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W0508825\Documents\ev_works\"/>
    </mc:Choice>
  </mc:AlternateContent>
  <xr:revisionPtr revIDLastSave="0" documentId="13_ncr:1_{746C7BDD-6A9E-4954-807F-265CB32534A1}" xr6:coauthVersionLast="47" xr6:coauthVersionMax="47" xr10:uidLastSave="{00000000-0000-0000-0000-000000000000}"/>
  <bookViews>
    <workbookView xWindow="-120" yWindow="-120" windowWidth="51840" windowHeight="21240" activeTab="5" xr2:uid="{EB87ABD6-E92F-410A-A3E2-487BCB534BF8}"/>
  </bookViews>
  <sheets>
    <sheet name="answer1" sheetId="9" r:id="rId1"/>
    <sheet name="answer2" sheetId="10" r:id="rId2"/>
    <sheet name="answer3" sheetId="12" r:id="rId3"/>
    <sheet name="answer4" sheetId="13" r:id="rId4"/>
    <sheet name="answer5" sheetId="14" r:id="rId5"/>
    <sheet name="2025-03-17" sheetId="4" r:id="rId6"/>
    <sheet name="missing_cities" sheetId="5" r:id="rId7"/>
  </sheets>
  <definedNames>
    <definedName name="_xlnm._FilterDatabase" localSheetId="5" hidden="1">'2025-03-17'!$A$1:$W$1</definedName>
    <definedName name="_xlchart.v5.0" hidden="1">answer2!$H$3</definedName>
    <definedName name="_xlchart.v5.1" hidden="1">answer2!$H$4:$H$27</definedName>
    <definedName name="_xlchart.v5.10" hidden="1">answer2!$P$5</definedName>
    <definedName name="_xlchart.v5.11" hidden="1">answer2!$P$6:$P$29</definedName>
    <definedName name="_xlchart.v5.12" hidden="1">answer2!$Q$5</definedName>
    <definedName name="_xlchart.v5.13" hidden="1">answer2!$Q$6:$Q$29</definedName>
    <definedName name="_xlchart.v5.14" hidden="1">answer2!$R$5</definedName>
    <definedName name="_xlchart.v5.15" hidden="1">answer2!$R$6:$R$29</definedName>
    <definedName name="_xlchart.v5.16" hidden="1">answer2!$S$5</definedName>
    <definedName name="_xlchart.v5.17" hidden="1">answer2!$S$6:$S$29</definedName>
    <definedName name="_xlchart.v5.18" hidden="1">answer2!$T$5</definedName>
    <definedName name="_xlchart.v5.19" hidden="1">answer2!$T$6:$T$29</definedName>
    <definedName name="_xlchart.v5.2" hidden="1">answer2!$I$3</definedName>
    <definedName name="_xlchart.v5.20" hidden="1">answer2!$H$3</definedName>
    <definedName name="_xlchart.v5.21" hidden="1">answer2!$H$4:$H$27</definedName>
    <definedName name="_xlchart.v5.22" hidden="1">answer2!$I$2</definedName>
    <definedName name="_xlchart.v5.23" hidden="1">answer2!$I$3</definedName>
    <definedName name="_xlchart.v5.24" hidden="1">answer2!$I$4:$I$27</definedName>
    <definedName name="_xlchart.v5.25" hidden="1">answer2!$J$2</definedName>
    <definedName name="_xlchart.v5.26" hidden="1">answer2!$J$3</definedName>
    <definedName name="_xlchart.v5.27" hidden="1">answer2!$J$4:$J$27</definedName>
    <definedName name="_xlchart.v5.28" hidden="1">answer2!$K$2</definedName>
    <definedName name="_xlchart.v5.29" hidden="1">answer2!$K$3</definedName>
    <definedName name="_xlchart.v5.3" hidden="1">answer2!$I$4:$I$27</definedName>
    <definedName name="_xlchart.v5.30" hidden="1">answer2!$K$4:$K$27</definedName>
    <definedName name="_xlchart.v5.31" hidden="1">answer2!$L$2</definedName>
    <definedName name="_xlchart.v5.32" hidden="1">answer2!$L$3</definedName>
    <definedName name="_xlchart.v5.33" hidden="1">answer2!$L$4:$L$27</definedName>
    <definedName name="_xlchart.v5.34" hidden="1">answer2!$H$3</definedName>
    <definedName name="_xlchart.v5.35" hidden="1">answer2!$H$4:$H$27</definedName>
    <definedName name="_xlchart.v5.36" hidden="1">answer2!$I$2</definedName>
    <definedName name="_xlchart.v5.37" hidden="1">answer2!$I$3</definedName>
    <definedName name="_xlchart.v5.38" hidden="1">answer2!$I$4:$I$27</definedName>
    <definedName name="_xlchart.v5.39" hidden="1">answer2!$J$2</definedName>
    <definedName name="_xlchart.v5.4" hidden="1">answer2!$J$3</definedName>
    <definedName name="_xlchart.v5.40" hidden="1">answer2!$J$3</definedName>
    <definedName name="_xlchart.v5.41" hidden="1">answer2!$J$4:$J$27</definedName>
    <definedName name="_xlchart.v5.42" hidden="1">answer2!$K$2</definedName>
    <definedName name="_xlchart.v5.43" hidden="1">answer2!$K$3</definedName>
    <definedName name="_xlchart.v5.44" hidden="1">answer2!$K$4:$K$27</definedName>
    <definedName name="_xlchart.v5.45" hidden="1">answer2!$L$3</definedName>
    <definedName name="_xlchart.v5.46" hidden="1">answer2!$L$4:$L$27</definedName>
    <definedName name="_xlchart.v5.47" hidden="1">answer2!$H$3</definedName>
    <definedName name="_xlchart.v5.48" hidden="1">answer2!$H$4:$H$27</definedName>
    <definedName name="_xlchart.v5.49" hidden="1">answer2!$I$2</definedName>
    <definedName name="_xlchart.v5.5" hidden="1">answer2!$J$4:$J$27</definedName>
    <definedName name="_xlchart.v5.50" hidden="1">answer2!$I$3</definedName>
    <definedName name="_xlchart.v5.51" hidden="1">answer2!$I$4:$I$27</definedName>
    <definedName name="_xlchart.v5.52" hidden="1">answer2!$J$2</definedName>
    <definedName name="_xlchart.v5.53" hidden="1">answer2!$J$3</definedName>
    <definedName name="_xlchart.v5.54" hidden="1">answer2!$J$4:$J$27</definedName>
    <definedName name="_xlchart.v5.55" hidden="1">answer2!$K$2</definedName>
    <definedName name="_xlchart.v5.56" hidden="1">answer2!$K$3</definedName>
    <definedName name="_xlchart.v5.57" hidden="1">answer2!$K$4:$K$27</definedName>
    <definedName name="_xlchart.v5.58" hidden="1">answer2!$L$3</definedName>
    <definedName name="_xlchart.v5.59" hidden="1">answer2!$L$4:$L$27</definedName>
    <definedName name="_xlchart.v5.6" hidden="1">answer2!$K$3</definedName>
    <definedName name="_xlchart.v5.60" hidden="1">answer2!$H$3</definedName>
    <definedName name="_xlchart.v5.61" hidden="1">answer2!$H$4:$H$27</definedName>
    <definedName name="_xlchart.v5.62" hidden="1">answer2!$I$2</definedName>
    <definedName name="_xlchart.v5.63" hidden="1">answer2!$I$3</definedName>
    <definedName name="_xlchart.v5.64" hidden="1">answer2!$I$4:$I$27</definedName>
    <definedName name="_xlchart.v5.65" hidden="1">answer2!$J$2</definedName>
    <definedName name="_xlchart.v5.66" hidden="1">answer2!$J$3</definedName>
    <definedName name="_xlchart.v5.67" hidden="1">answer2!$J$4:$J$27</definedName>
    <definedName name="_xlchart.v5.68" hidden="1">answer2!$K$2</definedName>
    <definedName name="_xlchart.v5.69" hidden="1">answer2!$K$3</definedName>
    <definedName name="_xlchart.v5.7" hidden="1">answer2!$K$4:$K$27</definedName>
    <definedName name="_xlchart.v5.70" hidden="1">answer2!$K$4:$K$27</definedName>
    <definedName name="_xlchart.v5.71" hidden="1">answer2!$L$3</definedName>
    <definedName name="_xlchart.v5.72" hidden="1">answer2!$L$4:$L$27</definedName>
    <definedName name="_xlchart.v5.73" hidden="1">answer2!$H$3</definedName>
    <definedName name="_xlchart.v5.74" hidden="1">answer2!$H$4:$H$27</definedName>
    <definedName name="_xlchart.v5.75" hidden="1">answer2!$I$2</definedName>
    <definedName name="_xlchart.v5.76" hidden="1">answer2!$I$3</definedName>
    <definedName name="_xlchart.v5.77" hidden="1">answer2!$I$4:$I$27</definedName>
    <definedName name="_xlchart.v5.78" hidden="1">answer2!$J$2</definedName>
    <definedName name="_xlchart.v5.79" hidden="1">answer2!$J$3</definedName>
    <definedName name="_xlchart.v5.8" hidden="1">answer2!$L$3</definedName>
    <definedName name="_xlchart.v5.80" hidden="1">answer2!$J$4:$J$27</definedName>
    <definedName name="_xlchart.v5.81" hidden="1">answer2!$K$2</definedName>
    <definedName name="_xlchart.v5.82" hidden="1">answer2!$K$3</definedName>
    <definedName name="_xlchart.v5.83" hidden="1">answer2!$K$4:$K$27</definedName>
    <definedName name="_xlchart.v5.84" hidden="1">answer2!$L$3</definedName>
    <definedName name="_xlchart.v5.85" hidden="1">answer2!$L$4:$L$27</definedName>
    <definedName name="_xlchart.v5.9" hidden="1">answer2!$L$4:$L$27</definedName>
  </definedNames>
  <calcPr calcId="191029"/>
  <pivotCaches>
    <pivotCache cacheId="27" r:id="rId8"/>
    <pivotCache cacheId="3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7" i="13" l="1"/>
  <c r="J6" i="13"/>
  <c r="J5" i="13"/>
  <c r="J4" i="13"/>
  <c r="J3" i="13"/>
  <c r="C7" i="12"/>
  <c r="C6" i="12"/>
  <c r="C5" i="12"/>
  <c r="C4" i="12"/>
  <c r="C3" i="12"/>
  <c r="C6" i="9"/>
  <c r="C5" i="9"/>
  <c r="C4" i="9"/>
  <c r="L3" i="4"/>
  <c r="M3" i="4" s="1"/>
  <c r="L4" i="4"/>
  <c r="M4" i="4" s="1"/>
  <c r="L5" i="4"/>
  <c r="M5" i="4" s="1"/>
  <c r="L6" i="4"/>
  <c r="M6" i="4" s="1"/>
  <c r="L7" i="4"/>
  <c r="M7" i="4" s="1"/>
  <c r="L8" i="4"/>
  <c r="M8" i="4" s="1"/>
  <c r="L9" i="4"/>
  <c r="M9" i="4" s="1"/>
  <c r="L10" i="4"/>
  <c r="M10" i="4" s="1"/>
  <c r="L11" i="4"/>
  <c r="M11" i="4" s="1"/>
  <c r="L12" i="4"/>
  <c r="M12" i="4" s="1"/>
  <c r="L13" i="4"/>
  <c r="M13" i="4" s="1"/>
  <c r="L14" i="4"/>
  <c r="M14" i="4" s="1"/>
  <c r="L15" i="4"/>
  <c r="M15" i="4" s="1"/>
  <c r="L16" i="4"/>
  <c r="M16" i="4" s="1"/>
  <c r="L17" i="4"/>
  <c r="M17" i="4" s="1"/>
  <c r="L18" i="4"/>
  <c r="M18" i="4" s="1"/>
  <c r="L19" i="4"/>
  <c r="M19" i="4" s="1"/>
  <c r="L20" i="4"/>
  <c r="M20" i="4" s="1"/>
  <c r="L21" i="4"/>
  <c r="M21" i="4" s="1"/>
  <c r="L22" i="4"/>
  <c r="M22" i="4" s="1"/>
  <c r="L23" i="4"/>
  <c r="M23" i="4" s="1"/>
  <c r="L24" i="4"/>
  <c r="M24" i="4" s="1"/>
  <c r="L25" i="4"/>
  <c r="M25" i="4" s="1"/>
  <c r="L26" i="4"/>
  <c r="M26" i="4" s="1"/>
  <c r="L27" i="4"/>
  <c r="M27" i="4" s="1"/>
  <c r="L28" i="4"/>
  <c r="M28" i="4" s="1"/>
  <c r="L29" i="4"/>
  <c r="M29" i="4" s="1"/>
  <c r="L30" i="4"/>
  <c r="M30" i="4" s="1"/>
  <c r="L31" i="4"/>
  <c r="M31" i="4" s="1"/>
  <c r="L32" i="4"/>
  <c r="M32" i="4" s="1"/>
  <c r="L33" i="4"/>
  <c r="M33" i="4" s="1"/>
  <c r="L34" i="4"/>
  <c r="M34" i="4" s="1"/>
  <c r="L35" i="4"/>
  <c r="M35" i="4" s="1"/>
  <c r="L36" i="4"/>
  <c r="M36" i="4" s="1"/>
  <c r="L37" i="4"/>
  <c r="M37" i="4" s="1"/>
  <c r="L38" i="4"/>
  <c r="M38" i="4" s="1"/>
  <c r="L39" i="4"/>
  <c r="M39" i="4" s="1"/>
  <c r="L40" i="4"/>
  <c r="M40" i="4" s="1"/>
  <c r="L41" i="4"/>
  <c r="M41" i="4" s="1"/>
  <c r="L42" i="4"/>
  <c r="M42" i="4" s="1"/>
  <c r="L43" i="4"/>
  <c r="M43" i="4" s="1"/>
  <c r="L44" i="4"/>
  <c r="M44" i="4" s="1"/>
  <c r="L45" i="4"/>
  <c r="M45" i="4" s="1"/>
  <c r="L46" i="4"/>
  <c r="M46" i="4" s="1"/>
  <c r="L47" i="4"/>
  <c r="M47" i="4" s="1"/>
  <c r="L48" i="4"/>
  <c r="M48" i="4" s="1"/>
  <c r="L49" i="4"/>
  <c r="M49" i="4" s="1"/>
  <c r="L50" i="4"/>
  <c r="M50" i="4" s="1"/>
  <c r="L51" i="4"/>
  <c r="M51" i="4" s="1"/>
  <c r="L52" i="4"/>
  <c r="M52" i="4" s="1"/>
  <c r="L53" i="4"/>
  <c r="M53" i="4" s="1"/>
  <c r="L54" i="4"/>
  <c r="M54" i="4" s="1"/>
  <c r="L55" i="4"/>
  <c r="M55" i="4" s="1"/>
  <c r="L56" i="4"/>
  <c r="M56" i="4" s="1"/>
  <c r="L57" i="4"/>
  <c r="M57" i="4" s="1"/>
  <c r="L58" i="4"/>
  <c r="M58" i="4" s="1"/>
  <c r="L59" i="4"/>
  <c r="M59" i="4" s="1"/>
  <c r="L60" i="4"/>
  <c r="M60" i="4" s="1"/>
  <c r="L61" i="4"/>
  <c r="M61" i="4" s="1"/>
  <c r="L62" i="4"/>
  <c r="M62" i="4" s="1"/>
  <c r="L63" i="4"/>
  <c r="M63" i="4" s="1"/>
  <c r="L64" i="4"/>
  <c r="M64" i="4" s="1"/>
  <c r="L65" i="4"/>
  <c r="M65" i="4" s="1"/>
  <c r="L66" i="4"/>
  <c r="M66" i="4" s="1"/>
  <c r="L67" i="4"/>
  <c r="M67" i="4" s="1"/>
  <c r="L68" i="4"/>
  <c r="M68" i="4" s="1"/>
  <c r="L69" i="4"/>
  <c r="M69" i="4" s="1"/>
  <c r="L70" i="4"/>
  <c r="M70" i="4" s="1"/>
  <c r="L71" i="4"/>
  <c r="M71" i="4" s="1"/>
  <c r="L72" i="4"/>
  <c r="M72" i="4" s="1"/>
  <c r="L73" i="4"/>
  <c r="M73" i="4" s="1"/>
  <c r="L74" i="4"/>
  <c r="M74" i="4" s="1"/>
  <c r="L75" i="4"/>
  <c r="M75" i="4" s="1"/>
  <c r="L76" i="4"/>
  <c r="M76" i="4" s="1"/>
  <c r="L77" i="4"/>
  <c r="M77" i="4" s="1"/>
  <c r="L78" i="4"/>
  <c r="M78" i="4" s="1"/>
  <c r="L79" i="4"/>
  <c r="M79" i="4" s="1"/>
  <c r="L80" i="4"/>
  <c r="M80" i="4" s="1"/>
  <c r="L81" i="4"/>
  <c r="M81" i="4" s="1"/>
  <c r="L82" i="4"/>
  <c r="M82" i="4" s="1"/>
  <c r="L83" i="4"/>
  <c r="M83" i="4" s="1"/>
  <c r="L84" i="4"/>
  <c r="M84" i="4" s="1"/>
  <c r="L85" i="4"/>
  <c r="M85" i="4" s="1"/>
  <c r="L86" i="4"/>
  <c r="M86" i="4" s="1"/>
  <c r="L87" i="4"/>
  <c r="M87" i="4" s="1"/>
  <c r="L88" i="4"/>
  <c r="M88" i="4" s="1"/>
  <c r="L89" i="4"/>
  <c r="M89" i="4" s="1"/>
  <c r="L90" i="4"/>
  <c r="M90" i="4" s="1"/>
  <c r="L91" i="4"/>
  <c r="M91" i="4" s="1"/>
  <c r="L92" i="4"/>
  <c r="M92" i="4" s="1"/>
  <c r="L93" i="4"/>
  <c r="M93" i="4" s="1"/>
  <c r="L94" i="4"/>
  <c r="M94" i="4" s="1"/>
  <c r="L95" i="4"/>
  <c r="M95" i="4" s="1"/>
  <c r="L96" i="4"/>
  <c r="M96" i="4" s="1"/>
  <c r="L97" i="4"/>
  <c r="M97" i="4" s="1"/>
  <c r="L98" i="4"/>
  <c r="M98" i="4" s="1"/>
  <c r="L99" i="4"/>
  <c r="M99" i="4" s="1"/>
  <c r="L100" i="4"/>
  <c r="M100" i="4" s="1"/>
  <c r="L101" i="4"/>
  <c r="M101" i="4" s="1"/>
  <c r="L102" i="4"/>
  <c r="M102" i="4" s="1"/>
  <c r="L103" i="4"/>
  <c r="M103" i="4" s="1"/>
  <c r="L104" i="4"/>
  <c r="M104" i="4" s="1"/>
  <c r="L105" i="4"/>
  <c r="M105" i="4" s="1"/>
  <c r="L106" i="4"/>
  <c r="M106" i="4" s="1"/>
  <c r="L107" i="4"/>
  <c r="M107" i="4" s="1"/>
  <c r="L108" i="4"/>
  <c r="M108" i="4" s="1"/>
  <c r="L109" i="4"/>
  <c r="M109" i="4" s="1"/>
  <c r="L110" i="4"/>
  <c r="M110" i="4" s="1"/>
  <c r="L111" i="4"/>
  <c r="M111" i="4" s="1"/>
  <c r="L112" i="4"/>
  <c r="M112" i="4" s="1"/>
  <c r="L113" i="4"/>
  <c r="M113" i="4" s="1"/>
  <c r="L114" i="4"/>
  <c r="M114" i="4" s="1"/>
  <c r="L115" i="4"/>
  <c r="M115" i="4" s="1"/>
  <c r="L116" i="4"/>
  <c r="M116" i="4" s="1"/>
  <c r="L117" i="4"/>
  <c r="M117" i="4" s="1"/>
  <c r="L118" i="4"/>
  <c r="M118" i="4" s="1"/>
  <c r="L119" i="4"/>
  <c r="M119" i="4" s="1"/>
  <c r="L120" i="4"/>
  <c r="M120" i="4" s="1"/>
  <c r="L121" i="4"/>
  <c r="M121" i="4" s="1"/>
  <c r="L122" i="4"/>
  <c r="M122" i="4" s="1"/>
  <c r="L123" i="4"/>
  <c r="M123" i="4" s="1"/>
  <c r="L124" i="4"/>
  <c r="M124" i="4" s="1"/>
  <c r="L125" i="4"/>
  <c r="M125" i="4" s="1"/>
  <c r="L126" i="4"/>
  <c r="M126" i="4" s="1"/>
  <c r="L127" i="4"/>
  <c r="M127" i="4" s="1"/>
  <c r="L128" i="4"/>
  <c r="M128" i="4" s="1"/>
  <c r="L129" i="4"/>
  <c r="M129" i="4" s="1"/>
  <c r="L130" i="4"/>
  <c r="M130" i="4" s="1"/>
  <c r="L131" i="4"/>
  <c r="M131" i="4" s="1"/>
  <c r="L132" i="4"/>
  <c r="M132" i="4" s="1"/>
  <c r="L133" i="4"/>
  <c r="M133" i="4" s="1"/>
  <c r="L134" i="4"/>
  <c r="M134" i="4" s="1"/>
  <c r="L135" i="4"/>
  <c r="M135" i="4" s="1"/>
  <c r="L136" i="4"/>
  <c r="M136" i="4" s="1"/>
  <c r="L137" i="4"/>
  <c r="M137" i="4" s="1"/>
  <c r="L138" i="4"/>
  <c r="M138" i="4" s="1"/>
  <c r="L139" i="4"/>
  <c r="M139" i="4" s="1"/>
  <c r="L140" i="4"/>
  <c r="M140" i="4" s="1"/>
  <c r="L141" i="4"/>
  <c r="M141" i="4" s="1"/>
  <c r="L142" i="4"/>
  <c r="M142" i="4" s="1"/>
  <c r="L143" i="4"/>
  <c r="M143" i="4" s="1"/>
  <c r="L144" i="4"/>
  <c r="M144" i="4" s="1"/>
  <c r="L145" i="4"/>
  <c r="M145" i="4" s="1"/>
  <c r="L146" i="4"/>
  <c r="M146" i="4" s="1"/>
  <c r="L147" i="4"/>
  <c r="M147" i="4" s="1"/>
  <c r="L148" i="4"/>
  <c r="M148" i="4" s="1"/>
  <c r="L149" i="4"/>
  <c r="M149" i="4" s="1"/>
  <c r="L150" i="4"/>
  <c r="M150" i="4" s="1"/>
  <c r="L151" i="4"/>
  <c r="M151" i="4" s="1"/>
  <c r="L152" i="4"/>
  <c r="M152" i="4" s="1"/>
  <c r="L153" i="4"/>
  <c r="M153" i="4" s="1"/>
  <c r="L154" i="4"/>
  <c r="M154" i="4" s="1"/>
  <c r="L155" i="4"/>
  <c r="M155" i="4" s="1"/>
  <c r="L156" i="4"/>
  <c r="M156" i="4" s="1"/>
  <c r="L157" i="4"/>
  <c r="M157" i="4" s="1"/>
  <c r="L158" i="4"/>
  <c r="M158" i="4" s="1"/>
  <c r="L159" i="4"/>
  <c r="M159" i="4" s="1"/>
  <c r="L160" i="4"/>
  <c r="M160" i="4" s="1"/>
  <c r="L161" i="4"/>
  <c r="M161" i="4" s="1"/>
  <c r="L162" i="4"/>
  <c r="M162" i="4" s="1"/>
  <c r="L163" i="4"/>
  <c r="M163" i="4" s="1"/>
  <c r="L164" i="4"/>
  <c r="M164" i="4" s="1"/>
  <c r="L165" i="4"/>
  <c r="M165" i="4" s="1"/>
  <c r="L166" i="4"/>
  <c r="M166" i="4" s="1"/>
  <c r="L167" i="4"/>
  <c r="M167" i="4" s="1"/>
  <c r="L168" i="4"/>
  <c r="M168" i="4" s="1"/>
  <c r="L169" i="4"/>
  <c r="M169" i="4" s="1"/>
  <c r="L170" i="4"/>
  <c r="M170" i="4" s="1"/>
  <c r="L171" i="4"/>
  <c r="M171" i="4" s="1"/>
  <c r="L172" i="4"/>
  <c r="M172" i="4" s="1"/>
  <c r="L173" i="4"/>
  <c r="M173" i="4" s="1"/>
  <c r="L174" i="4"/>
  <c r="M174" i="4" s="1"/>
  <c r="L175" i="4"/>
  <c r="M175" i="4" s="1"/>
  <c r="L176" i="4"/>
  <c r="M176" i="4" s="1"/>
  <c r="L177" i="4"/>
  <c r="M177" i="4" s="1"/>
  <c r="L178" i="4"/>
  <c r="M178" i="4" s="1"/>
  <c r="L179" i="4"/>
  <c r="M179" i="4" s="1"/>
  <c r="L180" i="4"/>
  <c r="M180" i="4" s="1"/>
  <c r="L181" i="4"/>
  <c r="M181" i="4" s="1"/>
  <c r="L182" i="4"/>
  <c r="M182" i="4" s="1"/>
  <c r="L183" i="4"/>
  <c r="M183" i="4" s="1"/>
  <c r="L184" i="4"/>
  <c r="M184" i="4" s="1"/>
  <c r="L185" i="4"/>
  <c r="M185" i="4" s="1"/>
  <c r="L186" i="4"/>
  <c r="M186" i="4" s="1"/>
  <c r="L187" i="4"/>
  <c r="M187" i="4" s="1"/>
  <c r="L188" i="4"/>
  <c r="M188" i="4" s="1"/>
  <c r="L189" i="4"/>
  <c r="M189" i="4" s="1"/>
  <c r="L190" i="4"/>
  <c r="M190" i="4" s="1"/>
  <c r="L191" i="4"/>
  <c r="M191" i="4" s="1"/>
  <c r="L192" i="4"/>
  <c r="M192" i="4" s="1"/>
  <c r="L193" i="4"/>
  <c r="M193" i="4" s="1"/>
  <c r="L194" i="4"/>
  <c r="M194" i="4" s="1"/>
  <c r="L195" i="4"/>
  <c r="M195" i="4" s="1"/>
  <c r="L196" i="4"/>
  <c r="M196" i="4" s="1"/>
  <c r="L197" i="4"/>
  <c r="M197" i="4" s="1"/>
  <c r="L198" i="4"/>
  <c r="M198" i="4" s="1"/>
  <c r="L199" i="4"/>
  <c r="M199" i="4" s="1"/>
  <c r="L200" i="4"/>
  <c r="M200" i="4" s="1"/>
  <c r="L201" i="4"/>
  <c r="M201" i="4" s="1"/>
  <c r="L202" i="4"/>
  <c r="M202" i="4" s="1"/>
  <c r="L203" i="4"/>
  <c r="M203" i="4" s="1"/>
  <c r="L204" i="4"/>
  <c r="M204" i="4" s="1"/>
  <c r="L205" i="4"/>
  <c r="M205" i="4" s="1"/>
  <c r="L206" i="4"/>
  <c r="M206" i="4" s="1"/>
  <c r="L207" i="4"/>
  <c r="M207" i="4" s="1"/>
  <c r="L208" i="4"/>
  <c r="M208" i="4" s="1"/>
  <c r="L209" i="4"/>
  <c r="M209" i="4" s="1"/>
  <c r="L210" i="4"/>
  <c r="M210" i="4" s="1"/>
  <c r="L211" i="4"/>
  <c r="M211" i="4" s="1"/>
  <c r="L212" i="4"/>
  <c r="M212" i="4" s="1"/>
  <c r="L213" i="4"/>
  <c r="M213" i="4" s="1"/>
  <c r="L214" i="4"/>
  <c r="M214" i="4" s="1"/>
  <c r="L215" i="4"/>
  <c r="M215" i="4" s="1"/>
  <c r="L216" i="4"/>
  <c r="M216" i="4" s="1"/>
  <c r="L217" i="4"/>
  <c r="M217" i="4" s="1"/>
  <c r="L218" i="4"/>
  <c r="M218" i="4" s="1"/>
  <c r="L219" i="4"/>
  <c r="M219" i="4" s="1"/>
  <c r="L220" i="4"/>
  <c r="M220" i="4" s="1"/>
  <c r="L221" i="4"/>
  <c r="M221" i="4" s="1"/>
  <c r="L222" i="4"/>
  <c r="M222" i="4" s="1"/>
  <c r="L223" i="4"/>
  <c r="M223" i="4" s="1"/>
  <c r="L224" i="4"/>
  <c r="M224" i="4" s="1"/>
  <c r="L225" i="4"/>
  <c r="M225" i="4" s="1"/>
  <c r="L226" i="4"/>
  <c r="M226" i="4" s="1"/>
  <c r="L227" i="4"/>
  <c r="M227" i="4" s="1"/>
  <c r="L228" i="4"/>
  <c r="M228" i="4" s="1"/>
  <c r="L229" i="4"/>
  <c r="M229" i="4" s="1"/>
  <c r="L230" i="4"/>
  <c r="M230" i="4" s="1"/>
  <c r="L231" i="4"/>
  <c r="M231" i="4" s="1"/>
  <c r="L232" i="4"/>
  <c r="M232" i="4" s="1"/>
  <c r="L233" i="4"/>
  <c r="M233" i="4" s="1"/>
  <c r="L234" i="4"/>
  <c r="M234" i="4" s="1"/>
  <c r="L235" i="4"/>
  <c r="M235" i="4" s="1"/>
  <c r="L236" i="4"/>
  <c r="M236" i="4" s="1"/>
  <c r="L237" i="4"/>
  <c r="M237" i="4" s="1"/>
  <c r="L238" i="4"/>
  <c r="M238" i="4" s="1"/>
  <c r="L239" i="4"/>
  <c r="M239" i="4" s="1"/>
  <c r="L240" i="4"/>
  <c r="M240" i="4" s="1"/>
  <c r="L241" i="4"/>
  <c r="M241" i="4" s="1"/>
  <c r="L242" i="4"/>
  <c r="M242" i="4" s="1"/>
  <c r="L243" i="4"/>
  <c r="M243" i="4" s="1"/>
  <c r="L244" i="4"/>
  <c r="M244" i="4" s="1"/>
  <c r="L245" i="4"/>
  <c r="M245" i="4" s="1"/>
  <c r="L246" i="4"/>
  <c r="M246" i="4" s="1"/>
  <c r="L247" i="4"/>
  <c r="M247" i="4" s="1"/>
  <c r="L248" i="4"/>
  <c r="M248" i="4" s="1"/>
  <c r="L249" i="4"/>
  <c r="M249" i="4" s="1"/>
  <c r="L250" i="4"/>
  <c r="M250" i="4" s="1"/>
  <c r="L251" i="4"/>
  <c r="M251" i="4" s="1"/>
  <c r="L252" i="4"/>
  <c r="M252" i="4" s="1"/>
  <c r="L253" i="4"/>
  <c r="M253" i="4" s="1"/>
  <c r="L254" i="4"/>
  <c r="M254" i="4" s="1"/>
  <c r="L255" i="4"/>
  <c r="M255" i="4" s="1"/>
  <c r="L256" i="4"/>
  <c r="M256" i="4" s="1"/>
  <c r="L257" i="4"/>
  <c r="M257" i="4" s="1"/>
  <c r="L258" i="4"/>
  <c r="M258" i="4" s="1"/>
  <c r="L259" i="4"/>
  <c r="M259" i="4" s="1"/>
  <c r="L260" i="4"/>
  <c r="M260" i="4" s="1"/>
  <c r="L261" i="4"/>
  <c r="M261" i="4" s="1"/>
  <c r="L262" i="4"/>
  <c r="M262" i="4" s="1"/>
  <c r="L263" i="4"/>
  <c r="M263" i="4" s="1"/>
  <c r="L264" i="4"/>
  <c r="M264" i="4" s="1"/>
  <c r="L265" i="4"/>
  <c r="M265" i="4" s="1"/>
  <c r="L266" i="4"/>
  <c r="M266" i="4" s="1"/>
  <c r="L267" i="4"/>
  <c r="M267" i="4" s="1"/>
  <c r="L268" i="4"/>
  <c r="M268" i="4" s="1"/>
  <c r="L269" i="4"/>
  <c r="M269" i="4" s="1"/>
  <c r="L270" i="4"/>
  <c r="M270" i="4" s="1"/>
  <c r="L271" i="4"/>
  <c r="M271" i="4" s="1"/>
  <c r="L272" i="4"/>
  <c r="M272" i="4" s="1"/>
  <c r="L273" i="4"/>
  <c r="M273" i="4" s="1"/>
  <c r="L274" i="4"/>
  <c r="M274" i="4" s="1"/>
  <c r="L275" i="4"/>
  <c r="M275" i="4" s="1"/>
  <c r="L276" i="4"/>
  <c r="M276" i="4" s="1"/>
  <c r="L277" i="4"/>
  <c r="M277" i="4" s="1"/>
  <c r="L278" i="4"/>
  <c r="M278" i="4" s="1"/>
  <c r="L279" i="4"/>
  <c r="M279" i="4" s="1"/>
  <c r="L280" i="4"/>
  <c r="M280" i="4" s="1"/>
  <c r="L281" i="4"/>
  <c r="M281" i="4" s="1"/>
  <c r="L282" i="4"/>
  <c r="M282" i="4" s="1"/>
  <c r="L283" i="4"/>
  <c r="M283" i="4" s="1"/>
  <c r="L284" i="4"/>
  <c r="M284" i="4" s="1"/>
  <c r="L285" i="4"/>
  <c r="M285" i="4" s="1"/>
  <c r="L286" i="4"/>
  <c r="M286" i="4" s="1"/>
  <c r="L287" i="4"/>
  <c r="M287" i="4" s="1"/>
  <c r="L288" i="4"/>
  <c r="M288" i="4" s="1"/>
  <c r="L289" i="4"/>
  <c r="M289" i="4" s="1"/>
  <c r="L290" i="4"/>
  <c r="M290" i="4" s="1"/>
  <c r="L291" i="4"/>
  <c r="M291" i="4" s="1"/>
  <c r="L292" i="4"/>
  <c r="M292" i="4" s="1"/>
  <c r="L293" i="4"/>
  <c r="M293" i="4" s="1"/>
  <c r="L294" i="4"/>
  <c r="M294" i="4" s="1"/>
  <c r="L295" i="4"/>
  <c r="M295" i="4" s="1"/>
  <c r="L296" i="4"/>
  <c r="M296" i="4" s="1"/>
  <c r="L297" i="4"/>
  <c r="M297" i="4" s="1"/>
  <c r="L298" i="4"/>
  <c r="M298" i="4" s="1"/>
  <c r="L299" i="4"/>
  <c r="M299" i="4" s="1"/>
  <c r="L300" i="4"/>
  <c r="M300" i="4" s="1"/>
  <c r="L301" i="4"/>
  <c r="M301" i="4" s="1"/>
  <c r="L302" i="4"/>
  <c r="M302" i="4" s="1"/>
  <c r="L303" i="4"/>
  <c r="M303" i="4" s="1"/>
  <c r="L304" i="4"/>
  <c r="M304" i="4" s="1"/>
  <c r="L305" i="4"/>
  <c r="M305" i="4" s="1"/>
  <c r="L306" i="4"/>
  <c r="M306" i="4" s="1"/>
  <c r="L307" i="4"/>
  <c r="M307" i="4" s="1"/>
  <c r="L308" i="4"/>
  <c r="M308" i="4" s="1"/>
  <c r="L309" i="4"/>
  <c r="M309" i="4" s="1"/>
  <c r="L310" i="4"/>
  <c r="M310" i="4" s="1"/>
  <c r="L311" i="4"/>
  <c r="M311" i="4" s="1"/>
  <c r="L312" i="4"/>
  <c r="M312" i="4" s="1"/>
  <c r="L313" i="4"/>
  <c r="M313" i="4" s="1"/>
  <c r="L314" i="4"/>
  <c r="M314" i="4" s="1"/>
  <c r="L315" i="4"/>
  <c r="M315" i="4" s="1"/>
  <c r="L316" i="4"/>
  <c r="M316" i="4" s="1"/>
  <c r="L317" i="4"/>
  <c r="M317" i="4" s="1"/>
  <c r="L318" i="4"/>
  <c r="M318" i="4" s="1"/>
  <c r="L319" i="4"/>
  <c r="M319" i="4" s="1"/>
  <c r="L320" i="4"/>
  <c r="M320" i="4" s="1"/>
  <c r="L321" i="4"/>
  <c r="M321" i="4" s="1"/>
  <c r="L322" i="4"/>
  <c r="M322" i="4" s="1"/>
  <c r="L323" i="4"/>
  <c r="M323" i="4" s="1"/>
  <c r="L324" i="4"/>
  <c r="M324" i="4" s="1"/>
  <c r="L325" i="4"/>
  <c r="M325" i="4" s="1"/>
  <c r="L326" i="4"/>
  <c r="M326" i="4" s="1"/>
  <c r="L327" i="4"/>
  <c r="M327" i="4" s="1"/>
  <c r="L328" i="4"/>
  <c r="M328" i="4" s="1"/>
  <c r="L329" i="4"/>
  <c r="M329" i="4" s="1"/>
  <c r="L330" i="4"/>
  <c r="M330" i="4" s="1"/>
  <c r="L331" i="4"/>
  <c r="M331" i="4" s="1"/>
  <c r="L332" i="4"/>
  <c r="M332" i="4" s="1"/>
  <c r="L333" i="4"/>
  <c r="M333" i="4" s="1"/>
  <c r="L334" i="4"/>
  <c r="M334" i="4" s="1"/>
  <c r="L335" i="4"/>
  <c r="M335" i="4" s="1"/>
  <c r="L336" i="4"/>
  <c r="M336" i="4" s="1"/>
  <c r="L337" i="4"/>
  <c r="M337" i="4" s="1"/>
  <c r="L338" i="4"/>
  <c r="M338" i="4" s="1"/>
  <c r="L339" i="4"/>
  <c r="M339" i="4" s="1"/>
  <c r="L340" i="4"/>
  <c r="M340" i="4" s="1"/>
  <c r="L341" i="4"/>
  <c r="M341" i="4" s="1"/>
  <c r="L342" i="4"/>
  <c r="M342" i="4" s="1"/>
  <c r="L343" i="4"/>
  <c r="M343" i="4" s="1"/>
  <c r="L344" i="4"/>
  <c r="M344" i="4" s="1"/>
  <c r="L345" i="4"/>
  <c r="M345" i="4" s="1"/>
  <c r="L346" i="4"/>
  <c r="M346" i="4" s="1"/>
  <c r="L347" i="4"/>
  <c r="M347" i="4" s="1"/>
  <c r="L348" i="4"/>
  <c r="M348" i="4" s="1"/>
  <c r="L349" i="4"/>
  <c r="M349" i="4" s="1"/>
  <c r="L350" i="4"/>
  <c r="M350" i="4" s="1"/>
  <c r="L351" i="4"/>
  <c r="M351" i="4" s="1"/>
  <c r="L352" i="4"/>
  <c r="M352" i="4" s="1"/>
  <c r="L353" i="4"/>
  <c r="M353" i="4" s="1"/>
  <c r="L354" i="4"/>
  <c r="M354" i="4" s="1"/>
  <c r="L355" i="4"/>
  <c r="M355" i="4" s="1"/>
  <c r="L356" i="4"/>
  <c r="M356" i="4" s="1"/>
  <c r="L357" i="4"/>
  <c r="M357" i="4" s="1"/>
  <c r="L358" i="4"/>
  <c r="M358" i="4" s="1"/>
  <c r="L359" i="4"/>
  <c r="M359" i="4" s="1"/>
  <c r="L360" i="4"/>
  <c r="M360" i="4" s="1"/>
  <c r="L361" i="4"/>
  <c r="M361" i="4" s="1"/>
  <c r="L362" i="4"/>
  <c r="M362" i="4" s="1"/>
  <c r="L363" i="4"/>
  <c r="M363" i="4" s="1"/>
  <c r="L364" i="4"/>
  <c r="M364" i="4" s="1"/>
  <c r="L365" i="4"/>
  <c r="M365" i="4" s="1"/>
  <c r="L366" i="4"/>
  <c r="M366" i="4" s="1"/>
  <c r="L367" i="4"/>
  <c r="M367" i="4" s="1"/>
  <c r="L368" i="4"/>
  <c r="M368" i="4" s="1"/>
  <c r="L369" i="4"/>
  <c r="M369" i="4" s="1"/>
  <c r="L370" i="4"/>
  <c r="M370" i="4" s="1"/>
  <c r="L371" i="4"/>
  <c r="M371" i="4" s="1"/>
  <c r="L372" i="4"/>
  <c r="M372" i="4" s="1"/>
  <c r="L373" i="4"/>
  <c r="M373" i="4" s="1"/>
  <c r="L374" i="4"/>
  <c r="M374" i="4" s="1"/>
  <c r="L375" i="4"/>
  <c r="M375" i="4" s="1"/>
  <c r="L376" i="4"/>
  <c r="M376" i="4" s="1"/>
  <c r="L377" i="4"/>
  <c r="M377" i="4" s="1"/>
  <c r="L378" i="4"/>
  <c r="M378" i="4" s="1"/>
  <c r="L379" i="4"/>
  <c r="M379" i="4" s="1"/>
  <c r="L380" i="4"/>
  <c r="M380" i="4" s="1"/>
  <c r="L381" i="4"/>
  <c r="M381" i="4" s="1"/>
  <c r="L382" i="4"/>
  <c r="M382" i="4" s="1"/>
  <c r="L383" i="4"/>
  <c r="M383" i="4" s="1"/>
  <c r="L384" i="4"/>
  <c r="M384" i="4" s="1"/>
  <c r="L385" i="4"/>
  <c r="M385" i="4" s="1"/>
  <c r="L386" i="4"/>
  <c r="M386" i="4" s="1"/>
  <c r="L387" i="4"/>
  <c r="M387" i="4" s="1"/>
  <c r="L388" i="4"/>
  <c r="M388" i="4" s="1"/>
  <c r="L389" i="4"/>
  <c r="M389" i="4" s="1"/>
  <c r="L390" i="4"/>
  <c r="M390" i="4" s="1"/>
  <c r="L391" i="4"/>
  <c r="M391" i="4" s="1"/>
  <c r="L392" i="4"/>
  <c r="M392" i="4" s="1"/>
  <c r="L393" i="4"/>
  <c r="M393" i="4" s="1"/>
  <c r="L394" i="4"/>
  <c r="M394" i="4" s="1"/>
  <c r="L395" i="4"/>
  <c r="M395" i="4" s="1"/>
  <c r="L396" i="4"/>
  <c r="M396" i="4" s="1"/>
  <c r="L397" i="4"/>
  <c r="M397" i="4" s="1"/>
  <c r="L398" i="4"/>
  <c r="M398" i="4" s="1"/>
  <c r="L399" i="4"/>
  <c r="M399" i="4" s="1"/>
  <c r="L400" i="4"/>
  <c r="M400" i="4" s="1"/>
  <c r="L401" i="4"/>
  <c r="M401" i="4" s="1"/>
  <c r="L402" i="4"/>
  <c r="M402" i="4" s="1"/>
  <c r="L403" i="4"/>
  <c r="M403" i="4" s="1"/>
  <c r="L404" i="4"/>
  <c r="M404" i="4" s="1"/>
  <c r="L405" i="4"/>
  <c r="M405" i="4" s="1"/>
  <c r="L406" i="4"/>
  <c r="M406" i="4" s="1"/>
  <c r="L407" i="4"/>
  <c r="M407" i="4" s="1"/>
  <c r="L408" i="4"/>
  <c r="M408" i="4" s="1"/>
  <c r="L409" i="4"/>
  <c r="M409" i="4" s="1"/>
  <c r="L410" i="4"/>
  <c r="M410" i="4" s="1"/>
  <c r="L411" i="4"/>
  <c r="M411" i="4" s="1"/>
  <c r="L412" i="4"/>
  <c r="M412" i="4" s="1"/>
  <c r="L413" i="4"/>
  <c r="M413" i="4" s="1"/>
  <c r="L414" i="4"/>
  <c r="M414" i="4" s="1"/>
  <c r="L415" i="4"/>
  <c r="M415" i="4" s="1"/>
  <c r="L416" i="4"/>
  <c r="M416" i="4" s="1"/>
  <c r="L417" i="4"/>
  <c r="M417" i="4" s="1"/>
  <c r="L418" i="4"/>
  <c r="M418" i="4" s="1"/>
  <c r="L419" i="4"/>
  <c r="M419" i="4" s="1"/>
  <c r="L420" i="4"/>
  <c r="M420" i="4" s="1"/>
  <c r="L421" i="4"/>
  <c r="M421" i="4" s="1"/>
  <c r="L422" i="4"/>
  <c r="M422" i="4" s="1"/>
  <c r="L423" i="4"/>
  <c r="M423" i="4" s="1"/>
  <c r="L424" i="4"/>
  <c r="M424" i="4" s="1"/>
  <c r="L425" i="4"/>
  <c r="M425" i="4" s="1"/>
  <c r="L426" i="4"/>
  <c r="M426" i="4" s="1"/>
  <c r="L427" i="4"/>
  <c r="M427" i="4" s="1"/>
  <c r="L428" i="4"/>
  <c r="M428" i="4" s="1"/>
  <c r="L429" i="4"/>
  <c r="M429" i="4" s="1"/>
  <c r="L430" i="4"/>
  <c r="M430" i="4" s="1"/>
  <c r="L431" i="4"/>
  <c r="M431" i="4" s="1"/>
  <c r="L432" i="4"/>
  <c r="M432" i="4" s="1"/>
  <c r="L433" i="4"/>
  <c r="M433" i="4" s="1"/>
  <c r="L434" i="4"/>
  <c r="M434" i="4" s="1"/>
  <c r="L435" i="4"/>
  <c r="M435" i="4" s="1"/>
  <c r="L436" i="4"/>
  <c r="M436" i="4" s="1"/>
  <c r="L437" i="4"/>
  <c r="M437" i="4" s="1"/>
  <c r="L438" i="4"/>
  <c r="M438" i="4" s="1"/>
  <c r="L439" i="4"/>
  <c r="M439" i="4" s="1"/>
  <c r="L440" i="4"/>
  <c r="M440" i="4" s="1"/>
  <c r="L441" i="4"/>
  <c r="M441" i="4" s="1"/>
  <c r="L442" i="4"/>
  <c r="M442" i="4" s="1"/>
  <c r="L443" i="4"/>
  <c r="M443" i="4" s="1"/>
  <c r="L444" i="4"/>
  <c r="M444" i="4" s="1"/>
  <c r="L445" i="4"/>
  <c r="M445" i="4" s="1"/>
  <c r="L446" i="4"/>
  <c r="M446" i="4" s="1"/>
  <c r="L447" i="4"/>
  <c r="M447" i="4" s="1"/>
  <c r="L448" i="4"/>
  <c r="M448" i="4" s="1"/>
  <c r="L449" i="4"/>
  <c r="M449" i="4" s="1"/>
  <c r="L450" i="4"/>
  <c r="M450" i="4" s="1"/>
  <c r="L451" i="4"/>
  <c r="M451" i="4" s="1"/>
  <c r="L452" i="4"/>
  <c r="M452" i="4" s="1"/>
  <c r="L453" i="4"/>
  <c r="M453" i="4" s="1"/>
  <c r="L454" i="4"/>
  <c r="M454" i="4" s="1"/>
  <c r="L455" i="4"/>
  <c r="M455" i="4" s="1"/>
  <c r="L456" i="4"/>
  <c r="M456" i="4" s="1"/>
  <c r="L457" i="4"/>
  <c r="M457" i="4" s="1"/>
  <c r="L458" i="4"/>
  <c r="M458" i="4" s="1"/>
  <c r="L459" i="4"/>
  <c r="M459" i="4" s="1"/>
  <c r="L460" i="4"/>
  <c r="M460" i="4" s="1"/>
  <c r="L461" i="4"/>
  <c r="M461" i="4" s="1"/>
  <c r="L462" i="4"/>
  <c r="M462" i="4" s="1"/>
  <c r="L463" i="4"/>
  <c r="M463" i="4" s="1"/>
  <c r="L464" i="4"/>
  <c r="M464" i="4" s="1"/>
  <c r="L465" i="4"/>
  <c r="M465" i="4" s="1"/>
  <c r="L466" i="4"/>
  <c r="M466" i="4" s="1"/>
  <c r="L467" i="4"/>
  <c r="M467" i="4" s="1"/>
  <c r="L468" i="4"/>
  <c r="M468" i="4" s="1"/>
  <c r="L469" i="4"/>
  <c r="M469" i="4" s="1"/>
  <c r="L470" i="4"/>
  <c r="M470" i="4" s="1"/>
  <c r="L471" i="4"/>
  <c r="M471" i="4" s="1"/>
  <c r="L472" i="4"/>
  <c r="M472" i="4" s="1"/>
  <c r="L473" i="4"/>
  <c r="M473" i="4" s="1"/>
  <c r="L474" i="4"/>
  <c r="M474" i="4" s="1"/>
  <c r="L475" i="4"/>
  <c r="M475" i="4" s="1"/>
  <c r="L476" i="4"/>
  <c r="M476" i="4" s="1"/>
  <c r="L477" i="4"/>
  <c r="M477" i="4" s="1"/>
  <c r="L478" i="4"/>
  <c r="M478" i="4" s="1"/>
  <c r="L479" i="4"/>
  <c r="M479" i="4" s="1"/>
  <c r="L480" i="4"/>
  <c r="M480" i="4" s="1"/>
  <c r="L481" i="4"/>
  <c r="M481" i="4" s="1"/>
  <c r="L482" i="4"/>
  <c r="M482" i="4" s="1"/>
  <c r="L483" i="4"/>
  <c r="M483" i="4" s="1"/>
  <c r="L484" i="4"/>
  <c r="M484" i="4" s="1"/>
  <c r="L485" i="4"/>
  <c r="M485" i="4" s="1"/>
  <c r="L486" i="4"/>
  <c r="M486" i="4" s="1"/>
  <c r="L487" i="4"/>
  <c r="M487" i="4" s="1"/>
  <c r="L488" i="4"/>
  <c r="M488" i="4" s="1"/>
  <c r="L489" i="4"/>
  <c r="M489" i="4" s="1"/>
  <c r="L490" i="4"/>
  <c r="M490" i="4" s="1"/>
  <c r="L491" i="4"/>
  <c r="M491" i="4" s="1"/>
  <c r="L492" i="4"/>
  <c r="M492" i="4" s="1"/>
  <c r="L493" i="4"/>
  <c r="M493" i="4" s="1"/>
  <c r="L494" i="4"/>
  <c r="M494" i="4" s="1"/>
  <c r="L495" i="4"/>
  <c r="M495" i="4" s="1"/>
  <c r="L496" i="4"/>
  <c r="M496" i="4" s="1"/>
  <c r="L497" i="4"/>
  <c r="M497" i="4" s="1"/>
  <c r="L498" i="4"/>
  <c r="M498" i="4" s="1"/>
  <c r="L499" i="4"/>
  <c r="M499" i="4" s="1"/>
  <c r="L500" i="4"/>
  <c r="M500" i="4" s="1"/>
  <c r="L501" i="4"/>
  <c r="M501" i="4" s="1"/>
  <c r="L502" i="4"/>
  <c r="M502" i="4" s="1"/>
  <c r="L503" i="4"/>
  <c r="M503" i="4" s="1"/>
  <c r="L504" i="4"/>
  <c r="M504" i="4" s="1"/>
  <c r="L505" i="4"/>
  <c r="M505" i="4" s="1"/>
  <c r="L506" i="4"/>
  <c r="M506" i="4" s="1"/>
  <c r="L507" i="4"/>
  <c r="M507" i="4" s="1"/>
  <c r="L508" i="4"/>
  <c r="M508" i="4" s="1"/>
  <c r="L509" i="4"/>
  <c r="M509" i="4" s="1"/>
  <c r="L510" i="4"/>
  <c r="M510" i="4" s="1"/>
  <c r="L511" i="4"/>
  <c r="M511" i="4" s="1"/>
  <c r="L512" i="4"/>
  <c r="M512" i="4" s="1"/>
  <c r="L513" i="4"/>
  <c r="M513" i="4" s="1"/>
  <c r="L514" i="4"/>
  <c r="M514" i="4" s="1"/>
  <c r="L515" i="4"/>
  <c r="M515" i="4" s="1"/>
  <c r="L516" i="4"/>
  <c r="M516" i="4" s="1"/>
  <c r="L517" i="4"/>
  <c r="M517" i="4" s="1"/>
  <c r="L518" i="4"/>
  <c r="M518" i="4" s="1"/>
  <c r="L519" i="4"/>
  <c r="M519" i="4" s="1"/>
  <c r="L520" i="4"/>
  <c r="M520" i="4" s="1"/>
  <c r="L521" i="4"/>
  <c r="M521" i="4" s="1"/>
  <c r="L522" i="4"/>
  <c r="M522" i="4" s="1"/>
  <c r="L523" i="4"/>
  <c r="M523" i="4" s="1"/>
  <c r="L524" i="4"/>
  <c r="M524" i="4" s="1"/>
  <c r="L525" i="4"/>
  <c r="M525" i="4" s="1"/>
  <c r="L526" i="4"/>
  <c r="M526" i="4" s="1"/>
  <c r="L527" i="4"/>
  <c r="M527" i="4" s="1"/>
  <c r="L528" i="4"/>
  <c r="M528" i="4" s="1"/>
  <c r="L529" i="4"/>
  <c r="M529" i="4" s="1"/>
  <c r="L530" i="4"/>
  <c r="M530" i="4" s="1"/>
  <c r="L531" i="4"/>
  <c r="M531" i="4" s="1"/>
  <c r="L532" i="4"/>
  <c r="M532" i="4" s="1"/>
  <c r="L533" i="4"/>
  <c r="M533" i="4" s="1"/>
  <c r="L534" i="4"/>
  <c r="M534" i="4" s="1"/>
  <c r="L535" i="4"/>
  <c r="M535" i="4" s="1"/>
  <c r="L536" i="4"/>
  <c r="M536" i="4" s="1"/>
  <c r="L537" i="4"/>
  <c r="M537" i="4" s="1"/>
  <c r="L538" i="4"/>
  <c r="M538" i="4" s="1"/>
  <c r="L539" i="4"/>
  <c r="M539" i="4" s="1"/>
  <c r="L540" i="4"/>
  <c r="M540" i="4" s="1"/>
  <c r="L541" i="4"/>
  <c r="M541" i="4" s="1"/>
  <c r="L542" i="4"/>
  <c r="M542" i="4" s="1"/>
  <c r="L543" i="4"/>
  <c r="M543" i="4" s="1"/>
  <c r="L544" i="4"/>
  <c r="M544" i="4" s="1"/>
  <c r="L545" i="4"/>
  <c r="M545" i="4" s="1"/>
  <c r="L546" i="4"/>
  <c r="M546" i="4" s="1"/>
  <c r="L547" i="4"/>
  <c r="M547" i="4" s="1"/>
  <c r="L548" i="4"/>
  <c r="M548" i="4" s="1"/>
  <c r="L549" i="4"/>
  <c r="M549" i="4" s="1"/>
  <c r="L550" i="4"/>
  <c r="M550" i="4" s="1"/>
  <c r="L551" i="4"/>
  <c r="M551" i="4" s="1"/>
  <c r="L552" i="4"/>
  <c r="M552" i="4" s="1"/>
  <c r="L553" i="4"/>
  <c r="M553" i="4" s="1"/>
  <c r="L554" i="4"/>
  <c r="M554" i="4" s="1"/>
  <c r="L555" i="4"/>
  <c r="M555" i="4" s="1"/>
  <c r="L556" i="4"/>
  <c r="M556" i="4" s="1"/>
  <c r="L557" i="4"/>
  <c r="M557" i="4" s="1"/>
  <c r="L558" i="4"/>
  <c r="M558" i="4" s="1"/>
  <c r="L559" i="4"/>
  <c r="M559" i="4" s="1"/>
  <c r="L560" i="4"/>
  <c r="M560" i="4" s="1"/>
  <c r="L561" i="4"/>
  <c r="M561" i="4" s="1"/>
  <c r="L562" i="4"/>
  <c r="M562" i="4" s="1"/>
  <c r="L563" i="4"/>
  <c r="M563" i="4" s="1"/>
  <c r="L564" i="4"/>
  <c r="M564" i="4" s="1"/>
  <c r="L565" i="4"/>
  <c r="M565" i="4" s="1"/>
  <c r="L566" i="4"/>
  <c r="M566" i="4" s="1"/>
  <c r="L567" i="4"/>
  <c r="M567" i="4" s="1"/>
  <c r="L568" i="4"/>
  <c r="M568" i="4" s="1"/>
  <c r="L569" i="4"/>
  <c r="M569" i="4" s="1"/>
  <c r="L570" i="4"/>
  <c r="M570" i="4" s="1"/>
  <c r="L571" i="4"/>
  <c r="M571" i="4" s="1"/>
  <c r="L572" i="4"/>
  <c r="M572" i="4" s="1"/>
  <c r="L573" i="4"/>
  <c r="M573" i="4" s="1"/>
  <c r="L574" i="4"/>
  <c r="M574" i="4" s="1"/>
  <c r="L575" i="4"/>
  <c r="M575" i="4" s="1"/>
  <c r="L576" i="4"/>
  <c r="M576" i="4" s="1"/>
  <c r="L577" i="4"/>
  <c r="M577" i="4" s="1"/>
  <c r="L578" i="4"/>
  <c r="M578" i="4" s="1"/>
  <c r="L579" i="4"/>
  <c r="M579" i="4" s="1"/>
  <c r="L580" i="4"/>
  <c r="M580" i="4" s="1"/>
  <c r="L581" i="4"/>
  <c r="M581" i="4" s="1"/>
  <c r="L582" i="4"/>
  <c r="M582" i="4" s="1"/>
  <c r="L583" i="4"/>
  <c r="M583" i="4" s="1"/>
  <c r="L584" i="4"/>
  <c r="M584" i="4" s="1"/>
  <c r="L585" i="4"/>
  <c r="M585" i="4" s="1"/>
  <c r="L586" i="4"/>
  <c r="M586" i="4" s="1"/>
  <c r="L587" i="4"/>
  <c r="M587" i="4" s="1"/>
  <c r="L588" i="4"/>
  <c r="M588" i="4" s="1"/>
  <c r="L589" i="4"/>
  <c r="M589" i="4" s="1"/>
  <c r="L590" i="4"/>
  <c r="M590" i="4" s="1"/>
  <c r="L591" i="4"/>
  <c r="M591" i="4" s="1"/>
  <c r="L592" i="4"/>
  <c r="M592" i="4" s="1"/>
  <c r="L593" i="4"/>
  <c r="M593" i="4" s="1"/>
  <c r="L594" i="4"/>
  <c r="M594" i="4" s="1"/>
  <c r="L595" i="4"/>
  <c r="M595" i="4" s="1"/>
  <c r="L596" i="4"/>
  <c r="M596" i="4" s="1"/>
  <c r="L597" i="4"/>
  <c r="M597" i="4" s="1"/>
  <c r="L598" i="4"/>
  <c r="M598" i="4" s="1"/>
  <c r="L599" i="4"/>
  <c r="M599" i="4" s="1"/>
  <c r="L600" i="4"/>
  <c r="M600" i="4" s="1"/>
  <c r="L601" i="4"/>
  <c r="M601" i="4" s="1"/>
  <c r="L602" i="4"/>
  <c r="M602" i="4" s="1"/>
  <c r="L603" i="4"/>
  <c r="M603" i="4" s="1"/>
  <c r="L604" i="4"/>
  <c r="M604" i="4" s="1"/>
  <c r="L605" i="4"/>
  <c r="M605" i="4" s="1"/>
  <c r="L606" i="4"/>
  <c r="M606" i="4" s="1"/>
  <c r="L607" i="4"/>
  <c r="M607" i="4" s="1"/>
  <c r="L608" i="4"/>
  <c r="M608" i="4" s="1"/>
  <c r="L609" i="4"/>
  <c r="M609" i="4" s="1"/>
  <c r="L610" i="4"/>
  <c r="M610" i="4" s="1"/>
  <c r="L611" i="4"/>
  <c r="M611" i="4" s="1"/>
  <c r="L612" i="4"/>
  <c r="M612" i="4" s="1"/>
  <c r="L613" i="4"/>
  <c r="M613" i="4" s="1"/>
  <c r="L614" i="4"/>
  <c r="M614" i="4" s="1"/>
  <c r="L615" i="4"/>
  <c r="M615" i="4" s="1"/>
  <c r="L616" i="4"/>
  <c r="M616" i="4" s="1"/>
  <c r="L617" i="4"/>
  <c r="M617" i="4" s="1"/>
  <c r="L618" i="4"/>
  <c r="M618" i="4" s="1"/>
  <c r="L619" i="4"/>
  <c r="M619" i="4" s="1"/>
  <c r="L620" i="4"/>
  <c r="M620" i="4" s="1"/>
  <c r="L621" i="4"/>
  <c r="M621" i="4" s="1"/>
  <c r="L622" i="4"/>
  <c r="M622" i="4" s="1"/>
  <c r="L623" i="4"/>
  <c r="M623" i="4" s="1"/>
  <c r="L624" i="4"/>
  <c r="M624" i="4" s="1"/>
  <c r="L625" i="4"/>
  <c r="M625" i="4" s="1"/>
  <c r="L626" i="4"/>
  <c r="M626" i="4" s="1"/>
  <c r="L627" i="4"/>
  <c r="M627" i="4" s="1"/>
  <c r="L628" i="4"/>
  <c r="M628" i="4" s="1"/>
  <c r="L629" i="4"/>
  <c r="M629" i="4" s="1"/>
  <c r="L630" i="4"/>
  <c r="M630" i="4" s="1"/>
  <c r="L631" i="4"/>
  <c r="M631" i="4" s="1"/>
  <c r="L632" i="4"/>
  <c r="M632" i="4" s="1"/>
  <c r="L633" i="4"/>
  <c r="M633" i="4" s="1"/>
  <c r="L634" i="4"/>
  <c r="M634" i="4" s="1"/>
  <c r="L635" i="4"/>
  <c r="M635" i="4" s="1"/>
  <c r="L636" i="4"/>
  <c r="M636" i="4" s="1"/>
  <c r="L637" i="4"/>
  <c r="M637" i="4" s="1"/>
  <c r="L638" i="4"/>
  <c r="M638" i="4" s="1"/>
  <c r="L639" i="4"/>
  <c r="M639" i="4" s="1"/>
  <c r="L640" i="4"/>
  <c r="M640" i="4" s="1"/>
  <c r="L641" i="4"/>
  <c r="M641" i="4" s="1"/>
  <c r="L642" i="4"/>
  <c r="M642" i="4" s="1"/>
  <c r="L643" i="4"/>
  <c r="M643" i="4" s="1"/>
  <c r="L644" i="4"/>
  <c r="M644" i="4" s="1"/>
  <c r="L645" i="4"/>
  <c r="M645" i="4" s="1"/>
  <c r="L646" i="4"/>
  <c r="M646" i="4" s="1"/>
  <c r="L647" i="4"/>
  <c r="M647" i="4" s="1"/>
  <c r="L648" i="4"/>
  <c r="M648" i="4" s="1"/>
  <c r="L649" i="4"/>
  <c r="M649" i="4" s="1"/>
  <c r="L650" i="4"/>
  <c r="M650" i="4" s="1"/>
  <c r="L651" i="4"/>
  <c r="M651" i="4" s="1"/>
  <c r="L652" i="4"/>
  <c r="M652" i="4" s="1"/>
  <c r="L653" i="4"/>
  <c r="M653" i="4" s="1"/>
  <c r="L654" i="4"/>
  <c r="M654" i="4" s="1"/>
  <c r="L655" i="4"/>
  <c r="M655" i="4" s="1"/>
  <c r="L656" i="4"/>
  <c r="M656" i="4" s="1"/>
  <c r="L657" i="4"/>
  <c r="M657" i="4" s="1"/>
  <c r="L658" i="4"/>
  <c r="M658" i="4" s="1"/>
  <c r="L659" i="4"/>
  <c r="M659" i="4" s="1"/>
  <c r="L660" i="4"/>
  <c r="M660" i="4" s="1"/>
  <c r="L661" i="4"/>
  <c r="M661" i="4" s="1"/>
  <c r="L662" i="4"/>
  <c r="M662" i="4" s="1"/>
  <c r="L663" i="4"/>
  <c r="M663" i="4" s="1"/>
  <c r="L664" i="4"/>
  <c r="M664" i="4" s="1"/>
  <c r="L665" i="4"/>
  <c r="M665" i="4" s="1"/>
  <c r="L666" i="4"/>
  <c r="M666" i="4" s="1"/>
  <c r="L667" i="4"/>
  <c r="M667" i="4" s="1"/>
  <c r="L668" i="4"/>
  <c r="M668" i="4" s="1"/>
  <c r="L669" i="4"/>
  <c r="M669" i="4" s="1"/>
  <c r="L670" i="4"/>
  <c r="M670" i="4" s="1"/>
  <c r="L671" i="4"/>
  <c r="M671" i="4" s="1"/>
  <c r="L672" i="4"/>
  <c r="M672" i="4" s="1"/>
  <c r="L673" i="4"/>
  <c r="M673" i="4" s="1"/>
  <c r="L674" i="4"/>
  <c r="M674" i="4" s="1"/>
  <c r="L675" i="4"/>
  <c r="M675" i="4" s="1"/>
  <c r="L676" i="4"/>
  <c r="M676" i="4" s="1"/>
  <c r="L677" i="4"/>
  <c r="M677" i="4" s="1"/>
  <c r="L678" i="4"/>
  <c r="M678" i="4" s="1"/>
  <c r="L679" i="4"/>
  <c r="M679" i="4" s="1"/>
  <c r="L680" i="4"/>
  <c r="M680" i="4" s="1"/>
  <c r="L681" i="4"/>
  <c r="M681" i="4" s="1"/>
  <c r="L682" i="4"/>
  <c r="M682" i="4" s="1"/>
  <c r="L683" i="4"/>
  <c r="M683" i="4" s="1"/>
  <c r="L684" i="4"/>
  <c r="M684" i="4" s="1"/>
  <c r="L685" i="4"/>
  <c r="M685" i="4" s="1"/>
  <c r="L686" i="4"/>
  <c r="M686" i="4" s="1"/>
  <c r="L687" i="4"/>
  <c r="M687" i="4" s="1"/>
  <c r="L688" i="4"/>
  <c r="M688" i="4" s="1"/>
  <c r="L689" i="4"/>
  <c r="M689" i="4" s="1"/>
  <c r="L690" i="4"/>
  <c r="M690" i="4" s="1"/>
  <c r="L691" i="4"/>
  <c r="M691" i="4" s="1"/>
  <c r="L692" i="4"/>
  <c r="M692" i="4" s="1"/>
  <c r="L693" i="4"/>
  <c r="M693" i="4" s="1"/>
  <c r="L694" i="4"/>
  <c r="M694" i="4" s="1"/>
  <c r="L695" i="4"/>
  <c r="M695" i="4" s="1"/>
  <c r="L696" i="4"/>
  <c r="M696" i="4" s="1"/>
  <c r="L697" i="4"/>
  <c r="M697" i="4" s="1"/>
  <c r="L698" i="4"/>
  <c r="M698" i="4" s="1"/>
  <c r="L699" i="4"/>
  <c r="M699" i="4" s="1"/>
  <c r="L700" i="4"/>
  <c r="M700" i="4" s="1"/>
  <c r="L701" i="4"/>
  <c r="M701" i="4" s="1"/>
  <c r="L702" i="4"/>
  <c r="M702" i="4" s="1"/>
  <c r="L703" i="4"/>
  <c r="M703" i="4" s="1"/>
  <c r="L704" i="4"/>
  <c r="M704" i="4" s="1"/>
  <c r="L705" i="4"/>
  <c r="M705" i="4" s="1"/>
  <c r="L706" i="4"/>
  <c r="M706" i="4" s="1"/>
  <c r="L707" i="4"/>
  <c r="M707" i="4" s="1"/>
  <c r="L708" i="4"/>
  <c r="M708" i="4" s="1"/>
  <c r="L709" i="4"/>
  <c r="M709" i="4" s="1"/>
  <c r="L710" i="4"/>
  <c r="M710" i="4" s="1"/>
  <c r="L711" i="4"/>
  <c r="M711" i="4" s="1"/>
  <c r="L712" i="4"/>
  <c r="M712" i="4" s="1"/>
  <c r="L713" i="4"/>
  <c r="M713" i="4" s="1"/>
  <c r="L714" i="4"/>
  <c r="M714" i="4" s="1"/>
  <c r="L715" i="4"/>
  <c r="M715" i="4" s="1"/>
  <c r="L716" i="4"/>
  <c r="M716" i="4" s="1"/>
  <c r="L717" i="4"/>
  <c r="M717" i="4" s="1"/>
  <c r="L718" i="4"/>
  <c r="M718" i="4" s="1"/>
  <c r="L719" i="4"/>
  <c r="M719" i="4" s="1"/>
  <c r="L720" i="4"/>
  <c r="M720" i="4" s="1"/>
  <c r="L721" i="4"/>
  <c r="M721" i="4" s="1"/>
  <c r="L722" i="4"/>
  <c r="M722" i="4" s="1"/>
  <c r="L723" i="4"/>
  <c r="M723" i="4" s="1"/>
  <c r="L724" i="4"/>
  <c r="M724" i="4" s="1"/>
  <c r="L725" i="4"/>
  <c r="M725" i="4" s="1"/>
  <c r="L726" i="4"/>
  <c r="M726" i="4" s="1"/>
  <c r="L727" i="4"/>
  <c r="M727" i="4" s="1"/>
  <c r="L728" i="4"/>
  <c r="M728" i="4" s="1"/>
  <c r="L729" i="4"/>
  <c r="M729" i="4" s="1"/>
  <c r="L730" i="4"/>
  <c r="M730" i="4" s="1"/>
  <c r="L731" i="4"/>
  <c r="M731" i="4" s="1"/>
  <c r="L732" i="4"/>
  <c r="M732" i="4" s="1"/>
  <c r="L733" i="4"/>
  <c r="M733" i="4" s="1"/>
  <c r="L734" i="4"/>
  <c r="M734" i="4" s="1"/>
  <c r="L735" i="4"/>
  <c r="M735" i="4" s="1"/>
  <c r="L736" i="4"/>
  <c r="M736" i="4" s="1"/>
  <c r="L737" i="4"/>
  <c r="M737" i="4" s="1"/>
  <c r="L738" i="4"/>
  <c r="M738" i="4" s="1"/>
  <c r="L739" i="4"/>
  <c r="M739" i="4" s="1"/>
  <c r="L740" i="4"/>
  <c r="M740" i="4" s="1"/>
  <c r="L741" i="4"/>
  <c r="M741" i="4" s="1"/>
  <c r="L742" i="4"/>
  <c r="M742" i="4" s="1"/>
  <c r="L743" i="4"/>
  <c r="M743" i="4" s="1"/>
  <c r="L744" i="4"/>
  <c r="M744" i="4" s="1"/>
  <c r="L745" i="4"/>
  <c r="M745" i="4" s="1"/>
  <c r="L746" i="4"/>
  <c r="M746" i="4" s="1"/>
  <c r="L747" i="4"/>
  <c r="M747" i="4" s="1"/>
  <c r="L748" i="4"/>
  <c r="M748" i="4" s="1"/>
  <c r="L749" i="4"/>
  <c r="M749" i="4" s="1"/>
  <c r="L750" i="4"/>
  <c r="M750" i="4" s="1"/>
  <c r="L751" i="4"/>
  <c r="M751" i="4" s="1"/>
  <c r="L752" i="4"/>
  <c r="M752" i="4" s="1"/>
  <c r="L753" i="4"/>
  <c r="M753" i="4" s="1"/>
  <c r="L754" i="4"/>
  <c r="M754" i="4" s="1"/>
  <c r="L755" i="4"/>
  <c r="M755" i="4" s="1"/>
  <c r="L756" i="4"/>
  <c r="M756" i="4" s="1"/>
  <c r="L757" i="4"/>
  <c r="M757" i="4" s="1"/>
  <c r="L758" i="4"/>
  <c r="M758" i="4" s="1"/>
  <c r="L759" i="4"/>
  <c r="M759" i="4" s="1"/>
  <c r="L760" i="4"/>
  <c r="M760" i="4" s="1"/>
  <c r="L761" i="4"/>
  <c r="M761" i="4" s="1"/>
  <c r="L762" i="4"/>
  <c r="M762" i="4" s="1"/>
  <c r="L763" i="4"/>
  <c r="M763" i="4" s="1"/>
  <c r="L764" i="4"/>
  <c r="M764" i="4" s="1"/>
  <c r="L765" i="4"/>
  <c r="M765" i="4" s="1"/>
  <c r="L766" i="4"/>
  <c r="M766" i="4" s="1"/>
  <c r="L767" i="4"/>
  <c r="M767" i="4" s="1"/>
  <c r="L768" i="4"/>
  <c r="M768" i="4" s="1"/>
  <c r="L769" i="4"/>
  <c r="M769" i="4" s="1"/>
  <c r="L770" i="4"/>
  <c r="M770" i="4" s="1"/>
  <c r="L771" i="4"/>
  <c r="M771" i="4" s="1"/>
  <c r="L772" i="4"/>
  <c r="M772" i="4" s="1"/>
  <c r="L773" i="4"/>
  <c r="M773" i="4" s="1"/>
  <c r="L774" i="4"/>
  <c r="M774" i="4" s="1"/>
  <c r="L775" i="4"/>
  <c r="M775" i="4" s="1"/>
  <c r="L776" i="4"/>
  <c r="M776" i="4" s="1"/>
  <c r="L777" i="4"/>
  <c r="M777" i="4" s="1"/>
  <c r="L778" i="4"/>
  <c r="M778" i="4" s="1"/>
  <c r="L779" i="4"/>
  <c r="M779" i="4" s="1"/>
  <c r="L780" i="4"/>
  <c r="M780" i="4" s="1"/>
  <c r="L781" i="4"/>
  <c r="M781" i="4" s="1"/>
  <c r="L782" i="4"/>
  <c r="M782" i="4" s="1"/>
  <c r="L783" i="4"/>
  <c r="M783" i="4" s="1"/>
  <c r="L784" i="4"/>
  <c r="M784" i="4" s="1"/>
  <c r="L785" i="4"/>
  <c r="M785" i="4" s="1"/>
  <c r="L786" i="4"/>
  <c r="M786" i="4" s="1"/>
  <c r="L787" i="4"/>
  <c r="M787" i="4" s="1"/>
  <c r="L788" i="4"/>
  <c r="M788" i="4" s="1"/>
  <c r="L789" i="4"/>
  <c r="M789" i="4" s="1"/>
  <c r="L790" i="4"/>
  <c r="M790" i="4" s="1"/>
  <c r="L791" i="4"/>
  <c r="M791" i="4" s="1"/>
  <c r="L792" i="4"/>
  <c r="M792" i="4" s="1"/>
  <c r="L793" i="4"/>
  <c r="M793" i="4" s="1"/>
  <c r="L794" i="4"/>
  <c r="M794" i="4" s="1"/>
  <c r="L795" i="4"/>
  <c r="M795" i="4" s="1"/>
  <c r="L796" i="4"/>
  <c r="M796" i="4" s="1"/>
  <c r="L797" i="4"/>
  <c r="M797" i="4" s="1"/>
  <c r="L798" i="4"/>
  <c r="M798" i="4" s="1"/>
  <c r="L799" i="4"/>
  <c r="M799" i="4" s="1"/>
  <c r="L800" i="4"/>
  <c r="M800" i="4" s="1"/>
  <c r="L801" i="4"/>
  <c r="M801" i="4" s="1"/>
  <c r="L802" i="4"/>
  <c r="M802" i="4" s="1"/>
  <c r="L803" i="4"/>
  <c r="M803" i="4" s="1"/>
  <c r="L804" i="4"/>
  <c r="M804" i="4" s="1"/>
  <c r="L805" i="4"/>
  <c r="M805" i="4" s="1"/>
  <c r="L806" i="4"/>
  <c r="M806" i="4" s="1"/>
  <c r="L807" i="4"/>
  <c r="M807" i="4" s="1"/>
  <c r="L808" i="4"/>
  <c r="M808" i="4" s="1"/>
  <c r="L809" i="4"/>
  <c r="M809" i="4" s="1"/>
  <c r="L810" i="4"/>
  <c r="M810" i="4" s="1"/>
  <c r="L811" i="4"/>
  <c r="M811" i="4" s="1"/>
  <c r="L812" i="4"/>
  <c r="M812" i="4" s="1"/>
  <c r="L813" i="4"/>
  <c r="M813" i="4" s="1"/>
  <c r="L814" i="4"/>
  <c r="M814" i="4" s="1"/>
  <c r="L815" i="4"/>
  <c r="M815" i="4" s="1"/>
  <c r="L816" i="4"/>
  <c r="M816" i="4" s="1"/>
  <c r="L817" i="4"/>
  <c r="M817" i="4" s="1"/>
  <c r="L818" i="4"/>
  <c r="M818" i="4" s="1"/>
  <c r="L819" i="4"/>
  <c r="M819" i="4" s="1"/>
  <c r="L820" i="4"/>
  <c r="M820" i="4" s="1"/>
  <c r="L821" i="4"/>
  <c r="M821" i="4" s="1"/>
  <c r="L822" i="4"/>
  <c r="M822" i="4" s="1"/>
  <c r="L823" i="4"/>
  <c r="M823" i="4" s="1"/>
  <c r="L824" i="4"/>
  <c r="M824" i="4" s="1"/>
  <c r="L825" i="4"/>
  <c r="M825" i="4" s="1"/>
  <c r="L826" i="4"/>
  <c r="M826" i="4" s="1"/>
  <c r="L827" i="4"/>
  <c r="M827" i="4" s="1"/>
  <c r="L828" i="4"/>
  <c r="M828" i="4" s="1"/>
  <c r="L829" i="4"/>
  <c r="M829" i="4" s="1"/>
  <c r="L830" i="4"/>
  <c r="M830" i="4" s="1"/>
  <c r="L831" i="4"/>
  <c r="M831" i="4" s="1"/>
  <c r="L832" i="4"/>
  <c r="M832" i="4" s="1"/>
  <c r="L833" i="4"/>
  <c r="M833" i="4" s="1"/>
  <c r="L834" i="4"/>
  <c r="M834" i="4" s="1"/>
  <c r="L835" i="4"/>
  <c r="M835" i="4" s="1"/>
  <c r="L836" i="4"/>
  <c r="M836" i="4" s="1"/>
  <c r="L837" i="4"/>
  <c r="M837" i="4" s="1"/>
  <c r="L838" i="4"/>
  <c r="M838" i="4" s="1"/>
  <c r="L839" i="4"/>
  <c r="M839" i="4" s="1"/>
  <c r="L840" i="4"/>
  <c r="M840" i="4" s="1"/>
  <c r="L841" i="4"/>
  <c r="M841" i="4" s="1"/>
  <c r="L842" i="4"/>
  <c r="M842" i="4" s="1"/>
  <c r="L843" i="4"/>
  <c r="M843" i="4" s="1"/>
  <c r="L844" i="4"/>
  <c r="M844" i="4" s="1"/>
  <c r="L845" i="4"/>
  <c r="M845" i="4" s="1"/>
  <c r="L846" i="4"/>
  <c r="M846" i="4" s="1"/>
  <c r="L847" i="4"/>
  <c r="M847" i="4" s="1"/>
  <c r="L848" i="4"/>
  <c r="M848" i="4" s="1"/>
  <c r="L849" i="4"/>
  <c r="M849" i="4" s="1"/>
  <c r="L850" i="4"/>
  <c r="M850" i="4" s="1"/>
  <c r="L851" i="4"/>
  <c r="M851" i="4" s="1"/>
  <c r="L852" i="4"/>
  <c r="M852" i="4" s="1"/>
  <c r="L853" i="4"/>
  <c r="M853" i="4" s="1"/>
  <c r="L854" i="4"/>
  <c r="M854" i="4" s="1"/>
  <c r="L855" i="4"/>
  <c r="M855" i="4" s="1"/>
  <c r="L856" i="4"/>
  <c r="M856" i="4" s="1"/>
  <c r="L857" i="4"/>
  <c r="M857" i="4" s="1"/>
  <c r="L858" i="4"/>
  <c r="M858" i="4" s="1"/>
  <c r="L859" i="4"/>
  <c r="M859" i="4" s="1"/>
  <c r="L860" i="4"/>
  <c r="M860" i="4" s="1"/>
  <c r="L861" i="4"/>
  <c r="M861" i="4" s="1"/>
  <c r="L862" i="4"/>
  <c r="M862" i="4" s="1"/>
  <c r="L863" i="4"/>
  <c r="M863" i="4" s="1"/>
  <c r="L864" i="4"/>
  <c r="M864" i="4" s="1"/>
  <c r="L865" i="4"/>
  <c r="M865" i="4" s="1"/>
  <c r="L866" i="4"/>
  <c r="M866" i="4" s="1"/>
  <c r="L867" i="4"/>
  <c r="M867" i="4" s="1"/>
  <c r="L868" i="4"/>
  <c r="M868" i="4" s="1"/>
  <c r="L869" i="4"/>
  <c r="M869" i="4" s="1"/>
  <c r="L870" i="4"/>
  <c r="M870" i="4" s="1"/>
  <c r="L871" i="4"/>
  <c r="M871" i="4" s="1"/>
  <c r="L872" i="4"/>
  <c r="M872" i="4" s="1"/>
  <c r="L873" i="4"/>
  <c r="M873" i="4" s="1"/>
  <c r="L874" i="4"/>
  <c r="M874" i="4" s="1"/>
  <c r="L875" i="4"/>
  <c r="M875" i="4" s="1"/>
  <c r="L876" i="4"/>
  <c r="M876" i="4" s="1"/>
  <c r="L877" i="4"/>
  <c r="M877" i="4" s="1"/>
  <c r="L878" i="4"/>
  <c r="M878" i="4" s="1"/>
  <c r="L879" i="4"/>
  <c r="M879" i="4" s="1"/>
  <c r="L880" i="4"/>
  <c r="M880" i="4" s="1"/>
  <c r="L881" i="4"/>
  <c r="M881" i="4" s="1"/>
  <c r="L882" i="4"/>
  <c r="M882" i="4" s="1"/>
  <c r="L883" i="4"/>
  <c r="M883" i="4" s="1"/>
  <c r="L884" i="4"/>
  <c r="M884" i="4" s="1"/>
  <c r="L885" i="4"/>
  <c r="M885" i="4" s="1"/>
  <c r="L886" i="4"/>
  <c r="M886" i="4" s="1"/>
  <c r="L887" i="4"/>
  <c r="M887" i="4" s="1"/>
  <c r="L888" i="4"/>
  <c r="M888" i="4" s="1"/>
  <c r="L889" i="4"/>
  <c r="M889" i="4" s="1"/>
  <c r="L890" i="4"/>
  <c r="M890" i="4" s="1"/>
  <c r="L891" i="4"/>
  <c r="M891" i="4" s="1"/>
  <c r="L892" i="4"/>
  <c r="M892" i="4" s="1"/>
  <c r="L893" i="4"/>
  <c r="M893" i="4" s="1"/>
  <c r="L894" i="4"/>
  <c r="M894" i="4" s="1"/>
  <c r="L895" i="4"/>
  <c r="M895" i="4" s="1"/>
  <c r="L896" i="4"/>
  <c r="M896" i="4" s="1"/>
  <c r="L897" i="4"/>
  <c r="M897" i="4" s="1"/>
  <c r="L898" i="4"/>
  <c r="M898" i="4" s="1"/>
  <c r="L899" i="4"/>
  <c r="M899" i="4" s="1"/>
  <c r="L900" i="4"/>
  <c r="M900" i="4" s="1"/>
  <c r="L901" i="4"/>
  <c r="M901" i="4" s="1"/>
  <c r="L902" i="4"/>
  <c r="M902" i="4" s="1"/>
  <c r="L903" i="4"/>
  <c r="M903" i="4" s="1"/>
  <c r="L904" i="4"/>
  <c r="M904" i="4" s="1"/>
  <c r="L905" i="4"/>
  <c r="M905" i="4" s="1"/>
  <c r="L906" i="4"/>
  <c r="M906" i="4" s="1"/>
  <c r="L907" i="4"/>
  <c r="M907" i="4" s="1"/>
  <c r="L908" i="4"/>
  <c r="M908" i="4" s="1"/>
  <c r="L909" i="4"/>
  <c r="M909" i="4" s="1"/>
  <c r="L910" i="4"/>
  <c r="M910" i="4" s="1"/>
  <c r="L911" i="4"/>
  <c r="M911" i="4" s="1"/>
  <c r="L912" i="4"/>
  <c r="M912" i="4" s="1"/>
  <c r="L913" i="4"/>
  <c r="M913" i="4" s="1"/>
  <c r="L914" i="4"/>
  <c r="M914" i="4" s="1"/>
  <c r="L915" i="4"/>
  <c r="M915" i="4" s="1"/>
  <c r="L916" i="4"/>
  <c r="M916" i="4" s="1"/>
  <c r="L917" i="4"/>
  <c r="M917" i="4" s="1"/>
  <c r="L918" i="4"/>
  <c r="M918" i="4" s="1"/>
  <c r="L919" i="4"/>
  <c r="M919" i="4" s="1"/>
  <c r="L920" i="4"/>
  <c r="M920" i="4" s="1"/>
  <c r="L921" i="4"/>
  <c r="M921" i="4" s="1"/>
  <c r="L922" i="4"/>
  <c r="M922" i="4" s="1"/>
  <c r="L923" i="4"/>
  <c r="M923" i="4" s="1"/>
  <c r="L924" i="4"/>
  <c r="M924" i="4" s="1"/>
  <c r="L925" i="4"/>
  <c r="M925" i="4" s="1"/>
  <c r="L926" i="4"/>
  <c r="M926" i="4" s="1"/>
  <c r="L927" i="4"/>
  <c r="M927" i="4" s="1"/>
  <c r="L928" i="4"/>
  <c r="M928" i="4" s="1"/>
  <c r="L929" i="4"/>
  <c r="M929" i="4" s="1"/>
  <c r="L930" i="4"/>
  <c r="M930" i="4" s="1"/>
  <c r="L931" i="4"/>
  <c r="M931" i="4" s="1"/>
  <c r="L932" i="4"/>
  <c r="M932" i="4" s="1"/>
  <c r="L933" i="4"/>
  <c r="M933" i="4" s="1"/>
  <c r="L934" i="4"/>
  <c r="M934" i="4" s="1"/>
  <c r="L935" i="4"/>
  <c r="M935" i="4" s="1"/>
  <c r="L936" i="4"/>
  <c r="M936" i="4" s="1"/>
  <c r="L937" i="4"/>
  <c r="M937" i="4" s="1"/>
  <c r="L938" i="4"/>
  <c r="M938" i="4" s="1"/>
  <c r="L939" i="4"/>
  <c r="M939" i="4" s="1"/>
  <c r="L940" i="4"/>
  <c r="M940" i="4" s="1"/>
  <c r="L941" i="4"/>
  <c r="M941" i="4" s="1"/>
  <c r="L942" i="4"/>
  <c r="M942" i="4" s="1"/>
  <c r="L943" i="4"/>
  <c r="M943" i="4" s="1"/>
  <c r="L944" i="4"/>
  <c r="M944" i="4" s="1"/>
  <c r="L945" i="4"/>
  <c r="M945" i="4" s="1"/>
  <c r="L946" i="4"/>
  <c r="M946" i="4" s="1"/>
  <c r="L947" i="4"/>
  <c r="M947" i="4" s="1"/>
  <c r="L948" i="4"/>
  <c r="M948" i="4" s="1"/>
  <c r="L949" i="4"/>
  <c r="M949" i="4" s="1"/>
  <c r="L950" i="4"/>
  <c r="M950" i="4" s="1"/>
  <c r="L951" i="4"/>
  <c r="M951" i="4" s="1"/>
  <c r="L952" i="4"/>
  <c r="M952" i="4" s="1"/>
  <c r="L953" i="4"/>
  <c r="M953" i="4" s="1"/>
  <c r="L954" i="4"/>
  <c r="M954" i="4" s="1"/>
  <c r="L955" i="4"/>
  <c r="M955" i="4" s="1"/>
  <c r="L956" i="4"/>
  <c r="M956" i="4" s="1"/>
  <c r="L957" i="4"/>
  <c r="M957" i="4" s="1"/>
  <c r="L958" i="4"/>
  <c r="M958" i="4" s="1"/>
  <c r="L959" i="4"/>
  <c r="M959" i="4" s="1"/>
  <c r="L960" i="4"/>
  <c r="M960" i="4" s="1"/>
  <c r="L961" i="4"/>
  <c r="M961" i="4" s="1"/>
  <c r="L962" i="4"/>
  <c r="M962" i="4" s="1"/>
  <c r="L963" i="4"/>
  <c r="M963" i="4" s="1"/>
  <c r="L964" i="4"/>
  <c r="M964" i="4" s="1"/>
  <c r="L965" i="4"/>
  <c r="M965" i="4" s="1"/>
  <c r="L966" i="4"/>
  <c r="M966" i="4" s="1"/>
  <c r="L967" i="4"/>
  <c r="M967" i="4" s="1"/>
  <c r="L968" i="4"/>
  <c r="M968" i="4" s="1"/>
  <c r="L969" i="4"/>
  <c r="M969" i="4" s="1"/>
  <c r="L970" i="4"/>
  <c r="M970" i="4" s="1"/>
  <c r="L971" i="4"/>
  <c r="M971" i="4" s="1"/>
  <c r="L972" i="4"/>
  <c r="M972" i="4" s="1"/>
  <c r="L973" i="4"/>
  <c r="M973" i="4" s="1"/>
  <c r="L974" i="4"/>
  <c r="M974" i="4" s="1"/>
  <c r="L975" i="4"/>
  <c r="M975" i="4" s="1"/>
  <c r="L976" i="4"/>
  <c r="M976" i="4" s="1"/>
  <c r="L977" i="4"/>
  <c r="M977" i="4" s="1"/>
  <c r="L978" i="4"/>
  <c r="M978" i="4" s="1"/>
  <c r="L979" i="4"/>
  <c r="M979" i="4" s="1"/>
  <c r="L980" i="4"/>
  <c r="M980" i="4" s="1"/>
  <c r="L981" i="4"/>
  <c r="M981" i="4" s="1"/>
  <c r="L982" i="4"/>
  <c r="M982" i="4" s="1"/>
  <c r="L983" i="4"/>
  <c r="M983" i="4" s="1"/>
  <c r="L984" i="4"/>
  <c r="M984" i="4" s="1"/>
  <c r="L985" i="4"/>
  <c r="M985" i="4" s="1"/>
  <c r="L986" i="4"/>
  <c r="M986" i="4" s="1"/>
  <c r="L987" i="4"/>
  <c r="M987" i="4" s="1"/>
  <c r="L988" i="4"/>
  <c r="M988" i="4" s="1"/>
  <c r="L989" i="4"/>
  <c r="M989" i="4" s="1"/>
  <c r="L990" i="4"/>
  <c r="M990" i="4" s="1"/>
  <c r="L991" i="4"/>
  <c r="M991" i="4" s="1"/>
  <c r="L992" i="4"/>
  <c r="M992" i="4" s="1"/>
  <c r="L993" i="4"/>
  <c r="M993" i="4" s="1"/>
  <c r="L994" i="4"/>
  <c r="M994" i="4" s="1"/>
  <c r="L995" i="4"/>
  <c r="M995" i="4" s="1"/>
  <c r="L996" i="4"/>
  <c r="M996" i="4" s="1"/>
  <c r="L997" i="4"/>
  <c r="M997" i="4" s="1"/>
  <c r="L998" i="4"/>
  <c r="M998" i="4" s="1"/>
  <c r="L999" i="4"/>
  <c r="M999" i="4" s="1"/>
  <c r="L1000" i="4"/>
  <c r="M1000" i="4" s="1"/>
  <c r="L1001" i="4"/>
  <c r="M1001" i="4" s="1"/>
  <c r="L1002" i="4"/>
  <c r="M1002" i="4" s="1"/>
  <c r="L1003" i="4"/>
  <c r="M1003" i="4" s="1"/>
  <c r="L1004" i="4"/>
  <c r="M1004" i="4" s="1"/>
  <c r="L1005" i="4"/>
  <c r="M1005" i="4" s="1"/>
  <c r="L1006" i="4"/>
  <c r="M1006" i="4" s="1"/>
  <c r="L1007" i="4"/>
  <c r="M1007" i="4" s="1"/>
  <c r="L1008" i="4"/>
  <c r="M1008" i="4" s="1"/>
  <c r="L1009" i="4"/>
  <c r="M1009" i="4" s="1"/>
  <c r="L1010" i="4"/>
  <c r="M1010" i="4" s="1"/>
  <c r="L1011" i="4"/>
  <c r="M1011" i="4" s="1"/>
  <c r="L1012" i="4"/>
  <c r="M1012" i="4" s="1"/>
  <c r="L1013" i="4"/>
  <c r="M1013" i="4" s="1"/>
  <c r="L1014" i="4"/>
  <c r="M1014" i="4" s="1"/>
  <c r="L1015" i="4"/>
  <c r="M1015" i="4" s="1"/>
  <c r="L1016" i="4"/>
  <c r="M1016" i="4" s="1"/>
  <c r="L1017" i="4"/>
  <c r="M1017" i="4" s="1"/>
  <c r="L1018" i="4"/>
  <c r="M1018" i="4" s="1"/>
  <c r="L1019" i="4"/>
  <c r="M1019" i="4" s="1"/>
  <c r="L1020" i="4"/>
  <c r="M1020" i="4" s="1"/>
  <c r="L1021" i="4"/>
  <c r="M1021" i="4" s="1"/>
  <c r="L1022" i="4"/>
  <c r="M1022" i="4" s="1"/>
  <c r="L1023" i="4"/>
  <c r="M1023" i="4" s="1"/>
  <c r="L1024" i="4"/>
  <c r="M1024" i="4" s="1"/>
  <c r="L1025" i="4"/>
  <c r="M1025" i="4" s="1"/>
  <c r="L1026" i="4"/>
  <c r="M1026" i="4" s="1"/>
  <c r="L1027" i="4"/>
  <c r="M1027" i="4" s="1"/>
  <c r="L1028" i="4"/>
  <c r="M1028" i="4" s="1"/>
  <c r="L1029" i="4"/>
  <c r="M1029" i="4" s="1"/>
  <c r="L1030" i="4"/>
  <c r="M1030" i="4" s="1"/>
  <c r="L1031" i="4"/>
  <c r="M1031" i="4" s="1"/>
  <c r="L1032" i="4"/>
  <c r="M1032" i="4" s="1"/>
  <c r="L1033" i="4"/>
  <c r="M1033" i="4" s="1"/>
  <c r="L1034" i="4"/>
  <c r="M1034" i="4" s="1"/>
  <c r="L1035" i="4"/>
  <c r="M1035" i="4" s="1"/>
  <c r="L1036" i="4"/>
  <c r="M1036" i="4" s="1"/>
  <c r="L1037" i="4"/>
  <c r="M1037" i="4" s="1"/>
  <c r="L1038" i="4"/>
  <c r="M1038" i="4" s="1"/>
  <c r="L1039" i="4"/>
  <c r="M1039" i="4" s="1"/>
  <c r="L1040" i="4"/>
  <c r="M1040" i="4" s="1"/>
  <c r="L1041" i="4"/>
  <c r="M1041" i="4" s="1"/>
  <c r="L1042" i="4"/>
  <c r="M1042" i="4" s="1"/>
  <c r="L1043" i="4"/>
  <c r="M1043" i="4" s="1"/>
  <c r="L1044" i="4"/>
  <c r="M1044" i="4" s="1"/>
  <c r="L1045" i="4"/>
  <c r="M1045" i="4" s="1"/>
  <c r="L1046" i="4"/>
  <c r="M1046" i="4" s="1"/>
  <c r="L1047" i="4"/>
  <c r="M1047" i="4" s="1"/>
  <c r="L1048" i="4"/>
  <c r="M1048" i="4" s="1"/>
  <c r="L1049" i="4"/>
  <c r="M1049" i="4" s="1"/>
  <c r="L1050" i="4"/>
  <c r="M1050" i="4" s="1"/>
  <c r="L1051" i="4"/>
  <c r="M1051" i="4" s="1"/>
  <c r="L1052" i="4"/>
  <c r="M1052" i="4" s="1"/>
  <c r="L1053" i="4"/>
  <c r="M1053" i="4" s="1"/>
  <c r="L1054" i="4"/>
  <c r="M1054" i="4" s="1"/>
  <c r="L1055" i="4"/>
  <c r="M1055" i="4" s="1"/>
  <c r="L1056" i="4"/>
  <c r="M1056" i="4" s="1"/>
  <c r="L1057" i="4"/>
  <c r="M1057" i="4" s="1"/>
  <c r="L1058" i="4"/>
  <c r="M1058" i="4" s="1"/>
  <c r="L1059" i="4"/>
  <c r="M1059" i="4" s="1"/>
  <c r="L1060" i="4"/>
  <c r="M1060" i="4" s="1"/>
  <c r="L1061" i="4"/>
  <c r="M1061" i="4" s="1"/>
  <c r="L1062" i="4"/>
  <c r="M1062" i="4" s="1"/>
  <c r="L1063" i="4"/>
  <c r="M1063" i="4" s="1"/>
  <c r="L1064" i="4"/>
  <c r="M1064" i="4" s="1"/>
  <c r="L1065" i="4"/>
  <c r="M1065" i="4" s="1"/>
  <c r="L1066" i="4"/>
  <c r="M1066" i="4" s="1"/>
  <c r="L1067" i="4"/>
  <c r="M1067" i="4" s="1"/>
  <c r="L1068" i="4"/>
  <c r="M1068" i="4" s="1"/>
  <c r="L1069" i="4"/>
  <c r="M1069" i="4" s="1"/>
  <c r="L1070" i="4"/>
  <c r="M1070" i="4" s="1"/>
  <c r="L1071" i="4"/>
  <c r="M1071" i="4" s="1"/>
  <c r="L1072" i="4"/>
  <c r="M1072" i="4" s="1"/>
  <c r="L1073" i="4"/>
  <c r="M1073" i="4" s="1"/>
  <c r="L1074" i="4"/>
  <c r="M1074" i="4" s="1"/>
  <c r="L1075" i="4"/>
  <c r="M1075" i="4" s="1"/>
  <c r="L1076" i="4"/>
  <c r="M1076" i="4" s="1"/>
  <c r="L1077" i="4"/>
  <c r="M1077" i="4" s="1"/>
  <c r="L1078" i="4"/>
  <c r="M1078" i="4" s="1"/>
  <c r="L1079" i="4"/>
  <c r="M1079" i="4" s="1"/>
  <c r="L1080" i="4"/>
  <c r="M1080" i="4" s="1"/>
  <c r="L1081" i="4"/>
  <c r="M1081" i="4" s="1"/>
  <c r="L1082" i="4"/>
  <c r="M1082" i="4" s="1"/>
  <c r="L1083" i="4"/>
  <c r="M1083" i="4" s="1"/>
  <c r="L1084" i="4"/>
  <c r="M1084" i="4" s="1"/>
  <c r="L1085" i="4"/>
  <c r="M1085" i="4" s="1"/>
  <c r="L1086" i="4"/>
  <c r="M1086" i="4" s="1"/>
  <c r="L1087" i="4"/>
  <c r="M1087" i="4" s="1"/>
  <c r="L1088" i="4"/>
  <c r="M1088" i="4" s="1"/>
  <c r="L1089" i="4"/>
  <c r="M1089" i="4" s="1"/>
  <c r="L1090" i="4"/>
  <c r="M1090" i="4" s="1"/>
  <c r="L1091" i="4"/>
  <c r="M1091" i="4" s="1"/>
  <c r="L1092" i="4"/>
  <c r="M1092" i="4" s="1"/>
  <c r="L1093" i="4"/>
  <c r="M1093" i="4" s="1"/>
  <c r="L1094" i="4"/>
  <c r="M1094" i="4" s="1"/>
  <c r="L1095" i="4"/>
  <c r="M1095" i="4" s="1"/>
  <c r="L1096" i="4"/>
  <c r="M1096" i="4" s="1"/>
  <c r="L1097" i="4"/>
  <c r="M1097" i="4" s="1"/>
  <c r="L1098" i="4"/>
  <c r="M1098" i="4" s="1"/>
  <c r="L1099" i="4"/>
  <c r="M1099" i="4" s="1"/>
  <c r="L1100" i="4"/>
  <c r="M1100" i="4" s="1"/>
  <c r="L1101" i="4"/>
  <c r="M1101" i="4" s="1"/>
  <c r="L1102" i="4"/>
  <c r="M1102" i="4" s="1"/>
  <c r="L1103" i="4"/>
  <c r="M1103" i="4" s="1"/>
  <c r="L1104" i="4"/>
  <c r="M1104" i="4" s="1"/>
  <c r="L1105" i="4"/>
  <c r="M1105" i="4" s="1"/>
  <c r="L1106" i="4"/>
  <c r="M1106" i="4" s="1"/>
  <c r="L1107" i="4"/>
  <c r="M1107" i="4" s="1"/>
  <c r="L1108" i="4"/>
  <c r="M1108" i="4" s="1"/>
  <c r="L1109" i="4"/>
  <c r="M1109" i="4" s="1"/>
  <c r="L1110" i="4"/>
  <c r="M1110" i="4" s="1"/>
  <c r="L1111" i="4"/>
  <c r="M1111" i="4" s="1"/>
  <c r="L1112" i="4"/>
  <c r="M1112" i="4" s="1"/>
  <c r="L1113" i="4"/>
  <c r="M1113" i="4" s="1"/>
  <c r="L1114" i="4"/>
  <c r="M1114" i="4" s="1"/>
  <c r="L1115" i="4"/>
  <c r="M1115" i="4" s="1"/>
  <c r="L1116" i="4"/>
  <c r="M1116" i="4" s="1"/>
  <c r="L1117" i="4"/>
  <c r="M1117" i="4" s="1"/>
  <c r="L1118" i="4"/>
  <c r="M1118" i="4" s="1"/>
  <c r="L1119" i="4"/>
  <c r="M1119" i="4" s="1"/>
  <c r="L1120" i="4"/>
  <c r="M1120" i="4" s="1"/>
  <c r="L1121" i="4"/>
  <c r="M1121" i="4" s="1"/>
  <c r="L1122" i="4"/>
  <c r="M1122" i="4" s="1"/>
  <c r="L1123" i="4"/>
  <c r="M1123" i="4" s="1"/>
  <c r="L1124" i="4"/>
  <c r="M1124" i="4" s="1"/>
  <c r="L1125" i="4"/>
  <c r="M1125" i="4" s="1"/>
  <c r="L1126" i="4"/>
  <c r="M1126" i="4" s="1"/>
  <c r="L1127" i="4"/>
  <c r="M1127" i="4" s="1"/>
  <c r="L1128" i="4"/>
  <c r="M1128" i="4" s="1"/>
  <c r="L1129" i="4"/>
  <c r="M1129" i="4" s="1"/>
  <c r="L1130" i="4"/>
  <c r="M1130" i="4" s="1"/>
  <c r="L1131" i="4"/>
  <c r="M1131" i="4" s="1"/>
  <c r="L1132" i="4"/>
  <c r="M1132" i="4" s="1"/>
  <c r="L1133" i="4"/>
  <c r="M1133" i="4" s="1"/>
  <c r="L1134" i="4"/>
  <c r="M1134" i="4" s="1"/>
  <c r="L1135" i="4"/>
  <c r="M1135" i="4" s="1"/>
  <c r="L1136" i="4"/>
  <c r="M1136" i="4" s="1"/>
  <c r="L1137" i="4"/>
  <c r="M1137" i="4" s="1"/>
  <c r="L1138" i="4"/>
  <c r="M1138" i="4" s="1"/>
  <c r="L1139" i="4"/>
  <c r="M1139" i="4" s="1"/>
  <c r="L1140" i="4"/>
  <c r="M1140" i="4" s="1"/>
  <c r="L1141" i="4"/>
  <c r="M1141" i="4" s="1"/>
  <c r="L1142" i="4"/>
  <c r="M1142" i="4" s="1"/>
  <c r="L1143" i="4"/>
  <c r="M1143" i="4" s="1"/>
  <c r="L1144" i="4"/>
  <c r="M1144" i="4" s="1"/>
  <c r="L1145" i="4"/>
  <c r="M1145" i="4" s="1"/>
  <c r="L1146" i="4"/>
  <c r="M1146" i="4" s="1"/>
  <c r="L1147" i="4"/>
  <c r="M1147" i="4" s="1"/>
  <c r="L1148" i="4"/>
  <c r="M1148" i="4" s="1"/>
  <c r="L1149" i="4"/>
  <c r="M1149" i="4" s="1"/>
  <c r="L1150" i="4"/>
  <c r="M1150" i="4" s="1"/>
  <c r="L1151" i="4"/>
  <c r="M1151" i="4" s="1"/>
  <c r="L1152" i="4"/>
  <c r="M1152" i="4" s="1"/>
  <c r="L1153" i="4"/>
  <c r="M1153" i="4" s="1"/>
  <c r="L1154" i="4"/>
  <c r="M1154" i="4" s="1"/>
  <c r="L1155" i="4"/>
  <c r="M1155" i="4" s="1"/>
  <c r="L1156" i="4"/>
  <c r="M1156" i="4" s="1"/>
  <c r="L1157" i="4"/>
  <c r="M1157" i="4" s="1"/>
  <c r="L1158" i="4"/>
  <c r="M1158" i="4" s="1"/>
  <c r="L1159" i="4"/>
  <c r="M1159" i="4" s="1"/>
  <c r="L1160" i="4"/>
  <c r="M1160" i="4" s="1"/>
  <c r="L1161" i="4"/>
  <c r="M1161" i="4" s="1"/>
  <c r="L1162" i="4"/>
  <c r="M1162" i="4" s="1"/>
  <c r="L1163" i="4"/>
  <c r="M1163" i="4" s="1"/>
  <c r="L1164" i="4"/>
  <c r="M1164" i="4" s="1"/>
  <c r="L1165" i="4"/>
  <c r="M1165" i="4" s="1"/>
  <c r="L1166" i="4"/>
  <c r="M1166" i="4" s="1"/>
  <c r="L1167" i="4"/>
  <c r="M1167" i="4" s="1"/>
  <c r="L1168" i="4"/>
  <c r="M1168" i="4" s="1"/>
  <c r="L1169" i="4"/>
  <c r="M1169" i="4" s="1"/>
  <c r="L1170" i="4"/>
  <c r="M1170" i="4" s="1"/>
  <c r="L1171" i="4"/>
  <c r="M1171" i="4" s="1"/>
  <c r="L1172" i="4"/>
  <c r="M1172" i="4" s="1"/>
  <c r="L1173" i="4"/>
  <c r="M1173" i="4" s="1"/>
  <c r="L1174" i="4"/>
  <c r="M1174" i="4" s="1"/>
  <c r="L1175" i="4"/>
  <c r="M1175" i="4" s="1"/>
  <c r="L1176" i="4"/>
  <c r="M1176" i="4" s="1"/>
  <c r="L1177" i="4"/>
  <c r="M1177" i="4" s="1"/>
  <c r="L1178" i="4"/>
  <c r="M1178" i="4" s="1"/>
  <c r="L1179" i="4"/>
  <c r="M1179" i="4" s="1"/>
  <c r="L1180" i="4"/>
  <c r="M1180" i="4" s="1"/>
  <c r="L1181" i="4"/>
  <c r="M1181" i="4" s="1"/>
  <c r="L1182" i="4"/>
  <c r="M1182" i="4" s="1"/>
  <c r="L1183" i="4"/>
  <c r="M1183" i="4" s="1"/>
  <c r="L1184" i="4"/>
  <c r="M1184" i="4" s="1"/>
  <c r="L1185" i="4"/>
  <c r="M1185" i="4" s="1"/>
  <c r="L1186" i="4"/>
  <c r="M1186" i="4" s="1"/>
  <c r="L1187" i="4"/>
  <c r="M1187" i="4" s="1"/>
  <c r="L1188" i="4"/>
  <c r="M1188" i="4" s="1"/>
  <c r="L1189" i="4"/>
  <c r="M1189" i="4" s="1"/>
  <c r="L1190" i="4"/>
  <c r="M1190" i="4" s="1"/>
  <c r="L1191" i="4"/>
  <c r="M1191" i="4" s="1"/>
  <c r="L1192" i="4"/>
  <c r="M1192" i="4" s="1"/>
  <c r="L1193" i="4"/>
  <c r="M1193" i="4" s="1"/>
  <c r="L1194" i="4"/>
  <c r="M1194" i="4" s="1"/>
  <c r="L1195" i="4"/>
  <c r="M1195" i="4" s="1"/>
  <c r="L1196" i="4"/>
  <c r="M1196" i="4" s="1"/>
  <c r="L1197" i="4"/>
  <c r="M1197" i="4" s="1"/>
  <c r="L1198" i="4"/>
  <c r="M1198" i="4" s="1"/>
  <c r="L1199" i="4"/>
  <c r="M1199" i="4" s="1"/>
  <c r="L1200" i="4"/>
  <c r="M1200" i="4" s="1"/>
  <c r="L1201" i="4"/>
  <c r="M1201" i="4" s="1"/>
  <c r="L1202" i="4"/>
  <c r="M1202" i="4" s="1"/>
  <c r="L1203" i="4"/>
  <c r="M1203" i="4" s="1"/>
  <c r="L1204" i="4"/>
  <c r="M1204" i="4" s="1"/>
  <c r="L1205" i="4"/>
  <c r="M1205" i="4" s="1"/>
  <c r="L1206" i="4"/>
  <c r="M1206" i="4" s="1"/>
  <c r="L1207" i="4"/>
  <c r="M1207" i="4" s="1"/>
  <c r="L1208" i="4"/>
  <c r="M1208" i="4" s="1"/>
  <c r="L1209" i="4"/>
  <c r="M1209" i="4" s="1"/>
  <c r="L1210" i="4"/>
  <c r="M1210" i="4" s="1"/>
  <c r="L1211" i="4"/>
  <c r="M1211" i="4" s="1"/>
  <c r="L1212" i="4"/>
  <c r="M1212" i="4" s="1"/>
  <c r="L1213" i="4"/>
  <c r="M1213" i="4" s="1"/>
  <c r="L1214" i="4"/>
  <c r="M1214" i="4" s="1"/>
  <c r="L1215" i="4"/>
  <c r="M1215" i="4" s="1"/>
  <c r="L1216" i="4"/>
  <c r="M1216" i="4" s="1"/>
  <c r="L1217" i="4"/>
  <c r="M1217" i="4" s="1"/>
  <c r="L1218" i="4"/>
  <c r="M1218" i="4" s="1"/>
  <c r="L1219" i="4"/>
  <c r="M1219" i="4" s="1"/>
  <c r="L1220" i="4"/>
  <c r="M1220" i="4" s="1"/>
  <c r="L1221" i="4"/>
  <c r="M1221" i="4" s="1"/>
  <c r="L1222" i="4"/>
  <c r="M1222" i="4" s="1"/>
  <c r="L1223" i="4"/>
  <c r="M1223" i="4" s="1"/>
  <c r="L1224" i="4"/>
  <c r="M1224" i="4" s="1"/>
  <c r="L1225" i="4"/>
  <c r="M1225" i="4" s="1"/>
  <c r="L1226" i="4"/>
  <c r="M1226" i="4" s="1"/>
  <c r="L1227" i="4"/>
  <c r="M1227" i="4" s="1"/>
  <c r="L1228" i="4"/>
  <c r="M1228" i="4" s="1"/>
  <c r="L1229" i="4"/>
  <c r="M1229" i="4" s="1"/>
  <c r="L1230" i="4"/>
  <c r="M1230" i="4" s="1"/>
  <c r="L1231" i="4"/>
  <c r="M1231" i="4" s="1"/>
  <c r="L1232" i="4"/>
  <c r="M1232" i="4" s="1"/>
  <c r="L1233" i="4"/>
  <c r="M1233" i="4" s="1"/>
  <c r="L1234" i="4"/>
  <c r="M1234" i="4" s="1"/>
  <c r="L1235" i="4"/>
  <c r="M1235" i="4" s="1"/>
  <c r="L1236" i="4"/>
  <c r="M1236" i="4" s="1"/>
  <c r="L1237" i="4"/>
  <c r="M1237" i="4" s="1"/>
  <c r="L1238" i="4"/>
  <c r="M1238" i="4" s="1"/>
  <c r="L1239" i="4"/>
  <c r="M1239" i="4" s="1"/>
  <c r="L1240" i="4"/>
  <c r="M1240" i="4" s="1"/>
  <c r="L1241" i="4"/>
  <c r="M1241" i="4" s="1"/>
  <c r="L1242" i="4"/>
  <c r="M1242" i="4" s="1"/>
  <c r="L1243" i="4"/>
  <c r="M1243" i="4" s="1"/>
  <c r="L1244" i="4"/>
  <c r="M1244" i="4" s="1"/>
  <c r="L1245" i="4"/>
  <c r="M1245" i="4" s="1"/>
  <c r="L1246" i="4"/>
  <c r="M1246" i="4" s="1"/>
  <c r="L1247" i="4"/>
  <c r="M1247" i="4" s="1"/>
  <c r="L1248" i="4"/>
  <c r="M1248" i="4" s="1"/>
  <c r="L1249" i="4"/>
  <c r="M1249" i="4" s="1"/>
  <c r="L1250" i="4"/>
  <c r="M1250" i="4" s="1"/>
  <c r="L1251" i="4"/>
  <c r="M1251" i="4" s="1"/>
  <c r="L1252" i="4"/>
  <c r="M1252" i="4" s="1"/>
  <c r="L1253" i="4"/>
  <c r="M1253" i="4" s="1"/>
  <c r="L1254" i="4"/>
  <c r="M1254" i="4" s="1"/>
  <c r="L1255" i="4"/>
  <c r="M1255" i="4" s="1"/>
  <c r="L1256" i="4"/>
  <c r="M1256" i="4" s="1"/>
  <c r="L1257" i="4"/>
  <c r="M1257" i="4" s="1"/>
  <c r="L1258" i="4"/>
  <c r="M1258" i="4" s="1"/>
  <c r="L1259" i="4"/>
  <c r="M1259" i="4" s="1"/>
  <c r="L1260" i="4"/>
  <c r="M1260" i="4" s="1"/>
  <c r="L1261" i="4"/>
  <c r="M1261" i="4" s="1"/>
  <c r="L1262" i="4"/>
  <c r="M1262" i="4" s="1"/>
  <c r="L1263" i="4"/>
  <c r="M1263" i="4" s="1"/>
  <c r="L1264" i="4"/>
  <c r="M1264" i="4" s="1"/>
  <c r="L1265" i="4"/>
  <c r="M1265" i="4" s="1"/>
  <c r="L1266" i="4"/>
  <c r="M1266" i="4" s="1"/>
  <c r="L1267" i="4"/>
  <c r="M1267" i="4" s="1"/>
  <c r="L1268" i="4"/>
  <c r="M1268" i="4" s="1"/>
  <c r="L1269" i="4"/>
  <c r="M1269" i="4" s="1"/>
  <c r="L1270" i="4"/>
  <c r="M1270" i="4" s="1"/>
  <c r="L1271" i="4"/>
  <c r="M1271" i="4" s="1"/>
  <c r="L1272" i="4"/>
  <c r="M1272" i="4" s="1"/>
  <c r="L1273" i="4"/>
  <c r="M1273" i="4" s="1"/>
  <c r="L1274" i="4"/>
  <c r="M1274" i="4" s="1"/>
  <c r="L1275" i="4"/>
  <c r="M1275" i="4" s="1"/>
  <c r="L1276" i="4"/>
  <c r="M1276" i="4" s="1"/>
  <c r="L1277" i="4"/>
  <c r="M1277" i="4" s="1"/>
  <c r="L1278" i="4"/>
  <c r="M1278" i="4" s="1"/>
  <c r="L1279" i="4"/>
  <c r="M1279" i="4" s="1"/>
  <c r="L1280" i="4"/>
  <c r="M1280" i="4" s="1"/>
  <c r="L1281" i="4"/>
  <c r="M1281" i="4" s="1"/>
  <c r="L1282" i="4"/>
  <c r="M1282" i="4" s="1"/>
  <c r="L1283" i="4"/>
  <c r="M1283" i="4" s="1"/>
  <c r="L1284" i="4"/>
  <c r="M1284" i="4" s="1"/>
  <c r="L1285" i="4"/>
  <c r="M1285" i="4" s="1"/>
  <c r="L1286" i="4"/>
  <c r="M1286" i="4" s="1"/>
  <c r="L1287" i="4"/>
  <c r="M1287" i="4" s="1"/>
  <c r="L1288" i="4"/>
  <c r="M1288" i="4" s="1"/>
  <c r="L1289" i="4"/>
  <c r="M1289" i="4" s="1"/>
  <c r="L1290" i="4"/>
  <c r="M1290" i="4" s="1"/>
  <c r="L1291" i="4"/>
  <c r="M1291" i="4" s="1"/>
  <c r="L1292" i="4"/>
  <c r="M1292" i="4" s="1"/>
  <c r="L1293" i="4"/>
  <c r="M1293" i="4" s="1"/>
  <c r="L1294" i="4"/>
  <c r="M1294" i="4" s="1"/>
  <c r="L1295" i="4"/>
  <c r="M1295" i="4" s="1"/>
  <c r="L1296" i="4"/>
  <c r="M1296" i="4" s="1"/>
  <c r="L1297" i="4"/>
  <c r="M1297" i="4" s="1"/>
  <c r="L1298" i="4"/>
  <c r="M1298" i="4" s="1"/>
  <c r="L1299" i="4"/>
  <c r="M1299" i="4" s="1"/>
  <c r="L1300" i="4"/>
  <c r="M1300" i="4" s="1"/>
  <c r="L1301" i="4"/>
  <c r="M1301" i="4" s="1"/>
  <c r="L1302" i="4"/>
  <c r="M1302" i="4" s="1"/>
  <c r="L1303" i="4"/>
  <c r="M1303" i="4" s="1"/>
  <c r="L1304" i="4"/>
  <c r="M1304" i="4" s="1"/>
  <c r="L1305" i="4"/>
  <c r="M1305" i="4" s="1"/>
  <c r="L1306" i="4"/>
  <c r="M1306" i="4" s="1"/>
  <c r="L1307" i="4"/>
  <c r="M1307" i="4" s="1"/>
  <c r="L1308" i="4"/>
  <c r="M1308" i="4" s="1"/>
  <c r="L1309" i="4"/>
  <c r="M1309" i="4" s="1"/>
  <c r="L1310" i="4"/>
  <c r="M1310" i="4" s="1"/>
  <c r="L1311" i="4"/>
  <c r="M1311" i="4" s="1"/>
  <c r="L1312" i="4"/>
  <c r="M1312" i="4" s="1"/>
  <c r="L1313" i="4"/>
  <c r="M1313" i="4" s="1"/>
  <c r="L1314" i="4"/>
  <c r="M1314" i="4" s="1"/>
  <c r="L1315" i="4"/>
  <c r="M1315" i="4" s="1"/>
  <c r="L1316" i="4"/>
  <c r="M1316" i="4" s="1"/>
  <c r="L1317" i="4"/>
  <c r="M1317" i="4" s="1"/>
  <c r="L1318" i="4"/>
  <c r="M1318" i="4" s="1"/>
  <c r="L1319" i="4"/>
  <c r="M1319" i="4" s="1"/>
  <c r="L1320" i="4"/>
  <c r="M1320" i="4" s="1"/>
  <c r="L1321" i="4"/>
  <c r="M1321" i="4" s="1"/>
  <c r="L1322" i="4"/>
  <c r="M1322" i="4" s="1"/>
  <c r="L1323" i="4"/>
  <c r="M1323" i="4" s="1"/>
  <c r="L1324" i="4"/>
  <c r="M1324" i="4" s="1"/>
  <c r="L1325" i="4"/>
  <c r="M1325" i="4" s="1"/>
  <c r="L1326" i="4"/>
  <c r="M1326" i="4" s="1"/>
  <c r="L1327" i="4"/>
  <c r="M1327" i="4" s="1"/>
  <c r="L1328" i="4"/>
  <c r="M1328" i="4" s="1"/>
  <c r="L1329" i="4"/>
  <c r="M1329" i="4" s="1"/>
  <c r="L1330" i="4"/>
  <c r="M1330" i="4" s="1"/>
  <c r="L1331" i="4"/>
  <c r="M1331" i="4" s="1"/>
  <c r="L1332" i="4"/>
  <c r="M1332" i="4" s="1"/>
  <c r="L1333" i="4"/>
  <c r="M1333" i="4" s="1"/>
  <c r="L1334" i="4"/>
  <c r="M1334" i="4" s="1"/>
  <c r="L1335" i="4"/>
  <c r="M1335" i="4" s="1"/>
  <c r="L1336" i="4"/>
  <c r="M1336" i="4" s="1"/>
  <c r="L1337" i="4"/>
  <c r="M1337" i="4" s="1"/>
  <c r="L1338" i="4"/>
  <c r="M1338" i="4" s="1"/>
  <c r="L1339" i="4"/>
  <c r="M1339" i="4" s="1"/>
  <c r="L1340" i="4"/>
  <c r="M1340" i="4" s="1"/>
  <c r="L1341" i="4"/>
  <c r="M1341" i="4" s="1"/>
  <c r="L1342" i="4"/>
  <c r="M1342" i="4" s="1"/>
  <c r="L1343" i="4"/>
  <c r="M1343" i="4" s="1"/>
  <c r="L1344" i="4"/>
  <c r="M1344" i="4" s="1"/>
  <c r="L1345" i="4"/>
  <c r="M1345" i="4" s="1"/>
  <c r="L1346" i="4"/>
  <c r="M1346" i="4" s="1"/>
  <c r="L1347" i="4"/>
  <c r="M1347" i="4" s="1"/>
  <c r="L1348" i="4"/>
  <c r="M1348" i="4" s="1"/>
  <c r="L1349" i="4"/>
  <c r="M1349" i="4" s="1"/>
  <c r="L1350" i="4"/>
  <c r="M1350" i="4" s="1"/>
  <c r="L1351" i="4"/>
  <c r="M1351" i="4" s="1"/>
  <c r="L1352" i="4"/>
  <c r="M1352" i="4" s="1"/>
  <c r="L1353" i="4"/>
  <c r="M1353" i="4" s="1"/>
  <c r="L1354" i="4"/>
  <c r="M1354" i="4" s="1"/>
  <c r="L1355" i="4"/>
  <c r="M1355" i="4" s="1"/>
  <c r="L1356" i="4"/>
  <c r="M1356" i="4" s="1"/>
  <c r="L1357" i="4"/>
  <c r="M1357" i="4" s="1"/>
  <c r="L1358" i="4"/>
  <c r="M1358" i="4" s="1"/>
  <c r="L1359" i="4"/>
  <c r="M1359" i="4" s="1"/>
  <c r="L1360" i="4"/>
  <c r="M1360" i="4" s="1"/>
  <c r="L1361" i="4"/>
  <c r="M1361" i="4" s="1"/>
  <c r="L1362" i="4"/>
  <c r="M1362" i="4" s="1"/>
  <c r="L1363" i="4"/>
  <c r="M1363" i="4" s="1"/>
  <c r="L1364" i="4"/>
  <c r="M1364" i="4" s="1"/>
  <c r="L1365" i="4"/>
  <c r="M1365" i="4" s="1"/>
  <c r="L1366" i="4"/>
  <c r="M1366" i="4" s="1"/>
  <c r="L1367" i="4"/>
  <c r="M1367" i="4" s="1"/>
  <c r="L1368" i="4"/>
  <c r="M1368" i="4" s="1"/>
  <c r="L1369" i="4"/>
  <c r="M1369" i="4" s="1"/>
  <c r="L1370" i="4"/>
  <c r="M1370" i="4" s="1"/>
  <c r="L1371" i="4"/>
  <c r="M1371" i="4" s="1"/>
  <c r="L1372" i="4"/>
  <c r="M1372" i="4" s="1"/>
  <c r="L1373" i="4"/>
  <c r="M1373" i="4" s="1"/>
  <c r="L1374" i="4"/>
  <c r="M1374" i="4" s="1"/>
  <c r="L1375" i="4"/>
  <c r="M1375" i="4" s="1"/>
  <c r="L1376" i="4"/>
  <c r="M1376" i="4" s="1"/>
  <c r="L1377" i="4"/>
  <c r="M1377" i="4" s="1"/>
  <c r="L1378" i="4"/>
  <c r="M1378" i="4" s="1"/>
  <c r="L1379" i="4"/>
  <c r="M1379" i="4" s="1"/>
  <c r="L1380" i="4"/>
  <c r="M1380" i="4" s="1"/>
  <c r="L1381" i="4"/>
  <c r="M1381" i="4" s="1"/>
  <c r="L1382" i="4"/>
  <c r="M1382" i="4" s="1"/>
  <c r="L1383" i="4"/>
  <c r="M1383" i="4" s="1"/>
  <c r="L1384" i="4"/>
  <c r="M1384" i="4" s="1"/>
  <c r="L1385" i="4"/>
  <c r="M1385" i="4" s="1"/>
  <c r="L1386" i="4"/>
  <c r="M1386" i="4" s="1"/>
  <c r="L1387" i="4"/>
  <c r="M1387" i="4" s="1"/>
  <c r="L1388" i="4"/>
  <c r="M1388" i="4" s="1"/>
  <c r="L1389" i="4"/>
  <c r="M1389" i="4" s="1"/>
  <c r="L1390" i="4"/>
  <c r="M1390" i="4" s="1"/>
  <c r="L1391" i="4"/>
  <c r="M1391" i="4" s="1"/>
  <c r="L1392" i="4"/>
  <c r="M1392" i="4" s="1"/>
  <c r="L1393" i="4"/>
  <c r="M1393" i="4" s="1"/>
  <c r="L1394" i="4"/>
  <c r="M1394" i="4" s="1"/>
  <c r="L1395" i="4"/>
  <c r="M1395" i="4" s="1"/>
  <c r="L1396" i="4"/>
  <c r="M1396" i="4" s="1"/>
  <c r="L1397" i="4"/>
  <c r="M1397" i="4" s="1"/>
  <c r="L1398" i="4"/>
  <c r="M1398" i="4" s="1"/>
  <c r="L1399" i="4"/>
  <c r="M1399" i="4" s="1"/>
  <c r="L1400" i="4"/>
  <c r="M1400" i="4" s="1"/>
  <c r="L1401" i="4"/>
  <c r="M1401" i="4" s="1"/>
  <c r="L1402" i="4"/>
  <c r="M1402" i="4" s="1"/>
  <c r="L1403" i="4"/>
  <c r="M1403" i="4" s="1"/>
  <c r="L1404" i="4"/>
  <c r="M1404" i="4" s="1"/>
  <c r="L1405" i="4"/>
  <c r="M1405" i="4" s="1"/>
  <c r="L1406" i="4"/>
  <c r="M1406" i="4" s="1"/>
  <c r="L1407" i="4"/>
  <c r="M1407" i="4" s="1"/>
  <c r="L1408" i="4"/>
  <c r="M1408" i="4" s="1"/>
  <c r="L1409" i="4"/>
  <c r="M1409" i="4" s="1"/>
  <c r="L1410" i="4"/>
  <c r="M1410" i="4" s="1"/>
  <c r="L1411" i="4"/>
  <c r="M1411" i="4" s="1"/>
  <c r="L1412" i="4"/>
  <c r="M1412" i="4" s="1"/>
  <c r="L1413" i="4"/>
  <c r="M1413" i="4" s="1"/>
  <c r="L1414" i="4"/>
  <c r="M1414" i="4" s="1"/>
  <c r="L1415" i="4"/>
  <c r="M1415" i="4" s="1"/>
  <c r="L1416" i="4"/>
  <c r="M1416" i="4" s="1"/>
  <c r="L1417" i="4"/>
  <c r="M1417" i="4" s="1"/>
  <c r="L1418" i="4"/>
  <c r="M1418" i="4" s="1"/>
  <c r="L1419" i="4"/>
  <c r="M1419" i="4" s="1"/>
  <c r="L1420" i="4"/>
  <c r="M1420" i="4" s="1"/>
  <c r="L1421" i="4"/>
  <c r="M1421" i="4" s="1"/>
  <c r="L1422" i="4"/>
  <c r="M1422" i="4" s="1"/>
  <c r="L1423" i="4"/>
  <c r="M1423" i="4" s="1"/>
  <c r="L1424" i="4"/>
  <c r="M1424" i="4" s="1"/>
  <c r="L1425" i="4"/>
  <c r="M1425" i="4" s="1"/>
  <c r="L1426" i="4"/>
  <c r="M1426" i="4" s="1"/>
  <c r="L1427" i="4"/>
  <c r="M1427" i="4" s="1"/>
  <c r="L1428" i="4"/>
  <c r="M1428" i="4" s="1"/>
  <c r="L1429" i="4"/>
  <c r="M1429" i="4" s="1"/>
  <c r="L1430" i="4"/>
  <c r="M1430" i="4" s="1"/>
  <c r="L1431" i="4"/>
  <c r="M1431" i="4" s="1"/>
  <c r="L1432" i="4"/>
  <c r="M1432" i="4" s="1"/>
  <c r="L1433" i="4"/>
  <c r="M1433" i="4" s="1"/>
  <c r="L1434" i="4"/>
  <c r="M1434" i="4" s="1"/>
  <c r="L1435" i="4"/>
  <c r="M1435" i="4" s="1"/>
  <c r="L1436" i="4"/>
  <c r="M1436" i="4" s="1"/>
  <c r="L1437" i="4"/>
  <c r="M1437" i="4" s="1"/>
  <c r="L1438" i="4"/>
  <c r="M1438" i="4" s="1"/>
  <c r="L1439" i="4"/>
  <c r="M1439" i="4" s="1"/>
  <c r="L1440" i="4"/>
  <c r="M1440" i="4" s="1"/>
  <c r="L1441" i="4"/>
  <c r="M1441" i="4" s="1"/>
  <c r="L1442" i="4"/>
  <c r="M1442" i="4" s="1"/>
  <c r="L1443" i="4"/>
  <c r="M1443" i="4" s="1"/>
  <c r="L1444" i="4"/>
  <c r="M1444" i="4" s="1"/>
  <c r="L1445" i="4"/>
  <c r="M1445" i="4" s="1"/>
  <c r="L1446" i="4"/>
  <c r="M1446" i="4" s="1"/>
  <c r="L1447" i="4"/>
  <c r="M1447" i="4" s="1"/>
  <c r="L1448" i="4"/>
  <c r="M1448" i="4" s="1"/>
  <c r="L1449" i="4"/>
  <c r="M1449" i="4" s="1"/>
  <c r="L1450" i="4"/>
  <c r="M1450" i="4" s="1"/>
  <c r="L1451" i="4"/>
  <c r="M1451" i="4" s="1"/>
  <c r="L1452" i="4"/>
  <c r="M1452" i="4" s="1"/>
  <c r="L1453" i="4"/>
  <c r="M1453" i="4" s="1"/>
  <c r="L1454" i="4"/>
  <c r="M1454" i="4" s="1"/>
  <c r="L1455" i="4"/>
  <c r="M1455" i="4" s="1"/>
  <c r="L1456" i="4"/>
  <c r="M1456" i="4" s="1"/>
  <c r="L1457" i="4"/>
  <c r="M1457" i="4" s="1"/>
  <c r="L1458" i="4"/>
  <c r="M1458" i="4" s="1"/>
  <c r="L1459" i="4"/>
  <c r="M1459" i="4" s="1"/>
  <c r="L1460" i="4"/>
  <c r="M1460" i="4" s="1"/>
  <c r="L1461" i="4"/>
  <c r="M1461" i="4" s="1"/>
  <c r="L1462" i="4"/>
  <c r="M1462" i="4" s="1"/>
  <c r="L1463" i="4"/>
  <c r="M1463" i="4" s="1"/>
  <c r="L1464" i="4"/>
  <c r="M1464" i="4" s="1"/>
  <c r="L1465" i="4"/>
  <c r="M1465" i="4" s="1"/>
  <c r="L1466" i="4"/>
  <c r="M1466" i="4" s="1"/>
  <c r="L1467" i="4"/>
  <c r="M1467" i="4" s="1"/>
  <c r="L1468" i="4"/>
  <c r="M1468" i="4" s="1"/>
  <c r="L1469" i="4"/>
  <c r="M1469" i="4" s="1"/>
  <c r="L1470" i="4"/>
  <c r="M1470" i="4" s="1"/>
  <c r="L1471" i="4"/>
  <c r="M1471" i="4" s="1"/>
  <c r="L1472" i="4"/>
  <c r="M1472" i="4" s="1"/>
  <c r="L1473" i="4"/>
  <c r="M1473" i="4" s="1"/>
  <c r="L1474" i="4"/>
  <c r="M1474" i="4" s="1"/>
  <c r="L1475" i="4"/>
  <c r="M1475" i="4" s="1"/>
  <c r="L1476" i="4"/>
  <c r="M1476" i="4" s="1"/>
  <c r="L1477" i="4"/>
  <c r="M1477" i="4" s="1"/>
  <c r="L1478" i="4"/>
  <c r="M1478" i="4" s="1"/>
  <c r="L1479" i="4"/>
  <c r="M1479" i="4" s="1"/>
  <c r="L1480" i="4"/>
  <c r="M1480" i="4" s="1"/>
  <c r="L1481" i="4"/>
  <c r="M1481" i="4" s="1"/>
  <c r="L1482" i="4"/>
  <c r="M1482" i="4" s="1"/>
  <c r="L1483" i="4"/>
  <c r="M1483" i="4" s="1"/>
  <c r="L1484" i="4"/>
  <c r="M1484" i="4" s="1"/>
  <c r="L1485" i="4"/>
  <c r="M1485" i="4" s="1"/>
  <c r="L1486" i="4"/>
  <c r="M1486" i="4" s="1"/>
  <c r="L1487" i="4"/>
  <c r="M1487" i="4" s="1"/>
  <c r="L1488" i="4"/>
  <c r="M1488" i="4" s="1"/>
  <c r="L1489" i="4"/>
  <c r="M1489" i="4" s="1"/>
  <c r="L1490" i="4"/>
  <c r="M1490" i="4" s="1"/>
  <c r="L1491" i="4"/>
  <c r="M1491" i="4" s="1"/>
  <c r="L1492" i="4"/>
  <c r="M1492" i="4" s="1"/>
  <c r="L1493" i="4"/>
  <c r="M1493" i="4" s="1"/>
  <c r="L1494" i="4"/>
  <c r="M1494" i="4" s="1"/>
  <c r="L1495" i="4"/>
  <c r="M1495" i="4" s="1"/>
  <c r="L1496" i="4"/>
  <c r="M1496" i="4" s="1"/>
  <c r="L1497" i="4"/>
  <c r="M1497" i="4" s="1"/>
  <c r="L1498" i="4"/>
  <c r="M1498" i="4" s="1"/>
  <c r="L1499" i="4"/>
  <c r="M1499" i="4" s="1"/>
  <c r="L1500" i="4"/>
  <c r="M1500" i="4" s="1"/>
  <c r="L1501" i="4"/>
  <c r="M1501" i="4" s="1"/>
  <c r="L1502" i="4"/>
  <c r="M1502" i="4" s="1"/>
  <c r="L1503" i="4"/>
  <c r="M1503" i="4" s="1"/>
  <c r="L1504" i="4"/>
  <c r="M1504" i="4" s="1"/>
  <c r="L1505" i="4"/>
  <c r="M1505" i="4" s="1"/>
  <c r="L1506" i="4"/>
  <c r="M1506" i="4" s="1"/>
  <c r="L1507" i="4"/>
  <c r="M1507" i="4" s="1"/>
  <c r="L1508" i="4"/>
  <c r="M1508" i="4" s="1"/>
  <c r="L1509" i="4"/>
  <c r="M1509" i="4" s="1"/>
  <c r="L1510" i="4"/>
  <c r="M1510" i="4" s="1"/>
  <c r="L1511" i="4"/>
  <c r="M1511" i="4" s="1"/>
  <c r="L1512" i="4"/>
  <c r="M1512" i="4" s="1"/>
  <c r="L1513" i="4"/>
  <c r="M1513" i="4" s="1"/>
  <c r="L1514" i="4"/>
  <c r="M1514" i="4" s="1"/>
  <c r="L1515" i="4"/>
  <c r="M1515" i="4" s="1"/>
  <c r="L1516" i="4"/>
  <c r="M1516" i="4" s="1"/>
  <c r="L1517" i="4"/>
  <c r="M1517" i="4" s="1"/>
  <c r="L1518" i="4"/>
  <c r="M1518" i="4" s="1"/>
  <c r="L1519" i="4"/>
  <c r="M1519" i="4" s="1"/>
  <c r="L1520" i="4"/>
  <c r="M1520" i="4" s="1"/>
  <c r="L1521" i="4"/>
  <c r="M1521" i="4" s="1"/>
  <c r="L1522" i="4"/>
  <c r="M1522" i="4" s="1"/>
  <c r="L1523" i="4"/>
  <c r="M1523" i="4" s="1"/>
  <c r="L1524" i="4"/>
  <c r="M1524" i="4" s="1"/>
  <c r="L1525" i="4"/>
  <c r="M1525" i="4" s="1"/>
  <c r="L1526" i="4"/>
  <c r="M1526" i="4" s="1"/>
  <c r="L1527" i="4"/>
  <c r="M1527" i="4" s="1"/>
  <c r="L1528" i="4"/>
  <c r="M1528" i="4" s="1"/>
  <c r="L1529" i="4"/>
  <c r="M1529" i="4" s="1"/>
  <c r="L1530" i="4"/>
  <c r="M1530" i="4" s="1"/>
  <c r="L1531" i="4"/>
  <c r="M1531" i="4" s="1"/>
  <c r="L1532" i="4"/>
  <c r="M1532" i="4" s="1"/>
  <c r="L1533" i="4"/>
  <c r="M1533" i="4" s="1"/>
  <c r="L1534" i="4"/>
  <c r="M1534" i="4" s="1"/>
  <c r="L1535" i="4"/>
  <c r="M1535" i="4" s="1"/>
  <c r="L1536" i="4"/>
  <c r="M1536" i="4" s="1"/>
  <c r="L1537" i="4"/>
  <c r="M1537" i="4" s="1"/>
  <c r="L1538" i="4"/>
  <c r="M1538" i="4" s="1"/>
  <c r="L1539" i="4"/>
  <c r="M1539" i="4" s="1"/>
  <c r="L1540" i="4"/>
  <c r="M1540" i="4" s="1"/>
  <c r="L1541" i="4"/>
  <c r="M1541" i="4" s="1"/>
  <c r="L1542" i="4"/>
  <c r="M1542" i="4" s="1"/>
  <c r="L1543" i="4"/>
  <c r="M1543" i="4" s="1"/>
  <c r="L1544" i="4"/>
  <c r="M1544" i="4" s="1"/>
  <c r="L1545" i="4"/>
  <c r="M1545" i="4" s="1"/>
  <c r="L1546" i="4"/>
  <c r="M1546" i="4" s="1"/>
  <c r="L1547" i="4"/>
  <c r="M1547" i="4" s="1"/>
  <c r="L1548" i="4"/>
  <c r="M1548" i="4" s="1"/>
  <c r="L1549" i="4"/>
  <c r="M1549" i="4" s="1"/>
  <c r="L1550" i="4"/>
  <c r="M1550" i="4" s="1"/>
  <c r="L1551" i="4"/>
  <c r="M1551" i="4" s="1"/>
  <c r="L1552" i="4"/>
  <c r="M1552" i="4" s="1"/>
  <c r="L1553" i="4"/>
  <c r="M1553" i="4" s="1"/>
  <c r="L1554" i="4"/>
  <c r="M1554" i="4" s="1"/>
  <c r="L1555" i="4"/>
  <c r="M1555" i="4" s="1"/>
  <c r="L1556" i="4"/>
  <c r="M1556" i="4" s="1"/>
  <c r="L1557" i="4"/>
  <c r="M1557" i="4" s="1"/>
  <c r="L1558" i="4"/>
  <c r="M1558" i="4" s="1"/>
  <c r="L1559" i="4"/>
  <c r="M1559" i="4" s="1"/>
  <c r="L1560" i="4"/>
  <c r="M1560" i="4" s="1"/>
  <c r="L1561" i="4"/>
  <c r="M1561" i="4" s="1"/>
  <c r="L1562" i="4"/>
  <c r="M1562" i="4" s="1"/>
  <c r="L1563" i="4"/>
  <c r="M1563" i="4" s="1"/>
  <c r="L1564" i="4"/>
  <c r="M1564" i="4" s="1"/>
  <c r="L1565" i="4"/>
  <c r="M1565" i="4" s="1"/>
  <c r="L1566" i="4"/>
  <c r="M1566" i="4" s="1"/>
  <c r="L1567" i="4"/>
  <c r="M1567" i="4" s="1"/>
  <c r="L1568" i="4"/>
  <c r="M1568" i="4" s="1"/>
  <c r="L1569" i="4"/>
  <c r="M1569" i="4" s="1"/>
  <c r="L1570" i="4"/>
  <c r="M1570" i="4" s="1"/>
  <c r="L1571" i="4"/>
  <c r="M1571" i="4" s="1"/>
  <c r="L1572" i="4"/>
  <c r="M1572" i="4" s="1"/>
  <c r="L1573" i="4"/>
  <c r="M1573" i="4" s="1"/>
  <c r="L1574" i="4"/>
  <c r="M1574" i="4" s="1"/>
  <c r="L1575" i="4"/>
  <c r="M1575" i="4" s="1"/>
  <c r="L1576" i="4"/>
  <c r="M1576" i="4" s="1"/>
  <c r="L1577" i="4"/>
  <c r="M1577" i="4" s="1"/>
  <c r="L1578" i="4"/>
  <c r="M1578" i="4" s="1"/>
  <c r="L1579" i="4"/>
  <c r="M1579" i="4" s="1"/>
  <c r="L1580" i="4"/>
  <c r="M1580" i="4" s="1"/>
  <c r="L1581" i="4"/>
  <c r="M1581" i="4" s="1"/>
  <c r="L1582" i="4"/>
  <c r="M1582" i="4" s="1"/>
  <c r="L1583" i="4"/>
  <c r="M1583" i="4" s="1"/>
  <c r="L1584" i="4"/>
  <c r="M1584" i="4" s="1"/>
  <c r="L1585" i="4"/>
  <c r="M1585" i="4" s="1"/>
  <c r="L1586" i="4"/>
  <c r="M1586" i="4" s="1"/>
  <c r="L1587" i="4"/>
  <c r="M1587" i="4" s="1"/>
  <c r="L1588" i="4"/>
  <c r="M1588" i="4" s="1"/>
  <c r="L1589" i="4"/>
  <c r="M1589" i="4" s="1"/>
  <c r="L1590" i="4"/>
  <c r="M1590" i="4" s="1"/>
  <c r="L1591" i="4"/>
  <c r="M1591" i="4" s="1"/>
  <c r="L1592" i="4"/>
  <c r="M1592" i="4" s="1"/>
  <c r="L1593" i="4"/>
  <c r="M1593" i="4" s="1"/>
  <c r="L1594" i="4"/>
  <c r="M1594" i="4" s="1"/>
  <c r="L1595" i="4"/>
  <c r="M1595" i="4" s="1"/>
  <c r="L1596" i="4"/>
  <c r="M1596" i="4" s="1"/>
  <c r="L1597" i="4"/>
  <c r="M1597" i="4" s="1"/>
  <c r="L1598" i="4"/>
  <c r="M1598" i="4" s="1"/>
  <c r="L1599" i="4"/>
  <c r="M1599" i="4" s="1"/>
  <c r="L1600" i="4"/>
  <c r="M1600" i="4" s="1"/>
  <c r="L1601" i="4"/>
  <c r="M1601" i="4" s="1"/>
  <c r="L1602" i="4"/>
  <c r="M1602" i="4" s="1"/>
  <c r="L1603" i="4"/>
  <c r="M1603" i="4" s="1"/>
  <c r="L1604" i="4"/>
  <c r="M1604" i="4" s="1"/>
  <c r="L1605" i="4"/>
  <c r="M1605" i="4" s="1"/>
  <c r="L1606" i="4"/>
  <c r="M1606" i="4" s="1"/>
  <c r="L1607" i="4"/>
  <c r="M1607" i="4" s="1"/>
  <c r="L1608" i="4"/>
  <c r="M1608" i="4" s="1"/>
  <c r="L1609" i="4"/>
  <c r="M1609" i="4" s="1"/>
  <c r="L1610" i="4"/>
  <c r="M1610" i="4" s="1"/>
  <c r="L1611" i="4"/>
  <c r="M1611" i="4" s="1"/>
  <c r="L1612" i="4"/>
  <c r="M1612" i="4" s="1"/>
  <c r="L1613" i="4"/>
  <c r="M1613" i="4" s="1"/>
  <c r="L1614" i="4"/>
  <c r="M1614" i="4" s="1"/>
  <c r="L1615" i="4"/>
  <c r="M1615" i="4" s="1"/>
  <c r="L1616" i="4"/>
  <c r="M1616" i="4" s="1"/>
  <c r="L1617" i="4"/>
  <c r="M1617" i="4" s="1"/>
  <c r="L1618" i="4"/>
  <c r="M1618" i="4" s="1"/>
  <c r="L1619" i="4"/>
  <c r="M1619" i="4" s="1"/>
  <c r="L1620" i="4"/>
  <c r="M1620" i="4" s="1"/>
  <c r="L1621" i="4"/>
  <c r="M1621" i="4" s="1"/>
  <c r="L1622" i="4"/>
  <c r="M1622" i="4" s="1"/>
  <c r="L1623" i="4"/>
  <c r="M1623" i="4" s="1"/>
  <c r="L1624" i="4"/>
  <c r="M1624" i="4" s="1"/>
  <c r="L1625" i="4"/>
  <c r="M1625" i="4" s="1"/>
  <c r="L1626" i="4"/>
  <c r="M1626" i="4" s="1"/>
  <c r="L1627" i="4"/>
  <c r="M1627" i="4" s="1"/>
  <c r="L1628" i="4"/>
  <c r="M1628" i="4" s="1"/>
  <c r="L1629" i="4"/>
  <c r="M1629" i="4" s="1"/>
  <c r="L1630" i="4"/>
  <c r="M1630" i="4" s="1"/>
  <c r="L1631" i="4"/>
  <c r="M1631" i="4" s="1"/>
  <c r="L1632" i="4"/>
  <c r="M1632" i="4" s="1"/>
  <c r="L1633" i="4"/>
  <c r="M1633" i="4" s="1"/>
  <c r="L1634" i="4"/>
  <c r="M1634" i="4" s="1"/>
  <c r="L1635" i="4"/>
  <c r="M1635" i="4" s="1"/>
  <c r="L1636" i="4"/>
  <c r="M1636" i="4" s="1"/>
  <c r="L1637" i="4"/>
  <c r="M1637" i="4" s="1"/>
  <c r="L1638" i="4"/>
  <c r="M1638" i="4" s="1"/>
  <c r="L1639" i="4"/>
  <c r="M1639" i="4" s="1"/>
  <c r="L1640" i="4"/>
  <c r="M1640" i="4" s="1"/>
  <c r="L1641" i="4"/>
  <c r="M1641" i="4" s="1"/>
  <c r="L1642" i="4"/>
  <c r="M1642" i="4" s="1"/>
  <c r="L1643" i="4"/>
  <c r="M1643" i="4" s="1"/>
  <c r="L1644" i="4"/>
  <c r="M1644" i="4" s="1"/>
  <c r="L1645" i="4"/>
  <c r="M1645" i="4" s="1"/>
  <c r="L1646" i="4"/>
  <c r="M1646" i="4" s="1"/>
  <c r="L1647" i="4"/>
  <c r="M1647" i="4" s="1"/>
  <c r="L1648" i="4"/>
  <c r="M1648" i="4" s="1"/>
  <c r="L1649" i="4"/>
  <c r="M1649" i="4" s="1"/>
  <c r="L1650" i="4"/>
  <c r="M1650" i="4" s="1"/>
  <c r="L1651" i="4"/>
  <c r="M1651" i="4" s="1"/>
  <c r="L1652" i="4"/>
  <c r="M1652" i="4" s="1"/>
  <c r="L1653" i="4"/>
  <c r="M1653" i="4" s="1"/>
  <c r="L1654" i="4"/>
  <c r="M1654" i="4" s="1"/>
  <c r="L1655" i="4"/>
  <c r="M1655" i="4" s="1"/>
  <c r="L1656" i="4"/>
  <c r="M1656" i="4" s="1"/>
  <c r="L1657" i="4"/>
  <c r="M1657" i="4" s="1"/>
  <c r="L1658" i="4"/>
  <c r="M1658" i="4" s="1"/>
  <c r="L1659" i="4"/>
  <c r="M1659" i="4" s="1"/>
  <c r="L1660" i="4"/>
  <c r="M1660" i="4" s="1"/>
  <c r="L1661" i="4"/>
  <c r="M1661" i="4" s="1"/>
  <c r="L1662" i="4"/>
  <c r="M1662" i="4" s="1"/>
  <c r="L1663" i="4"/>
  <c r="M1663" i="4" s="1"/>
  <c r="L1664" i="4"/>
  <c r="M1664" i="4" s="1"/>
  <c r="L1665" i="4"/>
  <c r="M1665" i="4" s="1"/>
  <c r="L1666" i="4"/>
  <c r="M1666" i="4" s="1"/>
  <c r="L1667" i="4"/>
  <c r="M1667" i="4" s="1"/>
  <c r="L1668" i="4"/>
  <c r="M1668" i="4" s="1"/>
  <c r="L1669" i="4"/>
  <c r="M1669" i="4" s="1"/>
  <c r="L1670" i="4"/>
  <c r="M1670" i="4" s="1"/>
  <c r="L1671" i="4"/>
  <c r="M1671" i="4" s="1"/>
  <c r="L1672" i="4"/>
  <c r="M1672" i="4" s="1"/>
  <c r="L1673" i="4"/>
  <c r="M1673" i="4" s="1"/>
  <c r="L1674" i="4"/>
  <c r="M1674" i="4" s="1"/>
  <c r="L1675" i="4"/>
  <c r="M1675" i="4" s="1"/>
  <c r="L1676" i="4"/>
  <c r="M1676" i="4" s="1"/>
  <c r="L1677" i="4"/>
  <c r="M1677" i="4" s="1"/>
  <c r="L1678" i="4"/>
  <c r="M1678" i="4" s="1"/>
  <c r="L1679" i="4"/>
  <c r="M1679" i="4" s="1"/>
  <c r="L1680" i="4"/>
  <c r="M1680" i="4" s="1"/>
  <c r="L1681" i="4"/>
  <c r="M1681" i="4" s="1"/>
  <c r="L1682" i="4"/>
  <c r="M1682" i="4" s="1"/>
  <c r="L1683" i="4"/>
  <c r="M1683" i="4" s="1"/>
  <c r="L1684" i="4"/>
  <c r="M1684" i="4" s="1"/>
  <c r="L1685" i="4"/>
  <c r="M1685" i="4" s="1"/>
  <c r="L1686" i="4"/>
  <c r="M1686" i="4" s="1"/>
  <c r="L1687" i="4"/>
  <c r="M1687" i="4" s="1"/>
  <c r="L1688" i="4"/>
  <c r="M1688" i="4" s="1"/>
  <c r="L1689" i="4"/>
  <c r="M1689" i="4" s="1"/>
  <c r="L1690" i="4"/>
  <c r="M1690" i="4" s="1"/>
  <c r="L1691" i="4"/>
  <c r="M1691" i="4" s="1"/>
  <c r="L1692" i="4"/>
  <c r="M1692" i="4" s="1"/>
  <c r="L1693" i="4"/>
  <c r="M1693" i="4" s="1"/>
  <c r="L1694" i="4"/>
  <c r="M1694" i="4" s="1"/>
  <c r="L1695" i="4"/>
  <c r="M1695" i="4" s="1"/>
  <c r="L1696" i="4"/>
  <c r="M1696" i="4" s="1"/>
  <c r="L1697" i="4"/>
  <c r="M1697" i="4" s="1"/>
  <c r="L1698" i="4"/>
  <c r="M1698" i="4" s="1"/>
  <c r="L1699" i="4"/>
  <c r="M1699" i="4" s="1"/>
  <c r="L1700" i="4"/>
  <c r="M1700" i="4" s="1"/>
  <c r="L1701" i="4"/>
  <c r="M1701" i="4" s="1"/>
  <c r="L1702" i="4"/>
  <c r="M1702" i="4" s="1"/>
  <c r="L1703" i="4"/>
  <c r="M1703" i="4" s="1"/>
  <c r="L1704" i="4"/>
  <c r="M1704" i="4" s="1"/>
  <c r="L1705" i="4"/>
  <c r="M1705" i="4" s="1"/>
  <c r="L1706" i="4"/>
  <c r="M1706" i="4" s="1"/>
  <c r="L1707" i="4"/>
  <c r="M1707" i="4" s="1"/>
  <c r="L1708" i="4"/>
  <c r="M1708" i="4" s="1"/>
  <c r="L1709" i="4"/>
  <c r="M1709" i="4" s="1"/>
  <c r="L1710" i="4"/>
  <c r="M1710" i="4" s="1"/>
  <c r="L1711" i="4"/>
  <c r="M1711" i="4" s="1"/>
  <c r="L1712" i="4"/>
  <c r="M1712" i="4" s="1"/>
  <c r="L1713" i="4"/>
  <c r="M1713" i="4" s="1"/>
  <c r="L1714" i="4"/>
  <c r="M1714" i="4" s="1"/>
  <c r="L1715" i="4"/>
  <c r="M1715" i="4" s="1"/>
  <c r="L1716" i="4"/>
  <c r="M1716" i="4" s="1"/>
  <c r="L1717" i="4"/>
  <c r="M1717" i="4" s="1"/>
  <c r="L1718" i="4"/>
  <c r="M1718" i="4" s="1"/>
  <c r="L1719" i="4"/>
  <c r="M1719" i="4" s="1"/>
  <c r="L1720" i="4"/>
  <c r="M1720" i="4" s="1"/>
  <c r="L1721" i="4"/>
  <c r="M1721" i="4" s="1"/>
  <c r="L1722" i="4"/>
  <c r="M1722" i="4" s="1"/>
  <c r="L1723" i="4"/>
  <c r="M1723" i="4" s="1"/>
  <c r="L1724" i="4"/>
  <c r="M1724" i="4" s="1"/>
  <c r="L1725" i="4"/>
  <c r="M1725" i="4" s="1"/>
  <c r="L1726" i="4"/>
  <c r="M1726" i="4" s="1"/>
  <c r="L1727" i="4"/>
  <c r="M1727" i="4" s="1"/>
  <c r="L1728" i="4"/>
  <c r="M1728" i="4" s="1"/>
  <c r="L1729" i="4"/>
  <c r="M1729" i="4" s="1"/>
  <c r="L1730" i="4"/>
  <c r="M1730" i="4" s="1"/>
  <c r="L1731" i="4"/>
  <c r="M1731" i="4" s="1"/>
  <c r="L1732" i="4"/>
  <c r="M1732" i="4" s="1"/>
  <c r="L1733" i="4"/>
  <c r="M1733" i="4" s="1"/>
  <c r="L1734" i="4"/>
  <c r="M1734" i="4" s="1"/>
  <c r="L1735" i="4"/>
  <c r="M1735" i="4" s="1"/>
  <c r="L1736" i="4"/>
  <c r="M1736" i="4" s="1"/>
  <c r="L1737" i="4"/>
  <c r="M1737" i="4" s="1"/>
  <c r="L1738" i="4"/>
  <c r="M1738" i="4" s="1"/>
  <c r="L1739" i="4"/>
  <c r="M1739" i="4" s="1"/>
  <c r="L1740" i="4"/>
  <c r="M1740" i="4" s="1"/>
  <c r="L1741" i="4"/>
  <c r="M1741" i="4" s="1"/>
  <c r="L1742" i="4"/>
  <c r="M1742" i="4" s="1"/>
  <c r="L1743" i="4"/>
  <c r="M1743" i="4" s="1"/>
  <c r="L1744" i="4"/>
  <c r="M1744" i="4" s="1"/>
  <c r="L1745" i="4"/>
  <c r="M1745" i="4" s="1"/>
  <c r="L1746" i="4"/>
  <c r="M1746" i="4" s="1"/>
  <c r="L1747" i="4"/>
  <c r="M1747" i="4" s="1"/>
  <c r="L1748" i="4"/>
  <c r="M1748" i="4" s="1"/>
  <c r="L1749" i="4"/>
  <c r="M1749" i="4" s="1"/>
  <c r="L1750" i="4"/>
  <c r="M1750" i="4" s="1"/>
  <c r="L1751" i="4"/>
  <c r="M1751" i="4" s="1"/>
  <c r="L1752" i="4"/>
  <c r="M1752" i="4" s="1"/>
  <c r="L1753" i="4"/>
  <c r="M1753" i="4" s="1"/>
  <c r="L1754" i="4"/>
  <c r="M1754" i="4" s="1"/>
  <c r="L1755" i="4"/>
  <c r="M1755" i="4" s="1"/>
  <c r="L1756" i="4"/>
  <c r="M1756" i="4" s="1"/>
  <c r="L1757" i="4"/>
  <c r="M1757" i="4" s="1"/>
  <c r="L1758" i="4"/>
  <c r="M1758" i="4" s="1"/>
  <c r="L1759" i="4"/>
  <c r="M1759" i="4" s="1"/>
  <c r="L1760" i="4"/>
  <c r="M1760" i="4" s="1"/>
  <c r="L1761" i="4"/>
  <c r="M1761" i="4" s="1"/>
  <c r="L1762" i="4"/>
  <c r="M1762" i="4" s="1"/>
  <c r="L1763" i="4"/>
  <c r="M1763" i="4" s="1"/>
  <c r="L1764" i="4"/>
  <c r="M1764" i="4" s="1"/>
  <c r="L1765" i="4"/>
  <c r="M1765" i="4" s="1"/>
  <c r="L1766" i="4"/>
  <c r="M1766" i="4" s="1"/>
  <c r="L1767" i="4"/>
  <c r="M1767" i="4" s="1"/>
  <c r="L1768" i="4"/>
  <c r="M1768" i="4" s="1"/>
  <c r="L1769" i="4"/>
  <c r="M1769" i="4" s="1"/>
  <c r="L1770" i="4"/>
  <c r="M1770" i="4" s="1"/>
  <c r="L1771" i="4"/>
  <c r="M1771" i="4" s="1"/>
  <c r="L1772" i="4"/>
  <c r="M1772" i="4" s="1"/>
  <c r="L1773" i="4"/>
  <c r="M1773" i="4" s="1"/>
  <c r="L1774" i="4"/>
  <c r="M1774" i="4" s="1"/>
  <c r="L1775" i="4"/>
  <c r="M1775" i="4" s="1"/>
  <c r="L1776" i="4"/>
  <c r="M1776" i="4" s="1"/>
  <c r="L1777" i="4"/>
  <c r="M1777" i="4" s="1"/>
  <c r="L1778" i="4"/>
  <c r="M1778" i="4" s="1"/>
  <c r="L1779" i="4"/>
  <c r="M1779" i="4" s="1"/>
  <c r="L1780" i="4"/>
  <c r="M1780" i="4" s="1"/>
  <c r="L1781" i="4"/>
  <c r="M1781" i="4" s="1"/>
  <c r="L1782" i="4"/>
  <c r="M1782" i="4" s="1"/>
  <c r="L1783" i="4"/>
  <c r="M1783" i="4" s="1"/>
  <c r="L1784" i="4"/>
  <c r="M1784" i="4" s="1"/>
  <c r="L1785" i="4"/>
  <c r="M1785" i="4" s="1"/>
  <c r="L1786" i="4"/>
  <c r="M1786" i="4" s="1"/>
  <c r="L1787" i="4"/>
  <c r="M1787" i="4" s="1"/>
  <c r="L1788" i="4"/>
  <c r="M1788" i="4" s="1"/>
  <c r="L1789" i="4"/>
  <c r="M1789" i="4" s="1"/>
  <c r="L1790" i="4"/>
  <c r="M1790" i="4" s="1"/>
  <c r="L1791" i="4"/>
  <c r="M1791" i="4" s="1"/>
  <c r="L1792" i="4"/>
  <c r="M1792" i="4" s="1"/>
  <c r="L1793" i="4"/>
  <c r="M1793" i="4" s="1"/>
  <c r="L1794" i="4"/>
  <c r="M1794" i="4" s="1"/>
  <c r="L1795" i="4"/>
  <c r="M1795" i="4" s="1"/>
  <c r="L1796" i="4"/>
  <c r="M1796" i="4" s="1"/>
  <c r="L1797" i="4"/>
  <c r="M1797" i="4" s="1"/>
  <c r="L1798" i="4"/>
  <c r="M1798" i="4" s="1"/>
  <c r="L1799" i="4"/>
  <c r="M1799" i="4" s="1"/>
  <c r="L1800" i="4"/>
  <c r="M1800" i="4" s="1"/>
  <c r="L1801" i="4"/>
  <c r="M1801" i="4" s="1"/>
  <c r="L1802" i="4"/>
  <c r="M1802" i="4" s="1"/>
  <c r="L1803" i="4"/>
  <c r="M1803" i="4" s="1"/>
  <c r="L1804" i="4"/>
  <c r="M1804" i="4" s="1"/>
  <c r="L1805" i="4"/>
  <c r="M1805" i="4" s="1"/>
  <c r="L1806" i="4"/>
  <c r="M1806" i="4" s="1"/>
  <c r="L1807" i="4"/>
  <c r="M1807" i="4" s="1"/>
  <c r="L1808" i="4"/>
  <c r="M1808" i="4" s="1"/>
  <c r="L1809" i="4"/>
  <c r="M1809" i="4" s="1"/>
  <c r="L1810" i="4"/>
  <c r="M1810" i="4" s="1"/>
  <c r="L1811" i="4"/>
  <c r="M1811" i="4" s="1"/>
  <c r="L1812" i="4"/>
  <c r="M1812" i="4" s="1"/>
  <c r="L1813" i="4"/>
  <c r="M1813" i="4" s="1"/>
  <c r="L1814" i="4"/>
  <c r="M1814" i="4" s="1"/>
  <c r="L1815" i="4"/>
  <c r="M1815" i="4" s="1"/>
  <c r="L1816" i="4"/>
  <c r="M1816" i="4" s="1"/>
  <c r="L1817" i="4"/>
  <c r="M1817" i="4" s="1"/>
  <c r="L1818" i="4"/>
  <c r="M1818" i="4" s="1"/>
  <c r="L1819" i="4"/>
  <c r="M1819" i="4" s="1"/>
  <c r="L1820" i="4"/>
  <c r="M1820" i="4" s="1"/>
  <c r="L1821" i="4"/>
  <c r="M1821" i="4" s="1"/>
  <c r="L1822" i="4"/>
  <c r="M1822" i="4" s="1"/>
  <c r="L1823" i="4"/>
  <c r="M1823" i="4" s="1"/>
  <c r="L1824" i="4"/>
  <c r="M1824" i="4" s="1"/>
  <c r="L1825" i="4"/>
  <c r="M1825" i="4" s="1"/>
  <c r="L1826" i="4"/>
  <c r="M1826" i="4" s="1"/>
  <c r="L1827" i="4"/>
  <c r="M1827" i="4" s="1"/>
  <c r="L1828" i="4"/>
  <c r="M1828" i="4" s="1"/>
  <c r="L1829" i="4"/>
  <c r="M1829" i="4" s="1"/>
  <c r="L1830" i="4"/>
  <c r="M1830" i="4" s="1"/>
  <c r="L1831" i="4"/>
  <c r="M1831" i="4" s="1"/>
  <c r="L1832" i="4"/>
  <c r="M1832" i="4" s="1"/>
  <c r="L1833" i="4"/>
  <c r="M1833" i="4" s="1"/>
  <c r="L1834" i="4"/>
  <c r="M1834" i="4" s="1"/>
  <c r="L1835" i="4"/>
  <c r="M1835" i="4" s="1"/>
  <c r="L1836" i="4"/>
  <c r="M1836" i="4" s="1"/>
  <c r="L1837" i="4"/>
  <c r="M1837" i="4" s="1"/>
  <c r="L1838" i="4"/>
  <c r="M1838" i="4" s="1"/>
  <c r="L1839" i="4"/>
  <c r="M1839" i="4" s="1"/>
  <c r="L1840" i="4"/>
  <c r="M1840" i="4" s="1"/>
  <c r="L1841" i="4"/>
  <c r="M1841" i="4" s="1"/>
  <c r="L1842" i="4"/>
  <c r="M1842" i="4" s="1"/>
  <c r="L1843" i="4"/>
  <c r="M1843" i="4" s="1"/>
  <c r="L1844" i="4"/>
  <c r="M1844" i="4" s="1"/>
  <c r="L1845" i="4"/>
  <c r="M1845" i="4" s="1"/>
  <c r="L1846" i="4"/>
  <c r="M1846" i="4" s="1"/>
  <c r="L1847" i="4"/>
  <c r="M1847" i="4" s="1"/>
  <c r="L1848" i="4"/>
  <c r="M1848" i="4" s="1"/>
  <c r="L1849" i="4"/>
  <c r="M1849" i="4" s="1"/>
  <c r="L1850" i="4"/>
  <c r="M1850" i="4" s="1"/>
  <c r="L1851" i="4"/>
  <c r="M1851" i="4" s="1"/>
  <c r="L1852" i="4"/>
  <c r="M1852" i="4" s="1"/>
  <c r="L1853" i="4"/>
  <c r="M1853" i="4" s="1"/>
  <c r="L1854" i="4"/>
  <c r="M1854" i="4" s="1"/>
  <c r="L1855" i="4"/>
  <c r="M1855" i="4" s="1"/>
  <c r="L1856" i="4"/>
  <c r="M1856" i="4" s="1"/>
  <c r="L1857" i="4"/>
  <c r="M1857" i="4" s="1"/>
  <c r="L1858" i="4"/>
  <c r="M1858" i="4" s="1"/>
  <c r="L1859" i="4"/>
  <c r="M1859" i="4" s="1"/>
  <c r="L1860" i="4"/>
  <c r="M1860" i="4" s="1"/>
  <c r="L1861" i="4"/>
  <c r="M1861" i="4" s="1"/>
  <c r="L1862" i="4"/>
  <c r="M1862" i="4" s="1"/>
  <c r="L1863" i="4"/>
  <c r="M1863" i="4" s="1"/>
  <c r="L1864" i="4"/>
  <c r="M1864" i="4" s="1"/>
  <c r="L1865" i="4"/>
  <c r="M1865" i="4" s="1"/>
  <c r="L1866" i="4"/>
  <c r="M1866" i="4" s="1"/>
  <c r="L1867" i="4"/>
  <c r="M1867" i="4" s="1"/>
  <c r="L1868" i="4"/>
  <c r="M1868" i="4" s="1"/>
  <c r="L1869" i="4"/>
  <c r="M1869" i="4" s="1"/>
  <c r="L1870" i="4"/>
  <c r="M1870" i="4" s="1"/>
  <c r="L1871" i="4"/>
  <c r="M1871" i="4" s="1"/>
  <c r="L1872" i="4"/>
  <c r="M1872" i="4" s="1"/>
  <c r="L1873" i="4"/>
  <c r="M1873" i="4" s="1"/>
  <c r="L1874" i="4"/>
  <c r="M1874" i="4" s="1"/>
  <c r="L1875" i="4"/>
  <c r="M1875" i="4" s="1"/>
  <c r="L1876" i="4"/>
  <c r="M1876" i="4" s="1"/>
  <c r="L1877" i="4"/>
  <c r="M1877" i="4" s="1"/>
  <c r="L1878" i="4"/>
  <c r="M1878" i="4" s="1"/>
  <c r="L1879" i="4"/>
  <c r="M1879" i="4" s="1"/>
  <c r="L1880" i="4"/>
  <c r="M1880" i="4" s="1"/>
  <c r="L1881" i="4"/>
  <c r="M1881" i="4" s="1"/>
  <c r="L1882" i="4"/>
  <c r="M1882" i="4" s="1"/>
  <c r="L1883" i="4"/>
  <c r="M1883" i="4" s="1"/>
  <c r="L1884" i="4"/>
  <c r="M1884" i="4" s="1"/>
  <c r="L1885" i="4"/>
  <c r="M1885" i="4" s="1"/>
  <c r="L1886" i="4"/>
  <c r="M1886" i="4" s="1"/>
  <c r="L1887" i="4"/>
  <c r="M1887" i="4" s="1"/>
  <c r="L1888" i="4"/>
  <c r="M1888" i="4" s="1"/>
  <c r="L1889" i="4"/>
  <c r="M1889" i="4" s="1"/>
  <c r="L1890" i="4"/>
  <c r="M1890" i="4" s="1"/>
  <c r="L1891" i="4"/>
  <c r="M1891" i="4" s="1"/>
  <c r="L1892" i="4"/>
  <c r="M1892" i="4" s="1"/>
  <c r="L1893" i="4"/>
  <c r="M1893" i="4" s="1"/>
  <c r="L1894" i="4"/>
  <c r="M1894" i="4" s="1"/>
  <c r="L1895" i="4"/>
  <c r="M1895" i="4" s="1"/>
  <c r="L1896" i="4"/>
  <c r="M1896" i="4" s="1"/>
  <c r="L1897" i="4"/>
  <c r="M1897" i="4" s="1"/>
  <c r="L1898" i="4"/>
  <c r="M1898" i="4" s="1"/>
  <c r="L1899" i="4"/>
  <c r="M1899" i="4" s="1"/>
  <c r="L1900" i="4"/>
  <c r="M1900" i="4" s="1"/>
  <c r="L1901" i="4"/>
  <c r="M1901" i="4" s="1"/>
  <c r="L1902" i="4"/>
  <c r="M1902" i="4" s="1"/>
  <c r="L1903" i="4"/>
  <c r="M1903" i="4" s="1"/>
  <c r="L1904" i="4"/>
  <c r="M1904" i="4" s="1"/>
  <c r="L1905" i="4"/>
  <c r="M1905" i="4" s="1"/>
  <c r="L1906" i="4"/>
  <c r="M1906" i="4" s="1"/>
  <c r="L1907" i="4"/>
  <c r="M1907" i="4" s="1"/>
  <c r="L1908" i="4"/>
  <c r="M1908" i="4" s="1"/>
  <c r="L1909" i="4"/>
  <c r="M1909" i="4" s="1"/>
  <c r="L1910" i="4"/>
  <c r="M1910" i="4" s="1"/>
  <c r="L1911" i="4"/>
  <c r="M1911" i="4" s="1"/>
  <c r="L1912" i="4"/>
  <c r="M1912" i="4" s="1"/>
  <c r="L1913" i="4"/>
  <c r="M1913" i="4" s="1"/>
  <c r="L1914" i="4"/>
  <c r="M1914" i="4" s="1"/>
  <c r="L1915" i="4"/>
  <c r="M1915" i="4" s="1"/>
  <c r="L1916" i="4"/>
  <c r="M1916" i="4" s="1"/>
  <c r="L1917" i="4"/>
  <c r="M1917" i="4" s="1"/>
  <c r="L1918" i="4"/>
  <c r="M1918" i="4" s="1"/>
  <c r="L1919" i="4"/>
  <c r="M1919" i="4" s="1"/>
  <c r="L1920" i="4"/>
  <c r="M1920" i="4" s="1"/>
  <c r="L1921" i="4"/>
  <c r="M1921" i="4" s="1"/>
  <c r="L1922" i="4"/>
  <c r="M1922" i="4" s="1"/>
  <c r="L1923" i="4"/>
  <c r="M1923" i="4" s="1"/>
  <c r="L1924" i="4"/>
  <c r="M1924" i="4" s="1"/>
  <c r="L1925" i="4"/>
  <c r="M1925" i="4" s="1"/>
  <c r="L1926" i="4"/>
  <c r="M1926" i="4" s="1"/>
  <c r="L1927" i="4"/>
  <c r="M1927" i="4" s="1"/>
  <c r="L1928" i="4"/>
  <c r="M1928" i="4" s="1"/>
  <c r="L1929" i="4"/>
  <c r="M1929" i="4" s="1"/>
  <c r="L1930" i="4"/>
  <c r="M1930" i="4" s="1"/>
  <c r="L1931" i="4"/>
  <c r="M1931" i="4" s="1"/>
  <c r="L1932" i="4"/>
  <c r="M1932" i="4" s="1"/>
  <c r="L1933" i="4"/>
  <c r="M1933" i="4" s="1"/>
  <c r="L1934" i="4"/>
  <c r="M1934" i="4" s="1"/>
  <c r="L1935" i="4"/>
  <c r="M1935" i="4" s="1"/>
  <c r="L1936" i="4"/>
  <c r="M1936" i="4" s="1"/>
  <c r="L1937" i="4"/>
  <c r="M1937" i="4" s="1"/>
  <c r="L1938" i="4"/>
  <c r="M1938" i="4" s="1"/>
  <c r="L1939" i="4"/>
  <c r="M1939" i="4" s="1"/>
  <c r="L1940" i="4"/>
  <c r="M1940" i="4" s="1"/>
  <c r="L1941" i="4"/>
  <c r="M1941" i="4" s="1"/>
  <c r="L1942" i="4"/>
  <c r="M1942" i="4" s="1"/>
  <c r="L1943" i="4"/>
  <c r="M1943" i="4" s="1"/>
  <c r="L1944" i="4"/>
  <c r="M1944" i="4" s="1"/>
  <c r="L1945" i="4"/>
  <c r="M1945" i="4" s="1"/>
  <c r="L1946" i="4"/>
  <c r="M1946" i="4" s="1"/>
  <c r="L1947" i="4"/>
  <c r="M1947" i="4" s="1"/>
  <c r="L1948" i="4"/>
  <c r="M1948" i="4" s="1"/>
  <c r="L1949" i="4"/>
  <c r="M1949" i="4" s="1"/>
  <c r="L1950" i="4"/>
  <c r="M1950" i="4" s="1"/>
  <c r="L1951" i="4"/>
  <c r="M1951" i="4" s="1"/>
  <c r="L1952" i="4"/>
  <c r="M1952" i="4" s="1"/>
  <c r="L1953" i="4"/>
  <c r="M1953" i="4" s="1"/>
  <c r="L1954" i="4"/>
  <c r="M1954" i="4" s="1"/>
  <c r="L1955" i="4"/>
  <c r="M1955" i="4" s="1"/>
  <c r="L1956" i="4"/>
  <c r="M1956" i="4" s="1"/>
  <c r="L1957" i="4"/>
  <c r="M1957" i="4" s="1"/>
  <c r="L1958" i="4"/>
  <c r="M1958" i="4" s="1"/>
  <c r="L1959" i="4"/>
  <c r="M1959" i="4" s="1"/>
  <c r="L1960" i="4"/>
  <c r="M1960" i="4" s="1"/>
  <c r="L1961" i="4"/>
  <c r="M1961" i="4" s="1"/>
  <c r="L1962" i="4"/>
  <c r="M1962" i="4" s="1"/>
  <c r="L1963" i="4"/>
  <c r="M1963" i="4" s="1"/>
  <c r="L1964" i="4"/>
  <c r="M1964" i="4" s="1"/>
  <c r="L1965" i="4"/>
  <c r="M1965" i="4" s="1"/>
  <c r="L1966" i="4"/>
  <c r="M1966" i="4" s="1"/>
  <c r="L1967" i="4"/>
  <c r="M1967" i="4" s="1"/>
  <c r="L1968" i="4"/>
  <c r="M1968" i="4" s="1"/>
  <c r="L1969" i="4"/>
  <c r="M1969" i="4" s="1"/>
  <c r="L1970" i="4"/>
  <c r="M1970" i="4" s="1"/>
  <c r="L1971" i="4"/>
  <c r="M1971" i="4" s="1"/>
  <c r="L1972" i="4"/>
  <c r="M1972" i="4" s="1"/>
  <c r="L1973" i="4"/>
  <c r="M1973" i="4" s="1"/>
  <c r="L1974" i="4"/>
  <c r="M1974" i="4" s="1"/>
  <c r="L1975" i="4"/>
  <c r="M1975" i="4" s="1"/>
  <c r="L1976" i="4"/>
  <c r="M1976" i="4" s="1"/>
  <c r="L1977" i="4"/>
  <c r="M1977" i="4" s="1"/>
  <c r="L1978" i="4"/>
  <c r="M1978" i="4" s="1"/>
  <c r="L1979" i="4"/>
  <c r="M1979" i="4" s="1"/>
  <c r="L1980" i="4"/>
  <c r="M1980" i="4" s="1"/>
  <c r="L1981" i="4"/>
  <c r="M1981" i="4" s="1"/>
  <c r="L1982" i="4"/>
  <c r="M1982" i="4" s="1"/>
  <c r="L1983" i="4"/>
  <c r="M1983" i="4" s="1"/>
  <c r="L1984" i="4"/>
  <c r="M1984" i="4" s="1"/>
  <c r="L1985" i="4"/>
  <c r="M1985" i="4" s="1"/>
  <c r="L1986" i="4"/>
  <c r="M1986" i="4" s="1"/>
  <c r="L1987" i="4"/>
  <c r="M1987" i="4" s="1"/>
  <c r="L1988" i="4"/>
  <c r="M1988" i="4" s="1"/>
  <c r="L1989" i="4"/>
  <c r="M1989" i="4" s="1"/>
  <c r="L1990" i="4"/>
  <c r="M1990" i="4" s="1"/>
  <c r="L1991" i="4"/>
  <c r="M1991" i="4" s="1"/>
  <c r="L1992" i="4"/>
  <c r="M1992" i="4" s="1"/>
  <c r="L1993" i="4"/>
  <c r="M1993" i="4" s="1"/>
  <c r="L1994" i="4"/>
  <c r="M1994" i="4" s="1"/>
  <c r="L1995" i="4"/>
  <c r="M1995" i="4" s="1"/>
  <c r="L1996" i="4"/>
  <c r="M1996" i="4" s="1"/>
  <c r="L1997" i="4"/>
  <c r="M1997" i="4" s="1"/>
  <c r="L1998" i="4"/>
  <c r="M1998" i="4" s="1"/>
  <c r="L1999" i="4"/>
  <c r="M1999" i="4" s="1"/>
  <c r="L2000" i="4"/>
  <c r="M2000" i="4" s="1"/>
  <c r="L2001" i="4"/>
  <c r="M2001" i="4" s="1"/>
  <c r="L2002" i="4"/>
  <c r="M2002" i="4" s="1"/>
  <c r="L2003" i="4"/>
  <c r="M2003" i="4" s="1"/>
  <c r="L2004" i="4"/>
  <c r="M2004" i="4" s="1"/>
  <c r="L2005" i="4"/>
  <c r="M2005" i="4" s="1"/>
  <c r="L2006" i="4"/>
  <c r="M2006" i="4" s="1"/>
  <c r="L2007" i="4"/>
  <c r="M2007" i="4" s="1"/>
  <c r="L2008" i="4"/>
  <c r="M2008" i="4" s="1"/>
  <c r="L2009" i="4"/>
  <c r="M2009" i="4" s="1"/>
  <c r="L2010" i="4"/>
  <c r="M2010" i="4" s="1"/>
  <c r="L2011" i="4"/>
  <c r="M2011" i="4" s="1"/>
  <c r="L2012" i="4"/>
  <c r="M2012" i="4" s="1"/>
  <c r="L2013" i="4"/>
  <c r="M2013" i="4" s="1"/>
  <c r="L2014" i="4"/>
  <c r="M2014" i="4" s="1"/>
  <c r="L2015" i="4"/>
  <c r="M2015" i="4" s="1"/>
  <c r="L2016" i="4"/>
  <c r="M2016" i="4" s="1"/>
  <c r="L2017" i="4"/>
  <c r="M2017" i="4" s="1"/>
  <c r="L2018" i="4"/>
  <c r="M2018" i="4" s="1"/>
  <c r="L2019" i="4"/>
  <c r="M2019" i="4" s="1"/>
  <c r="L2020" i="4"/>
  <c r="M2020" i="4" s="1"/>
  <c r="L2021" i="4"/>
  <c r="M2021" i="4" s="1"/>
  <c r="L2022" i="4"/>
  <c r="M2022" i="4" s="1"/>
  <c r="L2023" i="4"/>
  <c r="M2023" i="4" s="1"/>
  <c r="L2024" i="4"/>
  <c r="M2024" i="4" s="1"/>
  <c r="L2025" i="4"/>
  <c r="M2025" i="4" s="1"/>
  <c r="L2026" i="4"/>
  <c r="M2026" i="4" s="1"/>
  <c r="L2027" i="4"/>
  <c r="M2027" i="4" s="1"/>
  <c r="L2028" i="4"/>
  <c r="M2028" i="4" s="1"/>
  <c r="L2029" i="4"/>
  <c r="M2029" i="4" s="1"/>
  <c r="L2030" i="4"/>
  <c r="M2030" i="4" s="1"/>
  <c r="L2031" i="4"/>
  <c r="M2031" i="4" s="1"/>
  <c r="L2032" i="4"/>
  <c r="M2032" i="4" s="1"/>
  <c r="L2033" i="4"/>
  <c r="M2033" i="4" s="1"/>
  <c r="L2034" i="4"/>
  <c r="M2034" i="4" s="1"/>
  <c r="L2035" i="4"/>
  <c r="M2035" i="4" s="1"/>
  <c r="L2036" i="4"/>
  <c r="M2036" i="4" s="1"/>
  <c r="L2037" i="4"/>
  <c r="M2037" i="4" s="1"/>
  <c r="L2038" i="4"/>
  <c r="M2038" i="4" s="1"/>
  <c r="L2039" i="4"/>
  <c r="M2039" i="4" s="1"/>
  <c r="L2040" i="4"/>
  <c r="M2040" i="4" s="1"/>
  <c r="L2041" i="4"/>
  <c r="M2041" i="4" s="1"/>
  <c r="L2042" i="4"/>
  <c r="M2042" i="4" s="1"/>
  <c r="L2043" i="4"/>
  <c r="M2043" i="4" s="1"/>
  <c r="L2044" i="4"/>
  <c r="M2044" i="4" s="1"/>
  <c r="L2045" i="4"/>
  <c r="M2045" i="4" s="1"/>
  <c r="L2046" i="4"/>
  <c r="M2046" i="4" s="1"/>
  <c r="L2047" i="4"/>
  <c r="M2047" i="4" s="1"/>
  <c r="L2048" i="4"/>
  <c r="M2048" i="4" s="1"/>
  <c r="L2049" i="4"/>
  <c r="M2049" i="4" s="1"/>
  <c r="L2050" i="4"/>
  <c r="M2050" i="4" s="1"/>
  <c r="L2051" i="4"/>
  <c r="M2051" i="4" s="1"/>
  <c r="L2052" i="4"/>
  <c r="M2052" i="4" s="1"/>
  <c r="L2053" i="4"/>
  <c r="M2053" i="4" s="1"/>
  <c r="L2054" i="4"/>
  <c r="M2054" i="4" s="1"/>
  <c r="L2055" i="4"/>
  <c r="M2055" i="4" s="1"/>
  <c r="L2056" i="4"/>
  <c r="M2056" i="4" s="1"/>
  <c r="L2057" i="4"/>
  <c r="M2057" i="4" s="1"/>
  <c r="L2058" i="4"/>
  <c r="M2058" i="4" s="1"/>
  <c r="L2059" i="4"/>
  <c r="M2059" i="4" s="1"/>
  <c r="L2060" i="4"/>
  <c r="M2060" i="4" s="1"/>
  <c r="L2061" i="4"/>
  <c r="M2061" i="4" s="1"/>
  <c r="L2062" i="4"/>
  <c r="M2062" i="4" s="1"/>
  <c r="L2063" i="4"/>
  <c r="M2063" i="4" s="1"/>
  <c r="L2064" i="4"/>
  <c r="M2064" i="4" s="1"/>
  <c r="L2065" i="4"/>
  <c r="M2065" i="4" s="1"/>
  <c r="L2066" i="4"/>
  <c r="M2066" i="4" s="1"/>
  <c r="L2067" i="4"/>
  <c r="M2067" i="4" s="1"/>
  <c r="L2068" i="4"/>
  <c r="M2068" i="4" s="1"/>
  <c r="L2069" i="4"/>
  <c r="M2069" i="4" s="1"/>
  <c r="L2070" i="4"/>
  <c r="M2070" i="4" s="1"/>
  <c r="L2071" i="4"/>
  <c r="M2071" i="4" s="1"/>
  <c r="L2072" i="4"/>
  <c r="M2072" i="4" s="1"/>
  <c r="L2073" i="4"/>
  <c r="M2073" i="4" s="1"/>
  <c r="L2074" i="4"/>
  <c r="M2074" i="4" s="1"/>
  <c r="L2075" i="4"/>
  <c r="M2075" i="4" s="1"/>
  <c r="L2076" i="4"/>
  <c r="M2076" i="4" s="1"/>
  <c r="L2077" i="4"/>
  <c r="M2077" i="4" s="1"/>
  <c r="L2078" i="4"/>
  <c r="M2078" i="4" s="1"/>
  <c r="L2079" i="4"/>
  <c r="M2079" i="4" s="1"/>
  <c r="L2080" i="4"/>
  <c r="M2080" i="4" s="1"/>
  <c r="L2081" i="4"/>
  <c r="M2081" i="4" s="1"/>
  <c r="L2082" i="4"/>
  <c r="M2082" i="4" s="1"/>
  <c r="L2083" i="4"/>
  <c r="M2083" i="4" s="1"/>
  <c r="L2084" i="4"/>
  <c r="M2084" i="4" s="1"/>
  <c r="L2085" i="4"/>
  <c r="M2085" i="4" s="1"/>
  <c r="L2086" i="4"/>
  <c r="M2086" i="4" s="1"/>
  <c r="L2087" i="4"/>
  <c r="M2087" i="4" s="1"/>
  <c r="L2088" i="4"/>
  <c r="M2088" i="4" s="1"/>
  <c r="L2089" i="4"/>
  <c r="M2089" i="4" s="1"/>
  <c r="L2090" i="4"/>
  <c r="M2090" i="4" s="1"/>
  <c r="L2091" i="4"/>
  <c r="M2091" i="4" s="1"/>
  <c r="L2092" i="4"/>
  <c r="M2092" i="4" s="1"/>
  <c r="L2093" i="4"/>
  <c r="M2093" i="4" s="1"/>
  <c r="L2094" i="4"/>
  <c r="M2094" i="4" s="1"/>
  <c r="L2095" i="4"/>
  <c r="M2095" i="4" s="1"/>
  <c r="L2096" i="4"/>
  <c r="M2096" i="4" s="1"/>
  <c r="L2097" i="4"/>
  <c r="M2097" i="4" s="1"/>
  <c r="L2098" i="4"/>
  <c r="M2098" i="4" s="1"/>
  <c r="L2099" i="4"/>
  <c r="M2099" i="4" s="1"/>
  <c r="L2100" i="4"/>
  <c r="M2100" i="4" s="1"/>
  <c r="L2101" i="4"/>
  <c r="M2101" i="4" s="1"/>
  <c r="L2102" i="4"/>
  <c r="M2102" i="4" s="1"/>
  <c r="L2103" i="4"/>
  <c r="M2103" i="4" s="1"/>
  <c r="L2104" i="4"/>
  <c r="M2104" i="4" s="1"/>
  <c r="L2105" i="4"/>
  <c r="M2105" i="4" s="1"/>
  <c r="L2106" i="4"/>
  <c r="M2106" i="4" s="1"/>
  <c r="L2107" i="4"/>
  <c r="M2107" i="4" s="1"/>
  <c r="L2108" i="4"/>
  <c r="M2108" i="4" s="1"/>
  <c r="L2109" i="4"/>
  <c r="M2109" i="4" s="1"/>
  <c r="L2110" i="4"/>
  <c r="M2110" i="4" s="1"/>
  <c r="L2111" i="4"/>
  <c r="M2111" i="4" s="1"/>
  <c r="L2112" i="4"/>
  <c r="M2112" i="4" s="1"/>
  <c r="L2113" i="4"/>
  <c r="M2113" i="4" s="1"/>
  <c r="L2114" i="4"/>
  <c r="M2114" i="4" s="1"/>
  <c r="L2115" i="4"/>
  <c r="M2115" i="4" s="1"/>
  <c r="L2116" i="4"/>
  <c r="M2116" i="4" s="1"/>
  <c r="L2117" i="4"/>
  <c r="M2117" i="4" s="1"/>
  <c r="L2118" i="4"/>
  <c r="M2118" i="4" s="1"/>
  <c r="L2119" i="4"/>
  <c r="M2119" i="4" s="1"/>
  <c r="L2120" i="4"/>
  <c r="M2120" i="4" s="1"/>
  <c r="L2121" i="4"/>
  <c r="M2121" i="4" s="1"/>
  <c r="L2122" i="4"/>
  <c r="M2122" i="4" s="1"/>
  <c r="L2123" i="4"/>
  <c r="M2123" i="4" s="1"/>
  <c r="L2124" i="4"/>
  <c r="M2124" i="4" s="1"/>
  <c r="L2125" i="4"/>
  <c r="M2125" i="4" s="1"/>
  <c r="L2126" i="4"/>
  <c r="M2126" i="4" s="1"/>
  <c r="L2127" i="4"/>
  <c r="M2127" i="4" s="1"/>
  <c r="L2128" i="4"/>
  <c r="M2128" i="4" s="1"/>
  <c r="L2129" i="4"/>
  <c r="M2129" i="4" s="1"/>
  <c r="L2130" i="4"/>
  <c r="M2130" i="4" s="1"/>
  <c r="L2131" i="4"/>
  <c r="M2131" i="4" s="1"/>
  <c r="L2132" i="4"/>
  <c r="M2132" i="4" s="1"/>
  <c r="L2133" i="4"/>
  <c r="M2133" i="4" s="1"/>
  <c r="L2134" i="4"/>
  <c r="M2134" i="4" s="1"/>
  <c r="L2135" i="4"/>
  <c r="M2135" i="4" s="1"/>
  <c r="L2136" i="4"/>
  <c r="M2136" i="4" s="1"/>
  <c r="L2137" i="4"/>
  <c r="M2137" i="4" s="1"/>
  <c r="L2138" i="4"/>
  <c r="M2138" i="4" s="1"/>
  <c r="L2139" i="4"/>
  <c r="M2139" i="4" s="1"/>
  <c r="L2140" i="4"/>
  <c r="M2140" i="4" s="1"/>
  <c r="L2141" i="4"/>
  <c r="M2141" i="4" s="1"/>
  <c r="L2142" i="4"/>
  <c r="M2142" i="4" s="1"/>
  <c r="L2143" i="4"/>
  <c r="M2143" i="4" s="1"/>
  <c r="L2144" i="4"/>
  <c r="M2144" i="4" s="1"/>
  <c r="L2145" i="4"/>
  <c r="M2145" i="4" s="1"/>
  <c r="L2146" i="4"/>
  <c r="M2146" i="4" s="1"/>
  <c r="L2147" i="4"/>
  <c r="M2147" i="4" s="1"/>
  <c r="L2148" i="4"/>
  <c r="M2148" i="4" s="1"/>
  <c r="L2149" i="4"/>
  <c r="M2149" i="4" s="1"/>
  <c r="L2150" i="4"/>
  <c r="M2150" i="4" s="1"/>
  <c r="L2151" i="4"/>
  <c r="M2151" i="4" s="1"/>
  <c r="L2152" i="4"/>
  <c r="M2152" i="4" s="1"/>
  <c r="L2153" i="4"/>
  <c r="M2153" i="4" s="1"/>
  <c r="L2154" i="4"/>
  <c r="M2154" i="4" s="1"/>
  <c r="L2155" i="4"/>
  <c r="M2155" i="4" s="1"/>
  <c r="L2156" i="4"/>
  <c r="M2156" i="4" s="1"/>
  <c r="L2157" i="4"/>
  <c r="M2157" i="4" s="1"/>
  <c r="L2158" i="4"/>
  <c r="M2158" i="4" s="1"/>
  <c r="L2159" i="4"/>
  <c r="M2159" i="4" s="1"/>
  <c r="L2160" i="4"/>
  <c r="M2160" i="4" s="1"/>
  <c r="L2161" i="4"/>
  <c r="M2161" i="4" s="1"/>
  <c r="L2162" i="4"/>
  <c r="M2162" i="4" s="1"/>
  <c r="L2163" i="4"/>
  <c r="M2163" i="4" s="1"/>
  <c r="L2164" i="4"/>
  <c r="M2164" i="4" s="1"/>
  <c r="L2165" i="4"/>
  <c r="M2165" i="4" s="1"/>
  <c r="L2166" i="4"/>
  <c r="M2166" i="4" s="1"/>
  <c r="L2167" i="4"/>
  <c r="M2167" i="4" s="1"/>
  <c r="L2168" i="4"/>
  <c r="M2168" i="4" s="1"/>
  <c r="L2169" i="4"/>
  <c r="M2169" i="4" s="1"/>
  <c r="L2170" i="4"/>
  <c r="M2170" i="4" s="1"/>
  <c r="L2171" i="4"/>
  <c r="M2171" i="4" s="1"/>
  <c r="L2172" i="4"/>
  <c r="M2172" i="4" s="1"/>
  <c r="L2173" i="4"/>
  <c r="M2173" i="4" s="1"/>
  <c r="L2174" i="4"/>
  <c r="M2174" i="4" s="1"/>
  <c r="L2175" i="4"/>
  <c r="M2175" i="4" s="1"/>
  <c r="L2176" i="4"/>
  <c r="M2176" i="4" s="1"/>
  <c r="L2177" i="4"/>
  <c r="M2177" i="4" s="1"/>
  <c r="L2178" i="4"/>
  <c r="M2178" i="4" s="1"/>
  <c r="L2179" i="4"/>
  <c r="M2179" i="4" s="1"/>
  <c r="L2180" i="4"/>
  <c r="M2180" i="4" s="1"/>
  <c r="L2181" i="4"/>
  <c r="M2181" i="4" s="1"/>
  <c r="L2182" i="4"/>
  <c r="M2182" i="4" s="1"/>
  <c r="L2183" i="4"/>
  <c r="M2183" i="4" s="1"/>
  <c r="L2184" i="4"/>
  <c r="M2184" i="4" s="1"/>
  <c r="L2185" i="4"/>
  <c r="M2185" i="4" s="1"/>
  <c r="L2186" i="4"/>
  <c r="M2186" i="4" s="1"/>
  <c r="L2187" i="4"/>
  <c r="M2187" i="4" s="1"/>
  <c r="L2188" i="4"/>
  <c r="M2188" i="4" s="1"/>
  <c r="L2189" i="4"/>
  <c r="M2189" i="4" s="1"/>
  <c r="L2190" i="4"/>
  <c r="M2190" i="4" s="1"/>
  <c r="L2191" i="4"/>
  <c r="M2191" i="4" s="1"/>
  <c r="L2192" i="4"/>
  <c r="M2192" i="4" s="1"/>
  <c r="L2193" i="4"/>
  <c r="M2193" i="4" s="1"/>
  <c r="L2194" i="4"/>
  <c r="M2194" i="4" s="1"/>
  <c r="L2195" i="4"/>
  <c r="M2195" i="4" s="1"/>
  <c r="L2196" i="4"/>
  <c r="M2196" i="4" s="1"/>
  <c r="L2197" i="4"/>
  <c r="M2197" i="4" s="1"/>
  <c r="L2198" i="4"/>
  <c r="M2198" i="4" s="1"/>
  <c r="L2199" i="4"/>
  <c r="M2199" i="4" s="1"/>
  <c r="L2200" i="4"/>
  <c r="M2200" i="4" s="1"/>
  <c r="L2201" i="4"/>
  <c r="M2201" i="4" s="1"/>
  <c r="L2202" i="4"/>
  <c r="M2202" i="4" s="1"/>
  <c r="L2203" i="4"/>
  <c r="M2203" i="4" s="1"/>
  <c r="L2204" i="4"/>
  <c r="M2204" i="4" s="1"/>
  <c r="L2205" i="4"/>
  <c r="M2205" i="4" s="1"/>
  <c r="L2206" i="4"/>
  <c r="M2206" i="4" s="1"/>
  <c r="L2207" i="4"/>
  <c r="M2207" i="4" s="1"/>
  <c r="L2208" i="4"/>
  <c r="M2208" i="4" s="1"/>
  <c r="L2209" i="4"/>
  <c r="M2209" i="4" s="1"/>
  <c r="L2210" i="4"/>
  <c r="M2210" i="4" s="1"/>
  <c r="L2211" i="4"/>
  <c r="M2211" i="4" s="1"/>
  <c r="L2212" i="4"/>
  <c r="M2212" i="4" s="1"/>
  <c r="L2213" i="4"/>
  <c r="M2213" i="4" s="1"/>
  <c r="L2214" i="4"/>
  <c r="M2214" i="4" s="1"/>
  <c r="L2215" i="4"/>
  <c r="M2215" i="4" s="1"/>
  <c r="L2216" i="4"/>
  <c r="M2216" i="4" s="1"/>
  <c r="L2217" i="4"/>
  <c r="M2217" i="4" s="1"/>
  <c r="L2218" i="4"/>
  <c r="M2218" i="4" s="1"/>
  <c r="L2219" i="4"/>
  <c r="M2219" i="4" s="1"/>
  <c r="L2220" i="4"/>
  <c r="M2220" i="4" s="1"/>
  <c r="L2221" i="4"/>
  <c r="M2221" i="4" s="1"/>
  <c r="L2222" i="4"/>
  <c r="M2222" i="4" s="1"/>
  <c r="L2223" i="4"/>
  <c r="M2223" i="4" s="1"/>
  <c r="L2224" i="4"/>
  <c r="M2224" i="4" s="1"/>
  <c r="L2225" i="4"/>
  <c r="M2225" i="4" s="1"/>
  <c r="L2226" i="4"/>
  <c r="M2226" i="4" s="1"/>
  <c r="L2227" i="4"/>
  <c r="M2227" i="4" s="1"/>
  <c r="L2228" i="4"/>
  <c r="M2228" i="4" s="1"/>
  <c r="L2229" i="4"/>
  <c r="M2229" i="4" s="1"/>
  <c r="L2230" i="4"/>
  <c r="M2230" i="4" s="1"/>
  <c r="L2231" i="4"/>
  <c r="M2231" i="4" s="1"/>
  <c r="L2232" i="4"/>
  <c r="M2232" i="4" s="1"/>
  <c r="L2233" i="4"/>
  <c r="M2233" i="4" s="1"/>
  <c r="L2234" i="4"/>
  <c r="M2234" i="4" s="1"/>
  <c r="L2235" i="4"/>
  <c r="M2235" i="4" s="1"/>
  <c r="L2236" i="4"/>
  <c r="M2236" i="4" s="1"/>
  <c r="L2237" i="4"/>
  <c r="M2237" i="4" s="1"/>
  <c r="L2238" i="4"/>
  <c r="M2238" i="4" s="1"/>
  <c r="L2239" i="4"/>
  <c r="M2239" i="4" s="1"/>
  <c r="L2240" i="4"/>
  <c r="M2240" i="4" s="1"/>
  <c r="L2241" i="4"/>
  <c r="M2241" i="4" s="1"/>
  <c r="L2242" i="4"/>
  <c r="M2242" i="4" s="1"/>
  <c r="L2243" i="4"/>
  <c r="M2243" i="4" s="1"/>
  <c r="L2244" i="4"/>
  <c r="M2244" i="4" s="1"/>
  <c r="L2245" i="4"/>
  <c r="M2245" i="4" s="1"/>
  <c r="L2246" i="4"/>
  <c r="M2246" i="4" s="1"/>
  <c r="L2247" i="4"/>
  <c r="M2247" i="4" s="1"/>
  <c r="L2248" i="4"/>
  <c r="M2248" i="4" s="1"/>
  <c r="L2249" i="4"/>
  <c r="M2249" i="4" s="1"/>
  <c r="L2250" i="4"/>
  <c r="M2250" i="4" s="1"/>
  <c r="L2251" i="4"/>
  <c r="M2251" i="4" s="1"/>
  <c r="L2252" i="4"/>
  <c r="M2252" i="4" s="1"/>
  <c r="L2253" i="4"/>
  <c r="M2253" i="4" s="1"/>
  <c r="L2254" i="4"/>
  <c r="M2254" i="4" s="1"/>
  <c r="L2255" i="4"/>
  <c r="M2255" i="4" s="1"/>
  <c r="L2256" i="4"/>
  <c r="M2256" i="4" s="1"/>
  <c r="L2257" i="4"/>
  <c r="M2257" i="4" s="1"/>
  <c r="L2258" i="4"/>
  <c r="M2258" i="4" s="1"/>
  <c r="L2259" i="4"/>
  <c r="M2259" i="4" s="1"/>
  <c r="L2260" i="4"/>
  <c r="M2260" i="4" s="1"/>
  <c r="L2261" i="4"/>
  <c r="M2261" i="4" s="1"/>
  <c r="L2262" i="4"/>
  <c r="M2262" i="4" s="1"/>
  <c r="L2263" i="4"/>
  <c r="M2263" i="4" s="1"/>
  <c r="L2264" i="4"/>
  <c r="M2264" i="4" s="1"/>
  <c r="L2265" i="4"/>
  <c r="M2265" i="4" s="1"/>
  <c r="L2266" i="4"/>
  <c r="M2266" i="4" s="1"/>
  <c r="L2267" i="4"/>
  <c r="M2267" i="4" s="1"/>
  <c r="L2268" i="4"/>
  <c r="M2268" i="4" s="1"/>
  <c r="L2269" i="4"/>
  <c r="M2269" i="4" s="1"/>
  <c r="L2270" i="4"/>
  <c r="M2270" i="4" s="1"/>
  <c r="L2271" i="4"/>
  <c r="M2271" i="4" s="1"/>
  <c r="L2272" i="4"/>
  <c r="M2272" i="4" s="1"/>
  <c r="L2273" i="4"/>
  <c r="M2273" i="4" s="1"/>
  <c r="L2274" i="4"/>
  <c r="M2274" i="4" s="1"/>
  <c r="L2275" i="4"/>
  <c r="M2275" i="4" s="1"/>
  <c r="L2276" i="4"/>
  <c r="M2276" i="4" s="1"/>
  <c r="L2277" i="4"/>
  <c r="M2277" i="4" s="1"/>
  <c r="L2278" i="4"/>
  <c r="M2278" i="4" s="1"/>
  <c r="L2279" i="4"/>
  <c r="M2279" i="4" s="1"/>
  <c r="L2280" i="4"/>
  <c r="M2280" i="4" s="1"/>
  <c r="L2281" i="4"/>
  <c r="M2281" i="4" s="1"/>
  <c r="L2282" i="4"/>
  <c r="M2282" i="4" s="1"/>
  <c r="L2283" i="4"/>
  <c r="M2283" i="4" s="1"/>
  <c r="L2284" i="4"/>
  <c r="M2284" i="4" s="1"/>
  <c r="L2285" i="4"/>
  <c r="M2285" i="4" s="1"/>
  <c r="L2286" i="4"/>
  <c r="M2286" i="4" s="1"/>
  <c r="L2287" i="4"/>
  <c r="M2287" i="4" s="1"/>
  <c r="L2288" i="4"/>
  <c r="M2288" i="4" s="1"/>
  <c r="L2289" i="4"/>
  <c r="M2289" i="4" s="1"/>
  <c r="L2290" i="4"/>
  <c r="M2290" i="4" s="1"/>
  <c r="L2291" i="4"/>
  <c r="M2291" i="4" s="1"/>
  <c r="L2292" i="4"/>
  <c r="M2292" i="4" s="1"/>
  <c r="L2293" i="4"/>
  <c r="M2293" i="4" s="1"/>
  <c r="L2294" i="4"/>
  <c r="M2294" i="4" s="1"/>
  <c r="L2295" i="4"/>
  <c r="M2295" i="4" s="1"/>
  <c r="L2296" i="4"/>
  <c r="M2296" i="4" s="1"/>
  <c r="L2297" i="4"/>
  <c r="M2297" i="4" s="1"/>
  <c r="L2298" i="4"/>
  <c r="M2298" i="4" s="1"/>
  <c r="L2299" i="4"/>
  <c r="M2299" i="4" s="1"/>
  <c r="L2300" i="4"/>
  <c r="M2300" i="4" s="1"/>
  <c r="L2301" i="4"/>
  <c r="M2301" i="4" s="1"/>
  <c r="L2302" i="4"/>
  <c r="M2302" i="4" s="1"/>
  <c r="L2303" i="4"/>
  <c r="M2303" i="4" s="1"/>
  <c r="L2304" i="4"/>
  <c r="M2304" i="4" s="1"/>
  <c r="L2305" i="4"/>
  <c r="M2305" i="4" s="1"/>
  <c r="L2306" i="4"/>
  <c r="M2306" i="4" s="1"/>
  <c r="L2307" i="4"/>
  <c r="M2307" i="4" s="1"/>
  <c r="L2308" i="4"/>
  <c r="M2308" i="4" s="1"/>
  <c r="L2309" i="4"/>
  <c r="M2309" i="4" s="1"/>
  <c r="L2310" i="4"/>
  <c r="M2310" i="4" s="1"/>
  <c r="L2311" i="4"/>
  <c r="M2311" i="4" s="1"/>
  <c r="L2312" i="4"/>
  <c r="M2312" i="4" s="1"/>
  <c r="L2313" i="4"/>
  <c r="M2313" i="4" s="1"/>
  <c r="L2314" i="4"/>
  <c r="M2314" i="4" s="1"/>
  <c r="L2315" i="4"/>
  <c r="M2315" i="4" s="1"/>
  <c r="L2316" i="4"/>
  <c r="M2316" i="4" s="1"/>
  <c r="L2317" i="4"/>
  <c r="M2317" i="4" s="1"/>
  <c r="L2318" i="4"/>
  <c r="M2318" i="4" s="1"/>
  <c r="L2319" i="4"/>
  <c r="M2319" i="4" s="1"/>
  <c r="L2320" i="4"/>
  <c r="M2320" i="4" s="1"/>
  <c r="L2321" i="4"/>
  <c r="M2321" i="4" s="1"/>
  <c r="L2322" i="4"/>
  <c r="M2322" i="4" s="1"/>
  <c r="L2323" i="4"/>
  <c r="M2323" i="4" s="1"/>
  <c r="L2324" i="4"/>
  <c r="M2324" i="4" s="1"/>
  <c r="L2325" i="4"/>
  <c r="M2325" i="4" s="1"/>
  <c r="L2326" i="4"/>
  <c r="M2326" i="4" s="1"/>
  <c r="L2327" i="4"/>
  <c r="M2327" i="4" s="1"/>
  <c r="L2328" i="4"/>
  <c r="M2328" i="4" s="1"/>
  <c r="L2329" i="4"/>
  <c r="M2329" i="4" s="1"/>
  <c r="L2330" i="4"/>
  <c r="M2330" i="4" s="1"/>
  <c r="L2331" i="4"/>
  <c r="M2331" i="4" s="1"/>
  <c r="L2332" i="4"/>
  <c r="M2332" i="4" s="1"/>
  <c r="L2333" i="4"/>
  <c r="M2333" i="4" s="1"/>
  <c r="L2334" i="4"/>
  <c r="M2334" i="4" s="1"/>
  <c r="L2335" i="4"/>
  <c r="M2335" i="4" s="1"/>
  <c r="L2336" i="4"/>
  <c r="M2336" i="4" s="1"/>
  <c r="L2337" i="4"/>
  <c r="M2337" i="4" s="1"/>
  <c r="L2338" i="4"/>
  <c r="M2338" i="4" s="1"/>
  <c r="L2339" i="4"/>
  <c r="M2339" i="4" s="1"/>
  <c r="L2340" i="4"/>
  <c r="M2340" i="4" s="1"/>
  <c r="L2341" i="4"/>
  <c r="M2341" i="4" s="1"/>
  <c r="L2342" i="4"/>
  <c r="M2342" i="4" s="1"/>
  <c r="L2343" i="4"/>
  <c r="M2343" i="4" s="1"/>
  <c r="L2344" i="4"/>
  <c r="M2344" i="4" s="1"/>
  <c r="L2345" i="4"/>
  <c r="M2345" i="4" s="1"/>
  <c r="L2346" i="4"/>
  <c r="M2346" i="4" s="1"/>
  <c r="L2347" i="4"/>
  <c r="M2347" i="4" s="1"/>
  <c r="L2348" i="4"/>
  <c r="M2348" i="4" s="1"/>
  <c r="L2349" i="4"/>
  <c r="M2349" i="4" s="1"/>
  <c r="L2350" i="4"/>
  <c r="M2350" i="4" s="1"/>
  <c r="L2351" i="4"/>
  <c r="M2351" i="4" s="1"/>
  <c r="L2352" i="4"/>
  <c r="M2352" i="4" s="1"/>
  <c r="L2353" i="4"/>
  <c r="M2353" i="4" s="1"/>
  <c r="L2354" i="4"/>
  <c r="M2354" i="4" s="1"/>
  <c r="L2355" i="4"/>
  <c r="M2355" i="4" s="1"/>
  <c r="L2356" i="4"/>
  <c r="M2356" i="4" s="1"/>
  <c r="L2357" i="4"/>
  <c r="M2357" i="4" s="1"/>
  <c r="L2358" i="4"/>
  <c r="M2358" i="4" s="1"/>
  <c r="L2359" i="4"/>
  <c r="M2359" i="4" s="1"/>
  <c r="L2360" i="4"/>
  <c r="M2360" i="4" s="1"/>
  <c r="L2361" i="4"/>
  <c r="M2361" i="4" s="1"/>
  <c r="L2362" i="4"/>
  <c r="M2362" i="4" s="1"/>
  <c r="L2363" i="4"/>
  <c r="M2363" i="4" s="1"/>
  <c r="L2364" i="4"/>
  <c r="M2364" i="4" s="1"/>
  <c r="L2365" i="4"/>
  <c r="M2365" i="4" s="1"/>
  <c r="L2366" i="4"/>
  <c r="M2366" i="4" s="1"/>
  <c r="L2367" i="4"/>
  <c r="M2367" i="4" s="1"/>
  <c r="L2368" i="4"/>
  <c r="M2368" i="4" s="1"/>
  <c r="L2369" i="4"/>
  <c r="M2369" i="4" s="1"/>
  <c r="L2370" i="4"/>
  <c r="M2370" i="4" s="1"/>
  <c r="L2371" i="4"/>
  <c r="M2371" i="4" s="1"/>
  <c r="L2372" i="4"/>
  <c r="M2372" i="4" s="1"/>
  <c r="L2373" i="4"/>
  <c r="M2373" i="4" s="1"/>
  <c r="L2374" i="4"/>
  <c r="M2374" i="4" s="1"/>
  <c r="L2375" i="4"/>
  <c r="M2375" i="4" s="1"/>
  <c r="L2376" i="4"/>
  <c r="M2376" i="4" s="1"/>
  <c r="L2377" i="4"/>
  <c r="M2377" i="4" s="1"/>
  <c r="L2378" i="4"/>
  <c r="M2378" i="4" s="1"/>
  <c r="L2379" i="4"/>
  <c r="M2379" i="4" s="1"/>
  <c r="L2380" i="4"/>
  <c r="M2380" i="4" s="1"/>
  <c r="L2381" i="4"/>
  <c r="M2381" i="4" s="1"/>
  <c r="L2382" i="4"/>
  <c r="M2382" i="4" s="1"/>
  <c r="L2383" i="4"/>
  <c r="M2383" i="4" s="1"/>
  <c r="L2384" i="4"/>
  <c r="M2384" i="4" s="1"/>
  <c r="L2385" i="4"/>
  <c r="M2385" i="4" s="1"/>
  <c r="L2386" i="4"/>
  <c r="M2386" i="4" s="1"/>
  <c r="L2387" i="4"/>
  <c r="M2387" i="4" s="1"/>
  <c r="L2388" i="4"/>
  <c r="M2388" i="4" s="1"/>
  <c r="L2389" i="4"/>
  <c r="M2389" i="4" s="1"/>
  <c r="L2390" i="4"/>
  <c r="M2390" i="4" s="1"/>
  <c r="L2391" i="4"/>
  <c r="M2391" i="4" s="1"/>
  <c r="L2392" i="4"/>
  <c r="M2392" i="4" s="1"/>
  <c r="L2393" i="4"/>
  <c r="M2393" i="4" s="1"/>
  <c r="L2394" i="4"/>
  <c r="M2394" i="4" s="1"/>
  <c r="L2395" i="4"/>
  <c r="M2395" i="4" s="1"/>
  <c r="L2396" i="4"/>
  <c r="M2396" i="4" s="1"/>
  <c r="L2397" i="4"/>
  <c r="M2397" i="4" s="1"/>
  <c r="L2398" i="4"/>
  <c r="M2398" i="4" s="1"/>
  <c r="L2399" i="4"/>
  <c r="M2399" i="4" s="1"/>
  <c r="L2400" i="4"/>
  <c r="M2400" i="4" s="1"/>
  <c r="L2401" i="4"/>
  <c r="M2401" i="4" s="1"/>
  <c r="L2402" i="4"/>
  <c r="M2402" i="4" s="1"/>
  <c r="L2403" i="4"/>
  <c r="M2403" i="4" s="1"/>
  <c r="L2404" i="4"/>
  <c r="M2404" i="4" s="1"/>
  <c r="L2405" i="4"/>
  <c r="M2405" i="4" s="1"/>
  <c r="L2406" i="4"/>
  <c r="M2406" i="4" s="1"/>
  <c r="L2407" i="4"/>
  <c r="M2407" i="4" s="1"/>
  <c r="L2408" i="4"/>
  <c r="M2408" i="4" s="1"/>
  <c r="L2409" i="4"/>
  <c r="M2409" i="4" s="1"/>
  <c r="L2410" i="4"/>
  <c r="M2410" i="4" s="1"/>
  <c r="L2411" i="4"/>
  <c r="M2411" i="4" s="1"/>
  <c r="L2412" i="4"/>
  <c r="M2412" i="4" s="1"/>
  <c r="L2413" i="4"/>
  <c r="M2413" i="4" s="1"/>
  <c r="L2414" i="4"/>
  <c r="M2414" i="4" s="1"/>
  <c r="L2415" i="4"/>
  <c r="M2415" i="4" s="1"/>
  <c r="L2416" i="4"/>
  <c r="M2416" i="4" s="1"/>
  <c r="L2417" i="4"/>
  <c r="M2417" i="4" s="1"/>
  <c r="L2418" i="4"/>
  <c r="M2418" i="4" s="1"/>
  <c r="L2419" i="4"/>
  <c r="M2419" i="4" s="1"/>
  <c r="L2420" i="4"/>
  <c r="M2420" i="4" s="1"/>
  <c r="L2421" i="4"/>
  <c r="M2421" i="4" s="1"/>
  <c r="L2422" i="4"/>
  <c r="M2422" i="4" s="1"/>
  <c r="L2423" i="4"/>
  <c r="M2423" i="4" s="1"/>
  <c r="L2424" i="4"/>
  <c r="M2424" i="4" s="1"/>
  <c r="L2425" i="4"/>
  <c r="M2425" i="4" s="1"/>
  <c r="L2426" i="4"/>
  <c r="M2426" i="4" s="1"/>
  <c r="L2427" i="4"/>
  <c r="M2427" i="4" s="1"/>
  <c r="L2428" i="4"/>
  <c r="M2428" i="4" s="1"/>
  <c r="L2429" i="4"/>
  <c r="M2429" i="4" s="1"/>
  <c r="L2430" i="4"/>
  <c r="M2430" i="4" s="1"/>
  <c r="L2431" i="4"/>
  <c r="M2431" i="4" s="1"/>
  <c r="L2432" i="4"/>
  <c r="M2432" i="4" s="1"/>
  <c r="L2433" i="4"/>
  <c r="M2433" i="4" s="1"/>
  <c r="L2434" i="4"/>
  <c r="M2434" i="4" s="1"/>
  <c r="L2435" i="4"/>
  <c r="M2435" i="4" s="1"/>
  <c r="L2436" i="4"/>
  <c r="M2436" i="4" s="1"/>
  <c r="L2437" i="4"/>
  <c r="M2437" i="4" s="1"/>
  <c r="L2438" i="4"/>
  <c r="M2438" i="4" s="1"/>
  <c r="L2439" i="4"/>
  <c r="M2439" i="4" s="1"/>
  <c r="L2440" i="4"/>
  <c r="M2440" i="4" s="1"/>
  <c r="L2441" i="4"/>
  <c r="M2441" i="4" s="1"/>
  <c r="L2442" i="4"/>
  <c r="M2442" i="4" s="1"/>
  <c r="L2443" i="4"/>
  <c r="M2443" i="4" s="1"/>
  <c r="L2444" i="4"/>
  <c r="M2444" i="4" s="1"/>
  <c r="L2445" i="4"/>
  <c r="M2445" i="4" s="1"/>
  <c r="L2446" i="4"/>
  <c r="M2446" i="4" s="1"/>
  <c r="L2447" i="4"/>
  <c r="M2447" i="4" s="1"/>
  <c r="L2448" i="4"/>
  <c r="M2448" i="4" s="1"/>
  <c r="L2449" i="4"/>
  <c r="M2449" i="4" s="1"/>
  <c r="L2450" i="4"/>
  <c r="M2450" i="4" s="1"/>
  <c r="L2451" i="4"/>
  <c r="M2451" i="4" s="1"/>
  <c r="L2452" i="4"/>
  <c r="M2452" i="4" s="1"/>
  <c r="L2453" i="4"/>
  <c r="M2453" i="4" s="1"/>
  <c r="L2454" i="4"/>
  <c r="M2454" i="4" s="1"/>
  <c r="L2455" i="4"/>
  <c r="M2455" i="4" s="1"/>
  <c r="L2456" i="4"/>
  <c r="M2456" i="4" s="1"/>
  <c r="L2457" i="4"/>
  <c r="M2457" i="4" s="1"/>
  <c r="L2458" i="4"/>
  <c r="M2458" i="4" s="1"/>
  <c r="L2459" i="4"/>
  <c r="M2459" i="4" s="1"/>
  <c r="L2460" i="4"/>
  <c r="M2460" i="4" s="1"/>
  <c r="L2461" i="4"/>
  <c r="M2461" i="4" s="1"/>
  <c r="L2462" i="4"/>
  <c r="M2462" i="4" s="1"/>
  <c r="L2463" i="4"/>
  <c r="M2463" i="4" s="1"/>
  <c r="L2464" i="4"/>
  <c r="M2464" i="4" s="1"/>
  <c r="L2465" i="4"/>
  <c r="M2465" i="4" s="1"/>
  <c r="L2466" i="4"/>
  <c r="M2466" i="4" s="1"/>
  <c r="L2467" i="4"/>
  <c r="M2467" i="4" s="1"/>
  <c r="L2468" i="4"/>
  <c r="M2468" i="4" s="1"/>
  <c r="L2469" i="4"/>
  <c r="M2469" i="4" s="1"/>
  <c r="L2470" i="4"/>
  <c r="M2470" i="4" s="1"/>
  <c r="L2471" i="4"/>
  <c r="M2471" i="4" s="1"/>
  <c r="L2472" i="4"/>
  <c r="M2472" i="4" s="1"/>
  <c r="L2473" i="4"/>
  <c r="M2473" i="4" s="1"/>
  <c r="L2474" i="4"/>
  <c r="M2474" i="4" s="1"/>
  <c r="L2475" i="4"/>
  <c r="M2475" i="4" s="1"/>
  <c r="L2476" i="4"/>
  <c r="M2476" i="4" s="1"/>
  <c r="L2477" i="4"/>
  <c r="M2477" i="4" s="1"/>
  <c r="L2478" i="4"/>
  <c r="M2478" i="4" s="1"/>
  <c r="L2479" i="4"/>
  <c r="M2479" i="4" s="1"/>
  <c r="L2480" i="4"/>
  <c r="M2480" i="4" s="1"/>
  <c r="L2481" i="4"/>
  <c r="M2481" i="4" s="1"/>
  <c r="L2482" i="4"/>
  <c r="M2482" i="4" s="1"/>
  <c r="L2483" i="4"/>
  <c r="M2483" i="4" s="1"/>
  <c r="L2484" i="4"/>
  <c r="M2484" i="4" s="1"/>
  <c r="L2485" i="4"/>
  <c r="M2485" i="4" s="1"/>
  <c r="L2486" i="4"/>
  <c r="M2486" i="4" s="1"/>
  <c r="L2487" i="4"/>
  <c r="M2487" i="4" s="1"/>
  <c r="L2488" i="4"/>
  <c r="M2488" i="4" s="1"/>
  <c r="L2489" i="4"/>
  <c r="M2489" i="4" s="1"/>
  <c r="L2490" i="4"/>
  <c r="M2490" i="4" s="1"/>
  <c r="L2491" i="4"/>
  <c r="M2491" i="4" s="1"/>
  <c r="L2492" i="4"/>
  <c r="M2492" i="4" s="1"/>
  <c r="L2493" i="4"/>
  <c r="M2493" i="4" s="1"/>
  <c r="L2494" i="4"/>
  <c r="M2494" i="4" s="1"/>
  <c r="L2495" i="4"/>
  <c r="M2495" i="4" s="1"/>
  <c r="L2496" i="4"/>
  <c r="M2496" i="4" s="1"/>
  <c r="L2497" i="4"/>
  <c r="M2497" i="4" s="1"/>
  <c r="L2498" i="4"/>
  <c r="M2498" i="4" s="1"/>
  <c r="L2499" i="4"/>
  <c r="M2499" i="4" s="1"/>
  <c r="L2500" i="4"/>
  <c r="M2500" i="4" s="1"/>
  <c r="L2501" i="4"/>
  <c r="M2501" i="4" s="1"/>
  <c r="L2502" i="4"/>
  <c r="M2502" i="4" s="1"/>
  <c r="L2503" i="4"/>
  <c r="M2503" i="4" s="1"/>
  <c r="L2504" i="4"/>
  <c r="M2504" i="4" s="1"/>
  <c r="L2505" i="4"/>
  <c r="M2505" i="4" s="1"/>
  <c r="L2506" i="4"/>
  <c r="M2506" i="4" s="1"/>
  <c r="L2507" i="4"/>
  <c r="M2507" i="4" s="1"/>
  <c r="L2508" i="4"/>
  <c r="M2508" i="4" s="1"/>
  <c r="L2509" i="4"/>
  <c r="M2509" i="4" s="1"/>
  <c r="L2510" i="4"/>
  <c r="M2510" i="4" s="1"/>
  <c r="L2511" i="4"/>
  <c r="M2511" i="4" s="1"/>
  <c r="L2512" i="4"/>
  <c r="M2512" i="4" s="1"/>
  <c r="L2513" i="4"/>
  <c r="M2513" i="4" s="1"/>
  <c r="L2514" i="4"/>
  <c r="M2514" i="4" s="1"/>
  <c r="L2515" i="4"/>
  <c r="M2515" i="4" s="1"/>
  <c r="L2516" i="4"/>
  <c r="M2516" i="4" s="1"/>
  <c r="L2517" i="4"/>
  <c r="M2517" i="4" s="1"/>
  <c r="L2518" i="4"/>
  <c r="M2518" i="4" s="1"/>
  <c r="L2519" i="4"/>
  <c r="M2519" i="4" s="1"/>
  <c r="L2520" i="4"/>
  <c r="M2520" i="4" s="1"/>
  <c r="L2521" i="4"/>
  <c r="M2521" i="4" s="1"/>
  <c r="L2522" i="4"/>
  <c r="M2522" i="4" s="1"/>
  <c r="L2523" i="4"/>
  <c r="M2523" i="4" s="1"/>
  <c r="L2524" i="4"/>
  <c r="M2524" i="4" s="1"/>
  <c r="L2525" i="4"/>
  <c r="M2525" i="4" s="1"/>
  <c r="L2526" i="4"/>
  <c r="M2526" i="4" s="1"/>
  <c r="L2527" i="4"/>
  <c r="M2527" i="4" s="1"/>
  <c r="L2528" i="4"/>
  <c r="M2528" i="4" s="1"/>
  <c r="L2529" i="4"/>
  <c r="M2529" i="4" s="1"/>
  <c r="L2530" i="4"/>
  <c r="M2530" i="4" s="1"/>
  <c r="L2531" i="4"/>
  <c r="M2531" i="4" s="1"/>
  <c r="L2532" i="4"/>
  <c r="M2532" i="4" s="1"/>
  <c r="L2533" i="4"/>
  <c r="M2533" i="4" s="1"/>
  <c r="L2534" i="4"/>
  <c r="M2534" i="4" s="1"/>
  <c r="L2535" i="4"/>
  <c r="M2535" i="4" s="1"/>
  <c r="L2536" i="4"/>
  <c r="M2536" i="4" s="1"/>
  <c r="L2537" i="4"/>
  <c r="M2537" i="4" s="1"/>
  <c r="L2538" i="4"/>
  <c r="M2538" i="4" s="1"/>
  <c r="L2539" i="4"/>
  <c r="M2539" i="4" s="1"/>
  <c r="L2540" i="4"/>
  <c r="M2540" i="4" s="1"/>
  <c r="L2541" i="4"/>
  <c r="M2541" i="4" s="1"/>
  <c r="L2542" i="4"/>
  <c r="M2542" i="4" s="1"/>
  <c r="L2543" i="4"/>
  <c r="M2543" i="4" s="1"/>
  <c r="L2544" i="4"/>
  <c r="M2544" i="4" s="1"/>
  <c r="L2545" i="4"/>
  <c r="M2545" i="4" s="1"/>
  <c r="L2546" i="4"/>
  <c r="M2546" i="4" s="1"/>
  <c r="L2547" i="4"/>
  <c r="M2547" i="4" s="1"/>
  <c r="L2548" i="4"/>
  <c r="M2548" i="4" s="1"/>
  <c r="L2549" i="4"/>
  <c r="M2549" i="4" s="1"/>
  <c r="L2550" i="4"/>
  <c r="M2550" i="4" s="1"/>
  <c r="L2551" i="4"/>
  <c r="M2551" i="4" s="1"/>
  <c r="L2552" i="4"/>
  <c r="M2552" i="4" s="1"/>
  <c r="L2553" i="4"/>
  <c r="M2553" i="4" s="1"/>
  <c r="L2554" i="4"/>
  <c r="M2554" i="4" s="1"/>
  <c r="L2555" i="4"/>
  <c r="M2555" i="4" s="1"/>
  <c r="L2556" i="4"/>
  <c r="M2556" i="4" s="1"/>
  <c r="L2557" i="4"/>
  <c r="M2557" i="4" s="1"/>
  <c r="L2558" i="4"/>
  <c r="M2558" i="4" s="1"/>
  <c r="L2559" i="4"/>
  <c r="M2559" i="4" s="1"/>
  <c r="L2560" i="4"/>
  <c r="M2560" i="4" s="1"/>
  <c r="L2561" i="4"/>
  <c r="M2561" i="4" s="1"/>
  <c r="L2562" i="4"/>
  <c r="M2562" i="4" s="1"/>
  <c r="L2563" i="4"/>
  <c r="M2563" i="4" s="1"/>
  <c r="L2564" i="4"/>
  <c r="M2564" i="4" s="1"/>
  <c r="L2565" i="4"/>
  <c r="M2565" i="4" s="1"/>
  <c r="L2566" i="4"/>
  <c r="M2566" i="4" s="1"/>
  <c r="L2567" i="4"/>
  <c r="M2567" i="4" s="1"/>
  <c r="L2568" i="4"/>
  <c r="M2568" i="4" s="1"/>
  <c r="L2569" i="4"/>
  <c r="M2569" i="4" s="1"/>
  <c r="L2570" i="4"/>
  <c r="M2570" i="4" s="1"/>
  <c r="L2571" i="4"/>
  <c r="M2571" i="4" s="1"/>
  <c r="L2572" i="4"/>
  <c r="M2572" i="4" s="1"/>
  <c r="L2573" i="4"/>
  <c r="M2573" i="4" s="1"/>
  <c r="L2574" i="4"/>
  <c r="M2574" i="4" s="1"/>
  <c r="L2575" i="4"/>
  <c r="M2575" i="4" s="1"/>
  <c r="L2576" i="4"/>
  <c r="M2576" i="4" s="1"/>
  <c r="L2577" i="4"/>
  <c r="M2577" i="4" s="1"/>
  <c r="L2578" i="4"/>
  <c r="M2578" i="4" s="1"/>
  <c r="L2579" i="4"/>
  <c r="M2579" i="4" s="1"/>
  <c r="L2580" i="4"/>
  <c r="M2580" i="4" s="1"/>
  <c r="L2581" i="4"/>
  <c r="M2581" i="4" s="1"/>
  <c r="L2582" i="4"/>
  <c r="M2582" i="4" s="1"/>
  <c r="L2583" i="4"/>
  <c r="M2583" i="4" s="1"/>
  <c r="L2584" i="4"/>
  <c r="M2584" i="4" s="1"/>
  <c r="L2585" i="4"/>
  <c r="M2585" i="4" s="1"/>
  <c r="L2586" i="4"/>
  <c r="M2586" i="4" s="1"/>
  <c r="L2587" i="4"/>
  <c r="M2587" i="4" s="1"/>
  <c r="L2588" i="4"/>
  <c r="M2588" i="4" s="1"/>
  <c r="L2589" i="4"/>
  <c r="M2589" i="4" s="1"/>
  <c r="L2590" i="4"/>
  <c r="M2590" i="4" s="1"/>
  <c r="L2591" i="4"/>
  <c r="M2591" i="4" s="1"/>
  <c r="L2592" i="4"/>
  <c r="M2592" i="4" s="1"/>
  <c r="L2593" i="4"/>
  <c r="M2593" i="4" s="1"/>
  <c r="L2594" i="4"/>
  <c r="M2594" i="4" s="1"/>
  <c r="L2595" i="4"/>
  <c r="M2595" i="4" s="1"/>
  <c r="L2596" i="4"/>
  <c r="M2596" i="4" s="1"/>
  <c r="L2597" i="4"/>
  <c r="M2597" i="4" s="1"/>
  <c r="L2598" i="4"/>
  <c r="M2598" i="4" s="1"/>
  <c r="L2599" i="4"/>
  <c r="M2599" i="4" s="1"/>
  <c r="L2600" i="4"/>
  <c r="M2600" i="4" s="1"/>
  <c r="L2601" i="4"/>
  <c r="M2601" i="4" s="1"/>
  <c r="L2602" i="4"/>
  <c r="M2602" i="4" s="1"/>
  <c r="L2603" i="4"/>
  <c r="M2603" i="4" s="1"/>
  <c r="L2604" i="4"/>
  <c r="M2604" i="4" s="1"/>
  <c r="L2605" i="4"/>
  <c r="M2605" i="4" s="1"/>
  <c r="L2606" i="4"/>
  <c r="M2606" i="4" s="1"/>
  <c r="L2607" i="4"/>
  <c r="M2607" i="4" s="1"/>
  <c r="L2608" i="4"/>
  <c r="M2608" i="4" s="1"/>
  <c r="L2609" i="4"/>
  <c r="M2609" i="4" s="1"/>
  <c r="L2610" i="4"/>
  <c r="M2610" i="4" s="1"/>
  <c r="L2611" i="4"/>
  <c r="M2611" i="4" s="1"/>
  <c r="L2612" i="4"/>
  <c r="M2612" i="4" s="1"/>
  <c r="L2613" i="4"/>
  <c r="M2613" i="4" s="1"/>
  <c r="L2614" i="4"/>
  <c r="M2614" i="4" s="1"/>
  <c r="L2615" i="4"/>
  <c r="M2615" i="4" s="1"/>
  <c r="L2616" i="4"/>
  <c r="M2616" i="4" s="1"/>
  <c r="L2617" i="4"/>
  <c r="M2617" i="4" s="1"/>
  <c r="L2618" i="4"/>
  <c r="M2618" i="4" s="1"/>
  <c r="L2619" i="4"/>
  <c r="M2619" i="4" s="1"/>
  <c r="L2620" i="4"/>
  <c r="M2620" i="4" s="1"/>
  <c r="L2621" i="4"/>
  <c r="M2621" i="4" s="1"/>
  <c r="L2622" i="4"/>
  <c r="M2622" i="4" s="1"/>
  <c r="L2623" i="4"/>
  <c r="M2623" i="4" s="1"/>
  <c r="L2624" i="4"/>
  <c r="M2624" i="4" s="1"/>
  <c r="L2625" i="4"/>
  <c r="M2625" i="4" s="1"/>
  <c r="L2626" i="4"/>
  <c r="M2626" i="4" s="1"/>
  <c r="L2627" i="4"/>
  <c r="M2627" i="4" s="1"/>
  <c r="L2628" i="4"/>
  <c r="M2628" i="4" s="1"/>
  <c r="L2629" i="4"/>
  <c r="M2629" i="4" s="1"/>
  <c r="L2630" i="4"/>
  <c r="M2630" i="4" s="1"/>
  <c r="L2631" i="4"/>
  <c r="M2631" i="4" s="1"/>
  <c r="L2632" i="4"/>
  <c r="M2632" i="4" s="1"/>
  <c r="L2633" i="4"/>
  <c r="M2633" i="4" s="1"/>
  <c r="L2634" i="4"/>
  <c r="M2634" i="4" s="1"/>
  <c r="L2635" i="4"/>
  <c r="M2635" i="4" s="1"/>
  <c r="L2636" i="4"/>
  <c r="M2636" i="4" s="1"/>
  <c r="L2637" i="4"/>
  <c r="M2637" i="4" s="1"/>
  <c r="L2638" i="4"/>
  <c r="M2638" i="4" s="1"/>
  <c r="L2639" i="4"/>
  <c r="M2639" i="4" s="1"/>
  <c r="L2640" i="4"/>
  <c r="M2640" i="4" s="1"/>
  <c r="L2641" i="4"/>
  <c r="M2641" i="4" s="1"/>
  <c r="L2642" i="4"/>
  <c r="M2642" i="4" s="1"/>
  <c r="L2643" i="4"/>
  <c r="M2643" i="4" s="1"/>
  <c r="L2644" i="4"/>
  <c r="M2644" i="4" s="1"/>
  <c r="L2645" i="4"/>
  <c r="M2645" i="4" s="1"/>
  <c r="L2646" i="4"/>
  <c r="M2646" i="4" s="1"/>
  <c r="L2647" i="4"/>
  <c r="M2647" i="4" s="1"/>
  <c r="L2648" i="4"/>
  <c r="M2648" i="4" s="1"/>
  <c r="L2649" i="4"/>
  <c r="M2649" i="4" s="1"/>
  <c r="L2650" i="4"/>
  <c r="M2650" i="4" s="1"/>
  <c r="L2651" i="4"/>
  <c r="M2651" i="4" s="1"/>
  <c r="L2652" i="4"/>
  <c r="M2652" i="4" s="1"/>
  <c r="L2653" i="4"/>
  <c r="M2653" i="4" s="1"/>
  <c r="L2654" i="4"/>
  <c r="M2654" i="4" s="1"/>
  <c r="L2655" i="4"/>
  <c r="M2655" i="4" s="1"/>
  <c r="L2656" i="4"/>
  <c r="M2656" i="4" s="1"/>
  <c r="L2657" i="4"/>
  <c r="M2657" i="4" s="1"/>
  <c r="L2658" i="4"/>
  <c r="M2658" i="4" s="1"/>
  <c r="L2659" i="4"/>
  <c r="M2659" i="4" s="1"/>
  <c r="L2660" i="4"/>
  <c r="M2660" i="4" s="1"/>
  <c r="L2661" i="4"/>
  <c r="M2661" i="4" s="1"/>
  <c r="L2662" i="4"/>
  <c r="M2662" i="4" s="1"/>
  <c r="L2663" i="4"/>
  <c r="M2663" i="4" s="1"/>
  <c r="L2664" i="4"/>
  <c r="M2664" i="4" s="1"/>
  <c r="L2665" i="4"/>
  <c r="M2665" i="4" s="1"/>
  <c r="L2666" i="4"/>
  <c r="M2666" i="4" s="1"/>
  <c r="L2667" i="4"/>
  <c r="M2667" i="4" s="1"/>
  <c r="L2668" i="4"/>
  <c r="M2668" i="4" s="1"/>
  <c r="L2669" i="4"/>
  <c r="M2669" i="4" s="1"/>
  <c r="L2670" i="4"/>
  <c r="M2670" i="4" s="1"/>
  <c r="L2671" i="4"/>
  <c r="M2671" i="4" s="1"/>
  <c r="L2672" i="4"/>
  <c r="M2672" i="4" s="1"/>
  <c r="L2673" i="4"/>
  <c r="M2673" i="4" s="1"/>
  <c r="L2674" i="4"/>
  <c r="M2674" i="4" s="1"/>
  <c r="L2675" i="4"/>
  <c r="M2675" i="4" s="1"/>
  <c r="L2676" i="4"/>
  <c r="M2676" i="4" s="1"/>
  <c r="L2677" i="4"/>
  <c r="M2677" i="4" s="1"/>
  <c r="L2678" i="4"/>
  <c r="M2678" i="4" s="1"/>
  <c r="L2679" i="4"/>
  <c r="M2679" i="4" s="1"/>
  <c r="L2680" i="4"/>
  <c r="M2680" i="4" s="1"/>
  <c r="L2681" i="4"/>
  <c r="M2681" i="4" s="1"/>
  <c r="L2682" i="4"/>
  <c r="M2682" i="4" s="1"/>
  <c r="L2683" i="4"/>
  <c r="M2683" i="4" s="1"/>
  <c r="L2684" i="4"/>
  <c r="M2684" i="4" s="1"/>
  <c r="L2685" i="4"/>
  <c r="M2685" i="4" s="1"/>
  <c r="L2686" i="4"/>
  <c r="M2686" i="4" s="1"/>
  <c r="L2687" i="4"/>
  <c r="M2687" i="4" s="1"/>
  <c r="L2688" i="4"/>
  <c r="M2688" i="4" s="1"/>
  <c r="L2689" i="4"/>
  <c r="M2689" i="4" s="1"/>
  <c r="L2690" i="4"/>
  <c r="M2690" i="4" s="1"/>
  <c r="L2691" i="4"/>
  <c r="M2691" i="4" s="1"/>
  <c r="L2692" i="4"/>
  <c r="M2692" i="4" s="1"/>
  <c r="L2693" i="4"/>
  <c r="M2693" i="4" s="1"/>
  <c r="L2694" i="4"/>
  <c r="M2694" i="4" s="1"/>
  <c r="L2695" i="4"/>
  <c r="M2695" i="4" s="1"/>
  <c r="L2696" i="4"/>
  <c r="M2696" i="4" s="1"/>
  <c r="L2697" i="4"/>
  <c r="M2697" i="4" s="1"/>
  <c r="L2698" i="4"/>
  <c r="M2698" i="4" s="1"/>
  <c r="L2699" i="4"/>
  <c r="M2699" i="4" s="1"/>
  <c r="L2700" i="4"/>
  <c r="M2700" i="4" s="1"/>
  <c r="L2701" i="4"/>
  <c r="M2701" i="4" s="1"/>
  <c r="L2702" i="4"/>
  <c r="M2702" i="4" s="1"/>
  <c r="L2703" i="4"/>
  <c r="M2703" i="4" s="1"/>
  <c r="L2704" i="4"/>
  <c r="M2704" i="4" s="1"/>
  <c r="L2705" i="4"/>
  <c r="M2705" i="4" s="1"/>
  <c r="L2706" i="4"/>
  <c r="M2706" i="4" s="1"/>
  <c r="L2707" i="4"/>
  <c r="M2707" i="4" s="1"/>
  <c r="L2708" i="4"/>
  <c r="M2708" i="4" s="1"/>
  <c r="L2709" i="4"/>
  <c r="M2709" i="4" s="1"/>
  <c r="L2710" i="4"/>
  <c r="M2710" i="4" s="1"/>
  <c r="L2711" i="4"/>
  <c r="M2711" i="4" s="1"/>
  <c r="L2712" i="4"/>
  <c r="M2712" i="4" s="1"/>
  <c r="L2713" i="4"/>
  <c r="M2713" i="4" s="1"/>
  <c r="L2714" i="4"/>
  <c r="M2714" i="4" s="1"/>
  <c r="L2715" i="4"/>
  <c r="M2715" i="4" s="1"/>
  <c r="L2716" i="4"/>
  <c r="M2716" i="4" s="1"/>
  <c r="L2717" i="4"/>
  <c r="M2717" i="4" s="1"/>
  <c r="L2718" i="4"/>
  <c r="M2718" i="4" s="1"/>
  <c r="L2719" i="4"/>
  <c r="M2719" i="4" s="1"/>
  <c r="L2720" i="4"/>
  <c r="M2720" i="4" s="1"/>
  <c r="L2721" i="4"/>
  <c r="M2721" i="4" s="1"/>
  <c r="L2722" i="4"/>
  <c r="M2722" i="4" s="1"/>
  <c r="L2723" i="4"/>
  <c r="M2723" i="4" s="1"/>
  <c r="L2724" i="4"/>
  <c r="M2724" i="4" s="1"/>
  <c r="L2725" i="4"/>
  <c r="M2725" i="4" s="1"/>
  <c r="L2726" i="4"/>
  <c r="M2726" i="4" s="1"/>
  <c r="L2727" i="4"/>
  <c r="M2727" i="4" s="1"/>
  <c r="L2728" i="4"/>
  <c r="M2728" i="4" s="1"/>
  <c r="L2729" i="4"/>
  <c r="M2729" i="4" s="1"/>
  <c r="L2730" i="4"/>
  <c r="M2730" i="4" s="1"/>
  <c r="L2731" i="4"/>
  <c r="M2731" i="4" s="1"/>
  <c r="L2732" i="4"/>
  <c r="M2732" i="4" s="1"/>
  <c r="L2733" i="4"/>
  <c r="M2733" i="4" s="1"/>
  <c r="L2734" i="4"/>
  <c r="M2734" i="4" s="1"/>
  <c r="L2735" i="4"/>
  <c r="M2735" i="4" s="1"/>
  <c r="L2736" i="4"/>
  <c r="M2736" i="4" s="1"/>
  <c r="L2737" i="4"/>
  <c r="M2737" i="4" s="1"/>
  <c r="L2738" i="4"/>
  <c r="M2738" i="4" s="1"/>
  <c r="L2739" i="4"/>
  <c r="M2739" i="4" s="1"/>
  <c r="L2740" i="4"/>
  <c r="M2740" i="4" s="1"/>
  <c r="L2741" i="4"/>
  <c r="M2741" i="4" s="1"/>
  <c r="L2742" i="4"/>
  <c r="M2742" i="4" s="1"/>
  <c r="L2743" i="4"/>
  <c r="M2743" i="4" s="1"/>
  <c r="L2744" i="4"/>
  <c r="M2744" i="4" s="1"/>
  <c r="L2745" i="4"/>
  <c r="M2745" i="4" s="1"/>
  <c r="L2746" i="4"/>
  <c r="M2746" i="4" s="1"/>
  <c r="L2747" i="4"/>
  <c r="M2747" i="4" s="1"/>
  <c r="L2748" i="4"/>
  <c r="M2748" i="4" s="1"/>
  <c r="L2749" i="4"/>
  <c r="M2749" i="4" s="1"/>
  <c r="L2750" i="4"/>
  <c r="M2750" i="4" s="1"/>
  <c r="L2751" i="4"/>
  <c r="M2751" i="4" s="1"/>
  <c r="L2752" i="4"/>
  <c r="M2752" i="4" s="1"/>
  <c r="L2753" i="4"/>
  <c r="M2753" i="4" s="1"/>
  <c r="L2754" i="4"/>
  <c r="M2754" i="4" s="1"/>
  <c r="L2755" i="4"/>
  <c r="M2755" i="4" s="1"/>
  <c r="L2756" i="4"/>
  <c r="M2756" i="4" s="1"/>
  <c r="L2757" i="4"/>
  <c r="M2757" i="4" s="1"/>
  <c r="L2758" i="4"/>
  <c r="M2758" i="4" s="1"/>
  <c r="L2759" i="4"/>
  <c r="M2759" i="4" s="1"/>
  <c r="L2760" i="4"/>
  <c r="M2760" i="4" s="1"/>
  <c r="L2761" i="4"/>
  <c r="M2761" i="4" s="1"/>
  <c r="L2762" i="4"/>
  <c r="M2762" i="4" s="1"/>
  <c r="L2763" i="4"/>
  <c r="M2763" i="4" s="1"/>
  <c r="L2764" i="4"/>
  <c r="M2764" i="4" s="1"/>
  <c r="L2765" i="4"/>
  <c r="M2765" i="4" s="1"/>
  <c r="L2766" i="4"/>
  <c r="M2766" i="4" s="1"/>
  <c r="L2767" i="4"/>
  <c r="M2767" i="4" s="1"/>
  <c r="L2768" i="4"/>
  <c r="M2768" i="4" s="1"/>
  <c r="L2769" i="4"/>
  <c r="M2769" i="4" s="1"/>
  <c r="L2770" i="4"/>
  <c r="M2770" i="4" s="1"/>
  <c r="L2771" i="4"/>
  <c r="M2771" i="4" s="1"/>
  <c r="L2772" i="4"/>
  <c r="M2772" i="4" s="1"/>
  <c r="L2773" i="4"/>
  <c r="M2773" i="4" s="1"/>
  <c r="L2774" i="4"/>
  <c r="M2774" i="4" s="1"/>
  <c r="L2775" i="4"/>
  <c r="M2775" i="4" s="1"/>
  <c r="L2776" i="4"/>
  <c r="M2776" i="4" s="1"/>
  <c r="L2777" i="4"/>
  <c r="M2777" i="4" s="1"/>
  <c r="L2778" i="4"/>
  <c r="M2778" i="4" s="1"/>
  <c r="L2779" i="4"/>
  <c r="M2779" i="4" s="1"/>
  <c r="L2780" i="4"/>
  <c r="M2780" i="4" s="1"/>
  <c r="L2781" i="4"/>
  <c r="M2781" i="4" s="1"/>
  <c r="L2782" i="4"/>
  <c r="M2782" i="4" s="1"/>
  <c r="L2783" i="4"/>
  <c r="M2783" i="4" s="1"/>
  <c r="L2784" i="4"/>
  <c r="M2784" i="4" s="1"/>
  <c r="L2785" i="4"/>
  <c r="M2785" i="4" s="1"/>
  <c r="L2786" i="4"/>
  <c r="M2786" i="4" s="1"/>
  <c r="L2787" i="4"/>
  <c r="M2787" i="4" s="1"/>
  <c r="L2788" i="4"/>
  <c r="M2788" i="4" s="1"/>
  <c r="L2789" i="4"/>
  <c r="M2789" i="4" s="1"/>
  <c r="L2790" i="4"/>
  <c r="M2790" i="4" s="1"/>
  <c r="L2791" i="4"/>
  <c r="M2791" i="4" s="1"/>
  <c r="L2792" i="4"/>
  <c r="M2792" i="4" s="1"/>
  <c r="L2793" i="4"/>
  <c r="M2793" i="4" s="1"/>
  <c r="L2794" i="4"/>
  <c r="M2794" i="4" s="1"/>
  <c r="L2795" i="4"/>
  <c r="M2795" i="4" s="1"/>
  <c r="L2796" i="4"/>
  <c r="M2796" i="4" s="1"/>
  <c r="L2797" i="4"/>
  <c r="M2797" i="4" s="1"/>
  <c r="L2798" i="4"/>
  <c r="M2798" i="4" s="1"/>
  <c r="L2799" i="4"/>
  <c r="M2799" i="4" s="1"/>
  <c r="L2800" i="4"/>
  <c r="M2800" i="4" s="1"/>
  <c r="L2801" i="4"/>
  <c r="M2801" i="4" s="1"/>
  <c r="L2802" i="4"/>
  <c r="M2802" i="4" s="1"/>
  <c r="L2803" i="4"/>
  <c r="M2803" i="4" s="1"/>
  <c r="L2804" i="4"/>
  <c r="M2804" i="4" s="1"/>
  <c r="L2805" i="4"/>
  <c r="M2805" i="4" s="1"/>
  <c r="L2806" i="4"/>
  <c r="M2806" i="4" s="1"/>
  <c r="L2807" i="4"/>
  <c r="M2807" i="4" s="1"/>
  <c r="L2808" i="4"/>
  <c r="M2808" i="4" s="1"/>
  <c r="L2809" i="4"/>
  <c r="M2809" i="4" s="1"/>
  <c r="L2810" i="4"/>
  <c r="M2810" i="4" s="1"/>
  <c r="L2811" i="4"/>
  <c r="M2811" i="4" s="1"/>
  <c r="L2812" i="4"/>
  <c r="M2812" i="4" s="1"/>
  <c r="L2813" i="4"/>
  <c r="M2813" i="4" s="1"/>
  <c r="L2814" i="4"/>
  <c r="M2814" i="4" s="1"/>
  <c r="L2815" i="4"/>
  <c r="M2815" i="4" s="1"/>
  <c r="L2816" i="4"/>
  <c r="M2816" i="4" s="1"/>
  <c r="L2817" i="4"/>
  <c r="M2817" i="4" s="1"/>
  <c r="L2818" i="4"/>
  <c r="M2818" i="4" s="1"/>
  <c r="L2819" i="4"/>
  <c r="M2819" i="4" s="1"/>
  <c r="L2820" i="4"/>
  <c r="M2820" i="4" s="1"/>
  <c r="L2821" i="4"/>
  <c r="M2821" i="4" s="1"/>
  <c r="L2822" i="4"/>
  <c r="M2822" i="4" s="1"/>
  <c r="L2823" i="4"/>
  <c r="M2823" i="4" s="1"/>
  <c r="L2824" i="4"/>
  <c r="M2824" i="4" s="1"/>
  <c r="L2825" i="4"/>
  <c r="M2825" i="4" s="1"/>
  <c r="L2826" i="4"/>
  <c r="M2826" i="4" s="1"/>
  <c r="L2827" i="4"/>
  <c r="M2827" i="4" s="1"/>
  <c r="L2828" i="4"/>
  <c r="M2828" i="4" s="1"/>
  <c r="L2829" i="4"/>
  <c r="M2829" i="4" s="1"/>
  <c r="L2830" i="4"/>
  <c r="M2830" i="4" s="1"/>
  <c r="L2831" i="4"/>
  <c r="M2831" i="4" s="1"/>
  <c r="L2832" i="4"/>
  <c r="M2832" i="4" s="1"/>
  <c r="L2833" i="4"/>
  <c r="M2833" i="4" s="1"/>
  <c r="L2834" i="4"/>
  <c r="M2834" i="4" s="1"/>
  <c r="L2835" i="4"/>
  <c r="M2835" i="4" s="1"/>
  <c r="L2836" i="4"/>
  <c r="M2836" i="4" s="1"/>
  <c r="L2837" i="4"/>
  <c r="M2837" i="4" s="1"/>
  <c r="L2838" i="4"/>
  <c r="M2838" i="4" s="1"/>
  <c r="L2839" i="4"/>
  <c r="M2839" i="4" s="1"/>
  <c r="L2840" i="4"/>
  <c r="M2840" i="4" s="1"/>
  <c r="L2841" i="4"/>
  <c r="M2841" i="4" s="1"/>
  <c r="L2842" i="4"/>
  <c r="M2842" i="4" s="1"/>
  <c r="L2843" i="4"/>
  <c r="M2843" i="4" s="1"/>
  <c r="L2844" i="4"/>
  <c r="M2844" i="4" s="1"/>
  <c r="L2845" i="4"/>
  <c r="M2845" i="4" s="1"/>
  <c r="L2846" i="4"/>
  <c r="M2846" i="4" s="1"/>
  <c r="L2847" i="4"/>
  <c r="M2847" i="4" s="1"/>
  <c r="L2848" i="4"/>
  <c r="M2848" i="4" s="1"/>
  <c r="L2849" i="4"/>
  <c r="M2849" i="4" s="1"/>
  <c r="L2850" i="4"/>
  <c r="M2850" i="4" s="1"/>
  <c r="L2851" i="4"/>
  <c r="M2851" i="4" s="1"/>
  <c r="L2852" i="4"/>
  <c r="M2852" i="4" s="1"/>
  <c r="L2853" i="4"/>
  <c r="M2853" i="4" s="1"/>
  <c r="L2854" i="4"/>
  <c r="M2854" i="4" s="1"/>
  <c r="L2855" i="4"/>
  <c r="M2855" i="4" s="1"/>
  <c r="L2856" i="4"/>
  <c r="M2856" i="4" s="1"/>
  <c r="L2857" i="4"/>
  <c r="M2857" i="4" s="1"/>
  <c r="L2858" i="4"/>
  <c r="M2858" i="4" s="1"/>
  <c r="L2859" i="4"/>
  <c r="M2859" i="4" s="1"/>
  <c r="L2860" i="4"/>
  <c r="M2860" i="4" s="1"/>
  <c r="L2861" i="4"/>
  <c r="M2861" i="4" s="1"/>
  <c r="L2862" i="4"/>
  <c r="M2862" i="4" s="1"/>
  <c r="L2863" i="4"/>
  <c r="M2863" i="4" s="1"/>
  <c r="L2864" i="4"/>
  <c r="M2864" i="4" s="1"/>
  <c r="L2865" i="4"/>
  <c r="M2865" i="4" s="1"/>
  <c r="L2866" i="4"/>
  <c r="M2866" i="4" s="1"/>
  <c r="L2867" i="4"/>
  <c r="M2867" i="4" s="1"/>
  <c r="L2868" i="4"/>
  <c r="M2868" i="4" s="1"/>
  <c r="L2869" i="4"/>
  <c r="M2869" i="4" s="1"/>
  <c r="L2870" i="4"/>
  <c r="M2870" i="4" s="1"/>
  <c r="L2871" i="4"/>
  <c r="M2871" i="4" s="1"/>
  <c r="L2872" i="4"/>
  <c r="M2872" i="4" s="1"/>
  <c r="L2873" i="4"/>
  <c r="M2873" i="4" s="1"/>
  <c r="L2874" i="4"/>
  <c r="M2874" i="4" s="1"/>
  <c r="L2875" i="4"/>
  <c r="M2875" i="4" s="1"/>
  <c r="L2876" i="4"/>
  <c r="M2876" i="4" s="1"/>
  <c r="L2877" i="4"/>
  <c r="M2877" i="4" s="1"/>
  <c r="L2878" i="4"/>
  <c r="M2878" i="4" s="1"/>
  <c r="L2879" i="4"/>
  <c r="M2879" i="4" s="1"/>
  <c r="L2880" i="4"/>
  <c r="M2880" i="4" s="1"/>
  <c r="L2881" i="4"/>
  <c r="M2881" i="4" s="1"/>
  <c r="L2882" i="4"/>
  <c r="M2882" i="4" s="1"/>
  <c r="L2883" i="4"/>
  <c r="M2883" i="4" s="1"/>
  <c r="L2884" i="4"/>
  <c r="M2884" i="4" s="1"/>
  <c r="L2885" i="4"/>
  <c r="M2885" i="4" s="1"/>
  <c r="L2886" i="4"/>
  <c r="M2886" i="4" s="1"/>
  <c r="L2887" i="4"/>
  <c r="M2887" i="4" s="1"/>
  <c r="L2888" i="4"/>
  <c r="M2888" i="4" s="1"/>
  <c r="L2889" i="4"/>
  <c r="M2889" i="4" s="1"/>
  <c r="L2890" i="4"/>
  <c r="M2890" i="4" s="1"/>
  <c r="L2891" i="4"/>
  <c r="M2891" i="4" s="1"/>
  <c r="L2892" i="4"/>
  <c r="M2892" i="4" s="1"/>
  <c r="L2893" i="4"/>
  <c r="M2893" i="4" s="1"/>
  <c r="L2894" i="4"/>
  <c r="M2894" i="4" s="1"/>
  <c r="L2895" i="4"/>
  <c r="M2895" i="4" s="1"/>
  <c r="L2896" i="4"/>
  <c r="M2896" i="4" s="1"/>
  <c r="L2897" i="4"/>
  <c r="M2897" i="4" s="1"/>
  <c r="L2898" i="4"/>
  <c r="M2898" i="4" s="1"/>
  <c r="L2899" i="4"/>
  <c r="M2899" i="4" s="1"/>
  <c r="L2900" i="4"/>
  <c r="M2900" i="4" s="1"/>
  <c r="L2901" i="4"/>
  <c r="M2901" i="4" s="1"/>
  <c r="L2902" i="4"/>
  <c r="M2902" i="4" s="1"/>
  <c r="L2903" i="4"/>
  <c r="M2903" i="4" s="1"/>
  <c r="L2904" i="4"/>
  <c r="M2904" i="4" s="1"/>
  <c r="L2905" i="4"/>
  <c r="M2905" i="4" s="1"/>
  <c r="L2906" i="4"/>
  <c r="M2906" i="4" s="1"/>
  <c r="L2907" i="4"/>
  <c r="M2907" i="4" s="1"/>
  <c r="L2908" i="4"/>
  <c r="M2908" i="4" s="1"/>
  <c r="L2909" i="4"/>
  <c r="M2909" i="4" s="1"/>
  <c r="L2910" i="4"/>
  <c r="M2910" i="4" s="1"/>
  <c r="L2911" i="4"/>
  <c r="M2911" i="4" s="1"/>
  <c r="L2912" i="4"/>
  <c r="M2912" i="4" s="1"/>
  <c r="L2913" i="4"/>
  <c r="M2913" i="4" s="1"/>
  <c r="L2914" i="4"/>
  <c r="M2914" i="4" s="1"/>
  <c r="L2915" i="4"/>
  <c r="M2915" i="4" s="1"/>
  <c r="L2916" i="4"/>
  <c r="M2916" i="4" s="1"/>
  <c r="L2917" i="4"/>
  <c r="M2917" i="4" s="1"/>
  <c r="L2918" i="4"/>
  <c r="M2918" i="4" s="1"/>
  <c r="L2919" i="4"/>
  <c r="M2919" i="4" s="1"/>
  <c r="L2920" i="4"/>
  <c r="M2920" i="4" s="1"/>
  <c r="L2921" i="4"/>
  <c r="M2921" i="4" s="1"/>
  <c r="L2922" i="4"/>
  <c r="M2922" i="4" s="1"/>
  <c r="L2923" i="4"/>
  <c r="M2923" i="4" s="1"/>
  <c r="L2924" i="4"/>
  <c r="M2924" i="4" s="1"/>
  <c r="L2925" i="4"/>
  <c r="M2925" i="4" s="1"/>
  <c r="L2926" i="4"/>
  <c r="M2926" i="4" s="1"/>
  <c r="L2927" i="4"/>
  <c r="M2927" i="4" s="1"/>
  <c r="L2928" i="4"/>
  <c r="M2928" i="4" s="1"/>
  <c r="L2929" i="4"/>
  <c r="M2929" i="4" s="1"/>
  <c r="L2930" i="4"/>
  <c r="M2930" i="4" s="1"/>
  <c r="L2931" i="4"/>
  <c r="M2931" i="4" s="1"/>
  <c r="L2932" i="4"/>
  <c r="M2932" i="4" s="1"/>
  <c r="L2933" i="4"/>
  <c r="M2933" i="4" s="1"/>
  <c r="L2934" i="4"/>
  <c r="M2934" i="4" s="1"/>
  <c r="L2935" i="4"/>
  <c r="M2935" i="4" s="1"/>
  <c r="L2936" i="4"/>
  <c r="M2936" i="4" s="1"/>
  <c r="L2937" i="4"/>
  <c r="M2937" i="4" s="1"/>
  <c r="L2938" i="4"/>
  <c r="M2938" i="4" s="1"/>
  <c r="L2939" i="4"/>
  <c r="M2939" i="4" s="1"/>
  <c r="L2940" i="4"/>
  <c r="M2940" i="4" s="1"/>
  <c r="L2941" i="4"/>
  <c r="M2941" i="4" s="1"/>
  <c r="L2942" i="4"/>
  <c r="M2942" i="4" s="1"/>
  <c r="L2943" i="4"/>
  <c r="M2943" i="4" s="1"/>
  <c r="L2944" i="4"/>
  <c r="M2944" i="4" s="1"/>
  <c r="L2945" i="4"/>
  <c r="M2945" i="4" s="1"/>
  <c r="L2946" i="4"/>
  <c r="M2946" i="4" s="1"/>
  <c r="L2947" i="4"/>
  <c r="M2947" i="4" s="1"/>
  <c r="L2948" i="4"/>
  <c r="M2948" i="4" s="1"/>
  <c r="L2949" i="4"/>
  <c r="M2949" i="4" s="1"/>
  <c r="L2950" i="4"/>
  <c r="M2950" i="4" s="1"/>
  <c r="L2951" i="4"/>
  <c r="M2951" i="4" s="1"/>
  <c r="L2952" i="4"/>
  <c r="M2952" i="4" s="1"/>
  <c r="L2953" i="4"/>
  <c r="M2953" i="4" s="1"/>
  <c r="L2954" i="4"/>
  <c r="M2954" i="4" s="1"/>
  <c r="L2955" i="4"/>
  <c r="M2955" i="4" s="1"/>
  <c r="L2956" i="4"/>
  <c r="M2956" i="4" s="1"/>
  <c r="L2957" i="4"/>
  <c r="M2957" i="4" s="1"/>
  <c r="L2958" i="4"/>
  <c r="M2958" i="4" s="1"/>
  <c r="L2959" i="4"/>
  <c r="M2959" i="4" s="1"/>
  <c r="L2960" i="4"/>
  <c r="M2960" i="4" s="1"/>
  <c r="L2961" i="4"/>
  <c r="M2961" i="4" s="1"/>
  <c r="L2962" i="4"/>
  <c r="M2962" i="4" s="1"/>
  <c r="L2963" i="4"/>
  <c r="M2963" i="4" s="1"/>
  <c r="L2964" i="4"/>
  <c r="M2964" i="4" s="1"/>
  <c r="L2965" i="4"/>
  <c r="M2965" i="4" s="1"/>
  <c r="L2966" i="4"/>
  <c r="M2966" i="4" s="1"/>
  <c r="L2967" i="4"/>
  <c r="M2967" i="4" s="1"/>
  <c r="L2968" i="4"/>
  <c r="M2968" i="4" s="1"/>
  <c r="L2969" i="4"/>
  <c r="M2969" i="4" s="1"/>
  <c r="L2970" i="4"/>
  <c r="M2970" i="4" s="1"/>
  <c r="L2971" i="4"/>
  <c r="M2971" i="4" s="1"/>
  <c r="L2972" i="4"/>
  <c r="M2972" i="4" s="1"/>
  <c r="L2973" i="4"/>
  <c r="M2973" i="4" s="1"/>
  <c r="L2974" i="4"/>
  <c r="M2974" i="4" s="1"/>
  <c r="L2975" i="4"/>
  <c r="M2975" i="4" s="1"/>
  <c r="L2976" i="4"/>
  <c r="M2976" i="4" s="1"/>
  <c r="L2977" i="4"/>
  <c r="M2977" i="4" s="1"/>
  <c r="L2978" i="4"/>
  <c r="M2978" i="4" s="1"/>
  <c r="L2979" i="4"/>
  <c r="M2979" i="4" s="1"/>
  <c r="L2980" i="4"/>
  <c r="M2980" i="4" s="1"/>
  <c r="L2981" i="4"/>
  <c r="M2981" i="4" s="1"/>
  <c r="L2982" i="4"/>
  <c r="M2982" i="4" s="1"/>
  <c r="L2983" i="4"/>
  <c r="M2983" i="4" s="1"/>
  <c r="L2984" i="4"/>
  <c r="M2984" i="4" s="1"/>
  <c r="L2985" i="4"/>
  <c r="M2985" i="4" s="1"/>
  <c r="L2986" i="4"/>
  <c r="M2986" i="4" s="1"/>
  <c r="L2987" i="4"/>
  <c r="M2987" i="4" s="1"/>
  <c r="L2988" i="4"/>
  <c r="M2988" i="4" s="1"/>
  <c r="L2989" i="4"/>
  <c r="M2989" i="4" s="1"/>
  <c r="L2990" i="4"/>
  <c r="M2990" i="4" s="1"/>
  <c r="L2991" i="4"/>
  <c r="M2991" i="4" s="1"/>
  <c r="L2992" i="4"/>
  <c r="M2992" i="4" s="1"/>
  <c r="L2993" i="4"/>
  <c r="M2993" i="4" s="1"/>
  <c r="L2994" i="4"/>
  <c r="M2994" i="4" s="1"/>
  <c r="L2995" i="4"/>
  <c r="M2995" i="4" s="1"/>
  <c r="L2996" i="4"/>
  <c r="M2996" i="4" s="1"/>
  <c r="L2997" i="4"/>
  <c r="M2997" i="4" s="1"/>
  <c r="L2998" i="4"/>
  <c r="M2998" i="4" s="1"/>
  <c r="L2999" i="4"/>
  <c r="M2999" i="4" s="1"/>
  <c r="L3000" i="4"/>
  <c r="M3000" i="4" s="1"/>
  <c r="L3001" i="4"/>
  <c r="M3001" i="4" s="1"/>
  <c r="L3002" i="4"/>
  <c r="M3002" i="4" s="1"/>
  <c r="L3003" i="4"/>
  <c r="M3003" i="4" s="1"/>
  <c r="L3004" i="4"/>
  <c r="M3004" i="4" s="1"/>
  <c r="L3005" i="4"/>
  <c r="M3005" i="4" s="1"/>
  <c r="L3006" i="4"/>
  <c r="M3006" i="4" s="1"/>
  <c r="L3007" i="4"/>
  <c r="M3007" i="4" s="1"/>
  <c r="L3008" i="4"/>
  <c r="M3008" i="4" s="1"/>
  <c r="L3009" i="4"/>
  <c r="M3009" i="4" s="1"/>
  <c r="L3010" i="4"/>
  <c r="M3010" i="4" s="1"/>
  <c r="L3011" i="4"/>
  <c r="M3011" i="4" s="1"/>
  <c r="L3012" i="4"/>
  <c r="M3012" i="4" s="1"/>
  <c r="L3013" i="4"/>
  <c r="M3013" i="4" s="1"/>
  <c r="L3014" i="4"/>
  <c r="M3014" i="4" s="1"/>
  <c r="L3015" i="4"/>
  <c r="M3015" i="4" s="1"/>
  <c r="L3016" i="4"/>
  <c r="M3016" i="4" s="1"/>
  <c r="L3017" i="4"/>
  <c r="M3017" i="4" s="1"/>
  <c r="L3018" i="4"/>
  <c r="M3018" i="4" s="1"/>
  <c r="L3019" i="4"/>
  <c r="M3019" i="4" s="1"/>
  <c r="L3020" i="4"/>
  <c r="M3020" i="4" s="1"/>
  <c r="L3021" i="4"/>
  <c r="M3021" i="4" s="1"/>
  <c r="L3022" i="4"/>
  <c r="M3022" i="4" s="1"/>
  <c r="L3023" i="4"/>
  <c r="M3023" i="4" s="1"/>
  <c r="L3024" i="4"/>
  <c r="M3024" i="4" s="1"/>
  <c r="L3025" i="4"/>
  <c r="M3025" i="4" s="1"/>
  <c r="L3026" i="4"/>
  <c r="M3026" i="4" s="1"/>
  <c r="L3027" i="4"/>
  <c r="M3027" i="4" s="1"/>
  <c r="L3028" i="4"/>
  <c r="M3028" i="4" s="1"/>
  <c r="L3029" i="4"/>
  <c r="M3029" i="4" s="1"/>
  <c r="L3030" i="4"/>
  <c r="M3030" i="4" s="1"/>
  <c r="L3031" i="4"/>
  <c r="M3031" i="4" s="1"/>
  <c r="L3032" i="4"/>
  <c r="M3032" i="4" s="1"/>
  <c r="L3033" i="4"/>
  <c r="M3033" i="4" s="1"/>
  <c r="L3034" i="4"/>
  <c r="M3034" i="4" s="1"/>
  <c r="L3035" i="4"/>
  <c r="M3035" i="4" s="1"/>
  <c r="L3036" i="4"/>
  <c r="M3036" i="4" s="1"/>
  <c r="L3037" i="4"/>
  <c r="M3037" i="4" s="1"/>
  <c r="L3038" i="4"/>
  <c r="M3038" i="4" s="1"/>
  <c r="L3039" i="4"/>
  <c r="M3039" i="4" s="1"/>
  <c r="L3040" i="4"/>
  <c r="M3040" i="4" s="1"/>
  <c r="L3041" i="4"/>
  <c r="M3041" i="4" s="1"/>
  <c r="L3042" i="4"/>
  <c r="M3042" i="4" s="1"/>
  <c r="L3043" i="4"/>
  <c r="M3043" i="4" s="1"/>
  <c r="L3044" i="4"/>
  <c r="M3044" i="4" s="1"/>
  <c r="L3045" i="4"/>
  <c r="M3045" i="4" s="1"/>
  <c r="L3046" i="4"/>
  <c r="M3046" i="4" s="1"/>
  <c r="L3047" i="4"/>
  <c r="M3047" i="4" s="1"/>
  <c r="L3048" i="4"/>
  <c r="M3048" i="4" s="1"/>
  <c r="L3049" i="4"/>
  <c r="M3049" i="4" s="1"/>
  <c r="L3050" i="4"/>
  <c r="M3050" i="4" s="1"/>
  <c r="L3051" i="4"/>
  <c r="M3051" i="4" s="1"/>
  <c r="L3052" i="4"/>
  <c r="M3052" i="4" s="1"/>
  <c r="L3053" i="4"/>
  <c r="M3053" i="4" s="1"/>
  <c r="L3054" i="4"/>
  <c r="M3054" i="4" s="1"/>
  <c r="L3055" i="4"/>
  <c r="M3055" i="4" s="1"/>
  <c r="L3056" i="4"/>
  <c r="M3056" i="4" s="1"/>
  <c r="L3057" i="4"/>
  <c r="M3057" i="4" s="1"/>
  <c r="L3058" i="4"/>
  <c r="M3058" i="4" s="1"/>
  <c r="L3059" i="4"/>
  <c r="M3059" i="4" s="1"/>
  <c r="L3060" i="4"/>
  <c r="M3060" i="4" s="1"/>
  <c r="L3061" i="4"/>
  <c r="M3061" i="4" s="1"/>
  <c r="L3062" i="4"/>
  <c r="M3062" i="4" s="1"/>
  <c r="L3063" i="4"/>
  <c r="M3063" i="4" s="1"/>
  <c r="L3064" i="4"/>
  <c r="M3064" i="4" s="1"/>
  <c r="L3065" i="4"/>
  <c r="M3065" i="4" s="1"/>
  <c r="L3066" i="4"/>
  <c r="M3066" i="4" s="1"/>
  <c r="L3067" i="4"/>
  <c r="M3067" i="4" s="1"/>
  <c r="L3068" i="4"/>
  <c r="M3068" i="4" s="1"/>
  <c r="L3069" i="4"/>
  <c r="M3069" i="4" s="1"/>
  <c r="L3070" i="4"/>
  <c r="M3070" i="4" s="1"/>
  <c r="L3071" i="4"/>
  <c r="M3071" i="4" s="1"/>
  <c r="L3072" i="4"/>
  <c r="M3072" i="4" s="1"/>
  <c r="L3073" i="4"/>
  <c r="M3073" i="4" s="1"/>
  <c r="L3074" i="4"/>
  <c r="M3074" i="4" s="1"/>
  <c r="L3075" i="4"/>
  <c r="M3075" i="4" s="1"/>
  <c r="L3076" i="4"/>
  <c r="M3076" i="4" s="1"/>
  <c r="L3077" i="4"/>
  <c r="M3077" i="4" s="1"/>
  <c r="L3078" i="4"/>
  <c r="M3078" i="4" s="1"/>
  <c r="L3079" i="4"/>
  <c r="M3079" i="4" s="1"/>
  <c r="L3080" i="4"/>
  <c r="M3080" i="4" s="1"/>
  <c r="L3081" i="4"/>
  <c r="M3081" i="4" s="1"/>
  <c r="L3082" i="4"/>
  <c r="M3082" i="4" s="1"/>
  <c r="L3083" i="4"/>
  <c r="M3083" i="4" s="1"/>
  <c r="L3084" i="4"/>
  <c r="M3084" i="4" s="1"/>
  <c r="L3085" i="4"/>
  <c r="M3085" i="4" s="1"/>
  <c r="L3086" i="4"/>
  <c r="M3086" i="4" s="1"/>
  <c r="L3087" i="4"/>
  <c r="M3087" i="4" s="1"/>
  <c r="L3088" i="4"/>
  <c r="M3088" i="4" s="1"/>
  <c r="L3089" i="4"/>
  <c r="M3089" i="4" s="1"/>
  <c r="L3090" i="4"/>
  <c r="M3090" i="4" s="1"/>
  <c r="L3091" i="4"/>
  <c r="M3091" i="4" s="1"/>
  <c r="L3092" i="4"/>
  <c r="M3092" i="4" s="1"/>
  <c r="L3093" i="4"/>
  <c r="M3093" i="4" s="1"/>
  <c r="L3094" i="4"/>
  <c r="M3094" i="4" s="1"/>
  <c r="L3095" i="4"/>
  <c r="M3095" i="4" s="1"/>
  <c r="L3096" i="4"/>
  <c r="M3096" i="4" s="1"/>
  <c r="L3097" i="4"/>
  <c r="M3097" i="4" s="1"/>
  <c r="L3098" i="4"/>
  <c r="M3098" i="4" s="1"/>
  <c r="L3099" i="4"/>
  <c r="M3099" i="4" s="1"/>
  <c r="L3100" i="4"/>
  <c r="M3100" i="4" s="1"/>
  <c r="L3101" i="4"/>
  <c r="M3101" i="4" s="1"/>
  <c r="L3102" i="4"/>
  <c r="M3102" i="4" s="1"/>
  <c r="L3103" i="4"/>
  <c r="M3103" i="4" s="1"/>
  <c r="L3104" i="4"/>
  <c r="M3104" i="4" s="1"/>
  <c r="L3105" i="4"/>
  <c r="M3105" i="4" s="1"/>
  <c r="L3106" i="4"/>
  <c r="M3106" i="4" s="1"/>
  <c r="L3107" i="4"/>
  <c r="M3107" i="4" s="1"/>
  <c r="L3108" i="4"/>
  <c r="M3108" i="4" s="1"/>
  <c r="L3109" i="4"/>
  <c r="M3109" i="4" s="1"/>
  <c r="L3110" i="4"/>
  <c r="M3110" i="4" s="1"/>
  <c r="L3111" i="4"/>
  <c r="M3111" i="4" s="1"/>
  <c r="L3112" i="4"/>
  <c r="M3112" i="4" s="1"/>
  <c r="L3113" i="4"/>
  <c r="M3113" i="4" s="1"/>
  <c r="L3114" i="4"/>
  <c r="M3114" i="4" s="1"/>
  <c r="L3115" i="4"/>
  <c r="M3115" i="4" s="1"/>
  <c r="L3116" i="4"/>
  <c r="M3116" i="4" s="1"/>
  <c r="L3117" i="4"/>
  <c r="M3117" i="4" s="1"/>
  <c r="L3118" i="4"/>
  <c r="M3118" i="4" s="1"/>
  <c r="L3119" i="4"/>
  <c r="M3119" i="4" s="1"/>
  <c r="L3120" i="4"/>
  <c r="M3120" i="4" s="1"/>
  <c r="L3121" i="4"/>
  <c r="M3121" i="4" s="1"/>
  <c r="L3122" i="4"/>
  <c r="M3122" i="4" s="1"/>
  <c r="L3123" i="4"/>
  <c r="M3123" i="4" s="1"/>
  <c r="L3124" i="4"/>
  <c r="M3124" i="4" s="1"/>
  <c r="L3125" i="4"/>
  <c r="M3125" i="4" s="1"/>
  <c r="L3126" i="4"/>
  <c r="M3126" i="4" s="1"/>
  <c r="L3127" i="4"/>
  <c r="M3127" i="4" s="1"/>
  <c r="L3128" i="4"/>
  <c r="M3128" i="4" s="1"/>
  <c r="L3129" i="4"/>
  <c r="M3129" i="4" s="1"/>
  <c r="L3130" i="4"/>
  <c r="M3130" i="4" s="1"/>
  <c r="L3131" i="4"/>
  <c r="M3131" i="4" s="1"/>
  <c r="L3132" i="4"/>
  <c r="M3132" i="4" s="1"/>
  <c r="L3133" i="4"/>
  <c r="M3133" i="4" s="1"/>
  <c r="L3134" i="4"/>
  <c r="M3134" i="4" s="1"/>
  <c r="L3135" i="4"/>
  <c r="M3135" i="4" s="1"/>
  <c r="L3136" i="4"/>
  <c r="M3136" i="4" s="1"/>
  <c r="L3137" i="4"/>
  <c r="M3137" i="4" s="1"/>
  <c r="L3138" i="4"/>
  <c r="M3138" i="4" s="1"/>
  <c r="L3139" i="4"/>
  <c r="M3139" i="4" s="1"/>
  <c r="L3140" i="4"/>
  <c r="M3140" i="4" s="1"/>
  <c r="L3141" i="4"/>
  <c r="M3141" i="4" s="1"/>
  <c r="L3142" i="4"/>
  <c r="M3142" i="4" s="1"/>
  <c r="L3143" i="4"/>
  <c r="M3143" i="4" s="1"/>
  <c r="L3144" i="4"/>
  <c r="M3144" i="4" s="1"/>
  <c r="L3145" i="4"/>
  <c r="M3145" i="4" s="1"/>
  <c r="L3146" i="4"/>
  <c r="M3146" i="4" s="1"/>
  <c r="L3147" i="4"/>
  <c r="M3147" i="4" s="1"/>
  <c r="L3148" i="4"/>
  <c r="M3148" i="4" s="1"/>
  <c r="L3149" i="4"/>
  <c r="M3149" i="4" s="1"/>
  <c r="L3150" i="4"/>
  <c r="M3150" i="4" s="1"/>
  <c r="L3151" i="4"/>
  <c r="M3151" i="4" s="1"/>
  <c r="L3152" i="4"/>
  <c r="M3152" i="4" s="1"/>
  <c r="L3153" i="4"/>
  <c r="M3153" i="4" s="1"/>
  <c r="L3154" i="4"/>
  <c r="M3154" i="4" s="1"/>
  <c r="L3155" i="4"/>
  <c r="M3155" i="4" s="1"/>
  <c r="L3156" i="4"/>
  <c r="M3156" i="4" s="1"/>
  <c r="L3157" i="4"/>
  <c r="M3157" i="4" s="1"/>
  <c r="L3158" i="4"/>
  <c r="M3158" i="4" s="1"/>
  <c r="L3159" i="4"/>
  <c r="M3159" i="4" s="1"/>
  <c r="L3160" i="4"/>
  <c r="M3160" i="4" s="1"/>
  <c r="L3161" i="4"/>
  <c r="M3161" i="4" s="1"/>
  <c r="L3162" i="4"/>
  <c r="M3162" i="4" s="1"/>
  <c r="L3163" i="4"/>
  <c r="M3163" i="4" s="1"/>
  <c r="L3164" i="4"/>
  <c r="M3164" i="4" s="1"/>
  <c r="L3165" i="4"/>
  <c r="M3165" i="4" s="1"/>
  <c r="L3166" i="4"/>
  <c r="M3166" i="4" s="1"/>
  <c r="L3167" i="4"/>
  <c r="M3167" i="4" s="1"/>
  <c r="L3168" i="4"/>
  <c r="M3168" i="4" s="1"/>
  <c r="L3169" i="4"/>
  <c r="M3169" i="4" s="1"/>
  <c r="L3170" i="4"/>
  <c r="M3170" i="4" s="1"/>
  <c r="L3171" i="4"/>
  <c r="M3171" i="4" s="1"/>
  <c r="L3172" i="4"/>
  <c r="M3172" i="4" s="1"/>
  <c r="L3173" i="4"/>
  <c r="M3173" i="4" s="1"/>
  <c r="L3174" i="4"/>
  <c r="M3174" i="4" s="1"/>
  <c r="L3175" i="4"/>
  <c r="M3175" i="4" s="1"/>
  <c r="L3176" i="4"/>
  <c r="M3176" i="4" s="1"/>
  <c r="L3177" i="4"/>
  <c r="M3177" i="4" s="1"/>
  <c r="L3178" i="4"/>
  <c r="M3178" i="4" s="1"/>
  <c r="L3179" i="4"/>
  <c r="M3179" i="4" s="1"/>
  <c r="L3180" i="4"/>
  <c r="M3180" i="4" s="1"/>
  <c r="L3181" i="4"/>
  <c r="M3181" i="4" s="1"/>
  <c r="L3182" i="4"/>
  <c r="M3182" i="4" s="1"/>
  <c r="L3183" i="4"/>
  <c r="M3183" i="4" s="1"/>
  <c r="L3184" i="4"/>
  <c r="M3184" i="4" s="1"/>
  <c r="L3185" i="4"/>
  <c r="M3185" i="4" s="1"/>
  <c r="L3186" i="4"/>
  <c r="M3186" i="4" s="1"/>
  <c r="L3187" i="4"/>
  <c r="M3187" i="4" s="1"/>
  <c r="L3188" i="4"/>
  <c r="M3188" i="4" s="1"/>
  <c r="L3189" i="4"/>
  <c r="M3189" i="4" s="1"/>
  <c r="L3190" i="4"/>
  <c r="M3190" i="4" s="1"/>
  <c r="L3191" i="4"/>
  <c r="M3191" i="4" s="1"/>
  <c r="L3192" i="4"/>
  <c r="M3192" i="4" s="1"/>
  <c r="L3193" i="4"/>
  <c r="M3193" i="4" s="1"/>
  <c r="L3194" i="4"/>
  <c r="M3194" i="4" s="1"/>
  <c r="L3195" i="4"/>
  <c r="M3195" i="4" s="1"/>
  <c r="L3196" i="4"/>
  <c r="M3196" i="4" s="1"/>
  <c r="L3197" i="4"/>
  <c r="M3197" i="4" s="1"/>
  <c r="L3198" i="4"/>
  <c r="M3198" i="4" s="1"/>
  <c r="L3199" i="4"/>
  <c r="M3199" i="4" s="1"/>
  <c r="L3200" i="4"/>
  <c r="M3200" i="4" s="1"/>
  <c r="L3201" i="4"/>
  <c r="M3201" i="4" s="1"/>
  <c r="L3202" i="4"/>
  <c r="M3202" i="4" s="1"/>
  <c r="L3203" i="4"/>
  <c r="M3203" i="4" s="1"/>
  <c r="L3204" i="4"/>
  <c r="M3204" i="4" s="1"/>
  <c r="L3205" i="4"/>
  <c r="M3205" i="4" s="1"/>
  <c r="L3206" i="4"/>
  <c r="M3206" i="4" s="1"/>
  <c r="L3207" i="4"/>
  <c r="M3207" i="4" s="1"/>
  <c r="L3208" i="4"/>
  <c r="M3208" i="4" s="1"/>
  <c r="L3209" i="4"/>
  <c r="M3209" i="4" s="1"/>
  <c r="L3210" i="4"/>
  <c r="M3210" i="4" s="1"/>
  <c r="L3211" i="4"/>
  <c r="M3211" i="4" s="1"/>
  <c r="L3212" i="4"/>
  <c r="M3212" i="4" s="1"/>
  <c r="L3213" i="4"/>
  <c r="M3213" i="4" s="1"/>
  <c r="L3214" i="4"/>
  <c r="M3214" i="4" s="1"/>
  <c r="L3215" i="4"/>
  <c r="M3215" i="4" s="1"/>
  <c r="L3216" i="4"/>
  <c r="M3216" i="4" s="1"/>
  <c r="L3217" i="4"/>
  <c r="M3217" i="4" s="1"/>
  <c r="L3218" i="4"/>
  <c r="M3218" i="4" s="1"/>
  <c r="L3219" i="4"/>
  <c r="M3219" i="4" s="1"/>
  <c r="L3220" i="4"/>
  <c r="M3220" i="4" s="1"/>
  <c r="L3221" i="4"/>
  <c r="M3221" i="4" s="1"/>
  <c r="L3222" i="4"/>
  <c r="M3222" i="4" s="1"/>
  <c r="L3223" i="4"/>
  <c r="M3223" i="4" s="1"/>
  <c r="L3224" i="4"/>
  <c r="M3224" i="4" s="1"/>
  <c r="L3225" i="4"/>
  <c r="M3225" i="4" s="1"/>
  <c r="L3226" i="4"/>
  <c r="M3226" i="4" s="1"/>
  <c r="L3227" i="4"/>
  <c r="M3227" i="4" s="1"/>
  <c r="L3228" i="4"/>
  <c r="M3228" i="4" s="1"/>
  <c r="L3229" i="4"/>
  <c r="M3229" i="4" s="1"/>
  <c r="L3230" i="4"/>
  <c r="M3230" i="4" s="1"/>
  <c r="L3231" i="4"/>
  <c r="M3231" i="4" s="1"/>
  <c r="L3232" i="4"/>
  <c r="M3232" i="4" s="1"/>
  <c r="L3233" i="4"/>
  <c r="M3233" i="4" s="1"/>
  <c r="L3234" i="4"/>
  <c r="M3234" i="4" s="1"/>
  <c r="L3235" i="4"/>
  <c r="M3235" i="4" s="1"/>
  <c r="L3236" i="4"/>
  <c r="M3236" i="4" s="1"/>
  <c r="L3237" i="4"/>
  <c r="M3237" i="4" s="1"/>
  <c r="L3238" i="4"/>
  <c r="M3238" i="4" s="1"/>
  <c r="L3239" i="4"/>
  <c r="M3239" i="4" s="1"/>
  <c r="L3240" i="4"/>
  <c r="M3240" i="4" s="1"/>
  <c r="L3241" i="4"/>
  <c r="M3241" i="4" s="1"/>
  <c r="L3242" i="4"/>
  <c r="M3242" i="4" s="1"/>
  <c r="L3243" i="4"/>
  <c r="M3243" i="4" s="1"/>
  <c r="L3244" i="4"/>
  <c r="M3244" i="4" s="1"/>
  <c r="L3245" i="4"/>
  <c r="M3245" i="4" s="1"/>
  <c r="L3246" i="4"/>
  <c r="M3246" i="4" s="1"/>
  <c r="L3247" i="4"/>
  <c r="M3247" i="4" s="1"/>
  <c r="L3248" i="4"/>
  <c r="M3248" i="4" s="1"/>
  <c r="L3249" i="4"/>
  <c r="M3249" i="4" s="1"/>
  <c r="L3250" i="4"/>
  <c r="M3250" i="4" s="1"/>
  <c r="L3251" i="4"/>
  <c r="M3251" i="4" s="1"/>
  <c r="L3252" i="4"/>
  <c r="M3252" i="4" s="1"/>
  <c r="L3253" i="4"/>
  <c r="M3253" i="4" s="1"/>
  <c r="L3254" i="4"/>
  <c r="M3254" i="4" s="1"/>
  <c r="L3255" i="4"/>
  <c r="M3255" i="4" s="1"/>
  <c r="L3256" i="4"/>
  <c r="M3256" i="4" s="1"/>
  <c r="L3257" i="4"/>
  <c r="M3257" i="4" s="1"/>
  <c r="L3258" i="4"/>
  <c r="M3258" i="4" s="1"/>
  <c r="L3259" i="4"/>
  <c r="M3259" i="4" s="1"/>
  <c r="L3260" i="4"/>
  <c r="M3260" i="4" s="1"/>
  <c r="L3261" i="4"/>
  <c r="M3261" i="4" s="1"/>
  <c r="L3262" i="4"/>
  <c r="M3262" i="4" s="1"/>
  <c r="L3263" i="4"/>
  <c r="M3263" i="4" s="1"/>
  <c r="L3264" i="4"/>
  <c r="M3264" i="4" s="1"/>
  <c r="L3265" i="4"/>
  <c r="M3265" i="4" s="1"/>
  <c r="L3266" i="4"/>
  <c r="M3266" i="4" s="1"/>
  <c r="L3267" i="4"/>
  <c r="M3267" i="4" s="1"/>
  <c r="L3268" i="4"/>
  <c r="M3268" i="4" s="1"/>
  <c r="L3269" i="4"/>
  <c r="M3269" i="4" s="1"/>
  <c r="L3270" i="4"/>
  <c r="M3270" i="4" s="1"/>
  <c r="L3271" i="4"/>
  <c r="M3271" i="4" s="1"/>
  <c r="L3272" i="4"/>
  <c r="M3272" i="4" s="1"/>
  <c r="L3273" i="4"/>
  <c r="M3273" i="4" s="1"/>
  <c r="L3274" i="4"/>
  <c r="M3274" i="4" s="1"/>
  <c r="L3275" i="4"/>
  <c r="M3275" i="4" s="1"/>
  <c r="L3276" i="4"/>
  <c r="M3276" i="4" s="1"/>
  <c r="L3277" i="4"/>
  <c r="M3277" i="4" s="1"/>
  <c r="L3278" i="4"/>
  <c r="M3278" i="4" s="1"/>
  <c r="L3279" i="4"/>
  <c r="M3279" i="4" s="1"/>
  <c r="L3280" i="4"/>
  <c r="M3280" i="4" s="1"/>
  <c r="L3281" i="4"/>
  <c r="M3281" i="4" s="1"/>
  <c r="L3282" i="4"/>
  <c r="M3282" i="4" s="1"/>
  <c r="L3283" i="4"/>
  <c r="M3283" i="4" s="1"/>
  <c r="L3284" i="4"/>
  <c r="M3284" i="4" s="1"/>
  <c r="L3285" i="4"/>
  <c r="M3285" i="4" s="1"/>
  <c r="L3286" i="4"/>
  <c r="M3286" i="4" s="1"/>
  <c r="L3287" i="4"/>
  <c r="M3287" i="4" s="1"/>
  <c r="L3288" i="4"/>
  <c r="M3288" i="4" s="1"/>
  <c r="L3289" i="4"/>
  <c r="M3289" i="4" s="1"/>
  <c r="L3290" i="4"/>
  <c r="M3290" i="4" s="1"/>
  <c r="L3291" i="4"/>
  <c r="M3291" i="4" s="1"/>
  <c r="L3292" i="4"/>
  <c r="M3292" i="4" s="1"/>
  <c r="L3293" i="4"/>
  <c r="M3293" i="4" s="1"/>
  <c r="L3294" i="4"/>
  <c r="M3294" i="4" s="1"/>
  <c r="L3295" i="4"/>
  <c r="M3295" i="4" s="1"/>
  <c r="L3296" i="4"/>
  <c r="M3296" i="4" s="1"/>
  <c r="L3297" i="4"/>
  <c r="M3297" i="4" s="1"/>
  <c r="L3298" i="4"/>
  <c r="M3298" i="4" s="1"/>
  <c r="L3299" i="4"/>
  <c r="M3299" i="4" s="1"/>
  <c r="L3300" i="4"/>
  <c r="M3300" i="4" s="1"/>
  <c r="L3301" i="4"/>
  <c r="M3301" i="4" s="1"/>
  <c r="L3302" i="4"/>
  <c r="M3302" i="4" s="1"/>
  <c r="L3303" i="4"/>
  <c r="M3303" i="4" s="1"/>
  <c r="L3304" i="4"/>
  <c r="M3304" i="4" s="1"/>
  <c r="L3305" i="4"/>
  <c r="M3305" i="4" s="1"/>
  <c r="L3306" i="4"/>
  <c r="M3306" i="4" s="1"/>
  <c r="L3307" i="4"/>
  <c r="M3307" i="4" s="1"/>
  <c r="L3308" i="4"/>
  <c r="M3308" i="4" s="1"/>
  <c r="L3309" i="4"/>
  <c r="M3309" i="4" s="1"/>
  <c r="L3310" i="4"/>
  <c r="M3310" i="4" s="1"/>
  <c r="L3311" i="4"/>
  <c r="M3311" i="4" s="1"/>
  <c r="L3312" i="4"/>
  <c r="M3312" i="4" s="1"/>
  <c r="L3313" i="4"/>
  <c r="M3313" i="4" s="1"/>
  <c r="L3314" i="4"/>
  <c r="M3314" i="4" s="1"/>
  <c r="L3315" i="4"/>
  <c r="M3315" i="4" s="1"/>
  <c r="L3316" i="4"/>
  <c r="M3316" i="4" s="1"/>
  <c r="L3317" i="4"/>
  <c r="M3317" i="4" s="1"/>
  <c r="L3318" i="4"/>
  <c r="M3318" i="4" s="1"/>
  <c r="L3319" i="4"/>
  <c r="M3319" i="4" s="1"/>
  <c r="L3320" i="4"/>
  <c r="M3320" i="4" s="1"/>
  <c r="L3321" i="4"/>
  <c r="M3321" i="4" s="1"/>
  <c r="L3322" i="4"/>
  <c r="M3322" i="4" s="1"/>
  <c r="L3323" i="4"/>
  <c r="M3323" i="4" s="1"/>
  <c r="L3324" i="4"/>
  <c r="M3324" i="4" s="1"/>
  <c r="L3325" i="4"/>
  <c r="M3325" i="4" s="1"/>
  <c r="L3326" i="4"/>
  <c r="M3326" i="4" s="1"/>
  <c r="L3327" i="4"/>
  <c r="M3327" i="4" s="1"/>
  <c r="L3328" i="4"/>
  <c r="M3328" i="4" s="1"/>
  <c r="L3329" i="4"/>
  <c r="M3329" i="4" s="1"/>
  <c r="L3330" i="4"/>
  <c r="M3330" i="4" s="1"/>
  <c r="L3331" i="4"/>
  <c r="M3331" i="4" s="1"/>
  <c r="L3332" i="4"/>
  <c r="M3332" i="4" s="1"/>
  <c r="L3333" i="4"/>
  <c r="M3333" i="4" s="1"/>
  <c r="L3334" i="4"/>
  <c r="M3334" i="4" s="1"/>
  <c r="L3335" i="4"/>
  <c r="M3335" i="4" s="1"/>
  <c r="L3336" i="4"/>
  <c r="M3336" i="4" s="1"/>
  <c r="L3337" i="4"/>
  <c r="M3337" i="4" s="1"/>
  <c r="L3338" i="4"/>
  <c r="M3338" i="4" s="1"/>
  <c r="L3339" i="4"/>
  <c r="M3339" i="4" s="1"/>
  <c r="L3340" i="4"/>
  <c r="M3340" i="4" s="1"/>
  <c r="L3341" i="4"/>
  <c r="M3341" i="4" s="1"/>
  <c r="L3342" i="4"/>
  <c r="M3342" i="4" s="1"/>
  <c r="L3343" i="4"/>
  <c r="M3343" i="4" s="1"/>
  <c r="L3344" i="4"/>
  <c r="M3344" i="4" s="1"/>
  <c r="L3345" i="4"/>
  <c r="M3345" i="4" s="1"/>
  <c r="L3346" i="4"/>
  <c r="M3346" i="4" s="1"/>
  <c r="L3347" i="4"/>
  <c r="M3347" i="4" s="1"/>
  <c r="L3348" i="4"/>
  <c r="M3348" i="4" s="1"/>
  <c r="L3349" i="4"/>
  <c r="M3349" i="4" s="1"/>
  <c r="L3350" i="4"/>
  <c r="M3350" i="4" s="1"/>
  <c r="L3351" i="4"/>
  <c r="M3351" i="4" s="1"/>
  <c r="L3352" i="4"/>
  <c r="M3352" i="4" s="1"/>
  <c r="L3353" i="4"/>
  <c r="M3353" i="4" s="1"/>
  <c r="L3354" i="4"/>
  <c r="M3354" i="4" s="1"/>
  <c r="L3355" i="4"/>
  <c r="M3355" i="4" s="1"/>
  <c r="L3356" i="4"/>
  <c r="M3356" i="4" s="1"/>
  <c r="L3357" i="4"/>
  <c r="M3357" i="4" s="1"/>
  <c r="L3358" i="4"/>
  <c r="M3358" i="4" s="1"/>
  <c r="L3359" i="4"/>
  <c r="M3359" i="4" s="1"/>
  <c r="L3360" i="4"/>
  <c r="M3360" i="4" s="1"/>
  <c r="L3361" i="4"/>
  <c r="M3361" i="4" s="1"/>
  <c r="L3362" i="4"/>
  <c r="M3362" i="4" s="1"/>
  <c r="L3363" i="4"/>
  <c r="M3363" i="4" s="1"/>
  <c r="L3364" i="4"/>
  <c r="M3364" i="4" s="1"/>
  <c r="L3365" i="4"/>
  <c r="M3365" i="4" s="1"/>
  <c r="L3366" i="4"/>
  <c r="M3366" i="4" s="1"/>
  <c r="L3367" i="4"/>
  <c r="M3367" i="4" s="1"/>
  <c r="L3368" i="4"/>
  <c r="M3368" i="4" s="1"/>
  <c r="L3369" i="4"/>
  <c r="M3369" i="4" s="1"/>
  <c r="L3370" i="4"/>
  <c r="M3370" i="4" s="1"/>
  <c r="L3371" i="4"/>
  <c r="M3371" i="4" s="1"/>
  <c r="L3372" i="4"/>
  <c r="M3372" i="4" s="1"/>
  <c r="L3373" i="4"/>
  <c r="M3373" i="4" s="1"/>
  <c r="L3374" i="4"/>
  <c r="M3374" i="4" s="1"/>
  <c r="L3375" i="4"/>
  <c r="M3375" i="4" s="1"/>
  <c r="L3376" i="4"/>
  <c r="M3376" i="4" s="1"/>
  <c r="L3377" i="4"/>
  <c r="M3377" i="4" s="1"/>
  <c r="L3378" i="4"/>
  <c r="M3378" i="4" s="1"/>
  <c r="L3379" i="4"/>
  <c r="M3379" i="4" s="1"/>
  <c r="L3380" i="4"/>
  <c r="M3380" i="4" s="1"/>
  <c r="L3381" i="4"/>
  <c r="M3381" i="4" s="1"/>
  <c r="L3382" i="4"/>
  <c r="M3382" i="4" s="1"/>
  <c r="L3383" i="4"/>
  <c r="M3383" i="4" s="1"/>
  <c r="L3384" i="4"/>
  <c r="M3384" i="4" s="1"/>
  <c r="L3385" i="4"/>
  <c r="M3385" i="4" s="1"/>
  <c r="L3386" i="4"/>
  <c r="M3386" i="4" s="1"/>
  <c r="L3387" i="4"/>
  <c r="M3387" i="4" s="1"/>
  <c r="L3388" i="4"/>
  <c r="M3388" i="4" s="1"/>
  <c r="L3389" i="4"/>
  <c r="M3389" i="4" s="1"/>
  <c r="L3390" i="4"/>
  <c r="M3390" i="4" s="1"/>
  <c r="L3391" i="4"/>
  <c r="M3391" i="4" s="1"/>
  <c r="L3392" i="4"/>
  <c r="M3392" i="4" s="1"/>
  <c r="L3393" i="4"/>
  <c r="M3393" i="4" s="1"/>
  <c r="L3394" i="4"/>
  <c r="M3394" i="4" s="1"/>
  <c r="L3395" i="4"/>
  <c r="M3395" i="4" s="1"/>
  <c r="L3396" i="4"/>
  <c r="M3396" i="4" s="1"/>
  <c r="L3397" i="4"/>
  <c r="M3397" i="4" s="1"/>
  <c r="L3398" i="4"/>
  <c r="M3398" i="4" s="1"/>
  <c r="L3399" i="4"/>
  <c r="M3399" i="4" s="1"/>
  <c r="L3400" i="4"/>
  <c r="M3400" i="4" s="1"/>
  <c r="L3401" i="4"/>
  <c r="M3401" i="4" s="1"/>
  <c r="L3402" i="4"/>
  <c r="M3402" i="4" s="1"/>
  <c r="L3403" i="4"/>
  <c r="M3403" i="4" s="1"/>
  <c r="L3404" i="4"/>
  <c r="M3404" i="4" s="1"/>
  <c r="L3405" i="4"/>
  <c r="M3405" i="4" s="1"/>
  <c r="L3406" i="4"/>
  <c r="M3406" i="4" s="1"/>
  <c r="L3407" i="4"/>
  <c r="M3407" i="4" s="1"/>
  <c r="L3408" i="4"/>
  <c r="M3408" i="4" s="1"/>
  <c r="L3409" i="4"/>
  <c r="M3409" i="4" s="1"/>
  <c r="L3410" i="4"/>
  <c r="M3410" i="4" s="1"/>
  <c r="L3411" i="4"/>
  <c r="M3411" i="4" s="1"/>
  <c r="L3412" i="4"/>
  <c r="M3412" i="4" s="1"/>
  <c r="L3413" i="4"/>
  <c r="M3413" i="4" s="1"/>
  <c r="L3414" i="4"/>
  <c r="M3414" i="4" s="1"/>
  <c r="L3415" i="4"/>
  <c r="M3415" i="4" s="1"/>
  <c r="L3416" i="4"/>
  <c r="M3416" i="4" s="1"/>
  <c r="L3417" i="4"/>
  <c r="M3417" i="4" s="1"/>
  <c r="L3418" i="4"/>
  <c r="M3418" i="4" s="1"/>
  <c r="L3419" i="4"/>
  <c r="M3419" i="4" s="1"/>
  <c r="L3420" i="4"/>
  <c r="M3420" i="4" s="1"/>
  <c r="L3421" i="4"/>
  <c r="M3421" i="4" s="1"/>
  <c r="L3422" i="4"/>
  <c r="M3422" i="4" s="1"/>
  <c r="L3423" i="4"/>
  <c r="M3423" i="4" s="1"/>
  <c r="L3424" i="4"/>
  <c r="M3424" i="4" s="1"/>
  <c r="L3425" i="4"/>
  <c r="M3425" i="4" s="1"/>
  <c r="L3426" i="4"/>
  <c r="M3426" i="4" s="1"/>
  <c r="L3427" i="4"/>
  <c r="M3427" i="4" s="1"/>
  <c r="L3428" i="4"/>
  <c r="M3428" i="4" s="1"/>
  <c r="L3429" i="4"/>
  <c r="M3429" i="4" s="1"/>
  <c r="L3430" i="4"/>
  <c r="M3430" i="4" s="1"/>
  <c r="L3431" i="4"/>
  <c r="M3431" i="4" s="1"/>
  <c r="L3432" i="4"/>
  <c r="M3432" i="4" s="1"/>
  <c r="L3433" i="4"/>
  <c r="M3433" i="4" s="1"/>
  <c r="L3434" i="4"/>
  <c r="M3434" i="4" s="1"/>
  <c r="L3435" i="4"/>
  <c r="M3435" i="4" s="1"/>
  <c r="L3436" i="4"/>
  <c r="M3436" i="4" s="1"/>
  <c r="L3437" i="4"/>
  <c r="M3437" i="4" s="1"/>
  <c r="L3438" i="4"/>
  <c r="M3438" i="4" s="1"/>
  <c r="L3439" i="4"/>
  <c r="M3439" i="4" s="1"/>
  <c r="L3440" i="4"/>
  <c r="M3440" i="4" s="1"/>
  <c r="L3441" i="4"/>
  <c r="M3441" i="4" s="1"/>
  <c r="L3442" i="4"/>
  <c r="M3442" i="4" s="1"/>
  <c r="L3443" i="4"/>
  <c r="M3443" i="4" s="1"/>
  <c r="L3444" i="4"/>
  <c r="M3444" i="4" s="1"/>
  <c r="L3445" i="4"/>
  <c r="M3445" i="4" s="1"/>
  <c r="L3446" i="4"/>
  <c r="M3446" i="4" s="1"/>
  <c r="L3447" i="4"/>
  <c r="M3447" i="4" s="1"/>
  <c r="L3448" i="4"/>
  <c r="M3448" i="4" s="1"/>
  <c r="L3449" i="4"/>
  <c r="M3449" i="4" s="1"/>
  <c r="L3450" i="4"/>
  <c r="M3450" i="4" s="1"/>
  <c r="L3451" i="4"/>
  <c r="M3451" i="4" s="1"/>
  <c r="L3452" i="4"/>
  <c r="M3452" i="4" s="1"/>
  <c r="L3453" i="4"/>
  <c r="M3453" i="4" s="1"/>
  <c r="L3454" i="4"/>
  <c r="M3454" i="4" s="1"/>
  <c r="L3455" i="4"/>
  <c r="M3455" i="4" s="1"/>
  <c r="L3456" i="4"/>
  <c r="M3456" i="4" s="1"/>
  <c r="L3457" i="4"/>
  <c r="M3457" i="4" s="1"/>
  <c r="L3458" i="4"/>
  <c r="M3458" i="4" s="1"/>
  <c r="L3459" i="4"/>
  <c r="M3459" i="4" s="1"/>
  <c r="L3460" i="4"/>
  <c r="M3460" i="4" s="1"/>
  <c r="L3461" i="4"/>
  <c r="M3461" i="4" s="1"/>
  <c r="L3462" i="4"/>
  <c r="M3462" i="4" s="1"/>
  <c r="L3463" i="4"/>
  <c r="M3463" i="4" s="1"/>
  <c r="L3464" i="4"/>
  <c r="M3464" i="4" s="1"/>
  <c r="L3465" i="4"/>
  <c r="M3465" i="4" s="1"/>
  <c r="L3466" i="4"/>
  <c r="M3466" i="4" s="1"/>
  <c r="L3467" i="4"/>
  <c r="M3467" i="4" s="1"/>
  <c r="L3468" i="4"/>
  <c r="M3468" i="4" s="1"/>
  <c r="L3469" i="4"/>
  <c r="M3469" i="4" s="1"/>
  <c r="L3470" i="4"/>
  <c r="M3470" i="4" s="1"/>
  <c r="L3471" i="4"/>
  <c r="M3471" i="4" s="1"/>
  <c r="L3472" i="4"/>
  <c r="M3472" i="4" s="1"/>
  <c r="L3473" i="4"/>
  <c r="M3473" i="4" s="1"/>
  <c r="L3474" i="4"/>
  <c r="M3474" i="4" s="1"/>
  <c r="L3475" i="4"/>
  <c r="M3475" i="4" s="1"/>
  <c r="L3476" i="4"/>
  <c r="M3476" i="4" s="1"/>
  <c r="L3477" i="4"/>
  <c r="M3477" i="4" s="1"/>
  <c r="L3478" i="4"/>
  <c r="M3478" i="4" s="1"/>
  <c r="L3479" i="4"/>
  <c r="M3479" i="4" s="1"/>
  <c r="L3480" i="4"/>
  <c r="M3480" i="4" s="1"/>
  <c r="L3481" i="4"/>
  <c r="M3481" i="4" s="1"/>
  <c r="L3482" i="4"/>
  <c r="M3482" i="4" s="1"/>
  <c r="L3483" i="4"/>
  <c r="M3483" i="4" s="1"/>
  <c r="L3484" i="4"/>
  <c r="M3484" i="4" s="1"/>
  <c r="L3485" i="4"/>
  <c r="M3485" i="4" s="1"/>
  <c r="L3486" i="4"/>
  <c r="M3486" i="4" s="1"/>
  <c r="L3487" i="4"/>
  <c r="M3487" i="4" s="1"/>
  <c r="L3488" i="4"/>
  <c r="M3488" i="4" s="1"/>
  <c r="L3489" i="4"/>
  <c r="M3489" i="4" s="1"/>
  <c r="L3490" i="4"/>
  <c r="M3490" i="4" s="1"/>
  <c r="L3491" i="4"/>
  <c r="M3491" i="4" s="1"/>
  <c r="L3492" i="4"/>
  <c r="M3492" i="4" s="1"/>
  <c r="L3493" i="4"/>
  <c r="M3493" i="4" s="1"/>
  <c r="L3494" i="4"/>
  <c r="M3494" i="4" s="1"/>
  <c r="L3495" i="4"/>
  <c r="M3495" i="4" s="1"/>
  <c r="L3496" i="4"/>
  <c r="M3496" i="4" s="1"/>
  <c r="L3497" i="4"/>
  <c r="M3497" i="4" s="1"/>
  <c r="L3498" i="4"/>
  <c r="M3498" i="4" s="1"/>
  <c r="L3499" i="4"/>
  <c r="M3499" i="4" s="1"/>
  <c r="L3500" i="4"/>
  <c r="M3500" i="4" s="1"/>
  <c r="L3501" i="4"/>
  <c r="M3501" i="4" s="1"/>
  <c r="L3502" i="4"/>
  <c r="M3502" i="4" s="1"/>
  <c r="L3503" i="4"/>
  <c r="M3503" i="4" s="1"/>
  <c r="L3504" i="4"/>
  <c r="M3504" i="4" s="1"/>
  <c r="L3505" i="4"/>
  <c r="M3505" i="4" s="1"/>
  <c r="L3506" i="4"/>
  <c r="M3506" i="4" s="1"/>
  <c r="L3507" i="4"/>
  <c r="M3507" i="4" s="1"/>
  <c r="L3508" i="4"/>
  <c r="M3508" i="4" s="1"/>
  <c r="L3509" i="4"/>
  <c r="M3509" i="4" s="1"/>
  <c r="L3510" i="4"/>
  <c r="M3510" i="4" s="1"/>
  <c r="L3511" i="4"/>
  <c r="M3511" i="4" s="1"/>
  <c r="L3512" i="4"/>
  <c r="M3512" i="4" s="1"/>
  <c r="L3513" i="4"/>
  <c r="M3513" i="4" s="1"/>
  <c r="L3514" i="4"/>
  <c r="M3514" i="4" s="1"/>
  <c r="L3515" i="4"/>
  <c r="M3515" i="4" s="1"/>
  <c r="L3516" i="4"/>
  <c r="M3516" i="4" s="1"/>
  <c r="L3517" i="4"/>
  <c r="M3517" i="4" s="1"/>
  <c r="L3518" i="4"/>
  <c r="M3518" i="4" s="1"/>
  <c r="L3519" i="4"/>
  <c r="M3519" i="4" s="1"/>
  <c r="L3520" i="4"/>
  <c r="M3520" i="4" s="1"/>
  <c r="L3521" i="4"/>
  <c r="M3521" i="4" s="1"/>
  <c r="L3522" i="4"/>
  <c r="M3522" i="4" s="1"/>
  <c r="L3523" i="4"/>
  <c r="M3523" i="4" s="1"/>
  <c r="L3524" i="4"/>
  <c r="M3524" i="4" s="1"/>
  <c r="L3525" i="4"/>
  <c r="M3525" i="4" s="1"/>
  <c r="L3526" i="4"/>
  <c r="M3526" i="4" s="1"/>
  <c r="L3527" i="4"/>
  <c r="M3527" i="4" s="1"/>
  <c r="L3528" i="4"/>
  <c r="M3528" i="4" s="1"/>
  <c r="L3529" i="4"/>
  <c r="M3529" i="4" s="1"/>
  <c r="L3530" i="4"/>
  <c r="M3530" i="4" s="1"/>
  <c r="L3531" i="4"/>
  <c r="M3531" i="4" s="1"/>
  <c r="L3532" i="4"/>
  <c r="M3532" i="4" s="1"/>
  <c r="L3533" i="4"/>
  <c r="M3533" i="4" s="1"/>
  <c r="L3534" i="4"/>
  <c r="M3534" i="4" s="1"/>
  <c r="L3535" i="4"/>
  <c r="M3535" i="4" s="1"/>
  <c r="L3536" i="4"/>
  <c r="M3536" i="4" s="1"/>
  <c r="L3537" i="4"/>
  <c r="M3537" i="4" s="1"/>
  <c r="L3538" i="4"/>
  <c r="M3538" i="4" s="1"/>
  <c r="L3539" i="4"/>
  <c r="M3539" i="4" s="1"/>
  <c r="L3540" i="4"/>
  <c r="M3540" i="4" s="1"/>
  <c r="L3541" i="4"/>
  <c r="M3541" i="4" s="1"/>
  <c r="L3542" i="4"/>
  <c r="M3542" i="4" s="1"/>
  <c r="L3543" i="4"/>
  <c r="M3543" i="4" s="1"/>
  <c r="L3544" i="4"/>
  <c r="M3544" i="4" s="1"/>
  <c r="L3545" i="4"/>
  <c r="M3545" i="4" s="1"/>
  <c r="L3546" i="4"/>
  <c r="M3546" i="4" s="1"/>
  <c r="L3547" i="4"/>
  <c r="M3547" i="4" s="1"/>
  <c r="L3548" i="4"/>
  <c r="M3548" i="4" s="1"/>
  <c r="L3549" i="4"/>
  <c r="M3549" i="4" s="1"/>
  <c r="L3550" i="4"/>
  <c r="M3550" i="4" s="1"/>
  <c r="L3551" i="4"/>
  <c r="M3551" i="4" s="1"/>
  <c r="L3552" i="4"/>
  <c r="M3552" i="4" s="1"/>
  <c r="L3553" i="4"/>
  <c r="M3553" i="4" s="1"/>
  <c r="L3554" i="4"/>
  <c r="M3554" i="4" s="1"/>
  <c r="L3555" i="4"/>
  <c r="M3555" i="4" s="1"/>
  <c r="L3556" i="4"/>
  <c r="M3556" i="4" s="1"/>
  <c r="L3557" i="4"/>
  <c r="M3557" i="4" s="1"/>
  <c r="L3558" i="4"/>
  <c r="M3558" i="4" s="1"/>
  <c r="L3559" i="4"/>
  <c r="M3559" i="4" s="1"/>
  <c r="L3560" i="4"/>
  <c r="M3560" i="4" s="1"/>
  <c r="L3561" i="4"/>
  <c r="M3561" i="4" s="1"/>
  <c r="L3562" i="4"/>
  <c r="M3562" i="4" s="1"/>
  <c r="L3563" i="4"/>
  <c r="M3563" i="4" s="1"/>
  <c r="L3564" i="4"/>
  <c r="M3564" i="4" s="1"/>
  <c r="L3565" i="4"/>
  <c r="M3565" i="4" s="1"/>
  <c r="L3566" i="4"/>
  <c r="M3566" i="4" s="1"/>
  <c r="L3567" i="4"/>
  <c r="M3567" i="4" s="1"/>
  <c r="L3568" i="4"/>
  <c r="M3568" i="4" s="1"/>
  <c r="L3569" i="4"/>
  <c r="M3569" i="4" s="1"/>
  <c r="L3570" i="4"/>
  <c r="M3570" i="4" s="1"/>
  <c r="L3571" i="4"/>
  <c r="M3571" i="4" s="1"/>
  <c r="L3572" i="4"/>
  <c r="M3572" i="4" s="1"/>
  <c r="L3573" i="4"/>
  <c r="M3573" i="4" s="1"/>
  <c r="L3574" i="4"/>
  <c r="M3574" i="4" s="1"/>
  <c r="L3575" i="4"/>
  <c r="M3575" i="4" s="1"/>
  <c r="L3576" i="4"/>
  <c r="M3576" i="4" s="1"/>
  <c r="L3577" i="4"/>
  <c r="M3577" i="4" s="1"/>
  <c r="L3578" i="4"/>
  <c r="M3578" i="4" s="1"/>
  <c r="L3579" i="4"/>
  <c r="M3579" i="4" s="1"/>
  <c r="L3580" i="4"/>
  <c r="M3580" i="4" s="1"/>
  <c r="L3581" i="4"/>
  <c r="M3581" i="4" s="1"/>
  <c r="L3582" i="4"/>
  <c r="M3582" i="4" s="1"/>
  <c r="L3583" i="4"/>
  <c r="M3583" i="4" s="1"/>
  <c r="L3584" i="4"/>
  <c r="M3584" i="4" s="1"/>
  <c r="L3585" i="4"/>
  <c r="M3585" i="4" s="1"/>
  <c r="L3586" i="4"/>
  <c r="M3586" i="4" s="1"/>
  <c r="L3587" i="4"/>
  <c r="M3587" i="4" s="1"/>
  <c r="L3588" i="4"/>
  <c r="M3588" i="4" s="1"/>
  <c r="L3589" i="4"/>
  <c r="M3589" i="4" s="1"/>
  <c r="L3590" i="4"/>
  <c r="M3590" i="4" s="1"/>
  <c r="L3591" i="4"/>
  <c r="M3591" i="4" s="1"/>
  <c r="L3592" i="4"/>
  <c r="M3592" i="4" s="1"/>
  <c r="L3593" i="4"/>
  <c r="M3593" i="4" s="1"/>
  <c r="L3594" i="4"/>
  <c r="M3594" i="4" s="1"/>
  <c r="L3595" i="4"/>
  <c r="M3595" i="4" s="1"/>
  <c r="L3596" i="4"/>
  <c r="M3596" i="4" s="1"/>
  <c r="L3597" i="4"/>
  <c r="M3597" i="4" s="1"/>
  <c r="L3598" i="4"/>
  <c r="M3598" i="4" s="1"/>
  <c r="L3599" i="4"/>
  <c r="M3599" i="4" s="1"/>
  <c r="L3600" i="4"/>
  <c r="M3600" i="4" s="1"/>
  <c r="L3601" i="4"/>
  <c r="M3601" i="4" s="1"/>
  <c r="L3602" i="4"/>
  <c r="M3602" i="4" s="1"/>
  <c r="L3603" i="4"/>
  <c r="M3603" i="4" s="1"/>
  <c r="L3604" i="4"/>
  <c r="M3604" i="4" s="1"/>
  <c r="L3605" i="4"/>
  <c r="M3605" i="4" s="1"/>
  <c r="L3606" i="4"/>
  <c r="M3606" i="4" s="1"/>
  <c r="L3607" i="4"/>
  <c r="M3607" i="4" s="1"/>
  <c r="L3608" i="4"/>
  <c r="M3608" i="4" s="1"/>
  <c r="L3609" i="4"/>
  <c r="M3609" i="4" s="1"/>
  <c r="L3610" i="4"/>
  <c r="M3610" i="4" s="1"/>
  <c r="L3611" i="4"/>
  <c r="M3611" i="4" s="1"/>
  <c r="L3612" i="4"/>
  <c r="M3612" i="4" s="1"/>
  <c r="L3613" i="4"/>
  <c r="M3613" i="4" s="1"/>
  <c r="L3614" i="4"/>
  <c r="M3614" i="4" s="1"/>
  <c r="L3615" i="4"/>
  <c r="M3615" i="4" s="1"/>
  <c r="L3616" i="4"/>
  <c r="M3616" i="4" s="1"/>
  <c r="L3617" i="4"/>
  <c r="M3617" i="4" s="1"/>
  <c r="L3618" i="4"/>
  <c r="M3618" i="4" s="1"/>
  <c r="L3619" i="4"/>
  <c r="M3619" i="4" s="1"/>
  <c r="L3620" i="4"/>
  <c r="M3620" i="4" s="1"/>
  <c r="L3621" i="4"/>
  <c r="M3621" i="4" s="1"/>
  <c r="L3622" i="4"/>
  <c r="M3622" i="4" s="1"/>
  <c r="L3623" i="4"/>
  <c r="M3623" i="4" s="1"/>
  <c r="L3624" i="4"/>
  <c r="M3624" i="4" s="1"/>
  <c r="L3625" i="4"/>
  <c r="M3625" i="4" s="1"/>
  <c r="L3626" i="4"/>
  <c r="M3626" i="4" s="1"/>
  <c r="L3627" i="4"/>
  <c r="M3627" i="4" s="1"/>
  <c r="L3628" i="4"/>
  <c r="M3628" i="4" s="1"/>
  <c r="L3629" i="4"/>
  <c r="M3629" i="4" s="1"/>
  <c r="L3630" i="4"/>
  <c r="M3630" i="4" s="1"/>
  <c r="L3631" i="4"/>
  <c r="M3631" i="4" s="1"/>
  <c r="L3632" i="4"/>
  <c r="M3632" i="4" s="1"/>
  <c r="L3633" i="4"/>
  <c r="M3633" i="4" s="1"/>
  <c r="L3634" i="4"/>
  <c r="M3634" i="4" s="1"/>
  <c r="L3635" i="4"/>
  <c r="M3635" i="4" s="1"/>
  <c r="L3636" i="4"/>
  <c r="M3636" i="4" s="1"/>
  <c r="L3637" i="4"/>
  <c r="M3637" i="4" s="1"/>
  <c r="L3638" i="4"/>
  <c r="M3638" i="4" s="1"/>
  <c r="L3639" i="4"/>
  <c r="M3639" i="4" s="1"/>
  <c r="L3640" i="4"/>
  <c r="M3640" i="4" s="1"/>
  <c r="L3641" i="4"/>
  <c r="M3641" i="4" s="1"/>
  <c r="L3642" i="4"/>
  <c r="M3642" i="4" s="1"/>
  <c r="L3643" i="4"/>
  <c r="M3643" i="4" s="1"/>
  <c r="L3644" i="4"/>
  <c r="M3644" i="4" s="1"/>
  <c r="L3645" i="4"/>
  <c r="M3645" i="4" s="1"/>
  <c r="L3646" i="4"/>
  <c r="M3646" i="4" s="1"/>
  <c r="L3647" i="4"/>
  <c r="M3647" i="4" s="1"/>
  <c r="L3648" i="4"/>
  <c r="M3648" i="4" s="1"/>
  <c r="L3649" i="4"/>
  <c r="M3649" i="4" s="1"/>
  <c r="L3650" i="4"/>
  <c r="M3650" i="4" s="1"/>
  <c r="L3651" i="4"/>
  <c r="M3651" i="4" s="1"/>
  <c r="L3652" i="4"/>
  <c r="M3652" i="4" s="1"/>
  <c r="L3653" i="4"/>
  <c r="M3653" i="4" s="1"/>
  <c r="L3654" i="4"/>
  <c r="M3654" i="4" s="1"/>
  <c r="L3655" i="4"/>
  <c r="M3655" i="4" s="1"/>
  <c r="L3656" i="4"/>
  <c r="M3656" i="4" s="1"/>
  <c r="L3657" i="4"/>
  <c r="M3657" i="4" s="1"/>
  <c r="L3658" i="4"/>
  <c r="M3658" i="4" s="1"/>
  <c r="L3659" i="4"/>
  <c r="M3659" i="4" s="1"/>
  <c r="L3660" i="4"/>
  <c r="M3660" i="4" s="1"/>
  <c r="L3661" i="4"/>
  <c r="M3661" i="4" s="1"/>
  <c r="L3662" i="4"/>
  <c r="M3662" i="4" s="1"/>
  <c r="L3663" i="4"/>
  <c r="M3663" i="4" s="1"/>
  <c r="L3664" i="4"/>
  <c r="M3664" i="4" s="1"/>
  <c r="L3665" i="4"/>
  <c r="M3665" i="4" s="1"/>
  <c r="L3666" i="4"/>
  <c r="M3666" i="4" s="1"/>
  <c r="L3667" i="4"/>
  <c r="M3667" i="4" s="1"/>
  <c r="L3668" i="4"/>
  <c r="M3668" i="4" s="1"/>
  <c r="L3669" i="4"/>
  <c r="M3669" i="4" s="1"/>
  <c r="L3670" i="4"/>
  <c r="M3670" i="4" s="1"/>
  <c r="L3671" i="4"/>
  <c r="M3671" i="4" s="1"/>
  <c r="L3672" i="4"/>
  <c r="M3672" i="4" s="1"/>
  <c r="L3673" i="4"/>
  <c r="M3673" i="4" s="1"/>
  <c r="L3674" i="4"/>
  <c r="M3674" i="4" s="1"/>
  <c r="L3675" i="4"/>
  <c r="M3675" i="4" s="1"/>
  <c r="L3676" i="4"/>
  <c r="M3676" i="4" s="1"/>
  <c r="L3677" i="4"/>
  <c r="M3677" i="4" s="1"/>
  <c r="L3678" i="4"/>
  <c r="M3678" i="4" s="1"/>
  <c r="L3679" i="4"/>
  <c r="M3679" i="4" s="1"/>
  <c r="L3680" i="4"/>
  <c r="M3680" i="4" s="1"/>
  <c r="L3681" i="4"/>
  <c r="M3681" i="4" s="1"/>
  <c r="L3682" i="4"/>
  <c r="M3682" i="4" s="1"/>
  <c r="L3683" i="4"/>
  <c r="M3683" i="4" s="1"/>
  <c r="L3684" i="4"/>
  <c r="M3684" i="4" s="1"/>
  <c r="L3685" i="4"/>
  <c r="M3685" i="4" s="1"/>
  <c r="L3686" i="4"/>
  <c r="M3686" i="4" s="1"/>
  <c r="L3687" i="4"/>
  <c r="M3687" i="4" s="1"/>
  <c r="L3688" i="4"/>
  <c r="M3688" i="4" s="1"/>
  <c r="L3689" i="4"/>
  <c r="M3689" i="4" s="1"/>
  <c r="L3690" i="4"/>
  <c r="M3690" i="4" s="1"/>
  <c r="L3691" i="4"/>
  <c r="M3691" i="4" s="1"/>
  <c r="L3692" i="4"/>
  <c r="M3692" i="4" s="1"/>
  <c r="L3693" i="4"/>
  <c r="M3693" i="4" s="1"/>
  <c r="L3694" i="4"/>
  <c r="M3694" i="4" s="1"/>
  <c r="L3695" i="4"/>
  <c r="M3695" i="4" s="1"/>
  <c r="L3696" i="4"/>
  <c r="M3696" i="4" s="1"/>
  <c r="L3697" i="4"/>
  <c r="M3697" i="4" s="1"/>
  <c r="L3698" i="4"/>
  <c r="M3698" i="4" s="1"/>
  <c r="L3699" i="4"/>
  <c r="M3699" i="4" s="1"/>
  <c r="L3700" i="4"/>
  <c r="M3700" i="4" s="1"/>
  <c r="L3701" i="4"/>
  <c r="M3701" i="4" s="1"/>
  <c r="L3702" i="4"/>
  <c r="M3702" i="4" s="1"/>
  <c r="L3703" i="4"/>
  <c r="M3703" i="4" s="1"/>
  <c r="L3704" i="4"/>
  <c r="M3704" i="4" s="1"/>
  <c r="L3705" i="4"/>
  <c r="M3705" i="4" s="1"/>
  <c r="L3706" i="4"/>
  <c r="M3706" i="4" s="1"/>
  <c r="L3707" i="4"/>
  <c r="M3707" i="4" s="1"/>
  <c r="L3708" i="4"/>
  <c r="M3708" i="4" s="1"/>
  <c r="L3709" i="4"/>
  <c r="M3709" i="4" s="1"/>
  <c r="L3710" i="4"/>
  <c r="M3710" i="4" s="1"/>
  <c r="L3711" i="4"/>
  <c r="M3711" i="4" s="1"/>
  <c r="L3712" i="4"/>
  <c r="M3712" i="4" s="1"/>
  <c r="L3713" i="4"/>
  <c r="M3713" i="4" s="1"/>
  <c r="L3714" i="4"/>
  <c r="M3714" i="4" s="1"/>
  <c r="L3715" i="4"/>
  <c r="M3715" i="4" s="1"/>
  <c r="L3716" i="4"/>
  <c r="M3716" i="4" s="1"/>
  <c r="L3717" i="4"/>
  <c r="M3717" i="4" s="1"/>
  <c r="L3718" i="4"/>
  <c r="M3718" i="4" s="1"/>
  <c r="L3719" i="4"/>
  <c r="M3719" i="4" s="1"/>
  <c r="L3720" i="4"/>
  <c r="M3720" i="4" s="1"/>
  <c r="L3721" i="4"/>
  <c r="M3721" i="4" s="1"/>
  <c r="L3722" i="4"/>
  <c r="M3722" i="4" s="1"/>
  <c r="L3723" i="4"/>
  <c r="M3723" i="4" s="1"/>
  <c r="L3724" i="4"/>
  <c r="M3724" i="4" s="1"/>
  <c r="L3725" i="4"/>
  <c r="M3725" i="4" s="1"/>
  <c r="L3726" i="4"/>
  <c r="M3726" i="4" s="1"/>
  <c r="L3727" i="4"/>
  <c r="M3727" i="4" s="1"/>
  <c r="L3728" i="4"/>
  <c r="M3728" i="4" s="1"/>
  <c r="L3729" i="4"/>
  <c r="M3729" i="4" s="1"/>
  <c r="L3730" i="4"/>
  <c r="M3730" i="4" s="1"/>
  <c r="L3731" i="4"/>
  <c r="M3731" i="4" s="1"/>
  <c r="L3732" i="4"/>
  <c r="M3732" i="4" s="1"/>
  <c r="L3733" i="4"/>
  <c r="M3733" i="4" s="1"/>
  <c r="L3734" i="4"/>
  <c r="M3734" i="4" s="1"/>
  <c r="L3735" i="4"/>
  <c r="M3735" i="4" s="1"/>
  <c r="L3736" i="4"/>
  <c r="M3736" i="4" s="1"/>
  <c r="L3737" i="4"/>
  <c r="M3737" i="4" s="1"/>
  <c r="L3738" i="4"/>
  <c r="M3738" i="4" s="1"/>
  <c r="L3739" i="4"/>
  <c r="M3739" i="4" s="1"/>
  <c r="L3740" i="4"/>
  <c r="M3740" i="4" s="1"/>
  <c r="L3741" i="4"/>
  <c r="M3741" i="4" s="1"/>
  <c r="L3742" i="4"/>
  <c r="M3742" i="4" s="1"/>
  <c r="L3743" i="4"/>
  <c r="M3743" i="4" s="1"/>
  <c r="L3744" i="4"/>
  <c r="M3744" i="4" s="1"/>
  <c r="L3745" i="4"/>
  <c r="M3745" i="4" s="1"/>
  <c r="L3746" i="4"/>
  <c r="M3746" i="4" s="1"/>
  <c r="L3747" i="4"/>
  <c r="M3747" i="4" s="1"/>
  <c r="L3748" i="4"/>
  <c r="M3748" i="4" s="1"/>
  <c r="L3749" i="4"/>
  <c r="M3749" i="4" s="1"/>
  <c r="L3750" i="4"/>
  <c r="M3750" i="4" s="1"/>
  <c r="L3751" i="4"/>
  <c r="M3751" i="4" s="1"/>
  <c r="L3752" i="4"/>
  <c r="M3752" i="4" s="1"/>
  <c r="L3753" i="4"/>
  <c r="M3753" i="4" s="1"/>
  <c r="L3754" i="4"/>
  <c r="M3754" i="4" s="1"/>
  <c r="L3755" i="4"/>
  <c r="M3755" i="4" s="1"/>
  <c r="L3756" i="4"/>
  <c r="M3756" i="4" s="1"/>
  <c r="L3757" i="4"/>
  <c r="M3757" i="4" s="1"/>
  <c r="L3758" i="4"/>
  <c r="M3758" i="4" s="1"/>
  <c r="L3759" i="4"/>
  <c r="M3759" i="4" s="1"/>
  <c r="L3760" i="4"/>
  <c r="M3760" i="4" s="1"/>
  <c r="L3761" i="4"/>
  <c r="M3761" i="4" s="1"/>
  <c r="L3762" i="4"/>
  <c r="M3762" i="4" s="1"/>
  <c r="L3763" i="4"/>
  <c r="M3763" i="4" s="1"/>
  <c r="L3764" i="4"/>
  <c r="M3764" i="4" s="1"/>
  <c r="L3765" i="4"/>
  <c r="M3765" i="4" s="1"/>
  <c r="L3766" i="4"/>
  <c r="M3766" i="4" s="1"/>
  <c r="L3767" i="4"/>
  <c r="M3767" i="4" s="1"/>
  <c r="L3768" i="4"/>
  <c r="M3768" i="4" s="1"/>
  <c r="L3769" i="4"/>
  <c r="M3769" i="4" s="1"/>
  <c r="L3770" i="4"/>
  <c r="M3770" i="4" s="1"/>
  <c r="L3771" i="4"/>
  <c r="M3771" i="4" s="1"/>
  <c r="L3772" i="4"/>
  <c r="M3772" i="4" s="1"/>
  <c r="L3773" i="4"/>
  <c r="M3773" i="4" s="1"/>
  <c r="L3774" i="4"/>
  <c r="M3774" i="4" s="1"/>
  <c r="L3775" i="4"/>
  <c r="M3775" i="4" s="1"/>
  <c r="L3776" i="4"/>
  <c r="M3776" i="4" s="1"/>
  <c r="L3777" i="4"/>
  <c r="M3777" i="4" s="1"/>
  <c r="L3778" i="4"/>
  <c r="M3778" i="4" s="1"/>
  <c r="L3779" i="4"/>
  <c r="M3779" i="4" s="1"/>
  <c r="L3780" i="4"/>
  <c r="M3780" i="4" s="1"/>
  <c r="L3781" i="4"/>
  <c r="M3781" i="4" s="1"/>
  <c r="L3782" i="4"/>
  <c r="M3782" i="4" s="1"/>
  <c r="L3783" i="4"/>
  <c r="M3783" i="4" s="1"/>
  <c r="L3784" i="4"/>
  <c r="M3784" i="4" s="1"/>
  <c r="L3785" i="4"/>
  <c r="M3785" i="4" s="1"/>
  <c r="L3786" i="4"/>
  <c r="M3786" i="4" s="1"/>
  <c r="L3787" i="4"/>
  <c r="M3787" i="4" s="1"/>
  <c r="L3788" i="4"/>
  <c r="M3788" i="4" s="1"/>
  <c r="L3789" i="4"/>
  <c r="M3789" i="4" s="1"/>
  <c r="L3790" i="4"/>
  <c r="M3790" i="4" s="1"/>
  <c r="L3791" i="4"/>
  <c r="M3791" i="4" s="1"/>
  <c r="L3792" i="4"/>
  <c r="M3792" i="4" s="1"/>
  <c r="L3793" i="4"/>
  <c r="M3793" i="4" s="1"/>
  <c r="L3794" i="4"/>
  <c r="M3794" i="4" s="1"/>
  <c r="L3795" i="4"/>
  <c r="M3795" i="4" s="1"/>
  <c r="L3796" i="4"/>
  <c r="M3796" i="4" s="1"/>
  <c r="L3797" i="4"/>
  <c r="M3797" i="4" s="1"/>
  <c r="L3798" i="4"/>
  <c r="M3798" i="4" s="1"/>
  <c r="L3799" i="4"/>
  <c r="M3799" i="4" s="1"/>
  <c r="L3800" i="4"/>
  <c r="M3800" i="4" s="1"/>
  <c r="L3801" i="4"/>
  <c r="M3801" i="4" s="1"/>
  <c r="L3802" i="4"/>
  <c r="M3802" i="4" s="1"/>
  <c r="L3803" i="4"/>
  <c r="M3803" i="4" s="1"/>
  <c r="L3804" i="4"/>
  <c r="M3804" i="4" s="1"/>
  <c r="L3805" i="4"/>
  <c r="M3805" i="4" s="1"/>
  <c r="L3806" i="4"/>
  <c r="M3806" i="4" s="1"/>
  <c r="L3807" i="4"/>
  <c r="M3807" i="4" s="1"/>
  <c r="L3808" i="4"/>
  <c r="M3808" i="4" s="1"/>
  <c r="L3809" i="4"/>
  <c r="M3809" i="4" s="1"/>
  <c r="L3810" i="4"/>
  <c r="M3810" i="4" s="1"/>
  <c r="L3811" i="4"/>
  <c r="M3811" i="4" s="1"/>
  <c r="L3812" i="4"/>
  <c r="M3812" i="4" s="1"/>
  <c r="L3813" i="4"/>
  <c r="M3813" i="4" s="1"/>
  <c r="L3814" i="4"/>
  <c r="M3814" i="4" s="1"/>
  <c r="L3815" i="4"/>
  <c r="M3815" i="4" s="1"/>
  <c r="L3816" i="4"/>
  <c r="M3816" i="4" s="1"/>
  <c r="L3817" i="4"/>
  <c r="M3817" i="4" s="1"/>
  <c r="L3818" i="4"/>
  <c r="M3818" i="4" s="1"/>
  <c r="L3819" i="4"/>
  <c r="M3819" i="4" s="1"/>
  <c r="L3820" i="4"/>
  <c r="M3820" i="4" s="1"/>
  <c r="L3821" i="4"/>
  <c r="M3821" i="4" s="1"/>
  <c r="L3822" i="4"/>
  <c r="M3822" i="4" s="1"/>
  <c r="L3823" i="4"/>
  <c r="M3823" i="4" s="1"/>
  <c r="L3824" i="4"/>
  <c r="M3824" i="4" s="1"/>
  <c r="L3825" i="4"/>
  <c r="M3825" i="4" s="1"/>
  <c r="L3826" i="4"/>
  <c r="M3826" i="4" s="1"/>
  <c r="L3827" i="4"/>
  <c r="M3827" i="4" s="1"/>
  <c r="L3828" i="4"/>
  <c r="M3828" i="4" s="1"/>
  <c r="L3829" i="4"/>
  <c r="M3829" i="4" s="1"/>
  <c r="L3830" i="4"/>
  <c r="M3830" i="4" s="1"/>
  <c r="L3831" i="4"/>
  <c r="M3831" i="4" s="1"/>
  <c r="L3832" i="4"/>
  <c r="M3832" i="4" s="1"/>
  <c r="L3833" i="4"/>
  <c r="M3833" i="4" s="1"/>
  <c r="L3834" i="4"/>
  <c r="M3834" i="4" s="1"/>
  <c r="L3835" i="4"/>
  <c r="M3835" i="4" s="1"/>
  <c r="L3836" i="4"/>
  <c r="M3836" i="4" s="1"/>
  <c r="L3837" i="4"/>
  <c r="M3837" i="4" s="1"/>
  <c r="L3838" i="4"/>
  <c r="M3838" i="4" s="1"/>
  <c r="L3839" i="4"/>
  <c r="M3839" i="4" s="1"/>
  <c r="L3840" i="4"/>
  <c r="M3840" i="4" s="1"/>
  <c r="L3841" i="4"/>
  <c r="M3841" i="4" s="1"/>
  <c r="L3842" i="4"/>
  <c r="M3842" i="4" s="1"/>
  <c r="L3843" i="4"/>
  <c r="M3843" i="4" s="1"/>
  <c r="L3844" i="4"/>
  <c r="M3844" i="4" s="1"/>
  <c r="L3845" i="4"/>
  <c r="M3845" i="4" s="1"/>
  <c r="L3846" i="4"/>
  <c r="M3846" i="4" s="1"/>
  <c r="L3847" i="4"/>
  <c r="M3847" i="4" s="1"/>
  <c r="L3848" i="4"/>
  <c r="M3848" i="4" s="1"/>
  <c r="L3849" i="4"/>
  <c r="M3849" i="4" s="1"/>
  <c r="L3850" i="4"/>
  <c r="M3850" i="4" s="1"/>
  <c r="L3851" i="4"/>
  <c r="M3851" i="4" s="1"/>
  <c r="L3852" i="4"/>
  <c r="M3852" i="4" s="1"/>
  <c r="L3853" i="4"/>
  <c r="M3853" i="4" s="1"/>
  <c r="L3854" i="4"/>
  <c r="M3854" i="4" s="1"/>
  <c r="L3855" i="4"/>
  <c r="M3855" i="4" s="1"/>
  <c r="L3856" i="4"/>
  <c r="M3856" i="4" s="1"/>
  <c r="L3857" i="4"/>
  <c r="M3857" i="4" s="1"/>
  <c r="L3858" i="4"/>
  <c r="M3858" i="4" s="1"/>
  <c r="L3859" i="4"/>
  <c r="M3859" i="4" s="1"/>
  <c r="L3860" i="4"/>
  <c r="M3860" i="4" s="1"/>
  <c r="L3861" i="4"/>
  <c r="M3861" i="4" s="1"/>
  <c r="L3862" i="4"/>
  <c r="M3862" i="4" s="1"/>
  <c r="L3863" i="4"/>
  <c r="M3863" i="4" s="1"/>
  <c r="L3864" i="4"/>
  <c r="M3864" i="4" s="1"/>
  <c r="L3865" i="4"/>
  <c r="M3865" i="4" s="1"/>
  <c r="L3866" i="4"/>
  <c r="M3866" i="4" s="1"/>
  <c r="L3867" i="4"/>
  <c r="M3867" i="4" s="1"/>
  <c r="L3868" i="4"/>
  <c r="M3868" i="4" s="1"/>
  <c r="L3869" i="4"/>
  <c r="M3869" i="4" s="1"/>
  <c r="L3870" i="4"/>
  <c r="M3870" i="4" s="1"/>
  <c r="L3871" i="4"/>
  <c r="M3871" i="4" s="1"/>
  <c r="L3872" i="4"/>
  <c r="M3872" i="4" s="1"/>
  <c r="L3873" i="4"/>
  <c r="M3873" i="4" s="1"/>
  <c r="L3874" i="4"/>
  <c r="M3874" i="4" s="1"/>
  <c r="L3875" i="4"/>
  <c r="M3875" i="4" s="1"/>
  <c r="L3876" i="4"/>
  <c r="M3876" i="4" s="1"/>
  <c r="L3877" i="4"/>
  <c r="M3877" i="4" s="1"/>
  <c r="L3878" i="4"/>
  <c r="M3878" i="4" s="1"/>
  <c r="L3879" i="4"/>
  <c r="M3879" i="4" s="1"/>
  <c r="L3880" i="4"/>
  <c r="M3880" i="4" s="1"/>
  <c r="L3881" i="4"/>
  <c r="M3881" i="4" s="1"/>
  <c r="L3882" i="4"/>
  <c r="M3882" i="4" s="1"/>
  <c r="L3883" i="4"/>
  <c r="M3883" i="4" s="1"/>
  <c r="L3884" i="4"/>
  <c r="M3884" i="4" s="1"/>
  <c r="L3885" i="4"/>
  <c r="M3885" i="4" s="1"/>
  <c r="L3886" i="4"/>
  <c r="M3886" i="4" s="1"/>
  <c r="L3887" i="4"/>
  <c r="M3887" i="4" s="1"/>
  <c r="L3888" i="4"/>
  <c r="M3888" i="4" s="1"/>
  <c r="L3889" i="4"/>
  <c r="M3889" i="4" s="1"/>
  <c r="L3890" i="4"/>
  <c r="M3890" i="4" s="1"/>
  <c r="L3891" i="4"/>
  <c r="M3891" i="4" s="1"/>
  <c r="L3892" i="4"/>
  <c r="M3892" i="4" s="1"/>
  <c r="L3893" i="4"/>
  <c r="M3893" i="4" s="1"/>
  <c r="L3894" i="4"/>
  <c r="M3894" i="4" s="1"/>
  <c r="L3895" i="4"/>
  <c r="M3895" i="4" s="1"/>
  <c r="L3896" i="4"/>
  <c r="M3896" i="4" s="1"/>
  <c r="L3897" i="4"/>
  <c r="M3897" i="4" s="1"/>
  <c r="L3898" i="4"/>
  <c r="M3898" i="4" s="1"/>
  <c r="L3899" i="4"/>
  <c r="M3899" i="4" s="1"/>
  <c r="L3900" i="4"/>
  <c r="M3900" i="4" s="1"/>
  <c r="L3901" i="4"/>
  <c r="M3901" i="4" s="1"/>
  <c r="L3902" i="4"/>
  <c r="M3902" i="4" s="1"/>
  <c r="L3903" i="4"/>
  <c r="M3903" i="4" s="1"/>
  <c r="L3904" i="4"/>
  <c r="M3904" i="4" s="1"/>
  <c r="L3905" i="4"/>
  <c r="M3905" i="4" s="1"/>
  <c r="L3906" i="4"/>
  <c r="M3906" i="4" s="1"/>
  <c r="L3907" i="4"/>
  <c r="M3907" i="4" s="1"/>
  <c r="L3908" i="4"/>
  <c r="M3908" i="4" s="1"/>
  <c r="L3909" i="4"/>
  <c r="M3909" i="4" s="1"/>
  <c r="L3910" i="4"/>
  <c r="M3910" i="4" s="1"/>
  <c r="L3911" i="4"/>
  <c r="M3911" i="4" s="1"/>
  <c r="L3912" i="4"/>
  <c r="M3912" i="4" s="1"/>
  <c r="L3913" i="4"/>
  <c r="M3913" i="4" s="1"/>
  <c r="L3914" i="4"/>
  <c r="M3914" i="4" s="1"/>
  <c r="L3915" i="4"/>
  <c r="M3915" i="4" s="1"/>
  <c r="L3916" i="4"/>
  <c r="M3916" i="4" s="1"/>
  <c r="L3917" i="4"/>
  <c r="M3917" i="4" s="1"/>
  <c r="L3918" i="4"/>
  <c r="M3918" i="4" s="1"/>
  <c r="L3919" i="4"/>
  <c r="M3919" i="4" s="1"/>
  <c r="L3920" i="4"/>
  <c r="M3920" i="4" s="1"/>
  <c r="L3921" i="4"/>
  <c r="M3921" i="4" s="1"/>
  <c r="L3922" i="4"/>
  <c r="M3922" i="4" s="1"/>
  <c r="L3923" i="4"/>
  <c r="M3923" i="4" s="1"/>
  <c r="L3924" i="4"/>
  <c r="M3924" i="4" s="1"/>
  <c r="L3925" i="4"/>
  <c r="M3925" i="4" s="1"/>
  <c r="L3926" i="4"/>
  <c r="M3926" i="4" s="1"/>
  <c r="L3927" i="4"/>
  <c r="M3927" i="4" s="1"/>
  <c r="L3928" i="4"/>
  <c r="M3928" i="4" s="1"/>
  <c r="L3929" i="4"/>
  <c r="M3929" i="4" s="1"/>
  <c r="L3930" i="4"/>
  <c r="M3930" i="4" s="1"/>
  <c r="L3931" i="4"/>
  <c r="M3931" i="4" s="1"/>
  <c r="L3932" i="4"/>
  <c r="M3932" i="4" s="1"/>
  <c r="L3933" i="4"/>
  <c r="M3933" i="4" s="1"/>
  <c r="L3934" i="4"/>
  <c r="M3934" i="4" s="1"/>
  <c r="L3935" i="4"/>
  <c r="M3935" i="4" s="1"/>
  <c r="L3936" i="4"/>
  <c r="M3936" i="4" s="1"/>
  <c r="L3937" i="4"/>
  <c r="M3937" i="4" s="1"/>
  <c r="L3938" i="4"/>
  <c r="M3938" i="4" s="1"/>
  <c r="L3939" i="4"/>
  <c r="M3939" i="4" s="1"/>
  <c r="L3940" i="4"/>
  <c r="M3940" i="4" s="1"/>
  <c r="L3941" i="4"/>
  <c r="M3941" i="4" s="1"/>
  <c r="L3942" i="4"/>
  <c r="M3942" i="4" s="1"/>
  <c r="L3943" i="4"/>
  <c r="M3943" i="4" s="1"/>
  <c r="L3944" i="4"/>
  <c r="M3944" i="4" s="1"/>
  <c r="L3945" i="4"/>
  <c r="M3945" i="4" s="1"/>
  <c r="L3946" i="4"/>
  <c r="M3946" i="4" s="1"/>
  <c r="L3947" i="4"/>
  <c r="M3947" i="4" s="1"/>
  <c r="L3948" i="4"/>
  <c r="M3948" i="4" s="1"/>
  <c r="L3949" i="4"/>
  <c r="M3949" i="4" s="1"/>
  <c r="L3950" i="4"/>
  <c r="M3950" i="4" s="1"/>
  <c r="L3951" i="4"/>
  <c r="M3951" i="4" s="1"/>
  <c r="L3952" i="4"/>
  <c r="M3952" i="4" s="1"/>
  <c r="L3953" i="4"/>
  <c r="M3953" i="4" s="1"/>
  <c r="L3954" i="4"/>
  <c r="M3954" i="4" s="1"/>
  <c r="L3955" i="4"/>
  <c r="M3955" i="4" s="1"/>
  <c r="L3956" i="4"/>
  <c r="M3956" i="4" s="1"/>
  <c r="L3957" i="4"/>
  <c r="M3957" i="4" s="1"/>
  <c r="L3958" i="4"/>
  <c r="M3958" i="4" s="1"/>
  <c r="L3959" i="4"/>
  <c r="M3959" i="4" s="1"/>
  <c r="L3960" i="4"/>
  <c r="M3960" i="4" s="1"/>
  <c r="L3961" i="4"/>
  <c r="M3961" i="4" s="1"/>
  <c r="L3962" i="4"/>
  <c r="M3962" i="4" s="1"/>
  <c r="L3963" i="4"/>
  <c r="M3963" i="4" s="1"/>
  <c r="L3964" i="4"/>
  <c r="M3964" i="4" s="1"/>
  <c r="L3965" i="4"/>
  <c r="M3965" i="4" s="1"/>
  <c r="L3966" i="4"/>
  <c r="M3966" i="4" s="1"/>
  <c r="L3967" i="4"/>
  <c r="M3967" i="4" s="1"/>
  <c r="L3968" i="4"/>
  <c r="M3968" i="4" s="1"/>
  <c r="L3969" i="4"/>
  <c r="M3969" i="4" s="1"/>
  <c r="L3970" i="4"/>
  <c r="M3970" i="4" s="1"/>
  <c r="L3971" i="4"/>
  <c r="M3971" i="4" s="1"/>
  <c r="L3972" i="4"/>
  <c r="M3972" i="4" s="1"/>
  <c r="L3973" i="4"/>
  <c r="M3973" i="4" s="1"/>
  <c r="L3974" i="4"/>
  <c r="M3974" i="4" s="1"/>
  <c r="L3975" i="4"/>
  <c r="M3975" i="4" s="1"/>
  <c r="L3976" i="4"/>
  <c r="M3976" i="4" s="1"/>
  <c r="L3977" i="4"/>
  <c r="M3977" i="4" s="1"/>
  <c r="L3978" i="4"/>
  <c r="M3978" i="4" s="1"/>
  <c r="L3979" i="4"/>
  <c r="M3979" i="4" s="1"/>
  <c r="L3980" i="4"/>
  <c r="M3980" i="4" s="1"/>
  <c r="L3981" i="4"/>
  <c r="M3981" i="4" s="1"/>
  <c r="L3982" i="4"/>
  <c r="M3982" i="4" s="1"/>
  <c r="L3983" i="4"/>
  <c r="M3983" i="4" s="1"/>
  <c r="L3984" i="4"/>
  <c r="M3984" i="4" s="1"/>
  <c r="L3985" i="4"/>
  <c r="M3985" i="4" s="1"/>
  <c r="L3986" i="4"/>
  <c r="M3986" i="4" s="1"/>
  <c r="L3987" i="4"/>
  <c r="M3987" i="4" s="1"/>
  <c r="L3988" i="4"/>
  <c r="M3988" i="4" s="1"/>
  <c r="L3989" i="4"/>
  <c r="M3989" i="4" s="1"/>
  <c r="L3990" i="4"/>
  <c r="M3990" i="4" s="1"/>
  <c r="L3991" i="4"/>
  <c r="M3991" i="4" s="1"/>
  <c r="L3992" i="4"/>
  <c r="M3992" i="4" s="1"/>
  <c r="L3993" i="4"/>
  <c r="M3993" i="4" s="1"/>
  <c r="L3994" i="4"/>
  <c r="M3994" i="4" s="1"/>
  <c r="L3995" i="4"/>
  <c r="M3995" i="4" s="1"/>
  <c r="L3996" i="4"/>
  <c r="M3996" i="4" s="1"/>
  <c r="L3997" i="4"/>
  <c r="M3997" i="4" s="1"/>
  <c r="L3998" i="4"/>
  <c r="M3998" i="4" s="1"/>
  <c r="L3999" i="4"/>
  <c r="M3999" i="4" s="1"/>
  <c r="L4000" i="4"/>
  <c r="M4000" i="4" s="1"/>
  <c r="L4001" i="4"/>
  <c r="M4001" i="4" s="1"/>
  <c r="L4002" i="4"/>
  <c r="M4002" i="4" s="1"/>
  <c r="L4003" i="4"/>
  <c r="M4003" i="4" s="1"/>
  <c r="L4004" i="4"/>
  <c r="M4004" i="4" s="1"/>
  <c r="L4005" i="4"/>
  <c r="M4005" i="4" s="1"/>
  <c r="L4006" i="4"/>
  <c r="M4006" i="4" s="1"/>
  <c r="L4007" i="4"/>
  <c r="M4007" i="4" s="1"/>
  <c r="L4008" i="4"/>
  <c r="M4008" i="4" s="1"/>
  <c r="L4009" i="4"/>
  <c r="M4009" i="4" s="1"/>
  <c r="L4010" i="4"/>
  <c r="M4010" i="4" s="1"/>
  <c r="L4011" i="4"/>
  <c r="M4011" i="4" s="1"/>
  <c r="L4012" i="4"/>
  <c r="M4012" i="4" s="1"/>
  <c r="L4013" i="4"/>
  <c r="M4013" i="4" s="1"/>
  <c r="L4014" i="4"/>
  <c r="M4014" i="4" s="1"/>
  <c r="L4015" i="4"/>
  <c r="M4015" i="4" s="1"/>
  <c r="L4016" i="4"/>
  <c r="M4016" i="4" s="1"/>
  <c r="L4017" i="4"/>
  <c r="M4017" i="4" s="1"/>
  <c r="L4018" i="4"/>
  <c r="M4018" i="4" s="1"/>
  <c r="L4019" i="4"/>
  <c r="M4019" i="4" s="1"/>
  <c r="L4020" i="4"/>
  <c r="M4020" i="4" s="1"/>
  <c r="L4021" i="4"/>
  <c r="M4021" i="4" s="1"/>
  <c r="L4022" i="4"/>
  <c r="M4022" i="4" s="1"/>
  <c r="L4023" i="4"/>
  <c r="M4023" i="4" s="1"/>
  <c r="L4024" i="4"/>
  <c r="M4024" i="4" s="1"/>
  <c r="L4025" i="4"/>
  <c r="M4025" i="4" s="1"/>
  <c r="L4026" i="4"/>
  <c r="M4026" i="4" s="1"/>
  <c r="L4027" i="4"/>
  <c r="M4027" i="4" s="1"/>
  <c r="L4028" i="4"/>
  <c r="M4028" i="4" s="1"/>
  <c r="L4029" i="4"/>
  <c r="M4029" i="4" s="1"/>
  <c r="L4030" i="4"/>
  <c r="M4030" i="4" s="1"/>
  <c r="L4031" i="4"/>
  <c r="M4031" i="4" s="1"/>
  <c r="L4032" i="4"/>
  <c r="M4032" i="4" s="1"/>
  <c r="L4033" i="4"/>
  <c r="M4033" i="4" s="1"/>
  <c r="L4034" i="4"/>
  <c r="M4034" i="4" s="1"/>
  <c r="L4035" i="4"/>
  <c r="M4035" i="4" s="1"/>
  <c r="L4036" i="4"/>
  <c r="M4036" i="4" s="1"/>
  <c r="L4037" i="4"/>
  <c r="M4037" i="4" s="1"/>
  <c r="L4038" i="4"/>
  <c r="M4038" i="4" s="1"/>
  <c r="L4039" i="4"/>
  <c r="M4039" i="4" s="1"/>
  <c r="L4040" i="4"/>
  <c r="M4040" i="4" s="1"/>
  <c r="L4041" i="4"/>
  <c r="M4041" i="4" s="1"/>
  <c r="L4042" i="4"/>
  <c r="M4042" i="4" s="1"/>
  <c r="L4043" i="4"/>
  <c r="M4043" i="4" s="1"/>
  <c r="L4044" i="4"/>
  <c r="M4044" i="4" s="1"/>
  <c r="L4045" i="4"/>
  <c r="M4045" i="4" s="1"/>
  <c r="L4046" i="4"/>
  <c r="M4046" i="4" s="1"/>
  <c r="L4047" i="4"/>
  <c r="M4047" i="4" s="1"/>
  <c r="L4048" i="4"/>
  <c r="M4048" i="4" s="1"/>
  <c r="L4049" i="4"/>
  <c r="M4049" i="4" s="1"/>
  <c r="L4050" i="4"/>
  <c r="M4050" i="4" s="1"/>
  <c r="L4051" i="4"/>
  <c r="M4051" i="4" s="1"/>
  <c r="L4052" i="4"/>
  <c r="M4052" i="4" s="1"/>
  <c r="L4053" i="4"/>
  <c r="M4053" i="4" s="1"/>
  <c r="L4054" i="4"/>
  <c r="M4054" i="4" s="1"/>
  <c r="L4055" i="4"/>
  <c r="M4055" i="4" s="1"/>
  <c r="L4056" i="4"/>
  <c r="M4056" i="4" s="1"/>
  <c r="L4057" i="4"/>
  <c r="M4057" i="4" s="1"/>
  <c r="L4058" i="4"/>
  <c r="M4058" i="4" s="1"/>
  <c r="L4059" i="4"/>
  <c r="M4059" i="4" s="1"/>
  <c r="L4060" i="4"/>
  <c r="M4060" i="4" s="1"/>
  <c r="L4061" i="4"/>
  <c r="M4061" i="4" s="1"/>
  <c r="L4062" i="4"/>
  <c r="M4062" i="4" s="1"/>
  <c r="L4063" i="4"/>
  <c r="M4063" i="4" s="1"/>
  <c r="L4064" i="4"/>
  <c r="M4064" i="4" s="1"/>
  <c r="L4065" i="4"/>
  <c r="M4065" i="4" s="1"/>
  <c r="L4066" i="4"/>
  <c r="M4066" i="4" s="1"/>
  <c r="L4067" i="4"/>
  <c r="M4067" i="4" s="1"/>
  <c r="L4068" i="4"/>
  <c r="M4068" i="4" s="1"/>
  <c r="L4069" i="4"/>
  <c r="M4069" i="4" s="1"/>
  <c r="L4070" i="4"/>
  <c r="M4070" i="4" s="1"/>
  <c r="L4071" i="4"/>
  <c r="M4071" i="4" s="1"/>
  <c r="L4072" i="4"/>
  <c r="M4072" i="4" s="1"/>
  <c r="L4073" i="4"/>
  <c r="M4073" i="4" s="1"/>
  <c r="L4074" i="4"/>
  <c r="M4074" i="4" s="1"/>
  <c r="L4075" i="4"/>
  <c r="M4075" i="4" s="1"/>
  <c r="L4076" i="4"/>
  <c r="M4076" i="4" s="1"/>
  <c r="L4077" i="4"/>
  <c r="M4077" i="4" s="1"/>
  <c r="L4078" i="4"/>
  <c r="M4078" i="4" s="1"/>
  <c r="L4079" i="4"/>
  <c r="M4079" i="4" s="1"/>
  <c r="L4080" i="4"/>
  <c r="M4080" i="4" s="1"/>
  <c r="L4081" i="4"/>
  <c r="M4081" i="4" s="1"/>
  <c r="L4082" i="4"/>
  <c r="M4082" i="4" s="1"/>
  <c r="L4083" i="4"/>
  <c r="M4083" i="4" s="1"/>
  <c r="L4084" i="4"/>
  <c r="M4084" i="4" s="1"/>
  <c r="L4085" i="4"/>
  <c r="M4085" i="4" s="1"/>
  <c r="L4086" i="4"/>
  <c r="M4086" i="4" s="1"/>
  <c r="L4087" i="4"/>
  <c r="M4087" i="4" s="1"/>
  <c r="L4088" i="4"/>
  <c r="M4088" i="4" s="1"/>
  <c r="L4089" i="4"/>
  <c r="M4089" i="4" s="1"/>
  <c r="L4090" i="4"/>
  <c r="M4090" i="4" s="1"/>
  <c r="L4091" i="4"/>
  <c r="M4091" i="4" s="1"/>
  <c r="L4092" i="4"/>
  <c r="M4092" i="4" s="1"/>
  <c r="L4093" i="4"/>
  <c r="M4093" i="4" s="1"/>
  <c r="L4094" i="4"/>
  <c r="M4094" i="4" s="1"/>
  <c r="L4095" i="4"/>
  <c r="M4095" i="4" s="1"/>
  <c r="L4096" i="4"/>
  <c r="M4096" i="4" s="1"/>
  <c r="L4097" i="4"/>
  <c r="M4097" i="4" s="1"/>
  <c r="L4098" i="4"/>
  <c r="M4098" i="4" s="1"/>
  <c r="L4099" i="4"/>
  <c r="M4099" i="4" s="1"/>
  <c r="L4100" i="4"/>
  <c r="M4100" i="4" s="1"/>
  <c r="L4101" i="4"/>
  <c r="M4101" i="4" s="1"/>
  <c r="L4102" i="4"/>
  <c r="M4102" i="4" s="1"/>
  <c r="L4103" i="4"/>
  <c r="M4103" i="4" s="1"/>
  <c r="L4104" i="4"/>
  <c r="M4104" i="4" s="1"/>
  <c r="L4105" i="4"/>
  <c r="M4105" i="4" s="1"/>
  <c r="L4106" i="4"/>
  <c r="M4106" i="4" s="1"/>
  <c r="L4107" i="4"/>
  <c r="M4107" i="4" s="1"/>
  <c r="L4108" i="4"/>
  <c r="M4108" i="4" s="1"/>
  <c r="L4109" i="4"/>
  <c r="M4109" i="4" s="1"/>
  <c r="L4110" i="4"/>
  <c r="M4110" i="4" s="1"/>
  <c r="L4111" i="4"/>
  <c r="M4111" i="4" s="1"/>
  <c r="L4112" i="4"/>
  <c r="M4112" i="4" s="1"/>
  <c r="L4113" i="4"/>
  <c r="M4113" i="4" s="1"/>
  <c r="L4114" i="4"/>
  <c r="M4114" i="4" s="1"/>
  <c r="L4115" i="4"/>
  <c r="M4115" i="4" s="1"/>
  <c r="L4116" i="4"/>
  <c r="M4116" i="4" s="1"/>
  <c r="L4117" i="4"/>
  <c r="M4117" i="4" s="1"/>
  <c r="L4118" i="4"/>
  <c r="M4118" i="4" s="1"/>
  <c r="L4119" i="4"/>
  <c r="M4119" i="4" s="1"/>
  <c r="L4120" i="4"/>
  <c r="M4120" i="4" s="1"/>
  <c r="L4121" i="4"/>
  <c r="M4121" i="4" s="1"/>
  <c r="L4122" i="4"/>
  <c r="M4122" i="4" s="1"/>
  <c r="L4123" i="4"/>
  <c r="M4123" i="4" s="1"/>
  <c r="L4124" i="4"/>
  <c r="M4124" i="4" s="1"/>
  <c r="L4125" i="4"/>
  <c r="M4125" i="4" s="1"/>
  <c r="L4126" i="4"/>
  <c r="M4126" i="4" s="1"/>
  <c r="L4127" i="4"/>
  <c r="M4127" i="4" s="1"/>
  <c r="L4128" i="4"/>
  <c r="M4128" i="4" s="1"/>
  <c r="L4129" i="4"/>
  <c r="M4129" i="4" s="1"/>
  <c r="L4130" i="4"/>
  <c r="M4130" i="4" s="1"/>
  <c r="L4131" i="4"/>
  <c r="M4131" i="4" s="1"/>
  <c r="L4132" i="4"/>
  <c r="M4132" i="4" s="1"/>
  <c r="L4133" i="4"/>
  <c r="M4133" i="4" s="1"/>
  <c r="L4134" i="4"/>
  <c r="M4134" i="4" s="1"/>
  <c r="L4135" i="4"/>
  <c r="M4135" i="4" s="1"/>
  <c r="L4136" i="4"/>
  <c r="M4136" i="4" s="1"/>
  <c r="L4137" i="4"/>
  <c r="M4137" i="4" s="1"/>
  <c r="L4138" i="4"/>
  <c r="M4138" i="4" s="1"/>
  <c r="L4139" i="4"/>
  <c r="M4139" i="4" s="1"/>
  <c r="L4140" i="4"/>
  <c r="M4140" i="4" s="1"/>
  <c r="L4141" i="4"/>
  <c r="M4141" i="4" s="1"/>
  <c r="L4142" i="4"/>
  <c r="M4142" i="4" s="1"/>
  <c r="L4143" i="4"/>
  <c r="M4143" i="4" s="1"/>
  <c r="L4144" i="4"/>
  <c r="M4144" i="4" s="1"/>
  <c r="L4145" i="4"/>
  <c r="M4145" i="4" s="1"/>
  <c r="L4146" i="4"/>
  <c r="M4146" i="4" s="1"/>
  <c r="L4147" i="4"/>
  <c r="M4147" i="4" s="1"/>
  <c r="L4148" i="4"/>
  <c r="M4148" i="4" s="1"/>
  <c r="L4149" i="4"/>
  <c r="M4149" i="4" s="1"/>
  <c r="L4150" i="4"/>
  <c r="M4150" i="4" s="1"/>
  <c r="L4151" i="4"/>
  <c r="M4151" i="4" s="1"/>
  <c r="L4152" i="4"/>
  <c r="M4152" i="4" s="1"/>
  <c r="L4153" i="4"/>
  <c r="M4153" i="4" s="1"/>
  <c r="L4154" i="4"/>
  <c r="M4154" i="4" s="1"/>
  <c r="L4155" i="4"/>
  <c r="M4155" i="4" s="1"/>
  <c r="L4156" i="4"/>
  <c r="M4156" i="4" s="1"/>
  <c r="L4157" i="4"/>
  <c r="M4157" i="4" s="1"/>
  <c r="L4158" i="4"/>
  <c r="M4158" i="4" s="1"/>
  <c r="L4159" i="4"/>
  <c r="M4159" i="4" s="1"/>
  <c r="L4160" i="4"/>
  <c r="M4160" i="4" s="1"/>
  <c r="L4161" i="4"/>
  <c r="M4161" i="4" s="1"/>
  <c r="L4162" i="4"/>
  <c r="M4162" i="4" s="1"/>
  <c r="L4163" i="4"/>
  <c r="M4163" i="4" s="1"/>
  <c r="L4164" i="4"/>
  <c r="M4164" i="4" s="1"/>
  <c r="L4165" i="4"/>
  <c r="M4165" i="4" s="1"/>
  <c r="L4166" i="4"/>
  <c r="M4166" i="4" s="1"/>
  <c r="L4167" i="4"/>
  <c r="M4167" i="4" s="1"/>
  <c r="L4168" i="4"/>
  <c r="M4168" i="4" s="1"/>
  <c r="L4169" i="4"/>
  <c r="M4169" i="4" s="1"/>
  <c r="L4170" i="4"/>
  <c r="M4170" i="4" s="1"/>
  <c r="L4171" i="4"/>
  <c r="M4171" i="4" s="1"/>
  <c r="L4172" i="4"/>
  <c r="M4172" i="4" s="1"/>
  <c r="L4173" i="4"/>
  <c r="M4173" i="4" s="1"/>
  <c r="L4174" i="4"/>
  <c r="M4174" i="4" s="1"/>
  <c r="L4175" i="4"/>
  <c r="M4175" i="4" s="1"/>
  <c r="L4176" i="4"/>
  <c r="M4176" i="4" s="1"/>
  <c r="L4177" i="4"/>
  <c r="M4177" i="4" s="1"/>
  <c r="L4178" i="4"/>
  <c r="M4178" i="4" s="1"/>
  <c r="L4179" i="4"/>
  <c r="M4179" i="4" s="1"/>
  <c r="L4180" i="4"/>
  <c r="M4180" i="4" s="1"/>
  <c r="L4181" i="4"/>
  <c r="M4181" i="4" s="1"/>
  <c r="L4182" i="4"/>
  <c r="M4182" i="4" s="1"/>
  <c r="L4183" i="4"/>
  <c r="M4183" i="4" s="1"/>
  <c r="L4184" i="4"/>
  <c r="M4184" i="4" s="1"/>
  <c r="L4185" i="4"/>
  <c r="M4185" i="4" s="1"/>
  <c r="L4186" i="4"/>
  <c r="M4186" i="4" s="1"/>
  <c r="L4187" i="4"/>
  <c r="M4187" i="4" s="1"/>
  <c r="L4188" i="4"/>
  <c r="M4188" i="4" s="1"/>
  <c r="L4189" i="4"/>
  <c r="M4189" i="4" s="1"/>
  <c r="L4190" i="4"/>
  <c r="M4190" i="4" s="1"/>
  <c r="L4191" i="4"/>
  <c r="M4191" i="4" s="1"/>
  <c r="L4192" i="4"/>
  <c r="M4192" i="4" s="1"/>
  <c r="L4193" i="4"/>
  <c r="M4193" i="4" s="1"/>
  <c r="L4194" i="4"/>
  <c r="M4194" i="4" s="1"/>
  <c r="L4195" i="4"/>
  <c r="M4195" i="4" s="1"/>
  <c r="L4196" i="4"/>
  <c r="M4196" i="4" s="1"/>
  <c r="L4197" i="4"/>
  <c r="M4197" i="4" s="1"/>
  <c r="L4198" i="4"/>
  <c r="M4198" i="4" s="1"/>
  <c r="L4199" i="4"/>
  <c r="M4199" i="4" s="1"/>
  <c r="L4200" i="4"/>
  <c r="M4200" i="4" s="1"/>
  <c r="L4201" i="4"/>
  <c r="M4201" i="4" s="1"/>
  <c r="L4202" i="4"/>
  <c r="M4202" i="4" s="1"/>
  <c r="L4203" i="4"/>
  <c r="M4203" i="4" s="1"/>
  <c r="L4204" i="4"/>
  <c r="M4204" i="4" s="1"/>
  <c r="L4205" i="4"/>
  <c r="M4205" i="4" s="1"/>
  <c r="L4206" i="4"/>
  <c r="M4206" i="4" s="1"/>
  <c r="L4207" i="4"/>
  <c r="M4207" i="4" s="1"/>
  <c r="L4208" i="4"/>
  <c r="M4208" i="4" s="1"/>
  <c r="L4209" i="4"/>
  <c r="M4209" i="4" s="1"/>
  <c r="L4210" i="4"/>
  <c r="M4210" i="4" s="1"/>
  <c r="L4211" i="4"/>
  <c r="M4211" i="4" s="1"/>
  <c r="L4212" i="4"/>
  <c r="M4212" i="4" s="1"/>
  <c r="L4213" i="4"/>
  <c r="M4213" i="4" s="1"/>
  <c r="L4214" i="4"/>
  <c r="M4214" i="4" s="1"/>
  <c r="L4215" i="4"/>
  <c r="M4215" i="4" s="1"/>
  <c r="L4216" i="4"/>
  <c r="M4216" i="4" s="1"/>
  <c r="L4217" i="4"/>
  <c r="M4217" i="4" s="1"/>
  <c r="L4218" i="4"/>
  <c r="M4218" i="4" s="1"/>
  <c r="L4219" i="4"/>
  <c r="M4219" i="4" s="1"/>
  <c r="L4220" i="4"/>
  <c r="M4220" i="4" s="1"/>
  <c r="L4221" i="4"/>
  <c r="M4221" i="4" s="1"/>
  <c r="L4222" i="4"/>
  <c r="M4222" i="4" s="1"/>
  <c r="L4223" i="4"/>
  <c r="M4223" i="4" s="1"/>
  <c r="L4224" i="4"/>
  <c r="M4224" i="4" s="1"/>
  <c r="L4225" i="4"/>
  <c r="M4225" i="4" s="1"/>
  <c r="L4226" i="4"/>
  <c r="M4226" i="4" s="1"/>
  <c r="L4227" i="4"/>
  <c r="M4227" i="4" s="1"/>
  <c r="L4228" i="4"/>
  <c r="M4228" i="4" s="1"/>
  <c r="L4229" i="4"/>
  <c r="M4229" i="4" s="1"/>
  <c r="L4230" i="4"/>
  <c r="M4230" i="4" s="1"/>
  <c r="L4231" i="4"/>
  <c r="M4231" i="4" s="1"/>
  <c r="L4232" i="4"/>
  <c r="M4232" i="4" s="1"/>
  <c r="L4233" i="4"/>
  <c r="M4233" i="4" s="1"/>
  <c r="L4234" i="4"/>
  <c r="M4234" i="4" s="1"/>
  <c r="L4235" i="4"/>
  <c r="M4235" i="4" s="1"/>
  <c r="L4236" i="4"/>
  <c r="M4236" i="4" s="1"/>
  <c r="L4237" i="4"/>
  <c r="M4237" i="4" s="1"/>
  <c r="L4238" i="4"/>
  <c r="M4238" i="4" s="1"/>
  <c r="L4239" i="4"/>
  <c r="M4239" i="4" s="1"/>
  <c r="L4240" i="4"/>
  <c r="M4240" i="4" s="1"/>
  <c r="L4241" i="4"/>
  <c r="M4241" i="4" s="1"/>
  <c r="L4242" i="4"/>
  <c r="M4242" i="4" s="1"/>
  <c r="L4243" i="4"/>
  <c r="M4243" i="4" s="1"/>
  <c r="L4244" i="4"/>
  <c r="M4244" i="4" s="1"/>
  <c r="L4245" i="4"/>
  <c r="M4245" i="4" s="1"/>
  <c r="L4246" i="4"/>
  <c r="M4246" i="4" s="1"/>
  <c r="L4247" i="4"/>
  <c r="M4247" i="4" s="1"/>
  <c r="L4248" i="4"/>
  <c r="M4248" i="4" s="1"/>
  <c r="L4249" i="4"/>
  <c r="M4249" i="4" s="1"/>
  <c r="L4250" i="4"/>
  <c r="M4250" i="4" s="1"/>
  <c r="L4251" i="4"/>
  <c r="M4251" i="4" s="1"/>
  <c r="L4252" i="4"/>
  <c r="M4252" i="4" s="1"/>
  <c r="L4253" i="4"/>
  <c r="M4253" i="4" s="1"/>
  <c r="L4254" i="4"/>
  <c r="M4254" i="4" s="1"/>
  <c r="L4255" i="4"/>
  <c r="M4255" i="4" s="1"/>
  <c r="L4256" i="4"/>
  <c r="M4256" i="4" s="1"/>
  <c r="L4257" i="4"/>
  <c r="M4257" i="4" s="1"/>
  <c r="L4258" i="4"/>
  <c r="M4258" i="4" s="1"/>
  <c r="L4259" i="4"/>
  <c r="M4259" i="4" s="1"/>
  <c r="L4260" i="4"/>
  <c r="M4260" i="4" s="1"/>
  <c r="L4261" i="4"/>
  <c r="M4261" i="4" s="1"/>
  <c r="L4262" i="4"/>
  <c r="M4262" i="4" s="1"/>
  <c r="L4263" i="4"/>
  <c r="M4263" i="4" s="1"/>
  <c r="L4264" i="4"/>
  <c r="M4264" i="4" s="1"/>
  <c r="L4265" i="4"/>
  <c r="M4265" i="4" s="1"/>
  <c r="L4266" i="4"/>
  <c r="M4266" i="4" s="1"/>
  <c r="L4267" i="4"/>
  <c r="M4267" i="4" s="1"/>
  <c r="L4268" i="4"/>
  <c r="M4268" i="4" s="1"/>
  <c r="L4269" i="4"/>
  <c r="M4269" i="4" s="1"/>
  <c r="L4270" i="4"/>
  <c r="M4270" i="4" s="1"/>
  <c r="L4271" i="4"/>
  <c r="M4271" i="4" s="1"/>
  <c r="L4272" i="4"/>
  <c r="M4272" i="4" s="1"/>
  <c r="L4273" i="4"/>
  <c r="M4273" i="4" s="1"/>
  <c r="L4274" i="4"/>
  <c r="M4274" i="4" s="1"/>
  <c r="L4275" i="4"/>
  <c r="M4275" i="4" s="1"/>
  <c r="L4276" i="4"/>
  <c r="M4276" i="4" s="1"/>
  <c r="L4277" i="4"/>
  <c r="M4277" i="4" s="1"/>
  <c r="L4278" i="4"/>
  <c r="M4278" i="4" s="1"/>
  <c r="L4279" i="4"/>
  <c r="M4279" i="4" s="1"/>
  <c r="L4280" i="4"/>
  <c r="M4280" i="4" s="1"/>
  <c r="L4281" i="4"/>
  <c r="M4281" i="4" s="1"/>
  <c r="L4282" i="4"/>
  <c r="M4282" i="4" s="1"/>
  <c r="L4283" i="4"/>
  <c r="M4283" i="4" s="1"/>
  <c r="L4284" i="4"/>
  <c r="M4284" i="4" s="1"/>
  <c r="L4285" i="4"/>
  <c r="M4285" i="4" s="1"/>
  <c r="L4286" i="4"/>
  <c r="M4286" i="4" s="1"/>
  <c r="L4287" i="4"/>
  <c r="M4287" i="4" s="1"/>
  <c r="L4288" i="4"/>
  <c r="M4288" i="4" s="1"/>
  <c r="L4289" i="4"/>
  <c r="M4289" i="4" s="1"/>
  <c r="L4290" i="4"/>
  <c r="M4290" i="4" s="1"/>
  <c r="L4291" i="4"/>
  <c r="M4291" i="4" s="1"/>
  <c r="L4292" i="4"/>
  <c r="M4292" i="4" s="1"/>
  <c r="L4293" i="4"/>
  <c r="M4293" i="4" s="1"/>
  <c r="L4294" i="4"/>
  <c r="M4294" i="4" s="1"/>
  <c r="L4295" i="4"/>
  <c r="M4295" i="4" s="1"/>
  <c r="L4296" i="4"/>
  <c r="M4296" i="4" s="1"/>
  <c r="L4297" i="4"/>
  <c r="M4297" i="4" s="1"/>
  <c r="L4298" i="4"/>
  <c r="M4298" i="4" s="1"/>
  <c r="L4299" i="4"/>
  <c r="M4299" i="4" s="1"/>
  <c r="L4300" i="4"/>
  <c r="M4300" i="4" s="1"/>
  <c r="L4301" i="4"/>
  <c r="M4301" i="4" s="1"/>
  <c r="L4302" i="4"/>
  <c r="M4302" i="4" s="1"/>
  <c r="L4303" i="4"/>
  <c r="M4303" i="4" s="1"/>
  <c r="L4304" i="4"/>
  <c r="M4304" i="4" s="1"/>
  <c r="L4305" i="4"/>
  <c r="M4305" i="4" s="1"/>
  <c r="L4306" i="4"/>
  <c r="M4306" i="4" s="1"/>
  <c r="L4307" i="4"/>
  <c r="M4307" i="4" s="1"/>
  <c r="L4308" i="4"/>
  <c r="M4308" i="4" s="1"/>
  <c r="L4309" i="4"/>
  <c r="M4309" i="4" s="1"/>
  <c r="L4310" i="4"/>
  <c r="M4310" i="4" s="1"/>
  <c r="L4311" i="4"/>
  <c r="M4311" i="4" s="1"/>
  <c r="L4312" i="4"/>
  <c r="M4312" i="4" s="1"/>
  <c r="L4313" i="4"/>
  <c r="M4313" i="4" s="1"/>
  <c r="L4314" i="4"/>
  <c r="M4314" i="4" s="1"/>
  <c r="L4315" i="4"/>
  <c r="M4315" i="4" s="1"/>
  <c r="L4316" i="4"/>
  <c r="M4316" i="4" s="1"/>
  <c r="L4317" i="4"/>
  <c r="M4317" i="4" s="1"/>
  <c r="L4318" i="4"/>
  <c r="M4318" i="4" s="1"/>
  <c r="L4319" i="4"/>
  <c r="M4319" i="4" s="1"/>
  <c r="L4320" i="4"/>
  <c r="M4320" i="4" s="1"/>
  <c r="L4321" i="4"/>
  <c r="M4321" i="4" s="1"/>
  <c r="L4322" i="4"/>
  <c r="M4322" i="4" s="1"/>
  <c r="L4323" i="4"/>
  <c r="M4323" i="4" s="1"/>
  <c r="L4324" i="4"/>
  <c r="M4324" i="4" s="1"/>
  <c r="L4325" i="4"/>
  <c r="M4325" i="4" s="1"/>
  <c r="L4326" i="4"/>
  <c r="M4326" i="4" s="1"/>
  <c r="L4327" i="4"/>
  <c r="M4327" i="4" s="1"/>
  <c r="L4328" i="4"/>
  <c r="M4328" i="4" s="1"/>
  <c r="L4329" i="4"/>
  <c r="M4329" i="4" s="1"/>
  <c r="L4330" i="4"/>
  <c r="M4330" i="4" s="1"/>
  <c r="L4331" i="4"/>
  <c r="M4331" i="4" s="1"/>
  <c r="L4332" i="4"/>
  <c r="M4332" i="4" s="1"/>
  <c r="L4333" i="4"/>
  <c r="M4333" i="4" s="1"/>
  <c r="L4334" i="4"/>
  <c r="M4334" i="4" s="1"/>
  <c r="L4335" i="4"/>
  <c r="M4335" i="4" s="1"/>
  <c r="L4336" i="4"/>
  <c r="M4336" i="4" s="1"/>
  <c r="L4337" i="4"/>
  <c r="M4337" i="4" s="1"/>
  <c r="L4338" i="4"/>
  <c r="M4338" i="4" s="1"/>
  <c r="L4339" i="4"/>
  <c r="M4339" i="4" s="1"/>
  <c r="L4340" i="4"/>
  <c r="M4340" i="4" s="1"/>
  <c r="L4341" i="4"/>
  <c r="M4341" i="4" s="1"/>
  <c r="L4342" i="4"/>
  <c r="M4342" i="4" s="1"/>
  <c r="L4343" i="4"/>
  <c r="M4343" i="4" s="1"/>
  <c r="L4344" i="4"/>
  <c r="M4344" i="4" s="1"/>
  <c r="L4345" i="4"/>
  <c r="M4345" i="4" s="1"/>
  <c r="L4346" i="4"/>
  <c r="M4346" i="4" s="1"/>
  <c r="L4347" i="4"/>
  <c r="M4347" i="4" s="1"/>
  <c r="L4348" i="4"/>
  <c r="M4348" i="4" s="1"/>
  <c r="L4349" i="4"/>
  <c r="M4349" i="4" s="1"/>
  <c r="L4350" i="4"/>
  <c r="M4350" i="4" s="1"/>
  <c r="L4351" i="4"/>
  <c r="M4351" i="4" s="1"/>
  <c r="L4352" i="4"/>
  <c r="M4352" i="4" s="1"/>
  <c r="L4353" i="4"/>
  <c r="M4353" i="4" s="1"/>
  <c r="L4354" i="4"/>
  <c r="M4354" i="4" s="1"/>
  <c r="L4355" i="4"/>
  <c r="M4355" i="4" s="1"/>
  <c r="L4356" i="4"/>
  <c r="M4356" i="4" s="1"/>
  <c r="L4357" i="4"/>
  <c r="M4357" i="4" s="1"/>
  <c r="L4358" i="4"/>
  <c r="M4358" i="4" s="1"/>
  <c r="L4359" i="4"/>
  <c r="M4359" i="4" s="1"/>
  <c r="L4360" i="4"/>
  <c r="M4360" i="4" s="1"/>
  <c r="L4361" i="4"/>
  <c r="M4361" i="4" s="1"/>
  <c r="L4362" i="4"/>
  <c r="M4362" i="4" s="1"/>
  <c r="L4363" i="4"/>
  <c r="M4363" i="4" s="1"/>
  <c r="L4364" i="4"/>
  <c r="M4364" i="4" s="1"/>
  <c r="L4365" i="4"/>
  <c r="M4365" i="4" s="1"/>
  <c r="L4366" i="4"/>
  <c r="M4366" i="4" s="1"/>
  <c r="L4367" i="4"/>
  <c r="M4367" i="4" s="1"/>
  <c r="L4368" i="4"/>
  <c r="M4368" i="4" s="1"/>
  <c r="L4369" i="4"/>
  <c r="M4369" i="4" s="1"/>
  <c r="L4370" i="4"/>
  <c r="M4370" i="4" s="1"/>
  <c r="L4371" i="4"/>
  <c r="M4371" i="4" s="1"/>
  <c r="L4372" i="4"/>
  <c r="M4372" i="4" s="1"/>
  <c r="L4373" i="4"/>
  <c r="M4373" i="4" s="1"/>
  <c r="L4374" i="4"/>
  <c r="M4374" i="4" s="1"/>
  <c r="L4375" i="4"/>
  <c r="M4375" i="4" s="1"/>
  <c r="L4376" i="4"/>
  <c r="M4376" i="4" s="1"/>
  <c r="L4377" i="4"/>
  <c r="M4377" i="4" s="1"/>
  <c r="L4378" i="4"/>
  <c r="M4378" i="4" s="1"/>
  <c r="L4379" i="4"/>
  <c r="M4379" i="4" s="1"/>
  <c r="L4380" i="4"/>
  <c r="M4380" i="4" s="1"/>
  <c r="L4381" i="4"/>
  <c r="M4381" i="4" s="1"/>
  <c r="L4382" i="4"/>
  <c r="M4382" i="4" s="1"/>
  <c r="L4383" i="4"/>
  <c r="M4383" i="4" s="1"/>
  <c r="L4384" i="4"/>
  <c r="M4384" i="4" s="1"/>
  <c r="L4385" i="4"/>
  <c r="M4385" i="4" s="1"/>
  <c r="L4386" i="4"/>
  <c r="M4386" i="4" s="1"/>
  <c r="L4387" i="4"/>
  <c r="M4387" i="4" s="1"/>
  <c r="L4388" i="4"/>
  <c r="M4388" i="4" s="1"/>
  <c r="L4389" i="4"/>
  <c r="M4389" i="4" s="1"/>
  <c r="L4390" i="4"/>
  <c r="M4390" i="4" s="1"/>
  <c r="L4391" i="4"/>
  <c r="M4391" i="4" s="1"/>
  <c r="L4392" i="4"/>
  <c r="M4392" i="4" s="1"/>
  <c r="L4393" i="4"/>
  <c r="M4393" i="4" s="1"/>
  <c r="L4394" i="4"/>
  <c r="M4394" i="4" s="1"/>
  <c r="L4395" i="4"/>
  <c r="M4395" i="4" s="1"/>
  <c r="L4396" i="4"/>
  <c r="M4396" i="4" s="1"/>
  <c r="L4397" i="4"/>
  <c r="M4397" i="4" s="1"/>
  <c r="L4398" i="4"/>
  <c r="M4398" i="4" s="1"/>
  <c r="L4399" i="4"/>
  <c r="M4399" i="4" s="1"/>
  <c r="L4400" i="4"/>
  <c r="M4400" i="4" s="1"/>
  <c r="L4401" i="4"/>
  <c r="M4401" i="4" s="1"/>
  <c r="L4402" i="4"/>
  <c r="M4402" i="4" s="1"/>
  <c r="L4403" i="4"/>
  <c r="M4403" i="4" s="1"/>
  <c r="L4404" i="4"/>
  <c r="M4404" i="4" s="1"/>
  <c r="L4405" i="4"/>
  <c r="M4405" i="4" s="1"/>
  <c r="L4406" i="4"/>
  <c r="M4406" i="4" s="1"/>
  <c r="L4407" i="4"/>
  <c r="M4407" i="4" s="1"/>
  <c r="L4408" i="4"/>
  <c r="M4408" i="4" s="1"/>
  <c r="L4409" i="4"/>
  <c r="M4409" i="4" s="1"/>
  <c r="L4410" i="4"/>
  <c r="M4410" i="4" s="1"/>
  <c r="L4411" i="4"/>
  <c r="M4411" i="4" s="1"/>
  <c r="L4412" i="4"/>
  <c r="M4412" i="4" s="1"/>
  <c r="L4413" i="4"/>
  <c r="M4413" i="4" s="1"/>
  <c r="L4414" i="4"/>
  <c r="M4414" i="4" s="1"/>
  <c r="L4415" i="4"/>
  <c r="M4415" i="4" s="1"/>
  <c r="L4416" i="4"/>
  <c r="M4416" i="4" s="1"/>
  <c r="L4417" i="4"/>
  <c r="M4417" i="4" s="1"/>
  <c r="L4418" i="4"/>
  <c r="M4418" i="4" s="1"/>
  <c r="L4419" i="4"/>
  <c r="M4419" i="4" s="1"/>
  <c r="L4420" i="4"/>
  <c r="M4420" i="4" s="1"/>
  <c r="L4421" i="4"/>
  <c r="M4421" i="4" s="1"/>
  <c r="L4422" i="4"/>
  <c r="M4422" i="4" s="1"/>
  <c r="L4423" i="4"/>
  <c r="M4423" i="4" s="1"/>
  <c r="L4424" i="4"/>
  <c r="M4424" i="4" s="1"/>
  <c r="L4425" i="4"/>
  <c r="M4425" i="4" s="1"/>
  <c r="L4426" i="4"/>
  <c r="M4426" i="4" s="1"/>
  <c r="L4427" i="4"/>
  <c r="M4427" i="4" s="1"/>
  <c r="L4428" i="4"/>
  <c r="M4428" i="4" s="1"/>
  <c r="L4429" i="4"/>
  <c r="M4429" i="4" s="1"/>
  <c r="L4430" i="4"/>
  <c r="M4430" i="4" s="1"/>
  <c r="L4431" i="4"/>
  <c r="M4431" i="4" s="1"/>
  <c r="L4432" i="4"/>
  <c r="M4432" i="4" s="1"/>
  <c r="L4433" i="4"/>
  <c r="M4433" i="4" s="1"/>
  <c r="L4434" i="4"/>
  <c r="M4434" i="4" s="1"/>
  <c r="L4435" i="4"/>
  <c r="M4435" i="4" s="1"/>
  <c r="L4436" i="4"/>
  <c r="M4436" i="4" s="1"/>
  <c r="L4437" i="4"/>
  <c r="M4437" i="4" s="1"/>
  <c r="L4438" i="4"/>
  <c r="M4438" i="4" s="1"/>
  <c r="L4439" i="4"/>
  <c r="M4439" i="4" s="1"/>
  <c r="L4440" i="4"/>
  <c r="M4440" i="4" s="1"/>
  <c r="L4441" i="4"/>
  <c r="M4441" i="4" s="1"/>
  <c r="L4442" i="4"/>
  <c r="M4442" i="4" s="1"/>
  <c r="L4443" i="4"/>
  <c r="M4443" i="4" s="1"/>
  <c r="L4444" i="4"/>
  <c r="M4444" i="4" s="1"/>
  <c r="L4445" i="4"/>
  <c r="M4445" i="4" s="1"/>
  <c r="L4446" i="4"/>
  <c r="M4446" i="4" s="1"/>
  <c r="L4447" i="4"/>
  <c r="M4447" i="4" s="1"/>
  <c r="L4448" i="4"/>
  <c r="M4448" i="4" s="1"/>
  <c r="L4449" i="4"/>
  <c r="M4449" i="4" s="1"/>
  <c r="L4450" i="4"/>
  <c r="M4450" i="4" s="1"/>
  <c r="L4451" i="4"/>
  <c r="M4451" i="4" s="1"/>
  <c r="L4452" i="4"/>
  <c r="M4452" i="4" s="1"/>
  <c r="L4453" i="4"/>
  <c r="M4453" i="4" s="1"/>
  <c r="L4454" i="4"/>
  <c r="M4454" i="4" s="1"/>
  <c r="L4455" i="4"/>
  <c r="M4455" i="4" s="1"/>
  <c r="L4456" i="4"/>
  <c r="M4456" i="4" s="1"/>
  <c r="L4457" i="4"/>
  <c r="M4457" i="4" s="1"/>
  <c r="L4458" i="4"/>
  <c r="M4458" i="4" s="1"/>
  <c r="L4459" i="4"/>
  <c r="M4459" i="4" s="1"/>
  <c r="L4460" i="4"/>
  <c r="M4460" i="4" s="1"/>
  <c r="L4461" i="4"/>
  <c r="M4461" i="4" s="1"/>
  <c r="L4462" i="4"/>
  <c r="M4462" i="4" s="1"/>
  <c r="L4463" i="4"/>
  <c r="M4463" i="4" s="1"/>
  <c r="L4464" i="4"/>
  <c r="M4464" i="4" s="1"/>
  <c r="L4465" i="4"/>
  <c r="M4465" i="4" s="1"/>
  <c r="L4466" i="4"/>
  <c r="M4466" i="4" s="1"/>
  <c r="L4467" i="4"/>
  <c r="M4467" i="4" s="1"/>
  <c r="L4468" i="4"/>
  <c r="M4468" i="4" s="1"/>
  <c r="L4469" i="4"/>
  <c r="M4469" i="4" s="1"/>
  <c r="L4470" i="4"/>
  <c r="M4470" i="4" s="1"/>
  <c r="L4471" i="4"/>
  <c r="M4471" i="4" s="1"/>
  <c r="L4472" i="4"/>
  <c r="M4472" i="4" s="1"/>
  <c r="L4473" i="4"/>
  <c r="M4473" i="4" s="1"/>
  <c r="L4474" i="4"/>
  <c r="M4474" i="4" s="1"/>
  <c r="L4475" i="4"/>
  <c r="M4475" i="4" s="1"/>
  <c r="L4476" i="4"/>
  <c r="M4476" i="4" s="1"/>
  <c r="L4477" i="4"/>
  <c r="M4477" i="4" s="1"/>
  <c r="L4478" i="4"/>
  <c r="M4478" i="4" s="1"/>
  <c r="L4479" i="4"/>
  <c r="M4479" i="4" s="1"/>
  <c r="L4480" i="4"/>
  <c r="M4480" i="4" s="1"/>
  <c r="L4481" i="4"/>
  <c r="M4481" i="4" s="1"/>
  <c r="L4482" i="4"/>
  <c r="M4482" i="4" s="1"/>
  <c r="L4483" i="4"/>
  <c r="M4483" i="4" s="1"/>
  <c r="L4484" i="4"/>
  <c r="M4484" i="4" s="1"/>
  <c r="L4485" i="4"/>
  <c r="M4485" i="4" s="1"/>
  <c r="L4486" i="4"/>
  <c r="M4486" i="4" s="1"/>
  <c r="L4487" i="4"/>
  <c r="M4487" i="4" s="1"/>
  <c r="L4488" i="4"/>
  <c r="M4488" i="4" s="1"/>
  <c r="L4489" i="4"/>
  <c r="M4489" i="4" s="1"/>
  <c r="L4490" i="4"/>
  <c r="M4490" i="4" s="1"/>
  <c r="L4491" i="4"/>
  <c r="M4491" i="4" s="1"/>
  <c r="L4492" i="4"/>
  <c r="M4492" i="4" s="1"/>
  <c r="L4493" i="4"/>
  <c r="M4493" i="4" s="1"/>
  <c r="L4494" i="4"/>
  <c r="M4494" i="4" s="1"/>
  <c r="L4495" i="4"/>
  <c r="M4495" i="4" s="1"/>
  <c r="L4496" i="4"/>
  <c r="M4496" i="4" s="1"/>
  <c r="L4497" i="4"/>
  <c r="M4497" i="4" s="1"/>
  <c r="L4498" i="4"/>
  <c r="M4498" i="4" s="1"/>
  <c r="L4499" i="4"/>
  <c r="M4499" i="4" s="1"/>
  <c r="L4500" i="4"/>
  <c r="M4500" i="4" s="1"/>
  <c r="L4501" i="4"/>
  <c r="M4501" i="4" s="1"/>
  <c r="L4502" i="4"/>
  <c r="M4502" i="4" s="1"/>
  <c r="L4503" i="4"/>
  <c r="M4503" i="4" s="1"/>
  <c r="L4504" i="4"/>
  <c r="M4504" i="4" s="1"/>
  <c r="L4505" i="4"/>
  <c r="M4505" i="4" s="1"/>
  <c r="L4506" i="4"/>
  <c r="M4506" i="4" s="1"/>
  <c r="L4507" i="4"/>
  <c r="M4507" i="4" s="1"/>
  <c r="L4508" i="4"/>
  <c r="M4508" i="4" s="1"/>
  <c r="L4509" i="4"/>
  <c r="M4509" i="4" s="1"/>
  <c r="L4510" i="4"/>
  <c r="M4510" i="4" s="1"/>
  <c r="L4511" i="4"/>
  <c r="M4511" i="4" s="1"/>
  <c r="L4512" i="4"/>
  <c r="M4512" i="4" s="1"/>
  <c r="L4513" i="4"/>
  <c r="M4513" i="4" s="1"/>
  <c r="L4514" i="4"/>
  <c r="M4514" i="4" s="1"/>
  <c r="L4515" i="4"/>
  <c r="M4515" i="4" s="1"/>
  <c r="L4516" i="4"/>
  <c r="M4516" i="4" s="1"/>
  <c r="L4517" i="4"/>
  <c r="M4517" i="4" s="1"/>
  <c r="L4518" i="4"/>
  <c r="M4518" i="4" s="1"/>
  <c r="L4519" i="4"/>
  <c r="M4519" i="4" s="1"/>
  <c r="L4520" i="4"/>
  <c r="M4520" i="4" s="1"/>
  <c r="L4521" i="4"/>
  <c r="M4521" i="4" s="1"/>
  <c r="L4522" i="4"/>
  <c r="M4522" i="4" s="1"/>
  <c r="L4523" i="4"/>
  <c r="M4523" i="4" s="1"/>
  <c r="L4524" i="4"/>
  <c r="M4524" i="4" s="1"/>
  <c r="L4525" i="4"/>
  <c r="M4525" i="4" s="1"/>
  <c r="L4526" i="4"/>
  <c r="M4526" i="4" s="1"/>
  <c r="L4527" i="4"/>
  <c r="M4527" i="4" s="1"/>
  <c r="L4528" i="4"/>
  <c r="M4528" i="4" s="1"/>
  <c r="L4529" i="4"/>
  <c r="M4529" i="4" s="1"/>
  <c r="L4530" i="4"/>
  <c r="M4530" i="4" s="1"/>
  <c r="L4531" i="4"/>
  <c r="M4531" i="4" s="1"/>
  <c r="L4532" i="4"/>
  <c r="M4532" i="4" s="1"/>
  <c r="L4533" i="4"/>
  <c r="M4533" i="4" s="1"/>
  <c r="L4534" i="4"/>
  <c r="M4534" i="4" s="1"/>
  <c r="L4535" i="4"/>
  <c r="M4535" i="4" s="1"/>
  <c r="L4536" i="4"/>
  <c r="M4536" i="4" s="1"/>
  <c r="L4537" i="4"/>
  <c r="M4537" i="4" s="1"/>
  <c r="L4538" i="4"/>
  <c r="M4538" i="4" s="1"/>
  <c r="L4539" i="4"/>
  <c r="M4539" i="4" s="1"/>
  <c r="L4540" i="4"/>
  <c r="M4540" i="4" s="1"/>
  <c r="L4541" i="4"/>
  <c r="M4541" i="4" s="1"/>
  <c r="L4542" i="4"/>
  <c r="M4542" i="4" s="1"/>
  <c r="L4543" i="4"/>
  <c r="M4543" i="4" s="1"/>
  <c r="L4544" i="4"/>
  <c r="M4544" i="4" s="1"/>
  <c r="L4545" i="4"/>
  <c r="M4545" i="4" s="1"/>
  <c r="L4546" i="4"/>
  <c r="M4546" i="4" s="1"/>
  <c r="L4547" i="4"/>
  <c r="M4547" i="4" s="1"/>
  <c r="L4548" i="4"/>
  <c r="M4548" i="4" s="1"/>
  <c r="L4549" i="4"/>
  <c r="M4549" i="4" s="1"/>
  <c r="L4550" i="4"/>
  <c r="M4550" i="4" s="1"/>
  <c r="L4551" i="4"/>
  <c r="M4551" i="4" s="1"/>
  <c r="L4552" i="4"/>
  <c r="M4552" i="4" s="1"/>
  <c r="L4553" i="4"/>
  <c r="M4553" i="4" s="1"/>
  <c r="L4554" i="4"/>
  <c r="M4554" i="4" s="1"/>
  <c r="L4555" i="4"/>
  <c r="M4555" i="4" s="1"/>
  <c r="L4556" i="4"/>
  <c r="M4556" i="4" s="1"/>
  <c r="L4557" i="4"/>
  <c r="M4557" i="4" s="1"/>
  <c r="L4558" i="4"/>
  <c r="M4558" i="4" s="1"/>
  <c r="L4559" i="4"/>
  <c r="M4559" i="4" s="1"/>
  <c r="L4560" i="4"/>
  <c r="M4560" i="4" s="1"/>
  <c r="L4561" i="4"/>
  <c r="M4561" i="4" s="1"/>
  <c r="L4562" i="4"/>
  <c r="M4562" i="4" s="1"/>
  <c r="L4563" i="4"/>
  <c r="M4563" i="4" s="1"/>
  <c r="L4564" i="4"/>
  <c r="M4564" i="4" s="1"/>
  <c r="L4565" i="4"/>
  <c r="M4565" i="4" s="1"/>
  <c r="L4566" i="4"/>
  <c r="M4566" i="4" s="1"/>
  <c r="L4567" i="4"/>
  <c r="M4567" i="4" s="1"/>
  <c r="L4568" i="4"/>
  <c r="M4568" i="4" s="1"/>
  <c r="L4569" i="4"/>
  <c r="M4569" i="4" s="1"/>
  <c r="L4570" i="4"/>
  <c r="M4570" i="4" s="1"/>
  <c r="L4571" i="4"/>
  <c r="M4571" i="4" s="1"/>
  <c r="L4572" i="4"/>
  <c r="M4572" i="4" s="1"/>
  <c r="L4573" i="4"/>
  <c r="M4573" i="4" s="1"/>
  <c r="L4574" i="4"/>
  <c r="M4574" i="4" s="1"/>
  <c r="L4575" i="4"/>
  <c r="M4575" i="4" s="1"/>
  <c r="L4576" i="4"/>
  <c r="M4576" i="4" s="1"/>
  <c r="L4577" i="4"/>
  <c r="M4577" i="4" s="1"/>
  <c r="L4578" i="4"/>
  <c r="M4578" i="4" s="1"/>
  <c r="L4579" i="4"/>
  <c r="M4579" i="4" s="1"/>
  <c r="L4580" i="4"/>
  <c r="M4580" i="4" s="1"/>
  <c r="L4581" i="4"/>
  <c r="M4581" i="4" s="1"/>
  <c r="L4582" i="4"/>
  <c r="M4582" i="4" s="1"/>
  <c r="L4583" i="4"/>
  <c r="M4583" i="4" s="1"/>
  <c r="L4584" i="4"/>
  <c r="M4584" i="4" s="1"/>
  <c r="L4585" i="4"/>
  <c r="M4585" i="4" s="1"/>
  <c r="L4586" i="4"/>
  <c r="M4586" i="4" s="1"/>
  <c r="L4587" i="4"/>
  <c r="M4587" i="4" s="1"/>
  <c r="L4588" i="4"/>
  <c r="M4588" i="4" s="1"/>
  <c r="L4589" i="4"/>
  <c r="M4589" i="4" s="1"/>
  <c r="L4590" i="4"/>
  <c r="M4590" i="4" s="1"/>
  <c r="L4591" i="4"/>
  <c r="M4591" i="4" s="1"/>
  <c r="L4592" i="4"/>
  <c r="M4592" i="4" s="1"/>
  <c r="L4593" i="4"/>
  <c r="M4593" i="4" s="1"/>
  <c r="L4594" i="4"/>
  <c r="M4594" i="4" s="1"/>
  <c r="L4595" i="4"/>
  <c r="M4595" i="4" s="1"/>
  <c r="L4596" i="4"/>
  <c r="M4596" i="4" s="1"/>
  <c r="L4597" i="4"/>
  <c r="M4597" i="4" s="1"/>
  <c r="L4598" i="4"/>
  <c r="M4598" i="4" s="1"/>
  <c r="L4599" i="4"/>
  <c r="M4599" i="4" s="1"/>
  <c r="L4600" i="4"/>
  <c r="M4600" i="4" s="1"/>
  <c r="L4601" i="4"/>
  <c r="M4601" i="4" s="1"/>
  <c r="L4602" i="4"/>
  <c r="M4602" i="4" s="1"/>
  <c r="L4603" i="4"/>
  <c r="M4603" i="4" s="1"/>
  <c r="L4604" i="4"/>
  <c r="M4604" i="4" s="1"/>
  <c r="L4605" i="4"/>
  <c r="M4605" i="4" s="1"/>
  <c r="L4606" i="4"/>
  <c r="M4606" i="4" s="1"/>
  <c r="L4607" i="4"/>
  <c r="M4607" i="4" s="1"/>
  <c r="L4608" i="4"/>
  <c r="M4608" i="4" s="1"/>
  <c r="L4609" i="4"/>
  <c r="M4609" i="4" s="1"/>
  <c r="L4610" i="4"/>
  <c r="M4610" i="4" s="1"/>
  <c r="L4611" i="4"/>
  <c r="M4611" i="4" s="1"/>
  <c r="L4612" i="4"/>
  <c r="M4612" i="4" s="1"/>
  <c r="L4613" i="4"/>
  <c r="M4613" i="4" s="1"/>
  <c r="L4614" i="4"/>
  <c r="M4614" i="4" s="1"/>
  <c r="L4615" i="4"/>
  <c r="M4615" i="4" s="1"/>
  <c r="L4616" i="4"/>
  <c r="M4616" i="4" s="1"/>
  <c r="L4617" i="4"/>
  <c r="M4617" i="4" s="1"/>
  <c r="L4618" i="4"/>
  <c r="M4618" i="4" s="1"/>
  <c r="L4619" i="4"/>
  <c r="M4619" i="4" s="1"/>
  <c r="L4620" i="4"/>
  <c r="M4620" i="4" s="1"/>
  <c r="L4621" i="4"/>
  <c r="M4621" i="4" s="1"/>
  <c r="L4622" i="4"/>
  <c r="M4622" i="4" s="1"/>
  <c r="L4623" i="4"/>
  <c r="M4623" i="4" s="1"/>
  <c r="L4624" i="4"/>
  <c r="M4624" i="4" s="1"/>
  <c r="L4625" i="4"/>
  <c r="M4625" i="4" s="1"/>
  <c r="L4626" i="4"/>
  <c r="M4626" i="4" s="1"/>
  <c r="L4627" i="4"/>
  <c r="M4627" i="4" s="1"/>
  <c r="L4628" i="4"/>
  <c r="M4628" i="4" s="1"/>
  <c r="L4629" i="4"/>
  <c r="M4629" i="4" s="1"/>
  <c r="L4630" i="4"/>
  <c r="M4630" i="4" s="1"/>
  <c r="L4631" i="4"/>
  <c r="M4631" i="4" s="1"/>
  <c r="L4632" i="4"/>
  <c r="M4632" i="4" s="1"/>
  <c r="L4633" i="4"/>
  <c r="M4633" i="4" s="1"/>
  <c r="L4634" i="4"/>
  <c r="M4634" i="4" s="1"/>
  <c r="L4635" i="4"/>
  <c r="M4635" i="4" s="1"/>
  <c r="L4636" i="4"/>
  <c r="M4636" i="4" s="1"/>
  <c r="L4637" i="4"/>
  <c r="M4637" i="4" s="1"/>
  <c r="L4638" i="4"/>
  <c r="M4638" i="4" s="1"/>
  <c r="L4639" i="4"/>
  <c r="M4639" i="4" s="1"/>
  <c r="L4640" i="4"/>
  <c r="M4640" i="4" s="1"/>
  <c r="L4641" i="4"/>
  <c r="M4641" i="4" s="1"/>
  <c r="L4642" i="4"/>
  <c r="M4642" i="4" s="1"/>
  <c r="L4643" i="4"/>
  <c r="M4643" i="4" s="1"/>
  <c r="L4644" i="4"/>
  <c r="M4644" i="4" s="1"/>
  <c r="L4645" i="4"/>
  <c r="M4645" i="4" s="1"/>
  <c r="L4646" i="4"/>
  <c r="M4646" i="4" s="1"/>
  <c r="L4647" i="4"/>
  <c r="M4647" i="4" s="1"/>
  <c r="L4648" i="4"/>
  <c r="M4648" i="4" s="1"/>
  <c r="L4649" i="4"/>
  <c r="M4649" i="4" s="1"/>
  <c r="L4650" i="4"/>
  <c r="M4650" i="4" s="1"/>
  <c r="L4651" i="4"/>
  <c r="M4651" i="4" s="1"/>
  <c r="L4652" i="4"/>
  <c r="M4652" i="4" s="1"/>
  <c r="L4653" i="4"/>
  <c r="M4653" i="4" s="1"/>
  <c r="L4654" i="4"/>
  <c r="M4654" i="4" s="1"/>
  <c r="L4655" i="4"/>
  <c r="M4655" i="4" s="1"/>
  <c r="L4656" i="4"/>
  <c r="M4656" i="4" s="1"/>
  <c r="L4657" i="4"/>
  <c r="M4657" i="4" s="1"/>
  <c r="L4658" i="4"/>
  <c r="M4658" i="4" s="1"/>
  <c r="L4659" i="4"/>
  <c r="M4659" i="4" s="1"/>
  <c r="L4660" i="4"/>
  <c r="M4660" i="4" s="1"/>
  <c r="L4661" i="4"/>
  <c r="M4661" i="4" s="1"/>
  <c r="L4662" i="4"/>
  <c r="M4662" i="4" s="1"/>
  <c r="L4663" i="4"/>
  <c r="M4663" i="4" s="1"/>
  <c r="L4664" i="4"/>
  <c r="M4664" i="4" s="1"/>
  <c r="L4665" i="4"/>
  <c r="M4665" i="4" s="1"/>
  <c r="L4666" i="4"/>
  <c r="M4666" i="4" s="1"/>
  <c r="L4667" i="4"/>
  <c r="M4667" i="4" s="1"/>
  <c r="L4668" i="4"/>
  <c r="M4668" i="4" s="1"/>
  <c r="L4669" i="4"/>
  <c r="M4669" i="4" s="1"/>
  <c r="L4670" i="4"/>
  <c r="M4670" i="4" s="1"/>
  <c r="L4671" i="4"/>
  <c r="M4671" i="4" s="1"/>
  <c r="L4672" i="4"/>
  <c r="M4672" i="4" s="1"/>
  <c r="L4673" i="4"/>
  <c r="M4673" i="4" s="1"/>
  <c r="L4674" i="4"/>
  <c r="M4674" i="4" s="1"/>
  <c r="L4675" i="4"/>
  <c r="M4675" i="4" s="1"/>
  <c r="L4676" i="4"/>
  <c r="M4676" i="4" s="1"/>
  <c r="L4677" i="4"/>
  <c r="M4677" i="4" s="1"/>
  <c r="L4678" i="4"/>
  <c r="M4678" i="4" s="1"/>
  <c r="L4679" i="4"/>
  <c r="M4679" i="4" s="1"/>
  <c r="L4680" i="4"/>
  <c r="M4680" i="4" s="1"/>
  <c r="L4681" i="4"/>
  <c r="M4681" i="4" s="1"/>
  <c r="L4682" i="4"/>
  <c r="M4682" i="4" s="1"/>
  <c r="L4683" i="4"/>
  <c r="M4683" i="4" s="1"/>
  <c r="L4684" i="4"/>
  <c r="M4684" i="4" s="1"/>
  <c r="L4685" i="4"/>
  <c r="M4685" i="4" s="1"/>
  <c r="L4686" i="4"/>
  <c r="M4686" i="4" s="1"/>
  <c r="L4687" i="4"/>
  <c r="M4687" i="4" s="1"/>
  <c r="L4688" i="4"/>
  <c r="M4688" i="4" s="1"/>
  <c r="L4689" i="4"/>
  <c r="M4689" i="4" s="1"/>
  <c r="L4690" i="4"/>
  <c r="M4690" i="4" s="1"/>
  <c r="L4691" i="4"/>
  <c r="M4691" i="4" s="1"/>
  <c r="L4692" i="4"/>
  <c r="M4692" i="4" s="1"/>
  <c r="L4693" i="4"/>
  <c r="M4693" i="4" s="1"/>
  <c r="L4694" i="4"/>
  <c r="M4694" i="4" s="1"/>
  <c r="L4695" i="4"/>
  <c r="M4695" i="4" s="1"/>
  <c r="L4696" i="4"/>
  <c r="M4696" i="4" s="1"/>
  <c r="L4697" i="4"/>
  <c r="M4697" i="4" s="1"/>
  <c r="L4698" i="4"/>
  <c r="M4698" i="4" s="1"/>
  <c r="L4699" i="4"/>
  <c r="M4699" i="4" s="1"/>
  <c r="L4700" i="4"/>
  <c r="M4700" i="4" s="1"/>
  <c r="L4701" i="4"/>
  <c r="M4701" i="4" s="1"/>
  <c r="L4702" i="4"/>
  <c r="M4702" i="4" s="1"/>
  <c r="L4703" i="4"/>
  <c r="M4703" i="4" s="1"/>
  <c r="L4704" i="4"/>
  <c r="M4704" i="4" s="1"/>
  <c r="L4705" i="4"/>
  <c r="M4705" i="4" s="1"/>
  <c r="L4706" i="4"/>
  <c r="M4706" i="4" s="1"/>
  <c r="L4707" i="4"/>
  <c r="M4707" i="4" s="1"/>
  <c r="L4708" i="4"/>
  <c r="M4708" i="4" s="1"/>
  <c r="L4709" i="4"/>
  <c r="M4709" i="4" s="1"/>
  <c r="L4710" i="4"/>
  <c r="M4710" i="4" s="1"/>
  <c r="L4711" i="4"/>
  <c r="M4711" i="4" s="1"/>
  <c r="L4712" i="4"/>
  <c r="M4712" i="4" s="1"/>
  <c r="L4713" i="4"/>
  <c r="M4713" i="4" s="1"/>
  <c r="L4714" i="4"/>
  <c r="M4714" i="4" s="1"/>
  <c r="L4715" i="4"/>
  <c r="M4715" i="4" s="1"/>
  <c r="L4716" i="4"/>
  <c r="M4716" i="4" s="1"/>
  <c r="L4717" i="4"/>
  <c r="M4717" i="4" s="1"/>
  <c r="L4718" i="4"/>
  <c r="M4718" i="4" s="1"/>
  <c r="L4719" i="4"/>
  <c r="M4719" i="4" s="1"/>
  <c r="L4720" i="4"/>
  <c r="M4720" i="4" s="1"/>
  <c r="L4721" i="4"/>
  <c r="M4721" i="4" s="1"/>
  <c r="L4722" i="4"/>
  <c r="M4722" i="4" s="1"/>
  <c r="L4723" i="4"/>
  <c r="M4723" i="4" s="1"/>
  <c r="L4724" i="4"/>
  <c r="M4724" i="4" s="1"/>
  <c r="L4725" i="4"/>
  <c r="M4725" i="4" s="1"/>
  <c r="L4726" i="4"/>
  <c r="M4726" i="4" s="1"/>
  <c r="L4727" i="4"/>
  <c r="M4727" i="4" s="1"/>
  <c r="L4728" i="4"/>
  <c r="M4728" i="4" s="1"/>
  <c r="L4729" i="4"/>
  <c r="M4729" i="4" s="1"/>
  <c r="L4730" i="4"/>
  <c r="M4730" i="4" s="1"/>
  <c r="L4731" i="4"/>
  <c r="M4731" i="4" s="1"/>
  <c r="L4732" i="4"/>
  <c r="M4732" i="4" s="1"/>
  <c r="L4733" i="4"/>
  <c r="M4733" i="4" s="1"/>
  <c r="L4734" i="4"/>
  <c r="M4734" i="4" s="1"/>
  <c r="L4735" i="4"/>
  <c r="M4735" i="4" s="1"/>
  <c r="L4736" i="4"/>
  <c r="M4736" i="4" s="1"/>
  <c r="L4737" i="4"/>
  <c r="M4737" i="4" s="1"/>
  <c r="L4738" i="4"/>
  <c r="M4738" i="4" s="1"/>
  <c r="L4739" i="4"/>
  <c r="M4739" i="4" s="1"/>
  <c r="L4740" i="4"/>
  <c r="M4740" i="4" s="1"/>
  <c r="L4741" i="4"/>
  <c r="M4741" i="4" s="1"/>
  <c r="L4742" i="4"/>
  <c r="M4742" i="4" s="1"/>
  <c r="L4743" i="4"/>
  <c r="M4743" i="4" s="1"/>
  <c r="L4744" i="4"/>
  <c r="M4744" i="4" s="1"/>
  <c r="L4745" i="4"/>
  <c r="M4745" i="4" s="1"/>
  <c r="L4746" i="4"/>
  <c r="M4746" i="4" s="1"/>
  <c r="L4747" i="4"/>
  <c r="M4747" i="4" s="1"/>
  <c r="L4748" i="4"/>
  <c r="M4748" i="4" s="1"/>
  <c r="L4749" i="4"/>
  <c r="M4749" i="4" s="1"/>
  <c r="L4750" i="4"/>
  <c r="M4750" i="4" s="1"/>
  <c r="L4751" i="4"/>
  <c r="M4751" i="4" s="1"/>
  <c r="L4752" i="4"/>
  <c r="M4752" i="4" s="1"/>
  <c r="L4753" i="4"/>
  <c r="M4753" i="4" s="1"/>
  <c r="L4754" i="4"/>
  <c r="M4754" i="4" s="1"/>
  <c r="L4755" i="4"/>
  <c r="M4755" i="4" s="1"/>
  <c r="L4756" i="4"/>
  <c r="M4756" i="4" s="1"/>
  <c r="L4757" i="4"/>
  <c r="M4757" i="4" s="1"/>
  <c r="L4758" i="4"/>
  <c r="M4758" i="4" s="1"/>
  <c r="L4759" i="4"/>
  <c r="M4759" i="4" s="1"/>
  <c r="L4760" i="4"/>
  <c r="M4760" i="4" s="1"/>
  <c r="L4761" i="4"/>
  <c r="M4761" i="4" s="1"/>
  <c r="L4762" i="4"/>
  <c r="M4762" i="4" s="1"/>
  <c r="L4763" i="4"/>
  <c r="M4763" i="4" s="1"/>
  <c r="L4764" i="4"/>
  <c r="M4764" i="4" s="1"/>
  <c r="L4765" i="4"/>
  <c r="M4765" i="4" s="1"/>
  <c r="L4766" i="4"/>
  <c r="M4766" i="4" s="1"/>
  <c r="L4767" i="4"/>
  <c r="M4767" i="4" s="1"/>
  <c r="L4768" i="4"/>
  <c r="M4768" i="4" s="1"/>
  <c r="L4769" i="4"/>
  <c r="M4769" i="4" s="1"/>
  <c r="L4770" i="4"/>
  <c r="M4770" i="4" s="1"/>
  <c r="L4771" i="4"/>
  <c r="M4771" i="4" s="1"/>
  <c r="L4772" i="4"/>
  <c r="M4772" i="4" s="1"/>
  <c r="L4773" i="4"/>
  <c r="M4773" i="4" s="1"/>
  <c r="L4774" i="4"/>
  <c r="M4774" i="4" s="1"/>
  <c r="L4775" i="4"/>
  <c r="M4775" i="4" s="1"/>
  <c r="L4776" i="4"/>
  <c r="M4776" i="4" s="1"/>
  <c r="L4777" i="4"/>
  <c r="M4777" i="4" s="1"/>
  <c r="L4778" i="4"/>
  <c r="M4778" i="4" s="1"/>
  <c r="L4779" i="4"/>
  <c r="M4779" i="4" s="1"/>
  <c r="L4780" i="4"/>
  <c r="M4780" i="4" s="1"/>
  <c r="L4781" i="4"/>
  <c r="M4781" i="4" s="1"/>
  <c r="L4782" i="4"/>
  <c r="M4782" i="4" s="1"/>
  <c r="L4783" i="4"/>
  <c r="M4783" i="4" s="1"/>
  <c r="L4784" i="4"/>
  <c r="M4784" i="4" s="1"/>
  <c r="L4785" i="4"/>
  <c r="M4785" i="4" s="1"/>
  <c r="L4786" i="4"/>
  <c r="M4786" i="4" s="1"/>
  <c r="L4787" i="4"/>
  <c r="M4787" i="4" s="1"/>
  <c r="L4788" i="4"/>
  <c r="M4788" i="4" s="1"/>
  <c r="L4789" i="4"/>
  <c r="M4789" i="4" s="1"/>
  <c r="L4790" i="4"/>
  <c r="M4790" i="4" s="1"/>
  <c r="L4791" i="4"/>
  <c r="M4791" i="4" s="1"/>
  <c r="L4792" i="4"/>
  <c r="M4792" i="4" s="1"/>
  <c r="L4793" i="4"/>
  <c r="M4793" i="4" s="1"/>
  <c r="L4794" i="4"/>
  <c r="M4794" i="4" s="1"/>
  <c r="L4795" i="4"/>
  <c r="M4795" i="4" s="1"/>
  <c r="L4796" i="4"/>
  <c r="M4796" i="4" s="1"/>
  <c r="L4797" i="4"/>
  <c r="M4797" i="4" s="1"/>
  <c r="L4798" i="4"/>
  <c r="M4798" i="4" s="1"/>
  <c r="L4799" i="4"/>
  <c r="M4799" i="4" s="1"/>
  <c r="L4800" i="4"/>
  <c r="M4800" i="4" s="1"/>
  <c r="L4801" i="4"/>
  <c r="M4801" i="4" s="1"/>
  <c r="L4802" i="4"/>
  <c r="M4802" i="4" s="1"/>
  <c r="L4803" i="4"/>
  <c r="M4803" i="4" s="1"/>
  <c r="L4804" i="4"/>
  <c r="M4804" i="4" s="1"/>
  <c r="L4805" i="4"/>
  <c r="M4805" i="4" s="1"/>
  <c r="L4806" i="4"/>
  <c r="M4806" i="4" s="1"/>
  <c r="L4807" i="4"/>
  <c r="M4807" i="4" s="1"/>
  <c r="L4808" i="4"/>
  <c r="M4808" i="4" s="1"/>
  <c r="L4809" i="4"/>
  <c r="M4809" i="4" s="1"/>
  <c r="L4810" i="4"/>
  <c r="M4810" i="4" s="1"/>
  <c r="L4811" i="4"/>
  <c r="M4811" i="4" s="1"/>
  <c r="L4812" i="4"/>
  <c r="M4812" i="4" s="1"/>
  <c r="L4813" i="4"/>
  <c r="M4813" i="4" s="1"/>
  <c r="L4814" i="4"/>
  <c r="M4814" i="4" s="1"/>
  <c r="L4815" i="4"/>
  <c r="M4815" i="4" s="1"/>
  <c r="L4816" i="4"/>
  <c r="M4816" i="4" s="1"/>
  <c r="L4817" i="4"/>
  <c r="M4817" i="4" s="1"/>
  <c r="L4818" i="4"/>
  <c r="M4818" i="4" s="1"/>
  <c r="L4819" i="4"/>
  <c r="M4819" i="4" s="1"/>
  <c r="L4820" i="4"/>
  <c r="M4820" i="4" s="1"/>
  <c r="L4821" i="4"/>
  <c r="M4821" i="4" s="1"/>
  <c r="L4822" i="4"/>
  <c r="M4822" i="4" s="1"/>
  <c r="L4823" i="4"/>
  <c r="M4823" i="4" s="1"/>
  <c r="L4824" i="4"/>
  <c r="M4824" i="4" s="1"/>
  <c r="L4825" i="4"/>
  <c r="M4825" i="4" s="1"/>
  <c r="L4826" i="4"/>
  <c r="M4826" i="4" s="1"/>
  <c r="L4827" i="4"/>
  <c r="M4827" i="4" s="1"/>
  <c r="L4828" i="4"/>
  <c r="M4828" i="4" s="1"/>
  <c r="L4829" i="4"/>
  <c r="M4829" i="4" s="1"/>
  <c r="L4830" i="4"/>
  <c r="M4830" i="4" s="1"/>
  <c r="L4831" i="4"/>
  <c r="M4831" i="4" s="1"/>
  <c r="L4832" i="4"/>
  <c r="M4832" i="4" s="1"/>
  <c r="L4833" i="4"/>
  <c r="M4833" i="4" s="1"/>
  <c r="L4834" i="4"/>
  <c r="M4834" i="4" s="1"/>
  <c r="L4835" i="4"/>
  <c r="M4835" i="4" s="1"/>
  <c r="L4836" i="4"/>
  <c r="M4836" i="4" s="1"/>
  <c r="L4837" i="4"/>
  <c r="M4837" i="4" s="1"/>
  <c r="L4838" i="4"/>
  <c r="M4838" i="4" s="1"/>
  <c r="L4839" i="4"/>
  <c r="M4839" i="4" s="1"/>
  <c r="L4840" i="4"/>
  <c r="M4840" i="4" s="1"/>
  <c r="L4841" i="4"/>
  <c r="M4841" i="4" s="1"/>
  <c r="L4842" i="4"/>
  <c r="M4842" i="4" s="1"/>
  <c r="L4843" i="4"/>
  <c r="M4843" i="4" s="1"/>
  <c r="L4844" i="4"/>
  <c r="M4844" i="4" s="1"/>
  <c r="L4845" i="4"/>
  <c r="M4845" i="4" s="1"/>
  <c r="L4846" i="4"/>
  <c r="M4846" i="4" s="1"/>
  <c r="L4847" i="4"/>
  <c r="M4847" i="4" s="1"/>
  <c r="L4848" i="4"/>
  <c r="M4848" i="4" s="1"/>
  <c r="L4849" i="4"/>
  <c r="M4849" i="4" s="1"/>
  <c r="L4850" i="4"/>
  <c r="M4850" i="4" s="1"/>
  <c r="L4851" i="4"/>
  <c r="M4851" i="4" s="1"/>
  <c r="L4852" i="4"/>
  <c r="M4852" i="4" s="1"/>
  <c r="L4853" i="4"/>
  <c r="M4853" i="4" s="1"/>
  <c r="L4854" i="4"/>
  <c r="M4854" i="4" s="1"/>
  <c r="L4855" i="4"/>
  <c r="M4855" i="4" s="1"/>
  <c r="L4856" i="4"/>
  <c r="M4856" i="4" s="1"/>
  <c r="L4857" i="4"/>
  <c r="M4857" i="4" s="1"/>
  <c r="L4858" i="4"/>
  <c r="M4858" i="4" s="1"/>
  <c r="L4859" i="4"/>
  <c r="M4859" i="4" s="1"/>
  <c r="L4860" i="4"/>
  <c r="M4860" i="4" s="1"/>
  <c r="L4861" i="4"/>
  <c r="M4861" i="4" s="1"/>
  <c r="L4862" i="4"/>
  <c r="M4862" i="4" s="1"/>
  <c r="L4863" i="4"/>
  <c r="M4863" i="4" s="1"/>
  <c r="L4864" i="4"/>
  <c r="M4864" i="4" s="1"/>
  <c r="L4865" i="4"/>
  <c r="M4865" i="4" s="1"/>
  <c r="L4866" i="4"/>
  <c r="M4866" i="4" s="1"/>
  <c r="L4867" i="4"/>
  <c r="M4867" i="4" s="1"/>
  <c r="L4868" i="4"/>
  <c r="M4868" i="4" s="1"/>
  <c r="L4869" i="4"/>
  <c r="M4869" i="4" s="1"/>
  <c r="L4870" i="4"/>
  <c r="M4870" i="4" s="1"/>
  <c r="L4871" i="4"/>
  <c r="M4871" i="4" s="1"/>
  <c r="L4872" i="4"/>
  <c r="M4872" i="4" s="1"/>
  <c r="L4873" i="4"/>
  <c r="M4873" i="4" s="1"/>
  <c r="L4874" i="4"/>
  <c r="M4874" i="4" s="1"/>
  <c r="L4875" i="4"/>
  <c r="M4875" i="4" s="1"/>
  <c r="L4876" i="4"/>
  <c r="M4876" i="4" s="1"/>
  <c r="L4877" i="4"/>
  <c r="M4877" i="4" s="1"/>
  <c r="L4878" i="4"/>
  <c r="M4878" i="4" s="1"/>
  <c r="L4879" i="4"/>
  <c r="M4879" i="4" s="1"/>
  <c r="L4880" i="4"/>
  <c r="M4880" i="4" s="1"/>
  <c r="L4881" i="4"/>
  <c r="M4881" i="4" s="1"/>
  <c r="L4882" i="4"/>
  <c r="M4882" i="4" s="1"/>
  <c r="L4883" i="4"/>
  <c r="M4883" i="4" s="1"/>
  <c r="L4884" i="4"/>
  <c r="M4884" i="4" s="1"/>
  <c r="L4885" i="4"/>
  <c r="M4885" i="4" s="1"/>
  <c r="L4886" i="4"/>
  <c r="M4886" i="4" s="1"/>
  <c r="L4887" i="4"/>
  <c r="M4887" i="4" s="1"/>
  <c r="L4888" i="4"/>
  <c r="M4888" i="4" s="1"/>
  <c r="L4889" i="4"/>
  <c r="M4889" i="4" s="1"/>
  <c r="L4890" i="4"/>
  <c r="M4890" i="4" s="1"/>
  <c r="L4891" i="4"/>
  <c r="M4891" i="4" s="1"/>
  <c r="L4892" i="4"/>
  <c r="M4892" i="4" s="1"/>
  <c r="L4893" i="4"/>
  <c r="M4893" i="4" s="1"/>
  <c r="L4894" i="4"/>
  <c r="M4894" i="4" s="1"/>
  <c r="L4895" i="4"/>
  <c r="M4895" i="4" s="1"/>
  <c r="L4896" i="4"/>
  <c r="M4896" i="4" s="1"/>
  <c r="L4897" i="4"/>
  <c r="M4897" i="4" s="1"/>
  <c r="L4898" i="4"/>
  <c r="M4898" i="4" s="1"/>
  <c r="L4899" i="4"/>
  <c r="M4899" i="4" s="1"/>
  <c r="L4900" i="4"/>
  <c r="M4900" i="4" s="1"/>
  <c r="L4901" i="4"/>
  <c r="M4901" i="4" s="1"/>
  <c r="L4902" i="4"/>
  <c r="M4902" i="4" s="1"/>
  <c r="L4903" i="4"/>
  <c r="M4903" i="4" s="1"/>
  <c r="L4904" i="4"/>
  <c r="M4904" i="4" s="1"/>
  <c r="L4905" i="4"/>
  <c r="M4905" i="4" s="1"/>
  <c r="L4906" i="4"/>
  <c r="M4906" i="4" s="1"/>
  <c r="L4907" i="4"/>
  <c r="M4907" i="4" s="1"/>
  <c r="L4908" i="4"/>
  <c r="M4908" i="4" s="1"/>
  <c r="L4909" i="4"/>
  <c r="M4909" i="4" s="1"/>
  <c r="L4910" i="4"/>
  <c r="M4910" i="4" s="1"/>
  <c r="L4911" i="4"/>
  <c r="M4911" i="4" s="1"/>
  <c r="L4912" i="4"/>
  <c r="M4912" i="4" s="1"/>
  <c r="L4913" i="4"/>
  <c r="M4913" i="4" s="1"/>
  <c r="L4914" i="4"/>
  <c r="M4914" i="4" s="1"/>
  <c r="L4915" i="4"/>
  <c r="M4915" i="4" s="1"/>
  <c r="L4916" i="4"/>
  <c r="M4916" i="4" s="1"/>
  <c r="L4917" i="4"/>
  <c r="M4917" i="4" s="1"/>
  <c r="L4918" i="4"/>
  <c r="M4918" i="4" s="1"/>
  <c r="L4919" i="4"/>
  <c r="M4919" i="4" s="1"/>
  <c r="L4920" i="4"/>
  <c r="M4920" i="4" s="1"/>
  <c r="L4921" i="4"/>
  <c r="M4921" i="4" s="1"/>
  <c r="L4922" i="4"/>
  <c r="M4922" i="4" s="1"/>
  <c r="L4923" i="4"/>
  <c r="M4923" i="4" s="1"/>
  <c r="L4924" i="4"/>
  <c r="M4924" i="4" s="1"/>
  <c r="L4925" i="4"/>
  <c r="M4925" i="4" s="1"/>
  <c r="L4926" i="4"/>
  <c r="M4926" i="4" s="1"/>
  <c r="L4927" i="4"/>
  <c r="M4927" i="4" s="1"/>
  <c r="L4928" i="4"/>
  <c r="M4928" i="4" s="1"/>
  <c r="L4929" i="4"/>
  <c r="M4929" i="4" s="1"/>
  <c r="L4930" i="4"/>
  <c r="M4930" i="4" s="1"/>
  <c r="L4931" i="4"/>
  <c r="M4931" i="4" s="1"/>
  <c r="L4932" i="4"/>
  <c r="M4932" i="4" s="1"/>
  <c r="L4933" i="4"/>
  <c r="M4933" i="4" s="1"/>
  <c r="L4934" i="4"/>
  <c r="M4934" i="4" s="1"/>
  <c r="L4935" i="4"/>
  <c r="M4935" i="4" s="1"/>
  <c r="L4936" i="4"/>
  <c r="M4936" i="4" s="1"/>
  <c r="L4937" i="4"/>
  <c r="M4937" i="4" s="1"/>
  <c r="L4938" i="4"/>
  <c r="M4938" i="4" s="1"/>
  <c r="L4939" i="4"/>
  <c r="M4939" i="4" s="1"/>
  <c r="L4940" i="4"/>
  <c r="M4940" i="4" s="1"/>
  <c r="L4941" i="4"/>
  <c r="M4941" i="4" s="1"/>
  <c r="L4942" i="4"/>
  <c r="M4942" i="4" s="1"/>
  <c r="L4943" i="4"/>
  <c r="M4943" i="4" s="1"/>
  <c r="L4944" i="4"/>
  <c r="M4944" i="4" s="1"/>
  <c r="L4945" i="4"/>
  <c r="M4945" i="4" s="1"/>
  <c r="L4946" i="4"/>
  <c r="M4946" i="4" s="1"/>
  <c r="L4947" i="4"/>
  <c r="M4947" i="4" s="1"/>
  <c r="L4948" i="4"/>
  <c r="M4948" i="4" s="1"/>
  <c r="L4949" i="4"/>
  <c r="M4949" i="4" s="1"/>
  <c r="L4950" i="4"/>
  <c r="M4950" i="4" s="1"/>
  <c r="L4951" i="4"/>
  <c r="M4951" i="4" s="1"/>
  <c r="L4952" i="4"/>
  <c r="M4952" i="4" s="1"/>
  <c r="L4953" i="4"/>
  <c r="M4953" i="4" s="1"/>
  <c r="L4954" i="4"/>
  <c r="M4954" i="4" s="1"/>
  <c r="L4955" i="4"/>
  <c r="M4955" i="4" s="1"/>
  <c r="L4956" i="4"/>
  <c r="M4956" i="4" s="1"/>
  <c r="L4957" i="4"/>
  <c r="M4957" i="4" s="1"/>
  <c r="L4958" i="4"/>
  <c r="M4958" i="4" s="1"/>
  <c r="L4959" i="4"/>
  <c r="M4959" i="4" s="1"/>
  <c r="L4960" i="4"/>
  <c r="M4960" i="4" s="1"/>
  <c r="L4961" i="4"/>
  <c r="M4961" i="4" s="1"/>
  <c r="L4962" i="4"/>
  <c r="M4962" i="4" s="1"/>
  <c r="L4963" i="4"/>
  <c r="M4963" i="4" s="1"/>
  <c r="L4964" i="4"/>
  <c r="M4964" i="4" s="1"/>
  <c r="L4965" i="4"/>
  <c r="M4965" i="4" s="1"/>
  <c r="L4966" i="4"/>
  <c r="M4966" i="4" s="1"/>
  <c r="L4967" i="4"/>
  <c r="M4967" i="4" s="1"/>
  <c r="L4968" i="4"/>
  <c r="M4968" i="4" s="1"/>
  <c r="L4969" i="4"/>
  <c r="M4969" i="4" s="1"/>
  <c r="L4970" i="4"/>
  <c r="M4970" i="4" s="1"/>
  <c r="L4971" i="4"/>
  <c r="M4971" i="4" s="1"/>
  <c r="L4972" i="4"/>
  <c r="M4972" i="4" s="1"/>
  <c r="L4973" i="4"/>
  <c r="M4973" i="4" s="1"/>
  <c r="L4974" i="4"/>
  <c r="M4974" i="4" s="1"/>
  <c r="L4975" i="4"/>
  <c r="M4975" i="4" s="1"/>
  <c r="L4976" i="4"/>
  <c r="M4976" i="4" s="1"/>
  <c r="L4977" i="4"/>
  <c r="M4977" i="4" s="1"/>
  <c r="L4978" i="4"/>
  <c r="M4978" i="4" s="1"/>
  <c r="L4979" i="4"/>
  <c r="M4979" i="4" s="1"/>
  <c r="L4980" i="4"/>
  <c r="M4980" i="4" s="1"/>
  <c r="L4981" i="4"/>
  <c r="M4981" i="4" s="1"/>
  <c r="L4982" i="4"/>
  <c r="M4982" i="4" s="1"/>
  <c r="L4983" i="4"/>
  <c r="M4983" i="4" s="1"/>
  <c r="L4984" i="4"/>
  <c r="M4984" i="4" s="1"/>
  <c r="L4985" i="4"/>
  <c r="M4985" i="4" s="1"/>
  <c r="L4986" i="4"/>
  <c r="M4986" i="4" s="1"/>
  <c r="L4987" i="4"/>
  <c r="M4987" i="4" s="1"/>
  <c r="L4988" i="4"/>
  <c r="M4988" i="4" s="1"/>
  <c r="L4989" i="4"/>
  <c r="M4989" i="4" s="1"/>
  <c r="L4990" i="4"/>
  <c r="M4990" i="4" s="1"/>
  <c r="L4991" i="4"/>
  <c r="M4991" i="4" s="1"/>
  <c r="L4992" i="4"/>
  <c r="M4992" i="4" s="1"/>
  <c r="L4993" i="4"/>
  <c r="M4993" i="4" s="1"/>
  <c r="L4994" i="4"/>
  <c r="M4994" i="4" s="1"/>
  <c r="L4995" i="4"/>
  <c r="M4995" i="4" s="1"/>
  <c r="L4996" i="4"/>
  <c r="M4996" i="4" s="1"/>
  <c r="L4997" i="4"/>
  <c r="M4997" i="4" s="1"/>
  <c r="L4998" i="4"/>
  <c r="M4998" i="4" s="1"/>
  <c r="L4999" i="4"/>
  <c r="M4999" i="4" s="1"/>
  <c r="L5000" i="4"/>
  <c r="M5000" i="4" s="1"/>
  <c r="L5001" i="4"/>
  <c r="M5001" i="4" s="1"/>
  <c r="L2" i="4"/>
  <c r="M2" i="4" s="1"/>
  <c r="G19" i="4"/>
  <c r="G3" i="4"/>
  <c r="G5" i="4"/>
  <c r="G6" i="4"/>
  <c r="G7" i="4"/>
  <c r="G8" i="4"/>
  <c r="G9" i="4"/>
  <c r="G10" i="4"/>
  <c r="G11" i="4"/>
  <c r="G12" i="4"/>
  <c r="G13" i="4"/>
  <c r="G14" i="4"/>
  <c r="G15" i="4"/>
  <c r="G17" i="4"/>
  <c r="G18" i="4"/>
  <c r="G20" i="4"/>
  <c r="G22" i="4"/>
  <c r="G23" i="4"/>
  <c r="G24" i="4"/>
  <c r="G25" i="4"/>
  <c r="G26" i="4"/>
  <c r="G28" i="4"/>
  <c r="G29" i="4"/>
  <c r="G30" i="4"/>
  <c r="G31" i="4"/>
  <c r="G32" i="4"/>
  <c r="G33" i="4"/>
  <c r="G34" i="4"/>
  <c r="G35" i="4"/>
  <c r="G36" i="4"/>
  <c r="G38" i="4"/>
  <c r="G39" i="4"/>
  <c r="G40" i="4"/>
  <c r="G41" i="4"/>
  <c r="G42" i="4"/>
  <c r="G44" i="4"/>
  <c r="G45" i="4"/>
  <c r="G46" i="4"/>
  <c r="G47" i="4"/>
  <c r="G48" i="4"/>
  <c r="G49" i="4"/>
  <c r="G50" i="4"/>
  <c r="G52" i="4"/>
  <c r="G53" i="4"/>
  <c r="G54" i="4"/>
  <c r="G55" i="4"/>
  <c r="G56" i="4"/>
  <c r="G57" i="4"/>
  <c r="G58" i="4"/>
  <c r="G59" i="4"/>
  <c r="G60" i="4"/>
  <c r="G61" i="4"/>
  <c r="G62" i="4"/>
  <c r="G64" i="4"/>
  <c r="G65" i="4"/>
  <c r="G67" i="4"/>
  <c r="G68" i="4"/>
  <c r="G70" i="4"/>
  <c r="G71" i="4"/>
  <c r="G72" i="4"/>
  <c r="G73" i="4"/>
  <c r="G74" i="4"/>
  <c r="G75" i="4"/>
  <c r="G77" i="4"/>
  <c r="G78" i="4"/>
  <c r="G79" i="4"/>
  <c r="G80" i="4"/>
  <c r="G81" i="4"/>
  <c r="G82" i="4"/>
  <c r="G83" i="4"/>
  <c r="G84" i="4"/>
  <c r="G85" i="4"/>
  <c r="G87" i="4"/>
  <c r="G88" i="4"/>
  <c r="G89" i="4"/>
  <c r="G90" i="4"/>
  <c r="G92" i="4"/>
  <c r="G93" i="4"/>
  <c r="G95" i="4"/>
  <c r="G96" i="4"/>
  <c r="G98" i="4"/>
  <c r="G100" i="4"/>
  <c r="G101" i="4"/>
  <c r="G102" i="4"/>
  <c r="G103" i="4"/>
  <c r="G104" i="4"/>
  <c r="G105" i="4"/>
  <c r="G106" i="4"/>
  <c r="G107" i="4"/>
  <c r="G108" i="4"/>
  <c r="G109" i="4"/>
  <c r="G110" i="4"/>
  <c r="G111" i="4"/>
  <c r="G112" i="4"/>
  <c r="G113" i="4"/>
  <c r="G115" i="4"/>
  <c r="G116" i="4"/>
  <c r="G117" i="4"/>
  <c r="G118" i="4"/>
  <c r="G119" i="4"/>
  <c r="G120" i="4"/>
  <c r="G121" i="4"/>
  <c r="G122" i="4"/>
  <c r="G123" i="4"/>
  <c r="G124" i="4"/>
  <c r="G125" i="4"/>
  <c r="G127" i="4"/>
  <c r="G128" i="4"/>
  <c r="G129" i="4"/>
  <c r="G130" i="4"/>
  <c r="G131" i="4"/>
  <c r="G134" i="4"/>
  <c r="G135" i="4"/>
  <c r="G136" i="4"/>
  <c r="G137" i="4"/>
  <c r="G139" i="4"/>
  <c r="G140" i="4"/>
  <c r="G141" i="4"/>
  <c r="G143" i="4"/>
  <c r="G144" i="4"/>
  <c r="G145" i="4"/>
  <c r="G146" i="4"/>
  <c r="G147" i="4"/>
  <c r="G148" i="4"/>
  <c r="G149" i="4"/>
  <c r="G150" i="4"/>
  <c r="G151" i="4"/>
  <c r="G152" i="4"/>
  <c r="G153" i="4"/>
  <c r="G154" i="4"/>
  <c r="G155" i="4"/>
  <c r="G156" i="4"/>
  <c r="G158" i="4"/>
  <c r="G159" i="4"/>
  <c r="G160" i="4"/>
  <c r="G161" i="4"/>
  <c r="G162" i="4"/>
  <c r="G163" i="4"/>
  <c r="G164" i="4"/>
  <c r="G165" i="4"/>
  <c r="G166" i="4"/>
  <c r="G167" i="4"/>
  <c r="G168" i="4"/>
  <c r="G169" i="4"/>
  <c r="G170" i="4"/>
  <c r="G171" i="4"/>
  <c r="G172" i="4"/>
  <c r="G173" i="4"/>
  <c r="G174" i="4"/>
  <c r="G175" i="4"/>
  <c r="G176" i="4"/>
  <c r="G177" i="4"/>
  <c r="G178" i="4"/>
  <c r="G179" i="4"/>
  <c r="G180" i="4"/>
  <c r="G182" i="4"/>
  <c r="G183" i="4"/>
  <c r="G184" i="4"/>
  <c r="G185" i="4"/>
  <c r="G186" i="4"/>
  <c r="G187" i="4"/>
  <c r="G188" i="4"/>
  <c r="G189" i="4"/>
  <c r="G190" i="4"/>
  <c r="G191" i="4"/>
  <c r="G192" i="4"/>
  <c r="G193" i="4"/>
  <c r="G194" i="4"/>
  <c r="G195" i="4"/>
  <c r="G196" i="4"/>
  <c r="G198" i="4"/>
  <c r="G199" i="4"/>
  <c r="G200" i="4"/>
  <c r="G201" i="4"/>
  <c r="G202" i="4"/>
  <c r="G204" i="4"/>
  <c r="G205" i="4"/>
  <c r="G206" i="4"/>
  <c r="G207" i="4"/>
  <c r="G208" i="4"/>
  <c r="G210" i="4"/>
  <c r="G211" i="4"/>
  <c r="G212" i="4"/>
  <c r="G213" i="4"/>
  <c r="G214" i="4"/>
  <c r="G215" i="4"/>
  <c r="G216" i="4"/>
  <c r="G217" i="4"/>
  <c r="G218" i="4"/>
  <c r="G219" i="4"/>
  <c r="G220" i="4"/>
  <c r="G221" i="4"/>
  <c r="G222" i="4"/>
  <c r="G224" i="4"/>
  <c r="G225" i="4"/>
  <c r="G226" i="4"/>
  <c r="G227" i="4"/>
  <c r="G228" i="4"/>
  <c r="G229" i="4"/>
  <c r="G231" i="4"/>
  <c r="G232" i="4"/>
  <c r="G233" i="4"/>
  <c r="G234" i="4"/>
  <c r="G235" i="4"/>
  <c r="G236" i="4"/>
  <c r="G237" i="4"/>
  <c r="G238" i="4"/>
  <c r="G239" i="4"/>
  <c r="G240" i="4"/>
  <c r="G241" i="4"/>
  <c r="G242" i="4"/>
  <c r="G243" i="4"/>
  <c r="G244" i="4"/>
  <c r="G245" i="4"/>
  <c r="G246" i="4"/>
  <c r="G247" i="4"/>
  <c r="G248" i="4"/>
  <c r="G249" i="4"/>
  <c r="G250" i="4"/>
  <c r="G251" i="4"/>
  <c r="G252" i="4"/>
  <c r="G253" i="4"/>
  <c r="G255" i="4"/>
  <c r="G256" i="4"/>
  <c r="G257" i="4"/>
  <c r="G259" i="4"/>
  <c r="G262" i="4"/>
  <c r="G263" i="4"/>
  <c r="G264" i="4"/>
  <c r="G265" i="4"/>
  <c r="G266" i="4"/>
  <c r="G267" i="4"/>
  <c r="G268" i="4"/>
  <c r="G269" i="4"/>
  <c r="G270" i="4"/>
  <c r="G271" i="4"/>
  <c r="G272" i="4"/>
  <c r="G273" i="4"/>
  <c r="G274" i="4"/>
  <c r="G275" i="4"/>
  <c r="G276" i="4"/>
  <c r="G277" i="4"/>
  <c r="G278" i="4"/>
  <c r="G279" i="4"/>
  <c r="G280" i="4"/>
  <c r="G281" i="4"/>
  <c r="G282" i="4"/>
  <c r="G283" i="4"/>
  <c r="G284" i="4"/>
  <c r="G285"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1" i="4"/>
  <c r="G412" i="4"/>
  <c r="G413" i="4"/>
  <c r="G414" i="4"/>
  <c r="G415" i="4"/>
  <c r="G416" i="4"/>
  <c r="G417" i="4"/>
  <c r="G419" i="4"/>
  <c r="G420" i="4"/>
  <c r="G421" i="4"/>
  <c r="G422" i="4"/>
  <c r="G423" i="4"/>
  <c r="G425" i="4"/>
  <c r="G426" i="4"/>
  <c r="G427" i="4"/>
  <c r="G428" i="4"/>
  <c r="G429" i="4"/>
  <c r="G431" i="4"/>
  <c r="G432" i="4"/>
  <c r="G433" i="4"/>
  <c r="G434" i="4"/>
  <c r="G435" i="4"/>
  <c r="G436" i="4"/>
  <c r="G438" i="4"/>
  <c r="G439" i="4"/>
  <c r="G440" i="4"/>
  <c r="G441" i="4"/>
  <c r="G443" i="4"/>
  <c r="G445" i="4"/>
  <c r="G446" i="4"/>
  <c r="G447" i="4"/>
  <c r="G448" i="4"/>
  <c r="G449" i="4"/>
  <c r="G450" i="4"/>
  <c r="G451" i="4"/>
  <c r="G452" i="4"/>
  <c r="G453" i="4"/>
  <c r="G454" i="4"/>
  <c r="G455" i="4"/>
  <c r="G456" i="4"/>
  <c r="G457" i="4"/>
  <c r="G458" i="4"/>
  <c r="G459" i="4"/>
  <c r="G461" i="4"/>
  <c r="G462" i="4"/>
  <c r="G463" i="4"/>
  <c r="G464" i="4"/>
  <c r="G466" i="4"/>
  <c r="G467" i="4"/>
  <c r="G468" i="4"/>
  <c r="G469" i="4"/>
  <c r="G471" i="4"/>
  <c r="G472" i="4"/>
  <c r="G473" i="4"/>
  <c r="G474" i="4"/>
  <c r="G475" i="4"/>
  <c r="G476" i="4"/>
  <c r="G478" i="4"/>
  <c r="G479" i="4"/>
  <c r="G480" i="4"/>
  <c r="G482" i="4"/>
  <c r="G483" i="4"/>
  <c r="G484" i="4"/>
  <c r="G486" i="4"/>
  <c r="G487" i="4"/>
  <c r="G488" i="4"/>
  <c r="G489" i="4"/>
  <c r="G490" i="4"/>
  <c r="G491" i="4"/>
  <c r="G492" i="4"/>
  <c r="G493" i="4"/>
  <c r="G494" i="4"/>
  <c r="G495" i="4"/>
  <c r="G496" i="4"/>
  <c r="G497" i="4"/>
  <c r="G498" i="4"/>
  <c r="G499" i="4"/>
  <c r="G500" i="4"/>
  <c r="G501" i="4"/>
  <c r="G502" i="4"/>
  <c r="G503" i="4"/>
  <c r="G504" i="4"/>
  <c r="G505" i="4"/>
  <c r="G506" i="4"/>
  <c r="G508" i="4"/>
  <c r="G509" i="4"/>
  <c r="G510" i="4"/>
  <c r="G511" i="4"/>
  <c r="G512" i="4"/>
  <c r="G514" i="4"/>
  <c r="G515" i="4"/>
  <c r="G516" i="4"/>
  <c r="G517" i="4"/>
  <c r="G518" i="4"/>
  <c r="G519" i="4"/>
  <c r="G520" i="4"/>
  <c r="G521" i="4"/>
  <c r="G522" i="4"/>
  <c r="G523" i="4"/>
  <c r="G524" i="4"/>
  <c r="G525" i="4"/>
  <c r="G526" i="4"/>
  <c r="G527" i="4"/>
  <c r="G528" i="4"/>
  <c r="G529" i="4"/>
  <c r="G530" i="4"/>
  <c r="G531" i="4"/>
  <c r="G532" i="4"/>
  <c r="G533" i="4"/>
  <c r="G535" i="4"/>
  <c r="G536" i="4"/>
  <c r="G537" i="4"/>
  <c r="G538" i="4"/>
  <c r="G539" i="4"/>
  <c r="G540" i="4"/>
  <c r="G541" i="4"/>
  <c r="G542" i="4"/>
  <c r="G543" i="4"/>
  <c r="G544" i="4"/>
  <c r="G546" i="4"/>
  <c r="G547" i="4"/>
  <c r="G548" i="4"/>
  <c r="G549" i="4"/>
  <c r="G550" i="4"/>
  <c r="G551" i="4"/>
  <c r="G552" i="4"/>
  <c r="G553" i="4"/>
  <c r="G554" i="4"/>
  <c r="G555" i="4"/>
  <c r="G556" i="4"/>
  <c r="G557" i="4"/>
  <c r="G558" i="4"/>
  <c r="G559" i="4"/>
  <c r="G560" i="4"/>
  <c r="G561" i="4"/>
  <c r="G562" i="4"/>
  <c r="G563" i="4"/>
  <c r="G564" i="4"/>
  <c r="G565" i="4"/>
  <c r="G566" i="4"/>
  <c r="G568" i="4"/>
  <c r="G569" i="4"/>
  <c r="G570" i="4"/>
  <c r="G572" i="4"/>
  <c r="G573" i="4"/>
  <c r="G574" i="4"/>
  <c r="G576" i="4"/>
  <c r="G577" i="4"/>
  <c r="G578" i="4"/>
  <c r="G579" i="4"/>
  <c r="G580" i="4"/>
  <c r="G581" i="4"/>
  <c r="G582" i="4"/>
  <c r="G583" i="4"/>
  <c r="G584" i="4"/>
  <c r="G585" i="4"/>
  <c r="G586" i="4"/>
  <c r="G587" i="4"/>
  <c r="G588" i="4"/>
  <c r="G590" i="4"/>
  <c r="G591" i="4"/>
  <c r="G592" i="4"/>
  <c r="G593" i="4"/>
  <c r="G594" i="4"/>
  <c r="G595" i="4"/>
  <c r="G596" i="4"/>
  <c r="G597" i="4"/>
  <c r="G598" i="4"/>
  <c r="G599" i="4"/>
  <c r="G600" i="4"/>
  <c r="G601" i="4"/>
  <c r="G602" i="4"/>
  <c r="G603" i="4"/>
  <c r="G604" i="4"/>
  <c r="G605" i="4"/>
  <c r="G607" i="4"/>
  <c r="G608" i="4"/>
  <c r="G609" i="4"/>
  <c r="G610" i="4"/>
  <c r="G611" i="4"/>
  <c r="G612" i="4"/>
  <c r="G613" i="4"/>
  <c r="G614" i="4"/>
  <c r="G615" i="4"/>
  <c r="G616" i="4"/>
  <c r="G617" i="4"/>
  <c r="G618" i="4"/>
  <c r="G619" i="4"/>
  <c r="G620" i="4"/>
  <c r="G621" i="4"/>
  <c r="G622" i="4"/>
  <c r="G624" i="4"/>
  <c r="G626" i="4"/>
  <c r="G627" i="4"/>
  <c r="G628" i="4"/>
  <c r="G629" i="4"/>
  <c r="G630" i="4"/>
  <c r="G631" i="4"/>
  <c r="G632" i="4"/>
  <c r="G633" i="4"/>
  <c r="G634" i="4"/>
  <c r="G636" i="4"/>
  <c r="G637" i="4"/>
  <c r="G638" i="4"/>
  <c r="G640" i="4"/>
  <c r="G641" i="4"/>
  <c r="G642" i="4"/>
  <c r="G643" i="4"/>
  <c r="G645" i="4"/>
  <c r="G646" i="4"/>
  <c r="G647" i="4"/>
  <c r="G648" i="4"/>
  <c r="G650" i="4"/>
  <c r="G651" i="4"/>
  <c r="G652" i="4"/>
  <c r="G653" i="4"/>
  <c r="G654" i="4"/>
  <c r="G655" i="4"/>
  <c r="G657" i="4"/>
  <c r="G658" i="4"/>
  <c r="G659" i="4"/>
  <c r="G661" i="4"/>
  <c r="G662" i="4"/>
  <c r="G663" i="4"/>
  <c r="G664" i="4"/>
  <c r="G665" i="4"/>
  <c r="G666" i="4"/>
  <c r="G667" i="4"/>
  <c r="G668" i="4"/>
  <c r="G669" i="4"/>
  <c r="G670" i="4"/>
  <c r="G671" i="4"/>
  <c r="G673" i="4"/>
  <c r="G674" i="4"/>
  <c r="G675" i="4"/>
  <c r="G676" i="4"/>
  <c r="G677" i="4"/>
  <c r="G678" i="4"/>
  <c r="G679" i="4"/>
  <c r="G680" i="4"/>
  <c r="G681" i="4"/>
  <c r="G682" i="4"/>
  <c r="G683" i="4"/>
  <c r="G684" i="4"/>
  <c r="G686" i="4"/>
  <c r="G687" i="4"/>
  <c r="G688" i="4"/>
  <c r="G689" i="4"/>
  <c r="G690" i="4"/>
  <c r="G692" i="4"/>
  <c r="G693" i="4"/>
  <c r="G694" i="4"/>
  <c r="G695" i="4"/>
  <c r="G696" i="4"/>
  <c r="G697" i="4"/>
  <c r="G699" i="4"/>
  <c r="G700" i="4"/>
  <c r="G701" i="4"/>
  <c r="G702" i="4"/>
  <c r="G703" i="4"/>
  <c r="G704" i="4"/>
  <c r="G705" i="4"/>
  <c r="G706" i="4"/>
  <c r="G707" i="4"/>
  <c r="G708" i="4"/>
  <c r="G709" i="4"/>
  <c r="G710" i="4"/>
  <c r="G711" i="4"/>
  <c r="G712" i="4"/>
  <c r="G713" i="4"/>
  <c r="G714" i="4"/>
  <c r="G715" i="4"/>
  <c r="G716" i="4"/>
  <c r="G717" i="4"/>
  <c r="G718" i="4"/>
  <c r="G720" i="4"/>
  <c r="G721" i="4"/>
  <c r="G722" i="4"/>
  <c r="G723" i="4"/>
  <c r="G724" i="4"/>
  <c r="G725" i="4"/>
  <c r="G726" i="4"/>
  <c r="G728" i="4"/>
  <c r="G729" i="4"/>
  <c r="G731" i="4"/>
  <c r="G732" i="4"/>
  <c r="G733" i="4"/>
  <c r="G734" i="4"/>
  <c r="G735" i="4"/>
  <c r="G736" i="4"/>
  <c r="G737" i="4"/>
  <c r="G738" i="4"/>
  <c r="G739" i="4"/>
  <c r="G740" i="4"/>
  <c r="G741" i="4"/>
  <c r="G742" i="4"/>
  <c r="G743" i="4"/>
  <c r="G744" i="4"/>
  <c r="G745" i="4"/>
  <c r="G746" i="4"/>
  <c r="G747" i="4"/>
  <c r="G748" i="4"/>
  <c r="G749" i="4"/>
  <c r="G750" i="4"/>
  <c r="G752" i="4"/>
  <c r="G754" i="4"/>
  <c r="G755" i="4"/>
  <c r="G756" i="4"/>
  <c r="G757" i="4"/>
  <c r="G758" i="4"/>
  <c r="G759" i="4"/>
  <c r="G761" i="4"/>
  <c r="G763" i="4"/>
  <c r="G764" i="4"/>
  <c r="G765" i="4"/>
  <c r="G766" i="4"/>
  <c r="G767" i="4"/>
  <c r="G768" i="4"/>
  <c r="G769" i="4"/>
  <c r="G770" i="4"/>
  <c r="G771" i="4"/>
  <c r="G772" i="4"/>
  <c r="G774" i="4"/>
  <c r="G775" i="4"/>
  <c r="G776" i="4"/>
  <c r="G777" i="4"/>
  <c r="G778" i="4"/>
  <c r="G779" i="4"/>
  <c r="G780" i="4"/>
  <c r="G781" i="4"/>
  <c r="G782" i="4"/>
  <c r="G783" i="4"/>
  <c r="G784" i="4"/>
  <c r="G785" i="4"/>
  <c r="G786" i="4"/>
  <c r="G787" i="4"/>
  <c r="G789" i="4"/>
  <c r="G791" i="4"/>
  <c r="G792" i="4"/>
  <c r="G793" i="4"/>
  <c r="G794" i="4"/>
  <c r="G795" i="4"/>
  <c r="G796" i="4"/>
  <c r="G797" i="4"/>
  <c r="G798" i="4"/>
  <c r="G799" i="4"/>
  <c r="G800" i="4"/>
  <c r="G801" i="4"/>
  <c r="G803"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3" i="4"/>
  <c r="G834" i="4"/>
  <c r="G835" i="4"/>
  <c r="G836" i="4"/>
  <c r="G837" i="4"/>
  <c r="G839" i="4"/>
  <c r="G840" i="4"/>
  <c r="G841" i="4"/>
  <c r="G842" i="4"/>
  <c r="G844" i="4"/>
  <c r="G845" i="4"/>
  <c r="G846" i="4"/>
  <c r="G847" i="4"/>
  <c r="G848" i="4"/>
  <c r="G849" i="4"/>
  <c r="G850" i="4"/>
  <c r="G851" i="4"/>
  <c r="G852" i="4"/>
  <c r="G853" i="4"/>
  <c r="G854" i="4"/>
  <c r="G855" i="4"/>
  <c r="G856" i="4"/>
  <c r="G857" i="4"/>
  <c r="G858" i="4"/>
  <c r="G859" i="4"/>
  <c r="G860" i="4"/>
  <c r="G861" i="4"/>
  <c r="G862" i="4"/>
  <c r="G863" i="4"/>
  <c r="G864" i="4"/>
  <c r="G866" i="4"/>
  <c r="G867" i="4"/>
  <c r="G868" i="4"/>
  <c r="G869" i="4"/>
  <c r="G870" i="4"/>
  <c r="G871" i="4"/>
  <c r="G872" i="4"/>
  <c r="G873" i="4"/>
  <c r="G874" i="4"/>
  <c r="G875" i="4"/>
  <c r="G876" i="4"/>
  <c r="G877" i="4"/>
  <c r="G878" i="4"/>
  <c r="G879" i="4"/>
  <c r="G880" i="4"/>
  <c r="G881" i="4"/>
  <c r="G882" i="4"/>
  <c r="G883" i="4"/>
  <c r="G884" i="4"/>
  <c r="G886" i="4"/>
  <c r="G887" i="4"/>
  <c r="G888" i="4"/>
  <c r="G890" i="4"/>
  <c r="G891" i="4"/>
  <c r="G892" i="4"/>
  <c r="G893" i="4"/>
  <c r="G894" i="4"/>
  <c r="G895" i="4"/>
  <c r="G896" i="4"/>
  <c r="G897" i="4"/>
  <c r="G898" i="4"/>
  <c r="G899" i="4"/>
  <c r="G900" i="4"/>
  <c r="G901" i="4"/>
  <c r="G903" i="4"/>
  <c r="G904" i="4"/>
  <c r="G905" i="4"/>
  <c r="G906" i="4"/>
  <c r="G907" i="4"/>
  <c r="G908" i="4"/>
  <c r="G909" i="4"/>
  <c r="G910" i="4"/>
  <c r="G911" i="4"/>
  <c r="G912" i="4"/>
  <c r="G913" i="4"/>
  <c r="G914" i="4"/>
  <c r="G915" i="4"/>
  <c r="G916" i="4"/>
  <c r="G917" i="4"/>
  <c r="G918" i="4"/>
  <c r="G919" i="4"/>
  <c r="G920" i="4"/>
  <c r="G921" i="4"/>
  <c r="G922" i="4"/>
  <c r="G923" i="4"/>
  <c r="G924" i="4"/>
  <c r="G925" i="4"/>
  <c r="G926" i="4"/>
  <c r="G928" i="4"/>
  <c r="G929" i="4"/>
  <c r="G930" i="4"/>
  <c r="G932" i="4"/>
  <c r="G933" i="4"/>
  <c r="G934" i="4"/>
  <c r="G935" i="4"/>
  <c r="G936" i="4"/>
  <c r="G938" i="4"/>
  <c r="G939" i="4"/>
  <c r="G940" i="4"/>
  <c r="G941" i="4"/>
  <c r="G942" i="4"/>
  <c r="G943" i="4"/>
  <c r="G944" i="4"/>
  <c r="G945" i="4"/>
  <c r="G946" i="4"/>
  <c r="G947" i="4"/>
  <c r="G949" i="4"/>
  <c r="G950" i="4"/>
  <c r="G952" i="4"/>
  <c r="G953" i="4"/>
  <c r="G954" i="4"/>
  <c r="G955" i="4"/>
  <c r="G956" i="4"/>
  <c r="G957" i="4"/>
  <c r="G959" i="4"/>
  <c r="G960" i="4"/>
  <c r="G961" i="4"/>
  <c r="G962" i="4"/>
  <c r="G963" i="4"/>
  <c r="G964" i="4"/>
  <c r="G965" i="4"/>
  <c r="G966" i="4"/>
  <c r="G967" i="4"/>
  <c r="G969" i="4"/>
  <c r="G970" i="4"/>
  <c r="G971" i="4"/>
  <c r="G972" i="4"/>
  <c r="G973" i="4"/>
  <c r="G974" i="4"/>
  <c r="G976" i="4"/>
  <c r="G977" i="4"/>
  <c r="G978" i="4"/>
  <c r="G979" i="4"/>
  <c r="G980" i="4"/>
  <c r="G981" i="4"/>
  <c r="G982" i="4"/>
  <c r="G983" i="4"/>
  <c r="G984" i="4"/>
  <c r="G985" i="4"/>
  <c r="G986" i="4"/>
  <c r="G987" i="4"/>
  <c r="G988" i="4"/>
  <c r="G989" i="4"/>
  <c r="G991" i="4"/>
  <c r="G992" i="4"/>
  <c r="G993" i="4"/>
  <c r="G994" i="4"/>
  <c r="G995" i="4"/>
  <c r="G996" i="4"/>
  <c r="G997" i="4"/>
  <c r="G998" i="4"/>
  <c r="G999" i="4"/>
  <c r="G1000" i="4"/>
  <c r="G1001" i="4"/>
  <c r="G1003" i="4"/>
  <c r="G1004" i="4"/>
  <c r="G1005" i="4"/>
  <c r="G1006" i="4"/>
  <c r="G1008" i="4"/>
  <c r="G1009" i="4"/>
  <c r="G1010" i="4"/>
  <c r="G1011" i="4"/>
  <c r="G1012" i="4"/>
  <c r="G1013" i="4"/>
  <c r="G1015" i="4"/>
  <c r="G1016" i="4"/>
  <c r="G1017" i="4"/>
  <c r="G1018" i="4"/>
  <c r="G1019" i="4"/>
  <c r="G1021" i="4"/>
  <c r="G1022" i="4"/>
  <c r="G1024" i="4"/>
  <c r="G1025" i="4"/>
  <c r="G1026" i="4"/>
  <c r="G1027" i="4"/>
  <c r="G1028" i="4"/>
  <c r="G1029" i="4"/>
  <c r="G1031" i="4"/>
  <c r="G1032" i="4"/>
  <c r="G1034" i="4"/>
  <c r="G1035" i="4"/>
  <c r="G1037" i="4"/>
  <c r="G1038" i="4"/>
  <c r="G1039" i="4"/>
  <c r="G1040" i="4"/>
  <c r="G1041" i="4"/>
  <c r="G1042" i="4"/>
  <c r="G1043" i="4"/>
  <c r="G1044" i="4"/>
  <c r="G1046" i="4"/>
  <c r="G1047" i="4"/>
  <c r="G1048" i="4"/>
  <c r="G1050" i="4"/>
  <c r="G1051" i="4"/>
  <c r="G1052" i="4"/>
  <c r="G1053" i="4"/>
  <c r="G1054" i="4"/>
  <c r="G1056" i="4"/>
  <c r="G1057" i="4"/>
  <c r="G1058" i="4"/>
  <c r="G1059" i="4"/>
  <c r="G1060" i="4"/>
  <c r="G1061" i="4"/>
  <c r="G1062" i="4"/>
  <c r="G1063" i="4"/>
  <c r="G1065" i="4"/>
  <c r="G1066" i="4"/>
  <c r="G1067" i="4"/>
  <c r="G1068" i="4"/>
  <c r="G1070" i="4"/>
  <c r="G1071" i="4"/>
  <c r="G1072" i="4"/>
  <c r="G1073" i="4"/>
  <c r="G1074" i="4"/>
  <c r="G1075" i="4"/>
  <c r="G1076" i="4"/>
  <c r="G1077" i="4"/>
  <c r="G1079" i="4"/>
  <c r="G1080" i="4"/>
  <c r="G1081" i="4"/>
  <c r="G1082" i="4"/>
  <c r="G1084" i="4"/>
  <c r="G1085" i="4"/>
  <c r="G1086" i="4"/>
  <c r="G1087" i="4"/>
  <c r="G1088" i="4"/>
  <c r="G1089" i="4"/>
  <c r="G1090" i="4"/>
  <c r="G1091" i="4"/>
  <c r="G1092" i="4"/>
  <c r="G1093" i="4"/>
  <c r="G1094" i="4"/>
  <c r="G1095" i="4"/>
  <c r="G1096" i="4"/>
  <c r="G1097" i="4"/>
  <c r="G1099" i="4"/>
  <c r="G1100" i="4"/>
  <c r="G1101" i="4"/>
  <c r="G1102" i="4"/>
  <c r="G1104" i="4"/>
  <c r="G1105" i="4"/>
  <c r="G1106" i="4"/>
  <c r="G1107" i="4"/>
  <c r="G1108" i="4"/>
  <c r="G1109" i="4"/>
  <c r="G1110" i="4"/>
  <c r="G1112" i="4"/>
  <c r="G1113" i="4"/>
  <c r="G1114" i="4"/>
  <c r="G1115" i="4"/>
  <c r="G1116" i="4"/>
  <c r="G1117" i="4"/>
  <c r="G1118" i="4"/>
  <c r="G1119" i="4"/>
  <c r="G1120" i="4"/>
  <c r="G1122" i="4"/>
  <c r="G1123" i="4"/>
  <c r="G1124" i="4"/>
  <c r="G1125" i="4"/>
  <c r="G1126" i="4"/>
  <c r="G1127" i="4"/>
  <c r="G1128" i="4"/>
  <c r="G1129" i="4"/>
  <c r="G1131" i="4"/>
  <c r="G1132" i="4"/>
  <c r="G1133" i="4"/>
  <c r="G1134" i="4"/>
  <c r="G1135" i="4"/>
  <c r="G1136" i="4"/>
  <c r="G1137" i="4"/>
  <c r="G1138" i="4"/>
  <c r="G1139" i="4"/>
  <c r="G1140" i="4"/>
  <c r="G1141" i="4"/>
  <c r="G1142" i="4"/>
  <c r="G1143" i="4"/>
  <c r="G1144" i="4"/>
  <c r="G1146" i="4"/>
  <c r="G1147" i="4"/>
  <c r="G1148" i="4"/>
  <c r="G1149" i="4"/>
  <c r="G1150" i="4"/>
  <c r="G1151" i="4"/>
  <c r="G1152" i="4"/>
  <c r="G1153" i="4"/>
  <c r="G1154" i="4"/>
  <c r="G1155" i="4"/>
  <c r="G1156" i="4"/>
  <c r="G1157" i="4"/>
  <c r="G1158" i="4"/>
  <c r="G1159" i="4"/>
  <c r="G1160" i="4"/>
  <c r="G1161" i="4"/>
  <c r="G1162" i="4"/>
  <c r="G1163" i="4"/>
  <c r="G1164" i="4"/>
  <c r="G1165" i="4"/>
  <c r="G1166" i="4"/>
  <c r="G1167" i="4"/>
  <c r="G1169" i="4"/>
  <c r="G1170" i="4"/>
  <c r="G1171" i="4"/>
  <c r="G1172" i="4"/>
  <c r="G1173" i="4"/>
  <c r="G1174" i="4"/>
  <c r="G1176" i="4"/>
  <c r="G1177" i="4"/>
  <c r="G1178" i="4"/>
  <c r="G1179" i="4"/>
  <c r="G1180" i="4"/>
  <c r="G1182" i="4"/>
  <c r="G1183" i="4"/>
  <c r="G1184" i="4"/>
  <c r="G1185" i="4"/>
  <c r="G1186" i="4"/>
  <c r="G1187" i="4"/>
  <c r="G1188" i="4"/>
  <c r="G1189" i="4"/>
  <c r="G1190" i="4"/>
  <c r="G1191" i="4"/>
  <c r="G1192" i="4"/>
  <c r="G1193" i="4"/>
  <c r="G1194" i="4"/>
  <c r="G1195" i="4"/>
  <c r="G1196" i="4"/>
  <c r="G1197" i="4"/>
  <c r="G1198" i="4"/>
  <c r="G1199" i="4"/>
  <c r="G1201" i="4"/>
  <c r="G1202" i="4"/>
  <c r="G1203" i="4"/>
  <c r="G1204" i="4"/>
  <c r="G1206" i="4"/>
  <c r="G1207" i="4"/>
  <c r="G1208"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6" i="4"/>
  <c r="G1318" i="4"/>
  <c r="G1319" i="4"/>
  <c r="G1320" i="4"/>
  <c r="G1321" i="4"/>
  <c r="G1323" i="4"/>
  <c r="G1324" i="4"/>
  <c r="G1325" i="4"/>
  <c r="G1327" i="4"/>
  <c r="G1328" i="4"/>
  <c r="G1329" i="4"/>
  <c r="G1331" i="4"/>
  <c r="G1332" i="4"/>
  <c r="G1333" i="4"/>
  <c r="G1335" i="4"/>
  <c r="G1336" i="4"/>
  <c r="G1337" i="4"/>
  <c r="G1338" i="4"/>
  <c r="G1339" i="4"/>
  <c r="G1340" i="4"/>
  <c r="G1342" i="4"/>
  <c r="G1343" i="4"/>
  <c r="G1344" i="4"/>
  <c r="G1345"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4" i="4"/>
  <c r="G1375" i="4"/>
  <c r="G1376" i="4"/>
  <c r="G1377" i="4"/>
  <c r="G1379" i="4"/>
  <c r="G1380" i="4"/>
  <c r="G1381" i="4"/>
  <c r="G1382" i="4"/>
  <c r="G1384" i="4"/>
  <c r="G1386" i="4"/>
  <c r="G1387" i="4"/>
  <c r="G1388" i="4"/>
  <c r="G1389" i="4"/>
  <c r="G1390" i="4"/>
  <c r="G1391" i="4"/>
  <c r="G1392" i="4"/>
  <c r="G1393" i="4"/>
  <c r="G1394" i="4"/>
  <c r="G1395" i="4"/>
  <c r="G1397" i="4"/>
  <c r="G1398" i="4"/>
  <c r="G1399" i="4"/>
  <c r="G1400" i="4"/>
  <c r="G1401" i="4"/>
  <c r="G1402" i="4"/>
  <c r="G1403" i="4"/>
  <c r="G1404" i="4"/>
  <c r="G1405" i="4"/>
  <c r="G1406" i="4"/>
  <c r="G1407" i="4"/>
  <c r="G1409" i="4"/>
  <c r="G1410" i="4"/>
  <c r="G1411" i="4"/>
  <c r="G1412" i="4"/>
  <c r="G1413" i="4"/>
  <c r="G1415" i="4"/>
  <c r="G1416" i="4"/>
  <c r="G1417" i="4"/>
  <c r="G1418" i="4"/>
  <c r="G1419" i="4"/>
  <c r="G1420" i="4"/>
  <c r="G1421" i="4"/>
  <c r="G1422" i="4"/>
  <c r="G1423" i="4"/>
  <c r="G1424" i="4"/>
  <c r="G1426" i="4"/>
  <c r="G1427" i="4"/>
  <c r="G1428" i="4"/>
  <c r="G1429" i="4"/>
  <c r="G1430" i="4"/>
  <c r="G1431" i="4"/>
  <c r="G1432" i="4"/>
  <c r="G1433" i="4"/>
  <c r="G1434" i="4"/>
  <c r="G1435" i="4"/>
  <c r="G1436" i="4"/>
  <c r="G1437" i="4"/>
  <c r="G1438" i="4"/>
  <c r="G1439" i="4"/>
  <c r="G1440" i="4"/>
  <c r="G1441" i="4"/>
  <c r="G1442" i="4"/>
  <c r="G1443" i="4"/>
  <c r="G1444" i="4"/>
  <c r="G1445" i="4"/>
  <c r="G1447" i="4"/>
  <c r="G1449" i="4"/>
  <c r="G1450" i="4"/>
  <c r="G1451" i="4"/>
  <c r="G1452" i="4"/>
  <c r="G1454" i="4"/>
  <c r="G1455" i="4"/>
  <c r="G1457" i="4"/>
  <c r="G1458" i="4"/>
  <c r="G1460" i="4"/>
  <c r="G1461" i="4"/>
  <c r="G1462" i="4"/>
  <c r="G1463" i="4"/>
  <c r="G1464" i="4"/>
  <c r="G1466" i="4"/>
  <c r="G1467" i="4"/>
  <c r="G1468" i="4"/>
  <c r="G1469" i="4"/>
  <c r="G1470" i="4"/>
  <c r="G1471" i="4"/>
  <c r="G1473" i="4"/>
  <c r="G1474" i="4"/>
  <c r="G1475" i="4"/>
  <c r="G1476" i="4"/>
  <c r="G1477" i="4"/>
  <c r="G1478" i="4"/>
  <c r="G1479" i="4"/>
  <c r="G1481" i="4"/>
  <c r="G1482" i="4"/>
  <c r="G1483" i="4"/>
  <c r="G1485" i="4"/>
  <c r="G1486" i="4"/>
  <c r="G1487" i="4"/>
  <c r="G1488" i="4"/>
  <c r="G1489" i="4"/>
  <c r="G1490" i="4"/>
  <c r="G1491" i="4"/>
  <c r="G1493" i="4"/>
  <c r="G1494" i="4"/>
  <c r="G1495" i="4"/>
  <c r="G1497" i="4"/>
  <c r="G1498" i="4"/>
  <c r="G1499" i="4"/>
  <c r="G1500" i="4"/>
  <c r="G1501" i="4"/>
  <c r="G1502" i="4"/>
  <c r="G1503" i="4"/>
  <c r="G1505" i="4"/>
  <c r="G1506" i="4"/>
  <c r="G1507" i="4"/>
  <c r="G1508" i="4"/>
  <c r="G1509" i="4"/>
  <c r="G1510" i="4"/>
  <c r="G1511" i="4"/>
  <c r="G1512" i="4"/>
  <c r="G1513" i="4"/>
  <c r="G1514" i="4"/>
  <c r="G1515" i="4"/>
  <c r="G1516" i="4"/>
  <c r="G1517" i="4"/>
  <c r="G1518" i="4"/>
  <c r="G1519" i="4"/>
  <c r="G1520" i="4"/>
  <c r="G1521" i="4"/>
  <c r="G1522" i="4"/>
  <c r="G1523" i="4"/>
  <c r="G1525" i="4"/>
  <c r="G1526" i="4"/>
  <c r="G1527" i="4"/>
  <c r="G1528" i="4"/>
  <c r="G1529" i="4"/>
  <c r="G1530" i="4"/>
  <c r="G1531" i="4"/>
  <c r="G1532" i="4"/>
  <c r="G1533" i="4"/>
  <c r="G1534" i="4"/>
  <c r="G1535" i="4"/>
  <c r="G1536" i="4"/>
  <c r="G1537" i="4"/>
  <c r="G1539" i="4"/>
  <c r="G1540" i="4"/>
  <c r="G1541" i="4"/>
  <c r="G1542" i="4"/>
  <c r="G1543" i="4"/>
  <c r="G1544" i="4"/>
  <c r="G1545" i="4"/>
  <c r="G1547" i="4"/>
  <c r="G1548" i="4"/>
  <c r="G1549" i="4"/>
  <c r="G1550" i="4"/>
  <c r="G1551" i="4"/>
  <c r="G1552" i="4"/>
  <c r="G1554" i="4"/>
  <c r="G1555" i="4"/>
  <c r="G1556" i="4"/>
  <c r="G1557" i="4"/>
  <c r="G1558" i="4"/>
  <c r="G1559"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5" i="4"/>
  <c r="G1586" i="4"/>
  <c r="G1587" i="4"/>
  <c r="G1588" i="4"/>
  <c r="G1589" i="4"/>
  <c r="G1590" i="4"/>
  <c r="G1592" i="4"/>
  <c r="G1593" i="4"/>
  <c r="G1594" i="4"/>
  <c r="G1595" i="4"/>
  <c r="G1596" i="4"/>
  <c r="G1597" i="4"/>
  <c r="G1598" i="4"/>
  <c r="G1599" i="4"/>
  <c r="G1600" i="4"/>
  <c r="G1601" i="4"/>
  <c r="G1602" i="4"/>
  <c r="G1604" i="4"/>
  <c r="G1605" i="4"/>
  <c r="G1606" i="4"/>
  <c r="G1607" i="4"/>
  <c r="G1608" i="4"/>
  <c r="G1609" i="4"/>
  <c r="G1610" i="4"/>
  <c r="G1611" i="4"/>
  <c r="G1612" i="4"/>
  <c r="G1613" i="4"/>
  <c r="G1614" i="4"/>
  <c r="G1616" i="4"/>
  <c r="G1617" i="4"/>
  <c r="G1618" i="4"/>
  <c r="G1619" i="4"/>
  <c r="G1620" i="4"/>
  <c r="G1622" i="4"/>
  <c r="G1623" i="4"/>
  <c r="G1624" i="4"/>
  <c r="G1625" i="4"/>
  <c r="G1626" i="4"/>
  <c r="G1627" i="4"/>
  <c r="G1628" i="4"/>
  <c r="G1629" i="4"/>
  <c r="G1630" i="4"/>
  <c r="G1631" i="4"/>
  <c r="G1632" i="4"/>
  <c r="G1633" i="4"/>
  <c r="G1634" i="4"/>
  <c r="G1635" i="4"/>
  <c r="G1636" i="4"/>
  <c r="G1637" i="4"/>
  <c r="G1638" i="4"/>
  <c r="G1639" i="4"/>
  <c r="G1641" i="4"/>
  <c r="G1642" i="4"/>
  <c r="G1643" i="4"/>
  <c r="G1644" i="4"/>
  <c r="G1645" i="4"/>
  <c r="G1646" i="4"/>
  <c r="G1647" i="4"/>
  <c r="G1648" i="4"/>
  <c r="G1649" i="4"/>
  <c r="G1650" i="4"/>
  <c r="G1651" i="4"/>
  <c r="G1653" i="4"/>
  <c r="G1654" i="4"/>
  <c r="G1655" i="4"/>
  <c r="G1656" i="4"/>
  <c r="G1657" i="4"/>
  <c r="G1658" i="4"/>
  <c r="G1659" i="4"/>
  <c r="G1660" i="4"/>
  <c r="G1661" i="4"/>
  <c r="G1662" i="4"/>
  <c r="G1663" i="4"/>
  <c r="G1664" i="4"/>
  <c r="G1666" i="4"/>
  <c r="G1667" i="4"/>
  <c r="G1668" i="4"/>
  <c r="G1669"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1" i="4"/>
  <c r="G1702" i="4"/>
  <c r="G1703" i="4"/>
  <c r="G1704" i="4"/>
  <c r="G1705" i="4"/>
  <c r="G1706" i="4"/>
  <c r="G1707" i="4"/>
  <c r="G1709" i="4"/>
  <c r="G1710" i="4"/>
  <c r="G1711" i="4"/>
  <c r="G1712" i="4"/>
  <c r="G1713" i="4"/>
  <c r="G1715" i="4"/>
  <c r="G1717" i="4"/>
  <c r="G1718" i="4"/>
  <c r="G1719" i="4"/>
  <c r="G1720" i="4"/>
  <c r="G1721" i="4"/>
  <c r="G1722" i="4"/>
  <c r="G1723" i="4"/>
  <c r="G1724" i="4"/>
  <c r="G1725" i="4"/>
  <c r="G1726" i="4"/>
  <c r="G1728" i="4"/>
  <c r="G1729" i="4"/>
  <c r="G1730" i="4"/>
  <c r="G1731" i="4"/>
  <c r="G1732" i="4"/>
  <c r="G1733" i="4"/>
  <c r="G1734" i="4"/>
  <c r="G1735" i="4"/>
  <c r="G1736" i="4"/>
  <c r="G1737" i="4"/>
  <c r="G1738" i="4"/>
  <c r="G1739" i="4"/>
  <c r="G1741" i="4"/>
  <c r="G1742" i="4"/>
  <c r="G1743" i="4"/>
  <c r="G1744" i="4"/>
  <c r="G1746" i="4"/>
  <c r="G1747" i="4"/>
  <c r="G1748" i="4"/>
  <c r="G1749" i="4"/>
  <c r="G1750"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2" i="4"/>
  <c r="G1793" i="4"/>
  <c r="G1794" i="4"/>
  <c r="G1795" i="4"/>
  <c r="G1796" i="4"/>
  <c r="G1797" i="4"/>
  <c r="G1798" i="4"/>
  <c r="G1799" i="4"/>
  <c r="G1800" i="4"/>
  <c r="G1802" i="4"/>
  <c r="G1803" i="4"/>
  <c r="G1804" i="4"/>
  <c r="G1805" i="4"/>
  <c r="G1806" i="4"/>
  <c r="G1807" i="4"/>
  <c r="G1808" i="4"/>
  <c r="G1809" i="4"/>
  <c r="G1810" i="4"/>
  <c r="G1811" i="4"/>
  <c r="G1812" i="4"/>
  <c r="G1813" i="4"/>
  <c r="G1814" i="4"/>
  <c r="G1815" i="4"/>
  <c r="G1816" i="4"/>
  <c r="G1817" i="4"/>
  <c r="G1818" i="4"/>
  <c r="G1819" i="4"/>
  <c r="G1820" i="4"/>
  <c r="G1821" i="4"/>
  <c r="G1823"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5" i="4"/>
  <c r="G1856" i="4"/>
  <c r="G1857" i="4"/>
  <c r="G1858" i="4"/>
  <c r="G1859" i="4"/>
  <c r="G1860" i="4"/>
  <c r="G1861" i="4"/>
  <c r="G1862" i="4"/>
  <c r="G1863" i="4"/>
  <c r="G1864" i="4"/>
  <c r="G1866" i="4"/>
  <c r="G1867" i="4"/>
  <c r="G1868" i="4"/>
  <c r="G1870" i="4"/>
  <c r="G1871" i="4"/>
  <c r="G1872" i="4"/>
  <c r="G1873" i="4"/>
  <c r="G1874" i="4"/>
  <c r="G1876" i="4"/>
  <c r="G1877" i="4"/>
  <c r="G1878" i="4"/>
  <c r="G1879" i="4"/>
  <c r="G1880" i="4"/>
  <c r="G1881" i="4"/>
  <c r="G1882" i="4"/>
  <c r="G1883" i="4"/>
  <c r="G1884" i="4"/>
  <c r="G1885" i="4"/>
  <c r="G1886" i="4"/>
  <c r="G1887" i="4"/>
  <c r="G1888" i="4"/>
  <c r="G1889"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5" i="4"/>
  <c r="G1916" i="4"/>
  <c r="G1917" i="4"/>
  <c r="G1918" i="4"/>
  <c r="G1919" i="4"/>
  <c r="G1921" i="4"/>
  <c r="G1922" i="4"/>
  <c r="G1923" i="4"/>
  <c r="G1924" i="4"/>
  <c r="G1925" i="4"/>
  <c r="G1926" i="4"/>
  <c r="G1927" i="4"/>
  <c r="G1928" i="4"/>
  <c r="G1929" i="4"/>
  <c r="G1930" i="4"/>
  <c r="G1931" i="4"/>
  <c r="G1932" i="4"/>
  <c r="G1933" i="4"/>
  <c r="G1934" i="4"/>
  <c r="G1935" i="4"/>
  <c r="G1936" i="4"/>
  <c r="G1937" i="4"/>
  <c r="G1939" i="4"/>
  <c r="G1940" i="4"/>
  <c r="G1941" i="4"/>
  <c r="G1942" i="4"/>
  <c r="G1943" i="4"/>
  <c r="G1944" i="4"/>
  <c r="G1945" i="4"/>
  <c r="G1946" i="4"/>
  <c r="G1947" i="4"/>
  <c r="G1948" i="4"/>
  <c r="G1949" i="4"/>
  <c r="G1951" i="4"/>
  <c r="G1952" i="4"/>
  <c r="G1953" i="4"/>
  <c r="G1955" i="4"/>
  <c r="G1956" i="4"/>
  <c r="G1957" i="4"/>
  <c r="G1958" i="4"/>
  <c r="G1959" i="4"/>
  <c r="G1960" i="4"/>
  <c r="G1961" i="4"/>
  <c r="G1962" i="4"/>
  <c r="G1963" i="4"/>
  <c r="G1965" i="4"/>
  <c r="G1966" i="4"/>
  <c r="G1967" i="4"/>
  <c r="G1968" i="4"/>
  <c r="G1970" i="4"/>
  <c r="G1971" i="4"/>
  <c r="G1972" i="4"/>
  <c r="G1973" i="4"/>
  <c r="G1974" i="4"/>
  <c r="G1975" i="4"/>
  <c r="G1976" i="4"/>
  <c r="G1977" i="4"/>
  <c r="G1978" i="4"/>
  <c r="G1979" i="4"/>
  <c r="G1980" i="4"/>
  <c r="G1981" i="4"/>
  <c r="G1982" i="4"/>
  <c r="G1983" i="4"/>
  <c r="G1984" i="4"/>
  <c r="G1985" i="4"/>
  <c r="G1987" i="4"/>
  <c r="G1988" i="4"/>
  <c r="G1989" i="4"/>
  <c r="G1991" i="4"/>
  <c r="G1992" i="4"/>
  <c r="G1993" i="4"/>
  <c r="G1994" i="4"/>
  <c r="G1995" i="4"/>
  <c r="G1996" i="4"/>
  <c r="G1997" i="4"/>
  <c r="G1998" i="4"/>
  <c r="G1999" i="4"/>
  <c r="G2000" i="4"/>
  <c r="G2001" i="4"/>
  <c r="G2002" i="4"/>
  <c r="G2003" i="4"/>
  <c r="G2004" i="4"/>
  <c r="G2005" i="4"/>
  <c r="G2006" i="4"/>
  <c r="G2007" i="4"/>
  <c r="G2008" i="4"/>
  <c r="G2010" i="4"/>
  <c r="G2011" i="4"/>
  <c r="G2012" i="4"/>
  <c r="G2013" i="4"/>
  <c r="G2015" i="4"/>
  <c r="G2017" i="4"/>
  <c r="G2018" i="4"/>
  <c r="G2019" i="4"/>
  <c r="G2021" i="4"/>
  <c r="G2022" i="4"/>
  <c r="G2023" i="4"/>
  <c r="G2024" i="4"/>
  <c r="G2025" i="4"/>
  <c r="G2027" i="4"/>
  <c r="G2028" i="4"/>
  <c r="G2029" i="4"/>
  <c r="G2030" i="4"/>
  <c r="G2031" i="4"/>
  <c r="G2033" i="4"/>
  <c r="G2034" i="4"/>
  <c r="G2036" i="4"/>
  <c r="G2037" i="4"/>
  <c r="G2038" i="4"/>
  <c r="G2039" i="4"/>
  <c r="G2040" i="4"/>
  <c r="G2041" i="4"/>
  <c r="G2043" i="4"/>
  <c r="G2044" i="4"/>
  <c r="G2045" i="4"/>
  <c r="G2047" i="4"/>
  <c r="G2048" i="4"/>
  <c r="G2049" i="4"/>
  <c r="G2050" i="4"/>
  <c r="G2051" i="4"/>
  <c r="G2052" i="4"/>
  <c r="G2053" i="4"/>
  <c r="G2054" i="4"/>
  <c r="G2055" i="4"/>
  <c r="G2056" i="4"/>
  <c r="G2057" i="4"/>
  <c r="G2059" i="4"/>
  <c r="G2060" i="4"/>
  <c r="G2061" i="4"/>
  <c r="G2062" i="4"/>
  <c r="G2063" i="4"/>
  <c r="G2065" i="4"/>
  <c r="G2066" i="4"/>
  <c r="G2067" i="4"/>
  <c r="G2068" i="4"/>
  <c r="G2069" i="4"/>
  <c r="G2071" i="4"/>
  <c r="G2072" i="4"/>
  <c r="G2073" i="4"/>
  <c r="G2074" i="4"/>
  <c r="G2075" i="4"/>
  <c r="G2076" i="4"/>
  <c r="G2077" i="4"/>
  <c r="G2078" i="4"/>
  <c r="G2080" i="4"/>
  <c r="G2081" i="4"/>
  <c r="G2082" i="4"/>
  <c r="G2083" i="4"/>
  <c r="G2084" i="4"/>
  <c r="G2087" i="4"/>
  <c r="G2088" i="4"/>
  <c r="G2089" i="4"/>
  <c r="G2091" i="4"/>
  <c r="G2092" i="4"/>
  <c r="G2095" i="4"/>
  <c r="G2096" i="4"/>
  <c r="G2097" i="4"/>
  <c r="G2098" i="4"/>
  <c r="G2099" i="4"/>
  <c r="G2100" i="4"/>
  <c r="G2101" i="4"/>
  <c r="G2102" i="4"/>
  <c r="G2103" i="4"/>
  <c r="G2104" i="4"/>
  <c r="G2105" i="4"/>
  <c r="G2106" i="4"/>
  <c r="G2107" i="4"/>
  <c r="G2108" i="4"/>
  <c r="G2109" i="4"/>
  <c r="G2111" i="4"/>
  <c r="G2112" i="4"/>
  <c r="G2113" i="4"/>
  <c r="G2114" i="4"/>
  <c r="G2116" i="4"/>
  <c r="G2117" i="4"/>
  <c r="G2118" i="4"/>
  <c r="G2119" i="4"/>
  <c r="G2121" i="4"/>
  <c r="G2122" i="4"/>
  <c r="G2123" i="4"/>
  <c r="G2124" i="4"/>
  <c r="G2126" i="4"/>
  <c r="G2127" i="4"/>
  <c r="G2128" i="4"/>
  <c r="G2129" i="4"/>
  <c r="G2130" i="4"/>
  <c r="G2131" i="4"/>
  <c r="G2132" i="4"/>
  <c r="G2134" i="4"/>
  <c r="G2135" i="4"/>
  <c r="G2136" i="4"/>
  <c r="G2137" i="4"/>
  <c r="G2138" i="4"/>
  <c r="G2139" i="4"/>
  <c r="G2140" i="4"/>
  <c r="G2141" i="4"/>
  <c r="G2143" i="4"/>
  <c r="G2144" i="4"/>
  <c r="G2145" i="4"/>
  <c r="G2146" i="4"/>
  <c r="G2147" i="4"/>
  <c r="G2148" i="4"/>
  <c r="G2149" i="4"/>
  <c r="G2150" i="4"/>
  <c r="G2151" i="4"/>
  <c r="G2152" i="4"/>
  <c r="G2153" i="4"/>
  <c r="G2155" i="4"/>
  <c r="G2156" i="4"/>
  <c r="G2157" i="4"/>
  <c r="G2158" i="4"/>
  <c r="G2159" i="4"/>
  <c r="G2160" i="4"/>
  <c r="G2161" i="4"/>
  <c r="G2162" i="4"/>
  <c r="G2163" i="4"/>
  <c r="G2164" i="4"/>
  <c r="G2165" i="4"/>
  <c r="G2166" i="4"/>
  <c r="G2167" i="4"/>
  <c r="G2168" i="4"/>
  <c r="G2169" i="4"/>
  <c r="G2170" i="4"/>
  <c r="G2171" i="4"/>
  <c r="G2172" i="4"/>
  <c r="G2174" i="4"/>
  <c r="G2175" i="4"/>
  <c r="G2176" i="4"/>
  <c r="G2177" i="4"/>
  <c r="G2178" i="4"/>
  <c r="G2179" i="4"/>
  <c r="G2180" i="4"/>
  <c r="G2181" i="4"/>
  <c r="G2183" i="4"/>
  <c r="G2184" i="4"/>
  <c r="G2185" i="4"/>
  <c r="G2186" i="4"/>
  <c r="G2187" i="4"/>
  <c r="G2188" i="4"/>
  <c r="G2190" i="4"/>
  <c r="G2191" i="4"/>
  <c r="G2192" i="4"/>
  <c r="G2193" i="4"/>
  <c r="G2194" i="4"/>
  <c r="G2195" i="4"/>
  <c r="G2196" i="4"/>
  <c r="G2197" i="4"/>
  <c r="G2198" i="4"/>
  <c r="G2199" i="4"/>
  <c r="G2200" i="4"/>
  <c r="G2201" i="4"/>
  <c r="G2202" i="4"/>
  <c r="G2203" i="4"/>
  <c r="G2204" i="4"/>
  <c r="G2205" i="4"/>
  <c r="G2206" i="4"/>
  <c r="G2207" i="4"/>
  <c r="G2208" i="4"/>
  <c r="G2209" i="4"/>
  <c r="G2210" i="4"/>
  <c r="G2212" i="4"/>
  <c r="G2213" i="4"/>
  <c r="G2214" i="4"/>
  <c r="G2215" i="4"/>
  <c r="G2216" i="4"/>
  <c r="G2217" i="4"/>
  <c r="G2218" i="4"/>
  <c r="G2220" i="4"/>
  <c r="G2221" i="4"/>
  <c r="G2222" i="4"/>
  <c r="G2224" i="4"/>
  <c r="G2225" i="4"/>
  <c r="G2226" i="4"/>
  <c r="G2227" i="4"/>
  <c r="G2228" i="4"/>
  <c r="G2230" i="4"/>
  <c r="G2231" i="4"/>
  <c r="G2232" i="4"/>
  <c r="G2233" i="4"/>
  <c r="G2234" i="4"/>
  <c r="G2235" i="4"/>
  <c r="G2236" i="4"/>
  <c r="G2237" i="4"/>
  <c r="G2238" i="4"/>
  <c r="G2239" i="4"/>
  <c r="G2240" i="4"/>
  <c r="G2241" i="4"/>
  <c r="G2243" i="4"/>
  <c r="G2244" i="4"/>
  <c r="G2245" i="4"/>
  <c r="G2246" i="4"/>
  <c r="G2247" i="4"/>
  <c r="G2248" i="4"/>
  <c r="G2250" i="4"/>
  <c r="G2251" i="4"/>
  <c r="G2252" i="4"/>
  <c r="G2253" i="4"/>
  <c r="G2254" i="4"/>
  <c r="G2256" i="4"/>
  <c r="G2257" i="4"/>
  <c r="G2258" i="4"/>
  <c r="G2259" i="4"/>
  <c r="G2261" i="4"/>
  <c r="G2263" i="4"/>
  <c r="G2264" i="4"/>
  <c r="G2265" i="4"/>
  <c r="G2266" i="4"/>
  <c r="G2267" i="4"/>
  <c r="G2268" i="4"/>
  <c r="G2269" i="4"/>
  <c r="G2270" i="4"/>
  <c r="G2271" i="4"/>
  <c r="G2272" i="4"/>
  <c r="G2273" i="4"/>
  <c r="G2274" i="4"/>
  <c r="G2275" i="4"/>
  <c r="G2277" i="4"/>
  <c r="G2278" i="4"/>
  <c r="G2280" i="4"/>
  <c r="G2281" i="4"/>
  <c r="G2282" i="4"/>
  <c r="G2283" i="4"/>
  <c r="G2284" i="4"/>
  <c r="G2285" i="4"/>
  <c r="G2286" i="4"/>
  <c r="G2287" i="4"/>
  <c r="G2288" i="4"/>
  <c r="G2289" i="4"/>
  <c r="G2290" i="4"/>
  <c r="G2291" i="4"/>
  <c r="G2292" i="4"/>
  <c r="G2293" i="4"/>
  <c r="G2294" i="4"/>
  <c r="G2295" i="4"/>
  <c r="G2296" i="4"/>
  <c r="G2297" i="4"/>
  <c r="G2298"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4" i="4"/>
  <c r="G2336" i="4"/>
  <c r="G2337" i="4"/>
  <c r="G2338" i="4"/>
  <c r="G2339" i="4"/>
  <c r="G2341" i="4"/>
  <c r="G2342" i="4"/>
  <c r="G2343" i="4"/>
  <c r="G2344" i="4"/>
  <c r="G2345" i="4"/>
  <c r="G2346" i="4"/>
  <c r="G2347" i="4"/>
  <c r="G2348" i="4"/>
  <c r="G2349" i="4"/>
  <c r="G2350" i="4"/>
  <c r="G2351" i="4"/>
  <c r="G2352" i="4"/>
  <c r="G2353" i="4"/>
  <c r="G2354" i="4"/>
  <c r="G2355" i="4"/>
  <c r="G2356" i="4"/>
  <c r="G2357" i="4"/>
  <c r="G2358" i="4"/>
  <c r="G2359" i="4"/>
  <c r="G2360" i="4"/>
  <c r="G2361" i="4"/>
  <c r="G2363" i="4"/>
  <c r="G2364" i="4"/>
  <c r="G2365"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2" i="4"/>
  <c r="G2423" i="4"/>
  <c r="G2424" i="4"/>
  <c r="G2425" i="4"/>
  <c r="G2426" i="4"/>
  <c r="G2427" i="4"/>
  <c r="G2428" i="4"/>
  <c r="G2429" i="4"/>
  <c r="G2430" i="4"/>
  <c r="G2431" i="4"/>
  <c r="G2432" i="4"/>
  <c r="G2433" i="4"/>
  <c r="G2434" i="4"/>
  <c r="G2435" i="4"/>
  <c r="G2436" i="4"/>
  <c r="G2437" i="4"/>
  <c r="G2438" i="4"/>
  <c r="G2439" i="4"/>
  <c r="G2441" i="4"/>
  <c r="G2442" i="4"/>
  <c r="G2443" i="4"/>
  <c r="G2444" i="4"/>
  <c r="G2445" i="4"/>
  <c r="G2447" i="4"/>
  <c r="G2448" i="4"/>
  <c r="G2449" i="4"/>
  <c r="G2450" i="4"/>
  <c r="G2452" i="4"/>
  <c r="G2453" i="4"/>
  <c r="G2455" i="4"/>
  <c r="G2456" i="4"/>
  <c r="G2457" i="4"/>
  <c r="G2458" i="4"/>
  <c r="G2459" i="4"/>
  <c r="G2460" i="4"/>
  <c r="G2461" i="4"/>
  <c r="G2462" i="4"/>
  <c r="G2463" i="4"/>
  <c r="G2464" i="4"/>
  <c r="G2465" i="4"/>
  <c r="G2466" i="4"/>
  <c r="G2467" i="4"/>
  <c r="G2468" i="4"/>
  <c r="G2469" i="4"/>
  <c r="G2470" i="4"/>
  <c r="G2471" i="4"/>
  <c r="G2472" i="4"/>
  <c r="G2474" i="4"/>
  <c r="G2475" i="4"/>
  <c r="G2476" i="4"/>
  <c r="G2477" i="4"/>
  <c r="G2478" i="4"/>
  <c r="G2479" i="4"/>
  <c r="G2480" i="4"/>
  <c r="G2481" i="4"/>
  <c r="G2482" i="4"/>
  <c r="G2483" i="4"/>
  <c r="G2484" i="4"/>
  <c r="G2485" i="4"/>
  <c r="G2486" i="4"/>
  <c r="G2487" i="4"/>
  <c r="G2488" i="4"/>
  <c r="G2489" i="4"/>
  <c r="G2490" i="4"/>
  <c r="G2491" i="4"/>
  <c r="G2493" i="4"/>
  <c r="G2494" i="4"/>
  <c r="G2495" i="4"/>
  <c r="G2496" i="4"/>
  <c r="G2497" i="4"/>
  <c r="G2498" i="4"/>
  <c r="G2499" i="4"/>
  <c r="G2500" i="4"/>
  <c r="G2501"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8" i="4"/>
  <c r="G2530" i="4"/>
  <c r="G2531" i="4"/>
  <c r="G2532" i="4"/>
  <c r="G2533" i="4"/>
  <c r="G2535" i="4"/>
  <c r="G2536" i="4"/>
  <c r="G2537" i="4"/>
  <c r="G2538" i="4"/>
  <c r="G2539" i="4"/>
  <c r="G2540" i="4"/>
  <c r="G2541" i="4"/>
  <c r="G2542" i="4"/>
  <c r="G2543" i="4"/>
  <c r="G2545" i="4"/>
  <c r="G2546" i="4"/>
  <c r="G2547" i="4"/>
  <c r="G2548" i="4"/>
  <c r="G2549" i="4"/>
  <c r="G2550" i="4"/>
  <c r="G2551" i="4"/>
  <c r="G2552" i="4"/>
  <c r="G2553" i="4"/>
  <c r="G2555" i="4"/>
  <c r="G2556" i="4"/>
  <c r="G2557" i="4"/>
  <c r="G2559" i="4"/>
  <c r="G2560" i="4"/>
  <c r="G2561" i="4"/>
  <c r="G2562" i="4"/>
  <c r="G2563" i="4"/>
  <c r="G2564" i="4"/>
  <c r="G2565" i="4"/>
  <c r="G2567" i="4"/>
  <c r="G2568" i="4"/>
  <c r="G2569" i="4"/>
  <c r="G2570" i="4"/>
  <c r="G2571" i="4"/>
  <c r="G2572" i="4"/>
  <c r="G2573" i="4"/>
  <c r="G2574" i="4"/>
  <c r="G2575" i="4"/>
  <c r="G2576" i="4"/>
  <c r="G2577" i="4"/>
  <c r="G2579" i="4"/>
  <c r="G2580" i="4"/>
  <c r="G2581" i="4"/>
  <c r="G2582" i="4"/>
  <c r="G2583" i="4"/>
  <c r="G2584" i="4"/>
  <c r="G2585" i="4"/>
  <c r="G2586" i="4"/>
  <c r="G2587" i="4"/>
  <c r="G2588" i="4"/>
  <c r="G2589" i="4"/>
  <c r="G2590" i="4"/>
  <c r="G2591" i="4"/>
  <c r="G2592" i="4"/>
  <c r="G2593" i="4"/>
  <c r="G2595" i="4"/>
  <c r="G2596" i="4"/>
  <c r="G2597" i="4"/>
  <c r="G2598" i="4"/>
  <c r="G2599" i="4"/>
  <c r="G2600" i="4"/>
  <c r="G2601" i="4"/>
  <c r="G2602" i="4"/>
  <c r="G2603" i="4"/>
  <c r="G2604" i="4"/>
  <c r="G2605" i="4"/>
  <c r="G2606" i="4"/>
  <c r="G2607" i="4"/>
  <c r="G2608" i="4"/>
  <c r="G2609" i="4"/>
  <c r="G2611" i="4"/>
  <c r="G2612" i="4"/>
  <c r="G2613" i="4"/>
  <c r="G2614" i="4"/>
  <c r="G2615" i="4"/>
  <c r="G2617" i="4"/>
  <c r="G2618" i="4"/>
  <c r="G2619" i="4"/>
  <c r="G2621" i="4"/>
  <c r="G2622" i="4"/>
  <c r="G2623" i="4"/>
  <c r="G2624" i="4"/>
  <c r="G2626" i="4"/>
  <c r="G2627" i="4"/>
  <c r="G2628" i="4"/>
  <c r="G2629" i="4"/>
  <c r="G2631" i="4"/>
  <c r="G2632" i="4"/>
  <c r="G2633" i="4"/>
  <c r="G2634" i="4"/>
  <c r="G2636" i="4"/>
  <c r="G2637" i="4"/>
  <c r="G2638"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1" i="4"/>
  <c r="G2672" i="4"/>
  <c r="G2673" i="4"/>
  <c r="G2674" i="4"/>
  <c r="G2676" i="4"/>
  <c r="G2677" i="4"/>
  <c r="G2678" i="4"/>
  <c r="G2679" i="4"/>
  <c r="G2680" i="4"/>
  <c r="G2681" i="4"/>
  <c r="G2682" i="4"/>
  <c r="G2683" i="4"/>
  <c r="G2684" i="4"/>
  <c r="G2686" i="4"/>
  <c r="G2687" i="4"/>
  <c r="G2689" i="4"/>
  <c r="G2690" i="4"/>
  <c r="G2691" i="4"/>
  <c r="G2692" i="4"/>
  <c r="G2693" i="4"/>
  <c r="G2694" i="4"/>
  <c r="G2695" i="4"/>
  <c r="G2696" i="4"/>
  <c r="G2697" i="4"/>
  <c r="G2698" i="4"/>
  <c r="G2699" i="4"/>
  <c r="G2700" i="4"/>
  <c r="G2701" i="4"/>
  <c r="G2702" i="4"/>
  <c r="G2703" i="4"/>
  <c r="G2704" i="4"/>
  <c r="G2706" i="4"/>
  <c r="G2707" i="4"/>
  <c r="G2708" i="4"/>
  <c r="G2709" i="4"/>
  <c r="G2710" i="4"/>
  <c r="G2711" i="4"/>
  <c r="G2712" i="4"/>
  <c r="G2713" i="4"/>
  <c r="G2714" i="4"/>
  <c r="G2715" i="4"/>
  <c r="G2716" i="4"/>
  <c r="G2717" i="4"/>
  <c r="G2718" i="4"/>
  <c r="G2719" i="4"/>
  <c r="G2720" i="4"/>
  <c r="G2721" i="4"/>
  <c r="G2722" i="4"/>
  <c r="G2724" i="4"/>
  <c r="G2725" i="4"/>
  <c r="G2726" i="4"/>
  <c r="G2727" i="4"/>
  <c r="G2728" i="4"/>
  <c r="G2729" i="4"/>
  <c r="G2730" i="4"/>
  <c r="G2731" i="4"/>
  <c r="G2732" i="4"/>
  <c r="G2733" i="4"/>
  <c r="G2734" i="4"/>
  <c r="G2735" i="4"/>
  <c r="G2736" i="4"/>
  <c r="G2737" i="4"/>
  <c r="G2738" i="4"/>
  <c r="G2739" i="4"/>
  <c r="G2740" i="4"/>
  <c r="G2741" i="4"/>
  <c r="G2742" i="4"/>
  <c r="G2744" i="4"/>
  <c r="G2745" i="4"/>
  <c r="G2746" i="4"/>
  <c r="G2747" i="4"/>
  <c r="G2748" i="4"/>
  <c r="G2749" i="4"/>
  <c r="G2750" i="4"/>
  <c r="G2751" i="4"/>
  <c r="G2752" i="4"/>
  <c r="G2754" i="4"/>
  <c r="G2755" i="4"/>
  <c r="G2756" i="4"/>
  <c r="G2757" i="4"/>
  <c r="G2758" i="4"/>
  <c r="G2759" i="4"/>
  <c r="G2760" i="4"/>
  <c r="G2762" i="4"/>
  <c r="G2763" i="4"/>
  <c r="G2764" i="4"/>
  <c r="G2765" i="4"/>
  <c r="G2767" i="4"/>
  <c r="G2768" i="4"/>
  <c r="G2769" i="4"/>
  <c r="G2770" i="4"/>
  <c r="G2771" i="4"/>
  <c r="G2772" i="4"/>
  <c r="G2773" i="4"/>
  <c r="G2775" i="4"/>
  <c r="G2776" i="4"/>
  <c r="G2777" i="4"/>
  <c r="G2778" i="4"/>
  <c r="G2779" i="4"/>
  <c r="G2780" i="4"/>
  <c r="G2782" i="4"/>
  <c r="G2783" i="4"/>
  <c r="G2784" i="4"/>
  <c r="G2785"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3" i="4"/>
  <c r="G2814" i="4"/>
  <c r="G2815" i="4"/>
  <c r="G2816" i="4"/>
  <c r="G2817" i="4"/>
  <c r="G2819" i="4"/>
  <c r="G2820" i="4"/>
  <c r="G2821" i="4"/>
  <c r="G2822" i="4"/>
  <c r="G2823" i="4"/>
  <c r="G2824" i="4"/>
  <c r="G2825" i="4"/>
  <c r="G2826" i="4"/>
  <c r="G2827" i="4"/>
  <c r="G2828" i="4"/>
  <c r="G2829" i="4"/>
  <c r="G2830" i="4"/>
  <c r="G2832" i="4"/>
  <c r="G2833" i="4"/>
  <c r="G2834" i="4"/>
  <c r="G2835" i="4"/>
  <c r="G2836" i="4"/>
  <c r="G2837" i="4"/>
  <c r="G2838" i="4"/>
  <c r="G2839" i="4"/>
  <c r="G2840" i="4"/>
  <c r="G2841" i="4"/>
  <c r="G2842" i="4"/>
  <c r="G2843" i="4"/>
  <c r="G2844" i="4"/>
  <c r="G2845" i="4"/>
  <c r="G2847" i="4"/>
  <c r="G2848" i="4"/>
  <c r="G2849" i="4"/>
  <c r="G2850" i="4"/>
  <c r="G2851" i="4"/>
  <c r="G2852" i="4"/>
  <c r="G2853" i="4"/>
  <c r="G2854" i="4"/>
  <c r="G2856" i="4"/>
  <c r="G2857" i="4"/>
  <c r="G2858" i="4"/>
  <c r="G2859" i="4"/>
  <c r="G2860" i="4"/>
  <c r="G2861" i="4"/>
  <c r="G2862" i="4"/>
  <c r="G2863" i="4"/>
  <c r="G2864" i="4"/>
  <c r="G2865" i="4"/>
  <c r="G2866" i="4"/>
  <c r="G2867" i="4"/>
  <c r="G2868" i="4"/>
  <c r="G2870" i="4"/>
  <c r="G2871" i="4"/>
  <c r="G2872" i="4"/>
  <c r="G2873" i="4"/>
  <c r="G2874" i="4"/>
  <c r="G2875" i="4"/>
  <c r="G2876" i="4"/>
  <c r="G2877" i="4"/>
  <c r="G2879" i="4"/>
  <c r="G2880" i="4"/>
  <c r="G2881" i="4"/>
  <c r="G2882" i="4"/>
  <c r="G2883" i="4"/>
  <c r="G2884" i="4"/>
  <c r="G2886" i="4"/>
  <c r="G2887" i="4"/>
  <c r="G2888" i="4"/>
  <c r="G2889" i="4"/>
  <c r="G2890" i="4"/>
  <c r="G2891" i="4"/>
  <c r="G2892" i="4"/>
  <c r="G2894" i="4"/>
  <c r="G2895" i="4"/>
  <c r="G2896" i="4"/>
  <c r="G2897" i="4"/>
  <c r="G2898" i="4"/>
  <c r="G2900" i="4"/>
  <c r="G2901" i="4"/>
  <c r="G2902" i="4"/>
  <c r="G2903" i="4"/>
  <c r="G2904" i="4"/>
  <c r="G2905" i="4"/>
  <c r="G2906" i="4"/>
  <c r="G2908" i="4"/>
  <c r="G2909" i="4"/>
  <c r="G2910" i="4"/>
  <c r="G2912" i="4"/>
  <c r="G2913" i="4"/>
  <c r="G2914" i="4"/>
  <c r="G2915" i="4"/>
  <c r="G2916" i="4"/>
  <c r="G2917" i="4"/>
  <c r="G2918" i="4"/>
  <c r="G2919" i="4"/>
  <c r="G2920" i="4"/>
  <c r="G2921" i="4"/>
  <c r="G2922" i="4"/>
  <c r="G2923" i="4"/>
  <c r="G2924" i="4"/>
  <c r="G2925" i="4"/>
  <c r="G2927" i="4"/>
  <c r="G2928" i="4"/>
  <c r="G2929" i="4"/>
  <c r="G2931" i="4"/>
  <c r="G2932" i="4"/>
  <c r="G2933" i="4"/>
  <c r="G2935" i="4"/>
  <c r="G2936" i="4"/>
  <c r="G2937" i="4"/>
  <c r="G2938" i="4"/>
  <c r="G2939" i="4"/>
  <c r="G2940" i="4"/>
  <c r="G2941" i="4"/>
  <c r="G2942" i="4"/>
  <c r="G2943" i="4"/>
  <c r="G2944" i="4"/>
  <c r="G2945" i="4"/>
  <c r="G2946" i="4"/>
  <c r="G2947" i="4"/>
  <c r="G2948" i="4"/>
  <c r="G2949" i="4"/>
  <c r="G2950" i="4"/>
  <c r="G2951" i="4"/>
  <c r="G2952" i="4"/>
  <c r="G2953" i="4"/>
  <c r="G2954" i="4"/>
  <c r="G2955" i="4"/>
  <c r="G2957" i="4"/>
  <c r="G2958" i="4"/>
  <c r="G2959" i="4"/>
  <c r="G2960" i="4"/>
  <c r="G2961" i="4"/>
  <c r="G2963" i="4"/>
  <c r="G2964" i="4"/>
  <c r="G2965" i="4"/>
  <c r="G2966" i="4"/>
  <c r="G2967" i="4"/>
  <c r="G2968" i="4"/>
  <c r="G2969" i="4"/>
  <c r="G2971" i="4"/>
  <c r="G2972" i="4"/>
  <c r="G2973" i="4"/>
  <c r="G2974" i="4"/>
  <c r="G2975" i="4"/>
  <c r="G2976" i="4"/>
  <c r="G2977" i="4"/>
  <c r="G2978" i="4"/>
  <c r="G2979" i="4"/>
  <c r="G2980" i="4"/>
  <c r="G2981" i="4"/>
  <c r="G2982" i="4"/>
  <c r="G2983" i="4"/>
  <c r="G2984" i="4"/>
  <c r="G2985" i="4"/>
  <c r="G2987" i="4"/>
  <c r="G2988" i="4"/>
  <c r="G2989" i="4"/>
  <c r="G2990" i="4"/>
  <c r="G2991" i="4"/>
  <c r="G2992" i="4"/>
  <c r="G2994" i="4"/>
  <c r="G2995" i="4"/>
  <c r="G2996" i="4"/>
  <c r="G2997" i="4"/>
  <c r="G2998" i="4"/>
  <c r="G2999" i="4"/>
  <c r="G3000" i="4"/>
  <c r="G3001" i="4"/>
  <c r="G3002" i="4"/>
  <c r="G3004" i="4"/>
  <c r="G3006" i="4"/>
  <c r="G3007" i="4"/>
  <c r="G3008" i="4"/>
  <c r="G3010" i="4"/>
  <c r="G3011" i="4"/>
  <c r="G3012" i="4"/>
  <c r="G3013" i="4"/>
  <c r="G3015" i="4"/>
  <c r="G3016" i="4"/>
  <c r="G3017" i="4"/>
  <c r="G3018" i="4"/>
  <c r="G3019" i="4"/>
  <c r="G3020" i="4"/>
  <c r="G3021" i="4"/>
  <c r="G3022" i="4"/>
  <c r="G3023" i="4"/>
  <c r="G3024" i="4"/>
  <c r="G3025" i="4"/>
  <c r="G3026" i="4"/>
  <c r="G3027" i="4"/>
  <c r="G3028" i="4"/>
  <c r="G3029" i="4"/>
  <c r="G3030" i="4"/>
  <c r="G3031" i="4"/>
  <c r="G3032" i="4"/>
  <c r="G3034" i="4"/>
  <c r="G3035" i="4"/>
  <c r="G3036" i="4"/>
  <c r="G3037" i="4"/>
  <c r="G3039" i="4"/>
  <c r="G3040" i="4"/>
  <c r="G3041" i="4"/>
  <c r="G3042" i="4"/>
  <c r="G3045" i="4"/>
  <c r="G3046" i="4"/>
  <c r="G3047" i="4"/>
  <c r="G3048" i="4"/>
  <c r="G3050" i="4"/>
  <c r="G3051" i="4"/>
  <c r="G3052" i="4"/>
  <c r="G3053" i="4"/>
  <c r="G3054" i="4"/>
  <c r="G3055"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5" i="4"/>
  <c r="G3096" i="4"/>
  <c r="G3097" i="4"/>
  <c r="G3098" i="4"/>
  <c r="G3099" i="4"/>
  <c r="G3100" i="4"/>
  <c r="G3101" i="4"/>
  <c r="G3103" i="4"/>
  <c r="G3104" i="4"/>
  <c r="G3105" i="4"/>
  <c r="G3106" i="4"/>
  <c r="G3107" i="4"/>
  <c r="G3109" i="4"/>
  <c r="G3110" i="4"/>
  <c r="G3111" i="4"/>
  <c r="G3112" i="4"/>
  <c r="G3114" i="4"/>
  <c r="G3115" i="4"/>
  <c r="G3116" i="4"/>
  <c r="G3118" i="4"/>
  <c r="G3119" i="4"/>
  <c r="G3120" i="4"/>
  <c r="G3122" i="4"/>
  <c r="G3123" i="4"/>
  <c r="G3124" i="4"/>
  <c r="G3126" i="4"/>
  <c r="G3127" i="4"/>
  <c r="G3128" i="4"/>
  <c r="G3129" i="4"/>
  <c r="G3130" i="4"/>
  <c r="G3131" i="4"/>
  <c r="G3132" i="4"/>
  <c r="G3133" i="4"/>
  <c r="G3134" i="4"/>
  <c r="G3135" i="4"/>
  <c r="G3136" i="4"/>
  <c r="G3137" i="4"/>
  <c r="G3138" i="4"/>
  <c r="G3139"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5" i="4"/>
  <c r="G3166" i="4"/>
  <c r="G3167" i="4"/>
  <c r="G3168" i="4"/>
  <c r="G3169" i="4"/>
  <c r="G3170" i="4"/>
  <c r="G3172" i="4"/>
  <c r="G3173" i="4"/>
  <c r="G3174" i="4"/>
  <c r="G3176" i="4"/>
  <c r="G3177" i="4"/>
  <c r="G3179" i="4"/>
  <c r="G3180" i="4"/>
  <c r="G3181" i="4"/>
  <c r="G3182" i="4"/>
  <c r="G3183" i="4"/>
  <c r="G3184" i="4"/>
  <c r="G3185" i="4"/>
  <c r="G3186" i="4"/>
  <c r="G3187" i="4"/>
  <c r="G3188" i="4"/>
  <c r="G3189"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7" i="4"/>
  <c r="G3218" i="4"/>
  <c r="G3219" i="4"/>
  <c r="G3220" i="4"/>
  <c r="G3221" i="4"/>
  <c r="G3222" i="4"/>
  <c r="G3224" i="4"/>
  <c r="G3225" i="4"/>
  <c r="G3226" i="4"/>
  <c r="G3227" i="4"/>
  <c r="G3228" i="4"/>
  <c r="G3229" i="4"/>
  <c r="G3230" i="4"/>
  <c r="G3231" i="4"/>
  <c r="G3233" i="4"/>
  <c r="G3234" i="4"/>
  <c r="G3235" i="4"/>
  <c r="G3236" i="4"/>
  <c r="G3237" i="4"/>
  <c r="G3238" i="4"/>
  <c r="G3239" i="4"/>
  <c r="G3240" i="4"/>
  <c r="G3241" i="4"/>
  <c r="G3242" i="4"/>
  <c r="G3244" i="4"/>
  <c r="G3245" i="4"/>
  <c r="G3246" i="4"/>
  <c r="G3247" i="4"/>
  <c r="G3248" i="4"/>
  <c r="G3249" i="4"/>
  <c r="G3250" i="4"/>
  <c r="G3251" i="4"/>
  <c r="G3252" i="4"/>
  <c r="G3253" i="4"/>
  <c r="G3255" i="4"/>
  <c r="G3256" i="4"/>
  <c r="G3258" i="4"/>
  <c r="G3259" i="4"/>
  <c r="G3260" i="4"/>
  <c r="G3261" i="4"/>
  <c r="G3262" i="4"/>
  <c r="G3263" i="4"/>
  <c r="G3264" i="4"/>
  <c r="G3265" i="4"/>
  <c r="G3266" i="4"/>
  <c r="G3267" i="4"/>
  <c r="G3268" i="4"/>
  <c r="G3269" i="4"/>
  <c r="G3270" i="4"/>
  <c r="G3271" i="4"/>
  <c r="G3273" i="4"/>
  <c r="G3274" i="4"/>
  <c r="G3276" i="4"/>
  <c r="G3277" i="4"/>
  <c r="G3279" i="4"/>
  <c r="G3280" i="4"/>
  <c r="G3281" i="4"/>
  <c r="G3282" i="4"/>
  <c r="G3283" i="4"/>
  <c r="G3284" i="4"/>
  <c r="G3285" i="4"/>
  <c r="G3286" i="4"/>
  <c r="G3287" i="4"/>
  <c r="G3288" i="4"/>
  <c r="G3290" i="4"/>
  <c r="G3291" i="4"/>
  <c r="G3292" i="4"/>
  <c r="G3293" i="4"/>
  <c r="G3294" i="4"/>
  <c r="G3295" i="4"/>
  <c r="G3296" i="4"/>
  <c r="G3297" i="4"/>
  <c r="G3298" i="4"/>
  <c r="G3299" i="4"/>
  <c r="G3300" i="4"/>
  <c r="G3301" i="4"/>
  <c r="G3302" i="4"/>
  <c r="G3304" i="4"/>
  <c r="G3305" i="4"/>
  <c r="G3306" i="4"/>
  <c r="G3307" i="4"/>
  <c r="G3308" i="4"/>
  <c r="G3310" i="4"/>
  <c r="G3311" i="4"/>
  <c r="G3312" i="4"/>
  <c r="G3314" i="4"/>
  <c r="G3315" i="4"/>
  <c r="G3316" i="4"/>
  <c r="G3317" i="4"/>
  <c r="G3319" i="4"/>
  <c r="G3320" i="4"/>
  <c r="G3321" i="4"/>
  <c r="G3323" i="4"/>
  <c r="G3324" i="4"/>
  <c r="G3325" i="4"/>
  <c r="G3326" i="4"/>
  <c r="G3328" i="4"/>
  <c r="G3329" i="4"/>
  <c r="G3330" i="4"/>
  <c r="G3331" i="4"/>
  <c r="G3332" i="4"/>
  <c r="G3333" i="4"/>
  <c r="G3335" i="4"/>
  <c r="G3336" i="4"/>
  <c r="G3337" i="4"/>
  <c r="G3338" i="4"/>
  <c r="G3339" i="4"/>
  <c r="G3340" i="4"/>
  <c r="G3341" i="4"/>
  <c r="G3342" i="4"/>
  <c r="G3343" i="4"/>
  <c r="G3344" i="4"/>
  <c r="G3345" i="4"/>
  <c r="G3347" i="4"/>
  <c r="G3348" i="4"/>
  <c r="G3349" i="4"/>
  <c r="G3350" i="4"/>
  <c r="G3351" i="4"/>
  <c r="G3352" i="4"/>
  <c r="G3353" i="4"/>
  <c r="G3354" i="4"/>
  <c r="G3355" i="4"/>
  <c r="G3356" i="4"/>
  <c r="G3358" i="4"/>
  <c r="G3359" i="4"/>
  <c r="G3360" i="4"/>
  <c r="G3361" i="4"/>
  <c r="G3362" i="4"/>
  <c r="G3363" i="4"/>
  <c r="G3364" i="4"/>
  <c r="G3365" i="4"/>
  <c r="G3366" i="4"/>
  <c r="G3367" i="4"/>
  <c r="G3368" i="4"/>
  <c r="G3370" i="4"/>
  <c r="G3371" i="4"/>
  <c r="G3372" i="4"/>
  <c r="G3373" i="4"/>
  <c r="G3374" i="4"/>
  <c r="G3375" i="4"/>
  <c r="G3377" i="4"/>
  <c r="G3378" i="4"/>
  <c r="G3379" i="4"/>
  <c r="G3380" i="4"/>
  <c r="G3381" i="4"/>
  <c r="G3382" i="4"/>
  <c r="G3383" i="4"/>
  <c r="G3384" i="4"/>
  <c r="G3386" i="4"/>
  <c r="G3388" i="4"/>
  <c r="G3389" i="4"/>
  <c r="G3390" i="4"/>
  <c r="G3391" i="4"/>
  <c r="G3393" i="4"/>
  <c r="G3394" i="4"/>
  <c r="G3395" i="4"/>
  <c r="G3397" i="4"/>
  <c r="G3398" i="4"/>
  <c r="G3399" i="4"/>
  <c r="G3400" i="4"/>
  <c r="G3401" i="4"/>
  <c r="G3402" i="4"/>
  <c r="G3403" i="4"/>
  <c r="G3404" i="4"/>
  <c r="G3405" i="4"/>
  <c r="G3407" i="4"/>
  <c r="G3408" i="4"/>
  <c r="G3409" i="4"/>
  <c r="G3410" i="4"/>
  <c r="G3411" i="4"/>
  <c r="G3412" i="4"/>
  <c r="G3413" i="4"/>
  <c r="G3414" i="4"/>
  <c r="G3415" i="4"/>
  <c r="G3416" i="4"/>
  <c r="G3417" i="4"/>
  <c r="G3418" i="4"/>
  <c r="G3420" i="4"/>
  <c r="G3421" i="4"/>
  <c r="G3422" i="4"/>
  <c r="G3423" i="4"/>
  <c r="G3424" i="4"/>
  <c r="G3425" i="4"/>
  <c r="G3426" i="4"/>
  <c r="G3427" i="4"/>
  <c r="G3428" i="4"/>
  <c r="G3429" i="4"/>
  <c r="G3430" i="4"/>
  <c r="G3431" i="4"/>
  <c r="G3432" i="4"/>
  <c r="G3434" i="4"/>
  <c r="G3435" i="4"/>
  <c r="G3436" i="4"/>
  <c r="G3438"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2" i="4"/>
  <c r="G3483" i="4"/>
  <c r="G3484" i="4"/>
  <c r="G3485" i="4"/>
  <c r="G3486" i="4"/>
  <c r="G3487" i="4"/>
  <c r="G3488" i="4"/>
  <c r="G3489" i="4"/>
  <c r="G3490" i="4"/>
  <c r="G3491" i="4"/>
  <c r="G3492" i="4"/>
  <c r="G3493" i="4"/>
  <c r="G3494" i="4"/>
  <c r="G3495" i="4"/>
  <c r="G3496" i="4"/>
  <c r="G3497" i="4"/>
  <c r="G3499" i="4"/>
  <c r="G3500" i="4"/>
  <c r="G3501" i="4"/>
  <c r="G3502" i="4"/>
  <c r="G3503" i="4"/>
  <c r="G3504" i="4"/>
  <c r="G3505" i="4"/>
  <c r="G3506" i="4"/>
  <c r="G3507" i="4"/>
  <c r="G3508" i="4"/>
  <c r="G3509" i="4"/>
  <c r="G3510" i="4"/>
  <c r="G3511" i="4"/>
  <c r="G3512" i="4"/>
  <c r="G3513" i="4"/>
  <c r="G3514" i="4"/>
  <c r="G3515" i="4"/>
  <c r="G3517" i="4"/>
  <c r="G3518" i="4"/>
  <c r="G3519" i="4"/>
  <c r="G3520" i="4"/>
  <c r="G3521" i="4"/>
  <c r="G3523" i="4"/>
  <c r="G3524" i="4"/>
  <c r="G3526" i="4"/>
  <c r="G3527" i="4"/>
  <c r="G3528" i="4"/>
  <c r="G3529" i="4"/>
  <c r="G3530" i="4"/>
  <c r="G3531" i="4"/>
  <c r="G3533" i="4"/>
  <c r="G3534"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4" i="4"/>
  <c r="G3565" i="4"/>
  <c r="G3566" i="4"/>
  <c r="G3568" i="4"/>
  <c r="G3569" i="4"/>
  <c r="G3570" i="4"/>
  <c r="G3571" i="4"/>
  <c r="G3573" i="4"/>
  <c r="G3574" i="4"/>
  <c r="G3575" i="4"/>
  <c r="G3577" i="4"/>
  <c r="G3578" i="4"/>
  <c r="G3580" i="4"/>
  <c r="G3581" i="4"/>
  <c r="G3582" i="4"/>
  <c r="G3584" i="4"/>
  <c r="G3585" i="4"/>
  <c r="G3586" i="4"/>
  <c r="G3587" i="4"/>
  <c r="G3588" i="4"/>
  <c r="G3589" i="4"/>
  <c r="G3590" i="4"/>
  <c r="G3591" i="4"/>
  <c r="G3592" i="4"/>
  <c r="G3593" i="4"/>
  <c r="G3594" i="4"/>
  <c r="G3595" i="4"/>
  <c r="G3596" i="4"/>
  <c r="G3598" i="4"/>
  <c r="G3600" i="4"/>
  <c r="G3601" i="4"/>
  <c r="G3602" i="4"/>
  <c r="G3603" i="4"/>
  <c r="G3605" i="4"/>
  <c r="G3606" i="4"/>
  <c r="G3607" i="4"/>
  <c r="G3608" i="4"/>
  <c r="G3610" i="4"/>
  <c r="G3611" i="4"/>
  <c r="G3612" i="4"/>
  <c r="G3613" i="4"/>
  <c r="G3614" i="4"/>
  <c r="G3615" i="4"/>
  <c r="G3616" i="4"/>
  <c r="G3617" i="4"/>
  <c r="G3618" i="4"/>
  <c r="G3619" i="4"/>
  <c r="G3620" i="4"/>
  <c r="G3621" i="4"/>
  <c r="G3622" i="4"/>
  <c r="G3623" i="4"/>
  <c r="G3624" i="4"/>
  <c r="G3625" i="4"/>
  <c r="G3627" i="4"/>
  <c r="G3628" i="4"/>
  <c r="G3630" i="4"/>
  <c r="G3631" i="4"/>
  <c r="G3632" i="4"/>
  <c r="G3633" i="4"/>
  <c r="G3634" i="4"/>
  <c r="G3636" i="4"/>
  <c r="G3637" i="4"/>
  <c r="G3638" i="4"/>
  <c r="G3639" i="4"/>
  <c r="G3640" i="4"/>
  <c r="G3641" i="4"/>
  <c r="G3642" i="4"/>
  <c r="G3643" i="4"/>
  <c r="G3644" i="4"/>
  <c r="G3645" i="4"/>
  <c r="G3646" i="4"/>
  <c r="G3647" i="4"/>
  <c r="G3649" i="4"/>
  <c r="G3650" i="4"/>
  <c r="G3651" i="4"/>
  <c r="G3652" i="4"/>
  <c r="G3653" i="4"/>
  <c r="G3654" i="4"/>
  <c r="G3655" i="4"/>
  <c r="G3657" i="4"/>
  <c r="G3658" i="4"/>
  <c r="G3659" i="4"/>
  <c r="G3660" i="4"/>
  <c r="G3661" i="4"/>
  <c r="G3662" i="4"/>
  <c r="G3663" i="4"/>
  <c r="G3664" i="4"/>
  <c r="G3665" i="4"/>
  <c r="G3666" i="4"/>
  <c r="G3667" i="4"/>
  <c r="G3668" i="4"/>
  <c r="G3669" i="4"/>
  <c r="G3670" i="4"/>
  <c r="G3671" i="4"/>
  <c r="G3672" i="4"/>
  <c r="G3673" i="4"/>
  <c r="G3674" i="4"/>
  <c r="G3675" i="4"/>
  <c r="G3676" i="4"/>
  <c r="G3678" i="4"/>
  <c r="G3679" i="4"/>
  <c r="G3680" i="4"/>
  <c r="G3682" i="4"/>
  <c r="G3683" i="4"/>
  <c r="G3684" i="4"/>
  <c r="G3685" i="4"/>
  <c r="G3686" i="4"/>
  <c r="G3687" i="4"/>
  <c r="G3688" i="4"/>
  <c r="G3689" i="4"/>
  <c r="G3690" i="4"/>
  <c r="G3691" i="4"/>
  <c r="G3692" i="4"/>
  <c r="G3693" i="4"/>
  <c r="G3695" i="4"/>
  <c r="G3696" i="4"/>
  <c r="G3697" i="4"/>
  <c r="G3698" i="4"/>
  <c r="G3699" i="4"/>
  <c r="G3701" i="4"/>
  <c r="G3702" i="4"/>
  <c r="G3703" i="4"/>
  <c r="G3705" i="4"/>
  <c r="G3706" i="4"/>
  <c r="G3707" i="4"/>
  <c r="G3709" i="4"/>
  <c r="G3710" i="4"/>
  <c r="G3711" i="4"/>
  <c r="G3712" i="4"/>
  <c r="G3713" i="4"/>
  <c r="G3714" i="4"/>
  <c r="G3715" i="4"/>
  <c r="G3716" i="4"/>
  <c r="G3717" i="4"/>
  <c r="G3718" i="4"/>
  <c r="G3719" i="4"/>
  <c r="G3720" i="4"/>
  <c r="G3721" i="4"/>
  <c r="G3722" i="4"/>
  <c r="G3723" i="4"/>
  <c r="G3724" i="4"/>
  <c r="G3725" i="4"/>
  <c r="G3726" i="4"/>
  <c r="G3727" i="4"/>
  <c r="G3728" i="4"/>
  <c r="G3729" i="4"/>
  <c r="G3731" i="4"/>
  <c r="G3732" i="4"/>
  <c r="G3734" i="4"/>
  <c r="G3735" i="4"/>
  <c r="G3736" i="4"/>
  <c r="G3737" i="4"/>
  <c r="G3738" i="4"/>
  <c r="G3739" i="4"/>
  <c r="G3740" i="4"/>
  <c r="G3741" i="4"/>
  <c r="G3742" i="4"/>
  <c r="G3743" i="4"/>
  <c r="G3744" i="4"/>
  <c r="G3745" i="4"/>
  <c r="G3746" i="4"/>
  <c r="G3747" i="4"/>
  <c r="G3748" i="4"/>
  <c r="G3749" i="4"/>
  <c r="G3751" i="4"/>
  <c r="G3752" i="4"/>
  <c r="G3753" i="4"/>
  <c r="G3754" i="4"/>
  <c r="G3755" i="4"/>
  <c r="G3756" i="4"/>
  <c r="G3757" i="4"/>
  <c r="G3758" i="4"/>
  <c r="G3760" i="4"/>
  <c r="G3761" i="4"/>
  <c r="G3762" i="4"/>
  <c r="G3764" i="4"/>
  <c r="G3765" i="4"/>
  <c r="G3766" i="4"/>
  <c r="G3767" i="4"/>
  <c r="G3768" i="4"/>
  <c r="G3769" i="4"/>
  <c r="G3770" i="4"/>
  <c r="G3772" i="4"/>
  <c r="G3773" i="4"/>
  <c r="G3774" i="4"/>
  <c r="G3775" i="4"/>
  <c r="G3776" i="4"/>
  <c r="G3777" i="4"/>
  <c r="G3778" i="4"/>
  <c r="G3780" i="4"/>
  <c r="G3781" i="4"/>
  <c r="G3782" i="4"/>
  <c r="G3783" i="4"/>
  <c r="G3785" i="4"/>
  <c r="G3786"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6" i="4"/>
  <c r="G3817"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3" i="4"/>
  <c r="G3844" i="4"/>
  <c r="G3845" i="4"/>
  <c r="G3846" i="4"/>
  <c r="G3847" i="4"/>
  <c r="G3848" i="4"/>
  <c r="G3849" i="4"/>
  <c r="G3850" i="4"/>
  <c r="G3851" i="4"/>
  <c r="G3852" i="4"/>
  <c r="G3853" i="4"/>
  <c r="G3854" i="4"/>
  <c r="G3855" i="4"/>
  <c r="G3857" i="4"/>
  <c r="G3858" i="4"/>
  <c r="G3859" i="4"/>
  <c r="G3860" i="4"/>
  <c r="G3861" i="4"/>
  <c r="G3862" i="4"/>
  <c r="G3863" i="4"/>
  <c r="G3864" i="4"/>
  <c r="G3866" i="4"/>
  <c r="G3867" i="4"/>
  <c r="G3868" i="4"/>
  <c r="G3869" i="4"/>
  <c r="G3870" i="4"/>
  <c r="G3871" i="4"/>
  <c r="G3872" i="4"/>
  <c r="G3873" i="4"/>
  <c r="G3874" i="4"/>
  <c r="G3875" i="4"/>
  <c r="G3876" i="4"/>
  <c r="G3877" i="4"/>
  <c r="G3878" i="4"/>
  <c r="G3879" i="4"/>
  <c r="G3880" i="4"/>
  <c r="G3881" i="4"/>
  <c r="G3882" i="4"/>
  <c r="G3883" i="4"/>
  <c r="G3884" i="4"/>
  <c r="G3885" i="4"/>
  <c r="G3886" i="4"/>
  <c r="G3888" i="4"/>
  <c r="G3889" i="4"/>
  <c r="G3890" i="4"/>
  <c r="G3891" i="4"/>
  <c r="G3892" i="4"/>
  <c r="G3894" i="4"/>
  <c r="G3895" i="4"/>
  <c r="G3896" i="4"/>
  <c r="G3897" i="4"/>
  <c r="G3898" i="4"/>
  <c r="G3899" i="4"/>
  <c r="G3900" i="4"/>
  <c r="G3901" i="4"/>
  <c r="G3902" i="4"/>
  <c r="G3903" i="4"/>
  <c r="G3904" i="4"/>
  <c r="G3905" i="4"/>
  <c r="G3906" i="4"/>
  <c r="G3908" i="4"/>
  <c r="G3909" i="4"/>
  <c r="G3910" i="4"/>
  <c r="G3911" i="4"/>
  <c r="G3912" i="4"/>
  <c r="G3913" i="4"/>
  <c r="G3914" i="4"/>
  <c r="G3915" i="4"/>
  <c r="G3916" i="4"/>
  <c r="G3917" i="4"/>
  <c r="G3918" i="4"/>
  <c r="G3920" i="4"/>
  <c r="G3921" i="4"/>
  <c r="G3922" i="4"/>
  <c r="G3923" i="4"/>
  <c r="G3924" i="4"/>
  <c r="G3925" i="4"/>
  <c r="G3926" i="4"/>
  <c r="G3927" i="4"/>
  <c r="G3928" i="4"/>
  <c r="G3929" i="4"/>
  <c r="G3930" i="4"/>
  <c r="G3931" i="4"/>
  <c r="G3932" i="4"/>
  <c r="G3933" i="4"/>
  <c r="G3934" i="4"/>
  <c r="G3936" i="4"/>
  <c r="G3937" i="4"/>
  <c r="G3938" i="4"/>
  <c r="G3939" i="4"/>
  <c r="G3940" i="4"/>
  <c r="G3941" i="4"/>
  <c r="G3942" i="4"/>
  <c r="G3943" i="4"/>
  <c r="G3945" i="4"/>
  <c r="G3946" i="4"/>
  <c r="G3947" i="4"/>
  <c r="G3948" i="4"/>
  <c r="G3949" i="4"/>
  <c r="G3950" i="4"/>
  <c r="G3951" i="4"/>
  <c r="G3952" i="4"/>
  <c r="G3953" i="4"/>
  <c r="G3954" i="4"/>
  <c r="G3955" i="4"/>
  <c r="G3957" i="4"/>
  <c r="G3958" i="4"/>
  <c r="G3959" i="4"/>
  <c r="G3960" i="4"/>
  <c r="G3961" i="4"/>
  <c r="G3962" i="4"/>
  <c r="G3963" i="4"/>
  <c r="G3964" i="4"/>
  <c r="G3965" i="4"/>
  <c r="G3966" i="4"/>
  <c r="G3967" i="4"/>
  <c r="G3968" i="4"/>
  <c r="G3969" i="4"/>
  <c r="G3971" i="4"/>
  <c r="G3973" i="4"/>
  <c r="G3974" i="4"/>
  <c r="G3975" i="4"/>
  <c r="G3977" i="4"/>
  <c r="G3978" i="4"/>
  <c r="G3979" i="4"/>
  <c r="G3981" i="4"/>
  <c r="G3982" i="4"/>
  <c r="G3983" i="4"/>
  <c r="G3985" i="4"/>
  <c r="G3986" i="4"/>
  <c r="G3987" i="4"/>
  <c r="G3989" i="4"/>
  <c r="G3990" i="4"/>
  <c r="G3991" i="4"/>
  <c r="G3992" i="4"/>
  <c r="G3993" i="4"/>
  <c r="G3994" i="4"/>
  <c r="G3995" i="4"/>
  <c r="G3996" i="4"/>
  <c r="G3998" i="4"/>
  <c r="G3999" i="4"/>
  <c r="G4000" i="4"/>
  <c r="G4001" i="4"/>
  <c r="G4002" i="4"/>
  <c r="G4003" i="4"/>
  <c r="G4004" i="4"/>
  <c r="G4005" i="4"/>
  <c r="G4006" i="4"/>
  <c r="G4007" i="4"/>
  <c r="G4008" i="4"/>
  <c r="G4009" i="4"/>
  <c r="G4010" i="4"/>
  <c r="G4011" i="4"/>
  <c r="G4012" i="4"/>
  <c r="G4013" i="4"/>
  <c r="G4014" i="4"/>
  <c r="G4016" i="4"/>
  <c r="G4018" i="4"/>
  <c r="G4020" i="4"/>
  <c r="G4021" i="4"/>
  <c r="G4022" i="4"/>
  <c r="G4023" i="4"/>
  <c r="G4024" i="4"/>
  <c r="G4025" i="4"/>
  <c r="G4026" i="4"/>
  <c r="G4027" i="4"/>
  <c r="G4028" i="4"/>
  <c r="G4029" i="4"/>
  <c r="G4030" i="4"/>
  <c r="G4031" i="4"/>
  <c r="G4032" i="4"/>
  <c r="G4033" i="4"/>
  <c r="G4034" i="4"/>
  <c r="G4036" i="4"/>
  <c r="G4037" i="4"/>
  <c r="G4040" i="4"/>
  <c r="G4041" i="4"/>
  <c r="G4042" i="4"/>
  <c r="G4044" i="4"/>
  <c r="G4045" i="4"/>
  <c r="G4046" i="4"/>
  <c r="G4047" i="4"/>
  <c r="G4048" i="4"/>
  <c r="G4049" i="4"/>
  <c r="G4051" i="4"/>
  <c r="G4052" i="4"/>
  <c r="G4053" i="4"/>
  <c r="G4054" i="4"/>
  <c r="G4055" i="4"/>
  <c r="G4056" i="4"/>
  <c r="G4057" i="4"/>
  <c r="G4058" i="4"/>
  <c r="G4059" i="4"/>
  <c r="G4060" i="4"/>
  <c r="G4061" i="4"/>
  <c r="G4062" i="4"/>
  <c r="G4063" i="4"/>
  <c r="G4065" i="4"/>
  <c r="G4066" i="4"/>
  <c r="G4067" i="4"/>
  <c r="G4068" i="4"/>
  <c r="G4069" i="4"/>
  <c r="G4070" i="4"/>
  <c r="G4071" i="4"/>
  <c r="G4073" i="4"/>
  <c r="G4074" i="4"/>
  <c r="G4075" i="4"/>
  <c r="G4076" i="4"/>
  <c r="G4077" i="4"/>
  <c r="G4078" i="4"/>
  <c r="G4079" i="4"/>
  <c r="G4080" i="4"/>
  <c r="G4081" i="4"/>
  <c r="G4082" i="4"/>
  <c r="G4083" i="4"/>
  <c r="G4084" i="4"/>
  <c r="G4085" i="4"/>
  <c r="G4086" i="4"/>
  <c r="G4087" i="4"/>
  <c r="G4088" i="4"/>
  <c r="G4089" i="4"/>
  <c r="G4091" i="4"/>
  <c r="G4092" i="4"/>
  <c r="G4093" i="4"/>
  <c r="G4095" i="4"/>
  <c r="G4096" i="4"/>
  <c r="G4097" i="4"/>
  <c r="G4098" i="4"/>
  <c r="G4099" i="4"/>
  <c r="G4100" i="4"/>
  <c r="G4101" i="4"/>
  <c r="G4102" i="4"/>
  <c r="G4103" i="4"/>
  <c r="G4104" i="4"/>
  <c r="G4105" i="4"/>
  <c r="G4106" i="4"/>
  <c r="G4107" i="4"/>
  <c r="G4108" i="4"/>
  <c r="G4109" i="4"/>
  <c r="G4110" i="4"/>
  <c r="G4111" i="4"/>
  <c r="G4112" i="4"/>
  <c r="G4113" i="4"/>
  <c r="G4114" i="4"/>
  <c r="G4116" i="4"/>
  <c r="G4117" i="4"/>
  <c r="G4118" i="4"/>
  <c r="G4119" i="4"/>
  <c r="G4120" i="4"/>
  <c r="G4121" i="4"/>
  <c r="G4122" i="4"/>
  <c r="G4123" i="4"/>
  <c r="G4124" i="4"/>
  <c r="G4125" i="4"/>
  <c r="G4127" i="4"/>
  <c r="G4128" i="4"/>
  <c r="G4129" i="4"/>
  <c r="G4131" i="4"/>
  <c r="G4132" i="4"/>
  <c r="G4133" i="4"/>
  <c r="G4134" i="4"/>
  <c r="G4135" i="4"/>
  <c r="G4137" i="4"/>
  <c r="G4139" i="4"/>
  <c r="G4140" i="4"/>
  <c r="G4141" i="4"/>
  <c r="G4142" i="4"/>
  <c r="G4143" i="4"/>
  <c r="G4144" i="4"/>
  <c r="G4146" i="4"/>
  <c r="G4147" i="4"/>
  <c r="G4148" i="4"/>
  <c r="G4149" i="4"/>
  <c r="G4150" i="4"/>
  <c r="G4151" i="4"/>
  <c r="G4152" i="4"/>
  <c r="G4154" i="4"/>
  <c r="G4155" i="4"/>
  <c r="G4156" i="4"/>
  <c r="G4157" i="4"/>
  <c r="G4159" i="4"/>
  <c r="G4160" i="4"/>
  <c r="G4161" i="4"/>
  <c r="G4162" i="4"/>
  <c r="G4163" i="4"/>
  <c r="G4164" i="4"/>
  <c r="G4165" i="4"/>
  <c r="G4166" i="4"/>
  <c r="G4167" i="4"/>
  <c r="G4168" i="4"/>
  <c r="G4169" i="4"/>
  <c r="G4170" i="4"/>
  <c r="G4171" i="4"/>
  <c r="G4173" i="4"/>
  <c r="G4174" i="4"/>
  <c r="G4176" i="4"/>
  <c r="G4177" i="4"/>
  <c r="G4178" i="4"/>
  <c r="G4179" i="4"/>
  <c r="G4180" i="4"/>
  <c r="G4181" i="4"/>
  <c r="G4182" i="4"/>
  <c r="G4183" i="4"/>
  <c r="G4184" i="4"/>
  <c r="G4185" i="4"/>
  <c r="G4186" i="4"/>
  <c r="G4187" i="4"/>
  <c r="G4188" i="4"/>
  <c r="G4189" i="4"/>
  <c r="G4191" i="4"/>
  <c r="G4192" i="4"/>
  <c r="G4193" i="4"/>
  <c r="G4194" i="4"/>
  <c r="G4195" i="4"/>
  <c r="G4196" i="4"/>
  <c r="G4197" i="4"/>
  <c r="G4198" i="4"/>
  <c r="G4199" i="4"/>
  <c r="G4200" i="4"/>
  <c r="G4201" i="4"/>
  <c r="G4202" i="4"/>
  <c r="G4203" i="4"/>
  <c r="G4204" i="4"/>
  <c r="G4205" i="4"/>
  <c r="G4206" i="4"/>
  <c r="G4207" i="4"/>
  <c r="G4208" i="4"/>
  <c r="G4209" i="4"/>
  <c r="G4210" i="4"/>
  <c r="G4211" i="4"/>
  <c r="G4212" i="4"/>
  <c r="G4213" i="4"/>
  <c r="G4214" i="4"/>
  <c r="G4215" i="4"/>
  <c r="G4216" i="4"/>
  <c r="G4217" i="4"/>
  <c r="G4218" i="4"/>
  <c r="G4219" i="4"/>
  <c r="G4220" i="4"/>
  <c r="G4221" i="4"/>
  <c r="G4222" i="4"/>
  <c r="G4223" i="4"/>
  <c r="G4224" i="4"/>
  <c r="G4225" i="4"/>
  <c r="G4227" i="4"/>
  <c r="G4228" i="4"/>
  <c r="G4229" i="4"/>
  <c r="G4230" i="4"/>
  <c r="G4231" i="4"/>
  <c r="G4233" i="4"/>
  <c r="G4234" i="4"/>
  <c r="G4235" i="4"/>
  <c r="G4236" i="4"/>
  <c r="G4237" i="4"/>
  <c r="G4238" i="4"/>
  <c r="G4239" i="4"/>
  <c r="G4240" i="4"/>
  <c r="G4241" i="4"/>
  <c r="G4242" i="4"/>
  <c r="G4243" i="4"/>
  <c r="G4244" i="4"/>
  <c r="G4246" i="4"/>
  <c r="G4247" i="4"/>
  <c r="G4248" i="4"/>
  <c r="G4249" i="4"/>
  <c r="G4250" i="4"/>
  <c r="G4251" i="4"/>
  <c r="G4252" i="4"/>
  <c r="G4253" i="4"/>
  <c r="G4254" i="4"/>
  <c r="G4255" i="4"/>
  <c r="G4256" i="4"/>
  <c r="G4258" i="4"/>
  <c r="G4259" i="4"/>
  <c r="G4261" i="4"/>
  <c r="G4262" i="4"/>
  <c r="G4263" i="4"/>
  <c r="G4264" i="4"/>
  <c r="G4265" i="4"/>
  <c r="G4266" i="4"/>
  <c r="G4267" i="4"/>
  <c r="G4269" i="4"/>
  <c r="G4271" i="4"/>
  <c r="G4272" i="4"/>
  <c r="G4273" i="4"/>
  <c r="G4274" i="4"/>
  <c r="G4275" i="4"/>
  <c r="G4276" i="4"/>
  <c r="G4277" i="4"/>
  <c r="G4279" i="4"/>
  <c r="G4280" i="4"/>
  <c r="G4281" i="4"/>
  <c r="G4282" i="4"/>
  <c r="G4283" i="4"/>
  <c r="G4284" i="4"/>
  <c r="G4285" i="4"/>
  <c r="G4286" i="4"/>
  <c r="G4287" i="4"/>
  <c r="G4288" i="4"/>
  <c r="G4289" i="4"/>
  <c r="G4290" i="4"/>
  <c r="G4291" i="4"/>
  <c r="G4292" i="4"/>
  <c r="G4293" i="4"/>
  <c r="G4294" i="4"/>
  <c r="G4295" i="4"/>
  <c r="G4296" i="4"/>
  <c r="G4297" i="4"/>
  <c r="G4298" i="4"/>
  <c r="G4299" i="4"/>
  <c r="G4300" i="4"/>
  <c r="G4301" i="4"/>
  <c r="G4302" i="4"/>
  <c r="G4303" i="4"/>
  <c r="G4304" i="4"/>
  <c r="G4305" i="4"/>
  <c r="G4306" i="4"/>
  <c r="G4307" i="4"/>
  <c r="G4309" i="4"/>
  <c r="G4310" i="4"/>
  <c r="G4312" i="4"/>
  <c r="G4313" i="4"/>
  <c r="G4315" i="4"/>
  <c r="G4316" i="4"/>
  <c r="G4317" i="4"/>
  <c r="G4318" i="4"/>
  <c r="G4319" i="4"/>
  <c r="G4321" i="4"/>
  <c r="G4322" i="4"/>
  <c r="G4323" i="4"/>
  <c r="G4325" i="4"/>
  <c r="G4326" i="4"/>
  <c r="G4327" i="4"/>
  <c r="G4328" i="4"/>
  <c r="G4329" i="4"/>
  <c r="G4330" i="4"/>
  <c r="G4331" i="4"/>
  <c r="G4332" i="4"/>
  <c r="G4333" i="4"/>
  <c r="G4334" i="4"/>
  <c r="G4335" i="4"/>
  <c r="G4336" i="4"/>
  <c r="G4337" i="4"/>
  <c r="G4339" i="4"/>
  <c r="G4340" i="4"/>
  <c r="G4341" i="4"/>
  <c r="G4342" i="4"/>
  <c r="G4343" i="4"/>
  <c r="G4344" i="4"/>
  <c r="G4345" i="4"/>
  <c r="G4346" i="4"/>
  <c r="G4348" i="4"/>
  <c r="G4349" i="4"/>
  <c r="G4351" i="4"/>
  <c r="G4352" i="4"/>
  <c r="G4353" i="4"/>
  <c r="G4354" i="4"/>
  <c r="G4355" i="4"/>
  <c r="G4356" i="4"/>
  <c r="G4357" i="4"/>
  <c r="G4358" i="4"/>
  <c r="G4360" i="4"/>
  <c r="G4361" i="4"/>
  <c r="G4362" i="4"/>
  <c r="G4363" i="4"/>
  <c r="G4364" i="4"/>
  <c r="G4365" i="4"/>
  <c r="G4366" i="4"/>
  <c r="G4367" i="4"/>
  <c r="G4369" i="4"/>
  <c r="G4370" i="4"/>
  <c r="G4371" i="4"/>
  <c r="G4372" i="4"/>
  <c r="G4374" i="4"/>
  <c r="G4375" i="4"/>
  <c r="G4376" i="4"/>
  <c r="G4377" i="4"/>
  <c r="G4378" i="4"/>
  <c r="G4379" i="4"/>
  <c r="G4380" i="4"/>
  <c r="G4381" i="4"/>
  <c r="G4383" i="4"/>
  <c r="G4384" i="4"/>
  <c r="G4385" i="4"/>
  <c r="G4386" i="4"/>
  <c r="G4387" i="4"/>
  <c r="G4388" i="4"/>
  <c r="G4389" i="4"/>
  <c r="G4390" i="4"/>
  <c r="G4391" i="4"/>
  <c r="G4392" i="4"/>
  <c r="G4393" i="4"/>
  <c r="G4394" i="4"/>
  <c r="G4395" i="4"/>
  <c r="G4396" i="4"/>
  <c r="G4397" i="4"/>
  <c r="G4398" i="4"/>
  <c r="G4400" i="4"/>
  <c r="G4401" i="4"/>
  <c r="G4402" i="4"/>
  <c r="G4403" i="4"/>
  <c r="G4404" i="4"/>
  <c r="G4405" i="4"/>
  <c r="G4406" i="4"/>
  <c r="G4407" i="4"/>
  <c r="G4408" i="4"/>
  <c r="G4409" i="4"/>
  <c r="G4410" i="4"/>
  <c r="G4411" i="4"/>
  <c r="G4412" i="4"/>
  <c r="G4413" i="4"/>
  <c r="G4414" i="4"/>
  <c r="G4415" i="4"/>
  <c r="G4416" i="4"/>
  <c r="G4417" i="4"/>
  <c r="G4418" i="4"/>
  <c r="G4419" i="4"/>
  <c r="G4420" i="4"/>
  <c r="G4421" i="4"/>
  <c r="G4422" i="4"/>
  <c r="G4423" i="4"/>
  <c r="G4424" i="4"/>
  <c r="G4425" i="4"/>
  <c r="G4426" i="4"/>
  <c r="G4427" i="4"/>
  <c r="G4428" i="4"/>
  <c r="G4429" i="4"/>
  <c r="G4430" i="4"/>
  <c r="G4431" i="4"/>
  <c r="G4432" i="4"/>
  <c r="G4434" i="4"/>
  <c r="G4435" i="4"/>
  <c r="G4436" i="4"/>
  <c r="G4437" i="4"/>
  <c r="G4438" i="4"/>
  <c r="G4439" i="4"/>
  <c r="G4440" i="4"/>
  <c r="G4441" i="4"/>
  <c r="G4442" i="4"/>
  <c r="G4443" i="4"/>
  <c r="G4444" i="4"/>
  <c r="G4445" i="4"/>
  <c r="G4446" i="4"/>
  <c r="G4448" i="4"/>
  <c r="G4449" i="4"/>
  <c r="G4450" i="4"/>
  <c r="G4451" i="4"/>
  <c r="G4452" i="4"/>
  <c r="G4453" i="4"/>
  <c r="G4454" i="4"/>
  <c r="G4455" i="4"/>
  <c r="G4456" i="4"/>
  <c r="G4457" i="4"/>
  <c r="G4458" i="4"/>
  <c r="G4459" i="4"/>
  <c r="G4460" i="4"/>
  <c r="G4461" i="4"/>
  <c r="G4462" i="4"/>
  <c r="G4463" i="4"/>
  <c r="G4464" i="4"/>
  <c r="G4465" i="4"/>
  <c r="G4466" i="4"/>
  <c r="G4467" i="4"/>
  <c r="G4468" i="4"/>
  <c r="G4469" i="4"/>
  <c r="G4470" i="4"/>
  <c r="G4472" i="4"/>
  <c r="G4473" i="4"/>
  <c r="G4474" i="4"/>
  <c r="G4475" i="4"/>
  <c r="G4476" i="4"/>
  <c r="G4477" i="4"/>
  <c r="G4478" i="4"/>
  <c r="G4479" i="4"/>
  <c r="G4480" i="4"/>
  <c r="G4481" i="4"/>
  <c r="G4482" i="4"/>
  <c r="G4483" i="4"/>
  <c r="G4484" i="4"/>
  <c r="G4485" i="4"/>
  <c r="G4486" i="4"/>
  <c r="G4489" i="4"/>
  <c r="G4490" i="4"/>
  <c r="G4491" i="4"/>
  <c r="G4492" i="4"/>
  <c r="G4493" i="4"/>
  <c r="G4494" i="4"/>
  <c r="G4495" i="4"/>
  <c r="G4496" i="4"/>
  <c r="G4497" i="4"/>
  <c r="G4498" i="4"/>
  <c r="G4499" i="4"/>
  <c r="G4500" i="4"/>
  <c r="G4501" i="4"/>
  <c r="G4502" i="4"/>
  <c r="G4503" i="4"/>
  <c r="G4504" i="4"/>
  <c r="G4505" i="4"/>
  <c r="G4506" i="4"/>
  <c r="G4507" i="4"/>
  <c r="G4508" i="4"/>
  <c r="G4509" i="4"/>
  <c r="G4510" i="4"/>
  <c r="G4511" i="4"/>
  <c r="G4512" i="4"/>
  <c r="G4513" i="4"/>
  <c r="G4514" i="4"/>
  <c r="G4516" i="4"/>
  <c r="G4517" i="4"/>
  <c r="G4518" i="4"/>
  <c r="G4519" i="4"/>
  <c r="G4521" i="4"/>
  <c r="G4522" i="4"/>
  <c r="G4523" i="4"/>
  <c r="G4524" i="4"/>
  <c r="G4525" i="4"/>
  <c r="G4526" i="4"/>
  <c r="G4527" i="4"/>
  <c r="G4528" i="4"/>
  <c r="G4529" i="4"/>
  <c r="G4530" i="4"/>
  <c r="G4531" i="4"/>
  <c r="G4532" i="4"/>
  <c r="G4533" i="4"/>
  <c r="G4534" i="4"/>
  <c r="G4535" i="4"/>
  <c r="G4536" i="4"/>
  <c r="G4539" i="4"/>
  <c r="G4540" i="4"/>
  <c r="G4541" i="4"/>
  <c r="G4542" i="4"/>
  <c r="G4543" i="4"/>
  <c r="G4544" i="4"/>
  <c r="G4545" i="4"/>
  <c r="G4546" i="4"/>
  <c r="G4547" i="4"/>
  <c r="G4549" i="4"/>
  <c r="G4550" i="4"/>
  <c r="G4551" i="4"/>
  <c r="G4552" i="4"/>
  <c r="G4553" i="4"/>
  <c r="G4554" i="4"/>
  <c r="G4555" i="4"/>
  <c r="G4557" i="4"/>
  <c r="G4558" i="4"/>
  <c r="G4559" i="4"/>
  <c r="G4560" i="4"/>
  <c r="G4561" i="4"/>
  <c r="G4562" i="4"/>
  <c r="G4563" i="4"/>
  <c r="G4564" i="4"/>
  <c r="G4565" i="4"/>
  <c r="G4566" i="4"/>
  <c r="G4567" i="4"/>
  <c r="G4568" i="4"/>
  <c r="G4569" i="4"/>
  <c r="G4570" i="4"/>
  <c r="G4571" i="4"/>
  <c r="G4572" i="4"/>
  <c r="G4574" i="4"/>
  <c r="G4575" i="4"/>
  <c r="G4576" i="4"/>
  <c r="G4578" i="4"/>
  <c r="G4579" i="4"/>
  <c r="G4580" i="4"/>
  <c r="G4581" i="4"/>
  <c r="G4582" i="4"/>
  <c r="G4583" i="4"/>
  <c r="G4584" i="4"/>
  <c r="G4586" i="4"/>
  <c r="G4587" i="4"/>
  <c r="G4588" i="4"/>
  <c r="G4590" i="4"/>
  <c r="G4591" i="4"/>
  <c r="G4592" i="4"/>
  <c r="G4593" i="4"/>
  <c r="G4594" i="4"/>
  <c r="G4595" i="4"/>
  <c r="G4597" i="4"/>
  <c r="G4599" i="4"/>
  <c r="G4601" i="4"/>
  <c r="G4603" i="4"/>
  <c r="G4604" i="4"/>
  <c r="G4605" i="4"/>
  <c r="G4606" i="4"/>
  <c r="G4607" i="4"/>
  <c r="G4608" i="4"/>
  <c r="G4609" i="4"/>
  <c r="G4610" i="4"/>
  <c r="G4611" i="4"/>
  <c r="G4612" i="4"/>
  <c r="G4613" i="4"/>
  <c r="G4614" i="4"/>
  <c r="G4616" i="4"/>
  <c r="G4617" i="4"/>
  <c r="G4618" i="4"/>
  <c r="G4619" i="4"/>
  <c r="G4620" i="4"/>
  <c r="G4621" i="4"/>
  <c r="G4622" i="4"/>
  <c r="G4623" i="4"/>
  <c r="G4624" i="4"/>
  <c r="G4625" i="4"/>
  <c r="G4626" i="4"/>
  <c r="G4627" i="4"/>
  <c r="G4628" i="4"/>
  <c r="G4629" i="4"/>
  <c r="G4630" i="4"/>
  <c r="G4631" i="4"/>
  <c r="G4633" i="4"/>
  <c r="G4634" i="4"/>
  <c r="G4635" i="4"/>
  <c r="G4636" i="4"/>
  <c r="G4637" i="4"/>
  <c r="G4638" i="4"/>
  <c r="G4639" i="4"/>
  <c r="G4640" i="4"/>
  <c r="G4642" i="4"/>
  <c r="G4643" i="4"/>
  <c r="G4645" i="4"/>
  <c r="G4646" i="4"/>
  <c r="G4647" i="4"/>
  <c r="G4648" i="4"/>
  <c r="G4649" i="4"/>
  <c r="G4651" i="4"/>
  <c r="G4652" i="4"/>
  <c r="G4654" i="4"/>
  <c r="G4655" i="4"/>
  <c r="G4656" i="4"/>
  <c r="G4657" i="4"/>
  <c r="G4658" i="4"/>
  <c r="G4659" i="4"/>
  <c r="G4660" i="4"/>
  <c r="G4661" i="4"/>
  <c r="G4662" i="4"/>
  <c r="G4663" i="4"/>
  <c r="G4664" i="4"/>
  <c r="G4665" i="4"/>
  <c r="G4666" i="4"/>
  <c r="G4667" i="4"/>
  <c r="G4668" i="4"/>
  <c r="G4669" i="4"/>
  <c r="G4670" i="4"/>
  <c r="G4671" i="4"/>
  <c r="G4672" i="4"/>
  <c r="G4673" i="4"/>
  <c r="G4675" i="4"/>
  <c r="G4676" i="4"/>
  <c r="G4677" i="4"/>
  <c r="G4678" i="4"/>
  <c r="G4679" i="4"/>
  <c r="G4680" i="4"/>
  <c r="G4682" i="4"/>
  <c r="G4683" i="4"/>
  <c r="G4684" i="4"/>
  <c r="G4685" i="4"/>
  <c r="G4686" i="4"/>
  <c r="G4687" i="4"/>
  <c r="G4688" i="4"/>
  <c r="G4689" i="4"/>
  <c r="G4690" i="4"/>
  <c r="G4692" i="4"/>
  <c r="G4693" i="4"/>
  <c r="G4694" i="4"/>
  <c r="G4695" i="4"/>
  <c r="G4696" i="4"/>
  <c r="G4697" i="4"/>
  <c r="G4698" i="4"/>
  <c r="G4699" i="4"/>
  <c r="G4700" i="4"/>
  <c r="G4701" i="4"/>
  <c r="G4702" i="4"/>
  <c r="G4703" i="4"/>
  <c r="G4704" i="4"/>
  <c r="G4705" i="4"/>
  <c r="G4706" i="4"/>
  <c r="G4707" i="4"/>
  <c r="G4708" i="4"/>
  <c r="G4709" i="4"/>
  <c r="G4710" i="4"/>
  <c r="G4711" i="4"/>
  <c r="G4712" i="4"/>
  <c r="G4713" i="4"/>
  <c r="G4714" i="4"/>
  <c r="G4715" i="4"/>
  <c r="G4716" i="4"/>
  <c r="G4717" i="4"/>
  <c r="G4719" i="4"/>
  <c r="G4720" i="4"/>
  <c r="G4721" i="4"/>
  <c r="G4722" i="4"/>
  <c r="G4723" i="4"/>
  <c r="G4724" i="4"/>
  <c r="G4725" i="4"/>
  <c r="G4726" i="4"/>
  <c r="G4727" i="4"/>
  <c r="G4728" i="4"/>
  <c r="G4729" i="4"/>
  <c r="G4730" i="4"/>
  <c r="G4731" i="4"/>
  <c r="G4732" i="4"/>
  <c r="G4733" i="4"/>
  <c r="G4734" i="4"/>
  <c r="G4735" i="4"/>
  <c r="G4736" i="4"/>
  <c r="G4737" i="4"/>
  <c r="G4738" i="4"/>
  <c r="G4739" i="4"/>
  <c r="G4740" i="4"/>
  <c r="G4741" i="4"/>
  <c r="G4742" i="4"/>
  <c r="G4743" i="4"/>
  <c r="G4744" i="4"/>
  <c r="G4745" i="4"/>
  <c r="G4746" i="4"/>
  <c r="G4747" i="4"/>
  <c r="G4748" i="4"/>
  <c r="G4749" i="4"/>
  <c r="G4751" i="4"/>
  <c r="G4752" i="4"/>
  <c r="G4753" i="4"/>
  <c r="G4754" i="4"/>
  <c r="G4755" i="4"/>
  <c r="G4757" i="4"/>
  <c r="G4758" i="4"/>
  <c r="G4760" i="4"/>
  <c r="G4761" i="4"/>
  <c r="G4762" i="4"/>
  <c r="G4763" i="4"/>
  <c r="G4765" i="4"/>
  <c r="G4766" i="4"/>
  <c r="G4767" i="4"/>
  <c r="G4768" i="4"/>
  <c r="G4769" i="4"/>
  <c r="G4770" i="4"/>
  <c r="G4771" i="4"/>
  <c r="G4772" i="4"/>
  <c r="G4773" i="4"/>
  <c r="G4774" i="4"/>
  <c r="G4775" i="4"/>
  <c r="G4776" i="4"/>
  <c r="G4778" i="4"/>
  <c r="G4779" i="4"/>
  <c r="G4780" i="4"/>
  <c r="G4781" i="4"/>
  <c r="G4782" i="4"/>
  <c r="G4783" i="4"/>
  <c r="G4784" i="4"/>
  <c r="G4785" i="4"/>
  <c r="G4786" i="4"/>
  <c r="G4787" i="4"/>
  <c r="G4788" i="4"/>
  <c r="G4789" i="4"/>
  <c r="G4790" i="4"/>
  <c r="G4791" i="4"/>
  <c r="G4792" i="4"/>
  <c r="G4794" i="4"/>
  <c r="G4795" i="4"/>
  <c r="G4796" i="4"/>
  <c r="G4798" i="4"/>
  <c r="G4799" i="4"/>
  <c r="G4800" i="4"/>
  <c r="G4801" i="4"/>
  <c r="G4802" i="4"/>
  <c r="G4803" i="4"/>
  <c r="G4804" i="4"/>
  <c r="G4805" i="4"/>
  <c r="G4806" i="4"/>
  <c r="G4807" i="4"/>
  <c r="G4808" i="4"/>
  <c r="G4809" i="4"/>
  <c r="G4810" i="4"/>
  <c r="G4811" i="4"/>
  <c r="G4812" i="4"/>
  <c r="G4813" i="4"/>
  <c r="G4814" i="4"/>
  <c r="G4815" i="4"/>
  <c r="G4816" i="4"/>
  <c r="G4817" i="4"/>
  <c r="G4818" i="4"/>
  <c r="G4820" i="4"/>
  <c r="G4821" i="4"/>
  <c r="G4822" i="4"/>
  <c r="G4823" i="4"/>
  <c r="G4824" i="4"/>
  <c r="G4825" i="4"/>
  <c r="G4826" i="4"/>
  <c r="G4827" i="4"/>
  <c r="G4828" i="4"/>
  <c r="G4829" i="4"/>
  <c r="G4830" i="4"/>
  <c r="G4831" i="4"/>
  <c r="G4832" i="4"/>
  <c r="G4833" i="4"/>
  <c r="G4834" i="4"/>
  <c r="G4835" i="4"/>
  <c r="G4836" i="4"/>
  <c r="G4837" i="4"/>
  <c r="G4838" i="4"/>
  <c r="G4839" i="4"/>
  <c r="G4840" i="4"/>
  <c r="G4841" i="4"/>
  <c r="G4842" i="4"/>
  <c r="G4843" i="4"/>
  <c r="G4844" i="4"/>
  <c r="G4845" i="4"/>
  <c r="G4846" i="4"/>
  <c r="G4847" i="4"/>
  <c r="G4848" i="4"/>
  <c r="G4849" i="4"/>
  <c r="G4850" i="4"/>
  <c r="G4851" i="4"/>
  <c r="G4852" i="4"/>
  <c r="G4853" i="4"/>
  <c r="G4854" i="4"/>
  <c r="G4855" i="4"/>
  <c r="G4856" i="4"/>
  <c r="G4857" i="4"/>
  <c r="G4859" i="4"/>
  <c r="G4860" i="4"/>
  <c r="G4861" i="4"/>
  <c r="G4862" i="4"/>
  <c r="G4864" i="4"/>
  <c r="G4865" i="4"/>
  <c r="G4866" i="4"/>
  <c r="G4867" i="4"/>
  <c r="G4868" i="4"/>
  <c r="G4869" i="4"/>
  <c r="G4871" i="4"/>
  <c r="G4872" i="4"/>
  <c r="G4873" i="4"/>
  <c r="G4874" i="4"/>
  <c r="G4875" i="4"/>
  <c r="G4876" i="4"/>
  <c r="G4877" i="4"/>
  <c r="G4878" i="4"/>
  <c r="G4879" i="4"/>
  <c r="G4880" i="4"/>
  <c r="G4881" i="4"/>
  <c r="G4882" i="4"/>
  <c r="G4883" i="4"/>
  <c r="G4884" i="4"/>
  <c r="G4885" i="4"/>
  <c r="G4887" i="4"/>
  <c r="G4888" i="4"/>
  <c r="G4889" i="4"/>
  <c r="G4890" i="4"/>
  <c r="G4891" i="4"/>
  <c r="G4892" i="4"/>
  <c r="G4893" i="4"/>
  <c r="G4894" i="4"/>
  <c r="G4895" i="4"/>
  <c r="G4896" i="4"/>
  <c r="G4897" i="4"/>
  <c r="G4898" i="4"/>
  <c r="G4899" i="4"/>
  <c r="G4900" i="4"/>
  <c r="G4902" i="4"/>
  <c r="G4903" i="4"/>
  <c r="G4904" i="4"/>
  <c r="G4905" i="4"/>
  <c r="G4906" i="4"/>
  <c r="G4907" i="4"/>
  <c r="G4908" i="4"/>
  <c r="G4909" i="4"/>
  <c r="G4910" i="4"/>
  <c r="G4911" i="4"/>
  <c r="G4912" i="4"/>
  <c r="G4913" i="4"/>
  <c r="G4914" i="4"/>
  <c r="G4915" i="4"/>
  <c r="G4916" i="4"/>
  <c r="G4917" i="4"/>
  <c r="G4918" i="4"/>
  <c r="G4919" i="4"/>
  <c r="G4920" i="4"/>
  <c r="G4922" i="4"/>
  <c r="G4923" i="4"/>
  <c r="G4924" i="4"/>
  <c r="G4925" i="4"/>
  <c r="G4926" i="4"/>
  <c r="G4927" i="4"/>
  <c r="G4928" i="4"/>
  <c r="G4929" i="4"/>
  <c r="G4930" i="4"/>
  <c r="G4931" i="4"/>
  <c r="G4932" i="4"/>
  <c r="G4933" i="4"/>
  <c r="G4934" i="4"/>
  <c r="G4935" i="4"/>
  <c r="G4936" i="4"/>
  <c r="G4938" i="4"/>
  <c r="G4939" i="4"/>
  <c r="G4940" i="4"/>
  <c r="G4941" i="4"/>
  <c r="G4942" i="4"/>
  <c r="G4943" i="4"/>
  <c r="G4944" i="4"/>
  <c r="G4945" i="4"/>
  <c r="G4946" i="4"/>
  <c r="G4947" i="4"/>
  <c r="G4948" i="4"/>
  <c r="G4950" i="4"/>
  <c r="G4951" i="4"/>
  <c r="G4952" i="4"/>
  <c r="G4953" i="4"/>
  <c r="G4955" i="4"/>
  <c r="G4956" i="4"/>
  <c r="G4957" i="4"/>
  <c r="G4958" i="4"/>
  <c r="G4959" i="4"/>
  <c r="G4960" i="4"/>
  <c r="G4961" i="4"/>
  <c r="G4963" i="4"/>
  <c r="G4964" i="4"/>
  <c r="G4965" i="4"/>
  <c r="G4966" i="4"/>
  <c r="G4967" i="4"/>
  <c r="G4968" i="4"/>
  <c r="G4969" i="4"/>
  <c r="G4970" i="4"/>
  <c r="G4971" i="4"/>
  <c r="G4972" i="4"/>
  <c r="G4973" i="4"/>
  <c r="G4974" i="4"/>
  <c r="G4975" i="4"/>
  <c r="G4976" i="4"/>
  <c r="G4977" i="4"/>
  <c r="G4978" i="4"/>
  <c r="G4979" i="4"/>
  <c r="G4980" i="4"/>
  <c r="G4981" i="4"/>
  <c r="G4982" i="4"/>
  <c r="G4983" i="4"/>
  <c r="G4984" i="4"/>
  <c r="G4985" i="4"/>
  <c r="G4986" i="4"/>
  <c r="G4987" i="4"/>
  <c r="G4988" i="4"/>
  <c r="G4989" i="4"/>
  <c r="G4990" i="4"/>
  <c r="G4991" i="4"/>
  <c r="G4992" i="4"/>
  <c r="G4993" i="4"/>
  <c r="G4995" i="4"/>
  <c r="G4996" i="4"/>
  <c r="G4998" i="4"/>
  <c r="G4999" i="4"/>
  <c r="G5000" i="4"/>
  <c r="G5001" i="4"/>
  <c r="G2" i="4"/>
  <c r="H3" i="4"/>
  <c r="H5" i="4"/>
  <c r="H6" i="4"/>
  <c r="H7" i="4"/>
  <c r="H8" i="4"/>
  <c r="H9" i="4"/>
  <c r="H10" i="4"/>
  <c r="H11" i="4"/>
  <c r="H12" i="4"/>
  <c r="H13" i="4"/>
  <c r="H14" i="4"/>
  <c r="H15" i="4"/>
  <c r="H17" i="4"/>
  <c r="H18" i="4"/>
  <c r="H19" i="4"/>
  <c r="H20" i="4"/>
  <c r="H22" i="4"/>
  <c r="H23" i="4"/>
  <c r="H24" i="4"/>
  <c r="H25" i="4"/>
  <c r="H26" i="4"/>
  <c r="H28" i="4"/>
  <c r="H29" i="4"/>
  <c r="H30" i="4"/>
  <c r="H31" i="4"/>
  <c r="H32" i="4"/>
  <c r="H33" i="4"/>
  <c r="H34" i="4"/>
  <c r="H35" i="4"/>
  <c r="H36" i="4"/>
  <c r="H38" i="4"/>
  <c r="H39" i="4"/>
  <c r="H40" i="4"/>
  <c r="H41" i="4"/>
  <c r="H42" i="4"/>
  <c r="H44" i="4"/>
  <c r="H45" i="4"/>
  <c r="H46" i="4"/>
  <c r="H47" i="4"/>
  <c r="H48" i="4"/>
  <c r="H49" i="4"/>
  <c r="H50" i="4"/>
  <c r="H52" i="4"/>
  <c r="H53" i="4"/>
  <c r="H54" i="4"/>
  <c r="H55" i="4"/>
  <c r="H56" i="4"/>
  <c r="H57" i="4"/>
  <c r="H58" i="4"/>
  <c r="H59" i="4"/>
  <c r="H60" i="4"/>
  <c r="H61" i="4"/>
  <c r="H62" i="4"/>
  <c r="H64" i="4"/>
  <c r="H65" i="4"/>
  <c r="H67" i="4"/>
  <c r="H68" i="4"/>
  <c r="H70" i="4"/>
  <c r="H71" i="4"/>
  <c r="H72" i="4"/>
  <c r="H73" i="4"/>
  <c r="H74" i="4"/>
  <c r="H75" i="4"/>
  <c r="H77" i="4"/>
  <c r="H78" i="4"/>
  <c r="H79" i="4"/>
  <c r="H80" i="4"/>
  <c r="H81" i="4"/>
  <c r="H82" i="4"/>
  <c r="H83" i="4"/>
  <c r="H84" i="4"/>
  <c r="H85" i="4"/>
  <c r="H87" i="4"/>
  <c r="H88" i="4"/>
  <c r="H89" i="4"/>
  <c r="H90" i="4"/>
  <c r="H92" i="4"/>
  <c r="H93" i="4"/>
  <c r="H95" i="4"/>
  <c r="H96" i="4"/>
  <c r="H98" i="4"/>
  <c r="H100" i="4"/>
  <c r="H101" i="4"/>
  <c r="H102" i="4"/>
  <c r="H103" i="4"/>
  <c r="H104" i="4"/>
  <c r="H105" i="4"/>
  <c r="H106" i="4"/>
  <c r="H107" i="4"/>
  <c r="H108" i="4"/>
  <c r="H109" i="4"/>
  <c r="H110" i="4"/>
  <c r="H111" i="4"/>
  <c r="H112" i="4"/>
  <c r="H113" i="4"/>
  <c r="H115" i="4"/>
  <c r="H116" i="4"/>
  <c r="H117" i="4"/>
  <c r="H118" i="4"/>
  <c r="H119" i="4"/>
  <c r="H120" i="4"/>
  <c r="H121" i="4"/>
  <c r="H122" i="4"/>
  <c r="H123" i="4"/>
  <c r="H124" i="4"/>
  <c r="H125" i="4"/>
  <c r="H127" i="4"/>
  <c r="H128" i="4"/>
  <c r="H129" i="4"/>
  <c r="H130" i="4"/>
  <c r="H131" i="4"/>
  <c r="H134" i="4"/>
  <c r="H135" i="4"/>
  <c r="H136" i="4"/>
  <c r="H137" i="4"/>
  <c r="H139" i="4"/>
  <c r="H140" i="4"/>
  <c r="H141" i="4"/>
  <c r="H143" i="4"/>
  <c r="H144" i="4"/>
  <c r="H145" i="4"/>
  <c r="H146" i="4"/>
  <c r="H147" i="4"/>
  <c r="H148" i="4"/>
  <c r="H149" i="4"/>
  <c r="H150" i="4"/>
  <c r="H151" i="4"/>
  <c r="H152" i="4"/>
  <c r="H153" i="4"/>
  <c r="H154" i="4"/>
  <c r="H155" i="4"/>
  <c r="H156" i="4"/>
  <c r="H158" i="4"/>
  <c r="H159" i="4"/>
  <c r="H160" i="4"/>
  <c r="H161" i="4"/>
  <c r="H162" i="4"/>
  <c r="H163" i="4"/>
  <c r="H164" i="4"/>
  <c r="H165" i="4"/>
  <c r="H166" i="4"/>
  <c r="H167" i="4"/>
  <c r="H168" i="4"/>
  <c r="H169" i="4"/>
  <c r="H170" i="4"/>
  <c r="H171" i="4"/>
  <c r="H172" i="4"/>
  <c r="H173" i="4"/>
  <c r="H174" i="4"/>
  <c r="H175" i="4"/>
  <c r="H176" i="4"/>
  <c r="H177" i="4"/>
  <c r="H178" i="4"/>
  <c r="H179" i="4"/>
  <c r="H180" i="4"/>
  <c r="H182" i="4"/>
  <c r="H183" i="4"/>
  <c r="H184" i="4"/>
  <c r="H185" i="4"/>
  <c r="H186" i="4"/>
  <c r="H187" i="4"/>
  <c r="H188" i="4"/>
  <c r="H189" i="4"/>
  <c r="H190" i="4"/>
  <c r="H191" i="4"/>
  <c r="H192" i="4"/>
  <c r="H193" i="4"/>
  <c r="H194" i="4"/>
  <c r="H195" i="4"/>
  <c r="H196" i="4"/>
  <c r="H198" i="4"/>
  <c r="H199" i="4"/>
  <c r="H200" i="4"/>
  <c r="H201" i="4"/>
  <c r="H202" i="4"/>
  <c r="H204" i="4"/>
  <c r="H205" i="4"/>
  <c r="H206" i="4"/>
  <c r="H207" i="4"/>
  <c r="H208" i="4"/>
  <c r="H210" i="4"/>
  <c r="H211" i="4"/>
  <c r="H212" i="4"/>
  <c r="H213" i="4"/>
  <c r="H214" i="4"/>
  <c r="H215" i="4"/>
  <c r="H216" i="4"/>
  <c r="H217" i="4"/>
  <c r="H218" i="4"/>
  <c r="H219" i="4"/>
  <c r="H220" i="4"/>
  <c r="H221" i="4"/>
  <c r="H222" i="4"/>
  <c r="H224" i="4"/>
  <c r="H225" i="4"/>
  <c r="H226" i="4"/>
  <c r="H227" i="4"/>
  <c r="H228" i="4"/>
  <c r="H229" i="4"/>
  <c r="H231" i="4"/>
  <c r="H232" i="4"/>
  <c r="H233" i="4"/>
  <c r="H234" i="4"/>
  <c r="H235" i="4"/>
  <c r="H236" i="4"/>
  <c r="H237" i="4"/>
  <c r="H238" i="4"/>
  <c r="H239" i="4"/>
  <c r="H240" i="4"/>
  <c r="H241" i="4"/>
  <c r="H242" i="4"/>
  <c r="H243" i="4"/>
  <c r="H244" i="4"/>
  <c r="H245" i="4"/>
  <c r="H246" i="4"/>
  <c r="H247" i="4"/>
  <c r="H248" i="4"/>
  <c r="H249" i="4"/>
  <c r="H250" i="4"/>
  <c r="H251" i="4"/>
  <c r="H252" i="4"/>
  <c r="H253" i="4"/>
  <c r="H255" i="4"/>
  <c r="H256" i="4"/>
  <c r="H257" i="4"/>
  <c r="H259" i="4"/>
  <c r="H262" i="4"/>
  <c r="H263" i="4"/>
  <c r="H264" i="4"/>
  <c r="H265" i="4"/>
  <c r="H266" i="4"/>
  <c r="H267" i="4"/>
  <c r="H268" i="4"/>
  <c r="H269" i="4"/>
  <c r="H270" i="4"/>
  <c r="H271" i="4"/>
  <c r="H272" i="4"/>
  <c r="H273" i="4"/>
  <c r="H274" i="4"/>
  <c r="H275" i="4"/>
  <c r="H276" i="4"/>
  <c r="H277" i="4"/>
  <c r="H278" i="4"/>
  <c r="H279" i="4"/>
  <c r="H280" i="4"/>
  <c r="H281" i="4"/>
  <c r="H282" i="4"/>
  <c r="H283" i="4"/>
  <c r="H284" i="4"/>
  <c r="H285"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1" i="4"/>
  <c r="H412" i="4"/>
  <c r="H413" i="4"/>
  <c r="H414" i="4"/>
  <c r="H415" i="4"/>
  <c r="H416" i="4"/>
  <c r="H417" i="4"/>
  <c r="H419" i="4"/>
  <c r="H420" i="4"/>
  <c r="H421" i="4"/>
  <c r="H422" i="4"/>
  <c r="H423" i="4"/>
  <c r="H425" i="4"/>
  <c r="H426" i="4"/>
  <c r="H427" i="4"/>
  <c r="H428" i="4"/>
  <c r="H429" i="4"/>
  <c r="H431" i="4"/>
  <c r="H432" i="4"/>
  <c r="H433" i="4"/>
  <c r="H434" i="4"/>
  <c r="H435" i="4"/>
  <c r="H436" i="4"/>
  <c r="H438" i="4"/>
  <c r="H439" i="4"/>
  <c r="H440" i="4"/>
  <c r="H441" i="4"/>
  <c r="H443" i="4"/>
  <c r="H445" i="4"/>
  <c r="H446" i="4"/>
  <c r="H447" i="4"/>
  <c r="H448" i="4"/>
  <c r="H449" i="4"/>
  <c r="H450" i="4"/>
  <c r="H451" i="4"/>
  <c r="H452" i="4"/>
  <c r="H453" i="4"/>
  <c r="H454" i="4"/>
  <c r="H455" i="4"/>
  <c r="H456" i="4"/>
  <c r="H457" i="4"/>
  <c r="H458" i="4"/>
  <c r="H459" i="4"/>
  <c r="H461" i="4"/>
  <c r="H462" i="4"/>
  <c r="H463" i="4"/>
  <c r="H464" i="4"/>
  <c r="H466" i="4"/>
  <c r="H467" i="4"/>
  <c r="H468" i="4"/>
  <c r="H469" i="4"/>
  <c r="H471" i="4"/>
  <c r="H472" i="4"/>
  <c r="H473" i="4"/>
  <c r="H474" i="4"/>
  <c r="H475" i="4"/>
  <c r="H476" i="4"/>
  <c r="H478" i="4"/>
  <c r="H479" i="4"/>
  <c r="H480" i="4"/>
  <c r="H482" i="4"/>
  <c r="H483" i="4"/>
  <c r="H484" i="4"/>
  <c r="H486" i="4"/>
  <c r="H487" i="4"/>
  <c r="H488" i="4"/>
  <c r="H489" i="4"/>
  <c r="H490" i="4"/>
  <c r="H491" i="4"/>
  <c r="H492" i="4"/>
  <c r="H493" i="4"/>
  <c r="H494" i="4"/>
  <c r="H495" i="4"/>
  <c r="H496" i="4"/>
  <c r="H497" i="4"/>
  <c r="H498" i="4"/>
  <c r="H499" i="4"/>
  <c r="H500" i="4"/>
  <c r="H501" i="4"/>
  <c r="H502" i="4"/>
  <c r="H503" i="4"/>
  <c r="H504" i="4"/>
  <c r="H505" i="4"/>
  <c r="H506" i="4"/>
  <c r="H508" i="4"/>
  <c r="H509" i="4"/>
  <c r="H510" i="4"/>
  <c r="H511" i="4"/>
  <c r="H512" i="4"/>
  <c r="H514" i="4"/>
  <c r="H515" i="4"/>
  <c r="H516" i="4"/>
  <c r="H517" i="4"/>
  <c r="H518" i="4"/>
  <c r="H519" i="4"/>
  <c r="H520" i="4"/>
  <c r="H521" i="4"/>
  <c r="H522" i="4"/>
  <c r="H523" i="4"/>
  <c r="H524" i="4"/>
  <c r="H525" i="4"/>
  <c r="H526" i="4"/>
  <c r="H527" i="4"/>
  <c r="H528" i="4"/>
  <c r="H529" i="4"/>
  <c r="H530" i="4"/>
  <c r="H531" i="4"/>
  <c r="H532" i="4"/>
  <c r="H533" i="4"/>
  <c r="H535" i="4"/>
  <c r="H536" i="4"/>
  <c r="H537" i="4"/>
  <c r="H538" i="4"/>
  <c r="H539" i="4"/>
  <c r="H540" i="4"/>
  <c r="H541" i="4"/>
  <c r="H542" i="4"/>
  <c r="H543" i="4"/>
  <c r="H544" i="4"/>
  <c r="H546" i="4"/>
  <c r="H547" i="4"/>
  <c r="H548" i="4"/>
  <c r="H549" i="4"/>
  <c r="H550" i="4"/>
  <c r="H551" i="4"/>
  <c r="H552" i="4"/>
  <c r="H553" i="4"/>
  <c r="H554" i="4"/>
  <c r="H555" i="4"/>
  <c r="H556" i="4"/>
  <c r="H557" i="4"/>
  <c r="H558" i="4"/>
  <c r="H559" i="4"/>
  <c r="H560" i="4"/>
  <c r="H561" i="4"/>
  <c r="H562" i="4"/>
  <c r="H563" i="4"/>
  <c r="H564" i="4"/>
  <c r="H565" i="4"/>
  <c r="H566" i="4"/>
  <c r="H568" i="4"/>
  <c r="H569" i="4"/>
  <c r="H570" i="4"/>
  <c r="H572" i="4"/>
  <c r="H573" i="4"/>
  <c r="H574" i="4"/>
  <c r="H576" i="4"/>
  <c r="H577" i="4"/>
  <c r="H578" i="4"/>
  <c r="H579" i="4"/>
  <c r="H580" i="4"/>
  <c r="H581" i="4"/>
  <c r="H582" i="4"/>
  <c r="H583" i="4"/>
  <c r="H584" i="4"/>
  <c r="H585" i="4"/>
  <c r="H586" i="4"/>
  <c r="H587" i="4"/>
  <c r="H588" i="4"/>
  <c r="H590" i="4"/>
  <c r="H591" i="4"/>
  <c r="H592" i="4"/>
  <c r="H593" i="4"/>
  <c r="H594" i="4"/>
  <c r="H595" i="4"/>
  <c r="H596" i="4"/>
  <c r="H597" i="4"/>
  <c r="H598" i="4"/>
  <c r="H599" i="4"/>
  <c r="H600" i="4"/>
  <c r="H601" i="4"/>
  <c r="H602" i="4"/>
  <c r="H603" i="4"/>
  <c r="H604" i="4"/>
  <c r="H605" i="4"/>
  <c r="H607" i="4"/>
  <c r="H608" i="4"/>
  <c r="H609" i="4"/>
  <c r="H610" i="4"/>
  <c r="H611" i="4"/>
  <c r="H612" i="4"/>
  <c r="H613" i="4"/>
  <c r="H614" i="4"/>
  <c r="H615" i="4"/>
  <c r="H616" i="4"/>
  <c r="H617" i="4"/>
  <c r="H618" i="4"/>
  <c r="H619" i="4"/>
  <c r="H620" i="4"/>
  <c r="H621" i="4"/>
  <c r="H622" i="4"/>
  <c r="H624" i="4"/>
  <c r="H626" i="4"/>
  <c r="H627" i="4"/>
  <c r="H628" i="4"/>
  <c r="H629" i="4"/>
  <c r="H630" i="4"/>
  <c r="H631" i="4"/>
  <c r="H632" i="4"/>
  <c r="H633" i="4"/>
  <c r="H634" i="4"/>
  <c r="H636" i="4"/>
  <c r="H637" i="4"/>
  <c r="H638" i="4"/>
  <c r="H640" i="4"/>
  <c r="H641" i="4"/>
  <c r="H642" i="4"/>
  <c r="H643" i="4"/>
  <c r="H645" i="4"/>
  <c r="H646" i="4"/>
  <c r="H647" i="4"/>
  <c r="H648" i="4"/>
  <c r="H650" i="4"/>
  <c r="H651" i="4"/>
  <c r="H652" i="4"/>
  <c r="H653" i="4"/>
  <c r="H654" i="4"/>
  <c r="H655" i="4"/>
  <c r="H657" i="4"/>
  <c r="H658" i="4"/>
  <c r="H659" i="4"/>
  <c r="H661" i="4"/>
  <c r="H662" i="4"/>
  <c r="H663" i="4"/>
  <c r="H664" i="4"/>
  <c r="H665" i="4"/>
  <c r="H666" i="4"/>
  <c r="H667" i="4"/>
  <c r="H668" i="4"/>
  <c r="H669" i="4"/>
  <c r="H670" i="4"/>
  <c r="H671" i="4"/>
  <c r="H673" i="4"/>
  <c r="H674" i="4"/>
  <c r="H675" i="4"/>
  <c r="H676" i="4"/>
  <c r="H677" i="4"/>
  <c r="H678" i="4"/>
  <c r="H679" i="4"/>
  <c r="H680" i="4"/>
  <c r="H681" i="4"/>
  <c r="H682" i="4"/>
  <c r="H683" i="4"/>
  <c r="H684" i="4"/>
  <c r="H686" i="4"/>
  <c r="H687" i="4"/>
  <c r="H688" i="4"/>
  <c r="H689" i="4"/>
  <c r="H690" i="4"/>
  <c r="H692" i="4"/>
  <c r="H693" i="4"/>
  <c r="H694" i="4"/>
  <c r="H695" i="4"/>
  <c r="H696" i="4"/>
  <c r="H697" i="4"/>
  <c r="H699" i="4"/>
  <c r="H700" i="4"/>
  <c r="H701" i="4"/>
  <c r="H702" i="4"/>
  <c r="H703" i="4"/>
  <c r="H704" i="4"/>
  <c r="H705" i="4"/>
  <c r="H706" i="4"/>
  <c r="H707" i="4"/>
  <c r="H708" i="4"/>
  <c r="H709" i="4"/>
  <c r="H710" i="4"/>
  <c r="H711" i="4"/>
  <c r="H712" i="4"/>
  <c r="H713" i="4"/>
  <c r="H714" i="4"/>
  <c r="H715" i="4"/>
  <c r="H716" i="4"/>
  <c r="H717" i="4"/>
  <c r="H718" i="4"/>
  <c r="H720" i="4"/>
  <c r="H721" i="4"/>
  <c r="H722" i="4"/>
  <c r="H723" i="4"/>
  <c r="H724" i="4"/>
  <c r="H725" i="4"/>
  <c r="H726" i="4"/>
  <c r="H728" i="4"/>
  <c r="H729" i="4"/>
  <c r="H731" i="4"/>
  <c r="H732" i="4"/>
  <c r="H733" i="4"/>
  <c r="H734" i="4"/>
  <c r="H735" i="4"/>
  <c r="H736" i="4"/>
  <c r="H737" i="4"/>
  <c r="H738" i="4"/>
  <c r="H739" i="4"/>
  <c r="H740" i="4"/>
  <c r="H741" i="4"/>
  <c r="H742" i="4"/>
  <c r="H743" i="4"/>
  <c r="H744" i="4"/>
  <c r="H745" i="4"/>
  <c r="H746" i="4"/>
  <c r="H747" i="4"/>
  <c r="H748" i="4"/>
  <c r="H749" i="4"/>
  <c r="H750" i="4"/>
  <c r="H752" i="4"/>
  <c r="H754" i="4"/>
  <c r="H755" i="4"/>
  <c r="H756" i="4"/>
  <c r="H757" i="4"/>
  <c r="H758" i="4"/>
  <c r="H759" i="4"/>
  <c r="H761" i="4"/>
  <c r="H763" i="4"/>
  <c r="H764" i="4"/>
  <c r="H765" i="4"/>
  <c r="H766" i="4"/>
  <c r="H767" i="4"/>
  <c r="H768" i="4"/>
  <c r="H769" i="4"/>
  <c r="H770" i="4"/>
  <c r="H771" i="4"/>
  <c r="H772" i="4"/>
  <c r="H774" i="4"/>
  <c r="H775" i="4"/>
  <c r="H776" i="4"/>
  <c r="H777" i="4"/>
  <c r="H778" i="4"/>
  <c r="H779" i="4"/>
  <c r="H780" i="4"/>
  <c r="H781" i="4"/>
  <c r="H782" i="4"/>
  <c r="H783" i="4"/>
  <c r="H784" i="4"/>
  <c r="H785" i="4"/>
  <c r="H786" i="4"/>
  <c r="H787" i="4"/>
  <c r="H789" i="4"/>
  <c r="H791" i="4"/>
  <c r="H792" i="4"/>
  <c r="H793" i="4"/>
  <c r="H794" i="4"/>
  <c r="H795" i="4"/>
  <c r="H796" i="4"/>
  <c r="H797" i="4"/>
  <c r="H798" i="4"/>
  <c r="H799" i="4"/>
  <c r="H800" i="4"/>
  <c r="H801" i="4"/>
  <c r="H803"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3" i="4"/>
  <c r="H834" i="4"/>
  <c r="H835" i="4"/>
  <c r="H836" i="4"/>
  <c r="H837" i="4"/>
  <c r="H839" i="4"/>
  <c r="H840" i="4"/>
  <c r="H841" i="4"/>
  <c r="H842" i="4"/>
  <c r="H844" i="4"/>
  <c r="H845" i="4"/>
  <c r="H846" i="4"/>
  <c r="H847" i="4"/>
  <c r="H848" i="4"/>
  <c r="H849" i="4"/>
  <c r="H850" i="4"/>
  <c r="H851" i="4"/>
  <c r="H852" i="4"/>
  <c r="H853" i="4"/>
  <c r="H854" i="4"/>
  <c r="H855" i="4"/>
  <c r="H856" i="4"/>
  <c r="H857" i="4"/>
  <c r="H858" i="4"/>
  <c r="H859" i="4"/>
  <c r="H860" i="4"/>
  <c r="H861" i="4"/>
  <c r="H862" i="4"/>
  <c r="H863" i="4"/>
  <c r="H864" i="4"/>
  <c r="H866" i="4"/>
  <c r="H867" i="4"/>
  <c r="H868" i="4"/>
  <c r="H869" i="4"/>
  <c r="H870" i="4"/>
  <c r="H871" i="4"/>
  <c r="H872" i="4"/>
  <c r="H873" i="4"/>
  <c r="H874" i="4"/>
  <c r="H875" i="4"/>
  <c r="H876" i="4"/>
  <c r="H877" i="4"/>
  <c r="H878" i="4"/>
  <c r="H879" i="4"/>
  <c r="H880" i="4"/>
  <c r="H881" i="4"/>
  <c r="H882" i="4"/>
  <c r="H883" i="4"/>
  <c r="H884" i="4"/>
  <c r="H886" i="4"/>
  <c r="H887" i="4"/>
  <c r="H888" i="4"/>
  <c r="H890" i="4"/>
  <c r="H891" i="4"/>
  <c r="H892" i="4"/>
  <c r="H893" i="4"/>
  <c r="H894" i="4"/>
  <c r="H895" i="4"/>
  <c r="H896" i="4"/>
  <c r="H897" i="4"/>
  <c r="H898" i="4"/>
  <c r="H899" i="4"/>
  <c r="H900" i="4"/>
  <c r="H901" i="4"/>
  <c r="H903" i="4"/>
  <c r="H904" i="4"/>
  <c r="H905" i="4"/>
  <c r="H906" i="4"/>
  <c r="H907" i="4"/>
  <c r="H908" i="4"/>
  <c r="H909" i="4"/>
  <c r="H910" i="4"/>
  <c r="H911" i="4"/>
  <c r="H912" i="4"/>
  <c r="H913" i="4"/>
  <c r="H914" i="4"/>
  <c r="H915" i="4"/>
  <c r="H916" i="4"/>
  <c r="H917" i="4"/>
  <c r="H918" i="4"/>
  <c r="H919" i="4"/>
  <c r="H920" i="4"/>
  <c r="H921" i="4"/>
  <c r="H922" i="4"/>
  <c r="H923" i="4"/>
  <c r="H924" i="4"/>
  <c r="H925" i="4"/>
  <c r="H926" i="4"/>
  <c r="H928" i="4"/>
  <c r="H929" i="4"/>
  <c r="H930" i="4"/>
  <c r="H932" i="4"/>
  <c r="H933" i="4"/>
  <c r="H934" i="4"/>
  <c r="H935" i="4"/>
  <c r="H936" i="4"/>
  <c r="H938" i="4"/>
  <c r="H939" i="4"/>
  <c r="H940" i="4"/>
  <c r="H941" i="4"/>
  <c r="H942" i="4"/>
  <c r="H943" i="4"/>
  <c r="H944" i="4"/>
  <c r="H945" i="4"/>
  <c r="H946" i="4"/>
  <c r="H947" i="4"/>
  <c r="H949" i="4"/>
  <c r="H950" i="4"/>
  <c r="H952" i="4"/>
  <c r="H953" i="4"/>
  <c r="H954" i="4"/>
  <c r="H955" i="4"/>
  <c r="H956" i="4"/>
  <c r="H957" i="4"/>
  <c r="H959" i="4"/>
  <c r="H960" i="4"/>
  <c r="H961" i="4"/>
  <c r="H962" i="4"/>
  <c r="H963" i="4"/>
  <c r="H964" i="4"/>
  <c r="H965" i="4"/>
  <c r="H966" i="4"/>
  <c r="H967" i="4"/>
  <c r="H969" i="4"/>
  <c r="H970" i="4"/>
  <c r="H971" i="4"/>
  <c r="H972" i="4"/>
  <c r="H973" i="4"/>
  <c r="H974" i="4"/>
  <c r="H976" i="4"/>
  <c r="H977" i="4"/>
  <c r="H978" i="4"/>
  <c r="H979" i="4"/>
  <c r="H980" i="4"/>
  <c r="H981" i="4"/>
  <c r="H982" i="4"/>
  <c r="H983" i="4"/>
  <c r="H984" i="4"/>
  <c r="H985" i="4"/>
  <c r="H986" i="4"/>
  <c r="H987" i="4"/>
  <c r="H988" i="4"/>
  <c r="H989" i="4"/>
  <c r="H991" i="4"/>
  <c r="H992" i="4"/>
  <c r="H993" i="4"/>
  <c r="H994" i="4"/>
  <c r="H995" i="4"/>
  <c r="H996" i="4"/>
  <c r="H997" i="4"/>
  <c r="H998" i="4"/>
  <c r="H999" i="4"/>
  <c r="H1000" i="4"/>
  <c r="H1001" i="4"/>
  <c r="H1003" i="4"/>
  <c r="H1004" i="4"/>
  <c r="H1005" i="4"/>
  <c r="H1006" i="4"/>
  <c r="H1008" i="4"/>
  <c r="H1009" i="4"/>
  <c r="H1010" i="4"/>
  <c r="H1011" i="4"/>
  <c r="H1012" i="4"/>
  <c r="H1013" i="4"/>
  <c r="H1015" i="4"/>
  <c r="H1016" i="4"/>
  <c r="H1017" i="4"/>
  <c r="H1018" i="4"/>
  <c r="H1019" i="4"/>
  <c r="H1021" i="4"/>
  <c r="H1022" i="4"/>
  <c r="H1024" i="4"/>
  <c r="H1025" i="4"/>
  <c r="H1026" i="4"/>
  <c r="H1027" i="4"/>
  <c r="H1028" i="4"/>
  <c r="H1029" i="4"/>
  <c r="H1031" i="4"/>
  <c r="H1032" i="4"/>
  <c r="H1034" i="4"/>
  <c r="H1035" i="4"/>
  <c r="H1037" i="4"/>
  <c r="H1038" i="4"/>
  <c r="H1039" i="4"/>
  <c r="H1040" i="4"/>
  <c r="H1041" i="4"/>
  <c r="H1042" i="4"/>
  <c r="H1043" i="4"/>
  <c r="H1044" i="4"/>
  <c r="H1046" i="4"/>
  <c r="H1047" i="4"/>
  <c r="H1048" i="4"/>
  <c r="H1050" i="4"/>
  <c r="H1051" i="4"/>
  <c r="H1052" i="4"/>
  <c r="H1053" i="4"/>
  <c r="H1054" i="4"/>
  <c r="H1056" i="4"/>
  <c r="H1057" i="4"/>
  <c r="H1058" i="4"/>
  <c r="H1059" i="4"/>
  <c r="H1060" i="4"/>
  <c r="H1061" i="4"/>
  <c r="H1062" i="4"/>
  <c r="H1063" i="4"/>
  <c r="H1065" i="4"/>
  <c r="H1066" i="4"/>
  <c r="H1067" i="4"/>
  <c r="H1068" i="4"/>
  <c r="H1070" i="4"/>
  <c r="H1071" i="4"/>
  <c r="H1072" i="4"/>
  <c r="H1073" i="4"/>
  <c r="H1074" i="4"/>
  <c r="H1075" i="4"/>
  <c r="H1076" i="4"/>
  <c r="H1077" i="4"/>
  <c r="H1079" i="4"/>
  <c r="H1080" i="4"/>
  <c r="H1081" i="4"/>
  <c r="H1082" i="4"/>
  <c r="H1084" i="4"/>
  <c r="H1085" i="4"/>
  <c r="H1086" i="4"/>
  <c r="H1087" i="4"/>
  <c r="H1088" i="4"/>
  <c r="H1089" i="4"/>
  <c r="H1090" i="4"/>
  <c r="H1091" i="4"/>
  <c r="H1092" i="4"/>
  <c r="H1093" i="4"/>
  <c r="H1094" i="4"/>
  <c r="H1095" i="4"/>
  <c r="H1096" i="4"/>
  <c r="H1097" i="4"/>
  <c r="H1099" i="4"/>
  <c r="H1100" i="4"/>
  <c r="H1101" i="4"/>
  <c r="H1102" i="4"/>
  <c r="H1104" i="4"/>
  <c r="H1105" i="4"/>
  <c r="H1106" i="4"/>
  <c r="H1107" i="4"/>
  <c r="H1108" i="4"/>
  <c r="H1109" i="4"/>
  <c r="H1110" i="4"/>
  <c r="H1112" i="4"/>
  <c r="H1113" i="4"/>
  <c r="H1114" i="4"/>
  <c r="H1115" i="4"/>
  <c r="H1116" i="4"/>
  <c r="H1117" i="4"/>
  <c r="H1118" i="4"/>
  <c r="H1119" i="4"/>
  <c r="H1120" i="4"/>
  <c r="H1122" i="4"/>
  <c r="H1123" i="4"/>
  <c r="H1124" i="4"/>
  <c r="H1125" i="4"/>
  <c r="H1126" i="4"/>
  <c r="H1127" i="4"/>
  <c r="H1128" i="4"/>
  <c r="H1129" i="4"/>
  <c r="H1131" i="4"/>
  <c r="H1132" i="4"/>
  <c r="H1133" i="4"/>
  <c r="H1134" i="4"/>
  <c r="H1135" i="4"/>
  <c r="H1136" i="4"/>
  <c r="H1137" i="4"/>
  <c r="H1138" i="4"/>
  <c r="H1139" i="4"/>
  <c r="H1140" i="4"/>
  <c r="H1141" i="4"/>
  <c r="H1142" i="4"/>
  <c r="H1143" i="4"/>
  <c r="H1144" i="4"/>
  <c r="H1146" i="4"/>
  <c r="H1147" i="4"/>
  <c r="H1148" i="4"/>
  <c r="H1149" i="4"/>
  <c r="H1150" i="4"/>
  <c r="H1151" i="4"/>
  <c r="H1152" i="4"/>
  <c r="H1153" i="4"/>
  <c r="H1154" i="4"/>
  <c r="H1155" i="4"/>
  <c r="H1156" i="4"/>
  <c r="H1157" i="4"/>
  <c r="H1158" i="4"/>
  <c r="H1159" i="4"/>
  <c r="H1160" i="4"/>
  <c r="H1161" i="4"/>
  <c r="H1162" i="4"/>
  <c r="H1163" i="4"/>
  <c r="H1164" i="4"/>
  <c r="H1165" i="4"/>
  <c r="H1166" i="4"/>
  <c r="H1167" i="4"/>
  <c r="H1169" i="4"/>
  <c r="H1170" i="4"/>
  <c r="H1171" i="4"/>
  <c r="H1172" i="4"/>
  <c r="H1173" i="4"/>
  <c r="H1174" i="4"/>
  <c r="H1176" i="4"/>
  <c r="H1177" i="4"/>
  <c r="H1178" i="4"/>
  <c r="H1179" i="4"/>
  <c r="H1180" i="4"/>
  <c r="H1182" i="4"/>
  <c r="H1183" i="4"/>
  <c r="H1184" i="4"/>
  <c r="H1185" i="4"/>
  <c r="H1186" i="4"/>
  <c r="H1187" i="4"/>
  <c r="H1188" i="4"/>
  <c r="H1189" i="4"/>
  <c r="H1190" i="4"/>
  <c r="H1191" i="4"/>
  <c r="H1192" i="4"/>
  <c r="H1193" i="4"/>
  <c r="H1194" i="4"/>
  <c r="H1195" i="4"/>
  <c r="H1196" i="4"/>
  <c r="H1197" i="4"/>
  <c r="H1198" i="4"/>
  <c r="H1199" i="4"/>
  <c r="H1201" i="4"/>
  <c r="H1202" i="4"/>
  <c r="H1203" i="4"/>
  <c r="H1204" i="4"/>
  <c r="H1206" i="4"/>
  <c r="H1207" i="4"/>
  <c r="H1208"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6" i="4"/>
  <c r="H1318" i="4"/>
  <c r="H1319" i="4"/>
  <c r="H1320" i="4"/>
  <c r="H1321" i="4"/>
  <c r="H1323" i="4"/>
  <c r="H1324" i="4"/>
  <c r="H1325" i="4"/>
  <c r="H1327" i="4"/>
  <c r="H1328" i="4"/>
  <c r="H1329" i="4"/>
  <c r="H1331" i="4"/>
  <c r="H1332" i="4"/>
  <c r="H1333" i="4"/>
  <c r="H1335" i="4"/>
  <c r="H1336" i="4"/>
  <c r="H1337" i="4"/>
  <c r="H1338" i="4"/>
  <c r="H1339" i="4"/>
  <c r="H1340" i="4"/>
  <c r="H1342" i="4"/>
  <c r="H1343" i="4"/>
  <c r="H1344" i="4"/>
  <c r="H1345"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4" i="4"/>
  <c r="H1375" i="4"/>
  <c r="H1376" i="4"/>
  <c r="H1377" i="4"/>
  <c r="H1379" i="4"/>
  <c r="H1380" i="4"/>
  <c r="H1381" i="4"/>
  <c r="H1382" i="4"/>
  <c r="H1384" i="4"/>
  <c r="H1386" i="4"/>
  <c r="H1387" i="4"/>
  <c r="H1388" i="4"/>
  <c r="H1389" i="4"/>
  <c r="H1390" i="4"/>
  <c r="H1391" i="4"/>
  <c r="H1392" i="4"/>
  <c r="H1393" i="4"/>
  <c r="H1394" i="4"/>
  <c r="H1395" i="4"/>
  <c r="H1397" i="4"/>
  <c r="H1398" i="4"/>
  <c r="H1399" i="4"/>
  <c r="H1400" i="4"/>
  <c r="H1401" i="4"/>
  <c r="H1402" i="4"/>
  <c r="H1403" i="4"/>
  <c r="H1404" i="4"/>
  <c r="H1405" i="4"/>
  <c r="H1406" i="4"/>
  <c r="H1407" i="4"/>
  <c r="H1409" i="4"/>
  <c r="H1410" i="4"/>
  <c r="H1411" i="4"/>
  <c r="H1412" i="4"/>
  <c r="H1413" i="4"/>
  <c r="H1415" i="4"/>
  <c r="H1416" i="4"/>
  <c r="H1417" i="4"/>
  <c r="H1418" i="4"/>
  <c r="H1419" i="4"/>
  <c r="H1420" i="4"/>
  <c r="H1421" i="4"/>
  <c r="H1422" i="4"/>
  <c r="H1423" i="4"/>
  <c r="H1424" i="4"/>
  <c r="H1426" i="4"/>
  <c r="H1427" i="4"/>
  <c r="H1428" i="4"/>
  <c r="H1429" i="4"/>
  <c r="H1430" i="4"/>
  <c r="H1431" i="4"/>
  <c r="H1432" i="4"/>
  <c r="H1433" i="4"/>
  <c r="H1434" i="4"/>
  <c r="H1435" i="4"/>
  <c r="H1436" i="4"/>
  <c r="H1437" i="4"/>
  <c r="H1438" i="4"/>
  <c r="H1439" i="4"/>
  <c r="H1440" i="4"/>
  <c r="H1441" i="4"/>
  <c r="H1442" i="4"/>
  <c r="H1443" i="4"/>
  <c r="H1444" i="4"/>
  <c r="H1445" i="4"/>
  <c r="H1447" i="4"/>
  <c r="H1449" i="4"/>
  <c r="H1450" i="4"/>
  <c r="H1451" i="4"/>
  <c r="H1452" i="4"/>
  <c r="H1454" i="4"/>
  <c r="H1455" i="4"/>
  <c r="H1457" i="4"/>
  <c r="H1458" i="4"/>
  <c r="H1460" i="4"/>
  <c r="H1461" i="4"/>
  <c r="H1462" i="4"/>
  <c r="H1463" i="4"/>
  <c r="H1464" i="4"/>
  <c r="H1466" i="4"/>
  <c r="H1467" i="4"/>
  <c r="H1468" i="4"/>
  <c r="H1469" i="4"/>
  <c r="H1470" i="4"/>
  <c r="H1471" i="4"/>
  <c r="H1473" i="4"/>
  <c r="H1474" i="4"/>
  <c r="H1475" i="4"/>
  <c r="H1476" i="4"/>
  <c r="H1477" i="4"/>
  <c r="H1478" i="4"/>
  <c r="H1479" i="4"/>
  <c r="H1481" i="4"/>
  <c r="H1482" i="4"/>
  <c r="H1483" i="4"/>
  <c r="H1485" i="4"/>
  <c r="H1486" i="4"/>
  <c r="H1487" i="4"/>
  <c r="H1488" i="4"/>
  <c r="H1489" i="4"/>
  <c r="H1490" i="4"/>
  <c r="H1491" i="4"/>
  <c r="H1493" i="4"/>
  <c r="H1494" i="4"/>
  <c r="H1495" i="4"/>
  <c r="H1497" i="4"/>
  <c r="H1498" i="4"/>
  <c r="H1499" i="4"/>
  <c r="H1500" i="4"/>
  <c r="H1501" i="4"/>
  <c r="H1502" i="4"/>
  <c r="H1503" i="4"/>
  <c r="H1505" i="4"/>
  <c r="H1506" i="4"/>
  <c r="H1507" i="4"/>
  <c r="H1508" i="4"/>
  <c r="H1509" i="4"/>
  <c r="H1510" i="4"/>
  <c r="H1511" i="4"/>
  <c r="H1512" i="4"/>
  <c r="H1513" i="4"/>
  <c r="H1514" i="4"/>
  <c r="H1515" i="4"/>
  <c r="H1516" i="4"/>
  <c r="H1517" i="4"/>
  <c r="H1518" i="4"/>
  <c r="H1519" i="4"/>
  <c r="H1520" i="4"/>
  <c r="H1521" i="4"/>
  <c r="H1522" i="4"/>
  <c r="H1523" i="4"/>
  <c r="H1525" i="4"/>
  <c r="H1526" i="4"/>
  <c r="H1527" i="4"/>
  <c r="H1528" i="4"/>
  <c r="H1529" i="4"/>
  <c r="H1530" i="4"/>
  <c r="H1531" i="4"/>
  <c r="H1532" i="4"/>
  <c r="H1533" i="4"/>
  <c r="H1534" i="4"/>
  <c r="H1535" i="4"/>
  <c r="H1536" i="4"/>
  <c r="H1537" i="4"/>
  <c r="H1539" i="4"/>
  <c r="H1540" i="4"/>
  <c r="H1541" i="4"/>
  <c r="H1542" i="4"/>
  <c r="H1543" i="4"/>
  <c r="H1544" i="4"/>
  <c r="H1545" i="4"/>
  <c r="H1547" i="4"/>
  <c r="H1548" i="4"/>
  <c r="H1549" i="4"/>
  <c r="H1550" i="4"/>
  <c r="H1551" i="4"/>
  <c r="H1552" i="4"/>
  <c r="H1554" i="4"/>
  <c r="H1555" i="4"/>
  <c r="H1556" i="4"/>
  <c r="H1557" i="4"/>
  <c r="H1558" i="4"/>
  <c r="H1559"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5" i="4"/>
  <c r="H1586" i="4"/>
  <c r="H1587" i="4"/>
  <c r="H1588" i="4"/>
  <c r="H1589" i="4"/>
  <c r="H1590" i="4"/>
  <c r="H1592" i="4"/>
  <c r="H1593" i="4"/>
  <c r="H1594" i="4"/>
  <c r="H1595" i="4"/>
  <c r="H1596" i="4"/>
  <c r="H1597" i="4"/>
  <c r="H1598" i="4"/>
  <c r="H1599" i="4"/>
  <c r="H1600" i="4"/>
  <c r="H1601" i="4"/>
  <c r="H1602" i="4"/>
  <c r="H1604" i="4"/>
  <c r="H1605" i="4"/>
  <c r="H1606" i="4"/>
  <c r="H1607" i="4"/>
  <c r="H1608" i="4"/>
  <c r="H1609" i="4"/>
  <c r="H1610" i="4"/>
  <c r="H1611" i="4"/>
  <c r="H1612" i="4"/>
  <c r="H1613" i="4"/>
  <c r="H1614" i="4"/>
  <c r="H1616" i="4"/>
  <c r="H1617" i="4"/>
  <c r="H1618" i="4"/>
  <c r="H1619" i="4"/>
  <c r="H1620" i="4"/>
  <c r="H1622" i="4"/>
  <c r="H1623" i="4"/>
  <c r="H1624" i="4"/>
  <c r="H1625" i="4"/>
  <c r="H1626" i="4"/>
  <c r="H1627" i="4"/>
  <c r="H1628" i="4"/>
  <c r="H1629" i="4"/>
  <c r="H1630" i="4"/>
  <c r="H1631" i="4"/>
  <c r="H1632" i="4"/>
  <c r="H1633" i="4"/>
  <c r="H1634" i="4"/>
  <c r="H1635" i="4"/>
  <c r="H1636" i="4"/>
  <c r="H1637" i="4"/>
  <c r="H1638" i="4"/>
  <c r="H1639" i="4"/>
  <c r="H1641" i="4"/>
  <c r="H1642" i="4"/>
  <c r="H1643" i="4"/>
  <c r="H1644" i="4"/>
  <c r="H1645" i="4"/>
  <c r="H1646" i="4"/>
  <c r="H1647" i="4"/>
  <c r="H1648" i="4"/>
  <c r="H1649" i="4"/>
  <c r="H1650" i="4"/>
  <c r="H1651" i="4"/>
  <c r="H1653" i="4"/>
  <c r="H1654" i="4"/>
  <c r="H1655" i="4"/>
  <c r="H1656" i="4"/>
  <c r="H1657" i="4"/>
  <c r="H1658" i="4"/>
  <c r="H1659" i="4"/>
  <c r="H1660" i="4"/>
  <c r="H1661" i="4"/>
  <c r="H1662" i="4"/>
  <c r="H1663" i="4"/>
  <c r="H1664" i="4"/>
  <c r="H1666" i="4"/>
  <c r="H1667" i="4"/>
  <c r="H1668" i="4"/>
  <c r="H1669"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1" i="4"/>
  <c r="H1702" i="4"/>
  <c r="H1703" i="4"/>
  <c r="H1704" i="4"/>
  <c r="H1705" i="4"/>
  <c r="H1706" i="4"/>
  <c r="H1707" i="4"/>
  <c r="H1709" i="4"/>
  <c r="H1710" i="4"/>
  <c r="H1711" i="4"/>
  <c r="H1712" i="4"/>
  <c r="H1713" i="4"/>
  <c r="H1715" i="4"/>
  <c r="H1717" i="4"/>
  <c r="H1718" i="4"/>
  <c r="H1719" i="4"/>
  <c r="H1720" i="4"/>
  <c r="H1721" i="4"/>
  <c r="H1722" i="4"/>
  <c r="H1723" i="4"/>
  <c r="H1724" i="4"/>
  <c r="H1725" i="4"/>
  <c r="H1726" i="4"/>
  <c r="H1728" i="4"/>
  <c r="H1729" i="4"/>
  <c r="H1730" i="4"/>
  <c r="H1731" i="4"/>
  <c r="H1732" i="4"/>
  <c r="H1733" i="4"/>
  <c r="H1734" i="4"/>
  <c r="H1735" i="4"/>
  <c r="H1736" i="4"/>
  <c r="H1737" i="4"/>
  <c r="H1738" i="4"/>
  <c r="H1739" i="4"/>
  <c r="H1741" i="4"/>
  <c r="H1742" i="4"/>
  <c r="H1743" i="4"/>
  <c r="H1744" i="4"/>
  <c r="H1746" i="4"/>
  <c r="H1747" i="4"/>
  <c r="H1748" i="4"/>
  <c r="H1749" i="4"/>
  <c r="H1750"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2" i="4"/>
  <c r="H1793" i="4"/>
  <c r="H1794" i="4"/>
  <c r="H1795" i="4"/>
  <c r="H1796" i="4"/>
  <c r="H1797" i="4"/>
  <c r="H1798" i="4"/>
  <c r="H1799" i="4"/>
  <c r="H1800" i="4"/>
  <c r="H1802" i="4"/>
  <c r="H1803" i="4"/>
  <c r="H1804" i="4"/>
  <c r="H1805" i="4"/>
  <c r="H1806" i="4"/>
  <c r="H1807" i="4"/>
  <c r="H1808" i="4"/>
  <c r="H1809" i="4"/>
  <c r="H1810" i="4"/>
  <c r="H1811" i="4"/>
  <c r="H1812" i="4"/>
  <c r="H1813" i="4"/>
  <c r="H1814" i="4"/>
  <c r="H1815" i="4"/>
  <c r="H1816" i="4"/>
  <c r="H1817" i="4"/>
  <c r="H1818" i="4"/>
  <c r="H1819" i="4"/>
  <c r="H1820" i="4"/>
  <c r="H1821" i="4"/>
  <c r="H1823"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5" i="4"/>
  <c r="H1856" i="4"/>
  <c r="H1857" i="4"/>
  <c r="H1858" i="4"/>
  <c r="H1859" i="4"/>
  <c r="H1860" i="4"/>
  <c r="H1861" i="4"/>
  <c r="H1862" i="4"/>
  <c r="H1863" i="4"/>
  <c r="H1864" i="4"/>
  <c r="H1866" i="4"/>
  <c r="H1867" i="4"/>
  <c r="H1868" i="4"/>
  <c r="H1870" i="4"/>
  <c r="H1871" i="4"/>
  <c r="H1872" i="4"/>
  <c r="H1873" i="4"/>
  <c r="H1874" i="4"/>
  <c r="H1876" i="4"/>
  <c r="H1877" i="4"/>
  <c r="H1878" i="4"/>
  <c r="H1879" i="4"/>
  <c r="H1880" i="4"/>
  <c r="H1881" i="4"/>
  <c r="H1882" i="4"/>
  <c r="H1883" i="4"/>
  <c r="H1884" i="4"/>
  <c r="H1885" i="4"/>
  <c r="H1886" i="4"/>
  <c r="H1887" i="4"/>
  <c r="H1888" i="4"/>
  <c r="H1889"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5" i="4"/>
  <c r="H1916" i="4"/>
  <c r="H1917" i="4"/>
  <c r="H1918" i="4"/>
  <c r="H1919" i="4"/>
  <c r="H1921" i="4"/>
  <c r="H1922" i="4"/>
  <c r="H1923" i="4"/>
  <c r="H1924" i="4"/>
  <c r="H1925" i="4"/>
  <c r="H1926" i="4"/>
  <c r="H1927" i="4"/>
  <c r="H1928" i="4"/>
  <c r="H1929" i="4"/>
  <c r="H1930" i="4"/>
  <c r="H1931" i="4"/>
  <c r="H1932" i="4"/>
  <c r="H1933" i="4"/>
  <c r="H1934" i="4"/>
  <c r="H1935" i="4"/>
  <c r="H1936" i="4"/>
  <c r="H1937" i="4"/>
  <c r="H1939" i="4"/>
  <c r="H1940" i="4"/>
  <c r="H1941" i="4"/>
  <c r="H1942" i="4"/>
  <c r="H1943" i="4"/>
  <c r="H1944" i="4"/>
  <c r="H1945" i="4"/>
  <c r="H1946" i="4"/>
  <c r="H1947" i="4"/>
  <c r="H1948" i="4"/>
  <c r="H1949" i="4"/>
  <c r="H1951" i="4"/>
  <c r="H1952" i="4"/>
  <c r="H1953" i="4"/>
  <c r="H1955" i="4"/>
  <c r="H1956" i="4"/>
  <c r="H1957" i="4"/>
  <c r="H1958" i="4"/>
  <c r="H1959" i="4"/>
  <c r="H1960" i="4"/>
  <c r="H1961" i="4"/>
  <c r="H1962" i="4"/>
  <c r="H1963" i="4"/>
  <c r="H1965" i="4"/>
  <c r="H1966" i="4"/>
  <c r="H1967" i="4"/>
  <c r="H1968" i="4"/>
  <c r="H1970" i="4"/>
  <c r="H1971" i="4"/>
  <c r="H1972" i="4"/>
  <c r="H1973" i="4"/>
  <c r="H1974" i="4"/>
  <c r="H1975" i="4"/>
  <c r="H1976" i="4"/>
  <c r="H1977" i="4"/>
  <c r="H1978" i="4"/>
  <c r="H1979" i="4"/>
  <c r="H1980" i="4"/>
  <c r="H1981" i="4"/>
  <c r="H1982" i="4"/>
  <c r="H1983" i="4"/>
  <c r="H1984" i="4"/>
  <c r="H1985" i="4"/>
  <c r="H1987" i="4"/>
  <c r="H1988" i="4"/>
  <c r="H1989" i="4"/>
  <c r="H1991" i="4"/>
  <c r="H1992" i="4"/>
  <c r="H1993" i="4"/>
  <c r="H1994" i="4"/>
  <c r="H1995" i="4"/>
  <c r="H1996" i="4"/>
  <c r="H1997" i="4"/>
  <c r="H1998" i="4"/>
  <c r="H1999" i="4"/>
  <c r="H2000" i="4"/>
  <c r="H2001" i="4"/>
  <c r="H2002" i="4"/>
  <c r="H2003" i="4"/>
  <c r="H2004" i="4"/>
  <c r="H2005" i="4"/>
  <c r="H2006" i="4"/>
  <c r="H2007" i="4"/>
  <c r="H2008" i="4"/>
  <c r="H2010" i="4"/>
  <c r="H2011" i="4"/>
  <c r="H2012" i="4"/>
  <c r="H2013" i="4"/>
  <c r="H2015" i="4"/>
  <c r="H2017" i="4"/>
  <c r="H2018" i="4"/>
  <c r="H2019" i="4"/>
  <c r="H2021" i="4"/>
  <c r="H2022" i="4"/>
  <c r="H2023" i="4"/>
  <c r="H2024" i="4"/>
  <c r="H2025" i="4"/>
  <c r="H2027" i="4"/>
  <c r="H2028" i="4"/>
  <c r="H2029" i="4"/>
  <c r="H2030" i="4"/>
  <c r="H2031" i="4"/>
  <c r="H2033" i="4"/>
  <c r="H2034" i="4"/>
  <c r="H2036" i="4"/>
  <c r="H2037" i="4"/>
  <c r="H2038" i="4"/>
  <c r="H2039" i="4"/>
  <c r="H2040" i="4"/>
  <c r="H2041" i="4"/>
  <c r="H2043" i="4"/>
  <c r="H2044" i="4"/>
  <c r="H2045" i="4"/>
  <c r="H2047" i="4"/>
  <c r="H2048" i="4"/>
  <c r="H2049" i="4"/>
  <c r="H2050" i="4"/>
  <c r="H2051" i="4"/>
  <c r="H2052" i="4"/>
  <c r="H2053" i="4"/>
  <c r="H2054" i="4"/>
  <c r="H2055" i="4"/>
  <c r="H2056" i="4"/>
  <c r="H2057" i="4"/>
  <c r="H2059" i="4"/>
  <c r="H2060" i="4"/>
  <c r="H2061" i="4"/>
  <c r="H2062" i="4"/>
  <c r="H2063" i="4"/>
  <c r="H2065" i="4"/>
  <c r="H2066" i="4"/>
  <c r="H2067" i="4"/>
  <c r="H2068" i="4"/>
  <c r="H2069" i="4"/>
  <c r="H2071" i="4"/>
  <c r="H2072" i="4"/>
  <c r="H2073" i="4"/>
  <c r="H2074" i="4"/>
  <c r="H2075" i="4"/>
  <c r="H2076" i="4"/>
  <c r="H2077" i="4"/>
  <c r="H2078" i="4"/>
  <c r="H2080" i="4"/>
  <c r="H2081" i="4"/>
  <c r="H2082" i="4"/>
  <c r="H2083" i="4"/>
  <c r="H2084" i="4"/>
  <c r="H2087" i="4"/>
  <c r="H2088" i="4"/>
  <c r="H2089" i="4"/>
  <c r="H2091" i="4"/>
  <c r="H2092" i="4"/>
  <c r="H2095" i="4"/>
  <c r="H2096" i="4"/>
  <c r="H2097" i="4"/>
  <c r="H2098" i="4"/>
  <c r="H2099" i="4"/>
  <c r="H2100" i="4"/>
  <c r="H2101" i="4"/>
  <c r="H2102" i="4"/>
  <c r="H2103" i="4"/>
  <c r="H2104" i="4"/>
  <c r="H2105" i="4"/>
  <c r="H2106" i="4"/>
  <c r="H2107" i="4"/>
  <c r="H2108" i="4"/>
  <c r="H2109" i="4"/>
  <c r="H2111" i="4"/>
  <c r="H2112" i="4"/>
  <c r="H2113" i="4"/>
  <c r="H2114" i="4"/>
  <c r="H2116" i="4"/>
  <c r="H2117" i="4"/>
  <c r="H2118" i="4"/>
  <c r="H2119" i="4"/>
  <c r="H2121" i="4"/>
  <c r="H2122" i="4"/>
  <c r="H2123" i="4"/>
  <c r="H2124" i="4"/>
  <c r="H2126" i="4"/>
  <c r="H2127" i="4"/>
  <c r="H2128" i="4"/>
  <c r="H2129" i="4"/>
  <c r="H2130" i="4"/>
  <c r="H2131" i="4"/>
  <c r="H2132" i="4"/>
  <c r="H2134" i="4"/>
  <c r="H2135" i="4"/>
  <c r="H2136" i="4"/>
  <c r="H2137" i="4"/>
  <c r="H2138" i="4"/>
  <c r="H2139" i="4"/>
  <c r="H2140" i="4"/>
  <c r="H2141" i="4"/>
  <c r="H2143" i="4"/>
  <c r="H2144" i="4"/>
  <c r="H2145" i="4"/>
  <c r="H2146" i="4"/>
  <c r="H2147" i="4"/>
  <c r="H2148" i="4"/>
  <c r="H2149" i="4"/>
  <c r="H2150" i="4"/>
  <c r="H2151" i="4"/>
  <c r="H2152" i="4"/>
  <c r="H2153" i="4"/>
  <c r="H2155" i="4"/>
  <c r="H2156" i="4"/>
  <c r="H2157" i="4"/>
  <c r="H2158" i="4"/>
  <c r="H2159" i="4"/>
  <c r="H2160" i="4"/>
  <c r="H2161" i="4"/>
  <c r="H2162" i="4"/>
  <c r="H2163" i="4"/>
  <c r="H2164" i="4"/>
  <c r="H2165" i="4"/>
  <c r="H2166" i="4"/>
  <c r="H2167" i="4"/>
  <c r="H2168" i="4"/>
  <c r="H2169" i="4"/>
  <c r="H2170" i="4"/>
  <c r="H2171" i="4"/>
  <c r="H2172" i="4"/>
  <c r="H2174" i="4"/>
  <c r="H2175" i="4"/>
  <c r="H2176" i="4"/>
  <c r="H2177" i="4"/>
  <c r="H2178" i="4"/>
  <c r="H2179" i="4"/>
  <c r="H2180" i="4"/>
  <c r="H2181" i="4"/>
  <c r="H2183" i="4"/>
  <c r="H2184" i="4"/>
  <c r="H2185" i="4"/>
  <c r="H2186" i="4"/>
  <c r="H2187" i="4"/>
  <c r="H2188" i="4"/>
  <c r="H2190" i="4"/>
  <c r="H2191" i="4"/>
  <c r="H2192" i="4"/>
  <c r="H2193" i="4"/>
  <c r="H2194" i="4"/>
  <c r="H2195" i="4"/>
  <c r="H2196" i="4"/>
  <c r="H2197" i="4"/>
  <c r="H2198" i="4"/>
  <c r="H2199" i="4"/>
  <c r="H2200" i="4"/>
  <c r="H2201" i="4"/>
  <c r="H2202" i="4"/>
  <c r="H2203" i="4"/>
  <c r="H2204" i="4"/>
  <c r="H2205" i="4"/>
  <c r="H2206" i="4"/>
  <c r="H2207" i="4"/>
  <c r="H2208" i="4"/>
  <c r="H2209" i="4"/>
  <c r="H2210" i="4"/>
  <c r="H2212" i="4"/>
  <c r="H2213" i="4"/>
  <c r="H2214" i="4"/>
  <c r="H2215" i="4"/>
  <c r="H2216" i="4"/>
  <c r="H2217" i="4"/>
  <c r="H2218" i="4"/>
  <c r="H2220" i="4"/>
  <c r="H2221" i="4"/>
  <c r="H2222" i="4"/>
  <c r="H2224" i="4"/>
  <c r="H2225" i="4"/>
  <c r="H2226" i="4"/>
  <c r="H2227" i="4"/>
  <c r="H2228" i="4"/>
  <c r="H2230" i="4"/>
  <c r="H2231" i="4"/>
  <c r="H2232" i="4"/>
  <c r="H2233" i="4"/>
  <c r="H2234" i="4"/>
  <c r="H2235" i="4"/>
  <c r="H2236" i="4"/>
  <c r="H2237" i="4"/>
  <c r="H2238" i="4"/>
  <c r="H2239" i="4"/>
  <c r="H2240" i="4"/>
  <c r="H2241" i="4"/>
  <c r="H2243" i="4"/>
  <c r="H2244" i="4"/>
  <c r="H2245" i="4"/>
  <c r="H2246" i="4"/>
  <c r="H2247" i="4"/>
  <c r="H2248" i="4"/>
  <c r="H2250" i="4"/>
  <c r="H2251" i="4"/>
  <c r="H2252" i="4"/>
  <c r="H2253" i="4"/>
  <c r="H2254" i="4"/>
  <c r="H2256" i="4"/>
  <c r="H2257" i="4"/>
  <c r="H2258" i="4"/>
  <c r="H2259" i="4"/>
  <c r="H2261" i="4"/>
  <c r="H2263" i="4"/>
  <c r="H2264" i="4"/>
  <c r="H2265" i="4"/>
  <c r="H2266" i="4"/>
  <c r="H2267" i="4"/>
  <c r="H2268" i="4"/>
  <c r="H2269" i="4"/>
  <c r="H2270" i="4"/>
  <c r="H2271" i="4"/>
  <c r="H2272" i="4"/>
  <c r="H2273" i="4"/>
  <c r="H2274" i="4"/>
  <c r="H2275" i="4"/>
  <c r="H2277" i="4"/>
  <c r="H2278" i="4"/>
  <c r="H2280" i="4"/>
  <c r="H2281" i="4"/>
  <c r="H2282" i="4"/>
  <c r="H2283" i="4"/>
  <c r="H2284" i="4"/>
  <c r="H2285" i="4"/>
  <c r="H2286" i="4"/>
  <c r="H2287" i="4"/>
  <c r="H2288" i="4"/>
  <c r="H2289" i="4"/>
  <c r="H2290" i="4"/>
  <c r="H2291" i="4"/>
  <c r="H2292" i="4"/>
  <c r="H2293" i="4"/>
  <c r="H2294" i="4"/>
  <c r="H2295" i="4"/>
  <c r="H2296" i="4"/>
  <c r="H2297" i="4"/>
  <c r="H2298"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4" i="4"/>
  <c r="H2336" i="4"/>
  <c r="H2337" i="4"/>
  <c r="H2338" i="4"/>
  <c r="H2339" i="4"/>
  <c r="H2341" i="4"/>
  <c r="H2342" i="4"/>
  <c r="H2343" i="4"/>
  <c r="H2344" i="4"/>
  <c r="H2345" i="4"/>
  <c r="H2346" i="4"/>
  <c r="H2347" i="4"/>
  <c r="H2348" i="4"/>
  <c r="H2349" i="4"/>
  <c r="H2350" i="4"/>
  <c r="H2351" i="4"/>
  <c r="H2352" i="4"/>
  <c r="H2353" i="4"/>
  <c r="H2354" i="4"/>
  <c r="H2355" i="4"/>
  <c r="H2356" i="4"/>
  <c r="H2357" i="4"/>
  <c r="H2358" i="4"/>
  <c r="H2359" i="4"/>
  <c r="H2360" i="4"/>
  <c r="H2361" i="4"/>
  <c r="H2363" i="4"/>
  <c r="H2364" i="4"/>
  <c r="H2365"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2" i="4"/>
  <c r="H2423" i="4"/>
  <c r="H2424" i="4"/>
  <c r="H2425" i="4"/>
  <c r="H2426" i="4"/>
  <c r="H2427" i="4"/>
  <c r="H2428" i="4"/>
  <c r="H2429" i="4"/>
  <c r="H2430" i="4"/>
  <c r="H2431" i="4"/>
  <c r="H2432" i="4"/>
  <c r="H2433" i="4"/>
  <c r="H2434" i="4"/>
  <c r="H2435" i="4"/>
  <c r="H2436" i="4"/>
  <c r="H2437" i="4"/>
  <c r="H2438" i="4"/>
  <c r="H2439" i="4"/>
  <c r="H2441" i="4"/>
  <c r="H2442" i="4"/>
  <c r="H2443" i="4"/>
  <c r="H2444" i="4"/>
  <c r="H2445" i="4"/>
  <c r="H2447" i="4"/>
  <c r="H2448" i="4"/>
  <c r="H2449" i="4"/>
  <c r="H2450" i="4"/>
  <c r="H2452" i="4"/>
  <c r="H2453" i="4"/>
  <c r="H2455" i="4"/>
  <c r="H2456" i="4"/>
  <c r="H2457" i="4"/>
  <c r="H2458" i="4"/>
  <c r="H2459" i="4"/>
  <c r="H2460" i="4"/>
  <c r="H2461" i="4"/>
  <c r="H2462" i="4"/>
  <c r="H2463" i="4"/>
  <c r="H2464" i="4"/>
  <c r="H2465" i="4"/>
  <c r="H2466" i="4"/>
  <c r="H2467" i="4"/>
  <c r="H2468" i="4"/>
  <c r="H2469" i="4"/>
  <c r="H2470" i="4"/>
  <c r="H2471" i="4"/>
  <c r="H2472" i="4"/>
  <c r="H2474" i="4"/>
  <c r="H2475" i="4"/>
  <c r="H2476" i="4"/>
  <c r="H2477" i="4"/>
  <c r="H2478" i="4"/>
  <c r="H2479" i="4"/>
  <c r="H2480" i="4"/>
  <c r="H2481" i="4"/>
  <c r="H2482" i="4"/>
  <c r="H2483" i="4"/>
  <c r="H2484" i="4"/>
  <c r="H2485" i="4"/>
  <c r="H2486" i="4"/>
  <c r="H2487" i="4"/>
  <c r="H2488" i="4"/>
  <c r="H2489" i="4"/>
  <c r="H2490" i="4"/>
  <c r="H2491" i="4"/>
  <c r="H2493" i="4"/>
  <c r="H2494" i="4"/>
  <c r="H2495" i="4"/>
  <c r="H2496" i="4"/>
  <c r="H2497" i="4"/>
  <c r="H2498" i="4"/>
  <c r="H2499" i="4"/>
  <c r="H2500" i="4"/>
  <c r="H2501"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8" i="4"/>
  <c r="H2530" i="4"/>
  <c r="H2531" i="4"/>
  <c r="H2532" i="4"/>
  <c r="H2533" i="4"/>
  <c r="H2535" i="4"/>
  <c r="H2536" i="4"/>
  <c r="H2537" i="4"/>
  <c r="H2538" i="4"/>
  <c r="H2539" i="4"/>
  <c r="H2540" i="4"/>
  <c r="H2541" i="4"/>
  <c r="H2542" i="4"/>
  <c r="H2543" i="4"/>
  <c r="H2545" i="4"/>
  <c r="H2546" i="4"/>
  <c r="H2547" i="4"/>
  <c r="H2548" i="4"/>
  <c r="H2549" i="4"/>
  <c r="H2550" i="4"/>
  <c r="H2551" i="4"/>
  <c r="H2552" i="4"/>
  <c r="H2553" i="4"/>
  <c r="H2555" i="4"/>
  <c r="H2556" i="4"/>
  <c r="H2557" i="4"/>
  <c r="H2559" i="4"/>
  <c r="H2560" i="4"/>
  <c r="H2561" i="4"/>
  <c r="H2562" i="4"/>
  <c r="H2563" i="4"/>
  <c r="H2564" i="4"/>
  <c r="H2565" i="4"/>
  <c r="H2567" i="4"/>
  <c r="H2568" i="4"/>
  <c r="H2569" i="4"/>
  <c r="H2570" i="4"/>
  <c r="H2571" i="4"/>
  <c r="H2572" i="4"/>
  <c r="H2573" i="4"/>
  <c r="H2574" i="4"/>
  <c r="H2575" i="4"/>
  <c r="H2576" i="4"/>
  <c r="H2577" i="4"/>
  <c r="H2579" i="4"/>
  <c r="H2580" i="4"/>
  <c r="H2581" i="4"/>
  <c r="H2582" i="4"/>
  <c r="H2583" i="4"/>
  <c r="H2584" i="4"/>
  <c r="H2585" i="4"/>
  <c r="H2586" i="4"/>
  <c r="H2587" i="4"/>
  <c r="H2588" i="4"/>
  <c r="H2589" i="4"/>
  <c r="H2590" i="4"/>
  <c r="H2591" i="4"/>
  <c r="H2592" i="4"/>
  <c r="H2593" i="4"/>
  <c r="H2595" i="4"/>
  <c r="H2596" i="4"/>
  <c r="H2597" i="4"/>
  <c r="H2598" i="4"/>
  <c r="H2599" i="4"/>
  <c r="H2600" i="4"/>
  <c r="H2601" i="4"/>
  <c r="H2602" i="4"/>
  <c r="H2603" i="4"/>
  <c r="H2604" i="4"/>
  <c r="H2605" i="4"/>
  <c r="H2606" i="4"/>
  <c r="H2607" i="4"/>
  <c r="H2608" i="4"/>
  <c r="H2609" i="4"/>
  <c r="H2611" i="4"/>
  <c r="H2612" i="4"/>
  <c r="H2613" i="4"/>
  <c r="H2614" i="4"/>
  <c r="H2615" i="4"/>
  <c r="H2617" i="4"/>
  <c r="H2618" i="4"/>
  <c r="H2619" i="4"/>
  <c r="H2621" i="4"/>
  <c r="H2622" i="4"/>
  <c r="H2623" i="4"/>
  <c r="H2624" i="4"/>
  <c r="H2626" i="4"/>
  <c r="H2627" i="4"/>
  <c r="H2628" i="4"/>
  <c r="H2629" i="4"/>
  <c r="H2631" i="4"/>
  <c r="H2632" i="4"/>
  <c r="H2633" i="4"/>
  <c r="H2634" i="4"/>
  <c r="H2636" i="4"/>
  <c r="H2637" i="4"/>
  <c r="H2638"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1" i="4"/>
  <c r="H2672" i="4"/>
  <c r="H2673" i="4"/>
  <c r="H2674" i="4"/>
  <c r="H2676" i="4"/>
  <c r="H2677" i="4"/>
  <c r="H2678" i="4"/>
  <c r="H2679" i="4"/>
  <c r="H2680" i="4"/>
  <c r="H2681" i="4"/>
  <c r="H2682" i="4"/>
  <c r="H2683" i="4"/>
  <c r="H2684" i="4"/>
  <c r="H2686" i="4"/>
  <c r="H2687" i="4"/>
  <c r="H2689" i="4"/>
  <c r="H2690" i="4"/>
  <c r="H2691" i="4"/>
  <c r="H2692" i="4"/>
  <c r="H2693" i="4"/>
  <c r="H2694" i="4"/>
  <c r="H2695" i="4"/>
  <c r="H2696" i="4"/>
  <c r="H2697" i="4"/>
  <c r="H2698" i="4"/>
  <c r="H2699" i="4"/>
  <c r="H2700" i="4"/>
  <c r="H2701" i="4"/>
  <c r="H2702" i="4"/>
  <c r="H2703" i="4"/>
  <c r="H2704" i="4"/>
  <c r="H2706" i="4"/>
  <c r="H2707" i="4"/>
  <c r="H2708" i="4"/>
  <c r="H2709" i="4"/>
  <c r="H2710" i="4"/>
  <c r="H2711" i="4"/>
  <c r="H2712" i="4"/>
  <c r="H2713" i="4"/>
  <c r="H2714" i="4"/>
  <c r="H2715" i="4"/>
  <c r="H2716" i="4"/>
  <c r="H2717" i="4"/>
  <c r="H2718" i="4"/>
  <c r="H2719" i="4"/>
  <c r="H2720" i="4"/>
  <c r="H2721" i="4"/>
  <c r="H2722" i="4"/>
  <c r="H2724" i="4"/>
  <c r="H2725" i="4"/>
  <c r="H2726" i="4"/>
  <c r="H2727" i="4"/>
  <c r="H2728" i="4"/>
  <c r="H2729" i="4"/>
  <c r="H2730" i="4"/>
  <c r="H2731" i="4"/>
  <c r="H2732" i="4"/>
  <c r="H2733" i="4"/>
  <c r="H2734" i="4"/>
  <c r="H2735" i="4"/>
  <c r="H2736" i="4"/>
  <c r="H2737" i="4"/>
  <c r="H2738" i="4"/>
  <c r="H2739" i="4"/>
  <c r="H2740" i="4"/>
  <c r="H2741" i="4"/>
  <c r="H2742" i="4"/>
  <c r="H2744" i="4"/>
  <c r="H2745" i="4"/>
  <c r="H2746" i="4"/>
  <c r="H2747" i="4"/>
  <c r="H2748" i="4"/>
  <c r="H2749" i="4"/>
  <c r="H2750" i="4"/>
  <c r="H2751" i="4"/>
  <c r="H2752" i="4"/>
  <c r="H2754" i="4"/>
  <c r="H2755" i="4"/>
  <c r="H2756" i="4"/>
  <c r="H2757" i="4"/>
  <c r="H2758" i="4"/>
  <c r="H2759" i="4"/>
  <c r="H2760" i="4"/>
  <c r="H2762" i="4"/>
  <c r="H2763" i="4"/>
  <c r="H2764" i="4"/>
  <c r="H2765" i="4"/>
  <c r="H2767" i="4"/>
  <c r="H2768" i="4"/>
  <c r="H2769" i="4"/>
  <c r="H2770" i="4"/>
  <c r="H2771" i="4"/>
  <c r="H2772" i="4"/>
  <c r="H2773" i="4"/>
  <c r="H2775" i="4"/>
  <c r="H2776" i="4"/>
  <c r="H2777" i="4"/>
  <c r="H2778" i="4"/>
  <c r="H2779" i="4"/>
  <c r="H2780" i="4"/>
  <c r="H2782" i="4"/>
  <c r="H2783" i="4"/>
  <c r="H2784" i="4"/>
  <c r="H2785"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3" i="4"/>
  <c r="H2814" i="4"/>
  <c r="H2815" i="4"/>
  <c r="H2816" i="4"/>
  <c r="H2817" i="4"/>
  <c r="H2819" i="4"/>
  <c r="H2820" i="4"/>
  <c r="H2821" i="4"/>
  <c r="H2822" i="4"/>
  <c r="H2823" i="4"/>
  <c r="H2824" i="4"/>
  <c r="H2825" i="4"/>
  <c r="H2826" i="4"/>
  <c r="H2827" i="4"/>
  <c r="H2828" i="4"/>
  <c r="H2829" i="4"/>
  <c r="H2830" i="4"/>
  <c r="H2832" i="4"/>
  <c r="H2833" i="4"/>
  <c r="H2834" i="4"/>
  <c r="H2835" i="4"/>
  <c r="H2836" i="4"/>
  <c r="H2837" i="4"/>
  <c r="H2838" i="4"/>
  <c r="H2839" i="4"/>
  <c r="H2840" i="4"/>
  <c r="H2841" i="4"/>
  <c r="H2842" i="4"/>
  <c r="H2843" i="4"/>
  <c r="H2844" i="4"/>
  <c r="H2845" i="4"/>
  <c r="H2847" i="4"/>
  <c r="H2848" i="4"/>
  <c r="H2849" i="4"/>
  <c r="H2850" i="4"/>
  <c r="H2851" i="4"/>
  <c r="H2852" i="4"/>
  <c r="H2853" i="4"/>
  <c r="H2854" i="4"/>
  <c r="H2856" i="4"/>
  <c r="H2857" i="4"/>
  <c r="H2858" i="4"/>
  <c r="H2859" i="4"/>
  <c r="H2860" i="4"/>
  <c r="H2861" i="4"/>
  <c r="H2862" i="4"/>
  <c r="H2863" i="4"/>
  <c r="H2864" i="4"/>
  <c r="H2865" i="4"/>
  <c r="H2866" i="4"/>
  <c r="H2867" i="4"/>
  <c r="H2868" i="4"/>
  <c r="H2870" i="4"/>
  <c r="H2871" i="4"/>
  <c r="H2872" i="4"/>
  <c r="H2873" i="4"/>
  <c r="H2874" i="4"/>
  <c r="H2875" i="4"/>
  <c r="H2876" i="4"/>
  <c r="H2877" i="4"/>
  <c r="H2879" i="4"/>
  <c r="H2880" i="4"/>
  <c r="H2881" i="4"/>
  <c r="H2882" i="4"/>
  <c r="H2883" i="4"/>
  <c r="H2884" i="4"/>
  <c r="H2886" i="4"/>
  <c r="H2887" i="4"/>
  <c r="H2888" i="4"/>
  <c r="H2889" i="4"/>
  <c r="H2890" i="4"/>
  <c r="H2891" i="4"/>
  <c r="H2892" i="4"/>
  <c r="H2894" i="4"/>
  <c r="H2895" i="4"/>
  <c r="H2896" i="4"/>
  <c r="H2897" i="4"/>
  <c r="H2898" i="4"/>
  <c r="H2900" i="4"/>
  <c r="H2901" i="4"/>
  <c r="H2902" i="4"/>
  <c r="H2903" i="4"/>
  <c r="H2904" i="4"/>
  <c r="H2905" i="4"/>
  <c r="H2906" i="4"/>
  <c r="H2908" i="4"/>
  <c r="H2909" i="4"/>
  <c r="H2910" i="4"/>
  <c r="H2912" i="4"/>
  <c r="H2913" i="4"/>
  <c r="H2914" i="4"/>
  <c r="H2915" i="4"/>
  <c r="H2916" i="4"/>
  <c r="H2917" i="4"/>
  <c r="H2918" i="4"/>
  <c r="H2919" i="4"/>
  <c r="H2920" i="4"/>
  <c r="H2921" i="4"/>
  <c r="H2922" i="4"/>
  <c r="H2923" i="4"/>
  <c r="H2924" i="4"/>
  <c r="H2925" i="4"/>
  <c r="H2927" i="4"/>
  <c r="H2928" i="4"/>
  <c r="H2929" i="4"/>
  <c r="H2931" i="4"/>
  <c r="H2932" i="4"/>
  <c r="H2933" i="4"/>
  <c r="H2935" i="4"/>
  <c r="H2936" i="4"/>
  <c r="H2937" i="4"/>
  <c r="H2938" i="4"/>
  <c r="H2939" i="4"/>
  <c r="H2940" i="4"/>
  <c r="H2941" i="4"/>
  <c r="H2942" i="4"/>
  <c r="H2943" i="4"/>
  <c r="H2944" i="4"/>
  <c r="H2945" i="4"/>
  <c r="H2946" i="4"/>
  <c r="H2947" i="4"/>
  <c r="H2948" i="4"/>
  <c r="H2949" i="4"/>
  <c r="H2950" i="4"/>
  <c r="H2951" i="4"/>
  <c r="H2952" i="4"/>
  <c r="H2953" i="4"/>
  <c r="H2954" i="4"/>
  <c r="H2955" i="4"/>
  <c r="H2957" i="4"/>
  <c r="H2958" i="4"/>
  <c r="H2959" i="4"/>
  <c r="H2960" i="4"/>
  <c r="H2961" i="4"/>
  <c r="H2963" i="4"/>
  <c r="H2964" i="4"/>
  <c r="H2965" i="4"/>
  <c r="H2966" i="4"/>
  <c r="H2967" i="4"/>
  <c r="H2968" i="4"/>
  <c r="H2969" i="4"/>
  <c r="H2971" i="4"/>
  <c r="H2972" i="4"/>
  <c r="H2973" i="4"/>
  <c r="H2974" i="4"/>
  <c r="H2975" i="4"/>
  <c r="H2976" i="4"/>
  <c r="H2977" i="4"/>
  <c r="H2978" i="4"/>
  <c r="H2979" i="4"/>
  <c r="H2980" i="4"/>
  <c r="H2981" i="4"/>
  <c r="H2982" i="4"/>
  <c r="H2983" i="4"/>
  <c r="H2984" i="4"/>
  <c r="H2985" i="4"/>
  <c r="H2987" i="4"/>
  <c r="H2988" i="4"/>
  <c r="H2989" i="4"/>
  <c r="H2990" i="4"/>
  <c r="H2991" i="4"/>
  <c r="H2992" i="4"/>
  <c r="H2994" i="4"/>
  <c r="H2995" i="4"/>
  <c r="H2996" i="4"/>
  <c r="H2997" i="4"/>
  <c r="H2998" i="4"/>
  <c r="H2999" i="4"/>
  <c r="H3000" i="4"/>
  <c r="H3001" i="4"/>
  <c r="H3002" i="4"/>
  <c r="H3004" i="4"/>
  <c r="H3006" i="4"/>
  <c r="H3007" i="4"/>
  <c r="H3008" i="4"/>
  <c r="H3010" i="4"/>
  <c r="H3011" i="4"/>
  <c r="H3012" i="4"/>
  <c r="H3013" i="4"/>
  <c r="H3015" i="4"/>
  <c r="H3016" i="4"/>
  <c r="H3017" i="4"/>
  <c r="H3018" i="4"/>
  <c r="H3019" i="4"/>
  <c r="H3020" i="4"/>
  <c r="H3021" i="4"/>
  <c r="H3022" i="4"/>
  <c r="H3023" i="4"/>
  <c r="H3024" i="4"/>
  <c r="H3025" i="4"/>
  <c r="H3026" i="4"/>
  <c r="H3027" i="4"/>
  <c r="H3028" i="4"/>
  <c r="H3029" i="4"/>
  <c r="H3030" i="4"/>
  <c r="H3031" i="4"/>
  <c r="H3032" i="4"/>
  <c r="H3034" i="4"/>
  <c r="H3035" i="4"/>
  <c r="H3036" i="4"/>
  <c r="H3037" i="4"/>
  <c r="H3039" i="4"/>
  <c r="H3040" i="4"/>
  <c r="H3041" i="4"/>
  <c r="H3042" i="4"/>
  <c r="H3045" i="4"/>
  <c r="H3046" i="4"/>
  <c r="H3047" i="4"/>
  <c r="H3048" i="4"/>
  <c r="H3050" i="4"/>
  <c r="H3051" i="4"/>
  <c r="H3052" i="4"/>
  <c r="H3053" i="4"/>
  <c r="H3054" i="4"/>
  <c r="H3055"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5" i="4"/>
  <c r="H3096" i="4"/>
  <c r="H3097" i="4"/>
  <c r="H3098" i="4"/>
  <c r="H3099" i="4"/>
  <c r="H3100" i="4"/>
  <c r="H3101" i="4"/>
  <c r="H3103" i="4"/>
  <c r="H3104" i="4"/>
  <c r="H3105" i="4"/>
  <c r="H3106" i="4"/>
  <c r="H3107" i="4"/>
  <c r="H3109" i="4"/>
  <c r="H3110" i="4"/>
  <c r="H3111" i="4"/>
  <c r="H3112" i="4"/>
  <c r="H3114" i="4"/>
  <c r="H3115" i="4"/>
  <c r="H3116" i="4"/>
  <c r="H3118" i="4"/>
  <c r="H3119" i="4"/>
  <c r="H3120" i="4"/>
  <c r="H3122" i="4"/>
  <c r="H3123" i="4"/>
  <c r="H3124" i="4"/>
  <c r="H3126" i="4"/>
  <c r="H3127" i="4"/>
  <c r="H3128" i="4"/>
  <c r="H3129" i="4"/>
  <c r="H3130" i="4"/>
  <c r="H3131" i="4"/>
  <c r="H3132" i="4"/>
  <c r="H3133" i="4"/>
  <c r="H3134" i="4"/>
  <c r="H3135" i="4"/>
  <c r="H3136" i="4"/>
  <c r="H3137" i="4"/>
  <c r="H3138" i="4"/>
  <c r="H3139"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5" i="4"/>
  <c r="H3166" i="4"/>
  <c r="H3167" i="4"/>
  <c r="H3168" i="4"/>
  <c r="H3169" i="4"/>
  <c r="H3170" i="4"/>
  <c r="H3172" i="4"/>
  <c r="H3173" i="4"/>
  <c r="H3174" i="4"/>
  <c r="H3176" i="4"/>
  <c r="H3177" i="4"/>
  <c r="H3179" i="4"/>
  <c r="H3180" i="4"/>
  <c r="H3181" i="4"/>
  <c r="H3182" i="4"/>
  <c r="H3183" i="4"/>
  <c r="H3184" i="4"/>
  <c r="H3185" i="4"/>
  <c r="H3186" i="4"/>
  <c r="H3187" i="4"/>
  <c r="H3188" i="4"/>
  <c r="H3189"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7" i="4"/>
  <c r="H3218" i="4"/>
  <c r="H3219" i="4"/>
  <c r="H3220" i="4"/>
  <c r="H3221" i="4"/>
  <c r="H3222" i="4"/>
  <c r="H3224" i="4"/>
  <c r="H3225" i="4"/>
  <c r="H3226" i="4"/>
  <c r="H3227" i="4"/>
  <c r="H3228" i="4"/>
  <c r="H3229" i="4"/>
  <c r="H3230" i="4"/>
  <c r="H3231" i="4"/>
  <c r="H3233" i="4"/>
  <c r="H3234" i="4"/>
  <c r="H3235" i="4"/>
  <c r="H3236" i="4"/>
  <c r="H3237" i="4"/>
  <c r="H3238" i="4"/>
  <c r="H3239" i="4"/>
  <c r="H3240" i="4"/>
  <c r="H3241" i="4"/>
  <c r="H3242" i="4"/>
  <c r="H3244" i="4"/>
  <c r="H3245" i="4"/>
  <c r="H3246" i="4"/>
  <c r="H3247" i="4"/>
  <c r="H3248" i="4"/>
  <c r="H3249" i="4"/>
  <c r="H3250" i="4"/>
  <c r="H3251" i="4"/>
  <c r="H3252" i="4"/>
  <c r="H3253" i="4"/>
  <c r="H3255" i="4"/>
  <c r="H3256" i="4"/>
  <c r="H3258" i="4"/>
  <c r="H3259" i="4"/>
  <c r="H3260" i="4"/>
  <c r="H3261" i="4"/>
  <c r="H3262" i="4"/>
  <c r="H3263" i="4"/>
  <c r="H3264" i="4"/>
  <c r="H3265" i="4"/>
  <c r="H3266" i="4"/>
  <c r="H3267" i="4"/>
  <c r="H3268" i="4"/>
  <c r="H3269" i="4"/>
  <c r="H3270" i="4"/>
  <c r="H3271" i="4"/>
  <c r="H3273" i="4"/>
  <c r="H3274" i="4"/>
  <c r="H3276" i="4"/>
  <c r="H3277" i="4"/>
  <c r="H3279" i="4"/>
  <c r="H3280" i="4"/>
  <c r="H3281" i="4"/>
  <c r="H3282" i="4"/>
  <c r="H3283" i="4"/>
  <c r="H3284" i="4"/>
  <c r="H3285" i="4"/>
  <c r="H3286" i="4"/>
  <c r="H3287" i="4"/>
  <c r="H3288" i="4"/>
  <c r="H3290" i="4"/>
  <c r="H3291" i="4"/>
  <c r="H3292" i="4"/>
  <c r="H3293" i="4"/>
  <c r="H3294" i="4"/>
  <c r="H3295" i="4"/>
  <c r="H3296" i="4"/>
  <c r="H3297" i="4"/>
  <c r="H3298" i="4"/>
  <c r="H3299" i="4"/>
  <c r="H3300" i="4"/>
  <c r="H3301" i="4"/>
  <c r="H3302" i="4"/>
  <c r="H3304" i="4"/>
  <c r="H3305" i="4"/>
  <c r="H3306" i="4"/>
  <c r="H3307" i="4"/>
  <c r="H3308" i="4"/>
  <c r="H3310" i="4"/>
  <c r="H3311" i="4"/>
  <c r="H3312" i="4"/>
  <c r="H3314" i="4"/>
  <c r="H3315" i="4"/>
  <c r="H3316" i="4"/>
  <c r="H3317" i="4"/>
  <c r="H3319" i="4"/>
  <c r="H3320" i="4"/>
  <c r="H3321" i="4"/>
  <c r="H3323" i="4"/>
  <c r="H3324" i="4"/>
  <c r="H3325" i="4"/>
  <c r="H3326" i="4"/>
  <c r="H3328" i="4"/>
  <c r="H3329" i="4"/>
  <c r="H3330" i="4"/>
  <c r="H3331" i="4"/>
  <c r="H3332" i="4"/>
  <c r="H3333" i="4"/>
  <c r="H3335" i="4"/>
  <c r="H3336" i="4"/>
  <c r="H3337" i="4"/>
  <c r="H3338" i="4"/>
  <c r="H3339" i="4"/>
  <c r="H3340" i="4"/>
  <c r="H3341" i="4"/>
  <c r="H3342" i="4"/>
  <c r="H3343" i="4"/>
  <c r="H3344" i="4"/>
  <c r="H3345" i="4"/>
  <c r="H3347" i="4"/>
  <c r="H3348" i="4"/>
  <c r="H3349" i="4"/>
  <c r="H3350" i="4"/>
  <c r="H3351" i="4"/>
  <c r="H3352" i="4"/>
  <c r="H3353" i="4"/>
  <c r="H3354" i="4"/>
  <c r="H3355" i="4"/>
  <c r="H3356" i="4"/>
  <c r="H3358" i="4"/>
  <c r="H3359" i="4"/>
  <c r="H3360" i="4"/>
  <c r="H3361" i="4"/>
  <c r="H3362" i="4"/>
  <c r="H3363" i="4"/>
  <c r="H3364" i="4"/>
  <c r="H3365" i="4"/>
  <c r="H3366" i="4"/>
  <c r="H3367" i="4"/>
  <c r="H3368" i="4"/>
  <c r="H3370" i="4"/>
  <c r="H3371" i="4"/>
  <c r="H3372" i="4"/>
  <c r="H3373" i="4"/>
  <c r="H3374" i="4"/>
  <c r="H3375" i="4"/>
  <c r="H3377" i="4"/>
  <c r="H3378" i="4"/>
  <c r="H3379" i="4"/>
  <c r="H3380" i="4"/>
  <c r="H3381" i="4"/>
  <c r="H3382" i="4"/>
  <c r="H3383" i="4"/>
  <c r="H3384" i="4"/>
  <c r="H3386" i="4"/>
  <c r="H3388" i="4"/>
  <c r="H3389" i="4"/>
  <c r="H3390" i="4"/>
  <c r="H3391" i="4"/>
  <c r="H3393" i="4"/>
  <c r="H3394" i="4"/>
  <c r="H3395" i="4"/>
  <c r="H3397" i="4"/>
  <c r="H3398" i="4"/>
  <c r="H3399" i="4"/>
  <c r="H3400" i="4"/>
  <c r="H3401" i="4"/>
  <c r="H3402" i="4"/>
  <c r="H3403" i="4"/>
  <c r="H3404" i="4"/>
  <c r="H3405" i="4"/>
  <c r="H3407" i="4"/>
  <c r="H3408" i="4"/>
  <c r="H3409" i="4"/>
  <c r="H3410" i="4"/>
  <c r="H3411" i="4"/>
  <c r="H3412" i="4"/>
  <c r="H3413" i="4"/>
  <c r="H3414" i="4"/>
  <c r="H3415" i="4"/>
  <c r="H3416" i="4"/>
  <c r="H3417" i="4"/>
  <c r="H3418" i="4"/>
  <c r="H3420" i="4"/>
  <c r="H3421" i="4"/>
  <c r="H3422" i="4"/>
  <c r="H3423" i="4"/>
  <c r="H3424" i="4"/>
  <c r="H3425" i="4"/>
  <c r="H3426" i="4"/>
  <c r="H3427" i="4"/>
  <c r="H3428" i="4"/>
  <c r="H3429" i="4"/>
  <c r="H3430" i="4"/>
  <c r="H3431" i="4"/>
  <c r="H3432" i="4"/>
  <c r="H3434" i="4"/>
  <c r="H3435" i="4"/>
  <c r="H3436" i="4"/>
  <c r="H3438"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2" i="4"/>
  <c r="H3483" i="4"/>
  <c r="H3484" i="4"/>
  <c r="H3485" i="4"/>
  <c r="H3486" i="4"/>
  <c r="H3487" i="4"/>
  <c r="H3488" i="4"/>
  <c r="H3489" i="4"/>
  <c r="H3490" i="4"/>
  <c r="H3491" i="4"/>
  <c r="H3492" i="4"/>
  <c r="H3493" i="4"/>
  <c r="H3494" i="4"/>
  <c r="H3495" i="4"/>
  <c r="H3496" i="4"/>
  <c r="H3497" i="4"/>
  <c r="H3499" i="4"/>
  <c r="H3500" i="4"/>
  <c r="H3501" i="4"/>
  <c r="H3502" i="4"/>
  <c r="H3503" i="4"/>
  <c r="H3504" i="4"/>
  <c r="H3505" i="4"/>
  <c r="H3506" i="4"/>
  <c r="H3507" i="4"/>
  <c r="H3508" i="4"/>
  <c r="H3509" i="4"/>
  <c r="H3510" i="4"/>
  <c r="H3511" i="4"/>
  <c r="H3512" i="4"/>
  <c r="H3513" i="4"/>
  <c r="H3514" i="4"/>
  <c r="H3515" i="4"/>
  <c r="H3517" i="4"/>
  <c r="H3518" i="4"/>
  <c r="H3519" i="4"/>
  <c r="H3520" i="4"/>
  <c r="H3521" i="4"/>
  <c r="H3523" i="4"/>
  <c r="H3524" i="4"/>
  <c r="H3526" i="4"/>
  <c r="H3527" i="4"/>
  <c r="H3528" i="4"/>
  <c r="H3529" i="4"/>
  <c r="H3530" i="4"/>
  <c r="H3531" i="4"/>
  <c r="H3533" i="4"/>
  <c r="H3534"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4" i="4"/>
  <c r="H3565" i="4"/>
  <c r="H3566" i="4"/>
  <c r="H3568" i="4"/>
  <c r="H3569" i="4"/>
  <c r="H3570" i="4"/>
  <c r="H3571" i="4"/>
  <c r="H3573" i="4"/>
  <c r="H3574" i="4"/>
  <c r="H3575" i="4"/>
  <c r="H3577" i="4"/>
  <c r="H3578" i="4"/>
  <c r="H3580" i="4"/>
  <c r="H3581" i="4"/>
  <c r="H3582" i="4"/>
  <c r="H3584" i="4"/>
  <c r="H3585" i="4"/>
  <c r="H3586" i="4"/>
  <c r="H3587" i="4"/>
  <c r="H3588" i="4"/>
  <c r="H3589" i="4"/>
  <c r="H3590" i="4"/>
  <c r="H3591" i="4"/>
  <c r="H3592" i="4"/>
  <c r="H3593" i="4"/>
  <c r="H3594" i="4"/>
  <c r="H3595" i="4"/>
  <c r="H3596" i="4"/>
  <c r="H3598" i="4"/>
  <c r="H3600" i="4"/>
  <c r="H3601" i="4"/>
  <c r="H3602" i="4"/>
  <c r="H3603" i="4"/>
  <c r="H3605" i="4"/>
  <c r="H3606" i="4"/>
  <c r="H3607" i="4"/>
  <c r="H3608" i="4"/>
  <c r="H3610" i="4"/>
  <c r="H3611" i="4"/>
  <c r="H3612" i="4"/>
  <c r="H3613" i="4"/>
  <c r="H3614" i="4"/>
  <c r="H3615" i="4"/>
  <c r="H3616" i="4"/>
  <c r="H3617" i="4"/>
  <c r="H3618" i="4"/>
  <c r="H3619" i="4"/>
  <c r="H3620" i="4"/>
  <c r="H3621" i="4"/>
  <c r="H3622" i="4"/>
  <c r="H3623" i="4"/>
  <c r="H3624" i="4"/>
  <c r="H3625" i="4"/>
  <c r="H3627" i="4"/>
  <c r="H3628" i="4"/>
  <c r="H3630" i="4"/>
  <c r="H3631" i="4"/>
  <c r="H3632" i="4"/>
  <c r="H3633" i="4"/>
  <c r="H3634" i="4"/>
  <c r="H3636" i="4"/>
  <c r="H3637" i="4"/>
  <c r="H3638" i="4"/>
  <c r="H3639" i="4"/>
  <c r="H3640" i="4"/>
  <c r="H3641" i="4"/>
  <c r="H3642" i="4"/>
  <c r="H3643" i="4"/>
  <c r="H3644" i="4"/>
  <c r="H3645" i="4"/>
  <c r="H3646" i="4"/>
  <c r="H3647" i="4"/>
  <c r="H3649" i="4"/>
  <c r="H3650" i="4"/>
  <c r="H3651" i="4"/>
  <c r="H3652" i="4"/>
  <c r="H3653" i="4"/>
  <c r="H3654" i="4"/>
  <c r="H3655" i="4"/>
  <c r="H3657" i="4"/>
  <c r="H3658" i="4"/>
  <c r="H3659" i="4"/>
  <c r="H3660" i="4"/>
  <c r="H3661" i="4"/>
  <c r="H3662" i="4"/>
  <c r="H3663" i="4"/>
  <c r="H3664" i="4"/>
  <c r="H3665" i="4"/>
  <c r="H3666" i="4"/>
  <c r="H3667" i="4"/>
  <c r="H3668" i="4"/>
  <c r="H3669" i="4"/>
  <c r="H3670" i="4"/>
  <c r="H3671" i="4"/>
  <c r="H3672" i="4"/>
  <c r="H3673" i="4"/>
  <c r="H3674" i="4"/>
  <c r="H3675" i="4"/>
  <c r="H3676" i="4"/>
  <c r="H3678" i="4"/>
  <c r="H3679" i="4"/>
  <c r="H3680" i="4"/>
  <c r="H3682" i="4"/>
  <c r="H3683" i="4"/>
  <c r="H3684" i="4"/>
  <c r="H3685" i="4"/>
  <c r="H3686" i="4"/>
  <c r="H3687" i="4"/>
  <c r="H3688" i="4"/>
  <c r="H3689" i="4"/>
  <c r="H3690" i="4"/>
  <c r="H3691" i="4"/>
  <c r="H3692" i="4"/>
  <c r="H3693" i="4"/>
  <c r="H3695" i="4"/>
  <c r="H3696" i="4"/>
  <c r="H3697" i="4"/>
  <c r="H3698" i="4"/>
  <c r="H3699" i="4"/>
  <c r="H3701" i="4"/>
  <c r="H3702" i="4"/>
  <c r="H3703" i="4"/>
  <c r="H3705" i="4"/>
  <c r="H3706" i="4"/>
  <c r="H3707" i="4"/>
  <c r="H3709" i="4"/>
  <c r="H3710" i="4"/>
  <c r="H3711" i="4"/>
  <c r="H3712" i="4"/>
  <c r="H3713" i="4"/>
  <c r="H3714" i="4"/>
  <c r="H3715" i="4"/>
  <c r="H3716" i="4"/>
  <c r="H3717" i="4"/>
  <c r="H3718" i="4"/>
  <c r="H3719" i="4"/>
  <c r="H3720" i="4"/>
  <c r="H3721" i="4"/>
  <c r="H3722" i="4"/>
  <c r="H3723" i="4"/>
  <c r="H3724" i="4"/>
  <c r="H3725" i="4"/>
  <c r="H3726" i="4"/>
  <c r="H3727" i="4"/>
  <c r="H3728" i="4"/>
  <c r="H3729" i="4"/>
  <c r="H3731" i="4"/>
  <c r="H3732" i="4"/>
  <c r="H3734" i="4"/>
  <c r="H3735" i="4"/>
  <c r="H3736" i="4"/>
  <c r="H3737" i="4"/>
  <c r="H3738" i="4"/>
  <c r="H3739" i="4"/>
  <c r="H3740" i="4"/>
  <c r="H3741" i="4"/>
  <c r="H3742" i="4"/>
  <c r="H3743" i="4"/>
  <c r="H3744" i="4"/>
  <c r="H3745" i="4"/>
  <c r="H3746" i="4"/>
  <c r="H3747" i="4"/>
  <c r="H3748" i="4"/>
  <c r="H3749" i="4"/>
  <c r="H3751" i="4"/>
  <c r="H3752" i="4"/>
  <c r="H3753" i="4"/>
  <c r="H3754" i="4"/>
  <c r="H3755" i="4"/>
  <c r="H3756" i="4"/>
  <c r="H3757" i="4"/>
  <c r="H3758" i="4"/>
  <c r="H3760" i="4"/>
  <c r="H3761" i="4"/>
  <c r="H3762" i="4"/>
  <c r="H3764" i="4"/>
  <c r="H3765" i="4"/>
  <c r="H3766" i="4"/>
  <c r="H3767" i="4"/>
  <c r="H3768" i="4"/>
  <c r="H3769" i="4"/>
  <c r="H3770" i="4"/>
  <c r="H3772" i="4"/>
  <c r="H3773" i="4"/>
  <c r="H3774" i="4"/>
  <c r="H3775" i="4"/>
  <c r="H3776" i="4"/>
  <c r="H3777" i="4"/>
  <c r="H3778" i="4"/>
  <c r="H3780" i="4"/>
  <c r="H3781" i="4"/>
  <c r="H3782" i="4"/>
  <c r="H3783" i="4"/>
  <c r="H3785" i="4"/>
  <c r="H3786"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6" i="4"/>
  <c r="H3817"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3" i="4"/>
  <c r="H3844" i="4"/>
  <c r="H3845" i="4"/>
  <c r="H3846" i="4"/>
  <c r="H3847" i="4"/>
  <c r="H3848" i="4"/>
  <c r="H3849" i="4"/>
  <c r="H3850" i="4"/>
  <c r="H3851" i="4"/>
  <c r="H3852" i="4"/>
  <c r="H3853" i="4"/>
  <c r="H3854" i="4"/>
  <c r="H3855" i="4"/>
  <c r="H3857" i="4"/>
  <c r="H3858" i="4"/>
  <c r="H3859" i="4"/>
  <c r="H3860" i="4"/>
  <c r="H3861" i="4"/>
  <c r="H3862" i="4"/>
  <c r="H3863" i="4"/>
  <c r="H3864" i="4"/>
  <c r="H3866" i="4"/>
  <c r="H3867" i="4"/>
  <c r="H3868" i="4"/>
  <c r="H3869" i="4"/>
  <c r="H3870" i="4"/>
  <c r="H3871" i="4"/>
  <c r="H3872" i="4"/>
  <c r="H3873" i="4"/>
  <c r="H3874" i="4"/>
  <c r="H3875" i="4"/>
  <c r="H3876" i="4"/>
  <c r="H3877" i="4"/>
  <c r="H3878" i="4"/>
  <c r="H3879" i="4"/>
  <c r="H3880" i="4"/>
  <c r="H3881" i="4"/>
  <c r="H3882" i="4"/>
  <c r="H3883" i="4"/>
  <c r="H3884" i="4"/>
  <c r="H3885" i="4"/>
  <c r="H3886" i="4"/>
  <c r="H3888" i="4"/>
  <c r="H3889" i="4"/>
  <c r="H3890" i="4"/>
  <c r="H3891" i="4"/>
  <c r="H3892" i="4"/>
  <c r="H3894" i="4"/>
  <c r="H3895" i="4"/>
  <c r="H3896" i="4"/>
  <c r="H3897" i="4"/>
  <c r="H3898" i="4"/>
  <c r="H3899" i="4"/>
  <c r="H3900" i="4"/>
  <c r="H3901" i="4"/>
  <c r="H3902" i="4"/>
  <c r="H3903" i="4"/>
  <c r="H3904" i="4"/>
  <c r="H3905" i="4"/>
  <c r="H3906" i="4"/>
  <c r="H3908" i="4"/>
  <c r="H3909" i="4"/>
  <c r="H3910" i="4"/>
  <c r="H3911" i="4"/>
  <c r="H3912" i="4"/>
  <c r="H3913" i="4"/>
  <c r="H3914" i="4"/>
  <c r="H3915" i="4"/>
  <c r="H3916" i="4"/>
  <c r="H3917" i="4"/>
  <c r="H3918" i="4"/>
  <c r="H3920" i="4"/>
  <c r="H3921" i="4"/>
  <c r="H3922" i="4"/>
  <c r="H3923" i="4"/>
  <c r="H3924" i="4"/>
  <c r="H3925" i="4"/>
  <c r="H3926" i="4"/>
  <c r="H3927" i="4"/>
  <c r="H3928" i="4"/>
  <c r="H3929" i="4"/>
  <c r="H3930" i="4"/>
  <c r="H3931" i="4"/>
  <c r="H3932" i="4"/>
  <c r="H3933" i="4"/>
  <c r="H3934" i="4"/>
  <c r="H3936" i="4"/>
  <c r="H3937" i="4"/>
  <c r="H3938" i="4"/>
  <c r="H3939" i="4"/>
  <c r="H3940" i="4"/>
  <c r="H3941" i="4"/>
  <c r="H3942" i="4"/>
  <c r="H3943" i="4"/>
  <c r="H3945" i="4"/>
  <c r="H3946" i="4"/>
  <c r="H3947" i="4"/>
  <c r="H3948" i="4"/>
  <c r="H3949" i="4"/>
  <c r="H3950" i="4"/>
  <c r="H3951" i="4"/>
  <c r="H3952" i="4"/>
  <c r="H3953" i="4"/>
  <c r="H3954" i="4"/>
  <c r="H3955" i="4"/>
  <c r="H3957" i="4"/>
  <c r="H3958" i="4"/>
  <c r="H3959" i="4"/>
  <c r="H3960" i="4"/>
  <c r="H3961" i="4"/>
  <c r="H3962" i="4"/>
  <c r="H3963" i="4"/>
  <c r="H3964" i="4"/>
  <c r="H3965" i="4"/>
  <c r="H3966" i="4"/>
  <c r="H3967" i="4"/>
  <c r="H3968" i="4"/>
  <c r="H3969" i="4"/>
  <c r="H3971" i="4"/>
  <c r="H3973" i="4"/>
  <c r="H3974" i="4"/>
  <c r="H3975" i="4"/>
  <c r="H3977" i="4"/>
  <c r="H3978" i="4"/>
  <c r="H3979" i="4"/>
  <c r="H3981" i="4"/>
  <c r="H3982" i="4"/>
  <c r="H3983" i="4"/>
  <c r="H3985" i="4"/>
  <c r="H3986" i="4"/>
  <c r="H3987" i="4"/>
  <c r="H3989" i="4"/>
  <c r="H3990" i="4"/>
  <c r="H3991" i="4"/>
  <c r="H3992" i="4"/>
  <c r="H3993" i="4"/>
  <c r="H3994" i="4"/>
  <c r="H3995" i="4"/>
  <c r="H3996" i="4"/>
  <c r="H3998" i="4"/>
  <c r="H3999" i="4"/>
  <c r="H4000" i="4"/>
  <c r="H4001" i="4"/>
  <c r="H4002" i="4"/>
  <c r="H4003" i="4"/>
  <c r="H4004" i="4"/>
  <c r="H4005" i="4"/>
  <c r="H4006" i="4"/>
  <c r="H4007" i="4"/>
  <c r="H4008" i="4"/>
  <c r="H4009" i="4"/>
  <c r="H4010" i="4"/>
  <c r="H4011" i="4"/>
  <c r="H4012" i="4"/>
  <c r="H4013" i="4"/>
  <c r="H4014" i="4"/>
  <c r="H4016" i="4"/>
  <c r="H4018" i="4"/>
  <c r="H4020" i="4"/>
  <c r="H4021" i="4"/>
  <c r="H4022" i="4"/>
  <c r="H4023" i="4"/>
  <c r="H4024" i="4"/>
  <c r="H4025" i="4"/>
  <c r="H4026" i="4"/>
  <c r="H4027" i="4"/>
  <c r="H4028" i="4"/>
  <c r="H4029" i="4"/>
  <c r="H4030" i="4"/>
  <c r="H4031" i="4"/>
  <c r="H4032" i="4"/>
  <c r="H4033" i="4"/>
  <c r="H4034" i="4"/>
  <c r="H4036" i="4"/>
  <c r="H4037" i="4"/>
  <c r="H4040" i="4"/>
  <c r="H4041" i="4"/>
  <c r="H4042" i="4"/>
  <c r="H4044" i="4"/>
  <c r="H4045" i="4"/>
  <c r="H4046" i="4"/>
  <c r="H4047" i="4"/>
  <c r="H4048" i="4"/>
  <c r="H4049" i="4"/>
  <c r="H4051" i="4"/>
  <c r="H4052" i="4"/>
  <c r="H4053" i="4"/>
  <c r="H4054" i="4"/>
  <c r="H4055" i="4"/>
  <c r="H4056" i="4"/>
  <c r="H4057" i="4"/>
  <c r="H4058" i="4"/>
  <c r="H4059" i="4"/>
  <c r="H4060" i="4"/>
  <c r="H4061" i="4"/>
  <c r="H4062" i="4"/>
  <c r="H4063" i="4"/>
  <c r="H4065" i="4"/>
  <c r="H4066" i="4"/>
  <c r="H4067" i="4"/>
  <c r="H4068" i="4"/>
  <c r="H4069" i="4"/>
  <c r="H4070" i="4"/>
  <c r="H4071" i="4"/>
  <c r="H4073" i="4"/>
  <c r="H4074" i="4"/>
  <c r="H4075" i="4"/>
  <c r="H4076" i="4"/>
  <c r="H4077" i="4"/>
  <c r="H4078" i="4"/>
  <c r="H4079" i="4"/>
  <c r="H4080" i="4"/>
  <c r="H4081" i="4"/>
  <c r="H4082" i="4"/>
  <c r="H4083" i="4"/>
  <c r="H4084" i="4"/>
  <c r="H4085" i="4"/>
  <c r="H4086" i="4"/>
  <c r="H4087" i="4"/>
  <c r="H4088" i="4"/>
  <c r="H4089" i="4"/>
  <c r="H4091" i="4"/>
  <c r="H4092" i="4"/>
  <c r="H4093" i="4"/>
  <c r="H4095" i="4"/>
  <c r="H4096" i="4"/>
  <c r="H4097" i="4"/>
  <c r="H4098" i="4"/>
  <c r="H4099" i="4"/>
  <c r="H4100" i="4"/>
  <c r="H4101" i="4"/>
  <c r="H4102" i="4"/>
  <c r="H4103" i="4"/>
  <c r="H4104" i="4"/>
  <c r="H4105" i="4"/>
  <c r="H4106" i="4"/>
  <c r="H4107" i="4"/>
  <c r="H4108" i="4"/>
  <c r="H4109" i="4"/>
  <c r="H4110" i="4"/>
  <c r="H4111" i="4"/>
  <c r="H4112" i="4"/>
  <c r="H4113" i="4"/>
  <c r="H4114" i="4"/>
  <c r="H4116" i="4"/>
  <c r="H4117" i="4"/>
  <c r="H4118" i="4"/>
  <c r="H4119" i="4"/>
  <c r="H4120" i="4"/>
  <c r="H4121" i="4"/>
  <c r="H4122" i="4"/>
  <c r="H4123" i="4"/>
  <c r="H4124" i="4"/>
  <c r="H4125" i="4"/>
  <c r="H4127" i="4"/>
  <c r="H4128" i="4"/>
  <c r="H4129" i="4"/>
  <c r="H4131" i="4"/>
  <c r="H4132" i="4"/>
  <c r="H4133" i="4"/>
  <c r="H4134" i="4"/>
  <c r="H4135" i="4"/>
  <c r="H4137" i="4"/>
  <c r="H4139" i="4"/>
  <c r="H4140" i="4"/>
  <c r="H4141" i="4"/>
  <c r="H4142" i="4"/>
  <c r="H4143" i="4"/>
  <c r="H4144" i="4"/>
  <c r="H4146" i="4"/>
  <c r="H4147" i="4"/>
  <c r="H4148" i="4"/>
  <c r="H4149" i="4"/>
  <c r="H4150" i="4"/>
  <c r="H4151" i="4"/>
  <c r="H4152" i="4"/>
  <c r="H4154" i="4"/>
  <c r="H4155" i="4"/>
  <c r="H4156" i="4"/>
  <c r="H4157" i="4"/>
  <c r="H4159" i="4"/>
  <c r="H4160" i="4"/>
  <c r="H4161" i="4"/>
  <c r="H4162" i="4"/>
  <c r="H4163" i="4"/>
  <c r="H4164" i="4"/>
  <c r="H4165" i="4"/>
  <c r="H4166" i="4"/>
  <c r="H4167" i="4"/>
  <c r="H4168" i="4"/>
  <c r="H4169" i="4"/>
  <c r="H4170" i="4"/>
  <c r="H4171" i="4"/>
  <c r="H4173" i="4"/>
  <c r="H4174" i="4"/>
  <c r="H4176" i="4"/>
  <c r="H4177" i="4"/>
  <c r="H4178" i="4"/>
  <c r="H4179" i="4"/>
  <c r="H4180" i="4"/>
  <c r="H4181" i="4"/>
  <c r="H4182" i="4"/>
  <c r="H4183" i="4"/>
  <c r="H4184" i="4"/>
  <c r="H4185" i="4"/>
  <c r="H4186" i="4"/>
  <c r="H4187" i="4"/>
  <c r="H4188" i="4"/>
  <c r="H4189"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7" i="4"/>
  <c r="H4228" i="4"/>
  <c r="H4229" i="4"/>
  <c r="H4230" i="4"/>
  <c r="H4231" i="4"/>
  <c r="H4233" i="4"/>
  <c r="H4234" i="4"/>
  <c r="H4235" i="4"/>
  <c r="H4236" i="4"/>
  <c r="H4237" i="4"/>
  <c r="H4238" i="4"/>
  <c r="H4239" i="4"/>
  <c r="H4240" i="4"/>
  <c r="H4241" i="4"/>
  <c r="H4242" i="4"/>
  <c r="H4243" i="4"/>
  <c r="H4244" i="4"/>
  <c r="H4246" i="4"/>
  <c r="H4247" i="4"/>
  <c r="H4248" i="4"/>
  <c r="H4249" i="4"/>
  <c r="H4250" i="4"/>
  <c r="H4251" i="4"/>
  <c r="H4252" i="4"/>
  <c r="H4253" i="4"/>
  <c r="H4254" i="4"/>
  <c r="H4255" i="4"/>
  <c r="H4256" i="4"/>
  <c r="H4258" i="4"/>
  <c r="H4259" i="4"/>
  <c r="H4261" i="4"/>
  <c r="H4262" i="4"/>
  <c r="H4263" i="4"/>
  <c r="H4264" i="4"/>
  <c r="H4265" i="4"/>
  <c r="H4266" i="4"/>
  <c r="H4267" i="4"/>
  <c r="H4269" i="4"/>
  <c r="H4271" i="4"/>
  <c r="H4272" i="4"/>
  <c r="H4273" i="4"/>
  <c r="H4274" i="4"/>
  <c r="H4275" i="4"/>
  <c r="H4276" i="4"/>
  <c r="H4277"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9" i="4"/>
  <c r="H4310" i="4"/>
  <c r="H4312" i="4"/>
  <c r="H4313" i="4"/>
  <c r="H4315" i="4"/>
  <c r="H4316" i="4"/>
  <c r="H4317" i="4"/>
  <c r="H4318" i="4"/>
  <c r="H4319" i="4"/>
  <c r="H4321" i="4"/>
  <c r="H4322" i="4"/>
  <c r="H4323" i="4"/>
  <c r="H4325" i="4"/>
  <c r="H4326" i="4"/>
  <c r="H4327" i="4"/>
  <c r="H4328" i="4"/>
  <c r="H4329" i="4"/>
  <c r="H4330" i="4"/>
  <c r="H4331" i="4"/>
  <c r="H4332" i="4"/>
  <c r="H4333" i="4"/>
  <c r="H4334" i="4"/>
  <c r="H4335" i="4"/>
  <c r="H4336" i="4"/>
  <c r="H4337" i="4"/>
  <c r="H4339" i="4"/>
  <c r="H4340" i="4"/>
  <c r="H4341" i="4"/>
  <c r="H4342" i="4"/>
  <c r="H4343" i="4"/>
  <c r="H4344" i="4"/>
  <c r="H4345" i="4"/>
  <c r="H4346" i="4"/>
  <c r="H4348" i="4"/>
  <c r="H4349" i="4"/>
  <c r="H4351" i="4"/>
  <c r="H4352" i="4"/>
  <c r="H4353" i="4"/>
  <c r="H4354" i="4"/>
  <c r="H4355" i="4"/>
  <c r="H4356" i="4"/>
  <c r="H4357" i="4"/>
  <c r="H4358" i="4"/>
  <c r="H4360" i="4"/>
  <c r="H4361" i="4"/>
  <c r="H4362" i="4"/>
  <c r="H4363" i="4"/>
  <c r="H4364" i="4"/>
  <c r="H4365" i="4"/>
  <c r="H4366" i="4"/>
  <c r="H4367" i="4"/>
  <c r="H4369" i="4"/>
  <c r="H4370" i="4"/>
  <c r="H4371" i="4"/>
  <c r="H4372" i="4"/>
  <c r="H4374" i="4"/>
  <c r="H4375" i="4"/>
  <c r="H4376" i="4"/>
  <c r="H4377" i="4"/>
  <c r="H4378" i="4"/>
  <c r="H4379" i="4"/>
  <c r="H4380" i="4"/>
  <c r="H4381" i="4"/>
  <c r="H4383" i="4"/>
  <c r="H4384" i="4"/>
  <c r="H4385" i="4"/>
  <c r="H4386" i="4"/>
  <c r="H4387" i="4"/>
  <c r="H4388" i="4"/>
  <c r="H4389" i="4"/>
  <c r="H4390" i="4"/>
  <c r="H4391" i="4"/>
  <c r="H4392" i="4"/>
  <c r="H4393" i="4"/>
  <c r="H4394" i="4"/>
  <c r="H4395" i="4"/>
  <c r="H4396" i="4"/>
  <c r="H4397" i="4"/>
  <c r="H4398"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4" i="4"/>
  <c r="H4435" i="4"/>
  <c r="H4436" i="4"/>
  <c r="H4437" i="4"/>
  <c r="H4438" i="4"/>
  <c r="H4439" i="4"/>
  <c r="H4440" i="4"/>
  <c r="H4441" i="4"/>
  <c r="H4442" i="4"/>
  <c r="H4443" i="4"/>
  <c r="H4444" i="4"/>
  <c r="H4445" i="4"/>
  <c r="H4446"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2" i="4"/>
  <c r="H4473" i="4"/>
  <c r="H4474" i="4"/>
  <c r="H4475" i="4"/>
  <c r="H4476" i="4"/>
  <c r="H4477" i="4"/>
  <c r="H4478" i="4"/>
  <c r="H4479" i="4"/>
  <c r="H4480" i="4"/>
  <c r="H4481" i="4"/>
  <c r="H4482" i="4"/>
  <c r="H4483" i="4"/>
  <c r="H4484" i="4"/>
  <c r="H4485" i="4"/>
  <c r="H4486"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6" i="4"/>
  <c r="H4517" i="4"/>
  <c r="H4518" i="4"/>
  <c r="H4519" i="4"/>
  <c r="H4521" i="4"/>
  <c r="H4522" i="4"/>
  <c r="H4523" i="4"/>
  <c r="H4524" i="4"/>
  <c r="H4525" i="4"/>
  <c r="H4526" i="4"/>
  <c r="H4527" i="4"/>
  <c r="H4528" i="4"/>
  <c r="H4529" i="4"/>
  <c r="H4530" i="4"/>
  <c r="H4531" i="4"/>
  <c r="H4532" i="4"/>
  <c r="H4533" i="4"/>
  <c r="H4534" i="4"/>
  <c r="H4535" i="4"/>
  <c r="H4536" i="4"/>
  <c r="H4539" i="4"/>
  <c r="H4540" i="4"/>
  <c r="H4541" i="4"/>
  <c r="H4542" i="4"/>
  <c r="H4543" i="4"/>
  <c r="H4544" i="4"/>
  <c r="H4545" i="4"/>
  <c r="H4546" i="4"/>
  <c r="H4547" i="4"/>
  <c r="H4549" i="4"/>
  <c r="H4550" i="4"/>
  <c r="H4551" i="4"/>
  <c r="H4552" i="4"/>
  <c r="H4553" i="4"/>
  <c r="H4554" i="4"/>
  <c r="H4555" i="4"/>
  <c r="H4557" i="4"/>
  <c r="H4558" i="4"/>
  <c r="H4559" i="4"/>
  <c r="H4560" i="4"/>
  <c r="H4561" i="4"/>
  <c r="H4562" i="4"/>
  <c r="H4563" i="4"/>
  <c r="H4564" i="4"/>
  <c r="H4565" i="4"/>
  <c r="H4566" i="4"/>
  <c r="H4567" i="4"/>
  <c r="H4568" i="4"/>
  <c r="H4569" i="4"/>
  <c r="H4570" i="4"/>
  <c r="H4571" i="4"/>
  <c r="H4572" i="4"/>
  <c r="H4574" i="4"/>
  <c r="H4575" i="4"/>
  <c r="H4576" i="4"/>
  <c r="H4578" i="4"/>
  <c r="H4579" i="4"/>
  <c r="H4580" i="4"/>
  <c r="H4581" i="4"/>
  <c r="H4582" i="4"/>
  <c r="H4583" i="4"/>
  <c r="H4584" i="4"/>
  <c r="H4586" i="4"/>
  <c r="H4587" i="4"/>
  <c r="H4588" i="4"/>
  <c r="H4590" i="4"/>
  <c r="H4591" i="4"/>
  <c r="H4592" i="4"/>
  <c r="H4593" i="4"/>
  <c r="H4594" i="4"/>
  <c r="H4595" i="4"/>
  <c r="H4597" i="4"/>
  <c r="H4599" i="4"/>
  <c r="H4601" i="4"/>
  <c r="H4603" i="4"/>
  <c r="H4604" i="4"/>
  <c r="H4605" i="4"/>
  <c r="H4606" i="4"/>
  <c r="H4607" i="4"/>
  <c r="H4608" i="4"/>
  <c r="H4609" i="4"/>
  <c r="H4610" i="4"/>
  <c r="H4611" i="4"/>
  <c r="H4612" i="4"/>
  <c r="H4613" i="4"/>
  <c r="H4614" i="4"/>
  <c r="H4616" i="4"/>
  <c r="H4617" i="4"/>
  <c r="H4618" i="4"/>
  <c r="H4619" i="4"/>
  <c r="H4620" i="4"/>
  <c r="H4621" i="4"/>
  <c r="H4622" i="4"/>
  <c r="H4623" i="4"/>
  <c r="H4624" i="4"/>
  <c r="H4625" i="4"/>
  <c r="H4626" i="4"/>
  <c r="H4627" i="4"/>
  <c r="H4628" i="4"/>
  <c r="H4629" i="4"/>
  <c r="H4630" i="4"/>
  <c r="H4631" i="4"/>
  <c r="H4633" i="4"/>
  <c r="H4634" i="4"/>
  <c r="H4635" i="4"/>
  <c r="H4636" i="4"/>
  <c r="H4637" i="4"/>
  <c r="H4638" i="4"/>
  <c r="H4639" i="4"/>
  <c r="H4640" i="4"/>
  <c r="H4642" i="4"/>
  <c r="H4643" i="4"/>
  <c r="H4645" i="4"/>
  <c r="H4646" i="4"/>
  <c r="H4647" i="4"/>
  <c r="H4648" i="4"/>
  <c r="H4649" i="4"/>
  <c r="H4651" i="4"/>
  <c r="H4652" i="4"/>
  <c r="H4654" i="4"/>
  <c r="H4655" i="4"/>
  <c r="H4656" i="4"/>
  <c r="H4657" i="4"/>
  <c r="H4658" i="4"/>
  <c r="H4659" i="4"/>
  <c r="H4660" i="4"/>
  <c r="H4661" i="4"/>
  <c r="H4662" i="4"/>
  <c r="H4663" i="4"/>
  <c r="H4664" i="4"/>
  <c r="H4665" i="4"/>
  <c r="H4666" i="4"/>
  <c r="H4667" i="4"/>
  <c r="H4668" i="4"/>
  <c r="H4669" i="4"/>
  <c r="H4670" i="4"/>
  <c r="H4671" i="4"/>
  <c r="H4672" i="4"/>
  <c r="H4673" i="4"/>
  <c r="H4675" i="4"/>
  <c r="H4676" i="4"/>
  <c r="H4677" i="4"/>
  <c r="H4678" i="4"/>
  <c r="H4679" i="4"/>
  <c r="H4680" i="4"/>
  <c r="H4682" i="4"/>
  <c r="H4683" i="4"/>
  <c r="H4684" i="4"/>
  <c r="H4685" i="4"/>
  <c r="H4686" i="4"/>
  <c r="H4687" i="4"/>
  <c r="H4688" i="4"/>
  <c r="H4689" i="4"/>
  <c r="H4690"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1" i="4"/>
  <c r="H4752" i="4"/>
  <c r="H4753" i="4"/>
  <c r="H4754" i="4"/>
  <c r="H4755" i="4"/>
  <c r="H4757" i="4"/>
  <c r="H4758" i="4"/>
  <c r="H4760" i="4"/>
  <c r="H4761" i="4"/>
  <c r="H4762" i="4"/>
  <c r="H4763" i="4"/>
  <c r="H4765" i="4"/>
  <c r="H4766" i="4"/>
  <c r="H4767" i="4"/>
  <c r="H4768" i="4"/>
  <c r="H4769" i="4"/>
  <c r="H4770" i="4"/>
  <c r="H4771" i="4"/>
  <c r="H4772" i="4"/>
  <c r="H4773" i="4"/>
  <c r="H4774" i="4"/>
  <c r="H4775" i="4"/>
  <c r="H4776" i="4"/>
  <c r="H4778" i="4"/>
  <c r="H4779" i="4"/>
  <c r="H4780" i="4"/>
  <c r="H4781" i="4"/>
  <c r="H4782" i="4"/>
  <c r="H4783" i="4"/>
  <c r="H4784" i="4"/>
  <c r="H4785" i="4"/>
  <c r="H4786" i="4"/>
  <c r="H4787" i="4"/>
  <c r="H4788" i="4"/>
  <c r="H4789" i="4"/>
  <c r="H4790" i="4"/>
  <c r="H4791" i="4"/>
  <c r="H4792" i="4"/>
  <c r="H4794" i="4"/>
  <c r="H4795" i="4"/>
  <c r="H4796" i="4"/>
  <c r="H4798" i="4"/>
  <c r="H4799" i="4"/>
  <c r="H4800" i="4"/>
  <c r="H4801" i="4"/>
  <c r="H4802" i="4"/>
  <c r="H4803" i="4"/>
  <c r="H4804" i="4"/>
  <c r="H4805" i="4"/>
  <c r="H4806" i="4"/>
  <c r="H4807" i="4"/>
  <c r="H4808" i="4"/>
  <c r="H4809" i="4"/>
  <c r="H4810" i="4"/>
  <c r="H4811" i="4"/>
  <c r="H4812" i="4"/>
  <c r="H4813" i="4"/>
  <c r="H4814" i="4"/>
  <c r="H4815" i="4"/>
  <c r="H4816" i="4"/>
  <c r="H4817" i="4"/>
  <c r="H4818"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4" i="4"/>
  <c r="H4865" i="4"/>
  <c r="H4866" i="4"/>
  <c r="H4867" i="4"/>
  <c r="H4868" i="4"/>
  <c r="H4869" i="4"/>
  <c r="H4871" i="4"/>
  <c r="H4872" i="4"/>
  <c r="H4873" i="4"/>
  <c r="H4874" i="4"/>
  <c r="H4875" i="4"/>
  <c r="H4876" i="4"/>
  <c r="H4877" i="4"/>
  <c r="H4878" i="4"/>
  <c r="H4879" i="4"/>
  <c r="H4880" i="4"/>
  <c r="H4881" i="4"/>
  <c r="H4882" i="4"/>
  <c r="H4883" i="4"/>
  <c r="H4884" i="4"/>
  <c r="H4885" i="4"/>
  <c r="H4887" i="4"/>
  <c r="H4888" i="4"/>
  <c r="H4889" i="4"/>
  <c r="H4890" i="4"/>
  <c r="H4891" i="4"/>
  <c r="H4892" i="4"/>
  <c r="H4893" i="4"/>
  <c r="H4894" i="4"/>
  <c r="H4895" i="4"/>
  <c r="H4896" i="4"/>
  <c r="H4897" i="4"/>
  <c r="H4898" i="4"/>
  <c r="H4899" i="4"/>
  <c r="H4900" i="4"/>
  <c r="H4902" i="4"/>
  <c r="H4903" i="4"/>
  <c r="H4904" i="4"/>
  <c r="H4905" i="4"/>
  <c r="H4906" i="4"/>
  <c r="H4907" i="4"/>
  <c r="H4908" i="4"/>
  <c r="H4909" i="4"/>
  <c r="H4910" i="4"/>
  <c r="H4911" i="4"/>
  <c r="H4912" i="4"/>
  <c r="H4913" i="4"/>
  <c r="H4914" i="4"/>
  <c r="H4915" i="4"/>
  <c r="H4916" i="4"/>
  <c r="H4917" i="4"/>
  <c r="H4918" i="4"/>
  <c r="H4919" i="4"/>
  <c r="H4920" i="4"/>
  <c r="H4922" i="4"/>
  <c r="H4923" i="4"/>
  <c r="H4924" i="4"/>
  <c r="H4925" i="4"/>
  <c r="H4926" i="4"/>
  <c r="H4927" i="4"/>
  <c r="H4928" i="4"/>
  <c r="H4929" i="4"/>
  <c r="H4930" i="4"/>
  <c r="H4931" i="4"/>
  <c r="H4932" i="4"/>
  <c r="H4933" i="4"/>
  <c r="H4934" i="4"/>
  <c r="H4935" i="4"/>
  <c r="H4936" i="4"/>
  <c r="H4938" i="4"/>
  <c r="H4939" i="4"/>
  <c r="H4940" i="4"/>
  <c r="H4941" i="4"/>
  <c r="H4942" i="4"/>
  <c r="H4943" i="4"/>
  <c r="H4944" i="4"/>
  <c r="H4945" i="4"/>
  <c r="H4946" i="4"/>
  <c r="H4947" i="4"/>
  <c r="H4948" i="4"/>
  <c r="H4950" i="4"/>
  <c r="H4951" i="4"/>
  <c r="H4952" i="4"/>
  <c r="H4953" i="4"/>
  <c r="H4955" i="4"/>
  <c r="H4956" i="4"/>
  <c r="H4957" i="4"/>
  <c r="H4958" i="4"/>
  <c r="H4959" i="4"/>
  <c r="H4960" i="4"/>
  <c r="H4961"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5" i="4"/>
  <c r="H4996" i="4"/>
  <c r="H4998" i="4"/>
  <c r="H4999" i="4"/>
  <c r="H5000" i="4"/>
  <c r="H5001" i="4"/>
  <c r="H2" i="4"/>
  <c r="E138" i="4"/>
  <c r="G138" i="4" s="1"/>
  <c r="E4" i="4"/>
  <c r="E4997" i="4"/>
  <c r="G4997" i="4" s="1"/>
  <c r="E4994" i="4"/>
  <c r="H4994" i="4" s="1"/>
  <c r="E4962" i="4"/>
  <c r="G4962" i="4" s="1"/>
  <c r="E4954" i="4"/>
  <c r="G4954" i="4" s="1"/>
  <c r="E4949" i="4"/>
  <c r="G4949" i="4" s="1"/>
  <c r="E4937" i="4"/>
  <c r="G4937" i="4" s="1"/>
  <c r="E4921" i="4"/>
  <c r="G4921" i="4" s="1"/>
  <c r="E4901" i="4"/>
  <c r="G4901" i="4" s="1"/>
  <c r="E4886" i="4"/>
  <c r="H4886" i="4" s="1"/>
  <c r="E4870" i="4"/>
  <c r="G4870" i="4" s="1"/>
  <c r="E4863" i="4"/>
  <c r="G4863" i="4" s="1"/>
  <c r="E4858" i="4"/>
  <c r="G4858" i="4" s="1"/>
  <c r="E4819" i="4"/>
  <c r="G4819" i="4" s="1"/>
  <c r="E4797" i="4"/>
  <c r="G4797" i="4" s="1"/>
  <c r="E4793" i="4"/>
  <c r="G4793" i="4" s="1"/>
  <c r="E4777" i="4"/>
  <c r="G4777" i="4" s="1"/>
  <c r="E4764" i="4"/>
  <c r="G4764" i="4" s="1"/>
  <c r="E4759" i="4"/>
  <c r="G4759" i="4" s="1"/>
  <c r="E4756" i="4"/>
  <c r="G4756" i="4" s="1"/>
  <c r="E4750" i="4"/>
  <c r="G4750" i="4" s="1"/>
  <c r="E4718" i="4"/>
  <c r="G4718" i="4" s="1"/>
  <c r="E4691" i="4"/>
  <c r="G4691" i="4" s="1"/>
  <c r="E4681" i="4"/>
  <c r="G4681" i="4" s="1"/>
  <c r="E4674" i="4"/>
  <c r="G4674" i="4" s="1"/>
  <c r="E4653" i="4"/>
  <c r="G4653" i="4" s="1"/>
  <c r="E4650" i="4"/>
  <c r="G4650" i="4" s="1"/>
  <c r="E4644" i="4"/>
  <c r="G4644" i="4" s="1"/>
  <c r="E4641" i="4"/>
  <c r="G4641" i="4" s="1"/>
  <c r="E4632" i="4"/>
  <c r="G4632" i="4" s="1"/>
  <c r="E4615" i="4"/>
  <c r="G4615" i="4" s="1"/>
  <c r="E4602" i="4"/>
  <c r="G4602" i="4" s="1"/>
  <c r="E4600" i="4"/>
  <c r="G4600" i="4" s="1"/>
  <c r="E4598" i="4"/>
  <c r="G4598" i="4" s="1"/>
  <c r="E4596" i="4"/>
  <c r="G4596" i="4" s="1"/>
  <c r="E4589" i="4"/>
  <c r="G4589" i="4" s="1"/>
  <c r="E4585" i="4"/>
  <c r="G4585" i="4" s="1"/>
  <c r="E4577" i="4"/>
  <c r="G4577" i="4" s="1"/>
  <c r="E4573" i="4"/>
  <c r="G4573" i="4" s="1"/>
  <c r="E4556" i="4"/>
  <c r="G4556" i="4" s="1"/>
  <c r="E4548" i="4"/>
  <c r="G4548" i="4" s="1"/>
  <c r="E4538" i="4"/>
  <c r="H4538" i="4" s="1"/>
  <c r="E4537" i="4"/>
  <c r="G4537" i="4" s="1"/>
  <c r="E4520" i="4"/>
  <c r="G4520" i="4" s="1"/>
  <c r="E4515" i="4"/>
  <c r="G4515" i="4" s="1"/>
  <c r="E4488" i="4"/>
  <c r="G4488" i="4" s="1"/>
  <c r="E4487" i="4"/>
  <c r="G4487" i="4" s="1"/>
  <c r="E4471" i="4"/>
  <c r="G4471" i="4" s="1"/>
  <c r="E4447" i="4"/>
  <c r="G4447" i="4" s="1"/>
  <c r="E4433" i="4"/>
  <c r="G4433" i="4" s="1"/>
  <c r="E4399" i="4"/>
  <c r="G4399" i="4" s="1"/>
  <c r="E4382" i="4"/>
  <c r="H4382" i="4" s="1"/>
  <c r="E4373" i="4"/>
  <c r="G4373" i="4" s="1"/>
  <c r="E4368" i="4"/>
  <c r="G4368" i="4" s="1"/>
  <c r="E4359" i="4"/>
  <c r="G4359" i="4" s="1"/>
  <c r="E4350" i="4"/>
  <c r="G4350" i="4" s="1"/>
  <c r="E4347" i="4"/>
  <c r="G4347" i="4" s="1"/>
  <c r="E4338" i="4"/>
  <c r="G4338" i="4" s="1"/>
  <c r="E4324" i="4"/>
  <c r="G4324" i="4" s="1"/>
  <c r="E4320" i="4"/>
  <c r="G4320" i="4" s="1"/>
  <c r="E4314" i="4"/>
  <c r="G4314" i="4" s="1"/>
  <c r="E4311" i="4"/>
  <c r="G4311" i="4" s="1"/>
  <c r="E4308" i="4"/>
  <c r="G4308" i="4" s="1"/>
  <c r="E4278" i="4"/>
  <c r="G4278" i="4" s="1"/>
  <c r="E4270" i="4"/>
  <c r="G4270" i="4" s="1"/>
  <c r="E4268" i="4"/>
  <c r="G4268" i="4" s="1"/>
  <c r="E4260" i="4"/>
  <c r="G4260" i="4" s="1"/>
  <c r="E4257" i="4"/>
  <c r="G4257" i="4" s="1"/>
  <c r="E4245" i="4"/>
  <c r="G4245" i="4" s="1"/>
  <c r="E4232" i="4"/>
  <c r="G4232" i="4" s="1"/>
  <c r="E4226" i="4"/>
  <c r="H4226" i="4" s="1"/>
  <c r="E4190" i="4"/>
  <c r="H4190" i="4" s="1"/>
  <c r="E4175" i="4"/>
  <c r="G4175" i="4" s="1"/>
  <c r="E4172" i="4"/>
  <c r="G4172" i="4" s="1"/>
  <c r="E4158" i="4"/>
  <c r="G4158" i="4" s="1"/>
  <c r="E4153" i="4"/>
  <c r="G4153" i="4" s="1"/>
  <c r="E4145" i="4"/>
  <c r="G4145" i="4" s="1"/>
  <c r="E4138" i="4"/>
  <c r="G4138" i="4" s="1"/>
  <c r="E4136" i="4"/>
  <c r="G4136" i="4" s="1"/>
  <c r="E4130" i="4"/>
  <c r="H4130" i="4" s="1"/>
  <c r="E4126" i="4"/>
  <c r="G4126" i="4" s="1"/>
  <c r="E4115" i="4"/>
  <c r="G4115" i="4" s="1"/>
  <c r="E4094" i="4"/>
  <c r="H4094" i="4" s="1"/>
  <c r="E4090" i="4"/>
  <c r="G4090" i="4" s="1"/>
  <c r="E4072" i="4"/>
  <c r="G4072" i="4" s="1"/>
  <c r="E4064" i="4"/>
  <c r="G4064" i="4" s="1"/>
  <c r="E4050" i="4"/>
  <c r="G4050" i="4" s="1"/>
  <c r="E4043" i="4"/>
  <c r="G4043" i="4" s="1"/>
  <c r="E4039" i="4"/>
  <c r="G4039" i="4" s="1"/>
  <c r="E4038" i="4"/>
  <c r="G4038" i="4" s="1"/>
  <c r="E4035" i="4"/>
  <c r="G4035" i="4" s="1"/>
  <c r="E4019" i="4"/>
  <c r="G4019" i="4" s="1"/>
  <c r="E4017" i="4"/>
  <c r="G4017" i="4" s="1"/>
  <c r="E4015" i="4"/>
  <c r="G4015" i="4" s="1"/>
  <c r="E3997" i="4"/>
  <c r="G3997" i="4" s="1"/>
  <c r="E3988" i="4"/>
  <c r="G3988" i="4" s="1"/>
  <c r="E3984" i="4"/>
  <c r="G3984" i="4" s="1"/>
  <c r="E3980" i="4"/>
  <c r="G3980" i="4" s="1"/>
  <c r="E3976" i="4"/>
  <c r="G3976" i="4" s="1"/>
  <c r="E3972" i="4"/>
  <c r="G3972" i="4" s="1"/>
  <c r="E3970" i="4"/>
  <c r="G3970" i="4" s="1"/>
  <c r="E3956" i="4"/>
  <c r="G3956" i="4" s="1"/>
  <c r="E3944" i="4"/>
  <c r="G3944" i="4" s="1"/>
  <c r="E3935" i="4"/>
  <c r="G3935" i="4" s="1"/>
  <c r="E3919" i="4"/>
  <c r="G3919" i="4" s="1"/>
  <c r="E3907" i="4"/>
  <c r="G3907" i="4" s="1"/>
  <c r="E3893" i="4"/>
  <c r="G3893" i="4" s="1"/>
  <c r="E3887" i="4"/>
  <c r="G3887" i="4" s="1"/>
  <c r="E3865" i="4"/>
  <c r="G3865" i="4" s="1"/>
  <c r="E3856" i="4"/>
  <c r="G3856" i="4" s="1"/>
  <c r="E3842" i="4"/>
  <c r="H3842" i="4" s="1"/>
  <c r="E3818" i="4"/>
  <c r="H3818" i="4" s="1"/>
  <c r="E3815" i="4"/>
  <c r="G3815" i="4" s="1"/>
  <c r="E3787" i="4"/>
  <c r="G3787" i="4" s="1"/>
  <c r="E3784" i="4"/>
  <c r="G3784" i="4" s="1"/>
  <c r="E3779" i="4"/>
  <c r="G3779" i="4" s="1"/>
  <c r="E3771" i="4"/>
  <c r="G3771" i="4" s="1"/>
  <c r="E3763" i="4"/>
  <c r="G3763" i="4" s="1"/>
  <c r="E3759" i="4"/>
  <c r="G3759" i="4" s="1"/>
  <c r="E3750" i="4"/>
  <c r="G3750" i="4" s="1"/>
  <c r="E3733" i="4"/>
  <c r="G3733" i="4" s="1"/>
  <c r="E3730" i="4"/>
  <c r="G3730" i="4" s="1"/>
  <c r="E3708" i="4"/>
  <c r="E3704" i="4"/>
  <c r="G3704" i="4" s="1"/>
  <c r="E3700" i="4"/>
  <c r="G3700" i="4" s="1"/>
  <c r="E3694" i="4"/>
  <c r="G3694" i="4" s="1"/>
  <c r="E3681" i="4"/>
  <c r="G3681" i="4" s="1"/>
  <c r="E3677" i="4"/>
  <c r="G3677" i="4" s="1"/>
  <c r="E3656" i="4"/>
  <c r="G3656" i="4" s="1"/>
  <c r="E3648" i="4"/>
  <c r="E3635" i="4"/>
  <c r="G3635" i="4" s="1"/>
  <c r="E3629" i="4"/>
  <c r="G3629" i="4" s="1"/>
  <c r="E3626" i="4"/>
  <c r="H3626" i="4" s="1"/>
  <c r="E3609" i="4"/>
  <c r="G3609" i="4" s="1"/>
  <c r="E3604" i="4"/>
  <c r="G3604" i="4" s="1"/>
  <c r="E3599" i="4"/>
  <c r="G3599" i="4" s="1"/>
  <c r="E3597" i="4"/>
  <c r="G3597" i="4" s="1"/>
  <c r="E3583" i="4"/>
  <c r="G3583" i="4" s="1"/>
  <c r="E3579" i="4"/>
  <c r="G3579" i="4" s="1"/>
  <c r="E3576" i="4"/>
  <c r="E3572" i="4"/>
  <c r="G3572" i="4" s="1"/>
  <c r="E3567" i="4"/>
  <c r="G3567" i="4" s="1"/>
  <c r="E3563" i="4"/>
  <c r="G3563" i="4" s="1"/>
  <c r="E3535" i="4"/>
  <c r="G3535" i="4" s="1"/>
  <c r="E3532" i="4"/>
  <c r="G3532" i="4" s="1"/>
  <c r="E3525" i="4"/>
  <c r="G3525" i="4" s="1"/>
  <c r="E3522" i="4"/>
  <c r="G3522" i="4" s="1"/>
  <c r="E3516" i="4"/>
  <c r="E3498" i="4"/>
  <c r="G3498" i="4" s="1"/>
  <c r="E3481" i="4"/>
  <c r="G3481" i="4" s="1"/>
  <c r="E3439" i="4"/>
  <c r="G3439" i="4" s="1"/>
  <c r="E3437" i="4"/>
  <c r="G3437" i="4" s="1"/>
  <c r="E3433" i="4"/>
  <c r="G3433" i="4" s="1"/>
  <c r="E3419" i="4"/>
  <c r="G3419" i="4" s="1"/>
  <c r="E3406" i="4"/>
  <c r="G3406" i="4" s="1"/>
  <c r="E3396" i="4"/>
  <c r="E3392" i="4"/>
  <c r="G3392" i="4" s="1"/>
  <c r="E3387" i="4"/>
  <c r="G3387" i="4" s="1"/>
  <c r="E3385" i="4"/>
  <c r="G3385" i="4" s="1"/>
  <c r="E3376" i="4"/>
  <c r="G3376" i="4" s="1"/>
  <c r="E3369" i="4"/>
  <c r="G3369" i="4" s="1"/>
  <c r="E3357" i="4"/>
  <c r="G3357" i="4" s="1"/>
  <c r="E3346" i="4"/>
  <c r="G3346" i="4" s="1"/>
  <c r="E3334" i="4"/>
  <c r="G3334" i="4" s="1"/>
  <c r="E3327" i="4"/>
  <c r="G3327" i="4" s="1"/>
  <c r="E3322" i="4"/>
  <c r="G3322" i="4" s="1"/>
  <c r="E3318" i="4"/>
  <c r="G3318" i="4" s="1"/>
  <c r="E3313" i="4"/>
  <c r="G3313" i="4" s="1"/>
  <c r="E3309" i="4"/>
  <c r="G3309" i="4" s="1"/>
  <c r="E3303" i="4"/>
  <c r="G3303" i="4" s="1"/>
  <c r="E3289" i="4"/>
  <c r="G3289" i="4" s="1"/>
  <c r="E3278" i="4"/>
  <c r="G3278" i="4" s="1"/>
  <c r="E3275" i="4"/>
  <c r="G3275" i="4" s="1"/>
  <c r="E3272" i="4"/>
  <c r="G3272" i="4" s="1"/>
  <c r="E3257" i="4"/>
  <c r="G3257" i="4" s="1"/>
  <c r="E3254" i="4"/>
  <c r="G3254" i="4" s="1"/>
  <c r="E3243" i="4"/>
  <c r="G3243" i="4" s="1"/>
  <c r="E3232" i="4"/>
  <c r="G3232" i="4" s="1"/>
  <c r="E3223" i="4"/>
  <c r="G3223" i="4" s="1"/>
  <c r="E3216" i="4"/>
  <c r="E3190" i="4"/>
  <c r="G3190" i="4" s="1"/>
  <c r="E3178" i="4"/>
  <c r="G3178" i="4" s="1"/>
  <c r="E3175" i="4"/>
  <c r="G3175" i="4" s="1"/>
  <c r="E3171" i="4"/>
  <c r="G3171" i="4" s="1"/>
  <c r="E3164" i="4"/>
  <c r="G3164" i="4" s="1"/>
  <c r="E3140" i="4"/>
  <c r="G3140" i="4" s="1"/>
  <c r="E3125" i="4"/>
  <c r="G3125" i="4" s="1"/>
  <c r="E3121" i="4"/>
  <c r="G3121" i="4" s="1"/>
  <c r="E3117" i="4"/>
  <c r="G3117" i="4" s="1"/>
  <c r="E3113" i="4"/>
  <c r="G3113" i="4" s="1"/>
  <c r="E3108" i="4"/>
  <c r="E3102" i="4"/>
  <c r="G3102" i="4" s="1"/>
  <c r="E3094" i="4"/>
  <c r="G3094" i="4" s="1"/>
  <c r="E3056" i="4"/>
  <c r="G3056" i="4" s="1"/>
  <c r="E3049" i="4"/>
  <c r="G3049" i="4" s="1"/>
  <c r="E3044" i="4"/>
  <c r="G3044" i="4" s="1"/>
  <c r="E3043" i="4"/>
  <c r="G3043" i="4" s="1"/>
  <c r="E3038" i="4"/>
  <c r="G3038" i="4" s="1"/>
  <c r="E3033" i="4"/>
  <c r="G3033" i="4" s="1"/>
  <c r="E3014" i="4"/>
  <c r="H3014" i="4" s="1"/>
  <c r="E3009" i="4"/>
  <c r="G3009" i="4" s="1"/>
  <c r="E3005" i="4"/>
  <c r="G3005" i="4" s="1"/>
  <c r="E3003" i="4"/>
  <c r="G3003" i="4" s="1"/>
  <c r="E2993" i="4"/>
  <c r="G2993" i="4" s="1"/>
  <c r="E2986" i="4"/>
  <c r="G2986" i="4" s="1"/>
  <c r="E2970" i="4"/>
  <c r="G2970" i="4" s="1"/>
  <c r="E2962" i="4"/>
  <c r="G2962" i="4" s="1"/>
  <c r="E2956" i="4"/>
  <c r="G2956" i="4" s="1"/>
  <c r="E2934" i="4"/>
  <c r="G2934" i="4" s="1"/>
  <c r="E2930" i="4"/>
  <c r="H2930" i="4" s="1"/>
  <c r="E2926" i="4"/>
  <c r="E2911" i="4"/>
  <c r="G2911" i="4" s="1"/>
  <c r="E2907" i="4"/>
  <c r="G2907" i="4" s="1"/>
  <c r="E2899" i="4"/>
  <c r="G2899" i="4" s="1"/>
  <c r="E2893" i="4"/>
  <c r="G2893" i="4" s="1"/>
  <c r="E2885" i="4"/>
  <c r="G2885" i="4" s="1"/>
  <c r="E2878" i="4"/>
  <c r="E2869" i="4"/>
  <c r="G2869" i="4" s="1"/>
  <c r="E2855" i="4"/>
  <c r="G2855" i="4" s="1"/>
  <c r="E2846" i="4"/>
  <c r="G2846" i="4" s="1"/>
  <c r="E2831" i="4"/>
  <c r="G2831" i="4" s="1"/>
  <c r="E2818" i="4"/>
  <c r="E2812" i="4"/>
  <c r="G2812" i="4" s="1"/>
  <c r="E2786" i="4"/>
  <c r="H2786" i="4" s="1"/>
  <c r="E2781" i="4"/>
  <c r="E2774" i="4"/>
  <c r="H2774" i="4" s="1"/>
  <c r="E2766" i="4"/>
  <c r="G2766" i="4" s="1"/>
  <c r="E2761" i="4"/>
  <c r="G2761" i="4" s="1"/>
  <c r="E2753" i="4"/>
  <c r="G2753" i="4" s="1"/>
  <c r="E2743" i="4"/>
  <c r="G2743" i="4" s="1"/>
  <c r="E2723" i="4"/>
  <c r="G2723" i="4" s="1"/>
  <c r="E2705" i="4"/>
  <c r="G2705" i="4" s="1"/>
  <c r="E2688" i="4"/>
  <c r="E2685" i="4"/>
  <c r="E2675" i="4"/>
  <c r="G2675" i="4" s="1"/>
  <c r="E2670" i="4"/>
  <c r="G2670" i="4" s="1"/>
  <c r="E2639" i="4"/>
  <c r="E2635" i="4"/>
  <c r="G2635" i="4" s="1"/>
  <c r="E2630" i="4"/>
  <c r="H2630" i="4" s="1"/>
  <c r="E2625" i="4"/>
  <c r="E2620" i="4"/>
  <c r="E2616" i="4"/>
  <c r="E2610" i="4"/>
  <c r="G2610" i="4" s="1"/>
  <c r="E2594" i="4"/>
  <c r="G2594" i="4" s="1"/>
  <c r="E2578" i="4"/>
  <c r="E2566" i="4"/>
  <c r="E2558" i="4"/>
  <c r="G2558" i="4" s="1"/>
  <c r="E2554" i="4"/>
  <c r="E2544" i="4"/>
  <c r="E2534" i="4"/>
  <c r="G2534" i="4" s="1"/>
  <c r="E2529" i="4"/>
  <c r="E2527" i="4"/>
  <c r="G2527" i="4" s="1"/>
  <c r="E2502" i="4"/>
  <c r="G2502" i="4" s="1"/>
  <c r="E2492" i="4"/>
  <c r="E2473" i="4"/>
  <c r="E2454" i="4"/>
  <c r="G2454" i="4" s="1"/>
  <c r="E2451" i="4"/>
  <c r="E2446" i="4"/>
  <c r="E2440" i="4"/>
  <c r="E2421" i="4"/>
  <c r="E2396" i="4"/>
  <c r="E2366" i="4"/>
  <c r="H2366" i="4" s="1"/>
  <c r="E2362" i="4"/>
  <c r="E2340" i="4"/>
  <c r="E2335" i="4"/>
  <c r="E2333" i="4"/>
  <c r="E2299" i="4"/>
  <c r="E2279" i="4"/>
  <c r="E2276" i="4"/>
  <c r="E2262" i="4"/>
  <c r="G2262" i="4" s="1"/>
  <c r="E2260" i="4"/>
  <c r="E2255" i="4"/>
  <c r="E2249" i="4"/>
  <c r="E2242" i="4"/>
  <c r="E2229" i="4"/>
  <c r="E2223" i="4"/>
  <c r="E2219" i="4"/>
  <c r="E2211" i="4"/>
  <c r="E2189" i="4"/>
  <c r="E2182" i="4"/>
  <c r="E2173" i="4"/>
  <c r="E2154" i="4"/>
  <c r="G2154" i="4" s="1"/>
  <c r="E2142" i="4"/>
  <c r="G2142" i="4" s="1"/>
  <c r="E2133" i="4"/>
  <c r="E2125" i="4"/>
  <c r="E2120" i="4"/>
  <c r="E2115" i="4"/>
  <c r="E2110" i="4"/>
  <c r="E2094" i="4"/>
  <c r="G2094" i="4" s="1"/>
  <c r="E2093" i="4"/>
  <c r="E2090" i="4"/>
  <c r="H2090" i="4" s="1"/>
  <c r="E2086" i="4"/>
  <c r="E2085" i="4"/>
  <c r="E2079" i="4"/>
  <c r="E2070" i="4"/>
  <c r="G2070" i="4" s="1"/>
  <c r="E2064" i="4"/>
  <c r="E2058" i="4"/>
  <c r="G2058" i="4" s="1"/>
  <c r="E2046" i="4"/>
  <c r="G2046" i="4" s="1"/>
  <c r="E2042" i="4"/>
  <c r="H2042" i="4" s="1"/>
  <c r="E2035" i="4"/>
  <c r="E2032" i="4"/>
  <c r="E2026" i="4"/>
  <c r="E2020" i="4"/>
  <c r="E2016" i="4"/>
  <c r="E2014" i="4"/>
  <c r="E2009" i="4"/>
  <c r="E1990" i="4"/>
  <c r="E1986" i="4"/>
  <c r="G1986" i="4" s="1"/>
  <c r="E1969" i="4"/>
  <c r="E1964" i="4"/>
  <c r="E1954" i="4"/>
  <c r="E1950" i="4"/>
  <c r="G1950" i="4" s="1"/>
  <c r="E1938" i="4"/>
  <c r="G1938" i="4" s="1"/>
  <c r="E1920" i="4"/>
  <c r="E1914" i="4"/>
  <c r="G1914" i="4" s="1"/>
  <c r="E1890" i="4"/>
  <c r="G1890" i="4" s="1"/>
  <c r="E1875" i="4"/>
  <c r="E1869" i="4"/>
  <c r="E1865" i="4"/>
  <c r="E1854" i="4"/>
  <c r="G1854" i="4" s="1"/>
  <c r="E1824" i="4"/>
  <c r="E1822" i="4"/>
  <c r="E1801" i="4"/>
  <c r="E1791" i="4"/>
  <c r="E1751" i="4"/>
  <c r="E1745" i="4"/>
  <c r="E1740" i="4"/>
  <c r="E1727" i="4"/>
  <c r="E1716" i="4"/>
  <c r="E1714" i="4"/>
  <c r="E1708" i="4"/>
  <c r="E1700" i="4"/>
  <c r="E1670" i="4"/>
  <c r="H1670" i="4" s="1"/>
  <c r="E1665" i="4"/>
  <c r="E1652" i="4"/>
  <c r="E1640" i="4"/>
  <c r="E1621" i="4"/>
  <c r="E1615" i="4"/>
  <c r="E1603" i="4"/>
  <c r="E1591" i="4"/>
  <c r="E1584" i="4"/>
  <c r="E1560" i="4"/>
  <c r="E1553" i="4"/>
  <c r="E1546" i="4"/>
  <c r="E1538" i="4"/>
  <c r="H1538" i="4" s="1"/>
  <c r="E1524" i="4"/>
  <c r="E1504" i="4"/>
  <c r="E1496" i="4"/>
  <c r="E1492" i="4"/>
  <c r="E1484" i="4"/>
  <c r="E1480" i="4"/>
  <c r="E1472" i="4"/>
  <c r="E1465" i="4"/>
  <c r="E1459" i="4"/>
  <c r="E1456" i="4"/>
  <c r="E1453" i="4"/>
  <c r="E1448" i="4"/>
  <c r="E1446" i="4"/>
  <c r="G1446" i="4" s="1"/>
  <c r="E1425" i="4"/>
  <c r="E1414" i="4"/>
  <c r="E1408" i="4"/>
  <c r="E1396" i="4"/>
  <c r="E1385" i="4"/>
  <c r="E1383" i="4"/>
  <c r="E1378" i="4"/>
  <c r="E1373" i="4"/>
  <c r="E1346" i="4"/>
  <c r="H1346" i="4" s="1"/>
  <c r="E1341" i="4"/>
  <c r="E1334" i="4"/>
  <c r="H1334" i="4" s="1"/>
  <c r="E1330" i="4"/>
  <c r="E1326" i="4"/>
  <c r="G1326" i="4" s="1"/>
  <c r="E1322" i="4"/>
  <c r="H1322" i="4" s="1"/>
  <c r="E1317" i="4"/>
  <c r="E1315" i="4"/>
  <c r="E1284" i="4"/>
  <c r="E1257" i="4"/>
  <c r="E1209" i="4"/>
  <c r="E1205" i="4"/>
  <c r="E1200" i="4"/>
  <c r="E1181" i="4"/>
  <c r="E1175" i="4"/>
  <c r="E1168" i="4"/>
  <c r="E1145" i="4"/>
  <c r="E1130" i="4"/>
  <c r="H1130" i="4" s="1"/>
  <c r="E1121" i="4"/>
  <c r="E1111" i="4"/>
  <c r="E1103" i="4"/>
  <c r="E1098" i="4"/>
  <c r="G1098" i="4" s="1"/>
  <c r="E1083" i="4"/>
  <c r="E1078" i="4"/>
  <c r="E1069" i="4"/>
  <c r="E1064" i="4"/>
  <c r="E1055" i="4"/>
  <c r="E1049" i="4"/>
  <c r="E1045" i="4"/>
  <c r="E1036" i="4"/>
  <c r="E1033" i="4"/>
  <c r="E1030" i="4"/>
  <c r="E1023" i="4"/>
  <c r="E1020" i="4"/>
  <c r="E1014" i="4"/>
  <c r="G1014" i="4" s="1"/>
  <c r="E1007" i="4"/>
  <c r="E1002" i="4"/>
  <c r="G1002" i="4" s="1"/>
  <c r="E990" i="4"/>
  <c r="G990" i="4" s="1"/>
  <c r="E975" i="4"/>
  <c r="E968" i="4"/>
  <c r="E958" i="4"/>
  <c r="E951" i="4"/>
  <c r="E948" i="4"/>
  <c r="E937" i="4"/>
  <c r="E931" i="4"/>
  <c r="E927" i="4"/>
  <c r="E902" i="4"/>
  <c r="H902" i="4" s="1"/>
  <c r="E889" i="4"/>
  <c r="E885" i="4"/>
  <c r="E865" i="4"/>
  <c r="E843" i="4"/>
  <c r="E838" i="4"/>
  <c r="E832" i="4"/>
  <c r="E804" i="4"/>
  <c r="E802" i="4"/>
  <c r="E790" i="4"/>
  <c r="E788" i="4"/>
  <c r="E773" i="4"/>
  <c r="E762" i="4"/>
  <c r="G762" i="4" s="1"/>
  <c r="E760" i="4"/>
  <c r="E753" i="4"/>
  <c r="E751" i="4"/>
  <c r="E730" i="4"/>
  <c r="E727" i="4"/>
  <c r="E719" i="4"/>
  <c r="E698" i="4"/>
  <c r="H698" i="4" s="1"/>
  <c r="E691" i="4"/>
  <c r="E685" i="4"/>
  <c r="E672" i="4"/>
  <c r="E660" i="4"/>
  <c r="E656" i="4"/>
  <c r="E649" i="4"/>
  <c r="E644" i="4"/>
  <c r="E639" i="4"/>
  <c r="E635" i="4"/>
  <c r="E625" i="4"/>
  <c r="E623" i="4"/>
  <c r="E606" i="4"/>
  <c r="G606" i="4" s="1"/>
  <c r="E589" i="4"/>
  <c r="E575" i="4"/>
  <c r="E571" i="4"/>
  <c r="E567" i="4"/>
  <c r="E545" i="4"/>
  <c r="E534" i="4"/>
  <c r="G534" i="4" s="1"/>
  <c r="E513" i="4"/>
  <c r="E507" i="4"/>
  <c r="E485" i="4"/>
  <c r="E481" i="4"/>
  <c r="E477" i="4"/>
  <c r="E470" i="4"/>
  <c r="H470" i="4" s="1"/>
  <c r="E465" i="4"/>
  <c r="E460" i="4"/>
  <c r="E444" i="4"/>
  <c r="E442" i="4"/>
  <c r="E437" i="4"/>
  <c r="E430" i="4"/>
  <c r="E424" i="4"/>
  <c r="E418" i="4"/>
  <c r="E410" i="4"/>
  <c r="H410" i="4" s="1"/>
  <c r="E324" i="4"/>
  <c r="E287" i="4"/>
  <c r="E286" i="4"/>
  <c r="E261" i="4"/>
  <c r="E260" i="4"/>
  <c r="E258" i="4"/>
  <c r="G258" i="4" s="1"/>
  <c r="E254" i="4"/>
  <c r="H254" i="4" s="1"/>
  <c r="E230" i="4"/>
  <c r="H230" i="4" s="1"/>
  <c r="E223" i="4"/>
  <c r="E209" i="4"/>
  <c r="E203" i="4"/>
  <c r="E197" i="4"/>
  <c r="E181" i="4"/>
  <c r="E157" i="4"/>
  <c r="E142" i="4"/>
  <c r="E133" i="4"/>
  <c r="E132" i="4"/>
  <c r="E126" i="4"/>
  <c r="G126" i="4" s="1"/>
  <c r="E114" i="4"/>
  <c r="G114" i="4" s="1"/>
  <c r="E99" i="4"/>
  <c r="E97" i="4"/>
  <c r="E94" i="4"/>
  <c r="E91" i="4"/>
  <c r="E86" i="4"/>
  <c r="H86" i="4" s="1"/>
  <c r="E76" i="4"/>
  <c r="E69" i="4"/>
  <c r="E66" i="4"/>
  <c r="G66" i="4" s="1"/>
  <c r="E63" i="4"/>
  <c r="E51" i="4"/>
  <c r="E43" i="4"/>
  <c r="E37" i="4"/>
  <c r="E27" i="4"/>
  <c r="E21" i="4"/>
  <c r="E16" i="4"/>
  <c r="H4691" i="4" l="1"/>
  <c r="H4471" i="4"/>
  <c r="H2094" i="4"/>
  <c r="H3572" i="4"/>
  <c r="H3532" i="4"/>
  <c r="H2907" i="4"/>
  <c r="H4487" i="4"/>
  <c r="H3597" i="4"/>
  <c r="H4954" i="4"/>
  <c r="H4043" i="4"/>
  <c r="H4015" i="4"/>
  <c r="H3318" i="4"/>
  <c r="H3278" i="4"/>
  <c r="H4175" i="4"/>
  <c r="H3609" i="4"/>
  <c r="H2956" i="4"/>
  <c r="H4399" i="4"/>
  <c r="H3919" i="4"/>
  <c r="H3907" i="4"/>
  <c r="H3439" i="4"/>
  <c r="H2534" i="4"/>
  <c r="G3842" i="4"/>
  <c r="G3818" i="4"/>
  <c r="G2930" i="4"/>
  <c r="H4447" i="4"/>
  <c r="H2610" i="4"/>
  <c r="H2262" i="4"/>
  <c r="G1346" i="4"/>
  <c r="H4759" i="4"/>
  <c r="H4039" i="4"/>
  <c r="H3815" i="4"/>
  <c r="H4115" i="4"/>
  <c r="H3763" i="4"/>
  <c r="H3113" i="4"/>
  <c r="H2846" i="4"/>
  <c r="G4226" i="4"/>
  <c r="H4615" i="4"/>
  <c r="H762" i="4"/>
  <c r="G3626" i="4"/>
  <c r="G2090" i="4"/>
  <c r="H3694" i="4"/>
  <c r="H3125" i="4"/>
  <c r="H2594" i="4"/>
  <c r="H4819" i="4"/>
  <c r="H3787" i="4"/>
  <c r="H2035" i="4"/>
  <c r="G2035" i="4"/>
  <c r="G2223" i="4"/>
  <c r="H2223" i="4"/>
  <c r="H2625" i="4"/>
  <c r="G2625" i="4"/>
  <c r="H4019" i="4"/>
  <c r="H3935" i="4"/>
  <c r="G4190" i="4"/>
  <c r="G1670" i="4"/>
  <c r="G951" i="4"/>
  <c r="H951" i="4"/>
  <c r="H1414" i="4"/>
  <c r="G1414" i="4"/>
  <c r="G1791" i="4"/>
  <c r="H1791" i="4"/>
  <c r="H2110" i="4"/>
  <c r="G2110" i="4"/>
  <c r="H69" i="4"/>
  <c r="G69" i="4"/>
  <c r="H157" i="4"/>
  <c r="G157" i="4"/>
  <c r="H287" i="4"/>
  <c r="G287" i="4"/>
  <c r="H477" i="4"/>
  <c r="G477" i="4"/>
  <c r="H623" i="4"/>
  <c r="G623" i="4"/>
  <c r="H719" i="4"/>
  <c r="G719" i="4"/>
  <c r="G832" i="4"/>
  <c r="H832" i="4"/>
  <c r="H958" i="4"/>
  <c r="G958" i="4"/>
  <c r="H1045" i="4"/>
  <c r="G1045" i="4"/>
  <c r="G1145" i="4"/>
  <c r="H1145" i="4"/>
  <c r="H1425" i="4"/>
  <c r="G1425" i="4"/>
  <c r="G1504" i="4"/>
  <c r="H1504" i="4"/>
  <c r="H1652" i="4"/>
  <c r="G1652" i="4"/>
  <c r="H1801" i="4"/>
  <c r="G1801" i="4"/>
  <c r="H1954" i="4"/>
  <c r="G1954" i="4"/>
  <c r="G2115" i="4"/>
  <c r="H2115" i="4"/>
  <c r="H2229" i="4"/>
  <c r="G2229" i="4"/>
  <c r="H2362" i="4"/>
  <c r="G2362" i="4"/>
  <c r="H2529" i="4"/>
  <c r="G2529" i="4"/>
  <c r="H3108" i="4"/>
  <c r="G3108" i="4"/>
  <c r="H4870" i="4"/>
  <c r="H4750" i="4"/>
  <c r="H4270" i="4"/>
  <c r="H4138" i="4"/>
  <c r="H4126" i="4"/>
  <c r="H4090" i="4"/>
  <c r="H3970" i="4"/>
  <c r="H3730" i="4"/>
  <c r="H3681" i="4"/>
  <c r="H3535" i="4"/>
  <c r="H3498" i="4"/>
  <c r="H3257" i="4"/>
  <c r="H3003" i="4"/>
  <c r="H2869" i="4"/>
  <c r="H2723" i="4"/>
  <c r="H1446" i="4"/>
  <c r="H1326" i="4"/>
  <c r="H534" i="4"/>
  <c r="G3014" i="4"/>
  <c r="G1538" i="4"/>
  <c r="G1322" i="4"/>
  <c r="G1036" i="4"/>
  <c r="H1036" i="4"/>
  <c r="H1496" i="4"/>
  <c r="G1496" i="4"/>
  <c r="H1640" i="4"/>
  <c r="G1640" i="4"/>
  <c r="H3396" i="4"/>
  <c r="G3396" i="4"/>
  <c r="H3887" i="4"/>
  <c r="G76" i="4"/>
  <c r="H76" i="4"/>
  <c r="H181" i="4"/>
  <c r="G181" i="4"/>
  <c r="H324" i="4"/>
  <c r="G324" i="4"/>
  <c r="H481" i="4"/>
  <c r="G481" i="4"/>
  <c r="H625" i="4"/>
  <c r="G625" i="4"/>
  <c r="H727" i="4"/>
  <c r="G727" i="4"/>
  <c r="H838" i="4"/>
  <c r="G838" i="4"/>
  <c r="H968" i="4"/>
  <c r="G968" i="4"/>
  <c r="G1049" i="4"/>
  <c r="H1049" i="4"/>
  <c r="G1168" i="4"/>
  <c r="H1168" i="4"/>
  <c r="H1330" i="4"/>
  <c r="G1330" i="4"/>
  <c r="H1524" i="4"/>
  <c r="G1524" i="4"/>
  <c r="H1665" i="4"/>
  <c r="G1665" i="4"/>
  <c r="H1822" i="4"/>
  <c r="G1822" i="4"/>
  <c r="H1964" i="4"/>
  <c r="G1964" i="4"/>
  <c r="H2120" i="4"/>
  <c r="G2120" i="4"/>
  <c r="H2242" i="4"/>
  <c r="G2242" i="4"/>
  <c r="H3648" i="4"/>
  <c r="G3648" i="4"/>
  <c r="H4797" i="4"/>
  <c r="H4653" i="4"/>
  <c r="H4641" i="4"/>
  <c r="H4257" i="4"/>
  <c r="H4245" i="4"/>
  <c r="H4017" i="4"/>
  <c r="H3704" i="4"/>
  <c r="H3656" i="4"/>
  <c r="H3583" i="4"/>
  <c r="H3522" i="4"/>
  <c r="H3437" i="4"/>
  <c r="H3376" i="4"/>
  <c r="H3232" i="4"/>
  <c r="H3171" i="4"/>
  <c r="H3038" i="4"/>
  <c r="H2893" i="4"/>
  <c r="H2635" i="4"/>
  <c r="H2558" i="4"/>
  <c r="H1854" i="4"/>
  <c r="G4994" i="4"/>
  <c r="G1130" i="4"/>
  <c r="H2340" i="4"/>
  <c r="G2340" i="4"/>
  <c r="H3216" i="4"/>
  <c r="G3216" i="4"/>
  <c r="H3779" i="4"/>
  <c r="G197" i="4"/>
  <c r="H197" i="4"/>
  <c r="G485" i="4"/>
  <c r="H485" i="4"/>
  <c r="H635" i="4"/>
  <c r="G635" i="4"/>
  <c r="H730" i="4"/>
  <c r="G730" i="4"/>
  <c r="G843" i="4"/>
  <c r="H843" i="4"/>
  <c r="G975" i="4"/>
  <c r="H975" i="4"/>
  <c r="H1055" i="4"/>
  <c r="G1055" i="4"/>
  <c r="H1175" i="4"/>
  <c r="G1175" i="4"/>
  <c r="H1448" i="4"/>
  <c r="G1448" i="4"/>
  <c r="H1824" i="4"/>
  <c r="G1824" i="4"/>
  <c r="H1969" i="4"/>
  <c r="G1969" i="4"/>
  <c r="H2125" i="4"/>
  <c r="G2125" i="4"/>
  <c r="G2249" i="4"/>
  <c r="H2249" i="4"/>
  <c r="H2396" i="4"/>
  <c r="G2396" i="4"/>
  <c r="H2544" i="4"/>
  <c r="G2544" i="4"/>
  <c r="H2639" i="4"/>
  <c r="G2639" i="4"/>
  <c r="H2781" i="4"/>
  <c r="G2781" i="4"/>
  <c r="H4556" i="4"/>
  <c r="H4520" i="4"/>
  <c r="H4268" i="4"/>
  <c r="H4232" i="4"/>
  <c r="H4172" i="4"/>
  <c r="H4136" i="4"/>
  <c r="H4064" i="4"/>
  <c r="H3980" i="4"/>
  <c r="H3956" i="4"/>
  <c r="H3944" i="4"/>
  <c r="H3387" i="4"/>
  <c r="H3327" i="4"/>
  <c r="H3303" i="4"/>
  <c r="H3243" i="4"/>
  <c r="H3049" i="4"/>
  <c r="H2855" i="4"/>
  <c r="H2831" i="4"/>
  <c r="G4538" i="4"/>
  <c r="G4094" i="4"/>
  <c r="G2774" i="4"/>
  <c r="G2630" i="4"/>
  <c r="G1334" i="4"/>
  <c r="G254" i="4"/>
  <c r="G230" i="4"/>
  <c r="G507" i="4"/>
  <c r="H507" i="4"/>
  <c r="H1453" i="4"/>
  <c r="G1453" i="4"/>
  <c r="H2670" i="4"/>
  <c r="G698" i="4"/>
  <c r="G16" i="4"/>
  <c r="H16" i="4"/>
  <c r="G209" i="4"/>
  <c r="H209" i="4"/>
  <c r="G424" i="4"/>
  <c r="H424" i="4"/>
  <c r="H513" i="4"/>
  <c r="G513" i="4"/>
  <c r="H644" i="4"/>
  <c r="G644" i="4"/>
  <c r="H753" i="4"/>
  <c r="G753" i="4"/>
  <c r="H885" i="4"/>
  <c r="G885" i="4"/>
  <c r="H1069" i="4"/>
  <c r="G1069" i="4"/>
  <c r="H1200" i="4"/>
  <c r="G1200" i="4"/>
  <c r="G1456" i="4"/>
  <c r="H1456" i="4"/>
  <c r="G1553" i="4"/>
  <c r="H1553" i="4"/>
  <c r="G1708" i="4"/>
  <c r="H1708" i="4"/>
  <c r="G1865" i="4"/>
  <c r="H1865" i="4"/>
  <c r="H1990" i="4"/>
  <c r="G1990" i="4"/>
  <c r="G2260" i="4"/>
  <c r="H2260" i="4"/>
  <c r="G2440" i="4"/>
  <c r="H2440" i="4"/>
  <c r="H2926" i="4"/>
  <c r="G2926" i="4"/>
  <c r="H4962" i="4"/>
  <c r="H4674" i="4"/>
  <c r="H4650" i="4"/>
  <c r="H4602" i="4"/>
  <c r="H4350" i="4"/>
  <c r="H4338" i="4"/>
  <c r="H4314" i="4"/>
  <c r="H4278" i="4"/>
  <c r="H4158" i="4"/>
  <c r="H4050" i="4"/>
  <c r="H4038" i="4"/>
  <c r="H3750" i="4"/>
  <c r="H3677" i="4"/>
  <c r="H3604" i="4"/>
  <c r="H3567" i="4"/>
  <c r="H3385" i="4"/>
  <c r="H3313" i="4"/>
  <c r="H3289" i="4"/>
  <c r="H2743" i="4"/>
  <c r="H2454" i="4"/>
  <c r="H2154" i="4"/>
  <c r="H2142" i="4"/>
  <c r="H1914" i="4"/>
  <c r="H1890" i="4"/>
  <c r="H258" i="4"/>
  <c r="G4130" i="4"/>
  <c r="G470" i="4"/>
  <c r="H804" i="4"/>
  <c r="G804" i="4"/>
  <c r="H865" i="4"/>
  <c r="G865" i="4"/>
  <c r="H1546" i="4"/>
  <c r="G1546" i="4"/>
  <c r="H4997" i="4"/>
  <c r="H4949" i="4"/>
  <c r="H4937" i="4"/>
  <c r="H4901" i="4"/>
  <c r="H4793" i="4"/>
  <c r="H4589" i="4"/>
  <c r="H4577" i="4"/>
  <c r="H4433" i="4"/>
  <c r="H4373" i="4"/>
  <c r="H4145" i="4"/>
  <c r="H3893" i="4"/>
  <c r="H3700" i="4"/>
  <c r="H3579" i="4"/>
  <c r="H3481" i="4"/>
  <c r="H3433" i="4"/>
  <c r="H3094" i="4"/>
  <c r="H2986" i="4"/>
  <c r="H2962" i="4"/>
  <c r="H2766" i="4"/>
  <c r="H2527" i="4"/>
  <c r="H2058" i="4"/>
  <c r="H2046" i="4"/>
  <c r="H1950" i="4"/>
  <c r="H1938" i="4"/>
  <c r="H606" i="4"/>
  <c r="H126" i="4"/>
  <c r="H114" i="4"/>
  <c r="G4382" i="4"/>
  <c r="H286" i="4"/>
  <c r="G286" i="4"/>
  <c r="H2255" i="4"/>
  <c r="G2255" i="4"/>
  <c r="G2786" i="4"/>
  <c r="H97" i="4"/>
  <c r="G97" i="4"/>
  <c r="H223" i="4"/>
  <c r="G223" i="4"/>
  <c r="H430" i="4"/>
  <c r="G430" i="4"/>
  <c r="H649" i="4"/>
  <c r="G649" i="4"/>
  <c r="G760" i="4"/>
  <c r="H760" i="4"/>
  <c r="H889" i="4"/>
  <c r="G889" i="4"/>
  <c r="H1007" i="4"/>
  <c r="G1007" i="4"/>
  <c r="H1078" i="4"/>
  <c r="G1078" i="4"/>
  <c r="G1205" i="4"/>
  <c r="H1205" i="4"/>
  <c r="G1373" i="4"/>
  <c r="H1373" i="4"/>
  <c r="H1459" i="4"/>
  <c r="G1459" i="4"/>
  <c r="H1560" i="4"/>
  <c r="G1560" i="4"/>
  <c r="H1714" i="4"/>
  <c r="G1714" i="4"/>
  <c r="H1869" i="4"/>
  <c r="G1869" i="4"/>
  <c r="G2009" i="4"/>
  <c r="H2009" i="4"/>
  <c r="G2079" i="4"/>
  <c r="H2079" i="4"/>
  <c r="H2446" i="4"/>
  <c r="G2446" i="4"/>
  <c r="H2566" i="4"/>
  <c r="G2566" i="4"/>
  <c r="H2685" i="4"/>
  <c r="G2685" i="4"/>
  <c r="H2818" i="4"/>
  <c r="G2818" i="4"/>
  <c r="G27" i="4"/>
  <c r="H27" i="4"/>
  <c r="G99" i="4"/>
  <c r="H99" i="4"/>
  <c r="G437" i="4"/>
  <c r="H437" i="4"/>
  <c r="G545" i="4"/>
  <c r="H545" i="4"/>
  <c r="H656" i="4"/>
  <c r="G656" i="4"/>
  <c r="G1083" i="4"/>
  <c r="H1083" i="4"/>
  <c r="H1209" i="4"/>
  <c r="G1209" i="4"/>
  <c r="H1378" i="4"/>
  <c r="G1378" i="4"/>
  <c r="H1465" i="4"/>
  <c r="G1465" i="4"/>
  <c r="H1584" i="4"/>
  <c r="G1584" i="4"/>
  <c r="H1716" i="4"/>
  <c r="G1716" i="4"/>
  <c r="G1875" i="4"/>
  <c r="H1875" i="4"/>
  <c r="H2014" i="4"/>
  <c r="G2014" i="4"/>
  <c r="H2085" i="4"/>
  <c r="G2085" i="4"/>
  <c r="H2173" i="4"/>
  <c r="G2173" i="4"/>
  <c r="H2276" i="4"/>
  <c r="G2276" i="4"/>
  <c r="G2451" i="4"/>
  <c r="H2451" i="4"/>
  <c r="H2578" i="4"/>
  <c r="G2578" i="4"/>
  <c r="H2688" i="4"/>
  <c r="G2688" i="4"/>
  <c r="H4756" i="4"/>
  <c r="H4600" i="4"/>
  <c r="H4324" i="4"/>
  <c r="H4072" i="4"/>
  <c r="H3988" i="4"/>
  <c r="H3976" i="4"/>
  <c r="H3856" i="4"/>
  <c r="H3784" i="4"/>
  <c r="H3275" i="4"/>
  <c r="H3190" i="4"/>
  <c r="H3178" i="4"/>
  <c r="H3033" i="4"/>
  <c r="H3009" i="4"/>
  <c r="H2753" i="4"/>
  <c r="H2705" i="4"/>
  <c r="H2502" i="4"/>
  <c r="H2070" i="4"/>
  <c r="H91" i="4"/>
  <c r="G91" i="4"/>
  <c r="H751" i="4"/>
  <c r="G751" i="4"/>
  <c r="H2421" i="4"/>
  <c r="G2421" i="4"/>
  <c r="H94" i="4"/>
  <c r="G94" i="4"/>
  <c r="H21" i="4"/>
  <c r="G21" i="4"/>
  <c r="H37" i="4"/>
  <c r="G37" i="4"/>
  <c r="H442" i="4"/>
  <c r="G442" i="4"/>
  <c r="G567" i="4"/>
  <c r="H567" i="4"/>
  <c r="H660" i="4"/>
  <c r="G660" i="4"/>
  <c r="G773" i="4"/>
  <c r="H773" i="4"/>
  <c r="G927" i="4"/>
  <c r="H927" i="4"/>
  <c r="H1020" i="4"/>
  <c r="G1020" i="4"/>
  <c r="H1257" i="4"/>
  <c r="G1257" i="4"/>
  <c r="G1383" i="4"/>
  <c r="H1383" i="4"/>
  <c r="H1472" i="4"/>
  <c r="G1472" i="4"/>
  <c r="H1591" i="4"/>
  <c r="G1591" i="4"/>
  <c r="H1727" i="4"/>
  <c r="G1727" i="4"/>
  <c r="H2016" i="4"/>
  <c r="G2016" i="4"/>
  <c r="H2086" i="4"/>
  <c r="G2086" i="4"/>
  <c r="H2182" i="4"/>
  <c r="G2182" i="4"/>
  <c r="H2279" i="4"/>
  <c r="G2279" i="4"/>
  <c r="H3516" i="4"/>
  <c r="G3516" i="4"/>
  <c r="H4863" i="4"/>
  <c r="H4515" i="4"/>
  <c r="H4359" i="4"/>
  <c r="H4347" i="4"/>
  <c r="H4311" i="4"/>
  <c r="H4035" i="4"/>
  <c r="H3771" i="4"/>
  <c r="H3759" i="4"/>
  <c r="H3419" i="4"/>
  <c r="H3346" i="4"/>
  <c r="H3334" i="4"/>
  <c r="H3322" i="4"/>
  <c r="H3117" i="4"/>
  <c r="H3056" i="4"/>
  <c r="H3044" i="4"/>
  <c r="H2911" i="4"/>
  <c r="H2899" i="4"/>
  <c r="H1002" i="4"/>
  <c r="H990" i="4"/>
  <c r="H138" i="4"/>
  <c r="G4886" i="4"/>
  <c r="G2366" i="4"/>
  <c r="H203" i="4"/>
  <c r="G203" i="4"/>
  <c r="H1064" i="4"/>
  <c r="G1064" i="4"/>
  <c r="H1700" i="4"/>
  <c r="G1700" i="4"/>
  <c r="H2554" i="4"/>
  <c r="G2554" i="4"/>
  <c r="G1480" i="4"/>
  <c r="H1480" i="4"/>
  <c r="H1603" i="4"/>
  <c r="G1603" i="4"/>
  <c r="H1740" i="4"/>
  <c r="G1740" i="4"/>
  <c r="G2020" i="4"/>
  <c r="H2020" i="4"/>
  <c r="G2189" i="4"/>
  <c r="H2189" i="4"/>
  <c r="H2299" i="4"/>
  <c r="G2299" i="4"/>
  <c r="H2473" i="4"/>
  <c r="G2473" i="4"/>
  <c r="H3708" i="4"/>
  <c r="G3708" i="4"/>
  <c r="H4718" i="4"/>
  <c r="H4598" i="4"/>
  <c r="H3563" i="4"/>
  <c r="H3406" i="4"/>
  <c r="H3369" i="4"/>
  <c r="H3357" i="4"/>
  <c r="H3309" i="4"/>
  <c r="H3164" i="4"/>
  <c r="H3140" i="4"/>
  <c r="H3043" i="4"/>
  <c r="H2812" i="4"/>
  <c r="H1986" i="4"/>
  <c r="H1098" i="4"/>
  <c r="H1014" i="4"/>
  <c r="G2042" i="4"/>
  <c r="G410" i="4"/>
  <c r="H142" i="4"/>
  <c r="G142" i="4"/>
  <c r="G639" i="4"/>
  <c r="H639" i="4"/>
  <c r="H1341" i="4"/>
  <c r="G1341" i="4"/>
  <c r="H2133" i="4"/>
  <c r="G2133" i="4"/>
  <c r="H3576" i="4"/>
  <c r="G3576" i="4"/>
  <c r="H3121" i="4"/>
  <c r="H444" i="4"/>
  <c r="G444" i="4"/>
  <c r="H571" i="4"/>
  <c r="G571" i="4"/>
  <c r="H788" i="4"/>
  <c r="G788" i="4"/>
  <c r="H1103" i="4"/>
  <c r="G1103" i="4"/>
  <c r="G1385" i="4"/>
  <c r="H1385" i="4"/>
  <c r="H132" i="4"/>
  <c r="G132" i="4"/>
  <c r="H575" i="4"/>
  <c r="G575" i="4"/>
  <c r="H790" i="4"/>
  <c r="G790" i="4"/>
  <c r="H1030" i="4"/>
  <c r="G1030" i="4"/>
  <c r="H1315" i="4"/>
  <c r="G1315" i="4"/>
  <c r="G1396" i="4"/>
  <c r="H1396" i="4"/>
  <c r="H1484" i="4"/>
  <c r="G1484" i="4"/>
  <c r="H1615" i="4"/>
  <c r="G1615" i="4"/>
  <c r="G1745" i="4"/>
  <c r="H1745" i="4"/>
  <c r="H1920" i="4"/>
  <c r="G1920" i="4"/>
  <c r="H2026" i="4"/>
  <c r="G2026" i="4"/>
  <c r="G2093" i="4"/>
  <c r="H2093" i="4"/>
  <c r="G2211" i="4"/>
  <c r="H2211" i="4"/>
  <c r="G2333" i="4"/>
  <c r="H2333" i="4"/>
  <c r="H2492" i="4"/>
  <c r="G2492" i="4"/>
  <c r="H2616" i="4"/>
  <c r="G2616" i="4"/>
  <c r="H4921" i="4"/>
  <c r="H4777" i="4"/>
  <c r="H4681" i="4"/>
  <c r="H4585" i="4"/>
  <c r="H4573" i="4"/>
  <c r="H4537" i="4"/>
  <c r="H4153" i="4"/>
  <c r="H3997" i="4"/>
  <c r="H3865" i="4"/>
  <c r="H3733" i="4"/>
  <c r="H3635" i="4"/>
  <c r="H3599" i="4"/>
  <c r="H3392" i="4"/>
  <c r="H3272" i="4"/>
  <c r="H3175" i="4"/>
  <c r="H3102" i="4"/>
  <c r="H2970" i="4"/>
  <c r="H2934" i="4"/>
  <c r="H2885" i="4"/>
  <c r="G902" i="4"/>
  <c r="H418" i="4"/>
  <c r="G418" i="4"/>
  <c r="G1181" i="4"/>
  <c r="H1181" i="4"/>
  <c r="H2064" i="4"/>
  <c r="G2064" i="4"/>
  <c r="H3629" i="4"/>
  <c r="H3254" i="4"/>
  <c r="H43" i="4"/>
  <c r="G43" i="4"/>
  <c r="H672" i="4"/>
  <c r="G672" i="4"/>
  <c r="H931" i="4"/>
  <c r="G931" i="4"/>
  <c r="G1023" i="4"/>
  <c r="H1023" i="4"/>
  <c r="H1284" i="4"/>
  <c r="G1284" i="4"/>
  <c r="G51" i="4"/>
  <c r="H51" i="4"/>
  <c r="H260" i="4"/>
  <c r="G260" i="4"/>
  <c r="G460" i="4"/>
  <c r="H460" i="4"/>
  <c r="H685" i="4"/>
  <c r="G685" i="4"/>
  <c r="H937" i="4"/>
  <c r="G937" i="4"/>
  <c r="H1111" i="4"/>
  <c r="G1111" i="4"/>
  <c r="G63" i="4"/>
  <c r="H63" i="4"/>
  <c r="H133" i="4"/>
  <c r="G133" i="4"/>
  <c r="H261" i="4"/>
  <c r="G261" i="4"/>
  <c r="H465" i="4"/>
  <c r="G465" i="4"/>
  <c r="H589" i="4"/>
  <c r="G589" i="4"/>
  <c r="H691" i="4"/>
  <c r="G691" i="4"/>
  <c r="H802" i="4"/>
  <c r="G802" i="4"/>
  <c r="H948" i="4"/>
  <c r="G948" i="4"/>
  <c r="H1033" i="4"/>
  <c r="G1033" i="4"/>
  <c r="G1121" i="4"/>
  <c r="H1121" i="4"/>
  <c r="H1317" i="4"/>
  <c r="G1317" i="4"/>
  <c r="G1408" i="4"/>
  <c r="H1408" i="4"/>
  <c r="G1492" i="4"/>
  <c r="H1492" i="4"/>
  <c r="H1621" i="4"/>
  <c r="G1621" i="4"/>
  <c r="H1751" i="4"/>
  <c r="G1751" i="4"/>
  <c r="G2032" i="4"/>
  <c r="H2032" i="4"/>
  <c r="H2219" i="4"/>
  <c r="G2219" i="4"/>
  <c r="H2335" i="4"/>
  <c r="G2335" i="4"/>
  <c r="G2620" i="4"/>
  <c r="H2620" i="4"/>
  <c r="H2878" i="4"/>
  <c r="G2878" i="4"/>
  <c r="G4" i="4"/>
  <c r="H4" i="4"/>
  <c r="H4764" i="4"/>
  <c r="H4644" i="4"/>
  <c r="H4632" i="4"/>
  <c r="H4596" i="4"/>
  <c r="H4548" i="4"/>
  <c r="H4488" i="4"/>
  <c r="H4368" i="4"/>
  <c r="H4320" i="4"/>
  <c r="H4308" i="4"/>
  <c r="H4260" i="4"/>
  <c r="H3984" i="4"/>
  <c r="H3972" i="4"/>
  <c r="H3525" i="4"/>
  <c r="H3223" i="4"/>
  <c r="H3005" i="4"/>
  <c r="H2993" i="4"/>
  <c r="H2761" i="4"/>
  <c r="H2675" i="4"/>
  <c r="H66" i="4"/>
  <c r="G86" i="4"/>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1">
    <bk>
      <extLst>
        <ext uri="{3e2802c4-a4d2-4d8b-9148-e3be6c30e623}">
          <xlrd:rvb i="0"/>
        </ext>
      </extLst>
    </bk>
    <bk>
      <extLst>
        <ext uri="{3e2802c4-a4d2-4d8b-9148-e3be6c30e623}">
          <xlrd:rvb i="61"/>
        </ext>
      </extLst>
    </bk>
    <bk>
      <extLst>
        <ext uri="{3e2802c4-a4d2-4d8b-9148-e3be6c30e623}">
          <xlrd:rvb i="190"/>
        </ext>
      </extLst>
    </bk>
    <bk>
      <extLst>
        <ext uri="{3e2802c4-a4d2-4d8b-9148-e3be6c30e623}">
          <xlrd:rvb i="249"/>
        </ext>
      </extLst>
    </bk>
    <bk>
      <extLst>
        <ext uri="{3e2802c4-a4d2-4d8b-9148-e3be6c30e623}">
          <xlrd:rvb i="371"/>
        </ext>
      </extLst>
    </bk>
    <bk>
      <extLst>
        <ext uri="{3e2802c4-a4d2-4d8b-9148-e3be6c30e623}">
          <xlrd:rvb i="474"/>
        </ext>
      </extLst>
    </bk>
    <bk>
      <extLst>
        <ext uri="{3e2802c4-a4d2-4d8b-9148-e3be6c30e623}">
          <xlrd:rvb i="537"/>
        </ext>
      </extLst>
    </bk>
    <bk>
      <extLst>
        <ext uri="{3e2802c4-a4d2-4d8b-9148-e3be6c30e623}">
          <xlrd:rvb i="611"/>
        </ext>
      </extLst>
    </bk>
    <bk>
      <extLst>
        <ext uri="{3e2802c4-a4d2-4d8b-9148-e3be6c30e623}">
          <xlrd:rvb i="672"/>
        </ext>
      </extLst>
    </bk>
    <bk>
      <extLst>
        <ext uri="{3e2802c4-a4d2-4d8b-9148-e3be6c30e623}">
          <xlrd:rvb i="751"/>
        </ext>
      </extLst>
    </bk>
    <bk>
      <extLst>
        <ext uri="{3e2802c4-a4d2-4d8b-9148-e3be6c30e623}">
          <xlrd:rvb i="801"/>
        </ext>
      </extLst>
    </bk>
    <bk>
      <extLst>
        <ext uri="{3e2802c4-a4d2-4d8b-9148-e3be6c30e623}">
          <xlrd:rvb i="883"/>
        </ext>
      </extLst>
    </bk>
    <bk>
      <extLst>
        <ext uri="{3e2802c4-a4d2-4d8b-9148-e3be6c30e623}">
          <xlrd:rvb i="938"/>
        </ext>
      </extLst>
    </bk>
    <bk>
      <extLst>
        <ext uri="{3e2802c4-a4d2-4d8b-9148-e3be6c30e623}">
          <xlrd:rvb i="1014"/>
        </ext>
      </extLst>
    </bk>
    <bk>
      <extLst>
        <ext uri="{3e2802c4-a4d2-4d8b-9148-e3be6c30e623}">
          <xlrd:rvb i="1067"/>
        </ext>
      </extLst>
    </bk>
    <bk>
      <extLst>
        <ext uri="{3e2802c4-a4d2-4d8b-9148-e3be6c30e623}">
          <xlrd:rvb i="1130"/>
        </ext>
      </extLst>
    </bk>
    <bk>
      <extLst>
        <ext uri="{3e2802c4-a4d2-4d8b-9148-e3be6c30e623}">
          <xlrd:rvb i="1224"/>
        </ext>
      </extLst>
    </bk>
    <bk>
      <extLst>
        <ext uri="{3e2802c4-a4d2-4d8b-9148-e3be6c30e623}">
          <xlrd:rvb i="1283"/>
        </ext>
      </extLst>
    </bk>
    <bk>
      <extLst>
        <ext uri="{3e2802c4-a4d2-4d8b-9148-e3be6c30e623}">
          <xlrd:rvb i="1335"/>
        </ext>
      </extLst>
    </bk>
    <bk>
      <extLst>
        <ext uri="{3e2802c4-a4d2-4d8b-9148-e3be6c30e623}">
          <xlrd:rvb i="1384"/>
        </ext>
      </extLst>
    </bk>
    <bk>
      <extLst>
        <ext uri="{3e2802c4-a4d2-4d8b-9148-e3be6c30e623}">
          <xlrd:rvb i="1446"/>
        </ext>
      </extLst>
    </bk>
  </futureMetadata>
  <valueMetadata count="2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valueMetadata>
</metadata>
</file>

<file path=xl/sharedStrings.xml><?xml version="1.0" encoding="utf-8"?>
<sst xmlns="http://schemas.openxmlformats.org/spreadsheetml/2006/main" count="44188" uniqueCount="10128">
  <si>
    <t>Station ID</t>
  </si>
  <si>
    <t>Latitude</t>
  </si>
  <si>
    <t>Longitude</t>
  </si>
  <si>
    <t>Address</t>
  </si>
  <si>
    <t>Charger Type</t>
  </si>
  <si>
    <t>Cost (USD/kWh)</t>
  </si>
  <si>
    <t>Availability</t>
  </si>
  <si>
    <t>Distance to City (km)</t>
  </si>
  <si>
    <t>Usage Stats (avg users/day)</t>
  </si>
  <si>
    <t>Station Operator</t>
  </si>
  <si>
    <t>Charging Capacity (kW)</t>
  </si>
  <si>
    <t>Connector Types</t>
  </si>
  <si>
    <t>Installation Year</t>
  </si>
  <si>
    <t>Renewable Energy Source</t>
  </si>
  <si>
    <t>Reviews (Rating)</t>
  </si>
  <si>
    <t>Parking Spots</t>
  </si>
  <si>
    <t>Maintenance Frequency</t>
  </si>
  <si>
    <t>EVS00004</t>
  </si>
  <si>
    <t>AC Level 1</t>
  </si>
  <si>
    <t>9:00-18:00</t>
  </si>
  <si>
    <t>Greenlots</t>
  </si>
  <si>
    <t>Type 2</t>
  </si>
  <si>
    <t>Yes</t>
  </si>
  <si>
    <t>Monthly</t>
  </si>
  <si>
    <t>EVS00007</t>
  </si>
  <si>
    <t>ChargePoint</t>
  </si>
  <si>
    <t>Tesla, CCS</t>
  </si>
  <si>
    <t>Annually</t>
  </si>
  <si>
    <t>EVS00011</t>
  </si>
  <si>
    <t>EVgo</t>
  </si>
  <si>
    <t>Tesla, CHAdeMO</t>
  </si>
  <si>
    <t>No</t>
  </si>
  <si>
    <t>Quarterly</t>
  </si>
  <si>
    <t>EVS00012</t>
  </si>
  <si>
    <t>6:00-22:00</t>
  </si>
  <si>
    <t>CHAdeMO, CCS</t>
  </si>
  <si>
    <t>EVS00013</t>
  </si>
  <si>
    <t>Tesla</t>
  </si>
  <si>
    <t>EVS00017</t>
  </si>
  <si>
    <t>Ionity</t>
  </si>
  <si>
    <t>CCS, CHAdeMO</t>
  </si>
  <si>
    <t>EVS00018</t>
  </si>
  <si>
    <t>CHAdeMO</t>
  </si>
  <si>
    <t>EVS00019</t>
  </si>
  <si>
    <t>Type 2, CHAdeMO</t>
  </si>
  <si>
    <t>EVS00025</t>
  </si>
  <si>
    <t>CCS, Tesla</t>
  </si>
  <si>
    <t>EVS00028</t>
  </si>
  <si>
    <t>CCS</t>
  </si>
  <si>
    <t>EVS00029</t>
  </si>
  <si>
    <t>EVS00034</t>
  </si>
  <si>
    <t>EVS00037</t>
  </si>
  <si>
    <t>EVS00038</t>
  </si>
  <si>
    <t>EVS00041</t>
  </si>
  <si>
    <t>EVS00043</t>
  </si>
  <si>
    <t>EVS00044</t>
  </si>
  <si>
    <t>EVS00047</t>
  </si>
  <si>
    <t>EVS00049</t>
  </si>
  <si>
    <t>EVS00051</t>
  </si>
  <si>
    <t>EVS00055</t>
  </si>
  <si>
    <t>EVS00058</t>
  </si>
  <si>
    <t>EVS00072</t>
  </si>
  <si>
    <t>EVS00074</t>
  </si>
  <si>
    <t>EVS00089</t>
  </si>
  <si>
    <t>EVS00091</t>
  </si>
  <si>
    <t>EVS00092</t>
  </si>
  <si>
    <t>EVS00093</t>
  </si>
  <si>
    <t>CHAdeMO, Type 2</t>
  </si>
  <si>
    <t>EVS00095</t>
  </si>
  <si>
    <t>EVS00096</t>
  </si>
  <si>
    <t>EVS00103</t>
  </si>
  <si>
    <t>EVS00110</t>
  </si>
  <si>
    <t>EVS00112</t>
  </si>
  <si>
    <t>EVS00126</t>
  </si>
  <si>
    <t>Type 2, Tesla</t>
  </si>
  <si>
    <t>EVS00129</t>
  </si>
  <si>
    <t>CCS, Type 2</t>
  </si>
  <si>
    <t>EVS00131</t>
  </si>
  <si>
    <t>EVS00132</t>
  </si>
  <si>
    <t>EVS00134</t>
  </si>
  <si>
    <t>EVS00136</t>
  </si>
  <si>
    <t>CHAdeMO, Tesla</t>
  </si>
  <si>
    <t>EVS00137</t>
  </si>
  <si>
    <t>EVS00139</t>
  </si>
  <si>
    <t>EVS00141</t>
  </si>
  <si>
    <t>EVS00142</t>
  </si>
  <si>
    <t>EVS00145</t>
  </si>
  <si>
    <t>EVS00147</t>
  </si>
  <si>
    <t>EVS00148</t>
  </si>
  <si>
    <t>EVS00164</t>
  </si>
  <si>
    <t>EVS00165</t>
  </si>
  <si>
    <t>EVS00166</t>
  </si>
  <si>
    <t>EVS00171</t>
  </si>
  <si>
    <t>EVS00174</t>
  </si>
  <si>
    <t>EVS00178</t>
  </si>
  <si>
    <t>EVS00182</t>
  </si>
  <si>
    <t>EVS00183</t>
  </si>
  <si>
    <t>Tesla, Type 2</t>
  </si>
  <si>
    <t>EVS00186</t>
  </si>
  <si>
    <t>EVS00189</t>
  </si>
  <si>
    <t>EVS00190</t>
  </si>
  <si>
    <t>EVS00194</t>
  </si>
  <si>
    <t>EVS00196</t>
  </si>
  <si>
    <t>EVS00197</t>
  </si>
  <si>
    <t>EVS00198</t>
  </si>
  <si>
    <t>EVS00201</t>
  </si>
  <si>
    <t>EVS00204</t>
  </si>
  <si>
    <t>EVS00205</t>
  </si>
  <si>
    <t>EVS00211</t>
  </si>
  <si>
    <t>EVS00214</t>
  </si>
  <si>
    <t>EVS00219</t>
  </si>
  <si>
    <t>EVS00221</t>
  </si>
  <si>
    <t>EVS00222</t>
  </si>
  <si>
    <t>EVS00223</t>
  </si>
  <si>
    <t>EVS00225</t>
  </si>
  <si>
    <t>EVS00227</t>
  </si>
  <si>
    <t>EVS00233</t>
  </si>
  <si>
    <t>EVS00240</t>
  </si>
  <si>
    <t>EVS00241</t>
  </si>
  <si>
    <t>EVS00243</t>
  </si>
  <si>
    <t>EVS00247</t>
  </si>
  <si>
    <t>EVS00254</t>
  </si>
  <si>
    <t>EVS00257</t>
  </si>
  <si>
    <t>EVS00266</t>
  </si>
  <si>
    <t>EVS00275</t>
  </si>
  <si>
    <t>EVS00276</t>
  </si>
  <si>
    <t>EVS00286</t>
  </si>
  <si>
    <t>EVS00290</t>
  </si>
  <si>
    <t>EVS00291</t>
  </si>
  <si>
    <t>EVS00299</t>
  </si>
  <si>
    <t>EVS00303</t>
  </si>
  <si>
    <t>EVS00306</t>
  </si>
  <si>
    <t>Type 2, CCS</t>
  </si>
  <si>
    <t>EVS00307</t>
  </si>
  <si>
    <t>EVS00311</t>
  </si>
  <si>
    <t>EVS00313</t>
  </si>
  <si>
    <t>EVS00317</t>
  </si>
  <si>
    <t>EVS00321</t>
  </si>
  <si>
    <t>EVS00326</t>
  </si>
  <si>
    <t>EVS00330</t>
  </si>
  <si>
    <t>EVS00331</t>
  </si>
  <si>
    <t>EVS00333</t>
  </si>
  <si>
    <t>EVS00341</t>
  </si>
  <si>
    <t>EVS00344</t>
  </si>
  <si>
    <t>EVS00345</t>
  </si>
  <si>
    <t>EVS00347</t>
  </si>
  <si>
    <t>EVS00353</t>
  </si>
  <si>
    <t>EVS00354</t>
  </si>
  <si>
    <t>EVS00357</t>
  </si>
  <si>
    <t>EVS00362</t>
  </si>
  <si>
    <t>EVS00363</t>
  </si>
  <si>
    <t>EVS00369</t>
  </si>
  <si>
    <t>EVS00370</t>
  </si>
  <si>
    <t>EVS00372</t>
  </si>
  <si>
    <t>EVS00375</t>
  </si>
  <si>
    <t>EVS00377</t>
  </si>
  <si>
    <t>EVS00380</t>
  </si>
  <si>
    <t>EVS00381</t>
  </si>
  <si>
    <t>EVS00384</t>
  </si>
  <si>
    <t>EVS00385</t>
  </si>
  <si>
    <t>EVS00393</t>
  </si>
  <si>
    <t>EVS00396</t>
  </si>
  <si>
    <t>EVS00397</t>
  </si>
  <si>
    <t>EVS00406</t>
  </si>
  <si>
    <t>EVS00410</t>
  </si>
  <si>
    <t>EVS00414</t>
  </si>
  <si>
    <t>EVS00415</t>
  </si>
  <si>
    <t>EVS00417</t>
  </si>
  <si>
    <t>EVS00418</t>
  </si>
  <si>
    <t>EVS00421</t>
  </si>
  <si>
    <t>EVS00423</t>
  </si>
  <si>
    <t>EVS00427</t>
  </si>
  <si>
    <t>EVS00434</t>
  </si>
  <si>
    <t>EVS00435</t>
  </si>
  <si>
    <t>EVS00440</t>
  </si>
  <si>
    <t>EVS00441</t>
  </si>
  <si>
    <t>EVS00451</t>
  </si>
  <si>
    <t>EVS00452</t>
  </si>
  <si>
    <t>EVS00453</t>
  </si>
  <si>
    <t>EVS00454</t>
  </si>
  <si>
    <t>EVS00459</t>
  </si>
  <si>
    <t>EVS00461</t>
  </si>
  <si>
    <t>EVS00465</t>
  </si>
  <si>
    <t>EVS00467</t>
  </si>
  <si>
    <t>EVS00470</t>
  </si>
  <si>
    <t>EVS00471</t>
  </si>
  <si>
    <t>EVS00477</t>
  </si>
  <si>
    <t>EVS00478</t>
  </si>
  <si>
    <t>EVS00482</t>
  </si>
  <si>
    <t>EVS00483</t>
  </si>
  <si>
    <t>EVS00485</t>
  </si>
  <si>
    <t>EVS00486</t>
  </si>
  <si>
    <t>EVS00488</t>
  </si>
  <si>
    <t>EVS00489</t>
  </si>
  <si>
    <t>EVS00490</t>
  </si>
  <si>
    <t>EVS00492</t>
  </si>
  <si>
    <t>EVS00498</t>
  </si>
  <si>
    <t>EVS00503</t>
  </si>
  <si>
    <t>EVS00506</t>
  </si>
  <si>
    <t>EVS00512</t>
  </si>
  <si>
    <t>EVS00521</t>
  </si>
  <si>
    <t>EVS00523</t>
  </si>
  <si>
    <t>EVS00524</t>
  </si>
  <si>
    <t>EVS00525</t>
  </si>
  <si>
    <t>EVS00526</t>
  </si>
  <si>
    <t>EVS00530</t>
  </si>
  <si>
    <t>EVS00535</t>
  </si>
  <si>
    <t>EVS00537</t>
  </si>
  <si>
    <t>EVS00538</t>
  </si>
  <si>
    <t>EVS00540</t>
  </si>
  <si>
    <t>EVS00542</t>
  </si>
  <si>
    <t>EVS00546</t>
  </si>
  <si>
    <t>EVS00553</t>
  </si>
  <si>
    <t>EVS00563</t>
  </si>
  <si>
    <t>EVS00565</t>
  </si>
  <si>
    <t>EVS00566</t>
  </si>
  <si>
    <t>EVS00573</t>
  </si>
  <si>
    <t>EVS00576</t>
  </si>
  <si>
    <t>EVS00578</t>
  </si>
  <si>
    <t>EVS00582</t>
  </si>
  <si>
    <t>EVS00583</t>
  </si>
  <si>
    <t>EVS00586</t>
  </si>
  <si>
    <t>EVS00589</t>
  </si>
  <si>
    <t>EVS00590</t>
  </si>
  <si>
    <t>EVS00591</t>
  </si>
  <si>
    <t>EVS00593</t>
  </si>
  <si>
    <t>EVS00594</t>
  </si>
  <si>
    <t>EVS00596</t>
  </si>
  <si>
    <t>EVS00605</t>
  </si>
  <si>
    <t>EVS00607</t>
  </si>
  <si>
    <t>EVS00618</t>
  </si>
  <si>
    <t>EVS00620</t>
  </si>
  <si>
    <t>EVS00630</t>
  </si>
  <si>
    <t>EVS00632</t>
  </si>
  <si>
    <t>EVS00633</t>
  </si>
  <si>
    <t>EVS00636</t>
  </si>
  <si>
    <t>EVS00640</t>
  </si>
  <si>
    <t>EVS00643</t>
  </si>
  <si>
    <t>EVS00650</t>
  </si>
  <si>
    <t>EVS00659</t>
  </si>
  <si>
    <t>EVS00661</t>
  </si>
  <si>
    <t>EVS00667</t>
  </si>
  <si>
    <t>EVS00674</t>
  </si>
  <si>
    <t>EVS00675</t>
  </si>
  <si>
    <t>EVS00676</t>
  </si>
  <si>
    <t>EVS00679</t>
  </si>
  <si>
    <t>EVS00681</t>
  </si>
  <si>
    <t>EVS00687</t>
  </si>
  <si>
    <t>EVS00688</t>
  </si>
  <si>
    <t>EVS00690</t>
  </si>
  <si>
    <t>EVS00693</t>
  </si>
  <si>
    <t>EVS00695</t>
  </si>
  <si>
    <t>EVS00701</t>
  </si>
  <si>
    <t>EVS00704</t>
  </si>
  <si>
    <t>EVS00705</t>
  </si>
  <si>
    <t>EVS00710</t>
  </si>
  <si>
    <t>EVS00717</t>
  </si>
  <si>
    <t>EVS00723</t>
  </si>
  <si>
    <t>EVS00724</t>
  </si>
  <si>
    <t>EVS00725</t>
  </si>
  <si>
    <t>EVS00726</t>
  </si>
  <si>
    <t>EVS00729</t>
  </si>
  <si>
    <t>EVS00733</t>
  </si>
  <si>
    <t>EVS00736</t>
  </si>
  <si>
    <t>EVS00737</t>
  </si>
  <si>
    <t>EVS00739</t>
  </si>
  <si>
    <t>EVS00741</t>
  </si>
  <si>
    <t>EVS00742</t>
  </si>
  <si>
    <t>EVS00753</t>
  </si>
  <si>
    <t>EVS00755</t>
  </si>
  <si>
    <t>EVS00756</t>
  </si>
  <si>
    <t>EVS00760</t>
  </si>
  <si>
    <t>EVS00768</t>
  </si>
  <si>
    <t>EVS00771</t>
  </si>
  <si>
    <t>EVS00772</t>
  </si>
  <si>
    <t>EVS00779</t>
  </si>
  <si>
    <t>EVS00782</t>
  </si>
  <si>
    <t>EVS00783</t>
  </si>
  <si>
    <t>EVS00788</t>
  </si>
  <si>
    <t>EVS00792</t>
  </si>
  <si>
    <t>EVS00802</t>
  </si>
  <si>
    <t>EVS00803</t>
  </si>
  <si>
    <t>EVS00807</t>
  </si>
  <si>
    <t>EVS00808</t>
  </si>
  <si>
    <t>EVS00819</t>
  </si>
  <si>
    <t>EVS00820</t>
  </si>
  <si>
    <t>EVS00823</t>
  </si>
  <si>
    <t>EVS00824</t>
  </si>
  <si>
    <t>EVS00826</t>
  </si>
  <si>
    <t>EVS00827</t>
  </si>
  <si>
    <t>EVS00830</t>
  </si>
  <si>
    <t>EVS00833</t>
  </si>
  <si>
    <t>EVS00834</t>
  </si>
  <si>
    <t>EVS00835</t>
  </si>
  <si>
    <t>EVS00837</t>
  </si>
  <si>
    <t>EVS00838</t>
  </si>
  <si>
    <t>EVS00839</t>
  </si>
  <si>
    <t>EVS00841</t>
  </si>
  <si>
    <t>EVS00844</t>
  </si>
  <si>
    <t>EVS00845</t>
  </si>
  <si>
    <t>EVS00846</t>
  </si>
  <si>
    <t>EVS00851</t>
  </si>
  <si>
    <t>EVS00859</t>
  </si>
  <si>
    <t>EVS00861</t>
  </si>
  <si>
    <t>EVS00871</t>
  </si>
  <si>
    <t>EVS00872</t>
  </si>
  <si>
    <t>EVS00873</t>
  </si>
  <si>
    <t>EVS00874</t>
  </si>
  <si>
    <t>EVS00875</t>
  </si>
  <si>
    <t>EVS00877</t>
  </si>
  <si>
    <t>EVS00878</t>
  </si>
  <si>
    <t>EVS00886</t>
  </si>
  <si>
    <t>EVS00887</t>
  </si>
  <si>
    <t>EVS00890</t>
  </si>
  <si>
    <t>EVS00894</t>
  </si>
  <si>
    <t>EVS00897</t>
  </si>
  <si>
    <t>EVS00899</t>
  </si>
  <si>
    <t>EVS00900</t>
  </si>
  <si>
    <t>EVS00902</t>
  </si>
  <si>
    <t>EVS00903</t>
  </si>
  <si>
    <t>EVS00905</t>
  </si>
  <si>
    <t>EVS00906</t>
  </si>
  <si>
    <t>EVS00909</t>
  </si>
  <si>
    <t>EVS00910</t>
  </si>
  <si>
    <t>EVS00912</t>
  </si>
  <si>
    <t>EVS00913</t>
  </si>
  <si>
    <t>EVS00916</t>
  </si>
  <si>
    <t>EVS00918</t>
  </si>
  <si>
    <t>EVS00919</t>
  </si>
  <si>
    <t>EVS00921</t>
  </si>
  <si>
    <t>EVS00931</t>
  </si>
  <si>
    <t>EVS00932</t>
  </si>
  <si>
    <t>EVS00933</t>
  </si>
  <si>
    <t>EVS00934</t>
  </si>
  <si>
    <t>EVS00938</t>
  </si>
  <si>
    <t>EVS00942</t>
  </si>
  <si>
    <t>EVS00943</t>
  </si>
  <si>
    <t>EVS00950</t>
  </si>
  <si>
    <t>EVS00955</t>
  </si>
  <si>
    <t>EVS00960</t>
  </si>
  <si>
    <t>EVS00962</t>
  </si>
  <si>
    <t>EVS00964</t>
  </si>
  <si>
    <t>EVS00973</t>
  </si>
  <si>
    <t>EVS00975</t>
  </si>
  <si>
    <t>EVS00979</t>
  </si>
  <si>
    <t>EVS00980</t>
  </si>
  <si>
    <t>EVS00993</t>
  </si>
  <si>
    <t>EVS00997</t>
  </si>
  <si>
    <t>EVS00999</t>
  </si>
  <si>
    <t>EVS01003</t>
  </si>
  <si>
    <t>EVS01005</t>
  </si>
  <si>
    <t>EVS01008</t>
  </si>
  <si>
    <t>EVS01012</t>
  </si>
  <si>
    <t>EVS01016</t>
  </si>
  <si>
    <t>EVS01017</t>
  </si>
  <si>
    <t>EVS01018</t>
  </si>
  <si>
    <t>EVS01019</t>
  </si>
  <si>
    <t>EVS01026</t>
  </si>
  <si>
    <t>EVS01028</t>
  </si>
  <si>
    <t>EVS01029</t>
  </si>
  <si>
    <t>EVS01034</t>
  </si>
  <si>
    <t>EVS01037</t>
  </si>
  <si>
    <t>EVS01038</t>
  </si>
  <si>
    <t>EVS01043</t>
  </si>
  <si>
    <t>EVS01047</t>
  </si>
  <si>
    <t>EVS01049</t>
  </si>
  <si>
    <t>EVS01050</t>
  </si>
  <si>
    <t>EVS01051</t>
  </si>
  <si>
    <t>EVS01056</t>
  </si>
  <si>
    <t>EVS01057</t>
  </si>
  <si>
    <t>EVS01058</t>
  </si>
  <si>
    <t>EVS01062</t>
  </si>
  <si>
    <t>EVS01063</t>
  </si>
  <si>
    <t>EVS01064</t>
  </si>
  <si>
    <t>EVS01066</t>
  </si>
  <si>
    <t>EVS01068</t>
  </si>
  <si>
    <t>EVS01072</t>
  </si>
  <si>
    <t>EVS01073</t>
  </si>
  <si>
    <t>EVS01078</t>
  </si>
  <si>
    <t>EVS01080</t>
  </si>
  <si>
    <t>EVS01082</t>
  </si>
  <si>
    <t>EVS01083</t>
  </si>
  <si>
    <t>EVS01085</t>
  </si>
  <si>
    <t>EVS01089</t>
  </si>
  <si>
    <t>EVS01092</t>
  </si>
  <si>
    <t>EVS01094</t>
  </si>
  <si>
    <t>EVS01095</t>
  </si>
  <si>
    <t>EVS01096</t>
  </si>
  <si>
    <t>EVS01097</t>
  </si>
  <si>
    <t>EVS01107</t>
  </si>
  <si>
    <t>EVS01112</t>
  </si>
  <si>
    <t>EVS01124</t>
  </si>
  <si>
    <t>EVS01126</t>
  </si>
  <si>
    <t>EVS01133</t>
  </si>
  <si>
    <t>EVS01134</t>
  </si>
  <si>
    <t>EVS01135</t>
  </si>
  <si>
    <t>EVS01137</t>
  </si>
  <si>
    <t>EVS01148</t>
  </si>
  <si>
    <t>EVS01153</t>
  </si>
  <si>
    <t>EVS01155</t>
  </si>
  <si>
    <t>EVS01156</t>
  </si>
  <si>
    <t>EVS01158</t>
  </si>
  <si>
    <t>EVS01159</t>
  </si>
  <si>
    <t>EVS01160</t>
  </si>
  <si>
    <t>EVS01162</t>
  </si>
  <si>
    <t>EVS01163</t>
  </si>
  <si>
    <t>EVS01165</t>
  </si>
  <si>
    <t>EVS01173</t>
  </si>
  <si>
    <t>EVS01175</t>
  </si>
  <si>
    <t>EVS01176</t>
  </si>
  <si>
    <t>EVS01177</t>
  </si>
  <si>
    <t>EVS01178</t>
  </si>
  <si>
    <t>EVS01184</t>
  </si>
  <si>
    <t>EVS01188</t>
  </si>
  <si>
    <t>EVS01192</t>
  </si>
  <si>
    <t>EVS01196</t>
  </si>
  <si>
    <t>EVS01199</t>
  </si>
  <si>
    <t>EVS01200</t>
  </si>
  <si>
    <t>EVS01205</t>
  </si>
  <si>
    <t>EVS01209</t>
  </si>
  <si>
    <t>EVS01212</t>
  </si>
  <si>
    <t>EVS01218</t>
  </si>
  <si>
    <t>EVS01219</t>
  </si>
  <si>
    <t>EVS01220</t>
  </si>
  <si>
    <t>EVS01232</t>
  </si>
  <si>
    <t>EVS01234</t>
  </si>
  <si>
    <t>EVS01235</t>
  </si>
  <si>
    <t>EVS01236</t>
  </si>
  <si>
    <t>EVS01238</t>
  </si>
  <si>
    <t>EVS01244</t>
  </si>
  <si>
    <t>EVS01248</t>
  </si>
  <si>
    <t>EVS01249</t>
  </si>
  <si>
    <t>EVS01253</t>
  </si>
  <si>
    <t>EVS01255</t>
  </si>
  <si>
    <t>EVS01258</t>
  </si>
  <si>
    <t>EVS01260</t>
  </si>
  <si>
    <t>EVS01262</t>
  </si>
  <si>
    <t>EVS01268</t>
  </si>
  <si>
    <t>EVS01269</t>
  </si>
  <si>
    <t>EVS01282</t>
  </si>
  <si>
    <t>EVS01288</t>
  </si>
  <si>
    <t>EVS01290</t>
  </si>
  <si>
    <t>EVS01297</t>
  </si>
  <si>
    <t>EVS01300</t>
  </si>
  <si>
    <t>EVS01304</t>
  </si>
  <si>
    <t>EVS01306</t>
  </si>
  <si>
    <t>EVS01308</t>
  </si>
  <si>
    <t>EVS01310</t>
  </si>
  <si>
    <t>EVS01312</t>
  </si>
  <si>
    <t>EVS01314</t>
  </si>
  <si>
    <t>EVS01315</t>
  </si>
  <si>
    <t>EVS01316</t>
  </si>
  <si>
    <t>EVS01318</t>
  </si>
  <si>
    <t>EVS01321</t>
  </si>
  <si>
    <t>EVS01322</t>
  </si>
  <si>
    <t>EVS01323</t>
  </si>
  <si>
    <t>EVS01324</t>
  </si>
  <si>
    <t>EVS01326</t>
  </si>
  <si>
    <t>EVS01328</t>
  </si>
  <si>
    <t>EVS01329</t>
  </si>
  <si>
    <t>EVS01330</t>
  </si>
  <si>
    <t>EVS01331</t>
  </si>
  <si>
    <t>EVS01332</t>
  </si>
  <si>
    <t>EVS01338</t>
  </si>
  <si>
    <t>EVS01342</t>
  </si>
  <si>
    <t>EVS01343</t>
  </si>
  <si>
    <t>EVS01346</t>
  </si>
  <si>
    <t>EVS01351</t>
  </si>
  <si>
    <t>EVS01355</t>
  </si>
  <si>
    <t>EVS01356</t>
  </si>
  <si>
    <t>EVS01360</t>
  </si>
  <si>
    <t>EVS01363</t>
  </si>
  <si>
    <t>EVS01365</t>
  </si>
  <si>
    <t>EVS01371</t>
  </si>
  <si>
    <t>EVS01374</t>
  </si>
  <si>
    <t>EVS01375</t>
  </si>
  <si>
    <t>EVS01379</t>
  </si>
  <si>
    <t>EVS01384</t>
  </si>
  <si>
    <t>EVS01393</t>
  </si>
  <si>
    <t>EVS01400</t>
  </si>
  <si>
    <t>EVS01401</t>
  </si>
  <si>
    <t>EVS01403</t>
  </si>
  <si>
    <t>EVS01405</t>
  </si>
  <si>
    <t>EVS01406</t>
  </si>
  <si>
    <t>EVS01407</t>
  </si>
  <si>
    <t>EVS01411</t>
  </si>
  <si>
    <t>EVS01419</t>
  </si>
  <si>
    <t>EVS01421</t>
  </si>
  <si>
    <t>EVS01422</t>
  </si>
  <si>
    <t>EVS01424</t>
  </si>
  <si>
    <t>EVS01428</t>
  </si>
  <si>
    <t>EVS01430</t>
  </si>
  <si>
    <t>EVS01432</t>
  </si>
  <si>
    <t>EVS01433</t>
  </si>
  <si>
    <t>EVS01436</t>
  </si>
  <si>
    <t>EVS01439</t>
  </si>
  <si>
    <t>EVS01443</t>
  </si>
  <si>
    <t>EVS01449</t>
  </si>
  <si>
    <t>EVS01452</t>
  </si>
  <si>
    <t>EVS01454</t>
  </si>
  <si>
    <t>EVS01458</t>
  </si>
  <si>
    <t>EVS01459</t>
  </si>
  <si>
    <t>EVS01460</t>
  </si>
  <si>
    <t>EVS01461</t>
  </si>
  <si>
    <t>EVS01463</t>
  </si>
  <si>
    <t>EVS01466</t>
  </si>
  <si>
    <t>EVS01468</t>
  </si>
  <si>
    <t>EVS01470</t>
  </si>
  <si>
    <t>EVS01471</t>
  </si>
  <si>
    <t>EVS01472</t>
  </si>
  <si>
    <t>EVS01475</t>
  </si>
  <si>
    <t>EVS01476</t>
  </si>
  <si>
    <t>EVS01479</t>
  </si>
  <si>
    <t>EVS01481</t>
  </si>
  <si>
    <t>EVS01488</t>
  </si>
  <si>
    <t>EVS01489</t>
  </si>
  <si>
    <t>EVS01492</t>
  </si>
  <si>
    <t>EVS01503</t>
  </si>
  <si>
    <t>EVS01504</t>
  </si>
  <si>
    <t>EVS01506</t>
  </si>
  <si>
    <t>EVS01511</t>
  </si>
  <si>
    <t>EVS01519</t>
  </si>
  <si>
    <t>EVS01520</t>
  </si>
  <si>
    <t>EVS01529</t>
  </si>
  <si>
    <t>EVS01531</t>
  </si>
  <si>
    <t>EVS01536</t>
  </si>
  <si>
    <t>EVS01537</t>
  </si>
  <si>
    <t>EVS01545</t>
  </si>
  <si>
    <t>EVS01551</t>
  </si>
  <si>
    <t>EVS01555</t>
  </si>
  <si>
    <t>EVS01556</t>
  </si>
  <si>
    <t>EVS01557</t>
  </si>
  <si>
    <t>EVS01564</t>
  </si>
  <si>
    <t>EVS01567</t>
  </si>
  <si>
    <t>EVS01568</t>
  </si>
  <si>
    <t>EVS01570</t>
  </si>
  <si>
    <t>EVS01574</t>
  </si>
  <si>
    <t>EVS01580</t>
  </si>
  <si>
    <t>EVS01582</t>
  </si>
  <si>
    <t>EVS01587</t>
  </si>
  <si>
    <t>EVS01588</t>
  </si>
  <si>
    <t>EVS01593</t>
  </si>
  <si>
    <t>EVS01594</t>
  </si>
  <si>
    <t>EVS01604</t>
  </si>
  <si>
    <t>EVS01605</t>
  </si>
  <si>
    <t>EVS01607</t>
  </si>
  <si>
    <t>EVS01609</t>
  </si>
  <si>
    <t>EVS01610</t>
  </si>
  <si>
    <t>EVS01613</t>
  </si>
  <si>
    <t>EVS01615</t>
  </si>
  <si>
    <t>EVS01621</t>
  </si>
  <si>
    <t>EVS01623</t>
  </si>
  <si>
    <t>EVS01624</t>
  </si>
  <si>
    <t>EVS01627</t>
  </si>
  <si>
    <t>EVS01629</t>
  </si>
  <si>
    <t>EVS01630</t>
  </si>
  <si>
    <t>EVS01631</t>
  </si>
  <si>
    <t>EVS01632</t>
  </si>
  <si>
    <t>EVS01633</t>
  </si>
  <si>
    <t>EVS01657</t>
  </si>
  <si>
    <t>EVS01662</t>
  </si>
  <si>
    <t>EVS01666</t>
  </si>
  <si>
    <t>EVS01667</t>
  </si>
  <si>
    <t>EVS01674</t>
  </si>
  <si>
    <t>EVS01679</t>
  </si>
  <si>
    <t>EVS01680</t>
  </si>
  <si>
    <t>EVS01692</t>
  </si>
  <si>
    <t>EVS01693</t>
  </si>
  <si>
    <t>EVS01694</t>
  </si>
  <si>
    <t>EVS01695</t>
  </si>
  <si>
    <t>EVS01696</t>
  </si>
  <si>
    <t>EVS01697</t>
  </si>
  <si>
    <t>EVS01700</t>
  </si>
  <si>
    <t>EVS01703</t>
  </si>
  <si>
    <t>EVS01705</t>
  </si>
  <si>
    <t>EVS01706</t>
  </si>
  <si>
    <t>EVS01707</t>
  </si>
  <si>
    <t>EVS01711</t>
  </si>
  <si>
    <t>EVS01714</t>
  </si>
  <si>
    <t>EVS01715</t>
  </si>
  <si>
    <t>EVS01717</t>
  </si>
  <si>
    <t>EVS01719</t>
  </si>
  <si>
    <t>EVS01720</t>
  </si>
  <si>
    <t>EVS01733</t>
  </si>
  <si>
    <t>EVS01734</t>
  </si>
  <si>
    <t>EVS01736</t>
  </si>
  <si>
    <t>EVS01737</t>
  </si>
  <si>
    <t>EVS01740</t>
  </si>
  <si>
    <t>EVS01751</t>
  </si>
  <si>
    <t>EVS01752</t>
  </si>
  <si>
    <t>EVS01756</t>
  </si>
  <si>
    <t>EVS01758</t>
  </si>
  <si>
    <t>EVS01759</t>
  </si>
  <si>
    <t>EVS01767</t>
  </si>
  <si>
    <t>EVS01769</t>
  </si>
  <si>
    <t>EVS01773</t>
  </si>
  <si>
    <t>EVS01775</t>
  </si>
  <si>
    <t>EVS01779</t>
  </si>
  <si>
    <t>EVS01785</t>
  </si>
  <si>
    <t>EVS01788</t>
  </si>
  <si>
    <t>EVS01790</t>
  </si>
  <si>
    <t>EVS01798</t>
  </si>
  <si>
    <t>EVS01803</t>
  </si>
  <si>
    <t>EVS01808</t>
  </si>
  <si>
    <t>EVS01810</t>
  </si>
  <si>
    <t>EVS01812</t>
  </si>
  <si>
    <t>EVS01822</t>
  </si>
  <si>
    <t>EVS01825</t>
  </si>
  <si>
    <t>EVS01827</t>
  </si>
  <si>
    <t>EVS01828</t>
  </si>
  <si>
    <t>EVS01831</t>
  </si>
  <si>
    <t>EVS01834</t>
  </si>
  <si>
    <t>EVS01836</t>
  </si>
  <si>
    <t>EVS01837</t>
  </si>
  <si>
    <t>EVS01841</t>
  </si>
  <si>
    <t>EVS01843</t>
  </si>
  <si>
    <t>EVS01848</t>
  </si>
  <si>
    <t>EVS01859</t>
  </si>
  <si>
    <t>EVS01861</t>
  </si>
  <si>
    <t>EVS01863</t>
  </si>
  <si>
    <t>EVS01866</t>
  </si>
  <si>
    <t>EVS01868</t>
  </si>
  <si>
    <t>EVS01869</t>
  </si>
  <si>
    <t>EVS01874</t>
  </si>
  <si>
    <t>EVS01877</t>
  </si>
  <si>
    <t>EVS01882</t>
  </si>
  <si>
    <t>EVS01885</t>
  </si>
  <si>
    <t>EVS01886</t>
  </si>
  <si>
    <t>EVS01887</t>
  </si>
  <si>
    <t>EVS01890</t>
  </si>
  <si>
    <t>EVS01894</t>
  </si>
  <si>
    <t>EVS01897</t>
  </si>
  <si>
    <t>EVS01901</t>
  </si>
  <si>
    <t>EVS01903</t>
  </si>
  <si>
    <t>EVS01905</t>
  </si>
  <si>
    <t>EVS01914</t>
  </si>
  <si>
    <t>EVS01916</t>
  </si>
  <si>
    <t>EVS01918</t>
  </si>
  <si>
    <t>EVS01920</t>
  </si>
  <si>
    <t>EVS01923</t>
  </si>
  <si>
    <t>EVS01926</t>
  </si>
  <si>
    <t>EVS01933</t>
  </si>
  <si>
    <t>EVS01943</t>
  </si>
  <si>
    <t>EVS01945</t>
  </si>
  <si>
    <t>EVS01949</t>
  </si>
  <si>
    <t>EVS01953</t>
  </si>
  <si>
    <t>EVS01955</t>
  </si>
  <si>
    <t>EVS01956</t>
  </si>
  <si>
    <t>EVS01960</t>
  </si>
  <si>
    <t>EVS01961</t>
  </si>
  <si>
    <t>EVS01963</t>
  </si>
  <si>
    <t>EVS01965</t>
  </si>
  <si>
    <t>EVS01973</t>
  </si>
  <si>
    <t>EVS01976</t>
  </si>
  <si>
    <t>EVS01977</t>
  </si>
  <si>
    <t>EVS01979</t>
  </si>
  <si>
    <t>EVS01992</t>
  </si>
  <si>
    <t>EVS01997</t>
  </si>
  <si>
    <t>EVS02000</t>
  </si>
  <si>
    <t>EVS02002</t>
  </si>
  <si>
    <t>EVS02003</t>
  </si>
  <si>
    <t>EVS02004</t>
  </si>
  <si>
    <t>EVS02005</t>
  </si>
  <si>
    <t>EVS02006</t>
  </si>
  <si>
    <t>EVS02008</t>
  </si>
  <si>
    <t>EVS02010</t>
  </si>
  <si>
    <t>EVS02011</t>
  </si>
  <si>
    <t>EVS02015</t>
  </si>
  <si>
    <t>EVS02031</t>
  </si>
  <si>
    <t>EVS02034</t>
  </si>
  <si>
    <t>EVS02035</t>
  </si>
  <si>
    <t>EVS02037</t>
  </si>
  <si>
    <t>EVS02040</t>
  </si>
  <si>
    <t>EVS02045</t>
  </si>
  <si>
    <t>EVS02046</t>
  </si>
  <si>
    <t>EVS02047</t>
  </si>
  <si>
    <t>EVS02048</t>
  </si>
  <si>
    <t>EVS02049</t>
  </si>
  <si>
    <t>EVS02051</t>
  </si>
  <si>
    <t>EVS02056</t>
  </si>
  <si>
    <t>EVS02057</t>
  </si>
  <si>
    <t>EVS02068</t>
  </si>
  <si>
    <t>EVS02071</t>
  </si>
  <si>
    <t>EVS02073</t>
  </si>
  <si>
    <t>EVS02074</t>
  </si>
  <si>
    <t>EVS02075</t>
  </si>
  <si>
    <t>EVS02080</t>
  </si>
  <si>
    <t>EVS02081</t>
  </si>
  <si>
    <t>EVS02082</t>
  </si>
  <si>
    <t>EVS02085</t>
  </si>
  <si>
    <t>EVS02087</t>
  </si>
  <si>
    <t>EVS02092</t>
  </si>
  <si>
    <t>EVS02101</t>
  </si>
  <si>
    <t>EVS02103</t>
  </si>
  <si>
    <t>EVS02104</t>
  </si>
  <si>
    <t>EVS02114</t>
  </si>
  <si>
    <t>EVS02115</t>
  </si>
  <si>
    <t>EVS02117</t>
  </si>
  <si>
    <t>EVS02120</t>
  </si>
  <si>
    <t>EVS02121</t>
  </si>
  <si>
    <t>EVS02127</t>
  </si>
  <si>
    <t>EVS02129</t>
  </si>
  <si>
    <t>EVS02130</t>
  </si>
  <si>
    <t>EVS02131</t>
  </si>
  <si>
    <t>EVS02136</t>
  </si>
  <si>
    <t>EVS02146</t>
  </si>
  <si>
    <t>EVS02149</t>
  </si>
  <si>
    <t>EVS02150</t>
  </si>
  <si>
    <t>EVS02153</t>
  </si>
  <si>
    <t>EVS02155</t>
  </si>
  <si>
    <t>EVS02169</t>
  </si>
  <si>
    <t>EVS02170</t>
  </si>
  <si>
    <t>EVS02175</t>
  </si>
  <si>
    <t>EVS02176</t>
  </si>
  <si>
    <t>EVS02180</t>
  </si>
  <si>
    <t>EVS02181</t>
  </si>
  <si>
    <t>EVS02183</t>
  </si>
  <si>
    <t>EVS02186</t>
  </si>
  <si>
    <t>EVS02187</t>
  </si>
  <si>
    <t>EVS02188</t>
  </si>
  <si>
    <t>EVS02189</t>
  </si>
  <si>
    <t>EVS02190</t>
  </si>
  <si>
    <t>EVS02194</t>
  </si>
  <si>
    <t>EVS02196</t>
  </si>
  <si>
    <t>EVS02200</t>
  </si>
  <si>
    <t>EVS02204</t>
  </si>
  <si>
    <t>EVS02206</t>
  </si>
  <si>
    <t>EVS02210</t>
  </si>
  <si>
    <t>EVS02211</t>
  </si>
  <si>
    <t>EVS02212</t>
  </si>
  <si>
    <t>EVS02215</t>
  </si>
  <si>
    <t>EVS02216</t>
  </si>
  <si>
    <t>EVS02228</t>
  </si>
  <si>
    <t>EVS02229</t>
  </si>
  <si>
    <t>EVS02231</t>
  </si>
  <si>
    <t>EVS02232</t>
  </si>
  <si>
    <t>EVS02233</t>
  </si>
  <si>
    <t>EVS02235</t>
  </si>
  <si>
    <t>EVS02237</t>
  </si>
  <si>
    <t>EVS02239</t>
  </si>
  <si>
    <t>EVS02240</t>
  </si>
  <si>
    <t>EVS02241</t>
  </si>
  <si>
    <t>EVS02249</t>
  </si>
  <si>
    <t>EVS02255</t>
  </si>
  <si>
    <t>EVS02258</t>
  </si>
  <si>
    <t>EVS02266</t>
  </si>
  <si>
    <t>EVS02268</t>
  </si>
  <si>
    <t>EVS02273</t>
  </si>
  <si>
    <t>EVS02278</t>
  </si>
  <si>
    <t>EVS02282</t>
  </si>
  <si>
    <t>EVS02286</t>
  </si>
  <si>
    <t>EVS02288</t>
  </si>
  <si>
    <t>EVS02290</t>
  </si>
  <si>
    <t>EVS02295</t>
  </si>
  <si>
    <t>EVS02298</t>
  </si>
  <si>
    <t>EVS02308</t>
  </si>
  <si>
    <t>EVS02315</t>
  </si>
  <si>
    <t>EVS02318</t>
  </si>
  <si>
    <t>EVS02323</t>
  </si>
  <si>
    <t>EVS02332</t>
  </si>
  <si>
    <t>EVS02333</t>
  </si>
  <si>
    <t>EVS02340</t>
  </si>
  <si>
    <t>EVS02341</t>
  </si>
  <si>
    <t>EVS02345</t>
  </si>
  <si>
    <t>EVS02346</t>
  </si>
  <si>
    <t>EVS02347</t>
  </si>
  <si>
    <t>EVS02349</t>
  </si>
  <si>
    <t>EVS02350</t>
  </si>
  <si>
    <t>EVS02353</t>
  </si>
  <si>
    <t>EVS02359</t>
  </si>
  <si>
    <t>EVS02361</t>
  </si>
  <si>
    <t>EVS02366</t>
  </si>
  <si>
    <t>EVS02368</t>
  </si>
  <si>
    <t>EVS02371</t>
  </si>
  <si>
    <t>EVS02372</t>
  </si>
  <si>
    <t>EVS02374</t>
  </si>
  <si>
    <t>EVS02377</t>
  </si>
  <si>
    <t>EVS02378</t>
  </si>
  <si>
    <t>EVS02387</t>
  </si>
  <si>
    <t>EVS02389</t>
  </si>
  <si>
    <t>EVS02393</t>
  </si>
  <si>
    <t>EVS02398</t>
  </si>
  <si>
    <t>EVS02400</t>
  </si>
  <si>
    <t>EVS02403</t>
  </si>
  <si>
    <t>EVS02406</t>
  </si>
  <si>
    <t>EVS02407</t>
  </si>
  <si>
    <t>EVS02408</t>
  </si>
  <si>
    <t>EVS02413</t>
  </si>
  <si>
    <t>EVS02422</t>
  </si>
  <si>
    <t>EVS02424</t>
  </si>
  <si>
    <t>EVS02429</t>
  </si>
  <si>
    <t>EVS02430</t>
  </si>
  <si>
    <t>EVS02439</t>
  </si>
  <si>
    <t>EVS02440</t>
  </si>
  <si>
    <t>EVS02441</t>
  </si>
  <si>
    <t>EVS02443</t>
  </si>
  <si>
    <t>EVS02451</t>
  </si>
  <si>
    <t>EVS02453</t>
  </si>
  <si>
    <t>EVS02456</t>
  </si>
  <si>
    <t>EVS02458</t>
  </si>
  <si>
    <t>EVS02460</t>
  </si>
  <si>
    <t>EVS02463</t>
  </si>
  <si>
    <t>EVS02466</t>
  </si>
  <si>
    <t>EVS02471</t>
  </si>
  <si>
    <t>EVS02475</t>
  </si>
  <si>
    <t>EVS02481</t>
  </si>
  <si>
    <t>EVS02489</t>
  </si>
  <si>
    <t>EVS02490</t>
  </si>
  <si>
    <t>EVS02492</t>
  </si>
  <si>
    <t>EVS02494</t>
  </si>
  <si>
    <t>EVS02496</t>
  </si>
  <si>
    <t>EVS02497</t>
  </si>
  <si>
    <t>EVS02502</t>
  </si>
  <si>
    <t>EVS02503</t>
  </si>
  <si>
    <t>EVS02505</t>
  </si>
  <si>
    <t>EVS02508</t>
  </si>
  <si>
    <t>EVS02511</t>
  </si>
  <si>
    <t>EVS02512</t>
  </si>
  <si>
    <t>EVS02513</t>
  </si>
  <si>
    <t>EVS02514</t>
  </si>
  <si>
    <t>EVS02524</t>
  </si>
  <si>
    <t>EVS02527</t>
  </si>
  <si>
    <t>EVS02529</t>
  </si>
  <si>
    <t>EVS02530</t>
  </si>
  <si>
    <t>EVS02532</t>
  </si>
  <si>
    <t>EVS02539</t>
  </si>
  <si>
    <t>EVS02540</t>
  </si>
  <si>
    <t>EVS02544</t>
  </si>
  <si>
    <t>EVS02547</t>
  </si>
  <si>
    <t>EVS02548</t>
  </si>
  <si>
    <t>EVS02550</t>
  </si>
  <si>
    <t>EVS02551</t>
  </si>
  <si>
    <t>EVS02555</t>
  </si>
  <si>
    <t>EVS02561</t>
  </si>
  <si>
    <t>EVS02562</t>
  </si>
  <si>
    <t>EVS02563</t>
  </si>
  <si>
    <t>EVS02565</t>
  </si>
  <si>
    <t>EVS02566</t>
  </si>
  <si>
    <t>EVS02567</t>
  </si>
  <si>
    <t>EVS02568</t>
  </si>
  <si>
    <t>EVS02577</t>
  </si>
  <si>
    <t>EVS02578</t>
  </si>
  <si>
    <t>EVS02585</t>
  </si>
  <si>
    <t>EVS02587</t>
  </si>
  <si>
    <t>EVS02589</t>
  </si>
  <si>
    <t>EVS02591</t>
  </si>
  <si>
    <t>EVS02599</t>
  </si>
  <si>
    <t>EVS02601</t>
  </si>
  <si>
    <t>EVS02603</t>
  </si>
  <si>
    <t>EVS02604</t>
  </si>
  <si>
    <t>EVS02605</t>
  </si>
  <si>
    <t>EVS02609</t>
  </si>
  <si>
    <t>EVS02610</t>
  </si>
  <si>
    <t>EVS02612</t>
  </si>
  <si>
    <t>EVS02613</t>
  </si>
  <si>
    <t>EVS02618</t>
  </si>
  <si>
    <t>EVS02619</t>
  </si>
  <si>
    <t>EVS02620</t>
  </si>
  <si>
    <t>EVS02622</t>
  </si>
  <si>
    <t>EVS02625</t>
  </si>
  <si>
    <t>EVS02628</t>
  </si>
  <si>
    <t>EVS02630</t>
  </si>
  <si>
    <t>EVS02632</t>
  </si>
  <si>
    <t>EVS02633</t>
  </si>
  <si>
    <t>EVS02635</t>
  </si>
  <si>
    <t>EVS02640</t>
  </si>
  <si>
    <t>EVS02642</t>
  </si>
  <si>
    <t>EVS02644</t>
  </si>
  <si>
    <t>EVS02645</t>
  </si>
  <si>
    <t>EVS02646</t>
  </si>
  <si>
    <t>EVS02650</t>
  </si>
  <si>
    <t>EVS02653</t>
  </si>
  <si>
    <t>EVS02655</t>
  </si>
  <si>
    <t>EVS02656</t>
  </si>
  <si>
    <t>EVS02660</t>
  </si>
  <si>
    <t>EVS02661</t>
  </si>
  <si>
    <t>EVS02665</t>
  </si>
  <si>
    <t>EVS02669</t>
  </si>
  <si>
    <t>EVS02674</t>
  </si>
  <si>
    <t>EVS02678</t>
  </si>
  <si>
    <t>EVS02680</t>
  </si>
  <si>
    <t>EVS02681</t>
  </si>
  <si>
    <t>EVS02686</t>
  </si>
  <si>
    <t>EVS02687</t>
  </si>
  <si>
    <t>EVS02688</t>
  </si>
  <si>
    <t>EVS02690</t>
  </si>
  <si>
    <t>EVS02691</t>
  </si>
  <si>
    <t>EVS02692</t>
  </si>
  <si>
    <t>EVS02697</t>
  </si>
  <si>
    <t>EVS02700</t>
  </si>
  <si>
    <t>EVS02705</t>
  </si>
  <si>
    <t>EVS02710</t>
  </si>
  <si>
    <t>EVS02712</t>
  </si>
  <si>
    <t>EVS02715</t>
  </si>
  <si>
    <t>EVS02716</t>
  </si>
  <si>
    <t>EVS02719</t>
  </si>
  <si>
    <t>EVS02722</t>
  </si>
  <si>
    <t>EVS02726</t>
  </si>
  <si>
    <t>EVS02728</t>
  </si>
  <si>
    <t>EVS02733</t>
  </si>
  <si>
    <t>EVS02734</t>
  </si>
  <si>
    <t>EVS02735</t>
  </si>
  <si>
    <t>EVS02736</t>
  </si>
  <si>
    <t>EVS02737</t>
  </si>
  <si>
    <t>EVS02742</t>
  </si>
  <si>
    <t>EVS02743</t>
  </si>
  <si>
    <t>EVS02745</t>
  </si>
  <si>
    <t>EVS02750</t>
  </si>
  <si>
    <t>EVS02751</t>
  </si>
  <si>
    <t>EVS02755</t>
  </si>
  <si>
    <t>EVS02759</t>
  </si>
  <si>
    <t>EVS02764</t>
  </si>
  <si>
    <t>EVS02766</t>
  </si>
  <si>
    <t>EVS02767</t>
  </si>
  <si>
    <t>EVS02769</t>
  </si>
  <si>
    <t>EVS02772</t>
  </si>
  <si>
    <t>EVS02774</t>
  </si>
  <si>
    <t>EVS02775</t>
  </si>
  <si>
    <t>EVS02777</t>
  </si>
  <si>
    <t>EVS02783</t>
  </si>
  <si>
    <t>EVS02789</t>
  </si>
  <si>
    <t>EVS02793</t>
  </si>
  <si>
    <t>EVS02795</t>
  </si>
  <si>
    <t>EVS02796</t>
  </si>
  <si>
    <t>EVS02802</t>
  </si>
  <si>
    <t>EVS02806</t>
  </si>
  <si>
    <t>EVS02807</t>
  </si>
  <si>
    <t>EVS02809</t>
  </si>
  <si>
    <t>EVS02811</t>
  </si>
  <si>
    <t>EVS02812</t>
  </si>
  <si>
    <t>EVS02814</t>
  </si>
  <si>
    <t>EVS02822</t>
  </si>
  <si>
    <t>EVS02831</t>
  </si>
  <si>
    <t>EVS02834</t>
  </si>
  <si>
    <t>EVS02836</t>
  </si>
  <si>
    <t>EVS02839</t>
  </si>
  <si>
    <t>EVS02842</t>
  </si>
  <si>
    <t>EVS02850</t>
  </si>
  <si>
    <t>EVS02854</t>
  </si>
  <si>
    <t>EVS02855</t>
  </si>
  <si>
    <t>EVS02862</t>
  </si>
  <si>
    <t>EVS02863</t>
  </si>
  <si>
    <t>EVS02867</t>
  </si>
  <si>
    <t>EVS02869</t>
  </si>
  <si>
    <t>EVS02870</t>
  </si>
  <si>
    <t>EVS02871</t>
  </si>
  <si>
    <t>EVS02873</t>
  </si>
  <si>
    <t>EVS02880</t>
  </si>
  <si>
    <t>EVS02884</t>
  </si>
  <si>
    <t>EVS02885</t>
  </si>
  <si>
    <t>EVS02886</t>
  </si>
  <si>
    <t>EVS02889</t>
  </si>
  <si>
    <t>EVS02894</t>
  </si>
  <si>
    <t>EVS02899</t>
  </si>
  <si>
    <t>EVS02900</t>
  </si>
  <si>
    <t>EVS02902</t>
  </si>
  <si>
    <t>EVS02903</t>
  </si>
  <si>
    <t>EVS02905</t>
  </si>
  <si>
    <t>EVS02907</t>
  </si>
  <si>
    <t>EVS02909</t>
  </si>
  <si>
    <t>EVS02910</t>
  </si>
  <si>
    <t>EVS02914</t>
  </si>
  <si>
    <t>EVS02916</t>
  </si>
  <si>
    <t>EVS02918</t>
  </si>
  <si>
    <t>EVS02920</t>
  </si>
  <si>
    <t>EVS02922</t>
  </si>
  <si>
    <t>EVS02923</t>
  </si>
  <si>
    <t>EVS02924</t>
  </si>
  <si>
    <t>EVS02925</t>
  </si>
  <si>
    <t>EVS02927</t>
  </si>
  <si>
    <t>EVS02931</t>
  </si>
  <si>
    <t>EVS02932</t>
  </si>
  <si>
    <t>EVS02935</t>
  </si>
  <si>
    <t>EVS02938</t>
  </si>
  <si>
    <t>EVS02941</t>
  </si>
  <si>
    <t>EVS02943</t>
  </si>
  <si>
    <t>EVS02945</t>
  </si>
  <si>
    <t>EVS02946</t>
  </si>
  <si>
    <t>EVS02948</t>
  </si>
  <si>
    <t>EVS02949</t>
  </si>
  <si>
    <t>EVS02951</t>
  </si>
  <si>
    <t>EVS02953</t>
  </si>
  <si>
    <t>EVS02954</t>
  </si>
  <si>
    <t>EVS02957</t>
  </si>
  <si>
    <t>EVS02958</t>
  </si>
  <si>
    <t>EVS02959</t>
  </si>
  <si>
    <t>EVS02964</t>
  </si>
  <si>
    <t>EVS02968</t>
  </si>
  <si>
    <t>EVS02973</t>
  </si>
  <si>
    <t>EVS02974</t>
  </si>
  <si>
    <t>EVS02975</t>
  </si>
  <si>
    <t>EVS02981</t>
  </si>
  <si>
    <t>EVS02983</t>
  </si>
  <si>
    <t>EVS02995</t>
  </si>
  <si>
    <t>EVS03001</t>
  </si>
  <si>
    <t>EVS03005</t>
  </si>
  <si>
    <t>EVS03007</t>
  </si>
  <si>
    <t>EVS03008</t>
  </si>
  <si>
    <t>EVS03010</t>
  </si>
  <si>
    <t>EVS03014</t>
  </si>
  <si>
    <t>EVS03017</t>
  </si>
  <si>
    <t>EVS03021</t>
  </si>
  <si>
    <t>EVS03026</t>
  </si>
  <si>
    <t>EVS03029</t>
  </si>
  <si>
    <t>EVS03030</t>
  </si>
  <si>
    <t>EVS03036</t>
  </si>
  <si>
    <t>EVS03039</t>
  </si>
  <si>
    <t>EVS03046</t>
  </si>
  <si>
    <t>EVS03052</t>
  </si>
  <si>
    <t>EVS03058</t>
  </si>
  <si>
    <t>EVS03060</t>
  </si>
  <si>
    <t>EVS03061</t>
  </si>
  <si>
    <t>EVS03064</t>
  </si>
  <si>
    <t>EVS03065</t>
  </si>
  <si>
    <t>EVS03067</t>
  </si>
  <si>
    <t>EVS03068</t>
  </si>
  <si>
    <t>EVS03070</t>
  </si>
  <si>
    <t>EVS03072</t>
  </si>
  <si>
    <t>EVS03081</t>
  </si>
  <si>
    <t>EVS03084</t>
  </si>
  <si>
    <t>EVS03087</t>
  </si>
  <si>
    <t>EVS03090</t>
  </si>
  <si>
    <t>EVS03092</t>
  </si>
  <si>
    <t>EVS03093</t>
  </si>
  <si>
    <t>EVS03095</t>
  </si>
  <si>
    <t>EVS03096</t>
  </si>
  <si>
    <t>EVS03100</t>
  </si>
  <si>
    <t>EVS03102</t>
  </si>
  <si>
    <t>EVS03104</t>
  </si>
  <si>
    <t>EVS03105</t>
  </si>
  <si>
    <t>EVS03107</t>
  </si>
  <si>
    <t>EVS03108</t>
  </si>
  <si>
    <t>EVS03110</t>
  </si>
  <si>
    <t>EVS03111</t>
  </si>
  <si>
    <t>EVS03112</t>
  </si>
  <si>
    <t>EVS03113</t>
  </si>
  <si>
    <t>EVS03116</t>
  </si>
  <si>
    <t>EVS03118</t>
  </si>
  <si>
    <t>EVS03120</t>
  </si>
  <si>
    <t>EVS03126</t>
  </si>
  <si>
    <t>EVS03127</t>
  </si>
  <si>
    <t>EVS03134</t>
  </si>
  <si>
    <t>EVS03136</t>
  </si>
  <si>
    <t>EVS03137</t>
  </si>
  <si>
    <t>EVS03138</t>
  </si>
  <si>
    <t>EVS03141</t>
  </si>
  <si>
    <t>EVS03145</t>
  </si>
  <si>
    <t>EVS03146</t>
  </si>
  <si>
    <t>EVS03147</t>
  </si>
  <si>
    <t>EVS03150</t>
  </si>
  <si>
    <t>EVS03151</t>
  </si>
  <si>
    <t>EVS03159</t>
  </si>
  <si>
    <t>EVS03162</t>
  </si>
  <si>
    <t>EVS03163</t>
  </si>
  <si>
    <t>EVS03165</t>
  </si>
  <si>
    <t>EVS03169</t>
  </si>
  <si>
    <t>EVS03170</t>
  </si>
  <si>
    <t>EVS03171</t>
  </si>
  <si>
    <t>EVS03173</t>
  </si>
  <si>
    <t>EVS03183</t>
  </si>
  <si>
    <t>EVS03186</t>
  </si>
  <si>
    <t>EVS03187</t>
  </si>
  <si>
    <t>EVS03190</t>
  </si>
  <si>
    <t>EVS03191</t>
  </si>
  <si>
    <t>EVS03197</t>
  </si>
  <si>
    <t>EVS03200</t>
  </si>
  <si>
    <t>EVS03201</t>
  </si>
  <si>
    <t>EVS03203</t>
  </si>
  <si>
    <t>EVS03204</t>
  </si>
  <si>
    <t>EVS03206</t>
  </si>
  <si>
    <t>EVS03210</t>
  </si>
  <si>
    <t>EVS03218</t>
  </si>
  <si>
    <t>EVS03220</t>
  </si>
  <si>
    <t>EVS03221</t>
  </si>
  <si>
    <t>EVS03226</t>
  </si>
  <si>
    <t>EVS03227</t>
  </si>
  <si>
    <t>EVS03231</t>
  </si>
  <si>
    <t>EVS03232</t>
  </si>
  <si>
    <t>EVS03237</t>
  </si>
  <si>
    <t>EVS03241</t>
  </si>
  <si>
    <t>EVS03247</t>
  </si>
  <si>
    <t>EVS03248</t>
  </si>
  <si>
    <t>EVS03250</t>
  </si>
  <si>
    <t>EVS03252</t>
  </si>
  <si>
    <t>EVS03258</t>
  </si>
  <si>
    <t>EVS03262</t>
  </si>
  <si>
    <t>EVS03264</t>
  </si>
  <si>
    <t>EVS03266</t>
  </si>
  <si>
    <t>EVS03271</t>
  </si>
  <si>
    <t>EVS03276</t>
  </si>
  <si>
    <t>EVS03277</t>
  </si>
  <si>
    <t>EVS03287</t>
  </si>
  <si>
    <t>EVS03291</t>
  </si>
  <si>
    <t>EVS03292</t>
  </si>
  <si>
    <t>EVS03294</t>
  </si>
  <si>
    <t>EVS03295</t>
  </si>
  <si>
    <t>EVS03296</t>
  </si>
  <si>
    <t>EVS03297</t>
  </si>
  <si>
    <t>EVS03301</t>
  </si>
  <si>
    <t>EVS03302</t>
  </si>
  <si>
    <t>EVS03305</t>
  </si>
  <si>
    <t>EVS03310</t>
  </si>
  <si>
    <t>EVS03312</t>
  </si>
  <si>
    <t>EVS03313</t>
  </si>
  <si>
    <t>EVS03314</t>
  </si>
  <si>
    <t>EVS03316</t>
  </si>
  <si>
    <t>EVS03319</t>
  </si>
  <si>
    <t>EVS03321</t>
  </si>
  <si>
    <t>EVS03322</t>
  </si>
  <si>
    <t>EVS03323</t>
  </si>
  <si>
    <t>EVS03325</t>
  </si>
  <si>
    <t>EVS03327</t>
  </si>
  <si>
    <t>EVS03331</t>
  </si>
  <si>
    <t>EVS03332</t>
  </si>
  <si>
    <t>EVS03333</t>
  </si>
  <si>
    <t>EVS03338</t>
  </si>
  <si>
    <t>EVS03343</t>
  </si>
  <si>
    <t>EVS03348</t>
  </si>
  <si>
    <t>EVS03350</t>
  </si>
  <si>
    <t>EVS03356</t>
  </si>
  <si>
    <t>EVS03359</t>
  </si>
  <si>
    <t>EVS03361</t>
  </si>
  <si>
    <t>EVS03363</t>
  </si>
  <si>
    <t>EVS03365</t>
  </si>
  <si>
    <t>EVS03366</t>
  </si>
  <si>
    <t>EVS03370</t>
  </si>
  <si>
    <t>EVS03371</t>
  </si>
  <si>
    <t>EVS03373</t>
  </si>
  <si>
    <t>EVS03374</t>
  </si>
  <si>
    <t>EVS03379</t>
  </si>
  <si>
    <t>EVS03385</t>
  </si>
  <si>
    <t>EVS03389</t>
  </si>
  <si>
    <t>EVS03390</t>
  </si>
  <si>
    <t>EVS03392</t>
  </si>
  <si>
    <t>EVS03393</t>
  </si>
  <si>
    <t>EVS03395</t>
  </si>
  <si>
    <t>EVS03396</t>
  </si>
  <si>
    <t>EVS03399</t>
  </si>
  <si>
    <t>EVS03404</t>
  </si>
  <si>
    <t>EVS03408</t>
  </si>
  <si>
    <t>EVS03410</t>
  </si>
  <si>
    <t>EVS03411</t>
  </si>
  <si>
    <t>EVS03415</t>
  </si>
  <si>
    <t>EVS03419</t>
  </si>
  <si>
    <t>EVS03427</t>
  </si>
  <si>
    <t>EVS03430</t>
  </si>
  <si>
    <t>EVS03431</t>
  </si>
  <si>
    <t>EVS03432</t>
  </si>
  <si>
    <t>EVS03433</t>
  </si>
  <si>
    <t>EVS03435</t>
  </si>
  <si>
    <t>EVS03439</t>
  </si>
  <si>
    <t>EVS03445</t>
  </si>
  <si>
    <t>EVS03446</t>
  </si>
  <si>
    <t>EVS03447</t>
  </si>
  <si>
    <t>EVS03451</t>
  </si>
  <si>
    <t>EVS03454</t>
  </si>
  <si>
    <t>EVS03460</t>
  </si>
  <si>
    <t>EVS03473</t>
  </si>
  <si>
    <t>EVS03475</t>
  </si>
  <si>
    <t>EVS03476</t>
  </si>
  <si>
    <t>EVS03477</t>
  </si>
  <si>
    <t>EVS03479</t>
  </si>
  <si>
    <t>EVS03483</t>
  </si>
  <si>
    <t>EVS03488</t>
  </si>
  <si>
    <t>EVS03491</t>
  </si>
  <si>
    <t>EVS03493</t>
  </si>
  <si>
    <t>EVS03495</t>
  </si>
  <si>
    <t>EVS03496</t>
  </si>
  <si>
    <t>EVS03497</t>
  </si>
  <si>
    <t>EVS03504</t>
  </si>
  <si>
    <t>EVS03505</t>
  </si>
  <si>
    <t>EVS03506</t>
  </si>
  <si>
    <t>EVS03510</t>
  </si>
  <si>
    <t>EVS03511</t>
  </si>
  <si>
    <t>EVS03518</t>
  </si>
  <si>
    <t>EVS03519</t>
  </si>
  <si>
    <t>EVS03520</t>
  </si>
  <si>
    <t>EVS03525</t>
  </si>
  <si>
    <t>EVS03528</t>
  </si>
  <si>
    <t>EVS03529</t>
  </si>
  <si>
    <t>EVS03530</t>
  </si>
  <si>
    <t>EVS03532</t>
  </si>
  <si>
    <t>EVS03533</t>
  </si>
  <si>
    <t>EVS03534</t>
  </si>
  <si>
    <t>EVS03536</t>
  </si>
  <si>
    <t>EVS03537</t>
  </si>
  <si>
    <t>EVS03538</t>
  </si>
  <si>
    <t>EVS03540</t>
  </si>
  <si>
    <t>EVS03541</t>
  </si>
  <si>
    <t>EVS03542</t>
  </si>
  <si>
    <t>EVS03544</t>
  </si>
  <si>
    <t>EVS03546</t>
  </si>
  <si>
    <t>EVS03547</t>
  </si>
  <si>
    <t>EVS03548</t>
  </si>
  <si>
    <t>EVS03549</t>
  </si>
  <si>
    <t>EVS03550</t>
  </si>
  <si>
    <t>EVS03552</t>
  </si>
  <si>
    <t>EVS03556</t>
  </si>
  <si>
    <t>EVS03560</t>
  </si>
  <si>
    <t>EVS03564</t>
  </si>
  <si>
    <t>EVS03567</t>
  </si>
  <si>
    <t>EVS03569</t>
  </si>
  <si>
    <t>EVS03570</t>
  </si>
  <si>
    <t>EVS03572</t>
  </si>
  <si>
    <t>EVS03575</t>
  </si>
  <si>
    <t>EVS03582</t>
  </si>
  <si>
    <t>EVS03583</t>
  </si>
  <si>
    <t>EVS03585</t>
  </si>
  <si>
    <t>EVS03588</t>
  </si>
  <si>
    <t>EVS03589</t>
  </si>
  <si>
    <t>EVS03590</t>
  </si>
  <si>
    <t>EVS03591</t>
  </si>
  <si>
    <t>EVS03592</t>
  </si>
  <si>
    <t>EVS03593</t>
  </si>
  <si>
    <t>EVS03596</t>
  </si>
  <si>
    <t>EVS03597</t>
  </si>
  <si>
    <t>EVS03598</t>
  </si>
  <si>
    <t>EVS03600</t>
  </si>
  <si>
    <t>EVS03601</t>
  </si>
  <si>
    <t>EVS03603</t>
  </si>
  <si>
    <t>EVS03606</t>
  </si>
  <si>
    <t>EVS03608</t>
  </si>
  <si>
    <t>EVS03609</t>
  </si>
  <si>
    <t>EVS03610</t>
  </si>
  <si>
    <t>EVS03611</t>
  </si>
  <si>
    <t>EVS03616</t>
  </si>
  <si>
    <t>EVS03617</t>
  </si>
  <si>
    <t>EVS03620</t>
  </si>
  <si>
    <t>EVS03622</t>
  </si>
  <si>
    <t>EVS03623</t>
  </si>
  <si>
    <t>EVS03624</t>
  </si>
  <si>
    <t>EVS03628</t>
  </si>
  <si>
    <t>EVS03629</t>
  </si>
  <si>
    <t>EVS03630</t>
  </si>
  <si>
    <t>EVS03632</t>
  </si>
  <si>
    <t>EVS03633</t>
  </si>
  <si>
    <t>EVS03634</t>
  </si>
  <si>
    <t>EVS03636</t>
  </si>
  <si>
    <t>EVS03643</t>
  </si>
  <si>
    <t>EVS03644</t>
  </si>
  <si>
    <t>EVS03650</t>
  </si>
  <si>
    <t>EVS03656</t>
  </si>
  <si>
    <t>EVS03660</t>
  </si>
  <si>
    <t>EVS03661</t>
  </si>
  <si>
    <t>EVS03663</t>
  </si>
  <si>
    <t>EVS03665</t>
  </si>
  <si>
    <t>EVS03667</t>
  </si>
  <si>
    <t>EVS03668</t>
  </si>
  <si>
    <t>EVS03671</t>
  </si>
  <si>
    <t>EVS03675</t>
  </si>
  <si>
    <t>EVS03676</t>
  </si>
  <si>
    <t>EVS03678</t>
  </si>
  <si>
    <t>EVS03681</t>
  </si>
  <si>
    <t>EVS03682</t>
  </si>
  <si>
    <t>EVS03692</t>
  </si>
  <si>
    <t>EVS03694</t>
  </si>
  <si>
    <t>EVS03696</t>
  </si>
  <si>
    <t>EVS03700</t>
  </si>
  <si>
    <t>EVS03702</t>
  </si>
  <si>
    <t>EVS03707</t>
  </si>
  <si>
    <t>EVS03708</t>
  </si>
  <si>
    <t>EVS03710</t>
  </si>
  <si>
    <t>EVS03712</t>
  </si>
  <si>
    <t>EVS03714</t>
  </si>
  <si>
    <t>EVS03716</t>
  </si>
  <si>
    <t>EVS03724</t>
  </si>
  <si>
    <t>EVS03725</t>
  </si>
  <si>
    <t>EVS03726</t>
  </si>
  <si>
    <t>EVS03727</t>
  </si>
  <si>
    <t>EVS03729</t>
  </si>
  <si>
    <t>EVS03734</t>
  </si>
  <si>
    <t>EVS03738</t>
  </si>
  <si>
    <t>EVS03740</t>
  </si>
  <si>
    <t>EVS03742</t>
  </si>
  <si>
    <t>EVS03744</t>
  </si>
  <si>
    <t>EVS03747</t>
  </si>
  <si>
    <t>EVS03750</t>
  </si>
  <si>
    <t>EVS03752</t>
  </si>
  <si>
    <t>EVS03753</t>
  </si>
  <si>
    <t>EVS03759</t>
  </si>
  <si>
    <t>EVS03762</t>
  </si>
  <si>
    <t>EVS03763</t>
  </si>
  <si>
    <t>EVS03764</t>
  </si>
  <si>
    <t>EVS03767</t>
  </si>
  <si>
    <t>EVS03773</t>
  </si>
  <si>
    <t>EVS03774</t>
  </si>
  <si>
    <t>EVS03776</t>
  </si>
  <si>
    <t>EVS03777</t>
  </si>
  <si>
    <t>EVS03780</t>
  </si>
  <si>
    <t>EVS03782</t>
  </si>
  <si>
    <t>EVS03784</t>
  </si>
  <si>
    <t>EVS03785</t>
  </si>
  <si>
    <t>EVS03787</t>
  </si>
  <si>
    <t>EVS03789</t>
  </si>
  <si>
    <t>EVS03792</t>
  </si>
  <si>
    <t>EVS03796</t>
  </si>
  <si>
    <t>EVS03800</t>
  </si>
  <si>
    <t>EVS03808</t>
  </si>
  <si>
    <t>EVS03813</t>
  </si>
  <si>
    <t>EVS03814</t>
  </si>
  <si>
    <t>EVS03821</t>
  </si>
  <si>
    <t>EVS03822</t>
  </si>
  <si>
    <t>EVS03824</t>
  </si>
  <si>
    <t>EVS03825</t>
  </si>
  <si>
    <t>EVS03826</t>
  </si>
  <si>
    <t>EVS03828</t>
  </si>
  <si>
    <t>EVS03838</t>
  </si>
  <si>
    <t>EVS03842</t>
  </si>
  <si>
    <t>EVS03849</t>
  </si>
  <si>
    <t>EVS03853</t>
  </si>
  <si>
    <t>EVS03855</t>
  </si>
  <si>
    <t>EVS03856</t>
  </si>
  <si>
    <t>EVS03866</t>
  </si>
  <si>
    <t>EVS03868</t>
  </si>
  <si>
    <t>EVS03874</t>
  </si>
  <si>
    <t>EVS03875</t>
  </si>
  <si>
    <t>EVS03876</t>
  </si>
  <si>
    <t>EVS03879</t>
  </si>
  <si>
    <t>EVS03885</t>
  </si>
  <si>
    <t>EVS03886</t>
  </si>
  <si>
    <t>EVS03893</t>
  </si>
  <si>
    <t>EVS03894</t>
  </si>
  <si>
    <t>EVS03897</t>
  </si>
  <si>
    <t>EVS03903</t>
  </si>
  <si>
    <t>EVS03904</t>
  </si>
  <si>
    <t>EVS03909</t>
  </si>
  <si>
    <t>EVS03910</t>
  </si>
  <si>
    <t>EVS03911</t>
  </si>
  <si>
    <t>EVS03913</t>
  </si>
  <si>
    <t>EVS03914</t>
  </si>
  <si>
    <t>EVS03917</t>
  </si>
  <si>
    <t>EVS03918</t>
  </si>
  <si>
    <t>EVS03919</t>
  </si>
  <si>
    <t>EVS03920</t>
  </si>
  <si>
    <t>EVS03922</t>
  </si>
  <si>
    <t>EVS03924</t>
  </si>
  <si>
    <t>EVS03927</t>
  </si>
  <si>
    <t>EVS03929</t>
  </si>
  <si>
    <t>EVS03934</t>
  </si>
  <si>
    <t>EVS03939</t>
  </si>
  <si>
    <t>EVS03945</t>
  </si>
  <si>
    <t>EVS03955</t>
  </si>
  <si>
    <t>EVS03959</t>
  </si>
  <si>
    <t>EVS03962</t>
  </si>
  <si>
    <t>EVS03963</t>
  </si>
  <si>
    <t>EVS03967</t>
  </si>
  <si>
    <t>EVS03970</t>
  </si>
  <si>
    <t>EVS03976</t>
  </si>
  <si>
    <t>EVS03979</t>
  </si>
  <si>
    <t>EVS03983</t>
  </si>
  <si>
    <t>EVS03985</t>
  </si>
  <si>
    <t>EVS03992</t>
  </si>
  <si>
    <t>EVS03995</t>
  </si>
  <si>
    <t>EVS04003</t>
  </si>
  <si>
    <t>EVS04005</t>
  </si>
  <si>
    <t>EVS04009</t>
  </si>
  <si>
    <t>EVS04012</t>
  </si>
  <si>
    <t>EVS04020</t>
  </si>
  <si>
    <t>EVS04021</t>
  </si>
  <si>
    <t>EVS04026</t>
  </si>
  <si>
    <t>EVS04031</t>
  </si>
  <si>
    <t>EVS04032</t>
  </si>
  <si>
    <t>EVS04042</t>
  </si>
  <si>
    <t>EVS04044</t>
  </si>
  <si>
    <t>EVS04045</t>
  </si>
  <si>
    <t>EVS04051</t>
  </si>
  <si>
    <t>EVS04054</t>
  </si>
  <si>
    <t>EVS04057</t>
  </si>
  <si>
    <t>EVS04060</t>
  </si>
  <si>
    <t>EVS04061</t>
  </si>
  <si>
    <t>EVS04063</t>
  </si>
  <si>
    <t>EVS04065</t>
  </si>
  <si>
    <t>EVS04068</t>
  </si>
  <si>
    <t>EVS04071</t>
  </si>
  <si>
    <t>EVS04072</t>
  </si>
  <si>
    <t>EVS04075</t>
  </si>
  <si>
    <t>EVS04077</t>
  </si>
  <si>
    <t>EVS04081</t>
  </si>
  <si>
    <t>EVS04083</t>
  </si>
  <si>
    <t>EVS04084</t>
  </si>
  <si>
    <t>EVS04093</t>
  </si>
  <si>
    <t>EVS04096</t>
  </si>
  <si>
    <t>EVS04097</t>
  </si>
  <si>
    <t>EVS04099</t>
  </si>
  <si>
    <t>EVS04101</t>
  </si>
  <si>
    <t>EVS04105</t>
  </si>
  <si>
    <t>EVS04106</t>
  </si>
  <si>
    <t>EVS04108</t>
  </si>
  <si>
    <t>EVS04110</t>
  </si>
  <si>
    <t>EVS04111</t>
  </si>
  <si>
    <t>EVS04112</t>
  </si>
  <si>
    <t>EVS04114</t>
  </si>
  <si>
    <t>EVS04116</t>
  </si>
  <si>
    <t>EVS04125</t>
  </si>
  <si>
    <t>EVS04128</t>
  </si>
  <si>
    <t>EVS04130</t>
  </si>
  <si>
    <t>EVS04134</t>
  </si>
  <si>
    <t>EVS04135</t>
  </si>
  <si>
    <t>EVS04136</t>
  </si>
  <si>
    <t>EVS04147</t>
  </si>
  <si>
    <t>EVS04149</t>
  </si>
  <si>
    <t>EVS04153</t>
  </si>
  <si>
    <t>EVS04155</t>
  </si>
  <si>
    <t>EVS04156</t>
  </si>
  <si>
    <t>EVS04160</t>
  </si>
  <si>
    <t>EVS04162</t>
  </si>
  <si>
    <t>EVS04163</t>
  </si>
  <si>
    <t>EVS04168</t>
  </si>
  <si>
    <t>EVS04176</t>
  </si>
  <si>
    <t>EVS04178</t>
  </si>
  <si>
    <t>EVS04179</t>
  </si>
  <si>
    <t>EVS04180</t>
  </si>
  <si>
    <t>EVS04183</t>
  </si>
  <si>
    <t>EVS04184</t>
  </si>
  <si>
    <t>EVS04185</t>
  </si>
  <si>
    <t>EVS04190</t>
  </si>
  <si>
    <t>EVS04191</t>
  </si>
  <si>
    <t>EVS04192</t>
  </si>
  <si>
    <t>EVS04197</t>
  </si>
  <si>
    <t>EVS04198</t>
  </si>
  <si>
    <t>EVS04200</t>
  </si>
  <si>
    <t>EVS04201</t>
  </si>
  <si>
    <t>EVS04203</t>
  </si>
  <si>
    <t>EVS04204</t>
  </si>
  <si>
    <t>EVS04205</t>
  </si>
  <si>
    <t>EVS04208</t>
  </si>
  <si>
    <t>EVS04211</t>
  </si>
  <si>
    <t>EVS04215</t>
  </si>
  <si>
    <t>EVS04221</t>
  </si>
  <si>
    <t>EVS04223</t>
  </si>
  <si>
    <t>EVS04224</t>
  </si>
  <si>
    <t>EVS04229</t>
  </si>
  <si>
    <t>EVS04233</t>
  </si>
  <si>
    <t>EVS04236</t>
  </si>
  <si>
    <t>EVS04237</t>
  </si>
  <si>
    <t>EVS04242</t>
  </si>
  <si>
    <t>EVS04247</t>
  </si>
  <si>
    <t>EVS04248</t>
  </si>
  <si>
    <t>EVS04250</t>
  </si>
  <si>
    <t>EVS04251</t>
  </si>
  <si>
    <t>EVS04252</t>
  </si>
  <si>
    <t>EVS04257</t>
  </si>
  <si>
    <t>EVS04258</t>
  </si>
  <si>
    <t>EVS04263</t>
  </si>
  <si>
    <t>EVS04266</t>
  </si>
  <si>
    <t>EVS04267</t>
  </si>
  <si>
    <t>EVS04268</t>
  </si>
  <si>
    <t>EVS04269</t>
  </si>
  <si>
    <t>EVS04270</t>
  </si>
  <si>
    <t>EVS04272</t>
  </si>
  <si>
    <t>EVS04280</t>
  </si>
  <si>
    <t>EVS04281</t>
  </si>
  <si>
    <t>EVS04284</t>
  </si>
  <si>
    <t>EVS04285</t>
  </si>
  <si>
    <t>EVS04288</t>
  </si>
  <si>
    <t>EVS04290</t>
  </si>
  <si>
    <t>EVS04297</t>
  </si>
  <si>
    <t>EVS04301</t>
  </si>
  <si>
    <t>EVS04303</t>
  </si>
  <si>
    <t>EVS04305</t>
  </si>
  <si>
    <t>EVS04307</t>
  </si>
  <si>
    <t>EVS04313</t>
  </si>
  <si>
    <t>EVS04314</t>
  </si>
  <si>
    <t>EVS04315</t>
  </si>
  <si>
    <t>EVS04316</t>
  </si>
  <si>
    <t>EVS04322</t>
  </si>
  <si>
    <t>EVS04326</t>
  </si>
  <si>
    <t>EVS04330</t>
  </si>
  <si>
    <t>EVS04331</t>
  </si>
  <si>
    <t>EVS04332</t>
  </si>
  <si>
    <t>EVS04335</t>
  </si>
  <si>
    <t>EVS04337</t>
  </si>
  <si>
    <t>EVS04339</t>
  </si>
  <si>
    <t>EVS04342</t>
  </si>
  <si>
    <t>EVS04346</t>
  </si>
  <si>
    <t>EVS04348</t>
  </si>
  <si>
    <t>EVS04353</t>
  </si>
  <si>
    <t>EVS04354</t>
  </si>
  <si>
    <t>EVS04355</t>
  </si>
  <si>
    <t>EVS04356</t>
  </si>
  <si>
    <t>EVS04358</t>
  </si>
  <si>
    <t>EVS04359</t>
  </si>
  <si>
    <t>EVS04360</t>
  </si>
  <si>
    <t>EVS04365</t>
  </si>
  <si>
    <t>EVS04370</t>
  </si>
  <si>
    <t>EVS04379</t>
  </si>
  <si>
    <t>EVS04393</t>
  </si>
  <si>
    <t>EVS04395</t>
  </si>
  <si>
    <t>EVS04400</t>
  </si>
  <si>
    <t>EVS04401</t>
  </si>
  <si>
    <t>EVS04407</t>
  </si>
  <si>
    <t>EVS04411</t>
  </si>
  <si>
    <t>EVS04414</t>
  </si>
  <si>
    <t>EVS04415</t>
  </si>
  <si>
    <t>EVS04417</t>
  </si>
  <si>
    <t>EVS04420</t>
  </si>
  <si>
    <t>EVS04421</t>
  </si>
  <si>
    <t>EVS04433</t>
  </si>
  <si>
    <t>EVS04437</t>
  </si>
  <si>
    <t>EVS04441</t>
  </si>
  <si>
    <t>EVS04442</t>
  </si>
  <si>
    <t>EVS04447</t>
  </si>
  <si>
    <t>EVS04451</t>
  </si>
  <si>
    <t>EVS04452</t>
  </si>
  <si>
    <t>EVS04454</t>
  </si>
  <si>
    <t>EVS04455</t>
  </si>
  <si>
    <t>EVS04457</t>
  </si>
  <si>
    <t>EVS04460</t>
  </si>
  <si>
    <t>EVS04461</t>
  </si>
  <si>
    <t>EVS04465</t>
  </si>
  <si>
    <t>EVS04467</t>
  </si>
  <si>
    <t>EVS04468</t>
  </si>
  <si>
    <t>EVS04470</t>
  </si>
  <si>
    <t>EVS04477</t>
  </si>
  <si>
    <t>EVS04478</t>
  </si>
  <si>
    <t>EVS04481</t>
  </si>
  <si>
    <t>EVS04485</t>
  </si>
  <si>
    <t>EVS04488</t>
  </si>
  <si>
    <t>EVS04489</t>
  </si>
  <si>
    <t>EVS04494</t>
  </si>
  <si>
    <t>EVS04495</t>
  </si>
  <si>
    <t>EVS04496</t>
  </si>
  <si>
    <t>EVS04500</t>
  </si>
  <si>
    <t>EVS04501</t>
  </si>
  <si>
    <t>EVS04503</t>
  </si>
  <si>
    <t>EVS04504</t>
  </si>
  <si>
    <t>EVS04506</t>
  </si>
  <si>
    <t>EVS04511</t>
  </si>
  <si>
    <t>EVS04512</t>
  </si>
  <si>
    <t>EVS04513</t>
  </si>
  <si>
    <t>EVS04516</t>
  </si>
  <si>
    <t>EVS04522</t>
  </si>
  <si>
    <t>EVS04523</t>
  </si>
  <si>
    <t>EVS04524</t>
  </si>
  <si>
    <t>EVS04530</t>
  </si>
  <si>
    <t>EVS04531</t>
  </si>
  <si>
    <t>EVS04533</t>
  </si>
  <si>
    <t>EVS04538</t>
  </si>
  <si>
    <t>EVS04540</t>
  </si>
  <si>
    <t>EVS04541</t>
  </si>
  <si>
    <t>EVS04542</t>
  </si>
  <si>
    <t>EVS04544</t>
  </si>
  <si>
    <t>EVS04547</t>
  </si>
  <si>
    <t>EVS04549</t>
  </si>
  <si>
    <t>EVS04554</t>
  </si>
  <si>
    <t>EVS04555</t>
  </si>
  <si>
    <t>EVS04558</t>
  </si>
  <si>
    <t>EVS04561</t>
  </si>
  <si>
    <t>EVS04564</t>
  </si>
  <si>
    <t>EVS04565</t>
  </si>
  <si>
    <t>EVS04566</t>
  </si>
  <si>
    <t>EVS04576</t>
  </si>
  <si>
    <t>EVS04577</t>
  </si>
  <si>
    <t>EVS04580</t>
  </si>
  <si>
    <t>EVS04582</t>
  </si>
  <si>
    <t>EVS04586</t>
  </si>
  <si>
    <t>EVS04588</t>
  </si>
  <si>
    <t>EVS04592</t>
  </si>
  <si>
    <t>EVS04593</t>
  </si>
  <si>
    <t>EVS04594</t>
  </si>
  <si>
    <t>EVS04595</t>
  </si>
  <si>
    <t>EVS04597</t>
  </si>
  <si>
    <t>EVS04598</t>
  </si>
  <si>
    <t>EVS04599</t>
  </si>
  <si>
    <t>EVS04607</t>
  </si>
  <si>
    <t>EVS04608</t>
  </si>
  <si>
    <t>EVS04609</t>
  </si>
  <si>
    <t>EVS04611</t>
  </si>
  <si>
    <t>EVS04614</t>
  </si>
  <si>
    <t>EVS04616</t>
  </si>
  <si>
    <t>EVS04617</t>
  </si>
  <si>
    <t>EVS04625</t>
  </si>
  <si>
    <t>EVS04626</t>
  </si>
  <si>
    <t>EVS04635</t>
  </si>
  <si>
    <t>EVS04637</t>
  </si>
  <si>
    <t>EVS04640</t>
  </si>
  <si>
    <t>EVS04644</t>
  </si>
  <si>
    <t>EVS04648</t>
  </si>
  <si>
    <t>EVS04654</t>
  </si>
  <si>
    <t>EVS04658</t>
  </si>
  <si>
    <t>EVS04669</t>
  </si>
  <si>
    <t>EVS04671</t>
  </si>
  <si>
    <t>EVS04675</t>
  </si>
  <si>
    <t>EVS04686</t>
  </si>
  <si>
    <t>EVS04687</t>
  </si>
  <si>
    <t>EVS04690</t>
  </si>
  <si>
    <t>EVS04693</t>
  </si>
  <si>
    <t>EVS04694</t>
  </si>
  <si>
    <t>EVS04697</t>
  </si>
  <si>
    <t>EVS04701</t>
  </si>
  <si>
    <t>EVS04703</t>
  </si>
  <si>
    <t>EVS04705</t>
  </si>
  <si>
    <t>EVS04707</t>
  </si>
  <si>
    <t>EVS04708</t>
  </si>
  <si>
    <t>EVS04709</t>
  </si>
  <si>
    <t>EVS04710</t>
  </si>
  <si>
    <t>EVS04711</t>
  </si>
  <si>
    <t>EVS04712</t>
  </si>
  <si>
    <t>EVS04713</t>
  </si>
  <si>
    <t>EVS04714</t>
  </si>
  <si>
    <t>EVS04723</t>
  </si>
  <si>
    <t>EVS04724</t>
  </si>
  <si>
    <t>EVS04725</t>
  </si>
  <si>
    <t>EVS04731</t>
  </si>
  <si>
    <t>EVS04732</t>
  </si>
  <si>
    <t>EVS04733</t>
  </si>
  <si>
    <t>EVS04735</t>
  </si>
  <si>
    <t>EVS04737</t>
  </si>
  <si>
    <t>EVS04739</t>
  </si>
  <si>
    <t>EVS04740</t>
  </si>
  <si>
    <t>EVS04743</t>
  </si>
  <si>
    <t>EVS04744</t>
  </si>
  <si>
    <t>EVS04750</t>
  </si>
  <si>
    <t>EVS04756</t>
  </si>
  <si>
    <t>EVS04759</t>
  </si>
  <si>
    <t>EVS04760</t>
  </si>
  <si>
    <t>EVS04762</t>
  </si>
  <si>
    <t>EVS04770</t>
  </si>
  <si>
    <t>EVS04776</t>
  </si>
  <si>
    <t>EVS04778</t>
  </si>
  <si>
    <t>EVS04779</t>
  </si>
  <si>
    <t>EVS04780</t>
  </si>
  <si>
    <t>EVS04782</t>
  </si>
  <si>
    <t>EVS04786</t>
  </si>
  <si>
    <t>EVS04788</t>
  </si>
  <si>
    <t>EVS04794</t>
  </si>
  <si>
    <t>EVS04799</t>
  </si>
  <si>
    <t>EVS04801</t>
  </si>
  <si>
    <t>EVS04803</t>
  </si>
  <si>
    <t>EVS04804</t>
  </si>
  <si>
    <t>EVS04807</t>
  </si>
  <si>
    <t>EVS04809</t>
  </si>
  <si>
    <t>EVS04838</t>
  </si>
  <si>
    <t>EVS04840</t>
  </si>
  <si>
    <t>EVS04841</t>
  </si>
  <si>
    <t>EVS04845</t>
  </si>
  <si>
    <t>EVS04848</t>
  </si>
  <si>
    <t>EVS04858</t>
  </si>
  <si>
    <t>EVS04860</t>
  </si>
  <si>
    <t>EVS04862</t>
  </si>
  <si>
    <t>EVS04864</t>
  </si>
  <si>
    <t>EVS04869</t>
  </si>
  <si>
    <t>EVS04876</t>
  </si>
  <si>
    <t>EVS04877</t>
  </si>
  <si>
    <t>EVS04878</t>
  </si>
  <si>
    <t>EVS04879</t>
  </si>
  <si>
    <t>EVS04881</t>
  </si>
  <si>
    <t>EVS04882</t>
  </si>
  <si>
    <t>EVS04885</t>
  </si>
  <si>
    <t>EVS04886</t>
  </si>
  <si>
    <t>EVS04892</t>
  </si>
  <si>
    <t>EVS04895</t>
  </si>
  <si>
    <t>EVS04896</t>
  </si>
  <si>
    <t>EVS04899</t>
  </si>
  <si>
    <t>EVS04906</t>
  </si>
  <si>
    <t>EVS04909</t>
  </si>
  <si>
    <t>EVS04912</t>
  </si>
  <si>
    <t>EVS04920</t>
  </si>
  <si>
    <t>EVS04921</t>
  </si>
  <si>
    <t>EVS04922</t>
  </si>
  <si>
    <t>EVS04924</t>
  </si>
  <si>
    <t>EVS04928</t>
  </si>
  <si>
    <t>EVS04929</t>
  </si>
  <si>
    <t>EVS04930</t>
  </si>
  <si>
    <t>EVS04931</t>
  </si>
  <si>
    <t>EVS04934</t>
  </si>
  <si>
    <t>EVS04937</t>
  </si>
  <si>
    <t>EVS04940</t>
  </si>
  <si>
    <t>EVS04946</t>
  </si>
  <si>
    <t>EVS04948</t>
  </si>
  <si>
    <t>EVS04949</t>
  </si>
  <si>
    <t>EVS04954</t>
  </si>
  <si>
    <t>EVS04973</t>
  </si>
  <si>
    <t>EVS04975</t>
  </si>
  <si>
    <t>EVS04976</t>
  </si>
  <si>
    <t>EVS04977</t>
  </si>
  <si>
    <t>EVS04978</t>
  </si>
  <si>
    <t>EVS04985</t>
  </si>
  <si>
    <t>EVS04987</t>
  </si>
  <si>
    <t>EVS04989</t>
  </si>
  <si>
    <t>EVS04993</t>
  </si>
  <si>
    <t>EVS04995</t>
  </si>
  <si>
    <t>EVS04997</t>
  </si>
  <si>
    <t>EVS00001</t>
  </si>
  <si>
    <t>AC Level 2</t>
  </si>
  <si>
    <t>EVS00003</t>
  </si>
  <si>
    <t>EVS00005</t>
  </si>
  <si>
    <t>EVS00006</t>
  </si>
  <si>
    <t>EVS00008</t>
  </si>
  <si>
    <t>EVS00009</t>
  </si>
  <si>
    <t>EVS00010</t>
  </si>
  <si>
    <t>EVS00014</t>
  </si>
  <si>
    <t>EVS00015</t>
  </si>
  <si>
    <t>EVS00016</t>
  </si>
  <si>
    <t>EVS00022</t>
  </si>
  <si>
    <t>EVS00023</t>
  </si>
  <si>
    <t>EVS00031</t>
  </si>
  <si>
    <t>EVS00032</t>
  </si>
  <si>
    <t>EVS00035</t>
  </si>
  <si>
    <t>EVS00036</t>
  </si>
  <si>
    <t>EVS00040</t>
  </si>
  <si>
    <t>EVS00045</t>
  </si>
  <si>
    <t>EVS00050</t>
  </si>
  <si>
    <t>EVS00052</t>
  </si>
  <si>
    <t>EVS00053</t>
  </si>
  <si>
    <t>EVS00056</t>
  </si>
  <si>
    <t>EVS00060</t>
  </si>
  <si>
    <t>EVS00064</t>
  </si>
  <si>
    <t>EVS00067</t>
  </si>
  <si>
    <t>EVS00071</t>
  </si>
  <si>
    <t>EVS00073</t>
  </si>
  <si>
    <t>EVS00076</t>
  </si>
  <si>
    <t>EVS00078</t>
  </si>
  <si>
    <t>EVS00080</t>
  </si>
  <si>
    <t>EVS00081</t>
  </si>
  <si>
    <t>EVS00083</t>
  </si>
  <si>
    <t>EVS00084</t>
  </si>
  <si>
    <t>EVS00085</t>
  </si>
  <si>
    <t>EVS00086</t>
  </si>
  <si>
    <t>EVS00087</t>
  </si>
  <si>
    <t>EVS00090</t>
  </si>
  <si>
    <t>EVS00094</t>
  </si>
  <si>
    <t>EVS00097</t>
  </si>
  <si>
    <t>EVS00099</t>
  </si>
  <si>
    <t>EVS00100</t>
  </si>
  <si>
    <t>EVS00104</t>
  </si>
  <si>
    <t>EVS00105</t>
  </si>
  <si>
    <t>EVS00106</t>
  </si>
  <si>
    <t>EVS00108</t>
  </si>
  <si>
    <t>EVS00113</t>
  </si>
  <si>
    <t>EVS00114</t>
  </si>
  <si>
    <t>EVS00115</t>
  </si>
  <si>
    <t>EVS00116</t>
  </si>
  <si>
    <t>EVS00117</t>
  </si>
  <si>
    <t>EVS00119</t>
  </si>
  <si>
    <t>EVS00120</t>
  </si>
  <si>
    <t>EVS00122</t>
  </si>
  <si>
    <t>EVS00123</t>
  </si>
  <si>
    <t>EVS00124</t>
  </si>
  <si>
    <t>EVS00128</t>
  </si>
  <si>
    <t>EVS00140</t>
  </si>
  <si>
    <t>EVS00143</t>
  </si>
  <si>
    <t>EVS00149</t>
  </si>
  <si>
    <t>EVS00150</t>
  </si>
  <si>
    <t>EVS00151</t>
  </si>
  <si>
    <t>EVS00152</t>
  </si>
  <si>
    <t>EVS00153</t>
  </si>
  <si>
    <t>EVS00154</t>
  </si>
  <si>
    <t>EVS00155</t>
  </si>
  <si>
    <t>EVS00156</t>
  </si>
  <si>
    <t>EVS00157</t>
  </si>
  <si>
    <t>EVS00159</t>
  </si>
  <si>
    <t>EVS00161</t>
  </si>
  <si>
    <t>EVS00170</t>
  </si>
  <si>
    <t>EVS00173</t>
  </si>
  <si>
    <t>EVS00177</t>
  </si>
  <si>
    <t>EVS00179</t>
  </si>
  <si>
    <t>EVS00180</t>
  </si>
  <si>
    <t>EVS00181</t>
  </si>
  <si>
    <t>EVS00185</t>
  </si>
  <si>
    <t>EVS00191</t>
  </si>
  <si>
    <t>EVS00193</t>
  </si>
  <si>
    <t>EVS00202</t>
  </si>
  <si>
    <t>EVS00203</t>
  </si>
  <si>
    <t>EVS00206</t>
  </si>
  <si>
    <t>EVS00208</t>
  </si>
  <si>
    <t>EVS00209</t>
  </si>
  <si>
    <t>EVS00210</t>
  </si>
  <si>
    <t>EVS00216</t>
  </si>
  <si>
    <t>EVS00220</t>
  </si>
  <si>
    <t>EVS00229</t>
  </si>
  <si>
    <t>EVS00231</t>
  </si>
  <si>
    <t>EVS00234</t>
  </si>
  <si>
    <t>EVS00236</t>
  </si>
  <si>
    <t>EVS00237</t>
  </si>
  <si>
    <t>EVS00239</t>
  </si>
  <si>
    <t>EVS00242</t>
  </si>
  <si>
    <t>EVS00244</t>
  </si>
  <si>
    <t>EVS00245</t>
  </si>
  <si>
    <t>EVS00246</t>
  </si>
  <si>
    <t>EVS00252</t>
  </si>
  <si>
    <t>EVS00256</t>
  </si>
  <si>
    <t>EVS00258</t>
  </si>
  <si>
    <t>EVS00259</t>
  </si>
  <si>
    <t>EVS00261</t>
  </si>
  <si>
    <t>EVS00262</t>
  </si>
  <si>
    <t>EVS00264</t>
  </si>
  <si>
    <t>EVS00267</t>
  </si>
  <si>
    <t>EVS00269</t>
  </si>
  <si>
    <t>EVS00271</t>
  </si>
  <si>
    <t>EVS00273</t>
  </si>
  <si>
    <t>EVS00274</t>
  </si>
  <si>
    <t>EVS00277</t>
  </si>
  <si>
    <t>EVS00279</t>
  </si>
  <si>
    <t>EVS00280</t>
  </si>
  <si>
    <t>EVS00281</t>
  </si>
  <si>
    <t>EVS00282</t>
  </si>
  <si>
    <t>EVS00284</t>
  </si>
  <si>
    <t>EVS00285</t>
  </si>
  <si>
    <t>EVS00287</t>
  </si>
  <si>
    <t>EVS00294</t>
  </si>
  <si>
    <t>EVS00295</t>
  </si>
  <si>
    <t>EVS00296</t>
  </si>
  <si>
    <t>EVS00298</t>
  </si>
  <si>
    <t>EVS00305</t>
  </si>
  <si>
    <t>EVS00309</t>
  </si>
  <si>
    <t>EVS00310</t>
  </si>
  <si>
    <t>EVS00314</t>
  </si>
  <si>
    <t>EVS00315</t>
  </si>
  <si>
    <t>EVS00318</t>
  </si>
  <si>
    <t>EVS00319</t>
  </si>
  <si>
    <t>EVS00320</t>
  </si>
  <si>
    <t>EVS00322</t>
  </si>
  <si>
    <t>EVS00324</t>
  </si>
  <si>
    <t>EVS00325</t>
  </si>
  <si>
    <t>EVS00327</t>
  </si>
  <si>
    <t>EVS00328</t>
  </si>
  <si>
    <t>EVS00329</t>
  </si>
  <si>
    <t>EVS00334</t>
  </si>
  <si>
    <t>EVS00336</t>
  </si>
  <si>
    <t>EVS00348</t>
  </si>
  <si>
    <t>EVS00358</t>
  </si>
  <si>
    <t>EVS00365</t>
  </si>
  <si>
    <t>EVS00366</t>
  </si>
  <si>
    <t>EVS00367</t>
  </si>
  <si>
    <t>EVS00373</t>
  </si>
  <si>
    <t>EVS00376</t>
  </si>
  <si>
    <t>EVS00378</t>
  </si>
  <si>
    <t>EVS00379</t>
  </si>
  <si>
    <t>EVS00382</t>
  </si>
  <si>
    <t>EVS00383</t>
  </si>
  <si>
    <t>EVS00386</t>
  </si>
  <si>
    <t>EVS00387</t>
  </si>
  <si>
    <t>EVS00389</t>
  </si>
  <si>
    <t>EVS00390</t>
  </si>
  <si>
    <t>EVS00391</t>
  </si>
  <si>
    <t>EVS00392</t>
  </si>
  <si>
    <t>EVS00395</t>
  </si>
  <si>
    <t>EVS00402</t>
  </si>
  <si>
    <t>EVS00403</t>
  </si>
  <si>
    <t>EVS00404</t>
  </si>
  <si>
    <t>EVS00405</t>
  </si>
  <si>
    <t>EVS00409</t>
  </si>
  <si>
    <t>EVS00424</t>
  </si>
  <si>
    <t>EVS00429</t>
  </si>
  <si>
    <t>EVS00431</t>
  </si>
  <si>
    <t>EVS00436</t>
  </si>
  <si>
    <t>EVS00438</t>
  </si>
  <si>
    <t>EVS00439</t>
  </si>
  <si>
    <t>EVS00442</t>
  </si>
  <si>
    <t>EVS00443</t>
  </si>
  <si>
    <t>EVS00444</t>
  </si>
  <si>
    <t>EVS00445</t>
  </si>
  <si>
    <t>EVS00448</t>
  </si>
  <si>
    <t>EVS00449</t>
  </si>
  <si>
    <t>EVS00456</t>
  </si>
  <si>
    <t>EVS00457</t>
  </si>
  <si>
    <t>EVS00460</t>
  </si>
  <si>
    <t>EVS00463</t>
  </si>
  <si>
    <t>EVS00466</t>
  </si>
  <si>
    <t>EVS00472</t>
  </si>
  <si>
    <t>EVS00473</t>
  </si>
  <si>
    <t>EVS00474</t>
  </si>
  <si>
    <t>EVS00475</t>
  </si>
  <si>
    <t>EVS00476</t>
  </si>
  <si>
    <t>EVS00480</t>
  </si>
  <si>
    <t>EVS00481</t>
  </si>
  <si>
    <t>EVS00484</t>
  </si>
  <si>
    <t>EVS00491</t>
  </si>
  <si>
    <t>EVS00493</t>
  </si>
  <si>
    <t>EVS00495</t>
  </si>
  <si>
    <t>EVS00496</t>
  </si>
  <si>
    <t>EVS00500</t>
  </si>
  <si>
    <t>EVS00502</t>
  </si>
  <si>
    <t>EVS00504</t>
  </si>
  <si>
    <t>EVS00507</t>
  </si>
  <si>
    <t>EVS00509</t>
  </si>
  <si>
    <t>EVS00513</t>
  </si>
  <si>
    <t>EVS00514</t>
  </si>
  <si>
    <t>EVS00515</t>
  </si>
  <si>
    <t>EVS00520</t>
  </si>
  <si>
    <t>EVS00522</t>
  </si>
  <si>
    <t>EVS00527</t>
  </si>
  <si>
    <t>EVS00528</t>
  </si>
  <si>
    <t>EVS00529</t>
  </si>
  <si>
    <t>EVS00533</t>
  </si>
  <si>
    <t>EVS00539</t>
  </si>
  <si>
    <t>EVS00544</t>
  </si>
  <si>
    <t>EVS00545</t>
  </si>
  <si>
    <t>EVS00548</t>
  </si>
  <si>
    <t>EVS00549</t>
  </si>
  <si>
    <t>EVS00550</t>
  </si>
  <si>
    <t>EVS00552</t>
  </si>
  <si>
    <t>EVS00554</t>
  </si>
  <si>
    <t>EVS00555</t>
  </si>
  <si>
    <t>EVS00556</t>
  </si>
  <si>
    <t>EVS00559</t>
  </si>
  <si>
    <t>EVS00560</t>
  </si>
  <si>
    <t>EVS00561</t>
  </si>
  <si>
    <t>EVS00562</t>
  </si>
  <si>
    <t>EVS00567</t>
  </si>
  <si>
    <t>EVS00568</t>
  </si>
  <si>
    <t>EVS00569</t>
  </si>
  <si>
    <t>EVS00570</t>
  </si>
  <si>
    <t>EVS00574</t>
  </si>
  <si>
    <t>EVS00575</t>
  </si>
  <si>
    <t>EVS00577</t>
  </si>
  <si>
    <t>EVS00579</t>
  </si>
  <si>
    <t>EVS00580</t>
  </si>
  <si>
    <t>EVS00581</t>
  </si>
  <si>
    <t>EVS00585</t>
  </si>
  <si>
    <t>EVS00595</t>
  </si>
  <si>
    <t>EVS00599</t>
  </si>
  <si>
    <t>EVS00601</t>
  </si>
  <si>
    <t>EVS00602</t>
  </si>
  <si>
    <t>EVS00603</t>
  </si>
  <si>
    <t>EVS00606</t>
  </si>
  <si>
    <t>EVS00609</t>
  </si>
  <si>
    <t>EVS00610</t>
  </si>
  <si>
    <t>EVS00611</t>
  </si>
  <si>
    <t>EVS00612</t>
  </si>
  <si>
    <t>EVS00615</t>
  </si>
  <si>
    <t>EVS00617</t>
  </si>
  <si>
    <t>EVS00619</t>
  </si>
  <si>
    <t>EVS00622</t>
  </si>
  <si>
    <t>EVS00623</t>
  </si>
  <si>
    <t>EVS00624</t>
  </si>
  <si>
    <t>EVS00626</t>
  </si>
  <si>
    <t>EVS00627</t>
  </si>
  <si>
    <t>EVS00628</t>
  </si>
  <si>
    <t>EVS00629</t>
  </si>
  <si>
    <t>EVS00635</t>
  </si>
  <si>
    <t>EVS00638</t>
  </si>
  <si>
    <t>EVS00639</t>
  </si>
  <si>
    <t>EVS00641</t>
  </si>
  <si>
    <t>EVS00644</t>
  </si>
  <si>
    <t>EVS00645</t>
  </si>
  <si>
    <t>EVS00646</t>
  </si>
  <si>
    <t>EVS00647</t>
  </si>
  <si>
    <t>EVS00648</t>
  </si>
  <si>
    <t>EVS00652</t>
  </si>
  <si>
    <t>EVS00653</t>
  </si>
  <si>
    <t>EVS00654</t>
  </si>
  <si>
    <t>EVS00655</t>
  </si>
  <si>
    <t>EVS00656</t>
  </si>
  <si>
    <t>EVS00657</t>
  </si>
  <si>
    <t>EVS00658</t>
  </si>
  <si>
    <t>EVS00660</t>
  </si>
  <si>
    <t>EVS00665</t>
  </si>
  <si>
    <t>EVS00668</t>
  </si>
  <si>
    <t>EVS00669</t>
  </si>
  <si>
    <t>EVS00670</t>
  </si>
  <si>
    <t>EVS00677</t>
  </si>
  <si>
    <t>EVS00678</t>
  </si>
  <si>
    <t>EVS00680</t>
  </si>
  <si>
    <t>EVS00685</t>
  </si>
  <si>
    <t>EVS00686</t>
  </si>
  <si>
    <t>EVS00689</t>
  </si>
  <si>
    <t>EVS00691</t>
  </si>
  <si>
    <t>EVS00694</t>
  </si>
  <si>
    <t>EVS00699</t>
  </si>
  <si>
    <t>EVS00703</t>
  </si>
  <si>
    <t>EVS00707</t>
  </si>
  <si>
    <t>EVS00708</t>
  </si>
  <si>
    <t>EVS00711</t>
  </si>
  <si>
    <t>EVS00712</t>
  </si>
  <si>
    <t>EVS00714</t>
  </si>
  <si>
    <t>EVS00718</t>
  </si>
  <si>
    <t>EVS00719</t>
  </si>
  <si>
    <t>EVS00720</t>
  </si>
  <si>
    <t>EVS00727</t>
  </si>
  <si>
    <t>EVS00728</t>
  </si>
  <si>
    <t>EVS00732</t>
  </si>
  <si>
    <t>EVS00734</t>
  </si>
  <si>
    <t>EVS00735</t>
  </si>
  <si>
    <t>EVS00738</t>
  </si>
  <si>
    <t>EVS00740</t>
  </si>
  <si>
    <t>EVS00747</t>
  </si>
  <si>
    <t>EVS00748</t>
  </si>
  <si>
    <t>EVS00749</t>
  </si>
  <si>
    <t>EVS00752</t>
  </si>
  <si>
    <t>EVS00758</t>
  </si>
  <si>
    <t>EVS00761</t>
  </si>
  <si>
    <t>EVS00762</t>
  </si>
  <si>
    <t>EVS00763</t>
  </si>
  <si>
    <t>EVS00764</t>
  </si>
  <si>
    <t>EVS00766</t>
  </si>
  <si>
    <t>EVS00767</t>
  </si>
  <si>
    <t>EVS00769</t>
  </si>
  <si>
    <t>EVS00770</t>
  </si>
  <si>
    <t>EVS00773</t>
  </si>
  <si>
    <t>EVS00774</t>
  </si>
  <si>
    <t>EVS00776</t>
  </si>
  <si>
    <t>EVS00778</t>
  </si>
  <si>
    <t>EVS00781</t>
  </si>
  <si>
    <t>EVS00784</t>
  </si>
  <si>
    <t>EVS00785</t>
  </si>
  <si>
    <t>EVS00786</t>
  </si>
  <si>
    <t>EVS00791</t>
  </si>
  <si>
    <t>EVS00794</t>
  </si>
  <si>
    <t>EVS00795</t>
  </si>
  <si>
    <t>EVS00796</t>
  </si>
  <si>
    <t>EVS00797</t>
  </si>
  <si>
    <t>EVS00799</t>
  </si>
  <si>
    <t>EVS00800</t>
  </si>
  <si>
    <t>EVS00804</t>
  </si>
  <si>
    <t>EVS00805</t>
  </si>
  <si>
    <t>EVS00806</t>
  </si>
  <si>
    <t>EVS00811</t>
  </si>
  <si>
    <t>EVS00814</t>
  </si>
  <si>
    <t>EVS00815</t>
  </si>
  <si>
    <t>EVS00816</t>
  </si>
  <si>
    <t>EVS00818</t>
  </si>
  <si>
    <t>EVS00821</t>
  </si>
  <si>
    <t>EVS00822</t>
  </si>
  <si>
    <t>EVS00829</t>
  </si>
  <si>
    <t>EVS00836</t>
  </si>
  <si>
    <t>EVS00842</t>
  </si>
  <si>
    <t>EVS00854</t>
  </si>
  <si>
    <t>EVS00855</t>
  </si>
  <si>
    <t>EVS00856</t>
  </si>
  <si>
    <t>EVS00862</t>
  </si>
  <si>
    <t>EVS00863</t>
  </si>
  <si>
    <t>EVS00865</t>
  </si>
  <si>
    <t>EVS00879</t>
  </si>
  <si>
    <t>EVS00882</t>
  </si>
  <si>
    <t>EVS00884</t>
  </si>
  <si>
    <t>EVS00885</t>
  </si>
  <si>
    <t>EVS00893</t>
  </si>
  <si>
    <t>EVS00896</t>
  </si>
  <si>
    <t>EVS00901</t>
  </si>
  <si>
    <t>EVS00904</t>
  </si>
  <si>
    <t>EVS00907</t>
  </si>
  <si>
    <t>EVS00908</t>
  </si>
  <si>
    <t>EVS00911</t>
  </si>
  <si>
    <t>EVS00914</t>
  </si>
  <si>
    <t>EVS00917</t>
  </si>
  <si>
    <t>EVS00926</t>
  </si>
  <si>
    <t>EVS00928</t>
  </si>
  <si>
    <t>EVS00929</t>
  </si>
  <si>
    <t>EVS00930</t>
  </si>
  <si>
    <t>EVS00936</t>
  </si>
  <si>
    <t>EVS00937</t>
  </si>
  <si>
    <t>EVS00939</t>
  </si>
  <si>
    <t>EVS00944</t>
  </si>
  <si>
    <t>EVS00952</t>
  </si>
  <si>
    <t>EVS00957</t>
  </si>
  <si>
    <t>EVS00958</t>
  </si>
  <si>
    <t>EVS00959</t>
  </si>
  <si>
    <t>EVS00963</t>
  </si>
  <si>
    <t>EVS00966</t>
  </si>
  <si>
    <t>EVS00968</t>
  </si>
  <si>
    <t>EVS00970</t>
  </si>
  <si>
    <t>EVS00981</t>
  </si>
  <si>
    <t>EVS00982</t>
  </si>
  <si>
    <t>EVS00983</t>
  </si>
  <si>
    <t>EVS00989</t>
  </si>
  <si>
    <t>EVS00990</t>
  </si>
  <si>
    <t>EVS00991</t>
  </si>
  <si>
    <t>EVS00992</t>
  </si>
  <si>
    <t>EVS01001</t>
  </si>
  <si>
    <t>EVS01004</t>
  </si>
  <si>
    <t>EVS01009</t>
  </si>
  <si>
    <t>EVS01010</t>
  </si>
  <si>
    <t>EVS01011</t>
  </si>
  <si>
    <t>EVS01015</t>
  </si>
  <si>
    <t>EVS01023</t>
  </si>
  <si>
    <t>EVS01024</t>
  </si>
  <si>
    <t>EVS01027</t>
  </si>
  <si>
    <t>EVS01030</t>
  </si>
  <si>
    <t>EVS01041</t>
  </si>
  <si>
    <t>EVS01044</t>
  </si>
  <si>
    <t>EVS01045</t>
  </si>
  <si>
    <t>EVS01046</t>
  </si>
  <si>
    <t>EVS01053</t>
  </si>
  <si>
    <t>EVS01060</t>
  </si>
  <si>
    <t>EVS01061</t>
  </si>
  <si>
    <t>EVS01065</t>
  </si>
  <si>
    <t>EVS01067</t>
  </si>
  <si>
    <t>EVS01071</t>
  </si>
  <si>
    <t>EVS01074</t>
  </si>
  <si>
    <t>EVS01075</t>
  </si>
  <si>
    <t>EVS01077</t>
  </si>
  <si>
    <t>EVS01086</t>
  </si>
  <si>
    <t>EVS01087</t>
  </si>
  <si>
    <t>EVS01090</t>
  </si>
  <si>
    <t>EVS01091</t>
  </si>
  <si>
    <t>EVS01093</t>
  </si>
  <si>
    <t>EVS01098</t>
  </si>
  <si>
    <t>EVS01099</t>
  </si>
  <si>
    <t>EVS01101</t>
  </si>
  <si>
    <t>EVS01104</t>
  </si>
  <si>
    <t>EVS01106</t>
  </si>
  <si>
    <t>EVS01110</t>
  </si>
  <si>
    <t>EVS01113</t>
  </si>
  <si>
    <t>EVS01114</t>
  </si>
  <si>
    <t>EVS01115</t>
  </si>
  <si>
    <t>EVS01118</t>
  </si>
  <si>
    <t>EVS01120</t>
  </si>
  <si>
    <t>EVS01122</t>
  </si>
  <si>
    <t>EVS01125</t>
  </si>
  <si>
    <t>EVS01127</t>
  </si>
  <si>
    <t>EVS01131</t>
  </si>
  <si>
    <t>EVS01132</t>
  </si>
  <si>
    <t>EVS01139</t>
  </si>
  <si>
    <t>EVS01142</t>
  </si>
  <si>
    <t>EVS01145</t>
  </si>
  <si>
    <t>EVS01149</t>
  </si>
  <si>
    <t>EVS01151</t>
  </si>
  <si>
    <t>EVS01157</t>
  </si>
  <si>
    <t>EVS01164</t>
  </si>
  <si>
    <t>EVS01166</t>
  </si>
  <si>
    <t>EVS01168</t>
  </si>
  <si>
    <t>EVS01169</t>
  </si>
  <si>
    <t>EVS01171</t>
  </si>
  <si>
    <t>EVS01174</t>
  </si>
  <si>
    <t>EVS01179</t>
  </si>
  <si>
    <t>EVS01182</t>
  </si>
  <si>
    <t>EVS01183</t>
  </si>
  <si>
    <t>EVS01185</t>
  </si>
  <si>
    <t>EVS01186</t>
  </si>
  <si>
    <t>EVS01190</t>
  </si>
  <si>
    <t>EVS01193</t>
  </si>
  <si>
    <t>EVS01201</t>
  </si>
  <si>
    <t>EVS01203</t>
  </si>
  <si>
    <t>EVS01204</t>
  </si>
  <si>
    <t>EVS01206</t>
  </si>
  <si>
    <t>EVS01207</t>
  </si>
  <si>
    <t>EVS01210</t>
  </si>
  <si>
    <t>EVS01211</t>
  </si>
  <si>
    <t>EVS01221</t>
  </si>
  <si>
    <t>EVS01222</t>
  </si>
  <si>
    <t>EVS01226</t>
  </si>
  <si>
    <t>EVS01227</t>
  </si>
  <si>
    <t>EVS01231</t>
  </si>
  <si>
    <t>EVS01237</t>
  </si>
  <si>
    <t>EVS01240</t>
  </si>
  <si>
    <t>EVS01241</t>
  </si>
  <si>
    <t>EVS01251</t>
  </si>
  <si>
    <t>EVS01252</t>
  </si>
  <si>
    <t>EVS01256</t>
  </si>
  <si>
    <t>EVS01257</t>
  </si>
  <si>
    <t>EVS01263</t>
  </si>
  <si>
    <t>EVS01264</t>
  </si>
  <si>
    <t>EVS01266</t>
  </si>
  <si>
    <t>EVS01267</t>
  </si>
  <si>
    <t>EVS01272</t>
  </si>
  <si>
    <t>EVS01274</t>
  </si>
  <si>
    <t>EVS01275</t>
  </si>
  <si>
    <t>EVS01276</t>
  </si>
  <si>
    <t>EVS01277</t>
  </si>
  <si>
    <t>EVS01278</t>
  </si>
  <si>
    <t>EVS01279</t>
  </si>
  <si>
    <t>EVS01280</t>
  </si>
  <si>
    <t>EVS01281</t>
  </si>
  <si>
    <t>EVS01283</t>
  </si>
  <si>
    <t>EVS01284</t>
  </si>
  <si>
    <t>EVS01285</t>
  </si>
  <si>
    <t>EVS01289</t>
  </si>
  <si>
    <t>EVS01291</t>
  </si>
  <si>
    <t>EVS01292</t>
  </si>
  <si>
    <t>EVS01293</t>
  </si>
  <si>
    <t>EVS01294</t>
  </si>
  <si>
    <t>EVS01295</t>
  </si>
  <si>
    <t>EVS01301</t>
  </si>
  <si>
    <t>EVS01302</t>
  </si>
  <si>
    <t>EVS01305</t>
  </si>
  <si>
    <t>EVS01307</t>
  </si>
  <si>
    <t>EVS01309</t>
  </si>
  <si>
    <t>EVS01311</t>
  </si>
  <si>
    <t>EVS01320</t>
  </si>
  <si>
    <t>EVS01327</t>
  </si>
  <si>
    <t>EVS01334</t>
  </si>
  <si>
    <t>EVS01336</t>
  </si>
  <si>
    <t>EVS01337</t>
  </si>
  <si>
    <t>EVS01339</t>
  </si>
  <si>
    <t>EVS01340</t>
  </si>
  <si>
    <t>EVS01341</t>
  </si>
  <si>
    <t>EVS01347</t>
  </si>
  <si>
    <t>EVS01348</t>
  </si>
  <si>
    <t>EVS01349</t>
  </si>
  <si>
    <t>EVS01350</t>
  </si>
  <si>
    <t>EVS01352</t>
  </si>
  <si>
    <t>EVS01354</t>
  </si>
  <si>
    <t>EVS01358</t>
  </si>
  <si>
    <t>EVS01359</t>
  </si>
  <si>
    <t>EVS01361</t>
  </si>
  <si>
    <t>EVS01362</t>
  </si>
  <si>
    <t>EVS01364</t>
  </si>
  <si>
    <t>EVS01366</t>
  </si>
  <si>
    <t>EVS01367</t>
  </si>
  <si>
    <t>EVS01372</t>
  </si>
  <si>
    <t>EVS01373</t>
  </si>
  <si>
    <t>EVS01378</t>
  </si>
  <si>
    <t>EVS01383</t>
  </si>
  <si>
    <t>EVS01385</t>
  </si>
  <si>
    <t>EVS01386</t>
  </si>
  <si>
    <t>EVS01388</t>
  </si>
  <si>
    <t>EVS01391</t>
  </si>
  <si>
    <t>EVS01395</t>
  </si>
  <si>
    <t>EVS01396</t>
  </si>
  <si>
    <t>EVS01397</t>
  </si>
  <si>
    <t>EVS01398</t>
  </si>
  <si>
    <t>EVS01399</t>
  </si>
  <si>
    <t>EVS01402</t>
  </si>
  <si>
    <t>EVS01404</t>
  </si>
  <si>
    <t>EVS01408</t>
  </si>
  <si>
    <t>EVS01409</t>
  </si>
  <si>
    <t>EVS01412</t>
  </si>
  <si>
    <t>EVS01413</t>
  </si>
  <si>
    <t>EVS01417</t>
  </si>
  <si>
    <t>EVS01420</t>
  </si>
  <si>
    <t>EVS01423</t>
  </si>
  <si>
    <t>EVS01425</t>
  </si>
  <si>
    <t>EVS01429</t>
  </si>
  <si>
    <t>EVS01434</t>
  </si>
  <si>
    <t>EVS01437</t>
  </si>
  <si>
    <t>EVS01441</t>
  </si>
  <si>
    <t>EVS01447</t>
  </si>
  <si>
    <t>EVS01450</t>
  </si>
  <si>
    <t>EVS01455</t>
  </si>
  <si>
    <t>EVS01457</t>
  </si>
  <si>
    <t>EVS01464</t>
  </si>
  <si>
    <t>EVS01465</t>
  </si>
  <si>
    <t>EVS01483</t>
  </si>
  <si>
    <t>EVS01485</t>
  </si>
  <si>
    <t>EVS01491</t>
  </si>
  <si>
    <t>EVS01494</t>
  </si>
  <si>
    <t>EVS01495</t>
  </si>
  <si>
    <t>EVS01497</t>
  </si>
  <si>
    <t>EVS01498</t>
  </si>
  <si>
    <t>EVS01499</t>
  </si>
  <si>
    <t>EVS01500</t>
  </si>
  <si>
    <t>EVS01501</t>
  </si>
  <si>
    <t>EVS01502</t>
  </si>
  <si>
    <t>EVS01505</t>
  </si>
  <si>
    <t>EVS01508</t>
  </si>
  <si>
    <t>EVS01509</t>
  </si>
  <si>
    <t>EVS01510</t>
  </si>
  <si>
    <t>EVS01512</t>
  </si>
  <si>
    <t>EVS01515</t>
  </si>
  <si>
    <t>EVS01516</t>
  </si>
  <si>
    <t>EVS01518</t>
  </si>
  <si>
    <t>EVS01522</t>
  </si>
  <si>
    <t>EVS01523</t>
  </si>
  <si>
    <t>EVS01525</t>
  </si>
  <si>
    <t>EVS01527</t>
  </si>
  <si>
    <t>EVS01528</t>
  </si>
  <si>
    <t>EVS01530</t>
  </si>
  <si>
    <t>EVS01533</t>
  </si>
  <si>
    <t>EVS01535</t>
  </si>
  <si>
    <t>EVS01538</t>
  </si>
  <si>
    <t>EVS01539</t>
  </si>
  <si>
    <t>EVS01542</t>
  </si>
  <si>
    <t>EVS01559</t>
  </si>
  <si>
    <t>EVS01561</t>
  </si>
  <si>
    <t>EVS01562</t>
  </si>
  <si>
    <t>EVS01563</t>
  </si>
  <si>
    <t>EVS01565</t>
  </si>
  <si>
    <t>EVS01569</t>
  </si>
  <si>
    <t>EVS01576</t>
  </si>
  <si>
    <t>EVS01577</t>
  </si>
  <si>
    <t>EVS01578</t>
  </si>
  <si>
    <t>EVS01581</t>
  </si>
  <si>
    <t>EVS01584</t>
  </si>
  <si>
    <t>EVS01589</t>
  </si>
  <si>
    <t>EVS01590</t>
  </si>
  <si>
    <t>EVS01591</t>
  </si>
  <si>
    <t>EVS01592</t>
  </si>
  <si>
    <t>EVS01595</t>
  </si>
  <si>
    <t>EVS01598</t>
  </si>
  <si>
    <t>EVS01599</t>
  </si>
  <si>
    <t>EVS01600</t>
  </si>
  <si>
    <t>EVS01601</t>
  </si>
  <si>
    <t>EVS01602</t>
  </si>
  <si>
    <t>EVS01608</t>
  </si>
  <si>
    <t>EVS01614</t>
  </si>
  <si>
    <t>EVS01616</t>
  </si>
  <si>
    <t>EVS01620</t>
  </si>
  <si>
    <t>EVS01625</t>
  </si>
  <si>
    <t>EVS01626</t>
  </si>
  <si>
    <t>EVS01634</t>
  </si>
  <si>
    <t>EVS01635</t>
  </si>
  <si>
    <t>EVS01636</t>
  </si>
  <si>
    <t>EVS01637</t>
  </si>
  <si>
    <t>EVS01639</t>
  </si>
  <si>
    <t>EVS01641</t>
  </si>
  <si>
    <t>EVS01646</t>
  </si>
  <si>
    <t>EVS01648</t>
  </si>
  <si>
    <t>EVS01653</t>
  </si>
  <si>
    <t>EVS01654</t>
  </si>
  <si>
    <t>EVS01656</t>
  </si>
  <si>
    <t>EVS01659</t>
  </si>
  <si>
    <t>EVS01661</t>
  </si>
  <si>
    <t>EVS01665</t>
  </si>
  <si>
    <t>EVS01668</t>
  </si>
  <si>
    <t>EVS01673</t>
  </si>
  <si>
    <t>EVS01675</t>
  </si>
  <si>
    <t>EVS01676</t>
  </si>
  <si>
    <t>EVS01681</t>
  </si>
  <si>
    <t>EVS01682</t>
  </si>
  <si>
    <t>EVS01683</t>
  </si>
  <si>
    <t>EVS01688</t>
  </si>
  <si>
    <t>EVS01689</t>
  </si>
  <si>
    <t>EVS01691</t>
  </si>
  <si>
    <t>EVS01698</t>
  </si>
  <si>
    <t>EVS01701</t>
  </si>
  <si>
    <t>EVS01708</t>
  </si>
  <si>
    <t>EVS01709</t>
  </si>
  <si>
    <t>EVS01710</t>
  </si>
  <si>
    <t>EVS01712</t>
  </si>
  <si>
    <t>EVS01713</t>
  </si>
  <si>
    <t>EVS01716</t>
  </si>
  <si>
    <t>EVS01718</t>
  </si>
  <si>
    <t>EVS01722</t>
  </si>
  <si>
    <t>EVS01723</t>
  </si>
  <si>
    <t>EVS01724</t>
  </si>
  <si>
    <t>EVS01725</t>
  </si>
  <si>
    <t>EVS01729</t>
  </si>
  <si>
    <t>EVS01730</t>
  </si>
  <si>
    <t>EVS01731</t>
  </si>
  <si>
    <t>EVS01735</t>
  </si>
  <si>
    <t>EVS01739</t>
  </si>
  <si>
    <t>EVS01741</t>
  </si>
  <si>
    <t>EVS01742</t>
  </si>
  <si>
    <t>EVS01745</t>
  </si>
  <si>
    <t>EVS01746</t>
  </si>
  <si>
    <t>EVS01749</t>
  </si>
  <si>
    <t>EVS01753</t>
  </si>
  <si>
    <t>EVS01755</t>
  </si>
  <si>
    <t>EVS01763</t>
  </si>
  <si>
    <t>EVS01764</t>
  </si>
  <si>
    <t>EVS01765</t>
  </si>
  <si>
    <t>EVS01766</t>
  </si>
  <si>
    <t>EVS01768</t>
  </si>
  <si>
    <t>EVS01770</t>
  </si>
  <si>
    <t>EVS01772</t>
  </si>
  <si>
    <t>EVS01776</t>
  </si>
  <si>
    <t>EVS01777</t>
  </si>
  <si>
    <t>EVS01782</t>
  </si>
  <si>
    <t>EVS01783</t>
  </si>
  <si>
    <t>EVS01786</t>
  </si>
  <si>
    <t>EVS01787</t>
  </si>
  <si>
    <t>EVS01791</t>
  </si>
  <si>
    <t>EVS01792</t>
  </si>
  <si>
    <t>EVS01793</t>
  </si>
  <si>
    <t>EVS01795</t>
  </si>
  <si>
    <t>EVS01796</t>
  </si>
  <si>
    <t>EVS01797</t>
  </si>
  <si>
    <t>EVS01799</t>
  </si>
  <si>
    <t>EVS01800</t>
  </si>
  <si>
    <t>EVS01805</t>
  </si>
  <si>
    <t>EVS01806</t>
  </si>
  <si>
    <t>EVS01809</t>
  </si>
  <si>
    <t>EVS01813</t>
  </si>
  <si>
    <t>EVS01814</t>
  </si>
  <si>
    <t>EVS01815</t>
  </si>
  <si>
    <t>EVS01817</t>
  </si>
  <si>
    <t>EVS01818</t>
  </si>
  <si>
    <t>EVS01824</t>
  </si>
  <si>
    <t>EVS01826</t>
  </si>
  <si>
    <t>EVS01829</t>
  </si>
  <si>
    <t>EVS01830</t>
  </si>
  <si>
    <t>EVS01833</t>
  </si>
  <si>
    <t>EVS01835</t>
  </si>
  <si>
    <t>EVS01838</t>
  </si>
  <si>
    <t>EVS01839</t>
  </si>
  <si>
    <t>EVS01840</t>
  </si>
  <si>
    <t>EVS01845</t>
  </si>
  <si>
    <t>EVS01853</t>
  </si>
  <si>
    <t>EVS01854</t>
  </si>
  <si>
    <t>EVS01856</t>
  </si>
  <si>
    <t>EVS01857</t>
  </si>
  <si>
    <t>EVS01860</t>
  </si>
  <si>
    <t>EVS01865</t>
  </si>
  <si>
    <t>EVS01867</t>
  </si>
  <si>
    <t>EVS01870</t>
  </si>
  <si>
    <t>EVS01871</t>
  </si>
  <si>
    <t>EVS01873</t>
  </si>
  <si>
    <t>EVS01881</t>
  </si>
  <si>
    <t>EVS01883</t>
  </si>
  <si>
    <t>EVS01884</t>
  </si>
  <si>
    <t>EVS01888</t>
  </si>
  <si>
    <t>EVS01889</t>
  </si>
  <si>
    <t>EVS01891</t>
  </si>
  <si>
    <t>EVS01893</t>
  </si>
  <si>
    <t>EVS01896</t>
  </si>
  <si>
    <t>EVS01900</t>
  </si>
  <si>
    <t>EVS01904</t>
  </si>
  <si>
    <t>EVS01906</t>
  </si>
  <si>
    <t>EVS01907</t>
  </si>
  <si>
    <t>EVS01909</t>
  </si>
  <si>
    <t>EVS01910</t>
  </si>
  <si>
    <t>EVS01912</t>
  </si>
  <si>
    <t>EVS01913</t>
  </si>
  <si>
    <t>EVS01917</t>
  </si>
  <si>
    <t>EVS01919</t>
  </si>
  <si>
    <t>EVS01922</t>
  </si>
  <si>
    <t>EVS01924</t>
  </si>
  <si>
    <t>EVS01925</t>
  </si>
  <si>
    <t>EVS01927</t>
  </si>
  <si>
    <t>EVS01928</t>
  </si>
  <si>
    <t>EVS01929</t>
  </si>
  <si>
    <t>EVS01935</t>
  </si>
  <si>
    <t>EVS01937</t>
  </si>
  <si>
    <t>EVS01938</t>
  </si>
  <si>
    <t>EVS01941</t>
  </si>
  <si>
    <t>EVS01942</t>
  </si>
  <si>
    <t>EVS01944</t>
  </si>
  <si>
    <t>EVS01948</t>
  </si>
  <si>
    <t>EVS01951</t>
  </si>
  <si>
    <t>EVS01954</t>
  </si>
  <si>
    <t>EVS01957</t>
  </si>
  <si>
    <t>EVS01958</t>
  </si>
  <si>
    <t>EVS01962</t>
  </si>
  <si>
    <t>EVS01970</t>
  </si>
  <si>
    <t>EVS01975</t>
  </si>
  <si>
    <t>EVS01978</t>
  </si>
  <si>
    <t>EVS01980</t>
  </si>
  <si>
    <t>EVS01982</t>
  </si>
  <si>
    <t>EVS01983</t>
  </si>
  <si>
    <t>EVS01984</t>
  </si>
  <si>
    <t>EVS01985</t>
  </si>
  <si>
    <t>EVS01986</t>
  </si>
  <si>
    <t>EVS01987</t>
  </si>
  <si>
    <t>EVS01988</t>
  </si>
  <si>
    <t>EVS01989</t>
  </si>
  <si>
    <t>EVS01990</t>
  </si>
  <si>
    <t>EVS01993</t>
  </si>
  <si>
    <t>EVS01994</t>
  </si>
  <si>
    <t>EVS01999</t>
  </si>
  <si>
    <t>EVS02012</t>
  </si>
  <si>
    <t>EVS02013</t>
  </si>
  <si>
    <t>EVS02017</t>
  </si>
  <si>
    <t>EVS02020</t>
  </si>
  <si>
    <t>EVS02023</t>
  </si>
  <si>
    <t>EVS02029</t>
  </si>
  <si>
    <t>EVS02030</t>
  </si>
  <si>
    <t>EVS02032</t>
  </si>
  <si>
    <t>EVS02039</t>
  </si>
  <si>
    <t>EVS02041</t>
  </si>
  <si>
    <t>EVS02042</t>
  </si>
  <si>
    <t>EVS02043</t>
  </si>
  <si>
    <t>EVS02050</t>
  </si>
  <si>
    <t>EVS02053</t>
  </si>
  <si>
    <t>EVS02054</t>
  </si>
  <si>
    <t>EVS02055</t>
  </si>
  <si>
    <t>EVS02059</t>
  </si>
  <si>
    <t>EVS02063</t>
  </si>
  <si>
    <t>EVS02065</t>
  </si>
  <si>
    <t>EVS02067</t>
  </si>
  <si>
    <t>EVS02069</t>
  </si>
  <si>
    <t>EVS02070</t>
  </si>
  <si>
    <t>EVS02072</t>
  </si>
  <si>
    <t>EVS02077</t>
  </si>
  <si>
    <t>EVS02078</t>
  </si>
  <si>
    <t>EVS02083</t>
  </si>
  <si>
    <t>EVS02084</t>
  </si>
  <si>
    <t>EVS02086</t>
  </si>
  <si>
    <t>EVS02090</t>
  </si>
  <si>
    <t>EVS02093</t>
  </si>
  <si>
    <t>EVS02094</t>
  </si>
  <si>
    <t>EVS02097</t>
  </si>
  <si>
    <t>EVS02102</t>
  </si>
  <si>
    <t>EVS02105</t>
  </si>
  <si>
    <t>EVS02111</t>
  </si>
  <si>
    <t>EVS02112</t>
  </si>
  <si>
    <t>EVS02113</t>
  </si>
  <si>
    <t>EVS02116</t>
  </si>
  <si>
    <t>EVS02118</t>
  </si>
  <si>
    <t>EVS02125</t>
  </si>
  <si>
    <t>EVS02128</t>
  </si>
  <si>
    <t>EVS02133</t>
  </si>
  <si>
    <t>EVS02134</t>
  </si>
  <si>
    <t>EVS02135</t>
  </si>
  <si>
    <t>EVS02137</t>
  </si>
  <si>
    <t>EVS02138</t>
  </si>
  <si>
    <t>EVS02140</t>
  </si>
  <si>
    <t>EVS02143</t>
  </si>
  <si>
    <t>EVS02144</t>
  </si>
  <si>
    <t>EVS02147</t>
  </si>
  <si>
    <t>EVS02154</t>
  </si>
  <si>
    <t>EVS02157</t>
  </si>
  <si>
    <t>EVS02159</t>
  </si>
  <si>
    <t>EVS02161</t>
  </si>
  <si>
    <t>EVS02162</t>
  </si>
  <si>
    <t>EVS02164</t>
  </si>
  <si>
    <t>EVS02165</t>
  </si>
  <si>
    <t>EVS02166</t>
  </si>
  <si>
    <t>EVS02168</t>
  </si>
  <si>
    <t>EVS02171</t>
  </si>
  <si>
    <t>EVS02173</t>
  </si>
  <si>
    <t>EVS02174</t>
  </si>
  <si>
    <t>EVS02178</t>
  </si>
  <si>
    <t>EVS02185</t>
  </si>
  <si>
    <t>EVS02191</t>
  </si>
  <si>
    <t>EVS02197</t>
  </si>
  <si>
    <t>EVS02198</t>
  </si>
  <si>
    <t>EVS02201</t>
  </si>
  <si>
    <t>EVS02203</t>
  </si>
  <si>
    <t>EVS02207</t>
  </si>
  <si>
    <t>EVS02208</t>
  </si>
  <si>
    <t>EVS02213</t>
  </si>
  <si>
    <t>EVS02214</t>
  </si>
  <si>
    <t>EVS02217</t>
  </si>
  <si>
    <t>EVS02220</t>
  </si>
  <si>
    <t>EVS02222</t>
  </si>
  <si>
    <t>EVS02223</t>
  </si>
  <si>
    <t>EVS02224</t>
  </si>
  <si>
    <t>EVS02230</t>
  </si>
  <si>
    <t>EVS02234</t>
  </si>
  <si>
    <t>EVS02236</t>
  </si>
  <si>
    <t>EVS02238</t>
  </si>
  <si>
    <t>EVS02242</t>
  </si>
  <si>
    <t>EVS02243</t>
  </si>
  <si>
    <t>EVS02244</t>
  </si>
  <si>
    <t>EVS02250</t>
  </si>
  <si>
    <t>EVS02251</t>
  </si>
  <si>
    <t>EVS02252</t>
  </si>
  <si>
    <t>EVS02257</t>
  </si>
  <si>
    <t>EVS02259</t>
  </si>
  <si>
    <t>EVS02260</t>
  </si>
  <si>
    <t>EVS02263</t>
  </si>
  <si>
    <t>EVS02265</t>
  </si>
  <si>
    <t>EVS02267</t>
  </si>
  <si>
    <t>EVS02270</t>
  </si>
  <si>
    <t>EVS02274</t>
  </si>
  <si>
    <t>EVS02279</t>
  </si>
  <si>
    <t>EVS02283</t>
  </si>
  <si>
    <t>EVS02284</t>
  </si>
  <si>
    <t>EVS02287</t>
  </si>
  <si>
    <t>EVS02289</t>
  </si>
  <si>
    <t>EVS02294</t>
  </si>
  <si>
    <t>EVS02297</t>
  </si>
  <si>
    <t>EVS02299</t>
  </si>
  <si>
    <t>EVS02300</t>
  </si>
  <si>
    <t>EVS02301</t>
  </si>
  <si>
    <t>EVS02302</t>
  </si>
  <si>
    <t>EVS02304</t>
  </si>
  <si>
    <t>EVS02305</t>
  </si>
  <si>
    <t>EVS02309</t>
  </si>
  <si>
    <t>EVS02310</t>
  </si>
  <si>
    <t>EVS02313</t>
  </si>
  <si>
    <t>EVS02316</t>
  </si>
  <si>
    <t>EVS02317</t>
  </si>
  <si>
    <t>EVS02320</t>
  </si>
  <si>
    <t>EVS02321</t>
  </si>
  <si>
    <t>EVS02322</t>
  </si>
  <si>
    <t>EVS02328</t>
  </si>
  <si>
    <t>EVS02329</t>
  </si>
  <si>
    <t>EVS02330</t>
  </si>
  <si>
    <t>EVS02334</t>
  </si>
  <si>
    <t>EVS02335</t>
  </si>
  <si>
    <t>EVS02336</t>
  </si>
  <si>
    <t>EVS02337</t>
  </si>
  <si>
    <t>EVS02338</t>
  </si>
  <si>
    <t>EVS02342</t>
  </si>
  <si>
    <t>EVS02355</t>
  </si>
  <si>
    <t>EVS02356</t>
  </si>
  <si>
    <t>EVS02360</t>
  </si>
  <si>
    <t>EVS02362</t>
  </si>
  <si>
    <t>EVS02363</t>
  </si>
  <si>
    <t>EVS02365</t>
  </si>
  <si>
    <t>EVS02382</t>
  </si>
  <si>
    <t>EVS02385</t>
  </si>
  <si>
    <t>EVS02386</t>
  </si>
  <si>
    <t>EVS02388</t>
  </si>
  <si>
    <t>EVS02390</t>
  </si>
  <si>
    <t>EVS02392</t>
  </si>
  <si>
    <t>EVS02394</t>
  </si>
  <si>
    <t>EVS02395</t>
  </si>
  <si>
    <t>EVS02401</t>
  </si>
  <si>
    <t>EVS02402</t>
  </si>
  <si>
    <t>EVS02411</t>
  </si>
  <si>
    <t>EVS02417</t>
  </si>
  <si>
    <t>EVS02418</t>
  </si>
  <si>
    <t>EVS02419</t>
  </si>
  <si>
    <t>EVS02420</t>
  </si>
  <si>
    <t>EVS02421</t>
  </si>
  <si>
    <t>EVS02426</t>
  </si>
  <si>
    <t>EVS02427</t>
  </si>
  <si>
    <t>EVS02433</t>
  </si>
  <si>
    <t>EVS02437</t>
  </si>
  <si>
    <t>EVS02442</t>
  </si>
  <si>
    <t>EVS02444</t>
  </si>
  <si>
    <t>EVS02446</t>
  </si>
  <si>
    <t>EVS02447</t>
  </si>
  <si>
    <t>EVS02448</t>
  </si>
  <si>
    <t>EVS02461</t>
  </si>
  <si>
    <t>EVS02462</t>
  </si>
  <si>
    <t>EVS02464</t>
  </si>
  <si>
    <t>EVS02467</t>
  </si>
  <si>
    <t>EVS02469</t>
  </si>
  <si>
    <t>EVS02470</t>
  </si>
  <si>
    <t>EVS02474</t>
  </si>
  <si>
    <t>EVS02476</t>
  </si>
  <si>
    <t>EVS02477</t>
  </si>
  <si>
    <t>EVS02486</t>
  </si>
  <si>
    <t>EVS02491</t>
  </si>
  <si>
    <t>EVS02493</t>
  </si>
  <si>
    <t>EVS02495</t>
  </si>
  <si>
    <t>EVS02498</t>
  </si>
  <si>
    <t>EVS02501</t>
  </si>
  <si>
    <t>EVS02507</t>
  </si>
  <si>
    <t>EVS02509</t>
  </si>
  <si>
    <t>EVS02518</t>
  </si>
  <si>
    <t>EVS02520</t>
  </si>
  <si>
    <t>EVS02522</t>
  </si>
  <si>
    <t>EVS02523</t>
  </si>
  <si>
    <t>EVS02528</t>
  </si>
  <si>
    <t>EVS02531</t>
  </si>
  <si>
    <t>EVS02533</t>
  </si>
  <si>
    <t>EVS02536</t>
  </si>
  <si>
    <t>EVS02538</t>
  </si>
  <si>
    <t>EVS02542</t>
  </si>
  <si>
    <t>EVS02553</t>
  </si>
  <si>
    <t>EVS02559</t>
  </si>
  <si>
    <t>EVS02560</t>
  </si>
  <si>
    <t>EVS02574</t>
  </si>
  <si>
    <t>EVS02576</t>
  </si>
  <si>
    <t>EVS02579</t>
  </si>
  <si>
    <t>EVS02580</t>
  </si>
  <si>
    <t>EVS02581</t>
  </si>
  <si>
    <t>EVS02582</t>
  </si>
  <si>
    <t>EVS02583</t>
  </si>
  <si>
    <t>EVS02584</t>
  </si>
  <si>
    <t>EVS02590</t>
  </si>
  <si>
    <t>EVS02593</t>
  </si>
  <si>
    <t>EVS02596</t>
  </si>
  <si>
    <t>EVS02600</t>
  </si>
  <si>
    <t>EVS02606</t>
  </si>
  <si>
    <t>EVS02607</t>
  </si>
  <si>
    <t>EVS02608</t>
  </si>
  <si>
    <t>EVS02614</t>
  </si>
  <si>
    <t>EVS02617</t>
  </si>
  <si>
    <t>EVS02626</t>
  </si>
  <si>
    <t>EVS02627</t>
  </si>
  <si>
    <t>EVS02629</t>
  </si>
  <si>
    <t>EVS02631</t>
  </si>
  <si>
    <t>EVS02647</t>
  </si>
  <si>
    <t>EVS02648</t>
  </si>
  <si>
    <t>EVS02649</t>
  </si>
  <si>
    <t>EVS02652</t>
  </si>
  <si>
    <t>EVS02654</t>
  </si>
  <si>
    <t>EVS02662</t>
  </si>
  <si>
    <t>EVS02664</t>
  </si>
  <si>
    <t>EVS02666</t>
  </si>
  <si>
    <t>EVS02672</t>
  </si>
  <si>
    <t>EVS02677</t>
  </si>
  <si>
    <t>EVS02683</t>
  </si>
  <si>
    <t>EVS02693</t>
  </si>
  <si>
    <t>EVS02694</t>
  </si>
  <si>
    <t>EVS02698</t>
  </si>
  <si>
    <t>EVS02699</t>
  </si>
  <si>
    <t>EVS02701</t>
  </si>
  <si>
    <t>EVS02703</t>
  </si>
  <si>
    <t>EVS02704</t>
  </si>
  <si>
    <t>EVS02706</t>
  </si>
  <si>
    <t>EVS02707</t>
  </si>
  <si>
    <t>EVS02708</t>
  </si>
  <si>
    <t>EVS02711</t>
  </si>
  <si>
    <t>EVS02717</t>
  </si>
  <si>
    <t>EVS02718</t>
  </si>
  <si>
    <t>EVS02720</t>
  </si>
  <si>
    <t>EVS02721</t>
  </si>
  <si>
    <t>EVS02724</t>
  </si>
  <si>
    <t>EVS02725</t>
  </si>
  <si>
    <t>EVS02727</t>
  </si>
  <si>
    <t>EVS02730</t>
  </si>
  <si>
    <t>EVS02731</t>
  </si>
  <si>
    <t>EVS02732</t>
  </si>
  <si>
    <t>EVS02738</t>
  </si>
  <si>
    <t>EVS02739</t>
  </si>
  <si>
    <t>EVS02740</t>
  </si>
  <si>
    <t>EVS02741</t>
  </si>
  <si>
    <t>EVS02744</t>
  </si>
  <si>
    <t>EVS02748</t>
  </si>
  <si>
    <t>EVS02756</t>
  </si>
  <si>
    <t>EVS02760</t>
  </si>
  <si>
    <t>EVS02761</t>
  </si>
  <si>
    <t>EVS02762</t>
  </si>
  <si>
    <t>EVS02763</t>
  </si>
  <si>
    <t>EVS02768</t>
  </si>
  <si>
    <t>EVS02771</t>
  </si>
  <si>
    <t>EVS02779</t>
  </si>
  <si>
    <t>EVS02780</t>
  </si>
  <si>
    <t>EVS02782</t>
  </si>
  <si>
    <t>EVS02784</t>
  </si>
  <si>
    <t>EVS02786</t>
  </si>
  <si>
    <t>EVS02787</t>
  </si>
  <si>
    <t>EVS02788</t>
  </si>
  <si>
    <t>EVS02794</t>
  </si>
  <si>
    <t>EVS02797</t>
  </si>
  <si>
    <t>EVS02799</t>
  </si>
  <si>
    <t>EVS02800</t>
  </si>
  <si>
    <t>EVS02803</t>
  </si>
  <si>
    <t>EVS02804</t>
  </si>
  <si>
    <t>EVS02808</t>
  </si>
  <si>
    <t>EVS02815</t>
  </si>
  <si>
    <t>EVS02818</t>
  </si>
  <si>
    <t>EVS02819</t>
  </si>
  <si>
    <t>EVS02820</t>
  </si>
  <si>
    <t>EVS02823</t>
  </si>
  <si>
    <t>EVS02824</t>
  </si>
  <si>
    <t>EVS02825</t>
  </si>
  <si>
    <t>EVS02827</t>
  </si>
  <si>
    <t>EVS02828</t>
  </si>
  <si>
    <t>EVS02830</t>
  </si>
  <si>
    <t>EVS02832</t>
  </si>
  <si>
    <t>EVS02833</t>
  </si>
  <si>
    <t>EVS02835</t>
  </si>
  <si>
    <t>EVS02837</t>
  </si>
  <si>
    <t>EVS02840</t>
  </si>
  <si>
    <t>EVS02849</t>
  </si>
  <si>
    <t>EVS02851</t>
  </si>
  <si>
    <t>EVS02852</t>
  </si>
  <si>
    <t>EVS02856</t>
  </si>
  <si>
    <t>EVS02857</t>
  </si>
  <si>
    <t>EVS02860</t>
  </si>
  <si>
    <t>EVS02861</t>
  </si>
  <si>
    <t>EVS02864</t>
  </si>
  <si>
    <t>EVS02865</t>
  </si>
  <si>
    <t>EVS02866</t>
  </si>
  <si>
    <t>EVS02868</t>
  </si>
  <si>
    <t>EVS02874</t>
  </si>
  <si>
    <t>EVS02877</t>
  </si>
  <si>
    <t>EVS02878</t>
  </si>
  <si>
    <t>EVS02882</t>
  </si>
  <si>
    <t>EVS02887</t>
  </si>
  <si>
    <t>EVS02891</t>
  </si>
  <si>
    <t>EVS02893</t>
  </si>
  <si>
    <t>EVS02895</t>
  </si>
  <si>
    <t>EVS02901</t>
  </si>
  <si>
    <t>EVS02904</t>
  </si>
  <si>
    <t>EVS02908</t>
  </si>
  <si>
    <t>EVS02913</t>
  </si>
  <si>
    <t>EVS02917</t>
  </si>
  <si>
    <t>EVS02919</t>
  </si>
  <si>
    <t>EVS02926</t>
  </si>
  <si>
    <t>EVS02928</t>
  </si>
  <si>
    <t>EVS02933</t>
  </si>
  <si>
    <t>EVS02936</t>
  </si>
  <si>
    <t>EVS02937</t>
  </si>
  <si>
    <t>EVS02939</t>
  </si>
  <si>
    <t>EVS02942</t>
  </si>
  <si>
    <t>EVS02944</t>
  </si>
  <si>
    <t>EVS02947</t>
  </si>
  <si>
    <t>EVS02956</t>
  </si>
  <si>
    <t>EVS02960</t>
  </si>
  <si>
    <t>EVS02961</t>
  </si>
  <si>
    <t>EVS02962</t>
  </si>
  <si>
    <t>EVS02963</t>
  </si>
  <si>
    <t>EVS02965</t>
  </si>
  <si>
    <t>EVS02966</t>
  </si>
  <si>
    <t>EVS02967</t>
  </si>
  <si>
    <t>EVS02970</t>
  </si>
  <si>
    <t>EVS02972</t>
  </si>
  <si>
    <t>EVS02976</t>
  </si>
  <si>
    <t>EVS02977</t>
  </si>
  <si>
    <t>EVS02979</t>
  </si>
  <si>
    <t>EVS02980</t>
  </si>
  <si>
    <t>EVS02982</t>
  </si>
  <si>
    <t>EVS02985</t>
  </si>
  <si>
    <t>EVS02987</t>
  </si>
  <si>
    <t>EVS02988</t>
  </si>
  <si>
    <t>EVS02989</t>
  </si>
  <si>
    <t>EVS02990</t>
  </si>
  <si>
    <t>EVS02991</t>
  </si>
  <si>
    <t>EVS02993</t>
  </si>
  <si>
    <t>EVS02994</t>
  </si>
  <si>
    <t>EVS02996</t>
  </si>
  <si>
    <t>EVS02998</t>
  </si>
  <si>
    <t>EVS03000</t>
  </si>
  <si>
    <t>EVS03003</t>
  </si>
  <si>
    <t>EVS03004</t>
  </si>
  <si>
    <t>EVS03009</t>
  </si>
  <si>
    <t>EVS03012</t>
  </si>
  <si>
    <t>EVS03013</t>
  </si>
  <si>
    <t>EVS03015</t>
  </si>
  <si>
    <t>EVS03016</t>
  </si>
  <si>
    <t>EVS03018</t>
  </si>
  <si>
    <t>EVS03019</t>
  </si>
  <si>
    <t>EVS03024</t>
  </si>
  <si>
    <t>EVS03025</t>
  </si>
  <si>
    <t>EVS03028</t>
  </si>
  <si>
    <t>EVS03032</t>
  </si>
  <si>
    <t>EVS03037</t>
  </si>
  <si>
    <t>EVS03041</t>
  </si>
  <si>
    <t>EVS03042</t>
  </si>
  <si>
    <t>EVS03047</t>
  </si>
  <si>
    <t>EVS03048</t>
  </si>
  <si>
    <t>EVS03049</t>
  </si>
  <si>
    <t>EVS03050</t>
  </si>
  <si>
    <t>EVS03054</t>
  </si>
  <si>
    <t>EVS03055</t>
  </si>
  <si>
    <t>EVS03056</t>
  </si>
  <si>
    <t>EVS03066</t>
  </si>
  <si>
    <t>EVS03071</t>
  </si>
  <si>
    <t>EVS03075</t>
  </si>
  <si>
    <t>EVS03076</t>
  </si>
  <si>
    <t>EVS03078</t>
  </si>
  <si>
    <t>EVS03080</t>
  </si>
  <si>
    <t>EVS03094</t>
  </si>
  <si>
    <t>EVS03097</t>
  </si>
  <si>
    <t>EVS03098</t>
  </si>
  <si>
    <t>EVS03101</t>
  </si>
  <si>
    <t>EVS03103</t>
  </si>
  <si>
    <t>EVS03115</t>
  </si>
  <si>
    <t>EVS03117</t>
  </si>
  <si>
    <t>EVS03119</t>
  </si>
  <si>
    <t>EVS03121</t>
  </si>
  <si>
    <t>EVS03122</t>
  </si>
  <si>
    <t>EVS03123</t>
  </si>
  <si>
    <t>EVS03124</t>
  </si>
  <si>
    <t>EVS03125</t>
  </si>
  <si>
    <t>EVS03128</t>
  </si>
  <si>
    <t>EVS03129</t>
  </si>
  <si>
    <t>EVS03130</t>
  </si>
  <si>
    <t>EVS03131</t>
  </si>
  <si>
    <t>EVS03140</t>
  </si>
  <si>
    <t>EVS03144</t>
  </si>
  <si>
    <t>EVS03156</t>
  </si>
  <si>
    <t>EVS03157</t>
  </si>
  <si>
    <t>EVS03158</t>
  </si>
  <si>
    <t>EVS03160</t>
  </si>
  <si>
    <t>EVS03161</t>
  </si>
  <si>
    <t>EVS03167</t>
  </si>
  <si>
    <t>EVS03176</t>
  </si>
  <si>
    <t>EVS03177</t>
  </si>
  <si>
    <t>EVS03179</t>
  </si>
  <si>
    <t>EVS03181</t>
  </si>
  <si>
    <t>EVS03188</t>
  </si>
  <si>
    <t>EVS03189</t>
  </si>
  <si>
    <t>EVS03193</t>
  </si>
  <si>
    <t>EVS03194</t>
  </si>
  <si>
    <t>EVS03195</t>
  </si>
  <si>
    <t>EVS03196</t>
  </si>
  <si>
    <t>EVS03205</t>
  </si>
  <si>
    <t>EVS03209</t>
  </si>
  <si>
    <t>EVS03213</t>
  </si>
  <si>
    <t>EVS03214</t>
  </si>
  <si>
    <t>EVS03215</t>
  </si>
  <si>
    <t>EVS03216</t>
  </si>
  <si>
    <t>EVS03217</t>
  </si>
  <si>
    <t>EVS03219</t>
  </si>
  <si>
    <t>EVS03222</t>
  </si>
  <si>
    <t>EVS03225</t>
  </si>
  <si>
    <t>EVS03228</t>
  </si>
  <si>
    <t>EVS03229</t>
  </si>
  <si>
    <t>EVS03230</t>
  </si>
  <si>
    <t>EVS03235</t>
  </si>
  <si>
    <t>EVS03239</t>
  </si>
  <si>
    <t>EVS03243</t>
  </si>
  <si>
    <t>EVS03253</t>
  </si>
  <si>
    <t>EVS03254</t>
  </si>
  <si>
    <t>EVS03259</t>
  </si>
  <si>
    <t>EVS03261</t>
  </si>
  <si>
    <t>EVS03265</t>
  </si>
  <si>
    <t>EVS03269</t>
  </si>
  <si>
    <t>EVS03275</t>
  </si>
  <si>
    <t>EVS03278</t>
  </si>
  <si>
    <t>EVS03279</t>
  </si>
  <si>
    <t>EVS03281</t>
  </si>
  <si>
    <t>EVS03282</t>
  </si>
  <si>
    <t>EVS03283</t>
  </si>
  <si>
    <t>EVS03284</t>
  </si>
  <si>
    <t>EVS03285</t>
  </si>
  <si>
    <t>EVS03286</t>
  </si>
  <si>
    <t>EVS03288</t>
  </si>
  <si>
    <t>EVS03289</t>
  </si>
  <si>
    <t>EVS03290</t>
  </si>
  <si>
    <t>EVS03298</t>
  </si>
  <si>
    <t>EVS03304</t>
  </si>
  <si>
    <t>EVS03306</t>
  </si>
  <si>
    <t>EVS03309</t>
  </si>
  <si>
    <t>EVS03311</t>
  </si>
  <si>
    <t>EVS03315</t>
  </si>
  <si>
    <t>EVS03318</t>
  </si>
  <si>
    <t>EVS03320</t>
  </si>
  <si>
    <t>EVS03324</t>
  </si>
  <si>
    <t>EVS03328</t>
  </si>
  <si>
    <t>EVS03329</t>
  </si>
  <si>
    <t>EVS03334</t>
  </si>
  <si>
    <t>EVS03336</t>
  </si>
  <si>
    <t>EVS03337</t>
  </si>
  <si>
    <t>EVS03340</t>
  </si>
  <si>
    <t>EVS03344</t>
  </si>
  <si>
    <t>EVS03345</t>
  </si>
  <si>
    <t>EVS03346</t>
  </si>
  <si>
    <t>EVS03349</t>
  </si>
  <si>
    <t>EVS03351</t>
  </si>
  <si>
    <t>EVS03352</t>
  </si>
  <si>
    <t>EVS03353</t>
  </si>
  <si>
    <t>EVS03355</t>
  </si>
  <si>
    <t>EVS03360</t>
  </si>
  <si>
    <t>EVS03364</t>
  </si>
  <si>
    <t>EVS03375</t>
  </si>
  <si>
    <t>EVS03377</t>
  </si>
  <si>
    <t>EVS03378</t>
  </si>
  <si>
    <t>EVS03381</t>
  </si>
  <si>
    <t>EVS03382</t>
  </si>
  <si>
    <t>EVS03387</t>
  </si>
  <si>
    <t>EVS03388</t>
  </si>
  <si>
    <t>EVS03394</t>
  </si>
  <si>
    <t>EVS03397</t>
  </si>
  <si>
    <t>EVS03398</t>
  </si>
  <si>
    <t>EVS03400</t>
  </si>
  <si>
    <t>EVS03402</t>
  </si>
  <si>
    <t>EVS03403</t>
  </si>
  <si>
    <t>EVS03406</t>
  </si>
  <si>
    <t>EVS03407</t>
  </si>
  <si>
    <t>EVS03414</t>
  </si>
  <si>
    <t>EVS03417</t>
  </si>
  <si>
    <t>EVS03421</t>
  </si>
  <si>
    <t>EVS03422</t>
  </si>
  <si>
    <t>EVS03424</t>
  </si>
  <si>
    <t>EVS03425</t>
  </si>
  <si>
    <t>EVS03426</t>
  </si>
  <si>
    <t>EVS03428</t>
  </si>
  <si>
    <t>EVS03434</t>
  </si>
  <si>
    <t>EVS03436</t>
  </si>
  <si>
    <t>EVS03440</t>
  </si>
  <si>
    <t>EVS03441</t>
  </si>
  <si>
    <t>EVS03442</t>
  </si>
  <si>
    <t>EVS03444</t>
  </si>
  <si>
    <t>EVS03448</t>
  </si>
  <si>
    <t>EVS03449</t>
  </si>
  <si>
    <t>EVS03458</t>
  </si>
  <si>
    <t>EVS03459</t>
  </si>
  <si>
    <t>EVS03461</t>
  </si>
  <si>
    <t>EVS03469</t>
  </si>
  <si>
    <t>EVS03489</t>
  </si>
  <si>
    <t>EVS03492</t>
  </si>
  <si>
    <t>EVS03494</t>
  </si>
  <si>
    <t>EVS03498</t>
  </si>
  <si>
    <t>EVS03499</t>
  </si>
  <si>
    <t>EVS03500</t>
  </si>
  <si>
    <t>EVS03501</t>
  </si>
  <si>
    <t>EVS03508</t>
  </si>
  <si>
    <t>EVS03509</t>
  </si>
  <si>
    <t>EVS03512</t>
  </si>
  <si>
    <t>EVS03514</t>
  </si>
  <si>
    <t>EVS03516</t>
  </si>
  <si>
    <t>EVS03521</t>
  </si>
  <si>
    <t>EVS03522</t>
  </si>
  <si>
    <t>EVS03535</t>
  </si>
  <si>
    <t>EVS03539</t>
  </si>
  <si>
    <t>EVS03543</t>
  </si>
  <si>
    <t>EVS03545</t>
  </si>
  <si>
    <t>EVS03553</t>
  </si>
  <si>
    <t>EVS03554</t>
  </si>
  <si>
    <t>EVS03561</t>
  </si>
  <si>
    <t>EVS03562</t>
  </si>
  <si>
    <t>EVS03565</t>
  </si>
  <si>
    <t>EVS03568</t>
  </si>
  <si>
    <t>EVS03571</t>
  </si>
  <si>
    <t>EVS03574</t>
  </si>
  <si>
    <t>EVS03576</t>
  </si>
  <si>
    <t>EVS03578</t>
  </si>
  <si>
    <t>EVS03579</t>
  </si>
  <si>
    <t>EVS03594</t>
  </si>
  <si>
    <t>EVS03595</t>
  </si>
  <si>
    <t>EVS03602</t>
  </si>
  <si>
    <t>EVS03607</t>
  </si>
  <si>
    <t>EVS03612</t>
  </si>
  <si>
    <t>EVS03613</t>
  </si>
  <si>
    <t>EVS03615</t>
  </si>
  <si>
    <t>EVS03618</t>
  </si>
  <si>
    <t>EVS03619</t>
  </si>
  <si>
    <t>EVS03626</t>
  </si>
  <si>
    <t>EVS03631</t>
  </si>
  <si>
    <t>EVS03638</t>
  </si>
  <si>
    <t>EVS03639</t>
  </si>
  <si>
    <t>EVS03640</t>
  </si>
  <si>
    <t>EVS03641</t>
  </si>
  <si>
    <t>EVS03642</t>
  </si>
  <si>
    <t>EVS03648</t>
  </si>
  <si>
    <t>EVS03649</t>
  </si>
  <si>
    <t>EVS03651</t>
  </si>
  <si>
    <t>EVS03653</t>
  </si>
  <si>
    <t>EVS03654</t>
  </si>
  <si>
    <t>EVS03657</t>
  </si>
  <si>
    <t>EVS03658</t>
  </si>
  <si>
    <t>EVS03659</t>
  </si>
  <si>
    <t>EVS03664</t>
  </si>
  <si>
    <t>EVS03666</t>
  </si>
  <si>
    <t>EVS03669</t>
  </si>
  <si>
    <t>EVS03670</t>
  </si>
  <si>
    <t>EVS03672</t>
  </si>
  <si>
    <t>EVS03673</t>
  </si>
  <si>
    <t>EVS03674</t>
  </si>
  <si>
    <t>EVS03677</t>
  </si>
  <si>
    <t>EVS03679</t>
  </si>
  <si>
    <t>EVS03685</t>
  </si>
  <si>
    <t>EVS03686</t>
  </si>
  <si>
    <t>EVS03688</t>
  </si>
  <si>
    <t>EVS03693</t>
  </si>
  <si>
    <t>EVS03697</t>
  </si>
  <si>
    <t>EVS03698</t>
  </si>
  <si>
    <t>EVS03699</t>
  </si>
  <si>
    <t>EVS03701</t>
  </si>
  <si>
    <t>EVS03703</t>
  </si>
  <si>
    <t>EVS03704</t>
  </si>
  <si>
    <t>EVS03705</t>
  </si>
  <si>
    <t>EVS03713</t>
  </si>
  <si>
    <t>EVS03715</t>
  </si>
  <si>
    <t>EVS03721</t>
  </si>
  <si>
    <t>EVS03723</t>
  </si>
  <si>
    <t>EVS03733</t>
  </si>
  <si>
    <t>EVS03737</t>
  </si>
  <si>
    <t>EVS03739</t>
  </si>
  <si>
    <t>EVS03743</t>
  </si>
  <si>
    <t>EVS03746</t>
  </si>
  <si>
    <t>EVS03748</t>
  </si>
  <si>
    <t>EVS03751</t>
  </si>
  <si>
    <t>EVS03755</t>
  </si>
  <si>
    <t>EVS03760</t>
  </si>
  <si>
    <t>EVS03766</t>
  </si>
  <si>
    <t>EVS03768</t>
  </si>
  <si>
    <t>EVS03769</t>
  </si>
  <si>
    <t>EVS03770</t>
  </si>
  <si>
    <t>EVS03772</t>
  </si>
  <si>
    <t>EVS03778</t>
  </si>
  <si>
    <t>EVS03779</t>
  </si>
  <si>
    <t>EVS03783</t>
  </si>
  <si>
    <t>EVS03786</t>
  </si>
  <si>
    <t>EVS03788</t>
  </si>
  <si>
    <t>EVS03793</t>
  </si>
  <si>
    <t>EVS03794</t>
  </si>
  <si>
    <t>EVS03797</t>
  </si>
  <si>
    <t>EVS03801</t>
  </si>
  <si>
    <t>EVS03802</t>
  </si>
  <si>
    <t>EVS03803</t>
  </si>
  <si>
    <t>EVS03804</t>
  </si>
  <si>
    <t>EVS03805</t>
  </si>
  <si>
    <t>EVS03806</t>
  </si>
  <si>
    <t>EVS03807</t>
  </si>
  <si>
    <t>EVS03811</t>
  </si>
  <si>
    <t>EVS03812</t>
  </si>
  <si>
    <t>EVS03815</t>
  </si>
  <si>
    <t>EVS03817</t>
  </si>
  <si>
    <t>EVS03823</t>
  </si>
  <si>
    <t>EVS03833</t>
  </si>
  <si>
    <t>EVS03835</t>
  </si>
  <si>
    <t>EVS03836</t>
  </si>
  <si>
    <t>EVS03839</t>
  </si>
  <si>
    <t>EVS03840</t>
  </si>
  <si>
    <t>EVS03841</t>
  </si>
  <si>
    <t>EVS03847</t>
  </si>
  <si>
    <t>EVS03851</t>
  </si>
  <si>
    <t>EVS03854</t>
  </si>
  <si>
    <t>EVS03858</t>
  </si>
  <si>
    <t>EVS03860</t>
  </si>
  <si>
    <t>EVS03861</t>
  </si>
  <si>
    <t>EVS03862</t>
  </si>
  <si>
    <t>EVS03864</t>
  </si>
  <si>
    <t>EVS03869</t>
  </si>
  <si>
    <t>EVS03878</t>
  </si>
  <si>
    <t>EVS03881</t>
  </si>
  <si>
    <t>EVS03884</t>
  </si>
  <si>
    <t>EVS03887</t>
  </si>
  <si>
    <t>EVS03888</t>
  </si>
  <si>
    <t>EVS03895</t>
  </si>
  <si>
    <t>EVS03896</t>
  </si>
  <si>
    <t>EVS03898</t>
  </si>
  <si>
    <t>EVS03899</t>
  </si>
  <si>
    <t>EVS03907</t>
  </si>
  <si>
    <t>EVS03912</t>
  </si>
  <si>
    <t>EVS03916</t>
  </si>
  <si>
    <t>EVS03923</t>
  </si>
  <si>
    <t>EVS03926</t>
  </si>
  <si>
    <t>EVS03930</t>
  </si>
  <si>
    <t>EVS03932</t>
  </si>
  <si>
    <t>EVS03933</t>
  </si>
  <si>
    <t>EVS03935</t>
  </si>
  <si>
    <t>EVS03936</t>
  </si>
  <si>
    <t>EVS03937</t>
  </si>
  <si>
    <t>EVS03941</t>
  </si>
  <si>
    <t>EVS03942</t>
  </si>
  <si>
    <t>EVS03946</t>
  </si>
  <si>
    <t>EVS03948</t>
  </si>
  <si>
    <t>EVS03949</t>
  </si>
  <si>
    <t>EVS03951</t>
  </si>
  <si>
    <t>EVS03954</t>
  </si>
  <si>
    <t>EVS03956</t>
  </si>
  <si>
    <t>EVS03957</t>
  </si>
  <si>
    <t>EVS03960</t>
  </si>
  <si>
    <t>EVS03961</t>
  </si>
  <si>
    <t>EVS03971</t>
  </si>
  <si>
    <t>EVS03972</t>
  </si>
  <si>
    <t>EVS03973</t>
  </si>
  <si>
    <t>EVS03977</t>
  </si>
  <si>
    <t>EVS03978</t>
  </si>
  <si>
    <t>EVS03981</t>
  </si>
  <si>
    <t>EVS03982</t>
  </si>
  <si>
    <t>EVS03987</t>
  </si>
  <si>
    <t>EVS03988</t>
  </si>
  <si>
    <t>EVS03990</t>
  </si>
  <si>
    <t>EVS03996</t>
  </si>
  <si>
    <t>EVS04000</t>
  </si>
  <si>
    <t>EVS04001</t>
  </si>
  <si>
    <t>EVS04002</t>
  </si>
  <si>
    <t>EVS04004</t>
  </si>
  <si>
    <t>EVS04006</t>
  </si>
  <si>
    <t>EVS04008</t>
  </si>
  <si>
    <t>EVS04010</t>
  </si>
  <si>
    <t>EVS04013</t>
  </si>
  <si>
    <t>EVS04014</t>
  </si>
  <si>
    <t>EVS04015</t>
  </si>
  <si>
    <t>EVS04018</t>
  </si>
  <si>
    <t>EVS04019</t>
  </si>
  <si>
    <t>EVS04022</t>
  </si>
  <si>
    <t>EVS04024</t>
  </si>
  <si>
    <t>EVS04027</t>
  </si>
  <si>
    <t>EVS04028</t>
  </si>
  <si>
    <t>EVS04029</t>
  </si>
  <si>
    <t>EVS04033</t>
  </si>
  <si>
    <t>EVS04037</t>
  </si>
  <si>
    <t>EVS04038</t>
  </si>
  <si>
    <t>EVS04039</t>
  </si>
  <si>
    <t>EVS04043</t>
  </si>
  <si>
    <t>EVS04047</t>
  </si>
  <si>
    <t>EVS04048</t>
  </si>
  <si>
    <t>EVS04049</t>
  </si>
  <si>
    <t>EVS04050</t>
  </si>
  <si>
    <t>EVS04052</t>
  </si>
  <si>
    <t>EVS04058</t>
  </si>
  <si>
    <t>EVS04059</t>
  </si>
  <si>
    <t>EVS04062</t>
  </si>
  <si>
    <t>EVS04067</t>
  </si>
  <si>
    <t>EVS04069</t>
  </si>
  <si>
    <t>EVS04073</t>
  </si>
  <si>
    <t>EVS04080</t>
  </si>
  <si>
    <t>EVS04082</t>
  </si>
  <si>
    <t>EVS04085</t>
  </si>
  <si>
    <t>EVS04086</t>
  </si>
  <si>
    <t>EVS04089</t>
  </si>
  <si>
    <t>EVS04090</t>
  </si>
  <si>
    <t>EVS04091</t>
  </si>
  <si>
    <t>EVS04095</t>
  </si>
  <si>
    <t>EVS04104</t>
  </si>
  <si>
    <t>EVS04107</t>
  </si>
  <si>
    <t>EVS04113</t>
  </si>
  <si>
    <t>EVS04115</t>
  </si>
  <si>
    <t>EVS04119</t>
  </si>
  <si>
    <t>EVS04120</t>
  </si>
  <si>
    <t>EVS04121</t>
  </si>
  <si>
    <t>EVS04122</t>
  </si>
  <si>
    <t>EVS04127</t>
  </si>
  <si>
    <t>EVS04133</t>
  </si>
  <si>
    <t>EVS04138</t>
  </si>
  <si>
    <t>EVS04139</t>
  </si>
  <si>
    <t>EVS04141</t>
  </si>
  <si>
    <t>EVS04144</t>
  </si>
  <si>
    <t>EVS04145</t>
  </si>
  <si>
    <t>EVS04146</t>
  </si>
  <si>
    <t>EVS04150</t>
  </si>
  <si>
    <t>EVS04151</t>
  </si>
  <si>
    <t>EVS04152</t>
  </si>
  <si>
    <t>EVS04157</t>
  </si>
  <si>
    <t>EVS04159</t>
  </si>
  <si>
    <t>EVS04161</t>
  </si>
  <si>
    <t>EVS04165</t>
  </si>
  <si>
    <t>EVS04167</t>
  </si>
  <si>
    <t>EVS04169</t>
  </si>
  <si>
    <t>EVS04171</t>
  </si>
  <si>
    <t>EVS04172</t>
  </si>
  <si>
    <t>EVS04173</t>
  </si>
  <si>
    <t>EVS04177</t>
  </si>
  <si>
    <t>EVS04181</t>
  </si>
  <si>
    <t>EVS04186</t>
  </si>
  <si>
    <t>EVS04187</t>
  </si>
  <si>
    <t>EVS04188</t>
  </si>
  <si>
    <t>EVS04189</t>
  </si>
  <si>
    <t>EVS04206</t>
  </si>
  <si>
    <t>EVS04207</t>
  </si>
  <si>
    <t>EVS04210</t>
  </si>
  <si>
    <t>EVS04212</t>
  </si>
  <si>
    <t>EVS04214</t>
  </si>
  <si>
    <t>EVS04216</t>
  </si>
  <si>
    <t>EVS04217</t>
  </si>
  <si>
    <t>EVS04219</t>
  </si>
  <si>
    <t>EVS04226</t>
  </si>
  <si>
    <t>EVS04228</t>
  </si>
  <si>
    <t>EVS04231</t>
  </si>
  <si>
    <t>EVS04232</t>
  </si>
  <si>
    <t>EVS04238</t>
  </si>
  <si>
    <t>EVS04239</t>
  </si>
  <si>
    <t>EVS04243</t>
  </si>
  <si>
    <t>EVS04244</t>
  </si>
  <si>
    <t>EVS04245</t>
  </si>
  <si>
    <t>EVS04253</t>
  </si>
  <si>
    <t>EVS04256</t>
  </si>
  <si>
    <t>EVS04260</t>
  </si>
  <si>
    <t>EVS04265</t>
  </si>
  <si>
    <t>EVS04273</t>
  </si>
  <si>
    <t>EVS04274</t>
  </si>
  <si>
    <t>EVS04275</t>
  </si>
  <si>
    <t>EVS04277</t>
  </si>
  <si>
    <t>EVS04278</t>
  </si>
  <si>
    <t>EVS04282</t>
  </si>
  <si>
    <t>EVS04286</t>
  </si>
  <si>
    <t>EVS04289</t>
  </si>
  <si>
    <t>EVS04294</t>
  </si>
  <si>
    <t>EVS04295</t>
  </si>
  <si>
    <t>EVS04304</t>
  </si>
  <si>
    <t>EVS04309</t>
  </si>
  <si>
    <t>EVS04310</t>
  </si>
  <si>
    <t>EVS04311</t>
  </si>
  <si>
    <t>EVS04318</t>
  </si>
  <si>
    <t>EVS04319</t>
  </si>
  <si>
    <t>EVS04327</t>
  </si>
  <si>
    <t>EVS04328</t>
  </si>
  <si>
    <t>EVS04334</t>
  </si>
  <si>
    <t>EVS04338</t>
  </si>
  <si>
    <t>EVS04341</t>
  </si>
  <si>
    <t>EVS04343</t>
  </si>
  <si>
    <t>EVS04345</t>
  </si>
  <si>
    <t>EVS04347</t>
  </si>
  <si>
    <t>EVS04351</t>
  </si>
  <si>
    <t>EVS04352</t>
  </si>
  <si>
    <t>EVS04357</t>
  </si>
  <si>
    <t>EVS04361</t>
  </si>
  <si>
    <t>EVS04364</t>
  </si>
  <si>
    <t>EVS04366</t>
  </si>
  <si>
    <t>EVS04372</t>
  </si>
  <si>
    <t>EVS04373</t>
  </si>
  <si>
    <t>EVS04374</t>
  </si>
  <si>
    <t>EVS04377</t>
  </si>
  <si>
    <t>EVS04380</t>
  </si>
  <si>
    <t>EVS04382</t>
  </si>
  <si>
    <t>EVS04386</t>
  </si>
  <si>
    <t>EVS04387</t>
  </si>
  <si>
    <t>EVS04388</t>
  </si>
  <si>
    <t>EVS04391</t>
  </si>
  <si>
    <t>EVS04396</t>
  </si>
  <si>
    <t>EVS04397</t>
  </si>
  <si>
    <t>EVS04405</t>
  </si>
  <si>
    <t>EVS04408</t>
  </si>
  <si>
    <t>EVS04409</t>
  </si>
  <si>
    <t>EVS04413</t>
  </si>
  <si>
    <t>EVS04416</t>
  </si>
  <si>
    <t>EVS04418</t>
  </si>
  <si>
    <t>EVS04422</t>
  </si>
  <si>
    <t>EVS04426</t>
  </si>
  <si>
    <t>EVS04429</t>
  </si>
  <si>
    <t>EVS04430</t>
  </si>
  <si>
    <t>EVS04439</t>
  </si>
  <si>
    <t>EVS04440</t>
  </si>
  <si>
    <t>EVS04443</t>
  </si>
  <si>
    <t>EVS04444</t>
  </si>
  <si>
    <t>EVS04445</t>
  </si>
  <si>
    <t>EVS04446</t>
  </si>
  <si>
    <t>EVS04448</t>
  </si>
  <si>
    <t>EVS04459</t>
  </si>
  <si>
    <t>EVS04462</t>
  </si>
  <si>
    <t>EVS04463</t>
  </si>
  <si>
    <t>EVS04464</t>
  </si>
  <si>
    <t>EVS04466</t>
  </si>
  <si>
    <t>EVS04469</t>
  </si>
  <si>
    <t>EVS04471</t>
  </si>
  <si>
    <t>EVS04473</t>
  </si>
  <si>
    <t>EVS04479</t>
  </si>
  <si>
    <t>EVS04484</t>
  </si>
  <si>
    <t>EVS04486</t>
  </si>
  <si>
    <t>EVS04487</t>
  </si>
  <si>
    <t>EVS04490</t>
  </si>
  <si>
    <t>EVS04491</t>
  </si>
  <si>
    <t>EVS04497</t>
  </si>
  <si>
    <t>EVS04502</t>
  </si>
  <si>
    <t>EVS04505</t>
  </si>
  <si>
    <t>EVS04509</t>
  </si>
  <si>
    <t>EVS04510</t>
  </si>
  <si>
    <t>EVS04515</t>
  </si>
  <si>
    <t>EVS04517</t>
  </si>
  <si>
    <t>EVS04519</t>
  </si>
  <si>
    <t>EVS04521</t>
  </si>
  <si>
    <t>EVS04525</t>
  </si>
  <si>
    <t>EVS04528</t>
  </si>
  <si>
    <t>EVS04529</t>
  </si>
  <si>
    <t>EVS04532</t>
  </si>
  <si>
    <t>EVS04534</t>
  </si>
  <si>
    <t>EVS04535</t>
  </si>
  <si>
    <t>EVS04539</t>
  </si>
  <si>
    <t>EVS04543</t>
  </si>
  <si>
    <t>EVS04546</t>
  </si>
  <si>
    <t>EVS04548</t>
  </si>
  <si>
    <t>EVS04551</t>
  </si>
  <si>
    <t>EVS04557</t>
  </si>
  <si>
    <t>EVS04559</t>
  </si>
  <si>
    <t>EVS04560</t>
  </si>
  <si>
    <t>EVS04562</t>
  </si>
  <si>
    <t>EVS04568</t>
  </si>
  <si>
    <t>EVS04570</t>
  </si>
  <si>
    <t>EVS04573</t>
  </si>
  <si>
    <t>EVS04578</t>
  </si>
  <si>
    <t>EVS04584</t>
  </si>
  <si>
    <t>EVS04590</t>
  </si>
  <si>
    <t>EVS04591</t>
  </si>
  <si>
    <t>EVS04596</t>
  </si>
  <si>
    <t>EVS04600</t>
  </si>
  <si>
    <t>EVS04601</t>
  </si>
  <si>
    <t>EVS04603</t>
  </si>
  <si>
    <t>EVS04604</t>
  </si>
  <si>
    <t>EVS04605</t>
  </si>
  <si>
    <t>EVS04606</t>
  </si>
  <si>
    <t>EVS04612</t>
  </si>
  <si>
    <t>EVS04613</t>
  </si>
  <si>
    <t>EVS04615</t>
  </si>
  <si>
    <t>EVS04618</t>
  </si>
  <si>
    <t>EVS04619</t>
  </si>
  <si>
    <t>EVS04620</t>
  </si>
  <si>
    <t>EVS04623</t>
  </si>
  <si>
    <t>EVS04624</t>
  </si>
  <si>
    <t>EVS04628</t>
  </si>
  <si>
    <t>EVS04630</t>
  </si>
  <si>
    <t>EVS04631</t>
  </si>
  <si>
    <t>EVS04638</t>
  </si>
  <si>
    <t>EVS04639</t>
  </si>
  <si>
    <t>EVS04641</t>
  </si>
  <si>
    <t>EVS04646</t>
  </si>
  <si>
    <t>EVS04647</t>
  </si>
  <si>
    <t>EVS04651</t>
  </si>
  <si>
    <t>EVS04652</t>
  </si>
  <si>
    <t>EVS04655</t>
  </si>
  <si>
    <t>EVS04657</t>
  </si>
  <si>
    <t>EVS04660</t>
  </si>
  <si>
    <t>EVS04665</t>
  </si>
  <si>
    <t>EVS04668</t>
  </si>
  <si>
    <t>EVS04672</t>
  </si>
  <si>
    <t>EVS04674</t>
  </si>
  <si>
    <t>EVS04676</t>
  </si>
  <si>
    <t>EVS04677</t>
  </si>
  <si>
    <t>EVS04681</t>
  </si>
  <si>
    <t>EVS04685</t>
  </si>
  <si>
    <t>EVS04688</t>
  </si>
  <si>
    <t>EVS04695</t>
  </si>
  <si>
    <t>EVS04696</t>
  </si>
  <si>
    <t>EVS04700</t>
  </si>
  <si>
    <t>EVS04704</t>
  </si>
  <si>
    <t>EVS04706</t>
  </si>
  <si>
    <t>EVS04715</t>
  </si>
  <si>
    <t>EVS04716</t>
  </si>
  <si>
    <t>EVS04717</t>
  </si>
  <si>
    <t>EVS04718</t>
  </si>
  <si>
    <t>EVS04719</t>
  </si>
  <si>
    <t>EVS04720</t>
  </si>
  <si>
    <t>EVS04721</t>
  </si>
  <si>
    <t>EVS04726</t>
  </si>
  <si>
    <t>EVS04727</t>
  </si>
  <si>
    <t>EVS04729</t>
  </si>
  <si>
    <t>EVS04730</t>
  </si>
  <si>
    <t>EVS04738</t>
  </si>
  <si>
    <t>EVS04741</t>
  </si>
  <si>
    <t>EVS04742</t>
  </si>
  <si>
    <t>EVS04747</t>
  </si>
  <si>
    <t>EVS04748</t>
  </si>
  <si>
    <t>EVS04751</t>
  </si>
  <si>
    <t>EVS04752</t>
  </si>
  <si>
    <t>EVS04754</t>
  </si>
  <si>
    <t>EVS04757</t>
  </si>
  <si>
    <t>EVS04758</t>
  </si>
  <si>
    <t>EVS04761</t>
  </si>
  <si>
    <t>EVS04766</t>
  </si>
  <si>
    <t>EVS04767</t>
  </si>
  <si>
    <t>EVS04768</t>
  </si>
  <si>
    <t>EVS04771</t>
  </si>
  <si>
    <t>EVS04772</t>
  </si>
  <si>
    <t>EVS04773</t>
  </si>
  <si>
    <t>EVS04774</t>
  </si>
  <si>
    <t>EVS04787</t>
  </si>
  <si>
    <t>EVS04791</t>
  </si>
  <si>
    <t>EVS04793</t>
  </si>
  <si>
    <t>EVS04795</t>
  </si>
  <si>
    <t>EVS04798</t>
  </si>
  <si>
    <t>EVS04805</t>
  </si>
  <si>
    <t>EVS04806</t>
  </si>
  <si>
    <t>EVS04810</t>
  </si>
  <si>
    <t>EVS04811</t>
  </si>
  <si>
    <t>EVS04816</t>
  </si>
  <si>
    <t>EVS04817</t>
  </si>
  <si>
    <t>EVS04818</t>
  </si>
  <si>
    <t>EVS04819</t>
  </si>
  <si>
    <t>EVS04820</t>
  </si>
  <si>
    <t>EVS04824</t>
  </si>
  <si>
    <t>EVS04825</t>
  </si>
  <si>
    <t>EVS04826</t>
  </si>
  <si>
    <t>EVS04827</t>
  </si>
  <si>
    <t>EVS04828</t>
  </si>
  <si>
    <t>EVS04830</t>
  </si>
  <si>
    <t>EVS04831</t>
  </si>
  <si>
    <t>EVS04833</t>
  </si>
  <si>
    <t>EVS04834</t>
  </si>
  <si>
    <t>EVS04835</t>
  </si>
  <si>
    <t>EVS04844</t>
  </si>
  <si>
    <t>EVS04846</t>
  </si>
  <si>
    <t>EVS04847</t>
  </si>
  <si>
    <t>EVS04852</t>
  </si>
  <si>
    <t>EVS04853</t>
  </si>
  <si>
    <t>EVS04854</t>
  </si>
  <si>
    <t>EVS04856</t>
  </si>
  <si>
    <t>EVS04861</t>
  </si>
  <si>
    <t>EVS04863</t>
  </si>
  <si>
    <t>EVS04865</t>
  </si>
  <si>
    <t>EVS04866</t>
  </si>
  <si>
    <t>EVS04867</t>
  </si>
  <si>
    <t>EVS04870</t>
  </si>
  <si>
    <t>EVS04872</t>
  </si>
  <si>
    <t>EVS04875</t>
  </si>
  <si>
    <t>EVS04880</t>
  </si>
  <si>
    <t>EVS04883</t>
  </si>
  <si>
    <t>EVS04884</t>
  </si>
  <si>
    <t>EVS04889</t>
  </si>
  <si>
    <t>EVS04891</t>
  </si>
  <si>
    <t>EVS04893</t>
  </si>
  <si>
    <t>EVS04897</t>
  </si>
  <si>
    <t>EVS04898</t>
  </si>
  <si>
    <t>EVS04905</t>
  </si>
  <si>
    <t>EVS04907</t>
  </si>
  <si>
    <t>EVS04910</t>
  </si>
  <si>
    <t>EVS04911</t>
  </si>
  <si>
    <t>EVS04913</t>
  </si>
  <si>
    <t>EVS04914</t>
  </si>
  <si>
    <t>EVS04919</t>
  </si>
  <si>
    <t>EVS04923</t>
  </si>
  <si>
    <t>EVS04926</t>
  </si>
  <si>
    <t>EVS04927</t>
  </si>
  <si>
    <t>EVS04936</t>
  </si>
  <si>
    <t>EVS04938</t>
  </si>
  <si>
    <t>EVS04941</t>
  </si>
  <si>
    <t>EVS04944</t>
  </si>
  <si>
    <t>EVS04951</t>
  </si>
  <si>
    <t>EVS04953</t>
  </si>
  <si>
    <t>EVS04955</t>
  </si>
  <si>
    <t>EVS04959</t>
  </si>
  <si>
    <t>EVS04960</t>
  </si>
  <si>
    <t>EVS04961</t>
  </si>
  <si>
    <t>EVS04965</t>
  </si>
  <si>
    <t>EVS04966</t>
  </si>
  <si>
    <t>EVS04967</t>
  </si>
  <si>
    <t>EVS04971</t>
  </si>
  <si>
    <t>EVS04980</t>
  </si>
  <si>
    <t>EVS04983</t>
  </si>
  <si>
    <t>EVS04986</t>
  </si>
  <si>
    <t>EVS04988</t>
  </si>
  <si>
    <t>EVS04990</t>
  </si>
  <si>
    <t>EVS04992</t>
  </si>
  <si>
    <t>EVS05000</t>
  </si>
  <si>
    <t>EVS00002</t>
  </si>
  <si>
    <t>DC Fast Charger</t>
  </si>
  <si>
    <t>EVS00020</t>
  </si>
  <si>
    <t>EVS00021</t>
  </si>
  <si>
    <t>EVS00024</t>
  </si>
  <si>
    <t>EVS00026</t>
  </si>
  <si>
    <t>EVS00027</t>
  </si>
  <si>
    <t>EVS00030</t>
  </si>
  <si>
    <t>EVS00033</t>
  </si>
  <si>
    <t>EVS00039</t>
  </si>
  <si>
    <t>EVS00042</t>
  </si>
  <si>
    <t>EVS00046</t>
  </si>
  <si>
    <t>EVS00048</t>
  </si>
  <si>
    <t>EVS00054</t>
  </si>
  <si>
    <t>EVS00057</t>
  </si>
  <si>
    <t>EVS00059</t>
  </si>
  <si>
    <t>EVS00061</t>
  </si>
  <si>
    <t>EVS00062</t>
  </si>
  <si>
    <t>EVS00063</t>
  </si>
  <si>
    <t>EVS00065</t>
  </si>
  <si>
    <t>EVS00066</t>
  </si>
  <si>
    <t>EVS00068</t>
  </si>
  <si>
    <t>EVS00069</t>
  </si>
  <si>
    <t>EVS00070</t>
  </si>
  <si>
    <t>EVS00075</t>
  </si>
  <si>
    <t>EVS00077</t>
  </si>
  <si>
    <t>EVS00079</t>
  </si>
  <si>
    <t>EVS00082</t>
  </si>
  <si>
    <t>EVS00088</t>
  </si>
  <si>
    <t>EVS00098</t>
  </si>
  <si>
    <t>EVS00101</t>
  </si>
  <si>
    <t>EVS00102</t>
  </si>
  <si>
    <t>EVS00107</t>
  </si>
  <si>
    <t>EVS00109</t>
  </si>
  <si>
    <t>EVS00111</t>
  </si>
  <si>
    <t>EVS00118</t>
  </si>
  <si>
    <t>EVS00121</t>
  </si>
  <si>
    <t>EVS00125</t>
  </si>
  <si>
    <t>EVS00127</t>
  </si>
  <si>
    <t>EVS00130</t>
  </si>
  <si>
    <t>EVS00133</t>
  </si>
  <si>
    <t>EVS00135</t>
  </si>
  <si>
    <t>EVS00138</t>
  </si>
  <si>
    <t>EVS00144</t>
  </si>
  <si>
    <t>EVS00146</t>
  </si>
  <si>
    <t>EVS00158</t>
  </si>
  <si>
    <t>EVS00160</t>
  </si>
  <si>
    <t>EVS00162</t>
  </si>
  <si>
    <t>EVS00163</t>
  </si>
  <si>
    <t>EVS00167</t>
  </si>
  <si>
    <t>EVS00168</t>
  </si>
  <si>
    <t>EVS00169</t>
  </si>
  <si>
    <t>EVS00172</t>
  </si>
  <si>
    <t>EVS00175</t>
  </si>
  <si>
    <t>EVS00176</t>
  </si>
  <si>
    <t>EVS00184</t>
  </si>
  <si>
    <t>EVS00187</t>
  </si>
  <si>
    <t>EVS00188</t>
  </si>
  <si>
    <t>EVS00192</t>
  </si>
  <si>
    <t>EVS00195</t>
  </si>
  <si>
    <t>EVS00199</t>
  </si>
  <si>
    <t>EVS00200</t>
  </si>
  <si>
    <t>EVS00207</t>
  </si>
  <si>
    <t>EVS00212</t>
  </si>
  <si>
    <t>EVS00213</t>
  </si>
  <si>
    <t>EVS00215</t>
  </si>
  <si>
    <t>EVS00217</t>
  </si>
  <si>
    <t>EVS00218</t>
  </si>
  <si>
    <t>EVS00224</t>
  </si>
  <si>
    <t>EVS00226</t>
  </si>
  <si>
    <t>EVS00228</t>
  </si>
  <si>
    <t>EVS00230</t>
  </si>
  <si>
    <t>EVS00232</t>
  </si>
  <si>
    <t>EVS00235</t>
  </si>
  <si>
    <t>EVS00238</t>
  </si>
  <si>
    <t>EVS00248</t>
  </si>
  <si>
    <t>EVS00249</t>
  </si>
  <si>
    <t>EVS00250</t>
  </si>
  <si>
    <t>EVS00251</t>
  </si>
  <si>
    <t>EVS00253</t>
  </si>
  <si>
    <t>EVS00255</t>
  </si>
  <si>
    <t>EVS00260</t>
  </si>
  <si>
    <t>EVS00263</t>
  </si>
  <si>
    <t>EVS00265</t>
  </si>
  <si>
    <t>EVS00268</t>
  </si>
  <si>
    <t>EVS00270</t>
  </si>
  <si>
    <t>EVS00272</t>
  </si>
  <si>
    <t>EVS00278</t>
  </si>
  <si>
    <t>EVS00283</t>
  </si>
  <si>
    <t>EVS00288</t>
  </si>
  <si>
    <t>EVS00289</t>
  </si>
  <si>
    <t>EVS00292</t>
  </si>
  <si>
    <t>EVS00293</t>
  </si>
  <si>
    <t>EVS00297</t>
  </si>
  <si>
    <t>EVS00300</t>
  </si>
  <si>
    <t>EVS00301</t>
  </si>
  <si>
    <t>EVS00302</t>
  </si>
  <si>
    <t>EVS00304</t>
  </si>
  <si>
    <t>EVS00308</t>
  </si>
  <si>
    <t>EVS00312</t>
  </si>
  <si>
    <t>EVS00316</t>
  </si>
  <si>
    <t>EVS00323</t>
  </si>
  <si>
    <t>EVS00332</t>
  </si>
  <si>
    <t>EVS00335</t>
  </si>
  <si>
    <t>EVS00337</t>
  </si>
  <si>
    <t>EVS00338</t>
  </si>
  <si>
    <t>EVS00339</t>
  </si>
  <si>
    <t>EVS00340</t>
  </si>
  <si>
    <t>EVS00342</t>
  </si>
  <si>
    <t>EVS00343</t>
  </si>
  <si>
    <t>EVS00346</t>
  </si>
  <si>
    <t>EVS00349</t>
  </si>
  <si>
    <t>EVS00350</t>
  </si>
  <si>
    <t>EVS00351</t>
  </si>
  <si>
    <t>EVS00352</t>
  </si>
  <si>
    <t>EVS00355</t>
  </si>
  <si>
    <t>EVS00356</t>
  </si>
  <si>
    <t>EVS00359</t>
  </si>
  <si>
    <t>EVS00360</t>
  </si>
  <si>
    <t>EVS00361</t>
  </si>
  <si>
    <t>EVS00364</t>
  </si>
  <si>
    <t>EVS00368</t>
  </si>
  <si>
    <t>EVS00371</t>
  </si>
  <si>
    <t>EVS00374</t>
  </si>
  <si>
    <t>EVS00388</t>
  </si>
  <si>
    <t>EVS00394</t>
  </si>
  <si>
    <t>EVS00398</t>
  </si>
  <si>
    <t>EVS00399</t>
  </si>
  <si>
    <t>EVS00400</t>
  </si>
  <si>
    <t>EVS00401</t>
  </si>
  <si>
    <t>EVS00407</t>
  </si>
  <si>
    <t>EVS00408</t>
  </si>
  <si>
    <t>EVS00411</t>
  </si>
  <si>
    <t>EVS00412</t>
  </si>
  <si>
    <t>EVS00413</t>
  </si>
  <si>
    <t>EVS00416</t>
  </si>
  <si>
    <t>EVS00419</t>
  </si>
  <si>
    <t>EVS00420</t>
  </si>
  <si>
    <t>EVS00422</t>
  </si>
  <si>
    <t>EVS00425</t>
  </si>
  <si>
    <t>EVS00426</t>
  </si>
  <si>
    <t>EVS00428</t>
  </si>
  <si>
    <t>EVS00430</t>
  </si>
  <si>
    <t>EVS00432</t>
  </si>
  <si>
    <t>EVS00433</t>
  </si>
  <si>
    <t>EVS00437</t>
  </si>
  <si>
    <t>EVS00446</t>
  </si>
  <si>
    <t>EVS00447</t>
  </si>
  <si>
    <t>EVS00450</t>
  </si>
  <si>
    <t>EVS00455</t>
  </si>
  <si>
    <t>EVS00458</t>
  </si>
  <si>
    <t>EVS00462</t>
  </si>
  <si>
    <t>EVS00464</t>
  </si>
  <si>
    <t>EVS00468</t>
  </si>
  <si>
    <t>EVS00469</t>
  </si>
  <si>
    <t>EVS00479</t>
  </si>
  <si>
    <t>EVS00487</t>
  </si>
  <si>
    <t>EVS00494</t>
  </si>
  <si>
    <t>EVS00497</t>
  </si>
  <si>
    <t>EVS00499</t>
  </si>
  <si>
    <t>EVS00501</t>
  </si>
  <si>
    <t>EVS00505</t>
  </si>
  <si>
    <t>EVS00508</t>
  </si>
  <si>
    <t>EVS00510</t>
  </si>
  <si>
    <t>EVS00511</t>
  </si>
  <si>
    <t>EVS00516</t>
  </si>
  <si>
    <t>EVS00517</t>
  </si>
  <si>
    <t>EVS00518</t>
  </si>
  <si>
    <t>EVS00519</t>
  </si>
  <si>
    <t>EVS00531</t>
  </si>
  <si>
    <t>EVS00532</t>
  </si>
  <si>
    <t>EVS00534</t>
  </si>
  <si>
    <t>EVS00536</t>
  </si>
  <si>
    <t>EVS00541</t>
  </si>
  <si>
    <t>EVS00543</t>
  </si>
  <si>
    <t>EVS00547</t>
  </si>
  <si>
    <t>EVS00551</t>
  </si>
  <si>
    <t>EVS00557</t>
  </si>
  <si>
    <t>EVS00558</t>
  </si>
  <si>
    <t>EVS00564</t>
  </si>
  <si>
    <t>EVS00571</t>
  </si>
  <si>
    <t>EVS00572</t>
  </si>
  <si>
    <t>EVS00584</t>
  </si>
  <si>
    <t>EVS00587</t>
  </si>
  <si>
    <t>EVS00588</t>
  </si>
  <si>
    <t>EVS00592</t>
  </si>
  <si>
    <t>EVS00597</t>
  </si>
  <si>
    <t>EVS00598</t>
  </si>
  <si>
    <t>EVS00600</t>
  </si>
  <si>
    <t>EVS00604</t>
  </si>
  <si>
    <t>EVS00608</t>
  </si>
  <si>
    <t>EVS00613</t>
  </si>
  <si>
    <t>EVS00614</t>
  </si>
  <si>
    <t>EVS00616</t>
  </si>
  <si>
    <t>EVS00621</t>
  </si>
  <si>
    <t>EVS00625</t>
  </si>
  <si>
    <t>EVS00631</t>
  </si>
  <si>
    <t>EVS00634</t>
  </si>
  <si>
    <t>EVS00637</t>
  </si>
  <si>
    <t>EVS00642</t>
  </si>
  <si>
    <t>EVS00649</t>
  </si>
  <si>
    <t>EVS00651</t>
  </si>
  <si>
    <t>EVS00662</t>
  </si>
  <si>
    <t>EVS00663</t>
  </si>
  <si>
    <t>EVS00664</t>
  </si>
  <si>
    <t>EVS00666</t>
  </si>
  <si>
    <t>EVS00671</t>
  </si>
  <si>
    <t>EVS00672</t>
  </si>
  <si>
    <t>EVS00673</t>
  </si>
  <si>
    <t>EVS00682</t>
  </si>
  <si>
    <t>EVS00683</t>
  </si>
  <si>
    <t>EVS00684</t>
  </si>
  <si>
    <t>EVS00692</t>
  </si>
  <si>
    <t>EVS00696</t>
  </si>
  <si>
    <t>EVS00697</t>
  </si>
  <si>
    <t>EVS00698</t>
  </si>
  <si>
    <t>EVS00700</t>
  </si>
  <si>
    <t>EVS00702</t>
  </si>
  <si>
    <t>EVS00706</t>
  </si>
  <si>
    <t>EVS00709</t>
  </si>
  <si>
    <t>EVS00713</t>
  </si>
  <si>
    <t>EVS00715</t>
  </si>
  <si>
    <t>EVS00716</t>
  </si>
  <si>
    <t>EVS00721</t>
  </si>
  <si>
    <t>EVS00722</t>
  </si>
  <si>
    <t>EVS00730</t>
  </si>
  <si>
    <t>EVS00731</t>
  </si>
  <si>
    <t>EVS00743</t>
  </si>
  <si>
    <t>EVS00744</t>
  </si>
  <si>
    <t>EVS00745</t>
  </si>
  <si>
    <t>EVS00746</t>
  </si>
  <si>
    <t>EVS00750</t>
  </si>
  <si>
    <t>EVS00751</t>
  </si>
  <si>
    <t>EVS00754</t>
  </si>
  <si>
    <t>EVS00757</t>
  </si>
  <si>
    <t>EVS00759</t>
  </si>
  <si>
    <t>EVS00765</t>
  </si>
  <si>
    <t>EVS00775</t>
  </si>
  <si>
    <t>EVS00777</t>
  </si>
  <si>
    <t>EVS00780</t>
  </si>
  <si>
    <t>EVS00787</t>
  </si>
  <si>
    <t>EVS00789</t>
  </si>
  <si>
    <t>EVS00790</t>
  </si>
  <si>
    <t>EVS00793</t>
  </si>
  <si>
    <t>EVS00798</t>
  </si>
  <si>
    <t>EVS00801</t>
  </si>
  <si>
    <t>EVS00809</t>
  </si>
  <si>
    <t>EVS00810</t>
  </si>
  <si>
    <t>EVS00812</t>
  </si>
  <si>
    <t>EVS00813</t>
  </si>
  <si>
    <t>EVS00817</t>
  </si>
  <si>
    <t>EVS00825</t>
  </si>
  <si>
    <t>EVS00828</t>
  </si>
  <si>
    <t>EVS00831</t>
  </si>
  <si>
    <t>EVS00832</t>
  </si>
  <si>
    <t>EVS00840</t>
  </si>
  <si>
    <t>EVS00843</t>
  </si>
  <si>
    <t>EVS00847</t>
  </si>
  <si>
    <t>EVS00848</t>
  </si>
  <si>
    <t>EVS00849</t>
  </si>
  <si>
    <t>EVS00850</t>
  </si>
  <si>
    <t>EVS00852</t>
  </si>
  <si>
    <t>EVS00853</t>
  </si>
  <si>
    <t>EVS00857</t>
  </si>
  <si>
    <t>EVS00858</t>
  </si>
  <si>
    <t>EVS00860</t>
  </si>
  <si>
    <t>EVS00864</t>
  </si>
  <si>
    <t>EVS00866</t>
  </si>
  <si>
    <t>EVS00867</t>
  </si>
  <si>
    <t>EVS00868</t>
  </si>
  <si>
    <t>EVS00869</t>
  </si>
  <si>
    <t>EVS00870</t>
  </si>
  <si>
    <t>EVS00876</t>
  </si>
  <si>
    <t>EVS00880</t>
  </si>
  <si>
    <t>EVS00881</t>
  </si>
  <si>
    <t>EVS00883</t>
  </si>
  <si>
    <t>EVS00888</t>
  </si>
  <si>
    <t>EVS00889</t>
  </si>
  <si>
    <t>EVS00891</t>
  </si>
  <si>
    <t>EVS00892</t>
  </si>
  <si>
    <t>EVS00895</t>
  </si>
  <si>
    <t>EVS00898</t>
  </si>
  <si>
    <t>EVS00915</t>
  </si>
  <si>
    <t>EVS00920</t>
  </si>
  <si>
    <t>EVS00922</t>
  </si>
  <si>
    <t>EVS00923</t>
  </si>
  <si>
    <t>EVS00924</t>
  </si>
  <si>
    <t>EVS00925</t>
  </si>
  <si>
    <t>EVS00927</t>
  </si>
  <si>
    <t>EVS00935</t>
  </si>
  <si>
    <t>EVS00940</t>
  </si>
  <si>
    <t>EVS00941</t>
  </si>
  <si>
    <t>EVS00945</t>
  </si>
  <si>
    <t>EVS00946</t>
  </si>
  <si>
    <t>EVS00947</t>
  </si>
  <si>
    <t>EVS00948</t>
  </si>
  <si>
    <t>EVS00949</t>
  </si>
  <si>
    <t>EVS00951</t>
  </si>
  <si>
    <t>EVS00953</t>
  </si>
  <si>
    <t>EVS00954</t>
  </si>
  <si>
    <t>EVS00956</t>
  </si>
  <si>
    <t>EVS00961</t>
  </si>
  <si>
    <t>EVS00965</t>
  </si>
  <si>
    <t>EVS00967</t>
  </si>
  <si>
    <t>EVS00969</t>
  </si>
  <si>
    <t>EVS00971</t>
  </si>
  <si>
    <t>EVS00972</t>
  </si>
  <si>
    <t>EVS00974</t>
  </si>
  <si>
    <t>EVS00976</t>
  </si>
  <si>
    <t>EVS00977</t>
  </si>
  <si>
    <t>EVS00978</t>
  </si>
  <si>
    <t>EVS00984</t>
  </si>
  <si>
    <t>EVS00985</t>
  </si>
  <si>
    <t>EVS00986</t>
  </si>
  <si>
    <t>EVS00987</t>
  </si>
  <si>
    <t>EVS00988</t>
  </si>
  <si>
    <t>EVS00994</t>
  </si>
  <si>
    <t>EVS00995</t>
  </si>
  <si>
    <t>EVS00996</t>
  </si>
  <si>
    <t>EVS00998</t>
  </si>
  <si>
    <t>EVS01000</t>
  </si>
  <si>
    <t>EVS01002</t>
  </si>
  <si>
    <t>EVS01006</t>
  </si>
  <si>
    <t>EVS01007</t>
  </si>
  <si>
    <t>EVS01013</t>
  </si>
  <si>
    <t>EVS01014</t>
  </si>
  <si>
    <t>EVS01020</t>
  </si>
  <si>
    <t>EVS01021</t>
  </si>
  <si>
    <t>EVS01022</t>
  </si>
  <si>
    <t>EVS01025</t>
  </si>
  <si>
    <t>EVS01031</t>
  </si>
  <si>
    <t>EVS01032</t>
  </si>
  <si>
    <t>EVS01033</t>
  </si>
  <si>
    <t>EVS01035</t>
  </si>
  <si>
    <t>EVS01036</t>
  </si>
  <si>
    <t>EVS01039</t>
  </si>
  <si>
    <t>EVS01040</t>
  </si>
  <si>
    <t>EVS01042</t>
  </si>
  <si>
    <t>EVS01048</t>
  </si>
  <si>
    <t>EVS01052</t>
  </si>
  <si>
    <t>EVS01054</t>
  </si>
  <si>
    <t>EVS01055</t>
  </si>
  <si>
    <t>EVS01059</t>
  </si>
  <si>
    <t>EVS01069</t>
  </si>
  <si>
    <t>EVS01070</t>
  </si>
  <si>
    <t>EVS01076</t>
  </si>
  <si>
    <t>EVS01079</t>
  </si>
  <si>
    <t>EVS01081</t>
  </si>
  <si>
    <t>EVS01084</t>
  </si>
  <si>
    <t>EVS01088</t>
  </si>
  <si>
    <t>EVS01100</t>
  </si>
  <si>
    <t>EVS01102</t>
  </si>
  <si>
    <t>EVS01103</t>
  </si>
  <si>
    <t>EVS01105</t>
  </si>
  <si>
    <t>EVS01108</t>
  </si>
  <si>
    <t>EVS01109</t>
  </si>
  <si>
    <t>EVS01111</t>
  </si>
  <si>
    <t>EVS01116</t>
  </si>
  <si>
    <t>EVS01117</t>
  </si>
  <si>
    <t>EVS01119</t>
  </si>
  <si>
    <t>EVS01121</t>
  </si>
  <si>
    <t>EVS01123</t>
  </si>
  <si>
    <t>EVS01128</t>
  </si>
  <si>
    <t>EVS01129</t>
  </si>
  <si>
    <t>EVS01130</t>
  </si>
  <si>
    <t>EVS01136</t>
  </si>
  <si>
    <t>EVS01138</t>
  </si>
  <si>
    <t>EVS01140</t>
  </si>
  <si>
    <t>EVS01141</t>
  </si>
  <si>
    <t>EVS01143</t>
  </si>
  <si>
    <t>EVS01144</t>
  </si>
  <si>
    <t>EVS01146</t>
  </si>
  <si>
    <t>EVS01147</t>
  </si>
  <si>
    <t>EVS01150</t>
  </si>
  <si>
    <t>EVS01152</t>
  </si>
  <si>
    <t>EVS01154</t>
  </si>
  <si>
    <t>EVS01161</t>
  </si>
  <si>
    <t>EVS01167</t>
  </si>
  <si>
    <t>EVS01170</t>
  </si>
  <si>
    <t>EVS01172</t>
  </si>
  <si>
    <t>EVS01180</t>
  </si>
  <si>
    <t>EVS01181</t>
  </si>
  <si>
    <t>EVS01187</t>
  </si>
  <si>
    <t>EVS01189</t>
  </si>
  <si>
    <t>EVS01191</t>
  </si>
  <si>
    <t>EVS01194</t>
  </si>
  <si>
    <t>EVS01195</t>
  </si>
  <si>
    <t>EVS01197</t>
  </si>
  <si>
    <t>EVS01198</t>
  </si>
  <si>
    <t>EVS01202</t>
  </si>
  <si>
    <t>EVS01208</t>
  </si>
  <si>
    <t>EVS01213</t>
  </si>
  <si>
    <t>EVS01214</t>
  </si>
  <si>
    <t>EVS01215</t>
  </si>
  <si>
    <t>EVS01216</t>
  </si>
  <si>
    <t>EVS01217</t>
  </si>
  <si>
    <t>EVS01223</t>
  </si>
  <si>
    <t>EVS01224</t>
  </si>
  <si>
    <t>EVS01225</t>
  </si>
  <si>
    <t>EVS01228</t>
  </si>
  <si>
    <t>EVS01229</t>
  </si>
  <si>
    <t>EVS01230</t>
  </si>
  <si>
    <t>EVS01233</t>
  </si>
  <si>
    <t>EVS01239</t>
  </si>
  <si>
    <t>EVS01242</t>
  </si>
  <si>
    <t>EVS01243</t>
  </si>
  <si>
    <t>EVS01245</t>
  </si>
  <si>
    <t>EVS01246</t>
  </si>
  <si>
    <t>EVS01247</t>
  </si>
  <si>
    <t>EVS01250</t>
  </si>
  <si>
    <t>EVS01254</t>
  </si>
  <si>
    <t>EVS01259</t>
  </si>
  <si>
    <t>EVS01261</t>
  </si>
  <si>
    <t>EVS01265</t>
  </si>
  <si>
    <t>EVS01270</t>
  </si>
  <si>
    <t>EVS01271</t>
  </si>
  <si>
    <t>EVS01273</t>
  </si>
  <si>
    <t>EVS01286</t>
  </si>
  <si>
    <t>EVS01287</t>
  </si>
  <si>
    <t>EVS01296</t>
  </si>
  <si>
    <t>EVS01298</t>
  </si>
  <si>
    <t>EVS01299</t>
  </si>
  <si>
    <t>EVS01303</t>
  </si>
  <si>
    <t>EVS01313</t>
  </si>
  <si>
    <t>EVS01317</t>
  </si>
  <si>
    <t>EVS01319</t>
  </si>
  <si>
    <t>EVS01325</t>
  </si>
  <si>
    <t>EVS01333</t>
  </si>
  <si>
    <t>EVS01335</t>
  </si>
  <si>
    <t>EVS01344</t>
  </si>
  <si>
    <t>EVS01345</t>
  </si>
  <si>
    <t>EVS01353</t>
  </si>
  <si>
    <t>EVS01357</t>
  </si>
  <si>
    <t>EVS01368</t>
  </si>
  <si>
    <t>EVS01369</t>
  </si>
  <si>
    <t>EVS01370</t>
  </si>
  <si>
    <t>EVS01376</t>
  </si>
  <si>
    <t>EVS01377</t>
  </si>
  <si>
    <t>EVS01380</t>
  </si>
  <si>
    <t>EVS01381</t>
  </si>
  <si>
    <t>EVS01382</t>
  </si>
  <si>
    <t>EVS01387</t>
  </si>
  <si>
    <t>EVS01389</t>
  </si>
  <si>
    <t>EVS01390</t>
  </si>
  <si>
    <t>EVS01392</t>
  </si>
  <si>
    <t>EVS01394</t>
  </si>
  <si>
    <t>EVS01410</t>
  </si>
  <si>
    <t>EVS01414</t>
  </si>
  <si>
    <t>EVS01415</t>
  </si>
  <si>
    <t>EVS01416</t>
  </si>
  <si>
    <t>EVS01418</t>
  </si>
  <si>
    <t>EVS01426</t>
  </si>
  <si>
    <t>EVS01427</t>
  </si>
  <si>
    <t>EVS01431</t>
  </si>
  <si>
    <t>EVS01435</t>
  </si>
  <si>
    <t>EVS01438</t>
  </si>
  <si>
    <t>EVS01440</t>
  </si>
  <si>
    <t>EVS01442</t>
  </si>
  <si>
    <t>EVS01444</t>
  </si>
  <si>
    <t>EVS01445</t>
  </si>
  <si>
    <t>EVS01446</t>
  </si>
  <si>
    <t>EVS01448</t>
  </si>
  <si>
    <t>EVS01451</t>
  </si>
  <si>
    <t>EVS01453</t>
  </si>
  <si>
    <t>EVS01456</t>
  </si>
  <si>
    <t>EVS01462</t>
  </si>
  <si>
    <t>EVS01467</t>
  </si>
  <si>
    <t>EVS01469</t>
  </si>
  <si>
    <t>EVS01473</t>
  </si>
  <si>
    <t>EVS01474</t>
  </si>
  <si>
    <t>EVS01477</t>
  </si>
  <si>
    <t>EVS01478</t>
  </si>
  <si>
    <t>EVS01480</t>
  </si>
  <si>
    <t>EVS01482</t>
  </si>
  <si>
    <t>EVS01484</t>
  </si>
  <si>
    <t>EVS01486</t>
  </si>
  <si>
    <t>EVS01487</t>
  </si>
  <si>
    <t>EVS01490</t>
  </si>
  <si>
    <t>EVS01493</t>
  </si>
  <si>
    <t>EVS01496</t>
  </si>
  <si>
    <t>EVS01507</t>
  </si>
  <si>
    <t>EVS01513</t>
  </si>
  <si>
    <t>EVS01514</t>
  </si>
  <si>
    <t>EVS01517</t>
  </si>
  <si>
    <t>EVS01521</t>
  </si>
  <si>
    <t>EVS01524</t>
  </si>
  <si>
    <t>EVS01526</t>
  </si>
  <si>
    <t>EVS01532</t>
  </si>
  <si>
    <t>EVS01534</t>
  </si>
  <si>
    <t>EVS01540</t>
  </si>
  <si>
    <t>EVS01541</t>
  </si>
  <si>
    <t>EVS01543</t>
  </si>
  <si>
    <t>EVS01544</t>
  </si>
  <si>
    <t>EVS01546</t>
  </si>
  <si>
    <t>EVS01547</t>
  </si>
  <si>
    <t>EVS01548</t>
  </si>
  <si>
    <t>EVS01549</t>
  </si>
  <si>
    <t>EVS01550</t>
  </si>
  <si>
    <t>EVS01552</t>
  </si>
  <si>
    <t>EVS01553</t>
  </si>
  <si>
    <t>EVS01554</t>
  </si>
  <si>
    <t>EVS01558</t>
  </si>
  <si>
    <t>EVS01560</t>
  </si>
  <si>
    <t>EVS01566</t>
  </si>
  <si>
    <t>EVS01571</t>
  </si>
  <si>
    <t>EVS01572</t>
  </si>
  <si>
    <t>EVS01573</t>
  </si>
  <si>
    <t>EVS01575</t>
  </si>
  <si>
    <t>EVS01579</t>
  </si>
  <si>
    <t>EVS01583</t>
  </si>
  <si>
    <t>EVS01585</t>
  </si>
  <si>
    <t>EVS01586</t>
  </si>
  <si>
    <t>EVS01596</t>
  </si>
  <si>
    <t>EVS01597</t>
  </si>
  <si>
    <t>EVS01603</t>
  </si>
  <si>
    <t>EVS01606</t>
  </si>
  <si>
    <t>EVS01611</t>
  </si>
  <si>
    <t>EVS01612</t>
  </si>
  <si>
    <t>EVS01617</t>
  </si>
  <si>
    <t>EVS01618</t>
  </si>
  <si>
    <t>EVS01619</t>
  </si>
  <si>
    <t>EVS01622</t>
  </si>
  <si>
    <t>EVS01628</t>
  </si>
  <si>
    <t>EVS01638</t>
  </si>
  <si>
    <t>EVS01640</t>
  </si>
  <si>
    <t>EVS01642</t>
  </si>
  <si>
    <t>EVS01643</t>
  </si>
  <si>
    <t>EVS01644</t>
  </si>
  <si>
    <t>EVS01645</t>
  </si>
  <si>
    <t>EVS01647</t>
  </si>
  <si>
    <t>EVS01649</t>
  </si>
  <si>
    <t>EVS01650</t>
  </si>
  <si>
    <t>EVS01651</t>
  </si>
  <si>
    <t>EVS01652</t>
  </si>
  <si>
    <t>EVS01655</t>
  </si>
  <si>
    <t>EVS01658</t>
  </si>
  <si>
    <t>EVS01660</t>
  </si>
  <si>
    <t>EVS01663</t>
  </si>
  <si>
    <t>EVS01664</t>
  </si>
  <si>
    <t>EVS01669</t>
  </si>
  <si>
    <t>EVS01670</t>
  </si>
  <si>
    <t>EVS01671</t>
  </si>
  <si>
    <t>EVS01672</t>
  </si>
  <si>
    <t>EVS01677</t>
  </si>
  <si>
    <t>EVS01678</t>
  </si>
  <si>
    <t>EVS01684</t>
  </si>
  <si>
    <t>EVS01685</t>
  </si>
  <si>
    <t>EVS01686</t>
  </si>
  <si>
    <t>EVS01687</t>
  </si>
  <si>
    <t>EVS01690</t>
  </si>
  <si>
    <t>EVS01699</t>
  </si>
  <si>
    <t>EVS01702</t>
  </si>
  <si>
    <t>EVS01704</t>
  </si>
  <si>
    <t>EVS01721</t>
  </si>
  <si>
    <t>EVS01726</t>
  </si>
  <si>
    <t>EVS01727</t>
  </si>
  <si>
    <t>EVS01728</t>
  </si>
  <si>
    <t>EVS01732</t>
  </si>
  <si>
    <t>EVS01738</t>
  </si>
  <si>
    <t>EVS01743</t>
  </si>
  <si>
    <t>EVS01744</t>
  </si>
  <si>
    <t>EVS01747</t>
  </si>
  <si>
    <t>EVS01748</t>
  </si>
  <si>
    <t>EVS01750</t>
  </si>
  <si>
    <t>EVS01754</t>
  </si>
  <si>
    <t>EVS01757</t>
  </si>
  <si>
    <t>EVS01760</t>
  </si>
  <si>
    <t>EVS01761</t>
  </si>
  <si>
    <t>EVS01762</t>
  </si>
  <si>
    <t>EVS01771</t>
  </si>
  <si>
    <t>EVS01774</t>
  </si>
  <si>
    <t>EVS01778</t>
  </si>
  <si>
    <t>EVS01780</t>
  </si>
  <si>
    <t>EVS01781</t>
  </si>
  <si>
    <t>EVS01784</t>
  </si>
  <si>
    <t>EVS01789</t>
  </si>
  <si>
    <t>EVS01794</t>
  </si>
  <si>
    <t>EVS01801</t>
  </si>
  <si>
    <t>EVS01802</t>
  </si>
  <si>
    <t>EVS01804</t>
  </si>
  <si>
    <t>EVS01807</t>
  </si>
  <si>
    <t>EVS01811</t>
  </si>
  <si>
    <t>EVS01816</t>
  </si>
  <si>
    <t>EVS01819</t>
  </si>
  <si>
    <t>EVS01820</t>
  </si>
  <si>
    <t>EVS01821</t>
  </si>
  <si>
    <t>EVS01823</t>
  </si>
  <si>
    <t>EVS01832</t>
  </si>
  <si>
    <t>EVS01842</t>
  </si>
  <si>
    <t>EVS01844</t>
  </si>
  <si>
    <t>EVS01846</t>
  </si>
  <si>
    <t>EVS01847</t>
  </si>
  <si>
    <t>EVS01849</t>
  </si>
  <si>
    <t>EVS01850</t>
  </si>
  <si>
    <t>EVS01851</t>
  </si>
  <si>
    <t>EVS01852</t>
  </si>
  <si>
    <t>EVS01855</t>
  </si>
  <si>
    <t>EVS01858</t>
  </si>
  <si>
    <t>EVS01862</t>
  </si>
  <si>
    <t>EVS01864</t>
  </si>
  <si>
    <t>EVS01872</t>
  </si>
  <si>
    <t>EVS01875</t>
  </si>
  <si>
    <t>EVS01876</t>
  </si>
  <si>
    <t>EVS01878</t>
  </si>
  <si>
    <t>EVS01879</t>
  </si>
  <si>
    <t>EVS01880</t>
  </si>
  <si>
    <t>EVS01892</t>
  </si>
  <si>
    <t>EVS01895</t>
  </si>
  <si>
    <t>EVS01898</t>
  </si>
  <si>
    <t>EVS01899</t>
  </si>
  <si>
    <t>EVS01902</t>
  </si>
  <si>
    <t>EVS01908</t>
  </si>
  <si>
    <t>EVS01911</t>
  </si>
  <si>
    <t>EVS01915</t>
  </si>
  <si>
    <t>EVS01921</t>
  </si>
  <si>
    <t>EVS01930</t>
  </si>
  <si>
    <t>EVS01931</t>
  </si>
  <si>
    <t>EVS01932</t>
  </si>
  <si>
    <t>EVS01934</t>
  </si>
  <si>
    <t>EVS01936</t>
  </si>
  <si>
    <t>EVS01939</t>
  </si>
  <si>
    <t>EVS01940</t>
  </si>
  <si>
    <t>EVS01946</t>
  </si>
  <si>
    <t>EVS01947</t>
  </si>
  <si>
    <t>EVS01950</t>
  </si>
  <si>
    <t>EVS01952</t>
  </si>
  <si>
    <t>EVS01959</t>
  </si>
  <si>
    <t>EVS01964</t>
  </si>
  <si>
    <t>EVS01966</t>
  </si>
  <si>
    <t>EVS01967</t>
  </si>
  <si>
    <t>EVS01968</t>
  </si>
  <si>
    <t>EVS01969</t>
  </si>
  <si>
    <t>EVS01971</t>
  </si>
  <si>
    <t>EVS01972</t>
  </si>
  <si>
    <t>EVS01974</t>
  </si>
  <si>
    <t>EVS01981</t>
  </si>
  <si>
    <t>EVS01991</t>
  </si>
  <si>
    <t>EVS01995</t>
  </si>
  <si>
    <t>EVS01996</t>
  </si>
  <si>
    <t>EVS01998</t>
  </si>
  <si>
    <t>EVS02001</t>
  </si>
  <si>
    <t>EVS02007</t>
  </si>
  <si>
    <t>EVS02009</t>
  </si>
  <si>
    <t>EVS02014</t>
  </si>
  <si>
    <t>EVS02016</t>
  </si>
  <si>
    <t>EVS02018</t>
  </si>
  <si>
    <t>EVS02019</t>
  </si>
  <si>
    <t>EVS02021</t>
  </si>
  <si>
    <t>EVS02022</t>
  </si>
  <si>
    <t>EVS02024</t>
  </si>
  <si>
    <t>EVS02025</t>
  </si>
  <si>
    <t>EVS02026</t>
  </si>
  <si>
    <t>EVS02027</t>
  </si>
  <si>
    <t>EVS02028</t>
  </si>
  <si>
    <t>EVS02033</t>
  </si>
  <si>
    <t>EVS02036</t>
  </si>
  <si>
    <t>EVS02038</t>
  </si>
  <si>
    <t>EVS02044</t>
  </si>
  <si>
    <t>EVS02052</t>
  </si>
  <si>
    <t>EVS02058</t>
  </si>
  <si>
    <t>EVS02060</t>
  </si>
  <si>
    <t>EVS02061</t>
  </si>
  <si>
    <t>EVS02062</t>
  </si>
  <si>
    <t>EVS02064</t>
  </si>
  <si>
    <t>EVS02066</t>
  </si>
  <si>
    <t>EVS02076</t>
  </si>
  <si>
    <t>EVS02079</t>
  </si>
  <si>
    <t>EVS02088</t>
  </si>
  <si>
    <t>EVS02089</t>
  </si>
  <si>
    <t>EVS02091</t>
  </si>
  <si>
    <t>EVS02095</t>
  </si>
  <si>
    <t>EVS02096</t>
  </si>
  <si>
    <t>EVS02098</t>
  </si>
  <si>
    <t>EVS02099</t>
  </si>
  <si>
    <t>EVS02100</t>
  </si>
  <si>
    <t>EVS02106</t>
  </si>
  <si>
    <t>EVS02107</t>
  </si>
  <si>
    <t>EVS02108</t>
  </si>
  <si>
    <t>EVS02109</t>
  </si>
  <si>
    <t>EVS02110</t>
  </si>
  <si>
    <t>EVS02119</t>
  </si>
  <si>
    <t>EVS02122</t>
  </si>
  <si>
    <t>EVS02123</t>
  </si>
  <si>
    <t>EVS02124</t>
  </si>
  <si>
    <t>EVS02126</t>
  </si>
  <si>
    <t>EVS02132</t>
  </si>
  <si>
    <t>EVS02139</t>
  </si>
  <si>
    <t>EVS02141</t>
  </si>
  <si>
    <t>EVS02142</t>
  </si>
  <si>
    <t>EVS02145</t>
  </si>
  <si>
    <t>EVS02148</t>
  </si>
  <si>
    <t>EVS02151</t>
  </si>
  <si>
    <t>EVS02152</t>
  </si>
  <si>
    <t>EVS02156</t>
  </si>
  <si>
    <t>EVS02158</t>
  </si>
  <si>
    <t>EVS02160</t>
  </si>
  <si>
    <t>EVS02163</t>
  </si>
  <si>
    <t>EVS02167</t>
  </si>
  <si>
    <t>EVS02172</t>
  </si>
  <si>
    <t>EVS02177</t>
  </si>
  <si>
    <t>EVS02179</t>
  </si>
  <si>
    <t>EVS02182</t>
  </si>
  <si>
    <t>EVS02184</t>
  </si>
  <si>
    <t>EVS02192</t>
  </si>
  <si>
    <t>EVS02193</t>
  </si>
  <si>
    <t>EVS02195</t>
  </si>
  <si>
    <t>EVS02199</t>
  </si>
  <si>
    <t>EVS02202</t>
  </si>
  <si>
    <t>EVS02205</t>
  </si>
  <si>
    <t>EVS02209</t>
  </si>
  <si>
    <t>EVS02218</t>
  </si>
  <si>
    <t>EVS02219</t>
  </si>
  <si>
    <t>EVS02221</t>
  </si>
  <si>
    <t>EVS02225</t>
  </si>
  <si>
    <t>EVS02226</t>
  </si>
  <si>
    <t>EVS02227</t>
  </si>
  <si>
    <t>EVS02245</t>
  </si>
  <si>
    <t>EVS02246</t>
  </si>
  <si>
    <t>EVS02247</t>
  </si>
  <si>
    <t>EVS02248</t>
  </si>
  <si>
    <t>EVS02253</t>
  </si>
  <si>
    <t>EVS02254</t>
  </si>
  <si>
    <t>EVS02256</t>
  </si>
  <si>
    <t>EVS02261</t>
  </si>
  <si>
    <t>EVS02262</t>
  </si>
  <si>
    <t>EVS02264</t>
  </si>
  <si>
    <t>EVS02269</t>
  </si>
  <si>
    <t>EVS02271</t>
  </si>
  <si>
    <t>EVS02272</t>
  </si>
  <si>
    <t>EVS02275</t>
  </si>
  <si>
    <t>EVS02276</t>
  </si>
  <si>
    <t>EVS02277</t>
  </si>
  <si>
    <t>EVS02280</t>
  </si>
  <si>
    <t>EVS02281</t>
  </si>
  <si>
    <t>EVS02285</t>
  </si>
  <si>
    <t>EVS02291</t>
  </si>
  <si>
    <t>EVS02292</t>
  </si>
  <si>
    <t>EVS02293</t>
  </si>
  <si>
    <t>EVS02296</t>
  </si>
  <si>
    <t>EVS02303</t>
  </si>
  <si>
    <t>EVS02306</t>
  </si>
  <si>
    <t>EVS02307</t>
  </si>
  <si>
    <t>EVS02311</t>
  </si>
  <si>
    <t>EVS02312</t>
  </si>
  <si>
    <t>EVS02314</t>
  </si>
  <si>
    <t>EVS02319</t>
  </si>
  <si>
    <t>EVS02324</t>
  </si>
  <si>
    <t>EVS02325</t>
  </si>
  <si>
    <t>EVS02326</t>
  </si>
  <si>
    <t>EVS02327</t>
  </si>
  <si>
    <t>EVS02331</t>
  </si>
  <si>
    <t>EVS02339</t>
  </si>
  <si>
    <t>EVS02343</t>
  </si>
  <si>
    <t>EVS02344</t>
  </si>
  <si>
    <t>EVS02348</t>
  </si>
  <si>
    <t>EVS02351</t>
  </si>
  <si>
    <t>EVS02352</t>
  </si>
  <si>
    <t>EVS02354</t>
  </si>
  <si>
    <t>EVS02357</t>
  </si>
  <si>
    <t>EVS02358</t>
  </si>
  <si>
    <t>EVS02364</t>
  </si>
  <si>
    <t>EVS02367</t>
  </si>
  <si>
    <t>EVS02369</t>
  </si>
  <si>
    <t>EVS02370</t>
  </si>
  <si>
    <t>EVS02373</t>
  </si>
  <si>
    <t>EVS02375</t>
  </si>
  <si>
    <t>EVS02376</t>
  </si>
  <si>
    <t>EVS02379</t>
  </si>
  <si>
    <t>EVS02380</t>
  </si>
  <si>
    <t>EVS02381</t>
  </si>
  <si>
    <t>EVS02383</t>
  </si>
  <si>
    <t>EVS02384</t>
  </si>
  <si>
    <t>EVS02391</t>
  </si>
  <si>
    <t>EVS02396</t>
  </si>
  <si>
    <t>EVS02397</t>
  </si>
  <si>
    <t>EVS02399</t>
  </si>
  <si>
    <t>EVS02404</t>
  </si>
  <si>
    <t>EVS02405</t>
  </si>
  <si>
    <t>EVS02409</t>
  </si>
  <si>
    <t>EVS02410</t>
  </si>
  <si>
    <t>EVS02412</t>
  </si>
  <si>
    <t>EVS02414</t>
  </si>
  <si>
    <t>EVS02415</t>
  </si>
  <si>
    <t>EVS02416</t>
  </si>
  <si>
    <t>EVS02423</t>
  </si>
  <si>
    <t>EVS02425</t>
  </si>
  <si>
    <t>EVS02428</t>
  </si>
  <si>
    <t>EVS02431</t>
  </si>
  <si>
    <t>EVS02432</t>
  </si>
  <si>
    <t>EVS02434</t>
  </si>
  <si>
    <t>EVS02435</t>
  </si>
  <si>
    <t>EVS02436</t>
  </si>
  <si>
    <t>EVS02438</t>
  </si>
  <si>
    <t>EVS02445</t>
  </si>
  <si>
    <t>EVS02449</t>
  </si>
  <si>
    <t>EVS02450</t>
  </si>
  <si>
    <t>EVS02452</t>
  </si>
  <si>
    <t>EVS02454</t>
  </si>
  <si>
    <t>EVS02455</t>
  </si>
  <si>
    <t>EVS02457</t>
  </si>
  <si>
    <t>EVS02459</t>
  </si>
  <si>
    <t>EVS02465</t>
  </si>
  <si>
    <t>EVS02468</t>
  </si>
  <si>
    <t>EVS02472</t>
  </si>
  <si>
    <t>EVS02473</t>
  </si>
  <si>
    <t>EVS02478</t>
  </si>
  <si>
    <t>EVS02479</t>
  </si>
  <si>
    <t>EVS02480</t>
  </si>
  <si>
    <t>EVS02482</t>
  </si>
  <si>
    <t>EVS02483</t>
  </si>
  <si>
    <t>EVS02484</t>
  </si>
  <si>
    <t>EVS02485</t>
  </si>
  <si>
    <t>EVS02487</t>
  </si>
  <si>
    <t>EVS02488</t>
  </si>
  <si>
    <t>EVS02499</t>
  </si>
  <si>
    <t>EVS02500</t>
  </si>
  <si>
    <t>EVS02504</t>
  </si>
  <si>
    <t>EVS02506</t>
  </si>
  <si>
    <t>EVS02510</t>
  </si>
  <si>
    <t>EVS02515</t>
  </si>
  <si>
    <t>EVS02516</t>
  </si>
  <si>
    <t>EVS02517</t>
  </si>
  <si>
    <t>EVS02519</t>
  </si>
  <si>
    <t>EVS02521</t>
  </si>
  <si>
    <t>EVS02525</t>
  </si>
  <si>
    <t>EVS02526</t>
  </si>
  <si>
    <t>EVS02534</t>
  </si>
  <si>
    <t>EVS02535</t>
  </si>
  <si>
    <t>EVS02537</t>
  </si>
  <si>
    <t>EVS02541</t>
  </si>
  <si>
    <t>EVS02543</t>
  </si>
  <si>
    <t>EVS02545</t>
  </si>
  <si>
    <t>EVS02546</t>
  </si>
  <si>
    <t>EVS02549</t>
  </si>
  <si>
    <t>EVS02552</t>
  </si>
  <si>
    <t>EVS02554</t>
  </si>
  <si>
    <t>EVS02556</t>
  </si>
  <si>
    <t>EVS02557</t>
  </si>
  <si>
    <t>EVS02558</t>
  </si>
  <si>
    <t>EVS02564</t>
  </si>
  <si>
    <t>EVS02569</t>
  </si>
  <si>
    <t>EVS02570</t>
  </si>
  <si>
    <t>EVS02571</t>
  </si>
  <si>
    <t>EVS02572</t>
  </si>
  <si>
    <t>EVS02573</t>
  </si>
  <si>
    <t>EVS02575</t>
  </si>
  <si>
    <t>EVS02586</t>
  </si>
  <si>
    <t>EVS02588</t>
  </si>
  <si>
    <t>EVS02592</t>
  </si>
  <si>
    <t>EVS02594</t>
  </si>
  <si>
    <t>EVS02595</t>
  </si>
  <si>
    <t>EVS02597</t>
  </si>
  <si>
    <t>EVS02598</t>
  </si>
  <si>
    <t>EVS02602</t>
  </si>
  <si>
    <t>EVS02611</t>
  </si>
  <si>
    <t>EVS02615</t>
  </si>
  <si>
    <t>EVS02616</t>
  </si>
  <si>
    <t>EVS02621</t>
  </si>
  <si>
    <t>EVS02623</t>
  </si>
  <si>
    <t>EVS02624</t>
  </si>
  <si>
    <t>EVS02634</t>
  </si>
  <si>
    <t>EVS02636</t>
  </si>
  <si>
    <t>EVS02637</t>
  </si>
  <si>
    <t>EVS02638</t>
  </si>
  <si>
    <t>EVS02639</t>
  </si>
  <si>
    <t>EVS02641</t>
  </si>
  <si>
    <t>EVS02643</t>
  </si>
  <si>
    <t>EVS02651</t>
  </si>
  <si>
    <t>EVS02657</t>
  </si>
  <si>
    <t>EVS02658</t>
  </si>
  <si>
    <t>EVS02659</t>
  </si>
  <si>
    <t>EVS02663</t>
  </si>
  <si>
    <t>EVS02667</t>
  </si>
  <si>
    <t>EVS02668</t>
  </si>
  <si>
    <t>EVS02670</t>
  </si>
  <si>
    <t>EVS02671</t>
  </si>
  <si>
    <t>EVS02673</t>
  </si>
  <si>
    <t>EVS02675</t>
  </si>
  <si>
    <t>EVS02676</t>
  </si>
  <si>
    <t>EVS02679</t>
  </si>
  <si>
    <t>EVS02682</t>
  </si>
  <si>
    <t>EVS02684</t>
  </si>
  <si>
    <t>EVS02685</t>
  </si>
  <si>
    <t>EVS02689</t>
  </si>
  <si>
    <t>EVS02695</t>
  </si>
  <si>
    <t>EVS02696</t>
  </si>
  <si>
    <t>EVS02702</t>
  </si>
  <si>
    <t>EVS02709</t>
  </si>
  <si>
    <t>EVS02713</t>
  </si>
  <si>
    <t>EVS02714</t>
  </si>
  <si>
    <t>EVS02723</t>
  </si>
  <si>
    <t>EVS02729</t>
  </si>
  <si>
    <t>EVS02746</t>
  </si>
  <si>
    <t>EVS02747</t>
  </si>
  <si>
    <t>EVS02749</t>
  </si>
  <si>
    <t>EVS02752</t>
  </si>
  <si>
    <t>EVS02753</t>
  </si>
  <si>
    <t>EVS02754</t>
  </si>
  <si>
    <t>EVS02757</t>
  </si>
  <si>
    <t>EVS02758</t>
  </si>
  <si>
    <t>EVS02765</t>
  </si>
  <si>
    <t>EVS02770</t>
  </si>
  <si>
    <t>EVS02773</t>
  </si>
  <si>
    <t>EVS02776</t>
  </si>
  <si>
    <t>EVS02778</t>
  </si>
  <si>
    <t>EVS02781</t>
  </si>
  <si>
    <t>EVS02785</t>
  </si>
  <si>
    <t>EVS02790</t>
  </si>
  <si>
    <t>EVS02791</t>
  </si>
  <si>
    <t>EVS02792</t>
  </si>
  <si>
    <t>EVS02798</t>
  </si>
  <si>
    <t>EVS02801</t>
  </si>
  <si>
    <t>EVS02805</t>
  </si>
  <si>
    <t>EVS02810</t>
  </si>
  <si>
    <t>EVS02813</t>
  </si>
  <si>
    <t>EVS02816</t>
  </si>
  <si>
    <t>EVS02817</t>
  </si>
  <si>
    <t>EVS02821</t>
  </si>
  <si>
    <t>EVS02826</t>
  </si>
  <si>
    <t>EVS02829</t>
  </si>
  <si>
    <t>EVS02838</t>
  </si>
  <si>
    <t>EVS02841</t>
  </si>
  <si>
    <t>EVS02843</t>
  </si>
  <si>
    <t>EVS02844</t>
  </si>
  <si>
    <t>EVS02845</t>
  </si>
  <si>
    <t>EVS02846</t>
  </si>
  <si>
    <t>EVS02847</t>
  </si>
  <si>
    <t>EVS02848</t>
  </si>
  <si>
    <t>EVS02853</t>
  </si>
  <si>
    <t>EVS02858</t>
  </si>
  <si>
    <t>EVS02859</t>
  </si>
  <si>
    <t>EVS02872</t>
  </si>
  <si>
    <t>EVS02875</t>
  </si>
  <si>
    <t>EVS02876</t>
  </si>
  <si>
    <t>EVS02879</t>
  </si>
  <si>
    <t>EVS02881</t>
  </si>
  <si>
    <t>EVS02883</t>
  </si>
  <si>
    <t>EVS02888</t>
  </si>
  <si>
    <t>EVS02890</t>
  </si>
  <si>
    <t>EVS02892</t>
  </si>
  <si>
    <t>EVS02896</t>
  </si>
  <si>
    <t>EVS02897</t>
  </si>
  <si>
    <t>EVS02898</t>
  </si>
  <si>
    <t>EVS02906</t>
  </si>
  <si>
    <t>EVS02911</t>
  </si>
  <si>
    <t>EVS02912</t>
  </si>
  <si>
    <t>EVS02915</t>
  </si>
  <si>
    <t>EVS02921</t>
  </si>
  <si>
    <t>EVS02929</t>
  </si>
  <si>
    <t>EVS02930</t>
  </si>
  <si>
    <t>EVS02934</t>
  </si>
  <si>
    <t>EVS02940</t>
  </si>
  <si>
    <t>EVS02950</t>
  </si>
  <si>
    <t>EVS02952</t>
  </si>
  <si>
    <t>EVS02955</t>
  </si>
  <si>
    <t>EVS02969</t>
  </si>
  <si>
    <t>EVS02971</t>
  </si>
  <si>
    <t>EVS02978</t>
  </si>
  <si>
    <t>EVS02984</t>
  </si>
  <si>
    <t>EVS02986</t>
  </si>
  <si>
    <t>EVS02992</t>
  </si>
  <si>
    <t>EVS02997</t>
  </si>
  <si>
    <t>EVS02999</t>
  </si>
  <si>
    <t>EVS03002</t>
  </si>
  <si>
    <t>EVS03006</t>
  </si>
  <si>
    <t>EVS03011</t>
  </si>
  <si>
    <t>EVS03020</t>
  </si>
  <si>
    <t>EVS03022</t>
  </si>
  <si>
    <t>EVS03023</t>
  </si>
  <si>
    <t>EVS03027</t>
  </si>
  <si>
    <t>EVS03031</t>
  </si>
  <si>
    <t>EVS03033</t>
  </si>
  <si>
    <t>EVS03034</t>
  </si>
  <si>
    <t>EVS03035</t>
  </si>
  <si>
    <t>EVS03038</t>
  </si>
  <si>
    <t>EVS03040</t>
  </si>
  <si>
    <t>EVS03043</t>
  </si>
  <si>
    <t>EVS03044</t>
  </si>
  <si>
    <t>EVS03045</t>
  </si>
  <si>
    <t>EVS03051</t>
  </si>
  <si>
    <t>EVS03053</t>
  </si>
  <si>
    <t>EVS03057</t>
  </si>
  <si>
    <t>EVS03059</t>
  </si>
  <si>
    <t>EVS03062</t>
  </si>
  <si>
    <t>EVS03063</t>
  </si>
  <si>
    <t>EVS03069</t>
  </si>
  <si>
    <t>EVS03073</t>
  </si>
  <si>
    <t>EVS03074</t>
  </si>
  <si>
    <t>EVS03077</t>
  </si>
  <si>
    <t>EVS03079</t>
  </si>
  <si>
    <t>EVS03082</t>
  </si>
  <si>
    <t>EVS03083</t>
  </si>
  <si>
    <t>EVS03085</t>
  </si>
  <si>
    <t>EVS03086</t>
  </si>
  <si>
    <t>EVS03088</t>
  </si>
  <si>
    <t>EVS03089</t>
  </si>
  <si>
    <t>EVS03091</t>
  </si>
  <si>
    <t>EVS03099</t>
  </si>
  <si>
    <t>EVS03106</t>
  </si>
  <si>
    <t>EVS03109</t>
  </si>
  <si>
    <t>EVS03114</t>
  </si>
  <si>
    <t>EVS03132</t>
  </si>
  <si>
    <t>EVS03133</t>
  </si>
  <si>
    <t>EVS03135</t>
  </si>
  <si>
    <t>EVS03139</t>
  </si>
  <si>
    <t>EVS03142</t>
  </si>
  <si>
    <t>EVS03143</t>
  </si>
  <si>
    <t>EVS03148</t>
  </si>
  <si>
    <t>EVS03149</t>
  </si>
  <si>
    <t>EVS03152</t>
  </si>
  <si>
    <t>EVS03153</t>
  </si>
  <si>
    <t>EVS03154</t>
  </si>
  <si>
    <t>EVS03155</t>
  </si>
  <si>
    <t>EVS03164</t>
  </si>
  <si>
    <t>EVS03166</t>
  </si>
  <si>
    <t>EVS03168</t>
  </si>
  <si>
    <t>EVS03172</t>
  </si>
  <si>
    <t>EVS03174</t>
  </si>
  <si>
    <t>EVS03175</t>
  </si>
  <si>
    <t>EVS03178</t>
  </si>
  <si>
    <t>EVS03180</t>
  </si>
  <si>
    <t>EVS03182</t>
  </si>
  <si>
    <t>EVS03184</t>
  </si>
  <si>
    <t>EVS03185</t>
  </si>
  <si>
    <t>EVS03192</t>
  </si>
  <si>
    <t>EVS03198</t>
  </si>
  <si>
    <t>EVS03199</t>
  </si>
  <si>
    <t>EVS03202</t>
  </si>
  <si>
    <t>EVS03207</t>
  </si>
  <si>
    <t>EVS03208</t>
  </si>
  <si>
    <t>EVS03211</t>
  </si>
  <si>
    <t>EVS03212</t>
  </si>
  <si>
    <t>EVS03223</t>
  </si>
  <si>
    <t>EVS03224</t>
  </si>
  <si>
    <t>EVS03233</t>
  </si>
  <si>
    <t>EVS03234</t>
  </si>
  <si>
    <t>EVS03236</t>
  </si>
  <si>
    <t>EVS03238</t>
  </si>
  <si>
    <t>EVS03240</t>
  </si>
  <si>
    <t>EVS03242</t>
  </si>
  <si>
    <t>EVS03244</t>
  </si>
  <si>
    <t>EVS03245</t>
  </si>
  <si>
    <t>EVS03246</t>
  </si>
  <si>
    <t>EVS03249</t>
  </si>
  <si>
    <t>EVS03251</t>
  </si>
  <si>
    <t>EVS03255</t>
  </si>
  <si>
    <t>EVS03256</t>
  </si>
  <si>
    <t>EVS03257</t>
  </si>
  <si>
    <t>EVS03260</t>
  </si>
  <si>
    <t>EVS03263</t>
  </si>
  <si>
    <t>EVS03267</t>
  </si>
  <si>
    <t>EVS03268</t>
  </si>
  <si>
    <t>EVS03270</t>
  </si>
  <si>
    <t>EVS03272</t>
  </si>
  <si>
    <t>EVS03273</t>
  </si>
  <si>
    <t>EVS03274</t>
  </si>
  <si>
    <t>EVS03280</t>
  </si>
  <si>
    <t>EVS03293</t>
  </si>
  <si>
    <t>EVS03299</t>
  </si>
  <si>
    <t>EVS03300</t>
  </si>
  <si>
    <t>EVS03303</t>
  </si>
  <si>
    <t>EVS03307</t>
  </si>
  <si>
    <t>EVS03308</t>
  </si>
  <si>
    <t>EVS03317</t>
  </si>
  <si>
    <t>EVS03326</t>
  </si>
  <si>
    <t>EVS03330</t>
  </si>
  <si>
    <t>EVS03335</t>
  </si>
  <si>
    <t>EVS03339</t>
  </si>
  <si>
    <t>EVS03341</t>
  </si>
  <si>
    <t>EVS03342</t>
  </si>
  <si>
    <t>EVS03347</t>
  </si>
  <si>
    <t>EVS03354</t>
  </si>
  <si>
    <t>EVS03357</t>
  </si>
  <si>
    <t>EVS03358</t>
  </si>
  <si>
    <t>EVS03362</t>
  </si>
  <si>
    <t>EVS03367</t>
  </si>
  <si>
    <t>EVS03368</t>
  </si>
  <si>
    <t>EVS03369</t>
  </si>
  <si>
    <t>EVS03372</t>
  </si>
  <si>
    <t>EVS03376</t>
  </si>
  <si>
    <t>EVS03380</t>
  </si>
  <si>
    <t>EVS03383</t>
  </si>
  <si>
    <t>EVS03384</t>
  </si>
  <si>
    <t>EVS03386</t>
  </si>
  <si>
    <t>EVS03391</t>
  </si>
  <si>
    <t>EVS03401</t>
  </si>
  <si>
    <t>EVS03405</t>
  </si>
  <si>
    <t>EVS03409</t>
  </si>
  <si>
    <t>EVS03412</t>
  </si>
  <si>
    <t>EVS03413</t>
  </si>
  <si>
    <t>EVS03416</t>
  </si>
  <si>
    <t>EVS03418</t>
  </si>
  <si>
    <t>EVS03420</t>
  </si>
  <si>
    <t>EVS03423</t>
  </si>
  <si>
    <t>EVS03429</t>
  </si>
  <si>
    <t>EVS03437</t>
  </si>
  <si>
    <t>EVS03438</t>
  </si>
  <si>
    <t>EVS03443</t>
  </si>
  <si>
    <t>EVS03450</t>
  </si>
  <si>
    <t>EVS03452</t>
  </si>
  <si>
    <t>EVS03453</t>
  </si>
  <si>
    <t>EVS03455</t>
  </si>
  <si>
    <t>EVS03456</t>
  </si>
  <si>
    <t>EVS03457</t>
  </si>
  <si>
    <t>EVS03462</t>
  </si>
  <si>
    <t>EVS03463</t>
  </si>
  <si>
    <t>EVS03464</t>
  </si>
  <si>
    <t>EVS03465</t>
  </si>
  <si>
    <t>EVS03466</t>
  </si>
  <si>
    <t>EVS03467</t>
  </si>
  <si>
    <t>EVS03468</t>
  </si>
  <si>
    <t>EVS03470</t>
  </si>
  <si>
    <t>EVS03471</t>
  </si>
  <si>
    <t>EVS03472</t>
  </si>
  <si>
    <t>EVS03474</t>
  </si>
  <si>
    <t>EVS03478</t>
  </si>
  <si>
    <t>EVS03480</t>
  </si>
  <si>
    <t>EVS03481</t>
  </si>
  <si>
    <t>EVS03482</t>
  </si>
  <si>
    <t>EVS03484</t>
  </si>
  <si>
    <t>EVS03485</t>
  </si>
  <si>
    <t>EVS03486</t>
  </si>
  <si>
    <t>EVS03487</t>
  </si>
  <si>
    <t>EVS03490</t>
  </si>
  <si>
    <t>EVS03502</t>
  </si>
  <si>
    <t>EVS03503</t>
  </si>
  <si>
    <t>EVS03507</t>
  </si>
  <si>
    <t>EVS03513</t>
  </si>
  <si>
    <t>EVS03515</t>
  </si>
  <si>
    <t>EVS03517</t>
  </si>
  <si>
    <t>EVS03523</t>
  </si>
  <si>
    <t>EVS03524</t>
  </si>
  <si>
    <t>EVS03526</t>
  </si>
  <si>
    <t>EVS03527</t>
  </si>
  <si>
    <t>EVS03531</t>
  </si>
  <si>
    <t>EVS03551</t>
  </si>
  <si>
    <t>EVS03555</t>
  </si>
  <si>
    <t>EVS03557</t>
  </si>
  <si>
    <t>EVS03558</t>
  </si>
  <si>
    <t>EVS03559</t>
  </si>
  <si>
    <t>EVS03563</t>
  </si>
  <si>
    <t>EVS03566</t>
  </si>
  <si>
    <t>EVS03573</t>
  </si>
  <si>
    <t>EVS03577</t>
  </si>
  <si>
    <t>EVS03580</t>
  </si>
  <si>
    <t>EVS03581</t>
  </si>
  <si>
    <t>EVS03584</t>
  </si>
  <si>
    <t>EVS03586</t>
  </si>
  <si>
    <t>EVS03587</t>
  </si>
  <si>
    <t>EVS03599</t>
  </si>
  <si>
    <t>EVS03604</t>
  </si>
  <si>
    <t>EVS03605</t>
  </si>
  <si>
    <t>EVS03614</t>
  </si>
  <si>
    <t>EVS03621</t>
  </si>
  <si>
    <t>EVS03625</t>
  </si>
  <si>
    <t>EVS03627</t>
  </si>
  <si>
    <t>EVS03635</t>
  </si>
  <si>
    <t>EVS03637</t>
  </si>
  <si>
    <t>EVS03645</t>
  </si>
  <si>
    <t>EVS03646</t>
  </si>
  <si>
    <t>EVS03647</t>
  </si>
  <si>
    <t>EVS03652</t>
  </si>
  <si>
    <t>EVS03655</t>
  </si>
  <si>
    <t>EVS03662</t>
  </si>
  <si>
    <t>EVS03680</t>
  </si>
  <si>
    <t>EVS03683</t>
  </si>
  <si>
    <t>EVS03684</t>
  </si>
  <si>
    <t>EVS03687</t>
  </si>
  <si>
    <t>EVS03689</t>
  </si>
  <si>
    <t>EVS03690</t>
  </si>
  <si>
    <t>EVS03691</t>
  </si>
  <si>
    <t>EVS03695</t>
  </si>
  <si>
    <t>EVS03706</t>
  </si>
  <si>
    <t>EVS03709</t>
  </si>
  <si>
    <t>EVS03711</t>
  </si>
  <si>
    <t>EVS03717</t>
  </si>
  <si>
    <t>EVS03718</t>
  </si>
  <si>
    <t>EVS03719</t>
  </si>
  <si>
    <t>EVS03720</t>
  </si>
  <si>
    <t>EVS03722</t>
  </si>
  <si>
    <t>EVS03728</t>
  </si>
  <si>
    <t>EVS03730</t>
  </si>
  <si>
    <t>EVS03731</t>
  </si>
  <si>
    <t>EVS03732</t>
  </si>
  <si>
    <t>EVS03735</t>
  </si>
  <si>
    <t>EVS03736</t>
  </si>
  <si>
    <t>EVS03741</t>
  </si>
  <si>
    <t>EVS03745</t>
  </si>
  <si>
    <t>EVS03749</t>
  </si>
  <si>
    <t>EVS03754</t>
  </si>
  <si>
    <t>EVS03756</t>
  </si>
  <si>
    <t>EVS03757</t>
  </si>
  <si>
    <t>EVS03758</t>
  </si>
  <si>
    <t>EVS03761</t>
  </si>
  <si>
    <t>EVS03765</t>
  </si>
  <si>
    <t>EVS03771</t>
  </si>
  <si>
    <t>EVS03775</t>
  </si>
  <si>
    <t>EVS03781</t>
  </si>
  <si>
    <t>EVS03790</t>
  </si>
  <si>
    <t>EVS03791</t>
  </si>
  <si>
    <t>EVS03795</t>
  </si>
  <si>
    <t>EVS03798</t>
  </si>
  <si>
    <t>EVS03799</t>
  </si>
  <si>
    <t>EVS03809</t>
  </si>
  <si>
    <t>EVS03810</t>
  </si>
  <si>
    <t>EVS03816</t>
  </si>
  <si>
    <t>EVS03818</t>
  </si>
  <si>
    <t>EVS03819</t>
  </si>
  <si>
    <t>EVS03820</t>
  </si>
  <si>
    <t>EVS03827</t>
  </si>
  <si>
    <t>EVS03829</t>
  </si>
  <si>
    <t>EVS03830</t>
  </si>
  <si>
    <t>EVS03831</t>
  </si>
  <si>
    <t>EVS03832</t>
  </si>
  <si>
    <t>EVS03834</t>
  </si>
  <si>
    <t>EVS03837</t>
  </si>
  <si>
    <t>EVS03843</t>
  </si>
  <si>
    <t>EVS03844</t>
  </si>
  <si>
    <t>EVS03845</t>
  </si>
  <si>
    <t>EVS03846</t>
  </si>
  <si>
    <t>EVS03848</t>
  </si>
  <si>
    <t>EVS03850</t>
  </si>
  <si>
    <t>EVS03852</t>
  </si>
  <si>
    <t>EVS03857</t>
  </si>
  <si>
    <t>EVS03859</t>
  </si>
  <si>
    <t>EVS03863</t>
  </si>
  <si>
    <t>EVS03865</t>
  </si>
  <si>
    <t>EVS03867</t>
  </si>
  <si>
    <t>EVS03870</t>
  </si>
  <si>
    <t>EVS03871</t>
  </si>
  <si>
    <t>EVS03872</t>
  </si>
  <si>
    <t>EVS03873</t>
  </si>
  <si>
    <t>EVS03877</t>
  </si>
  <si>
    <t>EVS03880</t>
  </si>
  <si>
    <t>EVS03882</t>
  </si>
  <si>
    <t>EVS03883</t>
  </si>
  <si>
    <t>EVS03889</t>
  </si>
  <si>
    <t>EVS03890</t>
  </si>
  <si>
    <t>EVS03891</t>
  </si>
  <si>
    <t>EVS03892</t>
  </si>
  <si>
    <t>EVS03900</t>
  </si>
  <si>
    <t>EVS03901</t>
  </si>
  <si>
    <t>EVS03902</t>
  </si>
  <si>
    <t>EVS03905</t>
  </si>
  <si>
    <t>EVS03906</t>
  </si>
  <si>
    <t>EVS03908</t>
  </si>
  <si>
    <t>EVS03915</t>
  </si>
  <si>
    <t>EVS03921</t>
  </si>
  <si>
    <t>EVS03925</t>
  </si>
  <si>
    <t>EVS03928</t>
  </si>
  <si>
    <t>EVS03931</t>
  </si>
  <si>
    <t>EVS03938</t>
  </si>
  <si>
    <t>EVS03940</t>
  </si>
  <si>
    <t>EVS03943</t>
  </si>
  <si>
    <t>EVS03944</t>
  </si>
  <si>
    <t>EVS03947</t>
  </si>
  <si>
    <t>EVS03950</t>
  </si>
  <si>
    <t>EVS03952</t>
  </si>
  <si>
    <t>EVS03953</t>
  </si>
  <si>
    <t>EVS03958</t>
  </si>
  <si>
    <t>EVS03964</t>
  </si>
  <si>
    <t>EVS03965</t>
  </si>
  <si>
    <t>EVS03966</t>
  </si>
  <si>
    <t>EVS03968</t>
  </si>
  <si>
    <t>EVS03969</t>
  </si>
  <si>
    <t>EVS03974</t>
  </si>
  <si>
    <t>EVS03975</t>
  </si>
  <si>
    <t>EVS03980</t>
  </si>
  <si>
    <t>EVS03984</t>
  </si>
  <si>
    <t>EVS03986</t>
  </si>
  <si>
    <t>EVS03989</t>
  </si>
  <si>
    <t>EVS03991</t>
  </si>
  <si>
    <t>EVS03993</t>
  </si>
  <si>
    <t>EVS03994</t>
  </si>
  <si>
    <t>EVS03997</t>
  </si>
  <si>
    <t>EVS03998</t>
  </si>
  <si>
    <t>EVS03999</t>
  </si>
  <si>
    <t>EVS04007</t>
  </si>
  <si>
    <t>EVS04011</t>
  </si>
  <si>
    <t>EVS04016</t>
  </si>
  <si>
    <t>EVS04017</t>
  </si>
  <si>
    <t>EVS04023</t>
  </si>
  <si>
    <t>EVS04025</t>
  </si>
  <si>
    <t>EVS04030</t>
  </si>
  <si>
    <t>EVS04034</t>
  </si>
  <si>
    <t>EVS04035</t>
  </si>
  <si>
    <t>EVS04036</t>
  </si>
  <si>
    <t>EVS04040</t>
  </si>
  <si>
    <t>EVS04041</t>
  </si>
  <si>
    <t>EVS04046</t>
  </si>
  <si>
    <t>EVS04053</t>
  </si>
  <si>
    <t>EVS04055</t>
  </si>
  <si>
    <t>EVS04056</t>
  </si>
  <si>
    <t>EVS04064</t>
  </si>
  <si>
    <t>EVS04066</t>
  </si>
  <si>
    <t>EVS04070</t>
  </si>
  <si>
    <t>EVS04074</t>
  </si>
  <si>
    <t>EVS04076</t>
  </si>
  <si>
    <t>EVS04078</t>
  </si>
  <si>
    <t>EVS04079</t>
  </si>
  <si>
    <t>EVS04087</t>
  </si>
  <si>
    <t>EVS04088</t>
  </si>
  <si>
    <t>EVS04092</t>
  </si>
  <si>
    <t>EVS04094</t>
  </si>
  <si>
    <t>EVS04098</t>
  </si>
  <si>
    <t>EVS04100</t>
  </si>
  <si>
    <t>EVS04102</t>
  </si>
  <si>
    <t>EVS04103</t>
  </si>
  <si>
    <t>EVS04109</t>
  </si>
  <si>
    <t>EVS04117</t>
  </si>
  <si>
    <t>EVS04118</t>
  </si>
  <si>
    <t>EVS04123</t>
  </si>
  <si>
    <t>EVS04124</t>
  </si>
  <si>
    <t>EVS04126</t>
  </si>
  <si>
    <t>EVS04129</t>
  </si>
  <si>
    <t>EVS04131</t>
  </si>
  <si>
    <t>EVS04132</t>
  </si>
  <si>
    <t>EVS04137</t>
  </si>
  <si>
    <t>EVS04140</t>
  </si>
  <si>
    <t>EVS04142</t>
  </si>
  <si>
    <t>EVS04143</t>
  </si>
  <si>
    <t>EVS04148</t>
  </si>
  <si>
    <t>EVS04154</t>
  </si>
  <si>
    <t>EVS04158</t>
  </si>
  <si>
    <t>EVS04164</t>
  </si>
  <si>
    <t>EVS04166</t>
  </si>
  <si>
    <t>EVS04170</t>
  </si>
  <si>
    <t>EVS04174</t>
  </si>
  <si>
    <t>EVS04175</t>
  </si>
  <si>
    <t>EVS04182</t>
  </si>
  <si>
    <t>EVS04193</t>
  </si>
  <si>
    <t>EVS04194</t>
  </si>
  <si>
    <t>EVS04195</t>
  </si>
  <si>
    <t>EVS04196</t>
  </si>
  <si>
    <t>EVS04199</t>
  </si>
  <si>
    <t>EVS04202</t>
  </si>
  <si>
    <t>EVS04209</t>
  </si>
  <si>
    <t>EVS04213</t>
  </si>
  <si>
    <t>EVS04218</t>
  </si>
  <si>
    <t>EVS04220</t>
  </si>
  <si>
    <t>EVS04222</t>
  </si>
  <si>
    <t>EVS04225</t>
  </si>
  <si>
    <t>EVS04227</t>
  </si>
  <si>
    <t>EVS04230</t>
  </si>
  <si>
    <t>EVS04234</t>
  </si>
  <si>
    <t>EVS04235</t>
  </si>
  <si>
    <t>EVS04240</t>
  </si>
  <si>
    <t>EVS04241</t>
  </si>
  <si>
    <t>EVS04246</t>
  </si>
  <si>
    <t>EVS04249</t>
  </si>
  <si>
    <t>EVS04254</t>
  </si>
  <si>
    <t>EVS04255</t>
  </si>
  <si>
    <t>EVS04259</t>
  </si>
  <si>
    <t>EVS04261</t>
  </si>
  <si>
    <t>EVS04262</t>
  </si>
  <si>
    <t>EVS04264</t>
  </si>
  <si>
    <t>EVS04271</t>
  </si>
  <si>
    <t>EVS04276</t>
  </si>
  <si>
    <t>EVS04279</t>
  </si>
  <si>
    <t>EVS04283</t>
  </si>
  <si>
    <t>EVS04287</t>
  </si>
  <si>
    <t>EVS04291</t>
  </si>
  <si>
    <t>EVS04292</t>
  </si>
  <si>
    <t>EVS04293</t>
  </si>
  <si>
    <t>EVS04296</t>
  </si>
  <si>
    <t>EVS04298</t>
  </si>
  <si>
    <t>EVS04299</t>
  </si>
  <si>
    <t>EVS04300</t>
  </si>
  <si>
    <t>EVS04302</t>
  </si>
  <si>
    <t>EVS04306</t>
  </si>
  <si>
    <t>EVS04308</t>
  </si>
  <si>
    <t>EVS04312</t>
  </si>
  <si>
    <t>EVS04317</t>
  </si>
  <si>
    <t>EVS04320</t>
  </si>
  <si>
    <t>EVS04321</t>
  </si>
  <si>
    <t>EVS04323</t>
  </si>
  <si>
    <t>EVS04324</t>
  </si>
  <si>
    <t>EVS04325</t>
  </si>
  <si>
    <t>EVS04329</t>
  </si>
  <si>
    <t>EVS04333</t>
  </si>
  <si>
    <t>EVS04336</t>
  </si>
  <si>
    <t>EVS04340</t>
  </si>
  <si>
    <t>EVS04344</t>
  </si>
  <si>
    <t>EVS04349</t>
  </si>
  <si>
    <t>EVS04350</t>
  </si>
  <si>
    <t>EVS04362</t>
  </si>
  <si>
    <t>EVS04363</t>
  </si>
  <si>
    <t>EVS04367</t>
  </si>
  <si>
    <t>EVS04368</t>
  </si>
  <si>
    <t>EVS04369</t>
  </si>
  <si>
    <t>EVS04371</t>
  </si>
  <si>
    <t>EVS04375</t>
  </si>
  <si>
    <t>EVS04376</t>
  </si>
  <si>
    <t>EVS04378</t>
  </si>
  <si>
    <t>EVS04381</t>
  </si>
  <si>
    <t>EVS04383</t>
  </si>
  <si>
    <t>EVS04384</t>
  </si>
  <si>
    <t>EVS04385</t>
  </si>
  <si>
    <t>EVS04389</t>
  </si>
  <si>
    <t>EVS04390</t>
  </si>
  <si>
    <t>EVS04392</t>
  </si>
  <si>
    <t>EVS04394</t>
  </si>
  <si>
    <t>EVS04398</t>
  </si>
  <si>
    <t>EVS04399</t>
  </si>
  <si>
    <t>EVS04402</t>
  </si>
  <si>
    <t>EVS04403</t>
  </si>
  <si>
    <t>EVS04404</t>
  </si>
  <si>
    <t>EVS04406</t>
  </si>
  <si>
    <t>EVS04410</t>
  </si>
  <si>
    <t>EVS04412</t>
  </si>
  <si>
    <t>EVS04419</t>
  </si>
  <si>
    <t>EVS04423</t>
  </si>
  <si>
    <t>EVS04424</t>
  </si>
  <si>
    <t>EVS04425</t>
  </si>
  <si>
    <t>EVS04427</t>
  </si>
  <si>
    <t>EVS04428</t>
  </si>
  <si>
    <t>EVS04431</t>
  </si>
  <si>
    <t>EVS04432</t>
  </si>
  <si>
    <t>EVS04434</t>
  </si>
  <si>
    <t>EVS04435</t>
  </si>
  <si>
    <t>EVS04436</t>
  </si>
  <si>
    <t>EVS04438</t>
  </si>
  <si>
    <t>EVS04449</t>
  </si>
  <si>
    <t>EVS04450</t>
  </si>
  <si>
    <t>EVS04453</t>
  </si>
  <si>
    <t>EVS04456</t>
  </si>
  <si>
    <t>EVS04458</t>
  </si>
  <si>
    <t>EVS04472</t>
  </si>
  <si>
    <t>EVS04474</t>
  </si>
  <si>
    <t>EVS04475</t>
  </si>
  <si>
    <t>EVS04476</t>
  </si>
  <si>
    <t>EVS04480</t>
  </si>
  <si>
    <t>EVS04482</t>
  </si>
  <si>
    <t>EVS04483</t>
  </si>
  <si>
    <t>EVS04492</t>
  </si>
  <si>
    <t>EVS04493</t>
  </si>
  <si>
    <t>EVS04498</t>
  </si>
  <si>
    <t>EVS04499</t>
  </si>
  <si>
    <t>EVS04507</t>
  </si>
  <si>
    <t>EVS04508</t>
  </si>
  <si>
    <t>EVS04514</t>
  </si>
  <si>
    <t>EVS04518</t>
  </si>
  <si>
    <t>EVS04520</t>
  </si>
  <si>
    <t>EVS04526</t>
  </si>
  <si>
    <t>EVS04527</t>
  </si>
  <si>
    <t>EVS04536</t>
  </si>
  <si>
    <t>EVS04537</t>
  </si>
  <si>
    <t>EVS04545</t>
  </si>
  <si>
    <t>EVS04550</t>
  </si>
  <si>
    <t>EVS04552</t>
  </si>
  <si>
    <t>EVS04553</t>
  </si>
  <si>
    <t>EVS04556</t>
  </si>
  <si>
    <t>EVS04563</t>
  </si>
  <si>
    <t>EVS04567</t>
  </si>
  <si>
    <t>EVS04569</t>
  </si>
  <si>
    <t>EVS04571</t>
  </si>
  <si>
    <t>EVS04572</t>
  </si>
  <si>
    <t>EVS04574</t>
  </si>
  <si>
    <t>EVS04575</t>
  </si>
  <si>
    <t>EVS04579</t>
  </si>
  <si>
    <t>EVS04581</t>
  </si>
  <si>
    <t>EVS04583</t>
  </si>
  <si>
    <t>EVS04585</t>
  </si>
  <si>
    <t>EVS04587</t>
  </si>
  <si>
    <t>EVS04589</t>
  </si>
  <si>
    <t>EVS04602</t>
  </si>
  <si>
    <t>EVS04610</t>
  </si>
  <si>
    <t>EVS04621</t>
  </si>
  <si>
    <t>EVS04622</t>
  </si>
  <si>
    <t>EVS04627</t>
  </si>
  <si>
    <t>EVS04629</t>
  </si>
  <si>
    <t>EVS04632</t>
  </si>
  <si>
    <t>EVS04633</t>
  </si>
  <si>
    <t>EVS04634</t>
  </si>
  <si>
    <t>EVS04636</t>
  </si>
  <si>
    <t>EVS04642</t>
  </si>
  <si>
    <t>EVS04643</t>
  </si>
  <si>
    <t>EVS04645</t>
  </si>
  <si>
    <t>EVS04649</t>
  </si>
  <si>
    <t>EVS04650</t>
  </si>
  <si>
    <t>EVS04653</t>
  </si>
  <si>
    <t>EVS04656</t>
  </si>
  <si>
    <t>EVS04659</t>
  </si>
  <si>
    <t>EVS04661</t>
  </si>
  <si>
    <t>EVS04662</t>
  </si>
  <si>
    <t>EVS04663</t>
  </si>
  <si>
    <t>EVS04664</t>
  </si>
  <si>
    <t>EVS04666</t>
  </si>
  <si>
    <t>EVS04667</t>
  </si>
  <si>
    <t>EVS04670</t>
  </si>
  <si>
    <t>EVS04673</t>
  </si>
  <si>
    <t>EVS04678</t>
  </si>
  <si>
    <t>EVS04679</t>
  </si>
  <si>
    <t>EVS04680</t>
  </si>
  <si>
    <t>EVS04682</t>
  </si>
  <si>
    <t>EVS04683</t>
  </si>
  <si>
    <t>EVS04684</t>
  </si>
  <si>
    <t>EVS04689</t>
  </si>
  <si>
    <t>EVS04691</t>
  </si>
  <si>
    <t>EVS04692</t>
  </si>
  <si>
    <t>EVS04698</t>
  </si>
  <si>
    <t>EVS04699</t>
  </si>
  <si>
    <t>EVS04702</t>
  </si>
  <si>
    <t>EVS04722</t>
  </si>
  <si>
    <t>EVS04728</t>
  </si>
  <si>
    <t>EVS04734</t>
  </si>
  <si>
    <t>EVS04736</t>
  </si>
  <si>
    <t>EVS04745</t>
  </si>
  <si>
    <t>EVS04746</t>
  </si>
  <si>
    <t>EVS04749</t>
  </si>
  <si>
    <t>EVS04753</t>
  </si>
  <si>
    <t>EVS04755</t>
  </si>
  <si>
    <t>EVS04763</t>
  </si>
  <si>
    <t>EVS04764</t>
  </si>
  <si>
    <t>EVS04765</t>
  </si>
  <si>
    <t>EVS04769</t>
  </si>
  <si>
    <t>EVS04775</t>
  </si>
  <si>
    <t>EVS04777</t>
  </si>
  <si>
    <t>EVS04781</t>
  </si>
  <si>
    <t>EVS04783</t>
  </si>
  <si>
    <t>EVS04784</t>
  </si>
  <si>
    <t>EVS04785</t>
  </si>
  <si>
    <t>EVS04789</t>
  </si>
  <si>
    <t>EVS04790</t>
  </si>
  <si>
    <t>EVS04792</t>
  </si>
  <si>
    <t>EVS04796</t>
  </si>
  <si>
    <t>EVS04797</t>
  </si>
  <si>
    <t>EVS04800</t>
  </si>
  <si>
    <t>EVS04802</t>
  </si>
  <si>
    <t>EVS04808</t>
  </si>
  <si>
    <t>EVS04812</t>
  </si>
  <si>
    <t>EVS04813</t>
  </si>
  <si>
    <t>EVS04814</t>
  </si>
  <si>
    <t>EVS04815</t>
  </si>
  <si>
    <t>EVS04821</t>
  </si>
  <si>
    <t>EVS04822</t>
  </si>
  <si>
    <t>EVS04823</t>
  </si>
  <si>
    <t>EVS04829</t>
  </si>
  <si>
    <t>EVS04832</t>
  </si>
  <si>
    <t>EVS04836</t>
  </si>
  <si>
    <t>EVS04837</t>
  </si>
  <si>
    <t>EVS04839</t>
  </si>
  <si>
    <t>EVS04842</t>
  </si>
  <si>
    <t>EVS04843</t>
  </si>
  <si>
    <t>EVS04849</t>
  </si>
  <si>
    <t>EVS04850</t>
  </si>
  <si>
    <t>EVS04851</t>
  </si>
  <si>
    <t>EVS04855</t>
  </si>
  <si>
    <t>EVS04857</t>
  </si>
  <si>
    <t>EVS04859</t>
  </si>
  <si>
    <t>EVS04868</t>
  </si>
  <si>
    <t>EVS04871</t>
  </si>
  <si>
    <t>EVS04873</t>
  </si>
  <si>
    <t>EVS04874</t>
  </si>
  <si>
    <t>EVS04887</t>
  </si>
  <si>
    <t>EVS04888</t>
  </si>
  <si>
    <t>EVS04890</t>
  </si>
  <si>
    <t>EVS04894</t>
  </si>
  <si>
    <t>EVS04900</t>
  </si>
  <si>
    <t>EVS04901</t>
  </si>
  <si>
    <t>EVS04902</t>
  </si>
  <si>
    <t>EVS04903</t>
  </si>
  <si>
    <t>EVS04904</t>
  </si>
  <si>
    <t>EVS04908</t>
  </si>
  <si>
    <t>EVS04915</t>
  </si>
  <si>
    <t>EVS04916</t>
  </si>
  <si>
    <t>EVS04917</t>
  </si>
  <si>
    <t>EVS04918</t>
  </si>
  <si>
    <t>EVS04925</t>
  </si>
  <si>
    <t>EVS04932</t>
  </si>
  <si>
    <t>EVS04933</t>
  </si>
  <si>
    <t>EVS04935</t>
  </si>
  <si>
    <t>EVS04939</t>
  </si>
  <si>
    <t>EVS04942</t>
  </si>
  <si>
    <t>EVS04943</t>
  </si>
  <si>
    <t>EVS04945</t>
  </si>
  <si>
    <t>EVS04947</t>
  </si>
  <si>
    <t>EVS04950</t>
  </si>
  <si>
    <t>EVS04952</t>
  </si>
  <si>
    <t>EVS04956</t>
  </si>
  <si>
    <t>EVS04957</t>
  </si>
  <si>
    <t>EVS04958</t>
  </si>
  <si>
    <t>EVS04962</t>
  </si>
  <si>
    <t>EVS04963</t>
  </si>
  <si>
    <t>EVS04964</t>
  </si>
  <si>
    <t>EVS04968</t>
  </si>
  <si>
    <t>EVS04969</t>
  </si>
  <si>
    <t>EVS04970</t>
  </si>
  <si>
    <t>EVS04972</t>
  </si>
  <si>
    <t>EVS04974</t>
  </si>
  <si>
    <t>EVS04979</t>
  </si>
  <si>
    <t>EVS04981</t>
  </si>
  <si>
    <t>EVS04982</t>
  </si>
  <si>
    <t>EVS04984</t>
  </si>
  <si>
    <t>EVS04991</t>
  </si>
  <si>
    <t>EVS04994</t>
  </si>
  <si>
    <t>EVS04996</t>
  </si>
  <si>
    <t>EVS04998</t>
  </si>
  <si>
    <t>EVS04999</t>
  </si>
  <si>
    <t>City</t>
  </si>
  <si>
    <t>Country</t>
  </si>
  <si>
    <t>6995 Toronto Ave</t>
  </si>
  <si>
    <t xml:space="preserve"> Toronto</t>
  </si>
  <si>
    <t>1390 Moscow Ave</t>
  </si>
  <si>
    <t xml:space="preserve"> Moscow</t>
  </si>
  <si>
    <t>7123 Random Rd</t>
  </si>
  <si>
    <t xml:space="preserve"> Country</t>
  </si>
  <si>
    <t>3932 Moscow Ave</t>
  </si>
  <si>
    <t>9250 Berlin Ave</t>
  </si>
  <si>
    <t xml:space="preserve"> Berlin</t>
  </si>
  <si>
    <t>3181 Bangkok Ave</t>
  </si>
  <si>
    <t xml:space="preserve"> Bangkok</t>
  </si>
  <si>
    <t>4733 San Francisco Ave</t>
  </si>
  <si>
    <t xml:space="preserve"> San Francisco</t>
  </si>
  <si>
    <t>9257 Seoul Ave</t>
  </si>
  <si>
    <t xml:space="preserve"> Seoul</t>
  </si>
  <si>
    <t>1788 Chicago Ave</t>
  </si>
  <si>
    <t xml:space="preserve"> Chicago</t>
  </si>
  <si>
    <t>1145 SÃ£o Paulo Ave</t>
  </si>
  <si>
    <t xml:space="preserve"> SÃ£o Paulo</t>
  </si>
  <si>
    <t>3343 Sydney Ave</t>
  </si>
  <si>
    <t xml:space="preserve"> Sydney</t>
  </si>
  <si>
    <t>8032 Beijing Ave</t>
  </si>
  <si>
    <t xml:space="preserve"> Beijing</t>
  </si>
  <si>
    <t>880 Bangkok Ave</t>
  </si>
  <si>
    <t>8960 Sydney Ave</t>
  </si>
  <si>
    <t>1309 Random Rd</t>
  </si>
  <si>
    <t>1916 Dubai Ave</t>
  </si>
  <si>
    <t xml:space="preserve"> Dubai</t>
  </si>
  <si>
    <t>5156 Seoul Ave</t>
  </si>
  <si>
    <t>2970 Mumbai Ave</t>
  </si>
  <si>
    <t xml:space="preserve"> Mumbai</t>
  </si>
  <si>
    <t>689 Chicago Ave</t>
  </si>
  <si>
    <t>7905 Random Rd</t>
  </si>
  <si>
    <t>4005 Seoul Ave</t>
  </si>
  <si>
    <t>4787 Seoul Ave</t>
  </si>
  <si>
    <t>9085 Cape Town Ave</t>
  </si>
  <si>
    <t xml:space="preserve"> Cape Town</t>
  </si>
  <si>
    <t>493 Beijing Ave</t>
  </si>
  <si>
    <t>7708 Toronto Ave</t>
  </si>
  <si>
    <t>9222 Random Rd</t>
  </si>
  <si>
    <t>7476 San Francisco Ave</t>
  </si>
  <si>
    <t>6288 Berlin Ave</t>
  </si>
  <si>
    <t>2173 Bangkok Ave</t>
  </si>
  <si>
    <t>3633 SÃ£o Paulo Ave</t>
  </si>
  <si>
    <t>5496 Seoul Ave</t>
  </si>
  <si>
    <t>7308 Beijing Ave</t>
  </si>
  <si>
    <t>4833 Chicago Ave</t>
  </si>
  <si>
    <t>7503 Seoul Ave</t>
  </si>
  <si>
    <t>3833 Beijing Ave</t>
  </si>
  <si>
    <t>8806 Random Rd</t>
  </si>
  <si>
    <t>2642 Chicago Ave</t>
  </si>
  <si>
    <t>3495 Chicago Ave</t>
  </si>
  <si>
    <t>6193 Sydney Ave</t>
  </si>
  <si>
    <t>3078 Cape Town Ave</t>
  </si>
  <si>
    <t>852 Beijing Ave</t>
  </si>
  <si>
    <t>8709 Random Rd</t>
  </si>
  <si>
    <t>3638 Beijing Ave</t>
  </si>
  <si>
    <t>3962 Moscow Ave</t>
  </si>
  <si>
    <t>642 Bangkok Ave</t>
  </si>
  <si>
    <t>668 Berlin Ave</t>
  </si>
  <si>
    <t>2651 Moscow Ave</t>
  </si>
  <si>
    <t>9305 Los Angeles Ave</t>
  </si>
  <si>
    <t xml:space="preserve"> Los Angeles</t>
  </si>
  <si>
    <t>3107 Beijing Ave</t>
  </si>
  <si>
    <t>8513 Random Rd</t>
  </si>
  <si>
    <t>4929 Berlin Ave</t>
  </si>
  <si>
    <t>3436 Beijing Ave</t>
  </si>
  <si>
    <t>7953 Seoul Ave</t>
  </si>
  <si>
    <t>4051 SÃ£o Paulo Ave</t>
  </si>
  <si>
    <t>2955 Mexico City Ave</t>
  </si>
  <si>
    <t xml:space="preserve"> Mexico City</t>
  </si>
  <si>
    <t>4948 Bangkok Ave</t>
  </si>
  <si>
    <t>5090 Bangkok Ave</t>
  </si>
  <si>
    <t>103 Berlin Ave</t>
  </si>
  <si>
    <t>8293 SÃ£o Paulo Ave</t>
  </si>
  <si>
    <t>9086 Moscow Ave</t>
  </si>
  <si>
    <t>2447 Berlin Ave</t>
  </si>
  <si>
    <t>7820 Random Rd</t>
  </si>
  <si>
    <t>4885 Cape Town Ave</t>
  </si>
  <si>
    <t>5225 Toronto Ave</t>
  </si>
  <si>
    <t>3257 Random Rd</t>
  </si>
  <si>
    <t>226 Mexico City Ave</t>
  </si>
  <si>
    <t>5083 San Francisco Ave</t>
  </si>
  <si>
    <t>3372 Random Rd</t>
  </si>
  <si>
    <t>7852 Berlin Ave</t>
  </si>
  <si>
    <t>9887 Toronto Ave</t>
  </si>
  <si>
    <t>4917 Seoul Ave</t>
  </si>
  <si>
    <t>2267 Seoul Ave</t>
  </si>
  <si>
    <t>3167 Cape Town Ave</t>
  </si>
  <si>
    <t>5512 Los Angeles Ave</t>
  </si>
  <si>
    <t>946 Random Rd</t>
  </si>
  <si>
    <t>9065 Moscow Ave</t>
  </si>
  <si>
    <t>9612 Los Angeles Ave</t>
  </si>
  <si>
    <t>3604 Berlin Ave</t>
  </si>
  <si>
    <t>2574 Bangkok Ave</t>
  </si>
  <si>
    <t>7437 Dubai Ave</t>
  </si>
  <si>
    <t>4406 Los Angeles Ave</t>
  </si>
  <si>
    <t>3671 Mexico City Ave</t>
  </si>
  <si>
    <t>836 Moscow Ave</t>
  </si>
  <si>
    <t>1631 Seoul Ave</t>
  </si>
  <si>
    <t>6615 Random Rd</t>
  </si>
  <si>
    <t>7913 SÃ£o Paulo Ave</t>
  </si>
  <si>
    <t>8711 Chicago Ave</t>
  </si>
  <si>
    <t>9684 Beijing Ave</t>
  </si>
  <si>
    <t>106 Mexico City Ave</t>
  </si>
  <si>
    <t>2931 Random Rd</t>
  </si>
  <si>
    <t>3176 Berlin Ave</t>
  </si>
  <si>
    <t>672 Mumbai Ave</t>
  </si>
  <si>
    <t>9748 Random Rd</t>
  </si>
  <si>
    <t>2656 Chicago Ave</t>
  </si>
  <si>
    <t>9275 Mexico City Ave</t>
  </si>
  <si>
    <t>9481 Random Rd</t>
  </si>
  <si>
    <t>2497 Los Angeles Ave</t>
  </si>
  <si>
    <t>9485 Random Rd</t>
  </si>
  <si>
    <t>6363 Sydney Ave</t>
  </si>
  <si>
    <t>7409 Dubai Ave</t>
  </si>
  <si>
    <t>1429 Moscow Ave</t>
  </si>
  <si>
    <t>6672 Cape Town Ave</t>
  </si>
  <si>
    <t>3427 Bangkok Ave</t>
  </si>
  <si>
    <t>2053 San Francisco Ave</t>
  </si>
  <si>
    <t>7271 SÃ£o Paulo Ave</t>
  </si>
  <si>
    <t>8160 Beijing Ave</t>
  </si>
  <si>
    <t>8936 SÃ£o Paulo Ave</t>
  </si>
  <si>
    <t>9728 Beijing Ave</t>
  </si>
  <si>
    <t>6270 Los Angeles Ave</t>
  </si>
  <si>
    <t>6609 SÃ£o Paulo Ave</t>
  </si>
  <si>
    <t>8108 Seoul Ave</t>
  </si>
  <si>
    <t>9023 Beijing Ave</t>
  </si>
  <si>
    <t>4164 Random Rd</t>
  </si>
  <si>
    <t>3599 Sydney Ave</t>
  </si>
  <si>
    <t>2046 Toronto Ave</t>
  </si>
  <si>
    <t>5526 Toronto Ave</t>
  </si>
  <si>
    <t>5448 SÃ£o Paulo Ave</t>
  </si>
  <si>
    <t>390 Cape Town Ave</t>
  </si>
  <si>
    <t>846 Moscow Ave</t>
  </si>
  <si>
    <t>8905 Sydney Ave</t>
  </si>
  <si>
    <t>9617 Chicago Ave</t>
  </si>
  <si>
    <t>9022 SÃ£o Paulo Ave</t>
  </si>
  <si>
    <t>1639 Mumbai Ave</t>
  </si>
  <si>
    <t>4487 Los Angeles Ave</t>
  </si>
  <si>
    <t>3063 Random Rd</t>
  </si>
  <si>
    <t>2855 Mexico City Ave</t>
  </si>
  <si>
    <t>8556 Los Angeles Ave</t>
  </si>
  <si>
    <t>6889 Sydney Ave</t>
  </si>
  <si>
    <t>2738 Moscow Ave</t>
  </si>
  <si>
    <t>1782 Moscow Ave</t>
  </si>
  <si>
    <t>529 Random Rd</t>
  </si>
  <si>
    <t>4727 Random Rd</t>
  </si>
  <si>
    <t>2066 Seoul Ave</t>
  </si>
  <si>
    <t>862 Mumbai Ave</t>
  </si>
  <si>
    <t>5133 Los Angeles Ave</t>
  </si>
  <si>
    <t>2886 Mexico City Ave</t>
  </si>
  <si>
    <t>1747 Random Rd</t>
  </si>
  <si>
    <t>8550 Los Angeles Ave</t>
  </si>
  <si>
    <t>3261 Dubai Ave</t>
  </si>
  <si>
    <t>8995 Toronto Ave</t>
  </si>
  <si>
    <t>6659 Random Rd</t>
  </si>
  <si>
    <t>100 Mexico City Ave</t>
  </si>
  <si>
    <t>2550 Dubai Ave</t>
  </si>
  <si>
    <t>1065 Moscow Ave</t>
  </si>
  <si>
    <t>2581 Mumbai Ave</t>
  </si>
  <si>
    <t>7602 Beijing Ave</t>
  </si>
  <si>
    <t>2295 Dubai Ave</t>
  </si>
  <si>
    <t>8707 Cape Town Ave</t>
  </si>
  <si>
    <t>5261 Sydney Ave</t>
  </si>
  <si>
    <t>5128 Cape Town Ave</t>
  </si>
  <si>
    <t>185 Los Angeles Ave</t>
  </si>
  <si>
    <t>9224 Toronto Ave</t>
  </si>
  <si>
    <t>7258 Bangkok Ave</t>
  </si>
  <si>
    <t>5377 Berlin Ave</t>
  </si>
  <si>
    <t>6840 Moscow Ave</t>
  </si>
  <si>
    <t>4323 Random Rd</t>
  </si>
  <si>
    <t>9412 Mumbai Ave</t>
  </si>
  <si>
    <t>1534 Bangkok Ave</t>
  </si>
  <si>
    <t>6598 Bangkok Ave</t>
  </si>
  <si>
    <t>2760 San Francisco Ave</t>
  </si>
  <si>
    <t>9970 Los Angeles Ave</t>
  </si>
  <si>
    <t>219 Beijing Ave</t>
  </si>
  <si>
    <t>9123 Cape Town Ave</t>
  </si>
  <si>
    <t>9500 Toronto Ave</t>
  </si>
  <si>
    <t>334 Los Angeles Ave</t>
  </si>
  <si>
    <t>8927 Bangkok Ave</t>
  </si>
  <si>
    <t>8954 Bangkok Ave</t>
  </si>
  <si>
    <t>2191 SÃ£o Paulo Ave</t>
  </si>
  <si>
    <t>4196 Toronto Ave</t>
  </si>
  <si>
    <t>6254 SÃ£o Paulo Ave</t>
  </si>
  <si>
    <t>5704 Seoul Ave</t>
  </si>
  <si>
    <t>6089 Mexico City Ave</t>
  </si>
  <si>
    <t>5373 Sydney Ave</t>
  </si>
  <si>
    <t>6788 Chicago Ave</t>
  </si>
  <si>
    <t>538 Toronto Ave</t>
  </si>
  <si>
    <t>6905 Berlin Ave</t>
  </si>
  <si>
    <t>9450 Moscow Ave</t>
  </si>
  <si>
    <t>6333 Bangkok Ave</t>
  </si>
  <si>
    <t>1598 Mumbai Ave</t>
  </si>
  <si>
    <t>8907 Random Rd</t>
  </si>
  <si>
    <t>739 Moscow Ave</t>
  </si>
  <si>
    <t>8836 Los Angeles Ave</t>
  </si>
  <si>
    <t>3852 Mexico City Ave</t>
  </si>
  <si>
    <t>9922 Beijing Ave</t>
  </si>
  <si>
    <t>6177 Mexico City Ave</t>
  </si>
  <si>
    <t>9627 Cape Town Ave</t>
  </si>
  <si>
    <t>7832 Mumbai Ave</t>
  </si>
  <si>
    <t>1149 Seoul Ave</t>
  </si>
  <si>
    <t>6417 SÃ£o Paulo Ave</t>
  </si>
  <si>
    <t>5738 Toronto Ave</t>
  </si>
  <si>
    <t>8849 Seoul Ave</t>
  </si>
  <si>
    <t>8799 Chicago Ave</t>
  </si>
  <si>
    <t>9288 Mexico City Ave</t>
  </si>
  <si>
    <t>5538 Berlin Ave</t>
  </si>
  <si>
    <t>4645 Beijing Ave</t>
  </si>
  <si>
    <t>9591 Random Rd</t>
  </si>
  <si>
    <t>6112 Sydney Ave</t>
  </si>
  <si>
    <t>5034 Berlin Ave</t>
  </si>
  <si>
    <t>2939 Berlin Ave</t>
  </si>
  <si>
    <t>4834 Mexico City Ave</t>
  </si>
  <si>
    <t>2474 Bangkok Ave</t>
  </si>
  <si>
    <t>6231 Random Rd</t>
  </si>
  <si>
    <t>2924 Sydney Ave</t>
  </si>
  <si>
    <t>6541 Seoul Ave</t>
  </si>
  <si>
    <t>8140 Dubai Ave</t>
  </si>
  <si>
    <t>220 Bangkok Ave</t>
  </si>
  <si>
    <t>2999 Beijing Ave</t>
  </si>
  <si>
    <t>9726 Random Rd</t>
  </si>
  <si>
    <t>7310 Cape Town Ave</t>
  </si>
  <si>
    <t>7870 Los Angeles Ave</t>
  </si>
  <si>
    <t>8055 Cape Town Ave</t>
  </si>
  <si>
    <t>7564 Toronto Ave</t>
  </si>
  <si>
    <t>1689 Berlin Ave</t>
  </si>
  <si>
    <t>6132 Seoul Ave</t>
  </si>
  <si>
    <t>5619 Toronto Ave</t>
  </si>
  <si>
    <t>3809 Moscow Ave</t>
  </si>
  <si>
    <t>1882 Moscow Ave</t>
  </si>
  <si>
    <t>5244 Seoul Ave</t>
  </si>
  <si>
    <t>4408 Berlin Ave</t>
  </si>
  <si>
    <t>1136 San Francisco Ave</t>
  </si>
  <si>
    <t>6946 Mumbai Ave</t>
  </si>
  <si>
    <t>3219 Random Rd</t>
  </si>
  <si>
    <t>7600 Berlin Ave</t>
  </si>
  <si>
    <t>9964 Toronto Ave</t>
  </si>
  <si>
    <t>8636 Berlin Ave</t>
  </si>
  <si>
    <t>4543 Berlin Ave</t>
  </si>
  <si>
    <t>886 Toronto Ave</t>
  </si>
  <si>
    <t>8606 Mexico City Ave</t>
  </si>
  <si>
    <t>5713 Random Rd</t>
  </si>
  <si>
    <t>7483 Los Angeles Ave</t>
  </si>
  <si>
    <t>2634 Cape Town Ave</t>
  </si>
  <si>
    <t>9996 Sydney Ave</t>
  </si>
  <si>
    <t>8198 Sydney Ave</t>
  </si>
  <si>
    <t>1655 Berlin Ave</t>
  </si>
  <si>
    <t>4213 Moscow Ave</t>
  </si>
  <si>
    <t>8124 Seoul Ave</t>
  </si>
  <si>
    <t>218 Toronto Ave</t>
  </si>
  <si>
    <t>1486 Bangkok Ave</t>
  </si>
  <si>
    <t>5429 Dubai Ave</t>
  </si>
  <si>
    <t>291 Cape Town Ave</t>
  </si>
  <si>
    <t>8440 Cape Town Ave</t>
  </si>
  <si>
    <t>9224 Los Angeles Ave</t>
  </si>
  <si>
    <t>9080 Los Angeles Ave</t>
  </si>
  <si>
    <t>4890 San Francisco Ave</t>
  </si>
  <si>
    <t>9255 Bangkok Ave</t>
  </si>
  <si>
    <t>4619 Sydney Ave</t>
  </si>
  <si>
    <t>9680 Toronto Ave</t>
  </si>
  <si>
    <t>4630 Mumbai Ave</t>
  </si>
  <si>
    <t>7300 SÃ£o Paulo Ave</t>
  </si>
  <si>
    <t>625 Sydney Ave</t>
  </si>
  <si>
    <t>1695 Mexico City Ave</t>
  </si>
  <si>
    <t>7560 Los Angeles Ave</t>
  </si>
  <si>
    <t>4738 Random Rd</t>
  </si>
  <si>
    <t>4868 SÃ£o Paulo Ave</t>
  </si>
  <si>
    <t>7809 Moscow Ave</t>
  </si>
  <si>
    <t>9118 Sydney Ave</t>
  </si>
  <si>
    <t>2585 Random Rd</t>
  </si>
  <si>
    <t>7083 Seoul Ave</t>
  </si>
  <si>
    <t>3783 Random Rd</t>
  </si>
  <si>
    <t>5488 Random Rd</t>
  </si>
  <si>
    <t>9468 Berlin Ave</t>
  </si>
  <si>
    <t>5971 Seoul Ave</t>
  </si>
  <si>
    <t>2188 SÃ£o Paulo Ave</t>
  </si>
  <si>
    <t>4993 Berlin Ave</t>
  </si>
  <si>
    <t>3458 San Francisco Ave</t>
  </si>
  <si>
    <t>4739 Beijing Ave</t>
  </si>
  <si>
    <t>7699 San Francisco Ave</t>
  </si>
  <si>
    <t>5249 Toronto Ave</t>
  </si>
  <si>
    <t>5355 Sydney Ave</t>
  </si>
  <si>
    <t>3948 Moscow Ave</t>
  </si>
  <si>
    <t>1548 Dubai Ave</t>
  </si>
  <si>
    <t>4061 Cape Town Ave</t>
  </si>
  <si>
    <t>1556 Mumbai Ave</t>
  </si>
  <si>
    <t>9538 Bangkok Ave</t>
  </si>
  <si>
    <t>5169 San Francisco Ave</t>
  </si>
  <si>
    <t>8628 SÃ£o Paulo Ave</t>
  </si>
  <si>
    <t>7694 Berlin Ave</t>
  </si>
  <si>
    <t>2431 Dubai Ave</t>
  </si>
  <si>
    <t>7489 Moscow Ave</t>
  </si>
  <si>
    <t>216 Cape Town Ave</t>
  </si>
  <si>
    <t>4722 Los Angeles Ave</t>
  </si>
  <si>
    <t>2942 Berlin Ave</t>
  </si>
  <si>
    <t>3179 Chicago Ave</t>
  </si>
  <si>
    <t>7764 Moscow Ave</t>
  </si>
  <si>
    <t>1671 Random Rd</t>
  </si>
  <si>
    <t>274 Random Rd</t>
  </si>
  <si>
    <t>9001 Bangkok Ave</t>
  </si>
  <si>
    <t>7276 Mumbai Ave</t>
  </si>
  <si>
    <t>8356 Seoul Ave</t>
  </si>
  <si>
    <t>315 Mexico City Ave</t>
  </si>
  <si>
    <t>7182 Seoul Ave</t>
  </si>
  <si>
    <t>9921 Los Angeles Ave</t>
  </si>
  <si>
    <t>4705 Berlin Ave</t>
  </si>
  <si>
    <t>8680 Toronto Ave</t>
  </si>
  <si>
    <t>8675 SÃ£o Paulo Ave</t>
  </si>
  <si>
    <t>7868 San Francisco Ave</t>
  </si>
  <si>
    <t>9067 Mexico City Ave</t>
  </si>
  <si>
    <t>140 Dubai Ave</t>
  </si>
  <si>
    <t>4769 Mexico City Ave</t>
  </si>
  <si>
    <t>6451 Berlin Ave</t>
  </si>
  <si>
    <t>6253 San Francisco Ave</t>
  </si>
  <si>
    <t>3714 Mexico City Ave</t>
  </si>
  <si>
    <t>5690 SÃ£o Paulo Ave</t>
  </si>
  <si>
    <t>9879 Moscow Ave</t>
  </si>
  <si>
    <t>7419 Dubai Ave</t>
  </si>
  <si>
    <t>8065 Beijing Ave</t>
  </si>
  <si>
    <t>1609 Chicago Ave</t>
  </si>
  <si>
    <t>4137 Chicago Ave</t>
  </si>
  <si>
    <t>2582 Mumbai Ave</t>
  </si>
  <si>
    <t>1452 Los Angeles Ave</t>
  </si>
  <si>
    <t>4573 SÃ£o Paulo Ave</t>
  </si>
  <si>
    <t>2528 Berlin Ave</t>
  </si>
  <si>
    <t>2487 Berlin Ave</t>
  </si>
  <si>
    <t>4596 Mexico City Ave</t>
  </si>
  <si>
    <t>107 Beijing Ave</t>
  </si>
  <si>
    <t>6289 SÃ£o Paulo Ave</t>
  </si>
  <si>
    <t>5807 Mumbai Ave</t>
  </si>
  <si>
    <t>1356 San Francisco Ave</t>
  </si>
  <si>
    <t>8937 Seoul Ave</t>
  </si>
  <si>
    <t>1328 Cape Town Ave</t>
  </si>
  <si>
    <t>4526 Berlin Ave</t>
  </si>
  <si>
    <t>5956 Bangkok Ave</t>
  </si>
  <si>
    <t>8629 Random Rd</t>
  </si>
  <si>
    <t>2751 Bangkok Ave</t>
  </si>
  <si>
    <t>3125 San Francisco Ave</t>
  </si>
  <si>
    <t>1487 Berlin Ave</t>
  </si>
  <si>
    <t>3122 SÃ£o Paulo Ave</t>
  </si>
  <si>
    <t>2671 Mumbai Ave</t>
  </si>
  <si>
    <t>946 Mumbai Ave</t>
  </si>
  <si>
    <t>2613 Berlin Ave</t>
  </si>
  <si>
    <t>1719 Bangkok Ave</t>
  </si>
  <si>
    <t>9182 Bangkok Ave</t>
  </si>
  <si>
    <t>9252 Moscow Ave</t>
  </si>
  <si>
    <t>6687 Moscow Ave</t>
  </si>
  <si>
    <t>1944 Berlin Ave</t>
  </si>
  <si>
    <t>3783 Moscow Ave</t>
  </si>
  <si>
    <t>276 Chicago Ave</t>
  </si>
  <si>
    <t>9219 Cape Town Ave</t>
  </si>
  <si>
    <t>1561 Los Angeles Ave</t>
  </si>
  <si>
    <t>3476 Dubai Ave</t>
  </si>
  <si>
    <t>6127 Seoul Ave</t>
  </si>
  <si>
    <t>2437 Dubai Ave</t>
  </si>
  <si>
    <t>8588 Moscow Ave</t>
  </si>
  <si>
    <t>2593 Cape Town Ave</t>
  </si>
  <si>
    <t>7646 Toronto Ave</t>
  </si>
  <si>
    <t>6925 Beijing Ave</t>
  </si>
  <si>
    <t>790 San Francisco Ave</t>
  </si>
  <si>
    <t>5587 Sydney Ave</t>
  </si>
  <si>
    <t>5182 Dubai Ave</t>
  </si>
  <si>
    <t>9611 Sydney Ave</t>
  </si>
  <si>
    <t>2569 Mumbai Ave</t>
  </si>
  <si>
    <t>5572 Mumbai Ave</t>
  </si>
  <si>
    <t>1403 Toronto Ave</t>
  </si>
  <si>
    <t>4944 Dubai Ave</t>
  </si>
  <si>
    <t>6277 Mexico City Ave</t>
  </si>
  <si>
    <t>533 Cape Town Ave</t>
  </si>
  <si>
    <t>3693 Mexico City Ave</t>
  </si>
  <si>
    <t>3151 Mexico City Ave</t>
  </si>
  <si>
    <t>3994 Berlin Ave</t>
  </si>
  <si>
    <t>277 Los Angeles Ave</t>
  </si>
  <si>
    <t>3563 Seoul Ave</t>
  </si>
  <si>
    <t>2657 Beijing Ave</t>
  </si>
  <si>
    <t>7534 Dubai Ave</t>
  </si>
  <si>
    <t>8022 San Francisco Ave</t>
  </si>
  <si>
    <t>9562 San Francisco Ave</t>
  </si>
  <si>
    <t>3677 Toronto Ave</t>
  </si>
  <si>
    <t>5195 Los Angeles Ave</t>
  </si>
  <si>
    <t>898 Dubai Ave</t>
  </si>
  <si>
    <t>5183 Chicago Ave</t>
  </si>
  <si>
    <t>7506 San Francisco Ave</t>
  </si>
  <si>
    <t>3966 Mumbai Ave</t>
  </si>
  <si>
    <t>8115 Cape Town Ave</t>
  </si>
  <si>
    <t>3770 Chicago Ave</t>
  </si>
  <si>
    <t>4039 Moscow Ave</t>
  </si>
  <si>
    <t>9172 San Francisco Ave</t>
  </si>
  <si>
    <t>9865 Beijing Ave</t>
  </si>
  <si>
    <t>1157 Toronto Ave</t>
  </si>
  <si>
    <t>5705 Beijing Ave</t>
  </si>
  <si>
    <t>3604 Cape Town Ave</t>
  </si>
  <si>
    <t>3047 Cape Town Ave</t>
  </si>
  <si>
    <t>1231 Sydney Ave</t>
  </si>
  <si>
    <t>9119 Mexico City Ave</t>
  </si>
  <si>
    <t>1779 Seoul Ave</t>
  </si>
  <si>
    <t>4296 Chicago Ave</t>
  </si>
  <si>
    <t>1294 Toronto Ave</t>
  </si>
  <si>
    <t>3250 Mexico City Ave</t>
  </si>
  <si>
    <t>7659 San Francisco Ave</t>
  </si>
  <si>
    <t>8418 Beijing Ave</t>
  </si>
  <si>
    <t>9097 Bangkok Ave</t>
  </si>
  <si>
    <t>719 SÃ£o Paulo Ave</t>
  </si>
  <si>
    <t>1351 Dubai Ave</t>
  </si>
  <si>
    <t>4703 Berlin Ave</t>
  </si>
  <si>
    <t>9484 Berlin Ave</t>
  </si>
  <si>
    <t>8521 Mumbai Ave</t>
  </si>
  <si>
    <t>1760 Berlin Ave</t>
  </si>
  <si>
    <t>9750 Mumbai Ave</t>
  </si>
  <si>
    <t>2410 Bangkok Ave</t>
  </si>
  <si>
    <t>2970 Cape Town Ave</t>
  </si>
  <si>
    <t>4793 Sydney Ave</t>
  </si>
  <si>
    <t>8194 Beijing Ave</t>
  </si>
  <si>
    <t>1268 Mumbai Ave</t>
  </si>
  <si>
    <t>68 Mexico City Ave</t>
  </si>
  <si>
    <t>2608 Toronto Ave</t>
  </si>
  <si>
    <t>3924 Beijing Ave</t>
  </si>
  <si>
    <t>8278 Mexico City Ave</t>
  </si>
  <si>
    <t>8661 Sydney Ave</t>
  </si>
  <si>
    <t>1263 Bangkok Ave</t>
  </si>
  <si>
    <t>7646 Sydney Ave</t>
  </si>
  <si>
    <t>8233 Random Rd</t>
  </si>
  <si>
    <t>5277 Toronto Ave</t>
  </si>
  <si>
    <t>1765 Seoul Ave</t>
  </si>
  <si>
    <t>4261 Sydney Ave</t>
  </si>
  <si>
    <t>9730 Sydney Ave</t>
  </si>
  <si>
    <t>2983 Los Angeles Ave</t>
  </si>
  <si>
    <t>7097 Sydney Ave</t>
  </si>
  <si>
    <t>3124 San Francisco Ave</t>
  </si>
  <si>
    <t>7470 Random Rd</t>
  </si>
  <si>
    <t>918 Sydney Ave</t>
  </si>
  <si>
    <t>633 San Francisco Ave</t>
  </si>
  <si>
    <t>3744 San Francisco Ave</t>
  </si>
  <si>
    <t>1537 San Francisco Ave</t>
  </si>
  <si>
    <t>6321 Mumbai Ave</t>
  </si>
  <si>
    <t>4141 Random Rd</t>
  </si>
  <si>
    <t>6727 Beijing Ave</t>
  </si>
  <si>
    <t>2164 Toronto Ave</t>
  </si>
  <si>
    <t>4371 Seoul Ave</t>
  </si>
  <si>
    <t>6836 Bangkok Ave</t>
  </si>
  <si>
    <t>2476 Bangkok Ave</t>
  </si>
  <si>
    <t>8714 Random Rd</t>
  </si>
  <si>
    <t>6914 Cape Town Ave</t>
  </si>
  <si>
    <t>4858 Chicago Ave</t>
  </si>
  <si>
    <t>8873 Moscow Ave</t>
  </si>
  <si>
    <t>5553 Los Angeles Ave</t>
  </si>
  <si>
    <t>2193 Berlin Ave</t>
  </si>
  <si>
    <t>9914 Sydney Ave</t>
  </si>
  <si>
    <t>2549 Random Rd</t>
  </si>
  <si>
    <t>3881 Beijing Ave</t>
  </si>
  <si>
    <t>2183 Sydney Ave</t>
  </si>
  <si>
    <t>4342 Bangkok Ave</t>
  </si>
  <si>
    <t>7398 Beijing Ave</t>
  </si>
  <si>
    <t>6613 Random Rd</t>
  </si>
  <si>
    <t>818 Bangkok Ave</t>
  </si>
  <si>
    <t>6777 Random Rd</t>
  </si>
  <si>
    <t>9362 Sydney Ave</t>
  </si>
  <si>
    <t>2492 Mumbai Ave</t>
  </si>
  <si>
    <t>1996 Beijing Ave</t>
  </si>
  <si>
    <t>4345 Los Angeles Ave</t>
  </si>
  <si>
    <t>1776 Dubai Ave</t>
  </si>
  <si>
    <t>7459 Beijing Ave</t>
  </si>
  <si>
    <t>4646 Mexico City Ave</t>
  </si>
  <si>
    <t>8864 Seoul Ave</t>
  </si>
  <si>
    <t>4125 Dubai Ave</t>
  </si>
  <si>
    <t>3137 SÃ£o Paulo Ave</t>
  </si>
  <si>
    <t>1082 SÃ£o Paulo Ave</t>
  </si>
  <si>
    <t>4533 Chicago Ave</t>
  </si>
  <si>
    <t>3791 Dubai Ave</t>
  </si>
  <si>
    <t>7692 San Francisco Ave</t>
  </si>
  <si>
    <t>9834 Sydney Ave</t>
  </si>
  <si>
    <t>7891 Random Rd</t>
  </si>
  <si>
    <t>2472 Mumbai Ave</t>
  </si>
  <si>
    <t>3468 Toronto Ave</t>
  </si>
  <si>
    <t>2117 Mexico City Ave</t>
  </si>
  <si>
    <t>3492 Toronto Ave</t>
  </si>
  <si>
    <t>3780 Random Rd</t>
  </si>
  <si>
    <t>1138 Mexico City Ave</t>
  </si>
  <si>
    <t>1325 Moscow Ave</t>
  </si>
  <si>
    <t>4181 Toronto Ave</t>
  </si>
  <si>
    <t>7336 SÃ£o Paulo Ave</t>
  </si>
  <si>
    <t>7132 Random Rd</t>
  </si>
  <si>
    <t>8654 Toronto Ave</t>
  </si>
  <si>
    <t>7064 Mexico City Ave</t>
  </si>
  <si>
    <t>5782 Beijing Ave</t>
  </si>
  <si>
    <t>4495 Dubai Ave</t>
  </si>
  <si>
    <t>9960 San Francisco Ave</t>
  </si>
  <si>
    <t>1891 Bangkok Ave</t>
  </si>
  <si>
    <t>2247 Random Rd</t>
  </si>
  <si>
    <t>4471 Toronto Ave</t>
  </si>
  <si>
    <t>2111 SÃ£o Paulo Ave</t>
  </si>
  <si>
    <t>4368 Sydney Ave</t>
  </si>
  <si>
    <t>3767 Random Rd</t>
  </si>
  <si>
    <t>1167 SÃ£o Paulo Ave</t>
  </si>
  <si>
    <t>4779 Los Angeles Ave</t>
  </si>
  <si>
    <t>3188 SÃ£o Paulo Ave</t>
  </si>
  <si>
    <t>4519 Random Rd</t>
  </si>
  <si>
    <t>770 Beijing Ave</t>
  </si>
  <si>
    <t>3297 Chicago Ave</t>
  </si>
  <si>
    <t>7219 Moscow Ave</t>
  </si>
  <si>
    <t>4854 Sydney Ave</t>
  </si>
  <si>
    <t>8262 Toronto Ave</t>
  </si>
  <si>
    <t>632 Mumbai Ave</t>
  </si>
  <si>
    <t>9346 Bangkok Ave</t>
  </si>
  <si>
    <t>5260 Mexico City Ave</t>
  </si>
  <si>
    <t>9864 SÃ£o Paulo Ave</t>
  </si>
  <si>
    <t>1757 Moscow Ave</t>
  </si>
  <si>
    <t>8239 Seoul Ave</t>
  </si>
  <si>
    <t>4065 Chicago Ave</t>
  </si>
  <si>
    <t>8716 Sydney Ave</t>
  </si>
  <si>
    <t>2734 SÃ£o Paulo Ave</t>
  </si>
  <si>
    <t>2041 Beijing Ave</t>
  </si>
  <si>
    <t>3343 San Francisco Ave</t>
  </si>
  <si>
    <t>9053 Los Angeles Ave</t>
  </si>
  <si>
    <t>5601 Dubai Ave</t>
  </si>
  <si>
    <t>4393 Mumbai Ave</t>
  </si>
  <si>
    <t>3783 Chicago Ave</t>
  </si>
  <si>
    <t>9517 Toronto Ave</t>
  </si>
  <si>
    <t>9347 Random Rd</t>
  </si>
  <si>
    <t>547 Mumbai Ave</t>
  </si>
  <si>
    <t>1038 Berlin Ave</t>
  </si>
  <si>
    <t>8977 Mumbai Ave</t>
  </si>
  <si>
    <t>5641 Seoul Ave</t>
  </si>
  <si>
    <t>1489 Bangkok Ave</t>
  </si>
  <si>
    <t>2212 Random Rd</t>
  </si>
  <si>
    <t>8920 Berlin Ave</t>
  </si>
  <si>
    <t>4410 Dubai Ave</t>
  </si>
  <si>
    <t>8453 Toronto Ave</t>
  </si>
  <si>
    <t>2360 Cape Town Ave</t>
  </si>
  <si>
    <t>181 Sydney Ave</t>
  </si>
  <si>
    <t>5499 Beijing Ave</t>
  </si>
  <si>
    <t>8471 Mumbai Ave</t>
  </si>
  <si>
    <t>2322 SÃ£o Paulo Ave</t>
  </si>
  <si>
    <t>3251 SÃ£o Paulo Ave</t>
  </si>
  <si>
    <t>8295 Dubai Ave</t>
  </si>
  <si>
    <t>7127 SÃ£o Paulo Ave</t>
  </si>
  <si>
    <t>1395 Dubai Ave</t>
  </si>
  <si>
    <t>3894 Chicago Ave</t>
  </si>
  <si>
    <t>4021 Moscow Ave</t>
  </si>
  <si>
    <t>2684 Mumbai Ave</t>
  </si>
  <si>
    <t>492 Cape Town Ave</t>
  </si>
  <si>
    <t>2419 SÃ£o Paulo Ave</t>
  </si>
  <si>
    <t>2609 Sydney Ave</t>
  </si>
  <si>
    <t>2733 Mexico City Ave</t>
  </si>
  <si>
    <t>2459 Los Angeles Ave</t>
  </si>
  <si>
    <t>7350 Random Rd</t>
  </si>
  <si>
    <t>6394 Mumbai Ave</t>
  </si>
  <si>
    <t>6295 Los Angeles Ave</t>
  </si>
  <si>
    <t>1503 Los Angeles Ave</t>
  </si>
  <si>
    <t>2494 Berlin Ave</t>
  </si>
  <si>
    <t>9690 Mexico City Ave</t>
  </si>
  <si>
    <t>9724 San Francisco Ave</t>
  </si>
  <si>
    <t>6386 Bangkok Ave</t>
  </si>
  <si>
    <t>3100 Mexico City Ave</t>
  </si>
  <si>
    <t>5609 Mexico City Ave</t>
  </si>
  <si>
    <t>3452 Mexico City Ave</t>
  </si>
  <si>
    <t>5116 Random Rd</t>
  </si>
  <si>
    <t>5620 Berlin Ave</t>
  </si>
  <si>
    <t>1768 Mumbai Ave</t>
  </si>
  <si>
    <t>9133 SÃ£o Paulo Ave</t>
  </si>
  <si>
    <t>1540 SÃ£o Paulo Ave</t>
  </si>
  <si>
    <t>9030 Sydney Ave</t>
  </si>
  <si>
    <t>1436 Moscow Ave</t>
  </si>
  <si>
    <t>525 Seoul Ave</t>
  </si>
  <si>
    <t>3385 SÃ£o Paulo Ave</t>
  </si>
  <si>
    <t>6668 SÃ£o Paulo Ave</t>
  </si>
  <si>
    <t>1481 Mumbai Ave</t>
  </si>
  <si>
    <t>1275 Berlin Ave</t>
  </si>
  <si>
    <t>7949 San Francisco Ave</t>
  </si>
  <si>
    <t>4003 Toronto Ave</t>
  </si>
  <si>
    <t>2880 Seoul Ave</t>
  </si>
  <si>
    <t>1390 Berlin Ave</t>
  </si>
  <si>
    <t>7119 Cape Town Ave</t>
  </si>
  <si>
    <t>1280 Moscow Ave</t>
  </si>
  <si>
    <t>6857 Mexico City Ave</t>
  </si>
  <si>
    <t>6246 Dubai Ave</t>
  </si>
  <si>
    <t>8415 Berlin Ave</t>
  </si>
  <si>
    <t>6777 San Francisco Ave</t>
  </si>
  <si>
    <t>1774 Random Rd</t>
  </si>
  <si>
    <t>8140 Seoul Ave</t>
  </si>
  <si>
    <t>8263 Dubai Ave</t>
  </si>
  <si>
    <t>1985 Mumbai Ave</t>
  </si>
  <si>
    <t>8332 Random Rd</t>
  </si>
  <si>
    <t>86 Beijing Ave</t>
  </si>
  <si>
    <t>3201 Moscow Ave</t>
  </si>
  <si>
    <t>1355 Chicago Ave</t>
  </si>
  <si>
    <t>7131 Random Rd</t>
  </si>
  <si>
    <t>1499 Moscow Ave</t>
  </si>
  <si>
    <t>63 Dubai Ave</t>
  </si>
  <si>
    <t>7465 Dubai Ave</t>
  </si>
  <si>
    <t>647 Chicago Ave</t>
  </si>
  <si>
    <t>8141 San Francisco Ave</t>
  </si>
  <si>
    <t>5749 Cape Town Ave</t>
  </si>
  <si>
    <t>265 Bangkok Ave</t>
  </si>
  <si>
    <t>5962 Seoul Ave</t>
  </si>
  <si>
    <t>6785 Mumbai Ave</t>
  </si>
  <si>
    <t>7989 Mexico City Ave</t>
  </si>
  <si>
    <t>1136 Dubai Ave</t>
  </si>
  <si>
    <t>6708 Mumbai Ave</t>
  </si>
  <si>
    <t>2370 Beijing Ave</t>
  </si>
  <si>
    <t>1225 Random Rd</t>
  </si>
  <si>
    <t>2396 Cape Town Ave</t>
  </si>
  <si>
    <t>2441 Chicago Ave</t>
  </si>
  <si>
    <t>8655 Cape Town Ave</t>
  </si>
  <si>
    <t>8679 Cape Town Ave</t>
  </si>
  <si>
    <t>6200 Beijing Ave</t>
  </si>
  <si>
    <t>2618 Beijing Ave</t>
  </si>
  <si>
    <t>1971 Cape Town Ave</t>
  </si>
  <si>
    <t>5600 Dubai Ave</t>
  </si>
  <si>
    <t>4539 SÃ£o Paulo Ave</t>
  </si>
  <si>
    <t>3708 Bangkok Ave</t>
  </si>
  <si>
    <t>2647 Berlin Ave</t>
  </si>
  <si>
    <t>6877 Los Angeles Ave</t>
  </si>
  <si>
    <t>2884 Sydney Ave</t>
  </si>
  <si>
    <t>1959 Berlin Ave</t>
  </si>
  <si>
    <t>2453 Berlin Ave</t>
  </si>
  <si>
    <t>517 Berlin Ave</t>
  </si>
  <si>
    <t>9822 Random Rd</t>
  </si>
  <si>
    <t>1167 Mexico City Ave</t>
  </si>
  <si>
    <t>154 Bangkok Ave</t>
  </si>
  <si>
    <t>3195 Seoul Ave</t>
  </si>
  <si>
    <t>658 Beijing Ave</t>
  </si>
  <si>
    <t>4483 Chicago Ave</t>
  </si>
  <si>
    <t>3228 Toronto Ave</t>
  </si>
  <si>
    <t>6534 Berlin Ave</t>
  </si>
  <si>
    <t>8528 Toronto Ave</t>
  </si>
  <si>
    <t>2778 Mexico City Ave</t>
  </si>
  <si>
    <t>6169 San Francisco Ave</t>
  </si>
  <si>
    <t>7177 SÃ£o Paulo Ave</t>
  </si>
  <si>
    <t>5236 Dubai Ave</t>
  </si>
  <si>
    <t>8931 Mexico City Ave</t>
  </si>
  <si>
    <t>2808 Beijing Ave</t>
  </si>
  <si>
    <t>5183 Los Angeles Ave</t>
  </si>
  <si>
    <t>7265 Los Angeles Ave</t>
  </si>
  <si>
    <t>1463 Random Rd</t>
  </si>
  <si>
    <t>7773 Cape Town Ave</t>
  </si>
  <si>
    <t>5728 Random Rd</t>
  </si>
  <si>
    <t>3168 Sydney Ave</t>
  </si>
  <si>
    <t>7006 Moscow Ave</t>
  </si>
  <si>
    <t>7839 San Francisco Ave</t>
  </si>
  <si>
    <t>2166 Sydney Ave</t>
  </si>
  <si>
    <t>729 Cape Town Ave</t>
  </si>
  <si>
    <t>5443 Los Angeles Ave</t>
  </si>
  <si>
    <t>3096 San Francisco Ave</t>
  </si>
  <si>
    <t>2820 Mexico City Ave</t>
  </si>
  <si>
    <t>9602 Mexico City Ave</t>
  </si>
  <si>
    <t>1978 Random Rd</t>
  </si>
  <si>
    <t>7517 Sydney Ave</t>
  </si>
  <si>
    <t>7790 Beijing Ave</t>
  </si>
  <si>
    <t>5376 Mexico City Ave</t>
  </si>
  <si>
    <t>5509 Random Rd</t>
  </si>
  <si>
    <t>7758 San Francisco Ave</t>
  </si>
  <si>
    <t>8094 Moscow Ave</t>
  </si>
  <si>
    <t>883 Mumbai Ave</t>
  </si>
  <si>
    <t>3119 Toronto Ave</t>
  </si>
  <si>
    <t>5568 Random Rd</t>
  </si>
  <si>
    <t>4504 Cape Town Ave</t>
  </si>
  <si>
    <t>5504 Mumbai Ave</t>
  </si>
  <si>
    <t>1123 Beijing Ave</t>
  </si>
  <si>
    <t>2401 Toronto Ave</t>
  </si>
  <si>
    <t>1391 Random Rd</t>
  </si>
  <si>
    <t>493 Toronto Ave</t>
  </si>
  <si>
    <t>7189 Cape Town Ave</t>
  </si>
  <si>
    <t>4284 Mexico City Ave</t>
  </si>
  <si>
    <t>8302 SÃ£o Paulo Ave</t>
  </si>
  <si>
    <t>7326 SÃ£o Paulo Ave</t>
  </si>
  <si>
    <t>6037 Los Angeles Ave</t>
  </si>
  <si>
    <t>2721 Random Rd</t>
  </si>
  <si>
    <t>4377 Bangkok Ave</t>
  </si>
  <si>
    <t>9554 Bangkok Ave</t>
  </si>
  <si>
    <t>9093 Mexico City Ave</t>
  </si>
  <si>
    <t>4810 Random Rd</t>
  </si>
  <si>
    <t>220 San Francisco Ave</t>
  </si>
  <si>
    <t>1963 SÃ£o Paulo Ave</t>
  </si>
  <si>
    <t>3521 San Francisco Ave</t>
  </si>
  <si>
    <t>8387 Sydney Ave</t>
  </si>
  <si>
    <t>3049 Bangkok Ave</t>
  </si>
  <si>
    <t>3217 Mumbai Ave</t>
  </si>
  <si>
    <t>5565 Beijing Ave</t>
  </si>
  <si>
    <t>2809 Mumbai Ave</t>
  </si>
  <si>
    <t>8079 Berlin Ave</t>
  </si>
  <si>
    <t>2739 Los Angeles Ave</t>
  </si>
  <si>
    <t>7117 Beijing Ave</t>
  </si>
  <si>
    <t>5008 Random Rd</t>
  </si>
  <si>
    <t>9900 Bangkok Ave</t>
  </si>
  <si>
    <t>525 Mumbai Ave</t>
  </si>
  <si>
    <t>2885 Beijing Ave</t>
  </si>
  <si>
    <t>7521 Cape Town Ave</t>
  </si>
  <si>
    <t>9755 Sydney Ave</t>
  </si>
  <si>
    <t>8718 Los Angeles Ave</t>
  </si>
  <si>
    <t>338 San Francisco Ave</t>
  </si>
  <si>
    <t>687 Seoul Ave</t>
  </si>
  <si>
    <t>5390 Berlin Ave</t>
  </si>
  <si>
    <t>5916 Bangkok Ave</t>
  </si>
  <si>
    <t>9438 SÃ£o Paulo Ave</t>
  </si>
  <si>
    <t>9592 Moscow Ave</t>
  </si>
  <si>
    <t>4412 Random Rd</t>
  </si>
  <si>
    <t>6536 SÃ£o Paulo Ave</t>
  </si>
  <si>
    <t>2457 Mumbai Ave</t>
  </si>
  <si>
    <t>3284 Toronto Ave</t>
  </si>
  <si>
    <t>7026 SÃ£o Paulo Ave</t>
  </si>
  <si>
    <t>659 Seoul Ave</t>
  </si>
  <si>
    <t>638 Random Rd</t>
  </si>
  <si>
    <t>6070 Mumbai Ave</t>
  </si>
  <si>
    <t>1112 Bangkok Ave</t>
  </si>
  <si>
    <t>7142 Toronto Ave</t>
  </si>
  <si>
    <t>2028 Bangkok Ave</t>
  </si>
  <si>
    <t>189 Toronto Ave</t>
  </si>
  <si>
    <t>9253 SÃ£o Paulo Ave</t>
  </si>
  <si>
    <t>4863 Random Rd</t>
  </si>
  <si>
    <t>9373 Seoul Ave</t>
  </si>
  <si>
    <t>4068 Seoul Ave</t>
  </si>
  <si>
    <t>279 Seoul Ave</t>
  </si>
  <si>
    <t>3100 Mumbai Ave</t>
  </si>
  <si>
    <t>9615 Chicago Ave</t>
  </si>
  <si>
    <t>4298 San Francisco Ave</t>
  </si>
  <si>
    <t>4164 Berlin Ave</t>
  </si>
  <si>
    <t>9641 Mexico City Ave</t>
  </si>
  <si>
    <t>9403 Toronto Ave</t>
  </si>
  <si>
    <t>5201 Dubai Ave</t>
  </si>
  <si>
    <t>4871 Seoul Ave</t>
  </si>
  <si>
    <t>2982 Sydney Ave</t>
  </si>
  <si>
    <t>6559 Moscow Ave</t>
  </si>
  <si>
    <t>7286 Chicago Ave</t>
  </si>
  <si>
    <t>4299 Mexico City Ave</t>
  </si>
  <si>
    <t>9859 Moscow Ave</t>
  </si>
  <si>
    <t>6604 SÃ£o Paulo Ave</t>
  </si>
  <si>
    <t>2274 SÃ£o Paulo Ave</t>
  </si>
  <si>
    <t>7600 Dubai Ave</t>
  </si>
  <si>
    <t>9326 Mexico City Ave</t>
  </si>
  <si>
    <t>8036 Random Rd</t>
  </si>
  <si>
    <t>1938 Sydney Ave</t>
  </si>
  <si>
    <t>9268 Chicago Ave</t>
  </si>
  <si>
    <t>1835 Los Angeles Ave</t>
  </si>
  <si>
    <t>8405 Cape Town Ave</t>
  </si>
  <si>
    <t>1085 Los Angeles Ave</t>
  </si>
  <si>
    <t>1474 Dubai Ave</t>
  </si>
  <si>
    <t>1967 Seoul Ave</t>
  </si>
  <si>
    <t>7418 Random Rd</t>
  </si>
  <si>
    <t>8663 Mexico City Ave</t>
  </si>
  <si>
    <t>4263 Cape Town Ave</t>
  </si>
  <si>
    <t>9721 Random Rd</t>
  </si>
  <si>
    <t>6261 Moscow Ave</t>
  </si>
  <si>
    <t>8013 Berlin Ave</t>
  </si>
  <si>
    <t>9493 Toronto Ave</t>
  </si>
  <si>
    <t>3460 Berlin Ave</t>
  </si>
  <si>
    <t>8243 Mumbai Ave</t>
  </si>
  <si>
    <t>519 Bangkok Ave</t>
  </si>
  <si>
    <t>2247 Moscow Ave</t>
  </si>
  <si>
    <t>7822 Dubai Ave</t>
  </si>
  <si>
    <t>1544 Seoul Ave</t>
  </si>
  <si>
    <t>2937 Moscow Ave</t>
  </si>
  <si>
    <t>1699 Chicago Ave</t>
  </si>
  <si>
    <t>1457 Chicago Ave</t>
  </si>
  <si>
    <t>5967 Mexico City Ave</t>
  </si>
  <si>
    <t>5439 Moscow Ave</t>
  </si>
  <si>
    <t>3647 Beijing Ave</t>
  </si>
  <si>
    <t>9617 Mexico City Ave</t>
  </si>
  <si>
    <t>2608 Berlin Ave</t>
  </si>
  <si>
    <t>4930 Berlin Ave</t>
  </si>
  <si>
    <t>9767 Toronto Ave</t>
  </si>
  <si>
    <t>6005 Random Rd</t>
  </si>
  <si>
    <t>6862 San Francisco Ave</t>
  </si>
  <si>
    <t>3175 Random Rd</t>
  </si>
  <si>
    <t>8095 Sydney Ave</t>
  </si>
  <si>
    <t>8818 Cape Town Ave</t>
  </si>
  <si>
    <t>5502 Seoul Ave</t>
  </si>
  <si>
    <t>714 Cape Town Ave</t>
  </si>
  <si>
    <t>2353 San Francisco Ave</t>
  </si>
  <si>
    <t>6268 Sydney Ave</t>
  </si>
  <si>
    <t>3685 Random Rd</t>
  </si>
  <si>
    <t>4190 Los Angeles Ave</t>
  </si>
  <si>
    <t>5369 Random Rd</t>
  </si>
  <si>
    <t>8309 Toronto Ave</t>
  </si>
  <si>
    <t>1898 Cape Town Ave</t>
  </si>
  <si>
    <t>910 Berlin Ave</t>
  </si>
  <si>
    <t>7203 Toronto Ave</t>
  </si>
  <si>
    <t>8134 Chicago Ave</t>
  </si>
  <si>
    <t>3977 San Francisco Ave</t>
  </si>
  <si>
    <t>7196 Cape Town Ave</t>
  </si>
  <si>
    <t>4767 Sydney Ave</t>
  </si>
  <si>
    <t>4748 San Francisco Ave</t>
  </si>
  <si>
    <t>3160 Moscow Ave</t>
  </si>
  <si>
    <t>6020 Random Rd</t>
  </si>
  <si>
    <t>6911 SÃ£o Paulo Ave</t>
  </si>
  <si>
    <t>4949 SÃ£o Paulo Ave</t>
  </si>
  <si>
    <t>9727 Chicago Ave</t>
  </si>
  <si>
    <t>4790 Cape Town Ave</t>
  </si>
  <si>
    <t>5025 Moscow Ave</t>
  </si>
  <si>
    <t>6598 San Francisco Ave</t>
  </si>
  <si>
    <t>9977 Chicago Ave</t>
  </si>
  <si>
    <t>9941 Los Angeles Ave</t>
  </si>
  <si>
    <t>2945 SÃ£o Paulo Ave</t>
  </si>
  <si>
    <t>5805 Mumbai Ave</t>
  </si>
  <si>
    <t>8177 Mexico City Ave</t>
  </si>
  <si>
    <t>392 Beijing Ave</t>
  </si>
  <si>
    <t>7894 Toronto Ave</t>
  </si>
  <si>
    <t>4306 Dubai Ave</t>
  </si>
  <si>
    <t>7453 Random Rd</t>
  </si>
  <si>
    <t>5288 Dubai Ave</t>
  </si>
  <si>
    <t>6337 Random Rd</t>
  </si>
  <si>
    <t>2983 San Francisco Ave</t>
  </si>
  <si>
    <t>9891 Moscow Ave</t>
  </si>
  <si>
    <t>9595 San Francisco Ave</t>
  </si>
  <si>
    <t>148 San Francisco Ave</t>
  </si>
  <si>
    <t>5716 SÃ£o Paulo Ave</t>
  </si>
  <si>
    <t>4803 Toronto Ave</t>
  </si>
  <si>
    <t>3872 Mumbai Ave</t>
  </si>
  <si>
    <t>4806 Berlin Ave</t>
  </si>
  <si>
    <t>8302 Moscow Ave</t>
  </si>
  <si>
    <t>158 San Francisco Ave</t>
  </si>
  <si>
    <t>2340 Seoul Ave</t>
  </si>
  <si>
    <t>4979 Random Rd</t>
  </si>
  <si>
    <t>4973 Moscow Ave</t>
  </si>
  <si>
    <t>1167 Random Rd</t>
  </si>
  <si>
    <t>1085 Dubai Ave</t>
  </si>
  <si>
    <t>6187 Cape Town Ave</t>
  </si>
  <si>
    <t>9289 Beijing Ave</t>
  </si>
  <si>
    <t>8491 Bangkok Ave</t>
  </si>
  <si>
    <t>2819 Bangkok Ave</t>
  </si>
  <si>
    <t>3121 Los Angeles Ave</t>
  </si>
  <si>
    <t>536 Los Angeles Ave</t>
  </si>
  <si>
    <t>826 Bangkok Ave</t>
  </si>
  <si>
    <t>3993 Mumbai Ave</t>
  </si>
  <si>
    <t>9792 Mumbai Ave</t>
  </si>
  <si>
    <t>280 Beijing Ave</t>
  </si>
  <si>
    <t>1584 Mumbai Ave</t>
  </si>
  <si>
    <t>3235 Berlin Ave</t>
  </si>
  <si>
    <t>372 Mexico City Ave</t>
  </si>
  <si>
    <t>7530 Bangkok Ave</t>
  </si>
  <si>
    <t>1729 Mexico City Ave</t>
  </si>
  <si>
    <t>5815 Moscow Ave</t>
  </si>
  <si>
    <t>1647 Mumbai Ave</t>
  </si>
  <si>
    <t>5527 Beijing Ave</t>
  </si>
  <si>
    <t>287 Sydney Ave</t>
  </si>
  <si>
    <t>182 Bangkok Ave</t>
  </si>
  <si>
    <t>5660 Berlin Ave</t>
  </si>
  <si>
    <t>4214 Berlin Ave</t>
  </si>
  <si>
    <t>5055 Cape Town Ave</t>
  </si>
  <si>
    <t>9624 Mexico City Ave</t>
  </si>
  <si>
    <t>720 Seoul Ave</t>
  </si>
  <si>
    <t>4546 San Francisco Ave</t>
  </si>
  <si>
    <t>349 Random Rd</t>
  </si>
  <si>
    <t>2005 Sydney Ave</t>
  </si>
  <si>
    <t>6017 Bangkok Ave</t>
  </si>
  <si>
    <t>6459 Beijing Ave</t>
  </si>
  <si>
    <t>2403 Beijing Ave</t>
  </si>
  <si>
    <t>545 Random Rd</t>
  </si>
  <si>
    <t>5584 Los Angeles Ave</t>
  </si>
  <si>
    <t>9981 Mexico City Ave</t>
  </si>
  <si>
    <t>8393 Dubai Ave</t>
  </si>
  <si>
    <t>2027 Seoul Ave</t>
  </si>
  <si>
    <t>6564 Random Rd</t>
  </si>
  <si>
    <t>8639 Mumbai Ave</t>
  </si>
  <si>
    <t>3314 Dubai Ave</t>
  </si>
  <si>
    <t>4790 Beijing Ave</t>
  </si>
  <si>
    <t>2600 Chicago Ave</t>
  </si>
  <si>
    <t>3188 Bangkok Ave</t>
  </si>
  <si>
    <t>6172 Sydney Ave</t>
  </si>
  <si>
    <t>3956 SÃ£o Paulo Ave</t>
  </si>
  <si>
    <t>3909 Chicago Ave</t>
  </si>
  <si>
    <t>199 Mumbai Ave</t>
  </si>
  <si>
    <t>1582 San Francisco Ave</t>
  </si>
  <si>
    <t>7056 Sydney Ave</t>
  </si>
  <si>
    <t>2657 Dubai Ave</t>
  </si>
  <si>
    <t>6597 San Francisco Ave</t>
  </si>
  <si>
    <t>5501 Bangkok Ave</t>
  </si>
  <si>
    <t>6732 Berlin Ave</t>
  </si>
  <si>
    <t>2702 Seoul Ave</t>
  </si>
  <si>
    <t>8618 Chicago Ave</t>
  </si>
  <si>
    <t>1103 Cape Town Ave</t>
  </si>
  <si>
    <t>3481 Dubai Ave</t>
  </si>
  <si>
    <t>8843 Cape Town Ave</t>
  </si>
  <si>
    <t>7492 Berlin Ave</t>
  </si>
  <si>
    <t>6014 Random Rd</t>
  </si>
  <si>
    <t>7370 Chicago Ave</t>
  </si>
  <si>
    <t>2990 Bangkok Ave</t>
  </si>
  <si>
    <t>4603 Berlin Ave</t>
  </si>
  <si>
    <t>913 Mexico City Ave</t>
  </si>
  <si>
    <t>587 Toronto Ave</t>
  </si>
  <si>
    <t>7802 San Francisco Ave</t>
  </si>
  <si>
    <t>9315 Seoul Ave</t>
  </si>
  <si>
    <t>389 Beijing Ave</t>
  </si>
  <si>
    <t>2660 Sydney Ave</t>
  </si>
  <si>
    <t>7236 Toronto Ave</t>
  </si>
  <si>
    <t>109 SÃ£o Paulo Ave</t>
  </si>
  <si>
    <t>3525 Chicago Ave</t>
  </si>
  <si>
    <t>2907 Sydney Ave</t>
  </si>
  <si>
    <t>603 Sydney Ave</t>
  </si>
  <si>
    <t>4000 Moscow Ave</t>
  </si>
  <si>
    <t>64 Mexico City Ave</t>
  </si>
  <si>
    <t>6835 Chicago Ave</t>
  </si>
  <si>
    <t>5127 Mexico City Ave</t>
  </si>
  <si>
    <t>7374 Beijing Ave</t>
  </si>
  <si>
    <t>9274 Random Rd</t>
  </si>
  <si>
    <t>4171 Dubai Ave</t>
  </si>
  <si>
    <t>2959 Berlin Ave</t>
  </si>
  <si>
    <t>5743 Berlin Ave</t>
  </si>
  <si>
    <t>4575 Random Rd</t>
  </si>
  <si>
    <t>9216 Beijing Ave</t>
  </si>
  <si>
    <t>44 Berlin Ave</t>
  </si>
  <si>
    <t>6469 Beijing Ave</t>
  </si>
  <si>
    <t>8189 Cape Town Ave</t>
  </si>
  <si>
    <t>3409 San Francisco Ave</t>
  </si>
  <si>
    <t>9556 SÃ£o Paulo Ave</t>
  </si>
  <si>
    <t>728 SÃ£o Paulo Ave</t>
  </si>
  <si>
    <t>9259 SÃ£o Paulo Ave</t>
  </si>
  <si>
    <t>7774 Chicago Ave</t>
  </si>
  <si>
    <t>124 Bangkok Ave</t>
  </si>
  <si>
    <t>334 Beijing Ave</t>
  </si>
  <si>
    <t>4564 Mexico City Ave</t>
  </si>
  <si>
    <t>3056 Random Rd</t>
  </si>
  <si>
    <t>7143 Mexico City Ave</t>
  </si>
  <si>
    <t>7049 Berlin Ave</t>
  </si>
  <si>
    <t>6267 Dubai Ave</t>
  </si>
  <si>
    <t>7405 Mexico City Ave</t>
  </si>
  <si>
    <t>1597 Toronto Ave</t>
  </si>
  <si>
    <t>2964 Los Angeles Ave</t>
  </si>
  <si>
    <t>645 Mexico City Ave</t>
  </si>
  <si>
    <t>8549 Cape Town Ave</t>
  </si>
  <si>
    <t>9716 SÃ£o Paulo Ave</t>
  </si>
  <si>
    <t>5220 Mumbai Ave</t>
  </si>
  <si>
    <t>8599 Beijing Ave</t>
  </si>
  <si>
    <t>5790 Moscow Ave</t>
  </si>
  <si>
    <t>1607 San Francisco Ave</t>
  </si>
  <si>
    <t>4260 San Francisco Ave</t>
  </si>
  <si>
    <t>8885 Sydney Ave</t>
  </si>
  <si>
    <t>3942 Mexico City Ave</t>
  </si>
  <si>
    <t>225 Dubai Ave</t>
  </si>
  <si>
    <t>4082 Berlin Ave</t>
  </si>
  <si>
    <t>1838 Los Angeles Ave</t>
  </si>
  <si>
    <t>6671 Dubai Ave</t>
  </si>
  <si>
    <t>2364 San Francisco Ave</t>
  </si>
  <si>
    <t>5150 Dubai Ave</t>
  </si>
  <si>
    <t>3375 Berlin Ave</t>
  </si>
  <si>
    <t>829 Dubai Ave</t>
  </si>
  <si>
    <t>2083 Random Rd</t>
  </si>
  <si>
    <t>1686 Mexico City Ave</t>
  </si>
  <si>
    <t>5820 Seoul Ave</t>
  </si>
  <si>
    <t>7963 Toronto Ave</t>
  </si>
  <si>
    <t>4380 Random Rd</t>
  </si>
  <si>
    <t>7536 Toronto Ave</t>
  </si>
  <si>
    <t>9423 Los Angeles Ave</t>
  </si>
  <si>
    <t>2848 Los Angeles Ave</t>
  </si>
  <si>
    <t>1806 Toronto Ave</t>
  </si>
  <si>
    <t>9759 Mexico City Ave</t>
  </si>
  <si>
    <t>5546 Random Rd</t>
  </si>
  <si>
    <t>4913 Los Angeles Ave</t>
  </si>
  <si>
    <t>9035 Cape Town Ave</t>
  </si>
  <si>
    <t>9780 Dubai Ave</t>
  </si>
  <si>
    <t>1705 Beijing Ave</t>
  </si>
  <si>
    <t>7876 Mumbai Ave</t>
  </si>
  <si>
    <t>4952 Mumbai Ave</t>
  </si>
  <si>
    <t>4888 Seoul Ave</t>
  </si>
  <si>
    <t>8212 San Francisco Ave</t>
  </si>
  <si>
    <t>9759 Chicago Ave</t>
  </si>
  <si>
    <t>8184 Toronto Ave</t>
  </si>
  <si>
    <t>8271 Random Rd</t>
  </si>
  <si>
    <t>2049 Los Angeles Ave</t>
  </si>
  <si>
    <t>6917 Los Angeles Ave</t>
  </si>
  <si>
    <t>6084 Random Rd</t>
  </si>
  <si>
    <t>3124 Dubai Ave</t>
  </si>
  <si>
    <t>8808 Toronto Ave</t>
  </si>
  <si>
    <t>5119 Bangkok Ave</t>
  </si>
  <si>
    <t>7775 Seoul Ave</t>
  </si>
  <si>
    <t>6097 Berlin Ave</t>
  </si>
  <si>
    <t>5656 Seoul Ave</t>
  </si>
  <si>
    <t>6634 Random Rd</t>
  </si>
  <si>
    <t>7958 Cape Town Ave</t>
  </si>
  <si>
    <t>692 Chicago Ave</t>
  </si>
  <si>
    <t>4301 San Francisco Ave</t>
  </si>
  <si>
    <t>4150 Los Angeles Ave</t>
  </si>
  <si>
    <t>8163 Moscow Ave</t>
  </si>
  <si>
    <t>9405 Toronto Ave</t>
  </si>
  <si>
    <t>716 Moscow Ave</t>
  </si>
  <si>
    <t>7350 Sydney Ave</t>
  </si>
  <si>
    <t>2387 Dubai Ave</t>
  </si>
  <si>
    <t>8182 Random Rd</t>
  </si>
  <si>
    <t>7137 Chicago Ave</t>
  </si>
  <si>
    <t>3176 Seoul Ave</t>
  </si>
  <si>
    <t>6988 Moscow Ave</t>
  </si>
  <si>
    <t>6006 Chicago Ave</t>
  </si>
  <si>
    <t>3237 Beijing Ave</t>
  </si>
  <si>
    <t>3630 Dubai Ave</t>
  </si>
  <si>
    <t>8888 Random Rd</t>
  </si>
  <si>
    <t>617 Seoul Ave</t>
  </si>
  <si>
    <t>3279 Bangkok Ave</t>
  </si>
  <si>
    <t>4458 Berlin Ave</t>
  </si>
  <si>
    <t>7589 Dubai Ave</t>
  </si>
  <si>
    <t>2058 Sydney Ave</t>
  </si>
  <si>
    <t>1454 Moscow Ave</t>
  </si>
  <si>
    <t>9209 Berlin Ave</t>
  </si>
  <si>
    <t>8251 Chicago Ave</t>
  </si>
  <si>
    <t>3738 Beijing Ave</t>
  </si>
  <si>
    <t>5370 Bangkok Ave</t>
  </si>
  <si>
    <t>3215 Moscow Ave</t>
  </si>
  <si>
    <t>3633 Mumbai Ave</t>
  </si>
  <si>
    <t>4081 Mexico City Ave</t>
  </si>
  <si>
    <t>9142 San Francisco Ave</t>
  </si>
  <si>
    <t>496 Random Rd</t>
  </si>
  <si>
    <t>9825 Cape Town Ave</t>
  </si>
  <si>
    <t>2205 SÃ£o Paulo Ave</t>
  </si>
  <si>
    <t>7837 Mumbai Ave</t>
  </si>
  <si>
    <t>7192 Cape Town Ave</t>
  </si>
  <si>
    <t>2980 Mexico City Ave</t>
  </si>
  <si>
    <t>4617 Dubai Ave</t>
  </si>
  <si>
    <t>6533 Mumbai Ave</t>
  </si>
  <si>
    <t>6207 Dubai Ave</t>
  </si>
  <si>
    <t>3910 Los Angeles Ave</t>
  </si>
  <si>
    <t>2934 Mexico City Ave</t>
  </si>
  <si>
    <t>7360 Chicago Ave</t>
  </si>
  <si>
    <t>6572 Random Rd</t>
  </si>
  <si>
    <t>4632 San Francisco Ave</t>
  </si>
  <si>
    <t>2216 Los Angeles Ave</t>
  </si>
  <si>
    <t>2336 San Francisco Ave</t>
  </si>
  <si>
    <t>5619 Bangkok Ave</t>
  </si>
  <si>
    <t>9271 Random Rd</t>
  </si>
  <si>
    <t>4506 Beijing Ave</t>
  </si>
  <si>
    <t>1863 Seoul Ave</t>
  </si>
  <si>
    <t>710 San Francisco Ave</t>
  </si>
  <si>
    <t>6569 Mumbai Ave</t>
  </si>
  <si>
    <t>81 Dubai Ave</t>
  </si>
  <si>
    <t>8758 SÃ£o Paulo Ave</t>
  </si>
  <si>
    <t>6922 Random Rd</t>
  </si>
  <si>
    <t>140 Beijing Ave</t>
  </si>
  <si>
    <t>7082 SÃ£o Paulo Ave</t>
  </si>
  <si>
    <t>1424 Mexico City Ave</t>
  </si>
  <si>
    <t>5657 Bangkok Ave</t>
  </si>
  <si>
    <t>1186 SÃ£o Paulo Ave</t>
  </si>
  <si>
    <t>9773 Random Rd</t>
  </si>
  <si>
    <t>8666 SÃ£o Paulo Ave</t>
  </si>
  <si>
    <t>876 Chicago Ave</t>
  </si>
  <si>
    <t>6055 Random Rd</t>
  </si>
  <si>
    <t>515 SÃ£o Paulo Ave</t>
  </si>
  <si>
    <t>5434 Los Angeles Ave</t>
  </si>
  <si>
    <t>4329 Toronto Ave</t>
  </si>
  <si>
    <t>6962 Mexico City Ave</t>
  </si>
  <si>
    <t>134 Cape Town Ave</t>
  </si>
  <si>
    <t>4071 Berlin Ave</t>
  </si>
  <si>
    <t>5823 Random Rd</t>
  </si>
  <si>
    <t>9076 San Francisco Ave</t>
  </si>
  <si>
    <t>6742 Mumbai Ave</t>
  </si>
  <si>
    <t>376 Random Rd</t>
  </si>
  <si>
    <t>8740 San Francisco Ave</t>
  </si>
  <si>
    <t>9487 Moscow Ave</t>
  </si>
  <si>
    <t>1632 Random Rd</t>
  </si>
  <si>
    <t>1348 Moscow Ave</t>
  </si>
  <si>
    <t>7423 Bangkok Ave</t>
  </si>
  <si>
    <t>1070 Sydney Ave</t>
  </si>
  <si>
    <t>4230 San Francisco Ave</t>
  </si>
  <si>
    <t>6392 Chicago Ave</t>
  </si>
  <si>
    <t>835 Seoul Ave</t>
  </si>
  <si>
    <t>3006 Moscow Ave</t>
  </si>
  <si>
    <t>7389 Mumbai Ave</t>
  </si>
  <si>
    <t>4846 Random Rd</t>
  </si>
  <si>
    <t>481 Los Angeles Ave</t>
  </si>
  <si>
    <t>8076 Sydney Ave</t>
  </si>
  <si>
    <t>8495 Mexico City Ave</t>
  </si>
  <si>
    <t>878 Random Rd</t>
  </si>
  <si>
    <t>3554 Dubai Ave</t>
  </si>
  <si>
    <t>2968 Beijing Ave</t>
  </si>
  <si>
    <t>1516 San Francisco Ave</t>
  </si>
  <si>
    <t>9607 San Francisco Ave</t>
  </si>
  <si>
    <t>4595 SÃ£o Paulo Ave</t>
  </si>
  <si>
    <t>1968 Random Rd</t>
  </si>
  <si>
    <t>3992 Dubai Ave</t>
  </si>
  <si>
    <t>4854 Mexico City Ave</t>
  </si>
  <si>
    <t>1618 Seoul Ave</t>
  </si>
  <si>
    <t>1783 Dubai Ave</t>
  </si>
  <si>
    <t>2265 Beijing Ave</t>
  </si>
  <si>
    <t>7631 Cape Town Ave</t>
  </si>
  <si>
    <t>3151 Sydney Ave</t>
  </si>
  <si>
    <t>452 SÃ£o Paulo Ave</t>
  </si>
  <si>
    <t>4918 Random Rd</t>
  </si>
  <si>
    <t>9037 Mumbai Ave</t>
  </si>
  <si>
    <t>8019 Moscow Ave</t>
  </si>
  <si>
    <t>2707 Berlin Ave</t>
  </si>
  <si>
    <t>85 Chicago Ave</t>
  </si>
  <si>
    <t>2317 Random Rd</t>
  </si>
  <si>
    <t>6007 San Francisco Ave</t>
  </si>
  <si>
    <t>9382 Moscow Ave</t>
  </si>
  <si>
    <t>6414 Bangkok Ave</t>
  </si>
  <si>
    <t>9996 Mumbai Ave</t>
  </si>
  <si>
    <t>8114 Berlin Ave</t>
  </si>
  <si>
    <t>1596 Chicago Ave</t>
  </si>
  <si>
    <t>486 San Francisco Ave</t>
  </si>
  <si>
    <t>7460 Dubai Ave</t>
  </si>
  <si>
    <t>641 Random Rd</t>
  </si>
  <si>
    <t>8627 Beijing Ave</t>
  </si>
  <si>
    <t>3032 Bangkok Ave</t>
  </si>
  <si>
    <t>4126 Sydney Ave</t>
  </si>
  <si>
    <t>403 Bangkok Ave</t>
  </si>
  <si>
    <t>33 Random Rd</t>
  </si>
  <si>
    <t>9453 Sydney Ave</t>
  </si>
  <si>
    <t>4162 Mumbai Ave</t>
  </si>
  <si>
    <t>6656 Moscow Ave</t>
  </si>
  <si>
    <t>4513 Seoul Ave</t>
  </si>
  <si>
    <t>7664 Moscow Ave</t>
  </si>
  <si>
    <t>2900 Dubai Ave</t>
  </si>
  <si>
    <t>6719 Mexico City Ave</t>
  </si>
  <si>
    <t>7953 Sydney Ave</t>
  </si>
  <si>
    <t>5567 Bangkok Ave</t>
  </si>
  <si>
    <t>6620 San Francisco Ave</t>
  </si>
  <si>
    <t>8347 Dubai Ave</t>
  </si>
  <si>
    <t>8353 Mumbai Ave</t>
  </si>
  <si>
    <t>7026 Mexico City Ave</t>
  </si>
  <si>
    <t>8479 Mumbai Ave</t>
  </si>
  <si>
    <t>6488 Random Rd</t>
  </si>
  <si>
    <t>5486 Seoul Ave</t>
  </si>
  <si>
    <t>922 Los Angeles Ave</t>
  </si>
  <si>
    <t>435 Cape Town Ave</t>
  </si>
  <si>
    <t>9884 SÃ£o Paulo Ave</t>
  </si>
  <si>
    <t>7615 Random Rd</t>
  </si>
  <si>
    <t>3409 Beijing Ave</t>
  </si>
  <si>
    <t>6747 Mexico City Ave</t>
  </si>
  <si>
    <t>1283 Beijing Ave</t>
  </si>
  <si>
    <t>740 Toronto Ave</t>
  </si>
  <si>
    <t>9285 Bangkok Ave</t>
  </si>
  <si>
    <t>7483 Chicago Ave</t>
  </si>
  <si>
    <t>7190 Berlin Ave</t>
  </si>
  <si>
    <t>2333 Random Rd</t>
  </si>
  <si>
    <t>1610 Seoul Ave</t>
  </si>
  <si>
    <t>3701 Mumbai Ave</t>
  </si>
  <si>
    <t>8461 San Francisco Ave</t>
  </si>
  <si>
    <t>5449 San Francisco Ave</t>
  </si>
  <si>
    <t>2658 SÃ£o Paulo Ave</t>
  </si>
  <si>
    <t>1033 San Francisco Ave</t>
  </si>
  <si>
    <t>9416 SÃ£o Paulo Ave</t>
  </si>
  <si>
    <t>5094 SÃ£o Paulo Ave</t>
  </si>
  <si>
    <t>4078 Bangkok Ave</t>
  </si>
  <si>
    <t>7355 Random Rd</t>
  </si>
  <si>
    <t>3220 Los Angeles Ave</t>
  </si>
  <si>
    <t>1584 Mexico City Ave</t>
  </si>
  <si>
    <t>2190 Bangkok Ave</t>
  </si>
  <si>
    <t>7957 Moscow Ave</t>
  </si>
  <si>
    <t>3829 Cape Town Ave</t>
  </si>
  <si>
    <t>4318 Mumbai Ave</t>
  </si>
  <si>
    <t>9524 Beijing Ave</t>
  </si>
  <si>
    <t>3383 Mexico City Ave</t>
  </si>
  <si>
    <t>9433 Random Rd</t>
  </si>
  <si>
    <t>1670 Moscow Ave</t>
  </si>
  <si>
    <t>8871 Mumbai Ave</t>
  </si>
  <si>
    <t>277 Chicago Ave</t>
  </si>
  <si>
    <t>9288 Moscow Ave</t>
  </si>
  <si>
    <t>8239 Mexico City Ave</t>
  </si>
  <si>
    <t>6975 Los Angeles Ave</t>
  </si>
  <si>
    <t>3352 Moscow Ave</t>
  </si>
  <si>
    <t>5081 SÃ£o Paulo Ave</t>
  </si>
  <si>
    <t>4408 Chicago Ave</t>
  </si>
  <si>
    <t>3820 Moscow Ave</t>
  </si>
  <si>
    <t>5424 Sydney Ave</t>
  </si>
  <si>
    <t>2090 Chicago Ave</t>
  </si>
  <si>
    <t>995 Dubai Ave</t>
  </si>
  <si>
    <t>8821 Toronto Ave</t>
  </si>
  <si>
    <t>8191 Random Rd</t>
  </si>
  <si>
    <t>6978 San Francisco Ave</t>
  </si>
  <si>
    <t>9687 Cape Town Ave</t>
  </si>
  <si>
    <t>4618 Cape Town Ave</t>
  </si>
  <si>
    <t>2188 Moscow Ave</t>
  </si>
  <si>
    <t>3581 Berlin Ave</t>
  </si>
  <si>
    <t>2405 Beijing Ave</t>
  </si>
  <si>
    <t>2462 Toronto Ave</t>
  </si>
  <si>
    <t>9637 Chicago Ave</t>
  </si>
  <si>
    <t>7843 Mexico City Ave</t>
  </si>
  <si>
    <t>6871 Toronto Ave</t>
  </si>
  <si>
    <t>2997 Mumbai Ave</t>
  </si>
  <si>
    <t>2775 Sydney Ave</t>
  </si>
  <si>
    <t>6811 Los Angeles Ave</t>
  </si>
  <si>
    <t>2778 Los Angeles Ave</t>
  </si>
  <si>
    <t>4919 San Francisco Ave</t>
  </si>
  <si>
    <t>6545 Dubai Ave</t>
  </si>
  <si>
    <t>7214 Chicago Ave</t>
  </si>
  <si>
    <t>6142 Chicago Ave</t>
  </si>
  <si>
    <t>8982 Dubai Ave</t>
  </si>
  <si>
    <t>383 Cape Town Ave</t>
  </si>
  <si>
    <t>505 Moscow Ave</t>
  </si>
  <si>
    <t>6690 Mumbai Ave</t>
  </si>
  <si>
    <t>6206 Random Rd</t>
  </si>
  <si>
    <t>2403 Dubai Ave</t>
  </si>
  <si>
    <t>42 Toronto Ave</t>
  </si>
  <si>
    <t>7705 Beijing Ave</t>
  </si>
  <si>
    <t>1650 Toronto Ave</t>
  </si>
  <si>
    <t>3641 Beijing Ave</t>
  </si>
  <si>
    <t>4449 Berlin Ave</t>
  </si>
  <si>
    <t>475 Random Rd</t>
  </si>
  <si>
    <t>2454 Toronto Ave</t>
  </si>
  <si>
    <t>909 Sydney Ave</t>
  </si>
  <si>
    <t>2462 Beijing Ave</t>
  </si>
  <si>
    <t>7797 Mumbai Ave</t>
  </si>
  <si>
    <t>2655 Moscow Ave</t>
  </si>
  <si>
    <t>9147 Random Rd</t>
  </si>
  <si>
    <t>870 Beijing Ave</t>
  </si>
  <si>
    <t>5871 Berlin Ave</t>
  </si>
  <si>
    <t>6277 Sydney Ave</t>
  </si>
  <si>
    <t>3186 Seoul Ave</t>
  </si>
  <si>
    <t>1470 Sydney Ave</t>
  </si>
  <si>
    <t>1291 Dubai Ave</t>
  </si>
  <si>
    <t>4164 Dubai Ave</t>
  </si>
  <si>
    <t>2140 San Francisco Ave</t>
  </si>
  <si>
    <t>2757 Toronto Ave</t>
  </si>
  <si>
    <t>924 Chicago Ave</t>
  </si>
  <si>
    <t>3588 SÃ£o Paulo Ave</t>
  </si>
  <si>
    <t>57 Cape Town Ave</t>
  </si>
  <si>
    <t>177 Dubai Ave</t>
  </si>
  <si>
    <t>5599 Chicago Ave</t>
  </si>
  <si>
    <t>27 Toronto Ave</t>
  </si>
  <si>
    <t>924 Berlin Ave</t>
  </si>
  <si>
    <t>4419 Chicago Ave</t>
  </si>
  <si>
    <t>1197 San Francisco Ave</t>
  </si>
  <si>
    <t>8473 Random Rd</t>
  </si>
  <si>
    <t>5295 SÃ£o Paulo Ave</t>
  </si>
  <si>
    <t>4317 Moscow Ave</t>
  </si>
  <si>
    <t>3057 Cape Town Ave</t>
  </si>
  <si>
    <t>124 Seoul Ave</t>
  </si>
  <si>
    <t>3991 Random Rd</t>
  </si>
  <si>
    <t>8374 Mexico City Ave</t>
  </si>
  <si>
    <t>3725 Dubai Ave</t>
  </si>
  <si>
    <t>3879 Cape Town Ave</t>
  </si>
  <si>
    <t>3106 Random Rd</t>
  </si>
  <si>
    <t>6454 Chicago Ave</t>
  </si>
  <si>
    <t>7748 Cape Town Ave</t>
  </si>
  <si>
    <t>2164 Moscow Ave</t>
  </si>
  <si>
    <t>3808 Sydney Ave</t>
  </si>
  <si>
    <t>6872 Cape Town Ave</t>
  </si>
  <si>
    <t>6985 Mexico City Ave</t>
  </si>
  <si>
    <t>4188 Sydney Ave</t>
  </si>
  <si>
    <t>2662 Chicago Ave</t>
  </si>
  <si>
    <t>4470 Sydney Ave</t>
  </si>
  <si>
    <t>8590 SÃ£o Paulo Ave</t>
  </si>
  <si>
    <t>2172 Seoul Ave</t>
  </si>
  <si>
    <t>6594 Mumbai Ave</t>
  </si>
  <si>
    <t>1945 Seoul Ave</t>
  </si>
  <si>
    <t>4002 Seoul Ave</t>
  </si>
  <si>
    <t>3185 Mexico City Ave</t>
  </si>
  <si>
    <t>9850 SÃ£o Paulo Ave</t>
  </si>
  <si>
    <t>7990 Beijing Ave</t>
  </si>
  <si>
    <t>749 Mumbai Ave</t>
  </si>
  <si>
    <t>1879 Los Angeles Ave</t>
  </si>
  <si>
    <t>8228 Bangkok Ave</t>
  </si>
  <si>
    <t>3197 San Francisco Ave</t>
  </si>
  <si>
    <t>804 Cape Town Ave</t>
  </si>
  <si>
    <t>2760 Berlin Ave</t>
  </si>
  <si>
    <t>623 Berlin Ave</t>
  </si>
  <si>
    <t>8050 Berlin Ave</t>
  </si>
  <si>
    <t>1222 Beijing Ave</t>
  </si>
  <si>
    <t>1146 San Francisco Ave</t>
  </si>
  <si>
    <t>8333 Dubai Ave</t>
  </si>
  <si>
    <t>5085 Beijing Ave</t>
  </si>
  <si>
    <t>7439 Beijing Ave</t>
  </si>
  <si>
    <t>1925 Beijing Ave</t>
  </si>
  <si>
    <t>3558 Mumbai Ave</t>
  </si>
  <si>
    <t>9394 Los Angeles Ave</t>
  </si>
  <si>
    <t>3855 San Francisco Ave</t>
  </si>
  <si>
    <t>5243 Toronto Ave</t>
  </si>
  <si>
    <t>4667 Beijing Ave</t>
  </si>
  <si>
    <t>4486 Berlin Ave</t>
  </si>
  <si>
    <t>5132 Mexico City Ave</t>
  </si>
  <si>
    <t>5202 Bangkok Ave</t>
  </si>
  <si>
    <t>2804 Berlin Ave</t>
  </si>
  <si>
    <t>6101 SÃ£o Paulo Ave</t>
  </si>
  <si>
    <t>9944 Dubai Ave</t>
  </si>
  <si>
    <t>7566 Moscow Ave</t>
  </si>
  <si>
    <t>9907 Beijing Ave</t>
  </si>
  <si>
    <t>2978 Moscow Ave</t>
  </si>
  <si>
    <t>1314 Beijing Ave</t>
  </si>
  <si>
    <t>7906 San Francisco Ave</t>
  </si>
  <si>
    <t>5808 Random Rd</t>
  </si>
  <si>
    <t>1652 Mexico City Ave</t>
  </si>
  <si>
    <t>4592 Cape Town Ave</t>
  </si>
  <si>
    <t>7548 Berlin Ave</t>
  </si>
  <si>
    <t>5377 Mexico City Ave</t>
  </si>
  <si>
    <t>8372 Toronto Ave</t>
  </si>
  <si>
    <t>4559 Seoul Ave</t>
  </si>
  <si>
    <t>5641 Los Angeles Ave</t>
  </si>
  <si>
    <t>9872 Bangkok Ave</t>
  </si>
  <si>
    <t>568 San Francisco Ave</t>
  </si>
  <si>
    <t>5993 Cape Town Ave</t>
  </si>
  <si>
    <t>7812 Berlin Ave</t>
  </si>
  <si>
    <t>1098 Seoul Ave</t>
  </si>
  <si>
    <t>4286 Los Angeles Ave</t>
  </si>
  <si>
    <t>2663 Los Angeles Ave</t>
  </si>
  <si>
    <t>2936 Seoul Ave</t>
  </si>
  <si>
    <t>236 Cape Town Ave</t>
  </si>
  <si>
    <t>1328 San Francisco Ave</t>
  </si>
  <si>
    <t>9792 Chicago Ave</t>
  </si>
  <si>
    <t>2068 Bangkok Ave</t>
  </si>
  <si>
    <t>7811 San Francisco Ave</t>
  </si>
  <si>
    <t>606 SÃ£o Paulo Ave</t>
  </si>
  <si>
    <t>7838 Moscow Ave</t>
  </si>
  <si>
    <t>4529 San Francisco Ave</t>
  </si>
  <si>
    <t>6065 Cape Town Ave</t>
  </si>
  <si>
    <t>1371 Toronto Ave</t>
  </si>
  <si>
    <t>7803 Random Rd</t>
  </si>
  <si>
    <t>5327 Beijing Ave</t>
  </si>
  <si>
    <t>941 Mumbai Ave</t>
  </si>
  <si>
    <t>1625 Cape Town Ave</t>
  </si>
  <si>
    <t>1539 Mexico City Ave</t>
  </si>
  <si>
    <t>5811 Dubai Ave</t>
  </si>
  <si>
    <t>4077 Berlin Ave</t>
  </si>
  <si>
    <t>2948 SÃ£o Paulo Ave</t>
  </si>
  <si>
    <t>8649 Seoul Ave</t>
  </si>
  <si>
    <t>3752 Chicago Ave</t>
  </si>
  <si>
    <t>9501 Sydney Ave</t>
  </si>
  <si>
    <t>2564 Beijing Ave</t>
  </si>
  <si>
    <t>1073 Mexico City Ave</t>
  </si>
  <si>
    <t>2888 Toronto Ave</t>
  </si>
  <si>
    <t>6660 Dubai Ave</t>
  </si>
  <si>
    <t>2250 San Francisco Ave</t>
  </si>
  <si>
    <t>1429 Toronto Ave</t>
  </si>
  <si>
    <t>5910 Beijing Ave</t>
  </si>
  <si>
    <t>8669 Berlin Ave</t>
  </si>
  <si>
    <t>6475 Los Angeles Ave</t>
  </si>
  <si>
    <t>3324 Bangkok Ave</t>
  </si>
  <si>
    <t>7677 Chicago Ave</t>
  </si>
  <si>
    <t>9905 Seoul Ave</t>
  </si>
  <si>
    <t>4473 Berlin Ave</t>
  </si>
  <si>
    <t>5695 Sydney Ave</t>
  </si>
  <si>
    <t>3845 Seoul Ave</t>
  </si>
  <si>
    <t>3059 Mumbai Ave</t>
  </si>
  <si>
    <t>9228 Cape Town Ave</t>
  </si>
  <si>
    <t>1227 San Francisco Ave</t>
  </si>
  <si>
    <t>8176 Cape Town Ave</t>
  </si>
  <si>
    <t>3183 Random Rd</t>
  </si>
  <si>
    <t>4629 Beijing Ave</t>
  </si>
  <si>
    <t>7434 Random Rd</t>
  </si>
  <si>
    <t>6675 Bangkok Ave</t>
  </si>
  <si>
    <t>4247 SÃ£o Paulo Ave</t>
  </si>
  <si>
    <t>3221 Chicago Ave</t>
  </si>
  <si>
    <t>8312 Mexico City Ave</t>
  </si>
  <si>
    <t>1640 Random Rd</t>
  </si>
  <si>
    <t>8484 Seoul Ave</t>
  </si>
  <si>
    <t>3681 Berlin Ave</t>
  </si>
  <si>
    <t>5261 Mexico City Ave</t>
  </si>
  <si>
    <t>3016 Random Rd</t>
  </si>
  <si>
    <t>3875 Seoul Ave</t>
  </si>
  <si>
    <t>7291 Cape Town Ave</t>
  </si>
  <si>
    <t>1124 Los Angeles Ave</t>
  </si>
  <si>
    <t>4805 Random Rd</t>
  </si>
  <si>
    <t>296 San Francisco Ave</t>
  </si>
  <si>
    <t>7687 Beijing Ave</t>
  </si>
  <si>
    <t>1673 Bangkok Ave</t>
  </si>
  <si>
    <t>4049 Random Rd</t>
  </si>
  <si>
    <t>6236 Seoul Ave</t>
  </si>
  <si>
    <t>8265 Chicago Ave</t>
  </si>
  <si>
    <t>1201 Seoul Ave</t>
  </si>
  <si>
    <t>268 Berlin Ave</t>
  </si>
  <si>
    <t>5931 Sydney Ave</t>
  </si>
  <si>
    <t>68 Cape Town Ave</t>
  </si>
  <si>
    <t>6953 Random Rd</t>
  </si>
  <si>
    <t>3331 Mexico City Ave</t>
  </si>
  <si>
    <t>3955 Bangkok Ave</t>
  </si>
  <si>
    <t>3573 Moscow Ave</t>
  </si>
  <si>
    <t>6719 Mumbai Ave</t>
  </si>
  <si>
    <t>7401 Random Rd</t>
  </si>
  <si>
    <t>3254 Mumbai Ave</t>
  </si>
  <si>
    <t>996 Chicago Ave</t>
  </si>
  <si>
    <t>9753 Chicago Ave</t>
  </si>
  <si>
    <t>1935 Cape Town Ave</t>
  </si>
  <si>
    <t>3817 Sydney Ave</t>
  </si>
  <si>
    <t>8566 Beijing Ave</t>
  </si>
  <si>
    <t>3954 SÃ£o Paulo Ave</t>
  </si>
  <si>
    <t>890 Beijing Ave</t>
  </si>
  <si>
    <t>8979 Seoul Ave</t>
  </si>
  <si>
    <t>2087 Chicago Ave</t>
  </si>
  <si>
    <t>8390 Beijing Ave</t>
  </si>
  <si>
    <t>2734 Seoul Ave</t>
  </si>
  <si>
    <t>7324 Seoul Ave</t>
  </si>
  <si>
    <t>2763 Los Angeles Ave</t>
  </si>
  <si>
    <t>7311 Bangkok Ave</t>
  </si>
  <si>
    <t>2429 Moscow Ave</t>
  </si>
  <si>
    <t>2098 SÃ£o Paulo Ave</t>
  </si>
  <si>
    <t>8833 Los Angeles Ave</t>
  </si>
  <si>
    <t>8484 Dubai Ave</t>
  </si>
  <si>
    <t>6876 Sydney Ave</t>
  </si>
  <si>
    <t>7771 Sydney Ave</t>
  </si>
  <si>
    <t>7412 Sydney Ave</t>
  </si>
  <si>
    <t>8872 Sydney Ave</t>
  </si>
  <si>
    <t>5579 San Francisco Ave</t>
  </si>
  <si>
    <t>5952 Mumbai Ave</t>
  </si>
  <si>
    <t>3111 Random Rd</t>
  </si>
  <si>
    <t>4574 Los Angeles Ave</t>
  </si>
  <si>
    <t>5331 Moscow Ave</t>
  </si>
  <si>
    <t>1095 Berlin Ave</t>
  </si>
  <si>
    <t>6062 Moscow Ave</t>
  </si>
  <si>
    <t>3295 Random Rd</t>
  </si>
  <si>
    <t>1218 Mumbai Ave</t>
  </si>
  <si>
    <t>9774 Beijing Ave</t>
  </si>
  <si>
    <t>3293 Mexico City Ave</t>
  </si>
  <si>
    <t>8675 Chicago Ave</t>
  </si>
  <si>
    <t>4135 Random Rd</t>
  </si>
  <si>
    <t>3039 Seoul Ave</t>
  </si>
  <si>
    <t>1698 Random Rd</t>
  </si>
  <si>
    <t>7300 Sydney Ave</t>
  </si>
  <si>
    <t>806 Cape Town Ave</t>
  </si>
  <si>
    <t>6707 Dubai Ave</t>
  </si>
  <si>
    <t>7801 Sydney Ave</t>
  </si>
  <si>
    <t>7916 Toronto Ave</t>
  </si>
  <si>
    <t>8460 Bangkok Ave</t>
  </si>
  <si>
    <t>2447 Moscow Ave</t>
  </si>
  <si>
    <t>7183 Mexico City Ave</t>
  </si>
  <si>
    <t>8621 Bangkok Ave</t>
  </si>
  <si>
    <t>3809 Mumbai Ave</t>
  </si>
  <si>
    <t>7713 Random Rd</t>
  </si>
  <si>
    <t>2769 Los Angeles Ave</t>
  </si>
  <si>
    <t>3193 Dubai Ave</t>
  </si>
  <si>
    <t>8485 SÃ£o Paulo Ave</t>
  </si>
  <si>
    <t>6788 Sydney Ave</t>
  </si>
  <si>
    <t>1862 Seoul Ave</t>
  </si>
  <si>
    <t>6980 Los Angeles Ave</t>
  </si>
  <si>
    <t>8919 Dubai Ave</t>
  </si>
  <si>
    <t>3049 SÃ£o Paulo Ave</t>
  </si>
  <si>
    <t>3016 Sydney Ave</t>
  </si>
  <si>
    <t>1655 Seoul Ave</t>
  </si>
  <si>
    <t>1831 Chicago Ave</t>
  </si>
  <si>
    <t>7817 Random Rd</t>
  </si>
  <si>
    <t>6370 SÃ£o Paulo Ave</t>
  </si>
  <si>
    <t>8537 Chicago Ave</t>
  </si>
  <si>
    <t>9382 Sydney Ave</t>
  </si>
  <si>
    <t>5347 Mumbai Ave</t>
  </si>
  <si>
    <t>6486 Random Rd</t>
  </si>
  <si>
    <t>5781 San Francisco Ave</t>
  </si>
  <si>
    <t>2366 Mexico City Ave</t>
  </si>
  <si>
    <t>4846 San Francisco Ave</t>
  </si>
  <si>
    <t>1654 Berlin Ave</t>
  </si>
  <si>
    <t>624 Dubai Ave</t>
  </si>
  <si>
    <t>2866 Bangkok Ave</t>
  </si>
  <si>
    <t>8837 Cape Town Ave</t>
  </si>
  <si>
    <t>9999 Dubai Ave</t>
  </si>
  <si>
    <t>5654 Beijing Ave</t>
  </si>
  <si>
    <t>2485 San Francisco Ave</t>
  </si>
  <si>
    <t>5917 Random Rd</t>
  </si>
  <si>
    <t>53 Dubai Ave</t>
  </si>
  <si>
    <t>4309 Sydney Ave</t>
  </si>
  <si>
    <t>8596 Bangkok Ave</t>
  </si>
  <si>
    <t>3917 Mexico City Ave</t>
  </si>
  <si>
    <t>2078 Cape Town Ave</t>
  </si>
  <si>
    <t>7520 San Francisco Ave</t>
  </si>
  <si>
    <t>7389 Seoul Ave</t>
  </si>
  <si>
    <t>5357 Berlin Ave</t>
  </si>
  <si>
    <t>7225 Cape Town Ave</t>
  </si>
  <si>
    <t>2813 Seoul Ave</t>
  </si>
  <si>
    <t>8873 Toronto Ave</t>
  </si>
  <si>
    <t>9626 Beijing Ave</t>
  </si>
  <si>
    <t>4515 Berlin Ave</t>
  </si>
  <si>
    <t>4738 Sydney Ave</t>
  </si>
  <si>
    <t>3105 San Francisco Ave</t>
  </si>
  <si>
    <t>1431 Beijing Ave</t>
  </si>
  <si>
    <t>6874 Sydney Ave</t>
  </si>
  <si>
    <t>8265 Dubai Ave</t>
  </si>
  <si>
    <t>390 Bangkok Ave</t>
  </si>
  <si>
    <t>1119 San Francisco Ave</t>
  </si>
  <si>
    <t>9573 Random Rd</t>
  </si>
  <si>
    <t>5927 San Francisco Ave</t>
  </si>
  <si>
    <t>8455 Random Rd</t>
  </si>
  <si>
    <t>7762 Mumbai Ave</t>
  </si>
  <si>
    <t>848 Beijing Ave</t>
  </si>
  <si>
    <t>217 Dubai Ave</t>
  </si>
  <si>
    <t>5914 Beijing Ave</t>
  </si>
  <si>
    <t>6690 Random Rd</t>
  </si>
  <si>
    <t>4585 Berlin Ave</t>
  </si>
  <si>
    <t>8235 Beijing Ave</t>
  </si>
  <si>
    <t>4276 Random Rd</t>
  </si>
  <si>
    <t>2833 San Francisco Ave</t>
  </si>
  <si>
    <t>6575 Berlin Ave</t>
  </si>
  <si>
    <t>3197 Random Rd</t>
  </si>
  <si>
    <t>8562 Mexico City Ave</t>
  </si>
  <si>
    <t>5139 Mumbai Ave</t>
  </si>
  <si>
    <t>2898 San Francisco Ave</t>
  </si>
  <si>
    <t>3556 San Francisco Ave</t>
  </si>
  <si>
    <t>1713 Beijing Ave</t>
  </si>
  <si>
    <t>1005 Random Rd</t>
  </si>
  <si>
    <t>785 Seoul Ave</t>
  </si>
  <si>
    <t>8820 Beijing Ave</t>
  </si>
  <si>
    <t>9094 Dubai Ave</t>
  </si>
  <si>
    <t>3441 Bangkok Ave</t>
  </si>
  <si>
    <t>4221 Bangkok Ave</t>
  </si>
  <si>
    <t>883 Sydney Ave</t>
  </si>
  <si>
    <t>8527 Random Rd</t>
  </si>
  <si>
    <t>4087 Bangkok Ave</t>
  </si>
  <si>
    <t>6816 SÃ£o Paulo Ave</t>
  </si>
  <si>
    <t>7828 Chicago Ave</t>
  </si>
  <si>
    <t>8081 San Francisco Ave</t>
  </si>
  <si>
    <t>6163 Los Angeles Ave</t>
  </si>
  <si>
    <t>3037 San Francisco Ave</t>
  </si>
  <si>
    <t>6103 Toronto Ave</t>
  </si>
  <si>
    <t>8618 Random Rd</t>
  </si>
  <si>
    <t>4704 Berlin Ave</t>
  </si>
  <si>
    <t>9460 Bangkok Ave</t>
  </si>
  <si>
    <t>7507 Cape Town Ave</t>
  </si>
  <si>
    <t>7842 Random Rd</t>
  </si>
  <si>
    <t>7784 Cape Town Ave</t>
  </si>
  <si>
    <t>2103 Cape Town Ave</t>
  </si>
  <si>
    <t>2954 Beijing Ave</t>
  </si>
  <si>
    <t>3137 Los Angeles Ave</t>
  </si>
  <si>
    <t>4666 Moscow Ave</t>
  </si>
  <si>
    <t>4713 SÃ£o Paulo Ave</t>
  </si>
  <si>
    <t>9787 Bangkok Ave</t>
  </si>
  <si>
    <t>2824 Random Rd</t>
  </si>
  <si>
    <t>8074 Cape Town Ave</t>
  </si>
  <si>
    <t>9413 Bangkok Ave</t>
  </si>
  <si>
    <t>5764 Dubai Ave</t>
  </si>
  <si>
    <t>7039 Random Rd</t>
  </si>
  <si>
    <t>1302 Moscow Ave</t>
  </si>
  <si>
    <t>561 Chicago Ave</t>
  </si>
  <si>
    <t>9132 Berlin Ave</t>
  </si>
  <si>
    <t>1684 Beijing Ave</t>
  </si>
  <si>
    <t>1728 Berlin Ave</t>
  </si>
  <si>
    <t>5756 San Francisco Ave</t>
  </si>
  <si>
    <t>920 Random Rd</t>
  </si>
  <si>
    <t>6536 San Francisco Ave</t>
  </si>
  <si>
    <t>7346 Toronto Ave</t>
  </si>
  <si>
    <t>3807 Cape Town Ave</t>
  </si>
  <si>
    <t>2514 Berlin Ave</t>
  </si>
  <si>
    <t>8883 Los Angeles Ave</t>
  </si>
  <si>
    <t>2066 Los Angeles Ave</t>
  </si>
  <si>
    <t>1137 Mumbai Ave</t>
  </si>
  <si>
    <t>9978 Sydney Ave</t>
  </si>
  <si>
    <t>9641 San Francisco Ave</t>
  </si>
  <si>
    <t>4025 Seoul Ave</t>
  </si>
  <si>
    <t>8967 Chicago Ave</t>
  </si>
  <si>
    <t>7054 Moscow Ave</t>
  </si>
  <si>
    <t>3918 Cape Town Ave</t>
  </si>
  <si>
    <t>4964 Mumbai Ave</t>
  </si>
  <si>
    <t>8151 Toronto Ave</t>
  </si>
  <si>
    <t>1397 Bangkok Ave</t>
  </si>
  <si>
    <t>8044 Beijing Ave</t>
  </si>
  <si>
    <t>7467 SÃ£o Paulo Ave</t>
  </si>
  <si>
    <t>8489 Cape Town Ave</t>
  </si>
  <si>
    <t>3941 Random Rd</t>
  </si>
  <si>
    <t>6651 Los Angeles Ave</t>
  </si>
  <si>
    <t>9301 Sydney Ave</t>
  </si>
  <si>
    <t>2820 SÃ£o Paulo Ave</t>
  </si>
  <si>
    <t>796 San Francisco Ave</t>
  </si>
  <si>
    <t>9034 Los Angeles Ave</t>
  </si>
  <si>
    <t>1851 Berlin Ave</t>
  </si>
  <si>
    <t>3300 Toronto Ave</t>
  </si>
  <si>
    <t>4573 San Francisco Ave</t>
  </si>
  <si>
    <t>4242 Sydney Ave</t>
  </si>
  <si>
    <t>999 Los Angeles Ave</t>
  </si>
  <si>
    <t>7603 Cape Town Ave</t>
  </si>
  <si>
    <t>4393 Bangkok Ave</t>
  </si>
  <si>
    <t>8887 Los Angeles Ave</t>
  </si>
  <si>
    <t>4919 Random Rd</t>
  </si>
  <si>
    <t>9895 Mumbai Ave</t>
  </si>
  <si>
    <t>9399 Mexico City Ave</t>
  </si>
  <si>
    <t>2844 SÃ£o Paulo Ave</t>
  </si>
  <si>
    <t>5010 Chicago Ave</t>
  </si>
  <si>
    <t>7499 Seoul Ave</t>
  </si>
  <si>
    <t>6115 Los Angeles Ave</t>
  </si>
  <si>
    <t>6937 Sydney Ave</t>
  </si>
  <si>
    <t>3355 Random Rd</t>
  </si>
  <si>
    <t>4180 Seoul Ave</t>
  </si>
  <si>
    <t>1224 Beijing Ave</t>
  </si>
  <si>
    <t>9922 Moscow Ave</t>
  </si>
  <si>
    <t>1676 Moscow Ave</t>
  </si>
  <si>
    <t>7138 Moscow Ave</t>
  </si>
  <si>
    <t>5709 Random Rd</t>
  </si>
  <si>
    <t>3252 Chicago Ave</t>
  </si>
  <si>
    <t>9661 Toronto Ave</t>
  </si>
  <si>
    <t>4777 Sydney Ave</t>
  </si>
  <si>
    <t>9851 SÃ£o Paulo Ave</t>
  </si>
  <si>
    <t>2700 Beijing Ave</t>
  </si>
  <si>
    <t>2924 Random Rd</t>
  </si>
  <si>
    <t>819 San Francisco Ave</t>
  </si>
  <si>
    <t>6211 Toronto Ave</t>
  </si>
  <si>
    <t>3982 Beijing Ave</t>
  </si>
  <si>
    <t>4698 Mumbai Ave</t>
  </si>
  <si>
    <t>7204 Moscow Ave</t>
  </si>
  <si>
    <t>6605 Sydney Ave</t>
  </si>
  <si>
    <t>2634 SÃ£o Paulo Ave</t>
  </si>
  <si>
    <t>3983 Seoul Ave</t>
  </si>
  <si>
    <t>9526 Beijing Ave</t>
  </si>
  <si>
    <t>7081 Dubai Ave</t>
  </si>
  <si>
    <t>4562 San Francisco Ave</t>
  </si>
  <si>
    <t>9996 Bangkok Ave</t>
  </si>
  <si>
    <t>5379 Mumbai Ave</t>
  </si>
  <si>
    <t>1883 Chicago Ave</t>
  </si>
  <si>
    <t>9111 Berlin Ave</t>
  </si>
  <si>
    <t>633 Berlin Ave</t>
  </si>
  <si>
    <t>8424 Cape Town Ave</t>
  </si>
  <si>
    <t>5390 Moscow Ave</t>
  </si>
  <si>
    <t>2881 Berlin Ave</t>
  </si>
  <si>
    <t>670 Dubai Ave</t>
  </si>
  <si>
    <t>9414 Mumbai Ave</t>
  </si>
  <si>
    <t>7957 Dubai Ave</t>
  </si>
  <si>
    <t>8919 SÃ£o Paulo Ave</t>
  </si>
  <si>
    <t>5938 Random Rd</t>
  </si>
  <si>
    <t>9517 Dubai Ave</t>
  </si>
  <si>
    <t>1060 Moscow Ave</t>
  </si>
  <si>
    <t>9200 Seoul Ave</t>
  </si>
  <si>
    <t>5966 Berlin Ave</t>
  </si>
  <si>
    <t>4772 Cape Town Ave</t>
  </si>
  <si>
    <t>823 Random Rd</t>
  </si>
  <si>
    <t>2723 Dubai Ave</t>
  </si>
  <si>
    <t>1058 Los Angeles Ave</t>
  </si>
  <si>
    <t>913 Cape Town Ave</t>
  </si>
  <si>
    <t>3020 Seoul Ave</t>
  </si>
  <si>
    <t>1194 Seoul Ave</t>
  </si>
  <si>
    <t>265 Seoul Ave</t>
  </si>
  <si>
    <t>5695 Los Angeles Ave</t>
  </si>
  <si>
    <t>7971 Mexico City Ave</t>
  </si>
  <si>
    <t>8281 San Francisco Ave</t>
  </si>
  <si>
    <t>5090 Moscow Ave</t>
  </si>
  <si>
    <t>1939 Cape Town Ave</t>
  </si>
  <si>
    <t>3057 Random Rd</t>
  </si>
  <si>
    <t>8282 Bangkok Ave</t>
  </si>
  <si>
    <t>280 San Francisco Ave</t>
  </si>
  <si>
    <t>259 Los Angeles Ave</t>
  </si>
  <si>
    <t>2549 Berlin Ave</t>
  </si>
  <si>
    <t>2205 Cape Town Ave</t>
  </si>
  <si>
    <t>2368 Mexico City Ave</t>
  </si>
  <si>
    <t>1008 Mumbai Ave</t>
  </si>
  <si>
    <t>9813 Seoul Ave</t>
  </si>
  <si>
    <t>1667 Bangkok Ave</t>
  </si>
  <si>
    <t>7837 Cape Town Ave</t>
  </si>
  <si>
    <t>9934 Sydney Ave</t>
  </si>
  <si>
    <t>9853 Random Rd</t>
  </si>
  <si>
    <t>6835 Bangkok Ave</t>
  </si>
  <si>
    <t>4888 Sydney Ave</t>
  </si>
  <si>
    <t>9570 Chicago Ave</t>
  </si>
  <si>
    <t>284 Sydney Ave</t>
  </si>
  <si>
    <t>9340 Dubai Ave</t>
  </si>
  <si>
    <t>1290 Random Rd</t>
  </si>
  <si>
    <t>8087 Cape Town Ave</t>
  </si>
  <si>
    <t>7704 Moscow Ave</t>
  </si>
  <si>
    <t>2614 Chicago Ave</t>
  </si>
  <si>
    <t>7776 Mumbai Ave</t>
  </si>
  <si>
    <t>3687 Mexico City Ave</t>
  </si>
  <si>
    <t>7053 Toronto Ave</t>
  </si>
  <si>
    <t>7863 SÃ£o Paulo Ave</t>
  </si>
  <si>
    <t>1588 Chicago Ave</t>
  </si>
  <si>
    <t>4379 Seoul Ave</t>
  </si>
  <si>
    <t>958 San Francisco Ave</t>
  </si>
  <si>
    <t>2203 Dubai Ave</t>
  </si>
  <si>
    <t>6700 Cape Town Ave</t>
  </si>
  <si>
    <t>8162 Beijing Ave</t>
  </si>
  <si>
    <t>3480 Mumbai Ave</t>
  </si>
  <si>
    <t>6347 Chicago Ave</t>
  </si>
  <si>
    <t>3795 Bangkok Ave</t>
  </si>
  <si>
    <t>6142 SÃ£o Paulo Ave</t>
  </si>
  <si>
    <t>5494 SÃ£o Paulo Ave</t>
  </si>
  <si>
    <t>4826 Random Rd</t>
  </si>
  <si>
    <t>5974 Bangkok Ave</t>
  </si>
  <si>
    <t>5704 Mumbai Ave</t>
  </si>
  <si>
    <t>1545 SÃ£o Paulo Ave</t>
  </si>
  <si>
    <t>7684 Bangkok Ave</t>
  </si>
  <si>
    <t>6203 Chicago Ave</t>
  </si>
  <si>
    <t>4339 Beijing Ave</t>
  </si>
  <si>
    <t>9047 Chicago Ave</t>
  </si>
  <si>
    <t>3451 Dubai Ave</t>
  </si>
  <si>
    <t>3518 Dubai Ave</t>
  </si>
  <si>
    <t>9338 Moscow Ave</t>
  </si>
  <si>
    <t>1194 Cape Town Ave</t>
  </si>
  <si>
    <t>8491 Random Rd</t>
  </si>
  <si>
    <t>3787 Beijing Ave</t>
  </si>
  <si>
    <t>9647 Chicago Ave</t>
  </si>
  <si>
    <t>1648 Toronto Ave</t>
  </si>
  <si>
    <t>6005 Cape Town Ave</t>
  </si>
  <si>
    <t>7799 Sydney Ave</t>
  </si>
  <si>
    <t>8531 Los Angeles Ave</t>
  </si>
  <si>
    <t>8806 Berlin Ave</t>
  </si>
  <si>
    <t>4130 Moscow Ave</t>
  </si>
  <si>
    <t>5574 Mumbai Ave</t>
  </si>
  <si>
    <t>16 Chicago Ave</t>
  </si>
  <si>
    <t>5576 Toronto Ave</t>
  </si>
  <si>
    <t>5052 Seoul Ave</t>
  </si>
  <si>
    <t>6980 Random Rd</t>
  </si>
  <si>
    <t>1856 Los Angeles Ave</t>
  </si>
  <si>
    <t>3924 SÃ£o Paulo Ave</t>
  </si>
  <si>
    <t>8542 Sydney Ave</t>
  </si>
  <si>
    <t>1935 Los Angeles Ave</t>
  </si>
  <si>
    <t>7612 Random Rd</t>
  </si>
  <si>
    <t>4122 Cape Town Ave</t>
  </si>
  <si>
    <t>6532 Moscow Ave</t>
  </si>
  <si>
    <t>6285 Chicago Ave</t>
  </si>
  <si>
    <t>1381 Beijing Ave</t>
  </si>
  <si>
    <t>6829 Chicago Ave</t>
  </si>
  <si>
    <t>4669 Moscow Ave</t>
  </si>
  <si>
    <t>9796 Berlin Ave</t>
  </si>
  <si>
    <t>8984 Los Angeles Ave</t>
  </si>
  <si>
    <t>8983 Dubai Ave</t>
  </si>
  <si>
    <t>1750 Seoul Ave</t>
  </si>
  <si>
    <t>4326 Toronto Ave</t>
  </si>
  <si>
    <t>1236 Mexico City Ave</t>
  </si>
  <si>
    <t>2317 Mexico City Ave</t>
  </si>
  <si>
    <t>9772 Mumbai Ave</t>
  </si>
  <si>
    <t>563 Bangkok Ave</t>
  </si>
  <si>
    <t>1666 Mumbai Ave</t>
  </si>
  <si>
    <t>3505 Seoul Ave</t>
  </si>
  <si>
    <t>8657 Chicago Ave</t>
  </si>
  <si>
    <t>2491 Beijing Ave</t>
  </si>
  <si>
    <t>157 Dubai Ave</t>
  </si>
  <si>
    <t>3530 Sydney Ave</t>
  </si>
  <si>
    <t>170 Los Angeles Ave</t>
  </si>
  <si>
    <t>8450 SÃ£o Paulo Ave</t>
  </si>
  <si>
    <t>5746 Moscow Ave</t>
  </si>
  <si>
    <t>6208 Sydney Ave</t>
  </si>
  <si>
    <t>5698 Cape Town Ave</t>
  </si>
  <si>
    <t>4783 Cape Town Ave</t>
  </si>
  <si>
    <t>2735 Mexico City Ave</t>
  </si>
  <si>
    <t>8002 San Francisco Ave</t>
  </si>
  <si>
    <t>9467 Random Rd</t>
  </si>
  <si>
    <t>9559 Berlin Ave</t>
  </si>
  <si>
    <t>1810 Cape Town Ave</t>
  </si>
  <si>
    <t>8891 Toronto Ave</t>
  </si>
  <si>
    <t>866 Dubai Ave</t>
  </si>
  <si>
    <t>8440 Dubai Ave</t>
  </si>
  <si>
    <t>4259 Sydney Ave</t>
  </si>
  <si>
    <t>2502 Chicago Ave</t>
  </si>
  <si>
    <t>4227 Random Rd</t>
  </si>
  <si>
    <t>3420 Sydney Ave</t>
  </si>
  <si>
    <t>8034 San Francisco Ave</t>
  </si>
  <si>
    <t>7820 Chicago Ave</t>
  </si>
  <si>
    <t>4247 Mexico City Ave</t>
  </si>
  <si>
    <t>1592 Moscow Ave</t>
  </si>
  <si>
    <t>7167 Random Rd</t>
  </si>
  <si>
    <t>8712 SÃ£o Paulo Ave</t>
  </si>
  <si>
    <t>9687 Random Rd</t>
  </si>
  <si>
    <t>4932 Mumbai Ave</t>
  </si>
  <si>
    <t>275 Berlin Ave</t>
  </si>
  <si>
    <t>9022 Cape Town Ave</t>
  </si>
  <si>
    <t>4652 Mexico City Ave</t>
  </si>
  <si>
    <t>7980 Beijing Ave</t>
  </si>
  <si>
    <t>2207 Sydney Ave</t>
  </si>
  <si>
    <t>5565 Mumbai Ave</t>
  </si>
  <si>
    <t>3504 Bangkok Ave</t>
  </si>
  <si>
    <t>4620 Dubai Ave</t>
  </si>
  <si>
    <t>3482 Mexico City Ave</t>
  </si>
  <si>
    <t>9516 Random Rd</t>
  </si>
  <si>
    <t>9279 Cape Town Ave</t>
  </si>
  <si>
    <t>1703 Seoul Ave</t>
  </si>
  <si>
    <t>7608 Seoul Ave</t>
  </si>
  <si>
    <t>9259 Los Angeles Ave</t>
  </si>
  <si>
    <t>8128 Toronto Ave</t>
  </si>
  <si>
    <t>3264 Los Angeles Ave</t>
  </si>
  <si>
    <t>239 San Francisco Ave</t>
  </si>
  <si>
    <t>887 Dubai Ave</t>
  </si>
  <si>
    <t>6714 Seoul Ave</t>
  </si>
  <si>
    <t>7234 Beijing Ave</t>
  </si>
  <si>
    <t>3303 Dubai Ave</t>
  </si>
  <si>
    <t>3146 Mumbai Ave</t>
  </si>
  <si>
    <t>4938 Random Rd</t>
  </si>
  <si>
    <t>6384 Sydney Ave</t>
  </si>
  <si>
    <t>1953 Mumbai Ave</t>
  </si>
  <si>
    <t>9781 Berlin Ave</t>
  </si>
  <si>
    <t>9697 Beijing Ave</t>
  </si>
  <si>
    <t>1215 Random Rd</t>
  </si>
  <si>
    <t>9302 Mexico City Ave</t>
  </si>
  <si>
    <t>9302 SÃ£o Paulo Ave</t>
  </si>
  <si>
    <t>1979 Dubai Ave</t>
  </si>
  <si>
    <t>5856 Berlin Ave</t>
  </si>
  <si>
    <t>4464 Los Angeles Ave</t>
  </si>
  <si>
    <t>7068 Random Rd</t>
  </si>
  <si>
    <t>8217 Moscow Ave</t>
  </si>
  <si>
    <t>8022 Moscow Ave</t>
  </si>
  <si>
    <t>3103 Chicago Ave</t>
  </si>
  <si>
    <t>8540 Cape Town Ave</t>
  </si>
  <si>
    <t>676 Toronto Ave</t>
  </si>
  <si>
    <t>9320 Chicago Ave</t>
  </si>
  <si>
    <t>2013 Chicago Ave</t>
  </si>
  <si>
    <t>4654 Beijing Ave</t>
  </si>
  <si>
    <t>6078 Cape Town Ave</t>
  </si>
  <si>
    <t>6538 Toronto Ave</t>
  </si>
  <si>
    <t>2076 Mumbai Ave</t>
  </si>
  <si>
    <t>1021 Chicago Ave</t>
  </si>
  <si>
    <t>4936 Mumbai Ave</t>
  </si>
  <si>
    <t>6455 Beijing Ave</t>
  </si>
  <si>
    <t>1563 Moscow Ave</t>
  </si>
  <si>
    <t>5062 Cape Town Ave</t>
  </si>
  <si>
    <t>1862 San Francisco Ave</t>
  </si>
  <si>
    <t>4976 Los Angeles Ave</t>
  </si>
  <si>
    <t>824 Los Angeles Ave</t>
  </si>
  <si>
    <t>2168 SÃ£o Paulo Ave</t>
  </si>
  <si>
    <t>7911 Bangkok Ave</t>
  </si>
  <si>
    <t>6812 Chicago Ave</t>
  </si>
  <si>
    <t>6205 Moscow Ave</t>
  </si>
  <si>
    <t>6963 Mumbai Ave</t>
  </si>
  <si>
    <t>6408 Los Angeles Ave</t>
  </si>
  <si>
    <t>8923 Sydney Ave</t>
  </si>
  <si>
    <t>5190 SÃ£o Paulo Ave</t>
  </si>
  <si>
    <t>7841 San Francisco Ave</t>
  </si>
  <si>
    <t>7120 Chicago Ave</t>
  </si>
  <si>
    <t>8208 Mumbai Ave</t>
  </si>
  <si>
    <t>5034 Cape Town Ave</t>
  </si>
  <si>
    <t>5543 Dubai Ave</t>
  </si>
  <si>
    <t>5849 Chicago Ave</t>
  </si>
  <si>
    <t>2944 Toronto Ave</t>
  </si>
  <si>
    <t>965 Bangkok Ave</t>
  </si>
  <si>
    <t>9219 Dubai Ave</t>
  </si>
  <si>
    <t>2404 Sydney Ave</t>
  </si>
  <si>
    <t>1698 Beijing Ave</t>
  </si>
  <si>
    <t>1766 Random Rd</t>
  </si>
  <si>
    <t>9605 Beijing Ave</t>
  </si>
  <si>
    <t>8984 SÃ£o Paulo Ave</t>
  </si>
  <si>
    <t>1004 Toronto Ave</t>
  </si>
  <si>
    <t>565 Mexico City Ave</t>
  </si>
  <si>
    <t>6757 SÃ£o Paulo Ave</t>
  </si>
  <si>
    <t>1903 San Francisco Ave</t>
  </si>
  <si>
    <t>6068 Chicago Ave</t>
  </si>
  <si>
    <t>4217 Cape Town Ave</t>
  </si>
  <si>
    <t>1639 Seoul Ave</t>
  </si>
  <si>
    <t>3609 Random Rd</t>
  </si>
  <si>
    <t>9195 Mumbai Ave</t>
  </si>
  <si>
    <t>8869 Seoul Ave</t>
  </si>
  <si>
    <t>5136 Seoul Ave</t>
  </si>
  <si>
    <t>3578 Bangkok Ave</t>
  </si>
  <si>
    <t>4977 Beijing Ave</t>
  </si>
  <si>
    <t>3929 Cape Town Ave</t>
  </si>
  <si>
    <t>5717 Toronto Ave</t>
  </si>
  <si>
    <t>5917 Berlin Ave</t>
  </si>
  <si>
    <t>2542 Beijing Ave</t>
  </si>
  <si>
    <t>8431 Dubai Ave</t>
  </si>
  <si>
    <t>9468 Bangkok Ave</t>
  </si>
  <si>
    <t>1546 Beijing Ave</t>
  </si>
  <si>
    <t>3091 Chicago Ave</t>
  </si>
  <si>
    <t>2225 Moscow Ave</t>
  </si>
  <si>
    <t>3032 Chicago Ave</t>
  </si>
  <si>
    <t>5292 Los Angeles Ave</t>
  </si>
  <si>
    <t>1744 Toronto Ave</t>
  </si>
  <si>
    <t>4042 Chicago Ave</t>
  </si>
  <si>
    <t>9085 Chicago Ave</t>
  </si>
  <si>
    <t>2397 Chicago Ave</t>
  </si>
  <si>
    <t>3548 Random Rd</t>
  </si>
  <si>
    <t>9994 Sydney Ave</t>
  </si>
  <si>
    <t>7062 Random Rd</t>
  </si>
  <si>
    <t>7741 Toronto Ave</t>
  </si>
  <si>
    <t>8262 Mumbai Ave</t>
  </si>
  <si>
    <t>6128 Mexico City Ave</t>
  </si>
  <si>
    <t>732 Mexico City Ave</t>
  </si>
  <si>
    <t>2028 Sydney Ave</t>
  </si>
  <si>
    <t>1640 Toronto Ave</t>
  </si>
  <si>
    <t>1251 Sydney Ave</t>
  </si>
  <si>
    <t>3263 Bangkok Ave</t>
  </si>
  <si>
    <t>1098 Mumbai Ave</t>
  </si>
  <si>
    <t>8754 Toronto Ave</t>
  </si>
  <si>
    <t>9347 Cape Town Ave</t>
  </si>
  <si>
    <t>5632 Dubai Ave</t>
  </si>
  <si>
    <t>2191 Cape Town Ave</t>
  </si>
  <si>
    <t>1368 Seoul Ave</t>
  </si>
  <si>
    <t>1693 Chicago Ave</t>
  </si>
  <si>
    <t>3715 Seoul Ave</t>
  </si>
  <si>
    <t>6904 Toronto Ave</t>
  </si>
  <si>
    <t>2594 Sydney Ave</t>
  </si>
  <si>
    <t>3100 Seoul Ave</t>
  </si>
  <si>
    <t>9638 Toronto Ave</t>
  </si>
  <si>
    <t>2001 Seoul Ave</t>
  </si>
  <si>
    <t>8868 Chicago Ave</t>
  </si>
  <si>
    <t>8721 Beijing Ave</t>
  </si>
  <si>
    <t>6529 San Francisco Ave</t>
  </si>
  <si>
    <t>1450 Sydney Ave</t>
  </si>
  <si>
    <t>3069 Cape Town Ave</t>
  </si>
  <si>
    <t>5803 Seoul Ave</t>
  </si>
  <si>
    <t>9359 Mexico City Ave</t>
  </si>
  <si>
    <t>9248 Dubai Ave</t>
  </si>
  <si>
    <t>2851 Random Rd</t>
  </si>
  <si>
    <t>1340 Dubai Ave</t>
  </si>
  <si>
    <t>1058 Moscow Ave</t>
  </si>
  <si>
    <t>3377 Mexico City Ave</t>
  </si>
  <si>
    <t>819 Seoul Ave</t>
  </si>
  <si>
    <t>4194 San Francisco Ave</t>
  </si>
  <si>
    <t>5415 Moscow Ave</t>
  </si>
  <si>
    <t>2676 Berlin Ave</t>
  </si>
  <si>
    <t>1871 Seoul Ave</t>
  </si>
  <si>
    <t>4432 SÃ£o Paulo Ave</t>
  </si>
  <si>
    <t>297 Chicago Ave</t>
  </si>
  <si>
    <t>1643 Random Rd</t>
  </si>
  <si>
    <t>4451 Toronto Ave</t>
  </si>
  <si>
    <t>6530 Cape Town Ave</t>
  </si>
  <si>
    <t>186 Seoul Ave</t>
  </si>
  <si>
    <t>3002 Random Rd</t>
  </si>
  <si>
    <t>7346 Chicago Ave</t>
  </si>
  <si>
    <t>7128 Cape Town Ave</t>
  </si>
  <si>
    <t>2259 Mexico City Ave</t>
  </si>
  <si>
    <t>8621 Cape Town Ave</t>
  </si>
  <si>
    <t>8013 SÃ£o Paulo Ave</t>
  </si>
  <si>
    <t>9809 Random Rd</t>
  </si>
  <si>
    <t>8946 Beijing Ave</t>
  </si>
  <si>
    <t>7486 SÃ£o Paulo Ave</t>
  </si>
  <si>
    <t>4076 Berlin Ave</t>
  </si>
  <si>
    <t>5493 Bangkok Ave</t>
  </si>
  <si>
    <t>1201 SÃ£o Paulo Ave</t>
  </si>
  <si>
    <t>386 Bangkok Ave</t>
  </si>
  <si>
    <t>5280 Los Angeles Ave</t>
  </si>
  <si>
    <t>2144 Berlin Ave</t>
  </si>
  <si>
    <t>5750 Moscow Ave</t>
  </si>
  <si>
    <t>3345 SÃ£o Paulo Ave</t>
  </si>
  <si>
    <t>8849 Dubai Ave</t>
  </si>
  <si>
    <t>8069 Beijing Ave</t>
  </si>
  <si>
    <t>1277 Mumbai Ave</t>
  </si>
  <si>
    <t>8575 Beijing Ave</t>
  </si>
  <si>
    <t>826 Random Rd</t>
  </si>
  <si>
    <t>5095 Mumbai Ave</t>
  </si>
  <si>
    <t>9740 San Francisco Ave</t>
  </si>
  <si>
    <t>1258 Los Angeles Ave</t>
  </si>
  <si>
    <t>2728 Mumbai Ave</t>
  </si>
  <si>
    <t>6647 San Francisco Ave</t>
  </si>
  <si>
    <t>9820 Los Angeles Ave</t>
  </si>
  <si>
    <t>422 San Francisco Ave</t>
  </si>
  <si>
    <t>8425 Toronto Ave</t>
  </si>
  <si>
    <t>3530 Beijing Ave</t>
  </si>
  <si>
    <t>10 Sydney Ave</t>
  </si>
  <si>
    <t>810 San Francisco Ave</t>
  </si>
  <si>
    <t>1142 Bangkok Ave</t>
  </si>
  <si>
    <t>1787 Chicago Ave</t>
  </si>
  <si>
    <t>482 Beijing Ave</t>
  </si>
  <si>
    <t>8121 Mumbai Ave</t>
  </si>
  <si>
    <t>1042 Mexico City Ave</t>
  </si>
  <si>
    <t>63 Cape Town Ave</t>
  </si>
  <si>
    <t>5174 Bangkok Ave</t>
  </si>
  <si>
    <t>870 Sydney Ave</t>
  </si>
  <si>
    <t>9442 Chicago Ave</t>
  </si>
  <si>
    <t>3717 San Francisco Ave</t>
  </si>
  <si>
    <t>9567 Cape Town Ave</t>
  </si>
  <si>
    <t>9843 Mumbai Ave</t>
  </si>
  <si>
    <t>6605 Random Rd</t>
  </si>
  <si>
    <t>2481 Moscow Ave</t>
  </si>
  <si>
    <t>2730 Chicago Ave</t>
  </si>
  <si>
    <t>400 Mexico City Ave</t>
  </si>
  <si>
    <t>409 Moscow Ave</t>
  </si>
  <si>
    <t>988 Moscow Ave</t>
  </si>
  <si>
    <t>9899 Random Rd</t>
  </si>
  <si>
    <t>1044 Chicago Ave</t>
  </si>
  <si>
    <t>1748 Beijing Ave</t>
  </si>
  <si>
    <t>1371 Chicago Ave</t>
  </si>
  <si>
    <t>7122 Bangkok Ave</t>
  </si>
  <si>
    <t>9356 Chicago Ave</t>
  </si>
  <si>
    <t>560 Moscow Ave</t>
  </si>
  <si>
    <t>8930 Moscow Ave</t>
  </si>
  <si>
    <t>1756 Los Angeles Ave</t>
  </si>
  <si>
    <t>4610 Seoul Ave</t>
  </si>
  <si>
    <t>1876 Moscow Ave</t>
  </si>
  <si>
    <t>7735 Seoul Ave</t>
  </si>
  <si>
    <t>3484 Chicago Ave</t>
  </si>
  <si>
    <t>9183 Toronto Ave</t>
  </si>
  <si>
    <t>6135 Los Angeles Ave</t>
  </si>
  <si>
    <t>4237 Bangkok Ave</t>
  </si>
  <si>
    <t>7211 Chicago Ave</t>
  </si>
  <si>
    <t>603 Cape Town Ave</t>
  </si>
  <si>
    <t>6072 Random Rd</t>
  </si>
  <si>
    <t>7786 Seoul Ave</t>
  </si>
  <si>
    <t>5059 Moscow Ave</t>
  </si>
  <si>
    <t>8882 Seoul Ave</t>
  </si>
  <si>
    <t>6936 Los Angeles Ave</t>
  </si>
  <si>
    <t>9051 Bangkok Ave</t>
  </si>
  <si>
    <t>9100 Mexico City Ave</t>
  </si>
  <si>
    <t>468 Beijing Ave</t>
  </si>
  <si>
    <t>2976 Mexico City Ave</t>
  </si>
  <si>
    <t>278 Sydney Ave</t>
  </si>
  <si>
    <t>9918 Mumbai Ave</t>
  </si>
  <si>
    <t>6612 Chicago Ave</t>
  </si>
  <si>
    <t>6681 Random Rd</t>
  </si>
  <si>
    <t>4991 Toronto Ave</t>
  </si>
  <si>
    <t>4042 Moscow Ave</t>
  </si>
  <si>
    <t>460 Seoul Ave</t>
  </si>
  <si>
    <t>9478 Random Rd</t>
  </si>
  <si>
    <t>1668 Beijing Ave</t>
  </si>
  <si>
    <t>4294 Mexico City Ave</t>
  </si>
  <si>
    <t>5689 Dubai Ave</t>
  </si>
  <si>
    <t>410 Berlin Ave</t>
  </si>
  <si>
    <t>9384 Dubai Ave</t>
  </si>
  <si>
    <t>74 Bangkok Ave</t>
  </si>
  <si>
    <t>1657 Berlin Ave</t>
  </si>
  <si>
    <t>2198 Sydney Ave</t>
  </si>
  <si>
    <t>8725 SÃ£o Paulo Ave</t>
  </si>
  <si>
    <t>9096 Random Rd</t>
  </si>
  <si>
    <t>6424 Cape Town Ave</t>
  </si>
  <si>
    <t>2495 Mexico City Ave</t>
  </si>
  <si>
    <t>8860 Mumbai Ave</t>
  </si>
  <si>
    <t>1049 Sydney Ave</t>
  </si>
  <si>
    <t>5675 Random Rd</t>
  </si>
  <si>
    <t>4487 Seoul Ave</t>
  </si>
  <si>
    <t>2958 Mumbai Ave</t>
  </si>
  <si>
    <t>9439 Cape Town Ave</t>
  </si>
  <si>
    <t>2167 Chicago Ave</t>
  </si>
  <si>
    <t>1256 Dubai Ave</t>
  </si>
  <si>
    <t>6327 Moscow Ave</t>
  </si>
  <si>
    <t>1469 Mumbai Ave</t>
  </si>
  <si>
    <t>1895 Seoul Ave</t>
  </si>
  <si>
    <t>9868 Dubai Ave</t>
  </si>
  <si>
    <t>5162 Cape Town Ave</t>
  </si>
  <si>
    <t>7541 San Francisco Ave</t>
  </si>
  <si>
    <t>87 SÃ£o Paulo Ave</t>
  </si>
  <si>
    <t>8387 Mumbai Ave</t>
  </si>
  <si>
    <t>2418 Dubai Ave</t>
  </si>
  <si>
    <t>9095 Mexico City Ave</t>
  </si>
  <si>
    <t>4551 Bangkok Ave</t>
  </si>
  <si>
    <t>6039 Random Rd</t>
  </si>
  <si>
    <t>3846 SÃ£o Paulo Ave</t>
  </si>
  <si>
    <t>7155 Los Angeles Ave</t>
  </si>
  <si>
    <t>8368 Seoul Ave</t>
  </si>
  <si>
    <t>8969 Random Rd</t>
  </si>
  <si>
    <t>1527 Sydney Ave</t>
  </si>
  <si>
    <t>8244 Cape Town Ave</t>
  </si>
  <si>
    <t>5363 Mumbai Ave</t>
  </si>
  <si>
    <t>8274 Los Angeles Ave</t>
  </si>
  <si>
    <t>8201 SÃ£o Paulo Ave</t>
  </si>
  <si>
    <t>9633 Seoul Ave</t>
  </si>
  <si>
    <t>4084 Seoul Ave</t>
  </si>
  <si>
    <t>1265 Sydney Ave</t>
  </si>
  <si>
    <t>4299 Seoul Ave</t>
  </si>
  <si>
    <t>6599 Sydney Ave</t>
  </si>
  <si>
    <t>5422 Beijing Ave</t>
  </si>
  <si>
    <t>1103 San Francisco Ave</t>
  </si>
  <si>
    <t>4521 Berlin Ave</t>
  </si>
  <si>
    <t>7206 Moscow Ave</t>
  </si>
  <si>
    <t>4590 Seoul Ave</t>
  </si>
  <si>
    <t>7535 Seoul Ave</t>
  </si>
  <si>
    <t>8580 Los Angeles Ave</t>
  </si>
  <si>
    <t>2780 Bangkok Ave</t>
  </si>
  <si>
    <t>2081 Random Rd</t>
  </si>
  <si>
    <t>9144 Dubai Ave</t>
  </si>
  <si>
    <t>4001 Cape Town Ave</t>
  </si>
  <si>
    <t>9452 Los Angeles Ave</t>
  </si>
  <si>
    <t>2019 Beijing Ave</t>
  </si>
  <si>
    <t>2118 Random Rd</t>
  </si>
  <si>
    <t>7941 Cape Town Ave</t>
  </si>
  <si>
    <t>8354 Random Rd</t>
  </si>
  <si>
    <t>876 Berlin Ave</t>
  </si>
  <si>
    <t>3202 Toronto Ave</t>
  </si>
  <si>
    <t>7554 Mexico City Ave</t>
  </si>
  <si>
    <t>2171 Random Rd</t>
  </si>
  <si>
    <t>7770 Seoul Ave</t>
  </si>
  <si>
    <t>1893 Beijing Ave</t>
  </si>
  <si>
    <t>2279 Dubai Ave</t>
  </si>
  <si>
    <t>1173 Mexico City Ave</t>
  </si>
  <si>
    <t>2667 Bangkok Ave</t>
  </si>
  <si>
    <t>293 Random Rd</t>
  </si>
  <si>
    <t>2698 Moscow Ave</t>
  </si>
  <si>
    <t>4307 Beijing Ave</t>
  </si>
  <si>
    <t>2931 Bangkok Ave</t>
  </si>
  <si>
    <t>8158 Bangkok Ave</t>
  </si>
  <si>
    <t>1298 Toronto Ave</t>
  </si>
  <si>
    <t>3589 Random Rd</t>
  </si>
  <si>
    <t>5997 Sydney Ave</t>
  </si>
  <si>
    <t>1246 Berlin Ave</t>
  </si>
  <si>
    <t>9724 Random Rd</t>
  </si>
  <si>
    <t>6108 Toronto Ave</t>
  </si>
  <si>
    <t>4945 Beijing Ave</t>
  </si>
  <si>
    <t>2049 Seoul Ave</t>
  </si>
  <si>
    <t>5178 SÃ£o Paulo Ave</t>
  </si>
  <si>
    <t>1652 Moscow Ave</t>
  </si>
  <si>
    <t>464 Mexico City Ave</t>
  </si>
  <si>
    <t>678 Random Rd</t>
  </si>
  <si>
    <t>26 Cape Town Ave</t>
  </si>
  <si>
    <t>5131 Bangkok Ave</t>
  </si>
  <si>
    <t>7924 Berlin Ave</t>
  </si>
  <si>
    <t>7263 Random Rd</t>
  </si>
  <si>
    <t>8604 Moscow Ave</t>
  </si>
  <si>
    <t>3982 Los Angeles Ave</t>
  </si>
  <si>
    <t>6145 Mumbai Ave</t>
  </si>
  <si>
    <t>3929 Berlin Ave</t>
  </si>
  <si>
    <t>5612 Cape Town Ave</t>
  </si>
  <si>
    <t>1225 Seoul Ave</t>
  </si>
  <si>
    <t>4643 SÃ£o Paulo Ave</t>
  </si>
  <si>
    <t>4383 Dubai Ave</t>
  </si>
  <si>
    <t>3125 Los Angeles Ave</t>
  </si>
  <si>
    <t>7562 Sydney Ave</t>
  </si>
  <si>
    <t>457 Dubai Ave</t>
  </si>
  <si>
    <t>7252 Random Rd</t>
  </si>
  <si>
    <t>8785 Los Angeles Ave</t>
  </si>
  <si>
    <t>8109 Cape Town Ave</t>
  </si>
  <si>
    <t>8130 Beijing Ave</t>
  </si>
  <si>
    <t>6789 Moscow Ave</t>
  </si>
  <si>
    <t>4319 Cape Town Ave</t>
  </si>
  <si>
    <t>3842 Random Rd</t>
  </si>
  <si>
    <t>1842 Mexico City Ave</t>
  </si>
  <si>
    <t>4421 Los Angeles Ave</t>
  </si>
  <si>
    <t>2241 SÃ£o Paulo Ave</t>
  </si>
  <si>
    <t>9089 Toronto Ave</t>
  </si>
  <si>
    <t>158 Beijing Ave</t>
  </si>
  <si>
    <t>9313 Random Rd</t>
  </si>
  <si>
    <t>5258 Chicago Ave</t>
  </si>
  <si>
    <t>2153 Moscow Ave</t>
  </si>
  <si>
    <t>6064 Bangkok Ave</t>
  </si>
  <si>
    <t>5202 Moscow Ave</t>
  </si>
  <si>
    <t>7197 Sydney Ave</t>
  </si>
  <si>
    <t>3038 Bangkok Ave</t>
  </si>
  <si>
    <t>4317 Berlin Ave</t>
  </si>
  <si>
    <t>9735 Mexico City Ave</t>
  </si>
  <si>
    <t>7599 Random Rd</t>
  </si>
  <si>
    <t>4066 Cape Town Ave</t>
  </si>
  <si>
    <t>2451 Mumbai Ave</t>
  </si>
  <si>
    <t>5077 Sydney Ave</t>
  </si>
  <si>
    <t>1808 Moscow Ave</t>
  </si>
  <si>
    <t>729 Random Rd</t>
  </si>
  <si>
    <t>3957 Random Rd</t>
  </si>
  <si>
    <t>3338 Sydney Ave</t>
  </si>
  <si>
    <t>8934 Beijing Ave</t>
  </si>
  <si>
    <t>9422 SÃ£o Paulo Ave</t>
  </si>
  <si>
    <t>7290 Random Rd</t>
  </si>
  <si>
    <t>3698 Seoul Ave</t>
  </si>
  <si>
    <t>153 Los Angeles Ave</t>
  </si>
  <si>
    <t>2699 Random Rd</t>
  </si>
  <si>
    <t>9584 Random Rd</t>
  </si>
  <si>
    <t>3628 Chicago Ave</t>
  </si>
  <si>
    <t>4640 Dubai Ave</t>
  </si>
  <si>
    <t>6958 Toronto Ave</t>
  </si>
  <si>
    <t>6233 Toronto Ave</t>
  </si>
  <si>
    <t>9368 Beijing Ave</t>
  </si>
  <si>
    <t>7607 Bangkok Ave</t>
  </si>
  <si>
    <t>4209 Beijing Ave</t>
  </si>
  <si>
    <t>4360 Chicago Ave</t>
  </si>
  <si>
    <t>2414 Toronto Ave</t>
  </si>
  <si>
    <t>6091 Mexico City Ave</t>
  </si>
  <si>
    <t>9776 Beijing Ave</t>
  </si>
  <si>
    <t>1344 Los Angeles Ave</t>
  </si>
  <si>
    <t>5540 SÃ£o Paulo Ave</t>
  </si>
  <si>
    <t>435 Beijing Ave</t>
  </si>
  <si>
    <t>2396 Toronto Ave</t>
  </si>
  <si>
    <t>5857 Random Rd</t>
  </si>
  <si>
    <t>5358 San Francisco Ave</t>
  </si>
  <si>
    <t>5017 Chicago Ave</t>
  </si>
  <si>
    <t>5730 Chicago Ave</t>
  </si>
  <si>
    <t>8868 Random Rd</t>
  </si>
  <si>
    <t>139 Mexico City Ave</t>
  </si>
  <si>
    <t>8142 Sydney Ave</t>
  </si>
  <si>
    <t>6635 Mexico City Ave</t>
  </si>
  <si>
    <t>5929 Los Angeles Ave</t>
  </si>
  <si>
    <t>1091 Random Rd</t>
  </si>
  <si>
    <t>7148 Berlin Ave</t>
  </si>
  <si>
    <t>8748 SÃ£o Paulo Ave</t>
  </si>
  <si>
    <t>5748 San Francisco Ave</t>
  </si>
  <si>
    <t>2550 Bangkok Ave</t>
  </si>
  <si>
    <t>3363 Random Rd</t>
  </si>
  <si>
    <t>2117 Moscow Ave</t>
  </si>
  <si>
    <t>9791 Cape Town Ave</t>
  </si>
  <si>
    <t>5447 Bangkok Ave</t>
  </si>
  <si>
    <t>7451 Mexico City Ave</t>
  </si>
  <si>
    <t>4757 Toronto Ave</t>
  </si>
  <si>
    <t>2321 San Francisco Ave</t>
  </si>
  <si>
    <t>1029 Seoul Ave</t>
  </si>
  <si>
    <t>1145 Random Rd</t>
  </si>
  <si>
    <t>3983 SÃ£o Paulo Ave</t>
  </si>
  <si>
    <t>5820 Cape Town Ave</t>
  </si>
  <si>
    <t>3205 Cape Town Ave</t>
  </si>
  <si>
    <t>8343 Bangkok Ave</t>
  </si>
  <si>
    <t>4076 Seoul Ave</t>
  </si>
  <si>
    <t>1315 Beijing Ave</t>
  </si>
  <si>
    <t>5005 Mumbai Ave</t>
  </si>
  <si>
    <t>5761 Moscow Ave</t>
  </si>
  <si>
    <t>4883 Random Rd</t>
  </si>
  <si>
    <t>4476 SÃ£o Paulo Ave</t>
  </si>
  <si>
    <t>3759 Dubai Ave</t>
  </si>
  <si>
    <t>7003 Mexico City Ave</t>
  </si>
  <si>
    <t>3776 Los Angeles Ave</t>
  </si>
  <si>
    <t>7672 Chicago Ave</t>
  </si>
  <si>
    <t>7418 Mexico City Ave</t>
  </si>
  <si>
    <t>9920 Bangkok Ave</t>
  </si>
  <si>
    <t>1087 Cape Town Ave</t>
  </si>
  <si>
    <t>1956 San Francisco Ave</t>
  </si>
  <si>
    <t>117 SÃ£o Paulo Ave</t>
  </si>
  <si>
    <t>2554 San Francisco Ave</t>
  </si>
  <si>
    <t>9886 Random Rd</t>
  </si>
  <si>
    <t>142 Sydney Ave</t>
  </si>
  <si>
    <t>6526 Dubai Ave</t>
  </si>
  <si>
    <t>5926 SÃ£o Paulo Ave</t>
  </si>
  <si>
    <t>4481 Toronto Ave</t>
  </si>
  <si>
    <t>1660 Chicago Ave</t>
  </si>
  <si>
    <t>2992 San Francisco Ave</t>
  </si>
  <si>
    <t>6942 Beijing Ave</t>
  </si>
  <si>
    <t>4725 Sydney Ave</t>
  </si>
  <si>
    <t>5702 Dubai Ave</t>
  </si>
  <si>
    <t>459 San Francisco Ave</t>
  </si>
  <si>
    <t>8369 Bangkok Ave</t>
  </si>
  <si>
    <t>7935 Mumbai Ave</t>
  </si>
  <si>
    <t>6397 Cape Town Ave</t>
  </si>
  <si>
    <t>6200 Mexico City Ave</t>
  </si>
  <si>
    <t>8361 Seoul Ave</t>
  </si>
  <si>
    <t>144 Beijing Ave</t>
  </si>
  <si>
    <t>9018 Berlin Ave</t>
  </si>
  <si>
    <t>9826 Berlin Ave</t>
  </si>
  <si>
    <t>3239 Random Rd</t>
  </si>
  <si>
    <t>9154 Sydney Ave</t>
  </si>
  <si>
    <t>6328 Mumbai Ave</t>
  </si>
  <si>
    <t>1931 Toronto Ave</t>
  </si>
  <si>
    <t>7594 Chicago Ave</t>
  </si>
  <si>
    <t>460 Los Angeles Ave</t>
  </si>
  <si>
    <t>9373 Bangkok Ave</t>
  </si>
  <si>
    <t>8689 Moscow Ave</t>
  </si>
  <si>
    <t>522 Los Angeles Ave</t>
  </si>
  <si>
    <t>1348 Random Rd</t>
  </si>
  <si>
    <t>1809 Los Angeles Ave</t>
  </si>
  <si>
    <t>816 Seoul Ave</t>
  </si>
  <si>
    <t>7066 Chicago Ave</t>
  </si>
  <si>
    <t>3742 Beijing Ave</t>
  </si>
  <si>
    <t>2615 Mexico City Ave</t>
  </si>
  <si>
    <t>5706 Bangkok Ave</t>
  </si>
  <si>
    <t>2505 Random Rd</t>
  </si>
  <si>
    <t>1232 Sydney Ave</t>
  </si>
  <si>
    <t>680 Chicago Ave</t>
  </si>
  <si>
    <t>1516 Toronto Ave</t>
  </si>
  <si>
    <t>8589 San Francisco Ave</t>
  </si>
  <si>
    <t>2909 Dubai Ave</t>
  </si>
  <si>
    <t>6466 San Francisco Ave</t>
  </si>
  <si>
    <t>7387 Bangkok Ave</t>
  </si>
  <si>
    <t>2610 San Francisco Ave</t>
  </si>
  <si>
    <t>2553 Berlin Ave</t>
  </si>
  <si>
    <t>5914 Cape Town Ave</t>
  </si>
  <si>
    <t>7364 Los Angeles Ave</t>
  </si>
  <si>
    <t>1556 Bangkok Ave</t>
  </si>
  <si>
    <t>5409 Mexico City Ave</t>
  </si>
  <si>
    <t>5633 Mumbai Ave</t>
  </si>
  <si>
    <t>4332 Mumbai Ave</t>
  </si>
  <si>
    <t>7072 Mumbai Ave</t>
  </si>
  <si>
    <t>3729 Los Angeles Ave</t>
  </si>
  <si>
    <t>4274 Bangkok Ave</t>
  </si>
  <si>
    <t>9731 Bangkok Ave</t>
  </si>
  <si>
    <t>2825 Seoul Ave</t>
  </si>
  <si>
    <t>7305 SÃ£o Paulo Ave</t>
  </si>
  <si>
    <t>6984 Random Rd</t>
  </si>
  <si>
    <t>8860 Seoul Ave</t>
  </si>
  <si>
    <t>9497 Seoul Ave</t>
  </si>
  <si>
    <t>3418 Dubai Ave</t>
  </si>
  <si>
    <t>5782 Moscow Ave</t>
  </si>
  <si>
    <t>9124 Beijing Ave</t>
  </si>
  <si>
    <t>3022 Bangkok Ave</t>
  </si>
  <si>
    <t>7982 Los Angeles Ave</t>
  </si>
  <si>
    <t>4579 Random Rd</t>
  </si>
  <si>
    <t>5566 Los Angeles Ave</t>
  </si>
  <si>
    <t>8123 Berlin Ave</t>
  </si>
  <si>
    <t>3939 Bangkok Ave</t>
  </si>
  <si>
    <t>7165 Random Rd</t>
  </si>
  <si>
    <t>6339 Cape Town Ave</t>
  </si>
  <si>
    <t>5324 San Francisco Ave</t>
  </si>
  <si>
    <t>2383 SÃ£o Paulo Ave</t>
  </si>
  <si>
    <t>5940 Seoul Ave</t>
  </si>
  <si>
    <t>3222 Dubai Ave</t>
  </si>
  <si>
    <t>968 Random Rd</t>
  </si>
  <si>
    <t>2854 Los Angeles Ave</t>
  </si>
  <si>
    <t>6440 San Francisco Ave</t>
  </si>
  <si>
    <t>4946 Chicago Ave</t>
  </si>
  <si>
    <t>5538 Bangkok Ave</t>
  </si>
  <si>
    <t>5876 San Francisco Ave</t>
  </si>
  <si>
    <t>8842 Los Angeles Ave</t>
  </si>
  <si>
    <t>9582 Moscow Ave</t>
  </si>
  <si>
    <t>8415 SÃ£o Paulo Ave</t>
  </si>
  <si>
    <t>5954 Cape Town Ave</t>
  </si>
  <si>
    <t>9791 Toronto Ave</t>
  </si>
  <si>
    <t>2566 Cape Town Ave</t>
  </si>
  <si>
    <t>6464 Los Angeles Ave</t>
  </si>
  <si>
    <t>8910 Random Rd</t>
  </si>
  <si>
    <t>7783 Mumbai Ave</t>
  </si>
  <si>
    <t>6504 Moscow Ave</t>
  </si>
  <si>
    <t>9460 Seoul Ave</t>
  </si>
  <si>
    <t>8426 Bangkok Ave</t>
  </si>
  <si>
    <t>9619 SÃ£o Paulo Ave</t>
  </si>
  <si>
    <t>2209 Seoul Ave</t>
  </si>
  <si>
    <t>174 Random Rd</t>
  </si>
  <si>
    <t>1810 Bangkok Ave</t>
  </si>
  <si>
    <t>3882 Berlin Ave</t>
  </si>
  <si>
    <t>8576 Moscow Ave</t>
  </si>
  <si>
    <t>6199 Berlin Ave</t>
  </si>
  <si>
    <t>9857 SÃ£o Paulo Ave</t>
  </si>
  <si>
    <t>9084 Random Rd</t>
  </si>
  <si>
    <t>6878 Seoul Ave</t>
  </si>
  <si>
    <t>5760 Bangkok Ave</t>
  </si>
  <si>
    <t>1101 Los Angeles Ave</t>
  </si>
  <si>
    <t>4371 San Francisco Ave</t>
  </si>
  <si>
    <t>8659 Random Rd</t>
  </si>
  <si>
    <t>8308 Dubai Ave</t>
  </si>
  <si>
    <t>8963 Random Rd</t>
  </si>
  <si>
    <t>1853 Mumbai Ave</t>
  </si>
  <si>
    <t>2561 Mumbai Ave</t>
  </si>
  <si>
    <t>1088 Chicago Ave</t>
  </si>
  <si>
    <t>142 Los Angeles Ave</t>
  </si>
  <si>
    <t>5938 SÃ£o Paulo Ave</t>
  </si>
  <si>
    <t>1462 Sydney Ave</t>
  </si>
  <si>
    <t>4267 Chicago Ave</t>
  </si>
  <si>
    <t>4151 Los Angeles Ave</t>
  </si>
  <si>
    <t>742 Mumbai Ave</t>
  </si>
  <si>
    <t>4316 Mumbai Ave</t>
  </si>
  <si>
    <t>2626 Bangkok Ave</t>
  </si>
  <si>
    <t>6304 Mexico City Ave</t>
  </si>
  <si>
    <t>3724 Seoul Ave</t>
  </si>
  <si>
    <t>3196 Random Rd</t>
  </si>
  <si>
    <t>4140 Chicago Ave</t>
  </si>
  <si>
    <t>3423 Toronto Ave</t>
  </si>
  <si>
    <t>7465 Random Rd</t>
  </si>
  <si>
    <t>6936 SÃ£o Paulo Ave</t>
  </si>
  <si>
    <t>1556 SÃ£o Paulo Ave</t>
  </si>
  <si>
    <t>7832 Dubai Ave</t>
  </si>
  <si>
    <t>1567 Cape Town Ave</t>
  </si>
  <si>
    <t>6639 SÃ£o Paulo Ave</t>
  </si>
  <si>
    <t>2177 Mexico City Ave</t>
  </si>
  <si>
    <t>144 Mexico City Ave</t>
  </si>
  <si>
    <t>2721 Toronto Ave</t>
  </si>
  <si>
    <t>8362 Chicago Ave</t>
  </si>
  <si>
    <t>3405 Beijing Ave</t>
  </si>
  <si>
    <t>4069 Mexico City Ave</t>
  </si>
  <si>
    <t>5253 Seoul Ave</t>
  </si>
  <si>
    <t>5444 Toronto Ave</t>
  </si>
  <si>
    <t>970 San Francisco Ave</t>
  </si>
  <si>
    <t>3081 Chicago Ave</t>
  </si>
  <si>
    <t>9336 Mumbai Ave</t>
  </si>
  <si>
    <t>3444 Bangkok Ave</t>
  </si>
  <si>
    <t>4113 Sydney Ave</t>
  </si>
  <si>
    <t>5907 Beijing Ave</t>
  </si>
  <si>
    <t>1680 Random Rd</t>
  </si>
  <si>
    <t>6094 Seoul Ave</t>
  </si>
  <si>
    <t>3879 San Francisco Ave</t>
  </si>
  <si>
    <t>9260 Los Angeles Ave</t>
  </si>
  <si>
    <t>7848 Bangkok Ave</t>
  </si>
  <si>
    <t>7017 SÃ£o Paulo Ave</t>
  </si>
  <si>
    <t>516 Berlin Ave</t>
  </si>
  <si>
    <t>4696 SÃ£o Paulo Ave</t>
  </si>
  <si>
    <t>7816 SÃ£o Paulo Ave</t>
  </si>
  <si>
    <t>4504 Mumbai Ave</t>
  </si>
  <si>
    <t>1511 Berlin Ave</t>
  </si>
  <si>
    <t>2210 Mumbai Ave</t>
  </si>
  <si>
    <t>5197 Dubai Ave</t>
  </si>
  <si>
    <t>2911 Beijing Ave</t>
  </si>
  <si>
    <t>5703 Beijing Ave</t>
  </si>
  <si>
    <t>7361 Bangkok Ave</t>
  </si>
  <si>
    <t>4588 San Francisco Ave</t>
  </si>
  <si>
    <t>7658 Berlin Ave</t>
  </si>
  <si>
    <t>6772 Los Angeles Ave</t>
  </si>
  <si>
    <t>4441 Los Angeles Ave</t>
  </si>
  <si>
    <t>865 Sydney Ave</t>
  </si>
  <si>
    <t>7241 Mexico City Ave</t>
  </si>
  <si>
    <t>9527 Mumbai Ave</t>
  </si>
  <si>
    <t>3576 Los Angeles Ave</t>
  </si>
  <si>
    <t>4261 Dubai Ave</t>
  </si>
  <si>
    <t>5998 Berlin Ave</t>
  </si>
  <si>
    <t>1624 Sydney Ave</t>
  </si>
  <si>
    <t>7596 Seoul Ave</t>
  </si>
  <si>
    <t>9105 Berlin Ave</t>
  </si>
  <si>
    <t>5068 Berlin Ave</t>
  </si>
  <si>
    <t>2452 Cape Town Ave</t>
  </si>
  <si>
    <t>45 Moscow Ave</t>
  </si>
  <si>
    <t>7758 Beijing Ave</t>
  </si>
  <si>
    <t>6835 Los Angeles Ave</t>
  </si>
  <si>
    <t>9443 Random Rd</t>
  </si>
  <si>
    <t>5152 Chicago Ave</t>
  </si>
  <si>
    <t>7603 Random Rd</t>
  </si>
  <si>
    <t>1745 Mexico City Ave</t>
  </si>
  <si>
    <t>8969 Berlin Ave</t>
  </si>
  <si>
    <t>9872 Berlin Ave</t>
  </si>
  <si>
    <t>3605 Los Angeles Ave</t>
  </si>
  <si>
    <t>1179 Random Rd</t>
  </si>
  <si>
    <t>8607 Los Angeles Ave</t>
  </si>
  <si>
    <t>8144 Dubai Ave</t>
  </si>
  <si>
    <t>7436 Beijing Ave</t>
  </si>
  <si>
    <t>9839 Cape Town Ave</t>
  </si>
  <si>
    <t>5186 Dubai Ave</t>
  </si>
  <si>
    <t>8176 Mumbai Ave</t>
  </si>
  <si>
    <t>3558 Mexico City Ave</t>
  </si>
  <si>
    <t>9777 Mumbai Ave</t>
  </si>
  <si>
    <t>9666 Sydney Ave</t>
  </si>
  <si>
    <t>8318 Mumbai Ave</t>
  </si>
  <si>
    <t>5552 Mexico City Ave</t>
  </si>
  <si>
    <t>3699 SÃ£o Paulo Ave</t>
  </si>
  <si>
    <t>7280 Berlin Ave</t>
  </si>
  <si>
    <t>7661 Chicago Ave</t>
  </si>
  <si>
    <t>869 Bangkok Ave</t>
  </si>
  <si>
    <t>1205 Dubai Ave</t>
  </si>
  <si>
    <t>7098 Berlin Ave</t>
  </si>
  <si>
    <t>7047 Beijing Ave</t>
  </si>
  <si>
    <t>1964 Toronto Ave</t>
  </si>
  <si>
    <t>4330 Random Rd</t>
  </si>
  <si>
    <t>1695 Mumbai Ave</t>
  </si>
  <si>
    <t>5354 Dubai Ave</t>
  </si>
  <si>
    <t>4948 Mexico City Ave</t>
  </si>
  <si>
    <t>8953 Random Rd</t>
  </si>
  <si>
    <t>6491 Moscow Ave</t>
  </si>
  <si>
    <t>3813 Chicago Ave</t>
  </si>
  <si>
    <t>6032 Mumbai Ave</t>
  </si>
  <si>
    <t>8134 Toronto Ave</t>
  </si>
  <si>
    <t>1781 Mexico City Ave</t>
  </si>
  <si>
    <t>9106 Seoul Ave</t>
  </si>
  <si>
    <t>772 Berlin Ave</t>
  </si>
  <si>
    <t>5661 Berlin Ave</t>
  </si>
  <si>
    <t>2247 Seoul Ave</t>
  </si>
  <si>
    <t>6108 Moscow Ave</t>
  </si>
  <si>
    <t>2665 Chicago Ave</t>
  </si>
  <si>
    <t>703 Mexico City Ave</t>
  </si>
  <si>
    <t>7892 San Francisco Ave</t>
  </si>
  <si>
    <t>6923 Sydney Ave</t>
  </si>
  <si>
    <t>3800 SÃ£o Paulo Ave</t>
  </si>
  <si>
    <t>8479 Dubai Ave</t>
  </si>
  <si>
    <t>5633 Cape Town Ave</t>
  </si>
  <si>
    <t>5877 Sydney Ave</t>
  </si>
  <si>
    <t>3805 Bangkok Ave</t>
  </si>
  <si>
    <t>6279 Toronto Ave</t>
  </si>
  <si>
    <t>350 Seoul Ave</t>
  </si>
  <si>
    <t>7862 Los Angeles Ave</t>
  </si>
  <si>
    <t>6619 Beijing Ave</t>
  </si>
  <si>
    <t>2043 Los Angeles Ave</t>
  </si>
  <si>
    <t>6069 SÃ£o Paulo Ave</t>
  </si>
  <si>
    <t>4915 Berlin Ave</t>
  </si>
  <si>
    <t>5792 Mumbai Ave</t>
  </si>
  <si>
    <t>7615 San Francisco Ave</t>
  </si>
  <si>
    <t>4608 San Francisco Ave</t>
  </si>
  <si>
    <t>1071 Random Rd</t>
  </si>
  <si>
    <t>5903 Bangkok Ave</t>
  </si>
  <si>
    <t>6608 Seoul Ave</t>
  </si>
  <si>
    <t>6006 Sydney Ave</t>
  </si>
  <si>
    <t>5012 Berlin Ave</t>
  </si>
  <si>
    <t>3609 Seoul Ave</t>
  </si>
  <si>
    <t>1053 San Francisco Ave</t>
  </si>
  <si>
    <t>5100 Mexico City Ave</t>
  </si>
  <si>
    <t>6323 Berlin Ave</t>
  </si>
  <si>
    <t>1902 Moscow Ave</t>
  </si>
  <si>
    <t>2104 Bangkok Ave</t>
  </si>
  <si>
    <t>1731 Seoul Ave</t>
  </si>
  <si>
    <t>5465 Mexico City Ave</t>
  </si>
  <si>
    <t>5787 Chicago Ave</t>
  </si>
  <si>
    <t>6329 San Francisco Ave</t>
  </si>
  <si>
    <t>5554 Chicago Ave</t>
  </si>
  <si>
    <t>2120 Dubai Ave</t>
  </si>
  <si>
    <t>1402 Sydney Ave</t>
  </si>
  <si>
    <t>8937 Dubai Ave</t>
  </si>
  <si>
    <t>7012 Chicago Ave</t>
  </si>
  <si>
    <t>4832 Dubai Ave</t>
  </si>
  <si>
    <t>9528 San Francisco Ave</t>
  </si>
  <si>
    <t>2988 SÃ£o Paulo Ave</t>
  </si>
  <si>
    <t>1609 Dubai Ave</t>
  </si>
  <si>
    <t>527 Bangkok Ave</t>
  </si>
  <si>
    <t>7074 Random Rd</t>
  </si>
  <si>
    <t>7963 Beijing Ave</t>
  </si>
  <si>
    <t>4295 Beijing Ave</t>
  </si>
  <si>
    <t>3119 Moscow Ave</t>
  </si>
  <si>
    <t>8055 Sydney Ave</t>
  </si>
  <si>
    <t>1680 Cape Town Ave</t>
  </si>
  <si>
    <t>1665 Seoul Ave</t>
  </si>
  <si>
    <t>370 Chicago Ave</t>
  </si>
  <si>
    <t>6213 Sydney Ave</t>
  </si>
  <si>
    <t>2903 Moscow Ave</t>
  </si>
  <si>
    <t>7423 Chicago Ave</t>
  </si>
  <si>
    <t>1111 Cape Town Ave</t>
  </si>
  <si>
    <t>5215 Bangkok Ave</t>
  </si>
  <si>
    <t>3254 Sydney Ave</t>
  </si>
  <si>
    <t>6419 Berlin Ave</t>
  </si>
  <si>
    <t>4705 Mumbai Ave</t>
  </si>
  <si>
    <t>5083 Seoul Ave</t>
  </si>
  <si>
    <t>3064 Mumbai Ave</t>
  </si>
  <si>
    <t>2745 Chicago Ave</t>
  </si>
  <si>
    <t>539 Random Rd</t>
  </si>
  <si>
    <t>1210 Sydney Ave</t>
  </si>
  <si>
    <t>7033 Beijing Ave</t>
  </si>
  <si>
    <t>5580 Mumbai Ave</t>
  </si>
  <si>
    <t>4928 Moscow Ave</t>
  </si>
  <si>
    <t>4095 SÃ£o Paulo Ave</t>
  </si>
  <si>
    <t>6855 Random Rd</t>
  </si>
  <si>
    <t>3143 Cape Town Ave</t>
  </si>
  <si>
    <t>6911 San Francisco Ave</t>
  </si>
  <si>
    <t>4514 Moscow Ave</t>
  </si>
  <si>
    <t>8569 Beijing Ave</t>
  </si>
  <si>
    <t>9941 Random Rd</t>
  </si>
  <si>
    <t>2681 Cape Town Ave</t>
  </si>
  <si>
    <t>6981 Chicago Ave</t>
  </si>
  <si>
    <t>7638 Random Rd</t>
  </si>
  <si>
    <t>1078 Bangkok Ave</t>
  </si>
  <si>
    <t>2475 Sydney Ave</t>
  </si>
  <si>
    <t>1044 Mexico City Ave</t>
  </si>
  <si>
    <t>2585 Dubai Ave</t>
  </si>
  <si>
    <t>5437 Dubai Ave</t>
  </si>
  <si>
    <t>1424 Chicago Ave</t>
  </si>
  <si>
    <t>2983 Berlin Ave</t>
  </si>
  <si>
    <t>8252 Beijing Ave</t>
  </si>
  <si>
    <t>1129 Chicago Ave</t>
  </si>
  <si>
    <t>7150 Mexico City Ave</t>
  </si>
  <si>
    <t>5484 Bangkok Ave</t>
  </si>
  <si>
    <t>4823 Bangkok Ave</t>
  </si>
  <si>
    <t>9385 Dubai Ave</t>
  </si>
  <si>
    <t>8225 Bangkok Ave</t>
  </si>
  <si>
    <t>1528 Mexico City Ave</t>
  </si>
  <si>
    <t>9672 Beijing Ave</t>
  </si>
  <si>
    <t>4748 Moscow Ave</t>
  </si>
  <si>
    <t>6670 Random Rd</t>
  </si>
  <si>
    <t>708 San Francisco Ave</t>
  </si>
  <si>
    <t>7198 Dubai Ave</t>
  </si>
  <si>
    <t>4208 SÃ£o Paulo Ave</t>
  </si>
  <si>
    <t>738 Bangkok Ave</t>
  </si>
  <si>
    <t>6334 Los Angeles Ave</t>
  </si>
  <si>
    <t>8926 Sydney Ave</t>
  </si>
  <si>
    <t>4743 SÃ£o Paulo Ave</t>
  </si>
  <si>
    <t>2705 Bangkok Ave</t>
  </si>
  <si>
    <t>8306 SÃ£o Paulo Ave</t>
  </si>
  <si>
    <t>8916 Berlin Ave</t>
  </si>
  <si>
    <t>5265 Chicago Ave</t>
  </si>
  <si>
    <t>25 Toronto Ave</t>
  </si>
  <si>
    <t>1564 Mumbai Ave</t>
  </si>
  <si>
    <t>9280 Dubai Ave</t>
  </si>
  <si>
    <t>1967 Toronto Ave</t>
  </si>
  <si>
    <t>7492 Los Angeles Ave</t>
  </si>
  <si>
    <t>4401 San Francisco Ave</t>
  </si>
  <si>
    <t>2605 Bangkok Ave</t>
  </si>
  <si>
    <t>7108 Random Rd</t>
  </si>
  <si>
    <t>610 Bangkok Ave</t>
  </si>
  <si>
    <t>2764 Dubai Ave</t>
  </si>
  <si>
    <t>3916 Cape Town Ave</t>
  </si>
  <si>
    <t>8917 Los Angeles Ave</t>
  </si>
  <si>
    <t>2232 Bangkok Ave</t>
  </si>
  <si>
    <t>4709 Mumbai Ave</t>
  </si>
  <si>
    <t>4241 SÃ£o Paulo Ave</t>
  </si>
  <si>
    <t>1340 Mexico City Ave</t>
  </si>
  <si>
    <t>6810 Random Rd</t>
  </si>
  <si>
    <t>9380 Los Angeles Ave</t>
  </si>
  <si>
    <t>922 Beijing Ave</t>
  </si>
  <si>
    <t>2559 Toronto Ave</t>
  </si>
  <si>
    <t>7740 San Francisco Ave</t>
  </si>
  <si>
    <t>1909 San Francisco Ave</t>
  </si>
  <si>
    <t>3073 Seoul Ave</t>
  </si>
  <si>
    <t>5368 Dubai Ave</t>
  </si>
  <si>
    <t>8756 Los Angeles Ave</t>
  </si>
  <si>
    <t>8739 Mexico City Ave</t>
  </si>
  <si>
    <t>9429 Sydney Ave</t>
  </si>
  <si>
    <t>6468 Toronto Ave</t>
  </si>
  <si>
    <t>7977 Berlin Ave</t>
  </si>
  <si>
    <t>7244 Sydney Ave</t>
  </si>
  <si>
    <t>6908 Mexico City Ave</t>
  </si>
  <si>
    <t>1828 Dubai Ave</t>
  </si>
  <si>
    <t>2302 Dubai Ave</t>
  </si>
  <si>
    <t>2495 Mumbai Ave</t>
  </si>
  <si>
    <t>693 Berlin Ave</t>
  </si>
  <si>
    <t>8740 Los Angeles Ave</t>
  </si>
  <si>
    <t>5381 Chicago Ave</t>
  </si>
  <si>
    <t>507 Beijing Ave</t>
  </si>
  <si>
    <t>329 Chicago Ave</t>
  </si>
  <si>
    <t>3400 Mumbai Ave</t>
  </si>
  <si>
    <t>7962 Sydney Ave</t>
  </si>
  <si>
    <t>8802 Random Rd</t>
  </si>
  <si>
    <t>9141 Seoul Ave</t>
  </si>
  <si>
    <t>4756 Random Rd</t>
  </si>
  <si>
    <t>7935 Dubai Ave</t>
  </si>
  <si>
    <t>7210 Chicago Ave</t>
  </si>
  <si>
    <t>882 SÃ£o Paulo Ave</t>
  </si>
  <si>
    <t>292 Los Angeles Ave</t>
  </si>
  <si>
    <t>5585 Random Rd</t>
  </si>
  <si>
    <t>6149 Los Angeles Ave</t>
  </si>
  <si>
    <t>7115 Chicago Ave</t>
  </si>
  <si>
    <t>770 Chicago Ave</t>
  </si>
  <si>
    <t>1871 Moscow Ave</t>
  </si>
  <si>
    <t>732 Toronto Ave</t>
  </si>
  <si>
    <t>7804 Sydney Ave</t>
  </si>
  <si>
    <t>8886 Beijing Ave</t>
  </si>
  <si>
    <t>8707 Mumbai Ave</t>
  </si>
  <si>
    <t>6544 Mexico City Ave</t>
  </si>
  <si>
    <t>933 Random Rd</t>
  </si>
  <si>
    <t>5805 San Francisco Ave</t>
  </si>
  <si>
    <t>5733 Toronto Ave</t>
  </si>
  <si>
    <t>9038 Beijing Ave</t>
  </si>
  <si>
    <t>5055 Dubai Ave</t>
  </si>
  <si>
    <t>5106 Seoul Ave</t>
  </si>
  <si>
    <t>8997 Bangkok Ave</t>
  </si>
  <si>
    <t>7407 Mumbai Ave</t>
  </si>
  <si>
    <t>3069 Beijing Ave</t>
  </si>
  <si>
    <t>4671 Moscow Ave</t>
  </si>
  <si>
    <t>532 Random Rd</t>
  </si>
  <si>
    <t>6825 Dubai Ave</t>
  </si>
  <si>
    <t>5027 Mexico City Ave</t>
  </si>
  <si>
    <t>7681 Mexico City Ave</t>
  </si>
  <si>
    <t>606 Random Rd</t>
  </si>
  <si>
    <t>1502 SÃ£o Paulo Ave</t>
  </si>
  <si>
    <t>9759 Sydney Ave</t>
  </si>
  <si>
    <t>8954 Mexico City Ave</t>
  </si>
  <si>
    <t>3028 SÃ£o Paulo Ave</t>
  </si>
  <si>
    <t>7043 Dubai Ave</t>
  </si>
  <si>
    <t>4855 SÃ£o Paulo Ave</t>
  </si>
  <si>
    <t>4611 Beijing Ave</t>
  </si>
  <si>
    <t>3511 Random Rd</t>
  </si>
  <si>
    <t>7760 Chicago Ave</t>
  </si>
  <si>
    <t>1625 Toronto Ave</t>
  </si>
  <si>
    <t>9875 Mumbai Ave</t>
  </si>
  <si>
    <t>3058 SÃ£o Paulo Ave</t>
  </si>
  <si>
    <t>6747 Berlin Ave</t>
  </si>
  <si>
    <t>1811 Los Angeles Ave</t>
  </si>
  <si>
    <t>8807 Sydney Ave</t>
  </si>
  <si>
    <t>1728 Mexico City Ave</t>
  </si>
  <si>
    <t>5761 SÃ£o Paulo Ave</t>
  </si>
  <si>
    <t>7739 Cape Town Ave</t>
  </si>
  <si>
    <t>4047 Sydney Ave</t>
  </si>
  <si>
    <t>7023 Random Rd</t>
  </si>
  <si>
    <t>843 Moscow Ave</t>
  </si>
  <si>
    <t>6327 Dubai Ave</t>
  </si>
  <si>
    <t>524 Mexico City Ave</t>
  </si>
  <si>
    <t>7392 Mexico City Ave</t>
  </si>
  <si>
    <t>3978 Los Angeles Ave</t>
  </si>
  <si>
    <t>9432 Berlin Ave</t>
  </si>
  <si>
    <t>4656 Mumbai Ave</t>
  </si>
  <si>
    <t>6422 Moscow Ave</t>
  </si>
  <si>
    <t>3239 Mexico City Ave</t>
  </si>
  <si>
    <t>1413 SÃ£o Paulo Ave</t>
  </si>
  <si>
    <t>945 Mexico City Ave</t>
  </si>
  <si>
    <t>2631 Toronto Ave</t>
  </si>
  <si>
    <t>7530 Los Angeles Ave</t>
  </si>
  <si>
    <t>3593 Sydney Ave</t>
  </si>
  <si>
    <t>283 Dubai Ave</t>
  </si>
  <si>
    <t>2252 Random Rd</t>
  </si>
  <si>
    <t>3869 Chicago Ave</t>
  </si>
  <si>
    <t>5086 Los Angeles Ave</t>
  </si>
  <si>
    <t>121 Dubai Ave</t>
  </si>
  <si>
    <t>3807 Chicago Ave</t>
  </si>
  <si>
    <t>4763 Bangkok Ave</t>
  </si>
  <si>
    <t>1524 Bangkok Ave</t>
  </si>
  <si>
    <t>9291 Dubai Ave</t>
  </si>
  <si>
    <t>7325 San Francisco Ave</t>
  </si>
  <si>
    <t>4657 Bangkok Ave</t>
  </si>
  <si>
    <t>8965 Beijing Ave</t>
  </si>
  <si>
    <t>6955 Mumbai Ave</t>
  </si>
  <si>
    <t>3982 Dubai Ave</t>
  </si>
  <si>
    <t>5759 Cape Town Ave</t>
  </si>
  <si>
    <t>1411 Sydney Ave</t>
  </si>
  <si>
    <t>145 Beijing Ave</t>
  </si>
  <si>
    <t>6184 Random Rd</t>
  </si>
  <si>
    <t>5505 Moscow Ave</t>
  </si>
  <si>
    <t>1263 Toronto Ave</t>
  </si>
  <si>
    <t>3231 Mumbai Ave</t>
  </si>
  <si>
    <t>4091 Mexico City Ave</t>
  </si>
  <si>
    <t>3907 Toronto Ave</t>
  </si>
  <si>
    <t>7352 Random Rd</t>
  </si>
  <si>
    <t>1734 Toronto Ave</t>
  </si>
  <si>
    <t>6241 Mumbai Ave</t>
  </si>
  <si>
    <t>4531 Seoul Ave</t>
  </si>
  <si>
    <t>5547 Random Rd</t>
  </si>
  <si>
    <t>2939 Los Angeles Ave</t>
  </si>
  <si>
    <t>9853 Seoul Ave</t>
  </si>
  <si>
    <t>667 Mexico City Ave</t>
  </si>
  <si>
    <t>6485 Berlin Ave</t>
  </si>
  <si>
    <t>7950 Beijing Ave</t>
  </si>
  <si>
    <t>744 Berlin Ave</t>
  </si>
  <si>
    <t>2893 Toronto Ave</t>
  </si>
  <si>
    <t>3864 Sydney Ave</t>
  </si>
  <si>
    <t>2363 Random Rd</t>
  </si>
  <si>
    <t>8664 Los Angeles Ave</t>
  </si>
  <si>
    <t>37 Moscow Ave</t>
  </si>
  <si>
    <t>9936 Bangkok Ave</t>
  </si>
  <si>
    <t>1982 Toronto Ave</t>
  </si>
  <si>
    <t>7940 Random Rd</t>
  </si>
  <si>
    <t>1086 Toronto Ave</t>
  </si>
  <si>
    <t>2642 Moscow Ave</t>
  </si>
  <si>
    <t>5046 Bangkok Ave</t>
  </si>
  <si>
    <t>4702 Random Rd</t>
  </si>
  <si>
    <t>9359 SÃ£o Paulo Ave</t>
  </si>
  <si>
    <t>3791 San Francisco Ave</t>
  </si>
  <si>
    <t>5279 Mumbai Ave</t>
  </si>
  <si>
    <t>3021 Bangkok Ave</t>
  </si>
  <si>
    <t>2142 Seoul Ave</t>
  </si>
  <si>
    <t>2767 Los Angeles Ave</t>
  </si>
  <si>
    <t>3948 San Francisco Ave</t>
  </si>
  <si>
    <t>3173 Mumbai Ave</t>
  </si>
  <si>
    <t>4531 SÃ£o Paulo Ave</t>
  </si>
  <si>
    <t>8424 Beijing Ave</t>
  </si>
  <si>
    <t>4265 Beijing Ave</t>
  </si>
  <si>
    <t>6800 Mexico City Ave</t>
  </si>
  <si>
    <t>8050 Beijing Ave</t>
  </si>
  <si>
    <t>519 Los Angeles Ave</t>
  </si>
  <si>
    <t>6952 SÃ£o Paulo Ave</t>
  </si>
  <si>
    <t>36 Mumbai Ave</t>
  </si>
  <si>
    <t>3218 Sydney Ave</t>
  </si>
  <si>
    <t>3574 Toronto Ave</t>
  </si>
  <si>
    <t>1820 Chicago Ave</t>
  </si>
  <si>
    <t>307 Sydney Ave</t>
  </si>
  <si>
    <t>7140 Sydney Ave</t>
  </si>
  <si>
    <t>6715 San Francisco Ave</t>
  </si>
  <si>
    <t>2608 Dubai Ave</t>
  </si>
  <si>
    <t>9849 Beijing Ave</t>
  </si>
  <si>
    <t>6298 Berlin Ave</t>
  </si>
  <si>
    <t>9738 Seoul Ave</t>
  </si>
  <si>
    <t>24 Mexico City Ave</t>
  </si>
  <si>
    <t>7785 Mexico City Ave</t>
  </si>
  <si>
    <t>5651 Mexico City Ave</t>
  </si>
  <si>
    <t>9052 Seoul Ave</t>
  </si>
  <si>
    <t>8753 Random Rd</t>
  </si>
  <si>
    <t>5218 Mumbai Ave</t>
  </si>
  <si>
    <t>5089 Berlin Ave</t>
  </si>
  <si>
    <t>3369 Cape Town Ave</t>
  </si>
  <si>
    <t>6371 San Francisco Ave</t>
  </si>
  <si>
    <t>4297 Random Rd</t>
  </si>
  <si>
    <t>7077 San Francisco Ave</t>
  </si>
  <si>
    <t>3543 Toronto Ave</t>
  </si>
  <si>
    <t>5648 Bangkok Ave</t>
  </si>
  <si>
    <t>8744 Mexico City Ave</t>
  </si>
  <si>
    <t>3446 Sydney Ave</t>
  </si>
  <si>
    <t>5278 Chicago Ave</t>
  </si>
  <si>
    <t>4606 Bangkok Ave</t>
  </si>
  <si>
    <t>8376 San Francisco Ave</t>
  </si>
  <si>
    <t>2814 Sydney Ave</t>
  </si>
  <si>
    <t>102 Random Rd</t>
  </si>
  <si>
    <t>8173 San Francisco Ave</t>
  </si>
  <si>
    <t>9895 Los Angeles Ave</t>
  </si>
  <si>
    <t>4366 Random Rd</t>
  </si>
  <si>
    <t>1896 Beijing Ave</t>
  </si>
  <si>
    <t>575 Seoul Ave</t>
  </si>
  <si>
    <t>6439 Sydney Ave</t>
  </si>
  <si>
    <t>1645 Mumbai Ave</t>
  </si>
  <si>
    <t>2714 Bangkok Ave</t>
  </si>
  <si>
    <t>6207 SÃ£o Paulo Ave</t>
  </si>
  <si>
    <t>42 Mexico City Ave</t>
  </si>
  <si>
    <t>5327 Berlin Ave</t>
  </si>
  <si>
    <t>8418 Chicago Ave</t>
  </si>
  <si>
    <t>20 Bangkok Ave</t>
  </si>
  <si>
    <t>6456 Beijing Ave</t>
  </si>
  <si>
    <t>5235 Beijing Ave</t>
  </si>
  <si>
    <t>4603 Beijing Ave</t>
  </si>
  <si>
    <t>6055 Dubai Ave</t>
  </si>
  <si>
    <t>8261 Seoul Ave</t>
  </si>
  <si>
    <t>3349 San Francisco Ave</t>
  </si>
  <si>
    <t>7213 Random Rd</t>
  </si>
  <si>
    <t>1788 Bangkok Ave</t>
  </si>
  <si>
    <t>6295 San Francisco Ave</t>
  </si>
  <si>
    <t>8868 Mumbai Ave</t>
  </si>
  <si>
    <t>4482 Seoul Ave</t>
  </si>
  <si>
    <t>6852 Cape Town Ave</t>
  </si>
  <si>
    <t>4625 San Francisco Ave</t>
  </si>
  <si>
    <t>458 Bangkok Ave</t>
  </si>
  <si>
    <t>4958 Sydney Ave</t>
  </si>
  <si>
    <t>4683 Cape Town Ave</t>
  </si>
  <si>
    <t>4677 Mumbai Ave</t>
  </si>
  <si>
    <t>4419 Berlin Ave</t>
  </si>
  <si>
    <t>7498 Moscow Ave</t>
  </si>
  <si>
    <t>2174 Beijing Ave</t>
  </si>
  <si>
    <t>7660 Bangkok Ave</t>
  </si>
  <si>
    <t>4125 Bangkok Ave</t>
  </si>
  <si>
    <t>1224 Mumbai Ave</t>
  </si>
  <si>
    <t>6173 Moscow Ave</t>
  </si>
  <si>
    <t>5543 Random Rd</t>
  </si>
  <si>
    <t>4427 Cape Town Ave</t>
  </si>
  <si>
    <t>9523 Seoul Ave</t>
  </si>
  <si>
    <t>3905 SÃ£o Paulo Ave</t>
  </si>
  <si>
    <t>360 Seoul Ave</t>
  </si>
  <si>
    <t>6716 Cape Town Ave</t>
  </si>
  <si>
    <t>9563 Chicago Ave</t>
  </si>
  <si>
    <t>944 Berlin Ave</t>
  </si>
  <si>
    <t>8336 Chicago Ave</t>
  </si>
  <si>
    <t>1783 Mumbai Ave</t>
  </si>
  <si>
    <t>5856 Los Angeles Ave</t>
  </si>
  <si>
    <t>6213 Moscow Ave</t>
  </si>
  <si>
    <t>8432 Beijing Ave</t>
  </si>
  <si>
    <t>1555 Los Angeles Ave</t>
  </si>
  <si>
    <t>7874 Mumbai Ave</t>
  </si>
  <si>
    <t>8725 San Francisco Ave</t>
  </si>
  <si>
    <t>1628 Toronto Ave</t>
  </si>
  <si>
    <t>8851 Beijing Ave</t>
  </si>
  <si>
    <t>7739 Moscow Ave</t>
  </si>
  <si>
    <t>4704 Random Rd</t>
  </si>
  <si>
    <t>4264 Berlin Ave</t>
  </si>
  <si>
    <t>5781 Mexico City Ave</t>
  </si>
  <si>
    <t>7071 Cape Town Ave</t>
  </si>
  <si>
    <t>2130 Toronto Ave</t>
  </si>
  <si>
    <t>6386 Mexico City Ave</t>
  </si>
  <si>
    <t>4245 Beijing Ave</t>
  </si>
  <si>
    <t>7812 Moscow Ave</t>
  </si>
  <si>
    <t>9339 Los Angeles Ave</t>
  </si>
  <si>
    <t>7594 SÃ£o Paulo Ave</t>
  </si>
  <si>
    <t>5046 Random Rd</t>
  </si>
  <si>
    <t>2876 Mumbai Ave</t>
  </si>
  <si>
    <t>7206 Dubai Ave</t>
  </si>
  <si>
    <t>1289 Cape Town Ave</t>
  </si>
  <si>
    <t>5631 SÃ£o Paulo Ave</t>
  </si>
  <si>
    <t>5044 Beijing Ave</t>
  </si>
  <si>
    <t>6179 Los Angeles Ave</t>
  </si>
  <si>
    <t>3348 Mumbai Ave</t>
  </si>
  <si>
    <t>9767 Random Rd</t>
  </si>
  <si>
    <t>3261 SÃ£o Paulo Ave</t>
  </si>
  <si>
    <t>380 Toronto Ave</t>
  </si>
  <si>
    <t>1555 Berlin Ave</t>
  </si>
  <si>
    <t>9615 Cape Town Ave</t>
  </si>
  <si>
    <t>3753 Random Rd</t>
  </si>
  <si>
    <t>5118 Los Angeles Ave</t>
  </si>
  <si>
    <t>4854 Seoul Ave</t>
  </si>
  <si>
    <t>3445 Chicago Ave</t>
  </si>
  <si>
    <t>7714 Berlin Ave</t>
  </si>
  <si>
    <t>6388 Seoul Ave</t>
  </si>
  <si>
    <t>4700 Moscow Ave</t>
  </si>
  <si>
    <t>7223 Moscow Ave</t>
  </si>
  <si>
    <t>5586 Random Rd</t>
  </si>
  <si>
    <t>8461 Dubai Ave</t>
  </si>
  <si>
    <t>1408 Chicago Ave</t>
  </si>
  <si>
    <t>333 Mexico City Ave</t>
  </si>
  <si>
    <t>191 Mexico City Ave</t>
  </si>
  <si>
    <t>3355 SÃ£o Paulo Ave</t>
  </si>
  <si>
    <t>6040 SÃ£o Paulo Ave</t>
  </si>
  <si>
    <t>7375 Random Rd</t>
  </si>
  <si>
    <t>5096 Seoul Ave</t>
  </si>
  <si>
    <t>4773 Beijing Ave</t>
  </si>
  <si>
    <t>8903 San Francisco Ave</t>
  </si>
  <si>
    <t>9856 San Francisco Ave</t>
  </si>
  <si>
    <t>2591 Random Rd</t>
  </si>
  <si>
    <t>490 Cape Town Ave</t>
  </si>
  <si>
    <t>4315 Cape Town Ave</t>
  </si>
  <si>
    <t>8838 Cape Town Ave</t>
  </si>
  <si>
    <t>3966 Beijing Ave</t>
  </si>
  <si>
    <t>4561 Bangkok Ave</t>
  </si>
  <si>
    <t>4636 Chicago Ave</t>
  </si>
  <si>
    <t>1588 San Francisco Ave</t>
  </si>
  <si>
    <t>4131 Cape Town Ave</t>
  </si>
  <si>
    <t>9311 Sydney Ave</t>
  </si>
  <si>
    <t>4674 Dubai Ave</t>
  </si>
  <si>
    <t>4437 Bangkok Ave</t>
  </si>
  <si>
    <t>7444 SÃ£o Paulo Ave</t>
  </si>
  <si>
    <t>2058 Dubai Ave</t>
  </si>
  <si>
    <t>2494 Seoul Ave</t>
  </si>
  <si>
    <t>4116 Mumbai Ave</t>
  </si>
  <si>
    <t>9865 Cape Town Ave</t>
  </si>
  <si>
    <t>6338 Beijing Ave</t>
  </si>
  <si>
    <t>7874 Mexico City Ave</t>
  </si>
  <si>
    <t>8903 Mumbai Ave</t>
  </si>
  <si>
    <t>3244 Berlin Ave</t>
  </si>
  <si>
    <t>3560 San Francisco Ave</t>
  </si>
  <si>
    <t>7762 Bangkok Ave</t>
  </si>
  <si>
    <t>3833 Cape Town Ave</t>
  </si>
  <si>
    <t>6285 Los Angeles Ave</t>
  </si>
  <si>
    <t>1689 San Francisco Ave</t>
  </si>
  <si>
    <t>2383 Random Rd</t>
  </si>
  <si>
    <t>6702 Sydney Ave</t>
  </si>
  <si>
    <t>6203 Toronto Ave</t>
  </si>
  <si>
    <t>5981 Cape Town Ave</t>
  </si>
  <si>
    <t>6850 Mumbai Ave</t>
  </si>
  <si>
    <t>8742 SÃ£o Paulo Ave</t>
  </si>
  <si>
    <t>9432 Random Rd</t>
  </si>
  <si>
    <t>9436 Cape Town Ave</t>
  </si>
  <si>
    <t>8087 Moscow Ave</t>
  </si>
  <si>
    <t>6887 Berlin Ave</t>
  </si>
  <si>
    <t>3403 Mexico City Ave</t>
  </si>
  <si>
    <t>9342 Chicago Ave</t>
  </si>
  <si>
    <t>5761 Los Angeles Ave</t>
  </si>
  <si>
    <t>7342 Cape Town Ave</t>
  </si>
  <si>
    <t>3543 Bangkok Ave</t>
  </si>
  <si>
    <t>1034 Mumbai Ave</t>
  </si>
  <si>
    <t>412 Sydney Ave</t>
  </si>
  <si>
    <t>79 San Francisco Ave</t>
  </si>
  <si>
    <t>3000 Moscow Ave</t>
  </si>
  <si>
    <t>5389 Random Rd</t>
  </si>
  <si>
    <t>8141 Chicago Ave</t>
  </si>
  <si>
    <t>6736 Mumbai Ave</t>
  </si>
  <si>
    <t>7881 Mumbai Ave</t>
  </si>
  <si>
    <t>1588 Seoul Ave</t>
  </si>
  <si>
    <t>9158 Dubai Ave</t>
  </si>
  <si>
    <t>2332 Sydney Ave</t>
  </si>
  <si>
    <t>6646 Los Angeles Ave</t>
  </si>
  <si>
    <t>923 Dubai Ave</t>
  </si>
  <si>
    <t>1260 Toronto Ave</t>
  </si>
  <si>
    <t>2497 Seoul Ave</t>
  </si>
  <si>
    <t>539 Beijing Ave</t>
  </si>
  <si>
    <t>6464 Seoul Ave</t>
  </si>
  <si>
    <t>8930 Bangkok Ave</t>
  </si>
  <si>
    <t>4562 Random Rd</t>
  </si>
  <si>
    <t>9004 Seoul Ave</t>
  </si>
  <si>
    <t>7235 SÃ£o Paulo Ave</t>
  </si>
  <si>
    <t>597 Seoul Ave</t>
  </si>
  <si>
    <t>6050 Mexico City Ave</t>
  </si>
  <si>
    <t>8418 Mexico City Ave</t>
  </si>
  <si>
    <t>2172 Moscow Ave</t>
  </si>
  <si>
    <t>1911 Beijing Ave</t>
  </si>
  <si>
    <t>6665 Berlin Ave</t>
  </si>
  <si>
    <t>6911 Random Rd</t>
  </si>
  <si>
    <t>2619 Mexico City Ave</t>
  </si>
  <si>
    <t>7545 San Francisco Ave</t>
  </si>
  <si>
    <t>2678 SÃ£o Paulo Ave</t>
  </si>
  <si>
    <t>7885 Beijing Ave</t>
  </si>
  <si>
    <t>3597 Dubai Ave</t>
  </si>
  <si>
    <t>7790 Mexico City Ave</t>
  </si>
  <si>
    <t>1148 Moscow Ave</t>
  </si>
  <si>
    <t>7082 Berlin Ave</t>
  </si>
  <si>
    <t>2254 Cape Town Ave</t>
  </si>
  <si>
    <t>2848 Moscow Ave</t>
  </si>
  <si>
    <t>297 Bangkok Ave</t>
  </si>
  <si>
    <t>7642 Cape Town Ave</t>
  </si>
  <si>
    <t>7586 Bangkok Ave</t>
  </si>
  <si>
    <t>2255 Random Rd</t>
  </si>
  <si>
    <t>3322 Los Angeles Ave</t>
  </si>
  <si>
    <t>1576 Toronto Ave</t>
  </si>
  <si>
    <t>8476 Bangkok Ave</t>
  </si>
  <si>
    <t>5741 Moscow Ave</t>
  </si>
  <si>
    <t>3961 SÃ£o Paulo Ave</t>
  </si>
  <si>
    <t>2749 Sydney Ave</t>
  </si>
  <si>
    <t>8493 Los Angeles Ave</t>
  </si>
  <si>
    <t>3353 Cape Town Ave</t>
  </si>
  <si>
    <t>9283 Random Rd</t>
  </si>
  <si>
    <t>4631 Seoul Ave</t>
  </si>
  <si>
    <t>9017 Los Angeles Ave</t>
  </si>
  <si>
    <t>3705 Bangkok Ave</t>
  </si>
  <si>
    <t>4166 Beijing Ave</t>
  </si>
  <si>
    <t>3576 Mexico City Ave</t>
  </si>
  <si>
    <t>1095 Sydney Ave</t>
  </si>
  <si>
    <t>4691 Random Rd</t>
  </si>
  <si>
    <t>7459 Bangkok Ave</t>
  </si>
  <si>
    <t>4667 Cape Town Ave</t>
  </si>
  <si>
    <t>5366 Toronto Ave</t>
  </si>
  <si>
    <t>1156 Sydney Ave</t>
  </si>
  <si>
    <t>9252 Beijing Ave</t>
  </si>
  <si>
    <t>2932 Chicago Ave</t>
  </si>
  <si>
    <t>739 Los Angeles Ave</t>
  </si>
  <si>
    <t>2088 Random Rd</t>
  </si>
  <si>
    <t>6693 Toronto Ave</t>
  </si>
  <si>
    <t>8445 Moscow Ave</t>
  </si>
  <si>
    <t>8340 Dubai Ave</t>
  </si>
  <si>
    <t>3355 Sydney Ave</t>
  </si>
  <si>
    <t>2871 Bangkok Ave</t>
  </si>
  <si>
    <t>5306 Random Rd</t>
  </si>
  <si>
    <t>8092 Chicago Ave</t>
  </si>
  <si>
    <t>726 San Francisco Ave</t>
  </si>
  <si>
    <t>9649 SÃ£o Paulo Ave</t>
  </si>
  <si>
    <t>1830 Dubai Ave</t>
  </si>
  <si>
    <t>4779 Chicago Ave</t>
  </si>
  <si>
    <t>6925 Toronto Ave</t>
  </si>
  <si>
    <t>6165 Chicago Ave</t>
  </si>
  <si>
    <t>8624 Random Rd</t>
  </si>
  <si>
    <t>7938 Bangkok Ave</t>
  </si>
  <si>
    <t>6845 Bangkok Ave</t>
  </si>
  <si>
    <t>8929 Los Angeles Ave</t>
  </si>
  <si>
    <t>2129 Random Rd</t>
  </si>
  <si>
    <t>6220 Mumbai Ave</t>
  </si>
  <si>
    <t>2086 Berlin Ave</t>
  </si>
  <si>
    <t>4287 Los Angeles Ave</t>
  </si>
  <si>
    <t>9999 Bangkok Ave</t>
  </si>
  <si>
    <t>1540 Chicago Ave</t>
  </si>
  <si>
    <t>3860 Cape Town Ave</t>
  </si>
  <si>
    <t>8491 Cape Town Ave</t>
  </si>
  <si>
    <t>7413 Sydney Ave</t>
  </si>
  <si>
    <t>3387 Seoul Ave</t>
  </si>
  <si>
    <t>4679 Los Angeles Ave</t>
  </si>
  <si>
    <t>3606 Seoul Ave</t>
  </si>
  <si>
    <t>8620 Seoul Ave</t>
  </si>
  <si>
    <t>9505 San Francisco Ave</t>
  </si>
  <si>
    <t>9858 Mumbai Ave</t>
  </si>
  <si>
    <t>9555 Random Rd</t>
  </si>
  <si>
    <t>1453 San Francisco Ave</t>
  </si>
  <si>
    <t>5580 Los Angeles Ave</t>
  </si>
  <si>
    <t>2445 Moscow Ave</t>
  </si>
  <si>
    <t>2441 Random Rd</t>
  </si>
  <si>
    <t>349 Dubai Ave</t>
  </si>
  <si>
    <t>9282 Moscow Ave</t>
  </si>
  <si>
    <t>4965 San Francisco Ave</t>
  </si>
  <si>
    <t>7681 Random Rd</t>
  </si>
  <si>
    <t>8199 Chicago Ave</t>
  </si>
  <si>
    <t>9547 San Francisco Ave</t>
  </si>
  <si>
    <t>4493 Toronto Ave</t>
  </si>
  <si>
    <t>724 Dubai Ave</t>
  </si>
  <si>
    <t>2491 Dubai Ave</t>
  </si>
  <si>
    <t>2526 Beijing Ave</t>
  </si>
  <si>
    <t>4379 Chicago Ave</t>
  </si>
  <si>
    <t>4164 San Francisco Ave</t>
  </si>
  <si>
    <t>2331 Mumbai Ave</t>
  </si>
  <si>
    <t>2243 Berlin Ave</t>
  </si>
  <si>
    <t>8134 San Francisco Ave</t>
  </si>
  <si>
    <t>6972 Sydney Ave</t>
  </si>
  <si>
    <t>5097 Dubai Ave</t>
  </si>
  <si>
    <t>3579 Bangkok Ave</t>
  </si>
  <si>
    <t>4056 Moscow Ave</t>
  </si>
  <si>
    <t>7839 Mexico City Ave</t>
  </si>
  <si>
    <t>2812 Cape Town Ave</t>
  </si>
  <si>
    <t>8707 Moscow Ave</t>
  </si>
  <si>
    <t>9315 Bangkok Ave</t>
  </si>
  <si>
    <t>9050 Dubai Ave</t>
  </si>
  <si>
    <t>3294 Moscow Ave</t>
  </si>
  <si>
    <t>8592 Random Rd</t>
  </si>
  <si>
    <t>6246 Cape Town Ave</t>
  </si>
  <si>
    <t>7894 San Francisco Ave</t>
  </si>
  <si>
    <t>1448 Bangkok Ave</t>
  </si>
  <si>
    <t>7812 Mumbai Ave</t>
  </si>
  <si>
    <t>4319 Berlin Ave</t>
  </si>
  <si>
    <t>1383 Random Rd</t>
  </si>
  <si>
    <t>172 Sydney Ave</t>
  </si>
  <si>
    <t>2581 Beijing Ave</t>
  </si>
  <si>
    <t>6795 Cape Town Ave</t>
  </si>
  <si>
    <t>370 Mexico City Ave</t>
  </si>
  <si>
    <t>313 Chicago Ave</t>
  </si>
  <si>
    <t>1716 Chicago Ave</t>
  </si>
  <si>
    <t>5042 Bangkok Ave</t>
  </si>
  <si>
    <t>1333 Random Rd</t>
  </si>
  <si>
    <t>3579 Mumbai Ave</t>
  </si>
  <si>
    <t>8335 San Francisco Ave</t>
  </si>
  <si>
    <t>587 SÃ£o Paulo Ave</t>
  </si>
  <si>
    <t>723 Bangkok Ave</t>
  </si>
  <si>
    <t>8472 Los Angeles Ave</t>
  </si>
  <si>
    <t>5767 Dubai Ave</t>
  </si>
  <si>
    <t>9660 Berlin Ave</t>
  </si>
  <si>
    <t>5460 Mexico City Ave</t>
  </si>
  <si>
    <t>5302 Sydney Ave</t>
  </si>
  <si>
    <t>2214 Moscow Ave</t>
  </si>
  <si>
    <t>7976 Mumbai Ave</t>
  </si>
  <si>
    <t>7599 Sydney Ave</t>
  </si>
  <si>
    <t>7914 Los Angeles Ave</t>
  </si>
  <si>
    <t>4971 Cape Town Ave</t>
  </si>
  <si>
    <t>6482 Mumbai Ave</t>
  </si>
  <si>
    <t>5816 Random Rd</t>
  </si>
  <si>
    <t>2368 San Francisco Ave</t>
  </si>
  <si>
    <t>8474 Dubai Ave</t>
  </si>
  <si>
    <t>32 Dubai Ave</t>
  </si>
  <si>
    <t>9637 Sydney Ave</t>
  </si>
  <si>
    <t>2927 Toronto Ave</t>
  </si>
  <si>
    <t>9012 Los Angeles Ave</t>
  </si>
  <si>
    <t>9242 Random Rd</t>
  </si>
  <si>
    <t>9438 Dubai Ave</t>
  </si>
  <si>
    <t>2509 Chicago Ave</t>
  </si>
  <si>
    <t>185 Berlin Ave</t>
  </si>
  <si>
    <t>7591 Dubai Ave</t>
  </si>
  <si>
    <t>9631 Beijing Ave</t>
  </si>
  <si>
    <t>6867 Chicago Ave</t>
  </si>
  <si>
    <t>2156 San Francisco Ave</t>
  </si>
  <si>
    <t>8504 Seoul Ave</t>
  </si>
  <si>
    <t>3224 Sydney Ave</t>
  </si>
  <si>
    <t>7162 Random Rd</t>
  </si>
  <si>
    <t>8842 Random Rd</t>
  </si>
  <si>
    <t>2082 Bangkok Ave</t>
  </si>
  <si>
    <t>6783 Moscow Ave</t>
  </si>
  <si>
    <t>9736 Los Angeles Ave</t>
  </si>
  <si>
    <t>2064 Random Rd</t>
  </si>
  <si>
    <t>8066 Chicago Ave</t>
  </si>
  <si>
    <t>8393 Mexico City Ave</t>
  </si>
  <si>
    <t>7844 Los Angeles Ave</t>
  </si>
  <si>
    <t>6579 Bangkok Ave</t>
  </si>
  <si>
    <t>517 Random Rd</t>
  </si>
  <si>
    <t>3528 Berlin Ave</t>
  </si>
  <si>
    <t>6927 Cape Town Ave</t>
  </si>
  <si>
    <t>6102 Sydney Ave</t>
  </si>
  <si>
    <t>418 Mexico City Ave</t>
  </si>
  <si>
    <t>7926 Beijing Ave</t>
  </si>
  <si>
    <t>4440 Bangkok Ave</t>
  </si>
  <si>
    <t>4204 SÃ£o Paulo Ave</t>
  </si>
  <si>
    <t>3174 Bangkok Ave</t>
  </si>
  <si>
    <t>8735 Los Angeles Ave</t>
  </si>
  <si>
    <t>9196 Sydney Ave</t>
  </si>
  <si>
    <t>9979 Toronto Ave</t>
  </si>
  <si>
    <t>9444 Moscow Ave</t>
  </si>
  <si>
    <t>8940 Beijing Ave</t>
  </si>
  <si>
    <t>1413 Chicago Ave</t>
  </si>
  <si>
    <t>5174 Mumbai Ave</t>
  </si>
  <si>
    <t>2966 Cape Town Ave</t>
  </si>
  <si>
    <t>1162 Dubai Ave</t>
  </si>
  <si>
    <t>3859 San Francisco Ave</t>
  </si>
  <si>
    <t>3193 Random Rd</t>
  </si>
  <si>
    <t>3177 Dubai Ave</t>
  </si>
  <si>
    <t>2533 Mexico City Ave</t>
  </si>
  <si>
    <t>7755 Mexico City Ave</t>
  </si>
  <si>
    <t>4807 Moscow Ave</t>
  </si>
  <si>
    <t>945 Random Rd</t>
  </si>
  <si>
    <t>7828 SÃ£o Paulo Ave</t>
  </si>
  <si>
    <t>5827 Cape Town Ave</t>
  </si>
  <si>
    <t>5690 Sydney Ave</t>
  </si>
  <si>
    <t>8497 Mumbai Ave</t>
  </si>
  <si>
    <t>8086 Random Rd</t>
  </si>
  <si>
    <t>4830 Random Rd</t>
  </si>
  <si>
    <t>6579 Moscow Ave</t>
  </si>
  <si>
    <t>2766 Dubai Ave</t>
  </si>
  <si>
    <t>533 SÃ£o Paulo Ave</t>
  </si>
  <si>
    <t>2125 Chicago Ave</t>
  </si>
  <si>
    <t>2963 Random Rd</t>
  </si>
  <si>
    <t>5321 Mexico City Ave</t>
  </si>
  <si>
    <t>1944 Mexico City Ave</t>
  </si>
  <si>
    <t>2854 Toronto Ave</t>
  </si>
  <si>
    <t>4082 Cape Town Ave</t>
  </si>
  <si>
    <t>575 Los Angeles Ave</t>
  </si>
  <si>
    <t>2741 Sydney Ave</t>
  </si>
  <si>
    <t>2462 Random Rd</t>
  </si>
  <si>
    <t>6096 Mumbai Ave</t>
  </si>
  <si>
    <t>2985 Beijing Ave</t>
  </si>
  <si>
    <t>6398 Mumbai Ave</t>
  </si>
  <si>
    <t>6790 Mexico City Ave</t>
  </si>
  <si>
    <t>835 Mexico City Ave</t>
  </si>
  <si>
    <t>2699 Toronto Ave</t>
  </si>
  <si>
    <t>5834 Chicago Ave</t>
  </si>
  <si>
    <t>3811 Moscow Ave</t>
  </si>
  <si>
    <t>4473 Beijing Ave</t>
  </si>
  <si>
    <t>3569 Toronto Ave</t>
  </si>
  <si>
    <t>4783 Los Angeles Ave</t>
  </si>
  <si>
    <t>1494 Beijing Ave</t>
  </si>
  <si>
    <t>4782 San Francisco Ave</t>
  </si>
  <si>
    <t>3082 Moscow Ave</t>
  </si>
  <si>
    <t>3393 Sydney Ave</t>
  </si>
  <si>
    <t>4841 Chicago Ave</t>
  </si>
  <si>
    <t>6600 Sydney Ave</t>
  </si>
  <si>
    <t>4967 Cape Town Ave</t>
  </si>
  <si>
    <t>2190 Sydney Ave</t>
  </si>
  <si>
    <t>3321 San Francisco Ave</t>
  </si>
  <si>
    <t>3153 Sydney Ave</t>
  </si>
  <si>
    <t>5650 Mumbai Ave</t>
  </si>
  <si>
    <t>1399 Chicago Ave</t>
  </si>
  <si>
    <t>7801 Bangkok Ave</t>
  </si>
  <si>
    <t>444 SÃ£o Paulo Ave</t>
  </si>
  <si>
    <t>3994 Mumbai Ave</t>
  </si>
  <si>
    <t>2364 Seoul Ave</t>
  </si>
  <si>
    <t>1833 Chicago Ave</t>
  </si>
  <si>
    <t>7481 Los Angeles Ave</t>
  </si>
  <si>
    <t>4779 Cape Town Ave</t>
  </si>
  <si>
    <t>3049 Los Angeles Ave</t>
  </si>
  <si>
    <t>9319 Seoul Ave</t>
  </si>
  <si>
    <t>185 Sydney Ave</t>
  </si>
  <si>
    <t>1657 Seoul Ave</t>
  </si>
  <si>
    <t>4429 Beijing Ave</t>
  </si>
  <si>
    <t>4711 Beijing Ave</t>
  </si>
  <si>
    <t>7986 Los Angeles Ave</t>
  </si>
  <si>
    <t>540 Random Rd</t>
  </si>
  <si>
    <t>2405 Toronto Ave</t>
  </si>
  <si>
    <t>1224 Cape Town Ave</t>
  </si>
  <si>
    <t>6930 Seoul Ave</t>
  </si>
  <si>
    <t>3297 SÃ£o Paulo Ave</t>
  </si>
  <si>
    <t>9160 Beijing Ave</t>
  </si>
  <si>
    <t>3289 Sydney Ave</t>
  </si>
  <si>
    <t>3512 Berlin Ave</t>
  </si>
  <si>
    <t>4052 Random Rd</t>
  </si>
  <si>
    <t>9815 Dubai Ave</t>
  </si>
  <si>
    <t>1183 Chicago Ave</t>
  </si>
  <si>
    <t>6038 Bangkok Ave</t>
  </si>
  <si>
    <t>4954 San Francisco Ave</t>
  </si>
  <si>
    <t>1358 San Francisco Ave</t>
  </si>
  <si>
    <t>4904 Random Rd</t>
  </si>
  <si>
    <t>9155 Dubai Ave</t>
  </si>
  <si>
    <t>1070 SÃ£o Paulo Ave</t>
  </si>
  <si>
    <t>3485 San Francisco Ave</t>
  </si>
  <si>
    <t>134 Seoul Ave</t>
  </si>
  <si>
    <t>1031 Random Rd</t>
  </si>
  <si>
    <t>6834 Dubai Ave</t>
  </si>
  <si>
    <t>7953 San Francisco Ave</t>
  </si>
  <si>
    <t>2226 Berlin Ave</t>
  </si>
  <si>
    <t>1176 Random Rd</t>
  </si>
  <si>
    <t>1729 Cape Town Ave</t>
  </si>
  <si>
    <t>8440 Chicago Ave</t>
  </si>
  <si>
    <t>2349 Random Rd</t>
  </si>
  <si>
    <t>8644 Bangkok Ave</t>
  </si>
  <si>
    <t>3507 Bangkok Ave</t>
  </si>
  <si>
    <t>9604 Moscow Ave</t>
  </si>
  <si>
    <t>4651 Random Rd</t>
  </si>
  <si>
    <t>7673 Toronto Ave</t>
  </si>
  <si>
    <t>6180 Cape Town Ave</t>
  </si>
  <si>
    <t>2073 Bangkok Ave</t>
  </si>
  <si>
    <t>3115 Toronto Ave</t>
  </si>
  <si>
    <t>9108 Los Angeles Ave</t>
  </si>
  <si>
    <t>371 Mexico City Ave</t>
  </si>
  <si>
    <t>2063 Dubai Ave</t>
  </si>
  <si>
    <t>9648 Cape Town Ave</t>
  </si>
  <si>
    <t>8152 San Francisco Ave</t>
  </si>
  <si>
    <t>4747 Dubai Ave</t>
  </si>
  <si>
    <t>5930 Los Angeles Ave</t>
  </si>
  <si>
    <t>2128 Dubai Ave</t>
  </si>
  <si>
    <t>9057 Toronto Ave</t>
  </si>
  <si>
    <t>9537 Mumbai Ave</t>
  </si>
  <si>
    <t>7750 Random Rd</t>
  </si>
  <si>
    <t>4239 Mexico City Ave</t>
  </si>
  <si>
    <t>8850 Seoul Ave</t>
  </si>
  <si>
    <t>4364 SÃ£o Paulo Ave</t>
  </si>
  <si>
    <t>8986 Moscow Ave</t>
  </si>
  <si>
    <t>5315 Dubai Ave</t>
  </si>
  <si>
    <t>1200 Beijing Ave</t>
  </si>
  <si>
    <t>7745 Moscow Ave</t>
  </si>
  <si>
    <t>2821 Toronto Ave</t>
  </si>
  <si>
    <t>2282 Mexico City Ave</t>
  </si>
  <si>
    <t>6619 Sydney Ave</t>
  </si>
  <si>
    <t>5849 Beijing Ave</t>
  </si>
  <si>
    <t>1228 SÃ£o Paulo Ave</t>
  </si>
  <si>
    <t>1178 Los Angeles Ave</t>
  </si>
  <si>
    <t>6154 Beijing Ave</t>
  </si>
  <si>
    <t>3086 SÃ£o Paulo Ave</t>
  </si>
  <si>
    <t>7333 Moscow Ave</t>
  </si>
  <si>
    <t>4083 Beijing Ave</t>
  </si>
  <si>
    <t>4608 Bangkok Ave</t>
  </si>
  <si>
    <t>3595 Beijing Ave</t>
  </si>
  <si>
    <t>5821 Mumbai Ave</t>
  </si>
  <si>
    <t>8150 Mumbai Ave</t>
  </si>
  <si>
    <t>1142 Random Rd</t>
  </si>
  <si>
    <t>3972 Sydney Ave</t>
  </si>
  <si>
    <t>5195 Cape Town Ave</t>
  </si>
  <si>
    <t>5140 Moscow Ave</t>
  </si>
  <si>
    <t>8640 Los Angeles Ave</t>
  </si>
  <si>
    <t>2540 Sydney Ave</t>
  </si>
  <si>
    <t>1113 Chicago Ave</t>
  </si>
  <si>
    <t>975 Random Rd</t>
  </si>
  <si>
    <t>9482 Chicago Ave</t>
  </si>
  <si>
    <t>6780 Mexico City Ave</t>
  </si>
  <si>
    <t>333 Dubai Ave</t>
  </si>
  <si>
    <t>5360 Random Rd</t>
  </si>
  <si>
    <t>6718 Mexico City Ave</t>
  </si>
  <si>
    <t>6469 Random Rd</t>
  </si>
  <si>
    <t>4448 Dubai Ave</t>
  </si>
  <si>
    <t>3506 San Francisco Ave</t>
  </si>
  <si>
    <t>8063 Moscow Ave</t>
  </si>
  <si>
    <t>3145 Los Angeles Ave</t>
  </si>
  <si>
    <t>7968 Mexico City Ave</t>
  </si>
  <si>
    <t>4863 Dubai Ave</t>
  </si>
  <si>
    <t>9238 Seoul Ave</t>
  </si>
  <si>
    <t>9013 Chicago Ave</t>
  </si>
  <si>
    <t>8852 Mumbai Ave</t>
  </si>
  <si>
    <t>2418 Sydney Ave</t>
  </si>
  <si>
    <t>3344 Beijing Ave</t>
  </si>
  <si>
    <t>8828 Random Rd</t>
  </si>
  <si>
    <t>7961 Los Angeles Ave</t>
  </si>
  <si>
    <t>4200 Moscow Ave</t>
  </si>
  <si>
    <t>1018 Los Angeles Ave</t>
  </si>
  <si>
    <t>201 Mexico City Ave</t>
  </si>
  <si>
    <t>4645 Sydney Ave</t>
  </si>
  <si>
    <t>8937 Los Angeles Ave</t>
  </si>
  <si>
    <t>3856 Beijing Ave</t>
  </si>
  <si>
    <t>4493 Los Angeles Ave</t>
  </si>
  <si>
    <t>808 Mexico City Ave</t>
  </si>
  <si>
    <t>8207 Berlin Ave</t>
  </si>
  <si>
    <t>5674 Moscow Ave</t>
  </si>
  <si>
    <t>5790 Bangkok Ave</t>
  </si>
  <si>
    <t>8180 Toronto Ave</t>
  </si>
  <si>
    <t>5071 Cape Town Ave</t>
  </si>
  <si>
    <t>737 Chicago Ave</t>
  </si>
  <si>
    <t>3871 San Francisco Ave</t>
  </si>
  <si>
    <t>3215 Mexico City Ave</t>
  </si>
  <si>
    <t>5956 Mumbai Ave</t>
  </si>
  <si>
    <t>2480 Berlin Ave</t>
  </si>
  <si>
    <t>3647 San Francisco Ave</t>
  </si>
  <si>
    <t>9507 Sydney Ave</t>
  </si>
  <si>
    <t>1050 Mumbai Ave</t>
  </si>
  <si>
    <t>4621 Moscow Ave</t>
  </si>
  <si>
    <t>4343 Mumbai Ave</t>
  </si>
  <si>
    <t>2750 Random Rd</t>
  </si>
  <si>
    <t>3922 Berlin Ave</t>
  </si>
  <si>
    <t>9018 Dubai Ave</t>
  </si>
  <si>
    <t>4757 Mumbai Ave</t>
  </si>
  <si>
    <t>7379 San Francisco Ave</t>
  </si>
  <si>
    <t>4327 Bangkok Ave</t>
  </si>
  <si>
    <t>4394 Beijing Ave</t>
  </si>
  <si>
    <t>1440 Random Rd</t>
  </si>
  <si>
    <t>1229 Chicago Ave</t>
  </si>
  <si>
    <t>5844 Moscow Ave</t>
  </si>
  <si>
    <t>4400 Chicago Ave</t>
  </si>
  <si>
    <t>8626 Sydney Ave</t>
  </si>
  <si>
    <t>9504 Mexico City Ave</t>
  </si>
  <si>
    <t>7732 Cape Town Ave</t>
  </si>
  <si>
    <t>5728 San Francisco Ave</t>
  </si>
  <si>
    <t>9592 Random Rd</t>
  </si>
  <si>
    <t>1125 Bangkok Ave</t>
  </si>
  <si>
    <t>3322 SÃ£o Paulo Ave</t>
  </si>
  <si>
    <t>1803 Beijing Ave</t>
  </si>
  <si>
    <t>6057 Berlin Ave</t>
  </si>
  <si>
    <t>6029 Los Angeles Ave</t>
  </si>
  <si>
    <t>1611 Los Angeles Ave</t>
  </si>
  <si>
    <t>1515 San Francisco Ave</t>
  </si>
  <si>
    <t>5824 Sydney Ave</t>
  </si>
  <si>
    <t>6494 Mexico City Ave</t>
  </si>
  <si>
    <t>8025 Moscow Ave</t>
  </si>
  <si>
    <t>7163 Random Rd</t>
  </si>
  <si>
    <t>6510 SÃ£o Paulo Ave</t>
  </si>
  <si>
    <t>6715 Cape Town Ave</t>
  </si>
  <si>
    <t>6216 Mexico City Ave</t>
  </si>
  <si>
    <t>700 Moscow Ave</t>
  </si>
  <si>
    <t>5844 Dubai Ave</t>
  </si>
  <si>
    <t>2087 SÃ£o Paulo Ave</t>
  </si>
  <si>
    <t>9663 Sydney Ave</t>
  </si>
  <si>
    <t>313 Cape Town Ave</t>
  </si>
  <si>
    <t>4954 Dubai Ave</t>
  </si>
  <si>
    <t>2220 Random Rd</t>
  </si>
  <si>
    <t>7391 Sydney Ave</t>
  </si>
  <si>
    <t>8523 SÃ£o Paulo Ave</t>
  </si>
  <si>
    <t>3744 Random Rd</t>
  </si>
  <si>
    <t>2026 Bangkok Ave</t>
  </si>
  <si>
    <t>8199 San Francisco Ave</t>
  </si>
  <si>
    <t>6467 Sydney Ave</t>
  </si>
  <si>
    <t>6652 Sydney Ave</t>
  </si>
  <si>
    <t>7312 Cape Town Ave</t>
  </si>
  <si>
    <t>2283 Beijing Ave</t>
  </si>
  <si>
    <t>9240 Berlin Ave</t>
  </si>
  <si>
    <t>709 SÃ£o Paulo Ave</t>
  </si>
  <si>
    <t>9433 Bangkok Ave</t>
  </si>
  <si>
    <t>3627 Berlin Ave</t>
  </si>
  <si>
    <t>1368 Bangkok Ave</t>
  </si>
  <si>
    <t>4530 Mumbai Ave</t>
  </si>
  <si>
    <t>5684 Toronto Ave</t>
  </si>
  <si>
    <t>2852 Random Rd</t>
  </si>
  <si>
    <t>5294 SÃ£o Paulo Ave</t>
  </si>
  <si>
    <t>5238 Moscow Ave</t>
  </si>
  <si>
    <t>5190 Random Rd</t>
  </si>
  <si>
    <t>7493 Moscow Ave</t>
  </si>
  <si>
    <t>3141 Toronto Ave</t>
  </si>
  <si>
    <t>6748 Random Rd</t>
  </si>
  <si>
    <t>2979 Beijing Ave</t>
  </si>
  <si>
    <t>8689 Toronto Ave</t>
  </si>
  <si>
    <t>1680 Beijing Ave</t>
  </si>
  <si>
    <t>2320 Beijing Ave</t>
  </si>
  <si>
    <t>871 Chicago Ave</t>
  </si>
  <si>
    <t>9865 Bangkok Ave</t>
  </si>
  <si>
    <t>7933 Sydney Ave</t>
  </si>
  <si>
    <t>660 Seoul Ave</t>
  </si>
  <si>
    <t>8043 Bangkok Ave</t>
  </si>
  <si>
    <t>5928 Beijing Ave</t>
  </si>
  <si>
    <t>6360 Random Rd</t>
  </si>
  <si>
    <t>7900 Seoul Ave</t>
  </si>
  <si>
    <t>2921 Mumbai Ave</t>
  </si>
  <si>
    <t>5400 Los Angeles Ave</t>
  </si>
  <si>
    <t>5626 Dubai Ave</t>
  </si>
  <si>
    <t>9777 Seoul Ave</t>
  </si>
  <si>
    <t>9044 Moscow Ave</t>
  </si>
  <si>
    <t>4847 San Francisco Ave</t>
  </si>
  <si>
    <t>2300 Dubai Ave</t>
  </si>
  <si>
    <t>6267 SÃ£o Paulo Ave</t>
  </si>
  <si>
    <t>4864 Chicago Ave</t>
  </si>
  <si>
    <t>8161 SÃ£o Paulo Ave</t>
  </si>
  <si>
    <t>9320 Cape Town Ave</t>
  </si>
  <si>
    <t>7460 Random Rd</t>
  </si>
  <si>
    <t>3259 San Francisco Ave</t>
  </si>
  <si>
    <t>978 Beijing Ave</t>
  </si>
  <si>
    <t>1829 Beijing Ave</t>
  </si>
  <si>
    <t>7329 San Francisco Ave</t>
  </si>
  <si>
    <t>5409 Cape Town Ave</t>
  </si>
  <si>
    <t>5149 Random Rd</t>
  </si>
  <si>
    <t>985 Mumbai Ave</t>
  </si>
  <si>
    <t>5853 Sydney Ave</t>
  </si>
  <si>
    <t>9678 Bangkok Ave</t>
  </si>
  <si>
    <t>1979 Random Rd</t>
  </si>
  <si>
    <t>2416 Chicago Ave</t>
  </si>
  <si>
    <t>1654 San Francisco Ave</t>
  </si>
  <si>
    <t>7667 Bangkok Ave</t>
  </si>
  <si>
    <t>1755 Dubai Ave</t>
  </si>
  <si>
    <t>7070 Random Rd</t>
  </si>
  <si>
    <t>7558 Bangkok Ave</t>
  </si>
  <si>
    <t>4736 Mexico City Ave</t>
  </si>
  <si>
    <t>2804 Cape Town Ave</t>
  </si>
  <si>
    <t>8672 Random Rd</t>
  </si>
  <si>
    <t>4943 San Francisco Ave</t>
  </si>
  <si>
    <t>7779 San Francisco Ave</t>
  </si>
  <si>
    <t>980 Seoul Ave</t>
  </si>
  <si>
    <t>4443 Random Rd</t>
  </si>
  <si>
    <t>5769 Cape Town Ave</t>
  </si>
  <si>
    <t>2984 Cape Town Ave</t>
  </si>
  <si>
    <t>956 Dubai Ave</t>
  </si>
  <si>
    <t>4168 San Francisco Ave</t>
  </si>
  <si>
    <t>9414 San Francisco Ave</t>
  </si>
  <si>
    <t>8003 Bangkok Ave</t>
  </si>
  <si>
    <t>5510 Random Rd</t>
  </si>
  <si>
    <t>4039 Mexico City Ave</t>
  </si>
  <si>
    <t>1434 Berlin Ave</t>
  </si>
  <si>
    <t>6183 Berlin Ave</t>
  </si>
  <si>
    <t>701 Mumbai Ave</t>
  </si>
  <si>
    <t>6921 Beijing Ave</t>
  </si>
  <si>
    <t>4068 Mumbai Ave</t>
  </si>
  <si>
    <t>1286 Sydney Ave</t>
  </si>
  <si>
    <t>4805 Beijing Ave</t>
  </si>
  <si>
    <t>7321 Cape Town Ave</t>
  </si>
  <si>
    <t>2355 Seoul Ave</t>
  </si>
  <si>
    <t>9866 Berlin Ave</t>
  </si>
  <si>
    <t>4794 Random Rd</t>
  </si>
  <si>
    <t>9265 Seoul Ave</t>
  </si>
  <si>
    <t>9262 Seoul Ave</t>
  </si>
  <si>
    <t>1154 Beijing Ave</t>
  </si>
  <si>
    <t>3691 Los Angeles Ave</t>
  </si>
  <si>
    <t>4382 Chicago Ave</t>
  </si>
  <si>
    <t>2284 Moscow Ave</t>
  </si>
  <si>
    <t>4407 San Francisco Ave</t>
  </si>
  <si>
    <t>1096 Berlin Ave</t>
  </si>
  <si>
    <t>5722 Random Rd</t>
  </si>
  <si>
    <t>8532 Seoul Ave</t>
  </si>
  <si>
    <t>2738 San Francisco Ave</t>
  </si>
  <si>
    <t>9175 Sydney Ave</t>
  </si>
  <si>
    <t>4256 Dubai Ave</t>
  </si>
  <si>
    <t>8249 SÃ£o Paulo Ave</t>
  </si>
  <si>
    <t>1000 Cape Town Ave</t>
  </si>
  <si>
    <t>9191 Mumbai Ave</t>
  </si>
  <si>
    <t>9892 Bangkok Ave</t>
  </si>
  <si>
    <t>9068 Mumbai Ave</t>
  </si>
  <si>
    <t>8749 Bangkok Ave</t>
  </si>
  <si>
    <t>4181 San Francisco Ave</t>
  </si>
  <si>
    <t>677 Random Rd</t>
  </si>
  <si>
    <t>8536 San Francisco Ave</t>
  </si>
  <si>
    <t>4665 Dubai Ave</t>
  </si>
  <si>
    <t>2983 Mexico City Ave</t>
  </si>
  <si>
    <t>4577 Dubai Ave</t>
  </si>
  <si>
    <t>6132 Toronto Ave</t>
  </si>
  <si>
    <t>5684 Los Angeles Ave</t>
  </si>
  <si>
    <t>3156 Random Rd</t>
  </si>
  <si>
    <t>9685 Los Angeles Ave</t>
  </si>
  <si>
    <t>1018 Mexico City Ave</t>
  </si>
  <si>
    <t>4456 Toronto Ave</t>
  </si>
  <si>
    <t>8684 Beijing Ave</t>
  </si>
  <si>
    <t>3862 Berlin Ave</t>
  </si>
  <si>
    <t>4257 Moscow Ave</t>
  </si>
  <si>
    <t>4300 Chicago Ave</t>
  </si>
  <si>
    <t>9491 Beijing Ave</t>
  </si>
  <si>
    <t>715 Random Rd</t>
  </si>
  <si>
    <t>2670 Cape Town Ave</t>
  </si>
  <si>
    <t>6256 Random Rd</t>
  </si>
  <si>
    <t>4689 Mexico City Ave</t>
  </si>
  <si>
    <t>5460 Bangkok Ave</t>
  </si>
  <si>
    <t>5489 Los Angeles Ave</t>
  </si>
  <si>
    <t>2074 Sydney Ave</t>
  </si>
  <si>
    <t>8506 Random Rd</t>
  </si>
  <si>
    <t>4605 Cape Town Ave</t>
  </si>
  <si>
    <t>7873 Mexico City Ave</t>
  </si>
  <si>
    <t>3323 Mumbai Ave</t>
  </si>
  <si>
    <t>5876 Random Rd</t>
  </si>
  <si>
    <t>5810 Los Angeles Ave</t>
  </si>
  <si>
    <t>4234 Cape Town Ave</t>
  </si>
  <si>
    <t>2412 Mumbai Ave</t>
  </si>
  <si>
    <t>380 Cape Town Ave</t>
  </si>
  <si>
    <t>2065 Mumbai Ave</t>
  </si>
  <si>
    <t>1575 Chicago Ave</t>
  </si>
  <si>
    <t>1221 Los Angeles Ave</t>
  </si>
  <si>
    <t>8970 San Francisco Ave</t>
  </si>
  <si>
    <t>7288 Mexico City Ave</t>
  </si>
  <si>
    <t>6470 Random Rd</t>
  </si>
  <si>
    <t>128 Berlin Ave</t>
  </si>
  <si>
    <t>6257 Beijing Ave</t>
  </si>
  <si>
    <t>5641 Bangkok Ave</t>
  </si>
  <si>
    <t>7835 Beijing Ave</t>
  </si>
  <si>
    <t>5423 SÃ£o Paulo Ave</t>
  </si>
  <si>
    <t>2131 Beijing Ave</t>
  </si>
  <si>
    <t>2960 Chicago Ave</t>
  </si>
  <si>
    <t>8397 Chicago Ave</t>
  </si>
  <si>
    <t>4355 Sydney Ave</t>
  </si>
  <si>
    <t>6541 Chicago Ave</t>
  </si>
  <si>
    <t>6085 Dubai Ave</t>
  </si>
  <si>
    <t>4378 Chicago Ave</t>
  </si>
  <si>
    <t>5140 Random Rd</t>
  </si>
  <si>
    <t>7833 Cape Town Ave</t>
  </si>
  <si>
    <t>2876 Chicago Ave</t>
  </si>
  <si>
    <t>335 Dubai Ave</t>
  </si>
  <si>
    <t>9172 Sydney Ave</t>
  </si>
  <si>
    <t>6966 Beijing Ave</t>
  </si>
  <si>
    <t>436 Los Angeles Ave</t>
  </si>
  <si>
    <t>9969 Beijing Ave</t>
  </si>
  <si>
    <t>8503 Bangkok Ave</t>
  </si>
  <si>
    <t>3381 Mumbai Ave</t>
  </si>
  <si>
    <t>9806 Mexico City Ave</t>
  </si>
  <si>
    <t>760 Cape Town Ave</t>
  </si>
  <si>
    <t>7371 Beijing Ave</t>
  </si>
  <si>
    <t>7022 Beijing Ave</t>
  </si>
  <si>
    <t>7328 Cape Town Ave</t>
  </si>
  <si>
    <t>5042 Moscow Ave</t>
  </si>
  <si>
    <t>7129 Random Rd</t>
  </si>
  <si>
    <t>7486 Dubai Ave</t>
  </si>
  <si>
    <t>950 Random Rd</t>
  </si>
  <si>
    <t>5550 Sydney Ave</t>
  </si>
  <si>
    <t>6276 Mexico City Ave</t>
  </si>
  <si>
    <t>4948 Chicago Ave</t>
  </si>
  <si>
    <t>1811 Dubai Ave</t>
  </si>
  <si>
    <t>821 Mumbai Ave</t>
  </si>
  <si>
    <t>4542 Toronto Ave</t>
  </si>
  <si>
    <t>7845 Toronto Ave</t>
  </si>
  <si>
    <t>7670 SÃ£o Paulo Ave</t>
  </si>
  <si>
    <t>8145 Bangkok Ave</t>
  </si>
  <si>
    <t>5969 Beijing Ave</t>
  </si>
  <si>
    <t>273 San Francisco Ave</t>
  </si>
  <si>
    <t>9567 Moscow Ave</t>
  </si>
  <si>
    <t>9001 Seoul Ave</t>
  </si>
  <si>
    <t>2338 San Francisco Ave</t>
  </si>
  <si>
    <t>7216 Los Angeles Ave</t>
  </si>
  <si>
    <t>7508 Seoul Ave</t>
  </si>
  <si>
    <t>4448 San Francisco Ave</t>
  </si>
  <si>
    <t>9513 Seoul Ave</t>
  </si>
  <si>
    <t>4717 Mexico City Ave</t>
  </si>
  <si>
    <t>5172 Mumbai Ave</t>
  </si>
  <si>
    <t>662 Toronto Ave</t>
  </si>
  <si>
    <t>950 Mexico City Ave</t>
  </si>
  <si>
    <t>8558 Toronto Ave</t>
  </si>
  <si>
    <t>6519 Dubai Ave</t>
  </si>
  <si>
    <t>9336 Los Angeles Ave</t>
  </si>
  <si>
    <t>9330 Berlin Ave</t>
  </si>
  <si>
    <t>9181 Moscow Ave</t>
  </si>
  <si>
    <t>4470 Chicago Ave</t>
  </si>
  <si>
    <t>6861 San Francisco Ave</t>
  </si>
  <si>
    <t>9968 Seoul Ave</t>
  </si>
  <si>
    <t>7958 Mexico City Ave</t>
  </si>
  <si>
    <t>2646 Dubai Ave</t>
  </si>
  <si>
    <t>4786 Bangkok Ave</t>
  </si>
  <si>
    <t>9700 Sydney Ave</t>
  </si>
  <si>
    <t>9591 Mexico City Ave</t>
  </si>
  <si>
    <t>3472 Chicago Ave</t>
  </si>
  <si>
    <t>2695 Beijing Ave</t>
  </si>
  <si>
    <t>4891 Seoul Ave</t>
  </si>
  <si>
    <t>3800 Mumbai Ave</t>
  </si>
  <si>
    <t>98 Bangkok Ave</t>
  </si>
  <si>
    <t>8981 San Francisco Ave</t>
  </si>
  <si>
    <t>8144 Random Rd</t>
  </si>
  <si>
    <t>1747 Seoul Ave</t>
  </si>
  <si>
    <t>9106 Mexico City Ave</t>
  </si>
  <si>
    <t>7548 SÃ£o Paulo Ave</t>
  </si>
  <si>
    <t>5718 Seoul Ave</t>
  </si>
  <si>
    <t>5383 Berlin Ave</t>
  </si>
  <si>
    <t>8076 Los Angeles Ave</t>
  </si>
  <si>
    <t>3111 Mumbai Ave</t>
  </si>
  <si>
    <t>8765 Chicago Ave</t>
  </si>
  <si>
    <t>3276 Mumbai Ave</t>
  </si>
  <si>
    <t>9864 Bangkok Ave</t>
  </si>
  <si>
    <t>4873 Cape Town Ave</t>
  </si>
  <si>
    <t>2755 Toronto Ave</t>
  </si>
  <si>
    <t>6691 Los Angeles Ave</t>
  </si>
  <si>
    <t>3691 Mexico City Ave</t>
  </si>
  <si>
    <t>4198 Mumbai Ave</t>
  </si>
  <si>
    <t>1120 Beijing Ave</t>
  </si>
  <si>
    <t>5492 Random Rd</t>
  </si>
  <si>
    <t>5315 Mumbai Ave</t>
  </si>
  <si>
    <t>1387 Mexico City Ave</t>
  </si>
  <si>
    <t>6499 Chicago Ave</t>
  </si>
  <si>
    <t>246 Chicago Ave</t>
  </si>
  <si>
    <t>5399 Seoul Ave</t>
  </si>
  <si>
    <t>5185 Bangkok Ave</t>
  </si>
  <si>
    <t>2039 Moscow Ave</t>
  </si>
  <si>
    <t>5657 Mexico City Ave</t>
  </si>
  <si>
    <t>9000 Mexico City Ave</t>
  </si>
  <si>
    <t>3400 San Francisco Ave</t>
  </si>
  <si>
    <t>9428 Sydney Ave</t>
  </si>
  <si>
    <t>9993 Seoul Ave</t>
  </si>
  <si>
    <t>971 Seoul Ave</t>
  </si>
  <si>
    <t>1366 Mexico City Ave</t>
  </si>
  <si>
    <t>2751 Dubai Ave</t>
  </si>
  <si>
    <t>1354 Bangkok Ave</t>
  </si>
  <si>
    <t>8612 Dubai Ave</t>
  </si>
  <si>
    <t>2613 Random Rd</t>
  </si>
  <si>
    <t>9625 Sydney Ave</t>
  </si>
  <si>
    <t>8983 Sydney Ave</t>
  </si>
  <si>
    <t>842 San Francisco Ave</t>
  </si>
  <si>
    <t>4207 Mumbai Ave</t>
  </si>
  <si>
    <t>3712 Sydney Ave</t>
  </si>
  <si>
    <t>7746 Random Rd</t>
  </si>
  <si>
    <t>6293 Bangkok Ave</t>
  </si>
  <si>
    <t>1897 Sydney Ave</t>
  </si>
  <si>
    <t>3890 Bangkok Ave</t>
  </si>
  <si>
    <t>9243 Beijing Ave</t>
  </si>
  <si>
    <t>9221 Sydney Ave</t>
  </si>
  <si>
    <t>1058 Seoul Ave</t>
  </si>
  <si>
    <t>2408 SÃ£o Paulo Ave</t>
  </si>
  <si>
    <t>3446 Chicago Ave</t>
  </si>
  <si>
    <t>9693 Random Rd</t>
  </si>
  <si>
    <t>8263 Berlin Ave</t>
  </si>
  <si>
    <t>5501 Mexico City Ave</t>
  </si>
  <si>
    <t>7743 Random Rd</t>
  </si>
  <si>
    <t>4559 Sydney Ave</t>
  </si>
  <si>
    <t>7411 Berlin Ave</t>
  </si>
  <si>
    <t>766 Los Angeles Ave</t>
  </si>
  <si>
    <t>9837 Dubai Ave</t>
  </si>
  <si>
    <t>9452 Mumbai Ave</t>
  </si>
  <si>
    <t>297 Beijing Ave</t>
  </si>
  <si>
    <t>4542 Chicago Ave</t>
  </si>
  <si>
    <t>8311 Dubai Ave</t>
  </si>
  <si>
    <t>4344 Bangkok Ave</t>
  </si>
  <si>
    <t>5465 Mumbai Ave</t>
  </si>
  <si>
    <t>2608 San Francisco Ave</t>
  </si>
  <si>
    <t>1031 Los Angeles Ave</t>
  </si>
  <si>
    <t>4873 SÃ£o Paulo Ave</t>
  </si>
  <si>
    <t>1382 Chicago Ave</t>
  </si>
  <si>
    <t>5475 Moscow Ave</t>
  </si>
  <si>
    <t>4701 Beijing Ave</t>
  </si>
  <si>
    <t>9807 Cape Town Ave</t>
  </si>
  <si>
    <t>1181 Cape Town Ave</t>
  </si>
  <si>
    <t>4234 Seoul Ave</t>
  </si>
  <si>
    <t>1557 Chicago Ave</t>
  </si>
  <si>
    <t>4353 Mumbai Ave</t>
  </si>
  <si>
    <t>3169 Berlin Ave</t>
  </si>
  <si>
    <t>1874 Sydney Ave</t>
  </si>
  <si>
    <t>2195 SÃ£o Paulo Ave</t>
  </si>
  <si>
    <t>5308 San Francisco Ave</t>
  </si>
  <si>
    <t>6022 Sydney Ave</t>
  </si>
  <si>
    <t>8474 Mexico City Ave</t>
  </si>
  <si>
    <t>9132 Random Rd</t>
  </si>
  <si>
    <t>4165 Seoul Ave</t>
  </si>
  <si>
    <t>4596 SÃ£o Paulo Ave</t>
  </si>
  <si>
    <t>6209 Cape Town Ave</t>
  </si>
  <si>
    <t>9405 Random Rd</t>
  </si>
  <si>
    <t>9434 Beijing Ave</t>
  </si>
  <si>
    <t>9129 Dubai Ave</t>
  </si>
  <si>
    <t>1517 Sydney Ave</t>
  </si>
  <si>
    <t>3704 Toronto Ave</t>
  </si>
  <si>
    <t>1424 Random Rd</t>
  </si>
  <si>
    <t>9714 Seoul Ave</t>
  </si>
  <si>
    <t>6487 San Francisco Ave</t>
  </si>
  <si>
    <t>6926 Sydney Ave</t>
  </si>
  <si>
    <t>583 Random Rd</t>
  </si>
  <si>
    <t>9465 Dubai Ave</t>
  </si>
  <si>
    <t>747 Cape Town Ave</t>
  </si>
  <si>
    <t>4455 Random Rd</t>
  </si>
  <si>
    <t>7365 Berlin Ave</t>
  </si>
  <si>
    <t>4855 Chicago Ave</t>
  </si>
  <si>
    <t>8120 Los Angeles Ave</t>
  </si>
  <si>
    <t>5571 Random Rd</t>
  </si>
  <si>
    <t>620 SÃ£o Paulo Ave</t>
  </si>
  <si>
    <t>9888 Dubai Ave</t>
  </si>
  <si>
    <t>9409 Berlin Ave</t>
  </si>
  <si>
    <t>9655 Berlin Ave</t>
  </si>
  <si>
    <t>6104 Cape Town Ave</t>
  </si>
  <si>
    <t>4751 Berlin Ave</t>
  </si>
  <si>
    <t>906 Dubai Ave</t>
  </si>
  <si>
    <t>4828 Beijing Ave</t>
  </si>
  <si>
    <t>3090 Mumbai Ave</t>
  </si>
  <si>
    <t>9458 Cape Town Ave</t>
  </si>
  <si>
    <t>5037 Mexico City Ave</t>
  </si>
  <si>
    <t>51 Random Rd</t>
  </si>
  <si>
    <t>4268 Seoul Ave</t>
  </si>
  <si>
    <t>8416 Random Rd</t>
  </si>
  <si>
    <t>2438 San Francisco Ave</t>
  </si>
  <si>
    <t>831 Seoul Ave</t>
  </si>
  <si>
    <t>9874 Cape Town Ave</t>
  </si>
  <si>
    <t>7494 San Francisco Ave</t>
  </si>
  <si>
    <t>6747 Random Rd</t>
  </si>
  <si>
    <t>8458 Mexico City Ave</t>
  </si>
  <si>
    <t>844 Seoul Ave</t>
  </si>
  <si>
    <t>6138 Dubai Ave</t>
  </si>
  <si>
    <t>3856 Mumbai Ave</t>
  </si>
  <si>
    <t>2766 Random Rd</t>
  </si>
  <si>
    <t>9585 Los Angeles Ave</t>
  </si>
  <si>
    <t>5959 Moscow Ave</t>
  </si>
  <si>
    <t>5916 San Francisco Ave</t>
  </si>
  <si>
    <t>270 Mexico City Ave</t>
  </si>
  <si>
    <t>3593 Dubai Ave</t>
  </si>
  <si>
    <t>998 San Francisco Ave</t>
  </si>
  <si>
    <t>227 Mexico City Ave</t>
  </si>
  <si>
    <t>1545 Berlin Ave</t>
  </si>
  <si>
    <t>9416 Seoul Ave</t>
  </si>
  <si>
    <t>223 Mumbai Ave</t>
  </si>
  <si>
    <t>2970 Chicago Ave</t>
  </si>
  <si>
    <t>3411 Chicago Ave</t>
  </si>
  <si>
    <t>4221 Berlin Ave</t>
  </si>
  <si>
    <t>4875 Toronto Ave</t>
  </si>
  <si>
    <t>4537 Los Angeles Ave</t>
  </si>
  <si>
    <t>2730 Bangkok Ave</t>
  </si>
  <si>
    <t>1220 Random Rd</t>
  </si>
  <si>
    <t>2342 Toronto Ave</t>
  </si>
  <si>
    <t>284 Cape Town Ave</t>
  </si>
  <si>
    <t>4434 Random Rd</t>
  </si>
  <si>
    <t>1294 Los Angeles Ave</t>
  </si>
  <si>
    <t>8550 Berlin Ave</t>
  </si>
  <si>
    <t>7270 Bangkok Ave</t>
  </si>
  <si>
    <t>6412 San Francisco Ave</t>
  </si>
  <si>
    <t>7398 Moscow Ave</t>
  </si>
  <si>
    <t>5270 Random Rd</t>
  </si>
  <si>
    <t>1258 San Francisco Ave</t>
  </si>
  <si>
    <t>1007 Chicago Ave</t>
  </si>
  <si>
    <t>5646 Mumbai Ave</t>
  </si>
  <si>
    <t>2996 Cape Town Ave</t>
  </si>
  <si>
    <t>2031 Beijing Ave</t>
  </si>
  <si>
    <t>2841 Chicago Ave</t>
  </si>
  <si>
    <t>6193 Seoul Ave</t>
  </si>
  <si>
    <t>4589 Beijing Ave</t>
  </si>
  <si>
    <t>9303 Beijing Ave</t>
  </si>
  <si>
    <t>9063 Mumbai Ave</t>
  </si>
  <si>
    <t>4159 Mexico City Ave</t>
  </si>
  <si>
    <t>264 Berlin Ave</t>
  </si>
  <si>
    <t>9326 Random Rd</t>
  </si>
  <si>
    <t>2472 San Francisco Ave</t>
  </si>
  <si>
    <t>5328 Mumbai Ave</t>
  </si>
  <si>
    <t>7916 Seoul Ave</t>
  </si>
  <si>
    <t>7187 Berlin Ave</t>
  </si>
  <si>
    <t>2284 Cape Town Ave</t>
  </si>
  <si>
    <t>2039 Random Rd</t>
  </si>
  <si>
    <t>388 Mexico City Ave</t>
  </si>
  <si>
    <t>5408 Sydney Ave</t>
  </si>
  <si>
    <t>4495 Seoul Ave</t>
  </si>
  <si>
    <t>5787 Los Angeles Ave</t>
  </si>
  <si>
    <t>3834 Moscow Ave</t>
  </si>
  <si>
    <t>6042 Mumbai Ave</t>
  </si>
  <si>
    <t>7497 Sydney Ave</t>
  </si>
  <si>
    <t>5100 Chicago Ave</t>
  </si>
  <si>
    <t>2969 Sydney Ave</t>
  </si>
  <si>
    <t>3735 Mexico City Ave</t>
  </si>
  <si>
    <t>3895 Los Angeles Ave</t>
  </si>
  <si>
    <t>3534 Berlin Ave</t>
  </si>
  <si>
    <t>3094 SÃ£o Paulo Ave</t>
  </si>
  <si>
    <t>8449 Sydney Ave</t>
  </si>
  <si>
    <t>8169 Seoul Ave</t>
  </si>
  <si>
    <t>6484 San Francisco Ave</t>
  </si>
  <si>
    <t>4370 Mumbai Ave</t>
  </si>
  <si>
    <t>1795 Mexico City Ave</t>
  </si>
  <si>
    <t>6777 Mexico City Ave</t>
  </si>
  <si>
    <t>2943 Random Rd</t>
  </si>
  <si>
    <t>8174 Chicago Ave</t>
  </si>
  <si>
    <t>5949 Cape Town Ave</t>
  </si>
  <si>
    <t>1734 Sydney Ave</t>
  </si>
  <si>
    <t>1904 Random Rd</t>
  </si>
  <si>
    <t>7146 Moscow Ave</t>
  </si>
  <si>
    <t>1712 Seoul Ave</t>
  </si>
  <si>
    <t>1998 Berlin Ave</t>
  </si>
  <si>
    <t>3619 Moscow Ave</t>
  </si>
  <si>
    <t>5443 Toronto Ave</t>
  </si>
  <si>
    <t>6858 San Francisco Ave</t>
  </si>
  <si>
    <t>992 San Francisco Ave</t>
  </si>
  <si>
    <t>7350 SÃ£o Paulo Ave</t>
  </si>
  <si>
    <t>3496 SÃ£o Paulo Ave</t>
  </si>
  <si>
    <t>6195 Dubai Ave</t>
  </si>
  <si>
    <t>3638 Bangkok Ave</t>
  </si>
  <si>
    <t>9343 Mexico City Ave</t>
  </si>
  <si>
    <t>9185 Random Rd</t>
  </si>
  <si>
    <t>9223 Seoul Ave</t>
  </si>
  <si>
    <t>3808 Mexico City Ave</t>
  </si>
  <si>
    <t>4297 SÃ£o Paulo Ave</t>
  </si>
  <si>
    <t>9213 SÃ£o Paulo Ave</t>
  </si>
  <si>
    <t>2813 Bangkok Ave</t>
  </si>
  <si>
    <t>7586 Random Rd</t>
  </si>
  <si>
    <t>7109 San Francisco Ave</t>
  </si>
  <si>
    <t>1558 Toronto Ave</t>
  </si>
  <si>
    <t>5232 Beijing Ave</t>
  </si>
  <si>
    <t>5928 Random Rd</t>
  </si>
  <si>
    <t>6409 Mexico City Ave</t>
  </si>
  <si>
    <t>5334 Toronto Ave</t>
  </si>
  <si>
    <t>668 Random Rd</t>
  </si>
  <si>
    <t>7130 Bangkok Ave</t>
  </si>
  <si>
    <t>4085 San Francisco Ave</t>
  </si>
  <si>
    <t>3263 SÃ£o Paulo Ave</t>
  </si>
  <si>
    <t>4857 Los Angeles Ave</t>
  </si>
  <si>
    <t>7975 Moscow Ave</t>
  </si>
  <si>
    <t>4565 Toronto Ave</t>
  </si>
  <si>
    <t>5456 Seoul Ave</t>
  </si>
  <si>
    <t>8426 Moscow Ave</t>
  </si>
  <si>
    <t>1186 Chicago Ave</t>
  </si>
  <si>
    <t>6207 Mexico City Ave</t>
  </si>
  <si>
    <t>9132 Seoul Ave</t>
  </si>
  <si>
    <t>5328 Los Angeles Ave</t>
  </si>
  <si>
    <t>1582 Chicago Ave</t>
  </si>
  <si>
    <t>5941 Dubai Ave</t>
  </si>
  <si>
    <t>8052 Moscow Ave</t>
  </si>
  <si>
    <t>9829 Chicago Ave</t>
  </si>
  <si>
    <t>8901 Dubai Ave</t>
  </si>
  <si>
    <t>3827 Dubai Ave</t>
  </si>
  <si>
    <t>3260 Beijing Ave</t>
  </si>
  <si>
    <t>6001 San Francisco Ave</t>
  </si>
  <si>
    <t>3607 Cape Town Ave</t>
  </si>
  <si>
    <t>705 Random Rd</t>
  </si>
  <si>
    <t>3398 Berlin Ave</t>
  </si>
  <si>
    <t>2645 Bangkok Ave</t>
  </si>
  <si>
    <t>7446 Random Rd</t>
  </si>
  <si>
    <t>3923 Beijing Ave</t>
  </si>
  <si>
    <t>4848 Cape Town Ave</t>
  </si>
  <si>
    <t>1662 Mumbai Ave</t>
  </si>
  <si>
    <t>9976 Beijing Ave</t>
  </si>
  <si>
    <t>7456 Sydney Ave</t>
  </si>
  <si>
    <t>5592 Berlin Ave</t>
  </si>
  <si>
    <t>7001 Beijing Ave</t>
  </si>
  <si>
    <t>2705 Sydney Ave</t>
  </si>
  <si>
    <t>9710 Berlin Ave</t>
  </si>
  <si>
    <t>8103 Los Angeles Ave</t>
  </si>
  <si>
    <t>5842 Cape Town Ave</t>
  </si>
  <si>
    <t>4999 Beijing Ave</t>
  </si>
  <si>
    <t>7498 Mexico City Ave</t>
  </si>
  <si>
    <t>4048 SÃ£o Paulo Ave</t>
  </si>
  <si>
    <t>680 San Francisco Ave</t>
  </si>
  <si>
    <t>1611 Mexico City Ave</t>
  </si>
  <si>
    <t>1657 Random Rd</t>
  </si>
  <si>
    <t>30 Mumbai Ave</t>
  </si>
  <si>
    <t>9216 Mumbai Ave</t>
  </si>
  <si>
    <t>8508 Mexico City Ave</t>
  </si>
  <si>
    <t>9099 Mumbai Ave</t>
  </si>
  <si>
    <t>8220 Seoul Ave</t>
  </si>
  <si>
    <t>5707 Mumbai Ave</t>
  </si>
  <si>
    <t>1501 Chicago Ave</t>
  </si>
  <si>
    <t>6052 Cape Town Ave</t>
  </si>
  <si>
    <t>1129 Random Rd</t>
  </si>
  <si>
    <t>903 Seoul Ave</t>
  </si>
  <si>
    <t>2611 Sydney Ave</t>
  </si>
  <si>
    <t>8431 Cape Town Ave</t>
  </si>
  <si>
    <t>7884 Random Rd</t>
  </si>
  <si>
    <t>6393 Sydney Ave</t>
  </si>
  <si>
    <t>1941 Sydney Ave</t>
  </si>
  <si>
    <t>7403 Chicago Ave</t>
  </si>
  <si>
    <t>7715 Moscow Ave</t>
  </si>
  <si>
    <t>4375 Bangkok Ave</t>
  </si>
  <si>
    <t>8939 Dubai Ave</t>
  </si>
  <si>
    <t>5355 Moscow Ave</t>
  </si>
  <si>
    <t>2228 Random Rd</t>
  </si>
  <si>
    <t>4698 Beijing Ave</t>
  </si>
  <si>
    <t>8473 Chicago Ave</t>
  </si>
  <si>
    <t>7406 Cape Town Ave</t>
  </si>
  <si>
    <t>8929 Beijing Ave</t>
  </si>
  <si>
    <t>7783 Berlin Ave</t>
  </si>
  <si>
    <t>6087 Dubai Ave</t>
  </si>
  <si>
    <t>8324 Cape Town Ave</t>
  </si>
  <si>
    <t>2368 Random Rd</t>
  </si>
  <si>
    <t>1049 Seoul Ave</t>
  </si>
  <si>
    <t>5944 Sydney Ave</t>
  </si>
  <si>
    <t>8322 Cape Town Ave</t>
  </si>
  <si>
    <t>5321 Cape Town Ave</t>
  </si>
  <si>
    <t>320 Random Rd</t>
  </si>
  <si>
    <t>1865 Mumbai Ave</t>
  </si>
  <si>
    <t>9505 Los Angeles Ave</t>
  </si>
  <si>
    <t>1475 Random Rd</t>
  </si>
  <si>
    <t>6688 Mexico City Ave</t>
  </si>
  <si>
    <t>6977 Mexico City Ave</t>
  </si>
  <si>
    <t>1383 Dubai Ave</t>
  </si>
  <si>
    <t>175 Moscow Ave</t>
  </si>
  <si>
    <t>813 Dubai Ave</t>
  </si>
  <si>
    <t>8085 Chicago Ave</t>
  </si>
  <si>
    <t>111 Mumbai Ave</t>
  </si>
  <si>
    <t>1402 Cape Town Ave</t>
  </si>
  <si>
    <t>8725 Chicago Ave</t>
  </si>
  <si>
    <t>3476 Berlin Ave</t>
  </si>
  <si>
    <t>347 Toronto Ave</t>
  </si>
  <si>
    <t>1131 Chicago Ave</t>
  </si>
  <si>
    <t>5000 Bangkok Ave</t>
  </si>
  <si>
    <t>5850 Berlin Ave</t>
  </si>
  <si>
    <t>7801 Seoul Ave</t>
  </si>
  <si>
    <t>1838 Mexico City Ave</t>
  </si>
  <si>
    <t>3094 Mumbai Ave</t>
  </si>
  <si>
    <t>5082 Bangkok Ave</t>
  </si>
  <si>
    <t>4399 Seoul Ave</t>
  </si>
  <si>
    <t>6275 Chicago Ave</t>
  </si>
  <si>
    <t>6828 Toronto Ave</t>
  </si>
  <si>
    <t>7121 San Francisco Ave</t>
  </si>
  <si>
    <t>2333 Beijing Ave</t>
  </si>
  <si>
    <t>4874 Beijing Ave</t>
  </si>
  <si>
    <t>7621 Moscow Ave</t>
  </si>
  <si>
    <t>8448 Sydney Ave</t>
  </si>
  <si>
    <t>3638 Mexico City Ave</t>
  </si>
  <si>
    <t>3426 Random Rd</t>
  </si>
  <si>
    <t>9151 Los Angeles Ave</t>
  </si>
  <si>
    <t>6178 Cape Town Ave</t>
  </si>
  <si>
    <t>4682 Random Rd</t>
  </si>
  <si>
    <t>400 Mumbai Ave</t>
  </si>
  <si>
    <t>3342 Bangkok Ave</t>
  </si>
  <si>
    <t>916 Seoul Ave</t>
  </si>
  <si>
    <t>4477 Beijing Ave</t>
  </si>
  <si>
    <t>4251 Mumbai Ave</t>
  </si>
  <si>
    <t>852 Mumbai Ave</t>
  </si>
  <si>
    <t>1158 Los Angeles Ave</t>
  </si>
  <si>
    <t>5483 Mumbai Ave</t>
  </si>
  <si>
    <t>8883 Mexico City Ave</t>
  </si>
  <si>
    <t>6533 SÃ£o Paulo Ave</t>
  </si>
  <si>
    <t>3576 Dubai Ave</t>
  </si>
  <si>
    <t>25 SÃ£o Paulo Ave</t>
  </si>
  <si>
    <t>4044 Toronto Ave</t>
  </si>
  <si>
    <t>7345 Dubai Ave</t>
  </si>
  <si>
    <t>386 Beijing Ave</t>
  </si>
  <si>
    <t>4774 Seoul Ave</t>
  </si>
  <si>
    <t>4463 Seoul Ave</t>
  </si>
  <si>
    <t>2341 Mexico City Ave</t>
  </si>
  <si>
    <t>5292 Moscow Ave</t>
  </si>
  <si>
    <t>1964 Los Angeles Ave</t>
  </si>
  <si>
    <t>2499 SÃ£o Paulo Ave</t>
  </si>
  <si>
    <t>3750 SÃ£o Paulo Ave</t>
  </si>
  <si>
    <t>947 Moscow Ave</t>
  </si>
  <si>
    <t>5409 Random Rd</t>
  </si>
  <si>
    <t>7014 Bangkok Ave</t>
  </si>
  <si>
    <t>3478 Berlin Ave</t>
  </si>
  <si>
    <t>118 Mumbai Ave</t>
  </si>
  <si>
    <t>9724 Mumbai Ave</t>
  </si>
  <si>
    <t>1592 Chicago Ave</t>
  </si>
  <si>
    <t>9343 Dubai Ave</t>
  </si>
  <si>
    <t>3545 Berlin Ave</t>
  </si>
  <si>
    <t>512 San Francisco Ave</t>
  </si>
  <si>
    <t>301 Toronto Ave</t>
  </si>
  <si>
    <t>9808 Toronto Ave</t>
  </si>
  <si>
    <t>4528 Mumbai Ave</t>
  </si>
  <si>
    <t>3673 Beijing Ave</t>
  </si>
  <si>
    <t>9410 Chicago Ave</t>
  </si>
  <si>
    <t>9124 Random Rd</t>
  </si>
  <si>
    <t>1998 Bangkok Ave</t>
  </si>
  <si>
    <t>7915 Moscow Ave</t>
  </si>
  <si>
    <t>1794 Chicago Ave</t>
  </si>
  <si>
    <t>2575 Mumbai Ave</t>
  </si>
  <si>
    <t>3429 San Francisco Ave</t>
  </si>
  <si>
    <t>754 Bangkok Ave</t>
  </si>
  <si>
    <t>3864 San Francisco Ave</t>
  </si>
  <si>
    <t>1581 Chicago Ave</t>
  </si>
  <si>
    <t>9691 Random Rd</t>
  </si>
  <si>
    <t>2418 Los Angeles Ave</t>
  </si>
  <si>
    <t>1954 Sydney Ave</t>
  </si>
  <si>
    <t>3140 Beijing Ave</t>
  </si>
  <si>
    <t>3395 Mexico City Ave</t>
  </si>
  <si>
    <t>360 Mumbai Ave</t>
  </si>
  <si>
    <t>1505 Toronto Ave</t>
  </si>
  <si>
    <t>9646 Sydney Ave</t>
  </si>
  <si>
    <t>2139 Los Angeles Ave</t>
  </si>
  <si>
    <t>5266 Bangkok Ave</t>
  </si>
  <si>
    <t>161 Chicago Ave</t>
  </si>
  <si>
    <t>2848 Dubai Ave</t>
  </si>
  <si>
    <t>1896 Dubai Ave</t>
  </si>
  <si>
    <t>7044 Sydney Ave</t>
  </si>
  <si>
    <t>7124 Toronto Ave</t>
  </si>
  <si>
    <t>3942 Berlin Ave</t>
  </si>
  <si>
    <t>84 Bangkok Ave</t>
  </si>
  <si>
    <t>9547 Mexico City Ave</t>
  </si>
  <si>
    <t>1881 Mexico City Ave</t>
  </si>
  <si>
    <t>9399 Moscow Ave</t>
  </si>
  <si>
    <t>3890 Los Angeles Ave</t>
  </si>
  <si>
    <t>9992 Toronto Ave</t>
  </si>
  <si>
    <t>9072 Random Rd</t>
  </si>
  <si>
    <t>5334 Berlin Ave</t>
  </si>
  <si>
    <t>371 Cape Town Ave</t>
  </si>
  <si>
    <t>3098 Moscow Ave</t>
  </si>
  <si>
    <t>8954 SÃ£o Paulo Ave</t>
  </si>
  <si>
    <t>919 Bangkok Ave</t>
  </si>
  <si>
    <t>9893 Random Rd</t>
  </si>
  <si>
    <t>4738 Cape Town Ave</t>
  </si>
  <si>
    <t>4517 Dubai Ave</t>
  </si>
  <si>
    <t>933 Berlin Ave</t>
  </si>
  <si>
    <t>7345 Toronto Ave</t>
  </si>
  <si>
    <t>2316 Chicago Ave</t>
  </si>
  <si>
    <t>4589 Seoul Ave</t>
  </si>
  <si>
    <t>9065 Sydney Ave</t>
  </si>
  <si>
    <t>8097 Dubai Ave</t>
  </si>
  <si>
    <t>7977 Moscow Ave</t>
  </si>
  <si>
    <t>1093 Seoul Ave</t>
  </si>
  <si>
    <t>5854 San Francisco Ave</t>
  </si>
  <si>
    <t>8451 SÃ£o Paulo Ave</t>
  </si>
  <si>
    <t>7060 Mexico City Ave</t>
  </si>
  <si>
    <t>4901 Random Rd</t>
  </si>
  <si>
    <t>6177 Bangkok Ave</t>
  </si>
  <si>
    <t>6260 San Francisco Ave</t>
  </si>
  <si>
    <t>128 Cape Town Ave</t>
  </si>
  <si>
    <t>7590 Cape Town Ave</t>
  </si>
  <si>
    <t>6037 Dubai Ave</t>
  </si>
  <si>
    <t>8953 Chicago Ave</t>
  </si>
  <si>
    <t>6367 Toronto Ave</t>
  </si>
  <si>
    <t>1861 Berlin Ave</t>
  </si>
  <si>
    <t>1702 SÃ£o Paulo Ave</t>
  </si>
  <si>
    <t>9660 Mumbai Ave</t>
  </si>
  <si>
    <t>4980 Cape Town Ave</t>
  </si>
  <si>
    <t>5170 Random Rd</t>
  </si>
  <si>
    <t>8314 Cape Town Ave</t>
  </si>
  <si>
    <t>2394 Mexico City Ave</t>
  </si>
  <si>
    <t>8723 Toronto Ave</t>
  </si>
  <si>
    <t>8148 Seoul Ave</t>
  </si>
  <si>
    <t>2904 Los Angeles Ave</t>
  </si>
  <si>
    <t>7079 Mexico City Ave</t>
  </si>
  <si>
    <t>5644 SÃ£o Paulo Ave</t>
  </si>
  <si>
    <t>4947 Mexico City Ave</t>
  </si>
  <si>
    <t>2015 Sydney Ave</t>
  </si>
  <si>
    <t>5564 Los Angeles Ave</t>
  </si>
  <si>
    <t>8233 Mumbai Ave</t>
  </si>
  <si>
    <t>5351 Berlin Ave</t>
  </si>
  <si>
    <t>2484 SÃ£o Paulo Ave</t>
  </si>
  <si>
    <t>6473 Mumbai Ave</t>
  </si>
  <si>
    <t>1773 Random Rd</t>
  </si>
  <si>
    <t>700 Cape Town Ave</t>
  </si>
  <si>
    <t>7658 Mexico City Ave</t>
  </si>
  <si>
    <t>2508 Sydney Ave</t>
  </si>
  <si>
    <t>2968 Berlin Ave</t>
  </si>
  <si>
    <t>2322 Toronto Ave</t>
  </si>
  <si>
    <t>3761 Mumbai Ave</t>
  </si>
  <si>
    <t>2836 Los Angeles Ave</t>
  </si>
  <si>
    <t>6846 Moscow Ave</t>
  </si>
  <si>
    <t>6862 Random Rd</t>
  </si>
  <si>
    <t>3952 SÃ£o Paulo Ave</t>
  </si>
  <si>
    <t>2993 SÃ£o Paulo Ave</t>
  </si>
  <si>
    <t>8387 Bangkok Ave</t>
  </si>
  <si>
    <t>6665 San Francisco Ave</t>
  </si>
  <si>
    <t>6282 Moscow Ave</t>
  </si>
  <si>
    <t>2846 Beijing Ave</t>
  </si>
  <si>
    <t>1367 Cape Town Ave</t>
  </si>
  <si>
    <t>5858 Dubai Ave</t>
  </si>
  <si>
    <t>3245 Bangkok Ave</t>
  </si>
  <si>
    <t>4537 Dubai Ave</t>
  </si>
  <si>
    <t>3527 San Francisco Ave</t>
  </si>
  <si>
    <t>6208 Random Rd</t>
  </si>
  <si>
    <t>4187 Dubai Ave</t>
  </si>
  <si>
    <t>6884 Seoul Ave</t>
  </si>
  <si>
    <t>9596 Mumbai Ave</t>
  </si>
  <si>
    <t>5284 Mexico City Ave</t>
  </si>
  <si>
    <t>6988 Mexico City Ave</t>
  </si>
  <si>
    <t>1855 Cape Town Ave</t>
  </si>
  <si>
    <t>8880 San Francisco Ave</t>
  </si>
  <si>
    <t>6579 SÃ£o Paulo Ave</t>
  </si>
  <si>
    <t>9974 Mexico City Ave</t>
  </si>
  <si>
    <t>3569 Berlin Ave</t>
  </si>
  <si>
    <t>9588 Chicago Ave</t>
  </si>
  <si>
    <t>9472 Mexico City Ave</t>
  </si>
  <si>
    <t>7324 Mexico City Ave</t>
  </si>
  <si>
    <t>7330 Random Rd</t>
  </si>
  <si>
    <t>4380 Seoul Ave</t>
  </si>
  <si>
    <t>5250 Random Rd</t>
  </si>
  <si>
    <t>4261 Moscow Ave</t>
  </si>
  <si>
    <t>9034 Cape Town Ave</t>
  </si>
  <si>
    <t>9953 Dubai Ave</t>
  </si>
  <si>
    <t>5539 Random Rd</t>
  </si>
  <si>
    <t>4198 Bangkok Ave</t>
  </si>
  <si>
    <t>6266 SÃ£o Paulo Ave</t>
  </si>
  <si>
    <t>1285 Dubai Ave</t>
  </si>
  <si>
    <t>9018 Random Rd</t>
  </si>
  <si>
    <t>8096 Los Angeles Ave</t>
  </si>
  <si>
    <t>7379 Mumbai Ave</t>
  </si>
  <si>
    <t>8210 Mumbai Ave</t>
  </si>
  <si>
    <t>222 Random Rd</t>
  </si>
  <si>
    <t>4471 San Francisco Ave</t>
  </si>
  <si>
    <t>6709 Moscow Ave</t>
  </si>
  <si>
    <t>3256 Chicago Ave</t>
  </si>
  <si>
    <t>3480 Random Rd</t>
  </si>
  <si>
    <t>1605 Moscow Ave</t>
  </si>
  <si>
    <t>932 Mexico City Ave</t>
  </si>
  <si>
    <t>4450 Los Angeles Ave</t>
  </si>
  <si>
    <t>6727 Dubai Ave</t>
  </si>
  <si>
    <t>1917 Bangkok Ave</t>
  </si>
  <si>
    <t>8149 Seoul Ave</t>
  </si>
  <si>
    <t>5030 Berlin Ave</t>
  </si>
  <si>
    <t>1021 Mexico City Ave</t>
  </si>
  <si>
    <t>9850 Chicago Ave</t>
  </si>
  <si>
    <t>2262 Cape Town Ave</t>
  </si>
  <si>
    <t>862 Toronto Ave</t>
  </si>
  <si>
    <t>4293 Berlin Ave</t>
  </si>
  <si>
    <t>9511 Sydney Ave</t>
  </si>
  <si>
    <t>2151 Mumbai Ave</t>
  </si>
  <si>
    <t>9362 Cape Town Ave</t>
  </si>
  <si>
    <t>2410 SÃ£o Paulo Ave</t>
  </si>
  <si>
    <t>2131 Bangkok Ave</t>
  </si>
  <si>
    <t>9909 Bangkok Ave</t>
  </si>
  <si>
    <t>2309 SÃ£o Paulo Ave</t>
  </si>
  <si>
    <t>5911 Mexico City Ave</t>
  </si>
  <si>
    <t>6760 SÃ£o Paulo Ave</t>
  </si>
  <si>
    <t>3966 Cape Town Ave</t>
  </si>
  <si>
    <t>7854 SÃ£o Paulo Ave</t>
  </si>
  <si>
    <t>373 Random Rd</t>
  </si>
  <si>
    <t>8656 Cape Town Ave</t>
  </si>
  <si>
    <t>5896 Random Rd</t>
  </si>
  <si>
    <t>1893 Chicago Ave</t>
  </si>
  <si>
    <t>443 Random Rd</t>
  </si>
  <si>
    <t>4209 Cape Town Ave</t>
  </si>
  <si>
    <t>3950 Mumbai Ave</t>
  </si>
  <si>
    <t>7904 Toronto Ave</t>
  </si>
  <si>
    <t>4705 Beijing Ave</t>
  </si>
  <si>
    <t>7330 San Francisco Ave</t>
  </si>
  <si>
    <t>6607 Bangkok Ave</t>
  </si>
  <si>
    <t>34 Berlin Ave</t>
  </si>
  <si>
    <t>9677 San Francisco Ave</t>
  </si>
  <si>
    <t>4381 Mumbai Ave</t>
  </si>
  <si>
    <t>8107 Seoul Ave</t>
  </si>
  <si>
    <t>4289 Mumbai Ave</t>
  </si>
  <si>
    <t>7138 Toronto Ave</t>
  </si>
  <si>
    <t>1773 Chicago Ave</t>
  </si>
  <si>
    <t>7589 Toronto Ave</t>
  </si>
  <si>
    <t>8914 San Francisco Ave</t>
  </si>
  <si>
    <t>1865 Random Rd</t>
  </si>
  <si>
    <t>2618 Dubai Ave</t>
  </si>
  <si>
    <t>3551 Bangkok Ave</t>
  </si>
  <si>
    <t>6258 Random Rd</t>
  </si>
  <si>
    <t>7707 Random Rd</t>
  </si>
  <si>
    <t>8884 Cape Town Ave</t>
  </si>
  <si>
    <t>6597 Chicago Ave</t>
  </si>
  <si>
    <t>1653 Cape Town Ave</t>
  </si>
  <si>
    <t>4268 Random Rd</t>
  </si>
  <si>
    <t>1925 Berlin Ave</t>
  </si>
  <si>
    <t>7138 Bangkok Ave</t>
  </si>
  <si>
    <t>20 Beijing Ave</t>
  </si>
  <si>
    <t>6939 Cape Town Ave</t>
  </si>
  <si>
    <t>3503 Los Angeles Ave</t>
  </si>
  <si>
    <t>310 Los Angeles Ave</t>
  </si>
  <si>
    <t>737 Random Rd</t>
  </si>
  <si>
    <t>5973 Cape Town Ave</t>
  </si>
  <si>
    <t>1837 Chicago Ave</t>
  </si>
  <si>
    <t>2166 Bangkok Ave</t>
  </si>
  <si>
    <t>23 Chicago Ave</t>
  </si>
  <si>
    <t>9221 SÃ£o Paulo Ave</t>
  </si>
  <si>
    <t>4200 San Francisco Ave</t>
  </si>
  <si>
    <t>4427 Berlin Ave</t>
  </si>
  <si>
    <t>6093 Berlin Ave</t>
  </si>
  <si>
    <t>3210 SÃ£o Paulo Ave</t>
  </si>
  <si>
    <t>9985 Sydney Ave</t>
  </si>
  <si>
    <t>1049 Moscow Ave</t>
  </si>
  <si>
    <t>1954 Chicago Ave</t>
  </si>
  <si>
    <t>4355 Bangkok Ave</t>
  </si>
  <si>
    <t>3406 Random Rd</t>
  </si>
  <si>
    <t>5749 Toronto Ave</t>
  </si>
  <si>
    <t>4337 Toronto Ave</t>
  </si>
  <si>
    <t>3875 SÃ£o Paulo Ave</t>
  </si>
  <si>
    <t>4231 Berlin Ave</t>
  </si>
  <si>
    <t>7601 Berlin Ave</t>
  </si>
  <si>
    <t>4997 San Francisco Ave</t>
  </si>
  <si>
    <t>4760 Toronto Ave</t>
  </si>
  <si>
    <t>3320 Random Rd</t>
  </si>
  <si>
    <t>8443 Chicago Ave</t>
  </si>
  <si>
    <t>5779 Mumbai Ave</t>
  </si>
  <si>
    <t>4342 Toronto Ave</t>
  </si>
  <si>
    <t>8266 Sydney Ave</t>
  </si>
  <si>
    <t>8047 Beijing Ave</t>
  </si>
  <si>
    <t>7193 Beijing Ave</t>
  </si>
  <si>
    <t>7202 Mumbai Ave</t>
  </si>
  <si>
    <t>606 Mexico City Ave</t>
  </si>
  <si>
    <t>6298 Chicago Ave</t>
  </si>
  <si>
    <t>2778 Cape Town Ave</t>
  </si>
  <si>
    <t>2482 Chicago Ave</t>
  </si>
  <si>
    <t>2377 Moscow Ave</t>
  </si>
  <si>
    <t>9944 Chicago Ave</t>
  </si>
  <si>
    <t>3272 Seoul Ave</t>
  </si>
  <si>
    <t>8102 Los Angeles Ave</t>
  </si>
  <si>
    <t>5661 Moscow Ave</t>
  </si>
  <si>
    <t>7682 Beijing Ave</t>
  </si>
  <si>
    <t>751 Random Rd</t>
  </si>
  <si>
    <t>6169 Los Angeles Ave</t>
  </si>
  <si>
    <t>9440 Los Angeles Ave</t>
  </si>
  <si>
    <t>9294 Seoul Ave</t>
  </si>
  <si>
    <t>5984 Random Rd</t>
  </si>
  <si>
    <t>5705 Mumbai Ave</t>
  </si>
  <si>
    <t>6128 Moscow Ave</t>
  </si>
  <si>
    <t>9249 Sydney Ave</t>
  </si>
  <si>
    <t>4 Bangkok Ave</t>
  </si>
  <si>
    <t>9800 Mumbai Ave</t>
  </si>
  <si>
    <t>3716 Beijing Ave</t>
  </si>
  <si>
    <t>7128 Moscow Ave</t>
  </si>
  <si>
    <t>1062 Cape Town Ave</t>
  </si>
  <si>
    <t>9937 Berlin Ave</t>
  </si>
  <si>
    <t>287 Cape Town Ave</t>
  </si>
  <si>
    <t>4229 Dubai Ave</t>
  </si>
  <si>
    <t>1385 SÃ£o Paulo Ave</t>
  </si>
  <si>
    <t>6325 Seoul Ave</t>
  </si>
  <si>
    <t>4504 SÃ£o Paulo Ave</t>
  </si>
  <si>
    <t>8363 Los Angeles Ave</t>
  </si>
  <si>
    <t>7433 Moscow Ave</t>
  </si>
  <si>
    <t>3948 Los Angeles Ave</t>
  </si>
  <si>
    <t>1928 Chicago Ave</t>
  </si>
  <si>
    <t>271 Seoul Ave</t>
  </si>
  <si>
    <t>9218 San Francisco Ave</t>
  </si>
  <si>
    <t>2358 Random Rd</t>
  </si>
  <si>
    <t>1621 San Francisco Ave</t>
  </si>
  <si>
    <t>1644 San Francisco Ave</t>
  </si>
  <si>
    <t>886 Seoul Ave</t>
  </si>
  <si>
    <t>8546 Bangkok Ave</t>
  </si>
  <si>
    <t>4733 Berlin Ave</t>
  </si>
  <si>
    <t>9186 Chicago Ave</t>
  </si>
  <si>
    <t>6852 San Francisco Ave</t>
  </si>
  <si>
    <t>5890 Berlin Ave</t>
  </si>
  <si>
    <t>8755 Mexico City Ave</t>
  </si>
  <si>
    <t>6299 Cape Town Ave</t>
  </si>
  <si>
    <t>6114 Random Rd</t>
  </si>
  <si>
    <t>7980 Sydney Ave</t>
  </si>
  <si>
    <t>1683 Chicago Ave</t>
  </si>
  <si>
    <t>8912 Random Rd</t>
  </si>
  <si>
    <t>161 Moscow Ave</t>
  </si>
  <si>
    <t>8994 Cape Town Ave</t>
  </si>
  <si>
    <t>5849 Toronto Ave</t>
  </si>
  <si>
    <t>7891 Seoul Ave</t>
  </si>
  <si>
    <t>5091 Toronto Ave</t>
  </si>
  <si>
    <t>5573 Random Rd</t>
  </si>
  <si>
    <t>9063 Toronto Ave</t>
  </si>
  <si>
    <t>452 Random Rd</t>
  </si>
  <si>
    <t>9689 Toronto Ave</t>
  </si>
  <si>
    <t>3314 Berlin Ave</t>
  </si>
  <si>
    <t>2715 Los Angeles Ave</t>
  </si>
  <si>
    <t>3054 Seoul Ave</t>
  </si>
  <si>
    <t>8136 Cape Town Ave</t>
  </si>
  <si>
    <t>6438 Random Rd</t>
  </si>
  <si>
    <t>3187 San Francisco Ave</t>
  </si>
  <si>
    <t>6462 Berlin Ave</t>
  </si>
  <si>
    <t>3743 Beijing Ave</t>
  </si>
  <si>
    <t>228 San Francisco Ave</t>
  </si>
  <si>
    <t>7759 San Francisco Ave</t>
  </si>
  <si>
    <t>2977 Dubai Ave</t>
  </si>
  <si>
    <t>9585 Beijing Ave</t>
  </si>
  <si>
    <t>7304 Random Rd</t>
  </si>
  <si>
    <t>8135 Chicago Ave</t>
  </si>
  <si>
    <t>8473 Berlin Ave</t>
  </si>
  <si>
    <t>9096 Sydney Ave</t>
  </si>
  <si>
    <t>2261 Chicago Ave</t>
  </si>
  <si>
    <t>7868 Random Rd</t>
  </si>
  <si>
    <t>5353 SÃ£o Paulo Ave</t>
  </si>
  <si>
    <t>7387 Cape Town Ave</t>
  </si>
  <si>
    <t>3903 Dubai Ave</t>
  </si>
  <si>
    <t>4639 Beijing Ave</t>
  </si>
  <si>
    <t>393 Toronto Ave</t>
  </si>
  <si>
    <t>5617 Los Angeles Ave</t>
  </si>
  <si>
    <t>7093 Berlin Ave</t>
  </si>
  <si>
    <t>5713 Moscow Ave</t>
  </si>
  <si>
    <t>4315 Bangkok Ave</t>
  </si>
  <si>
    <t>2829 Cape Town Ave</t>
  </si>
  <si>
    <t>3294 Bangkok Ave</t>
  </si>
  <si>
    <t>8669 San Francisco Ave</t>
  </si>
  <si>
    <t>7911 Toronto Ave</t>
  </si>
  <si>
    <t>7953 Random Rd</t>
  </si>
  <si>
    <t>2651 Cape Town Ave</t>
  </si>
  <si>
    <t>7302 Moscow Ave</t>
  </si>
  <si>
    <t>6988 Seoul Ave</t>
  </si>
  <si>
    <t>7007 Dubai Ave</t>
  </si>
  <si>
    <t>7083 San Francisco Ave</t>
  </si>
  <si>
    <t>466 SÃ£o Paulo Ave</t>
  </si>
  <si>
    <t>8708 SÃ£o Paulo Ave</t>
  </si>
  <si>
    <t>8466 Sydney Ave</t>
  </si>
  <si>
    <t>6904 Chicago Ave</t>
  </si>
  <si>
    <t>1226 Sydney Ave</t>
  </si>
  <si>
    <t>6482 Beijing Ave</t>
  </si>
  <si>
    <t>9936 Beijing Ave</t>
  </si>
  <si>
    <t>6258 Los Angeles Ave</t>
  </si>
  <si>
    <t>8321 Los Angeles Ave</t>
  </si>
  <si>
    <t>449 Dubai Ave</t>
  </si>
  <si>
    <t>7320 Random Rd</t>
  </si>
  <si>
    <t>168 SÃ£o Paulo Ave</t>
  </si>
  <si>
    <t>700 Toronto Ave</t>
  </si>
  <si>
    <t>5472 Toronto Ave</t>
  </si>
  <si>
    <t>4898 Bangkok Ave</t>
  </si>
  <si>
    <t>5607 Los Angeles Ave</t>
  </si>
  <si>
    <t>2432 Mexico City Ave</t>
  </si>
  <si>
    <t>1426 Dubai Ave</t>
  </si>
  <si>
    <t>9821 Berlin Ave</t>
  </si>
  <si>
    <t>9655 Los Angeles Ave</t>
  </si>
  <si>
    <t>8765 Dubai Ave</t>
  </si>
  <si>
    <t>4679 Mexico City Ave</t>
  </si>
  <si>
    <t>622 Moscow Ave</t>
  </si>
  <si>
    <t>599 Seoul Ave</t>
  </si>
  <si>
    <t>5333 Moscow Ave</t>
  </si>
  <si>
    <t>272 Chicago Ave</t>
  </si>
  <si>
    <t>8956 Beijing Ave</t>
  </si>
  <si>
    <t>4505 Beijing Ave</t>
  </si>
  <si>
    <t>4624 Moscow Ave</t>
  </si>
  <si>
    <t>4695 Dubai Ave</t>
  </si>
  <si>
    <t>5138 Chicago Ave</t>
  </si>
  <si>
    <t>2664 Berlin Ave</t>
  </si>
  <si>
    <t>2346 Beijing Ave</t>
  </si>
  <si>
    <t>152 Los Angeles Ave</t>
  </si>
  <si>
    <t>4909 Bangkok Ave</t>
  </si>
  <si>
    <t>1661 Chicago Ave</t>
  </si>
  <si>
    <t>1534 Chicago Ave</t>
  </si>
  <si>
    <t>2607 Moscow Ave</t>
  </si>
  <si>
    <t>5372 Berlin Ave</t>
  </si>
  <si>
    <t>3868 Seoul Ave</t>
  </si>
  <si>
    <t>1066 Berlin Ave</t>
  </si>
  <si>
    <t>8451 Seoul Ave</t>
  </si>
  <si>
    <t>7763 Mexico City Ave</t>
  </si>
  <si>
    <t>826 Moscow Ave</t>
  </si>
  <si>
    <t>2961 Moscow Ave</t>
  </si>
  <si>
    <t>4353 Beijing Ave</t>
  </si>
  <si>
    <t>1410 Random Rd</t>
  </si>
  <si>
    <t>9938 Bangkok Ave</t>
  </si>
  <si>
    <t>6611 Chicago Ave</t>
  </si>
  <si>
    <t>7598 Mexico City Ave</t>
  </si>
  <si>
    <t>2005 Seoul Ave</t>
  </si>
  <si>
    <t>3992 Mumbai Ave</t>
  </si>
  <si>
    <t>7693 Random Rd</t>
  </si>
  <si>
    <t>6709 Mexico City Ave</t>
  </si>
  <si>
    <t>7773 Sydney Ave</t>
  </si>
  <si>
    <t>3467 SÃ£o Paulo Ave</t>
  </si>
  <si>
    <t>3807 Toronto Ave</t>
  </si>
  <si>
    <t>4022 Cape Town Ave</t>
  </si>
  <si>
    <t>8769 Mumbai Ave</t>
  </si>
  <si>
    <t>370 San Francisco Ave</t>
  </si>
  <si>
    <t>5668 SÃ£o Paulo Ave</t>
  </si>
  <si>
    <t>8630 Bangkok Ave</t>
  </si>
  <si>
    <t>1406 Los Angeles Ave</t>
  </si>
  <si>
    <t>1954 Los Angeles Ave</t>
  </si>
  <si>
    <t>5241 Moscow Ave</t>
  </si>
  <si>
    <t>2692 Random Rd</t>
  </si>
  <si>
    <t>1773 Cape Town Ave</t>
  </si>
  <si>
    <t>8225 Dubai Ave</t>
  </si>
  <si>
    <t>9058 Cape Town Ave</t>
  </si>
  <si>
    <t>9938 SÃ£o Paulo Ave</t>
  </si>
  <si>
    <t>5859 Los Angeles Ave</t>
  </si>
  <si>
    <t>9560 Mexico City Ave</t>
  </si>
  <si>
    <t>6636 Mumbai Ave</t>
  </si>
  <si>
    <t>5046 SÃ£o Paulo Ave</t>
  </si>
  <si>
    <t>1979 Chicago Ave</t>
  </si>
  <si>
    <t>6802 Bangkok Ave</t>
  </si>
  <si>
    <t>1983 Bangkok Ave</t>
  </si>
  <si>
    <t>6765 Random Rd</t>
  </si>
  <si>
    <t>2596 Chicago Ave</t>
  </si>
  <si>
    <t>3427 Seoul Ave</t>
  </si>
  <si>
    <t>508 Chicago Ave</t>
  </si>
  <si>
    <t>727 Bangkok Ave</t>
  </si>
  <si>
    <t>7768 Beijing Ave</t>
  </si>
  <si>
    <t>3985 Beijing Ave</t>
  </si>
  <si>
    <t>7297 Random Rd</t>
  </si>
  <si>
    <t>6832 Mexico City Ave</t>
  </si>
  <si>
    <t>8904 Random Rd</t>
  </si>
  <si>
    <t>1590 San Francisco Ave</t>
  </si>
  <si>
    <t>2970 Seoul Ave</t>
  </si>
  <si>
    <t>723 San Francisco Ave</t>
  </si>
  <si>
    <t>1593 Seoul Ave</t>
  </si>
  <si>
    <t>9174 SÃ£o Paulo Ave</t>
  </si>
  <si>
    <t>924 Beijing Ave</t>
  </si>
  <si>
    <t>7218 Random Rd</t>
  </si>
  <si>
    <t>4171 Los Angeles Ave</t>
  </si>
  <si>
    <t>733 Los Angeles Ave</t>
  </si>
  <si>
    <t>2249 Chicago Ave</t>
  </si>
  <si>
    <t>7561 Sydney Ave</t>
  </si>
  <si>
    <t>8292 Berlin Ave</t>
  </si>
  <si>
    <t>6205 Berlin Ave</t>
  </si>
  <si>
    <t>4986 San Francisco Ave</t>
  </si>
  <si>
    <t>4343 Mexico City Ave</t>
  </si>
  <si>
    <t>3712 Cape Town Ave</t>
  </si>
  <si>
    <t>6727 Toronto Ave</t>
  </si>
  <si>
    <t>756 Moscow Ave</t>
  </si>
  <si>
    <t>4805 Berlin Ave</t>
  </si>
  <si>
    <t>850 Toronto Ave</t>
  </si>
  <si>
    <t>571 Mexico City Ave</t>
  </si>
  <si>
    <t>9753 Mexico City Ave</t>
  </si>
  <si>
    <t>9738 Los Angeles Ave</t>
  </si>
  <si>
    <t>9215 Moscow Ave</t>
  </si>
  <si>
    <t>1252 Chicago Ave</t>
  </si>
  <si>
    <t>5070 Mexico City Ave</t>
  </si>
  <si>
    <t>8998 Moscow Ave</t>
  </si>
  <si>
    <t>5297 Berlin Ave</t>
  </si>
  <si>
    <t>2456 Seoul Ave</t>
  </si>
  <si>
    <t>3931 Toronto Ave</t>
  </si>
  <si>
    <t>9693 San Francisco Ave</t>
  </si>
  <si>
    <t>616 SÃ£o Paulo Ave</t>
  </si>
  <si>
    <t>5820 Sydney Ave</t>
  </si>
  <si>
    <t>322 San Francisco Ave</t>
  </si>
  <si>
    <t>1435 Random Rd</t>
  </si>
  <si>
    <t>2754 Seoul Ave</t>
  </si>
  <si>
    <t>7215 San Francisco Ave</t>
  </si>
  <si>
    <t>2261 Random Rd</t>
  </si>
  <si>
    <t>9878 Bangkok Ave</t>
  </si>
  <si>
    <t>1935 SÃ£o Paulo Ave</t>
  </si>
  <si>
    <t>6212 Random Rd</t>
  </si>
  <si>
    <t>690 Chicago Ave</t>
  </si>
  <si>
    <t>2398 Dubai Ave</t>
  </si>
  <si>
    <t>2750 SÃ£o Paulo Ave</t>
  </si>
  <si>
    <t>6380 Mexico City Ave</t>
  </si>
  <si>
    <t>5536 Cape Town Ave</t>
  </si>
  <si>
    <t>6477 Random Rd</t>
  </si>
  <si>
    <t>4030 Seoul Ave</t>
  </si>
  <si>
    <t>4110 Cape Town Ave</t>
  </si>
  <si>
    <t>2322 Sydney Ave</t>
  </si>
  <si>
    <t>7960 Random Rd</t>
  </si>
  <si>
    <t>2613 Los Angeles Ave</t>
  </si>
  <si>
    <t>4608 Seoul Ave</t>
  </si>
  <si>
    <t>2158 Bangkok Ave</t>
  </si>
  <si>
    <t>8468 Berlin Ave</t>
  </si>
  <si>
    <t>5217 Bangkok Ave</t>
  </si>
  <si>
    <t>8810 Bangkok Ave</t>
  </si>
  <si>
    <t>2163 Los Angeles Ave</t>
  </si>
  <si>
    <t>3467 Beijing Ave</t>
  </si>
  <si>
    <t>4246 Berlin Ave</t>
  </si>
  <si>
    <t>915 Dubai Ave</t>
  </si>
  <si>
    <t>4967 San Francisco Ave</t>
  </si>
  <si>
    <t>6326 SÃ£o Paulo Ave</t>
  </si>
  <si>
    <t>366 Bangkok Ave</t>
  </si>
  <si>
    <t>6449 Random Rd</t>
  </si>
  <si>
    <t>4674 Mumbai Ave</t>
  </si>
  <si>
    <t>9687 Dubai Ave</t>
  </si>
  <si>
    <t>3565 Moscow Ave</t>
  </si>
  <si>
    <t>8827 Mumbai Ave</t>
  </si>
  <si>
    <t>6254 Berlin Ave</t>
  </si>
  <si>
    <t>5215 Sydney Ave</t>
  </si>
  <si>
    <t>1757 Los Angeles Ave</t>
  </si>
  <si>
    <t>8533 Berlin Ave</t>
  </si>
  <si>
    <t>8113 Random Rd</t>
  </si>
  <si>
    <t>6125 San Francisco Ave</t>
  </si>
  <si>
    <t>8114 Mumbai Ave</t>
  </si>
  <si>
    <t>1364 Random Rd</t>
  </si>
  <si>
    <t>9547 Dubai Ave</t>
  </si>
  <si>
    <t>7935 Beijing Ave</t>
  </si>
  <si>
    <t>9131 Cape Town Ave</t>
  </si>
  <si>
    <t>6169 Dubai Ave</t>
  </si>
  <si>
    <t>6717 Cape Town Ave</t>
  </si>
  <si>
    <t>4685 Sydney Ave</t>
  </si>
  <si>
    <t>3215 Toronto Ave</t>
  </si>
  <si>
    <t>7285 Random Rd</t>
  </si>
  <si>
    <t>5560 Cape Town Ave</t>
  </si>
  <si>
    <t>587 Sydney Ave</t>
  </si>
  <si>
    <t>7201 Sydney Ave</t>
  </si>
  <si>
    <t>6412 Sydney Ave</t>
  </si>
  <si>
    <t>7272 Mexico City Ave</t>
  </si>
  <si>
    <t>6940 Beijing Ave</t>
  </si>
  <si>
    <t>3477 Sydney Ave</t>
  </si>
  <si>
    <t>3758 Berlin Ave</t>
  </si>
  <si>
    <t>4067 Random Rd</t>
  </si>
  <si>
    <t>1579 Toronto Ave</t>
  </si>
  <si>
    <t>8381 Chicago Ave</t>
  </si>
  <si>
    <t>9530 Moscow Ave</t>
  </si>
  <si>
    <t>4923 SÃ£o Paulo Ave</t>
  </si>
  <si>
    <t>6326 Random Rd</t>
  </si>
  <si>
    <t>9226 Sydney Ave</t>
  </si>
  <si>
    <t>185 Beijing Ave</t>
  </si>
  <si>
    <t>521 Cape Town Ave</t>
  </si>
  <si>
    <t>4917 Chicago Ave</t>
  </si>
  <si>
    <t>1682 Dubai Ave</t>
  </si>
  <si>
    <t>4963 Cape Town Ave</t>
  </si>
  <si>
    <t>1262 Seoul Ave</t>
  </si>
  <si>
    <t>3832 Beijing Ave</t>
  </si>
  <si>
    <t>4915 Random Rd</t>
  </si>
  <si>
    <t>781 Seoul Ave</t>
  </si>
  <si>
    <t>3452 Cape Town Ave</t>
  </si>
  <si>
    <t>5753 Mumbai Ave</t>
  </si>
  <si>
    <t>1521 Beijing Ave</t>
  </si>
  <si>
    <t>5516 Beijing Ave</t>
  </si>
  <si>
    <t>2113 Mumbai Ave</t>
  </si>
  <si>
    <t>800 Toronto Ave</t>
  </si>
  <si>
    <t>5717 Chicago Ave</t>
  </si>
  <si>
    <t>251 Bangkok Ave</t>
  </si>
  <si>
    <t>9084 San Francisco Ave</t>
  </si>
  <si>
    <t>922 Dubai Ave</t>
  </si>
  <si>
    <t>6495 Seoul Ave</t>
  </si>
  <si>
    <t>2232 Cape Town Ave</t>
  </si>
  <si>
    <t>9896 Seoul Ave</t>
  </si>
  <si>
    <t>9499 Dubai Ave</t>
  </si>
  <si>
    <t>7677 Mumbai Ave</t>
  </si>
  <si>
    <t>7740 Random Rd</t>
  </si>
  <si>
    <t>4300 Bangkok Ave</t>
  </si>
  <si>
    <t>730 Cape Town Ave</t>
  </si>
  <si>
    <t>1932 Los Angeles Ave</t>
  </si>
  <si>
    <t>2676 SÃ£o Paulo Ave</t>
  </si>
  <si>
    <t>6583 Sydney Ave</t>
  </si>
  <si>
    <t>5305 San Francisco Ave</t>
  </si>
  <si>
    <t>5536 Chicago Ave</t>
  </si>
  <si>
    <t>3795 Mumbai Ave</t>
  </si>
  <si>
    <t>7613 Berlin Ave</t>
  </si>
  <si>
    <t>6009 Berlin Ave</t>
  </si>
  <si>
    <t>6092 Moscow Ave</t>
  </si>
  <si>
    <t>2401 Seoul Ave</t>
  </si>
  <si>
    <t>2588 Cape Town Ave</t>
  </si>
  <si>
    <t>4890 Berlin Ave</t>
  </si>
  <si>
    <t>1528 Berlin Ave</t>
  </si>
  <si>
    <t>2555 Sydney Ave</t>
  </si>
  <si>
    <t>6070 Beijing Ave</t>
  </si>
  <si>
    <t>9991 Berlin Ave</t>
  </si>
  <si>
    <t>3287 Bangkok Ave</t>
  </si>
  <si>
    <t>7672 Mexico City Ave</t>
  </si>
  <si>
    <t>1933 Mumbai Ave</t>
  </si>
  <si>
    <t>9775 Sydney Ave</t>
  </si>
  <si>
    <t>6727 Cape Town Ave</t>
  </si>
  <si>
    <t>4637 Mumbai Ave</t>
  </si>
  <si>
    <t>9855 Dubai Ave</t>
  </si>
  <si>
    <t>5153 Dubai Ave</t>
  </si>
  <si>
    <t>7160 Beijing Ave</t>
  </si>
  <si>
    <t>6364 San Francisco Ave</t>
  </si>
  <si>
    <t>8962 Seoul Ave</t>
  </si>
  <si>
    <t>1661 SÃ£o Paulo Ave</t>
  </si>
  <si>
    <t>9394 Mumbai Ave</t>
  </si>
  <si>
    <t>4406 Mexico City Ave</t>
  </si>
  <si>
    <t>4532 Berlin Ave</t>
  </si>
  <si>
    <t>7647 Random Rd</t>
  </si>
  <si>
    <t>2402 Seoul Ave</t>
  </si>
  <si>
    <t>4676 Seoul Ave</t>
  </si>
  <si>
    <t>1958 Mexico City Ave</t>
  </si>
  <si>
    <t>3264 Dubai Ave</t>
  </si>
  <si>
    <t>7408 SÃ£o Paulo Ave</t>
  </si>
  <si>
    <t>705 Toronto Ave</t>
  </si>
  <si>
    <t>3630 Toronto Ave</t>
  </si>
  <si>
    <t>8405 Sydney Ave</t>
  </si>
  <si>
    <t>5486 Mexico City Ave</t>
  </si>
  <si>
    <t>271 Dubai Ave</t>
  </si>
  <si>
    <t>4223 Bangkok Ave</t>
  </si>
  <si>
    <t>1353 Mexico City Ave</t>
  </si>
  <si>
    <t>9795 Sydney Ave</t>
  </si>
  <si>
    <t>2075 Berlin Ave</t>
  </si>
  <si>
    <t>8858 Toronto Ave</t>
  </si>
  <si>
    <t>7706 San Francisco Ave</t>
  </si>
  <si>
    <t>2024 Toronto Ave</t>
  </si>
  <si>
    <t>863 Bangkok Ave</t>
  </si>
  <si>
    <t>5740 Bangkok Ave</t>
  </si>
  <si>
    <t>7835 San Francisco Ave</t>
  </si>
  <si>
    <t>8756 Mumbai Ave</t>
  </si>
  <si>
    <t>5054 Dubai Ave</t>
  </si>
  <si>
    <t>4262 SÃ£o Paulo Ave</t>
  </si>
  <si>
    <t>4797 SÃ£o Paulo Ave</t>
  </si>
  <si>
    <t>8643 Moscow Ave</t>
  </si>
  <si>
    <t>7494 Mexico City Ave</t>
  </si>
  <si>
    <t>4034 Dubai Ave</t>
  </si>
  <si>
    <t>1437 Chicago Ave</t>
  </si>
  <si>
    <t>3547 Cape Town Ave</t>
  </si>
  <si>
    <t>8835 Cape Town Ave</t>
  </si>
  <si>
    <t>7641 Seoul Ave</t>
  </si>
  <si>
    <t>4316 Beijing Ave</t>
  </si>
  <si>
    <t>1242 Beijing Ave</t>
  </si>
  <si>
    <t>3869 Cape Town Ave</t>
  </si>
  <si>
    <t>2423 Mexico City Ave</t>
  </si>
  <si>
    <t>9662 Random Rd</t>
  </si>
  <si>
    <t>1213 Cape Town Ave</t>
  </si>
  <si>
    <t>8406 Moscow Ave</t>
  </si>
  <si>
    <t>3736 Berlin Ave</t>
  </si>
  <si>
    <t>1259 Cape Town Ave</t>
  </si>
  <si>
    <t>8282 Sydney Ave</t>
  </si>
  <si>
    <t>7656 Beijing Ave</t>
  </si>
  <si>
    <t>2142 Beijing Ave</t>
  </si>
  <si>
    <t>7655 Bangkok Ave</t>
  </si>
  <si>
    <t>3773 Beijing Ave</t>
  </si>
  <si>
    <t>9564 Los Angeles Ave</t>
  </si>
  <si>
    <t>1613 SÃ£o Paulo Ave</t>
  </si>
  <si>
    <t>9429 Seoul Ave</t>
  </si>
  <si>
    <t>6473 Seoul Ave</t>
  </si>
  <si>
    <t>2615 Dubai Ave</t>
  </si>
  <si>
    <t>8530 Seoul Ave</t>
  </si>
  <si>
    <t>9943 Random Rd</t>
  </si>
  <si>
    <t>7565 Random Rd</t>
  </si>
  <si>
    <t>1532 Dubai Ave</t>
  </si>
  <si>
    <t>261 Cape Town Ave</t>
  </si>
  <si>
    <t>4840 SÃ£o Paulo Ave</t>
  </si>
  <si>
    <t>3450 Berlin Ave</t>
  </si>
  <si>
    <t>931 Mumbai Ave</t>
  </si>
  <si>
    <t>1412 Moscow Ave</t>
  </si>
  <si>
    <t>6622 Mexico City Ave</t>
  </si>
  <si>
    <t>4746 Toronto Ave</t>
  </si>
  <si>
    <t>7724 Sydney Ave</t>
  </si>
  <si>
    <t>5592 SÃ£o Paulo Ave</t>
  </si>
  <si>
    <t>4155 Mexico City Ave</t>
  </si>
  <si>
    <t>3157 Toronto Ave</t>
  </si>
  <si>
    <t>4564 Moscow Ave</t>
  </si>
  <si>
    <t>3715 Berlin Ave</t>
  </si>
  <si>
    <t>761 Los Angeles Ave</t>
  </si>
  <si>
    <t>4125 Mexico City Ave</t>
  </si>
  <si>
    <t>684 Chicago Ave</t>
  </si>
  <si>
    <t>8054 Chicago Ave</t>
  </si>
  <si>
    <t>2376 SÃ£o Paulo Ave</t>
  </si>
  <si>
    <t>9793 Sydney Ave</t>
  </si>
  <si>
    <t>9172 Seoul Ave</t>
  </si>
  <si>
    <t>1490 Los Angeles Ave</t>
  </si>
  <si>
    <t>3410 San Francisco Ave</t>
  </si>
  <si>
    <t>7123 Seoul Ave</t>
  </si>
  <si>
    <t>3861 Seoul Ave</t>
  </si>
  <si>
    <t>9045 Dubai Ave</t>
  </si>
  <si>
    <t>7659 Random Rd</t>
  </si>
  <si>
    <t>9063 Beijing Ave</t>
  </si>
  <si>
    <t>2342 Mumbai Ave</t>
  </si>
  <si>
    <t>7190 Bangkok Ave</t>
  </si>
  <si>
    <t>6937 Dubai Ave</t>
  </si>
  <si>
    <t>773 Random Rd</t>
  </si>
  <si>
    <t>8918 Los Angeles Ave</t>
  </si>
  <si>
    <t>7591 Toronto Ave</t>
  </si>
  <si>
    <t>4579 Chicago Ave</t>
  </si>
  <si>
    <t>1964 Cape Town Ave</t>
  </si>
  <si>
    <t>5748 Berlin Ave</t>
  </si>
  <si>
    <t>4639 Berlin Ave</t>
  </si>
  <si>
    <t>8254 Bangkok Ave</t>
  </si>
  <si>
    <t>4384 Dubai Ave</t>
  </si>
  <si>
    <t>3606 Moscow Ave</t>
  </si>
  <si>
    <t>9674 Mumbai Ave</t>
  </si>
  <si>
    <t>3336 Mexico City Ave</t>
  </si>
  <si>
    <t>5979 Mumbai Ave</t>
  </si>
  <si>
    <t>1099 Beijing Ave</t>
  </si>
  <si>
    <t>1174 Sydney Ave</t>
  </si>
  <si>
    <t>5851 Random Rd</t>
  </si>
  <si>
    <t>7989 Random Rd</t>
  </si>
  <si>
    <t>5618 Toronto Ave</t>
  </si>
  <si>
    <t>8274 Mexico City Ave</t>
  </si>
  <si>
    <t>451 Bangkok Ave</t>
  </si>
  <si>
    <t>5639 Mumbai Ave</t>
  </si>
  <si>
    <t>4137 San Francisco Ave</t>
  </si>
  <si>
    <t>1123 Cape Town Ave</t>
  </si>
  <si>
    <t>2399 Sydney Ave</t>
  </si>
  <si>
    <t>8217 Beijing Ave</t>
  </si>
  <si>
    <t>6838 Berlin Ave</t>
  </si>
  <si>
    <t>2886 Random Rd</t>
  </si>
  <si>
    <t>3626 Berlin Ave</t>
  </si>
  <si>
    <t>8095 Mumbai Ave</t>
  </si>
  <si>
    <t>8212 Los Angeles Ave</t>
  </si>
  <si>
    <t>3560 Toronto Ave</t>
  </si>
  <si>
    <t>2686 Dubai Ave</t>
  </si>
  <si>
    <t>843 Toronto Ave</t>
  </si>
  <si>
    <t>5042 Sydney Ave</t>
  </si>
  <si>
    <t>7584 Random Rd</t>
  </si>
  <si>
    <t>9431 Mumbai Ave</t>
  </si>
  <si>
    <t>5903 Sydney Ave</t>
  </si>
  <si>
    <t>6946 Bangkok Ave</t>
  </si>
  <si>
    <t>9121 Moscow Ave</t>
  </si>
  <si>
    <t>2382 San Francisco Ave</t>
  </si>
  <si>
    <t>3566 Seoul Ave</t>
  </si>
  <si>
    <t>7228 Cape Town Ave</t>
  </si>
  <si>
    <t>8957 Toronto Ave</t>
  </si>
  <si>
    <t>7066 Toronto Ave</t>
  </si>
  <si>
    <t>281 Dubai Ave</t>
  </si>
  <si>
    <t>7337 SÃ£o Paulo Ave</t>
  </si>
  <si>
    <t>3746 Seoul Ave</t>
  </si>
  <si>
    <t>7229 San Francisco Ave</t>
  </si>
  <si>
    <t>5857 Mumbai Ave</t>
  </si>
  <si>
    <t>9679 San Francisco Ave</t>
  </si>
  <si>
    <t>6298 Mumbai Ave</t>
  </si>
  <si>
    <t>6377 Random Rd</t>
  </si>
  <si>
    <t>2079 Dubai Ave</t>
  </si>
  <si>
    <t>4505 San Francisco Ave</t>
  </si>
  <si>
    <t>4009 Chicago Ave</t>
  </si>
  <si>
    <t>498 Random Rd</t>
  </si>
  <si>
    <t>7451 Beijing Ave</t>
  </si>
  <si>
    <t>8676 Bangkok Ave</t>
  </si>
  <si>
    <t>6696 Sydney Ave</t>
  </si>
  <si>
    <t>7136 Mexico City Ave</t>
  </si>
  <si>
    <t>4459 Mumbai Ave</t>
  </si>
  <si>
    <t>7866 Chicago Ave</t>
  </si>
  <si>
    <t>9059 San Francisco Ave</t>
  </si>
  <si>
    <t>3459 Random Rd</t>
  </si>
  <si>
    <t>6167 Berlin Ave</t>
  </si>
  <si>
    <t>5628 Mexico City Ave</t>
  </si>
  <si>
    <t>2397 San Francisco Ave</t>
  </si>
  <si>
    <t>9328 Seoul Ave</t>
  </si>
  <si>
    <t>8815 SÃ£o Paulo Ave</t>
  </si>
  <si>
    <t>127 Seoul Ave</t>
  </si>
  <si>
    <t>3671 Berlin Ave</t>
  </si>
  <si>
    <t>6953 Bangkok Ave</t>
  </si>
  <si>
    <t>6856 SÃ£o Paulo Ave</t>
  </si>
  <si>
    <t>2688 Random Rd</t>
  </si>
  <si>
    <t>4475 Berlin Ave</t>
  </si>
  <si>
    <t>1983 Random Rd</t>
  </si>
  <si>
    <t>17 Toronto Ave</t>
  </si>
  <si>
    <t>7836 Mexico City Ave</t>
  </si>
  <si>
    <t>5991 Random Rd</t>
  </si>
  <si>
    <t>7765 Seoul Ave</t>
  </si>
  <si>
    <t>9838 Bangkok Ave</t>
  </si>
  <si>
    <t>4488 Sydney Ave</t>
  </si>
  <si>
    <t>243 Mexico City Ave</t>
  </si>
  <si>
    <t>1961 Beijing Ave</t>
  </si>
  <si>
    <t>7609 Mumbai Ave</t>
  </si>
  <si>
    <t>6118 Chicago Ave</t>
  </si>
  <si>
    <t>8379 Berlin Ave</t>
  </si>
  <si>
    <t>6639 Chicago Ave</t>
  </si>
  <si>
    <t>8107 SÃ£o Paulo Ave</t>
  </si>
  <si>
    <t>8407 Los Angeles Ave</t>
  </si>
  <si>
    <t>1164 Beijing Ave</t>
  </si>
  <si>
    <t>4687 Random Rd</t>
  </si>
  <si>
    <t>9594 Mumbai Ave</t>
  </si>
  <si>
    <t>1912 Bangkok Ave</t>
  </si>
  <si>
    <t>1281 Berlin Ave</t>
  </si>
  <si>
    <t>131 Chicago Ave</t>
  </si>
  <si>
    <t>5509 Beijing Ave</t>
  </si>
  <si>
    <t>6787 San Francisco Ave</t>
  </si>
  <si>
    <t>8133 Cape Town Ave</t>
  </si>
  <si>
    <t>8603 Chicago Ave</t>
  </si>
  <si>
    <t>2293 Berlin Ave</t>
  </si>
  <si>
    <t>4051 Bangkok Ave</t>
  </si>
  <si>
    <t>5333 Mumbai Ave</t>
  </si>
  <si>
    <t>9276 Cape Town Ave</t>
  </si>
  <si>
    <t>5539 SÃ£o Paulo Ave</t>
  </si>
  <si>
    <t>804 Los Angeles Ave</t>
  </si>
  <si>
    <t>2921 Seoul Ave</t>
  </si>
  <si>
    <t>2659 Toronto Ave</t>
  </si>
  <si>
    <t>5180 Random Rd</t>
  </si>
  <si>
    <t>6231 Los Angeles Ave</t>
  </si>
  <si>
    <t>6057 Chicago Ave</t>
  </si>
  <si>
    <t>6779 Moscow Ave</t>
  </si>
  <si>
    <t>6080 Moscow Ave</t>
  </si>
  <si>
    <t>2624 Sydney Ave</t>
  </si>
  <si>
    <t>9685 SÃ£o Paulo Ave</t>
  </si>
  <si>
    <t>94 Mumbai Ave</t>
  </si>
  <si>
    <t>6624 Beijing Ave</t>
  </si>
  <si>
    <t>4596 Random Rd</t>
  </si>
  <si>
    <t>4020 San Francisco Ave</t>
  </si>
  <si>
    <t>8297 Random Rd</t>
  </si>
  <si>
    <t>721 Seoul Ave</t>
  </si>
  <si>
    <t>1314 SÃ£o Paulo Ave</t>
  </si>
  <si>
    <t>1273 SÃ£o Paulo Ave</t>
  </si>
  <si>
    <t>6555 Sydney Ave</t>
  </si>
  <si>
    <t>6065 Mexico City Ave</t>
  </si>
  <si>
    <t>8766 Random Rd</t>
  </si>
  <si>
    <t>9599 SÃ£o Paulo Ave</t>
  </si>
  <si>
    <t>1538 San Francisco Ave</t>
  </si>
  <si>
    <t>7303 Random Rd</t>
  </si>
  <si>
    <t>2636 Cape Town Ave</t>
  </si>
  <si>
    <t>7237 Sydney Ave</t>
  </si>
  <si>
    <t>681 Los Angeles Ave</t>
  </si>
  <si>
    <t>4600 San Francisco Ave</t>
  </si>
  <si>
    <t>1725 Los Angeles Ave</t>
  </si>
  <si>
    <t>3589 Mumbai Ave</t>
  </si>
  <si>
    <t>1756 Mumbai Ave</t>
  </si>
  <si>
    <t>5609 Toronto Ave</t>
  </si>
  <si>
    <t>2769 Mexico City Ave</t>
  </si>
  <si>
    <t>4800 Mumbai Ave</t>
  </si>
  <si>
    <t>4963 SÃ£o Paulo Ave</t>
  </si>
  <si>
    <t>8443 Seoul Ave</t>
  </si>
  <si>
    <t>380 Chicago Ave</t>
  </si>
  <si>
    <t>2925 Dubai Ave</t>
  </si>
  <si>
    <t>27 Berlin Ave</t>
  </si>
  <si>
    <t>8370 Moscow Ave</t>
  </si>
  <si>
    <t>7368 Chicago Ave</t>
  </si>
  <si>
    <t>7584 Bangkok Ave</t>
  </si>
  <si>
    <t>9092 Bangkok Ave</t>
  </si>
  <si>
    <t>5742 Moscow Ave</t>
  </si>
  <si>
    <t>1990 Random Rd</t>
  </si>
  <si>
    <t>2958 Toronto Ave</t>
  </si>
  <si>
    <t>8579 Mexico City Ave</t>
  </si>
  <si>
    <t>956 Toronto Ave</t>
  </si>
  <si>
    <t>2470 Beijing Ave</t>
  </si>
  <si>
    <t>6325 Los Angeles Ave</t>
  </si>
  <si>
    <t>5544 Moscow Ave</t>
  </si>
  <si>
    <t>2927 Random Rd</t>
  </si>
  <si>
    <t>1172 Seoul Ave</t>
  </si>
  <si>
    <t>9935 Mumbai Ave</t>
  </si>
  <si>
    <t>9278 San Francisco Ave</t>
  </si>
  <si>
    <t>2199 Toronto Ave</t>
  </si>
  <si>
    <t>3525 Toronto Ave</t>
  </si>
  <si>
    <t>704 Mumbai Ave</t>
  </si>
  <si>
    <t>270 Los Angeles Ave</t>
  </si>
  <si>
    <t>3607 Bangkok Ave</t>
  </si>
  <si>
    <t>3818 Beijing Ave</t>
  </si>
  <si>
    <t>5769 Random Rd</t>
  </si>
  <si>
    <t>2937 Mexico City Ave</t>
  </si>
  <si>
    <t>3553 Los Angeles Ave</t>
  </si>
  <si>
    <t>1117 Mumbai Ave</t>
  </si>
  <si>
    <t>4149 Toronto Ave</t>
  </si>
  <si>
    <t>2676 Seoul Ave</t>
  </si>
  <si>
    <t>4803 Dubai Ave</t>
  </si>
  <si>
    <t>4007 Toronto Ave</t>
  </si>
  <si>
    <t>5155 Mexico City Ave</t>
  </si>
  <si>
    <t>7532 Chicago Ave</t>
  </si>
  <si>
    <t>9068 Toronto Ave</t>
  </si>
  <si>
    <t>2393 Dubai Ave</t>
  </si>
  <si>
    <t>4065 Cape Town Ave</t>
  </si>
  <si>
    <t>9516 Los Angeles Ave</t>
  </si>
  <si>
    <t>3044 Los Angeles Ave</t>
  </si>
  <si>
    <t>4665 San Francisco Ave</t>
  </si>
  <si>
    <t>9496 Moscow Ave</t>
  </si>
  <si>
    <t>7284 San Francisco Ave</t>
  </si>
  <si>
    <t>5709 Mexico City Ave</t>
  </si>
  <si>
    <t>5216 Sydney Ave</t>
  </si>
  <si>
    <t>4571 Moscow Ave</t>
  </si>
  <si>
    <t>987 San Francisco Ave</t>
  </si>
  <si>
    <t>5346 Moscow Ave</t>
  </si>
  <si>
    <t>4779 Mexico City Ave</t>
  </si>
  <si>
    <t>6949 Bangkok Ave</t>
  </si>
  <si>
    <t>68 Berlin Ave</t>
  </si>
  <si>
    <t>3283 Random Rd</t>
  </si>
  <si>
    <t>8478 Bangkok Ave</t>
  </si>
  <si>
    <t>5334 San Francisco Ave</t>
  </si>
  <si>
    <t>8578 SÃ£o Paulo Ave</t>
  </si>
  <si>
    <t>5577 Dubai Ave</t>
  </si>
  <si>
    <t>2992 Berlin Ave</t>
  </si>
  <si>
    <t>3425 San Francisco Ave</t>
  </si>
  <si>
    <t>8045 San Francisco Ave</t>
  </si>
  <si>
    <t>1915 Toronto Ave</t>
  </si>
  <si>
    <t>9036 Beijing Ave</t>
  </si>
  <si>
    <t>6007 Seoul Ave</t>
  </si>
  <si>
    <t>7170 Bangkok Ave</t>
  </si>
  <si>
    <t>9705 Moscow Ave</t>
  </si>
  <si>
    <t>48 Berlin Ave</t>
  </si>
  <si>
    <t>7104 Dubai Ave</t>
  </si>
  <si>
    <t>8114 Beijing Ave</t>
  </si>
  <si>
    <t>4520 Mumbai Ave</t>
  </si>
  <si>
    <t>6629 Cape Town Ave</t>
  </si>
  <si>
    <t>1611 SÃ£o Paulo Ave</t>
  </si>
  <si>
    <t>3479 Mumbai Ave</t>
  </si>
  <si>
    <t>7235 Bangkok Ave</t>
  </si>
  <si>
    <t>7837 Los Angeles Ave</t>
  </si>
  <si>
    <t>8091 Chicago Ave</t>
  </si>
  <si>
    <t>5194 Mumbai Ave</t>
  </si>
  <si>
    <t>7114 Mexico City Ave</t>
  </si>
  <si>
    <t>5299 Mumbai Ave</t>
  </si>
  <si>
    <t>1236 Moscow Ave</t>
  </si>
  <si>
    <t>9485 Dubai Ave</t>
  </si>
  <si>
    <t>2520 SÃ£o Paulo Ave</t>
  </si>
  <si>
    <t>1398 Mexico City Ave</t>
  </si>
  <si>
    <t>8768 Cape Town Ave</t>
  </si>
  <si>
    <t>9686 Random Rd</t>
  </si>
  <si>
    <t>9296 San Francisco Ave</t>
  </si>
  <si>
    <t>2761 Chicago Ave</t>
  </si>
  <si>
    <t>7975 Berlin Ave</t>
  </si>
  <si>
    <t>9129 SÃ£o Paulo Ave</t>
  </si>
  <si>
    <t>814 Toronto Ave</t>
  </si>
  <si>
    <t>5955 Random Rd</t>
  </si>
  <si>
    <t>4684 Cape Town Ave</t>
  </si>
  <si>
    <t>6786 Dubai Ave</t>
  </si>
  <si>
    <t>3305 Mumbai Ave</t>
  </si>
  <si>
    <t>2968 Dubai Ave</t>
  </si>
  <si>
    <t>9845 Seoul Ave</t>
  </si>
  <si>
    <t>4031 Sydney Ave</t>
  </si>
  <si>
    <t>7253 San Francisco Ave</t>
  </si>
  <si>
    <t>6966 Berlin Ave</t>
  </si>
  <si>
    <t>7435 San Francisco Ave</t>
  </si>
  <si>
    <t>1508 SÃ£o Paulo Ave</t>
  </si>
  <si>
    <t>7998 Moscow Ave</t>
  </si>
  <si>
    <t>408 Los Angeles Ave</t>
  </si>
  <si>
    <t>2904 Cape Town Ave</t>
  </si>
  <si>
    <t>5326 Chicago Ave</t>
  </si>
  <si>
    <t>1162 Chicago Ave</t>
  </si>
  <si>
    <t>5427 Moscow Ave</t>
  </si>
  <si>
    <t>5287 Random Rd</t>
  </si>
  <si>
    <t>8892 Los Angeles Ave</t>
  </si>
  <si>
    <t>1500 SÃ£o Paulo Ave</t>
  </si>
  <si>
    <t>5201 Beijing Ave</t>
  </si>
  <si>
    <t>7133 Los Angeles Ave</t>
  </si>
  <si>
    <t>9112 Los Angeles Ave</t>
  </si>
  <si>
    <t>3353 SÃ£o Paulo Ave</t>
  </si>
  <si>
    <t>5532 Bangkok Ave</t>
  </si>
  <si>
    <t>3477 San Francisco Ave</t>
  </si>
  <si>
    <t>8148 Moscow Ave</t>
  </si>
  <si>
    <t>4799 SÃ£o Paulo Ave</t>
  </si>
  <si>
    <t>4649 Los Angeles Ave</t>
  </si>
  <si>
    <t>4669 Cape Town Ave</t>
  </si>
  <si>
    <t>6302 Dubai Ave</t>
  </si>
  <si>
    <t>467 Moscow Ave</t>
  </si>
  <si>
    <t>1704 Moscow Ave</t>
  </si>
  <si>
    <t>5683 Random Rd</t>
  </si>
  <si>
    <t>6704 SÃ£o Paulo Ave</t>
  </si>
  <si>
    <t>8191 Moscow Ave</t>
  </si>
  <si>
    <t>2472 Sydney Ave</t>
  </si>
  <si>
    <t>381 Random Rd</t>
  </si>
  <si>
    <t>9423 Moscow Ave</t>
  </si>
  <si>
    <t>3847 Sydney Ave</t>
  </si>
  <si>
    <t>1301 Berlin Ave</t>
  </si>
  <si>
    <t>9313 Sydney Ave</t>
  </si>
  <si>
    <t>2277 Moscow Ave</t>
  </si>
  <si>
    <t>5476 Bangkok Ave</t>
  </si>
  <si>
    <t>5630 Mumbai Ave</t>
  </si>
  <si>
    <t>1011 SÃ£o Paulo Ave</t>
  </si>
  <si>
    <t>5559 Moscow Ave</t>
  </si>
  <si>
    <t>8869 Sydney Ave</t>
  </si>
  <si>
    <t>8874 Bangkok Ave</t>
  </si>
  <si>
    <t>3641 San Francisco Ave</t>
  </si>
  <si>
    <t>355 San Francisco Ave</t>
  </si>
  <si>
    <t>3849 Moscow Ave</t>
  </si>
  <si>
    <t>7085 SÃ£o Paulo Ave</t>
  </si>
  <si>
    <t>7297 Moscow Ave</t>
  </si>
  <si>
    <t>8999 Mumbai Ave</t>
  </si>
  <si>
    <t>2207 Seoul Ave</t>
  </si>
  <si>
    <t>8267 Moscow Ave</t>
  </si>
  <si>
    <t>4861 Cape Town Ave</t>
  </si>
  <si>
    <t>6850 Los Angeles Ave</t>
  </si>
  <si>
    <t>9060 Random Rd</t>
  </si>
  <si>
    <t>7311 Toronto Ave</t>
  </si>
  <si>
    <t>9696 Bangkok Ave</t>
  </si>
  <si>
    <t>5291 Mumbai Ave</t>
  </si>
  <si>
    <t>6585 Mexico City Ave</t>
  </si>
  <si>
    <t>8335 Mumbai Ave</t>
  </si>
  <si>
    <t>5594 Los Angeles Ave</t>
  </si>
  <si>
    <t>4663 Beijing Ave</t>
  </si>
  <si>
    <t>3268 Beijing Ave</t>
  </si>
  <si>
    <t>5817 SÃ£o Paulo Ave</t>
  </si>
  <si>
    <t>7514 San Francisco Ave</t>
  </si>
  <si>
    <t>3511 Beijing Ave</t>
  </si>
  <si>
    <t>7406 Mumbai Ave</t>
  </si>
  <si>
    <t>8592 San Francisco Ave</t>
  </si>
  <si>
    <t>8394 San Francisco Ave</t>
  </si>
  <si>
    <t>5696 San Francisco Ave</t>
  </si>
  <si>
    <t>5627 Seoul Ave</t>
  </si>
  <si>
    <t>6185 SÃ£o Paulo Ave</t>
  </si>
  <si>
    <t>9497 San Francisco Ave</t>
  </si>
  <si>
    <t>621 Cape Town Ave</t>
  </si>
  <si>
    <t>3374 Chicago Ave</t>
  </si>
  <si>
    <t>8089 Mexico City Ave</t>
  </si>
  <si>
    <t>1282 Toronto Ave</t>
  </si>
  <si>
    <t>3142 San Francisco Ave</t>
  </si>
  <si>
    <t>1593 Toronto Ave</t>
  </si>
  <si>
    <t>1199 San Francisco Ave</t>
  </si>
  <si>
    <t>565 Chicago Ave</t>
  </si>
  <si>
    <t>53 Moscow Ave</t>
  </si>
  <si>
    <t>7572 Seoul Ave</t>
  </si>
  <si>
    <t>4540 Los Angeles Ave</t>
  </si>
  <si>
    <t>8120 Berlin Ave</t>
  </si>
  <si>
    <t>3200 Beijing Ave</t>
  </si>
  <si>
    <t>4171 Chicago Ave</t>
  </si>
  <si>
    <t>1051 Moscow Ave</t>
  </si>
  <si>
    <t>6207 Los Angeles Ave</t>
  </si>
  <si>
    <t>8064 Mexico City Ave</t>
  </si>
  <si>
    <t>5007 Cape Town Ave</t>
  </si>
  <si>
    <t>3169 Random Rd</t>
  </si>
  <si>
    <t>3569 Los Angeles Ave</t>
  </si>
  <si>
    <t>6714 Los Angeles Ave</t>
  </si>
  <si>
    <t>8808 Mumbai Ave</t>
  </si>
  <si>
    <t>8104 Cape Town Ave</t>
  </si>
  <si>
    <t>8158 Random Rd</t>
  </si>
  <si>
    <t>3212 San Francisco Ave</t>
  </si>
  <si>
    <t>4950 Los Angeles Ave</t>
  </si>
  <si>
    <t>986 Mexico City Ave</t>
  </si>
  <si>
    <t>5004 Cape Town Ave</t>
  </si>
  <si>
    <t>8449 SÃ£o Paulo Ave</t>
  </si>
  <si>
    <t>577 Dubai Ave</t>
  </si>
  <si>
    <t>8758 Random Rd</t>
  </si>
  <si>
    <t>8397 Bangkok Ave</t>
  </si>
  <si>
    <t>3840 Seoul Ave</t>
  </si>
  <si>
    <t>1883 Sydney Ave</t>
  </si>
  <si>
    <t>6939 Seoul Ave</t>
  </si>
  <si>
    <t>7180 Beijing Ave</t>
  </si>
  <si>
    <t>9804 Toronto Ave</t>
  </si>
  <si>
    <t>9573 Toronto Ave</t>
  </si>
  <si>
    <t>8225 Sydney Ave</t>
  </si>
  <si>
    <t>2560 Berlin Ave</t>
  </si>
  <si>
    <t>5325 Cape Town Ave</t>
  </si>
  <si>
    <t>9658 Toronto Ave</t>
  </si>
  <si>
    <t>2486 Mumbai Ave</t>
  </si>
  <si>
    <t>9157 San Francisco Ave</t>
  </si>
  <si>
    <t>4857 Berlin Ave</t>
  </si>
  <si>
    <t>8976 Random Rd</t>
  </si>
  <si>
    <t>9457 Toronto Ave</t>
  </si>
  <si>
    <t>9982 Toronto Ave</t>
  </si>
  <si>
    <t>2908 Beijing Ave</t>
  </si>
  <si>
    <t>1254 Chicago Ave</t>
  </si>
  <si>
    <t>9113 Mexico City Ave</t>
  </si>
  <si>
    <t>7492 Mexico City Ave</t>
  </si>
  <si>
    <t>2186 Bangkok Ave</t>
  </si>
  <si>
    <t>9765 Toronto Ave</t>
  </si>
  <si>
    <t>9372 Dubai Ave</t>
  </si>
  <si>
    <t>207 Toronto Ave</t>
  </si>
  <si>
    <t>4967 Toronto Ave</t>
  </si>
  <si>
    <t>9018 Bangkok Ave</t>
  </si>
  <si>
    <t>1899 Beijing Ave</t>
  </si>
  <si>
    <t>7447 Bangkok Ave</t>
  </si>
  <si>
    <t>6207 Random Rd</t>
  </si>
  <si>
    <t>5056 Dubai Ave</t>
  </si>
  <si>
    <t>9109 Cape Town Ave</t>
  </si>
  <si>
    <t>9114 Beijing Ave</t>
  </si>
  <si>
    <t>9133 Dubai Ave</t>
  </si>
  <si>
    <t>6922 San Francisco Ave</t>
  </si>
  <si>
    <t>1277 Beijing Ave</t>
  </si>
  <si>
    <t>8299 San Francisco Ave</t>
  </si>
  <si>
    <t>8938 SÃ£o Paulo Ave</t>
  </si>
  <si>
    <t>1352 Beijing Ave</t>
  </si>
  <si>
    <t>5630 SÃ£o Paulo Ave</t>
  </si>
  <si>
    <t>229 Chicago Ave</t>
  </si>
  <si>
    <t>6465 Dubai Ave</t>
  </si>
  <si>
    <t>4073 Beijing Ave</t>
  </si>
  <si>
    <t>6079 Cape Town Ave</t>
  </si>
  <si>
    <t>3935 Seoul Ave</t>
  </si>
  <si>
    <t>8568 Dubai Ave</t>
  </si>
  <si>
    <t>4507 San Francisco Ave</t>
  </si>
  <si>
    <t>1336 Bangkok Ave</t>
  </si>
  <si>
    <t>5676 Sydney Ave</t>
  </si>
  <si>
    <t>3796 Random Rd</t>
  </si>
  <si>
    <t>9780 Moscow Ave</t>
  </si>
  <si>
    <t>4188 Toronto Ave</t>
  </si>
  <si>
    <t>6411 Chicago Ave</t>
  </si>
  <si>
    <t>1804 Dubai Ave</t>
  </si>
  <si>
    <t>160 Berlin Ave</t>
  </si>
  <si>
    <t>2572 Mexico City Ave</t>
  </si>
  <si>
    <t>5463 Moscow Ave</t>
  </si>
  <si>
    <t>6079 Berlin Ave</t>
  </si>
  <si>
    <t>981 Dubai Ave</t>
  </si>
  <si>
    <t>9267 San Francisco Ave</t>
  </si>
  <si>
    <t>964 Los Angeles Ave</t>
  </si>
  <si>
    <t>5204 Cape Town Ave</t>
  </si>
  <si>
    <t>3866 Bangkok Ave</t>
  </si>
  <si>
    <t>3255 SÃ£o Paulo Ave</t>
  </si>
  <si>
    <t>6612 Random Rd</t>
  </si>
  <si>
    <t>1107 SÃ£o Paulo Ave</t>
  </si>
  <si>
    <t>6876 Seoul Ave</t>
  </si>
  <si>
    <t>4996 Mumbai Ave</t>
  </si>
  <si>
    <t>8991 Seoul Ave</t>
  </si>
  <si>
    <t>3254 Dubai Ave</t>
  </si>
  <si>
    <t>3456 Mumbai Ave</t>
  </si>
  <si>
    <t>2546 Bangkok Ave</t>
  </si>
  <si>
    <t>5507 Seoul Ave</t>
  </si>
  <si>
    <t>1790 Berlin Ave</t>
  </si>
  <si>
    <t>8760 Cape Town Ave</t>
  </si>
  <si>
    <t>5794 Los Angeles Ave</t>
  </si>
  <si>
    <t>9939 Random Rd</t>
  </si>
  <si>
    <t>4851 Toronto Ave</t>
  </si>
  <si>
    <t>6365 Sydney Ave</t>
  </si>
  <si>
    <t>9271 Berlin Ave</t>
  </si>
  <si>
    <t>3365 Mumbai Ave</t>
  </si>
  <si>
    <t>5664 Random Rd</t>
  </si>
  <si>
    <t>1352 Toronto Ave</t>
  </si>
  <si>
    <t>3246 Toronto Ave</t>
  </si>
  <si>
    <t>4501 Mexico City Ave</t>
  </si>
  <si>
    <t>9093 Bangkok Ave</t>
  </si>
  <si>
    <t>8633 Sydney Ave</t>
  </si>
  <si>
    <t>7802 Berlin Ave</t>
  </si>
  <si>
    <t>8937 Random Rd</t>
  </si>
  <si>
    <t>1279 Seoul Ave</t>
  </si>
  <si>
    <t>2046 Dubai Ave</t>
  </si>
  <si>
    <t>579 Moscow Ave</t>
  </si>
  <si>
    <t>7478 Sydney Ave</t>
  </si>
  <si>
    <t>7666 Cape Town Ave</t>
  </si>
  <si>
    <t>664 Bangkok Ave</t>
  </si>
  <si>
    <t>8254 Sydney Ave</t>
  </si>
  <si>
    <t>6756 San Francisco Ave</t>
  </si>
  <si>
    <t>5131 Mumbai Ave</t>
  </si>
  <si>
    <t>1937 Moscow Ave</t>
  </si>
  <si>
    <t>9818 San Francisco Ave</t>
  </si>
  <si>
    <t>1115 Moscow Ave</t>
  </si>
  <si>
    <t>6329 Sydney Ave</t>
  </si>
  <si>
    <t>5353 San Francisco Ave</t>
  </si>
  <si>
    <t>155 Sydney Ave</t>
  </si>
  <si>
    <t>5719 Toronto Ave</t>
  </si>
  <si>
    <t>2691 Los Angeles Ave</t>
  </si>
  <si>
    <t>5808 Sydney Ave</t>
  </si>
  <si>
    <t>8604 San Francisco Ave</t>
  </si>
  <si>
    <t>4192 Berlin Ave</t>
  </si>
  <si>
    <t>2981 SÃ£o Paulo Ave</t>
  </si>
  <si>
    <t>7515 Moscow Ave</t>
  </si>
  <si>
    <t>6086 SÃ£o Paulo Ave</t>
  </si>
  <si>
    <t>1606 San Francisco Ave</t>
  </si>
  <si>
    <t>5642 Chicago Ave</t>
  </si>
  <si>
    <t>791 Beijing Ave</t>
  </si>
  <si>
    <t>3837 Mexico City Ave</t>
  </si>
  <si>
    <t>8198 Berlin Ave</t>
  </si>
  <si>
    <t>739 Seoul Ave</t>
  </si>
  <si>
    <t>5229 San Francisco Ave</t>
  </si>
  <si>
    <t>7943 Random Rd</t>
  </si>
  <si>
    <t>9112 Mumbai Ave</t>
  </si>
  <si>
    <t>8914 Sydney Ave</t>
  </si>
  <si>
    <t>9464 Random Rd</t>
  </si>
  <si>
    <t>614 Berlin Ave</t>
  </si>
  <si>
    <t>7567 Chicago Ave</t>
  </si>
  <si>
    <t>8710 Dubai Ave</t>
  </si>
  <si>
    <t>Error</t>
  </si>
  <si>
    <t>Zuogaiduoma</t>
  </si>
  <si>
    <t>Hengshui</t>
  </si>
  <si>
    <t>Not Found</t>
  </si>
  <si>
    <t>Ð”Ð¾ÑžÐ³Ð°ÑžÑÐºÑ– ÑÐµÐ»ÑŒÑÐºÑ– Ð¡Ð°Ð²ÐµÑ‚</t>
  </si>
  <si>
    <t>Koramlik</t>
  </si>
  <si>
    <t>Ø¯Ù‡Ø³ØªØ§Ù† Ø±Ø¨Ø§Ø·Ø§Øª</t>
  </si>
  <si>
    <t>Mudan District</t>
  </si>
  <si>
    <t>Kindu</t>
  </si>
  <si>
    <t>Passes-Dangereuses</t>
  </si>
  <si>
    <t>Mormanno</t>
  </si>
  <si>
    <t>AÃ¯n Abid</t>
  </si>
  <si>
    <t>Dom Pedrito</t>
  </si>
  <si>
    <t>Sant'Ana do Livramento</t>
  </si>
  <si>
    <t>à²¨à²¿à²‚à²¬à²¾à²³</t>
  </si>
  <si>
    <t>Szamocin</t>
  </si>
  <si>
    <t>Moratuwa</t>
  </si>
  <si>
    <t>Municipio CharaÃ±a</t>
  </si>
  <si>
    <t>Hope River</t>
  </si>
  <si>
    <t>Thabatshukudu</t>
  </si>
  <si>
    <t>Jimo</t>
  </si>
  <si>
    <t>ÐŸÑ€Ð¸Ð²Ð¾Ð»ÑŒÐ½Ñ‹Ð¹</t>
  </si>
  <si>
    <t>OravskÃ¡ LesnÃ¡</t>
  </si>
  <si>
    <t>In Salah</t>
  </si>
  <si>
    <t>Birdsville</t>
  </si>
  <si>
    <t>Lephalale Local Municipality</t>
  </si>
  <si>
    <t>Sandia</t>
  </si>
  <si>
    <t>Ø¯Ù‡Ø³ØªØ§Ù† Ø·Ø±ÙˆØ¯</t>
  </si>
  <si>
    <t>Marabut</t>
  </si>
  <si>
    <t>Tiandong County</t>
  </si>
  <si>
    <t>Pedro Juan Caballero</t>
  </si>
  <si>
    <t>RiviÃ¨re-Koksoak</t>
  </si>
  <si>
    <t>Msukaligwa Nu</t>
  </si>
  <si>
    <t>Unorganized Kenora District</t>
  </si>
  <si>
    <t>Huanggang</t>
  </si>
  <si>
    <t>Hulunbuir</t>
  </si>
  <si>
    <t>Nketoana Nu</t>
  </si>
  <si>
    <t>å°¼çŽ›é•‡</t>
  </si>
  <si>
    <t>Ramat Negev Regional Council</t>
  </si>
  <si>
    <t>Area C (South Skeena)</t>
  </si>
  <si>
    <t>latitude</t>
  </si>
  <si>
    <t>longitude</t>
  </si>
  <si>
    <t xml:space="preserve"> Sudan</t>
  </si>
  <si>
    <t xml:space="preserve"> Russia</t>
  </si>
  <si>
    <t xml:space="preserve"> China</t>
  </si>
  <si>
    <t xml:space="preserve"> United States</t>
  </si>
  <si>
    <t xml:space="preserve"> Greenland</t>
  </si>
  <si>
    <t xml:space="preserve"> Belarus</t>
  </si>
  <si>
    <t xml:space="preserve"> Laos</t>
  </si>
  <si>
    <t xml:space="preserve"> Australia</t>
  </si>
  <si>
    <t xml:space="preserve"> Kazakhstan</t>
  </si>
  <si>
    <t xml:space="preserve"> Canada</t>
  </si>
  <si>
    <t xml:space="preserve"> Iran</t>
  </si>
  <si>
    <t xml:space="preserve"> Egypt</t>
  </si>
  <si>
    <t xml:space="preserve"> Chad</t>
  </si>
  <si>
    <t xml:space="preserve"> Sierra Leone</t>
  </si>
  <si>
    <t xml:space="preserve"> Democratic Republic of the Congo</t>
  </si>
  <si>
    <t xml:space="preserve"> Italy</t>
  </si>
  <si>
    <t xml:space="preserve"> Algeria</t>
  </si>
  <si>
    <t xml:space="preserve"> Brazil</t>
  </si>
  <si>
    <t xml:space="preserve"> India</t>
  </si>
  <si>
    <t xml:space="preserve"> Norway</t>
  </si>
  <si>
    <t xml:space="preserve"> Poland</t>
  </si>
  <si>
    <t xml:space="preserve"> Solomon Islands</t>
  </si>
  <si>
    <t xml:space="preserve"> Sri Lanka</t>
  </si>
  <si>
    <t xml:space="preserve"> Indonesia</t>
  </si>
  <si>
    <t xml:space="preserve"> Namibia</t>
  </si>
  <si>
    <t xml:space="preserve"> Bolivia</t>
  </si>
  <si>
    <t xml:space="preserve"> Argentina</t>
  </si>
  <si>
    <t xml:space="preserve"> Honduras</t>
  </si>
  <si>
    <t xml:space="preserve"> Botswana</t>
  </si>
  <si>
    <t xml:space="preserve"> Slovakia</t>
  </si>
  <si>
    <t xml:space="preserve"> Mexico</t>
  </si>
  <si>
    <t xml:space="preserve"> South Africa</t>
  </si>
  <si>
    <t xml:space="preserve"> Peru</t>
  </si>
  <si>
    <t xml:space="preserve"> Angola</t>
  </si>
  <si>
    <t xml:space="preserve"> Philippines</t>
  </si>
  <si>
    <t xml:space="preserve"> Malaysia</t>
  </si>
  <si>
    <t xml:space="preserve"> Paraguay</t>
  </si>
  <si>
    <t xml:space="preserve"> Sweden</t>
  </si>
  <si>
    <t xml:space="preserve"> Niger</t>
  </si>
  <si>
    <t xml:space="preserve"> Thailand</t>
  </si>
  <si>
    <t xml:space="preserve"> Uzbekistan</t>
  </si>
  <si>
    <t xml:space="preserve"> France</t>
  </si>
  <si>
    <t xml:space="preserve"> Israel</t>
  </si>
  <si>
    <t xml:space="preserve"> United Kingdom</t>
  </si>
  <si>
    <t>Row Labels</t>
  </si>
  <si>
    <t>(blank)</t>
  </si>
  <si>
    <t>Grand Total</t>
  </si>
  <si>
    <t>total cities</t>
  </si>
  <si>
    <t>total country</t>
  </si>
  <si>
    <t>Continent</t>
  </si>
  <si>
    <t>Thailand</t>
  </si>
  <si>
    <t>Asia</t>
  </si>
  <si>
    <t>China</t>
  </si>
  <si>
    <t>Germany</t>
  </si>
  <si>
    <t>Europe</t>
  </si>
  <si>
    <t>South Africa</t>
  </si>
  <si>
    <t>Africa</t>
  </si>
  <si>
    <t>United States</t>
  </si>
  <si>
    <t>North America</t>
  </si>
  <si>
    <t>United Arab Emirates</t>
  </si>
  <si>
    <t>Mexico</t>
  </si>
  <si>
    <t>Russia</t>
  </si>
  <si>
    <t>India</t>
  </si>
  <si>
    <t>Brazil</t>
  </si>
  <si>
    <t>South America</t>
  </si>
  <si>
    <t>South Korea</t>
  </si>
  <si>
    <t>Australia</t>
  </si>
  <si>
    <t>Canada</t>
  </si>
  <si>
    <t>(Unclear)</t>
  </si>
  <si>
    <t>Algeria</t>
  </si>
  <si>
    <t>(Unclear, Cyrillic)</t>
  </si>
  <si>
    <t>Democratic Republic of the Congo</t>
  </si>
  <si>
    <t>Sri Lanka</t>
  </si>
  <si>
    <t>Italy</t>
  </si>
  <si>
    <t>Bolivia</t>
  </si>
  <si>
    <t>(Unclear, Arabic)</t>
  </si>
  <si>
    <t>Slovakia</t>
  </si>
  <si>
    <t>Paraguay</t>
  </si>
  <si>
    <t>Israel</t>
  </si>
  <si>
    <t>Poland</t>
  </si>
  <si>
    <t>Botswana</t>
  </si>
  <si>
    <t>only_numbers</t>
  </si>
  <si>
    <t>No_of_Hours</t>
  </si>
  <si>
    <t>Philippines</t>
  </si>
  <si>
    <t>Charger Most Frequently used.</t>
  </si>
  <si>
    <t>Count of Charger Type</t>
  </si>
  <si>
    <t>Percentage</t>
  </si>
  <si>
    <t>How does the preference for charger type vary across different cities or regions?</t>
  </si>
  <si>
    <t>Column Labels</t>
  </si>
  <si>
    <t>Country2</t>
  </si>
  <si>
    <t>Which companies operate the most widely used charging stations?</t>
  </si>
  <si>
    <t>Count of Station Operator</t>
  </si>
  <si>
    <t>Which company provides the highest charging capacity (kW) on average?</t>
  </si>
  <si>
    <t>Evgo</t>
  </si>
  <si>
    <t>Operators</t>
  </si>
  <si>
    <t>Average (KW)</t>
  </si>
  <si>
    <t>Charging Capacity</t>
  </si>
  <si>
    <t>Count Avalilable</t>
  </si>
  <si>
    <t>How has the adoption of different charging types changed over the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</si>
</sst>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quot;Not Found&quot;;General"/>
    <numFmt numFmtId="165" formatCode="[=288]&quot;12:00&quot;\:General;h:mm"/>
    <numFmt numFmtId="166" formatCode="[=288]&quot;13:00&quot;\:General;h:mm"/>
  </numFmts>
  <fonts count="19">
    <font>
      <sz val="12"/>
      <color theme="1"/>
      <name val="Calibri"/>
      <family val="2"/>
    </font>
    <font>
      <sz val="12"/>
      <color theme="1"/>
      <name val="Calibri"/>
      <family val="2"/>
    </font>
    <font>
      <sz val="18"/>
      <color theme="3"/>
      <name val="Aptos Display"/>
      <family val="2"/>
      <scheme val="major"/>
    </font>
    <font>
      <b/>
      <sz val="15"/>
      <color theme="3"/>
      <name val="Calibri"/>
      <family val="2"/>
    </font>
    <font>
      <b/>
      <sz val="13"/>
      <color theme="3"/>
      <name val="Calibri"/>
      <family val="2"/>
    </font>
    <font>
      <b/>
      <sz val="11"/>
      <color theme="3"/>
      <name val="Calibri"/>
      <family val="2"/>
    </font>
    <font>
      <sz val="12"/>
      <color rgb="FF006100"/>
      <name val="Calibri"/>
      <family val="2"/>
    </font>
    <font>
      <sz val="12"/>
      <color rgb="FF9C0006"/>
      <name val="Calibri"/>
      <family val="2"/>
    </font>
    <font>
      <sz val="12"/>
      <color rgb="FF9C5700"/>
      <name val="Calibri"/>
      <family val="2"/>
    </font>
    <font>
      <sz val="12"/>
      <color rgb="FF3F3F76"/>
      <name val="Calibri"/>
      <family val="2"/>
    </font>
    <font>
      <b/>
      <sz val="12"/>
      <color rgb="FF3F3F3F"/>
      <name val="Calibri"/>
      <family val="2"/>
    </font>
    <font>
      <b/>
      <sz val="12"/>
      <color rgb="FFFA7D00"/>
      <name val="Calibri"/>
      <family val="2"/>
    </font>
    <font>
      <sz val="12"/>
      <color rgb="FFFA7D00"/>
      <name val="Calibri"/>
      <family val="2"/>
    </font>
    <font>
      <b/>
      <sz val="12"/>
      <color theme="0"/>
      <name val="Calibri"/>
      <family val="2"/>
    </font>
    <font>
      <sz val="12"/>
      <color rgb="FFFF0000"/>
      <name val="Calibri"/>
      <family val="2"/>
    </font>
    <font>
      <i/>
      <sz val="12"/>
      <color rgb="FF7F7F7F"/>
      <name val="Calibri"/>
      <family val="2"/>
    </font>
    <font>
      <b/>
      <sz val="12"/>
      <color theme="1"/>
      <name val="Calibri"/>
      <family val="2"/>
    </font>
    <font>
      <sz val="12"/>
      <color theme="0"/>
      <name val="Calibri"/>
      <family val="2"/>
    </font>
    <font>
      <sz val="20"/>
      <color theme="1"/>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theme="6"/>
      </patternFill>
    </fill>
    <fill>
      <patternFill patternType="solid">
        <fgColor theme="6" tint="0.79998168889431442"/>
        <bgColor theme="6"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theme="6" tint="0.39997558519241921"/>
      </left>
      <right/>
      <top style="thin">
        <color theme="6" tint="0.39997558519241921"/>
      </top>
      <bottom/>
      <diagonal/>
    </border>
    <border>
      <left/>
      <right/>
      <top style="thin">
        <color theme="6" tint="0.39997558519241921"/>
      </top>
      <bottom/>
      <diagonal/>
    </border>
    <border>
      <left/>
      <right style="thin">
        <color theme="6" tint="0.39997558519241921"/>
      </right>
      <top style="thin">
        <color theme="6"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7">
    <xf numFmtId="0" fontId="0" fillId="0" borderId="0" xfId="0"/>
    <xf numFmtId="16"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13" fillId="33" borderId="12" xfId="0" applyFont="1" applyFill="1" applyBorder="1" applyAlignment="1">
      <alignment horizontal="center" vertical="center" wrapText="1"/>
    </xf>
    <xf numFmtId="0" fontId="13" fillId="33" borderId="13" xfId="0" applyFont="1" applyFill="1" applyBorder="1" applyAlignment="1">
      <alignment horizontal="center" vertical="center" wrapText="1"/>
    </xf>
    <xf numFmtId="0" fontId="13" fillId="33" borderId="14" xfId="0" applyFont="1" applyFill="1" applyBorder="1" applyAlignment="1">
      <alignment horizontal="center" vertical="center" wrapText="1"/>
    </xf>
    <xf numFmtId="0" fontId="0" fillId="34" borderId="13" xfId="0" applyFill="1" applyBorder="1" applyAlignment="1">
      <alignment vertical="center" wrapText="1"/>
    </xf>
    <xf numFmtId="0" fontId="0" fillId="34" borderId="14" xfId="0" applyFill="1"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34" borderId="10" xfId="0" applyFill="1" applyBorder="1" applyAlignment="1">
      <alignment vertical="center" wrapText="1"/>
    </xf>
    <xf numFmtId="0" fontId="0" fillId="34" borderId="11" xfId="0" applyFill="1" applyBorder="1" applyAlignment="1">
      <alignment vertical="center" wrapText="1"/>
    </xf>
    <xf numFmtId="164" fontId="0" fillId="0" borderId="0" xfId="0" applyNumberFormat="1" applyAlignment="1">
      <alignment horizontal="left"/>
    </xf>
    <xf numFmtId="2" fontId="0" fillId="0" borderId="0" xfId="0" applyNumberFormat="1"/>
    <xf numFmtId="165" fontId="0" fillId="0" borderId="0" xfId="0" applyNumberFormat="1"/>
    <xf numFmtId="166" fontId="0" fillId="0" borderId="0" xfId="0" applyNumberFormat="1"/>
    <xf numFmtId="0" fontId="0" fillId="0" borderId="0" xfId="0" applyNumberFormat="1"/>
    <xf numFmtId="9" fontId="0" fillId="0" borderId="0" xfId="42" applyFont="1"/>
    <xf numFmtId="0" fontId="10" fillId="6" borderId="5" xfId="10"/>
    <xf numFmtId="0" fontId="10" fillId="6" borderId="5" xfId="10" applyAlignment="1">
      <alignment horizontal="left"/>
    </xf>
    <xf numFmtId="0" fontId="10" fillId="6" borderId="5" xfId="10" applyNumberFormat="1"/>
    <xf numFmtId="1" fontId="0" fillId="0" borderId="0" xfId="0" applyNumberFormat="1"/>
    <xf numFmtId="1" fontId="10" fillId="6" borderId="5" xfId="10" applyNumberFormat="1"/>
    <xf numFmtId="0" fontId="18" fillId="0" borderId="0" xfId="0" applyFont="1"/>
    <xf numFmtId="10"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18"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Array" Target="richData/rdarray.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theme" Target="theme/theme1.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20/07/relationships/rdRichValueWebImage" Target="richData/rdRichValueWebImage.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[detailed_ev_charging_stations.xlsx]answer1!PivotTable2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answer1!$B$3</c:f>
              <c:strCache>
                <c:ptCount val="1"/>
                <c:pt idx="0">
                  <c:v>Total</c:v>
                </c:pt>
              </c:strCache>
            </c:strRef>
          </c:tx>
          <c:spPr>
            <a:solidFill>
              <a:schemeClr val="accent1"/>
            </a:solidFill>
            <a:ln>
              <a:noFill/>
            </a:ln>
            <a:effectLst/>
          </c:spPr>
          <c:invertIfNegative val="0"/>
          <c:cat>
            <c:strRef>
              <c:f>answer1!$A$4:$A$7</c:f>
              <c:strCache>
                <c:ptCount val="3"/>
                <c:pt idx="0">
                  <c:v>AC Level 1</c:v>
                </c:pt>
                <c:pt idx="1">
                  <c:v>AC Level 2</c:v>
                </c:pt>
                <c:pt idx="2">
                  <c:v>DC Fast Charger</c:v>
                </c:pt>
              </c:strCache>
            </c:strRef>
          </c:cat>
          <c:val>
            <c:numRef>
              <c:f>answer1!$B$4:$B$7</c:f>
              <c:numCache>
                <c:formatCode>General</c:formatCode>
                <c:ptCount val="3"/>
                <c:pt idx="0">
                  <c:v>1638</c:v>
                </c:pt>
                <c:pt idx="1">
                  <c:v>1764</c:v>
                </c:pt>
                <c:pt idx="2">
                  <c:v>1598</c:v>
                </c:pt>
              </c:numCache>
            </c:numRef>
          </c:val>
          <c:extLst>
            <c:ext xmlns:c16="http://schemas.microsoft.com/office/drawing/2014/chart" uri="{C3380CC4-5D6E-409C-BE32-E72D297353CC}">
              <c16:uniqueId val="{00000000-9E03-4BA0-B5FB-6E6DBB8919E7}"/>
            </c:ext>
          </c:extLst>
        </c:ser>
        <c:dLbls>
          <c:showLegendKey val="0"/>
          <c:showVal val="0"/>
          <c:showCatName val="0"/>
          <c:showSerName val="0"/>
          <c:showPercent val="0"/>
          <c:showBubbleSize val="0"/>
        </c:dLbls>
        <c:gapWidth val="182"/>
        <c:axId val="4077375"/>
        <c:axId val="4078335"/>
      </c:barChart>
      <c:catAx>
        <c:axId val="4077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8335"/>
        <c:crosses val="autoZero"/>
        <c:auto val="1"/>
        <c:lblAlgn val="ctr"/>
        <c:lblOffset val="100"/>
        <c:noMultiLvlLbl val="0"/>
      </c:catAx>
      <c:valAx>
        <c:axId val="4078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[detailed_ev_charging_stations.xlsx]answer3!PivotTable7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answer3!$B$2</c:f>
              <c:strCache>
                <c:ptCount val="1"/>
                <c:pt idx="0">
                  <c:v>Total</c:v>
                </c:pt>
              </c:strCache>
            </c:strRef>
          </c:tx>
          <c:spPr>
            <a:solidFill>
              <a:schemeClr val="accent1"/>
            </a:solidFill>
            <a:ln>
              <a:noFill/>
            </a:ln>
            <a:effectLst/>
          </c:spPr>
          <c:invertIfNegative val="0"/>
          <c:cat>
            <c:strRef>
              <c:f>answer3!$A$3:$A$8</c:f>
              <c:strCache>
                <c:ptCount val="5"/>
                <c:pt idx="0">
                  <c:v>ChargePoint</c:v>
                </c:pt>
                <c:pt idx="1">
                  <c:v>EVgo</c:v>
                </c:pt>
                <c:pt idx="2">
                  <c:v>Greenlots</c:v>
                </c:pt>
                <c:pt idx="3">
                  <c:v>Ionity</c:v>
                </c:pt>
                <c:pt idx="4">
                  <c:v>Tesla</c:v>
                </c:pt>
              </c:strCache>
            </c:strRef>
          </c:cat>
          <c:val>
            <c:numRef>
              <c:f>answer3!$B$3:$B$8</c:f>
              <c:numCache>
                <c:formatCode>General</c:formatCode>
                <c:ptCount val="5"/>
                <c:pt idx="0">
                  <c:v>1004</c:v>
                </c:pt>
                <c:pt idx="1">
                  <c:v>1002</c:v>
                </c:pt>
                <c:pt idx="2">
                  <c:v>987</c:v>
                </c:pt>
                <c:pt idx="3">
                  <c:v>978</c:v>
                </c:pt>
                <c:pt idx="4">
                  <c:v>1029</c:v>
                </c:pt>
              </c:numCache>
            </c:numRef>
          </c:val>
          <c:extLst>
            <c:ext xmlns:c16="http://schemas.microsoft.com/office/drawing/2014/chart" uri="{C3380CC4-5D6E-409C-BE32-E72D297353CC}">
              <c16:uniqueId val="{00000000-EA51-4857-89BB-AA203FD17E1C}"/>
            </c:ext>
          </c:extLst>
        </c:ser>
        <c:dLbls>
          <c:showLegendKey val="0"/>
          <c:showVal val="0"/>
          <c:showCatName val="0"/>
          <c:showSerName val="0"/>
          <c:showPercent val="0"/>
          <c:showBubbleSize val="0"/>
        </c:dLbls>
        <c:gapWidth val="182"/>
        <c:axId val="51057871"/>
        <c:axId val="51043951"/>
      </c:barChart>
      <c:catAx>
        <c:axId val="5105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3951"/>
        <c:crosses val="autoZero"/>
        <c:auto val="1"/>
        <c:lblAlgn val="ctr"/>
        <c:lblOffset val="100"/>
        <c:noMultiLvlLbl val="0"/>
      </c:catAx>
      <c:valAx>
        <c:axId val="510439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[detailed_ev_charging_stations.xlsx]answer4!PivotTable8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answer4!$B$3:$B$4</c:f>
              <c:strCache>
                <c:ptCount val="1"/>
                <c:pt idx="0">
                  <c:v>ChargePoint</c:v>
                </c:pt>
              </c:strCache>
            </c:strRef>
          </c:tx>
          <c:spPr>
            <a:solidFill>
              <a:schemeClr val="accent1"/>
            </a:solidFill>
            <a:ln>
              <a:noFill/>
            </a:ln>
            <a:effectLst/>
          </c:spPr>
          <c:invertIfNegative val="0"/>
          <c:cat>
            <c:strRef>
              <c:f>answer4!$A$5:$A$9</c:f>
              <c:strCache>
                <c:ptCount val="4"/>
                <c:pt idx="0">
                  <c:v>22</c:v>
                </c:pt>
                <c:pt idx="1">
                  <c:v>50</c:v>
                </c:pt>
                <c:pt idx="2">
                  <c:v>150</c:v>
                </c:pt>
                <c:pt idx="3">
                  <c:v>350</c:v>
                </c:pt>
              </c:strCache>
            </c:strRef>
          </c:cat>
          <c:val>
            <c:numRef>
              <c:f>answer4!$B$5:$B$9</c:f>
              <c:numCache>
                <c:formatCode>General</c:formatCode>
                <c:ptCount val="4"/>
                <c:pt idx="0">
                  <c:v>236</c:v>
                </c:pt>
                <c:pt idx="1">
                  <c:v>239</c:v>
                </c:pt>
                <c:pt idx="2">
                  <c:v>257</c:v>
                </c:pt>
                <c:pt idx="3">
                  <c:v>272</c:v>
                </c:pt>
              </c:numCache>
            </c:numRef>
          </c:val>
          <c:extLst>
            <c:ext xmlns:c16="http://schemas.microsoft.com/office/drawing/2014/chart" uri="{C3380CC4-5D6E-409C-BE32-E72D297353CC}">
              <c16:uniqueId val="{00000000-5182-497D-811F-193F0CEA1F0D}"/>
            </c:ext>
          </c:extLst>
        </c:ser>
        <c:ser>
          <c:idx val="1"/>
          <c:order val="1"/>
          <c:tx>
            <c:strRef>
              <c:f>answer4!$C$3:$C$4</c:f>
              <c:strCache>
                <c:ptCount val="1"/>
                <c:pt idx="0">
                  <c:v>EVgo</c:v>
                </c:pt>
              </c:strCache>
            </c:strRef>
          </c:tx>
          <c:spPr>
            <a:solidFill>
              <a:schemeClr val="accent2"/>
            </a:solidFill>
            <a:ln>
              <a:noFill/>
            </a:ln>
            <a:effectLst/>
          </c:spPr>
          <c:invertIfNegative val="0"/>
          <c:cat>
            <c:strRef>
              <c:f>answer4!$A$5:$A$9</c:f>
              <c:strCache>
                <c:ptCount val="4"/>
                <c:pt idx="0">
                  <c:v>22</c:v>
                </c:pt>
                <c:pt idx="1">
                  <c:v>50</c:v>
                </c:pt>
                <c:pt idx="2">
                  <c:v>150</c:v>
                </c:pt>
                <c:pt idx="3">
                  <c:v>350</c:v>
                </c:pt>
              </c:strCache>
            </c:strRef>
          </c:cat>
          <c:val>
            <c:numRef>
              <c:f>answer4!$C$5:$C$9</c:f>
              <c:numCache>
                <c:formatCode>General</c:formatCode>
                <c:ptCount val="4"/>
                <c:pt idx="0">
                  <c:v>246</c:v>
                </c:pt>
                <c:pt idx="1">
                  <c:v>248</c:v>
                </c:pt>
                <c:pt idx="2">
                  <c:v>260</c:v>
                </c:pt>
                <c:pt idx="3">
                  <c:v>248</c:v>
                </c:pt>
              </c:numCache>
            </c:numRef>
          </c:val>
          <c:extLst>
            <c:ext xmlns:c16="http://schemas.microsoft.com/office/drawing/2014/chart" uri="{C3380CC4-5D6E-409C-BE32-E72D297353CC}">
              <c16:uniqueId val="{00000001-5182-497D-811F-193F0CEA1F0D}"/>
            </c:ext>
          </c:extLst>
        </c:ser>
        <c:ser>
          <c:idx val="2"/>
          <c:order val="2"/>
          <c:tx>
            <c:strRef>
              <c:f>answer4!$D$3:$D$4</c:f>
              <c:strCache>
                <c:ptCount val="1"/>
                <c:pt idx="0">
                  <c:v>Greenlots</c:v>
                </c:pt>
              </c:strCache>
            </c:strRef>
          </c:tx>
          <c:spPr>
            <a:solidFill>
              <a:schemeClr val="accent3"/>
            </a:solidFill>
            <a:ln>
              <a:noFill/>
            </a:ln>
            <a:effectLst/>
          </c:spPr>
          <c:invertIfNegative val="0"/>
          <c:cat>
            <c:strRef>
              <c:f>answer4!$A$5:$A$9</c:f>
              <c:strCache>
                <c:ptCount val="4"/>
                <c:pt idx="0">
                  <c:v>22</c:v>
                </c:pt>
                <c:pt idx="1">
                  <c:v>50</c:v>
                </c:pt>
                <c:pt idx="2">
                  <c:v>150</c:v>
                </c:pt>
                <c:pt idx="3">
                  <c:v>350</c:v>
                </c:pt>
              </c:strCache>
            </c:strRef>
          </c:cat>
          <c:val>
            <c:numRef>
              <c:f>answer4!$D$5:$D$9</c:f>
              <c:numCache>
                <c:formatCode>General</c:formatCode>
                <c:ptCount val="4"/>
                <c:pt idx="0">
                  <c:v>232</c:v>
                </c:pt>
                <c:pt idx="1">
                  <c:v>254</c:v>
                </c:pt>
                <c:pt idx="2">
                  <c:v>250</c:v>
                </c:pt>
                <c:pt idx="3">
                  <c:v>251</c:v>
                </c:pt>
              </c:numCache>
            </c:numRef>
          </c:val>
          <c:extLst>
            <c:ext xmlns:c16="http://schemas.microsoft.com/office/drawing/2014/chart" uri="{C3380CC4-5D6E-409C-BE32-E72D297353CC}">
              <c16:uniqueId val="{00000002-5182-497D-811F-193F0CEA1F0D}"/>
            </c:ext>
          </c:extLst>
        </c:ser>
        <c:ser>
          <c:idx val="3"/>
          <c:order val="3"/>
          <c:tx>
            <c:strRef>
              <c:f>answer4!$E$3:$E$4</c:f>
              <c:strCache>
                <c:ptCount val="1"/>
                <c:pt idx="0">
                  <c:v>Ionity</c:v>
                </c:pt>
              </c:strCache>
            </c:strRef>
          </c:tx>
          <c:spPr>
            <a:solidFill>
              <a:schemeClr val="accent4"/>
            </a:solidFill>
            <a:ln>
              <a:noFill/>
            </a:ln>
            <a:effectLst/>
          </c:spPr>
          <c:invertIfNegative val="0"/>
          <c:cat>
            <c:strRef>
              <c:f>answer4!$A$5:$A$9</c:f>
              <c:strCache>
                <c:ptCount val="4"/>
                <c:pt idx="0">
                  <c:v>22</c:v>
                </c:pt>
                <c:pt idx="1">
                  <c:v>50</c:v>
                </c:pt>
                <c:pt idx="2">
                  <c:v>150</c:v>
                </c:pt>
                <c:pt idx="3">
                  <c:v>350</c:v>
                </c:pt>
              </c:strCache>
            </c:strRef>
          </c:cat>
          <c:val>
            <c:numRef>
              <c:f>answer4!$E$5:$E$9</c:f>
              <c:numCache>
                <c:formatCode>General</c:formatCode>
                <c:ptCount val="4"/>
                <c:pt idx="0">
                  <c:v>237</c:v>
                </c:pt>
                <c:pt idx="1">
                  <c:v>251</c:v>
                </c:pt>
                <c:pt idx="2">
                  <c:v>255</c:v>
                </c:pt>
                <c:pt idx="3">
                  <c:v>235</c:v>
                </c:pt>
              </c:numCache>
            </c:numRef>
          </c:val>
          <c:extLst>
            <c:ext xmlns:c16="http://schemas.microsoft.com/office/drawing/2014/chart" uri="{C3380CC4-5D6E-409C-BE32-E72D297353CC}">
              <c16:uniqueId val="{00000003-5182-497D-811F-193F0CEA1F0D}"/>
            </c:ext>
          </c:extLst>
        </c:ser>
        <c:ser>
          <c:idx val="4"/>
          <c:order val="4"/>
          <c:tx>
            <c:strRef>
              <c:f>answer4!$F$3:$F$4</c:f>
              <c:strCache>
                <c:ptCount val="1"/>
                <c:pt idx="0">
                  <c:v>Tesla</c:v>
                </c:pt>
              </c:strCache>
            </c:strRef>
          </c:tx>
          <c:spPr>
            <a:solidFill>
              <a:schemeClr val="accent5"/>
            </a:solidFill>
            <a:ln>
              <a:noFill/>
            </a:ln>
            <a:effectLst/>
          </c:spPr>
          <c:invertIfNegative val="0"/>
          <c:cat>
            <c:strRef>
              <c:f>answer4!$A$5:$A$9</c:f>
              <c:strCache>
                <c:ptCount val="4"/>
                <c:pt idx="0">
                  <c:v>22</c:v>
                </c:pt>
                <c:pt idx="1">
                  <c:v>50</c:v>
                </c:pt>
                <c:pt idx="2">
                  <c:v>150</c:v>
                </c:pt>
                <c:pt idx="3">
                  <c:v>350</c:v>
                </c:pt>
              </c:strCache>
            </c:strRef>
          </c:cat>
          <c:val>
            <c:numRef>
              <c:f>answer4!$F$5:$F$9</c:f>
              <c:numCache>
                <c:formatCode>General</c:formatCode>
                <c:ptCount val="4"/>
                <c:pt idx="0">
                  <c:v>254</c:v>
                </c:pt>
                <c:pt idx="1">
                  <c:v>264</c:v>
                </c:pt>
                <c:pt idx="2">
                  <c:v>261</c:v>
                </c:pt>
                <c:pt idx="3">
                  <c:v>250</c:v>
                </c:pt>
              </c:numCache>
            </c:numRef>
          </c:val>
          <c:extLst>
            <c:ext xmlns:c16="http://schemas.microsoft.com/office/drawing/2014/chart" uri="{C3380CC4-5D6E-409C-BE32-E72D297353CC}">
              <c16:uniqueId val="{00000004-5182-497D-811F-193F0CEA1F0D}"/>
            </c:ext>
          </c:extLst>
        </c:ser>
        <c:dLbls>
          <c:showLegendKey val="0"/>
          <c:showVal val="0"/>
          <c:showCatName val="0"/>
          <c:showSerName val="0"/>
          <c:showPercent val="0"/>
          <c:showBubbleSize val="0"/>
        </c:dLbls>
        <c:gapWidth val="219"/>
        <c:overlap val="-27"/>
        <c:axId val="51067343"/>
        <c:axId val="51063503"/>
      </c:barChart>
      <c:catAx>
        <c:axId val="5106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3503"/>
        <c:crosses val="autoZero"/>
        <c:auto val="1"/>
        <c:lblAlgn val="ctr"/>
        <c:lblOffset val="100"/>
        <c:noMultiLvlLbl val="0"/>
      </c:catAx>
      <c:valAx>
        <c:axId val="5106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7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_xlchart.v5.24</cx:f>
        <cx:nf>_xlchart.v5.23</cx:nf>
      </cx:numDim>
    </cx:data>
    <cx:data id="1">
      <cx:strDim type="cat">
        <cx:f>_xlchart.v5.21</cx:f>
        <cx:nf>_xlchart.v5.20</cx:nf>
      </cx:strDim>
      <cx:numDim type="colorVal">
        <cx:f>_xlchart.v5.27</cx:f>
        <cx:nf>_xlchart.v5.26</cx:nf>
      </cx:numDim>
    </cx:data>
    <cx:data id="2">
      <cx:strDim type="cat">
        <cx:f>_xlchart.v5.21</cx:f>
        <cx:nf>_xlchart.v5.20</cx:nf>
      </cx:strDim>
      <cx:numDim type="colorVal">
        <cx:f>_xlchart.v5.30</cx:f>
        <cx:nf>_xlchart.v5.29</cx:nf>
      </cx:numDim>
    </cx:data>
  </cx:chartData>
  <cx:chart>
    <cx:title pos="t" align="ctr" overlay="0">
      <cx:tx>
        <cx:txData>
          <cx:v>Charger Type Dispersion</cx:v>
        </cx:txData>
      </cx:tx>
      <cx:txPr>
        <a:bodyPr rot="0" spcFirstLastPara="1" vertOverflow="ellipsis" vert="horz" wrap="square" lIns="38100" tIns="19050" rIns="38100" bIns="19050" anchor="ctr" anchorCtr="1" compatLnSpc="0"/>
        <a:lstStyle/>
        <a:p>
          <a:pPr algn="ctr" rtl="0">
            <a:defRPr sz="1400" b="0" i="0" u="none" strike="noStrike" kern="1200" spc="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r>
            <a:rPr kumimoji="0" lang="en-CA" sz="1400" b="0" i="0" u="none" strike="noStrike" kern="1200" cap="none" spc="0" normalizeH="0" baseline="0" noProof="0">
              <a:ln>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uLnTx/>
              <a:uFillTx/>
              <a:latin typeface="Aptos Narrow" panose="02110004020202020204"/>
            </a:rPr>
            <a:t>Charger Type Dispersion</a:t>
          </a:r>
        </a:p>
      </cx:txPr>
    </cx:title>
    <cx:plotArea>
      <cx:plotAreaRegion>
        <cx:series layoutId="regionMap" uniqueId="{B83219BE-C6B7-4DAE-8498-4ADA8F5F0249}" formatIdx="0">
          <cx:tx>
            <cx:txData>
              <cx:f>_xlchart.v5.23</cx:f>
              <cx:v>AC Level 1</cx:v>
            </cx:txData>
          </cx:tx>
          <cx:dataLabels>
            <cx:spPr>
              <a:effectLst>
                <a:outerShdw blurRad="50800" dist="38100" dir="4800000" algn="t" rotWithShape="0">
                  <a:prstClr val="black">
                    <a:alpha val="40000"/>
                  </a:prstClr>
                </a:outerShdw>
              </a:effectLst>
            </cx:spPr>
            <cx:visibility seriesName="1" categoryName="1" value="0"/>
            <cx:separator>, </cx:separator>
          </cx:dataLabels>
          <cx:dataId val="0"/>
          <cx:layoutPr>
            <cx:geography cultureLanguage="en-US" cultureRegion="CA" attribution="Powered by Bing">
              <cx:geoCache provider="{E9337A44-BEBE-4D9F-B70C-5C5E7DAFC167}">
                <cx:binary>zH1pc5zI0vVfcfjziwaoKgpu3PtETEGvUkvW4hlbXwjZltn3nV//HiTZ7qaZxrrXETNy2JagIaty
OZmVmVX69+f2X5/Dx4f8TRuFcfGvz+1/3rplmf7rt9+Kz+5j9FCcRd7nPCmSr+XZ5yT6Lfn61fv8
+NuX/KHxYuc3VVbob5/dh7x8bN/+37/xNucxuUg+P5ReEl9Xj3l381hUYVmcuDd5683npIrL4XEH
b/rPW/Mhfvjy8PbNY1x6ZXfXpY//eXvwkbdvfhu/6IjomxDjKqsveFZTzxgnhq7JTH76Ut++CZPY
ebktGdqZJuuKrDP1+/1n2pcPEZ6fH8/TaB6+fMkfi+LNy/8/njsY+4/LXpGYzxM3k2GY5u9P8/rt
kLH/9+/RBcx0dGWP92O2zN0as/730HnMvV/Ie1U/G3iqaprx8nXAe/VsuKqr2jPjZVn5JvZn1v/E
eKZ5//3BEfO/Xx9z37r/B3C/Ksr8IfyV/JdUdsZVXaY6UaYEoBB6Rg1Z4YTQJxmMBfAzQ/oLEfx4
dCyEH3fGYvj9/d8vhjv3wQsf4i/fVPF/RyCFnSlE0WVO1EkhyMqZrOiEaQTQtA89PzOUae7/eHLE
/B83xry/W//9vH/neqGXpl78WHzjxC9hv0E5lTXOn3EGSr7nABRVOaOqAogaw89PjmZaAgcPj4Rw
cG8sh3f/ADmIJPTqXwpECj+TmaZrBpOnbEDSKHyBoqrayAR+YiTT/P/+4Ij336+P+S6u/n79F/lD
74W/TvUlRT4jT1/yKOph5Ow53OEvznfM99mR/AXbX54bc/3l8hHTb/4BTE/KokHQ+QvZrpIzRdMV
rrMX7h5CjkrPmKHqnDLyjehzwCN+Yih/wffvT445//3GEe///Pt5b7rer2Q80c4YMwhXDDqFMopM
zjhDrGOM+D47jGmmvzw24vjL1TG7zcu/n93WY5R8zrE0+vzm5jGtPoX4Jvn6pnQf35hYEiXftPF/
d7oSYntdoQR/XiShH3hdWIiuAu4HWT1/faP9bAn/y0inhTX/xpEc5x84ErH194t49ZhHD3H3jZv/
uyQZolNDMXQ4imdB8QNBDh5GlxHc6vr36Go/hv2J8UzL6/uDI7F8vz7mvrX4+7m/ib/8yrBJVc8I
UxlyE+S7leyFrtw4IxpBXGu88F77JvZnI5odzTTnXx4b8f3l6pjrm38ArG2K/OHxF4ZNRD7TFZWq
8N7PbD/ELiyadYYlxQvTZXnkTeaH8xd8f5nGmPEvl484f/EP0PfyIfyFWEPJGdSdQeGf0xHDimxP
3xUVYdWAMt84j9v7WLOZG81f8P35sTHbn68ecf3u7+f67rH1Pv9CZw1nbBAyBE7sgN9YPiB5Khva
8OeQ1fNDmOb1t+dGzP52eczt3Ye/n9u3YVI/BL8S1ql+xqmiMMIPV2WKcUaZqgPSjUlf+jMjmWb7
jydHjP9xY8z62/O/n/XvHvIHp3r4hQgjQdeJokHXlclskMR0YIxBKNNHGv8zY5lm/o8nR8z/cWPM
/Hcf/wHMT35tGpSpZ6oCxlM+WYiB8iMdTVWVPOv+UTZudjh/wf2X58a8f7l8xPl/gFe9qYriV+IN
kmtIvREZYeJUCG9wwBEjMjemK2Dzw5nm/LfnRpz/dnnM+Zt/QPL/NqlK983vX3Pv8y/NB+nIbiK9
L48AH+UZWecKVQ166F5/dhzTjD98esT+w5tjIdz//vcDz/MIz5P88RfKAKkhSpBy0DXlGV8QtB+E
lvxMJ8jJoVY2JYrZ0ZySxMvDk4J4uTeWw/k/IDF6m3tvLh7i4BdKgSM/x6hByYsQhqXTnhR0+Ywr
hEMQI+f7U0P5CxH8mMVYAD/ujNl/8Q8Ift7HXvn45c3v+cOnN4vIQ9ruV1bFkIOGHaiUG2wqtYD6
AC5TXfmWnhtZxWsHNy2b6beMxDT9obHEfv8HZH9eRnpb/lpREQOLMMI4JS8h66HRSIbxVD/WyLes
98iZ/PSwTgrp26ympfPt7lgs729/hT/565aX750/1kP5sHhqGdrrejl992m66GIaPXqq8+g527D5
8p+3Q63+ex/S8IaDTMRhIe/b5x8fivI/byV0xeiUa1TXVBldSVQz3r5pHp9ucZidTmCWzOCKxrHu
fvsmTvLS/c9bdqaieopUn45uJllB2u/tm2IIV/BGMtQ1FAWgyrF0RDjBv7dovUvCzkni75x4+flN
XEXvEi8uC7z57Zv0+VPDQJmmGEQ3QJ9yFW0L1FBw//PDDbrA8GHl/xHJiX3VyTuRsTIkZo82snxV
VTFNtk7P/HK5x5mfIkfhmYcOCZVgVaxiXvvkUonbVVDSVihB0bEvbRgofShi25PorUONvP98mh6s
YTQ9ymRk7zBDplM28HGfnuzFQd6FWSsySY5vSk60u8zT/NUMFXlEh6OWLXPC4OsgZk3RIcp9Orik
SIqrXJ9vrpZXa2u5FGJ5vlsuLWu5M/HzzsK/lmWKNb6zdufLjdjgM7sdftxaFu6trS3uLbb4Fp9e
bjZX1hp3d3h4g4+a5gZvW64EXonXDx9ZJnh+c7e82mzwNoHXicVwe7lZmvf4CIYgzOEKvscPCyHM
tbkGXXwWb3y3usLrzy0Lr7rHlc1CLBZ44wdrJzabO7FZmHhmsViYC9M0h48t8DzeN7zMvMA3O8wE
I7oZyK/W5vaPxXb46GK7EQvz0rTwPWa9XiWYvInRLRfrC9NcbnbLYaAY2wpP3pgPeOsaH91e3q7X
twObwKjhaWu3i8RA9tbE5dMiU2ckZsiHEov8vKCyr1zvllf3m+UdJrUwH8z11rydoaQgnNnXwbFu
jE2sLPJQLaEbS+v6w6crR1yJxcdLUxYzdMgw4j1TPqID0NrXwSIrUpcPdCCiD5ubG8jZBL8hkvX5
zjo3zec46LkpccKWlQEbThGEq9onaCtl5vcguLPu76AtkNNpGQHnZigMQtxDp0JNuV17oHB9vjwf
FHq5e/qD/6/ul7CNK+jq7n63vN9dZQKGs7u/hyzFxQqKtblZbVar1WK1uhCX0LCteb6GOn+8uHhS
xwthXq4hb1gezMIyr89NAftcbK/N83No33a9npnO3GwGLN6bDZXr2vbBL+uDdQe7AcfmtJqN4PxI
B4Yh7JHogeQxA4nz5f2Vs4BZwtyvBoMH227wtRErfDdYtSMww+3XdWo24qu1Xq+/NuL6JU/41yrC
BoA9pSMjAI5KnfjRoJRXm7urpfl1vfHEcrUcmL5bAuOs290AkxAMBLEQwEBz+NG6Wt5Zd5ubnfUh
AbatxIfzT0u8AFO5WonV3bsa7LOAIjebFfRusYWep2Jx+eCL7S1EbVmqsK6hEPeGeL+4BJIsLbG2
FtfAoe1uAJjTsh2aOU7OEyH0PuODRGqJAk0FYO/EB2BuLTDuj6uluHlGZkwPIHpuWudLDGIB3D09
AjR5zgxh5IN63jVdM7D6A+B9By7sBlzb3VpXlnm+2QCt1/ewFoA1EB9eYrVYZIDX5RI8h+tZD17A
+gDhLO+tzdUVABt6c3XjCPEntGgJmcBLLLawwg9A7a14wrLNanO1uXncOOLxZnjpp7ure0/c9eKT
IzYAO+DQ1Q1+fHyENgLz1+blLTAW/1+vbxe3668mIH99K+7gRVohHLGCqf55cXn55+V2vXi/2a6/
3F7DU5jXcAfmYnFriYcLOKL19bl1CxMVi+32Api9XYP1Frj6xGbM/CvYDecKivAt6x388u7cXC8u
YepPH/zjFpcHULi1zq8/fIAiml9mJHLa3pFvO9QJ3bETicPFwEue4y90d7Wz4PJg+sK0ts9OzpzR
A6zZTuoBevkPyQY153UCsqAJduyuYP8wtYHq4L0zASsSnwZfD7iEXWwEPgh0WN4MXhmChuDx3Q0e
2IhLBARLfDc8u9msLvH/+hZMs7bm9VNgA7YuB68Ji7qE5W6ewoX1dguDHFR9Oejg1XKAU1esoUJg
P9B6aQGPzwcxWusPO0Q61vrKwjOnBTB4hx/YoxEd8ayuKlzT1KEflA/398Cw7nvDkau4ELoq1VZX
prXJCS2fF5d/iXGHUn6hMqT7KMI+tLmMLD+xi9TWSVQIO/aNhV1JTORxG947bZ9ZXmBIz0X1v6R3
PCsmDxkVHZs0dIoFwuGsQqXnzGj1XFS5QZee3rRLN6wV8VrePS1DOdcVLF1QpD2kolS65+eynQuf
uuqfspdFmzJt+xllPeYdqBgMezZ0A+H5OGzOs1B2S27kog2oy03XaJNKBDljlUiMLimEkjXu3emZ
HbrIQV5MkRlKb8jGMoTrozDJiEmWRnWXiySL1a0sZcyqi8DfyZWuzUxvghRWfljnGEP5TxurhppG
chJVAUiFdSpqI+6XqVelZuFH4fb0rCY4qSHXRlVk93WOleGhvFiqxboUR7movcLfVJ6vrTUs3y5o
QoyrJk/4TDAzoYX79PgI27oy6ROtBr08Vvp0HSl2Ki38WvNm6EyxkKmKoTAV09OMkR7akd53XsIy
YYSZW5u+3/udVXpVf0+cOpshNsVExjXdkLEu15+qgvuAYWS5phd+lwmnUwOrqnP10tU022RU7yyt
1ekMQE1OTidcU2FnTNNGplzTytZLT82EElZUMMNXF16pcuF4vTNjz1OkNBlZJVizwrg6cgqKxFgg
tXImulwOrVINtcvC71VhRE4+Y2CHId+TgWn7pEYGVvc8zQsFs2J9cuW63FnpQZf9gWQwvWhokP2R
69WH09o/pY37JI8Y6UltEyhgpCtHJs1ttvSK0pkx50kqCkV5DQt9mY11sTBSN+8lNxepZ1TvgiT1
TUmPyXOv+WvwHQ4LnZSUapSh8ejQkm1m08w1eCaSIvIEaRNt6dWJNpOymFJ1TcdOIE1WDG6Ml7+5
wb3cy7RMSLlBNFM3wmAbapH9NUoL984AXpUzxjWpgboGODTwRkpH8/IlN8w9jWSiRL5sFdbVR0bp
JzVT+eL1yoDSjqwOnktXhz6XfSvWmOw6DQNkuLbEzSYqdIuGSjljUKPV76DmSOoga04MTRscyQhx
XUn3qpDFuchITkQRk8Zkvesv0jR1VnGTEJFqbGXbQbAirGwkkdVxJXqZujMocqyWGkxHk1WVKU/h
yOF8DS/CwrKGl1HiMtSu44K6xcYlVVTMSFAZzOgwoAKlobSpEp0x7CQ7pNQWju4qbZIL13ODrRyq
9TLLUnKX1PnO0aR2mxdpssiDRBEE9M22C1wTMiiV0thUnZTNhELHSGPAucIiDWRRZTR7H46n6RAf
SXWbiVTWGyIax4g0oZaNQ6xGdtRUeHmt3RRVGbUz0j/mOSijvkh13SDH4VGnkjaqFHiKliS6mSd+
YPakimckOzm/PSojFevq1OidDKCNZV1tVU6omk1mS6uIOqIzPiZ+k70a4jAvCBiM07giGyPs1nkT
E0SUmSCdnpuS0VKzpmU8w71j8AEV9CjIaFRAkx8b7u8F5nGi2kHBy0wEjqHdJHqXLUhQ+Cu5Cv1P
pZf3y9OIMMVHqOzQTog2zyNEsIMEO3EYPJLmNzS16kyXzlVbdkxdj4qdWndGabUOosCZec7RHc1T
q5w2yxKaiTCK83O/SZJN6lb9zq+k/LzSGTXlwFdm4G+KuUO0KZPnOtII/tpUj7Iwj8FcT2EfSqlq
q4Vq1P6qiQ05FW4slX+eZu/wxkNYMIaCBCFYAsEtjmPBijhNzAonE7VdxJaWZblFIr8WUty+PuxE
KI0IRiPoK9Kw/+NQcwLa90Gj0VR0TRUu5KCvlm3JXh9MG4wqCEgQCKpD0eaQStwVSULVLhUST5sV
CWgkAp9fy1nARJjLM9o5gSUH1AYt2rOGxlG1otWAVrIX2opJPB5opq3mfTejGfqxnDhnXB60Y9gJ
PNzfIwQ79kLX7VMR1nKxdXUpWiVxJG+TiOmLlGv1XdtIUiAipJGa15sC+hxRrUJ8jQU5GU2SB63e
ByW8fy+Vxm2YMfUKDamVmaos2yS51vsidW02M+MJzRz6nOAhVI5OS3XkILAm0UqiNAhFFbsSKTFC
kSq+Kzy5ll6P1dgE8xRdY3sp3OMhc/W06ArqpAio3KQ+16qs2kSkZFuPGuq6tHnpijArqhm2TogU
KQ7kHRCI4FCDpyrHnkhzN1N7HPwAvK401RGh5+lW4yXFliWkumxp4otYNwozwxbQGdJHajs4XY0S
FS1NcBlPmd890sxu4jTLgCiOr6dClWOyRC6m3r0SW0AF2QdjWJMh3BpjS263JG966GzvlUoiisrv
LSxxwzVJefzc3vfzkfdAC6EpVoAcuRxlFKEG1KMeS8tUBEbcpiKrpP6+ltSQz6jKkVYOdCi2puk6
MgPoTz1UFa/3U72RqxRaGXRWkXb0XA6raJO1VTGDLVOkOPRfJtrgaPmIVNnYcZJEEUhlTiGQ9pCs
tO8+uonczQSHU+qAWAgmoKCLHNshDyeVRbrrtWqaipzK3iKXEOu6jZstTqvDBJXBzcA1gnky56Nl
bOFw18g8DxDG+lbIWuGKLIn0GQFNUYFqQweGvU7quGIHK1J0J7QT0QSdYaJUL32qKyN+9ZrckLFj
DnOBt0H9+KmmsGdBXI0yV3KCVNCsspdlUBZmQGrfRDpkplQ3OaE9SsP9PUpx0mV23/mpMLT6D53H
ZBGrdjqja4NXPAgDMB2kJgfsA+aivH9IRCnbLEoUKRGKlsgXmd9mtxFpko3hMNqLpGnb1WllUNQp
ithIjj5jqoDqSLv7LPTDJgNF6hhgYKa4VhvHgWkbtRoKl9nuOm5rZ9F5zFjFcqZ+lTppW7A4Xbqk
CW5OD2eKyRCkxobzHxS0UxzO35VReNNbaE3A3XteSdIic7V6Js83RYQz5Ac4w8oTKHJIRMua3itS
lojWy1XP7BpfK61CNlJtxgampMkNipSRagA7jJE/s2kQy6SDcsZ+3Jq+SzQhN9JSYfU6LqVuhtrU
tHR0SWDrIdVwQskoPKjaQmujOkkFL5l9HtRdtkmBoNbrJaQj2UER/yCGHCe1echz0jlAQ7+I8ouk
cqNFy4j3ehGBbVhAAQ2HRM6Ic0GcSIHhuUOMyt3LsDGoqXjMfW2aCL0/w1kvgA2sa/Sn0vmeSet9
LZXSoPuBR6Jd1LWqldqxPoO3x1mOgQx6gxhHHQWrtkFwe2QirU+YHPFE+JXtXUidTpZKFm6ThhlC
k+tLvWE3qSTb0HVunyPXvdWMNJ3xLYP0R8gC+1YISgTItKBv93AQfSZXRumECAK0WlUWZesW8Tva
Mrm+YFXTELNtjNDb5LWhzqVoJ8wAKwH0YalEYwixRsKUEpfJVWQkoot8EpiurHVWk3oXhDrUrAob
/75aR+F4sDFCJwRdS2OPXam8jXoZKEJd1xNNQfIlj/o5SxiGfchRBSJFdgwaxDRjvBRAvtlpcw6x
aq7nmKHOk00X93xDbcOdUaFjDoIUziQiWHdzVR4vpoCVmpwzcDAJmCdZXRJmupDRN/LeKAj74jZR
Y8/Y+YD749nB8oYsI+CLokPuQGndIGOtk5FEpHEkWdTI2B9Z1fSfsoqHlqLE6iekQNrz1CXJOsrV
4vnAqL+MI4/VFX3NWL1glYMoEqh2SD6KM9mpmyoRcpg7VqjxL2HO71mM5FRmxJGo6FxEeQyfA0Us
WFFJQ4aVjKy0aDzfU5UsEbGkYsGaVdUaphLPSPJosWEoFMcpwMNBP+F7RiGe6pfogEvKROS+lPem
Hnveh6zvImrlqU3fZUHdeyLQXeSLeBgWcz5iQmeZrCGURfyHzNG4dzDvUx7EKG0LKbSzJXOCrjQN
W3HvkiIn/owZTgAfyiRYJnMNJxsA/UaTJaoU0KaUYfha8Q64GNwpthFYNc1DxaKFy24DEmGZ3NpN
US5V27a5kIoie+/mNE5n1loTnGcIdpGVQ2g9NIweapQa4jSxPmsA9pkLc62r8lOjIZaP5dYQYWcH
u0L/Q8kc99WuDExACR1ZM/RqMm2kV3JkhCxLocmso2Filo5N+pVRK14xw+4p2Q6bYwxkkZDGpsP9
fTcTx76NrtNEOEVlv687n/BFpxj2eenRiq9OQ+wUMQMpK2QfDRl/R9wssS/NlcogET2y6ttUSarL
JuaSVWtJc3ea1AT4aQMJGcVEjkIfOZyXYlPW8Rjz4j63v/il0r3XS16vgjgM1yhmun+epjcxNeTn
0XHMkA3AQYcjTxlSyYuqLgGuJ1y3JBfFyzx3UE3HM68XmY5yM1wipoZM8Ug3PC1KnaL0E2F0NHcE
bavKRskvJhtFjZEHPD2xCUzVEVPRAeXkIdl4yEi/jbXQqaRYKFHkm3biFr6QMhT9TFsv1C9ll9fy
KoOvmVk5TdEdtjCC4lMjyUhXqrJRQpVw0G1iZG/ayqOXaociYx577vsmocmFXrvSTHA3IUY0JyAE
wFFmSNnJI3OoeU2jUnIAdSUyBHYMK0+DLDE5L7QZaJnQUBz3gaYBBfli7BocMbYnTcXrJkqEXfS9
GVa9uuq0Wl9Xue1bTexIM0mWqalhST2UTpArxmLxUJBZw52s1Y0Y5U2qbVSpV63IYclNr3vhjIYO
GjgKA3REUagzDKdmwEEekqJappZOZ8dCdrzwkuZIHfmUucvTmjlJBX4XhxmgEmg8OZI96JKjNIg0
BjTJ/DBbZLasn7uS27w6D6ag4DicvIIELlOHvYX7AFm4KLtpXQoqIWu5iS70sFtTHzU1q2O6nM1A
5JRWIDs1rGMQVGBr0CE5We61vPKAW1JZ3tZlfx0lWSM0xFOCZ342I6gpasjvDe1TSBFjXXdILY0L
XyMpjDvvMmcbezlZFoHDN3Lbpud901czs5sQGRAZWWhj2AeL/OIhvYCradNiQ4Bo6jRFTdaV1dpy
EsWeiyImlB0khqQY8rNUHnZ+7kutTanilh7suK1rHlkR+gYsHiS6JzzPzm9PK+IEF8FElCWHo/dw
is+ImN0qbVw6eiw0w2WxheFkn+OcMlvYEpK4yPpT9/XoCI+NTCliElSGx267T/SodVs1Fn7t2WYg
ORZVbQ9ZWiYtqJ23om2Vxjo9zSmeIqhmQ/p5yDMNbNizN7f0pTSSKGLMItyqqCQuwog4IqDqXHJ9
jtLgG/YoaSlawtARFIu0Kr16A6guw0XcBXVqekEKUZ6e2ISrMfhQFB1iE/iU0cSiMtdDt1BiUbZ9
ueo7Jr3rNduwMlZkC6k1ui3PPPvP/4KoNsAKzAGrpRHRPDIaxdNJLIoGTPTQBvI+6rT3rhbnS1nL
yLIpXDpDc2J5BuBHVI3eVLQs0BFfC71PCp/kscBKSRGOG2+NtA3/7GzXx2HVJLpnkZxbTJLzjdq0
0QzYHMfSQ0UIEIqIGnuuxsYv04S3JPRiUfFWua7UuBOhmzsPkp1Vu16X7EVhZ8VOSosZzzfY36E7
GtQVloI4GgmFsTuKS2p4JfKTwlbRNIRyhrPwia9enxboMQpg1cmRh0RLGfJoY/9a87jyPNVFwsau
3Hund2vXKnESeLykdpvclxVzHk5TPGbosM5FSo1rw4E+Y9xxy0hy5RwRRFR6USMyL2bvjKoPHJGj
pLJkJGaCx45cCzu1/bmOhSnqT1G8wrC/FXH2oZHWUiJ7CkUYKqepG1pcgmGKhiVuYxpN6CnCi+2+
sdJWToM1ksXK4+nZH4MEGc5SGLwkcg3IlB7S11CNQJgMkFDbgGzw9yFIabNSXV1fvpoSUqTIDKGM
85RgP6SEtYNq9CG8ZGwbPLbiXm86YQSo5y+1mnXuDBwdWymBHqFZdmh1AzCMGFv4UuC3ZQF3oobZ
FzgQK2j8wFICGxm4Mk5WTtRlH9OGpyu/I/SP05M9NhZQRypdR/DNFSTERpOtNC2oClBH15h/rqSa
LJgfq682yYGKjiL/cFwGVnuHVGAhOjq0G0SIjWRs/Y5e1norbf6Lqeg4YAzN2hpOhR5NpUCfn4SO
NDCy6dN3aEi3OxSg5XquD2zC8pHcxrEGKjfQNjguJ6F2yqImrmLhyJRZRoZtjoYSORv0+rVbXS+l
V4ek6IGTnw67xi7So26wwlG7JBtEJEk+WYS1Hl4y5L0WkdPSd6dZOKWL6LqUnxOW6Ek/lFPkezLW
Wx18Pm+Kjexn1EQyIbLUrgk3aZHL2wy19muW++lH7IFLZ0xhAmMQxoGlyDqhGX44LWg/EGBhUKPt
A8G33TqSKjJkFN9RPeTIY7Y8v1NVidWCUS+7o57T5TOTP44LEGFh++pQMtapNu6WSqQ+RTk5RF2t
T+SPsBZPE7EKYzQr1wkLtDkGwY0jtey/ABwQRm8BhAzYGef+S88rMqfGIqBTssLEaUpsU+u9+0Hh
VTATu47MHZZnoJtH4VgAAMMR2R1y2K7dODJo51lyUzBL0cNipSS1P4Og46TeC5nhQD8Z54NgUX9I
BlvKI9kjxLN81ChKI6ys2umlRSL7kplphXyJemK8DYj0zm7tdpmh2nltV+Ur1floGCNEoKnclAhu
PcvL80i0jOcrBIbNKuERsQKjXyQaKQWsGYk3NDIuThvTyGM9UUdzH7pVFGRSkcE5ZEKeeInn88qz
dMeptizTuoXsVPUy8eq5MsOUWPdJDXa9H0H3hHcsqj2rMgxvUZJQt9S2SGbEOgK+pwkZQ2JYH04c
V4bj6/apSLUbMNfzXcv2ct5sZXTA2mbRpUG+IZ1vyLc8Le1XRnMDUXTRo8qH/eXDXvwRF0lHs5wl
hmM1tuvsylYqrRgaPBOsTkwNv0kAzgOtM/gah8oVNorYEhJMltF2enReKSEJ1iWJuLrGVv0C+394
CsQ/rSAjwHmaGkqXQ5cWaGMxcsjPxOa263XUs6JW9m0UgNPK603eF42Si6DlrWGWuls3K6fKUG0/
TfxIZVDPh+6jLwKN9sDakUvO65JTyY6pybLSWcu53Zkaml5nqIwQnWrIossqwigIkKAWPKJShR42
rySqYjpe59RmR8Lkys9aYyFprbQoOnjrKE7jJVF7ZwbOj8wPpHUUn9ELp6KcQkdQZ/iJbAd+RExF
TlzlncrSOvvDK0tVogL9LUU5U42aoge7gM9HLIdW9ZENuj0NVVtKVbMLaC3CptctHPkQmqzqc+u0
7CZIIXeP4yVVNDfBDkdTS7GbKw/QTmPaWHUs7CzurRZ+GZCW5TMCHEUEgwDRBYESO/7imO/xJkc/
0DKlrRrMqpCTc9eO05Vk95GpSty5KWvU+O2m8k0/aslFQ1gzI8QjuxzIozSCoA6dO9DUQxNRcU4L
YmBXNaGk+krqS1VQLUdiWpYI4oNEvj7N2WOrIIiwwFYoD+LFp72/e0CaOm1g+zZgTQ0Dug7CuF5k
nlvOMPV4VgdU1JFVBAYxpCwgtomKPjcdXUvMsEXXneIa13VN2AzOTJFDdnZozMYmCszvkIksRu7U
0zXHAojJsb9Mad55rumykISV0GPaqfGiK0OPLl/PTYJdgGiBRfMkEliHhF2kGtG/r0om0RPtoxug
jJkUr2wHgpBw0glcAzI6qADB4g+JhEkXuhp+XY/ZYTofDTmJLVQx0pkM3LFiDOeH4pwz9LdzxOIj
Hvo4UsBpfMO3VBVVH6Z7yUJC+9rmtQwDlSFHhJIoElPj1FSRkMZNdcm3UqoiMsN216UnF3P6cAwf
GiARS1xsz0TFVRvu7yk5UvV2RzLdt6S6S4TrynBvjeKvWxvF+tMTOnJxQ0cTYiocZ86xUWjs4vJk
2GHreYGVYZvY5z6oojvGnGyZ+ay1Cj2Rtg6SqDP6PjU/dELgvFGkZ0F/NL+8B4OdDFz0PTdDyRht
7IUac9FKSjNjyVOkYFHwL1ivIC8yUgsWurWHbV+o4PSkvErdJDKTWlc+UjQYvtqYhp176EFCRn1I
6430XO4zr0srPbDSpk9WRhF+zYk213pwLC/oA8oR6Pkf3OYYbwui4NQg7GqFAvLufZX0vdVL1L3A
ntdiJ7tpuIt7KZ+rjR0b1yHVEU7YWpdgu5btWUSp+3WdeuUqKWp1fVoXj2MRFDWRQYPbxPZz1DcP
1Z61nRdkEhYlkl5576Kg6kXH29iMaKqeK65vR8JrbLKmbmk/nCY9NUE4MaxsVcRAaLI+JN32RSpJ
bYv1kKa1llapwUVQynOZpEkqSGqjuo9sL7aQHVJhfoWOJ5t5FlfreknSJEAPmTKX1z1WeaxpAIT4
9X9IgeB3rhxSSbgcxUrp+pZc9Xa1Spq0UJe9nwfROovUspyBxEGt97K5mMbw2yyGs/oRlutYTR6S
q52YZllPfcvuM7pygqy/jpkXWn4+5KqMqjZm1GTCBJD1QwvOkDdHeDySlVtSKtW88S2dI9ooSwU1
Ky4l+hoLlXJZo6f8ouZFES1Oq8gEW4HHaLoBVQ0+cyS8UhqCr6z2LQfOZ8liv9/YXoWUboLF/NyG
+QmmIvjXUJKD4eH82hFTjVjuuOFkvlWUpZNg6xlCPxPdB7pmeppRuOuAJl70alhGohFndg0ODkeE
6aNYjvKmKYqqiqwYxVATuSX7TmtKsu5JUn8+zcwJS0DhCmaORDHKueMOqrLiqAK4dWT9f86+o7lS
nk37F6mKINIWOOc4tkO7HXqj6uAGlACBhKRfP5ff3cxUfVP17Z7F47YBcYcrAQ191bnUFZ2Mzd//
n18CJBo4B2xg/3MdTtJlgJ5vVz0E0Mdp1EnS66OJ/0cH/V/nAvAJ2hh4P2A2X0LX/37+PZY3kIt8
7uErX58kYPc+2cxxGUNavv2/L+h/FUic9+KLEMOUCCvP/1S3aaPNoKVaez4X+QuDMotdTzHA4NrP
zCRNj8591GNHj2UVP/lhm/z/OCKgUP/Xo8P+9PXZvvw/ShAY6f/79WKdEzB8ivUUikTAA05iLjP5
6GTcBtGVim4qtuWkomxaeCc3LtukVkkpuhTUHVtPzZSkKv0eVR7wVUIBLQa9PmS9kNex0kAo3lgQ
XPOririN/NWKE1Z3ZEoY4e0knBb8lBxDwvJuDNqtSb870L38sjfc5C/OLw2Zu3Icj6//f4xr/rFW
o9r/pXuyHG8xi2X+zajKqL+roLvtMhum9MTJPK285enO1Y1d+HSTVLzkIMe4C+9+1DsIcm0Hw6tz
Ridtu5AKdzQtGLba3CfyKymB56OsXwHvZPS2HNyW/G02+J5+CCyEOW9nWKJS3eHOqKp3knCr8cfP
nt0shqu9A3Orj+9pwIfjVnw1izPWK5DkouNhb8wPT3PDH8xckPxKNg0DQIhrmYuPVQabxz5fD18V
V2aNQ8xPu+PAYjqZSHzV48qMGzkuu4LUqi1l7bKqhzNlmqpONWuj2hAWlvTzyPLwPNuY6r9y0WU2
XXakBL6tG9ZZ10szL+Qb9LIz+7ZPTYTY2abbhEXFbfhTSyhL3lM7JDC05lHr+H0pF2hamwGxESe/
Jeve2aqQ/Gn7yqBRPcmJbd4KFqrt52KNHG0HkEnb79vMAbq2TnNpRqyyrEmvxjzb/XM5+V1gixii
XcFX8oRQ3srM2PhW+koOP6aidis5Iz3gcPJaWmfHp2q0i3MtLDM1fTqOapZHu8vhCLz7YmUxY0+h
9PObqeDWx96ll2Z/jSE/mG8nV0TyVG/5IP9QdOxs6BQh9bD18TA8q8H4J4X9PpdjUnxmMdJBAJTe
1jHpxsFVfOym2pl064JdkXnZD818DPj1eJGbF86CgmbdLmUdL2EotP6oC5Fw0UIvMQb0Fmmr4ydq
pcuSdrdUxMfV1pBBXsjWhC1vM65NMXRi2HNr2qmOGfvcjM4KHGVWbrAtkBDS5L2mIW7wq1MfjesG
TtbwsYxNTG+ObKHxB9XGDt/zhu36Bc5WL/uiYeToYIuIVVsnO9O9m6eQ3CvEOcHsDzA+vkoC9cje
z7bELzfHWt2FwEv6uvPaxnPNZlSgDrK7bUz6jc3pQK7WIMG8tnqlIXxoqvCinlUSENHQViKJkIho
TrRJbnOTqaXpIkMe53HRIykq2SVjDRiwjZkAF3BrCVycTZc6ZePfYiRgsXo2blABtekckpmeIRHS
NdxyKYkhbXkS9fEBhSXhQwtHOdN3WTYQqFSR8QNZchvmehC/itX4ZeqqIYnJczkuCE6Aayewhrdx
h0TGtiiwhf2jeODj2JJsaIztvvQQ23ZTpXKl+zcxJ4U012aX42IvxsMWvHUOS0FV9ktesuJO57xU
FrlF06jH6x3VmkMjnTb70ubIrym6jBKyiG6yR71k1zFXKF8/mCyCtc9a5KtoTptuqiP9YdiM3QfT
HT6pxL84SVLd+z16f1tDNLRlp2WI9GiPJtj0tG0BkUB9Qw5uHhVfw3q1Istj4lAU7rPgbVNkR/O3
Vhk4j/POQ/lvX6ajuk0TsSU/qynb5hdVwY0P1R/EShAewkQ6/81y1OQ2c5gWusNPzt0mJVILXwIW
ZPua7LORFymHMrvdamRRdShfye9qVwg3mmxYrg2L8nIULEVAxLEOaVsOx3Bfsmx8aOA8OGeyEQ/g
1RbwPapqtuKlngolToCbjM9akN7z+FAu7oBxd8lXSt6zHNj3H1zTlL/vJd8AC8CM1FzwZ4FySEdh
QwcdgswvkFsn8nYLmhV9eWBM7wRvsvU9t1lNkpYotS53pBCNfM7EJNe7FB2YPa508uEO9W55jzQN
4+ugm5X9qeJUqycuSF097WsSm3dogdb5vM1kqvoxXVy4YFYNe+u8hmj0tBLFPudmS80jZKuTOvth
8s1vHNkZZ46lkLs8mTLT+m/DKC9hKjS4D6c5OpN/TtQBnW7JbDKcapyRxD8VuQI9RXTYy+86xDXe
jIRT2PqpZ1K8sqHeE31Fj63cqnNSmMGnVx6LAvNdPGpu/rk6HMmnE3TVRzvuKbWk23ZCs9+Z8d7m
cM9rX8YeDg23yQ4pSMPg26YZpwJejXn8UqWaMV/91pVBr/qzsipJZDvX6wan7Dhke/NrpTxZXquJ
qglNacZBH1sow2KZdWIOeQFlSmrVrlFIa28ude0k/OfgPdb7iRRH3kIog7igevao55AebPZDQRdq
WnioJovSmIq0E9CBQGOZzgREkp8nyIoSMdH61Q8gTl/ZQdTfQS+8BlopnQAavKSvKQFi1uU4i3lX
rYNRfzYb62cIvNCxG5WM/qnUh78a8H6xOzHmo+5Qfdb3OgXx2265Ex8bRD3PMsz8bzkVu7paZp8/
LcdRPsF0Ouz/aQsfQ50aD5/jVt7oYx3td0wKNSDpsWjUZY0ItrggzITtp6Ri1Hf53JjiKm4JZC2Q
+6rXOa3wsEIk18aEJO2BjY5JOy5IO+ggxEMUQbFKyc+8LNgdtpug2kXJ+Gsi6N/Xy56t9LSM2wEJ
9r6rk1lTcS7rkNIzTfRwwfKBxJAliCWBqI2tY78oPSedg2i8N2Av7OVAe/vIocWU3crQY7pCODyU
KUikAjmoWvcumMOK621yVWipq6EdQ1JcMyA9yB+unwLZ/M2AyIvQcq6rK6HM7hFXc9RpnxC0oTb9
+lWdnTMBzUdqGe1MOpekz33mU4jshvEZ5S572/JZuzYLzfaD8mr4UQye/RvB7DylBtEnuCOEJOdx
msEjJZVJ8D7MvDnapt4wrCI0ZinvFqa8eJrnqLdLRje+XPsZHp2zzffM/xBwma89XSsytbzYDtBA
M45muTWKnliok7nj+JmHr+cAJDyI2XU7Y1nWYUaZq55GzCLQJQaFJsIr5dpS2+xXcxTqdsjn6Hso
mydcQ+L3/DKRuMJRHif+c8ajmbrpkOScw/Vd4K/VkBQVxaIh+1Mi67DsqDOnEv8JGBYz+CBqPbY5
T4dXIzhnV3RgR9ZWmFQgweB1M3dNKpcHIct6PFcZR55Ns9lyP+fzloDSb6Jo2jluc+hGB2VvS4p0
pHj1VVKcolXL81FtqviuxMDT7igJ31vlq2Vrxbh6f19UwwKb9ZA3Q6eHo0r7Gc9z+bbGJLuaB66K
6zmXnuGHCMV0Wdk0tjmcQa7dqx3FbIsTlWetHHnIIK2af6ezCC2pUTPbtfR26MdhxT+bi6oRJ9c4
THxlNRUDlOK6um0kr+illqjhtpWNFp8i5v74LBG68q7kgn7Cx2nKe701jTnvcUhwLemmO0xLFGnc
B+QeN8yb4jUrwlbfaAYfQDfmbniO1aCTdoHy/tY7huHSHQeGPBeXJuvLmQ6+Q+hUg8jF0U+PYc2y
nxttxrtJzoq2e5IPO4phw6dOM4fCeMSU/jBZEn6SWbCmJY5O6XNmd8QVFJA4qHdhVgdsTGy71d/w
WoaIoEWPzleyKSGPI+bal2gJYl2SOZtu57SwTTcj9Tu2m5jF0A/DWOdXeFSFO0c7HhuOqm6eHewm
/MT8tLN2AEc9Xk0HWcuzgFRHtA42purMdgY4OBKmxnacffpOD/IliIKbk58BQm6nJndQgzI/skvM
XIIMomIY1IVgnl7eRp4f7VJXYuq2waJ2gdmohGoPWCTVlYHf9RHYWyZ78EcuvV6rPYVDjGBnwftV
TsRdEG7u+ZWmtVluMatgaxN4LPwKIAP+nYTbYus3T2GFh4FlfAOtrz6zNA5/x2U+/iL6Zfx1DELe
6QLavHOOLf0xciteNCPS9wkO1LvNdbJdEpHrFyNIgpqp0pifK19KDAUJa0hfYKDIL2XqU3GdS7W9
gGcvhthh38f2FnedPxt47MIJDqSlHxkv0QsIulYHGS+ysZik9YRhUGNBdTIvH8HKI5giwszUnKHR
T8yZVKbyP7huanG9U4FxeHdJdYrSoQ+126Tz/bQgq25qS0LGDz7AOd9CtJaoF27DsfVOrSy/oBTP
9xBRMFh881jCdmObsqWRIycAQormX2Iy/y/ZSfNvowU2W8fZGjqb2AKkZb2hn0FgJyfsISo7sQLr
OXQvX2GRPlXrr+M44HQZxlyJdmti/gdkCXagvUkFRmRiftSsmn8rHUh+k8OdfkmTsp46wNlmRQ4H
UOAznCti6XjBoD0ZxzV9dTNzeF3mOPws9XJ8KyNlv5o9kCebZ/apIc0hLgsmHsgn9wKu4kqBdDpN
nK/ng6ptOjWpr1k72incH6v0yVnSw/+uEEcq2oKE/Q/PkZGAlBedlz3zWXWRiXEJgJsh/toS6mCV
X2rtr5zY8t/HQW0FT0+Yfy0oHvFU2ZrfZzxL/mVWHd8cAQ5+ztet/OUGyV/GAgkZsDTK7caWA0ak
AmSKawM0Pu5KQoQb+vWY1D+/JuS33jzPUN9C+D7NOyJZtjnK8YFPKwVtqpz+TOVmQneERohTIFRK
KDelvSXKLwYLQlj/DSVlP0O+DE8WLfyxlOP+Me5FrVqHu/anWndz69WaYtbXeOYt8ld82klBMAdK
OX7ZdukG2UJCg8R3CMbRfmsM1vCWe7Fjqwrj15pQF9Njmimvz0syFUDkU6QZnd0WnG35OhXVBcxl
+lHuoiiRTbKRB2oKvO4ZbJcVgCrs8L2Hrd20tPIVtlIoCWqwTSQ0pyP3sHAI7+ebCM6Xno8Mi/0p
W3fQnjvd90vFca/bZld72c02s0NrtwqHjDlKH9haj69QXsiXI7PAgbD42a3Nl2ZNWoYEhrJVZe2f
hRyKTzc38v7Ypm248SPJ6ampMcScjVf13gn7xagkLB2u07WS+9n7pnlBT5+n3hWTvuVweO/XZpbl
z9nl5N5zEotzWo/j24CB1d5Ug2mex4YFD++jgMdgy33BujCu66lOfSWu1pRq3g10oX/rNfcQAWkm
b2k08ZUedtk7U2ylRtxRIEcb8GQuClTkcXZujO9s8MHfoVoU6txkIjspWu9Ht0IygXF2GbDcMVw8
7k5owjuW7vylEPnwXRgYfdtpX4usHQhmgD4TIfknJ65uYff7KuFAr8qzcdNSdXDR7I/VHhyCe5Ht
gBsQj7KLsGU9INMt9924xFK3riblehowthcdkTS5LtyBy2xggkAOpDqqqsX7TP+A4WM/koVubxRy
+p+gCcLtIC333T7K5q0+3PwXSKB8NHZRv3kR8+sZl2k6sORYfz1YIqRlQPMPHdzRsOtcb7LG77UB
J4qw/TixJHdZm1K24s6iZgAHyYrtWSLcA8t+BlUEqme1PjpsqUeLEF+e3i6BFD9d2Ir7quTml5wE
fcsrUGjtRuX+W2xInWq9BP7ZbWouFcoel1lr7Fb/AsOMIdmOzXAXi9WbNuAm3uNDHskEa5W3d4sd
MKQkqU37wCo5w9a1krIN2Ds+CKRZH/VUUvzd2QJLCIQb84UunIk2OOOxAsFWiuU/TvN6YYoc96z+
+ihICSp2b9cxq4ZuG+fanjA1Bd3RLfJ3yPTZY2bLw7UK+1Hs1PA1ta3UzVe6RB5h65aymrshh2H/
pjbB/MpcoC9lbChqN4n6adZ7/VYMeRquGzGIl2Xn858dEut7xEfM4TyVU+PbGSkY74kHkNpm6MAw
/09r+iydRgtgI2IzUWLL6snrpHqz+YJVDipi+jo6h9ZxzAGun9IIL2/2hOe3csOSjNk3n22f65S8
T/WMWDrsDAwLaU0R5LRharlTER9zaRcqV9fiFS9/E3LI4TSuB4KPODbiTg5CPOgc+wRwIHDKF7ky
fmcighIujDTpdb2J6nNQVN9Av44pRjqMGOle+xcgy9XaQ4bMjs7XpB77ulggoJcAxBCVCd/8/QSy
6c8h96Y87/ucnYvSYaLXO49TlxmzfSTr0TyWEPdBa68RSdKKQknTNch+vAWVORctiLfp+6DEvnTL
rjOJQFaH2atGaFTe7vmgvtuGVEenjiWP3U5Tf0frITRohfv0XCOFt2rVsk/VOa9tesYzXiImN1id
VbaRD4iLYHeH6T3b+kIW252EO+64EmCJXipymPEGqZFojiPG6rFFLSJXzZh4d0mGpap6U9RwqRcD
igwFWHbDUhkftl2uzSn6UdwGHUyBBawIeduQsD1MR4mupqsBNKa0Rl9NFYiiU4Ty8L1gS/y1Nj5Z
ezxDcWf9nqV9c2w43FIw9bYTsfxulKRDV2JC+QOSIdzz6tjHHjuz/rb7QORjgiiGfXhuFoDAvZ/z
HV/lYXYyH2keFMaOyVL7jbJsKPta12v4LSJJtlaLHW8BqXc8hQSjOjbDLRf55UsAAIvzZJo/ZTEZ
fVrNFo+Pg9n0ew3i8Cq4ZMSLE519n9XR/FF2luO5TrV+RXA6fbMz4aY7cqI+kgldt02wcf+IhDcI
XSqb+ZyaEqe0Ke0hT2SzTX3yli3TlQHWvbWZpmm8G2SDmSViLf5e0g3wYuozJAPkALBlPy2i9i2i
Smd/qms+C8AcufouPIITEJ0eNWm9Gf3HTjnG0KxKdXVSEn9MP7sVv9rXa7X1SQz+HsPzil02yLB2
CojedII7Xylgasv6iwRX1sMfGb8ghZCs61PNSV2fshqKk+441nB0cSo0kKnK7klHgo8zmspilm4G
p/0vC1WC2F88hym7Kppj+bkyi5RTVtk174AxY60JVW6B9JByXm42mhGJiM48BzqEYD2gxGYZVadj
LB4tP8SdS8ihe78fWIWGCNleN3qDEPnR7MtxzjLMGFDADJABq0UZAYLG62dubJbgf3fztzTnmNsC
j4k6R6C+tCv1VD4pCdVA64NdgLgJVX1DJF1etftS2r8wxHvbAgxJlr7EY156ZcgIwGpphkcXEIzT
AigRycVBtXv0hUc6Z1eopjY4Ohm9l4xtzyBVFHb7MOv0q3zLX5OnFmUa+W348QnTdEtY6l6ySJuH
RfndXyDX54+bHtKsL5AR8bQ3CG9EnveOxHddHhnoqnS0mASSLUvJ2TaAjF7VyAdoPPjg0m6e9RTv
BRVY1Qq0QdXWuy38aYkEwZ1ExkPeTqZOr8yy7K5dwP+/jDhVO5Q1sh6BVdB5QDGe8EJN0MoMrYfc
C4toWQwXO+R17BFMvIDKZHwf2hqh46wrLfO/qJZ7chmxpV4DU80f5uoo/434NptF3Rr20G04QFVb
SBmTs4iDiL1hmXs5CqJIm6ZT2JCNQWUFEmaqVLeoBYLvgGwsX0N0kccDMC/0sOLbgfy0ogNPe6yY
9o/6HiSR+cEgkUtA+AMKQZbtEYH6pTuIgOlYI+kC26AfTSf0JplS+ZuMUwQoSRvxwsDQLydVkSZ0
BPvBY+M5Jie4i8zYJskWgTMHKa5ZnsHXu3vQMm2BZAbdV5hcTWfB8Sk8yThjAfC0MF3BF/q9MSn2
6hSmy2dQPikgjDW1GISsFe0uanBSodqXRzth5O2Rxy2ulRgxY7iBuLV3x+h+ZywkEvPesdxxoWR6
ne2MvJhI8ydof6Nqi501QFgTbcxJge27j3MBAGwciv3Hf0iGtnHN8plZ4x+IZvsrYfMqT41Z+WeR
C7TTxfn4+wjEPORBj5/rjAgPLAc5e1iCLlGC2Jy9OkmR1+uAPl1V2Zz9YRYlD5eKMwZeNNreem1+
VpoAmI/RIXHL1qOEJRlRLshr48UJfY4+gEHbnrGqxqXLhyK8QyRNfmowE2hkzei3VtqU8HuklYJP
GvbVfV9CPQbo/SM+e7Bklfk0CTJbMK2XnwQhjkmHZbT+lmUHB9Jr/PaDeIXJetxtci/5V6Xx48ie
NNrn3h176m5BjsB9CyFzRVo2bWl574tIS1AzSj75NGDexa/UD5knJWINHfpdXTkUK1OVyfNaa77e
bqzKPAgm5Yp+qCRgSkRo19mVXSmisgokrBT9nurwD3foq1hh1BTdAjj1NT1GgKUC+XhHW1DAHgOi
SYorNMEUuLZiIMKzqOYn8ZU0cG50Fu5Q9nKN9QPjfVvWZP7HiKK0035csQq7fH7mvtmODnz5tJ0b
qhH6kvkpfTIYQZKuhMrnccP4b1AO6hHkE+wjFs54nxgM2YNH+jtTi2sFah3sSW6qwjWFI/CzLjin
rUotVR0OSXh3lpOXIeVmAhVsDD6QyoDWOnxITrTWu+WxRDTpH4PO8wCkOX1EXu+cPa7QwjNAdkrg
0xtfDLHnOjVvDMhfcuF5sI8qSTd1y8o9xnbF61WeYUYE/8fJV+DxV9bwSW0bZvm8npoJap6NTB0k
tuNvLYDNwkRpsNASIwRookWMjxncsPZkdmdOA9tA8XtI+XB/Q4ahwsikfBKpECtu9YBZYYYa9Hci
QEyf9IZS3AXucWLrOan+7XkSnmmwbrtd6hItJ8Bzk3aVK/wv4OAV7TaIkC8lYm/H64lCHv/V5pCH
uSxzjvFvHoDbIYYmYx1g3fjOvUs/gpB12rpMkFuY3ufPsjoAPCPkGWGrHBTwm5WVq1qZKHD4xVCt
12oj+JeVcStGWlrJoltFXfwD71GA7YCK4IssVvBcabphzUJofPIH2AlgcY2i5joB+jC7C0YlPySh
a3Yi+F7h1B0TWH7gyAxkfDUC/+2RJTc/iyMPvz2UXB+4IHyhBcuG1KcK7pCyo6vb9suB7PQbAD7J
0c44Qt8xLWnZDzkjSTfXkeSXkO75R1Lo6RUq1fGnBTb7gSjPdLyAp1avK5+KTxPn0bcYehJg/uDm
fi/zSu99U6+HORWuSf9AOL7ENmMcIQD4EgUV14mQx5vGp7uKm2zUzPQ71CA4yDB2/sP76Feghyt4
4snJgBEPypv1VAoyLqfNTPR2Q9oE6Cav6SfLFZCAdK5ZP5qjPM7VFKEmnGyREGwMM9mG+6HgCtcM
ZoB0Huc1nGdrc9kpPLsbnc4JuGQYMj/FcuxPi44YagnbWNEFwNX5qdCF592SyDy5jUwa1iKYqPgg
mQcjpIc6288cC+xzJUi6dE1BSLiezJi9QA6LZIAkHTEbVDMyXOY9BTozfM0B7cDY8iB1vkgU90N/
Jwb0GLo0vvbRxnSpnpKtdMP5ILv6WS2YjrpJA6xuJRkK9LNMLi/76ou/8FwAn9HCzlVrdvhx6DtF
kmF6n4eQxTth6ETaXDCgTW4oqgdodRfR1+jDsR/3ekVRIoWFvc4hHeI84OMt8sLkWvHbDOUDyPO4
7ukJ36mcXrgYAuCe4iDTaYYuiQLOywArL3sZuyxYqIdTEcUrfF2lahXyLAb8uIl9qbO4t2iR4Dgs
Os3nhgBd2oPxSW/KQzGBDMumvClFTTwA/cN/H3ErX5cYYTL2vJnmjgjUvs6N2Yi4YT2vyxmQ0PC4
jV/5HPIo01eSjPYNfg+8ftoyCFCCWvzWj7TeaDeQBVIMyurseuN4/35BJ4ACSSsNoivLUWwFxiy8
nDozS5tOgBgQbgJxJHITNyyxU7nu+C6QSvOL3JH7hm5QsRP1WCJaisTUs3Y74XdFOFjZ1j7xUzs4
JBN1UgNQvapDWXwuxTq+aZSUETehstdzipGor6GBos9RSHsXaDJPd5jOyrtjSSp9KZx2U1cUCqIa
TA5Aa9LUpaZXLiMAYOKAwzMWxfzhgsWFrPk0PCksXW8eOwEsPmRGwEGsF/ZD1MMS4KaMFWRAaB38
BKrX3C4LxpSzAqYuOrkEY2Gfzc231B7zHyJJMd36rCyu4L62f0oni1OSjXb9BugenNcOU2RAUVrL
f41T098AbvVTAn19pUsJ6QRbkOjT5WLA9LavGM37yS30YYfcAwoxcLDIUXLBg3JwVHQhQwQ5QjcP
86viM4qgHYGWo5Pslem4mDY8iqPC0d/rRdNWjxt9bSA9+jXK1L8ma1XbVmXa/9IIiE57PjryhHki
QqGy4o+vavWDUmtehZ+TpkWtTjk8UNCdQDlGDYaWMCwTIo9KHbG7xW1vJwTAAGpAejxgrqUydZta
T38V6U5/5EllnyjBgtputdv+ZMmgMY9gCVp6BlrzWuECMdIxm99OGEnLTk5um6FZQWY1wj5zBNO6
BSILvPpquaAXjr8rehQ7oqVDzJHztE5lT6GEmXqGG5h2kOVWeFcZzkE3ZfkE2TIyw8CfLxBstV81
GaYVPGDaGnxS6k7XgDvByInlFQFT8q/wzsxQ4Uf5oCUmz1NwwwJaC/Su6hvuqD97Dlp79aVau1AJ
iitjcImeIkODATde+5+LSMQvLATwcU+KxJcsDQlcK2Q9XugQ+HMWXArQKD3AwqF9zEsHvQaYaVnv
84Pb2fpN0Sz/YTQ2/SfATjntViivfgY46z6GOajvWykwYkMBzqEJm1j+Ov4XZ+fVGzfSrOFfRIBk
M96SnCBZ0ZZlyTeEHJY5Z/7689DfjYYaDKEDL/Zmse7pZnd1ddUb9KmAgT9F4k6izR0eizyo3sK+
WBCIvEESZ0DGrT10cp5ITt/Z3BfS1MW0k2gmPhkGoJY4RObSGaq8/dtDuPhp8AQNyDcE51OQJJBN
0OOyd4UxRK1bNXPwXWkVwEQlHZ3FUSOkXaEXA+scZUhPO12nKo+jGMbHDGOyktKlFr+BqOMRMrX9
nxFkceaEzbKLm0aLiuNcJvlLQUOYDW2nY+RKFAZkh95BaDsUnShFzUYS3oZtmZturak19/DA/7Sv
Qq0LsfYIKY6nsjSlRy3zAQ41wdg+Bo0PxCJegPaOpg3hBB6tk154m6f3QqfUzcrH0n1Zt8EDdBrE
c30l165UpaUGXC8QJQ6criMQmRSd5ZkU1Z4pKpavcjCo+s6UU+qyfR0pd2Amc8OFV0LhiveaQVc6
VszJJc4C3iD1yh+nDnsYT6oEHzxsaSV7HAFYHgGIvRcpFOXoiXCSj4NE+50YHoxvVqn7TzpZDOtk
SN0vRcx0+VHwjLCYUfSJh7o0hM+KH+n+NZKsw31eoRiz5ygQ2IDmcVcWOj7IdGD7KiBzFzX1pqw0
uCqmor6RNGKLY7ZBm3htqlWzIxmTfw/fov/aq1b7q9darT4qaIZ8yVNa8WRuhU9bUtPfqOMNhD+z
Do6FgGFPLTYqDvJQgewZNan8wlQboA2mGobuBOXqb8T+YQT02/eNnBn/lVqYGjup7vO3JTzwSqPn
gY43mcSV6Y8Zsob0S18ra1DgO4QiyLmhJIvyDDWKu7SGXAA8xvDvZjPFzW+mEAcWIZyL3rP9IihJ
ibToetZzKtilD06dAgboj30lTcldYhdcnlmVDSrbpxbXiU7PCc0buUh5QxnJV7kd499DMZs/Q/Dg
ADJDIf9o5opHkZ6iuqONIWibQJXhGAad7JOWG734wS6Mb4Di/x79Jq1ckZdke2ZEfm7OlooiZJ7K
x1gtwTONM01OAnZchbvYImV3eomXqBPTrgNsZA/qFaCc0NqhdIcvk5FL4i0HDEe0ElzDcd7Lx7Cp
OBIU/u2HRi3FQ0kFOvf8QQyvlcqtyebThl9qjtWQEyex8aVvwH45uV1Ez8NEu4ya1KDfwsEe2OGA
K8NdB7CvRhuq1HjNmwldDKNW5Gs+XA1WIxmlp8QeA4BsCwCx0HEbOvRVHxFw/fy1hkT6MoimuMvl
aBTHOC3lfS6NrXYguFaJa7ZFG2qgJigJYgVEPSHtr5Oc/qeydBLB1FmOCaO0P462ntFvyCKjIQKp
FHsxSYHogE4+7e1eJJwnPoJfg2NqdYPGR2/dJkOEm1kjKI/fQiqjepCPiWHiK1ODz6UsQbWCeyNs
d31ppmKPSxAl7bgT9UsRq8PfIecOQpGLjrMXt1P1zbQVKb0B6Bt9iYkWmWsOy6uKHjM/ArhMFDgm
udcLOqTSF1iLtLHNeYjftFAb/tLjY9Q6aRLbo26VWve1llEQxt1w5j2A/i1d19zS6x/w4Er9S6gX
0XdAB21LwtWXHZCZSAIzMkJlSdy6BIF1DCipNTfQaZvbHqB551qUu+Yj7ohlFN7Tax3VJxAW8y8S
rx48/GhqfvPcBglUkF2NBJd5JdHKf0Ple3gZAzF2B3ryVuHZvIrBWHQS6pC8ryluB+YsvdpIoiHb
ZRn2XdgldggaLLRIroviW0MbH2CVHMm/JOARuTdHie7vAIfYQKN4mmae1oARotO9HACtmxArVHOr
r1yLO8UgwzZBmtHps5/aorIe504MMs3KmWnCUK4OIG2H27lvZspvM5HBozHSfQ0ATXf0h5SkoqZp
Jc8R8gjC64qiRvUHFCBJZpJN1IobnZBTKwmPfgtgiAJkrG1bcClSmNBikNg29G+RcUzK2fSPFbXl
CJEiEly3kFVahrTgcmOP7FiJNhNSataeyn3C3SRUWnMaMHI04+qZ53Je9ypNKyEF30geh34XoqB6
jZiMQoVFziWJx3HD9h1GGVWFKs4m30kmwjt9RAo+V6iC85gGcGKC7Zpj5U1P1AT+cI6MJmqrfTJ6
mei1P+GcEwOlCCcaRxIZNVo7BgPsdATrr3Vapd8BJooSbQV5fO6DMAuvJBJvehtRKR7NQEVha1RK
dmRr5K1C11BRbgeSm7cq7q1vyAXbgI9wKvJ3qT1D6ZyF2t7VVqT+DAvV1L04HuWrWQ+K8r62i/px
mHJdBrthgWAvltQ+80VSu5rcgQojI5dgXudG8yMPU965MbKgBHlAnL5HZVx7JBzQQ4JjBiRX5Kkk
AX6TugfC1Ny7Ik7AOJYxikZD9e8e0Fq7dwq5aG8JjfSJwRH5LzAx0uOEsuroAXigPQjMp3qd4Mc1
XgXgrbrGM0X+LxhzSxxkiRqfS5lA4SqRDdwjCS6StVMGwfMT9fP2TxaozUBCnQTPaOz2j1NY99ww
pRG8Ve00/ReYwOz2SW0nv2wu6XpncLDoRFSxVSFBE5vgQidSTpcdT7NbCyXODSwGEj+e3slvavT5
W1Ga0eAoSMM/08WlRjM07XRbFIP9hvYLaB46xnpFF2COgSwLyfqTxtn8K+JtxayUFExbl5m95sZR
rLdLO0/vXTky058R2q6Y9igzdHuNSh1dz2jhdDS9DVg0L+YM8Iks8/ED2nbXzTCprSOb6qBzDjQp
BGUUB/XOKm1g19wt2ClZgTYHLg3Z6g7XMXnyTNmQb/Qgx2wgUoa0OJA/Jj+qgqhMEgf0qFNLQj+A
x+w3cNP4AV5rC84wUjNpByLcf2iJT6FLmq/wTIuK7psKVvx7Se/mSTfoI2jcjjdZkYqvcSq0/LGK
hw6pHTvqp6Nq9eO3JmwaZFDnWiADVKatf5gKEX/tStFQeRomSCuTPFNtJHdBNHVWrcTa8UqSjF2k
FTwXx6Yyak9tOTW7oI1G4qM91PlVro1qBx130Cyb2qpOfNBFy38OofP8LqO5lFy01goUDWJlin9Z
BcCJAxIZvX/b88YB0IVL/dcR3NxfjacBn1pZxFzygFq7r4XAySYQMMAbWjn9NdSj/+ST6f9BFGop
s07joBEIyAF3UHHEK3wQkB4Z9KDXKhq5yOtWsQ9VOiR0WWEIZccRfOdX3iolpsax2gCf1yEHDcpc
KW6TwkR0ElVNUxAmFEk834cmQx5pmg/Upsk2dVgBX+Ia+J0XYS9p0TzouJ4A14hndaqiX6MFstdN
U5MsF/ZfXbmVbPkPeayBMyLzJ8ml7Rom+0JkxjcpUwHydIiGPDSS0s5uZfnd4EB/A81UmnLxlJjR
9NPqDOWbQUNL3in+LEteaNs0J/CFCiI3qTNS01QS+aNitdZXnBuLV1lqdABLRRGoLvGQ8iHOcPkN
lDQph9dcizf05AF8AsfNrmqIV/1OQfe9dfk98pMP5/l6nocCjAgF1D9NEgWvKtU0ELXVmEV0Ytli
jioyaQIp2C+4SwBugAOAwP/w8ynUPBBJM2140yoPIOz5PwXYuoJ7j+4byTGQfKcT6KTtgro179pY
l0ZCdaro1P7i+KUuk+jJ9hP7gbYhFZfB92dpKXCNhWMZEtSWMdJI9yci2xtJA08NFZSl0xaQHRyI
Vf4vI6RUsW/sKta8CSyEDc6rna612cjQupCXGyaWqzTaaX1IWTYF0SF2SmaZ98u7UyeodPNVUzRB
7fpdT20P/Sb1puln7XuQEMUcBC4j3Id4luytuiSdQby5/m+A8HcTVVmren0t0y+PLFgFrDQb0tXb
Kkidfp6kFwiIfONxQhLdimblSYwmUi0VuEuV0hgpGg46hQrxJsntxzbxZ93hsR6SNPiKwoGQVen7
EIn5ux/1nQIgfKkzIwbXvWlxIyp3HqjDuDMOFP6iKzjRcKNm9JBNZSABn+VZ7UzCVG6hi9V3lh0A
ODaVjMw+0MwWoyi7HEYiPe15tZlo9c5jMvh7gKJacEyVxn6U8hAVDdumY/9F9APdDNrhjecT9hso
Ftz1V2qs2ZLTtPgot3kt8RZtabvveKzmMTTEuCge1UkBFgBmrIFE48v0u+DIdbtqDKfSq+VR0Vxr
hgLtjnLXvfVikIbd0NVKvLdDO+FMhbZBpgUAdQY+FwSxp1ASjP6MAYWZXTdLSu9mBQR4ErMpAXJh
V2p0jf6Ynd0OfWQ96FGSVp7o5xSaVgHG7h7KD03tDp4Ci1GJ7I+S5Eqzn8LZH71ppGS1D0ISY09h
FWtvJoiTW8R0qVjYtJQUqkKq/zWqTHKJCusLCaBnTxIycVb/pvmImXoE7+Nr0U4ovCw2ALcYIrQv
YGY1mpBFY9xWOn1nV8xTCbTYKmO0GDVfAXlL5HIkGil3iq8AeRmppILEG4Bleyn8oT+FX07fi1SJ
7zVQ6fICGKR2TDXW5CFalP9Zfs/jj7outUKqh2RcsU7DpjVT+ScZ39C6PFFyUtC+tu6VUlTKwdes
+WcgDfItFNNe/gKZTPwZdEUsxZkUeCZeQsEVheFwpj8q5/eQC4QChl90IW12DA5cQECcKHOM5ccQ
04PELTSZD9bLsv7UNTVt5aozaO8mcmNfTVLQDoeB7/1t5gYfjxrVjKuY6sljK3pqSGicdTcAIrgl
C9And2QHXBep3BS9MzcUMQ5WVNUUsFTYBN+oSaakIEWvgpfKE+vRyArAsFw3wX2VgiR2elb5Bwj1
/n556AHFkVP4YJJUNA/wJP3fSUkF2e3FyAtDG60UmAiWKq92OHGYgzKcTPBZKeWKLEZYd4canvY7
pdiGMqxahk+hlre8fGW7ekVnyEgpsuXp70CpalAQfkJJCTZ3WoJJz8snpQABQJAFf6HpaB47UYMh
uccpnn7akzH35PECLMhAqVYHhUPaCE5aS79qEVwGly6U8Uu3avORO6gR+8IP6HOzdeud3AY1KX5d
itJdovO0V2OKO7t4bClj69YMMDK0svsFgzp54ViNt2QueWMcAzra0y7UFKtCWq6SbpueW/OYFIW4
sqiJqI6FwDxP+GIslfsGMuCf2pfneyOy0tYZAFZ0x3am/vYA98xH21QyC9Ym1PRih4tXa97MrZGW
z7wLpGfJpjBKG6iUwecbMVluO5TKa5rPmkwOyPPotx3EveTw/AKj6CuQpg5lBWr8h4ljqE3Lxc51
goSgNAbONqAIDwAomr6DLu3x27ChLu1FCZfHKboJH9rLjOtFS+C9uAHmAUh/ItcgI3JGFXJF7k6V
SbcrgD80hDX1p9QVvtMlVXcwk2F8kKQUsVfJD/h0beelSaccLg+/Jnwvw+PTCh3fQsaWLtgp1xoO
a90CW8kcqFc8h1KgzN1RBiUoYHeW9/QobGfWteBLPabAgi8PvnYVw1yO0VVZpusojEU/5XR0fMIM
ndZd7iQ+V+6uVnwOUoYl4C7hVREBa6KKFsDMpn8e8aKCI7pLctAmJDEUvCujfdn4RWvu+foXrSRW
ADz7VZ3xOYJCIw7TwvTiwFZdUqXnilSYwEMvvIaNtkvbQUffy5oOeU4FQB0CoOETJQfwJPbGSq0l
AP79LAwMF9VbRXxQFqtGInSn8STOs4ByK9y5AGBHSjUyaQqj8C6vwlobYhltUfgwF3VTMDErmZRy
0HIs3kGCAAe2fmmRKYDHQZciLRz18Rcmv+qGiM65bYjknmLoyx5U9JX0BQDJpkga+vDQAdUHA5gJ
aa4CFreVxyvQc/ahzOFuF8L4nP3DYm9ogDQ2lh3I+MpqB1oFDETwL7T7EMKDckX5Nyq/Zxp3wRWV
IFrbl5f240RPx1vtr8mQIKaUJcTDXB4WUdXpdmLcL+AxBFjxqvUqq6q+2noa7C+P/HFnMzLiMzqi
xiZ+VMsveyf51Ex6oUQaOxuHJPk6ANvKxVsWn9Rq+beemASybWBkUMQ5HYWhI2FXnGgxKO21vkDf
rEy5pik/fDPBW2/sm4/nAvVtwgfdYxqCfM3T4SzN9u1MYqfWLbdZS2nYpeL4A3KNcry8fB/PhIbO
hokTOe0e9H2X5X23fFC56nqMuBv8Sq2uyGDgYkEfjlwAnrCSa8q5G5brZ0cUCDHBgIeasFYvVHhh
V1nHmS9DafjtTxS67DZeKol1mDyg1mht6Iyc2yFYJ1gQISzkn9bq4gOOEBqdW6Jx3fFeseeyKb3S
bPr8/7EVsSBCE17RNL7aai0jwORkFKzlXJkVWOfWBnM0VhujnFs/5MoVwFO4oICJP/1igwlONwkZ
pQUhYEAttOdjHKr1bqTGSgefWtjlLXJuM9qyDXqAtIxotjphRlHrwWQtW0Tp7cchRxjEHYPAlHZd
SlKzEUnWIkXLSbOFKbOKGqoRa5uSwu5ScmCYx7USZG8RDT3woQnQlbm8sZp8sSOW2v758hTPhC8u
BkTIFGIlLs/q6ZrOvjULHZCog6YAjE7F9A/NRL1VZPG+Sn2LKoTQDpoA8Lgx3TNfExFYus1oMhFc
tFWi0qtREVoVJ73xO+tVhXgdcxcr/RGzsm4fwI/eXZ7qmdOwJGRYswiFK2kdWprBbsHYpfSygId6
OsqW+04SW47kZ76iqaLoZiioFCH9vJoWcjVBnC9nzlcTZQT1njTxQTSNIu+VdnlLKA2UqFDpYntj
fmdH5iKAwoZZIHrpp5/SB/c/thkeCUXSyy+wrRLqO4kf3U84Y/witIN1HWBy+huB9MwpYTiZ5AKt
a+Bty+96F0hrGO8mBFPWNSnH6yaX+x1CsNKjTQFlI6CdmSLqfwL/Ek7K4hR+OlSVyuo86BlThPrn
STXIslGv4d1G9I8eS1DKL4lib8kVn5mgvUjDYx+kU0CRV58UvjQSzD1nJOLbeXINGglmi38IZEgK
n96jNpAPG5MNXG/QwDydYAznnHISE/TRA/LsFhjTUOlbcm8fT8JiuCDjsaoj+GasFQHl3sLEo8IG
RkI/4D4ZEuB8YdxvZGJnRlmk8fhD8ERBfxU9O+gqWa7b9KJNIKKlkuuAdUJjY9efGQU7Q6TlkVBU
ZcTPTldslMN+JHsHYwFmJLuv0dYpvKKW2nBjm58biIQSMXuZO46dcDoQDSUtyCmfOvOAMGmUqbUL
XnFDcPhjUPznKIpcFu7wZD+r2ajkK8OYU+Nkusk1sTOadlED/KMcIf3vIFiX0+tntxxavHg1glDX
F2eVVdiIQHVTPiBhFqLkxRZa5b6cxtG7PMqZiZkWYVGTudsMnnmnqzcg3xrUScVL3K7oGKaheYOX
TLO3zC50yzHY8uY5Px4vAHxMSe/Wovi9KnemSVkHBILU0P7DTZTmqh9AtInluHjsxlr8vjzFMxuE
KeJixiWD5P+Hlzfy+JBWWMgpzCOIuwXNhaKdP7/fkeShLqaLJeraK51huzGguMM5cLpU9h+sEb5T
EyfThnnlx7SASpTOTWJyVcKIX51d3whRm1rUMwXOdgC1EWWBNDN8A7FvH+zBgoKbBCMdvKbNDpeX
8cyXI9tCLlDHqlChlHK6U/pIjqoKvxKnMLTgBQaQ/gIzT2v2aYFqh2MkIIr2l4f8eK3gS8FSLo0c
Ls/1nR0Oam4PmGg7vsjngw4o62cq0ZC8kVRe5w8+BF7FKaqQcu7lgc9sGQtVT4sDaHH+1lKz2F6S
vyI36PRhK93FupY5TVkOn05jmZ6N7KUK3wrF79X9VZQjVH4L3JedWvkBWqOPxpuUmxyFNM30jQ16
butwNVMMXFYUzNzp9+sEjljAVHmWWmN0QNoLaF0aSYjS+2Z8ixzhdKtTszsIcuunzy+nyTJiNmKx
ffRla73LRMyI0nVg6ID/wTI9KEg+7QokFTeeqOc2qKnyJCaF1HmprlJmJJ9KgeA8wGQjMZ0GvMJP
MSLqCfy2OkITaY6XZ/Ux/SAu85JG55ZXD6H6dFYzaioFDEHYPVmoA43UAlqSBt1ZoF4IZW1sybOz
46W/ZCD821q991GnAhqKSgMqLj48AtyBaZo0hT2mxyTT5ebrDPtnqxp2ZtDFKIW3DyvKPb66HWYV
qHI5w7WZcG2jTwWNawILX6BtE2SZ9+n1BJqAXClvVa4GsQow2ZDAtEVaB1pUC8HIjeaxSl/gf5nV
CEt8GtStl90/b5TTmvBim8LrymJdSSFWn3DM7DAwaE84Nmcv20V9K98OIypidtTmR9+ifaREVXMI
QUfiAyjRonKCyaQpmKGTt7F/zwQdG/ET4rowCPDrHDMcQGfiEFWAr6mDHWa6wPgC1OIvr/L5Ob8b
ZtnW7w5jbLRpL/s44PjzPBpO3S0CW9hFarqbCbu9ZzdLV/JAj81KUa0tU9rRiJdbOPPE8oZX1bn9
xRf/n7kC4WF1ZAsE5XxTY8oB+HFXA7H6V9RVAixMDq77hnfa5cmfW2IK4FwoXJ+Lsdvp3DVjxp8C
aUbH1EWF9hosInPKho1ZnQkMpG20QxDIF3zLZdbvVhh0sJaOHY8FZPSqVz8O6CVWavCG+fZWPnB2
Qjy8FpVy8L3yagFRSAYkoJB11BiJe34NKpBmTbiRdZwdBWIJgYf6B0H8dEJwm/xSxToVq+AgsvZI
FWmdx3MLFvTl73Nu5bDw4X6l+E4BYpXL12T4FsRWBpJaeS+BTvfMojcfS1jD3/4/QyH+bC/ZNT7g
p3PKmrFpbYmPVI5teW/5bUiX0wLKC6JoiL//PwbD8YoyHHm2sn6KI2kTohBN1tvThNl3XYv5JShx
r2/TbH95qHPfijyNWxBJZq751bzAMWlGk1G+EULPHpGzsO4Mq7c2YtXyt6wDJ0LJ5lIi4oZY6zHn
aW9M0cy+yxuwk04HXvSK4Dg8h1Sp9mUH4+fytM7tDAp+wBRBLNHHWl1/ooU4nhm0z9DUyt14hiJX
xxiFkdyHGx/r49womWhsCi4+yhnruQ2aYqcNuOqFUV0fQr96LKz6GriccZTrqN+Y2JnRrMWzSrDf
1QVydroPh05IOI7TYtcHybgOMlt6wt4J+o7SzQ/I9PkbSefH/UF1XcE8hzxChe26OsuRbADalwqI
7fTZX0tlnqi7qcPXy5/r7Cg4HXKMqWfQ9zydlST1xjij0ASqDRVWrQ/qO2CcW75KZ9ZuyYVotvBC
oPC8/Pd3gZaSPQwpC2x93k/9g6L4C2wC5u+1lg3GD7Xy0/8+PS22IJUmFcV6ujyraQkjraMg5F2A
yhgZe6b+iXLzkz7VVBd4FGiEJQI6l8c6r1QlBCfyueeNVwiUdBv0Y6gwa7kLHAOSmsw32zjNH78W
cV3HgpOHJSnmuilY9SUsnN4G05dW3Y05x/6t3A1i+HR0h1Yhm7iXm0R31VpFdysD8wMIJEEdoy12
WZL9nRe4WW3EW1ZYHyZkCIVnuCnzTlZxMF8dKtR+a6mTISMq1RS9ZoVU7pI2/HSNnlF4n5JOLIYJ
TOh0+wEGBfFtIjlcJ4OonCS3kMMZpiERt31XAt2LGxsgHVx5Dj9ql9Vmr+zcPJewwbOcCELX8fQX
pDx3FtIvCKY6BS8T1SK80SI9++z9z3Wy+GxxMXMzExpPh5GRiO+0pZYHNczybDH8zQEaHy+frSXX
PrlSKHsuliFLP9xe/jkdpI7ypm4b42cHT7gspEcjOmayuS8U1cH1hgQH4heeDRt78kOJYRkVwhG1
XW0RDVp9Q/CEKPaOxs+xu7ZD6ybrd2rhu6kRe/P8cnmC66EoIMt0IDDKoewKC3oVPCK0JWbgoTCD
jTG4Q/HEd7sh679IaK7vrMwHUMZt6l0edL1D/g1Kn5++pkqKsa7vxSgP6UMxhg4aHskjHIF0N1uT
tTHK+nb+3ygWOa8Qi7ne6rzRiA6QBGZqIVSnAWCJtNRjUVJy4ZZvgSbODLYYhsBFo+uNTcYq6tdF
gVWZviASQ5+xhtL6yoXGjTm2/ic3PvM6GWq18XXD9825Yij4iQNEhsw/ILDy2ZRtGYXyD/4YFNeI
JKu42HVKCPoehUaCjH4Y6BzTcJvN/Wd3Ah1amBDEKUpOFElOzxesgznWDQiKflSWvGKbEJXF9LOR
l/bPySirU8yDBF2AkccjoqC+g3bWq5wor5dn8nEDUI5AntVC2oWikrn6KmMqtWowI6eGcZHxRxnR
dEgh6S7aEuaWXdK/rfs+LJFgMBglAlomNJnWLnUDOgna1NPKopOOkgw5owRh22xuaimr7gDgFvvW
6LojArCqO0axeoVSbroRGz+cYt7I+J4oILishce5mnFWobKeheaLHcECqJBadEcj2cqmzg4CyoM1
pW1jyOtBkH5BSjh4TaYqs3eiEvp1jl+dffjU11tQMRoPIfooDIQHyipWdGk62qExDg6GeCHo5dL6
jnYKNFItDjfeeKsZ/W8oslzsWuljY2l4uuWFb0ZJTnLrGBkE8IYJel0qKZ8LEv9Gof/zbzLYYK7R
CHNRICWVh7BtQqw4aljRN0Ket7p2awjf/4ahxbAY8PFc1VfrhnZOTxNNAkrf6/UxHqvpBiW57k7v
Av0Q8mCG3TXqkDHhcA0JRiqQpbvgSke7xeWTbh301SH893MM+gHLESQh/lCPtHIVGT3kIoppTJ1G
S9IvI5IG+wh+24Yp9z9s2Lsz+G8soHIqG4cGPrnx6XfUtAz554nvGMb1UwfBB/kscZj95Ihs8VEv
6p9dNPzsFCx0NP9brncvI23oiayvapMrtOm36hRLrFz9IC5yiwvdVoHSrRFD0Cxg5lrI5MtKbYu/
GRqwyXXe0Op8QD8zT/ZJNGfqV3Thot9zhCL1BmLpzOIvVrYycCVAEwjwnS6IX89qhwRo7wAPQ8fX
KAoPDHHpVWGcepeP65kzdDLU8lPevbEqZVLDadl2YWtIVwkb4oZktPv8SWUUmzMKmm25C09HqaG2
+nnKGermINyr9ijtSxW9qf/HXHhWKfQB6UQYq31k47SQIr/GPiri+CfM6OZO6iXj6+VRzm0O4B4c
CeojNHBXUQfURVD2GczqJFLiA7atoQkrRAl2gRa0N3KJsoPaleW16OP+++eH5o4CWQbg4+NBgV6d
K0MGvVBQnLsdFX14wxtBuoLurT9kKMshn2YYD8T+LXzgx20CeJ73FpAlkmlCwukHlAb6O1Ido+Fh
adVtnOTFMbSbrZbLx6W1aAPy6WRL5oG3rteHctUbcplNDtS8r7Khv/Wa9eTPxnWPigu6re3R1OrP
YVsIPlQkVRQDKLOqwHRX1yIcpIFndz7BPkWw4MUuEQc/loqIDBeZ2TJEt7EJaMIg0xk/X/6cy045
DTOWwr0FqIH2C7ia1dAgaCCUJQxtGYCyxejHu6IMqx1+RxAe2nqr8nBmeRlPoxUCLhkA62rnTsrs
a4GKJg5CyIk75oVxtLNO8sYyKY8QPp8Q/CuPaBJv+QB+jGdLXxCsEvBSds+6Yh7iOQhBGp1FhI0k
N5ELyUu0xt6X6GxtxLOzQ/FuhwyKpiG39ulGRU5oMDMJrZw8pT/vhmgcJPdR2aOT1i6CH5e/4Idj
gfUeoApDY9cuPfvVpS2NUKgtHSKGPiLhIdXIXJUJ/mmXR/mwTxbAOkMQQAEr8rg8nZPtgzubkaJC
Ly+zmt00hHHupUao/4EiZiGJVsZbdsMflnE15GoZRQoP0MLYwIXxWXqKlvyNTaX1sirtNyb3YQn/
ofGBOpBg0b82VldDOE+hjDISkqJT1V0hWZK5UITyjW3xcRRKG3Tj6XVyqyLhfrqEiIv2sVlBVraT
Rt9VYT8j3GTMG7nv8re8P9CkLxwsjhabXLUQJD0dBYKWgvUTiJfO9+Wvo93jnRR0V5MwewcfovFr
X2x1iD4MyYrxdlnQ2wt4e/3sSxVTjKKBTxE1teKNyJjrrl200oOCwNK9bbWLbN3U7i7vyOXzn0yU
txmZ2gI/ZFAwl6cTTceh6+UEP6h2HzmdO+yKg7hVvXBjmHUzk5hxOs7q2iFh7IwqZZzS+/mce1hw
OH+uH94uT+bfk+TSbMTpbEajCSEAMop6AFjgYOmxU+5Qe/GwQXH1Hd0350vtXKOi70w/Lo+9fn9+
mOGycd/lX7ygU61enLWko+YOLlh457d5a15/9mpdr+Ry4N+NM6Y5shA542iP/qGCXf8Mrvna3/hg
6xtmPcrqhoGVH6fSMpt5j0WIi36gm7vlxln+8FRaj7KciXdzEVGtaPHyvW6r3a/EffqrH96ev20Z
aP7z+L20LVZhFzxzOikRw1Q74KcuMgTOM5qb97NrfkfG82pjJyx7+dJwq5BrY1xJ+GC4wf2F9qvz
O3eu/3O/PW8McyZgvD+66/d51uSNiSLoMiuEsFzqRS7WQa7lGd7b4bXxviMZtPXBNsLFmgfVWqK0
w2XM3uNtxwGLdj9m5/f3u9B5aLw3ngUOmpsbF8vW91tj7AVaHWq6fL/J/TXv5QPGWLtmH95FV76T
HjpnY2GXu/7C91NXUSTRoFLCMlwmGboZfzQH4U8XjbaN5VyO6qWBViFDk3AkCmleOkqOwnfvw4go
6u66T8ytOW3tlVXQsMy4sfLloFn6S+cfIySTSxXPszxBkWSr5/yv1HZpXqvgEVuSqqM79r8FTO+x
a/DMPVZw7vfIi7z/4N4TiGXnv61Z/ks/Lw28iidDkGEpUDGw+KZeN8/FXXUtfvkPVBxR3y7fpqf8
OroXD/rTxo7ZWt5VgAnaMTKKZccI9gwCDOzP/kiW5/qO6Za7fBd4lmu5W9DtD/WWVfxUV5FmUvMk
bZaDQQ9yHx0V7ylzZ+ev75Qsb7FXnc17/FwAoCcImH8hzcGzOY3YTWJlubxsWbyIdwrnQ3g2mYPm
2l8yFye/x+YBYetDfdBu7KuNVT4XV9+PvVplZGWmlB4JuYo37IzndB/uh/3kJfvmSj1ulc3OfVJa
CvQtwNXRF189CGL0quOpLhunRgReViDholKlTX+7vPbi+fHy1NaBgLSf0if1DiEA+4NbOF1Vo41U
P0y12ZVEK/bIJCGurNQRVmvTvBFzlpjy/ogwFAhPev1QkSwTeazToVJLNUa1x0DLh6z+pbDzHFyw
SDdi6Hr1llE0mli8BhbS7Lq0omFWjS0kqkct5Nx7tCfN67pPG1ee1Ow+LrPsO4wm5eHTq0gRh2cV
STt9UGPZP++yiQK9hLopsWzEd7LcIc9KTNXa7BHV+nRrL65fckyQNxy1GwD5Oiys1TnAlKeebVOa
XDPvc9tFAqP5jgYcUkq1XojkKVX6Ft3XzES+luJ2IzlIJGYPaTz5z3qbtwU6An3fX1WZoT4CKKmw
Gqqj0nJKGfuky+vyIfmm7Up7zFCoNgENo311ujAaXhp5a5p4WSp9j/WIlAYT0RDp2tAbG+xeUYPW
+zHeY3Tav9U0H38HjR1YnkKDcN7HpTC2iO7r/HL5SYL9QYcLxVfsjE5/koRWU4RZ/OjitJCgNyxU
B0+K7JXaP5oEQ9lb11Opcu1G/biR2n48bIKPBkKNkjBFerG6nRB0lYYJlohbt9bPCvzG9xYNonuE
N7eAomdGWhg1Bp14qgrAeU4nGTSL852tzqjqxQZoCjhPXjHFiIbSqvp7+SN/PNdUMSl7oR4AZ0Ne
d+UDUx6zAkUr10QRZ9fWIz5PVbDRQfnwyOGzQa4UoDLpIXMFLDN+d8QC+hMinrve9aXQd0aMRZ04
C4TDhsquo24udmbqpztVjrVbGvrpXz2blI0I9vHo8RuA3iysJZBm62LbNPdDUFScLgtJZ2MXFL70
TUtkYIF2iyTOFSrGKLp8enWXOAbRB7SPQrH+dN6ZHmaiSH349k2BEM6kJfssM8Xx86OAb176BcAO
IMyejhIMPe2pKe5Re8HWE0EkxIbx1P70+mmyYCIKhTXalf++8btvmEwiMVuwIe7/kXamzXEjx7r+
Kw5/xznYlxPHjrjojWw2JVEjaiR9QXAkCvu+49ffB5yx1V3EbVzJYYfDGo6YqKqsqqzMN9837Ivs
PtFrZRtKkND0kIhu03bw9j87qhm2AaiSIgieows+o45ynSBJC038FPrHKJemWw9plpVHwusDxVYN
WjcZFFW3V7hDmn+p6o12vUEmNtvKMjQ4CVztN7JtSIA2jB6C2KHubj2p/guV9d9fh//xn/N3f96e
9T//lz9/zeF8mpFjwh//eR9+rVj7783/zn/t3//a5V/659vuuWra6vlv909F/bd9m317asI8E//O
xa/A0l9fsn1qni7+sMuasBkf2udqfP9ct0nzYo5vnv/N/98f/u355bd8GIvnf/z9a95mzfzbfD7r
73/96PbbP/4+P93/+/zX//WzN08pf+3/tHUz67aRr/nzt/3rrzw/1Q1/2XD+C/zuTNQBUBNyCX5Z
//zyE0X9L45hir54PMfkXKDL8qoJ/vF3ib9DCDEnE2fQBQELdyy76+VnuvZfFghd/vlMFINn2X//
18ddrNeP9ftb1qbv8hDpsn/8/dJ3aCmQCRs40Ui8zSe1Ju67NGdD0MR0st4COYfsMEQL+VNebLN4
dzYtf1k+tzRHVz+ir9eWhL0w+eTNLaNTTzGKFaGMst4ROqMJoac3VXkn6cbKuXV5Vr62J9x1A5Rx
cBxjr7HeopN02yWIcK5Bs5aMcJCA7HS4gAB6XB5bha5DPleOyomTcxslX9T0K/RihyBfS+TMsyPO
HhEl7QBzaxt3wKWhlDbYAbZ09ZTV9m0ZFhB7BdCur5yPC1Zm8JzOVcp/aKm5tELTBQ39aa6f/KHr
P9ByXmyQ/bK2hHg/d+C/LA+mQMQCCaR8JV5l1lBFmQ+99KnseYVbVjJBaB14K2X5hfUhvwqGeC5B
60QjlwPqcrWgkKTpJ+TOQ4jaYAzz+2A3UW64h7dXX/G5F44iYZmApvLAeMGygf8R7Nm+VIJn1k8m
xKwq8pRW+pj3OfQEQzjAD5Jw/dFxbqCA6dp9Jx9phaye2gq6tS2NUqT1/R4aJlfSpyrZdFZhPSFb
Vvh7xWikgBaYKPqQA/PehJocfQ/KqietkKndZz+01PZdN/bOTVTEsbGLB364Mjwhmv5z0UxQ2Xji
HE+LNbC2pn3Zn1r9pIVQWDdK+UaH3nEbSLZ+I0/WZvCkt6nefim8ZjomtcRbubK1ldYVIRJ7+QrH
tGdCGQIGKgfCSWIWM9dTxySrmqRs1UF2dae5h3spdOsx2ksyuc6igX1bvkX4Y23LL00Cz5852gQl
SdFVeEbquYXKjTYZJz0uctSnivEhU97XqPzt9KZJTiGckTyty61jRrexVGlvDWsw18LRuTpx6WnQ
stgEosTy9BOKj1kgNBERdmucYL8oP5nISt7Qr/W566L4JkTFajcmcnwPf3Z7gOm6gPwzVG5qcGkr
z8F5B118B3caVxj8DTg9YSL323lYXGhOrfV2Lt2Z8WgeRscafpuM3ls5mF6vOWbAZXM0AWVWiBIv
zVA0qrUaXYG7yt9a3nRE9/2bE0MDSCfVJojo8ukVGxKQKrz3f7t+cS2NELgolyTHyNw0dWl6yJUY
+elJurOVYwWLbm9+uW7g1SE1j+2HAV24RFBKqORY7aU7VX1Ix2OHDJxzKxsrR+F89AgLNQOzaNTX
wT9y8F4OI08spXVQnr9rOggWldD4TZeqfVipEVzTwJR8O1lLmS0M7MKk4Bu1XSGtGFvOnfU2KT8r
6qMdP9ba4/XZe3Vn0fV5Pi7BM3p4DbouN507X/7SZ0+GctsnKzmqhXEQvNFTQdmfybOEBZI1s45B
sQcnSUIL1bc3jtpC5vPQad3++mAWfO3CkrBIfY2gmToFwQmg2D437AN6Rb9fN7HgB3MkSgMncR9v
9HmwZ2+g0u5UZLqjAHmfNjh0U3lrx369y3zzLob/876mMXjl3lgaFZf9XEwmNUZz2aVJ9LPoJisa
TPrVAdHPz5Vpvbs+qjUTgqt1tIaXvIyDUzVC56khmOEWxlpI+SqEhTdhJqabkwwAXsSnMNCTFkLS
NjixUT2/O9rSYeQ6h1h0nzl3dvkbRaLt9XEtuR5vb54HMu87iv+XU9fKYwmzHyZ99V6GkBmvk/oH
dMV/ZYl+2BFdXEEpAyW6PjiZMQnsHmJQuFbXUgmvHhvz/BFXOgpvHrJCwsUtJ14VGqhRnpS3ZrbL
dbcdk7ddNB7g+pPKtWBscbXOrAmOnsYx+p35GJxg7z/AVX1UKvlbCmFi7mhbKMVdMqYbo7d211fs
5eYVDtqLUQoxoDKanQSFJa4YvJfL5lA77dYvj0XkBqr6qStJ2/uziFYFSz16pvFdkDz7wU1ao90k
femr+zT82kPLjeTkPXkRt893pND2qRMfas04DHmDmIUPnemNX42/cNKdr9C8gmeHQ0PDnY3Sb3BC
UXuvEFMwhfS1a/AHPF2fpqVj6NyS4NioTJktggnBKWgfKrl4U07BN79C3x5RL6mtV1IkL3XSV4sC
eS6Z65nhVMTjd04r9dZE6xEoHXeyb8hnOPUXZapoAWk/a539wedBOpSfpGibGlAoPUC0iyrwuEWb
BtHuY9Q9IGKw0SzPta29b6yVDRauMYoFPz5QmHkvagO5Qrr0hBq0s5cJMN+0EBQhZzGuXctLZyUY
RXqKeXrxphQ2RigPplLQ0HFKcvSeWzoL3Bb88u31BV46uc6tCNsA6efAa4yBbRA+1W11jz5rM+rH
dJUhYXE4AK9Ngk8eBGI8ToetEfM4Dk6x/CFATXjmar4+lKW1oSjzlwVyJpe7IpSjqa86hkI1Bans
mb394VfiGJq8gAppM7xRFXPzLYTeUxVOwclTHvxRu8nlkppYcfMLQ0GNaq6EzUB9YSh5WKD22Hgc
wbi+1CFv+KUvVt4mi9MFRJqcCLwV9PFeTpdq5rIJ73RwirJ7b9KQIz1ERrlyMb5+hnGZ2GdWBC/W
tIkRlkF4GtQMNZtGV7e16Qe3k4coFT0u96ZWfCpoiap947MB19DO16o1aqqlU+z8IwQnHwyESoGL
B6dpoM5Vwm4CyXuIZuhIm4Mt+Ts579eSNIs2YVeZCWo12N6EaMoLR7mMW5bwNkUssssRSIIjQofB
9f11X1ncwWeGhJjKGMy26qz5SOpaRHCeDPJCXFITIuX/mSEhhI/mV0uH+sUpd35rOnTUbYTAtKNd
FLvrhhY904K+7uWtytPw0jO520j+k0g5ZdKjH1m7anyUwrUAYHHawGPDxDfnghTBJ1q11PpKisJT
pH63fERBojeOnWz1Jli51F4aI8VLDewu3WxzFoBc8uVwhhZVSLoSwlOnmW45NrDrHsr+PvsjDkh/
ZDfDRkbH1dmiqVo7SBKuLNvCbIJyp+vWgnMD5lHBfNwnUQgtPwN1HhvtMeD9tXaULL37L2wIrqFW
cpMNiMaRUJMORMHWEVKHXbFvECEcYb2Rkm+Sra64ycKNAtabsxgsrE3WQThaWjR6CFT98GR7/UNU
Glta0gP3p12RbAKerdJJb5DKulw7z2ob9B7T8OS1xp6nsaTF6IaVKy6yOJIzK8JZ0ZpS1AxaFp4C
L3Fbq4TH9+e6KsjGARsnCwVQhIY5/HD+hLOQMS+7YJApP54m+x6EyN7vfo40618WyK6b5Iln6qFL
C04XJH6T1eGpkj+GKuRH+ftAvdfkZCWxuOTPHA1g7m3ISNnBl3ZCzauDpDTwZ/NZT99L/WOTrIV5
C48Sii0/bAh7JgdFpKA8GJ70YGqPfozYSpvrxYGU/jEtrN8jp44fZLtENjZee36tjU+YxwZNaakF
D3+q7XdO9zEyPjfO9+teLeAV/1yr8/EJ3jDZIYLCtRmepLtaMQ/GjTm6E0rmfuTSg4ZggqUc9LaH
qm5jpWuTu3DyXkzuPAFnrtioSN0HvYZIYpu4Y7Yrjd/DVHad+Ov1US7amSl56MdnyGI3pV60NkV3
gyDqkzk8IUKnlx9k+f0vGKHQgxYKEQZ4pcvB5AOdrgiGBCfNutHjQ7hRrLtkzSUWR3JmRJgxM1MQ
RZ0sLkQEKndGHb43KxVdpirWNjBIr8Ejl81B7Uc2CMiXJZhD8JGGZJWD1Qrox6Qpw2yOCX0Sobrm
CgtBEhUCunzoYZiTTsLxOuh62VYW90YFoIyIWo36jRm2SFlWbrpGLbx0EV9YE04OBUHfkmZHzsBq
a/2eSohCJA/KRMspCrx3baRRgH/s0TFwrJ0f++446isH/eK5QhVN1nhA0DkonCvoAsWeYnFGDj75
ApXiyaYde9ut5Fm2RHFAC5fatK3GGIU0r6hXnHXxaDkzLxwt6CIpjTJPt+TQ+BZarofA1Foa9iWe
EeId8mC0K80njI54weWWmFBpleS2mg/oBomdt+ih4qX3Ufop5Hpzqt+tRyW/JSraUk9bedQs5K7o
kgK4NfdoA74RXLeVTZJiQRuePqKxNCvpod0aoIB4Z6G0q9Fydn33L03oubl5J50dZfR++inqYOFJ
pnPZQJGnep7WWvfWbAiBqq9Lg6UO2Ci6Y54/he3DaKzM2tI2PB+GkNWwpSAoy242sdXV+0zdlRI6
9M8IeV6frsU4EQTMzI/IpqeV6HK+0DXrNHvE/2uUQQiJ3dx/j7b4Nmqlb21QnOQMcdOsu23ieKXP
edk0MB+8Yo6CRNNFn2hKPl/paeFrt+aUhq7TtwOCjYV9oBcMhVdkZA7k9xSAjnV/QENuFZ02b7BX
W2Om5Sap70A7IUx0JEHKLSsy41cfchPCh7gtt1OnfUvD6l5jATSwR3PaUCvkXSIduv42zOSVEtOi
Q519hJDTk5uq8kN9CE+lcu8AQZXrh9Vi2eI+1EGIzcS31LGEMwCtt7hLmpwACsHZTeY55q1h+hmq
CpNxGxctyl3jeCcbhf71uosturJOVEjHtE3ELtzHZq+neZdguCkS+ah0+iFC6h4+HLODadSwt2E5
jCs5tMVwigeWMVNSwQsttn+0dOtHSVtyrBvSfVs+xt2Nqu3yptkr0tYhH9naH71Y34VKsiOrtOs+
Xx/0PKhXbvUnUnUO70X6qL5BU9Ls5lcKfFtWo28pT61s3UWnOTMhOI0dhaZZ9TxR5PzjVKA9KN9r
5s8p7fwZlv6FuJ3HIaa9qiCg6RFq7ZOUFp+ITqP4t4FOk7QOH7rwa5Ks+MpSnINzgphETwiotOCk
k+fp1egUjAktzHF0k+RItjlIV27dRZeEAVqD34sivAgK6pTJLj0Tl0Se0AXGtbGML4mRbZVwfd8t
DgnRDRNVpjlvKAQYShJVYzJgKxrsTRiqmyb/XqjjzuhXrgyhs+OvtYI9BPgwEBNwJpdHudMnRVPU
HOU53ImD9y1AbK7d28bdBBPQrWMXG4ptcN+6urnxiLDMrNv347frjr/olWcfMf/87P4FM85lorDx
ougpqFBORuM+/OO6jcWjjCzRnAQAgCfKTaV2EchAOMKTQ3hm2DcDoNegfAe5hFXsvWnF2vKIflgT
bkjfiyejrHinGwEwiWqb1gpiQg/Xh7R4XpwNSQwpMj2JQ/pyTo1aovT6xS9+aSefWRAuOljPC3p2
mbQM3XbzvZ96uyCgU7MbNs7HCvXk6wP6f3jjj2kTjqd2sCKUgztybDAAqsPbF1n6+m0e3s6loDY8
FkMeu4b8PjLSg6G12yBHgRCPjNcgPytzKx4qsan0UZgy8iCJNpH1gPyje32wiy4CYhmYDQAr8lKX
Tj9NkhNYycgpGbbf69aabicY9LNBy1dipsXD5MyQsLvKvjSGxGRSh/hJSeNNkhFSo1rpdT9HSf7X
YXJmSfB6xat0MHJYyibjplTzI6UbYA7bLH+6PneLq3NmSPB8O8vaQmt6DowJ8pbQfI5DgOXXbayt
j+D7I5ShNEliY7Ie00DbZfUfSpzu/jMjgsODEba0QMbNYPpDivE7iIPVIG55/dHGmvlYeM8J60+L
RJ3qA46WKskBbSxXSr+P8gBZ1IqjLc/YD0PC8qOlFDi6z4xZpXmXas/QCu5guFhZl8V7GFZQODTg
KKW15nLfFE1v5aNK8D34hgWKS7NckN+5GynGrkpC5c72lbXO4OWR/bAp7NU8KYGPGthsuydZQenF
fC6GYuX0W7yhQDkCcYagVBEPhEL2A172E6+K/HucaK7Z3ejhcydvKnM/ZPLtz3sepC4v0HeIlkSv
yJoIYavBIdcfZPKhzCV9W3hRf6jjfLWJbWnJKCDC9Ur6Dm4wIWNTt3HVQnYZAkmabmpHcW0urTjZ
1UF+yIuD0+znR2Qf17sYQVtrejCs9rem1Y+13GxiSY7dqRkP18e/tCtmcSWAZn8KUVy6kWp3k5Mj
unUKQ8QLjC9K9j1rJAjNV3b40lEFBQuwIkq0c1fTpZ0eBfUGJeLolPjvR/87RbDr41jymvPfLxyF
UeCReZLS6JRnIHtMV1NiN/Z/L8Z2U3FB0nh93d7iCxxs90yCRCfpK7LFIDb0cmrmATl9uYecX99P
sYlo7ZBbN36hIi6fOP4GQjTHLfwh/TQ6YHSvf8TSfpzxbUDDSDu+0s7VrBj5eJNBK/5H1YdpoThK
5sfrNpYWzqR7CeZZg3YisVkjzqa2mdQ8OmVJ+ljz2neBh63xxi3tDI5kU4NOCv5SRzjMyrAcx3zM
olNZZ/qmRSNrI4MG2kIL/7UuOi5rx/y5DqY/b2lKsiaSGmTUX9GRkReuRpn2wNMo3/v1Y2ckmzj/
rHgwEKT3o5OvnNfzFSa+aiG4AZ/Aa0ZHauZyA4SJQ40iaKOTHVkfC81V28+RejNkN+HgvVOKd7w/
V7xj0SJcMzMnN9IhIiQi1+QwkWDsPXX1jpgntzPeLWODlLlPytRCKn74VBr2/rq/vBDnXA6U7jM6
H+g4oJZJUetyoLVRwOw2+BQqvlp7PdmW6Z2SbNo/vGcyNIOycYZTOR70fkMnQhcfJ7PeBMBb4Nda
mfHXnjs33s2diyDfyf8LkUsPmDAp/DI4OeOplbdKtnJRLaSGMUB7jAl1Hs9uXfBa+JdKyLbBScY9
Tw6EraYbqfLemWMJkvqxH55R3tn0FTrjkvdmbNcoWF8feZinMjlT184k+fPpcPZcLAvLRCe9Dk7c
Na4fV25PRZ427E2za/TP1BVX5vP1JqUFjDiC85vuZpraL+2hGoxMcZsGp9KqN2H3paaduOu/JuY+
SKOVa2nJFnRngIaohtOVJuyWpJDSIPeBgWhdsVPT36YPkjUBhXZT/afzh3A/0V9L3MI0glC+HJXT
BlYQ5wQAkv49jgiikqMShyuu8norQjLA6QlgQuWoEc+3lJZ4iC9JBTUh5ZH0sRyijfM0mk9S9qz+
7vQrL+IFz8AcHfkz1nquK1+OqUrVwahprDzlfUJVRNpq3u+6t1fjWxvuSLP7trLlVX6fsOUv7M0/
P/NECUQKLOU88xUz2ReesukK4xbJvIOtdB81cMP+8H1qvki3SQjf1h8r1me/u2Zd8EsUAIfeHkmb
SIF0Y9nDrAS1R/LgWIfHKPbundbY1YV94/XNXkVssehQ9KGnYuUzZpd89RlzgYhepVmMY3bps0mg
QcfOjTmzYjrDrdqoG13+MkYfxyQ81FAxaNrnsfXdTlu7O18HAWxKB/XNmcqMuFKw66VQaDoIFJ4c
et5tOC4p4VDnXnPhhaQEMHrAjnNDAvlF0YfBuMLzmIB2n8Zv8iGQt0UAga4ebAJdccfUfTRuzcPU
3WQS/NM/xTU539VMLOn3Wf2KSpxI1jYfEOXoh2StrK/KULtJ9KGqnp3oXRR9/fllvDA1b+WzZbSt
VrelHlNl/xSNz7nxJkxz1/TfW9NBN4+evc/z31dsLuyfc5tilkWfLAVubGwiQe/WbwLjJszvIu8w
/NFU7wNDd/kvGmYUdFYML/gsiCNCuznpySNbuCJ9r2K6B7ZOkJz07lkun+LnWtY2ftxu7OYDVL77
VFp77M8nqrBR4GBFiA6+UkqblrBfvVyp2nHgfTxUuzmx69kODbnTRs1WjsGFEjk4yDNLc4RwvpZx
jVLbnEdLp3ZDF6NU/55VqJImO82hZxbikmQzyndBEbxT1fQQOO+9cfhpgA/fMOOU6ERhn768I86+
Yai9KZLn0XaSpGwqqS9czwIgYmpRvllZzqWjgDcJuwV4BR4lzOzo1VOQQslPK22+0bXmJineItVm
WDeljjK3bn9UdLprLfih9HQ3VwnVJD4F0bSrVO/x+scsXHmM+8e3CHNvql2ktTl1uYyUYZE5ruc8
xVblmqblTmg7RkG4Wc1ur03A/POzyUa1rpuf85zBSvzoFPa2z6y93T//wtBmqQDI53kAitNcF6ZB
E4nDdp2Um8o+aK2zbRpza+vVc2RvJ13bRK18c93oQjTL04jyDp1fhJpixTfPutaUA4XcS0KbRFfo
0ibVtDVKr6W9eW5FuEzUXPLtsif5okrJoQnUm7Z80HoSD2s4gEVDCgc3nclUz0WJonQwutZrJdyD
RNoOOF9xyA3ru84G3Cu1b69EeYuzR7Csz28BmEyEiKiZDLsvc50uqhGEzPQw5mv8uYsDmpsCCY9h
SRETSXFbg6SUOMPT0tloxr0i5zvJP65mFxcSD7R4nxmaP+TMx9tRyqZhNqQExslKA0hZ1U00dLdU
CbYKyg8uApF72Ym+knb4fN0J1wYpuMeABmrVzPewOd1E075M3sGa4ir+uBJMLS4X7ypSUrMmh0j3
ZBf0CnoGnTPEUxuadbR0TZZ4IUSmt4JOxPnxhLaTcM1rSdUntIrQ+aBmW4qkHpGyqXxKmnBfUG62
hpWrdulkopdjZkDif9AruVw1LSlj/jGdA1GzG00gsTfNz1dScIwzE4JjjBLE6bRxhqexeR91wxb2
bVcd11rRF13gzIrgApqRyaqU0wnQf88ZgoUI4fRlKp6uO9r8W8QY4XwsQmBSEOzCOMBYBrVy46Tc
lcNdPLwZonZTRLvrttZGJLhC6mQUhIGVn9qivrej8ZgHz0P5uxpV73/BEDwqM3M6Wn0idL6NpU5p
ZHZPKY9bvfyojNo9wkaDX60EAovOdmZIiAOAcVWGPz83a6UgNlfmF6BjfPGy0li5lRbXif5UYFDo
57yq3lVpoThZzDrBC7AZtWNMlfBDE1FW0/Pg+/XpW9yyZ7aELaQAHB0gdaOuotfT2z7z5EM62m8b
S3muais8ZOn4hylP+crOXXQPWG+QnyNgpeXgcucqtZrqQQsIwZJRZ7PQSnDzDDUNOHtddCWGXzn6
EC01LHj1OfqEUdaTPOqlgbnEItdq5DGXPS18Kz6/5CFkriHXmumB+D+Xg5oqr7CKIvkT6scebrSH
9VN8zYiwsULIKzt7RtnEyrExKnpg7818jR9k6aqYGyfI9JHCITC6HIlXlGDzHXIdtaWVvykdFM2G
FOUrD9CXBhrxQDo3IyxL5Ld6M2YDt67j5DdoKWpg7ZIvSRWl+yRxIlDFyjiLjbS7wWnNHapi8raD
tm2bIfCx62aqwj4xtRslCB2C38k/Qh2z2royxzHXPlNw1sFXzT9BQJW6yU2kd+pmN/gQVWjGja0f
W+9OcyD3T07Nao5rebWhF4QYDylSEVmioCrpOCEVrXpHo7U97rPH6/t/6awhU/dvA8LYNAMim3Ai
y0TAcwfE0N5VerazjC4lvRO81adwZecvhlpzfIraBOz3RCOXvtWPlOygBAW+UhTOrmilfJv2cu5K
WR/vYrWK0SPzs01m86grmrz4DBnlWpZ5cVo5CYj49JdT4fIbkqg32wDKSNgZvtA76USVG8R/XJ/Z
pZOVbD3tmYCMoaoT9lDmwwSiejFFQGsrq8dSq7cSL//sC4gFv14pj79kH1/56Jk1YVYVJzflTOPs
CVV5b3mQlI5EyuMDRaBd1xR7qfqSaiNBWbuz1fr2+lAXjwv4WGdqPLgNRIUgRwmLINM5kzJYc+3N
8CvHN2v1798vDM5DENyRJX7/4KVbRc3dKVwLjudj89X8nZkQ9oE0TNJo9dwQetnvYzXcq8pdPbY3
kfwh1z4ag7savC7uvDOL88/PnhwoJUaSNjGoSP+aDJLtOkG8hfFpW4/Bc6Tsry/RosefWRPuplSG
Iruf8MYI8PJUVm/nS6P1q19IzHCno52hkJVha10OylPsTo5euhfipzL6I4qOv9IRgtQDipaI1dIh
QR/BpQ0uhritRo6sCebX+OlDZm/L+sOwxjqxuKV4KQEIn9PABA6XdlpgFEkgk+hKovYOQdJNlH6Y
TAC7jekmlu7aWg+dQkCKImwPaKGsJYeXloxEHtVbmG+pbgpLppgleqs9r3lD/Z6AdKKI0mL6ul8s
nFL8dpbqReMIGZ7LQWoaFLZZjpGqo6SmoW3RHpJI25K02OZB7vbZylmxsNEwyFsNNAo3gBgkARsZ
LU+hKg0EbhN50Vtd5kZVoREcnY+GER5b+dhYa2XbefsK2xukK135AOpVqOqEw7iSzKpEvCM6VQ65
O9OUPtRhfN9IpbfNZCv5+acChxWQdgCh8JaIAmO5Hg+JPsQvuIyEEmWh3Pf2Sh524fi4sKFeLpwR
ZTQBeFF0aihQjrp3jK3RDYb7vv1YhWuSq4teMtcpYEujGCJWKb2eUFHzu+ikTy91/LRxS0NHO82T
k30u909S6ee8783n6965sAXA0/6wKyxbo9vJZEtFdJKaje7fy/ZTvUYosmSCYaHuOlMovXqJ5Lyx
ZCfpo5PT2/e+19yRMe+GFSj0wgXJiwDOMzoASDXKwjhqs2tlx8eIpYLSec6ttQ7yJf+muYCGV2fG
j4vn7qDUBg2SVnSao0QoGsK9CQIz895fX48lpzs3I9yStZZ5PNxAP4QJ9DXJXrVhrQ+rdKtHn65b
WvK4c0vC7UjardSqkQFZ417qqsxNZPnTYJQU+xQ3s3eJ9vMtjfAIn03h/EVn93GmU0WAcTs6ac6T
Yd2b4a4rA5dGm/9sYPP5eGbGscamJlqMTr5yq/cwJ0n5aU72xB/jsnKTolo5bxf9+8ewxFJJ1GlG
Y3ka/j1RpbW8elPPHI9t+v36uJauS+aPQiKNS6TjRCDeFBuox0keyJgMhJaVflY19VbuqzdR3nwt
u30nP1fPRkBKcMrlNWKXRXcB2QAGFTo0QAeXs1p5XeXVmgRSzQbkVxfZ1lQy2vCjxC0smtUmOJy+
Xh/wmkkhHwTRljf1KSZ7RXmLuux2yCBnjGDyqOtbtPp2gZ//wpk/4zf+NUrhGIGvMys6NY5PsRlt
isD09xWU3m7eK5JbBclN2nfxislF9yGaI+QCfQRi+HJikfCutWoGEavJrqXMHpGerM2VQsKiEXqw
5+YoenxFbrRBqgsaVSjD6O0TmM2gfVwtWy6uFs9OXrozYZIp7G6kEyNIcXnxhb2KQi3NZfIfXsGr
E1ijeqOuKW8s74Yze8I2j6U8yLISe0UYPfhl707F0Z7ulXDfqfVO9lQ31W7j5HOx9r5enMsfhsW2
OkcqZYgcNBLWym2m06No2juK/++uO/+yFaCF85XJfhOm025Srw4HE+wN+XArP1ZJBfXU4bqRpVsT
qkZ57lTi6hQb56Hvs8ImxUhkKKe4Su463Xu6bmJpHDOgjmTrzMX/qhdQDXqyLpiIwciP2ZPuPMLK
9ws2IFCip4AvflWszow0b40wJOJtjuixbNKxciOy79etLEUA4I3/bUW53Ki238FVY/qc89VDpk27
oYFZLj0a0po02EuroBhLn1sSzlpzSDw/zRsuysCvbqXESN0BINlN0wbDDv2PautrjfUgSzAqlnpq
vovU5KHu+89WbwWu5E/DIVf80C10O98GY1i68tROLuqV0CpX9u+26dNmn9NZX2u+c1tGIf19YRIc
rKFpTw3Qfag7eQh1fr3GsrLoDsS3M0yeer+IGfEKDSoa8s+nKYo2VtLsiNxDa+2yekEPvZpB2mt5
v9LiDPbvcq00b+I95gNzNpI9cOejg2q2radzH4i5G9XoUU1+U/UZ9QzKq3oIzOijEpWbznynZX+g
EbCd+vy27t/Ai5zaD4Dq97L66EsqWli7JnkjwXPm4tT76x62lK5Fbxe4ENgowBDiKyCNYJiQA6Jx
s7iL+vQh7ED3TvmtEURbeZxOYxTcNykY8awMHLcLoFHO20NZ125uhVvV0o5jqO5QXpV/4b11/mHC
vRhrZlSgU8KHtYjVI8AdHmvdu7k+/EXfOBv9/PPzwG2IHC3RwGzXCUKkH8vhObNXsieLBx6dyaC1
Z7oisWGyLFEmcdSK2HB4HznRRpZXjrvFQ+LMgDCGoC7rUQox0CdbqE9xL1X9LfY/Xp+ppVcC2vT/
Hsb8FWczlUddntURj+3Bvs26Yz8c4XRI3kTNikMu3enndoQ3QqXYDs7EQaQabyyEg0FfQwhaSQ51
g2944PVRLSWuwQNDDADsiA0grk472cgelHgZoZCGIE5v0T87pACe3tf1NqqUOx75nbT2YJgPg1eH
xZlZYc1QhlHyqSdhUgU7GxpLnYDWLaZhoyD1XWvOxhyQTlTKNWz94iqe2RVWMexDO4nnJIbmvZVB
PjEwhYY4w9lVRNTX53bRFh3WcxMPFWoxYTIieTqOBivZWcekiT03VujKT7qb2gtJ+K7R/85T9mpK
z8wJN1hkGWGnVzio4z9RV4Jo4DFPV279xQiQRgioDcF2ovUgHPJOlepGPtCboHqDuVGK4DjZG2V6
8ui4TmFx8ZtDkUofIc3NqujxV+bz37bFeyybyrRDFXfe5++8sb5p9HoDEsgt7Gcn/JVs19lART3N
oJOqvLDo+ZB4BfEsSfJDC2z2IYun9BdwubNgMgEhHU9UWoXnCKJyeZX3JKLuCuST1QLGYXlYqaUs
OuOZDeE2mVrYBdNe4aCXW7dpbBTQnswq2vbQ0lPuu75Si654Zmz++dlZyXYYc4i0oxMqa78rUrhD
Xvub7Jjb62aWDy+6reFUgWVAtoXdbLYlMp0VLWmFVrmjkbwtPOOuSI9dnt9K8fSmyI6Fs0n/WDE7
R52vdhpi2qYxU4gCZ7gc3tDKmZVOmC29eptH1iYtHuHYaroPQ5G4Wpe7GiXAw1SuYe4Wr1KqBCSY
eVfSTnZpWCKAiSZUNlBVSK2NFQ7Dbe/J9eH6+NasCMPzFPqcK3W2Al/tRrKKcevFHF/XrSz6CEiQ
mSYV7QKxkgjqs02GiovHgrO23Tkz2fS0Uouf1//VQp3ZEPxQL+luSAceKRoSVHNu3thMicwlNwab
gZ6k/3BIgjs25NlMs2ZImne0+ydlG8drLa/LI4JIi0oz2V1z3uZnOytuByPQRkzIyJlo3w2IypoP
UZb+ggvMiXjwdNS0LVtwtBEtx7DvuUuSZgKqcDsG+u7nl//cguBkqh9psarWvBasr3kN4sF7W5ar
0c2SK4MYBUUFRgbuZeG6ksJBSqSe676qj3QiD6i9RvGW0u5W5zU2bobkXklvJLnaZ/77NHuTeWty
ikvnLi1uFIegIYUoZ/7CswUb46lD5YUF03FwGOzhH2v1XWsa2yw0t5MRP/7CvJ7ZE10+cRqnSbEn
pfYtvesbrS3upXxceTcsUP8gwUrJiS5lOIeoeV2Oq/STMEkHHg5tV2wr697p0fEtjyTVYALsIFIM
bDfl/aZlW2mAnvxDu6Y9MI9E3NznXyD4aBjJRZeNfIGdfWwrYz+lzsaO1jh5Fz3obJyCn+ZxGA9W
gxXT2EMcZ8sr9/LaKIS7XyumCpjBPI/VG7r/uSN7KVs5l5bHACYN2gyDJIfgg53aSUbc8MS1Pe2P
wDftTVAoa/K1ywP5YURwvAhWhsybG3NJCIWlerSNr42XrbjdmhHhhI2NOtP6aY5xw+LGQwe1GJSb
VcT5opUXlBj0jPAhzE+0sz1rd2WU2zKxX26WsH60UOjVHeSWkySl++vbdfF4oKl+Fu4Avm4L26hQ
kDX0I0wFirmzPklj7A75DZqIO/2X5g7AFc48y/OJlL5JkBuktaa5Ri1vMv/LDDuv05Wk99L9NKO6
/mVE2JSa3hhcXkR+jhqarjL1qM31o/V/STuz3riRJUr/IgLcl1eyFqlcsiXv7RfCvm1z33f++vmo
mbarUkQR1lxc9IsBRQUzMjMy4sQ5B03PcrjBtC1E7ur3MxaZQso3y4TA9VJFll0jByYT2qakUIBs
Y48JmvAgKUm9yx2dlkk0ZBuVmbXBZY1J6d9WhWtFD7NybmvaT3NTn1RkK01FPk4K1FZFvp97596a
+p36Xe+dwxg5/zId8tYygrMZP85JfNKkpwWttDDK3A6m1bhlBpZ+A/hTRaxfAwWo1NmxSbupviXW
sdYDz6Zj+v9nRXDeSJtmMiqHG03mrUen1PlkTltV8tU4AmfwrE3JGKxgZAhyOSPTTc6Fau9gf/Rl
qNecyZv7jYBd/2b/GUK07DqA/ILJpEmS4udaedLrJ9lqXUQGd6/5aH/MCPuCR6QcNz3+lM64UwPn
ztSTXbpJMbyE+4s78fdnY9j82hu9iaUF+AI7gq8eaMg+MjbvxJHXtQ/LwCAzH6+4vqCVhO8BtgJG
WYXrK/OTWJYS9nsovx3fKxk+vSLcLi0Il1c5DGE1yxxb4fAhnH9O/UMXbdWu14KA6ZFFMI9xHNq9
159NLcrEhuyaZDSP78JCv2POOjbCjRhYWxywmUxbk7gv5A7XViTJaoIuiZNz1EwuPNT7BAQA3QxF
yj2pmt043lictcPRWFQsl1lcy9AXty/uMY1pX23224T5ny5y827y/w3myPLsqre90kFaQPWV15zI
4LrQI1nGceAqvzbqj6lj90OWnHX9a5kfuEyP0mcj9KK6PN7eU6vf88KSEBnGkNdjHtTJ2e+HwzKD
GvqH2u6hr+DMc6ohuJO1rWhct8nzi0k0BvQNIVJ65EALbR6Sc1eBmaYxWxzLVkvvZydBkyoZ5T2P
932UxOZGFX211gFtzW/Lwok4Ff5Y5tCLnqd6YsRXCUAUTw9dpyAt6IEOC10VJac6/gGye+O+W9se
JCdLDRNiKOarr5c0TxmNVQsjQeUg+TLm03SvT8nXaDKDjcN41Unm7hyIVpAkBgt5bWmqQrtIIzJV
bSj3hU/KHXp9UhyMH41mvunLz9ng7Br739uBtLZPLqyKFBLq5Nt9ppO6FspD2L7JSwmk8YcxOAHU
3PiUa/fapSnhHsgGFTLMpYuQARlpgLRV9UMTBTQFP9326VnsVLwKLi0JV4GET3KyoLPqws2jdF9F
AIzG7CcAt8SnQmX1h0ROXX2iD+kPX7vsGI+nYvg+F/3bYWurLlvxxY8BRwNHF/wqwB6u17WzgswK
C0q3Zl3u0Lcas/Jw29+1GEVp5LcF4cNGtMYgk8ECnKO7LrH2fNjNh8F6fDIHSJuQXPPFEJPsW+SU
0UgOHRrHlIn0QmaYiJzT93fD3LuFNqpu23VvpHRrZHs1SC9MC5vQrpWo8GdeCnV6UDi/g9F1shry
+NYbzE1qnmVBXi7YH0eFu8q2MoNUnrw6dD6BX/XMIDq0TYJ2oSofG/04jBBaOvK7NpY27vvVUGHY
ks6phnjHC4CwH1tqYCzQruC77f8Kgo2NsboDL/6+cMSUEao0SQ0iDv2bsq7fWfnRCIs97NAbjqwb
WqQsQXvSeRcuwnhKnDGdqLjrarEf0xnBOuU45wcJPP7t2F8NDTIwGKMWtjgR72HoMZnlgr5rM9lb
Grmob++jxt5XmrGrt0ZAVnfahTUhEEOtSWhQ8gEl58G3QX7ApW9+u+2RaENh0gxflihwHCipFo8v
Mhdr1KcclXLugRR+u0gyn7oo7127+3XbzrLYl2H+bIdPpqOWwZyHOD2saMDdkN3jmZH5zpt4cmxP
Y+B8VyWwohTdUB9rB0XzQq12klK3GxEihvr/tW4AxOf1r8AScO1lMmWJH1QWDcKz80PbGvIVU5Xl
rwMP5/2yUEpDKHb916l4Jz7T0NRw04nuZnsfGRwVTX/Iyo9qcyxes2aX9oR4d0b4ACwJe5YWuLqU
eAVINLP8cnvFxFgXvVq+6UVkFGWj5JLCrlKheSs652FunHdm2556p7yLk8fb1tZWCOIRG+JM3gWG
mPmQVjlTzP/PtT7LXpEFo6eNm6WzF9fKs1MgR23kqrghRUaAsgCwDRSYZ5tRHHT5jukxpvJqezjO
Zr6b0nRH3W3H4+5w2z3xiBLtLv9+8THLMtQkzWTJzOyt0x/brDk45WNXbtUGVz/jhX/CdjbShPmm
Cv+G0Z0+DHe3vVg7LKCf//31hJxccoa87ZevpzapG0vf5UDe28nfNneev9VC/wc9O5g38Wk9lEZc
jcyLngm046A2rpnp7rA1lrka3hdWxE3kGKElz0FyNpTPpl96LeyQQyrvC1QptlLEVVvOAmsG3wxC
QbgJJbnhmEXb+0wdwXA1gxaflkTyTq2D+KhkheFOJeKIf79YMJwtBy7tdYbbr0MuyElY4LXnTar/
BFvnpT0ojL/F9y5rpfPQknlr8wIVC94+7malnSfnUVfe9ob8NmiNt+PkvL/ty9oHROuBYioicwvM
99qXPsv6SU2qZIHzJ/V3Sz/nwQ42vF3yt/Mc/9ehP5aEU2/oZUeX1DIhxN37EIb0eOMkWNtDNPto
x8JUs8T3tSvBoI0dvPYJhAPZ3h6P8mTtnC0ZkLXj5tKIcCOZKfI4cldQBGv2frIvghPJ119X9J6/
FVcqjJ0q/IMimkLrdW1OZJ7okEbJ1ds4y71wk+NszRWwbOQmdGIdaBquvxcAQZ8KD09i8Ev6+OD4
nqM/JVsIomdIi5ifXJoRtqg8NTrD6lF6lmv0ftN+Hrx6Vv5RpkJu3Nk3/Z2UZRBnmk24H/3OptBn
ldB2Sp0rt/4pK6YSTeApP8b6IO3b2nTcIKIL2mtz7xljr++nSZs/3t4Wa7F08aNFGctaKUuG5Pg2
Q39WqiOwXcXcuJfXchvq7wsPMcmbLHKytD0CRH0NtApZ+K77xEzhO7XpXae3KHP9HLR6/wqXFA4T
Hfo8ZieF5a7koCg6CO7PmdPGu56X0RutzhNEnWJj44BcuyuBVv02JSx5zdNkjGMess3e2m8NBK8u
DVMswHShIn0hyTGnQ6fUy3dL5cBtwJCE5extkkqubo4LK8u5eZFW1NoUzKmOlQbGHDspT7ABek73
fTa7D69YF8IAPm4uFe6xa0sNfBXlJIGcaiPGm55myOC3ZL1WnQFfpHNbMVIqyoia6NvAZUgKaMSf
JkabrDl3TQcVo40nz9pThFG333aEy0RHWVFSZ3KxrNP2RhmBTay8Spq8hjJDCLqYEp83hhsfcDX1
BBQO+hPdIO5k4WaZogD+z4HkaTJK2B7eDbVyDEpv7Ic7M4dRyf+fGlAxbrqtUFyNc94lsEHyyHsx
pFAWajxqA4lACiq98n85xRYL7WqwX1hY/v0iDKmH63XY8LgbfSh2T74yusyR3g7A1YOI0SXmb8C7
wa17bSNEHWgwY55wdn4E6e9L0InvnebARMT4t0y3y8W2jEn9Z0tYqoY5qCmSsJWU9mFm0n3U3/nB
0dLrg7op+L66PI5CkQvS24VdX3DMhI0gmEih7ECWXTnLH4tiS9H0GS0qXm/8ad48GtmaYQpGGK2t
h7amIxIYT47duKBvYGI9jPZ3Sd23xWf9Q6x7cvrFh/5xco1GQx8MIoZdCc9couaH22u5ls5RMWUz
qECeKO9fu9xJ7TyNKZ2LXs73efak9sVucmBKzZ6G0fFuG1sLTuqVkHzRtyZ3FFwvfKrfEUrZ5/S+
kDO3ch4yJXZv21g7UpaNvQhMIsUgvl4nxSn9sZhoVrTSKY4zV8vSfVnLbgL3M26lO42ZZ2ABf0tt
sUSqCYGxAlDxmcv4+ku2ZtIqlUz5Rh7yDyi6e8OY3N/2bXWxLkwIGy/pdLOTfIZ2ZdszLf2DYjzE
GjCuqvNGS9tYrC1jws7LbMtUJIMCm5YeYPA+1wjV1dEh0Mdzr2+1CNaOlMuPJxxbUsfcc+xjLCmn
d0Y6g2DQ3XTI9pb/tknzfapuppmrwagZDn07msLAGq7XK4MVKVRLektZQ53DzSeGu7xGAr3ryaEq
fclN0Nxuamd57sqd4lRohzTtrpgK9YeeQWzgRmEFLJo0tPtfVlvNYzYlUYz61gRJ3pzOXuHXw88A
+HjkWo0vfwxHK/Jds0v8xy5VbASmmr6OHqQkHTdSxXXfQAhDpgZ/n6hCpthjknTlcsak1IcUN2jv
BmWrkrdqhNEqhqv4HyI01x/QD+YAbhqODgkKU3U+FiDgZP377ZBfO5IpI0MMSH9sQd1dG8mkNOfF
waCsOvjRGya4pn0xGubGKbiW73DeL9RzyDi8gEzG9tzVtsIjjcHtbtj52X42Tq2ysX1XfWFKE+YF
9O65AK59CccmbyyL429GjtLrPt7+UqvLAVHFwj6N1oXY0IttJ6H8zV83nE/o21th7bbhxs2/6sGF
DeEAl3WpgByIF3MzZMa9X0BmXUV2s7vtyQti4uejlNW2YXmD4k0sDc6t5M/GvLyZ58OUul/th4kZ
QU+d7+rITZP3xp1M/0nujsan25bXzjwE9WAo4sHDhJiwQuM0hZOZmlxQUTbtQS400AHn873Uz8Ub
aZCZT8qd/W2ba+t2aXP594uMTQFYDw2ZTuzlw2GWy4eM0nVTjxsfdd01GxIryuLLVSWYiZqmHgYL
PmNd2/l2vKvQW1Hl/NHpZDerN0DoL2ZmliW0GPflOiTYVWv5ORde5fLQ62XQE+uOq/RvQ21Xnep8
b0qnzjy2X++cj3//Fakka8pC/LHwdF3bswBFBLCTpueqeExNlZKosYfnbmOt1j4iHGtoOzJIT74k
WCkjjRngXmKtjGm3iEYD4kb5sJezc1lsIViXPyYmiotICFNRqHPTLLl2qZgjnpKzBtQj7nfUFJC0
cqHOu/3dVj26MCLkf5Jp+lRbVNKlYvTiHt6K6DBro+f79k7rnm4bW/cIcD2SXMvGFmJwkbCBiYMY
7GXoDoenMardTYaWLSNC5MWFkwzMqkCtgOJ8PPvHqDd2qHJt7KctM8IrnAnSoq0ktm3bMfB8TKSH
v6W2W7aQDbzsv68lJCh9Nk9NUC8lJQOOiN4geW2OkbUBP1mOtJdR9tuKWLiaAmMMtIrPhYyv13eN
W88bj/zVL0WCRdGKLgKnz3UcG4NvFL61bJrYdC0HKrEEwamtvH/VyiJmgz4Sc0IiflnJq9bR6HKf
DflXXj8EUefxgNt4XGwZEZakjNLOt1P7/6HZjIdsqrbbIWvJCDCL/zwRpwySMhqqcDmpbeVUfU99
9IH2wUb0rtpgfEyjDkFbW0SAxr7OtQ2Q8ZyFX7TuV64dB4Rr9I2V37IinGDKZEdhOECnibRRDkxL
IZ1+7PuNU2XdCsALYOuU+MSR07rnBavGcXpuDODW4SlpnYOWHp0tOcllcV/sFFrz/9kR4jiwo8yq
yiQ9zwVago4nlyhtMAFiW7EbaT8gJfE2E64t34Qcu+jodLdJRi38W+x86t5agZvoW3PJL5Sank8a
qsoKJWryHjEa2kznuuRboMj5ONvIbmmqKzX3aetpLe8V2W30n+X8sZprt9L+dihqMe7QF4NIjgI5
Hc3r40Gfc17pzggcoTzShAHCZEWfb987qwU/am4L2wGtC2pJ1zbMRFYaJ6brV+p+6KlyetSj6a2F
8leWvtemd50RuHka8yDLNzbaysMWNjIuWMpKCxWAcBsNhaylXcDhNxf/SJDwQb+bnlrZo73967aT
K6GiMp9MrQxTFsQD1z7OoRJO41il53gw7ij96V11SBO4eI+vsYMnAD3RCjWFb1nNsLhVSp2ebV36
NOrN936w7vMpOBU8R//+vMWnP7YWny+yyEAuqizJ2/RstScj2uNV2G+cUSsJ0JUJYYHUKjGmwsKd
vuICzKIW1Q8tfqzT5Anuvzun2hqkWLlwgSuBTtaXviNYlWufUKWomkInFuXwy2x1rr3V1lw5p64M
CB6lNkRPY0veOEskjPtKnY5Bdm8/BkV4MOvmqP8t0JEdjEFKy9CE0i8Q5zPLujWUVF0SlcD8KanG
o6zpH18RdOA9IH2if87deP3RRme2pHHCp7bz8n/L9g3TBEG5sVdXVwZtCuVZIQb8kGCkkZGokDng
8zG7623jAAnjbTe2LCz/fhHPsxzAcxGl7J3QRHfmqfX/dqz+eS0ufBB2J7V5LZtmLJjqEyME0PD8
SzP1FduSrtDCUEQLijC+dsOILaUIUu6LzHpT/uice3//99/p0oDghTmUk57kGIATzdfQfN2oba5t
EfpaELvT4ZIBXV87INdyr9MmxgEZvnrdCLx5cu5S1XKtKXL14UmZ5A+GGt7ddmvtiL40K+zMcWrT
IS/z9Bz6D3LzU9Kpf9fuHGy1mdbuO96Nf/wT7tSRElRsqvgXp3Z09nNV8toWppjeiB5T4x0IzXdT
5HzLB92kme5nG6//tUvv0ryQJgdK3+kq/Pnn2n83px/7AdI0t5vK/WQUXuNvWFv/qss0PToLNNaE
bRv1TZiWGtb0xEXw0VX1nZSecmNL6nvVDoORWADeyoPmOmh4KSuh7rB6YCzm7mQUp3wZOdsI/SW0
hSxzgYEyk6M9F2qEpZMsPa6DmWscE/7whCebreotE8LyoDzYWMGSKejMZ7tw4XyB7uCdnW/dC+sf
7LcrIgA+sRwpkG2u1iRfoC/Z4M3VwXnVYQSJDxkPr2XK0dfLIpeACKu6h7Pf/mQzHctxNJRbdGJr
BzfoKoY8uelYfiG5UiaUS6WWT6ZJUr7LKpohUmxszV2v5SLcbst8OTuUUt21K1Obq4VSYqVRzB2L
78uPlXKqM+YqlY0wW3OI1xI9HKZrQIYLMZBJSH9lrZKenbKod46Vyh7172njnF2LNAC55PfQXXAi
CFtTmlWjj/yJcyhilFjz/5nVaJc68lbXey3SeL2wLel10CgQ7JR9axdGqhHR4H2OCUNKmhdZG+/M
VWcoDT93I5Y0+3p1UqVA3ElV2ZmkIf1npGnsvxVyXG5vBqz+MyFSPk5aaoatyqpkyqms4zsG/8zg
yJyb5yRbtcy1CIAtkaSKeOPRJ7qjRUk1ow5xbqrgwMNrKTvfvu5WLVAnZe1hlzTEOe9URS0tCslF
NClxpXJy81eA6xbRwN8WhAJDVvajoT0/j5vvTZKd8u6XnH4KrHTj4l69UC8NCfs/DKxI1XNcAezo
B6cp3mlPxifqzFN/0KddvSXbshZrl/aEgI47zRnqJY1bPt2C46ifMmvj5bO2aRAgZN6AUj07VMip
7aSbusTkcaX62lGqTTdpQkgMv/nF306FLGGtMzkO2p/9CQHt9c6psqK2OoUjWpM/F9WjQ1Uh0uiB
ZdYrElMdaAWvK/qFVGquDYVO60PbMT6/F5tIuycYks1rbS2sL40IG4dTICnjlkMtMA2qBqdmk8p/
bfUXppGlr8qLx1r+/eKZEOud33c9FoascVt6ko3xUzY23iJbRoR7UwsUyVQzvpUeZTun+7VsUGcY
drfPgC0rQso76H2QwC+bnss8KHZpb0PhY1eNB9/9Frpk+e5i5vQ8c8QALi0TMT9jPCcPO5vzuf9q
/ko/5HPi3kmx29RftppNa/c006aQUQF/4k0qrE8q+w4qg3EGQ+sMn01eD/82QWm7YShLT1Oef+/N
Tt0I7dXdSkxDmQFuHTmC65iAsA/9jDTJuErRhIEds2a2Xcv7nbml37lmiXFtlfjTKVSIz/kIneiq
yNPsrBjnhX+7DJ8cw3Cl+t3fhwbQLkr1jKDDpr/ss4soH4e67J0gz84dTKLej3pL6mAt9C7/vvDF
yryX7DrDD9l60xVnYNdBv4GzWAu5SxPCHmJOC6pwI8NE+GUc3iTfi+ENGF2v037SGvA2JyXWjh7D
WgCT6JdD/ybcdwotoVyzq4w9O7mzCef8K7B9ZINLqRRkDJmIcCmoTd0guIdHSeW7XVLtc/Nr9E9d
H2yr8LJE2UgQVy9WgD8LBAekPyfedRBkM5lnmRXY85vHJgufCloEgdy+iWNTcsf0R5D/GqKD4s8b
S7cW5ZeGhU9Z9z58cg2Gm7A+SvPkTlF/8LOndHhF2oja8FLc1nmkipJKbWQY+eQQ5lJ3hF/b746v
aXmCwvljQoj0TIZEtGGe6vz8sVAa7E598Ovvd+ulDSHUzUqLg1EmMJTmaYj3afSwqaO0tmEvTQh3
hZmGvlPD2Lh8KeYk+FJ6cXqNFws6hkq5xoJch5tmxKHNTGN2VrVgPvAMQ3Nas34ZkxLsb1taOxp4
J1Iu4Kag9SlkCXGQl0reY8ke24GZDKXnIYcwMvD5UfYsKWgfOt+s7uaqVb7NvbrV2F/9mH/si3Ag
xAvN2LA4Kkz5G+vlJ59et162RQ9Rpn/zYu+2gZQufUy2kF16duHVxezpW6MBq/v0woiwTyV74Aq2
7OwcBcMxCMbd0D9FtvpYDq/Ih8Bm/fZGSPFT35HNKTM4iaDeZgKNyovVbKTca4mD6TC6AVQFjLGI
q08TQ1cqw88gXJfdGhYEu3ZzWXL3G1nXkueKqRB3xNIOhfP+ZUksnx2rkbRnXyTV1Ss3/GB/7MOH
zRtpzaNLS8IlbrRmk9u9zg2oBrsw/+RXv/S0Z2zed8t+6xW2rPULtww4dwyA55B5Cbt3APGN4DjG
kl8F4iOMWrzRdo92502w8H4zt3hPnjUZb9kTnOuzqI+UmJDQ5u5s9eboVnXh2bnpmm24nxgfAFE8
HgfnZ9Ikh3BQT21nfHXU0asSc+PkWv3QVDgWnhAZ7lDBdxm+l06Nw/zcyach1A5d43tW/qY1PviD
fn/77FqxxetjmVeipPYSdBkZ42QzuRqdpdIx31WTbLpaAHMXujo5UFaIovS5SDcOzBek9LwSEXFk
vow0AMy/IWxAI7PaSAtq9C6k3vM/F8YBRY/RcSv13VRWe0eLHpX4IZV6V06/jQMVZeWLUnT7Nvyl
5d3h9idYOXb4MUuhdyEReqGIbg6O1Bl9iVqK0x7yg9GErikdo01u7nU7SzWJK4IrXMh/csOAQlBF
lWX04+rA1E3j6pBt7JnHGu4Yc9uST1vJIKldIwXLA4mKnJjfSVIzcDYguTd1TKrPiZ/vutFQN86f
lcvnyopwaKuWHllajBWNyee8PoTRITfTjShdNWJSWQQjxdSj2MQZSqsJ9XpAuaTOj5b6mJXSvR/9
/bOLouIfI8tWuXiklFnO895GOtBnNjT+6Gs/QwhPNq6F1SBgnwEQYCiJqe5rI4mUzaVi4UmvohEt
73/OqEjUyUaf5Pl1IBxn9BT+mBGOkGgyJnX2EekNktBDdDgx30W6dCyNyRta/QNyca4aPCn5p0m+
dxrTc5px51fNTlfftjym670znq34+zS5ln1Xa3fs5bOUNPfFEIONf2fAmDvtu1La+wiFb2Vua2cS
QFJG+NDiBnsp5FO9OlRFqKCGkxZuLb2p7pN/+p/lK1Bk7PrfVsSSZVaoQd/qWCEFJbfzkoQ3Vqt7
tw+XVV+o8oLuZBRGFsu8Y6bQZV6s5Jrn0+CZZy949NsvuvXxFYYsGRQ1NWLgF0vgXUSvMlpS13a0
AA3g1I+pHfxbt5G6m/1MOhrBRAW75Bq5bXNtW3JF/bYp7Jg5lIa06XCOK8Mzs++jcoq6jbtibcMw
Tc8IFXVL5ISEDWO040AhPorPNH/cNntorB+FdQwOtz3R1w5L5pW4AajDUSgVXFHitFSDDDPVXj/2
Z+kOroV859+Xj4U3HPPYDVzLVdzCS93sAMXU/p9PX2pPO33q98Zd8Fh7jeoO99Yx99g9XnKf7D7n
bu7Fx/S+/7nxW1+mRtrlTxUqn/2ECnJkwV8e5eRCzY9QO942sAYSu7IgbEBp7JtU9fkYmpkc6ccd
zLF1e/ljqlZQbGngWE618aT3O8uCfGuLsvIFtdeSHVw4KAoh+EMS5Hq3ELQ/WV+tyEVnqPkG/DL5
ZL/rv/tf2+/jW1T+widKfrc9X48C+3nqnd8gVq8DvUYJN4Wt2KoC5tHTvNyFlmJsbJsX/KrPDoLO
R9UUWn+o5673qunnFRc2ii4wnhjxN3+I9pYZ35Wdm7h6E7mQbbs0BPNp147pe324owdpJv2BCc8g
DHfTZtNj7ZTiOf77BwmbzMlGvwkCJpqtMHdr5h5GxRtVy9N9ak/jxmW+7v5CXcFOQyPXFI4qIwwz
Oezgo9OaySv9ZDeroZv4X6HUTroH7SH/MSIXrfUHtY8P44PyXp4OgfKI2kfab0G0Vj2/+C3Cvq/i
SQoKc+G/NnfW/D+Ue92puCuQf022utdrsy5MPaKhS8cX1naRGyTV6M8aA1P2vvyUxzYzOy2aKQ9S
dfKhEPZR1/LbneV8LKP9WN5NOpSHQ79RiV1NvS9/hBh7ZUQ3QGGknBf88Kbn1PLm5iFwo8INPra/
oG9VvsXuxMDDx+bj1uzf2oVxaVyIsxD8C4pZDP9PQbYbzW+0rLym3ji+ltNJzH2oxDBzS8sTNj4h
vJyonqpxxsP6PiXxVdVTk5+G7Iesnfv+O9COV9xQzKGANbWW6ohY9TPmMndyhMEX5GIV0ZkE9Rkh
rMt8++3Taa2CqvEuVGAO02mziY/iIC59CQhefM6T3svD95VieUs3z49Kz+kZ4uCU5pH4fsPsyltc
AztFEkMbhMKm8HDJtCS2spBx17F0DtWcIjJx8Ot/h9pF4S92Hpz5k5LPp3gjVX7Bwf98TJLJAHwm
T6Mbcn1MKsiWaemgLmTb/4vVkUZisYeszx2KN3kY7OpQB8s1uW2AtPc8u2bU3PHG2qhErOUfRNHv
HyFE0+jnUdwsTIGy9QXEnTdAU8DI531sbYTRWtgSQsDUQIoqrPG1t9qYGXanBgne7uz2MH9vUzfo
veh/qNlOG++DtXtuYdEGAMl/TLHvo4xmJs0zCop+ZPwsynrwQgmdl9txs/xgcR9a3KGMtlDEAPp9
7VCTDHPGnULYGHt1fAqrvfa9CM+d7XZbzeC1U/zSlHCuAICjT1tiavCKz8o5/VCCGnVvu7M256Zd
GtGu/dGLcE6ggmafq7tv3eCWmdt78eyqscdUbPh029zq14OvG2UN5NVpcl9bs6Doj+0Aa74l30/6
0n52x6cA2TBr7l2/2QjztZPZcgCJ0LRnq4uvIcuO4gUjxKE5aJGXV/6Dk6a//NrfuvzXlgqlBofB
veXuF3MfSHUDJ1nEB1qtvjOUfpdlb+b22FVIo71Jp3NQ5W5kvlWdz7Hh1sMhlc27pvfC+WOgbGGW
1rYBnN70dflFi47K9Tcei0GuYb+C80wrk3vbauN9FDTKxmZb29iLNAWgCM5uXUSt5cWsTeWow6bf
+8cwlfZ5BFw/bHbOGLltfmqq/im2yo2Lfm1BGfZRYXwgr+A/175BhcPwB02QcwiZKmwPVpnsNq/a
tQ94aWT598tHp1LoygCG/jzXT+X8WQ/njU33QnVzuQMuLQhL5M8UbIyCjxc67wqz2/kM6qPNepIh
lcgR+cyC5VmdddIpzN7FyYNExpoYblwlkPe3AyNuussrfz+kETBO62087AO4SnXt2CBJrtR3LUTy
0da8/FqQX/5q4dJIplpieHpZcvisi30w2q6ffkPErU22jr71dbYUBm+5OthV10sASYSRFA6XJEwA
4JUiF1Ggfaocbp9GqwsNWJ6uCVnAC5HLGf6EPvGxEtY2QHO0NJONJu2qHxcWhIWWGmUex5ZPVigA
VQfTs8NzkW/Bk9atIBxMJYbet6jK1QV6mnUNu8IarR2q3O5SwxqnjQx07eyGT/y3FcGXLPLRUl04
frP5QfWNnTP8pOnX1ynJ6C6Xgw0e/LUUxVEZiAZ5p1HFF6KtGKZRzxy4QqL8LfW8bEweOlg2QeoF
G9tx9fMBq6J8rTJRaAiORbWf5I0PP/RCRTmRMTjDJxXt2NvBturPhRXBH1ydCwToCLau3Kfd9GT3
Sxf1NDdb7/21o3kpMcoygF9A5cs+vji/LDOpW8tnoVITAQFgD5XhGelXRjVKPdkr/Z4K6W3fVk+G
C4tL6FxYjHIrkMKIjdQU/c5X1cPkVIFr98Fd0YZfan+r1bIaigbIMo5RsBcvVqxIsiqZ8TDJa4fp
5dq4G83mPs+T0q3SINoNxBNU3ygV33Z0NVQuDAuLGMKEOUY597y5jJh3D6r+k0GrjUhZNYKoMQpD
2sJTqApfE9CcP6PxcPYd7QgiNKGK0pgbmdjqksEcRg+X088UR2ACP2yYFePMoAHqdlp8P35x+plb
pTg6Sbfx2dYakbqs065ZCDGW+eZrl/QcdcJW4hy0y8gNlfkOvkqHl1ZPRzx1w8ILH+RT5u67ND1a
aCpV72+v28rmAykKhHsh9tZ50V7bDwNNUow0TahNUX7XgvJrFVZeWQyW5wfFRpKyaoxi66JYS0nE
Fi4vq6vHNJGgfBnkKd+Nddp7RZtpOxvitD0J6RZx06o9VC2YSlvWU0z4IljEB2NAMQTNKwZce+WU
TY0nz/lejcL/3f6QK7EJ0tqEVA8VOcj1hLMlq2y1lNl8tMuZHghSdK8KhuORAvbjjaDZMiUcKg0q
cSESaJDO+lQAUF5Xxtitla15lbXCLJHJWbJQ6sI8K+zpIYjKifYCs7Xm+8iFQXyXfEzuZdd/V5xL
rz8YJ8lDmfT+9odc2X9XVoUPSVoQS5m8ZFJe6FnuT+uY7G5bWMlu9IV2iKRgEYR8TkIvDmUpnfqs
s5jTrIce+hnZPjCV/89tGytXDVca08GIk8HWJL6GQySfrNJgclKvwtGFBeSNHCT7udhrjbIvouwf
qKNa6ddto2uBATIE7R+diXn6ztebeRrSuCg0mzyUuayk/pZSx5e21mfliqG5xQQaVRoGJkQwbmbW
VtzygDq3QeMljnqQg/fGKbQ8Wfq0yX67FgwgfjksYD5CbEgoKmRTZ0ryjLEi/5w5CKh802LfHeLM
A9D3io/HFBCI+YWHVZTBbcuylqEXwa+40NzAl+QjIKzMK+tp2gjAVa8uTGnX6yTNKW+ckg0cAQqQ
22/D8H6y39XUSapy62JeC3YGTzhsqWrRvBAOePQsuzQbcMsJ3vcmSM9C37iV1+qUXF0L2ycqIowc
CMd6nAyhNWjcIUwRI+9ekfNO4GkmL0klN2rmY5T9a1D8duRXzMQuXIvLiDIScaR11x9Sk8xkWKRX
UUx2m3/6yuNJfzsq1q4QDVIgJAAXUMWLoqQ1hDEVNXixpvRj2o1uURSnKHb20VYbfG3zXloSTts+
jKYuRpLoHLR16SmRWbqxP6qebaTyRvxtmRKOWG2247Eo4CGpwl9l9quvv21qZq9/Nw5yti7FeVPY
uLWZOWlh4Q0qwl4hZR4A2bwIDlG3cV2s+wJobHkRM/ErxndVpnNd4ssw7vviLiV52ShMr7vyx4Lg
iq2VQaMTaWfUQX6AGfLfvGa6BUTSHxNCYuujZ94FC32Sr/4Tlm7df5+3Lr2t7yScOVCp5CFchnAH
lPf6wXD2zt3tnbJ2qEFQt5CUW1yv4kFjllPoTBFsH6hK1F3p+tVD4t8P9tO/t+2sHWiXdoTlqLWk
i5McOz1CAvCrSvHfykVThOItD/RUd6iOcqxdnyq2bziFNcKcVSs78DCT9vm2B89zy0Kp/MqAkMA5
5SCpfrLQKqCapTV7dV8UHg264M6aPwzRrzm/j2m/Z/N+6Euv/NLC0Tx7Vfptyhw3PsXBfbmDX1ja
IgBZixGIpxkbJd8D5iU4Pk1SWzc2v8uyYaSVfo7B0yYYd2356GbRQINkhLtWOOaGShut3nK4+3Ik
lhk70I2N/brWcCbz+mNCcMMP1MwppIC54Sy+C/4Pade1I7kNbL9IgCQqvip1nNQ9YWdehJ0kUTmn
r79H43u93Wy5CfvCwK5hA10iWawqVjhHvhmj3tYGB536d36E7nPiiyAqTK0BJPeVYZXHOHfUUV/l
UuyQ8KDSXVXw+lqWoqa5pwVqhS4APLbOdWokRRd3Lb4p0PMbWTuG46cUlTs5I7cVUTYgbOG1qS/d
RwB3zF3C8P7Im55LBDG83AHQEXgR+b0klV6hf7ZzRjrdaenTdYVe6j8DC+88B4iWOmgPEwEU/pTn
hQz0LONG22Z7cW3cEKfx1F23lh31IbZTVzvSm+ZuegdMoaNYhT06Atp6GltxUk9fiZbGm1Ffqr+f
fhRbfx+EVNKCGB/ly7hESrRG2G13prKmorGKx9ppAEKptDfDqNgGpQ9ZPdwbjfGCTl/v+v5wP4Wx
WaiMNH6twIUId+BnX8e36db3pBd/DdzJfbRqN/R4XeJ8uKyFwaljIBNT7UBLZgQqflzIw+yzWkyz
hr0lDy9dAdhwTvZgSatPxTB+K4Wmy0KILR66o1zaFMxgbhevYZ8ajqSlcpyC4gagpZG3Q5w0266T
R5tUKR2JdNQw21I5mmr1aQbNTknUxproo6E4cexmaGvwK92RKo3j25YMI572eIjgRSfBK5wLr1sh
lUtg/O5jsvIn3S6b0BtyXlf60o1FazZaGdAIiRQls5sBGYlaRujpg6mwtKgU0I2ZYZgWIxJFp3yE
tcApVS0KRL0WwN3QFEyenS8LLQdNM2jY03BjbFTqpXb1kPHSCIt7dyKE2TtJ7gMANSvoGkStpgMM
YWm+yTyGvyWvglHDv1fCaMcUdmjA1lS69yzO0f9AM7BX6fSnGTvaFrUeF/NPj27ipFa8I6uoQIea
4jR78at+yO6nnfSLeNFGsfFavAcawkoanhq6NXitJ2Q+kGvfwng2U6zw2DHxLWboBLvwM7TVX6qH
rilUwhPX35K95MGxZV6/B/PnsEJPUXyv7NLXwc3v/I/0rrmNPXCyP5loNnCum5zFqOZ0o2ZjcXJD
u3AS/TCANsG8uUCFhT1wA6DauSO1UyS9t8Wr2VgGFNoeN3QzCLf9Z+PSxhbXOudRwFNsxh/p8ijT
aVbsFCmq5Jk60SbkDBUtWdg/q4WfPV+tIBZNCBYqqLXT3mhedcPZzusajRrc+e9TNclFVcBRi64b
2NeP6vr2YF7g/Lczxe9zdT4pRJUfuTPZosNj/rp+61W2d8kUYh8BHj5f03Ziuu21tWTcX18Fb4fm
/3+ib4I2tX0ytyML3RZ31KqlxLougbdPF1bFD1HBmfcpsToClmuwJ3zGQO9BfuO6pKXCNwDX/8+A
wVadL0aC2ws6A6IcP7+V7W802r5GTnwru4/Brn+ipfUFjEbZi+/l3YjX9Cr+1T0la97ULm9PGQMT
ib6ixGgJ2U/GTT4gSgt5wfmst/9swhA8nC90ksSgKlu4AwX91sSKHem5WaGCeSf0ln6Xra7vK08N
GUPQg02NVAkcd7b3hpeWU89YrN6cnBqbfCBaWFfBvJjmc7wV7OEYrxJkokZLtosjHnd0XRW3fX4z
8kKFxdz8qWTGPMhhlY9SiYXlVuGY+GMfdVawll/rTbnpV+YtRtl6EMZx9HTeryun99NKfnLnlC7E
aKgPNZ2AjWxYOfVq1eqcbPwmxjFsOcrCk8bEJ6U+CAIAn+m+cjC1+atbx5vAluzQ/X8pyU/0frKo
IRSUgcqzIRGcMiy8mIBfWuP4i8W1gD0EM0Ao9GGM4lzvE701CyTesBa47nCLbjLihoOdvow7Hmza
slqeyGKUowqzUAsi7JsooBMFHM7mJFvDoK86E+0yIFzP1V9SboVJ+kBbHY3QyUoz1JWhpZ3VxLwG
8EWbcvI1jLcxBjlsRgOuQKddZE+DflAKwu22nn/lQjNPpDC6oitj74uzZvo3iTN5+lr0yN7YI9yg
XucNHLuy6BlOpDG+xxjJAMZ37DDAblLMfGz03il077pe8jaOcT95H0vmIM53PJPcsXwaU4Gj+TwJ
jNdpFbUpUxMSzOwt7Xe5yOu4WH62nWwU41AwhRSqfQsJAnmOWsX1o80YtV4au+glof1WCjsnB+WD
gYzh9d3jXTjG0eSJFon1rBDpN92mq8KVdsKTgszP5rqcf7htPz2Oc3staxMrOlSDGbToRpVj4P9m
rarJNm3jltrFkGaSY4j5qOJBF4+9BfLn/iGSDBAKl5M+gWomJ8W6laWMrvws1TAN21C4QzMjPCi1
ecGXN+TPdzI3JOxQ5UXCBBbI95QB8XhVWG4g3w89Z0cWQ2O8JmfGEowLXWSCpUnWyDxPVMW+jQkb
yx89vy+dTvjibP3ipT+RxBg6saPECMYA3dp1YkcaxmbMm0h4HA4NJhmfFBBUaLBoINsi0vG66MU1
gmRbVfBUB1gqo9dqbSZCRlJQNsqpRSMiWZ1huppPtjhnXry+eHInwhhVJpOYd+2AqZWQTm9jH5CN
ng1zeS0U7bLDqNQIfjPPGCteQnjxDoEvF9y2KGNjAv/caYH9tFLDFG3Cjf9uIjtK+7tR3ge9VwV3
EbqJ0JRyfVsXV3oicP6gE1ecqJLghx0EjnW/Atox+pVuB6DhhBKqSKrqhNP2usDZhl5cCgNjFmj2
wZwVe45TCeYPtPbg8n5HJNuOUv2sSZgHui5l0V2AV5UowDieQfnOl5VTEOsZQx3tPR2cesMKnFeR
YgU8HMPFSiyaNeYDw6Q9SL7P5fToFxz1HKvJgGgwYXJR/sjpahQSS6ruMZhq5SVaaXk9qT9zcuwm
gnoG+oHBV5TgmOXRNsw7EKbME3zDflxr23DV3wRv/UHvrfYhfdA28MLvsmBNu2KdPYxejvRveyxb
q3pC6n3Fe00tmuTTD2L2oekjIw7mDxpt3TPd2NXtfFXtIi9+Urz4jrxGDxPX1c3289ouMM40TEbS
+z6Eilh/dP/uO5UrrCZb2n+k97yHzZJGna6QsT86kG70SvjZ8sz7wnCZlbnXdfaHIPDaepjLP9WK
SmkPESg23Zpgab41a3uPTOtOvq8O5bqw2zWMkCdt/ddgU23bjfhy/ROW9flEsVhzkII5VmvxCclG
dZRVvG2syvLx6uU9AZbM+cl2sg85v5L9NDYhCDA+VfNQFFvgYIMw7Pn6gpaszakYxl+hsXAC2xnM
GxLlokVsXrsp4agFG4t0wVQZWoZ1kLty3boDijC+XbwqW0u/zW+VTeBO22FFjqrde6NDV0lmKW72
HnnT7egMt+G+f8HfW9mK38N1ZqucyGBpxgtNhn9bCnbMJZqiEDlMfN+YPVdo/LtR7CK0aALKJZve
Zo6ov/vmTsMz5frGL8ahp4IZEzXUgZYCRwsmyu5t0YpsfadYhpNuZMvgXJwlH3YqijE+U9aVaVrM
uuSqm+oeaQF3znhyFsRTJcbaBEpDwLUEKTfD5328Gaza6twOOvUFmo2NeZdych28VTEGp5OasaQh
5DWO5ppe68zr4rFC8K4hY3IUsTCo2UHIJFnC7bSNIeP6vv00tF6xamyzkgrcHywD08gY30RWugBc
up1vZVdz1OfiTty0nd3dZLfDcw7z3X7+BgXM9S9YXCOGOueyLNqWCKMe5kTFSJ/go83qATOx5vBW
kye95aQbFg0B4FMwXoixWCCpnEcCIwadAj9t0HiuWmXW2qBni0xnCmwuo/Sys8WAAKhfEXGgpfJc
VA4kySwlmBIgRx3o94bXY/LFoM+DJHmdIdsowVotZi/0VgHOEIbnbtT0dwoEkuv7ulhkxcAepjcx
QAeq1vmxcBI7RmKqDZGPJUuN3RefgeaVhduBVeIXFd8qQClp02CZUeqm6n4iW15f5BKMAogs0cON
GE+asazO5cO4J4Y6zN3phWK38YcyDpYCrMisX/ffaeT1oCLtN9KwHcxPztIXTxvYY/PgIHpNWcRn
0QhVpQjRRS4bnQW7OuSvFJAJmEUSlHXeil6TrlCEnof7ETbajfIgNqU1jYU1s6PwuLRmr3xxxdBx
AF4w4DcDYuN8IzIwqKlFMs+ixZlhJZVwbHPzSBvw6ZkYqXSjJAqtHt3fgNiKXzlbMbvQa8IZFxs3
RVUJBSYuQETmhJX0qJDXLthjxmUzRcpt3QIxLQ3c/Dv8DywCCnp9UcFFv7kKkM3zZSPLEeRNi7kc
UL80xg019n1xN/DQGpc2dx5gMWYsXNw4RsuznFZao5nwLlW3C2i2lYsWKysfy1DGa6n5PVXSLwDE
fVzf1yUNOxXLJA/8esJ80QSx8qrBYEJQpK7gZ5avlzfN2HKu8pJvQ9M+NNkEXC266c93ctSIUDQT
djIuvkEmmGPelsscteTPgHsEqNX5zsrs07ZWkjAUkPCCZgR2Tl4R9Sl55sSRO7ZAB8oljtlfzNgD
kB21duR/MSnAmElRLvO/RnMKFZXR+ndQAvy/rK2sejDXbSJ4RYgqE6amRRMVBLouZSRum8k1CuN3
EYqc4tniFmOSBsArYD1Ap8j5FreCmChCiPMkSmUJ0lNMMJGr8+bvFsMuoPmoSAQBGBHv63Mx/RgV
cmwIuBPAdSGbtoktMdYxF9k5XeQCdEUpbJrZqP1cV9fF5QFvZUbTRZ/6T636xBf406SmYROBBa8z
Zr4FddCc3ueo6eLqgDihgpkOeoSO+/PVyVIjJ6Ro0Z1Oab4zMpHYMalD1/TFaNNMcuMh/0l2Y4H/
lBuvpC+1XYtsOycXtQTyge4rdNrOrXvok2diwabqIlNAxnHfjfdB7FS0t8CaaBF1retuPrmqQG5A
FFVOtRNk4ausrH3lRkASIp+5rJtg/e83//RzGE0HN7ZaYeAGraZ6tG4B+jINT5nA060lQwgcTIyw
A60BM/OMoQeVcNb3JbxMWuuubr6NQ7XLdQwHawBxrINbXS6tMuehKDOKBRRRVHDQag5WEqBTYSjh
/MjNNjL0utGHgx/MHHqfUv3kT4d/tX8XMhi1Ktpw6LNcGA4D9i4sY7utiN35z9elMBb9LykmppVg
ijBLd8HjK6A30K/C8eA3k3gMGxS/VNjDdVlIsO0VlW81f+w5FT3G6v6v0HlIAIHaDPV5vn2l2bQt
IJKGQ1gpWu+YvpCiATMsx9GbqFJ9qDpVXnJUnr0+FPx6c33JbD7hRzwSVJAMDk4AYTMXpQQKhpAK
2Nk+Km6NaS2QPbrrrbzbdBjxA/bIoVXXZm9fF7u00+gnxrA24n0wszA6o6kVIOX7aDwo7UERErcN
HaF96zWgfT5el8S8Lf5aH0iM0cuFca0Lmhkao3UtNMPhoJtJaBt+5fl5DGrWPBVt4iu8otvSaWJS
UgOfxQxDdzFPm6KikQlkPIwBqQ9m3QPhQI0qrfPMEFRlVlcZZAC40Ahj5Gt5MP2HjZ07AjFSByqa
C35QJZliIDHL02Eqqn1fUsdIzfXQpF+JMLwS0uUcr3JxkKChmof7cGfAYQb9OdfeTlTKtCu79hAC
nmZUe6vHBGPVvQvhB6gB/uVRzrL02bqBFmB2MOeyJDJVSS0Y7UGjvZcVMijrBnvqgo0sc3bx8lbM
7Fo4QVAGzegw7Is0j/tOr0nVHTStdbX+Buq6UvzBa/3PRC+sAKW5NqSPGMXi7CdjwkF9jXZKxLAg
tseWAr/yfI16aqCbvzf6Q1IE9kDfjXBLUdJI0sx+7Xx11fIa6C7uB+a+UXoHsR3YZDGFSs4FJmVk
TnlGxUMlgbYCWLRh8SAPkZcnHSe+WpaEx4CJ6T+skFmaEdKqivNIPMj0pZCtclxFgWwVAm9Ef2EL
0RaLZy/wVYDvw+KrBBIdhnAyxUNc6beF3LgasidBapWI5WYwnmKI3vOUk1xYWtypUPl8G6UgVGmL
MsQhqKldhxsx+MT9H8n7v74C6IlCWsHA+oBpwtjNKGvCthyxtvBTFFsA7zxraDIeCccrXFgxGLCf
GWgMg4rALZpXexIrFphj7KW4lg5FiNhoBIBI7qSKdKuE3T6W7TbkAbizcSP0HhhXCItnVvs5jmAW
FnRSIJJBUQ64jeDlGW2So/siMe1MBrG5IO8GYwATSHEsxXg30I/r28q+RH4Y58FGhZEAUEGIFxgi
HQjPclWbjENTt6smvM3yeDXDBUypm4tHk34Xw2s0PWSrkqwjTGZr2ptwb/BYqi4iKSSCkR6AfQPE
PL6FuYsm+C4yP9H8QyJUoZVpmbDr8XjCXkiEk7u8tNvzID/2G3VnRDwsJA81xkRKNDk8pqJikb0p
3OHdNQYFclFPnL2dv/ok/TDvLUDZEV/MuQ/9AgWrB9xDqo8tPZI6UbdBUP7qeyrdxmMme2ompC9m
IkvOCO5gu8aIxqaUtDtAZ9VbkOHuiCbInIDrYpfR94whG3AmISeB5y7jstSCUL2Q8D2dcVd3j33W
u7FOPM6qL64QpGBCcsZrxbw4/ji/QrGE+xL+rDpw0m/9rnPeh3X0Te3+NY+AbmgjDeTOMMvWcO9P
HC9y6b9+pMOsA2EcuN4smFUhS75Mho4ehznTOD3qKVrRHhqDurH8DbgzV5Y7ayTu9UXPL+Szk56l
gv4BT2g04l3oL1Dx9VxOsLNxGbgqZkgalUcxfWkoGBnMKx2ryroxnE/vF0Ir2Y6cefDU6r6BWPKk
768vaHkfT1bE6IpAk0zuxIYeW7dHlk6wNad10HDXOnrk8KokvO1jrK6iCnEOCGN6FABe4JNPGnIR
3JZ0f/YemOmGWuBGnmsl8c20DXroRW0Vm3gXPJhut20j1ElEp7rp18Jj46i8tqMLWzMf2Q+0PP5C
MMUcGc0bwMzIWFcET2xLRQtI2QT+uDEONY3fUjngHNuFM2YEMqeWJCFImALoSID5l9QMtpH8Xmm/
tKLjCFrcToQyQLrCRUfC43w7awpAF1kd6JFKSuR0GjoZEkSMdm+IPKQ2nihmE/UQDINpDlFjchzR
wyiavqWnPDiZ5euFp4NmIm0Ca82YLS0N4mEC8vGxE7+CXFqBovGhTskNHbZJUmzI714uN0Ii3MZ6
zTNaF45iPrYT2UwMlfikkhvdpEdFB8CmTQ2n8KTWrvz3UrgpZUtHr2tnDajeUOf6PV9QGFQI0OyF
tyjGMH+GTE7inaBSqSZ1uBainm/icjyYCrgYkkx6AKIor9q1cJIYp52x3fFQm8cDz5UmyRsh7ilO
siIJik+ZcBDUJFt1BuGsauHezZAUIHSY6WLhjc4FZb2R4ENwloCrR2uJ4lJi0cpNJ46cxQWBWxMG
ZS7hsZjRiaqHJKMCPSIiXwvmU5zcRobECVguono8ToCRgxhb1SVzAbesrcK2SqIjiI8BjEWbyhGk
QyStcni4oWgcwq1ezVeKcWdnIud1n2hFTEIZ7/QwOubffWGHufUrc4zXL/kToLOaJZsWcBm5Xeyz
kl8KRcyEDDGoz1hiEMDIIkREUfk4ETv9zm/TN8XtV9NGswHQmHa2wRl4W97XP/IYbawjtQRIBuR1
7dZ8KZKHULSQflZKV1ZXwuf1e8YTNu/4yY5mFcapI1JExyg03cLH6y8wbH1wdOGYgsl4MPC04HUK
Lpm0GbLn7x1ljrFTq6hN0GBxDHz0XimPpWgNsVMQzIeRwY39r7l5D7kated4B7b8iTrfrLN/JDMO
PdESIg4jdFb6yNtog27TtfBUBuMxavbdEMBh6LbRhbYZ3bZ1x3nDLWvvH+GzdTjZaxATlWJaYa9H
RcjcpOgmxEklryVqKULCgw3GE22fM+MbE1FUaTHmXZRFx2wvKbgV+irJN1S2kPOvBKufdrw6xqIO
nQhkrFqqimZtijhOzZ7WqJrmuItxZo0vHF39idAvbuKJIMYdlT5KKaDNi470efwujvrO+Ep/t4HV
u8mdlFofiUW2r3vgtE+DnR0kW3q6flmW1efkA9irKSpDNDZQn3y0ggNK5+Sm90Svd8rHZqVvHI64
RTN+Io69nL06Td0AcYMDXOk3+eteuStcEtrDam/eO9GXypHIO0nmYhZho6axANWp/JtOweDmsUeq
QUJSrw8P+WMUUe/6EpfcPJA4AMWsaOgdZgemAfqeJ4KCE+2L26H3pOw7eatyjpDlbfwjhLn0JQmi
Mcjr6OiXcuq1k/YeypVk03HgVdfZ1rG/7Au40+esIZAG2CwlyvlZXcK8HYHNB8qELXrKN2Tf1k+q
tg2ij7Jaj49VDL4akPBd38l/uBx/RDOr1GtZzUjRREdjuPOTr1rbkcauSzsFluMo7mrZqcoP7bH9
HbW2Uj8HGLv1P5JitOryQTVfFMOLQK91/aOWj/fPNzEWL037sgH2PQx9JPiOWsYYqgA8nSOYylGY
eve6NO4WMCkr5IhTmus5nBmopCulR1yC/o3EfA/U7r5pKBzbVktsNE4O32EkAfdlPUheFK+n1ity
assTHO0DQQk4Cf/TzfqzE/PNO7H9tVIZlTqfjpju5K1mD+mms8yn4F7ktafNRuHSSP4tSWHMv4q6
n6qhvfoYqZVkjWNFnVrJeBwV/2AK/4hhjH6umKFR9FiQaT7JuouybmWBniJ1jJdoG35dP1kWLeWv
ewXcnjkPD9QBtkQvhK3QBE0HF5O6onnrj8kq7x5zUlmj7JXmE7Dvq6e+tnfFp1HvxtZLhA3AlKXX
69+xrGF/voP1rZoZD62owJRk2hpYOKrXZitlukk0zN3qd6l2q0VA7KgtWXWGprGGvJ7LIa6i7+P6
QfDXrfAbPIHKgfNZC6ktTPX8vT3suyLqJrASaNiergtfBcPL6vUYAmbqDo+1OskfFECZT1qBYZp1
bH7I0Stm6Kh0QMJ/JJGboect9NfF6GWlk6h0k8ioxGPkutJ3pLcSY3RTyiurLJvKk29mnHmfKEmc
oa5xVJ7yt+QYP5Q36Wpw+0flJXyIjwKvDrjoBU7kMb47ISNYQAw5OpY+uFfH2kDjW+lXdqP3web6
efzUvdg7COsP7EYTfgAo7ue3PUmrBtk4XI6MBFaUpzZNg43YHYjpFOK6CTHM3j6SydMae0IznJ8+
gtxEGi0ltWsE+3oDDHGO6i6GhaffxNjigsoqGpZK7LchrOrpVQHeGY2okwtgom0+4sQAZeYbahge
ZzPmjb22GYxV7ok8KWWDOxMGuzw7kjyyCL3TSyub7jCbi+qkv+0LTCbuQS1+XfbSe/t0zYzVLfqS
6BEgmo+FKLzgKIQo2KeFZIW/DJmHXbZkd09k/ez/iYXXisqMGvxzrNCWpYjUGnhXZsmbnkpgTK6i
RFKNYlN0TOVxnYzyJi3r9ZTLtqiHnImjxScakDNBQQx+ebACMrICqo2FLGI1debCK7rCb90uVoU9
3HQ33L732SVdaMiJMMYUTJPeVGXXQ5jooubQt06nF7vC9WX4lHYtTL9GjXKCBbYT98elnK6QsQeC
huJ1TWAz5S61xsJWm3Ul29WjeWeM2xyg9chkgNu1zB904blOObdiyRqdSp+16URbsqFOdLmG9fNL
I18FyAmBekGB3+oR3l+/BIuu+lTW/C0nssIiq7I8nKOwfAcwjVS8kcQKDaY3RmsJw77rqR1Ud7kH
YMzrkufrde1cGTMI/r9hAu8Abr6+Hsh3iRSGaQ9W3Pgrqn/y2AaXnODpMhkDFwsAXCrw8j0Ccr4S
Mzdqezsgbz7Q6cJgQjT8H0I6dOegKQGVelRYGK3tBkEGjfYII79Ry83Uex3mRPpV2jjGkVTcXOx8
4y438484Rl8DEtdpb2B5ZrIvAN58Ix10Wx0txBOm4iALzXubLRo0ZBBRIsTY4cX0aFVlbVr5BgSG
gmmRnk7WBCJa3j1cvAknYhj3INNMllSgzx+j5C4kloSx+PKubbe4oBYmgHv1S/E9IrhaZuVjaBHZ
1jVeWmjRsp58A+MnwCGVTGqEb+hFN12RnSRZ4lee2UX9Un2S+8LR4ttEejSKbS1kKL3zcow/eMQX
h/v3B1wA9QRhR4WkleCcRRRZt8FTl1mq8dTG6BZalYWnxOsmPsT93njIX+JiZQpbmkSWMUZ2J0er
FJ2rtXxPy9feOEQpjzuCnZ74y1aefB7jDbKkbZF8weel4iqJvK69DUGP07xPsQcaysrwJv9BACix
2G1EYXIisAEZJQ/2ZfF+n3wEc99AHat0vawhfbYCslSa2N3DMeE0jSz6PZBQYdQWig96L8aIJLLc
lmIg06O5iyNUPOTRVehnqu+z5i2qWnBzSE5luGrHC8/mr2c14FQwcw2mPiY66Ud69OPnNvxOH28F
zdqKjRWMn+CUbN8frtvmJZVHN7BooqsJxNc/Q3onTqFoxjAtsxp2Q41WY3Mnpk91oNpFxIu7l8zI
qSBmYTSZGnA7lag1DuCnor2tGs/Xl7KkGKcSmNvrd6WqNzWWEquFLYP+YOr3cXLXR+8lqLO7juPV
FsVhot4AeAYgv1lk9lQCa7E6n1QjlXZZACEoBgFrPTo+aJvsvFUkh0SVd32Nl/0wyFyjSRw4xZhe
mqtV0J+T84okQS8ECaW4xmk+hGM+OKrv3AOgvVuXTvxJXFvu7PV0zxG7FJqdiCVMNiEeikmcSoht
kZu3qrvgjRxEb3oTX4T/Et6eimKMjETTrNd6FMeixLe1bkd0pwkeNPPxPy0JkPpok5RBaMGEQ+h8
UboRqAhHLW5FvECEwaEyzZ8qWu1lDZMO1RiPVlqW5p5ISXOvxGq0uf4NS+8Shfz5hPlynhymWRtE
SNsoOuqSo1SNFbabDkizmbETeGBIS9cPHYw/bS+ahjmAc1Gt2AyZWCIdFBilsU2LSrWQ+hKc6wta
TNBgSmVmYwT5FUbsz8XodZfDkeNtoo/HLtj25TPuHZm+y68MLZvKg9TGFv2cgAP47otOb679wu3v
jPfrn7G02NOvYC4J0KZaoa7x3gsCUVtpeYGuVDHhtTMuBtToQ50B+E1YTxbBYGq1zq8jBO9J6BId
M6adjPGFnZDf+8gqqIZdGjfivms+B2527+ees37iVDajOs009HplIgzUhruM0q3fCNs2T8Gw9CSL
206cq5KRPdSvcvFBu8QeJS/u9iMw7qtNV7+PKmZawHG3qXMP+u8E/m+hiDaxFK0VIM8GqbCJhtil
3er6yfzDnuGRh+5d9Hyze6ZpSVY1I6LlPnWD5j0XbzD+shYsRfet6TmMNxT50KrwdI5zWAovdQz4
oRkEDa7orDtXzGYyzVpEjHSsQwUtNolJdgYJS+BNEI1joxe170QUE6BoSY90cz+hXIMJAjcEcu+6
kKTH6xs5q/Dl+f9ZD/MM6AwfPZuNiGdrIa3jbQgGAwAIW2HgH/3gt98brh7w2qAWo6LTTZxXfmKv
utJH41KKwzOkYBP4IKTKMJxO8FxtqROQHDOMIdC/9wOYIiIeEcXSCQLzZ+5TQj+0yL6zEg3t832P
d4gyDK0r52rmCXEoYApOy/6DXUbUB2wSoNvCuTPrFDC5mpuNOaeqUqtB/Z12DsbSXLHTMAfGicAW
14XhNrQiYiYWhdrzTUWGtdTGKIyPBGxOFtp6Rpv2NXXabOI9HnmiGLuoZCMaWtI0PpZNoq1iPIfd
OA6oJ6YGL5mzaKDQDPJ/y9KYiEFsYwGkfFpyFIsqIW5jVDNprFnrrVfRbipv/Enq03ErqMhl2WJP
lMLqae/f1f0kqW6MMIi6hSZTsgaNSixt0kkP2l1jYtTQkWmEfw9IhknAttcFcEgGGDb9Bi9viTyi
Jg+r0Vej3FKzSht3Ri/XphVoQ12uK7GoK7vrxBpozGOYGzauERCFONHhUl4JrFHG3LqErIBpMntt
jmlCS5nEiJhK932ySuertqn1EdgVEB14Wcclx4uoENCraD5HuzY7YVZOcYIL3yTHyviUtGqrwyf5
ih+io0I8CvlXXURWKCD1nEzADcluwOuuxI9Z73s9+RqEo69+mrT+vG6kFkJkglQMwKjR6arC8J6r
dmb2STMUQXpUwsqSBcyUi5mnJaNrFp5IiFXwmIyWLBQk/sxLzHXXC8R+rS/qUaDpsfEakGgCxsu2
vsjv6ak9pjyMskVhqopYHEMv4OxSGBsctame9yaEwaUeU/DEWt1zsrVB9rktOc1ACzcXPRx/RDEW
KQ8hCxD5WFcC9xwa+ldYhL9VKeWZvkVFOpU0f8mJjVcBCyTJBiSN2z5et/kKlQh/fCJ57vjCOhdu
MlfAY1h1fWCJPRvii9qvo86JiqfruvMPH4IpEYwxiqLJeuzUyAq9SMv0OFQ3g+zGg52IA5D4qPck
/wKmT+lmD0HmRKWVAuI2oYdMtsJhpeaH6x+yEKTP7TN/fwfjziu9xMS6kKfHNAUt0OhIYEJACmyw
g3x9XdJ8iIxPP5PE6JNWZFrfm5CUefQh5xXhl6pRZz/P6JAe0HHMfGwoBdJU7kTVKoofI5Bl7rKv
8h0cHd0XgKYiW3wZ19mTcdvj4Hkx81LldJ44wGQh+DQwCseYxSZRQtJpDdTLv682mnFbtPbgiLVl
AmDrtepsqf9onoNhC37Vmrh5e192lrTSKzw2M27P+uK1QkMf+JJgptA1dK7saTZ1iVzia9rtkBT2
5L92wi41UIgai3Uj7NATEKqvinY3tI2XdrWVCODqDTkkqUs1UDDYgwkNg4kquFwYO9lM8SBIpEuP
z5Lye8pyyzAqS+/cRLXSyJG7tS8dFeE1Vn73hOeoFk9EwwMYPaIYcYGnOt+DofTLyjAG6PcBI5/u
RtlM7+WKrtKN/tC5T+YKoOfvpiPe5ut613Ls2pLK/xF+kfAUw67KCmVKj4URo1Oh3qVAFLh+q5ae
HIgYjRmdAT3M4GM4X6CajLVOYxEqN221wk4Ur0axYx9qtvpcPQEsrNHdSrWvS/3JiLCX+VQqk0FU
MaRYVeK8MqdzejdzaGwlXnOn2KAWGKzWie+FLXFfN82duh8eV9nhfzj7st24ca7bJyKgmdKtpJqr
7NhlO4lvhIyaqFnU9PT/UvqcL1UsoQinh6SBoL1FcnNzj2t1DwC12pq/Cx8V4Of4+/0P+pPPuPdB
gp8ZWYbV2AU+yHS1ffOtXH+PvMZLfp4qTBx0PgCgzs4WkDe/qu1TcQAhq1sfyPOPxqercOO82j56
BXbtNjwx9yv8uY2K/29y6Ya/JC6T7J6IfDRnmq/OTFDKtqjaUOvwsQyjJEirPcWWx86tR3zt80p9
Nld8Gzwon/mu9SRG+NZnQScznP+5M/sP7c+1tmhNRRPDGOszI62rK6nrRGuUjDnME7JsAZK+989l
Xsn1sWDkCdqJjuK5WUwEdSz1FBhcddme7VcstNv9QItm/Zb5svzrQuEfACKo44L1BmltFJCuF2b2
hp1hQg6C4l2EBgP+7GjHvjdcOpQ+SXcVx5iwpDd8vlri4iiIYudsJWDhRWT9xunCCiR07dlIzIOa
YGLXiX7Wnb7utPL3/X28tSTAFFIswPdCGqa6BPUOhsyIbbRWncNGOZqagUgqliQvbj2BaxGCUtpJ
n5fWWLVn2g9r1pSo8W2ryo9tFT0ykjdBshxxHigfU4ubMWSBePw5ZOlaD2Rd0DIRgkIopZWA0Hxe
zli7Zghm+vDz/TO5vUs4fITq4J7ErzfMPlETFFVnMpxJOQauhuGsJrL9KQaOJitWSdX/BkuIpHQj
kyk86ei3MRQgW7bnDFy2ulXtRjt08+wT7InLO/TaGNv7i1zaRoAlAMhABxWbKYYcCZh+ciPHNprT
aK1GmphubSlf7gtZeMTmrfwrRXhO+rA2WKVCvSu3eZ3cyE+PnwPuTnvPjP1Bku5f3sO/wuY/v4gB
gH5VTKaTt+fRG0c3/ua8A6PY9N7ur+nW+bpeknCdMqc2HRpAyrCOXqI32Qu8dFv/7hgwNK4XofY4
hbCF7TEbY0Wms+l0cPDOmNTghuS5WjJzl6KEm9SnJRrOptmGNz9KYCw3bP1K2vKfpACiDASmGBMU
w00V7LxNHEPKNBA/Kzexqq9rPfneclviMi2v56+kWeUvzt9xInBuam17LnIHuFla+Byr+QF9R2+k
KiQe4KIWYMgczi9avzH9ey3LBKtTmpgjdK0K/Rz8w4b6fYJTdl/Xlu8PPGsNmHFzg+S85Isl9eih
L9UJYqL6FDZoytYAeOvkO4A4ujRaaTR8iALdK0L9i1lOqyEcvt7/gsV1zu41hq0BYWMLFzgOM4B0
5Ep7ZunXwsEyQa8XydqLZUKEi2vxwqqzSMUqHbKO+ujASP8pI7HExi6EksBXgz8NREjoIWo917sZ
hA7h1AigINmvAJklTA966NhSMNRZJ6BlyFw2/dL6ArWfDHMDq6TLVrxAPaJIHs208DSEoFX8Uk7R
9v4uLziO118m7AC6VaqY1xRPDoJIn9R+8Fyj0f13MK2yB7rtVXQF+/SVPpjd2vppn+2gcU3jLItr
bo0PPgM1dcS4APZCqfZ6g3hr5HYwdBjuSx0vAm69ph5Ytge3imlJi27zk3btZc2ZakTTaIqeq4nC
mgkh5tgYJZ+7kafYHbNdnX4rnJX5HlbfEOO66PQk2S+gCUnu7u3Th64nYOoA8gV+l2MJFtwuB4CE
UIwwRvTdtA51+v3+aS74rBAw4xOARo9SUwQQrLkxFcxIunPb9J3lOmWqqCcwzlXmMeO2E2/w3853
ldhc943MnqhrpRXdagR9Wv79b7m9WhigR61vjgkwHSpWwJV0Aj9jEA1nJKnV2AcKh7JNRkspfbDV
yfAmbg0whM2soHNQMKPOCOoDOshQq/LhTBjbGdnYeCXoNdwhGRA75jLXeXFpM98nAGd01DLF2zxM
BbebcjijzUXZj1ZgPQzAjdwBujSReBaLotAsZ8NqzEwEgsYEsaWkudFhYSOgqzCbyraaWegHPcCw
4f0DW9xDIGmAwWImb/3TzHRh8Ws77qoo0IZzUsSNG2rbKC1NDEIMK26O0+q+sIV0/4wrhSwlWkHm
aQhhD1F57+FNl+NZGYjzyQmtpgNzTQhkKwAKOaDLpWOZfsI9Zl4ahvWaZi2t93FF2feSd4j5aBGw
wc2p2r20fcayt/sfeHtV8X3I7yDWBMsmEiHXGlVzXkw5RgLPAZqHQQpt5PNklybZhts9x/w+6IKh
vPYMhyM85nQKKal0Mp4rDHQdMIU/7i1Col1bNPGLYvSVpGNvYVU4XWDioAcHY9RClHR/h25VE99+
8bOEHUKCSAus0BjP1pP+Pd1Zn+//+IVqwfXPn634hT4C0iUMSIyfr0Ve+p4eovPOaVwMgZWvGZt/
l8i7fYKu5QlnYWaJzlMd8pzoyNoDazbq58R6H+rNgF5R23geyEptXWVXJpGHIp3bD0919LMyZDP8
C+nN6y8RrNkERsqwHHRM14YrnR+sb1Z50pCOq74l6yr3lNx02cbhj98kOzB7+Nfv4rXc+cQvdtzR
DDKhdjOeufOlrPw63TbTOgvWqFV/Dn/I6ECWdB+Ti3ObLHgz8BxeS9M71dGyJp/Ocaqh+l7EI3qr
g0cnrgK304paEg0s6pOOR/fPkC9QLoTzjZuWjXgepzPXNd+Kf6WxW70Eu6+TuuWdDYrN+IPEpUjK
AeMJODJgkkELBYKQ6xWOjtrEeq9MCAusZp0oSbkeaStLVM0/RTy1SynCPlbMiYKh76azXRderQab
otzwE2b+3eBgO4nElV26JcCVVQFvDnwpHNH1mljL8kQtnens2GH2oCBOcFlLq51KGn3TGMW5S5Ji
d18xl6zWpUzh5Dq17nsYachUQDJWwY3aZFVhb/9FCkrwSIihk/VmRg2+dkvbGNVfzWhPzJ6+9OhV
kghZUvoZXNBB7gP+n2jwhxQ431xBiVlrh/AUqnStBfozAxewP8amIdm4JRMNC41+K0RwJuZrrw8L
6UtSBGWmnCc8cW5v8/YHjjZ/MHNeSV6yBdcTyo5M4gxnCARFEaE97IzJaAJ7OqPtUd8NQ85QSm8K
z3Ds0ctTJXzrWtQdaV8WD1XNxj3tHUviLS3uLmrnOrwX/CZ6S/Ngikp75C4m5E33SWq3bqzz0U+R
OfGiyf75DxoDLGvEp5YJaYJeTqmWDTQArBrthmY9Zari2nVJJIZrSfsxR0DRpTDjmuqCFTEzolVm
HynngvZgcE4rlzv8+eMruZQh2hCHExoz6H6aEdWNuzYEmbqslrlQoUYPG7wcExYRGW4RX5emNLf1
bIAUZPD3mLZtDtQenV0wjO0zV5CYS+3GWdUhBWSNUaO/NBwtVw3CcVWh0XtlxsRZ901fu2o1Tj4n
VvwSlgbzQM8TSya5lq4OMGBQ08A4og1Tfn11UEqvcifTFPR/BoGf4nk6dy0An3jC0vP9zV8W5QBs
VbMBdCri5pJEy8MmdZRzQ/joaSzqXovGNlxzRCfIfVGLumSDRQGRL3IMluCzDSZYf8C8BV1SePgw
Jcm0MrRW+RdtupAivBFtnYE9ERb7rNncWEe8LHYW48bm/loWtw0I3cD8RUiNTNH1CdkaG7rUCtUz
kC2AwNmhd7CctOQBKSlLcgUXBjmguX9liawHpYEmnITYyjlDRgEVILvOu6M6jEW/DcHgxgHOHYND
mDRTV/u6U2XjVo8dpXFVOjUo2TMTfD0hMyxXic0mdNvaxOhzYSQYVPiXXQFFDdCzkbUTY1OuFJy0
aqBgQC4F0VFLzS+j0jdPAWgaJCWXeYNFxwPA72jkQ/yCDmnhiqAljpatk6robtReh8n8Xlfac2Se
QxUDIPCe596Sdv3x5QFsan5jHECHiqBCdWRM1dBAZl+DW4iYFfdKEkVrNE+EElFLng7AwB2wPViA
sRSf6hHuQKcWpXqOktyND63lD8Gqa9Z1L/EJli7lpaD5zy/c7iAIUi2xi1mR809ZFHsszCSJp4WH
Ec8TGjeQ7wKcrAhu3BtzqD1rRdiE+7xtNgnQPVyzB9l08Xr/hJb8bFRoYTKBpKPTG/aBsasjZ+iw
HAVY554Wdr7VRsZ6ZtJ8sI2aeG1c9Me2NlDZN+2Txe3xc0ZAlCn5jsU1YxIJvip0RRUTyCXD7HQ4
JCraJCw3LNhpMDCbr73VNnMx5OBVe6MFwE8IZo0SEf5oPTSMrzjrHkEmtSN5OEiu5sJ9QUX57wcJ
D3lZFw4BjSjuS+RZRrzWWHEAJbfHQR2a9iNwhI+GrAl4QbcgE4BwFOYAMZZgiu2hNJQobiAzzHwj
+aTkslnx5VX9laBfa++AkMtpa0gw6ihYM1T0nOHM+/i17mokM+KncgiOldNL4pClBNLVyoRbMyGt
W7K6Vc9j/tNKP5OH0EEGaRpfEsXYFEnsFq1fgv/J0asVJmof0sKNHQkA60KVBJtra5h6U+BmOyJI
ej7l8KkJbAS6snT0qZTgQEqpCVogFc2aeYbkY7BPLBC1qYPl5ol+1AcZ7vWsNoIZvvoGQa1ogxfF
GfEO1n3KvylEQeSXdx3/PHTwlCaAfR/7tNP8KcsbiYlcvGIXyxeeYKu3czWel08xjUDsH/BePYN+
n5gsmbxsVP5KEh/gqq6SEC3LsJFnFrhJMjOIUTd5q176R+O7DDdlwbXAlgIVC+UnHc6ScGvqII6j
LqnVs9UeDf1MmrUxSjJxC6/LlQjh2nSdxtjYV7BO1g+sCCiDWvYt7G08Z7v7hnD5kP4uRrgobdab
vWXhomSThw6hrWlnbmEVj0zGm73k31+tSXAI4HOOZajAFHDkZ6t0V2drqzE83filoU5Jot5XVY8k
+qcpzdaDvSk7HF7s18a4Hjvrs5Hpv8xY+Xl/+Yv26eIs5+25eF1VxGZqZmKjbfVrFPtKULrGtO/j
94Y85uqjHklc7KVAGHV6pFgt4DJj5lAQmPMkTpCjgN8Aui7oqg6UhG/WzwxkhOhUKp8bWRvsshW6
kCiG+cWkjMO8700UrMqqcunkbMr0KR7DjUG+Femx59qmLJTCbbo3s5WY4sU35kK8YIB4Vo2RFfC5
5dKpN5GtJm4TVsnq/jku+eDYV/QsAQ1/7ocV9JgWAwDzcoixbE973Rm4/RMguo4gUjoxgGt4sjBm
8YpeCBTUuSUA9yY2Lo4B/pCR1S63tRVRv2Zl5LfTl/vLWzQ5F8IErQl5W8aTgzMsi/K94Sz37ERV
wT/PUkkws3ghLiQJ2tLTkfbjAEmT2YIu7ym1V7W+bayjM3plOXlIRkkkLlqgC4mCgjgZiGZ7Com0
yzd2sB27L02GoblufX8PBTkYBsK0E/ogkcNC/IPC3PVVnzQnb7qBgvYLQHKKr+vvSbxPXu8LEbZP
EKKLbTIITqyoJDYoHsNvpD7paPjRrFUy/FJDoE7r6O0cZLDToq/zn0zgvM9uBsiQxOn6JMijutcD
8MINL735iei179ToeLbttY4WdM1UBjeqablCaZB6UetlebUq7bzZlxmV3MPFTYY3Ob+NSCOIlfqA
JGraNviWGO2d7RSfQLzqDUELKkgucZgFw/Lfsi9EzZ9yYbrLsecpT8FjligRxirQ4K6qm/unKdzx
/0TYqjobFRSrRf94dMqot4YoPerNSUOvnZUBzhtgLyyGi2G9/YOwuewJ9HDMv/455ov1ODbv0OUE
YXUTvQ3WvjXqNQn5Bs2kdsl7ye4JFuW/pTkG6orQScz4CE4MkqRdmzqQhmmvgKZene8ZoHjvL2nx
iOABg20PIewNRUmN8aEUvE7gYmvJu5nQ8ZNCs+hjXbF/VoJfAMyKMBwN/4IeRFFcmalepkdlyt0k
O6ERq3W7EDjGOZeIWto0MDuATAKZSlT3BePYOBPacxLQmxl7NfDy9+Lz/f1a0rfLny+Ywt7MSpL0
VXrEBLsy6ZsciIk2kuGlUqx6QITcl7a8GqSnEfSjLUIR0n1OxTqk+mGrBsVys2Jy9cTxOoQl98WI
Ls9/B4TJvf8vR1C1XBlDkgI4/sjYMS0aN1JajzafK6BBqUG2VjGdMZS/mlRmGOeDvwh9/pOL4gaq
F6BuwvN/bSA6xrKyjWCL8m7fAMYwqj5H2U82Jf79BS5p+Uwk+f/k/Fn/xcWtO1K0ZghDlGePdfwo
BfNZPCcdONlos4F5F11G8NnToInBaFippzKtVw7boyFNsohF1bsQIqh2FxVprFW4qukMvfEzcthZ
Ta3G5WTft4rEJ/yTUbo5mgtpgqIHAKXo+TjbOsAjAvwnMlG7B9/E17IBwIB2HCf7kSlnCySFYf8U
tYbXNNWudFYTqE7j8D2rnzK+gyviqIBifIbryhXg+w2V+Xz/bJfec7BwYbQeQ4lIigvbEudqgCAF
e58zzyHvmkVWZvuT9NQlwMLUX8P06b7AxcO+ECjsjN03RmzxFNasDvzWKf0ExJn5KKlfLJ72hRTh
alCMPA6xAikt/5WHmEFMt4rzYiY+K3uJYi3eDoDdIdwBFQdqO9e3UI9GYIGgW+fY0eCHk267Zvjx
L1v2V8L8BRf3LwkGtbWrBnFMWaxKEKP7elB6SWvK0O0WDQpI0ubCD7LaIupHlDV23GhtenSS9yCJ
vbTf9wH3ZEX0G1LP2VPFBNn/5AgvmlLEfWgSPDMZ2yNN4+UdqKAwdl1tyrpbjcwLGMCWXznPvXE4
OH15okn4BITUbQ70bMCjSjZ4UVsuvke4BHVlamprYYOBYB8l296k54I0blXxTdjGskLg4g2wUM1E
IpoCBE54LlKQVFmkQ1iaO8wtq32N+KovJRdgvkY3BgiFaMwAzN3StnABgOns9BNw9I4m7b9UkfGk
x826SI5W4fPKWic0biW+kBiH/3mOZiZc5ATnUq2ITDClaOOzOogMbd3rybbL9kH1hVDumdUB2MK+
YXDPBiswKNvp1/tXZElz4YahDIapROcm9sFc9ZgRlkM2+USmbucU7WpgIEhXZK269yXdBECWQRpS
Kzg9dar2UU7Wdv3UO+YnRC4Sv0ImSXBfgNIGvh0Lkhz0Y+nO+MjC9gQAIE+JMd18f/+WdPLv/umK
oJPgLs/iiLD0GIPbsifvtf1p+CDt43/6AcQtDK9hZu5WhkqjIstwy9p+YxjRIWxOaVF5DNS99xfz
B0tLVH6M1/xPkn5tMM2akFDROtzn0faMGBQwBQVzMfq7M19trJ9hP54YOtucLPs0JpqX0fyJsuJT
hIKwOinb5htSEK9p0q3DEPi6Kt2k/deon7ajAmAIZgy7iLSTqyKjBYJZmVu3fJGAOYOWFdSPgIZw
/fl9HrKMx/j8vJ9eE1N3ebypxx8qCidonG9IeuCm8WBm9iEK0ZGn6hLvZVHxKLq2MGFooYtLMIe8
4GWvGRSXKQvSjZrY1q4rMv1Nn9TqAQz05er+eS0qH7UwVw32cBNzS9frVS1rSNCtDuVjTeMbCrfW
bY7p+b6stO19UYu+OpoabOBMWIjaqKDonTXqekIgqwg+daTcTNQuvIKVZ2rRvWKPr3ZYr6ygW+tZ
I2nPWXIULkULWtlGALcYKzU9MtUpPGp2dIaAKjf3V7i4mTZ4B0F/DHIw0aHTpiiZ5zBg+Mtqvsm8
PSmYqrgvZElDkDHQ8TcG0fHAXJ/YFCjwR8Bdf6zzdjfRfBel9TblvEEmX8bdtrRtqK+pAAkDG/YN
61gB2vGK5sCJJFp6pqCW0UDKIFnP0qZdyhA0UAPhthX183pCoK4Mp3bKfalPurhpf3pqMFOog/ro
etPsKtMykzmwSi3mQcP3Er1SUczXSSJ7ORa37EKScDyjg6MwAxuS9N92nrtK9/v++S/u14UAwUKU
lREADgj7FSsbpOPcNFY8qQsj2y8hUuARTQL0zuO9ICedIUlUn8ZurQET5h8WA9QQkFKBNww4Ttfn
YvZF2yolFuPUTwV6q+vxdUre7stYPJELGYI7FoR2OrIISpyT1w7MsjAGEhVe3C2A6KENEVzHGI27
XkWH/t7azlJ2rNJiVTftptWfqrRdhXIM7IXTR6wDqCtkQRV0wc6fchGPoJM/RHcYh4lp4t7VIjh0
BFRovmp2jupyLUwPXRgo6EuriY+xry/6GJxA3VQfzC4FdLxCshUFxXRtE+v3/X2WfZqgmJQMoNoB
GeFR6WqvH/bo0kHjpySEFWsxsycz88KglRpZv9taDAm7jA+cJEdFDf2wMLZJ+NoTd24qKYK3GujK
w57QzjXAwxqDC709JEBHiYAD8/HVWkj1m/A01Hkk8vogYkx/gOgOWQZak3VLVg44fXVZR8vSll4K
0a6FjHloY6QKQkakttDmhUbxFBgYiuRlXtBfNM/qQMUGqyuaAYWTY9EQgys5g5lPKMDMCMB5ADNQ
rPRMtmtLktAegUIJep0Rh8139UJ9g8xsaotAEr5jVZHIR4seOqgOZi/z5OZvFvxQA703iIfQJItl
CZYlRBd+S1rE08iIx77WGnuad+CZIs1XJMMKr4vLcPVxlbgUKZgBp7Sy1lSRjUADl1sG4zPm4fww
Uf37Yhb3EEgsGsC6dEUX3ai0VsN8UkecVq/1LvhD+LbqthF/NE0mG5deUkDElDA0iJiRlJi/5fK8
xt6uQmC6oT3otd0y80VW01owzjPehIVGNx2gp1QQAKBAxs02ZEcWAS48NzXTG5xaFh8vLONKiqDg
CisrRc1jBp9pPXDg2cNstsMH56Nn02QqOBUd03ZoGBGLBSZaRVR1StgxUJFWnJ6r+mS3lcSTnfVW
0OsrIcJS0KMbZ+iowluDpuwVepPPSl+bfpS0thsbBVu1hNvA806+3de6xS3EkCOWBYMHivFrTUgi
zqfOQZZdUQf0MlTNqmj73qf84wEQ1vdXjmAhGHHAZNFhE/My2Tr5W0R71ykGj3YSo7dgICAIs78w
fSaIWoXb2teVMcV1zY6Wrm6BQgEjYTxoTNt2BNXvMY12/7CBQK4CVoOGTInYNKw7IN+kdc6Obaat
ERj7hP8GpYREPZbyeyY6k2GvAR0Mj12we6yMJo01WFYPckSURtDxy0CSnSqnSE3dkQcPvf29T+iX
sA28dtpHVrcGbrqbvjjqijTlq53LVr5gsK4+Sdhp04nMAPkTdhzqVYeQKM238zvW8fhjnU3/XcC/
axdbtdSis8exa9ixC16HwNiqTY90V+HlwzrjH+19+U+aCcpGjFHO/rhguiKtabG1JTsWYOR84xlL
dlWvRl6HQWyPZFn+ZJc2fwahULeakhRc16r2zeiN5KnqcufLP2jXDIEPJEWATvyhK7gw1FamsiKZ
oF2YVH4hSoUHiCp+noaSx0dENf+zamCfKTOEpYE3QThMe9IA0Euwx8HE0Dw6eByGB9idrlE+1Vqw
VpJmExh80xm6FygbI/2doQicnlP2NEQSZV+ySRffIg5661OXskGDYiUNojq0JURDsSoyicu5ZCgu
pQieHrh6tWLMcc4Kej0L1zDcztjo5ldZ1Xyp1wJx9v+2Vhe8vWLIIuTmKxQyXQ6Wq3rzq2y8UXN1
AP+daenywP8dSMz60t28lCmYdUNvska3YS6UUl+B/G+TJY1XZa8ocEoc5qXUGvx2mFv0USHWEz3m
NrGckCg4ra56oo2PmikM0mTu1WSnNX5EzgSkdKoHCIH7V2Mp73QlWNjXUu/xaMc99nUI1qTb93w1
6W4xgMzrT0FQQZqvq5jkpiwq58VyhZ0tQbQcRjaHeUgsl3SNi2Z7eTy0KGXGJEOmDvCbuqCcYQPE
AUD0wn+aCj9sbNfpX0n/LzcAhW70OKHTGA04129/19SktlLcea6+R3q9SRHpNO5UEndgMk4Bsd/2
j4ExkYCFi4GBPlT1roVh7jsjHegPj7bBV60Gzkdr2IL/rbUwhLkL+m4VViuzek9k7EBLW4lpVsRy
mg7ZluBZxfDfQxo32TEoH/oQpbfexoCpRCuWjMksAVgHgI/EP9erM2s1sxrqZMeaWj95r7w0Zbce
Mu2lRP/WEMtc0htvEdYE3VsY70I9SldExKtxQCgNCrXhQBnQp1aAy8ZQ1IBuJiAyG5uwkSE5LMmb
YRyAXIApIEOM7+wMVLtDP/QHjTvFj5zGtQeTF/oRanvrLje/oXxlb4ukmTzJJZ8V/covxkoBA46A
CFAuADAWXmOlsoKhxlDwoeVW8ikzo/R5SK3PsTE5W4wuPip69ZO3inbU86QDoqRp7RwdOLT3P+Pm
ePEVsG2YSJqvC2Lq6+Pt82ZEV340HDKuIx8LHFQMKTvVxikPCgr994Xd2G7Ez2h8mseGbTz5juAq
152ZlmFKcbjDA2jRVqlhntAQs41zSzLEc/vq41qq6FVAmxqCzps8HcvDKB0pRLVfjH1/Ih714tfw
NT0Zn5IHsq9fi+9gKnj+8PogFMS8yLEgQ3zzvJNpyGpqD4cR/X5jX3iOna40kroZsOQ/LgpKg4lg
lN5xfIL2jFNjg5KhHQ9DClKDas/ayC3VU56+3ZczH4mgpQA3VTEdB1Tdue3vWj9oVljqmPDxoCWf
w+pLIuu9uLWeOCj0LSLlgZzqDOd3LcBBaS3TU3s8FHW8JvQtUXMP/WteUuRHm+V+lMPLL6k3aV96
y958fHXok54dUGR4ENRfC9cVPrEidoYDgn3Na8MM7aCskg0zLai9hfZPVMjmeTJMs19LaQc1rtMW
zQmNYq6sVnmqY+VUNECzqpG6ur+iBXv2H3YWVANUFJagF5o25VPVhNhOq+z8trMqvyv72s8LLfse
01g5FjiOLZwoZXVf8s1rRIHahWD7T/scAKPmL7tw6KOJAgM6M4dDCUJk4ITN6lhZkmB7UQhFFQkQ
7njdxcSfopNCZVo0HpQ0cJsKZFLqSdM+6mLOKwH4BaJtPEaAvL9eyaiCTSrl8Xjg7Featq6K4ASI
QjJ01gXTi6QYqm7AzoExFDNJhRYaNZjAxgOzflCyNlEVY2xvOLFnd7I2klmRhWuMqzWHWYC8QhvJ
vK8Xh2PqpA3iNp4OKCxssjJ8wXTLftR/J4rmaZqn1q/cGiRO2NJZAUkB3UEwwXBYhW0c+pxU+BSY
YCtxA+Mpt5mPXIlE4Zd2EeZ2Jl+xEduKV9hBz1FUxHQ8gGDPTcmqbPRfbCwfeEkPPctX95V8wRzO
ZUXMgwOrC2ZLMIeFYtR1Wk/TIQcS3C87Y7xz0Zdnf/whwRytBWQyWHec2uw7XBxXMzCrSAxzPMRR
Y/glhtSfat3UH7sU1r5QW00ynLdkNWw8yfgXFQKUCK7l6a3ROwHVp4OaZ1ulPOgR+dHVbk3TdVNN
68aMJd7Pgj7CF5izcgraCG/Yi5uEOzQ1IuUwD1ZE6rTKU7RQ6W9Ws8m01WCAk1A2y7FghSES850z
nAI6fAXL2PKkIVkCkVEVrVsnWxFAYlW/9EqylwsKCfx51UKxB+xfACm43stxokhiWVw5BI1agt4g
Md6Lgkbr0orsDQEl9aMyBZXkIVs4wLkMMiNQ/mE/EvRytMy4yak2HeLhyW74OmCHVDVdJzARNkZu
lm/v34OlzbyUJyhMiRjcMHMojBm72WoKgNmdyJ6ypY28lCF4BuPI7DoojOnQmTvKnvq2XznaxmKn
spXhKy2YKnRBzPUddGbPsBvXZ5abJs2LMQOby5hsSIOu4qxb1X0gQQFY2LV5Dh+9OihRQJqwa+1Q
tflolONhHDD4FQf106CAQ7Y7tKWstrkkCviGCnDpYazQF3S9oixN6zjPcrxhpZe26SsxMsU1G823
zVDi1S9t3qUo4WIVdNR0rkIUM5/VVHXxsgSTxCAu6AL69VCGA2zh3KAoyJhJRcAUPYwHwJC6qvFo
/OAd+iGoW8ryhQsWHqYdBQMYCg3PpaB1GVYQmSlMb1DqLkGHqTb9un93btM7CBnhnFnIec8wheIj
QtpIUwdDxWLC8qmIPwXh1m5fSmVXgzkHwIJuTPep8nJf6tIpYSgKtg96B4MruLrQySnLIg1PikmA
vhFPW10HrFcY8qd/EGSgTIHzAkaLeJeAWa2HPcXqoA5hUIELBJG8Ix1xnC2a4NHMkeTchAF+CxS0
rxXctvp6tABOeiiLxB/J7zT41q/jx9wDzyF5GGVdMgsGFiUX+LfQjPlVFsS1IRJylLDpgA4HP1TQ
rJq5JKWbRNvX47iPwB58fxsXLjAEImqwAT4IVhxBYKAUUwQc+OlgDCaacYviNY7QMBGgx2IN7JYf
96WJOHqzK+Ogww2Eo3BEcXqCOEcLI8qHZjpUldHvddqn7oCqoUfTvt+WGJlyRwN0OHEd2Yc0HkCc
pcT5o0WZVbvx6LSHNJtyiZOwcBVReocThLZnIDiLU1maOpERSNFwtnikwEd1wERcAUzw/tIXLgak
QIMwxT4XjoWnE+njPAwrPh36vfI0/gwkP37B0wGAGZKQaH5DJ5eYpAP/V2goRQ/XKqCbOsBc0bPN
fjCa7vqAKZjzaNOdPhSS275gLx30RqBQjcydAqyx69tBOEyJRUdsnTW4QQOyqvE5y/EUNMCCmr7f
38GlGP5SmljG6muuGVneQVf39Ev1NsRuvrb98Qu47YudJpO2uKPI6eAfGBlY0uu1BUMFHQaT2wFQ
zIdSU7aYINyCPvBl5D8YezSDV0w1nXSQi0x+VR4qZaX1ybHK4PSFXmY+Z0qkbGM9lRz00oVF6hLE
mQi0ZqSf68+KJmvCRC30SNefDe2U9AmG5x+STLb8eXnXhk+FlzcPYaKfytRFWJ/QBi67ZsISWf2r
4ZwpavYVOxX1b1Nt35LY8GznMbD2RMqvdLvvEIxyHXB8NXCuKbPOXQQlYTZx4HVUOOXmewUAkRDu
rd15lvmrfo9A+drIGkeXBKJoZ+KVBGzVzYTJqFgDS6saTqaSP8BGogDLcYLlkQMyoep3San2PjNH
idm5NQjoHZlb1WY8Zgw3Cgahd6Y+py1MocU+E33TOucplpjb29dkbk+Z6V1BRoM8hrCVNWeYL4sg
oshX4xj7Yw8ieufNGSe0Xxbr4MN9vuBHmUutGDpEkssQHU9OWUNMA+ZAAfv4tjBQ+UUEE72rpRS+
/dbyzKKABYJksoLkpOCpteNkDHhKpkP5I6/yTUaAA2c0x7od3LaK/L5DSBnmGLCKDkPz0LfVUzYd
LQDTFTzsUO7vPYPJaN2XFAkKa+O+oAkPf11rbopkkhpleEvV7CtmTtxxzVET1bZNeGyRaPywP4y4
FlcUXehzb42YMp3CyrYSS5kOQfHQk98YUOSypsLbl/FahLAglF/qIDVUbHL/uZu+6x+PhzAMhKkc
1D4x6aeJOIptZll5NcfK6EBfg+EMVy/ib8A9/OjgEfQSlU4YTbSZ34LHtBwj2SAJRUyO7mZrw9Fn
sivrh2ETWk/336gltbyUpF+rwAQILlOvIEmLNDdR+dpxANVr64cxjPzg/zj7sua2cS7KX8Qq7ssr
SVELZdFrYueFZSc29xUkuPz6OfQ30y1BLGHS/dCprlTrEsDFxV3PsTgmZO1+n0tj3gIV2UNpopCW
CodPuXMixdGmTS1sby9qzVKhwQzTyshrgJKSuWvtpBVaZy5qUKZumNcugLzcceLBVl0XwpdjwoAM
8iZLRUVlLOJYay18GGQXBJgMPbEHpbfTeCrtMW7cIf5TWu2TNNbBkEVbRbBJwuVZW46HffTOv4BR
eNzdMoQ7g6egSz0hJsfFalqRdZgyD1FMLnY/8qT2ktCV803WOaPIazld3esFoAsvkW4BG/lSgcKe
qAPtsAdifTLRa1BpR6H724n6ZZ8Byw83Alk4lEEvZWgCzesO4LB42t/L+REzT9wE+prlwDmimwH6
sjB2XYoYxLLr8E7AS3Hprn25rY/XLhC+/+zHGbUvVJlEMxDpfRCGZ9VjHd/NOuY1N7elrF5ltKQh
xQYfCAmByyXIEcqVdRLCt213YeWAFX2o7LQFWa93W9Das4H4FWe+zOuiJfdSkDgZodTVEIS6zp0Q
z0EeZp+GZP5Q5F0Y0ueFhADY+pz84ZqiIc2Baw0LstSLLqWmQk6zAbDHfp2BQq+9E+SgRH/8f1ja
mRBmDzUxRR+Nlor+SK0fddRvqpF6gCZwalN2zEzetIbhFVXGMVhrdhFxHNoX4UQC20G+XFsyESTr
hwb2vn3WjXsdvHCKGmBn0xTxQvvz9iLXdhJjWyivoLSHZAFjNOS8nqCskGZ14ysRIl8YybEQ0v1t
MWtafy6GWVRpxV3TxLXoJ+VGo06R+mmJfPaP21LWlBGNAt9TFHgrWRscWRlwG5VW9KNdLp3kxtYn
j25CwS23EY/RaHXjlnAVlVH0vbM12alR9WaQ8XxpMnLHcbSR0p8WnpfbK1rdN6Doi2g9QPWV7Syx
+rIhGI0QfTPZTZjSokpgoNJGM07WdW01gKsBCA/SRaApZF6vNlSitCUUzgyMhBqXtoQNk1JOXLa2
mnMpjLK1pVI0fTyI/vDQk0/JeBWmrfzXczt4IOBZI65HJtREmMncH7Rv0rwSRX+SD9O07UQn7LdJ
z9mwNQMLBUNdBjN7KIIuG3oW6Ak4/XqaFBGTo6cSa1B74oyRY9Fpw69MLp/MvOxA3EF7Ef4toUDD
JJ7KUUaCaxSoP89wmRfCLjst2/Hptq5dY2ygJgMo+eXZ+OaMZHYO3y626RRSvyn8xngdSi+s/LI+
mvKbIP1oGzdMD9Onej+k26L0QerS59PRfEqEQwxialfN7NBRPxSwDObe7U9bSQdffhqz3eJEiDVi
itSv3uk+dx/n7eS9gWfyjSNneTiud/rfLVg0+OxY08wqQzOGnA5IBfPdEKW2UrmGtSmVfQyS5Lch
e1CVXfzCtSffjsst0cxLmuHolYFCdAsUWXGvhFutROoZtI0HjeyK9KeaONKrEBv2FHph4STPlXBf
e4CqaQUg0D7OYBURomO2m9WNbH128rbVj+0MtrVdUdmyF7+kjzWoGLtmR4RDaWJ4e7ZDHqXzN6TF
rWUwumoaA20ValGfYO49ObTpixlKtjy8dJJuZ6i0GMDZRL6pj715cOLps7ojReVFwmOSbjN0kIPu
wRxBAhfvVV+LXqXmHrzTmlraXa1iIs7N58zRers0X1LhiwyRnQBVIuW8/d8VyFvLWJ6aM0XQ49Gw
mjEafLW8R3EQFK2zott6tFvAZ2abOtVL/Luw270RujPsZV/aWaBVjo5TaPwcPTLxLjFOAtiGfk7g
7rX2HQVpZPqjEp1G97sgeRj30UHeqEB4s/oNNs3GsbQHqXiqvOpeANTxFKgPpvVQpC+ZcBrFbW0P
T+OPBoD6WUBPemZXsj1i7E8+iuA5KVyg3VgxZyNW8pa4eehsAgfCwpzHhrn1ZApkRMrBB2IWWv6m
gmz0tpn3YMyIHHMsZT+t8sIGSHqQT8XwXJAe+G3jxBs0/4Z9uTwR4A2DJRx+JlxznQWtk3La9BTk
X/4MdUEPpiNp9Jki343MqjO3nW9+NoYK7s/Urhppk1v6RhH31vQr0yw7HZTNCPYp5Fg6W8iBiQ38
f2CM7ZZkbx5ndiPaTQ8s6W2vtztzyexjTtYs/I7oO1HnuK/ctTCXRO4ruamtGH2NwmGKHeNV2wm4
FlWg+FEGZHcTPbibcdxZvZsUgNqKkS1GabLaZ1KQBuAgV4VdsknotsqcUHZp9afy4gMSjIbyUPU2
ngtb+2sPDtuP7jM4Oyi24DG6vBBxXdFB0YvB/6Xu75X7v7a7l7/ObEiixAgqc/x62M04i9Yr5G1n
om+9cpZqhiCdLDpvuql465UjqSMETTGv/+eb1e1KwzBdY2C6EKrGtl6aaZuKRZ8O6CiZAkEU7oEH
ZldDfF9l2qFMZrsGaWUnw4xVKBhMsis2Thjm20q2HnswlcR0+o383V3cmqWdU3JHm3CHqs1jGBU4
VAeEoW6E2UXBs0ZpV87DplM8xfSN/nEo0Q5t6E7EY/u4drmwsegEw9ikDExVkXnQahG09rlZDn6b
FuiBTN2qoCh2bELUPG6f4XdgcrV9Z6IYDalbSW3aqB3gO+iPbVRiaBc9K5X+AFSQFwVsHHkpoO/b
cEVluqND/kqz2i0fu/gzJ50NtJkdNUW7V96H9qAUqiNr41YudpyvvPalsCFLhwGcHBRGNcbJCSNq
ViSeBz/KE8ObBOqVpUTcItJ1txS69FgJ4Qk947D5mbrpQQngdipNXYFMlt3kpeTMRAAiOBABvAYN
JZ4KGIpjHJUAnxjLcpM0pg0rWSDPMusIGTvdIyAAery9DBYbGbVILAO+NLrpYZ6BGXF5HTH4AEQO
iwx+BdBHQwboYw+cUKHS9upMt0Tbm+Z2nN5VwbHiu8ZKPdOyS2nwTGna1/Bkhuxdbmb39lctQhkN
QHcNingogmCmkOUHQv8eyO1mtGsPZvhYWtuuepAi1etJsUNbakP9eOYROKwcJ0RiDnQpTS7E45f7
MDaYN7YyESKz1pnTA+Aj/8uivuk10dCG2GJxGc88gboDA1CXo/u9hAMQx9tOPhlgESR0m6Pm3B+q
idOXfR1ayOipXOzh/wQyGooRyVKrKggcxo2S2CZGCLTtpG0o78auvO2LJOsbpgFVObYXu7WEcchH
bJ5k7NIq3cHHutNOkXgiv9sfNA+9SOIYicWOX2nImUQmAgxzMyzmCBKTdEec6jf6zfc9r91xVQhc
FjTYLhV7ljqqj9TM1Ctp8M06tIvplxUKXlI8KjHd98UvyisErGr9mThGQUq1mOsqxpry/XAn6o4Z
kL2Q2uWBcBRjxZYDMvLfdTGKMcnq1GRgX/Fp+iJXBbzRP4ZwBEiXd/sar0Rb0IszQUy01ZNcLwwT
NlJ5Lbb9Z/hWOMqXivlOm3CKG+sqeCaKeZ9yee4wQw5R6X17r4i2sOm9wtW99oAHxOBcZd4GMi/U
jLxrbYwQNjnFI8b4hwAoEpy9W077SsPPFsR4MqmC2oLRLnsXxPe0s7sP+rN344Po9Xs0tPU/OfKW
G3NLHvMQZLHWkgq+hN95GA5oXoqtshWP4LLZa+go5kE9XOeJLjSDrduVzWhVqjENqDHsaH8iI3SR
1ySw9radqx/bvJDQvrMSEfe3z+0mcYpdCQaK2Z19uXSgF7Ed+8LW9ETbNegm/sW5ZatLhM6hloNG
cAwBX9p7YUzKUgADoo9phENOYOlHyS55g4QrzUTYyTMxjC5aaVEkgoDLHPmz4lafXeWOyDRQjw6e
FUfO1MDyxxvgWzkcF4i3QEZDDUGW0nR5MtVsY6bbWNua88S7BqtXDRllVMMANIUh6MtdrIs+At+R
jHCh3Kvb9Kj4VW7rThq0na33drXPNyK1hQf1b3k5F88IgSpmxsRliBuAJJeSO6CrZMAPgYoiG0Ll
ede/Wlq1MUrfzAagvmLqqH4DZpozqCHHvnz3nLOXcQGwwYSjAu1hY9R87kjdhRqetyZ+UPMt0X8a
Od2q5XEWA00B6Gz00aq2mgINS76TksRVI78n26F9npaPs95Ey4vU3d+DxGJTgFGAwgvmh9APxFiJ
MKkoIGJzDJ4kj/XwJcy/puEHxxKt6dW/Mq6axFI5iTv03Yx+etT0HbD1vNyPT7o97gA39aA/2cNe
2d6WuSpycTaB/oU2EYN5EUWhNKJawrKm8Z3Ip7HaqsbDbRFrzgSa8P8RsXzCmftnKFRuekxg+eGL
6sy7zrZO4wH0I7elrPkQ51IYpdUAKoXgIxth8p4MK7P1VNjOORpe9G0r7km344KBffPhsrqKugVC
B+T8wenJuGJyPYCaHqR3PsAyNtUu2qC8YJyaO+1gOe2OHsaDcZ98zJ6+jQJlf3u5a9bhXDZjHYyi
NLV5LjFTtqWonmA676C/3BZxPXi/qDyq/ksHkQxgHUZGgQSQpBLIaF30W+/MfbLtdtnWcOqt+ih4
hWdySgKLsl1t6JlAxg8sxEwduxoCB2e0echHqzt29uOMphOlGIy0K7BjxYAR9yaQxo9YoCecIOdO
fXcf3VoHo/FjG07hSLEO4clrHutnsonegbG0p7a5n3fJoXGzg75v9uMW5PGv6cl4C0+TT+45ruHq
3UZbDWBVAG8KFKvLiyenodrJGVasAd37lAuaLdUl59qtvsKYr0HDF2iVYRuZV9hEP2KtLGdmeclL
96QezA0Ap3fJsT2Rfc8jFLnGcVl08kwc8/QqqZ5VVVljyvGL7KynDjdP8ZKN5Ne74X54jU/5+xPy
v5wHf1V3zqQyxj8r5zzRrUUxAdc/bNAu6RTNc9ZzkngcMd9RxZmlLMSx7CsdYqi5E9onOgezepp4
mfm1NNP5HrKNagB6x3wP2Ht82uyKwgXt015vbLt0wbbhSgfypNozABTvtU3jKA/0IB14zM68hTKW
ZYoqQKv1DfZTfxXHbRxLdtaOgLHluBOrN+AbwhUDEGg4Wb7jbEMxLSpaFelGv5m3aCJFHXviDaSu
2qwzEYz+FwYAeEMk+P3RStGdepKwlRw7vOzGlTk5E8HofJXUNJ1MrKJ4GBq7fNNkOy/vSvqIrrlP
XcTUKDrmOULlpV59Syij8roR6RIIGyEUXI228jEfp3dz2+6AgucZd+JvOLz673R3UN4QTgi1zYNo
WGkHW276Ar+7nB26zC/PTu16cHOTFh8wBcTWD8TR/6i1TQYkc2xMvr/3PIDy29qCjNilxIm0VExq
7DMgIUxhmyQb0nFeuEUbrncVqigZYHeGz3UpoogEXW01mC8TEx36jyJ6au6BNWxza/iraQHc4n8k
Mecnhs1AQoIrlv0YDkDD9eR9vQt3tQOcEo+joKurgvMFPnO07iHpdrmqkMyxqPc9DIrsBgq158pW
XofT/BOM1frROAx/9N4Jf1cuIt0ycjjS1/IFgM35RzpzyaMwLlXBgKamIE+V3OrLQspvH31mso0s
o/nU/CElt5izGqicS2XufdLWckPR8oM+dVQ2regoKq5C9mkwKqJjgpvMnB5Kax/lP2P9w4pj28q8
cNgn3e8sKn9G5Us60lM3KbuJN0S0nOyVjp3tB6NjDcC3KrVeTqP9qcoCcJI2YGaUf5fJQ5Q72X+L
VM+3glG1KgEm9yxRqFq4URpXwqvcOHuU4fFcotJjl7tjXbjJs7XnnPyqYfx3pWwuRQrVdJ5DrDRt
9vl9O0UYpfupt15En1vpT5P/ohJcLvOh4/YarPvGZ6IZW9ELFgalUhy/+BDe6Q/EAZq7U28G17Qb
dzy0tsyxHKvvzJnAZS/OnrLO0sQkHMTRj0BM7DbCiKnEUFA4qZvVh/lMCuOBJ7KUT3I6YFnprpVt
CbGFlR1UbqS7bM8NHWULhdpUZVnUL6YWyBF7mb4VYtBLYBAMbaXWl7J8JQTKRDmv2qL6t8Qyhgo+
jypOOZYH3KTMsU6hZ+6mzm5+3lbMtYcEM9mgR0FRRcdgyeVZFWEbp3k3j34Fult93NIaXiMPBmZV
CMZVMLwHhCtIuhQyClJVpkRB5C4frBrsyd2DrPGGY3hCGCsXV4BT0UIZIa7yI+pNW9T3Xfl4e7fW
NFs7Wwhjr9JapRGRIcMMn8L0QwDR220BawbxXABzHEM7YE5CggD0V5mT04N7p97ozR6DImOFYTXO
g7S6HuSuMOCIIjiGFi8PJq2J1EsVxNV7weFBQ6weyNmPMwcyxlqaVT1+PNuhJPgqcCKQ74lt9oYs
w0L/7+OZw1iykePY4Pflu8J+GIMR9ER285C+Sw/Rc+d84T+826ezakrPRbLHY5rm0BkSIsjkBThA
aMwLD53ROH2huSYBQhT5BNxZOT3VTYsWQRHoqm1vT9Eb5zuWrWOWjjGUZeFI8lmY9b48tzaM1C41
VFyoPCkMh2pK/W6aSXxI5SmPNmqu6ZOdDCKayqRcLJ7CuFaBXgFS0HGftYa1o5hTzl1BbcQMsGyF
edC0cjx2mtVHaBOreX38a9+7zJTitGBrrmagzNTMhW5Y1JpgTLjsC+F31TT5Vo7AG1qGWuwbs8Ib
BlkVulgbsEphyIkteI7yKCZAfEdERV/k4d0i+6ZWEff8qdWn2+exounLHDkigCXLD6K3y+Og4GbJ
hxySslFRXbWJ9V0qt5WDwMDiaP3KooDdBdR0AN4i9mVPPlJqoVdFdNWC+0VsMsxzzkeQcoXC3aQX
z7eXtfIEodkVzSRIlSxjDIy2T1arhkQN0XhPxZ/IvKLVyjotI3lKdRLT2QWQxsNtiStvOkasQAW4
oE4oFguMTVEpwni7JGKSwYq8Ys4s1wS53b4HBBwBv8n2P4hbNhIJZYzNsnWLuDTLaijRPWwBMlNB
kUTo1G0mmp+R0fKep5WDw1zSMsuiYIT9CnU1MQtwqg255KtVCPDg1onH2ckwya6r83Pb8UpOa2cn
AUgPDSMiJhfZVqCmjg29Q0M7sJRmL5l2HWktN0mFjRkZB2KUr40uff79bi4AL9hJ9JUDIJS5BUYk
imFhin72pRTKV9E1oJv4Lcna13+QgyND04mEWXg219slrQFG217yC9ATZNM7BtU7ySak4TyOK7ca
pgORL4CBpaUb8nI9ktxoZdZRAC1W8ath1d4way7gTzlKuFaAx/QwxmuB2aAgKmUe4YpkREdDkuTL
Qj0/aFrRuQWiME8apXFjWtTYTGNHPk0rFQCTS6M91Uwe6uOKdi4UwQsYFvilrsAVejkbowS1Qt9E
e2qXUS83a8+MorvOkjdx9uf2Ca5F/BfiGMsiqXGlgr5C8o1UdGoUJWujcdXxAybUyrOtjgdIVyNn
LHUvBhHp3ztZkA6cf7Q4ordRZQKicZLCpgQeq19JlW2EePLmcDtYJtql7+p6m4vqn1yoOUOwKxcS
7zWwbpa5GxDyMEJNVSEEuw+tLeNnMOqWP0uq7AXxudJyT9FrTtfp2oFq6GsEgAUEauz9N6UyDi2K
hl0AO7lliubysD4mTeYVJAKhqhZyEvhry4PjiinfhWRIZFFs5WyWxUovZD+KnVlEJRTtgFFzRyMg
R7fHFA0st1VodX2gUcFYGIDYUYW9vJzdNPV6hZqzX829vQAfW0ctT3YFurILmQfOtfIsYSLnH2Fs
slufh9FsDCL7PcXsD5UaDDQhqC2SJL7vKI9PkS0cQDfAvIzbiF5OdE9pLHCg2iNFUSW6fhIwd9aU
s6PkcrnVxKa2AY32QQzQdhuJido6zfdFGOkuWDK2Wv05hslekWvFydu8PagSnQ5Tq33c3nkWSfT7
84BuseBoAEjjWpN7KbKKMDZOkSn5g4C5gy58ypBLrqwfctK7ujm7Oul3ISZD0J9cqEdNORDJ3Eg0
wPgU52sWK3zmCv/fr1mACfCIYzxnCXHOkg0Dutos4DIbJ/nHKNqGmdj6m+XMMYiubK3/SH5Lg2Pd
G/3utlxG/9DjAOcLxRPw+qKFGEhxl2J7PZOBV5lZp5kCsSB+BcObI1T3xvzMZ3BfHs6LJV7KYh3Z
Zh7CpIcvdELGqv8RfrUBmkeAty1v0X7Km21mLvL/FoYbpSwjiSiEM77sqKDFrUw7CFP0DameulGw
hTKy89mOqlf18fY2MjfrShrz9ikSjWoVSMOnUv/qJmJj+srWzbcZgw63BTGP+begpfy9NHVqaIJk
1ERq9UnIrTg85YiMMM0A4qVfVs/LZ64tZxlEgwTsHMRcaoWOESI8O0mIplEXvisBOEeMxkT39lpY
j+F7MTDpCw4QHFdEVZdiWixvyA2ImRMEvOhTaO2ocNIdGBlyJ/q74OZ/wjBeh21DlxQCpkthYtqr
KXjHw1OIacEodaXyQ+FhuCwfzGg4iBKxHuDeKhjFZlxHeYYLJtaRcNL0griDViEVPMjFnrNvq2KA
vinKiNIM4H9cLqVLcwARxLlwCl/ae+lZlTwwQvafc2RPk3fQHzWKwc7trHEcybXzAn4q/HCALQKB
loUDAktkK5SKKJxEPIXw7CZNs0n2Sy8c2pU2OpPk2lULXvvttYkCaAtK6ciQYHz+Cg29tRoh0Wol
CgD3bdP5j9URAMZ8GNKrlvDmMK+tBpA9AIwBg4HNha5c7myTojNQKOc4GMrPMZGezR4kIb1botcf
MIPuoHLML1sYhlZCFkBF8H/LQOdiu8/BxELaueqTQIV9Ksh772Ri0NAEWY/8NM9IZfwe0ITW94/E
QA3OAiiX0Pk9BuUSahf1K1XujLrAX+DCtGhJUTk58JXNXxhI0dYNMA9MZDCqNk+zHlrJkARmeATG
tycnmieQzzp8FXperMcWeJbN+IajXyI9XB+d8S2pRoYB6HwAe6NPafkWDi/zdJw0zH7oZDNI0Og/
jWBjpmUGqkz5u2wDjEur6k8KRL9Om0VbkQq7yxS7iTSO3b2+cgh1ofdAEoMDhZTcpWKIHUkBgqyk
gZRkhUvKLLfzkQsv8j3ne2lAAAsLgOJlZgzwXiz43TyFc5irDabyZFzmrnNzMdvnReLUEmyjcN9V
zb6vRdf4GY4VGq5cGWNgOqY9i6iwjfynWBSOoLvhVG+m1OuA0KfkI5hjNbdIePdyMZjst5pIBCCm
1DGow7rKwM0LjXgSs6CPHVI+qVXrNfCTBv2jlwfwGFk2rwNrRRlBZYp4B2DUCwQaY17jErUSULVm
QWsdADQg9fdJdOjIcUQyjmNi5evFoZigL7goJhbH1hPiqGiKRgzLIK6oh5EWjC9OdouVDrIGbMo2
CDMTahi62fRDCsu7ZqQcK3+9WOwtwgJwGCzovayx7ZPMqIew0U6CYDlA4N4gt5Oj3iaheYrXBXYt
S1PwKMLrxB0Xr6KeSJ+yVjYTvFul1mHsQIjtaUQLU1hJqRurBLicvcJL2q8LBWEIPIAFunqxxWce
75zHcwH2JeGU1JLiTGo8mE5pRdJmzukEzApCnA7DEj9un+y1hV+AWBY42OU6X90wqdKpVMujcJpb
s52dsk403QGFldnCwlcE4ONTCDjGOhEBpC4KYiHzXtFr1fqGbl3iPYz8I71/uW5kSApVGmZ8QRjF
FYYm5X4joux3LOVicGiJi0rzonSFcBl/KrIfRYHxTriy8lbrapOj6dcOJbC84E4iNQQ6lSt09yFG
5zgStXkQi6O0KQV5dCCzsNO65/kPK6IWCDEDrIYASEU4f7nwcjCTscXgU0BGRXEzsxGcsZV7uxkn
g7PJbC8NnhIk1oAsC6QWQEJD6KWsSgDyWtKnRVCbMXjHFBdUxXYYtw71dfgqsBvy+IJ7fIQRoZNb
tsauy4ttTTxDq+y2Hb2paD5I2Ti8qjLbvrd8GlRvMWDywj7AhsWSQvM47ooiEENrMwx46qUtnQo3
rB/k7JfU9o6hecpsgxOoM/y8EP76xDFkhEE7QP4t/CgsegqsK3oUK6MIQvGgliruXO4Wxvb2Nbu6
3EihACEe8PdLBhWzdZf7H6k9QOQMoYRfox5i0JD15MEaU6fXghKINLeFXTumjDTGcdBUAQCCaHEL
ZpPuzWawxXBfj+5LepfkwMTVTrLC8xTZGhr8IaxQg5YhQMIhstB7cMcItca2Cgio2sGLQKtNKpcP
Pa3fW3UiHh6rxE8pqJ2bvphcBUgoB3TzdBsgvVZuHabCe4yZDc7hru07SO+RSAJ8LhDRmSgnosrU
TXSqArCCQ4sSI97PHTUwOpn+ioe82czqlHNSgmzf2PdWIBxZxtz1xUlnhLZmqpOB6FVQDkbnaESV
95FqoG45FJFHWgIY5AiU2rkgCK6eFaGvl8JbJRnNfmg684ujDItLeuGX4GCWNApeNPjTyO1cqp5o
DoNBarkKtCdjp/hpjbSSTe3xS3HGzE72FeabPJCRcMQuOnYtFrB6JqAIkR9lLE4tjpliNGoVjHO1
a4AbET20U+0S8G1ZUmJn+qG3vDx2G41DnbF65Et8ZCIiM1DoulyvlUwaWoKjOhD77oX0U7oJGyXF
JPKMGZZSNGx9mMuP26u9MuXYY2QrccORnEXkzrzdmoD6kDDPVZC0ieoJSgqYvxpQBK1q8AChrzzv
RRSAusA4sQDXsE6fPk8EvpZUB0b4S5FfdOvl9lKuHALm9xnbIQmxppepWgey4YY/0s6RDLttnBIj
8jybceUxI6jEniFXjygT5QnmpPK5ndMwN+og+6r39X2G3gi36Z3+OVY5ZoAniXlqB6nV4txS6kCz
AsPcV2CMyZyRPE5PguZKvHnmFQ28WBdz4xJ51od8WZeaP6GRU9Ie4veoeOYmIFaOCjVwEKItL/ry
56WmN+CSzTRzwlHp7kQLe/hq4DGJ0RMQwZxsbNzbmrGieRfimBttWgIajUWIm813JX3upfvbv792
SKgxICMPWgk4YcrlcizBNMukwSHlMtAiyLM+HbLwK2z2UgPw3dmhXE6Va98DGohwHhEm0nuYE2RE
ZlVEuyiDspPJnuu7pHHqxB6PSDb/CZ/Lya7MPTgCc8JRx7WdXAbsEWGgwQCQDpcrlZG0FIkBBTFL
IIKisUPhsdnxJCx/fxZMkFiss9KEBNrNwqbIogolVSTxb5/YmgLiqQfcvgxaiSueB3hLYm4okKIB
Ou05V/cKsfNsl05bACvcFrXoMvOcyGgSAHCMBv8JKanLBelpPllZUjVBhNqheSflD3IBXE6D83av
7du5GOZkaIj+DkIWMVCErjzEPAicNQEgGAMM3ALsDWfwch2AkphqBDxNYJrEkYq7ku/rL1vBbNV3
fwDo1aFdyBBeigC8haUhT9UGRn8wTBsQwPp+cDO4+Irhicm9JO/o5IwbQNMQgO0DacpGV/QADB5X
kzyUVYqeo+8rh3fxRazlKNOmIKOBAofQ7QD5uOiiXcZfVPzregDyZMA6hK8NvCMN8eTl2iOhgqMn
GSQYvdR8yYdjzZtNXTHuFxKYpyQt+m5Ia0hQhskR6Zdu+gn8WSkFLNfwcFvpV9wKFQl0NHCidQYp
dFZZRD1v6gJV817pBAe5xhhxQ5rv8hRV9L8XBaUEPLG5JF7Z9MqgU3iOMemCeZAcwLpLKRIP0/a2
kBU9WEhm4YmDxAmXmFkP5E7mbHRdUIRQyKLbxln2blTToRlqjhe45oSDJAtTDgBOtZBHZfyYdCAw
sXLfBXEX+xLZgiTRE9UnxXgyMt0p1NQDexHmcdQdEfRtDKCMv12rhEoEmHbQM4M1Xw2PFFoGjsmG
BPgQxww/c/kZwz+jwmt2utYRxM3Ak1ioRJFDYLMIfR8nKfoCSSAJuZOWlV218lbgFuavTT24ObAg
ZP+QFEM+9vJidW2kyWA+6IISYGeD9Fyle312JsWyQcHsNOr+9u6tiEMGDMwqaF3BP2wdduwUpRsy
BRBrmFERei9KN5Q4Yv8MgJhG5A1mXt9pwJf/K+2qEjuG4xynUhc0X9EDUU9gsfr/4VlegvxLw3wp
hlFJqZuqNpImNMGUv6eUupPht82bZNzR0E0SuBqhanfpn9s7eX3nIBQJLTzSyK+hqn15cENFRkso
1C4ANbZrPPbH9OW2gGu37VIAc6lBa2D1WQoB8nZydEeydVfZVm7CuU8ren6xjuUzzjyaMMvbokV/
bJBE6MAENCFyUVz+gBVFAOMEDBNCZtQ22DhOyou6nqqwC/J6Lyfk0A1IgIalPTQPoVFzrPvKyYCy
GdExLLyB9A+zcR1FntdMhj6Y0vLP3CdOGhG7nSVXG3gx8Yqju0C+IdeGoS+0pJnMu9hNoj6okdwH
8T461Xv6Wzy0z9G2O2TH7it8pRxDv5KBupS3nObZaYlFKIypKPVB53ULROIz8O43ykbbd3//4l9K
Wnb5TJI0iGndKSIkqS9W1HzMVvZr5E/bLPaNubsYc0AaA6YP/QZsN1+v6TmGHZo+GNK7MAUORPTU
ahtBOOjtlz7UtROh5GhJu3QuHEupHstod/uasX3xyCoBohh4YEvvIv5k8zizGCZC3Vd9YJk50Ljt
QVTsOPJl0Gho9zOgVXIgqwBYNHa1/L5DDq62jjnHS1gxyxffwBgTWa7CaR5pj1cAqdru2Cv50ezI
jrSNLRrz2yzykmkr1x4gA2jYhMsA5f2ukZ4dLwYNyKCXuCTytAPQaFmD/rfimJZVbT0XwgQXtDS0
2MzGPsiBywRC7lZyRm22TfFRwYB8tG9BV/10+zjXLj+izkWn0BB25aRXclrohQSRHSBhlSZQS28s
f4YY6/4PctCaj5ZhZCPRLn95PWbditFPq/RBklrvw0RcMxY+AEQ7qQrHyV+1MWhJ/kcUY2P62cgH
0Hj2Qe3BLejczrTrFoxeXj/Yce5iQLgFa8Mb4V2M63gHFwPQZwtKPu4Gm8CfaSrNYo0lWqA4SbK7
DuM1TZXYKOW46KfZDDPK4fgGiYZePYwvYkk4fAbLyq6Mw9kXMPqD2etWT2J8QU7b+1TuXrSYd46r
9+BMBHOOfWpaQ4mWqiCSqw2RMBRHj6rOWce3A35rIcwRFn0zJZkAKcou+UUau/7zgcH4ZCPrjtrY
BRqRfLrLkT5GFvUVJXmyqz+rj3J0dIA/pjZBDXh00k9uHwpvg5nnRAnjpIp6qNYkg+JL2hgDb3/X
tRfzENbCiCih4f3yokjzbBmVAhGpbGNKywLnh9vuf8v/h7Tv2o1c17b9IgLK4VWhou2S293u8CK4
E5UlUhIVvv4Oel+c7VIJJfQ52A8bWGvBs0iRkzOMOca4g/Rt9pYftU//i5v5weDi4UqllmRqyTWd
iuO4U/xB37j7t10/+WR8MLFw1/2QKmOG8AxPhvG5YI8p9XrHTxO/6U7oWxzNwgInqg9KumMFJFju
mA/Uop45tkelQV/fECCpnTwTGmPOsFFpWQkbr37bIvopGOK5wcHyWdh0oCOhz9azmn9pU9sbrWji
2kZGsZIQqkgmZP8NuiMYNlmc7aTN+1YnVFz67pMyARjjpo9xKhFa2uM8fqpQuJ9RAyyVds9N5TAm
jR78+xdH/OBifkMK5S0nKayiUSZLm4cLGbin032rDZ7OfxlbCsBrvgLQHAwd6OCgxGDb9VGuAEjX
clcdEKWgzILS+s+ZbZGDrUUC0JsD+RkGdyAFt8hl9DzHJ7Kz8cJmFmbKgw014y4axzhoxvAf6Tvf
Qx/AIUGAiyQNLbWFfy3dnsSaVY4Xkgt/SLK9CT0eeHTIzIK7zvZYnu+VaeNrreUCH40uPC4naMMX
ZT4iW/uT5DvbBqbqm1UfkbjdPxbvfY6F10VQiTFNiSYE9HPxvQbB3Lq2YMkGHTdPW79y+KFXus+N
1gVx/tOovlcYEU7bS9rWu8xw9pb6vUnfaiJ+WKmznyfiWbwKR7XwGz3eseG32790rAR4rtyK7FcC
F2DEUQwAEgfJxDKTUM0kydEtHy+lcujrwPoGZm46hu5U+GXxswvLX6m7S/5UTjjGvxLmiY3CjtyM
5WZ9tL/w0w51xhagM5yFTDsym7w44xbXznKORZ43OdKIREkOot8EZzZP1cJkbLzMeATiuP/h6E+W
2T2WNTRcQKCpSxW3v4DLh/Zsbm3wSjiDnBkoY4woKbIad317i97sDT0epkvRu4OvOdNBGQHWMIke
fyap+Kno09NAO7CDMI2FicKDvLezYJzVYSOyWrnjcvoRm4GqO+r8ixdKEGQ9XZnhlxjKd1b/Udw+
gs6fP4CQuP+huBuT/2sZDoDIUrdcToDdZN+tE5vG0IkJrcfGV+l4MJpQ2GDiSgpvTsISKBVA+6bm
rTS+cuZe+FtP41ORbSmb345CYMmAe0PEVHYl8TWuP4FTtU5B23m6dNUlG5/mPvE0/WyLvYOhrW4n
bHffDJA1dtXjAJk9Jd0p1lOn/qlMunHa114tDMQBN4IeOgiulIXrExDkob0ygYCmPkN4IfvTBJCk
nAG8fNJEaD/Ozjebbgz9rBpF3wbdA8TzgAws7lhM5mnIu3K+NHYDkfrRS/oDY57Sz2gVAFwJfXfw
I+QUbOq6so8xROfdd4krXwADGICEobMkpyuXdXwrrUdum/p8YdnXuh8e2jdsEYRtXOYzMBAlceMT
jJhNHsZlODnQvoXazW9RVb+T/Of933LrcEAAhPox5NDwHdRl3u3oUz/3mjJf+hFwWguyCa4B3ZT7
Rm696rWRxYlT88pMbNDpXYruVDf7skGHKxy2uC3XrACrDhUIUELg0V48aYkYTJ13HDSWGfVrGyRO
pfe3EJ/vr2VtwxxwFwHCDbgTCv6L25MN9mASplysaToPmp16euls1M5WUnYQhOLVRL4JsWGwA14b
IRwQyrLrlEvSn+LxYKmnlDx22VMRt+jkgggHGriJwTeu49rSIF2BDjWAdLIefm1Va0CQacewSi0+
ecM85SFEyLfQemufSco04IBLaezluHQC9dkCnkm51Pj7PI/3gO+9gEb+rUnS8N+/1UdTiwXNbgVJ
wcJULqoxh2J6zDF//n+zILf0QwHHiROqM2bAgjIBWshqz9WLjdj+NuBFDQUeG2MmuKrwktc2kizV
bG6CwAWYmDxOdgp7rNV5YyErUYG0gkaLVCfDFVo8h6BfLfvGxu2phJf4LnIiqLqdtKA6dY/Vj2bD
3O1RQ90LgsCIQzAPAfmH6zXZSQv+AW5qF2pMQcf3hXCC+1/mdtfwpxFnoKIJtAVgqNcW3JaQNmsL
/aLMwOoVPBww4VcCn3XfzO1pRiSFhEs2vPGCLRsQI0eJtu5m4zI1uZcrxw7TTbN5SvMtPO2KIcmE
DwYwFLqRlix8qE1KTQy5alwgj7TLrDRqYuev3mKWpCu/3l/TysdBEgd+YAyqYlBl2S1F/lZBBj63
L3gpvUT50cCR3rewctoAYAMmWo7cAxy1ZDTrJsOs5q52LjZweuVDx6bnNlbhtQfXazNIFcUWeTPT
AYiL8dEt0ai4/wNudxPoFHggjLtIB7HswKUYgxxnI3UvSfvY9xA84o8WRwkv3Zio2bCz7L2NE6h3
EpG4F5JkfgzmHQGsr+YeRfHz/oJuo1m5IKiGYDfRTl/2dsZJ0fgkcvfSuI+SsMjRvFg1P/XVm0rV
Yyr0T/ft3c77yuMhE3AMaWBGzF5EUbUFngFODHIxk87wcsgwqyelHiIuFVJKqE8lig/2BiN+dOdn
wP+hHfW7GXQEMq2nAEK7JUK8EtZd/yD5KT64YtfpNLtQHHLRnjF8T76ZnXeMIdr7uTqJRwhw7u5v
wMqGA82luhBxhMSnstxwncbQgHK0JLIhLDeTt7zXD5ywMI0liQ0geJtQ7puzBEOYaERIgNDRQZv6
eoGOOdBYo8zCpNiLO4FwgVCUnIVN/g7QGLu/unVb0qchNZLUs9e2Ot7zMnEG66l3zOmUtu0XpwXX
PWfc3mWmvqWeJ53XVdqLpUlZR2DlERcjG7g2xxuo6XTctJ8UETS989SAdZmLF8OKXy2Rb1m7Kc7B
qblyJgStScBZl5S6tGmMrlWF89Tb3yz7q2D0bHIPlEhelaF0ZTi+AXqF+xt6u0LYRGyFGyqpDZZT
nAWPa5RjcueJi9kKatZFiC33XMQoPBeT6Zsuhszum7y9onKduBRywAy9paUfH/JKbfq8c54Yryof
Ng+1bbX7mirqAdiOs97H2UOSk26f19X3GiUHP3XNxjOT2XqpXfaDOW0ENFJ8ia25CJjI2vD+T7x5
pCGvDhZ8lPNk9fIGMgPdGjcFq6zzlJEO08Cz7tO+/NqU5ct9O7f1b2kIUu6IbOGuwOV3fcBKogqD
FtR9sh6x3te528+VJ5rA7L5gJMZLX/S/0xE1RaPbqnjcPKawrGOUEgkuJoXd5bvdctdIRN+4TyQr
hp3KMbiIqT9nI0a8HVCAGaTSCA+RN2A7F+GO6dIm5oXhPtkKt35MtMdboyaG+83W5vYn60o46Wmg
7rcZEq7M6+M0B5sjfE2zG6cBur19mtjFIZlrsS+5M2xJFa9tA7ROFRAwgJvpRu7ZoS2Ey8AJ8MRn
Oj9QG5DNRJuG/cZ3XjEjZYIxlwDQMBodi22wavBQtFqMIXO7a84zgn/XU7kUXurjxrNmq97n9uSE
Rj6YT6oOqHRlNdTvhrIPiZPZYdNDetwt82Ej4L3xOQB2WpjUkNVFUG4tA56WjU2uZHl5KTWteDbS
RN3TuOieY6q2fiJ5ITEZFHvMYRPmssCMcX9jbi7au3kLCRfK2YAfy3378Dg6SZ8qfZNgDMku3aAC
D2+YzzGUSwqIN983dfN0gHUE3BKIG+WEL/RJrk1NLC0yIK2SyJ3b4XdRIsAXqcohDlwoGJ9J+rf7
9m6TZRiUmyvHBmTausjIc6sy+yKlaWS1v4zx86AWwYjRrvRLo80ADLBdTHwCLZ37ZleWKV2W5MXS
oYS9zC9oIjiYaZw0qnSDHzSm0R2fOyPMrbbx0gkqbPft3cQbFoq2H+wtXuShxkFF2o5V2mc2fGLk
U44hEBM1WnDHbM0uvKf6Vw8yrCGqAegZsx1gN5DP2Yfz0nZdUrSoREeDr+/EwQ2LQARqgMm6oAhU
aCDlPvF3oJ9tv2u/yqhXfbPyhy1Y9M2jiehDxjsIZzGVCx6i619B1KztegxIR6WJolyVV34mQJNi
mD9ZXPzME+rs7m/yykdFSAf6IRSG30/vtUGtNwzC+qKI9PRBnWNPmaMvU7slpbF2Yq/MLMIdlbWG
SElZRElC95gKsyt6VmkKyb6wprFfoPvd686hUZ2NQ3TjhbChH9cn1//hs0LOvRjtnOSRUuWBCV7f
4sLGJ0WN0IOCgtCTlTUbL/zaJ/xocXGQBpJ3Bi6nZA9+Ii4PugOqyKTZ8WSrZ7fy7VDRdvDEAwKN
5HWxqTZpMqGlWhkZHAV1ke7L9BWaFNCfaDeu/sr3wyMDPRJJJIQYy1osyuGZ281aXkdTbftlZ/rY
x3SEjuEuK7ODqvoVponMDENx94/nbY6DaRjA3CBgKBXQ4Q6uv9/A61Qb7BmUPW33g40+aA1blO3d
nZaEXXlUC+ZxZa+mxcEixsaqb/f32vZi0W7RjeOsqLA9viR2Aor8Q9lDBerrxhpvcKTvazTlQTXR
MVQW7rzK6s7JcgaBYTVqTd2vW7of44fMPaNijJoomBIik/y6b/U9Eb92eHJ1/7Uqb86HmzFN6WhX
dV1HAg4u/8JfzJ/5c3YRZwOM06lf74Gqfqh3yhmju5fpoXnKwmI/R8on7RMU3HdQs9y4qrf+/uoH
vZ/BDz+olKWDrm/rSO1IQMDLY46GX/KjqkADceZ+PPTf7+/BrXO4triInXgyZlSZsfGifaYK3Pz8
WLVQEA3S4YkCJtob+/sGb4ISRGnAouASyYI9aECu97wrm0ogYqkjcAP5QiUBdbRDWW2Qyq1ZweOB
/+FNQyVQv7bitsxxWT03kR6DV9YjPzbxO7fVLBlu4ryC6RPlLEAYr03EdKyQricsIjHYk9CEEMHg
KqAc1Vs97Bj+WTvmCqhHi9ov9LH8inmf0m+p3Rzv7+jKHUVHEyQWmPV+T6quf0g1xSmiCLOJUmNA
vkZ3FTthlgQkuluEFSu7iuoA+scmgg7k0otvVzdo1KIs10R1P0H5eYw4cGgZBkfuL0ju3OJaIneS
nKAosYKuYuEMXKPMzVmULHKqQuxYoii+2c9bFMkrJx8Dp2jKgrcONcGlFSjCspynE4vQtt6Z8XAC
VcVzdibp9F0lzttUzHu2SYcsg5fl0j4alT/qwwVPBjr1tdOyaCJQzc5eoUzsJfxUEuFV0GqxzR5A
8OPY+BUhXyhPo/s7u/YBMWSLI4ueAjDui2shNHtMSrACRnFn7vqx84UAiSapN16NVTOyxoLSuGQK
XZyTeEZNy20MFkEKKsTENPNI5+ymxvp9fzkr7hLI5f/aWbxOTpKaA/AOLDLto8Y4huE/qxX3+oe6
uGAufwPeJf/a8ttBzBeoUwlwBfb0+tvRvi+lrCWPxrbqno06s177Ond9dA3bB1FrTZip2RbJ3Zqb
AWgCCYecFLylj7ILlFqZUfLIzJKD0uFyM89Uf6G2muufwM6F/Kqfq70Uj//nzYVsHtqqACih87lE
DKiAKDgNWJGi2ay1sHI+C+ZADLLKn00MtKYdpO5dgk7ofau3d182BzQYRR6CGoo8Wh8uSA4QQlmQ
to0mmwMxoRbJa2tZ2fN9KyvBHKomyIsxSgWwFzAB12YqViokLQ0srpzyQ5tM1slkbhroxIQgOoaC
P9VsGF8z0mN+2+rJLkf+e9j4EfJtvT5Q+BGoDxlIuGQvaXGgrNzp8kJ120jnTPN020XNjbtv6mjQ
4zwB2WgLyR8Sm6VfF30dFpS7qMZm/zzAKUtIqE4im0ZvBpCt682AlpMiiyZt1KMSEQI80h3mrGQb
D//al/1oZRFpCIejaZWiuAhptSFEzgLStantwvubentJ5Vrw8DqoIIKoYWElxjR3m5bYU7VnZ72L
M1A5QVJJS/aUUtNPrH4D4nPr62AQhBgwCcQ27sv15mksLXXiwqCpTO5eTdRfmhrXGFnn/ygTjIAJ
CbGFHEADcEmiEa4tocJpY4SRd1HLf4vxVe/fWPmFxxs+dWUDr6ws0u8Kld9RZ3UXoXSXBSkYCr2E
2VAQGUrNq4wcYyGVvUVYszwbCEfQFEZrCe+xCXKqxdImjok/tzd5BNzM4DcN4yiQJ8aGR7vxpUsz
i7VpkEGcR+YA0O604IICGVIZFMOfWIBLo322kz/T1B4x6bIlu7U8I0u7i2d3HpqxQKmYR671OmT7
bvoyZq/3z/0ymnk3IfcQkShaDUuHRg10houWtpGd/9Da0uOAk4pKDzHOAuUoTNcYpjcDzH7f6lKt
ExU/yZ8mwSqS4wAl7+szyeaSN008wV0bu+ySftG+W5/TR3GKH6q/tk9PNSpGhmf77bGgp2zccCnL
s6phMANuCx1yFItkW+fa+lRZfRzHaKukhWf+qobkmDlWwFQzgGzdRuh0gzxfGlt466ZItKSkahe5
BUqgOwVMAcxrqwljZ8LAAMFM8uk0jvBOBwOcy1ZItKpN/K7n4Ag1bTNO97HqCjm93mjFIWat7fhF
nmI6zkqLNAsa0SrzQbMK4Hyg1wOJZzaL+e/9Lybd0cc3B6sAABRfCqhGdEWWrFnIK6nVFbOIoAOU
7QnaP/t8Ss4YQsoO8cSrrTdu5RPJi42nFsU8IBgWVy5t6kEvi2KIMBmoPaZlR760U2kfrXRIwpiI
Fu6lmVFYVFrh63lDgqbRweNrZcJHeqf59awdsgZSPCYh2jGDMYRe5ebEzbIAgX2RhIwWpuwRZd0I
/1AyGSOoi4co62PXs7T6bLq8/V7MKn8o9Ez3RpQJQ2bV6RFDO+qJO/m8gcS6vcIS/SXb64B/4ZVd
OMFqqPSmrrUhSgdjOKHs80RApfDN4E0XpmSsL30af7Gp/qQ2YkvD6b0VuTgXiMnh+VFNR1a7BL8X
UGNBH10fo4xq7MKLeNyBRH1C+yiZfcQoyi7XMRLYq0Q8uHNZP1mlSA6AeTdhSZvhLSuy6invdM3P
BgJ6zsIcUMBQqkAfW9vLh6oMi4TBzzbcPkETGsTkjcifQH84+J1rxB4SIpDM1rHpW8r0yUpndycU
QQ9EWC+8ZsLHwGdIEB96Q9npnllV9UbaufI8oBsL+l5QN8sYfwnAq2jOi0RJxyhxf/a1FtCJVH7y
6tT5wcm1aIyBxtJ2CARf8AvvX8uVa3JlevFCoEmcGMC8D1GlmU9mHr9wS/02uvlTK045Qcn9vrmb
+Fced7Te5dw7OuLGMuRrG3DfjUoxRtBc953aCDKQ+gIh6xeaDpWwzte7+giRB0+jxm7D9u1jf217
cc6NSvQ2t6sxEvYENQyGwZxZC0Sx78lbGdu+5sbBVIG/w2jz/ZDubMXxAZnWiy3o49qmv2c3YKPF
ZMkydHMzZRZs5PjeGaTf+4uCOEBgpm9q/wJxsRF8rK0aTxR+rCUHI4xFkG1Pbqu3YsYFywh6j7Gp
Hkzu8n8/R6B5lDUaiPuAOnpxjhw9KV1oGI2RVZrPItlZs4EBwd8G1Bu7LxvfcWX70IQzAOqEv4Lv
lP/+Q6pW27RDE8maorRjhzQxPe68suloYDBnGoinuvPJbN1LZaPXib4z1jq5iVfbh9b+VQH4XfEt
jejbOAsgRuBkwLUEeW14ketfNEEj2mxYOkc0NpCd9mML1lzAj9MJD/H91d9+TomXxDwFFo/He5kd
uzyjejWXc5THJpRiEfyHca1XwX0rK0EHniK4I2jjACiPIsD1imphVoSmXI1yKrqwKNLu2ChG7TWO
MeyHiWjPExr3IIWmdEeZbgeYibcDsOs6gSlmsVeL2H7I3bra0aRkj11dqHtbGWw/4X0Vg9Ow159d
EPluJEUrcSEKJXAtEBABagnH5Pp3i6aYHOFkejTRMkDFwgiToHf/Gr1nNTsT9GuTn3ld6YEGIw1A
sFh9m+W9416zVUxccXXXP0V+yQ/HFH1xm5glfop1svxqlwQRf8u8dMe2Qh0Zylw/oS6atQbqzWif
ouu/OH26O+SDqld6hOfPK0N2UoNs90s/xefKz1/uH4yVkw5byPjgSkF1uxxnmPtaoZYKWx3i+6p5
Ve0QOlQbr8RtrIgFodkFeBaOH8BB1zsHilSRtFmpRzz/Av6+XTa1IdTDvCTZ2jp5HG62DuEcJLXw
GAFZeG0p1XXmdFatR8V3ixzskO2nbF/xHWpq5DTX/nAwVa/cIpteucOog0JgHQ0CoGeWpJbZkOKQ
prMZcdM6TWwyfNPM3fCfvxT8MOh68NKCi2jJeK5rQ2qMOXeiThU8sPOu8CbOH+YuzTbqkytnQmpM
AZgMliwHkez1JhqaKLSRak6UmSQNTDvtAqM3ysCtQWtzf1ErO4eJU+jTY7gY//futj7cKUVvuzLJ
bCcizLAgZaI5Oww3Zfv7VlYXJH05KCiBoFtasUmrd81InKhsdX4UiEJTvCJ99rWDpMnzP9pC3At2
MZjCYZCjENebZxPaFE1auFGrKfVzHtNa3xHNgXYOx3DeJpXozdJw6DAGBFSQHA0DOufaXIrxN6ex
bYJYv/BcyOW48Q9bH7zY3A996en5HE1sZ2BO2+LMozze4x+FgqAtSTfQyotvactpQAyigo4fBBy3
GVpiFVpuG0xDDmjnOwiT1ngrujm4v7/rViThPSixABOSvubjicnbuLdBQX5uh27ca6n116rSzUnO
xbb+Zy0mFgILIKLRFl9xzLO574weWkvcEY3Hu2yOKoVPkdE2bQjhVchFl2ZIG3CBN3GbP5C6GLxs
zOYQjVDEKXhDT40yW6AXLseNS7OcAPv/vw5ZFobAMG6xfMzBjT2j0Dto5ySZPY5ZJS1x97nlHge1
CsrijELvW5/255Y/K86+YrZH51de7gHrrmt7I9uUW/HB5b7/GJBE4gFB3xAU2otyBiFKVhITKl8Y
0O0xiwauA17v4wkK9PmGqbVvD94yzKACoAFGvkUQk9DZbGuNqOeWmP0hx1lD3WNsNtK391rTckUS
DC/nqTEuscQTFxVvStFTHLGy0A6oGxiHIU7EwRyxvalTKZ9maJEGtUO/1uDPPZnJoOwHvT8acf4Z
6ML+2DvDuOOTrYZqx9hu1GYMLw9C9w38ZS/jGMRyK04Cpyu03TTE0DaKMdTmOECDu/psHYQJjoGq
YmrQDeTV1PPymAg1xrYq39p+NHZ5Xybh/Zsld2+5bOQUqF1A0RNsPgu3z+w6F8NsaGcWo0PUO0p8
Npom/2Uk7fehFA4GybgTjAXX//4vDGPwQHL34mVbyu0kOUiBOupq55lYOx43T1VS7ZoWJI3KdNDp
dEKwuRH2rJ0kZK0K2L8wsWQZMo744EVI2vMxMQr9nOAd9Gh6GttpK7JflgHebwbieujcAVEkyWyu
jTDTaEDHqENDrdqD5Zvt0YL67s5eGnvDb+vnprTxEqd8Y3CxKsBb1F6LYTDTRwCiQ/Unyb3izXrJ
MWf4RiOqB33sbVIEyT+7PDiAYKP5BDI/vNGLN8hoclvlwtYAsYlEEhSX/NF6EMZO6T31ydy7r32E
UYP7Z2YJWf7PWlGDhNexURNcdqDbyhhH5K+4pH3v0/kxQ/g/hKby1cnC8ZRBmQ2ara+ZQrwi+2tt
jiAtQtr/mMfrgwEO1K0hiHD9bcc6hv7fEGtnQpx5X2YG/xoXDHBKw6HlsaybAVUnaw5nR21/cUrY
jlG7PtXUQELlspeKqNSz1C4Ph7TiDy0fN0742guG+j0qMyhsIyJe+MrUJejJkkw/q40zf0Khsw/B
bG/ua33YypbXHMd/Td20/fJpqjC3SPXzrIfg+vEt4+hqsdcX9RFBwYO2hQpYAtn+s/n/szYgvq43
f8gni2s51oYKOOJt8TiVym4g7AlJ/S6DCnGjnVWMmRBr8pOB+bx6u3/6Vlcs0TqQNkPgdVMdUU0B
KEiqn43WqT1gdL41ihJo9vyjsfLOy2a6r9J8I4tae/bfMSYQWUMSD96B62VbSjwSmkFtNtVP+ejs
Y7SYjUl7cuff3Vf6zDqM9o6PwAWd0RYPZvwQZg97IMEQv2xdv5XjhfuORxgxCBD5ziJAiqkbV8kM
bV+7LHep+TluyZmllp+GhXiaesXTGuWkNBgGPvDyk1XFEXV+KDHdeDpWgg9EnSqiDkkHgUHN6y1J
bIohTWNQz3H9hC8N9xOHE6C3hP7J0YW//9VXPwAm3YHEh5YDxl0XsWc1DiBjjTVIxlIO7MS4K6tp
7zT518EyPW046nETpF0RQqYFeqNn26ZBVdLnkbdRWnUhmbaq7WtPjC3xB0CuS3KxZZwqJispawJd
V66w11n7kqAAHhfliyvK0JwwcjU6KJjR8djpX7VqS9ZpbfdRtELch5gfSG/5yn54Rfvcsnp3RDwm
CNmV00lt87BCHjINr6r76f7mL5oa8s7b/7WF0si1LZ3XidNx2FLb0/QKXZbB8Nyv1oOFqtwWb+za
4wKGB0TWMp3HgOLi5c7w6Z2iybWzoQtwo02+C0Kv5Pdzxj/XBGTyFn20usmfusTnImTx82Rs0QnK
vVs8qhjHRHwgBy5QsFu85a7VZ7nRu7hg1MGwXmXFvmsXdHd/V5dQ/fdtlcNFKEAioAaG5HpbNTSr
FIemSNpEvFfpT+TPn3Xe+havQ1tPTuCaOIOCVXT5UWEYrIW0fD/vmqb5m0zq3oUHKobUT+nvuhL+
OANF3CR7wZRjRrcgxLdOVwZR6KajUvBOX3z9UwujQd6N+Zwz5gsHZF0ho1/SLmz1owKOWGr/ub81
K+YQi4LKBzVZcJ4uxwd0KyMqH5FkNRRjA8PkAh1tHjjUdlMBDcWOT3jAN3nJVmI4eFPUg9GJfsfy
LL676iYVXJ2qnTFvFlbWzxJ0Hhi6cc0Mo8Yny37N5l8F+22AVb7USy/vxi0vdxvOyV+A6iMwTcjo
nMXr6kBFmQxk0s4Qb8/8dgatUxM/9Er8d3J+lurfhGQvdDCPKKv8iVMN73zli3GLJvX2vstfgUIK
4EyobCx9C0BjFQVMQTtbX0rTDoHh0KZy12PKsEdjnOXP01b+s+JMr00uXEzFa1qKEgmQCY2gIM11
trPnWf+kddkQOpNdBkZmVL9B41jueAGiIwlD8kjfKIf7R08aur771z9k8c7UAB+kcOra2SUZ2Y3o
d0aTOxc7gwvl+b6pFQcAW7JZLSNF2VC6vlUWgb56bWHRPAHywjBA42Kkr5kc8zJ9AlotFzA9rx7H
sAEayaqfCuLNr53lW/GlHHfO+MvuvUn1M+j5WTlUIfLw/i9ceXWvf+FiNyhN8o53GnS26/i3kaQe
7Xa6KyAR78XxeGqKF4gJ71Lla+wcy/IB4R9Vn1LkWb269VOkN7z5MB82axH1zBxasTP+/bm3ffsF
0nOq4gv9OID4kfllE/DsH/sf8M9YPGBhGIdDiIMW0fXnSZrC7SRx3xmlUnSsh4s1ePPwwCHulpnq
UXN+s6w5qPV+hBZZ1e24+nlK2b5LQMnGdhM997nv0I1fteTCfP9V+DkoecsqDNQErn8V0xpWkwbp
c9uL4rM2pW1YUTEGyjQ/8lgnl9nM0ChENfZTJloXDqxSQtqpz2psFx5mYr7bkAoI3NhyfFZLAlTX
EYfEbd/wH51dpM0RCHS+qZ2dnzq7qJ7rXCuf+q7ogxGKAL4BtOVR9K26v3/W1pwOxgBRInYxTwy6
y+t1ySffEoK8l0AG4aE+OD3XqsuBIKmJXztWBO4cu/JqsJIAVGk6G7537c1x0YhBaiHrjstxX8Mp
O02fYd8SRsC4n+iW50BtI6k8MgGI75ZbrRl1xSR4gjCWjm+JMvK7f/gQw1k2sWOWVPq5tPrew2wn
fxkF8Ll9WiS/zMqeHnRDTOhztXl1MGsl95tZf6A5ZjK1Ip0CzinIc5tO9WnKij/oEMpZMJY8EBbr
G/dP3vTF9cPTj6oNIIw4O0vgYj5SEJqpQj8rFJh69CmAKOy1oB/zHgoQ8fDP5UYdTGeSv0CqrCPK
vj4NEJ9Ts74Txpl03zQj9eotJOvKcYPDAG4YGghSimHhTkRKOebKB+McVy3Iw1jAHMfTrWcrjX1a
9Ici99qv90+4/JPLLZSdEEwroP4FUcvrNdVlLeymy4zzLPFlpa5kj0XPdU9PHNVX+izDDDM6q/eN
Llun0l/gKcc4L0IptCqW/AVAonVykM88Q8D4m0WNI9OTz3HqHuYeJKfiTOm4b+f0ZMTdhqtaOd7I
U8GlgRwRBY9lmWh0K5eZwjHOLgdxSmeAKy+rTXAyitHagc/XAgsjSf/wivINXyJ94GKn5UuBKTSM
hCCMXOQQsW31ToyM9VwI18shOpGwVz5tPN+3WYIcWoaAgVT/QXNQ/vsPt9dpVBSi0Mc4g00lC+kE
hliXsC366rVNhPQZWi54i9COX7j7sSR1lk2meVY6cR4M3beTtzE+JjQJmwnE0e28UbxaqfAgGQFB
Cu4FhLxtY7EuQVSrh4CpeR5pQD/JJgv8DrgPqNdBy770+Y+/5T+KzMpDiggIsA+MZOsyx7jeS7wK
bd/UpXV20y9VuVPyfQrgA3AHfgVKzfs3YuUaosGPBiF6OCC9XU6dayOjPZpI1tnuIc9tkVBlqu86
ZK9Xpecm3+5bW7t/7/EdwNEoRoNw6nppvdoy0oFy+NyRRwNomi6sMC9c6+BuzJ9F7zy4RlDWW1y7
t8cGmB7sKKCACGFQIb62ypkDMM8U22dI2oS0UoUvTOQLrsU9ZRwCSy8z3+XjP/K24TvCrCQWQtgE
mPuSEbd1JQ1FlztnjefTrlGzA88zetzY0tvrfW1lkadNxNCU2qicc8+SbzrNvVlNP+ESBrFT7/Q2
Dhhh0fBVp2HhJuc2Jp5IfossDZt/BC//Z73w6ahIQb0Ceq3X22wTlhGlp865YQqIQB9R8m6m3tPc
BG1I//6yb19gCdP6ry35on3wNzHmIYWFt+JcJVk0OyPScCvUi0tTzFtOZ+XQSluyry3fDdTdrm0V
42AwTEk5Z1VuKRHpW5q3o6/kTR70lOeYk+baiZbWGMDP2o8Wy4eN11Ke0GsfbiDoBjBGymtDzn0R
D455PcViaJ0zSYC3VjoodOiNsTXJurpSHcq3YIvGi4w61/VK24Eaylz1zplmL2PTeEmJcSz9UrLK
H8FSnIHm5/+Rdl07kuPI9osEyJtXKZVWZbKqq92LMN1dLUqUobz5+ntYi3s3kykkUXMHOzsD9CBD
dMFgxIlzlsTdZOnvz68mfB6Sacg3gFyWe6mL1dSdYeohbOyeqrqoD8s4TWcrUR8cMqkPhj2qkjOz
tnk4WS5uQ7Tr4kK5NkeV1isHurgfN6KiPI3Nz5Tg8QJJ7/vjWlu2S0PC1etNRjXX9eyehoIFeDJn
bu3//ywIK2al6dyPBSyo5kn3vs5EEjysuU6UlTi3EW4iAN6vp2rqx8ZUOtU9Tcrix3+GM2QHll0H
yJssq3Ybg4KIjBP6orcZV7tYS4GAt1VMveKevOoH2rQRSffJJp/DoJz80ZKw564tDBf+RfyJVkCU
fK+HlboNJi2HLFxBQa5mVnETMK2WkR2uuGZNRfEe8C/eMyrSQw6d3U9N0zqnUnmrJjWYXTROz5Kh
yIwIm5lRL87VFKrbaAnz20H1mfbw/zYibmSjL92Y9RhJngDxDqJtZ5PKABwrI0GohRcgdhvnPeJ/
fuEFPA1Pd30m6gmdgvsxj09gpglqs9ncPzIrWxqvKLgaJHCBzhND1UYfRwu0JerJTtONBwFulkTU
3IB26tuSG77dThIY24q7QYstb93DncgzudfjmjmqFh5bPTFnZ1tfnKAyGt+TZWjWZo/zXIKfC2Rp
N0+bUk2mfi4W9YTYedi7KfgflNLZkklW61kzBNgLhza6gH/fXPOJoqqdjvnLrOpnY0N2mHjPQyMj
wVo1g5Iq0C9wvDd5VxQ80bMSw4xBQbLlPJDstbfePr8VeHzP81nYC6J3IyCzAhtRCzqMugOIcVsO
Qziw96H8BspqWXX6NtTmyjfQ+AGUkZOC8AFfbO8SjyIXdVD1lDx28UNXV+jDBR0HO8oaOFecG1B4
qA5yt4N8Ct+PF4YyPVnUzOnUk2L/MuO/Y/XpdAQGcvH7wm3dajo1yYjfX+ZHt/rn3/0+4iwOyETY
/hGlXHy/MWlZbteDeurduoXTROME9Zr9/aVf217Ib0FIBuwFqGoJEVVtFaRhmaaeaPWeG3UwAb2h
lZK4ZnXJL4wIvhktEQrgPDpGMqShFw9P2MeJRf4x1J/VZ8kuefgN2cf/jkjw0XqbJHToVPXUDe3O
0P8ppx4K7iBIUj4fE8AQomFOdqkCR329v4zZNrMBS3eCBE/lx+3XaXkxYdLeFrLcxepWhpfBrYDk
Ltoir03FXYKHa+vBV7eoCC6+bcjADGvOGXwL2GdAEOAfwhKZ4FtY8MRXT2VR/KN35os610cj8/OE
bu/vuFVL8NC4ewBOgg+4HgtRrMUhKHyebGNbmL5V4znqV1Iq57XrjXtnlOMhwoLC1LUZF9g5UiDy
OVm95/dQPAgV5Ii1wQlUlaBYLYml184RKu/AfuJtDQZ+wauxlJLKQArh5MTKU4ZKNf6bsKI/7s/d
Sh7mA9CL2wahIadRux5VkQFGBAA4r/DXD2UynUBNPftZ6W4762h7vd+lia81/UtXJRH6wDbxIom0
1+YVPO+eCofKxYsFhwHOWg9tK1Q7zV3nm/3Xyn32KEzNuwZMqPn5/oBl1oTNstjMZjEtgDAtiN9A
Y6NNVHTlOL6bbBdlDuvOqCSPlTVnhZSMgwsK/wCU7XqKwaWWN1pnIUyJdyZ4N91x2Onee9bkwWBO
vz4/Pk5zhtIueHcAfxSM1RkdwCOrnkboQ2STd+qRg3GTeZPVPjCYvoUG6PsWV4fngUkdQAZkYUWL
NtqbtKnCRtUBDNa5TFpZQ/Rgj6wzgkwZamLtWACyCw+JixLRrLB+rp0tKBW22omlL8w+6vGDlUlg
7itlYoQTFzaEk14saeVZFHWqCZE/8F44fmbQuV9GTdvMJhTSyj3qYUP6u5ORY67NJY/9EM9Y0EMS
b2jcqL3ejo3G03gL+vKr5PdoK8E07xBuStzm2kyiM80EnhOZAZz+652ikcHo5wS27DoOY2p9LWsW
dG0h2f3rZqAsh3qeBfpNwQyuIGumWo+iX3U2er/FBhlzmV7A2hWAzYBKJVDNSAjyeb2IbJCHrBUE
otppTOpgpDs0aaPH8HmZJG/ClWsTHbDAFAOcx/smhdMFjs1WMflbYMrp4k8o1+31qtXD+ydqZTTc
TfBkEW+pErM2i6nNU1VO6sntiylMDLMNjUXzh2QCBRpTJB5xZYHwtuHtOYhqkcwVdns1VpZBRsRS
ZvaaQVOnfWHL7v6A1k2AxA07G5QC4g0d48HUxz1u6BxwMtC72w/gcxkCUreS9ZEZEsYyuS1lNQZ7
stnfPj0xcp5lasKrJlCJ4UlDE+GtcGF2qHnrKR/LDIpodz7i/vJL2YSt7jOXsxsieAJxs7DPCiVV
UjIS7WRoMZS3Zs88oGr67f6qrG4zPNNRMYAbAJHq9aEZ0d9iUY1pp9wcuw2LLXArmFa87xbS/kk9
QGvv21vzqzzaBGGT/vGIEgwurTdaVV9qJ9AI9odRUZaNaaHTH6keFbkihYROWlg7jdbY6EOGtgpN
Z5tBGWUIqLWR83yziswYRKjFLQ/xQ8Q8SoaQo8r8RH9ovfjrUG5spX+RDJkHL0J+GU8Hl3f+okCK
/tzrOdZHdD2Xc62dli06+aCpbeyh57WjXxAydpLn48rlgUZPvEx5URt4EmFnTigdQDAMtoD88i0G
kg4EGFTzHca2pvl2f2QrcRRHFAC9aGhoCBAHxpJxntQWa1kVp6I8KS4gufbPpWcb1/jayxSP1q2h
uAXvDhousVIAnnq7Jg2G1uAGLsIJFcnA/FM3G832749rbWvgkvo/S8LJ67oMzr+ApQE0xs4vVvwc
rTGwS8larXmRCzNi0JuPXpopI4Km1v022E2gkn8KT+LY+aeKe+/ShhAqJdM40nbg+8F3d9DV6p3w
sVuC/s+YS0aztvMQcqpAmYIRA+Ke17t88dx6oNWEUMJg+sZtlzI0nbQ5IETtg7JgydPSEdkteTM8
YCQRbQI7CywN6oHCdm/TTHUyYCBO+gLyiTg5jMnwveu3kwf9FBMk28ufkZKv97fHzbohzcTdMmIM
QOZuVEzVJjWHZtCVkwI5RKU+ZGrx4lmtLAK9cRvcDLCwHDnCH5zikyFnhQKqE+WUF/VG877Yf8CM
WKNPCq13ybZP68NUSpKpKyPDVYBCLhqW0FYjvtdLuqCpwVRJRAFBytpdNyy+N0q2pMyIcAPMcP5D
TXUSpeoBcl4J3Rju90+v0NU4hKmL40E3CgsmiN36NrJ0OMFMEmbcXM/8oXwxV8LWU2oPj7pxJhEU
hLfNp+8M/DqnNgZHHOIxFFGuT9OA3mIVhLEkGstH5PR965vn/MinbTIdu+pvUsyBO3x+W/O8PYC4
aA2E/Cdft8v42TZZBclDEs0j0M9eA6IAJ5hk6qU3vpUPDHkl3leCDxcVasaEoBTU2QTa3SponCgw
H1AuLI7z8Pf+HrjxR9eGxGeUWrq20uoGiQawbKKJs0ijGGoqAFqrMoTX7Y5GJggNhhzIjDHdXLqx
YlQ25NeiFMemRgUvT/z007cFfvjSiLA8Q2siQbLAiELio+rBgtJui+LThxNW0A3Lw1qQAoiA7Hi2
smHIzCJa3H/MCUK8+bEkkpX5SFtdXUp8KBdGhKF0A6FIFxpF5CQATBVjOBTOpmH0OwgWHjzOLTTG
jQ+m/ZDMQCEaDVoMWR0BpxhMDUMzkix9sbaANn//Qi+aM+4IFz4hXTUNZZpGHokY+EaggFPLWtol
NkS2GfA1mRnRSBpN3s9G9QJ+hutehvSUWRHuexBDeVXbYCSN/WZBZaLQXnu9kcRHMiOCBx/LdmYp
N+IlL6kK3tW521jQpr1/gEU2G2AXkQQHVAIYHxwu5AavHVKrp2nVFGoRtUPuU5fs5zjxqekDMOH2
9AFiJWHVVz6YASKt+pba7+B82g5tAbw2DWj+js2zV1vzoKfMX5pxc//zbh0Z3ucoO+MLkT8HsdH1
13kqGRlwXFXEzBbQYUeh216ziyDtijacjT7d3bd3e99c2xNW1qEs0ahDqqgG/Mhc2k3c/z8tCMtK
854s3UiraKJJYNvvqey9cButXQ9BuJYHNZ6JZWEIqGcOPaT0IMJqK++afW4qe4O0aGhPkotUNmvC
Ld1Siicly6vIqKyNZj0MjiqZtZXDcLUP+J9fXJveWDUVRLKqqNd20+KdoOxo0VSCJFw14uD5CO4o
5J7Erv3ZSkmST6yKIIo4Bijcfh8YfEhcNu+f32X8/scTHQfuhhCXpmqFBte6igqyWCV65lPzEd1h
MjDUyuH5oAFDQQ3k3jB0PWlaCxy3gtbhqHgxwOHmfh9b9FqOEg+yZgVBBmgOOP82KFSurbRd7vUp
opqIKmHB1HNdqX/N9gDMugyMsrLNsDJomwNDHmoYYqNsCSanfLDLCmSHZXWKbaJvvbT9en9tVjYB
r0CC2BcVBIBrBA+gokOEmYVZRZmatIdJa5JfygSyvw7pO5mLX5u6S1vC1I1gMERqGLbS5U2tm4Nl
/ZhwJ5tSzaJbWBwejcjY8jQMokKU764XCWrnyJwMNk6oo2xzRATBQvsda5rAMKAopILNuk6ecmIf
2u75/oSu+KMr08KEIqlUcGYInCpUxX3sfX2TIxQlVdjlf7ys8R0lj/oUCir37a5OLoh30aiOYFFz
hHBDo3Gr0aaqotaf3HOucoos55PqC/z2RIfJ/xkRJYFBEAEukQEnWR3dTcze+oy4fukMssrW2tZH
qgRpfbQGI78vTCJwoqqJIgJ2ZUdMyNNX02bOa5ke0m00z1NoIA/hrSHgXOV/fuFldbexqBknDNET
6oJKcZqc/hGZsN8Q9QLY2NQlr+/Vs4ZmEOxHrvki5kWNqjdLUKxXkZtWZUhnCAQreeNuK5Xokt2w
NoFglORFGDA7ITN6PbSW9pbdgMs28up41+ot2l5jqwdG5v6mWxsRYEWc5lxD7Vos0aH6UuALKha1
7vNs1xuuIN8WQ3jfyspgkDzg0C/gpPB4FdapS3N3MeqORaa6g5Q8LPyLuAuJEYSEnm6B0kW8CkmX
KTlphjqiKXt2q/xUkeXd1Mm7VRqfvtrBrIEmGrwMQHqC6u31yvR5AXlMLy2iLPtHqb7hVWA65/vz
dbsq1yaExe+KfuyHKoO8sfIwDamPJgutfLtv49bNwQb6HZCoBdAUW+B6GAtJ46GxYSMf6kNsn2ry
Vo8PbvJi5DsV/DSqZKfxabl+3l3bE6bNjmOUzXTY85CvUB/mgJZvo3tQvc39ca3NHaIh8AAip45U
DP/zS59A8Rcy+EXEWs8vE/uUpw8myBk+awXhELRykA/jUrdircfNqsRWSghQT5MZTvPLYJYbaTLp
dolgxAUzOqg20AYqpoLrGs6ztvG4H+slqCbHN0f0Ggx/UzIFaLasdm2VS8Z1ewldmxT8djfrndMP
eOmD/y/Qxq8OUHrYEKMsbX+7SrDjAX0MRUvAgcV7CMCi1J5UHXZGMyzQIeWBaUCKoV0ZDZAH3M4H
TYUotTyD5tSgtlNEOssDJ9bwKiuQNFBfpUt16+HgpS8sCZf3vBQq6yxY8vpvKYTHRxnr0K0BILLA
uM5Zf1WkfYWF0V1FQ0Jpjk91sS9pu51TGTzvdrJ4OxIHfyJGAPhTvz44tCSGxtrKOyl9E1LlK1R1
0dxdHktdqka3YgrBHTQ60IWIWEes+s6LxhrDqGPAKP6U3cZTv6LgsV2gEKHPvgKy9kE5otlZcedf
DJkE1kVJczC6NLRkDTS3+xD5LBvJTaB4AU0XO/UYFCMWY1hAdza7Y8ScIQ+XEWWCxlOL/X2XcQuo
wssJGxH4PRSrbMfjS3zhmUiTAftKuxi1kG7H3PeOZCEosveToh8naDrapYpMfutD4j1ly1ulZ59+
L3LEGK9ReACp3jAbjqBaa/HKUU7MGDa6EaXJW5nIck23fh7DRIM4wiPc+agCXo9yqqBWM3bIsNZm
vPXsyYd3TGZvO5OfvfHP/SldWT1sVBRCOH4ABMHCK8G1mtpgQ5JG4Gz8lTs/S+1MS+vrfSMrJw8O
BFcl7ki0cookh3VbdLS2aBKBcLPfLCA7A+eJKcOprEybxzWY0WsMx4iK2fW06XlfLzOS00DbPYCV
5dFoHzPzrBXD0Zx/3R8Qjx6ub2K8elHhdnhnLHyKEF3oBQF5TawgUecOm4K0BySnY6Pdaqi15+xv
bUtqgLerBHtoquerhBMmUjf2BCHzQrw0MuN5b5Ilsphy8kCkcX9Y4gzy7DTSE+ja5uRc+NfrGUzN
aXFS2iPJmRbDqW6VGiWkotyqlYLYGbyhQYbZ+OSRQjscEi/oMADuB/9vCMmrIktyE6/QLGrLo6K9
8ZJS9/f+uMT9BxPoheUs2Jyh8aaw2MapU+o0pRFx0J5TTclrYhWyNu3byYNeA+cawkb/0GMRJm90
M4/OHY1iQNhcYCtiRw/nYfxdgbEwG2W7XdwSfEwAFIE+DGAprk0smBuMUrXA4xY5LVK0mY/kZer8
uD9vYvT0YcNF/gA5JWx1sabk9G6aNd5Eo7JkwcwAyan+sadncBlAh+NL0fhD8/PzFtHZi7sEYSce
b8JmWAo9LZhL84g12u+mB4d8VpnjkwvHvqnbJjuQ2J53Uz22O1q3MkYu8Vjz8eJWAaMT0hdgDBH2
vzqBpLZRszwyPfBXZJ27Z731vXPHTT9OO2M5SoOetRkGRpATOGMNHVGwe2o6M9VBNRa5XCoXHb8G
xEW7LYQ5HD9XaBZYuVGFRaPGfgEuEMl5vyGHwYDxDgc2GW4MuTwRPav0EFabrLyMlt5FsJrWzc7S
8iEwCbK6TjuyndqxOqQ66/ca8zLwYk6ZdyinqTf80i7nULes4aXq4vyUFk31khdqKkkmrRxe9OeD
ZB0hLseECb52SKwY5OdaHk25Q8NcMZufuaU0krzEDXPUx1QARYdVAI2PLpIsgEasdLXazaP4rWJ/
syfgHSE8+wVEjPED1QM2BezdUPb3t/uKz+CweoAeEc7giAmH2DNiV180LD/T/jbDO3nUlWPxmr3d
t7Kyra+sCGGp2TtVgXpPHtHylCA4oszXnC/gw6qt3FdlND+2cDf+ZyL/OybhCFtG5yQsM/KoK6wp
GPUmAXeNpYZxbixh0nbJ5v7oVhwhsCJcCZW3RaLh+doRDgmlwGvpeTRXYGvEfX8sTMn1u7ZMGBaY
njhvCn7t2oSV077FCcqjqmcksNTMe8CjiBxLLXeeKz1ffNbIIs21RQNIBc4QYTVXtbu2iQxS2tEC
+7GPn+fQ8xdfW36T+m/2fn/6VjwQSPGR98GLxUT+SrAzu6RWnQbP8HaA3gwELMwX27bbBxaXdTiP
inVAupU8zpXyC6hZWWls1Tq4ONGcgGOAtOr1KBWK7nTQ4hRRPdEtycfZZ/UPpwY+uwHNevO6tOQn
5NLvD3lthyK4Rv7RQ6oMAf21Ucg61cCx2sg8xNTntc+JnOPm1Q3vm1nbmLihDbzTAKRCT+C1mTK1
OmdsYAbSJy3IaIzkgclK/ms7E62TH4VcdByKsILRsPpxVrmN1Hf2AC9MWuA0/lhJHNVHq8plxMtP
NSTqAQXj7xKgp68Hkw6JOXoQjY5mCBynKdJCagAK7qw9G6qvluDbq7ZFD0zBzybufIU9Vd4mVryw
sRN/zDKfxAZA1p2Dxuj0qR2/a2QfD+TIFtnLeG3WLz+Uz9jFE7Fn+Pwha8vIAIkuCtb+YmwXWkjW
9nYL4TED3ifIFSFIUcVmfLWv53GmwInpwxt9MfDmXrR8D2py2bV0Oxwk5zmJJTCuYDsR3UBX90Az
MrWMpqLyNXA2Kdqvus98FXIcnBPEGoEn6sibRl9dVcE7nwKduvhDb22J8uf+hl4JFyAlA4ArLklk
iG8ei+WIZrDZjoHHabZ9GcaPubfrlj9pcUSAsCXduC8WHZzZxsmd/jArPddGE8z2X6hH3f+SGwgD
ju3Vlwhea7FrpugKvsR2NuYcAvH01IfDdtjmB/LsHoeD8VINPh38Nt+y6nGhPvov7n/DTYFN/Abh
WmUG8CDgpkaKefN9DElAQ7//3j3Kjt4HSOb66F2PVfCRadMpStF58JFhH2rbIeoOZqh98bbVEXfd
kZ7T43IaTh0EW57BHrtVdmAN3uFs7ZKnv/vitfHRFrUfdtWmDME2vHUk7vT2psL3gdwIZ4G/32zB
z0G6K6tBhFpGNaUN9OkWnH/XaQIt7/udamVG2BI7Dsuyky3ByimEZZ4j0fFmACXQ9Vk3ljyz9Swr
I7oofsd2dR80ud92h/srvWYG7E3oTOZ9X0h4XpspFIQF6lSXkWrlOV4+UI0wqweI1AWpLB2zNpdQ
+EEixsKD1fwQdLrwXh58uesxeK+pAVmfBbBoP0RGfAKTGvA49Q+LyhwM/3hxd/HoiXPlclFtIXxa
3HwGhIqUUV4fLLXeKuO7g4FlP2M0sccaGspzsMQmEYTSRgm72E3PAj9BF7bFjA2aIeMOqNgyapbf
Htm1GhLYyY+87jZx6tfVuZ9+V8M26SUvCqldwXvEC8toVsEuFLq2zuhtiva5Igft6GEfVUaw9OB/
nH9W0Aa5v5PWvLmLngie5jYxdCHyyPRqKQfIewJr1GSQYyszFOKRM9LaSlZjW9tJKM9yGhSEVtAA
u960xJxHNEyaZZRaoPn1CFF2ECjvfScel23ldVmY2U4POsKylhyXj5BR3FIXpj0hETcW9ZIDx15G
iW0FBjXfPPtnN241L9sOZnfQOhviq+ECns1Xb97gfTlOx1T/NjX5Q2w3u7l7RqJ+rz/bNV6Z9xfg
JoPMt9zltwlL75ipAUUmB0vvHXVn02r7hKBNhXN5bZP52QsnvFlwfXmS2+KjaHY7KbyzDTQUEHQR
DI92V3t1iUkpXpBIOTyBAz3+alfBe+NrATIrfhfkoe4z/9sPqJ0EdIM2k4AF6TbZ8n+nG8RTYRze
nw6+CW4+CrkjZNM5KFrUh+uazvYUqILiZbjr0yqo5qel2FZ5uSN+nUHlfJHRxN2eAHQK8kUAUhUp
P7FaDi2XSe/B3hZl+WL5TpOcYk9NfIXIdOBunfalIaTsr/d/1hitbtIOsL7BPcXU+ZaAzqsx3aBR
JZNo3kwit8RhypxuFg1w15YgUTQiiwKghteTX8gu9cGQF0Ryya5s3Gsrwv5pe7snnT0A2eV4CAK7
QGfvXl0HeNEFc7X4xGpCrYe4gRJCVqH1mWVKcnOrS4esN+d2R2fXxxde3E2WOS7KxGfU8d6QqG20
B1V/u78fb50WBoneY/grAxkE8aZNa7ctY3WsovHsdMc6YFDLJkH8nRKJH7h9N10b4mt6MRZXr8vM
AR4/6jy0xW8UthvsrfVFbSTHftXOx3nnGW6M6NrOTA2zznoVc9ZBmHP5pmWvXtsHaXN0QYR7f/JW
d/yFLb5+F2MicVe7LIGtDuxARjhrJEjqUJoMufUZmLoLM/wzLsxkfaOYsTsB3AVlcdtH6zTwT0k4
bpIunPTt/THJ5k94zbmJ2xTFrFWRnf51SYbE5EuO/J9iS4luZMMSrua5p0XJch2wrr5CN1f5kDlT
4+v65OtAOw/lNp61p9lIJJ1BsgHyz7qYzXaEXlZuY4DNYj7ksbl3smFjjXvkKHzHkOA218cIp+s4
PMcu0te22pQAP23B2PQ3Tv9YeudbhY/NqBVp4DxP2ijZkuuj+69BYfnKBbCPucakatavLPZbt4YE
fWw+2S/3t8m6dwS96v+OTFg9e0BoRUBcF2Vp1H+1FPfL3IVj9nNuht0y7j3E7R7tD3ino0VKskc/
2lCub1F+Iv5rXFhD8PPmGt7gLAJ0vfRT1lJfsSgy+Q1gl35iz98dbUaxAhhMJ8yoBzJLo06/xbad
bewiK49up4DiUwGTt2Ra+NVz82U2mBfxSkIWwRTOapF4gxKPQNsVj+mpDhTHV97oc/+qF/7y/G9s
8Z5tLikFQILg6iyjaL10xvVA3F1qfjcq34inwH5toSyu/tBdxDhs969sekjjITvF2yOvT4+X4xZp
LfiibjurVhh734f6VXd3tvGijG/J8j7VkhuKj0KcUbC8AVyN1CHax4RrmGlaGw8FnOzCSgiUew+d
Nof3R7V2SlH/AraD55xvuCNG6IH3Y+liLzv7Dm5gLE6kH4NRfS5iqL52P2tTUoIVBuVy7VWcRKRD
8b4FPbgwjdroWSl6QZLzDHjDfmmbvxTtipKX5ooRJMpAJqfiVYKDKsycC57VUfFccn4K9/cnTPbL
+vUuUBVPg+Q0fhlq14HsjcqPyMWC87m5+mzh8e90fVXAm4LsIP0GFduDZT4p3+kUlNjXXr5sDfNg
0S+MPIIqLdCbhwRkD5MdNK4ncTNrHwKyApCYgeMBHVWCL1W1om0zCAGfOzPbkzSnYdMgo8IMBBI0
lZGArlgDzQ3+hyozngZiIVaJNSUvTT0712hVBeO/D0qTjUrCJZfs9lVDQBoCLwUMEZ4G14sHvV9G
+ybOzq6rnBbuq4vlV+bSwEl0STD2oV8srOUHvAHdn8DFA0d7bcsqctNN6ZSd04w8T+xHsezU4bXP
d8P0y4JIuWr7mfakQyRjWXL83e1UJYUe577M3m0ll3lMvnVuPgeM7ri0uCyn+E4uix7XgjrQ8wzi
lV3aZqXhe97IfDaSo5d55cs0Odqj7iVWkGmVG04WJZDLsMYTphLRndVKpVtXvgmuG/BsdCnj0SRK
gjkegzLRZNJzPOZfKst7om4fzurg61+qxgiMaldCSQHK5YMLloUYCqq5LVsmvuTCvAAWik5pFU3a
UOsRLvMZFWnS5U1+rmzQLbiPGT3XdEfMQ+UcWh3bUMn3NjL7970ID48Fqx9ocS6Ghnyi+LwBjxT4
Xwashg1tLHCtgtrhb0+YZLuv+Cr0YgDMAxw3Sgji2AaSqI1Vp/k51dwpqEu1B5uaq2zuj2Vtp+Mt
yglJwRKJnk/BWbDMMWPLHfNzrBeBTraNFUOkoDuU1s5QSp9Vc5APJGDV5GtdugGJ8ZD/wWW6aXrF
N5WHIpYK0XAvLM4vwJfI0+KKAQmTsKo2sZgVd3p+zkn+6kFtZqia39a4tUrvd82GYI7BcjHvZwNy
ApsO3OP3p2Rt4nlTCABivIFDzDUqylji9UyKcznNbqhN87y1Eq2W7N0Vb8YJDdEJAGwg3nuCN8ug
cDRqRVeciyEPEOQd5uXLUmSvSvGvxsOZpzlchnMNYrovHg6QXSgGYtqYzrLatsqhA4HR/RlbOxCc
LRHRI5pecHNfW0i1ZTTQKlqgiRDFvna0f8dTn4WxUroSS2IphV+yaNIA/AWTh5tA7D2gOTrj+pqV
53mnQgJztLd03k/2OU5fev1Zmb/UMiz9yuBQN7Cgcw+mKR182teDgxzfUoA/tTjTQbf8tB8USD9A
C02W0RCCOT4y1LU5LRMabjmm6NoO86pkrsysPJvGl+5goClAKQPvreujrHlpdBmzNj/XwiG7MicE
WXGTOUs+l+VZtSq6dWagVHvWvafzhLLc4DVHw02Uz+952AQuAj1RHMIk2LQH5O21BTYz7X3pc5Bs
s8Bazqm0pY17CHFwEKPCuUKwgNYB0anFcaGYeVuekzQAlcwWkff0RtSg7ApfNWS96x/Vo1tz4N9B
PQblVzGDHpduBsbYojojVZlERmqmYdzR4VlvS2g1LW67GxN12nSJroUN081t3eh64EA2dVMmdNqa
gzoElQUkYKMAG2otKniaa9MLpozZhxoCvGGsemSjj7blZySrTmqBfLQXj2XQJKwAwAqMKw381Tb1
pjlkbKaHJmNAStapBUGEVH/LtcUJYkyK36Ad7TQkpHyhtZbvmmJKUAW2v0LYtdskik6OtMnZUc+J
+tQu6PyvHZTn7nuMtQXiTJcugDjA5IjZrkbHbYM/rCDoWBQ7VI9KlJOUKbCcLAuAz0bxsnGaNw9I
XcnlLZZ0Ps4ZB0ICf49iFhzJ9TkjCxhXC1NFzchjvqkFg6bv3OUwpufJ2tEm29Qqv+7Ydij6w/1R
r/h83CiQcQXbFX/8CqYZJIzdusuq8+i6r5X3dUjZ2eE+WXLO1lzJpR3hAtWtXq+smFTnuN4a9K18
Uk0F5ZzvQOgiC/ercz6XmvrPlF6Mi3/PxQ3T1bWZaDnsNelPd3gZk9T3jjSvAHaSUTOueWPOzYz3
JwC06J64NlU5NEk71yvPtZ6ah8FNdZDxuY/zmHfv9xdrdRKREAGqCq3YN30TeLujulFgUOYQVZMV
uC0k+zLy0PW/0TXyrcqfWk/yhPwQARQdCSrEEOLhuipA6VyPTgFzmGYMChwk2WjskKTEd5t/UvPL
qPe+lUN5qNi7Ft2CaL+KyWZEwJ351h6PaZ8qx6QPEGXr6abzolnNj/Yw+T10NFX3y/2pEelDPhYc
ADeE/1gLoE0ER94R1yOZB4fHNoAJqoFu+xXYsyiyu+qh/Q7WC6gUEsjP+P3rfdNrq3JpWQg1nH5x
U1DkVeeyc1GStLctVEqWlu4Ud9yyuA7VmnxFjktyovjJvFkYsPNhywFFDcrT64Vx60IjRsaqswuM
WTsUASn/pt5vO/+SyQR411wjclT/a0oMPyGNVDaNjrm1GqPB1ZAGppajWdCeWGAsehM6Vj4cvbz4
ZAr2P4t6YVhY1MlrjVJpK/jkqXwFaTQakiJWs82Ufs/pn3+xjEDo4gXFFcPEG5MaZb/YQ1OdCer3
rH6qlvNCn1Royute+ghmNLWRnK0PQIS4hGg7QgsLSGuBTRM8B15aOrN7ys6L5rR+3dX70irQoWbU
ZpCTaT55A1AULgAiYHldpn1HSLWtvXL2R2Mpt5Od/kG3Ur9pa7Pbu9qQ78uYDXsdV3yskWJzf4LW
rgrwB6qIYjSu6WZcb7jBU2PdnXBLxZM3BEVeFAc3X+xNUikchdjUkkfPml/lzy0U1LggrRiaDe4C
aSGlYOdpe5gCSTVBTLp/bK3LXxdO7ZLnk5HG+HXDRevL+EqLH7l1iOMnK3vK9F1f/TO4yYa5O9c5
359HEY74H9M8W4TgHQG2WHPtWenNOETs3C0M/Lon5C1eO8MLzNQNa71/7ekfZmzs6Tg1L3Xe+97z
kp9mKw/wVEa0P56IulPovsvH45DnQcyOSeYD6CNxMDenHlg58H+i9Ae2WQ0aMdfrrS6ZXZFMYWfb
mSG9DcL++MEdolZV93WVfQEoR1YEXF8UtBQgzYpXIXp5rk0SkEuB12/CzAzJsCPNhEd/rkFhVi+X
IGv0HDQMk+VPEFHbd6APftSzudilRu9t+jLWZXuEuxfxfEK1EOBsvIjhFfiJuAgizL7WeqowdjZZ
Etbavq19sAmWzrFUguXFcOaNEj/S35LtsZJBQgedrgKyitQlQLjXVpEhm7vFLdlZTTVoX/lVqx2T
PzlhYCK33hs2FUE9uT9puaUQ6lHc5GEckWFnC25/5fv/cPalvXHryra/SIBmSl8l9WS3ncixM30R
kuxE80BqpH79W/S5955utl4T2dgIdgIDLpEsksWqVWulkDm0aXrstD89qPs9Jdv91nUnpAhcHa9d
Az3Q15/XORraryEeFc/d/B2Rqg+p4IQHQsD0ZHazH1ilVwEfq9k7bWyVXR83Xok3KVYCZDTvNQxZ
kHDwxkbzQEgdg/eM1wFdauQcCy8dv/l476BV2k3S0GJrE2nYT8dpArwP3cVWfxqKAq2sHAB/SDf1
6ZeuGWctgENN58W0uzkE6a2z02qr/HZ/RTfje9HmDL82wQ0lt2e4oGahna3Dj0wwNTrLCcTaYNJH
2Dunu/qT5T5mSbgyO5xXJbXuljchQgDGUUfnJw7T6+UyqrRvy8XEfH0tHytAdSAzGgKCG/yrMf7X
jhSODOVSksKHHbf+Q5KnzHPDRHupum8r80LeZzvfDQyvf/ZVkf7tNYFdIgA5eD9BL1LGytCqpw1B
+TvOPQjSJwHJ/qkTxVG4EV1eG5ECEW+pfOSvcVuYcbq2wfTaJ0/p7KGHrIuK4lhXb9Y34pxLxJtV
0UQtglBNES2IYOD6MMLrEG02IOBBS9HNQlKHJvbAZ1yHdrW36ul10quTYhFvnQUvQTTuIgcIyDY2
97WzgJ1ZnxZW09jggASDWbRq7QA0SifQXWRphxos6On0z22iGNttLHttV3qF6lk5d4YFu677uLKH
xTjY/qEgIVRB7o9wy1kECBwhl4U6qMzgUreWpzVpQ+Pe8fF2ysYk1Bxo0dRDaqt8ZnMycc3jOETK
ByCr68lkizYmpstoDIHZcz7YT93QB8SoAi3FdUW7Y1doj2bSnlAs+Xh/mHJDGEIMTChuLkQ4eJMi
S3htmyYrp0vOaeyn7hAtHQIN8Ia6KMcWgb/Y4UJ5G/VuQUDo2lc79DWArY7P/Qk8gd2pG1pVjuP2
2BYfBLoUEEhu6A0mOO0cPus0thrzk+YWL+7UYP7Jr9bhpwZNp2RRzb+4iOQNIzJ6MIoWHWye6zlw
zCmphrml8dQXO5LVoe92Jz7HSKOblEczQmsUYsLSHKKGdwHm7F84m+hLQpoWMQ26u64/wBqHOkf1
Cc7mjogsKzfIKmg2rByPNcV6i/W8GeuFKeH3F5FKMdTtWhozxtqu35cFmPn0TzpXf9LOeFgBZ2fW
fM5dPwSiJVjK+rGf7DDNCOIX/cCd49I1isfC1kZDoQiKYXhOgfzMuv6gsQRgtCQVjRmEe3WwWaES
OwE7en/cW8MGaF9kb8GGjDfJtZXSrsplRK4ndpPp0Hdm0Ov+786GsCTtd/dNbaT5Bf4VqjtiQQXd
1LUtm+pWvow+i71E21HQUugTaLoGFiw1snPrpL22rQZuVFo+udn+vvGNsx/dgSD+FZI8oqPu2jaq
Di1Z/YbFfvLaur+4qld6Yx6R4xG8FGjHwhUqfn7hPp2poz1uHVkMGR/NBNxofTKrp9RS3C8bTnFl
RjoRM3scO8eAGfbViuyP4+v9Wdr89YC1AMmAVBzkEa5HwXoQbK7jyuLKmkO92vFyQgzy946N8ipA
wNjR0P+SXa7XSV51aBuJVxsqNlkeFijBz+bx/lA2FvzKiuRsoID1DA4py5hFdvD3m+byd8tVHT2H
SiZWgsVFPe1JpYW69YeaP7zs2/0xbDrVf2dK7v7yUj2n1Qw763Dy0KioATXuF4cO+ij3DW3ddhgR
2OZAm4ezXk7dQ0OkmIvWxNZEJyHUcfbWhPoBwIHa3sbzmX/ozQCwcESf2ds0eYf75rfH+V/rkttV
ORi/aQXrfF1Cy0KK0eV4d2lRis6t+6bEskvHPJprcK9Dlw0pI/nx0yx2nrR91cP5XH1vUa06aOa0
HG3ATarZ6AKWm3pUIjf45BrpsrtvfWt/oSEULJPgpALMQD4lCGmN1mz6mLOXBNqN1VQEK28VVjaS
AIAXCE4ttChCNkAm6NSMph9Nt+tjmoOAsaPTvrVMsAqQR8cc936qnbv6yDN68t0xKtAh6Tiq1na5
WVDET/gGQYQkuopQP7s+SkzSaIPhsT5unPRb5z054CPVNX3H/SqAhu2IhEvXaMC6moFJ+iagBj1r
KyQ8QMI/Oa9GpkrGbM49HjgIWYFPBMzt+oPAHOGB+mPsY6h0rU4OkqAsyFZFwmMjSHt/Rf2vEfPa
SNry2tKMqY8hwHIAHSBUbJ4t9gOkcIZ+MlTgKdWQpBABiGhTq4DZi7WhC6x5RDuzG9dmq9o0W/tT
vA3/d1TirL243KxK1wrE4n08JKAqffW9NRjMr5A1UGxOcXvdbE7U/1EKAumlL8f7k97Z2ch1jIfw
YBjNXZqdKECPvWHvuKPYJduD+q8xyUHzunVqCHbDQd0/vv8t9d5QtbaQPL6/5bcOHFGstsFA947D
vZ67BeS4Nln4EFO8j/Tm1+R8nQAVBKGIXr6aKaQ8v943eLv7BcBSJEqA8UY3hfycz8HGZTqp1iJq
p2E+N1HvQODCz4IVt4d+LM/FSA/gUg4cIG1UOq43LimMg28PGEWgx0y5M9rjaZqX4EmIK/8NAV3B
hqCfVH10N3OKvCokhiDjgXASugfS0qUDd/TVdZGwGF+WU3oa0caXHAztEWzBUaZCrm4M6cqa+JoL
769KbSwBL+6A04uNZAxnG92J5qp6gGyawWMHvXogfb1hfCCNnxQJqIhjqiEPQ2aIFFeEPiyprqGh
n9ofZ6sAcz8emsfaa9qDiQ7onVeN1p7x4RG3JUWDuDNHmai233epzU8Dmky8+oHHkyM2H305ZTYl
XZyFdvkPW19dFYvqzc4XK3phQZpjXhVgpylgoc/xnuyaPXicTpUTzL3+ZKWK4dxmE6+tyfHbSJ2U
jT2sVV2G8oF+soshLDw/LFvvSUfnOEN2cSiyAKcDJcbx/mzeRKaSdeki0oZ5rYaVdLGjJVCJdtck
zEmngguIPXB1lsKKUJ4Drgq5S3TsXHuthyDHmxKM0asPa3csHFACzsF8qlH6I4ozbnNCcc0L9VaE
HUgmXhuzOl6MIIqiscPdB5bRfwj7RGdj15VhkUYM6qo9nwdRc9vRwozvz+ftu1IMFfTtuDVAiAUY
xrX1hoPqo2aY0MxGH2f7xx7tqLWH18xp46XQQE5vP2Rz+uKus8KTbu6Qd8uoMuChDtSL3FGztm1t
gNiOxgPVD0PT77UfrPcPk5mf7o9xawcCVGPgAS3Un+W0YpExXq1g58XzEp3hKfWsMPMYYBKoJirG
dOue2Fs+Ll+UT0BlKVcnppFPttcaNK7Wag0XQl1EFYNKgldlxbpes7bRnGnIXRovJohCAkqj+xO2
4ZJIT6Lm5rl4aAJ2Ifm/VlUu7jdC4+y1B2FGu3jQxjzk/gcOki032S9079XPlfb5vt13JfnrfQe7
cESw6uDWAJ3y9cCWwSYFePjxlmEmsDIZwl5nQcAEQQ/tUFaGiWq0W4RVWc7RDFLGoAVJ5xGNEYgO
puoNwF0N7Cqse7HsbNmxRn9dm4IdeTe26AGZ632t0T1NdERFtv7S2mn2VHJi7Qheirs5sad9zjyh
r6apmhnFl9+ODBscBVdBRSidW+uKVloLHNGxb7FdwbIduFH27RBNH5H/G6FwAWkZFe/17SkmZvN/
bbqOtLUtdC/B8VMWa1/qt/K7/3kMarwZFOfXljOiIO+7DhQUEY5J8YSDJofSqzukPVYf0HZ9LcNh
1anibfCesZMn0BQxIEC14l0kPuMikNAa1lbAYrDYdB7TrPqy8D4EGtsA2gbJo8PQoR9M84OCzJGe
tmGars/ZCh2CWQu9/BcYi+ArRlC3YYdsb1l96OYTugoOWke/3nfi22MNVWtEIAgfAYu5Qa2WVt2h
tF+zuC4/rctj+pZYHytD0XV0e+XDCCISlEk8cMe6UkYOcAXIenjIyJnJRzqsaN2bwhFU98g4R36m
oPC6PT9hDBSagv7XAJmH5LtN4jfrUjKk5wiATSU96kWC0CpRONKmGZQJbaCZUPyRiyPZgA1q9jqL
h9zro7X1chR8LP1o8qo83F+jzenDOxa1dWAtkbC7diZmJaBmtA0W9+ZD7uvR0hyzuYIE/JdUJX65
tfFR8bGRsiOiECMdpXlOaVpwwuIx1/6pAQ1L8XKeA50B2mEgU653X3SqApNuGgVRApqQgJxGx9j1
+Nq1TdHigJwQGQ9JsjwWYHHPX402tBDD1ORQjv/cn9BbLBFyJYKa4T8WXfndpK/QaNEaFw55ME6V
Fn2xQnvPQb8wBUnUhkvIgmHHDtYnL1QRMWwt5qVpyT0T0EN09aphMbVE++T49EdmQDaW0Tog9Qze
ntTyFAWuTZM+kjTivENOXNp+jNC0KUR+hpbgE6pwhA8GejIOad0oAoqN+AyxIegbdexAPAll/7Fz
30DZEEkRvnyHOKEdFvbeLF3oBp0yz9lT/cVnKuUYuSsXRwqMolSG2A/nC0Kaa//p0h5FtDzrY8eI
2u/0rX3jb8WH5KSFZLeE/KupRUptkK17BOBJvH4FoScS9dc2vcwcLKOlfQxKOIBthsgYv9130q1d
AQ5lSNKI1DnwENcWapa2jW0sPULdl6L5vvTHCr0RfrYzGmuXpQ065FVJpq0r2IXYD8pDSJqZlnCk
i1vLAw2pzUGnEeep80C+Fu14MF4qn0UktT7jyajwFpU56S7u02okSWL3sd7zIJktdGybe71sfjDr
yTAfO+Qx7k/ppkGUVoV2ImRQ5GQCmOuINnZGj6qUs+5Tr/QQtXnloWya+ujPy7BrB9TFkjJd/8Wl
hAhRJGpQW8XjWppZZhW9IFuM834UAWnW71NS1FCmH1St4FueKZquBPk9SrkyEm3K6MJZkg9xxVu6
G2azQTs6bo37U7kVN1xaEV9x4SqWsRql7hdD7FZJkBfODnwNafpmU6ZYs01DuGQFtovgZBE/vzDk
DpPjD8k4xEynoallkTW95caXAeqa90e0MW+QQwE9FhpG4f5yNJ93PisHkk2xWRfrTi/H5pkkaakA
b2yEDQiyRJs+zgygkaULdqqSOUunaohxzr8BAxRDW2SvO9nh/mA2zCApJ5rgIOsLNjPpzVVXjc+s
jgzxlDcByuoBZs0yJsWUbVwswACDPRwEynAGuYUUhFYJh7jLGGeQ6wq1sSnCbu7/TIBX7ms0IZ67
2f1LWiFx2APTD+AxwfShk1g6o8qiNg2qZbCZ/xyyD1b9rOWf70/ehsvhEkFtF/rE4GeTlZJ45/aL
B8Bb3OsohFWzY4I2BvjRsSRO1AOSppjGDc+z0OyE5z6qsQ6E6q9dHPAhn5uZM8ZN79M9H9z1pHet
Suh5a7Gwh8AzgHoN6taSSzgJJCPcch6RJVpDI2HndgVn14tBu71XNS/3p3DrTY4mMRxp7+hMdItd
j6nvJj1Lc2eO/dpYnjMwBEe+xswY3ZjOUcN7NsyoP+9cqpn7Ss/Nh8l0pz0rW1NxUG0NGzUpdDgj
+MGWkIZN7QJ1blLMMcjImoOtARfPjCVyh+bVdMsPHO6tuNY2svKA2CEXJySD8OyRu9f8vut739am
2F1z3J1AqEbMyPO9D0EL1DrBUjkOYDlHbKE9477pHsHegZSFjqYRHSKYis/ZiCOuvka6ejQkk5Zp
dqd4GfQustpk2E3gAguz2m+ipbTyh7Gz0Mc39uODMaUqZNHGnQtUEYIJ4K3RrCXfuT4d8rau6zlu
cNES5n0n/dNQu+E6/FnpesygdKRY8c0BX1gUP7+4MdCI6acekK5oP+4P7fSNvpUJO4pOKitYyJln
X+77+sZxgbQruq+RFUSlV75wW3QcNInbLvHq/zCaePaXIOHI/XDFuDbOdEHbjLZmoal203Nnkclx
WOEvcbHS/UirAFU5EFN/vT+aDSso5QqGYcFLCTrj69nzgLtjlTnzmDnkbGnoNU7taqcNvb+7b2jj
1MNtC5kLYCjRECwnVPV5SEGROK5xMbnaA29JH9HOpIrA69aKADqATxcnAMTg5XOIujOn/uhMsZa3
AGhCf1EFJ7udMFhAJRiPV7SmIJdxPWE0S7U0BTNc3HO68yk6IwgpQo3qin28caQKQ4iBACsQwkaS
oRJh6WQswxzr/EkTmjFt++yuxYso9IFOcP3WZL+T+dc454r76dbBUaUS7xAIriBxJr8f7bwy7aTq
l3j5lfu7CainMTJUfI1b0yi6iVykvrFgsiKJlU6ZgbbaJWacRjW0+yroLA7en791OiAVkEzAJOIv
6NO7Xiwwn5skTfs11tMPXVcE4/rzvoHb4w6ugE6VdzPimXFtwID0N3NBmR0z0s67rtBt5FCgpAF0
X9TU+hR1JrABy+zUiht3yzAUY3y83oC6w8VzbZj0kHMo11wH1N8LGN9DTMhdtXDRw3wCNgHUrvcH
urFeqP9ipdA3ikyn3AGWe0k521O2xnQZA30+uqBgXvjhvpHbyxvJKMBB0eiLtzZO2OtBlUhR4Uyo
17jlx7r/mVl2WOofRErfaRWmNpwckjgYCRKHcHJHystA82SZLZ+t6NTw9ks1vayzG82DcyDaero/
qo0zyYaMINLPmEAws0ohCfLBzMv1SY+nuvJDMupZxJiStXpjgVCfQ5s09iwe9XIOPyGVAVDUosdp
PUOEPl5TGpJCMWu3d61AwEMEBz7vEtSypQXKmTZAak2Pab3j6wet9KD3VIWZfbCsKRzqZGfqP+7P
3sZCOUDRY/MK3BMyO9cmgQVPytLR9HhcnGxf9HUZasW8BqVLT0Pp64rF2nBBlFTx4gBHl4XjV9pX
iUFtm7rUiOtn5jQhJWSfGI8e8ExLo2L62LIFMh6IkojnAFior4fWjiYYoRPXiJGJz/Ml6pc8zMvs
Q2c+zp/uz+ItbwwIP0B2AHEEG1paqGte27K4MRas6s240+xDsjxlWrqrZha4rDp0+k9Iq6WQO7M1
Y2837VM1JTvQN0PvrTuNmfHcpdNeT/wv9z9q4wy7/CZZEH500DzbLp0Zl12+W/NoSfaa+zDYh9p7
G+1BdaEK57wu0oj0GrJrSBpideUezSXzVpR1Sz3W3GOV1kFiveasijjdk/q51N5Q5EWn5v7+GDc2
P64HAzK/7/R5coY0b5k9g5XYiIeaZ8FMpgUts4mKE3rDk66siE10EQOT2p7I2hdGLMbVOujcMoag
YWuYghjRKhSEb1vWkFDHPJp4+aDn7NpajZRXVtLJiHujDlgXmskT2oKXAWzbCg/Z2PziXQVKPiRe
EQWJQ+9iXKZTdnqS2kacM7JziqkMMlpMIJkGhLWpVOnsDX8UbVJC+lyAveVSEnVmCCHwxIj9uY8S
N30GX0fhvBrTd0NLn7Q5vu8aGw9HxI+CNFqgK5A4luZxZqSsmgqoCRMJNTq9ru0fqxmg/sBPjrNb
Wm3vJT/Htjz7pX+eEpW+40ZZRMSvSOTiskXELF8ZBRkq10sp9l/9Dy/SL9z09rTWT9rgPnTECjhg
SCWzDoic9oWh/+gXDmLY6QQCd0K0t3yfnbsXdJzfnxZZAgLXPz4LhPwIbcDGiPW/XvSxmmpKCZIH
7cAiq4JN+yPzYmPeV963osh2SP17KFSVv0c/SNE6wQDTrt4mqGP0+u98ts8FeswSX/VhG9UO8WEA
+QJaCGFteb0qIBtSQMYwX3i8cAYO/5RHRd4FhIy7dPQCboPgpeKHfrQP9ydl4xghCFWQ50WRHqAU
6RY06FzZkCsz43F0/GDSJgpkuqZSQN/abmjIAikUyF5EE+n1zM+zYzSAL5mxTT8vcxE5/YpUhrVP
GhVb2sYRIn4/gOHAht2exX2RW5ln1WbcrFZU1mkEtAuoftIgB/lOpxLs2baGKBmCbJBden9qXRwj
dbpAZizDwtWFR/bUwbMmRSvsflk0L1iQsvijzVnz95EElN9A5IVC1Tvy/noyc9ctM0K4CVDFZ6ch
EeDRu1F7mofx4DaqrM9tEyY2DZZMhM/ivSNTkdgsG4c0cc3Y0NZdy1eckVrgptZu1cHE745h4nZH
N39O8x9+VzyM8z8ddB8sUJDwWbGBt7wIiRFQE+D9jeZTyYsWdzboaq5m7PGT33+Zp9eCfOLN8f6O
2LRiC4E1NOHjxpFOCWPiPlkGzYwh6/fRmJYni9XtwfGGn4nvqsAqt5h3TK/obALlHuoSNy1bHGLg
bYkTK657ZL7ZwS/3QITvnb58WPT+U5q/NNOvzt8Nox2svr4zqyGqaoK/k4hQVafmxtixQyGvjcZl
pAZkldK1mZemaCo7buuDv8wgCaoDZ3kFj9X9Ob5tHgFO7NKQNMlp4lhNtZQwZD9qMxAqaRnxURvQ
J3m2mvIT917Aa8KMU2P6O4AfP9e9piAr2njXoEUbgQbuZbxu5IdnQaa1A52CHa9Nku7yoZ2OScH0
sLXRTnB/uBuH7KUpGTxqsDLXabHYcd3qZ22pXkuwKN43sbVyojcFeD/AN/HulA4FG6yodW7bsd4M
zktvosRbz612WhY+7211FWDLHpYQmSS8CtFfKtlr6kpzZuyeeOLNjjlD5JK3zrFB6a4odG3N3aUh
8SEXR6wx6mUhpJXjmoIhpsmDv5VFF2EBkvOgCkByCttQ7hj1RlZNi9k7MYpBNPvoE8CmFcClrW1+
ZUOaLs77jug1c2Bg2fEuhAAwZDQejQSi4vqpM4ElXrtnv4rG5aPvTA8j+9CNb7O+Z2h6+XtPuRyu
NKE696a8BnoCN2S1a80+FJOa+93OV936WztMoCkQyNvIYMkpe+70HG9GTGxVgQusARHUm1ko8rJb
sS4S2YjqUKlGJVQG4vkupSAAIE6c1AM420ujR5zZOUhtEjZFbQL+fdOYXia7JhXQ7vnJStCS0o6k
O3t2pmoz2NoWqPZhE6L+hv9JeQzHb6y2mRInXsZDMz5O/dl5Uzqsyoh0D4K5LuEUdIdxa9oBWR+T
7GOVFOG/W7+LwUgpi3wExk6ffCdm0P+si+82GBMnTRHNbDrJhREpiYVMWp2XDDPm1gdzOebZy6RS
rNo6Qi4XRfz84ghpx7RJM4ZxYK56+9cMYvm/31JYcQcd0SAaMeSrJPEBsdF95saZ/4sZK+Cg31Zr
xKv1z1/bQSHl/XgHcSZSw9cDSUCWNeV2AzsZqKv6pml3xE/Yri1z+oTWMdW4tpI7IluKWhRaPYHk
kzyAdP3ACj134xl8/BApsMkzmR+bvnmuoI3jggy35O7H3D0UblA75OgNp+nNLsGXtGtUJM8bXg8J
rP8EDUJZVdpao92uRQPOtzjB661uXzSWRIQ9+1zV67HhLleGpO01stHrAPCAu0CJEpVX0Hn/fegB
R0HrPDBEyLTLJfQSBXx9TcQ6QiykK5BWB+YsefkXznJhRPJ6R+BJs5S6MTMhvHIm9SOoU+a/7i4H
mTAwNcjYoioORIpkBQzJg5d0oyu2L8r0AfYvuMsV+2urZAUQAF4hkNvGYS+3a0zdkDkcuY6YVgU/
z07ypqGuGU0UYC9SNTo49H3QDOK11J2MyfMO5VqCbByYLJV0x8ZxhXelCbgKrhoB+7zeghbQuryd
KhIb/htx1sBy91RZKNs0gmQ4IJC6IDASP784sHg+LzMlA0HK/QS+J8t8TPqPf+8daDj4PxPyOMa0
K40WJnwLGbbM+DF2X8cKvS+GAsK+tW0vDYkn9MVYMiNb0ExDSWyxb2XmRev0lo7xNKrKwCo7Us7L
1xJ0dYwj7PSndXY+1Sl/7vL896QrAlLV4khPF6fxqoklLYHHo7V1CXqIGWXZn/vLozAixxH5PFeJ
0XYkLnSUmtF+POUPdRLdN3KblkTuEwVgPIBQwoE7Xy8NGYfErbiPtCSB2jbOPTN0S27tWLv6YY6u
jSxPs2PmDap8qBy0IUmOe+xCsERyCmulEIqoE6iwjF/1YQkNlkBn0OgesY0f2hp4+7yPbL8NmvzF
618ynrC/G/vNF8juktJ8yG2tPY/2HsJhqAQh7+f2QYlzEsrFEdgf70+2tKL/Y9AD/FAXDLkyON3W
oWjuJhiyXR3HKQFs5ggpd0UpQtoE70aQICHAd6DGhOfM9You4NT2lqloz4vzj7U8Jm0arm6QOoqx
yOfxf+yIgYDlB64jVx51sEavpVDu8dMq8syvflgBZm84gRH65sH8ObWfBmhi3J9B+RH1bhX2cPkj
uY1mCWnn6dzumLba7Tn9rGkPILWug+JVd/d100TWASIUAf0nyfeUHigPFzvqx73iC4RfXlR6/ucL
8M4WlTx05UjxkL7aXWJpBGpzDx9o4Afij7X3g69tsDfRdvPQ/ci/0i/3rUrb9D9GhVY90G+I6t+n
5eIEtcbFmg0CsagKmpND9SFHKqjq2rDOD6b11KVcMc9b9nw8zAh4PdCRJjtRPffOpKUW3kfL8Nay
N7vNn5rqa9NlAdH849IP8f0Bbm0NH+0EIO0SeT1bmlWjc7rWbzN6Npk3Pc8mH0/VTB4qxlV9tO9s
GfICQinQBU4SZXPgn643iFEim8FITs9i3dLjcEqP6ZGdZqgko6UqOTSn7uQ9pI/DqTzaYXJk2VNa
ndEqs5vPma2YaDnv/76yl18jbVeDrSVuk4KerfZbqxVh4n0tkqciIYfe1fYddR6KZgCa/e3+fG9u
pEu7UtDW296acAd2lwWk83U01V6ILrJkecMaG2XoUS3y069ptTdeJh667QeWDuGo2k4buwnxDSIp
A1lWPJal+2dyC+T/Z3xG6c9RQZ4KBm0RoEAsJw3tVhGHvOcupaUHiZ/QUcGdBw4AyZqfkgGozY6e
H4nYuZ+HM2TzArZvjw7+/f2nEUASM0p32f4//5Xh7ylcQx4ZuyRIQyfUIyNE8iYyweNoKcKxrRsR
7wDRigzkksB0XDtmCXoy3i+YCxti0RB89PHy+LY6y8eeAMVbaMBlPWneeJpLDl6L6jhQopigjdVA
qxuA0CLhj0efdLqC1qupvbnuz+P8IrZ6CvTPKTM+FI2K32LjgME+Fyh8pIWA1JI2YW5n+jrXyI3M
3vOgLSjFPfU6ypPrAxN0y4oEw8adCGsC6ga6Z0Si0iZDa6QJkZ61P/dVYB7WaK2DuvvrnQwfBq7N
Ax4fSXyA/6+Xz+nbrOzrLjtX6XcTjBLl0fMg9jVGlQn2YBpNXfecGIp9LFbkyqOFUfQoApaLvC9I
NK6N5lrZ+M4wZ2cdGbDdOpnNWeMZcgITK58akLqEvWmV4Wj1H3pAuhRx8I2/IGgUwsiA0AhRGblW
kFWJu7bLmp15VRfnGe3UIK8EUMdHifUhnSH0WfJRRYctTiZpyI7QexVd+8CVynX7YulsgMwBWmxN
PaSJ8W3pJ1UDx417vnNUopkdDgMnle9bNBKNC4rI2TnLdo2DDo6A+Ptkb1ff0+54/yTemEN0fP7X
lPj55dVeelCC6NzsDFf5lFs0cPlHZ3rRqP3RUEHpVbbEsC9steZYj8AmZOdmCtLuk/k1/SeZICT5
L7YCoFxIbADSZ0A2VNpv04gMs9MY8IviCxtdtJc9E3qoHlHhqR7rYQXv4e/7syhXk7BGiMcuTEr3
WWpOmlU7wiu65QUsM48Vrqt8cSKXDyFYisM8H/ZjssQ6JE5cEq7277r8y+7am4+Q7pcJqTLiaBh3
SyIwMJfH+oloHzXFKS1+y80GQJoFvRdgdrjRvQCr5tpxEx7TZzyo0IGREzDmq1iVbq8jMaMXZqTB
8HJoGuRj4Jj9wWzZIQf/rm9pByOP8+jJGKOmfWFrUKs6624Oa8mudI62Zg3FxwR2M/M3YFW7FbSp
SK/UTFVW+v+MEOpiYFoHLkEumPmrng7Nmufn0rNR/uvA0IMXRB76a/vJKIw8rMvmm9HxX+2Q11Cx
87uQZ82rNbau4u7fGjO6iJFlBZgLSAz56mcZEIAUYy7N7sHJd5437XwAETWFna2zE4QrqDcjo4uw
S5rb0ae527dedgb4qQfXvvmFzLaKRGPr8Lw0Ip1oqGYbhcUdDIaVv905bH91dhmmRhHqeRe53agi
GtqcPVABANGDMiQykdfH2tij82QxMSpf/1jybz7pQuKGg/lJccaIrK+88cBwiWgFYmPAEEuXreek
rlf4c35uwRdFDugCCoviYYIaH/+0UkCaQu2jiYbz+2a3phOdyKJZw8azXvbS1M6bxmELvFQ/Zss+
b0PykyUhMC3gd1LY2vKPS1uSf8xjlpR5DVtIPIVzjT+d4vBSWZCcI00Wky8cFnxwDGoFC6pRUQ7c
tmC/d5SCTOVGMhbBnln1a37O0YD/l6Wq9xMeeIH/++WSq1UTLzwuXECnLFzc747TQdT1+/0Vv30U
4gi8tCLdn4CuZciqiyGwYP2S76bjL29f7dxAEXts3SSXdsRUXsQDuskAftawGBnabUHvRnXUISxj
d384qgWRLpIq8auG2zw/r6UQzYuV4vIqA5LXJrbbekWL6UrMNGwyQEeVsm5bO/9i2SWvtdgwYAwY
wkiwz32keXIF7nXrDENjG+JAgQVCWH29FJphZCVUXvIzNUhITb4DzcLO779TFTpu8zgR2TPdBf0V
wOHXhiZn6m1aN9jiHkSIi/yzb33orRfcTXjdG08TNBTvL//mNSt6Rf/XoviiCy9bTZs6XQqL2UcN
WRW7CrpP0FWJHBIYodsEaM65b3HTrS8MSnM565wULlJWZ4O8pWW9o+xpdlVG3qFm8m2AHAKghmB6
hzKG5NYla3pGez0/m7ELiYVHcCvZb+nOPYy78rH+7sT2vgrm1+IHeSjS4ESLvavwGRmY934a4Rkk
+peRzwDW9npme6rVQK24+bni+zlef9WRSx/95GHtYqeyz9z63COL9UH7lULEhKiaI4Wn3EzAhXVp
AvqsSmduEZyF/Q9rQrfGoIc6ffLm3zX/NxcT0uZ4a4JNBq2Eki0/azOnSWyxxV0/aMu5jgSRbHTf
cbYOEkRfyLHqwKyAyvd6Pp3EwsHcWfnZtfOj7xcPnKsyq1v73IIBsWCC31NasmboRwCBPRztuh7Y
7T796vLPy6JIpwoPl5cGdFGAmtvA9N5IRs2elZuAbMIKqm1NgPByP9hjODhBNQNEyKfQyirFrtu8
tS6NSkMrLWxz24XRmn9H3WZO9IAdnC+u8dtN0UQ2Zqdk+nx/wbbGKeqXJkFtGJhF6ToektJwk8LP
z4i6NCRz09169j7Sev+vBifykyCHARwCoea1a5RO4rVtnxVnsix4Ch3QIEB4HrjIx2tZnC1WUORp
MKvyo+/YWnklRaMuMmUA3mKg13bbvqcuarT52cKtk9sAYIw19EKdNkCGlKbP/ItmfKAJfTCTmNuh
+bM+TXTPfhfuKxAdivBQhs+/Hzjue/0KpUL0qEpfg4o7ejc1zDdEVD/Zn5vY+7nux5c0nl/cE6po
R0xMVJ4nqD+G6U8UKO4v9zs91c1sXNiXrpL/R9p1LcmtI8sfWkbQm1eQbD9OY6TRC0NmRAN6T379
TczePerG4DautCcmzosiughXKFRlZaYu2PgVA/YhKBndWIH1Y76fAwACH/qSpF+17Xr0QiUEbnSM
bmN/OZZ7qH4/X/8K4aY7+wjuetG7rgOWE/tcn54bWwmRoSNoh2mLne5sEtQQ8lhGpSy6tHFbg5MT
MFXoHXO7r44zmupZlp3y1TjYuj84w81YBk3ibeL74vv18Yn8+rkxLpzy0slLYgpjyyHdZY+DjqMl
c4Mfy4fwpMByoDMFgEsDhAqX+zrVhkGphjw7jQDmW2jit+z+VxyN6HMwDjVt7llYanj0Jo5e0y6W
bGTxsUIBEazDqELjf5fmqzpuo66lGKMP/0gfqiwoH7MvK9hGt9M90L/pnep7r9Wj8qq8Tp7knhGP
Ht0Q4OQEjh9J6Uvzjj5oa2whZ2o/zPuUBtELpaT5Et1HpCm//Ly+nsIADKVD1nQIRDvKp5fWEuhi
KnPcZae2n3fq9AAFyR/pAM5TlyjTc9/6VvAsY3QWHhJsVIC1ULf03j3JWdDnIO0Mub0xOw3fnN3w
TP3qLk/97uhIplJ4Ms7scGNDW1dZj1AhOFnWi7eiWucGpXcyzW/KfmxlBBTCK469wf8zKu6+sXVs
2rSEtT74hbTUUxQMp/UWBUtpCpXtgA+eDjApNFHhyY9dcrlmxdp7EVUwf1WR+3OyaUxiQfZiB6lC
ez++zMY2p6R66ZwbHWXSSJYAF4UpYFL4xzx3PEtlnaKaYqCb+bux7eHMr+9J8fb4/fucI6fALIJN
H7+v30AZxwNJpVfeOM4TXjw1hK0bibn/Y+F+2+N8dja7k0YBiziVnfGWZc62rIt9795HFeTSID85
38YG0XPZY0uyinxJDxwLwHIWMGts6Olgh9cnUXwd/l4lvnOrKtMs6hrM4rhZwuhbvzFbou27F+WL
F7jb+JCA2VEly4/o1flqakS9WTZgx9ab7fXvkI2SOxX6iPa4scNnxKCHV5Wv43jXNrKcCIsePxwI
hM0oOTHuDX4qlSyBy2RHbw3iw6uzW3zr2H9O/ejYPqSPTShrRxc6ljN7nGNRzUp143TJTrTaFugQ
QQ3I6z4Z04213FW6NL5kP3dteNwcWko7or4Gc8GqE7ShFg/mdq2D5uRQ36rv20mSJRMWTECG/898
cjmmevBAKBFjPicf/fYPCCQO3eknunrJHHb7SBK5Cc/7mTW2umfXQWXYI+6Id2v1SfchhEbGX5b/
6/pGFHqtMytso55ZMQYnXtx2zk6Qxr5fAvNY7a4b+AibYGHLmQXOLUM6tSwTAxaGb/MRsfjNfCzC
OswAPqKbfjsE83b5RGUg7HcR7Wu7g3PHa1HiWZxgd5hbbfTpV5NAnyEAVA24BHrwwg4yak9LkASf
la26M14Tv9lWO/WIVMTOChIS+ctGxu8qO5CcC1+nxi5zF0samQXsWE6Lp8kgAwqIrLxruUH8ht2E
nOPu6gTIp0TJTmme+EkE9S+Z9xJOLlBV4MgCPBRZFG4gSPGgPpF6eNptRogmbM3DdGi24898m5/m
x/hYnjxkcjq/3XWnetv/qr502+LJCPtw2A9BfRv/qLfS1A477/yKn38UN24j0kF+MeOjlLt2o4d1
0Pk9ScPkm+XXIJiVbGt22K9Y42l5Fj2tuxwvaVwkpg+iCKDafpSk8EuSbxcik/IyZOY437rqKF/a
BQaHHoFg2s1ffmqbBBs6uZu+GXdq2H9fP7dhcbC22i66q3FtZTcId3Qy7eJt/4y+2p2yLQDbuT4N
71Ta16aBc8Jpng5GBCrKU6DeKHcKOGeNPdpYixz4f7I+pTt6WF6MXfkNj76DfQQ+xnlIQsev3+ya
dHiGPsU/DF+9V08ZiW5lRIw8Oe376/tsT7xP65l769bCUiqKVTKAVnpp2J/jv67Ioh7eaHB9LoSP
hnNjnMd24zoH4R2MqQePpMTYbr5oxCRZ+E32FhSFD+eWOK9tQU7HBNsvHrfm25DfG/WvQpaqFPrt
cxuc3x4UNTOpyzY4vGZyp5CRZCQBTzO6w30aIHuzffklmUHmN67tJs5pV0arWF4Hm7G7bOqh9tMS
ULMo3/bxsquj9QBtpF069Q8zHe5cL7kdp2hT53OgrMvW0Jow1tzndbhTZNUM6WxwHm9ehszrFnyZ
90gBgFtCYzeExTYnla/4Y6gEy5fy8KcUBx+2L+fShmlqkmnFOqvb9NO6AyTjwQyKTRP0klhRFGyc
LTZfTUcjExoBBgxvCq3TejQJNG3DiSQP1xdYuG/R+YJ6OvoO0S5+GW10tFMXBV3LJwpqxlbbFk7l
ZzIijffb58Mu+m3l/WVzdujNMeqsSknoSWv3afZLm5Od4+48pie6jPczGCIS6IvqY+1n5eCPxrRL
NL+IFjAm1SRfi6dJcUg59FsjqjZr3aPIZ+5oo4Rx1oa9Y9x5ansTNfmjRyMydk14fZLYweI+H8g7
UPMhn46KE58HqLUJqN6iT05mvfp1j04GI/H1+LmUMp6wlA1nCZ2mjMgCElIfSwRFP5sztLABheub
XeXmd127SWkIqQOdPg9G0I2xr+ey/INgEyB0ABe6x1q50AnFbYIlb/HC69JTDPBbOyYbw0b0XK0S
4IbEDJ+vWmKTdkPRI/HZH5IxCxYt8XuIhl5fLJEVQBhRFETXkQvI5OVgsJCDlplIvEFY3g8H9U1a
qhVsByAkf1tgX3C2mxvFq3qzQyE1X8vjVFmHwp03bbu8rIO6uT4YgftlnKlgU0HhEehE9ilnpqIW
nKCLjqqwnod0TAN30Ywwn9dgyMLZ7vLtmLh/joeESdD8oBOZkcRyWcV0GjM8XjF/0xyW6Otr6RRm
g01yr9wB7yB5UwlX68waF0VpTjc7WgUsgjkFvf2NRt8jWUTErij+TJ0PiAuIgOV0u0HR01PvrPM2
ih0vUApv9K1ifhusBCrWpilL8gttoouW9TqAMZknwdSStlOUHKU+rffV5GYzONtm3ZSyiqLgkkBd
7LcZbid2UCvW4wq1UzBFfiqnZKPF0CTvld28amFTKxCYzQ7KrJLru1J4AEwkMMCUBt1kHp2S6wUa
nTsLYIhs+jFb69bTk2CieQU2QvtvTgAy3EArwftCiOPyBNhVp09NjyGm2r7xDaBlDR9ERs0mqrfX
RyU8a2eWuK2omPZidCXqMmih0uJn0BfpxikLoTBXSiwJd8eZJW5Hoi2hrwYN9VPWrFWGXXpwSz+i
z5OsM054us4MsTfMmftQgbkyweoPQ5m6zapDv9KwkIn7iKJsRnr+zxJxHndqRnBArFiixBy2qW5t
qm/JuLXdk2Z8zYtt6aCcZick7ha/ayVTyX77w+G2wekIRnx0RPCPPtvMFNtqUIQw1rc1fphlPSay
3+c2hWNEXT9C+P4Up78s9av0LhH9vgcafxRHwd+InvjLFRrdzvEWSL2furr5ViTGeph1b5ScIdF5
PTfChcq9VeSVVWfvZwh4L4oOoMy8d4df1w+QaLehJZCBC5GA+FAOM5d+Sm2NpqfWu6H0rdUVid8R
nRskEMHjj3q5bZncOBbL7cp8wGQhd2W3y1aNFQLvQLTioGTSB4Zwac6scVFRQp0hcikQOFkyQeFL
iyD4tSQx2mjy3iN00MewUGn/VGWQVHbakbUbTbfDUFrBpBVdALK8Z5euuWQxJZ9lcQ7RXdvKSSaG
fUpjBYqcqrmhrSqjZRSuJdp4dNzNwAXxsVrbNUs/2g0AmwbUf9BDI11M0d2F9rx/LHAnaxzKue8H
WABm+bHK6UaZoZyhT8Qe9qNpklo3D30qcReCHcSUU1H1h2oi08a5PG5an0A5xwA4ZrUVvx/psevq
+2FQfa1nvUJJvPvjI3Fhj/P0jlvMTdPAHvYRSdDi4cQ3S/MX9/GFFc7NJ0mOB4oGK7V3Y843+fAr
T28GW/IiFWwJD506rKWSzRzPasloKKnaIKYp3WiXW9keDWTun29uaK+BB9jRwdqF/tSL9bk+96Lq
wMWPcZM/APhmUxP3UpcN2aaM032nJPF911fhkqUaSWlZbSqn+kVHCmlgMPAcPQMsj62x7rt5kLVq
8ywkLHeA73FAio9+EjwjLwf3Lzu2UrPIcRvHXn4s7eagxt9qGn1OU7rxEpvYNRLwBlo3V5JVuC9d
KMHnm4rqW4fSY25Or2pmf78+ScIDAUSYjhcGWst4Wjwj9voiNzBHihKka2gdQbOJzFUiS8XJ7HDO
NIuaulchjnJK6uow5vpOXUfSJNZeq7Rjm/0he/W/p/r3sPgXu5rbhTUNQBy5MwHMboyCKDo0Mu0V
wb2KkOOfyeMXtHOcGqS1WNCCqNH9F+q8RIbEgYhNmEweB54Yj8CLA/EvLbP6aG4xb3qG1Ox8mILc
+GKMD9d3gcwKW72zOLFJnISOOaxAH3fufADbaSj1UoKLC7OFN+W7xip4CTkjnWlmwwr0WeO6A8lm
y/EXOsvgXSwG4ALCCytcjACcjFuausKCkIPjTr7ZGdtove/UjFiR5ffp4frUiTf271FxG9twugz5
gBRFeas/Znb9TPOvdX6vQuinTGQ6pFcHp6P55XIKC601kYsFqikzdKI5ICgCVZj6ZajuqJ740nSU
0ONDzxFEASBTxPvr0hySRQ5SQxjbVPu4J7vXKXu+Pnsm83kflgs9doiAGSn7B0Yc052rtsGIvD5O
w6xwmiB2k8pfGqqQZSyzp6FULWIONId+cgNWSbf5MhvdRDwlNYkGfnAf0UtGzL75tcwAWcUJVG7X
dCxATdx7/jpP36y8G0ivlS9JstDAKbLoCHCrC8oTA5zedImA3ljT5cUb6sgftTi5W6cY2nkVuk7r
JndJ2YxtiKRI5ZuzPZ+0BJQRplo6oRZP0Kw1WxtUDYaxuT454un/PTfc9CduQ9c6i7NTnUxBnYyB
Eks2r/Dco3EM4CZ04qkuO7Jn5x5exx2QlkU223rQ4pOx7HJoY1myqEuEXMH98tsOG+mZHXvInawC
AeLJPhReCIU0xfIjE7HyIf2h7I1KMnFCT3Nmjg37zBwItlCJgBY8wPpkkHBeyaaM82KgG+31SMNv
V0CMmnftYX29vuoyA9yq22Pf2tWCuYqzKGyN53ZywFJ+P2cv/50dznGVuWHUfQM7UX7o260LRHB3
o+qSAy4ZDU8ANFSDqhUGpit6Hm7d+/RplmBAhC7x91pzEeO/HGWs8gZIT5RhtRT81uiT3SXfpz70
ZBMm9PRnlrhwEtgFQ18LWNLyDdpIBzfEuwjtlqqsm1p87v85LR4XzuuxsaB0DkMO6rJzSsbkBoeH
XF9+4WhQygC3ugaaBD52MbtpwOqz5W8/eQBYMSEwxXKJ82bLKCuE42HPdfyHPAcfw3RKXFYlCHnh
MrcIf4kxF6SR4ciE4wErPYM/AG9oc64sB5uBklpNdnIniHqxhjaHFA4UBeoDuOOuz51wzyH5yZiO
wRyrc+7Ma6KoqCokhboizNJwHjdA4FUFGmvDWoZxEvqyM1vsgJ35MqTjp0wZYMttCZBpieQGkP08
5870dSwicwKEeYAANemo6QRDHEmcgHADnI2Bc2lKYxQtaGMRI823vfVmVYc6TSSFBOH6g3AEBPB4
ngJefjlPMQoaeLUiMYSMe7Ki5TDXSJsnBEzFUy5Zf+F9BpV7JlYDDWpE55yxelCGFWHLSUexJFzG
FXSSjbqNu1IL4mVIfTSn3ZjuYoIMeq7J7Gq1xHuLppSVbNEwDLgPkvCXX5BZHSMtqDCl688sfpr/
okcUuiu/f5+7HWw3qUvaAm7dxH1QUps45ffGkOwLUe+Xh9Yz1ooKzlscpctRGA24WhIDFcF6OuZq
0/jIVp/6/n4eclLoDSmd1HcqIFiwoLR4yAZ3M1k9ma17J5XxCYtmFJEiWq9ARcLcyOW3DFVmR3OC
bwGRoRkgJ9T4VZ7fjZ3sKSw0xEhWANmHfAPPS9VVXqS7+YJ+n1V/A32mFxopFMRSnLvwup9ii8QH
1xCvgx4V1K6RyeMWMa36OamdAQ1nFYX8w3Cql7tS3Ser7nfdlwqtjKtM/U3kGjGD0FkFmzE8JDeL
1jzQuYVOzyml8abYtR7okjN/iXU/WmISyegPROHFuTluhEnRV3qracivpc5e84qnvC4AMtAa0qrp
/i9m8/fQeETGqFdgBBgxNLd6Qbs+dOBbUnormT8Z+oORrIEq6z8QtViAfASPI1S/QE3D78myb9IM
GmZIuc0bS6PHCmxJ+Scoz4euV5A8C5Kjnd416SQJDkS3goN2V0sHLoSxBFyehRJqMyPUvpGtadL4
F/Lxva9MlfYXPuzcCnsbnl1tauatuN0wOmvMdrWBJ062Wft6c33ZRFvk3AoXtkFSbFEHSKqeHH35
qncEQdwBtGR+aspgLqKDjW4cEF8h/kCaj7tLO2yOxFTxXI6QLth1RfEdjcrQm0vmv6gBgN8Kzzb0
dyKwsbltPzduMUbsjWCvbh8WK02CvGtkEoTCXfDbCo8E0JfYUaBkBPim8WbiTQ5aGMk+E6ZEgTwB
cQnwLlDY5BanL9H8aPSoTFnQigTav99Uz6py28SkMo5e/zbM++UnuuGt5UsGifd89Ytqr8tIZEWx
A9jd4SSBGcFuZ1vobCMaqzL0TlOjCZju0yneJNW+SW9He9kYiaw9V7QdGaU6ZE8gqgwfeWkLbO5t
X7dAdIxRsR07/7XIY0gS2pKZFfnhMzP82iWaW4Cpn+EqngdK7Im4P9XXKLuD4u7148W+l79jzg1x
h3geDasZB9xm9Ff7ClN0Jp9WJbSjQNZeIDpeKDPDK0HNgl3SlzPnph0LheDr79pHEMj9OewF1Oe/
f517dLXAGOSRhV8vgHFZ1ZNjfaEt6jXWaxvtrk+ZaCAg7wPDOkig2fPrciCFUoBljXVol3P7yW6s
T0nV7yzl7S+soNKAljnLgtAwtzBLgl/tQQB0KvoM1KnEnB6dRaZ4LqyxoOb7rs+HugYv+TRMVO3m
HOCauQ0bFC2MZggs74narl+UHsmXnVds7WQLgk5SGgdFdTbXhyk6T5AKsfFnAIHAc05Qtc30ccFk
Om0GKWs0k9bAZkEyqWwJlGiTP07/IO2KbvT3Hn5g+blZXQclKmoPT5l+bvyxB9FjM+1Y4gSM3X86
MFjCxYVN6erQima76MwprYPnxE2Ltis8AFMwzIBmRk3bcEZDYCRTz/q4Iy9tcTty7bShqzPYKl7s
nKxYRn37N6NBeM3az8GRyh3ewlXqsrPwPKMT0J6ZZmS7sio6MtqpR1yHuv+lPe44rwYORTcOwIUo
6HDxoBv3CydMynginjgkx0FGhecgr9rRt01cjeaC17lSfwN29b7s8lslzmX8SQKMjQ5+DOBb0Azq
oU7HxRZR6RZuGWM8Wl4SPU58p1CJjbdJE2cI43tie9ku79Ba0oECfd/XTvjnC3j+AVxgrxT6ZK+Q
UDxl3rNm3VDlxggnGVRPEPBimHgVof6LnuIPYkZq2ZlKh0f1KU/Dvq0hGo4wOwvipoBnQQuQmfij
VRKzCS0Z9la0lGem+Zi3ig036lgvWYlevHwL8IYmS7YI3rsoa+uI2hhprwMSz8szDUGAQq3nHpM4
KKHV7tzXGn3wqHSAGCRIlh/zEjTWCD2/wMCKDhRkY9EhK/TP19dS0Dl++R3c6bDzemraDt9BX946
3z60gXX6Hr0mm/rFOzQb5WDfF4/OUxxI7DLveBksXNrl3vtNs2iLVWITxS9xGZamz3AeNWHKQQe1
D9FzVsrynIJcDWwiHwTSC0YKyys7qF5RTVAcgc2yRxe+6XczAcY6ZFg4OzoMY0OM4ZSsknyUoD/h
0i7bb2f+2277cS00zHFFlIrcjfY2Ccz75hloTER7/afGhfwcSSiZPi/fJfPM9tGHeQaVJPJhUNhD
09ml7TqloOFQ4G1NxSJq+8MbIAqZzFvdmzdDUt1kfXmfpxsICmHg+VerXGRhIfNHH77ARlQPagQg
iXmqkbYeoyZLVOSPlulWbdH+5XXfEWN9bjrlphvNV8mIhTsLyVjAEFW01upcWD2sRbN6dAU9gFoF
QLofUmWKyVK7n6xnN/M79XM77y1wuhKqSmb7YwSChWbZDnS4v4vgXU526zQoag86SpiQUCflnVGG
uaTIIZzNMxPcXnIQx0SRo8H7J4FbUCjXgn/KJko6+I0MLPjx1Xc5HC4WKOzViBfHRHJ7cH/0nklS
Tfl0fbU+vhlgAvIj0MhltBV8rn4p2xHJLmyOFVGh0Sshik/VCF417S1VblxlIJXsZhF5dwMrZDuM
lA5n4nKRDHtd1GS1EU1ZOP72V3A8afog8W/CZTozwv797MhnbVWDWd/Bg7nwqjDz7DgcPZWsHc1I
7fQJaZsikdgU7j50irzzYjCt+0ubbebi/iis7DTrL6WaEJe+OPPXCiDE62smGhsImvHEMiCUh0fY
pZ0UxHG13uKAzRhJAJTmeFoiawxMSDn5+kR/gu1Bk9gU+m5WmAYPGos9PsTAUTIuhYc7ebKPzed5
ubcTNCSksW+Unj/nB7d5KBzJWRNNKGQswa0PiWMkhLmdQstsHA0XxzkBHZPiRxlS0Mq9WWmSC0I4
oWd2uM2yUnu2cht2xrn9rlaPHU223meQV24WJfLI9dUzsTq8OwbJLtCWLB2MAORy9Zq1rqjSp/Tk
fNZAryDjDf+YbUAx5Oznuc1h1Lo+l1NBT836dYojUoMBv1YeB+Wg94m/zG/XRyM6zOfmuCWqET0B
/FqinWyySDVBR7Vhdb7rRkRO6twItz6d1ydN3jJg4OiBp+o+mvJAmx+sOfDckMaAfEmB9Cytem2V
uLNcKv08tyVMxtW2bHdZ/ELbhIzIMSvt577bataXbDUfro9TuN/P1o67OWtQW86QHKRIfICPS/uE
jhyiaXcrcjnXDQkjIiRuHMeEyjye6lxWeeh0GvUr5LpTddva4B3rcxJPHsRHhuRuUVIIb9nhPFV+
S/ejGm20Akq9jxaowla1OqrRIDmBom0ESkjofbEGK9RyLw/FrOW9pVgtPS3qjWM+44kobR8QTe57
ShGlNB3ZKW7IpuKZ6Zxb9IScBNHGX4zpOu5somuy2RVtV5TSkACDmg3eFtwJV/XSU5rVpqcKFI7J
Ph61Y1/Gx5z1fZcHY6VPY/v1+oKKnArqA8hNIIELmm3uFTE6xqJ2hklPrTFD6vv/AUATdIsjMcQU
sNHHx25tzrG0rRdNaYOioBvfodvez5Qb1iU6BVPxdT1qNbqrDJQm8CJVw27aDLbECQiHiLjhXR2A
Nf1dbpEmUea6YI9COrjlJqmV59KL/jyxiUGeGeFOoJmkSwx+PLwKo3JjtJS0zuzL+V9F2/3MzPtl
exadxF3j9a6Bh1De6ft4fkBuciffh0IrAFkyQnJ0tPCxXV17k8sQP6dsRaNGqQGA25TaN8UbZPRO
oksHqSQ0y0IylTXaXa5N7Q0ofLqIfGol96fc2yYeau0maIcJvNB26GIVAgGJRAJXeKLBtA4aT2xH
S+WsxqmFEpXKwoN2vyjOsUHzx4Dlav5qeEy8AXSUKhhu9MvhGViutmTDA+h+lxnODhxaVobHTWps
imqBHoEs3BIu3ZlF7jyraJtNKgsxckOXvdFshwWSLZYkvBKumoP3EprNIbrBN2xZbQPh2hH7g9pf
0DvTbaxor00vTY3Lp73/CwfFKksGMtRQTuXihD7J2wJlH6R0nKm/jwtduauKZgivWxGOyAV0Hs9O
bEY+JWzZlQOUFmKrAVlGVv9YJnI7dODQuW5HuDxndrgNoXYOTRcXTfR6+KoSyV0o3NZoImE0pLim
eBjdaMVD1SQu8to6uiz11e9naPIq91UhCTcM0UUFrl8DZXvW/mPzuwyndtXxaDm53eS+9gq1giWa
PR/YmeQQsWbVbI2RNojXU9Zkug9ijYSY5mAf61EJkXu3AzUvzF0za8+JokEEqdTzTe1l+V5bDPTK
R/UadG3WfU772dqAp0IlbooMabXmn8ainYhDB6RiEr2+GzN8RzwPGgRL6nQ351PqVzYgd2plLyHQ
P3Q7VkVyjPHLxMgAjoLikUwQlnkMPupj2lF4EzOZUx65BJLnxq2slZ5mBYLxvfmIVIb9kFMjD5o6
Tl4TpbUkqy28V4FwBkwDjytIF3FXThvbtZ0aM+KShbSBBlIU3/usPTmf6Zv6o/ipOUHW+kDQXd/B
4pH+Y5UvSqaFRlUjg9U6qLzuMDuvcfumGPF+sp6vWxLd2yB599BSiSIKCBUunSe10O/dVZhTswHg
sFXpUxs1skkUhetMFJxRAYAYgo8fkeNqtUFZKBqi9N3cf6Zee68CnuTN28bbFeVE1LwhQ/p0fWyC
mhvutTO73OKl+FVl9BB3JZVSk0mlz6uWNne1FanHYo7LB+hEZ2h7mZZgci1lH+nalzLWjGBeinoP
yIBM7UT4Tj/7Ip7XzgUKrlHQHgYNJVKfnO+xttF/jN9UMlSB20l2kchVof4G3U3UgPFG54avdJ3W
DwmMxRla9tp9XqD5twgHzPX1iRYbAuIHSQCUIviaVZqYC/XgdU+Q2lFRfdD6njjfkrfrVoSHAphF
0H0w+Xe+JbFbOrB/tvBDDvkOQjn/kG+vGxAf9jML3MWxQBF1LAHMQnUPIrnFQ78Di8nOCH8mZAmU
wAV/0H9pkfPxueXQbJxGkCg7P9oQSb7cHF6Vst9pyQ7QaaQuF/fGGitiQB8AevZjKVP+EV3KDAn6
n1llDuIs2M3jwVpmNqsgrwhAp7qn2/Qpke2Q97TyB999Zobd2WdmFqUpoqyDmRlelFhQXoT21TYl
8Vek+MmmO6FhKw0+Iw8YogwQNPv4bgyf39ZQBvUTjRdJNxSkEdCgbYMb72iM8FJ6hFu1Wf0MrDkt
2MTr5mUxw6Kz0RpUSQ6HKBpBCIwkGZjg8erkYiukCVNTK7IcbchQxPDU9CcaLG8LKkuTCe1YiBOA
7UZ7PH87Li1gBACYwE73MNcH092DXvX6dhWYYLTCmDVIciMxwS2i06153lQT9DFD63N+TGSMu4IT
riGCt6Boi6Z43EaXmwQlr6FOqzlneQ8TqIFdM0Ij0tejP1+SCzvcknTm6JS2N+anov4FjDXoEKRo
dIFLBJwEHfgYCDqBecHcOKXUVewlP9W5s1nGG9a22qlvUoS1cElsj4GbUe22+Sb3JPYUNR/s/DRp
W6u7mbIQQJy/WPUzE6yidHZ0Yzd35zaDCSBXuvIAE+DAv25CVLVnGC/AYnRGH8U3WSDH2yv5AAxO
tLWO0Sbb4Lomvb/sfj7L8j+iqODCFuflkUYfjaSDrSx7dqaDMYEVHCBRz6iImgSlHYC6uq3CKf9k
5D9kKQxDuDHORsp5/DQeSqVhI1US4v1wc7Ic49vxpD6vG6Ro/fz4Xdv1wXzsw3QzBMNj5ue7Jqie
hy00j4/Lxty1IQoJ0HAPu0cwzUk9tSBYu5gezkGWdlsbBZueFy1Qw5msex3WHN8mrR8Fn6t7FTQv
Lx5Jwut7QLiTzyaGO/wQ3VmzGvHZKZ+ibWuFk6pv3XVz3YjQw5wZ4U7+PEC/2q5hxKqfEF4Xyid1
/qz5iyfZ0O9oKu6+u5hF9iFnh2ZO3cq02Gi0YCDN7XDQNu7e9g28Hyo/8bO9tqO39WYNnKMdNL52
+7U7tPsEjHxbIwB1eqAG5gYUbv7wCO0vfZM/aNCmTXYLsTHzBqFBupFzYrK15b+alRpZ6hn3I59F
rL1oaXQGZIWOeLtb1uD67ItQK4Dy4dJFmtECBTB39JJIHZxcgZhCjYZ+g6zFJqLoPO5fujyMG1Ln
xLGLu8KR3FuiM3duljtzuq10uZViWE7mbPoZzS501k+aPXyzx0SmWCoIMDBGqGmz7D0jdL9ceRvb
ODYsjJHq9j7rtsiyaWW8yXeetekcScgq2s94myKphwgDYhGcbzbTKLJq1pfata2fqeURue2wqx5S
dQaP9Z9npFi/wj/GuNUrcig3RCNg20ay3FpOdxMPr7YzBmnbEFWjm8mUiYkJFw5K0aDMYNgIl/MJ
boycX12i6SrrAO1b6gakyzb6lcrW1EiG3pDd9Q0qtoeErAWxCgD6uVPrZaAi80a0K8Xa/us+yxCv
zbXsNcx2G3/IkMJAMQV1WiSSOB+kpnOsd6wjqdZe1LrejEjb6Omj3nxJzP007GM9ITlafx361pi7
ov18fYwiP3tunhvjUqbLmkc1NBQiG7DdCtmraH2Mm/bTdTvsdflxmKiAs7Qzsj3coavBfRQDWYvW
L+PVVK2jkfW7tnjU3W+Ndp9nRTj2MpoJ8dB+m+SOXgy0MAAgQE2hX6ILQLH2ZvbA+BV2Ixmb6Nih
FPHP2Lh9GRuFsmoFlnDJ2m1ve0G9jA+9Wye+YTdEgcbA9bkU+eVze9yWWVMlQlMY25dgMkrNT4P7
87oB2cxxm0KdBk+LmIH6yRoSv64eTUvihGX7gfnNsxuxydCiMTbYd+UAebIcdLADbjn1HsR7Bs2h
q/TLAMbr+rCE66ShxQRHWYVaKLdOC7Kbim4AhFzfz4hiYp9OO2qQvv523Y5w+pAgRDoYL6MPLIZR
o9JoZRC2rHO+L9FI/UiLbuZZRtkp3AcG3hOMxI31JF/OodXkllv2DK42P9vDTrEe/2IcoJcARgGa
C0jWXf5+mgwVUmLAG02gmiosIFeAK1VHGe2AqMCNzqjfdtheOdsLkbpQxZ5Q21A0mIo2BQXTJJr3
fyENt50cHbCZxvTz1n1Fd1VPyu7eokB16/OpwGLG6I69Pm6R39fhjJFV1hnqmhu3oczNQidWIUOu
0Nojnb9S4sqEgMRWEH1CwAw0fLwOkAJNYcVaMWogg7v6e48noTndm1QSewo3I6jl/mOGcxZFbE89
aJVQOAJjIgSO6Yx+oFyGW+SsoHMYzfCQI0St2QQVrs1FHqvR54NXlcZDi563JLtzKAjb55fr68Lm
/ewOeTcCCLCGVYEliOhd7hOkwA0nMlvjwZ2+Od4DvDqJEVhF+34Kx0oNrlvjvMX/WkOFHs3KyIbz
0HEVCo+jo8/GA4XDJWgmCPUh70IzdYLamo5rP/7Ztvu3QYhu48+00I3PzaEHEIuSTZrxAAbZbHho
IYxT5ofYS/3rA+Pcxv/aAZAQdG4eFI347R3HWl7hOD60GQjuHbT0EiPWhu11K9z2/mCFO9R1igOU
jrrxkBSgRkHgq6EBGVF9vkiwBqKtB20rlCwMdNR8mLa8K8CD4xnGg6moaHMbSFohoShDNIiH89sK
F+3G4KOzih7DAcZvM9Hb1hiJDUxYY0vCatlwuE2uJACiVchKPGD3kaH8lDQvruwFJNoBNgoBOKk6
epzesxJnDndd1tTqDRykbv4f0r5sR04l2PaLkJiHV6DGdg9gd7vtF9SeIElIZhL4+ruyz71nV2Wj
QvbV1h4kSzsqk8gYV6yg5l1ekvGRmgXd0LO15wpfi/EiQW6JLY3Xz7XyBl7oS29Gg/cZOBRLrcbY
S9RDrY+fU8VowFo4TRuh0dqjBWOCmKyDLfoQTRsNNoyPgNxErG13bvs7UWLgKXxvnEPH0fd/r+KX
wsSPubhGN5m6Iq8V6IR+X5NvZn0Cc1Wy1flfO5KLjM5BOQzGVW6XKSNKIXZFzEjn+Ys17cCiH4h0
NTv2urK7faI1Wegvg21EQ65qyJ/MKBoywAaZUfaFjN/tqvRT41fZj7t8a7x4RQWhehaSfgz1ohgu
nsHF3elmOoPDKrejNFnaEy8m8EkXtP378wgrB5YEFMJh6qRX27au1g4pddDaG3TfHa1o1Fq0qhkW
myT5D4ukr7cvcMVMICMGzAVJ6nu38fpY1mJSm4KOK6rx+kJFL63Aaay7IqFY5TSrx3+QBsp7ZPvo
f+uyi+op77CYFNLm3srKYMSePy0EPHYagklf3B/2oILU67bMlVeN2EgUM4BdFY2i6xMOAzFmc4GX
Upp7IwVlWOkr7JQz96HCnGyb/iWjqvAjmGlCZiyY/FzdlR5ZU1LLKzvLiBKNh3YFst8J5GRbueLq
d7uQIk59oY7M6JemqWA39OVojCgpDFjoWo1Yl/v33urqONL15epErRwg6kgzl2EP7OibzQtkQEmz
xezy/vWlcAlmF0NvCODRH5UhV43Bs2rIUzNCjnAwl0iZyVOTjnfMwGq4/sEzAn2u/IYyLE4c72br
0eCgSgsy9BoFZgr8qxv5lzjbhx/kCo5SkNah0yVswuUlg/9cTerEiBbvHisO/8wFsrCHzD4sSVR3
WNxK+RaR7Np39TBfgkAH3WgMoF6LnJpKp3ZZW1Fh6L6jsv1IP5fz76zbWtO14rbB7WrqGIZHRoa9
oteCOjY7aq+0djQrD64SmWQ32n83QytewpUIyWTmy1znndHbUbYs5OAy+0RVOoZJjr1+sDZbncoV
Cy2AgCglOoDrwYtfnygdeZbrbgK/U5H0zptrzBKypNqw0Gv3pqNagWQLJETgzLiWgsUMEwGhsBWl
Ytwa7DRjiw1U0NDbVmvFsYm5BCgd3gPMpSSmsxHEgxbRijJzlzvarmCZv2C+bDCf1WmLXH1FzyEM
8TXSOkQ+stKVDH1Xs2itKPHGQ5X2AR/Dvv3B5ueuyPaq7hv05fbxViWaUHRsCUazV04dAB5NR7OC
RDDGPBtZRs9DaTx3be9gbM+FDypIdhpnkNUulTOHt4WveAQg+Axg0+BnsddX0ks2U2wbzysrsk2g
Et+MUAnU4ciHc97vb0taec2Q5IE1H58SzC5SRNkgTEpUpcdrVgwQHX2fBtRGky6gWw2bVXUBq4UL
q4k6jhwg2x6fbHNJrEjpi12v/u6NN6eN+4HvOd/4dGuiYDMwgQRAAIBXkuHwOtSFYaLsSPPp/YIN
jAEKiLevTcYZvVuOSxnSF+pdJy80yuzIHbFOjTfPqd35Xvu7YmVQY9KkU6ZDlyZPOdky+WtfDCBc
FZUU4MmQRl8/b5CV87TygMsrbWb5i+GEOk8CEIw+uhr5s3HMNYt1KUxSDzChtgvLZzuy9aQiB5XY
qrorrQLQqlHzfmoLt4/EIPaTR8fzWC71vQIMyvd5VNw9mD+WwU+g42nQUd37evu3rd6DWFLvoFqH
cpr000CFr/HJLewoaaqfc/9dTwefpeX3MiEbBlXuqr1/bMRM2DANfB0Q1+KnXHhZUEY3/+Mmqlnx
nSVUtDBhzrHvlWDR/AzLVIaq+91PJeZY326fcu0DoJIFVgvgzEAGJp3SJGy2a5LYEae7Q8E3TrZ2
h5f/dymYBw2xooFsBCkDJlTnAwWtzaF4vn0C8RKkEAXJKkjV8BIxHSijbHt36WY3zZzIrR7SDK9R
P/9L9o2rwWNHegprKYMsC6voC6ZWTpSUdxXOMmxt51y7KFvDnDxql47YKXGtAWSeUkdrGidqsx3G
4uf0WGv3ZNgoV61dFTwNsFOgVgAttfjzCz2bbbCjdfNko1B1yMi++czd6PbHWLVblyIkVZ41hhVR
I0SoSnpw3OYEru1d4ioBzXd6g6b0pJ5Iy4O81jbC9LUrdLBHDiTOKhJHeb8bLxIULoTdqkAmm3uh
BlBvb571YdywzWvO80LQ+xVc3KJXjAodBx02K+t8NgaahSo4CnIKCtylBhjKv3w1IGqA7Yd5wCKi
6682GO0MVkXPjuoaI+5eBWJorJFt2UaWuKoc/4mRxxW0fjF4vkBM1jruIwAk2PTJp58doYfbOrJm
chy0aJGOwl1/qFgoGU8bFJ+dqHdSH5Q9AW+3WMPWdAHwdPRXUIEBw6Fkd+bFmOZ2SWETlBoju12w
6FGp537Ptni9ViRB3fBk0VTHx5FZgeZ6yhRkEXbkqC8c8fbS3iWav7B/iIav5EhKkPTTAmpUnKho
T44buwAED04ZOno0O385LSjc0X+yrA/c6x4fEs6Ewqk9tqxjeStoBVzzeFsLVi8OwRqw62DmBWHF
tVYvc4aB8RyuAYbCDCuDgSsHbKaB1s4ddrA4W7CoFa0Twx5QNxBf4oiShfV6zU1cHYWXpv9ZacCJ
ap9vH2jl/VwJkA6Up8uiYreyExHtGy0eOiNDuHC6LWP10jwxBIavAlpCyYDTsk+7emZOZPUnzfpT
L1gpE3V0K/oUP1VyqTjKf2LEz7iwcOZoaEo74CiFTRKwt1T04JXoCbBKA7Kpm99Adm2dGrvyPmdF
vWHu1qIhE1mzYKjBKdGlupZuYEY2WdjkRlbeYVPmfGSjby7PyDh912iPWfZZL98GKx7NYSPl1IRd
kA9+KVqKhvQGg6XEgWgDMkHXd27b5aBhRYgDK/WTmUWQJtMuNcwj87CxMtliv1g/O0YwAV7B5BgG
h67Pzmmu6s1I3agvq/0wpee5yM4oguz6+RM3kzvdzu7yus6Bnaniir7eVq+1NwIngygUpXjUXiSz
2RQmHSt4m0gfsR65KHQaEFXdCndX/CdagZiLRjQlKhUivbrQrmWpCsymtW6EyNCf2m95VQB5FOd5
FXCy51u7uuShgHdzZmAVOZZkYowCJfJreVZuUyxcUl3w/ofT9Jm6WHewS5RjrSZHL1WwjLENF/eL
Mk7PAGO2XhaO3lZjZSVlhGDAhcS8srjb699QdwO0tS+96B7Ej4l6HNvAVcJiC16wJkaQ7YF5THRv
LONaDAVBjpPOKNEr3N5xbzymSKeGdFfbNlBJG3HQmjECC4yga8XgCBYrXAtzhsamHTcxwDXVfO8y
9COLzrBOpV7be93FOPZt7VwzsKghYO4QNWwUhCS9mWclVSgxkJh6BKGWBfwhavpjUOX6BtJl9WTo
vyP9tcB2JmOy3RFL5LwRJ5vH/th3DgtacML6TQqmDHvDD74v6JFtjuDa/3/CpCdv9QCzdYhoo0kj
FoaZ5sI+1lblUlAhJFW4iPVBY2N2oZGSaqdN5c7Sc8yT9PqXKqlUny3VvOdGpgccxDlPLtbr7aai
Mc7IithRmbGRwCDdRrC9ZinE1QjGZRuFWslSZGjYqm1p21FTzc8gAsMeM3vDD6yLQGAl9vkh8JVE
0Kxhs6DYB0WZ/bvWmu+zOm9NHq+9F4GCsDB0DKoyV3oveko7rGazcPcWD4pEO7jDcDe5SZBqgIXp
2Qbz5ppeoaYtkhQ00JDuXb+YuaAlqUByGy0l1+4to0Czbvb4wdSz+UcxTeNGNrYqD/OnGCoRYZxM
W+ANc2djYyVCesP2rXnZY1LQ76r7zmP7229z7WNBhVUPxLYGQjpJiUsFww28EmHw6JD97OFZ2naz
Neq0eh4E9YaK5NVGW+L6/urOmiu7FiEW4weqV6d+BGNGjSys8DYirdUDXYiSwkXXIkSbbLQhlR6l
YJKQ3ndLe4tUdM2kIRg1xHIF8DXJqSQ2XY1gOCROhFFeHYspemy7d5Zx74J6YeMLbYmSvhDnxYiu
qgjqK/vAS9vFuCYG1LBheSMOXisBYAIEnProYWFy0ZOC1KTuJ4ptpUi+2FM+/lFAomQXh2LaE6xx
sirMLZOndGv/66pqoH6PfjviViwVv1aNWfOa3Msh1MLWtXIwn1q3ejIz886yu/gfdB3RBGIJbEb4
sJAgaxI+jwVqNapZPBgZWoLqFofX2mmQHSP4BW8uiEck19oXqd165eREY9OfuNfu8yR9qTP1k2mp
P26fZs0EXoiSo+2Cu7RZXIiiZne27N/E+KoPzd6bsZqv3JC1diysvwLK0hKTVTJHDOKEEUUa14l4
tUvVu6EMvHFXKIfbJ9qSImn6oqk8R0nXiTTdr5e4nkLUr+stCOSaFMHo5unIlVHjFH9+EcUKJGmt
lbB4+lB+IuSMXTb+DKZcBdisvz4PmlKweEiSRdYnSUrdxVU0kQ/V9cICJF2vWk12bl+WQDg2W8n/
ij4ICjILVOXIQVS52pR4YicPyIWjqSMHtniIQPA1g1mpgokOv0sjKTYioBVTK8jxBL4XJXBTdsIM
aL5mmCovsuzid0NKEpST4gW3L1G8GCnKAoUJ4kGcCBPOrqQUXdlaJee9F7VDoIMoCKsn46TbLZhZ
+V7Vu9vCVmwtaOMQVKB7jcDiPSO50I1SQ1ThksGLtHwB52eup35nky+1aW2o+trHQiENnNeYvLOR
4FwrYeJlYGQ0Wi/Ktd+Y7PNaZW9DWFHpgWN8/YdDgcpdCMNEgCOpIULyevZaDFqlQwyQG9Pu6VZ9
euVNiTztf0WI417cG80zgtHxEffmgTDVdvYpZm/UlIWEbw3yr90ckiGRvwjOFLmSok+kbHiD04zO
jzE3ztVzW2CVTv2GIHHj/a6pHnAq6C8Dj41ZUimUKNoKo6roZkWYUyZOkDW7h/zs9j7/jI7S7W+0
Vj8QCzT/V5bkOGbqtuncqrjBIijPyw8gOL2YnMjo7xQK8skNeWsf7D9xptwr5OlcVQqWYEbYP9p2
d3rzafpqq79uH2r9/sClAZsKZJhczMVqCKXDgiEv4vx7R14087n0Qt4Nvpc+6iYNJ7qReazqhvWf
QCkrGC1uuam+eECEpb5rFztVe6XLE/YrjU23YfzWTIWNqV9h/uBI3mddL1S+GlUMTSeWh0581PEv
Y/XEm37D9q19JYTm4tGCjBQdhOtntdjT3JVjkUSjzgONRVY1hYn5R9ffbn+otbNgdt1ENOuhLCC3
lxgpul7roOhJ1lPwngx17LVqec90drgtafVEmNNAqoF2Gfpl1ydKe7Q/FjOB3hkvmEf3KxKjtpL9
Q+dFGAj0EJB/o8EoOY3a7CvuqW0StUlIrWDwsGfty+2TaGvajWkCgBaQOQG9ILzjhQKUZW9qhaom
EZbU5HvcbndyNQxWtSbLg77JGHjQ86+g3Gt3qKUtAXe4cmaVww5DqSmP+awJZtJsOWC9lLozRgps
lqHO93oGZsre0ra2zwlrJTtSAeRAMcsFql+etGhMZ556x0uiflHvkzZ9YsonlnwuxvFgoTU1e99u
X9DaY7yUJ1m0JM/AO18pSQSIvdftErSpu/QtrcPbYtaylneAyv89lxybqgruS7OSJMos/ZeXaI7v
5GXYonICaAsWaIPzosJcO7YhteZWXWDt4QCAJpp7qL5+eDjuUtCZgu0iIvxNhzor/Q+33qp1rL0Z
TxVikFOgqiIpmsML1yB9nkTl7BTHUeH0oFHjW99gPgcNrC2i1JXvhu1AoMwAIM0BsaH4ORd6rXHd
S0BLlkSWFevkTzOM4pXaWROyfHf72608IWRjAqMBdcR8qxQFefUCVHBdKBHFcjGzyg9ZOQcg/J7H
1m/zwKRJsFRbXn3lm6HmaQPiLfJAuPbr82FNQTEXtSPewQx0mJ8pqb+llGsyMM6EeRaB7P5A19G0
IDZXZlOJcq4fRgyXJEzfY2H17ev7KEVABVE0hv8Gy4nMVZVqjTVNNRQDxOW7NDN9wxt93dyoqYr7
uLYb11I+2NJE84DkSSKbcaz1qMJs3DjHRwUXEtD2xdoIGCg5T0pUAUvkLImK/siN14RnodLfl+PT
v1zXf2KE4l8o9sDVMjFIhXfElPaOeOZy1hJ2rJjnbNikj0/o+kBS4EimziTDggM5DOM4YRZaB+8w
Tf8gBQVWoPRUwwFYW3qoJekQgIy6J0a0ysQNVHXvAFGFgW2fbu14X4lPEQA7kKUJqBOKQ9eXB/rU
vtTqGlrQ78vhUZ3HwDI/zbwMlGJv06dC/4I90/vC29rMuuJnhWRszwG+WiA8pc+GzKXuaguXWXU/
tPy5NbBycfHrcl/bB92Il2zfNUDYEfcxeWLtXlV2Cgj3pkc1o69m4n5py61ptY9mC78IlwEyPIAU
0Ba6vossGS2sQxTRRf6djZNP7GCsznA+07OOEd4tqqqVB4imLjjiMMytoSAsRbUoLrY9IuwkSgsY
xXZUsjCvanMj1lwxJiJMd4GiRTLvyuTpXFHThfMO1zzDXNEdQkK/2ZoqXLk5jKHAtwiuIcRl0s1V
DqFcUWDwl2bae11QjNh3vheBYD2H8/yzdH7dfvMr0QHY9FHfBlhXECjJNU3N4GbP+laJnKoT+58U
TcPEM0ZlMGW69NMPe8RyJh/zHuUXBY0pLCsAfLf3u64H6fPt37LyHaHA2O8hWm+gn5UOj10/jeIy
S4m00kJzvmneJhN8MreFyBw7aJrimQiHgNQYfdMPmR02/HlzZeDAYLjR9fJkOiwEeb1vzG7g9fsC
o6n9vWvQR4ws7AcF81p/Dx7ETxBIXmwOBd2onBpZzLFTTIwpEdfPefs1GQ5uF1h/ucrwfw56IUW6
zrqdqZV4jhIp9WvnPhkzQ9HwcPs2P8bMOImoBCFAQcdKfhSD0rdam9I0RukEC3cODn8Gve38ufr7
kUcUZzBWiakDoPzQIbk2KQsfNA5egzTO0wPAwyGt770lx96db7cPtPbKL+VIPsPp7KHDFrk0znIA
3+bm3IjZva3t4Cv+7+o0kskmS9Ollo1ry3PwwtvnajwmFparZU4wbn2iVYXH6lE8bpAtCvqy66tr
pqYeNLdL46X6Vhi7wgxzzT0aivZkmaesLkAT+mSBeHGKOr05DVOzhb+TZ+rfNfHyF0gfzy6ztE67
Po1fiA1CO9/AMsOwjIY74mB5TlATlI6CNgk+BeUWH//aTcMri/oAyH0QC0qH1wsX7mhMY5P6ybwD
6U2vBnhw07zxEtYUBwuKkOqgLCrmxK4FLQoI6hXbSOOixQqZnTscMr6hmythoHUpQvJzXLH0KlnM
NBZFRMVofdt4cIrssDn2u+aFwCwL1LEjMENyLOOVzHUy0mZx/zSTc0d+T+1dXzdgqXgb2sdEJRtj
xqtO6EKgnOewxWrNVu2zmNm2Py6/GyXfMXHAJBN7HCtN0NDEdZF3Gy5nzX6J+VxstkeRCgnk9VcT
fVdnWCCYtvWeuiDVIV852siziZ7evTtsLahe+4SX8iQtqfoSftPpstgbNL+bo4UmfqKE89Ygx8q8
nYPeOIJf4dXxH9LBGmzQmTrGs1inR2v+Wnd3mf2TuxV46T8BcoZQuErv9U4MdWvL94l97pR9U44H
0vzDu7j8IdKJHZKpGGDRs7gd74r0e6e/ZNOG+qw9PfAUYMQJeFUgzSXzUnj5tGS6kcU19KRP9ECl
ld+PW92qNV1BT0zs/Mb8CMaFr3VlGnRDrAMicZ+FWvV9AjOnVh7zuHf6N+p+ue2H1hTlUpj01t3M
bCnv3Qzhu4sw07yj2lPW+nrX7/7/BMneAXzOxOicLAb7ObiCfmM3YWB2Ggon+oYk+f4wgQb/LaYM
UPABa5bsWnu8ZiPJedSwnZer+04L62Zvm0aYLWD8Pt4+1/vTvUzLZXGSjx00E2u3QZ0SmfB46PPp
LNSyH4vzM7Vj3dZCd/41k71FNpAwssMBZgg7vpEmvM8qgvjyWkv02iKWlRhqtLTNvlDM3DddHrcT
SGSqjp56ov65fdA1gci2UCMS3VrMe14LLLW2HW1aakDOeljTYB8L9cXp4e0sEowk3TCYa9KQbKHI
hn4VRjqkj6jzymm4UWvRRAkLLHAKJUzdJ637OoxzRFJzKymQfZGDZy0GWXXkA4DayIABrECuuhoj
ENGi0sAZrU/MWF5UpTqjrh2kxfBkNMmub9yNWoj4TJfaI4mVwQMzcVJ7phCLwOKPhyDFU7uX2x9u
S4RkonNwXiDNzFD/pfq5LPo9Gp4bT05YvutTgKVfRTEbTDiof8kEvy2o5+vBIWnspeV+cbwD3MWR
tF9vH+TjJ7qWInTmom5k2h4ZkwKxuToVPoaJAmZ4Qal9Lgp6ylCT6L17NCI/3xa6dTRhbS6EFqRM
9LGHUGPATGsKJGi18xpt4zULdf5wgcCAgjwLMEa0Mq6lzNRc6smCFJNh63zbBE7HA0yTFvkWLGtL
kqQNiTczhc4sjXvljOrCBH7T6kC32uqrtwayQrFREo1uOdDiFhumroYUkD2FzAOvSxNu+uMP4RxQ
NyhUCnQPnq1YT3B9a41Sq645IRbmkwNYfar4nYPh4+Kp2zOavc88U0zPheCMiG5rxcc3BclQYoSt
qIaB0P9aMiuY2TEwqcZYDVEiuMmzcMLKh/1tKSu3iCoFokbEGmCfkNuBNjPTLoE3iz2dncCh4Pda
eqL2322pccUtXkoRGnOh4amS6TQDECLWXHeXsefaPmd9vVeajVH+DwniuyBAD0HAo2KdozwzPRl1
bpglAhsjeaNDuXczN7RYVE9/mvah7L4PqubP1olPGMsYDwCc7G5fp+xT3uWjIAwUCy4VY27XBwWY
HkDYlBF4SS3MLBKy6Xn+DIT+VvS99t3EBIDA5oPTSt7yoqel23kZMok8WQ5sdO7VUTk65obrWHnJ
8FWWi+YGsD/IPa+PMwE76BbZRGLNwvbBxAFJ+GOnAv+8td1uVZArdi2DTQBzzZIJ7G3WOoM7k9hy
D11hn2AzMrUOnCnZqJmtvSoX8QX4rIBS/8AhCKaslLJRJXFiZN+TFMtLNTWl4W0t+BCwoUQvaMnR
JMTtQQslCwiSAqYwVtO4HJ7LORqcOgRx4akw9y6t9oB/BEuT+0hhtoaC3jta11Ze4LDxl60CNIMX
ff3F9GFW3dQw8lhxZqwJZP7iHlQbQ+mPk7IcG4ccnDoYyJ3pdHu1b8K2eG1zc+P8Hy8ZAEJMp4Cy
A3YT4MjrH9GCL7dWSELjKmLxFnHNhxIMLheD76hOoBf/rpbX/3dm8lrJnbSI0xKzDCevOtEknobh
Exnp0VOxtjmwyYND64OLFZZsevSyY1XrESzOhjJ9fIQYxUQ3GFk3PrL5vtf6wqy1JgG5DlaCxnPx
06h/ASfZ8A2LtiYCmgSYH1Cm2CcsrvpCBNEXbfSAQY/b12Z41O7/Gp2G2wT/z38CxA+4EJBlhVXp
bVXGiWX5SnNX+9qMgPs+R6H+9qtYPQrWl2AiDo4UWxquJc150pcDb8qYD9OJJ0e7Yg+FqZxuS/lo
SUBuD/VHRVowX8phTrv0bTdgFUSczfbZRH9DL36oSfNUzr9uC1oJDSAJb0xUJpBEywUXh9RqOic6
Pk3RBaQp/OG1ZyBaoedq6AJtzgPbRBCZbKHi1h7AlWApe19S252VHILtOs5444/VMzHP9WQeirIO
6KiENf5Fg24JDTieYf6D0NVGudCLb1+BnAYL3QF1GprfoCYAA7H0RUFKBRD3YpdxMw5+mqdYn/ml
4icbpsd07mf0wv9B3nv8D3AyIL3SwZ2scB0URfDetPnZrHuz9YuatSi1TvaJG1oeLBor9nlljhsp
+Ee/LsY5YdDRXkIsI1PPFNWoTGDSAW2gOZztApmAE7pqSFzz66RMG8LWjDi4wDw4QlHyAk/X9UsB
/2zbtOnC8FJKBCuAnTyaeU3CoU7CXOF1UPak31ul2YeYhFMOlesUn5KGtycN68GOaT/T0J1YsQG5
W/vcaM7iXcFigIpJMhUcg49sbmqYdI99MhPrubSLk1Ekp7lOHhr2CBrgLdjDqq6DZRVQJtHgQkf6
+iosrcumgdgsdrSH6TXjh9GAeZ+aAxq/TXoYsQepGp9s56xrnS9AMvSlONdbjIQrDg1tPAwfCQY/
YKokRa8a4HLShFVxm2KgbTEad6eN+bzhTtZMF5bl2KhVo7Jkywal18xSR+5Uxe4B7aCXwgnVjS+4
ZoIvJUgPyLDmVl9USMgQghD9V7ZE5oaId+WUIhAUjjD3g0EPoMUtoUUXDqXjvc5R3mHxono+ujOm
8prsdP7TPLgzSIbr0EyOeqb6nO1a+1wUb+BI43cJ6G3LP3P1yh5Az7BMO96DopgElr4fVHRZbhuS
lXvAFWt4YChxAWgl3UOvDDmbNEzn2vl8mPvuV22CczRrt+qsH2aVYSHRjcY8K9jZXDDGSU9mKa1B
Y+bIkNqbpe/UbkhyNQAifDdYZ/VHTV5qdMdrK6AJuJm3wAsrCnUlXYrDPLYsnGWoi6vgq3IfFv6g
aGdK3v7hMkW2A65sMbQvVe2I7dEZAEeYhQS06Tn1+4aGebaV8bwXVSXFQqlaJOEgjMBgshRUq1h1
qygZTEG6HLs68xUsr0Ltv/P8BXArnt+39SFfsNBGqwLPjRnZA4MIGrRAp6VP3HP+TMhjOmE1RaDV
g19gLx5zP2lJe1b4X05evn92pACIgBGoIs+4fgOk5+Ce0h0WFxVooCwXM5FDTbdAQWufF1gwEBJ5
eHGODDKovWmZRttkccPf0kk9EDA2V4ufuX9uf+CPRTH0xAXNJ6acwIUmz0WrWkFd2hdV3DifPQBe
SffHTWgwA4jm/cCuJZ7YG+9zxd1eSZSsfj71RZ6h9RG74JNrWNjkLKzpH70pw1EhG8JWHylonYDu
BvAaQEhJgbXMKI3F5FU8z0FecXyql8p58roubNs+SIn9QodTO5qoWZhRQzZqI2vJIiIKQYoE/wLw
vGwjCiDuUIZBLFfVPuOTr5LsPnHHfQOGdF7P31mV+uYwfimnzk+WbtlwOyvODdhmvFug8cCeJCtr
NpNkzACTjJmaKPuub9jXuVPUjVLCihTBSAuQNvIlOFPp9Xp2VuRFQ+t4ajpnx91lOpV5q22ETiuq
iqoIgidk9mKITbrLTrEbzxnNOh7M1yJ9IEw5JKp21Ii292oncDiQEONfgibx2AGTA6oRAFO4PJlp
rm0qux20qolL2ruBrVVGMGLbyMZXWnkSEADtAFMOinXy1rZiyViqKF0TgyDli1rsSDoenZQHxP69
iTRYcY9XsiS/UZu521SoDsTWjPbjYt5l3Xy2PL6h+R8/FpReRckMCCIUCmRQo8VKlXQNa2PV3A/D
ZBxNvTH37ZSf87x+0En7ve9Vfe+42dbo5sdIFpJBeitCLei+DMEp8BBmTQP14FyeqxwpkodVgb6S
09DwYjXZmvj5eJ9CHBAIYuAWtXfxNi5ConbUgTxz7DbGsuBuvFOqB4BmNqzYymXiFwO8hoIEulny
2HUL2ZpXsD7WeHMHANyj232n5A4Eknu0+L5XZGdshjcf37QnNB71OqDyEexJbo63XG+cLu9xZbW1
nznWIysDAJq33c/K7WEKH5s4BGWkKFVc395ot6zQCnuIW+enYkXMqvwyf70tY+32MHqD9UeCfxk+
+1qGx2lDnNoa4tzAPjaiIFCl2XnsiuCMdZt/aJ0CbNQdbgtdqVYDl+6Zgs0FBQT8fS214szuKO37
2CqNx6r3gFY0Tt6Y+mj+NJn1aSHEpzR/HWgW2gkJx/whL7oNw7xSxxC/AnADYNHQdJXtf7kUJE+G
qo+xGSG0px0cpT8Uu27+ZhoPmqL6VTUGDWYCNk6/8l2v5IpvcvEqFOo2nE9NHw9YSBK6pk+VuAZp
zxJaD9mLs5uz3YTulIGN2oGzlaaseN2rU8s7gst0seB0IV0l6ls7/uL8kKamP2ndDlZ87o4g0wIH
TmjC6d4++EdLLvpIGtgQATLEDjhJ1yaUN518bCGZ/bKsk85PFCvqnMFfum53W9R7BfI6Zr6WpV/f
MchAKUUGAA0TnEyHOnnszRfGQWOAJRhghp4bxa9/fDP4I+tSVDQ+ld5PNCFbvps21Gzr1FIKbc7o
63fp2Md6Np4sD2wQ06Gw3krd/TSbZEPYSq4gzo1SOMwS7lNOQrGEwQHJYdnHtV3ov1yDq2fUi7zZ
Xyq1/TMsA28DMif9sqMgdxh8N8lV7UTbllV7c+TDbkmwtfap6dGiSkvL/NGxHHvzyFQ4n6uS6TWI
GSi3doutY8VS3updCIp6qhw0tajLQ1ZZg3qaOjs37lyFZY/E4GyLMf7dKH34uNjZgpUTiEGQCFx/
3G7wsGDPmvFxfXVXHaZj/mgcnWNyVnf1ScEaCJ8PB/vuc/XDTn3rFDobtelV+4Va0P/+AEmTSWtM
rcWWPu5f63xv+mmk70p6N00/F/WYN4PvnNom3NzB+zHvwcc1sNhNzCZgWEBW6prndMhw7oEMRVDb
SeIPOiuPk5OMX50ySeONVyQu8sNFXwiUdZeyqvVAMxTnU+OXpDnqwOE4+ok6Vdij6lhOL6W5BNh+
flvwin9FiwNDB/gnKqwyeRPeaeHWmt7HpNSNgKaU+9a4pPvbUtbsMBDzcADgchdc19dqpFh926tO
McRNedeTb4n+Wzc2Ir2VMh4SjAsZUqTgJKmjpthlFNvWqzrGTXEe2x3fVc0nDsqC7g5AmO7Z9oc7
vbtvm7cUAOzbh1y195e/QPI2TOdLOnA6IEo/Z+lw33ZGSNvfGcVM9K6/c43+ruXDl55ucTWsfUTU
f6CuYmYePEnX11tnne4pbTPEyuKqn6sc4QsmA5Ln2+dblYKSAirxaBKhXnotBRw1aVPr7RBbVqWe
Cr1tThYmiTfgiSupMqp6CGBBAAFEJtor12KSdsyTmhpDjNm9vfnmHmwsWtVP9YsR9A/M3NB/XTws
+eFdipPuLjPGHruq9SHmBCO3FpkoWGOn4bvJ7Sxc6nz4VLfK8ohRQozsGxq7M+wEdSDNHQIQ9pDd
sqR9iJqG+oDx7Rwd7NI9FRMb92q28H2nYA7X1JPmpaFe8VCpC+jVU7JVhfsYYAHoL/Dq6B4AGfCB
i39G6mN2xB3jUqmzX0ZTZFiA3mpPFU+1T0tXJ5jDNgowG2BXAwh46qU/a2CT/XlbQz48c/wKpFnv
o9Jg2pOzrcFw/g9pV7bctq5sv4hVnIdXDpIsU47txE7iF1YGm+AEzuPX3wXvc08kGCVU9qnkzVVq
Amg0gO7Va039mpcz4OPGTQZeko6kN8MgY0v64IjMDNwQOToDzdh86VshK4Ba+jhjp1vlt9Qd7AW8
LjN6Ha4P58Mh8G4H6WXwPbPkFBeTDYUW6bx282OLKnRYGtUbncAIaJYrVKqyOrxuTTh5ILX7f2ts
1Gd3VT13LZriwvRoezQJPLtUoq0Ey3uHRMnfhuP3gaHMxLqM0TLLHaq0aLslafv5ESUHv9WTY1lN
oZNtksNbvE5/zHCHaAvQT26AN+uRuNYXtLYnR33yiCTuC6cNBAAgEtbRNcHz1GTqODcZmTBtUPCk
2hLZbXec3b8UsAVfB2Nx+a8ZHqQ1embhTmgrfRz012E6zt4aTPnnVl+if+EFZ3a4pXGKrbEUC0vj
olPZQTUj70ffHnRJ2GNR7SLqIY+EPYR0JNA9aD7kgmzjFXpWJMv8qOYt+V47CRhNSZdM/qzaU2QC
Ix4mmb6GkBaTZREECwa6LFT3QEUB+BL/oi8bqBg4Vbk8jkofuCUegnYXaeiavj6RohGCQBWrBnUL
MKuxzzjbTkTLMGtavSCZFTXmo96vflYuWtARDG10AROvZJ07gnjBqPPRyQm4Bu6s3KTqTQ8OQX1b
gBoxKr/txtp31Pw1IzV6M5bhLzWOmUtemONOLrczjCm35+Vxnued52y9P4A/wG+SagmtxJWcy4LN
jAZ3OAyyI+jZ/QCfGvSOGkRdHmlZHUx12qO49bfwUTagMxPcBcMc9Rl8cfryaJdfzX4Oe+VUmD+S
RCaPI/TAP3beD9Mz16DdCFS2biyPRfkVoiSRVrTQIVklgYlzQAdZsv+0PkAsAM7ARb+ytEvg6ZkU
qfNW6RNcfQq2Z2eB/Em1BaCVCa47POd9/7EHhBDuTmxbc0+1FWoxQ6o70EwuntCFuIMcrwtlqlFG
7c/N3j928C4CCxnDC/H3szTrk9RdPUi+mm9EccPRAZ+6VM5OaAXyne9yUyhVc6dhaqKfYxpoEdd9
ebLG1xSC7+n2en3K2IY8i4L/DOXMCPuIM0dY26ptxw1SsYCqBWv7BjB2b95vVYi7U3jdFLd9Pphi
q3dmSlEAIOkXjAeo0tCNR1V2fWCb49pYuOBD+yIb1bwuYns2vmooflf2GC2deeOUTUBU8waah1GW
O39JJ/JhYFwUSkDYtqQUAwPI9/fAmB2z5fdmK7ebarQSF+ffeP8YY4UXtC4B8cv7eIeiv5O6MDYN
kUke1CVQ7XsKDO70iaY/XA2Ax+3kOMRv7FOqfkvBVV4rc7CU+f76cgrd8+xDuGPaajx9Nmd8SJPl
gaY/6XYhbxcW+gwI3XD1BCzvI9K3wKU2neCeWpqGTkV8UtoStxQGjTMT3Oqt27TaygSvSXty19lW
6HT9jjjm76q3JYsnnLIzU1x0h3qOOU9sNKjtqk3jN+S1caJ/sSzoTkR5jolH8rc0CxiLWZ0HPLhV
CmLtV5B/+mi8+d+McGtfekPVjNhvsQthvqTw1ek04XF43YgwNJ2NhDs95mpFytKDEb3ygrrZN8oX
ra6DbaqDOv1+3ZZ4ZdCphxqBCvUfLjbp6rSmA8j9Y3Sn49ry1Dim38kAy0IjwIGiPIWaKd71lwFw
yqp5QntNETt9MvvUmqeDu4BJaWiksgUyU+zvZ7F2rktNS9A+Fif0mY5VOLcPaO6X3C+FmxMQaHCQ
22i44u+Xa5fRMTHmIu4752ne3FellwHJ3wuuH2I6njSgXwAoEI/My4FUDrHNql+LuHKQQC7IdAf8
1i2tyjAdxl1WDfcDtqk+5SelKYJ2imyaZlGfkbAw0ni2E8kdUDixZ9/DraGuFVNC7IWNefXr+aG3
XhuZHp4gIqGzgbFFmYBNoYnocswdnTDOEX5Cx/GwqG6+t/UGLEElEJ+g3JFcOfn8MjtRLsxxAbDR
vXpKFyxjBe562iFczD+1TX1y1fkr7XKEXKRgb5QehBdVFdEGHJSaZKsLLop4o7BcFwaMKhm3ytAk
MKFqO+Gqk4POvq98SxmDTt0idLTc58sDkVFdCFz3wiC3jIVNVDB4bkU84N3kL62zRiZ4rCRHpCCC
XVjhdmFvVKUJXFoRr/Wbm4fNTrP2M6oEjRTAyWIht00uLHHxC/eMMQdDHyyNj8R+gH55OBqn7VBY
9wX2iln7SXcaaLiAe+x65OSTlf+4DzB3GsDgIFbnUZumWrpq0Rs41OzPBU7ntNk5ma8W+0IDNa+1
BiCLO7nr42Lrd7gBSswL9iMGjtZd1CqYSCB35adLrq600It4m6qwGI7FuPhK+Xh9jIKLJWhRwCeC
miGjOODObbcBXxyynXmcvVW23z0k5m1pQbxxi3Xc9ir79bq594afD6v5xx7flNb2ddqp05THpNrN
9IbExYE8jGU4zp/UrvBL4jsLGuO/rNBW0sAfbb52/W/N+oQUBrXCdPabJdI+oUwm626Ufhl38CPJ
qw2FhZmwS3+DFOj3ZI+jLDuQ2PvcfEkzH8w0DxqJFM9X2wDSwBaJVPWeJlVwoH76XdYEKdzHTCCb
sR+hk4/7nsXJB29yVrwwzbfFfqldyVIIdzCYHgBjZRQdPGpMyUc4H1Hz2Fy0WzI/gz1WJ2FqvQGD
Inks81XkfzYSGEPRh4x2MJyol2G/0VNt0KF7EWsQ01S+zlWomc/6sPlrh1bS6guAUWFpOrFbp8Fk
79ByQ6wdUiyhguu/bb/IasniD8LrFhgvAE+Bibr8oAwfShYPHzSqR2jB2k1Y3NVNt0v1F6Bdy/K2
dTx/ckPa7DPzSQ+b8WUzD0Cg+Z5U8US40CAOQocmFN5RP7v8FgfcY9uabXm82HVgWd+97Pn6phPu
8TMD3Cm4dShseAs8Kemf0SO3n9vlxnCPVvurM93vi/FcerJ3ozB2nZnkwoqWww+aCSZp+WRmxzSf
kJ8zwuvj4usi/7gV42Z8V8H5AGlDzKy1vHJhpcnrqBw2OyqQDt3pKughVG+ACE9GNz+FtneYmUqy
n7RskhyEwskF4xNg4ABIgZ37cvUqe25nQhQE0OaH8RVeFOHdStXC740tAAn+9SELbxPYR6wpDhAQ
nllnUg20HCYY8WpanxCtwmVd/X4+WBM9FveLOsiQZ0LnPDPIbZRErQmK9MgHTcMp3fCAACPa9SEJ
J9BFrhMJeAgF8uDZIms0q3CzIjaUws/LH9UYaH1Af9pFlNAmUCzZ3V5sEPTmLJlmY6dfrlje5Hgo
Gdj7jkUQx80YlCmRmZdRWilBboUmWkdBjXh9lHz5+B9fxfPIxOEH7W4+J98OOYHmO6rFZJjLsK2g
seYsjR2Oepnsq3HxfEgzQhS2dPad5eUH3VmBLvTSTOKvop3J2oLAwI5S7wcooUG9IQP4AVdiv8Gx
Fehfrw+UR868D/TcAPuAs/dZaiizttRYT3tvhNWPNJr32rfq4OzIr0H191/qIN+iNbb25NEKDMNv
o+IuB4LJ7z+VEhS9MECcfwt3d3TUsgcOHN+CK42912o10ow3MH/vqg4SAS9aEpNSEmyFl8Zzm1w4
X7ZJoQnU5OLTWvrNt9PWhesW0Syc8Z5DWCDs//U5F21SEDOwpzdySWAHuZzyOfEGc1FL5CwKkIi1
b7r9/boBvqHsP4v6xwLbU2eLWneKYRdsIlEX3y03I+gKAg2KU7vsmB28yDj0iZ+tUmD99YEBMXBp
dljVsXOBcIybyc9N+kMHrOxWHafvtJ5uluETNB7S5TmlT2nZ+xtU0HpbEnDFy8nolN5bhfFQv/wE
s+1xxCCNEdtD81pMELB0Vm1XQsZOGZZPpVPuwVJtkSxQ0kOf6ked6gfJ5LMjhL8zo1GftYliBSAh
dPkJaw5JlbRH7l/RyDPNK9/OERs3Jahs/aB3aqDqi2+hjXHMld1i/pt4eW6e865yUjEBLo4AtNYE
ZtIErdX6+m+NmIFqBGoXGk4uOdmFQepsxJy7aXlutQuatONs/EEzJ6yRiEvVVbJtRAeBxjiXGWcj
2m+5SJXRoVZXLcnjdCv9QZ0i3O67+ZuRvqh1XFntzjA7SY5FGJEMFfsU+Uv7I6F0UXiFRXoVEcnp
cUX4NixeCIAuGFzCjW4BnrLJvD1U0yw5f0Q7CQU4E0KbEONF5L/0IYdMers6DlLBhe27C261sucq
i6W8l6LshnwL2JlRo+I2yjRra18oCEKNdzKUHDC3Z/An+kv6dn07MG+/Zoe/cBF9AAs3kvPUXMJy
SLLAKA1cnPURxwpOWLwnAHO7blN07Tofm345e8PWdKrbIIe6FTu3fV5+u/XLGOrd7JdT/y9WCtcD
w0FvNPCnfMxDS7ShznmHUFu/KUnr25ak3US0ufDuwT/wZYAmjhuMtyyd4mxIo2+f8/6EtuQwgyLZ
9Ql7h45+WCVQY7ku7llA0XJBI1dpmnqQFo3RaKwfssQFZW9WD+DZmZSgV0C9tM6pEi008wJjKsfQ
mQeU763W8iGC0LyUU/FQeBDxTJMkIM7MbktrBx6gzg2SHgRiXpnK8LCiicGliEn3ITeJvMvlKhej
QfJMVXA1QodfAYUG17cnWWea0AiYsVH4wR4ByOnSiAKWtCkr2hLYfMZLTZcXc7i/PvmivY4DC3sQ
SAxQAHE7JBsT9ImRrIxLZPy16Y3WhWR5RfsBr3gm640lBtv05SCWvm9MomIQyBUFCt4eVZ8GvQ0t
+x8jyJIbGWxQOGln9jhvMinery5SQnGqP3SVuZvqOZDmpkWDws0fdx0UmEwk/y8HRazJorrTl3Gu
2z76lgJL2yJLhSCF2u3GOj+YvayNSLRS5ya5lbImpa+B5C/jBmIXyxyqbi2JJsL7y7kJzqk9tQQ8
N5nLeGwnZ293sw61XzLfei263yledkFXD9u+UZ36qGTQdKUG3KUipQYNbWh3S75HNmLjcpLLrVRG
x8KICV576Ar1ZxmCQXSqQ2YHcGc0/DMy5ksLljubrVMPZTzUDzh+klDLT3Zcx4oVJJJWdZFbonCL
1ktGAIju1ktTg+2C6m1qytiabnX9QRtBzao8Xd/MomMVasIOageQFP7Agl4Qq+sSja1f7QUTnf3c
uBk1L5TuMeG84dBhrV8oVvDRb+yMZp0gfh1jiwTbsu1N9SW3Xgi1jgmpw251IlLIHv9C98QxobI6
DVq/De5egp43RWk0sE/ofemrs/VQQzgiK81jbXyZpy0y1q+VA7LDHHVSMoeJB76G6xMsuk+ggY+1
QINRUeMl6nEMTYm2JWzcZPNZuci3N6bKs7jH1aGR0tPwukVBoAHnnIquN1BIofuLi2asU7jWlwoV
WWUDhfwtyJ0m89O6FYFdvmSy414wPiBlcdqAhgt9fTxuLaFjS+YS60r0WC++0uVX96Op7zZZaU9k
x0EXGlNJ1Jg+5+VmKGjhoAxsl/FMb80kLmzr09r3T9a4+WiX+3F9CkXpFFwswIxggIETStvcLi8g
4eBMzFrvVLq/TVoTNv3aREWXeyhve19KrwKQs3SGoEbbcqASE2KyZfeXMpTsYczEvkHFDg4fXHO4
UbeN1qnaWFUxEPrB1PzaxtDFbXSUMdcIdiegh6gEgLoSXP18JwcoCQoK/ZYq7kwkOWeIDrg37Q24
JbXNN81XWsiu88Ll/GOQf/fOdU9bojGDbQhFalTYt68qcOVlJFlJ0W5gDMKI1+hv/dA5ib2eTF2C
GezzA818/a25T8wQrAeu7oOiC6mGr9t+ebMz3woOZR7KagGCAAtmgj/2uQOyybNqySzYz228HdTP
CnhyNGjjDKCjvz5U0UgB/sWuh6ohYjnnK0aqzQ6drDKuk0hR812R65B8sclurr0DzdsKOWuZWpuo
BA41FKTiTcavYThcgNWpQlIXxFmxo8353dKr37XEBnjCS4jnz2XdBG5TVLukdK27Md2avQ7in6cF
TX+hl89b1BgaHt/XJ0JwbqKbman3oOX3o460OUPhCAQQVUzTCVysVTkGGUFAciZdBucRuTEuqe/B
D1AOnv6nK5oOTCJeGTvbq92tx0k9ziEec/tJkVLniTwJ13fQtAB7Db1O7jbXaEamTRmtYtAQz3cT
cZIoARs5sIckhZy7lkE+qHajDIiAYNVmYD5wSkTLPDZROaOJSJvpBCiEOt8uG112at/KsLHC2YCU
o8koi8EjzP5+lsYbDHTMr2tXofpag1G1boy9RYm3K2roH24W2ijNJKE311dbOC3g82Fo0nfJykuj
/ZAZ2wA0ZowW1bvUMe7X9Vtnq7WvSrG/gtuljbPcsS3W9YaS7aUprcyydKZw9qaDyvFDCTKTvx4L
63gAtxJAqzi62VjPJpAa6EfZ0McRN9bjlD0qiT9rWtCah+tmBOvECPvAD47MI7pGuKfIkKVIpGgr
1ongPHXvSnfzrUXxV324aZdf140JJg19RbjVoQiM9h6eHh9trl5qEw27kX7KIaVFVcmkiQwYiHdA
SoN0Ed2el5MG7v2i1HKMpq8bNyoMTfGHfnD214chcDM04ANUp7M374eWgMLOqTUlsPICJJ1XgU7O
R5PldRuidTm3wY3Epk2WtgsbCdBCSHEVEdoMeuAASkmeUBAhLwbDbdQVbryWIwyNKBkYyxZoyxMS
mJKFkQ2HO5DUHtSTCSScYgUiIM2xA0uMe7PVQSbT5ZIZYrebs22T6HarzOBSjOd1v6mB8da8zGto
y3an0NEAZQHLA/RigZy4NDOtLfhEqVvFnolKfYdHYoQqmqy7RuRoIBFH/pbpY6IscGmlr5axRrm+
jtU++eEl9wlxdnPhHtKy2V93N4EXAJaDbCqeCYw0jgtnaELPjHYzsT5N69x2Zt/7DjGrQ2amMnZ0
waCAQIAJhvpHXop7l7eduxCqeFXsKmW4tk9N9WZAG27qJMlH0YMPxV7wrzMOz4+k+VZFGzCr6lXM
8o6Pivk82j+7LaYWCN2UWzfYjGAe7pVBsnNFiXdQ0hisKw5PFFyhL1eNLAm7XRhVrNbDYSVFZE6P
Hp1vZy1F+056qq0OGaxbx1YklkUzC3w3wOsIf6qp65eG09FLUMKCU7IX7mAaflp/X8DRpD9ddxah
HfC3MC4c1mnDbeZG6cBqqGEFUzADgwSq7o9jd6IyPJ7IJ8FEB9Z0RPKPR1PaA5rdjBmNS/2tnU/e
8qIRSdlWbAIYByaMAd47zu3HDfdV1alovCgv1HkhwIWBJOz6bAlCBfRm8YBk8mcog7PZPItIpFpc
koNAlg3DQhmxr/7NcpwZ4CJ43ahLZ+ctjTvvBIT3thV+252k1RDRqrMKFvYUQCggx70cR5NqDc2N
hsatdgJm13BCvNASWSASWUEOAXQJoFmyAUa7tEKh4NjZWg6V4um2cTPfLH5O6bes/nZ9UYRmkOZF
Dh5ZZWDFLs0oq66iz32kMdDD+yrqU8yZPgRScb33Wz9XnQCH8H8NvQeLs9VfnaLolHqCh42eb7hD
BIO7ssgecGkEvxJ792TgxS2tL3kZZjsQ5sZgSz9uy+BPr6r35a+HDTjP+/UY/c64iF0O29q0ZoWI
Lipa9MWcvif2o2LfZ38pd8AyFRdWuPiQNuNca6AUj0tvPnqRhWbCrfnbVvV/rDjo0cDJCK+0uXME
nWV65kCvhyEu6tXx5z3mslWhM1YeLWu/QfRMN6ikFVkQMMCr6kKHEmkYJH05vwHRitbmOsDImbon
0FTLlXttkBxcAt8Ex56HLIUGumKkfLhFcnrHoeOKFi9zDac5Dda63hVouErArXTdH9jnct55YYrb
bV4HeHrrwtSqnux8us3KAZeZG+S8AoW+kp4eUlkDtOCCdmGSjf5sQyQGVftlAPbfXZ6g3VzfguvD
760t1FYZJ4lsdJy3k25TdcWBqcaKkue1re9z+5aOL5193xbfE6+RzKYoVQjldfRZ4EkFFmCPO4Cx
KZJu1QCI3/qHXNX9TiH+2rTRBrWllRDfzHxwiOgOHgxV6/59ieDCOLcf8EatNL3BWur0bdY1XzMe
7PH3dX8R3akujHC+6QzEIq7LRoj8WR7aPxQtcFIks3yX+J7qrwrYkvat5UjeD+x3eUc9n1nOUfFI
TteZYnDaVIdTM4ap3Urmj0WlayY4x1yHLUnVBHiJngTzHgBEO+jD/kZW4JeNhHNKqAUBJ5ZqRTwf
d4vkOiP+bdyXGBc3UpxcdEIHZV9D0qaIkaPVY9nhITrLsPj//XmPyxXUvT1pCau0lzfgNN9Xr9XR
C8rPQLB86qJjrQRr5N0MgSyxJhkVT6abV2PfzCYyiZA97e/6NOmjRFOcG4lrs6//uP5/Rsdt3srr
y66sMDrgxP0hXPzSrwPTL6MyuG5JFJYYfhc6uGjuR/XwMgIqVIVwTWEhM3pCwUe5JQogACHK/8i+
/I+muJMYZRoDXeowNes1ZNhnkDO4odYh7ax/64cbUAzRVZb5kw2Pc0JFXbuub2GzRi27m3cAtfld
vuvX8UC921F99WQ6CkIH+TOhfA4r1YmCoGxilNq+GPZo1L2+YKJ2YcCgcdHAQ4Qp2XDTSCCGltAE
3TmOEXjxY3NbHJXI+Vnve/+X0fqgxztAuTK8blV01Tg3ys2jS2dlnBwY7cI0ehwkYxIdw2DSRerS
hDAJ+qAvnVDP8HJWTA9gQ/27Vp9UVT3Y1RMeP2V+f30couvMuSVu8hKHaBoB3X7stGGdLf7PFrHV
rHbXrQi97mw83GzhgTXhaEjYwbQEM3QHFut262/T4kmnGvq2GM5CltT66HfIZaLwD8YYYCVR9Lyc
Q6qnmatYQL/0ADzsNG1+mDtV5gaCSwWzgtwsZAwYzoZ7d9lr2S6gXCpRHltsv1R2OSguDWuvT9Ay
TX+tI7pgl+x2ek6sm+tz+nHlYBnIwfdkKiDs3Jzifm2PLgX2ZtI8f6ejYmLkIZHkHyVGeGZAuwdp
1lQA2WDqp7ks2dO1N54SU2JG0AN7MRieq6hcMrXcdAB7ylY91Om3fGzwuCyiArDSbviqt08asibe
Eq9f8mo/UQf4B605rEojaRUVeg0yekwkAr1WH/rglM6wuwoDtqs7g1Gub0/Xl01igG98Myqva9qy
Bo7Daf2EvuSyvk9BhgtzychBGMSTlcUvHb9wjbHqHMylTsxD0Vu7pr+n6mmi9/k6+h09lovqp6uM
Vp/tp8sTGmYZ7hxpd5ycfBgGORm7gSwwW0Z4gnW/deW+yqpoUN1Qil0UziL0GxlkhG0/btstuUaL
aWHGiOOD3RyPacmd9mOAx3BY8QWNanhSvjPKnb2E8sTSyUZgoSA2btCrP6IPsq5lUp4yM2ygZ2aQ
QAPMk5mpALFihAk9Pa3W+K8Gw5Cr0JliKchLK6BH160x2VBDqnrW0o12SiWVXG8FFWbI5cHlLJbd
BPTD4IyUKHuaaoGh3EGiAk0PXo9n410+ghrvxeqNIGXaHGsBfpIUUHXJvhKGkHPz3EwWAB5nSYWN
5a4B3uh3lf1Zz7LAVU9KqfmgPoMCo1+NL25uRYPeHpya+JWCfhO7kcnLfzy+MRMg0WbAWhsYS+74
dvvaTSoTO9Dct92vNOvQTv6ao7NcPukf78WXprhTbklLS8lbjDrv6D5pdyS9W7NiV89rUGVh7Va+
Ngf019/HsPPxcRGmSexhWteqZIlZx3yqJ9nZzX6AjyXARaDLAbcfnOHcqNpOrVV1AzpQVbGCTtRm
j2n6lJoHe788KYpkd4gilwG2Mg+pQMgW8JiaclMbaq6wBip8stMasG8kq7LCMMSJ7dEp/WlEg77j
lOH1eZQY5rE1TmdQy01huGL1jkM6h6X2a7H2VvGZAAV63Rjz/w9z+meUfMh0O73J7QLG5uy3W52S
VfL7oqvC2SzycHJoMrRpX7H7SO36lvmUWqm/UuprVHKZFAcasF8yfDbqDzx6wQF7jaMuUxmvyCLO
w1uVDncNOfW/auWoG78UY68bSaRmTTAZR1uG1RUuGpR4wOOATDiyRpdhjqH2KogMlLGBXtb0BskU
7bEPh6CdX68vmDCKnBniosiUK2ZTWEB8dsvrZAZ2nNOoh9wMWtD/N0PcbsurdRm3ASPKv5MdWf01
zNCEInnSiA46gDGQNkUhE9ogzD3PDjrw++eNAdHqeKle0Mae9SdK3q6PQ+iBKFoySD0OIJ6mwa3J
0niVjht/pPhVoAWyK45wRc4McGOYAJYBUTYMNDdaOKFpMgtUyf3zvT3mwzY9s8Ed1QoIlJfagI36
aPtP4LI/Aqh9vPei5vAKlboAFNV+H3XBb4rXbRC4wTdj10Zv5kGRfIlwwc4+hPNzdctBmb/iQwzr
Jh/u1Hmntp+vL9j7G+XaYDkXB/VVl/c1bHSxjv7l2/a2+EF+GW/94i9RFzW7KbA6v3lUPruHNhwl
dATvzDrXzHOOPxYuqbQN5sfI2cHvg82vjiAlgPjhdmv6iu8E9Q6IudTPn5uo8zNsjC7UPmU7bU9/
bM/6z+qnFmk3Ov5yfWaEQQYQHEYDAAgDzwUwVoWRj4qBYP3DCCGZa8Xawb5xssP/ZoabADtXUz1t
YaYojxU5GfNbB6oYejDa30DV/psIcDYm7tawLZ27JQxYbi2pPyT+lCGVa0jKM0KvhW4yiIkhmAsu
k8swYyZeqbgjjDjkCW17vq089920uz5tgkQ7bl1nVji/1Sq0bec60OoO1iYbwzE5GGY8W98n5wWl
1xbCD6DFKwBbJbKikDDIQbUMDYsAWH8QLzPqhGZKgiXLtHHZp5th+qvbaaFWdS31W9eQAYAFPb8Y
LErweA2/n7dc1DPddJgz6uJtbm7h2KKTyC/DYgwt4zQ3o4/bZ9Dhsm89FCmKNwVQFKbEc4S74ewL
uJiogSQtVUZ8gRrM1tcOZLU53ZdHgDecXHYZFM/vn9FyDgR5qRkviQQhaQNHCXldis9KAg6Q/Pm6
D4muuCD6gMgOunnxYuJ3g2MB2zfkVWx9I+1N7YS985Vm672VftKHIdJbZXfdoKAhHzK2OBVZmspi
rFuXWwMKD+BJKgkAKF5nHvsZ7LWDMeRRNk0z6MSKCvxQ9rbDEz+7GdcamvQqVQ7e0I+f5qIxAq2e
muM8JMqX2kt+UKcaUS5nsujtCp4G9JX6FMQO0VSN6C+io3ssSGcCo7R4J8iHeLeAsaY318ckWiwo
FYGuCKBmCM9zNY8yrZUeENIyVtx+h2ys3wxZMKggd3f/nskEs8dolFmPD165+uXsTVY2FzbYXmML
h5PeRSltfSlltzB3w5CRrMvHACMk5xWsKTDpCQLL8mt8QW99vUeBcsENE5yyvSRUCifvjy2eV6oe
cjMrdOwqJOZpe7Tqo6XdqJYstSd6oQIiizsZ3nNokuCGpELX10kZrn5L9STY5jUNG3f6btItC7x6
/gEJjnKndWVgmhUIKac1uu4jwhTt2Qd8GGczDegLAcq8CZHGQf/LFz3wvk4/08lX5nD6NxkdUBu5
JooRWEU+16K7rVmnKsZblQcgUNed5clGJJxSYKjBx4K2WhT9Ln0xM+2mb2cFMaoLwei23Q7VrjRP
xHhwvxbUn75fn0HRtZdBtv/fHHfa5QuEBfGiwnurrX935ZOWTPtUbyK7ysNhkFzKmDvwdzJ0uaGn
B4ws0AHljC3D0HSeg9UylGCjO+VX2S93uXtjufknoFS/LrUlCYzC4aFNFvU2YJtw472czTVx2qkn
UxUX1RCm7a09or0MLSCo/pFCcpKJricmAEdoNQIKB+IGl7a6sdBXEFFXcd12u1ZpIrX2jnUjO7PF
Q/pjhnMQZ0NWqspHZgYdQjXZT+A5AbIo1JPtmG3uIHlBCvcYQyyxpkFIn/HShSpJwPXpoEtIr5+X
4ZCDwLKj3cFMgVdXA4gh7VG8Iu23oZdJe4juBueWuRnVS4ISql1X8ZSGvVWGahVa6bIfeuUItwu8
+eH6ZhCtoIUEJ6rDuBBBjOVyBbUSgumtidYJrX+gdhbQ7JTVMgpk0fqdG+GuXPYCMW8ngZuUzoHU
mp/ndTiPgVfsx0qG6RMOCMeniV49dBrw3Sqa3dXmSCwgfu3KDCZtpcGmgP7SsVTZsISmoA3Eejwx
Ap7+DeT1mjNOM9zSmOzbXNvWsFbdGx2AfcmeZg7ORxG0MbAORLwEUKi9XKXaWO0NYuJA+bqNr4xL
OJJnFRRkRRP9vTvA6TEW+AKiFucODS3JiM6mKl6LYw1CXfUm+zdDObPA+cIw0sFdDQClSX+qi2iC
Sn1yQ2XZe9E2Oh8HW7qz9ExeqBOoITGOzNopWxHO06Nq+u2Tm9DIhWTs9VkTLs/ZmNjfz6wRMMKP
DgO04ym4RFtmoFFydIKlccjOdPCgum5OMDj4AYRzoPKF1BPfeGLns0VzE2cKNOD9dTvO9k+QXOrD
kbaQ65QECMHYkPQHfhNAOqSueRImrx7rZh5ZQGoPax+jH5zYSTC5f+94qOTg9Ae+8j0aXU5hgfaH
lAJVFqvohrbcoB2PliLbsII4dGGEWycUFxbLYN0ABY3GLlinE6i2aQvKFckBIjKEOhs02LCNLESH
y9EYq7WtXoH9isohSc1IWV5spYRoyAvQxhJvEC0QQLYAfKO4B8A05+q6vlZKnihoQtH2SRHl9REE
j9skuffKrHBTBw3QQus3WKm0o0VBK+Tr7UMuu2wKwC+sTsJUoRB+0FTKXP9sJ41KC66UrqBxpaOo
a3xxXWSsRhOnvlPHXm/GRv+mAHCmopadmhAgVc092ScoaRDt1qCyIoAoMwIuGeAtQC7ESBe4Z9JA
14GaaGBEPSoiC/FdFzBSpTtpkJ4m6b1ZBoYXjtO31KN+Umqv1zf6O50MF/dhHrhc4IDRj21xwdJU
hnVJewC6aZFBpPI4zzetctsRBSW/6QGnzi7tV+Rn+qBbRjWw6NOstlAPOC02SBVuLeU1cXZjsZ/H
OwpM76wdJ+OVIqmh6LeZvq+GG1fG8yOgyAGdAwMboDNSBaaYm7KuUpWRbD2g+05YZqid2Omh9MwA
DT4kcH5Xlt+ka6RoW+Aok4+vmqCkmt0V80lbcr/fnD2eq5/mXvbiZXP1YS51yDJCVcwCVRTnWupi
T3jzAqSt6HUaLbgk7xuzHSRlY8HOZyJB8F40oiKSsb+fOXC6mB3xmgyAtPKogtjY+IH3kufcy0rg
AqpX4PyROGPvGMa/zRkataQ3rQ5sC95nMh8n8suh3ymIcWojD0o17ObtdunTT96PvHsdqleSTZ9H
vfNx9jlqcUBruuQpIAgQrBCClmSAh9DWxX3PDFeABg/4qzqtCKBoCDFRfb/lzuPcyMK4yBQYHtEP
i5KZgUm4nOMpybakZVoGVVaELrnRIWFXL3ngURlqQmwJDxs07GBJP5BWmVvmmg1g/98Gbz+3d439
bZUBn0RVAyZN9F8j3OUOJVyFzmMLmL/uhmXiBUr5U3FpYKXWnbP87ve5hWzCOu2gxfiZJH1IksP/
kXZly3EbS/aLEIF9eS2svbPZoEjqBUFKJPZ9x9fPAT1zxa7GNEK+QYdtyQ4lasvKyjx5TiN0lo98
MJYTSDBm3/w9kE4AtmLuhULfN+5+ajkjRpWrYgIgcKpeOM8K+61cvA5r7WsLZ/LKCnUmM7aQGvQI
oiXALpyVDTl/IXXeVbSDz9qCoEABTcD1LpG4rp4aDxDbpt6iETSFUPuuUnef9130fLvSVsBegdZz
3BEot1OLN4JeCbV9ENChDqhOBQGWi3iP/8IGrkNNQJ4TSGsqKJcrIP2hV4McOe9K0z710QW81k6w
tNPn7tL/s0HdNCObpF5ZwQaSuwBMinoUWzjrYL/UjPujWVrzWVkKZH24HCDfcb0ucBRdIQcAg4b5
UYSQd+uvse8sxMfqdwvUrvI04PfTFBbGyWEHAKo0CyxQaBtAY4QkrQxnceLQlg26FjS1oo/mejhQ
+sXEdYAJhY9SaI4ikqnbYCU4XtrKYBnAnz9nu0Hwe20DqJ6KHz3Y4F4U9b18VNqn0kfH50rUujhv
38xQqU0lw9NTaWek3U8GaE8ie2CDZ11WeazXooSFtBhiBAgfzbgbYD6p7Zbzma9OGXDbWVKfoAJ6
0Xz2mMiov6iR7EJc3UbvPhpY0mHlvC4s15VhKlpmwAyShAU8Du8PRi3yyO/XBBy0RGSrFQe0NEaE
sfysQQAoN50p9sVJ8ZkO/KYTYsaJ22j97+IEUQnuSWBrPZF56/7BWgoJUDX4j0H61YFcShsnDUIC
Ly+5B0lpfCsSsvjoD01qplUbWVXCN6SNOXRPeNCAEoA60bWhGvUQRGCk78LOGpGwd9M+CWU0KEqQ
/eZBEmlBdGxYKcgvJdmuPpc+OSBfFVQfBKxqKuwD7Skow4fIA+uutws1UqN2E6W+0Q4jUaXz/ala
2gWz68GGBijrRh4iRmdizAeYKQkvwYYbSce9qyzKqzKz4rv52TlTF8SsHoSQSAUbK7p/r8+ul2Wl
UvAIVoQaFMOlqUYNGSTVAFmqI0DgOd350KJDTVCv1cyOAsIpVlb+ykKn8TSDLWwNUsID0scgKZ+V
NbXiRYBG4/35WHrnfPvKG3bOZqz9xMtb9KOkZle/ImNGxvHUCa3FgCQXQPDnoJ9esmpTd0ehjR/u
m19wPMC0Q3kQ8CNweNPAMX4qmDKIEWYlM3PYWfYyaIbrXDcS3xMMwFr/S3vUzkuKPmamHmvShHv0
GBGhFze+timalHQo/jH/yhzQeGBIRw3/69H77U0QMoE6xAomFxSlhFGfGKEmstITBqIfDO+2fr1y
J33hy2823Rfxydyej3v9etMVcGaZNEJcRupR9e1itCRGIQmEZlsxslGAbk/InDF7qqLKSXrWCj1F
V8vpKR29jcc9ptO+EASQIkenJrdyzfIF9cf9JV86gRBvn69pFCmgrXX9hapc+koVoo2G7zrgMxg0
9vNKYxX8aMqTMK602y25Ykz9PP0ItYFBubYWFErL55BL2Md5boqJACkvHHb0lAn+Q1lLpK75jymT
nftjXIgN5zUHQHkmbMQ6XFttmgxsTEAIgzjJZZSMTIOjTC/3bSzOI9p25/4uYOPphEnOlujHLxF/
KtFb08hzR8NMVRquKTQs2cFDAJRwM04EYMHrsXipX/1DIstH20IbCSv4etZasr+Wzpr/IHrrfjdE
+UuGr4XMlxGI1kFrpaXvDuoZCiad2NhD5ZlCvSaYvRBcgdMKQD70qs8AfGpvANySd80X+td7Gnzx
kIkHttMLVdmm/Brd3aItsLCiIg6iJZCXXc9izvad33Box1BDERzvfWvmoCsttGMThw6Uu9b4ihfv
WCQh/mOQ2oKV1yRjKgNPHaa/J8ZKAvGJY9+h2GDkrT745ykSDQ/HHGzE9/fl4khllCBnOgoJ9dTr
kWaJ1tVDixYpMTMSIgr6GBjp2lNiCToLkXpAJFX03IGvlFo7UDFLdSQC6lkpmu90zAyLr8vJUKZW
RHlJZexM9pIdtMP9nSyXgxmp3TngfO0Slrx04MCNsOJ6l868xKI/C/wb4LqmE4a10gVamfTAykO7
udU+1eo8+GuR5eKyolw3J7PwDzS8Xc9u2Shy1wocEERif+whSJgPiiF16ZbzZfyzsflQgxKxuJXa
c9xM1v21XZ52sOnM/RfwpnRTaTYJmTL0Ch4KfgLlN4/vjHIME5MtAjwe+7LT4foaXYwzz4jaQUXP
05DpjYyHa9cWzJ6dIC18/5sW5x0YNuSYZOTA6Vclmw55EkozjqxNSBwpZBp/xu0ay/XSrsbKqhwI
B2exP+r8qlpWt3k/k47WpTEB/GGyUaERL2wju2zTY52e7w9rySCSXNhHM40rbvLrhdZkkBV3Hfrx
6kg+pP0rx6L1+SBO1VYO4819W/PH0573uy1qU02a7A3T3GhVB7MwLO8xpj+KysqluLh3v1TUwSwM
9Tlhvmm+RUO5qCa9r+HMRlpZWCCsicwgUD0LnHBQch37wZHYdjSFgctMOZk0jmSZV+1HNZXt+wNe
umrmlijoB6DqhPW8/hIhr0a5Qx/2XpwK8PB2ABz6IMa2Oj8e9EQIGkgYaG4fNt2Kk1i6TBEGggAL
vbAKXiHXhjO/DMTIw0x3wmeFhL0mHuo2MtR/gXlG/kuDGeQmZlX5azsFH9eD6GGAgAwhyFHF2EGd
oDSa0V970C8OCZk2GVBDFiyRlL8fO1wCdYGbTRIA762aQyxA+jf+xPN/xfssnXQkSwFFmuWp4PWv
ByUWotfXc8NCWj2iSZ+EUPni0/Ff+BMINwlg/sXOQK752gpaykEU26HGmiNKP+C58NQIgeJMmu+t
vL2WZg4xInLZ/BckjzrifB5ovqSiwBrN7rwkSn4ckl9SsPLcXpy2b2ao0z1OWRcmKigeUcHlw0+/
l4i2VnVfHMpcBUDxB0IDdOcRgP5x84Vf1Kpz4BUGaPcU6MoF6dv9g7s4lj926PciinVZpWa4/sK6
moWsA4h/FPGKd1hyh3iyo4w7QyQlmqUOjqmIcZHAHXICqJJSw8Nmuz+O5fn6Y2L+799cYT8yGdNk
AGEWnp15qiHyD2gkZP8FiBwPgz9mqL2sIv6r+AojSYC04J5abVN5H/dHsjZZlCsdqqrNfXSU7blA
JUxZ6j6rrDjN5UX/Mwrq3HtApjBiOVNjcwq4HKvAUNFsBt74f+NgNAQ3uHJltDzSGh9An2u+4sFQ
K8aWwL8JMfpj1M/7E7a09CgPgt8MjI5Ie8wT+m3pcznI/LgHJArHUVN+1hJD0O5jDFGzso3naaFv
9Zl1DI9fDUhp2l2GcjF6kwaCQBmRYXIOuzf01+dQGgmY52rwTW7465AFOHAgogCcw183eIQyBspD
6XE44wEtHuPDpNaE9YHl5+NNX73+7TSicQ2s/l+UlUgeUfsuHkoQjmTAC9QZhC4/x3xf9D99cGXd
N3MbKYDSGamKmV+Yw2pRzpNJ+GniKySoeDs0sbnNwuT0ZOUM3a4UjCCcRxsENGxEGv3N5kqqaRUQ
Iz34PWTWUNnUqroCF9wI2iNZxw0CleXRuT+0hXhspqsGkyM4ZhVkj6lzJQn92KcBUvGgro1CWxI+
hd6LCMBtOgMKnFiMyRDmejyNe9b76zMN20g84lRjatG1fX0KwoRFFihBpQaX66YQQBPdD2gdXTsD
t4ft2gzlZ8U8bES1mB+jZU2i1GqQ85e5R1m17s/l7Eivz9q1HcrRylLJZROasPdqn5pxCfhtf+iF
Rh9Gt2fXZEJv/eFsbFY7xIZB7EBFXFw5RRHTB4i4slOSnLi6AQvCCgMdte+RIEdCBFlZvK4RruLf
r9dHrHgukdSGuwAhSoJLH9lsIxJf9EkclujRWUM1UGOi7dEVDG8Qo7iRau4C11EDGgKFb+jf/V0k
dGOECrhSLg+9McSg+F4zkSeItYl47NP9rUBn1G+sUC6DZ4Ix6itYYc/1W2aU9qP3u3J+Rccy1tcK
xNT+nm0hZY8kC7RakaGjj1Haa0LrIWa+5FUl7TUPKVwvl9j3YKgi7EFNWkloL9uDv4GcEA/EHjWD
YgRuyaCEPUjvjNJuAKSX4TNrZFYfi+z1ifrfkf2xRM1ir7F51TMTd/FzPAY35ddr8BAZYvlaJ6dI
In2/xoNMueF/TKKgCzePartEA2vQCwGdT2HkLkU29Ru2KpLHrsoyC+32stm07PQoRVUyklQUBwd4
H2GzsnPm2fvmRf75gDkwwNzKM8nF9aHj/SBq0PnEXdIf0W84rMGVjv1L+sDum2O2Bq1fOHG4bf4Y
o1wj0yWNnMPapQ6LXcpWkBuO9XFszJVBrdmhXGOqKWDlz2Gn7xCHBP6pLVUDNeBtKWwLSKTFrUik
FFGQnGSnotc2ahxvISFtxz5vcONfyhvfzDEVN6SBwPlBL2HY/uT64pbLpwPky6BfIICXErW4jDWZ
qF6ZhcVz822yKXcaxWEm1zms9klrIR1meV5oxBlvgX9ixdTKfNNUsAOTRxqiMO7ScCiji9OLUh8n
ERw9K+s63zJ3NutXdPEtjoXkfa+CwhduLv1MlReIfm1bTiUTRO7DnCdlwjgBrgwW1dycEQmky3V5
FbW+eGT/zOuXL/72EVKdd7nfYXMxKcKlXtqqQ3UUwb8pIXUjle0mSSqzEdbmeMnH4/BoaCRF7XLu
Yb0+qX4Zi4wSMnAVgEYRDiy6ZNK3nZ2dC3A7rzYu0aHa/+7aP/aow1pGnVwiq4ZFDVSngER2EQpm
nnZAmhc6DrE+TTlJJSDPBVavtTXo/td4bhZ7Dtfm5CdCNsobaxD5bMpO5S4ZeMCUMTr0I1h+hO44
1cCbar0tjZPejvKunpD/ji9jJJIpdGRmIq3wd41V/8zFt2+hwp9q4JqBi7DxhMTqQTaEThwO6UMT
JOGgCx3WStSLRxeATszuLLFND531mTKpZSz1OLyW4HKfLE4kWbuCsubnGbyd4T9mqFHVnFpnvZLz
F+BiKkjIhCkISKsGbK5s1DGkLQA516O+Bj6ijjw9lQZQLDVFb0IzHhl/kKVu+XrwbLyVB7Pjx9dQ
GcqdotXeNm1T0Zz4qSFKnE9GWIvd0U+LaOX6ojIBX+sCwKCCNDlq+qDDvz4TSO126Mrx+Uvslaem
yi9+q641NS85NwhDo51uRpvelOxCNWo7hYswS/I4OqHgK8Axc7mueOBq+RcODjnir74EyMjRhWow
D4k1Fxb8RYmFn3EkW3Ji9/yRFyIiaZc45I2EfQN0RU/i2pSGHGXRfK1DknpXIHWDB/ysnYrhzrlI
KlkAQfXJC5W6dlmpICwwO2LoGR7kJmTf8PnH+yO+ifnBDgYiaERA0HOC7DZljAmZUeSYrnZBlHdh
Sv4cDrnlF01LCnbaMFOBfc/2rH3f6q1vmc3iBQ+2E6BkkHi93jc+lDSmVBhqt55GS206G7nkKj7j
oDH1ZDXQ1kGajHX9xgT3ot3Xm6m3RWkNkEpzaMxTzYPPFozKKAtwEv0Ij+so6EdVq90pfJpOmaAP
IcRwbaUlHjBi5mhD3VXJ9u0nGgDGYhfKVsqZ7bkozEDaNqPD9qTcB5wdCsBZAYhFuBQQph2H5g/m
VF/WJKe+XudXDmP+Xh4N4zM/BMI4yiUHSinUcenVbrFR3tOP0ARfo56ak+MZzY59qEwB91HtVFZj
9U67r8z00u8aYzqxx9GJVoIOGsr8z+x9+xrKfTG5GDNqiNnj7dYszVpvTZ8wOuJ1XIwe+fUxGhH5
9I2VHMbC+QCdAzQ+EC6jzkATlKXtVKIBg21cLjQGGTJ1/LMiYepzeEz4zpWdehPyQE+E5RQk7lCP
w6aldmpZj73XNNipUVc4Sla5WfwKFkQ7Dhq78f19HnPGxIEoXu4/G+ajVZ/7hFtJnNyGHvNHAEGA
9x4gLTdIgshDAwhTyLUba52ey9VGKKOzf5ZyIxJ5fWyMnPFJqXWmV/YKiVnuZWUWFtwEKsBo8QAz
Iwhb6YKrF2Yhq2Zh44rRs9c34Br/iHx+I6QZaRWWKMWpiIPNALqSTV8cisR3qqDRa9C/QGEBLQIF
L65EBDSzx7z75q44ARBWvBhvUD5MD1bAMhUaV6g5UgngBIZ6vT0gGkVjSa5JxtB+hoMtRw8lWjPU
FLKKAr+SXLi5/vANqCaiAQQScPgb9TSW+6xCJj9qXR8YTKD1RoGoPT/oK7N/80aczaD8hYo30p/o
Dbr2ll0VjCCS7FpXDHRoFEOxKVZ/hMJRKa2kd73cYHOjbX+vWJ2dybWzASW3BP0x9Jsh2qWLYp0W
tTEbBdJFnZwptcbjOOji0BFJ2gEShIiAyGQYnGn1NUMjDgCeRXuEBL4WXEscMrG0Y4kGIMlKXr0Y
jGNt3kMzNhFw67q8W3EltxcAZYm6/hJeaiSugiW0JOyrTQZu7o+MoKOOoIVJb4xRtzgSWI3T6YHT
maENOlBj0DkzNIJtarE735oe1kDmX3qxVzNPfRX10sgloQWGjlMvrT7qgxH9VrfZJtt3FvhriLDj
nMRKjFz/IJBUMGujxw9ryBZj85Zi8wQ8EXZsFSCZub8jbh5e1GdRD5IpAZJ5bpy79DoH84qZEfQn
G2ulHxrZfLP81Hbn6lzL8+jLTv6D1TUMOjNcn/x6foNSBan3HmHJym6nG9n+Mfol1DNXmdFwdH3G
NJbpUwmMhpfJ6jHngiM5kxPq3DY6jkZqVHqknxjSGVvM60o0dHOhzU1/QE5BamC+YWicScaXDT+E
HVq7clflDyV6R6PqNSwOCWCcf72ESPHOpD24O+e01/UoezQRBlVUMJdwJGj8H9B2iV7iAnEL8jHA
Hxv3zc2TRm3k7+ZoNfKJCyZs5ZK5KHxAyug9rf966nAnogEPIoZwjDfC0hL4q7mq6kJXaAoiSDVR
CwsCKDoCCJ3z2xVHfLtQIGrH9kBPBqjNETRez57I+HWEBAisQZLCE3ySv/LPYr0b/xI5iM0IQ7Oz
RxcILhY6xEnQ/5VnjRC6IGQhE+D8boH8WemU4cotenukMWfoWEL5Hk2cmMHrEbXIfUoKE0aucknQ
ExCIiZl7DSkZPclJyPLonFyZw9tHL8YGUjjQGoCuAcAB6qAh05cXUexHbmONZnt4F7ej/smQ6JTq
AEnasd6Zr6zR2AV+AnMVRHiTY57Na3jaCcj3zhzr1yNWxYZtQHoeufJTqU+GZxVObent8/2N/5WE
v97512aoK6yHlg80W9PITYlnS0Qio1mSQH+fCL8B/5ItkuDYgo8vNNBUTF6fCt031u6RL2qAex9B
TXUyy+nWIT6iePEdBpSAvN6RFq57IpC/MgbzAZyBem8UpLBVAuea6NKJJWvsmUvH5vuUU9eZHKUA
KrKYcoWM3ElQdDEiAZQOqsv9Sb8JUrG06DQD0Bw0nfzNzqrFUZazuIlcCYlBNQtIraONnijcud8k
a2+xr7chPbnfrVGjKts2zHuvjtz6LYaQR2dpBNtJV01e53XFQmcFaS1UjslgTMb7Y+NMtkw6PbTz
vaRDps9Am/urTNoNSyqbtfGG0j8BcHAYI9JjohmD0RjMRl05fl+Au5vPBngW/EQA4gNneL3/gyjq
qpgXI7ezBKPbbSbiOwppz5PFm7yZg0eS3TZGsSntyPLPj63VWzLJN6wlJLh731Ij20L47xIazEOw
4swX1w+300wZCUIjmoR36BvcFuH8aRA0i1SnaSejKcEdiTgjEkjKPt7fLzdZPuwXYPKAS0RqSQa/
6/VU8GqspUxXxi7kZzbZlOi5t5EZBUKiK4m+21QuZYnyBlVb4lE3wBI4vATLL62ytTxll5S2aDDI
Lbyw+ea/Gxt19INKKwQGQmlu3k4kCh7a4dhBIaNZG9ntHIKoZr58AZ5BVZLm6w/TOIOqOxO5vGJU
7S5NXBBBI3MUgM9O6NDvKSIenXYd40C5/sJFpPio13z64jeg9xet+MjLo3n7eh3ZqQ8kjgljVx6d
Sjl54c4rDzz3fn9GabYKXMpovAByD28PvMbAbnptZuAHvLzZOHYHSzsJr6WZQuU9MvgNmBztxkEx
jaBJs3z4r8zeJCB6dAn7+QizzR5k9Of8XButpZnTtrVYq9gqBjzPiV8Z7K3LRoA4Y72/EmSg87se
a5L4fRLzQ+wGjOUdxGMdO6OHFAO30qpDc17Mk4rIA6cPYFKwl9PIKDbEu7fw2cSd9vX5RSElQaAf
mpE1kYE82g/7/bP98fDx4b30p/jEoOX6L3mRv75ABlPEDA1GcyAtmoHW4UgR5TJzvZ9gbHvjzHj1
Ir7NlGGUMmR7gZ9HmwAIKa6nc4S0n9dVQ+aOW/FH+zM4+T+Br7Alh3kcfzdmf/Ge4VgPMbgxCiNa
O6PzYl27fFgH8yXSvOhMBabp2noFUEpaBkLmAnG2R1Vg59vPnK6SDDd9cliDGH3lbu+Zo9wqN8Zd
AoYfmNukTnoeOD3V2Y12rHbyBtyrjmCUT9KxthpTsxs7vGRPmgvGc6d9RmukemRek6e1SGgho3A9
BdR+ZrUwYgpt/iaDBTOzrJd2YElmb/BGbnnHbOUmuw2rr81R3rcourAKcyVzGaYhk3oWkoM0nkSQ
oFVPQq8nkXHfScwe7t6UUx6wQOPxALxX5rLeke8SQyh3IUR67xuZP5oyAqlc4L1B7jbLG1DrGsr+
KCgVG7h19c5yz8VammthEOg2Q9gGSWo8gmkIbpdpeQe+1MCVlN8D1JMzO/TWIEcLfg1RP6qZYFZA
nEjzWw1Sqg2inEfuSTBE85En9cqD6jYtibfFdwvUUUdaMmO8AhY4/zEfEnS4P3DJgR3tXPqt8lbu
iv5O3EtvGiiqUcO9v0QLqZPv1m8uC1SkUlBEwbr40y/1/kf8IVnTLnnvDf9ABGeMTHETFpviSSBy
tGJ84RrGrEKiksUmAYSMypSLWSa0QlXiyZOSHo8dpzrLa1yN9B5EiIFcPIzwCgCMPK3wXU99WMu5
n7s+5CBj6QgO35VR3Phq2gR1drPWQyt9ChPZvv9kfmE4P8of/Fu6DS4h3krSNvbI9Jkc04feZVfy
kTeJ/n+MozkAM4kx0hmGruqrXB0jGHeFXfEc6MFF3icm84DDEJC1m4E+cbS1+bR8Q1LE+VAWw2wt
nxJjaPYJhES97sf9PUlH9bMRRNnoR5mrxSCZuTYSddpUtiKbw/WqslU+xak+TGTc9Su5+K/99d0/
0Ybm/fltNGXfpGlRTrkrEG/U/V3+lOy4bXFUnbUrbtUUNXEyRFdUfsKYmJ13KDbJybf9ffAYkWTl
7l5aoe+TN0/u9zFpMdyuDEMzV7vo/S7lTbTW+rC46VDaEVEFnqml6JQIJzNC7HFc7vZbEd1ZpHsv
nrWnyEmelAeQLaVrC0WXM7BQSHaCBBSJSCTuRGqhKoRkxRySuMKJT0j/WJ/VEyLNnfAZntac0sLu
u7JFrVQzMa0fMEnpxrtw2xDPKa32eU1Vhb5V6AFRqxTI6gCuLBgJNsmD4LAnfr+25RbHAXSgBMj2
rBZJjSP0upiPi7J0p19QVTgG70JF+Gfv7f5ZpakE5iccrniUmNHuiG5euiAOlvUEHah56SYvgT7s
Hm3LGnYEkeLRI8/62YlI69w3uTB3sIg+fXi7uZ5LuYdU6+PWZ+vSTR/9kvCnxsa2WwE2L5wiNOeC
0wutukBW0GU6P2PiMmeYymW5Q5RohE113/dXLo4lI8jYAj0N9AYLbqXroxoLScp1RVC7IbeJgA6L
A1sFkOD+bN3ef3guzdl7FAPn9jtqp0mJVpUF2NBA01Og4JjIjJ63SWL+d1aoobAtKMpyFlbE4AL+
PNCtjSvjuAGAYJowEKggAdOO7ge6g1DK1TCC8mntttx2Et9YRrNkHk0PSEc9FFAzsRodSlboWWME
UqL4taa2vjiREDPGhoM8nkTXXLhYjiXBT2t36BqNpEqZ6i0EtteGuWwGmHpAi1FLpXEuUtB64+gD
XgORC1YiUHfLJ8gN6HxNAJHkX9j4Zzf9bMHy1hmctLIj6YBsnmOgbGbHDk5LAAmvdyT4OwHt84DP
KMYKbbbPnhyZI/+jjtZ25e3WvzZEhUzo0OIBf1dqt8lQnRY50hUP0to1dVMVpYczf8W3u5CROPRR
5QBBSEQh71Z9GN79j6zWkbtzgFJCTTA0CtsB1cpgVcaZJ9sAckOSMWfffSTaLy1++fcHBcoNELSd
GyBvCtXBlEMbgCsat1bC4HEmykSfeFCvuMibksnXyOcuWLQPoz+R9srKNE6QRmcaFBPULbdLHw2L
1TOL2ynIPAGDmjjyDjVf3tC1zcpl/QUAu46qsLbfbFPJg7bsQBOiwXZOmOcDitF6YVQbedudagsZ
YSvfvIG01fiBDiYrMS+/70/wTR2FHjp/vehJVwhc6/utCwimpdrFSUKKiLWLDVhgkWO3JBs0K3pv
oYjxyO+HIwRCV6reNxgB+hPoYwRaMvTzYAZ8Vc+bd+V5qLee8tIElvIciToX4JFXW3FJakhRMBN4
VsFqZbDZ71EoAZTZt1CVAZ9tGDNGXkd6lesyA3YM/O702Pp2PnxIY0d6Xm9zR2Ot+xO4EKoiFQG0
NC4lNIWj7nk9gVIfgVqtBXbEL/Sw2Ne+KTM7xqmfs4O2X7vMl9wdbj6ULZHumn3PtbGi5diqZNjW
Zdu3Dq1kXL/GuLHk0xCWoHAxd/EDFXptIYxCURmguuEGdZRshybPNlWmVjrbahoBBL40VubvNlgF
9Av4G6C/0GvD0ZC7eoyVhEnSFs8XiRyii3RwLoC0fd4381VroI/ZdzP0JlMSJWOgR++OdrTnt9JF
+sXtLOvAGfJD5Xh7W/pJbEIeO/K40czozWQ25zNLgp/nFniPS6GP5HNl6F+qMPe+aV7tbw6XrepJ
0sBtjrw6idVdpABa9sgGloYqBqqJyCSe0ydUtQp3kqz2JYPELAo1pIeGlAMCGLE2mych2nGfDbep
+XfN4CVS7aHdGKzlv24qnfMZ/T591N1QpXWTNXXSuny8q7uDUOgOJsS3Ml0z9J70O/xqJHhBm5FZ
2Tr/aJwTbuWofaEZ7s0XtTf5oWMZHrxqbp/aY2wDmJ6z78BrgRFGcxjtXEtbLT2n/aksJrCQ7ZJi
E7LvhZzoiUJQL0lTXWBeJlWPD0plaLIxao8d8O6xKeLBLG573kp7nek/i03VQ5qScIxdxSfw6g8q
+G9Mrj0GxXHwHsAs1Bc1dEBlgv8xqUn3Ead2u1cLc5ItYRP+ivxwp/rANBN/WKM4+MpmU/OA1lJU
YNFThUQbDZmstboLJrmt3Zefp3eAZhjSbKCv9MCQ95DUKD3P5Wdk9xmIA/lmZMw/uY5/x28yABUd
j1tzy5LtW+I8CSZLIlztl8AMALoakbL+56d3QBu3Od8/hjeFOuwjBZc5cksIS9FATXnLtqrSdFBG
hIXKJmHZX6HcHsTn6E1hHFmzsqpx1fZHFFVrWwcn6WbGRB5IFoTCCEep7SvkYeIha9e4vdRNYMUu
f4qR9sJG/kELJ3blXC9dCTOvLFIxUAGdsR/X51qIqjBr5Rm3KyS7dHRrqTYKVjQUZKbll0g4pR2p
y7Xc5FIkcWWWOh6lULIVmIpqVzv90EjxIJYkucRb/0k2euDWBDRZ84TZsAaHNBuzqXeZXTprmvA3
lYB5hZFhRoJ5xtdgg14PvlfCQmQ6QDZ5dhsSTbV40GM1T+OlDMggAKBg4oF4EteESuY/ll5hNFyL
gPZroKuls2DpGKVixSKOYaRDzvukXmUbWx7ZNxPU/DJBiZzU4DVuydkFljKAmBIP9RzfipltoecF
wt/+HepH/Y/7p2Yha4A5/WaZSk7IRQQthwCDwyPGqjasiTZG8tGRX7+Ab8BycnqFS8o3NPys4TBu
yrJfC/rNOBVz8KKfTW0QABx7ELcd+jjhU/xtAJ8CPDz/gt6swS6tcY0s/AYwSNulHsm94lW+ymC6
IWgKqEagyzoHyCBYGIGChzwdJAJIbmXn2NAAfOFXCqc3dQbKPP0m0FLP73IB5pldsWeOylF7HJ6V
o3IY7PZdewgOa2m7/2eVkcIF3BqNIjQKufL5TvYHnBxvIOmP+LG4BNbkgErpV4DBQ488JMyr4F5q
k/UJCFSOa6ohC4nKeZ/9+QJqqVkBiIJUxFIXgqlATdaukYZ3YnaXRsTjiXdiS5Ptf9/f3QsFgdkq
uB3xiEbHCk3IrTKslwk1wiDIW29mXg2fiD9ZUxQsKCijvZt94Ma9isflRUzctgYiltebeGW9Z598
6z/+fATttqAOxQYyJl9N2t4MOPjqPhRyvZOL5/vjXfRUMwUO3gqgPrsBwvqDxueFhPaK6YPPD2zV
rKQl5lW6Gco3A9T1owlFq0QK27jDnnmRHAkPod30JK9M2OItB8aE/4yDcofcVGWK0HONG39CVvsl
/tCe1L14KU9ZvjKg5X35zRTl/6YxKyADBFNTS/ifE47CIQn0EnDhHbsfDlpPmtf7i/TFZ09PojQn
TWXQZyJTS3kfhZ24tExx/IuQVK/ALb2C8l7a9sbwI4auxk5x02fQsMirHJPzQ+SOYVqOQaxZBmGF
hk4QPMKrvWxrL9quPIBVmflMrfAhNu6PdMntzCksXJqIi7ApqXWMMnShZjxefE15wKM6kCtbip4q
8akqJ6cZzByVJZCqJQCtjmRgHVGEZJtAAjQG5VvQtesgjHHyzMrXSNCWLtyrL6OWve0rgfNGPDrE
yOHLnYTuk+4h4F+z2BCno8dY5WtzmLZJ9H5/Sua1vVoCDn1zACHPNB2IVb9yq9/eZZUa9E2LcOqM
fjQNQH9ZxyX42I4PpVeZXO+ho38NN36brwWmkv9nBaD/h4QQvumbzdCvRRTOi/ocMCd/PHsaYwzi
KWuA2Km243Mg64K8z1tL6AmSYNFos+3H/VHfZsHwCYAFoPMNkkGgwKCmOy/UIAih6HqG2FaL7dbo
I/sz4RszyFmLkxgdUp26fwzHTVJulMAo0wee+ZzGEa1b5Umzs+q3zxBB1VtmZUFuPNr8ZehAguA1
ugmh23A9OZPUtBX6RuszWL+NTtyXzGdTu/340siaI+C6vD8TN3fBbE4GmSAieIQBXyfm21o0ecqA
HaSvz7If62Kw04ZQl+s13NnNQaesUJm3XFLTZJSH+tynn0rTkaZRDK0rjZpFBol9jGMr4p3MSyHe
9T+kfVlznMrS7S8igrngFehJag1IsmzphfAgA8VMAQX16+/C+zvb3dXcJux9Io5ftKOTmrKyMleu
tS/FpzFNV9zq8oKfjFOaVhXCflaM9uewb3yalDuidBvalFASmg5MVIGWgnS09gRKlNnb29gczey9
6z6BUmYTJUFU3ZiEeS59RO+ZFpf7v1gEJGOxIUGKCgKx8zWHpoGa2lSwUACC0Mf7MQLL/3D4cyNI
dqHpC2B58P9IRnrHSduORCwcHOUbY2m7z4jId6ipr1E7XGY5sdyQG8RzfT5cgFCfj4cZfdL1tdaF
g9q922m0icc7kQKlbO508EeCTWLuPDL2ZREw42non4wRfLP79LG5pRG6p4ruKPLnRN8maCN4T326
4eiHLaKHAQLRw64iHgfvR+M3zRpiY3GfzKHZDACF/otMoVKNme0Il3Rhpmi3Gbc2Ch+8KZmeUjS3
mJXpF86jwn5GWKgEQhcF+YZ3uMfSRyiDezUoC7N8q3/p8T7p6iA31UDBrr6+kJchAqbXBZE2QZMP
KjG/ElgnZ9acJtoUFu/ChgeJBhRcVR7RRR5tBjD9P5MfgHBOKzfnwjVxZlLyl51GY8tuYTLxh+Ku
B95IGZ+MKRzwUCm/8tV+wXkzStfSDJFFoclFqdWUa10pHCQyTnEf9j+hAW6Ntuc+FdHT9MhBhI84
dZ9aK6n5BUcIkgYNFL3WnA6W082jAZQqpFvHENkcERQ1R79IrGc+U0myYmqOMqTBzd4dOXS0HqPL
QIq/oXTbJtokxhCYqwC89R5oA/2q2ffx+/WdsjimE0Pz3082ijbocVt36hgO3Y7ktdfRm35aYz26
iPERQJyORoqpHMZwxzKMhmefY/qtjl6vD+IyjyYZkPbeFGl2SmMYsDRPI/uh95Npi7YIlD3toBH3
w+uwEu9fLhB4DGYPpuqojGNw5/Nm6n2ekSgZw6pKq11i1dltx9UpcMRUAZmuxyun6/LOR3kDDTRI
2KH315FbtERkUUAy2jGMU7LvHnIz9qKIbYqpD0SGDR/TtS7wy0UDgAHYDEhzg+EXruR8hIMJmioU
48Ywd1ykTVO0fGclWbNy+bIAE8KvhwUYd+G05Itgyq0+cVILEzk05NDmhbMFjkH3uVpnQd8W9X5U
lGyft3hbsKn8OTjgb05HMnhxAYZJsDjFHlpMoFg2KfHGycZ8Z8TtWpJ5Huz5ecRXgiQbSo1z/4Ej
7eAUkvZuYyRT6Nbcc93Uh2g5yk1O4PAthQD29f28NPWn1qSpZ67LLH1C3Ds0VRAza2+ycgU4ujQg
faa1R2M7pMVklrUJacmem9kUGgB7RZ9SC9vozjZeVe3p+lj0y8AO3hkHBc0MKmIXWUQiy6PUMot+
CpO62ib5u9puHQDrKZgLH9pHEqO9wfmcODxoAN1OpveUPhXxjrq3YDqo0Xs8fLfeypR4zszJMX67
/nWX7g88HL+q6VDrQS5eOsacgBZzavgUNlkMOV9AQdxm8pqkzFdu5KUlBRrewcMSKVkc4fPTZFc9
0TkUN0MIit9DXG+vF8mn62NZNIH+SUwz6gkwdG6CKGbPTI6xJFqCJ0upgYS5UcXKQBZCC0wZsLC4
lOZGWBkaNlW21rS2NYVVVILbEH5hFxOtC1qr6nwIPE+frZQN+1JJoL48TWxjAwZ907Ut84uO6sH1
QS8tIN5nBFKCmF5Uns8Hnee8qluqTaHFyIOFjZP3xQPojXbXzSy4e7x8wXMONi5UtmVIV54T7A1b
ncKUJ08lWDEyUW7a9uu0ppG9dC4hv4yaNt6/yLRIIbiwmK03RiZCNtCPNnODEv94qBMFunBfmo6t
lWcuwza86U8MSieg63To7/AYBvtuxzXqa/V3s3zJIc5de7rz3Rg216dycQPZqD6BUwWoezj98yUT
IHgsCgCVwoLeaL0R6NoNCJHBaAaOUTyrY/PH1JvbScQPRKUHVsYrT6mlc4JmRFAqzpkjxMnn9jnV
GrDztyIEhlL4rRHXO0U31mT1LhP2uNgI8GZwfC7Bi0o6jhOEdIsmJUhekGyv1cEwBW3q6V0QQU+b
Phtkh6ZlsHDtasXd1SDONwR0cw2PoTSbZu/c3tOiuWk743ll/i8DZ3wY+nJA5amBa+OC0FNnHQSc
8GGj8mADxqIboGve6M0DtOPqbWq987Uc79IhxUQAUARoNjqfpE2tmyiVZ6YhcHrijRIZW2AqDmW+
9gJZOqRzRy5INCH07MpFL10vofygChGOkJ5DczkFe4XTQIspAYEST35cn8eFiAzBN7ic0OOEjWzP
995J5NwldeaOXayGWtWpuyrNPjm5YvlqbHTHoqTFrmg1shnMca1xZeHEwvBM6w1aAGi7SrEIMLWO
ObEEhp/1m/aF73Tui/Km+6n1b9eHuLBuZ5akOKRQC0OrKYboFuWhsUD5AWrJZCKP180sDQjFjpkI
be6nlB2CWUCIoyurKXTuch9npHl9qizfSPxKXQmsltbs1JJ0W0wliG+iCpbabOvaH4AR+q0aZujf
Vp0XNmz/fFxADWHTA3h+yawWJ7XKqdtOIVHzDUliALG0wHACqI14qvpU1iiQRi/XbS6NEI+SGYoJ
SpyLrim9FaDkLXSMEB0JZjihpRvMcdAhNLYDXQHrrdmSTkAeO06Uu7h7VV+9r4DjB02FflutWFly
pGgVAJZaV0GlAI6g84NmduAudxpzCicXAMS+eqh4GVgj3UbUPkC3lCqbFggU/milfFeK7lVBxiH6
4dr3quWnSM+Hk/OjF9+vT/SCszn7KukUjorGFSVFGDTG6Hh2hoNOQYwDfrAMxMHXTS3O88kESMcw
cnAI1R6plFiHsBcrUfXR4x+oyXkudi7lWOI18YiFMAQlVxs0nIYNJyPHOxP0A2guUnjsTg0jqIhF
6sZNDkP+zbI310e35GRmokUdThu+W0a8RZrIhtaoRAhwXb/nkTNtIcVADtQQzeG6qYWyAuCzGJMG
7OzsPqUdW002/KaoRZjlz63+WmQfOfnezbqpqbjv2ldIUZb1bVcEwFSCyY7urttfGioCDyAV0R8L
XIZ0D6qOwsCpPmFWzTHbFSX77qQi3giWrakUL7lUJFdxO8zPVRRuzs+MDuo+d9Jw44Lyvngynqvp
wbgVegqCg22crG3QxXGdWJM2aDuKOlYqW4RWg9rjAJCwAyWDPl55s17C7uZsBC52tFTgRYkOjvNR
dRMC9NhURGgOQSF8Fen2OnTdt7KtvYIB6FVvqAWlttbn9EfLggjZkewxMjya3TTs0OjUo8c4r31d
3FvjS1o7XsbJnf2HMoOOg+9E9hWINLSuogNEWudobMzRsSIRArENYejWeOxBPe8PWav5bpIOAQMZ
tl853V9kidBjgIwN8qKQP5bTvs3EakbAnReSLxkI7nUWODEg4gcI7AbF5z/ezIiyUPJGLAksutw7
mKHTacLjTw0TEAlutKTQvLqr0k3b5/X+uqlf2Qgp/YIyl2XCS6AEDfKH84Wn1OXcJlwLHRK/2Lla
BFWEyDkfNd0XU6tuLHCNB2OroJFf2GCotIS27Vu12MdwZE9tOpbHzE5bT/R2dusg+t2SYeBbI01j
DxoR/R3VoSXo5Fp7rLPK2ZRtX+dIHkbaF2MY+w2yzcYGWIjiMZ/U5GlMYsdT86EKcvR7rXiphZtl
VobBgxYpJxTepF1e911Dk740wqo/Fl17V0yPDkPJwHFW3s5L7vDUkuyPiiStGjHkRliQLfALAJAK
RELtJimrvZbekxzMYEPqZ4lXmZB7fp+i276cPDIqb9cXeOFJhg+x8SaEZhuyUvPfT2LpHrW/1nXx
IapWBsxEgn0NEHeJ28KxODUx+7ATE51SiNEtMyPMrFu7uictGgwQS/Be35HxOLJ7AiQgkqr5dOzs
ydfBTkQ3BlA/9OlvxornEG50XHpyT5WWsYx1dmOElqpAeXnwSZY+XzfxK2KWzgsG+9uGtIVo26ta
19VGOPmlEeT2rvCr3Ce79iZrN00U5F+uG1xev3/tyRtJH9BelRcYU4rUuwVkFiDY1y1c4muADUJL
Co4E6HrQiiYNyRjbWjilYoZsPIz2T2Z+7jxz+uijbfG90TfK9rq9yysN5tAyhvLL7HVU6QJlnS7a
BAR9IXbmNi0fxmKv5mzFyOW0GSgjgd4FKu5os5EpDqANx+wMLJ4hT9C6PpUdWLlRVQquD2WemfPN
AOoBOM+5loR/bCnforCCxJViW2G3tRvQyIuj4itp2FpfPml0DR+5MG9oq0QPCDqwke0kUiiQZ0PM
sjS2QhvyUw2gY0pQGsNKm/IlFAZCRgTJI5QlAJu+yJK1I1G5QRiGFEG+l2ldC92MDiywKgSRyzFJ
N7YpnG2TcW3PawKqt54k98Toql2jx9WeWxldWct5YPIso+sOCSVc+rgSpSuqFRTMRENthWzjkC+K
6jXmdw64mbK7vprzxju3g/467AwbfMSg0rtgkeqEDUpypoUiCaBe61Xf7XFrTWstDpfraOoQ9kW2
BhlP9NZIw0lm+iOI+2p4QTb5DnRqlae3hrtBPq3dXx/RwgNvtjWfawN1QEBtzl2ziytUtZilhZr4
nDL3szHSjY7SeqYGnG0Gkvo9YR5aFjtHAHa1S219n5leVR1SBQCtl9YMMuBvhh/Xv+uC3QKFL7Tx
YiPPM40wWvIBjQ3a9xS1q5CDRKsDE2jPH+vmCzSAvw2d5kOJF+zdIKuNVd+gD7RKUfh7aJvPUGJ+
aYAUsUv9hyGclYfn5XEGHsrERMEbItMvOw1t4LwF0aEeasoNKSqPT5WHtkSnTbaVeB0Vr55WvPtC
nDCbhLV5083X6PkCjTwuNYq/hMXTNBQA60N5t8qpF6uZD43B1FOp4w33jevZmfGQ8I1qUT8ayCFu
+5VjtnC1gdYI/MBz0xe4ieX97zRVNvApMUPeRu5GJ1mxbSJt3A9Tw8LKrFWvrpQIaDFz8CKnsvcK
ENvoQ+XDz5XtMSeLzk8ivgTHXYPCGDAz8mMya1lhx0pqhkQbPSvZEOWtQwc2c6ingUE4v+989bah
25psrlu+3AHnhudr5SSUUbuMGMzEFGRuDU7JqULHS4GXrF+4N0r2yJKVd9dCxh68zKh6QH0VncWq
nMqOHEUDCKq1w+RYJS/9xEEAvlNCihSkwr2yKz2Le8w1tmq9goNY8A0wPYukIjDEBSmjoTOjiJR4
6O3QIKmXFgbkbN95BBALnIOapH6ag2Zy29Ybg3nxd7iJqt3U+d6N6v1k3qX0EMf5xnXGle+69Pbz
Z8HZgzllFlCWlkB30q6kJrdDxdL3BjvUMSixhRaUlbWN/hwEq1nGrOiLVnyI6QFydL7gQ6KZ3LAm
EkJ+OmqOLXhS52winbaUPk/A/z60/K4yDwmdbom2Fkxe3jiWAZiNiswJ1v8iPdvzEiUSdyBhZ2w4
aC7t6HmgR9o/58OPvHkiryPossuR7sTcB/YZyK1pXGFUmG8b6aidfYKUt1XRh92OKSehXfuastWz
V2BPkTy9c7pbCo7w6+fr8u47H7CUJYLcsSgVRZAQz1/b5zUkm0g9AUviVGsP9oVIBrbAR4D/zXxp
cgcYLzuRdIVJwjFBU2X9mqD0Zt9qAlhus+oOyE5QAC9IkEd3Wf94fZyLC3tiW5pVaPtQsNMaJHTJ
Lq0fq+gpzo98xXn8OqHS2gHZYeCYgMMYnd3zbJ94K0AYrJLlBn0yFRU7pMkjMw2ggTqAB6FktAlc
CmFDr2sMYDrSDny9dw3Txs9pHdcNFFiVLtqPKku/NhCs+ay4LlRlUGQp72kxgs1hqCZoFbn4j+Og
VHP0ZQxpUkb7LqOq49ciFw7EMoDlDYaYkw+0Jqe1D7beqvDTUWs/ORYvvpjJpHytxJwNwCkQ0Ko0
CtzuFhfEvgFhiNJvTbNGmlBLgQn0ldKcf7RTcp9nXf61EwzaRGD8AFmpEUEmKW8BRLKTbPzM1T7i
QZnaA9o0Da3wS2qgW6fqGlL6mV1UXygZe7zIrEp5LEDnBY4wFEgtf4KOoPM4tojdP0BRbmAT8BEZ
DCDAp29twVnpjUVklfcCvu5zz/ocJPJo2zhmWp43ft1GRQDmMQ56wd7JR1BkdcpRqEYM8Shk2Fhg
Y26ygFuCf7PthBU+KwYUX3pdr9ydIiwz/lq4NTyO2ltVs00rE/yaU1ENxqeJQaV+ioBQW8n1Szcb
0D8z7BSVO6BsdNRnpaiziPIRXYiQnTSre134buEpX5Hex1pNL/Ar17e/dMwvjM0fc7IxJ7UVtaNh
yyO7/mQgeHEA+dc5+7Pnl2xGdt5F61SOWWFM0HipBBQnvYkjzeDH1ENvPo//26jk114zAE2qqhiV
jaXL2V2thTZZiYwlx/FrSAC+OShBIiBEJHY+cz0IaXgiCkiK0736lb0jgveq6eP68qwZkZanY9xE
agpGCmOA2smTVmS+bUI/0P2LBZq1XUBGpRELz/3z0TQYTj3kFVzfrNyaHaDpYQ0fXLNuiGJt60L3
86JYsbk0OGSA5jc/IGVo9Tq3qbU2GcUAFSJCVQ/K2bUTb9OBBsxeeSovbfJTQ9J73LC5zvWC5Uek
EP1MvanSH+hSXRnNohHUwAlKnchpySAc1xJgcZyN6GjNy4uPTt+tyr8v2NCQKoFOB/5FKChlMZjh
9FRlanEkJt2Wzc0ERotCrFUyFtYFsA2kS5D9wRNbbtdteZpPQGAWx5IroT1WgcMcn1hvdFx5xptY
4JNbcT5CMz7EAn0FukxQkjrfABFgjKVC3OLY9eM8nIasZTylEPUfC0iowqFCKBvyAecWHCjKU15r
xRGNIhmvfeiZ+3l617jxlll/hiI+tzVP3bmtcbKzgapYnDJH4YxuOtMMav7nWxl1FUwWtN+AxpQJ
O+M80Yaohtg4s0l3LI0q3yrtoEIMED3H133P0mab2ZehxjcnzWQkCS3VUgGxKTDz6q5DORCq9mm7
VmNdMoJ3I1IfiMEs8FieT1oKOTgDr4jyGKdhB5gKMrYgjzf8Px8KuFiBtwImcMZ6nlsx48JOcLGV
x0Bh+29adviLnweICKqCEDEBgOP856HLiEpJhe6CNtlo1h0pd2a18tZanKcTE9LJ7wg1pwyNOEcu
wEzxpcxvnP7nX4wCLxvQyIAbDinZ81FkVFHV2oCJtEYcp8KzIPBXrZUNvORcgHmzARkH4A4EIudW
kCBEgDPACtPAQQCol6KHlvVG6For0+KM4dE8C+ggFfurxfgksrHztiYs1srjVG1cc16Uofx6fcaW
vAsQs/8z8evdfmKCDKwxQdldHt34yTI/McMCAYkNWAs65ZQ1UOTSxM2zhucDthnoCM8nLicOoFSt
Wx7HtDxQk/o4j1pVBolYg+wsueVTS/PMngyr15RaxL1dHjXvja9EZmujmP9+8tupXaB3q4a+n5Vu
FPOOJRtW3I3t5o8XBnVnbGGCchoKGJIVvKUcN6mVHO1R79PYH7RyL9R0X+SWR7WVcH1hRGe2pGOj
TrajJApsgclzArYAurDHHG1y10e0ZGVuRQCSEp1MID47n7dWZ0qlDGVxVMH3hvxvjPJS810AZxgQ
tYhW5k/OOM132VyH/NecNCgx0SQjdgVz7yxBzwF7YkW7NePI69qd2bxY4w+r9QxodNOtEx/NHei1
GD+6RuzDjQTqtFfWZmDhPJ99kuQ4wA5MC+piBpIBBdij4A+Jvb8+yQsbHyZQUwEwBjGDK+UCRI7k
vnDq4qhDXSiLn/Ayvm5geQy/DUj3UJUPFk9mAwRJOmocyvaRu9v/ZkPyEw1pjYkpbXHsnech/sQd
5OyLFScuM2H83/74PZB5oCfHWOvNAa1GCEPQO977upZ2zw5zIdRmjbE/Vk33AIWBapvZWrLBCxt1
E0XVtqnZZYduRN84TXQL6Pwhe7o++LUVlI4JOKQdks0T7DjP5fRDGb79t9+XzkWqdpMZxZhcOxcb
12K3fZKtpPkW9wiKhkjwA2gPidjzqRUKy+xeRUQ0drvhWdFuwr8YAjKYiLrxVgG77fnvD2NGYiXD
72uJ6unJzcjWTuriIpxYkBZhMNKSRFNaojcd3Q+p6pO1h8PiHCGah4rW/AySo2AD11MMzeviqNCv
6Xijlu9srdd4/kjpbQL80m8T0iAmY7TLqYWJHvRqRe33+lZ9npy1tPbSXKHVGOpwQEIAsi09UEwV
LQ5NjwdK2n9FEzAz/rBx/ddJPTFgSrHpFPVcg+JHcXTBr6Tw/q6w1TsaZz+v76qlFTk1I8WnKOGj
a9yGGXMgXkfutETxSXDdxspcyVWviZuGMgodQ4l7T3NedOfHdQNLa26gmxka5CiyoP3k/GiUQ2+p
wzxXJdf3EMH7sJX7mgDa2ok/VOn7Z1kgTQI8AgHtmZwQ00qTJImKsbD6dRyg9gRKluuDme9DeQOD
Te1fC9KKKLXljiTBYCLR/CxJhpQnP1QNeyHmlzG7EyRZs7i4PicWpeuzLQaBBq95TFD+UvNP+Z9q
Ov3frBnodQaAFSBI6VD2xdy2wklxHOJ8CFot+XD1Fk17zPAM28+4h37lgArrS6VOBzVyttendF7/
yykFodpMjDLLpEr7Y6rFNJpOgbASHZBRktw0g3lDylfBzV2rjmsibssT+tue5KpjUeP9ZOOWHaxP
tP4YhpWrYHG/AwX8v/FI08n0XlQgoi+OW/2n+eVt5dcXXQImfG5PJ7jHpNNk9Z1pIGNVHEdlazlI
m6u3ebW25xaXZM5OQIJORbJc2nNGjAdXReLyCLa3bw3S/yIeNzbb5zq49Vbcg4yF+Gf7QZgX6EtY
xPVwvv4aiiC8S5ER4fmQ7CJzQtftFAP84EyDDzaUyFchwvPsdGDwT4yKbilrwprSN1BJdD6wW6Y/
gAQ90Fzq7rOoyx2/qcHh4fbj2htucfJtxLLoJZkDeWnyC7tu+6bL8M4aLI99ADqPmfnztAdQMeif
AhjHwlUpReRjXpmkLUATrsWRrwmwksHWSF+vH7rFTXpiRZp0t+uNArjU8ojaVsd3qXkvULD6ft3I
8nT9MxRo08lpKArM3ZTjNX0k3U3nblP+3NEVE9fGMZuQ/LFqowwVz7OVlZuxvinNu7r2V1MSawOR
zwPyoEqcwErTf5vqT0N736+1ga6ZkB4xFlUMwvk8ED1ELccFmbzY/MVyOGDlBLEIUNWyepZZQovY
SdryGDnRvTFBh4MoKphkmzWQ+uKizCLAaBgDYk3O4MSR0QilxHOSm+1WG1OvTFCztKNNtVa9n7ep
fHfMT3dAJWykveTYQqUdmE87+A7SgUQ13qLX24l+KNN37tB9UnydSBRcn8Sl2+PUonQ8c2fiomZF
eXRU6Pa4r1FTrYQYa2OSjqYz1LwtFFhQ+Lhvh8cGwKPOvgEnpsfao9ltMvp2fUxL7v6Xt0HrCHQE
ZD7EPKZqmbk4p6OK94s3VX7uBOW7udZBtrQvkGRHht0GbvRiAxq8EqRusAGFs6/pQ37biy3kAK8P
ZmmBkJVGlwRwZZBXkqZvKgqQTwsTno18gCAWMnt/cYyQAAMEdW71QY/m+X3Fes2mpMblOCZl8Qax
lBZ8XUVypAMEKq+PRYYm/7obgUFFjxqa1NDvJw0GsNKoUwS8giVABQHFxFLdxjTdqPqxVgHUzKGb
bn0Uztpjc8kbYXBom0TuHQCh+e8nmYiGVqRmCce5aqZNTRPfTT+o+PPsu4GCPCpvaAUFBlJ6RJGE
8lFPxuxIrNx+bmvwNRgjyJjqbojWUisLcTsC3BnoNBd6UOI5H1Cdtj2PHUB4qzTaNkn6YCTjdkDL
tGh2I7mJqhGhhooWI+OTPto+cYfQHnqvvHNAUNVlUBXXXUA4qqhfAbEsnImzD5u388lM23zo1Mwd
siPg6W+JC5wKoCmgnNnTNe0YGRA0b6YzU9KidlNJEqvvs2PWT9sSMOLkJhWfesf1DOMBhFhRfbTH
PLDTzZhRXD9pcH03Lw8VCBDoZOIA6VL0VFkDQDTIlOCuZt4U/9RnlUjroK+1DCxsXozztx3pgKJe
OLnMtrJjwafooeNFcbBSkEMP5ZqI26IlG+yFYOxB1kSmbXIsoVi8FtnRiNE3ar0nSQuJGXt7fd7k
BpN/Fu7EjOQFhsaO8lrXs6MtfChfpT6yDZ4oo63Qhm/ZYMIHNJsM/TxDbN6rFTio3W5n6iNa11Sx
caAer3JyuP5Ri0PH0YUbd2e6BembWgjcNITjQKUgV9APUZR5dKX0u3AtweVB8BN9jaDH+UX/cnI0
RK5UEyrdOLOqk+7bsgWUafxkt01YqP3r6IxrhBWLBh3Q4+IaRJlDFnQfI94ks4TYMVY+J5UF9V+v
euszHmTjz+uzt+iOTixJR9GwEBvbIOM4gtNR114UNEtoCvVsB8l+NKnylTtxKbNsIOuG/yMpAkE+
ycvQzKVJQ5XsyCloW9SmoBtrbgfJDTX2uzGPPGg6d4GWgOIx68H+Vw5xszfrUvNEkn2L6m4MkhZN
jdenYXETuaCAQj0aUEU5K+twKA2gVyk7svIGdWavEa2n98//zYg811PfJ5qIYMRDNGgewd533cCC
X0O7BI4/ARJxhvWfu/DSgbYL1Uh2pFPrBugm7+dMWlyHCWqWm+u25oWSAt65NQOeHAAPBNiSDy0j
mB9r+DarNN7bttsnPXu8bkLmzZrdDWxAZReMFyBXk3FetBoGlZSYsA5t0iUYBaIBj26Q4LHML3Vg
fZrXKnsVaBBo7PxN59SPxzEgKEBwrfLLCWWrbu2bFnbK2TdJL7BGB4hxcJzs6GbGF3SPg7ULXahF
6jeGx8fnQre8UhuCobsHGxA2s/qV6tW7CV+ZmelKMLHgJs6+RYoluojqkwrw9xFwQvNgD9C8ULMJ
AtZ9HXk5xKq2YwFGqeursrjws5Q1bjZ4J0d66JZpUvOOY1EaizIf6mx4fWiQJ79uZXGaT6xI06zG
Y+30sYuQLNm59MFmh3KVUW8+Dhdb+MSGNH3QPXVzp8b0FfzTL1gsYi+1/enEPyPAatuJ+Qkx9koT
/c0xRQMzuNYIsDFy63TW623ZA4V1NNWdDRHU4Wv3SV2lUl5ep99WpHWqq6QRwhT5EQwOEIHQx26T
52m2BxWilgfpoIlbYrvtZ8ppe6j7UblHdivbKEoTA38eUd+hrPcqGkUrFbC1D5OWNmdVAi08mh/R
9/SorNxny/vm96ilNYVEyhTBCQK2qZYes5pgGj9SspL6XPSzJws4j/AkHgCnnMFaBxsHMlqbOCZe
P/1kYBxwQQ5y/RisWZqHe2JJLTs3AcsYkA7jNtbvxB69WK3x588f0Jz9nrP5I06MdCzjPdRr8uPY
3zRxHdjRwcmzlU2/6KvwgDPQbIrSpMyunvUNct0zZrejkW/1W7hLyr65+U1Zfb0+Z4v767clGa6l
F53A4uMuB3vIjeifaGr/jXM6sSAdLcjHOs6kwzkBjX+vDY+V/en6EOaY9cIznRiQjkiMrgXaUUyW
xi141xtozYNj95GqL3NgAmo9b1p7QSyvD4j7CBqvUD6WTNqVFtFkAr5VDAVDm0sUh6yIdrEbeQWc
FaL4nq6McvGsQukPzCjoJQU043zfVXCD2BB4TTTmW+beMpt6lrKGQJS5Gf8JIk6sSAMTtjONxWjj
JuHJ0Rz9iga8zL3RRBedPpaeMKEvIdhzjwCUo8PQ4xkDCyjeLAPyuG7BNiB487gV+2Y7BgYgWZ0V
QNIauZb+mWjlWtZtISJHqWMu38+CpFDmOJ+VYRxmNBC+N63Rh8SmgCffDeMmV790dzZZewovrgF4
lED7iVzEhTRF2lEMpZ/jcaeFFkDPdx2ISRuTuys4qjVD899PnMxARrUrKsRNgA74FglJh5dGvCaC
unj2T4YjubJER3AGBVe87NU9oPT9Suwjd2b+s5mwKHNTHEqvMq+cwoA8oy1G0ZQ3GnjTtfKQlb2P
1kScTXTABHG3eSbl2ntweVgQCYDmLlpUZWbcKi9qhrgzO+p6aJL4jgzuyqW8uOuQZPufBSlVkRMy
ohcBd0DvVhBtgrpOqr6n8a1SN9BiTI6juRZIz/v4wsedWJTe7VMZpfU0t6bkibKv7aTwhgHUV5Ai
m7WcEndvc4j+qoFI8s/oxn257mGvzyjIxM63IzX1XM0Ixtva5UHvin3VrNyqi1f3v+O76HprKUPo
N2J8DTe8XsSPTmo+dCbo0+lab8LaYCQX1yf96GbzVKao19ytPVvXfl0KqXqlU0U+Yqqam3G3v74M
ywcK7RSgOkLx5EIdbkiViosMn141vd/SYTdUdpBM4lAK7UtaGdxHIfW5dfvnpE2OSb+G6l8cHCjX
kFOdaX7kvLbDFaJoc2MMmyDqp6Nd5als2jUK3iXAJfLXQEfMPcYYpeT9XD0pjJyW+RGZTx/MUehr
0wJh4dUY65ARuwWErpuoZ96Y/CXtxCYb1G2UJ+jwMzwAuraT1hxAAbsdm/QIIo2v11dhaRJOv07y
mnVXFhT0QQiaWe7FzPHq7PW6haWABq95aDugmRyB3hx9nHh/oycGpNbRC1TkaJhnoNputmhx99Q9
ogO858Gla67ROyxFNKc2JZcGBYOyUsg85/FXOph+nPV+Ub9EmM6M/bw+vsV9DGpv9DqgrolrQjok
g5m3lGgIn4jxWgBAWDTuoYrHt2ywQFxp35nDRmtj9DRb72lWrQVvsqDWr3vp1Py8wifz61Q0KZx4
yo/oIwNzR7ZD6R7tas1uaNS7rnuKlSQYbQB329sGFaKSJ4PXInkQ9EmQ9KBkyUEWidhLRMI3S2Xl
clm6+0FHNzOZzMBjuYijJR1PCguTo03bKr0vXjK2El0s1adQDIURjM4BUkTy51lmG23l4rVbNdD+
jKDPwJ40q/KLWH1iDtTyomjjQL9TWWukXipmnFmW4jUtZ5E+6CqcL4cIJ4MkKr8vu4+x/mjGD8MQ
nvqr8/dWQVipReaGrTmX/8/Y0d2nQgoD1UZp7KoeO9VAWtzdau2TJqyccgbk+gMadn/x4bnFTdzd
tumw4r0XTxgyQBCuAye3LefFO6hvDOg4xqRH+rGw0BfDDEhEtR5x2K5J15oYF7fRiTlpkwPAkbdp
MiJiiJ8y3uyUJHRX+0rWxiR5apG2tlaZPdImBhgYGveu1b5qxQ3ahA9aVmyuu41FY+jBQksh8s7g
+5OPLW/QJYe9o7eun/JNC04Rqr7XSOSJ9Nt/syXNHqQHnLKd80FpuaEM7zn2bVK8Hq8f22xq77qx
peAHOg7/DkyaxTobcafMxpJi2CrkBmx+0DhW/Rxn4bqlZc97Ykq6vIx0UGOIBCOxYH8r2v9H2ncs
yY0z3T4RI+jNlq4cq01VG6k3jFZLTW9ATz79Pez570wRxShE6wsttNBMJRNIJBJpzikOiXjwFc4J
4sIaNcC1egByaHXilWXHiPBW7REIm0hoACn+asB14tRKNXI4XUEPrab/rCJi9Sx0kNWbE68zEWVp
AFTQPZF6ahRC02IlhVDf6MG+jjM76eDMfbfpnpBKBA4Zz8jVrO7ehczZbC9uEw3dZWrSQ6ZR7TLx
LQciK6aUNwA3Ot3evFVBWDr0FADvEhwZS0EYetPzriG4otNh3BRjB04sdGGCECswzKYtHm6LW90w
0BP8X/mZBloJm6AiTY97KA3AbCE+d8AaUFnJwa9Yjn7YAJobBBqSjJj2ajKNj7uiKeEVeyMFnFPd
7nwN5VilFKys1c1aTZ+rmC/M6SOu002JdopOcMMsAciSXYw6q7S1usYzHKyI0W+sMbWZVcOnbWvA
Sqv2jtTZZOpFa8ry5EgxgoDvLzDQtJDPAZQLnsfUWQwUUHX7APD1NHScQlTXPXfME78WrV4KoRQC
hHJTRwNQIIB5bgOOIkNP12011tzypQQqchT6uBebUMUOAlFQbH8L3UYNJbNBnVfE8N9tYWv7M5MY
A20MdUe00i7PwGjgpR0gfEPzSWGRPN6XA7jYwjupxWm4LWrN/gGID+QPHUAseI0sRZVoIUEQoAM/
QwUouGjnNbqrWCOALCHUnZZpzZiFKhZPMZ7zDtzkkZOCEOx/04S6zGRfAOu0pAHXotsDuclS8yNX
sU7OqqFdLBe1M3mCYaCywnLxvaVvScbQYbYi2k/Mje4qth1xm0LpMLVxrBgTJgs7lTwhvWpVU/Lc
tvJ+EPlNXZQfQWgwRK4aNnq1QVGDTid02C0NoBM7LpHwFvWiiHiKitYaMNeXqByi0xlJztt7tLp8
IBSRQT+BSSeawrEEDD2pmwTD+XyDu5jX+o0eSyXjrlo1N2DAaxgGxbwTbdNdJuUhN2SYG0yM3IpF
Iluy2gq4j/t8c1uh1ZOqAgNawmUFEA0qYzVwsaFUPEYUjV52S/mlCgN3aBNTixnEW+s6/SuIruM3
6FjV/AJjbmULXpRucIz+OWlVxv4w1KHRJsCzgjfTBAhLRfPNPtN/VfpDmBIHiG/O7YVbswSJnzFv
kF9Urgbok7FIa1kNMi9oJnRcqXKbfGAygWVwa9YNNlNAQQCvBYMqVDSRdpLctipun37sDiOHKxaI
SX/CVjjJFSrjmX++rdbaAsJjS0C2QvMRkDSWp0nvsyAgPKZoSVVZuf4nFpE94Wo37x9vC1rrmoFS
/0miXEWmYQyh5+vMiwG0Y4ljiI5p8Gc91kB0dANeT6xyrJqdHCRgaeSNP63qB1Yr8RywdwyQBxAV
yEdS8Bfn4fKrKG/CRXHUDQPOQym9aPpvgX9HOS/M2r844bqCYAIRNkYzZEp5sc+zEM2J8CNJ6ajN
fr5N+oaFKbTmjWcucAOBtjL3cC83U02BwjqIGAgUCxBa6q0dtMWb1pB9LXJODLI7MxIYx2LNfnAm
MC0AGHtYEZU5qJSgyVFHzDBIOYFduXsQwaQrtClvDi3LTbJkiUv10FDW6Mo8LoZumx955LRpbAdI
CPj+ZN821rVTiDQfpvLRsAPeJUorRE4Fz41K5kni4MWK4PlAtxLqZpOmqlumCaMHZu19hF4yQOSi
CRod3ZRTloVKBlEqmqDHDFBaaqve1cMPqTUOoXKQ0AKE/2tvDEwq9Hm96MsbfWwi2LjQ4n31cpfD
VB24EGO2SoisUtg8+lF9nyNJkOnSRlKQsZ1yKyviI0/6gzr5ZtTXf+F+DAMd2UipAVOcdncgdolG
UcMcLtjd9j3RXrNYssqk24IXgZHAW7WeGR0TeKwYMZHmPb94EMImk0JQMN2QT6M3GD1ghke3G5Wj
zoy9V0ShGgO8IH3GpFV4aj8BtAl+lBGN5nr+olfgrmoHm+Qa+gWeb9vpqiC8BBEIAeILU2xLnUSh
VHKiYQeJcFR05SHPPvNxz6ks5p/ZC1KWovCYNACQCOCikfxfylFqPUFaDFMUwAbcBWhrzPh68zcj
0wsp1KkDGUNY6x0mJ0qkrWLtMVICMy7+ImRdSKG8iDSBESqcpwC6jrvv0JOpcmeRa+YCYd5Etq81
DN9Pw7LOiW1InGF9gJ2MO4DapXLseyUq5wkeTW3NVE0tI3lUlZdRxY1eOgUg7ougMwn/GgBmDgM6
u9tWsrZ7MA6k9JG3xnmnLL8wcq7rCx7nXB5AbPyJh8bfgP8Ay/g/GdRzs1ZRGRFbyMjk0kRpXNJl
U8ne/0IR1PhlZAFw59D9HVGaohZZAswmFj+1HKmI6hG8Td8PKdE9MrMboDQ+48Yubb2dCA8szLTw
pkguNu2olqafSX9KntwDUati3DRrJxieTwDKASqIEEdJi+VBMRIdsyHBtKtEUOsRcm6l0M5BH3R7
9VYuNQXQIXC10A8TopTh8wpAGyM5KLzQeAbx6pTtYvWg9VspZghaszcR9xiyNUghGfQoCuHFslR9
LvdUUji53+yRHz4mnXS6rQ9LDOUuhlgFR4WUFF494aW00TLTYIGizieT9nuXmlBLJur1kCtSXHg9
iOqE7rMlLIL1dSWAXqajUwYvwNk+Lm6lFjxHhdZCCZW8QIBqPPMsAOyV6GKeBf9XBGXQ2gA49giT
sJ6AAWQzGrvKNJoJ7QlOEg0HbZBtjpQHLlNfbu/PWsSPnC9mhASUVgC+TV2DZY7gsNEUgGwUlbQx
yqzclJHUmpEPJOoM4OGmikBrMwyi8gKaAIwgl5qVAHjV0WNN3qH0GVt8OQK08vaHrZ05jGJr6PrG
pCOazZdrXlZ92BvI2noiGUHuqOExMrmjdCwmVl5srfsbONDAwJvDOlzR8/ZfbO8gdDUeBDgKQqzs
Rp24U7KTiO5ovWHpwB1HKbWPjC2QfqzgwWgASq31AAoHB70+WGJ1VoHBe1v5NZMGMAEo2aE+MqnU
qalGoEcEUVF4OVGIqVdyYIWy3zHuvDWzvpRCHZyq70UA0MLmhqEGFm5WKZYYAglS98fSva3Q6vWK
+xVDhJIM0ik6OSwVhRgBCbpAMuhTI4LVo82sjOYiZc8DwegAcuJBPIzA3i8NbaeCYun2B6yZE3rz
ZpJHcNwjWbTc4zLIYjXLqwKly/0o7rO3uizNz9sy1tYT7zrwzAN/BSEltWtjn5OsaQl2rebsKN1M
lW+HA+MZwhJCbZoyZICOAOGOV6C9DfGXPhLALP+NECQbcBXN5CBfpbCLE2Hwfi2l2gAhIeiMRotU
x7zr/2JL0A+DJlBUm7BelOcx+mwqEPKUGMivC1NLjyVYekWA3zfp34QL6JD64luQAJs9W8eFPnUM
GLqmIaUXV/Umzrlfo/ghZNEBh/e2Caxc37ghZAnHClU0TZOWgsaYj4C71BRAyQHHhVFyLtcEe13D
0wKMhso3acPmoHUhbvYjF3ppjZ8hD1YXHnjcTb94F0BUphbk+34CE7lfhSZ9ZkSj7NofMsKHPg+7
Rk9w3tSbYBspCWMqdK29QdUxwzjvj4yJScoL+8ClH6OhLL2a0zdA1X4Ig+eyjY4qxlenurSL4h2t
tID8rszazzZoHrGStGEY/orjRTkNKLJfKKJX5BwYpMjTqK1LTy/KHXiN93nAqOWuWAgG/Gb2JTQo
wRtRi4mqRZu2cVp6Va2YxL8L5U0Q5KaUhaY/sK62FXWQrEZYgToZQOPpARBNDXJdS8cSqRHwF9qw
fvKmhCGebN82ew1VdTD2YD4LTWeUU+rl1p+mUYS/MJrUzYiY79Q+j90ulwXTLzHnp0+hzDDLFeUQ
i6PCBO0AnE1T92ao+/UdQNo8JS2dZGplq47Fvxh9x9LJ2Kp5PBI0icsT1oD0mTMGo8QEhqFvmpJL
9lFocHu5GGrGCVixjHmXQGiJN4YGfoilqLzigY1fo14S4T9wB6WT9jJpI1MFSZGb55FhakUjMSrV
a4sIgciiaSgOAU91KXRojJbL/Jx4qV+9c+Hcom74m9vWsXJloekeA+/I1GHykYZDjHyFr4ZQJl5Y
H3VAb1RgWuEw/vF9KciRgUEG7Qvoz6ICxkTx47zQ4sqTgJ6rTc8oCVec87/JoA5vHAxiLcVJ5aWF
ZG0I5v+EhOEf1jYEnQN41SJaMsDKs9yQphvFWu8jUCcG8Vafqj9Z/DdD3IBqwkwY2uSwJ/QjU2oE
pWqlssIks7oJNM4WSOC0rb+9vVrXMReUAAkt6oB4WgDQeKlKXlT1BCRPPNLVwKvkN1WozCoDaVrE
AtxkSaIXLS5T3O5hgdGLsxb/zHxQT6j3yTeZFXHdQiH4AWwNHmtXe1PHmtqMUofb/Zcwmg3rSX69
9cufp2NU4DoFLSIij0s0W9HsPFEZZ4QlgQq5ZKJGQdhCgd6prXZ3e7uvjzmeKsC7R3iFSwdoucvt
RsPC2JQqPr/yN5qRm03zorPYk1ZlIFeLrIEEw7oCPyI5EsOBhh2oHvXoBdDFvPh8W421NYIP+VcE
dZcpYlUHZFBhtfpo5t0LAOhuC7g2VqBQweHOxwIXJn0s5JwPx1QWCi+ph8oMVb71KqFEVb4sY2vg
+olxT36FFMsEyVIgdTrKocdYEqBovKqz9HFTlnb93BGnClxuH+VHoWMYAktByo6DPJcHHvVKTy18
ydJl4u+GjPuZ82hMlaqsYnjM2Wiv1QMKBGa4Zw6zeUMvgmBwWoV5K01Qj5PADtNg1EpGHCD0lSN2
v4nU2IMAVi9/7Bn+bV63a8FocOERXoFDbTbWC8GdP0Wa5OOVhLadrHSzPLDBCeDXoRUlj7dtZk3H
uX4wY6pjgIpGO8foWNzmIJPxDK3yMqDfacXeB3eDnrmiH5uFrpkqK6i7PgiYLgSkEG4JXNqqRq1r
kRQSghy+9iTpTzNDbDNaqVeWb/H71PLlYqz1iYTf74cIiYc734yD+yIyE52xeCv2iIsOy4YIBL1i
NBTEDNFpSJNYI6j/3ad3sAUFM3kZM5G0qtAsBuDaiHNo7pMsqxVtGvzaC1VlW2rARXlqucKaSLdP
lW93bmBzkF1HnljAW4luQy9GvJ5FPmpwt4JpGLA2cojXxM/bVjfvAGXgug4ekjnvOWO9UCFVVXBT
oMsQEmC9ivila920frktY8WyFzKokIoTgCnVBmkDQBne0tN4T9DcOoAmYox4Jyz/SH1iDo0YMV4s
q8atawh5EWvhZFHGV3Wyr45j1gB95JTnj33PyhmvGh1es2D8RJUCuJVL55DqBYbpirrxePKQDj5y
NIMNjzSIonN7AVc0QX1YmylvkSkEivFSUJUTXhr7ofUiQDg4Uk+6Xd1EBusSmW9vyhbQV4M3Kyrf
6ICib62Ga0LfaOXWG/PJSo30pQj1YycILki7TDXrT2ObneQp3yvRRk32gv6idm+3Nb02FbRdob1n
RqPFu4929LgfUdlUpQ7YKX7uhOgscGNORFZY7H2zEpPUCQOU5kFtslOGMdvdln69oZCOxKECUgvk
kujT3ZQICxuidx4G7qzOmMyU3+B6N0uV8SS7diNLQZTfFTo99wNf67wk3uap25duj9Ge4MiprD2d
z+9yT1Fpx8WFaiOwihGkL02njvxKr9Wu95o+JglAvFOy56UcjO0AzrWiCQiWhpH5FrrPK7McAsHl
+LrY3F7XWcjVR2CaBg9evEaQ0Vp+RCRkatzAgr1sAtNoAASJeDC5SmYc+JXtQ14WlV0cFBQN6QT0
4Pv5qPSAY9R7J36og3lU0gvLnCHm2kbntzsAQMEagcePMn/GRUxQo3aSakkFVEGF8IdSaqdjyGHW
SerAbKcBlVsd+Xorp+MZjegSIyD5ysQt1xIwrZjOAcQcmsI1Wsly6iZ9KDTBUwBcNMogw5qeyvSY
/u5jOzkY02kUY5PvLL91lWTfnPBDm9F/6j5z+Zz4O16NLBYG2/W66/MYM1AWMZeIzP+8YBcLkom5
goniUPSioS6dseIr7dHI445YSqgUGMwrUdFhuMSVQSWA6wHIZx6YwFbT5eGuFdOuSSfQGWmdKWH0
LDNajDfqJkBNTZkYdpFqzjjFTqV+3x2jaAvOEIweIhGGKb2lvoEQp0WdCoInZRxY8BJV8eqoIU+3
D83KqqIZCJ1ceD4A25TOFZG06tD/HmBV80jY8Z1acWaBcTyzlfDQ7gFFwHBK16cUd9hXyIGqOzSc
ndbFNpJ4GnTwdooepitFQPapwNL6BWbGKjvGQxHpDEteebOg+mV84YWhwn9V/isq1DXiohY8XrUz
Yska2NzMUrIBnw+CN+MuwxjO8G0Pv5RJhSJ87CtVrxfCFxhG2T+0dqEQCxjkt/duxUUAJRZWiV48
oJTo4nIpE4LXITJ9gqdlcldZk9KAyTItqhzvljQhhYV+XfCG6GUz2UE4YQQt4wDdePsjri8ZxN7/
DI8AA+IK1xnEZTo3cB0+ghPEDXJMuj0A88wV4krbKVPk9q0cMY7lmsw5BgcoG/InqMYtFQdQ/jQA
Xk/whlH3RjU8jqgAmoVkVKD64L3AYNHIr600ujVQ8NPQPgeIu6XAlAOzcwMsQy/P+48wxLAi0CbF
DC2WgJ3c5jEItwuQqCYsEvaVw4JbAMcftyvaYOh+XaEKxSoa4PPQJcg5+tA374WYGVYT193IuMRX
PAEAPGYGb5C9o2WOOphGliHQBJsBMJ6CU9NhjD0hTqsCiwixyW2buY40cauhfoq0C+YIrkBzk54r
qw6AcGACkMN3oladK3IVzzj661KQKEZTJ8493ZcXKFExCfBAHvqqIzMby3ablD2rU3xti5AVwQ/B
LFAYnJf1wp/1fVP0qRZLnp5mk8dL7accBo1F0EnJ8CrrkuZRYbTeojRCbVCJk5bESSp5fqr8Gnrl
PCrNHdf5f25vzqoY3PoIPhCiAzNtqRDK0SifppmERhsRAD5DYGzmbMm2JPzEKFTMVxgVZUAXFdcr
wnBc7PNT4WLtppBXuDpQRWDCp3s0RlkSeSUVb2Xdg8SBy5zbfFs1VOTgNQRMLWkyrRrRNDFs0Yjv
tcPPfEpNA8NtIgs25trsUIWGxaEDE7lLkNAvleLlNFIAEK4CRFnGiHo5/ozVIWF43VUh6LhCoWWm
MtAph1REFex5CCBErlveJqRA2a/XSz36G0EAB8chB8874pClNkablEWuEHUG1ySWmGeIe4Ipb35/
d2ew/aiXguoEbh1zf0sx/FTJMUg+VRCi1hnv1IbWkW03IgQy25wI8en74mB3PGpxqIzgYb0U1zZ+
BUy3UPNSrWrNTuvOcqhv1e9DdaDv5p/gY54WlSgxU0t6gFBHmhdyxJulAITt2+kbA32YyKyBrUee
qz1LTYw0U4uUCzSva6JnPFp8VPm03yTVWZN419fDLAiotV9JSjjtpSA5RvnX1xMNRcW3OuGeClAc
ZbIbCawEwZogBfVs3Awy2KZohtSqb3m/DAHhrBaGFfRA6A0w1s4D2Zm1PbclXVF99mjR5Fse2wPY
LEds3iS9tPsWaJg66269DlgQqPyrEwggl4sXNsTAgxSSJP8oFNUdsJhKrr4TAoJHKiMbuq4VnAKo
9gDXTb/Fe4JjPBGsnxhHoZUHYuhWZfRQZEV+yPWacXBXHBGay9BnMXfRIndNadYCuL3N+B5RQ4jK
vMkJwYuGTueP2+d1VcpcKUPvCCIweuo6SkTFz0UiApkoLomZS2K1ERD8/bktZj4sy/sIMPFfbdtY
PsSWlI2TUmiCMgNAfKOlqR0bGNtJOV6yiCoMzm1RqxphBATQK5gDQa/90iKKSBTyvm4Q2clRZwEj
uAP+h6YzKhrrUmbyZ7gHOPD53y8uWMDuTroedoC6iDPjhAnL2FXzULdv63Jl3UDuhdPGAJvGI4FI
d1hyPYD4AoAeeW0WmJUvn0AYZ9cSrnNNPktFzVg6apfmDDwS1l+NDeh9QdPGUingtdShCPifkxCo
D7EeOUHyzmnD79tKUUs3SwEFOH4f8QBGuGjDzhTg4SR4SZw4RXnl/OYOtfRvzjP+IwMXKxIbuPog
Z6mJLwlAHceQ5qnKYqsLD1m/143Brrqn27pQLuEfOYBZQbIRsQmq9Us5nIQW3DJJk1MTp8iMha4e
HTDqutMihu9ZXbQLQZRVD0OQC34ZJye++eXnz1P1fFsRxu/T3HFdVAI7fSySk6ElvwywiBhqy8gN
033M9GLJlEcrlbFAyThLTuhfPaLQGeKPcAhdtbf43aCaikXkLYtYi040XUmlQgWfKHhkctBMfRvc
8Y//IO8Sr/X81+nn7SVcOT2wgX9tgc4+g6WwU2ukB06DXrt8qoNLLmrdweAH87agea8vnOn/aYS6
BTJLM8QRtY7ILqJzsauSUwxEAkDzmmKPpg1T9vLNxGp4+OqsviWMWr4uVPJ4iiGs1O+z9/4OUWpN
7NSwc1PZN9ZwzDejabeMF+b6Wv6nIuWJgkhGxYAjyamVS2+cyLbMRAIQeH93eympd9LXUqJUgHsW
FHNIOlMvP58AbLD0Nf0x9cWHSUzQCacgQafux+axyX5GAiuztHbO5j6reewGDe109ynGZHM/RaPa
o9SfBX0/MotaqwKgCBwSsquobiw9ksh3tSoGnfFYG56s308ByyLWlkxH2xO4ZtA2dDX53ipA5q80
338sGtHyhXsORdqoztxWApLdswyMsdtbRPf+f+2RPg9+yahvogWOcn1CmU+SSELusU2RazDVVLbb
6KXqX8pu3GUtcNXttj0bhauPLzwqrTKw4Q1XIaUVFwwveW2WgDKZyWGwf3jj0NFSUXRJQcqBw9SZ
YknV4GRjZBqskX+6zxYaz/g+gDHAjCBSqzTbWsoRjfh5HJwOv8ZT/GMGZ9gog1Psog/Zt+oSJ+72
Gl97FBRd0OciANEAWtHpAk0eczlU0uikNrKdwJeQaZM/pJ9hJLhB7kasNNWKU0aSAL0SCIxU4EDT
MQAovjAsniDSKCTFqkP0ChuvxocS2opgtUK6B2XlEVQbDDXXxM5PDwzPA2MYARUVFsQahhzUtosA
A8fztqpPmZsZneb4UtWf4ozkO83oBzSF9+EuiYjwbCQ5i1ny2oaQDEHLxgyajwoIPTjCdRngZuop
OpXRqFsSp+H4NAW3KxWf2Le3lQofYUdIysxhFp4ryKHR4aPWjX0ngF/4pJ2D2nSHfXyqGdPA15az
FEHdRVKr+GnezSIEU+ecpjU1NE3n+uM0pYc02KLdw7mt1JpEuE4U7jSUCeG4lw6uCyIwS/FpfgJo
jR6Yk4FHCxLTdtFanSwDw4lhNCx5879fRPqSkgtSgnnnk6zbYK4xQ7xoFWdC/RxhTPoknm6rt3Lh
Iu/0n370jDBIdaYoAfPkCVA2evOuAi2qPWDQ1mnKbVZYnW910a5BDQJlJCt8bEC8UzKWmIYonQ0H
7DYg9FYQoCM7P9vwhc5ZnfJdovn5SSWNqXjVeNdx735wFNqnrDi05Udd/kIZX/8chMemQDG6EKw6
Sk1piABfWpjA1NpPFe8ylmbFnvFZc2c+eHTnRODys9oqTSLcD/iszOYCD8Q02U/hXQI1g8n/Cs51
ZlYb5djvalf0JpbzWLEDCJ8H3lEEB/soZXdxkwpEU+PiJLTAI5vsFs5/M5QIGYAAnR6/WZT9Zwvw
dMGjYn7/00MIedvGaiVx+SmU86fkJKIcM2XPQZls/mJR0TaPzjw8/aDaHFBc7HVdV0CbFdPihBKI
LPem4R96G+cqc35+Esf4jPxjqj/ViqdFAKaND4TxsqEr4qCsgyNU0LmLh/QM3UB9wAhskkiteflE
nNIr7tKd/Kg+ivt4h6mc3fRovIWn/knZ+K5sV5axUxnGTtcxr+RTVqXow0AypMxOuVqbXX2OSGQG
nV0KGv560CLRVON7wBCYauczZH+9QxfRNaU7dSGBXi7HqBh0F618V7rJPts0h3zbbGN3OAzbaBPs
VDfeBvdgJHuUHhK3cMWtuAFUHOOquL4a5y+Z69QI6kSA81KOvEcNIuQCrIIqHOXyXRb3eDSZEr9T
uI1UnDBSiR5AhmulRw6/lh6dUeh6QnIDnXJUsErUsgSKMVFOiil+loWZ29kx8IAN9OCbxX3KMvVZ
h8Vqzw0fyNyhsossKKgnlqbOj7patyKnnn6k98GbnFst2K3uyyOealNs84wE8pW3mvO56N2ZGQsx
bUhjciTACgGYdWKcRMNpu13KHYBHNZqcxMI6uo6QZ0mYSAD00By+0Seo7khdtUVqnLptd+he8zM5
ij99t/f0bXIfb2oHkAx/MDdy23Os6nchlTo3yZgCJcGH1DH89B+5/nNAOrnZAN+Q5ffnX6L2baEf
dUqytgrqocZKlpXtF68B5yhboprtCU08g2wZ44sYvoWKDHPdthkIG1gggFdvHjy10ZqE0B8PHlyI
1OHwSz7WRmnwT8hhR1vpkFhBsLljMX2sqLmQIi7NU0j9Muun3j9lpvtq3d6s6/NNqUC9qPW24ED8
hR9v70bF1O6f+ge/NUtTxJYxRM0/RW0XpofhyjG2IuG6pvQgaSyiR17yT/wjX5nch+HmZ/8nv4Ph
A6LXfzUeJkbrC01GOLdy4YwB+QdxAWbcJEo7H9RXcqsIwZnbBocIkKgHw3CGfeae2y3/qzrqd8Wr
YivfdpoQC3sAYD3It1EHpzRVeqJgaC4Mz6jX4LVSW32M9nkLHPWVQ1wWsPWKFaJGjOZoOExMwn9F
jhc3NamA2diDc+uce+0M0wAugfrez0yekaibj9Ny/74iP7w7BYzHgtpraYdqkeTRxCUJHg1o7P1d
dOcRuC5jEzIcyPU7Fy2FqO4jWT1f+3DMS0FV4askqMP0HIBXYqP+qXgzfA1fAQaHrik3/KP8Hr5X
F9dBTb+QSG3YIPoBOm6C9Cx85CB1eZ1Gq/byxOx6hm5XzpESRBmk3A8k4EHFdgY/62AqJw2EAqxe
wit/QcmgAyex01IBV8y5ezAcBKLfPcbUz1P+fWhkncQSfj58Ku5qK7a1u0Tdtj/szFa4ebRKYCL8
zF+8sDxKJOXoO1/yg3qCyN751T+noqXayqOjA/nE+v3oSwxHdRXRU9LmPbw4TwbfTVo1KzjTmqSm
/xC3LqK96Wg8yBrjDluTBUYVxLnz3CDwi5ayBLE1iFCL2KsZpMjkkGL5GFtAiXK9qbE6XK+XUUeh
HykOoOQhsUNXx8NBSqY+SPqzDliy+zbua1skGouI5trE4RpQWpl7HA1kT6mzFPINR/pwbkvN7E5x
FDwKD03xMMmPtw3x2swhB8893CaI2jCkuFw6WRnTNOZa+QwyS6GJzJazIv3nbRnXjwD0rFwKofYn
yyaZkH6Qzz+Sd5hDdArd9DV/UT+69+T1tqzrB8+XLBmFKXQBITakZOUo+AH+YpLPjTskb/Jb3pl4
WBvSR+Y/JMlOKQczTQ59ZqnIeQuPIprhqpe62hkKMO3M2ktT5/YXre4kZov//wdRx65XJiEeU0E+
k5dsdIoyNmMwkqaiy0u725K++j+WJxzrjB4rNHbNKUc6tSmVU1uDW1A+H3rrh2EG2zfZAaGtFdqR
NVg/66f398/RPLemxHBnV5fnvOgXgucDenHYA6LmSRNK8ll/TlRTt+P3YBdub2t3/Z5ZCLnqe+Dl
fNK0SYSQY3kud7/8XbIx9tzO2MQOq3/oOlFECaNuT1QAkJ5F1Hvuqi2PxNC9dpICc2M2+8hTzeCh
u1N9m2Ot4/pJ+Xchr459WkzGxMdYyORFehIt2Yoc4VE7ckckVBl2eRWIUBpSl6gBvikhhlc42+Rx
172wqEiuo0bq9ynPoglA7G182L34iAbmWLTDhzGz28kKTM2pcSozW9qrH2h+l5lP33l3qIOAywC9
WUiCz01tlD2WEtejphsq58rjTO3ge43j38NONvVh3DDMkiHr621wYfuxUWREVXz5zG8Aw2mbHw+K
VTkAFWKF4SuH7FIpOmlVh9EkcxF6E7Rz9eRKjdkc+J/yQ36o7dbWTcmqnkPHKE0O0x2M870STCI9
99+Cfp3NCyU7MkijnBnyGdgCwcF/eDCnDfembKZPyQpCkymQpStlnCQ0giRBT8ZZMSeXd7qtsanM
xGZs3fVVvtSKMtGsLMaMDJx87q14lz+QIxqbfLvCgkpW9xzu29ea4cRWLoPFOlK3E5BRqtwnMEx9
U5je4DDO9JVC6GTCkxBj9BjARBPVvKwX2yQnzSANsayeQw2kf+Ur6L4YSzbHHYuTNUuYMRpndz/f
sEsJETr35heidi5/8J+aG8c4zFxtjm6KUNxJ7JAVKV9ZggLgVcCy4VXGz0SNlEpVVChZJAnBE4Ct
haeqQKqwwuG28lDD+G+FTgcFHYCnzgBvwG1drxzkLBmxHhBJkCgG5u1S1VCKgm7KhuBJK3Y6XroE
oWvf/r4t5Dp18CUFqWF0I+GZS4eTvh+EZRxDP4WErhQ5FTjLmhqNBxu5nnaqltjpBv1dDK+1tqrA
2Zwx1lH0BabRUjcJjTWNitjnCQ1D1qQeUTWzyhyD1OFGiD+kdGKs5ZXdo1iO/M6c/4Q7xhT3Ul4j
SWEljWL4NO55J9gHO8HpGanutZWEAB5YfpicAUgxdWVn3BAZUSeHT+EO0P7ecFB3tSe7sTNuGXu2
YhkLSdTq+RIZtURWwqfK5bbcNvb0PTlW4MEsHX8rPEY7YR/vK1ZvwHUANC/ihYLUIiZ8HLX9BLH9
PnyItrKVPwiPP+M7stNdjhFLMleTsv48bCeOK9TwKbl7ChJTPoOvzI2PZFuwVnNeraVLWapF+UQi
8oGf+FCL2+obzQ32/m88ePaCw2/DI+fe3rtVQ7xYw3lrLzwk0PelMM2hVnR3L7zm74XL0meOLa7V
AcAFThb68Giiw1wyUiXhpfCJt3pH3QfbYStt/HvkQW5r8lWLpQWhUob2mvnle2XvSPoXaqJW0VPh
TK5oTXZqK4fuoNrJDvOWFg6zjTEms92+MATPhYOlYLCoABEBzDtI1/L0c7st0O3ql2L8Zf7BSUEl
Jf3UNvIhtv5HSdRuyQOo/NIOkhq7202m75bOq+TUh4Jxb153zylLlWazuTCLsC8if5pVkvBsunvr
Hj5c3VaOoxuegp8ojLGuUdYSUrdaOcYTVzaQN8JTcZbmtG5rI6MqfP8YQ7F5fhCIcjNWHiUoSjOZ
oGk4fkJaE+V1W7jT7wUHWAln+XR7s7569q/M4kIUFXQX0aSlaLmJnwCt4qUuJgftt87NzGwbOcO2
L83xQbzX78lOsfitthtPw8dvkps+w2hY30Ej+8YZbnXS4Dv6fboTcDIaT39E/Yu3Rid3wSO/iXa9
2/5IdulLfGdsJKuxElfbMY1qts4bC0ID9Ic60RFh4kNKu7Frc6ot7tS8fvyMzepYbSLXd3wn/nZD
FywZ83DwP4h7MLJKHZkkA6ap0sOyOhfdDZIHFtTD5Fu6zd8Tr3nfW/FjeSSvAouI7tqxLuVSJyhL
8zmZBbnBu7wXDqKAejLPMLFr17qUQRnzUIYR+qy+Tg1nTuYv1fb/H2nXtRu3smy/iABzeO1mmKw0
krX9QsiWxJwzv/4uChfHMy2eaZztp40N26zp6kpdYdVT5vJcxOJv2GtTMLiIPCKashHNXtsCQY7a
qWlVqAxGl+P7SXv3J57xZpelA7sER7kgwrjX0pfKuptARPTUne+Ju+GrJt+4ERosOs/3Gq/eSLvZ
MTzdLezCBQQ2xzYsJNhzoq6DnB/2wqPJnpGUyWoDJUqb9KznExmVniQJRxWX+7hFgZEJ4DzGVSzX
6bnHZPZUnjIzx65MR0iI0j8qLW+h+4pHBGI44FoWyQdYEFsximUj7hpNTc6N8jBiWbiAVjsnGB4F
5aDmkqOhBcHPxG3RyV6tuTFWiOYqhpzrh7HEjjNssSnc2zZxTZTwghCtBeIFxTpGlGo566CKMljs
l52N/OpsZ2maYOtw/Xab0vfMEQQKZfDlYYYVFRCua6kdMDFR6EOZnbtPTOjsM3oIttVv6Tk+SrxE
xJrgoPt1AbaDqcGYxjWpMonbso2q7DynAL2kU4HlP+rQRQLtQqH4MNq2MOzQaOeDYhjN6ySPk07T
wB+OutQWMlrZrBgPnUZIfzea3lUehxXLUVmxu/x9DCsiPZ6wL6jF9ttiP+bTwfIFEs7qNhAjW07f
C/gEVcvJFFS28hyOaMQYHm7/hFUO6coyswDUIAwhXnNIAwou8InS7FyaGpai9E9CA3yi/5mGhegL
XT0KihHACLimUWZZFyAPnJ1NsUTTaiwH1Cp6iyPBa5GRBci/pYVowUxkB+gwlwH0hTnLz7Xd27MN
mOqNudVtFS3q1g4F7w1348vK9aHoseCxoOgM9ArmPZBLmSpgzCg/YzQd+c/Asei981Z6G4z10v+d
h1jTANgDNEjBYTJWWMO4Ztn6BXrA6D0vv7rOuYuPM+ew/NHIp7rMz37TDXdY+iy/alNcPwhl19Fw
uVkiAbkCs7yjUUImy0YKiYzGWIWOOnICXmtmUkobYDuiFzy0mpBzt99rJZiVRlME0jVoE0OPPvML
Wx/rrkrT6M9YZ2yivySso4FW80MVfLSxO6Adynoc+m0sR09CaJEKQCJTcw66kE69F/i2IjiWgj6H
6lCPHCX+Et9rJcZvQxYL1XL0In7DTRFnsUp1oR7OQrWpgLxT+r+6ZdFY/BiEA/XnDbDSnUSrSGa4
kRBt/R59WxLJM8wmYhv162i9tgKWiZAidXXNCbNNGn4CTXYw78xOdfC3u/oYqyTq0WQ+lyQcqT61
pCgdARktEUW98lVQ3UY7VmVji/7vXCyc8BR9ZL1XJ7/0+NUaSIN2+NsS+d1laoAC/+oXx9AghtOu
tRpGtI17SRvOGboRSK73uiNiUZWLOePPRq1Gp5fN974TEuc23S9vz/AbyVBgmyzpIOT1GF8tRb4e
taKJZsDxh6+N21F0i2Bb5I9T8ShG94qBjQgv1vgSCYiXQ1JaklPeKb/0rSzssoP4FBt2bJo0Po0T
LQOqSXdhg07OrbpXTVfTbek4RYYtjQ/G5JROdC9brhG3pKzJeCx0r48oFg9ZHzJvl/X3dluEA+gJ
h44DTQXpJyZoBPzOYPi1MJzFBMvK0ZZTq3eWuml0aqheOB+7qiR6ZBsPGtX3WvCkG8eqHrFr0DNP
mE4PE16vq7IEViyrL38R81Aaa3VMptAfzn2UEwCIVW5S3ScWbQDAUFqZh3nyKbBRFQGC5FYP3/oX
PyS1cK8BYqB9FXrbKKhvbiCMxyl0ZsOWs2Ouwq3aEhqX/U2SYtZUp1O7D+w25Hn/b/UOtNcDA11C
oAFkfMxDXUtoMiQl4DbG5KwR25+cacTL1XmaiHYfct4yi/m54hNDiUnoJdi5pZb5kJxjX9C2I9As
sLlzNO0BSyw4avftZbGQQl8Vxk+QuIEOXB+q8s0+reY5OSfENrBxi6JNpp4I7438LS5YyGDkGDlf
1KaAIXFNpjGBfI4ObJCx0FGPCKmjstnyvNpXzphlHEwHrgmweAhCmAAIG7LKzJCb4tzUo7DJA7WQ
aSlGfuJJlV5otJgMzPKkrVp7M3YW1zQF+oNJh2RKatJXInqfhDkyS5rLpjbR3J/GmPihMaD3q4ya
2Iu7rg9OkSCEIRkxsiMRRfHlp6pULIimhgZ3mulTk5Kym6ccG0SSAVa29i0kpEJ9eEstIfbdbs5D
hc5Y/PQzKuJKoGI9GTzI6u9uGDwHThSAdzDRIGHz4DXPRbXOh8yS0vPottvqpNiNF7oRSnTx6U3d
pCPhrTD6XixjKDK3rPddP/cBov7WLQ/HSNllA422MHCz21LB9h+5/cXfQqbFVWLaFwPTsN347/UZ
u6lOSgUNUXhnnFp3aFx0Fw9I/blN77T5i7pv3kOMMiAOvu01vmeJQRijzJhmWKD8sWPxmrBUYleK
FGXZuXEMou6OIdW3rTOd7dt0FufDCPQVGYajqRECqrJDPN3R7Pmfp09eQxn3HIz3a6wyTIMSBADd
vG/J4aQ4MaH/e0sjwy7GF4lGP5dls5zDqQjWA1CTnEI0ZHDC2jUJvOIX42G0aPYbICNlkMDRxZFc
F7BvW5ME1NjFhDfg9v3tuRwLbx0U/tB3orG74/paNOtIWcjZg9Nu5Y/GJv0LVnH8eL8tB9+iI4YQ
I27hOMfTUEbZ+bUi8x6L95zM5Yja9yrLQgOPNhhpJNa/LahAjITizlSAhnsHtm0PyeHpgZuXXdPY
SyqMxsZmVWGmDFSQdpCIK20w34nWkufnkn5yHqNrTFuQsTCmBjyFb8gko2QmqRQF+VkIyWsxUsOL
A7LZ3L6ZFQeK7B5GXICCs2yhZs5T1JZSqUqHlxTxfyp3+bYnYuvRhoMMsaqol3QY1wbgDkEQsLb5
/IpVn9aRBOc2JbsnkzcGvsa0SzqLJ78oCBSpMipWBDr+g0wbqt+hoOJwRO1bHAhJu6TBSLNahV1X
6m1+3vsawVzX+8hbpL2qmZckGLsmNAZSAl0DdqVb2ROp4Ag/FfrEK70u3GDt8yWZhZsX3BLnVtEi
CSeJt/rOrQ/LkOLWqB/VnDyFz7zk6Zo3uKTGWDdJ6iVranAoTCO8JRGhn5yLWRh/4zgsuHSKZKFe
63i5Y9OzHe84X1+1zhe/n50GKnN1QRzH5/Wdjz2Ujk5ONd28T1Qh1Y/baskTADYlatR60NdhlZ8n
ioCTZDuBVjY2PGNWhpsXXCL/W2xjdNMaxb4v+nq5FwQCrhyTxI1cweZIG0c12aRNPGAhcD1D2ABs
/9TDnNU0sgPeJfFkgFFOYApOw5SAcdVn7KrbD2u/xVCm5iRP00bey3havdy+Kt6xmBhniAUtKCcQ
tKPHj+yw2/COxFEbi7EFhZ+KviKCwKtKpY36O6W8igKPAmMGhrISulmEYprH/eyOBI9tnu5z/AwL
sxWqwZwmGi5/ADpH5dXODk90wvGYqzHAHw3FBN21PZu6VJCNpl8keaL9oSLT++DuNiYVtu+3b51j
DL4B9tTBrGa1AqWxQxpbDwfnWRTJQNQfTUhyypty4fjP7y8FpQkkUVhMm2trJnqDy7fMTncl5bFw
LcC5ZCFjDAI5kPyg/DIGGultk9bubGubeq9iwJfSlHL4uCQD/rvxwRTP9ZUFjaligeeiPgn5qexj
W7cPz8kdT4lu+2yM9V6TaX3ssWsn8A9pQ3XbbEWy4RzkthVVRcYOiIM4ylEN2cNDtX0y78M9dQCJ
+29ebpf3w1iDvGzaQQD8x1n8JKRxZ0pDPAx4VvS2RTBUxiL0uSLlk44waqAoc5oUHcB3WA9CVdK/
5XifGp/dQfByh/egW6e79CoiU4UhAIaJSVCPAbITsN5ObR8bkkXk5fY9rRuiPxQY/mVaNIhikeZn
6al4FGi7U1Cojb3bRHjHYNgnVdpQi8CAQFT9E6l4d8Nbf8YjwIRSoj5GyJqAQAY8f5IT83f8fPsI
/8Xi/IdRbDsGoDjnYZpA4jiYtk7nk6Pkzo5OvB7lhRffDcAfOouBuIhB/RDL9sw8yZEjEF9i27x7
Th2ObnLuXGceOZA1LPNpIVUDtYiACbfR2ZVHDpH/ErL9OQhjOeOy16baiGFiXNPL0P8skMRr7PiU
bnjqufzgWzxjjGY61JmStXgaxod952iuqZCe/jMfc7rhZcXWDeefUzGGU6qAzRxrEap6u1fs9Hvi
HOV718/XY+rP9xmNz60mkuoOdyM1O4NIsi1pRDoJJ9RuSObWxEnR/fT4mHwA4n8kMqIrjkFYF/Rl
N9GCwYdOXsYiyFqvlWG3FBOJTMetRIwNmo2AHkZ5vm6RgG/XdkGJMQuY9uzSUkNNVv6oAlojpRMS
y96Px5JuOMH2Wvp0mUH7z6kYC2FkeZpFPU41YewloMPhjTrpZvf5oiBKkTmyvwjBjYOxkAXIjQ1I
B4NYuA2faOXeNkWrxu7PUVTGQpiVVfgwEPn55ScwPx+z30+3v79qHpAKXSAXluQ7cy0VuoKBAIHw
1x5tO9tMz3FGEFndJrJ85BuLLogw91GWVV1KI+Ic04Mj9Z4x8/F3FBQm+K0FjCABCxyX8DoTFaLV
euKGEx6uXvSfU7DAyUrZ/X/U++g9cCR29ZYvPs0YaXmK0MfZgEHyy+BpO5moG8498ygouKILT1O2
pZVguBWmDL11rfPkP/7lERiz7KPLDT0yIJDe93SwHe4Tet1WXTCJscZASBum0ICoAmjn8VdB7wdb
PNSUcw6OrLLlrtSqAcWkgsr08PrLekOE+f5XysCaXCyibaVOBoHwPG8S71C4tXebwqrbumAUo9NY
6ZgVGkpI53QbPIsk4qabV98tFwQYfcaeZaFKl3eS6r3UtrI3w8VmRDavKMg5CGtaDXWY46SCWlSn
gCTnnPJe5iuXjXYjbOdD0wYQZ9g6W1b5eFC0SoGwBS/zgk4uyQOeRK0FR1dUlmNe6h5Gyq2yBpXG
UdxfEtkm2xGlmokX3q/o+BWd5c8v6EhFlY/ichq8/7cLwyae7K5cCFbXockF/YF4orBd9Imq5CFa
7Aq8xF05RTvryNtb/n2IFTM3lyQYZs1TCbQVAST8n50zvNyVbvNcOqItvdDkPSQcbV9xf1fUGJZZ
ZSHNWIBanF/9oytiZw0QNHpEP/XHbZXk0WFUspbNoU2bhQ56zEeinKh/4j28eDQYrYQPETS9B+cm
qnv+AzKNNnrnAeh+vn2WFT94yTM205y0xmAkCx2gJ5Oi5yYTVqwLdnHhAYzGULTTsduYrHaQJGEG
r6IXrLwl5jbaEgXxIl/91xJZV6QYlvnCAPw2GaQ0TMEaeLS4Ic0oJCB0sOXqBy/hs3pDf0725eEu
FLSJlS6Jl5NpxHIF2tNT4n5y3Mu6tbkgwkSMshqMXYdduAjp4+1+cuYT8iTPnFiIS4WJWCattYxQ
BJXKUb1jsq9o8Cx9Pk8/OIR4LGPilrGcE7RJfLGse5M2+pOT//y8Lc/fu60AAoPOa6whXNZzYi/G
td0sBqydHQx1eSL7x+RUbqdddvK9s29Hx+iIVojDP+PLdChs9EE4t2l/fZsJja9oM0FNgHZlcdRB
Owtp+l7bkY2Na71dh17mBOqmq/dFhUn+etj1NlrBm9HuFSo6EwVmyPhPkS1YIdEeYxrqZ7YznGqn
uFjkYdYkO5pHeZeoJPjAmsA6JtmvWiHqROLX4YCtt4G/6YKMKsc0s4i0Ed980xNS5HDNhIbjG7oO
o/rczl6fO3G6bXXSB5y66IrzBaqFhtlKjC2g54eJ2fs8BwB4LeH1K9nlftbIc2Tbt9nLI8HoQm/g
aatYw5ITl6mrH96eeIMXa1Hp1SkYRVAEWZ/kVszPRU1eK0emSkByDXx84M32rlmrK1KMLnStWph6
jdM0TrwtU/oKNMSaVild6i7GNuP4xhU7f0WOUQsrlIGZn4HcXvxAK5T0z+27WTMhV99nRF811bSd
0TF6nu9Q5TfQ0YUdGmTzUmzkx9ukVgKjK0pMTFGhc0EJJFCaPJkeG8/8vfk7AkwYoSZaHSv6vBSR
RPpLv685B1ixglcHYMKHUWqKPI+hKkgNb1WnTsnb5pNz3TxdWX7DhXOqhkgeugSCHGHmzp06B6su
efmm2xeBrsFrGnXi13phgEb3eSw81S5ffA7G4m1OAZz7mkKizK3pi7gJ/7kg/XmwCC1syvGxvGMw
Ou9Xei+ZFY6x75Gofx7+V0wydL78MYzfJnBSqRmVSkQ1pSDHiMT2o+UkvEkM3hEY5QaKfh6MzYS8
j4iiZGpXds/phF15K1ydglFvX8j1QUoX8xHt0Cfsyry2c44B0dmq05hEjez7oCDsxd1xqZoASmt0
nwObN/t6WzewauxaqkTk6OfGwI1UFTEJDdCJUG249n2linbFMUbLywIw0EmLO3nF20qGlzdodTBe
dpyQ6rZd11mgGYygFUqu4jDnbUt4jxAOp9gQF+5eteIUHxd7251J9hEd24qbTOZw6ksyLmxVkWVq
M4SwhwNV3J/LXKVOovuY99zlGJOvkvsFGV81Qs0vIGAacV3xib4XDsforlLAdm7AfahY0fDtraOb
wEfoFSgJVs+TYibaAxneOVHQWm815jL+UGFMe5MrcxRYMhRlYxC7STcVsg9uC3RdAGYXxEdxu/dE
NBUXCCySk+5tWozidz8+nTfxbsfLo66anj+/hhURxOKRglVPS82h+FnZ/6C/msPVVSG8oMA4gUIu
iqDyQaFtiUWF+/0Adb3t8Vet2wUJxgVgGLLM5RwkXnBtOqgUPrlNgXcIJtqLURwS1BYynta2GxHz
EGKZLuWIBkf+viopFxKedmElDwOIaCTsSYOXh3XnYiymON8+DI8O4wzUzmyiqgW7Jvqznl0LQxHU
0Z5vE+FxjAnz6tGMGh23ct7XBxe9iXb9UtPbJHiyyziCqB/GpBhAwrhz+3284Vk2nlgtR7y4j0Y3
CqtqcB8YNB7tFuDCT7cPwCPAmAIrn1HXhv0/z0+v2mPncvuqV03zH8X4emxfnECNxzDJFoh6YO9v
LfKanEaCsma6C9zbJ+Fcxdeg4AWhblQw0CuAUP67IHfQ9Oido+Nfm+GYx/ml3fzCLrwg0Qhdp3cS
brtyWltyRaqhrpRTAYXmCDOlfU2NB6cmT++8ZniOJH9N4l8Q1tSwW2YgFyZKdhOTH7uBaO+3+cdR
SRYjHDuUyqmsQCPeDo758lvyDG/++Dv78lUBvzjIaHZWmRsgMlCtAOyWLdF/6tNfEmH0XvGrKQXs
CvS+eoEBO2VbDF1RXnvOWlX5ShoY3YeDbad+ETh7tDyMw/Z0256r18RVf+3VDY/cd7SF5RVwoUiM
KYgbvx/6BsL32h8k3YkOxzOmEO+TEdPF4055oXQcbZxTSpxPTI/+y8zGxQ9gTEXcBakGIIBFCI/B
JtipTyZ5Mmzz37zY/pBhS7dqPw55uDjrV9HbT19NKpgkLH7dlvb1PM0FGSYmmEMjLysftzfCNaAP
7v3Np7nH0am16sXlpX1FYhfyLsJYTEYInqGXdHCwvsg3baQRUVgK5WNMSlgPHnYM92RMoBD5kYHh
ODDQbnNSxOQNebTI3WD5yV+yUL12TuEQV5MagYV4lWbPkffjLafGPS+jxrF9bE0uFQXfyCTtq+V3
JMG2d8THvzwIYzAwTjlm2ggSx2zjuvF73rg0fb1NZPUYGGRcOmtMA1WGa2aZkVWNdWEiUgCo8z8F
wOP0TfRvDN8FDUZDyyTSBSkFDWw+SoCWK+3U12nPS6KuOoo/VL559ErTULDWl9gt/kd5QB/+0uxr
cM6y/pq/IMMoqG4CfcJA/Ha2JxreW0SlLZF27Wlz+16+Olq+OfULOvL1xWBzgxm0BegkpWc4xk+f
LKhjhDrA0NzuTs15H28F19w1xMCLqARQLyaqOU/w9VTuxY9gdLYAVqheRsth5WIfPGCBkP4EH/ID
a329zOb5knUTcUGO0dw59DHwOkFQ9kcZ07K21C9NMrLHO9Zq8HdBhwnzo6wYsqIxlqcdKhPktbeD
3fz5efsGOZrFrnKtsz6NAhFEMIZWvezlgeBlhGGU21QWG3BLTBhvH41W6AO8GS05ABoiA1bR/KtY
/4JZjIWY8iycqn4RRJ2oNoab3//uBIx1iOQW400Dvj9iFuSUc9saFkW5wSHWcWMIfJoSDRz6KtO6
vwIn2tK32OGhIaxNNgDm4T+mlG28CgcZWTEBB1n6GmR6NxN0/WLdG7f/nyNZrPfuR90v/AAnygiA
n2lHwoeXDkPCwl14X25r0etRFcbYjnG+fVMcC8vOvgvmkC9l6OUVbj0Jd/0ZeAGuHtockV49HsDG
ll4/NJmzfMT8WQ37asHodC/tPtk+JzbXiq9agAsajHWdhigRhgE09rqXH8SdZI9kUujbv3tnmpjf
BV4loKNY9APAZiVREEUF7uolPQNw+SUgETBT4JpuX87qO/OCEGPT9D7rmkqMF0IG9rlgOpDXZrwu
4BckmHgEm5xnKZ2TpQ1JQnQ6OQ39GCl8uR0SXpZ5VdYuaDF2bWzHCTu2wLc+oSeg+uEFEdkWL2ZY
9zgXZBjjZs3mXBoxyLzO9ny41++6w0PBSfOt8w1bOzHFD2nGuoJrV97084RFEPnS6tC7xdvwhriU
NvZUENWVba7ILRHIN4P3h5yxyP5FcN/EWBcmiGWBx+zsTi9AKST3M/VfJYfj4da5d0GJiYUqK7f6
WAMlERux70JbxV6mDAfiCcOqbF/QYbQVK1c7QcHqyLON1QsC/JzAqfGvnsRAhwYWgiwj6myRvxvU
PhmyGuIGNEmdLnHHkm7md7Kv+etLQgzLct8f9cxvFzVNThE2ZvW13R5+jaSy5d+QiOZQnVv6by7q
kirDQFFofXWewECFzK8Z3pUtQOZ75IR4hJYPsbJ3SYgJGEepF8Yp64qzgbxg+o9KG/KYk9mpT+WO
kyJcVatLWky0mMZikLcV7qx1EcFNjrRoldvYJawFb2nFmjm6pMVYV23qIIQ6rq1f0HI3mOQobMD1
27dtuMSTjuXPL1TXaBQLi71BpkS9c0EdBq7pHTZVQOR72jrYQhbADHJh4XhkGWOLHlnJaK1mMVCz
W28Bcmirb6qD3uXWSU/jT+lF5++3X1PqS5YypjdJ0b6cAM8QmjAXpHuZHMM1XOt1eAtpgEKZYVJR
c7J77qgRV3AYexz1ymhqNY5bg8sYYKPlHhAywI4tPS4YxSKE/10hvm1WUbJUl1N1ERxXXpDTD650
0GmmOWR64knPWlDzh6MAW7qWHjyzY6HFmAyENH2XnYD8Huxu6+8fOFK6fOfWmRhrMgzl0Oop6ACF
6FfmhO5H6+QnGUskuDE170iMPbHmpAyGAqRmV0X5HwuGUNjO0fXIDW6WL906FGNNNEGVxbDCRRlm
TLShdxXlY1IfLBQfc9GuEVfXtt5vhtazureq7P9n2GrkUbEwVf3CUQOwNCOUqRFFddhMS9OlgZqQ
AmfqlHjx5/T27a2r3X/ofHnCCxODiFsTgu6LTvNzcCUn9/5F/yhgM4GQBQB1EwNOzFEEUxXa1BgX
OcTs43JnwlF7428xXJND7Hw1UKsXZYyFMRYkGCyhCYB1C7QCkbo5pONe854T9/02x1btxSUd5jya
1Exhb4AOcPR/Y9UuibaTa3kSis+Bzev1/7oAVhAvqLEXNEaqmvkyqGGpMPk17n/PLzseWtJX1eQW
EcZUzP5QV+FilgasqMuI8hvPOVufCLCM7LvH2Xbxer0PtqrqjJ/xZmdtedtaVssUl8dkjEgaiXLW
i/gFc7/Tiv3z/iE4dUQkp2GLsMvkSP2ah7ukxtgRf+4SQ5hBTQPqABIZ3Wv7dltK1vTqkgJjP0Z1
GiGkcCrBG3rr+pAa29sEvu9choW4pMDEIIY8ia3W4Ay1LS+gNrOdow/cINo2I6/H4CGiKRncezWw
x2fHftvl9JNnJdee5pc/gYlPOsGw5kBbQi7gDSRI5Mrkk4ftzqPBBCNGlGGXyxJqdS/b0mmdt8Dm
HWM1r3l5DsZyVE3eTqb2JQ4Gtp+e0UXs+HaPbpNncW/d37443oEY8xGmolRki/lQ7tyFzEgnFD5u
01i+cUOf2eR3GxR+M7Xwk0gEyW8qybC6DbsVOBEGR8bZWrY8zXI0RqAyQOwA7jyH9PT5dwdhzEKu
jo0pCGCWHSHYJQmdaYKOKV5f4ao9AF6kqQO6UNXYJ7kVl1JR9GJx/qm48za5Vze3j/F9tfWirH8I
sI/wUsAy56iacY48dFx9p9MRIBAxkQtSw6uf8ppy16UtJuabEFzQZIx6rKRBbFTwu0CEpwXRMay9
RLe63VPRpdXd356RuSu5Kso6ycBExO8qFbAUUX5O3YTq556+hY6wFZcB197jSOG6hwS4vixDhxWF
FfZ+KBWAbUpIO3i9Hf/T0FAkxXkXj9z6x1r4CWjb/1BiOCqoMEaTAkqaDIlvXY0cx8KevU7mjhPx
SDHMHAy9GKVQXjyUG9vJ8bADhD6/Crt85ruM/DkR4wgB5xuZmYI7a5IN0sXY/awS9bfk0GF2efLB
o8W4RAS0eRmnONLs9kAcj0NAyim0uXuIMKLCyxGt1rQv74pxj82g5RmQNDHqAwQmxckOVo1EQOst
rxK0DO6LDcplNPRuK/qq4b2QEMYjApV1LMQeVBXTa5qXsrs3W097FtNnsXMzkdymtlp9RLoS+76A
uYzkOMPSpDREQUwUvFLuti7a7YbjYUT32L+p2F6SYXiJFXgloA3V5W1ukU4l0r78qf/i6fGiPd9l
8c9hGN4lLaDjpQCHQU9fRcLXZRj04BPjBeiGt/m2fkt/KDExRYeVv3Nj4dEjOpnzkZLD8oTkxZjc
y1kCgYunVW2VXVAtl2Onh2NuA2Efnl5xeGq17rv+HIaNJ3xDFfQQZPJ72x3tzmmeq634NL4NJKa1
3XHS18uvvnFLbP1MSLFyovChxa9zTspTie7OnIsx9WWzv1FRscMcaKfLmunFPF7wThIAPhpWkLgF
Sk9yXyObvnQRTTbKJnTlMzrzt/1j6vg8IVyVjAu6jIVH+4Oqlyno1qho/Kye76v7h9uyt8q/CwqM
YS/RxRhrDSjs/SOGDynsOueGeGdgbPqEpfcol4ECtq5km+A0+oCHuxuaTTD8m+ldpMj/3BNjgLS8
DqZKBC0M8NnSo0hy74E3bbhYl2tZAIg3xqsBgK5hPQabjFfVoE0LS+3O9pbnZpefd+vT19d9+2K/
R8PXP5O5WG3upjCYlQ6IKo2bHQeX8gquPEYwFzsAAnoIVDDi1+M9ry+V923mIvWxzfTOwLczyt0T
tvK+umYN6z8CS+gApt2dFfuxsQHX4xwCON+n96eX23ewMjNwTYnxISUsodAvLErIFqjFA9nDYDzp
NnHp02Pu7X/a0DfHdjB66HA6Ar8K0beEifEqPiYqk7qHABzdn8Nz9Gw6Gf0A+PTR7u8eQxvr3rd0
Ez05tLOfNqfM9mngWtv32xzg3SPjdLA1Nhb7Gj/CfURulOM3v7uaa+4yrqbrzUmcTHx8JB88LV9J
q11+/NuUndlpWhMEWnd+SRzhlHnlr5QAwz1+tgXeBrXbas+O2/0Nw7Hv8tpTyZI/15q8MPyec5W8
X8moeyU0vh9VkOW//vJC+cK79nOnWP5iqoAdzWvsvC2AOgvbOAliFg0TfrVGCOFkxVfylNcywqh3
nmRtZC0yAvT7x8Zy5OL5IX1sXaSU7cP7oQNu6LQ/KC+tRo1j+CscSXyIeVD8Xw30/13Rv83VDZI/
GeaiY1hmTRWSYOuie1jy2g3JN5X7+jwRb+N8/qU4MJo9GUbeCyIYOxLK+bTCEzVGsccSjZ+Jjm/j
UZZUJHkovJ1zd5jII7UfOnLYvNH3p25PPXvBdtspsV3x4ljOT2Dy3Ld18vu6JfNKTr5C8wsBj0IJ
4xwzzrP/2RFUuGPbPfrbmsjE+cAWgNvUsMnvZhihf5m2C3KDbM3GkEIsK7K1LbIdbeFXQt4TlEyb
jUC2tYuxwowUFVFVOzkd0SCjbQVnG7r77YT0thwQ5deddnptc9rJ+/MIUH9sy82co0bEgFROUDqb
edN5r413Z4qO8lt/kLDdzVOxwtezDgr26ZHQJBGWT467CsgWxDxKj0AFIUGIttR026Wkvdc/JXRR
bgG/gL8w29F+xKZOrP7y0sOPTyVGid481bb01OR2fN/7WOHxmB/K1ileDLegLX6u8Nt80+Kvjog4
J4OnuNgt2tDi4CO5lHkS9n0c74sFL+3jKG5b1yvdD4tomHDdomJGxV3lHAcQjZLNaMcdatpIaWi/
RGfej3cV6Z/uTCekSGRjE5lOQ7t0Y5O8biuCBdPwZgUd79DD6wot2bqaB0m1MornKAVssELeDt4G
WBCPhhc5juEgI320HoJ9maOM8WDuMgfQnoNbonSe/tKwQW8mkz1K1Pow9vJWbYmWoeJ7ug/tYiRb
PVr6pvQ9EnQPLdZrDr79rmE6wyTVQA9v4q/M2/2o9qfK1l7u5N7pyRPWp+V2BrwnZSvYD/6ufDbO
WkmAuApIYywNcgSExh4AhyXUNfRTP9jTRnS23e65+JU1VPNCm5odcGMi1zjB9zktNUogeWGuDS0a
kBEsE0hmZO/8rVNungaiABM3/3wfbPlu8/48/NAUQsKdre+mrfmIgYsdumU3pP7QB+LtdAj/LJD2
SEmOyIOqMF2/saLpbCjErbG6Iv4wqLWNT2h1uSPOU01Sp7ITG0hfPXYc/+hpjz1Ou8T+7CTAQG1q
st0pRzo/nCJXJNJj/RzCAp4R+OI++tNpi3/sDqQcwTRkrnr8Fjug4P5Gfz9p6AyiJj4KTgj0NbTz
X7PnAp09x/9Kzj4jLnYt/RBQ7H/3neLXAIjrFM25KhnsqHSs1DltftD0Q/Xuiv2pozgpACUMlIS9
CPtRzqVn3UvSPiWdnTx/wMtNkPyDfwB4bHl8x6AoUUvyLm5k0mxmw9156a4gj9Z7kJPwM7KnV999
Nu6xsrp87lBz3RUYObahaCIZHeTrN0Txdlsht/0AUhk6Hc2PKHh7VHt/SyjQY5XHBfZn19lNQ8km
JWDtb2RChe0pbcl01+xTp04I2WydCiDxlo2Z6cCR7wXEO8ldSTYT9cGbT9gq4JGSdv/8/prdvWTu
+BAe4zc7H915I0IZuvS403H+2wZtzc1qADJSDVVRMeTLmk89jA1BiPwePbiKC9Uf/4+0L2uOE2iy
/UNDREFRBbyy9UZrbcuSXgjJltn3nV9/D5o7190004S/Gw7bDw4ryaqs3POk/h7cTQ0ZsVknunrP
7QkGXtvhqvYB+r5XzNEq/ZlPJY4VLWNZawEfKSaGeAhOJzsAnn5jo3foIdvl8JzpgwY1mh5XIohv
3mbG/YL3mdfFEz8kqQraxaC/nzSgGASGqyNLub19yAvNPZhAODvkySCeGQ1CPAXj4EJ7ejUD6wjU
G3pXvOKxMKzzVdZrXNfZtUtysxjMU+t45CXuNM/1n2/iS6gfRBsPYI2tBf8PbFGsVKES5YCou2RL
yltfal2vO2k6qv0psaEhMUqfPaDXPQQeVvGwiiC3UAGYePtLc3aUURE2iaeCJpDdUx9mELtdAvtP
t8Lbmotyydrt61/7WbNP7mkmhW0OD8V8WvnK6/TPpe8zu2jfq8QS69wmB1zTI4vdMQD3d3q2QkZa
ozPzxQFBlglVDDqvNgDVdP14Lxjvx5NnwdTpWyxbejlYRH9+2a7hKy5I2Fk+iH/X2s4ejhdVhZhM
0QuKWWvRy5onPB+AUtQ+74QpfHk5tLbtm6cQfSSp/vMEB8R+0rfWjm32L75uACr+92DsPXOtXea7
B3ymgS74mznjrizFRd2Dv1fTPD79vr/fFvobXEv7kOmJhSZK24acZ8ahPbgmVk0B/83TzRHFUePP
5rE3rGdrLx+eYRr0h8B8+gNjvdt/bb/uCCzUT6ofjz5csK1q3ZZo6XYCDLtEL1++oLUVABvgBYv2
vWsed0ezw6e+22xbIWzAsFpiU93BBsPsfq2Cv/KavuOBM5EIRxHLqKe0T2JYa+ImX5fiLh7UfJ6a
d37aF1MwYZ48/bibTnpjWJ8ntMT4Oty01GxM83eAWHBATmfy1phpwLXiOkKnldzuN4z/DeGQLnXQ
f9Gcx0Ik4WOwd8HcvT799B7l3evmaO4KQ32odWu7MfRn/I3JGbQVcMvCBxqb7TOWbAImY7smrSuP
cV6BEnxF5e106UBUXDPFEy9zXjWk/ymWpWJk4sqU+IOX1AmW5iJgKUW4Qd2rusWYqGBWh7VbXtJm
57Rm+pj56CsDpF0LrRlY7faXqz9Pd3n7iSw5F1hV/ZejmW4e3CCJes6A8GQco6fPxIg/MM2wigC/
AAEAa3hGZ6abtVitMo2BjoKAr7Pe6WeJlSBAu00BXC6gJR9bTnXrx5/Svs3g2inOUqBNFaLCG3+f
IrG8dwW251np9LWmuDUy6qWm8UNtGIMc7Jmxq9NEd38lEIoYL/A2O4uZHgzqYIeopH0vX7wkxHwl
ytxehY92FDG8BXtQbgVEnD6ag0pEEYnp2d1W2cVfE8JCsfLYlxTqOfXZWxdzmg9BMVFvnp6qXWr9
vs3eYsr1nMBM6Ie4KsWKgoCY2MlgZoolucabtyOVpb0MromrW1tc9L/QBD6kIikidp3P7o6MbiQM
Gh71UQM8Ed+HSIzX1mgZ6Y//iLu/lGZ2VMC21oaG4M50X8LRrEwEr5HZbAkuTFjJTC6mgKZZv//L
1tz4AUI8LdsAbOUm0zvsnBR1d0cwqQQIfwWoRPoKc0tG6ZzeZeXqvyK5H71EBHPx27hldxtDQiHW
33vPt+kshWLQJH/5modirl+5coBwCImUbCubtLUFKz+glUI6JFjQFR9d+BWI6/chauj8rlD0NaWy
5N5ffMPsHfjY/lL500UOSBhFVr1VHdF6Lj7/vw919h7cUBAwnY5LHLBDB/MjWKVj/1Dv/oNJ/kk9
/z3UmRkIJanQ2uGboQnFLgHQQmdju9ZmlaPpNV2b0L+UZoYg4Ko8xD04mvaFaoDOajGejum5u2l6
zoWvFCJPEWCgcpXymoDOTEFKhFLTxOmd24CufOCmsPFAUXy4LaDLpuAvgzN1Esp+KvgeQr8EMyPR
Jgbm8kew2k307VbdOseZLmmoqmHlEm5MfuyQUcXOXwMAwigw5nBsNcO1A0CNblpoz318FHbefbVd
6+dbucp540UsVInkyrCtg1H9aBpgxnAvN7lvte6ffz5T4NtyWZLgeAHkdnZ1STfkZSaA2dZ+rQAS
VmLy4HnNti7nP86ozG6ON9o4etgGfnrRdN+Ier0HYqunV6aEJpnYCmzvefhcpTrpitlFXvA2u0g5
iamcyBDL1v72KRGrihZykfZ+dfPGwoWdkbqa9alcKfCK6e0lOsFsLLMk83mtBZeuEZnZAZHzwvMA
8ojhCu2QvqXIk9Vb2SoetafxMVanEWb0uxk5HJVs+6d8lLYOtHeq738gR2qaGEE1gV5jkq222mS/
5IVeHMDcdmTJkKbTDeOsiWoUhoZenk/XefjKDz9zdADqfDvowm5wUUW7LcJLNoOJaAbVZAzPYP37
jHbKiBeFIfTCYGAW0HWcj3zVPfyecL8SpjMiM8OUdGGHflAQKazkTruT75sf3p7vig2zgscIM72T
TbxLre2hRyr8T4OGrD/po4AUuj5g0GItebEUXlwwPbNfWsT6olLwPaV9lCwi65veau9qNGitjZev
nu/MhCWCkje8AinTneowETCQfzxrb2sR04J6v+BoZr8I+m1j5oPM8dPbP6gQmU7n1m1ZWXxCZ7c4
U3dSU5BCHkAjf3Cd0pLtR8TwK678Gh8zZRdxMfRIjezrMXwIrF/CpkQI9p/Y3IvTmik3jPFIYUnA
SWFVVmY1FpqwYd6T9YXKS278Oal5Q3vsiT2D4e1OmFHWlQM9eCi53WV2/SM/rvG1lPS4IDZTctqI
XmhZwOmJ9+IrgSI57hRUP0XTxrDhu7wfjt4+Njn0ifnW7Iz0g20zQzAci8o6VJurG8Vu7x8p6lAo
glmufbfftm+3pWgp/XXxkXON47dSHk8novYYVvgZUBS/MOusdHbWbn2+aaieUTMoN8CMD8X7YNBH
ZvijURIjTiw3RPEIjfNDboW+GY77Mn+sig3J1xz66TNu6CxlprNCnCSva5QdiOHu2U/v0H9XPjcW
OQAgeBvqBg7o83cBQJTAflk5o+WnxhWKIQsZ22tmF9lzPrDMx0UORvfxilplp9comKdmsO+OsYr6
3mjko24FJ/kelqvBv0Z6d9DM3Fz5konS1TFgByyHm6NKV+syiSRQT8BmSTjGYYtEuYgyOKq3X8Xu
od8GGGV6Q+3tOdTlA6bgzLWhpmVN/bf4Q2aaOqWlq/ktwiraGNEXFo8mOzzS5xUuF7XOGZWZkvai
nIuph+MmRvlbMKI3ZOXXcHGXLcEZkZmKjgEJJakhiMCTeOEY0gkQDXYnoj/evrKFbMh5vWyOZt2Q
gpRyDjrAHH6SnikiwO1tCstK7YyVmZYey0RN6kk8YdTa+6+3eJuZK7716nHNdDRlGO0tU9AYsDlD
3OaHdl/9NsLN2h6Exaf2l5fv7zhLiXt+i5rZt4RBuvud8MTtFjmq2ye2rPSYQmWOBJmMHC2e2RmV
QCZB2uRRh7QpsEXcFy0y6AG9InCrVTveGm9TPCahO0tGloC9lJvfKyK+7GSefcFMxmU/9uqR+t3p
tU91QAl6+/agoXNhGqsLdXJIj+odcCixeTndrEYTi8r0jPhM9geNykIfgXjfYEh7l+quY+mtZa0o
7aW2VvQ/K5zJWHyqafKMySD0G+qzssMbk9Gp0Aa4U4BpGH2KXWzHYCvvC52NZv2zCfXqhC2Ch7yA
2iIhwCL5z+gZf27zta6xRe1y9lEz5lHqUUYet/CbsLMpjgz59AOA/9XP2yK2/GBUkWLARZSp+L2L
5kzEsGsmDWIsEDkN+xGVpDfjx2qhYTq+K2OgwgwQwjFtMF917mIpQu+7/cRJ+srfD/JjfM93/VOf
6Cl29b4/rjXSLuUTGEbiKa4TeSBZmV1ohvl1Jrhxdwr+RC/T3tkpsxwYjv3z1x2qOJ6uHMXHEX03
z/4mD/WVI51s/JxfgIqiDqFKnFE683iHjGR9SJIOqnTAfEV5iixgVjoEy1v7zfPapLI4KYFb5GZq
NcjEPFCjogPcDHZDFHd2Dwh/F91XhrBha3Bo37W+K2oS9iowRcFzmY8LeGnZFakKeSnN3g5PdWJ4
isFBLd5ahvP2NsIZzN4IJqJ/rxzrkhhJZ5Rn3k3tjm4WtFX337D46KhypswGVuD+lmxJL5DhWzGJ
Sy/wnODM5fQG6mZCA1Z9Vz9SJ9ZZrBO7XlPyS1oOoqpRRZmkhs/EpY3GMS4BII5uNlWnWAdYpEYl
PyY5dhiTj161uaAZGLUzNGA9ZXdu/JYI20H5CH1Jb/N9JqK9MW1bnWdb0ccwP1n5wIVZP4YW678f
OBOwSsoCmk+vCU9JsaO9p3vHLxeQGW+eQbZxsQ77ueSMnFOcWXEepi1VPZw8BfJdsY8raOWKTl2I
gvvK+e5uPGooCPlGCx8feBSrqLZL/qsEnUg0zjXGldkH+IFAlSHEBzDgVTpPGoYKeuNOWM3jLmuq
v4TUKc97pn7VrhzGepKxFyC7YyjqNdJlS7PTZxHY5XsZkmDefUiH3GhSPdxrD/VxLce1VIXD9f4/
XudRA22lNiIFPuEw4Zm3u+6rOOY/08O4SXYfmCLFevutFVrbcOPerSWSltwoSeYc05WiIl0B4o6x
K8VxPiCkLqasGXr9VvtZFobDIb5nNGZ3KasxevAy0DjWD2lkTLmUPRyXzQ/kJXW00AjmWspj+cX8
JTkvV7likXdDN3YoRLNDgihsapa1HgDY7h8FU9wVn6uFv0Wjc0Zyph1dN8oHN4SRNae1ZtUjNnYD
cwyjxpCadTCYRWqMYkkq47Imq7MzJWPcYkuJDJO+swNipCbgj/h959Tv4X5YSe4sRnPIlf8PsbnJ
cZsE+CkViL0oyLWgNixifZMEYKJ4zRNczJqfk5qdIg/iCFi1UndyN/VvAEj5d5KyqzIbvwrLRzmu
/8E2I9KOXbNSaVkqcWJ77l8uZ9ZGa+KBdwlI17ai34eSVdc6+iTixxo9GegKX3OSFj2/c4LTHZ+p
niQtkgj7SqYcUygixQgFB5g1XUDr4n9iuRmfFvpRVZH4zJWNEJMNicYmBxBQJminmmKI3vglmVvf
Wu8rWAw04SjIEmIw/GYz6aQRFwQg0ECr9BSNwGojtKNOymi85wl2IOttk2m1mScKQEhbtwgKvY5L
scQiRLXhlttI9R8qKOKv28dAJ7JXrhNGbtVpS7Imfbf8nR04GSMhE7uoP8UI2WRDbF4HaR9TvW86
XfMzWwWmTPxOAMAqYrJGfQrHX02kF/QxRokofmUfWoyedlZ8xuKjlOrS8BOpO6sqjxn9k0iFEaMt
U/qMcj0iaAzXo9Tg5WaodoBqUPhKRX5RcQMgB142MKG0OS8ZC4nS0bA/YeVgyL/a5zQDLOlH9Ex/
3D615cv8S2lemCsU0SslCZTCnQb4b0xieJ9Dv4+wCwu39x74mxBZrW63QnahwMpQnfsfBr/HEc8u
a/LWPICT9Rh1FNFjhzodNfb1aqZ/ydOZ1iajVUPDflZl5luFPR2JgBryKcAi0/GueljLhX1HG3Op
O6cwewwqFbII4zP9ScnQryq4Oh+swSpTjIME+9HpNb3dpfe5bLBXyd/F/sbNMdeC5SyB3vRbwLNV
hkRNQrFatDsS5NNCSOtoDPlO9TbCHksgW34Xq2aTb7XVUGrJN4ZOpITKIjqq2Fwp0o5ESQ5DWprJ
n2MrGHyXY9+KZeRf7XHd7VuS6nNyM5U4pnJXCnI36eApcjueUkCCKdbPqS6iWn+ekTRdTXIsScA5
zVmOZ3BZX6FTvcPedOQR74EGlmG/C98lAO9wIjMz4ftt2Rokz6LjeU52FiKneZME4wiyGbCsgQdx
DwgFqCJd7uDdy+bkGZFth4bG4pAdSjM8ZhaqnCvppSWNOCVd0APGFawPn8lmxho3USsytRd8xqZi
jcZHvFmbt1jMYZ1Rmefq0hBBnFfQDk+50D/vBR0lFAOr+mq9fo6c8KAUayMWiw7gOcmZH5HVUgyI
KDA2WPLXeDLtd7N1ZNN7aDfyNvrlWyvaaskfO6c3eye9kBJ0coLeMcd+pSA3vsa7CIu+UZCZ4rPf
a+nPpVicAclJFPEwCRZzX/oOtRDlydDCJZNbNzZ9BRFqH9SxIYyAb7zN27KM/CU1C4+7wSWS2KhI
eW/oa8X0QjEVDGkJAPOV7FFeobZobhggDmUF4NEqWmguOfNqHri+DM5MuLbVU7Z3TZiXJ34IV/sD
lw/xL6mZ7m/aQRC7EG7RgG2b/W4odNdEdwFKaKllVs/CDk0Da4KyFNieszd7caQY+wANzlNgS4zm
zrN+NeaI1ol0tXwvTzIwNzxnpOZBUFl0FRUoSMUJ5KI2RNk3Y26I6MMa91Fj5mlsxb/75JhlgdE0
Zm1142uojnoHDLJ0T+Wj1pmdiwzhPqh2zPMgykbZ2G5jaO+Ndoqzg8utNv5V+69VftT83yMATNLt
ENk+MMY8K0PkVbrM6eR7Ut2F/daNV9aZLsaW6LRUREVjMgVK0KW0IHGsqjFQmE+vh3fCjQwdnZbx
qJl/cozPmatNSt9ex/xMz+nNrs8lNKta6vbA5h7QBakBe+QFpT1z97R7UowH6+ebMugGM+Ltvt4A
nwSrk717zCL8vv0mv52uq+9A7wfa7CTKFHn2HVmEdbep2g2n11fkLEYAqALXb9yiVaHH2Iju6NZH
iG6CdvOcG/nmDzaLoxZ5eLz9FTPNgK5hiQHABn4BBjrgIsyUnuxXflVmZe3Esc2K7fsQbdxtRY1O
toK1RvyZMH/TArgqIxTQpwo8kcuLZtkIjHy3bpyICHosagbQ2DFxIXuDcZsp+fLVTIQAzqAQhEoA
ZUH2+JKQ21cSD0WpceqmffHUIbE1TaArRL5T7mf3999U4G9KqM1Cg8/XpTTSkGdeU41OyTKhNTgd
Ys+I01b+jN04R5AGBH1616NLLT6EYdg8adRXtU3U8lg5Zm4mM6yTp3irssZ8zGHKPf9N65zllsuU
4F1loXjKXCJCRHutBixt1ch3tOvw7AtBLJ6SMoWs1HmmvWS9T/9kQ1b8YrU03sehGp3SSCofY+z3
sGLPTUIDyjp/bqW+pXpDsxg+0dh0T+HQJPddEo4YH1WAgWK1tCt+SWkWfSaYBTiFrh+nOkvz7NGN
RjlG7ZvxI81J4VtDW/rUKMrAf/UjiUD1th1B6dPvBlsaq1bbQPhjZidtFgUnOUvRlEhjbTiWMjxE
2w8kYd8juv7kbkhq3c9qSo5iEcSPbQIjeJcGAmYrRzJ4teVjxRjR46QTTh4JotdRabP3TqmUXUiK
4ZUSKUJiOWzSzKBpqX6kaPJHi0mStaIpuFkcWHHbNM9eIbXE7lUaimbCxCI06jrNAj326yrRC2xj
+lGNtAdCFRaHuDr2I2gffpCxaNv0Q4guymYUHlsSFujlxN7NzNQqX6wtjPdBjYwt696C1MvGXYOz
4zprO1rvhh5t0CvCJ8883kn4FD5BZyPvhwrNtwk+C60CKfSRYuk7B+5FigVVQ5tVupxhEsgmo9bF
phsq5KkpM8AlJLEWPNdZrQQ4EGwonmJ3XIWIDt/KoIOYfLh5jBhGiULJkYoQh87EtAxxKkzmppRz
tbViorLIyHmQoEMuUuqjGikIHoIBnoXhUqUtDJlI5IhyTmKV+Vj8agA7gslhcay/hNxLIzNt1QDT
yJ2iUUuMJP/Q5Zr7DPhU5OLFJk4aW6nast/UWtkAhiyOUS5VuKRgfr8jxBQG5sVW249D5ukAYhlz
vSmoEhhpWarDClTOgq7CWJA0VcBEKBI+UyHh0OZ+yofO6Xhu1N2GU99uiy8hTtecpeknzdSISiT0
eSB4hSJRZ86SKqRt3xCvd9TQE59Ggfe6plXcHsKcWGlS5HrQ9DWmUlNUJRQBmqJxFcHOFPg6hGme
1clFWOv/rEFVUWVAXVSYwjU+s0097SNey0nv0KEYDKoIsRFz/uc2kWsZpvIUuGhsmrMgbLqDMxnu
m6bKmkAeHa4wW20zw1fqfVNxwFAMX5rrr7yZJXKMEKQjUI9QpHkKdBx5K2ejR5wMEKv3jSuHtpJD
eJNyaB8y7EgzaNCTFWfxWo5ggqYsmsplGPm5kcCUk9JVvTA6QR5qFmuaZAt72+wnfDUzQ+5t5eJm
/jD0wkQPVyYjESKL896ptuozXKpPHD8MMLHvyXDqWqE1GTZsrqwgmQX6/01KVAmBigZu+rxBCKkr
qpVSSBzC3GHHePoh1Wq36QMNxsYdx7uUi7URi0Jh35abeZr3m7KmqujRgsfIrsY4iZAGXiZRJF56
dOwW6CNVgXPfaI9NmBmDHJpSf2prIPHSXZBVvR6Mmq/nbrjiO83xrafvYEB8Y0wmyOBrc4nSCK20
tk5FR0b2xWgzuFe60vFWD/sUqW5RVKwmL7kBVYleD8yDGVrYAnktaCL8l97D+Eb7VQSKbDRinR6S
hghHQsbxR91VnS35CXCzJS3epWWvbdPCz5/ToQA6Qzq4dpqExZ3qZfXz7cO99p3AE4wLLm/KF/GZ
N07yQMorqSEO7Ye7XCp+1jmV/11IMXbPNBybhAf5Pc569vAxMlY28Gh6Z/Tq+ihJvWtCnoNPRWq0
7W12rt+DjLwXk0Ws9QUqznde44xUQtsg82kuOVlUyLrG6gH7O0dAsmBf08p7WCKFXj0NC9VQ6OXf
ffBnpEjKs7CH9+BozOKdUbmbbq2meu2t48hg76kGFC8M/M3UMmIIH8eqUackQXGQ6mqwSMv4U5pQ
zJv6Fdd5w2uD9dwztHFo1zJe88geEj99AGPw3gFzqM7r7KUWl4y6lDpib7OoG3RXC80u+hRk2dSw
XkvNN/JY6Tnp7NbLjHTY3b7O5Q/QmIo+LnRzYeLx0maoCfaWJXw6ATkxm96zoqY3YlLsFXl8EcmP
Qix22IsMSC31nnRYfQCwldufsHDNcL2A4gz6yLex6QGdXXPRgP7QilB7WdL+KEU524dKrMqG77pi
ufJSFi5cgncgggyeC52PInZUCetQromTEFqixqSMo662smwrUdW9dEBAsSqUnu1UCRODjtpa5vva
fKH3lFL4ERLK25zPS+t+LyC3yonTVqJ2YEPQWpDyCj4tj9/TVMhWtM+1TQE95PFFEbv0gJo/OUtn
h+uKAhkLjREnSEO+VcQ03WMAJ7ZVT2of4shN7gQXqQg1U4oVZT4v5U2iTadzlmSUsgEKN5MsJBvV
Tm3Baiz5hptpj0M4vGRCqYcNKtCh9uhn/qkKmTHKxcotL3AN0qrKCap7k7twyXXgyX6vCuAaXV6T
U2C47VsWOjKP9Bz4SkG1uS3C/wuvfwlOMn52zDRwUZFqQFArOl0o3iI1siua3Ku5oMthtQ/8YJ8W
BfCzFHGF9sLzwawygFLBJ1yHORjhGMXU50IhORydrKYUeaIRJS0ge1oWrZC6NmXYjCZzFXLLIFDf
tcQzLocgQE9ikUqOPWLy9PYRfmfeLt32ix8+t2EBZkt6RPyS02cZgnA97Zu9mvLj6Ma/SVDd1UNq
ClGxy4vgqRt9S/rsuvZnqFWWRwTLRXnRJ6M+hn+kYrC8jq+UwhceLlr2FHhlk9MJE3h5w+rAlTzs
a8lhFB0+PDOC4j1MOyMq11TUtVuNgzijNJOlBkO+btqBkuJbOcAwsdXzwY8PP26f9xo/s9dJsoCT
gnWSE0WtSdpjzWvbZbtcWxvnWSSkiWjJoCLcy7nDwPNCq3q3lJy00u668j2sc1vtmM7ElYr+EiEY
UBGWFMU5/r1O+Uw6Wdj3IhDNJScOYzPlH1nOt5R2FqruK7K69A4QWiKW4ypSfPN0mOYqSstkjzos
rNOtpyQ/4Ee0K47WgmVGSR78IOdPwM53i9QZP2IkcNGLI9GhlesZndp0uyoWvVEvuQQ0+4CNFud9
tS1VJd8NedNYA9zQY6dq9Q8U/NuV471mepoMhSanDFstsDXj8gHUviC3fhkRp6qkUQfuS7WRijYy
b4vltTabxqQlGdEdkdQrqIAoUmA9cZFO0oa7kbvHum52Hl/xLK/tAxxYqEpMgCnISrDpCZ4dbT0k
QkT8UXQiqbLqJLOLnCGLNx4G0n+4hfRI+xXVeS2cqBNj9adKANuPjqjZo05krdNaWURkk6bjo5hX
rRmlLt+rvBkdoeP9P4sooii4bgxd1GhanPcKCkj4qNlYwq2rpfTgZ7xyWu5na7rqWijQ0YJVBEiK
oep2FbCFpZLJAellJ0tkZtZyVG26DL23t4Ximgoy+nDTkdPHAiXIxeV1xUIZtX4FKr6cMBNoKr2e
Ncla79G16IGKBhrQUcgszMv6o5Kkbl9T2VF7t3AQOoqfePvaY1FV1LrN0LWKhxiDGlJ8nMEJpJcM
VYk4BmEcMkfI63DDULaEEUvJNokluhnCFitbhWbNei/xh45KLEyBJ4jmxumUz4S+dxU3SbOaOUEp
t4npN2GIJdHIMGP9R5WhueI2j0uXhrSJBp0PJYng5pJclg4NeiQK5oxJwQwVAMR2U9WCfZvKElNI
b2oIRZEvoPMYUcujdizQxOkoaAnNxnst8rZiKJm3qSzdF6J3FeB2kiJJZCpgnh1dIuc1k4CW7gRq
UBltK8c7HtNuq7qZv9VqFAMA2eKtCMkCa1h4O/nuqChNbT+XRDOZ963WyMyJeN6aqu/3B0SIOXAt
tXqF1IL/qoCWJiIAQ3iCFeaXtOjAolJ2NeYUqhJvMMQtHOI04lsulo3TKKW3S2O/2WK3OTVkTJwe
kn4Q12Y+FywemrYIQIxkJN1ESOrlVwR965HWTbmjkRRRQb+vUTCV0zceOzwV9Qztxx5H5QL4P8/K
atCwdN6w5xjOwMZx5B2mfz+75LzUiOeOhDl+pAR6WPm9KfuDr8P3zlfOe5EUYm3UCjHbgxjlkpTX
C4rQNCp3VO6r5MBo1XcP4RCgB08T2p6u9MVdP0UVDivBkkQO8AXlO/13xlkSx9irUVHuCJnrnspY
qb7y3iUrJu6aqYkKvAOGWiF8lskEnlGpRowEMIVwRyrV8kNqNeyHoCh36UFUNSsPcpEj+HmY9Ucn
PLK6l7QyRWBxLMSKo9V+V+rIG3aZ3WUal//Z9IApDDyhmCsiypq3womFytKqxU3BWKcvsaskW6zf
yVdK9vMBFsTKk3VDXUBFVgJPcMZPFaLgk6HJw2Gelr1qeaLpalgJ92VXtvumYxjU7Udxn/bCYIWY
tbUjzPJsqiRpngox3slhGBskcmNLCQt3o2Ifwjupo/pnmA/5veJ3WABW1tFvBaXFFTW/cOtYRiSr
Mq6CYHn2pDrPbl3pSoT+QeU6SuK5RuYhnYp+1mcWDytXvqCj8DghXbBd8O/R2XBJqVF6VGCZ5Do1
zJeoi8T3XzlsdWwhbxL8KjJenGS/KVqT8tZPbTXqspc2YuIay/NGqum24KDCHYZEoCQ+L+ZkMSas
SOirjquGoZmHpD+Vgo/uXdWL7CJU3G0rCq4ZJXDryk4orXpw74JEK+87v4uOcaS+yGVIDzEU/0qY
unAdcF/gj3FOIbDq7JCI2LRa3Xiqg6bh4cQ9lCWzxMsfRyRbVp7GtVFENKfCwkNykY5XZtq6bqYs
V5pHxw6I3Dz5RWtPL9EbnOWa7ub/rFywcwZJB455JCLhz8vLB+JG1bBMQV8ORjux1kscda6837by
12c3lRyQHUQWHXpqngwGK6iuRVJ0HFNUZpNe/C2L7WhwDzmr25SuogGKVA0yKBqYQkQ1L2LRSEup
72UA0oIxvY+jYEq9+sCydlm4x9NpV7ykq6zn1IjCMDiEE4S3pEzq9OyR+kRJsgbV9WOaEPl5QJrF
bOVGwfbG7mt0sTmhk+vRFH2qPUmkT1eoX0VbU6fsVJHF1g2c73dP1hn1pnBrWtZtdmwjTz6G6Tha
udT3m8qvvyLBD+4zn5SGr0Xi8+1jvpLQiTAcXQpvArZiXrujTUK9MdGyY1+02qhT6uUymhdcT9QH
CfUiOxnr8ivM++FfXyEIQ0Eh04xYD3Wf2SsMhLBqU9EHLMaYos8EHqUFcQp0Ncby6Ns8XqvFiRYj
IsOiZRm1sxmtkKWhFNMkP7ICgPVpmWtO3cNNEzNRfBh94v9R21Deu3UfxrriBdKDqGGGeOUrlu4Y
xh0JEQXZSIzVXkpYp3o+Whny/DiKJX+WBbStENZP3QvAmu+lZjyG3ZDagHVrnhPWsE7HVMvwOGR1
rI/YQ7GvBabYtat9St6Y2qM22D0vBcON6vzj9rdePfPpwBRUHFB4QaJtrr3zoGVaHpT5MXJD2Yol
9S6Fl73JU5V+3qZ05aWAEvQwqpmEEtTc58l+xiKRCyw7jpoYmAVvYx0JhmRFD18rk+l1UZXImOGY
yoCXRx+oFaZFeEFRAXXryCzaVEL2t+TJY12RsDN4WrN+d5uz6zOkyOdJE1wYapv025M/e9KIxYcY
r5o7hTx643NaRNhtmqK/qLjP+ywcrH8lh4ZetLnBdQXimjZfMMMa2mEgMVadqGvQaKWgaqseCaYH
gdxKgH79z90aU/sZXtQ0fwgrNs915XJZFcKgKo4nRTTQXaKGrZ1yzfdWPPPrc5TBEmiIsJ9w/2aP
FyIzllEaqE6PFj8DKx/9QEerWPTcuT4LVgTlWhwvic2sADJ4Pktb+AYN+nt0RFRYENuH6j9re4Ru
aOL7P6R9aW/kuq7tLzLgefgq2zW6UpmnL0bS6cjzPP/6u5x77u4qlV/p9T690UBjBwhNiaIocnER
KSGgbww2NAcLbTClnWB4YdnJa2WqMIkBVoSR6WqAloUe7XK61qgYgqvoMQdkdOnwEYYi44VCDIIF
hNTnR6H2o7HqtcDyJhDyFJ2/x6xioANqTBiX1qXweN0qF9YTpDY6mgQAyhYvcpW0GfM+QoTotWUy
oq1eExPwmpp6bHHChQsrUdX5jYOWRoAw55TRuVqqWUp4gxS5J+oYPGTgvpZbSXAtmVc34wmaXc3J
sdZLU/EzLc898Pk6cvad93dGEXLuiotlgzZ4IYpgt1BRFvjprDwR4vtjHYT+kAM21EQrUMo/ZmKb
cjK8i0J+4FZInIPzYP75iZAqEBLBN43ca7sQQEaNtuGNSLOMx4ayKMcCngt+CW+4C89kJUgZWWbu
DTT0t31qhTbqyjXn5LJ2jVsdNo0wBqAuEYVcJtQOmtSsWjyN9vpoF1IMYHpE/MitjHE90L907ZAF
mJ4BPAQSMTiYzMr1+mhoheZr+0TEINsBs0qMpnGun5yfMvtpse9HiD4X/CwkQAAjOd+eEW2lyFRY
+l6MdAEY1iB6nlQje+7wJNqVo0VfG7xVdxMwemuqTBhypNTqi9jq9E4fKrTjCGZGKpXWu6xIKntI
1V95bik10SOV6pyAgY1t5o9FvyYe58CG4vphYhu873x0AGT6nj4bhYshRJLbHbq360vy45uYJUGS
G2GJgeoA4ihmSQplGiszTcw9AtnU7lKLrpKyRJufouZrVAQHJxur0m2G0nQiM4xv9Loe1kKjZxQp
wdbf5bJZur6RBzdGXfsHQwjzx0bMm3urGzCBBzu+nabAj5yqpqLTNJIFvvqx1WpXNYDvJoEERC/H
c7GxCZYOM9BBd2IA84m8KeNQAK5Op2HSzb2ajHgYriW53grte4z8xvXl4wli90gcgeuoDXPfTXtA
G2ylV0gaHuPu+V/IwTWKDCGy2ihqnhvuJGdNE6Kbdm9ooLGcdMx/Ct8LtXQHzBS6Lmrh0M9zVv8R
xXj9UW9zMQ1Mc99Y7a2f6s9GuWrGQ6OJRJZ7jr/kCWM2SjDitpVz6BVDLeochOp+0/CIFZY2CVwi
KAYj3MG9yUQ7ctKGSgfU9z7pJvBTKmmGNvbK3Jhje6Mao8TZK9Y3z8YH+AdI/LFViK4YcWKnBL6U
Q1xfWeg81rPWqeQw41geS5eNF4SkzMBxcEXMhs7il2LkvCLLKAOvl8MCE5816hduFzTdS007Az1M
Ri9/1H09+9IxCQZ7qMe2tcVBbkY7zq32sTXFDGRAtEc7EfLqCgWrSB6rClHoOH12eprc6ZkoKW4W
q2Br1zWqSL/EolKA0B/B02E6KPrgORvKtORVxS6cnw7Gdlxus0uakaHMwUoVsI5rkSbsAeEvnzoD
/K2iZAvg3ag5C3nxksVCIsJFb/zc/2EgXXF+tooaFCum2VLPrEizKm/AvvE5Vs4uPfKoAFl6onnP
DBQuQW0D9DLQ6HPC5CQ8kMY29NHQTj1rnmnXmXdA9G/UCh2tYoaBadJ7V4IBEPPx1Dp9mfC/Ihx3
te3cUeBhNy9O3vmnGIzWKdI1Uh721GuEXQr2LnCTrhN5bfQmMYRs/Zc+5UcYSMU0gMTRIM8I65t8
1IJmpF6YgK1ScLvxuwvQtJbsu+H1uig2lvxZ4rlwBUomZW7qOV9ioYkVwNEn6klR6cj+bkCfwxgc
rwu58Cg6wgeUMw0D7985pDwXYml5J4u5EXqg8Tu0/rMvxes+wNC4lvOyuIAnQZ2fyeR4rAH2gVDg
XFJnWb4fpANAZJKw14y8dxW8M5pSyR/6UhnX8ZAPbiJpdKVTKb4dArNejYEJKsvA7Nbox5HvxB6w
9VxCaF0icrn1EdYf20y5zzvLuAdAuae8E7WwPBaq/yhnz4E2AuHzj1Z99I6EfRh5IIuS1K1EvUHb
ot6b3lo7KXa0j/rL952Vf5f9xjdf35r5d5/FM6BV+2Hwgf/F5rDZVD3DGAEJhQmvxaAO365zb7rL
JWJF66EnvLEZF6VDqHciTRIZwx5DQNhLBdLK6Cug5TYsRkee1DXczMqw0Ik07rvYdLIX+NLEmDi6
LopHcRidAKgGolLMiC/R/lONohZ5UtoRtcwBSvNRvtQ6glYlUooDrgXtVtPeaPXS1qoTREDoXV/v
BT9inX4CcxRyKY61WNOx3uMHjZ6NEXxrgtM1oq3wkFYLdwKeVDNwGnW++Zl/blbBYKgF3tmR54+b
vvwe/InQ7j1Fl6NMn7SY1yt/acXowsfKzhUARA4/rVsnzrrPFDChyG3gSaHXmbpdmaGTAROupZ/X
l3DhBoIkGc8fQLsA1WefJaYfUjlCBO11Kw2EReUhIaUd6KTA9KHroi69I7JmgC0gFw8QCOon50vY
C4Vo5qoSIKMlzx0XJBWeUp4QlqQI1xykGAhTsUlI0rEl2UiqJ1QQaej17oB5rbp9r6suxdwccCdw
bpalTToVNZvnySZFSda0XQJRZf5bEGx6l1n7puK8xC4aVWaFAChGf6+MmEtha056NNZhntWhJ6/L
e+VVBHEyIZWxugP/zACcJG+gzNI2ncpjtikuR02OWsjLpRpUNk4SoPQ08tKbl67yXCvmPMXaWEdC
DSnh5GKuNDBOklvdWb9VTrZxIewBvh4QSHhk8OOjQfV8kwSDKoavayF6UV4MJb0Vab7OjeDerOJV
MVl2mNV2pb5aFEw9ZgPej1H4BlM6EdrNdfNfcJh4QeFhiKc1YAlQ//xLSoTRhZGmkWccpaP+bH7p
zq8cvN0VxtRS+7qwJdM8lcU8pKZhLKwZbuXV2a6Q0dBkfFZlS/qBN6NqyVpwnhEh4MGBx+7sN0/O
QBKWQZmYfeTpAlhYQULTauDYjDgxz0X5eT4EaJVAwt/AH7w8zsXMcACa1VPkoeB8F93qO2BC0/v0
HlzpXmn7Th5nZNy0HI+1tIoASxpoJ0DaHynPc6mBmgvBpKqRR8WWCIhV0O5MkKPpVE6otei1Zrwf
mFIBG1PYINXAO16CmYbeq7bSQZm+72/RLenWWzyAOF5r0Q5PZTG3ZjGBHD0RIKu3LRDsvtfkBVEC
JqXxWZXmBToPiFCkOVGLCYjrSpQbZIdDr3Y1lzecYfGXAziFijIQOLi9zndHlDo5oD56HOqouc0l
kEzMGWvn7w8SMLn/CGE0wOtQ0qehQjipUaIXzbFQQN+EgduVybGBRXWQxTcsPNOQeZt/fnKSZLUc
LCtuIy8yUgzUEqKjKPS8Ks/idQ/wFYIKHZUzoI7PpQxlXlRVgvM6yt2wrgIJ16Q1YRgvAMIoT5i/
RkERUTPVErfJBsv1ey6Z1GXUhhgZED9QReAo4w1z/gl4zg9ggBbhB0MtcATL3FdoQ3cDUfke60Jz
BhVvi+u7uOSlQJGBijFq8og8GHfoT2o1+PF8kCNrjWTNtMHjN7ajKOw4IemCy0B0A5gD8HzoxWbL
4HohtmWf0diTtO8c64eQQIkre26k/WuVzgQxG0mDti3USIg8TZ6nbIs7v9c8EGK418Us3NPzWxPt
L6BwnlsgzzeLoku/S8M49sLeKt3Cz2hPxsn61CPMckcxMgBBno+hlSAhoejy77kQqIWtO/sAZusm
IazwuMljr5bEV1kQ162oHZNR2Pii3pPBVG8iXXkpabkZ25oSlDiBn4wwJj2N2sAZklQkIZDJzvVl
Wfoq5NjgdlDmRu8u81VZDiwe2B1iL6g0YgyRm0z3RqFxMpRLxoRyG6rOSOshScS8ZctICVpg2Gbd
60NZfgTKUZLDjYVEzd+royBFgo0GNhO9Pue7HCIPFYpWAnWUypVUtAcbn3X51yUdHe1xJ1JYh90q
Ru/Xaey1rg4MRJA9SfXvHD3WT9e1mW2SuXXmdoMZVovmDfThnWvTK50V9dWUeIIMduKqK3I8SXv3
upAlCzgVwigzak2h0lxMvCCxFRc0kP/ifBtI1yEVhh5whD/nSqS0UupaK3Ad1K9y8hzJmyr6vq7C
knmhEoU3JljEQaPAvF+kMvVBKFFCBL1J/fsh3ra+o6fb61KWdgMgWFw2ABXImsUsVNn6WjVo8IhK
PhW/0byGGWEa+pw5jnfpnQRg7B85zE1d1UUu9FIQe8VrgmhQCIiPYaZ+5xORNnZVims/TXZJUZJp
9BIjuMkklXNel27Xs29gNi2vk7YwRHwDkmDZF6pW+m/zrdhXphPkbnB3fWEX7lE0LyP/DuQGsAds
6I1XYVhrfRR7ueCNYXocksbW600fB25Q8FqzFswdCVSkClAOxCXKIvPbKlSpEUmxlw4TafRvWmck
MTTOoVqwSLTwAD2Lmj8yaCzpWyeUQe9XI/bQ/BSTBmWZFXhosIk8POuiOkgGozsMiDWdJTyMqNmW
9SDjmm4rIufUnqbdmPEwjwumPxdR5+6nubtRYQ4YCPrDOjIMuFVThzWCpb2u/sWKYetRswZ2B+NJ
GKtP+jqiTa3HXln9Cqe7DjMzxgmDyqqH68a2tDNozEPbNEwNgRtzFekRZjIivQ5VEAcrfQCeIGor
yRpUXZyDvLQ1cBQzdhMPPtBjnDs+FHqqAXDexNPSnLTqiwWmHiP6+5fd7CpmHO9MdMJi3OOu7Py0
qyFEDwk1XYsepeBQgqPx+rIthE8oJc1IrrmYBIQtowy6SoY6hZw69kkYxm5VhdtYL50GzWk53YG3
bodGCE64u/TEgzx0tsAscKNfdI+lLejsewmXkyffoWOgJeI6O5pgV3Hary4GJI+j52V6dMZP/BHI
mEchRmiwimeBj7KbOMLTzJ3I41ZfEjKj04CGwyMJbYXnixlrk5im3Zh4k3SLQZqGLRfA+62+1OLl
+q4t+XENtyLyh8D5I9/LnKooMnNAF5UEzSokdc3sPl4lMTGep980tkdezWLpbJ1KYyw+E4tSQN4U
xthRoMo/VdqSTqxtfnJ0/k1MZHSm1+ywTt6YU06lQBNUrGC7n4xkM7zjasx6twFlYmx38T6MVnXh
tOUuXl1f0oXL6kzyfOpPJBe6oqSDJaOr6VAE3uDWX3VLzM//Tghz2jo6TSE1sG1DvX6PPuK3Kbf9
++syltwTGqHxdEbwP89LOFekE6ugtcYk9eom+srRfFNP6GbSa+e/E8NcHUItDsEopKlX1Nomy4Lt
lIzvhhrxwqYldeYJOTNYHa8M1hEC6uYr2RSnXo8uaNKivWYV93QuNGi8bNrSbYj7AyCnmVcRofn5
ygE1AgCUlKWepUSgH/XRqKsbvJLQwlkC5B4vMuBIkRhiI4iBYhxzP8FHILdsBxqIBGrZRmkUmDhy
fYeWMsvoBIbTk1C8R5GGObaGWZpJaw6JF7W7tg6I1tzIyUuZr1swv+u/xG43hp8p/UDpuZQ0e2x4
4cWirjOJD5I5M48OE1lHfpUrQw9zzzHrHY+2Ilz1fmhTXrD0Y9OM29CxZZhOIgK4hp7J850LanA7
4m/qgXtxpWI6+We6G8hvoiBvnbmaHaO88m8W90QkYyxTTMdY7cMUVY9uJe56V3RDEjTkVtqV2wET
3jSOxIWDAB3RPW7hMQTMx2y9Jw5KknLN6kS4Rj9J1zn4wFCdEoLb62oteEHws6gzedy8XyzzUKsX
6Pto/MSLFRWtu+spkexKuWv8Z6HmpMwXLkuEtWDuAIcyqh8sLrgpgc/RYpw2TEY0SZfSCJSAUbpO
R3XYFi3ekyl6MA8hOjD/xUqiFwvMakjLIqHAXNNI1shyij+eoXpd97v1ou7vASRoNwNeHTV+2CWI
0843S+n8vAhoEHht81kAhi9qaIVsdylaVy0Uoq9v2oJlICML4Ajwb3N7GXPOwWFW68I0ht4UFHZW
7mqqkmrkPOYWzjKiQ4TQAPDiOc7mZUHymcqxpqIeholTU+uI2rduoabx9+iRuc/rj5xZ2RMzD40A
gaGKcpih3eu+4bTCR5TfA9TN8Y4Llg4fj+T/7Bphg0xAaEraUIG2NvRAeeqaeDA4oSahNC8h+Ezj
96krJM42La7gPxKBGT7XTK0lpUDfQegVRmKreP7L0T1GqxBdTDi6LRrEiSTWHSZFlEmZj5Ji7QNK
1YtQUP8YWoPzSOHJYXyg1ZbDTBkYemmJCp4SOVqKZySPGGQ+K4xzRyCD9IwK6CASdMxZQv+aH2P4
IEAUlTasLSnedErPe6YuCwEyEc06QCWymxP3tSb2EbJZqMJOOv024vHr+ild8HdQ448EZlM6SuM2
kSAhFms3UT/A4GtXorERpAN4Cxw87ezrApdUwksYVfmfJz5LkNBaEVqAdQhEqfeYgRlBHKvn6yIu
DQBDCy0JQKYZooHFOzdpcP74g5TChwuFaedBTJrmc+DVRi4XbhYCariZDRjYdEZIVxvx1CJP7uWF
v0os7SZSnkJd3QfDcAzSBnQtxua6WpcnFdB+XBCo5cIZwaeeq1X5gmoBw516aNImHS6i4Zaaj130
1w7hXAxzfNTWShqhzVMPHQTgVzbam6m40XkoOZ4yzO0QFn4TVFmBe1Z3k0QLSVgjw5iWCams39fX
7dKnQqG5sITqnYEyMaOQbAmJGYl9CkTQ0Q+L5wbcNsVQQy1gaAPduS5tyS5ANYAEOgJpFEAZu/DF
VkChAJF0EKGyHyI5JgzPpdrYZdV8o9+Jn5S5MPf59KJkhmh2blJk2fMEajSDOBWtpyZR5dSAaDpg
6so3SjvwuIIWRCF2AHMDcAsI4NlnggFsVT4GUufFoa8e0iF5HSKKMRaG1q6vL+OFm8CVDljETPEx
tzKxmcbK12WhLLvOQ0nVEYzCCZLtdQkXOaZzCSw2IvUTva4K6ILTKpC2FVsXEqvVlMXNBuC9yBbE
Sl6pWm05QzxIT9fFXyabZvm44lE3BfBVY5k9AjOXMgShndf9UuU71d5KBgF5CjCeYM60K7vm6Hth
mD/ykDDBmwvFHbbPyUxzPS5N6DvUdv47ABoKPPSYniFwrvmL48bImW3oJFTqSswfGRMZcoYV1TC9
RX6kTqXcyNyi/KI1Gn80Yo6a0qqR7FvQCBZfPoNYdhv+ttyGVG5oP32LTrzi7BlPtfnnJ6pRGgZl
BwCFd5h+3WI8ze6v8Ufz2oH9G5lPVI1xhZ0LQMRO677E2k2/MFRksnPZca+b3YXfZSQwzjAvkHFM
Zyuo9X0CWlMfI2kiAwzJv67LuXzmM4IYB4/u7VYuNQXHK7yPaiesblUVgyQ9vyNFQjAb4mVQ1rH2
xaN54gqePcvJJhVaSaeEQrB2lK0CY2L6VVDaL/1KETfa7q36KAhnTRft8GTX5p+fSJyaMpYCCbvW
iM+xclDpc6JwaF94IhhTz/1QHMNIxWoqt93w2ZsYmvfO2bE50j+LaJkdY6wbuMUpTWfji4PUAe2X
Fdjqa1GT2EFjWLb2ZY6jWHLxYEREQzriZ7xJGZ3Akh4p4F7tPDEciOjjMlYKjoilZTsVwahUB2in
jmjYe/JA+q2+DzmXPU+F2eee7DyGMWSQARWa6F1ujlF3z9kTngDmPRgoklCXatB7PrIPxRaNA2Vw
o3z0jx0G14v7p/AY2cnddaGcRWMHHyUNBXTWoL2XZKWTSyXGAqHVXOfgthalgG8DRIdztsWcf36y
dEUI7oEkw9b4gy0TAAEqzkNj6b4DydQ/AhjzAolOn9RN3HvZF7AbdqQ91um669wqXKu8UsSi08ET
DXNBTBT7QA5zrk2QYRIwmIR6b5TexZmGfIUMFQnId2KbtvqOTeJotxS9/CNw7pFmBHbx0FTGLNAu
FFsMbeOzAUtLj9EyyJBxzHx5Kf+jHYRdXEtt3JtR3iOROX5bhAzfH39vDSBCwhsX/RgIj9kY3WyN
Hs1ssLmiusuixyQ4jNHjdbNeUOJMBHMh5XlRGDHITj1ZesuTLxzXMj/W6P+/lXLOsV24ZM9Ezaf6
xLbltkDXMUa8eGlSI9HxoZhvAyaISLw36LIcFHtRiv2ZcXEuZ3ZufafgDMEErN60MxOJPEyGUS2e
BSxEPtDojyTG0c0MGNJo4DA1eWTHmNejZoIbK7bgD0TnrN6CzwNptImUChqoLWB5zrWi4iiPZpH0
wLi3JFMxUA3Zr+u2sLhwmN3z84wGnyHjfDRJmZq4gEH34i4t6QqUiUTVN+qQbq4LWlo3JKxRUUYX
DOryjCWY5aD1atJiFDOKk+GwTYoXM3ub82tS+/fxPdLjKM/P8yNmHMj5siV51Iehkg/AyXePtUAy
yS1KG3iT+K+hSSDSO5XEKCVHOe1FtR48TDwAE5USBXZbZbyH9GU1eRYDqAH+onKIwPhcIdA9UUML
u8FrFLvwRNfP16KwGXQyJetym/O6c5f8w6k4xux6MzVyYcBWBUq8178EmTrh+CJTV5LWQBlzGiwW
rr8z5ZjdGpGXtIYYymld5KS5SFL/ruNxH7LgLlAQIDEOgAsA8nNjPdulpNWtmVuR3z/uRbukpL3B
JCUir6gdoGtkWH9fN/afnOdJBHkhjlnCRpwwiaOEuN6eCWMIUogkRT7RBcfUs+i58ttNZQu3FbE9
w3afwtV3T1A4dXY+53ZkWSMuvoRZ3jzPM60fMUL7YBrOu/k7vrNWg08ANt3jadh8jJ4dEB6FAVcq
czCspAXqt4BUh96vUlJvNILZmG6AYcXfREHDbkeydXAwOLb0g+25tu6MO+sSDTg9E+s+PikBaYSt
vhNCEpv20CGP/5rfYlZP+NY8N9/lCKgEkm0r63FSX6IbPbEB9Yw+rxsCE5xcrP7sfk/uvyAygriu
sQ4pUTKyFlfmBnMUbU6eX2UuigsxbHSPkiSGlkEMGLInO9uKO6Ml9OY5Ih+dSx5aoh0xJoXez9NJ
J+BejPdwnR7k1xtxtX6zPipSrX1i2923uOqdmzdxpdh3vPoo68X+85HAb1pztyA4vs7XAmXROM4w
YwzTezsnsAObup1dbqltcPw/VxJjfaHfp3kxQtK0cjBu3ElIfNvY8Yqz7GzTzYVGjLUZ6mCGfhQO
j8AAvnfbYq+SOiS72NnwrmmuSowhKWPdFloClfRDfAM0wmG6sdZ4koLWhRMRsF3bF1oxxlTpempF
FbQqHEEDOYpIOtqBj25Oy2XfD0OAKVCk2KWpPVSkNEmpbyOk6XYUo8zy1fXzw5K8/udj0IwN7ACm
GbF5Vgvju5A0hGUX3sGcbIHU9+AmjQ+3GI+ar77NjT2hySnaV4d+41yX/f+4M/7IZkI9fWpR5S+x
EEPlmCjP7avbSkX22m5c/TG/01ZNsFLl7l+JBZsmsqESeDVZ0CeG3ildHWNOchxvanpnNA/RV0qV
tZK6GTqgRU8LfimoUGrFtuc8eJmb/39X+0Q0o7FZZOA5H+dry7oRWhsz44fRsbT9WDhSxNFzWRYA
p8hro/+PZa7QKKa/DB12tlm1u8kBWLfcps7X9T3kCWEiJ9UCheNYQSF556/BoULepOeUo8jy2dT/
aMJc9nGb5/o0e1+5f8TdNsR2c1THdZPuxtEz8ieT98ieD/vFLXcikPGkk4WRp3kLrdBQ86XsJPQP
XF82rkrqua9uJkuukgYSNOKU9zWZfejgDmseqo/ty/yPxf1ZO8aF+gU4qhIFgsy1JpPQHTO7zew3
mewizJh8QUuey2NnYVMU/5GJjiRgi/GsYinTU8BtMUcCMnvbaG3/GzW34C12b5OPrNinTuI+XF9N
5ulzIY/ZrjEAy3QXQF6jfelG/1S8Z5PdPVlNyRG07LFAifh/mjHbFmB6V5x1AaZYf1LMe7BvVect
2fSbejP8HRDpQidm34DFA5dzZCHA015CJM/vwVbxl80QFzLYO09Uc7WZAwbxO34CdCsjotPu0YrP
cRLL9/jJsjE3XhpVcjONWLbw+xVOdrUtkd5xZLL/V57CAKAfVQ0YHgvfGkHl6md+Pl+t8Q3dHA37
JX2MyOa6vS1fmidiGH06haoNEMiISzDdObC1ZCWQfK0/vsRfjZu+4kmsex5Smd1a2H1bAZhFfE4W
azHuPfkC5iLppkqmmEiN4AvPH3sg9Upam+SD13a2vHMncubvOImvo4gWjVkW84IGdrTyb01H3b4l
d/1G4hg8RyP2upLMOFL8GpJyl94E9r2/ibcV4T3XeFKY+2rKE8zoriBFeQgedTtySkdcTd/f1w1k
2QP+WTbWA4pgtCumGGL838oRTRLrFOVC0/FXwl3iFocdr9N62TGdCGRcYJ4WNdVTCOxWBjnmh2ZD
18ruZiTWdi9tr2vHW0PGCYqx2Est2BgerU38EcD4NNdTX3kNCzwpjAPUQjB/GfNRlg9Ciy54SsQH
42CilHxdm/n3sHc9OD9RVJsr1Rgkd27hvdTUijrGI2gJO8WNRb9yujDM113R8/gAF1/tIIGdR6fM
bCEs9VGmTV0igrDpEfX3fXdbHK3CiRyVGGBvxCByn+irgOxN3w7e/9UD50S2wqTxwXqhqmoC2avk
GBz94LZz2xfRckxku9zrS7po/qeymFOm6WNYY14E/GO+V6f3xCdJ6IztNnFNTCAQb3XwlsTb2pFx
+tT1fymciRYb38gSq07gSL79w97R7X6N/iR7jq+a9eBanJD+p3h4aUD/bCqLPh3FKOnUFPIqB5NK
X0NXsMWtdpftEx/5qDdqf+eYQcG5ghbjOsCgkZDHmAO03DDHowQtUBsl8xV0f1iFE1Hte52EnS07
Dw/fXLD3bBwXOp5IYyKFUEljqW4gLXEwLzi26zVFQmM3jbyQZPZT1wQxN2uV0yjW9Wx4dJTJqVyU
68hm8+27+g3vGc6iYn6in9MVZA7+3BElhTV0es08g8Q3QCSmDoDYLs9AeDrNnu7kDo31MICXgaD9
ClMaX4x9uG3eN45vo7/Gvm78S07zRCeW8iujVBqLEaLoMy1J7QmOw103ngzmcIMoOQmTHjKee/t1
H9+8K84K4OEnzU0LYj8gGfZ8Xamf3PEVo2DLNBM19aTt4E72x9qO3c/PkmwPq3clcB9VB7zurWeL
+wfqbOzhYG8ypNa2XxFnZXkHjp30Ap69WAFzJz7iUKxiEAJth5HYmw1dfW06HoPzYtx1upHMHVuV
lVK1E1Qe7VeDJEfd0YlkR8RwLM79x9tOxpFoftKIZQlJMXHCG9WhW5N88UhWf/oZL7bQANEjeqEx
4YBtszT7IknKSsK5Vj+aYyK77Vv3qRPZwwP0XiG6u3Ee6uOD3e+RfFqNpCdYV146cfGqP/kIxrk0
QyWBWAof8ewcKi+4lVar9qMk3fb+Bck2yoNsLAZlKGX/ozTjYeK8q2q0ZM/B8/MrCBbt8teNbd/x
9Jp/zcXazsS/6PpG8Ypd23Qca6VINawtAgu33wbE5s1LXbb+ExnM0hVxFI55MstIP1LD7TaWqzue
9LRryf6AQi3v+buYcf9hM/6PUszaWY1VDWIIgeL7u0HkXUxXlNzf308gv6O7dH3cPgYOaDaKXfnw
vbnLP+82gWs/2e7w3bnUftrYD3fwfTxDnvW8ttaML8eUpFJPShWXhr4e9n87+Px/76Q/y/yTNjq5
KpIg14y0wK+XK0LX6sNut7m7u/s3J/5ECOPA086QysqEECctbdWpElQmbM6lN/sndp3Q94N+NHQl
ohWTWSexkpQWSTuYfnCvxJJTxDLHIc8hx4UEoFoB40DJUWetnuYx2HWGdHzM+mhVzNO7y96m+iar
eDfeT2h8IQrjxFDrBrQbfYv4lJNd6eSyrXUU+R4Pn4q+DonRkPT3fWoHK8tVb9dr230QX76r9/iX
Xa0j97vf92Tq3C/Ovv3Mq7n2HczGtU3QYZLYMD6+OoeclOQY71BgUwk+RRBtsrYr8hCQEf99JwdQ
73TunrOtC8Eu+oBR+NcsrDwaRedY52Qp+kgPOtVv+ke07ySevAPwBGQ+pNiHXuNaCK+btbwZ/0Vc
cy52NrcTsb5edVOvQaxGfGyAufVMkri8q5BlzcbxgxicDDhtJOk1tjFO6utK8duxf9TXIDT3dzRz
LZI9TA7KAWBi+4xuy9hRARHILEenpPmgv0B0X9VgVz10z9HAi4bnp8r5hp9/D3OKhGZqxARscI95
bGmdkxultZVarf8uxEItSC0ZA0aWSGX5aI0dUHq9YoRE7FsZ42HU3EDrk5pmPBf4UxK6/CqAdFAw
wtAMlu8yNYCFBo4euXiSE8Ei8a4SCVDXx9q5+c7sp+7wEB3yl+tB4OUlNy/FH6GM4WHobYduOAk1
gHX5VK/84wNCoc11GZehEJqfABDFzFaQi4NF5dzKAA7pBb00Zisb3dgNHG1NbaRQOOd4Ibg7l8Oc
4yRt0IJSQE5rN6vweVpVL9JNui3+f/j9LmOec1nMa1iKRyOycsjqd5n3CNLhI1CWCCODGOwPr3Af
uz0lGknsdm/ajaPv5NQZ3fx+u6aBE31MrrqabDf0LDfyHeMOKECiOYYTke7gcHMUl7fG+ccym9wO
MUYywL5hWcm2dA+PpmO48lYnu2Lt25xtWLKo091mfEolTloCJtB5t19xwg8fmc1VaOkAn8pggms/
aidLULH68z73bo2SfLMxbOEg7Ar773Ob56vHPNJLYwQ5T/+zejk5Nnt/BVpdHn3v5bV7LoQJBP1S
z2dqGJTGDtIayAIeimH5DAJAhMafeawxs2IJ7Zsek9BnQMeR/nY/vus95znJk8AsU1tjXmk8QAKo
311MytyYJHWow3WTs7GyblJFv83/acKs1AjEWiXMUBltdXxN7NecrMy37jldcYPz2V9ck8TEyhRj
uaoh+dHoGK4B8rIzgmdwv+E+gpcP6B+dmAupFsVIsUpIqt3oEV10pOyJ+qATQG6iNXXKPXcowmXm
aba3fySyacuxTAstsrCKz/Vdaf+e7Jv0SB37uuNfyAWdS2E8chSocWfpqIRpZFp9Bo745nuSDdiY
4cSci2yh9Hsui/HIoZ4Foj/vVkpad4WK7NeN4LSbf7dyeG3jgp6741mUpi4KtNbkH5jJO73D/VwQ
kwhIvxIeKmzhdQiVTkQxrrTPBgONKT+ikK1Y5Xbw4jvRSrihWztbg4ey5NzUy1foiUTGTdQ6lWmR
oaIYbQfnMz4MuwkwO7q64wX/i97iRBDjLQy/zmo1Rna3dF8Hg6BFBWyC2+vmN3uCi/N7IoP1FEJX
hZEVD6iXvyY4TcmOs1w8JRgHoeVyZfgFsqr7ZDttOhJvURky3eta/Iy1v6YG4xyAdNZaocVSZa/V
arTfg4cD5tIjSjAcoGp2QKVvwWDr5KQARk7+Ut8MWyfqyly5b3qLf9TOeBtvd9q25+E5Zv2ufBn7
rG4lPcjLEtZyUHcYC7AenRDbeF39nyftNSGMD7HAidakKoQ8dxk5vPt2gpgFvL3O/5D2Zc2NMknX
v0gRrAJui1WrraVt2TdEtxfEDgLE8uu/U3pnHuMyrfpmJjo6ovtGSVZl5Z4nN/qjr1idKZCzvV3u
iWGHrnC0so/E5T56zk3fFN0oULpooZ/Exk2RGUTYbFA3i0nhvaSL7S8zX4TOfM/zzCdI0pZpIA5i
JgX7XhnhMpKuioSgaY+nwUGCu/YqKz/856k71JPgWMAhwBgPIO5wwyO+tC5IgIMEM4B2dgfpBOe6
gi0wZ25iY/TFN9/vX6Y4yRQ6wgHuijV3mI/8Tq+MM2XWZ5DlVTU3U4ScGydHVyUc0gD4fRi5Sa3M
1fdpTYT9fdLKhDWns/7/kGZYnUlZqGYKlGn5ebVmSHd1az2y6BeczpvCekWDLZlhDxH+cbY0zBxK
j8qhM3/Hh26rrEwzXy+NBZU87GpztUeO9zRRw8RNjD6P8dEl9XpRU1ruQp+3KSJ0iPE1wA6PSOMc
9K299bfqgldynui4oFRVdN7AGcA6E8bCZGp1AVYjNJgMio1N6zVOYgU22sE0EwXU5aEl2XJmqaRA
xMaTBvrrzNP+Rp2xNmqKQPviI0cuuJK7kWzRgxdvd8uCaK+Zmz/nPHGnd8wSxGwS3VKDLj2DBciN
/eLa+ArYVcllIVqNi7iBqMvZkto4XtwgURv2gxr2HQKdEss/wOl3Yb9gauQaayhtIOTSVo4jO9JS
I9HDZRWa0XbmFrbt7dBOTmzzpSfnX1xXmZ7fnQ9g2YVTmZ9rWlupEXuK8BxSt1jFm7wl2yV6YeWW
oP7H0ddTPp8C/CqD4vlj0Iwd+sAGwPRcyDrSoNKyt2XHQWJv+4iqZvB2/0VPFD+AQTaixLzoStWE
KJR9lFi8Dr0gCUzg4JQkNeWAAA3siMGZx8F8DG17hvk9oHQHJCWR6WlH8ZFbm59wqL99DPN+1V7o
M+V66Y+G33XYVCnHr0pcKqQor+fVJdJC09dTDG8I6cVVikLx/BYt75wT4X0E85wxHhxesRaOtuFE
xiLJzBpQBIp5dRrVSlTHf9F6UydNYhboJjXQXu6ouiVAqV0X979kUtGP74Z52g0wYZOm0VA5Ka3Z
WunMXHa13FNic24J3XKDiaO+32rBIqxXiSm5gtn/0WSL8xUTHuC3S2G8zEstxQ12OMFBgSRacwtD
BWvfwpmY8xU8iB2vvDJl3sZcMx5nll6USM/AdW3l8IieX65uT3hMTXhd35hiHIMM+VpEBWBKlkgi
A/i9wFY7O1xUAAHAtE4aE2XA3vfnxnjHJut5uA/royBYZb0DtCEHbG0id/79DTI6LqY7jJOMvvYh
J5uUDI35Gm6jxSZbRIvLe2BrdqFZ4UJzG6zaeFFd4CHoqWnx8hsT3f/4EKCsi3QeHcBBjDKY+bXg
q2HQH5+606u+eUXt3PiduFuLwBumHnFocbvDJsVrRJN584UfaVchAk1hBwwGUzxssFjQllMCaIna
a3E9mJbyTV66YMol/sYr88xnbf8vsdZUlK4rb2Z42kHLXmvDVTqruTjonLyiSdJJY7NMVnrmyDq5
SL9kcTmLiJw+Y4DoXAFhmgjDSisqUtabOl4UWMhzuP8CJ08Ii4yxrV7BjDa7TrcS5qislGF/pPCJ
M9NYbnlZGh4F5jUMRXWdde25P6ZeZBlmsjWN9/s8TJlxFKf+4YERcVFoekO4UB6I/MfsXJ4YTSqN
f37/B0QY1gXm2A4KDqwBh1Q81OTF9P/c52GidQw5fmwdwbIzVJeArPXdF0lK1GYQCPTHaim5iq2C
0j5eG+YHgNXIdcd1PSau5Rs9RvMOSo3NQjPQMw40G4/seIWu0PkicFvHcDVMlAlohzje53JCM9Jt
s5jTUjEt+WPoJhblXr30KOQ10i6bYcjI2CoXkTS1lwXIrxccvI2Ji/tGjhG9sgpyo45ATsYznOka
Rqp3ja6bkZgTI332jcYswqf7LE65V9+IMtIYiOX8jJaPHs0P+VPjNpsUoeFbtQZ2GXoO7xOjeoTx
H8e0bjp3FB32szrFbgwUaM/B5RjnWFvbn73/jQQTECoNRsWlBCTSJjSzy5+IBxI1yYMo0j3nkP2f
4LtaXgUNlQk9hiOq5aT6zztdMew+osBYAX0WamHo9/0xQLP62Wo5T3fCif/285TB0SUkst7IHbA4
j6H0OpNiy4ChDTXeg516r2MmGP1QzZoi0Og9qElk6U1GJB/jQJlhGsmbyoNonRgz/n5kjHZIxEQL
h1Tsj6vV5lZyR877mLwdc5MsyNv6aq/jNXnBSCdQdpeHyyYzs807csbkvvDxjpYeyuho/ZnU5VGI
zxCGK6nkt/aqkrrkxYE8CWTURJVg6UeZCP0R3dKoCAat080ljpDI0tRTHQkhoxYiI2z6HDEI2ug2
TrsPCaJ4Ymw7Eh32e7lCPLTOyJIcsBI7fTh86vvPlXF8X/HwLKay8CNp/bHjSsMq4GuXQlqF3fmx
W2BR3YPope8BkuQ8BO/Jc5VFdI8gtobfR49kdHtKmDaCBFCLo3/JiC6/nxuuozVpUEYkmKetRno4
T3uQgEuFovzmYVgcM+fYrZD7c117DbAWdNLWCOEPxuLznaPrJ8VzRJ15+ee4LdVIw50al5NaPmeZ
nVbu/RcwySBODwlAdPwA5/f7GQKjVu3CazgcJal/k6LQaozODLrqvSmF2hbjiFR+25v3iU7ypWI3
CJapAxNdY56dUqLRawjj4XgpN368vdSP4owHEc6jwTDW5LUYYivNcIz0P3lzJYa0nAEJ+n9jhHl0
ipH4iWBEUF2XqynLC4rtW8L9v09l0ncDNCR2awuqpmPj5PdLGjRsXxSHfLhV0Va6OyMimZm+g10/
bm71hFebmUpcAdgQOUEgBSGSmtPDHb0sJCZ6Te+KAR7v5oo0jkGu68tRevrzkO8cUlpr7UJeLvv0
8UL6xSEzvd19jqcyO98+gLEPitrVJZB3huPq1IUkgCf32NubP4XjpOY+NEvLbqyiNLPf9lKyLqhQ
hQ8oyvJyOrei+A//Z3QOjKBWyhDM5aocjk9Pm2KNfZF/+twMiDszXQz1BY9bCaNosXVGW22EsIDz
/Cff5og6I8L6MAOYiXAZjtdipwSHNivXQvHLVwtbusKp9Xk40txrZ8S5Ewy/F2qwu0LrRm+/PhjO
n2rTkcVHaLp2hBz0xcwPh93M2vEssTz5Xr+Y1ZgeIbWJm1QyKO3VSccOi/dX5RdwsNwFce2r3Vov
y9+HZet9LgVivlxt+1dEeMWQSXuCjZqiZqBJAgHrd6mvlTY4p32G85Y+8tn+ohzvSzXv95lXBRA7
ZVZc8Yyj9DXWf81nnOz21O8Dvx+QOzTOA3Tt9++/RFIldvV8OGrz/CSfLycj/w/RY2kjH45GoLA+
aOYDZvZ3Em18HYbyLAxHvwyJ0S8a9SnvrfvHNNUH940I5XOkfQbFqKJIHfDqsBLWBIg5toAfjs+p
ZAWPtd066MZsAMJ75JClWpR97FgoRuGXsF0M62i/kxW0KJXyBra+jTqs9G0N9H+bQWDUOVFapfSB
bVyFvpnKUMareW8YmzAStYTUHTo3SRMWiVMm+SBytP9tkRXzXdi2AXRFrDSSMOLNfFc4b4HMFHQi
tP9MMs9o4XLKTbo5DqgkzH6h5BqRpbEEFMrS8xrvyfvPjwVNwFgIhL0v+IfOKAVZD1OsUBjEo3Xa
KGa4LC245J87jq6bajwYk2H3AJd6fNHVAVyWdkrQ05O+Xuzghd9pQz/3x2l+scM+El9Nzn3ags7M
gz+3efjTAVLIHFwbyo0cdh7PhkwZb7peA4jLsKjGj72ogMQr+2upike0jebk/LBwoUzXgmMvOV7V
T3OhQTowA4m+cAP4G8yz0ZO5VIYNBi4tpyL9y9oceO7OhHP/nQSjwXy9z7r2ksC5Xw4rYq+X20PP
EfcJQfhOgzH9QRkOsxIo+WjtQy+2uSDr3rI5RzWRRPlOhHlTUgj34lyDkdWMKC9btBCYFlpceFaN
e2CMCZ8JaFKEF4qk9AZI/Ga2503m8y6deZ1+X+dFc6GXXu3602G+5yhjzu/fGBzpYqObQ+Pn+P0K
oSRWfdbugaNfqMn4/iC/XcVNHkYUQvmKjoArKKiETsJjd5Hnee+8m+DxwbjQQQFg+quKi4h/G7+B
Wsab/Zho1frOBmVzxMY5mqX1gK5gxN+ql7s4qiWkqic7HrrPRDP9d0rMO1ejHPloBZSGh82pMU+n
17PpPeTmn4eNU2CYp8O05QO8NI5PznszbAZZKIJLpdLHL55eH6+ErG07Ir84L/OneqbMYQrCQAoX
2pJ5MFk0r0Nsd8JICJoxoJgRYJDh5b7ITYCtfSfCPJrBKKVZJWY3Tflr/wCgrc7b74NNU1v79S4e
LIBOB2hdRVaXQ5nDnsJ4uecrnYOXQBkLfPboeVlXJTk7oVt7Oo5U3K/Js50vMJ77C32m2stnMGDW
Sjdl7nuYKJd9O4Nbt8xIXosZcJwuAg76Sf/1tIHFcBbkUTPXF/vZ3po8of2LIvznXtlR00qvjOCc
gVxZorqBUtxqZ/1XquqLBPMCO2WOyTaaGLewBTQ3nwGLF/HWL02Utb8fG/P4jBqrWNoaF7ixHMf5
kB7dx7VNx7wi8ynl+PPcO2LMbaedNa0vcGjI6Q3OgyPiktyLl3lr1GywkcnlYwz9DMO+88dY36uQ
XNoCNZTjsGoc0zjel/+/aMmvO2LsrnrN5KxPK3B0ircbTB0fUZolZ6/YWtw+FPqpPw3LFy1GlcTo
rYukHKdnbTqgQUQOhh5MYh9CdJgZFs8ATBTCv58co1TySKl8QYFkrFYpsTa4rsXi8Wq6H7W3h3e5
xICxgQEPnmH7i7/0D5vscE0vVJhFmoHNNDDV1yVEUUejWOVxhHHagH6RYYLLXEfgiTFtZEJzIizm
D5bX8hobJPobd25MZYx0n/bhxThTebdOTmWimxW5lrlFbNs8FC4mNnlBB48pRmWo/bmN+7Lsj/Nf
KqJMZ5GaH4rlYgjuBSOvvCPkXhWjPOS5WGu5ChHJcgCTBZvqtMR0/W7HuaqJVsJvoqgyekM8y0UQ
UDoQQ+gM1AHQGevapu0ZCwMGhXOMPHuqMkoj0srBEJICtiRFg+7Nlhw/yBvy44ipTC+wrHeOHvnZ
5/SdQ0aPGGdFCecBKMZkY7WbyoFNebA4RDjGWmUUSOQjFdsUkI6ThR62I1kg54+RXswOr3Sb944n
km/fWWL0RxVXUivqYGkFcq+gd3b25MN3XDtDfyDe9efu/V3gwF1NqntJwhZtZHqB1sNIJIaoKvj3
kBStIfkJUKr3j3D6RY9+n5HEou0zX73iRcvkCRMMr68PCyT0FIJmIB1H6XkcUZyABsApjggyotgB
NUBE4h9PDOUvoJTRwN50dPv6cp8zejA/VNWIDiOACRZpqtcGB6d6itU+3//xiQzYdy4YySvml1Sb
JbdjA4AnRqHX4lI2l57x2BKuKzipBEesMILXaNjyeJ1h4DtIkDZAkZCXmJjWR18U2DaCoAlmuRaB
nQI5pAeo9Q+qjpA8AKQIT/dNaoYRLcZOXeUeTZA+LsZwoofCQ7XzTHbvPOeC827Y5fN18u/rlw+h
q7r3r3+i+vHt+m/6duSbB5VwbRLqLD+t/q+j9TX2nGPpLlwk4teD2Vr2dptaqeMhyuOxNpFv/E6d
0Qma3te1ZOAEV2haHhaJiCn0C4bfndo0qz+AS/TevcMvYcUdCaJv5s6bYkcU0+RSJw0NjqLGTPwX
bIHqH66Sc5Y5So8j8DdNPDpeI5tlcQCc5aP2oC9UZE05Mjjtt49kkFEOF3GYxXVOT9BCLQNe7gNi
qxqFjNYyl73Hq1vw1MVNnkYMXa5ApwZENU2ZaRhncP5PyVrYT7y0/qsswIg3RluoRqZomU7hITAl
oJmi+2Iud7uao16n48UvMux44gVrrouYHiFdLARRaIFYiBl4SeNE5DyDweLrt0b5L6FbWYKtev7y
oTz9ur5ijIlr4Sfd2xFPjHvbhWIupiUVi5Q8laReO+oaXoWGdDAAnuz4tOSG3fQn7zwpmXFwe0Dh
Aj4Ut4WsFLEq0q0uB2MjoNmFNwo2HRmPuGPURlVKTapGeFWIfmjw8wE0Mzgvtul9rnY8RIHpJNiI
GuNYCHo0SKoPxizUCjZOaqN1aLGvLPdlaS97cvAQnqzeOXqZntbP00RtSFYVrPFkawfStZvXhYjo
VQZu4kNxOC4Qn0gLYuP6PIwFf362t4wfh+y0sfkiy8hNgfVUhS7dyJ5OD3MzxxYCG069qW6pU29+
oo+3QJ+54KEswysqTtQvqDn4os6IUIgm/kS61CiLmfU6Or5uFqQzQf+43fLQuf7iLn7RYmQokuM6
UAfQWj2taot2hoXE2bs1Sg3QnTYc7/tH+xeh/SLIiFEZKKVwocEzjTihNgHDOrdc5L928y2H1nSU
NDpIxjWVU6PCalhq1QX3hJm+DXWGfefZtbe/bXjDtuVxuKO/eE9eGTt01a9R1FHvG5acpBAZtG64
vy8uF+X/Lz7D1zkyDmuZClVRzKDanuo3jch4HQs38wZ4+s/YEzKYigPYKA57fzGzX0QZU6Sdq38l
Uyu7tlZndKjoa+Ji1rUxzXd1sQus9ydeRxjnOaDOjjMf2dq6PitXg/qyF8s6CeZG8x7QR11Zndtw
+PuLWf83fxq7s0s6a9glT2OZV+PBtxZEQc7dvEXUvEYzmR7V3yVFExgVU4ctoA7ONPi0HOuBuuj7
1HXC1SuSnMjAgL/12vZE0zx4FnDWvNDaJb94KbTp7OA/L0RjJ+uh0rUUG9HoV6CJ8RgS5GPIsET+
gHu207b462wZTXOdaTNZu1CBBTIBBi0zDwG2vuVYjDmPDKNfdDnARvEWZPSYGGdMn516U35LSW0l
If5HR18xsFaRRabjMxZvrrt+WS4RFx1smyzOjm+9vT1jgOWEflhjl6/Ndx9B83JpI3xucl64Pp2g
Gl0Ao6Jmc7+KfJrdtgCrVyww5TyD28BzIadDtK+zZ9RSiCnMzqdJhxwjt+bsVXDMnccD9aIa555E
MxpJE7NcD2gIPSxKyycU6/S+dp1O2IwOi1E/10CqpaoDGzFB8nB3Qq8Kxc7bY8qM1HiqW9sMHwEt
edituCi19z0RjLN+10JRofqGQCPEDahWpmELb+Yy4K3n5ah1bIv+TibWqzjqaE4KwI7Ux4K36l7J
GgnZi3kAKASvhMNR6dqtBjnSrnnfIfKNkHJbvZZ0FBsO1v5xDgQniXwusVvhELn3b5En8rf4YESx
KTq0M91qgfOl3xJxBz2gtog3rP+REKNx6rNQ9DUNq3PXf4G5x3YD78AVjPu+osYWaSOhi3W5g2A8
rQpgoBhb4SU8JObu5hve5+gWj995YjdMu9HRXbFfLVRnVDqeNhsRJh+LdYgbm5mH2vDB9OQXjScg
HDt1M5kjkrGqt6KR4RBXZ7T0mpUVHHc89XTfa8KSl+9CHwDJvo5TsLWxQg+pj4f09Fk+Y7kGQgou
/O1tKc69Q2S0yLmW20zMIPGdY72uMDe5eTgu9uHm45g87NGb1Mvk44MQs0KLOZDEjPXqEB96z+Od
LMcV1tgkXVQhOs3o07tYq9Prg3N8xM4eGP3DTlskJscZ5j27WyQwusheDoekpGzPPKc4E9+TbZNi
03Iuk2MF2DydGkaBit0VNGKbXy1loxdYPWgJvLfNI8PESFHj/6vg4jiqh0K6Ye6J+XuJGj7eHs8F
5byBW2g8Oroh+LciWW1Q6fYfARh3/2HzHE82EXetkeWp5nhlvWshofSwiJx69QatTwcdeL3eHI3F
ZuO6pFAHvYMkhMsPjIq/c3jhXQ3jbKhFKgclraFbaN+m5gTt465NbwaVtycOMfpjdx4zm4g7d0kL
awlegETwekTe1F+vb2WOVfqHl076S+bqHzeKhYLtCyOUCyrbTWoJKtY7e5HqJd06MQ5yCVkvFTer
9z0G3irzPp+cM2WTc9k1FoWrCDZX7af0ctl+cl7txHzzOOfwY+ll04RJlFG3Of29Qfd5bLoLZ6O4
DkRxH7goP5OtjUGmlnyiwYoj/VziTCxUzND7fKnAXW6fUK44vjrWStmIpdWaQ2H7zU5/MPtna+d9
HpJNlENtrf5H7cim7eommg86OiWgtiyAMsNLRrtHgj8cXv+SZv1Hhm5zeiNdcslksasUepPhb7SR
aaZ0QtcahwpPXJggCFFdlHc0ji1zs/DmJD/2vJ5xjk6UmcClP2t6KMRoW0FUHi411+NpKV7czy63
EzMjUoMKFE6bdCuYr6RATgqA4O5scf9x8aJgtgWukZW6mVMgkdbE5ot1QGJ37z5uL3tU7jmkqP9+
R1/d0gKj6w9ibAVvYU6OltViKS96yMlvZDLPHCebIwAKE60ks7KpwwEcIZjMAWuLYEXh1HQ42TWA
KH/32uSZUOhJjyRpawLYxnrAxtaAfCCeJpgi3Ua3NoQKa9l4IPHTIQtW1ANFCUN0+k1wRmcoBaKv
BVQNG96TE9vHufWBRI2Nqj3NlvB7iifd0xE95jX53excRRnuTCWrzjN+xX/uC8V00DciwLylGqMR
CSbMIemYAnJe/yDoQ9UxIeRli1rZbvXfSeGIIGOiM1mL9canJ0gWC9d30DVFfLvf3+dr0s8YUaFC
OronvUizLg+pWz9YwInjqezJpMbo51k/PkiSs1HSpzTfhW5CbiUBjiLlyRrro2OjxL+ChdMKKF20
Of4D4fjavJjeAZkhHk+TWYYvnlgnvR1k/dzS7Ph5/QdXo2EP9GoOLBfDEl8qXiVuUoWPiDFmVxWM
TJL+j5i1SRzhzbN4/EyquxEJxk1P5rFhhLcsp2KK+2dk+RGg8tzzW9j7Q6mOqCjfBa1JrlWKLe49
dvq8Yp3PRwf4KwJ4HrTwBIV9X6i5xBhtUAYt9pDrIGadTpd1SlatqaAz1FFeBP2hXHhV43Ao0s+/
xx6rHspMAoweKMZAys9dguwwQcHEUxc8aeddF6MXsO8LrjRt6EURHYM6aIlyVZSc1yiWICw1Fi0G
X5/uc8cTQkZJzNA8kuU1fcXKhcxizJ5wS06882MUhRwaxdWgQpgtwk23MswO/cOf1LmL8Jcj8tM5
mi9hZF31ZujmpWGA2tMGeX0cITBkrT0AsPAHlSeKsIC1Ag0RUJK+f5TTJdoRacYix1I8i3oDgnIB
TCkFKtWQJ21N41A8BKR/fGud63JYypsghgvtefepT08rjKiz6iQu82tK+1VXr+lH5aiQ0J1uP/Fg
M6YTGSM6jE5Rhj6Q8gEHLBMfkPbbtMXynaV3CHnJ2OkEzYgSo1dCqTbaSKGyuaHtgUCSj/EWlqir
eTzcl+mOrREtRq0oqZyqwhk+wMU6NTbKXDDMNcEqCozJoQTEuSvOq/vhvecBFsBS1W+h9fFPAMdt
sUchBK0D2DjP1c8cS8168upc9Wd1D2qNuSlJYIsuFtxw3t20Ez86QEaRaGCoKWnmvFkma6w9+JRX
akoCLOzbYofOJ9eH4jHFaJWu8QUh1EDvNj2dWMbr7PH+LfH8QtaLH2KZMgUSzkNqI8l1JW9o8dXJ
FqnenScf75PjyATrz2MQOdNlnzK0SSxxm5H5nptB4biE7FBKE7a9VNNDQ5cd2X/QUQQb3cr27sIx
mjxCjJLI50alaQUIbbDBdhFyMPh4v84ohiKSJVmnCevVHHim1eL+RfA0qcLogkQyiqyS8PON2S6t
ji48fxuW5cJc8Vx0+ih+uhZzRFKKQRdcMzo7VNEhVUaI4fSPxjJzC7sceBsXJzN08hcJ5ib82VzK
9QwkHHElPSZE4qoXHhPMbVQD5n1TH14LWp43m+Y1smQANjz3JHOxiQ3dUMgXcW5o2lH6Yoq5IV2P
24vcg6T0mmCN8PrRflmaHIM6HXsoWAoFOFsA57JzJuKgn8Vr0VC/LyW9uYE/hn6ZmmD+CXOAMEMc
/2FSAYzoMe6D2MppTUcdj8NbgsEdeQm9yTk3HglG3uTLNSyvxpVeFfAE0Eb2gFmJBbKNyLfBsMa8
asS0N4b9PrIhGwBbNhiCatUr+UDhQRszJWFFBo/CiVCv7PVs6eHKf1seMKMROtlGjlY7XgPbpGiO
yDPC38/97NqcQf4h2MFF+Qw4hnw6CTMiwMj+7DzXr6JPkUnJeb05mw9OZDW/FmQvvKMTsHMPGL5K
fvFSMNNZzBFZRv5x2FrQD/Pu2FkDSX+FLvpsqxpeLYe/SXkZ0Zl/j+wyo5sJqY7deU9PGm5Nt/qH
8pkjk5OGfESDCXpoi2GtleBlZflALEL7C8re6ss7hwy9iR+qdkSGisooG4L9rJezQvcOlvsQy1r2
tx5GlKwOPY8hKtP3KNFDHVFCuapNtBQMRVdgktWVSZz4I3ADdcELrW6lor+TktjeLEnVz+V8gPit
0BQ6/4gl4F0roXsJkD3PzwSbWyjK99kRtu/WToswm71SOSIy7fj9c7AS27SVhXVV9SIO1rKSghA0
+GUk2x8O3HU7HKmX2J6tAlgsseFj3eCquK5QOUuhOzxtseNIyqR3MWKIURptlLSzGKhgxyhxgiwg
1TUhEWB8rwtFIKK4DC15vvLr06/Z8FjLTqsvOB9wX1R/4lrI9XnIInqrG8EsXqpwmwB/pNeQI/Rt
reDFrdPVzxHDjDYZUDC8iAbOVQkXupARMTYbV3q7PDWyKSgkLEnnLqX3bjXY6vk058V5kx7KiDyj
ZIxW8+etAkDl9DOMSfi4DHimfDqSHJFgdEyAhdRaFUFGMVcMmKd4BVNOsMRGW/6W7YPFHcriscQo
m1jNAkFL6A1a7W/sGKbp8dbq7AvxTI5ik3i0GHVzDbA0Rw9B68miex5yG7tfrHy7eW0GUz+QfLFe
F3bjzB/UC8ALYouXeODQZzuzwsscINsVpCez6j9bG2bo/nPgMcj2ZDVpWbRGTI3Q6eQvF6EN/e1I
CxTuaIrDyr2Vt5w7nmlxUx1U8u6oV7Y5qwPYdZjTh2FtivdFR47NR0CcwvMVE9Dannq8z+l04PEl
pmxrlh5H6DDqbvRy0tpn7MWI13MnQ5qMQ+m+YZfYGk4RqtjbSnUc9ct6Eyto14X3lhDacbv9nWMB
tsXxbqfzRiPmGC2T5/O8UEI889x+Uj7rZZGQJXeW677DJ92yxyPbmxhh1SgDHD5MwM/eFLNbplfs
hb5/ehwDcdOnIyLdVR+KiL5uZ/95/5enWxxGh8QojqJpk7Kg6wwuVqNZfWjGe01xL759LUnxZGzQ
FNV4OQ8Hjyt4jA7Ry1meXWsc2/kMJ4+4UFfo/UJijzc0w3lRbD2nkS9dF9P7iX9Hh+G3d//4OKqI
Ld/I2TyUhR4Xs/FdR3NSjqrlCBfbW6VrcRkq9JTQ9xejsP8CULb7DHAki52DVPuZGBQ5GPAXmP6o
OFtgOdEYAFC/e6bitbn2Wktfx2nTLmk3dr3OQqdKTABKotV0dzBN+2W7dwuVp3AmI/YvwWY7rLCG
SDLUmiqc5UnfIVIqWuudNws7HbKPqFDxG71Mpbhi/CsFg0BZFp1XCnDgAlQZ5RPsuzG5HYT0vO7Y
h5vlGpEDdEjYhjE9z8S61MSUCM4R2WIUJrluNu8AGc0gzgLMYc2gGZoLOZ3y9FB40dPgH868mI+n
qNk2q3g2ry8NVW8Xp9r4SHZcXD4Qxf2oD9u9v9+UJOZ+INNtKT0WLT2Xm/JKzB2fDOfJssOOWVdJ
eiMhFmuXm7mpP8bmFfU7zHP1Fk5uJT9y+1t58RCLXSvEspCkCkhqHjLGNsE0g2cGzjuvbYtnK9ie
KUMVIrGiT6pVrRxrdLeHd/UdBTVaJ/wfYyK2bUptZWEoa0hfjIJW+HTFVr6rdcUqsR4Ybxei10tb
cO7rwpsPcud13QBUR68rDuM88BPQlBuAh+wT8lYDqgnQQxyrwVG6bDEmb2RJmUVYqmTUJPRJxVPq
f4mv0EWCTS26obBTPmV4vWaSgaUpQAuxMme2jzcvJva+LQ+hY3HxF6fLFgD1/Dc5Rss3Wq432PBO
Cwl0onAXr476QnkLsarQsLxlRLyDt+OYxr9c1hdRxrtrCkE0UrqUZHhYOQtnZg57LLP/5Gp4Gnz/
FIovOoyGr/r0Kl9n9CxXAOd8WPgWWsYpItUF29qAo8clOJ3N+SJIfY6RFNaAsizOPghe0A5J598w
oEkBNKmnDLsCs4Jxeosj+tOOzBdRRtkLmElqZB0i+bQCSWfTtti1+egfJEsAnL65K1e8zaF/0fpf
JBkXsBTK+twKuEAAzFREf1xTqDuAfHE4mzaZ/5Bho8UzEPWGCw08npL1pjcHB/mifNOHdM0wdxyU
Iyw3nkd3Z1QzWZWiGV0O5jiv2VH5HcfEd37njc3hi/fo2FAxiIU6U+iKKswNBSvVcTB67i3IEr0G
h1/bZiHDM+C190w7019nSdkfsTcrRF/Rc0hJqlk+1k+fQw5XPM3Fhomaj9XT2pWqEuxalchJcVHZ
fWp1d+4gnW5xrAxPNhgdkhtx0KL4BkW8wqhf+Hxf9G62/o7qYGPDqy8HWazeVJR1kpbYoo0lo38o
5FaHiZPQrDFevk4X6O1JAL9lJS7mPu9/Avc8GWVS1EoRxh04LNbp9k9mQYdU6/XzGubA47XVTob4
mqZjy6WORaess19izapUFBH6Qyvgl2GTggNIE2SA77M06WCNqDB3lnStkrYSMDJntZmodpnbKpaA
RYuoWKU1RxwnG9XVuazRbUfYssai9AOJoDzPezotb0FHXf/kJuDLoP+N7cfcekR7cuA0q8CZb98D
AJ7qNuf6pt7bmDxjezK11FHnAnnsUM3RmXX+uH+Wk9WkMQFGPEQ/7AE2jgrgauP8cT7mi9qjDb0o
bWYQxvenmXOf4GRGfUyQsTOilmbzNkU9EDhFK8UuvPDRWz3dJzIlIWMajGHpuloxhBA0TifH6oBP
FZWcqHkyfTEiwULpx/WljWR6MatNcYieyzf0ZwSV+c5dijxll8eEaJA20rjXRrzqIYVrwJiCv/St
RzQIJWRNfVJvbnMOjooTq6/GxKhnMiKmd00nhx2IVTbGtW2e9ZgMVDRZVQH8L6K+zWZLxKARATst
0DYHDRPZYk10AK9dwMtuVhCMXnD4mRKEMT2Gn6uENu42BD05JNFzQs67DLio94Vt8gmNiTA2MRAv
bXeVQOTinFbw1hr7NXsJbemlMki4qFUk/Vvw9un5ghm5JRcY4mZF2FsbfwA1cqNba4M6nKuzAUoi
Rn5l86d0CcJA0SWD7Xkip0WJe4eM+q3amYrCBtgFMXtjAdt9fqTJux5ccrTfpIuvKRJqy+JckyWd
CdllSZwNZUvvD4ydxH8pwWhL+meezriF/z9OcUSLeWg9BgxSvwKtp5VGnNfiUfOihw61OOsCuDbr
4NtoAjyYcwc4gTBq3Dzy9MGOPoAR1jjGBF0r4gOs06sPHEREGB68YY3n80w98vGhMvI6D9JcTgvQ
WQH7pXgODvffw+SbG7HBSGMezzq/u+DnE8RJwqKxbO/CxXieyuWMeWCEsDnnOcA0RJwVur1eFyR0
r6ZirZ8zTNOaDREXLcdRnEx9jCnSUx09siHI89LPQZGmI06OM7MrhxwO3BkoHmeMQe5CpZWwIYZC
PGHe2wAVc6ns71/RpPUaM8MYYUXrOzFB3pp6NRjZxEJ6hUjPHMU46XqOqTBmuC3EIUADAagU6E4e
IA6pma1c+9fSCxyeqqCv48fzhY+Gpildx5gQQ2yeZ5izUmUQq+kSDVtE4dODQuScHBWsO2TYJKLh
G5EiiArI0H6mU2dpW4Wguxy1uf/q+L44YhOJVZeovj5olCNnk1mohV/MR5Oc4VK/d/8fffnT2nZE
kFFAwVmKJTWQ6HgXRshOf2RLsRJ0nn7yWJtsW9dGlBgVlCZCZMQxThFPCdmG82MFVIMBLSSrR+H/
sXZlu40jyfaLCHBfXpObVstabMt+IcrlMimS4ibuX39P6s50sbI5youeO0BjHgpwKJKRJyJjOYHK
NfD1chTXkPulu7yLzDEUNq+Ym8XNDEodFPtO8Dz6m+Nq8a0tTZv3+ai/eGQpDESBgd5KxhZy1t3K
8jAS8DbuJXuvoWXxsU3OByCT02Sg6XKRk1tp4TRfE+Tp0WDn9ZhntGzf959w1773C9N+LJJrKgxK
FXqd92UCU3EqR7s39vWe4sjL7FV2VryTnIXEiX4MWimRHJpRjYvgtJTHQHnKz4IGlOc2ePMuN4Mh
6qiXWWwC40UkHdql8JSubz+fvjvkLkvulhzeZ1OZ4KYVpCK+9jjD8kN5w9yXqpDaJS+uXyDAr0GF
sTBVf49EO6Cm5GaIZ93070Nle7+LPlYvUgXprzcXK8XDJ2/b+MqVYOfUuH8X3/avvM7jea8zEcng
SwBK0EzE+mDaOgbQPLwDNb+xBuKV+yE5d1xl8CW9Yla0vGk4WpfSuxY1EVz1bfH1+BbMPc0mKKaq
f4YEaIkU8qDDvSsV/1L7AuYpl+KbVW8fi5mN19CvjYVj2OSoicz1RmBsmqNsovPYH58W/NHQ+cP6
/feZu5zUoqy3Ov5+6Trgj6bLMhpvcDCH+liP+QB3oghzjy8goWgDC4LQ5G47ySFchdtRtPWGVNs9
Kv9P2qnntO3/B6D6rRxzpY22SmNJgUwN5NtEdLHIGUXonyZZRSX5+uKyCszahK7AjEUJ52Yyh6li
kXMbUMurEJl+Zrvri4a5ihqp2PqlsEPQWPNHLqkOf/M0umWa6OhH7u1OkDYJTWWMJdRWgP2iIFMA
/7dAtEUk2fKyr7AgZyCJt9intiz+Ix8wEctc56gaW+sixyMiVdwxKbbfXuxFs14oXGDW6H19pCFz
n5Uau3jkGKIc/SMnipc5WD7iHTAk8fYLBdZn9+198CQ7IC+r1Qodp2f6tEEIg+rX1xe43Oynd7yl
9gAaju+dt6/JITAYECLhn5g5ftlWWWhAtCcsUARdhrTk3B36dx6dABNNNCJo1kT6jaHaNt/KCgmX
dmF/K8/5Wnc5wmb94EQpBnE6tdVLOYVSiDzP2HqEZMKThANMbV56epYUESvb/rJd5r4EY9Sa+kBF
gQXH9M8KdlKEiRtsFpTZZ7GwQW5bE73DoD9G/WlciMVSGO9o1niPc/NTs1A7+TUsQhlRqKUiluae
nY9xrTSeZd/df/SihoQ7sXQPNR99VAacasGoJVmBOFqlHZ3IWx6W0c7MbGTFLrGzACgGtikvCrBS
wIyPK7pxav/Ki4hnQ4HfWrO5TLFTIim5wLbwCTr344YNYcFG8TFdj/om3eP19c+eURORNHieQNZ4
i80hHaB5kBCvXIkxERCD+O4F2zoW2nvD7SbgfFmDAaswiDBuI0DgWvURfEhX1FxW4vqCDVTgq/ji
ZZPm0wUTBRnEUmNsCh1bKg9t8vFx2C0WIPPkoA8H+A0GfJLi0ueaASEooF5BIYoyLTf/zIFegwEe
pOrluKlDuqZ47VmeJtouHBl4X3mcGDwoNRjUaQT4TuEGbV4Rj2KnSk9C8PDToXfOsd3TzA/uHbsb
+9oZLbp7A9o50NnxxsBcElAHGVvpSQR19235vUcpJ7B1lxuZcnDcYBBGC5qbKFQ4zgTLOpzLXjnQ
uUuMn9iZQP47GDcYeIlVPcTFprIqsj5v5cwWvwqU2LHClGjOP3sT/jZ5NllbZFltZAl10h83P3kJ
tyBgPIK+qSPChpftmQ+z/nIbJoMflyy6Fl0OyNoCs7zPDC/ebA2O08txsf6HEfJEMwY8MJM7JALY
dWgTY7Qb8aTGCfIGx3j2bzKQ0feWbOYhhWEn2fcG6iJokHSQL+Btn+BKYnCj6WRTbirYP0as7mlG
8B9tUCxYc3GensyDm2Yy6GEkYaLEajSioITeGVBTURJuxC28nhke3poMeMhZkQqxAltfn2/blmSL
goCPSObOM892XUwCFjbAD9Q8y64tzm7wo5wgGLu4gmtYdrDJalIMTlERndw2iJa+1tHlyWrtx7f6
3sz36EgZBBEMKw/iAWaCZA9GRHVbWWOTcupcXNCoLYPSDkB27HVoDJUvbmibC3jUELEEfe/wmZK4
tsSATCPJ10QvceuHleeVtjVgVTy4lYUlKiTYqvhY+fmU8u+byG4wTkZpzBUR9oQE5RYLo5ZgeN4e
3kyC3WXW8osjjRoNe9SmijUYumJiD/f9QTuJUspG1trRSBEOKk6+VTAo6C8uu8z+irdfeOZwpM3d
lak0xoRHJPHy1oI0TNWQzLnYbwOiE+4LdS4vORXDRNxjmrfoSrnegwaBJOCDXAyfvBrTrFlMpTBW
mkXZJeu0e/yDBv8LONxATo9qFrdAPtuAPZXEGOBQxlLSBtCnQnmwHrHyDXPtNm10xPvhG28WC+tG
ed9q7oU0EXr/URPLSLUsGCKNfquz04rQbxNRnkQ8kL54RsgTxbg6zRwzUKxAFE3unh0L6YuO3M7q
FdJev9Lzf2eF7MSBISF7UdEPF/jRURmJfkVdl1YbYh5/x2x31PQQGYdXgQU9NG/QbPBLjJCtPUwW
m9h8gV7HkGiWU6KL3hbXVLyxNNBiHNyTvlx+mdl4cPpDGH+YRHIb1fTmOVunrgmkY005/veNnAES
sF+vnAB0tgnGVE0LrztNRzcdczuiq6BdhOKGoBoT1LDWfzMtcb4l/d1/x6/fYpirEVp1I5htBvzC
bBcG7kGX90LLObxojCOHvQ2qNEq1Sa8g3iHhPsS6ogvIDgkO7rFCs853cm73Dzm5dkaEhoBQgULw
ux5lWuoXPXjgkc2jPgdpgTUvxzs7xzkVSVF7IrLQsMfKTCESjc2gsvnYKt51pW2bpYhK3AV+1Xms
42xX7FQgcyuUthXMrqM6prsSNMqL/eBzRPC+F/33iU7doI5p0xTQ6TxukpJY+xjREu0bdb54W4Sk
eSf6lxGyYzipqiei2MLWX8+ALEdHRwDojRZgXuBoRa35gbXfJ9cnWmmmGOrypaTvR0e0d5Gdl6Ra
qCdj9X003ule2P/DZliedow3FTRZB48ThI67V+xzoCnm2CnWySY5gVeF1/o4yxk1NQ4GOMI6v2Sp
RK3x7LXHOHAQ5mFlF2rCb1/f31zi/vmQ5Pe3YwBEvIWoQKsQR/lIzg5izYVhdycugMzGJKYigxHd
QrwlMgY53K69XqkmUslgL+v2mqut7Fj2Up/7/p7VaCKJeZA0cqKGJpTCAWpvMQaoMDwlLMFTwIGq
uWKXhg5YScWiF8nEqso/75gcXbM6qFVcY9U/FZ/WoXuvSrQNrcPPx3Y/V0f8QxITIPSVLgiZqUHS
+rzzPk/128Fyf/0keOmDxD61O6JxI+OZu4aZN0mUTEunxRXmgwVilJd5aI0nHbmaV4HkdtnZJsh0
3dJ5ORbbwv/XLOcXD7zm4j3UwEAOIBuKKqKR8M+DvQzDVUrUXAQge8HqRNdbk/fBefqBLSBcbr/7
RBMDKn9IY+A/LLIqHfpGvKdoc6wkww3/YXk38hmS2DuAxya97xx8/1E9mR5G/gob/CuLNZ5ajz/z
3NNHl6G4DBYKydDvZjCBt0urFU3WRSKqZ+ut7JYqCuGIqkVIXHxbS7qIiSORggmj+x8SmY9ci8Ol
77G645Q+ozBsGOBbRToYPU/D2x5x9Ss/0TIT6/4hkbmdQyvE4RjEIi1FbhUnOFHmM6RbuMuN5yKJ
PyRRXJ+cZpZeR5D8JrCiFvnZ3Tg68tfbwm4W1ukLflCmBIM2ukV5XkqdcRi6LMkWqsOgeIIJ/ym4
ymUFz7wUBqWR3mthxOMGdDouVt0bBB4ytml1FFkZTAqUvvluoivgM32zfDvu7W69wLIbUGLb0Wtx
sK+7o9Py0oZzLe9//ELmI7TRtauwEgu/sFmhMIFVFVvY21j5tQuuQByNTWxzc1WJRndtmp9gZGx5
fe9z8PnHj2C+T5moyTUScUygs9YIhndRk/BMEnPDLXrefzPyyfdgHHgch1ZeWRm0xau7Pcrv15P7
8l1+8p73c5WuPzRiXHc3jgjtImjUrBxnYdUgHke1Nthv1xpRSITBxsJLthamChDR+ljhvMWeEhiE
8GokC5tbNZ579PzxexjfLifwxHpLP7PjfKrv46fugIcFbJc1aTHySHNG68DiJHDm3nxTqWzTi3AL
5FsqUanr7fB02cslaAEj51ld+uGmR5oAm7kidyBYHIH2vdv6K3SGdfPJg7ZZoPn91dnul9gIo94y
8TMGFBGRBfGrReD12LJqYfUaB0ZpwP7AwljGvS7MU0tPSxH+Gdc9iJ32sEBigjvoNo9pE6WYl4Pc
RGolNHdBHtLiqUKkEGnx3hYwzoGBDhvKhRl319j9sB4pyEBaAjImMW8LKJiTwU1WuT0uQvK586KC
aGi9eUpTkjsIUgv/uOp9+wmcTXZzAR0WRVj6qEfJ3rSTt39SvPrD2hgoK275aEU67hzw9IzqFWa8
sFuP77c4IHIH/Yk3MeIkBMsETj7YD1JBrkFIzOD76oSxF+U/uoCEoyPEBOs0rNWgfnAMbCam/UNL
BsLywlJbMcD5Ixkl2sLFU7/UC7pEx9zj3RuO91IZEMPAYZpJBv3UDl0c6oaY1t/Q51yziHweZNLf
/Te7UhRdtExJ1gy28UlohObWGTjVdPAsknZPevBDXBuG+0/ObyKHOT+jlwKcHuS8ek4QE2RJRPQO
U7vkCJpFgokg5vQ6pe+s6FbR06MOPlk13nsEb/BYzFx3LcLD3+fGIDsyhrUWBBDT2LXjDU/KOgC5
44b8XMKzZGRRb++Zi3TLTZbMWuJvyeyobayaYds2kNxjLdrbr8ALv2Iy9nYKAOKuYZu9dBNhzEOg
0cGFIVkU7mT3Zl/gtwLADJYnHbnV/Jn36fRE79HK5H6nRRthvQr0Ush2LaGRXXPfK5+XwOCdHoPf
mhFomlpAirBDdPWOaWj0u6D9wn5sH3MprT+0YfHaqsAAS+1dN2xH/hU44NNWC0wpN0vBWXzRVpfL
br/nSJ11uZPPxWCxKWdl2l3oGbZ2ujM3jSef6yenePkWnK/I566vnitB/KEmE0JezatUFQYEgpRA
cm7bpiHH7+YTWMVdOy7N4uJEOQZCbrdMNK8alYWlVB8l8ZYhScH1duTmB+cIGP9QiwERcYwxhHCF
qMKpPbrl9FLaGCy2iG4nrnC4XtajXe2/x5fFMfO/Ddo6xPECVMIDXL7b1+Q2YMtQZFnUfug7NLf1
n6+8DrS5R/5Uyfu/T0SYYOG4ljVENPZ9AzBe28KI0fbvBfgz7S8e1c186IS8k4mXtShJJnMlrokm
3DrMqpz0VVWQbpv/SrbXl5/RYlUnzrHZ4c27pgVNzknOtcTq8kQucyl6o4mloobcaLM+VyckpJQV
Ehn2EU2EnAs4k7L5QxRzHcSwry43AaISkp6kJ5T7j1+cKz6LyBNtmFuQBGFVmCZEFM52174ZLkbl
jovU5+UL55+oE0HMHTBLMdUadUBkUC2QmLyS5BtVIczt0R5C2a1MIh0qt3GSk+sWmEH3hH2HZz55
4fU0z10FRdJFrE9DAQmpGVyViZ1ejEgMNH2kyagisZWSOLwgaDbvo8gyXmMS/k9lqfRvSRLexNqk
t807BK0boKm38u3vfYcmFIwAc77hXNA1FcccraLl8TDkEJcQ5+NjJDsf7NMpeXpZcDuGZp+gU1lM
oCIMApz4jaqGN/D2vDt5oLv2g4UKhhMkz7nx1+zX+n2U7OMzReLX1NL/PUrd7q8IhvDSPoV+74Ji
9Wsf8XIp97cdC5UTDdl3ZqoEI94GBu73hSifybgSJPeCXe0rc71yfYz3/SKbgDytCGUZ0vXV3kEq
70s/gBbtRwh2EofzdedAYPp7aAgysVfZrIRSoicuXt3qtvb9QwT+3p/v9oBWyG+7lr1/NMSrT2Uy
YY0wKLGW3nAG6/M5QpKYvD2t5EXwxAmfeKoxEG4qwrUqU4jB7W8krLa69Pta/hEKtlj5lrF5fJI8
22UZ+w1FD0N02OHmn0JCF6G5VmwvfZ+gBRxPvcyOfwHDSy5Pz1ykochoSJEkmgzWmdNsUYvE3pAA
jxUBzMrkDNI5TDvmPelLG6UZnsHMxaRTccypXlt4p9sN4hBEtZs+tuOFvQ8wxrZ8fJ7zV/O3Wowj
DIw8b2/UMI3DEQ2KmBh9/PdnPe1UEcb9yUF6AeGWAEWcXrajo+Tr55X6ib33i3DHHe6ajbGn4hhX
GNayHpsUarAUN3WcQl0MXmi7g/deLlf1x4I7Pj7HtIhr9vsEGeC+xp2JEQkoiEJ15mD9D3YQUcpI
/5nuDrBpdbwjptsQ3eWd7dzzaCqawfFBTkLZTCPp9Dr4cMdY3ph0ROeZPsdE2Db1KjdvSl7gSOtj
54CcAg0GHAiZfTlPFDGoohN4LG9dMYxY84IAhlJVguDcpsOUB3MD8gjs5vtxxKrmL+63m6v5T78d
252utJehz80QB+g0roAvh6ydzwvb54rHf0hhoCMbZa1qM1jIq/ORxgR7msNnkbyIBL0ToUO3Y/HC
W/oX/+7+/rJJtkzYm32hVBbOs6mIRILleKW9GqggoOb6zfl4syUDBXszUFdR0VnDUvXEY6WXvXaV
Ts1gO+KLROtVT/mzbXo8+r65blN9KooBk7au5Va3Uom6NEcMlxcMTbrNbjVILrfVbBaBJ2oxSGLK
aY39GRls4+wkbrVQbAe8ZZzHwWzUNxHCgIfe9Z18ayDEMUsi/tQXx+sbB4Cpp/ibLUxEMCDRqsWY
JhU+TwdbWITu6UZK21waH5K9qnUu9cu8tf+Wx8JFWYhy1Zn4RqinKWtpUTwXV7soC1ewnOi67ke3
7UjlWYkDYn25wOSmErt58/xY7Xt4/kBtFlKyDDszFCRNT+ubi1H3ogWq0InpJiSvgY8ZB5J9Hg4o
Jjuxp4FeSj9dzpghW67ccqnnpFkiyuf25MwC9uRsmDBQv2ZFow2xdCpMknSLcbSRahrIt37luHXe
TTEYzLFKDVdFwFfIZCeyMFa6iPaL1cuqLAiXe49a0KOjZmIVLW2M62XAUdO8yHa7jEF21hJ/s3lf
rbgsjXM9fFMMYAdjLsJ4RSoX0rb9hWDXZWyr5+CNRyE3m5lQNENBbgLcFjq77lxvwlpp4hzXxg6f
FKf0g6VyyBb9QaVLdys8alEvQ/1E+UqI/vLYeOf94UQ4c2cvcasHalZKiGJAb7zd6fYO0e6hRm6r
cnubVucXjnr4R27jt1iWZKNIpbLGNizppBWLbPFk96GtrtFWQZeL/KMC8OSA7xXLic/vA6lWAgkH
jEaWbevlBOu3rNZB/n/NJT+btVBdRZIJ/Hho2mHOU1NAPhEMFfUbnuzqNh68h58E68RWx28QpT7+
evMO8bc09hgvclA01+EmIblEi3Lhqv+kI6pJ4aCPgCNr1oFMZDGRk3W1ilFToNl2G4eO3rmqjCba
0nupP44J1sL4PI81nxeZSGQwLK6CTBsraKeQ1stke7MCva3bu7KF4o3zNR4fa8j5dAoDZHFVBPmo
dNLJ6/xsoXpHkbNdm/u5GPi6XJNRSDtIqARneK7BL5tgg85yzZsanMfkyckxb60silWlyXByDtJ0
FxdFYoxBolueT44+G7JPJDFxUn0Dd4F26yUkk84OfameJHIqX3J7aW78H7ad7BbH1D0i+uT12czj
5kQ0GzY1WpfIXQ0l1x/bD+80lASbFImdLiIi0l79/YIHW7w7wARRY3ItArWGtjhXTbLFklxesjWd
/j8ONTnGq+Yz/3xslbOFB7BC/BtR2O3ykWRESmFBpujjhY72tM69bK3KFnz7VqxSm59Em41Hf0tk
k2iN0mVGpMFMX0HeE9nolx/9cnn7NHnPyvuV+ps/n0hiMCWu/n2eWg5WClQ4PIrOr+07upK2mWcd
tMOvwwlbJZuXfiFEaBDKl3qH6hXvfUvN9NEPYaBGzmu16iVqS2B1qHapl4HS73z/qJTiFL0cnK/K
uTcsf4kRVlWexrihNTr3vY96aZEb0vbrDpGGt9I/UaXjSJx9qU3OmgGftGoultI39KZKOyy4Hu4t
aOpprLivbIV3nAz+yLfIEs0Rskq38uhSiHO2GWwT3Mw5wRCd5IPE7b133TdfBaUQZmuwEBelH8tx
1ryD5hkzA1CarOp6FOL6ZBtqY583W99VuLDcFyPV6ZEJMXAkoQX+GljQGUT2qg/aRLCuxW8FfGTm
2v+tvTJAVAeSlCkGhMWpvV17n6VmF4VvPjnoSo3tyz9h2NYnIKQyYU1OuRt1Eea6RnSId92FWDY8
5CJAtumxnd7D3QfnyG7ILG6DquUX6lFenXwV7W4xpr6Wy13mlLagkdq3ESSuUzvagnEz3X5xu2Lv
GzYe/QIGlcJrEOt6M8BNe9s1tr5sdzf780KS1ZKSwrvpYlUQ2Xt/OXKnzjghiMbAUHjtzawNAUNb
B/24tzeeA5ujWZl+x/u/T0LhoJWwulVq8R1bb4teNcUrvPyls1zLRecUXm3H7jOz7dZfoQXU/9na
z4fnq9+gI/UlAocPGDr80Rd3T62LjeepvXjtO7/nPKhnM6tYw6rT1xAa+dmuoMutNoRyEClSCQsM
MKfL3rkljnbxhJR0S+t1VWHd+nrPyy/N1qSngpkr3LeRVUvhXbC410h2IRj4OG/FAeQLq+ZdLLcY
reelJGejwqlU5i6XYWpJJciGTsgMnnfb6yEJbemKbjqVc7Vmw8KpJOYWXy+1DqYkKslCn7tqZ7Xd
4ixXiittjffH93i2D3QijO0UAq92o+YJhK0xghSWXvIR7fTTNXKapZ0b8Dmlu8BKsKvz5D4p9ipz
F7jYukF4fo8WaNnbPP0dzG0WIzy884oqXUWOcEgHYhcrymL0WN/Zl/RUDnN3pTAr+6s1Ql+Mke12
pX3A1ivfsF2ygm+j89mxzSsdz+HFVCbzZGnqvI3KEbr1jf3pxSgGoGF7xeVI55novRFnAhulmvzL
RNf1UfHfQTm4N22ep6YByKMPxQQN13gMdXwsHKC1224TzGKjYzeyaFvrF79mST/HI2lMXBC3ealH
AaQFFcF0/WrV+j+K1Z5jfXNh3vQDMYhiXdo6q0NJOsnJUjigHj1GdiDwJr7nBoT0qRgGQrTGktvM
pLb3itakHVqTlgfy/OaCWgmMQms+ITXvWzFIMvZSfItT+q3WteNoIH54QX/1rvQiDf233KzKXOw6
0Y9twui7NMUEOMSBRcnysjVGJLBvBs0Rj+/wbAlR1zH1pGuqLGls7CGNWiQpYDA85ePCoGnc2B4/
u8h5WaGEHyP24GZw5iLlqUQGnWopF6JcUhA1ris0EQtoWMBjEpmw/V7gFLRnbXGiHAtQRTQ2TUeN
BKeoZraGQ3x9fICzeDQRweBRpbcCtg3I0kloSLnV3sC409gXLLz9R55sIoja5wSQslFM40sLXTrb
SZ9zu6oInaNdc1nZ5qL66fdhQKkOI6MNLvg+6zYgiLJXT9junOz2R8oexK0Ezdr5RC0GlARFqONe
UOGrjJ/Fu4SFEFfJSUQHyRMubyLP8hhoiqK2Vo27Oay9j91ISpgDKsigN+C+HnhqMfBUirkFggMc
YuGApWh0ct94EVaACV6BkN6Wv4H65PwYWBJBEJ2btUYzhtv2JB1WsvNCPe9jK5/NPE2MQmd6wvLi
UpmXDGKQUFb98/bjY7fEGAZWnW5cVCRf7HXkPxbJQyaWAbJNhKwVE1gGGCC3FZ6yshtVXvy0LmKC
x9B/eZA6gxWdWTWKJULc61kg6hLdBejYeKwSB47YNpfIKPtaiiEiikn3S0TXhN3KPIuY94yoGBt0
ptrQLAaRwgGLZBIw/uJFFfjwjUtv+ev5YvtwjCBfsrGQlJ8/m404JzIZcMIGR7WOQh23GONfH+1m
eBJA8c+L/e5B19+N/bdqDDT1dS9H5Y2KwegmaP1GUnhYro1cVWDzmmsoGDySxQDTtepa84rXwwlk
/NIhICvuo2/eHH5rw8DRRa40KSoNCn14m5y3pbvtI5D6Klv1fN0V/veCH8XMg/tvmQwuYcdRBf56
aIV047mSSR0Rw01/hAU5Il/N8Y3zePtbGINNo1zrUZ1CQSpse1k+vk2zaWL9L6PTRQaT+qaL40SB
Lob3iVbqw2GZLWg2HH1/Ofa72Rxxs+HzRBwTtxSm2gWjBnECoolz5xbHdF29gsvF4Qiag3QDxVFK
jqyieZOxC7GLsnRANwbGeJ3g/fnqILGPuUWOlDkPNZXCWEKPKYLk2kAKSgkWkvoqcRUX+/A42sz2
FE7lMEYQp2WnDCXk3PfIgGzktEQ/LOZ9f/zAInVeM+hsc+pEHOuoEnkEDf8V4sC943gh4omTtzNI
gx6W7bBHs4JBdnSUgRxu78NzoZFnd9hUWJqKkeBFtt2Xb+A7enzUs0mW6W9iLOeKldBldKMftHe2
J0zYE6yDRdMQEBlkpF/WhnPv1DnsmgpkfJnWG4mCGruM6EP2k4GoH4gOrt+oMHTudkcu20Nup95p
eTiATr+341fk+DQbDO1XC42sruS6GXmyUTvjsfTNIcL0hzG+qdB6Qa5y/LDXCm0gFp9vcA7fpgIY
RzRkTd70BT1qb3uzU5Eo/v8yG0rvPG80m/6YymK8UWv12U2k9xRNqxgcRAYkc5YnEN6K7z/jN53k
ywLj9q9lwGtB450i/ffJU0Ctu15rqY0r2DlvPaXuY3udzUZOFWMASL6m0W24f6X1+SPC8ueD4W5g
rTE2zXPTEnNe0DAsS7awjQ7sAcwpGrUkDj1CllPVrMDnJHs1/WhmsjENThA7G1FORTHn1opNPWQY
iTmtwTH48ZE5YLVxLf/qYHKZA688rZgjBPVw1GsZRIn+6/ZTPSUeB1dnW3WmyjD4PWo1xs5TSCiO
rYvJAkoowbGDeRfx+9Mw0G1Rgn4jhAiH4gYWti7RoMPvgZ19XExUYbva+rFQldhqqT173rA9Rbtf
5CftcMLM6vewWMQ+7/P8B0j+SzW2g20EB1Avjg280nnrgXMRWOg/I0Smg3u8jMdsfWeqHwPHgWy2
ei9BPxBjnPJ9SMJVGqG5nqAW6GPdon0sSvIN4nPhmXYzf3FscTaXOZXPoC6d8olHGfIHHx0LAEU0
q+IVwPO91BzYiHkqhsFeQ6uNYKxhLph7uZFwW9N6Cccm/wPo/v5wDFykJtgm4hK6IA2CrdkkaUAq
GZOr5xR+ba++MUa3/75gOwDnLsxFf1PlGOwoEKtXTQ65MBdgvPneLsTP2ydPDO8MGdwY+n9D79ox
92eLbJsf9UKt0ZUW46uBedin3TMc3eZeb1PdGCi5Sn2UyhfohqUHWyz7y0n0g6cY7/wYLNH1ICkK
6ixzkj6rqIDcB9d41jEf+PxlHSxds1ZVSWMqMEHYueYtP5MVpgbGDcI9y8b1jg5PK7tZq2t5jRkJ
zilyNGTpm/VME4D4gJS1J63DlWWX3sVbg2qRI2fe+//WkUETlIrlRhpxkmtUMvuadAJtonCQywKF
5ue1RjWcv49xdhJjYiMskfNo9aJoNdCOsqah9+hOVIjdZxjH+Pnsb97dyL0PY9y4DxXOlWDHWMVC
G1Capufaj463RGshWDeOwjPt7wdjNbcaz/uODMIk3TgYuYLzRWsG9scqC+xhv9no8n+nuxpCD51d
2EH9+KPy/BFL9ZzKRoHsBpTEbDBoIOFrT798UOZsXIzk8450VpopiaamqBJetLrKBJBWfBWChKq4
HT2kiNBtQErnTfNX0BBtt4Sj3dyRTuX97UhrU03pAwhMeCskD2/khNZwZ1CIZj+J3srGoKKFRhhe
DmcuCsP0syFrCg0uNelPPeW0iNoBO51htF7zYaBBveBd+znrnIpgbqMWlxdJuUmwTsfZfXbekQPO
s8HRVADrvEcrlLUUApDzoo8MtGXg/Yz5JxczJ9hnxJE3h6BTcYxpCHlb1sIFR2ZWpA3Ra/6LI2C2
x3UqgTGGRot6jH9AAqrGqNx9kiuNgEAi+NjouHIYjw06sjZoWsjBy/4M5szIPvnGHqEP+As4ouhP
ZiOfqUqM144uQ4o0110lB8CYepIP1jxcJV5GbfZpNpXEuOqmKiPslR0pOKFbULqBol2tKfJHZAVm
X4fPdj8XHEwlMo7bNNq8QlIFn6sk6gkBHd+jca4pm7PJ6yJKtA4iGtqgh9gR0Tgy1m/okdh/vz7+
Vhz7ZqsKWVEqsXHpcYCDG108U+IvhJ5Hu79Qh60k5ML1ll8DfCOtdsXqNYl9oyeRYFcXu5TAJmmk
juwU/emxYhwgYosLeTVYWUcPEWwdMWipVgubt81hNpc3sQXWb6QZppFxr2jG43zWbRU0lYCijXs5
PWErM9faZ0sZU3kMVKhNkpgtBSPnLJ3F75xUyx06Va++2tkjxosWq1wiL2VE9scv7lXjfUYGP7Tb
qI7dQIU7HXY3UcZGHm7MhXJT/Vjc6MshlUVYCkYnboebTdeqXZ+fFlgliy5njuXzAFFnsKMdgkFO
I2oh520PakbvZDoHn/T+yxcnnJlNTkwVY0DjVmTYWqvgloHdXVncfmrvX4+tfTYenUhgcwZji5UJ
2C0NZbbwu8riQjAcfDzQyRO0LaBzzz92WLa65lV2OVDPJg4yrR9HKcYhXvw9txmSB+/szKyktEkp
Nvjrr472cx0tka9GNbI9qZqdpqC7Q5qHW1X7D9HgX3jFjrNFaWBqQnj3KciLYaUJiGA/Q/cdnC0/
XPu25HlmDgSzA7QKqMd7I6YRTfV8eT7y+KR5KMUOsSWSUaVo1KF2niO+SNzr4ka25BISJSRqC774
JkEQwLvN3HNkAKNIkl4BJQQ1SWy5HheRQxd3/8Cy4cUenTv/5XVmFz6JbX/VxwI3APHN1pOcU4l9
wxo2hS8BVV88qOL4aHbHU6B1WhnL9/umeduP6CvcJ8/JKV8Cq/4fLgIDIIUuh9eyp+IcBInn7avo
ny0vluwwJ8EBBbELtk4+hhTe5WOTB0YVjKCIvaMxMi/e7uCrJ99dre4DelymN457YdMFpXlRhsyA
hh2aas7bbYAyc+4urNjd8/ZfcEIDk3mjlNe6HlXl/u2C53yD9ACvrjNbmZ/AMZseaM0cLQf0GQS2
eDyWwaj+jtrWEeUCnm+ZzaZORTEvlORaFoOa4ZqhpwvEZHibI30bYgnqs7khZPOOPSnY1oNdPXQx
EI9KiAcu7PIndBNHoSxBURBCeKlTLXzfdtEhhRcM7azgPGLuzMkPXhZsXqDV4lZLBohrbCSqkRrH
huieYMTy2Sdvm+wH4q7j8HZM9wVl5udOnM2SOEwPm4lQ0quh94YB+QnJ0IGjOsGFfOMRwNGTFzCY
TGwC1pmLICgUO1Fbv7oReu156WmujTKYMuiCgS1L1EbxxBgXiv+CzhGH68R5oQm7z0lCqvMilZBT
eWc0j+DdeUpRiQ6cw7ImqkNQXLVde5EINi8ZwTMXi0l4tOAcHRMFos+0D8f7XGIJGrxCv6CbZf1+
H3i+TnrsTNnYTxh8ILe1sPlKO8LL+LDfE21HGhJLsob/TEMFxeOfmRcQx3bWoNT9Rq6eJFLqNraJ
tU/idRvdiNC6As9+mJjib/KYl0IXSHrXaU2/yd0WiBDv8hfjqXQCkINKLn0df12daMvjHGCA9V9S
LRUXQNFEk42cKklrw1td9ZuhXF/QVY1JFmKWdCeCEnyZqac2EXnspGb0NETMWIvYKoE1BSJzH8ey
SlIw5veb2im3BfmBacjHAuiHmQAOVekPAcxFvCloaBVAkb/plG2uIY4OFo8FzJzZHwKYW6jkZiqq
DTTQk97tkthuwNIZugl2AiILijJHEfLSgEzMzup0N9ZJvbzvyjFpBIjE0IltadsotrOrzvky7KjJ
36Qwd28I08Aq1LbfVI7kKVj6W39utNVwrsFuF9j52+NjZFHmX+LA1gCWPtkwLeYca3TcXdUOFt/Z
0XPnt0vNkwj46/2bp6GuCBrj9c2v/oe0L+uNHMe6/EUCqIWS+EptEXaEw7sz/SLkSu3UQlHLr58T
2ZhpW/Y48M2gGtVVSFRckby8vOs5kTzcAKu2PRjXdF+HMr4Qh3120XGc//sz2LYJqyA25v9H6EtZ
7PWCCQbbDbp+iPTo8rIAjszIvTWwiXvB/d34o5vlM7Ld7Yr0pdBYfrVvHxGffx8P7T25oKvbJ+OD
lI3nZJlOsdZsmA/+cKiG0By5NeVhWerXbvxm5zIiM+WS/XRKyhftc9/iU9lGXx/15+r73y3eZIBT
1/U7OmKpj7fBxWrHpR/fGOpUNr3lu/hxYTncmPwjSMlDNzsqLLUwggHAc6sXpvV9l0X2/Lg28dBy
lKsrFpAq7MZEd7HU6d4p22BdE3+NFbsZzPnC7frc7jFUoEzquo61ia0o9TT44HGFR5IMcyjF1cC4
aqLUvLDZlwRtDGwPhLO+nRbc4hiFtf3VCKrer4/z/6JU/13LxsQas6WnMsOVUaEFCgiTm7HHzTD7
oSue3YUUBbwLEjc53P+oMZA2TcBtEoeyjUTfFKMDBpL5kJsNnytM6KqeV/rPWNMAuUmd3hQqxrD0
hUM7H8qHt+SN2I2JWl2x0DrDXs5gIEbgVr0IJ+WGuHRLP9Xh/yPnQyNoxlyf9A7k2OyHXyXVraGT
5akc/mlw9l2L1yFstc1RNMX/58F0YZ3ndXxYJ4B0AWbjocz1LzHw5n2xWiqKysX2+jk52LkRTe1f
26bxagzgK9WxMT8Z6SUtOt/6r4RuDGA1TiqbKghtrPrON2SAukpQyCu74pReCw2O9WfHq/YE9zVr
omyVF3yubb7jP1oF824TBsoXAJThC98s21z9brJWE6af1k1iq8fRLiOVDq9mFztER6O37Lup48IO
s1IFTQ8KMfNBIxNuZXJfiut+ffXYcazSq1pceB62gcuHjzvrzJuPm/pCGBgygl1zaUzTOlTsNh0T
ew7T/jhhS+7NZd+m+oIqnG/Sh1PxTNeCUYYjtU1LNvU58z+dxaYCKepE2UFVi2NvsB/rTCPfNy4h
rJzP+SuJGz2wl8zqgTswH+iDsXtMb82r+cq67UK2vwTb9LnherM46/2eWnVeZd0MUUMdmfFjGroh
TW4iF2AZ1c0hvWCJP3ct3ojbvHtNlzcF2Lrmg2GGyxqYa+gejL9GHbZg2Lg4bvKpsXojbaPNmc/K
HIjI8wG56/26jjvRBTa1OD24RZJlx8Ex8UfPNpFBY5bnubW+3OsVz1Fvh1/b60/tmQeKLpSsGcXM
yft9dlfPkK2w8CljYukjRY+ffUFtPuqpC7Amj505gImNUOK9CDm0sy2kuRy+VTFQec5cqF+v4aNN
hAAXv+6a+Af7H+Pzm/u3LoOdLy0EeKJ5NPpgmGNRrzx3oq4DIobz3Wr1769FfromjwLp3CSMAsD6
/ZrShWi1Cns52N8mxLxFsHDjdjwVl2bWtmUp2BYs6Y2gzflYRDlkWSAIt9sK1E8xc3u3PNuhyfMr
D3BN+X6I/6DQ5/KuAdcUu51+Prj/Lyfo+QitCbaX/mv6e7PBDBOdM+2xwZYbiKAHmJgRphcch493
Agv1MRjqnnnx3C1kC0u7oXErdznUfpDqETiKkVmEw3xpRz89uTdyNnevtEEk1Tt0ORSPxOVNnxig
6Hrpyd1oyQtL2g7p/+fw3sjaPAyGWeWA//WWwxyXaLZUsQqdpERfih8sN3wNKIAh8BfqtA33gjJp
Yd+uGo6cYsHhCF/0wD9e9vd7fD6DN+fYlUyWZu3jexAqVWAEcwfuXVr150J8H/RwGCkBHsZGyKwr
W0wQ4jqxanm3rDhFdcFsfWKwz0v5r5SN78xW2bWuASlO8dJ498AUq2MHPlBlv06AkvbqwJ7phfP8
6K+DNtHFM/Avy4R78H5lTuYv2hKQ6ZVxwX5NKLarm5YFrL6U0/pESakJEB8b8ZBFzC0gzGLWjt0O
3XxIS94/glOnuk5P/RW7/dqKfXJUrou7dr7XludtqxDK9BdWDuV6aAuCPRtPLTuseRd9LeUT/whJ
K+qDc9GlELJ9AEb0Ys7TWqwHT57kfX9osaq63dkjz8lp9rkywGiCf7sg9uNxQSzwVhiU0HT9bdHK
g8PolQ1W5yMzemr2KiaRjFYEQUb0Z4ztLFgOZnQpqfXx6N5LPf/5mzvm1nKdWvB/HwYUUi153RTc
mQNqP4qiCFS+u7DIs2Py3iV7L27zuDqAFbKogri1jNPs6PTAcOkf9XSV3pegf/WMyLEjw1l2SzYj
Z/jz/0/8VoNE6RpTo+r1oH75T5OLoGBnePEO5HyJiNXMczjg64WDvXCu22qW6taslcCFPTR5Gzjk
W+e+LN8IckHT9Pfr5X0uiZ5hSgl1vG1FxBnGCq+FATUZHwrjiaSvWf/XTv9g5O9rQZ8k9HCM6B0E
NAKFsv5Ltr/RGp/pMW+XbD0Uoxd2RR6VXc7x4BpIJA467mTQphW4Kg+Lady1r1oNF+ALzI/v7/kL
KGhhz6MxaNR8r7drtVrtoqr1kO1lpLJQZrv23EGUPmT37CoNHsaH5i77U758vfKPvttZLLPhXSCo
Re/ke7FWTRRhAvq7uNx1+Wgl5ho7DleqCjrvyrr/Wtwn78Z7eecjf7PRFsYQ696HLVrI0Vgfhh8y
QP6UhG7u83bdI19y4dH4fGOxocxB/tT3tgC0rWfX0mvletCxjt0I+HdlkJ//2jsg3AIcAAFZ49er
/NQGvRG5MQr+aM+DmNr1QALz2gm9K7rHCPMFnd12i0JXsJX/lbKFR+09UepshZQxak5WACDBDNXY
0/1Pzb+L0AwQpwdVIsM8tC+NOX6qrG9Eb15ibyGVKglMgFq7IHc6Pqw9t+xTtuy/3sntHNeHRVob
fWGuMqmEJIckjgVk1noN6RqD+FZW35r0sc1o1OvEIgIQceYekUKwDHs1/vz6O85e6Qcz/2bB52fg
jdr2Q+MPM4MSsfR7zn6W84V78amle/P7G6/YX+1CZQA7wlnW7b2fPlf2yerC0rkU+36SyfGQGMRV
gJuPoWN3s6FNT9Oh6qE1Mwh6ned1N/N2p3ZV6MWnBuxNZgBDEDdXwE8ZXi5K/+y5fCt9s4+TGAdw
JEO6e0VjVA+COsji/NjvPNDKnIuVNvg0+9A5Fkdjj9kN3JoLqaxt68c/jTrDrsGPRNDqso0FqhuA
JYsBW63iITJOc+xHIqbhELV7a0Fu1p0C5XGknK0qnlAJDy4mOz4zD+CKd3zLtFEv3cLUofy1DDrT
60E+K3C53fePza31w9NhczO9WNcqsAONiKS5nk7qgjX81xq6VeS3sjeK5oE+qHHIuB66qONLYiX9
vr+d9+lffRjukHZxwhYjmSL48b0NnimioDEAn3QRPSU3T08+zwMW3Fcc3D7fk8eB73OOGi+6QKIf
BxHM0eGmv7FiGqjk4Wm6du8v+ZSf2Z23X392qN9cw3GtPEvW2LkauRp1XR+qiyhyZ/3/sEE+szGj
6tqI/jf+YztgIL8aVthuUR2pzOpA2YO/A/FYFbXWahzraRy43Qw6kG4bVZ7s9nU/FigPCTv+n1sd
0GwjAnHRZgIH/v1yFdHm0uXWesi7X152aqoL1vWj1cEiGWYCyRm4gWx9jor4Zupk1D8oJ7gtD+Oh
uaqOXy9h24mK68YwdeHj8fUtZJ+2DkZuDU7lTUV68J+6ZxJlsQwQJYKrmMTWfgldHmW8ii41eH1i
5iCWUmYB4ALgpNvuCJoR3QxWnx7iNovWlxrYKBqzuXCpqiFIWr7snReAGpM0XAukji4BfnzyOEO+
C88KFxxmxtkcnVELexprlR6uWRW4V9azcVO+Nr9nbu3ZKztOoXzsblVS7IYdDexbctNcuOkfjQzz
bWa5jk8cD9u+MXN+diaFtdz0IOoy9A3kAW6pcYsEGRKak3UhxPyXpnx/a95L29waU7UmkyAARYVa
cuOU/zBADs9OVjJFNM7vB8xJlIkL4lGkBfnjvRsKfnuDufmXGzOob6f9HJHQinVC0BSwRhbsztdq
+PH9ZnBukcO1GAgS2TZXz7K19GQp0kPWYLRB7cflwgP+iaPyXsLGJcpJW6VqNtjBSYyYfhsS+dRG
w5N+YU/9jQSVpXmbXcqlfeJNvxe6eczTuk4BJotlDffqek2g6VGDFsPmf4qQc77FSIe4nukgi0Cc
7aPpT20G9FbEP7OV87G7qSO7vHPMEpb+64P67OIywmxcGg/nZP1z59+Y+FSqSXmZaRzqhafH7Fbv
7evqQR5bAqQmsk932c1yoE/OtTilN8ahu+AebE0iKoq2x85EFcxxcH83x2jWrp671jYOBlJ0Iv/d
tJpXcuG9PQSyu7DYz4TBCUCWDmtFKnsjLCWL5cq1wPj0sG9u8brsarFyv+nCbL36el+35uC8rrei
Npqilr632qoURztN9/nsj9zojLgbkKgTouYFsgREXApRtsHlVujG25sX0fZNjfX1jycfQMdHd1/C
2kJFf369ug9O3X8kOWdzjxql6W7MLVKRdtNmBvSh4vpgBS36NYuwv0ZKt4LTgka4qOcyrk/sdthd
kL2tuG9ln0/5jca6QIItxhGyAUDOR/Horsk07QRAkOb2r1hN3ua/vxb56b7CfWeOi3qOSzfWdpFW
6g0G9tVUiUXDbiacfCuk4F56v+y9/MKd+Hx3YTRR8YYNxbPyfoWynKxqBY/ncc2rh2qWYacbbg4C
abW9/ZTVD1b+JFI++9edPBXVXeW1waAT3WQ8W7hu/1hrzr/egg9+xb9d/+83OZsKUGWCztpl2AOW
cSQYT+nVeCyfFjBB78uDPBQ31c24b4854RcbED+7S4zYKNfBQTrnVN9vR6amZszKVhwpN/tj8at9
Sb+3pxFouOIwX612PADa62A/gbZ1X1wwGdumZLxekPxG+ObszakbF7+F8C5CrBjN1+pU/3ADGZTH
/ECzAM75cq0j8nBj3GqDT/WFjT/fpLcvPeQ7IGf3iY2uT/jHGxdcOjCP4+SIo2iSejwN2d2c3lrm
8v8pZnOh7WZazG6EmOGvvgLf6Nfas3UH/i3CdTzLszEWjXzf+xMk1MwbOEgwvL7+nub9XozlhYTe
v/TLdqPAy+Mg/Y3cPrDJ3svIAMGKOFtnx2LvJ23sX61hfTUc6e5oRO7v4SgxPHrFwvXY3hU8PaXI
0pxB4HoUqaojQ03/6yV/dmGct99jvf+eqvG70TVHVLf7Z+2/og7I5Riq5Vf/3e+eliGE8vRTZPS/
h0M5co1R8fqJIrfz9Xd8cnnefcZm632We0ZuYVuqNOUsXTmz7xwjLMcru0wKekHah/otTpqiwMJQ
qjIxF042etTXQGIUcs6PmeSYvgjMF9XwZQFSMerTHJP+ireRc5ojJBz+LtckzDour9PhIoHC+bg3
6oAPQXrXgXthO//8njevxORVi525E8hN5gcL6Ov2zST6AOOpPNuVJyQ/j/RSCLClkDvbCgoXiiIA
Q4iHnM/7IzdnZrszW/JjPRy8uJsl9+LeuyqcOL+bm53NYqcL3fSxyn+LuOaZf0A8JP0LZ/Ahub79
jPNtfLN0o6rLSbhrfrTFjwlzzC36RdPhVN+mNar312P7aLVh20SuM4ID4eVrffvkrXSR10cPNUY1
UGPb2Mu5zwRMtVccS/fFzzye0oCaKS9fpVfw3Eyjpl3Cr0X+ewDenTX6EmBaPI9ayNC629jLpFbX
llU3H89j/APSI24wgIrTivStG6zgF+WvP2+/L2EJhVz5S8/LMAMw8hy16GNY4a38MQLNX1YQLaOh
GPNkLJwQGIEVEs494ExaJMoAK4qZlwsfvtXR83cjG+DbSEy5dEvVvbasHEe0wB51+5gbgrc9Os12
X8v4YHrPMuDhA37atyzQiL1XhgrIvCKVej6OHojqhwadw5eyROYWOchDzH/O7RFmgdkc69gIGZUx
VSzLFlCyvB6vQYYWfOvD9dcYiR2ynlbwc+YvOX8F7zr/5kT8FDdh4u7R1wt+uBPjJud7YBf+0jwL
XzSo4gBZYPPw6qCD70DWu5pih7v8FqkhBLDgiTg31dyYCf6xD//q4MffMwQhBSzlFPx1Tw7oNIB+
wX/rmOK/Dfr4wcdgBpgL9+AlR5KNnpCiTw528jKF3xv+BLry6NLU1odrsNmRjQvn9wSdqIvAjiTr
8EiNkPwCpB0fAJ7p7VlzIR9gnzd4ewPeHMC2LmloOY2OB3HXx1fADIUlf5Z8f/z9uk/uj2Dt2vcR
/nfAxN2P5PCnT75dmgByLn3B5vmt87moJxNf4L6qsD+4wf71FP+J49sojGDz+UMEakWXA51yF90c
gucdYBr5Lb/iyQ8QxV9SybNL+NV+WO+13l0cR3grvqbkXfTNC4YLJueji/7+fD8M5WVuXrAJAlS/
B+RwhUfu7/jH+OWOkQRPPJR+v0bDtXOq8jujBZx4880RF8zHRxdj8xEbQz/4fm7WHT5CtrcEzbno
dbZKXigOH91dHrPfRnotKXLGxrVA7w9Kx2UDnJZLzt2lzd64qI1OU9E4+Iz4ucGlPn47SU4CwGUA
/HQBjgEuXwAd+BbH9wrv/yGJbq+SwwMwKILrpzvcwN+Xjv/jS2yincQ5lxuQWHbwLrw//1RrtrS5
ro61hf6Y/TA8DRKUP69582LikQALUE0OAgyRy3FKAzKg237gCmmzIWRFdeGctsRkZ/MIgmH06xF0
HgKsZHM3PMMrJmqs1fE8cB6Gai+um9C4qU5zCGYwuivwMnWhmfQ7f48NUomPkTYYy7BHqbSL/xZH
9dRcavv/ZI8sRBXw0yx0K8JD2uwR8hHg9Guy4Zg3Ek3MshNHPEagt21TkjArVZFFRZeYy6wi1a/q
l9NYbN8wCbpur6rCamkyMJtZedSwpU6mQRpH4rkiWnNyaVrkrELv7zO+1QGBzzm9imzVRtNny1k9
aRXDsZXfR3sIdf1QzEPw9VP50YSdheCkCPwWcFBt3LfOY1mnGYS456ztI1v5KgPUyV15wXoAIen8
W9sFoZwM/nU0vp71472CztKSnd0b8yO8GlDzAOSbrnxMc+vOGYX5Qzi6+LVmc0UClzgaE8yG+rMs
vlslGE1KMz4tdXPoJ594YQ6S5NcerKs3y2Lkf2VVupS3cmIIjUHRFlct3PGJyfS0ItX33DdTi9HF
iZYW171GF6XuDS12NooqyWRYYk7McW0wDmsXNCjcbLZ5l1ZotKGkHJNlhS7xdJaGua+orl46PflN
WNk9ALaLyVG/u7nwgUHbZfa+bQx7DEyl8yK0vGp9Jt0wDGXgdbVc2gNth7kDoXFukuJvZnupwIyf
nzJPo8V0mNZYOrSR+3xk9RLnpT9ZgJ8Yx+LnMhoUzpxt9yosqF7hSeSLoQJXqHXp+VLaOSCW2tIZ
uOlmbhdWQ17QG0f6st4PDAga3GzztuSpDRKL0KXVmgbLWqD7stSDTSJtw9sJ7K7068Ra3THf4VPQ
fmMIqX4rAe1Bl7IjqwDVXRNt9gQtcb6HH+a6cNWL9NMZl5qq3L12JmM9NvVgZvvMbOb77sxqzUdJ
20NWuUqHGuRGd3NNxMta1Opn79QWCeTU06NVlEyhi2n1HzrPYl1SECIBSbcApjY0F01DKktdBqId
iiGZWx9cT8U49X9mkzIzpJ7sq9D3CcgYKnspinjJ7TJF7EfovlW19aejLDWSxmkM1J8bo4xy6c9r
3Hjn457t0aPcr2qVBcNoKJF4jNaPqUcwjzQqqirulsRNvKY3Wahyb1iRti0nJ1CsIXUEuAZyrAYG
Yzb1ZXtqmqx6wH8lKy6c3M7jGhypYINcqv5OprlZXK+Z02NhbaaSfGpTM5AGsZad1zF1Pc1kMYMZ
8zZ/Slfmxt6WaY3Uaq+sIZYYPyn4Ign9Xcjek1xNsmKRZdiVzfuZ2He9PaVFkGmazruxH72R991A
zJA5ZfZL1v74i9kaU0mFMaiOj3TGTI1sfPVsDKYu+OyuODQh1EgC4Vp9juTbqusIKGgjeucdzZCu
dsr+qSwtj/AO9b8lBFhRboc9c4Xmk0aa0PKZuQTLonMgCWYk+0sxKykC0i80aYvMNAPb8CREEnRD
+TmOJJYmxh7CMffRLm+v5rhcTXk/GkcPA7L+cTAwvBaZTS6RxqCrYwUox+gf89Szxzkl7t2Ebbwb
iWJJhVNagqbQ828tlgGQlzny5IFJVhTkcqns59XJi6fayJBbpCAz4tbMkNAatcD6ZQo94948ui+k
njycqOl1fzAg0SBQ6u31ShQ57r/CE1hyW2GgCC38aqiCNZVSceSwWMW9oZIYHJqn8tkcS4Xp6UX0
P+dmnvemUS+Amalpdg22UNZFra8FC84Da7upaAoIxEyOCFiekqAvMtiu0W+9b0ZnN/3OLMZKIxlb
pGu4pnUWka4/P/OSGkewliMDUQLa4KltaT0etG9V2K0yN2DXmFX/rtTU5cE4jvjQfHUrP1C0NvPA
aHMLRNKSsAUtm376iPaODlWRFBMEfByB68I9p6a/aZ9OQ9hMGcOiXbdGR2Lam08eZhiXEHkI92fv
KTh/6yDLNchIXj42eT3/aKeuzDCiW3jtrs7Oh1qxHIVJr2gHXk99Zp+VDFaBWaq/MlKMovCycWG1
lFXRJlq9ldi7AsOaP4HLzTxMf6WERrbZifyALtjhipRLigIOgsKJT8QuzcBxFhyEntjkRqZZLDRE
P+mEYNlZVRuQtLa/uaaSTtDbQGTlrF8Ii5pZWD3P88G/G4sGjmZRinHfuFnxnNWdZyTe2NQvrLGN
fu+zQSYrmcc2qWkHCCmciVHGlayZf8wylhd3DqHCCo2htkaOasx0PY+iOCeJMM/F+8qtjsPaSTdZ
Z0M9sLY0bpAXLquHyTKG4mCQUZpoF3TsBONTArN2MP3fUJWeFm4Du/PnMHpMRcgT5D9m9KY+LLIY
bG5pn96No6e6wG+8/nFVFUojdjtTGmC02MYQk1cTnfjwHNeoYiPSyrmYx3rvOOlAcRKibRIjr1zN
C9HJx75E9X1nuqPhJgNd0tNs4rkJ3FJj0YZTez/noenK00o7rYK6wqDBA6E9ShaOnXbtcR5a/9i6
bYF2/M6TWWjLyiqDye/UGFoTFcu1oaYsCzNiapcPi900USMUQ0UdUMBVYEI/28BFGxO2sSiq9Hac
U+8R7sZk8goGY72us26BvN7xFwyAK9EGpoVUcpDZ/fAd3dDevcyn7DsCt6nAK23aOacsn/vDMKXd
uCtrY74r0alZxF1O4AhVlEmUdtbFiAgZVRm3Z2FgwvMt3PHSp3tLqHYKbKsg7BnzIqvBfWFpEdKm
HzX3DbW+CkqwCSk22uPEmJwftm4NO2gAAXDMdFtbcdYgmctTk6TznnY90wFqhHkON31cxANy8awM
63HIpkBnoHqAWZJudSWWUnh3OgdLGm9r4oGNsCUaYMnnFu0Q9pyi04l4WYORPSh3kLKhffaFS9qg
HGYDfdKVUEXiqNZpIiJ68Xem5dxGdUG9E7qKzukT25vKsJqMSvHBnTpc0BwtY2GKjGgfGhPQYyve
egZRgbAhJRlFh6YHy4BfM/d9pq5wFuRkuMWSXg/mWGc7OuJPkzll2k20KdWjl/tNEei0HUjcuXXZ
XYs8N66NVLS/m4JW9wvVyxyqrEJvgSvaMY+YUJOP1KJ0hj1bHac+SGM5QySIBtAQwAJA/lPaljZj
MNfqu8pRWjxIu+z6E/jlMwEwPWU91Ur6oA1GAW24dpW1aLzmi+nZGLXrSP7cqJkgpeukqDXB/YC5
UYBYm0LHgKsaLGpV6O5Q7fgiJ5P8XXXVNsGC8Zdph1bYHGQRVsHMOFVdBYcPjijaeWpbg+k9k66O
x9LMrxQlDYuk1/kt5o/VRHfCsjpxvzbMykK/7RoEbOVoVg/pnJoiJEtaPGHeRE6hIGnlHDztrUW4
DmMrkjXrJdpAHfzkHlENImFzLnXzwxDMEw8p7lDNDQO9YeE0+hOBm1XCiYK34HvT8iBL4FHfNPgq
GWpvtl8UtOPVSl2zjdMVf5syJeo7mSPO5Aw9vd9s05izwMZUzf0AxK9fVBE/i8zUr+9qlA+vpPYR
sOi8Kh9ECmjTfT/W5N6efVSCz48ufMvK8n8jq5C9otq1LPd1WvqgWa9FB/dh7GkWk6xZ2yAbzSwP
aCsFuHkbDYg+CY/hyASZfzmV9sE1nQ8dC0uVp+i4c3ucYY9HzAacMUwBulFE/TtLTUyX13Ls/9aV
TJ86T5tD1ME0VoGdU19x28fQHkpOvcijtPbsjOu1Rq13aXQdw5ARgAMVnrgp0HIEx4V01i3eELfi
pb803+UCN4cPTCOyWPIJ92gu13XhtcAuc3/KM4YgpNLLH1N5xZ1Zpism/lT9i8GqpVE3aBjGvAC3
x9nVYC9WQ104AYbbjJgvsJcjy4cMAQyx1zqyQFCftCpjd+Ps1c/tbKZJ2Vgo6xiMJuVK/BdhlPVB
g/bqjvQkTYPKSU0nsnVvvrKMIH2TjV2B4wCabkgK6pQ73848HKgc3SzxBOlUlHXj3FxZI2l1lNMp
JfyMcw+vZ+kdJxwc1U832CI44bnfI7desd5AyalrjStBER1HdC6759QakQnPfPj6fK1MRrmRzRiq
A4avP0dqLpkXlb3MEON1tcYMHE2dPKSjJDJERLM28N9XVIuQVccoV+VlbRYYhce6P8vkYc/tQWQj
fKS8LhJdsAEo1jaenyNiMNknfUHrPRV9Xu5sQztWaJG+He48NGjWuJh4s6rEEYYuQgx9A+7Fq+wq
aMgI1BftIJ9CxNnTsOwKPhqZbQ9D7j2iaS5Nf8453k7329g09MVWBaKO1pmsjht+0aFJRunpxhh7
VvPJLUuKQgD67dD0r+c+WCSQ67gU7RpRWGozsHpU3bmb0QY5+KkbBHcte7wWFGPXNa2xKuZM8mCN
OXhV1sH0r7p8nNEu6aLblq++0a68JGxGxTH3vgkrt1EZaBYAPLXzUpsBdRp2mm3ptLzqwBTK85GW
LneGuiwDv8qtGT7RuPxKhXdmOtGsKsJMuVpi5KNt7mRZGr+JP3pItDFdL6FWfdUEo+s3DEpZoY2V
5Xn2gDFC526oJuVHztB7A+8MMQve15Z3NDJG82BxUC3hmNxGkaRTOTzRCb3sf3vUbwAG4WjnusOf
rQHRtDph0Ayxe22X9R9tTeWNWWaiify2x5Us3MbPgwpekwiqvLS9UGD+AYMURYNvoo5ebgnJij4m
FgwNLErnPULzsgc9ZT4SdiQTRmiySqI/sLH60zxL0UfVirHkcJbYAPyGnG5r4ZAiEl2ZI4TSfnFl
r1ZZBcRtmylwp7G5GV1UGIRZ0Ak/CgcWseysKc/0RDIOD1y9KLsq7j3gZyPZlMMd/l8UXclypDgQ
/SJFIBYhrkAt3tpu2+22fSF6G8QiCSTQwtfP82kOHdNdVYhU5tsywWZfLCcEo5jWYknWWKd4G4a6
yyl+LJku079RGpqc86JHGRSOV/FUsUP8ibs9nrfB57HNOuAc+F/G8Q6/rEEiIWX6mywwueJXL8kL
EjrzX1RnOkF07MhgtqRYcdWmEB70NXX98YZqHWQ79eO0XbtSRNZyTHYffO7y5ORHJh/lcAR2qsgs
PiKmVWBDe7EV9bqgHapnMfNHuHMVYgnmiKqbGjJUz77YM33Jh0nMLfwwyX7yezGc8hQl+CpBp0Je
b/RM6zTn/QfNc6duMUxoipZwB3g5cIJxFerKI8UcNq/6VEba01Ofsem6+DGWJ+9n8WednXzSAKXF
NV2nbL2u0q7Ly1L1My7rPbG68U5BSTKvUvavmiqDkF5xbHmLiDnpbjYqzXuYNMfNaIvqrZdyOZqv
K7Ss8yPBbsCQLBhZepkv9HrMYZ0uuiu27EwF+l2ONetzo5Ecc+DyyGjRWELpI+tHVO6gEvtoUqrR
XE8kxXsvccfWnSapuNcGCyDuCrNjYIRPECQJVLIVen2g+Fd4j8WBsBS6f1XKFFbZReQKTewms6Vm
OILA28PY4edK88W1VoScIxAYc0ALgPgNf124wHED2En0xf7z4FqHZluNxjBGwFc+SpJYwDAbMKm6
CrB43GYFDQM6qs3wlmZVCWMXTkLaUJP3tLYTzAl1WY5W1z3G5xUVyqbqjo1pl7Q68fO3rJLVUmM4
QrU7EpVnjc/6HCubyx6i98n2ujx1+pgQtCLVCpFmF3eK0jdkJ0/H6XhRXqOXVF/OljpmHVkbOzMQ
CYDZwd5zjCf/kkOTj2MtNnpm6K43XJpTntUdzjpc4GzfqsdF9FUHxH8qHxfT+wpYYaAK3eWEr6Ez
gVgSbfqUX+eskJ8VXY+3lKQRtg9Hwn+pPAJmmWynU5vngTe8i91ztRKceOxBxP1XZj2u8R2ygp9k
5A7zRTEBA6uAW614k1U8Lxwluq6QgoOqd8BsecY8vUAhNueWPexI+eoue5zLuSbpgBq7T3iip3kk
I4j6WO628WNIeDN2CAFpRGDbR2ZV0Ccx9iavMV4D7RF+P35xv2d/VcwY4BtVpC9ujRbpZBa9UVOq
HC+zLoXGWiemJ9yhVSb/uIlV2BL+1eEDITQSBdz22ZcmQ++q2TYKS8BcIcMt8QOGp05GQjB3uRI2
n3TSj52P/DjxJCx9O48yyx5p6MLWTCgH/+ZlqpLa5Yl+0EZlwAcHbX+mtJizi0qO7YHzVQ9t1MBp
6kHYRD1U08TElZXO0nMafZaeR+JACotJKrxktMvcGYSPRyBJ8RUAN6Um6VviaDZeHWr7U1WMM2nT
gQFgApRUIhX7KPTwWEQyDnc+G1VfW0oRo2K8XtJ6inzIm7ju259MbHRpiyWR/FSlUIU2C5UDP7k1
T39zuF3xbI5pdc2Abic9HVlvTeNM6n9yV7pvMmqHWyBd9N6k/Wo+yU4qdK92L/bWqblAAyDGGbcb
Xdi7L75wyAA55I2uiPY3i07E2iyRZvpE1F5cK6A5sZXwBtBa9ZJeyx0DyKmqZjlcVJSS1+B/KtTS
nvBvyNWvsCNYoKvStQsoDS2SFTOYRCMubBKBz+y9mZ9XOc3Ajb1m5WXcMqwDH9FY8RqbDIIB5q8z
uHTgf9J1Nua8a6jsEyDMEvTquVoN4OEVc5lo576CrW0tyNRC0SmB6RmR39l8Lc21779Gi3UKeMU6
XBFQvAPQhGiulGZr6BrKtd1VGj5HnDLdOCyjRtO78AHAZyWW1rt0vCU7kwSKGZIBhMGPON3aCTcg
2qx8udNuApQTAJZ+y5Pcm6bC1HY1LEttO+mQeADgUt9vYk/wEYodqgIkSSCj59DDHy44amAfkzeA
OlNsv1bpomFScH6ilVn1WFfwXG5N2qFrA1K08f/oUDGsNdfOJpcUuw2RDh6h92+R5JGoKxoRqRuK
M/rH4XGhK4i5KC9lzEbxvmem+4WOLGJHwBgGIetlXVJ71YEOA4DdRJLbkarVnw+H/9Sgk0DE8Wxf
U0T8AJv6Cr3hgIXiHssWEn9uzoWy7GVa6XTr+5nBa7zkazEDkUb16l2Ylu9kdj1Nan8kQ1rzsZqg
lZygol5DiBG81d7djQdQlQb4SlbUyazd0ZqpC0tbAiJ+jwixR0urR//cM9m9F+Io/qzdeKj3SaHN
fLK4QorXFJd2vDm6iYonfMog2iOxBa42hNWld0nRpd2n1+bAA1Prck8XL12jqrnXDd4vh4SzrFyn
tkdcyIeBewqHIVf8dfUcnoEucRLNSRI69RKXyaOsSWmBsaY29tw386YlEhS4ZcDhu4Tn+tHnweqb
Pt00RdqVZqt6mSOheBaLY8PjNI4jaQu0uXjSRg/P86wHSLEwLbm/sxo3DoAcjAHGfCg9JLs3GSK5
4bI+EnnuOkGqBveeR8TI7op+v91GUqYo2EqQlqBb9bfICKE/gI5vD2uJAe4yoYsQp964sXiIhze/
+5mbCFe4yrdv2ZwgKiETUQLBxrSI0bvSHFQ9/iZ5Iyfn1uvGQpjb3ZbB3TpQVijTXyET6Nzo/iCt
icubjWwegDxoBg8vEHjYP+2SX+ewJ/K6OQ2Rcl3wsHUXqHsnelrHjiPMD4kJ4naZDjyu3ZHkA70u
G+uRTwniPrgsQArR7Pj6TDkel18S5KxI7fHxdsnKOwB21p7QmRau5Wpnts6pgcSLpIA8mmlzbHk2
mJHm08BRR9usn7r1XIy07y4wiWQ/8hJdCn42PpB22Ob4KRD4iR5yX7rOnQ4IybYL9W4eb7bK5uou
UL6zVozlOLZs2uTw0x8oiTdjh/amA8YXqaA1romt+JclLIG07qDsZuvzjdWVzvgHrL70XRK7xL/D
1pfdHyB1ofyO6zXDEBLVlzzRSDRJgq63R651CQJrmNHFKiA1aO0Fudo81wC6jND3dOwAbYEVgGIx
BoBjJq+OKyqVSZqjUjr+Z5w+5B0phPRnsZTq0Q50hTaOHBm6NGMPxAoKk87NsC7qeJ7Qh7yREQ1e
ExmbX8Gkg8ppJqIjua2GyvGfy5wiDmk90EscSMeab+KBx9MsPJFL29tElxcmvS4eK08HBIosk/1N
h4xBlhv9PNULzRN25fu8PZbejqyOdqMnNubHQ5cOKj0tHVq+U6blcRd0YljddxU0krky499UTEn5
4PS6J8CiAIShSWWBNSg4VtxmmTPmGfujAngOLRO4LMcJzW4/yRyQdOASCOfGBUaRFNYKp+Rxk658
fBXgzSCaJwwa0N3N2/O66/js0F0PN9A1AF5QuBtZvSwaE5HokvQNPyZ/woQRHqbNs09X4WHVOhfu
Ug5Hx+uSSftxFNWW1bKY0XKJlSGevQKyBqX+MmwASL1h3ylwTAm8gJWwfqwrDzVAgKhr6hl5nQC5
kxpSzg7lXnW4CzxQ/1BXSyyR95oMucGn0bCklLij8RataTyVqNavPi7qlwF89zS6DX0YSYxu8uMo
bgbsVOxPS8Sk19Bpw2ca8tmsrcxd8p+SNEOG77LS91kQ/atPJ7LXC6LYn3M0WHm7Y+gOJ5sa890j
gqSrkad6/NxnhVZt4ao4HSKuodFfDSb4Cza9CXZgKJdMgOphqejeptkWkDt8AfUbBu9TgPJhQC+7
jr4VwQ2+ddPMKrwPuXmpQEQDo9qGCDkhgBTVWLFU71FAXnkzo/n/dsBJ+NIPDhxeR1di6s67+DgT
AwiaRuF+9V2Jdl8MM9QbFMjZrVXjxM6eqvGmsz6CUgMnhKAKQJl4jhjkcUZJXl1BARVoaEbJniIw
gDdcDtkfiH3ADHFQ4uDYuiN/JSNud0xM+/KW4Yec60TiTq+JkSQCch/SX2y3/Jud1wUMBl3XqSF8
cyhiWWretirpvtMcIQx8O6rXyLspAbXjItLSBwOgf95nIHZhoOY7vG3FeEJ1RFci+774uadeDJe1
DOIi8iIZagMe6j54deDfn+Jwm4VqAzuj89GZhqEDvAlVLjUSL6vtb1+CA6kBfsofrKcKQBhAw2fk
QSh/gv7fVs2kY4JsOyps1hQzmmjMEK7DkxYxuy2R+zbWaxjcH5EomClxKQOopYVf/RU9pMsB0oPP
bmCZlyDNljyM58V2ydParUlZ+wCcq+E64PnueeK3i1k0IIptgDEo+FSCS3Zz+DG5bvzPL9WKfWhq
K8EijRt7VUTpDDltmX4D5X+ouvKYgRtlZ64v+Nbpt17kw1FbP1SXMUPHAA6ig/tZDsOzWY/U3qzT
hkOVDxEjsFwR/YaXPOrrso4zqI3YTS9itYdsqcAi3FOxIymqSbLI/xxjBvfZLjv/DJXA9CTxMR/3
vvA4EfaL1cBQvL1rsul7AAP93+iExeiIru3XtmbHg5xSQDg8sltJvwwsbquKl0yIArYNNbP/VDjS
6uTGnamXkIFqwxmMy82+4ViZJE9/Yrb4gsxdCaGZ65W+W3cxI/Kbpxb9UJLeiDl25clmRYQcjU3i
VzWH7fu0AFeoN0zL8Qx8MnRN8Fn4RXKl1DnuZnmHVAJdD++LgbVoK0kBecBub30akavpfe9WwJDD
ut5MMvrlPKLlfSlFdqwf0J3uBI6xQlt5yQiEtI0syXomoTfr3W4rMM0MCwFwyrDd8rgyn4r8Cr4i
FaDLEylv9sVFdQ4sZNlFbORIr+NcyZ8jXrUcSK0pst/AYjf6A87azHygt+whsfCI8gH/nYlzSkZN
GxRu+gEAXrHLFuyQnGbtN/yAJjCCMQr/NMD8EgqzHTsGEWiN+JHiKYEuAO3g0C3rbXGgk21TMMIf
TIEabzvUqOSk5imHZAL0PvTkmD6GK+ayzjc8+K46H8eGeKZ8Ajx1qUY6rzCZxRUgRen1P16BgALy
Nm5vJYYyjtPO8EM6qBenBi/E9mfmXEooxA94mqrdE3q7orc350zuAMFrOa7qh+pB0vzh+OPybhkS
MjRmySpcnFAQ7KAjepm1hxkWMtQR1EfZmgN/4T1qWl7dLZ0df8w78HPUk658wsbB/L99jUl32jhd
aN3HofzkiiIBQGM/C9hgMPFnVozEX0cBswg00RhIoWhKkIMcbe4mUKabBmTAxUTsqfABRTYQwJNn
eJSZPeHYARUAV51DTHdEBVe9I3hRVSTyKdPTMDzaQgMbZUBPoITIIbG5Rd+aIyVs0B1SW4ccMqIO
V65s5iIfVJOZNKJzXXnxktDqcCCNI0bJwq4TeHtZrh7DXiUApWXJNJ8hg4FVPmIzH4QcpFSg6nZO
f0wp/eI5ZgTt3ITou7LW2F9LUberYmtmUWH42dHR85qUgEh9BY63ARzPf+M9xj7Kcdk3MJJhs32L
qBIef6STwY3Ppd/ICfqpZbw1QzLiYB4CtJiDjIKdHMPU2qCgljusUn3MWoSnD/iB4ih1O8k0C4+9
txQMrwE/d5xIasfjtC8yiqdgeoZoIwsG6qnIoP4TqKeu3J880DTfqkIf4lYvTk6PhiUiubh8Tv1N
ZTzgemnHhDxBVxXEdWBzVWLcDOqBW91vaMJJ5cYfAPAmh0FnMfo5M3FIIhiffBleaVdM1Q3XJUiX
fSZFgV8YMPPPXix0vSgqgdFXR+JfM4xnrBbUxK8EXmHnNsTKx0vV6RL43UhgQddkCX8hGAMclmBL
mTtD6zeQC9DKTJ+n6eD23EWQrTqP/rfLyL6fKemUbpXmMTTkMJ1ofK6h0ov4XCBYMN09SeH2/uqQ
4or7Sfku3EF9t8kGQj3gRaJwgCMSQFBALqVXVbNnJeMN+g8PM5JMYZaT2wFElm9mWZ57KYDU46L1
x4lOBcwT61B9CYsSz+JlWvn2gSmn/16GHnxIWg42bSx0DCuQD2RwnbZJuQcDnv84S7L2PZIU0Fi8
j67cYNMbFt6d8ZChhlMz2N9awqextYtfdAVVRXpUgD5Ut95XoximOueZH09D0DhMcssClGVm1eF9
hl5xrUuTWvd24Fvq77aDPO+0FzITz24He/7eczLlUKJ1SPEuqJ7Rc4dZukcD78DDSuSw/cQyBbcg
dImteNscLt+mWwckyPbUIs926RFQWtVdXMbhRUowNE2Xw2MAGBjkLkAtcXQPUekcdFFZTqIGj8HU
DQSTIb9VFlrbEwDrIZyXvYIh1C1VoGd0qJydAOIo+AzwyLubOPTmkYDE0tcIT8v4slcAs94Svoj0
FhvGo/i7q5JvdzTCu1yPZVKEa/QTu6e63MSl74I8GiUiRVQpgxDloQszjNqQViKwaj8OoHOC8APz
NkiF4QdJysxibUOpq29bRfj+kS/ZiNOV9z69PdDnIPW1y41pDL6sbI/Nj6AjIRjZEQ41U9xaU1fy
e0QsldVlD+AXr/O8VROwUoZurtks3p8LmGC715lMc3pGluUYT2tWdBVO2VZCkFHYXNwq7nEqPURW
4bLqhKl/dE2OAXqtDEK3bakqCU7M6kB+8HySxWncSTdeoNIIU0sKR5dHVOX5acGG4y/2r1z804yv
V12VCXP3pnYS3HOCkHd8dFxX3cPkO7S3Qbr+DyUwZ9/TqURlZsCoyR3YQ+wqmIH3IqlhEXT86wNL
sfnB6syc+qBzsKfA4bubcQAwAMXGEcBIoXCH+XQEP9Nzgtq8vRJQOtsXbQO+D/0mhyYRIHUnbvY+
7f8AifCK1BDdZLFVJnasduDw5psdTADY5Eqa9ExURfy5SArksMd05P0tI3pLL8VBj9dSdcNxJXFM
xcU58N+1NXn3Z2I95Dk7rOczWBJc27oGFgNgF5IXDBuYj3d4rUqy7C2YcUjyidsYro8KlzXEaSb9
kpLYcrsSvRNzh9ccQgZ+yHz6rWbMY3VMV1qcPDa5szZ3ewGYiKYLQ3ZaUOMd06W7q9YRI2DcCLKZ
tvzIw40LIwV4LXMynEmcIBjJCp3nTWoLyH5xS+JaTZaIscB06KXXCSzsRUOAHGqJpsfUieMbaaVS
SL7euxQCvAGgD2gMCLRgs6lAfZ5GtbLxY9Jb8qny1a3AHLDtqYXuojK18WX5AYY4Ly8F1/QF8xGC
juI65ih9o12HbyBNpL8EBarnZlTZ17u8JQHv/igDA23FAq5pk7O1WSdjijtyJMmGwQ028FvSkxSH
4CgAbqfFNB71kn/NV2ZPswjdiqL8RsEFEK/k0CMoWdmjISN5kX11EBazKDzYRdWqDrIJjIEzRybR
fvR5PSzW/id1evzXs3FkJwlu5fuhGdCaalcJvMBdebyhcsButGIO/Z5VIEMva2fDD08EXP6VVvYZ
gP7yWPF16DAC2fgyINXDX4ZVmeM8Y7g/oCZcs38Kp6moAfOgsxloFnNQpgcDucg8hbqo4tt/BbEx
v/Zsp/jyCP6YgA7FAeEdZUF+gUTZBqjuFvZsI5i2Zq9GI5tObVCUmT5xDwjKcIhgQYdCrzRWFQIL
t/i14j1s4mcyVOkHprPlm5MQete7r5KpcZAc06sB7faXpPm4QD3OpGmSWEx9C97VwlhYjusDko57
uKvECJFPBHHwo4QQUF/LCI3QbwO4e4c0sMSxhYhcDreAKfIV8ZfSJfUeNIeqrMeZP0Ez5jd0gCkO
3GTWBOiCZeFf6eZjhTHOLuS89Q6qiiAsPS5QkiX3Dm/P1Kqq8Ghh8SzAPBUZmldjh/SCFNAK0gDF
ZXpSGbC1dodkF/dMnsXh2iXaaMAP06YuSg8IAMTrCnt1ybYRkA4Xyc2RcYJ7s8xmh8wGXtwlSQWd
olmwjQR3AS4tKAyC6M9sH3nauBRNB14wq5YTVvBCjhgYCFyMWF/6QZbuAf40Dd0SWAVPI9Z3dDjg
nYsYeNAbJeFq5ei+CcjFFaA4dBBIxBoRh2EALfsTWuPxSqqKLg+g0KvXCvz/fCrznUAsbyUrmp3M
R3YzQo4absEc4G0gB2TVJzl49AI+WxV0rCNgoYYN/SrRxJfhB2eYjxqgnLS/eDaDw59sZYaTYTKn
TXK4BCyf3NdnMyZoNIqSqw/PigWS2ug6dk13js9sgv2WbRP/V+iRvECSUz65zkBrsFio/W7xYYB/
hTGd52Zh3kFyvnIEOmEMiH+2ci3UezBLstSliqmtJzb2xRPIikwgTU8SmYJm6XOa3szg6HDsQC5T
SPGhNT6ZxBbHD8EB39ZAoAbkUm8Zok6nfNnns2VH8Y3i6VSNLsyw3n9paX4BEpdzI491sE2mdP/c
jQYdvcTJugVRgrOfFZgpz2qw9kVgUw9Wv0SQiZdt6wnQTpt076j3Bz+jBT26VnYLoDlj8YY35aGm
5EGVWbxmh+2htY0btnvtwwZ4Gd98Iu9leRhMntMA54zzWd59bmCCrl+bJAoINXCE46VIpIXQ30zh
hZB8i43jgDw+1ZYZzCvLihQ+hNkSigh+VGJAGVP8LruooPFiBksoygXmkjO2VZlwK1HiXsHD8D+m
gLrxZuZ2/1yhoRDtWuR4u1Loi/11MKWET7q00X3X2FWE/VIiWvGzzL3wZ/y2CmVwy8ibs2vJTmOP
Otys81aEW6/7zpTQduTZvYelw0GMZTL4HIeirGqgCIc7l1NXsbMbJv0Fy0zVZ7lQ/lvtaVigAlbZ
K5HGvucrSeDTAjE1nhTr9tjsw8G/22Uacd+i0pjzzEZK4GLvETQFAccCelbxKeu+QZA52HZzHHll
aDuK9QVsCkPQnkYj2pSeIVc+WRYg2luUyeeeO/E0WpFhh1YWATXOM8a1b2l1LKZd+iFADePJiohx
tfG0/bJ7rEAwgnlLvUrXBvqQ7tVjO9YCAeww9LgSUMhOmIzlnSw3jkst74FCo6+CCwNw8vxTJcv2
F/3zFB70ZIDZlN7t/ERMqsXNgKfwbyuw6vIzT+AJASaFytO63QOtyIzBFVot5AitLXqxnZiw/fQL
D1BAmo0JdW8DfPCIwMVtLFuW5dOvBdfjY+KT8AkN7lQ0/CigX1qpK7BG0Cbs1x6ytThvqJwDBkO2
kh90+rLKgXrGLa10V8XfGTwMj9MCrdlvY8ZAbixU0UkLvd6w3o0IFzxejh5UZjOwEagCWF7gwSc4
aeR8AzS5s3/RBuXJeeMspLdTCGp5JNQY1LVw+Kx2mQc/UhiTUSgdaDdld1ssbNdCILgzhORsLn8u
lpAj22NEEbgeuBewgaP3A7R4S+rExRzWT2eR23W+FraX5a3DFU1ugBGDAKV6BQ/PaL7RFrejSM59
WoAf7zGMAfPg/fY82ArTelLk65sXC4v1wjgYXwrN1AurtoG2uAxnJKem8LZDWiFAh26SryjuB1u+
LZFAS87APbkzJNgUn7qLkMVjFUeAwO7IUDRAhjt1WQ3R+T2OY9mfwoY5vukpgPB6hdMiv6AOHljT
DRMtuVYJhYpvgyoMP++07E2fePKJJIf1ZTab2b9Xds7yk/ZJ95tZKE6GuZi71qsO60ND3mV1v2XD
8BDKSADIwJcl7lPkIv8GslH9drrECDyFpODPM6b9BFITKNqmywS6DBJjMIX7SwcTFKQYQlq0n0UR
8C4eZZec7bBFceMLyH9RpxLh28RkazzP3vLuPkm6FDeX5+nyhB0pYmh3Y7/0eyMrLf/MCWYFHNI5
/vR6m+iFUgPBO++Wit47doD9CeqI2UOXQwBzpmV6oNGgNHXlclIwWaw7FD4zBG5AwVRYxKUYYrFA
0KDpAjwgL0pEPI5HxL9EIDJWssrJA6WAZXu8vbSAFxlE9PIqQTmqswQgcDSr7VLUhkpOfwecN9Fw
sM3LmynKASkCMEJg7EhGn/0qp8zCBlRlHua1AqgK4iusOIA8owvz3pnfCxiwfxWWaMJDmCLX8JmE
qHpRL4TPADCWaF6ncUsqtN8kJfpuS6YJxWnul58GnjfQRi7RH8cS3KtJ4p49V6HHJii97Oo9NXLP
Gyc3n9SFUpS9Y7HAAs3oAB1vnYogcfQOvwJEHNFGpY0PReTnjCMHAy6d8tDnEG24S3ODwQcCtUM8
emBUFMPyAGxmRwix/pMvByDjjettxioqUH/yZD0/3qKo+JOETcmgU07H8iEBUClvu7zb+nuXipGf
oN8apoc8Mar/HjJ1ZAaNUzVIaBjQWEVIJ3Xg3yPEze4HKHH6YRNwQydEeJD5JDaoXFCgRYkrFsiC
r3u1IzZE0UK8ImxucldHoa8GwROCfMy69MtpA8udx+iHVRmnbia4L7pZjH9AqScA9iAX2KsnZpAV
9zJz5EU2OIO4WSCs5h+bHeXrVILdgYdGSgCymFzp2U4VwznqxJY2kMBu9yB9MbdanctvUD5/OauD
TX2d0lh8mDI55BOYT/RNATnLfVtSKz+BWGW4v8BCQvWzFxqeCQrI3bGxGuviGBjcEupL2pwM1PN7
KBFAss17aaGLwvg1N/00TBVu5AWsf1fgT/8D8Nv3Nwz4kT4PDCIl9BuQ2KN+bXRt4fuk8qGjs6Cn
Ab0u5C98dpBDzkkm/WOPXnG48eV47JckUeZzBG+N5NUjiw4TP3VDXY5i/ReKwD5Fsi4oEIqOzej4
9KQ7z98pTCCfJRkNJIg9zM4tLbktWrVruEMN1dOn8Tuhd0NB4ZCAiH1wp7Sv7M3kt4LXHVRyxX22
+WF/H02xdzVe3hIrPUCjmrZkA7TNe06g+12qDIH8o5ozsOBr4D/RUGtTM9gREPLU9XCkQesPJWTV
xYAnVO5d+HJrRFHjp0en5aatWBu4v7cE7XlhYrtYSf3HbjMAg7PUob/yfMlhGa2+PHegkdDKNwTk
kYD9McoUzjhuvhfGZQ/AKbYd6Oq8/VGBl3DaFMBAATTBQHP8Q6cU3gJotv3cLwsa0XNfQjmLPfPd
7NuUiRkhb5jsMHbnU9gbPnTYPmFXrdK2EwYGC5UL+aIrJhaIRiQzzebGFan91BENpUanvsO2icNW
pS65RYve8TYhq3jBgoOc3B2ppKYdw97Fb5YJia7XLFXeVoD3ezRfDLUKLwVkHcbQ7Sc2aVnW7CW4
vg5JNQ7cHA8/u2EX/ucRDsDQJmXDDlHX1zH9n7T3Wo4cSJJ2nwhm0OK2gJJkKYpms29gbAWtNZ7+
/9DHbJdE8RA2szejh1GJzIwM4e7ReZH6h0IN+xDCvHR3YtMURN1ca3apHxXZpm2osZNqy1ARFUyW
YxSqgNRGN5U23HEKkgpPgahbWfQzgdIH4t0QWDDb5SRQnwqvKBjfaMpAcHTPq6ikeYLQMI+oaZ5o
+aagcWLYB1T+A9d1DLns7pgOE1IQ5Uueycujs167kImoQWWJrWVN16zNMRTbVVNNJGlNEGnmBhA9
1RUNTfmOqkjzo42ktlv1bTgcGcFbBzx9rttv03YCa9J/Fq+9yEc5tTW9ij0NtTZHI7BKfwGbz0nQ
NS098QHDnvocqFYaIIFSbiQryugwtKoEtQhAI+yIbCwvldDksePFGbm+YPEj1ppamm+K0kA0oAgK
/jxR5YYg3EN7lsGdI5RvrkNSgEuYQJ2dkJA4imYqwt4FHmhT0LRedMPSf6ZimPHvqWe/1LEo3pPA
BqOd0W/65rkEy7bajRmkgcaNrhX0NWllglekvktZbgWQnMoKjxJo35wC8y+8b+FtwNBDFmRLemXT
B24vrTQlHrjvnoUSOHFSYxyDUawvXiAMF1+WUtGhOZ0UWz2x+r9JARdlFWo1nUOG1zbPdDDyZ8hH
PFOmEkfaTqrA39+V9Cx/JZELX4Ghuq229nU/ekBVtSXZL5TmpOU06CcgQEO7oyqSR7UvY3mNSBqY
SW/sw4PLmDa4eKmIrIueawZpv6S4aYoLDnLriA8WgH25mmyCIpCEIP+hgkRCAAd+TxW+BWAhgSpy
IpKDpApF55SaZkEZ8Ri3cBVFMvCLWqRmecB3tX8RHVCLe1Ksxt8WiZa+9AxB00B2hVn1FOZqJmyC
NDZPAZVJ3tZAZGNZCHC6VqQogpKAAgghD1VaeSSotXonwYYsIDrFvdqtk5Qa5rcx0bxL19PSu6fI
KT5EohmXd6GlU8+ulVwJTp1RaeWdmyoTJLuxJH8d98TtUJCi8RcEYjpHZDiENCSAtJxpEXuvZkXU
xP/C1f4qBhVddtfPmIqIGZq6NXDDXTl2pmWnseyekbgKmnXbW9W1E3pJ2Wv0iaXvbukqT2odVm+j
KnUFCKUm91dqnJOsAlWwagPoRBIJ/qqJLMYQGoarD/tSjMXxDh5MZl5hVg+PShoBhejDAtb9FJLV
hyo3/J5tjCH4wfOgj9bHoSk4YV4WQCeDTnHXspjwWAChcnc0CdrnWk6VF4ouIWODmjpEV73STdP2
fK/8MZqmAry7FQdxBd0jeCtHq3610kjgAvYqRJQe2OlvmQiJBmJFBccGGN23L50QNTTxGrzihp6P
ot5XUk9GDJuovo+hvUKOszzcEel75FhD1qsrz0wAS7eUIDLehJHmYKOoInwJxDH1jSoS4V+trrOs
iwFfCHyf0XkPAvXC9tzrnYU2g0JSk1JvF4DaQuV0UaUSUuA0CfTU2haLrFR2quKDQYvIJgxnoKVn
2YXqVU9ppLUw5xoIQvR8DXfdqoqo7osqy2nW+Eb5mpdCVW3bJIbF6jdN7EhloOt4bzctwOUzTpBw
S3zN21GkE53mGaXWUEl2EpXeicBWJmtqElrF/enHxG5DmQyuUWV/18U4iwNMeBdkexAJ3XeinQTV
JdpcwSkCOlP/IYFL0dCIXbSBVlRHY4N33R9OOfyBb51cA5tNa2KJlSLLXfE4IOYGkm8ETcrPNbX4
GzFpE+yR9mp/Rz7UpBVQpQL/kBvKq5YKwykSBw5hFmR5tGmLJn/uwz55NIJ4pBjRFcOPhsf6dwtA
RZ8oUs0l9QMhd5DoHmRw/SJ4XsPstUfNHUAPaqWpvMR+PrmCwXATG7pdGrMfhHogAEFVroKiRkin
VgGEORa/01gN+KJvGlITYK3KwPtWu34UPCoguej841fjx0Lu/ecoMfsBlGLdXKgLlzlHcYRG03ii
2e5oBVGC17w60TaiBFF3lVN6/GMMxJlOpYzhqR5cuLlwzSqwLpDinmIk6FzQuTLKLUwaHaDXDEH8
ox5zE6plJwBU5Wl8E7nepQN8NP1hUHlHfAoWYutA40DBIO1Ew6Y53b0gEDeosBDD8Ixcv8XsPVMU
xG1NiHkEFeG/gEMCS6/lY4i6KsodL5C72nKDQrFXbF3wTh4Q8Soq3kbecWIwMVIeyTBN306UFFS/
GFTlFdRJHxxALHn8x3rXp3sdbZnsfoyTZleMZckpoZkUcHZVHQg0LYEXhPvZAqOq21M0ZuqPUgZu
ujIYfYyGbtlR5BYsqDxAiXTwUhSFqyeV9PwXHI+k3iZuKf1FtqOQ1z2jnxgKRHeeoZmtN+1GIwdg
69E0Gxt6e+KoQRPJc1q7RS5nim1E+YB6OgsQTkY5Zt8ojdH08dwufcHppqeemEC0qdCaREtV0JQr
Q/WDX3iARlpBB+ut+wG9ClrFcmgdqBQr2g4QbBI9qOgBtCwzow5YNrVJmGhF3dFQwWXh8nJERIOC
kGoVRDEOp421Sn9ukWXz3yCseP421dvwHuCUYlFZRNiIQwsqI6dU2e8oqxTFrvIbBBW0EPikrcsh
I7UGVTRke8yNDlaAllq/J2zVsaV/IG7Hyuw0AvZiKO+mKvJbgFRFBDjBUJ4jTbaomvedb54zqauK
B/pUsMsScxI1EIJIKk+xktbRujFS7XsdegOaw0RnZ5eeE7E8kKfvuTRAZ2nldKRdLgRDyoTjgRTZ
aqOW2n/mxSk1owm1Qf2dg8BVKCA3im1JvG8Ug3RKq9E7I9wT3jeSDgN7hYMro8cEwp510o0ulYjS
6hDOty2qoiCJJzRYSCM2WVhorgmot9Gqn2PCOL7SoW4LUHaVmKrR9RvGvbZCcwWILxXSxRwamFVb
yZeDBDYPTMDEe7AGtBWKO1MBE0ymSL6leGsdLr1mQE2BFx7sGeZnCoxt1qRYIE4t/eJNz/VRJAME
7+REQZtDSU91w90ELtNzUicrZRlV0tAk+kYAqhXTv3nlFWAy6Vd33VHILNV6BJ0+mms56zoiLzFA
QEHJasNdNYo0/FGQbskOo0vAQXNBzdOnLnCT/ODjCTWnYfjEDwvtJvFS0cmfeNo4efO30Cadd5GN
waJnY8qRhUBlH8TNPhISY9ymSsf450lJhJJL5yXe2zjoZbIf8s5XdjXVTu9odWh/HhD9w2fK1egn
TieGRv9Yc6eZQ5waug4rAy2Eb0Ujh+NdZUaae4RbBNNKJkGFv0U3FBiExO2v5RVQPAhZq5TbpRG3
Qh5ZU/kohQeKJ5B2+ojW7UFAYbNfiai/cHtG1AmQMYqB5Xi1NfBnaaK3KzLvbirxFYzD7JIUMJwl
SRc0fCMw9U0vjZCILRoEIC7CZ60t9TcZ+gzvRd5ZD1I+pswzlil2DrQWoQnFSUhkw7uTkohbrraK
DHe4qK6mtmdaU7xh3Ej1uVJMJnB63PFTK7QtUgdst3UQtNL61fuF9zPiA4xrH0i4SKGBys66KfXq
V+J3hI+dGlACNRL6R67S8TcDd+zgzKny+JqPnuDu5CgXyh3tu/5bmxrdJtV1udrWldu3p7QvEV0x
wRM8thYlPmATcIB3vZvDN0X8p+OsGBHipy0n8DRmvLB3vgH0B9gk3gG9oNBd0+gud2My1sU6q4vs
YRj+vXeK1D8XCk04p5R9uphQZ1Ld9rFr2H5nST01ci2CZVI0ar9zs8h/QW4kIGtoEuseIitaJ50a
Z+tYlTRjBdIClGqgAUNfUbptsh3uPcdnqS26P6PvXyl2SeWKtJ1CXSWSgU2FK0lZV3AwH2nh05pW
ilg4D75Pybb0Ekjrbms1f7tOr0lPuUD5OgRPQapOpTijPAgj7eRBDnWRfMikZt9TQ7kzxxrQdM+I
duanot4j3zVKbgKz9iqwEyKt2YILlfTh2lfyiqV5bj3eywZlUGjppdvaXUVVGl0RaSQhqVAfvsSl
0gdbszL9iaBVFOK93MIroHUgULfLy77tHTEh47LJf0WwE0MIFsvIKqgkXovEAh25cOVVspI5cuR1
f4DOk/u5AE7RyPSNRt1mleFBIeG93mYoi45rxMG0B79ALcFBs6O9ip1Ji7txXRIn8Hmcsxi823Pt
FirNYquqHEOl1gx0TiyvSL8E1LOgLJT3Bjpj34as691TxtDZF1McSieS5aZ9HRRa3tTRBysk7qVf
z/2mTwtRFj1Q8I1la61o64ipjUoo0i5SSClyDeYEjKuCuACAC1IzCa5mqb3kU9rjuBoywfxiPU/2
ljq6z6VowHemcas9Grk4OJDK23PRlvFmBOjqgaPX69/Q98HuwAyh/o5MH8nGSNlXXJPFi2eEZqyJ
qUyfdEUFMoKrDnlbWgvwmxDtAIcMhhDMBLTSfKTRLidl/BIlXezemXEs9GC8Y9FJQh2hAEsy+ddW
riFy1mndeCxI2n9l0AwgqQtd+OCPpSZDooMWswKB3Cj0KcEWb0KJDj/nzKruMlFyZQafWGX6kKse
dZRUTKu/qdTmPzNKw/yCMjVJ0qkYDD9bLSmNtWkV/TmhtNWtgtRVrD+6KNBCUujNbz0pspjeNEj1
I/IReg5n3EzIiuo8TUAKFMqhV0t6KFWq+d4+0ytzdCxaUPnabGTG6pig7u+kSWJoPWR+e8axttGa
RhMoNAl3IGynwW3KKU+aobuDCQBhokN7RNoXAdwwi6QaHKBYVT91w7D6exgjln6hfm2p8GKhdBi9
hZRUK8RcOViGvhDu9KSBBBaohv8GYyAEEVxZXX32vV6vjkrTT7i0VgqOY9/n+Rmdd7k7iq3b0zCB
yhJEG3AMJge3i6AESrB/fwXUgN8sOBcXcEOgvQkoWgOBIAuuI/9azo4G1AZhT9bSyvCC6yxeF3Sh
MrQgoNBQlAjAqK1cYinBthgxFm3KmMSJmxXQFbSDUhFkR49d0z3g5RDy1BRhAhGhrYcOTTt2zQVA
PjrmHPzcRMzEG0H81bYWqI1y9iohBcICkzjoeNR8uBmlLeGskwdqQCPcTCaPaZuutrxsZ2kRxESa
bY2yGZHmVO+GjqbbVAmWObw8vw6p6ejbQSzVv7umUC6Jiqx1bFsNVZ7jwJxBRKhSXXRxmd5QF3eA
bBL1u4SUBE1gTRC6KyUqv/wGWtKHSm2AIlCdELgLaBiZ9iC1QRRV0m+B0eq/YhwN6A+FHoUxtir9
nk5H+xFImxE7XQkMHTQ4jddNkke1u487vTW2qPSU1dbqCFh4EMFwWLYYllEO1lm3ENTsy7A5ZGkC
G9lvS+XY957oWVSpfUn5OaZqeS+nVPe/GwC6pEsN9BCBr3GozYcwrwv33oIkSfUiFwRk0kfMbAsI
t8J3Sa3ajHG+/LXH2KDev7OKkmY+7BcZ+B308EhNHNn1imst1Km8b6gtmIgvyfJjKAceSvCiTHBd
RB3IHmGiQqY0I8QDMa8X7nuPG7vz2ZWHupTIMq2yRmQgMUz/BwlmX21RzWwurWwU1Tro9KYFplwL
3h5OsSfaeZsNsLkgIUjCnUnxHrku1/Ldqxvl8q8wF7xin5tFboJMt8hCoPbqP3ApNcpCNc06dJw8
s40oNhiKSfOsAhJTfM9GHsAc/lziRwffD8X6hykSb1MbgAG/zoKhUE4aunT+LgtBIiCJhm7USqOQ
x3zgOPSiFyRaOm/C6GriQ1ZUeXZmBDATJkpFrapLZRXA3Ua2TNzDE/KI2WVBU4ontcl1WtRNRdGj
7dB6c5LKV5MLZfO+Pyg6sB+hVXSYAIaaudDYmlYlUuy17ojm9PhbNVstAJZbhz+/1uyUJuXPuZAm
qG7GI4gyz68801aN2kQyQT7VR3DDTfAox8k6AYOHQcBN4moUvCdvjDdNJu3NXW3b7NSC+LL0mTip
KQMvEpkNwpCQ2U8o9NTIe4ufwFC7AbVrb42EiAMu5JjsmVdhe5vF4QKTNuvNqhVZmxS9FciKMz1U
gWW1seE1xy4uhnVbMgClBIJFP7hjuiA8AkAVFl4t6otmI+jGawplbS+2vnz2oCi4Cwq3N0MqJNkC
Tcq4e0NEQXUuZK416Oj4WdYcaX+s22EXJn8s7zsCXQubfas0PNlB652PjeqPOfvSYyc1Mtyk5mhe
+/ops4d+bxw1YV3bhvQUpMfSUbxtghCDnTHM8ZwsDWb5ZKc/2J9J5lIA8WXUFeCevpFR5zUDTbU1
dL7ht3bsNkDLd3ROfGnjWwsfWPp05RQxLYZjy6x9vnIjYBKfWDeMX8ntsTmN6GWQ7HjiFu0Bi4dS
y2EU/CXtpOy8zifIcb0flL9yJ2zyLFo48rffgQKcKE7bPQ2a/jcI/t2EgbKG4NmiWXaku3P2ig0t
tGNYPHy9258akZjdwPk2dGl+qOjRKn0MgeEoqckVLN+d0jyE6uN/YYRUlTYAkZk8nzwepZ5S66rb
HtGy/Wbp0h9Y61fTVxY0sudr4VoQgkAHNCzqipo5u6+6YFWiqeWoKAUvpfQgG89msWBifkIwIYmA
SxAT1ogZpdmAHilvLQaLy+EZHGper0vopPqujHegK77+ZPPLPjc0O4qE0FptEpWdw/xaRw+R+1e2
fpbN+Wsrn3yxD8uZXbWAkQVjXErhuSp/ysFv0zqPSzO6lr7YTO9Z86OYXiVfLFbtqjkrPF7DGgC4
Xi74jaW1zHY/F3rX7wMlPBvBs6udXPW3mu2+/lxLmzL9hHc3EhG2XrVaPlfnXjTvxKaI4cNQ/Ye3
Zb71s+kufqtAshKxgoagHUvIZJjfVf369VKWvta0be+WEsATUAGAhmcF6kkk/EE+EOLlwvGaPvn7
B/T/WwmBpSKJMjdnthLwAbmQi3p4nlTIVjTODmINEffrlXy6KSbNeI1HUQfl9nElJHLgmZmHcvbz
s4mWbIjYqBT8Lrt8wdDN8zAtR9ZwMIpBIUVRZrfFaFNJ9IcoPgf1PdWNoLo3G9ScwQ+O+eugUbWj
z4U+5maUz67xPULfW0lMu6cz44O9tJAB+3rpcy31+Q+a3a2+HtVBcPlB/iivY+TPAk2m1es5pZBD
qWOWysvXBj/71u+/wOyOMQHD1SuKQufW2spvKcqSiUlfc/FLz6fPzRc2u2ijUVA0Lbz4HKFfmoBZ
hmkHOgi5N2uLnJ4F9TLqNwbch6/X9+9Ezk+sqRi8eooEzHt+YhszkkR4IfHZSoUzxEkQdRfE9WAC
INwnPEYPxk8yxfY+Oej3CXJNlMGXxox89o1N1ZyGGRDsqfrsG4eKrzUD2L1z7vjN2hcYpQKzX0uX
ljq9IDdL1SRdhmGgMdhn9o0HyXQBHdbxuagfKPmuUEuLSdKkV3dlXNUNglpA+WJ74QPPR7YYMoOb
CGd0kQBLl/WZS4iAeJUUmIaLjJCHSB5boQrBfOawfdC7Jym7ozAYUrBpjK0p/+yL+DLtBQCYAXmw
fEfVY6O1ycKvunmjZj9q5gzrIBh6JN+GSwPxcuifAoQQLKTFGqoXUrb5+hPcOMXJGLG1grCOJTM6
46O/ylH/1BKXL2B4D1R+VmX55z83oPP3p8lQCDDNMyVKlkCMtHy4dHTxFAWJbuH1awv/wpwPZ4c1
vDcxW4PQ9ppJaj5ciIdWunnvq79Z80mN1h2y3bTF90iAtIW1sE//P3bJxAxDIwCzZneDmi/ah2k7
XKL01OavyCE6wkTbs86CiQzSz75BbnJpuNvNhWSxfEaDAYHMOSGE/bhhFVSWgp7+eBEQk64TqBHc
SZArR9VfuJOfWWIytkS2yYQM5oZ8tGQWrlt2XiFeVA/pdSSl3HCPbjhAqYUB1kuG5t/RSvtI9WLx
0qAucELnV6BciXIuFzfe14NlOl8fmE/tGTL1+X/JjDl7owfGI5AR9+JFrqJVXD9axE+o4xfJ/ms7
Nw+irE81AlWWKY8asjzbKs0DmwTuRYQAb5xrLdrWxZNXlEgqqbRn5EubiY9fW5RvfQcmDWIbqhIk
HXOHlsBtr9RuEC9Ghq5qrAo/K1c3n5ORVk+C3tedpirZoaJtd1CrUfpNta/YqVRBHbRiq1MS0tIa
JfjBK9cLk7u+BuWOept2QElk1dT5jxrGC9Rsrd61CFOsalofttAJp8TUwj2anv4rFHN/4aZ99iEV
WDAIYnHiZW12EgHTZBBQZPEidY/paxjhB+2xderylC8cxU/uNLktGpHUWXCH0nwOK+0YIatyi+uF
aniUS5tc19fBeFDM3s5R1+nh6HQjuk7jsP567263bnIjjDQ3cZIGgd3H65ZVkczUjn68GLqwQf0A
9Q9h0yYHH/xapfz42ti/WYgffeZHa7NPCs1f4uVrx0v5C2B6/Tr+lh7Fg7UJN66j7uV966GAuLLe
knvvqXnKD+Xm6x/wb9rNzQ+QSb/JWzVN/zdf7l3IrwpI9wBGHS/dwXugnXDHrEjhpD3ozrjNv52C
S8JoV2tf7cIjiKwF4zfRhszqVcVk5rbGP8iTh3hnPEIWCYSwMV68CvEmuFV3vq7t1DD5LiX0ftF5
Rhuu/pnBlIYz5tTK+P2/+QUWhVbOtaxQJPj4C3pZAw2P7silqgQuV/mNuu3e7Z0u1PYQ1X9AkwaL
r5vRqiGu/dr4ZyeNiIfJ25o0qbLO/FITeGNY0fW/KGn1ZB4qw7bS9DEZ/5r59v9k6d8pfPedfbru
EFf0f2c6W6lw5unHH5Ix3gsdDCcz/fa1vVvPPpWNyAkodGo8j7N9TRVgT1bkiRdWeGh0d4MINJoQ
+YPZLlj61FFQ/oXvy2PM4z8zRdHZH1UxwSedCz2D+PErrJ4YCxdCdhPcfFXE4rrIjCX/9OkK35md
nRu0BZUkKjErGNWmbLdBXdqCnh/j0H1yXRlM+dr3qqOXl2hEO6h8NUJ3CKxonVOdL5emj09R+fwS
89pQoTQ0xNn02Unq5azN0GcVL2kXB1ur7f8ybajb9RECAV/v7GdnlgxIEy2JOUba/CQlcqqBZmXd
Kv23aESgeQdwMu+eNdjLX5v6V8qcr+q9rVm1ayz7vFDjSLx0WgPfi5kyNu3nnSqkz4AqTp2sCHao
9vdjUV5pat0lo/qYxON9iJqVjcJ0uK4SwNAa8vorw0KtK5UUyFzi2UMm2h/rqxdI6BcK5ehkVBDR
tqAx40q/fVPbysAb7UJ213rbAcqWqwXHf9M8YSCzwSOqm5YoU/20ZoszijAAfloSlMgaisZKfWqi
5kXUxtBO4pQpT0r6EynkfVaoP+gNHgPTP8RlJsMgVnbgsseFt/02AeH3KLwAFEuZIWzNgjFCTyrg
biNeamKJVafJoQ22Vl2w8sl1NQkQNObeKKR71Co/+tu8sRi3FQnSJVuh6Hrotlm3Ds/ggcNig+jd
1yfo9pJ+NDZLZks4/IKiePLFLOFP5PJ9YpxGJqyB3BZ3X5v6fGGMDNDpCymibM0cgoIIpJJD6LnA
C+n0TegYP/wTQlxQ5Z/7/2phmmLJskjwbImzhQGIHoOGijQ3g3wUNUUf5VSABlBxvl7WrWPhCxLC
4sktOl7ziA9RoXjUBwyNTYVei1yM25q5VlsvU7yFKP1TU7rIIbQQTNHlKfh890YJ0pDkDQnQpaT/
/RfKWGB7QZf+0gP919eLuvVhLGpKB4D6yZZozrcKQWrN8rCUAsgAsmHH7QE4RYKGVhYvtAakKYD7
6MQwZqHSbOmmRCIyc81RrEYVA0tkQBM5YsCg7oxnxkrtVOOpNn4kgAiC4Bv8R6RWdxEMT8VfmM5+
e7Fpm+tkIbhrkxbh7KykPgzComNEiDkAZSfESei2J/p/cVDI4gyVUEYCuzmzgriZRGu6ky8E9SLI
GBU8oZza8sPXW/fZjX5vZvbaqyVUfCY3y5csxgkehOCKnitYsK+tSLdxKd9sCmFYEed+3uPNqzEX
XMToLqHyZwAbKURPNVKqabKL4j8AllZqwnB1MN7Xrw1/dgfe2519xSGn/q4Yg3zxaOCqiXpndDsp
rzdfW5HkT87kezOzr6joudKNiSRf0gxNA9NVnIwpZOuqpPo/oUKZ5VG3e7Kg8oSMd3BAejI5RkYU
3A+IEyz8msnY7IIwsd5SVd4enoX5BHG1TiH8d55xGUDuUGsg80VfZ+WVhrJGfLhZf7346b7NzFkG
ubnF88POzs25tFH0SEX+rw1/KOiJUyuzvf4q55zYGmaP19z5RbVwB2+NWiJUe001dcp7pBn8qHe+
DSpNC40tMi5BIe2EdDU+xsqlG6T7KHww9YOlL9j7ZIfRqlAtQkGFRJZ3/aNBxQ17MJWddZGlZl2g
/VEF1yLaI+GOGF25KlpgJ82zqki2AecX57HwlT/JawEpm1AyJ89HXDodwXcrtqDQmKE6+NekedOs
M5TVlRpuJSBxUW83wHt69Bf55Mw3EJIr+MVxOBqwppCCKpANa/SEkZS/La1YqDl99mUMk6zEUpgj
Ss47O/sZzGmgPJJ7iaDcAKUSK+LHA8D0FmC8z2BVCkOQjb/rm2BpWvMNWmV6CJADl6ZMm3hqPqu9
HZUa5K3nXbtG/paX+zyy62ZDgRH9+6PR9GsLadZSQH7KGrdZctSCiyTsvKBauHKfPEoAOAjiSc4I
WYhEP+4O7BtIUlLkXeFMOor2TRypqpSP2S8Z7MYRAK+YeTYqO06XvxrewvN7W0X6aHz20OepVreo
ZnjXKDU3xYDAOXILlvoDuXc7B/UnuUtDf6fT/vHO87GR2Vd4n0S0xme3IWCMCXQyxbsi3gTxMADV
hpCktUMuZalP88lNn4ILrh3IQtWY92mY3DUOxmB4V/2IrKQa7NP+ZHTWKtajdVa8CubCRVuyN1ua
GjJFhSFt3jVvpmYUujLpfcOIPtj8DiKiX/vO27KmAvAErBHFGvJtotyP5wYsn6yjgBJex+Hk7WJ1
P3hHNfzbsoFR+NSodNlRxM83g+6d4o4Ssi31v0IHVSbBloWtJdxVyCG7KKgWuWAX3RamoI+WeRwG
S4nGzZ5//KnKLJ9hmCLK/FETXrNv/isbbl6KP8Vzv2728QE02rMLVH3h89xEWjOTMy/fMTaWuYVd
eK26V4WJ3s2frz//zUs5+/szn4qsnFHpLn9fbZEbMQsbonARvLXN639ux5R1qrw676MyD1nNtqzT
YRzCa929qGV1MnNcUqIP18DrhIV9uonFWZOpcl8IHHmXxdk2pYXW1ULksiYjSbdin8WIjxbkwGOe
7aqhaffwPheirNtcTQEORLSBO8AbU6L/eIzFgcQU6bjx2NhMMVl3W07nHu5DsAhbu7meWKK4qkwJ
NQWaeVicaBAVg9YTj1SsnX4vnALb3Ii7YOFVuz0ZH83MHrXBMvwkFBh23Rx6J9oBXpWX8tvbwz2Z
sGhqgKqY4qeP38wKjEQU1EA81nuq0w7kpVXl/PIu9gGxqfvf/+kJ/GBs3hmiXsnEvJHPFu18x7Ll
e2n/tYHbY/fRwOyqxlN8NIj/9qVbIzpzD3xgYU/kWw/00cbsuhaihThS54tH4xFeSAKpBf7NQ3/P
53txz4HtsrLOCS4UvU/dL+vqrro9HJSNcd8sXLKbF/ffKfyfvTOVj3tXM/S3SLpQPFZri76CZVuH
wDEW1nubNM2sTCfoXcjXwa6pkBjlhDjdGr26jemov1byilrWwno+v1X/u57Zo4fkWdK0IeuBf3YX
OoJtXOWd4CyZ+dRPvDvz5uxaIV4M2zhlB6s1aB6HgiB+In1rt0vHUVraoZlHQhcDFeEWS+7V2jXr
6RLDL7lGz/mddZL3il1s5BemflmOsvBoLd2EWTTG/HoU1GQsy7Zv53fK2lv+jkurm/mOsWijAj6X
eBw31ibpd8pPwm87vVNXko1Qqa2frAtSrVbjeIvr+/xYUtEkIAPMStTy8VgWaagGmh9Px7JZu4fY
kfeFA45kw9SnBa9ym1xMV+CdrZlbkWWXEYSMajhOmziso52xc5105++UdebE66992Kf+5Z2xmX9J
NVMZJ+LUcf+wW3ohp//vh4h5tpCZxygpWhUKUIBjy0kM1gnnvnP6tU1e7gQvX6/j82um6wboEYoA
dMI+7hB6OIkgpIUIhjzaodiyzu+iS3507XDBbyxamrkoVUCL3lewNF2wauU66H8d0oNrL92qRUsz
FyUhcywW05q6dbuvVsGaeNBR78tttgBw/dQXvvt4Mx+VM5Um9oZ88lG9o9rTc2kc6v/7p5t7qLQZ
MlNjQegi7vt96NQr6a+NoNfD//E0zBwSeiCWFCosqNyg47CqVtYpsiWbuVILp2Hpy828UsO4+9SN
WFHDqxhDGiEGtOuruLCgT53f/27QvLHi5kKj6Bbr6Z3p8ZX3NPHtJc/ziRcHFUjALuHk6GXPdgeo
Pu1RCM4Y8e0QI8N98l9c0w82Zhszhiqjx8x/RxqdIWdVr1bZXtgvvbqffK8PZmbbkluMvoJoMm0L
M3ttkcePaRQLe3/bfgNo9+6D6bNXwUMDIRgDZncXK+j7dn3PhFEnxFcHCI9DJoltc8mkcutTP5ic
PQ6M51KRm2Jhylm/Tn5VsFM05FeNIzqHv0t+4bN3j3awRXZDzQPU2Ow7SmgDhllrTO9ev89f87ue
W2S8BQ7z+haWdlvtm77m/9qao607po4aef3PVnJq0Wx+6PBGFeUIpojdy4/uWbKz3/IqPoh37sOi
s53c9uy1+mB+9mUZzlfCjfxnfnLrsQN89N9tLjZMZbB98rwFJzX9xRuLgB1BavJ9gQbz37+LdWVJ
l2Ik+vi4wQp++V2+Vle9zbB3G3XjBQ//6VklWwUXSgFRU7XZQ19XlN/rKpKOSQLJ2qetr181UrDv
Y3fVvEOVXGUQSsoTw3FXHZRvQ9CX1vtJgjklzP/zE6az/W69kl8EESqzEs+ZbMeOdUp/QrDuXt0d
fVXbPAn3rp39FMUFu/8ohPPv/N7u7MEee01AEgO71Vo4oyleOoFj2uN9d+JdvZe/BXaCeDZj6xz3
XL+hSeVUSw28T54JGmeWTt5LK/SmGoL2C98erCe5tcZUX8d/Ch6Ch8nLMmtpk9wztY2ZY/5DeipX
kbPkqD69Wu/Mz58PoYopuDF09Ojfa+faOZb36qG+D3abjXTaMpb3jXluf0eOXrpdOOOf3SrN0lUo
npAb+OfZnmtdJotDxZ5fm7W2q44+b767m9yIvJLvlvOEfzW5m91+Z3HmskS9HTwlqKUj2npMKF53
tvHYbaeQJt1V9rAmsaRgg2rVXb/vtlMi6+5G20LK/RczFeNVsVnOj+RPQmGgLv/zGbTZSxEKAeTi
/0fatzUnriTd/iJF6H55Ld0BgQEZY78o7HZbAt1AQhLSrz9LnjnTUNZQ3/TeHfvJEaSyKjMrKytz
rQHLYHjKSl/jdX/dzAYH/C9ItkBQX3zUv0BC755MMFrgQn/GxYKxExOZ/t0nUPGtiw5HYKPhE65W
ZoGVwCqD6En0B/PoFQEoqU0uZCUUU1eZO5lU0MF1rVY5MGNjG04nknrS90UbM/MW2lW6reExdByX
8cHe050GWiUpnaRXQvAmzRPk5VcY2ck0LKYg1n5SIeUClvg846GYBHcql7XJmcCENQGO0llg0fYZ
ejG8SKEuAhXAWKJh1Kuzx3t9hCQjn7VQL3+KEC/iv7qE3u0cdSPAPUur8uO4c3CW8Rp6XdSmtim8
3kJvOiuLZhoKlXqOzDAyF8E4k0Vr5UtQGX3vXmcBi2h2Yh0IrOWkgtL1MuLFawgRDQ6i1seYGnjY
rIsFrCpb9CMvQhDg1gpS7JOpwXjADo5aF3NXJw+Fm6BARSo9BoxBpWJXwcX7XRcCypTZrsZgJVsA
vTbrpzEOGBbHLOZJ41n7wFPo1FUFZyFYn7C/+jqanZcIhTY4Npfxy8VCmzRWfYUy3wotb54BRlnS
zrKdWlmDCZb6lmizxsqW2RLUrX9ZA7y1PZWKVCBI1w2lhTGU9q62a9Q4n1xlzRPWsTiZ3aJr2BBU
zHsgraaMHFP26bFJOyFQg+GX9h0xwFNsgx3EYxZyp5K9W1mUhVdc06k10E++y4DC9up0buuDRxfx
v/DipwvR3Gw5HotHODQgY8jjEDKa9M/9/qMqZfLADm/AcQDxzQw4mCYKxzj0jqyGVpaSlEUfVSk6
AOQdccpE5m4Wq8N6DIsgMFj91U3oZkHpIxWxXgDSPGTh1R111TaMrHY8PbF9IpH/7rKHNkuMLKBF
Fs1llFVmUoYCUy/8y1uPCz0AbDziBTbPb+EPupPYj7dsMmtDyqgCj0EGpqVK7VneaXFegNIxAG3i
19USd9LFD8+W4J4XXG8Dbsk7BaWTBCUumpyrsHLWqc1EdAI0hCYCmI9e4KYHDFIOJrXAgGfosFD0
vZrAyrKQpbNuJ1MH960sanHPjc5nF2BPBb2LG3tgmNfNhRSz/8M9aPQz2hFuJVEpCUABr7V8hFba
CmDx722oeUccqPri8lW9F8uzI+MRIDL7zePN/Nm2MQ7l3awmdflBnAFobgsNQQu6LpctclJlHlnV
lzaLTek3Ty5AGmHInNxB9NGNXVEg9KSDfBRFQlopjYhzjiPtqpzFNnbRxZw0P/+bAGPcyKJ2UACE
zOE8XGAt3vgYevhd+2hoZySxUyfmrRBq81pFqYQUgITfPj+GTqT1roIE7/HCscRQe6VUdTdywYzr
lqL23s6ABk/Qxc1w8Mnz51adMU+5uRBX/UnEg3Ur4mG3XdVraR7bJSpVrSu/HBjz8iyVqAzyInai
NoC++/sNGaTatQWmZFg7a4eYOlFn6gFnnI7neBFn6pjvx/YYlq9mRITg/PJ4m6bq45ix+mPf1Jma
giWzFGIoVVkYtlke7ATPC4mH5O0fGgQVictiANLSaNyA61+MNakx7kMpVhgcd+FHcLpRiDo/y1Ko
1ZFLEqf0eKalnvzeL8dLKsAULSDrW0PpGp//bBU16m4qtZFwqRMIHZ9ceRRmcnOYAcHPjBjx6HsM
jFIPUC28hFK1DloAumday4GAnMm9iGfCbpl6aGZYSNavC7oAOguz4e/PcDT7vN3G1nrNWtqJBOhO
NrWFNYA1cwxGiMF8f3oS7XQ+EGBym60JwYoJ9Fo7dzKXtbZjpHikMbWhF+0sncQrNB4WePYFXi6K
9yDAWeRP16WKJFMKGZs5UWO7VZOu9NQAthOVDGpqJBCseH5yVv6TfVrWT8/eJ2NNJ2LKnSwq5B8H
9D/LRyjX2GCLxYUtXRxJ4ykM55vKg+7kUFHfuF4PwOOFTnuAh7/yJoe2gMH3f6PRl7y+ig7QNkHr
B3NltarJE7snfDf5qBo6/ek2z/qQXkTjesZiys0yP1fPaZa6jA2bOKNFAd1LMqYVMO0mj99wcwYc
0PcjSH09uvy/nl3S4DS/LMdXemZzxbQ+f2RRhwAQviXALI+yzO8SbEIAfT1mdmPpCW+ylsExL1lT
Bole1bFR2kC/H0/p1xz6qmmESgyOao0RSJvjX7X8S9WYoBNTgkQerbHompRGWLX7hWzyJs2FoywG
stviJo9XTBTX/A26Y23RQa3R4nGEMzZvKqjcyqSUU1IZDDAZZAqraJ1vml3h87ZkhSBMMiu72GXL
PLwsJbvzHgue2shbudRG4ipScmAaEgOgjIKwwamV348FTKWrmAv6s5rUMQ7GmFiTU0jggMU44iFr
VnSa8xGoWUq7aJd161anj6bg/JPyop+tCuS/rP7zqfhy+w3U8Q4ATaG4YMIg4M1ols4/Uju2+WA8
nwDeiTDaWXjGAOEmuk1Ynj/VS3OnP3VctGIDOrlWEgNQxdrpsvWlhYCR5pa0JCPAEO4t1ZHsykS4
CxlLzzIq6syQhZOIIYLxpPoIPgBMS8KN6z7hYeDqbjvCeoWaeh251fQ7+t4EoLyEIYFbBlcvU3UH
6+NMVm+Z5QMTBYejipO5Gu/T8458/tNF/v60G9HJBcjUQo9FBpkT3mk5Mvir0H0aqyDv4E9C8XbN
KhswbOq7UH8jUq5E7Yrn0zHcdhB5dAAsimo76wbxE9AJOKRA2xgxADBqJNFIh1rFHcATpYz2AyaJ
46J1Vs7qQH7/ruzKBlXTe2x+MexmPAbpXONWJHVMShfgoB9irCbeatFeUc7OKPNcZtVG9U4m80Vr
MgTdKEiFWxCiXZrkDAWTBBVpJwjjb9cQ9/wvZcZZJ+uxdixx499v9k2UOe2QHyBOSUsy8Eu5PDIk
fJ/mj9aPCqpGewTrRPRva5RN2T7YpYn9Gj0g8yrzCzxEDJmTro4pVgN0azKGC6gIx6HEAtwAVQyK
fQxewtY6vaDt9izZIA9+vH4ilYliOgqjNIDtwesjXpxVg7IOoEKlAEoWxDAlVhC0/pl8+KGPOEpO
5HWpmCbKHmuGevQF7YdQykg4STgB/AJCE/9iWYdZ9TXz5p+PNaPO/R8y5HvLuKIf7ChpkGG9vTCO
WfpZ4sdvUyYhXLRDGmX4bSe4+isQnJOZ6UU2Qwwdgn+IoQ7blhOj2lAgZodIWJLVlfjur6cFMZfe
1rMY60W/Rf6QRhndJQJVizZuytzaC85b0G1W/uaXa3PuEuxFrmeyzIBuYv4hcXSDG+cFd4Oansdl
tALBqfzBektM3/fJybNJgYqtZD4fyfbL8Bmq0sWIH4KpoxSYDn3KV6NgNJy9DDDyzmNqR2XwlBDg
y91rF6n/X7t5tsiJ5YTk6qG1bfP066V3TJN7/bQeW/z0DgJXBmOFOkrRKuXLen1tBoCki+Eeb/lO
TVabxNq4v4gNGkJUWmZra8c5DJmTWt7IpFwZmPJFFB0jMUSKO7jLfvGqkyUaUuvVzOzIdsuTrbd7
LJM+RP+1sjcyKdc+ZN1VMhrItBI/OIHqksifwqz8hLHgTW69bhhBcjpe3Qik/D3qGiw6BqvDzoxl
XBksLzI/WWXZ8UduzpkfWlHefgT5p46xcjGUTf4p2vzTRaPcWyvV4qgj/ocnC9YI0pI2vH70x4WX
ud6zWT2vM5MlkjrGfmhE+TcoT7jDBWMfYW+WaEUb9r9Mswg0f+3NzOrkrJnWOOrwaAkpv06NpgK9
TyyFlvrpfe2YL7OMLaJLYtrQVzJ/gOHNAw6vZSX+ua+iNUuIx27OYaweDQ1dAeJGaQd4M/gazCAn
wWq1Cv2N6v9+eiKm/f4OsbOOWMz8e/rc+WPuNEpVwoFBihMgeb6/WkFiOr7/RBY6eY1N0/xkWAld
xqGtRKMiiFADfV7hsWnJYm69vdUmGHLIkxq6l56Y3voz/mB5GlNBKoBUlVSWLQov4XyOPuBVu0VX
H17XRQyof/Wkm3vptkcz+tFlHgosC6IiSaWXUmYgcocXZxcEyROK4Y4TE38jW+5Ccxdj/xNKrN7n
+nHMZHiGRgWXOE3VMs3hih/hgYAxm/HCy9xEKrrIgCjKivHoCXDJcJyBbNwnYtv2bPvFzFSm068b
+6TiiqbnhxgEVlI4f6vXhlk+4fHRY+QI/8VGkCUCFdWQUe27P76HwxGd4kIqQaM3dHAPMEr/CWfp
DADx5tpbr1kvZXQr5r8d4Y9Eao+E+oLb0yhxnvlvrS8XJhKvNuiJt2be7sdU4Gek/COL2q/q0MTg
v4SsnOysN8EKnQ0iyy+XmJn9vF2vPxnL+Y3q/kggtWeRLBTxGSyUoWV9NJvVQHIM5KAF+3wlA/GJ
6JMFudrvh/3M24JX/QvNROvx6uENTynBGcWoUU8H1z/6UyeF0Z1kIUXdM8RjClh5cj/fWtn+sc/9
Fzv9jxC6hHI5F1HeXqBzmXqnF6VyiPc883YN+WfKfJvyTR6ti2haGkooo3ykIerd4MiyGKpMXhOB
MPFvb6DrIycZlFxxnkjhzgJDM+6+s5nVEQ+EywxDmc7NbyRRxwHwqZLhVGDRQHCCf/vOxh1L6CyL
ce4wd0e+d/C2KC7H5ARBc26bbCPMbxEv3q5BmzRniPqGF3pg/N8XoZsNOl0zMT0cR+MP9rwJdlET
apXkjbff8udsHofrE5Jl08yWr+aW1X1DP6/RcYUGQuwaPY/4+jC63t55c/zwO5a5hNi4tj7jvMM/
lr1Mn3N/7IWKL60G3m/w3kthY+7UWS1byxnSFe5p/umxyoX/5ez5I4sKLWDkOR+BOYGNnPdm4HDE
cXy3Ja6NC+QMF+XHrsCIHDRMQQe4o/5oQJqV4PF6fdl5XyyNWKb5A18AjFZizI8aKaSbobuzNsPT
HCB4hcyKHUxZ4wXvxjaVEvgcV+CLocjgqGZ1NBF/HS5k3aFY5ykNQt1fQAqnfu/SfqwoB28fJCRP
L6+vnfWOCzhjl5hqUWHE6Is8UdPR6AWkeDruhuhRykyLkVeJ04nVf4xPoqJIYyTgkP4+SPbByX/7
4Aju+EjoiGa7eMDG2MAzqFvMniBlYIT9SdFo31c0EBHoqCZTOychHktyKeGCUNvD2pozfp+qif8r
btz8PqWaKl2lvO4zJOYGbiAKIIwI/9n7rJ2ierx+iKESLRkxGLSbUGOHZFgLlvZ4uX7ss/Sz1Q8Z
VGrV6oeoTg2okpOLgyAROKDfnesHKw2PQeKerOvTP5RIBcBrGkdxAbI7bI7oXqy9QUC8ezVxo/FY
x8t04nizUVQAPDQX7QgSQSmsHEwQYKeuiyqznrfe+otVVaWr4T9Wkkqc9CHOO5Ddj4FdQVErsdSF
Dfdds5RiGN93SeYmLIkyLw+yCp2OJ6sOt18diT8YW8QwvO9M5EaEAlz87pRDxC6QzfMzXvB686w7
zGg++smP0//P9nyHqhs5YorG5WMMOb0736vuWz4DyFux9Lwza9Gmk6cbUVRIMPQqLyMFuxMER56c
bGQVHTnjyGXW/ViLRwWHLOLOeaND0tneWyvHuZJNMf+VERsZrjnfsXhwpo+PG82oKDHU0QCGTSwi
CNnJHuVNf7PRTPQoPC1evwcqmds2eUW6kUjFjPQ8XC9RBomHncphGsr2vLUR5i9Aa2bUF5nKUcGi
zOL4WEtYzHTMeNGig4qLu5HHVxjbnCFiME4t+hmb9uLvv9+Y5LmMDj2nQiDvqm/zYOX4FzIs61+m
97Ve/8VK6gAlAwkXGMVEQPKPtnQjDYxikVLJF6QzeeoNDoDw1snZasXZJbf0F4ZX/wwc98KofKYD
wmeLZlB49XyP8hUKO77rGmu8meA/xgk5UYm+Fzba0I1mBtee86ochaHESYYFaNoSyyf2sm7GJyGW
uNHk7iPJvTjKvc+1XIGpFOLqanGxwEk4O6NbDYgTweJgiqFyxR3GZJzPLJmUo8dy0adH0KeGhrDI
C7uUBdLx2/P/+jIOk7zXjXLwpDjk2VWAbtYeN6POMA923Tuzwt563sAx096f8eteHOXdwpEzhK6B
WvN9wKsEeJsLONpjW2SZIuXWRdUC1KpoECM7y9knpvzENya4Kh9LmTj+71Whjv++upZ4RYYqnTnn
zRR7FBPA9a5kzGgJSDhYVjha2SMrpFIATT9eVK6GPEtaBVWYoj8jQD2MGaUYlkffgvoBcOSV+L1F
+e/qmWHXEzHwbtkkKlCckGIM6hm7k/ZkDyOAAyNz+rVvLdnOkw2ry27c7AerRt9/OIw/D6dx1YLd
4T1xuqeCFdQZ+/I923UTjNo4rYVTA4X69X5+DOXOAslEtjuhsDBnWPZEQn2/eFRU4BRAdg06ZO0C
NNUFJPJbTCiZ246wSuYTj2/3oqjAoCXiRdUjLBxnkCMoaJ8SyGFVgybqk/dSqHiQ5KV8KXVI2QX7
ZvfW2wYZTpjfqdTx4ri1x57SjJAl9zoP5twqmFvmeYV3Y7z8/NPz8vtbbzZSPZSddriOhn9QSeP+
Tn0JiZXH7sNgWQwVOVI+0xtwMo+RA2+C3dEHS4RmFiqxTIvhboxYSCNGNMIxri8xgAQUMrdOaBxc
9L/SLSs0MZxMpjINTFLLUteNZqmQwNJdg7y9rULiuiOMOdkxAu9oeQ9cmqa9KqooSXke+7S/xrZC
qoVlEPA4c7aybpOA/e4xOtUjeVS2UYtlJSYl1jCwVsl5tsBrqmZawpNhNawC3kQvwZ0/yKPp3Ngg
fxZrPhtXEodK9IaUuyRoGcezTuwf/AV6g5inJesco1uetQaoIucO6lkIx6uA5EHnm8zUl2UiVDiJ
67MeXQZIQbPzLO8Jil6XnBDuWXERKfHQwArLjEyDniat+97IWglWMqx2+vqMp6qGWQqauPjdbxeV
alRJeYm6rh4T+r01oOKFaXA3SFmzh6zFowLGUIjxpTPGKJmTYc7Ct2WFepq1F1OFFd+20CLflSrR
Zwc0KOq+fCClY7wyh/UZG0MPMhZ13RuY6RrXrLX4neGIn40IcEvQEZmMSMHwXIXKNY56BmoCCaKs
AMmtYDmA1HLOrzjJWEXBiWr/nSXQgC5NXx2AsAtRKnoG9mpFUHkiK7xy1cSPZ/y2Kuyre4b7fjGv
Q6ygQeMsnAu1lnowaIUSnjkCRwT6pX/AjSgPNNtwm5agdfcZCEEnqwgYwZhxvihUQiIWKfr8x6Ms
u9jyYIacmemWMrBuQ6wgRUMuCBFS0qaCnH50tMTC9StzULNEisXQaKLUdr+TVEoi1EOfS9eThI6d
XWDkpNkoy+ENxbYYT2/MghuN201fwGiYL7G94jY7XsDQFBGcPnQyJnPMeVCmVlQI0TU5x8AVxHTm
bq+tHEu0u8bGY9Rg295FYXne+HMPzkyFuqxUYtmn6nhl3ikC8vs5mGN5tzOtq2CnlWeSI/E8DSgn
DIcfHfqBWHrENs7kvO3FcTGTlpwi0+Qxvv8VO6zseDogj4DzIiCEwEZ+f0yn5fVYdWmP5LgxgRfD
rQF1yUqqpnX5I4MKXoDMa/rk0o3Ba359sVHiIF+sdxSaKu7f1vdHCJXbnPW8ug4RhOzHLlBM6OQm
mo4AJWHOCtf7y/vLH3FUeqOlncTXPbKAebAP8gBzr+YWZUTG0k0niH+kUEFJVQsAQZ+h1O6EKaOY
mYCOi/LTyv78PpXLtBcR7MEVfj8lu0CyhOUSdzCP2aE1BppHYqhAdAZne3S9fhtA/Q5IlHng4D80
mV4+gZ60PB9ItzB7D6eZ7phfx2eGL02f03+0pHKbXssjuWogHrMS6IC2G4tZXWZtFBWUDsVZTWRg
BCH1xAGNRuRVGKLpLXZtNMGjrXT2ZVhfDOOYDrjgIgIEFtxXpWMEl8rdBQM9uBIlmARJl9kr/1te
NX5hY5Yh2h49Zv/ixErKggQ8dFASjpRulJpXJTfiqB34sI9qEFXlUvwap5cTxJ94vPENB3FR6kbv
HQwxBm2LIC6RI1XLx/s5sdYAVRnJSxUkIuC0ug9Z6BMTFI4T+fBUr48gepMKWy9fHsuYyLfGFhKw
7PAGLwNn/l6Gdoh6HnSiYnhNQ8BakkPDIhuTptQAw5ooYAZVBvoHpYauYMJAPFci0vqU7DMfVfu3
uDJXGd4Y4+XKF+YbznQLb/EyDkudCDQVnWZRL5b2c+tuGcY0qTAmRQCohqEihSa4SkvxoBTNCc3D
CUoG0tlSahYDwdTJrfAyGOlHLmlDVijryXKwA8aXGNndxdwP1jEhhkY64Hd1BIXaGXror0dLXbLG
wycWGoyAoDQBxwZ4W+kTPNbFWG4qEWJliZSt14I1uGFm6KNFUDEO8M3AXJSBscxjCv3eYi7XNovP
pYEIsDq/tS/RgpvNvqQjUZ6sx6Y55fZ3kqhDIVW6eDgBhR6vtXONHEPDTgUrtbx5Q3STRcE6dR3A
hAjoFLFtmAKjofXL7CwjQUBkS8GJF5wLuxXJEKMwIqFLZtOaoMkh9bDkgiswctxnPHFZDNOceiRR
QC2t6wBbxB7RG9jH12slRxxS5pm4/Lh6lwM5eEjQNd7NffPgFKY1rFijsBMNIDqkyoBXQaQRlR9X
LoUHGhufy6FU+UdAZneqyS/S2jxuTi44kZqR8J2IOWHs7kSyhLXWAWoIykNeoHlX+Q7oE1okGCEK
43Y7Bx64nxDxZc2K5d99RpTBgr8SOoJHjFcUmhMw545qcT1LEGT1vWmd3/mxv6DaZWSl+jGaKjmS
v4PhgkiBkJgvIEE5W9KMJ2gn1TUiPLHO0Kl6+t0HUeHhKBjFJeNEI6zteBlkzmFWm2+xB8jQJYBo
2+XRBtX9mtWZOP7qo2Wg8vuoSyIlBkBtmB2IsUkXcKSt93hPJ3LsG8VUOscWGvnKZ7JihH1rFQCg
y+bXuewflL+4793JofJsvTHqWoghZ370Aa1nmG3nGEuZ1KFpZ4VlSmcyO5bmY+Um7s13Qqlj7HiR
87gBvHMImYNtgAqVt8ro/QIUE/N/HWEek/w7YVSQLeJUkc8ndbRZcda9S1Y3jtrmoC4ky5lk2uq+
tJhl2scWotJIA0mXccchx7Jalc/ZV3NZmDEjpk84IyDADEkFUrACkjd6ipKray4ru8gIJUsihVss
8isorgczfuZWF799Udz6+Yibp0I0JYhTUy2cNDVjPND5w+b0lpHqQtIsjBU3+v14f39qb/CgwUE2
hDAB5Smj4i/XOC+TJApBca3Wi4uW+6VsEKFFm3CWOZrKWIqf9gR5EqhvVCBg8+BFuD9HrwUvXspz
GoV73g7DxMTLxZ51WKvjEXnv9PdCqBuBipZP41RByG6/+u04c92co9blCJbQktwr3cCx5gHGEFY+
ZlpjL1k9vc5mdrJ8Xy6X0ix/wm18DYQLMpsdHHM225rvrOLN93Peo08c9+Wmfh4fhliNFHyihQ77
jw8D1fPWKtHODFDw0F3O0DQ1zGaguLc9tArEJotcdeL8wxopcDgdpz9ybSowDodYEasqivAaODhA
alC8weteTz1mlssV98rqYZnckj/i6MtMDhLGdKiMKJT1k3lU98qZcW2YSD/vFFIpS47P0qXsWkio
nMI/1OTtTMC+jWl2IFEu49cTue4qk0VN9N0cTe8jqD0kJJ4yLhM6FR8P55N+LcpCHqdiR8oA2cS4
vrMhLvqOFjCnZ3TMsIxnoqMZOQRyUbTbo7cT+TxlPDU4hOpDJ4ffaD1oKEV7zhko1Mv3jpQAntCQ
y23fHweK705VStM7oZTnqkUSCfIFQisLXlMTjCUdfkeW7wT7+adhfX6WntW13rmE28wK01yrOTFO
ZP2/H4P3ylPOrXNCy13O+A4ZhSCnBKnKYR2voyef9PvCVl/kDy58rPpEjLzTnPJVYI0oPVD45LA4
kLcT8E79KnZYWfBoKI+Wl/LH+CjWWalAiGWs3tTfmwF4IS4e0daPdfmZrNytHt1rldSFdq3EVg51
N1ltnqQZ9/lYAMs46WmT/nDSIt6AhGHFv11QCAKwDUZ4XCJbi+us22fEfGZx0E9MUEAt4Pdoom6M
qJNj+LkJp2kPZJsh67F6GBXHDENsh3UQEm4cFpxvXM10TcXc8vOeHArytZZ8htKTy3ojn/JITr6K
Sa5cR+fI0YA4vuI4ZzNE8hL4qfn0Ms5YL5+3ySyxUTVn7OlEcfRee8o1kaEVh2MK7dv94V2dwTOv
HhouEdTtp5dF6S8B1JCw2hCmQt/dmlOOiLs+/jyu+TiAajkrxQt9lcMc3EazbTSVzL76j3HFY8ti
vmJNesvNelMuCeQrFeUMyEY7RoynwF229cmwtu386V0GnBhqjcbf9EPcrzPlo+BiaLVBwy7XtlNY
QI71XRktmK8ay54n7sSQhBKcjEwJVXt6xFY1Dsci1gXsKNznQ5j7bkYWACKw8R5xsHpwDTAM+Gd9
414glXqXhxjA1gMEzq3gDU+BsKGNbm1Uy0WLqTjmrCYKEMyZxsnQeqMn5bcl2hXQ3A+x6C8JTo4g
+9lSXHxq4XydvY1DT6wHkanE625lKU/VhrzUjCskNubcclLv7Lbe9aU0jc1vdA+5IJax35+fqyDF
Khv+Wllpvm5ntrxkBPxp97lRnXJa8ZIoQpLjQ1J0vAQOiI0igsEQ97BYLKTZicxKC51F/P/hHXYq
VbpbA8pzz0c1F5QUos/2Dv1smKso3apHwst7a+b81egUPw62Gz0pV5Ujqb22NT/qeXxqi7ApTUUj
FW+n6kpNGdfVierZvR1TLipyEleeTqO0wWwLxEF++zqr0ea4Hl9FGV7DWkiaK1JJFC6OogFeE+B6
oQPKiMPF4Xmc5wFiCCPMT7SB3+lGg0PplV4NUoWgpwfnGVBeCHExTYRhNowdA4oStIqMY22i4eJe
IpXdlkmaAswQEhU8IL05bup7j+MOK9DR/Gv1cMn1rIOEk+UoXkyEpW0vZ7juIPNhFTunz8k/pqhT
0eYgKWB6KLBdraXPaiKaVvidHzzplsu5mZcDAZaNQTWdnNyIpUIOEPOPopBCbE7mQYBhEuRDjq9b
hPwiC0CX4qj0YufTYw3jsEKMToWYDNxBWV9C8G4/R0oC2hZEmPKZs4n7a2HjVjnbclYB2qCjybJV
xnlCY7YeL1ndyR1ElyR5Uk2BYGIBh8kCbZL2u21uUepb639xBbyNazoVavJeP6KWDaH8OFKFvQ1z
c+O7keMuRXRVMUyXpSIVao5Jmhlyg1Azn6sd2Je23vgS/TfjEXdOSGOzXpRKTxNdlMPkNdmKnyre
ULnXjszXLFix7/bHB6HaEO6z6KshcCqfSrCXkfAnBc9REDS7aiFYHz4Yny9kA3h1sliKGMVfqgTp
/MLWXCDhVocR+SP9+GcrTJfNjnEnDM3oryKId7CdJDXdBaZ2E1vePBY10Zp0v8hU/nMpFEG9Nlhk
eChH+HcHSIYEWIYw1+erixnN9RfLRX6+tt6LpKJRi36vjC8U3FlOTrZSAN7qo5/BMzlQd3TzLXB3
Yst45RY16xHiu1Py0T5TAel4jJUqu0DZtCKWBhK6C2dtHBQnG/ccEfT3om95fA9Clyz8aG7Nt97W
fH19QWoymK9LtBg9Xv2JdvH7paACVSKfq+TE4xRQAXz4weHm4gtua5uonjTk87EwVgZIv4zoPGhn
+xrrnn6VpLFRcHOAheUfXCEn4q/XcVxRW6CYYXnmO+rBCJSPP2Bc3UerT0UpNUmboj/KOFQ/fqVM
PNvRRx/9OhWVaqmUOkCBy+ERbkuAz2Yv3+3HCkyAAt5ul0C/eFyHy+HKD4h8Sjx3ziQdSPaUmBgr
4fBsyJGucXEJu2yOxD4bHliqnhmuM67QDx1Bag6SCx2QvTSnBh818eFoGHDWYqF8yL+AGsWQMHmf
v5FAJT5VL13QEwAJabIW80ULEHXOVDiye7yS0wnkjRwq7HBtpCXSAFvkTbw/2u7Ty4tgjs2XyFVZ
F/aJJmBs240wKuDkl7IUx+tWeAGZ3Wmlf7X5szAgSS7sOuznDRpqefJYwdFxH+0UFWkMvW+LWsA6
Hr72dbYruVmjM7ZqOoW8UYsKHlVyrCMh1/GSS/YjDNaIX7F5fh5BkhjbxbI76t7EXy+xWvdYwPmh
sIa5bA26ZTGzVJbtUfGhENNjlgjamC7uMWt05Un2cbUBj3GwvjqAv8fWjtmPOC0T7K2iKuExiEat
4I8GjiI5UTCzZWUrBEIcRF/dHJcY75P54D86z0+j+I8wenCrUlqu7NKjgluFFViZjsqgTkxgVzAl
TR6xIyntv9SiZ7jOei+IcXxQvltkMX1R7pk4jtM3zhsZVKjoK0MGcmr0XcJ4axOC5glXJDOAE2Uu
w/6mHm3gwX/0ocIFuCQEvY8gy/ACS0JfFnCIr3b+umxYo+LStOf+EUUFC7SEgEFa5BABsUnj09Tb
CoD9Jx/8TE642WxcwzzZC3fx2iyWQLGYfX0BIZA5ZzJ9A73RmAogVyNK4qiCYRpOMU6RR77T+OKc
1UQ4gTU6xsY/6lJBJD3ITXOMYjjAvLXOOMhQQwZKRzFHPQhvRzNzW5jrtcUC2prOfG7kUiFF6Nos
knrot9sHe81pgmG9fB7NB8Smj0PxRAMGHtfR5qPqeOcVRRqKpG3asxR1mRLWMzyHlkTtUR7hdgdf
3iPRQrL5ObceixxthHZ0UcNYtyGiNgpKKPz9piof8+dTVeWSEspqSUTlQK6sNp4xm6ElSOAZVkW8
v0m8QZmHUsRRqfGjTuQkkIqY7wI4kR5rMZnu3AqhbKMF+wint6WC+XRivdXv6ZI39/P8K9gf0CeF
Uo/VL/4P8LdTYfJWLGUaslyq0WkYxQKaOzmMg/9gYLOjcGR1cQEGZV/MGYzy87G6k1WSW7nU+SOX
zcB1fT4GTQ36foMlAVNyYT8D146VlEwdqbfCqHSVL/XLpcpPSjg0pn5e5tFseE8yF+SFDkOt0RT+
u6n8SFovtdJGojgu5x690NJLupi1z0AfZGk0Wab7o9KP7LTNUyVpRkEpXoKAIOygng50X/cJUwyi
o7CxjKZS/luBlJsdZf0iN+OGpQRIhOjyNr8+2SgUk6HqVgx1+FTGqc1qXFghprL2uqvhuVtDG9dp
nmziI7Es1kp+D30+2jLqDBqOcaNIIiSiVr8PFJSq95zHn8lgWOov0/J2I1ZtP8P/7hqTts/PM3sw
X4oMTdkm4G1Y3zN51N+uABVtJOl8bXsJ34NXJye3S/e6aW1P6pjXgqkdlTFgrowvQAZPFz4q4ME1
17yDIK4ggbEXASfrxHgf2LKcfSrxu5VEbarccrpxbCBp2CJ95jJTA9lQi0iDNlCE07GQ/b8zOHz3
ed1KpTbWEPtcu56vSng0SJ9auctfUDobnvDeM6Jhiaj+frLeW8bfpI1JVtHyia5y4LrTnU5tg/nR
qleUcL8XALdUouGRCCRxFMM6eWfQ6xFbQSV2DW6OPAJeaO8yAhDrAyg3beUIaaIoKyH6MaP3/OSI
YevxiRnn7zJvor+2xCRBf3alA0Py5AF2qzq1ycfqynHXDKoXtXXe4YWWfzXMxaJB6RmpBihEX0we
fZHJejgyzs7JC+6taGqnUZCN1SyB6NMv0b5WoSz6Klrdmwh9cKDHe9VfDcPko3mKbvFsVmKmjLHq
UwaujV3F2HRBE+hWf94ooPiQaChEA9RrFezKTbxOMvL83L0keNf8fCxvAvANrAw38iiF8xzzHI0G
efPjCfl5Ipiq1RLQZpunF7Qzo/7dO4tZR4yFAuTS0k7cHqNfnvQXk20GWg7BDCWCQmnMwqjkq+PT
EbxPCzPMLfEySbR15yizy/i20nvdx3otDwSNOyw/mzjR7+T+P86+a7d1ZIn2iwgwh9duBlHRsiWn
F8Le22LOmV9/F30uzkgUr3jnTMJgBlCxu6urK6xaNXEf4kLxHHS3KQjHwUsN0gyM3/rkTt8D7tqz
aIunPwmYf9fD57rarRj7oiz2ii19wcSnyDF9q094fIG7kt7QhvyNntbj67u4ft+U67+u2a8WDn1O
y8fOAMypklSkpabtFX0GXo0YMLFTGz75J15HQaffxOaYxjmWG8+SPh5r2S9Xx8SY3QicLLGPEt+N
GgZaBmw3F2No1aHT/RXbGMw5tr/WL87+ZW0Q7/W3vgTQACADFQirQ/QQLHzKjF8l8lB5TUZvJsaE
TD6lTBW109qSOamuGXYxEZWT+l0wVuE/SehT4rJ1K3ykg0Kk9hKnZlgfg1b3NQwKYjOS8V95tpOC
ggQwgRGYQFdhsG19EieHRqVNZzNRTXn1VDB7bzBy0P7+xEt40bmw+noJv3WRqzilz9K+yuQCk+xf
ygum5fKaB8rfWts5nJEdGTt3aFOfHu/bnJt4I3T0Aa6FDjLXqnHOnBhWL+A7mcFfhjOkzQB3xqRE
PVBux57OLLAsxyU05lxYfSN88hZFXqx4kYYVJzXAxi9hxOrukyw895me5gXJmGc+WUh7z8WfNzIn
r1AuqLnYqRlzknial6ajUo4nWv3TbL5BGSz85IVd/3HIH0UigwibmAfc0mOwoKvixDgPEYPONx57
LvA04OnP82EsTWZGxxhoI8U8itXCIY/7eHNPcSvQl6Ry6BhC99UUbqdiQDHDFp1zclVq7tJ99iIa
gakoJEK9cG/QxgCih8aHhUv5q7GP5E6Uq8jUQPJ4yC05u3orNu4ILXkuqbBCIkU/7VgU1CKTWKVp
nRLdtFwrgPscePZLZGgywJuJFVHh6fFu3Cegf3cD3TbYCJAzTc2kxKadLDu8c8pfNZ+oZUiabxSf
vvNYL7QXhq2JnC34PveaPpE5MU9qUzmJJwoAWit/hI12lOj6vER5dV9SuhVyl9FMwR2KzjvnhCRZ
vMKjp5D3TaY3niE/hRaabdQnxTGknrCgBTLxAqPIdwGNBD/8aw0fvwTQegyFlARMjp68vlreNxGf
yFiu4KDgf/g+jITSQaknDjps1l63oGn32feJwMn+srlUeHEjOaeuWFUVwNbN33qn7Aaj2GOKIUy2
6SM7yK8W5N77Wbdyp7M2kiZLHOy4c9qEl817uE9JbHgJCT8dcxyGhUIlUAZj9KI9HV+i48txQZdn
b/Y/G61MbpgapREnlKpzSiXClqTCJG6DOcZP8GpgsB8Lu+8fGReLflWRw/AHDP2aZKBqt9YqVvSY
00a0nGPwlGwdoycBJhi2VFyDJhw4UwzFcK0B/UAfcTPW59HL9XJ5/B33fs7kOyY+JebWYdYZxzig
E7DCnKSKwW9piAmgvnkJjConl83StOv7RtqJzIlGqx7DcbzqMicdE/F0s9ua0Z+T6YfkZO9I+ykK
5Es2V/xm3b8dV6vIUL6+ev3rDC93ybMdVXlqVBVJBLxY4MZ4YvJ6aG7ulk4PTwe9I68ukoDDqTl4
7/FepOFatdpdy5F1ZJQIJcWVtq4+g3VB1zlH9KWutlmrdv0pk0xEL3QF49T4lDJaSdVbx1JJ2LQv
LkeCDt32jL1w8OPSJkvXQM2J2GVcOxodbp2VTG0rjB/CLYefUu9hR40Ogy5Qk/JQIPr7WNhdxKZh
zBBeS0WRFQidOpQxq8SpJkPJpIr24KdLNoyKXqi9dnos5z7R+SsIHZIYbSfgVCeLqvygLnIlgENC
dExh/WxCpFflg3T54vXIaM4rpPyVRTKB+yzSrdgpaLAJlRQpz5BBflUPsZdiQLa5KZtw2pdGLM0Z
Do2XMBZKwD94OCC35xZ2rZYGKWQ1I7bj2KxMYdWew8/TaC8IwDwY/WW8iG/pAfUqwGq+cW3aTU2X
8MVzT//Nh0ycv1TNlTpN8CG5TMR9oK1lx+Bppx5r5U9FY8xIbBdmztxnD8d9vlr75LqGWc92QwiR
r5tdp2d/TfPzc7fZbDDWMiblIcEtlumh/zmVOanPRnzixqxA/oHnOVlO0s7eINSXREnA3Ea0Xt2e
BMelIQowEnOKXKPOwF+1Yd1DVhFPM2vNUiMqd3v/Q+to21iltpT8vguJx73AE4J0KUAT6D+eSM80
0avrFkZUIc4uQY+ST91Ab00enL5/03EmyBLF+eyCIVZGFzLPCdxk+5OACcO0VphTyh0abC2bJks+
wF15Fz8vaUhyIPTUQDow3dPMcbu+rr0zr+4BMqBxYAvhMWPeZRHkt4nJ0NiQQQfguK+J8KFuhIFi
g/tsLfEbKTAGzVnwNmfvG/rJFQGd5aAk+DU5V0Edr3FF6gPTcR6Yo1fZXX4U23PXvZXI7mVUTSmf
v/J9RYTyveH1YFCMZiDDa9B+KQpt0KOsuKkuDCSLfpiW+ppPh9Rs5Z0i6A0whn615C+OnsPUsGMT
JQEge4UHecOtYrhK5oiR37hnwVQczEKI3kUFDmOVkKEmYkpVwUgKK3dpjxAtforcBZfi1yGdfgAI
FSRZlHgQREwxh0rVxmWUS945TlDDe1LBwK/Dj0vs9qsS9fZrAPO0Xr4O2Y7LP6oMRBkymOWV7zSl
gK4EeaBLZgyWAlOtaC2MuU3RSJmv4Tk/xxrlXMLKz6JGfKPpDVYyYsVkBcpZzlZTqWZ2oS2/ZQMd
9r5dOwQd6Jymp2tPNh10qP91kIg4VTuHYuRQEBOBIbWve18tZn85fx+/RrPmShM0UQWkadTqiW/l
lbUjsY7snZmAeoecBO88VdcejXQTjPAUF0g3gEdMyNNB1KNVqBvZ8zo0v5SvlWJLemVqq9ZdTO/M
PJIKamVgMRljNnCZTAx3zHui4vYi7tiw4zLiDzR7qhWWSIW7yvNds/NjykQkfVFTPWFWkvNSdKR5
rmRai0u3696k4FtgxjS4wcjiT93gHlWuZOgD/1yhMzmze06PvnDC+Y8UmH3YkSw8FS7lOZ2R1qMf
1JIyaEiPkoLrG3xkMrYm0SQ0uOatZZa8w3tjhAQz/sBdgt+CavTtTYqzIA/TNvbPns28e2bqPJXB
ir2UCL33Tk4yNFWnJGT+DD9x+BmwOy1AswC74pfK/Pc3Gt8hQoXQXo2xZMLEX067Ti6qtvDPUf+k
veD6SNv4jDJD3R+Z2geLj1n8yMjADzqrWvmL0iy8uzOR2TiSmOO58ZnDZLTJRvhMPBScxwTnHACD
hpYDTRWa/pTOW2ow/abNwSiybUhR7+GuMsVzl5q5a7QqSb/dQyjtHAZun1kGh+C5Kqi0kIS4d+Jv
v27yLBWdVw7C+HUV2nU9Gvh4mGCCh52WPjssaSr98b2eCZAVvAioCAiYpDwyu9zqRV4MdV8NXnwO
+G2GeRhfrGPUgZ6zm3TnOCZMjH9iixUnEO+cBnTIibuEYLhPcGogGxGAjZdYVMC4qRvoJEXANkKY
nGsrwbSbJ+cDEC9YV719q+3ozC6NjZ65qDfyJioQy1nVOQHkJexFw3MH5OTjXb33Z8YFifDd4UnJ
0rRtpIsTTnG1JDmDvdLFQOBL+/3/0Z02ekW3b9OtlImucA66KmW3SM6NatfHbiOY1UZbI1ntFqtU
FzdMvXB3Rl2YChQ0VcEQBCBa+GlSAXiPihEELz07xaXyzK56bdLt452bCR3BJXolY+IKpv44GzeH
jMx+r3jCBhv5xFjspuhRlXosa+6URARXMNeKKCnaZP8cLXb5qqnSM3yJujeQ7UrAO14a3Cuz2Ek4
d1bXsibXLGvyIJKGMj0rf9oCdoewG8/bhsErUx3k97KmZWNGqfF4gTN5Vjie8G9ldP7jVfplorjy
94I6FxLNV7Kz19BmgAOhvIeJ3TAmxg57wrYp9Tg02CfhkkcDQT67Ck9uvWKOrrZlpE+fCwjPkdxd
qYBjtUQKdD6mUbJSlPeKea1LeygNtbQbH9mWdQ/PBC16PfzEgKb1i7OUK73XPuQo8XiN1wru9DQe
zhKh8fy2zc+er0vSZ5rsxHohELm3vhCBHAIyCDKPiHt8vK72K0pKh3G0IT+D7Zt03UsBmIH/zLbS
qreTo/z8+HjuSw6aCsCzIINdCn4DMhe34oDNEXqWLfMzkqFNTRSONrZXWF69l+1SL565ZwmN2VoY
wt/8K+cWs3TZRkN3e6HxAbjNGrJ38FemtBdBELcx53dYbwewHSjRXKT/gRxuSbNzSqo91atMXHhx
7jm9xlVfCZ349ErXskBvQuiuO/Hnb/M7eIkGPdpwYJxZV2jsMA2qWCA5eZFsGjSrx5s+d8TaGE3g
3mPu2PTSZ2XjCFxb5Wdp0DOHtJ1qhR1QxZqmJ19+RaWSpY8l/jIx3+2yzGPRYDThwBt4e8yRJlRO
XveY0aQLnZmirpgkHOF4Q73krzWoinKiGQlDHVaPEoPzzTolrUiHZ+BsiL/pZZqg8vaVB8jh8r0O
zyxCq1Gh0tCjRUQHl5ZP3U+S0Q6QkdrOwH7r03rYdd6qiFfyN1/ShlnlmZEhNllkzrqfPYBAciSd
w8IUkLRNlYjreF8dGqk4ewJhq4hGxVsQUzc3i7CnQvvppxbrvGqeGX700nMn6mL7IvygyCRJIO2n
iQYGN1NQDS1eBSjvlABcF3YDGBWvswhFUQpTVlqne8qm5vRUM/EfJeSzHx/Sb/Pd5JBuVjHRSi6P
MpmV5OKMlnZf0xUAjpSdAFauYVtehm+gJVACcqzkB7PA3Y9BtYPA5BTL6amirsqAhsOaZ61e72U9
qFZtYmnDU8RuRcZIM7NwqPcsCYf0Sfn0n4XM8IU3t8VESRSWe8M9iH8qx1DSLWYkOm8dsyksQV7L
2lFBUPeTB1YR64z/GmpWGR5CzhyYlROavESLfYqYO9v3QWaETU5FjwwWGiU8/Iq3ZiQSyFSA+G2Z
G2xhcg3t2yfvu/b0XOORysFfTy2wr560sJ33vZ0TpRjfwytL6lelIBeqWJz5dWDvmPdDbcU5iZBL
s1gd5J0ekeHakuEnw8heRK9GYhWWby6V/6Xx2KbHKqNpAN4liFC432jg6jvyhvFATKYWZ+HQXpQ/
6T7fV7ZnciCBcE/x1kwwa+bQ08EM9y5RdpIV7DFBFen5c0TeKNguMZKIxQwy9Bqy9BWzfM8ryeJN
/xAsRI8zKUiVu/7SSWDUF6kQloxSnFmlpEl5Gdu15ZfkWbJwqqHpLcm7935u5U3Sy3nWCULhYme4
Q2GWqNeME2sH0IKoumc6tmNye/EQYXZxvWCBZ8o0N5Kn5UghYeUYNgO6cQxf3U0jPQ8f4q5VaVkS
uf4Yeht+R6oH4TqVoBr8y+Orzs+8etc7LUyuehvKDtQfO62teOq7tEPSGWigdxc3gfgmanK6YKeb
hEofDi3XqZFuBHsEpzz+jv+Hbsogk0UzGIj5JicgoRLaxvH4HZv8Sz6WtNskejGYvIzoc4Prwo7z
HiM7S0h9Yd+ypy7XcyRa9tVfNqDaH2UVxzGR1rmVNkYQEocwJdFyyoDZqDZHrQkP7YnhrHbYOrTS
Y73Zuzypv4NjAyOyDnVHWVjTjPuOs1UEYAoAOOKV31L01X3j2j7SYsUvz32rex2cx4ucalRNolXN
b1k2p0HO7AvlX0fNkAofCjkFVUPyZXKiKtvEki850GXRcCJSv3adR5RPb+M2L/ISo+tvavjOpmBi
KTJhCJqVX9t3tcZc5AHJYYLy7CG7U/54FW/K1a5I3wAMErPVEPyRGp9UguVjYkFNk4hf8Chmr+7V
B0xycYFXey2bhuVZDO0IIFG43XYV2mq56RasxEzab9zZf9Y6sUrykBSeoGKt7HrHHILTYLJfB1AH
yTReVWMrGzJ+1di2T99qUPnENmI1EtGEVsZXRnLzEtkrTE7AU0VdcymqmokIbj5ucoHQMSj0sTh+
XGhz2SoORCJ3z49v6S8GZnraCtKLCAjQm3J3S+VERtqzcn81Oig/cukUSSvpEIfgX1XOcr/Ja4vJ
TAVMQgwQE7u8Qp7WqLqPDryIvcX6h8cfNJOxgRMJGB8ohVUkPH+Dvmv1U92ob2ScvoInvPb2ndnC
74PXVGEGKLMdMMJHYqmqAcRDGOcpotLfaJ0sATjndBChJVgZZdw7MCvfPvBAK8tZLlXQQXD217np
eK9D+scpATBwuoU4ZU4W+mgVRRnHBYvT3GWehWHbyl51Bh67+gNHhkGGG8lC1B+Q+V7YXn7GY1BH
ZCpAKgqc2kkM6Cll06VDXp2FdqNy7+qFAeewooD8h4SuJUglVV0jL8M1Hy6kV+biQe5a9ORec3IW
Z36SVefiD/cdCgIVel2UaFqpII/yaUlqUU9fZMnq9qXo0wQog7TYqEuB9kwJGIiwqy2YXPo0aVMM
NS6rMyYL26fgRYKZ+1CsFxXJ4oOi8wtXbNagXsub3ONGzNyM5SDPYdcYNhjyuxwzZrMAFZdj1dpq
TbmQsBxVmpVy0poFazrreWmcMOLufx+QyYlrwuCkTFVX5zpGQSXbZKIh5tTpdlklGYUW0JJDG0BO
HPm0oGvjL09ty7XkyYH3SS1zJVqMzkHZkjqBU6zENB4Ml0Ul8Ccs9aH6SvI/cf9S1htes93+La5o
9/H4M+4ZYMZSIDxkATaFZYVfh+nKooSc10mRgg3o4QQ/gQVd1PmE5rs+INo5+7yo+6OEGo5vcvQs
2fFGNQKjJuVKsvmlKzCu+G5HUGYTkQkeWSvH23n1KV7o10KewqQ34We/a3IDaUZ1zIz0LYZpDl9M
uglFW/Go/84d1FZPs9Xjzfj1/u6+AKyjSBCoeN2VyZnw49h1vozLM/eeGtJTi4RgxUdEZA3W3yBO
AcSptIAXLjuz34BbxHIilOSDnwrR1rooUAfz3zFwd+e5VOqo4luADzbt8fFXzllE5PT++5GTG5o5
Oa8FErapSEmfUx+va7zJM5RpXQqv8bGw+9aqUT9QoEdzCgt1neZ9JS7GfNOywBNIQZAlE3tAvwAC
Tb1/D0+97RlI/S3Uq2ZvxpXIiR7UShKCvaosz1WIbCICV8/ZJ4EeKAvBwEwB8XZtY7BwpXBFHaSY
Pf67Ng1UI9m2RlucoCNrb6AvwgZz6VYA0VlkJKCUfryvs4c4Inp/W9pBDHkrOkqiRsnqpjyra+7Q
uhEtBkgJ6kOkLDyg42N8p9NXkib+MTe0mRZ5kFQlIJJvE0Yy3TJ/e7ycmTLOuJX/rGdyZq4QcI0I
MrUzUmpn5lu+BPkqAYZD2MoJYVPb25XOQjJxxgMEV73IcTKnSTzmctxuYd36rqg0EuipK88IYBvD
7EMSFnTkNyCdbN+NlIlJqJ1O9UGSVZ7bdU9Fo/7JRy7sTK9XuVHp0ZO7Eb47JOU4ypoN9fFPgbZ2
Y7B2hz7Ybh++LCHkZ1QHWgNC37FapqIH73bdWiEhcxsw5Tlq33wFo7abY4O2VN8UEEO3Tfe/bPOV
uIn+tL4X5QPjlOc8+alTDFdRv7PQX7gOs2cpoiFoPE4ZTXi3a4IHHgwVRvOea42GziUW0E0RLgGC
54RwqoqXheWQ4J+OCcu4rmb6IKjPrmO4IibmViA7X2orm1UYwH7QzoXyC69O3xCmkEUGnmJ9LvTI
7nROF388cJAOaEst0CZpqLZPY1s9hDZCRu8ZLOOgN6TCAdAKQ1zxekEuj+/mDPIHEH/k+VmkGlDl
nebBtNZRtTxN6zOXkNzKz9w3W+uuodHSrJDjUiiS0mg4FlnQeOjSdoPGK8UU6aZBY1hH8k209NDP
afD1B01OWwkHrU7EpD4r3LMv0zTaMO3aD31dDYgrugRwNKQzzFglvNCuh3fekjFs41XuF0zj3AOA
AUYa2uJQAJHvApmO6wq1aYr6vIlRaAd3mN0chpXy3B96dEMjuR4ZMWm2erbmdsXCMz5jl29kj9p6
9fg4Qq42IYtT6VBUH7hd1aULb/eMP8VjZNIIdMP0EkWZ2OR+EMssHur6LMQAmnW7Kts49Soqn0TH
XFCx0QhcW0ltxOGghxE1DqD48C+3i/EbTlVq0W3PbqtX74AzAZJlAViRgPxxh0bOfuuCjUalrb5C
YfGx8Lu8E+oPIvo2gEwaxxkpU9Tq0KXikEV5c0oD+33AFau+nQPIvtttuvAaTBX3V5KMKiGGsiAv
Mp3y2US1k0YBX5/qiPBtvM5aducFmCTmVcegt4GcXdjYqZL8RyAIGkfYDJr3Jq+P7LN8UBVqfWJ4
5IPRN9iI5YJ9nxUx4sZRegcmZwrKwSjxKAk1vzlFMSq9vIfml39p3H8XgeZDwI8kDYXwSYgnax6T
xH7RnLhBNhntKRdC4rr5wjruyg6jGEBIcDRjnyOrCbc6WMs11wyjmEKXrWKrWupaXbev6tpdcXqi
M4Zi+Jhpk9sc1azUzva17a140sLeLSjk9KEZvwRoOZEVURYD6/dkwdyglgOcpeaEQou/QkSlgo6A
xAzGJW08dsVu+dSuv9NNierHvxetasjLYIgFEjP4jskmsFGgFlrYnWRUEnyj36WYDh/s6+dQfJHK
k1jbDb+T+ScpMYI9mPYW5E9NDlaOOSmQywt4xDG7aCJey7w8SPPu5PsezRngHtUzqlGlaJfKQuQq
jOd5a3NGWQIaO4DjAD50ct5qKzKt69aQpbAET6sWHMVmJ6JYx6CnGfYc1S+lifUAEZysWLHo0ab6
65SGLBSkL968ch1mr225idDrLmxCzkoTwwlIVlGZWwOG+8JVazk1uBBox1xcenvuTebt509OSiqc
likUbFWl2Dx6YDmCip/7HGqXKCSaQCKNRp//i3ZwANWKAFNAQSeK6XuiE3pe051CVa/KVWkI9Sbb
NGteNLK3lHvpwZOk2U24lz5qoAP/F+mYMoPgGp6INnVc0etfKexQdae6eBa7mhboP+4dgutMHMAe
BY7w2SpRC+RhbCYwuJSm7SundgvfMW7srd5o6IXGkwgrAW9TnOioDMQMAsuOPbFZyNCMF2P4mn2y
YATG6ONGChAcAFqD8Z9FnwiqkLc3IU95pu/Qkn2K1JAI0a7vzZZ94gLj8abe9eritkEOavC/cmDF
b+VAjZzQx/8+dQftJS1Iue7skqIcfHK2KkMKlzTreLv9aO1+4619bsG2372Iv+IVPLwAUo0p01vx
jdJgsl4K8dLW7XZ+a2T+R8OhnMiNgNxhYbV35cPf1YrwYmFfJREIzltxfS13iEYgjstOObdS8lWZ
GLGAOUwB8UuFVkO28jBEuYyzXVDXX35efmH+FQ16K18y87MnDNykLEOREMhPdl4YwiTlxm/pCpAX
d5E1BLuCeQqFxVWPmzjVJcAjBZlHnx3M+2STBykXUTj1uZNUGmJ/TE5iQlXmOX7mx/q+hxim6HW3
PnQMRwBi0sMwXnDZ544ZjUjAzvDIVYBO4HbfZdXJlDaLuFPUXgbNqqIjX0MkC/b56CTl7ILbc5eV
HM8Z+6qiKQRzBuS7Zyztk7BzFBZEg+BDIa8bTLD5PBzsk92Amnr7VusAe5MXD02Uq+Pr4ys1d67X
sie7HQslr7neeHO7fV2+FpscoP9qsB5LucPn/S5RlQBrg3M31phut7QOYr+tlIQ77bA2sEOKFuIc
jLcjZkotkP1bVgiGaPvEkdAYCNjszoKBv77GrvueXBYphO4C1/98EHwosPrgqKfoqEZxgiiXHfak
N6BUTunpc/f5/r4L6UBrs7VyPdoX1mb18rLfH8G29fZ4P+4KD6N42DBMJdVUjD6865ptAUbuwpI7
KaVRnmPQNURyQQXk34Mkx7hDgfDwII/N8BEryVpbqCLf5Tn/I/7XcwNZ2x0HV9w3LlzLgjsJSGlG
gHcXq8KLgFc6as1n18ZoVD53vGRUEoYVhrrQnvJ4nIT2eBdGmzG96SN3LA/rJogABtwqhYK2pNAT
O+7Ey2YaGXmLqvZX9sqHZtOefTgzj8X9luSn8gDFhxFDCyWqeRMbVtSSWmYhx53kdB9ymIJqDZ2G
13iP+fBViw6AQVoJkd45puboZXYOXkVMvJNDq5NPQkxkdytLtMPwoWAw2IZiPlxcfAPbFdlptxvK
hPSxkS0N/rurGY1nBecShwWLhPidv92lvqvA7FHg6sBX8N6HjY+imLjiwLD1cgET4uM9mjG+CiqB
wCUjB87dEagA9xZGDGbSnoR3INPBQf3z+Pdnjvzm9ydHMMhungh+BQ71v0h/SOjVtZuNKlmrx2Lu
PPOxhvrPMqb+iIbSStD0WMYnYhC91+uF+7uwTVNgTaz0bp4z+H1Od3Rtx308/vy7Qh3O/Ob7J2de
SX3Dyg1+f+SHVPB3uxfXjU08n6YLsmYegBtRk8BCE9pMyTSIcnbfviHtguPjtSxt1eigXmV+Mt+R
hH78ff7imajVL/bZLAkY//+VAL8P61oaVSok6Ecjw1ZFu5Feb9F3fxl5B5ZZ4RaU+Jey9Uri4HhJ
C+yaiPFDJaa8aeTAEURgAIf8AZbO6M1uv7osgahmnJKbcxpV/kooWhSFIo6xTAyvkCnztVKf/z4+
qblHCTYG6SWkBxExTWPMkJHLsBuHZ+3YXfLC0XTdkPopwBC5TbtQ9Zq5oDeiJloR+H6niEmPUW4f
4UYxRJ/wmyWi1SUZE8XQGmQrPAEy2JyWlHj7emnDxgdq8qCoiK4QEKDzBTH55O54kcJWTMSNqgdE
HQVowAJFbU+W5NxFz2ML2ZWcyW5hEgQvMnhGTy7K1uKX7dqCFT4BQrtfYnkYf+nRiiZ7xoSZUyQ+
VgQ2fmchFJ09j6tVTHxABEhSGgb47bgkwMa228V80NI+Te6ImEpFVo7zlE6Y6/oM6LhoCugrSJ6X
LuOMBbg5kPGyXl1GGbD2YvAgaOM+m98hFYxWX3COZu77jYjxE65EuBK6FQIG3P7yeuduHL0xWptd
eCZnbP+1jCnAKgA7qhyACvHkP9dW9KrpS2M5ZwXAxQbVEHxsZermKoHLOwBWwZ0gnO4C+PzYYi39
/CRAxsyiLBVj/Hx5CZ5Sa+gxGv2xhDnvC9izf1YweYlVh+MrBwZgbNhPCbTquSM/a816WUULB760
mIkxUfo0aTpkOk+6hOxJTdPTwlJmbwcGzKLyiH6QuyRNFMZeU3PgsweHa0p88lPq/OJct5nXeEx+
/1fI5EiqpM+bqIUQT88M7V+nEUdDePXrk9NglVzK+xq/niJS5qkJuh0JQ6qWvOC7Aj/8rxs5k7Nw
A78JywT87jqmAh9fE1syuRXXLpIhz9qRq/VMDHs7CC2MFtYz+i4xJsKfMktfOPZZs3slY2LScR5s
6gdYy+sr0vJAfsBfwSzvyiX89ng8LkFV77B9070b9fzKcGmyXzkdXveTv7J3yjM9v2BG0uZ9r2/P
l8dLmzWRVyubmPt0yIrWDzW4lsfIFO3tAA63peUs7d7E0otemAZqhdUEdkn87fpyfLyGOVf/RtUm
dr5HWzLG6OJ4dht3n9in03MFvgeyIGZe0TSQn4EakgcO//ZQhlBNikqSxsmkCbojf9AYc06XWPbm
hHASymp45MEqN0XXNWAZCdTUA7EuVa3e4BAZgQWAFAt+xJyhvBYzvTQZOsz6GhMRVMtfIVa33AXg
8ZxeXQuY3BindBWmGiAAKJhLfubf/wTrfulazlnjayGTa+KkbdV3LISwEeYxlkQ4prZ84NauXq7S
/+Gdv5Y1uShBDq4juYMs3uK2ziq1l9z5+SNBDVBBLQzIi4nVB+8RWJ07zPcYNPSREtEOBvhECzdl
Tr1AfCEhg4gMjvbbnndlWCq5CcLCEQREQO+CXrwlG2RjaEaRE4UV22As6uv/IhE5FxXYc6Tfp/n+
gXX7KsVYhZNP0h1x12lndetmT1dAHh4l/S9j1rQ7LJ3W3QyM0YKCqee/Yieq0adO4DCBKmAWhS6x
JHhJ0PoGdjv9cgS/2+WCzkP8Wa5UYFMlcJotebe/2dhpFHD9ARN9YTETtVFSfAB2ejDxBL6+Vnq4
Uwzy9PT8zO1fLp7hGZfV38f7zY/P953cEaKCrtmxE2Nys5PGaWM2C8bnEJLRWxmfZXDmZqBmXu+p
weG4nVOAeh0wxGRx1XPR3C9I5f9Kn1x7qeH9oOIh/fUV0jcmF1LHlm3X+lijTe4FnLe+nlhLALdZ
X+Na7OS0MdWCq+QSYh3Qgql/kzUGlo4TXB7v7ezludrayZF2fiaybgEprKwfRhbSjiCM5LwFJ3Y2
h3C9msl7qZRVzUQN5JRrcCKmZNc+1zsp0oGtOv5dsKHi3ON8LWzyqoVVWDFSBGHibkyUtRERVs6T
9vwNhrHP1gjeHB3u+tjx3WHFzSaWn1Ju5GDOqJ9hiFNFmKfkBxSgrv5yWZ+/zig1LDy80ugq3uk0
6q8oA6PAI8kT01g5rSyFavsfF+/9PbIVJKkUolojH2i3Go/iZNviU88Bgs7SMDbInz8hyMoxBrhY
ZUYFuGWpB4YK9V+v/l7GhJZrJvSSWZfL30WbN298kPwHpEEComMKwhF4N0r7GEmg0uCP2bbDMJxT
anmm91bYZmmVxLWdP4kl0LV/AL+inupo2bYfK+tcfQI9Z/98xESLgi5OwyHCRwiHaCugmTX6P6R9
15LjyLLkF8EMKiFeoaiKIIvFUv0CK9XQWia+fh11dueSSRixc8+0TbfNlFkHUkVGRni4P6X7+Fnf
l7DmO8GuPC5RK06+5WadAFJAzRHdbngiXUdIZa9WUlGOSOkWXWFOxFAmAqli4RjOhnuSIPGIwSBH
BTrAazNFr+Vo4iuhHPWG5tfNuOllwDMsgKvshZ03G4hfmmIci9hzkpKquXwGRG3ckNdsE5hCudL/
/FUjgDBFAzQ7fzXHt5QF6qO5+OnSMONrOg2ErNJYyOfqIbRx+kwFDQNLDu0WCAedKFxSIsBpOg8s
FPNGq+ooBPZIHc9FXRqEvkbNE41WpUxWr0MCaLJQGXK2VLKaGRrahVD/BgAPf7LQ3WyQadQ1HX/e
6cSuV94XaIPywxJD98xNdGWF8WuJ3BSdiHfbOSJ//Q+uNTuovIxOMnzT7wZ0FWqwWGW6vXpx2qde
FLAWEyKqzImL0y5RJTxHzwXkRrxEcvTxpQ5Qa0e7nZ+ZRVc9AWxdy6ZHngPRWTjvtwO+ts4MuGjK
dig7oT/znTWi+6FsJMfLQ6OQN0Ujm4q6rmJxB0qmBbu3FwjsagRUZhLYGHmZCTj6hLYa1XLAkqiT
dFtOrY0xH4HaLGw5dgP6t9KdyAd92LAjBJodunoClHfV5KbXfTftwn02Ewrgc0ACOHUUA8f6e5dc
RLiy74tqrFfDWf2q5cexeizHdc796f4qHWgXnnCHtuslesgZN3FtlJmDUEbcK8iAZnF8Y2tCbVet
0Q0PpQpxymhN6RvXgCZoo+X9Z27R6NALoCXkQmPMPqi8b7LnhTWZLsRrR3z9PYyH5MuuD7H7h/NY
WjTbqTEuxtxWMjR7PvrCkRpilFuLOKnf2PLWLEhqQJ+AFBPbejkmfV4KXT+c+a3om6p8Uuth5Ytk
VRd/Iu1dUp1SSd0oASf/k45+xCHfF/UmHjdSt5cSMy2Pg9AbTXCW6EqRD1pYLoRW07jvfSCzTl2A
lraaBwIw6qW3QueCVdgGOy4Tx4XTeNMIDGQstuH/TAWzAmpMAw50nsPZr15i70kF3zOyoOjDjwuH
U84qmgepJQH2hClIt1Vpit6eq0+R8FglT4Lo8P77wp6Y804qYHxomEAxHA1r17cmCcdCk3xhOOtJ
qA12lhax6cux/KFTbXQyUv40wIYfKlJ6Ni8MOy4CShJl7I8+0dKFJOTkiy7WAeBhMPgChjnh6GVw
2LGess17XSoVcQ8IXzqaCkEJOASDy1f7HS6pCE9X9D1bjF/klaqqxEwT9yFYxh9OfWF4/y7XwY6G
zdDXtT/KSojRFHjKiuj+NORvVGmhI1YsPbAWJo6FzRMopRAI8gCRC65Ko96PvFGAjAOUpmtxEX7J
3Cj/GddEUamjmR19MMxpkZJkqHMSSfs08pwueJAqS+8yxxtzSw++9dDV+MaSinTh7LDvnxu7zE5V
6j7TUw1269IcH5TSSH2zBAGMo+GXsK8P/WvxL6+N/9iU0JUAaN7EbchEQoTvk0KIA2nfUztd94qB
mBL9Ll9lasqiIez19yWTs0spo5MWKUPQrRFmX9ZRWcltFEt7vbQ0EHXIVkaM8Jueo2fg8xYOP3Mh
/Gd4CEmQWQQdOaCX14c/D2stabNC2rd//VO67tacK7nDS3yOHXmJ1mN2YP/YQk332lbftSPp9QxT
SSaaUECFJMM/+9+4cT7vD4sJPZhRSSy4k/NlsFH0sKRpJumc+mv4W4A3aDG0Yq6NGzuTa72IKWK5
UsR4ssMZ/D78A9QNUioFGn3M+EjX1XP9qW561VCe7w9vaSKZPVlXvKeNUirtuxTcnpldSj/paDXa
pgweuGhX5q//nT3mvAeizBdegmECFeyhNxlo+MqIj9Gp2nLH/84Uc8T5UE/KIcJ+5J7iU7z1bS8z
8jPlISL23xmaboeLpfO4jhd8UH9MY9JehFePM8IQZLWCbwJ0fN8W87DBNlEgHYWbFX0U6Gn6pXa7
sBX0Y5wQXdP3Q6OZUQxqk6SwxeKQhBDhLb9DsJzdNzjjKdGEP3VBkon3H4wE16OLy6jQhC739lDp
BD9YY5eetgGdqNHT1spw7gB8jCv0xoHwR6iOrc9B+x1AkfufcXs8rr+COR4FF7V+PqbeXhV/aIym
iEOprv47E8xR4BDTdxxNvH0ri06UbPR+28tLAsaz41DASYf1m3gdmb2CdmUK9pLO29d+bXTFsSkf
Wn0BtHN7ptHjiX+AzgYoHWHy9YrJhHJCMo6Bq8VbAlaCQkLr23etH5JMMepqIc6aTux17HNtjdkf
NK9G8NgJgetLvm62YJpFm6RcLUTV7PMHGx+klFMDEZpEMCS2TyPogzQq1DBymzHbpPlTKBuJhy5N
sA1QKype0so3lCC29dGokK2RSgj4Ae0fJ4eoK+xI6WyPLpG5TYt1PfTrb2KGXooF18S9H7mRrG/L
7EnqwYiRPHaAnt7fmjOHcKKoxLhlNIVK6Au9XtKkJcCDQQPe1cLGKtXXIsvB8eAd/MDSHwG+dkWI
Rf/oZMGFsvDradaBNJjyKGjCk254rKQxrBu0gyZua9MVhTyAgZe1FTn+ykfdkIN2i2YNZgXSidQQ
LWTeV4oTg1v9WfhegomxCus338K4gFGPmgiNsYmbiEYXHEdgIxo0UUmdkbW7TvgUYjR2fktgzNNU
U6u7FYiUuWRd16bIvTUhpI7C1NLaHcfZ4Cci0WuSPaWBJUTo7z1UpRWVB0qM5I9UbQCh1vhXHRy0
99fx9qyAkAAR4NS1AEw5i6SOxpiKZaUkbpnk35qQIzAanu6buHUw1yaYPRkUvC43iZq4Po/rrtsM
ikWrpcTX5AqZjX81DmYpwHAAldIaRvgV+WpXIE1Hb+2QrSXoWIEyvm0MsbDpUtC3NDTGQUtdSKhI
YZVwVszvanDUiwvPLDbvO20yGbBqFRwG6BySWd/Jo3mPeHWdu1xVOrV6FKonOW5N4BeMjFoJ2eig
s+7rGJy4C6ZvA81ry8zCef3QSmPe5G6qPf2R8sqGxsm0fXtxYROyGdmbMTKrV+uikhV+C3W92FGB
99JsMLmGnNFrq2YPKG6wEELMjkyV0YUJMtbJlVw7r0JK00hvcoxMfueayuhUDvvjvQTRaiguBUgz
PllGiPSPMcZT8oOchgLwZi6ITMwoOkjth5qvqr7/9685rBegvmCHwJMOdYLrUalROVZxi/UKeuBW
hY0SbBG0q8DrcNFe8J4G5VjFBrp08m4hbz+/gOgpR0cK9BNAg3NtWh+zVsi5Mne9cVMFnJU+J2g2
zVcgP1P5Y+U9DNHCRcByvE17Bvp4yqSSh/Z99Alfm1TrGCWRQCnc8AOJnOMnZ/ZHGaklG3QIlriD
CHTyDO0n+74zm7v1r8xOW+si3OXrUGtppIJQtv2Qf9JOBO1OgvjCrsErl6+V3va+xGgla/v+QGMd
xPPmMLyrna0o/sK3sJnHmylgZr0Z/EYuFKlwoaluSk7kxM/iBl0eEPeKE7OJwLMymp4R2ODQRfGP
QkoFrHd2/irXSyf4NsK7Xo3p5xfTMtLCp3yB1Yg2IEh10VeMHJeZrTuTf0Px7SFa/4UYF3dEMXJz
f0Vu3x+wjKQ3aiuILVH8v7YciSVQUllWuDk6aCjB65T6Zjw4kYjkUGH4El0Y66xBBQm8iWlPUglj
sKeNH+BVXrg1eQNfgMn3+8gD257i1nlvpEu0yzPuA+UVvHUmElQCh3U9vlIFqwxtxcJNaeDGXrbi
QIad420MDpj7Mzl3isnUu4PChoIcjcYuosSD6rwKS/dPDb3reIXkjPHsH5YYzOZiuEs7bOTsK1Ig
jBHsgND/DIrMt0nHPTpwdml1OxlBHIK5PXo+LM8ZzA+wRj4FtrZOHWAoPv0nfVM59wc+EwThe0AA
Amkv5IgV9kwrWQTnlZZuVYBJCxIe/RK3w5wFPHxQuIWLhK7U9POL4yEWbTQQKSvdOkyF3aBqoGJS
26VrjYXB/DoEaDVIEiIFvObYUrSeF51QlU3pFhso9BqSE695W4Yk8WA8+KayBqv0qTCfe0tdPSfm
Um5vfpD/Y53xyLnO5UUmtrCu1ZWdZoVwFIOQLng9tsR/M0hmtWTSp1VbYZDiNjtzb+EazztgnayV
YMoP2iRWmr8vvF9nRwau3um441hIzPJVWZcmdUxLNx4Lq0p3YI5YcCosXPw/o7owwYQkxCel1sRD
6YJxeRt9UXRRvCtWZdcPgu3tlE/fSj/v7/rZGxTqev+MilmvsRbkMK8xqmBDvqQ3TOhLZFWf2S7c
UDCHbqOT5kzEdYuyjdNznwnWkf4FTG3iopmyz9enIQRKug50nH8CLRupNpEs8kBkv9JXmb8X8ErQ
oqUa2KxvI8iMgmwDd4TAhnwkqwMtRvrZbSzZFG3niDZdYxlbMH36zdDQAYXDBzTaTbd7MrQeJ9G+
dCVDWcVrKFbZiIQCkGSDIy8y2p303aMz+W+0pKcz9yAncNv/z/LvBFy4mCrNaAoWO0wqhOSrzWCQ
U7KTD6P5oVvtTj3f3zzTdrwaJ3CNKGURiEQgAkP+73oJSZG3RZ3BZYLkKDcrNWjXCqGJXeElZt03
xZKRq4idr2wxF27gCXqU+XHppsM5jb5/6B9otTQW1+wopIM0+VCjVFI8epmVTroHh+gP/qSfFRCX
z/6mRoHeX6KXvnVCzDcxV2Vftb5QavgmRXobfEtQN4HwxAXv5RiYPGjFwQ6yilTLh7QaXY29qQoL
d9btu/DqC5C8u14BSZcGVZTwBU3/11t7YIMD9WR5ABLDglgEUV/y8UUo9QXve7O/p6wLwelFngm1
THbdpYJvwk5pW1fr0bKsPHaggFEzMwErV+N/31/4mz0GTUMV1zI42YCZQbv79QhDVWrLUlEqt0yT
tyIGdq0QzbptX+6bmdzc1VaGGRT7QLkErlARGexrM9lAepKMMFNT386lp5AUqz5HSWwJKjM3nktD
jL+Na0xt2sJQT8RzNKlJpvp+lPOFaZsZD8idpuQYEM/IUTMBowo6M5JWIcZTuAVI3rXgWS2cXF8q
Mc9sBWwExBkIcpE+Zr24EMpxJPe0cumLDPJXszqWIH5cEj6dmbQrK8zhL5S+00BcVrkqn5l1dAzt
ETnj+zvg9iwBX4mgV0Y6Ed0HYOu+3gJNlBQgUIpqV1A4cEF10IQC11wFSBEtrDwiihnXXgwsU1ya
uuiXxlBzsd018VIVeG5OFRwwqHtNv7HdFnzaVX1BpNLlVTCVExnc6F8xaEw8NbRkfSmJe+tZJ1wp
/MhE2z6xQzFbJcqiXkw0v3LH4n30v/JSRI3bkkQU2lCDlvp8zRXHJA+eh8LR//SNv2pSiwou2LmI
2JmoRShqC11UI+kO+qAuoaxYPAlyGdP3IT0J1kEUmditHFdxl/G9Vrptpa+bLDOVrwBMkJL0R9hG
tRmfC9UIpDXHb5MYyijSphj2daCuNIiry/tKN4JkwVnIt84CanVIlU5qaBO9wvVOadsxbgZNRYxL
y9cS7OpNLC8EmzM7HvJxoDyZRj7R9V2bABFKMGR92biFMFpiuB18xYiVBScxs9HQWjlxo0LJazrD
10bCtlbLMa4bN4+3wvi3hLZTBIY+MRgNVUoWsrMzHunKGHOGk9wXoBFQNS6BIpPYHoLiqyt+QmWB
t2v6axhHjjWZGiBA6gZiOeZGRIVl6KoghzRY88mBPE/TK0PwRYOIe5F/JijF3Hcbt88tPAbQnYrM
noSKxI3cmtT7hSQrfesG2kpqQMWF+94i9VsDVT5Jd+tNlhihatOv/Mzv4k0OYvZnPd5ip7rKrpbX
9z/ndt8A5CQg8ARLuTBRPV4vaZImlEvksHXT7NgoP4AvReoSV+acjYl8FlsGvGAQ/L22Ech5wqVS
1rpVhGKHf8hy5Jm6f5t3xhCmfAcWEWU6pE6vjRQQv6mjtmjd0YHEJ1yxL9uhBwkm5/6E3e6XazvT
YC8iZshsAujVwI4GES6Ht7VoFaWrbjS0auFI33qNyRLONN7mgKH8bqQLSwGaNQsUi1q3lZTAbITh
IGYAqf7r4SCVDf4PsBDjUcW2UtWl74+QoejczHJiE6lmyLTftzB5nusDBqK2CwvM6rdKqUcBgQVA
XKCClJvhRnMel/LlbBMRvD6YszTUFIGVBuE+6wBDVc+rVoo6N5HTfX9WekTwzUYHXDAIn9PgcWyL
N35IN7T2tsloUw9yGrJTK7LZSpCsCgq7hypZsodcuVQ+5WH+oIyJo+eQ+jjdn5CZdcWXqghQRVC7
QerjegdptBXwOCk719NqbtMkHUSqa/pz3wjL5vZ/5+N/rDC3dFFVQ1XQunPTcd/6ZiabSYD7Wf4I
jnI6mOTg96B+0vPjwGcvxV8lcEAz5IvJgn+ZGSwYoXHup4I3UPPMZ3Q5xE21rKZuJCqG3qGDbGGg
LEnfNFBYgE9FRAlINYvX6jKp54u0o0hIZPCgb/EpOkOo6KE51hBFUyzIyh3DoxZYwWjXG9H4XiKx
mHFvhEfQPGF5RSBamA3OBXEfc7VI3TpD7T5F10O+S+rGur+gt9chhgmMNijEJnUYtttVSfI0HweP
ukI2rJUINYteNbPsVVxKyN0WKzChaKuEyJQC5ir0plzvz76BMk9TV6ML+TbolEi74sm3RVCu91Zm
0x01wqNv/gWb1dP9Ec7N46Xd6ecX/i5MwzbjuXJ036zjUpJ62maME7oa0zS7F3+3DKZfMarwd+vg
gvvsdlObEzEfY2cJdToTHV/PHhMj0Url0PYDS9T8TFeRle+1jbzJ1uOqfqutj3pNV5yjuFNnX29W
lmcv9nPejhVhuS4iBobeB2pr0w12MdZRG9Ws7HPRHWgfm5kagrfwNeLRJ/tDeDttTRQvTdXrjeSU
iy9V7eQVNCSz/hB6taFOeurKuIYA8QjpXu1fXzfAYIG6BocWJIT675vq4tuqIAX41xdkd+QSCISP
gmyNohKsk6GANDjINYD45luU4SVldX933d7bk2XEyCoe7hLke69nRdVyZGiRvHQrYEx6YC8yDewE
wNxv8vot1Ja4O2/9HgAuEhSCgfVB7M96JSh/RdwYRbIbVsqeQMcKPQwLEc9MJInuGejqygjIp+41
ZkgCVVPUFHXZhUZDcYzANt9sRg29fulP4qYPhStyRgwS5gfIXEqy00DvVjgKTmhBD3cxk3jrn64/
htl1kadnaexpsksf+dIslZ0gmyqisNAMQZrarjUnLc/jC8S7aLMWHb3d3F/f28Q0eGcBq0IVCnSt
PILr6wXOtbKnoHCV3VLmAPg0JeEx3Hlq9lxEoqG02yTYi+021rYEbMCjZmqJE5HPqD31n/e/5LZS
9fsluHrB5ol0NZs15kiplsoYEVf90hKgvqEgdor9A2eGRxIeUmK3HEQ79+VO3AZb2Y0elUO1TU7j
j+DZoiG+Cuoa0Ct9LWloN8/HhYvkNh7TcElNSpHQUICAJ7NQcVWLeRHh62jz1UICsdEfU+nvX7mz
qpLDs/z1/mzc1igwG5f2mJcpJ8MZKSnsDd1K3fYPrr71jOcP92mpP5clXEQkAEtQGsCcA4J/g/Ly
06QXszgmLjRJE1CtG81xGB3/FNoxcZTKSFa9ZvTDCfi+Kjf8XfmiC464797HP2q355xRtsXGGdVH
oqwzDr3+/miXDrcK5SVOidur7vpLmZChiaumU5WUACQDMdKyN8ZxS+TjwszPXATIgEwhAxBAAAQx
qVAxEAZfrXviQkw3rkZDl/GKOIUi1DkCdCsGhiw3kwq2sxQRsZ1l/1kJxLjobQWrLQqk12dRJzWa
ermOuGH5RXZgzc3AEl9bHRSA6LoJDxSg8JY/jeHCkGfn9cIu4wMI9YQW+moEnu+lCs8ZVrz4X62d
NvXkqNoUdDLhe9X0HI3zkbht2LijGq87rVlJZFh4/U3O+zpiwRa5MMMEzigWBoo+DMQlCVmRPlFM
lRZfFZKyid6ldpi0xUKQNHNDThcVcubYNSIS29eLJqSllwAjRNykeI+rXdg4dUxOFe6VngvXwcDZ
9/fn3AgnOlbkEZEPEVhBwFyJ0QLqK8Tthwxdn69E7FeR95Tl6Har0oXBzd3HE+AWKTgEz6AcvB4c
JBKGkCcicdFppRjcqKt2nmXqgm+dif4AakXSEU9peNgbLueg5UibgTrPVZIQEUZvkviUJi8yQU+O
bCvYKIOt88Zg952dqSMKTnHmlPqmaU0tdHTpPQLYqoEIUpvaiwmF2YBBgQThhF6bummYSSBtOLZi
rMhQ/Eq2TakZXgoBbKwvGjQCBWqMAR6GHgTTPQ86ZB8JhFvaepUKJlhQfH1dkFddNrwnCKV37UMS
LqXGbutjcOAQKILM7UTeBoWH60Wq6NhIPQRwXYFWBpFMEZpLVb32rLYwPjwL0OiWnMJjz2kW5Z8X
SfRnN+SFeWZ6BrAGS9juCE4HiAQ3Ae3tMCpLq/bRQIbZBDZCp0s8M3MbE8hz0HGrAM8AF309Zr5o
1F6luLQ8sa5XSHBFlkz1xFk4a9O3s+4ELEm49/GKBKyecSdqgYaMuJcQK54R4du2bJx08+HkG84f
3XC+VqEBHe4N/lN1Ocu07Yftq/1jfDx8PD+1OxMck4GxXT/ZoMperx/X67fz38enl9ywdpbvvu22
nrl7XIJMzS3H5Sczl2Sh9V1TU+zWZoQ2Y/Ss0l2vlk4nHATANe7Pz2yUcmmMubG81B9rjcqyKwFi
X1RbAB5F9VnOHOGTKx1ZttNnaas9RJD50Za4BeZurUvbzK2Fyo5URxnWRkreZSQv+8pql6I+lvX9
90q+NMKcLd/ji6IBT5o70b1DYtGcuNmgN2iIq4kkBCzgdgz2BM1SzSO42ppt/YDnsfr/wfczF4BC
ugubfsqES+wpj+VWkpIY94xP/+TDupvuaR8k8Iew3vHEqbIlncW5I4aaCJjI4P0REDF7v2y0kqtC
QO1KUFAQtFAFCzWE37cFe7qQpIXvEvDCwBvk+hADUZABxpUorrPZcOYG+s0/iiUbX6qtmj+e9XMM
zdJSDBDGgdlnrW6SN3D+EIOevpca4ebO+eWXMD5Mo4Msjt00VrKjrieBvSX8AyDEwkX3u0j3Rjwd
3ouHfK34Ac1UjDg16Bb8RW+68Xn4hEy6UT28fTrnjWb9pKCoBV+1efzq3zLwuxYGEsyDKTofgQFF
Qedxl9vt7qU1ycLXzR0oSLKBSQDcVmjhZCZhLAMtC4tWcTtPMlq67aR1nnYLLmN2pi+MMDPAkabS
A7FW3AG+QgPCElLR0E5W84/7rml2917YYS6IWkW2uGkwmNYfMrNVazSKlDFdiI/mp0ydGnPI1DEw
fcXFevKVluljNygupGPxUHjo6FqQlpIEcxEm2NpQaUCMpKAX79pIn+adH2SZ4lINkMkX9CQUz+qA
TlEkJ/LP+9M2uzwXthiHLvIekasoVVxf341ffGQVZWUK9VLQPOfMJum/qeSM25swJ1/o2r5SglJx
i8LoI2lT17xJg9IahkcEUwOKibp+uj+ymXsR64TnLa5xkDyx2pxakUV+kUiKqxNKIaUdQCwzFFZj
oexrZInMcgwXLM5sQRWxM6CuYNyb8MTX66ZTWU19Dk5FqoRXIUKGp6vP9wc1s1xXJpgsgRrmYsa3
8CdCLBsSYL3QmpJBBpfm1n1DMxtdRb8BHgH89C8Lqk3G0G9iAYbK8hvIkADd8nRJV33JBrMpxga6
PWoFG038B2Np1bUwLIjGzM4XkpngkwGDC4I3ZkkU2iUNxfYeEojAdiM9Kwqe+DJXJwaEPjb3J21u
y6HZC8A9oqhQMGFuUNHP0rwee8XlxDywuyAHwfII7SWvDtA6lYbBqs2DhQPMirhMEQvSxJBWROce
ChEsVq0tvKAVUh5DBCfgfmIxe4lWL5XV2znCldAoTTDL/aj26nQ8vh8162RQJzMeBFO0zN4QjfXf
fpG1b3YiLr6JmYiUA6gQXA/YPXpzbsJBM2OtzawShRhZBx80KWTj/tTP7aXLWRCvFzqqNEVAN5zi
amjMrE6RuEnChQrtrAm4EwUQiKk1k9mufTakCoeauiuPkEt+GtFG1WsL53vOhQBg9o+NaT9f3C+6
X1ccVBPgJ8f+axCaLy6v7fszpUxTwcQkk3jkPzaYM9FIfNUik4+Wii3dvkArwdTMBnsHr+lfAsfq
baeZ7fZNMioHQfD5Jze5aWPF2FpoXsjN08/mhOOzUdAQFJqyEZqq6QVgFJONyo430YuCGOa1g7ar
wRtrYj0uVY/mtpciISEC+gmAUdhTDQkOOtBcxWITX3bAjaes/DR/K6iyEVsxPSjomVrwh3OOBDlT
sI4D+CcJv6SHFwuDOD0WejVRXaI+02SDF1AeRaaYL1GZzW0y5JUm3Sn09atsQSSlLe0rIVQRxqCF
gc+k3Eo6VN/7GgIa9zfC7Cz+YwrF0uu9lmSkKgnhsJ/r6imSuxd5EF/VUGigqUOJGbRD59y3+KvR
xW49lLcnrlj0XCLneW3STzTYDFPVfWusCUgNX4V0jpWYEd5Z6PYyk0NtcEbnNJZm9+abaEOLSqnW
KAbc/5LZaQapIEFXH3qe2camjJBySORKdXVuyymPPP+jI/a5b2N2fgFLgWwHhFMBtr0eLKfGEIzx
c9UtgzEyUQM71jlOGCHIKUvHMVrdNzc7JG0CdoBUiSDjem0O4IJRDL1GdeUUGj7oR8u1j2Z8vm9E
nD0HqNiABlcCjFJhPLtKA5kLQfbuVh41gn4Hts4O9zb9OzRHcCZ3mqNraI7kj6WCDJ28Klsz8XbZ
WBvZOuROQxcbqHMYA+cb1Ov3fgDypMSq2yO/BD2+7UrAxQiILoJbkFYCdcB8aj80VV01VHW9IAVU
XHKCZtfjoedvxMYigqmgPcOE0Nr/Yh0mIUR56vVCvZFx4VUvaWDtkFRX6Du8c9TmkYP27MpDsnGh
svlbmWCP06WpaQdeOKWqR58AF8EUuAidAb8IiuUU/K6T7kmJ38NTBv3vScCuNA4IAwaob/gPHVSq
RjMxjv7qx7eNhxCzYAS6GWwfH1tzSR5gbl+CkAscDuhlgBbl9POLj0QCPSMJGETccFTOCILOSqWW
0IIW+YXz9hte3UwHgn1oagI9qrFI42BMioSmOnw0bqpkExudJTjUro0DylgQ4D1AXaGb1IAeIL0L
IleQRKDqC6JUkCtg4PdPyu/74t7XsOexzIqg8PE1iUINubX0N5p/c/2KNCsv202sdUFtSgpydjr6
cz45AfD73KjqDc1tuRfNbhwckCwZQglYNrfTpQ1wy1ah7Gi9lqKdFuE5HZtNA2lP0H4E23QIjTY+
1K1TQ1K0x+vXVDSDd0MFFay0tnrFA63XhhTUBHHhwmCxhvfGOoU1F2vMRUMzjIMKr9Ch2TAEr9AS
UGDO76BUjHr19KZDfvbaQh3HBc64r7nqcGxG0UjCsyZlZt4uXFFzGRs0bUkot+AMA4DBnCkULfww
yLBsFc7NrypiZ6mIjVCTM3ArgRZDR++fYmIznbwH3/750kANLBuKUeJgNbbJf03hDzU0+zG2kIkw
rMhcKqDMZAhUoFZwdUHcGapQzEuzK8VGlYJIcyX/g6cf2VCD0eyjzD50Utqyltr3l/eWjAOu9NIe
c5VF5VBKTQF7qvbJ+3tPcspkDVY1Vw1waxelwZdm2htyYum7MOpNfXA8ENsiKFToYyPG4KEZzESw
JSphA+7wNjc9ZE3TpxqSjsI7FczR882UM4rylHQvWvcUewYZ43XMLXVWzF4L07xNTRzAhLBQzqHt
c78kqeYmG21498CpF6DYtJHXXbwbZXeRyXPa++zZuLTHxDyBGkN9vIS9rmnMMU9fif7Kt4GpHEhu
+vpjAWXuHOQIY2gr8SPoCz2yRETyG2rc+wbWFwUgKpi6EdzBO/CB6WVPKvSewwqSz5aur9D9IcqP
iGBMEGqOqRn0g63yH3xYnapgXQQQSF7s2p22zM0nTf0gKLyDakBlrsmGD/gqjLGleqy/K5XIAOVf
RWEqyjbx12W04KFm2lCmOjtKqIjeIWbPCqKXdZFxuV9obkrQFmmTIwH2zPWH99JsIH01gv8jX0gH
zBUSL22yNXBk2QtP8XNMOxDQoPBxAnNYczbIe4yjZrxm8BOgQ7MoJMPQiG2lC7Xx27ZFHNuLMbP5
CKqUdVBP9sngNLWy68BVq6SdiTY2pV4FtDab+iBFaCfeyaJV50uNoZOvvF3jf+b8F4lycS20gx81
pIf9Ui+2EvemSabKb3gJ/ZPBkszY7H5C5CuDrACq4iyKI5IDQjWvwrEGZzvYo0y9tpJJxUPdccpR
lEpw9S4EHPOu5MImc+0lUiFVEoC7riTZ8qpXU1PF5KIQDOSDoTSvxbPg/b3viueiKdTe8TwEoxD6
IpiTrJGolDit19yQ8FaTvfFA4+Tx+b6R2XVDrlZE7IynqMiMi1atIOeVproR1B5Cce31iaV6diPX
Jucv9K+wcgG/+Su8WgB05JGhw6sXm+hikygcFAFR2NNcdH9b0Sba8CY6EX+FG2VUiUDEP8kvB2CB
QhVutDjjE1WwtfJwzB96633CSHlGunl47o3vxMwQyoEcBVUU0Xn+vj8rszsMbzkkHjAxN+/lAFp/
ddbDkZMgczUPO5jGu7i18ApxYjr8iavS8LO3+0bnbnoNSwAAzQScZsMRXshb1MNhVKslI4vBEPmQ
rlrQ4Lc5YhLh+b612d11YY1Zi7Kp4qgk2NAKXGIhfsriN8Vr7b6R2Tck4gm0N0LTA/uY2cNUT+NM
5AK4fu4lbWuILH929abtz77/ljTrpDFaAPv4ELfRPsrcFKLABCJZfA4syGek7+lEFNCChooWNuQB
Xhu/WVXhqtBWRb++/60zJwERAlh/oJwEDhRWiy+WpTHoKabfr6mhDO+yd0LnoBH3xypaIrya6UWY
lA7QlIEEEFwY+1KKdajN6cnkwhDoIy4p10GwGtU1rWQjGgJglI2xia0YKiudMYz4nyIogc+kXzj+
s35twgaCs0xAko0Ve/eFsSkLrtNcwbcDYuf5Kj21lUmQWAgAjRZO9dL1PLfNLy0y0YCayv7/Ie26
dltHlu0XEWAOr82kbMsyZdkvhMM2c878+rvowTlbahMiztzZwGCAjVGxU3V11aq1wtCf3FqAt7o3
Mq9eGpmZW6PH67OMukuHkOT+0i6ZpAL9xs2aMB5gcoigbi4irq+f+/ghQ5eyF3emyEgLnm7J4PT3
V44uwfDGqu0ngxt3k1TBLnK/Cu9JCWQjDdrV/eHNeStU3PBcAnZgovS8tSY1vFCVyOAcEhnJj3LL
qauOgWy2JYNAV700zEKANZvbQwf2xKI2Ne39QEeuhteVXQr0BHBqPCAy6qbHq8lb5Y+CBeZA8iaa
BZE3U02CI88RyJNa8lzpo4Knr5nGC0s77RYq7lCRotIwbPS3grDlduyc1w4QqUB+GBvZVLwPPq9W
taKSrFviZprzD9eWqDWNmTwG1wYsxe5bzUIKHG8hTm2MOEJ2jFlY0tlhiRDWQPceLn96hr3W9yCg
7SsHFJ8QQYWWyHukkjOdY5dywz9Ap19T+NOiAfwJSprTTXG1mlHejhDTDpQJfRKEazQCjMpazj5H
o2Veo96M/NyInIYh9cfA7YJq0MEDAThMsxb650G2+WipIjnnlSA+BegbcklwyjQ2q4AGQ8okSB4n
XYKip1NyT6Jq+vJbziRrJXsUvOwsCC/3j9HsAl8ZpV5vEWoLcp/CaAufy/R/gFw0aij1oU8E9cuF
m3E6k78mHRciCq648ZE5vp10FtIwadDAGBskvB7HQBAycbHE+TG7ja6sUKejGYOYbcccCTluMySo
xKEa1KILvotIMCwBJubeXeCFmRR8MCogPanLvhNABoirG2mwS80aH6NHBBekO+FOffLO8QLCaHZo
mDqcEbzwoQlwO4EjV4RxGlZI64evag0nLn5U1QvPLIFa5hYK4iQsgDNTL/SvAFkJYqFNBuXQq8/B
eFDrr/99100I2594WIX20e04SqV1a3RHKAdwMROpeO1BAqGl50L0SCe937c1uSh606HPZpoutOL8
aokvhC4MQ7S5oSPUHPmSZPwpHlGDOVZIXy955rn0GqCj/7VGc6KiHhLzwE8rh7RS10K2ZzMwS4Wv
JbPm0ncfpFquXkrwbH68DWOo1ZYcOH7GTR+XpsYj/ole+qrT2Wqt+melT4irPbjd0c/M1oUUCQl6
JLmDbVRsOHY9tQGP1Qa8E2twnastDu4TWoTBDkJSSKVo6Q4k1s1AmORJ8aB1vqQmOXMF34yVylmC
+tkNQH6hHCref+pqW5UZHZB4dFJt0fLTrWtuqeQ0ty9VnLSJoQTwDbqk1yF6FCJUTQ+JEuphyu5V
Jl/f3y5zRwzCDWiYw6lGImUa9NXFoLlNM4CmUjlEmSiSNuY1XRFABMAmyCjlnqcsXHo/cu2/9idU
VFB3RTecStcMFdaPkgZqz4f9RSLGJHzI2+cpw39523+ExkeG5OwF//YIStL6lNcX8ceWY7117g99
puUTATp6pvAYQ+EZvN63Y/dBSy10PD5F7E2hIYliJPI28ldys2bHddtHeneoKzB9b1iA3UYf7xYL
sTtYEusl+g66ewpwFpQWMSHIBaB1BAty+y0xyqhZX7ujIz2MDXFdU92AIzk+xbt2NV6Ywq7OKMQZ
3DZRdSCe9qFo94jJJOJ6tlptUDZQc/PsW0iHhcdmYdEon/LPx4EuFR2WgoLk5/T3V5vEy3pWiYOW
ddxCLvWuLdCgxUXIi+c+yGB7NyfR2LA4rUyxEPrRa/RjGl0ZyNzj5cJDsunWtDYW6NHkOtaBTBZ/
HNWnHsWt9+FD2ZSRjUamQNT77x4NL7oAtoBD8Oz/jziRf74AgAABNwN6Nn6S6VeDF8H5HEWBwjqx
FHfGiHuC8AWn6Lnb+guH8SfkuzocP7YEyIZPrJJT5+7kEK5ssVLR+JBUYR3kRt4K8nZpzLfqkpNN
bt/f+zQw+pclKiCsmomImk1YBykIQwIYJENJpDUasze8lWyjYVhnJ1pEwwpasknJo2QD5tk8D8b3
/S+ZXeHrMVOnMIiVVK4lfAnAKdNH7Dmyth/JqFfGbhMiBbSURqX8+K+hUwFTXntFnQr/GKzxrDHa
lhiFPo2vNT1dR8f3UvxN93j8skmdoLDyeAGkzayz3VsfH9rBhgSxzgIVvTS4yU/c20GUPw86pYHK
22SotYxxm0OyW0+Mdm8cF5aNupt+RjQpBEMsGNQTkkw5LClMcrUFW5IDVx3ob35pli/j05QodQk6
J/zG+Ar/3Lc554aANkF8xuPSw+P09nTEoZvxZdWzjiUxOvfEjPrmyC8VV5aMUCsl8y1OYQwj0JAg
/U7DqdBBs6gZ98dCN+7+zN/1YKiFihWm6qElwTqFaGUvaIFYq+dQO/oPBSkUM95mGVECPQ7NGo8i
hSwxJ9HFhH/soyFcxPWnAQlFOYAu00ohGTrOQV20dgnwpwVEMmNLvRwcPRIWPNvcblGhtQNmhSkx
TONP5aJQ1c4VB4fJuClgAsLRuj+hP/3F9M6/NkENCK/2RBpBKOmMJzci5+j9zQLaaF1uWzI+TcwH
2l5sSEoOJnp5WI98LdifbqJ79ik/lkVgQFBCDFF1JFC6EuPtOTAzWzUCO+o2MizDuawY+BbXlL6W
ummWJpg6GyzXdwngWIOTx/1BlbNVM2Fi7w9xGsG9EVJHo8pxLLtSGRwe6rBVbbLsWs1RaHOL539h
CMkBYMs0Zcp33R50qfQlcRTC0eF8B5wfWv2djehGWtiTdOf0zxFASg0qqqDcgj4OtWJBHEACV3UH
5ywQ3APcZdAv5cW4PCCn1YOSm/PIU/caoC8MPRwoD2xPTvWoL7nsaV/Ss3r9FdTKFRH4DMqQGcA8
ePSlPSNvu6V07NzCXZugFi4Gp36RpFg4kc1IpIDCqRtI2exGXtDvrxydH/hnToHOh1gAGJzRbX+7
dHUg8FmfBqMTrqVLsuK2ZU3Cj2SdgPgO0NKP++Zmw2aU/f9jjlbWkwrw2kcRJq8FFE/f7nsfQEQr
NdaZbiv6zuwM03l1H14+EbCZ5vvp2JD/laKXHrJCvQu7JPAScfRHhx/2BbgI/fzIqgYEj0jXcESq
3oPGZKJgaaZnFhWZM1y/cKfgyaKf3njie1HEqaOTHOSzV+ic1WyUcpuB0WgNIvsDkk1AbuyiciKz
vz/tPwkRas/K3MRlIgJUA+49CmuqxHEsh0XDOq333vOnLH4ByhnnFHm89ySo7bF79Kto40fiCRyo
65Bx7UJNiXJpJFIlNbp+V4ULCtr3ws8MyfuWxpGwC8kjulw/rQvCBAUhO5rWwVZJbcVxlGM+EvvR
Eff7C3Tm3ra4F/pPYFmwFxGrZKWRHjydJ/rJM47n+1NEpzdp6z9/fxXKDx4HgeZ0GJ2+2oBtAwUv
5YVlrF44BhUgAuVSlxHNPvBjEJcrWCdQWkQnMeXN0gzyOi0nj47bkwH5gt7TTDcAu2N0YJH/Ef09
crEb9jnhTV5YajacC3BlcJsCrIeOQxTtKeuhzEIotWZGp9lU5qW3jGywY8YEs5p+MtpuUbZtdnWv
DVJucxzSsQdenHX6QiK5gCJyp2dtBhCd0X80EZjpYr1MocLXfnqenUP4gXtgBEPG+0a2OxEVRlNr
iNhruucvHM3JNH06kHpDkRFASU6hKQXkLGVqJqnxaRx5g3Kj/F5FC7pdsyammiLgYkDF0g1YZe2G
WtniACaEAdZopTn9OXbub+G5N+IEwPivEWpNo9hvapmHEYmUBj9x2G0SG45V1g1rtPJdupZ2Viej
VGBgQ9U2XEBx8jfsNt0H1lIOYn5/axNfH2QBpqTw7c0iQDKe95ScdTxF/Awb6AdV67KLTCb+Fl0w
31kh86cJoIkDrORSa+VctAzSIcCMEJVMPPBUcKlkaR8KY8E6HRr3+uaCenbD6izYRuNN048EqQGo
xXBWBlJQJj/H/6uEy8/pBpkkmCMAQAeMkdruTTwmaupjLdzw1MiXPD/KdnNWPd33LfFZPAk9UKlT
F15lVz5ko426eRCAyr6/JSaXSe9sCfQ+4BmHW0UR/XYN4HFzOYhl1uFlIgAUfi41I1hXviGWRjks
FFhnAiO0aCDfBESZyINU5daYolaj2MUe53DouQpwjgTUNqqFB/O0h3+P6K8R6pIYioLvwxZGtMru
5XMIGtSYJO3l/rzN3gZXY6EvzKgtKl5kGOyfQdEV7bVuz0m49f2jKu3j3mw7FFLX923OTh8PUg4B
dEdI8FIjy3qFA9uYzzkCb2qH1lv4eTr1/7MjgaT4z+/TQ6qjou0bNuMdwfMAia5YMUDjhZLzlsfK
cQrK0zEdSBqm4zvXlcmJmcjxidd6KdTa8FTsiai1uJlELwg0qxvy2AwlF0xZnYb3t5k2kbbrhazC
DRZyaP916wYvmpFDLE9YtUgFkrv16JtJx0RffRI3b74m4/D35YgbASkl1KbULm4FPR1rjddTb4ig
lFV1XGqD+rOr9RyvDGCQGLyE9TRPpAc0eCa1mQixeM64VBXB38wKwOJKQZ3Z+TCCLVIepRiQzoK5
lF3Z99b9NZvfJ1eTSjm5qs0SLWmwaEZdIf+grBIbQuDtiO5aktr3jc29mJFl/LuC1GlmO2EomDbk
nHLHGValt0YMRaJgpf6xeL1+GJ94Uh8G6ISwhr9tnkPwhC58wRQn/jp9V19AJZEaVhxkqZj2KPuo
MibDkrZ6kIRdEZv5+OixZp+v1FQ14tJiiwtIIo1WTg3RPQ7g7qtBJqM+avFSO9rkV+591PTUvorc
/Ezii0yGS4grE56HRW+F+8IDvnN/8HNX+PXsU1fKUNVjDikozvEgOy7sFHSYaraAVFNSLRzV2XAd
SmMiYjM0lqKT9XZE2ii3acxhoSUC0SeIzQrb4NyuGzuBRwUwacfuxJVP+FW8CY/dR67HxZRyXsyC
Trv398z+/Q5qZqPcTzPWBcwtQfHusc6Nfqvu0pGYulq+3J/d2YAU6mPIpeNtjyYDyhbrQ19kyFLO
YQcT/YTximtRtIDgpnfZuJ/VQz7qyWlhSWdjlGuj1Jq6Y5EMg5xxjr9GWIYmKXma4hKwDkN9aJ0S
NFZL9EGzFxikmMA1CyZ8BOC3a8t7viupdc4h7cVvstRoKpNfAuPOnogrG1Tw4Xl5leQcbDCCzh7l
1GRTJzMylQzDQlw7e2lBIBnXFR5svxSSsWapVKFM6aix7cYfkrxls4WwYrr3fm3Cn8YTtAviBU1N
WJ2NHeRAJM7JMrOICepKobfLZcI+Sv06kBbO3pI1auoG32tiIYO10rV7hfAP7pQHiWr9tMTJMOtP
rsY1LeKV22KBJfT4FpbAvlgjBvYfi9Bs249wqVY5txsmUCni4QkeRrfr8uXg+TXiJif4jkCdJEOd
lQtfM7YnnPxv7sNrW9SgMqTGurQpeWd8YBFNQNaB4T4FcABrmZ6BPzJfSqvMbcBrg9N6Xs2i3ASS
MmgwGIktCSGKKl3iP/dd09yWuDJB56zUEYLcggsTjS4m5rh7a7fpWeWMJX6eWW90bYgKJvKubwfJ
gyGpGNeMp+r+eHb5jpTvI9as8A69eGpOBZTB+0Be2Pezkcy1cSq4UPvMa+Ms5R1f24ygQkSEmGKD
kPSY6kG+cKYXh0rdcK7WV1XLY6hVCQJ0KEuvvfyRqTb5LsieRhbdSrUVNKsqN++v5ew1IysILH8U
gaGzfrtfxEosEj6ueJCt6+OU3gF+3PDEVZk/9M+xJaFhs/ZMNTdi1ACssTMW7E/XGO3NIO8JODO6
xwQg6W7t81XGuDijyMTVelmf0lwfoOksmUK24UKblXeVuO5FQ3vUgoWX01z6XL42TR0Vhh/KusaL
1ZE+IZ4nWeMax7PcMUD1x5YFPr1UR5dGrrtr5SiuMp/EG37Ls4THH8ZmbHE36g04kez7UzJ3If79
rF+gmVCqkg7ZadZB4YAg/3pc6tabO7+KDEI+RUTfO3ABt1PuMUXeu13JOR1Sq3buG10OalHde0bW
dSFAns07qICnaFMaBrwg1PIOmVTHntgjFjW4D9c41PoGJaSjq7sLOau5QeHyQHkOCDh0t1MHqB/K
OPI6jnMAPemiduVqmdHzFRgbI6NEJ0RQP8a5tGB0Du8AltZJSnLCHqG36XYqc1dh2yFX8fpeJQDY
HDS09z5KZ3SAPJrRaZttl2L7ufqEDO4QKJKi7ImSD2WxFQSwxkQa50RkW+72nR2DBc7SPUN8ur8N
Zz0D6pESFHkmhBydoiv6MvL9wuWcYHjrmD+Msu68LxlCJ2Zul+Ca8A2WNctSD17Dbltw5L752fW8
sk6NkxGrQXOzybq8bTJbfC+8l0hdl96DhLTwEtJ17oWhcODiRuiGVzwYk24Xsg8q/NUQ8M5gR6PO
DznaaovxIqQm5zakipAoMst9Gq2Sz6owT2JsZsiYZflKWnOM0XvfKcQa9PH1/iTMOEdgdoBWhX+E
ToJIXYDViObBTOUGR8MrfizATREv1V3nTuiNDeqea4aklfkUNphKtDomsURG3MmV0zWrvtyH3r5n
DB9aPnnWWVnxwJX/7y+gjm5aDjykllD4zgYzqFq7HPFSr0SzR3TGMdva9bZQ6SJT90XV9ZaoJeui
WiDTmZ1p8HlCXFoB1zxdfAA3SNU3PTs4g9C+9a6iM2G4sJj8NA7qqlORgv2vDSqUVpUshxATZnqw
Bzvc+Wt/XZlvoEHAH7sm/ROyS2vxQSavmxMUN4z7e2mu4ADzU/vM5CFxrm+3eNhIXB/3qLBf9m8f
oOPQGQht1KtIt1HZd3Dvko5UK98+qgtecuZCuzZMF/qGGkANkJQNTgM1BfmgNO9deonlhZfXkhXq
rKjZmHVtiV1UJ0Gia0XzWCXqagyRc2MbxvpXk6mBuh4KP3DE1KnJ/f9MZgN1yv3+IbUqG7wI5Ilg
Nl9BKbgurNPxa0nlY26booUGsCT00kykbtQa9iw4XCQU5Th5E3lPPEjE7g+Mpu+asqJ4E/3XAh3c
c0IflshqoSpLukFX97I99Tk+PGNzonn1rO21fa/X5DPRe+xbsCUbvNmvff0ZdZU/L4TZ1Lakg8yE
CKA4Id1SAv8n60sfouvvo5aZiWvJSwN8H9B2yC8i6wdBACuzs7376K4T3TYPTmhGVmknVmwif6t3
hLEgR74IIJss3fsSagskaqcB9zCODgCHog4VorcUsiHo4g7/zWa7HjPlIGWl5KpCQyF4Yk6ppknH
kNW1b7QEqJxXD0XKE6LEbpva8cLZpTlSf+2HaUdevSdB+Kolmvxj+w0EqXh2AeLorxMykc9i0dE6
/tlYudmiCfbP7mXqID8h1avHe8+otoswodnrChUcUDahco9uKup7RLESBNcfB8xF+ZxFq+yoGl15
EIVTwnFGYKWNSkCzqazvn4u55yBYe/7apd5JqSw1ah3DLm+DVfpS/XE1oifWasFLL9qZ3NzVfLdB
B6m5CHZAV2SxGwPkCxDxJl8Lw5nzlorMoaUShUi8u6jhgGE14Au5Y2FG+nx4eC5ssEiDcmo8Z2gF
ICv3sPDamgtc0Xn81yI1sNFDIYbrYLHIH1OpBlpP72KkE9eS0e78vQYq7SXY0OxkIqIDHh29shrq
jreTybCiXIg9sJD71kDq7y2IIByjyeCl0dWlh/RMKQDj+2uLeukEyAurfASCcyDx95dONTJdGfeG
KbULln5oEmjHAx4FlBRxCkD9RrkD1R9creg4gKxZEOPZhbLTcAq5TbK2yZOHTnWrsvTvdK960M44
boXns3g4a0ZWwRUurep03H5/C/KQaIVQIEFAxc1hNY4pJ2LU+/DiHRWd2+i17WMHfePwL2xaYSZD
CAKJv8Yo3w++O7fzymk5t6P18Wa9NXZnqxsLW/cJvOhQUd0+Pv8xX8z3Qn8p7R6696sYoubeafm9
SXOY/DhGfAs6TvD6m5gCbvdW16tRrDGoBdStmG6HKDFKLVax5qNsVoDWbyS+8Q1t7LMHlvFwWbmD
so1SOTsHcsquJZTm7JAd0cmXBTH+t7yzhVFUHir8Q4LG0xY82Gz8p6IPFW9jaDrjs28/mBkDPx8Z
d8orGK6Nlk2x013WCFcG7kZtfcw+vhljtZXWDVH1bGHTzi0dNHWg4DTFv7/Q1iCfUv0uQwa+Gs2R
+xC454GxfJJLSw1+S4amDXvlP9UwEXwXyX6nVZw3EWobQXvMMaH5EgPUbDh/PSRqPkNZyDAkpFHQ
PGVcJn72BrVfs3z1VRBRIqcioS3hUd3mOsOQr9V5wYPPnTyNBXn5VDf5vZxJ2WpenMB8Xnp6rOwl
4Y849Y8FoMBkvl2m1FlGF9sCFUdS5Ru0zkfi+Hz/I2b3FPIDU/cvoNFQRryd7TrN3ViNas5JPRt0
RUR7f6ksu/bIo22a3uthszkqr/A6XL4Qp3IzFxgY3ECnDBoKJF/oSFhNGEEZS6AHIQ5F9ki7dOY4
YL5LJJiOwmNDjgtDnbwq5enACACVGtBegDH+B05wtbH6SIXg6jTfW8EnWU9eym/0VOk5ORCUQlJd
M4otRCjX59XqvuUppqcNI0mHhwbwbRq6am7nuOjhf4QSqrZpZ2npW+F91t0uZgnY2RQhNFp+qT4y
bdx7BqkjJPGppPZItDnhJ5ftFa40ZHUJ7TdzTPHQBpvDpIImwyHdDirhWUbOCthI2v0wEQAGo5HW
C4SEcz0KN1ao7SnKWZX7AayMle5tHoJjtGJNkCB/8ppHRENe4U5cJd2Zzc2F7TKXGZwyCUjRQWie
xzVxO0Cw3ImB1sLbgtOeeOpJ43ZZYiaRCWRJ0TdGyUBZ/I8ik4HR48pZ4lGfGTqcA5hCpgYXRK20
QnCQi1zSjjUP8Ch/VD4nKEZk2mh0ZS9uQFZAIVSma46P9/cqreKNW/HWLLWuo+gzqZrBbFoe5cEz
+BSour1mqd2qbIkaxCRXwLCKT0j8d+mJRZ5DMsBbf9YioygXopPfPgIfA9EUFuNHIV2lTk7rdVWE
tyyP8G8dEH+7VLT57RJuf586KEihC13cjBgsA5JaZS0Gvo7Uoi6N2xQs+WivZau9FhrFsM7Gfd0u
7bHfB/XWPjXZSEL0bTKND62u2Uv/WEnPbmS4yVPkvo/vkfygdLrylYH8DwDW+ws9E1rf2qaOVq4M
rVBIGHsc66hZtVVOGKjSvhTVqgRQ2hSrpVLCFEDfuiVYBNkiel7RYSrR3VMNX0Nvp0CuXYjqGHBN
tk3ALt7E6KBUOlkERR/PnpoqaI2iHUdJ71JfEkhcRrJMxIIFtrBNJGGw+kINtmMS5WBFBLPcRzR2
w3vGJuNXpnjFElfhb0d3+9XUs2AcArQky0AIlVBuYyt5JQC4Hflbqa/0UF3qZ5/ZEehamIC7E9hT
+Fm1q0uK4+ocipkS6wTSi1is1fA5WWKk/H0dgeEa+gXALk/E0DQupYnVTkiHdsLAJIAzxvpQVGuo
6RpKfhZio4sTPcuWUiC/gx2ku4Be5eBg0JdBVwkVrdGaRhQBEonK0PaT+L1v/SXKmJmYAlZ41FRA
0AtCrZ/3x9XspZ2YeG7g845cAd8fb6qSBOK+AddXFLtW24JhHQK7htpYQXIpY7tJjgnUmKXwcwlb
NVN8wadMEkK4QjQ8m6dVuPoUr4oaOWoT3nH3+TOEOQ3JXAebfFsZpkpGM0UX90IsN1OChskJ8o22
JVwadEoABFhDw0oo1Q3HjEwizIkuGtyh1w+RIf2L+A1Z6EmyRELhDDpy1LnAo0lRAgi6Og3olk3A
GPMv9p3Xwe+mq+Cc9ElzATNQ/tS9LBFTz7zcUI2caB4nLSMWfcK3cxsMMuMyCD4cPyOoY4F4cuWu
661yqJG83dbm5k+xBu7ewdNxfd9rzriwa8s/t+fVqqIvM4k9Phccro10JrfZjiQdoJvmGBuub943
tjROmqCG4ccuYxiMk/3OjeIgGGtvk+hoB3UfSlNEf5iLBGJtRz4plupps0fpao5/Hg5XI63VUUzc
CLbzxx78aXZqeFswXlc665s605Fmi/nVk5d/kfK5WVw6Wq4RwTeRAsMKCIHeIZ/+IPU7SWefEWDE
4UKAMXcLIq8kQM8DqSSIbFBbKa2RXFO1HgiVftu3equRL0+ycs0AOLrz38fqbWFN5xz8lUFahZ4f
OW302xbXLhD8A+l5wiOO3aHHXYJI67v7sonxBll6vS9ZpYJZJLr7uuhhtU92IGetGruR/9XIwBsh
4zmnQVWPcghMxzd1FArA2/DnmhHXAjcaYCQhEu8UAlGZdcKqb1z6XblWzFt8uGLc1f/KAjuFr1Cl
n6CmuEU50PbcuobYj7KcDVLB6fR+HX80a8/CfC7FTlNlgIpkrq3Qi5hn4PpHzVVAbA7mqLfeaGzu
rbhka5TxlxL4M2mKaUjoXEafuzr12d0OaahxzUBsZhqSkazEGiG53j+pz5/dp/rpQDWKI/KW348P
6Pj1LQH6PU/p0mtvxu/dfMMUJF15g74apSiT8A0R+m80PQgehY0LxbwPP9MXDshMpHBjitpG4JIK
lWYa7sNI5C/bs8kLETbfmamtFpUnZ44FWkjAIjVN7ZSOvR0WUw5u2E+29pL5tbhL5n8dbzgQjAGo
+ANZuJq0hgdVryZkglNa6TOvW8nqKbArg7XM7BXbxFiYuJnHDAbz19z0OVfmykhRAcSd1gg6K9V3
ZwNYjeuQfWh2p2bVLko3zh4CEHCBzhXeE4DZW3ugVC/yKG0ExwWNYwexN8jW78OP4AgOFyI+tuUT
O+6qdJG2bXYvgjUHfZUqoBU//K9X42xCJNO6qOMd48JvRjxVQv0AsRinOyFxtCgNMwMym3JUuAUm
HkJEOtN+vTJXq1Ez+HUOYEli5qwRabrbBBMTMJoYIxMKJEbqxpiDXZ5D4D4Hs6xw5BQEYH5ntoPD
xVt/3MQZKGizVQ0QSL6LeEPxTx14qkpdfhN8PC8Ntv2KUUeJ7YVNMTdZkzwKeMWQxIAK4+3X+zlQ
0x24G52zAZL7drWO9HbFwjnihVeg/fSJ3xqVgnwxGHXum55p3sPEXZmmDnLYFVKUeLhzhiN/RLHP
qA332BoakQIivLClab4i96aLAXl9tQ/tfpUudrbPhcTTQwDCY5BX5vE0uB1+76GrS+NxvQtQESBe
prscJBDREHrs/sVb/sYUNdOyGwAnPMLU2TAu4qbwSMQQbs8iQFutxAW0y49aPH0DgZpAAG3hpOlH
v6WRfVO8MsLVKl2qd/asbHujfRYOkfms6Da0uHTdJ/6xdE4nwXFKQsyXdLUjyOeejp614HlmsjTS
9bdQC630g5CCQxpwbHSagpPJkkQst7iUsZjbyjzyp5BnwpKCLe92LVupUKJBHQWnlp5CjSSp7Zk9
QsPUDCLn/t6di7yla1vUxTAwPe8OGQvXbaA5RjuJ+vgROIw5WLv0XSWbzSrXv/UFq3O5txurlEdt
Ue2owo4XnKkEMBBu527kTftMZOPR3O1KUFC/j6PuryS9+ro/4LmrCoQ2yArI4GIBmvd2biHzk45N
JOOloeptC1LAU9i93jcxt0vAeIyEJj8JN/48mK/8aDkGXMBXGFwMlRxQbxKh2YXJxl+I6Gd6yqZn
C9g0JjkoZJmo3cjXnqokDIbSoZ1sOHsv6B1+rMDI0K4ISXaf2KB4En+25A9jfggV8QebW5hNeW46
r7+BikIrSfQ9LlAFJ5MyBm1NUQUx+VQYtRet8AunjrLh2QPn3R/Z1eTGyBoX7eIi4yv73hvRC6gV
bZ2YdTekHDpEikGAfC5CDCLnEfvBJyKAOVmLohIpCqaSdMFjQB7uh26KxlsONIeE9aT0M5bFJLZk
N1HMkmk+RrScHAa/yVvSlWPzCjx+sx65vimMRGMkR4Go6nOWp/Ejn5UtUhY1nxd6OoDMSRdSWfDM
CogmD//tD69hppTIlXJ5vmIgBoPmd0UD4BwSIvtIEuJVHivjys9l74uXUPPVGxHiFHFapxwZk7be
qCDsXsd5qoASksvBcp/zcZOiXz5mOzMt0YdJwCUA6HTql+9s3JUskbuucXV06kYfCaaqIshLsEtE
nLM3xt+lk38xHgYtOjsVbJ/wuVABcpZO2gC+tYwwa3/rmppneb51/2TMlBqutyyCxdvTN6hyNaQo
uTr+Ttb900NoeEfOhqAi6DJjW1o4iDM1P5hDBRkd1DjtvzoG0JKaQk7Rxe40/Z3RWvt9tCoATII4
jQRlo+w9y3URusmxrjOZbSzcFvOjlZHbRE1l4u+gDockBu4g94noiC24f49jdozOIhqFSsKusacU
AYxF1b7pD8MSNm76ZfrShKTlfyzTN4iX8Uk+SoHoaBc+16FzVNp8tstau2ofF8KBWQ+A2EIAtABP
URrigZ7QpIRusIgH90Ub9k0L0MBC9WLe013ZEG+3TZIPfCCxsFFa+y3YRUAa5BtPf1wLilw6MaEb
/w3N67O6+P6dHRwgk6CORm0MRJq3hhlhZAbOG0VnG8DM/cMwhUm/1ujqt6mIrUHqGPSf+O3BMTeO
DwDg/d+fP+BXBqg4TZH6UNZyGFDDlWv7ABZeshYlPRHlPCUno3DMGhnaMbuuXgjafqLNe2OjrqZC
SbABC5jOzP3+7cECWot0BfA+oBvc7Yr14bDhiXFSQmi3LF2Lc9HTBHP9z5pRpw7KKXno+aw4tR3s
h++3SRJDNNEgBOnNrZ1/v7wmz4eNAwTJcYUcwr869H/N06hUhstZ8AJj6O2F20HqSnhxjSdFHx5O
NdCPdriwi2adDB5siPvxPAXInprqfswqjgvgUiOgHfeDnoBl2xyeNyDa+XKXCB3n5vbaGDW3Wt+F
3jhISCOIZrRR9Phpxb0ubNvpDqD3DtYOHkUCLSboDm/PXNpGXu02sYhUhZVvWUtfHb9WSxpzs7km
POlxBUmQ1ISC4K2VFucCOuXwkEGpu9/WR0FSF/fCh7Z9WL+2pv+klsZBFyLitE5knO6PcS5CBNAP
HU0s0nj4glvjsdIkQtHyohPKH8XwPmTPCfM+8OZ9KzOA2Emm668ZaoyMIKSxXAnwXpfJa/p6+xgC
MVWQj2eP+DgPIiE75qhCyk+vdTkCe2VggdTZ0AyQdzWoONz/oNndA2wI0KkcEBX0fZj7fMHygyI6
7BvzEHc2yH8z3kAHhbxQ2583JAvov8ezEct7O7//x9mV7TiuK8kvEiBq16sWb1W2a99ehOquKknU
LlLr10+ozsw9Nq2xgItGAw004BS3ZDIzMsJUKmIXVqQ/Q3bOWKl/5GCT536bbEr75/qQRI7l3zQs
aB0gWw3OcXQ4C+8JKQylMstgqvCZbzrS47gaVTfdfuxXsVM+omn3O5ySU6lD7tMfP3eSJ3BpZnfo
So49cPs9X/+euWoG6s0gQgKF+4S1mnJnJ4+PAALSJIywtbx95+7r28JBWd+tX9Ob7FbfRYbbuEsn
Vpm7yU5tCtezpQeRxFPYRKCB7Af4txww6vaPK2wzZ/3XufV55fqbiYP13ntZGPA0INFdoOkI8BWg
nQCfFdwF49rEdAB/Kz1CUWKlpm9W9KCCJ6jPfRCf0b50rWqN8EvC7mYLO3r2jj21LtyxWtyOhWYN
09D3Xn1nv5oyWn8di7o/oL/bLIx12kyXYzUhpDwReSAbeb64oxX0RIoN7TlDOwzfVuuwdvPI9BLa
oi/c8nrq8ejvdaOzdzlCkf8YFWKgJh5yViK8Rcz+8hbsAeVy9tAa3n53d3d3r8Xtreoe3M3GfVly
FzPbCpwBwAcgfgfRmiGc4qSiATVYpj8rPyAp6ZDm9UBW00vr6wOcvl+Y1DMzwokptDBNeF/CWehj
uR6phTmVYuoOASoQ103NZVsA7UYkCx5BsOuKT/bQgBbn2Fb6M3KRzkSZ+rC+W7sQP3EegWddOBrT
bjgbGC43WMO5gCAnLhnhlklGuepSPeyecysNvajBwJouahZumUtS6cmMCbUz+B38U+xH65CJ1+vQ
ap/7Y3IgnrrJ9kiLf4Ovax27+v6V+5rHPLu9XxiefXEaBMPC2dNjneZgtOmeQ+MQ1DfSI9+q2TaG
ViAEavmnqXxlA4SxjVs03RSrJFr9sT+h1JDheW6/K4xBlDR7qLx4Xz0PzTaJX8FPkUI85DZa14HD
WnRnMI8hbPbDp+JYgBX/1n4m9NWCzKOXhU6dHvtyrUMJOQYf2KZ8NKq7mnCnRoOa5NBN/lmBA4XZ
q1DBO1fblGjz3cUAgdLbjHid4mVughqlkwPhp0O0WwUcReFOcuin7v09lDYdNAah2M6lV7CZIC+g
+dFe+0PZYmv7dJQutsrJGk4X6smtYQcxitGW2T7raOh/YZWrcvAh3xKw+eFjzHtd8lnkWw/Xj8PF
Nf27gKhJQQoELRWW4M6sJBpac1pAsoqOUARxg9BZ4rJbsiF4r7ZAcb8uYeNGW6P7rbxRls70/Db8
dxTCBdT35WBVIY4Z2Oq9/MgBVXhJsEWc6ib4vD5hl1gbYcaELd8NVa63ZLLloFlQLzZq6uv3hwBy
mMStVt0NcR/tbKFdcXYKAYHBGxjBmy4mE7IBYphcTmCUQyK5CdLUGQiEjIpuW2dAHPW8f8kjeYmx
6hIXOg0WxQz0OsONAUt1vimzgmZm3mLpKP2QR/SrKeiGOeQxmfDETHZUUE72a+MrVm7Lb/lYWx50
BaAXfXd90i9yKcJnCHMO3OSQyzntpmp/vpJQBq8x5MCPUc+pjpmprq7b+62WXhzGk3ELh5Hqxaj1
HPOtVSseOboNyQAISdWax/9CutAcoSAAgfLQNe6s2M+2ibkp/pLvtvMiPLF9+YsARVi8Xv+qxdUQ
nn4sipsC4j3T1ivSTdI8QAc++hOWT7abFY62bd46yLJhSnIIa3mJdBMPC+7iss6GlYCK9BTqQbkD
xdXzDZErGWuyUu+eIcgaG8gR3+V3tupyaH+X73qQO/1GzyFfXukQV0DLCHXsBxK/9upqsODZ/R7N
LzpyuZ2j0rXa7Q1tqy/ibOZc6XQPTgyWCMLF7P+A6pim5AY+soZsG8QHHd24z7Wtwddhv07jXaJ/
MPtOVx8XFmjuuker9MSUAZ1NvHzOZ0fFq5JJBu8h33FL4gc29u7Yg3+6iu+o+tEbMih9drWyIgH1
JQgYG/ZH3SwgX8WnAJocIVAwyR8SPL7wvBX2biIFJtMbNFm9aes37BCLOtY7HpZrCCGu48YFUm3Y
JCu0geyDByCrPGOfA0qi//65PiGTezg5RhefIsyHBEgZ0Pyj/CwD1q4mnZPIB4C5g2xhzOIbQDRE
pgvi5PJUQcHQJhIM1WA4jMlXH9xZVemA287Xa33FMze7URsOspyPockXvIXgnS6MC0FeGI+tVjBZ
fubFU/EZZI+jvIMiYkw8wleGtJBcE66CC2vT5j8ZKpEli0sDljdBMcd4irsOujmNl9XHLFnq7Vic
V+G4B6kt94WONsx8K/shW1XyJm/cHoQ71OXw/hvd7xfpNX5XS9w2wFuAWIFAsdb6ffCfDjGuB3NU
sJooh7bWGvosKwo+bchFAH1J/iwx3MyOcqI0gquA8g5gnudT2kBArKeA4j9TzddTV+cburXVTTXc
IYiM0h9mr2vcuCT4e/14iHH771rieoVengY2GuB3zw2PSWXSYED7mdpEwYvRDN26V1BRK/JQcdQs
Gj6GuM1eJEulW4gdD5tMGtCGlxbv2Vj/JCTr1szUivsUWLjjWCjALcn6ZznQYnP9S+cOMgrh6GRS
FUOzRaxzn8lRkQb40JitGtyGEVkXnmrl7nUzYrrsd0KmSAMIEmPCSgnhaNsGDDJgCQhBaw91Ipfe
gaXzLrs3fPrVrTl47iVf92/NVbzV152XbeVVhVIZyE3vE8/eQrUA8Xq8kpYCzOkIizvy9LvEHVIQ
JVBVfJepfBtZumlXnMV+j7ROGH6YHZ4xau7qS1anXz2xOokMn0nqTqtycg5sK1ZDYlXWQao24J3b
QG/KgITv8FCA2RXsmSiY0p9AdWuoEH9rDYS7F9aDTBvw2hcIgVdF+j5VB4j6RulHAfoE1mxbBH+S
vjJ1tIncj/qhGb9LkJJmxbZf0qIS8x7TBNjQY0UMqhIwJ4lds1aTtlLRcuugxDgPuDibbHzUCjzH
0keqHpVgr4R+SP/y7EdXn2i3Hf6OIQM9tcfouxwPbo+gXGVOrehO1eG5r3zx9+yxN/3r+1ZM+f3z
oYAfTR1UoAgU2VIaTQLTb8WsQ2C/6ZCOzfACqTPPyuu9PmSupSWOTW8gBRDdqXYOMa3NMHo17zyy
NGdCCPLPl0zysMg3KDixgksBt3MWlx2BPDVEBswcYLClKFQ4C/9rAb+MhIaNFmFhV0ahWpQG060D
t9aN6dkbid8TfU+Zm1T3pQGcALuJl5qzZo4COmP+NSpsxK6JWRXkmnWw8yfd/tNBdokvRf1zux25
LqRrAChW0TkieB/skhYNMRL0smWKknRmAyeR4QVg1MVzDhE/t416uupReXJMs6cbi9X1XqaNdW+Y
kuGQ0q4WDuA0LOH8AXyIkBsLOqXrhViOKVWeEY7V5NKeVOvgTtJvUttVs4W4XggqftcU3HHoV4Vm
NvhihOllvKJalWB6E0iny1DHVZKbhm1y2wnBKx11T9fPy9xqnpoThjWQYghYrUIXPt5z5bOM93q8
xH22NCQh9rSlpGzGAUOiIN3B88gqV6RWIWbnm7f0v1CltVH4m8gx8DqyRJ4RS+Fp0miFfchayUnI
k4qqbim9NcrShhBjlX9W6sTSNLUnd4LWlXqR5LkNWc7yNdUf4iF18lpbA+huduymQOtm9ckaCB57
fAmYPevmCHCdcMfowUGX8blxUqjMbuLKPihrbVwnyV1qPuRB46rKMSG2U1ZbvXng9q5Un6TQoxTN
d+gx31zfPEIs8jsDk4NDwKPIlq0KC6sNmhoznYHkvUtc3oTuiBenhbZ2Zi0UdudOHxAcYLODtizC
HsFSXigxpyBMPwRKDt2W2yFrHI5ILL63upfrg5o7Ef+aQqr9fGZzymlvt2FwyOQdwxNJQ5sis5zr
RsR4E1MHv6agUoZMojF5unMrRRDTQaLYPHH6iBd6jli3eSN4JRfxPuy2qeWQeNtlH6ZUOkHl28Em
aNYFZlnamAsZrctVtKeWCRUEjLinUAA+/5QU9By8NXBi0lJ+L0j1JlG1cSSzW6UqEksLAxcShNPA
4UIBG0eYb6AeKQxcrggUezqClSS6yxWnrNejudHBxWDFSBWnK/BbLJGlXi4pbEIeBpxHE2GqWDvp
EhTLek6DA+eVE/JVo0Rut9SzPjuwEyPCdc+4MsixFQUHlv5Q+mCv8hwsnaOxrce/kip7+bgEWrv0
qzbEeaHBBG3UqY4iTCX4QgY5wLPtEKkPVAnei9g41KG2bqOvNL9lS22Wc7M4rRpkdkwFLkfYJ61W
RkiLUvsgpzs+jLtqK1eLCaO5WTw1IjhVBnIIq1Yj+6DpjU/UW2TXmGk7ClfWOb3v7Vcj+BogdLKw
Ky8jKUwl7gsDff+gWvmNR058eY77mCUjzkCXHwqF7kDU46nQra63DdKrtbnqIvAbhrHXWQsXsJjF
/j0Qp6aFabWzgtuWVNuHGhqWffJ8j94wsulRonICiv4768vmqWO1K7PwJX3J+vzA0eQA8CzGLfoh
U4sR2kfTfJMcIoXdN21WbK8qm3zEbTa6RAbMNAT7i7YQT4kNFr/j1iDpqwEKCOZOS8ieGHrJ6zjH
5QFK6IenyCVgNvxruoZneRL6FEZ0LaDW5HxA18bt0V26rh+84cb2wDDuDhs3sVbX98DcaTr9HuH8
0ipTIRGC7zGe9U7zcZspht92IA1T3rWlV7wIxvxn9BOHlwGRYThfYZ+HMWsKw+I4TFYHtSw8iGJ9
XclvXWCvasAhrXoVAJqGR6eL8huFyE6v7s0e2e5MZ+4Qe3LzJdcrM4XCVvi3YGszvrs+H9O+Ow94
kT3FUcRDCoUHvKXOrwWQPiehEY32ITeMu0iKUOKrw4Vg9/Jah40JqqBNqn0gZzm3UZCUs27AZWCj
oMcq1An7B1a0ToW3rbKw4eauXBMdS8hlyBM80xRCJnBVF1YY6jhoTHUTssWLMOy4Y1monyi5Q5vS
UaWjjEKt1DuS0ruWsS7K8T7qE59ZUEK1nkJggq/P8szliz4OwHFRTQLNkljW0dI60sw4wHWorgz9
JoD8PFG2MeMLo1+yI9wVjVIzqEghgJIabc/ifGNHyk7D040uoB2XDE3H7MSTxpDQJLSGoaH3kZ7i
2TqKkPK9Pmuze/Nk1oRwMCZFVtoMd63RJp8QYoxRg2LP122Iuc9/jui/RvTpqjoZiYYnSzKWGMkI
FjIoGmrrEPvm+a+J+nVzN5ir6/ZEEN4/9kDGNjHZIiT8pY87saebVE7JkAWHBMApGTzG0VMP9TPm
PG17BwqHjrk2wOV5a+4O7eHx67r1uZP4C0RDdI0GCrHvO9V6LUSNPTiYOlggEftBlFrNX2WmOFG7
UCOYCyRObQmelrOBSG2WIxzr1qb2UWX3lb5gYs6ZI9xDI/DkwDRDOOsxC9LA5hhO1D+aimdTlEn7
m0DdEnVnLK3ctNtETwk+AliakmSoyJ1vFKPKCRjaWHAYMvkWwYlrpqYnRdK3Eed+bSm3Sve37hZe
RAtGxdYdHvO4NIYyODTAy5Mq2hj2TS3j5WfnDh/BszKYthsp0VLQOWuXgIwY/a0Tckdw2ehYKYuk
roND6Wk7XuKAO+OA/jqP7fSl9+XsRjmxJVySjQZxLCpjYsP8p0yeLO2rWqrhzJ5yFBr+M57Jn52c
uixgoaRRjEc3ILi1U7agWFCdfvigyZ6OfhHqCx5/Jm+AZ9+JRcEVqyp6ZqAnDucV9MeW7zVqQlcM
nLz9PiweSuSU5ZvEILd9l61qJdpcP+gzqbXJ/ESAh/5WwPiF3VpkRjkOGcxblFJAa/wh+1OSTzW8
t8tHkm1srjoy+HeSXTKo6BS9bn7Wz/xr/Xc5TqZ7HGk6dCUPDp1EnEoufL03NybqB3u8kxfuvLlb
Qp/62vDURv+H+GChtZYnJMSzL408anrR+vpQZk8Cats6uiANA5HF+c4Z4Aj0RocbixHNuSZnXg8N
F2iBBuu29fs3XrjoV1swOpP4wfJNPw0wIKZEDBhYV9lWmRHsnhjopGyNLG8ibXpIX5SwV71xa1VG
bhx+xKC2WtHCrarXhtQLUysC7X8vq9PPEDaxLBdmYnT4jKRBUxoIhYzHsfRDdErq695D6xhoAogi
IQPt9dLCHppz7uhAgfYyAN1TJHc+8cyKw76I4dwHuuHJO4AHjsqcMq0dRtwCQLHr6zx7YsyJa9+c
YmFkF8/t0cgE4EXGQuuy4fZG9txq28p2tcBwi/yW89iVwSJdy4lfohYja9t8CUkwO2KwhiugcALU
VQQd5agjytIIZw9oqEvoyi7XpXETVJ6i3FpLmjZzXneiKP8/Y8LdaSlt0+lkMjY+o6Qd1nseLgl7
zTrBUyPK+ZxaYGQOMwmuHeFGUKPEqHykanOoyWscQAC9CzdZVIIrsYPea+7l/WKH/LRo4qWNzYP5
BDIDlEKCGwwalaVRZgYHitxlikbfEFxNE5gIBKBBdsPbVZP+scp9HtsbBequ0sv1XTXnPU7si/c3
nWR1zNQIDlLtpwyPzT59qNxBXpV6+yjj8R8vtcHNnllrIm/CHgIXmxhgDjKlUqvYODcd5OGSg678
HevXOoDUGUTPABEqWqCnU5fwP1VIfZ4ke8NezFzPZRwQ4yJ0AIcDKinChatwmZdyn0lwm71vD49R
s7Wq0RmsFqm50i361jEB56tUeigK8nh91kXM8eS3UBMgOMU6HoGgsTzfd4rVVQw+XTrQ2/hzXPUr
dHgi3YIFqFz7kKytbexLma90oJ6vNkvvlrloA+QV4GVAKzSwgyK1U9R0rE4gyDpteyNNvCheZdpD
6ydHO3FaP1AWHvH/j0HgBHSkWcAQJvhKKGJkaZIq0gHidi6vJJ+0TjPsWxSXLJAJlz+y3bnq4uma
WWSM81+zk0M7ueZJRrQSqycdivSxJ3dKk6zAU+JKk8qtsZIAbj00zKujeMlXT5eucKwteeLYRk0U
fe1iMptEcaSOZYM7X4E6HNgqwdQ1+hyKgeBlv2k0xTGyhbtw2rCXJnWgzdBggmYEwZXFOGq9VcPk
AGpQIPBoBMXgUIf6TbS9vntnrgFrol4F2xsUhEANdD6rvGg6g0q4dNvC2lrIUoAQMYNYhmXELlFf
zW6xTDHjpWDxF55PJq4XYR1L2rNq0BS4aQllEBSWhs6PAqc3tjGA32Nwr0DdcpBSnxRAK5s1GB0T
wC1bB1G1R5W3PHxUwmd1KQKYuz7Q5y8jC40TDYydcEdFoR4rQLxKhzaN3rGr9Rx/b6kKx4U3HwHq
cmjWIVsrWedXxRIYazo04oqfWhfWQSdh2LAmkg5mMAJ7DH25Tj8YpVO1OsiRlphvZlcdDQtIxqGr
6oKrOU5rpQOEDtb6FY3AZ0KyZjOoMcKMJHPSMnKQlV9IsMzdFRbCK5Sn0M2AhJnw9Mp5IzVYTwl4
jyF2FKUBmNvmqyI45gHQfI3tWGwiu/FyVtwo1THPbop+4YqcHbgBKAeIqoHMEss2QCmmjRTn0qE3
1lbFV2YVeyZKxjjNtfqloGR0/XjNBD4WwC0qKhxo3YbwwPnxYsYopT0yPocyMWTPLlHAiSUCBgmz
0BZMzfplkEOBzgQXMhIUQkzJezkIk5DBFnIVLvbyRorkfttG4KO30mIf2tBQT9IC7HBFhMYNYixd
xLOzi1oHni4o4KJAdj5aaYjSoYlk6RBg59pgN+YRSlY3jQ1VYP4epa/XJ3d2xLAGRiVwR9koe57b
G+1u6IMMq8mym4AmHvvRDAD89COYOE09cfD8lpeqjXMH9dSmsKIJ+qgalcBmBoTvWDql37ROn/5Z
ErGbm8upkxPbBwVjTRxbV7ctl3RbOtRG8J5XxapMNerVo5N+MOpqPFwo2c7ZQzEclXe8PXHZCU/P
IiFKkyVYu8Z0KY/X0pGtSaO4cvXUZ5vrCzfzioYQ4L+2hH2SxFDIKKZ90qGNMG4qJJsWDsPcBXpq
QXCnFdgYc14O0uEl4opvoIMIitx0CYUyd5UBLIHbAglOZOqEE2fUBieZjdDLqIx9b23C/skKtmWV
OIRUuED86P76xM0OCyg09KFP0kwidlbXCsom0MIhH22PSrbLg/aQqvJaXmISmXNcKKhDBW+iuYDs
3/nRqhpSKnmGIK/UXzrjNjffouDn+mBmb9xTG8JRqlLskBqJ20OQrrvAZy+jtTEhxxJs0RLlxeq3
/W0tleQWxiWyB/QQ7gnGFjZt5Sdtfiz7WLbvC+OaCxhPxiW6QUOVkEgxsL1V+CA5vSHm6KgH9Egj
X1x/h6/jom7e3IGCUiGYnoEnm/p5zlcLEjA8biw5PJppJ3ujqg/OmAPLvTCwuclDkhaML0gYKPoF
U38cKGFdlgDneJUTuVOHZQz2t9J/h2ZcspIXWQTm9vupwen/T2L+igVlQFRAWqrcXmfEb+0/bU1c
TuyFgzVXMrcMzJyMlgoDmCBhBq0y4pYVGyjV2o2XGMkqHj+rXWEe8g68QuUuqfeRvRpxyQwEGfjg
1qCAaT8sTPDc5XL6FcKp04vIHkFIBAhW9t2E+2DH32r7Gc8Pl0Jmos18eSUZXl8c+tgNlFt8idTc
jskS4nVu2sHmDXELxIYAKAoHMwVnhNEpfXCQVcspE8BA6b4abadN+IKfnkuEIS/0H1PitWOEo5Wl
1giIywBpYc0B8Zu1yw26oZV+7OwW6aiHJJed3iJ7XXuomwWMzdzJAecdOFaRzzUuwAqMlkzPc7x/
mLwfQLAV9QveYGZJcTAnlNmEMcOld76FW8MsTGvMwyMDnlyJoayV4s5LPiLotatsMQicWTp70miF
zwb0Aox+5+bSkrCwUdPomP1ou9EDDcTW2mV+su8fCvTmPIZbC4QQpbK6vnOnHXH2fAG9FaYRyCFg
vhDeCzsmHFIKwg0zOoKLGLrRE+pAAysMB0PjLVQeqm4hWlmw9xsZnjqGYcw7XsAeifN9bX9ESupI
w9FmL5ZCvDrf1XQh7XGxjhghpJg1jA+888h5nU9sQ3hYdIEWHluW+lUOVWzo7Sb3la09B0sdCReL
ONkCbgioKCC9wbRzbiuryv+1BRQWoDLrqgA00YTK9BJmZMnQ5PBPptHqsyakiRUem+Cu6lQnwAOM
Z4pTJU/X98esoUn9ZGpkR6uzaAgZqhovhvDYt6pHkwCg+Ts62qAn+XPd0KVDmeYORwBkZKhn4L15
PqSUymGUd1F0NLJD3VGf0AGseJ2nZcWuV+ObNAW2DfylUOTAHpGLj8Wxzu3N0y8QxgqRIqVo+iQ6
An/RB8lWanfMiLeWlnkJA2lqmnkk/L4+7Ln5nVQKQCqLFBXyF+ejNtWSpaqdRUcZj0uev2ld5RrB
drG2OW8H8sjAkQNlJCJ4WhYUjd6X0VFLN3L4zZHzK5KnyF64COcOG57n/zEjeDFahW1kcJhpw8Ev
YyjDJLrTJcxllezD4PXJu3xHYs/g2TolsA2kssXzVlalnuEVBnN8cAl82DuNOwgPHMC64OvPg/SW
UOItGJ0eOaLLBI0uoI/Iv10iSPNhqHg6wFMXvraWNt39rwwwO6hrY6m0NvmmC1NQeUeeGrTDyJCf
746q5G0fkS46ShqaVG5DHIR9ABJSZR0tbcRf/psLW9PeUFFURBQsLF0o6VY78DY63rx9mA7zj0fi
HMGFv1odt6tV5hxXR+fBf9iCuebhgXqrb3DYoKLoRB7k+u6ePu4Or9/caZ3bw+DsDu77wb8bwcrs
f/3cv0CZ7mZwNyaok3Zgpn3fQFYXvHT37uO96+8WFmh2D54MRHD4aVHicTQNJDxodyCd2GjOuJQw
mSb+2mQJ12aijrHaFj1shBSxj9EYCPTCpaDgN4i6NIOrGXE7AOIihSCD6kydhA1uS506RvHZorM+
gqJ2PfyV5N2oxa6S9eu29JGXq7oNH8EmHQ6unDzVxkMO4bxOKtAQpnrAfK2vH4PJGV77NGFrogUG
eCuphuPaES//XMg5zs6vBcAOLu5J9VM53/iG1KcxJWN0TPIbI0mdqFxwVHMGIGOogWYMAR5u7HMD
TZdobVfYOFmpDtdewVVFQ1151ydpxuuicWcqQKB7cuKCObdiFAng7YGFoO7BudNdxbn+83P74+z3
xXxMECOfx6ffBwP6GGWOBbZYkx9RMIBW2HdpPlnEM+IXKUsPPHF6zSuhr1duZfIToXU2+G+golOH
/8mQhZVreaNX1oCJbSFrdbRKnWzVoPu4PvA5x48aBIiCMD4wW9mClajN2xhFLlzVCbh1q8xRNxF1
qXoPXroEin50SZLyEqI8jevEopAy6tAWnZIAFse/gCM7T5b39Od4l7iJy9w3CTLaeOY5fPd6++73
rv9luTvnc6P2C6fusvdS+Azh2HXWyJMI4slHFQw5Vo+HieKMSGRO9aYqNYAN32sD9UB5AFkt64ao
0brnQLjeSNYXJ4WrD39K5T0Kn7oejZrrlnqNDk3wKHbhJeCBFoLvmQvsbNaEY0azrmtDQ8IGrW4s
UOdTQAkbuUaO+bVIKyewl1ROZpz/mcHpRJ4ExmCbZ3KmYX5Q4ruL7MBj8o0dRJ5ULGzBmWARhjQd
aHlAbwB/OzekdkyJoyaJj4P8DqpmR8s9lQw4Ul6mGq6pv+vj28Kmn/FZU8SBzhw8edH6JHgTzahz
WhdpfFTrN2LBsxPeosKorBUJHdiBvZWAH7elfmvEz5okuQ2/GxUAg7puc/1LZj8EnTuAT6MoBODR
+dhZXMusCDH23iSRB6Bq4OhZyRa82+xSnlgR9g7P5SHnLIyPLf3Q1lRfN9ELz31WP14fzdxKaij/
o9MDdw1EAs5HEzd4k/BmoEcOhgh2KMJd0OaJw9o/eRY5UE4fXbx7rtucOxenNoXdE0AqQAJrAD3a
iB/R9Oprftjsi0h3U2MBhD1nCghb9OZBQAat0NM0n5wIoxpivBALeiTcbQdwbfhAalbaXcD30mJa
aNZNQnoHdUKUdYAxEAbWti2xg4bDWib7EuTyWjrVBrsnKGUFIdnHE6t469TGvRStKmAsIDQ42PFT
TzHlXXeo2u9OUv9mf7Rbxty6/1Qsp4pfGxQaewQ/lG0jY2OS25hvqfJBtSWFgblNB5Ag5gtRN54O
gv+IjbEZJVrRYzzyNQphALIZGVjJKpcvVfDnThF06gi2HProgTw6X5iAx0kq2Sk9KvEXEsx0KU0/
t68NlGwBzftNkwm/z6p40O0ES2EjMJXacUvHfZXeVhMJXOt3vEMnVb1wZmeiQjSImGi2R30aAY9w
L1OTNUExtvSYG2gZUluH0h0SowunZ3bmTqwIdzG0XyLUhDrMnDGpQHDrC5n6xL9+RGen78SI4OQw
aTkk/Rp6lIufPtvrtkfyF9naREbiWMU7Xeq+nosVwU70C+cA7F/kJyWdCoYkDVNHQEmY3EIDyTG1
1pHycWGN5rb4qSFhYLzXmawrMKSYj7LOfGLi/j/GJgQSNO/6HM6aQhkKcdOUQhWxiugS7mNpZDhN
vPaU9sFuUOiVXLt+odL3dVO/pI3Cg0RBYQ0TB4YlZFAFNy4ntlkYCd5KSqjfZUO+sSAYgCTSfZAM
fhKMnqo7+uhaEqQ1lnDcM2sH21DPthETwPEJV5WWal0qQSr+2KoPkEPIdUeDSzfW14c4M5tnVgTf
ZIS9ZCOTHx0bi0BWEchTg96qfer0o/GQaNvr1i4rKxNZBYYDumeU6YFrPvdPYJbXUmTW42NDFfkm
SNLKk1NzcKEP0fihnIJgr+vGdU9A6VSXZnBjspjuI8ME+zy0J1DmLIqXocPLk5uQS7r+dTOnE4o+
SP7DR0/vK8HRMCMkAUJhhF92uGYgukBa/YtDdKbP0AquBh5h/ENj5PO62Rn/piBBMk0KYFfAapzP
iSFRs9R6XKZdXz4lSfaYm6DbU5ei2Ln3jYrX6dSzAkjIhQasrrCQUzNJj2DeH9ZDZldOM9La0cOD
BBABFE4Q8BVOniHBjM4IacH3zQwTAhg4Q8CkYAeIt2CrKmpWZW16rCl4mXvXeB+7dMENXVaRDfnM
yLTdTwKTZDRNidtNeuwGpwJDENRPnPyQVQ79LDz2qqyWxDRnzg8MorkXvZaahqLAuUEKurMgQD/M
sa6txMdmkfcMyqKAzOXRm0lYdRdqkCO+vmNEo0hPAn2IjlrQviHEFOvxkSEHWQzai2OntMDxrs3w
oAOEVhnmmqoLWZOLHPpkDO0rBvytgsYOEbWkSpExchXGQvm9bPoVwK2OUoKVEuw21tE2vZa8N7XX
ZbITmMSFuvT1wYr7ZrIPvm+8CCaMKZI35zPcQ8umz+sgPapB6iCb3QMmkuj/jZGJfQXLCB5BEbyR
ofhhJ0CMH2udOYb+2tfcAS3xwrrNDuXEinBLhmOG2CCJs+OA+k2H+Ssm7o5hkSd7+p3Ta2uaMvwF
9Hx6fGD5hCnTOug9cZIek4SsmNWD2ix/RoOTFmzIziRrWc+3JLNWGuTJI5sdLDw1w4WxXrTD/n6E
ThCLIpkOZjchj0RILbWNhSkFgtHyQNTa+2CPdIF+d6Td49fXT3bsgOy4vlnmToaNA4HwdKKcECvI
KKuGmZVisxQ8gk7gDolO7M9gRVK/kJcQP7NHA4rIKt7NkwaeWBo3EyWS1Xoa4nhkTelBDNFE0m8q
kqdISrCk38Z2DzWlZD1WEC+KfrJxqWg+O2JI0OGEqigOijkDPc2Dqg6i7CjjDnGtDtdqiPDIH0z0
HgclC5y06OPN9Wm+6BLC4oI/Dw8/ZPXRWSwWScAEMQadBasgo8at8VGMG6Uv3kHobHfg9jB2aefV
5EG1/8h65jkDp2haxKWmL2RMLkY/ldEBfpokxkCWK+rVyU0RpBGwqveWKsm+HMiu0YSg4hzGEAkq
HZLGRcbW1wd/cbpgk0Aeeoqqkar57bM9uWMkPZL6RLXj+4IPkccihQBXr4wL1+Xl5prMEBAYYF1B
+yHCeLR6IuTSYAbELbz75iV4ogeyynm8MiAk3HWvFb+J4vZg00NcHXjKF3ziRSbYEr5A9LxAtOkd
t+J7A5LnQepJw02b3Opa+Y5qWNMSB+XFtM9cpvzt0dSAvt5dU4LszHC4socKL9pr1KVvmu7TM9f2
m3bATYv4zJxE0M9dWzlKrZk1WPAuI8U2Lmi3TlJCdmqABu0qrFVnpIwA1ErA7d3pxj4pC+6Bwk9Z
yTXN7rTImnp1Oe92IyejYydBCsVthuovLm+vzPhLpGt/pKbMnMqOqR9FSIZd30BiZD8R1OD7UV+E
09CV/yHtzHrjVpIo/YsIcF9eSVaVFhdlyZZ97RfCK/d956+fjxpgoGIRRbinHxp9+wKKymRkZiwn
zll/2TDPq3TS0/bcSX6HZLuouz0v0Cke48DNVIhyb9u7Oq1vBgGEcQ0zioTfXG6aNoehILRVew5p
X+XZi9m+yERHff3S1yh29t/rQboX8uHkf23uh/Cx035yfc2hsZNjv9WF3n+95YfAAwIZB0IhDE2u
fkhg9bk5FE17lnXxPpAe2uErbIq121Uh9IrRQa2g9PMfrd6wK6F15v5jEB78j2n3M9D6Yxmcc1W/
K+pvzB6G/B8Bczx98zR90QXpNEw7b8nVwPzbr0W8mx9DpgKX0OW2jRE1uzYd2zMlnYexsK1OvU9l
w57SzjHbz0GCukfzR2fohPLwg5LPh6bVXBWqef1+KB+yuna0zAtR0stnj/GOT9o0MoW7B9Z9y3jX
u8qswhtAi8DeWr20Yl23omyk3Tk1ECKz60Ern3OpaURHnsMODFUgRqqb1npq2V1ghI/ylEa+XY1m
Z4sRnW6TkVloC9Vajj5XJTBqW+9U8yGufGQ9uqyWvDjpmPGs/BgpwFAws19zHABfL4Mu/lVV2hDY
klmX55GE4nuY1CLFW7mOR1fNUXw/5kqigBBAoW/nEy030NXKqXfx2jOTwwzl5RdS1QjaKY2qY6Oq
dulHrtb/zaXvLeyxdf3B3JuUWL82i0OocKkge6ssUkarYF+ap04PDMwB1/IrPNU92nzr26f1ak3W
ElCAKpJA9XJRLM/Pu+dFl8a5hYNVOAeRf85SH++rHwxtfkyEs5q05E6+9PW2yasLCZO01xBbXWgh
SEYvTYZzoNR0dIWzHj/Q670f2vNIihipr7ftrF9O3mqFD7KszADpsBabkrqg7xM8x0scpIFv/+3r
NVAPYiaMeIxLlQz+cg3daFWGPpEJCXNtp2Z9V1cPWmYe+nLaCX7WUfzyLL+3tDpuWTnkdZPqgTeb
syNDRW0LQ/tbaM2dPteVt63srK6ftKn6gE4RdtTuA4GmW+bBoxZkjALHv9J6r32wrn6wrCWIXMj+
iO5gq7rcwKlUEyMo2cDyA8HMefRduFW0V3KDXjre/lbXLn5pavn371y8R7y8CztMhan/MLwo1cHv
zkn2nQiP6GHHufeMrSIGQSo40yQi3pxHD+ZMlA7PZZlpDFWDBWtmGxLT28vb+HDvd3JdodSDboaM
DYtq9ilK6JCYvjtDf8DwbRj8vW1rw+0vbK2csdc7QU1KK/BEgBnR4Kj9h5xMY9J3btoNp7+ws3LG
MWqMXk2xMxffQAc4SQG3fbnjF1flm5UPri8iYukRTgWsDMLXSDe/9n72JfflR/lz+lyprhBEL3LO
DJw2d+6wJ3x5fTtdeOUbY/U7r5yL0lJqyccrjVdr+DNl/5irvC1uAf4y2kfk+pYwv/v7euH7QzYL
gZdaUDeMkhZ96nR5cAKpLo99VRZe1Y17VeSt7wapAKgG4Jbwlq6uxT4T5mmI2tAbUMC1Y5DtD5kx
5TzJ4p6prQuE8skS3FFBodt1eap1vY5ICprQa9UqFg5wUxDNFk0G7pdk6mPaZAhotUJVjKdqrrqD
Lwb9HofgxnFYsiUDWBO1D0bvL39DlnK1BFOUeMEwRP8pkQVev/OHgzS2gjOVdbPTCL0qqvJRlTcl
Ooa+GUdeg0YKI7Xm0WqREepzR5Z9uB8pbdajE9TDIZmTU+z7TqdHngzp2u2jv20bUB1THkQKoI4u
F1s1k6rNmpR48BunX2KrEE+TUuWP/M7EGUF/wxUhCYfKEv5rpWFwq6oIdt7CjcuVMJ5qJFVzA2j7
6pu3RhnLwqgkXmH1VXYc51n71PQLhb5phUV1DHVVTJF2rvLI9aMk3Jvg2bLPM4mkGD+DycrV924N
Pxf0fI49cVLU0xBX6Bp3Tf8qygFDKOTnjyJqeSdDz+TOvr39G67G8As93SXihlBrdbKqWUSXp+sy
r22k4KmAwe1ktbXv5oV57OtKPf27ObJeDhfcBgiQrnZ6iju5Meoq94IZ6ZWWdLbIOsS0TYf5ImnP
tTbuQmYodaYgsMk45bLv7+6qvBfNegjnwpNb0zWCzh5S/d6PortEPmfB7EArNAim3Um6k0nCk0qv
ucmUx87YexI2PrBJb4T/0DciR1rtctKEbajqVelVVJhKA1KBsDhZiflQ1mPnxHH3IgvR4fZWX7X9
ONRvLBawvywU7+sqYrxUBhq5q7y6MO/64IdQPVfZV8N/siSnATGgxe1dNH0K5D0W/o3bGjy8Qb1b
5kvDgnq57eZUMHYu5ZUnqfnf1ggOsTYwWRqnOw/tlh2QFEvHAq4kADeXdobET3rftEovSbgh1TRD
3+eLn2r6jp3l71zkZ2ykyeUE6xyQBEZzL+3ENJzHSikqb0JDIauZJKcupw3RUU0/K9pOvLzhsyYV
DmadVYYy8N5LY0HU+QLz1JTCgqx4loQ8PwUwYO4EQltLovxnLSefich1DlOAcvcNK6q9UnFgYL4z
J+lUxcG5b14HcQ8heDUmv4zQwKEFhh9e3KU5ebkmHFWwBlTVPcu87xpbYCz+AVkbO2mftFN20Mvv
/vwhR18oM77H1p47Xq+VbBASBFpMy1FYj0+I4lBMuhKXXtozQx18F5WAGuQ9j4FrRcrOfXr9+S6N
rV6zLimEKSmT0stbzY5qIP57xENX3Wd2c+FC5cWEhJcvuDIh1FGbGb2ZeJNjHYsH6RGepT/aXeMU
QC5BnqPrGT5Ue9265RtdHoLFKv0IhDWXrH51cyemPiBogVVJTA8jFFIJQ19x43/IjPL59s11fa4v
Ta0S+U6gvQwSP4E8r4kj1zReknQPzbRnY/mO754GoY6FGkrRlGHInJn6voxSOP0z09WLtv1yez0b
DnixdasPRitnyErRSrwsQGytuK9SHNB8FJXCmc0dSsc9W6ujRrldyyODzyQ+F/pRG7+0P4PCdNJs
b6ByI8u5/ErLL3m3gxrQijLOsMRkYzE7I3wuVkp9cVLCT2FYu6XwKYs/DDSxAyBqg7QXNG2ulFcV
iClgS2Wd6FgIfoeU/nHIIXfyoP4aN8NRnEI7DUj6i9fb3/A6LaCcxWuG31FeYEj0crWtMc36KCap
l1bnOD935UlN3Fa7E5Kz3zyr4u/b5jZ39729Vb5vpHIxZRr2oDm1xUPuPr38KlHqy2Bc2jG1JNfr
k/3OlLoKTuS5Sa06YYisDQ5i8ZiFf8f2BMGFA8k1s9GMdLa2RXm4HPsd01ufkCIhuLjlAzLddrmp
ST2ZyqyAwK9HwY3sQPVMk5pn/gvh1Z1Fbp3396ZW5yJEuUqtC0yN89eZiQDJh66lP/rFY4T7JtNJ
MdxgHmA0LmHmqZzIP+rNiGTkHrjjjbzqarvfLXp1bkJfnTtNL7h57itvOPQuFI+tOxy6l/wJiNa3
4Dx8bA/wiosRAwm2k48OKP7b27Hpze9+w8qbkfepAoUpZU8N/uP9mP+D4Q26qe5z9kvMH/7/bK08
2U+JzgazTD0jOOVhyTAJcJZjVdnZbzhmtX6PzeS6T8T7qCxjQSA9mA1bs4ct1Cq+ZHSpNwvH+dgw
fyD8zMAKZvOdNL8I3W/loZ/Pkf4l6zJ3rg9Td9T3ypAbWS03ErkkYChtKUqvKlqNWEdTjPIWqB14
a07jY/YfQ6gZ/Yrf82gHezX9bXtcTyhPcUtxmi6PUi0ISWa0aYY8Ra1INsn+GNh5jIyEE8S9tBSa
jKqlS9YVfzO6HihwiSIo3qo2qv/huWPyhLBxSamvBiqbeBxbscLBNbU5itmdzJme0JIvnsZ03HHk
rWP93tbqMFViTCuD286jWRQ0r6nwUbB25rKXs7A+r9QaQAcsUQef9HJnE0Uvu67hJraSwY0zh/KD
G5pQpcHMNn4z470C1JY9yFLZPyj4oLFcBVp6K6pz3lep58/nwPDE6I+u3wf946R/H3bV4Zc/tl4c
ch8G1OoK0PR1YhqFkVlMooCx5ssU21lGmdyy436E1lqyRWBnge4IlXaQ51/TXqlya6WQLCr0/ODz
pix+ubOFUudR2CeZJ4iQn2fhWQiOmRHYQ5c4gnmY9gROtuwtySKQB8IGbY3lqQNFiUZpZIg6Eh80
4RFsj+P7L4HqGjm8Mx2sPf9+9cE+tJwDthb9kcsFqmkvVl2mZjzipR7brf/8Zwr531+C5nOg7GFo
tpZnLsIc+A7543okdjS6Gb4UK+Pe8+0Awh49gOYDmb+ISkf+qQj9nVT1ClrBt6P+iXIsHJWkeOsh
PiMNwEc1Qu7NM/AKCpRdoXhT9ap0j63yubeG59T0z4Nil5pyYGbFkT8ENMNBF5Zzz+Cz5s7RLyF6
6L7e3vc3yNLKrZnnYP4IBOzC4bA6s1ZQzn6A7KRn5vF91GuPdVv9VKzytwb4GVLJAYfTmGVXG/FU
CbJTk4iGdhASvkpqcfRr3RHr+aMQn6hx7/y2jaCH7qsCmxi/Du7FVSSi6PWg6KNQeIb+Z/Snp1lG
7xZ9imJ2A+Elh46lftbnxO360B79O9XsHIHqs9Dfzz6CH9S/b/+gxd56r1BWomuqgcRkvy6dNM5q
1ReGIPN803c0ldFY1cjP0RDLbhl8um1rc+3vbK2u67rPRd2f1SUWcIXuRCPUqdj4JnUzY4/Xem9d
q8OXBVFqUs7kaVDCg8IgsPxJENtjPuxkq1tPL+7PwBvwQIqo68GemJqRWVhcY/WA/E6ilgAp0Nq2
4NVJRKdLRDdMlePMqJ2R7c35b7x/2EZ1E4Ak7YJ1pwD2hCnO+ijzgq52isi4T6b61dplBbuCcS0n
3RTpSlO/seDQWl3VUtILRuM3macAZK+b8SBGw4cu+NQZP9PAclvdnnXVHfzoLmiGH6r6mu5KCy5n
du2nMMeJC/absWRjlSxUXa3Ms59zvelq6shmgeKhpf+57aBbeReN44XUGWwPmr6r1xegTBJqNQuN
8r9mGtxnYXbQRv33lI8PGlhXIzIcLcg/aIN2NkW36Ub39i/YclseRB5F4IDqFRWtXPaaWqVVxrQd
1lqwOggsBcwMNcG0c39vOQ8+C13DMixMq+ny5Mu5wsca2gXcI0q22VkCHMuWfJD8aa8Uv2nq7ZXQ
mdA0r8JhplN0hkIXU/lhDBQiwqb5EFE02Lletw0tX1AH1nkF6SSTrdrIGPh+igpT8ms0gE1Odvpl
W0YY2gGwyQA+VJirjFlhei8rLAIJAc7RQ2/Iv4e6EG291ffQW1tOD6JBpswNBhr0+uUn8rOiFEuf
CKIWBopFz0U07mzYRiqoLaeaQXwRLTR15fBa35vWWBW5V8994T9kY0sfxqd5cyqFqfXvQ0EhVxb8
yYpdARHkEw+VmB1uO/3GhlKJpl2B0NXSBFz9CFispzps+xyE1otqUtXsbGve1XTYWqoEMRcVWpi9
KR1dbmZWpKGp0z70osz9ah16+w8k2s5H7/Xrgdl/+0tnQyWx87pu1b5hn/x/RtfVFas0MzXOMJo0
tQsfPhokI/pIU9Ec6vi+tZyxh4vs4Kt3ZfKljh4ECItvb+5GXAgli0wWCrxYFteb2xcpQztKknsg
2vSjEYX+oWZUB9JnJrFMpTzWOtJts1LuFd63Xg0AUgxxLgNBwKxXF0wWjYUc8l8eL1f5oxLb4V4v
RtVBF2G4j1pz8SgpPpVTNDImXenOYIEkiKQ4e2bCUHBSJW+O/74Z9FkNvIybjx926QMjqo1pibKI
VwmJ+VgXlnRoiIse5LISH4LKCg71UE6upobiy23LWz7O0JCyKBfRZ16Ltovh1MNCnZeeoM1Hv+zv
8tiZKvF028pGhEXXaMFcseFkj6urSbTCeWznovA6/1BVP+T+7uug/d0th26ZYVIAFCEXLUWW1Zel
azs2hVizjWXCV0xjQsdRvB9m5anoZ82lCLE39L5xeukhEeUs6Q1Xxer0zlk4ZnlSlOghKQ9Szhg1
xF6pcS4UydVQOD+JaPrc3sytw/ve5hqZmZdKC9EQfdt2+GQG50j83psvXSreZ1TlUuVJRUS6kT/O
AFOz/HMdFKdyr86+8QIsrbNlbgjKdp6AS4e1JF+omRsuyatmRxi/N8Ve/CrzF1aBFSIhqNPSoCbe
WL8xIpCaJK8GmtPJnRQfRFD5JUnjoe+/DOkXaersIP2cJoc9LdCNSAfoOLEAVSvu/vUUZT/po+8r
ZI9dKjeHTG1/KMikOIkRiXZWmqV7+2Nu+Q+sNsvIGZVmop7LjRSFpOiyaSoIrLq5svVILO0Azt5n
qaf/01v3VaKja9THFYLIgrgTa21cwgStxHXg4GEKX8+fFRS2jTgSaEJagMOb0EE3KUmPtXI3CPly
Fe+MGGy4DZPMxEFMlKA3usZ1KP6U9EpZ04fsvkpda8d7ylobC6K6Ki1T+gx3AAS73M44BYzSgzbz
YkWt74IJgvVCG6ePjZImnlXIoKYEOYCRPDB2WlwbF+lSqUII0aQTeTUHMCjj0Jj1XHpQ5VGvstoP
fTfdxfP/0MrlrlnYQgm/GJ1eJaug6TtpmBLa/vPohIFuB8rhtktuZRvAJICr0lJautOr1wgyjayQ
LSAaQS48mFwy/dw6leGafm0HffESGg2sPUbvDpVp+216bLM9ofotR5HJ7lACl0Aered2J10NkMgG
rOEnEW20z0335/Yi9wystrFvzJkZrLTymvxxFL+Ohb93Sy+utrrAAHwvEB/2kSBnlZxqpRAqmc+H
ytNjjgDtPeQ2qls0d/KRsS2pss29/snG84fqJxkA8y+UudeMBHlYZXE0BZWXLWTVoXg2YGtXD4UC
ke1OwLK1fYxNLUNaOApZx+U5y+ZSNMuiqbzCqKVD0cyiE6TRTo9maz3EJhKgApX0fu0EupjIRVOq
laeWtdPNsisiVKE3sQ1B1TMZ8U7OsXHzk8IDP1dlA7jbGuUOh+VoTn1RIwJN8ysYH4xOPSnc0Ha4
s7Ctu4K9I3FaysxXbRiKyiJZTVJ7SWxWB9WqnoakK+7yaMfJtzZwURtbUDvLaNDyxr5rhs+IBIxN
p9YEd+lxEEJPKk/MLtLmL192icw3XALVI1IYEFYAC6TVidLLOkxiPW2Qxiu+zNbo5HG10/TYMkGU
BWQHTiVq5atgK8mGaaBHCHas6aErMfz40HfpXqtjww9MwhpWQWGJyGN1/Vk+918qAaySa/OxN2Jb
mKFo0jO3j063L6ENSwSroGUYt3trdlx+H4F+a6owQ+dBieKq0e+2+CJCT7hLJnq9b2DRFiUQoGKU
qdZQMVnIylztAUHrs2g+jZo5fA8qypu3V3MdymCF9iZ4HIpy3AuXqxEjOR6kgFAmD/sP6pDnMIig
LakErXXvxzAgjKNZohLcCAeznazDbevXe8lVS0wKQJkLA1D2pXWGysuCF7PwmqFEQiaNtWfVN1LX
L0ZqZKMR7qx2A8i43O2UV0F6UNFcB4qjDDl6qJalpwwBcOBZaKUPjRibdioJxoexyeOnuSEUMOsM
mLLe+Pp/el8i4ZQzQ3a8vfjrg87H5cbnF+FIfIbLxUd6NoS6TxYXSdMX+BM/KOI3tJq6pnIMY+9a
3kigsQZTEQTDdDEIky+ttU0SDujaLAhHucjcpimrb9ww2mCrfSo/j0VBbVvIKyh4ciFS/4PmSpU/
DMxPh86Q1DBcKr1QoRY2G+XOq7vlBcvEMrBWrnDKz5c/rbH6zIgqsfQg/ZmC5zZ+riOnHnZiva3t
RvwM2Bn4bLLZ1XbHdaDFfeYT6zWNfjcFhX/S/Eg6pEmsuYIffYKRSt6xubky6qEcYaD35jrp6ycx
j9WYcKKtw6MoCNmilvhgVHHpVHrz47Y/XYfRS/GVjj3xF4G6svrCUtZqRS5jrCkme+mHWBA0IhU7
+YndJdaBivfO47t1eRCuw55C5sXFu/pwBeEzMQCXbpN8ksXvpXQIjQclgKGxUX/H+t4df/0Cs8B3
5lZfcOgaS4T5CqhL3H5EKulu1L+BKtqTNNtyFEinFo5ek6mJdS1bjYOyMnLyHf71aUiDYzNO57En
P5BTYPV7HBib5njvF6pjphvXNbVuFKKunPB+M5FOUQiWfLa6P7Ni/hSnXyG8Ire9ZPMKJN3iFgDZ
Qq18FeIuhIO1qkqlV39Ikr+dKx9r001+NR2qVo70+nrb3NY3o6m7tFlo6gKwvjzbSdIJTd+oJVhP
Bqsb0PEQa1jTHonv1kGDgA1KLV4xPt3K98PAryyjm0g9UJbMG7F0Jy34Ns7qJ0HVv9xe0gYqiOFi
BtYXLvUlBlgO4rsITWoMPxQSGWPUYVHFuguH4jjKDoOPkeLMGileeZSnL4b1SUxUpMoI3oYn0ThP
0fH2T9nyHW4VRrIXgcmrYnfejoWSVmblVdNB1r0memzqz0Zwp4k7hjafj/eWVl6TaKlf+KFRUfm1
dcPpDoWd/tIim/Hn+wI2cOQzG3feY1HbaIiy1dBZUOskL0NF4XKro3ZOSsKHyptRgpUo+sLoeJ/W
w73oa3ZqSfRCx9e4TF/ncq8qsQGOXrjHCSaXBh7Vj9V1U2dw06XxXHk9AD+SCyZ26urc1t8yQ7WL
+JxKL5r8Q2TAvPUfkwKS10z4iMLXTt6x8Y2XaTXiMwrfBAurnyFHaUWPiJ3PmGGUjpkjD5xUxd0J
jTYOKpc4SIKFUXDBYFzuNDoccxr6QuV1suG1AAYj+RG91s+3HXb5Xpf5NZfcOyur62AqqlmOGHvz
4jR90HUHxlCb2suhzXccdnM5lCHYMFraBDyXyxmCItK0qKo9s+8OoplCxCHft8r4+/Z6Ns0Yuqgz
Bw9H6zrtELqgGv2Z9aSCYjGqKwNmr9L2FFJb2Lm4Nx7bJQ/4f6YWP3l36wgiOrXQwdZe2OMAyVmL
AyeMhU9RC0ltZcV2UsGf5O819bZXSHfSgAqKGtlqI6Pe8GtFi2vPIkhN76Jf/h6gdtMnwBvSQYEM
FODD5cI0vyDsrsIl4Y1tJiwOBdGvGluHpNg5SluW6OOiGUcGz6W5rPXdFnZV00xTXNdeALIiSnVX
SR4Ygj5W7Z/bbrF1byFaQH7BYAwyJeuQ1mqQ4h6DofakQuqek2Kqj1I5zT9zTW5PdVkgMiOpj31k
zMdZlB/aqNhTUNi6Nhb45hvAAXjQshfv1hrDsVoz41h7ENy5eobO8vg5EI6RoB6r7n84bO9trVxT
FzK/y9qew3bq9T/mk9H/vL2fWx+OfhfSe2SpzBeunnehgPnQT+bay5PXIEXp5TvYTF96vW1luXzW
l9PbI8PYJgH0eggsSLVyaBSp9mClLcqTony7/fc3AnRmY0FsyVDOwCy9usl1qxH0NiFIgUIuewpZ
57dMKB7EmH+qzMg8pG0q2qin/vusOi1K2iPgC5ijY22XvhD0jTDqA4NgaXcorW9a+Gw2O02Jrdvp
vYnV0ar7tMtDTSQ+SOl65HBbiXRj8+lFtdqDKH5MxYNcnW7v55aLL6U4cjmDIv66eNU1VNz5d5XH
Ceq13u3V75Vlz33nqHWwQ2GweaLh4SaIJd0BDrI6T2IfRFJv6rVXl/IPIRKlY2+YgVOrWuUy0SQd
JQVmgyILcrcJALx16WD9+Pf1onkMgIM8mcbz6idYWR9AiERlsG0eysj6QALzKYiikxRIT62+U7Zb
Ptj6MDB5Sb0TnSBcZ3XkYpoldR9FLeK+KQJZGmxWqS/tvGlb5/q9kdXVHzQ5wFk5bL0W8fUhPs3W
R2Gwy/l/uPcRnqf1SXcJhMrKjMBkZ+h3JQG7NYpnWcqcbDIemthS3bBQYvf2Z9palAVyVl80ehC6
X92Gfpsz9YGMs4cbVFCTwFvfSvXgplp15+ttu2Nu40PR9Vz6cm94l3VVX4wNetmp33h12+J7ulk5
tIISEHThnvLWVhZAk95iBhqnQHl7nfkofmKFddd6RliWDF78zWOA3VGgKu40zpbXMtl0NGdBvUs7
UTk2cpY/DaGRH8MsNMHBlv3Ol91YPI0GCG4W/hxQ0atrp4rMqTHGuOGVA3YWmLbSd66u7Fw0W4ef
Bg3T30tlhUxkVeiw5LHqwjrsPP1kVQ++eYiqx9ZoaKzdF0VxlI2Ik3//z26ETTiqydPJvNYMnI1h
xAwKp50H8ZhJj9lLix//7jrUFUXSWEQdSbNWF0ruZyPXTNO/hZSd9lJKih13ovPvC3lvZXUemjSo
lHque2+Y7XL60rVuIX0c6JTfNrPhChrx4wItJSvnK10+cvIY+2mbR4OnF7+H8CGUHKX9ddvExsl+
o9OFeh/EHoqYlybgQilEeguDl83nOHotgVX7iXywoGq+bejtIK1uX8rhoG8ozS8J2SrqbiZxhH69
GbwuBn4/heWHuvpKYRx+RWXImI5k6IYytWLdFZn0UhtQXHzrA6eTEST6OejfZ/2pyGO74oPWKnWK
j2n+pPeveqQ70QBKrE3u9Lh6vv2rt7YH2B9tJEQAEc9Y/egogxFj9qXBM6LYzS0XiRq70V4jPdrx
221DOC3MzUsldxVITVNaprrRDV5TZifYcPpKeQmi4uMUpMmOqcVrrj4E6TC0k1RwYeq+/OTjLI5j
kiiDN52C+H7QtRNV1Fgf7Hp33vs6PESTj3OowU5CQ3MdzkR9Oo5iDAeB3oOT4b1oH2M3Cn9V0t9S
+Hv7U6lXy4JAAvGF5VPReV6HugoK6zO9H/JwbbRH7vBxj3zg+jiigwu+yqS0SRl17Qz1XOlBky3V
6LSWXYpo9qAiXyqp/yp2ia8xoYe8FEyOwCvWz23czDrBX0x9JNVbWwwb4MfmSYzgRUwyZ05Fb3jq
k3QnHtzYQKpC2tK0YDaQuPDSL/zRSJt5ImmV1OoMk+B3ycp3LoGNSi1wjkUeVVl28YrLZRQbU08i
Qs4OGhk3nSXDKYzsSW/D1LUqGGRRKqvdpKZTJYdm445z5vhQZuwcga2lvgFqGYPhCbRWx7or09Is
REopqKAfEiE/qP7P2964/IXLQ0bflpk4iuD4PijAy82kceL3YUOJqyxLO4uUjH5FT6Gr9s+lKrVu
YKp/fRlMp1jtvE3Xx5tQnsbYsjCKG2uRHaHXNOp8Ru1FQXqnUVjRw3OwgNeS4IOifrq9zOtrC+wd
nC1wjtLupKByuUxZBRHNqGzvTYAb70sFJQjZDGM3bNvp3lAKcefDbSyO7QTiCMaR0EVbRWtIJRRS
1hfYK9o7MGNfSx/SHwFlIVud+gc1UY+3F3h9g7HAdwZXnlInUxaUctV7uWXcycxshZVrgK6a8dDE
l09Mk51uW1xtKY89GDgSWhJqKCyushRJDZRhNJviXMUSPKT6mN9rQ2o6qhTPj2mr7TWsV7famz0q
wczHSDz/zHVcfkJkIk3NF4vybDDhp9I8jSjwV8b326tag7nezMDeyezmUvIF63dpxlAbM6VxiJmY
2RRkGLUHmHFhe4/L0pmNQfnVTmny0g9wU0rTZDz6kjq6cj4MD1PkZzup4MqPll8DWAhUJWJDRD3r
0rBV0q+MZLk5C+rUHKU5es2N+LOuQb5iBZl6L/hQe93egY195rkFFUBHjH1eVyzyrAkQf1Sas4IH
M3wshFDjhgNhzhzuuNB6wu9tebyAVIkREOAdWW22WmQKLM0ySk2hlBhH9Hx8sLcdA6xWEgkE+ZGe
wG3a1PXXsEh68yBIiHPYhSIEv3ykV//rml54TrqpNu2sm2vIYpG0VmA+T4v6UMP9xZR2nouhzYRx
uVN3WTej3n492lnKogbLe3sVkw68G0ZlNudaSsvBToK4uguMOXOLwkCNsOkHgf5EkB+bTi9OiTCK
P4A8trIddpVwFKoY6jtR6B7iCHlo1Yeuui/9eudzrhOot1+59FEWVjQqNuvvmSRzOIW50ZwNeD0g
vojr50YIAIeN6ewEZlodhaZLHU0PLdo8OlJ/iCzufOi3U/PumeFHLEky9Yy3KVpSq8tTVUw+bJ4U
w86znyDZmMm+FrjyOC8Dwr4xkmcVUfOF8+13xxCwYXeswYa2dj6Nwc+h9xUAZkNbEZlJffVkZpPm
1JoWP0DKkgf0S8ypJAcdoQE2w1DPf0bT2LdODiE9eUIfKJ/h0SXUEhV/ng/p2PkNfGGj+Plfj44E
bggOPoUK5gJPvlxlHc2TngxTey5kqTjkdSMxlkzq0GvWbpl7CbTXO8q7QnzMDUz3Y7WjXbUkqaKI
LVjIXT9IZRQNmhglQMs33SLw/dfRKIBQCuF0VysdB0Gev6HFHO842GJo/UO4LSBwWQjEoaG6XHRQ
1FEpaPhXYYwWkjnRZ19Pk7t8iCj1xGjHxs2/Pa5vzkRBmlnXRRoZXeRLi0ajanWizu1Zn0uYsA3C
rnZWYfWHEfmAnw0noHDt/e1vuwqU/q9RcI4kBzpMEOs6RNQHqH7GUntGmbN+pm0YQWuUF65RddOB
aLA5dVKonsJpCh1/1vP/xTzhNud4mU9dIyNEKJSyruNz6yUqzKqWDd8QW5CQzFB/J1mT3euq0DhJ
X8sOtdk9tMm6IbusnnYKsRov4oJGX6V9mki72/SF/qyLTfQp1RskkVQRvlpz1E8RjIoHZYymw9gV
nRMQvR+bthIcwpwXBeCP01Zy5Rb5EHw1+navO7cKfd5+G5k6KFQgezL12Ut3ELuR0SxpKM9BQOXB
bJni6FXDITuR7IrC3bNJI+1jmVrKTgR7/VLyRlIQZqyWubcr5jp6SWVPa7A+94j7jXYdNAx7WoLe
iSdf5eDvuMB1wMU8EMSSFMIoavMpLtc5G104xMyRnAsAEM+pysyXqjeTY2ol0x1JqUVfb7v88gdX
J5sxC27GN3kNCEUvDUZBHMZzZNVnQY7no7A4HrXvvW7Z5rKW4hG1Fuq26+FnmjYDMLSgOXejr2dO
K/VKnTiUrUrhY+SnM5Ge4CvDvJNFbpilGQ5d+0I8BZvMajf1aAYDuCxOnr5LGjA0wN+ZAI9P0O6k
WBv+SRilLd4J3PBKJNkoJasmm2zOFSJxbao5ht4edERsO/BapVGcmnyPDWAjiiUoocJAE4YhNYon
l5+uHOo86buuP3MzWV8DLf066mlxKNNMc0MNwThrVFKnJ2y1E3TMHOphNEYjVUOGsvf3qBc3HAk9
FIaUSaW5r9fTk2NclH4DDfWZcV71JRyD+Zj2zV41fuOGpjQINyeKySAk10PfJQ2GKork/pyo2VNn
+cfEEN1JgJ1ovi9qKMUM5fOghjsR+oYfUTViUhmEJ7u9vphHac5zY6j7cx10vR0CyJHa7LvYhHeV
enf7PG6Ey4xGLLxl6ELx1q45ELOCLLzxtf4sSm30SfGFTr/LhLi3nLj14yc97vKXxP8/nJ3njtvY
0q6viABz+EtSlDpI3W234x/CHvcw58yrPw/7w8FuUYIIz96DGQMDTGktrlCr6g1madmhwjntimUD
brStq+yPEqiJN4iFYSdcY09BGY3PFL9/VEkjHchxm7s6EaTnXsGi9favvjZBeHRSUsWcZ6EnnC/F
AHxYN5bBcGxhxQya1YM66X8pY1U6ZZ3ubwe7steodC7+GOTkSznvPFipD0pW58s9Nda9M9WzYadp
+qcN5J9h37pNCShTbbfyvmtRkYiCjgqPROPFfx417vTO6MpoONa69rnJHufqnz7dJz55SLvTMLW4
PcgrC50zaym5vTP+1o9Cc4hLYWyL4dj0+mEMDKRFv+bospbJzlLyff7Hx3Hudsh1+2m5ZGlUvN93
NGEp+50P0Zxg/CRiOhyN2UT7JpvMuz7VsT1BLHffqmK/R4y2OATRlLiZZn4nz2x3ErVOO7PCvTaZ
WzzwK8tquQQ55pa/LtDzEt4XQZw1wxHrp/gBfdR2P1GZ3sscDHdCOm8xeK7FQ9AVUAf7jztxWQMf
QB1zN0pCxzV/lNTZLUDJ2+y8X4FSfCcXbf9+z4BuJJuhJLcAz1YLKmutVscOcTx2QfyjooRjzf+W
2vQl0KsNmPS7ENXqkqf2BiaVJhQv/rUAY8wlFItW1B0nXZ5e0dP80jXxD7HqS1eM5/khkFPLDWvF
eIWnUjjp0NRPmHolO0OMIuyjIy3O7KnM3/ROnyo4C1b5uWFgnk8F1w5jX7bjIhn3qKfI3kDVYWPH
r/s1rEzuOJp0C7OAV8g6f2gKwTDrJhmOsWrEKA4IXXrH08H8HASKl/R9fAiytn5JIzM4hAYCzZIM
6nzQc166UWZ4ZaiMyF3qitvSNdnXVWx5naW1h6LPJ/zTpBZvOt23xdT8FGax4IZWxzsHJpuTcQq5
SZneR30P+rRvt3QwrnwdPMjptZhkX+At1hjeET6XVWftcKwSPN0AFkWf474JXiN6brth6OvMDhvl
C9TiyWlnZfByYxp38lTHbt8N866bgIeOTd/eI6Ht35scUE5Ng2tvaYG+zyfNt3MxwpBOqcRd3BXq
xkK+vPn5/Ytw9yKywZm1pNAfdk0tyknna9pw9OfSh74qlKg0YSl6+3S63JtEIYHk0udYRAX/PIoJ
p1xMcs4CtRVaN0+k+TGQi8FLDbF3jbGTN0Z1ed5TjgfgstQISWfW/CBJb5RmnsPxqGe97CSmMTwi
YDXbaqj0OyMpQrdtzQKbA21LhvFaZNSmqKIAIwdftsrrkh6NZL/kFGrG0t9HcvAlnpFsHXoNBWhR
nh7bVtmXzbhVz768cmi4KAtBmNqNDOH7fIb1rNMFc6jnY9/uycBcFILGF01v7iVhP5VOs6WCthQN
zk+lJR76JO+FSM1c/v2HdWPQVJryOJqPQzns5SiyFQnLvuClklRnzrfkPa6Ojg4INkqkKNxy59Gm
bplwrZuPqDt0bm1V4DgsQWGna5YtTcZJAEDpTtVSddL1eWM1XVm9FNIhIi2va8qIq7GO1GYAIzK3
g+xN410cHvv6p/mfgvDKguqNwNQaxteWSlrkE4qZtdT+bKTMjdKfg/4W4m52ey9e+XKMxkKCDIF8
cA2rRAHimiENYjMfofuE9ZMYn7Tui5hMDgphtyNdeeQsOE8Gw+wv+Fz5/LOFoy/oYmpNx6Dm7aKA
N95FoRsnTkMRQnXab22b2rUMMFJzN0Iv+2y1PhfbbyDhrJqFJ3ge2veLvpWDeT7Sae0dynTt4HAH
mR6rRXuwxrCyBS2iOKeFmTsZCCSFVR9tPD3WXcrl6kMfiVKYzhyQW6/OvVTt6rEx+BW57Crf/Fcq
H65uy65pOyCUbw/52nf9GGuVWQdNF5qVSqwuml01tWeqOtK9loYOd8zGl71yyvFMpkxEbZP9sJZ4
nKVRHsdCFY/UXR5pAJgDeZ3GPxVE/9rvcllvZNSXlRzqKpxtC8SbKV2Dq6i9j0VSTdIx0tI7gVfD
K8bTkV3mwhZY83IaiYTFDCatwDX4dOcLRy/DsmkGXzo2SNnKL2b1p9fvxZZu1hRszOK1QXFYUzMk
q6OVs8pY5VqpDSuN5CM+h+1DXpsh5jeC4nVlK/y4vTgur3ncZv7vKqTNcOHL3FZSbQTapBzjPi93
dHs6Z5zNrQFdHpTgzKitk/Atm37NChmNPM/EQZSPXa9+lvHeEGvLjvC8r9Mth5PlM5zvb0JxpMDT
4pUFHPj8M/Gy0PUpMuQjKmrPiuhK4iMmK14wiXuEFvY1VRvY7hslqcsPtkAWedpRVARVa66uIXSf
hsRqewUJex9JU5oZAvYUPTqYGyvjymuOSIsaLhcBqfAaWpPXc5DGGcMr9VY6an37s28h83W5XnpZ
ETxLKq6ulYB4U2/gnJRI1Wxz/IT2PFdPVdT+pUAaBxlNDOA39DjJbKgEnk83pb5+UHxROZZJbtfZ
m+J/vb1ArxSw39skSw7NFF/YqJhaUJtzIym4M4pxbEud0qBq4qMark6cX2Ij11+jKhpyl3cG7xpF
q1OQxCDoWqeJhG7cDV07Ck4oa0XopGKI7pPVtdnGRrrSrUPalvfM4lsFXWfNk7CqMSzjUVeORtmo
dpqkxr5L6v6hCKzKnSByONrMqlcUH8PPyvzdCd20sQyvbDNExliCtJeWls7qiBq0xOiGulOPsflL
6RY5rUNuZV7myxun7pVNhh4SnqZsasQD1uWsycceK+4aFR3+CWhLj4Nqagi6XZdpsdfEMt6V1Zh6
QtqG+35UNtW9L08tXguUZdGhWfKutcpWIJRxLfWjeoSw9KAWkR2L8fPUNodRjB6CBAED5U6NfkVS
RB8BBW5NwpP3ucfv7fbivLLvgZ2RlpHOQPVZg1MMXxs7Kg/qkeMahoiU2Zi6PEAkf70d59qHXXzI
lsfDgtdc5UuWmLR1LJfa0UIA22rm/YQJyNAHaNRvRLo6og+RVsenHNVmEZiFdkzqGjDdtyiL7hvx
1+3hXF6lvCchXNOBoQdDZnt+aNRlSRO5HbUjCuW4rQ7j4OAU+gWhHTQFOhhuk9TV/+FTIeEC7FkD
HHyBdFVzv+EeMbXjOFDeHSYD6IeZql7ZVlu+SFe+Fr0XOo08bCFhrltuaajoDX9Tj0FZPusWeLpQ
fNTqPxXa2rcn8jLdUpccAYEQyvMLYfh8IqcyCq0C59wjpkv3gnFfKpEbiqjKS7+V+i2XvdvhrhQ1
iEfRCQ1I+qSEPo8H5K4vu3bSjpk2i53bkznILHlp2kvdPNbOWIXWQ4AY73czyxEyb2lK7g0hh7o/
qRWKQIM0aadKsiLR7nVcXJ1UUxZDJ+iAqHBpbfhHlbMQHL6RDoUtBLP4OBlGqdtKbES/b4/myiuE
0ZCBMyRycIrPq9H4ko4HuKwdcVySq8g2/MlOhWRfQoI2RSeWMFERnzpA8tMw2ox84+tdeQUsZzX1
QqLzh3WxUFXIvpbCztEIYkct/E9DCset+aaE8an9Zoj3WTfYbeulobyF4bt2XVER5TuSM3OCr5v/
Y5UAuEMZ6iiPv6JZc8AN/kyaZ4R5aRXCOldiR5fHEvr5/va0X7k7eFVRAAZwTj69RoNlycI90Cr9
6PdAbfwx6Hdh1gqHvLcwiJDFYmfWpoTtSjmin063a3c7/pUTTqdkSmq4AK6Btpx/9QoVY/KrnlwU
RWM3GIvU1QAQO1WkNBsvr/exrJJR7gbkIJGYgEy2LhD44awpU0i2Fs/xDtlaN7Z+VJH/lADZ9BVn
Chv4mtjiBb2n16+BusiMH6b8UGqnMnhLp70VRraE7HhDEQX1VIopntGiUaHc3Z6Ua8thqWJQpwRG
jWLTcmR/KNv4BtUjRU+Voyr98KvIrRrrD51I15Qfl5pDV/ZePSqHJtkSBL2CxVo6jO+EYywBmKpV
5LkQzJjEiYw2OMhKsPf9A1/tu1mOjp8CC3sUq/SgJtreUFrX7w5h1B78fPRqLTykof7p9kxc3k3L
zyHT5FbnR63dvSLYqVmYTjpchd1gusLpJE/fii0rhKtR2EvUP2h2XVZXjWTWQuRgjzgzF045I8Kf
xLW64/HKWwXUL5UQ86+v9kUxGRDmYjnHGb56pExKbJa+H6HY2czD3m/80o1lObOzfooPtyfxco8v
ulXk6iKyaTxhV1lELZa6XreqThZhOWWqoE3TOENWnOZR8cyg492nk120z7fDXl68hFUgBCzZLzt8
tbXLUAtBsun6Uchfp/o5HP9JA+qtW7fu1dF9CLO6N2QhTycxMPWjEhcedf43CbyKkndP8QBthEwU
sUJ3EDZYW1uDW+1QNm6edaQAR+7V5DAaR+Pe3GqJX1mWTCBq9uSs0BzWLaU+7OrK0BF1reqlcBPq
wUM4ltVdmuaZawpluzNLtDNvf7XLA3n5av8LuvpqbTjrRpggU9nDRnRpE1GO74vvQeW3u9uRrpxy
hIK6wbuZGuBFuThv/UkbEtZlbv2KsB4xrAMnkyOn4iGXH5L6vg8PYbm1Xq4O8ENU+fyEq8peA8RO
VA5zQMPkur0dbKFilmPy/KpZhrbwlflynOGrWSwlXQiDTNPpbLjSfNi0rLo+iP/991eLXi9VEEs9
/32eeHbavgbSV93fkvXZCrJa43JaN7nQLTtrlNza0G0/1h5L9a+fAkwVeDx6tBiLmutKXmDFOoJ0
FoevFQS7huqh02X5H6p/vXd7wV39KGQbJJgsO56s518+6MuxkoXQOMYawEpdiiunBKzxH6Kgrbh0
Gyk+QMI/j2JWYp0sSkLHIZeKO3OQaACb5G+3x3L51kDKloY9mf8CY1RWCyzRZ4DGfmseczFDOz2r
RCe1UhN3L6u5R2pntoei+p0id7ORJl8LDGSULupyIVvrqgbOJNMkiKN59IcZ7zI90z04hRmGwtG8
G2MjPUit3Oy1JC92t4e89oqjurWwy5AiIyUgNVqLFinKAAJdGMyjVr7O4ldchL0sGg5zhiZj9HME
kZtIB1UTdr123y91HRqk0N3tWJ1sqykOEIzuTQSxIjG6N5oF1LjZZ15u7dW+x8PmPWWjtooy3vnH
D7I0Lo1IYN+3afyGhEv52gmiT+LmV0+qoBaOWSmJSxlF3Zf6TDEUoxDEOEMHyULBNUOl8ypp0J7o
g4pOHavml9gadLCgeuV2kvB7zObkUyQKw8aqvXKLwglBP5PHD8+gtel32ZWqmU6cisYsOfGkuWLu
Fv23ULybi3/a6lnSftz+mlc2IxkJKRDNOsgZaxzwFE1WOfk5ilKa0O2k1Pjpt4Dqbge5AmrgLc5W
X7ym2SdrSWGj6gvUYn39mE7VsbB2mfFAIb/Fx8ROZjuwQm+efuv+Wx6HdhY+BRCN/PYh0E8KbTcp
H7zIHB4ankO1nQy72nztzEMlPxYN5NBdEtJQ7fV6I296N8JaLSImBRQJ0ENYgWuRc0GlteFzKh7F
WSpY22ntf5b02nqNWr3NnDFRxL3cGX2GAZvKBlfl0ArABufTv50awbys6PPNHnJlEbCGsCp++LUV
BbYh+yJS30aag3IekIMKjURuXTlDMinUsvafcdZmTM6GJFJcKZnVf2IAHKErK1EuOg15eIMWqd9D
2CvaLt0JGsqobhnGXQbONF6sffLJ+qlVjWHampBVx8WPOgHQ66MiIKca2h1tKc8pDeGpuSdn9D9h
hSh9V8PEpwTRyNQvCi2ROs4yXzDsLpWS2EEW1dqn5qB+C2alHmxr1OovbZiJsV33Tf4txRemtYOm
CHi0aFaHEGZQJi7YTQAdviwEjmBFXI5NNjWdOw3o4d3rvcH7sq4p0u60rtCjPYpOennXtE33U+wF
Sd4JKNqoe12bqp8FtfAfetBnuccU+YFjdPk8HLCSNRQ7nWWt3KGnmn8WO1pFG+ftO2f242qAsEtV
jjYwKH3aGWuUGl00RRA4WLAFjefW1pOgTm2/Aa3syHIsjXbSUUlVkFAabUGgRauGVvpsCLgT2+Fs
TQ9FBd9XnE3ZU3ogb7bUS8Mfq06Dr1lWNBu91HXOCnEDExgUFrjRF47gKjGJGsNq50agsBeJ5b6Q
0GCVyjF2raL3H6JBbnd+KP5tovx/QQHGUjzCAdpYPXDEWorEoo/045Qcuq9mobpzsZMar43+tlyx
RELSmMudqwge0Gp4tRjCqFNK3jSWYvuh/tWqujvqQn/5uqAbztHIuwnu7MKnXuUQWVSqpZiJlIME
Nqzmyj46Y8NeUbYoIBdFryUSRwzXCW9RmMCrbDjNS3/u+1Y7TvGfsWmelLjaD/1jlGd222tPo6ns
xfylTaxfybClUrm+c4gN5AyQ6bJWGOkqtlZZszD7ZH7+tMiNxR6dVjvPtXsjrm0JiqeEUF+3kTgt
X+h8O50HXa0VBbxWkkIUPCrhrzD9ImB9F/3tG2oZGKufaUU7lD+sYqSW3iSAAfVjV8V22MZuDack
wGRm43ZbZxvEQeYJOCllEGoIa+BG14W+JNeSeZSK3NynjQlRHPS4Ay1N8uSuld0g1QMH6Y8GOIw5
f2/0pvTM3vqeGHL3MGWDdJx8MqW0Rhp40lrlKOhYMwptEt+pPer6vpbrni+FWyrGa7NEWJjoYNER
Rt0OnQXW3nmiFM2YI6pN7B+jNLCVZM7tUMi+9IHoif6jb+4r9cGqDUdcFEp84XGY6l1eToDsOqfM
XE34bAzBrg4kuwYTEptbv++iGk35lzIhuoz8NDBL8ur3tXUSiNTT/aMkvYV8xLjypOYl2alV4Obi
jC8OxTCFu01qHot668uuk6MlOmA/jICWwo22huDLLYY/SpP6xwzKm11EgmiHvr6RgV0dI6Kb9A6W
PXjhFCBIoVEiKUyeMVT/KgaAg1g++G+C7yjCMfKbVy0YPC2QPESH8c3dQnuvn5cMEvsRBWsyKlOI
ka+eMGEh0/whlT2aam4HYuaJEMkbOCu3d8lWmNWRreh+GJj9JBzlaLJbbS+UfyRs624HuahlLINZ
uAu4IPCaJek8X89NinNE4lvCsTaTvTz0NmK7+gD8QPtR9wiDp43vmGXrpFO6ceNesBmW0IuTEg9B
aAFwrs9DZ3ErQECJg5MvoctnuIJqHIiu6c++1CKdXNuzov1Olf6z0LXPOLD+M6Bv3KqkaOO9nOsU
sJ+j1DGnT7fn5CL5fv9hwLoo4DM59IjPf1hIiTzRqyw49c0O+RHcOxwFEaCq8FLtzoDrDk0oyD9l
mIzjE9Ci/ygXnxYTIVzYXCk7SKByu/hLXOws61NXe3Kc78rxEMc9dejaicp7s1E3zOwu7ySeCzwy
uRWZywsFE+BoseLLJb9Z8Cbw3ESi9dVFSDrGhmOKTF1pQqSCKH17ti7vpSXwIpdDWkH7ej1ZYaxq
MLiDkxXJp8EY7AkxCUwZd0kW3v1tqPc+LyJsMiV+gLfn3yWVjEBKsRo+Vb5puq0Re40qzbsg/wnR
w/vrWIwIiC+Ey6USvOpRplQupEydU6yxgCXQ3zsEuX9Pr2/hXm4suMtvh4rKh1irkrohp2UFqQmr
8yldGOz+4BbT5FpIEXh5aH6PBXX2QjGJ7gIxbg7/YaAWyRp4Ytoz68S38llOVC7SkxA/ioGnF49p
HblWt9XFupKxgehdimUSpA1QfavzjGp2nVlZnJ14mzldgI5v/aVU/6XwsJvp9Ka9PYT7KhdcrTA2
0tLLa0nDM+KdLrO8qdc634o5pr7VYo7LL2s/I+orPWRaorzcnsl1hYkHDyr6vHlgyiAavGYBVUht
mMaIg6zW+9H9SIfOAV5bAiga5YjBicqXjDoiTvZ17W8s12uxF71k9h/+P3QkV1sDdax8FDA89REL
HLD/UqvECQV0apCsSmTlpVTK738/XMDElLVYO4uB1HnISupkweoUTGtxV45m1qyyN+LvzLOXNC1U
5K+3412+0MCs0HGFwMP+R2T/PJ4pT0WujFp2ynuI75Q9hjAQ3LIYh/y5HotY3luJOdcH0EaJ+ed2
7GsLaJG7wkqW1UsF8Tx2OxVp1TQzrrUZPMJ5aumeKmru/n2UBYQKxYgDAcrEeRQZbzMwSSJG422e
cbaJ0pNVStNGOfJK+gR2BWAtXEVA59wV52GCbBCzpPWzE51F29BCpx2gTvUHEQ5BGI6eoAW7VrfD
zPws+N0xNbcymytJNNwfwL0kqYvu8Hq1igYtBkubsHeFpmGLetx6lZGdRCP7JWud7yG6FNpJYXAc
ja3v5Or8y6jaQ1yLk+djIbHP2/QVcbDMSXiM2QtG0QlaudsZSqZ6Ea3Xv795QMdQguehDtp7zWGs
ZjzuEyR2Tq0leAhDPY3c8E39XG8qMl+7CxC4ZxtDaQOauVoDlWglVqUuU1N7unTf7INdNNzHsPp2
eNPeXm/LiXv+pNRgWJgLPxh9GXAM5wsBLpXciWKfneTOT77iHOy7uIyOz0Nqqaw8Td5Yedd2MK9l
9jDSQTLqiufxjE6xcj1jF4npm2UlNtifjMt8uM+DLafidwfQi7EB3+W5xlv2Qi9BR/kStLrAPGLX
95L0CNjIgSQetMDKHkP4+m7fQmcTM6HeWZnAKY2KrgveLN7Hel14ipJZj2T6sQPgWHGMIerdNKiF
lywIINtLjXmYrNZwmybUHgKtSva0b5+CqhR2apyX+yFWgntRGYDjt1X/pprhxPO0SB38NitkVpX6
bpIbHrqFYXpU9Xyok0m7cbdfuxUowcFu5zwhlV194D4Fz0pJEW9GYX4j+X8NRd+WpMRjDzlqEziT
CKb3PywqWr8LjwbFznV9PBNMX67HOj+hFPBQSxNGP49qmB+N9sftQJeriROM85i3JuRU1u/5akra
NhKwBsJim6QJS/hMSt2WwyOZjaesn19vR7vcl1zqSL3CEaLkg+rPeTR/5k1p6WV+UvR/euOwMISy
2q6Hf9UgfQCr/gm39NsR3zHm50uYkOiHAX4AI4uNzXnIYGyjQZQwQ9FC3M+ALE9tYSdCZP1pEUOa
7QJ6LQ81xaoLh5oDHIIBJ7YnJRyLb2JSaF9kxIkm2+jLubONQlc6uxQT5W5uc/lH0fnlZyvUql8B
KJLeFbMsgAapldrPBkdPTwXAuTGgax8MagCom3e8yvp664O8Ahc35CehhcNVijb1cHBq02tiDo7W
xVuqpNc+Ga84en1MIf9bHTdjGDQJT68CMIV+N8HNPgb55KX4y4a+eLCUBJrnltfs5Y7j0AQXihQb
nhHsufNvNvU6XuJTkJ90JMNKy8v1n5VZ3ANLaMJwZ/GYvr1IrmTVBFxY53BXFvDmKqs2MzkyQGhj
yS4KLb0I9AG+ZwD074Oh9L/AdzF7J1MS83MI2lwnR0sph459gTxcqI1gnm//nqvjR8yDDQL1C3rB
+fjnObWo81c5V0qSOGpMlzDMewwV+ySnhWgVL4GKuhd2uNZG5OUsW+8WarK8VrB0XPLg88gdXRJR
TNig5qi6vS44SbJXQvGvn9lMM4k+jSimjnvlPIovjTgE+lN+GqQDagp2Gn/qafUMxewY4gAvJNlR
1tgA5F9mn0tQlDOQOwIKtS44yVbSp+I0c/YM6JSoT7yONzLPa5OHVOHCf4TZTm3zfFhVHlh+YC32
8YhEFOR+yTHdbP1f2//KgtYGYAA0cP2kDg1fUsjZ8lOAB3ICx6ISPo3+Zx8kUjB/ur0OL1ObRSEB
zaKFRMETfpXjtsFYKdOoMGVKupt7lQS3c5R83sl9s6UYuHzz9coDD4YKF8/HZR+uJi+a6jZcDOkT
oXjwg89i+UVUbTXAx4XU5tdk/mysLVW3a0sCdBqLEA4gthqrmNCOG9CQGITTyfS9xtBmN0YcxLs9
i1eqgxQGEUNkSyF7QM5+PrSph16oyE1xksISdxW6xs9hXjn+9JofMIN3S1Ozk60M4tpihNfJFoZ8
wnW7OtJ6pU2MWYY/rRoPZfaaave1uFWNuHZOfYyxuhuo4+R92GMg38QTwrV3cwkZHk1x5OMUCI0b
q/Hayv8Ybfk1H2CxyOTWhlIH2Jpp6a5LZCc3Slspv8ZNe9CULauVa2sDeA1gIVTiuRtWm1kcujgW
et53mgZYJG7J85Bn3+rAXdlh8OMQD7ZIUoDTrcaUjlLVznlSngI9z3fNbCgV0PdO3k9jFh1y5Kk2
JvHKsBgTr2MIhnBX1pS82YrTMk+78oQlSegF9L1t1H7+0i6a/g79KODDy7vBBMWw2lijaUbxZOKn
oo6y/9R3SDWZpWC4GxvryopYuPSQ+FHGIdIqjACoPcGpYHFVoSo7vJZj+JiIr2o98MAtn1M6z60y
3S3/RINrp6BuEmJfgwOFXWS9Rynf9UN1o0z2DiQ7O8moMlLNod7Hj4IKv/qmvDt7rWHMp97oxh/p
lESxU8Ywnd1hUotDWymR6HS0BWJXiRLB7WNN36sKFDpX6rJKs7GCN34lYCN+tZOPM0hQtbLNKqwb
Z4on9QU5sRqOQm2FOx+7IWOntuEwOlUNi5nks2ohSCAa/EfoZDXwBMjkukPjc3iLO3McvVT3h+5T
kevtcKjLOlHsCv2ixjYGS452gdEvlcvcT/hjMOngKUpEdze+3HLkXcwRJTbK3Sz6C7MuObHKwSpD
nSy2Uu70rLzzxYyqdzOIdzmoRseYW2OyozBsZLup0SDpLXExFhyiRxNTgQ39lssEkFt7YSMBuQFY
R9nk/GzBvYm3KKibE5+ptYtUuSuy1lWsvZQqyNcG94hXezNkryCJX+bB30iILg7r9/AUu3hegohd
Cx1HeSqZnZHqp6EJvLzSJd4pkRP6RbSR6V6c2EsgqgaLnyedt7WuQFXFXdzPpX4qzBwwDJozac0L
IrPrFtJ9+zj4G3t0I6Cx2qJWZSnAvAr9BNPD7tDztNAEbkpX0lTbSN4E6+vGylpyktXK4kIHgQ3k
nMt23XaKTCNsB5HdBzC833FSFQ9KpP47d/A6IBNg3hgVs/raVDAW+lwpvHIY9L2wOP/c/iXXvimo
bT4qZyFxVksKu221xzcLMFktuZ21V6UdxbqN73k9CNAXPipJ7Tq1IEHLdEQl9VMLsLGhw0lPnHN/
Y7tuRVm9CjKLkk3g50Rp7luKmka+V7WNBPByobD0KYTTKKTewR/PdyACr2g7FKpy8qGMwgWUpYOf
3KFt5ijpVykyN9ble0fmfJ2w06CX0EVZdsO68BGKOPbUWqyeSKEyBxzwjDL1pIm7LHqRk+dJ/SHK
X0VK1KKaOy11q7qfPJysj4EKfSjdujGvDf/Dz1k/iVo9GJWg4ecoyqPqI/OpP7bW11b2xvhhyDd6
LJcZKTAlkg5gBIvdBbN9Ptms/SQ2NMHAAlzUH8ckN+ygBA7pk815oE3rk5wF3AVcKS+9Vk5Oheu5
d3t/XGQi/AY8mNA4oQuIoN2qMCMrYQIy1DBOKfcjnS43yb7/fQQ6ANzBYNGQAFvm/EPCaC5SVtbc
mKdSFFQnYbO7YlpuucNc+XKUKICXUo9Bo2l9pDZF0xWY3XKkdoMnKG8AgB+F6KjeYXzp8kz/62OF
iggdFIAbQN2UtaZPH2Hc2gsJ02aK95pMCT3Hr1Ut9C1H2stNT5ePhwt/BzkLhvZ89jBiLiUZUwMc
g/uHvGkj+vPRi+RbGzvxIgUG+/8xznrjyw2NCpE4yTDbJkooSfQVMPKu3PLPvnLJL5GAnNB84E/v
LZ0P6yFiiZv9IkSUcyh4ZtcothgEqd2BRXb91Bfu+nb2D4gSo2zmj4LXdbnG8ZObu9sL80JHgee0
io0e7wtNWZLw1a0oIjQpGIGP4e0k2AO2a1n2NZR3eaa++tBNq70xu1U5PsVa/rkcx1f6gwvgNU2q
jV9yUd1bmGFclkvqwSG4JkXoQQUitpGtE28U+slS3txVqTEcJiVPdiTePeRTX/KqNjDu/EmW7m5P
xLXwEMFR/uWLKJQZztdYqFdlbOWEFwYLSdWgcUuDNDCPDbzkrbsZsXE9x7tW2xj2xcPhHVfFEUhh
c0Ggrc6/pi5ELUa15NT9qhIbBIr/MKp2tlFxujo65vT/R1ldmxGbPwqWKOKL6PTP3Zc+duiTvFVb
fZplK67uMmBi/wu0HLUfFjZCP62azQRSCptS4df07fZnupwumgM8gylgALFF2uf8vx9zMUP30LqT
Oj350XeNomQ0v5n5na9tPJ4up0ylPoe0DdA3xJjWwDt/EhIUxOrxNFvI6QodPiqjI/jfKLFWg0rt
U3DQzt5Iby5PIIIuyC387jCBX5NapkEJBy2Qx5OkfQIvRvaByv9zrk8bydqVaeQtvMTCswiNxuXf
f/hMTSdiixUa46mCfYnaj92ZOTR9oPnSZymqNhKq90PkfFWo1LYodFLwpD+9brcjn+UntCqmU+9y
mv4wK3s0OcOdSrU71U50B10ae//jy+fuW70X7tOfoPDbfeSFo12+jW/lS3mfO1svv8ulyo9iISGL
Qp3voqxSBmLX+EM8nSAoPQ4gOkoBY6p8S2r92lRTu4TPo9IpuXjPjWZcC7Qmp1PTwF4fnsMQ7H5u
t2hv/710wPLe/xhsdYN1JgQMjFumkzGHLE9HLGrXEoOjkmb/5uqvunnshfKxKA+RsLGirs0mScei
obHA/9Y0YlEQ1d5P2ukU6neRIdzlia2DQPrr3Q+W4n9BVrt/zgs4xGI1naje7g01stNheugeg3A3
C1vf7cpWBH3NX9TDFt73KmUb4TVaRlLPJyUG9Br9UBrZEcXfhrKRdFzJgNHNIAvAcwS0FjCR871Y
G+y7XO/mk1BDjzD25nexhc/mFuT4yIvv8nQjb7sEjCCo/THi6q5LBjlBI4SIRjd7plp86p5nxNgc
6lF4J4/F42iWh3y05X4j8vsjcHUQLOr6YP2R3r18JMLF6SJRHubT9+/HyPaOLw+F/fMpsp8sO7Mr
O7KPo0uKb4dO5QS7u2SXLH+wQ+/378pubMmGK7V7/vTt8bX47ph2v/vh219Ce7Jlu97zgN6HO+ra
duTK9suB7eYa7ued/Wn/+Hj/78tDaP/759/bK/Kd33hrRKubtbbM0WgGRqTZhf3kPTz0nrybdgCI
HcvDHuUBmMuTtfMfddf62Tyitqk50VP74hwG+x7ou31Q7I3L/vr3/TDLq0s4TupR14PlNz35ebar
y31GKcujtq8nv+oXYHnN/GkrxVj+o6uJwNlIXUit6Ahc5G+ozg9TJWERF8fUxCNhl5TJxpX8vufW
MVCjgMcMLA+ayGpg0EzFxNcK8STZhfMbUyH+j6+fk9rfvvz6f6Rd147byrL9IgLM4bWZlKUZUZ7w
QszYM8xs5vT1d3EO7t4SxSvC52J72wYMTLFTdXXVqrV8wpKD+LywvjNuAJ2B/5oc/d7VTZkEYjO0
GkyKwpusR6vYYPSKJLrzOm7Yd/BwkNJKXgVM8UH/Vg/CGng9Ips1aBtZC/wcMiW4W3jrrV3iVJ2J
UG4+beLsuT6MAoXDp7GxYEpMhmcfVN+DoioRpwRm2QcHoQRvisguuOHZOQEsGUpPAto+pugpDlV/
rhcK9qA09amhqzRZl+pnJNZvjyf/foA/Io7oBR3dI3QAbucesMuiL0KPO4D1t6x2WtaQJIPit9Hz
jZ5ygqmUfx5bnHHG6GUWBEjCwEeivWpynJNBjCsukrkD2NnEISFhyel8+N3G4PBKt3K9iZp2DZrp
04LdcSi3O3vsoUaPDrLQI0XmZGcLUq3i3Sxxh3THqKtB5JCQh/xK/xvs+uiArdJzLqcmp5iP7d4H
J6NZxD8AjKE4Ny3NhXENX12r3CEs8fKIthHzXkFjOTgGzEIG5D43cWtpEnE2GV9xYadgLauQ1B+s
5/DsrzSPDH/jgpnz8bDmlxFYOERDQC2hg+1257CNUoHHHOMqe3M4aogUwBnjSpAaDTmwgLqgwvrj
4Zp9bHZujJgvFKhROhbxrL61GmjgXpPElD+oCno6NcuvTgqkc129Dj4YdmFC58aILYra+6gIAo6c
iWcq2CAaQpXyhwQdmG1rBCUR0VSZq2aCmzTfM01EYshoPR7j/dkf+/1H1iIkRgVc4bdjzCpf7ocw
5g85uwfOtI5KM+0dr24X4smZuYSdcXiIiFA1nji33I2FIJcL/tBlpa7SDx+ahGGQAX0Hh69JG8iu
PB7YnaQZMiA3FierF6ddM0hKidWjEYliSH9QkjavANYwgp53ud0whlhq0AdVCDJ9hPE19IoYFH+t
ut+llG9dza4S0ubQbcI2KwPFTj3ZjnlFlwQ0ufjW4y+e3QFAecJdjMSS2HW3a0HDhK/lOucPGWOF
LrIHYWGkFgDpXA5m05y4Ctr8l7h8Z3JXYIFBqIocCVwloFG3Vv2ey4BqabDvfOkPdMr0TgtMVjAy
vJHZP3i8QkOgILUCivpEWz0e8vizJ24SVwJ2O8pjaHCY9qNyUtEOdVHzCMpVCRRCJbUGN44WJnbm
3oHkGwJUcKCB70ab3DttkQ9q4rvYCWF6drvhkA+CToPaYOQU1AgsllNANrxccMZzMzsyUCMlBwgk
lnOynrJftAWDTPmBNr9BTdrCQs9A654IiIpVEqRE+CoZ3ng8p7NmR76pn2MGxBA/WdAm57OyYFB/
QI92X1gl0xudnBC1W8vcaxZlF5mx+GAHusmFSHVuOa8tT25bihaKSIk86UC7vED/f4vIpYIK2eMB
zi0nrgEwhUDlDdq4k2kV4kBIQ9eXDqGLCnyExv3qu8/XDMQRvKYx26c8VOzHJueOJuAuI3ughhgN
qJ7bOWUHCVViHNmDVxLWrPozD97ZPLRbemFjxWqHiHALMcT9ZOLxiGBuTMePfLOTyezBgsBAy2U4
xHwomHUdyOuSUYr145HNWQEWBaHRSPZ4dwJ7XxwE6mfDgR8Q3/cBpOFAGv+3AlOIR3CNImWC4gL6
O6aRX+FC/iHK8+EgM0NiqQHIutROCBa8yf1ddmtlsvFposkAu+Cd1EAvfKdAH82E5Cuie15l1por
tgtzN2MP9yZSTkCJoFdyCpjttIGP3SjiDm4oyO9U0nqLa1SEB5LrFwSoonDhaI8hwK27RBz7w2z6
n4h24shGCdACzzIEXYDJoMnCrXw0XILHkaF51Swcs/EY3RoDY78KyWm0VOOYTctBftoBKQrtykOR
sETp8Wrv8C4PnyXva1C3QrhwxO4n89bc5FR3OdMmGrDhgDiGuhT3Og6cXkqX4u8BGbeGRvdy9QLk
UXkSK49VAF+jv+Ms3vlBOJCaJ7ziE0bZMow0UkfXR9F9ayHC9vi8jVHH3ayO9RBQWeCpNSXyUdRM
1iLEuYcE/fN/em8tv2XxVwTSyMd27s81Mmtj8xfar9GLNd2bcRn4OQMt18NQeJ8J+mNw0bnJwg13
vx9hBK2ewELg9Y4M9O1UclAU7VSaqActTgIdwF6MCbVmtAZV7X8znitTk2hOTlJVzkBEhfKxmhJF
zFIz6MBF/V/M2pWVySZsvSFsaI8BqW5iVdUA2dslmri5DXA9Z5PtB5r/Mm08LEyiGCmTpXoCJECt
OKocg5cpvDwe0NypurI2LQeOdEBUdjFtnBSXlla7teEN1bnXvF1U9MPCfpgpDGBDoGYNngqkBe/o
ZsWhLIJGyNVD36cGD35Etyr3pcaZbKgaQ7PRqtqGBupa5Gud3UR9TIKaszlav2uh+5o9R43ypUUu
EQZb4PD4QanQj7hjIsikdw0FlGfYBXaPZhwqkiZqEJI+P56w++UZ9zGPdBQCC9yIkztkKALwzQNN
Bw7LbgB2Fnc7b1SdIbrrVFSXfOxMak9VcCeiRom4FA/2ybYWuzjTJDR9IPh+CbUVOtATCnkuhvgF
yHGDutfdrvoWmJOf8KROmL8mhEBX8UgOjKAGoQYKOrcnuGRGyDmTCYcGbLMGauQCEUN2CRs2Ez6h
40KFLcQOI3v+JJbxcoZBj14gH3IhI2kJ0WMTbz7lF3RoC6c9pn6x4Gbv9z3qYGCTU8FiAjr1n/az
KyevUXR8eW4BiFQDaQhGzV+yBEknNnpjcq35y7AXSB+gQMbmXrxioJQ+8RqhxnQp1Gw7J45S3xGk
VFyrnhwveMDpfTy1MnUckY/AN+Y6R3oNWxusRy0HveznSPxg2tfHh+AORTCxNRUElcNCSJgStiIg
TpI3Nfka3Hf5nU93gYBOTuhoRqsQUf6Z7w9g9lqiV/uJba9vyR/74wMG7SJjADLZL34ANrsB6BPH
KHjCDRAMNolWEGkd7sENqFq/Ho/3B5X0yN54m15tl1ROlQCL3DmiHVdngPXBz9yj/PCNvk49tYFa
+MT/q8Dq8Tuzjm1DXnKd40l79AnjXXv1CVBEhlwXUDeOyr7F6rFic0LTBuwQYGNGx/gW/Iik5YJj
HVVGQd/k6qOnpj+ka4D3kFDZRv4XzU05scRuW2VAmg7PQ2pHpXRQGXdVooULer1lla8rtK22Yqsv
yVLMb5qxJ3bsGwat2GQEbiXLYA5SOof3dVZ37fG/Yi1Y45++3hVWx9v+ZuFUTP31z04ZsUQo7QOc
OcV5ZL0mRRLPdE6HbmkR7eZ5aKpejwxhmyG15Co9FJGGfklnYH7HXNmdOE7U+CpZjOTOKdEh7TZG
AE4/KRN00T0psR6NYq7MC5fZXrOvtXXr4fkNLRwe3C1Ao8ivSUSJJ7V64ILFeEsXJuUuBfAzK7jB
4NXH+3jaygMBhFIcGixFIYZEDv7EaFKMDdB48uGaRx9Ay5Bi48ZLdPN3TJo/djW88lhodiBhOrnO
YkZspdDDaqAl0grlksiyupVBuJ8BFOxq6ODwYgMdP4y7LTLCcvsscyA/zyEVAulEkgzCFk3lqXzq
6SZrl3Kdc9MCUA7KTaN8CjK6k0Vr5DaV3UytHcBAEkCUs+AZe7UTA7AhpLqAvGdG2n4nLbwTZ/Yo
Up+AY4GcALfD9CUVK3kaqyXTjOSiJUftQbZLmlsdannCUp51vAUmbgS20LUPlAvauKaFB01L1NZD
oOKI3TETfdK0vyK0xPO7Rt2CCGepnnZ3s2PFgYbGtQfCpxFgPvHUjcik0sAJjdNHNT13ncebGexa
iibqbMGMgFYlfwqwmEiZtMomTlO6cNfPXIxjlwbCXHwEh7ayW8+ZiXHMF4HWOM+qjyAJCBSW2pT5
Ew+FHi89U3/IsacTjL5f8EsBTgTI38RaPGg1kyZy60Qy2gwH0MI+gyiSCQkCDllvhYpuuho7XsiK
3vAq1ycpKCnAX1mbQT/wO+R08i9GFnowKNXJJoJIvVUroarXVV5v60C9RLw/dgb0sj4okbxqXDwS
cg3ODGjjyhQK9QPkYJnN1D5nMW0cmGIP0qUaiFhLZHsJhXVoxoKnSciX2KfnNjJ8Hvq+ZNCr8dOC
SOezOWplUes0cfoi8dWTyHwq7VOTH6Bx+vhKvouMx42FmsTYGIy6xN3GitWq7WPIdTuia2riOqTu
WuOonvoZydrvJqZGmSQvaOvQE4Uh/RCThQ+YhpD/+QAAqoCkHBknJ84ia2pvUJi8dXJo5XaqXee+
xeNWzqgxqt0XwzoNNgnjE1n8zdZnWqeWmsuk61/BmbWQC5zb4iC/BLhpFNRB+eR2i0sp8o+ilLUO
477n9e9eg7YEKQCXpwe61CI950Gg9gRg7lgYQpXv1hb0EcHcktatg9LM56DEJAJDNzcERzTWQx42
9vSaXxCaml/sK5uTufaKjs8o37QONNN/C6odujbNcIV6GxqXNjP0Rl93IA7piJsOBl8tFhjHCbw7
1UBrIpUxtur8YPqvoq8hq0A8y1Wtk4hbMVzn9U6K91F9ZPdchUSDTjMK2astB2kyyEun++FvUfo/
u+3qAyY3Z4H2LLEfd5vgM6aE8nQnpZZ7EnPXroPooKTiQoy/NOJxy12NGFe4HIYyljlEPrHjgM4F
oYaE7paFYzSthE8HNnm2MG3KUGiNt07PlCsuyg0WpPUZQGV4y6aKoHM9sNmNb4USlIHsBePjvnmw
rD9EN1eDdDtewVseg6xiaw/FKVAR+rr6ag6Xc7laCLpmzyhuBaiOYiffIX9H6jamKWFLSd5ydlVF
Z/Q+MP0ztPKWgO2zgQxoz8D8NVrDu/N28QLfA2UVW7ROm361wR5sKuCZ0LMUfC27uCTUtb5p9f3f
TCayiaMwoQpU6+SQNrRK2arBIUVWoldbU7AkPJcy0tQgQkZf4Eqtq3Vdrfyvx4Z/oLl3q3hleBJj
ZLmmxlRqcTiHNec/B253GdiIVJDXKeAHfTnTKxpCJe0XZbwtWKjbdp9V6kpDcNdWoT4E2ToUHT8/
5eyZHwW3eRvZlQ6KOzXfkEhcqUtkWLOXx9UnT6KEMm+rrqaYKxm0NGsVBB9eu6rA1vr3UzPWnfAL
JJEI98bvuNrgftfSehDKzgm1vWT5ZoouekA/kl+uZMsQVgLkGMSCcvIUf5YXrXAY9AILg0uo5p54
Zo8XvEz3KAtvCjBinLrBboVV99elBPiAse6P2gVKP3iNTL4StE0+N0pIOrKdDJvOfZKEdY4ell48
5tISDnjmHMIYWh3RD4/bcooVcYOhi5hEwjlMQfq78oSWcCyQcr/HNlBwky0swcxK35ib+DeZSznI
+Yito5Fi59oWeksfr/HCeH4i8KslDjtJyoacRQ9yXOo5K5t9+uFtPFsC6jhu/1bL4j9L9c/sTSt1
OZO1YtljOFuJNAtTdUc5Pv3hEw8iZqAOSBv8cD48u2xp8pAdiytxnXq5UYgVQGFHpiJKtVZxUtyO
HaUUANQqjoVbbHjINUd9tDC7cw8YrB/ojmW0cUGveeJKpbThPSjmYm+y9KQpoyp2H6fILlfAeaht
H701nPSF4F7ZSGFZpESqU38hvJuJq/FWw/FAsz54HKYkMY2Y1ZovYMtm+ZPPP7N66wLu7Xm6yK8f
b6a5SOvG1CTOCPOOaoUg43TkyjFPV9VrDkn1Pih3LLMJfheSEe7dDoptf0ue97P2eDn8ZAdGbrtb
TyVErlsUHFrplZqipV5rRRDuh9XSFpsJa8Zn7z9mxn+/Oi1ll2bgB3Bbh+1XatBbTbmlepcBwPLm
QRe4PtZbdSBxBygVlOTTj6W+ozty2uk4J76uyriwiCUfyeB1ZzVOjSw+iczaLvXqdJQswXpnyGDs
AULvjUMTryq9sysdrwi6elpY69ltJYoo16tj6mHa+em5fVL3SoSEXHzoQBFcSoQFyxkUP4vXMLQR
/5FSfM5fq7JCxUV3h4NWP6MY5b49/pA7gbyfObn6kMmTIo8oHZKAIi10bCh5xfxzz2WyqpT9wNkJ
KgKQveueFbBh4t3KtztIkXCFVQ2QbK+NKrcGyYiOPkgE0/Ty+NNmtwuy9z9tnCOV7GS7IATW1CBA
Hxy0qAIt/9NXWz/5eGxkdh3QQY38JE452DFujagCtDS5EOuQdhyDrC5KpS4bGHIBzkAXONiwWzgF
41maBEzwZKDFBRvHD/ro1iAq96AVrcPOyds03AjlEH304NRbgG/Pzt2Vlcncdei/jxUux9xFtbhz
W9HbZgLaYahUaefHM/jTW383IpRWEOxACxilxdsRqTWbFkGFKUQ81ViV1W94m7dZ270wlm9nr9gt
VvfbCNfsBiCr/khtb/cSrXtLe68tb52ZtcXZrZV++x+Sopf1Gr835jmwQPK+MPlzwTmYtf791sly
C2IHKFoGDxDyPqE96ThkBVzIxD5FPE/UfOV6z9X+v8nE3ZideHY3D4VABhjEYbJ9wL5T9wx5ZDU9
SjE4w08ZBy/zeFFm1/9qnJMXJI2g3+mrcecoTdBvaNcVJq1R3JXVYIkm4K6n/seDoFKKXY2GIaCb
b9e/4NMKbeNF51Cz3VQWb6cnzmB+y+dxddNvupOt1F6iXp49t1dGJwNsmA7AbiGF/2Radxu6QqBn
BRV3BTglAScVPBKhYL0UkIxB0P1W/3eok4AyoWmpoiAKqy01u5UEFALTHYtVS60i3YOgiHeR1TWZ
ZMlrzK/nP4anj0quRqTpCvDSrFQdebwbUGBSmXbBGf4fx+NfM9PLIGZA5VllKHRpSPOfIk3VG3YT
uMDf/PHemtQfmxaZpdhzrjSBtD9Azni5otNhKgMMdXTo/3gwG7ArL9F0BTnTKrChCGzAGa+lbtAr
MNuyCBJSzwAU0BC5U5m+aeVHrqyZD4/55juokKNNVFx6ssyVzm4+brK9OeCs0kjAUUpc0wvtsn6q
QkcVwaOyTkyl1tXIooYUbcNaJeCR7LWFCvbsTr+anMlOB2dl2o5CP06WenoAfdJdpEBSqdAVSAw8
9hqz7yUgKwQAAlCcn7KoMELaNGKBW8MVX/l+JddvMgNwtv3Yyv+x3P+amYSbruylAyuOD2PGEsUX
DaUQUT1XybEEEUceGhJCHp4EnWrE2GsSNoQKAheK+CNRViw9dkxGYoi8R43OB9z/cw4mt1nAiLnK
N1XnNMhQiJGvp64lMfSpRuD9eB7mHefVdE8uo86lChAQNW6FiFphsIu0A6h63jLtpIUrkM9uB/ZN
QPcYuwmht1vXRsiUG0bd5Rqz8ClzCw8KFlwYAJqjYsTfuvBA9aEFT3u4FyXvPsSgGe2IndFlMrdr
kkRamuW5h/O1QeHWYFlpYujnABF4h1I+CWgPiWq0blgB3ST8Urlg7gShtMhCbxL5eVRibo2pfSXw
HXVxgj88+ln6a7ZVSZ0rdvv5eEXnDKHGPkpfgG4CsJNbQy4jtSqftb3T5bkxZHBiTH3JCsgV0uCo
ikveenz+Tm8jQPsEJG2A8gOF1a25PsL73G1QGh2oYkf1pe0SKxkaXa03grYF/flGCL61dAk7P3cX
XZudTKfHVUIk+UrvBPyTUm6C/DVa6gqY2x5XJqY18kHqQFjPyL3TlK9tcyyKzuB8K4hFokZOAXKA
v183ZE0h/oNNMjbP304kE7i5wFCmdyofaRwQc3TKE1+v1BZS16gU/q2xkeYWsTJoeEaW18lZ81Ro
uvk+CzwLACuF1fAfwjvlQYu1cG/cn+lbO9MjpkZhHHiww2ibSnkflNeM6kvsjPevmVsjE1deNRD4
60MgY4B0yHVedNkNQ3vWejxlMw93mJHQq4HqD7Kp0/S2hh5IFsoFeKR2nN6pn4h+Op60HXrRDWBa
maFZ01c++MP0vxJpq/R/emQQMh96GEAN5GK48qvffvAlAtrQb1J0XPMg6qGGh5umRTtVvjQt9/v3
9nsnc0/bIJCUFqizhJ764alaQURRJpQ3ZG+hhrNkabIACYAqZZvDUqGsfXUNTn8z8l4gcaWzIQu0
xkI76gy2BiPDBYF0GMCJwpR6DINi/KjTMLIo3gsQay4zs2jOndCBqqM+p6ydqlZbsuC3GQhAJaHI
6p6HRItrV+y6bnQu/QjTDx+Z30Ra8/5CtfLeN4GWGWgwoOLRtgz05O1JbhsQ6HfQlEQdhHNNtch7
EmWjlEcUfi3syZnzNV4pCpBwIPWB8u+tKYFyagmYD++IBa7oTuc6y6Om0p816XmQzSw/NjKUGJgz
5Lb0NCASfcqYJ3A6ysF3KG1DP/ydqH8U/klM3+T6VYaEW+1ZtFrYIAufOWXL9LgMLswVeacRI97i
5MGslDzYIOEanfy+Cha8mzBu7dtLCfcfAC7ojUEJDLmt22kpcCslEeRmnZFugEHf9lHWPz8/Rf3z
tHt5eXl7ezscPjYXpNjId0ti/c9fLwvsI48DIRlsUmgQ3doHu6TcatwgOf4OOAsi250lWaWe7D07
sKutYLuW8JzYw0pecyY9yiYL5RUSb8JLvXr8KTPpawjvQZtrDAfwrpmyTQQaFOoh0Cw7EoAJxKpy
0/XM1GTeytUSRHHWFmhy8Qbnx14edgxNrnKrnB8qQVErssNu/DfNGlYVyQ6pKa+W0Lt30mNjgwTk
coCLHslX79JykD0Ihb7WZAccDL1ek1Z/PXrkSyS5cdq9bcaW/F+PJ/IHuzLdU7KACcSBRvw27SpT
aqXNMp7KjrHdFyfnaL1beyPWex1aXZ/WGqQWAXEsArfyXJ5Wq5W+2pimTUIM3njaLtyrMw/CkXbh
36+ZHHx/QNmcpZnsKCQwKZDLFwD5Aidc6Xq+6zYxskmbJWjTktFpswB2NKd1oHx08OD8pb/3n3ls
Ci/CbjikHml+VRGhZ++8MO9zZ/lqpFMAJxuEeIL7Oebd2Bvv+6N1PKaGdfR1hrzn5HOcdCvRVYHQ
dXEwMO/nkOgf0PM9rp6kU01WCxvhBxNwvxGAHMcrRQNz9yRQK1JIW/ZdKTvuvn7eW8UuDqzdC29p
pg0RJZ37egK+87vfKEvwxHFNHxmeeBW/6pEe5mF44Axep3vtXDR2HuH9b1XC6+Npn6kDYYOBWggN
jWCMY6fPiE6rcxqwFU5YQoZdo11AkefKp87buy9KoIfP/jbqF6b2/ukCaDC65dBTIOHXT53/yn8o
HThF0PqnOhlWVDIv0PFdcof3d/OtiTGUuTKRBlqXtiA5dlhb3ABwa4ZWYI5sVC8vqKatxNUiFGPJ
4uSkAohQC7HHKE5nNEareyvmUGyjC/fMg/EHG3SV7pdEJX6qEpOdAtJJAC/BiIAQRJxsUZnLe96L
S4xSB/Bi6+uameufvuGDzASyFiSxqJWS59zON7ld7oGGsMY5SGyPsNZzbASr0OjISbKhYW+GTz4J
SUTGr6/xt8wOjJgw+gvgi3q7ldbxnllXumdBLm2dmy05M5aqP96OszvjakCTrS8nRRKgt1VxjMzy
ni70uNR2d8frgxsFiHQVTcOgOYAE3OiGrjaGgjJ9lTSK4lSGqAtb98Q8Z1ZoYcbMYRW9+8aw8qDm
xL2UVkHULbV80AtVdmVHWET3mcc8sHa9cg/t8r064wJRq8HrBdjKGfa2UG2CVI0D1RFIb9bme7FW
rGHHm8Rz4kB3Xx7P9UxqDFNxZW5yRmAuiYc0hOa82exKQPMtxUQeiGjmBzUCKwTpEmJqssipPj4T
Jrv2xu7kpHhu6YuFgGHKtrqp1vQAoRPSkMJ8ydeN3Rxc8/FAZ/zpD9oaXOkSCHmnoRH6jdQyjDvV
cW3woa+qLRbWYlf5gs9ZMjMJRgU155A1hRmEgatu7T1pdrjKdOXt8WhmwBNo5QR4/H+HM3l2xODc
VfK2VZ3XdI0GHCt6AiL22dvLu8GuDfRE4opEUvONWzI8/uDpugkjLQX0lIHyntInyAjlITvWq061
yzfyh7yJjcIUDcXuz9FvaQEKMW6+qTGIUo0iPcD8KspkNtnQzbm28TVHyM1AJPBQKKJ5aA9oycJ8
3me2RlD+v5Ym8+lVgk8HL9QckN1D38gHrnVXCkZUn2WzBUvQQkg3urD7gYGADos4UvqN2+jKAZVo
XamGJNWcdBee5TNvDP/VzP1jYFrtByUh17ujAYjIr4AMf/Z2rCUubPa5N4Ak4qEBemdoBKJ/9HYY
AKVoSiPnmiPu2Y98w/8pvsPn1OSf+YU35awlRAkjOGek7b4TDEpcEaQjreYUlOTP4W+lIsiSxxDq
JJAbXJi8HzXM6fJcW5vkOKpIbgLJrTWk50a4GJpkIIX0xO2LLWiKI714F6AiDP6or8e7cObiG0Oh
fwY5ucnDepRj42BWO1bH8Cz+4b7qJRnBOQd1bWNyuWo0U7ggajQEtD5EXD/QEXYsvqlVLXXWz21x
CKxCdgGnd9zkt3uDC1w0oiep6xhRSeJTe1nzp97QJb3cceYmOMaXx5M3kygaFRUQTiIXA1HGqX5e
zDYpo1YwyG4Ukts+nqTStsb9Cf2RtW/6oGlLgAEQ9OSY6fW2/WSsx18w91C9+YLJ3KYVlIx6EFA5
hYGGrieimL4lfJa2vH458EZiaG/xJbTzv/YlwEGMxTNgStD2Jo6u7cqX9GqRcIMiuY7CDpbLr/OC
2wzfTNUuDO9+QYFHA7EF+naBkEPN5tZOIedlWWcl47AaNLE18Xc+eMoqSdGOmfEdazyezPGn3RxB
EckFCFwh2QUmEmiE3VrrhUgO2CziHfDR1eeoBWcBdaXC5IVaWIg3xbszgTQ8dPtQjuLHKHpajOJ9
wGN6yJc7zHDg8g2bbdVwnWlEQSeay7y47p8gWGnhngXMxDsP3UmiROIviNJ0RbC7P6z3Ua8U95zF
+nDhUMHGn1/FB6UrTT23hc6i58nb9l1AoHjoekZdookcD6yQFKUJdH/9AkaqqjFl0A43CWpgly7a
QpHy8YzeXaYYJa5QxJWgJseRnNw5Yl1USTq+KKFS7Zp52TdGriCNGGY1Y4IcP1/5kCQ387r/W73j
sdkSvd4A4KpIqN8hfkWpEySXKWRH7hjO5jv09HsCn63LDpMcSFpiQ7U9fQJlylKhf25pxw4lJGYR
KqHYMrmhWqbIvRBZMcBvgJMAr5cL+cloI6UXAVxx+8S3agj+Rboc7gdvE6rHVAMrKbdnW53lVj6j
Q9tW+gR30jCgO5148omrgcbM3nlvFamm0ARgiGTor/gbpGwJ5G+Rdq7jNy/RGwmk0rq65V/TjSQ+
sepgBSFxW6tQdwL+9nhx7+P4nx38QxU2dmNNW+9kMZAQUiAdF7L8Ce+nAthjaMrUeeatsrLqoSsR
80ZUCM06l8qnKpZZI+rzsycntcFzrqpLUJRtk/Q7GUcoetBbrYREAbulkEC6R5OAgk2Vbv34u+8B
IKNkggZk2khNIsN/355zwedbefDU+CKUarwGiSIEbhl57ccxeO4AYG866NwKbmdpGc4aQuLMkpJw
iZr7Pr5AR7UEETM8BsdM8tS5NRRA+bAYXCcLE0oqjj6FOLJQeCIUjQU5VjKSq5Ov/AqWSNXvky8w
DeJsMC4g8QL3Oj2XrizkbMF6l4TabqsLq5azGtZuKyO4tNUGcEzJ/RIXu6zu3pmjWYyZA2MLEN5T
fjk5ogIblal3CWtNNVkG5aLWZV2zpw0oZCHLTPKmLFeD74ob3mcaC30lpA4HsG4IPrrw2nxJAHdu
JvDu1UAyIfMisumTwyo2VRrIYeldikhEpi0swXIdSTraTSWrEGhv1YAUGlGVq7bmQaYpDMvUqoIw
XKs9v4RQuE8SgF9yVNUZ9SkR205Tfx6YL7Ia8J8Ld1Z9PYn2/Tco4aMBvNtQHd4NotG2ZhqYgnvk
RBOCSoDmUDEnbHKM6W9+ByFiMVsloRnHJER17E/f2FK4oZKpcFtJMDTtl3LxRF1hlsLyu7f1+OXg
OAXnBfIbyHPcnqlEkhqPJi121C8X8pAe3rvCLnmqlUMuaqSsXmn71W/DwU7kJTq2nwzt7b0N23h9
okKF3yG8dWu7F1q+8YbMu/DqAc7DNbxnaE9EEfGzTa3qfLOKxFMlWaxr8EbxET+xz+0v0ew7Qwq3
nA6RMZ4IJ8lJVGhjGA2oQWR9CZZ9H6iNE3T1kZNATaxzSfFzaOZCpkw7MqXdCaagbLy9hLphdeRM
cZu8DK+Ct1KeGHj9wuB0VlpYpp/C0GSqwIyAUziCWEf8xu1UgbfOa2tJ9S5lG5n0qc9BmWp2nu1S
XXa/KmbXZHZev6VDSARx5/e/C9aQOVsBLqiTQIdjI8cAhrtwl+M5wmZm3IBKxR56tCYc4tgM3ROF
qmthMtGq1ggXm9KT8AcVUvesPVfhugCVRIXkLvMlyk8+KAhqbl9vhupN0UgHifZgHZyjHrSP6aaS
ljCc8swevRn8xO+LTNKI4F/2LvK+lC00O5Kyew68vdbo0SYIX/KcpKskekFLEy5tNOe/paeQriLJ
GPydV1my9MJ3Rv9H9tYe8ywCGU43Sm/U8NhaeQTLERGKZ3gbknYXtKH3Y/eIHrQnRbYESIK9u+Ja
aS5xtM5TMM4QH+6u38mKJQ77NNvGwJVCP5NZe6qeoXBMf6UFNEPMvNsWdqA8Za9oUnl8E87c4Cg0
yQDoI0RDbkWaRrxKCSIyRvYuVWTJuQ5sfO6tQ6I1BsBaMXimbbXS+z2t0K5mov2t1FP0c21kVZf7
vbikGDnnjG8+Zwwnr54VcapRry1d79LvE8g4KFYZGS2K6D5LqP+r6nVRNEU2MlR+iU5jdE935+Jq
Iibuq475bkhExrswKUmSWK+LTNdKhUBMp0xJkSYEHecLs3//5EdsjOgfzp4DVkGZJkzQ3i2IReH5
l4o9MLh5wqHb+55Kygx4ipR0QmZGED6D5saGQ9DcqDiOfr/W1CVKsHuQHr5k1AtDGmDMr01brpMw
43OxFvwLVcFpzKOKcZBqvrPzBnzDbV+mu1KJVYdy7cmr2Gqb/g9p17HcuLIsvwgR8GbbDYCeMhQk
ajYIWXjv8fU3MYt7yCaCeOe+0UIRs1ChbVVXZWUaXm9mydAT1RfEc6Y2BqTi48gUCyH7zjl3Ceo9
+4UQFDImmkMe6D1ma6AfSQuSyg+cxpXWZRCahlZCM2Vdaau8sv2mtSpoRISt6WfPIfcal3ujtCMN
cOXP+2fmtkiJYjcksRAWYuF00I1db1I1l6VBTbLIUVcRIE3Cm2YPB1xWkUxFdyMqa2QM36MHUAUt
ZRumMTKbFPyxMA4PCwijwsQqLbAYYmX4saMWx9SwSw+cPOssetRcB6LzoXZIKuKi3YI/1qpVQdA1
dflzLr70YAzwU4EingHQ9NzxQFbHLtXzYAtTKYHcuqR8+zq4YvyFB+BNemmarItPnq7kixMtyLHM
Ie6KHFFNJKfHNWSHXVUBxROLVlKGKZX7zN/cX6KbrAGMyjhPcHOAxyPIvTbKpcD4BnwZO1AVTfbV
ErnN3DJc/nnGjQRiVwKnjj8vQBZleO2+NWmbH1udLiX2/9aErhccWQj06wCMhNw3ckzXA9HKxM2g
JRc7QzxuvfAgD1uh1A5usy+cYpStLnvPh3VLEVtA9tt9uT+NMw8UvJ2nvi2wciO3rzNxVSJycuP6
ru9A5bEUSdiRaEDHp93Gh7QMSVKu+KXeldv9cm2SOVzxAK4ooTV8Z5z0pCHOGkPKvC7ex1H54ZBk
uj/C24QPIOfgqZcnsiAd4gPX89snWY/qtBY4UEmKTb8Zwa2b8ZTrtIjet3Rb1EeqDHcrkH0GKDGh
oXttKisqrxc00Ctm6W5Qn7x2BO0Pes3EH2R0lA/QBsepVdhCSLq9qj8YtT0ewM9Dmoqk4i5aquDO
hKPIkfK48XHdT1K+zPdodR6GIheHTs0dILCb5SJNuGflybW5EYT2m+RBR0lyINWj5BjqY9mvvRxp
vh6qBQtTc1tXwtRMLMoTXBSLwT7Hc75PygxcWU4pf+f5S1s+VdyjlCh08C1opKsumvpDR+lNCbVi
eesaiM6itTgRpmbW/WWa237ThQH8JWo/cDbXqzQpLncC3wEmJUkIh4wmXZVSWAOXm43rUCtiE0HC
0vtlzijImcDpM8HkIbZ4bVSJKl9I/CByYl/X13Jb8ZuueRfqdgcU0ognXmgsZG5mMiB/+ROw8rw+
sSEyx2wo3KByB8zqKH/Jw2bQIIST4L0hVyQ59QjGq8ASGktfggXPHThwPE6EYBBBQq71eqhi1+Qh
HuGho6nteBDAcBIl6HWpy3Hh7pr8CnNzgtByCmkQYuE3M0Cp6fhB0/0ICQ7IuEgBLq8FJzN3OV+Z
mJb1wrW5uJvR5R9Gjg8RdUGPSDMibv+WAF145dP3QSIe2lujfdiTfqE0NbdjLkfHBEOqJxkIh4rI
0XNFAzULuN3DWAAkKdfw3NUyHbRTSbL692dDwwsfvUugJ4U7uB7v6PvCyBtV5NRDiIbZF1cqTF/y
aNjnOI/J0ha99bJI+aNFB4Vf4ITgya/NuVkb+WOGMaJdVbCzThdJnfbFdhTGZy4oOfBsaZHpIVZd
C00OZFiIVl3ZbwKz5kpQIehjakXA2NtNpX5r4SCB2ooLdskoLra0Tw7/ZrOh3IREN9q7wOBz/ak1
iDHyZBSwHMmuUZB2Rase0aVjlaGreYvWVL5aQYr8/nLM7j9MEahuDSQPkU67tspnyiDJgxI5RlKZ
3lCtjeLEjTRJXyb+2tJu8ELv9V3Fm+j55b2lKGg6quyg0UM31UYhaAa/dm2+5l0xH8U8dvisDQ5c
pqOFWo/jx1D2ncgN+Id0zMaVAh5jOuTd+/3BzxwA5C9QdwNCE0p7f2P0i7OnSF6U93kdO6AmQrft
ToKqaWHJUMHL/9y3dNs6ji14aYq5ScCsariRVMWOeEDP5easxXbtWm/NOaAgELBiG02Y2zyiGk2t
5CGMyLD2HtTFavRkhplu4IxxmUF8BkQNrHpc6ybSGAVx4iA9XZmZKIBxDHIs/1a/B2HQlRnmgi70
LE7CLkqcZAzRpbwF15Qv7sAe0y/lOmfeUVem2OBWLDyfb3SYkk7iasyI9qa/K6DlNzmN1hZSYIHd
dwS1r9PCik4782YqEfWgkVsDMcHfpMjF5vElLmzLIE8cwM0sJNw/Bqc6hPZP+FAROzR1gEs6s3pU
d1BYgICFT5aCrxnnBLD0Px/AHB1lUAPAFNPEKfnUIINqxJYXDal9f5wz2RRM8IUZJq7w5AzI/TxL
nNxU3cemM0EdJ1ogL891mxPX1YtYbtV0vWB17mheWmUuQ1WvSsi9YHDaw3f5lRDUpiJTPvcUmeBN
SaUttYbPp/tGZ3wFRqpDQAaofKhyMDZ5T/TAYVAnDhfhRQlq1E84jXTlNi3UXCErvWo6EULSabYE
KL1tBMB5wYEBFhKy1aBkZJwiKjgeCkVN7MRg53sI6z4X4Io9uaFezgkAYymQfjlNubdXD3qlNenj
rFT2eZbVGQ2GCNrIXth+R5xRtd89dkHzEAQ594kjqHhrqW04kHMYeumjkaQAp2wpyHlp8qGqjQdP
GcEoEpRVrqIs0RlfnISo2e6jTM6QXDQUS4h7/1PqAy8wmz4so0NbxX1Ks1SFb5CVOl0iyZ891BMd
GPw1XCHKS9deQcxaRSnyInaQU6i51tShseiBKMF90gza7RWUrnWoYIMXqqPo9EWP6/2d8FfQlj3c
lx/APM6BHErDGAQozhCuG4UHmBS6JSSJtpVHJIlG4J79Ak9lb+sAmqJIYvsVUXZcA67l+rfkzv4r
Zjmun2sPMx4QIzkV6gF1l//hMwF6BlEqpK+Qy2H2TYcW2CEPxxg8Yj/BB78O95wvg563tKEK1Ha2
WpJWJ3gu0cJraKmcOfeYAJPdUqOEQBLC9GjjuhYKlpFIy2jT9psygO8nBbSkwpeFr50705AQRqAB
lRbQjDOhRoNUOTf2Quxkw7pQdw2EpSPfRqZQQldzKP00XWDVyPK3UKlqo/OQksjdBhBuitAIhFJm
sdGlV2Ogaoe+trchfB4AdEjMsoBC+FL5fe4uwGsKT3q87KdH3PUO5Pwy6IbQiB3U91vTa9TcLJLB
JQam3EJhVSVxnGTrsuSWeLJmHjcTZhCIlak1x/gbSVz4lbjM3CJSZcySynvrqpcqQA4GiGYmRW7d
X5G5aAAlSA2VY00HexkTHOda4SnlGOBqlwQZzNYNBEKN7BUFny0fFUuFk1lPgvAWClJA6+OHOVQc
Is2gAaOLwydoeBIMO2wIRCHd+kWF4kxkBW/RaA7/Wo5sCkYuzTJ+0tX9wA2LJnEKlajFo6YcGn6n
2zigXLTL+9VQru5P6y2ea7I4eRFAyFTAwRlH0itFJfj+mDhDi2wEMEbErT5FwNYr0ohvKIvojz7i
otCColVbUc3m4VMB7zfAaj3+CsPWlRc+aSbMxhehbq5Ch3kS3bneznwhcEHDcYiSfKPdgpEWIJJa
OYlcpRwguuLvhKzwKM9B/qQBdnfhoTmXKIAmH/huVCSukKJg7vNIc32wm0epw1UFUcOzNqDOJ685
bStJq7SvV7H3BEERK1iSPpyNu2FUlKFxjfuRDXhlIQGeqIXlTiF98VRBtNIYARcIrahNaMlntFLf
2nqPrn7iJbaiQh93ehXmFhruRwElPd+ODTCMHfvgVY9N3qXg47u/X2aOoYztMuVt8A5DquF6cbih
VkIhEVKndmPKSRuvasGOcTCWkDYzlSJgmfD2NqZE5aSqc22oKBpVzyMpdeJ9eeI2CamoB+z687Pw
/FUScYnVcS47eGWP2XXdmLZ16cNeRg6+Lf9O7RvPP+PxMdqr5C0nEnWq8P/gvaftxHjvK7uMo0lT
odLHUEyd9gsvgkjepf5Hqq2ULAd5RrCSSx2imwewdfH9qeJ2Lj4nN+PI6tFE1Oyy3MriBUzpzPm7
+qJpC1xc6twoqy4eoKmDcvnUL5CbLZ9g1/dE8H+qfpE2ZNYeQGs8mCrR3snyDA1DHGhVDntDj0bK
NdKuZJOt/FOPNQfGnvKE5oepX8ZqCzppPpvfyc6tyOv9nf0XM3GzEhffwQQoSYvmY9/ADtiBkASq
yBJKwwTErth3P837qjL3KcCtOdk6p+7z6WkpETuXFJ5io//OA+PGIVEkFUIxzTsBsBVshOUe75cs
XPXbzMXwfTwPA/PJ+7w/7rmax6VdloMoGBrwTUDfD+/sQSFot8dzm8YuhC5WprS5b2y6Hu7MMdtq
AK2CINZ9jFHXdi34YMP60R1ee+9nESIzlyy6GhbjShM9krNBwrCkhwSNNsjJoEe43VUdHrmklI/h
nw5gxYO7lNuev7n+WUe2xKJ4HoIKHyd6ENZZQZqM8gf+lR+30Q8wOmNkciBgyaziJKoLmZvZy/nC
MnOHYft0XTxidnnpSRUAqgvtvof28sv9RZyr7GBqkdQG3SsgFCyvRtmpnKx6QHcq3G5CPyp2IqDt
AVz4UIQsoRSGKk9klx/iG69AdEq3jfCITGWCcqFRLjADzPnrq49hrqu0EWK/F7DOYX5ofavHu4aj
0F9AQ3wMBM8uMbmlDNn8Lv5n/IwTnJ6/oJnBPEvKXgjtGgyp8hkIY2GRVGQmtL8aHHMnieJYhkaK
vWSnJhocIfHyQEd3/b+sJ3QchalSB1AZM4UdH+dClMup82pnJHzwzeoAgUPo8NLtdO1MAjzd+kRB
6rtUCZuB48DNX5hmptLgNMiTaNOla9rND+pv6B9N7YmefJOu05HS3/iQfXa55dlRRc37A593+hfW
melVm66L0hoDL78qKw+Ir8CpvlDplTe3EI8o7aeOPCHlbi4Rl89fEqjWAxGKPM4Nc3kgcX4SdHjO
xNIXeLR7KTPVAk5uRM/7s66/VmBYrGO0SG1wS5UxuFTDhYNzS74ySV9PGr3Aw6LUzgLjNDnuhpQv
E6dvSaivALuBcJxnAcWF40uHnySyh9Dko9Uob4xVdAAlcAFhJtlW9U26F37GxEJKrd6FwTpdakmb
u8nAQ4AME64zlBeYbdGFXit2EZ84hlCjXzRD/qIYUpgOc3B+1EtQxZl3rAxpEZxoGZxw4AO+DnkG
5JgKcBUjB9wP6zGJUwKU0hPa1Vf3N5w0fTfr/zDruDxhC4BaxpA0IFPVqnXqgD9d+2xzknGPiUcM
FCJfhXe3IPxPlfe06kieb6NN6duAmI8Brb/6fsXnphaa8MxjYsby1kMZSNxGb+IehLLiI4j1XFz2
v15iwcf43ULCcdafXn46syRuJ0V14zdw3aoJRipadFTNgI048CX6fLhwkxYkW3cP2ULjzY2oON7E
UELFZtBQBcBdwXi1IBo019NwB7oq1faGQFDtMYPWfMyoTBWwfa5qgpRW8R2sKscNydBaItDc9Aus
/NU+kDfNksbB3KP56pOYoB0xrO+3PT6pts3BAq72x96oj6sUrbVf+a+8Ri9qYvNg2Guo+Lywhabh
3myhi+lgtpAv1ADVCiP83UZ9ij7O8u9D8Kzt1E2yD2i5A5Vhbf3SyqTbBFyryuYoUO+BShT/b4tm
sHCLzLpf3F8GKnJ4twLwcX10eNBC1UORZI7sD1GxCbUG3H61KyXnFiR4r3UwdcBIwVCU1BWD9NSM
Cf861HpyziQDwib3Z2fu3gCNBPQH8S3g4mWCvgFwAgXvqcxpan+0+SpLoQuWfFU1r5zakl+Scpw5
zpOWOqq2yFegsZUZvNFrYaNUWuZAyBoChAGUnHPkL0yNMxQqFXpC4jJeyo/8zQMwOwA6fWgSw2sJ
IBKWikcchEjImzpzxNhUFVJCfU2FPt1aei7Rr7kShmfZLA6lupOEtZaTqERstsQeMPdaUdBJAW4J
HgcTsIDrdZcGfxCVvMkcbq0KB7EkHZhi9gVa9wfQLdPG5DeVbKW6JTb2CP2gL23hKTG383CJihrQ
7yhsAYR//QWy70E9WCky5/MzAhdD8id7gT64HXze31IzOEwddgyIuiHzod04hzwVpZH3MVIA4AgG
Wo0vhV+QGrupQCoavQiJil4WhUYekjGlR8fRUl4jo6GFsqjqOeOpQNKF9DlImCBMdDNoVWtRa0mx
9qBfzrbO9sSZW8DWCYKU79eFq3fuzgdlCOAyYDlSNXjH6ykuWx/cIcqQ4UmKwAQhwK5MiJpS5Vi4
pAEwCrE2WQrKZjIiylTgR9IV2Z8b1j5kwDih4fnM6fi8M7li0IjYCPI6VyDxxWXpQLRW8ixAh146
w3NXY7uIybuVP0EvLRiPJzYaTecRFV8PvBWK0MXJxze4Lv+GchL3nfbAMZmp6KKQJJSZbxAEUJCg
6LogJ0YG0rCjGymGvyrcNopMQDlSoLb62BvBQ9c04d6QAoC7+SES39Jckt+0PgXjIe9XXUVkaGHC
Z2iZsPe6mDeIIXb+q5uLymuZVm1lQ3BLdqQ2zXXr/vae82WAUqDGDpYYgGxZtsk47uXSNfLcyXwa
qpaQY3pHM5u0XlLKFZ/iOz6H24qgOnjsiql/gaqf3bmwVeBpAZWGiJAKns/7XzUXH6NhCt+DkgbC
QJm5WSdsegmxNc8x5HylWQLqKrZwVLVV79N66206s9NcMNhbo7SQAP6bb7q+XqFGhfZJBOfgqEe5
4XrtiwZaflGfBo55/jNY6eYwmvUGzEjgPcNEkAdQSeIno76pgxTiixB6Mn+fnujWJZ2530+EWS0o
Yd6Rq3rCv/VATqeUnnIIDqQ0p9vtlp6W3hO3fg8HBght9JgBAwyPdP3N4HZOCslw3ReheE87D91H
m8h/9PvV/WW59XfXZpikrO9mio7SmPvS8IrlxccKmFjwmNJk3ElJubAHZhJy19aY28fLCjieCNa8
zhxovtHAl1P95vvD4WC/ZHTzA1E20m97Svbjb/SoLEBlZ07GtX0myhOQEO74yb6pruqAHOzPKQeN
7KT8+PjGIxOoIqBC6wttSLMQx9xe89emmSBPFyNdiybTmmvL+a8QPUSKumDjNpC8tsHsc8/LvQTX
ivsCeH3RoA90iaJwxnPCAhqDUZ2eygUKs4Bc17vdKGXcS7J2H3+Qx2y3RzQOfR8kslPMpWLkba5k
sobIeCqGo1OBmTO+UL1WKhvuBS0fpK834AclA3fUis9afeuUhcB3doWmnkW4qam3ljlxrljKIze0
sKaAeKFaJdqrNGQLR2AmxjH4qVV+6lXBb5Yebhg7oNFSjgMHf2QlK32vk+2vZwJQsGBp7gLBvMiK
NrEO4KF1fYGoRadrVe9yLz0qSz2I7iqJVNWhQAf9v79CLg0x8yZVcqYEOQyB/hxvN4m0Mk+kHpx7
/FccLyZj526sS3PMjVVVjVy5pcFN2krRc2eJTxxOMN7XXwIFZyPdqruFh/LcsUJICmgM4iXAFJmZ
LKVCikcZA4wNcA1Aq1LBu/3+HM7sPQSAwtTtDzUElOOuFwuiVHUjBonnxGr5VgblvkDbAvGDxLpv
Z+ZEoTEKqGUMB01bf4vkF5UgXQu7sB3RKZxW2Vb0hAdXic5GGnxK4F8tktYGs+/CsZrJSk3NWP/Y
ZBasl3vfl3Q0jR5s0E+Gpkfwqyc/Pxuy2hA4W7oFI1iMN+1pIdr92yTDOP4r08x1JZSoqNYdTJ/P
PH1VrVcIdoMuTyGmbW8MC5/w+TLd/8g3lB5Jd7Kpksak9QpZwmq9y03zdyEzO7N7r75o2ggXC6Bx
khEqdeE5QWCs1dG1WoXfF71gJmVNq2qpW33WHC6Z6VUFzCULegiFHMw4iec5EZL4ohU0ClX1dVTv
AKlbuAbmnCsoRwTgVgAnQ9GbGZrYRlXdy2jLbbaFTisPEyqRVCf9JnyoH1NTcWnlkjqGg/VQiHMJ
mn0yIn90RUmyd5T/7m/1GcAHcIMX38N4D+DxhaLgRM8xG0s4H0KZhrZ06H9BguBRdyHGnKJXdqdd
GmNcb++VStRWBnqSx1Xx3O55YfehIJGkHIZ8IYqZwadhYJBaEyAgDLE1NpXK9TWfFFHsT2XNw0gE
wRq+v3evMXJT391aWgK5zkVtV/aYnHro+krLB7DXhZu23gmaE+2gTI4udehvBe4a+YFgBJQd2ujQ
XJbkXRs8CPw5MTZivessHgA2bqullqZwZp/uI1dbiHv+lqduZv9iRpi3xeDHowvacd8BLWFBDBtF
DzDNEISX396WHoU/YmjWpLZ+Xh4e7Oc9t4qP9PRkng+79Un+DB4CM6Vr1/rWzA6kuOvi7f5WnD8a
/3wfy5KfSlo+yn7kOyLopNED8Fah97MiATCP2jZUNtkWylLIRGxEM34a1EPxgnaM/qN+5lI6oGt6
SSpvJuF0tYUUxt8gNxIEXYUlVfRD7b4LnGApxlpyc7OrDUfJ7KwiUOEmLl+aJXCHuQkxbeOn1A96
C0FMd7F5d8bHAhGChD3e6OilZNnK+UHti5RPfIen+hasEKvxTXwMKH/uwP/kujSm/MKJnXOFlxYZ
tzSkopHUfuY7WrlG2/hQ2bGZDn+QmgeJ3f31n59uFCKkifBcQzrz+tZvkOFtFQhxO1DBlhIqJqZ8
Ko8+wI6G1R1jkpqa/4AmBy1cjRb4B+ORGi8L3zCFYTdnRFEFIO8nqM/fpPyF52kGtUyMrMGS16tR
BbsBL21D76PzaCEiv5uGGxTYV6KrkZivqLJUkpwLfCe0OBS9EN/AFTE3pNKqbRqnsD+sFFL8ZkBi
kQxAPEoje8Hvz96QmGzketCMNmmdXc93O0Lat4BivJNwie1Vr9FoJa4P1MuTGOxCVYa3p4EELqr3
IiceZ/IayFJeFyZ8Lqa7/AgmLh5zg/f7ZPSdRjuBwcPQ10K413uiZ+bwFPlPw1CZQhaYMqpyGxFP
fBX9qfe/YaYYC2LiiaVGhbuYZJuuJyLKRyEea3wDSqF2EptCTd4lmh7To+M4iR2BXdef2N0XVRNn
Bz9lktGYB1g5277cV4oOVgYVNx6F9hI6EjjqrletZX0o9Dv7VBZSx7M+CkHOf+0xKx6A4L/oFdhr
tma/L1/Sx8iq99o6O6im/1GupeO45VZH8CBAfB3U582nB17ypSWfO2PoJYJ0Ad6raPliznnplY2Y
xFXgcO0p5s3gSSstISOit9WMI1SlvW9uKy3BxWej3EurjPcLfCXsyxZWfYna5z8H/2sSykQfyOQH
z3iZp5uBamDFVQPrEShUMkDjgB6do442/5I4p+FttyTGNXe7AmutKDKCThHtXdcbz8ij2kgAvHSC
fOXXL2WzS8V3Tdr5fbYE85rJaU+Ed8jkQ38SdFhsG3AEAaYxlnik9zorIN52OAQElB/0CK0WhQqP
98/U7GWOiwXsxxOsEzwOzNDKpCiliAucrPEsRf7yNCKJVg48u2HYjfoIVGdQWVz2Wxc/xT4JTR+y
FqpM0WoeG0uP78kYc6tjdhXketGPjZc+M88ogxVF4KEZ1ahXarwW+KcORL3KggObeUYAKodMDAxA
flpirPQQEpDiQQqdtt5yEq1B8GoN/qM+ft+f2+nvMKMBXAUdk4BMQ3WaLaaLMuC/tcLFTtTkZg/e
PyR85GYTHEppHYhofpBD877FmfkDmTVkMEBtDagez94bAqQ/oh5Ie5E+1NvBXtKXmducVwaYG7is
wsFNGxjIjuMuNcUfkOSUBPEeMUzjZZlMc35AE0MZdDWQbGeWqkgRAtQy7MloZaje0FqbjlvouNyf
tplyChLT4HPA3Q46InR6XR8CIUlKsSrCxHmtLADEalMjIaiN231BhD3e1CN5boEqf0yhOAC19PpV
QJr8tL7/FZMRdrtcfgTz4vQBcPLaBh8B2hdLHnsoz33etzAzmxOxEDYGYlMJN8z1MDux0YSuQgOv
0MNxj5sgAHVu8eQt7MKZgUxEdohVQJMBtYTpMy5iszJ143zIMJCyTV41vtZtoSyX+i3mIrArK8xg
WkOQfbmeEErGQ9tupb0bQLg1OcfCYcjO0rgCFJhUS7HYbfEPcI+LsTE+sSnl0h9zH30XNNJOyvhb
jU8huF+8F6HCe2iz2NQ+c4kgwoVQMtIeyEOwoUeZBQZ0INGTCdB9A7mNMHoe+vcS0rZiQ3L/aek9
frNHcCHCEDpYJkJGMONfL16riXGRqVnqBEMIbaEYnB/eCj02AY0jcWGj3FzEjC1mCWVw1vYQQU4d
odLMsDXAKmUnVbsK3N5s+K/7m/9mV8IYgugpLWmgacNgrpIs1YZKC4APanFZee1nW1bf9y3cFgUn
ExPwAc34yPWzpcpciMNWEFrgFAGs8FETas9nwaWhYnuP4m7HLW3Gm7AUCAccL0AswLAMeDqzVlJe
hEEUyznK37iwNq3JAQ8ONLhKtNVIOxPB8P0R3j79GYvMiqEOr/YRJ+UOmn12nx4JVi0N6E9ot2Qc
LPrUkO81jb7MRfD5zOpNST84NfCjTAyZ19syC9wgCr2gcPC6Mf8YO5cD8zfxRPOjXhmh+b1Ub7g5
dhgowBQ6EssAw+GxcW3PCzJVd/uucORVhmI3KJwVn6K9O//pFzLKN7ElY4l5uYeJgTSjBktN8B2r
5qnhyWlYYvlYGs40vRdXshJyYtpORhIiDzSV16pBHN01n+7vjyUzrAtTuUgsXQFUSBZUU70QiWjD
isCe/q68BIF939htMDLNHPrtUGTQcWH99eoXg0KcqEQ4HgW2v/pH/2Mnf4zq2Gw+2tUJCl+t9T+Y
m0jneYiFyKCpZQanQqSxzoG7dIB71cgu+Cgyu5LNN9B1nTxTBRH8Qpx6G5tjgLCE+0REIImL5XrV
eFfOq8DrSgfVtYGAfy6PbR5Ung8aslZolJVfoPCWmZoLrulTzT3HP+NSRHmbd2a+gdk5bZCMeALW
pQOuhcY7QA02T0jtU5oDKNAr5v1JnrvRLkfMzHGuaa1bGH3plLa3jnfx0hrOXSOXf5+5MfnK16VM
rUqnCDY418Q82HpB+Oq9j8y19Ki9lEubdAq5r6I6Zv6YG1OpokjMvKZ0UuOgqKv2zInYPWHyVLhb
owJsliylAhe3DROjhFquRLWEbSNlB4EzxwTw0ze0TiZ2+JWLRG4fsqQhCYQzUwADicBFVHoHVEZZ
PDI30RIGDzAxejCQtEFkzfjcuouAQOSSyhG856Q3YzAdaKCld2ndrcPuabSWauy3iHl4QX6ikAAo
G2f/by7t4k5ADD+AgMStnL48g05ddOI3BSnJZIKph0edaId013Vk3Oq2hETR/d07E8+gORb3ERiz
ZHSHMmeF51spjA2jcvLmHIIVxFTbU5ITXV6wM+MyVB7UoNCkQ0Rzw/sDsF+iC1lSO2H4PEpr8AeX
B2wksHL2C9WZv7RTzPb9y8APgCGqMzrrd5ETKRoOuXOHt8B7Zn8CZ6TZ3jZwXg4htHPIx1ZE9oWC
eZakK+8hpdR6PpU/u3NBzIh0CwOfiz/wOchF8cBT4sZnzu9YDIbidmoNcgfqJzZnJ4WV7oOd1v9i
ZdcxaVajsYvqjTKuRUgCIt/OmfJR/43PZbRwmdymI7HXLj+GOdreGIRtV+o1nCr4InafndUC5kpG
G2RdBBUPAhVOkGZbGkFPl7lbSt3M3GVQXcQeQKCJXleeCVGEKldbLh8ap1Q56AgYEpiGcnlxlJOT
YXcAkI54FU9IQwR4106o7BLJbbjJzFgSYc2JYPLcBCujJVViheBqXkNBRNOIN1pytyoApgZ9A1pG
2g+9e/NBvCTvGlBi++/3z9otxTRoGtDfJU6qn9NvxlXgMR82WiL2oEIk6rPLWcOqLS3pKzK1dYw+
Nm8F+oYhp12xH0WzyyxBeohBkcivtdTsoh3A4M1qEMy8+nbBx2SBEzvMLHf8jsRxwZH/pSy/nsPr
b2XmMImjLBI8vncqNO/inNbmH1QNJuTAiP7NwHpJd/lRoaeYIpL4vj9Rt/wbzEQx2xRZxkDPINWL
J+ufmB4GCzlLcEebn1Py9OVgkD9vAXn/UFYCdejx7WPB/i0SG/bRLo6sHgrpeH4xSSnOkPtUL5Qe
YVoXkwjaagngh1GJ3lnP9kwFSp4ufhbMTlPKTvmlVeZ0JJJR67Ji9E7dHwcF8VkMjiZjnaCp8/78
Srfn8Hp8TJQmKqMsBxXGZyfEfjD/DBQMZ9aIVrEa8AuL7pGl/hSRwU5WBi0J+M7RM7yjuK3JUp76
theFmevpWy/cH0h+erUQ3B6c7+leepPBvD6un2OY8nEfFbTGhvO+0Q1vPqFsYFqL/Ki3Hv96MphT
CbVQCdpF+ACv+BbASgzBPHkfNTIYjN+jMJ+An7G35PVnzxd6/nERAnsObtTpqy6GzQVeJvICh2ET
4cv2T49/NtxXvQltleQfH5IGNKz74B4lEq/AtMsBn3Z/D9yigqZ5B8cS0pFw+7iRrj9A8QJDHHVv
cGB+iMkB0rAv0dYjzz/y9+p5E59W6BVUqPgpH7/Xv7SkS0X5286t6QsATQIjxURiw/JkcCAOld0k
GZzX3fnhEOw+Jbs4PqBUFZDnfLdarY7WaSDb7Ue1OTrbGEJIAP0+LSmlTst7c+ouvoJZfiGuxcwV
Y8yDSNvyDYQvJGuChRM3d+CwnGB5mPSAgQu/nmxAD3INFEuDE4yWW2lWLBjW/fW8DbCmWvo/Fpgj
XVZupvplARayBPw4EBiTJBzcaOUJmqlAxUAdlqTnlNvY8dokc3KFIewN8EQOoAZ7PRxQLMjIbng6
nw9/fPrwUhxe4OJNMEY/92Qzko278ciLtNskdEWIZTmZQBx/C29HjMf1KSRbKz2iOdb5Tem3eX9y
5m5WSUKPB1oy0R7KZghlbirQJjhsHcitO+UpHP/kshUk+sIyz9oBkyHeDoDLQun8eplDdxzDZDpT
OXLhU+pTR3DFqwBQ1L/3RzS3a6fCOlpoAPQCa9i1pdyV8nYwogH90kZHFAUNg6rYkRYZ0P+XIZZe
vuowd/F0SI3k3RV3NQ/qmPN9E7Oz9s9YWOpe5HiqvJHDwdEiKEJ6+wQPAyF68/KlWt3CpLEA47ZR
PAPedHAauccDK8U5TLMRLUf+5v6I5o77xerckPFCxZAbNBhyO7ypDNT5syUu+7mxoKMGIS6uzqmj
6HoDNLooZ3xcDk4LxlIhBnjUO0KI5P44/oKh2cvx0grjJDqt78QihRWkiiASj8fJ+fDAWw/2Y75u
yXO/e35u6XtrvX/IIvngifkfzr6zuXEly/KvdPR39MCbjemOmISjpyiKcl8QkkpCwiSAhAd+/R7U
TO8TUVxhY+NZFauYQJqb15x7Dvozfn6Em77g90eYmU5gJ9pALbEBC+cZvFGgFQadjOcd73FV+SCT
UU4Z2b25uXNeAUeR2gum49ZSIv1uoY1HNoFvmB3pQQbl9+/93/QAiecZMZMFionbK/nXCJNl/+YJ
QL5JD+MeL1glwCxQRw8fC2kJofd/Wcm/RpkbDI3JRpVilCheMfK4zyd0wnF9D7LM6HLf3X2oBIRx
BLIszgHe3jSX6MFYsI8Lr/qbN+XbqxpdbImiiYeoJ/tofWqXNPR+3i+3hkARD7Hff/Mqz86F1Pa8
McIB5wLd21WmeQE319xawovfiKRRLASmBzTfSGugUeh61dIkVpVGbkfgXWpwy+RA2aL53Fkne+Lu
ZGhOlxvjrbBXS81lN7KbVwPPq2sTnY6u1RhYISX19bco2Vav4h1vwW/jc0iD3+XvP0/pLdcCTqI4
dWviUvvtSX5bNVEq41rJq/HCAGIaMlcFKCBu7hEnvybxQvZmmra5wcE46OVHC6qIIPl6WrOBZ7zq
5PFigv+vSc+NVDiFQsRnIT5ZSrFhfKln52aw933I2UrGdZbnrFJGBHvbAWSugAtB//xVcR688EJY
A4pJoixhhn5v9T9eFLUhHRkK9DTMcwGdnCWQsDbHy5h4VurxXiTg3HSY8hSBz1DcNQ2EnZZQWjfq
DxJchr9Gna7ib0sZNhCWt3gwXlowE+kka12AiA3VbpsvybbYXXQngQKAPQfy6uc9dHNdvw08M6Nl
2nJRLjCwbN1FG0kmafIi5i9U8csNCCd/HuyWY/r9LWebKDcC0B5m02DhqRNCon0WuZ/2pyVsyZ/E
rYhgJmSfCCsAZYt5tSNBY23IFG287PeVvfWQRVq1D/wiuD66GO3IE52LZH8Mnvt2YjARzarwv2K3
2Z4WLqmbLwy2jUmJDwd13lsr8UCJOssaL8jUK6ZXrxRqZ/ZiZeXmIn4bZj6vVd6o1oBhMvACHQdO
OhiCjFi2aT3W8tIRuRkigydSnETvkYsxpqv522atGikCsoyKF4ms14J7H7oPx/dXSJi+Ht/X6/s1
yFW8UFjEJf954xsAs6FkhhwdyqjmLJLiTZM1DWhnL+IoXwStsDVlycr9KdGHDYh0O4rvqAdOekTX
r5ZDr4mXTdxd4NHgJtZt613a4iYm2XH9ma0+niAVDvzcpKF4Xl0CQldvG9C0nQwnfPr5rNzIv1w/
ymyWgTAojDRMusujQpQjyD+I5CGAA4SI+UBKr8W1//SCHrlDdTyf+BJO9U8c02wmpvv82yKbgsGy
IcHw5uV5+ELvv32UCOjQQZdJ7vXdx5N61MnL4QAWbUJfv1Ct//n9b6/2Xysxs4hjolZ6UmMliuGJ
1UduLNTKb+zi6/mdWb4a/GFGqOIFC6d0Wu/ZU+1x6r6qQ3LnQidsvdvYq9Uv07UWTO4NY3898uy4
mo3YGWWednAsK1BPiYhIHSt0GIRiUxC5GCD7T30qHUvtLs22rFjsNp528fUdd/0As5t1rE1x7BLM
rUKek8MrijHUeVBW6zVRHd8VvU2xOcMiLnmZN3yzq3H/cDPp2CfSNO62hWsGnq/Ue/i8j5/cgGxs
6q6EuxWaZX/eRzeS+9eDzkIlJhgxk3MM2tlaQ5zeed2/t+eH5PSQb9ZrX3OfUiSvMyJ6L3AOSSNN
JXgwLy55pjcupesHmQVMg9ZlefTbtnB3Os6d+/paP1gEir+InHT7IXbu/WxL2G73Ak3PA2w4AfoA
sZP/a2ELLp3u31v02+mWrYbneYbNL6wen8F3weFb6ba3Dpx6S537T8PduQa6/KGAdtmcLOe0cLoX
H2A6/t8eoOnbgTGKVZH3tQMmMnh3uD8wCRFZ98QvVncQCnhy3Q1mIN2fqL8QQf95M18vxsy8DYOp
sVbA+BTthUG3NYuLBGqTILNjvhBH/skheG1Kf/eOf3vX2LSa3ppMKXcZSnp71T2uXXl950qbgy3j
InGWNv3i9M6MG5jriwa6Kd0FqATNk5w1PYeknfwCxJX3gDvtdsyB4d6go//pF1Q89fulvv4baeTr
KZ6ZOSMJhCiSp9MOUoPtBFQAWkHclDssdLKFrd1Ouhp3T0+NY4JCwlUGMinbQiH9WBBA1LH0q9XC
sv9JPDxbi5npSzLGw7KdHmrfuUfkGnG3I/15738QGL7oDjY/xG5fIgP9HTb8YHJ/75Fve2C0qMCS
aVzwJ+4Zcerd3jPQaxs49/f9/Y4IJ2wFoOwQly4ctYWd/tsofxs5ALNOkIgYWQFTO/JV3lDk26iG
tE8yenkruz/b2xuwiatln8PdyrLKKSswXuk887e9soM/SPzOQ4nuDq94Dj1nYVFvxGzXQ869NlCQ
CkmKIQsn2Ae+5kWbYKUeg+2wZDf/zGJcjzQzWyn79w029Wrt9+0ORMbHY+YwOyTBzr9Dyi3TyUFx
z9hG2yVVoKWlnBmt2uqr3JpOlM78uvIDdNyz0k7HtZAs3VY3ylDXbzrzvxIzKIrSwliD78QRecYV
xYmH8hNedH1/Z9gf5vklhx1zLl8n0BtsF7atMpmHP04MGLEVCBDpGijHrm8Ic0irOM7gJan77XOD
1Ca3vftkf28+RJ3tU2R0Tmvq1VvlHlULSGCCMtjOTtNltTLHCbO3COS8ARnBnHx7pNnq8zAyyzrG
Iw0nFYpg9h6mnKyNEfjRwPsgB6TozjZigYWpuLns34adLTtaAxlnCpYC9FSObhfmC4sKO+A+RN1+
Pry/UVQ/Tfps1XMI+KWthXtDI8OphcALyiRw/mX7PUMXKJYe/0jbhxK7YI1TfTjIDoq/UNFBnUj2
ysfdkwIYrwiyoJZ8ljW5l9dPjfcSH7SNC5Ig54Q2AXkv7PRhaZKmuf/pyWc3npxSuVdV1kFCVj40
iXgRJGWpPn87JsNWnADt0KOZV0R4kPHIMie3CRkpY/JYkI0KcPoNdzwAkYauDhc9LKsMxbNt+L7i
i+1jf+4FSPqJlm5AShB9VvP60sjlqoW8I0olYurEdb1uAqG0xYAdoC9FMtFInZ+3hDT5x9cTezXi
vNDEs1bqYpoNF0eQSfIZx3YMNfOT4GAzLgz1p3W9Hmrmqg/gqUogDTrAVRd97bjdmvZ2Dy4s+CzU
4QunatrKf7wX6rKwMFP+a46wk9q8Ltse7wX68YgT9Ls6C6fpBnoS7wPjNcFELdAYznLeUYVuv2FE
IRb0GlPT/etruAItwUiehqPZkIN9Gpd0oW7YKCDnJ9U2cLtCcHdef7JQs+vjOhwxh43bATD2frwf
V7pTecD55mtiX2K3I1+xveTv3biFgaZX0RgBmiC0Lcz7mIMEEYXQaMMlbjZD5xaGDmqiQ1UD0gXe
V6P+AGEDyYqlpOKf98T1sDM3s5VlKkccwyJz6uLbBTiZuxjqQ+ufd+efXAra9UAz1zHmpdFSdKtf
HpFky5wj8iHJ9gE8eej5s7aV/V75x8itbAnZxhS80sf1zpW3m8i5gG7Yv+Sevmr9zab1D9w71zb+
3uTeWSQiGdB7uwRkubW9QXGEdNnUZQzykevrU6+hP1RodISO8Tnbcn6xIi/p6MIWvxFoYFK+DTOZ
5W/epaRW3Co7bDd505w4RI78j5T4rnuYClVf59S1V7W3Oq/eEif1f16QW6YQ+UCYYhWiYNjv10PL
vGAFU7LxEgahXVvHQAEeLd4KCkM7pLkw2I3AAWoFMnTBIQcGkkRtFr1bQYwqZI66QLYTtgVI8rAF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HanL0lZJpfZiPMHkg9I497jqqNa+vQRsjTv95/FuzOrVcDNnpymZwMNebC/qJnbQEwfOTYnZQnUX
Uj+oF1g1buzWq8Gmz78dFDUdtTqt8G6qbQjekDm8fObHOlyo092cQ3gGE5IXJVs0Jl+PY7W1Hpt5
3V16EXqdupbszQ7SDDQYNLfhpbDuYiYRFQzWrKGWr6mDsHSNTztjtltxUKCYAH61CVE7u8aBUNWh
xGS1l6iHmJ2vFROTpbBhT/J9/s7flY6w959XUr/hOVwNOXtrFulS0QYYUhX9onxp3gXpXY3sItqK
GZG4EyUkkta0fxGxzL2jFXuenQrw2GZ+b+3T4JENxxpwSg2ct5+JVYPvdWP2dj/s8+BexZ+GiiP0
zUQsnnYaXkFdoPceHR0GoSJuR6afZn5TkO48bhRUJetfMVhzN5lo8/qJph+69pF193pjK91aq6Bb
H0Daxu2NdbThcQuOk9oGsas+7H6elj9ZCTVQDcgwVmhqQm+fNrMbbd+gRlKiZKIW2/FcSbbgNeox
GaaWqpxumh5Ezq5igpv9LkML9hMkOX9+ghuX89UDzIwIEg9DqmQR0h6dow6EfQ30CyVq1vqNvrDz
b/QX4GVVdOKjOQRO1+898u2EKWJRyzUuo4vMPY0Uu9YpdorjxcfWK73MT9dbk9rUG7fsEngjBG33
ih14DCHs2Xjt7RLSzv5BWLg3bvmAV081MzJp0QutNOCpQG/5rAVkD9jsBJ8V3GcBRH1VtG2obxeX
BVt6w9yAUwd6fqArh6Lz7yzNt8lgeqGDTjjtL9moY4uKdtbAOUJKmaNtL37+eZVvHHgFMvOAzJro
fYeMwbXNQQHWTPOO9xejFqLHFtEpUfU+WNjNN8oHEOuFNjU4awH+BrjjehjNyqkcmIDpG2k+aWV6
aeBYPXVA1VS0pDQuI8qrqNJDRaxjTgRd8KGz086w1eGsl5uqAnddKawK6kqK9/MM3Dpp6KuzAEbC
WUOHy8wAxWYoDclo9JcYXVC9V7KdqhXkxOmnDC4MFCvBKIxYunICwebcD8WFg3YjNIUc4rcHmB91
FkcwyICOs0cwfHmvnfvshO8JOX2tUFlZgdcVSnLySysSNmzxK0s5uBsnHSwAE2AaWCwwOc3uN5m3
UGovEU6VwK4jWxR0zj5ZeceRiEf92O2iu2odb1Y/T/sNEBre+tuosy1RdyP4nGQAl7a1lwIxQZID
J4p39B7umf9Zk13n7T4MG7DWbr3p9xd74QFuRcdXDzALCjAXcE/VKTrGPSB5oPRpnf5NDgHROi/c
q7dmGIVvqKYD9gaxvtm1OuSioIeDCA8U/WcaChX9YzY+jGw1WGvDXDpsN25UiLNDsQXRA/qj5uGx
Dlchq3ppvFBmK8/NWwIYBZJvd0R3Pp6eDq2L9lhQJ36eywRvujStS6NPn38zXwYVuNkZGL3me3Bw
wm4qaPwhFiSsBsXmcGVA7JKsDGrLD5QfqPvzvrpRogUzE2DbkKwxJoHG2b2VJomeFPUAaJXh8T2V
iBl+AQiwpYhk02AXasexXYU1GcSFkW8s8tXA8xcvOwN8TT3iqXglS5tQJ7K5M9SW5LJN84Xo7UaM
iE4aaI0AlKpBB3J2N1m8aASzRFhRK7v2XbW+yv7BWhIdvwFHR2Q0pQVMA4q4EH27XkuOCFGqLdwO
Cnkc7M7VnuNf+le/kzyw3duax8nr6LWOaI870+/eJG//4APaMNrFG25pvmvd3QvaHDauv9u5b8Na
clXINq2fRnv3stl8nRYs2a0VUA2Q8UP4GcxBc00zI2vFLs7l4ZIWJ9BVWtyxEnTa1BCcgdP88z67
URaClMi3wWb7rERTq2hEGGy7P+pvqQO69Qsx7uvVh++76IoGgaQAznX5qVs02Dein6uhZzuttZQG
EExpuMg+h1sUkXdv++txP6kApo+Wv3kT1tqCBbtlLa/GnG24riqyoNYwJiP80SDP8XovHYrHeMF8
3ArWVSCwIQAPyiQAlWbjpGpdCWOLac2RAMuc3NYRc4BSWlwjgK3gfwVe7ZrPzOFHYW3c/dIeQHvx
sCTnc6MUhtX99hizO7EN4mCgHR4DhPESeHwPNSZX3ozPrnoULu07ei17NO+B83V9ltBPqC1sr2n3
zAIxQNDxl44WC9ANzJZYDaocs4CTN+SfVXyozPuft+9vMO2fAyC4kNGd/ScCdYxHFFP7qr8AzvHa
rhVn3KmP5gbYfR1wgtRBucAv3WTNS8fwL2eURiznaxIJALmacNeigbGGetCA1MnSKb796n892exe
RgjMRdbX/SUyxGqbhJp50Mz0/PP7T/P3w+v/xnZ/u6XqzqoVqSgxSCC/yHLYPPIM3iW6lrIFodKb
r4N2N0DdJ0noeW41HNC40HBMNI3pmZvotVeWLvylISa7+O1lFK3S2jho+stjM9gMAhBY0mPh/cYE
7dga7Ye6Yr9szqhR/zyLN0+r9u3l5msl98Io/R75Wd7sPQV9Zrl/H/lw3B3uuC8y9sfqy1qnqKos
ZdZuLuFfY8/T5XqmmC1v2v7S6tqqg3al9S7qo/vzG966Z7+9oDHz3MRa6MFPhM0Y5p914Bj9kxR5
MWXO/8cwaDlBEh475Q8lub4CgU+r9P2lKELbrN9DxWuLc4XQ++dxbgU78Bf+Gmi2VdiYgEdFHvqL
KVUuy9CtrQUlwQ7KSYbGbQrgcBIhmRbLX0ps2AWY99oW5alAUz1u9OtQVh+tni3s4GnUP07jt6ea
bSNFAxjeErGUI4qYD3JlJh5NSwAla+BPKOXJaWjV91IwlQUo4Y1YG9OBqgd6CNG3qU0n69vJYZAG
CTQBXdFVUZ86OXI5Pw3jo5bJW2h4L/hsN2DxqO6g1UBGBIz20Hkius8ERP0cedmgAlgmcvSSZBYQ
46SCiN74S63R2rdJn2owuYCuo//SmT0qYD5cyGfevMsnYoypfoY7dn5yNK21IFwDFDD/YuFzIKlO
qrh5u4+VN0P14h4iOlDVGa3nhc03uYvzZZ5IzKaimqmifnc925TKrRi0oQiwh2jnSBPvhUNB2F3w
RBdyKLdyqaCxRN4MKrYoEs4pIrKhb8NMZuPFkZ4kkJq8+w2K3RmpnpoFG3jDGcMNCiEeFAk1+Mkz
h0VJ9LEMMtQy4nXd2L1TAQHXDyS9X4psQBz95/wBPY2OVw0sDCoS7dfz1ySVWicFnH4LiiV7qx8D
3a1qJIM90BtLJkl5LVObj4Hae6lsCO+8V4PnIe9bwRfNrNdJOAWGJKE4EnauUA00sq0u5J+9Quvk
ockgbIgeCVMNiRgC/G7nKjTm7w09rAA6KjnyEFGaF+nOrI1Id/VCtXI3Z8je/krSJBA9qMkJJhKs
Zh7ZpqqJg1OqrZgde8q0SXIMHcvu1FKaeVkDJCuRlRqkCxZEIRQSJsMQOX0Xxvq6GzvrpLA2VY65
kffpVh1yOdyXNCoFR6dCoBAmyYXojznqKFsQK8jxkWW1Vj4budHmd20clda6r4GW9MsqVQpc7XoE
jOjYpapn9akiQZZ8GMqNzPRgqiHIgb6XJZGjOaULFMnL0ip8gA2k/ZkNUVrtqaZRwy5BQg41O42D
cDYvoxhRnqWC9NzS1ai+S1hXxN4IxFjjs9wyS0cdiwGtGQOD+l0UCAmYeORUbFwtkBW6kkqzj0Dr
xMXkkqtpm31oGgOSndARWbJ3JhcytMySIBfoAfUBtTjprLPUldGDmP9k8Iaip2woFYHItcxzN62M
dMDUl3002mbHcvaagbFKdyMkDKqP2pTD8kOtGhaCvWqshGzV5KrVbUJB0OJHMNrQ2KXogk0f8iSW
E07KCp10UDRgsX5oW0OLLpBfCNHGhhoQmuitpC9Q7ylbC0n5MGyMSZZbz6T7MO+a0Unx/7wmXGvw
78LKoBpuQcPX7YqwDbdVicTIVxpKUdptqjbV6EFoGl17wdcUgEcwo2tfa6Wua8jXZdZDOqbDQHqI
Gcoub1iaOwEHIbMrY6bxRFZs9Ie6FCh1myGWdT/M0yjeNbJFoRMmq0Gi7ZCgEaJtUAZithdSJMR8
GBATX4oO860yqo1AWNvmvTtEeRa6Yh5UnNlVmWuJbXL0A4P+qsqG8iGEuqESQznF6rJzURTGuMsM
DsGRVO5TwVYFtEetlCyRFVc3MEkSKZCs6Bw8Sx2ua+irZmDrzjLJbYRSYVueixkmj3a1BrVUeDUS
Wt/qxOwJmiUtgbRVx/iasU7id2AgSA3Aewc+DKsgEirxrJk9IDOjpZfma9gZRvw+5mWh+eEg6BUK
H3rUum2QWoMty1FLPUkPEwVLpfTqYdTBkoSz0fCNRAcdpBWF3Ih+WpVpBsYWLlkfQsYgiCCGTag5
I/TePi2keKgHFcuQHmlZUOEglZmUuCkLee0KZtTnnhTJYlGSVhTS0QnRjGJ+dVkmuKBrGZ96UPuE
UD3q+s+FS+bGlQ66ZFR8wZWGXpA595M6tglu4Xy8RHWEorK1beOLKK6N6IIaJbG0fZ+9tuYDT96B
xyGcRl99XzhW8Bkx8LxaXwuPc+PO+2/mKwUMbih4z66Hko0ZgCZTqTv0hJpAtE7ykU42iaQ5Jvd/
Hu2Gt4qqOpJ/qBnh7edN0pklBQJ4V8VLppvMUwTzUTMjLxOb2InFgXk/j3Yj7MCVBxkreC1g9JgL
Lijl5IC3aGIcYo07WR2FLnAzLz8PIt0cBd2gEFEAXAEMvdeXnlI3ZixStC+mAhrMEY43xUFqMH01
kvPagzaiEaMmCLxqNw1BqWGVTm6ajv7v/tT/+Oj/V/iZ3/23o1L96z/x8wdMfxmFtJ79+K//aqq6
fEujt+xvEMn8fGv+ln/97Vy/QSC2jj6q/5y+7P/84X9d/4jv+p+xQEf5dvWDi8mph1PzWQ73n1WT
1r+fAk81/c7/1w//9vn7Wx6G4vOff//Im6yevg0cldnf/+ej9a9//h3T+x/fv/1/Pjq8Mfyp/0rD
zzJ6m/3+z7eq/uffJekfkC8FGkpG6zgEuCY8Sfc5fSKY/0DHHoB16LuUUUP6rYOQ5WVN//l3xfgH
stCgFldRYEFP5tSWhZ626SPJ/AeoZaGeiV40pBYnGNe/H+xqMf5anL9lDbvLo6yu/vl37Te3yV/e
5cQTjorZpMYwRTdob5OvNwqWMyhZEm3yDtiA5KEUK1Xdt2IPERvQcA1y10eOWQQSLlRRARww9kNr
hLZlOL2uYOF+6oRaOcjWIL6woQux86CZWjSVY8BQhpACDuseOVZc94PIiRjj18q3mDaSeDKMUJQA
6W2GqJNftd7ibfZCy9Si4FgS5L7ryQhvS70YuOsMJ5Wipj8r6KVmTscaDYWHsQPxnjlaRk8KM+Pb
GgWzjsRSCmuNa3I8D0mVQInGouEB3VVFZEtqwmSSK6o+2m3e0l+hYqbcz2Mcl7UaU6HYSXok6nYL
9AsIyaoYWjVSPwrRCmptkKBGcret9wOE26YbS800Hr+odV+g5B/SctRXhtzo8aOay1ys3LQ1OukM
qrEeKuyJqoR73MEd9MMKq1qpQp1Ydxwdk6JL66xnEAtHj6fX1Y2erZhZgCg5auvEk7Mez5JSCQ09
claMIeE1S5nT5BDmI1BnhvMMRwHE1ABsg+oyL7kErWBIMDmFoWStryqVrtvQCxJ05plmrzetV5dJ
VUqk4jhZjcuguRyOGy5EbVCQGGyd4ibVIhTMdQEkLqUsle9JItHO5swAexmPGG1Ei9RyNFLuKSlK
NakzCJJUVhvEu3Fa2irUbPvzUIhGeMdKfOYFoaD2oE6ABie470YJ4ZzZZpwdRCtCaFMXpdx5TLAG
BWzvSQK6TEVqRGHFghZqx1nLWtNmsgDaUNCBmAUoqRR4GogxIE6c6L0xulYetwlo97nVOuNQcXhp
o14dOBw5uPNNryZ+i+/pV10N9OVJYhbId9MUIBwnCFvO7apFjzSYz5iGRmR5gJy7PuinELRsLwWA
EqZNwety0Uexl9FRYBR3o5CCB5OFeb0TgrLcD9A4A1liFCgGsSp1iEmjFXoDDxYkGkiLJtljbbZU
XYu0CL8MqscZuNSM3iRlEKriLoALWdlp3Pe5AwXZVF/p5oC5pQGzLKfKdeGI4IOD+yvuIiAcytjK
NlqR0uc+LjrZBa93KboGNCkau1TzCPC8rKsCD+nB6iMZtVCyx1bIE2xXJtxJhVZndohcXkzSTLQq
r48FMBDVUqG/ShZD9hjii5YIVx1+CCRSoHNvm2aANn8t1rBmRhiBdtdkVKd2HocqnosaQklGCL6/
VRjzue2Z8JWYca0TJZbCCDTEcgoKL4aORDus6w7aE5UphB4Ps/jeAsFm4yRmlCu7vO/pS1pyQyIW
H2vgUfoI96VSNNab0BsGd5KMKtwTSlhMkgd56WtiFiAJ3jbpo5YnhgTES5VFNk4rSPf1ir/FJpdD
JBKAk8WWQpSjh1CmoqPabpJo5KKbZKoUcjKMqg4hXBmesz+iXT0golXU5hs1W2ZthGpEnEVyMZfw
HxVnrXO7Ep77Q9PmsXgMCogqncxBA0MCSYwgY46FUITlbmmmTfDWtV3bB3YY1EIDqI4SUvqr57AS
OFgjH22KygGY1yy4yqN2NGmU9KqjpaWorOBPyskTJJvMbGUJMjCIQlJX5bkXhlJzadAG4HQcmzx5
pejsR5NR0Rc1PydUAVYarUDpZHLVlrNwjfMJ6w17YY6D6YJEKWdOX0nD0G0YBkGsALKoqKG2UcF+
u0GmCsamsPSgeAziVld9s5aodYikrGZOK9caqHYjWuTDM+s0JTuZcJ5bgmJY0kEvOTDVYt3LkEB6
QgmolleT6WWB2yC6iEMSt4YZ/mICjhYUx8dBgMQnWtZ0IgDprni0BJTWjUw1Mey4iMvEUTqm6kSE
cHGxrrPMfKvjCAX/ThaEc9tqYPawpEY9qYHedHdDz6Q3OgqJ6YxdkUQuooVWcpVEkumzxCSx8oYu
aGS7kztIVVJBbKhDG61LD2YhDB3wO0qjPlhmU5qumus6OEPVLjzrciM9pKI09CQ2h8q0+6anKcEI
RmwbJu9LyBsroG2jtRHsUvBiRyQFr2voqFLBcJ0UctcSMdMKjgOZFwJif2TuClWmzFfKsbu0uUZL
BN8qeHeTOIU49di1OGCNyaPAlRvaVw4SDq2R2GVpGMyRtIAr6yDNLRUbqRSBFamDQnqBxnlmruJW
0AQ/5Dg9dhqlvPSrIRRTQJeTABihBnQFRNPVcSRdwYLcA97ekgnNUjSZUJojQ4P4UHM0NSo9Ue36
0O9SXB022HnCcJVRFV1XRpJLD6jsI0cmcUHR91KlNiqR2sJUfAiIjF/MbLhOkEWVXrGPo4qYFWQ9
nIyFNDw2QOCPQHyyIN5YHS/2HXiFLkLa54mXYh6Tw9AilHEDlA5oTcSIIi1LqYq5FiFPZ22QpzO9
kPM88+UoLgdYwJQWdh+CSUU9I77UEuw3KpbHTK9V0daZSrEsYtueYx1NBjD/qvQFFzplqEemneKA
Vr2CYHRT9CqJy9C4A129GZOCWVoCzoywfRhYFSqOmkXZuY1L/RUhYBkgiNdpb9fx0CfITmRYIwNh
beCGULGRJ+9Gp24CH/C+yMoEcl8yY7BvyES8j3KQmZ6MpM1J6otG2TRFZoKJE16V7rZyZVRb+FV9
ebSQnq5KRx5bSd1w1J2jtxSo+AqyR6YUmAGJY6Q/Ln3clbGfSHnwMeaClttihFRNLVkD6vzGGGWH
ui1485H3RvelBhKWtKWynqJFOxGokyLF0JJG5XVBRDgyFqj5ubaKyhpwxwqalbpTxEpWQjONSekp
UIdEWCVaFBme2ebw/EakyfKjFCI/5VVp1xtErzIA12qBAyQUMVScM8wBEIMZKEiaaIgMwvK0AN0l
6xqIcpt6+CaxVsydLCnLchWWuWCsa0tNXgp5HOqjlBZGcQ9wTF2eBSpUpS8pefllpdXIXRXq7gGJ
umYQN0lnRqlXMDkzbOTGOt2dOOsHe7CqNN5EZjxYb1HWWyDrVgYpvxtjJYFkpiCU2nOmJFV6J5ti
3Jy1GN5zFJGOlW0yCK7ACrgC1KdmWeR94+vg7xsqnF1BaSIJp1CkcYScSDuGSrULShp/hQLSfWB7
Fw3qy4MUp7ibS3kkAs/rQ1GKo0J4GgL+JcQGRNElsx+gsWLl+C1diitxQ5VSVuChx1G6QtpJ3eOG
pSNE7HgKdPao06cR4I4TvKsAIM9QaSQShIEprhXsLJ3wagDPawuE14uZmGYJxr5cDuxE1Av44Ba8
5//N3nksyY0kW/tVxmYPXmix+RdAyhJkFVlMFrmBFRW0Dsin/z8UOd2ZKJHGNrtmdzEzs2jrITOA
QAj348fP8Zq2tB9KP9QEhmVCLzwlKKSY4CqTOpcLrr+2uq5+1+YNAKjvK90DUcs4bKIwTA1vGvXq
i0XieGdVUyJ7flsFt0naq8OqMP2cwqmSTc2qjovpMyciiBdEbBl1XKumyayTuIkzjXndaFFo3Uc9
KCAH06z84yAJB7CkyfFPAJmu3JZd1kDzjPX6MADsCG+ICnxMwjTDYN4O6uhn6BApbFrs1DsXVXwb
IzbDKoMVpCr5KwKVPYLTrT9WXh3k44ciK5Kcw7rVvlsAwyRAQS+XnmWWNY4eRVA1LlwG7vegTovM
C0Nz2gVZRzpt5nqXbhNZUiLukKQGTVbz3JNV9NNdqc7z1GvDSidBHuQfse+n0F0iq63XcRoTpupS
17ZuWpid6TokGuGvMvkf5eTX0be6aLCeOk23TxP5//eu/JF/EPWPH+L6oVz+yZO0/f9Ink76+nKi
/qGO/nX1kCenqTp/5Veubitv7FkVfFaYwp3RMSla/MrVLeeNgXmeCS8KcgXNEP/+1+9M3XmDqx1Y
ogrZB/V08Li/MnXjjYMQjolhiowJjQUX6I8ydfLwozyd1FzjqRD6gtY8e9nMVY6jmhs8ElP1u3ZY
K3Vn3DqYZF4KU4FK0cRZfwaiOgXErF9jUXNHAw2mFFWN07GigRwlsvJhbeEtC69Uyq+nssTovSuD
GxDus12Yz7wbUvcwXSGv6DS4nI5nDaaT5FY5rJuiCVZdr2dAVgnWmJXVn6kmntZMf70aNBlFRQed
3tZHVunRNOqRJTUQKHskq33nRuGS+MqGb++sXlUUjlrfv67hUoyctzXyqEer7Tf6coy2PDc4qA0q
99hua+pjw9XR4IMUOc1YScM6MfJ8p1kNIVU+UeiJ1ai4lg2luZHV2N7HqR9/e33oUzzw13vPxUuq
qJjw8eKnU4zBtyYBTw1rX4qza9XMkh1ZVLR6fZRFjfRxGPjos609fE1df6R/Hb0hZZSUnl0xoCs7
JBdFJ9orujHibZlV6od6XlJBlJc0E6RjcmM2LVWOTIxcsF3b/TrkTnDH48l+5o1n9gg5tT7r4i3L
fr7QBWKG8rCupCpZSaTNXh8WxRmeyqJk+uuNNfpOZsVbXEaW3aKBWgxRbPNNVbufpg2qnsrVVKUR
8aUujV/w180sAvYmp3Ubs1V0wzUbwys7FcqZyT+F8H89Cc3aCqcOfQGQZk4/sR7UThfBvFg7bWPu
yFKDgy56/VJCMPJb1HfhKrdU5/3rX/y5WdbBEgh4cKkAmTwd1LarXsJzcVzLfszHdYIfyugEZwD6
5wbhA2oYx9Dc8WQQR5RWYqcgfX0Z+W6CT5/HefQPFoyKGQ6nP7ZQM4vu9FXqVi/DPpkXDHDhJcW+
2BO+mZ7p2njmXVRuEOgMj77LT2jjZu+bnVIN6yFJ/FVjk5bUauacOcGfWQuz842h4W7gWBgtLN7F
SjtDV/x+LRpbWytK0PVu3kbFxxFH3pUxCGlrWjAnXl8M868u7ihIdxaJHXwczpr5qY52v5b4oovq
hhnsKZvoaNp6QceZI2eUzV4fakFYflztrARdQUMZrJbW39Ox0grLv6yZunUbSbTZOnmkPdh2gS2k
PYGS0HRM9XM7KF0SbSVKxKlXWGP8Q2nK5l2oxD6ll4RmuL1dKEl4Zr0+Mw8Uk+iW5/pnQS03xRSP
Gk6cmljXhlAuKD3nG6VonYuepP7Mh37m/OFDYhSD7+lMpFi2EIpO7ppi6Mc1wLGHu9iW++UukroL
Ergro4e/YcTWOivDy0Tyz9F5nyxmZEdnvj9WJrhoAGuefoSu9ZVRsaVm3VszUUH1s3UBDeLMsnoS
jmBFo3GhMAbOUU8chLvBqS1BbXs9SVrsFSX14hqaB97YQb/VbOnMLU2H63Idm9xeVENppaCbmJ16
+lp9W0yTJONooY6WJrx0SMk/ZWIKOEeh8DUvtEP1eykVNS4ZyZBG6B5bUbST0VaPXbOXQ3gZDatx
AzI9Bheq3AJ3D5XZXqUzAWPniK745oO/KqsWbDfapGke2242FyvAJYSur4XhQ0v0IaGkbkSmHrtW
4cOi8/PQqrZ6rFv9itS7GjwKKtotaeA0402ZfLBiG2nC1PbD+6xNgXLViMt4he9NGGxEahO+NQp5
4DoGE1c/1rU0AEuHhh2vLAS7tJXZqXF4kyfgeJdTjpnbTTWYvrYenZEZ6CmSfFNrDtC1ZSb+1xJA
6dBMIZ19chbfkza3H6DLxB9QVBnowFEGCo29ZDnZhxx+SePFeatqXxqwJ90tJSuNVxU1gAKZj6oI
qBkoIkVQ0QxQagJ9e2fXEcDIVCTlTS5rEjSN1qweUp+MzJMpe8leaTEaJXd0DdDbjB980ZBQ1X40
/miCLC68WE6bHyAa6rRuOXzlnRToYbj3nSq6iltngivNNzfWkqZOq7HqjMRxEzsh1U3aqdLfqu0U
FJeVoTXFFfni1I4ukLwT8ZVBt9K3RVDr8qrtDDqFhdNhoj7ZcYlTR8sFsrKMUtHcnhMg2XeS38h7
lXrzF1MTlGqCKAkSD/DH+RoUjRLulVJNrHUxZdGm1nxZXNALrr5VtcH6JESJdFptWPR7yQkL5j0E
ki6+sIQq3dpSYiorIHBiKg3TkG5lN7NhR1ITe3iJImTyebt5rPtUUesWduA8lKbTptt6EGbpUsWo
0W03RSRddEmlWzz+2AovF4p/refdiLpQR+gHUyqVLiommR6vPtbjjaMLv7jUOkkOVirHT7saRl+/
SYJAqy8AqOkL05jNuzGdhuLCzlsxrrUpqcVlYentu0ynxLcCNYqC1WBJ5ackpu7o2WkQyus8GNR3
lKSiqyEF01pJYZv/JBYYP3Hohfk2MsLmczDmOo0TpW/RhKq2mrkJE7+CiZ3ZMRWksIjg8Fhx7yb5
KB50ZAIogcxBtuuDFP5MOQkorAA1fYioIVXugDkktoVxOMV03AhAqkauzA+DJmF5XNngQyu14NOu
a11Yw800TFNGGU4tlHAlQIk3jlGWkleWRiNYEXLTtJ5M/clYyZ2eUa+qCrXF3ENO7T2wFg17MocD
bgn4h0pvxZiW7TcrqHBKbQYHGotjtuXH0izM4T6Ei3Y7gH7KruA05MwIUVx1MxRt/Q1sJDn18iEM
Hc8fOcC8hPa1vda2BpJ3auiLK90R/icNCBHBxyBOAUOcQP1FD/0vvPBvOvqOwpSZZnBCBPgQ/ajr
h39d/SjyH8dsgMe/9gtjkBT5DQ2786VJLffRgek/IAP6PG80erAAHmjgsGXcUI5gBof/mAg/YG2v
wJf8C2UwQRkUg2gfBoGFdhTAwJ/wAU5uPvi1sBFwQyWkgt/L881X8VEEV48iz/zJ3qO9oDyMmU4i
nIhWfMUvuNgfTc0zyfBp7PA4FHGpBkXFUvEm1eYg6mioRlHiqqqGfW3ojdfDR3VlQ5zzwXh+EO5x
CzjvqUO7XfghRaFhb1llvzHUaFZpEee6TuYn/Tvs/f0mDoZmGgk2FjaLSRtazZ6qrN8zueK7aaTy
rlC1/nbQK/8MB3n5OgYxEOGePTfqIbC8TPHMXO5Dvy/23Nxc8VKQJoFXJkVzJuB6fpi5l0RBZQS4
6fTTCLN3Siso95EvtLs2rH1PlnOxe/37zz9yPGvMF2mCzKrG3UrHiu10kNiZ2mHs9Z2R9eO27YXW
uZAURLpKeKr9iEHvH2VeTBwDOiRFzqzXQ8/yIqpTGwdNEUvbmaafeSIfCZdLanl//lZsbVp0ESGA
SbVIIi1R9GGTabsu0hNPNSqqxpQJXV2SYTpAuDjzpZ6bxL+HQ2XidBLTrJ66ScJZjjrURo4hLogS
8eBw4hLiHKnOEMQXnSuPczgbGhAWM4WWucy6YFKYbTFgFjj2+ZeikqOvJbFR7OmJEgvIKspIfp7Z
yc0Adk004NcO9duhrT/KgR0QXOlGV8OnTq3PZaaM5koLhijxhjH0b/Qm4W+nk4g+Nei/ocDShA1M
20TuHpI0MqTbelBVxm6aSjnz2ZZb2JBxL4Ffz5vBwgBqOJ1H4WS+HlXtLhwbY2s5fX2dgS3tRo3A
408XyOzEPIPLAKwmUOTpSL5p13I6Nrs8EDIBZ2B5bT12P8aiMLxOTH9oNTN/McaDbYgsF9Rxbbnq
02ok5Q3qHYBuQ+W7G7fQf/pdKg/J3etv9vTUYCTQ7lkryDJgAJ++2RA3+Ie01c6cpslr8kJapXnU
ncn7nxlkPsa5Abk2uBQWH6pNcnOM/WJHPEydxJIKSnqZsnn9TZ5ZDQYGWTO0QN4JdH/6JqoWSQr+
iLtOFFi4D6XtxkEArawyqjO9t8+ONNcGyFdlDqX5dY8uQWyAbE0ail1MlnMVK0LaoClWrtM+PNez
89zEqcAk/JeF/oRRW42yOigSvfOqpLsB0qxeZIXtmTv9udfBv92iVoEigrJsDKK2CefNSnZ9jjZg
b5jNNoRHtI/yVr95/RM9+zqzdBJsc8CgZYmiz4Kx8sd0JznRuC16LYI2kZ3zqpm/8+kVNb+JClOK
ewPcYbEOTHkqdE3Eu8JyHiBYjdel1UJGyFTzfa5243cFZs2X19/r2SFpUiGKQMdMW9IxQzkw1H6M
d8lUhR7l5Xwj90q2M+sx342jKMnTJDR4Xh+UeOvJmxKQzh5eUEHxO3nUjj9ah5bVikCv021jKoG9
7oAwvjVFhOxWw2brV37SIcEgRqG6TluKz5pcx18dKTRy1AmKpl4TzspvyyLv3419MiEMZhb1hTmY
9b1MupR7NkeQDAWmLGMABMhoXapM9jpMGsj1Se1EUJBL0rDbJlT1t0Zi1e1NDD0z2ihpnjTvzSi3
QQUqGQf7dKrFrIygZqJyoamGD0as5PJ7NQJwR5qIXeaZleq/U2sl/hkZcCEufHBPY137UnEnDVJZ
biBQyEimJP1OnkgZSZlD+VqGwW+tIUQiFmwpWX8BHkA6qNiAwesGDuJagbkY7bu0sd8WgIifTW0k
i8yUTt3nQ+L/rHSj0bdDIsb7tNUtsYpTvDl4nDj4IeVxvvKblgaQzIisZBMEoJOrKJTHKwrrheKq
lt+BU+ZDa5IPD1W1c8oKK7Kyqp0adpDV8EGAwhUvgCrW75BSGvtVMtmG4aU68KYXW2akQpUwerpy
rUm/7+RQ4Y80XfaTonzylgb8MvV8Tfgf6LvwZS+I/HIzjkGCQk8+KN91ekwkFyJb91kOlHJaK7o6
XDepoOKeO/n4XRpLWKN+hliti1CrL8HpTSlGjoqceGNf+AhOVbkwd8HYFrSiOwJnjlwywnQ1pfn4
vtXN9rPTJ+KrzwbDWFQPZHgIU93dxaNVvA9Lv6dNuh8yQ9tVkNqilVB7BaPcKjLsq86KMY4amyy5
nfSi0K6nsJfWZqgoxZa2oJTMHoeUbV1Wd7AkU39nj9x58ApKeVMZPX3xZde029AfrM6r2GvvbeDx
2tNErl0IO0kOo2FPX1LwiGt7GIJPiuMMyVqX4qRZE+bT0VG3eXYXmOTfUFgr6z4b7aIFOwtE5LWj
IJ0BB5SyjRojqsqCFM3X0Q9mnZRQASvUYjN6aMPY+A47foRk6gfj5OllUWaXcZawxTMDF0VX6Yf0
Z1A2HGtNCtqF+mkWPkxDUCj7rjT86GMpNcz2ZJij7fZCJNFKT+v4g9FnoJYSCaUge9Oswms5Uho3
kHvQMlBACZM2Q56uA3iYUImzcdiXQV4NK/DcYVg5ei1tiYcCCUwrlA4acpbKym+B+7xiqFIVwgNS
IRtb8ssvYedEbCS5HfEMNjV4WJYCm8xOI1m5nXxFklehbdaf5lp1sTOHovZXsFntQ1plA5TeEJ4l
CNLUhmuzS5zD2Mo0lmhVpGJ/Gcg6ridykIhVqKXZRwxCkHMSjtIg7GS1OpWGMMy+JcMYfUijyWjW
Y89Gf1tCg0tXFrSun+mI7L87NTl8lglridHVfKMqaClSeHczAyb1OsgilRsZuf/NbKLA9EZ4OpDy
RJFCEzIbFfNTNQVKssywEyuo3cM3mJVi2JSR1U1ePaq0j8HerUtaY4y0PwxdSVfGqswg72le2onY
v/JHzWrdMYBU5daKooTXpoql6+NR/l/s5d90cB7dak+wlzs6y054HY9//j+gi6W9sTB3teYOJ245
mfvvF7NDQl3rDagJ9VIquKYF5vEX6CIpxpv5T3P7kzISNs3NG7/bMCRVf6OwlDRYQkSIMy3kT3CX
Rb8O9WmKqNTNYHkgXjFr1JwGglYCpzKMBuMjTaDOlS6KZu/E+K/nxNTvjXTodmoi53d6pDWBWyRO
sYPQNuzHGjHkSu7qVSsmBdVgpf6zXn6ezKTlGDkblcOK6ID3PAlR2aRyEESS+OjLYY1/aNdCCK+U
m4rtuqklPT0TfC8ju8fx+ByAZkTf+Kafjhd2et9NY9B9DBok3NKeOm8WN8oZdsCibvbrtdAMICfC
2436/WLCQ79MFGopHWdKkqxzySlmGzubgy90+vd2O0H0j21xRbCnrYTVdJ6EUdKZKHaeu+MA0yZW
ntMMHL5JZViep+8a4d3X+I5dHKDkjrtGVaV72hPTlQ099tNYy4JyWtbegBfLt7Xua6ujHXLza6Bj
isTTSQCApDtpzuQxgIa1cTq+RLQyKYWCrpZwcBIvwKZbdbBvNFkobwuDK6s1YvVSQ4jjbTzo91DZ
4jMf4snnhmAk0/xLdE29Tdbm//8o8sxFIk1NGohDrcI7dDK1WYnaMs+MskxMQFrBzqhNI7nMDlMX
LzpAfq2UcBCHytTqvUrc58qQu7d1/B9y3Yu8k0VlmpWFWpkyN3zxMrB87EVleio7aj36OB7IvI1V
E4vkrVT42l5ObOeiU42QlvoyVO4dId2bfW0ipSmJXSTl0SeYmWpGh2t6TitymVbMz6RrrDZy50fy
0+ks61ZWxVlb9wdTk760NIMRC+e7eDBu6bt1w6g8V59/OuEOe9jgu0JZ04H3TgdUbfopTFKmQ4E4
97oFDlkFam/R9BFZZ1bxk6GgqSkKyxe52Vn+c7GCBFLYjZEW3SFtM2KnSLdWk9OF60Fv1DOJ0gxh
nOxXhgLkBbOm+w7sck6jjhcrdaESALY9tPT2bgbLkS781qw9vzaM98VoymvFqi1XKjJt/fpWfe4l
wcphpswSt9ZSCjIWbVjqST0cMlXRd4poaehvinSjG+M5xYRlLshNKIOVWhjHzEyVZRI/kHRGzqQO
B1/3r3Ahv1c6+mUGi3Jn2GhfX3+vJwuTwbg/IbvbXLVM6umMWqUKVaXz2wN5iRO5hmVRrIxxBCvH
rLyaIim7bKG9n1kyz4yqUC/h1uf0hva2+I71NCVjboXyYUoy/2vS59+0qI62WqRKO6lttJU1StrP
1990XoaLtQONYbZnRJnKRmLv9E15Cr2jXisfuiDoPKf3ZxJTke7+eBQgbgISNCEsUOjF7Zl3PXUQ
4U8HswmddUgB0rW1wd+8PspCEIczDjeIGVvkWEV49kkTsz8WGilIZx7i0r7OaB0rA9mTRXmTRu1V
V68V7bOwDNeJd2F6GORgTSP1bhDUzVFBqIbD64/zzOaYIwX6YYnHdGK406mttLCUYGCbB5sCfIN4
8VQM9EOcsxp49q1tggWbc92C4LQ42cfE6qduFOYhDFdqtO/xtr+Mru0PPfIct0yCuq++AX4E3x08
nZwzZ89zL3k8+GKnFIqVOhkM/0PuXOvtlWW9DcI/RCNnmMtUuCZwgoRrpy6G6FBWkFMpFp80tLS3
4CzZJkuszo1TI/njdcoiZeMTV8L65Z9OP5lE65YeJq1zqEjJ14lKA69JH9eZOZtThMWmo9iqUEtl
ZRDBL00BFCuuI0hTzsGmCYUOnLQQP4I+zX3Pj60YKYxCbWrXLKbqok/TbFsKEf6s8lQWbqAMSDkV
la5/ltvMSV3Fh3i4KiQ9/54ZOQ7EMCMQHPL1EIGXwU4isSX3o0ljquhv8MgPx0u9rLqbmm7e0aXV
fhWNNGSu+lYq5F0QVawVtGl82dW60PmJ+kt27qB7eujw/lRYITRSa5Mf046jC8tQ4LhNWm8d8iYt
1vRzaV5dNv2Zy+lJGAsrk7ObPGFW2KFwfPoxczDUWrUbknefszPxFcSZfFFY6oXqRP2eTodRXLW9
PN3EfpJUawX/7zOV0fnEPj1d9TlDg/TIY+jaMkuZJNtqhkgKDkavomAz0H+uykmyk/oiXydh8sdZ
Co40DnUIVeY6lo1lzbfQgYKUWiQHuQ6SFUjb3ESWJGfuqacTOzPFSVnJLyFyyosNCWLvD7HaJIeQ
mzpwA600NjHA9y7pO+MmD7r6Mshzf69VA5pxQVCeORCeHX9OS1GFnaum86wfLZ96NJDxt/LkAO0g
eluK7rNUIfIVFQQ5Jm3aq34YrNDVCum+CpXgzO5dsMnnW4bXR5LXnK2HYFIuXn9IextdGprp0xBT
eFnacr3Wl4gGVOtBG8u7OAwi1wSBvWo14gYTZtKOepd+Zm093UTA11QBCKC5Wp9y532wHKC25KBY
9rQdItG4als029cvsWdH0SD5E+NwXjnztzia634KnKqyWFEFvf3rJh2Gi5KK7pny47OjcN7CT9Vm
8ZFFfJD2mZVjOpQcgC8Vt+/DchXTz3/myz2pE/PliOUoaMnQWeZ63enLtH4n/K6T48NIwy0dsAWi
ZQawcRM0htdG2Q2uRz3FhFF3PiGkHl6nmZPh8kbdgRb0yCt8f1hruf/TQrPppyW3Eqys3nIof0z5
+FNJJHWrD5DIXAM9j3UaJcaXxk8Uz4dbfc7/+ZldwMvMNVveZk7XT19GHeYqnd/Ghwxi/7a12OuD
D9jSIHaAjpSqe5JffM1y9bbsxvbMEfDoX3F6sjGVsw4IgSNfzdBOR8cRPo1K8u5DntLezdzFML9K
ZQ8FVmySUom3I8XQXV+1jwC38bbo/PH94MvRJkj88B/sBXRyHAgA1N6e9M+YID9On+XxwUlla9/I
UbHpQz0/sxeenua8M7HB4zhAbItYuXPoaxXdFB0mu088PxmQ63WCbB9l2bSfCmM4M94zk0ylDy4z
VlIyGoPLsBn3sZrlWjcHp+8+lxauGEjvo2SgmON+GjTzXhHdfafP3UlwHvdKC/9ugHl9qdVFcuY2
fYLKgMMQXQMs6rD3kTxcvD2ybpBix1wcArhglStDtbwgUcpor2jCLau++cTE5Rsz0FHnLsPgEEbV
OX39J4jk/BTc5QYABrkSW/l03VVodEHbt8QMGdhei0reJ8LTYN/LBT5bcktfZh5Qg6+zfDMaSfpV
tNp450vqj9xBj2YU70ejds4AZo9i1Ee7gbtgxlfo6IGcBE9jqdWkFL2dg9l39xa3/VXQlvG92TSi
R2qTlgs8EewMknbdKFQm+9G4DhB3uTerUReoc9IN62LPkb6t8tb/EsKJbcg4U+PatEKtcZFkaHTE
a1LYsFPQKXeZPozClcaweCfMiSZcQnD5Xg2wt3VRo8jvKqeAhy5pRnrT9I1yC9yWxeA3kY4cZ6kN
SIRWsuTV9Ip+CaI0/FZwo96lWYFpQkVNInYH0jQ0wsopFq5K3/77rocbnGe1chhtB7Fkoy1oTdc1
P4w9xYzDB1UWML3tMHEui8HMr2s83L91+EJxKxlq8VWbxuIOJqr2XViSBp0cvZuvWmdTYlXNQf+q
OEF1q0+yqN1ZYkJ2y1ImmJ1YS1eR0MJvpWNlmZv3BOea0U7U3RynvpOaAomDLEZI0cNlS0LsIyzj
zzJ8wV+pwX9LGP+GHDPzKo/igidljFWRfC/+9T//untIfjTs9IdjHulff/+3tpQ2N6wSGjk6sBDR
KPHRr6oGvWhvgN2ITPEd4vzUCQP+lpYiF8DWEt1WFSX8WRnsd00D1SnyWuodkFEIo/nBPyppzNHZ
31sV7THdmOmqlFxIQYAKFqEG8NmsM5AWt0H2M9axZ0LmBQIcqIU3pPmaZTsvIc9KazdEuzFHUfdo
5m5+DXUCb89X42tPsMhL4DsnmkNv9i3UcIhlg9vkATJn6FZej3sDBREIclH7JTOFRy+t60jfHx/g
f2El3xUZ/1s2WJ/Ior3YsD0/zl/qaf832rDhpx59qieL/CaMiFnKKP/RHC/vx7/1e2mr5hsYrs5M
DGU9wiv7a2krM+PZAUKDn6wb1kzV+720VfkNqrWmAQyMPjt/5q+Vrb8hd4FqypqkKRWEw/qTlT0H
r38vKwmAFcSCdqcZoTmO0AX17tbIpqvBhOzbD9/UNNO9jCKhNynYPFDV3viT/PVoap5ZxfNt/9xo
cyR/NJrdwzmLfGdEilN817X88xAN9zo1QMk0HmKlPZPqLe77v99q3kRH48hjFAY+DYlXAUWLaT34
jnI71MhMpnEsbmECjbcFXoCXRa4DIxh5BWOgC8PrFl81xHMLmDeDOiG8kBpZKs5s4VPQ6++Hms+W
o4cKcm3sozocr3K7fgDRVFdmm2E1VjqV9/r0noaaf4+wOBuKGipjUTfdlSL5O/rMr2rUWVYiGD9X
WnGu8fulQRZHoK+OSS9TzNtb6IZ1ZbGaqVyyvZa6MzHjCwMs2Z0IzDZWZFTdlZQ6yXd6B4ZdrcaS
Z052divoyDkzW+r8xM+sxkf37KMPYiHaZ6Mv21/BDK8+QrwpNvSj0d85YqgWFk23QZNDeBVZyY4G
PfnBTMMWxr1j5JBDpPYKol74ia4hW6UntI/f94MTy0RqavRuNHy0cDqUnS7CqjvHWV6E03994WUY
XejohiDQ3F3F6Rg+OMJUVwYw9V2bjl3o2lItIjqizOx+VEs7c+s05hKKKu1chfPFOVtE0GgmTsik
F91VmpRIpoU3ldZ8KwDCRQYLKa28tjJuev2TrZZbMAF3SO1VFDtro2v3vdF7dPJ7aaPfTkG2hjy2
jc75T76wu5bV0LILLdq0mJluvJGDjWxfx+WZjOqlBbk4tfSuqUbNZFuFtg4b7V0WxpBvWg85szNL
cf6l51bi4rxS5bA3VYkR9Pqgl9daf6aj/6UnXxw5YR3UUpWylYLyUCL900SRF/tv6T09s1dfevDF
iTO1TZzoCgNUGWkjRVGa614/y1765cUxQ+6GIFA0P7pyi8SQ251zonthoSxN9cy2HRW7D+3LCjW2
NYqM101m7JMKQb3Xn/ylARY4UeaoXRC2ZnSFdlezzrtcRjTbrNc6ohCvj/DCNbosRBtp1JSVVlqX
pOx7Hd0114+c74WUX6CEuG/MMTtzZb2wfpZYqVzYct7Vvn0ZBc5WyBDU1HYtEgy7rM+vv8oLn3mp
0dwWWSRbsWpflm27S4d8WxXnfEVf+un53x8d73KlR+FI+9VlFrTtJk7kH8hKnSNhvPTjix0rFU5A
aZAf91E32Uah3azSUT5DnH5pBS22bVopCJHC97sExLgaRfLerOMbJJzevz7nL/38YtN2faooUuRb
l0FkvW+icUPWcwuVZfPPfn6xczsU6VSjNszLoh93seJfdtJApUk/1yf0wtQvyyKq3CfQnQPzsmpb
T0k+1tU5raAXgmF5sXNjGe5sjqbbZZjTd2zU/sHW+89BEryFwv1hbDTbRQbtn23iJRFf8ulL7Evf
uAROxt8qMLZRUH4TVfo+zsts1XTTme/xwmkx8wSP90EzUaFHxsK4LArU5YFQOzrT3MD393WVpp5S
RueigxeOiyX1qmniPm17RooDpXGtjmHQx5xWEMEvBOJLZ06llxbAYmMrUY7YHZzsS4GIA6YL1Ils
bTpzer/044uNDWFQhHXF6soqSb+QC0jqo9yck2x6aYYWO7vukyZC4ZJHtx/y9EFvr4PyczeeOUxf
+vXFxk4LX20imqIuleI2F9dcc5sewK5thtU/2tryYms7jtar+cjJkRd6iHRW8SOJpZYJCswzmPyz
rwA9kxz5eLHmmRTQB+OwWJEp3gZz0ELahOlq0cjbyj9Hfnr2KzPMYqfLTq91OsUX9MYqHCECy42L
6uEfTBK/Pe/Do3sn7aowoEZuXXY+YnxBocIcsZztUOpn1v+z5zcDzHN3NABeNiEyeIF1KUto02K6
sqqkOqS/Ifuj7tLfWQYDzAMfDRCWjjTZ+EVc0jyCgrKsrxKT/oXXp+elqZ///dGPQ22IR7XwzUtF
zSS3r8Fp7SD+JwEvT77YvV2slQqdvuZl3fQokUqfi8pGzrlWSneWl339DV6a/8UmHjVq1nphMT2R
9rFvkecNqgecHdJ/+PuLbTwWcR+0tFpeRuIK/v0qRjtObqfd60//0g5b7GEMiqICjWHzson2RXRb
CYFahbVCkXHz+gAvTI+93MIwtYqQJPQywygh12rnPkuC+kPaledKsi+NsNi9MaKetk7rxqUeUr1q
qKmuim5QV2E9nGsje2GWltU6+lfjuIl4ic5/MBppg56Vi6CzN6FT8vo0vbAPlrWoeiiDUTfL8srI
WnHQAlSEHTNp9q//+oJv8Ncetue5O9pmgSZQ4daN9GoKUxybDPpskB5N0y+2KflvZTFYn7rUzPO1
NKUdJk+2RBFWgRN+F8ba7w6OF/nDj712TxLbmZl++hSNLyPXmyMxI/VNjCtHX3+lQtXuNT/AY6XN
Yvy901RGb1bXZ+MFPSVmcDLEPLYp7Qrbkq6zy1C3otuk9WkIg7lxaatxFa6maPRvIroCL+TaH109
kHzaznzkkpXAkq7Krjp7ac/L6rmXWBwqudMNNZXN+kob6gDv4skKhFuXk925XR5yQlpjT2E1Sks1
dKMGZdczwMNjQvfcyIuTJsko01foPNMh1q16KoRIqqBA6F/AU77unGCVhPGFpF0LHqsurGtcPFFz
SlxJMbdtpN6YE2qrNk0Y/+xkWtLAAXIiuxNRekUlsbsQemXsFbwk3sZOU53ZFgvK+d8Ld3E+aeaY
yP+fsy9rcpN3vv5EVLEvt4CxDR571iSTGyozk7CLVSDx6f/HU/U+70Qxpn4u3/lCQlJ3S2qdPqeQ
oCymGI3dH50UpRNuASAbjhmduSNFwnMflWVg8TT5KG9HEIOBN8tAKq5nqX6XVQ0/4BVp+FjxpIVo
I2KHKwtFm6pEeISHywCbuZ9tHu9t6Pb0ezAhuOU2Xzl6Xk5bI40oGBqnYCsvMvRUQZ7oR/lahHPs
2/co33zX/piZixJOJYcg/MrAFuxaxCkrHfyoBilwZN9Zp+TI/Lz1R6Qy3dF9z4/gAwpQMgourk26
Yys324WgJwoF5VDmgqgWOLgSpj8ZZ4bxQX9eGc7SOgmGo2R1ceZS4FG7wY3ZA97IY27hEVfzNE/Z
yH7n/W/MGP/ZqEjuajYVnm+mikf5NJ3A5HivZ0UB/qxmI4FN+TZnE3kwHFzc6OwUWJ5Wvs9lUEVk
RmgAcL3S/sIWZwn7dBoX7ZkMoDg0uqS6uPGmPjTaK3eG9O2G1nQtn/+JKboQxUScfzU00ogXXXJA
PrL4iWBPQlnuy5AkJipbZ3WmPh5oOrc3i2QHBSkpQPYj8XHN7w71yKtvKG5kIQGp95+xYHIFwXYp
hRwasFG2K0Ol7R7lDUrlJpadRKgLmu4HBhG3EtxVP0g+KB7Nk5l6qTPw224pIu69lzp97EybRbmW
QmniZ3sWm6Hz3knqlTC4YMwiFrP/LBgDWCIauj2oNUCJVbmS+nTdVc4rfGFBRN7liZgSsHgZj+hI
h1cISUIEResK7ZTgsnFAuGNBGyvGPtfo7Jaao6xEnIVBifVpLDNBpq/A4krnpBTFIa3vM6tdQQMu
mfP5/y8HHmrLQG7pVXGAuJvsZg2vdwkY2nyCfTLqUOG9Ihi7EMLE+rYEMMeZ5nWBkoBBBwFnuWk0
upZWvPzAozrWudcvo0BJDAT1QFB4aFAOGeeTp0GHUZ//QJHJ7bSTYyPna0LJ49t1S1iaNGHHoX2d
t7ZV1QcTpG4y4DS6CimJAfndh9s6UP8eD5gVUms2G3SQh6l8GLJDqp6FatYy1Et7pijLTKYMXIyD
Qg4N6rPeZj7bAVQUNb9PZbI716Ttu7wh37XJ4AcICuAMCWLGEEi47sVMNMUH/2C+I21XrexwSzMq
7kLQh6LE0Mkh7+wzpdCpqWUUcxsHCqzUSuRWzzfBCw58RhJ8tRK7aVsjpV19AL+eXwbtNvdJoG+s
AGyJnu0zL3an/bgdt90d2Ur+Gnmpdh7EpX6Fixde/2I8x+I4P/h8YwRvgIpuIfGyqb3fo/v9cDhq
3q+XJ8ggbWS3c1X36eODrhyOFmKHKJ7eQTtCgw5WfWinfNuzETybbHpQ1DG4bqgLbm2e1/OL48Ws
iTUZNZWHhDTNL9CLkmCoqb4SNC7mYAG6PY/qS+t5C/4dGdjDQyLfFckz4NJeoz8U8zvO89e/f8Hu
xOKTsoMAZkLRA5Um4hFDYq486Bsqa0Dw1WvxaWkVhHgB8QwoS7bnIDtWmzHD+dDBtdW+LYT/g42X
OIeiSVkc1DnzK+ljJIlrZ5LfSCu34qVJEjIrcp+ocn/eI1IGXISV+UQDeMo6Sf8bhfh/B0ORb9vA
+yexM0oOIFJ9AF/UHiVy/vUFXjDQM+TuqwlNqTOe8btmhPJaqLIZBfRiY2nlQLOwrobg2D2ucjkk
AvMD9Nt+z2P/fQAyOVZzdSViLbUv5ERBD9ZpqMPKDyxR7limQiBECYGT+n19bj7xDxcCkyF4r8XB
VJI4OJAP/uxDfDbINrDPfX8cT6Bo2b2XrhwolT/8AkDUG36TLVSCvdyLN6WnrQxxaX3OQ//i4kqf
lFLFcP3QATHKZGNL5G7FbC/PnnFGPn5tGpozs2olFokKXm1IG1o0ASXJ/fW5u/zd/5STSQrcuDfL
LhrV4pCrOeSxlffbmhY2f+ooZgNuOCt0cExWrW+crKR5l75Z8ONsBj903uokUkzkN9ixTV6uf/Hl
AIEC/r9nmk2jXDQ5StVV1IFCfrsEVllyKUHxlzx1awn8hc/XBFc2AIbPapvySIpLD14HJmXNKm6y
Q5CR/j0E3WHEkvCGFfVJDPIMCZpfOdlcn57zB/7rZobI6AHeF7ukUjJHrQQVpMI46oW0rYh8IFQ7
tj31qdoHeJpdyX8t2L3I2Tk2hZ5LbT5HTXNnxwpqxf4Uab0yT0uNn///4q8OhNYkFBciXcAhiCRZ
nqWBfnRaqzlYWuPz/1+alxqjQ1WBXUWGhikhpQOdSPDvXF+HBTMVGQN1Hmuc9JoRKsmmrUqPK3+M
/psyrBnoUvuC4+agRlUruasjDk6wM3l0FRX2o7xGFbI0N4L7cuS9cRru68is+syVufVhaGukikuf
LnhwhXrKWdZzcHfnDfRKjJ5uUnXKoYGV2UFmNysRaCG/DtDf3+tbZRnLIS3aRBB8a6OxouME2sYs
2eqZTbbTQOoNc/gUSbWqBoC1FydDqfLZtUDC71+3goVpFPGLlIIqbIBLhoNUPeYqD7p6eL6taWG/
LtNR7QpzyCNFZsSVssmTknrt/f5y3tEQa890CvWDDIVvIYeiTC2BgEuf7zP2avInA8K77tiu2fGC
j4ugwDIb2ADxBT3s9Q6KhQ6owuTWhJKlM7DbXPGzavCLn5cz1Ntk1MuFEE10MySnmM08s3/WyOP1
pVgag3DkzswmxUESW1Kpm6iH/T53kGbAi/j11pfWQvB0sC/PSgtqpqjK1TpIQO8SpMTCzbWENKfL
qKT5LbeyfdmX1sf1LpcGJHg/5DvkkgwYUKNvpgSl5ShNKtm04hRLAxL8HxUQMWexqYdSSe64rEdF
mXzjrAgcOd+MUpoADkHXZIoWhiJiCbM2kcoYEmehXkJvIpuSY25lByVPbsISgsRS2MyNXAdrOcpb
QujpgciyPMh9FzbajRFEBBKyYYIMp1rEoVbLm9KxA0ddI0VYmppzfP7iF5M5Twrq2tqoRWZJtzhY
BJ8cY1ox26XWz/9/ad0GWjOn4OMJnbncqGPt5gTS2MXKbWhhD/nMNX1p3RpmME6XBpRHq22pPlLn
t0pDgJtWPn6pecGjOYSmUcuEj1fzfQUstNlOLjf3tVytRO+l2RGcmilDZ+qTxaJOhmCnaX7jOc41
tbz2uKxjli8cAz/3xC/zU6c80eVaVrC5kcqdLB0Sk+naGXPp4wUHrmtoR3KozkRWWp6qWYPe7ASB
9Hb1hLCQMvyH/Y1Ldt87ZUoik4EkE/wn7KjZw+zVMzaJHjKwbg/0cQQxKea3s5q8VGlnn8qSMjCU
VNXJHPCW3UH0nN5kECgE/duaOW4xLNEha1bz2nBN1CuCoA5csdZRLmhyYyfnxfyyaF1VVoSAvStq
qxiUNSfGHzMUu6jkx01hXQRPJmZaJRk2QKCSRi9OPwB18y35xmOdiJa00k5C9ibWgVk13cq2PZsN
XsOgE46X9+sDWLBqESdp66DFQxJBjwZj9jLFn5q1bWLB4UVcpIEa3aJr8fGm6Vf6a1u8ddNbHXvX
v3updWFhWV2PVSHXGqTg3/TuBewvYGt5LIyVxOLStAjRCkrzdtLGwGvZHMSsECsGH9mc7G77diFS
GQR1zql6npmpcml8kHLNp/av1hhvS52I9EZw5hFvjzmOAWblQeLZU+pjUq2ZzOW0riHiITHVoHNv
uQrAZX9q9eYN1WLFmcvVCaCsgfwSHVa2pMvHGl3ERcoQdJY6tTMiRwHEg8V4r3s2QCc7gltPz371
wOZfX5HL4RdsYn+HibZD2T0oAszIqO1di0qvIB6At6BztbnewWV7gqzE3x3YRZmzNsVIZAJK5O4p
zVYC0OXFgAjl3w03HOJKIA0CZMtOwTRat5Vf8Ypv5rIFnMKYS1RJIGt6fRRL6yF4RdFDm2gw6i6y
59kJYrOYXnMyxS4HOZJXoqIhc0c8P+7SOV3lC8A4/t11dfHRGdo6k8KhtRb15U6hZEv0ZNd0b1VF
n4pmd31YC4sjPjsn0FRShkZpIxSSyT5poRw7k/+N9ev/JcfBbfj3AlGVmqjSZlbUSIPb1+YuBjse
SHhW4uDC2ylo3/9u3y7whg1RNj2y4BgDqA06eQvNF3dKoECuSm6in5y8cwELWOtxYbpEio0c/Dqg
yhqsSAWG3rHesvmtAas8a+9AE4PCONm+BwOm3J4Yzl+98Tjgsnt9oQT+tv8mU0RZloQVakwkHjXq
4KVd9c0EcUvRVKDw4skOL6CuKQ171qVbSobfzJ4nPx3NZzlN9pliBLQDoV0L/e/rn7MQNUTRRB3c
jXWst0oUZ3rmcp08FFm9h/TeSvhbmGgRjjnKKBSGToYRpQB2QMEHROzty/VPX2paCBsVAP9GGp/R
vE3n5QxoPiCSrzd9eWcGEfLfBjk1DUuhBaxEJVTkczvzpO5gjKDyK9agwp+p0AtBQQRYDlkF/iyE
uijXNXaXdn2xHcAZHkHS0UFmrYg9UNtLKKC1ktptO6XeSToOf+bIwLg5mcxPuhHyRLrapR502vlO
GxLbHXs+/XFmI4OKvJNtSj2VnwjUbL/NaTW8mYoEbtWpHpIfXevMkcqy9FVLVOMhU2jFIGmgTgeD
xmaQgOzqmCiWtEExTXbXVGb+HOcmSDeg5ndbPYgK7cC/p9mpsrnmOR8iyWmf0zmLnET/fX0FBTKd
/+9mwm1k0C2kC8DBGpV1O37ERJeCJM7qHZOt/j3BFnBkkIcmHs/q9B50KWx0kW+K72dOp+3U0xuh
l6DA+HuQCoh6ctWqYf2QRkW9S/GtGswn0B6uJayXXFiIzqVMbZ10Nop3pNJLGuYRMnuD9Hh9Ihc2
ZxFsNhi9Y3YqbyKFAK/aF42uurTmzn09GuNLCZ2OTSXT9H9TO/lv2UTImVTxMgdT9hDF5UAD5Ef3
IKZBYDbZPbHToz61K6fjyy8ioCf9e1kSDpJpp2/UqKAazSAiQNujURaq3xFIPXlab7S+rHeDZwGh
bnqyMULo+fqULkQXEYQYdzk4Ho1YPqPgR1Agqju1ljNX4fU767sVKoWlToTjYImyGGkqOiUq4u+0
YKDNfNCr2u3V9+uDWLA6UTpqLkAzWFoy8uSW/i2ToDkARY4ZGEoF0u4rYXipj/P/X26+qAonJeqU
m4in/FuWTGM4j2Ae0tJkjYF9YQ8RUVstttu2YLoagTbpWBrNx8DGtWqThRWwBMePofUiF1k1RW1f
v1ddDaZtMipezdUfwJo+XF+GpQEIzl+kHd7arHSMHDU5ZbwO5nHNFZc8RIjOCp2lKQaqG5zHSUAz
8BGY1iHlDJR5yKJMGSDNmquZa9O1tNhCwJ6Bjq9TLdeiDiA6jfD7gehvSVyunXQWlkOEXqVNCdnA
pNEiKJw47oywCam3qnY29nmfBb/sqgL5whVDRGmSkqRV181mRCpOd6MaA+afHh1n3GRGYgL+lP40
p+btugEsDEt8agUFaqbKnUwiy9xr/bOtSxtZAsEQK/3bOhCccGJ9UxsGbvpN07hqX23J+OKM+8pq
V276CyMQ6Rkr0yx7sLW00TwfSX2nc8juUHOnrCoMLPiIiECTTRmsYmXWRmb83bTu62ktH7yw0CL0
jMt1B5H3Wo14PQUll94MSZrdeLIPQ0Hftbn5aUrFyjovDUJYBjxX6ZA7TPWIZvMd1ORTV2H9yuXx
8+HxwmFUxKDxfG6gsp0hSTer7VP7qbqgFfZ9PtjsZUpnw3fo3EH/pzH8zASh9MBaaAYXpZTh8QSE
da4s6YpvDVaymVCVFNSopQnUAlW+pV4h52dRAvZbje+7RrcfVGPioWlNk8+G1t5aRisFIOOkd1UN
XUA2mmvopYXDi1gBQtq5kYvSmCI7QzoY7le095oz0FfbJNMRyEG8LkFkdnvdUxYimFgFokigH1Sk
tI0aJ9mhHspXgZ7Bte221oVIz1GLR7QMhLegq36AlmcIaoe7oupeb2teiPZN0dqlqQx49kFCr0Ed
ezL+qIY14OvS1AjBvXLGakrMBOUjbQ+a1Lg+aUx/t+K+uuVMhbPzObh8PSpYcYH6AUkLs/bNpIVL
LMuNofKVqNy9YYLQg+CA8zjihRK7RAgwAAS69aY7FkYmB5APXcuVXzRXdHH2/S+DGHt5lMsx1kII
kUSZdbTNvTrrm1SyISC/4utLfYinksSE/ciGFo4prQeXFcUEtbCyeOQmpPzqUafuOEprTL8X1x0j
Eox2mLsaRB5KHXVNHVJKN85o3qGkcGUwF7cONC8YbakSZhYg/Q3tTm29uHSSw5zYygZrxbdQMS1X
PHupH8F8IWZvNsmgqSFtkTTUaPzMbem+T6XsIAM1cN3ALq8MaqD/Xn2zQgq0ZL0WTgl03XAJ2eeS
/iEPFgSJ2+8gjw+u93N5TVDbKfRTUo76pFELk4b+hgK4VxX5L7CN/rqt+fPwvhgxlxpU+Ka47zYo
EbVTjszqXaZ8XG/84i6Ie6Dg5iRtC9oB2RLJbAyLOt1JSexfb3ppWgT/bienqA0Z0y+nw6uUyNyz
ivk17qe1x6SlDgTvtse0jfuilyNtRIaneRz6AbpxK3m2pcYFtzYdrTZzQ2ORkhzVqbhriR6Uq0nL
JdMU3JinuHbxua6jJq3oDtkA0OxBL+SgFL3ua5lTBtAL0NeAkJe9DRLZf1tQDpwJCgINO5yd6QM6
VAc1LzIgwrRXK57XivSWOhFcWlNp1rdgdkbikwQNlx03NctodNi7gbTwdZNasFYx1dvbQzv0I+By
ae0clWJ8JpmyUpewsN5i3ra0e8OoLeqEWWq6BZchdC1DfPHp+odfzsgrkPn5ewm4quC2pIxyJKXZ
S2uqRajrdJvY8geBimRXKqE10w0IId842FOvd7qwImJdvQMBsqTrrDnKjbdJBSmAbbldXu5U4+V6
B5crlDGq82R+CU0q3vhKnSOMg7cdpdjSmOymooY2Z+vQo52P3ROBfnkoN5q2bUHA/szIrB5Zrcrf
ZImU95TJa0Doc7D958SNTxGCweTwrp+RfIiGlHmG3m0yiIFO3eQa6nynxL+psxLWlmZVCAxWmeUq
qScl1MaZuG1hbkwN8nl8+h5bzbByNlrqRIgPwCsbKRSulHCgGTdwGTCdUz51UC/vGcD7eNBoV4az
ZPdCbEgh+GlnAFlESqxO7qCMPlg9XlVjjfhgqX0hLPS91astFL5CVH91roWn8w9CzMRLSFe9XzfD
hajwT0YVYiScUgi8dnX70dlZ1MhrVSzno8IFq/one9oVFqS5qjjsGzB36dP5+Qyir4yerCF+UGo7
GovxtzYW99eHsrAviElUs9J43cd8jtLxu2WelSgYuCVPvdZAe+z7bX2cbe6L04JEAfrnSuGEk8Wh
+2p4uZK5qvknmxxXV2hwvZeFdReLQyfLqGWSMSXM9XkvJaCEwenuuxNDefF6B5+6RZfWRvB4BvZ1
Vk1GF0HVVlb8tEEGLe9V8pLG6dx4nEAKfdAobVDbBGqjoSDpiaaKdg9qf8jFgh+22HCjNcKap2Xk
xMR4OuuEdi6bC/ITotkFqoDjMvdMbqY7guefiPIGhRDXv3/BasX0GeijpMoYBznMlfyuTAdfK7oV
n15qWjiQTiZVDFMe1dDhJj1lhZIHPTRvVwDfS60LW5mNOvLJYVkTsdTR9wO1pqOttvGKByxEPjHJ
q1dN0/UyG0B/Xx1sDi7V3kruklR51qD9sWI7C0OwhPAaj0419YPdRCjiGI4c0sYAKudrO8SS6Qsh
teBM6W2mNRFVnX1ix894cAlRd/9y3XAuc6FALlAIqR3L8TwwMhlYbihNtWWV+hm0AQKFWH+ULskC
CcIhQdHR2q3zUtunpNF3OoulrcPaj0LPYj9xinznVGP3YDiN9lzzeHy8/nUL+7D4FiMXdWGkdcfC
uhkBHISETxm3zxXTH1C34udF3vlkwunzem8LUy0mDJ1awqukxeuo7rXDkJsfU9XsaqtZuQQsGKNY
rNrybET5iiqHuBSjHPYbd74BnrUD1fmN33820C+xWEnqFqrFsxZC2KL8ZdYDCXs2mKE2nR/Kr8/R
0iCEA8uY0RIlGVMfVRJqz+sHWTmUZb616Jo3LWxaYrFq0oMPXi1NFiac76j5BClYL5NtPCtVPkhO
trcNQ/Aq2s8EukCJGmao4sJ1TwkxqsR1yjG0Or6yNy7Zk+BaRoaSmSlmfTT3432v9VvZIQGpipVN
cSHuiJWrqk0nJE4pD8fRwDG8iPq621yfnoVFEOtWiT2nqaP0JFKhWNYXxrvZ28D9SOPvipulR3V7
Jfws7bvG+Qu+2CzY8KQKlZJ1pP4cfrDADAO2p1sAXnB8fDOf9SfzlNzLhzhSd0/lXfqSvV0f4cLa
iJWt/UylkRP0K1WQZmk9SE/5dra73vjSypw7/TKoDBKFhVX3NEpo/lpMxqsi3URprUBW6e+mqWMl
JNGQYums8TSb2SNYyW/CKKJtwbcBLZJzJQWYoM9ptUkV5U85NwEckK6Y1ULwEJmR8k5O7VyqptBA
ncoxj7X5EcJ73Cd81r4n3OQrO/JSP4J3jyO3ainr2khpi8gplUPOm3DUtYCk0kryYMl+BN+WQRiv
yjzHOnS9p1fVt06DyFyurpVYLe3L/9AUMccqNUpwqtDHH7EOPjLrjzHlQRbPx7ZivqSCQdWk4dSn
rWeifJPZhmdJozvIEErRJrfLCg9KgbcFGxElmQCBzpjDmigpprAztW08sxWrWJhKERyplP2g1Q5O
OCMQVMSowDMvbdRM+3XdGZeaP///xRkTPcHbHJ1pRAaSe5aivfBqrqEuvWYKC8FSLCMHdQPIO+IK
3s4BADsgqbpztDhQIN6tS2scIUujEHwTcLLYhm4twBaEfqBAMmq1+cSHcq30dSFk6erfszTGYA5Q
dQnn8LwNNOjsGPltAFK0Irhjjaz53M4djQCteUdcjCpHekk0rfMGWmzagT9oyfDcESWoq26tGnJp
wgQHNZJ41JsKdRP2XG8sJTnwHoIa+tphbmG+xFrzPE+qKsaFLoIw1nZwLOpJDnizbzJZsdZ8ZJo2
T3ygEc+/E0B3TOt9lZBlIQkh1ponBcRnexMbX9FMeIHjZZO9YauHJqkzK++9PqQneTKnF60dHV9K
VbYSQC5D/hRoZAoWphj5nM5dE7VF75bdKRuOpj0he5y4kE8ONH0+Zk0Z1kgaDPUJ9JYrN8yFO4Qo
xcMlZSjBCN5GEutzN43dpvXAzbmpQOjYzG6ST/vrq7YQBzRha84gc1Wm4JiKembJL4lVQwHQkLR3
UvVGOOeJ5CmkvYmrFbMpxAOQybWyRq0mmqdIh8aCCe5Mu1/jNl9wHk2IBq2KrBo/tz6w77kO6RZk
28A5tWLeC9uzJsQDivdrlYAP6Lw9G7+k0ZJ34G4w/ziAe0OLu0pXFmRpFEIIKFXIoLEKcQc6vxsS
E5BOZBujjFfucwshQCxVz8ZmsMo2I9Es9XswvwaFpq68Hyw1LeRctKQDt1epVZGDNNNI6tfRym5B
VirqJ9XLl+2wyBRmpiXiIgU0JJhm24eQqYurinJIZumhHS1py2bH2NiWfePBUqxMN2I8zk8gCYiU
UgIf2kz/9FleunTU1qAkCyYlVqTHFR+ICtRLVA/AR7R1UFp3A7PD2FzjoVkwJrEgXctTU7O5MqEw
4LF1IA3i7ExjXrlVL8QoVfBmYwajRaH1VQRBxzPZrGVQD8y9Xt69WKqxtdUVj1iyK8GvaTnafQdt
+EgyFI935d42tZUw+2n2FzKon6RqXwxLyqAEPxDcHhydDj5V5NxzUk2LHEdBdXjdKpob5z27s1pL
2xnOEAesTPTvrdMN29yeTLdWK+7mfQJBSaVS/5R53Lt0QhX7lOn8Kc4S7dWBYNsDJyUkwuWOhkVb
kQ10CmWvzQq6qScc8aeR5V7rFOULkrD9/fXQvrQ+QiTpa8PKkYyiUVyU/CxBGLRG78VQsbB6lHQV
iuUiO33bgVWsfh9nLasYn8ENghKhLjY21bCrIEB/fSgLu5RY+m63iOdVnNJIVkLV6iIUFbhMt/2k
vGvqm3QAFFUsgOdUMqkEDudo6F+HNGiyNZjP0tcLhwhr6Gg+GQ2NpMHT5N+GQwHFKF0Vebq1nXXB
R0TpHFSqxsM8ZVOUOx11W1v+NvTz5rbJP/f5xUeyuVIapnCchCGA604sBzd4BiaQfppHN9b1u4Jk
z9e7ujgM1RFvJZwjnuS4sUWtReunXAI7I5V16t/WuhCwClzYiUpRCi9BholBxKCZ126+FwMtPlyI
Ucy2W/Dlmizi+kNT567ehMMavOriNoG2hZMHMlkQT1EVhkvBXVV8FNpR716bfOVAcNE40boQJWYQ
E0GUrnSi1PjgWuN24MepYhSTVgNEE75dn/mFTsSLRzIOY+o4nEXziNoOlN/Z9sFwqoDreGtKf1/v
ZGGexAtI2RMlaTJwJFsUWqfOe0GHg6q/Z5a8MoqlDs6j++IIwNIZgLXCfhSQELLZqLy26Q9d0XzI
Mgq6ro9iwZLEGwef2l6HdB2L4uadjPTgpMyfh7X061Lr5/+/DGEaE1NXB4NF5Th6Ujn6KYi905VP
vwyGgD6pECnGdCRN0ugs0rfxH2d0p7v6rvfHjfMHKPKofqpX8lifu8o/2zY6Ej2Z5qndYJ6idD+o
7rSZD1ZgesQnPnOVrXUXn4yw+rCDNiDbaqXThdj07/WCay0IbDG4ciyD3tSRqSK34UgwIsHJy9Ss
ZCnBiNrOnQPNzwNzL+8h4HboXB6V3tqb8dIoBHev0tjQ4gkGkCmq3+g/HFwvrxvu57nvwqKIV4uR
15rN+olFvaPlx6JvnHuFgKS41PJ4P1PDRHFEphVBqo76XQnqJd9msbJH8lZ+amSDbu1ucA7F2GY7
x2n17w4u+/tKjsmhzsfCqyal9xSeascmnzIfShbO4DaZNaw9R3+euy8NQLjAQIM2IfOMuTFcsrcf
2I/4oTqaob1F4s1rvRSKXyfrOLqzJ/vF69C7ZiCF/XPjrXF/fIb0S18gRJhZTtUBIg8swmO9D+f0
JPdHua/c2j09bx73mftWBuTE3O3h9Rf3FQ/GIbu/7s/U9meeX2QKNnj79O3NmgzBQrwQL0Fmheea
qetZJOsBeMBcZ3xRcPZasZizcV8arhCNqoKCfsXEcKVdv0F22DV2uLa7kvd7cC1EjmEDThK38KFn
BAeQV3a8xVkWwpRMKJckHb42eXNAN5DIOBhnp8OPb7g3eRy/fD/4teu4lttvDJ+6GhahdxW3hORD
7TW7IaTvzs/8aL6juBbgWsNLN2ssHpeVVVVHvFqletIxtcYXdrAC3HEjEtSe5XWbCXOSHZJtszFB
qoxi703igxT8+nosLbZwiBmY1FoA9mA54Fl10vig0DeVl+uNLwQe8aY14vmNx2fnonoA3dRyfLve
7qcpXjIiIaLlMVUl0E+yaHxPvllYsbMhgTnkmO3i7c/WRSHmBuIsHvXZHy08r1Q4HXK3uVtDjC+U
uoDQ4+9N1e4sUsQ2vsBA3/FW3YDqAZITyWbYxYf4YHmt322cOzkAufgm30h+vLE32n4IqFd9X/PU
z53iwjyId6TJaomF7R1W/cA307Y5xeF4mH3AgrwS1oNyvo3xqO7VfbMj7q/GI14aDnf1qQn7k7oj
nnFv+CtLct6GL32KEMbaFtfZXsKEWK3PEMCSRwtb2pkcfNg1uwJu9VP6GVM3PeJC76LyIZKe291a
95878qXuz+e3L4ecbiS4PZCzRfi694O6IGP0Y8/eph/5fbIzRpcftQg74EscAFh2GH/pQeXXAaQe
sTpA+m9UV/LX1mWBYcoRr2Ysn0s7S89nlcyVTsNzQ9z5u3lvvSQ4IB36E0Tk35T76zO/dAL7/Igv
Q5ec2Yl7qNlF88l6IvfSW3UHdvEND4wQmOfdWnp66QD22f+XfrCDTyjtORtb2BzIfXuctvXWesSE
PlnbGSIxhie7EHnaGnu+vT62hQDymaL/0qWT26MD/Ce6TFHx2tmeAiqP600vBD6Rw4zPbZ0WMmat
oY479Fubp95ZJu5660vnik9E9Jcvl62OyOZ5E+0CUrtoW30w9u0uOVY7LWpfWl99L41AP/WBsxne
ijvdJdjKyV36W3td+YRzCL/gEqJOqklwiezPW94YcI/sm729TXZ0C7aHEOzY28LrfVTOwfjp3kaQ
arbTyql5yfxFKjB5dma1cVQcbEtX+tHcT3fFi7rnp2JvhcVrGWZPIEu9Psol6xeJwWg8xkZXo2LB
3Ga78Vm+y59MnKHtH/auPpHWTW8zRbEyzFbBiK7FGBOqavwcNFVaH6+NYeGSKdaETTyXuI0XrCg9
AFmyNX4UOzCchPYh28tBu6d7wytON+H0VEcWTkJ9R4kCiV4G7OfJsl8leR+331cWY2kgwh2N2b3d
pGzG0fGhegSHf/ynfNVf1Ne2dmMXxDDIr2aTaw+utF+j9F/wY7E0DEIQtiZV6LLtZrBwRLFT+Ua1
IkiwEH/EwjBIqU6TpCOHIYE0NifbuVyDui+1LJxgegXKK4B3Ij70+kZK36qBrbybXEwBq7ZY/9Wy
CaSqeOiPgLYCcznYeNJ3OX9p2LtOMPdrxBAL24Et1n/xnqdNqsrnEzWYLDclFEhyX3psom5TH6p9
vsuC/M76P86upLlOXon+IqoAISFtgTvi2Y6TeENlZB4lxl//zs3KT5+5VHmTqngBFw2tVvcZTi3y
nmh3fX19PGhclw5bpgif1iKiyeUlr77Ag27jMPh43XKdD2YlizRIjNlAcceLIFoINUZfgTk+zVtC
u/9ysv+GY66LPJosNhS7BJAuWL6lP8CvOqfHag8RzTt3Z9zWp/gheeruqvNW2291hrSdDsPTkbsd
dnr01qWegDTIC/1aPtZfou9xH+D6uGv3MzsAsnYT/+qPZKN3s5KdQwHv/3Mx1ykHIGTwpblXgqR7
P+1VMO66EwkuCXLuw5U4SO6av/mpPDU/xLl6glyKf8kctoL1x0GB60pj5cLRF64xn1KN3zq+HxN6
K+0huL4M/9W2PppKrXAD4ZDFzRt8YLtrd+Cp4MouD+OtxHWxC95eEqTexZ7+rA/5LQ+qUOLWjmu6
1/0pdllY7fDvTjwUt5/q+GHHa7GED8PSLVaPYjGUmDzA5aB2DqXrZnD31z94Zd/pBLRlzAj8lxFj
OxeydtNNkv+5/uCV+hFsW/9/qRQ1ZZWbYYn2vtwZ9zBdDxsAK8U+u5+OLGhwhbLOM1YHtJyPUF49
dggp19+9skZ0bhqEJ2EuOmISJ2V5svkBMLnXio0RW3v4JdC8S/9ytcysGxGpUH3dxRlET5ajQenu
+k9fSbC4zkBLRzvO6gW/ndzTb92L82reFs/gIO7Va/obPhtQddjIIsWHSSRsdf//Q2JnEUme400g
ggTmlPsqabwm+srHR5L+dcHNXaxh67S9LNgP9pWuceWWdjTaJlbDN9t/s7wseHm7zT1c8G9/puf9
z9rbp95TEqBSVHiTLw4MxV7T+wvZCOTOf8PXx8J/vT7Cayv+klO/m79hnPJm6HG4FSb5S1m7I8za
ePS/6sdHX6lFj9SgBcxr8ex6V/8lhT/VHnTw5y/Ns/sk3qo7eWr3Gewq6eN0HnbUZ2H2qRyWcy1Q
zCZUmlvIcoS0qcES7L16XDZi4tpho9PRIsi6UWtByI2+zL6562/Tc3YfnSDpKlCnHHbGwbyxgwqX
wwLmYU/Xp2llm+lEtQrqUZlZIT8bzVvHeSmTH7M4Xn/0v7v6B9Okk9Ia2MoaxYzBGvbG/XBDw/Sx
/MJvpnP7gPk5p/du0G68a2W16SJYTRxDENzB2PVT79d89pT7cP0r3I93lM5HK8VoTuSyfZfsSw3B
PSuhgRrpjvLFn5yNjPNjxBxYvlqQKLJm6FoXb5nuyf18bk4QRsIWHXzzvttFv65/ykok0ilSdikN
eNtgrk0ruhnUnd2i9Aa+daSSm9qBv+tMj2Vabgzc2pRoAUDiaABeHW+jzUtDfrRk47lrX6Ft/nIw
59myLzekTPl0vgMffjePNCjlc5FIH7qMnmNvLKvVedH2OxnRvRyiCYlBYXtpdQJT1JcXx20HFW5A
HahVe7bzxU3YTds+9PmWLPLKtvwPyc+0MjYUiHB99BABP1+/xvzt+iq4HKAf7Epd5aniBuQcXMxL
1y9fmqgIRtc9z5CykUaxMUUrU6/rPM0EUNOpVu5JZMMSKLuST9QiWwtrRbiV6+StfCmicjFK92QR
aG16pdMnh4H2ZO/WFjsBBGru3aIqDlNdNA+zAb48cAASHE/Bj5P7p7UjIEqqum28mQ4T3w2c5xsH
8Eq00IlfXdSLGspK7qk2Ri9rv4tlCMTyKETjkTTeSF7WFocWLFgeVfFQCn7qhpHcJ4vN7knGAA/I
6q3YvfYK7QLCBM+V6i1xghhc92OE79KhdNL4nkArZ+MoXXuFFh8stsga5Gh+KlAR9aIlvgXR+3e8
jBsotX/HzEcLXQsUEQfWYAAN8kTsuA9tJ4EG1gIl7oXVs2cBpPg7tdJ5z52JH0SfRS92rcYjcHPk
SMCvS728a2ZUFDNJT3Yi4510Inm/GMSCqKeT4L9WvodUP7mYvqAWmDTyFUyR+sVK6urZBvYSJzdk
E1LoWz/adr5Aq8htdgWLu5MdWypIZbfsXSmUn2ZVuoPFsvFiL252w+0aWJKph2WnZ+fpdBqISBdv
WVp0mMwYVL8GJM4UqkRlmptfra6efkMaov7p5lDg93szgZi5DYf5U+vU8uSYFnmdekVeynnsoBJK
abNXzERrLs5s1y9GVFC6aoTNKcTLT64N0jV6TqMJLujQAsWZ5TYyDq6GQJa9dSsryL+3k3Kbw+KU
aOHFce9BEUYE9SQs27eKYrkBL0c9GmJW90s5orY9md236wFsZeHoTNFCFFlF4Sdxik12KjoYtg7T
bUus/fXHr2xhnY1TLCxu25yLk5jIwr2pG5fbIWdAkJvQPq8Y0EBBPVZbyOWVWKkjV5o5lWUOeZKw
osPs1eWQQSbA2WjargyVDogvx8JlFbXbkBovRnlnzS8F24h0K4/WfTrLHoYGvYyikzTsFhvLuVGJ
S7xJxp+bZp3zKM25SSE+454mIy39os4mD5oTsd+1lRlcn+qVb9C5j66K3XQpYuNEysyfsGfG9Caz
trDvKwtJ5zsSAVxCSmp+6rP+BcvG8o2IgS/kvs0NNwLK6pfrn7GyhHSCY8Wpg9uWECcGaZSLenpR
TBsn+VoOTy9D9/4aZ9DKsQpHnCpglk/WxUOmUCpR3kW8+p5EzDjkrhtwIj1RwRalq4r6iEJ8TPyi
QFruWfBhT7xZqhSuAogG1z95JYnRuZFVbZNBToaLT7YOc3FwWOcNYMXZ7sbpsTam2gEoVZ31onDF
KVfNQ22C0FHPG0nl2qO1g28AzDuFzDU/RZQ1hylubFBVCrbx9LWR0U492x2pGbsF9iXwP36WAG09
coByTHkPE5JNzM3HSSTV8uI8LqpoSIV7yiV7ivl8NLfFPFe+QOcfqjoG1gRi+CecO/wWhgf8lfJ2
uOtsqF25i7l1s1vZ/ToZkdQqBQKCu6eGLfvOijx76o+T+lyarWvPKkmMoXRL49Ti5PXnkrUvAyPk
ZBOVfR9MY6sisfYVl1X2boOakb3AUhyjZc3W14rylzRPz246/P3URnO0fUCipUz5YvKTOQEQMt0s
Vhzw9pxPG8fI2mRrm6GDP2kG4Gx0Aha79kdaOH4XR7dt3t0tZbPxkrUx0vaE60RJPadJdKovJmGF
VXkOh+1W136K7QwNKW07ZNCjzG3YvZzy/DmLB7+yzrIEYoFuhOGVo0RHAjfwk8lFB/xs58wQcR1a
9BoqeavUlJwjAhndwv2cGyP/Dx54iNx0lJMVNvQVYi3eSNH1aEsvGzdqHSuTobMS6wVy5fbUKQhH
8V1dISu3QUTMp+Hr9RW7VhHX8bSQxR1V3FZW2NaZAdVnp34talEe1cDF0YVN8DPU2Is948b8d3bK
9t62Zg61mCVFdWdUyUOEFf8okoZJv44qfkPGqt9VwyAhx5qMDzUTc+/H4pIwmPFYiP2QWf1JNSPd
ksjmH4dXHalrWJlQC29maMZn1O9LGURVdQTvfIB9VPtI5vHbGDeH6wO2YsTKdYyuaYiqiCAaFg51
797EQ1S94P4HOdLeaVTAkyFP/LlXDSBYmQGUWJGNsKggIMKOI9mKY/+qUB9c13Qsryq62IF/whJG
7gh7C+mwlns8wo06cKIUqcUMy4afoi6Qbo6tWb9Bu3g4Jt0kPdk25GB3MS4pBQoCZm053jJV3Uvl
gmzBCOQXc9Xzu3FiMHrKy+KtAFP0vmwb9WNYQEUa4yS6j9p5ep5cx9wx2oCx3EqrhuFBT5DsLG0X
0nmqHgCmaR4gSSY6L4Oxz6HKR2sHxsX8OsAA78EUMg8YreXONOtBBoL3JOhmo3+ECpsI7KaxD7EJ
LtQMwK7nmtV07DtJDyjNtcduMkCXdUc7gKFKCe8g6MPNZVn0YGjP842AH9wZzatlPxomAGlxlR8s
UCh825krEAMK+CDGrdrNBP53viyhtwDGAE1sf5zMtA7KWqJ+6eaDhHp/NYZQrIcPAatgmulVUNvf
qDKupDdEi4V9nsohHQYFb8BlDlph04CNCf9c9NDh0jF65jAPGbqwK+NfRjKds4sKNtT3Pxn/dEtg
Mdi8iXH1Dlvre4fIapW3dfQjrrY4LyuhXCdlQm1ZLg1jbVgVuAQAnLVnuEn7ZuqeM5d8H4ctC8uV
edBByHKJHemYFT+JHC2FxHzr62gjxK59wyW0v8s5SkpUUqnaCqsYVQ34RAVx2ZxSZ4BMAS6xvcj2
10PT2jdoyU1ak2IwLmXxeLK/ZKSGj+Sn9AttroOFp7EagY1DZRdhBTUhq7BOldk4oKvTrabvSm6j
g7imBOY2hehhXkTLR7sbDS/tzdehbR4Nl//4zAgRHati97wxy1y0YSlv3Ip6Sev415/88RlEdHQK
U46RWMABnIvK6KE/MpJTYdPQSsTRWOYYhankS7VMT9ff9vFYER2YAvn+abQ6hug/BHU3Pg6wCi2n
LJxK+Xj9DR8vWqIjVObGIki7pyWEyN1OyNojrvKrfPGTIjnUuCZdf83HS5boIBVa0D6ZoYIRdnOx
c4F0m7Z059eerG2GfLKgKGkRCx6nk+8qlXrlLDaa1GvP1tJ8ayRwTRB9G3KcTWXqfoWCyu/rA/Jx
vkd0JEkhh5lXyrHAnXVghwTc/hmueHTHxm4jO157g5be201SUWG42ANZkoWLEvltMrVkZ0xQy7r+
EWvjox1qlBtE1tEIuesuA821uMubJPjUo3VoCOpaExtn1zjDhcxP2r9VtKX1v/KjdWhIZmcgLpJK
nA3IgML5TdZbIv8rI64jPxTtp26RkAKF7GKPgjrpAFMiVf47bspkY8jX3nGJFO8OGTPtXWrZDOCm
vvWomQfT9OYQtTHqK/FGx39kGZxhcjuJztwJS2C72PKttl8t0Devz+rar7/MybtfD9kVQuliirM9
3/Yx8638L0T6NkLz2sRquxVy2eOgOhsCzcnQ7lVkGUEiGrYBPl756XrbfklUaQ0VfMeTHO0PlspH
Lso7JJobKdzHDVyi9+oTlAk7lHiis8L57hllGxaRHcC/Hjgi8/dQNh0Ec9tz4mwZqX8ssAWRgMuX
vpsMi+FoqTkZwuFbv/jdd/GVAkBbeuwG1GyoxNxBYPrtuXnksbc8X5//FQgf0Tv6o2yXBYrIXTjV
1AqiuOGO38DO/ac9LtEfWtNyT1nSf8ugkgbAVqfo85znORTQo3E3NEUbe62cYQpgpG37t52q+R4a
JOmfoibM6y0LOIccMtWHvKUJmj1d3n0lacbtfcFtp/fiEgw0b5mL9LcRW2X1uW2jt16L+rIyYjio
tk0FnurcYjgLuwhEDduu3Fg+pT0JASFtxtKJKxVJmKYpNXpD+tPo4IgjgllurPGVHaT77ChcsMc8
xvMFjzwLUaWv6MbmXNk+TNucM4wwKwaZozCpkmGPNj7bySxqD8KZhv31xbWSyujCmawogNhxelgQ
tSw9WH20sycxowPZ37ZWehi79FP9IyC0/n/jNOVgDEvCoYRiyOLV4Nz2B4Vc2TNhQ7RRnFuZCh2V
Yo2wkbChGhMOKj0Po3NjVWTjnrL2aK24CNnPonOyAdruaXGDJOSlrrb8L1bOD1cbmToplFNVthW6
5l8hfsb5rxT8eZL/vj7Da4/X8g0Oi0XL7uH15cbFvd2OD1Nl/AZO6yJguuX2vPIOHWMS8RG4fxP5
ZINIwS1osTgL+AWP3NgSZlt7w+Vq8S7uygXeCOkyOWE1Obs2XfxhfONxiRi3lYis9KeIDjVJVDzQ
LoZjsWX0zsnq2nSf8C5+6yxL/KZtnNw3juPczN2o/Cnv+K4wW3QSTcdJw1GWDMsiBuQ3GhNnb47T
9Kn2EdG7o6ztnKpchiU0rBuiJg/msZ9LLPS2aIPWP8WPHcKWhQ4dvdbIPfK5thrRG6JzZnYkdVB3
LPiPnsWV34AbcvFR+0aW/FMikDbR+6IWBYJrIQgqXQpttn5A9SO3hsJjybRx+K7se70hKlkN3Rjq
jiF605YH612vSqHsfn1rrsR3vSPaFTVAEalhnKt4Bv6zVkXisZZlT3nSz1uWj2tfcPn7u50Drkhn
FszJwlSmAZXzw6D6p+u/fy0b0rVf06IaGIpoGe4y9XIk0FAAzxX6iR5yFutgFKMZOHBiflxchu5u
y43lzYQEZeQJBuUdmCrGUBqI6x9Z14hHWOhkT46DvynB7G/Xf+JK3NC7i07UJYa6XNVHgdXNS+XA
aXtE96ON2qPTR1scw39cwv/WnImuUjvSFlSf4XKtm+IlgBVNAu9qeZ7nCMBs4xucBx4i5KcuRWGY
91slwJWCO6Ha4TEARWUKNvJzotguSsErkUPsxZRlPirNcbAULT1C9Srzy4Umx6yX/OKLu3HgruTf
On4mhWebgHPajEJ7/3UQze/UYS7c3o27BUrroimkZ0zdncOMrZrqypbRITXgedtG1pv8nA64J04M
oIBvXbSlhb42i3rDGDOIcUyoi7tc7BcJ9WND7jrT9uzolcztTtbz85Qpzy43rqYr61PvHKM2kna4
3rlnx253lvG9hs5DFt30+cbpsfZ8Lfu1+ryJMnNcYKh+txQgnva4mCToieTz4/UdtjYjWnyxrAJ9
FAJNY9Hc5nMRWMMP4ZCNCLn287UMuMqs3E1Eyc8W+jhiaQGzROvD+Vkvn9IGs4kuHJVRS1U8y0EM
ggZg0t3bTnoi+XMNtOmYf3KItE06x07mJAO2iVvdM6hVRM5vvomfWMng9YYx7yqHpq47h8kY+wIW
if1010MbBzrZft6/Xp/klZfoXWOZEGk2cOELHYMcy66AC1zHaq/kiYerGmxprHYjpKzMuN40pokw
QZo0KlTgvnJwdVKRBA28oaW9JTOzsmD1rjHKqhXslWkb1tb414FfmL9k43GkZA6uD9baCy6f9u7E
Re8vhhjEzM5FXk1+Mkz1EUE6eSDwK914hbWiUEJ0PF61mEyaWeKeyzmBWQOkmAO7VWbQR7OCcFhr
dRCvYVEd8lmQwwgGzT6q4yoLXEB+YZblCJj41RDsXGK4b5tDdWxKd4HDxBLXXo9e313rmk1IEre5
seoeUgl07s4gt6Ef6k7RTZkiQnayd76MULG+p1zUB5jaqJe+d6On2ZZNkLeSP5G4AVEM4Nygze3G
q6RjB+DbLkFnpD/Z0AEIyjhsrlXb7gD5HHeZGtN7WwHm5U21Od9PFdwYxZSVXsG7dJ9Ow/w6u3IM
HNFlp2JIlyMUgWH2QY38zCIXvHYy/KJ1Fu3BwEvPyH/iuzmfy689vCR/ohmeCS9tY/43jfL5wDJV
H9rFbG/qaCn8NunbQ2UZmR81kbyTUe3s0nns99NAWn9sxPI1F0u9z4jR7VhbJLdcFfmOKdsovChv
zTuL1QYKLg23vdi2O5jGdtXXnom/DIhMv8kMhi5rKsLFUuNh4Bbx56HjMHES0ueQuv/JRlbvK7Mu
v7r2En9VJE7gmxYrX8zmfYJoCzR4RXbLMspTL7M/LY+tY5HAFIS2cOV0hvhVytj+UsQjyJ3UKoMZ
XRafpO6PoTSTl3Jh7i13iuKmdWX1lLo99djY872wM9DJluXPp7aBrrsBbVVXwgwWi1PKQ20VsdfL
7rGf8o3i31qk0A4eCAAvubpEVYdAn7lOgQ3MVfY2dfYcpN20dS9c283aETQo1HSGIetCozUekzx6
iIfutYCBzadGSUdMMCsmpemoOaQ0A3LkoZKxN8D77/rTL2PxQVaqIyEgLp51I+An5y6DSbaVvyBQ
/Pzco7W6Aht4kkLhlJ7bknjUuLPNzz1Y78vTpk3GzBBNmEz0laXzXW85p+u/eWUu9Y58Wvb1MM/j
jNuc5an2IJkVsGjjqrH28MvZ+S7sG0nhgK4xzPACrXxe5bhPE68RW5z1tcdrp4pacqtf6qUOF6eS
QZJQ7kPIEXQHNzM21uLKjvqnn/LuC8oZXudVU7HzEAEkU7Dkq2OowEqmOmAAlVyfg5UlqUsityxK
J8pIFRbNd7v+0qvPVej0LnzT8rQtSwTAgSTyHhTpHvRryIJvrMqVDEgX9skgVGxQB7M7FtinxeRb
6qlIn+uOecTeqJGuvOOf3c278Y9ZnYDrQGGnwGyogDq8yIKKSrVXl6wUxoXznWU23ZZ7w9qK0tJS
uF9GrjNT51zZmPKO7a2489pl3Mjd175GCxBW19hRlxoOrqZpdy562u4h5wwRKmCVfZIXYmdnMnu+
vqpWvuUfE/bd0JmV6cDAjszhJID4hLqY+SiaLaHtFe4e0aW90qTpVbTg6UtROOd2dKeTEdnueUCH
xY8yB6rU88X3yEi/wJmgP8xAhvlDPZETkBv17vonrly2/xVh3n2ioplSZZGAWS6j7Hm6MEejeoz2
NRWeqJl76ibR70k1ZMe6aayNfHxlu/5jzr17q2ka40Cmfg57xnG+3st0C5n48ZO5vtpVbaYVUkkV
ohng/s6A33wqinaLPrf2dG1xN6XBoOepprCk5jfiljsryjYSj4/XGv+Xkr8bkhq0R9Q7FyucS3FP
hvQhducHBuPZ6/O88nh9KcPmZCiruevCRlp+nl861R5uD9cf/nGI5/pKVshB867qSBhVd5n83qDi
aLq/svTX5x5/iQXvhgYw9UVWi1Sh6yjDm+fukktPKGoaYIgJ9uP6W1bmVl+T0DEeybwADTVG7r4o
+D51tqh+a+NzmZR3H0BYDsbdgkUZkdYOFB/sXSvI6FOR82PhdM3++id8HBy5fpx0BLW6cRFA4NTJ
Ic77djc6TQEzDjDjlrwB2aXdoletfZKWwHa2lVtODtQMrCHInzyBx2rRgJ4o+sI8OEMmg+uftDYr
9v8PXQ1HI3gtKjSBHHXLoua4cPv1+qPXtoS2mWuC0jFcpK0wI319zK2FnhrwCW5FNIqN02ptlLTT
Ck6sUWwtM9YUN/eGs0xePE2/pMxe0DP7HKKL6ypwk0ywtkphhlE3m3e0MJ1j3PLmcxOgq68JqGMP
MCbswwZJFpw5c7lLSbyliboyvbrm2qhG4A7Gvg8FFefWoTd9sqWCtrIZdMm1umizYmyBi55sAOPd
7hhXaOT09n50oAprbTTqV2ZY11rLFHjOQ1d0IbeyP2ZhpCejnh6nSBAP8BHD+9RSNbXdBsxyVEGO
FOsI/UMrZpU3WMsUUFQAN1Yqx376752O6yJrpCBg4kaoxckm9fr8oY2ebVisZg2EjRrXHyvjU7Vj
rguuoRSULlVBzJCob0inwVy+W+h3GouN29jah2hbLgE+FtwZakKZwEYxPzPaoFfWkcb8BhURaPyK
YfQ5LC2uz8zHC9jV8a2ZMuqCjaJD3S+7cSzmuVX8eP3RH8cnVwe49oszzi3g+3A+goBpf+dMCVBI
3z/3cO1MpdUogWNA8IvHG8NJA2GWnuu2G6tp7adfdsu7A69C6YykFbXCxV2Oqkbl2yaJl/HPiS+5
OogV1+0SgQLoBkfZvj23zypPDj34/9cHZ21SL39/9/PrhGSzWfcqVFH7vaf201BDevD6sz8OS64u
nRZX6gJHBCC64Sku8t/BKjm6yXMlZ99oP4fxcXVMK3NYUsJyQIWz4b5UObM8q8meFRbqRkBaGyHt
7KSONHtUYucw7ct7IspD09BP5WGurnVWZnwuygv0aVDl6xRlN3ZSfOra4epQVjObUWClOI6LzPBM
UOZZp3bXp/Xjc8DVsazNkESNK2cVpmk9WiBq45rmLMV4bCE2suNOLjYCzsrW0qGt3LWlyLA8w5JV
ld8nqGhnFkNNaDC36ntrr9B2L7ykJr4MURvmEE5PLbAefelumf6sXHtdHdkKVh0ALgT0N9ihoRNa
BVwWI5rL/ddoIsc5c/4SA7ahathZavnpIqxSFT9dn6XVl2s7WxoZl5IbOH2aPvGrCDolXhuZCE4u
pNm9bHbMoLUxYwL+s1gfTIhgAt0KbY5qeBA0kq/Xf8nKBtKF0KIpFmk2g2UY1cqriHMD3v1GwWft
0VrKPJDG7DkS9HBkZIASUGM+gKC2VU5ae7q28+uqBrGrb1TouN/o8GrPf64PyNqi087txpnBZm/w
XIbeELfM45Q1IX737vrjP04LXF28LM4dJqMZad/MvtmohLegt1VxtjftNrBE7vfycP1FK9+hC5Y1
GRubsp3McLb5Q18Sx0P6lXlkqre8ZFZCjY5/tnJbFAkpFYSrGPeNzmz2HdydA1qMkJ6XXfy5SKPj
oLk1JDEbofyRcfI2oVNqkvIV1ILr47T2FZfxe3fGQroUh2uPM1ZGjulHNDKea0YgXO+m2UFYcbxx
3q7Nh7bja1ZQ+I5go5Fs6Uwk5b0RLDBzOtMlNzcytZUzXYeImsyEEuSCtVtYiR/z4qz6L0SCttn+
qsXnLmKuq21rd1HyIuGjkGnOMKcz8+9Cia2y2doXaLta5KVTdL0koTPnP8wmOzMBU4F82sexu5+h
pHF90tcmQ9vkA5prThIJO4TI71+21B0MKeZbo5rzjbxkRSzc1UGjZUGnaZEFCYes7f8A+NUFosrz
XRRZ0aFtiTyVreMGIjailwgCkOBNF+YPSG+5rzga4HIpxKd8qm1XFzJjuVOnDmIOWIjdFwVJEPS4
tyRVVgZSh5WKpGMRHQYSAkNMvZR235ca0tusqzfqhSthXgfSA0pXEBmP+PELWh7JMnydTfX3+ipY
WWw6eJ7mblESs6Fhb39vGrZrYhoQ81TS5VyUG+fr2gBp254OzKzKcrBDI37KXe7baPX3ZGNwVmKX
DqE30RGfLaqwjBm/d8v8Ka7EDybMl4VlG2O09vu13W7Uips1jUhYR5BJcewyvYfueudFybhsRK21
r9D2fMLQFSpn5qD0P3sdiPNzM/iqmfx0S0F87SO07c6Fk/ROZDmh07RWYNuNfdsXUbyjRjp97pDS
4cZJPFMZQx0gbOMImzz23NH1mfrk0y/ZxLtDShCOdllalmHSmID2FBkIJFmxDC+0ZvnnOmaujjdO
W5CfEwGel13dTfLFVN+ZeLu+01Z2sQ40XroJMsVWIoEQzSt/trhxtmGislFqWdnHOtI4panROj2i
OQL5TRoPf2pTvqos+dZI+ru2tpwqV9aprqWEFhyINgQXwpFVRwe5p4e2H2QTeuLHrbPlobf2FvL/
U81zw01t0c1hXGfP8ZQ9zfNwR6R6nItsYzWtvULb00jEByoZyEmzejKRgzbTvcle0+HP9clemw5t
P3MHemcZzG1DHDzdbnbLNvLMS8NakfK7wVLrqyR99uX6y1a2tg6BBr4HHCKCTSEZZEbmpmyOcope
2rKQGw2xlbWrw4Bjk+Qw2EH5qxjpMZlcyFGpjYUrMKf/LXa6/8H7jjTr4hwcaAtinJ5B0UeKWvu2
qqobVLnfKIbRE9BBAmQNhgrXB2xldnQQcLUoM2ID5EPwKQkYi2w6wDzGSk49d9VbFWWlEVhLXv29
/rqV+44OAaYAE9jKmRfIAg/pD2o3Yh9npbm3JsuIfIbiGQCKNELmPUm2dTNZWRS6phQ0zwyLx/YQ
Js4uqvJdUZ5ov7VB1x6unejGAr9Mg0S49sSmBV3rafSMJHlp1LxRmV57gRYBDMlFKrohOveDvJ1M
82fLi31vGN3GClhb0Nr2txwrhhA+iNRyNB/rGEoRWWz1h+vzvfbjtc3vorsLk8ZRnC3jx6Tulg5w
vY2wtfZo7RSHC07azcNigEx9N0KXgM2pV7ONJGTl4ToGGHozF5+UOTrP4qGeGz+RT7LLN+5+KyOu
w357SECghpQa58xsnssS9AUoJ21RYOx/mIIPwoiO+cVVv4rQNIHhQwx3Mq8ch/ovS0vxlLPYzP2l
43CWdzN4ZgMfSvy+zr6SIVt+SaTqQPoQCuVTQE6jnqlThwTjDMl/usvSuf4hRWmjXbtkduja1gJa
i+p4EEljjPyyAFNtYY2AJn7Sy7tStnmA5pb943K8+JHKxrBoI+nPed/fO8YSoVJQMeGX/STe+qqB
sLBwMgHhSsMAooRH1eBNaQ/sFxRvv7Viop1XuWp6kdKFmmouS+mnUoHpM4nE+MOMnMqgHQx630UG
cAS1TWW6E8xRL7bFoOEz8Jz+yrIsMhFBE/a6ZO7ijxK4ZTqZLoya5/arExv925gxN/OGvGIBSQcP
Nk/JCVBi4iVZZJ/BKYKTCjOh46Rk/wKQ0t/CievbJEHc4laSzI9FmldRYIq4+ZlAtcv7H2dX0uM2
rwR/kQBSlCjqKnmTPftMJpNciCwv2jdq169/5Zwm/CwL8CmBByDFpZvNZnVVlpDaa/PcQlepGA7Q
Lm2feRyqnSmr4kVO44w/tz8bPjbgQRrAAtm57TElEfxK0pMnIWCXglL7l2Vze1/AKzzEnNs7M6bG
NgQ32yayUzNowT3lV2ys/J6Pte9MprObG2Y9Apff/yEGHiTuMwXPWvRASXt5AaBSLknlWX3RfTdc
s/iqDAZgMrXwgtGx0S8tDg4BEuWbcYiZL2Qd35uTGYHjaxw2BohGhm0qI2C2RNX11gHaPFXuG6ie
VpvEbNLvJJ36lxIAmG+DFZNxazW2k+2oabi53xUyu8NddA7mnvB6M9GSf61jd248h5vJYe4jBuZf
GIcQMQNFvZ3aAOCHVGxGqxw+igGqnpvQdsotcCp95mcNo3veCHYf80S8qDF2KLioUJvT4d3woHo3
V17e8wx4bg7cJdiIjcojdlbOAeuHzNo61I5ONWRRd06S+OCXsg6AdDXeDDeAawLpv2TGzIaNE5nF
LrNL+ex20xi4HQhMEOkroEB4pragwi12Mi37M+uWKImvqhasCWnG/yDXb3xzwf77XiYpDCcqStZu
G6aqgEmL7cvY5k99WSY1ariK8j4BwN3ZRiqZP0QDMXFnVsM73nStdENVbCl/UKpotyWz5m07GPYO
d44BECDbCIqGZO8yHcUX0bsop6S9Bd4DXnmiLqfnsDSag6p4ggxA1586xym2eUXi97zE86QAiduH
7Brj0BWFsRVJ/obkBQ2mym0aD+Sp/fc6HPE5xC02U2URD6tNjmTOk6dY0DnbU9ex+YrPXHLI2jHL
z5hEuIL65AKtgLVINwJvNH44Z9ubTiqdO44Lq4p53Lan0HG+haI/QxIn27PqtVeev7CjS35ZO2hN
KwSNtumI4/xIlBc9De/TD5Cy1ffxl/HZ+G5+iI/hrX1u7+WD9XJ9UAuhvQ6JjmpeWlEsUFJUz7mH
JwYJfFI6G4mnuKhBPj2vFWlcXh+u8zakddxMdsi6UxlT6JI6QPXkZva7MNYS8QuBqk74LNmUgnzA
BN+LC5kK3oJDkG/C6KXqQCdYzbvrE3Z5GI5eaZKRtAJ1wtCecpTG7fpCNm/J2I9Q4jXWiN4ud8F0
Nct2PLP1Nao8ccWgTJ3+QoXfgYTyRuz03zemT8kBAIa4JfOyPsnQuSuaZlfkCfjrCrISwl+OXpiu
X5nyUjLbCHEjFdZTZFtfEbvcFOqyv5WKnz69pApq57bIT4oqz2GAiJngJ+ZP19d24cN1QFLfW31p
5SaqtI0pAOn23nXCm14NmE5Zltu5BdBWPJ/C7kvL/wAW6InyG+/WKkGXPv1sFJ8mpqLgrqk7yzlG
eGe9Lzl4M4tuXBMtu2xaqGP9t/XJtWeOApb8ZFYJooecnTrbfRiS8r6JCMjtK3KTE2c69qlthQTi
E+tL48ofC+r1gGR2iCquL/BlbwdJhX/HMbomaLRBon+qSLQxmiiQHQUdZYUM623irUxHPNWW2/C0
G/uTHZMhmJwOsd7cIe5wnfrH9VFcviIzHfKE0J3ath1Np57XuyKukk1S8B8IvhBtz9kLbui7DozC
1ztb2lja/SwPU+SjU1qcjLTwZBeQNdjq0lpot7OplODws2h1orn5C8qcodfS+aztYd6l0GG46e5q
6jCnRhZjMfSudSRD9qbE9KUuphVvsSDsbOo4p7kr7UnmOdgQXMpe89JyDzx3I4STroH6YuSAQHAa
1t0I7Zyoi3134O2LqqpwH9YT2Q8Wcc4Up8SI95079L8bMNGB9sfN4swbIHjhI0SMd53N6Z1ZNvHR
oMbwjKpG+k57A0V3rnL/RDJEKZljxlCIy2tkfmY7Lh9Ii/iBNPb4M8bjMapGY/V2fTtcPpugZ/Ov
BaV2jFg1S1FmNldHMyzGjVDytS7Fl9va1zyN25r9qJK4PDVm5TeD/QNqBfu0am4Kd0wdfxW1uJdU
CryXlsyCqAoPYVXuItLsqjleMZjL1gnRin9nSISh2XZyrE5gM44O1sxemcn2kUT1rtGKV9OF/Cio
2Ff292UrMnVUVkSgiwOmkvKU1pmPbKYXZf+r+XvZrWzypfU2/x3NIEGBG0u8GDEK1t1asOxryDL7
2Ne2uTJhlw8XyDX820XmmiHY7UacKRVkcgm4Gfqvxfgl4r3frD3oLE2T5mzwVjrHYQzszsjFAxhW
wWVc2YdZ1Xch+B9WTpe/RVv/jd/BGPzvSMJ0SgGayhUoaP1xF0NG1fIbP9sQwzN8y1NgktoY9/2W
7KR3fA038iH/yrdr3V/21KaO5LKiCViHrDBPY1/n7+UQsV1Xh7S+bafp+C3HBeL5jJ07peXvygZv
AnscIXJlrdECLH2+ZvmUIqfYmuA0imrhu8K5c6Y16Yalps+b+1NwNIyxmSArbkKfTb0id/zMc2d/
3V8tbCxdhDKpY5rNGZo2eRfkFFAsG9XiXi5LgtT8sIZLXbARHXVV1ZNNKzGiVDMED7do0/FbnFvh
1zEh3K/MOA2hmJauMfEsDUoz+tSUnUpzPNLzGfeC+rGpvzPRe1W6kphdal+zeCtMCuQjQOEXGbt5
xnmZfgDE7ZvtitP6Wxx7yRA1c69MRQtk+KwT8S1fvA/3oCXMv7Te03xUUPlVB/Mb+C2sV7LLN9D7
/tZ9Lb/mP8nLmHjOxgkQra24hAX3qaO3RF+mcxhGeCJV7h56WPPGbYpXaddqe33/LWxtHbU1Nx2A
IxNnYNV254cmrBKUzdNpZaGWWtdO+2yy3LLrQswjZUFfZz9Kp32+7cM1cxeyqShYrq2TGqoECam+
eAUjAapJrze/NPGayWMLo9rLstkpH429IEjW2GNcQ5FxjcxzaWrOv3/yKYgdmDE4WFkOHmKlxrtU
uis+Zenb2b9N57ZRi37uADOh5b4t7mchfVS6rmzJpQ/XjBtlgMbgSgaARtb9VlD6Gg25u23SNbuu
2WDbvVnap6lzvKz5mkMvNJyaG5dUM+oYbFWjlTfmicfVfcudbUc6ZwtW/Hll3hdmRodgcRVFsRk7
7DSyKKjrCgFb7q5N+4IH10FVSUNNmxDqnMYzd3U2Rqh1kw9mmkcehIqU74zOTe/Ppg6xwtOEGCAu
aJ/s2sn9uB2aTZhZK8Hawt78D7xqRPkFSCv6U2q+2VPt9TWKpKfb7uemDrBCLakZWsRCzVY//BJk
/uCR9ZFI90HS7DbuRFNnKA1dR7m0HGBdDGokAO1G26FJkSnnM/chm1NvrxvD5XsA1blxE0lLeE3A
ACKz/uWAtfA4T1MBNjJLFZAnyMkX0vKm9/BGKX9f7/LyuUp1TaEQRNGcpok4KqvfFtDZ2gh7Sjbc
hWBiYt0IVTR1FFmmciIjoLBOhhoR9FhZumtCcNU0deTsRsuw8IBSV/1xGqtqZ2f1sHNY0hyMyukO
FUnNbyLGPff6kJdsVvNmfEznvBAuOzXF5OLhkXb0G4BnEIO/3v7SftdcWqmiQtbnY8oBhSVjP6zE
Dtp5rWBhySloLm3OnEm5TtJDozDdu9N7xMMtwt9dIv44ya/rI7i8KUwdaNZLo+BWcw5BasezK6BR
8gOKYD0AHlbmaGENdHLLrHdAPuRGkKEuQtcPEwly66pYSZz+rQG+EMvpKLMxqp0pbOETgKtp/U46
0UvUFupJ9b3xcFYaa7wc2MK72SVFELNC7UB+AAHN3qjeBnNgymvDVPphNtffrs/o0ni10MVJURUN
B2Kdwj677wfjRczzjU2ft+GnqGKybOTlU2XiHdwJ74u6j5Dgi+LbTgYdkGbIpEoahstKFvXTocMr
4q6Tpb0S0S2Yyn/oL63MsboKm3lof8zGI4is8Tj/cX3Kl9rWzNyMJ2lldtyDT1LtiinyqHS3Rfj1
eutLJqIZeVYUyAtlMBHV1l5E7pIh32MTeUZ2Wx0sTvp/13V0eJuPeJBFAZcIBij+emNifaMlXctz
Xj5tTB10lkdlYketi3AUin4eyZtvhpVtwGCOoxTiRymLIEmerBWlLCyHjkPDfdo0C4neEteGkm5o
b1XkRJ5rhCvvPAsrooPOHNCGJU6F+RqGFCRtQ7k1WdV4NBuf3TFdg7YtDUMzZJlmCcQ2ASS2zsFe
mYhnq+hBXX8bMMvUYWWV2TcD5AoBVIaaeZy1Hgc+L5rW8LcLfsg6//7JWYz1aIRD3hanoim+ooTv
rWjZ2nvSQsGZqccS7YCiHLuCkxvtfjvVkPZzEvnOIyOC9pUFOheQz6VgHC1F/WOYkgcSj9+zRN4Y
7OtElDRDHA4WPZgkkiofpI/SowHy3C0trDWuy6U9plm97bAadKy4rYwuf3Wy85HYVIcYCHwfz3Pv
113L0hpphl90WVmyGWejGOKDylo8nMVP15te+H4dgUZjJ8xnhUroIrS8YngYBdSu2B+JMvHrHSz4
FB2FVjiTnRRDaJ9ms30t5sSvGd/3qJstU+gIWeBlrW4r2YKSxL9bmcyFOUmws55SCveFZDye5/Cq
uGNpddvZp6MDxg5E7G7S8xNHDJ47X1i00vDSMpydyycrhKhmMQB1RECFlTmecoviLQSfqT8LlexE
mq8xhS04K119kTotc7MaA8hQpsvS+xD/zGwlylpaavbvIKbGJkxkAwedGoK3/k66mTfNALbJ2qPl
K6nzzfU9tcApbOoMf1HSZDIO8ZTcjYmzlw0TENpMy7dhIOTAQDIcbUkuc0CzHbvz47rJso1I62gt
jb3wAUCp/TtUzq04FbbCS3kPEh6fTNCoAl+iB+p8kFEyA6wzN8XFgMn+21ODR/M44fWAOkTwjIfT
U1o5tyXmdNgOb/A0ZrvQAlSN+WMcsx+qXOOhWNrPmsfKLahtEoqtUJJkP6kHEr449YuV3MacYuqE
hkafjb0c0L4DqGleVCAGXAmeFyxE5zPsTCZInGbmiRYQNgdZR7aDRozply2EYK5v3wU70UUGkVXu
xnCSqJYXxYaxJ2mWb4Q+qYbtDQXw3o2Ria4xSOuSFj1K0E9gpPAzGnpF/9sZwu31UfydkQt3Kp3a
cKyrEeEuTqVqw17NI/fzY/PF+emeqqDZ2k+Tb20Bgn+Nn8U38ure02N3lxyy5+x78Z2b2zWCxYWz
Uec+zIuwy2MFgj+bFG+50953k3mT6Zk6/SEIFaWjwFR+ImbzzOruXdR05VT8u9aXJk9zIF3ekaKt
z4wzkEABWtepfBmF7WufJpPPLTLavpPUk1+Uw/xYOBCRSZqBfUQmV48TRzAOotBwA90E6wgOFqQx
Y5F/N2YkNt00i0cvtWTrTbxlP6K2H3aNIuQxz8F427d1tjfq0PHtIRQbGmfdTRcgqrNm08KtTHJm
xZjy3wbvdrObbRrj51ivyZpfdipUj1UyRUXZQ6Yeok33beJulT0GGQS8jI/rO/py+6apuVrosNZ9
j1LZ06w2puHhKgo6xW/R2K8s+tJW1Zxi1aIejQ94BqeR9UgLkEP2+ev1T19oWie4G4AK6ZEQw7Pt
zJxtUU9ib87FGlxxYWL+w3AXdcMQFVyd2pS8K+kcoilCYVUyPle5/f36CC7fFSjXvaIUOYTGbAIR
XTXsDJSGFI042LII+twCQUHxVg/dxmWlz+b6gKTgpjfj4HrfFzNo6Po87k/RV2k4pDOVao+j8Ryb
w0MV5ff1GRHF+MPcDitRy1IvWozX12HXNXiwPMZGV22SvOl8oLuPtSy+pylPtl033tjTeZd8Go9d
mVFPUJVxLHP1HSj6N5ZARbMNR0Dxm+mP1Y/R7vrMXTwtMXNayOdUzlyPDYo3VJK6fpQS6vdscry+
XwN2LPWgOUpK6jgnHWYNJ/HwCI3k4Snk0LhCoVWx8hxx0XgwCM3uJ3Nsgelx6yOy+j/t3Ng5HS6o
1yfooumgbc3mwZZp9ImBz59StXeNN3MmW6P+k5D8thXQWQ/boWbQpM7a4zCj7MbL7DDdgo3L9qZS
mSuOcWHn6lhiSgzHscwwP+ZDln7ElaR+BS68AFQcgLnifu85XdavuLKFBdeBxX1Fp6KfSXYE6mzY
xHUK2orW4kGd5muVUUtdaAueRn1YzZDBCFx6h6KhrWMeZN/cuCDaipdZ4xI82deQH6nyPURPWcCs
JvPAGlM8X99UFwNIynWI8eAmwNlnTnqsaQLVjhH4nB9JKpyXvmDgss9pVvtj46BMeKZQAbre6YKV
6NR1ajBl6NYyO6JW5X6qjNcQvdzWtDZlbszLNulVfrQhu/3YEftPBxjUyua9/N2gO/nXGRbGHEkm
kv5IkwbU3o38XvXxGr/KZcuwdfRm0ztAMSUoLEfwkP3IwimWXj1Y6T1Ymeu7fkZZk2+AXmMlo7mw
cXUAuJXxVDrwrwG0z39mk3jjfPpegeXx+josNX8e5adzY+hRA27MQ34c7bwHYnosAuIo6kUugtLr
XVxeDa6DwA27cbpBlDbkvGm7DSUf9khvrtEIL3hbHfk9lnUXdSwB+KYQ0MJ6dMvRy1MB/diX65+/
1MF5WJ9mKEPF3qhyVh2tyB2+d00M3Gw3u+MO2MMIQp9SxPvrPS1NlHayTlZHe9ZTmFtK233TuO5d
3sXZ5rbWtVN1gOSfibeQ8gjam27LJEjOpKnKlWzWZf9k6/jeei4s0XV4vG3PGrUFMax9ImOw94v8
TEgDOATSsr9aVrzfMhpbFw9XOfRXTMesj/NcvJRx+tbka5zXSwZ+NpVPC06nHDzLxKmPfKojn0uk
GvLevrfaHPVqseXniVphB7q8tWwd8puPVogSvkodU6N8T/pi78bWdkqNQ9k3X6/P02X7tnWcL66x
LdBAvTomk/Eqp+aLcKbvzQTCudva13ZVH1UxsbtzDgMhgYpR5peA4FzNh+vNXzYJW8f4GhPeiJWL
z5/Y8FBWJejdRL4m9L00/doZlIBePnFcpaB7LJkHWhsDOAB+B4maR8MSK2u8MAId29vlsktaC2s8
Rs541xrRsM+a/LZQ2daxu4Xqy2a2rLM4M8qlwyH6VY7U8afstrjJ1tG7fJAphdS6Og6K9r5S6S/X
yVEX3azNz8IGFefF+WRtIDfHW0EisUGHrzX/2k6PmVwJ8i/XRVIAaP9tOzWQWjfssj9yPGxaG5qM
fFNjseG1iTF+cxhX38GK3b1X4+BspeiSUzJb08EZ6LijSci2dQiVhbY1I5QGg0DLysjPjiPvGw4Z
e7q+xS8DFajtaCYE4MscNXEpgzzNmADXS9s8KzexHbC9ABfMqiQ6pDJvkGruXRuQ1LnYKpriRWKG
UFUq3K8JRBPfDZmR7fVPWnDmOjhZFnMRUmRFjkkpT0jm3NWRgO6NegHA129r+9mYyZoqxIK31RHK
ieirtGSOeRz4xjDdHeTHPbMiW1J9cPcm7BY2gjbFvRXhVcWaZIB1/t20yeTN8/xQyOK3a6+t49JG
1m4YI4W41lxNIkAVGrgK9o1p+NFQrJzeS61rvqpLLEKqGoXX8eQMO0gFlo/mXEXf5Vw6t3WhY47r
Ds/BdORGYGNvNzWffcrDfU2aNQ7dBX+rY44ZgG3h7JgyULSsN0ab3w8FHO+YZYfBhdTx9c274HB1
tki3FcUYVYUMpPvV6f6YaiXCWVgBnR3SgIoieCETI2jp3chLf+hfI8RQ1z/6r+jCf5LDcALnXj+5
QV7YBpm6WQZEqvpkDIzdVZFDPSivhnA3Ea2hhppVv6HVxbciHF2fQp0ealr1vB9mcAFYoSW8UqIy
bIpCdzsBBXnTFcHWC7BjaSSo1cXAywaMAJDsauYnu8i310e+NK1a0NsKGqOwG6035UMKRr8iCUzy
63rbl3VdMauaTdZNzKTZdfj0HnR4TTz3vsMqL4Gjz5tqFw288RqBu+0I9gOQj5OtM6crT6MLjs3R
LNYyekTJDZWBWXWPMoy80e68NM53U3JsqrUHn4VedOxxU6Uktuo6OuaKAXdE3CczAjNHaFuPs+zB
ezKRlWztwkL9B4jsgiG4cMvwiHAmPkhUDe6cqfpfwsxqZSssWK4OQOZQ41KTGKOj5X6tBsghO9lK
GLn07VqQoWjozjQTMmCl+YO3KtuFiLC5BN3E9Z221MH590/mC0i8gAwCkcEwWJMfG7H9WFHVvUiZ
RTfOznnWPnXhINk/uyU8RKUOHQ19Uqw9bS/Nu2aCHShvRxdcU0GWIt+u3DHeVPnQrXz3OelywbNx
7eyVjKqhG/DdE5mkB66SD8LsH90Q/ZxL8ymcBPUmw/bcWuyvr8XCMcM1ox87qyilYYjAScYm6Cn9
4En22riqg2Zv9XK9k6UF16x7LuzWDh0mgyiDhmbxklqtXw43IWhQlK0lsJI4tu2ismTQquQhYupX
mrWPom/eOlL6NGbvGb8tO2PrIFxuJBVSuhiIyfj9aEso+d0kFYFRnH3Wpx07AcbAKrPBmVZmz0UR
vaXhGqfKwpbVeR5RmNzkZVzHRxYhPgdrpT+D1mjlMF7YsTrNo4Eq7DICAc7RTN38FUnjxPaRsETl
SAnW7pOLOxygkuOgPsbZcYPGLaYbYzAdaRsP42gaaoqOJsiubB4/WMNpmqy365t2wTJ0pG2WT05t
tBhYO7d+ku5skvkOz/1CrFG+LZiFrt8ey6afsDbx0Urb1MvHQz2BjxECsrf5WV2oPanq3A1JDOX5
2A5SPNqCVv4ZLHbBbROkWTU8rFmqs1VXjulVqMhX5LvIno32tgXQ0bYgNKK4asKu0xSIThUR6SVw
55mo3uJI0BWPu2AcOspWlb01DQz+nA7GgST2rqus95smSMfXhrFTu2ED6WNa1Zu5PYhGPeBi6KmS
7G7r4bx3PzkN7jaijhXCjDT/Y6ePBrWfDPnQ2fTpevsLAZOOrWUlhSwVRVhmZwUAP+H/ICEGa667
Ay3qr2XL1qAkC5doHWWblbS3WSrhWDuILiO+BJmNy9RmymDZw0uR3ERCSW0dcRtOFp2cUYjAGh9l
pvwCChmiXLu0LVi0DnuDjJDLUV6A05T274mDKuIhpW92s7beS5tVO60Hp6xdOSkZFCk7iNTcgDrs
9fpSL326Zs11b/cUpVQyoInl9SwFbG9CWfLaRXOheR2bEmUo1jYhqRZA/POH3SE1AjJY8Bzm8HzX
B7Dgr3UgbTczzg2CAxRHsopLL3TfxzYDj6mz0sHC5OvwWWQRLBBR4EYuqvotb5Gk7J0VJ7T07Zod
pzSPcCwiIoYu94Ylb25q+SMkRVl2WwSmE2pZ0A9FFX0WIgSI+p2CUwqsQTnbajDkyrVhaQznafvk
i3qajsA4wBcJ8Uoh2WZwUPC9MnljFKMzw6U0nuPUclDZYbZ3Lhl9IoeVbMWCm9PhsqNTlXwq4OZ4
zq0POzLAjjlFf6qwYx4pafOa10W0Mk1Lu0gz4SRJ6dBPPd4Qh3LY5kaebq3Rtlf26NIiaFY8JmDm
t9ouOxYkLDKPNSD1JWfFzWosk/sMkhArU7bQkQ4wjbkLqi1A06F1f0/bZxE/NfIHZE+v2/LfM/7C
PUhHmc6JEtwWKjx+fDwGxvbxPn6x9tb+NHhgOPUmn/hAnHon6f+2vdIDFs1v9nh+8tkGAZQHzPGm
2dCjfZzfy8DZ13dT6UFn3n81Np3Xeb9XvvLiZY3ocbVTg4UaEpHtqUiHR2GVdxBNW5ney7uE6FH1
6BTuSFBrdKpdfogbe8dbuvJGvtT0+fdPdhqVceIaBMIt3HyT5UvqruSPLnt4osfLFiiShriG8MyQ
TKE3MddjIX3i0cr7xOUIgejBsmmXJRJBdXkElWL00uaGg1jf6TfDnEK/QTLuE5B1Hjmby5Wc1GUA
LyV6/BxxLG+oivDUZA0er/Nqmt+yvBe7GYmXzWyVeef1Ba1PtLEYnkBk9IADyAbyr4m7bWRl8cmJ
pLVntcUKf26G4ZtB49DE8TpbB1NMc+zbZRhDF15UHNoB00CCTCFm93iTNPc2czuc8KXhZ8zpvxiu
RcoXPkZrZTMLK6aHvm7iWoVtY886YSOea2XSrYiksSO2KFc222W2nnMA8e9uIx0KLUvUcp5KkERX
vn0GTnBpfB3KMi0DHtqV61tRZpwGA7THoBkG42mmhmNrgu7YjyhpQ/yd5htuRO47rXPLE27VfYSY
oMnvnab+CV2ocPZTM82eypYa39gU9u0WRRzDg4ghqHrd2C87PKIXF6atwyE0YLoBmWdo2PIyfoOY
o5t4NUGR9pgPNwYyRL/3JCSkdtNTNyhFIX+DSLlEMNaLyvDcrk4SLyzAVXZ9UAu+QL+h9EZfggNT
JEc3asPKw8mEq65TiW/Xm1/aYOe5/ORq2j5RUZ834ZE01k9HgFDiXJufJbFYOe6Wvv/c8acOQofW
RSFixNuSPihpPtpt9Xb92xfWW7+RyKGnYw/2feTEDB+VLKcumR8SAJi8oaA/rvex9Pm6cYAIm7mm
4eDz21dViw1KKlZWdunzzX9nBjBWXiUiwgNbOB9J/GrWyZbVrj8B+Xj94y8nfoheeAPKZ5k7+eAE
qIa/b/pwZyfsmFRPMc+8ugIysTB/lzHfXu9taTxaYFPC8lRhECdI7fHFpNXXySr2mcViL3PXynsX
+tDvKJZh15YhHCtIajkfOFUP9dQCwuKweRM1zcrKLBiFfk/pawIwdY0Ub8/TV9HyO5uOLwh3Vvbt
UvNaHpEqfLcEhigQPHY/8PbWvNSZBGsDqL+H39cXY6mP8wR+MruRM6MDPEAEIS2Go3KnpPOapjM8
MzHhpm7r5Nz5p04A2AdpQ5OJgNbGI4XEVGSUQVwPK7a3NIazTX5qPiQRHWdAWYJ8tJ+bmHyRNQLF
ot/e9vWaaaeqVaPduCwIBfHGvN/GEv8Vm9ta16y7533TDq1ggRJ7gjt6CNY73o8r3375OkT0urda
jT2t4JqCxNjJ4Sx5/o2Lbj/Ghm+K3fURLNmaZs+AmTaGgmUFMpO/q8LIvcGh1ONOlvh20a+EcOfF
/O81gui3FCHCAkT4FgvsZvhCoXPgGWJ4uT6ChVnSrygNJNXc2DZZQEt30zfVd6udM79IUNnFwaxa
xfXrbR1pFg3aexExUCYFSpnVx5xNbSCrsttkrgp/lTPQjzm0p1ber5dGpZm2MbVDDIlKEbTG7I/J
gVvuXaoO+TzvYvbl+oAWXpqJXhmXxBAJQbjNA3N0UtNLxoH/mkuOiqxWheGWp0z6pBroTs1du2Ed
HV8BJAISKXYMa62wf+H8omfH8NkBNOYIlEsbnaqqOySDu5tyvhlodCJ83ie5i9PlJFm1shOXetPc
Der7ZeHaU3QyZx4QQ0C9Q4LavryD2d4T2eyaARcA0bxdn+KF7vSqP1M0kDxoRvCO2VwcjMGCb4Mk
SBBabusxWDdoUs8EGZlt8qCNq24lSr5c+EuJXvBSt9DQrQ2DBaApMDybTmo4RY3ZZxvaFeGjmze2
56RSJF5F5LQBtYz9bsZyDSCxgA8jf9VYPq1qzEST2CK1oI8wzm9mBBjNSXYTs5BKNlMHKjXpcAin
jgF8C7F3CQmGFLVSpKamR5Mk28bW1KHolE8fU1O4Kx71vKcu+SEt6QNeYd5A/dMOmDs9y7Gc/TYB
K7mRjE/X13vJ0WnudOhZIcLEsIJBFCr3WqOzdiZY4tbY7P/W+lwYgV5AV9hgh4FcjhOIv5iWeFtF
w0sFjMuIJyuGq1suBHBi5RmvuRlk5CFs3rICNDVfEjDOEvJmQ1zFsh8TPIDkLD8IIlcmd+Eo0avv
ajJCPiUE6D9FwZ0yYr/mhyKbHgvx9abJpZoDniJV9NNgO7j6hV9K3GVRK7yybn/vwZfmVfO3vCMk
NlUoAhSqFIg1LSf2jREU4MMARR3oxuTHabZc8KiP9jZ3gLKsjNzexwPQvcWs2o0lOPt9fZwXJ9J0
mLaJFBAxdTNLcRxEfzRE8hYl4/cpkcckKq1bojpgzs8O65N9thVlEWWmOMZJkJQfRfa/2Sj8699/
0crQ9jl19KltMoUCOt0QlOz7OTB5tB253CmxVkm9MD16AeZYIwns8H4C4Cz8WRHIwlUtYRAITz5Q
5xJcH8PlDYFBaBuCsTlubaeCrgOFajN8xc4p1Rdall9ZV5zSbHzkyfDG2KQ8g9iDB6jAUwK1DC8O
13R4L8YA+ITz/H6aRzcam5opKztBJzzeR0aKWCNzisfWrv7P2XXtRo5D2S8SoEhSr0pVrnIO3Xa/
EB0VKFKRFMWv3+N9mq0dt4F5GQwGA1kl6V7ecIJXNCkNDsHK+k8+iH/NXPhj7//9H39M03baZwXf
s85j5gbC6i5//3HPf3+cH139ogyXpFFKI9lD5fPNLE9q+v3frntRgGtXS29Ze34C8y68nYhflzZt
t+rvV//oQ744LkzKu8nbZ31m6bq4jIPLmaG94jculvsnVeVHT+Yi2D0iI87i2p7VPg9XqxnNwXNk
/vX3X/DB1S+PC4/Pw4QufT8Tnaz36WL0lbH1+h+vfhHoqweNx1CF/BQbI7NWmttx3T4jOnzw8C+z
PethrcVSKiBqy5rCKU6uwBzdCgeZx0+K7I/+xEWM9+3Gt84b+SlsGoBlaMHavag/E+H5IHwvC9sk
nojyNRHguocYwiu4h8mmoZkb1Y/awTIs+tTq+KMf8v76/xG8m8CYf28sTgh2cClBRnKlTM0nufCj
q18Er8V4pw9kL86Y8ObbfhiB2lR0PP79E/0gnV/yaH3Bdp8EnT7b7hvwv1kofmAuk+v/xAcN0bz+
32fjRoDczZxu59aKqQApq3/hHsVS7r/d/kX8RvtK432ANWI3qbxboT433YUWPcVnQfbB078k0U5h
mxJ/1Byk5u4txECJzvQ5burff7//DzLEJVVzxLOpFy/lp2je6ms9+bC6ndJPuq2P7v2iYhvhuB1C
dTk+q8k/UeJ9b/v4pOTyn7AGIb1kaW7Eg+S4hell+w6bP+OwvEJZOJr68PeH80EIX/I0SQP3M1E3
6Wns+yHbbHcbBHGWrlh7Tm2JjdDz3//ORy/hIn61srA1plCHcjuQbVCpDB/8NWw/ibCP3sJF/E6e
guC42jQU6EXRG1N0428iX/9+6x+E76U/D2xHRYj5YHz2AELy1182HWCk9ipI9EmAvR8m/68yxzu+
iN+1TggWpcht4Ci3kOJb0kdFWpODQ849+DrW6z28NRdU4NJ91mZ99D4ugtoMNB7FBJPZKdkPaTze
+yN/+Pvz+vdLk0uat2bhoBqy4NIxyCpY+sA2RwefFCwfXfz9Gf7jHBga0a0jR1XvCXaz6/E11J8p
v3106YtQBmFZxQ7mK2dAn8JrtHdpPtfDZ6y3f/9EySUzth+hiGbqjZ1qeFP6CRzuVZNt5jOE57/H
Mbl0woFH4ySgncFO4Tj8HMlvK2/aANaiAbagPV0+yRYf/Yj3R/ePp+8ROF0Kjb8yzQGO4e5JjdvB
TeSTZPrvkUYuWbFdqH3rp++B4D2FdVvod4fY0ebmM/jNR3/gopiuZYIlup/wUzv/8HzNqjH2zt3m
3S4YO5Z///w/ekYX0VxP9QICEl60b2S5Of+4+KBNyPy/Xf0ibmFHauO59nD1BFiUuWRTmpH5k4t/
EAGXpFgZLPAKNQguTHmnbO+XHyZaf//9xv91ThiSS0os53HXw7qLneCDChHClORs0hhe6+7KRLwc
Kb/mkZIZFJM+QQR88CIuObLQNuA+ZQqSp7UuGIBQ2ZJEBWHqEwrx/9bp/z9vk0uOLN1G4TpYs527
wXOH2TF0N207vajOBQWsgkXupWqpVgxcsXpz/QvaXZlNaSMPfRikxZxsJMjifQmOXdRvpe5hHICh
Bf+sePjofb4/mX+Ea8jgBRGgEYZI5vCLgm0rMt4F7Nff3+hHz/ciGfTTAhjtMKSnZmN5YL+15tVz
n5y5H1374kBvLY9SkP3tefcwLrUq/UEgtjjgGf63e79IBL2JwIF4F6ukRGTr/kWMz2L95Lv7IBWz
iwRgjJVi2FFvhk5nPFkrq8/QE8iWfSynz9xRP3q1F3kg6beta2uOojbVL8L3z/4gPkGEfXD/l4RT
yLLPsrZxevIW76tJ9z9hKKmf7XOgrwPNRSmaT6ULP0jIl9xTGEgHY7+N0F7vmvtwVce5JmePyruO
fqb19tGfeP+Z/wiCAHnA1p2Pk1FzB7Jhw7HIl0kW1AYg86T4+wf1wfu4pKHC3Dppthk/JCBx1Vt5
gCvrJ6fiR5e+iOI5cLSJMCKAQshIMju7tlTB8uPv9/1BoNGLQEtZQJfU4LSaTF1gQHCikjxa95mO
zUcP/yLOvKjmc0B2d+Z7f+81Xs5ntEcTLA0/+wsffa0X0TZgMTSraA/OEHw5d1xHRbfFhZv79+G/
Ggtr4viT4zFg/8t5/JeUf8keVQ7kgdGN7qyaOSyxTkqeIwyzrzY+jYdw6Oc/wKfMr4if5kXvCzvI
qIXWLSMjrD1haf5VgZBV9rB/VxnzZ++bVaI9pNY2j9PSRV9AiW/PodrWIyTym/uFsPoazC/o0809
O8+Rqm+mGBJcEdzbCn+AR5SQyX6PBWN7wPGqCt83ASR/gY6uhnWXJeuD4PcEwlQZhjs854GRK2rA
2t40rKIBa/NatKxSi+eQmGHNDNqz894RDn+lSN9zr2l/Kr+la4X/PS4gZwHA3NzEFZVh+2eDXPwX
LOKiSql2/ppiIHOPhas9LdMKHlDUuAcvoFuar751VxA18lqoZdb+ld/z7U50bjhPYuG/Um+pqxQ0
42Jcm+YVLtXLjxlSgNctYabNR7GBFdVHi4GxVNCfbU+iwh+BNAEM3z70xuNfHQQ2fnjo9eFNv7aP
FH7UIBTXDYRjowSmPFOrUdG06b5jHSiiPLFkgy/wMt6OtpEl2tPQZYjgXZ/wwx3PExf4Q9HBjwj4
ym3LVq6885js/pNMAGzNCOPJNV3W4GQo1JUFTdizjocuKoHxrqE53k5z1baMVoiwXlV+N9IH4Pr3
qIQV8aqKOFzYbcCXkOWwqxdZIpx5If7gnjYyeQVdeYDPoZ6qOZa66qZFVePgOoh+DeZqSNr6BP6W
KbdQqTKWw1rsdp0L1oTrSZjVHMPRTSdfDfNVyHRYSrsmD5xN6ysaNL3iKcjwuFNQzJxctiPqEZKt
Q7SoDB9s+mD9xT6mUQzhzTD0vsKNhR+UZWHFaKhgEaziw26bJPeAUs3a3dlfCWvmazlO4xcIYPY3
/iynAsfIdGdXur/ywajczNgeBFtkqiZKvxNDVASTAXzTw6RYaVgy5OM6yd8Uc8v7idmkwHGjr2f8
uSq2WAdOfHnX6eVoC4bY3DG66ioUAxZxixmeAgKtdFpPO7zgMN2/qZeBfa1tMFTJLNp7WIfNd0MT
BgVbsPZXwoK8v3t9LlOWlmsUrF9isw+V4ttUKp/1Za1bPHRfm5JivVvBPXODH8q03DhAWa7JEmyV
jlOGV7eTKm5IX0a+mvNuTPjthP1T1sTQR5yjJjymUgC3MS8MYqajum5bFSMYF3mdzDF7cBtvb4KR
23yJG/rq78GW+4HnP2whdJp66Yd1NhoSPdixD49koMHRt/gyRWDcrTQYSNiagLlLHD2kfcwPHgvX
co7i9UsQ7W8jawFMgbb8YdkX/2jXPYbUirM3HvMTYPcDpiqYrfdHym38ylbtysGfuyAbvFll9Wrj
2xEFdN7tU1uDu56Qwhfij09Cee6XOf0Vph3J6rru8zhN6rSSIG996Zv1C3eszWgMyF6yimOyD77K
jLclX7p6q385UQ95q3q7n3pClpPWCYw1vWDIvVm4J0Y1ZF7SdOPVJqP+Poy78VFoAU3b0FR+Q4fH
adAStEkafd0E8du8NyBSjE0/lGAkRrc06c1LH0FAoA7m+i3Cv51QcVBku87QbFcMC3kXeFk/pVFR
D8PbBrmhq8XvAOf3PflcD2aAl1ffvIndmCjHZqH5ntoQqOqlM+K2htPCQe217LNx7oenPej6q5RB
y10GcCiON4xhy40k/NDbZIOr5L58j/Q7W6hdveGWaFgIIMjS38nceBlcZYNSK4Xf628kW6S00LMQ
SW6pR6pWq+AIzExURARSyCyaMQLvJMAP7dr5lXVJF1cJp/Whlf04Z8sq6Jz3tGnzGI5Bh56T7o5T
+JnaZcaDDHhQhiMZK8mD4LTXts3XLZrw+abNXQ1u2ZNz3vi0abm/QMEa+C94W10zZi1WwYqi71/3
Q8IsxAdTj8P5Klrar66DgzhRaXxwUEDKtmUx53Uf1IszI8vYjLvveRDmBEkHevdp8hLV0fQo92Et
28lff9TKw2hhE3197OfmYVVjWs3hoA/z6OEkbZwPLrzbViA+NPb+rFteyRY198G4xgfo/2zFQmOT
C88Tee1reYNl7Vptzdxc79KYX9M4qFuGxF+1A+u/9a5ezhQ6Ll2O3Ut048WBd2W6aDjis8AXwhJ5
Jeuwr7ahbkoJCDYguhso6z3y9oTXtEK9WbIqgFj5ywD36DYbR5Y8aEHYnnfp6P1aMNe4AZtO3CXb
FBzIErvbdpP1lz4M2Wvr991pTEdx05CNHBiwdsVm+XTSAS6wuUkif8/6HqqMy6kJ2i3NBpy9zxTy
T5kmPH6Q8zJBTTbsn3YIuXR5bbS/lOnU8K+K2eA0YEZd2FiIQyRl9xW2AD0ScwJ6y06W+15TAivr
KMp5og2E4dx4WKZ2fFGT1lXKRvEl3rufi4KRRmEo3a/jAe+KQqD5GcUEQp4HbXsFIbDtKt4DrO+n
YIECbVBrBcMBpFb3GKHTegN4gsxl37ckb8Lx0dHxtm/TTCHETY+0KKIxs3vM2VXCmyi4SySsusrQ
zBbW2LX6klJ/PoXSQ2jNSh4jyqc5o+Df6VzaltQ3SyiaOddeZEy1ID0effguhnk64/R1GuIDGVRx
5ZMvg6AQFsYIpuuDp0GEsNuwEVoDiXlENCmwelTSe6W3c/LghsAvkbb8ApZo2x+fLWMJU2A73e0G
glNqIy4jimNJnaTzL+aSd4ykhJ9rwAI7ZCRoohgnW5f6xYz65xVE7/ElSBOZZpMIZaW10bnB1yIz
S0LeQT8mrt8IxwEQjcGfqffd025UChgD10xns/CjMN+AEckZhdh6NnUDqyAyZXPNku0mij19QCqM
bvB5myszwAShb108ZoNJV50Ho1e/JV4qziqM/VL602ZyglSaJSjUvEKSCClxp/SqoVQf4tq5OwPa
6ktMd/+MUXUEN2S95SNC4RcMzUW275MpIHUDKq0xS1CKhYiDs60/5UDwuKYYW7QBmYlTGcIdz7P3
Sd2ayk79DLoL6CoAj6tSECeqXbTDSUsiHuGyUos7wprh3AKn8BwbbdOssbN3G3k1tCTF1CHdR6sX
vshB0j/aS7rvfqpx/FIXL6fWoV7uJHba0C3uj2alIYpLpu4t3foDT0L9PBsyP8gOB0hvRVSEU+wo
nO4IzHf7FMpU2Tr57nlT0i4F/G37Hhg2Y8hJwgC2nBBvL8sku6KeuzAsFd/lHSM+jwpFZHhHZUyQ
iki/RSV30vsaKsdBAm6H6A8EKtw5svN0C1QHdmktceVGez1nKugkQEU9g+WwmvifeNqXfJx58k0D
RJf11m6limn0tLLQ3oqVQwGtBmrHK+C5zX8tPvWSo8ClOpSXkCJ/AAJmVTlb+rXyyHTsximG/Qut
MTiM2+XAeA2xIqIIPO2t8CvXpin8e8PQ3i8QV4RyHbpZwmZXbIvmZ1hU7C7vNhdMuYokihlrW/UE
Uei21JOb7hyEvHS2uiZUIDHF9gF+Rq4iIDwCBpi67r209/CvM6BckMiH16TwRRksQHd1w4waf54w
KOk3G+ZymgS0rI2QuZg0MlxrV0XymIBJ1nPfqGzecMcD6rQrFUNVCWua+qqmEz+3rUaTY1Z+NUWB
Z7K09/zSBqG8WmxnyylR6iZCY3bC4w1yu6ZBZRI5AgITdLezHfhBL2TKFvBAaxQv/nQ9B4HIIcYi
j006RzcJKtJvG4F+4xXbvRniaO3wMLE0LJdak+suwXkBzMN+T5tlvVfRrEk2jxr+DH4H/p6vHdBs
S7cfIZVBfOyyOf5BmunFd2OU08CrS0isyxevX8lNHI2QNp2GYTp0qUiqqNUbznaUIJkCUiOfw6Q7
cNX4p7g3/WGDed+jX3vDN4ci+zi4ejgDxd3LDBVYXwAs2Sfgf4lpKMTgmjwZ/e2tBu3kdRonUYAX
NYD4E0NlPtsQuNUQBf45rXv6U2wK5nxdL5a86ROSo7Zrrlk716Un9fYOT4LEcd66Ff9BLPUL0K3y
2nmy/j1w68Neik+H3skAxsl9WAiq4yJxeEkYfTb3tltdV25jnVRt6I1XEWhPh3gJkut0lwA7t31Y
7auu0Xj2wan2k6nNw8gML80iph8WfphvkrXJd9y/7XIoN4RfLIcjiRd4XoleXX6dRe2bLMTAoJqg
TluEvkqPsUjWVzIG8RX8idzz7NsidW7fMj1DoZOirQssv1oaCTXTCHVSsciuVZgi+SbNQ4+PRUO6
vZqayHHUxMH7TQ1uKNDimWxr0lEeW5wEQAiC9+bPUwrOorexqmb1cD3TbSnXndMtn6FGj/Wr17Vv
76JF4jCZAV0MANLouqBO0EBauGzbKMl80kFRMk1NntLWR+Gq5Ze+XabvTKIiLcNdJPSuHaWcn8IW
qKS3BpuspuzQNLe5Lyf3BVCB8CyHLjxSl05ZOiPPq7mGzXkdg2w4P5GB8dLqMCnHWI5tMaQquOJh
sIZZj4cAY61pG39gW6CyUOn1NaFdXIClE1+hElsgKbup6bkzHUQJEm+fAMPFzuXFTUHSFLVOIsxD
hhSc2S0iHQo6R46LgaIuMhll1Zryn6ET6h61ypzVcI0Pi3djNJqDVW7jouZHjf5A3SsabmPuYkZV
PkLjeSvToW3Sgo8CwEZMtX7zbdyqTQ8pCttdQsa1c322AnOesWiFQQqHZOmQgmgXQWr5BzgT5tDt
s8gNHuJjCImu56knvIDmeYQkBBOSs8L4J9Ny8JdsgkzVlVlXdbu/WwbMQokKQC3vVUtjTylqtBNk
v+prulFYDyofShzbxrpCy7U9bsyTBzol4mYwAYYtGKU72M3EYB5H4H3tqTs5VNsZZkBYFNaDu+3R
GxXRhgIw62s/OMbeLvE1oi8CZU8reSNTSUpS9/PB86CD06ykrThp7Y3V+3bEB0xzUFuGMoVh6M3Y
AyHNKYUcYjybDHpo29vUBx1quV1UoQzGe77RFe/XdbJEzn4aarRKYSq2Jyr2ET2Ljo8x4M45Fyur
lBzY3Zzy8EqHHJDcwMUc6gKrLUcYwZwYQnhFtbym3/cEYQrWlmbXo8fTo5q1hiM2QFDTatpnCF27
7ygf+9fOMwZ+QjjCC+2glZslpre3Qe8phwocY4xWE3Inhe6uPb3M1wMWhzihMT+qHBrTB8gm6t/p
5gUso9SnP1u1eSDRorMuvCH1VygIJ8jKE1qkhULjBYn4LW36Gx4Aqp2ozhZeLzHnmqYwhxieLLnf
w3acAMmA3Q4cZKEzHhWmTg3oaIxgzhi1LxP8YbDv6zY0KnaoX30m2wdEU52JLWivqYjrYnCQ5F3k
rsvwvS3LgC/rbQbgAi/QbIanJYgQiqOGXkweibB+Qw3ll4DN0dOyW1gjdDBdmT0FER81j7eExdsD
hdHyYUrC8DzTZrwWkZA/0hqdk959dggiEoP10ll+wCiRXlmrwizy++0t2KP9QAnfRIa81d3q1Pnn
LgiWR9IsyUsjRFD0tYyaXAs/PqEQ9K9Gz+D+qZkORmLSOns7ucZoHbZD/Z7kDB0QDnxfQ4qObjbr
uobmqsZ2DyfFCEX80SO/Utvh5OQKuhxIyHP47K9TwI6b5OwoR8vKGfYyacnX0dkMkOUOMxAqBvbe
1a0mR4eclo229hrhuh5gdLbfpHAWy/Zkc3+WOW4OrmmCW1bHeGM0DM31rF38qDSbz2MDhgQuxFGT
cm+z5x49ksqXCc0gJn/x70ABdYth2miwvImSOy/E0tLbFgq73YQCFADt4/pb1Jv2CQ4JawIbsNGE
RRLUM8lHsuk/lPXdM+Zi9MbWS7wVLGzVHWi9tmp7190p1wQFXlNyb4KQ4sAU459ap+KRTc1arBrd
Dfaj8Vgyw+ZSxP1U+vDNzHc/9a8h68eOFgIn1dDLsBrbAa1QYEfMQiHV9pUv7XxElTPccyTSkgEw
ctTLWP/qu5ieBpB7bx239sBJNF1FalLPoZ4Y6gnsXF7DBjNTib4dDtoqOq4ERhlQ6PevNfPtMQao
Y4cAPbbNDMfxHw8CJUnW7zMZC0C4w3tumTz6ukXFtit08JkfNx5uQYZTVndecGpmQImXKOgPMR7q
jQV0RGeNaro+G0ZW385e2hSctkuFijB8m9TITVGD2oYebgLOAPD+RxfJvsN4L8I618MXf4j8ruUH
Mhvxk6GGOrFe0jjza7Zfjw5DsXzZCKm2BLjZzkr3fbCzCABjI/PBmCT8wjc7lk6HeitGvbCcIOof
jV3RHm7K/+6rZi/ebyf3HFINn2I/S+GXeoTlt7jh4A4WXtClEAD1/vj+bCoDA5OXcU36ykuH8RV4
/vBtnpLxLhrt/g2S+JjMsnQpF2h0vwwoMkola1H4zVDgEHunh6Tbke2bd7BxQuKj2YbwC5kIOA0w
2Br3h1r4mMeuVsI/lVgM5cEljV/oe21WezXMOqDoXg6QWC42L9XVChlwKMaitdstJD0z9NruWTdr
mgkv8X/4xqVXIVQYH5Se52uMLtT7rpxVaMXSo+aoz8YWA3WBc+wAGYJ3y04pTw26vC0H/iY+JI0c
DsYFPxzl9HHweobTD79G1JjWWei//0rM0FyvmKfBDjJYnv0Z9D5dS4Jjj+vbwaq5WLAIzFIoV2GO
OxYbQRvkFDN5QzByDUAUf8PKtrvxIqTryNY2j6adnsNhC8ppFe131QeYLWCncTMKiTwvAKnCG2yH
PduxUllyzItVaXiLQiXto0ckBl65xBtQu0bqhu08QdWLOvAp9GqA1FA4HQah3FW/+UmOVgydh+0W
lNiYg0c7Dw+tXpOnGgCAAlUHjlW9tyUkDWwNSgxNcyxApttEN/IbHK0hbN0kCOC0l3kYOxRE9SbK
yLZBHo7v4/vJfk0D+m5g6AtceZdf7dAsd7scg+fAJV/N7PGSg7H2FaZVf6zv7Vk3GZkULYMCLRFx
UmAJ/yfa1fYLegYYyNktwaQ51aXYRLOXMUXmyTBwh36di31MeiGCWrE+Za9ukO553BtZ551OBBq5
qEuzjqS2bCLSZrFOaSkbpEtKMYaOYYN2ZYRnr2tAHh/jekf4r6t4FKaZqpD77EqjSilxjKkbf2X8
rp3n4Y3bzR1qEakDbNymPH43UDDvfjWTGV0mUZWozKF4r2hASdXsGP2h4BS3FmVgWhB4o+acU6+M
5yitRhGGuRlseoRKuF+gEmUlJRpADBkzmc179JpAs6/s3QBOYexkSRzXD/M2q7PpBoEhi1cfx2lN
b4GKWEodocQWqxoKlKv6wNcJB7ip6ZpxztwX1ITJLYGczh9tRYppK7HZ5pJ9zbw6VWAcwR2uTrYf
TY3+LRvWPnkJGv8ptqxfylkJ/Sf1Ip2H/j5VLQ3G2zXExL4j3fg13hsK2o3eywSWDAWMIN8/L3Qn
th1hKgfHjBx+cVsWeDijYtW233qC/w/21nElGh+k9G1e9VW68+EQcSyfPMyT3to29o+1B/0lbKXR
KNXz2FzDWQJRiDlo1jCwVShb35CDMCjgYJVKOa7PvUiTymBYcaxjkjyAoRPhh1DsXYQHuVBYHWNC
erDYAryn7dHCw6Xzw58A5AWv3sKDO45O6jB4IfSRtYEjp8OipgX19hxCTi/D9gieE3CXLuyOTWfX
bK89GV2BSgdXNYOolCf80yK28SoMKc0lZtuHbkm3IjXtmltvkAWXTB+bAF+9VRgRZDvq8EfmjeLg
6waq6JA6Kmzq1GkQaCWTbkuveOxQSa+deB5I/wMrGFVusm/LdI2hA4K2M/e21j9YZ/BaoSw1ZzEq
q1t8oUHRoRC52vtRgOlD9hPXjT112NEV+4r+VPJO4yuOzf1cK3NAfcEoYjueiqnmPYyuCd+zbZyb
I5/b9QT9P2A67xTQ5TSrJ7b+WDD6zye17UGmE0VPAYuWg61Nm2BtuST3ABK3Td4uQwKM5rb8GjHo
v0uibobINQasddayMLyzu0Fg+s04VrEI1Pcg3uMzE2twBzeq9rRQQJfyTQtsqtpupZDMYR68bbHX
YRJD4KmHklFgsDsbNaaZTa1knshARhm0EGgpxiR4ZakBO1u6eM1mHEaV2lxY0H7DwLBBRoRX30gq
T43L93Dy+gpQ+q5oLbiYI8rDr9viEgCdprT73kZqMKXnjzIqLXrsnyC0DK7sG9+c0y5sIatDyLdx
FepUU2V/rlhxLRmBEskNnaHykzYoKjGpDG7CZYjxPUMuB43+TQv75JsUZk83IEhDIIVhcZYUCjly
LmIsvM9Ny+qDWoNellGtlmO0LKh2sKPqrmZPdGW7iOYKZnbu29Ls2ua9mqdyG4Ltu+np9tU2xN5u
Ux1XXk/CAzZTJIuDsbuZejPfymiDunwbxk9BH3t+oTR0eqlEE4FwXw+TWtLrvpP7g3VrWib1vh+C
oYFPZzNJDCyXRlRuWdGfIzthRDtC5VL38hYTvKak/R6jn/WjOm/0ar5rj4IvHYbCx2DMIi6grcO/
xcsYlR3slA406tqqI2x9kAG8vgfMS3Kqd+hnUV89+LCoyjWfwqr20/SJ1rV9pq1KDn7AupvxJws8
/QwMPqzAQaadwVIYo3G41YvVOuvw+eXxhlFrtmEW+ZrsHJ+OpuKahoLidndeBUG4X4tOoHvz9Zzc
+sSMP7D2Di1ajJC8odBZYUnCusgUa0jXJu9qgVEHSPr9NUbiSXftr80AvJHTWCDHm3lopgkzA5JE
pITIoQBzlht9JGvUlyzS235ksa1f+ZRARGBMBKvMJr1rGyJuskAF6luThvqP6v3WAUqW8K/ofUQB
VFBwldCpAaVnluUOWAD6IRfvWDrHq81Hxt4387opkxgNEcpQ6DimuHtourdTluydu2EwBf7VNp6X
D8J4pYFITJMrv7N3Yg/dY+D/D2dX0hynroV/EVVIQgzbnt3YbTuO4yQbKk5iQMwSk/j17+usfPWa
pqo3d+GbgkbDkc453zAmP32/nPaTP4105QxjDr03tDARJdLu1ICAF2qW/PCnMtuPAc//dp3Kjigx
da+0YxwauhbKNm0Fg+uWD9/rtMT60JX6GLDvXmv0+BmsALL2ECS4IbRD5j0GQ8oeCkcC+tIq9WGP
dgayW17vrBS/D1AU+KmgTn9mvw3wqFspKPaB61nonCBLLaaTzBMkfClOwU2XAq+zzy2WKHCpPVzK
Itu2t9BW6iz04Yv6a9DhOr3qPIo2SRo0Jd/yxG53iUIDJZi8dtsi6zt2GgSwVSas4I+XuMVL3oLq
AfGqtvkyVWWvkILrGj5RTgevlyTRh5bY/rqCre1TkcEpZF2gBPDbg6M4Oba6s4Gja9RWI4NAo9cC
JRl0fph0o4DlQaMFEMdiU4sCDS8gdII1Klnx8+Qg801hiXjfohXxI/N9/tVrnPwBl6b2S+7pHKK4
WbFpS7QpfDVBjqeVdN/6yKcHzM9TWZJii3M9X/ucxc+NjoYnbxge3Lr6m8Ci4dRwSErJrEcnHO7z
e4lMZWVrp9iOFVbpCr422YazlHwMaPLfNVEiHyccjBuetcUe5eBqF8dDEOp0QpINUbqtNdrQ52Jc
oa7jVh/YbeKJFMGwayI+PNFhSu9Q0vGeKJofa9mJZNM0FWoHVLaokXdjtEXHSB90CqbCgKT0Gxi8
+SO3fecUMNgloM0DJTtM0JZ1GLamn4aN1IBBKFaqe6mo88xY7Hwgt64OdSFbBVTKAEmqLkJtitGI
Pg+Eit25B90D15GBA0uRg6Aj6qFuG6FBQ8Y039oW1qZoUYGq3Kx+IBXK4XAHI9UGvMDogDUtwsqV
8a5h3EVMhucz5Ew7iSt96UFraQuVfnVC1QP0aM1XHfLio4eGHvpLOHX7BjVzJ2HjCe2PbjXErfhh
4/Y6rHueF+9lVn7oPKr3WZq420pgBV1Hzs1A20yJ/8zLmtzzCwKTXUBnitLmO4AM7oU1+kgdo9uA
qqa8v1NErEiA3AhdlA0LEJiQI6Bon2dfr3/FDP7vH9DtEzpSKoJ8M2h0mEK0IVlZhV8BQUX9jyTT
S5oEMwBG9zyCn96hJ6C/qp72YZ8hG3pGxL3+22cYzK5rICORUmTEH+H514gW/gcZ0lCRrM8N0jSH
r2vaHEcBByna7xnAYiRx7yQwdVa9gJ2c+67z3z99FxSXJwQ3DgB08Sq9lxpg7usfNjcpBiiziOE8
noGfEzo5OibNqrP+uMD5X3/43Lo1IJmokWUtAikIxRqMNSLXFs+wb1+Gm6wRqWsK/dcWDoYhTuOw
1xlSykPa1yhfLgmxzf18A/jcwWHJbtE8Did0+pyYRhtkpTtoj3Qr2y6XjF9m3mIq/euATLUdJ3EI
rCPuOieb1YcIgiIpnxbCx8ziMQX+40A6HSZ1CDNar2PnTxnLzfUJnnuyAXhG3RXyGX0bHG1R7CuW
be1RLkSjy0w119QhrShsBPuYn7Oh5gT04V8VO3wlxwKpMJXQfPP7N2uKl/bB3CwY+5vUCn28CLKn
LvnB4ydK/LUSXyppLQB650bq/PdPG7hFVgLxYOmE6HC0D3FTBSFp/PS28MCNXdzJoQIQsAGbphfH
rPMfcxS0bptiYw+PgKKl6GYFRz75Z636rVV6N1nLUdfUItVIcWFdDrx85QNkQthwUOj2bO2seLr+
42eim6lvmcMqyRnQEw+7sj6xFIkCiKF/U9v5cf35M0wjU9VSBiUfIzUWwJzrBAoxFXuM7fOVwvUJ
23t53T136CM8V1PtP0zVULa3RVZT5dSNieonF6QSX3dgilLrNODisc6Gcx7sSLIw+ZeVj6hrammq
GDcxJwBfGgDXfQIwCs2bRwDqcKcc38eiDonDX6KqOzRkSheCyj9GxgXku3Peo5/2SsxISS0Gcf7A
G9nJIkH+qIHrmzYo/aMs48f1Fsb0xS63Og5JniDdcOolO7i6RauBOtZaWaNzEHIcAKOJxK6v0+4R
YEa+R6fbgWodNKTWUYIK0sqCGdQHivdixUUuxSFp1QiZH0dPD7StxRvLq/ZQB1BNTCd/fCDTmD0p
COztnZaoe+W34wu8LpBVyDZ3UDgpu22bYhFv8XOLr2nXwb4P5VIoQ411iYtBhcb0ve0J/ezIPFjz
YIx30ei6+yDyPbimItUNAF1M028Ra14Bv7b2RUbY7wLVtQP6nfm+lrK76xzvjDT2aUhA0gj7yJ02
DRv0WmeCnnTQ5VthKbYvYmjrZJMjAA+a0F4PLI6u6tCODzoC3jpR51tknrtPwnX6XdVwpEqj33rI
3XRW7bPREzuPa3YPwKm9dGjMbEpTtr1HrY6iFeMfAcw/lwcJhIHcdkGFYibOMiPOFqwHRAAE46OH
Szr4nHGyRGOe2eumVDvX3JqEcPwjqeVTHaluwyPr69THam3jJtu01bZ1xB0BmPt6cJn7FCPy8kyk
tmK4msGHXe8gxtuFYHzQhUvBzCyYLhh+wgRaQlZwZGhQ+36ydfkXROGF+DTz202h2d6Oe78ZJsQn
FJvvggLQraZ33MP1kZn77cZxJzud+5LjTPL7bqXR6q1QFg9QZ7zt8cbAW1Zde1DIn0Lgfp+maQSc
2W5XmroLrPW5n2/wiHoSMzT98fNher8uo2iTV6dU3GQghJBt3Fpthbq86LADIjTCyUGlHppTemFo
yL/lfiE4m3qyUTbZIqdVdJxgRgmrC9Y9Qvp/F6CfH3pl0a8n6bjA/Fhs0wbO77Soi/ehwL+3uhxJ
+6DZqyMTthmTc20Pdmb5Fni/eFemcQ6sQp2+5h3atraVy3s00YD6LGPtPgcMoNrGTb1HdAPV3kla
so9IW2+Yneg7CJ8CnihkChQazsCvdhz5OyRikE6z219Q2k47wJf64Sl3/HznV13+I3DT4YjaMJxl
0sp5GQPEt8oP2A6NLeTzgNk/eghU8Vq1Yx460GMGeM72cMR25SpjfbKKnGzad1bbhdFEgLq3Yr1t
BbGObg9gAsqmAcrBo/MLJbz+Fy/y8ljSsfpw07YCEKJ1vycpcV+V1Q6Po91OJ7eIp3MDgGeol+fT
LqAkfyWybk8D3JpBrS86kITI+NblHvveB6Q6WbpDewJ4WXEP0yV+7FLloByTkl9RmasfvuNM5SaS
Nlk7Ey33kODiXzy0PI+AEcsvdOqdh2JygcbXPrUO3VClB1f147fGtfx7O+AEnbIMsFJKgG3BBktR
wnOAEq+52GZC56C3aAD5antcpcBnfQW9zQ3briGAr6MZuBqtka+SlIJ64Y4osXTwWwVVwHphgtSh
oqnz0+Jt806SaNxBsqm/T6MM+GbQqe8doQASAu3pDpQVlPkIIEwyIa9wo+RALfhOcp97HYJvUjUr
Bkn2r1btinWbK2YvrnbcOC4tdmOngm1VSKIILr985CEUFttXINSSrxMUrIBNk6VzsNHGfkwnpM5O
2bQb0I5QigPF5CGLnHGL+u1NJpwUd7v/3oqiHh7SrT0ER2Xd97o72YF1D4ehzfWYN5P/mD4wfa/x
xsAOjm73C5SEtY6BAXZPxbAYOc7R89JYGre63AVeHYUeHx4h49FFXrEqCjSyJPsATalfTXRUK0DS
4A+j2heo3r6NgWjXqbck3PJPKur/fwAxVTQnT6OBWaoxjGHkeqzKUZ6aqdfvPo3lGreSP3YmnQ2N
kSgzx423UamABXMnELho1un7uIsAhxQNjsq4dhaOsssHJfknTfnprluUbsMm5o/glA5bRqdjoeTC
/eHyMUOocRBEuKIDCogLC5/e3Lg/Du33oXRuEfzG9j/fkj797s4F+nmktQh1iRYqqrS7FiCTyKVs
d8uCRHz57wvqmCkHGCwdAvWzGce/7qQ2g/e7GZKFzT0zPKYkGrAqXYVLEAst6j5pmcM6xAIK0coW
hv/8Qy8st38+v59GSOV8kLjJ6zCB2PFzRVkMgoADtDoBDWlbsxy9CbRmoOI0wPP7+qBdZigTUyVN
x+gIIzNMQzsG4ieYso0sur1S7XeviiMU+Ovft73ovJw/fVzuVEi7YNoRWsHDCGISGEsrK0L5cAK1
M0oWgtLcEBr3vAFOXaRoAxHGOXr2K7QKozcFgDjayrki9wB1DPeRzdgPdOacmy5naCH+98tiz7aF
jCIdFkwc82xEf+klHpckjOcWnXGgABXM+ixQU+gCUQLo1x2LAA8nbEEnZO7xxpa3BDrovfK9Yxnn
m6wGDLndkCXD05lQZWqn9Vke9PBi8qCN3z2D0npym/Tu+nL6px93YbOYwmlgVIN/AewiRn18jLPk
BMgoCjbWnmi+9dvgpa0kKgENbl2N5exl1y6M2OVzj9hGBRO3TkmVl01hNVSoNYCYfjd1HrCmKaPg
XWqRLmzNfwvo0ica5x96ghMRWiN/7Au2jyZL3cneKmEfW3yLsqw4qageYEGt6QGQ7XJVMd86tcDl
Iakf9FJuMzvS56XzaedSv61A1PZ1ONr6vmqgxFDW2F/RLivs6DtkwRykJBCBa6cMqG4qoruWj2qh
njSzoW0jbOhMgqrcI6jXILiK8RuzA1DjhmOv3jvx2KZLOoIz+8A2AgcoKW3flfkEj++hBDC4ndZy
jAio+cVtYcJUagOetXcmBaUMZ/zZ239KFE48a8mRd+7nG1Gik8BrqaT2wa5/9VywPwhfFdGSFfbc
PjaChE1EpvK48499pJ9YG9zxsrtpfoHq+O/igvwQqsOdN4QTdOxgGdUmGuXomqyDTJfvvozsn7S0
+qNLp2bpYnn5zLMD46LgFAHMImIoSU1MrJT9U+hvgfqw5G8v/Xs9Ol2eDjswYoTX0xLQIaDMOsCl
TqUFBpmFGriDNGzhsnN5SmxTsc3nYJO4YAOFtmTfcBEHiaT/ef3H/xOp//+4g6Ttv3NiI+zQosFK
taFZsQG5cQTgq5Fr6vR/Mw8QLStV9tofbSSStpvvu1GSZx+J+ZED7/AA7uDbCBjinQLo5UeHVvtK
qwFEUnvqtiDe9W9ySIMt+nz2YYCEzyqAoPeSec3cyBvxghJktVOPpVrw6QWyhaEjAkDy4iW7n7nn
G3GCeRA8rId+CmUXa6hRqK1tB7AKA63n+uj/a1ddGn3jOqHqzoPqZaFhFVZbP4s2+aMd0X8ByNGD
PFfTfVRaF3s38x+o4+vNWDTifvSbHsQTO/hRwlwU6GTPhrZhnj1F4P39BP8W6F0W9Q+DG8lfFVgZ
kAHQoOaTPllLyRioUvlvYC3FdsrLfN1mHWgyWpNvtMuztddq/dHh3rHPALV7hhpAvZXA6Ny5Pbqz
DWiV6zpo5aGkugxt4r7HDSAmvIyqQxQI1GOAAWxD4AATCSECPJpSBsR44FdPrlMdE1BB+VDZT4WE
CIxmufhV9bXOAOmEVxaHfM66pl0wLhyrczNohMogp0Plu00VDvaP0QY8qFKbZvy4Pntz29KIlH2m
m6iwKhmyGiZl+FpA26DYcpuOt21q4A1BmQbQaXSPAybThalbYFm3/XJTAs/zM6CDkpiGFmRYdtEE
Zpsr0yXfj3865hdWtal350aTTWxUvUNQEzaokqyShmza+iUbbGgi+Cuwku4GZzoGBOEiy/uD6L4o
rbcCjKpK9nutQdIEuyThzVYHzim2sn02oQ6Gg65BA4Yv4TZmZtDUzUt5jZKUHryjVfJqpd0J5Mv8
pisA6jz/DawNtDhGAMJ0OJRq1RKIu3WvvBmXIgeecmmIjdDXQsRQ1FC4PuKqlD50TlyCI0SzYySL
fkm0b2bz+Eb4SwCdhqCA9I5ZdhimZ7BdC/Z+fevMnMq+EffSoONCnB/dqG4dDSB/CGgvKEhp/CyD
JSXSud9vbP4BMuw9HW33SER58tr8m+zJfsi9/fVvmFs8xvb3qAcVDadEKlihIFZLcEyn9u2mZ5vK
dz1KhxXueTokEItK7F91voBUmhl4U+Yud2zIoNW6CyvH3uRpcYDJ0MoOvthKoEUYL7TZZkbeO7/9
UxbhoW/fDRAiCM9Ib5+89eIDxsvXh4b8CyMX1r6pcIegqznxZR9SC7TP2nblAezKAQR6UJasDReA
nKDqPY39mnSEbliat4e8h+xR4ExJyNI76FjTfRPX1Z1swRcLQJN31x07l5MA5rVXQ2TFqCKANwQS
OKvbceVCGAtaT6WTgkk4BGI/gP72I7Ll9yEBrg8cD72N7UrubOgFbQLfGnY4Pv1H120IKitoSKCy
I/P6e8CjYu05NFcbcGrpeF/2AvIDAKbVWyiG8JcMlIcNBcN4BXhpfq+4SMM89cSBAZe/bRpn+Mhi
T/zqE6h3elyKLfgAAud2RtGRleMLWPscmh1RBE/tBsJRz5rEwBx4VQHUccfjIuytzL2r7ITvoYoX
vwzQYroTA4mgfdR7kPBIxk2UFeVd3kGwpE45BExglLru+rY7EAEVZZZm4AMCwgjjekd1+7bonH0F
ulEJ7X3gepGO0KCFOEikQLcqQHseOPhhFbOqMGZUfQVbEkxOYLHQZImEe7C49t6sIPC30dBqSCtR
vQ1KcAS90m1foOJc7JzY87cN60F7A2RfQL1prJ0n0RIX6i+CPzh96sEfOysOmd+z14hOIGV7WgFy
apF8fM+LcYJi/ATJGLsQDwl4jls5qOKRlKLctSXI6h2v1aHoI2dVIzpBJ1PREt0bOULbrAaO2/Ep
28ZNJ04gmGUPUD2r/kIxDW2RSk4ZBMXgaN5sPc+tDvnoBUcKeYGnxm+gX5UHClVsJ1HxlniaxdtC
A28PQyC1tpDOvzWDtPA7HbtblQoc7QeLBkCZ51UhElBLQL5OeljTldpKdsA2/0sBgKvuQBtl4Ojt
Sd30W+Ly+iUvKf/Na21v8ygaoOLt+tWZXBGkrzIBO2fVDD57rgOFfBQVBlDU8mkaXqZAK7AMNBgO
EPrqsEo3tfdiOThrWWA5v/uma77kLUl3dl7V30SUfkULQ+9po0t+5yY9iC5+go76NLVrFRfqkFXD
20TdyYUUnALJ27KHAtxFgObWjYwYv49tKPBkHRvSjZPF3W3CxLZnnC0OamiwWgPaSTCrW1eTv88Z
feVn45jrEWguuhnnClST0JGE3l5IoTndjUgNYim3EQWw/PoLzjWfSwHOOFnAg6Gdk1r8WANXA+m2
Xh6hTQaxDM8DIzNKooW62swJZgKHi1G7TTwNAjqGXfwOKhssCZvEowt3lLnHG6l3CiIHaCEE0opO
RuEVI8o7SHbTzU2DZOKFLe5rDcw5P0LHAxId6xhXIEpOY28v/PyZaTbBwolmcIrOuHOEBARFoa8J
HsRS2j337PPfPx2QaI7nA/UziOYCKf6kAYL9O1qRvemDhC/c8S8X02zPeAWNx1HUAvAfpSEzJUb/
O9jXiGkkOWTEegSAe5+76sZrxXkJfPqeQIBt1DpAw6f8OygCa4lGnZPiTteArlGq7fUpn1lQpkQs
qJ88mXSDul0JXYrqrADcVmP76/rTZwbMNb4BiqYoPoGFHFI+DWFHEnBPEwDmSuDStw42x6qeWr3y
gkIu6DPP7HPXuGAzr/I8XriopjbdfUlAYwyI+j346k7lN5kIU+hN/HdmQIlqIwsiD2ECdeNvnA76
RdWVBb6R4FuWJNbClW8GC2ibYGucsyhVwwk+5J4P6ihonFvpeWwtUwJxNZEP6WsgvCCsIrCQgPiI
t72US8akMyvDNSJmSSBUN/gAIlJoBtXDmRAaoN90fWGcy5MXwrEJwaZx7hRyzHGeR361iuTUbgZb
/rGDaN37eCVum2KgD2D//73+wvMWvfRCI3BWCZAQIwN8k8FA/EDc4WAFuI/CvrdZ2EmXV55r2t4V
fu1Lv8YVZRhfCRTfKvhiBvWXrr0p+Lim5Z3riiSLuhJ4AYheoATQsW0OnTSw6ARdgTqTv1uSybuJ
+v20MEuXB801nfByAZSzkD5sLfyTQx+cVq2Bx184C2bGy/TBq7QaHWtEfCO2fPNlfRcnsDVtxGvh
DAsbaO73n1/9KYRyeN/5Qw5MXBb168FxQsHrb6pIbsQE0/N7Pz1f04JT3L68Y6BQ14XqrqvfeJLK
r+DIa3vdQjH4xsEyAikY0nUAXha0SlByr5DuFJ5ccafceMPX6xvkchYL1MB/v0VYST3yAhtkdFAz
KIZVYffQlvteK2uF/7mwoubeYoROzqHGV5QEeu2kegcy7EEFRbML7OF7l3Vg97Jud/1z5qbeuFAC
PFR3OolZ6COlWkmrgDJcU6x9y1442uZeYIRHR2cAdFpoY6LI+jWD6mADyiFfOPtn9oaJ9XD04Hq1
jelmYKjkPV0N/q+Y3/fW0nV45tebWI+OBO0ocgWqXczv7BhqB7qGTWQavV0f/rkPMKoVk5VkcF/B
8E9F6qyDpm8eIKEP5aqqUvvCVjeZtlLXhHzAAhg0aoS8o8++Q2BtrSq4w6p0z6y/1z9kbqDOf/+0
xYdGDYlKxRQOCZCvUEv8HcT8uxBLpZe5gTI2doQUsI9jGhzxn1UFHz+r/yhksq2mhQ/4dz78/8nn
/uPXffoCUHL5ZGdahC4Q5V9Ql26eQO6B4ERC2QGFq/roDlBimgDAAmezSTMw0ni6TdGw2EDX0tpL
y+d72eR8n3iZe59H6CpYRKVrnxGocffAJ64mEYN4XMbkgCIBwCkNfAwmaalN6jTjSY+6OxRdHLzh
hKIQPVPJbfgL17Q400IrwEcnuAMk2QRQpfyRpUxuIf29vb4AZibIbKDXDGJv8nyF7ZL8LerHxxxX
5KmNoXFZOktl4ZmwaHbPLSvOsikpAVIJToIOUPnUq8w+ke5Rp7fVViEi/d+VXAg/cFXn0rDOoCrd
SkiejjH9dn2ULhs7U9e0OQORASwJDr8YBpzaQTKVbTKnw91OtVwfCp31XyKdytcc+lXQagaedFJN
/QQKTf1XN3W8A+MPKoHI0SGsTFCLXA2k9iBdlUAygHTxYYiJV+8aBw5YSetBEff6D5/b38aoOHHW
gus8wH+DBR+V1ycbpBBw/OUL9YC55xvnEFNVHEx9BAikw5p9gTrV1obY0YExK1o4U+deYZxEUOyY
Rk440AW+tUvas6h7Gn+Hw1m3uT5Gc6vTwBhkOh2y0sULoHTcHTQak6dYOq99LrpVEyM4lBDpve1Y
NWFJqNzmfTzhYBqmh8R5x70dGk9LIJW5DzFOJaSjkLuKWhHWErJoVCergEHZLAjz6GcSL23mc+i+
EHBNV8ceI+X3Coc3ptxfR34WtoIvUbVmJts2JjuyB+H3UD4Oe7CuSA8rOAio5At3wMvpOjfBJBOH
KTNklETY+q3z067y/mfpD9Yr6yVvdlAHzUuoGJfNb5tpgMavr67LAZb7xg4pBokg4OASXQ/NOp9Y
vEEY2YP+dEqz9Mv1d1yeEu4bozZxioBtAxkqqUdAqewrKF4sGatdnhJuNpYQlqSKwLU8wkuCrhO/
3kIhIN0KgqL39Z8/9wYjeSVuR1gta/fYBv2m0/Wdm+kNRHEWEHlzjze2BUdf2SqVU4Zxy2CbANXv
qdzy7ranm2ihvG41pUiNQZycoJr7JyfQcZAvN42MCRTKGO6xfQs+K/PGYxx53/Osu7OTJTjszNo0
UUI2q8bCy7l3pN5LV77B3XHbQ7OpQLni+u+fWZgmVAi0ySIre6JDNnRowkAvmvXgAVx/+My8BueX
frr5DX6QeBzGRMfEhfoR978Nnp1iA+cLhLa50TFSxr6OJsBdMDqW6FFJefa6CNp8H3m1sGvnnk//
+/tdAZUmmBBMIdRVI6iYs/xlch9Lq1wY/MvHAQ+MyJMqtygtsOWOXtlDL3T07i3lA9Bj5yfofr1E
RbFQlJybCCP8SJ2Av2VVAFWJwl7zzNszMpRwIVpCec4sIxPXAj2URjCItYZdEa+K7AkcjtvWkAlr
oRQcXcWQ5saU07UKpruaIELA7ve2sTGBLZAlTQU6JtDZQKD4WowkWde1qw9j3ta7m/aBCUnhAoIJ
Qp+Hn6sTvHN+1SL/BQ32hcfPLCMTlVIOySRR9NVh2/rBYRpYtemsnK6SRI1HIK+gXsfl+/VPmdkS
vrGl4alRMLjUTGFQPpLYBu7s3ofMk8yXSlozS9UEqMC1SMHo6xzxnGpVJNW69X3Y3SzdjeYeb2zp
KCkbVxBAI2nrrRV4pC0HEnJaKi/NPN6EMURt33uR6kHbRW0Oir68RIYBeF3iQdno+gzMbDWzB5Q2
XRBPDilDGLWiU78TIN3d9mRjbjW8xieAO4AN75to5bcMrjXWUqye+9lGrM5BkPSgD1qG0EWEPOGr
1f2+/qtn7oxmazhLeQ4fhhR3E7s9y4efRvjEwRqhh1CW3rCooGv08A/XXzY3v0bEhr9RnNZZ3oRx
OhIUk4CCgM2WtbGVs1B5mwHvctMEkKDOQ3gFmNAAmeCdW3jJKk1VtCrBqXyRQcsPED0UYRmj4x+P
CTtWgyt3XQ0b2tiNAcuNyn43+LYLE6O49u9cFIQ3Oadgy0ZJUkP1PCm/IzJQeEFB9xQ3o3ij+jz4
en2EZubZ7LB2EczGmdM3Z9taeCHULNmi1dKub3v6eV4+3SigjphiXfImBA187dfNT2E5368/emZq
zVbhEPh9YgvGjzD02zkUnoTT8MeBLv1tjzfWP8C4NQTZ0dpmVd8ioAELBDu/zaSWjuCZyGw2/nku
NbCJYHkkwGdDQxbX9BUcBFZOlywM/twIGVlACwxMC2MaEABt9tuqgS1SlFsbiTbx9vogzTQcuQkA
gMdbA464g6MMdc+1KAX079Gn2QFSmENFPYAgpDXk22Ao0mNMNIHAMlxFr798bgDNo6G1yr4ZOx2C
xJtHkPZ23lRVr3X047bnG7EDPBjoG9VtE/YjCp0EusUbLusSMiGNv/PqbOE2MPcZxl3PtZteJi2A
Jhlkf718FWXxxs7u06peOIBmloHZOm2nPoUvYYtcNlIrWZ5w4xbp0vE/Ez5M4SoeWK3KM4AoUhTT
NVhIIlILO3DmoODn69On2OEPfIS3WFZhfqkLiUxw4Dvi1mJlWe50AMMBOt5BNH7p22xaoMzOfc15
jj69sgH8I/VlEBwF8aIn242SLcmGYOGDZu59/DxBn57OuqizqBLRMRiBy6dsE/EXKDZBWxReZ9MS
I37uG85///SWCPqo9sQAmZkauH0BhgipI0UXcvO5hxtRkUk43sD2y0EkeXas4O9k+X+u77a5wTF2
c0AgiJHDvy0sOLPAW3QPyGvtNaSnIKIcqefCvY1cxU1JqyAtUpzXU43aef8gWHc3WP7CXp4bHmMv
5/bAnEDUFfCtkItVkkbwxsg210doZh+bSlZd08DysATcHB51LiA9AdcPblUqvSqs/OP6O2aCkSla
pQKkVhD0iI4EaRXLmg1MRlYwRVjFSxKTc28wdrWblWXV1hYJExe8GcHWbUqPPgCinni//g2XoSLc
1KZKUGyZ+DhCcVz2wEIqp0BQGux1qSFWwHMCNyX7N9wF3qP2NpoIN5V6LN26MFqOitCaoiRYj6lU
EFEcivGWqSeeYxxFld/3cWnH8thVZ/QLbpcexPBg4rekInZxVvACY+HqvFWy5U5zHMpp6wTfiKzW
LH6cgm/X5+Ti2iWeKUmTTFU3MlifHfv0vrCRKIrfAIcv3HMu7jo83LjnFKNHGkDd5RHGPOWpteDB
JlCdXxj7i8cQnm4sWEh4TVk+DP1xhNdVTL+nxFrHPlm13s6JdkjtFhKJua84T82nuB34EHsuxqI/
VnCPWEPsS4UCd/Ld9QmYe7px9iQuWGedCGAkWvTqEX4bzhH64EuX5ZnlY0p62T1M6egIO2rfBh/c
knBAaBr4OE8NZAf8JRrp3CIyDh+wk/okn3R9FDE7VHzK1zAZyQHpH39fH6SLkQNTbZxBrue4LkMW
d6woBOx02kDGoGRevi0VS9/B9XHXflO/ywFSdqxO+iWSzNwSM7Y3K13oLhcx0NsVXBRF3v0O2hoW
Z1MFnpWL4jSktBHOLP+mtAwfamz3IfIJ/OHgyh7YYEbEld9u64FWCxW6mbVmAs8ciCTlea/FsWcF
/BaTprqr68Q/XJ+kuacbu73voaqjoM19rLw03jZQHHjkgVMsIMAuZzQEBKL/bkPHb3sv7oV3x+T4
B85l48ov+ROc7r4QiETBN6u5i9rhAUY5f5DLLsHZL95+8FZj86MikFsB3DOPEQ9zGNq4Ciq87JFO
4wEOgqvrIzezf/4PfeYmLZzXuICAEEseRwF1ELgXwXg68dWShM/cO86z9imKxXVDBtsdFRwWXsdo
B8m9VdAUN36AEQBAUoU1D7PqcKTxtK8ppDPi1CkfpJvRhVfMrS4jBGRl1fVcwSEC0q8PKnbvAo8t
JBf0X1v0/xq9mGVzn0unAEWlCI4lwA8WUKwFe2QRyEqrvsi7JwjAyHUtJncNyka1jx3IzqAc0ErI
S8TtxnHzZFhJGDzvi7SlP3y7Yd2DnmoUDjpbyuYA6HHxZcB11l5rKoo/EI+s5MqFWeiJUSBx4F4M
g/eokDIkAPecmy8trOV9Pw0VhzPb1EBNXEd2vB4j2EG48JUaQUagzqMqXL0rJ6Ge7KgTYV/Y6UPO
G+/ISFYDf8H2eSP5c5FF6bro6PjGbB7s9MBwHqeMfG0lWv/2BE5p5HBo+zvDkHwVSeo8qFE60NWg
cBAghfsywIZ0TYLyV5DG0TtX8L1UNowKbGbb+8m1yB/4hVpvY1+zXy40znaplTnDzuJWsoW5hP+F
UMmrU8mzEa4F9didDdnIybaq/3F2Jkty8uwSviIiQAgBW6DmHt2Dh42ibX8GxCQECMHVnyyvfPib
JqJXjrAdVJUmpFeZ+TT7Gp5mJ+57C3vzIhcTQQ5OUN54qe0Hcdp4AyB8fGQveWo5iDWzQFecw5Tc
tnglJFiZO3i7oDyMClYW7gV3uPJa03B3jWqaOy8TChjrkJ495H/e84noWw4u2Y5PMA6NcvJutQnC
R/AQ2AlQ8urSF2BY8SH1nluk1u0QMFJcEEbnHiakuv1AeFxV4QYLwUOyQN1PeG15ysum23PB61+V
Hu3dEIJT4COa4ORAjXfQCAg4+DPJji70ej8DagG1lnnprnSQPLoDThvRwBpKYxdhBl893jffcKqC
CspWGm5vg9z/S9eP8PdaPVxkBDeA+K/cQb09fwgY5F/A9AINLtgVEuPJmuUgIkzANjY1Bh/8hnta
dtYBcT8jnHKwzTSM8wPpZuwpAWw8OT0g80U7TjcKvvqLZGl2B5q1OCLTBCBzKmliNy5MnDjojK8B
MKRgGRHzmKo52I+cwSZpiOvvVe61cDTBZZUg/TW7FBUt4gY48ihPa/gEmM12GifHPcqDaex7LZBJ
SgNkByY2Adtj4AlcWn5sDYVzb7VpumssBWCMnZnvHbBKgJBk6sYAwnWWLndOIm9GFSsH5vVsdpkG
6Njv94xps/dQwf7egU2UyNbtLrLzFYJ3m/C/sCjkHWpGY4aSLfKW8JYdO/ATDSBvsZFA3EU1mGKw
ws9pKSPP0HJPAJiH45HNX2cXFGmOaLAnjVDtO3AKgOJiU3UpcLwZzyE0NRZeElW/q/PMPnUNqcDr
ga5bwmByIDJrnthUgkkEEkGMTWWxHy0tnpDhVSLHlgGNmaVfUkxC+GUDH8ywwgEJ2rNAz0n/MMZ8
HLy15SfAuU1JCW4E6GXcR2T/DHyMAfGp6kWdGOVAm1eN4EOzKUhPjjsE/+UuTe2LlIYF4BsF7iGz
Ec0ZhlOagHcTUPBmiMPB5TY2zFRe+8uBzCsJgAMBOCSvd3kBDAp0VcP+OrVAtlUhVOrIxaISTLbm
5yQgyzXa5OA5UwXDJ2tRl2uy/zhwFN+FHc7P2SyaY0Xl+J9hnX3LgpL8rBC6Cb9lU4Pph5TTbKjm
+xK6oXhyW4ksISe8zUUmDmkYdPuZzy1OpBnotMDTm/4WWk4nGr2OHLkXIOy4KLm/d1ppl5FrgPEA
CE22PwlQiOxk4Q9AZUODy/lUaDAH8pEUtz3MfUCKzSNUa8Ca9fTi+rgc2tgVrbx3/0dDNExOY/lD
e2FjP0Z2HZgEwFmQdKoyO3xq+7BUTirlU5H1TXspmnQPlcZF+tMFAV+fO6EsdZO+m/qhhlQU4ZTc
hTTUO1AN58/H333lgLLUS3pu4WER5/IS2M85xhUIf0lvcqDM6s9tHJZqSRdxZ8ov0/biA7bdh+Ft
6AUbRbeVvl2mBKZhhcAzMfGz14EDAwdED60nQzdsmrpWmmcpH0fFnvemrjlKJuZAW/5Tw+Qbg1X3
i5dqK3loZWu1lJADbwAWFR+6C0jNDwEF4GcyGy20sn1eBgVSpMdaDa3ai9LxdKtA/BAJts6+3n08
fNa++mJ73lfCsmYJtoeR1S9C/tCCPX385JW+XcYBUm3Xdqdpe6m9PGoGEWc2TOrW1kFvrWOvP+jf
7bhdkQBvFozK0n0suvno5dWed9ObK9ONbe1a2yw25SoDSXmkvL1Y/Tcvf/brnx+3zNpzFzvxZgqr
Dgmy7UW286MJzavTp18+fvRaqyz24XpEHdVBqsZFwd5Ngpsyq05heSfHaWO8rPXq4nzdNwXis0C4
v2CbLILnyj8Y7+Hj777SLMuIPzXIzAOFvr2E5E/dPpEtH/JKmyx1tA3eUV1qCXUZ/ScUBPbIIEua
nh88yIM/980XJ2u84C2rGJ32MuDQHiHnn0SDKDZGIfsrzXzncLUUuqqhHdMBHK5Tz7W1h2EwfTVl
ExzhbRf70UmLXSeJAa0sa5x49kT2KBpggyHwLMCoQt49SFphbS5By/sHC16XPbKSnHvNUv87YmfL
NxdQhdsCTq3nWWYVyIgoLEttstsKpd673AzNDpb/+eB2aj5rotzb3O/mNHKhDyPRXNcSKQKDdv6b
Ggs5E8L6U+Xj9FPCCJj0BXj2iW2CsYGvkVJw8FgAOC4bEGot4ES67rOCwcd5t6xPc16Pp751SRnL
2TF3WUZEEJtQSXQbs3mMiMZ5V8++OoTGzfbBTEExJn0LcT1S9/DsGrpc6mrEHUCZm4DFYHYpjBxd
aVsAouOEOTAL6ZFi9n/ObmluJm6AGWDIcHf0rNvISQ10tyAsI2SajcUtLj3m78rHyQ73/ZJFUlfV
MdNIITvgatP9gcBwpDGj7m/2Zd7iCBLmwo64LDvEOKT8Lpvy8CAmR3yZEeGcOEFfWFHoi+y2w1y9
YukqIB9xZ/4Dia1AffWlfxQZaI6p14I1HGT6lwdu8R6AUgd1M1M+T9hxJs6chgA5T+4Zx2r3l+Na
4hKGI5IpwEpOWpUyuJdFTfdl1pY4x/YjAsIdf0Y2uMXTuPTlFGdT81+OM/DbhOy0MyQx9EvFbHn0
spDGtkXy74JBVkKU5b/Crz6C9NrlfVLiFyVelWNf7WsIcPG3UY1ITlBpB+9Q+Kn/5IHKgY1OLo9B
beCcHx0rAHy1pdnbgJCz6/s3+NaSLguiTDIkL1q61neUi/oAOCvuctWIxHPEt9/xvOFHINT8k5yQ
iZwY7qEwWnLlXvA1BXhhINLaO4B6qyaWjT/WOz8tEE+hgqK+4MWpzszzzKMx6bCbnWLeF0K1QEyQ
XvVRE9LuO3Eo4mmLXoVffUwpHRFM3tfQ1OzeDxVet45X/hCzHf7pkSbya0LF8h5lQFFFxCfyhbW1
eXYqG3Q2eHbncu+5AUMsvU9x4BmUjKAF7e5QHenOg3cdAbNXI9vBDR+GhtkIMQcPRMNLvy8L39l5
ChjhyFfuBGL8aO27epJHW/M2qakoz25FITlsmLFwfnWLswogbaGOyve1UtBT4pQGHhj3UJto1dH3
+/5GXynFzDEtTlWeOXh8FrsqbJG0odj1kIGslXrqcSBHLMpNTRC64vr2eFBGlUfVFjSZPAWKNuCL
30DjBdEibWon0VODPFS7M/pRIMkGUdlz/3g9VjxgpZpx4+9MSdsL0JQRjIIMxjYELj0o+xpxBFx8
Yf7oaeSlsekQOLndxFkatEiEIePe8Lm7rZ2uPOFEGDxnOPvv4WI3v1OKJQcnmSHqRmbhuaYHW7mT
8iULfO9HWWua6Ebo28pm/o74FdSAVp9CvWFaji6vjNs+VsGEtODCBRYVcctImrMchuS7ASYp3HRN
sBvRIAJovDoDezfHUBdYj+0QlGD6WSo4gG4/vxF7LI9Ab5I9d0v6TVVj9RMUYrErseAditCen4qM
81d79sVJO4iqq7PQkyg20PImB2v2kQAhepcD2PyQNblOCoQyHo0uzJnb6N5WsPS+sjN9hMwFafZk
so42JGsgaafsZ2CZPpr13L+VRTZHPHftNJrblsUpBzvPb6TYTZ3dvODGDpzDwVUirpsgPVdYrfeS
uvZtQWqMcnvE6ZVaU7WTpuZ7IdzspZr4DP+RZ+D9MW4ZTXY7Ymv4l1aIxLQBFdsWyT5I05LpEZHw
KkZE8nPgDDB5AyiOBd1GnA/t+KnxafgQNOAlRDDaKS+qg7LdK+RqANsjzIOC9SfC4Xq6C0tW3IrQ
NlVCjU/3I3UVKi0sg3fKRreMKb2xAXp/5twun4cSWjoHBLSEhSR/oXZfHjyWAlQC5f6t09vpYzXm
+b6qVdgdOtJUX60OnLDYw+RDEhtFXYKW6sBxh/kL0NEBdTvagbOuyBGSH9DSG0wBUtVFXFacHesO
ojU7t/QBvdtGuZVDmO4AvVdq7GXLvOQkcgOwwocOaNfIr1qIXMdqQKVz9F+FxnqSi2s5v6bIpxTU
aW/gg9JfR8kMdlAcqUMN1AyTYWncwED7VVJ73DkD+ANBarHDyLr0W8Wn4sbxh+zQ80Z/kXnlJino
VcfRsD6xEc0fgeKNlJKadGckVpUXixJIMXwSTDtGC7rnVTjHxTXa6VpRdfbg8faxzsfyPGbGjUGZ
54cxJDA8NFhbrHD+6XQs/QGnltk1xPJ2+EcODDMUJBA/KYwrFSSeP4A7jr3UPQKmUKvtbEv9zsp6
PPap8l7x/iEXXksX2eMaq8geNxzPjmXaXcptSZLaCFCS/CIrH4p+NPsGDvsbVNlh5eaalCjWtf0b
5gf91gWoz86joxIEh8ov7diRE88rYCpsAhWio6Yk5O70BdcnR9B9ygN2Sxojp6U3mLv0AflE7FeP
Ol/S4MC584tGHlFw1Pdh6bZHwbkb124mD2bqAvBQybRXlWfdZdIiMS966w4bU+eIcKgZ6HLT3beB
5A+5ENYTSL7tS58DljGYvoYrRT5kZYlKKvg2CV4N+cGmdXd9rQ83AijdvcGQPNIO+Wiuw3XicLzW
Fc27mzJsg++ImlJ5wjJT3ZROHd72mg04OIlhbyar/414bWDoUpY/FA7x7mewhPcEtfPXtmmqN/B2
nQi8qGI3IapsX2WF+wibqPPoiwL5mCMR/01IYAYSvQwufce+eEUrdjKl+aEJVHOTTsR5ch1p/eZu
Uz5pUwGXDAKH2SusNHdh3vj3fekgR4Q6wxtYt+SPPwTkjB9sdrbi8pQJTr+gWBAewnmaXmgHzywz
hP7WXj19h+bc2QW94ntcRdXIipHkFtQ79qvmfXHr6Xp+SVGMTXGxVusnoZFPL3Xd/8FrHgGY0BqX
byLv5KPOGaxL6F3yhRU2VKljBVBc1BUpSochKFk22KqydHcUYPkxSjWvUThqJCBWPulQ93JofZfh
rH7XqyK8qytruJkKSnawblovrUF+zQjBSxvNkLyiFDiyKqlcfzgj7WlATm2Z+RAesWBMBjBGXmDB
bDDWG3kq2qpLss7TD7i0yKIaPEhxyC0bRc+SvDo2ADW1Qcpt4DbBAYjlKp660nmstSlvkUTmHrrS
xZtLNO4NHBegq9dBepeTCTck0DEc/D7wHgrCi5fUlBRyPab0LqWjtwuVpRO8nN03TV0fbxAfyXgG
heKjMk34MPa2mxTEoijXm2baof3C3zwT/hPq1uZ6HdPvPEacGzHAyh8hXwMeXx3a34K8h0OpRPhd
GBJyCjrmnHTZZwSdh0RNUqfpfZHblYpKFRjcrXAnkbmpE8vx6BdvRMbBjqCcfp8PPrsLlW1fUfXj
Lu+7Yddwmt43mZffWczK97MY/N9W7jYRStnAcmNxoPe2shKKgLUI4krx4GPDeadxLP+vs6cyhIoY
BHEwsfuTN6FWDMgHfIxcKnObYqv3WAKPl9StVTx2VkhokmFXhTW+BwdYTwfXd9mB8Do4uHRqH1Gu
oM9EgLlYFt68E1QOh0nhUsm0FYFb37OwbXcy+d8gDX3IAXKP22FgXybk/wF2nbq5l9AmFBsS0PfP
2WzpPyRAk3gpJ+C5l1XcTd9wNxhhMH18Xl17+OKi2R0du8uA+rwwjkCI5lyr31psXDO/f9pmSxta
hwLwZBk8u8c4xNIfu34UpMnQb3Eb3y8TsKURrWmIjSyosL2AiXYOsuzeN1vu3rVHX9vrn5pSq6RN
ubJQBw7v8NrHCWSjFrb24Ovf//Pgee5oaCyIz5htnYfZe5FVvlFMer9AyMJFkSpvW1wtIDvwXFj0
jKzsrwUvb3BXUEbh5D63XGz8hLUxsyhaBQiOhncrUxcUaRIoCWKX3QHl/fGAXBs0i7IV6rMhzoYI
DMqx0xwJVE7W96YJ4tlOdx9/wtrXX9StpkYjZSe7hkvUOD+68AL0hbofbb3lDnsfseCwpfFssACc
Vxr3FD2Pqh0OUEWcJdUL++7HiLTEdnXaKghh0PxvOYgtfWjc7oCm7Or2UnaAQcuowAHJs7AclZ/y
euKnLOpZuVWCGumn6hJ4WKbVgHRvEjlkjootOenKqA2uA+GfCdF3wVgHLSpm3Eece+Om5zpXR9HY
Q2KPvon8HMWcT/X80pNWVYXryxG6BwE+86TvSwDVi2oj4H5lWC1NaNXQ22KyUZ5v+VNNcUvsdYhr
/JS+Hf2wmNt2F1iTY7FrCb1PrPwrowinsbaYkiuL0jIlucmUsEqgdM5dMOwsbNI7aPQ/bvO/Nx/v
jdHFdKttjj066o0noTqUUFDsnpPMFHqMMkd7PwJVstc55MhQLUtV3c19nePEWE4nJMizfMcp1BEl
IR32tKP121S4xM+gX0P4D9QWWTduBUasLDxLwzpxhG2KcnBBHEHESBHnWBwm6CsY+dTtJVsmIreE
SFz0B86ZI+3pJi0A9ZIWsB1tbpmNxl77DYvZWqWEVsXQeOe5seNmPNXIQO98F0eQjb3I2gcsJiu3
PQKaqUtAUU+joPhdhg/p1EaltdFGKwNx6SMshR8gSNjQs/JRyhBueczbauP1uDJB/cWb18/hjJuB
KT6L7EvXDPEY3k9dvbG0rH3xxfzUXef61shmLF76EQbqR4pK18czaO3Ri9dtVYEung6opKVj8BXW
ctCgquRzj168bN3B9Ucje3LGuRmh0IBw5Mp5+/jZa829mPddi7wP3yY4Ew5jhOQPhBxj1Hwq+s1h
S2OZdvsUp3wMFFTwAYRMJEoVuX6q+VaHrnx9ttgYIws37wxCvc8oFUQVwxh3vndso21W3nlLRxmI
oFDU8IGesa0HbZkiMGqu9HPI6Lnx6j+q2ET4rAyepfMxRXViooEDBAJ/g8Yj5tXW5ntlKWDXhvvn
vT37OeqFCDQ/Q13b73FlVB1DHI/uHY1TaJXzSmwsams9cf1p/37QPBWhNWXOmQRBGMOLpWPXyb75
Vrj/1Ehli7mbj15dSdKSM+5LYxM8s/nONFvvv7VmWszeIZX+IJki507Gil2x9d9Ey6K2YZ9bkpdx
qHAn+gFKdhOkwnWYgAe6q7m3x972ReEO5JN9sJjMTV1VqFNhMqdBFffhjJiv3+HMN1a4lemwNO+h
ljuLFtnZZ7t+nVoUtI612HtAluMGaeMHrHTD0sLXl5ZBBnpIzpV2cUeaJo3K9mr4hQPqJ3/E4t1L
Ua5ogxA+H95j/5Q+hyK9z8o/gH7Frb+J6VyZDH/5Pv9Mhs6tB61g2T1Jq8DemGr3HIZ5e85cv30p
6oo8ZhUimKPJBzYNWqBxZ4kM9211jWoO6vCQhhUFkqBnYY83MMA4p6ZAmqIFdXSsrldZESYDhfRN
lzO0YX6LsmTfJjaUS/EgB3lTIgqhjIZRdjfIHGnuhHaKOGg87wvK2Gznj3qKS9Jnr9jgDKhnwmE8
Rm2R9SdqiiIBjbj3ImckwxkaWY0Waurz4GfBcMT1I+qxQ0WPXpP1rwyY+Y1j0tr4WixVThYgPN4R
BBc5BYSTxX6oe5gRx28NRIlKq416x1rfLBYqx0U+FLhC8qLUsUV1VsDZABnpxgheWcm9xSqFWh/R
iKSWF0/iS7v13jQs+XgBXHv0Yo1yZ2MClLBhj0/BXveieSsGYa1FFvuLPs8LzmApuGTFDyRDJBQ3
pT39+vG3Xnv4Yk1qqzFLB+QWXzhIDSTPd9J/Zt5WhubK05dGRD3PIe7Uy/nc64tlwsQaXjPEN378
1Z2VFl9aEBHPOOV5MAen3C2AxhIwL+8ZaBG7ykcIpVf08hJWIQrHRYCdTRxw1e4qABtjAojq3RD2
4V5mE5yLnrWJCHu/lkAX61frQnPfitE+z+n8oywEPCGtfbBwR7wxgNda9Lo0/7N0ESi83YZiCQbo
dtflT3D+JLL77+MWXWvQ64f+83DHs3naXLdrlV8fW9d98zr553OPvn7kP49GjofySd6RMwJbY549
OMNWi6x96cWUDtK6p5ZGi3DbTBFyFoEIMeHG+2jljUcXk3rQQQcSzXXb5DevEPu/AGR8EAFCqQRM
5R83zVqXLub3oGxWU8iBzgOhUSdu4YKITLFlhVtZtpd+TV4yqHGBDzpP7c9ypjtJfnF1pWexnZVv
dO5KKy09mwLK8CyAkugc+E8q+FF0IRJaVezlw+njJlr5EUvfJncrF44YguSDtmjfPJvRY17bNk+A
1UKtRRSDg7se3/z8+ONWemRp5Oxn2QV9L+wz0OEXu/AAzzFHVmykRawMWPfaiv9MBceCYj+oShyK
qI5q74dDNx689rUX05dCTI6cqM45T8bz97hxuXideciUtRVQtPYBy0lsAVORV419zgN9nPPhCl0K
7nPH2X/c7mvdvJjKnphB1m5mxO3p5lZjNxW1jvvUdDjMueKnz8jntjLuYlbXPSvCLMOc6JFDsctk
eesL/zBPyo2y0DozBKF8/IPWGmwxtadB6LrwrPkMFAUgQrbH96EV+juvrOjhcx+xeIFnoiHFzPv0
0pTj2fLp11LzHzn7nBPwf9AAVTg6lZelI+i18ozCWwLn2QuEyBtr398mf6ewueQA4Ba5sUXLsfhR
GGfSztL7HHrFneh7ODxGiAObaC6NePM741xwKpYvDnbHiHFR6QH+u7yKUDEaEol8KxlnukGdAeL6
o2nqMEROMCLgYqBAnVurSifoL60MtxWV1d8XLrW/1gHJXufZm/9L86HZu4MeH+EcJmfPgU5JEKmB
qScQ3M16Gn9/3GErg3ypoFdjCV0pd9tzoCawFqv+thDBgxf2ezHqP76bbXzOtcbyTssuRfQ9cf0M
IpP2bBrrO68g7dHqlJnyoarCmEnzbaT+Ri+urGhLUT3EkBDeSK5gciMJDFFp5JRbIeNrz16ulqNp
sSh46hzOA8iTgQ06I7j0H/fFyvxcauqnilZIY0DYAOx9O5d3P0w57u0c+XQfP/9vEvr/dALCNhYr
GtCpYzbK1LsMoygOuaotwFWhDvw6gXJ/I6euep7rKk/SPoet0a95MlluBtMSsfZSlhnsgEPx+vGX
+esCeefL0GsT//PiqQYz4MgpzWWwAv2gpyo/ZgjS5zFECulBhGH2In1fT19ch+Vqr1Lae0k59ERF
ympCYO78cp+WgbDjDNku7m5OXX2yhEx/92GHCFYJ6e73kGZhHzELF1C7j7/4u0OA0GVmQEgMAuO1
oRewraEuYRci7A07yLsDAI9e9A+8q53HnJEB+zlFcCmicoV38qfMIOj9xXtGaxzpR5UBfYhAhUjM
COYcsnTjq79//MHTFy+XPIdC2820ewllc6MCb46Q3hgHU/lW8EKemqH7OXflcz0UULVzteuQhTQ0
EFObGVGeTtg+fdw97y5o+B6LNxAcnsFUD5l7qRCg7uU9lApVQvqRxW3T/mw9AAY//qDrlH9n/C4r
XCDsKQfhIwocXM9EVZ1f/Dp7tiYCHyrtHz/+kJXBtqxxEd8FarGHHIJDsxgTbt07oty43Vx79rUF
/5mAqRFFWrqFc+krFwxlPj70uC3baJ21hy8WSkJy3XPS2hce6L2C6QvCyY+bZKWDl2lUeZnTokQ4
HxQiECUjdt48WmXbnrCRdRMlK30nWcE2VqmVGUkXMzKA1XTsYNOF6XmIKGXRpO/MuPFL3o3tIHR5
nGs0HFTOkNELy3k0DF98WA3qgkYBTyMAoeEalXBEhhs9svZTFhPUzpsww6SnFyzzEQKfjtbonB2y
Me1WZsPyYFcKFMVDq7w2VIN7XHlE4AF8sbBrDFsEkZWOX57r+lpbo7A4HOwQ4wdDfwwHYIIsaExx
aQ5J7cZ95drHLG6JcI3tKzhm2otBFVROI4y29WkYLu6E8DP59vEgXmmu5Zmu9jmATVbmXcKe7jKU
xOFN3ntzFcnG2uhv568D9Z0VanmwIBRGcN/C6x4mEliP5zp47BsBxmkLyXxcDpw/FMJHaZsOdvNW
y8B5SsOU3Qq7Q/9pr4kNmUncj/ivSMOwwsNMR4Dg555UR9o7iGBxB1Imxtjl0ZnG8IxzzHgD00K2
o1XlHyX3hhvp135SM9Id82IG4z334CxzbOynrWbwI1H1UASIHizckdyO/aCTeaL+oc4B/5QUcMw6
5OGuDkJ6GrKePUJJ28R+1tT3jRn9u14M/GZEMRh95WALyxR1jgLMs4tdc3pQ7JoDC+ruDDmnRCyF
nKdn3I+mB4SZuFDujOMJKnoX4SiQcEeZ5uIOFYMgZm4YxsOcE9gEbJf+4qNjLmqCnQcUium1dp1H
2uc/OYD10CsHB9uAyosMAAQ3MMhE02GfWjlPtM7z82SLHHLqFnM6DHh4gvVawoyRii4ZOILKzDC7
MCi0XUx9wGhmI8WXKcjns425KpLatfCTM9vvf2YWTGBOWsObR2BHSSoNEo3dgviHLiUUzR5AWJr5
ItE9SqgUvoyHPjXM7Kyu0QVEkkW9pYlaWVDcxYJSNNDd2yIYsIED+YRoi188w9WeEU986vXnLkUs
jlNNrc2BgsvFGIMJyyOn3pwga99/sVOwOhiohPSbi3GRRzbCSxJ7kGrHpvZl/PE0X1lLlolCLtzg
+Sx5c1G0OHgGluTett6gkedRZukbaF23ZvvKj1meXKUfIAAvd4cLHVpzQkh39thNmbtTTjB//fjH
rKxZy4ShkA7+GDb9cGmJhcDjnFVw6eXd97kS0y2x/WJjbXSuA+iddWsZKgSnX1ciD8K9MN+VNwIJ
LYdGyex3WJmG7tygyiMHao9x59clfYTmv/gjOiq+Cif0ye7jH7uyf1lmDom6Dr20Y8ioHuGwadoJ
LqV863J0rSWvH/rPzitgVjgVOW6VZqFAoa5+dwM2+jgQJL5B6MrHv+D9EeEucSO48stxfGfg3AW/
NcFBtXrV1bDxcllrnsW+iE1zw5Cpgpqeyc8DE8cABqmPv/da45D/3zg1Mkq6bi7lpR6GRyY4+Ol6
nKL2KomEXm6jddY+ZbF4wf4EcxCCZS5G1rEoum+ka/aNz+/cZisY4v0OoMv4g3x0egeJNdBhk+En
cxA9A/WxfVt3pdmI3vs79d6ZKf9TvSFGq7CaycXYQhWRLnBJWxoH8W8wlMoTzFX1A3ehHzAD10eN
ADg4nsr0CUKbMc4aV94FTsAOYRHOTx6ZUCQPlXOfdqRLQj0EByie0ucAcpM2cjsLFehudJClM9Wn
tA8EstsnCZt1oZwxtny33zo8rCyb/wO7s1O4KWAivGTktw5YBOM7sslt2LPeumHrOLwyApbVFoL3
b4pC6HhxvF7sDJys9xnSXH/btvH+OLUXbtwWrEyVZeUL97AK3YL4CE/ol6nVj2k9b2xV/xZu3uv/
awP+s5AgGEpblT13uM5s7xy3zxzE8pAM9hcCkqUo5umo7MLVSYbkra9w9ww/JLbQN6VrVQdBaudG
doN6cUnnnUyfVbfQsFg7+PrKi1chjzeGLFgdZZA5caF6+ubNLVzZMnV+tUPfXyDygNVO1G0Y5awf
drbBJXzHQ+fYaWveByULDnljpiNtC3GGOxz5GXYmXu2yJ1+tluZ7nvXBEWFVclcXTMNTOTfAoxo/
GirHS3yENBzNVNQn2rfjbQFT3BFOUhp3bpkjB5JgzMMhKWOEdQfpMYCdeuf5qsLFW4eL3hiScHlX
lQGdk6KpBnEKWVb/zoKwn+Me0sEI5tRXx+D0+/HS9W6Rk7hL+hJCtieIHTIw1ib3kiFHqmAJVWPi
pOFBtnCD1xtj6v2lxV0KW/vcGE4L6aOSP6szzWHMCdgwJ01A8o0wxLWPWByDyDRfqzPjdLnmPstT
Pd/m9saFx9qMWLz+es6pmiEhvqSpkBFU6M6L9qdqY5vyfifQv8XPf+YEm8bJlYVvX2Bvvkyj/UiK
EvrK8cvoI/arDP5M9rTRDWtLyOJV1VYtgoWw3mKTgFyFLjsJU0dl8LXMpsPHI2rtExavKZXNAVDs
Pr1Y43BnG+Q+9BVcYaMHH1URbOV4vt/X9G+m5D9NBhFCmfsp0TA3CPjjQZbcpdnn8Md0GfyBO5XQ
TyvJz7N6lpC4ww4AivOtFf75uIlWRtMyAASxuWSsMwWuTiuqpNGI4esyufv44X+ree+ssPZihTVu
I0il8muVehYgEttmTDRJvWvml58Qj6YPZoQ3t5ZFeDNmcFAPsgH9QuSut5NOXuxL3sL1xl+9CJg0
Ah1WjpytiBStC/MpC+M2s3BhhNyBOvKCPIPtTgWxF/D8XIJGtyOWLx8zLcZb6oG4ZvgOkEV9B1uo
t5cNy2ucoE0Vpe6kE+YM9ZNDmv/j7MqW48Sh6BdRhQAheAV6ceMtdmzHeaGysgkQSGL7+jmdpwwx
TVW/TXkqUqPlSrr3LG6QTy1AatOQJy8+BObepWGTR4t0+rYc+HgDoT71NhZJeltAf2iAQ0T5GyRD
I7K8RkIlTsscAVm2dwJi9lWIyD3j8mWMN7VtTlCgEqLcwZrNOqjCMx7mJhHmxoB/TLSxnKUgGFel
ldUWfO2RF9hXooSYC7QI8+kAVTjToC8seQOv+9bRnyVSCHghbMTu84R+NNHnvfHXHsBdmaV50yWn
wWx/s7mNCi0i16mfzi4RDqs2vm9lQy/VwiZZFqDMYquBMbDrOIibhISN+8KaLbOvtR4WV3NZzyCt
8DY5OaYOZm8OTO+bhNBHxjbC99pILaKekRI8NDtQ3bzEhORTExikPuawN68/G/kW9HLtKxaBzzGE
socGX9H6zwNSiEk27Ub/Vilz4wGwFjYWr3+d0Yr66YTkqwfO7KzoIxTQt1hJHw4RsZZn0Jxzlwsb
r/FSOhDmqIOesKCs/ECZOsSN4JpvQDeLmRhqV/hVKeB1VHbvBqv21FQb9ZwPhwdNL8Y/0bysjbbW
8dTh4ighIEG26IDnHfXPTkPTi5GfaoN31M80CmgzwNNWah7cs00cZMSa5JrbC7GWh07vuiZLDLOK
TYeGGTKXEOV8TKvr+BvW8swRFpuy3E4U7Lfsw+xbkXb1y+UTZ2XglwcOivGt71fpEIOzD3EAUOlf
PL8tNl6MH24rjMv5739FOUFbFP9kOcS0S0Onac5SrEHOcSj1W1XstQ9YBFIJJAOlVQZPgbNaj0LW
vC/N6+B11jJ8psi/aliuQ4R2erZ9aDRDiei6cV+ETZ1XvmqzXIOzqH8ltYOaHiAL0BG+3PzKol/K
LE4DI1Kanopt2rR3Ax41nxNZJtChdMuN1+BaF4stK7ViPaRwVQz8zZuJZO+ArRZoBdmIy9+wNrOL
jevTpITUVcLjYVK3WaI+e03/85qmyZIQj0rAkBhAiMSDC9QhxIS6rWjz8Y8mS1dWCFCPRtGi5RS6
bUYKNyz3qhiD3OL/91I3GpBskMASl6jj5FMTm53/wgBEuDwkH08nWTLh8w4ADAhVYMUocWzM5AWM
ySibyi0HpI/PKLJ0ZIVKhnSbvsBNBGLP3P0FovFhbiCqlBcBZ1sQ97WvOE/LXwHHbSC/6taDjo1e
w+LCOarGfi+79Ko1T5b8eNOsoJ/UOn0Mr8UAjizHUp1Y01/Z+uJ8BWsRZvVcICaIBgocBIg8iLDc
GqiHbZzga8Oz2LMNSIZwF5nTmNT5t6xw49osvk+ieb68hj4O98Rf7NhOTRAXbvABMskfICdTBNDW
urOhJ8AK9flyHysbbMmMT8ukAtZVqDizbx2jPkDdY3+55ZUVuqTC55rIHAxbhUqsfAYAdt96/ZOE
gn6Cw7yvxy0flg/r8JCSXmxkZjsiGQzSx71l/4ai3007Qj3OsvOHTrLDoCqo2fhwuuu8bItptzLv
S4b8KKi04QEGLWIcPOGQo79EKUg1g7a9Ea2t88n17z2LLKnxJZCI5TB3Eq+XoflUzLI/pQpvxciH
SM+TnUscDvrTaOZ4ZHmsgH6rMM63pFbRMjDxaoeYPMq08FFyqbnjs5Xiqt/q3A3zkdcPkHxqv6em
CdOXwp5RyPIUOZMdMmCtvYpeGb+XbEeYysyAVo89dEMHCPH5D3xKny6vr5VJWNIdLS/3vdYb+jgz
rEcn8W5axT4lKY0uN/9hIooQdxH6IA/nSz6bTQxJk9fM9qEikNxXHdOoOkNczHaKn1bPr8rhYBEv
epMTtFQm5FBjAvmbwGvICxR4igDSXbvLn7O2zxcXpNkkk+V36CB3PrH6VBXvl9tdmYVljZfaY25U
Le2h436bFz91cSunn5ebXgl/yxIYYWbn1QquEaywGoGiYQmdHciYVTRwCK3vkkqZ0eWu1kZnEWlT
27TpxKY+TicoDI73s7HlvrfS8jLX6/WEpi1By6L+Srsf9tbRudbuedn+fTLDlc0cBFb/bIld1ud3
du9e9coAyOT/TRt+UnLgF/qYz7BqSfzytavFAeYNKsrbLYnolXWztEDOaM9EX0B1pzOnEK/MBz9N
IZ+bbeR214bn3O1fw0PqoRJOnha4kWroLg5Tc9vqeStB8DH6lcC57P/N57Zfu32nsV0rzY5GBmfo
yjOdsOtK3DSmSgb5nGho9XkGSK1jSSJtgSsGMUUWDAoykhBrHN4HOhRRC41NYMZs3geGCeAoo4kZ
OdpuHnyHVxtXobXhWOz+LBet489dH5uyaV6L0i/uwEnpvlzePSsbdemtXGd5ByHhVJ18DiXNVKTp
jTHMKsqYA8OOUsiNGLbWz+K6RaYir7oMh8kwAWvnMH6X5f7rVAobWsL+eGUvy1jQ8pHjTtrHyNwq
9qtCOjhvbyxn492xMhVLnYShNrRqDSwdKX7lxXcf3N3Ls7DW8CIioC4w+ClYBxAGinEJCGcQhC+3
vLJXl+IIcFhRoLnOCAhe9VKYBHarbvpUJPT1cvtrv3yxOmcA2f88l2LHhFgBjEPrrTfv2i9fPAEy
0DGKFuYycEjZtXgZFYBPddVVqB1cERbrEde+UQuon8a95+26MQ9s04qQVrpuVBbr0CMQeTJM/PaS
28Fg3I19v7FSVvbRP9jnhhjGNA9NfFaFNaFsMQ8tlMGfxmrrPF0Z9yXwWTUEV2Qph9iVMNXIboko
AzZtXDlWlsvSobdNzSnplEQwI9Abmh5M9XZ5xFdeLPQ8Xn8dGlAgbIXL8ZJojf4ksyYknQWl7Geo
eEYzQF+Xe1n7+ecx+6sXv0PqwXaReGDQeJSFhIZ39ely03/Aex88Gui5z7/a9mw1iGICqBEMmsIJ
2oGYga5zB0KZ0o0mTdIIop0sGtwauQIPqliQQLXcqEzbIkK5nRz9tIFVhk/nCDzYZCfwloqNTshn
ns1doD0JVeFJUwiu1949pVMDQcvGgrB+LmDxwDMPkZIM96wQ/sGy23zHqtSJeOXjJpGT75e/c20B
L7aGWUh7hrdkH1PKqrDOsj24ip8pKk+hjef9dRO1JJyzxmn5OaiemuSZwj4HSv8bLf+pJHwwT0u2
OSttqPjaEHYfuiD7WZ65j2H5S77nVsDvy3e7gSxMsKVCuLLgljxyZNIbxRt01oH/VpHnZMu3emUa
lpa3BUBXUjccqw0WnHkWdLQKEgN6oGMfXZ7olbf90uHWawqj0JbNYybTn7I3b2Fc9lQaFnh40tyl
aXkjW+Ou4cnGBlobqsX+6fjg9E2OvelM7057Q8atkLsSEJdMhGayOw0jJzwDPAGtcEv20N+U400l
oLR9eazWZsP6/95vB95Bp9Er4woaCT2t5li1o/xNPa7vkNEXG1OyNkSLQy/ps9n04GMA3glwV71/
Uzjy6aovWApq1BAisSEmrWLq1XbAffkshfysZrLrR3Hdw4AuRqnjHlDZXgLMFS0eqUy+GVa/UVn9
w2H5YFcvLb4niWO1d9s+huPeBOHo0tlNcNgMKTRYnCCDkyKAw0XShEAW6p2aG7af8gK+Sm5Sjrsq
G7JDIaV+cR1Z37IiJ0E1t17QZDksE4Ye4uk2bV+g+EajtAfjAKPS7vU0eRGKlSJGHE73uZ93LynX
8mQDtA+4X+cVWZiNpP7t6Np6ntuu31smYX3Qo5b9UCdTs+v1aO18HB4hxSPPqt5MZiTVoecuiyoo
193Dh6y7EabO9k5tl5+ITM3fVZqqt6FU/YOFNg5SzDCE9C3viHsLCAcwwXvIZIvyRTbTTWzh+TL7
wRAviSoCTLPCAnI9zqmrDsCaqZexzabIcfAyJUnNg25QMOyzfDlcubGWzBVtpFC+8fHUhtp0CecH
grpwdwuT1G+p7q9blktRgh7KEF3f4EoGVZzvOcl+gA65ddqsXGuWbBWczpPbiJnH7TTqsDKaz/Vc
xlnNPg9a3dmyv/LAXIoRmOC7V0xOQLGPaQQPibjxzOvufPbi0qREBpu5HMALPrSRIu9m8v1yzFk5
YZZ8UKtuhnmG2UQMq1HvF7dlvu9zyuN+5uxRaDsPu2IyggLa55G2U2t/uduV82DJFe2d3HJLjieV
IWANKat9yqwghR/D5ebXLhhL8lA/uZObwwER1cS+SWHSaPQ7uKl6d6MD40uV1FB6MUm+Tz1d3892
wh5qlyQHbuXVpykT6X3Z0ORl48esHBl/Utx/3UoL3vmMU4Z6u63bXV+REh4ilQhBQx2OU+24kYFo
vBOaiR2k4fluyA1ypAOwSzbR3de0AYCnGpJy45xZCSLL+j/vwPoGL1DFXall4ChkKVyIitolvE5I
JstQe+1b38ifG9//Z1Y/iFpLrk3VWikpnXN1WnRZDBIcvZ09W3MI+rTzFxNEwpsW8JU3U/TwL7aY
+w2mJqAf2dNskGgAFyBs5qrEA/OsQW/nECOCIW57AyZX8qD90oxMEwalfODtNytj/Z0nMrbLZ4cO
gWs62UNC4EZlWH71XfXKLkIErvwWYhIwjFFz8VCoybh12ozsDYONj6Zu2ONU++z7OCl9aMZqkqji
GDCVUM30Duht96hETneybYbXxM3zl4wN+U8yVtld3fWwtZVQKsqnOT2rNPLilvpifnZEDdyZbmHL
o1AnTrEqfnmNBZZh1pHyCWWOMRyqeQwE3Jhiwpn9oObchmrXDCdVlxRwA03dMNNpW8FeCam0ugYR
HtnnPNSNuG97d3yFRxXZDTCZee+dGnUPp1H7RrkGRM5799BXWRuxlqgvc05pwLlHQtqaNJx61pwK
EyxdvAJVKHPtRwSEhcCw+/luyJjxiyXUOmSum8CqylW3AwQ4gmrA2Fd1S49ZBvvjyoTnGmxtjO8m
nI1Dn9I0sgoo+ON+n1mvnpbGfqgK8cIEtYKJmlmYugD+YOFbx9QkaahKqsN+LLIXXc585w7V9IiM
oANsEKkfYY3Th4XfNwe7sZuoG8xk14kUWXFu6yywjYSGfOrnuLb9353oh0OSlG3kuqK7rRt/ODA4
H30CNIV/mVOd/uSVBesdSEzBAFBfaWZN/nDM/9rug23bXSt8pOkyM7+1aGvfwejsx+XNtBI4l9gs
AlaGBX+Tc0GpecCr1g9Ene/t+jo0LSFLVBbslWTbVyPYkPUD5w9Z88u7Thwcbf//hm7Wrt2oqVYx
tGki6jPg3GEt7NXRYH+7PDorkXYJzmon16GuicgGWV0gg/LCv8GOohtxc2Xs/4Fl5VhbArevWFN4
Yzk0SEHOJCPdSDN+eBRb1lL5Y+JTC6tRrmMUQ10Y3PqwgEmLeTeDwRnlwjlkQnc7K7X8SHXj6xUj
hk7Pr6m/Fmtrt641eGASDYJ8lVX6kyBbcrnpD4cLTZ///lfTaLapnNm0oNjQfDchd/QJ4grVo6tx
W77cw4fTjR7Of/+rB9CQmeBwiYszHy4qkAt+mOz58+W2P7w1ou1FUrYmM0FpxiMxLJxD1ymioZQp
mOcjR/aoe8D/ebzc0dowWf//iJS0dlqhM5wwBPY6rl8G3K0G8GTlVW9WfMti48EXDFUW1xhiRfMX
NiX7LhmvHKZFKsqfcpVQMo+xU/+cxxaC/++e0YRa3qVgYF81Qst9JxRkN+AASGJmQ2veJUKGvaxw
/OftVvHgw+SB9Q8kkhm5M/m4EaKY7rKjh9JcE9kJb46kqaeT30iebVxNV6Z7iZCUZtuYhgdNhmpM
2OvAdHpI4El2Atk2fbs8Xn/C3T/3LXzNYlNTqxKKT3io5YOZ3sBTVIUV9KPfSrgPHlpf+KE5dtZN
2TnpzQgnu3A2ZLXxUlkbycWuhydirgHsnWOw2H+XeATNEkY1nGRPeUM2KrQre3OJoywIfIesDiaP
PqPuoWuSaQctkywC0xK5EmA43ggKj782RvO8ET8azUUkSE3khFt4gMTKG+gz3t3iNBPAOFC4lCfo
rE0vpHPfJ7/LY7+fAEThmlVnmyeffeJZA4b85R+ytnIWgcLjJZxiZ6+NKQyVTN+ATTzIn1to7LUx
XcSIUqmqa0lPYm7/NgxcwlBiPHuXavebnWyxY1eOuKVbLC+UWUJ/aARgrHj029K4SSHRYFn0QEH/
rzp+cPL+faySekOL+uMx+weZWbhyatNOk9hDVNoVtZcE8KuscKfW+souFnVHGCx6UB3HpdObjkX9
qU8e5/T58ox/PCf/YDTnWlM2C2OMew0h4xL+k52EGlDzTbr1DqCTLdDzx3v2H7AmoaPncJ2bsaxP
eVMFcCY/mFMdddOXyx+yNg3nv/91ULumNWHtpmasMuPZTOA9Y/B3yd2NA+Lj575F/MVFIC0hW+rN
kCLGuw7Ey1lPR7tibtipZAoqEyazZlqVsQ2I3C0SKShkcJfiPVW6RAa+FM0BXDjnygWxiBfDNDio
zhC4PsK3FTaS7c6GsGAwNuKqM5f4i0CgJwueo7jmxgXvQwh67RpH7qXlvuqqvh8MuZVFOY/ev4GP
+IuQoOyapzWF6TXs78Bnt3mkivEqHx9M2eLiMPS68SjEfGMh0lAC6u0IeYSeSNCA9Xp51a38/iW2
0y9ToAAbc44lLyPt4Xwotq4kKztzCe5sLcdgXl6a8aD1jhZw/OtfcOruRunBUnNjWa/smiWy02kN
lCmRA4FwSxsO9j6B3pi9tUpXqGogyv9/T+Z2C3pPK7sYds3dSXsQWAqztjPS0O1zPzb0lO+RE2eQ
tqX8UCOZEvleA5sbxQxIy9Drngn/AD2REqNpX2dm3IhX3+ZhRw6GexUAwvoHV2g6EJsv4LISSzzv
C3j1Eecz3WIZrS2CxUaH3NgMIYEav3woZ7iQu5Ac0pUX8Jp2oR59dsrckUSXF/NKjF5myIepbxxR
ZVPsMYcHg0RiqO50A506M3SL6Sq7eLx6zt/6V6T2IZDewjTVPc1+D6tw7WQoajgbG3JtQS8CV1cU
XOUDxVEJH1DwOpWLHBQ0xS+P0Frri3AFQyp4I3u4XKBkunP9+qC1dVONamMC2DkyfRAOl/x4lZZi
osqFrgOjxq+h0wkHGw530RC6j9OudYbpKx2hNLmXM1LLUHH2HHjCphnyvqMuoTbVuV5AVUb3A0n0
SSi32EHBOLdDlvDuwanmCc6SRq1DbxAOMF29TsMCQJI76AJmkYI1wQ2So/o45aW7r5hDbrNWT9+0
NSdfEjnMz6wWQDL7jRn3HLec1Bj8Y1Z4XkA8a4wUkz4SFk4zvdXQnoFdV+scZyhjhXMl2jwsc6Y/
97PfIu+mre9N7RWoQApo1RqNeIJkwhy245zdoNoGQ4fehgZqirz2Duao3l3PijmyXN84EmZQmJBW
HMgBwViozXyAIRPX+2GkhdxReL9CIAtge9lkCChdkomTKEf721xqlkawqC01JDT7rcLkytb5B4M6
1qloJjXHs4ZfHMj1wICXkE2Yy6II+1Z+urz+Vo6bpZ1WN5GOUEHHWLp5FrZ9NgW86jfkDte+YbEv
q0y3TaHQeNkjLFdfp+wnSyEiB2z7db9+cRzggVY0LQwyYtRCX7x0FI/IoW9JvawNzfnvf0WVzKaM
DDOIRqrskZRuLRHCLmTLj3St9UUcLhpAox0kH2KawMsbgPsvYL7dXB6Wj3kISMotYpZr2qngsoOG
Zc6Qmsk7PT9C2Wt+JbDjzAIqZiOs28r7hNIE3bmmHI+mV9THDoBTYGY6BkFNuDYHY17Yd9Ia7aAZ
uvpBGbMX9oR7RyjVWXceKPI30CC0otynDuCzSW1sBN2VU4otwuLk0hmm266GJSPKEX3jvqVE3cJZ
pQ8YEyeZolRyeaxWAvCfwPnXLDNKqQkrNh2bPj648NV96XtTiJxZdFUHS+xopv3BaMdpinnaQxSF
QAao6xL3vUBWfCsTtPIRyyKuh4Jkiic+BB90i7vOKzdhGN1O170NlnXcRsDWZET0PHU4WFHnPrbm
7Zy6V47P4ilq+FQOxgCNXEN8dmwZdeM3rr2N43UlAi1RsGljNU3XD8kps1Q40jRI6X2P9LRlbN09
VoZ+SZaBiXttz54qY+3AmF6paEieBnMLA77W+vnvf6/O2Rw4lMe9k4OTkXbgwd2bw4/rFuYivjWD
TarGQxYUDkJ7Tu0J2guNCi2HHS93sDb4ixBXEteuIS9NYkifBlBaPaU8CWHPgirx4XIPa8OziHNp
1SVyzifE/+ErEV9g2ItdsLF01tpehCCi8owhkCK3xJqjgBJiwODq3Q7m1kt1bXgWj0k1AQPjceLE
jHn6kCsi93gb15DdFoDiQOxkQ1dg5UOWyOFhGgvceAaI59fvzPxB4QQC6sPlCViJ00vMMCxiNLKZ
uKVUefaVMituHOsGDsqfOBIzWbMl4bH2CYuLBEyxSZuLeY6JBcmf1ifpG/zP60NV1WoLMXSONx/c
lJdA4nkgjSskHkY4W46Az8dIYlkwcTrLr0FJ1WuNr4YeN+ZkJdtNlpLKEkapuevBr9c0CPs64Rj2
IZmui2xHfNk+ZNANDEmfqRDCQzuH++WO6nHrdF1Zef/gZ8wcQru4Yp9Mx0yeXC+dTy1L7FsFBMDR
K4ZkI7SfI8kHQ2otIkzPmWjNc2nbQBo4aG3yvZzYxh1nZUks8SlY0JCoNyGS4zTkALfbPJiy8nzf
cTaW9sogLWHZ7VRXKYrzY9zMd6X6afQyMKf7Muk2Bmet/UV0tCGtmtiFQ+K277+68Lm4FxU3dhTq
dT9y4W+dgCvjtMROEpO0Qz4iH8Y7Xu54PclTL1oaOwDk7i4HgbUuFpGykS28DAx8SdP8BDQyAnIm
yOAkdrn1tXFahMk6V3VqNhVuH21+Snr21gwpjBntfFdNytyY7JVPWMLG8Xara6fzGBxzk2AgDxpY
X9gnb7S+sg+WyPEZhh8u3t/+qQCOkzjZJ3+qv18enY+LE2SJE9e5dLKxwgWhyZwW3IfMOjZV7Ycp
8z8Bmsa+8iyrbgjwK/uygWT75V7Xhus8V39dSwxjJKoZlH/iQ3FvFe2XPJkfTNm+XG5+ZcqXCHKd
yrTGqT7H2o08nn0yKvE+FEUZbPGE137/IjDVnYRpuUusGBn1KRoVxAIt+AqEVM3Gddt7CRaseZv7
PG09OJb2N67R/NatF07MP5g1pDUvj9PKZywBg5ZpgGsM/eq4rig5VIk0w5yPMkqrdGtvr0zFEgXn
sxEel1aWnJoWwo9w2IVdSpAhc6imLY+UlTuEvdjgTSvAcQFqAcaxzs6YgYtzb5P5mfcNipKfrxqp
pSr0xKXItYU+/Fntqtq8qVP+WA/exnG+8glLKWgPigxN47VTbBbCfDL54O6brsyfZAULdN+Z2yNA
tuXb5W9ZuagsRaFL0+u7tgbFJYNmueXZYe4CdpyI+Yvbaz8sNP2tmi03jLUvW+z0eSzg+QqXgdjP
6ySG5DVcWbUx7cxsLLoghU3NC4ee2pWP5aUGdKUKXtKmwH2ytqswJ9Y9nHBeHNt+ujx2H9+7CF0O
nvAM2+wFlP5EVkLjHBn2POBjymAChsK4keO/rAK60zCWS+RPlzJcLNhcuBuB88PthO4XwymyigoD
/kgnnMCgCqN+BCwDCTTl4eUP/DAkoIPz3/+KzB6AcIP23fQEtsdh6GQRiZy9OFO/Vfn4cEGgg0Xo
9IcSAFXLKE4o7dJ9O1L9qmaa39A+EzIoJhvi7g4v5o0Qd272nyskulvckiASkide26dwKO8foJd8
LLz0mhwTmrb+P1SwVO1pUTCIPjr58JBCqDtJmLk/o3ageD6GZzO6/XWzsrghjTy1rb4x8pMCMVnI
d4vTmznZOgY+rorhSxYRVCt/sLIZi3oGp1XN84uqDe/EmXsnzOK3ibpFXiB0l9nwFdzFDjUYBIwq
2aKS/1lcH0zSUhM7ybLEyTrAL6UDXU3xbCO70jn6aDg/DRBMSlIHTvPNG+BORFV+6s36wPGsmmty
b1YAB9j2o6Y93tbTbZqbe5s1d0Un7rO5eib62PvzF5ZbV1G56VIbmpdGLUtK8pNbdr9BRQ9zs/1+
eZZXNvcSC0kyeBt4EB0/JR5sXnL/tjJlVCn3DQzV3eUuVnbfEvkIbh2A0C1mmhl8X5avwtM3ADKb
yaPJrtxySwikNMA7TIGvP5E5iS2YdeRiy8jrY8wDoUvwo+gBrSSdhyHqrNBzgaL1EKYqKxLkPbHL
r5X6DF5HUI8iVBOMPR0du3xLAWhtfhaxZDK556mpKE9lhhO5q2d1rADW3ot0bE5JXrcbk7QSs5Zo
5HZKQLazZHqCxNoj1HROfQZJn8sL4OP47iwV0HwjU07n2+WJzZkMgGyHFBA6DCRTaXRdF4szKkV5
PatpwU+ysgS0g8fvaQ8RFE8eLrdPrD/VpY8CxiIeMliml5LO9qmeSLY3tZwelJeKY236cg5aWYBm
YdKy+iE82XZHxP3+Riez+Qo5nB5OgIbdskBJZb9SZtRHFJkNKKp32TNXBgtGy7MeqEHykNlF8grx
d46hsgt6K1OrvOlqN4l1bWavlHIUQnTXeLe2N2VJAFX98m3M2tkO4RPJDh2yl+CxmrXYOb7I4FZS
WiwUjhZ+JOvcB+U3s8yQlyaJoKYOvKXpWvxTLZjct51lh8qgqKrQhMPItE+PiYlKu4+b0x4g4xwS
xZCtBttioum+r211rF3DvDGI5kccjk6U0loGQwJSRNDBmzRs5MRPtXDoswUPhYM0Jrmvp8Q7TQPs
ckbXYrGotPFmTWbZHRRR4oeaHOMIKcT2h4+6eAR/Kwkabit3KWAGY6go3rtwjIc8ck9LI0LyKXkg
icuGsK0b1oW8yLOf9QAuXeDCTSUPqtx0npvWaANPjmmgU9VFUzoPuM6ATSwtCpsjjFcZmo6nfw5O
Tr7pVKsqpKg6f4ZtmIisefoFlSwfcwwV/Cc9yAFQSCGcQLh2tgdnrNiVHI4K1Pen77LLkVgXAzgc
ljDVj2RM+ze/GKevIEmS5xrMpCeHNvU+ISn7MoIexyNmFlAxnmbvIKC9/MPNJwt+VbB9RSFrGtoH
v22nMky5OewAvB8jMgGsi4vt4D/MZeuHHJXe0NQWyC3zaBr38FUjdthj0UDA60yw5A3IlHnK3Rdq
S5A67InfkGkcvnEivFufW9MrrBDbHZn8/peRZ/6ucd0+coAkjDjDldZOYIcdwgvJCyCCO7wq5rsx
5sV5AivEF0Ey+hNkGTs6h8YoawYsbGGfSFemNxh7eiC15T+1cnR/g+4Dqo3DszNA0K1/zKNtPErf
NL5zU/uPhq8qfGprpF9hh1YdZOKAP+UZFSGQx5VdVOsh/yZkhipkKjznO+jzatj7CpapE4rkZVDx
wmcRBMFqcIQ8UEQPOYSAQqO0Jx10Vt7fDLT2nlQyUPxj6oW6VijlMEOcmayJUAHUBMTBcaY8JBW0
uDJWtkFqugA2KY9Afa3lCRpNWLJDsRgcp8rqnivfY7dpyeHWApktiU3nlmTn48XLg14a8q0qlf5N
OxTqYeYkighy9h7U8Czod5OW86CGs8E+K5zpxBh2XZ4OPaCO5L2QNSqZfdUfLVoPX1IrlcCkOfoR
jlXtvixE9SgdnEpmjUNiJC2k07052bc+HU9QrXHvrN63T6x1wELqbXcP5W59D0WR8QY6FOBBEW7Y
N1z1ZEcsLr43uHEF3Gr6p57VSLEaVRWQsujv8Eu9d1zamn0+OfI+S1toR9deEzo6g15cH3mwJfW1
05xIo4wejmG+OpQiLw+OsrUKMzn2fmT3g38nOp5E+Mn0rTfJcytSYJeTAjrovu3vjQ7MK23PxZ1f
ZmkdysHW950Sxs4sBr3rG3PCRhy75EgKEJYh6dhDRbYudLkz29y98crSOmqRNb+h/Oi8yVTMR9ha
8iGQPRjIsLRQ0FsuGEQRCkFfpOdWRxdqGTQAG04frLKdb/Skq1vL760Do22xw321jShn2Q0eQ0Pk
UuW8wXgV+ashY3DrTQwnYD6gGQPMRvetMmoYiw/61nYm8/NEC+MICpf7zsVQtwHDNSJA6C0PXgH8
DPiJJduLUppg0Xl5MAgDFm+dGPe2NqzX2RDssfcz55vTsarYg2ZbIrHh9/J9LIj7qaakeDRaWR9g
BJq8gcM6vSXGxMJuKCAY6EqET9vkt/PgQ0LG4eXR01O6V6kpdgmRoJ+yBoRrc8q/uNj3d7BkZJF0
mbid/dpEBQzCUbXrWA8ZqzhOjzN1u23SSFWuedu1BruH5zAEfH2/JJ+U6aRHBcnTey9nIxTm5+7G
gINWNA/sP86ubDlOnts+EVVCiOkW6In2bMd2cqOKY0eAADEK0NOf1d9Vfo7bXeWrVDqpptGwtbX3
Gl4HUOd+A93dT5HuAoCS7MYZHuFONhUxZ3OXeNqqvQSvxhLZT+pQaLbcg7/OMJvOuIUrPPjsNc8T
uGnqZ6FZ9dCKKr+3+hm2c6EDaazGtuEWOkjMh65qetP2OX9oZNX9gddcq+G6mff70oezfA1N/Ws9
deJAK1yZPWeagNCHsP4envO+FyF0C8jY+erGV8r9xWjhHm0M31slZJ5aesJKcmYLgcq1D8HsVhsi
SLX1QEPF+vehgzgUHJYogMyD/FeoLZJg/j4b3bE9sqvxvudBeMWRaf9G07fal3KkuMT3uf1Bu656
0qUrbsDRb28B6nV+LZAYfbEAhnzquXIBgRzBwoptb7Q37nCSWYFmKnn2c7+NPIYSS2uZ8KXkujNJ
TrJpSvLWLwBDcOAyUkp5zd0MQOdJuAdAXeiGgBt7GGHkC4h4O8BU2GJbBMl5QyFLE7kCvr6Fqqu4
bbsmqQmqdTi727cRZ2TSD8swR0jnoH4JrNFuphLEKt7y65YZyEEWdvsehMbaDrOT78wQQoXVx37S
rcp++jbJkh40yx9ZDZ2yWfMG3n4kv1lQyQEHkpHjUkwvwpvHt8GB24z2S/1ua9MO26x3JayLKvI6
dW1/zUbEIZtoY0WlA4++uJZ5IWIOJssvRWtnP2e0Ah5J2eZqXgTkUEIwMWGwra4GQ8NbQMwJNkLX
qghOCzTmY2jj5olSXFRBYPKeBXDbRZVn2MhMFn8db3SPlS71Tefn7Q2sDxy4Hp4MDy0CLeGDbKQr
k3AOguWmynuzq9ycwdfN6+4C15En02Z3gxquf4DCfPnEgM/cS8aXeu+zer5HIcfZUmgbbJBnSaRO
KPRAao4mxIZYcWQLUKyjHplXGPWOj1FzoRGbEh6CSpvz4h6G6mCNalWUKp5aP7xuAf56nOCXDh0H
uFb63WDtcVXBLUyaqkp6BmBVDN1+apLBnZpXzWRNItn7CgFAt+FtPVAEQSh6jrHbZFkYSZWTX2MV
jj+4PduxDjt1izIbA+u7dy0RhXkmm03AbfgIDT1kYcaqILjHUzOe2KjSO7hBZe0blsXWmMc4VGli
bBCHJyhSxaqZ2h1kPcMyhkGiWydDXap5i9TIfbO6uf2lDFQmG7jayQh0RxlEPRQc7/IAjRxNPPde
tF74e27D8mPmWZ1kOAAzmA3bZgshsOV17MMFHqpD3ryEPmGIufCoGiHeWzlwUGGjewuv9ZDELoB1
r3UxBY8jISwNbNd5EH0PI1nh9XSjhc4S7Dbvtgz84LpbxFQnS9HrW5xYNtKoySc3DFjfYTO1hcZw
dOEWpAx9F5Sm+WAjqVHosBv7A7aW3s3CtQK9FiXLK4d67DQvjiwAVZzEs2YO2TXGblLHDPIlJFl9
BESnSGQWAHdYySwN2maoohDYo1OSjHYB8md33zOw3CMf9pUqUcK2by0HDYsoLNG0U1Ygwg2zcKWl
DM1qCB2hXoPDxLF2qoOg7gRx2yGS6Dts8i5gPwYsE4j+p8ACkD2OuvA1GLA8cCJLth2LavxVtt4c
Q/zD2XW6rGEQ2nZ/4BVD6s0QSAgcNNzE8MQ0b7npGwFJ/0nh/G+s8CnU0l8iJqf6Z25ZHo+WRdPr
Trrl9eAuxY+y9pZN5tr0AcoVZSrRFhkTU2gPTqWODVRakc0fwNIXNw6crDdNN+8dN9uBIj2BhmDK
W5xSPSxC1FLES+jJTTEACqkWy74v6ThDmQAMh2iEi8kG/eUxpdrvj+HiD5sRhcWdb5B/5G1IAN/r
ecLmBdwyPS53ZSDJXc6YPpThJJJuBD+irrrg9hRDr8elR43RavJkhn/IlSpd+LiUtqiO9iAxXbXv
eLsFGZTEdhv9I4E8EPCbwHwaNo9/oXlFj0tVVztfNMsfqD+K1Md62AMzR7d5GdYgQDXTHoyT8jj0
Qbj1+wKUBcteksIY73cuiH/f454HT18JS0kR8iaGxc64mecBGxK2ny0FeNUdxrhYiNGRI8HTmIVS
dz5T1UenNK4XtRQLqJm63Zae08a8yxeRWHXWv7EJ7HDjN1OesNKpE6hs9j/qooQMdhOQNhaywyZl
wszPbKnMVlZ5+Kceg9ONkTXyoXBJfeOqirdXudHBnoamuZ8B7tl3wzDsWsOQHJXBXLU7PpES8Bwr
R6oOdtGmaXuzZ0SLJSGzGAAShNtNB+WbN0SEYRcAf/EsrM7Ci8nsw2rcJfZGcpKGyJHHj7zOrM3s
kuVDNYLds6oui920eDaS6BnJRdzKrrriiwhEZPKqusJL2rDe8VxszbIsfGx9mJx1GlZqARyGDgO2
f2wz0u91UboxHQcoxExlsaQLouHBgejQEIEqKG5yTrukwtQrmBcWLbKhopVJEZbtEykIvGDbJX+Q
vu3/9uFuBq9ZAnM7/OAHz83pexe6y8NQErFXo5MddZf52zmg9k0IDTacvtawhTtHPiY9zVEUafDx
MzR2kCL75XhnGWH9hAuDeBfKLp58y9IcOEXG8R/VpONugantBsHZcZLez1Wb5E7lNTGQw9bbQEmH
dHepOYzcfMgfKFjHYMGGjrFjy6lO/kbhbH5JwOehbFc0+cb2XOcIsR6NW85AHBwo+eANkW69YWvT
ZjygrkmiJodmBw8VjGptXh00blx5BBrRQiPSISUzE/HAjqjEdeuXzpszw44naqaqPlaLA6RTjqu8
AEgsQVncPjrY6tsMSjGvvWJsV0/+BJvIMfOPwxiYRKDw6aDI4VRtLCGIdAsb5/4O/yzvHOX3DcSs
C5lFknnN79w4sGgpPWyVjlWpS6XYeEOP+787l1CLWZZlX0P3bJPR0f2DQoGTNgr+c9vC6bqkAx7r
qqID33DIvSR8Rp2GV6GHusPs6S1SlcCPJ5uyDxsckLjUtN4681Lf1f5It2aq5Gs12eJqCpC8EU+U
z16Ny38zjuJNQet/A7UNwMOnaUkbXDbniMGiNukD23o1U+bGHPWhhAvYjo05K9uoJWz6YNRqtnCL
0m5kheoFWqck1eDnzpFLC3FsRwj+sw46xbryl5egR7kuzsCd/1mobniF4AP893DDca8bb6gT4pAa
JzoqN5CNcFMC7OWVNZUeqkuMx/C9J9sxDNVbXVmTQommmk3k06F49pxh2dCp6iKWeUMMPP2c4F6t
EkA+kFSKfkJT1RPWuDOAE93Us0RUF0i85snUGEWl0tH21SNEh+TP0Q5sFWkzCkRvtGXh6wzik9O4
x9qXNC7oXPwksz9vZ9V3L8wEy1HM6N3ijt/cefiaX5aY7Bfj+t5+CCW9sq0MNR+w15wwsibf2fYi
yDegbAC0aohf3J0KHUf46J5WEhznkZzqJo9neNfsFljrPrqAuT6ygJBETJ051O1S7QVugbt2qKoY
O0UmzkzzWz41PJ6gLHILFjZOnGYi2y5syxvwduDONHuh2k+m6H85y1TenpK8xPY4LMMMCNvvvdsE
1/BDJZG7MFwbgcXZUGdukmxAomVDHxG3upJi4HD0233R7axCkcRIrJAGpIit76CWFtUtURuaq+zR
z3DENA1aPx7eMMZ1pt5A/d1OFqsOTVzX3D2akOut9ri3CXACbbtphJDYCGLW0DXTtVNSN9tIryI/
+OAh45oF5Ou7k14jVL6czcJn72AZzIo/jtYDQb6jkn4ashssDUXitqnqR3AZIQYQTq71QOepv4UF
6RJDpnv8MebS2kk51FcdqcZtQ/MGCi24b0UkZG4qllGQSMls/lUjDY4h4lgX6CYhFTaai5sF5/yr
3dv6XUFE7bGeqyapMLUx3JfrQ+Zh50cFh/wntn8Pw7gMZ6mE8j0b7iX8v26wg83RD9t+a3t5ew0c
l3NgUkzbWrt83xeTdTjdDW9AlEaJSM+BixCjkHFBmsX0gKsvKqaeZ3asycSG9L2FmloZ3g1O5/uR
m7dTMng2+8M8D9KNhnjh05QX3gYQEOR5/VDfwY7Uuy6JBZmlsPOhad0PFsrSyJiw9bprkXFVJsS1
uyQLiuagS4ffu1rm0HDA2GydoMFbBbQm+8UyjEL9BxFv1NA79wrtbyDqku0aVTToebh6SSQ5ZQxB
0/xywtLZMBb2IxTjmv7K49o+LG3Zbgrkbq+FZzXXEATFbYA7/KEr+/zJnsbxuvEp2WujMwyvawzu
Xj1KxXzxyh00OIKD54rmEDYL2YJg5EYVguBVHw4TjONl94bS9RAHvZ9FzUxUCoUxz8RzVSvUTOqZ
NdDY8ZdmtzQ2jEq7pt0NIS3SkXu6Pek/qZ+I8+1tZTQ7QAZpPKJbCsn9vGQ3pDXVLQpG/EWSobn2
AiYS0Uma2NA2TSA1pnH0wfgLhqDjTvLaffGmDBfz2i5GOHUxswuYY/2li082k+Xg75Wv5QcOtRzA
dlKW6P+e1ExNO98Pbjk808kdIjZhuS/lpK4XKcQuR5lu2+I/J7xhznZhKFu7LnghPOx+h7gMPOZ+
7yeIUz4k73i+DQJhXQfQHrhyQCxKWibyFyvzmidUddhV08HQCtuqgiTqrIp5O4UglPpS1k7iIqZf
syJEqdAjhuxQfygDmLJa9A/gZCOiZNiwW1cD638HYMY4xgSghoc2cPgTb4W+nWF88QQ7mFIcSkjZ
elsHhJnXYsCxHTswYsBtc+Ltn1EO/R38DTsSOzCbk9GM8vkTERN9GlGnJlHYQc+T4mprwSw2c57D
MNczrtfkmRtYWMoGBoVwXX30CIfQedOjMseM5aFYm9v9zpop3zQEaU5SsW5KLUPbDOSwmUBjqAqm
CKq9cGlvgcOCeUP/OJfl3ERVK+vfxSx64Bg8z7kPYH6xHwQcnafOmlOOYPgxZ0r+cstmRppc9z/m
2vT+BgF5/JmjXboPC6EBsvXMpebVuQbpqhU+NFTDwrEGPGFpHiswY9BukT/RjyFRVjfI2F379es2
1qfIO9tdC3zAKYUMc21ZhyoL+2soKmRIz+fyLrTy8YHyqbxXFmx0IVEnrzy3Ci+A6v0zb7gWQlu0
26F1Jqq0gJZDMhrpxI4j58Q080kTeCyhXa9K2PfNuoP2C1X5tltcC5o/lO7GGhKUQPiXOwqN9wNq
jVkRLdAR2QlcDZ/G2m5vFrvufyoPcLg576wd7eXfkYYUyRnsZpQX+Me2Hg5QF+95jCMHtYUaatcP
bVigNifGonwv/QHFCJnzOWqL3GBR9GrecJGhDi+dFgVKJH72NepXoIDmuF3nKHHk1l9LVuKvRM5z
J4o+2Fot7xhsc8SEgo1uDQ4elJD0RLKNV6GjpHpc7JCkBFc6d9h1OdIPqhz94OopwD6DwKxuehl1
HVXPAI9CLTPj3ist7OqHUjO6TQyXGyvU1c4ZUbbQZWNuiA3EL+2taZepDoRBKArAtQ3UxniuURBl
Uv/E/Y9HbUBdeHHTS65E52b19Pk/uJ0xE/A1zTO095iyDjqwsyRXOCtnQvSGhrWdoPFSX4Cj/Keh
80n/da21slg9xOVytHgdp6csxu2hf+9mGCcOPIPc29S+TwNqvZGB2+qRhy2SEY0izOMIe4/Hr7fP
OSQWWSGVCiM5YiUt01FiqpkH10zVHZTs9mh14VLng1k9TpsSanFO7z19/dQzrfm1CEsflJXg7lyk
wF53L8SgVSOVwy6M6xmAAVkBDCbXRkeEkSwtoXh6NHpwtwEJp1uGDjIaaFCRvYAC+A/v8f8nkK2d
xIzHBG9QBErhS4HLi+hOgIYwgCo4VDH0g5JYPxZOg9jgUIes5+xewzLtD6ayI5ERdrBX0KF7KWQx
3mWZZqhF+d8d4xWuKuvBBgZuS6W056+oQFcvoABM35zAFXIAwiju4uYe7ikGdsn21HoPhFbjBUjY
ueWxOj0Ab1SQY1ciLaCITWkQt+KSH8PZKTudI//s8M72QXHWg0oDa/Beg1kHDwSb4A3uDxMU5Szv
2XHmFolsbu8nGIFHvkafKcQlMckLuiAZLoc7Ra18581FcPCtrLlgWvB57GFrv74RuSQEKEeVNmgE
xFmXv+RDEcIEBBLqMyOx0LrYfWf/sbXmyQDJGQHiKQY45FHeIoX/nsYgW9vSaWi/lt2EKmYfSIjB
wEzmtwngj2vK+hIj5PPVwcLVwg7QAlu8WXsHnEB3NchmQpoLAOJzX71a1rQoQw/6VyqdBxcgSjAI
X74e8HNzu1rRI+6emSghkdMbPf2hXsZAzyoZvMlslKEzB4pCEniUn18/7Qw6aS1eAk0en9McyCeD
S4elbxj+MOEFqe4zMEe21i8ZcIQjZ+6aFH4s0HmCbvVxkpkOtktNvB16L7lzQKlPwJsIGX2xR3rB
jzm6MfTgoDM0RoVTTBci8KcgbBstwP/dzegDVH0NgH9KUNmPfRSohxm822rcad87qCDbzgj6Fx52
ZhKD0+f/hA7fy3XjekWdCtLuR8t+4EED/YXSvLsBkLHoj8dfz9/nBxg6cP/7oH5pqA3VeZEufEmJ
EjtS1HAfeKPZhXV+7gGrQ99q4EtZdlykVVUACFEPM39p6BzscgP5FhuSKtPm61c5txRPO+2fMTMq
81u0/UVK6zsB5W/dx2XlXxinT7+ckrWbCR2mkEyAG6QTZQk4ScCxiQ3nxYWV/uko4etX0+B37RJO
DaQoZtK/Dpa39fP6auzFoxNcEgD79PaCR6wmwitcJQKAv1INP5ydduSupfnBayrIGrE6sS2/A3hm
Rj/4kv/WuTFbTUjWNWXhTA5PoZp9bRcz2mHZpujId45uvNB6Q1oyz70ONpsd2ku9sX7isvCdqIav
XsV9Jjuj+9EO0yB4WTpcQwINyevdN9YpvnwV+YEugwuXT4K0ysstWiU/nVZsA51f0nf/HHKLB6xO
gACGAi7YuEGK6xYFuMgvbvumZQnjtoaBkCK3HF2UDeNqBA6jASCsr6ydpwgS8ZOljPFmknzrXdcs
O4jaFz4qKmDhtFlS1w0QZ9lyU1fV8s0HnKL1P5u+6oGCBgzGT3W7FCjpLzxmbvXUk+bCKjuzbdZ0
uwnQRMjz5aDbsQyGcACMxMNEb5TiWzCf7xeInsdLvTzWdfj+9Zh9fk+iZG3YMkKL2QbJ/TR/Nt/m
Q79plLPNWu9PwVD9NE7xPMK/SuX506y+Z4GIp67iA7cJfNvszEsBibCAM57mg867cvP1S316oOHb
17EAKkCBqNDGHTgqelb2DETUq12QHdAPgGzNyyULlzORdG3h0ju2gklfiTDn8r+c8F/hUt1CaukI
HtAloYBzL7MKD3KY/EDVYXN0PAkt+sJf/tDArmKLLfYvaKLoa6mq7uXrkbP/k0D5f1c/jN0qYBQt
8WFgOIljBqT+mz+JLt83KL+58SRkNh4KQP/iiTmNlcLBhP1wvKp/sRoAkiCQk1+5uV09ANhaFJCR
n8pHFlaw+5pmne/RWpzewiIoXtDjCBpUZqDuGmj4mthZxQBqsFuaDGj33tdB2McW3LGv2YnPFI3o
nk0bCJXLMprlc17+cam66okBEVXa5hXFX8yr63e/ghb4Hyefmz+2gRpdxCED1aHKUnTPQslwX+Co
2qDXo6/Gtu8VTiPS/8kX9J41aiRx5xF767cExlQzICqegzIRWYT9QlkP3EgI2q5H8+yUF9q72Zqn
Gc3X1npxp3za0hHqYL4/D4fMch945U4nY41yjyJ1PR3czIKFHan0AEBL+V4XBoplwrKucyAkYiMC
mFah+ZvA8WbcFPP8s5+4A3jHBCcEDXBBgX7xlo+6eTKVV+kNZLedBwyp+RB1wX46md/dT8teBz0a
tkCjAYDsND5771TxkXkU7QyDqn7iNhWaLcZzbURHcAjhJ+u5z7Xu1datTZeypZ62gL0R/FaIxv4g
EMRqIlpZmHU4UgognHsQy7jUfpSzYY7LyR2BYSldtnGBSLsFpBfAc0l6/wpq83CUWQYR+dmJINSh
VeJDZhd+Gk0w1RTvL2bwdozXbXMZ8L2EWH7qEU33bOKkQPDh0D8Mi+oHM5X/4o663belx6EhREVw
ADOQ7Z0lgKNBJkGnB90NgwB1/hCCWaZf/gi4GqdNEGa70gV6DR1awGuyZQl5TCcxQ5CKW1Pkjq4F
aIJE+1TZpAK0OGtIBN8edd35sgCHKBAbKfMyJn2pkyFs3bclZHA6CoDniQB0DA4FKqZ7iby8jNWU
m7sgrJZdp2h/wyZX3Spa0AdcDyxAJNCDgjkrWq0AVYtMJ1WpBht4F1EOsF0m9PHrnXyKdZ/t49W5
HFZOs7Aq7I/+4hyX9gFcvu8k2ZSsvW9aAHZMlsEDLqTWC2mqDxqwQ5CZfVXZFxLg/+hSn/z6tbIf
h0TdolBHPooCg9ZC2fqtVjBMGinNUjqO9V1ZZCqZOnvgsQ+FmXCLnu30Rl21ZOj7h4BtO1ZL/2ZM
iCfInhQwIip6qgCPR+84Ciol2gvXpzMjvZYHNGG30KkO+qNH9RIrqXQcwoji62n89CKIwV7l6lkw
hdg1M/z3CPSj6pYfp7y6zcz4VLqA0XI9xRqqRl8/7MxxtlZiqqdlBI/Z9EcDKSPgdOFFss+zm0Fc
kgg9k6SvlUFIBY8KAq+GNCB633KBPmTXbwqBuvv33mCVpoNoknsLasvHpfODFLrlTQv4W+H9gJyL
+ovgLL+XV6+58bPlC8vPUSObKYAmAPH+5n5xo8JL2ibnpmJ1DCsbnfOwaoejDvvtbMp48d47AWea
SxeDc6t2FR8GChOYSitA3ah0I26GV+B6L1wwz0zzmg7vd8avs5G1x2wZHhnnaShYTLS+/9Ykr+nw
3RKG1kJCO+3lMsYSh1LsLjVSjeZao530vaW0pnLnQV+VMHJVEGjxDj6h9yIXd5XuPyRdLkTSM3Ow
pmsDrbE4HmugCeRP3dUSiPzWzKK9sJvPXCbWXO058+Bsg5ozKI6nqlGk/dcxLDdsZJGqgWQqs60g
3x2t0yv+czWSBtagJ7kvGIRDl9e+9d0UjgFxXV4oIn9OAkbFeLWzKwNc6wyC1pHt+C7fz48qHW6n
a3sP3Hnsxzo2Md0uV9623Hdpe0v20Drde5tLzNhzU0X/9/0cU/shN1jS2s0j9BJZ+C0RS0JXG10j
RRnQLodSUz4+gSWeJ/bMH1pIQno+7GC+3jHnfv1qs0OgdKz7tgQSNpiAYuf3LbsklHTmgFqTs+cx
B3InYGFaOSTmAH6PaMtmYBcM7OcMWSbZdRde4kxUWVOryQiEYxPoADK8YTo6AbBedf/Ejfj99SCd
CblrfnU7WY2cAmCFVBY3iwdzxtulb6IOJu1fP+DcC6zOcun0DcygXOiGw34t5LyHIGr7Q/n8O9xz
+DWenvvPHrRaW05Z5QDs1IzXVMiNgyT8659+5hK6JlazohqEk081DFmeaXvV5N6RkzYOzZNxLxF3
/1vynyR9/5WY/vn9C/CV6EzLIOXAxqDnzrF4MvcaxF/+YYd19gRhy/Le5jyMlxGKvGNhkU1f1P5m
KTx527KiA9Ctba9UDaka9OCDJXKyWuzMCGgR/LIlyuhW/QKNDvfCmvy81U0JWcUFNJhNwQXEhcva
rsHYyzXSzxp+RFFnTTmE9hxwGeH5JTcdCZZHljkyh/VeTueob7Luwsr6dHqAHD99/s/InYp8Xl0b
MAirl6q9qoCAhBdPY9LZyi484tPdgUesFi+zvHxcBrc5+u3rgLsZyfuNdlKAMbdfL7Fzu2M1khag
JMoCdDa1GcoEZt5Yp64k+WbR+78J/GeIlsLJeUuQUCkjDp72/kLaJgl78YNa7YUAcu4NVlFWFswj
QFebY8unPPaa8lAbZ1OJrrpwop+JtWtMEGoS+UJmINhNTx+tdhwSKOa+YvbdRFviYSlNkoH1cmHP
n3va6fN/RixwS2bz1vNTVbi/ezGlhoRHf2oAd3Qq1Gz438YmFyb/zAFFVguYhwWu5qofjmVZP3vB
cN3O+v1b62oNRpE2WOA8L8Zj3QGA2M71OwXTr5mhavD1Az7dfAgBq7BLAoZCl9/RVPKXtrqDzcUB
jCGwsOQWCPILDzk3QKfP/5kM8N67IWcSjr55fmMbmi5Fe2GAzv3+VWZ1oiS3DqQzjsVJ2MdiYbhH
b46/oBCttvPsj/E4kOzP14N1LsiTVb4zwLkwc8eeprOu7oeKTFcZlQB+MbCtQFKE7JcT0GLfOZZJ
gVrS27ztPtjE2k3ACCwb4VwTgqhRjPumJhT8yRFKTnAcdvYFPICuXRTpfoU97a6pjUvs1z/609iH
GV5tbA3ZFSFq7LtWNwmMUuF5z2Ilnun88PUDPo0ccOQ5pfD/zK5VLA1qlh5Sjxnq84IC6D28gZa+
XAjen25lfP9qK7szLy2/7Umaoy2TlC4otDPI75vCbsBlzTiAdTyQcTUBhv69N1ptaHuoM1FVEyjJ
nns9ABA4WPwpEJfu+f8lHv8vV8AbrY6jOiDdAGywndaVfhhU/USHeWMg1gDK3+Slg4fqXlC4BUxU
vWEvaFO+KA/IQHz3CAPPqdvAXyW/sD7OTd8qAlhyUC4bhZ2ibPlOy/x2BG49hrTdhcH8dIfiZVeb
vweGzEIdy0+baonr7slrrcgJdTyWVxzJ/PdmbBUGVFFUQGpn5Ohn4GRNd7pZItrtvvfl9H8XuBRw
IoL1Kw73oKMb6IVxyB5QlPtD6ER8/YhPNykGaR1Yym52Oom5l1UYs/Jd04OpZdI1F/boabA/W3Gr
IOBAikXrrDdpNdg6HSBuEZXDEF4YoDNTvIa2BMMA1qMJvdQJ0F8OQ4iF0Qh9kigAa20qvjfHa4hL
CbEI25GWk/LCsp4DtwPfExiJw5i5zv7raTizF9ZgEkFduFQIdwYO7SqoMoCHdx291OQ/g3IL1wgS
TqeyHlt7OWYmz/MYmPP6obAgrCq9zNTbvg7aNwUAPaiPrGQQJgm0RyPVcRglq25Sz0r69IP3oKYZ
knV//Voil21KtlyoU3zeT0WevIoFjTeOJQFZL0WjHTzXIItAeR4jnKPbjhiIzsCHq2rLOQEr90r7
7uFbw+6tQsRU9D7rCghpVuATJYQ2YYoFBbuTYpYXFs/ZV1tFCM1l1spxYEDXUf04u918zZQf7LzF
bQDRF3MsvZHDiLXzW8DhUYJHPfv31+93ZvcFq2FF76oFgaQCKK72i4i2+HIzDheyz3NrdjV4dV7W
cmpPppa6fnD6rsbtpr52fPv56x9/JjSt0VyzyUcLQOviWDe3dUF3C1ydW/jWBlxsvveEVXytO9YH
fu7BbbGUr8YPeJyrcDuDRBAt3HQXxum/UsgnMTBYxVgzjJw3MFNNi6FLdWklNbSCkJqiG7mH1sIt
Hw90/OV4JAYbcbPAo3eQvxYveykmMBmdX7jkXbicnJuyVTQuQIakgGLMKbDI8ifwA85Ga97FMmDZ
d3wpYDS4SsoMJYAOQIAgDZsSgngK1Qi1DYMLL3Am4K+dcdqqWOjgMAd+QENkeR9cOlEe3PaeB9zH
cuFMPDNK/5E8/skrS2T2TTmF5RHqMnMdDxLNBAYbqDaZVHtJH/LMQ9bQKLrMncVmBgcr6yQiFnC1
0U3DE0666psLb42Rcj0ApKraa481Lfss0lm1vKnCYz+UUOx+nGdEfAuSVia2HTt8h9oGtENKAwf3
pBgUypCBEegMWBx9G7CeRw86tqfbBAEhWLZ+e+F3ntno/unzf8Z7dhWYIu4yp3O93DuQo6gyHRU+
vB2Xt683+pnB9k+f//MESgRUiTSbUm7AAYZgQL8LjGVvWiXdC+v+zGXBX0VDcIup5xgxYayXv7aC
LMqUtXNKkKJUkdIuWH60BNvS6s2y+d5brU6WQYDJ21DVHxn3rY3OzM/c7iZc6+oLu+3cxKziYysX
GWQe3sKDovmdcSv/ttG5nxT/x9mZNUeKY1H4FxEBEpteSXIj7fTusuuFqBUECMQO+vVzsp7cGpNE
OOZhot0dkGi5kq7O/U5KL2I71Nxe/5CFZUo3Foo5XLVAY0V1WuodUAq7NZn5xW7RIl5ZFH1qTZKf
cBXlO0+GrEHtw2qFWhb/PumGla5Y+ALdT2iwqFeD/8xPQGWfWuk8Q5ezsjVcerR2ClVuNnLukAk8
we4GCsAo5dXK3uTTuy7surT+7boCOxPfo1HrTAS8Ei6HrQHeCMynQElisqVbowMtHdWR5V9rMKqV
Cb/0Xm1BBBrDgkmkJFECy+OxK2VQErll4OPB52w8GVP3bmYMohlsWFY6aGHhcLVxkNUcfT635skp
YfhUjSOUPdDbBBkZ8VIYu+yaCwXvS+NZN3ehUwrtLlo26or0bkzEtkzY2k554UN0c5d+KkEVJPgQ
XkAgtC36bf+SbNPQDsUQJL8BV5Pn6n46F9vkTt1f/56FOKArq9UUCwXUYHMyZ3rks2fdAv49oXJv
lGFCUI54/TULI11XWKPA3W4bJDRP2KeYRxSpli/gGa4V8y19hLYGgJQOpAqsg6Iig8/XjFQYagaP
g8zm3WDNaxnHy9M+2ev9n0HJZKiih+T1ZHn7Krmr0/vaeP5a82izhkI91cK0G/feLP9WUP7kpmu+
CEu/WpsdXjIW0Ht5VjS7CYdhNzvYpCtw6ipW7uwXRq0uMh6EjDtnhleQ4YBIM/8YuAz8+DvEcgFd
tWhdGD+6o0duenFsWPCGTlT+AKIkxLHYQH+p8XWNMR2V12cTbilIMweN+GNOX9wI6lLinEygTA6w
OOq4mG4gxag2OKt7R5YQa2V9XYi3um44szrWdhWgfU1X0FAOPUkDJJaAICzrYttCrldu6uxH0mQ7
VdPi2/UmW+rzSzd92HT1ZdKkuVlY0UBcUILm/DljJgk6WZ3zQTxXJXW+Ftx1QXHqsj4bLLjBNv4L
4KsApIY1xplT/+Dtl0wQ4AuurZXK8WOuPCi+i6wfwPq4CBoSpPobO1krZXP+3a58Ej10GTHKjHMP
mEVkE40k3zGwcaPOquo/HnMAS1OQk59J08DTTiBPnO9dbuaH1ppLQJVhEAxTBAHUQ0BxnYu1oa0j
KF+nDWhuNp7lNdtqSuZ3syBFwEEfDoseGMgNreGRAUqtEx9x1edGHD21qZjZhYOK6R9bmOwIQzQH
ySGL+2fqoGDWAqAoNDtQNkjnkhuewlN6LlBfBT44oBli8r6xNvOfLWuGQ5M7cucJx4VsNzEmXdRr
1/OtMYrkhngdBVTKLUGoz6p4D+VZEiVdWv1E1gn+dwWCUGvnYgP4G6gZ3C92BAdzEKVRHz5BdLd3
c6PeJj4eHpB09g6AY3ovoNQmSJ/35gOoJeNtByfJqLHyOSxYITbDpY7U7FgTFHUXHwAdLA9+boGn
kPoGmA2O+ou9ibt3oJYIGpYAp2h0zvOQi/lkmK65x0ZigBUFGUIQjMxgFB4+3B7LGwNVqtuJJNNT
D5+9oAGs55EYEGMCiqI8kCkdsptqUxyBucd+h0NVXbkAoVSWncObBIiZ3AExZSrq5huAYHSfTWP2
0rionWhqHAvtHDJnABg5uM+oif3ZOe4YIisvn2oHFlJzWvWnqnNOrTMA2gfQ3HGCL9O2GhTYa53Z
hLJGSVTBSXNmmWc9wB/U+0mTDqn3rvZwSqnGo1sKIDrMpD952TzdsslKdrP0FB4FboPn278as+1w
GwLKLqCrAYwiIQNGnd8GVGkV2Cy9N4RBjhNU2juPid9J1zhH5EzNJ8tun/Mi70DlyMgvCBLA3WFV
PbwToMQ3I9hKRYBjpaiDPHHoBgAm8RcYGbkp52k+5nXThr4seAjBpXefQdf8JDp/AjZXsK0vJ/UO
Tmz1UtdVe05GNwGAYP4LWFADYfWU3YEuEqMBpvS29doXt5Yc5cpkQIdU4jRNFawNLLfeQZElAzpV
r57TpGdWo4WtXIpjjCcegS4BerIQjtjIoc1D6bvTtzgbx2im3NzjFE0B0kato1m5fOfOzAkqCXh6
4VbNXhJFfxIxi5uGo/7b7GbxywBB68jmacAWMW32FLv9LbfMGMVfEKzWmD/upoJdw03jgDLoU4qP
FHW8wYiWIauRwgWz/x/aJt1lvdffg1ALobqdsBCk53Fn2SI9OCkg0SVCCmiVUC76imwmBph/Pk5l
SBsXkOoY+c83F5yUh6IGxaWHt3Qo8z4JnckFRWWyzH5bO2wEsbKDQXmBAwFYWOD4tYbBN81kopIg
AezxofGpeZ83GYhYfiWjqenmvaCtjRvY7E9MS8AlnSwOE4rr/Zi6/OBajPgBaB0x1lVPVkenVsOZ
lWUmQPWy2JswuROkxENe2hIx6hqqgfmHSebldwtVFxxm7Lm8n5QAlK/tCSwsSpQ33IF+458LmyXf
Xct4nYRoPMSOBmeNFCFkC8oW24l6bm9UDaVfaeMlhpjrW+RgegA4cWXklkhBlPC/APKbVOpepRiF
aeGq0KwT/wQwdb9lLG1CJh0V0K70zhYwZecJKZxdjtPSbQr82qmzvPoVozp7jalJXzB2xkckfEfE
U6NtHbCf5oYFZqGcYFZs3ucNMR5x9SjfoIw2UdCRDhsR9/KGTAU1wnhEmlJ2dPRgIDbDHl761EPC
WroIpKB0HazRYEic95ibgqTkuSk4cOUpAJhGoabv7diQEMZnzdbgLIYBYM5ZuuXgImIqAAe76QQn
h0Iy8JvTYtx0XTMeGKX0TjV1FwILJc4cKo0DmCcKZkAMaTef2OIwzZBImjQz78ayoPciBf6nUarf
YQZjmFaYC9IrYadpjt1+vOANwcNu4bY7wN/3SM1UvoA+14bUzNVtIXkXWjyzdhkr/TMxR/Y4CbjN
pAqsFNbj5IZyA+sOddTQETck+dUCj7er+jo9J4g4G2krGmauU21ylH8FCTPjaKSmygJuxvOOX8RH
OWPYA2H7VYD0CO/CewaVyGOZN8WT2UH1VJVZuQXWOL9FkbN4LvMpDoRK5HOe5W4ejBg9x7oy4U4z
EnMnKaC3oASG3DbVkc62+R25cPcQg8IN/KZkZ8h7y8DHnWcAP8H51k8B5w1cPsIJRtnmHlmV+qHE
nXk0Far65oCBsi1o7u2hEvX3w+xP+MeLv4Q128dq5u1zRXMsXbKKHwfw+X6mkBXuIZryHmjXzPti
qjPME5NtoL4AX9qo3SN4WCCx9VV70yPNebIRvN+pZYzPRSd/TwWxAPUCdqQdxrrYTEiP3/btNJ1t
ZrQ/BlsCatgksOTpk2EHB635ZphVnqKJJzoH2GxjMc9hEYEAjlG0zQXsFoJ+sOvQtlzjDfeM2RPc
x9MfM2wPQ4WwcEeSLnvvWoASY5KWG2IqgpY02xdg5VCkYLjQhnuWxMISZ81NR0b6o1cKVMZ5tnBh
WaXGsZgvm7Gub/qnznSgnhVOFlJk3PcTUNCBTIg6x7KSf8w+A9DX8T3UT12IstMApwYz5W9Jm/Gb
1Mn6R8RtdYPQS0EGUc6jKObypkaIOxSGwf7SGdqJsKo7EnkDNl1l5tuh1cLkIytN1MwNefY2lIaz
M8uqOFbCGg49TNBPliXTcKLKtnCJRUGrhttUlKWoVQ9if0zA3W8SgXBe+UdnLgBXBkH/Fyf9hQ2b
lfeoO7ZXMj4LBz29QqS1O3tuWYubP46SkDGjVUhqo99QwHRW8lUL52y9sKOB27XrNB6LMA8jFLn2
mxjrUlNVW99wjK9JM/QCD8cHGbweIM0w+wb8xo7cSGHcJFm/c0R6BMTOQWKCrpz9lr7o0pgfDjLI
nfsIojihVR296YCP8pIcxup5fYwNsSJoXji76jUeSVMxj/fSjDpjligCRMWVXKuPXXq2lieGK2fp
8Tkzo7qqv8FHHiFE+mvVvUsP185FfgXSi9/XML5zAaCeAZ+NUHgovpYSsrXEhG2Jwgbeuz/ZjfE9
n8mvgfgrKYmlqaBdVLkjdL+ycFEPAbhlAObpUcr8bAJAef34u9QwWrrGgKrRc0fYC9QO6TbzNI2w
1Bjfrz986cdr7VIPc5UXAts/bIXLnZ1Z5WEmM6wmGm9YqapeOL7r5SiiQfkqsjWYYgYcWpweguDR
hte5eq/88lFJ9ef6pyzMLr0uxRMWmUtAqCMcpjZ1M20SuC4PPfymAAj92isun/hhAlNperZbDBaQ
0vVmsn61YooatpWo67j+goW+1ktS3MTEj24p2PQSW6S2v2lz72vDVK9HEePAVSVq65QU3wysRm3z
0Kq1C56lPr58z4eGqXncgMSSwDnFgb1PrLBMZUaTA9GY7+FJByZhh4zN9TZaepcWhWZRAHbVIQmV
jHF5qh1/34Mv7TbghPe2SVFo6K8Juxfu4nQTQWa2yNawGTK3yWahKzho88QFvrvDLn8E7Ag43hEq
TTgLhtc/bmkQa5Mdu6fShqolw1KPK293okOgpvrbDKEZIMD5Sh5+IY+nWwrmsclR+J3EkUoe+wqV
wK0ZCvUmEhGAI7Ft+ndrWEkZLvSWXqAC9t5YwzUHyln5l06vXXcP948RfcWNt+tNthDC9MIU2G81
3tga4qTM+lja9U94YYVV737J3xnHEG3Sz16cZObsWJFywIs2a/KtHzu1sv9Yap7LOPgwcZyyqjkj
SNSBtEkD4lV7j6LK3+Lbzp5eDLZmh7nUSJe/f3hPacDqHqcBK6p79QecsSfeTQeZV2vfsRC49AoV
MgEf6o6QprgNrY4COdtzNyARcb2LF2aFXprS5KWFGk9cWV6cvgAxD63sjY58WxlrxqdL7aPtPmTJ
DIeV4KjMzN8z4f+OM5EGrnJX9stL7aPNa0brzHF8lDPi2AlyQ71Pe3m83jhLQ0hbwlsrJ1avLOwP
ErAWahiX/QXqPlQp7nVWdgkLcVCvfMBhCmkEokApKYBH4Mzq7sG4zU/lMN/BZ2FHaaK2Rpx4X4uC
OgW1nYDQ7XFQjUoHDOfxb+/Uocl/dEhjXG+zhe7WCx6kWxqjXeFidYYX4YAUhZR/nOrH9YcvjFa9
5IESwwZKgvg4U9QH+By+IN1SbIyhvkNGxd5ef8nCgNLLHvLGBsRhsK3oQjkwJvVSgA+yssIutc7l
nR+CBbJQnd86iR/J2oQhhPk4GjBS9FaUFAvjVedoMsdvUUd4qYbMbHjxNTB+J52Ps6p5rBob3g4Z
qsWuN9JST2iz2s9seP+1sTqx+sDgiWaLn7wYAqT/VgbqUktp0zrJwWzjqHw71bi4YN53Mp0zr1rp
4qVfr03sMrc5UlNQsKBE4LUqUSxsIRktoIIOWCrXIvfnn+D/X/GDWQMPnUzzKZPQRBLCH6rZIUgh
Tiuf8flI9fXqB4FqllYwaUVjXAGu2P42Mn9FxPB5C/m6XypSc32Jaj7EJce+ARTnbeZwj4BLHq7V
/l4fQp+PVp9dXv1hLlQcprbVRJqTXapN6+JmU0rnSeTeU5sAqjKV2ZpacKmdLh304U3IM2eQQYru
1M8SNweN80ZIuXKGXFBu+3oNQ5ORAqykCg+HZyK8NOA1ZlZ2t51TdvCq4diM5h4iy9dUzd+JVd55
KX0fWX7fKfvB5eVDl1lPzDKfrjfqv7LF/7+f9HWep9mYAM7g3irKBx914l58cd7Ixr3jGuPZL+vk
bi5kso/tSp4MGw6pBaHkaCa0/+ElHXukw4S6KEXFkw3qS1AaRfuCIiXc0vdlj38GveTJrqFs6foZ
umhzlHc2GcgNteRvapsjBOsV6QPmMHEHXJV7M5bgzwAoiJxZUhYPCnaf8FqS6OVGkX0Bv/gdWnAM
jL6Pb2OcZk7Ig1i3BTw+jxlOOWD0SGtnqZ7yjclAejUoLnyU34kIab/ivQCkPCyJsg7pZGVbBG64
qmRYDWRh+afMEDFKRqEiUzH+BVS0/oa1iIyKyeScTyz9Fo+Wd4DpRbUbExjelDbCcjZ2w7lnnrsS
zZZGoBYupZyYpODYAqUi7iiVR9uOVzYpS1FGD5QFA5PahZyFgUdv32Tegz2tHGb+nVo+G0xanBxr
eHMUtlOf+sjeyxtU+NZt4Nx4B7FJtuWB3OXH+M7mQXPGUe1W3PUr0Wfhm/SiEYaTGpQOpDxJH8aw
WzEKsPj7xrK3JPfHtbr7hU7Ri0ZScbHVhifbyVTzT7ua3wp4jaysj5/v63y9WgQXUy7LHY9EjTLa
G9ipwltjtOdtV7Fxi+Q1/Ahazw+TYu6er8/8pTbTwimFVxxLfUhrrClX38e6SSvc2akOIP9h7UC4
ELL1YoXZrN3S9ymBwoJ4L0DRqLuceyKySJJu4qpx94DVF49f+6BLt32I2qkXU2A+THWa6J9c9pvU
QRrZ/xISyMKP/u/Tm8b3WlBaaeQi1gHU19r7gvsXf935bUS1WHj9IxbWUV+b+GCW4W7xUs7njvTI
LllSx6yCi0msvFzTXH/J0kDWQgCOuXZZlR0SvN0UdZzfMzGsbCmXfr8WAbwq62MOc5ZTy8unxJgP
zBojR8nnNPXFys9fGLl6PYKjXO5hustTBzvwuYWJeDymP0lMX683z9LzL3P040CyiyaD5TSLyr6C
dT2fZvin+SVM4/pxJVIu9IBejwDaDXxPAH+MssTJQbIcf9W2v5LlXfr52sQe4O8Md2hGIpdB9wvM
WvFS1bg6HsH9X/n5S6+4/P1DC9UJXMPBDcTVxlSl0dDXFCnefBd381oR40Lk0LX3Y2wYOROmGTGa
vMcXnzoU5/4uUwhvK/WNT/aXjp8QRv/3S1pMs7akTXuqmX3fTHCIK6iMIEZaU4B9DsawfE+b0Wae
V8RLZjdyc0iMJsibgIVxDVh6sm2JIpcGTKsmHiI1FrfEXNPfL9So+boAX7k5d+Y6JxE65a6mo/Uy
TdyIIDMQLwl1vKAzTPbHy6fxW4sbk9q0spUmXRrbWgjAPaHFc0JrCEn6MPXeJ5h4Xp+YC0/WJfkE
wonYwN3zqUeaI+A8e4aD8cqzFxZgV5v0Jgj8xOddc2pUA5/dbDvmJ1f2UWsWW3N+otXL9W9YGNg6
oWR2cgPeyxxC+VZwCHyG51RwFSRe81dm4k6gcuf6ixYisc4pUVWsptblQLLCWQU4lL7oAsky1Nut
7VkWooBe4QlwPIPhuAUKRw5NIiSLxbGHiVIIQ/j2S1clvl7NiQejlErFLowisu5sCQt+aNNsh6Xk
v64309JHaAEgTWYOKUgPERPslTh8i3Hvs7Hgo/y1x2uzn6YIW5LV8iQz2NLlWSTBCwWV8fC1x2sr
uQc0lpgKxwUev99SH4kJ6EFfaVbxld+/NC20yVwPo7JHjpIqmIY+yLg8Wp4xbcAs3RYp7DQgsrqZ
iLnS2wtDVi+yKNrcL71ywolubG3U7sYpTpvwIwKVFYJQurveZgtRRC+3UIZDhPDd6iK6fxlkfJOz
ZKW6amEw6VUV0kDRn4+0+8mFu8emsmFxdPFJTnNnLSG49OO1xV0kSLTLEYCM2eiPDh33cBhaaZel
H3/5+4dFPVZp3doz4jZ8rwJmhA4Kamz1+3qjL4Q9vYhiMFEzakqzPsF4rw/LIn4DAOqR5jCDrAZo
13NfrJxvl1pIm9AmvOM4FnKUDBTiaMPtMfe6p+sfsdRC2mSGXBiK1RxHZ5B5N1DwdhxwNHN//eFL
LaRN5aqtEkhuceQf4VxuJd/9y9WE/+SDqgnv6pXt+dJLtOnseShaHjuHRn5q38OM6zy2QEn3ngu1
Nha6pIDU9PrnLMxlvTykQfmJpYo6jjJv2I5AWm2E45sbJd0ssLNpJZu29BZt1e5VbTaWwoSz5wNy
dsHowGkPuBuRZduvfcelJT/MChunyNIhPY0MZ/DOiQH3Y6f1432aZe2ezWn2tUiu14z0DA6q4FCw
qGP+d0cAhwcktsetldC6MCv0ehH4iTVS4vLmlIL9JCVcj5yV48bSky9//9BAZUM9V3ZGc4KxMYzd
7cGCuXTSrDx9gW8DV8r/Pt4Y2maA+S3oo1LeS8fjO9sv/E06iOlY1AI10FjC6/ucQu2AKuYYzp8J
A74f/mNBV7YZzGjaeZ/JtRz60ojTYgDES4z6NpD6Ip9xSd/08C0dfdFFFu/pSZBsjaa19CItHsBZ
jKCaDYoHSFFwzTo7w6/Ks7otDu8p7E7tciXuLKzwuh7LqoQSDuzLTkgyhcLqggwF8qTPA884sbI4
VzijXJ9KCyNF52XbCrCaIcMNez9+N3JyGIs1sc5CW+kaSNYVKHer8eQZnsUjRC4MhZ9D/MT5miZu
IfTrEkhsgQpkq9MaozzPmqAxEzg6M4segK6YVkLAQk/od7t+WSaDPSTiJJ3fbVnAHRZabkhJOxrv
cvOm8Z3wekf8u63/JE+r3+raGZgsFBTDUxkrvjcSXuyTcZr/oBxnm3BJTwMgXEHpSvlAqZ3ex7Bi
2QviT4cYIMJDrki/8lOWxsSlRz9ED9VbfEyLuDlJLztBWnPC61ci90Jz6hBvi6jR6KfLlsN03pKJ
vPemNwVTVb/hniqkvSgCMZtf2/npYk/cPriZjzES5fYcjUZZbYwuvk0M+XC9y5Y+RguDU9rSGCUM
VtTh0iFos1puPNn9ap202xeDf1+iyoA/X3/X0mzSQpwN1wqoxQsStXAqssWWx7+9DBajjbu5/oKl
yaSFNg4fbBPEOzOSELazoXlNh/FkVb3zxedruxwfaWzP76s58qpy35SoNRtejTH+WlfrKkprctpm
zGMgZiQ5GtalXGyo4PyQFMPuevssTApdP8mTOMsa3qjI9dXZzvJDCcOT649e6Fsd5l13Vt87uW9F
IndO+ZiDICKPMn2L6UrrLL3g8vcPEzr1O6QZna49TXZzqOLcDUjSHJMxfe8FeELXv2JhG6srKFNG
Etxlg88fe9ABWt8sYwiIgYKD9Kfy10zalnrh8vcPX+Lk0FEWNUZplpmvM+mfcHRf2dUwPOKT+Ksz
vD3aiRRnaBNocPmNV8ajbeLeFWvKGbNgk0rr1HSonDNVsXZ3tWDqB6Tcf78mBu6PmTQhkTHXxzkH
N4XD2qCvQ9d+4hDFVLmJm16yM+sBOQQequT39b5aakZtso8CfFazoGjGjtyrDqSOmIbXH/2vvT5r
R22ix0DZSB+lscClSL73ydBFVVtM2barJ3FTwAFZBEoweF6g7qVoNgXNmidrUvPRmiCrDjxVMRxM
bMvaUcdWyWb2K1xx11P9a6yHDn7efooq2QyO9PcgCHVgJ+dDku0l7KA3ZVfMX7u/1KWZvIOlLYrN
zMiqShSKdTyYiz7oi2xNObkQcXVlZmlCUjeNWD7MqpxOnYJPEgouqpvUMNL7652xMPF1cSYsLw3R
eujnFG3jN2dyEWbbDypbmTP/GuOTzv4nqPgwH4cJ0WQavSkaK0CVDMnpjmd+d4/sPT80pVWFZhn3
ryjrARhN5TLboFCq2TmoQjpMmcPC3pvFowVH7NA0O9z800LhwMhGnImy8uDKVcvypaa49MKHX0qY
I+shh1fJwNkZQ+oR8JtTMrNIkTXeysKs0lWeJpQNwnUzSGGT9lA6XropEXZXFomlh9P//n7fQA7O
n6Qd1bAQRE7rbFC+ssdderQWhhibSgHbb3US6VR/J4Mrz55Xu2vKnaWW14JNxnGrkc+TOBWQVOdF
taeWdQIU7aDYsLITW1h7/l24fOzcKRO+RdoRSIpb4e0oEfuyg9MXC+x0XFnfFqarLopslaVyXHF2
pymxGxhe2u09IGxkKwZnzbFtoSN0aWRr1zV8KdLuREjcH1A+QYKhrdlKEm7pA7QZQFMT/vWGO5xY
t69AGqN9sqWoG7seapaefvmmD10wpUWqKHHy0+DPCQrM57gNeZ+TMweVZCWztNDNujayyaldoBC+
w77Uy3fwwJpfHWiWejjSM9RVoOg9DWqvH+TKN33+Pk/XF1QyKSozh+as6mBp5JHvVcbqTa7Y99hq
791k+HW97ehlbfz/MOrpCgPVEZrOrkGicvQfUS1VB1kmi41D4zFwnXgKIdNMQprV5wSZr8D1nH1u
zXssUHVQ9E5IjMnczzxVO6yg7QaG5juJipK+gb2dtAdUNpOy3xVNbhwYroeBnkn6ECoGmH31BFll
p542bZ7RbwYKbbdOv2p59HkL+roDgeNVvjHOWRzZTraBcNIKUY9wa87eH9zxkI0o/ZfrTbi0l9LR
3RWSL4yqdjg1k5qgYYVFpVGpV17Vj0nvkq1rq3c5sgchKHhY5DbGliOAU96P6+9fGv76rgdFTqWb
+mC/yCzsALgo7HY7TmsXh59HBk+XoZaknBrCaXeKk+KR8uY771YRiUvPvhxvP8xcx2U2JRaiTuPb
ezrLWzjLr+1xPo/98IT577NHtzE9oyyAzsepr2yfeoYLzxlFzG4XXm/4z7ftnq5AbcnETGdGWG5R
M79VmXoVJr1rUrlLQffhLDkllbgXRrmStF36Ii2KOmntc/Dgu9PsQ+kyWMp79sFWgH2t8W4B2bG9
/lmfjydPV6QOIPUqyzDaU1+EI8k2GbjRpFqzsFvqcm0zUTWDwXs3ATPef+Oo8lZrN7dLD9a2EjUZ
AaD2OFawmr7LdH6tpdxfb5HPQwkEC/8dSnIuYxD3m8vyle1gGHjuJbuz0pEEQOdkYdyPK9uhpR7W
pjIgidybicSIai4LZBm6yW/uPKq6+NoLdGWk0Rq+7GXan8iskDbCESi+T4Aa75un601FFrpBV0WS
vEgmenHGNQ7Dbt7Ee3ObbsSWglMQjrfqBMD05ma8kefuXBzKB/Itv0t2xcqquSBz8XTd5JCkXUXZ
5e2AFBUByD75uDWmbbVz/cCRgff7+mcuzBGdt23Mvuv4Lt5js3Pdo5ug3QmvP3qpAbVZ3iWeq+zW
uGz2irCyjW3W5V989OWVH8Kt4Xi0HjL8amWYr3E2BJXXrMSmhYsZT0cgA1/VC+IW8XG24D46Zihu
Dwr4tFcBqJTiJFA3dFvxyT2CttJsUIOqdgTB4G2Mh3jYQq8wfONmr14gUyErn7swbX1tNo2ltHwj
kUNUDfkcdISFcJc91zR/bSvcwGfCiVcCxMJh1NM1iHndxxCoNfExs1tohUD7eKSTJEDgOYB6xHBh
fUhobb+VTvEXqZ5dq9xNP6t7SqbsYMWAlaIBhm/DRMpn8LvNAIHATDdQn8dB7Frxy/WxtbBi6Yop
q+YD6D28i/xOjeeuzNL7ZkztDQyE0xvhDcmR2nkLS7x6yu5j215TUy30hK6mGnswaNrZ7KNO+MA8
Vf6W1TNAJAWuEigs6vz+Sxfank6PRmsqz4vxogJ0uFyBe22fPU4Ct4YT8Frx8cLX/J9as0g9Cu5P
E41eBQFDBUvnGa5r9lRuJ+qYcHhLVxJBS2+6rBMfJmwdM5GqqWqjwbLNLffFeyrax451jw2U7CFX
TrcSORdyZ54OULYGllbwckhOcezArjVRdZtuRyeb/1Y1QU3T7GbNb2Wj3nlLE5nfi962fsxT6t2h
AqXGauWOKeoyzWyATGQEjQbF0vOdTMRwVEM2JIFK4JLu+7X9q3c99cuHEVsZZjlWVNSM0JWi5oXg
qcvppDTd3pZWE/k8r85tMTu7JjPWGMBLy4suouvhRg0zOa+OujnjIP34qkcRSAfNhOHHgHa1NjXu
s3wAK0sq5u1a2nE4HtVl8/f6BF7YIOg62NZwyhm1732kith8qgSnYe41xtlHmdBB9GAqXH/Pwvrm
abs0nkkrHXCcjYhjGM/uIOsNTmZ2gLs5YyUWLXSVLoSlaeL2QGo3EfSP6Q9H5HCl4BACXf+Apadr
W7YJ9usYCijpBXXL3XWkZGea1PZKmFnqBm1lEc1csDyOayBRZLqvkX14Au8KrA4y5YGg0/D+pa/Q
JZWigZYPW7Y6oonRoHwJeLY2Ifdfe/il6T4EF8+BZK8YuuTkw31cxHnoGX+uP9myF5rf1cZPIlMy
Zg6effpuBG9O4AQi+O2F/mbcOMHtbfidB7s6uH07ncLbHf53dzzujrvbMLy9fb57RHlQcHwMfu33
f/aPf45/huBPt7253x+Pwf74fAyOf278YLPdF8H2HEXb7fblcMD/vUdPm0O0P0cbPCcMT4cN/pvt
JtocTrfhbvcWPlz+s80mfAvDQ/h2SIO1CorFwKAdPjzwdek0Iu7g4rf7zh1mP8RyhLLNR9lZP5fu
ncWlvzW8AvC6TNSbxqT18/XWXmprbajTOYlTXpseSgW9vZu0m3zmK0NkaVenQ7XnUTlpm7necU4Y
cJxG0BXGwRx+5i6qLFR9sI3HkQ/3NY6JeDnx+IvpuFvLXXN4WohDugSUlsoexhmmGuZs2sfJmK03
aRmgKqZx/utLzafrP02ct+Cq7nlHs4UXDnl18rUg+k9c/0luTdd/GiZPatLYTQQDRAmMW/49Z8hW
AuVKZzhFZpb1p5/sNDkYdl6F+SDN596ei+cq5u7fyfOGvVdWsM/kGVSGuDiNsw0AhlY4OWrLAXHB
bnE8jJNNH2SV5Te1aTQ/mkHB02dWleIXylhKAtuDL8LG7gk+kWU8GFk7/o+z61iSVFeiX0QEIBDS
FijfvsdviLEgJLyR4OvfqVn14w5FRC+n414oZFKpzGMOMzzBoiqArKESHUQ/MqPFI+3BPvVnSA3N
YwZeAhZUcqgKi//m1ZxEKvc0jvjSkR4013porMLuXkJfEh03xkt+mIjHJ5jADUkZza5H4QSl4TMa
BZ5GQx9YyR2g1fgvcuoOj27SoW0zkXlHi5Q+oNs5fkB7jcRw9EtwoyraiFS++tKOunykHR0jz7Bs
13Vzp8PRstOPRZKjQkF6EhsDh42869s7agVbkMWVfbXUA4Zdk3I6x26h6opmXMht5e3gnCXZxhm7
8vylGLoQJnOzOr/qxLXiKclTGYmy2eqPrRxR/nVHvYnuFNJpmcYEAhX8YtjLPM8Rs85evmWdt1L1
DJYQXh+WWTkba/9kePMwaOsQpOrUVRwYCA5/qTKyqjYuKvKUtlDZdSW4WUWyUcZYG7rl8QIgBOSe
UGRDZSZM2scu/XQ7GKwk3P4ijk+2o73CrduzrK3ukBM+HWGn0jwGQe8+jI2tzn3i893tl61N0SJw
FwStUZiwFOcaviGXqcr7e6k9fvFsGHyEzdi+D60WLAvUWUuI32UjvLRr+3eFhnXv+DIEs2FjJf/7
Q+jy7h8YKGzmKOaC2Ud3VUFITBXcONvggfbNlg/uv18S+IucC/KhgcHFITjVQJSOP+YuCLvhofpx
ey5WeFnBEqBshByrnjby7PPB9sIEsB59dJqs8MI5xwkUtX0PQVNDSe+EEFj3SZiLFEabbj94h1LI
TbjSyhpcitynvR5J2VF1zkdW7cF6Fz/MMBInItS0u3QeIajk9Ppw+8NXTtil7L0/s7rnAeKEXbIz
7es7OyPPVuBvXMhW9A2gwvb/cWicpD2XdR9c1aUnHAhurYGryEz7GTmTufNT4Z4IdfsXpzAtbP0M
1DTTwptO0K/uJagliY6L0lixV1nkk/FALUrLIt34eSuL6j846OtJm5VefeZJExznJHHOWTbO9zWk
S91w7niyAVdYm9RrJHsTjlOjUkWor84GQrMVwKi4RFpGQiicBjJ2MqSJtYYU9O1JXYmPS5S0scfC
F4q253KSAGk6VXcYgirYiL7/XjLesmU42TO+QXsKyW6ahUWXf0yM/jkp9fs9v95bhhMxOcqDQrxC
OHEPLgueqJdslCn/PTDesiTosFRZQ2bSc2GYvEcOMx940m5J/6wMzLIK2DL4BXh+lZ7tLN178wdk
M/srR+1dw7KsbbV9IMdclxAPlt9sKDEndvfOJ18X7ZvF6VmQxacGT24ljAcEfBU2Cwn/3mDe0vmr
zmladrxJzwEasDzoI7jC74Opfiq3JPPWBv369zc/Ph0rMeemSM8MgiK++3Ec5tCScmNo/r1vvWXB
xXWCrk6HMYfkKcpUUaNtqcPUz907LXr50k8zhotl9rhR8VtZoMvCS5mAF+UkY3aeAjPez+kIoK10
ts7QtbFy/3+s6q6uaJ+zFNInDpohVDzBT7qIgopvhIa1n79IaVxZMiUaIs5lKu68pjygfLGBJF2b
icX5bxwBlEHfiLMG6MUvvT3KCyCk+XEXODt32IjTKx+wrJAHAe6wKOYKCG/M7mszKb8PPTHbG0CY
le2wLIQzQS3lu7MADsD5Q2fnoBLZhgImoVhU7fvAPN6yCjrLzrhZMAnYPUM2u/3Mgj+3Q9C/+wfe
sv6ZOnlVQP1anAsNxpu0v7IOnqB5dfFbBdeK+XeB/EzI59tvW5nxZfWrdQK7gTY9gnVOPkHGoIMb
RwqMor5vGarfM5+3lEvXpuW6Gt7EEIuAcziOGLDAfM46eQ7IB1cnUJ3euusxPOi/lQDvP/Uw2x0H
krsC8rHDr6Ae7oCoC/3R90OSlW6oTH+0eLDVBl3Z5nSxzfMgl05OYX9R5sO935caJB56rxug9m/P
zNoLFts8c1BLdbSdIW3ai2kCnudlGrdaEWsPX2z0YeZXE+PWOpny69QOoEc/cbE1NCv7+z8FpV7W
0h3wy6WwHwY5nNTQbRSFV+Z4WUiqJ1iaaN1YJycHKIBwkp09Cbt1LwAiZMp6/z7IKvEM7YctuvfK
sl3Wl0pf0rFiwjqB2yLipof+JgsAcXFzY+K2g7Huu6Z7WakAh3zqac5TVCqyKXSMKx5KQ+d9Vchy
4xVr83JdDG92IBBo0AejPIPbiYaZg+rTCH3j90XdZali9KQMrKASKH80HyZVjnHasWN/VVXqSbkR
rda+YFGTAFs66PN8yqD7WIbd6Ef+JiRgbWUt9vNc8sRkHhVnmFvGc4nwW+gIVjR7Vk/3ktkfYcfz
rpuD5y92dst54iUEBzjJ/EgO5S+aTRuHx9oALfZ13mqnSgZPnDNpPbW8jimaP7cX6MpGWF7eATQf
RvjtijN0AE80+21Kuk/ZFNJpSxhm5SxaXsoHAuvy2kX2QQgcU+Sj47ig5r4K9we0A+LbX7EyQMur
OEx5i7K2MfaND8Xs+nv+3gW0vIQzk3QiTxIEJJfeqXYuQ3cwX+0u+O4x8TRT6yL94uX2V6yE7/9c
qRnw4lwiwnrJbpp9dJYeYbK8sTz/8lP+cZD+bTi9iRMV8/Jxng05azXZKrITj4WVb3eXMnOsX3lF
BzjhCHOXTBCn6O3CR1Wc6CvWdPrWsVqDdu7Ii2JwSNMdsx/6YnbiQTifUV0f9lkFxSLZdtXetRvr
AX6scnd7VNZW6CI6CPgs+35AkxNm2b6YuS6fOc3S33qAarlqRrIR6lYytGXReuLA0Q+ewlXOUV9F
wVQ0uuTZnton282/y2J+qlC4vQbYd1VQvKWhnVbIaKurtZxPUT8JsG6/5daDUNnGplhbTouo4QmZ
MdsPklNA8m+FIr+6xlz02L3enpeVxy9JyKobpwk4lwRmjOZIxaCjOSvPASs/3X7+SuheUpGldgR1
AH04BXl58CfYimV2/yNwvLOoavhB1eNhTrbGaiWALFnJRV2lUKPU1klYNpqb3HqFb9dW+WFtpK4r
+83O8yRU7XpnSk6z+8mYNFQOatT2RtBY++XXl755OM9nyRugTk9z2dqoAvZj/kgmR+xvz8Lab7++
9s3jW9dRkJ2as7NLY1KYvVM7UU7pxp1xZW+Txd7uvbRD1wknf92cRiDeu6KCkD4uqdiGt3//SnUa
oOj//wBn8FqaOvgAJfNq75nGfUnzrHloJpRUiEyhcFoArqvsQABOVotXaMJM6LvVWw45ayO4yAvo
XKd86irr1JUuxOOuUEIg6LgKYqdxpuPtz1x7yWKvV8qzu9GFtCn3MT9S7QqVR2U3bYziyiJbMnWD
Qaq+qdzkVMOvkCoIKbrWe+/c/yHpji5c1gYL+MfpBGcK+C1taWWv/exrSvJm8c49qWvnenT0FA5F
CU9QcKroliXzX0LeP07U/zibWAGuc7Uk58YbuqeklORYdq29b0diPcILKX+ojGdFPUyxYs5Q520y
+htNEj+LEW1YZFwIB9hF5Z5YkAcXCd8+hZWR0Y0DZmVRLKltFit1MbtlcirTF199cJ07Z2vjrj16
sXGVN86FZ9fJyYW7WR5RC6yt1FdgDueB4N9vL+qV6fvbP30zfQ3XZRGkKAprTwNvzefsJ5sz5+Pt
p6/Enr8B483T+w7WpyUk7U9TAbfKxioeazUCb5MMvzkc526/ZOUTlvxqkMMylbpYgdQVdzLVu1rU
G3tyZQr+wsjf/v7a6xvEtgQM3IfSr3d2M2GpbTHDVkZnSaxmVm0lgcbpawyLAjXHnuGQc553xfDp
9tCs/f5FYO5tG8lPd/39VbVPKpHHaIF/sGSbhrdfsJJAuIvAm9soEEELSpxVUMsutqmTP1uszSGz
aTVf0mkAjgM2O8OnWZCtPsbKsP1FOb2dFMZgpkI9CzLT1qVuxXOp2wP0Zn+4tvP79metjNtS3MTN
XZfagBqfisaCP4b9y3Lt56mHhM7t568s2aWkCauL1ARZUJ+trmVxXTonOyu3JC1XkuwlH5MPxVBl
pV+eiyQA5RMFpW+0GPiug9dhLFwPkJYG9hWqtKHLkeXl1nJeWwuL87EQiVHSww26GO7GYk9dgKEk
6t8/oaMedWrrwFmZmyX9vGpQGDEpitRBo8M5I7HfQEbd2SrBrYDKvCX73EDvvh4Mud5RWpjGmOHE
oH9Q4VISqBh+ZGk8udDXTWDw80La1EHW5g8xd1oee1o2d1VB2SPrkUvfXitry31xwEoJ9NAAkYMz
Hcbu4BHOPvbenAdh6U/ojhgJ45/bb1qpIiw56xnc4obCRmkzgEutlL8FONqUCFSC73LWxLdfsjZ9
17+/2b2AJlhMDhXSnCqPW1aGaPGHVfnl9tPXNtZ1EN88vYEHmttnSXEmQGPc90nmx63fqf3tp6/t
rMVvFxVgRcJyy7OX1WUVBtKpXiwKeg2Zratqf/tTz2UTu4lbf3a7Kd1oC6/Mi3392Dcf1beAfOSq
o+fAg1IgLIf7A5gy7Qt8p+mB1hqFJaDc3rfcllRiZ4QzWUMdekbOdG6gRiCHJrQbeZfRjTx6bY4W
h1JeJxbcbfPp0lpzeT9ooUPRz9lGI25luyzRRJDgdGUAI/mLLA52MB108ht0tchPtsSe137+IsxB
tkNWFN7Dl6Kt90MS7HVCX2+vr38/mizJrB1q722poAzWafsZVPenHESljSPn3+OCKPH/iwjFa8M8
7uBn648CMd8ODnpAGXtLOeXf+5osCa0OHI1NpYLyYsD6ADAyCaxotH69b2AW25oRCZvV1grOrSDP
sKx9pGzY2NNrY77Y0xhgLd3Cdc/GKvKQN7yBylCwsZlWkNdkyVata8khrQH+ulGDvpdK1FGaud/S
GvkSUIesuwCDO9wNmSVDBevkAxQ7t3Ra1mac/P+My2qyYT0MuWwzURP6hH/lebajs9kzu9+S3F17
yWIzA8Kb9EMPizXiFz/goPy5g0Mxh5oS6fvP75v8RY5JHbcV89UkEjoTQ5g68uDn+p07brGZuWz1
qGndXBBe24OZMx0zFbzP5oks+ayU9cZHd9g+DzJ4sDMGlLF1tsfgcHtgVrbckswKImvrF7wXlyL1
IjDngHCWd3k+vitOkyVbVfsw/rGVY868sr5WDc61Ovtz+5f/+yAlS4Kq9CmckDJfo3ee0Sig6Z8Z
DK9QTc0LS30DNg+kdgttxVZmbbTwrnHuv4UEsnT3SMrZMERtWEg4NKLgDvbdU3qahyCa5wNTW/T0
vz3zf73nGmfeHNbT1et1ApsQ14agpbukgnf4mHAZ1cmsH1FVB8+kQlO9G0kPOTne4OqC+0tq6uI4
O4bdKT2YD7MqhzAYSXEZ6RxgYpk6jklpvtezPQPnbTmnbhgp9IhtI3cOPPTOXEhRhKRo009p4GcR
MOr20VzNFLHq4ELqUWvXE4fGcAQPTl6Z9UeRCP9QBzCN9MufsHQye1+x9In0yv7pjOoFPMvaihxv
5nti6frLkA3iCCB7HdkNn6pwbi1/ip02B9nPKbsj9Tyyr7SaDzWzocs4ONMdgU92nNZuF+eF1e7r
rBieU9PPT+XQehSsIcfakV7395Zdk/sELZPd7TW2sjvoImy4WcvqIBD63HS/W/UlsB9BL9iI62vP
XoSNJBlYSj1dXuBNAjBXJwQSPih4wcd5bMTGil3bJIv4XRVBNjUM+88eyB6kChEm3Hx2je2HpUi+
Kx9aGsU87eg4b/k/rETzJXZSoPJD4Os2XCorGUPtahExBwrPlSp9aOZvuTr9xdf9a5Ms5gb+84q7
os8uBQiZl8bxuA+W7+zeUZ2me3/WNM57OA4Mg8ckqKsy3cENzt1PxB2jntXm46QyigMByt8Nn/WT
Hi362QEIt4p0w7JvJGHD09wZ+PoKL3G/IyMXrxOwtHac+lYdT0IS3DpYH9dZ5sStKsunsuqdnazg
+YdLFrpQounTz00Gtwvek27fwf4ghL4yPdmUO7Gcmwq36cHaC1l7nySl8tdIqnLHqEZY8YB1sGLQ
4YoH1ffsKSvnLiZJrnfKyfVxrJp5n0uvjhXEE0FCd/i+mJUbq8Aa7/Mx81BGV82+NOZrB0xI5CmX
34NRbM5sYNkB3j7eCcLhZVyggAcl3Mo8DtC8DAPQKqJJzTmM0cj4ClUjAWU+rWJM7E+dJtV+4OJ9
QBuyhKtUlZolZaU5Q00yztM73g0Rz7caziuLcYlY6cvWcIflzcUNCvnQZITBWEHujVOLC8vKcePC
sJIALmEqgkijai+tLg7/ybM9brrvy7iXuBRV5aObF3D+MQN0OSrsJ8NCYqB9qt8HRiJLGk3XJKyv
NazE7MyEquvPWVuEWm9JyKyEuSUeWTGsX9DPEIG4/4WL6Xn0yecxbbeUw1ZmeIlIbgBJknBJzC60
bGOQNGAbZnCoQM1ZOxunwEoQXcKSWTWQVKXBcKmR2glILt1z4v3xJPvUTOV91bZumDtZEztKuBuv
XFlQwfUa/yYD6K52SYmrxMX1u4eZyedJVfHtM23t0deBfPNoY2RSprLXF0o1XAifB2QT73vydQm8
efLkJxJ1q0JcNNfP1HB0gql+H4KbLGHKmZU7pu6gQudPF6QHoFptySavrNAlILm3MxcKim52AQ3q
WQpx9Nv0zuqq59ujsvb4xe3Gtj2ZNQ0WKIjt3zRR8dBA5jqovPfVz8nS+Ki3Mheewny8QK4F7pQF
nNTYEE4WvxNgExoBvwzT8615WPucRdpiT73bdTn0H1y//jynKY5599hk7vsuDEt0smvZnZ2ObXax
tDPsi6EFiKpuunf1sckSnGw5aIunhY+5KL56worIBDL7zONMfnrXZC9xyaIGoKyFv9Glan86mbez
7Hvf6N3th5MVERayRCdnsup9eJYkZ9uzCmQAYO8cpT/AXdJktH0wjDR/FETA7ZOeUe8NIajvnxPT
tC3kAm3rmejJfPEruwhOferVr1BEF1+mgelvuvLsC4Os/MfSy+mXvEmLuOxBko0gNlUCEglQ3oGS
1r1L5948lcAhPZmG1+fMJvRTjQNw30mCvB9Y6X2Hmmk0jh39kTod+8pSCNQPpeAqwkUheDG2Df2q
Ykjg8wdRQxF6RVU9mKzPY9fJ86NoiyrmWWbtPd+VF+GI/Csw5WBdp1m7owRO4GE+deMdiMXqmFRV
gkJdMh21g8MSV74mu8uN5i8QDAOrgQf1Yeq0u+OdZ/2RI0RgQg0ZjZ/55DaPGVNWGrZg8h9M4HeH
iRblqZ3tbqd0E/wwM08eVc38fe0PTIQZnDAuI6RroUyh4QBRadCPA1FAIQXqksVzwKxmn8gk/Qi3
8gI8CmDeH+dEkB21G/9PwSv0GXTpPRvD8fm0zHgY4Moa01b2e3AWq/M0VpCPhI7NT0C9uldnHBKg
u+CU8c2bXLJrOk2nOzU4rLyzk6Z9YrV48L2kRecAEmbM0OrOVR4NUS9o0eL28rjoG7IPqFXc429l
DG9dL6Iwgdqx3rGiPE1V1DRuHzE0fO6AFANze66DMqJBG0Sm7eadHJzuE6G2/7HPB/84t9kUlyOM
TUQ7QCWRJLZAJRC+hAC56qj1HcxklrIQQEt6miziw30DaPMMFoCQYc7nu6qpkw+enpJjXTfzmWEz
HtvOTGDDUXEAFZrELK/Bsh1r50dLZPs5nbCIWm7x17mZ+B5i1eaxyoj7AzgU9pPPQn8KKiwPCxa1
P60gtaMJVcQpwkWARfXsTr8gLhElVtdH3PXLedcIj9+NcCT2TX9ysxmympq/FlMZ6pl9C+pURJA+
LnetBFSjpf7FV82Lm3rlvq5ItetoPUJOGt7bZBDdLihy53uP69suK9T4UQcNux/tFIMKm/GjGVhw
zhu47zbFGOwC0QCZ4Vf6mAVDC3eYoeiAeBjlQclZ3cNhgewTsAD2aZLWH3KO3yxUXgK5RTo7ai0g
BCb0mB6EBRYTbzz5WDo1rsm0Jo+EQWwKl2MdFpRb4x6UXjv2Civ4NaAiD2H4jjZhkUE/vPEmfXbr
af6UjpgmG9CUJx9WH0dnFMklRzM5srwkeJidIHjxZjDsOlLZx5bKBPVNAZy00B2PE4cPR1/wYT/N
cG0tW4xgbdcqnutRxTToOiwDm+5lXQD3xCngCFHdAe7OWNXu5gLKi2eABz1yqEnqxly6EoYz+F+z
DuJDFsOiFrJMIhBQ1d4WxD0EpoduHJCvMCQl43cR5JWMSzKrb12aFxcqy+oF5pvdobGr7DOdeP0D
27qKeJs2Efc6qLxMadCgkAAONN1DSRmuRhNcoSPb8qpH1SgBJpdjkjSsNKrdeY2xibpB2HNEnTIo
oqKR5fMI3JvaUV/CR4271ImBtzKflD8W9yOUx/2wJfb0wrqOHvK8tF6hF+ACD+fatg9olgNLGt/3
uq8qa5NvllHmnNTQJIokaeZH3WYMvChn4k/YGvD38aCKiEjjqfyEfiI7+vOAnoeppxbC5nB9wSUb
ZIsHrRGfQBebg6MKCjE81vY8hGXSSWfXWaX4nl1x583MCHL92RodkGfGuophLlqUuBY5bh0NTTA9
T+UIgF1pAnU1ExDln9tH2Er2sCS8kAG93a6pDOSeyGOSCuQppfhqqKo3ctB/97nI0j+vYHUiOq6a
yzy0d7yFVAgfvllJ8eog88K+3WLNrWTRS7oLZE6GrvdQWDGjePb6YJ/KdqvNslJmXJJbUHuwm5yh
zJhTwfZNTu5GC8odLaUZyjfdyZr9Ry/R78KnQPX9/7N2p0etpjIw7GvkKwDUO9d6VP5Wo2vlduYv
6k9AG5OrTl51saGJ9ochvTv3ntvAOr0HD3OwtiRcV9bVUtUgzQcIGxQKF/AUmE2oiA3y21CMH961
apeUAcgBFGmaziXcjvxdozu9d9o2CGcXemC337CCGICG2v/PQh+MY91LuD4JMybnzG0LFJiz+pPm
sx0KxJ873ZWXqUdNBpIrd6Ui6bGex35XSJ0+SiiiPJSD2Lojrkzbkm2AaQLdINXFJWusxybAaefM
MJZi/UfLt55uf7L7t8LwjwreknFgtV0DSQIHDqQ4AF+nQQf3um+SNuo1inVzMeoRXWMU1DI1tFME
EBj/2pjEfSUy4H5o++PwvacVLUNJp/KhLXGHS1lXvHgZbl2xIyfyveCMFdj4KJyHbd16MLCagipi
dT4DKN/B0DFxcWElHvuo6DQkkcdL/5TaXve5hjlgHwNHX3tAGhd1Ehrd20gmfN7tUJMZIPlEkvJp
sBzz7DtcRBl4oVboKieN886YL/DBZPbOagv2GdpJ064eabKzibFCB53I7xDuYt+cGdDXg9Wo9hMj
rJoiJ+in17ry+3iC1h/KihCSLsc8OHa18O7HUZUXWab146AArbBM0fiR6w65ifOhh3AH2k9NWLYu
x0+v7Ksh7dBanzN7tvKwLq3+0PmVioSXQo+noiqTELopk2fb8hMMOe0/OsXkfLAapkPbrXGFYPlT
H9Te0bUHHqmKub8I9HLSfVMKvQ/Asn01ng0dvNxuj1DCRuYk5rOGhsN9oVgWOmjtnVEg5ScoQ6KW
Ad5byHARC+2+HveiYQa17zlw43nIi6cWUtZxxYBMSSxhHQpYGYRM+tZ977dN3Nq6+irHOdvPk2gf
J1Jk+yFwyr3srO+yyap9Rknih9kIzyr4DDdQ/QncLuJADEKlk6d5CBI4ebJm7OVBkPqLdFoGAK4j
gicHzoCgmLWGPQ6tCzOSOrPShynTbhBVTo2BQxIHB5m+eXCR1QOJaMq7LmtK6Bx5CNDR2FUqgy4M
nIdnq3BPfpIivsmJB+mvSnT+uXOBMAerqUE1PA8GL2p4mXyZdG6F8FPzIo95TWSB9AGvB+7glsJT
+8E2Hsf79XSEwnj/we24PsrMDXYuhDjPLa+ciztP3r4vZHfJRKVebQgZ7qGWJ05YVV5k8ao7ZqRR
UZZ4+WOgTRpRM0LIq5yGECJdNSTK6+De81z3UFdWH03C8h4NZUm5n/BfX3o3nSMXLqL3uibIY0rj
Ham222jkMv8CPLgTIXmqd70psxDC9+S5xPyCQOs+NhrLNOynDgxNZdcUdnmiu8tMInctbb2fRT16
94U92FD9QC1Ndi39ihJlfpzaKr9KVjhTyFrTP7hdZj3wCUpJ+yApxI88A/hAIvf8ZAX6j1dpeajh
aB3Rdgwi19POvkxMfS/6wXyaGFePlYMrSJTquXq14EyBhhfsB6HjiLL90U/YCEIHwHlhTSrm7zrG
6mPFnH6vJtLH9tQgEiuVfBzyZIRojnI1mm+Wg0DCnfqXw6H+GdXck0dIQjYkHnBT+1CVFdosOZRv
mtDjefUBmefcwp98BGNBO/14p+x5+pJyG//m4J1EDuPiwSp8/FtBTwuGqm6ONHFM9ARRq46XCI2p
QvsCvl7Oj9theCXULxkVzJf+CKlHfbauPxMdG5LAElzDH6faSDDW3nD9+5uyoJixHhMYFp2bufdx
yWzsyC3G88jNR5aarT7CSkK2pJahi9N2bYPETxX6xe9n2Bj0L7eH6C9U918H1eILMjVyvx9Q3qfP
7Z04diGN9l14gi72V3Cbmpg8z+fgbB3K3Wt2Pl51WT+bDdzW2mddE543g1c2gPNUIy0vtIdrOniQ
3lYGu5IyLXlmU9524Iug8TL19mvWJ89jRu5VQf/cHrSVJHYp0IJ97V6LMvUFJuYHOqgocZyXvO53
rSJh0eqv3N7SJlwbo0WFFUcQRwqLMQKVvoundk5jS3lsf/tDVm4US/rXlLh2wBO7Bv9OnR2HxDYn
z707HebqR1Ns9fzXhmuR/ymI0zkwPdOA5nmn2ivKEHW2z60LK/tcv0hSPqWq2/JEW5n6JSVM4rKH
o33OLgyH5leY+rqf07ZScdPhaL09aivfs2SFlZpmHEj38oLY9cK4fd9b/HPp9oeilWCYNq803dKu
v+7Cf+zOpe0hVL+KWqRqOnPcwKYACVqd7szwU7RbYmxrb7guvDeb0On82fZ0Ys5AWp9NWhwzo46d
lb84qoxvj9fKKlsyrBxbcTJqP7/UEtqgropdfc7Q0Z5JDTnNT7df4qxN/GKn5E5hkaYQ9qX9Qr40
D/MHedY5+tXh8MV87x7P/CsSZPvb7bettM3IokHfcshBtHBtuHTzVVWRt1VphXDLZftJpuXZkWmz
0zmQoqHKRwv69ZZoN2APKxHhrxXMmwmr89zFWdsEyCDKs6Dk6Mv85+2vWhnCJcXKSQnsaLmmZ5F9
Ify6TT8j/wrf9/Drbnrzu1GQJroZZnp2y+mDmMrf0+DIMG3eJw5FlmaI7TgmrTvK4Nx5QX9wGKFH
3ZBqowu+soaXPCtNYOdqZcCSyYDWBzA45FPmWyhKVXN9GUC5/12IYKvQs7K6loydEonRgI4gPdMi
gaP6z6nqcE2a4LaRRUR0obGaaISn3O2JWVlQSxJPSk3GKo3GkQCUPkSlOvvqQqnv++2nr8SXJYmn
4kWfZ7lnzpn3a3JmKGv318pjyKstVvna719sfCmY5nVpcOth8k/hke+e2bIHW5uIxTaHJhVqlXaD
9mmTR97sXlAPfx74jOaN/ABESxyMSajZlnTa2lgtDso+YA1uXrY5D0AsBQqq3WiXcDhhgIi8vz0d
K4O1ZIfoCbraSN6nM7UpMnwhYjSbttxh1np4S27IxAoy+Cmcw0fPG3bJPPlRN7Zd3GTGe4C5XRcD
QFzta8elnyBEa8uY4ZZCQr+zsocSEqTHohx9hftT2n7uTeKdkqQqL13e5V8GX5e/LMXexzEif+2U
38QjamlmB52jLjO3BQBHZmcp3m8M80q4WNIGbdQ5s9G1ysuVmJ6ikwEd3rDNsshUzqmqtwgXK5nI
kj84ZkmSQ1J+gAGfs6d+eUBpNTJD+sCy/OzZ4/84+7rmuHFky79yo985S4AEAd64PQ+sYlFSSbJk
y5Y9LwzbbYPf3yAJ/vo95ZndldGiuMGIiY6xJYMgmEgkMk+e88lmEAbdZzmGcbIqH2xkdbJzzz63
zlmjwePtgVdOHbOZrBnBMKv5JUk7ZtdV3X6cqX81iuSvt4dfsXizl2yxiTdnc4paceoCAieeqN3/
fHvoNfi62UomGO9FqT1xQy91Kwk86AFEEUVYWWl/hdxOeoVmDhXMJfKbbqXjsMlndvX2w1ecxa+O
4Bf2azulGLsZA5egcgqqBDoZwH8/ZETbQZktG4HOmoVdnv7iKR2pxy5lZXOukXuo5hr0ROM1WMTC
AvjYSpQ36byBX1gxg19x3YsnobIRk3TBRXQZGRTr3rfuciqSD28v1trgF+N4MbhQzlI6mcB+zHN1
iFswq6Ep/71ettriXn8AMaOybClc8Du24zkREfwJeiSQLsuf3p796yZMzLjMV6jk52wYz2mfBU51
n5cbA79uQ8Rse4eYTFMmbV1c7n84l7tByoe+i+2f9UKSR/BhFtG+N7j4yRfrn0Kb0m0GCCI29kNe
y2OZOId9IxsGihJbPw/jMJyFfVU5QwCA6oZfet2HEzMKA623dicfEnQy/+A29rXVfJAjYA851GZR
Pn17+it2YwZfDEADNsfQ1hxQ1bZ+6V92wUi2WNBf377EFIoe2MLr2ob8X6L8gNI7kj1ZGZohSoVg
MgvqbAvMubZYRqQ0EccFnr4fzmoAt1983Ur3CCGVwwIYfOZulFXW3sY4goZG0hh1tv5sC0muy0an
V9Mo/ZNtjfVNWzjDM6ri4lAmfhK+/XlWnmiGS9k4gs6+hCzd1GW3HRFPyklvJUPDbi6R/PUI6A29
rcrUyjY3o6fa1aPfpPAhVtsAXO4FubuRaVv5OuZZAeyIdmIL249VtrqzieoO8VCPoHNFRWpM7PyE
OMzadWQQs00WqjDpqHg7nMF6IQ8LaP6DLh7TG8GReSWVB0QBG7LPZK62jG/FjZlHR86htOVmBEQW
UOe6p4UuH2TTL6exkjRoocC2zxrM495qu5ZbczKePXFsAzWFC3pNwvRd3m48YMUCbMOZQWRhakYI
Fpxh24EibUCyv9425BULsC/+54UDhoYJMF0jbEtM5XUm2XWatlcpbQGVb0h7bGO18aDLgH/PWBGz
GVe6IrNoXEFbD0q7bHgA/OVIWfT2W6yUkonZfdvZJT5nzdQZ6KEZeBcyXzngzrnNQUp8nS1WFbAB
nzsXJURsZ997aHNUziwHSae2J1NYj6jzcqfe4hJYofYhpk4tZ9BKcAFcOMei00Eep5Fq57CQ+H4g
b/rSWO2TVZYngsILcoY+tjVkzd5ejLWVNlwupVS7qYNNDemug+08oOtDVNdvj71miIandZJkBjEY
LL2vv4n0q5PuCvKASvvdDAEPnDLXidXZgZ6fV38E5dGBTPHGirw+a9vs4QU0EyypDsDsY5eFtjVf
dai9vr0gK0z4ttm/S71G95QLdV5qNOAh8Y/efxDqnp0Weroo1zenJW360K+p/jrklovDAc1PIaAG
2bV2s+lA09IPbL9RYT6UNEohDfDt7bm97v7QEfb7ohLIllWAEELgtAQvAbevWJEfSHHl2mSXOUDg
/vcn9MB1Ld1sYVMXN9109PKND7ZCCGibHaDuoImfDRhYHfqwuc7fy/P4RI7VsTglpzHwjtOpvvZv
+if3Vpy7qDpspdhWFPNsszm0pF0RA6iKyOjWeSei4Row2NN0VyQB+O/umnN/Kq/lw3SbnauQnsFs
GvpP9UYK99+R+9+9pG32jubCW4pkTIqzTMBweJhjVM1bpj7OPJOQiiCINBJ0Dj3QuY17aLn71YzW
GFbd6bEnXyxpMXHwRvBmi7FybyvbT4HFQCAJ5Z60vKjpeG5+P1q0BNNiU6aBB5WeYGrB1g9QSOUH
I1/SQ29nDe6mi/M4F+V4LNxkOVq2igFoHVG0jgGIdIgL7pWWze9kScdPNapRP30Sy7sG2iCf/UuP
FwOXx8mb0u4IWQ4eMF+O91Yti1MG6GUwCsKf7EGOB2hupEF5ubAWA0pAM5uLU2nbc5guU30F1cf5
Yz2CSTEDrjdMAXD6zhQVMtBQIrrLdOOdeJfru6YuaSjcTn7vADyAFsMEshjwkED3KW+b6r5BbfQD
7nqWHeTMsb7GVsdvaQs0oGQluEkGQfuALyr5i/u2HwA8YH10agklQA/IDGti8qCa+BsrOXl2EiqD
Nk6WB1BZCLSVAmizOLwNZjJmoDgp9ATULSmB+xrG41I3w63lLkALEK+wImGP/Xtt/7r1u8O70pum
Z8mWKol0MjqfEeRB/camsGkrL89dmyCdWCNDOo+6eu6qLj7VdTrcC7fwzhzg2QN8sn9dzNIBOKEC
fKUHp1+oc8VRdExTfaCARcaB9hx11BUtvaDpJH5t4O0YQjjWuRWWQz40DeQvA/Qq+zdO3z7LCe4D
fknq8swAzQO3+QR07tueac0hG/FMYncuAY2PfzNnH+eiC7NEbkRKrx9+6K/63SOB7xNNvFbr34Db
LgtcJMjrnENWZh8Jh20SE/SDnc4VcAxnnU4VSsfscz706QZq4Ffc/cr2953fZ5/lstd0wLUCAqru
Ec2k8uuSDnEYt5CwiUtwHMoYfEeaTMmxtit+wp0cqp4FWAHr0rUe0HfcHbMKB5Hdz+V5YAN9h9rd
FpPf2oFCf59eq8a27v1sPKPDNUYsmkVVJgTU6Yf2mMTZxidcMQ6zyd21kA9eOugZCx9Ku+l9XH58
2+pWbMNsZWdyrqGoWYMTL8MmQA/mtz6Fyac93zgOV8JQW1xe6UU0XUPcO576zrkBoq44C6derjzc
Z46LJYASr9AfTLIEXacVcmQAfYkJ+SZgON8NhZojB9iuyJL7wkBbGLYEYE8RE13jbF6u0+pT0aSB
9DbujSuGYPY7lwgCNVp+svPcvHP85uyL+XoqSIT+7g0j+AUCfWUrmHIxicXntL5YwYT99QQwUHrb
xCW5buLGuhKgFZVBPHD3uz/0y0ecHiUujiQ7FaywAwgKcPyn6x9rJIGO8JHpsdQMrcJ13l4VhBBo
uk7pFdpRxihlbQ0YegskUCJr3EvEcqX7RZ04d+lja+spQOiuThZv7KMaO/nsM0vftJ1uoxzIxDsB
7sb7gqLimjY0OXCRVWHjJFbYMLAb1YvwzxkZxZF3CQGMjpDQH+MCeDT8v9HK6BUSYN1jAlhYiM5r
9+ADqbWRRXo9TWGbOi2dQERpKYRR4zGvQgDO+R1u3egk2LzorGxWU2B4QJ9xLS2k2VLSQzTXu2l6
vmECv/Ibr5iA2f7YJgqYQx9WhvrtOASTIqy6TiE980FAPqsLIOKCzhQpXfK5dPyboWu7YBnS51Jl
Vw7aYb6ldk4QJVn9cpMy0Z2ITnlUkMYB6mzYAmFdriivzNLsg54WOo2DOw9np9PNsSn6MkznMguB
p3SvcgDNn+3a98GplHykQ9Fv3HjXfJkReWe1bQ/gDfJxLMdf5zp9ckf7o/bZxtVh7bMa97GiA359
mJG2SyX6u57j7OltF7w27sVQXzjIIociR5LlKBb11amUOmQy2zg8V3yS2T4MhQQKsTE4DM+zgwYt
WXZbhxCujrx2C7C0suhm12xS9t6grGk4V/p+BCjNhUhlpezTvrUxTle/RrCVV5dUKTCqmXM1tH+9
PfDayhj3QB0nJec29ihwyTdOw74PSoVQ6j7C0+yCQdjcMEfVJgPKizgJgELwqzuryQ92+c7q5kNX
bhVmV17DbJON0xysq4WTnofF++Dp9Efjztd5rO6dbGd0Z/bKosvIS6beyc54jg7zYnFCNx3ZhkNb
e4FLDu6F8c+Ay9dWV7U3qe/KsOwHcgD1rvuxFpx9WjhpN3bCipmaHbOZ1c++Rpvc2S2XUMirgtYh
3SLdXnuJy0NfvIQ3udUoQaV3JnHlBI6YnnxPP+epf6QznO3bFrv2Bhf38eIhY1zCuXmwWNqdhkoE
XiMPsf/49uArPshsYwLSHhohxB7OAx/iwG06P8AJ7Fy9Pfra1I1dTFvQADeiG86+txx78OhBy0q5
GwHm2uIbO5laEJcqBVLojT7x5QQp0SlBW8bp7amvLYyxieEnpMT1G5/WAzWKNx3aLSjRyqKYhCcS
8eKQUCTi++zZTn7E0BAetui2Xs9g2ybdiVY9nZc5h99XtkKsR9JQJQ309JAFPfpDnV7JadTHX0v0
v77P/y1/1A//Ptf7f/4P/vy9RkNhKpPB+OM/n+oS//ufy7/5v7/z+7/4Z/Sjvv9a/ujNX/rt32Dc
/zz3+HX4+tsfwgqXPf2ofnT6/Y9eFcOv8THDy2/+//7wv378GuVJNz/+/ON7rarhMppM6+qP//zo
+q8//wCK94WVXMb/zw8vL/DnH9fVX+nXv/3+j6/98OcfPv+HSxj1cceg6PlhF9Tj9OPyE0/8A38m
vrAZfkrty0+quhuSP/9w2D+YTXzPhsYw+P1+/aO+Vpcfef/gno2/FJBlc4nn+/SP//Pev32Z//el
/gsEqw91Wg39n3+8as3sb91l4Ekavb6YOUi6EmTvlkXrZ7BGbMESVoY328UybuVoFKl4mCDs7N6D
md+WT3Je6p8vlvk/r/Ny+q9udYZerN9doF8uuVB57IXo3O6Xx4aUvo2sVIY2RXTGoYzhOu0Q79n5
eJhxMvUAfWWTrLxw7h3hBMJ2ZBfUALBslP5e3aMY//KSL/w591u7yXzthYo07h25yDF/mOzM9m61
GKo5svjidQFU0Jv3b6/e2tcxTqlG2M3ILw8cC5/PN3WiYnVwkRhLw7cf8GrUjze6PPjFGwkkJ+1B
OSyc8p5PNx7qqPQAKm+a3LI8yVBRV7nKD23fVpoHEBkn7cmukrHbOGZehxhhAsb1vuFghme9ZqGS
cmwPgoqIO+QnKP/bKQ9a+LwyUJpbt/UE6sdQ0boGabAlBS03Yr61NTZOugKZwbFgE5ZAUHZwuvon
uo3SjfdbG9w46Wrs1EnogYVa9/yzXQMuEI8q28hfrI1unHSFyFIP3L8szJ00/WHXfX0LaBYQQG8b
x8rwZq9BjWxx0yaMhQV6XD8R5NeDOV74Rq1sbXTDM3TFlDUQrWLhUKOpL7Rna+xAGFPXW+yraw8w
vAGdJRG6yOANalch24gWfzdoW2yl49vrs+LbTHBL6V9Q/0ryqCxAxfWel2WrPoECwEentJX4/FHL
GuwMbz9s7W0M30MzbVV136BTqdbce+jTPhk+lZD9/rlvfMPVQG5K2dPMBHpjSBlq6VpdAN3xflce
jznO5b1eeBqwp7gFdK7iqLbEUp6mjiBRVEyQ0Tm2aYJGybdf49UQDY8x/Inj1uAHbiweDYOiSE96
dWWjsgGJnbBJh2net68dw2m09djGzlyKqKE5WjE6nbyruOc/7XsJw2tM+SwgYMn8iFpzGhZ9x51b
6eq6fc6ZyHcBy7FUhvdIhGxywRsRdQUUza1yAUWmJF0RvP0SKwZrovogXq5tLI4Hce+WzhBind0v
HopIGyfX2vCG+1CQKuPC9rxoRF70CexHZegqJDd3zt5wHugwrnShMxG5/ZjjG2iB1u/e1umy8wHG
fs59i7X+jNX3SdlW1w2SglPYZRxslvvW39jQnGqnJ9bsRX6fpJ84yEweZvAPbPW7rK2/sdG47hx0
vzIO6hd3SK+GxYF6SZIDrbtvi5nYvjnVrTfQDq3CvWzc6x4FWhFkgLVunc0XS/lbxpM5pniJlpm0
ywmfuEWvI+pN0uH8obSW0buRQMXl4Syprj4XpXD+pSo5bYFP1mIeamw8lDhjXi8TXGEhCtBwWX3M
EdnnPsI6MQBBMgTVkC3jIU28pjzl8yI5CHwnp/4w2oOn9i2wCf7TsWdxkVtxVHJwDTjpxCPB0eH5
tvm9Dh3CvcjYoGwc5rSlrR85AFfU4QLh8CFk8bIUV43vcP1OQorsZ2O5U3nlLiCwup8dyAXdAYUi
ss8iBxnFxlRWTNUEhznNyEDQoZdoiKl7mBzeB31JtsiA10a//P2Lg01UdBEjb5fIGlA2yR3QxHo5
36LkXRndhDaKKmNNPaUueJrjHiRdi/+jmeep3Tgu14Y3vFDROR4BVwWPOquZIjkQkCdIR2ypAqwN
b/ggRTpPZJl0I9nM4gvDyXzf21a57wj4Vb58sfKtI6sM9I9+xArcwg7gVSuXQKWd7jd2yIqHMHto
+rTVjM4d4DN6iiEh5nad/W1uCLxFQhNItFWpasoALPuN/N6US79L6BZ7h/5uU85UFdgAHeQ9RAws
c9PSvgy0cq2dp4/ZWbO4S94qr+OhahkJPT3K4+LV1vHtvb/22Q0H58W+XWXtvIB3Qw7RUnGQd3RN
ti8SNhtqPGIn1owwO4JkeXmgAxjrYl3vom9ljtlPgxsbyCPSeoko7ryBnZDnSrpbQfDKwpgIW+I1
FXid5RJJroc7pSsboUWbkC285tr4xnZOwCPToH4HXxSX/jUFl8oxBi1ctOuzmujUzLbA4hL3S9SS
tDgBtCUPI0Mby9ujX3zCK8exCTWtYpYsC7GmaLLYD1w78/HkQhC9ioaJeztPAiOwdkY+VlkeT5ED
43+PrGoWgjU833cdtw2zHyqEQtPiTVHtMu9a+NCFynS1b8tSE1tKhrKIxZKpSPaFe06Lkt81c7Fr
6tSEluKgjvOcOEPU1iD8AA0kqHd4Mue7xF+RYzXCafDp9LmFfsmwqdL5Jh/kcKvieFf7DUY3zB75
UdDhqWw4dUpO/QdnskXxjnUCpGtv2+br+4qacCwk48dWjnRGSKjAC9SwL9rX1Ybhrw1++fsXxxgD
q7krLtSPbZGQwOkVQP2+v1WzWBvdiNOdJnNpnIkRK2996Sjiu8qftxRO1gY3zqm8WTrLAuXnv6fu
0pZCLczbO3VztzIBIE5CxtCfkDSml9H7/Qtj7NbcHpu46DH6DD3QA5qrFWCkIKHdZTEm8jdxGSi8
qI3RXfoDfKXFSaZyX2aLmuDefAY9VyoxuL+oMiq43+Hm5c27zldqgnfnweFxofMxZEMMnkow8wak
ibc461dMxoTFlUlDq9qxFTr+ofQ+JekPlS1bnIVrgxvxJvB2Q1MnkwK1XuIGnsu+WGNPd37Sy0Nf
7FM7Zp2jE2sIeWtXx35Ov/Zq2SoVr83c2KZt788ZokkVZpDqCrwsLQJQmfGdUzf2KdTJLZlaPqbu
K3LXozzyEKMdfaNQvzZ3Y5/OyqWVi5GjhXR1HyyV8NjRGizR77qlUFOIgLYgpFeNHCMNdp0usAD+
iKB7MHzftVdNHQKSxrSr5xIna9wXNz4k6I99nuldtxTcXn83G9XFIMfVTEWD7/yLZPSxd53HfRM3
TtW511mpNYgBUzCswT1+0ZTvS99RE3Pnpykg4hWoRrIpEUeVsKc6j7dYjFYsxoTbVSD963yhVGSl
kCIrMn7LabvVFLo2+OXvX+xTlG+npp+FFVbF/FeqyTNl5UZnw9rQxi4VKeR6cV7rCMP2Q7CA2s4L
dO/Ifa6XG/t0lEwludsNke/79md3gB+AutCyix2DUVNuAOoF1C7iWkVl3S3HeubfkhQo/X3GaJyn
sUhbPoJUPGIajJ8liJ2CPt+qvK4svAma8ivPTRt0eEaoyvt3ECYhd4UVN8+7pm7ipehAh27oUphj
EoMGsZw+c5Hu+6SmrMDi1n4WJ7mKOoZ+ESLmL0UrHvbN24h73ckF9xjEESMrQwuR0ncgpd4QNl9b
cOMkrac4loMjh9COLetgZfFtis7XfS7RZHompGn4YlELzPr+u1LzL2gu3GIqWJu4sUWtBHF6V2NN
iqR6rCV0r8utbum1oY3d6TaTdmbk1MN6Ga+6iZ5dtu8ENcXKGs1AhgtWpAh9TLeiniO0x+wqs0K3
+ndvmBbDnCiFSTflx2VUh4x/2mV8Jhiq8LOuWXJ8RDfJv0Gr6VEs3r4bkYmFUu2Yz3ryBog/ZORp
gW5JlCmnP+6buHFqOmAXrbLUByusBSgBrXIA6P3P+8Y2diQUPnvGiW2FLEV0a9neV9d3dh5sptwT
DLtt0VE6REl6UfSEJsbR9/m4L8gyycRFP/LBZaMVtt6HrgZz0c5I4m9E4ugBdNtED5ESAHNMTt8E
pPWe9i24sScn1N81lOn6kCTNFXhe/WPrZFsCWCsb3iQP75Syc6vA4KJgD45qvqeu7vYdlyZrOKBk
2m4F6Ki70nlgGHtGU8a+sU1QF5lS7jgzQeqVOvatEgCnt+68Jcy2siompCvp3bFAPAtDYYsXLHYG
+u1kX4BlIrhmX0FE3cfOn50LYbrtxqCfoIiAtnC/a5M3NmgzlW6MescQQUPnqzWNz0jgf9xliq5x
ZI6osHdoTrRChYaPY6ugjuMIaG3uG/3yQi+i2i4ZQZ7sz5j4PD8oKO7OY7tzh5ogrKzktssTp49E
Dh5ZAA5DwTnd58xdY4cq2QEbqcYhgrDIo2sVh6xL9gUpJr9rx6xKSwdqIZQyephK0h2Im/3ct+DG
wamRlQf71dADYOB9kf18k3L2YdfQJrBqBulKDqKXLtKkALl2zaH0CFb6fdGVyd9ag0jOHwHfiVCG
WY7VUt9zp99X9qcm57SCkmueECjW1oC/FOjR7ayzNUIsZd/KGNtzshx4RVfhi476rx4R3NyLb/uG
NrbngIMnaTxI4eSefD83zbVdlvvs0MQ2jbFAd3XhdtEytkk4TtDCsYrq+755GwFturhx3815H/lJ
c8hdfV+KrbDz8up/L7lQE8U0WcgHjw3voqQcmQo67mV3rdfMwZRRpffFFRfs9EvHxXJwV+Y16y6K
P/8qEvcZXTVP+5bG2KIzEI+Fx+MO+3/sr8a+IwEBNWO0a3QTwCRpwtLOoZi4S57LEeQrrtV82je2
kRRKINqSd3bSR4ymLoh2HKXdoBLQdDjue4AR5KIHVEIptoBJztZjWtInyDVsoKBXjlCTK7ZApyku
zBg61v4jGsnfxc5WQ+7a0MYeLYSOy3bUXeTE4BCxBB0eiZzSXUhfauI1KR9BZJLCEmOQ9we6ayNA
yPcBxqhJBIuWPQudhpDbrsbGDqDyfmonuTM7bGKhhs6FFLKPJYd7PI+angs279tDJgrKn2ShIBnY
RTyG/g5f9Nnv0p11MxPp5MNK7Jnm0CCvxweHtLedPeybt4leAmvjEHuT1UJxTjynpHss8nbfJc5E
LsWzW+ayyTpw34NAzgcIPWh1Kfb5QxPRMzhZa2WQmUbdJmkPHc0fleV/3LXrTW4yG1y+umJ2G0kw
J0GpAomKEOKR3s6FMbZnlvlApWVoGHd8XR6E8rz3BZTVdn7Ri1N4EeGOGfNiYO3aaPE7eiC9e4+T
dGf13ITyKKsSIDaqYS6179o5fK3OewjU+GO+L4dj4hd4XlIAFrsm4u7wIZX9IzhbPuz6rLZxhMpY
Q3y2kG3EK/9f1YVeOnHdLaDeZXlfCQJMrBFgxWjYBVldJGUygQQVSb8ojt12Z/3DhBqBwEWJrozB
Km71OYi9QWjzE8qe087L7i+U5QuzISUFwb9vNRGULftjKSFtiS/L9t1eTLAR5/MMohu7iVTh0YPt
AQ/v4Na+76Jugo2GAui73qmaCKTucoBSK82/5nqutug3V76tiTeaUyj1TDPWpk6yOkiHEjQ1ZB9k
xCTzQzfuBGlKhXWvoLije7s/TeBUu9pn8oarGZ3R0U0xNVEWswXUA7G8crlothgl1hbG8DUO/Duj
Gp8VMk5tf+JKOG7A4hoCm/vmb0TtKCLmddWMWHmnn667TnxMoE25LxdgAo1apMyFpcomcroMeqco
KlypvNzqRH19bYgJNBrALAc5UFZHsHg/8AB9CSxtbdFhrI1uRL6dtlCjLzA6tItUwEhzk1dbKKZf
ffp/92XEhBm1UOBjjaB1NHq5RFN0WWXYtDyd84MsQUtwBeLJ6QMkW4trp3csLxqSpGVPaHHj7YPr
s7774PPSu8pRl6yvsryCGC8voEZyL2fowYEey83a7uPUgo7kAGmpKv9aQ+y4PXgILOmRMOTaQ96o
GR28BFmyg4cq9XytWktkEeVzAsb3OpugFGcjm/DZAjpWn4iT9fzo8BljTkU6LCfZ+kmPbjsK+paS
oi/42I+lU/1r5q4bPwyuZ2XfesLaNhIL9ceom/G+x2ZYWJjZI7jTKk5JfvA0l+pKklr6t2BbQ1+Y
3S70AxX+FIzU666btO+WCLweQp8maN+C07ZzJQtHPrlIYYPCzQUrU1PWiGd9Xx9Elzo8KOu0I+ep
ijPQdTlkcKMFqz0dmJOP1wv00+7zAnfrCChKUI5lcRcvHwpwCfJdUQgxoTVdKaFb1ox1lAupPnWi
XZBDrcSwa+cSE1wDbbwB6Hy/jnzk8gJGs9tkARnnHrdATGyNjZVjrmjqSNegAQL51ZRFc2un+4JL
YqJrSJWSxXKyJvKglT6HtK/UEnCL5e1x3wsYfnko2ymGUEgdoT7wc2rcG2b1+8DoxKSdAtkJKFwh
8Rgltg/4ztDzuTg4fkZ3ZfQgkWIEmKxdnFHRJipafxEBr1sHpU1B6b4SOLrCf39AObvKy5VTRx5L
auQjISgpnS2+7jXHaay848YaV5yiiRKv/BG7UHzl6b4dZbLBjagRzgXFvJmKI0jw3sRsF7UmWuiN
NWdQP9AEuc0IgNYZypDghPILsqWtsLYm9PcF72zpeDnKyZGkWRbMefvTy7qnXZZu0o5maLweK27X
EXhsmnu0DqZXtTOUu+IbYlKOJl5qq4p6fSS73L11cbNCX4cavuyau0lsNjVVQewZMl2OTaCAyqEU
labpzgDB5DRr+BRni8QRjhpNdwCizAPH42TvSrsRE+w12WiVZmlVo9G1KG48Z2RD4LWdtw8jT0y0
V59VEkCmGsZeKX6TVI79L9xp9a5UMDHRXhyirkvZI+5DKmu+jt1YReAs4vu8r0kORZ1C+enFB2Rp
KQ/91MpADZvMRCu7yYR8kY7MasY9ObJ05fxIgDb/sZSq3If8hGbn75uVUaeCVFLeRMzjo3Wd+xU5
2PE0sY3a4UpfHTGJ1tBuGsdeIapoKYjTPTV5OtaHmFe0OU59bT2h4ezesvwiOyKKy/2D9HGpOyUW
Y/W+r29qpE8cbCVV2VVRCjrhb2U2Od87C5tv1642ebvQBezZKkN0O+k2EQerzEBvUSbVpt7OmgEY
7tSzISNCoRkdJfFAwIyZSnSG6RYqk/vCHxOAttiqQz8trSLHIWkOUeZscoMsd8edh6RJ4OX1C1af
4gFaUYCiF/WM3oDvu5bfxKCB1lcPvlqqqOmq/gCe2p8QRd05cROCJtuF9H3Oy2i03VNB8xtK+10X
dWIi0ErLsuUEfpJocMf+AO5uFDKm5f2+RTFCniEpOkmmsQJnZifAWARG4ZKlOyNCEyjWZ25VuxUp
IwT993xczkUrd1UxiEmfJWfUGT3oGkb9TJMbUnQiANfQtO8Q84ydNOVeKsYcRKhOLmoJ+XXR3iRc
Vcm+jWQCxlx/rh2vssuIMxDptr64yl2ig33f1CirdU0lZeynVeS7yXTbd6V74EM2boCWL+7+lTu6
iRvzpxxS0ATne7G4LQIru5d+WNikrkMPsXO1L9g3MWRCe7HwHFlHtnKGJkigyXExftvfJWfCiEmY
WUIDqx39FLbJ6Ac12O8lifc5emZsKpBLDMLuMHdkqdgx7ZDKXxSp9n1eE0Z24Tq2cqACQ8K7+P2o
IfxTJWxfNxNus7+f8kVaEWXTvrh4SfHYlA6LBrCW7guATCxZg+yCHZdVgWI4shJ1Kx4tV6Y7F8bY
tEoPkFXXEIXKPVA4HdB82H5ZCr8ed45vpPFBSBPHzdAV0dLxb8gd3ZU8ed61ZU00GVhTUa1GhyAa
P+s4C9pejT8mBzo7u4Y3AWUp8ghVEl+WvRExEo69uC49pvaZuwkog1K6mpcOk48l6IYZoeDLzued
Z4gJKQN/IdesR/6NTAPRxyoFHuGQVVU27srGEpMVTIxT3CCyLSKSePoopG0/1Ojne79v6S9u9EV5
Q3sp8ghTax0lAfH3TWYT+57ShqmN2f/SWn7FH5sUYJ7r0NmDyndkeYqV71pCKnWV5mPbnXARU/TE
fEgUHFtWzPWtpXEruG141pZfKESxTsqjyzV3Lc0Cf4kVGAq0lefvSpC300PZthoaWTKJl291rFN1
qhqcudBKyObvTum657HJhhudJuMJqikThgAHBvRGytRdnhKC/pbH/MJT8VSloulBUsvdBT/tpkNi
A/l5nzWJtRzx231651DQYO8L9UxAHHCNLb00JEMlgmT3o5/7tzSlcucBa0LiaitnNeQr84jO9g+P
to8+kQ/7zMXwMbhr6tLypjxyFuBsC+pe07rfItK4nD+vmYoRGChllRLc3nnUNuDquO76pZjAvgvU
w3FCDC+vPd8rkn05DBMkR1qfee7I8shqLC9086k4LU0hP+5aJxMkl+hY4Y7o5NFYu8nRipfnIaNb
63TZm6+s0//m7MyW5NS1bv1ERAiJTrdAZlVmtXbZ5eaGcEsjCYSQEOjpz6h9tXd6rd8n8nZFrDQF
amYz5vguRXIxaXsnjBM3mXT9C1TVyVPRtdu3bYijv9SP/u2fuAgRSMPzlupZHJaNiazuLOBdwDIa
FNtPvcdE21+S6n/55JeEdsgTWrdmsj20vRXi6NIthjoskodehYJWUHRfWVW6FNG1HWonjZF4aSON
IHTLPuEguvICu7QFi2DagULAKG5idNAt80fL4r8c0P/2Jej/HtA5g5YzYAa3BhQ9tycul/Q4wdl/
P2TtKslV6oL4DxUdfjvr+zyC1QWMBDHr3n7mc37daGt8aQW27HwGYcUMN3me2iM010XZdPGVycql
kG7tUYpkLu5u+qRIjnrdVV3w/ro87pLxSTIdS5nLpo7B4CMNAywlu+6dXyLXd0bkMln8dAjJoeHz
UfX0uvzwUkO3wwgNRFjR1KKndyC93M3Z3/zF/6WIc8n1hKyQ5FgrTa0HP5+HZbE3Ucperjo2LyV0
TZp3684iLPa4BdFKm6TcuUyO1/06+9+tRLgwTUqi/ibvFyCqzPZpbvfrzGH/YIW2Wd5GQEr1N3Kn
8ui4HW/JLK+TosaXMrpo35AKKdPf9MMw17or7qPcLIfr3svFvbsNZHYLm3htVdJvR0r9R22E+Btm
+19WzKWUrpu4nWUy8npcZ/Rup5vBTNdd4pdSur3bwO1pEUhJ6/pydCOpgkz/cvL+23Pn/7tcVqjz
Ayb8sImWdSqhGqt0Bkfhq975pZQuwDBsWa0G8BAI7Gps9TSXjRn5dYK0+BLqydWOmQuRcgxaTYGW
hWzM3bSJ/ro5yPjSHMtlAKHlM+O18mBuiXdQAfzlzfwzHij9j+P2f6ckCdzbYfDUdjfxHrH1jvQq
xYBRCy/PD3AbmoCi4YGVwHKp9JChugYHdivSFQ6ZOtuPs+NkPgQdt/SbylO63jQF6/PrKvCXKryQ
gpFo3bocRpBYK3jhwmMiaa7zUYgvhXiSWxZYkS6HPt/MMW0sHIsjcWX7+FLWwzxlQYLDdWBeddBw
2A8Y2Pwb3+WfN8sfaErnZ5jw5Pty2HNA2AQRpsrFdaffH2TKVLgsYjPeelAwgPB2/01Md910Unwp
UNyiOYaVin3LgEHwPvXw7HKHbhHLWF+31S9yprHvbVYA5FZvpstw5+yDG6suzWJ2XTp5KVE0Vriw
NkBjuqnTBwUYca353+DH//xh40uFIqLwlGmm3CF+s0Pz6Yzh+yS/SjIfXwoUdb4mS2Px46uDHbdc
krmcJAiDV734S3li0jkYHLjRHegQ64qJeChRZPp+3Y9fZEiTKApCWGMPK+1UWUQRZvK25CrKTRpf
ekq2kA+TJGIWyN3cl5Mw7aPMmX297tnfvvV/FX0S/0YxfAP+RBytpkSE9tDvV0GR8OgXUVZvfDyh
t24PsB2lz6PaxPeMhPyqyPYPkGwUtJobydyhxfRMzf8D76UY5bzmxZBLhU3AGETTrwisck2/L4q9
qI5eN179B3OxUygpTzpxh54YwNc0BbCwgYzu/37yf04T/yAuyljMVEysOGaNTNfnzqleHfeMSnNM
jMYt+H//M/98GpBLvU2zsiaJB/wRKS2ieqXgfY6bu05vQ0C0+J91qbsmtzbDr7cgl9UFxDYVn/af
1z36xTEsBlze0DOag970XvVAYdeLaq5qgv6B+OU6IValqTmswq1H1RW0hIFxuOqY/IPzuyuWZcF4
c7BdkMd4ER9DPPyNCv4vn/RSkBg6lYQJtZ6DLrq8UnIbKkhSr5PP/4HqHfM9t3kBqGukIlMNQY8l
Awv6L6v+35794hBukkSaeMj0obdzV4VUyaqAc3191Yq5JGG6eEfJ2bTFcRjG8CEQvb0OZPyblfy/
Pfvbf/+vQ7hh3scOYuVDamLMo7zdTprGf6sR/tuvX5zCSRyjXL1zfkwilM7X6Mckxw/XvZaLXSqQ
nTbgZ+RH+Hw1slwDZLK225ar1ILkUv4VywlAUGL4MdVqhMxxAG3sPovlWFy3Vy8VYHopHEI+zY98
icuB07Mk113b5FL8BSOu2e4UP60SBKtvioXxOmUsuVR+gc/QN10+82N4sz4SPk6qpCv8VaESKjj/
uxgHIjsb9gk0XdHcjkY/k+w6N8E/6JokheyHKZUAWO9vhjG6T8b+3VUr8Q/JF2yEOsPGpKaZU/FN
oiXmrjuv3Mfrfv9ii446ngfppvyYTPEGC/VkSc5vo3p/8xN8e7t/FvLJpeKqj4ROCt9kR6Wj5dY2
66oel5y07QFzqnlzalXw3YMNzf9Hcv2fnu0//aMX2zffaTOuwyyR42x+3IC67yXVByGw68CNbzYh
y3lSwNWUI5txt2/Dbsb8NEmddeqIxHoQ6o0LvO6nrtmj5htjHrK7kUBbLUo27MH7EkGOnu9FFhf6
YV0aH2enLUryWZQmyDYC0JfxnrWlsblGIDRl+HSgnwOT+k2DmeviMhF5r04sCFgm1zsS+hz88Xn1
phI7G7YXWMj5tS9TAcQPrLL3HnjbMuYuypKS77CGF7exFhms7xVqllaVmCuQDg+45NP4UVOFqHfI
h+K30gr/2bg5WesMunNWOrwhUa2rp/1N2N0G6pIgbBm/TSja5q7cDHJ3X6ZF1nZfxj4R/IdqHUA/
GOQMk1El3L6G/fObjO5WB7Vv5QjTqKXyvl9icMoxONkcAlo29BDRZluqpsBK49Wa+T1VNV1DSu7i
Ys34sU9dUJivmqf9FpSAscozvWYPA3F9UZOeeVZ1eTYjCitUURcKBrjlNrfZPEK/OUxdW1uO5DCv
UCHZ2glPNo8mLwua5ZgbWfubJskRNuIsyZQ742tNXV+aApFdyeNIqtqpkX6drcpqv4ct/+H6sLOj
NlMqHoOhRfbazTTPH5ltGLsPTVe4tpYBMyrJkQNGC0eEkOVOPmBCo8D30n2v8XAtCbx1RwJXY0Rj
ikxB3IK9vvnvc6H6qa2mFcXgU44JJP4h3nKYEVZyTEASa4vozQZSOjl6oNdlgGgLDjq5W91hx7ec
phNNUUijp0yMRVeKTPBjJrqxmrLNK4PUe4+W9S2yXJc74hZx8AZn1GMGjv3wYdtoC5aicRN1x4Gl
y1ZNbZdQuMR2u6xRheiKL4Vl43THQdQzxy4lbjOl1xbF/JIXaU4RQVkLeEwFChwb3sWiMNkRBiti
uxupj1HVJmDhejDpiQUmsuzIDmYqtJYZTNaIdN+pjDAzY9Y80S95quIC4PAlHb4j9ykkNo1KprVe
hnQCTdiRNvsAedasjsOeY0wIiNQpPYc0ouI+7rwIP/tRTi6pExNNyeOMTdsdRt3t9KRVPMyfukgV
hOJ4E22WlrlKuH4ECFXE35OhaYq9bFqu2hvv1zU9E9Mn0+fBZ3tawTeeYBq99SzmsHZOM/mjsb4V
bSlmUXxPWTbrT5guD12F7hLuLqjpp/0BOtalwP88RcmPaTBrOCmq9/2DCATMad1hJ/0YEizz21bQ
8Gg5aY8EyMjhqTAuzw6k6HX3fhbdFp49ZPQ0QicavgFF/eZEnJ0Wb8fxt0DnprsbspntN9M0yOZm
pjw2d27mOa2GhCX0S5HRhP+MvWgeMUIendFGCj8wQKDKwadt3cIgKKq3PhT+DIbEGm5hHsQ+S94n
HAxjTAy+y/dOjo9x2/TxyU+92w/R3A3bLd8NyW7ybBPkE8ka0bzvZt7qSu82gifiQPiCUQWVLet5
DUtqHhYSLDkxnWn5EeCOZnpyKc+7I+nElNd2G1acnT4tTHeEfjo2DzNfsx8SngBj1aC+5J+6jRgc
Jd20+UOWTta0NUG3ar0TAwyOj03rNIYYonxtP3TFwpOT0lpnpW0ik33vOj7oqh0XYYeyGOOGgD2U
sO20SCBYa+spiWq7jDQuRxm8/sIsxxPUKWlj2BlueIoeSHpTDlu0jIfxzZKnhKFdEI+zx2DaIdXG
f6XghGfAq7VgMVbAKWQPCJfaXw22cF4NsqOqypRPp0/7zNIUBkdKwfKsZCKE/uQtpk0/7ODTmabs
ZptvOO+D9tNUDkDDT75ExXtdfojY2vb92gV+B5aFwa0gYFnD30v81NvX1NaZQ8oztDsPo6cqLTFI
OaY3ksdcHNa1ZXIv29gW4c5vS4tC4wa8FL8lzY5AEeNsXXdagFqLymD6PnrJUmFo3SWZi+qFrDGv
8z2E4dWQwIbb1QbPb5yaoqaePW32ewaC1zOJl6F/QbGX7qLspbT8COv41p65QBrzuKOIUhwT0ePS
s02TzpBjJ912r1oyiGoKJrYVmKx5hOEFszS9xwhdWOL3lgiFiYwxsfa530hObyf0jYfHCXZ3/Vyu
ewKKDszFy9kbHp9ixhf7lC5zNH6j/VbI+0yyBQtt7JTsfjJZBCwHBd+25TC1Rb8e8ZdtwyFVIlk+
ZmLtmvPS9gM7YSI1kw/OUIC3DjiTZFaDl8SaXwF+yTA2X7ohvV2mvm0hQcawCxZKATOlczfYXd/q
QTFIeymkvuSwaKAPy9XuI30ZI16cVyX5a0EFqoOwSU+bD0ncyeg3pPYvb6LXW1ip0P1od5O/QP65
/Z6Wmfg6jnABVuswit8aU16vCmMY6W2G4zkuVz6L/Tb24ydhkqGGHXL/HlkNPJICiQAklCaovOIb
xdJXBNCDx1Vva6UXBGvPgqJteGxtRGs/9DWFq+e7LB9X/yAD3ZO674clfVF8LqJjN0W66raJliAy
ECwD5WVFXBqWr2agSMuKAUYqlUUu+DBYzH0+dwncFGvInJo7j//wEFrZ1j1iJ9QWqGBbPSRm/yyM
aW2lMEC038MSkH3rjNnKZMgeOiXIaV2WiN1gzlaz0wwF1i3Pi+QFVFyYwXQcu/4DibEXS06jFetB
phWluPcJH/qxxqmzzI8hcsVhLfhYOdLc6yFSH+HZuz7lDkd8nUrF6n6efgTSzeWumv4r+CTDfeJ3
uJ37BfXzW5GZPUHEAUjxXhOTMvtpjluMjyLQCinsCy0cB+HVJ7AOyslHyQcK3gqte6/j8UexMpz3
ESak7vSwQFQ+QDTc3nFmt/U39DW2Lzm6rKEmEV3TuyK3YfuZj8of29VCulx2MOh/AgU466p5izr9
rpM4DL+ySTWlWSLNukqJ3cFRpWkTOZXC5ODhBvB3TQ3NkXU3fsnUg1cIBn+PNn9mNqi4Hoe4VXhV
HUbTJY/m5plq3WxHCCPH8T00a3Z4gQlBdt+Rvllv1Lzv+2MOFwRdmw2N+VMCq5y1VI56WrJtnrvP
bjQt+dp3bH0aGJ2ftTGhKz0s2JcVFeuwZT+muJ/jFwsgY/SZoRUWfUoynKSwbbI2xRRtIrN0r/Le
rLRqNQi0564Ppppnl6M7lTnXVHlI12Nh3TDcIDkJ+sFDE/PMcdnmply9gtSqTR8pV2O15yAmGvCH
a5zfrowG10B+3LmKmpAftoz3p131VePHLwpEsTLfen/y0NEN0/gJary92tmUVLRLRAZzEw9cgpm4
xPWFga5iaAhM2txetzLRiOwXDRTgyuN7kGujve5MR25TD/3t3qApmoyZPcSY+62kNHPZsxQGDCYb
PyLq/ZqJ9MnFADPEFls02d+U2IpuiD+zz23PH1bGq2mOsTPimNx0Qq5jFYYBrYaIJC+x8vMJjDFh
yniQ7EYkmlcOg4TPC5HFORry0VSknR6RZ9j1hso8zVZ8M6LmR93NHcbXY1jBHjUf5PTAlPYR7go4
FdzxrGX1MM12O6Zxn6xP8UgMDJ3RuOcfkmL03XGVwBc9z7Rjn4sF6J16SRrUloo+stnjPuomPxIz
ePqEhiYb3y82C09pImV8o+U0RVu5vJUvxgQnLmYioIEsbtZYIzcJY8vvGhyZequKJGmfdyiromrL
sHvfL8HPGLjHXDX1FWwyG1HlPO71k1hQw8TLa+V8YDvmtuURs7jxoWjYONaGNFRXcd/J+CFx+o0U
nC1vwXUB6W7XAtC+prRWbiaxw49gZnxUNj8MhYQ1VxkUBhA/aIzystd2yaZ7MzqE9VXXDlEVD7Ae
xNIttrXMfYZDgjp4VNy2mdcIKvONIBdsLTq58AkwHpwilkT21ONhyDs3YWNWNM3mWuydG2/Ehvvk
S0qMX480FzIGj8vAXC9OelbUey67H3xN23JhcTi6wm2fx7HpKFKetBmWRwe1Hk48g5C+P7Nee/T+
m/2p2N/Au8EEdrcUhSCHAvShDeEbQt3ahISlr16uUXsS2ZjaD0428fp+NC6u0MiZ6dddNn6t0q2P
ai26j3xzrlx19GsXmLOa0JctzTZ0t53VMEhJMNePYI9VIViuyxwJ+QzZr3ixhtBbKqi/2SbHD17l
7E4wzj9JBFTVtg/fWxhZP8UoaT13Mc1aYArsS+rX8zThZjgXvt1/xnqIX+cxLbpb2ncYLwjDEvjD
HFHzTDz8h2F/nz7AOdSVRbbDjcSRcIOwZX5tUXIyz2ukITC3W165CJKLJkpfi2Jcyn0qHtCzgscA
mLvMlAtp73DErafdFPQjTvf2IOiQiVIpoNMXA9gJTX1UtR4EiFpg6+D9OI8zo+lve5e3BywMQLey
dj+HrPhZFK19l9AkOWdEYMExaaqeZO9katTHOMjtqcj08K4leoGQykkh5nIjPfdL2SJ/2487eIj7
bbbS9jWLN322w17wehjnrFLBhe04miE97xDkJh99VOQvrfQMoAFqxzy6bVS+elk22CsFjB/2jvzs
bbPbj2maZXu59morIE6OV7/X/ZvDxUnuW4ARUGHiXYMVPc8LVtnWs2mo22yNo/MaJ5jixsS+J2fT
xQ1/XKJtsccVzhXkNWSSZhXfk9XeuUSn7VfkYmoGNING9Fb3uk/uh22VwBe344qjNdameGVOavI0
M8f0AV5B+wiTjSXrTlO0cvklws4EyCzd+7SvyTJ0tnRpj+SKW5f3lZGIun3ZsIgxWe7p7vofW5Gy
+X7dpjV8B6rMI8DvbJHi9pbYyKkuBwypDQf4QjX0xhSyH95tMapZh2lMmDraHAdfjRy9zU/zm6D0
MOeKsicMcg3pHRThLK5jvqX8FGNUb/vd4xZVT26xhSbVztu1Oy/zwkhWwmqmQPwXBir3dyj25BR1
HYiQw92yyAUnUTfmiKG0wtZ/ESi/+C8iFfyUgPSOko/y+Zd4YSL6qtBfRuFnm1JgPdFW6SqsDkT+
ZeNWAQKMcVu9qtYUnzK4VNjXwnek+LwsM6dDneZzhGClGdNofcl8GLa2jCjNGaKcxqiKN0zSxyUU
2/47gYGF/Gl6TFAeigFszPe77DYOC410Ms+glqdiO4wr/IpveB/R6TnD/sQZTJh5CxCAR8pR/u5G
OEbcDox0/paJThBVJ8FsZipllmUtwAYTMmqkL8Nc7QhSEVgj7rH+3WARIvobLlphXuUSTetxGiLL
T8vCXYovFrg39Uzltn4VPMU8adYJvny1XszrUbdERRUXLr7r57bJqhk6AHu/D0PS4pPkPcZbF/SN
KqPXGRnWnMFo6NWFhBfwnpib+6ml841vtuL9zOhul9KmIeinXUpZGgBoSwwito6BOlcM03H3BcKX
FsxedwpsQcmh4y4vF+sRP5fWWb+8y2Ofd79XwHqKQxCEdHXmYec1le0CasptyFT6fQf6sR9KNkW8
OQMwnmRJtcgwREiudhLdbAEr+CanaZyfLW6W4RsPfVfvI4xPnia6mEMfzcFB0xM10QnJGrMVQWUc
p2Jh56aCYRj7yFYLReXqu1afePd2PeFt2Rh+xdPUV7gDtXpN0ZQix6HrRlvrKO39Yd0wmoMyRoSZ
zpB3cf9YDJ6gBNTv4hGTDe4kmz4bsSMbd54ISncPnLaWnhBvy6/F0E3+cRR+Ods5H2VXF/u+VWmK
gwPFxbb5CiMXJCOtwmnaD0Y8WEs4hiPgrONPMi+6SocdpB3MM5HbPjdMPsyWLfLBNG65c1pPwzdq
tkIcpkKYDyijsIOKGKIwPE9WnPaQJ6aSW+JfU9jr/DKwgidlB0OZHosYgU4pfa6ODBx1V83IVaeq
QKt+BTCx2NCvwLm5IBw1WyUdaiAV7Jf4VmGGa2/LuMPinXdBZaUh/YLoHI459GHio0XB0EaBq3Pu
17T7vPl1DvchwWX3EcY1E71XWe/6pbJs1f3dVEAYBlPAbatJNkwOMPTkiQJsWa9Tvg2w5GjAgx4R
VOTv4o6hHNMsyPPLDEDEcxiaaINgdpahFmiiI0poLMbifjQjYDMnKlBCLBvYnhS/JouyGq4yJC4A
Nm4Eiqdgcbw9RAWf7AvabdTcexgZIO71gKA+Jg4+TVVRGO2fFLqh35OAzPbr2Ka2+9RNLablhNVa
Qgiokg+KcmQ3QAIjCRCApKAGBKAizr5Vf+p6VD1QY16OYnF7XOKM2Jq+DKhFp7XIs66Td7vPUTgp
MWAWfzWLHlk1obSyPu26Df4d0XOUf/bNPLont/a8PxcdR0pzUK4R/Wltuy3ucN7S9LfwiGm/ir31
aj0ErmGTLaY5fETnQEEqtaLEpLZywxVvbrdh8djZdH6lrGNHNHniO7gr4CIpUnicl6PPXP4R+8HL
A+9sh6SliMft3hduFF+8QjWmRA7rkoc4otn4Sw+ci1pMjaEfIhrU+riTYlgfmwmIt3cFSqr0P4Uk
96gXxsbf6bjw/HaLW0mqJIFT9j0ushaXdbul1NdNlm+FrgDJgu63CjG0ai8rbI3IOYNFE7nDwsrF
2WUs0WD2kW184BoF1jLTzMPoXHfmF0lZ3z3S0IyQ/zVEjLdwnI/oMwYe82yqgG8KHo2bcddHQGC9
OULPpFWFdkjqvo9eLRHIhsEWp0iiBPKZSDUjgcgQOdax4XpA7oJ4Vj06FP5EhcEIu7gSbj4xvSMZ
TRG1pzYab3sIJNbvnu58wV+VNfbGt33ha5NqLQ6SsWKuKVAyVpSzUXt3RCAlkREk8B+DalK+cb2A
OZvqoev5dm4seo0VBjxantawUCALDNEbhUY0ephTe87WjQUczVYntzgnJ7TZZ1xhJQqosSgx6RmG
elajk8dkc/H8K+9TISOESHFiGWCvsMH5rYWSGMQSaG3ZpVoVrsOkiqThNxnVdN9OAm46xaszQLDc
v625TeMP75MhqYZ4Y9NTmvdy+xThr+FR2SHZm9zxzYYa8f1ahDV5dG+pyV0TTWLDHQOhayiHvWnb
p13FC2Iy41hGVvSUUGfKKzRJUm9Lsig+/uh3HNlQcO25Ir+MXaP56OAugbgQ2xy5PzAzkzkvfHLF
U9oNa4sbsRjCT9GhjfB1GPwkjkmbjBHy4FmzERDlzPTvEkQ1uBrAKkzSo8bRPv/qdJL6orQxh82y
zxNXfIhRU+vBbUHh3n7n8GEVrzpyU/Q8tejUvFv5MC8wA9gLSat8nWFIjHk3beSpU2hYYZEkmh1N
jvguOwCA6OY7jO61qa8Cmj+Tgr2ayfu8Jmlmizuv0QK6RxBRZPfCJcnyMspBmHPeMj+dIgfI+VdG
CNLzbNwyTONMKnKlzKmP7icC8553kVtc/zkKAApWHAHAeNidKsxjv1hMqKiU5OuHICFcqwqyoDvT
MznCG8a0kf1RZItuPjDUhio6AkwwrOEcBXC3Tc1g7CdPXrdsLxFmDKGK8826230aObs1KI/7Gymy
QF7jzqbpuRdo4VWaKHTuDxgEJga53YgKPer2y5ZGx9lQ6iqWqSEqseceMr28laLGFM4TRwJrqGk+
9lGMRk02ojezlxJstKLc502ntenyNLm1m+PhVidbREZ4sVHveClYC8gZkq94uE9jsyyv6QI79F95
mzh1T1DUzo8y7Rx/8R49lVq2KO9hrBBKsud+HGV217RyFC++wIu522khljNxYOGgUAFpOVDke0if
B5er9rwNhouPiGdRRULFMNv7GRWFQqHUnMBcrSeVw2bWUQVbjWzXNRp4ecGPAqrbN+/h/AvcQskS
V5zDAVIdFHo4izvlyhu8WJsP2jxvBi8NzU6sBNDIac73F4bXjqkonnYifETbA4WtFTv5yEPI75Er
ZNEdjRpUEMuMwHaOvvXfCnpDhizTN2LI5/Q+yAkj0zHdJ/vF946jdCccXDmOFpTmvStjjxosmpMU
aikyL8UKdzujlq9qTQr6PMEvYaHHN4/WGKnbloLKXpjA16HiyntR78q8oeDskj2mpknGU4IRXH87
j9qxul13Pd7TBQYz5dYIEp+SoFN2Hy1xHB3RVrR9LYuWI67W86JRGWOqZ9+2HOD3uya0w/YeBeXE
olLeNSb8ZGPK2u9aTESeCMN04on0fp8fMOhv7AcJF+nu4zSmyXYfJ9Gy/97ndND3/epUfgguLVD7
4GhPl+jRObRD+mWBPm+2yYMjavGV3cH6PBk8wlC7QKmoIGfP0OZOkjf55FocOZSrj3IFWPwj8aJd
HowN8XjOQapDRICKd4PxBG53wNyXPBm+o2gSofKUFpFeUB1ECFYtI9a5OqCPJFBowBH6lsf4t0iE
R2Zl1R5FscE2KWaDCQedvr07rpGmtyWKtvxpyVcZwSGgz/uf7u1m/Jk71Nkw/p22p3niCEIITjr5
woyh1lVJi8q9KZ1M4MHgGdBOOUqhpGY0jSCIYe3cPNIut/6I8xPuhasc+/WXHTa93U8hV+knRAFZ
spXDPLjzjlrk9qnIlV6fcF237HZBnFIqGMjMJfA97VaPDLV5XLZoOT4jKub5eekwG/CIrobCiDqA
BQGp+yyQladATSap/eZcNBclRoGoRzlTCxQszNy9h7Ahbut1BdL9/QAtIi5EUDHgtsjXouGvuSYc
QuKRoAOFCldj5smWPSb0knIq0PlnFbrVxv1CotyiHIaElNhvyMZCH5WZhfZhKFMcrzaUrZwwn1HC
Vl779v+xd2Y9ciPXtv4rB/1OHY5B8uLYDyQzs7LmSSpJL0RJKnGeIjgE+evvl2rZ3Sq7u939dC9w
YAOGXJVZOZARsdf+1tp7jaGTcT6tdkX+AU80onQ0LYydGQ4NtUZRxstA4vdyTiGsPSuRTg58kfw1
xuUVFilWt226VtU7M3xfuo9i/ktmK/N1VI5XO7NW1OY7p7gPqHkK769ZT8zXQTkdWXJhWvj+nl3K
pFQNZ/NKsVj+0Vj23wh6Ml+H5VBw2yMkF+dug5tgyLtivGgWoyOhTUG1IIfNJXH6fjjYt1ohEMWM
wTXMGFWWmuP3v5YTwfhvKJ3XqTqZRmMrDOnvO6aA1kmBc+AK6G6IOS7RsaPbFvyBQ/83ICTxiqGU
g1qV6zhij5F+8B/GtUunpM84ZuK6phJDAc+NmkOhXts/cBf/Bpz4OseqhKtiMbe9vQiYZTES17Ib
ULT+4A391rO/orZ6JuEpPw89iIvmUyWtd0vQp38NOH0d68MpeWj6LPX2tLk4r8v1WEy18xef/BWZ
NVrW2HaT8PYoXTuAR+RVC33j9y+o3/pUXt3nqaaH4YWF2GemodhS55S6m833rz37KwuhXfUOVA2f
C5UambZjyHTGrXv4/Sf/jSv0daSPkDRqel1yueR+aH9RbdEssSlWm3k8gd30UT9BMZ/hJPH6vzTW
znwd75MH2eKTdeLtGSPqPbmDVNelhTrz+2/omwvv39zdr8N9/HJ1xLxm7r4JwhydK2zXBQmX/7ys
1ijeuRx8+X9a12rFoejLx3IrHi2uNO8sVcWUUypk+Y6phl/07OS9HY0+J6KfX91/f9b/J3vpbn9+
Herv/8O/P3f9KossH1/98++PXcN//+f0mH/+zo+P+Pvhpbt+bl7U61/64TE87/e/mzyPzz/8Y8ex
eFzvphe53r+oqR6/PT+v8PSb/+kP/+vl27M8rv3L3376jKY7np6NRK32p+8/On7520/26dL5718/
//cfnt7A3356eG6653/5/ZdnNf7tJ8PyrTcucY5hCBrn+cHJJ7a8fP+R/SYwXahZC4e5c8JQWwaF
5qdHOW9c1zShSSAdBRmE3I6qm37+mfuGvcUXzGIj+1mYJCX946X98OX88mX9Vzs1tx1tUPW3n76F
hvxyLfGKPMd3cAr5IS/CDl9HTmQD8RlNsFmPdoukGEn6GXXsp1v/pYcc3p0KJwQTDkxxudBCjAML
JSNeC7vyj+1sDgvnY4a4x41PcZYtS7NFjL8Rt66Xb7Sl4B9Jua5W209KzvYP5WZ8lLMyS+THpfsE
QFetEaO3FRrI5hj3EAc0sVOXo1jEGKC1Z1KEl39pRM+peGlbr47KXG7Bvhnr/rZw3GY/jKgwMbur
nnZ9MQwGHQsOoIWmFubEl85HGri+iDIG/kBaQn/96tv+/pH+8BH+sNeePkHXNgPHcvkeHS/4Fx8d
32yxDbX1WFN0xcqeZAy3PCe//1d+3NF//iv4ZTkRhcDt/zIVqZZ4lYe+sB6bFki8zTu5146a9oad
5ztnbow/OoA5//K2eCuCNwbSFtjO66m/k920myO99VGY/XqRtd38QTuB4ewXQgcEi2cla9Cbkm5r
ZuZcDJZPm1U5PdMUdOfunH4k84msPPdz05rjSwoCxUk2hEuLR3+BrM0gxx/cIuCCs3t3fTsRiZTG
ZLis3a7o2wY6d8FUNTWhoD7wvKoj88Ba4RemZRupxfxWRC5d4htlqXBIXCwilJZpem0wgt5KhNv3
F3bqD/cCPvljntV+FRtqcp69QsivzFNBQC5dOo+RO6fTH0Ud/Ms3JjxBdRK4FsTb6VPkA/6VU2Nh
KOsIBKwfx6z9mm7dRWbw2RCNfoY59/vkwD+16l4Vn0FYu6/j6zX1h2X4pn9pafq+vIxXz/3r3/x/
cPU94e2/vfjiXWJ9KX5Yf0+P+Hn5df034enaDUPLYdDhN/vDz6uvY78Jw4AxAq4gWf4khP5z9bXc
NwHrIAusaZq0hk8O8++Lr/PGQXhzmV/KDzwHr+2fWXu9b8Hqvyy+PjeWEwrfDz3bYjQKr/HHS6Sk
22uOAsE+g3D1IdakBxfk0S2MyKyU55JEFTrqddsRxAFLnpt+Mleb8UFJKVUkS9eW74dc0mNpgUfs
HLWPiNGLwq/LD84S0gjNtZMXCcbwQtBRlXRqmElKFTDiUSjO4ZXTDPSitNxDufnpB9/r01sFVt3E
tC6sPjE86PkIvqn5MvZt9bFqKgsdplIyO5S1tT0Ugz3QvQaWD+OqrfoTDd/7I02fpbhzBme8Rb3K
yawXmacPpkeCYMyTeBgjhqWvknLs5QWti8w7xwPg11GdISAcgA16662iI9sfh9IoENvI9Bh4++RA
HmU3hmkyuzKjDm7MrKLIHULzpnWZ5HBoaLhm+yptcx1tmU0LSfiyZfWxDNnMdrSwxoQ3ZTfiMImW
wCxErNJhXZCnSlFypBpH1p0e5TDvqcf9HHSxkz1Qkt9arsaxW9LDpuCusu3BL7tMPc6oRh4hR52X
MxvQNgutp4tWG6M53c2+yus0HmYjL8PraWFey3JvG6yvQ9yovJuao561p7YtKiaXqOb7TZQ2JdTM
m+prBJlWzvgKnGIJYzV1oN9mK0Ofrkqjpp2AJmL+AcRyj4xbNuMFxUX10TKGrgTsYZ5TcLswOLKO
Np0z3cIMZTvDKXC/7NzSx6pBKprV3nfD4FRXjhpVdfDreVlipy4lUGHLlpxYw2SPFABhKiIr2zpE
jsL27SOdiW4UcVrRuAJKGcLibPXs6UjGv1bJNKZkU5RtV8wJoAS6iZtJTQ3OKZarKptN59wGi+iu
unUpxE4XRfsYtg2Mkraq8ZahCjzSwoTtR1vlu4kyah96LduC21wpbSVqAVSMBE91yTdU3tBHaPuz
cApGC+G10O99n4ZphdSynK5bkc7FXpi6REFSXWrHhZiw0AWBGpbdUjLF7KC90cv4ZAonj3QdeG2y
eFLbH21jHKokKFoVRB2R/QMkPyU9naoGaiayUhT2OyuU/j1yz1Kc6dkk42zY0jQF9ZCmtN4asiQd
FWZy8fYF13q/p+nRTceshiY6pmEN3oUWvXnllbf6gKhRUaSueG9aWddmKNN5ae/K0Q3y93PFZGSa
FmKsDyMgs/tx3MBYcLbUnoFoOYYGcMaoaYXdbHpenCuPm3++zocmS2MAKK/7bGFQ1PGQ5eLWHGYw
MifHYQLQ4CK2i0ZeYw8erkk6WNzYmq3gbtiGqT6rdT/TqumUcZGH/jbHS+fQbyfWoneBJguLrpZX
mXd25tXWzjTy1TuRSNqIfDjjbOdvafAwBWC1oQ7lFE1WsWw7cNL8LiM37MBfpT+owo2G4sRJkGTg
AZocHtGdIdubqSDbb+jcqKIl0SblMnXMKEdK/uRl5RruinTRtFbBUtnuSyM8D0hVQ1DnGrkTa+rf
5yXCyI7VtBDRbBEUF7tdNXtR5nuVu2uA4BuavkH2tsQM+axMh+Zy0KDjnrRYS+8HN+VekMSiUEuE
DTYfYw0+6c0acMKZg/lRjIZpJYOVBkeXs6gGJ7Oq8zTFghAPlhE4INWe00bjqoeJbjLG310XpvYc
1dVMMootcvN8y0BxAB6c5qtvtPWFxBLxdm7rIT+aWwOw/1SFwwJHflpHViucX6gkfNocDm6hKCvT
/rHIV/e6t8xB7wT9JSd2MI9uibbK9VpomLSdjaTccfkLFRxyFjoVMWhX3hF8Ce8a5LDzOJKlKvbs
ZPl2Cfla3bZ0C7yds3HiizN7ntvEBYL/IBg1yDrhTusdTcXM2K1rlrolYKlND2w1uJNpRtZpNkS2
aWZBtAkVjl3ch6b2dOJXhOrjUVH4cmlyuux0gVjCp77M6Oshf7JN+rZxovfHIAfeX2UGXD0sIRNf
XfDPMVoNIe6KMixGOsmirnDxmB4zNWpVmk/SqI3xXKxl0UXCHu0gBgk54dqUy19sUxrtDuuQas97
vMykPdoOu1/dSixvLm2qOs6FY31pMVww2ZNmgh9V+uQJiNaqoD3k6FrChBltetFXWztESxNMUAMV
w4uJbcwpc1SP/2ZngE860cAQz+ntErrTQ7p5VCeqrodbbgHeayjMdYxCaczHpkh526FjdU+bzbVB
a4O+f2ShZle70s7C6UJMzLtvI+Ktveprmxd+cOTa6Dc4A2bfRL2u59OLXGWFNyvM25Yumajf+XSN
VDRP+ZQ9Ui8ZeHeK0R0+ldRmfLrwQU0H0OCVprsbN1kFcTkFQ1ckDWCMue9zyIUdnQJNq6DsDRNf
Ecs0UBzG6hPUQQvN7FNJ3ysn4DTGJLjeVnx48A+dUcA/ncLcY28O82pXGVXNyKJxfefPY3i/lsbG
NVLr9XFBwL5eVB2YUbgMw3vPWuwNyVv7zvm22AEBS3IJvxqK0Q9JRa7OdWguxQMA3HiL3NsHEVjr
9hSOqfuRlzp/KA25XRVVRnyuL4v+jiHh8hEKZMtoOmuoXGxMEpymCOV4usSwJrZ2MfOqCaQSkaZD
7kAZqZNSha7OUQZ2BaImzE7mMg3BAmGpt8tULXqMrbbJzthRRzqrYq72AiqqYVSKO563vBV1CruR
94anlykuHLO7DCscf7s88Lp3Kljk9Zyl5JpMW1/eB2WvvixKefdVleKLtUw8lbsVLnqI6A5x9htz
I2UsrBeO8dwuDByg8+UfPSwxtGOh48HhtNe0e5PG6VvPLPpzQ2ZSJrZa+i/jlntOJHIt33NCm2wO
lLnzmQWWaEVNMQ8WoKtxjcwglTe53xMajkNwwObWdOCEVphiWeBqWs7GNj1FvpA3cLk6vc2BEyzv
sxjyyoB4xEACNRsaGa3zFRmgGUSLST5z2gvdkOwflU3AmadtOziASUiGkYR5sNK/l7P4YFqVgvB2
OtFe5tygPUFvsmSxNyYJ2TdacBjwkxZ2hDDMgkT5I4JETbz/h8l2y/cl4z552iZfWfQ2UVUx/qmA
jmE4NVMyGxb2iMnfjC9yCgqT6rVhIIDncsNEssA9kDStylzaMiuj0/j7C0mXaV4XoNED8whqv01H
P+pTLwjZMQZItSUz8pA1zhmssw5stdlX/SZudOrkaNi2dtCDSw1LntM2v5r8TloHg9NgcRBE12ZR
755ybrN8Ms90m24q6VQT7LpapmggZPDeL6mrssPqcVg0WLFhWKDm7M2BCion76XjLZkPFKOo8/Wg
23edC/cKt+i6RXiYm5I6Anl0M+8t27T8R6ncsMB0XanLtINOjptx7O8M6IOGt7fIp3CoW6j3Igwy
ha/HkKzIBSgBzRraiIW+GhYboQixBotqAty7VXgU8X96+yoYwju6ssFNJlFj4yKf9D1+gZ7QbKeH
t28tYTGmlmOklcA2NgClruni2yLth9PC4DZz4jaQiLg1+vVdkNVFf9FWhpXvmhwaKxJY49ao7Hr8
wE5Ad0zLYL0BL5zhUMm/TyqCwMukbySDDb/Vnf9bgf+EDPR7JfhZ136Z5LP6tQT67SHfJdDAeYN/
JURjREti7zoNcvougQbhG4fepcm36hBW/0MV7p90U1RQ6m/XDnyLzsP3Ktyidue4Qc4OXTzHIen5
z1Th3zLzfinCPY/im+hJESLVOK7g5fxYhFOjT0y4FmKv12XFxQBE5LXexWiWd46hXIhZnUypMCMv
ICxweEqXQXA4a+zjrA2549yfbG3j7BuruP/V5/hvlMVvMaE/vDTHc1zSTTFcCOGjPfz40gpKAHt0
5+ywLVb6oU7hx3D0Vfi5e4eDcr+oTO98TzVHhsOZ9WWvw7aKhFdwREyN9WErEFDhuhVb/EwxojqF
n9ewurPeWrZbexwtgMMsL27LbqM7r0Aj5njrGvtTIUpzTJAH0hcbGUXukF05EmJJtS4NSLk/6Lp9
GzD86q2Kk20WON5EMHudmsIh3Gmwtqf7nMnAj7oF3t2nHH7idLD8sxOu+VBYxnYk2c44SEwEHxqv
x4amVqzjEZa24soYbeq/1LMOtN1h//ni4ynrd7//pbzqvnC9OJ7vIcVy1Zz+53XobR4M9gwkmx/K
ZdO3ZeM3b+lU72TOZYEiuNzMkt1Bs5PuNwlJCgEZHBFXOE51yDlxOtn6OKZdcSG2dfkD2fZV95lX
xwtyyfpBKPZCztHoWr9WHUWnGTZ06nr1vRofunHQ6DEmh12rbs7YzeZ35lrduPWABdMKrEtPLdYf
5A3h+ueP/PBlIniGtmtiI6G94bzOSmlP44yFzJy9r4RRX7U6y5zzjI19V7rV+wzNNVmxywJZlzLJ
PeUCfnHS8rO32ySLpJKtdVExFXKngCEuDW860GhAj5i3LlLZ3N0vqu29qDOwZnQ156rWs28d6LyD
dq0i7suPq5JWLAGi33XeWnP0bqt3imYWfYoZvsR2Y0YgPeYi79mvmgrw0N7mSFhT8Zg7C3IVahrz
YwCAn0sPE1tSwxnvU8P2ulicSh6RTvnbhqzWgynNS9oh1BnL7G77Uz2Bd2DN5mMHXmAgc3MywNsZ
PE0pSMdapqPDy/BcTg3zKU8G8ypo2KPvVxp9w8Foyjicz4toALiphc+KAVQXMVkkjsjMgSgM7XMv
DzWKRe1xHurzpXkxDLDGwaq8uDgZ5JaRbdMHMCB/mxzldyYOJxz5YjnbmAb2MRTSvTaaGmW/D9bD
aE/pjuN6ccyZR31muIN6TtHNyqZoLwPsvPthnZtz+GoKL0dhvPRqeWxUd63bqkmUhuACuy4PJHKI
ewsVKkEj6HermPNDvlrtpe/a+Quj1yk5g2E+Wsz3cLyxTho5v29tR+4DP10Yi7Ju7/26I4+wE+EN
IxElxs6Z9P1NhWRkL+mHIFhut9Wk5TNPnvPYwTeBSM+PBfhnnXBUDB9LnDhfGRFa5hfaCMW14zQ6
DoG5KCDbbDcbW9NStvHZr6rQ1+imAJKGtJsHkLgZJtASB092xUHr8YFwiA4+bqDxrShdPeHW4+m8
+Jij5mFGtNYpXoMZkp3CZhcWfIna7vI9/kHrmC6qeLEUoQdkk9a7bgk+EPVRRnW3fKihUl+MHKCr
wed86zndR51bbSw6PmSsCssONTI9IEd/NtZxN6Q6POp6kTcYiD5Zg23HOuy9OPCZF9lh4OzKbN55
1HI7RCGyTMtWJQUXUgMbdzFvxl0+lHd16inqsCDhnIh3oII+4m5M9y5+gS9V7d16Vopza8ivARaW
PUfb4MXY/M/GjPWeyedU32ng7Zn0VuF5LPjG7ELGdgd5nuYpgg0Y3oWe0/yrI1d1zVpjhpGBcecD
LZss6qxK7E8ZU2fFxlDZb5Z0PPDZeiSnzNsZffjCVq0i5XEQ55pcbvq12vZVWYyPK+QvrqzBvcXl
v2vXzdrhoJwTyA0kjMJanUtvkFUTeW1h7tg19Mem1eEnpxncYznngsm2DmVgy1DlNXSLy7RB2onR
ShuCZ7IwP0OCve/scLvWVtAcahoAOIHbz2u/PmWKcyXrnXepKLvO0FnSvdF37jvwbfWQY2jf0no7
75BN7irtb5djQ8YKJeOZtc1FXKbrqYQAqSMLojSoKcqgCCNiU6avFfcoEQfCIN68tpubOtPZGc0J
oFBSMWJnLY9rt9QJqmt5GMmHSyHYdP80tRjoy2bhdqvd86lep6+oHct150qCCjbZbrsurdcyykRV
3oZ4u0mBsd+X/XopUwrDXLGMBQ7lI91hBkEJaP2mcqqLVRnVdbBl4olwDL9FYtHtRZeSkh64xQcV
lnEljfze6IPh2s2y+mxDtqT6Wtpzy0cC84MlfFzazatYd617UKcuYfgOEKPIOUKZOg0h2DXaupcV
N5Q2zr7zi6fOFdgsLAO6LWnmabsrXYUdIQOWx85rSRoUgzh0/ijP6SpjRSuCFss9dQn1C6KIkdXi
FOlwNxSqSXCM5ceGfJz3S2kVb+Huza8nIwP2GPCeLSwIOA/7I0kd3qMu6zpBKLCP1lJ+DcXwMNXh
Qk07vd++najw7LT7vGmGq2wt22PVCv9UsfhXg49zFXU+vSlFc9ds47vSJaaemMwHtqn83HG0RU7M
pI81oWqm3fXnQi6XpVA3NDudHVEX130RWpGhOi+uCNA7+j2VqHYpFysk4gs3287T2bwDlZ8igH3I
RLHgm5FyNO4YRBGQVLOmsaML3CuyyPdpmX5qUTmTnICHmPK6PstWnJ4TNhA5ZN2zNQz928IumZaA
wQRxaZYJXLd3wB2HJl+75UULSBk7bu6ckYKTcYMSZKPpJqFmDv6di/6W5LS8903dgl4zjTGqA+ne
TE051PHgcn2z881nBnlIF4wE896uYftQ5o3/RdsGMGrxdoLQj601vR3mud/Jqi6/AqdOV8y2bq6A
KIuzQHvEFo3pkkWzLryXVhX1V0ZHL9dYkfHP9kRMtKeQpBmz4K0uMV4gJBmoVvZgItX6Rl/6RzVj
hCUEYGT5spzAppuGahhczmgccm9MiPkXsphbMj2CDFJnwEXp7qoUKeAw0scG8Z+Urp0HvIMyz6Ii
rdv0sOG/TxajaO3Im7Cz4LGwwvow9U7zuWVzwiU1l4t/IRpnIKQvaDf1pXGgp5PCG0wzNrmAurM2
JKn+gCw1Vg996zeXVlpPrE9h20ez8MbxevRROs6yQRkrcp5tZkfT1IPY29iTl7upZSBUZBSa99b7
yrnYQsu6stwl+zrJFRsXkSPLg91xvrrmMmeuOU4iJsvl7aUXKn3tN5rPw8YRBhM8pZg4/aycL33i
bZpks1f15Fq19XaSfXVw57m+7ukEWbvVMxIytsJnsxrB7MmB2jG9y1dRPm/K54btkfRab5r44nBu
RD5j5zAEE+YybWttR7PCsBhLx9eH1Gp0HxvmrJ1E2t2G9LUqxkduHSxBPI5j+dav3Nq4bdzJZdqY
yG6nvKj287o0O1YZ82KbTOfKQZm9rJeO9mUhKVVGPNx9Mvtzt+7yHPAJMbVUV+jILmbcsU/PTwO7
zivbH0woAdUe+1YsD87sDuf2NEkPgXr2o7yw7DPMFesnPgHOaVObkgc8l4JWWZcSlTBzNkNk4/Sk
rX26tfOnHrvu+bSBRscyLYpbpjg7T11vOh85azs7fmX7ZDj+tkv9rA05wHb+i9OOJGj6hXIf4Owf
ZIpDB0fPu2aQXcLEu6eCz42sL41sXV5XhvekNgzgm+twYJ3nPDa9ky26UvfzMDuXXbuOl9vib/FU
DEtEqAUAsU2y133KKluelfYW9BSxxO2e9emc4ufP6oThKTNNZC8tvHjsSE5vcvCNnetPc3PZ19uI
oS/NxzMLb6dxhR9C2XcFc5FOhLesvpyEbMiLTHzBtDFcmME8JQDkzVH2dv3+ZI7vhDJIGaAnVXii
fzQ6gc+jzobzfg5Z38Feboy5LIjrkWT6rD1dkBJnio4sqeeDABtHjutdVP5tO/kPGKf5vCyL+hSE
an2fk2RxJCdOXapKrl/qsvygCfU576yNAADkcCzTSuYfRUFYIU5YDPgIf/ZzmdbNcbWH7GoUfNmY
Jt5mg/TeOkQZ7Jcpu1Kt7t9bqNRnrea0kIh+6p6NMRcpdXRtvm2xWKKAi3wZMWULpMgWDRUvqV2X
X4gVuzWh4LFor81VrxkHHU+8fFQ9dI3EsBqHzw833+MqCJQjJYpc/PF87gkAqfCYmdqk9RxK7VwB
4ctd7g3jzWA1zY5PwqsBXvDmncKpQaY0WvyXQoSoj4jDHYMZMDpjaI0qciM+hnWDoToY7xy6lFnU
VsGcmGWbPlWu25WxwaD6g+dy0/h6am7Wrj9r0dlTRpiIKPcHGZ2SsKJgRg88dbwug0Fy+iTLd3Ay
K8aHRj+QZAJaDZpMiPLIvssql7bj10Jbeox6n0yYswnh208kURVNrNuxOxuRLstdXS+hFftrNRwy
C9fssXd7dcVn/rU1i7XFzu6dOZ0y49YxdtLAkROQ2LooJz+iOo53odncLWNR0wAInrJh2GJXDRwm
HfmcqWwhiIT7y5uxEaW6vqvKyrrSjd++DextAP3xqpXUD+7KqA7dNJqAjPeirvUnVpTtMKsqmdbF
jKgX+Xs1JH/ZL7RSBDWqmoL8mLEAJ4jA65Q4WYBw5FYlF79DP1EY7K+nqfE1p524IDfwXb2QT+AN
HDk5fM+XtFnyM4501QUsgxnhiF0eheceaz1eSmuoH1bBrGy7btZd2guKOaZgEEO4dTrB6T3P0HDK
o+GCeeqBZm/xRIylDTnlMo8M8RMWJHfp+YNoqCc8F961hhmJs1o7O2U72Qd2nDwJyxkbfq/HPX16
MyH9y382J/mur4V/Laq0/NRUjQJmD5edR4AaR1ZFz7p8cI2g+pDm8+AdzLrMjqF0ys8jZ+WnXAeQ
gXjT33GwNS46rB6XfTMvz9Om5M22DioxnZNxmVdW5cd+BOXbqRbVeiBW+LO5YOLH39YjckvhY2Vi
Mzi6tW9dCse0Ez+0uouitMuXPy/i/gfw6n9GWv1/hLie3BC/A1kN0/PYyeK5/q/DVLQvP9BWp4f+
rPRaJ9SV6xpGU4SUnSft6Weh13sjQKoFEKx5UoLtk5j7nXV13nz7bX7kk6MX+KfpFf9EXd+4aFM8
jJgd07Es9NE/gbq+miXI60FrFrb4xoPxCj1e+K+lMUenyljaleZYaoY7Q6aDcwicrWeJQ+Z474Ut
ahQSqnPVr2bjR3oaWn1oWqKdruo+85ekEcCeEQkkG1Hsvpf7uxR30ftW+aqIvcXUdTSFxvS56Ezj
2WPLqi9cM2fk3UZzT3Gm8ozptIIFjyZHdII6zMUdKaZzinriQDlN2oiZPuFN0+601HCaJ77t6PaO
3V5OvuEQbDTR1fsD8TX4Qa7jg6GyQmkOmVFBBWzbrxTwzN2013sBfaB0OTeLbnpvWScoiX3lsi45
CZdhCa+VNl329Kvr6N8o3CcG8heh8Oe/HOI0DJC3wZC/afO/YiRza3Id3ldEgSJIbenHa0YW9X8w
deWbdvzrv2KZp4sO3Ta0AysgOvjHL35dhlVOooKdwvkVOz5aYlRslXdnGtZaOUd8Me18gXFrqO6M
2ZzvSoNGOgGbxkSbXS3E+BSJnjD0kSOEBQ4REjjjEu8eNXxVrg1BD3UGSzbV9tzvG7rPfoQDnzNr
viiXzD1v8N9CaODzGSVjjehXarzMmH3nGkZqGT1sjs6U+CTtPVTICl9WmnVUzcAjznJfgQrdT4ul
P+DQzK+rPLe/SoTeAsONuW7nLvfdMxGzXRUTaTdLsNyV2MAuaJG5qBE+hZuqX/qWNncMpucM542T
EWDHfCij3Ml6M8srLZxwY+lvli5WckYmG1xz+EAIJK6STQXyJRAzCQx4pIFVqi0lF7ArFbyeD72E
krNOwjxzh1qtdylX+20I9Uf4qt3NHCN723pvU4ulcWowcw25Ze5e2Kk2fTYvg37Y2tF0D00f2kMM
85cbiUfVjrwGQ1BdVKkoYGi2eu4QFyQjpSEpMqJHzQy/pjd8cr0MNdkOQcL+SO0/IZi/XDuByaoE
wWsJFB2oT/O1z8lgJFpVqy8dyMk58hI1t8YvEuWBpRM8+ECM/RBNvOEPS14hAgbONZOAzWQZKiZd
Wnn2s/npf9uMP526CL+9BzHBBU/7DzvP6QHfe4we3ULPpqdPQ4aewzfDxPceowjfCNdieQmQZoF2
Tw6Mf/gs+JGA9WUrMHFTWOZp/fnH5mPjzgAeZjio5zjsWzzuT2w+tvOtL/TLlSRcmw6nCQjOzsMu
YfuvePBgmSV1u2/u4HE0Wd1M22tEXNpymq/aDE8pgRXVap779WI4JAV2YktkZ7nrJ28d3U9ZRrjb
x9Eay2ynQsMYwQGhmWhPuiwdJMSyoEVjZ7T3I1mjxd4k14HKdyxDIkn0puGIOion62aogzGMN30q
sUif8IZL0+wIjIhRKPLlsbV672opl6E9S2fpUd3PlbexWm3jMKjdOHNge1cDi1ZHIDzZ7F3pL1+X
ph8/lpm0fcICacQXK4m77cJJmAr2WpuOfpRkQp9yZv1dUXY3xoSNoWoYr1usxTuiBrvPBt6+RM1U
vX62fkLeQ9HQxnlmAizm/mxG+Ugpu7XVQBw0EyF6klQIIjMusOb3F1XlwdNk1bi3RJ8e1zm8wGZf
3zgAw4wi9Z3Yd9w7rPKn/lI/JMW60Aqox/l6q+AMTDcQSefnd+n/pe5MluTU0qz7KvUCpNFzmDp4
7x4RHr00wSIUEj0c2gM8fS1kWWbKW2k3rQb/4J9ocqXrETgcvmbvtUsIiSJr75xhSo59MrdPjM7c
rRhjcdQpLxhbEUfJ8uJnVXIIGI13H+NFP6LvPUlR/zK0+WY5+RI4dazt2il9KYYRLOQYLztvzuqb
UZifPkikoPULutFINhj20xbSWVnBeco/AZB8r6baoovU6z0xOD9Qfmr3ujXIrZlmFAGsgEJ6OBp7
KvannEHlzEPwKCW/aitW/EIVRy85lNjvKXfAIZWo6rTOnYK+FSD84rJoNsJTw/ScMonVv9TS5K/s
NVNiupU3uE/YWWeSc8vIOnXj2Ftf0VgImjcgglrQWaWjzDsksra/kymjqn2mufpFmjAetj5tPcLz
QXhP2tRXBvsS1H9FhjawSQ0VWqMh5uEqeuADD97c+6Leis6ALvdLMjCa50vsDd2Ko7NjTcUxemzd
SE8dqkKkhgtAi33jlFaClngZHnlF1PNZ1LrRhrHWGk9KOuaHt4An0RANHoYsaW6wG/zbCMXpkJpg
BIyJ1Sus2GglTPfuO7ct4DzQpUx1XYehiV72hyRvGzhHmfxlxVaPkKyqm8DFS3BSVTzfDXHu8bqp
ZVRo3WuXRrMKvCyPgnys6LBild4BIXmImY+FDcCAoBdIIFd4c2IjrMu4i4Ua5HguOS/EyTSKWXp7
3OfTcuhmT+KIn7Qza1v9IHwGvnbkWIGtaTMcHJMXUBqt0w7ZxO0BFGaGAK+aIgBfdT77n37SRAcS
feQQKIY1/YY5fXQYImRXtF4vSVs73zVVQ2IsR9R+cPTw1UNofKD3m/ce3v6trxk+kbGVvsPHCIVg
xVCLSLjMe5mi4W5+X6SjMU6rGsbmzATbrCHCLWHt6Fdpjg5zWU6dTa4YYlTbysR9l5rpuSWW/CiR
tp5zVNUbAXhtJ2K7fa/LmT6xV1ao6l5cBSiSjzhOwUBQeW1jlEZnBUiDfn39KwtUJaXsYi9yJfZd
x4t2RbGmZyyqYq/XrdgLU+uO4PBYvkLO3XSp9C8M/sXdCpkLMSPpB91Os7NKlHbGoGe/pI7eB6Cb
2T91bbGdl+zYJVPzpPOcbH5/JAq45skmbnyFF6w/lf8at5xYrH4xyYZ8HXxu2rfvv7/BupP6oZ4W
K2TwzP9Bc9XPdmqrg1MmHzkyyPMEMuzU1ok6xkk1PYuZS8LZG90Dgu8QarKXTFosztXY97vOdvn9
KF53Ci/V3hnA1XhMko4puLiNmmaon/AGV6o9wwbpAO+a3G8imrOP35/PNip5U2jZIIbwN3TYPXe/
ryFxldOzzhz6yBQ/ma4xOtQ3nUfvK2Ztfa0gM31ByNRvXeFlH9R8Vch8LPvIB6tdSZjLJ9LKMiyZ
zpMZOc4cfVPnfssNDaFDrPnPXjeNTy3wqlcQ7IiAc+STGR3jBi2ZuJDygHDUFOpXCvDxynbSO/vG
4jNXYkQu3hAwImY/yiib9Hy9xq5p8qgvyNNOFhyGLCGmQEciv7FNw0SpWMihP9m6AXZQIuk+alWd
P3epY50mb572vXLvo1p/Qs7/OLsVujprCfEHMF9T4Fq7I5X7zhzmw2BZn1KIOtCz2EbCjjhYh56y
SaS4B2TBjS6MBxEvb/Cw6sDKGYpJ187JWjGILwD/FdrjwM00L/MuRb69AX4D9WdwJNEVgB/xIoIp
QQ1LjrWvb0rUe2cGd91eT6ohcEH8AJrx2FrHTnxoXW7xDlWAEcxd/+E1xP9MQwvqV82vWKBQ5nr1
c25G34c2+uE0fh0alfZktKq5410CohY2xIEmm+nhAE1r9jiKcUD723ERxcHvc/cFvOEUmsnSvc9J
L7fe6GnrdkTbdzUuw6o1pr3bJUfDb2YOblv8mvRut8zeQTdgE89wOzZWukCdjYYzwsB9F8FQU64V
ytnI781c867SQSQuVB8HnZeK81wQvprn/bYsXfahMnmJqjjbaArPhGq6U9Nnb02/7KVrMv8uRnff
07JD58l/pDamIM9lY17UZvur14W90exOD30YKMg1sYywnD8sQDu2g+PBMvGnKvRcP9BsJXaxXR/t
eTTDOXOLC2oBUFlId8O6UmILKo9j0PHgbeogW/V2OPK8ZntgIO52MOSx99ezGqwVyIfqIyNGhJdi
b92U7Vr7WDFWd6LGfyidvnk0OhftikdTUIlCPNWtZ+7jarYOeRlNNa0jq7u4ZKPZIcBcwsKzq8Po
Gv4tiq0j1aDIQoikJjZWm8Y1kUl6BwCpuF8TB3ac1b8nZZp+a5HmvgHPdpGIjOlwFCl0JQpSwQq4
5jWC9b0/0eN/paOY7yLTUFfgQ0VQEwMRCinLW6o3dcByKz4avKShkrVRwSvPZb5pD9a+9Vg3CkwY
d5FeNbtWz9rnUuY2MRZaXYeD2yzf2V5pe29w2nByyBVYllgdx7F0T6SvjLt0arRzWor86FSdcbbc
zDvAeWYvOKD5mFGNY8tqR27TOL/gpVl2nIvGcXRhp27I4ZgCmWg+2ymbQyZBHThDWmV+z+vQY2CN
lww+dKqpabVQ+BcWqHHoSbJXCPiQ1zqt2zBbI4rr2dSQkevtU6XSHO40FaMLVDCQuTd/H00A+Vlh
pnEQt178SHegQs8Zl201qeQnARrOVgEj3rMGXAfklsNNMRvtpi9RJRHEI8NoUfODVKZ/k1G3ltDT
rnNz7U4RPvSD/3H+4Ku+2PYsS7nF+uVlnOa9G9m4XFItOwL/P1kKKrybz/PP2CzdL0x1+l4jX6mR
cR6muWUf0gxCHnsZZE+AUHkhul4aJnXEvD3lnYQ0/JdfguhzC8/b8E5+73PVXY02rW92jt1HVfUr
RoR8KxN9OlVtnjz7lIyhZzrpEU7rHFg9BWhPa79lypFuUQNgmxWPi4lGPuJVtsGsfDf6w2Ok28lG
mdnMQ6TM4dC2vE0iPylv9szOn6qGU62ZvDfSap8zSvtT7HRfnj/8gPlP7eXAH8I8aAeFMniZxeZC
sokfV+1uNFc+EVKbIc4+PEIkdoo8140xNPfQlxv2GzZ6Dgd9dM16CKY5L85YuHjCch1ofqQv27H3
rmVVmRd6kXJfTUsWTERXveqYP4mW8Qtxji3OY2TDPaWyiSeE53KAnbmbKs7Rlt5uE2uV3KW6+YFf
md+PSLePfr0jKOJPs0ySjYZD4BDZmAomGD4BbKPmXCbw/phTR2Fb+ONp0KcF/vD8NFfCZVjS6LDO
vHUlir4jKuy7ynE/RNG9ZJVt7nQvxxbVD06AakbbdU2EzUxHrrLzFvmoedSUIhbrl/rTSoW3SRt3
eIixI2z7vPmpOo1CF5bfpkX8hlthrJ4AKGFH1Fi9bMzUNU+LBp/bgUvHzTZEr10jNZBgjnJ3impp
M8ulOSJKsPfA/Vn4FP4P7KVABl2iaNGPY/duzeiItqg/FJb2nNfW0dJEc4pspR965vv3Y95cNRTn
eyjC8QmEHSk/NZtPYSc+Uj7f3UmEV9A9O1RHXEb03oZVbWnS42OMRC6knszCPkWfHiWW9kZGS7Zh
p3+bq+GDGI/ipVLtxu5t+Yh0LnuOGW/u8YVa3+irut0k9K8GIfGJMRpnodfc65N2v+j1HQugvYJU
dl9hywZgtco63HI+GjVUJ27cz3xKL6woxFtkuHALVx1eZih8Oql/yt0R920EJw2r4EysAcCiEX/O
3umZrm78QtoXJrvVo7IF0jkNnzmIaCy8Zq7vRn/pD3mB085emetjFFOead+9KhmuxNJMoVVq408y
adpXKzVK0pnSNY9POQfOr5iXpYxeLceu7opUV/vFdaKrInPpEkeCsRNpHDgzqXkiLqbLHoWsG6sK
l7lz7tM6ySX6MjKloEWoq9NjkVo3VVfHIkMlKYf+DvsFU0TNwjk7A6xPzblcV0M6wi+6+CDRl6/K
ZlKYTcl4m+YCOu7ah1KsuBvmng6NdzN82gkCEqM157AwYPzS9ZD0ghv2MxlTKiUPRQDLKHPvElQF
9Df7IArM+IZ6qQwckRknZBI29/9MrdPb77Mq4qDBJbGZObPfKkLskahF3nNB7NmN4Aag1r5kuDAB
D9R9fwlGJC/ntMpvgF9RYPautavM4k3g+zsIG1qfHIVH3BJKRDXi/xBJgxsnxp+DNXWKHvjt0m2D
vNFeSuZ4g6WcpyWzv7WuTW45sVC4FqXtP1QVKqvUN7tPHNo2jgvBRS8JOgTZRSUyEORHfeYOm0Wh
k3KwBaKtyaJQDPRQVBv+zbaK8akTJj5vttZmKGtrfsTjZWzphXO09wzekWUMF1pUzFRe7B3HxEAh
0Kr8ufbL+tFildBtbM7Za2MVy6Es+vZsrUFbQyTGL9QdnONlYx4A28dPpWPpxLCJajvVtvbeW+50
YDtnbYq2kvelljff9MaWp3Qg/AJfejbtjIbDpccD9Eocy20169o0/3Gify8c2b0IxlkBWopix2S8
21d+1OxZKLyAxHW2uTOX7+CiCXVDaIowSqVvjfSKCyj//GgYy0fLyHzLdnneI7xYLmjvf+r+aJxj
hd8wUiY6LHuYoFjjp1oWbHdQdmZWlnF3sCscUI5mlzhu4h81PIztqn4am27YF215bWm/uqWr71tC
f26eO7u/yDwqNlYcDxf4Ic6NJVC69xBYIEsbY/l9BYxcuHQ45gth70m980OY0d3Noxh/GGi2DqKO
9LNk6BCAkymMjdMMbqi5PCzrNUJzy6oLtjNyEI8HwjcY4sPYXZJmBs4LnO5RJR1T77Ty9oppXuA7
KEh8aPGB3zbauy8jG0UHjmt42OUTDLoJ1HgsuTAJYgnKoR0+QmrlzERykONu4Ca0JhB1ALixwcyE
9tZWlmyxXjd3ORkcdxOQs4CCtgyrqbK/1zM/VDfGeD17vXEPpmzKR1xQyHgSQ3txGW9vk5ad9oCM
Zl+tUwI4hPpOW51m6DmPfqP3B36u5Oiz5UVl1BRXeyzafWz36a9iSYuPypPGTuV9cfDwqO/Hppy/
dZLDR499sCEcfPYP12ysQNaL+MDuhptRVsNhcXpxICMCtjdjm/cCPfA2S+2YjcHQG1/+oFevvZBd
sTFgRD4aUsCtx4/4o8Lit4X62KIa8uyfA+OkMAZBHNYZwpkB1R76HSY0JohmBiiTfGUEFX2ioazv
oqzvAxIh6kss+4ZsgUr9SP3hjR1JfgcltzkMfUdhg5G3/j6zuHk0J53YKEzk3wS5UBwhtvgc0yU5
Y4QcDzkvbgQOanYfO0cj16WLOITrRgbEk9BoV7N2qidjCbsmSQNb8hKqE7rmTQwoxcJYbYgrUoaU
BJsh/bRyVRCMUKQxZmWzzB560lTCgpwbcAVdChK9a8nRc7V8Pit0jRJ/oYWNtwTtavZ5CN+kAxWb
pLx0MmM8D5rfIHtEjsRz0Pj31ZR5j0zb8iu5h/FHYUKZIeiEsJpWkQUzQvt6g2+oh9HM+79l5vZs
x25EWAnBVcWsmTvTj9WpTlP8f1aVUOtp2s9BsisDg/DQkb30YJbedILRz/wsR1YNn4yzMV+uvuHH
+5F54yXz8t+cWJI3qtl/MCcyczAfimAmm+AqI+RanK3lXZIjoyqdZrrn8UBbNsf9l08hJOv40zL9
T83Rn2yGqxetqt5wmD6l1kI9xFIPmi2AbwSFW5GYX2U5kEtj+d/dYRWgILDHfxKfGS4Wz7gIoaWC
YtRz72X1tKEvZ2ioz/EO1hqWPowPocHTgFnIRMPqsP6TxJkkhWli0M2gxsfz3mnWfAVAABs5y9MI
RPSp1UheBY53HZPY5Lgrlh1BUypIDNM8AbwfwwIPbFwN73XjNyQODkgiAPDTjSK71serYTBBjKLy
wAMOLMLQoqvsezNcGHKfPb1aSdaF5MIryjVLEEUHJywwsz474o/vD/PUzfsZAFio+/mpbqP+SpuU
YSie7M/Ry7IwwQXLs2berLoBj+prOxvuRGASurmXZJb8hAbUPrl5p0HTtxnNWjRSyPqywGoN96DQ
fWy0HuO9mzjmlt6KvBZvyK9gl5m9Am0i2MchKFFk2fsADSD0Elt/yLJeu6aNBokhWwZ7yyvFv8cQ
laCnH5/LtCDvofOijYbuD41Mj9HBsYodTurkNvZMD3S4a2FndeReUdETPtcf0PEhSCFu4loxS9p5
raKPsmiy25prz5Y4aF3yNKzfvxm3A56j+dGvKJWx+7K4bSOqvgbp09pZsVoct+zzPdRrwK9x8GAt
reQduOSjWWdvsouvRLN8yTHTQvig45ZY0/ROj7ubPrOlHL2eoAI98g4LTK8Q9zvVnyM+hdu1dCvV
OyMeDA1Y9Gmi0BTNKIkCGa11e2nu6on57zKUW802rdsoLW4AVTKStnS2pTrBL4vWBIUGlSH3LfTH
kxL3CQ93YJsy3Y5ZXh6xul/6vtt1Zv2uZt3ZzAWUyLkRQW6nb6TK1Vvah2jjsh7aNfbS7ZycfByj
WfSQ5cTVzurnycl4v7XMZCvLvVQ+rlWLzAxi3xKFzcybtks5pdtMSARUNtO9BJxsHU3mxmxz69nT
um8DRukNCg0RxJo38cbUzxFhSCj+YJETgN6dbaFeulW9ykhAJ+JWf8+EhXzZQlDsDv4z1t9l2/TW
dDWTFLgYvejet6R1AmH96LlsY20s73cFk3GLKQAmFL+e0p1TzTvfHL+Pif/kRIxEsjrbc9IPYd6b
EWcvJq1hyvVnyscMd+uPBXIa8ztW6LnuP1NHviH0uqfRIDrCqpOndKi+ZvY5d7BJ9N2ge9UVZ90X
wVkMmiTq9AXpYi/3frNUB4X+9WSJac8bs+BM45bwoF7s57UN8Itqh2Xna+zLY1KbL1ETrYnK+uMS
2fUpi8vs0pZ0tpiEQtOvPlyRMN8CycxLcGS1hQH4mFvkHs4Rrw+0fNWFtKoTXVJ8Up4u96Zm/EBN
8hzn6ceYpsYplhrycpUVh9Iv2CRRsJ5jCDx7i1Ltors5ZupcKJL3/BEPz+Lfz5b5ZZVj8ZTruNdq
rZkDJ5HyBjZ+JPgxqVeLcoLLLG1vMdrhfVUN38ifK9OLihUg0meOdCIlQDJurGKY92bJYmckPBVf
vjRWwSu3OOkyAXXXsVcZXJVIy8LOGfeAqI+FWr6VaMg60l8Xa5pwow+nIh/u64EbMHWifGfAPIIo
BqSkOk6oyRxwwhb3HV6sBtLN4Oy7PH2auiicMlZ/DXLehzThL8FdPrdNN4daJx/ZtD1aWPcGE1Ua
2aAEZACPaaKtUeLxYdvfn2184NWQPAD0ftXw3OgSFH0OLQY6Ch6aKQ8jzfjsSv3o8DSM3Bp7NWRX
qcPwN8WT4aJyG+3yRErkybHyrWdbmwXnPyL22kATzPrOZ0IZEpVxKurOp59syMttkShlPeVvJb8R
Tffg5ElgG92TTYxO0C0EibKJTOgWt+x55bu+ZHdgzzbA8UNeUeFUyBfi51IaF0IjXesO+3q3NWby
XAc/mu/iqD5g44mCFoT+Nl35H+nMrsvU0lDF0yd6Yw9ggMhPowaugOSad2etLByNCsothtAdyNKU
Q9xtwVp9KxMMTNMSXU3aFmeENdRiY9uyI2IE5LHBrf37mAXCTjTeKSZL4tx0Bmb72aq8NwZiuPvi
DL9t1Kt7VGPnhnScjUuruS3dfg2UsOS73c79w+SRB6llaXr1tUUySfCISirhlhSWu2fOgqWt09xd
D02QJ9cb5KvdZOoTpAwk6Im5Czd5VXykrkO3Tl1tR5z50pq1rQ62dztRymky/3Ld0Q5KYJgsZHQM
Gj40Geovdrol2Qc5Oq0gGW1va/HNuJ6fbWHQ8/amNLEjIyQ+Yksk87SJmWako/eUCj0/jN40bgkm
/WHnOZMHllTMLDbDkB75BgOqQTS881CFjapbDg0Q9qYqH43SHVlpkBI5zK+kv52IoCCSSdcfVhTI
1vQIBCmj5rVIhgc1mi+sQvEES/b/movopzHi9lgt7Rw2jvjRxo1BY64Pe3Tt9fNQj95J2Nljv7hH
XLTWbmis1V2C5mawl5spF6x57VifyN8N3QJrJRiYbyMMBWjTEmUrw/nO1vObwzeKo9HdlOi9N2Ps
7WcWoxvBgNaCnxGURZSHk4juIAI9ehVDi84jVLJH4M3b5zAmhY5dMdrVg/O9E8b3YZwKQNkkDBLZ
YoA+61+xcPzwMSk3kc8qxXW2ox2n3MfWAxgKuasLEOpFAXoiT8uD5oL5RyEu9l6eeJQO5pYMiCYc
ipWsM4YYS9xj7WXftJplRF6gMcWAgejX2mN6MXZL1zyKyKDldh57cGL3MenSYRtN7qWt7SGMesbb
Y8lbmePTOokKSb+K65AddHIikMbegQeqD35O2c76nGE6yboXEkDKoI3Fq+GTI1fJ3LkmfXruKrhe
XhUfjGi6J7kTIs76ooloMNosxxvZbdlc4uzMrZYJEBvcHOuz0r10g07a3GQesmmV4pQYWNhvE5tC
IRdkX7EqT4+FYGituyA5ASdQTxbjBQfZ07iQBjE56tZYKEbwF792cHM2Tixt/qiTYzqaH2BuDk5d
XmEaltvZrIqrHtsFBSiAHMOmUfFmi+6m1MjU3KCGrrFuqoy5p/U6WrBoAJXG0rB+LqaMmjACHUkX
A/t/PFr14OXnaVrIVZBNV1hXdrL4KAxnzNtjJzTDuDSEvEOaItGRTRROAy3bOZ1PIBVz9PYjI2GQ
OX3fLW8Jo7rp1jFKgkvFMFLt+Y/Kufb0n/W2EO6cPPB+B2VCuPX8ayFaCid/oUvm9aXn6YeydNp8
lxLkgc4MPBqquDJuah1IfqsZF9QfFITu7CXfGqli6653bE8+mizFqKa57/P0AsOjHh5H/BwUruRa
AetHo1SdqpiUqp3PupvhPWkfLmb+ZtSxzuotu+Z8qXPtjEVmme/UFPHLRVHNSAtSALGyGX4Dw9z4
42ikmMB6NdnvVYMe9YS6m+DgDRkpRr+l7nHFfYp4gvtYlRrMNqLBQ2Vk6bgxSuE/oKYQd7ZnfGLd
fRAt0WxYfNygcKt03+edegSWgBYkkw2E5CgCJp8O8fcyU/IBBz5AnLbqFzMwdd6l+JkMcUTo8biM
nvNMvuF7DIPcxX9bkjQV4BAbd3FuPQhVfllwwjUUOIRuzK19Y3Fen2JNSBFwGg7Lq50OQvwaSQVY
P390z37VvRCT7nLAEGIdRz8SezD2ZeHt/azdy5EauC0us5MaBHkbsEayOmUVkiwsYVKmjp65Y3lR
YAXjP1ZZvxwNkDVh25AGCHN6em0W5yDbqT5HAAR2FWXvWZVztSnhu51LJ0lwRXCRKodIJNJpoQ9Y
9bGb/HmvLPlZaeKOTE94iWlzUpIaj+5o4oBbmonH0km2Wsw56pqSVNCEJ0T1nvESwRrfaJPpXgsQ
GCHTyxkpQxYdtbG13+YJ85SmljfZ5181RUfYT/gfuyU6eLIBqdXjqIGokr1V0v8ygQAdYaDd1V6b
7+sRXztuQCy/XX1rGlFsHeW1qIz171UPtidFkNxtLNwnOMllTNwY4RWYt7L6wxM0tIR27OyJPfmU
dMeoT4ibQ7tGU9WwiGjmE0s76+D5vAT92ZRb21DzvsB7SZXgvQ9JRqdcddMtNiAFuk4ZB67pZ6tv
OMaC5/lX4bWPdiXks+fDp8qGxb2h6fMPijTvkOVK8yNSBaHlqR9v/caZ2M10xqEb0Xi1bUcvkbGp
TVqCny1++w3vWW0ztE115Gln7irEOUVM89WwOGC4v2ytSqnlXpgzBhIi6zaRg6FURfm33F2t6xiH
N7WZPeXZOAWlmMSWNewTJvny6ucRa12/oRokvMIPnTKb4OdYJcUMGqkTC+9hRmnBtd8wFiUngiyV
5QN5mPlZ+OSd3Xqf5tBkqm/sqgJD+IOYEc3ueh2+GyZ5+bmQTIfeBIu+c7GLkmg8rbDfcnJK2TDW
8gVlm3NG9DgEmsWCc1ja07IeWZu+i/KrLfClqqW6FMgFg0Zn5iJ92SE+pbgxOm05UHNkr1kuEzRP
iTqZXTSdOMAorEVU5EEruQ+IpWpVErSk2IMVqJTUT3gNefos+LXii6avIn5pgHEhpqi6YO0Ma7tR
pymubeBVbgdgrzTDKdHcB7+c5h07ieyun5PqMZHVD5JmzSsPcQX2s9BudV7eTE/IY4sQ/om1yJ7R
8U+HDIwQPOLFHR2OwsW2b3IwBlLpjEgLFxecHWqbZOnPwo2/rwArNo9DOKfLlhwm7QhUgZ1vmj5O
OYs8LC8aWW75QTSW9pMsRFIWfOiPc73PTOIRp2ZRR06IHUl41CQ8JNtSy/DJdEUOWcuBcYINPb/G
nv6ED4kBKAG6bL7kxrTVWdq9eTRhwwT4CMwAptVuEas2HDta+uDpK9nSr9hH4uvbNHMZI2ae0xdT
9t5d7JY4JY22QzGdtXrgCbM/Gr/pcInZvixZ/opLlZf30HzRAPWPSPBQOdTqKeHYXdBdTdNP17Of
GRClu4F9C5v6x7jUAaWABKX+Vs+UoHC1dM6JZsjVDizjG3kyPuPZQp2iTuerMXp24sqt1u5CtUpH
ijNPfp9dYsdxNizQvRcrd+1roRyoF0A995MPeRId0OyXy3Yd5fPZzLeItGIOPrj1tkRf2xPa0lT2
zjS0zwGzwZY5kTiaU6rfiWG2eeq4wyIDnYpqyS9Hz6XjZXfcg4U6QK1YLZhpS27cLXX/PXcadR1y
I98XWTdviyG2zywjuztramyspdVXxf0YyiHNzw3EEAkFJv7pJilKoWaLR3rHRP8ymzxpfvOkxho5
G0uLQ9ngcdW8ED1+cigtBB1EdBsU41Ua1JYO5mAwO+ofH2mGW+8aFg0dyh9W7ydcTIeBlRzRlJAr
OgitLYoIyHdPftzjp5WX0kT3uuTEZsoyRmBrt04eFtgotzEcmEuWtRryHfiCDkqlsK2aNbJNwapO
iFlrSIk9dK0tD7hIdvy+CL9Sf34tDTCJxar8Jzdsk3fg8/osw24wZY9ap71qfT6z3yL213emaNOr
eeFV7zzUJf7roiIBYV4JCfAOzlquqh1i0AOrOixkBiV5XTOotHKdoPpcQKUAykZ81Q/LgB8kAcH1
jN+3eTtelCIRUxsdICwzAEqOWvvnOnw+qsX7aaxY0sBwx36bUyoQS7Asx4qLdY2qoaID+S3+/n8h
gx9/kk3V/vwvcNfdf+2Yynz0AP7/PyBfm/bfKuJf2iEePuY/sVu//8X/SOKtf+ie43guR4hpuo6L
7v2fknhH/APQkufjvzH5J/pK5PofSbyl/0On8vV96n9XgBOCOcW2/Xf0gGX/g38jMEX883/q/l8k
8SuJ6E89/Bo5YODJcg1dANr+a15O7fajbSvNZGhY6d86SDa7YYmb516fmF7/4RX4Nz6jf3U4ufbv
z8IGZPEbo/Dy15/lD5/RrOuplTa5RVPlrd26mz6MvIR2Vm4P+yHWBl7/9RA4LWP1v//kf3U4/fOT
+UzDFL4rhIm97c9PFpPVgJxOrW1O+7CpUX6iRbL+w4f820tJigMBeh6Olb+aVHDH9xaLFWsLsINl
MiC9aLzmS/j3v8rq0vvf39gfH7Ne5T+uojHW3Sx9PkahL7sbqlig0Wu1ZwnxgTVHxNq1ZhxDDG+x
UqWL/C1d5ltCMXv/9z/JX8Bo/7yqlk1kBeoex/W4t//8SVRhqEQovk8SXQIr7IL6qgXpnrT0vcGf
tI1qZwTmhuzZoA/FTQUiKD+zoDtZG+8o/sPd9W+/4z9+mvW//3FdKmzKLm5wZF5rx984zmW1d/0f
v+MVOY99G6sKliTCOv7CgrPtWaloqKwtnYSz08wCHkPK/C2xADb9/eX96+/jwUswfMO1dbLmcMX8
5eqioIJuR57iVk8dgwg0k2+Utep/uJ2sv/jyXLCZludZHvNxSGoWj+W/Xjd9YGCnZXxOTpA9+ega
Bd7BrAcEIzZInQrqxJAke4nNgOWegiRuws6V35lUs6/ceLrox6Ov60w5HaV0TPAiieReJ3wtv+Uj
Okas07pu3zuFBiUqtYiixXSRVCN2j85wgtk0ve7cIsAEadXVhcvAUbr1bbCy3qGKhOSByW3MSUTR
ClNcS+gU5ZFyemW11POdSLwb8v0LTAVEq0WjpynZpg2Vph+DhFCVNxKHRenz4qm+doN2bGwB3EVj
MZ6uf+5lnnb+gXW7zJ4weRITh163t9eatPZDDRjIa9QMUXQ/WEPs7xk5O+YGoDarHgazWka2xmLr
G+ZdxreFsBM4qWS551vCpuh2NTLVX7FEunXIzI1xVVx1MISQbsF6KFeA57I4iRlgFrf36MVqgJmY
7+ATGKWxs2AKsM5NIusdMJVKQwtp+3Eqi/9m78x2I0fSLP1EHJBGGpdb3xdJrl2KuCEUUohG477T
+PT9eXYBU5Hd04m+nwIqUaisynCnk8Z/Oec7xXBIFsu6zYHaUb8g1//yKqb4KFIT4kVh+fcMTUb4
oXwaFvWMPm32e54TkoIWdqPZTkDqvkiVn13mcexEyMYwfN8oMB1cJZYK9ha9R/7hapclaFuMKKgJ
8EWthhkPm0FNv7ctpo7gGaQfzr1oSZ9d4YcK7xs6jXtsBMFDi2zul+QZoXjK+/yReg+Z8qSinhI3
c9nrQmVaxo1rme6bnIR22EjJ4n/V0vzRSXm4oTLpyXll/InCtVBBGK6U07TOaoRr8cn7E6rT5IzN
j9QrezgQSijGH1ZIUxHa3qdFz3uXeIXFBEjgirmKd02wrQOoSau+T/IfHrNnB33RbCVrqGX1NwMG
c8ukPP5ERtrdq2KBhTwRZgNlCxjHBZFc+WYQRjDMrkmqTV3XQiEE0eGhi3wipd2yG+t1kBI1P499
8zV1mKWOJp6QNOIuaa9AS0u9MZ1gFM3sGhIyUGMWPp7T5nd9nZIAPDdhfzO4Y8qiwu/GBzG4DC5Q
Jk13eGFmRAvoi59akRGMmQgbDRCS/iMeW9SGIg+QKU6QCXkv2LQsqSk8QOyQBR4MEjPCLXVLslrK
npuVyWK5zjrjRr8Iq2Vn1uSBdbBJ+b1anVOXloyN/1fgeKMNRaCwUROGy0/ByMzZc5shxIdcr7mY
uGhB9+bA1xHTZCt7SANYSWXtPUYw/xlz4hn9rmbL/+gXw74/aiumm1x9pgRxbV64pfIvlZCTwCDD
oCBWhuEXNoXIudOJw2XSTPIfIVoxfvbYsADGigwP9VJ1/m0sccXgyHP7dzOGwD5oZSRrryB8BEJW
A9XM2uI3ToqwZnbtZty3JoSZkhqY/fuxbMRVD6qLs3TAk6wZwefyANd7YfZa1eQOOIJdwtbLgsXb
mnbqivUghgGjXQ8QfuMshiWqUHX1E6kahmrF2PSeRG7SKvIwbH7bNl5mckuRHmPGcuYbOZS5vEmz
hgCwXE2p2ZH4u2SoTJPI205kvsFQ82NJYuEoAdJZEEfmhxqVDgvyoTLdQRV1E29E1cmQrrJuwfZg
kMWP4M94eb2laZcbp7WC12jB6UsAMU41xW5A7cvOvfar6egS4I78MN8qmuHltgY/dL9YChmFY5yc
9W3ZXWQy6Hor2f/PhyIm13u71B3LchEPjT7Y+JsR17cALQ5exXBsBba0HDaJD0NkvXD2cTdH7HzH
RtO4ZQDxGlKpStvfA+LSHIMtfIpVhZNv3CNkWQLEpG48rQknuppqYAP22zkcaP0J5uANhHOGBHvT
+qW96oe6qHdhFgTTNktJtj1kfTg9e5lE+kXmx/ToY96x1yqWAi+j4DpfdyYMB1v2G+GhJLh52SBQ
kfezmFpkqMEM2k6hiwAYXqYN+3e8nNGOSAJhnZ1BSBKtdMXqpQk4UbXT1i8UmAmKCTWOd7YDO3WL
Zi8Pt1iZoUDiMonsbd7b5MhmGKrZIqOeQIZD9K64IVGJsXdFTAN8Hlu5+bautOif/cyxJ3Rvnvsm
Z0TbBw/lffRo+TEXDGFNM++UsFH9jaqOpxXPF1RMnpxhQZ6vCNwa0hRUC4HUaA3l4JRMPBguQF0p
NNLftobVY0R1sAGyPTlBzY4gGmP5RKw0Avg2FiVFo2najWRX6a+IFZBobByRMx8C9Th9110WMMEF
N4Zrlfe5A8y77HqUfK3XnXIH5Ar+zsKrQdvlSDBNGYg3xfe8mEz4731fAsGzFNA1TjKrdlax9tyb
xu0Y9Xhp0Ge7Ns68n39VVf+/Zf33qDxBWfr/NnE/q4+r+O/rj571+n/5F0DEBhQCDIKukDbN9a5h
dP/ZskbB/3Gp82kSaT8kVBD+zr86VmFDCXEdyrwA5giQB6rVfzWsV+yIDdDAp3aG2euH/ztQ9LXs
/b8N6xVTIoAgeDAkbBdVPv+0P8p8u+ZuxJB81dGl5l6Kcbi1APCpdTEgjd7UzFKTPYJw3NihJNMC
Te4oi73Hs5CiQTYhvsW2D9t/qKOvVfKfH4uulrb8SiSmRQj+1hhIhrukgig+FhHH8VmkamGeNCgL
K5cp1E3N3X5rqTjtWMG72X0p7Kn5B0zCnw0oF17awg48ScI9Zhh6sj8vTVCNQzAO1bxPrIK1e+Im
kOAojki9MDWByf/QC/2Ncnz981Ckgy3+a3ogyE/888/LIlYPZaOCvQfUZdiOgfueCV53mzx17J8T
SZ+XHLPHqi6Z+yGxzUh9Ypjd5v/QKTl/4iH++iAeqF6UiCSGCS7Cnx+kzpxQMmKUbED6atjoYBb3
HkrBr7iPnTucJV6xdnWC2TfFSPbTptB5yt2FdJShFw7SgoiIh42vG5w7//Zk/Tcjj+sl//fbIgB0
Q4yZIHcqwjd25er8e1OaNCgYqzAb914YTQBeFbET2FbaMv6HH+Pv9x9/kBSSmw/lGoGVf//tnQgx
mFc3wx5fexVuk8b2nF1fh4Iac5LfIkN5MOh+QIuLVPvK8mff8A/3H4Oxv31Z1/GvjbF0wDkwn/rz
ywom1CwASqTPS2jClbaE3oI3ZJvFgMJNbggFEf9wfa+P1Z/Xl0OHsQ6vQYgTOD3//CMnyQpqUAgn
0i6vf+gpL64OTPKW1mHlyTP/zjE6Kred//M9Qkjffx/Z+V+/KyeZzy/KRIkj8u/Pu0mLhd3w0O7d
vrBHCjO4AFTQPqHtbs6ueJWk8TL+w4/8X78tP67AaWsjMfTk3yH5ZUXdObl2u2/CSR26qGV7SGM8
faHrrL+EjzW+ybLxn8K6r8/xnxdZEo/nw//nX8TuXY/kf5usJD7Aj4F4q32Ct8Rdx8XQfgcFd9Te
6CQd9kFXB4g/BiSUuyjohb//nx8iwQztj48QMh4luNUPhcfNRUpA8LejRmE04cSrRrREFP7okcAB
Es3njpWNVkM+11ODH6uqcd3gDph1k5yYQmgaI8PuskVgs0LxVW4Eze6Dh87smPROhLR2zp8z5MyX
li3qvpuyzyIA7eGWbnpQSzmxw6ejjOkEoXTkPTtzVV0SY2KiQkwhT1YV13oT9ktzUMZijTWiXmho
UlPrY4lyPDAkmiXN0nyLpmLh6Szk0bkQUZ3EnNhIEnqSJemBUUl8Rl0Rbqq+LN4VOiEWNu43GDaW
YO6iVyynwuu+IUT75y87v5Hqks98cRK+7xNXXhC4+cc0TKJT2o0sGmyrKX86WfTek4ez6RIqzawu
KbVZODUb0dnXRmQ8V83QHyJGWoCnCtrfkDWUIRFH5GblRsjmZx0QA5Qi3RZIy95nSJNMpGwcsnJI
d+z18aBay1imT2VfJ80ahoSXrpFwS8QFifRlxBiw7JtA7SrAvthgorLiABq9ycF31YfIgk3YDOxA
8jADQoiHor6+qjVPFuASXZKhjFMK5BHs0rbD7xNarSEgYkKL3od8jj6UZAs2Cx9HilZCI2rqHxn/
xPrGxiSDvSrsdcikhFjopsGblJQLaxlADZTaCFveDI5u75BHWYHhwzPzfVeM0McBQ/PXCX57+uDJ
nv8sSpHML5S2oX9KFXll0PVIHOPSoInDf+Wi3GoxfC091XTYG653E0KIxih/fSPPAL3KvWTV5333
CTKQB8evvPERpSL/kCWa6x8J6dLOChyXN9grp5BhfJY5NslNnnScMzrWZJrlQ8SnTnTN5+1EyV9x
ATP7Ug2DrDXaqRL1YxHy8aJysvlgTUS7AICfxJfiDv7plSIB5UqDLU51uKZZDMrT7DSj98P1C5DR
sXCRYqZjhRwx5LVx45mWRqhuratgpRr4R09WZrOYa+22PTOQm7tTiXsnPTDGCs1N3nYIJIcsdI50
MNfukOeNC0W5QAQD8FvmtQORAToB2DGbtts4Dpr4o3R0/giQ1s03UWTJ4AbZzBDv2ID24uIkSC6f
kijO0wewyVDbCNQqys/Ucn4vqcY53EeL94U+f45u50zWl9qXghWnF3DH+UuMfCCskhmTnDT2p4Wx
9gZBVLJpvE599x3XCo2eSdkVV/jT1vbQLvIx10sJjT8xVzoPvJdgxR4jfi9ExXDP1+W59Qoxrv05
t7aNWdoO5ZS8nkfKt7uPIUlr++zgNzeHHHDwc4DYn8GcT7OFeVsua6vpQ2czomAP7rM8lRvpI8u9
zNVI70um25IeAj1wlnUyZlymwfWsBw1eYSfzCHd3HS4zRuMm86d5r8kvVBsUD2paE0GCsLavZVgf
4mL07l0M46QdugNaFhHZ5udSJeiih6yxrsFd6KNRQQ28tnQqxbr2pmsehFSGE132NjBuVuvRviwK
SpmB/jo+J8HigtVvY/JXeDYFkgygNvsKErHcODMryHJZeEsV+C0w92CpJ+CsvCloF3aIoeLHLLKt
XSSr8uI4ln9CXzjpdS+d4rvMO8VwJwJZ0HnTzRLZRD7y5KqvEVyh8wLzJdI4i4J4DbjJgk45Olye
FH39ofLr5HJNPGUrodMoXg9oW7f+lKK5MzkG9JUVxJG/rrrJ3TXKk7/MVF6fpaaYd0xKzNYZYu8y
w1thdcu0rsCLHdSivbO1G+3nenFTRr+Jdai9eYA2MyM4J3bMfRlc4ROwLJYH3qMdNsdJ7+GGNNCS
mzg/2pmSx6IOob8iDT5EfmmhLkYgFSFC3I05VMEua8wvMgNJzysBpOuwTG4h6L7ZeMuKVTS015Sy
MkhWgPIN8WL19DQWmVgxRoUvocAq9vtw7IHcpdi0UZlQ+eFsJnyBeE1nXPfWiDQ7brOSHbFfz5xT
Nl4tGhb45zBHM1e82Z0/3nlX47Eium8jlyQ6zs0QbhdUuA3uDa+3PnIr5ojq+uncFU6ltoQ+JN4O
BF8U3zFXD59KC8EW6awc6VBtt+EYe2Ch08AfzgBreYPmWX5PdBh+2kLr6L1FUqlOEEWI1ukMTxbx
Z4lm4125/e0cdtEn/tnhd03ZtQ0Z6nZkjQXhtrY6wM9NCc6g137IL84ACimkORYV1Ie1a434f9IQ
D2dcWfUDMvDmwDvCuSajneLIFpycoa3vUka1F9IMsCFWjP+mUct7ruFfSuZkO+D+OhQ6LZ8i1ysI
OLtqj/za/uXKCZUCEyIWHZQMFgP03LkHKF39nmphtnhxwaEIt/VyBlRlgdE6mvQRBG7xlKopv9q8
1W2aNP0RtV22RuseUUf0+TWhoiONjs3tlmMq/O1nnnvskGhzZHc9UQZz3l2yFpAI94XDNNNvkpUA
uO2t4W3XLxl+8AMyNZ4N7Wf3rYiWdBt3Hqb7yfYPspwRRDc62aPffO89EDlKEW+31NNm4em82L2e
L2MoHqRfIcuISxgHxYx1j4iEjV3Ey4ZqZymJyMjKu9Q41hFqRr7xp8L+pBjsbmaKns1gc+IRuIPW
rjWje3HC9qQCxByIL/hJBJuEPhxqmPAoM1dYoisXvMKYvXpGdrhcIlXdBeQgX8A2lGJVtXiNqSy6
aVcaFWVb4+UNxBsq/4jwiyMgmasZqhg5+dh6jCWyxx6nlJWz9R1HYnfizAGqLh1SIOdngSIf9vFz
T4rpqkCfUuJ+0kiwVNzdLQTSAIBu3JO041fa9289EjLkJF9XWfEqUOJ2QDB7YBScbtPQ3M6j+pAE
89L3IA3xvOQFmo5cjUj8UGosL34zXCBCFBsCSnkg2/ruChm47cBIImnHkSqj/Fb4w7PHPG6XpBiW
KnTRlWGZ4czJuBPTkH8PEJBWVGbbZulxmxJfso4D5CxBK8qtZwU7o/z+GKna5r8v/bXHXPcuBYCy
01HDJHRc9CsEie+efL1jm+c/LCmt03ViW/oFxVZAxgdM87ccvAJ5b2IFGAc8hJq6DUqo6XWu8l8c
wbec6veFi41QM5sFujqw/o0MYQQjchfC734rM76l+YhAuJzMhrf87YKjFMYaWckKkiVz1H7YKekh
+FxaxjPJvm1btNkwNA5LOn/WMaIbkCmEQXL+oXXsNfwL1pT8JiyO8IC4HUbMXqmIUTKv72npkruZ
FuUAi8yAKI6fiqH22Xygbaycu9GyoYPXlKieVReHeCBRJGx09jtKLUaUBk0Vc4yK49lb3onKlKCU
uuB2Zm5xQKeB2T6uzxyeLoptxqFLMdrPnIkv2njxVukkYhL9l7NvZObNsTm/yAbQg9/lPdRNP15H
Hja9wkdPZ5zCXs998EG+Dt5kbR3nrLZX1QRkp62CT4EZRQIPkgYleBUOmh8fn0Ck41c12s6KRwK6
dCX9+2DCml3bO7sOpsNYc7SSj+wCP2oZjJsZ8iBeoyN7kRNaacJQ/Bo0ATuOVdf72LzsA1S8cSUA
qRyu6j6UzWjqNqyA8WUx+z4ucX0XTHaMrt1Q0S52AeQnFTONTm1GYiKVObgLBL6iexqNG9+JZVxO
NSvU9UAxeqMXHCPz4Na71pevTq3N1+hO7dFqbfcx4C3wOPWZdcpQVe+YpmQ7K5yTZ0Rs5VN5NRsk
uXDfx1q3n6ldVcHKYqyOGn5c3hjp2/uO9K9V4ZW/cNm3oEu5Xh9F6b8WvFkus832Bt6Sz341HM9F
Pie3usPTai9C7MjxznAdVE2xm+IG10ObvBsZXDFawBbrdmKMYaxq46MYXKsJ4VrmjNY2IfFdTLl7
B3wQ5kVv5xuM4XuvhKhdVIV+A5TIAhfbICJo4RV3jIDKS+kMu76x3LusIUdaDH0Y4ku3/eMMbQxK
6wDkSrfU/YD2bG4t5yEeqmus73CJYCFuejv7bmli/bLdwjmlBGCzn19omyO9CoTdYDhu2CvguUP0
h3CYwt/FK9MnmYqvYVisAOL+mgw9dIN4xrh3601Fg5W9Mqd+QHkHl5C+BeTPuVeJDzEy8s5Vqrun
ZCIlbFUvxEagxzPFSWV4fb2UoJl+IMF3zexsRh5blrj/F9RoOmEMuq7kYlgLXBd0GAI4oOEv+teK
EvvAkkL2gdLesO4mqWwPVso7jPNc/MybYsErz/sk3kRECMFtsbgIzG2trj9J5pLNrmxscWvnPSkS
Gct6DC5uShLLBPPF91LYuGqonke70OU+Ni6Zx7GCTFXMKqAFDrtJ7kXNxseqyaTG4podqB5b3ENV
NXkr1FflJR7m+j6zZ69cGyWxD/jc1VsaKbZ5U2xhWvGoXXZm9F9RSlNj6jrpTnbrNywfPfj385g0
O4Q6pbvPGVTINaqJgH1VUYlj7pAsu48XlukgfOqJPy00u1Ze7cpBlAU3xLFDJHHG9iMaMNnNuAW2
jcJYWMNqZyueLmeo1yERt1Z2pKzjEmRZsU0p0797oz2M4lFHxECVHmkE6dmMgTTm53Kxjm3aOnrN
I4bVeIrtCfrLGP6WXpaeUIkWP8Kk/aq7oPvgaxGa54ckPIdJcUXBYS7mVuUmDzv7wI5QrrkR7Uvv
IHQsrD64YRMevIe5bniz8+q5ULyoI625dztlUvBJLcBUzNEfWtRiGVhBpqOrrFxCQn9NTvqhP3S8
MNvCYrdpYfTGMhfnr2kCAqMSs/6xIDTZ8l6e0YQungR1Fol7LcLl1u8wdFb1mLwQ6QAVaTC5fEfo
7dwUcV1tRl0PjxashK/MDPUHXeTFY6710ODuPpQ+Bu4RfAJX2KlHbkEPkE6lnxzhLSirXfmSpYF5
tmeYHdOQITjor0r6XADDosbedrYonvC42ietaLiHksRbbZMciQNcymndMD3KthLpN+v2qoWlhh7t
mDWRPI3KDiHs2H67sRbqTvzUNCj0/BKZ1FLWYsOZpTb1hLJYjAWr+1Z+TmP4mIqrXyPDiZJbpqZv
ie7r3BRwzismn16EuqH1U+afYwx8LA2eWCDGHHF284uUOZrcJtX+GQXu9CBxqpwKzhCWrfojhW6w
wmgarkMa12sgJfwZ3Bc07FGthi2xX/5FLVQJQQn3LPF7skBSoDvPyK6I512acR1BFO/xBHfxV6C6
7hLXgXfC1POrb8l03Ah/Vju3KNwtCEizy5IuPWB+K2aQBkbtHBcekR+bceuE4Wvd1QcITOM6d8q9
E8n8UIL4Wbmqj96kg85GT/cTB+7dPLt72xtuRqhL1ZzftxQ/UzJ4B5QJP021DJjoSnFmcjs1AOj8
boWbGrtOnSNem7DqL7YHmz7UcngBLn3QjR3/6kLDcUyA1fNIfA5hfEB1HKee1lVoJ/m+SecUnCqs
ye6uTewrXMBm6HVwypFI5tzv+p5WtMPI7uWZZa+n1vcRWyzcCZtqYWJ+n3aU3EBk+yg6maQp4g0m
qD7ascTK1L6y0bYcvZkS4qIqmySMzs2C4ryoesiOKUzP7wQfFPCHYY5ZtuPLcOLGX0UZrPu2pQ8s
g/MACxIBS/Y2leCcUkviOZ5wd3tYvWv3V+YsWP7mtEF/vBnc4kYxszKzOM2ztSFOeJfK4NXS2TFb
pvcOi9rZWzxvnQ2yu9mUKdSeuUqICRs94q2d4tLxGmXhkYNAM8GN7mOA73avwBDTEoc62gbK/IY5
e+uK+Myt/1qqfD9OChcfGkaL/PZd3FUV8IWCApp44sYlhiq3d7Fon9yiwxsaio+M1TONin9fELez
9mbvqVsidPy63Lo1YShpmQeUODHqkBh6VMrrnzo9v1OF/6uqw70mcgxJlqeBounHprGeezlwYgFK
CIsbASqFyRjB5Vh7j0EG/xhv7KnocJz7LR6GWEFNCqMdDRJrNg0JsurzYm1sjDx9xxutKapzx4Gz
tVuw9A0oBHoECnlQyrgDjXm3IIetvMavd0nIfG5Xln43naIa8onT1CuIEdreps4MRCoM45uAcPuT
lsz/QLysopRBT2xzQQGM4Hajjq4dGALRE5IksRdxIl4TQj3JsPNvR5guj0gB9Hl0bSp8AEQrMGfZ
B9oJxChEGVk+BgkP/QqJe5G1HSGhLmeGJ/qN4TbuPCezm+jFgPb5rNy0TzYUq50iFp5eY5UNSIOA
VJYzAURVxBUnE6czOycoki9t1SnQZa+qhnuvZLH/kbuDLjeyXHLrbGqPacUKfOvc7/GecAES6Shr
3Wu6olVDRlS1tam462M2zi8tprhSWfdOOLwyxl9XrXYOWB7R5kx4xHjL8dll+KzqEcNrHAQ7G+XK
O8UPsEl7eqVERF7TMmkkVfQxgJKybTybaAmru1FjIu/9yRCsnSw9qOtINrB1C15zBGoNxUOLCmaH
qNSJtoOY7DdGuDxxIpq8tRMrXx+SIm5vtPTyIyAGu2VQk+jHJCiv30+JnwmXEjlURgbBGhxg/yjH
roo5obzohIAL4LjIkuFI3hCskUlTbXY5M4lV24G/8Qr/rRfGN+cBD6o4RX3hvdhp/Juh83gXB3Nw
imuQZOt8tEWzc8ArlTAFr72hAcCI8mt6D+0aJQ6H4WPgDuR3u319rOdW8hvlCTEXrb5b8mDECtwO
j9DH5a6TpLRmov00hR6Ofm6pHwRM9WwVLTyg2ZBBJe4Q4yDmzCTM3yJKLnndn5q8NYx3kYVxG3cZ
nsa8Ku7SJIWtIbXkQRgL6CBd9sOxxbIPBqcnzW4qQYzkFWCd6gfn43zCH4dXhDcW1JEk0TztfXIj
4lH46zFiwTCwJcNflkRrUKPOKVIOIwWoU+WmGE16WqKhxg/syiMaKpuJUzLF68IE/kvJ+PsV+oDe
1SFGlVZR+BLOS9ER4pFqwAbue74Qa0RkORrA92ZMxZJtdNSF3KC4uFzecBvhYrRRAXq6sg5YChHm
CqsiEUkPRJzUJSgVNdlHECJuZDwWP+Z0GZ6aZv5oZhzO+CglMtfIUAGZ5HmeUqRBg37Myzm/cZdy
ftR5oZ1VVCOEbVFZ7Lu5cL+mec5PrroiC5m+3y4jf9dOmeyiDxpPuZ2WuyFNku/Ov8KQMLB9oOu8
upbG+cbC6A79rYWwbt1mQXm2PJsKDPAsxSAIMvXocUjvbJYhcHBY1YcFvVLm90AtTIWtHYhRVTkb
WJevCVySiaGpdrcodfEf8i69E6i3XnvIdquxuUZZGQV3jYAuwLpM4vnW6ftcMvswlD2MLiIHx2/2
u1CFg27eJ9ywm57NMtuH2m/9h9TC4Cn6Jfqa4qp5w11jnS1J+F+VywjVEVRbP2JoWtcBdiuLsvAc
tK7/y/KT+SHIJnudxFb6wmZB7tRY8XtUVb8OEcQyHhU+uWlDizQxbDgCe++7FZjQQgVXQ3fS27jC
mo6URwAoKFVe5TLWd1CsrwZ6gGAqqrw9iq9009f+dcnQZy+NjynXIYvyXY0uuVXAqjZu4aF8r1Vx
GzRqvMmcNns0efMkRl/th97Hrx9of+u72iBQHYufaAz1hV97egz9xn2eOg1xH2jF+DKyyAFMhg4t
uGtDCR2vTRmAsYnCVD7SoBcl6Vq81hc6D1dUuO5htTEGyK+hijLtN36at/R/NMobTyuajQpgE4AD
r5032h27T3TbIfnmbezfTTWys5UCR/lrdq38DXNTescrCvtqo4pP0wiBkdaJxGM9VjAlowLF8qYE
Eci4RtbYYUdGpqzz4MOZqd/FWVOxfiOnM2c+vI2BTePA6qxjlPn4PoIwTX+MArzb2WoSIIJEv6UF
+R7AnPO58R/qbDY8UEHDFDIQtynfuzhiWPXPPuaRPZ7tAE5MGQ770jjJC68pi9xichDIYMNaJ5vm
lY2GeXQ6r9zYFhpjRgL9iya9+GgD0rqVuK132h9QdzfpEO5cGDnruegC3qbmlxGGDjnoQe0w9byp
a+Sp4GHdPSnMy84NO7N2ajOtxASekAYNxE5cVQCDqaPCRdJuxGxMy3pwnjouOkZMK7gwS/a2gR77
HavP9OBFE+wxqVhckx2/5QkONkNbvM2hTj9t7nKQjRUDMjXVHqdkkG0micWriPPkXlRRtfPBB5D7
NqLDHBgwljFgcjcZDkxr/M1MQbSmq2YqCil9l1p5uNaOHt/rthxu/dQDdQI8CGh7ZK0F7dMmsrLs
kEb0cCQ+0MMlAQOuMQ5BzjgkvAHku2FzoG6lF4FDi0fz1uHB3c+hfw26V2H1HozgPCDDflJXOYCS
/Opdy65z2Pb2l7BenDvaS/mtFa7DEv7HJnSApKG74Cb0h/BjcCrDkT286ikIMEErH847d8I+j92e
hy58zoktx/Nb/HCLwNkRpFnsYaZ8scgqERHTuM+RX5NfVyG6NgWyMEs9Azi8rpkAUbRhNbwPXUI/
yWL4nAvK4gUk34rtnn7G1wEmw8qZmhW5W3w7V5BdldPEQjLHza5tig45AybIHafcof/AnR5WYk25
0w7HeVn0S86YBK2oUyS0mX5zcPrY3JsBOd0KwDcR2pOnQUnUDKi3jpIsP5a6zeP1mJXlcYiL+ufc
d6CH+hBi5zbo7dsxBfxO+VpgGL6O2m6KYUEVMU8Qdaid3rEidce+6yBRREMSX1LAk8hzB/MgGfwc
7brrX8kl4UuKZeqXLQ1Z2oOBWgCFNEjJN35Ck/+tdRImh2gIZYJjoHZ4yVbxiIFUUPv3YzWdB9dV
5z5M5q986iIGT7i7jpBr7Go9+Qvq/WQwvJXm8Nu2E/NSKXkNIZXOyYmd674aE8QxJZZxWIFntd97
RHExOOY8+cCgzBCdfKFL6QX2g3KLeNv2UVadjU9uJPmmy2OEIYBQhYDrvyKmy+ex6LCmQ1MKOGA7
NvEumnpQR92gDjO36Lvfxuoz8yYSPNiOYwQbP1SgPqGwM4s2idL3gUSP3sHjZL6a4F/WOD5Wqbbm
09SG/TXpQzZ7YSZxTrIseik9HVf4Ulz5A+9reK/6osObrGoP2NzinYmloCNSRfDLRYF+gG4nDxiD
De38OPS3gNtw3+fKG86iacXBTli19nnCksJtFO6SpfLfgqYjPSGdQTyMeRc/OU3QP7uo1+/tbM73
ePAhz5iy6EuW7MFy7FTSbzCFwGvMLMyfa3UdBWGucQ9OZY0MV8Oevingf0805UCGIKoAxnh5dG5D
Bws69Od27VFqvaU6RioPW764lF3SMYk3CqpcZtoEyF1VQruS0XR26hLOQxBuwLsy9WRyuQ9TJid7
D5u+WNVsdYldzSzXWzWiy14Dfa2qkuu2j74mOMDgY/TqixELcoKjGyc0PxukUEE9NA4Vqe8+5u61
zaJz7w36YqsUL3JJfmacgFbw4uU641b1UxhGVLhYP/BgdE0RPixRMiR3TMCscxc4LQBCxipPA0DJ
vSiKlvIeyfh6ID35uYs1Y9LA89SOMeRMfCcdG2dNUgcr3sjRAttF86CTVWJW6PkWphRB0xC9YgPu
IB1+fhnTwB1pbKQxrCma9BQINzd7lyUim3HCS059zJZxVUAIXXddHj2NI5s11QiG1K3DEbUJF15q
NYcN2YxdBfona1iKJKI6kpjhtztXlaHziDt6+GWVbfqgZz8A8Es+47UI7EnGM5ObXipsSbg2qgX+
JOKplbRGFuVtXIppbWD5Yykaa7XVC4IuLVgWzDO56xYx9Qc/IjAG4yCq+/VoICOmpS32jTb+UdA4
TTuYThPkNrfZoBXiKSOdDsTl4BInEORDeteBU1jZTRrD+ur5XiDAb52gf8umSf6A5+GrlQkm2jCL
YC5KleWsoiKx116uFn+jh//g7rx6I0e2bP1XLuadDQY9gTvnIX2mfMqUVC+EVIbeBG0wfv18LNWZ
26XGVE+/XuAAfcpJKZqIHXuv9S21wMTCqudNoGsS29p61mLOttoCR2PQWOOxh2Mwuem15ETDSZS9
hKbH6Msto5TF0EJ5v+48++yVZbcBJxs/+eCxdjmjgR2yATQntZjvSlMnOz3ZX8vU6+n99pjXJBGB
jeqS3cDTiVPkPgtEdFDzSP/GRo3VaFjSffvFX2IwUODcux5YgYZi9y6zGcmZwh7OlhMwq09yDw+M
KKWR7nVcTPOJAy+jCqMePHUqY6ZIW84BdPhWRCApRIPgrdBgtBVFwSFULgKlImmRrhTBCFgllX40
naG78TsuxC7nOFS1MT2qqZ3zT++/UyYz7S7R5Wb1GIemHG8d1NR4wBTlJv1DWaAfssycL22MHTJU
gg8W5WKuiGxmmuV9EzC7WTMi/DpcSGiAzrFZNFEilVl9ml3ex5XKMS7uzZlVeTV0jlSfebdt+WYk
CmWQR+r3S2DlBmG5RpmoR4OXpbs2GA8RINdVwDSasWOl03YDw/RdT1KEme8cuoGKYAPpBTXGaBYd
kwXhZhXATQZaHptFzsHxLACBU3lWUUD+1g8xkqm8sdqXpF4jXlvkeVtgOKjISt9ouQWhmocjUTu2
vCnZk6ybyICRIJDRWM3LYHhsWrLnMiBPMulBB6XisdXW0hmPK5TmnQcHi9nQ5dS77peagpyeh1Dh
IbYNVtE4JGowFwBgp6ZkTNL02OVI+ytXqBat62hozXPisUOiECNlhkMCZonGl/EXYpmmB06TVz1T
FQZBA1F/27b1LGRySd/t7a4yn5vUCs8d4brXacbeR9Ze8ACFnOgvlwoXgFZyLTr8YLDviTNqUlIG
FTAzaljRY7WrKcfLWJigo5p5hxrAeZ0GN3+rqWwfh5Lc9VVn+cvRs2I8wlxMO28Tqa635FIXN47v
xJR8c3aRZ9Z07Y2QMPqgV5/ihWEAwXZY1YBqoIZlXCo5GHCzc/xDHuN+X2Sg60Wr6dzGffNEJOlz
D/lhnTpKXhII4JzU7Ng3OCZZH2dBZyhrn/EeRHt/LIOHyca5afhj/jBPk/fEsNvacujEven6zSGl
qvw8YB7dFh6VS98It96wcnaXVh+gYbK89JSmRn1VKg7uaR2eYY6ZzA5QoAWqb1/o0L4WA9xBmRf5
ZcGb/ZKUyV1AZXeJRPW5i2Idbx1qPMh+FknPOcDhSSGPI8Ha32hNkWYOS/c6bC68IhObEIn2zh0L
CzNq2a4TM4Q/btSGuvyhiP1HLpaHuuR/HwkKCJi/1M3cwsDr//X/XUKuQPb+PxtbVjUSvdfq9c/G
luVfvPtarPAPm8FSAPnbNkPXN3ERvPtaRPgHaCOa8tg2qEoILvxvX4sh/D982A0cXxzTwy4ZIAT/
N4nB8v5A5W6axJpSZOLSDv8JiUGwiP+icsZB76KuFuRYoPHEPG0vf/4nofUU9LHZEl+C1lircdPa
bZezpubsIg5me3ZIat9u4xNCFtwYs1lztArdLhhuJzSqKQMdYxabmtK62MRcBPMqLQ2UGaChgfiN
SOnxtZVWMVxSFOXhyey7Ilhx/ur6R59Tknm0dRt/SgehuoOn5z66CkHmv5oTGd1rRj2CVgGzwleb
dgjlezjcRipwXv0MSHAedflz6teATuB+IUdM8hfIrS6N3qh8C5dxg1ZpsAn8ImMvCNPnSEXEKone
JLshtD8Z7NOf0fEjYZEDs5sCWZwP63nrmKrkCswwy+02S8A3jRHnYG4p9SfGwTV3DWsgSQUwqAbD
gXLayBtGiOhsCHCN7wYVByS8pS6YPq2u/aoeeaMzFFTZ0Pkcukb7Wkx9x5hTKu8rg/SX0CJSHZhz
T3JAK25JMPc5ZNKE2tUOiif64DVJV4NUe93nJao6GYmT6Q4suHjXiVnzo/RNVMg0Ir94IDMvOVYJ
ogYC3JpiZUgOVlRRwXae0+CR3iz/ri27bIvg93sbNC9lm5OIM2gWHADkpw5OwHqaKR3hNrpHwxPF
stvlj56Nxm/CWV47EzwxyMu72iiMTeIhwalxZ16ggir33DAATnbXPea9FDfopK7YQB5TIhJXeKLa
cMPkN37ScxtdlHGP5IeTXvkVh2QKEIo8A2EDFUYgWCRX3mTQ5reYgRC1R/QsImn8NcR6NjddN6pT
hzdgRWwxJW3dhAlHWMpsHF3GfeiNyTrsBHQnhG7bpvLqPWAnjQQTx/owm+4JZRmpP+w3UEGsbTGm
Id+vu6adB3fLBpSo8mwf+404dvYMqWy0r6pWGxsvD+fLUHrXrqzsCxP/I9lBs7FOutaijrTiq8ia
mocq88vrqO6zr5rTLsemjojlok/HvbJntHFQJp88kmPPGqUs6tMg+dJ1JYpHbaPjrGp301coBaUH
wwDq+kXLZbtN6f0c0XqgEDG0PFVznu7asrzUedkcKjYsTgsDx8p4YpCT0eLHpWE13IQSaT3hp90q
c+dh67Xg7pIw6ehOUOJLkjj3HME5bqbzowWIjcaQDc0tqxMK/qA6DaUrLnDqNpy7xOeJ5tWxJ1P4
HGXhRKPMKdx13Xi0iIpG3QRs7lsy5DI6X6OLBNHca4Q8Nz3t1B2+XPsqEkZ406GwvUa4SeiS7XYX
GqX/wkoJna917BCWxkj72EmVXsgUgKfwu2eBHG5bSxBMgJgr7LBxT8in9xRbgQc2LgZHsJ7CrA92
tFKgHpsG2lmyy7DDx85DRVnFApVAKoyGWD33mtOe5nRXzpJbTsBi8TlQVrGOMv5Z31Ytzw4hFLWO
ebcUmrDIdG+CRJXQBHD2VhyH1xFKFwjobZsdI/QYGw8p8KfJG+yTnAT8KmXka0pk+1SLaGv67Vdr
zN9S0fi3ch6SXWnQpugazgqA2OruSZUZSts2ZHEksjUHY0r2ZMyQL4fB+9aJPBmXF8ztCSmqfcjf
6K7xvnbMsQ4hiKzX3EGaXvQOHZLMwaaO0ADNXGFCK05SKc5+F9JYb7hqxEDloy8utRuz3iDCd3CI
0DlI7uAUQ3UXMQdsexL1hunyjtp3URxCiDabA0fmY1HkN4bGkB7xwB2seBZ7tBAYruenJh5Pkhml
x/e4NFOULJH/5pAxknHeZTa/y3rTWktnPqA8uI6tkgZUXdz3Nkg3Fel1XXDcI3aPP913Aib4FPHr
+lB4KIj9+YuT3psRK1vgvkgNzTY2dxy3ASFaV5zmofHrdUCDyy6ho2YBqQqod53iguHMRaTqfV3y
oTUc1UQesfzvk666DloLSWO2btBcljHhMZEGgT2TaDusQ1zUwzxaTPGJoeg7GuCqIdmi606IGRmB
Q5ag/RGd7UyxHFgHDg4bYNOXE+Mlw5lvewPxHMrnB5a0UKD6GKMV+5YDaR7z5hqWg3LX8AXnO7uk
JxsNjb21qA7lVFVAa6sbadtLaM59XmJUJnejNZBoMa60DiTOO9cF8Y1fDdQj+pTmk7gTLdsr+DiO
o0HkPUorbsMtXLVHPFfJoWgnlj3fFtVKe3RCR5bPXYuFcocg1CBKill0G/vu1u3D71huyv1Yhib2
dHFZOfGXxmMR8WpQZyMgck7teiAWZHqLVNZfRYnJfH5obeQmSXTjceLcSN9GB2XXJxUAsVQJBxYL
r84uzJwTCyH5OROa2rTpcKC3DQb45BA34Q1sy3k99EOyyY0AyI4dN9s64tiNdoJ3tx+/Rrq+Aop6
9IN8eNOVzRsR3pQc4Q/RhFoqdup7pLT3Lp2GNeXKK4rteAXLmGCPggBKBjr0xZtdUsgdoDPCW02N
b8dnIFNMdyM7YbgAQEkJ4GFX8adsHJlEj/4JXM0pjro7M8ZCTndOk3V7QLcT4XQ3y09kfqQb6obp
QN5kdSWr2X+dHMQ3RShRiPURkoIwhFBvywJsWj+IlwR7TOP96AamMSDgMqT4GZvgeyca65LGQrlF
QJM/J2BVXiZfX7F3IB0fAoK1YMU631I+EoAC69gzZ9yy6k3ryhWAaT3nMxNMTJrmILbuZBLHADOD
JKwkeEHk664xJ9xPBS6RLGO982yT9NZ5HCEJtOjvJqcubz3cWOA1+l1msxWljf4UoczFiVHc5Bo0
y+gan3vdserZKKFa+3KcdHYquvY4TsaLSNNdYMphzbRzR7hqwbzLvnN1aV2XmU07OUUrZwljbyDd
3IaW8b1rJucq1tNZm/kZCiX2q0bw/DYXfeHtDHSKCi329wyzz9rg9LehO0/kbKr3KKbrQz6OPqA7
er7hOHuUcX246qU5PzLZhptcUHo1s0Hmr7BfAswfbpRZO1lmwWFuOFv5DTl5pfzkYUyhI1gv+A5A
1TTH2x1iVgIlRoeG0y5I2iWnhPGoLhR9BD09WBZFE7FQrxxVCdWQnUZHYJJBQuPdGMU56YKbLCPV
V+IImC9blOm3nQ+qNe8TwWERxqBEuLvPgUt+JRGvBbFsJvOjQKGD1hCA9Csqdfj1AY7iVUqPA2WF
MV+CiOzvsNdAZkgdRNeGMp+sSIV0bojOzbSlj7Mx8uthIh2LKRkpUhCKnfwQda5BOxaOBqFW5URQ
lBxJJC88xpKyLAkgnRPJFCSravuOtkjx2cGcdFlbOrgh0bi9AoPcECCtIkCXSt/2TaHtQ1kxrF03
oIWvutmSn01CFBN63OKY+1BkM4QGR7ofPGgWTTdqgeDSMOgmtpbm2faN3N6XQSN3lNo+Ca7Zc1YC
1F5ZONf23eiICyyNHJlnhH9Zgc0mZbqyQ03YMU9Nb3UiYJEp9aYm6I3kWanqFggGzTscvMH4JFRA
sGfTR/RRDBJ6TyiXOrU34eFet/OA5kEIIKdo4GdMZuuuhiDHAKTW4qtydXcwwpTIXNEL00OAG5xJ
ACynAxIZ8pYcLOeouRZYj9tX4hXMa/JU2NhzGewo97LxE1CbK2fspz3puYgfbSP3vNWUw4ZCpW0l
BYo3J7NPJt0S76qu64qgFxusyp5lnBaMQcgZKo0U/c8KoAxpnszkTTQ6xI5E/b6F+G7ugFxJePqp
J8NPFWyf7kxvj1uSqFYZZ9rzLTxIsvlyevWVlQ687EyLtioGCXXSA4mIzzl4J4fBeJAaa2IXfXcz
JFX3WamG9DS/JCFkk49ZnGDD0Nq6HR3ds7jquasGjk+cyFZSe9mw1R5EW15YQJzriPSqN4ep74O0
jHYkooaV5l6OZWRdc7Rkm/all0+X1TxgLoENRcIV22w7vlbERUA9igYnvUtKhr+0Sw23PurWDlqy
tZix6xkr3ikf82a4IEw23dptyc9lIz3X7UyL1EbyD4ATCLcNMPrbjDXxiFMwfyuSKkQQYo138Ffd
YzBXHhgmJtM1MWE77o+xzvwOHwxDdOIV6hBnnzISEC5j8ZDG2EJ9uteOOAauoTEcag8/Os2Y3Dce
q8K4Qd24s3LhHSO78w8y9zd2RkYZ2wb8zorza5m0zyBcmq03SLmtS54eEt53fifkGbIKtgSnDq/z
aSyf6zp4jbouODje+IS9V66Z7Lbog2txa0UyuY9M7x73CbL+pnzURFpuy4jYsEie6HuHJGNPt30K
o6whr8tGEyVy8rszw37oLLHOHHQuqGKeMGs1OzJu860O6V2apGzMtf3SluGJc0G0DkLkm0ZT7yFC
fQN0Rrbc/DRNxEvP2acI8ivTl4HOfuhmT9zql14mt0ntcsAz5GtR39Y9Dqqq/5KZ9aH05kutSxdN
ZvfiZdwAhdyi1xuHDuHoTQgpGnmE/MIylBhPVmWemVIhsRA3A7Z0RM4VzqrpGyEsHlPAsL62jO7e
KdBOFGZ5GzvTOdfySkj0s91otIw8xysoEheRb932cLhWtdl/Dy1aITI/QYCeLxk1UoWOlO+12qYG
dNhYjne4xZ7nMPjMeXwino4AWWnTAvY4E/EaeuSuLJtghXNLfsd3s/K86BYexFVs2xB5hh2L77jG
DPW56BlDDIXCK8tUSXfOzoiyveaAERfBWz9zPdz5GFj2yxyS14il7GVO6GdHU3qcdfRSBNkXp0Zc
KszqMx2PI4ZZTMzkfpQz/GurLp8Uo9Xt4Iz7wfRfjSgp0PvCy0OjO+1QZxGgatcHwg64YHBsGwcU
9mjp197hcUyrjM89lnipB/r+ihgBaXrrwcO0BT8YdzZfyeoq5FS4V2aOqkgGi69tauwYa5hk/hnB
2hLZhSrMy4Ccpqwh5wn0H3rEEi/9CifG5GePVe7eddm4R8jb3pE1wBk/4CoH3pFw6yPsjUOAilbz
+3nj+PugL+7x3x16zHgNYZ5xZt2blO6miq+zXD0pOUWPBaFJRRqRaKuv7TB/tDGTN31wwsVyrBtj
n+r24GuPuFoJT6gbVsovtjgOqr1pTVjEowMCZETYjGi6/LFAGeAx9BNOfCTn+N4KAKkDKz+JNt2I
0UkvIXGc6AbvzdQ52p3xGNUkpUIo/obc1dnmUi8i4f4UzRVGjvBsk9yIe58XnH1eYupytiRbuyte
fEwI7W2gscKNnryhc3KkSfOcdelXfNjouP0G73+O3dFGdGxOI1Ktsn5pMW9ehI1VHUziHdqEFSOj
479B4zBtstYIb6epalakjsH4w2q55Rz1pJQAmW1bCKknwmvsqC/vioTcg8BqLogHJquix5PPLO2m
KM17r5PbIDNWmdddBWn04OY4rqYwPA9MsfeVkY8L82WNp5vORrgvR3vt09c5aSbTwo/X2N63Tt4b
B1o6eI4Ka2s57n2veW6dZs3ehinakBdaBg5TMzpINDruIns40c7i3E1P8qCZryhEKilqE7fC2C5N
H4sSI6G+dt+0kzx3RnjycX7SYeJFSX2B36O6tjN73ZrhkdgJOI0dXj6gzmQKb4OSQMWqOWZ4HRjr
ArwyjSujvW5reVlOEho96Y15n9MIEcEG/My6cqKvELpW5pJq2SjmAgnpDMjGn1rin0MZf2KEyhPb
7Tu2bCheazAyt6zXqwqwFUJEgiqo40vfNq4sNz9HUbgrKo+833PR+MdWBo+oEzejLs8WF9wJ2yOR
RAdozmsDOQRsAYZdIN1MwmwXKRW2OYSGnM1x3nIER6mSy9cgwcGEvK+dOIqnRYbzGbkSE1mSGDtT
Hsba+laVxkEL/T1oU3xAaKCz1it4p6PlGwC279X4kPrjVSz46B3qbrvwzglzADLcYOVXLl1As4dv
48uvo6xOUz59xk4FOjza9UJh/NCfUIG9iDBf4yKnWGk8WjFQ2Adjug1iYifd/mKu5NVEzeEPSDdq
54nkoB/Esk9Zmd+Miyhg6C4wwDCHMvwrt2TtcCOaGG2Od9KP4q03uy/kSdzkbntdIcZbCQvTAvyC
ft32gsFX/tTUwc6sKcWH+oUO2lF55R5dVLHKl6B1YrQvl6HJWno0dy2DI6EarEdikTZ9icI84MuQ
Ka2uSKjzibxK7wMTw0ruhJtUmbsOOTJ5XGa5Jorr1LuV2AkrtveZLF8LBDgrBLcAu4chWGTiNFOF
8+Lg08FvGjPXdmhqVylHwXls2lNTOksaJ2o3GnpvA7dgSYAnRsrrDtSDL3mHml8k7dYrQPBRkjbr
sQvvyow45GgIp+eQYxSlbIpPiKGxxmVaEB5apnWEFKtj/CcC5JWxUZj3ZZeUBYbUoGFSaQCObG17
PSDCznc6KC3s+k2OyGwyRHTukgBzeBowArxwMo1FoICc9qhLwCncD8/1t87kiYeyKZISAEkiSfCz
6ualpVYvdsDbh44j1xR9rZknj7s8793vCDb9c63H6SzRg+b0IQ0kMIrqCQk9cke6l4Uz0NNsDN1t
vbhtXiZM3Pm6afHHcZIKKna6csqvdTYZZ5hDzbOrXexYbVFLQIFzMj+HUTdyzu6SmeyomF78mgRF
MptSJ0gfLRV5JO0R1N6senvyvXWsKrI2cim5jaHKAPxifHJbua8S7XfHLKxBZXDbbbUd8m6ghV8F
JCHPdfnZypz+bgpafSNUjgUOPQimi38+hPvfTdhumm/Vfd9++9aDP/84sVuGfv89suv+9eOPYRBt
XvvXX36xrXrsvnfDt3Y+f+uGov/X/32nFS1/83/7hz8pcQ9z8+0//+ML+16/fLUYFPufh2b2b8ds
a0ZsX38Zsi1//9/Acwt4nA0UDGIkFBT4YP+eshnCgc70kxcX2H8IxwwCxAehw//zYAp174BzR/zh
wSS2TUA/yx+4/2So5izor//HLnICEYSeE5gM6QLQWIjVfx2pITA0jRqz9r1vE6kyvwEXXHqzSB9G
2T+WgTvQf/Kl4rCH235AyXTLASqU/abIYtpfFGauS1++twC8LHky6LucoxMbsW/ue6qv7BVjV92h
8EinvqlvGK+j1jnYJnq57ji1KQkjV3Yc5UG1DvRCML7DSBjQLZ2Fw7dxc7xb+h4+v9PtonawWkin
UxiwrGYuiiVxHY+JyuF+vH+sbiYLJds5YCdhpKBEDNv2PmAlJRIeRIMkVAfUY2bOZAOFnUNDMRIk
LfpIfQLNuYuzqtlGV3+as96+X8//Uw3kQrEOdP/5H97C2frTZfYDB62TYNDj2uC4fPsDIqpkIN1U
ThB/El5cwfBpdDd65pb6J/CR6lRy6ZcbAx7bN4MDO97aNLGQue/yhsLsidzyacEjuSk6DFZ6EaFI
g80WVTX0JOyx2DWMPg7bVWtrIK8wK4YAsFAeRDYX2yvzjjvgeJZkHtWQb2g365gOuqlWCwxZxqRm
TAtbKDZdi88VM1vBMd4BGaKREmK5ssYTQKAmr9FtWaZ/Z09lHPjrfBaj/xVXkqgfHa4jn64yzOUL
Mv5CrXfgED3Sup69vuCvuy7DM4uaKo/8ewObVse0lohckzkNev7B3+eRUTvuLmAU25RXcQXL9Ssu
aDEQXwL5QPmbzBmwrdCOCka+vpSgTcbLAMUTFyEn8I9fEQOa8d0k+fP82LIRJh+hxVbgGPtCpYIc
Um8g3pSg1GFI+bGTzHLl2+/vOe/4h1vuC4/BeOA4wnVAMf76ZrXsGmgepvZJ260iEB3rSaSnE1FU
IypemRAtkGxxA+TzdESjAy7tHpnY1GcHUUZYj/4GAvgrpMwBDeG7YP6go8F7djnr/vpxUio/K1Qq
euzM0OPRUJkZK5i8+HmMctt4arlUWMzKJrkDA9144yV4Gsgx77vC/wiGE79C2pYPwurnCcdzPJur
84Oa/6chvg6mNBuwzz6C5SZp4HpsWWsyuAZ56jl3ITeESKZ44HksQKlzCsZhachR8GilNI+meReR
vst/xmkmlmgDvsDtxQ0a8dk2bkpiVYO3mlCgOL9SdWTnV0FJH+Pu9zf3V7wdPwR5FMI3eZ1xh9l+
8IGoCOCPtckFyKyITEs4C43a5jI6w1RjyEjsTtrjKTSqrgZo/ftvzYH045PlA9CyCaRiVbEQSH1Y
s8uWpKVE2/GjV3rDHD0MyD59ues7T3IPI7tYvrmfjss7gMy6zGCnG4gO5VWl6cXa142lFW9EAlOF
N5WUNpxF6NRqjO0Mpoyk7ZdTmZ8x0CAzyXL3Hvwz/mwaE8hFNHXljLmG1qbPKgzodwxfopKmZXNu
qjDjLXaStiBaL3RRG4S0bHiuw1XXZJEndzB13eXFRd7Jx5zV7POVQ7sZWHfmsaWLti27YHkrjTRd
1qTIUB4338QKwN9sR5X3HQwOetn+upHD8m7bZNrxZ8H7Vxmlt3xp6CzQaVYcapeFRWEw4TeDqoqX
H09RIyHSTEPee1V3lNNb2lHCSb5EaTFM80VnE2uHGY0JhXxjEa24wlXH2DsGbQNCvdkwiveIfEbe
mrABtiGTAcQCIgAVzOh2Ep5/lzUpQTh7vE/xGOHPGCrPeK3fF8jCjyU3T8m+UM3LKPqCL23PFdf7
k5lDZBOXBcYq/AVZBPsKw7Y2eBtYYGme8lenhsBVcxsgR+TnIh97NO7p0S6rWvn+OdFVTsZ91SBA
7De163Pypc60Wqj5czGZeAzSAcc76WQmnA9zy3aORtHL0NpJErV/fKl4Kbq8G/d9RVV9XKtzCZCd
KOU470bQOGmheotMTrncXCxKAMo+9eMULL51f8IBeAJntjxnTI2IY7+wzLljjakiK+aS/v7dQFH0
YdFlOMS7xxbEVrvkf/26yiUehk+tg/6ppuuq8adqeoHQkt7XPEO2ikuGB0nz0ExVJvhPTTIhn+7n
X7HTtAPkZtOYMu5CK1g2a9wxOAz3/eS3sKTayEQzO2Cp5KkKE2t5y5rWQ+9J8lrcSRQYdus695lQ
Ln6+Fcc1KHr3nPnxaZ1NlXXxeVKZSyan9PVsosR2rUb6QJ/eN1Cm2m5+VZt+zDd4/4WwzeX5Bka4
PO1inJe6h5TFZc12nZHEcWbq9DDGUzu7sjNuG1GTE+lxFh5pb336udsJBWuXGXSMZIZZuxGai827
mSvuB9sjZdWq9dOY3mtMQqRpMpVOBstHDRW0OJ9cA9I49gygwuOlLfTQ0Novetl5J5eY9YgpdClw
5e3RXYBb3ZHYvLzULkciEFK/v9Mf4LqUrB5c0cXmYtu2x0r84U4vh0/WJDe/9z3tLBncmGuoAqH9
mZ21/lkaRg5HVkxJKixkBrgDgIp7QYzXEjOga0kD7B/uboFJvU5dj7bKCq2/FnqaMYSbzmn76PbW
xA+vsYHwH/Igoi686pk7NmcW36Bmve7NTk1fQpKGm3mvcHslxpfZ7E0K4lCoASCiNdUj4ecV6afs
LqWqAE6tlsxAx78yggzBbxtnFNcXv7+4H7boQDDLRrkHdj0IfVR9H66tcidjgKNh3YMclDHQolEB
xoeGSG1LbV1FhBvaR8x//dTs25lMGOvh95/gQ7XCJ+A9Fh6BKybAXPNj7BLTLeEiqpvu47rKfffT
ZCrlzjvskCWPfO6Ts07ci9f23GsROMvd9X1i0tTfIHv/+jmQpLoeH8BxHecvVyKXwGk8KZv797XR
crtlQebNZ9vf9ZFJdvh2KiySTum/ty7lSJ+US937+8vxodzgsGjaDipLaIyu62Af+nVZy/KhbxPP
7rghnVGXpFyI0CB2QnGCtYLvXp+BmrrIHOX78d8cXf5yBfjGVDrIO3kUuAof6kaNnS6vc93cJ0bq
cfpjsfDZTsYohMu4+bn42NXQzvXRxu05P0WRcIu/S/uhdP51aQ9QfAqXt8q3eDy5px+uwVQEdZeX
YXNfJwwsxbX9/oJBM+DuHQpw+Rm2mpypoMlQ8EcRg40EtPZlUkcZY+K8cjmO7pAjLUs2qAlqw5T0
DvkGIXfZEEBa/viZ3r+wTSFJtuhU0P5GoZUotyVXRTZGrx5SA49Chi677GsiuEmQDq1j4CRO7l1Y
FZqd8TRFjiffXKw27HLALWuj3RQW2c/tOQYIxFPcmO2QzSdOSMj4Vo0RUXSScwoohcCM9+NYH7bl
Ugh508Rv/lz+s5Gn761r9VLkECwss+5ydJWNnyQX5rJpCAI0UMKFLKJuuLPGTteP4AqIA70QhHWw
x7/vgLVJNjnKKmZIPX+WVwWKu50DlQhoIeMtjok7k2jLSHxCNFTk1xXSQKGuQHtZbEd9FvMz7ly7
50xzyexOt0jQ5igyU7q7GCSIbQRsOMqNg7qOdmJQoBfq1zrzjOaR60Lja6PT5WbvOE/mfARN1iUf
oX6vWaa2tFw4Fbr38S2w4NO+3WmrX9oJU+0s+1UzapOPkg7a4YMVgas5BnoBMoXhwlVzwl+h5b4U
ReBMwI4glvrxD8gnX6qnij2XwyQ123KBI+xVfGmq/5QakVRgSqqxd5ZGgpmNjioPbPRLBVhNlAvU
oo0K+Q8E3eWJ6ipvKbR65RXsp0XDDm9uielkCd1SECx7tVBoBijKVYJTaIeML4oWygvmdnSmFQk0
xfisfCuf44thqNMex0UBwFNuCTOhHkFS4S7pJyMQwO8SXRFfmcJx5hoZ6G2ziW53jqUCp8LYc5jC
nMEz7tlpFnSAcH68GpqmDOtTr3O76XFtJOUYGJeljtuU9iJQCsn0CXNUkHwvOQ9YcM8QHYXdncME
EIZCG4ZL3QaWT/vxgRY3DEZmpmPK2vGEWV6P8oTSK8aWXyAFpchuVWfDso26MtYXHkCxtLkuI5I8
53veGE1y8KaMcNUne5NsKy5kaYGHYuwacZQtj7gQlvfJ9Pue64mot3THTTbaNT8nZZpteQSs2oBX
Vn6MmLHf/Dzd/LzfwkuW8qh6L6cc11++ys9d2Rgg24+XDO2Jvj68l9C/X7j/snqCtrewNC06eAvJ
+odFSxZSTE5VJ+f3/YOOAaWdzU+k7twJXbmFZH1K+OwO5GzOkbU/8m7//jP8ZfMA+MW2gYTfodmH
wv/XzUOiOc/G1hjvTIv57R3+Y0JjZ0Zg+smobM46OxCSBdva77/tj5/tTz0vWjRYdC00+zQx+f8f
Uwcyr6RfFfbtGZFqGMQoLcM0zGh5QBYztpODwKZjwp10CPWESKRfb3kXsaBdEGnca/0YJgbpkoep
0dztbUnoUtAwG5ooXA8dJgHudaIzQdXHqka0PTMnpEBnkOYtTUuJLyWbwJg5bS52ceI3A8cfjnpI
w1OWrsbeIHKxE/NvziDOrzETbNM0Uz36AwHLq40d8sM9F57EZ+wVwzmsaKqT+K6AB4CsWeYK2IzR
1HJqFsE0sCBU6WwtvUtE86JlfNJawUOvUDmla7o4y0lVQDTSTw1nLv5C3SiG0BtzjmSfcwYelqZD
9v6FHQOwVgunTihn2oZADXAjeDCotbzwsaOV6TbpY+qXoxeFM+VLOXaSi91XaA1ZmhD1pM436Rue
ci+AKvNJ0OKrpCV9mhYLScrNNOfF1gQo56C0ndiFIqJ0LPg70HsgIg7pnWpsGncHTvjhaOx8dl8B
K6ALBwHS12W/GTBbqXle7jJqJv3jZwe5Z+54d0umZL9/Bj8WshwAofs5VDBYYt2/tF0zXF9hNA/h
ne2k6AOfOdHn6k4nUP8gklCzsHoz54LxulOWs3SRf//9P756dEJNHgHOoksZ/ZfysZastXOOzZYG
c6Gf3Pd3fbYLn0cA3dTId6SAZ034x9+XiBmBW8YPIbx8bPa5zYRmAgTVnUnio35yGsyBDFutelkf
O2XTSvcLV/B7v/++4kNrKrD+i7LzWo7biNb1E6EKqRFuJ3KYKUq0rBuUKMnI6EYOT3++HsB7b0lV
Vp0rl2WZnAE6rPWvP2iYGy2QR3Srhvl+OWuKBIujZlyWl8Fi6fMdu7p0sMZdy1UOqMSWt7KE02sc
Z7pxJZ7rgp4thbBIYAB+RbWb+c1FQrq0MEptqYM+AzEE49j/obS39D78v+eTbWOdw2uh1yAbgWP6
53MxnEzN43Sgjms2eLoP8J5mIbiN1wZfqAEwKyUPAceiT9nAKJNErniesm/0fz217taKRNjOLWqf
kHCGZZPjKKMeD43y9YP+72f7C7QR2PjDecJ0eLqEuIDk/vxx29rEW6EqxTPi6YmDBOc6vYom15n5
N3W9ONKxxvMbS3e7nM8mIjhultwmKSz5w4f5bWHbpBwFDEz1qjb9X8FtXSZ0Eqz9pfLwtxAwbV1d
XCGJ8PldbYBLxgsh7eny9t8PQcvTfnlpCCrphnxfK9R+a/tJrIxpDmHUTX5tdBecZDT8WkEYjHCG
xp+MkmjBSWsg9dUljCJ/2WquuHX0hdGFbUQ5MAazLqyFlS587A2RIyrOm3tggkkDofYwx4i1rRjH
1wXJbSkpHFy8UET6z39/KfHbSnQCEEr9bi1dL/y6XUMXV1kxZMPLhsiGSobeU2/Vc5AcCbyD2AbR
LF0w7Khyr87jm7Sy207B34Kf3R3idqz5Nl1jW5SCA31LIVnHwFUf4LP4kYEpLn4axh5BG63rznEn
oklPNRl4hbHzy0Tk/cWHRwWLBudyit9PiOFM0yDlTRcL9ig0SJu6iZ4ckKB4LX4xt5Pt3wncJwE2
6bdZPB392VTYg3lG6op5F1WeOVTHIk9Iibnt66EzXglNx57tfXsdECA1IrVgpcuLI8FcOrQvriVJ
YPDiwiqaExZg+nWAsJWs5g1LLqaEK/DQMySCrIIDD3fKfeEg+MN/N/Sw0znT5wUlvgnkhbuVcSF9
XkkkaznqeVwhBytNmj+cfr/dNoxjES0C7AobDeWvF78nEhw3/bx7GSpSSQkTlCCvMDWjkH0KFKyf
oW8VUXdp0xzL8P/vX683hYVQU7fK9Oo/HxDUWtBO2kG9bFCma1cm90veB6iq8ejQIy5X5A6foogz
Xvoffr+ORPt5bwpOfQ/+ROBSUPz2/XEryTJrQVIfe7HuqrKC+g2MFH+djNjqETvX8MDHWejNaiAH
XiC+DqyRoxHWkqZi681wZNC4Yc+BzB9GpJ3w4lEs6ZnAVs6Tw8paggnemD4GjphgQNYT19+6rSzE
M3rGgSVdB01z9ocKx/PQ7PrMO3TWjAQfEVDEqZHuEFImyP/+e1P/dlB5YIGOA2Cix/TWrxPfCbWG
3TK8fd6OKNoRl1e+Dasd2tX6PZ8TzjDPqxxWy+xhKfgyls0fG4BfC1Li1gLWAyMj3w5c+9eJW2RN
hYjnYvpYVp0Rix1nGb9jzHsMEtswYD3+91f/DZt1fV0BQBXTU7IQCO/nlYijuxejrcSi2o0wvN1b
JtM5Z2fNoFeUjDIJB9QlOnOkw36yZgjNWYdjWG6CUeBCpxjY/Glz/sZ0YGjHI9D1ILOB36+sdiq6
Wcoy+RiHsT5JZid3uO5zZmiUv2uBhgCRi0sZPc+knJBsAhNf7xmuNTd/wJh51DcvGAWP0VsE3XWb
GvrtrQclKqxywb4FzzeItT7vAqZPxPh5j9mBHreuBWhN7cwubL2ZanSba6VOq5c5uhmWBAk6VB7Y
9Qwz4/fSY1C3U74Z+fcYnHXmvI8NXwkCTxy9tYll6+lfqz4t6eKGsb7iHE2o61nLLS0+XtDjZmGj
C7qCd//9un+tBdj0DJUZyGM164XC/KXm6zsIZSFzgtetsywbvxtOMsXI7ERrOmMgKxTb+08FEXjw
TwcO4Xocc1TYhH9z8sCH+eXEM0d4mdi+2adOJJBQd0RTVaT4RmFo1cxhOlqfGqg0DT0I1GM4wcCD
lENClb0OQjzEezw4/Pwt490iAhT2lYwDUJ9trrONLAdJ74MrDWTIJsF2JmHb7tHlyuYB0dk4m/vS
T9BDcb+aehJbjUVPvG0BXFM8FmPfJczYaJrwHt7GLKSA6NGmO6iBgyhMcpIJdr0edL5vwJYsVFUb
0JnDxRrOCkyoxQgH2z1F2gnUifJshHZrf2VCXkh5nEXp+G/5EsFL3vmugXPkMRoW2DZ3tR0tCWrW
nl7ocTQZAeHjWyRaZ10JEsKzczGHVfRg6RuC9kCExohQIhpUOD+SScBUlbIpXVg/wJlLnN/MAxP7
+WK27JHp4IxRaqDLRDXMAhYQ/SfjL5ICxCT3rQOREkcwChLjI3k5JJ1iuBE2M14zADi2fyZ3pOCw
H2dCwijIlm4usIEd2tZ4DcaOcwpfTX1lRRjS+d/Ai6DvxkU01jjv4Qrp5Iem7kakn8s6SU49oER+
icBGiorQmClhD8OVTrjvnDnBPoySPsmcSwnu1jcfY/AXrV2pdZIQfPksS1FyZtJHFShEr/KvfTKN
5ntYYzF46VVjWbEOtCn6ZK9s7Jn8/TZ+7q6HRBpgrS6PTY6kIL8fAqXxvxV23WbyUAd1e2DwSjl5
UMYDQQ+L1IWQFjLyEIeeiwrGuDEKqKYAS83wfZ0Expi9GK+J741cot4MbA9PF4dT5jAZEqE/ldu0
iz/vMW5yiA4uYzZwHAHd7JfdzdbGlM1SAj/YJHWGXaHCWGYfcZ33GeyWVRLd4FceYk0JP6wicEnR
39uYVo0Fs3x8MKc0v5Mdp+BBge+RVtMpsNzeij8WRQ9lLHTLeHyw/bJt0fq43q3JM+jZzLZw4/w2
wAGoIMC9CDvkKX3Df0vOJeY58gnbxww5qwK2PfcAOikq/3RAapLP2ckR6Qit3raaD7RLqTzWwJ3F
vlkCClMlPXu8EE6DqbB0olChYYv9jnCkyY9R33f5ZN2FYaUeDZ/SYWeKmPXWlwioUXIKEjKIyCYM
RsgQs9OhDeCbVf49zUUVHkdgk4Avm/uvBfZiD33jDuOe2YP9xfLC9BZNVYv+q/ezR7Qp/aEB/0BD
TQxF3jVfvQSJvWHZ+WPhaorp0rkp6dc2foflAF6dMFm/r7mu7OCAZ9uSoo9BNdSa92BwxneSOp0z
A7ryMEfwqpVisfrolG74rhbYDU02KRWL/OgBvuxwYe5BmnFr7JbIRb5U+PMn1LkLOQyuK/eDRYDO
kNbqGW/+5oEsvgW2eyc+dIHhnIkGkkeZKT2KE6K6o5hCkuCivrcWVWgIyn+AlRffKCbyH00lID/b
QfIparvmZcZC8z4GP78gukQK2dete4CyawHcjcvRmzJMO8Mlmy6m0/V3EoO3J2m3SA7HJjvmmWuD
uw/Exri+NX9XwZi/1tCCnkvX7G5B2ZPH0TcxWsAyuT4WZbPcmTN+YsDGKCHwlX0O7GVGzQwdYZcj
YbnDB9n9RGhf8ylkLnOGt2HsB9FEN6LpFbcJ0S97yygNdwe3zr1xB696Vd0IRRzcmQHGPBhfYzuV
96EkZsuz7O7Vyj0b1VLjnHHHsB9sJzYOI36EP9AvyffYS8HwZpJO5EBSSbtE1jtBUMWNL+f8xknF
/LTYRvfgxa0648ExXJIx63YI8+a7QqUBNtWNdJ+h2gTTEaIOAlkfvb4BPnCnlDtjExFgG0DqffRP
gNYkxET03eJ6O5dzFhJtRw5QCwd8X6a5+dHlAD4aUx48Ia33iStJiRlyWr5AXHriY0DfSYkNb9ok
r1tWX/syE+mOCkreszTTPXbDmJoJG3Ng8Fm2TJBb9zFA1NcJM9Pb2m4Qo9E/XgTHyYuUqBK4M6s3
sKhlB7E6+wqZOy3QDFTTcy3Gah8p7E8QgFV4NI0DZpblWFTvHKglPtD8gzCbiCcIg8XGe9c2yJUw
cPkWC86qeY/5+x6/tPyFGRtUZy6b3QIT6NxDAcXSxalevTGtiQUjBAsrESyIkz5GWqimgYyusv3b
wgDwMWE+eDTGEnUu9mkQrOMcD0ngjbcxY6A19fIvRHjdBUrmt6F13jxyxCCv5dPJIPdov4Q4TeNy
RrqMhbA6vA/diFAdFRXOnnENqTFdSXJ6QW80HOra5kpOjAybtYA4gNu8ciF9IkoyvzaGgTVYKDDs
wQjzbwMWJbYTTeqiKzDT4ru3VOIGpRlxJMtcf0Flo+NiuoHN5U4PseuMt33aZmpXeaI80AHXSLJd
cvdm4X1izlK/lFFtosxI8u7kzZhJ2VZbNocoMppbvxMkvpDxEPwwMICaQU5VR0dOGpd1TESbPtST
0wN+Ra06qFzgMhv6IYEin91yRFXVYr+G5jcdbmGqEYwlx+6C4LD9IJlCHHs7S9LTQD7whziHWrKr
gjLiC0nOElgAHyjbjReLIcYP6cwcP2Hq3MOHyNIdD968HeEKHwMHf0KAfrItpwWxoSPjT3lsEvgi
Ib0uO56CerXCTJyyyYJWmEZNcY5lkH5xqf5vfGNO3t3WaS9u1PkgJ/iGohyzcYWLiAHetcVYnphQ
1bepnVZ4aKGUqN08OmSpSr8HKkEINQXBS0MYENRpN74pyBzEaLztjuC08V25DApHkPmRD/4ta73y
Gx4QFQgHYy6ZO5zdtdMdm4BIJ/zlVXibu134mPqTe5xTgalhPSLuEAShHTJhiHtXYf3uK/MLGJx7
N+WTj7Og053H0NIeE+zdQ4qc5fPi2gnkNSExk8i78AbNXPPRA6tk4pLnKTZDho3JWys/VM003OBs
uFxMTrPziEfcjcvvRgE0uHiWBQMGf7IKjeI0ZaS0nfM4SLIfWOuAL9dt5DGIWNKAjjJfLI0tpEut
gTYv92icCJRwaEZSKHJUkXYY4xjwROoblJetA1X1QEO8wRNbL9SORKY6H3oiUzWOwYECM2Zt0VCV
JfQ6uGIz4T92Oikv3E9FPC7pm1+wlpE5QWLmr4gV+6a40q2SNuRZ3pB5NIQQmKovyf628FRZ3iY8
++u/IhGW6OHXaR3RbUPgUPYTgHUJcWpyv7E3Nd44GR2z7H1bQss4zP0w4G5QIvpAiIftOyh2rIjw
Ydd51SN5lN3Q7+KQ9L0jbrN5cjTaxiHMxCDU682Iqjn4YTLjjG7hXFrlne3mlHgGBN3xhImhql5c
HCqzz4S2y04Bc7Qy/cA0OrKsvVI5er87ANpJeGcwqbjGYgFOBGydEQbofOyGCKl64dS53NEgxio5
RWPGxbWjSRct8BqGbQ/F2uxmYYGxYE8Ma3KArcZ/Dq8Tk3pZ1IxNcZuW3Q8YM3mPHS62GeL7v8Mq
olbyh1EIFd/OJmoqPE+kOkd55JTFvnPzxftKQeanxz4be3ThKAir541WWi6WHk+YCm+dt7VDDhXK
OnoQnYTko5rFbHfl/JvzqNuFSZQaVMsVVu3W41oapyaaM+Y5KyuozEeXLJlAnwIv26hp41GFkVt4
3hEHBlE1WGRmLAkUhyE9vVUUGk13ensh6G0JjHaOz0wCFL8zHRzadSJoAAew8aRoz/EQAue+lv1V
4Wg2MqJtLkpcJ67dPBMm8IASuy6KeljBusNn4qpZSxt7mTQzTapLMPbl+5ho26aXtY9QU6WZ2Zrn
Mf2LKNYpxp3yQhekPP9irrCsn5R6TaJaIOF6t36anFSd9lSt0H9LS8cPX9vzbrD0j22IYiCKkMMn
mKxL4g9iMC6FOzgpKJnPo0EmHUL/wgpykI38p8Mcrsnu6IvrAYh5ZFKhbvEYisk+sk2dNXDsIVKy
T1fSdQXXsIVakkzBlaWKFJTNCGioP2oE+MebmiPLgM8Gx0BqHbfILbjTpSv045F1wGo71wnxNBci
YnmMfevq+YxnBjwQREsa+e6wnAFWQaYKknQM0IGSdFtNsQTWjoJK+KweL1veoJ4Cq9QhSTDBhWad
WflOQnlvoeePCwDNmSCffoYpuj6r2rWnycST1hhsxmeg7byxlSc92PaSuD8MmScuQmeHmsg8ZjUK
aHnBDe66fKpGQ0ckC3jXN+JqtYpYX9M2A0ThHTB5LyO5oAYYEnTg/iWiYCnEfZa7quiI7GJyhWwS
U+SelKla40d0FnpmSDiQNWXncoSFRO0T5c1MNcj4mI+CfR7RSJjsBzP/90haFN0lhSlLr55BJ97n
ddLZ43Dsy73Jqo1LDUzV7idGhnq+3DHMwdQxzegcHjBcmQIMqCN8zDhC5k5/bStz9djHq4dBy+Dc
MDGJLGP+gqSZ+UH7LmcTIQuS0pTjv/AwTgWusvHR5lOMzJ1J3UD+xiII0zmcuQT6efqScSyYH00o
KIrTOUyy8tQjMBm+0LWlXytNkxlJgAut/IOZFHh07ianYR+2Db5Rb8mCr9996sFOPDX0Y97LepZ0
XqPnzPJ6w3RxaaRfDTGgq9thQgHkaug8kPd109WkWOhvWbt6toZRpUbNSrwa+LJ20XFQbMPbvIOH
TtV7bd5RcrEkca7XFA4IMiBwOxAaD/AuSIWdPzTsWvFl9BksfZPY3nJ0iE43+o0NKxsn+OsRslLS
VhSoxbaL286ri0RjBMq1uw/lLKPyq7IZZfRYtfd4fexmF0aQ1sTq82iDLLPrv8DB0R+nMEDVz3MZ
hLMOu3QV/eAV/1XEstTv6yPCTE+VWAxFwYwnYET7OH3204ofabX4miVcZVdy43IdJ68Y5Xpj56Ev
eFLV5Orb3g5gZmJhDqDCH5KdpgeQmIFxqK1n9HbNz34GzBrms/OjJUp6xB5PZ6m+hPTr/P/VilMP
bsxjtWdfM2ILGBz2dIgbki0+rkcZzJqMPbGhoNjcM25sVwBFj1GN7mmcG33QlF2r/2JfjwC2EaqT
+r23SVBNyVrHwxR39GnWO1UNTKH6p4hBAx+/KRl2IHqfKAKSHcCP5hevywTYTP8NWSv95VcuDZRd
ff0sI+0651dlT4QbZINdTlD214PYM42ZfbAISw/QLARwGn3ErJEPF4azfl3reulcpCPpOUuxp8Ae
G/XY8ubhWsURMxGazufAnhJol3pe5pmHw6soZ46TesrQAV0GD79r8wg0qGueuDA5+2YVmnybitsH
F1yLUGVOeiSxeoGv89p/+RhzpGeiQwi3LzuNQXrVB103j5+YetFvL9uD3rO8SU0mJl27ifVx442R
vp6xtdGkJl/6usLTjMjpBWHElWvEMNCAT7nAIKX47Tn2H5rrHecu+dA3N5HO5uyPCaKHorgF/gzq
5myRXRdUz1XoTROTba9k8Z9B+XM82SwfNGe4JZx+gFWCI6Oms/cuPM0w2OVOkRI8hEZOk2kWD0RZ
Mv9s9C5HdKdXq2dKJ1H7oiKX51tbWBIo22nckiAwYQ44cZ8sa9ajApMRMk/GKeH5vcsh1ERzJBp6
4s00x+EfXkH5+OJdrxyjaK/39xXkj2lA+XDY56AmaVd6wDaAYGqpHyCWzroCUATOUwTlg+B1blP1
9fLizz1Hm9txWnWHbbiHiX6FkbDBsFaqG0B+hk649k0uHw37Xd6P25mL4Qgs1Qu3OAwGLeVhHGtE
RI+QumlNcUJNJoIyNmIvIzstsQwDPzTsT9gSLgURXutO3pbxuqGrZOic6AF/n2kh8ARelKy/tNY0
4gaDmmGYDzWKHb7FVuk46/vHcdV3unco+9fldR24xKTOsLTJfcL37Oj5LdbFd6bb6FM3gRhLYTZ5
7sBWUDhcTS/pWoWbdaQZ19sDzJtMkzHFWOibSfb4ETJ1jRJYHYigGaKLg1rZAm0Q6NoBQzpm20ys
W/JyvbxJWC7JlYzTEzMS+S9NXOnDAUGsvqgarlJ+YlnQqsIOqFz9MwgumvjB22DIaOEnJIeNE0Gv
rzeBMpFFgke6Jq3LS45cu3UeJUUf6s4qM/TPJJpL/3+xLDFd3ecZhiC4tkGq5UeTWhNDf+xKeih5
qbw5bmDgd1RHTHUmGyYylouFZ4A4V8uIncpaRm9D+qqBSBdcBsNJ/fbw7+QLNRfvhfyOa1FA0cIH
k9cyeL0Rh3DQl7chwH9w9Awg8+AN1ZZ6uj4jZlFwzWc3t5uveS40GWYrdwFhGl4gs62kv8hmbllI
25ppsPvgYBghLfOHXdRA/zwHYcSM4ZwyT8wfksGpKMeoyvS2meyIfRAUpt5k23OFIqh3SoiAgw8y
RZ3evebIcSIQzftebx6mBiJvuV/vNqB0TaSbASPHo++YSyUPGTFC8Ce2NbN1HrBVrw1Iy7QYB5Pr
sU++jT48caG43qKlb/KptjZphu7TWoeqSBvmH2tHSlqDniN2WdLxzNZLftvTCBrX705PnJ3qdTA3
Wz76id2AfGvIT9JMeWTbgW0Uoyap8uVTeNWb/K1UWcI66DMwhvnsr1wljA70qbuN/NwZXQpjxfVq
W0fMpKzrK2c7srP1bO/NpOcPMzzveD5Flkn+bZ0/p/gjqnM/LphoXtS1+g4yd+GXGMpB+nOXpBYn
37HH3pEvsz7odcmFVIY8o/WPcAzV9Y1/daq3zVLfnf++zd7Wl1vctPrlmyQ3UjlAJeeuX/DyYkc7
PeU9lRTxrILc3wQH+t28hEEOwujg3Kt2MZMtYHwgJzJNt7W+vgenC/RLN0XLLd8Esf7oWH9xA24l
93aR44Ct+7Uwn/RdvP0b8IF+RRvlgIZQX9BWK3BHOy6BGwuoCuumqFulv/+/VMKk03d/Pg16uVZ4
1fAREkxieAQNrEtdMYO18Ps26cj2kTs1AQE0+C3zvzlJkyxvWA/rl+gIhnyUUNcSCJquXurrPeCt
gAYY5VWUtiwIAE6tU+tnb84T2cko9F2tDaC104vWXFtSzdDleZOUoTuxTYU5WL7GUcJ5xM71DvO+
bISGAbwB1WjoJ/0y5lU4iXGr1rxspMUy8DXDZWt6F1Hozmzj5PZYgfINepjy/EzdrunPcq1htmqR
/AuYkAdN/pFEB0YjBKbdtrfov6jGUUTow7+7VmwraBM7AQjmXoAOkuyMJznhNzc0o1dsaF3JpcGy
pUm6zu/HydbzyLXY3a5uxOVUmW5DzBx9SIIAijJsZeKuTMkaVIMF412hEftKvWVMoIu8tYpq3ZFj
qVwr/dhVmlmXrSdFnvWDAhulvImMW2vVodllS//Tx0j29OG9cuUccUXL1rW+PTsjcSZ+8Qq3bDtu
rTWn9Epun1fS6iZcdbqZWQSovy6foghd6HuV17T8PgeZfr0r3GWm6gqTrXfoxhcm43CoKPDwZyFG
GnvXPn/0+8Jcxn1tTqFF1aPbGZk1muWwltrMFFoWj1ifnLMEJCXApzYbiRF2r29Cfxx1GWvZhR4U
b/iccLLrvogszWG+flgu8lnzv2JERW9OmOnDe6NAANzo831tBYL1lN8etbas5yUkoFi8dd9rNZfG
n8h5nB4C4ETcv71Vgm3Z1PLiAGY3cce5aye+2OSaibvtAIISreuSFf9aGyBjgjjwgEjDEmDEvTPK
YLtEytZO65zZ1rX9/YmUbaflddOZzIZMCtZOP6LWyV3MSpnvFSEGWtANdTuwIZpbS08vpi+V7d9M
uJ78le3NkiKhXyDblC5xXQ4bhIkeeW6aN+jE0HfxP2clb5CLirPOt6EwY/GTYPjOI2UKd6WqXBfy
SjpDidjx8Kr1rAKvpIqlThQ6htNo2/O6UxoCWduHkuNbvtC2l/NTUcMAJYd1clhlkC+1Rgoavf+/
t+MqaNiI1C0aUA6DFN/q1Dp6Sbs0w62lSmqVExTtZkDSYcQt33E79/xR6vtgCkp969WuqcuexlO6
wlHXGi1mv3L+bXiKpKnTZWUz6K26tUqYxeuyAQsrrWTYDiuftD/+sIkK3ZxWa+UmRaBZ80kJ3iMv
NpRI/g1hGSblXKTI2hRV5tUNIbdrLeWzRJB0E3z8CDOu4/ZpW7QMNJjeZGhFJJNl/YVib57M5gwH
OLDmAxid5t8Vlu+wL2HG8S+ebv55fGwSvUiv4HggYQu/O4th8a3YxJqbP16BwxUW2Ei1+XUT+RnQ
P01p7eoyozGx7gbrgeest2BJQC712mgo/lHjVsrz7NtRF8mobjQPCLx04euKpdFLYStMhhVgX9ZK
aiOGUzlef6YJdQgUci1rqtLXZ6qB9J2MaiQXcJv2DlMbgITFA2W6GUXnUzpuvaTDWJiPstYH1rXF
73urtOMj6TJul7+CLuvCHG6WXgKBCcNSwhNjMAIYigo+iGB5oHOCDnAFLRLywmr+Ynctzlxopnzv
tWcm0fuKkOXIKOUuhWHD4b4xrbZN4cclQ4YQTJfd5yLu5MHAUdW1X0tID++nqZLZZ2fmDtlQFGdX
AGK9ADahTojReH8kF7FJsW5dD6kNcjZX8NiDo8krTNaqL5j8iiEGQgjdDFRLqvvQSZYaUxh7J3ax
7ByrFks2I4E2SkdJOJc13S4W8g9qJq8s+uUB+616Eo9dGIdtqLHSJcK96sfUmNRQJz+v7OxDl8Ou
8c6J7Q2CRE4S5HoseHyoV9TuzdL3+8zr5voH+huSTg/Yhi75I622VRw8hUdG/1eLgoLwGARzSQYa
tCyOfyQJPc/Py+Ar76DRKOuhzfyqvhtqSFHJOSzoxJ/nZOidSzVXsnirWEb/CIOx7lvh9eFw8rJ2
Ya6ZlRgbBzHUqVs51v1nU9WNfPQtJ8LgbODzwaJy2jmT59wOjFkcyZRxSaqMk/55alhbp5KUSfOs
JHEbd/aSDYdcZjbMIGn71AUxxy90EzeU864ToegP5jjB/3JawmgbMXgSpIb+DkfwparGg4Lc5Z06
xnr9LiTnT94FabGYzcltw64DAwwQ8KUntxgNVKCpNPoHA/ZwQfx5Yc+EUaWMACdjR9rqmDsI9czK
IUDKMqTH9HBpyEmGZp61BJ4ywm7caS9TFEFEd+G55NFqcj54B5Nt4BxwETTFPflqZJLuCDQZ/PAW
u8a0w8husMxJW+xZxfhUSK9svkp825oP4ZCI8c6y/F6eZne2K6SUhXmTZllJOpXXDE8K2aPCRhDO
wkNYtNK4E3Lo1beAQ1l9U6bnZWCchtvNX8oFvlN+RFk7uMOu7REHggybgf/uFbhgGBAV/8IOl/HV
vzi2cmKGRCwRPdoQXNxJB9boLSmr2nfkF0FmNku86Sfq8E1cswKHPtHLxj3MGNt7hiTDk9k1LvGT
Djz2nHIGSjBDqHQuhXsTM3qp5l3Zm6Cocj2WDUgsbFW1XhRbobyW+Pb1KMJALhj+CkDaaQ7WEknG
2KvP5+wq+rVXCdbK3wztEAx4ciDEPzAJpIRaf0i2zi85/XRtvv4Uy7o6nqC9YhyxzTJQII4BO4x9
EM0kiGpZ3XbhrJDnOiKNHLu+ns24tOpA20Bv/F4CZad7v8wMBCX2sohP0VA3ZvA0EaJiBMe8syg3
09TXLRL+h4X80aImkxUjNV2I/k/PposjvCw53doA/+WPnQqi6j3tci/6PmJxRNSmOZjlS0fKgvxn
HW+u33becKdWe3+MBnGAl3QeUxBmUZidzTAIa13UTfl8lKCLpL6iF40n5+CQIcI3yte5V3qtSmK+
JFkUI+YqaXUvSBYPzvPUQc2MTBvJ6FNt9TGBfxjWdKhmCJJNCqyNpTW2lBR9lT95DikGn3sKD/y6
PIiUA9lrOXjB0elyHLG+2oWdYbwu2yKN5UA0BD/er2+g+ljhcJeAXnmDsefCT2Ro4ieZxqiu97Ua
MBOdSlOoY9/UWM9CmrKNfU3HKR/VhBXmjiYI//VhFEF+SimLTqIbk+IcdjP0JEjeRLti9WK/5qZR
m48tg8IDyjH8edui+DvvUvHWBYraww76b1w+HeHOizkfo1BE3QHmIb8U0+XuDhARZmwzqPEH7s9L
fENfJz8koJiYyw/ObYBp/7EfQzZiB77sflfYb1SHFmV1Q55yMX1rXChlu4AAtpS8uF6917Gym/sZ
DtDBB0x5bUTQ3JHG6N4jWHHITCAsfT7ZoqwfPTFl7zPK6ydON7z8hc63SMvS+ZSoxrjxI8554cp5
uLGJVGrQLTiO+QXNF6daoWT3F2VIfNvy8osGH//e8Q8xXM+LDfr9HQx6unXiOIH10YQmSd9JwsPL
VWu/M4LIxYNNm1fBZR4zMvQYaNe7pklByC2CecmtodLb4UwuvYsQS0oCKRslgwxmt4QllDCQCAB1
zJ3L/A4eRZEQ1mjjxW9nZv0AxZppceUXNsGDNEjM7Wp58csUO3nLGe+zKLY+B6b0v/RkBH5Lk7y/
hfnoPI2TxSoLvegUKsxz67pwb+2xzYN9B24/7bAZbW4ty5Z/c7dxMwxLm/9tWG51SmL2Ha3ep770
ks943jbYqYzZc2WG5amzu/AshDmdHGcyv9ilnbxFqfD2IiQAZzSW6EOSwd3xR7tgEttj9WxUXv1Y
uQ5Hamok+CyHZlmfye1Nv0/SsF7boE0mElDM5hvcV8zQYDYCALqJtuVWeczJEilr2tfNGO3QaM1M
qrFRfSSPrmmPZm+X5WEIKweiKREnZ9/zx69ZSC92qGJMRW03GiCGTO5dFgninrnj75aYEAYcjsSr
VdXFqc8inI/KKcQKu4zhRHbjGF3gbvbxkXNJvgb9HN/LGrnGUVHBvZAkOn63VUfaajIETOSdTLXN
gS/ivDpatv9sTsiXmERnuJereIoe+LXFro0jco+GrvxWGM4sPpJ5hGUN/8cp0POBf1LuzK94zVXR
jWkMXv8pnCEziYdgnAgMOdJ+L6H3UWDdijsg/lcDJPpz4SYQenF6YICqXTn7xO5BMWRkkb9KPA/F
bNaV09OSkxmL7Aka/gV6DmlK4Gi59T7PHUabOImPgXiLBxgd/c632G2cLTaQMZUd/i/lk2naJa7u
MEaJci8P+Wx44eJgC4zUNntK8yWHSdTpQdeS3kJX5n4vGsyPiSfv/YfJzEwm0RLl3f04x4x2qwGT
lDP52suz7BrM+M1ctM9pppMr95iEJTj/TRWUtF1mMmC/mdGqScIMmBUd0ER085lztzYvLIPCec76
Qix/lD3/zBPGbMl1hAO84ENSwbPlFy5+7dWzJWBy3TgWyuz3rUHsuOH+pGf/hZGs7Z1cAc8QVQuE
FqgtP6tLbEUkWOTL6Xk2zHDCWjTCdal4wxSpzLHl/J98vOdVDPp/fRvxWfn5a9kwnm22gYN+xkZs
8Kug1Z0WkpCR0uEEz5Sp3uU4nnAAJUKRCQ7u7w4TbvB2ZyO8y0luAWaMlZUJxtu9/ocqIslf3EaK
jkmWwetqNDBYzqz/3tW4S0SYOIo9g0H8KlF3uJ73xbN7hz/LUBfRgWFDoudDfefCrLtzEaFCWu9G
Thb70DMa4W8iiVv4GAE4ivFqsYE0upX1/fDGeZct03HI4EbCozTchuCXdP2gBlgwX8yfbP0/R7Hp
F48JduQs/XJsBD9eEYSlvx4NzGTCsHPakN+5Gn5VGBo10Uk0cRji67s+iJF6YZr/4pQIfHdvW11v
Ok84tg3pfFtCf/P6E/tIuPWdN7WYlb3E2JzwBSqX4Yh7JIEp4Zmlbalb+iSkSKh2Vj3AjruZzUz3
dQO6Xa+8EVOr3OQoGAvh0eIyBSvIUBDAsPYhIVqgz+/jeqx5YQuC3pSAIeR/Cw73rpda2Qm3/ILo
JmZc2mEiIdeZqU9EJeR9iYpAf5TUqQS+TeRfal3H9g7Yvq3+kcqldvqwgVehSSYG0o98bBN1BB1f
HOcRGj+OxfuQjhezUye3FopQo4n151tw58B/0wohF0YX3W7zyo1Jf2XsOkYasNbEq8Q5YOquoeAA
3SHfXAqJqdu6hAwUkrwYu7LC3jhGHW0A8RGYYjXJEX/qmofoWqplheKXS8LdTR4xPqoOm3ER3aNl
RrepaTr+dIOBH05Oh7g3/DZ+MAcbp7wd8S3Qa884nA+9/6jMepqSj4xmSyY1tkc0hrFT2LPwNJTf
M7K84B7GyrykiuEfigDCPvhvgzOHJKKnqrPu29WKDac/pJIPU5fV4sbIwik+xrbbeulTBi+Qz9in
QvG//mE/X6Vn/yv6FgjykSqxqx0XVYOHLc/Phwe/HXvKiTSHAQWg2zCLtx3D+X+cndeuHEmWZX+l
ke9e41oMOush5I2Iq0leihcHyWS61tq/fpaFGWuSlwDZM0Chq1lkKHdzE+fsvTa9fhT+5aYpqxnL
qNW7FNXJFBd0QKoWolrsS2DoEg+GU8AoqUwBOjTdGmfAiwYu0Y8+TCFDh/qF5WoBLnBJSsloFblH
snyQJW7RrpRdtcPZrJWAv+2YLdhprjudqzsCoqI3BjtSfJ4CsqLDoUlJ1DHlSTQHgua6SoSsw1vw
72LcB65NunPC/n8f2yiFgZOb5D4do0nLoHdR/GVri9S7tjDt+OEiTmzEVAqMS953gmejiHJNWubQ
3zZo6gLGckonPST+ka9S95fcMCwA9OqFi5k3JCaEPSO2YMs0eksD638lRmXHnrX3C84r3lS+V72U
yKpHcqtmyylG/EAaox6yo7R2xkT+8ZWkR0aRIDHWCNojhaqwfViJMHKA2oZZDTGxTAmo4VtaErtT
dXFSFRd2xHMFitxdhGlUeUe7NQq1pN9qxSDKLsydRRU9uC4+LkZnHYw90CDlG1WUwtTpiNx+pOfl
GM0NFh1BTTKbRVQ9MTdbbbhzRkgWqDOA2PByBVskPlGYVhvyTbiJiiil/GNmjU2SxhwNa4/wgDiE
FssOrHHTj50hTrh7s3M43J3KDOMiWt7oCrIJGHKLBStYA6R3/vWT8KNXFzaEbsGe5nPA6HmGaQlr
3T8orK1whGZRsN5HuMcoXdZXfoDUH6r2g+JjKNHHrz/+R3csH29SSmK4Ut4JHGqFrx7Dkf5yVdj+
fK/66EpwpUyysssfJYWoBuI/Eg+VKj3+T6ACpvi0f04KPJDg5hzDsi3s99ZrByMIFk80HFNumz0s
aI16Bil70oTZQNe2A5lVxE6PdVXxrASTcKXFCU1lyFxSLaFGK+in0EsfY7YThbuJeR2Pa0B3hudO
lh5wCwp32kCLKPk8VH5UjM9ZVoolTSG/EhZgt9hHTNzs3n991QGfvPqlLEawUJjPwaiBqXntzLVp
TmO07aOHMqpgme3ZjvhldWArwrDfd6AneC4odoiVBt2pi31RTuFBFdcFEZYdK1hxMv0mc4h/04dh
uO05K5QHuPopr+VxmUFpW6D5iWIVDU3VD5DdnyFHMeHslC5Lals9GwwpVM6gEJ+qVBNGmIpKMwdO
mizbTsMyvOwpXokr5Q+teBN3qCESbLIuNmhkmD01mcIuMvEQsnhQ2i1lkzIFcgC4DrSxwTOMDEn0
UpspFc1NbdKFPkRJOxEHUX9Kdab4B6ZH0+k2JVCE5dZEDENV29e0lgU8H/MraHeOrAUROEeWZNjQ
+8VPfVC6Mtl+1qcYssOThQAqe4ODlCa09PzOBb0FeiQCkymGdmYRXjCgya2KfSAB6Vl/FRiSdtBN
bLq4DfVFmpRV4QuDo2g9+AX5ONV5nFjvyNccCcN8qrTMj6eZ2A3gFcMlWgsh4OjSQChXpCLf1uur
XitHu4sQQ8oJlLaxbej+ZDedkUeIUpXytJ9N0UyWDf20svPgpgzoVS/nVPa51Rf2GkPIXfrWFzDw
bvHFNM5BUPTGcrMLPZLzyjxvRSOqWghjdDiHa+TpptQNhgdHLyGGH32KF7l5IG/epm83ZbZo2eCH
iPhei7x4Q0kZxXvKkmyOBhKNhoUsH5NEMxoJZUXIfXXqUVPzBKYR1ZSItJ6pjtqTidohPsXw0dnY
1ZTF+QAl49E1m+yaIyt+w35wCeg1fBlrnmUOU4keEZj6ovpSahfjW2NJc3DxwpIvZlQsqgQAyYtp
ahB42r0/GASnH5jSfSZ4onjFFlC93NSHjg6qxV/ayRYvQlQ9hF4LYDCQQkjLc0UrR7XG+lkAhbZz
j2rrmcyZmfqxFD2oRheLJENM/UH1mGAbiLve2zPCKSWAV9SsjMyjSL8xTH8lxBSlbY05ALGjr7+p
Iadk7KEds4VLHrqm4ChWGud66+JEBj3ErVJgq4dRT0pv9DZ1ExkaOYxS/RvJG0bLVwwy2cEJaiBg
9P6GnGrEsunkWBvQ457I4eoKH/+DaCUtVAQIc2WdV7uEXPb4ZdWSgFgmpANUn8Rpth123vANtksy
wM+NWdJp2NMDm8h9Vr/YmdqarOp5mGEw3xNQJ1qUOP+zntquOwzll/w6jUw8lswHrP31jA0tWT06
46idozX0Md2xa5mPXhyRJ7BJ9CLOzrWp2U29yys9GoP7nkMoY7KnMsA0lPpug7JqkjQQbUGswOPt
MBZhMMj+tCwO6z05WtTXFJhrHPWrqArYB1sJpT9g4RL9OIMJBaZYGTRipl6mQfQRlcIuawehadUy
Ah3oxPMb+RLq6q291vGTo7rRh9Nad/4jPEgnwoYgfQ9Szz1d95lFWItXIsUZDDaYdHvI5aqMHKkS
lPBwRIVYaC2ZfnTNTD+t3+CZXXlBxj6Dlnc2DJE3nJEMCImIQMHwvUNaOjyRWdgKoYkiUammulXm
xkIN0p2DzzZO+OzONjPkp5veXZqIoOqOtHDvyZjj0R3TrXrMJm0KhbAxmdoV/9xmTtvEyB8pf8Xw
B9DbXJ/l0Uf+WYgwbzGCLbcT+thEmhKAeOugt1uTo5v+HQDtrZD8zIzqdyw0tPUYCBFWRehbnxzI
nfGIWSB8LUGu1TgDak6slUJBlOH8YCqI+LVMIbLT0SYYI7ILgeBClRMGaF69p8ao0Vcjqw/E36nt
uC1FPRp1djLMCAUmWu9l8Twfp5wUb6jvo4Q3UppCupRdW8/qfg1SrW7gY+VcTBlAExN2DH5OhDcQ
CGT3Bzp7QEDuFLKWHmkjpknJsR3rWAzQqaSpaD1XAT5OhzY+CO1vkRCdfgkTQSpDp4ece75ySmKp
MUdPKuaYTuo9mZ6vF5mpn4a2n1Kmn26LgpZYelPPnHP1/ei5+DW2TofeaDq60hlRS+09ocwIE3Lq
AVgVgrXyhaPtajNTP1DpES0pKqMnIBrrUjakphgp7VLiErVchlJU55iBzdVXM3YxTEKKo1/BiJiJ
xAakkRYLlJW6UBm4YK5LoiKvUvNR9m1pzYkDSy5bH8qoM8gFUokasFiL/YuSRCUtHn84TXAYeCRU
xaDJalHYccpRqBMip78qelx0azzmKPD5Vcr6RidLNI8zOQOuV1BMe9UVK1XQamOfZtR53gInvhlo
MvkHU/OFRsCRfiO1m0/NSBgKqPEiVDanK4KykHo15WHJQUOw7HtuLuTUyo4jtd4JCYShc+qYNfX5
bMIahZ6pfrcaROpifJfLoDYWN0cKnlUrXP18NQkHHo+htenZiLnpLiLjt2AbY4BOJy7eBGd7IrGS
63eY5OavHMgzDe4Wx0yL6jL3teblt06L3Ys2rtOE0zfQO0yWuzxEeWNzsmo895PN/8heVtbQmjG0
rG6ftfSVvE3ZO6K6FbHz51VUtUUpzfcNUb9gXPi8LBzErTEjn8JQZ/m08jZr0aJ62Iy+N/EhjOqW
YoVdhWUf3OErTkX9CtUe79g6ufivwE5A6QK8scP5szXSbvg0AbjmhymZHlVkviJYMr5ubw0csFEo
s9M0SbQ3s5qUwETU6azWF3W6bp3FyJVlIzYQHX9QhaJIlgHrthYPJVmcojZJn1vIWX99nnh9mkBX
AngFuBCHJk5z19PGPw6Rcd62WDUq635KWGYqHgiPQO2dFITYctx15rRWCczfMbVSouXFuPv1t/jp
LAneMYCO51L/4q68psB4eqy5ttaZd/7VKaUenSxmNCBQvZ5r03kUOxAlVyykGyOWO6Nff5lXSBrT
AM4HYwhljUEqCPSZH8/VaVj1TeeE413szMIYNo/ssphhrnJU5Q1BfQBd4PjrD/7pXjj06w2LXT5l
cYMa148fbPY+mSmBPdw5csH1sGfDBFfotsFu4BiqvcCYDAEOtkju23/9NV7/fgoLYnb3DC4CB+nX
lEI6a2MXYdS/Iw5DVi1jofOnhC1UdBz7hSFEneV//cnGjxlLINcQDNBYsUGw0RXwXp9tsW5FQKZD
7TaW7pPcCzn3kALZ1C121atTS8mgZukLGvxGzMdKjWOjKw3fGjUCit/Bp14PUdPwuBYOhYrAAJb0
utzhImUB3Rbqt+qErVTl/dWVKIeoNFV81wlKX44j/Ta/uU6vqx0miLjAJp3AANIW8J1+HCmti5Hf
sekX06GyV2DRUhqGcm7Un5eob+wBC3Dv6Z/zzBXlaMNqiYVuiDPOom1ArCrTShV5Ab4aZ8zRrPyO
zPm6OOUGyC3I07RctM70CF59Qz3UyTtoVvt2Knx/jd9bTtvX2Qm+iA0ViPmcCc0jYaz4YHKFqMnM
YxqwyemjGQXD/ezBHZj2JcUVb/hOXJpybF+klglK2Cf2apj9lRuI1hYZyodfX+XXjyN8D9vxTdeE
w+LYP8FFmTVHKPiBd6dkneqQXEM9YRqWZgv/6g0k+Qk9p0GYMJf611/C+RHH6vDxFjfb95iOoLn+
hGNlZRtFRXq5S7HNsdSMTVf57V0wBnn4Es2zBrWn1xaEXE8r8zv3NZOJYYmkKGXQy+z73nOWOjti
ydbRjoR9lH2ONdLMsZ66nTGCifQHdpzJ0V5oYHNUiARCayJZkgoZ5Vm6UUhixWKkNqNNQXWNsBvd
EyR3VfGtonlErcZ6jLL+S+A6AZXQlsqQeJ2stjEkKt5ymIg/QoXoY5LKWKqhC1VIqBoTOUCmC+AD
Y9r32VSpCc/FLKm9ifzASWA2WaPXjnvq5FYnwn2zNKY0PGYL0vyjPjZaHfEL4mEojpm0ZkV+JzRA
uRnHsb73HLZm9U7HB9D357aJIe3uOdTH+suv757x0xgif4N5Q3dQq+Hme72WeD6zNLr85E5Vumv5
89nJcL47UybEWUS40pQHdCKlMtuRfHNVUmxkzlMmCVo6UZhcvZV2MJdUipPUzy5orVXv9BnK0IRw
1HfD3zVSX/dRXZqoIOJE34VMU/M1bNcix40itt7ecrapnfIr3rvYKg9ShayCjRQbDeUTZn+0MsIr
J6fteEQdo//u6XhVC/UgVLrkjLiBa3gUgF91rEdk4q1Hq+3WWzWa6tQ2w8KKdtp89Xv+f+0OPB2F
s2PRTfZEftgVaPePDRM9EwRQqVPcqoai2sw1cqtGsF3CvpFWOmi335R+X0+pTAGY/AOf5jul95+2
atnYCGDjVN8mceox0RScw9xP3z8/9wBEP3pBJzpvoQHv7nf5HT99vkUZCS2eKLLbKAVeTellvsSk
HBvxRbH6JyYEcbz6IUakMBzhk2ikKfrXT9NPX4DbjCjYhbHL9p/p+cdVz6WS6JKx150h6F5nD/t6
3lKLX4QaVszLDof45Oig7fXe//rzxQ/8Z4/BR4nJvkTwQDli/rQgZPNkk40ULZeUyWV96/sD1LC4
c0PO+3zpVusOrkl61W8Gufl6V8ROkHk0gEDKzpAx9+p3Z441WmtRtReiLuJmuPfsulpegqJN15Nq
ppeZUVnve6MVXW26NeLko/QbSWimohTapANnmM4D0LtuyW6g+nNozULMzapbT39DzPD0JgvGEA4k
YTYaLZYWNGSIgat3dFWFIuLXl/X1zgosNgPbZjHg5C7Wuh9va4jeaYYekV76YAQ1skHUnWTehpy6
NmtAUmSjg59LhpE4CxXzLwOpLiNoByRyg/ubm+y8vslca26zL74Vra3XR5EpR6CN8iy9SDlqcjW1
yZ2drAj9+sf//HHMXDRyEN95Osvzq3ubJvBWgnF1zpHgen757kXORzawvRS0/+YDX6U3co2pOaG8
4Un2HZ3w2Fcf2XXhLCgazVmZmSRrYI6wpwLomETbRQS7jfklXpBEGijqXeBL9+aA4DM/kNoV6u0F
okZGVU0VrlTChxPpwk4j3aPz1bwszUdgDxDvEmVI1Mijsw59jl+Xd6Wn4QiiBVEt4SK6GbW06LLK
ewxhRZ2IRWo9qSBXgau0kimrmTOMwjHgJYVopPcxXVdn5w9S8FtOohiUQgqmSleFcL2eEnlgwmgF
L6gbC5ErUowYnl48IxHbuu+7lXZMVh0NakO3Z4t/FFVQInswY6kJd9/qleJwRKKF8Oq0hLXwIepQ
UEWlQ4VqrAfxk3h++GR5HbrUFaVj1JmiqKL4GWidheFKSY7liSIXR8AvC+C27uC3mh31m6nV2sU9
dgVJHMEpbVYS0OQ5XdcnaC4YYydMnwcnIvPtUV4sdVhR03EKOZyTnKqhqLpxBUhtfVE9ZEpcV7v/
VYQty4TUWUTJ8Mqe1ktHX9JjSFzNYmwlKledBH0zEBfTa0ZhuFFtMbgQInQyudYb5RWQL1Jbaru0
E/spxxU6wjmh2GWzq6GiVf/N7tJPN1A/0vmzFErT48+TfhNxuQkUKaCAppTJkutwLQ1hv9KkKxV9
QFseah6rwD0TLD4FF0iN3fA2JbSQbBpKzc4a7OS2JBDo5vIAmbEraI2RVxdZ8Elsm5oR/MTiM8Kn
xNv21N5JjR/1Wri+FMxGclRwlWkREH2AzOPGNcCNWvsqz4ji2PA/Uczqs1R3jsqJXlJSCJBGGkR0
fFhlgRvrd289RJk75ctO1WNVAx8LtahBqopkOIAj/gIFAJP9hmSOzL5vdYg9ePfXIVvfScuR1WBD
+lZg6iO/MU7X2HmRVmzarMPwlWKGYb/QHx2HB/Jai9o8ALzSlhfPXnGNPgA3EvZkB+M1DbHMmdYO
jHG6Gl2+62RLUBWLibsTfmmouMKurzATHqVLBitnZdfg5FanFYV9jxbUelB9YWZDIeRfiwCHw5Pn
Z71GG0IWW5UpspWzgNrABYtrJ+9RpxvpkxzWgzvzyGbXB3eEYdWAwx19s6v2uN/FMJR961Cj9H1T
ayZQhe0olT3yqJ6RUsTAlM7B1DRTR4fBTNDiuqtBElAuViwmBcdyU6CB7R4frjNQzcsxUqAzbcPx
3susaELopTjO5Ryz2KpfKoeYv7gYCpSzSFrwFEBKPuqZH/jaeziVo7UP5NSl2kDKeyUfnP4KmNGv
dW51mb47kVNguviSpWVYFtCp+tFHVDVcyVVRRiobajhzD/mqkf4y9+wuMD6iN+QBwtXR9G/qwkR9
W1nOWFDNlfVu2axw/VmMRqzlGCOPCrSzzuQr0KjmygTRTjZUlFnTlkVvBc8KqGUzHQqZYPNFJc8q
o1uLzokJHugsjghJrdFjQ9TbGyN24jsnqdwVz52cKJMy9JlEi7lyGHdZFesZ+tpAIwtyE2g2goVG
Yh8m+X5XyElrLYv/jtBq7u4mxEWPbZkMLwO9tzpiylvzfWxfZ72Oq8Akr5x/cqY0r+JYw2+FHIlF
VqwCiiknO7nffY9Xr6xyr0YQcNeXcXDFv1arhGq7ShaJmh5kkVERApS9TRkUWxQtjMsSUl+eR2Dj
kmR9CRoNYjaiNw7Aw7bUWsF9MaRxX5pgAOPZ7NKJ3hPHr1ieg79nLl3NMv8ZbHgV4920II0HQY5x
n39vyUO/6tCUFOL5/tJHrW6QLq2zJjjqNXlOcX8hG1HLnO317GkmfxXdEVU3yaorY7qTeKZFmo9w
6dELuLPYZtC3UP7ZXs4rNa4pFq1BNCO1PZpER69oePei7cU+nd7Oh1r6l3E0LmKbIP9kSLzHLD9d
7t2QloiDg5IlZWyVGEcZE6pYjIeSwUcWldCWeDKVgxNnYdylmr/otw2WK7ouNb6cTy2pKvH7iD4j
yG9KDNq3PMUPJqO/cmlSVf2pGhkaC6IqaUsYgKTplCm0UgK7zZERa8nYlYBmjUb8CwE8FOrCKCgz
66C5aAArLAJXP3BnX8FCdj2JBhY1Yzv3t0RwhFG5cykADt1+0HXSYfe9BNbLYRtY12A8tRNQyz0J
vswAp6QxB5SABJevZbCNGkwA8RZrtKWthxxLAANB+ijVhKw2jmqgS8eRkS1ib6FadQCO8DarE6Ii
GylRRaCRsgfjTBLZ1B53kJsqJfcxTUsoT6CaCAMxWUNi1pF8LKc0HTZahMqLeRap/8CAWTs3nt/0
tCJ7qJkyrKOVItXQ5DRXbVIDJB15jVfHm5IhKIa3rd6R/SHvCBlN1EYL6bBWMiGJvMIzKKxeOksB
36qjXcmzINcj6UDTrhSyWM5OcvPUyu2hYhepJmAkW66SziibgGp4SmupRCa4ckMqizyd3NmiO3aJ
cx9jDLioLRGncCWZ5KkZnVKwNjzoieaLmFo5mhW1IJXPXCoEzgIRNlpoO9sOGZF38vuyqRJsUaFr
fynkza6uBKM+JaaPaL0YudmT5eqi62uNUdSNb8NoLJ2KLAJhlct9TyiDOAKI3rMUd2jp1avsyO4k
FZoiR1MGYcOE9Gazm96qduzSOYBgD0lI7gueS8kHpL8tNtWp1E8ZbC+4/00HoaJ61KfEMhAgSbKe
Kyle8iKpZwzZ/NoOO99P1tw9qWKFFk19ZmwjnG+xu2nS8VpsZpXMMOKNTEbYkHR6ejRspb7Nyh1E
QOJzgDdsvCXK4fmpL/3d5z9rYiwaLMmMHHWRVfQQK3TV2FuhPIrn+06qSaDWg/3ZcwiZq3pnY3Du
0o+/Pt69rlEEvumRyEDXyvEJWH1dpFsdd66SqMzPRV4jzlaAVkWlWWQnS7Fm/p8+2EKKiKWDzhmd
B5pXr0txeWb1jV+t8TnN48b/snBS8BD510SCEo3YaHNR7ksoC0zzv/7ga9nnH2UZyuMcaH2bvhld
D0IkXkWVaJpvtbx7fFNOS+3bJ4qSvRudA0JPkXDT7R48/4gRuTWQVKxD3OXl1k4Wi3hVlzW1NW+z
K22v1wsf+yLQgmGqH3/9JV/rUxGlQqQyOD7APtF/zuBdED54Xj1aR6Ubk8q0WeWXt6kol+r+XOfa
AUNVHXsp1Drf89/M/VjX9bHKZ3RtGxPkgfamrRKtirbop9AabwqGgVXsbZn23sRFnmOPSnKtRKXq
tGCNNzE7VSveFwCrKdrLp8W5VtSvP/N/fZ3/d/StUm6b7t//zZ+/VjW8lyjuX/3x38dv1f3n4lv3
3+JV//lXP77m32+rgv/88p/cJV/bqgNL+vpf/fC+fLr6drvP/ecf/rAvRbD90/CtXZ6/4Y7or9+B
3yH+5f/0L//r2/Vd3i71tz//+EoWcy/eLUqq8g/1V6e//vyDG/uP8SDeX/2luBJ//vEmr8bPWULB
Xb7bf17y7XPX//mHaf4L6AiWK6oyHgPY5M2ggPM3hvsvH5E3qYMOEm+afRS4y6rt4z//sIN/0Sum
bW6wGho2nbY//quryCHhr7x/IU+meU25lm6lrbt/fP/pP9zC/3tLfzBQ8Rz9UBNDLMXbiPRsx6Il
TGf4VZm965aszfN63IYtDsiPYVyR7VMG+ojCbASKsa3hzXXwkd0E/oLl5H/5ODV51oydNw7VzZRk
C9gxtKbdVstNnsbQSj8tY1KeQuR6H6GaDHhGjeADSNv5BX+RtW319a1TO5wXnGXYdXNdvF211jlO
YzBvF8vLvuV9nV5GEuI+TN64Pqdtilx4jG4Lf9Vu9CYjyqwdy68mDOzdVM7jSz120BkbR3sK6167
rZFIR0COO/KPvam4IUYA80Hjtme7L7+0+svIb8iiT3nsHZLU/jql5WOQPcb2Sx2GxRPA+2bvWMV4
WqNu6w4TLt/IKt7YXTI/TPqQEAtRmf29VxvOl2gZzefBq9YnL43dD+WiZ+zWfLM4Yitabop0cp9S
tLqnYHT7MybUfOM4fn+uLYLOnADqxKx5W31I/ZuwsrNNU+fuoY10lxNj1dxMqP4+BKNp34d2YzDr
7sh1mY6j7esHxDD6ho7/eg+54N3gYdjYaA2B1XtXj+dbq6mnC7uJFStVRhybHcW3g9OFx9DNtyiZ
vhrw4QCSGPNj6TnzHSXa8jbMoP2GkESBsyePvlUbO0xC80FHF/c0ZcGLmYTxFnOSf0FBz0/IkWAS
ggDYEGzcrja6MzseOnCt/RcCVveUQHdA7la+1WCj3wX4mDfEJSPUdNzydjbreguHKHo/rcxplLqQ
eLmd+47q6Uf4Ls6j1ofhVuNwcktlHmZ1kszUI5ag3uA0tY9L2XwNU4C001JYlDRW7WzGRbi3Wqsi
BeHF7eol2jpp++RSQ7qbrH7ajkH/dx2YqETzejAeCgi9UAGr/m7me+21Zuh2brnql3UGRMtl6PNn
PyqHLTKV4gYvQnkc16HdLEvE/ejn/sWYvOllHrlwdOz091a3vnNokl90r4guI0erM5lZIw5vbdqx
PeeABx+/QLe59afG3tQ00JetiUf1HE6VeUAKZH+qrak5dvESUDaq9bs1bmZM9sl6HKvG3NuLGz6k
ld/c1YFP7ETfpLjL4TV/hGy63DhGPjxUpWfnm3GZjd3YL+91XrJd5ySKToXVFxvaCfZNuPTeTZ4Q
QzI2jvcA/M6ttn0WVC8kSFMdhZMhiP/L3lxNMDWz6Z1RRbj4qFfsCUkSvitQbeeIQJeLOYo4BRyS
X3tClXHHG+uuaSPjnR1Z7SkMUVhRO/LLc5tj2eV0bh2iNCPpoNdpK5fptoBltCf87nkmzYqMCsp7
fzF6PoOhElWkeTjHU1XtaAyjOl3KDrogKShdvZbH2BZxRnoVHebV/bQCvx/2+qIF+2XSDB6RNCZQ
t2kE4jM4TU5GJ8Vrin6zrm62IxaQGSjTKHTFa/dQTnX7pgDAShO3gtaB93lvElB7cWC6XkLTxvyH
9/ity4p7saJWA3tnoFRDQ0v9KDS10wBkZQPJDRX9NNhEZ4DgrCjFboI5It7P6OqDE+fNxTdr842W
mOY+yu1bc63uUJklH03XfyYJ+KOWdANOwcykLaTVtzGVqROesTcrqNk9eJKHmGhW0tHbcpPzSBOl
PuNinsZhB++IQILGB6O5eKSsaFPE96kExHLKbkO2MVs9sr0vdrYs72ZyeHW2Gt4biNvZumn16BKG
obNPh4m9OQvRLUk4Ns8EeGaeM2bfqh710+Lqj5GRfknMGxuF134BcqUN9qdIu3Fd6CNuZQJIybzD
XOMAsU27OhDRc4tHj2iAhs6+SJ3Qnk1Qyw+WDxxgqq1Tpk17BKI1Rot22Oh91O+yZKz3cWsgkKin
9tTiUwAoOb3XMLnsddLbyEHYljrZWpt89bfgIh9pdJMe6mk7ixSaS2SY5WkgFw5/bonlZ+3eUH94
WAwX7rQzmnuoYMX9kGnjIzSO6D0+YTgUpvapa7AbzpHjP5KnYh1IlwczH34AXE4XdOpv2sUMzpMd
3Li2f9Yds3/jrenBwDJx1CZEmn1z6CONAICA/w9z51LvdXJlQDI01YG62Bmwyd9Wmj5Coc72baOF
m2WOPutBVO8p9Br3hF3VZ9ywDfQoh5Ir6sKvHGlSDPo8p6lb9+QUN5sIY8ytluk9mkicPhvkM9z9
pf4btfbHuB6jPa0b861WttFBJ9wk6+fpWwKQCX6IEd9AucxvVlNzPibUTm8ppXt7zfUW9vb2hRAf
f18BPmHHyVw1J6NDRHA4n1IfJ1+0Zs2tXw93aLaWs1cE7BGMJx6yg+HGyD9o91FjW+8NP0sfhjzb
4FzsjX1ljtZpWSdE6mAfaIOMfn6cR3vQD24dG/ChqvhvDCTjOzrW9U1uo0P2Vku/r6b8U9WZ1hG2
vXdyu8k6uXH79xjn+cHHZ0+8VVD5b7Ia60pJj2yLXTO6aH6nHbve6+wNQfPZjuOD84wb276PgqF+
9G3X20R9uRxJdC2eYX/rx4kS9nlY+/AOkZN7aJqhPq1LXl1iI1xOWjJF23nqwMC3qfZOH2PS16pp
OizIUwGDrAkRDNQsSUmPkhTOuF9330iYg79DuDeq02Zath7rxJcsFBR8rbfPQVkFYI61/gUx+PCY
jgmwjX6Z/gJQVWUbGgrRBbNUdFekmb+nr7CNaNJ5Zm4JncaNQ2XokOd6c9L7pT545rCD5v+GbD/7
L8IWuLAs2adct4rb0epBmBA9sw/10qDB5ee4XUXogm5p4cOcLs5NwyZrF5OpdjPmfvQJGCFbPR9r
WXAhne/ievMGudfBbfQDfratVWP0yLArZwnK+7S8aYP0MtCIpX3B5D1RGz3EaX5H9vU2wTZ5JhPN
3hBm3u2sHA4MaZe3lV/Yh6YjvGQAsAV89mkZXe9pCN3iMEMdObjR8lXTtRNN5c3awaAXbKv+QjTI
xqiSIyqWHRXTj3PWWXvi7e5wvdz70bxiUFsuPcW3bcVAPnJweg/x8G4kCceuCjj5etth1qDx1/bb
sOg/gz6n5UTOx9GkQWJUjSga3mDMP+UL6E1kQdCTg68xx9cdaR7ZhmcEhwT7PhyHwTH2o/2QTV8a
7VNflzFHO/IA7og/cHbW2lKeCZbnZXGe/bA9uDNXcu4M65DDg0mH7B3o8PyAoa7Y+x47rgjy1ZLX
x6R8QMWEtG91jh3Uic1SFXRAuz7Z9ItegAgZ/2oNc9pZE9HDuI9r0nibzWL5O6R4hM1bZQHFKPxa
jQFR5+fFHO4Ktt1kJBjpXtOL5zZ0+f7jBXLqZuy5xmHeWzwwTDKxx9qYG9GmtmITZy62/MVGURYZ
bzPNowLq1LuVs8RDGPd/4W27zHEPAGwp3P3kxS+9be0zffhkQSAhYPivsY3+DhEAYCO7IVeK9Myx
PRKXlG8WoPNU3pOnMJyG7UqWz62mu/XBGtn4DuNwKxgfOxIhzpSVD7ARbEChQ7LvJvbWOTceVLTj
vwm415wGxm3tWtkhGt/HVo0X3jCal3WJDlDI72k1slia1IMr32V1Bo9QNcVmqZsXvIXndN6NM/Mp
yY390xyl6G4iHGt2dcbWNz9oazS9N8W0qY3boP5Cl+/tiDSKdpqR3Go8yT4bnbrjNs3DTds2b2sn
MamgCU1b4mznNE/vyaxpz5pBNhTBh+RTMuqCD3VTEmlUaObf+Zo6n/IZ70ylbeOlOLPb56ZW/b6J
OvrDLqK3ub7PGIacLWiVO7mdQDiNkA06jdd+G61gPURDk28rIg9c0yYHrfHWPcISFHZJqd1PLZlF
CD++8OvOuaZBluzdHQDP8UEfM/8dID94YwQX3HutE7IpWv19o5HXmfG2u9Yn0ikrhu69kXbT1gvG
h8IYjAMxGdVx7BsNRnWrb701KO6QJbjv/EzH/e669dGsvGrf45OzZr52wETn7xwDk0pqbhITDk3a
fx77fJMH/o5YgANMtuXWn2qwOf3Wtc37KkzOddIQLx2VyZn04eMyph+Xtid4sHcwLGYw50G+bUl+
yw4iFqyf/PsEjcqls8fmAO/JwMiEjcmZJoOHYD64eYXzZPiU6aN7AC1y1xFFs5l12zqNad7fdHCa
TkPjP7IEmMQ4hZd+6qt9XjXzezs0OFc007dyIDPFdyPsBn2I77Nko99qxCxEI0D/pp2PVWzdxUn3
3Dc5jAuzp+0f1TbPSfIhx6PXr/iSQf+34cNIXfZDt8DOCJlOd55md3sAfV/yJHG3vhXxu3LLOwRu
dIAi8dbOixcypZnKA/fv0QjegCp9ZjXclQndM57Tk09uF6EWrv4uZ5zDv7F5jvOF6ImpYNGFXQKL
iu9ZB621mfr1CaEuBdIy/2xGWc00tmg7Ag3YQPh9sifQwfzqcOQnqHPXJ6kgizlHkD+IuKp8pxlM
YZGPXjNy6uK94QZ7D/3huXNwvZAAxyrsM7Gm3otpUPjOA+ecwXVt8uA2Bv24GQJrPtVGDUl2ZVJd
Y+0ZUWC8X8EIUZfeM4GFO6zHwKdzJ9ljFvkYMvpYa9z8rq3cZY9j6WtvDi9sjB6GQg8fvXV9Mp3k
QlbURzNt7B15Sjdj4ZhUlMOQXUlqHGNDf29nEFVzugd8fzPcNy15d1lbvVS0pOgsxvqdBa9ow4Y3
P7LlrL/5SbGcO6sBDIVRhQNdXnC2d4a/aPf5jGJy66JNF+T+aUE++aHy/f7OQbdw9Jo8ikBWgfpL
68X7XBareWxxZJL7R2oWLp4i/KCto/V+XbqFUKhEu8AQnLYY4id0XAOEXysiQSQughNBDfU7c+AZ
Q/JgDQzDOYuYwNlgLgAuWaoWAoCCwnlfADG3D0OQfIjpb94OK7M0UXWmW/B/l+XebSzUf3VZvnMb
+9MABuYUpVVxbirT2Wa1b+6Iu+jZv4/4vSMz2poA0v4PdeexHDeyresnwgkkXAJTAFWsohdFiqIm
CJGiYBPeP/350GfH3WJRQUYP76wjpBYKiTQr//WbS3gt1rEcehnKvpJfMObCLpgg2SO7Xnpf2g78
lEbXrr114dTdGog0LKzuukeCnfmurv2corz/MvTe5qDX2781xZ0vXxdx5eFBct90cXnQ44KwF/zH
8ANhkfowyJrHdJz1A1EK+ZHFON6woHCVw32Vsm51S4Reloq+ChtFIpp1qAQO6b13U1tlP1Bo6ty8
WvtgJ0bGLOu0TVy3XkCASAnH406PNtXemQojRCeH0kueok4gdaeFfZUWeykkAQV1vSZfPFwmz6bW
yQNvFtVFoXXYz5md89zWprwQQ0ccaValWZBICU5N5+CAWoqFOJpmgWf7yjGO07FKdzVJLyYU6nrm
GxvznsSTdt8Mk3uR5zNGXGqc8IbWZLoS4SSHoCed6cZNamgsEhm8X0bdeFGktvPkLEonBrnvg2W0
i1A2eXOOs4QWtiRPH0k5AGROc6KgLSN7cKz4ZwN292WWy09bA/2rLEkcmJe0R5ugg7AgLT6YErYr
JJPW9gmtHWFEVH5V6MRD2JjqSlGhhKkORBetR2RkQCRrYJDXpRzyAdXIj03uLdfrfbqGYT0P4pcN
jH9Oke+FmrTXQ4pD78HeoPGkHPSj59nmU9lgkIpcONBL1flabFJVgqVptyUMdi+wZpWca3qXHiBU
keKjk7fhDa32DE8r3feVMZw5bVInu96zjIc8Uw4WTChlM81ju5KYnuCnY96tOkgSoHwWTHMb32oR
+ALHvRYK5baHRs7j7Sym5otl1PKR7aV49EY7vY+TSF7TLU/OyEA178hWZxMohAZyCdv0uKJ8/VY2
zrVhxRo/YS6nNVTY0XzN8ZhhBQlL86ivjLkM7DRT12KuzUfTxs0VKaxK8IKyuH5VONgdrbIRN7Np
TXJn4RFymROlIXGh0rIzKZfqNtbn6s4CsgETwPXyibxqjRzT1Mb/hnOLQFb2hK9EoNg5Zu2aLsCY
sK3ZmU6MiYyZOf6/bxvc1K/l1759fe2vftb/H0D+HjTV/+dD9g7xP+NFXl7/xPu3v/8fuB/k3rKF
t1FM9U1tBpz+H7jf+x+T4w0t4T8uR5Dt/wv3i//ZSKmu58FPJcpA/y/cb1r/4xKfzh85yFWAkYx/
Bfe/pflLQ6AxoV8MzZiehEUv8S0dF7tOir5NnhMR6HIezc564+lNctBmrwfha4drmqXjF7Bu7awf
hpT0o8o+/DFY/+lB/NlzeMuK/b/fAKyNmkMIi+bKScMBW8vJVIRuB8tgiUO16g0uw1p7US94G3/8
qO2f+m/38P8e5XIZMxxhMazOSfdwVlpnj7qn+a2sJWF0jQRsbzqAp0+e825cYTbrJq6WfCwHVc/J
gxCqupOr807VDGw2rNV8cC0XqnrRj871hIMscFTUoMhpytTtA52LkXYkhmd5se0luxrnWHuIyd/m
7uO0dRO4iJ/uc/yLxGGiHS+CZurN1Y8rkXQkMowkVDsSKtAOs1OPAmgyAQua3KmfZvSkwHOyTHc5
nMEmNHGfz6jhiKHqiFlie8vyrgoSVwL6GctsL2RnDBGS/NipL2hiEy9NTEwWBcOUQBajWVNb5zLV
uiT4ZNhOPw9CN27I7tb98nTrtLk7m0YRSU2PA+J1XpxmjvfRqOWfOCmJ0/nGQmQ5Oi58b50mtn3y
bQBuJsTiMG5Q4YqDFlvTxRLNVrCwWh5gpbc7odkLhxHhEwcvFuJmclVMeLMy/BxvvFDRj8OErqay
xPrB+2TuvG3qS4SxW2/Q0AlgoktoeCfKCwC6nvYbPw+asAsN2gGarjV9BHFq4XQVmXb/8aj/QxP4
c1XwRLYoAQRqsgg9fZNi/KFyIcrcTs2I5odRjemDUDlR1Ym+qkNcFc1LnFs1AerWqB6lkVB8m+44
PLue7qRYjaVcqeVkJ+eYp0ZqP5KiZwdFy+kTZEW9/HQj2gRntYFcy9e7LqHxXdfYw3/8Cn8ZM8uh
mbopZTg/t57qn28wrGUGZlwycXT1QCpKT0ZRnIZDb13Vhvfr44e9nz+bpSXiXXZgtKHeJnH4Y7iI
SywLnNY1HOnJ04qs1TpT6GVuSi0yLz9+lGWcrAg+DYpP0Ea6v7ppbH3fP58FvSjXHNyn/HJMCW+H
5+GlqAI9Z0d9py2HTfo1+JEnNlzBtuLX1W692zleoD6rkmYkEaXIsvaIzzP3KJIkf+i8Wd46mUyw
r8wb0wBSH3M8/4mgSUJEIMV1ORrzqz7OhEijU2mPNEPIOZ5oeNxWuEdaVKdzUuxGw+g1QkE7fQkm
eimaDxXeuO0tbFFu+EPny7Qu9vNsY6TD3Verz6uSMApf0RrcvEIqjLXjNNmsmeuFW1dCeOjZx+N3
wsT4ZzGx1l2PeWGxHdub2uaPbwXbFk2dQ0PGSqqoCYRRI7VwDW5sZIqPNghP0X4v5gIweDGXl7Xj
8r2OgrIQ7pxH92vJfs1FZ2/5IGb73FZe9L1TpXOLSBoBlgNHCEfmKTf2Gx/rF+7QM0T1xv3U2HRb
gydr1GNnpNEjHZOm/MlB3RdtPlK+caCUFTGb9lICy2lRRUZYB02tTCRNZIerd29DpussMVPtae0O
Yzp6fGOZFcTnjc45veHhwXRqM5w0zp9QQZT6zGbg9JTdJu2fv/VkB4vcFrX5tsFmuTmFIqNGh/CY
7T7+tuL0jGWnpBLatMeWDg/UPfm2XbuMoPzkY5LJvjw3jkn+X1Iv15adxA9VPMD8GdiqOQuLuQk0
U5vT0NDt4fbj3/FW0bRNMX7Gxr5CL8kUO3WcrdPZwcEBhg4+MTIgGGO6a9c2PtbzJC+VrabAaEs9
hI0I9lRi9vrJ89/vfZSBOANynCGkRlP/dopLGOz02KhpNLzDUKhlzaVN0KVvLWUOIl4K55NT+m8P
hAvrsge6Llqmk3GfSdnGUhcMykAjGJZ4Fx9wqWvJ5+2Ilu3pnH48wO+nE/o/TkPaiujLTftkv+2Z
Ogkxtlwzi2YMawES0jnuZ8fuX59iI3i0nU1kf1oJFzM6n2LirZLWsw54uLXb5ic/qXX/+hTHttDs
UySI07pwcksJU4F38bxmCeCGN6Gm86h/P2IS2qxkVTgmk+PtlFARW/VopXGQN9oaWs0a7ew+Lj5Z
gH97FwlDiJ1c2NiznmxJdqzI0Z3YkmQ9FCOZEmZxgNsz3338MlydTnY+NHp8FSxLHKaAcfL5dWMG
tQABDaacdlplzua+5q+e5VnugF+2iCMza8AGvTQ/ecETsuG2tE1kmNzMXCoyR3dPHs0KNps2YiMj
dMHc4fpFUEOjDfsiwTarQkMeVOQiBGs/lPvBIovUu6cgigKYDdUni24bzLf7PzED0nOd7Q7pGqcH
mT0bXZpYAFAMdv0T1rakkWMBaVjLfPHxgBvvzxoLwTNLHP852J2nkxQgswXjVpFfpav3jdXu4auY
DaMMuEZYJHeVJMPv00nXz21Co6TvFll0qcwKhIoQm+QbafUyulH8K3ezNSj0IjZ3zL0akrwIh3ZY
2ZTXtFeBZ3YZLbcRd2EyUfOo8zugRZp3rT72Ab0VxrHIPABxuCEHyx1hLXz8su/HFYtMG+qvjnKf
EngrwP4oEMifTKYlMjw/HimxQXxEoMX9cFhNR32yKt/vm7gCUMsZTCXpocZ8+yhuDsVsiT7yNVXr
r1O19Jca3gxcQ73fGPX1n9Q+798Mna2lY0NApbI5E7x9nGeTEbFOPG5ZVhdYC6cnv+8z4Wud0OUn
w3hi5rItFV5q4+Si1EY67Z6cQjh34Hi8BbMWRrv6tS7L897tiJzHUH0fraW+n+hMfFOFCzWu89qj
buZ6mAs7P378Qd9vFw6OBTArQRJwzD0VvJoYyI1Ww+SV41I/YmnRnaVz626Jxw0I+GCCQdIUt3ci
VfYn5fr7Id/2daTE7O3cX62TL5wvlsA3jSHH/cQKspVLfpe2TZBogKofv+bp5rstTCTZHsYvDne2
00NxiDAz7LRsCFQ2vKB+0cJIGvG/nEIW74LPLt/V3GyC9JP9T0inFs0wNkEmiZ6K8YTaL2QiQBew
q08e9c8V7c8Njq+FxzFPQSKN5N7dxvaPhZjldmWoSq+DelUjCcnSi86AvIGm4KvNk0/b1jahHix6
etQImqG4M0uNBB8C7e0wzlwvDaw+cbpgZmYNAXb/zSXJP9ACaT+PsAbaAW5jSfSlHvTwjB5HfDjg
rbZESd3SvMzrfVGpOv3XH4r3wrQCybvATeLde1kkuNNVrwnFVf1h1jQvrEZRfPKUf+IaTobP8ri/
O3ArNv+Ak+HDRBudTgFbAXu65mkuErIlwKC0jKufPd2MmFjA8PLGAeVMWbGfjxpbQUJa/XezUFAg
F5hEfo7uZr/grLzrsOEI6smqXSTTlUZOChm6RdBYk7JDrVRbINcQbU1BEwY+mk+S4YJBU/gTfTzR
35X5TAxCVyRgDRs0x8vJm3nks2P+mWGJWmT3AiOEn900OJS3qTy3OouDeLaNu7lW6X2UjM2lgz3d
zce/4f1iY7mxzHg+Dq4s7rdzc1AFAvmIiK2JFB3kK1HN7rHGn5wPf3kKReFW4eC5InFUevuUeOxp
41VlH4gmoStlGPYRvtNnLirvdmoAVomjC7UhvVWMJk7GM19hJYxiJpDZgDLXwND6PaSyOOAc6d6j
jcjDFm3tvPNSL3nGYQX7L92gMecNqO8+mbZiq0TfTtvtLOTMQMVCNsiGm/+56pE2eWtW2nNgGnd5
5Ac97bs4oKZcPnvS6W0RNQbbMvsKpT0w16mLFq3UUcUa8VTSq+zhcrXsVfkOwpU46NpE5jSxxrgM
WmmVUCmNAXNDZ1DSuNWH2Lj/l/OJOgNrE0pzBCIOc/rtW+tmSzp02hUozaP00uHsD0Fwx/3HTzmx
EiHShQdwRkjEJhio4Cf19jELBW0lETcEbm6Q4YRofw/S0v6yFSwsYDnvCo0OEvkWy4+orpwrlGvT
JmRXkM5BECBzzWMc5rQuzxa9l26wRtp6kZReco51YHfWza791SLrbBebhfPJctjm4Zupsf16m/YH
xQuQqHNSv6Q0ztxSb2iAEUALgJ3ovhkhVezs7jP48P00BGMDc+WSQQmjEy3ydqRm4rEievclfgRR
OWHVQFskiLvJ8yCyp8PvTtrdfMZpVNQ0MlPjgh6JAFWj2HM5b/T0GwR+C1dMoow/qSm8f06INwOB
+zunMOEXrFl2hpNTeFCD6ONYFXwyyF07I1pt8ECvWMV+LpA777gIuF/IYcta32LPf8r6cgvxyqX2
pNJFf+iHyni0UGN9xbK63c1eWeBOiYg39LRhehR6N9/z+Og+svFjD82W9rqBTxyxpcDTqT/j5n1v
RZ0W31ZdvsUkKg2yaWOZmXuO6o+UMMb1B7Z02m9ltkUTjIY9FDsPCsU3pHFz7ht1KY+d6L0XimC3
5kxBgI1AebWg66jKNMloSrAaTyh76GRgRvhMze6eRzQ8Fp/wa6w4USdrr6nRTF/XDHvMnaXHq+FP
jV3BgSKT7PuEhnTdlzIpfzR2N218cZGgYNcLAGzDaeW4F0RcvzTSK9Cfoxkcwgx00NmXNl6iiMu9
wqKHTww3s4xD8ZJgmiI9wna3f9jJNG0QW1J+s2hKYB4SOzri/7iArTYa28LJxj6CyDQmbnbImi1O
DTfJ1guUwbU/hNbpPXRluWhn8DXqu8GscHgk5gkmJz231udWSV2Ak0N+TepN/81k969Dwl7z1xpu
8Q83WbLLKiIeM4h1XHFCR63liz7DQTbUopajFaPhYp+unC5ss6a98MwS/UxTIVlueo3oOyhe6zct
Q5bjI+7UjGMHRXkIc6J2I9/oCpfO+EjiLESKST5X9jp/WYjY/WKj65t27iKMEcB3GH72gvnjV6Qd
xoHZt8VPZZeEaeNfsV6VOREbZ+Og99fgQuX3ZHKyxwbW+hDESwulqx7ow+2xnTK4tjsaOZ+QrWz3
goSDLOglAaNXFfzyOZxnwyEW1ItGqDWDUteeasgpW0uTY18vaHRfD4OplhBiDDR6bYkynNVkPxMX
6DZNj8tKx6vqzuqJnVERsBtWpgcpU3WDfIWVAFUPc5YJB+cyb6E3OoPjIHUBT78piOeSHBCdsA6j
WzqOT9QPNh82OclQJwD8wybPBDdWgozpm7kRBRNqPhK8jBKLVcKU2m3wynVX9aLXQ1wnVoLAlnTK
Qwte/QWcQKvZayqXM2zWqL+vU22kCaOy5HvV1r0MpnUdf6ioaN0Aem2T7NE/R1dTxMXnMoIh9DAa
fdJ+G0aEDWhmSLLbebk1dAFcekhEZuKWw66QdUaX0+YaHSSELi7BOKN6vgC2rh+gAUDWEKNhsiZX
o/5C4iG3cIqr5RVfNXmxRQEWZ9iPjPe5KlskXTVlND9HlU89FKLY72fZXcbwmXP+HaUdRWrLpwJD
vu9z7ZqzvxVPOs2JrGdhi96GULR6+f2A+sS6yBeHzMoaOtDlONVeclbkA20BFFjz4C+WRV5D3+lG
Fwqs4J+wgFgWX9bjcpvOFtRHVKeDdV7XhaGfGzp17IUexzZ91Gww99XsmhkmzHl5l/J5quNUazOh
uJxf5oVXerIKXN0dqZNbyxBh0xH/hzsJAh81F/W07/AdGYKkMcc2pCMAFZAkDg2Sd+YtXKIHJcI0
g/njiVhIuMw1DG5cDJNfc9ys8a5Emo2av5HnDnYVl4YJ7hcsWlQ/c2/ZFJ8grLdFPNZeSBOH+jZ3
lfESJ5iSBXBTNTdMSprtbJ3bBpuV7R6ZdGIG0JkydxfHAlUPkVRZRHiOTOqjnvSRwCKA2J4DGoj0
oe8NK9kMkunYyMgk85YtHPYeUZdwR1DWrfSJVVpAcU24mIXkO5fNHlNJJPSRQXTfbq6H7lfq6XEV
GMZkbixUp9cPc5Prza4x7fJOrs3yWpRyoz31vfkdr8KkCYbY5PCYOpIDgm42PPK6nbzDdL9dx1Cp
pSIgA671sNHixzwcOnxNb0u3TZ4HWbjTpe1x6B16V+/GwO4nWjapx7XQz7jsRmE2wC2CkunCQh7S
9fdaOdPX2dC4JBpweD2fGJQtlHoNY809G7Oh+brqmb0nwvoKQMn2l2i8kC2E2UbprNMU5/z4Wavl
M5aeZ2VM8yeL5pAwM3QyzryrLQ3XyeG+TOXt3Jf37sicoeXor+UNaownDCWOXP52U56/6mm2p9A9
2iNKLjrHle1cR45OJ9IrQleoUDGXXbsafMzzz2TifM0a9YhgPrDq7oIwguxrlaXX04K2yCmeMyl8
u62uVvFUDfd5DAPcfBE9IgMhjxb/QgeXqeiTHfYNe05WieO9m4ep1QpGFVbuakLITXpeA1ZsZP6I
E06uknTHoI70m0EroAYmIhnuopLAUAy5vflAy+ACQJS/axIzh1Fp7Bedrm7jSM6h3jRnqezuh1Ht
9ZiFMajqKpoKtl1YSYi3v2Ddfew1a+UNFRyg9pF6477TYKG6fTL90EvZHvRFnlXL+sNJ7F2DgUFs
2Bd8/zvTUA+2Vh3sdFx8XMvvIIt+yTAusPMHN74ybdVidet4MGgRcTDL+l09/c6b+FxyeYmUB6M2
7h9EHV9ZiVH72TytZ+aaHLsZbSXJll9VJ86mEQVYbcljq5sPUZf9FG0ZNEQChsVYn5WTsY/oFflV
UcLlM7/PmnErEiC0hCaLXulfjRS7Ci8qg9q1gaE1yI1t68D/Nc76KvlqJgMWSq4Zki6S+SpZIUgX
MT/j1lH291FMj1rz3ZzwJ9CylwzyewfZFsZ/ySqfLxHAEVmUUA+pm6iYh6DQxDGLhfnDTfnw81IG
pjbN5yIpwzhaLqZ1DnB4CSdD/1UxgXZNsf5KzR8TbffJXm6m2H4sWE/+gMyI1IdDPNgwHYXrjuBS
ThWz1qed7la/LEFWy4zJURmf2Q38cIgi3PL79snQyECr0vwWY/cDnot45MR6oK/DMwv/pkKNcKzI
Et8NyJooN+a7ocUlKTL7F9yHRtS+Wpb3vlAtRdK8GQVU5RWaBP2y1SO552B2HxOmjnXUJ/vKlNbB
XbqDHs3mwa0322N6xtK9bGwLDSGxDn5hateYNK0c2LAPK2IGI+qYM/zUf5UZBlmYvb9mhrqfXPEk
22SL/P05jo4GWbyupX6c4pnLpt1behSUKEAuc2XP3/AG034YED5+KaOIkV8KuSA4owaBfU2IOuJQ
EXtfPLc2Mt/mpkwNSYGFuRjJrSgUk8Y7dn1iVMTnLAtu+FBF0Qqje099fAhSSNK4gHzPcJaLgiVZ
0jIco9rrgjYZ82sCRhyxWxqAqcLczpbOiCt+Hql4r94UOW5o4q6FtKCtSInHr5G+Q62J0OpEekNm
cWoFilVBaisUGhkM7kYr8tgNnmfa08+6jkOF3yMwsnauGhfw9ipDplnVguChpcTXLJgMsxm5Wajm
nLtjtOx05C/CB72d2CPdvDJ93lr8VLpVfsG9d77D8wk/D5JlwO/Ra7ZTIIo8imB6rJMbNhiI/UqG
LPnRWyPBMLNZNV8kjt9z2BS5i3ocLzi2r16zA5R+i4vlRmed9+XcdMwe5L9hvWSUjXnSt+SwyxX6
cBXlqG+IcI647bRNo4KZw+XORVO1cg4mCF28bkfExMbhz03CbYbGGWHzTIOdBsKaKUPsWbQvNXIn
/opynTvPbkqFA6Pj9H7LcTL79VIROysJE1r2yQQOBv/eFb/JPzIVS60d8YVrihGlrubJAYWNCWZG
AAvV7WTk5OQkoFXjBdoKKF6LGM07s4DAcU3uxpZuS40md3SX4gtvS0EJTX1CVjRqg/07K3F5Qp4x
xI/WCJqBLLVInoWniXrn5H37TevFeFmhAeghGgxQ9e1oaHjttdN7vzO67Eq6iqPdyXq0PHksN6kp
gThVgNtj3AQ1Mlfmjld3tyu9yGZHEOH6UGRwnEIQheibRHH1jCu9gaSB5PqfiC88/nPQ6xsLdPsK
QY5QRzUiSwgF9347SJutPwc118MTKJvG+LxqlLfgzYiajhmKr5dPioR+ScxZ7x5AfHJCUx0vvcsn
oS60pqgeZV6P16AAvPyCdkahMS+0DamdJtcnWxfSvIsgEeIbrh7fbKTM1Bl5ZPxg8za8IBIrJ7s7
jJRvMLwBOysoyDDCozrGLWdMv8dzaY4IolM5Bq7CvMCfDXN41q0Yn5k2M1nYVlEjisnUtykvKrJ5
i61JC33GhkwRsRr9Ii7d78Ry5cJfFxi1qPPq6diZAgk3NAGF8ozU0sAcLEeEdhalX7S4G7xwQupZ
7FJnyG4iZ/JWn4Q5x4Tr3Y7XramII57acnrmnpFCTzHXvt/XY15dCdkkREgoLXmu+R++O7kJKUdv
XKMJ0Zu5wNwKcWPWkIruS0a7vxURoeurV9CzG8np+lk5UXUFb2EQgTdqsvI1Cu8XjcIZf0y1cjNA
C+aeqc5CrtFGLsBgO6T1EEaZgSWOO3EV2/e4O0i/tZCK7rUKzwqfbBzR7eqVEMxDXENJvKUb2RKh
Pq3DC1iI3oeuMr2vTjyVt/yz41MhKq7yOQyjr4lHmUuq6TDkvts1/W+xBbM2VdY99a0j4t3SbXsT
In4sxScSYx0fYMYbr7KpT9BOlUkB6X5BE9tWONwhsc5pGXheCuyxoIqowym1tNnPjLXPdli1pI/Y
1hWPZOSu7Bpy5s9wSG9pRznqptWKAm8tnLV6HzNx2PclUAHZWGptF9/s1XSZtlqS78aFxizkda7s
gRnPrJeRMuDoxlxquErUSNzpteu/JomLZDjaevtY1VbVAzkWUg8cZ0jO1zwqrWDWJuRNMmMC4HFJ
nEuYG8o5U9K+yDoFftKOWQLjqtQudG6p9F9s96rYbCZYuGJ4SeexLP2StjlSkpLKsdM18v2KQRvw
h2MnRe9nGv/87by9o1nCFQDVQ0Rlm8/DNypa1NmC9PCFxWLPnCoY790uSxnfx7rTPVSb4hcWpsIq
HcSCOdFkPQe3N4N3hDjQy36fYNFtBlhFeEfmXI4WQs015qgTGZwYM8NVP7MrVz8XGEF5BJ9L9FCZ
gyddOK1efJvATe8CI1sQJ4x9vng+6gfuIp1XjS6m51p/AXvBtHbEsDLbyTqSV7qVaYSfikY+NaVT
RuhZXP0n4QCrgTal1Z8Gp11fjWWsn6MYHclxnRt51U9OIn1ziqMvS5J6xlmBKOyrRiXRBEWXMsUi
zM2KMLNk3Jxxid4QLlPPXrFMEEyGpEmXcMKQSvNN6EPPBRsXJK+iwmrEwl03Dbt46PAP6If+zCxG
BG5Tt+LM5joDsnxnUBhcYGqLho28mewLcIClY9HcUMxCEV67s0bma5h3VnzTC9CwnauTQemTq2dq
O1xqkLdYDecXmfNxfGu3NZPB6YAg/dxLzTTIlnUw/EFb0XIlrSi+q36wfwmdQ4bzaTComc2aE1wD
xSc1GscIa3WqH1nuKZOAQAytl0Jbm8OglvwFkN65Mue8v66IKuP+TE3sADS20093ypurMfYAmZTu
/tPWR0V++Bi1ftcFwTxbdzCfoWkGXL9R3//sCBh4jyJrSFHMdGV2gcp3vuJy/AnF4W8PgdghYIry
DHo7bx8iRo9mcMntlKtnumsLBipXVfJJK1q8b2o6kJjhgGN1bbv0H06gW4sdH4MOD8fwvlS/kkx4
2ImXHlcRsrosVP/5RP53MbeG35El+6v1Yqu7VDUaZd8E/kgCO47nZae02n3Ejbucucm3JHE1SnIF
d/UqQsSqSFLnxmFxJY3aInmRaYKaqktLq95VrtU5R+A13fXtpcmfzKTQJI5R+TJf5bgguwHosEVJ
n9btHMiod3mGl+kyHHLcY6AQzf1V0svG2o35JL8KJPBY0A4jyjDS4wz9gg+6bYgmu5HfEzopQs/R
42/D4Bm/1yniApcl1mOXNunoR0PW/e7KtXtWPGQ40IWZ57DM4cYHqlXOK+x/kfmkos5NaLHpeo8j
Ck6a6UZvy8DTK6R5czlECMWcKX3qjbJ54rTtb3NOwyWUtlU8JkPPJWCpshqGCSWmsa86uoiXq7lQ
RhqxBfVVFJv+LSptpEJFYRXf2zSHvVC1tsyopdjiDxhK96SoczvWgnQdyQKtXe+XJdvqLl4gQexq
IvueZoz24FT0ayn2+jJRgBuYDEVQ60dsHfAZhIDhArX6CzT+R11Y0wO+F6MG8JiBcTWjI/ByADof
/YnGFBHeW8Srj1Ss4HOUqbi2ijKNdku5znEI06jIgnFIyq859Rd1JkXxJW+X/U7rkbqzX9So7brB
Sn9rg2qO8LFaanN8s++z2FyFn09uTH5m0fl53QLftZHFBb/3GgsXnlIWz6KTa5D29nj/8cIW22R/
08eAxLcps3Sb9cDiPumiVvmUuZmZ0gmfiaDFw9WOHl1oI9HOGMsVlURuiiGgqzV3t2IdcPURNq1d
n+BqaEMynzUOg3psSFgENPNbqOY3xuI692OH9o4iQKHFBIaMv62j7kyf9KH/acq9+fnw6DZiPqpo
NB24sb3dMxK0fSmj3wdKztw9Yndi+HuZt18tmhlPckIi3bpzd1fLdL7mHjo/1DOxLGdtTXCgb0BW
SdEUQCcDLNanQze6dX02FrX+uxnX9ipaI2ye8mLV432bjepH1I4Td/vCSBecbm3kWUJK+cCONnLz
rKP6Wo/10vPHtomu0kT0jyAWcepTbBYd3at5vlrz1nKDdF4cupzTWDxhKzf3R3vWZxVEZTM+q9pc
X4pqTkHMWEe0NUavfChiQHKOIsrFjyfBXzZeWvmwg+EpwNc/FTdwgSk1scD8Qt/WvHZl4T0nteg/
+Vbve9yUHhDmkU/hfk9q9UkrXYlmEsyaKohngOS9WFhAc+YOv7FwrAosUMlrRRCuV95+XTbpqQua
OOwsEWkX9bT1vD5+7XeaE/gf2/u68JKgEvB9304eA7eLFtC/Dlriw6/wmZHcCTrrEQdpPTSSQlzU
mWfemCX9RJrO5U4r1L0xzCDG4CTnjeXZ4dJ1gH4W1+uPf9z7Ruv22/hZiG+2dPGTQ2ouKxcFZV0H
i50K3yjbZG9X0V3pZvPu4yedJORsHWk4hfQwIfNCiYE09nYYoLxlRhvFNYXkhJZ/6Vr526ss7rC4
FcIGHKvQ3q76Veb0e4eJFBAJHD+twtX9uKO574+yJ5UrNpcd0bDluYsDOF5ewM9Va0QPn/zcv+xY
JuI7OBLY8nFobSP3BydphnFUcFBUAT7T6pASuOhLQlf2c9sZxyFN2j2HaRpmlJ7nDj9+x7VyOMdd
9dFTsYfbhdbf0ayIgbhM/colXdwkiNDCb7t2kZPPovlk4m91y5s9ivFFGwBpVYfPaJ2SjWocOaZ+
QsxVr5Xc4w0aB7FX8WUNB7tDPf3se25b9snz4N7DqNiI4Fs64tsBGnQNgE9gtOXgM3udUbDvKsvC
xkPZ7RHWnb1vhlW/m6RRB8DnOHVJfD3YONW/JMEzsWiRszETsgSp4nQO62JRs6R/Fdhi6F+1rIvQ
sE3l3gF3PyqcSD+hq21f/uTFoYlD8gMA5u03R8g3MyPS7aRdwFSQFJc3jtWV35UzysvJyrNPatW/
PQqSNQvUIhFGt054EFjYgjVONKtobVUWXhg6Wc4RxaFfpp73CWfk/f4MyGUzkM5mccRHfftelj3M
Jt57NWo3RJFuq6wwUWwIHy+sv7wSe6GgEcLg8W4no6fhZg4imNQcaCjDDXLNrtNS4DQoBufbx496
vyJsDgFvo1MhmkU/8/aFiA5txeKuKqin/+XsvHbcttoo+kQE2MstSUmj6c3j2DeE7bHZez9P/y/O
lUUJQ/hPgCBBkFAkD0/5vr3XToerqEnFUVLy6lhrNPnTBRD079dbZjYsplh3z65HnmRQ9RRWvJ7c
jMOI79ulz0aYgJPbD7HAXLcxe5/PUcaSz4U8XlFRy6y1/kOnjJbSsqJm+BY4WqvBS6La9Z3VKNYh
bVNq1X3YvcyKLWhGFGm2oU+58ICRlzjoW2iWKujKTh9wFRSVzpkg9/K4MO61MQn9Qq2b61CTaVBo
bHQ/f8BnonzdxLRJM0BlX80tW6sLgj+SI1tnUlN86VlcGf+RUnMIrsSf7HrsaGhuPN8L21aux73h
L7QNJJyrT6JMiqFX+6Ly/O/H59/Px+PB3XlXo+s/je7Gp/5x7jydVk6utfYnz6RbBfJyrZv9654L
HQ6HPy83TxuXOf/IT6+y2ojTwsplYKmVN7VfAUi7lOM2HtqZ7+7jJTEtAorms4NSfToqylEOW84q
lVfv2i/Tbe3Nj8OVcZPtJw+xhdf60wEtxpE2OGEej9Le+fb5KDmfYRa5KLRoZOnYabXV9SlcNLiZ
KyTBlOncKRjso6PG1b7phP3PT5NLOdjQGCBI1szV+CCAQJOauosxiajh15ZVkuXP+Vc1P9MySYg6
vO0lFw2z/OkDVeucDiaMZg5PcfZK5IXxPOsJ3b402tISnytuF6+LaqPGdAjFNORl/Py17RHmOOmz
UUOGmc3+ekJL4jUDxf4agUZGY0YGk5sDLk2wO+yTQo16P1YrcwP1fekVOg57d6Rni+Fx/SsqiVmW
F0k5Wul2tOLGo54Ub04TyRuL+fn3wFqOjw1HL8YXFqXT+8UZlQDB59yfQPE7or4VmPe2hczLmDv9
uE2FMQl1AEsqcvDVZZDB2OpgtamXSlh9vHZQy6ea453qS32d/9ImlTCtfm7eyi6FI2unufwtrmT7
BXhu9AIPTL2lIyJQjQIKQsuTLdINg85T51bB6OzDsgbq8vl3dOHRUIzkUIBNHpvj+tG0CQ0mlDpL
oayl8roYKa2yqjdewDJlr58MHRFslJxBMDOsXnUvO60y03ihkT3kt4FZWE8EPrQ7zuHJlwZgtYYY
YGo3BtilezOJwWZuV8knWsd1kksrOSTCJ54R9cbRqa3KJ8Yj37i3S1+TiqUBJwVzBAvJ6uYgvdDC
As0FrEZPVE6khGV44FsSihW52TpszqtI3QWkVWCfKgUiZDsBFexUs9xuzMsXvilVc3A4qnxZKuv2
6UiX4rRVPsTObB1BhsLi9BBxzgdbbSL/n0eOigmHN8oUzJ+r0V4D0nPyOML6a0yQYAGb78wRt/nn
V7mw0PAKF2uFihKFuX61vwuhIiIWRTKWz3UD/MtMf8yUwxoYRo58pNoPB0xk1W6Sgskr6rjxB+xB
+DCq0qMLad0QVzHddajTvQqdVuwSKCHfYppHedk4oPAI3rymD1D5tVTWfj7Qjfn8Fi68E06XLB6U
DNlkrP2NGnrVSYERCFrKsvZFg3gRkdUNjcN/18AjOVepXXE45KjEh3b6+jHtDgalXCZ2TbDHFwMa
L0zL1YPEUfEpIfblqIqoeUobYR5R7NOylArn/vP7Pbeq8CvgJpjgvNG+Wwvm/u/lpTJJowxtSsuk
0ZhgNlHn3hnlrFOiCtrKl+zoTzNFGhI3qKuSOsZPzEH6+2RPgJkZAvyldvy2zDEDl5l+bARuUAB8
0LEJPmC5R14yDTiI6FInWRbvBnmRCuZ18jbNSrExAi/MXR92Asy2mG/gdpzeTaDUHEqVmQ+p1OY3
Wib2C+fFAbimnewUeXS+gEaINp7hhTGDI1bGTWgvuwFzNeqzkmxWQOGxB5YDCUivJLdtX6PJsyN5
Y39PHjt3sJqdiaukdmV/yPDXxTS62GmUR4nkTjVSHSjKA/TCKKJUDQQR5Zo8lDTnW6yIYBbyNH2N
U+GANdbqpyJqHbQGmj+TdXbb9EXMhxoD3vMLRSSvwsR5Qt8sQyDaLwLhXZ2MWXvACKxAawtKzbgO
Acb8UNNS+VGZQvtZUsfKd1I3q/cDgnmJZoBhYj4mUBI9VtPmUD+UUkb0Nk35lznO4WGToKqZrqWp
0mMXKWPiKb2T3eNwNf+T0sK6KdPKQIQdyNN9WguqhoNdK/cozUFN64MqRR7c5up3b/YlAY+5WqLV
nq2WLDEg3Jlb9Yn52neG8pV4yuo/jUJrvThlq/lZsuwi2MMHh71r5bV03Y0V3U1msuTacaKZRgy9
4+cMBrTu4uHXAsRAYzOQdSgk46FMQYzsQr1TU3cwQjQrVKGvafTRzq1BRt9FnKQB+rSiCnwSz1q+
JnskXESKZH71cty0KetqkrXPodhGOydHhOXh7EcFaDoFNT9DDT8SA0DeAwyx4gfC1gzIhHMLudRp
x/m+N2diqWZS9WqXgPkaYDFE9rcmyMPZp7/d/DDLHJ5GwxqX7KwMoxiZeQX/V6eYhOqzwWtu0V7Z
kp+JRo7cPCAyHK9Yp8Z7KdNpWjC6KoTUejVMnj11ojsAUECjiE5elL6CW+Z6dMgM9avKHr5AZ0G3
JVEwqf1xSqpjZgRWfptPAwSrnBazm1KQeaf9I4RXt3Kc+WlnRndDH5vlDmNAf5fVzqweWlReqOkm
GX016lb7d0QTjXfLrd1alaxWOz3rHcYq/GBI4u2wEHinWs5Aqkslqgi9mnTYqan9TpVoSq8bdW7A
PkPP942+WtCYWTgZO1saxTd4j/3kdfIwxn5MXREdQsH+2o2KGDWuOiH9RK9gU/wcDSd8kLtZYxDr
gVbgXwTb5FUqDdFdKZvZL2YU6gp1mRaSCzKbR12aytAdpDjsCGVK1anaC1yPBOpWbV1fkSFQ2Ii6
2zbxaFjXYp+bo17R7ykH80rQYaAT1yqVxsiP0MEzEInmnaNSuxGDpBPMJ6fz9wbg+nBtqBXhc1JK
qPmu/6jdw+CrKldoToS1GQgg/cMGdqdXR2EKh3KYGhPfplJW93aPnP7gINFOrtI8GFHKVJKl+mkT
W8VRVANK4ZDPd94ljT2+hFYZ6lesUrrlxk083pbI878OLFjk2adls0tZJNF05U4t+2hLK2UnhWav
PTh9CmorJh4dH0YcvsedXLyOJSR532oVo7zV25GJspF7Bkti0sHb2YPeowdvguCnDlH4rbVS1Ub9
Mlq/azZodG6GNh13gN6j21GJS/nbYFO7dxWZ2jDmhMD5hiYyQBw0JI8GWp0vEhv65ygfKU/IYwqC
HZ544Ul2JtBsGJ1ynfR5s1CQzfB9xl7/BYlF+fb5WnuhWGJRasfCi7pKho202vAhk6Kk146ZNwxN
Ij/jXcorr+0VpUQuA2oTCGwYPY70yb9JkWZeSwMO54OjhzUxA0hjkXKLeGPx+ljgTxcUqjdYHeHN
UVynAni6ZJYRYYgTkCvkIK3+ZaYxgkrEkI0bsyxq5h4yjn6NfVZpCFoAbGHBUgACqzEERq+XtfyH
Ecnzf0Dwtdmb56j48flDu3AuwC1Px57ePafCde3CwEVs5ILaAS4J28vYnN/nkpy+f36V8yUcU97y
cjSWbxiAq11QPIeoCCeuIlkg++tbQiwR2ew/v8iFRtjpVdaPmg7qGCtcJXd/PrvHb97u6WnjEls3
stqLNJXVE+nBJeACu5n/G/3d7jcyUvcl3ZPF4/YbGy7t/P2c3tOyI/urPGHaIUSDjguCndoJnwxI
L7vTjqBofM0v9vWdc68cpOf0arqK9gCq9s6h3Gc7Mgb2xg5nlFvczVf2DvHNxsC+9MNsnUrNAlPk
q1ttBZVO66jLs8Wp8C3urHpgFtacLUPgheeNYApHHUPUoTyzeqVJi0wxAq9EGSEDwtoZgPyTKX9s
K5JQPn+3S1Fp9aGqCrJHDtjUtugunz7p1Cg4eYHFQbhcIu0KG3Qe1WCWP8dAkLY8TJh5YEy0rzVZ
heOVkYTSxsu+oKCxaLg7Og1OGQXJ2ipLr322lAF9PslESUEigI7Ms20XI1qGo7H1ATMP7wTGW41b
z233bkyBne2KSjI6r0u04QcWwOZxGFqxqMjVuWDH2FVYxRUhDpmaajneYwP7m1XXUn2QnCg9mnZg
125U1ZhT6r6u2o3nqpwfGha8io3ZlJoyh6BVNa8QIuxxXeI3TVPcrGmXancLofe9mZvxkV11FXhD
rjo9x/O5+lW0DHewg5X+IkWTSQBKq5H9MxIlfDSUtH+OTKrvpF0BC/SIaYTB+/lAuFDEAHhHMZWa
O81r21mG/l/fHFXGup8c2hrZ0nWF9SdebC3vvdoq0pd2AG4LrFT5JVIRf48oKezndFDzrdls+YBW
45GzKw0dlZPPknx4+iv6Ch5PCFCGUsroSDdWT8XLy3AaRlgC2Ht5qZPN36euTE03rsQ0EoJX1T9a
UaQ/Nx7IeTGP4xDkGJ1TGI39NTNxIJYjSNFyeSQ1JXe49UqCVibzJlT16TrRKuuo2GQXpUU8P3ZJ
NH0BuIPJR0mlB6sIAn8ENLCjaTVfcZJK944SmAdkMfpdR4NvY7gtM/D6sbHaUn9a5gxKj6ePTZEQ
2o2Aycii0vSFfUG8fc9yo80ie9XVbKuisQyG1fVoltOKIq/OoHW+ut7Q45wkD4ZEMUpA92h/q6u6
m6erjVdwYTRw+LVtKqnQEa31uVTUYe4kYZzBMs4o7gRTi8xGCQ0JCexEHAOiydYsXMvssKRl8lBA
S6fx+C0kOmBj5j9/wvaiDKK6x1mfX7P6noWVTTPNQNyrvdP/FyulvWuzbn4zhEGwSafEXzbufXmE
p4+YEzCt7g9VAnqK1cxcB02pNQW1ZGtwyCNuITkwUytPdcLZmqKyfmeYWo3RQB/8LjGSY2BbBIFk
WExdaZbyR6Fk8xW4I0oqIrA2KqvquS4AlhIH/qV/QF9y3bN2ehLskLETwtTYbbDn5I0urksl+U9i
j4JsysYxf5kaqcCca7vm0cCc8cdM8yb1Cb6pTLclMIG09YYIFqyL8EoEmlgm/nKxmdElqX+EWRM+
6WK2fjajCVu8x8/8f3RCUHQzcfFaqbcwUZ9+OXPSOGoYUcRs0xKlqxZE0nA3l+HUAVextD/xLLXP
JIiGbw11W7T0jaTeOXNTThvr4IX3rfJTnGUPT19+XeZsVblNplml9j85xlWHcQs/V6ff0KbYkgNd
WJxs2liUexAdLEuuenrTqhbP+FiANrYiMffyRDJhIczsxbDS+EUBM9O7bBbCA8tB76a20j5kmhHe
tIpZXVlFMxxRFxT3qdM5bkoex1GSEnGlcO5KNyqn53OwvciEobCyKDDBrfZbXYTwtAOKSULkKH/T
prbDkih3N2UCWssiCAJ/7lAdHagyWwzhCx88WyJ2P7amghVZr4e9HGiN0MiCq4idnJnIoePsUwRD
IcLA0nqIsDmgK09Eh6rSqp2fQzKMXxx5aEnXRpNt44kr2luptfvIR74APDUjywIiSdgo2sb8fz4f
g4fkyKXRMGNjup6PrXYQImKS9LTUzm4pYIS+qTTz//E2qIAy/RmGsuiPToeNU3M67wfcTXZYDi9p
buHgpeP2PrFjeezaeuIcHLRERLCp3ODzXOB3sKrRHQVzAt6bxef02iay+Uwa7dQLHNhtBhygm9ZM
CBbAzfUHMVIC9KIMpj2m5vkhc5DPuEmg1V8wQpiHOG+DpzoVhOZtzNLnlVMUA0B2dARJVPfXcrdQ
JX5MUkuwSZWN4XCUR9AXehFQhkgdDd2fmvzUG7K11VxlIm4K5bVPZdL0gDVZx6DOK0x9Ybslsb8w
mRgKnw3dEtYPvqDTpyVNyLFSsrc8kfTiJaf2sqNGaBxTW99ST1y4FGchSJeL+NFRPuaav/aN5qxo
AFWC1isdWBYN5AdfjeP0rhzNrV3HB3f0dE3EOGB/FBQ+2v6reSsK+jaoI73zCFbWZyIRynzn0HNN
jpESVveYynuImFGF/0sqO3o7jRngQ20d7WuaNNRmylxErzXyY5Jv5D561OwyRDVv8S993ZIGTISJ
qK8tK5m/CogJ1FDY5xjYe3LZureHTjP3HS2o70jglK/AWtqvGS7PN0VSfqlOJb91yiB/b8z2mjZo
tidSNh12whniJbJIyHAka52Fpcvq8FAmVivvg7jTnlqnlQ1U+jIS8a7mA8DGGeNgwsYErUXKUNJ6
UjXQvhykPBrciTSu38qIz/KQZuSO7CN6cb279F01tyxyB9enHBJwYShFKrwhU8n+dJDMvcVBo9b4
o8Lp52jy+NxknDqCMOJBfDXmCZqCkmP14j+PJRbjzqxRN43a9CdTmVAOOuKfGYOqmb1qoWlunUbP
D018RKzGC9UUddVHXeCvsYRrHpuXTiWU5xkcKWLpvt44475KDfUK/kmINXJqN2a1C5IcB6URzUUI
oLoMAuz0Y0nHqRdtw17KmXHlGcj6bw3c9o8ikU2KspNl+i2GUMwV0kAgXmj7dHz7Q6bl6lMjE7eF
GUA/hni9OMzJtXNbUK7b2H5eKPN9COotGNeWhfxzNfQ1I8ilnhq6Z2Hp31myk/rUIZNdATP4exxa
wz1CehsbCR0HjT3pQ8km8DYbzOmgRAE2ws8nvg+Y1upTBHJLogTQNHQV61eVVqOsxtHi6TCSUvGp
oQ2E5PHt/e7HCjdUXetGt4smWXuesfi8znZJFpqtFMTOtvgdfqQ1uY4ufv/YxB8Tw11xqjJ5jeJg
Fm5PngJ720Fp7zRlgNISVI1EIosBoAMHNUdPGpzaaPh63cfOFW5/y/RwtZJ1ZMeO9h4TaYUFMyWA
siEC91fbFX2/Dx1zftB1tb4u4ijSOc5p0u+O2GlnY/NwYRzTT0P1yJEF9te6C4s7JQQWU7eeLiQC
ckqte6cIq5C/EwZuQnuNPla0pUs8m4gtisCITtjX8UY4Qp8O46CNkS8DMfGaTMqPgZWQztzij8EP
v7VXPd9AcgF6hUuDkjMg0/7qWlpNI4XJxbMLIFS7YJLqd1oVyis50cl3Se/ZQRohkHhAbSTejBK5
E9RajbtIFcp7oyp/zKYnf3bWxKtRW/PvyGy7J1oC4uvn4/S8Ek15l40RdY1le4+E8fSXsu3vLOKW
Kk8j19I6iLCrR68f59HY60o9x3dKAkLNJ3OsAIfQiGCEljAR91Owb6POB85ReCU1/dntk7gvH/Kh
0rYOU2d7TYvzHQdcmSgAWGjy6kcWjEHenoZjetbTHxMVqj+zkWO2cnI1+Eo8EmBeazLnX2GVJG+D
kKEl4QNnjwPCyNY9wm4FaWpWVuNvUsY8PMpDhVR67MElHmFRsnd3Pk5lHbLxA/cH+CTUKyxg4GnS
wQeiZFc7Vc9oGdkS4s6Do5VC39ilnteqIS3j1sDTbvMmkMqcvgzd6gprTFEYtUOuE7Cn0GnRap0U
V2ugwpLZPnYWYkoVaGFRT+fAwYOLeY/28sawODu+Lr8EKRjf5lJqXks+O5ZOLStYaaI+/2bT/iRe
rD1EqnQdxqFyUIdpj4znaM1QMGuR00jLtiaJjyn7ZAr9+A0sdaixURWs33rATFW21vIb1Ha8H0m3
XeDIKvldoW4HbhvmiodghK0DSaR77AaZP8oKiSnoHB4XQYnfkjJ9HIvAumrDSL5zdDqPAbWy22Y0
+n1cBDVEnmk6ZDVVoTmgmkcLTYYBkGY7s9SbPeKecEdCIY78lrhiuwCmUModyPLSVm/spunePn/w
55MUN0qZF0/BIjr7WOb+WuGTBHtV65AbKxG0+Crkadh1ZW/tgb7Wz/9+KY62DDRVA5dlrE4rYHDS
posxYPT6SIs5M6d91WEix49YXn1+qQ9e9umr5NxFvWUpW3JnH6vlX7fVWdIc1nXCklUIgLX1OLNT
w/aWN8qww9Ns+WzZat3V+tr2MH5PuymjSDIqC2hMmmZXtmqZ+FLZ/C5XWX8UZYb1fCzrr6qGZzO2
eZN2qOiPeZRLD5S6lceQthvk7Li60uuBCHQyOTMQDoV81My5PhYEi9zWc1ltiUXOanJkLC2L2rJb
Qg6+PpIrM5xNCoO5l1qz+VuOiqzwoTZJj2mAeGSP/pIIXZkIEm0XYKARODoHaJ9jVtH74gyBtRie
YK17nPaUq6nrw8glDpUw2WnU5atKsbGL1mQT5pBLMuNN7Srt1+ev62x55hZIw6FuuXx6HO9PpyHN
YZ6PRAoRiMDle6UPpoeqt8ajI9QUGapDSUTEW1PO5YuCRcAsjDhqvScgi6OLdUKWkNyO3SMHt8Jv
A+LzOjDTP0Q6iVe9s6sN5fL5tpFbJfWLDSfbW8zQq21jXAJMpGxWoH5IyyviD5SrqmETj7eWXU+Q
knUn+AtHCgmA4byAcEY5gozRKw0u1ETaqvCfVSr4QdRJOS0s2UfK+mSq6ZArxwwOpxFzrZrG/oEU
Cnnjg7x033z5Jl00k2YdRfHTV0yuRZrSvUKJPjekm8d5+GVWCcXFPBUdO6c1/CDN9fsSuNnjrCPL
hOUy3ZrN0O7BPc3fPh9wF2Y9fgetPDyR9PXWuP1exOMITC33lLhPvpnkex7m0Ay+y6HDzuTza503
chYl6l8XW+3NZuz8DDM+0NAJpl0Um9dYcfbUUUdQKSRoS3P8jTcMXsmG4pBnh43rL0NqNRey2+IH
aLRPHOJSTh+9lqUIUAHAUKlJviW25HxNjDoiuRB6YjOwwFQiGb/ONDkfJroHz41DaQygpPbajsa8
sbW6MNyYrBC4c1BZBtyqbES0da0UWkSUq4KaJTQl48oAHr413C69YLyuDjtNDpKwAE7v2dJFpEaD
g96B0yLxQXb7rM5qAxgTFaQ7FNAwEiKnnV2Z58UBB6UWE7LFz5pGuY3cVksz/gMdRFFayGFCSTbP
6t3nL+bCo/hYB9H8Ly2VtRwh6pmXCov3EhrU6DpIqDdmWhvHz69y4UlQwAbBDOdd5W9Wcyt2oNnS
Y4J5ZhsMkxhiouayBN236Sgbm7hLN8ROktOOvrD410dQm2ReETpMJWQPODc6ALsQ1kwhXj6/o3NL
Kwe5j/a4bi4WobW82wjjqnB0UEATISEvYITzxJWDxDb9BNXK9RyNiJ3yqZ2HfVSKCDf2EI2WS2qg
RVRWNLxozhQXB8hbfbST+gp9nQgJe3WRi6u6a45BB6gtqijafv7LLz0glH7IfBAfa2fmVtIogL+R
LU1+PBpZu9WdGwA3WwlcF9441U9KwhgIcImtFedlVKokQ1PiTJSwACQntztN0vMaea5QNj7nc5f1
YhZBwIoFFM+fuW47NQbcoIjmOaKdkYOCBLSVPVbxUOTQULNSATAoNOHbRWndqRoxi2lZSF4Q6s4D
3UTJ7+WBjXHjdE8Toq+NY/+lX4cNkSkeioBGLXS12irV7EQY2gqQok3Qu/Td5N+qCM2f7OIV+24O
ZMs8JoAP7qtE0wlDz4rh2dRsepsWn0oAB0om6da2JnZJmsqYcxvEx1uSiwvjwlbZHi4pHiQJrA8e
ZRhTM0Qz4VG9aI69in1XaFsL/XnFnuYSaT42kyLcbYKrTudEkl0c5KF94xVyA9p/mODrVqL3VbID
UdTGsW9BBLtPyja6L0HuZj6k+OgbxN2vQpE0H2lVtTVPnx/7sEUQ0ortlbHDkfv0N0FbbVCy6uCX
Smt8qohrh2RXp39AQYu9Ps79FVqYnZTkvzsO2Tt9cqrDqFBl/vzDvDBQaGjp7E4sqtn8mNV6MWHj
brFU1FBWTBkNdZbt6Gglj6RTW89FKGCAF/l8CGWZjM46sXZmXs2eRELdSyPXmNIRw+zMuhRHJdXq
jU3j+U6VpjOkG2y7qNd0YzWKAeQ6RlXwziQJxWvXlvYdFFaHpOCJECQ8dweSxO2NBs+Fi/JCaF0t
T4SK0mrXIKpiaI0eXlMbCFYn4Fl3MHy6Qz2Vs1cHUuGXEbCAjfdwXnihx0dw+IdJQWVnfjoehshM
VUh9tTc1efstYsy8lEi7/rOrUb+HEQkdA26c88M0I7C0lFlUxSsMcFkwZoLszYy66GcLDeBewcG7
KKWs+VuvFubXz3/nhZ/JOYUDF2JCmnvrN1JmfSt1coXm3Mq7fV/q0U3dgA8ci1b7jmR9K2HnQn2P
RA68xuzVSU7ifZw+lxqFRZ0YXFAfkFWzjpAjmCm6+A8bUZizmKv5z0pP5kdFCqevM7i8BVik57Yf
VJ2xi3EBqFclm51k17CyXTdBkv6GG5lDYUom8NOfP5/zJWhZ3ZCQcSKV2QysdvsZZjrEKhTrFUke
2eqG0X3YUdTobRBM/34pIuoo6vJ9orRZPRmSvykDahRtBhBFO6CLjlvZyeDOsHA37urCJ8HEiWOI
nidvwVym8b+KClFKIU+S6UtYJShR1Oml/VNoangtOfIMNRhqNmJvrZG3EC4XHie6NbZvy77K5OKn
Fwb/lQFHlAE6KE29C9vB8Qu9SF1HH8KN7eK5+s8CZ8GFlj0v6ANzeQh/3aRdJEh49OVaQVrY8Han
6HfREO68RJ52nZtOGmdmCNnC2U9WYIw7ixlJXFWZCX1fkoBmumw4SZ01a0eChZvTijRzOwo9CHqN
egxJMwTNHfb1zgnVOvAlWKvfKxPcNqnvbe2QqMAxYWNmufDuaAjTJUdnjGF47RmqageZRB5UXjoZ
0RvJkv2NxoJwa5A/+Ix8RPZzkSRPn4/N83WdPZGBKpXtKv2zNVjNDinkARcC7VCXwa6iAOpqyShv
7cE0XsnpAe8Dt7Bo43CZET5y+sompR/TVnEwl8ezikdhNp/MSeDVx40i3JhO7BEQp0ENWtfvpRLT
K1IaCCIV2yaMIJJ9nBzRbip5zkctYYR0vBVGFAWW9ecikZkxc4xsPDWyWTYTThw+KQyGA1BDEY6X
RCM6/ohoV9nVQ83a90pfL4FIdZbBBA2s0C3azPoeyXn6EAdtD2Kyz94+f0XnM7mOko1uFO0IQunW
vUY702lVVTLGIoIavptZhB2i1HV/NgHUul1mRofPL3hhG8bo4hxBxQutj2Utv+ivD4w5l9ghifDS
vKy1HfghE3w5wokESNx3dsJRgre4sQl61utrI5vGfdMStjhMWviMgtW8oe28KW5bZsnTIYSJi++D
yoxJx2r91edSoYAoVkF6AaCq8EXa1q+0ipJvkVGJ32VKr3fv6D2QtbTCXLIbyr5/oUSVl/sgsAlZ
yGiY4AAFbflVajrtHVV2q/t2KxTZmwQiYYU2w6+NR3m+e6SrxozI3pkKCy/y9FGONSI8uZElGHcD
gSRDm9FKmo3pqNKR3OnarGNXjKa90pjjfe1YneEPcqW9Q00295//lvPBbmgmEg8KzmjvqGOe/pQK
ai/7a3iVbVj9wOWs3Di99gs/ULexGTyfU7gQmlIWVYRiSFZPLyRFVpwzvLhQMwaeoqQJbVS6E5/f
zqWrLOcRHaUVTdMzE7oaJFHdcdBJ24hBMRT2bipBRH9+lfOHxtzImMNPuEzJa0+lOpSgN0wl9eKo
bLxFabgHlhlet6rx/vmVzu+HgoFJm4pHs/QfVk+t5ky80OkJgU2L4obCIOX7sd2EM124IbYitN/Z
IbBht5ef8de33RHYpSl1gM92TJ27uJrG3yGVZ79pgdCMDM2vYdYlLl5bcol7gaBe6QcfQGvthUVD
XxMg4k0WxqDj097aWNrPfxxnBwX9NGcJToHr4C+maSUIsgxTqV6/B2mmQkZrtefETrvvnz/tC33F
pczBSks7z+ALXX2YGsBGppBUconc6vj8hJK6iaK214g6k92YTGTSSywZHjJS1Q/MqH3t2yZ8Y9+q
/jNqApDC4sSykQkvMrnVO0kKSgMj7SCWO5QNuiymo6mG6dXGLZ+3YRxYPAaTJ6MHF9PqlkOpn4O0
JmCsUJv0i8Pa78Y2rRjozOhTdDmh+gBVP+2G/l1ry9GHfTP8/PxHnL9hKvmcnfgDtznku9Phhz0Z
HyNrJEYGM95HMydDChc9GP9666leWMYWNg9ZxGy5iZJdG1VI52POzckntKOSxCCjzJYyWpx1yg0R
KgU838gw/mSlsGKXYpV+N8/sB7xA1hFG6WTQQgOUBxoforUTy/v8QVz6daSRstMDr8cBdu3wF9kI
+4yURaRWNvzIAUDbQcXT+9rhsX+F/N5cJ/Igx16oYbBB7hIeQHk/24WNN2Tm/EC2iyBV9POfdT4L
Ufrjo1AXjTZAoNX7IZsii6Quzb126jN0a3p+NCF2/+tStKgMcbpQZOTEiJTqdBQoU9LJnFALjw6U
9LPK4vKGhrmgqW/IGwW2sxviUvRAbRmXENdbDwKQpXpVoCHynJHQwiHRwgNH9H+uK0PzNXAksdZj
quQfTm+oCCRwmiO8d5wH1RXiJfDejW35n7+c5bGcbIEot1OIohzFF4yCdPUBx5klpgAoopfZxfSl
TmPtiwZG9s3SWvmIvtl0Q1NuriYI7iDvRPnvb42S8JJ5yTcs8yNObzIOBqcsTI5WSFKWQqpTHCq7
J0OmJOvp8zs9OwvxvuxFNLw0/JdP+PRSiMjY9LeASFS1hN6Vu4WqkGJ1HbE117p/T/pbaC+Lpv9D
nQZM6fRyLYAZpxoW1IxtFsec1XlXm6NNh1OYvpomwyGte90jTa/a42fjjGQjeFBo/rqsm/EOmvfw
/PkToLR//rb5UbQPkAnQhVqvUPbIwmPXRJlQJiDuYuxhN3tU8mTEL4U6Op6RTkRfTLkWPvADyN6b
kZP/yBpKdK5davp7HKJBPERGOP4QnTbf0MHuDzXkFNXLFVNFp58XLHthZcyABtq+FIiDHNGxQGSI
SEWo9M+ILswOt0otGy+m2fW6i9EBiRh1WELDImVuXqMADLOnhyOAi6AbASZbzTjn12xCkYUWTMIe
zm8oL3IoEQPdjaTd7IpOT2M/Mkv1vpWcIIE7MrQ3PSAryP1FZP/Oo3m4Mqspk8hoSgQMf3SsGLMH
s7mnaWUnwLFHYhmdptciDyGB9COx4vHGiZD2YbqPNcZoGBLY3Y+W9L0Etv01tAKVKL9m/q+3Wu09
TErpeyXHRkFsuhGVbq+mlsNa0Ev35PNKpLvrYwV4ml1SfTssCCK/Gjp4xEiyIDunsoCthMomkY5C
juLDpENFOuShGQm3Visoe3ZZARYg+k72pVZ1vufEJHCDGNP+q4jc1V25l8ngkmYcYw9dpDNRKeC2
kQHmE2lOfTab5q43aiKyskQAHQWuyWuaqPglexrQ1bchL3MVVnsr4Kd1yfSKUljVfWuSmy9NMeaF
3zsdOSuofRvLLRG/1z5GIVochjJDlGodS67cca76N0Eq4ysQd/pRSVV3xT5jlIRIEKup3DlEP5bX
olrcdZUocvoPPYsb0QoU8/0BTOzgMspMwyfDlD5e05iEc01FBfGPE7Q6+eZijcOaKbL3RLQTHzY4
ftUNJwJ5NKV0Cjd0DMKREG/1b72TCxlE9cBOk9pzSuLwNJbvFDr76cWR+/othQ6GmhABFiOEk+gt
DQFZ8TqlRcUds4mK0GJpw6PcQe72ishqFmM+7Qc0hFG1BK6nACv4niI3DEbrCzSRpPS0yLHvK9EM
txpPk/+dFS5ZeNqgi53AUEkGb4251SuzJVuBgWgtKr/U3s1laUwuhWGm4c+ngvMljMWS7RIT/6Kf
We/bAjElTZJWiI1DcP+y3LHMOEi9P7/KuaZ5cWehseDbgRvJGeR0ElQry4rVcsmCGWO4tlOUvmSj
ahJbgCA1iPTsisKA8/Q/6r5kO25cy/ZX7so5stiBzVuVdxCdOpuUZcndhMstG7ABCILdH73vqB+r
TWfeTAWkUDxj9gYe2LIQCAAHOM0+e9uTC1rohqLNxSF9DgJiTm8DuyofJiUgpoSUXHTvVpGPGnY3
npnk0xcQLQorqSySSBQZTud4jh4qqIuqEIvYAn1I22KlJY6A1XwlisJ7s0x0fgBqCPww0Ivc1Ei9
X728SE+3AtA7RPHo30BrJnIyx58P0NYCKIUHVmKLh0nbVNNbKa3ozLd86hviPQrx1iJA8Ve3Qnvo
kehxaisv6y0ZUeUZl0PqRZB9tu5pRg9BQ98BPPWqDBfwW0GMdoYsJ5hfrKSrhzOJuyfuOpi6oEaM
FjMUaRHPaw+j7fCwHx30aKXunH6JoJ6xa9pF3ggfQlC/urQwPiTjQpBd4emPtLrK6Imxghe+Sjzw
4IK7VfqDy+CXNR5QwFwDTEQg6H0F4OB4A71opoFE8QwSoz07jF7m3ReFzM5kQJ5ZNniCSH+gNAWE
n17+B1k9NJM4slRdOjCImnTLATpwK11/cCaOfXoggetf6SKAjgTBrM4A2blALwSQHt/SEK4KK4L5
kHLAj1/em6fYKOwIatTAq6xuErKCx8umqMxlWUCvPgLDCmSlGmSvtovFlnCvUnhFGzQojtAkQhQF
DbFyHt9XtOQlJKZcoKBTLtSVclU1nDGUZ749whQUZ8H+iszWzyD/UTJD5qLywIcPApWu8fdouQz3
zAav0cvf/plPQcYxXHk54JACqnP85ZkjJKQ7kSUOKhuCc5EaY6uq7DNr/MyZQYUdKXhkzhAb6fBi
qpg/jKW9ErCBbnAsJT8gw4zutC44F+Q9TX6sffdI8aLWsALMdEAmT9sWz6ZAIBEM1m0OXZl35RLN
D6qg+aUDyYFbpWz2JkuzArTmjv/eGxi9FwMC5ZeX9idu8jikwUxcXKqo4EY4JNqFnnPQF6cFgDI+
6MKK6zldrA85U/0XABQL4NHQBi83oxib8AZEX+47exRlfj34xVxt67D33qaozTzYrIU8YMPQH1A5
rbqa+2DK9xXYSr+iPRvAUQf53Zsqmrk8LMtofWP9OLmgscmQwS95Xf8I07Fzdm3WIpdYeIv/8PL3
fLq5DkosqLQAv7jyk2pfsy/9idtAAW1B5lvukGr0QDtYOh/QMhme+ainT+Sa3/VQvURbCjCTGk6A
InuMZh5QP8+uWzjXi6XUPhCezDa8bL1Y1JCw3rfQbP2ArAQHDHyk4hzj/NPwDdyZeDSAvFnzTfoc
/E7MYGOBCNEEiep3TQnREijHy4MbCPeTk7Pp4KWCvXt5jZ/GS7gJ0LCBHUWS+wluDzImEmcJ1LDh
IoETTUdK34Oui76WabHgJWXnOo2fcuCtjTO4drChqJJEemGXIciwKg9NE4zZ4m0dLhBTtpcacmgi
C5V7NWdu1kHPzSV3uROhJzBkvHobRI2CdFlf5bfFmCK8aDkBZZcNlNdbBjmWndujsQDwAnDqXqHe
JL62sunu8mVsUQKkefERyk4RyE8hJnIr0dsMPcgG5SvIZhEFuDgpqz3PWsZeTSnzyQaykQLdUIpD
8kWEpLZ3vge0zA5xj/eDBLNsLkvoRntAjUiw6YoOgqbFwuYPHemCfIVepupyyvBKbhrcW+fawp6Y
BmjYYfgoPgIqgVhj/fmjO7yjEC+F0CE0zBYpXyFhptCZAKFlD00Ju5dPyJMSEvIWP10LNPjADvUK
a4auqtAqBoXEdlC9Zg6a41YCru4SegXiEiFuhm6JwInTloH67+XPfvKI4LNXGQ1cAEib4s/x10Rr
F8nQMQlyFFRMroE+EFv8gnv181P+6+v0f7Lv7e2fN6f893/j719bDmbnLO+1v/77dfEV6qHtj/6/
11/7+78d/9K/E/69edt337/3rz9z/X8e/SLG/+vzd5/7z0d/QZRe9PMb9b2b775LVfU/PwQzXf/n
/+sP//X95yj3M//+x28QnGj6dbSsaJvf/vrR1bc/fgMC/NGCr+P/9cP4c43fu/uf/wueyGd+5ftn
2f/xG6W/44CBDgS0IBFSSh5uxfH7Xz8B3B3ZF9C1oAADQpvf/tUgCM//+I041u+wb4hHgBZ3pdFf
k4eyVX/+zP4dDJ8IRoDrQH4ZXt5v//nyR9v0z7b9q1H1bVs0vfzjN/f4xgRuwgYQBdEXajMgrQVO
7/h4OOHSg7co7XYNWBhJjJanEcRzUyPJbpjQjXRwZwJFJg/wmBQImwhtx6kzk/HG7jwPXOaNv4i9
C/j0ckGGduKrPmskr+zJIeN2EH1ZXQc24RDD7vsUDHto7bpDmq8KdhIgIr6hXe7cQuEQoCmVR8iN
e/acS3T2Bt23zIMKzbYWyr1LEXWxnetNFMUwqEn6uwJ5qUvkflzUf13+QSq//ZqRIvgCzfv226+f
7v/fzu3Kq/Nf/zkZT47tNi9WIro/LWA95ut///PIgszodzgCq1O/nghA4/9zZAP3dzRmAK+wRjCI
ltZ05V9HluJHADXh8UMSz8bBxDn668Ta4e8g94XHtzZ7/spZPb7JCIYF9A1HVLvBeiRJATUDLN0C
dfXBbVhw2Y79OTriU6NrgRmoVlLQ/5HsNo1miNJ68Dw7yH3+kiv/z9y1fDIb6FSngx0mIDEGPY4q
kalJvXNY0VNzXz2TR09YFjjMpzzyEp7a0aYnxWuBXNuZ+ODU4Nr7mNcK8bA10YTK6AEQrIf1Fvul
x+mfZVk/89HEw7LzCwEgSILM6gWoEW5G9muVkX+G1iLGpXNBbwnEckIspC1S8Jgy4N13j4zlr2v0
8bWpNa78M7rmT4+tH5UB2uWSGQTB7yEIqK47q28+RRbU7lugkPZV27qHupHOZSFmuNytX57JjZza
EM3B7ljm2wIlzmTV8AabC71cBufry1/s1NhaEqROIcCcTtgQMDQmWRSNqECC28ho8J+aJo9222KE
cJ+ObgLiU7YrlixpKnaO3uTEzHX4Z0CcOZzsykkohISRIn1Ajvu72bw14+3tDijgtHGSJcNOLnR8
zUfHMbsZdA6lVmFQdKA7SV9y79ACDXrphJDZNZu6ZryWryoQNZdOEo3OpT1mb/LuXPHq1IKv//5o
N6FF3kHkN6xv65p0uwn9CgdnUtGF2cQ18wUVsW/1LqluUdUENYhDW3kLcMhwThPm1Ow1A6bobBmg
+pXfAsOebyFmCAoKyR9enryWR/37etDjT4KcFAXdcHbb0PLeYSCGL8D3czG0pTNvbNIMh5FI+7uP
VA7oyuHLROg82s9lPb3tUVnfUYK8hKHVaSYNyIdXTaQXSWqXF13uhZdOw+s//f4jt//xRXhiGXVl
LjXMVrEEuUj6Kn2bDmjN9JG9MTMNvecjcyAPX/bIc1MRQchY8C9Tbp/JlJ6auGbTiAF6Ab07nhSQ
cHhAKXBbTOycVN+pwbX3GL2TNiXQnU6awgdJiLekgHX6kPY121I9ZBXuiOoE9FeSgKniuqxVvvWH
3L1/+fSemv36748MOxKFzxUqu0kDuMFGRd74mk7u/OHl0deb55/E29+moVeV3XEaljCSQTIOfETC
C12Fo2roNe3qc+H2qS+g2babiiFP5ylM/JHuUw9F28g13Vrt8XXHPO248PxE+VF+4UYMxNUOapkv
L86pmWu22s6uI1zETIkInNd+Wr0SGfulhP1/1h0tRce72qDW4yxW2SZOKYAmJlTN77v0rGjO8zNH
BeV4+HCsKtEJO0iAoLsKyf3UB/uX1+T5AwMc6/HIqVc0ILefg6Twcm+fssh/5wxVvo0KZZ+5r3/q
7j09lIhojj/DJyEHdZ4MkzoIl00V2fIaMgtveR/0WzcsCn83kax5V7SIZRfxY0GWDF0+dHmYXQlY
wcztiz7jyFuVQ+Nf20WOUjiI0qBHMSGLLeUX4IyATeDtnWqLq7CYoq2NTq6rToBO93oqnHcvr9WJ
XdB7gzzGmQtaeTsZA4RItIR0b9F25ZmdODF6tO7Qo4vBCgZwLZO0SXpnmbc1c0BubYGywWjuOnnh
2BYDF87iJOhW+TqM4ytw9b4xG1pzJobRrfKMiCgJyPje9afbZWm+mQ2t3TVV09QNFDejRFnoGXAs
nqRBZBaTPmnRrufGy8sJg2c0uPFvRrs+8/qtVvncedfumVQhT9lj0CQIKiumvJL7zEIjBPbX2ffg
8Pgc5hzpYmJ7Z3rmTlixXid0gfutM8aDBCD7+ZVIK3YNoA/dZv1Ed0ZboeMHQJ0zAMRZRkkLs9rw
qHoNBKZRzAXWpeOjbzeSQtKuixJk0Mp74LzFBwUlbCNHB+XU49FBmAQX3cWbGDJxDUaST9zJz+z0
qXXXbBba8rVXZVD57OyqiClEASHDQpwb0Kud6x/SOkT/flp0zCYI1FTYLG6YDKwKPrKZ2hvuA34P
dk953wOp8SYIu+GyrlUa7nObLxcQlCR7yH/Yl0vJ7dt6BpqtbsE9PfGy+Wp2HDSjR+KU1Bm3KCgX
oYjheewCVLDvzcbWrJ4Vvt9Rt4SHEbHL0AJrNS/R22E2uOZiNJBXctNAwsVAgefgtVZ5AE/DGffr
xB2uk4ws9pjPozXYCDclumjABfh+CLPU7KLVRSrcwQazaFo4Cdqt6J7NGQSvWmsxWxgdStuAMTIY
QEmeZKzqr+q8e6gicU7I4NTCaDZYZspjHcXgbor+9trJIO5CzY6LzhAPbAsEpErkJiY+3ZRAh6GD
8PLlw6KRxv1tfDqgfRjQzADQlJ+U3ljdQKAm++KpIH/rp163LVUZQL7Pj/o7r0pBNdEW6BZegq9R
1tT3TQFaUtufwve5mMWvocb+mZBmdyFT0+TWtEqgRszzzQD4yJti8HwzN0Hv5LMyII7qtqoTQf0L
PLpfINdlGx4wzfJsAd7oyPOrJAPpyGGUHVi9reoc0O3UCdMf3Qg83SQMqqQggf86DDsgWb1fk4/8
e9V1BLFd2qg5I9JP6sZ7i16iizyrzd5VX3Ptic8pEKEYGo7wK1tu0Hz7Sxj5fyatvarME362+HaV
RFb1ZSnASmozs2Oi903VS13LPpiXhBDrC3pql03Xz79GVvLPvLVHlUEPy+rAe55MXuNuxtKRFyNQ
HmanUG8KBa0hq4CRTJN0goAaKcEqWs32bLibmnkGaCab7aJYEpsH0eVUMW+TleG5SsS6c884ljqc
xsohKiRSK0xSz/oOkG6/R1NCcycCr7101ehuZbEsRrknIE2OvaaR24M3gZ4hmSEbcdM6Wb2f3Eoa
jq5ZaxS2pKoo2mobB/48mNDurVKeubRP3AQ61EplIERvJBIUAAAEVyjb5wc1gU7y5Sfh1OiaveaD
YmwZU5aQFKqFtTOAf962zizLiQ3WGyMWOUL9lqs0gTQBdGMBg1KvqRorwPL70QJUmhfh6mihRdfs
22jvskWXUbnokk4I4GnQbXLsfpfP3Pk1TeG/bVkXLopmkXIAmcqkV6TYcU8c5ozYe7PJr1v0KGIm
dshGz1UsmTMOjco+n7dDT39Rc+SfuWu2bOVoEnNbgqSLKNQejOnFdkEf4UUtrfRQ57K/FkM0w+WG
XF/bRd73vrXh9Zl9N+f4u0GTzmGpZ5dJ3UOHTrFLN+rOMEifOsGaZTMhLGFBhzXJwgpwAO876DfM
XDGqmXVNcpGNtlwSrwKFmyqcrVK14c2tY2zyhUyeXcsyAUAs3dAGosmjc8bwTqyJjvVysHXO6KZp
jCaibwSdhdtWUMOQQ6eomoJpgGhkMyXBOIDLacxi9PyEW6OD4mkWjAu/may2LFH7zusOzBcB/djP
dDQcXnuMw8yRACr5BTyf/IJDnGoJ2guzmWvmy5eKAUjnFYkVzJazqYG0hjddEMPhNfMFfVZVzXWG
jNcE1v6lj96qqTUrcIHW7tg8QYXJcmgKgSaU0Xe9X0GCywZpq9nCaAbKc7Iggs+mBJ2pcu/MEHdt
AGfYmY2u2WjOcTgWwOiTKiihsAzBnY2ohvCd0ei6KlJE0GwmpLUkVd59tx2RgNrkzL21HrlnvB+d
qsvxGkgpoEEryWdZ3KbdqDacFtVDF0CNzmz267v86EWJKl+hr1z0SYBupjdEZP42r2vP7HbUOQC6
qXXqtUEhyREpXqLvKnyNqDI8c4WtBv/c8miWmmeDJIElZBLkjfcZPQXVrhxLDl7RFG2BKoOU78uL
tC7Gcx+k2a0/FjTtu7ZLRG/5G8a74HMAzbV3Uzhnd70neLZplZeZeXMA4h1vSeTyDCJ/YewIeigi
As4zw0DjiYJC6ftLbk0isRTYlEBOPm0FHc7J1a/L8dwyaVZcsjEsQdgdxqwVr1r7LVjbzAI7nTwW
PN3AGggvjKHlorZynC4WbzRDejg6DqxAf9ew5A2m7UKdfWZBDeHrtDO7lJ806EA3mALBTmJC820r
0WjXmEGSoJV5fFAacGqS0XJIXAYtuhzI7Wida5Q5sZU/C1uProVCpdnUIuMZ+/UEOn17E2Wl4YJo
VktAfzeqbsHQqnlrtUBgDLXav2yop6atGapVomzdQhU8zgkFfX4ekE0Pzp8z18Cp0TXDrKAZ5neM
khiU0lCNYQQKOmoySzDonYBUrWyNEo26NnfGTdGKi9QrfTOf5qeS3aPtHIaoyNrZI3FLxgeycjCw
cy1ipxZFe1whrJ4OMzzVWIQt2ovpVVk3H412U8d3+Qpia02IWcuGHez+nbQqs/XQwV2DrSI6hDOJ
Lat+NSzdgYOB2GzSmlEOIe3mBaIqsdN7b4bO34VBb+iD6dgu2wJFzSAx7SkTryc17Svu/zCbtmaV
meP2cxv1BMW7EDxZVH2k0ja7vX+mmh+dPhqJuR4ajN1C0xBS7tOt56gHs3nrNjnNIOKUOH6A1N2B
NAA1xyHoDffSOb5gfepmDHQ5OIBoOFHUuixm1/AEam+ln3Ydc8ooiqcBBHLzjFhDecNyMFsVzShZ
7QqIAo04KO106VOyQ07bbOI6QkuyDrJcHug+ewiqdUCqANVzxt09cZXo+Cy8YI6kEWYNHaUY/gOZ
+BlP8dTImlGi+SBTaF0l8Vy2dLO+wl7o/FpHzN9ZE51GpB4krm0ZRLEn5ge0LywAaKlzlPanZq7Z
JYSAx6itS5Esjlp7qtwHm/jngE3rIM84bHpbb9RnTZ7ZS5ewpX1XlLQ6zAHaKDxK9kbnUAdnya4H
d8FU4wN4MYGDkEJv2od/ZTa6Zp6U2/BMPB+YuzxH22NjbxokeQwH1wyUFqMNOuqAJyU637ZN1lWb
uRrPVNFP7apun+EKgHMXzJyqap9HXXgFYt5zBZbn46KnVLCW445LDRClXU7qE41AO9YuXF1ChpuC
IDywrDN3wfPn52dH0+PgkbfBhFynAG7QZQM8ImRy9z1xo3s0NcLGXt7lUx+i2W46VMtsDTNPJOjN
br0lCG7CovzSFAs945GuieynZgCyn+NrvuaMoGxEAbXxPLmZQWUHESY0CcUlX+w7AS2xnYhoeJga
aKIYHS+wmB1/ZhHOQ0Cg54Y30b1PI/DXNaT7+vKKPX+6UGHUxg5KMUItp0kgw+FcKuGzQ8881+g1
f9I6D4k/4oLVHVFHNkFyoFuuRDmbldlAj3k8dY7kEkLtbEXy5/lr7qXW3WKXi1ElA0rRx6ND2SUl
abQMSHaU994wfoQgc33mmJ5adM2kM2DLaxdqmID8sVtRZreDz82g8SDMOp732PSl1dSdTKglnA1n
/GCVyyejw6KjnPrOAVNFWcvEytTX1HJu7aoyHFqzXKWQxxicSiZgYspeQXMQDJDEVmfSJCfuBR3k
1MohoiDSHZImHBpowdWIPwprlS8dehSOzFZHM9OWQ0C8WxPZPAQVjN94N7ZUd2Zja2Zq2wT0eBBy
TCDQd03S4COUhb+ZDe0eHxiCF4WOfR3GE4RaIahmv/LRFrkzG1yzUSpE7ttDkaPKPpcbkGLfocXH
8MhoFtoDvjoMYzoCfaJu2ZJ+CnqHG+6lZqGTUEFWQlgw7gREu0GN+YaGhrkYdCUer3hfQNFC8TqK
c7CKbOa+6XZFVLlmU9dxUHAWStl3TZ8sfvjKCudXadndG+3mExBUNjhgqiZtErS4W7zZ3bjIdJpd
ijq9kIDEoC9E1CXgufuYeeB+a5HHMwpy0FB5vOSuR+Gi+UsDhJW4LZArLfNzpnnCg9JBUC12k9kl
XlBr9L/zVa9Vpf5H1Uv/sg0M86VP6A9pNFHQDhF8SoDKR9n7hwA6fWbPtI5ramx/RE9KWiZ+M/SX
kV2AoRS6S2aHRjPTshokcFMcJbjAdy8KElKQmlMzOAOoDY43FjJYeTkOeZk4eYDuR9S6tz/zhEZz
15FNddtCdKrtCxToo3uSOfkmtMwgJLYObeIQCLJBVVMk01JcgIz960LEaHYHPOELr3nVLUNYJE6T
vylo+YPOoNszWxPNA3aYjaJYMBSJTFXwOir65qOXu+TMS70+aM/417oKTlQXNQFnT5H4Jbmz6vFb
3wy/xpz0n+AbREPHZyUApyYBf1uRtIKDoFtZ/UZWhWd2zn3tHZUuRxeRa+VJFVrvQaT2Dlxtrdnd
qEOblN9DoS8SWcJmwMvHrLj0RJoZDq4ZqCXR9D7ItSOWFCl4FyAw6bfRO7PTotknsHtO2VDM3Cog
aRDSGkoDk3+Wjeb506KDmaqlz+UQDmkcqaHYdpBy209sNsun2HSNAR/lIoOatODdlMi7ldEnJ1TX
wq5vjZZFhzKRTC6QDGmRByr8C+F296DXMvRDqWagw+DPEOoowpiU1NqXU5/t2q4pzU6LjlnyvKJm
9twGSI9F75GDAymo/2C2KJp9cgVOs9TJgpjVY7upshlcPMx0xTXzBGYg8tqJpDHYP+Ul6OsuyFyZ
lWHBzXh8UrjXALwlmR97wRR+msBG/GPykWU2u3KpZqEtt2w+guYznrkID53y7L1i0Q+zVdctFOR2
ZOwnN0ZN9iGY+c3CBzMPXcckOQua/vzRd+Ksi/imBUkT2FaMZq1DkpS0SgIQ2BiTymv2gz1tfJWf
02Q78QjpkKRlYanVhtkYe2N4Q7z1IXKNsnnIOB6fFBFBxHDI7DGmsxUl3eJa4lBlfWCG+rNXSpXH
d9YswrAFNK6PwWLFUJspxi0UpM0u85Vg5fHg6KKyqkW4fewSCKOCau17NFtmx1CXtBAs7YE9dnoo
4Dj7Kc+sTcBCwytRByRBt9gdoLLdx2PdXy6K3Kn0nPt/6qxotkkBg+ETcskxD10oMy8uuOZycm92
yjXbzCFhMXVR1cdZ0xz8OvoQ5cSs+AjS0ePNLOTQT+gXlBC29UBn61cHtHEbulo6GimyXbWwLJBx
73oPYBi7DYba7FL5ySb16FVmY9fxuk1lTEsvyjZ2qGxwHlJq5oDqMKSyUD4Qg+E6fP6tBj/j1h8j
w8fT1axzAfpzHAoqY+HmE2hLq2ArFvnW6LDo+q52OLASCcU2nkC1uQ1VTrer+pzZhasjjTwqF9h/
2cZpBPU2Ve0gdW7mOetIozLM+47aRQushLPj6rOD6NZsSTTjBI92TfseI0t/yg41yNt3YEc2HFwz
TpBQeeAWm5p4itL6Vc1GcOgrtkpUGU1exxqpSOVqWJwmdvwZeval48n5Au3eixlwx/6pavjIkkSV
DSCGW/q4Wapruih3l0Mowmx1dPzBbJFVt9zmsbWA/BHMaW9IFn17eWVWc3kmSNQF98hYzh1CZ4wN
vePrtHfdr6sL1m7csTV8SHUs1hJKa3aF28S9zG8GJWPQTJ7pRz7xZOhYLNRy5ABO3yau3FIWGxvw
VcgfU9KaXQQ6IMuZMhcE7aKOB45i7dbtpuaHbQXu3curf2r62iVmLypFh9DYxrQa2neEp2A7J7Vj
5iDpZIBuLSREgbM6jmp5z6j4pjzx3mziegggqoDPvFSxmD810vrqeb/GSP13ZkEHZC2SpqRiGLkf
7S1dICUxW2b3rg7HQh1ReR2U9eLB6gRISK1tmUHLwGxFtCus9AOoZDRpH6eKNl+RMFoeECWZOS86
JCvM0OXvWDjmRQh6gsyd3/rLOfn0E2dQB2X5fZgVYeo1MZ9FtK9lNV2iaHGu0ejU6Ou/P7oYubuE
rPDGLoYyHS826TC2S1K0kp4jojn1AdpJTGt0pspu6eIwI5RvoPRI9zPx3G9G26rrakPPI5BjNvJ4
8bOkGnizm+rSDA8HKPzx4rQqn8MAGhZxWYjXzkSg/Vga4Rrtn4x3j9Y9rGmtyqWG7zWU99HQXVD6
axz4f1uoDkWiULpCdZHhGi9JsEXgeF/75IvRcutYpLzsB9E4hYgHjwBbsrhXkxSG5RwrOF7uRWVL
TtxMxEy405swdRZI3fDsjOu1jvLMS6rjkQK69GDjIDzuGytqd1E7hJ/aIp/yTd0Haks7qJWVtV8Z
uhw6exSUTyC/J2oRk8n2tmmFYtU+BDC22728FSfYdGwdptSVAxSPU9nFnAUq+LzYwhpeh33afEDt
OlQPtS+GEGJ/ZRY0F+C/A+ELmEcs/m4lP+4g29O69bawieTXyHKXzQbJOTVves4geDLa7rLtoxKt
jSEbyD14vLMqVp11P8kuGq/GdA7qm4L0rroYmnzeZEU2QfKVuBDGfvkLnrg5dJSUcoJ25pPD4zzg
F8B0f+imc9H9CWJJWxfyCtNwcHPCRdwItfjXU9Ra4UdKCoQ/IbRzVh6xWT607czGK64aUR06yL6O
m7GVrpHPa+l6rzKDfrEELjtmaXdA0vIL2kiN4kYIXx8bEtjtw0GCvTJemNyFUXuw8/FMzHjCH7W0
K7EMmxGSsIuIg6JT0b6HMJi165eiFAhnSGiIA7K0b2C1rc0l9OvjcPF2kQ1BJuaD3s/kYEGY7nh5
BHFqFULuIYYsobqzq0Dsc5VJs33VKbrQQA02QtaLWEG49L6pa/dQEMWMHDtwVR/P3YeIYwU6NBlD
qKWF0pbc+2hd35otjH88+AixmqJXODdQb5w2bhpeV5DUMhtbc6WXgcyL089Y9CpFe000VBt0kZtx
GEIT4XjmYO5XuWgmgQwPlRsno1cBac8s+fNH/omepkr7ekiHVMTpUtGthbTUVVAEYKWrp/TMifzp
zD19nCC/cjx/p6rAF75YeCzqqP7MGvkDEuEg7IefugmXbPoIytX0hpC03U2TNW8kq9Wliix5sIXK
39TukO/6iqPyOZWBvIJUW3ido6O+20DSKj+zEM9fyJDSO55kE3HXlhx2k+XsR1dVw7ZIp+nC7Hxo
F4sf9DWDtAaLB7d4s7gi39EB8HKzwbXrpA4iUo4BbDKYqu95Nl9Bhf2D0dA6CM11h3rJ56qLPRrt
lc9uQMTwzWxovShHwKdMZStipw3FKxy86FLJuj9z5k7tpn6TLHaL3CJuclmOr63gNqXEKOi3dAga
m/w2bVUk4kjY94HK/YQE5WwU8UNR5vgQotlzAo43QwbNnRCvzGGzBbvGvdmKr2v1yCtPVY4OaoYk
WtS0EGPNw2qjQhjRy6OvK/uMkYdaKJTTqe9IlnUxtFrsK1LT4XU5W821pLS6rj23fQfPSp3pGjhx
a+nIqywDz1JLOwRGFUm3rYLs80xa4HgBFTZ7LnT4lQigZt9NnMeeTa4Rl1503WIUHj2Rc3WhJMgj
C85REQz0HUPO4c3k897srtHxVx5t85xBjTYGVy/ZtgUy30Nrlsu0dPxV1bFiGgmsthhIe6hGUB4H
Wfjl5SN0wmh1BBbSpF6Rp3WLcD34BjmGcgORznPi4acG187n2GbpbDHEX35Hph3IQIqNGKhZPIQQ
49i20NVDhMNUG1ukuFnQ2Y62T4TrZuuivR6LVVdqhKR33C75Bw5nWlaD2W2mw65S+EQRm4YqhrRL
fy3baIvyemd2znXUVcbTaUT/XhuHrrcDzfd71lTvjJZEB10teYuqUYihfcDFdkWVfW2XyKyiBmGS
480UYy9SxTiCFwv0pJOffZKLY+if66RSLrjwyVjg6mp7yS4dj9yGaTsaJevhGB7PXHZjGtWu1cSD
Ctr9DPzVrihCw+3U3o8Mum6csjUPSPovQZ7dNCI4E3idME4dc1XTcqimaeZxlOfuxagyd+OEPLg2
OyyacRZkBHndhAIMJNbkpsjIVSP4mZfo1Mw125wFG90yG5uY8F3leRQN9lDtNJu35th5bQiZdB/v
hDU0X6tcXhUzaHKMxtYRVzLvQLsTIbVYuvMGPDzbLjP0R3W4VQ6FKJ9A4TtWMnhHHSjPp2buqI62
YkBADnYz4Jj4TrQRW4j2RobroUWHKR+zhhdFFYchxuR9WkG/5Ux0eMJb0aFWYe8wJ2t8nJEsgqcS
lGr60alSbMZ+Ge/N9lMzzmiCKFnQBRWAaH21J2GZTHQUe7PBtbcTefRohCJVFTfImBEvvVLp+N5s
aM02u3xpZsfC2xaE7NqdvUMaiG8vD31q2TXT7PoMzY6QmIg5os2r3mvEtkRa58oLFsPJawZatpaa
xJjCYRmlswfw0Htdcm5G02LpqKt27qwaeeI27kJ18GqoBPt1VZjduDruyoYSF/JoGY+bjF4wf9fk
Zn23lg66Uh1hGWFFHgMGBCnLRr7tWWF22+qoK9X4dEDHDI+JmNUmFEEibWL2vOmIq6IfSs/ucCMi
h/MBxESvi64z81Z0vJVkDkTd5orHYQVR8Dm8o13x5eVDfuL90eFW7hC60IJv1xJRP2yiiCPTTc+s
yBqKPxPS6Wgrl7OR1bzmsbAtvvXd3L0LbKu8CP0+2oU0HUFQb5GtyMS5MsZPTMRzH6nZLB2WupBB
2MaV6OcPsxzR25vXablXUVDc1AXkR8LB7jac9Eu16eqI3UWLBfe1Dfj7sgunO7/p1RbZBJUwGxq0
rCrne6v2+l1WBHcu1Li2LeMLFOMj9qpHP/uGMa52neThRcE7qJuMY3go5/QT5EXJhTVPVmb2xOi4
ngG6nvbcz3UM/c83VRR9tVPbqMnxiRYuBC0zj1gNj12rrzfoQVKbrukMfQUdYRbxIusKH2eshwrp
1lqCZVN2Zlw5lo4wGyLApy2wusd+loFKFGpUM2VsZ2QdOsasKpvMSQPWxPNs74PZKTdpFJjh7SFd
fexst+0AOYxiqmK7BlMloeFt5BbfzSa+vmmPcjVBaY/on6R1DI3ND1CpvZwdbkaubOkIsFB0NYOG
eRUHZQaZw//l7EqW5LaV4BcxAgRBALyS3bNp2B5rsSVfGJJtcQPBnQD59S/7nSR4Rh2Biw8OBYYN
oAq1ZGV23ygkp/0+23nNd8x7JsWKLWnCeLlrxdmi9OCX20SOa6jFEhbbLEowTdH+kZJePYdbMt8w
zjd83X/YpkSwQX6k7y4NDdX9bnb1cAAsMECYKGsFC04B03FqttiPuO8/gtxBr9tqQ7/jMm10q87r
ikG5uAvhi7yOwsU9rZXoBjJoDZdA7yOBGZlg6P1goZB2/Pl67rvgS9EhFdzq+lPAzHwaq8NPtou4
sKe9GDQFM3JzYWSKIG1FqhQqv/d+2+IY1nGg1UCg3nwZUXJOi5ZCJZSI3/0Wvz7SP1gtZ9G0qA5V
iT4YP9eW0TRZtGdVgjpBOEiPgwh46v5SNVuBtP75YIO9cVmu5/bKs+vinmaANSitSg1wXLGzE5nX
OsM0wZiNE6ePDPKN7/pSe4ZDLhSqhuLUzjAnA1h+/aHqHqEq6xeQu+LILdrdgG8u3WU3uk0jzQ2E
dbr3vz7dq19/ZZNcHBRkCfTeCQpE257cVUlyiht5TxL1JTxuoQLekMEgLh5K13EdLQfDD1gksWfD
6390rOuXQGHwMtiq8ONhSv6uDCEbn7YbaZ8jsDysabdG4wsrBL5kCE29Z2FR2b+3OVS3cMNvfppj
86BOCFcClNmlDo95TLcBr6kqi+G51uAcybqo68ndxGj9MCBPua/EFEEJO6Cf9V5HT2Js94fAqCrv
heAnAL9u6bVfjeu1Y3Ge4YSWdbeNQXc5xB6fFFEYNpo9S68uQnUhB2cNwzu8QpL5LjZUZXsCLOav
b9Rbn+74C7B88mCBDDZ41LYKc0xGnwrQtnmu7jiMcaI8WvWAskOIKe/lKNfUzp55hwtNg9JvtABZ
j9SXGJFyiEeAXzW64Y7e2hfnqddFte5ckO4SHSbrFfle0MBPAIS42LQwaVAU6FAVULPAVdGsgZw0
u5ExXV+RV+6ii04j2zAFvNfovZSQ3zwqajO9R/KdVZ0n/MUFqSkN6j3W8/bSLVKepqV72vb61pV5
6/sdGwcXF8QG7dZhck+aRwnm0KwdwwjGPAq/VMVFqtU1BL5F33SXkcfzJ2XqlyhY9B9eBuXC0lpQ
NnUERMUXdCNDQN+SP8oFSBK/xR1rNeiEW60Nvvw6OSH6ZyWDF7+lHVOtLNsmWXRBjio4TxvSFKmQ
87dfL/7q484Tt6lMD23oHOr2oharWVYOLbnjYdT80Y8gCVkF35/tGimfFIAnbies6GZR0Y22l2Jf
u2wk08dZCZ9twtqOX9j7qpENpvou6171GR6+JFvixcszYHWnmgfEgOZ7Y2BZjEQfTIKKAujSb6l/
vXoKoNuicBk/xIaqQw1ITzAtKL2dCzW9k7N+6CN5rjErR3nlF4K6ELZ9mJKYFLCAtiw+J2XynOjF
DzFMXNwahJ2pgUTXde3tX0aqhzKJP/76jr4aW/HERa1tG1rWMZCIKOyNKO1X0aAfCSBA97pdkz9L
JtsPv/5DVxjcfzw0/tA1//vhGDS4oyFEnqhLUsZQz1EcyihQa9f3y0HMo95HC2y+7adUFqQFBmje
bg2i/P9pfOVPu+3QJNa6wnPfoYo+bLk1O3kvFgYCo63Ud8sSrCngH0lW6xo8sHEZZFQ39UeuRf3c
HYFXixAb4Lp4Au9iOA5Rh/Rzrdq/2sGLJhJLO5GY1Su4Mlu0CZjo7toOs7x6Yl9/fW6vhgRY28nb
kp2OfX9g7SPYf2+iJUoH03vJUGBxx7OP4WFrCM3Br4j+XVHGzUnWfLnz+3LHt6Nk3W/o2yGEXDuS
tevyFe1fr1oOvtzxKhIseVM3yeZSVxSISb4taVQPN6KZt/bccbdr2FRtX5YtGr773yacluwwre+X
O94W6G0ahAv8YbPQu20Jvi315sXujRfPwcDGVTUabnGeCZEMDF7957mMfVoQWNtxINvWm0GNe3sp
LYnuioLHGdhc63uvy+JqRAYJDSPRwEfs8xR8gGLBUx9uxw3f98Z5utC1wYb73jE8cGw/qoc+keoR
Jf5b3epXY0dsjGNEKumrESlAc6kIq88xB8NyyOPyvLe9V60Yf8IxpUiI8tjE2l6iERyXVr3HfImf
f3Hhn0Os11narUavY/hop/bbvvYPfmfqmJFqOkNHM7WX2YrqvM39mmGKp/SLt1w4vNF1D1Uj3Bhj
V57WLHlSBLMQXp/u4uygHZtAXQTpL2X9O0RMFe567EVAhHjLsSSCai4doPd0iWugBBLSpGTF2+/3
5c4zB4m/fhstCikAIcTPkqokJX1wCwb3RrjiYuzGsB2REcUtmJzDNNjiP5diPpGp+9QkjfH8Bc6L
t1dMoejP2suBqdipBmV+W3/x2xzHVDFQQ5dxSGBHjf4E3mKdbYrcGt15w8sIx0jjGFj4pFwQRo/N
kAKXbNOiWLzK2jxxgV+hYoGdVyCpu5CdoJ/6aafMb1dc2NfGekpnCffIj+3zPN51Rvg5FxfzZUIU
nDsQEV4aOz4q03xslbk1V/pGQOtCviYr52WjUwPu+W7q3o2DEJ/KSFenXmsQk5KmAhcUj+Y4Fbqi
3+y6Fj6ZPI7CuUUyCiydG9uBKZ0BSjyD6Bk6mt+9rqiLCBtZBFqyJMIV5VTco97B7pd+W/1sy+Xh
6sZEQaPGtpcgoA/bVOh0S3wjG1dTkC/AhLCVIGxqt+hjS3t2ovO23YgQ3nhmuRM38XKK45hXSMJG
mzzwai9fEqCtv88KTinz2nwXHCbZbMnab/gFk5pTvSpU+LT123sXHgYVbDaxCfHwEFf/doW8GBAv
en644/U3g0Z1Pc0t+r1ob9rhvmm5Fzk4T/5Dx9XLg0/12l2mMhjOlNO7UDDPV9yFiJntGGjdIUaY
5FVdm5Yvoz784o/YsVOxbsqYEqZk4gmsNiBDaL6OK6AOfpfF8fc92+uJNUjdKSY1s5mvSZ82VJS+
94X+nLHHfA/njg3dpebsA6mNQtKeeDE441Cd2Ezgla3HGrWxcgjbjNFAp3E53moqv2GrrlBgo+Q6
rtfIj4I347E6luMhaDuaxS0N/LJLFyQWLTRudrWoC2HVmC6QGiLhLSmMNz7fxYiVFCBfdAJb1Pgn
pVPI10/nsbX697oathvY3KtlvlIUcdFiFSkUYPgTSv3kGM7yaE226nBFsIYLZIT4vJajlyYJhwiz
c5N2Ay3rCGD3pCTit72S3aOsmWdy4uLHJrDSKtUhFd/UcN83X/lkz14W5sLHtqMNKm7iBiRM8Xre
WBjfB2PxyW9xx3yjycRQU0HaViyizzgt5cmG1ocEBDvu2C5GCczYWfiGgtIuI2LRpyBaP/t9uWO7
uttVIoujuVjG/+6G3YC1K/HSNcOXO88sGZel7fiCwgoGyR8UK5YnprRfYcUFVE2ARzMNOffLMBcm
3ZbkWxXNfufp4qkAdJKGCtJcVrkkjxYaB6edVNbP3biAqkZNQkwxYMY0tu9HapozlKu82qE8cQFV
YiLHJAnSEpAvlU8Vn7qXuUpmz0+/erkfKr87FKuGmaBxZub+H0ntu17ekke4OpBXnJiL7FtNz0kT
NbjmIz0WtFoTdMKPEMpskJaeH3Qf8hsx9/+jpNf+lGOu9WEPEnAgrHalVMrrskhbQeTDNi/rYzyB
5Hwp7b/RkMxdxlTA0o6IOcW09vzQQR7oeRKU30FKit4XUyOzMCbVS8RXdtpXsv6egCQJtBRF+AAa
f37XL6S5K1bkRVk8g4r8RPfDnMuiiO5MMqizTraCpPW4sAexGow/L2DRPrNj/1QFurubGtuzu9D2
g83QPi/GdLUGrIClGujHtqZQh7VL0G0nIDyDnBYHOP0gqHAm5Do7VYPs775bGogem+oQMpVVrB5r
PoQa2kkjLz6zNew+QHcHDY4Q9c8/JJ33F0zD0kchEegQIoYXUL7qG0/VG4mtS29WHbzfuxZPLcgb
LpQeJz3pGyHa9Q6+dqqOKzPgeeFBOKH9sdXzHcfQHqTmlDjHwVY+enlLF+BGo3mybY07SuWBiY+R
/NkPyy380Btb41KcBYI1AieFuFuIJDts1J9b0w0+Q2o8caFs3QhCixGp5qUDG276iTDqNaqCld18
QR7gTNlRUJzbPXro+h1SYridftmIC2SDwrjsoYGKCs4260yCAPJs5NyfvQ6UOv6snLZmiIYBMDna
6yxa499mTJj7JWkue1ccCNGgyIrQLygfeKKrDPUWz4jeRbKFVKE21/WYht/nu6jZngHg8QJZ40Sd
iINswKzHABBf9nKHsGdAyk/JVrKPv97z8OpmXzFUF7oGdHWM1iS62zUrxbsIcfG/aENHJwssXnrs
Bfmj7eY9WwbS30dwhnfakKjKxnDnj402tsa/xL/yumDS7VvFKmgIl10N+HvfPLOCfpundrvhMN54
1FwsHQ+LaGOYHr50QQARcip3Cm5UdJxO43JtndIRAmh+182F1smoMxzpRXORVfHcx9WLtCT0XNsp
MyeRMvQqinAx5dEi2OqQnvY69rNCl3tRo85DkIA1mKOZbYqBPQZMkfXrNYXXo/khZKkGu8alEDWI
fCICuvgSL1/H/OIhF9pWV8YsSsA79UkfZoUWeEWtuZVrvWUprgCkgF5UoqYRJXK2zx/qxsb3O6BE
ZyCRZ5lOKOY979BmyjvbQYKgU+pFy2lOMYtcTNkQq/U3O5noxl1+4339/0f+sJGGdbI81mtulsi/
5gr0pOWgA5RI7XzjjXrDWlw83IYmT5BUcQ3CiW7PCGZwAWIoNUZyZLy1WdUPXuA4nri8baUNC3vE
CQq+/Hje8NPSWkU3fsUb77gDjvu1j3xjDRcDJ4aeT5C2hC1zg1KWaRC5tatfsclFv8UrmsTJCmw4
BIP4ORnj/Sza4NOvv/x14iyeuBxtzcGNBSSzuYRzaDLEn+DJqLYNNETQyQFiXM0PUzKqJj0E21Po
NE550IK59Nd//q2Nc6ydQvqgW4cariSmX5uyvYfjupE2vLW0EyvoaJcL50jyFVt/FzvEDSHe5yWR
jF27/tEfjEuNI2LVEWeiZwtytWX5ZPubxfT/PwGvvLguUVpltn0vAoQ5/U4URBnHgn+YLabB0kYe
+kiNjvu/lWjnIisMysmnOmqKIWsPsjyEw8Hu46UI/ii3FnYyqeJEi4g+7YAxAfe/yBRCeeO3qaDE
q+IhEyc/I3FoBAg96gvY8O7k0ivwY5QvPhdEumAPcUA4aNiPEixCkUgTtss0OLyKKdKVyYuAYziq
iFfY5jVTe/+JrYHn0k4pZQD4dVF1WF1AgnSclmVsnlFx8qIO4NLFesjZjIFQyB+rREcvi42Xb6oV
rae/ccJJQwc6BeveXPi2fpSNBguvVcwrfEtcrF5XRnGFyBeYgzqrLaYa45jeKj2/ZfHOpos9YaZB
9nxZDd3PltINJJDlDUf5+uLSRevJcBrakWGqN+66f3b0/AqMM3qFa9IF6CHqtKsEWeGFBUOYcln+
thDyu58BOeneahiAXj1C2r3pHgs8UmhU+Bqn471jmkxHY1V9KcRQZskSZmI0xuumSBf9JiB7YMs1
qS9bOX+dabOlURltZ69dcRFNgAfHM44T4OOYfyhl99In43u/pZ0Nb1tNNWcWSys9ZEnUy9McST+/
4sKZJGb5Ua7mQZ403ZDZ7n6w8+K34S5mOhpi2oAxNMg3TJpnYVDUKRuG3e+Ou1CpSpDWIkbCl6sl
fI5hRR+bdVu8HnvpoqTA9RoV8WYrFDrbczWcktmLQwm+1vGG7RHhtaym6sLkeD/25mFn5pvfTXEq
YKwbo3KjpgKH/S5OjC87Jsyl9YprMdz6c4jSd+PRkRAf3h7IMViIXGeqmRdVGJcuSoodEwqaCse5
VoY8G9aQTFJeeIWF0oVJNROm75utCfKpq4t7CMHupxXQYa9td5UgSyHFAtWaIm/L4SXQ67tt5J63
3AVJVQemFcHnAxtqNd42hSmVYJj8LrlLRGbXg3IMF1eXgNOHOOzLh8Em1YPfrjgRrRxKvPT1UF/E
fqhzQ2qZxXq/xYf5xuvpAqSSqIOqnMHqs/ltT74uxXe/r3asEyq7dTWFCCei0j5wvuZjfWve943M
SLqTF8MmupCHAcLDdma/x2DJTlualKexb+U7s/HvZat1PhbVdgnWdcvWbfTrq0p3LGPBS1cB5VJd
bM8PcCIe27m0ujl5bZoLyt+5Du0+8/ISY9Pmam/Tdi39vI6LVQtCnPLIJJhQSD1kUXA82YiUnh/u
PK1cl8qUASsvcqpPA1sz5qdTzjHl9bO3TFYjUAgKsXTBm7TRx5eoGr1an9KFq5ER3JlBi7XbiT8n
9fi916B88DtLx2xXw6sW3ODlhY5lnWpimweDqMwrFQBk7uddaUwX2JZNWH0xWwpF+bMu1t3z0x3b
bVuuSrrq8tI1M0mrJuDZukCm1G9jnMcVotPQtLTYmGPq/oCo2KdkqbyYD3FZnKe17JMO8D+FEA9I
9QdW6E8VE8rPEf8HiBbqyXRkw22hEVqMwZMBbsxrT1wYWo8AiQ5E4lm1aD4U5KCpkatf60e6TGVx
qUcO3YzyIoI9zgYTIYispviG7V/LNv+tiUgXigZFjhb8HUmQN0FYpGgZTukolT0doC/y3HmnYgQS
g8S0IQ3yBTJdgB6X4Ig3njmei0iTQZ/wRany0m+xzo6o/jCH4ze/c3XMlK4h+teKJnmFQGZvtgcZ
Jn5G6qpDtlE5ND3a77kA5R/mp5L1YRGG+VWOXChaV8vNtNWe5IEdVNZNoTiNxe6XsbtINLHUbESj
E112OZ+L2r6bhL6xK9dX4ZXL6CLQOtqCqGwwQQ5Ugb5jc28emyJaHje+xJ9RqWruvA7Wbb+DCL4r
ym1KQCBQngK772Bj8QR3ShfqttdGyANpXg5tsfWpgSzdA8bL/BJsF+Mmy0R2wYAgu9g7cl5GkOht
Oohu7P//2+CvHYDzXK+HKGu1wlRR4G1OGNvsn9q94Zlpt6/WTHA/hNoc3J11aor1RbDpN6VJcdqT
qzZ7Ur6vDOf3du+2DG1Z4Dn640MfxSobx5jcr6r6U62q/BDX40O4TL/NDWhkSAyUZyy26jkMuwbI
LvmH1ym7KDpj9xJ9lKPIK/wgakdIO/Pxo9/aTnzAKaVShoHM95qOp6qoXgCkucV/fV3ktVNw/M7R
KF3bdUcmxbpnacGRpXE9b5zxW4s74UGvR6iVkCjJi0E8L0xe0cF+noE5scGigyroeJPkaorMnCpL
giEb2Nz5zRBJF0mXJKaZKhomOShel8ysyV9o9/s5exdIF4XrFK5ikzkrSclPy1abOgt1IG5E8NfX
7pVDdcF04cTQLDTwyW1bTlkBcpYHE6/NOVzKw885uIg6WllaTwtP8omTXI0aOFvZeSYJLqJuj+tj
3xQmPkAYw7sUA/SgZ7HJUDK/4oQrhNkkA/guCpvkx8JHEM8pfacDLW+0bd+49i6uTtBiVQxcfnm5
2vdTQD7vLPb8cMdczbHBRx4DLIrup06fyVB5vlOOQR0HKDujoYdBMXYXo2GBQYfwVoP2jba6dGFc
ADPodmsanOi2Nidbr/JupsecdYUdnmhftSe8keorWkWEpmrixaMRQ3AeRaLuG4X3coOW8I2r+7qw
B5cu7KvgoVj5EBW5GMj8NMhWPyUGxba0Pkh57qRiI3KZcvpjMlPRZYCRR1saG6ChTjTk9RP6dfWp
jcS4phg23p+68ljuri3YOiVV3d6HLTjgf+3737BkF82CJDlcq2mUuV4ifS7oEj0f2vKPEEoSH3/9
J964rS6IpWNg3ecmknldsr9LOnwdR+6lZ8GlywtVNB1YLqcOT1fVs4z0U5xulvvF+i6GZbYH8ARz
K/Oyp59iDGVmKxm++G2KE5xgZH0BtaYUOcAd/Fyp4x7jP/PJa3EXGGjBihWVq0xywoJ3ybzeh7F6
77e0U15ByAZQo0C0OR70k54WqNJsk998OmrBeG5+6JhXHSzhUHOSRyt73w7msYOx+n339f7/sPTG
IzqxfoHLLORL0dGvW0L9vLGLCeQNnaM5xNIz3Z+aQn4PGuG5tOON7VLF4JGC6USxbrNYLGArBC2W
35bQn7ekqse535SUecJNeypW4KTt2N7wgW8YvQsIZFHR2R5l9NxKoLNI2x0g2BF+l9CFaCXQfowI
UKR5eBTrfQFyO4y8sg+/3pbrZXsltnEBWmyj1qIFLZFv8u3edA1JmSiOkzIHPEwTJjfy2qvFvPZ3
nLMFCyXGatkqEc2vKCUYSO1VYMkPhxPnpH0gyQb0agXliV//rDcOxAVi2SAZj70dRD4O5K9EN7/x
MPSrALrIKwn+HloFk8g1Go5pzNffjrh98ftsp4wGsgNgSyE5k0+x/TDM5VfI5vqFOi4gi4tq4WVD
8S7NffFl5VX9CUK3XrqWXLqILE5ZctgWHy73YjuBdO7PMRZ+2E3pArKOZqNDUWDxdjxk+pwwgMl+
vd/y9Vvp0pCZiFW0gm5uPjYRexc1rHmqm2a7jyD5maporO/acA3uNCmHG/b2uh0Il3inLZbKSjOK
vNYx6phjndZd+V3YKBfo3Jyo2j7++qe9YQEuCZqqE4k8dBX5PrTxZQjmMFOB8EOpQYTzZ28aXbmm
K76J/BACuOfxyqJqA793wAV7He24AsLVcFTYlDqVq5rP83aLv/OtfXHegaavpomLgecAUjwr297r
qfjHb8udmD+uq60F4S7PI1knp6NJXvqrerTf4o5raNd5PNjKY1QW4K2RIVYfgL8pbzRk3mjtCRfM
E4N0gy5tj+uCKbg+1VU8/1klcXRJ7PylD8f93LfHcoaxrOlot+Udgi0vRjEuXLDPKslsQSkW5xhV
Kk+Ljto7RhXzepuFy0e1bj0t90PEebgXER59wn47SB/dSilef0CFC8pRtJogUSt4nkwVKEZ23pzA
UY2MpZiI/f1Aq8gvXhQuzh9DsgeNJYlzHrL5fcxnm9lYDTce6NftQriQxboMSdc0jOdxlcjzBN5E
S/ySYfCh/+wtAC4I9+1Y4nzT01M5RP+U661ZjLc+27E5RWpMBmP8OSfzvp5jukePc2yGk4/RicQ1
Olz5FcD+65bbNetZx04xlIG9Fncxi1sQ8bHtGHbFmDZFZS94jDpxeK5+ffJ+SAHKSQ/TFuK2iLCH
tG9rw3sUoP/2+3QnL6q3GkPyTQJnFEA3uac5un5+szvCBXStyaHKtoKjm3lL0uFY76au8vOiwkV0
TeOCofX+iPNyDsipUAVmAKAg7XddXERXPNp+r7nFnpv6u9i4yYYSkzJ+e+5E0H2BERPFO9xFpZs5
IwtQorxgsd/0jXBhXQrFWThHhX3f9vcE9bt0YcwvPoRq4s+3cdfb1IetjvOaBMXjMg3/HOA99vPw
Lq6rPGJ0ngCXz5Nlnx+LTfZ3oP+4NZX5hodxcV2CtvVCMbmOXDr8i7Dw2Y7zl18f6TUd/29SJP4D
6poXzLHKg+asbenv2hL9OEzF9FDatvFz6y60CyGCGSEPzdCXGwIwjokU8vPcK8sCY/fPp8ow9RTG
XcDyKATtTxn3d3ET3aIaf2vfr5v2gwOLpkN2xIxYvDZLCurHJ64PrzxLiOvf/GHtgKLuEsTV9a4T
qBYY1Nuh9etXIkEA/PPqwF8VIVix47ySIC3qVAZEqueHOy/pGse4MryPc0ju/Ds1zZeWxh9+fRnf
2m/HRIuqDKNJ4aujVv522OZ+C29p0b+1tPOMLkdR6aGqaR6pPj5ZMw7p2Ad+OALhgrdUURnRsIHm
0Gv7EtbBaSbsu9eeuNgtanUcjzUEetYE6hygUdVpX7Lj5Le684puGz2AAO5ZvoT6zyRWuOUAuXnl
C8KFbw0rBmA3pLc52gE2bZuyTGvJPC3fBXDFchnAGLKxHAzYQwr53W+H7T77bYtjnMcoymlODMv7
TnynE/kux/iT39KOZU51L5N642E+TFAkTcFRqf7QTG5eNUbxH/wAmfqtJCPN57KPU9aTd22y+Jmn
S1Y2UcknxEUULyg5cd2STFWVH2ZOuGRl/WJqUpQ6yuNC/cPQclHK04Ic0y9BdBkyiKrn5GAvII99
l4SJZ6To4sLoZpqiHE2YLwyEFGJTqOuWsvDqhwgXGqbHpE52NoV5q1TGdrA6Nn5UBsLFhfUAHLRR
OGJpFv+blNX7DgwZXjfcBYVpikYfwPk05xAEACFG8O+w+lU+hUtPJqdpqyOz0zxsFnLuenm3JZXv
4o7VB11SNmNbRnml9afo6MB02Sx/+m2KY/ZDBK6dbcEcZT9bldqJvwwoQ2d+iztP8t5bcDpIRXPR
c/0takn1oQyrf/0Wdx7lY1Rib/qV5lOw24fItL/3i/XrWggXDlYUkJArtzDM9zHY76J5DE7S+M2f
CBcQxqI9GhvQuOfLoD9uYoTMz+KlucbRgfs5wKqGukONZQnzrWynrITSZHqEgGZ47blLEFYeRdcs
A5Ja1fbfbWlgQb0f261wgU0geer40VCS100X34ugW7JIYsLN78sdGyrnsi6rcCB5d+jTouhzwJpv
fks7JlSBm2agWhF4wyOvYvnH1hmvIQ7h0oOZiY6jjYsjby00cTNMyrJPy2qLj7/+8jeSLBfa1C0M
+uaGkHw1S9WdRDP1KGEWUfBXWY36RrXlDVp/4eKbAJTdlD5KkkddHRcZiwb1XpEOwpJHrzIJet3U
Mg12Mjw0IYWuALQobQA3egTl/nc8VNX51z/3etav5JQurQrp2iEZWXfkEmKj9zLgX8ZV+tGOChdp
Ber9KlqTYs+HZrRjNk/g4E1DHUpIcBRS+/GLCRdwNdiIi5kkR653bUEYYXjWeYfdLtZKD8UyzDPu
W7eb7wkQKBlrqxsvzTXzfWX3XaiV3pJkFzY8cpEAxs8aqr5Ua0nPO+nip3Xqm9jP1F3IFcF+lDUV
B6pk8f5F1PGUhaCNv9UOuL4vr/0Ox5MMxzbWsqmPPImS7YwBlubfepT87wAovkcuTIVjJ+N07rcj
PPEYEixMhAH0wI4m8otkIsfjlHSqZpAokvxg/wi44nQitWdtwUURl6FdejRPSA5asjjroAMf1e10
48P/jyZ6bfOcR9sEoRgwrHvk+0xKkJmBAMOC3fx5qfb+VDSyvo8HDAYa2+msYEeYqqTRWRv2EOmq
kzblc9GjxU/nKpVTEJ1BY4tearVBh4lV+37fDCTqToWeupOfz3BCGLN1PZ1Va3Mbzet5TtDXPsju
Gaa74IihHvh1Ch2r67JK0Znf7pA6Gc9vdxIMEkxdQayyVxQN5jl3lVay9HyuXTCXooAhz4c0uWnR
mdIK5JIQlPD7chfEB8Rt0s47/FAQQoS4aB56/MfPPbiYvGQ/lqpO+iPf2P7XqGoFPGnsV4Ny8Vaa
cWnKUB85VLW+bi9H2/ztdw2dsG7BsMkkjxmOWXcjtAA4ytHpCr1Lvw13AVeKHAoT3dWRM5AOvpNm
GDI2rbdUq9nrLtNlYluLTQ9DMRw5ZwtNoVynzzvtbyEV3lr9+v9/qFi2y0j7ccTqhMZFyquRpFvc
+kVgLq4wwBzAXim+5+NSxh+bOdxf+DwHfnfRBRb2sWQdDeSe66pXZ7VjHjVhi9/MnHDZsYJGsV6H
45ZPLPxGw6k59XXox0UqXOhV2TaA0Y0WcxPd1mSzUcU9cIvljYfidfSJcLFXiGgiqqvF5iFvxZ0t
VKROSU3Es2rj5mss6PRkRQkkQbIsvr/IeVULGZkBhG5rbis4m3HCrDfZ/SomLugKxYx6ZHO55sAq
rI9FFIZ3MQaF/QJbF3cVMaN4AZbRnE4hZCZrIe5D9Kg9V3eeETOEO+AbfM5bzR7U8gHweC/glXCB
V3OU0OXo2ZzPbfEPqb/XkMXzsywXdcU6K7YCmVmu4+MO2mlTuhjy3csZu6CrYDswbUKXGajad6K1
QwrwVX3ju68O/ZUAyYVd7XpqYozozXkyTNNdPOzLGYCP6CGCuPeT3gr6VZTbran1Nzznf4BQW4ik
uMIPiQ4ZpnGXbL/beW7+8tsmxy+rZBnssUQTZnLW4xH49i2FnJUfWEm4SKid9yXmsLoph0r4v6Yg
eYx5ab8Ppz8/KJH+H2fn0eQ2rkXhX4Qqgggkt5TUiZS7PbbH49mw/BxIMIARTL/+Hc3KDbesKmy8
8AJiI15cfPecio5twPszqmX+FmT9V0XE8bCyJY2mao5mqjHl9Ti259KX3fGy7bgtVc9aqq0gLCNk
Hs5Ri1o14XlxtCo3uQqA6a+7RZeFGVYUPp2xl5VJsAMlqUnnZGougXO+bp2NFVnzaYFgXLmXUOQ2
KIRYp/cuIworpdeNA5Zr9wi+6eeumu6I19QxzCvdas/g82I1jqu+HGfZn9cyIA9jGTX3Wz26rVE4
MLxunRGaZ9JX/Vlr/wOKEA7Nun79c69cycxAxP112yvKnDCUfX9m/igfsjV46JcZR0d7yFj7Qqg4
DVHwReZL8VRPeZlwDfhpW5tb7whvn/IQNH/9+1uxIuWzrP05pPXWoaSl5vdjH/rfdFGsKVxZcxov
NVu+qr4oHaeCtbhhTg1ztzDqzpqOY9q2Q3fSmg8f/9ylb++oEJ98/RcZ9FsVItQ9e6C4jzOZPne1
2x0AOoKv2/YWU9KxnrrzqP9ekeCI21EvN46dK99tA1dBK/w+0rw9w/zzONAJlRG38j7XmrYW9rau
G/QsKnTJEn64o/jHqattJ8ChC8KtrBe0i4IfOMxXMSfcrVgVqg2v+7pjI4HBzdqdsc31dwHUSk+M
8uzg9unWmq5Em/0XnJ9NkNG4y5t4QI2pY+OXcfj1OgSNNVMT2p6XQ6W9IB437XZ4SVs4C6zChPiE
teeh8HQq+2FO/datzhbFcq+/u/H7sQiVaM6joo/7PH1q1ltKzdemoLUqIafdlFmw63Mpw39RhpbH
/aL+chtLa1VWsslAg2ztmYf+x5msaSkQgzu1bfNVLahWT+Fd7ky4LOu46co8hZCActsKbcYqWg33
al/W53A1/UHV5XZYvc3xWLTxqiJst0z7kT7zKPtKVLbHZhrd1r5NV/mlX6giZDXmykhPOyPjsaLq
xa3XrdXZZhNH0eOl1wfvAVeUv4eC3f+56UsTv0f3eJ57PccV46qkYqvPqHSQ/7QhEUex451ghE3q
jYrsK3PdJqyg77OxLGuxk3PyEWYWEJyNiNN9TQbWEiUB88tV7vWZr3N4JMGQAxHVbpKC0pbQ8hpp
aE5zfQ71vB2Cpn/aYcp+Yyld63lrmYqpkKsmbXeGlMP4fuL+cgyysE/qDNS+0+DasNXFeR01hao9
+zuW0z5O5UH2bXFSq7c7IYvShq66fN6XcCqxpmR7hmnyg9nljYzLlXljmzsWrbfjhlw159Vv1Bnm
oNmpXNl6o2+utW6dp2U1rV22jt25gRhx1WVRTMTyt1u/W+s1VAwaQqRtzoXX7I/5IsK069bsCN/n
W48ib9/Kpe3kuEAExJtF1pwp6bwPZFlqFbNqGRNVhuCNSSlPW+HLG7vElc6yX8LHshuHHoJy501v
z1L9b9zd8EtpG2VBlUHm+do152EXf0ekfc+qWwryVz7aVv/yhtwHmxa25zEY69M0pHvvuym6Sxvw
IjVMdpGXRtzRtkHclPMTpZnjBcsGvCblzX20sOY8tQUUIMhcxXlPnFIJqNd8veFDrC+kGlIwZ0F/
biFow1lJt+SxtBmvapi70V9Ud662DOmtyK8eRzOLG19+WZlvHFU24zX5ARsV6evzBAQmfOK+KMoD
qMkFFguByH/UonPTyJA28zUAVJu3TtcQwfXug2n+0M1u5m3SZr6WMfQr1i76XDXVV2TT/ukIJICc
9h2b+WoXANJdiyCkiIq6P9Sy3D5WY47yyBKqmG7RvK0E1pi6yihFjLaOy3wI6x0ed9ktZaQra1aw
17MTkQjKYDa/PlPGowOVpjl14SBv9M+VTdNWA+OKiKiZRpznUd8ny5JpWOy28LTCa3w5H6gfdPdb
U9MbnMmVE96WBxNj6y17P2u8vdEWpgeLD0wORYy0Vj/+PODXustazDwXtEaNKo5IUsWhD+8KX+Ru
ugTShsLaMRvhPIzGl5bztKHmvpflLZ2YK31j07d6GaN18josA6i5nKKi/97wST1Vvl/fGOwrfWNz
Z00UwKJmpM259pfDmMF9gK/NR6d+t6mzKVo2RZqxPs8y/1GQ7tNI+hsB1ZU5yq0VYGDRs+fb0px7
sUx/SWCWn3tUe+ZxVYkhblWv4RsaurHE0sa55mbOBjycYxiEovdy7dUxynjhtlXYNNcc6l0i4Y6t
ohx/KH98oFCJdovfbIZrlmvZ7VtXI2Nd6ONasGdZTfrkNL42OrXqGlVz8I0714EfHiPZBacKais3
DrIrM9MmpoyCIYkfmfos1vIdw50ljobpq9uXX6bVL7kWU3BaAGKpz+0qH9tRFnEOZ3e38bSBKaV3
L2izrjovPExWb3lqJuN287cRKbOZEqEJLc+6LyBp1rdrTMfJ7SZhi1IRP+KmCpbyDEuf5gDahxxy
urtdQW30Cem4dTI7VedBZ39XuCfu9XSj6St7gU0+kSlT3YjyxDMMyj1ko1WXPfJumJ4Wr6UvOSEU
btx1daPA7dq0tHJSEaqxdbYZdW5DEz3ANzI/IJ+Z3VivVzZ8G6ApxryWotrV2UxZ+++yTcNd7tPt
aYLv5I2t88ofYHM0Iiu3XK2TOmuVoTxnLPdD3VN+dFpZNkkzZXUIZdscrYvtcW7X4rT2crx3a9xa
ttu4rN3YyBw1HfNzJ8xDNu5uZj/SJmmoXKeM1yw/lyAeD3UuWUzgoey2J9gkTYXKWT0HW35eIvNP
VcBCNCg+uHXKZZx/2csCU5vAB/kHtlt8ysbhXcP0P25Ns9dNZzzvplDVaHoJH0zdfvZr8s2taf91
0zCVzuYx7/OzMiP0efiOK5x0w/Pkb3geW/suawlJg3o8Ls34ONPus9t3W7GkTxYPOTQ0nVH/k7/L
Li4JLNGcGrfZvB5n9SxLlZ8JUnanFUAyJBeUG1Ykf0OiyGxa5UckFZ5+UXw9ZyZ0iwRsHirXqA7L
V5+koeqC52lrg+fcZG6Hno1D+WbJm6kr8rNp2fwcFnw59VHI3fKuNg+1kWChWyty8FD0Un2uoBPr
0RtxxpWjycahCoX10zB8ujKKFHFEeP8soOOsIffvT/cGL9pHGpFbN9sr77K2GyDQyzmkZiFp1RMl
Ditp1bHN5fQzrCd5h2Sbvtu6nhx2Lgq3LdkGpCiBbZ0KFEm33bQ/SUimIy4UmVP1IQStXu8SdJ1p
vo4GfxDtvo5F/hJA5MxtrVkLucha0UA6GGeJ/Al5/faofOHfOASvjIPNR3E2IhTRJD/rEEJMjey6
u51O1VNd4zWoZpGJG5T1P+Gt1jHBbGNTMjORnqaRpHrFLA5LWHZWnVtRr7S5qYJHM2Yvcmt07U6Q
6HzphvxG7HYlGLGxqSyaWAkOMUrNvH1qlvLdXm5ucY4NSRXzoohGycKZZ1sQd8v2ecqE2+SxtaK8
ZYO0nMaZy73tiQXyZxMNbjijtAEp319HJaE+lRo9PtZb1sQ+pZ7bCeNZx67h0EIW+ZKlVdU81iP/
sqF+1WlB2YTUWARsmnNGUjCT32m3dPc+ndyUQqQNSMFOrumHfY3SyWt+FhS88IB8mlNwJmxAiteY
23424AjoIMsQ1vO/gWfc3oLFb3xU1PVqWHSUbuX2BUYz7+ducQrPhE1H8WlS2eqJLFU7ZEJ3Nn/d
BpHf2Hr/S/f9nkgWNh5V94LLHAdJCrEdfd5oMN3NU2je5aXxzJPCJeK+R8l8DIPd7D7IBXnBFqcf
N1hTwhtyMMs/NJryF5/CxCiGoBE/TOsUhXE3V9N3jjKYj0HLqm+l3Hke+0Ul35tSB3msG4k8Th4x
81OBD/yHeRxsE+mrGqTj4p/qPKwPU+iZr0XY7Xd4YEBR8NI0z0VBiYnXclpgzIpAOO5INJm4wJQ5
t5LvMM32/YPMQw09pdpbYl4UeJxfhiABeFF+WUNSQJ4znMWdv+xVmjekvicQ032Uy9Lhk5bIDZoT
NhzW8QK+EIzBEroaVbyXI57y3ZwdhQ2HbWIEpz9EWSpg4tIuso2Nj03kz4v87dcFYZNfXaCLylw+
vEPN+88Bl71H2JL+UEGTv8v9dnr488+8fSwIW11rXLtB9FxmKe29+yysPywI6W/8CdfatmIKJWvI
38xDmGYe3nVIvZ0E791MY4TNetVNKHcgE1kqDUtVJj5Bn9ApUBU26pXNyM/U0RimNQ2zmJEPhNJb
pXdvpx2g3f06zgrboPWweKI0q1ACP7Etv29GQw963N0MjoWNfclmHk3TwwV9kqOOJd/OJfxv3cbU
xr6WHXBuRWSYIinzSPeSHtqZlm7Hgy2w5c/goINqD9NJzNvxYn116Ku2d7o6oXDkddfnrZpIAb32
tB+z76ql3+D0+tefV9Hbtw9hY19inyBQ5U1ZWsy8Oarcn0+ofy3flSGseyJN9scd4vk3fuzKsrIx
sBppmRVq6Vm6dqWPJJx+EU3glApGNfHrPkJxOR8KhV1nm6Lx0EfrKV8CN2QQaoOvG58FH0MtRnx4
5tV3nde9y8fMTW1P2CQYSlN8GDFjdGcdckgRhOVJyCY8/nmAr/S5DYKJZpVQDUBUNI4yOxDal3G0
+53borJBsLELYPsYiCjlHZ794AEyxzsvP7l9+uWA+SVrlZdUXeyvo1RqAxsW77vimdtGaTsommId
qq1Br0DN+CHsH9qgd7qtCBsD63K4x5GdRimMns4osYWghxjeu3WIlWsLyKANXy5fLVFg7WXVIQiJ
WwkAyqxe93ZY0V335R6lLXxnio6sMYengeM8sVYnpl3OMs2jdG2jd7oxw7HwSuU4xa3VqTY2QlMg
D9JV6XtdsvlQhoXj0rfJrzEsi7pSuUzVqhLWZI/h6hj228TXWijZSlHIlC35EGu63PtD9K/TVLGR
r44WFM4GpUyr8e+J6+eqnd02cVthq4GOtheUSqa1wmqPfPnocf3i9tWX2OOXFd9gZ6Lh1sEccSIp
mf9l1f7BreXL9vhLy2tGG+3RS18T6aWUlORhHZBuc2vdWph1A++yYWtkilyegDDAsh6qkN4IdP9L
7b5xy7IRKdPUK6wegL5BrBjLfdPGO6ylzB9h44LwXUTfIxIU8RauIvFEI79iLTcP24i9p8h6puK8
8paTZJPAMyNBcUGOA+157fyC4o26zg5b2VO3jdUGQ1gQMrlEtUhXGl8m9ej08ChsAkTmphVljXY9
KRfomLRerMsb19grR6RNiWX+iAuezwKswypBrSWL/SBwcy8XNiW2dDoSBd1kinTHN+k1XwxWo9Os
syExDatySf1IpJv2lqPyhuWOif1WgvJKr9iQWFWU7UjzXKT9zD+IqitjQD9OeSBhU2FrRGHWI32R
qiY6IL78Fq27W8LDpsKIgYW2IFykES7PkKGZka2pQsdD0ubCoihHZDZC1AJyej/mEJpunLl5/Qob
B9vrCnrjMyA/xTsCwZy+hWrETcrjSkGYsIGw2mdDW8+YLRcIKZ4vRhSBhG1RTHG+HXQespc884eP
XgbD1EM2RYOK4WsV3ettWg506jfHaWsd19nYzx6JMv9iFPeO7F2Kyiqnin5hg1ZKIb0wbIanY8HS
pmtTmuWOTdvXX7UZqbuQpd4M1o3A8JlN5S2c7spa45fb2S+nE/Y05RnN/LRT5shkfU/32e1m+htg
1YluBBzpp3hIPSlRJMUqbjR9JSPwG8vMFR4UIvS0bDsNm9TtJxtFf9wrv3a7+NpMc+8rXU+c+CkC
6cedjk/Oq82mw9pyKT2IZPnp1KBPpPe+qyPHqWJF0hSBQLTOG01ZmJk4ICqhe+62vdkgmCdU13WU
btje+vIYFSaIoWCjnV7qhI2CEdb5KEcqvLRb/e/b0ONdRN348CuTxQbBfBPwLTD7nqoi2pKuuUzy
aS7jOeKOUZhNg4l63QvT+Xvayr6Joyz70pXRrXv0laymLZ81DINWedjveD3r5o+a5+X7eumLL2JV
+QPvy8HxVmCjYTuSjzwS24rHgOgD6ivBik5ugY6NhmV+Ax5yEUsazvX2QPK2PQQmcKsDETYb5kV4
xKAtWo9YcJzCsb+rlcfdZqbNhk3BtldQVUWvmGaJyRQ990jn3Qjfr81Na8HutamGHZfIVGGzOTRU
1w+jCvP7uaj8G3vllR2e2RdghtfXUKPyOW/BskDY6zC0/q3b9bXvt05U4pHa7zZvSYMtgOs27ZoU
qirqec545xZ/20RYVlQ90mLjkrKi7x9GAhnrEpnso1MkaxNhEJdpIZGN3mHAEeLa97+wwLjFmr51
tvZ1W8Lqq15RtFJC1CAK4gG2TTdmzpVhtYmw0jf9ANueNfVEO98xOODcew3qlt265TLev4QFjRfR
sKvCOZWhPg5qeF70eGM7vvbhl///pem5Z1HWNWZONdlewroID35uRrfJbosxIl03TrzzhrSeyNHo
b/CFcXpUF761Un0u5Fzv65jyiMLtU7enZa7cHpCFjYTNPZ9WfyNDykmbH3gevidl4WZ1K2wPzj7g
TVh67ZgW0afKawyuPZVjf9tMGIlmDwUMaNvw9ovKx79Q3eq2Mm0grK66qq+LcgTXQVQMOc+eTbXb
4rGJsKJhSH+JfMQNE3RE4XsHIvvQ7cCwibBt1U0+zJcPL+b90LXZk5yYf3JamDYQtlYtdEHg6pPC
ZOxcecHXLSo/uDVtLcy9h1zqinK7NIO8S1yy6UVFjue/zX6Z3uAYDZshNY33I5vlR69enJBnYTNe
yBwP1TKh6Wys32XbvTeNbtdFm+8yIiu6CDbRaUFNfqw7RQ/wbLj1WH1lH/zPGOyXfbCGqXLfwUo1
HfEKdmaayrtLCt9tI7QhLyTp2lrkpEu3aP3oa3ouuuqj0zyxaS7ulbDYaPMulZvc7+rG+072wK2Y
Rdg01753fVWiCjCd8vV/PsAUM90Mtq70uI1zBVkU6X1TbboGy1kO3WFbVrekt41zlaKooLu/6tTA
4jCJZDQ/erRxE4AUNtDVgfcwHMxSitBWHVB9eOQrjPrchpO9Po9ZrRT1kahPNZSRTx1vzSkIe+qW
V7eRrmyp4dCw+n26bdGjECmb5Y0Q5RJFvZGbtokuPXO/xBuGTqOsItOpn1uQPaNn2m8BjG3f07kI
H4Kl3jvHFWWFukEVwdKTTugnLr1TFpjoUI3DV5dB4Dbk5YsGOr4yqNNgIN96HTRx2GeN05nBbcgr
Q90o3UnUpPnQfqIwKFYRdQrmuA15ydzbezW1TUoCwx7MKI51tkdOkT+3GS+xqcjPpqlJRwEmeSIo
Eg49ZAzdutwKcbE/hl1ryiYVjdcd23lA9SXk+R1bv+xBv+zu89oVDTS1dbrnwdem3dLMQC3wz1/+
XzT7+9TnNucE/iiMUISqU/SOeZBZV+i418N2NLxp3kHZS92Jnu4vwxKY81SO26mhLX0UmpTY+4IJ
fmCqbo6XzTCKF15n4wFSjH2SlWamJzGA+vL7ZkNvQ436UHOEA22Zz2c4zrrh/txmqDwDw6ZeYfWy
Lfg+c3rfm80p14Bw/HXXF35QbhTubenYZ3HbwVxTGO6Whuc2QtXwfe1piTxS7Wdw4Oqfs8rRn5zb
DJVi4cywl23J3DYPNXxwfxZLW3z/86R5+/DjNkQV7dUyG1ruCVHz92aMjosfubEY3KanDM/6UG3V
nhQeg+wUHaFpheokN8tJbotAtGsVrqHKZAII4R04yiUu2/Jvt265JN1+WadeuwLA3po9gUB9f1hR
dXk/BtxNFo7bcJZcMhJG2bQlgVn9JONNGUPRwzgBH9yGs5BEDsOuESJZjd4fKSvVoVb75hQXcJvP
KqMMj9Z5FSREzB8DJHXiIsqI2/Zo81gBzIm6QuQSUidMxAsiybjMhZvuHLeJrKnBi2QvzZaAJ+/v
lrGo7pbMzbeV20TWICCyNgaUJYsIvuRa3fGxcyuI5jaQVXoGW7moWNJCpnWLPumsdTtLbRgLzwCh
lDr0ExZh7QfFwA5IKztdlLjNYs1sRIABw8CElCbJDDy2vcCxKIDbqlyllpnGdd1PUDm7Hcco4MeS
uaXouE1jhWEQtUU/+sne0+GwtsgwZBDFvXFQX9lzbSIr1KjjpnO2Ji0v6n8aP1zGh2L3Cs8p08Bt
PIOgHgwaGzVLggK1baGKG69yA5G5jSYUQUtwF9jR7bIbYrpACfEipOm069poAgzgarnpbk28ZV7j
thiD44ADym1zscXK1tmH0wMsuZKK5iqGZOZTHd6iVq8NqZUGzBdYiuw1wWbeqi5euvGh9+ZPTr1i
S5VF88YZ5BH9pGcFv9MERQBzhKSDW+vW/SVcWAXtvGlNymnzD5U/PWZkdKOQuc2qabXL3eSBn8hD
vbEulvngOhHD1yd0Y1gg9izyk3zlD9DLgl1mc+v55cpo2qxatPVBWPVSJrWJPi5TdoeSvlvCbdfa
tiKLuemCKtdLkNCCvaCi+IPYAreD3zaD7Jiuh1JHazKQvM4PQ+lfJP7FBj8Op7liK5NJulE6wDgq
gcwR/MTE59LUn52attEhr9a5VBkOIqRjYE4ytRJullK5XXVtdAhKnEDW4BCXCB+XoBzPRi9qXc2D
27dfUhG/BItl5zOmW0RyLRnGOOjCO4gz/+XWtjVd8hpq6WQ0fmLWOaHT8rDtu9tua6ND/S7kFm2z
n0BQdL0j3OAJM1w8t0Qmt+mhaFoBwVL0ebcB8GgzVn4MA0Yc+5y97vN+jyDiLfWa1FPA7kKEvKeq
WWu3lWRDg3RUDeSF+i2ZCspjvLMvsfZQy+U2ptZNFJKKJcxg1Zo0cimBevjDg8bjgFvOyHYTnHgw
1UvRssTzindmmZ+2OXD8chtnigav9TdJlkTMXvQUFdv8IOnKnVL23BaOamY4FMFvbknKHS5dU1XU
nwI+iKNTr9tIE414h1xSyXBghEeZeSe4gjmVenAbaRqXQHE1NltSdrKPCfI6B5gfudmqc5tqwq1F
9uOGD4+G3n+Mwq05ZVCKcFtINtHEehGVOUene6JSj1SZIcma/ZYk4SVr9kZKyoaagnkpWI0bHDaB
fLqjXsC+15FsPrDNDDf+gMtO+NZPWKGXNw01gaQ4TYZAh895qIZjLQd5WpuQ4AxhbnArt0GnqIdZ
eb8ENAna4gsP+pcsY24Rnk051WQmY685BQpXec8sZDrOJyndEl826DT7HNc6dWl9Cd57EWliM3j/
c1pUNuE0KNFB4GpZE7iWVp+auliel4BBZ/zPzYdvj63NOAWb8QKw0EvSkG770FGY2sQwdu5OdeWT
486a4UUNOeofmqJo/v7zb15O7Tfm02/yFyuOKgh3maStqbjfCK6uipA7D5DbZzj6bi8T7ZEJ/fOP
XYkGbbZqm1i7VQPHhirmv1AD8DWIlNsZZrNVvSwW0WmcMnoJD6Yd/5d3u+M5YJNVJVzBe7gmzUgb
1MVh7ma8HYRuviLcJqtEUHuQ8e/nxK+keYT123zCXbN3i2Ft4S3KeWegITMn0wDRictDFCzZHBey
DVWxOkCaALxNUouWxSHFP/l6Y15emyrWRU34WbeSnuLD6UKO64VkGYLGTeuJ2zhV6QWgwTzM+iaH
Ds5C5th4y/reaZbbNNWwwnajhn1yggts+aACksVm68MbL35XDgCbp1rHGkUuXb0kMzTVPk4+1Obi
usQ7Lp0KaNlNpaPUEbfhKjKRLUMl5JKo3f8yiSnOZuS13frocoL+cokYQctVWss5mdUoYqiiVOBo
+3/cGr/MqV8a71pRg/pdZhwBuYYBbnRezeqW5bPZqhlrqamW3iRRsNYnuJu0SFEG390+3H/94Y1p
ARLMZkmGnI/3Y7eG0NCAVYxb61YgDkOCRQasX5I+z+XB2+cm9kIxOLZuLdg2g3E6HuLmZFe9iatR
QkEnam9JqF/mxVvHVPS6Z8xooraGQn6CBC6/87Ajpzlvw4dNZpXbCWKjVmCji2XO8zFZCHuHYoCf
C5Vujp7cRq00zUvZV5jufldOJ2G8LRZCOj6z2qzV1ERTNmXZlBC+te/8Ts8P1SSCGxHnlZ3Yhq2i
qPBwSO1Lsg1dG69+9KFU4oPTlLSJqMuBLbOpnJOFe49l8++cu1W5cBuICnnlS+H5S9IuW3vYpt2P
d2Zat+3LhqIgWskauqBPmFfPJ2+b1JEL5iZSz20oilazT/oIG6/nb2WiTQExfBgHuX27DUUthtFg
nCu0DvXxO7WPw6EPR7fruI1FRVVUrcRTc9KH9BNEJt8Fu+c2D20oClPc6KpEn7d+o0+lzl60R7Y7
p4loU1FcKyhbeWxKFIroD7k36EOvb7R9Ze+ysahGmArURmQSWBuuh6Yb6vt1GqujWkrHnJzNRgnO
C5VPakpKFnp3I7Ku96oWjmG7LXelc+2t/R5OSQiuJSVk/0xn3d5Aiq/1jnXm7TPDlTbw1gQZ0ap6
gMxf/b7y+vJxzH1560eu7GE2JhWYVsMOmk6JX04PmvLPW1C4RXu27JXZGl5fDD6Slg4sngYyxJW3
3Wj87Rshs4koBfFmD97B2B+VQH39MEenZTVwbQXN/IFOvj74Xe4d+gzlvi4LgdmYFCqyfKhRz3My
dIN/MNKrT16+u0kFMJuU8hexUUiFDEmpxnQV4Qsr9Y102tvziNmclOJ153sT0sZS+/yRLD3Qd+N3
xx5CQjcihGs/cfn/X+JKLwRsUAd4sAsLf/3RelF5WgxWXTzo6FYY9fZ9nNnSUCHksFp/wj026kvz
zZSFdzIja4+l2uhjLkf2IDavdgqUmf28SQzGuN7zKtn29rsu+/IkPVy03GaSlbOOPGiwhkM3Jw0L
P+fdouIhR02rW+PWrlGAYiXeKka8EoofqBt/QtHQT7emrTC5LTnSeNPlCAPP08ZMz/X/+rGjbqYo
zIanKqkK2kXBkvi1Xz/nWQHXz7l1qrZhNj2ly04Jk41jEq7xsmv1fagz75tTx9jwVAAvjrkx0YD0
VPu58dX7oQ13t/G04SkGqwCQAVubGLWN8ZiLx77yb2QEr2yitvJUMV2KTXvRJnlGpwMrEt/TKp67
isaVWJ5VkO13onZ78WQ27ZRpidQyxOMSUHLqwGghYhnWyikIYjbtFHlRAw3pzSSG5e2/SIh4DzOF
IrbbCFtLlm3R3FKNURjhAv6cbVV2T+e1uLEhvJ25YDbutHrczCSiJpn4xtq4XUJ2COAgkwOswEnW
BD5xnE3WEuZiDKE26I3JfBEabOEsFfvZpg9/7qUrx4DNPknZkLlq9yHx5JZ9UBoWAnWn6d0UQgLk
xm9c7rW/33eZzUCRlmizh/mSRGtND1uAgqjN1+S8+KY8VlGR37XIPMfhQn3IO+LW6tZzNiEF43dv
quRIn8SadacdntknsrrxEcwmpIZ59vt1n+kTyQsWZ7sAz+xYSQJB19eH81JzPC0KNF4XtY4h79eK
0O1EsPkoOTDZMYqmIwndk3DSTTwB7/rzbHo7NGU2HqW3fZ7bwJ+TaF8QSjAINSd9Faw3HuuuTFYb
A9qUknnAgTXXc2GyuB/bIs11wJJmDdmNKPXan+C/7vqK+J23NsiPr1L9xFvRQU1Qt/hz9/x3pX5r
JVhruWgGeHrn45AAeS0idDwo5u3ydlDAbfSEKsHuIcur4XHZyuYw5V1z581NdmJt0/z48ydc+/Os
zFZQ1Y1ZMEqJaKCSGoZfZdZ/dWraJoYqf10nvY1zQugKL6e/ysBNtRnE1OsxKfsdpol8QhTTVC8Q
+mCzGy2IeozXLS8CyKSO8GAhBHmP3OdXnruZ0bHftK10kaGmasBa8NRPGaAWeQyr/7l1tRW86zmD
p/O29xd39a/j+t4nk+MStkGhul60mcKCPjVRg4BuPbEmunE7vjL3bOo7o2yt9ZZj62mANQTdcuCL
/uzWI/ayjca94Bnazo0CfzhqFEBIN6aE2XAjCj5KRltVJUbrL6wRiWKeG7DGbHqKGY90WRB5T4XZ
PkScfApMdSNWvBKj2OiUauWi9US8p5z15oHsiBx414XvGuOJIxSN9o9OfW8rMOHZTLd7kHlPUM2M
syp7B3XrT25N/5+zM2uSE9e28C8iQkggiVcg5xpdnsovhEeQhACJmV9/V/XTOXnbpyLysd2udJYQ
0h7W/tbVRdij9K7hRhmei6T5rXuVj7CWfec0/st2vBZR6WBZYz5LcsYMzG8ixNfVF+9RFP722W9/
/h/ZdVB0vGxKLEnZdA/O0jiHJy7f3bYoV5EtXk/sQ4ov7mz3pKSDjWbS34YPYtf6KQ9PYO2KmJyT
2T+WbDyO620UanbNXQMeLrHS4KPlojLJ4u8lJ+9NUP1twa/utdZHUxf1Eb42Q2s4aX8GSJNu2yjX
0inDOlkqyciZS/OxqbvPsm3eiWj+8rWvdVNqpiBAeXxttoWnSSUH38e35T/XoikPPy2h3NuKVN9b
v55lw98pHf3tS1+9lMQ2dKpDrAdtzU4O2WLV/qadfa2XYoUOHCLft5PEfCZmS9futhkydi2WoiuI
oV5hObwuH5vapIrVt+Wx10qpch2rGAZg9tKTqUulXbZ8q/r3TFb+ttpXN9uG+Yl5NJrChbH8WAUr
+GnbemNyea2Mqio6M+IVPSdj8aqn5FWa5bYb+VoZNUo3L2x6e2tc8dDMKuMNuW1rX8uibFsl/TRj
mxQj8rmhVCCGFSK/aQ9e66LqpDRriaHji1edOoLez/JRs/dy4b88zWtZVA3JOwlsiBc+GV+n2u+W
brwNmsSuFUlSbkq3ZjNQGzKZMhv96OblttjtWpKkFeVFUNoQktQgHabxsM32xo9+W6r/uCsbvRRK
ToG+UPghRTpd+tfbnuTVPSloa5NiwQdjqAMHbJvZUd4Wl1xLkWJwJuEKP27nKZ5YqrlfMCkJ+sht
X/wqTVwCaoo4TPRlGvV9qOufjrvbRFSMXV2UQ7QZoQrdXPACQUBFIKVlKfBgw21P81qNBJ+LaTak
ry+TqbYjL5nN+XRrSedajrSUpk/i3rQXrbtvnnU/vZhvg/qzazFSHRS2tkuznWFFwtOVTiSlKrot
ZrvWH22unagWdjtb1uWRLT4xVr1XVvjLmXJt9uekJR7S7uYSMPNabBh77218YxpLr95O0kvZtu1I
z+OwLHUWey2A29fTbd7S7FqDVEwKh1Xo60sRxN8C8DY00TdG+NeEp6UOiA9L0aCTXID52PXLnqnk
vXHaGOfTvxRzrhFPc096gMyS9rJ2Xft9NhH54NtRvZRTwg43HQTXoCcJRmgkN9Zctnn9Vmt7TxW5
SfvFrjlPnjpShBgzviStVfdRJ8jJxG58Z7v/s8T/sjjXAiQxxHpZ5rq5gOxtc7FYt2dttO7Leg0z
GkdTVrqWFGmohuHTxuV2mLGHv8/BPHxFW6D8SnG/Fzl8zYuDmSr+ffEocfDQV80BjMohg4NOWOwo
iX1eqp7vtz5u8ptW/VrgxKoRTECs+xnNpxyGfSb1i6G3JRPX+qaVqTWOZrBT5bil2nYHM7w3D/jP
7fNvi/62U//jJtVbBMOKsG0vKsARnCmooXOQGUdx1JDJdNkAd5g4I9qB/gbXryMkr0GXBUGxZFNS
RrveRKgKxoMOclrLUKcY6eg/sjokl6Kc1KEqJ5IbYE0OApPkX0cnxQOG1DFIrpLE50W44sGEb1FN
w6Lw8zwW1T6msb/3FO1lq/rlBFpheymce69/8Zez71p0VfTKaNdjObn95efkQsbbDGTYtZhcwCNl
bLq+RVgSkWc3DUtKh0Tc1tu8lnSpYZqGpMT3hnnMA5+/mhuFzOxazpXAtwT5AaaTCl7mGH58lUF8
m3icXYu5WgMzySIOzMUt/iWpCvhqFe+cGH95kNdKLiMCWmOIsLp0ejbpIL0+wL3ntmF5di3lsnQR
TVd39WULHLtfRLsAoHKj6wq7VnNBphQnRZWoC9fiAWZykJrUt8Ww11qugizM1oBxXaCL/FEE/tMW
RrdtwWspVzfB/jVQSl2w9E8iQEVT2OU2S1x4pv33UWS1aiP4GKlLiZwkXS3aY12pbytAXGu4oEQP
RWDn4Bzp4JsZUPHBnMyNB/Q136ocbLCW2xCc2aq+0LK9RPVtyjZ2rdxSdRWZskUqP/he3y+NOjnL
+NNNt9a1dqsP1ppXcqog+e0fSGOnVPfdba1Ueq3dGosljkTUlZeGVks+dg0sE8rtpnSHXsu0WFNG
JfzL0O0MVbHDDOSaWdvcVCug1yqthsGRLkA19mLrYNm1tJAppsFebllzeq3T2oZObgveojOqVsMp
ltuWW09vazHDfOG/36G1lXM9VqE8D1vk7i0aM0dik9vkazBz++9Pt9UK0jRsxs4+Wqas1TFLx2oK
bqrk0WugVdP60MwARJ77MDFZH2754qrbdH30GjW1lqIPBV/lOWhbmepIfIu7YXhHrfDvFxG9hk31
HjwfuADLswpY9VAE7FvAB3fjbrzKvuUQ1k4SYAN4pV+Kls27Ot7em7562xf/P/yj13opWdUe6OmC
nzFUGe1FxKozFFQubzs23fZYr2VTrgsDs1SEn4dlDPPQ0fVjsvjk8/9+nf5JKv/tN7hqx7Jtc4xU
tTh70VPxDbMH4mWuE5JWmwrPA2xEMs4AjZtcYZ6ixsOeqQ/Xl7WKpucBRrO/BhhC1PsoBt2zqGu2
j3U/fxC0II8RgtU9TL/Ip9Am5jDxLclGEKJPGAmAPfYGb9r//Uv8Zf9co4riagqjyZn4HDPbPQBW
xu77lgPlctvH8/9+bcHnhnSm4PE5mouvLmhfQoSot3301XkTBtgyb7HMOajD9bxJt2QlT96L1P+2
O6/Om0YmANW5JT6DzmEx9un4llHuww+hmpqbAgN6TbgaaAxnrWWMUawo11c5ynUn6uq9stzbLvy3
3XlViW8JvA0b+EqdFXriH4wrl5PG4Vlmbkx6lpHOAzbEI/oen/Ltkf7bv3d1WKD5OU7t5uLznMgk
x0zreqhYYHIgTdS+QZjy853n/vaB//IPXQu0SLiZQc/oD9F6DKeXNpLaZ51vwlzW3mYtKOTpyuL2
pbRAmeZwjKQYcQvbEU+w93ArSN50t9TH0YkbHX1R8VJ+NGZNniH96ts0chPD+2gJlBvbjPYfHOjf
gtpnSerqUQ9BeQCBa/5YA6hyGhtf9SkpG35B2eDTpqNy11atOVgM1Pg6lWwKD8narAfHguZTzdrg
rq35MKexYDpta9V/KSksOd9ZnL+szZX2pIHHcK1csZ2bsQFJMWyWnVDsnWLpX57wtYiM+cmjdmH4
WeOtPgBEoPexjdqdNb770KtVv9Oh+icd/rcnfHVqVGuvXZN0uBrAJyanzs4Ohh/QS6QzLIh20Dg1
X4AqcD8xHBHvDK1+h9REaWjXOlVohBz6apXvyBL+ckD+PzVP5EJTQjd87tvtVw8qTVpYLO1Nj+ta
0BO4Fuy/yNNzNPJvi03rfnjnXP/Ls7rW87CgNJrXCN5J0Czp1CifETLHqdgimXmSbLdtuGsUEIzS
uQoLR/GoDMuCYjg04ka9Nv1/6r++dEAPi/CMd0n86YQs9h606h//e/Hf3ol/22VXR/w4rsBzjWF0
jusk+SzIsJyZ5vYu0qLd9WXZ7udOrmcRyfmmAim9VgR6Mq18Mi46a5RfzxG2ag5PxeKmlIpe21iG
lVurbbDR2SWRP6umCVOvwuTlf6/WX96DazjY2nJG1pixc7MtTZP6FhFJOUv66X9/PMZc/nLliqsL
BAXvrlYoGZ9bwqsyyioNPqzPWsKCiKYJQCfkwzZPvP+lUMdOmlRvegFpgOo5AExISRoXPt0M7oMu
hbVdo/lTiebiVGe+D8epgi86l2jbbW2/hiYLBKujz8M/r2A6LGij/ilHl5RLijbCuD1obuLyJ2AG
BqWppYRxRJh2m9XNA1VzvfNrQg8lKOrBrictLotlGtXRYtBX7ioGwvFQOH9AG/+OmlXDirCBofPU
NTHJIlvFOfCNAMOFFS7gZMAI3NEFMr6rwRZ8DhUpopxsqprTsTDVHsDkP6UKtl/FG2KnHgedOpIM
XwqxFA9tWfNXmyzjo6sasq8EqOjzVlj9Z+1X36b1wuvi0QOf8dVKSYJDhSnt+lGMPbZH2iP6s9jk
SgepYaF7TJTxeW+JTkFnwTNezSRzP8YWuS5zdypUFZyYXZcaXr90ZovuEvwOAEZXw5LVfVjkPDA6
M3q0z8IvsGek3ol9h8f5RICYmR6SuljarIib+BGM+OIxKIQ61qMNg3QECzwzG4jAx80stHuBHBse
7ZVNvgYaSDcpSk5zZumnqFTkZxHRP3w17bnTyn+OE1m2KcaRiMqgHzM5FNxxbru+z300jHstyx4S
EBUUKCYLAAX91Hefu76m8ACpK7ic+iqh43GuNkoek2CBCL+aZjcftS8W9sm1nRO7oG3w8+MaL291
6Kgx2SS4PTrFwxMeQItv2WiI60/dXAIM082o/gypgjWf/lyUcgZ5rDfJWu1wbLZ6yIKmls1dKPGj
KVPtlG2+JE/KliTKakxU7YuytfDSHedoDPKhn9vyNJhaVY/NMvq9wn6/q1c4II6s62FxJzqRN71i
aYykpMmb2vruWRhZk33cO0H2TUIZ3+t4SXyRd3ZDTSBFEb3tHhsRjPI+doWrPjfOcfLYynAbeFog
ciRZUzXGGXwTVwcHFA/p1mSqQSvpzKNmrPd07We/xwBtyb5Pw6S2p6Bo4AujINvvvtJpNTOcwVpG
Z5dSdCym1HTT1NxRSmp2t6AxpX6qrQzVXah6/FWLNYmf4WJDgnTFw4j3lYobvme9T+Rxbgovs4YU
EJilHYGLTjb1ayLvi0Yk5auANtbvoXQHl0e2+IF8s20AKMG8REPxDA8I4Lwg9ubzvnJdpH4D8tWj
l4fkbCofO4aNeJDjNPFz23YaLm+dVag3dOWILvcAg9npycix3GkfFGjqutJNIu2TeeZfasZY9+pW
WEc+y8jGiFiIxOsZjWHHjlsTieWPplUwYdpyVg5A9yUoT8wCxZCHldbVaeBVN/xmidfsXhJthlfj
k0UeGYtV8Km0UYcAsu3FIqHI0CzKpJi74jN+qhmfOhdvRKQzC2TzoATpxwOQi3zcRbYnzcdaRMt4
L0Lsa2CBbSB2jvK1+wK+1hgj06wr7GPYZCSHzoyJu99YOVTHRGvrvpJNUnu/Rl1fhtnkHRnLFCZd
jJ8EEATNL1/ot3mSFlMlBx2CTXKsF7uWlw6Sy/DIqwSRO3TcS72dlsROc5mZOG5VPpAlejtdxzCY
vjQbb4d9N7qO3VGcRmu8a1Vb6LNRGKn6MkWcgwDEm4TTtGnmIipTjNJBtlPjrLCnBb+TfvaYPWp3
RVL08QkDy3H92hRrL84VbCb3yldxfahn/H1AyLe22IEGKt1zQWFRVac6NLQ9IoxZZ5vHzUTqIwYO
1dLst0QCqb7WeDAPAY/QDYTD7Gj5ARcR5gbCRKnhNLfj3PwWcPnkR9piNDJVAFeUae+593nXmzr8
tfkpGA82BLxOp96LaU15FQd52YcqsBmxrRu/t1Qs5KmpG9PAuhyD0iU4UyFxJcpUHGWkvk402dIt
bHFBJbFVxQ9M8s7BB+HCcDw3IPMsh8jWQt6FJpzkT93SMPw0AGnU7DVnQ/GVhX6m91ZEbvgQaWzS
PxMNJnGq0L51JO0CGkY/IkIHf2RbFJBL30xLk8ZQ/LvfYpqmtUrZBIPNL4KqPty3CrLpezMQvtzN
jiE5SuuplOb7OIxF8iDDuq9eF7wIU5VGYu6LT3JVRbDXxUz5nop1Ke8UBgiCzLE1jKvc0ogBvRfM
wcH40cWXGV1s9R21I1o7TC9Noe7zQtEEdRaCy4T8hBMeUTn+IWtM/vZy9GtWRGgFzSltqCdiR3kY
mztFYfutsg1EjunXZl1vvusm1sP3YVOBQHq26vWTbKWpPrIWKpHfY63Y2uZeBnyM91wx1JN2w9CF
8g4EOeufqQ5IXx0teHhyzjBLOrjjWLmFlccuKdT620KujutBwUGu2GHwM7EqlTXv4iXlm1UxBxgZ
U8dROtAumO6odKpIm6SIBG7bougBwuV+8HG4gy6Ayz6vWBO30UGM0zC+9gognfgwwxEBOM41glLu
mx5jN6wZHyc0y+1aYBAslWtTTjzlTRjICWNAajkUtWx7cygwF1CGueKJDJozyvMje6YT4IFzxpaE
u+/aNmPXpcyElTq31RtUKotUWNstreUsDGaXpm7juZyGRlRZgp4kOegmgJcSaHVMxydAJldzFEET
Tn9i0nFxmKkKukOF0pPM4437OeuF1QiYFtVXsdqHrSjKGk2ZiTc7rqdtPdR8NvQ1KKqm3y2jjP7o
TTThb2EnZo7dAsOWgUY0qwfVPNFgiUnKTaijA1yUS3lJSkoWGLnFclmP8RayswT1esV9PVuzL3ww
kU8NM+W240lQxPpQ0sUEd2sfTOFPaSk5gtkW6YOET63egcDdx1OWTHDpu1cVCel9u6xgBWWo0lGo
idxcPJW2bDA1bqfJYQCCradg9M2unEfgarsRhMMJDIFDgjDKf0MbF8I1/MqslydvktkladUsidhJ
JqF8SjfYIjSnGZElTg2l1ZgmIGA+S2iwGpciqpqj5rCagdIP4caXMtgzQdxytrxV+jkIeyDsIhiM
IVzDqxuC0SFYk1Q/yoA5f5RKnEMZtaeKAjCFEzZpX+cuAZ3M9ZtRuRYrlac47L3E/+uboE8DVOHU
D7MWmL/YpiqozoisOfs6eNxcjxD5Wfqh6DZiTtMgsQE59AlobAw6HuwBXuQO30SaaBuPeH6Led54
DL/T3qpfaDrhMtTFdixhr/hHiL4a+3Semql7YuByj3eiq1b9yDCWFD+uC4q7LyuDDPcInaJVVTrV
VQw8dc3WdQ9Lhr79nYRhEO/rciDyNRrFOL/EI4TeL0VpffFT47si3jFCbNW3YhCwTIdgeKv442YT
3WJ0sq4Hgt+M8CatSK0wXNFHK95f309LmKFiq9a0JZEoTxL17b1eWiiewG/q1IGaSfQ4KxajHws+
lgEiyprA5RKyBpVYSEZ2k5QwIo45gcdjRpT1wcvYOtXNOzQmirg71rWuD4mQuKoHUcikynzSBAzB
2RaLXwUQbMxlfOpm8sCnOVYnumxxm1Jwrg+bjfSL0LaEybIRyOP2rW4jJdOZjMTeR9I3XZUaLa17
oIWp2zAdOcx/cT8HnvZ4cEGpt3sQS6uxzXS3rin+PIC4qo6r8bnHBYHjD0Lawi9p2asmZ6tful9x
sQbPfIuQvVtg9i4NwvRhw4lG/YZ6XRSUH7FrwT8VwFrOp14iiE4xSraSh3BwEs3YIomT8o7DDDBC
yDC1ctzhg+ujAchg+ViJLpmXe5eEnXua22IVeT3WNXlGoKAIRinNOpT7wBIuPowJopV94/kon33S
VfOhH0VxF8kBY8NJXB4QcpUGoyfEJPYACTYLHzeEgXbXUeyrducxY9y70xS3cecQUb/V96pwCu7V
qN30p5/1IH7MQC18njmVv5Gc4jDbJ6sFaHiixTLmHVCjv1ZYNGUKrcT90IM1U2ReFmXUZDh82LTu
9IwBHneIRlQy3KmEobPbIcFPjMyjkdn5Y9VV5Tzk6MgOrsyDaJMMTgCjp+NTnPQzfYKZbfCq3Cwh
lymRGciMrY0y8jMyY/BERtPBQxAOVPCmFZkOPA9AjUJpNYrzKmoGwLuGZLivFka+94y7qssWHWha
5HTqglCkVmMS4KsLo2DOA7Y0o4Hl+FxM926ZNQxbhgKR7Ih2F6nprl/KovsmVSfnncEbEX+Q+CXG
c+LEHNcZWj5Drl23jmnUy7ZObcDfrOsaUHEp0t2unr63mNAID6t8c+TJxBL44DMOWcs9ctfArLut
gi3KnCaeLlGcug5gxQM3VVzdr4tn7DjDhXSEcTmQKlU6lBbtln5DZyJ+gbuP8XcWWEyagAI44iYt
CEuFNy2uR9QIzrx+cy2NQGbcyXmM84aVjObekOVVzTI4CEqjx2ZcgyAPFvw3au/st8NUdbcftNP3
2Cv8EkmToAk1rEE2TB07WbZOH/XC25dRxGZJwTNLkK6hkDmkIbpFa0qAC2qTjzyKFrQhmu430z2b
UVqH5MT5ZUuXMuHPckKKhZAEGLoQaeFB4aSFFG2LMMI3m6eeeZzwS7Gxs2qtv+Dt6sOshZUOCt3J
djJAa2R82AZE3/N0jMmAAGXxMPpepc2govYH3U1lHsZbf+xZXBxEWcxnrXBAyXBqs8628X0YomAT
Vp1GwAZhnIwKD/r9Rnai92EKJp/JJGVzBs/D9jBNUffaTz0OLZDFcl2IcAcWFUeI0IiUyfmLHxKD
tCxC4DQg5d7qnuwqjTNjpGLLzMDnVLawMl0ZCh4wI//MqmnAloPwHQdFsQtQP6FYg6DYD4Z4ZEzt
cFqD5SfMOTmixhIJmxX4Pqo1SxYufYH1L2nYZ9YM7gJ3e4osIBr/OMfDT12N4yNSwfRat/2cucjz
J9i36U+a6eIEs8XirKVrcJ64PmWB45nVYblbFQO9JeS23EE1jrCpSlxwxKTxmK9OI6SDIcbwbVy1
TLsC8mkNnchHTI2h28RZuZcwLT6aDkEghHfLFmVxYAtA+5A2r9AeHaDx4hcK/4gujXE0HMp24vDX
ZWyodksRSQt8Vbz8iJxHAIzkNnpyplVI/8XS/YZ4khz7KFg/RBj8PLSlmAxGHjYsWqnivNSO7Grm
up/NNMvLyHn/Ui4dxc6nCs0Ujkpyhc2wd3EJ7rbuomOsS7sDLBsb3dvmWCu/btmaDPPeBs5UKXFF
9busrXrUCSu/trPhKZ0Ca3esCtvPdVMs695Y3fOzIq3ZKzvwMQ+junmJy7J77qI6/l6EnfoDP7cA
1lIcgVki5aetDQJ2jzHc6nHyTXGaaZUE6QLyRI7BdMQAqxnbg0IT6PuAc9Ad+YYyV66rsjjouIDj
YdTVpMo2VazHIgnLateSIJhTQYwO865tYxS3+mn1KB3psckNrq9dsRVr+NrbBfdyquqVXMJIbMNn
Gg9A7ifxFKhdjTym3yFbj6K035LqgW2ivGchNyPMW0WNIpJdfxKy2lcOvcE9DwB7w7NDioi0ckI9
AfdksBuE9C+gqIHx6UdYnfwplDZdRhBDPZSaLhyS0gFW4sJs/VMZIsQcNj2e15HC8asJpSsf0A3r
zMOG8LfcmSEqH8HlbJJ8K+Hhi2+P+CKTuOq/c76IE3R+7Z7ywP8pBuI31Dzn4gxtbyXSBrFqnGF3
6DKrCdzLMgrR+SMTM16jeXozMhNhDAhA7YM53tMlFj71IkkAhu1FZzHHqZk71QK3385a5t6g5J1C
BGnj54q6nt8HfpC/iFBNlXFYWyHHg4nxK+kigV2MDgDZQRCDMEXgqba7Wq7DN8R4/RfYvhW/W+dZ
nIYyKGnG5wihcTU2E9TgC7LMbJ2SacTL0pOvqp3HBxwK4Xfvqvm3R1vuaZYYHkwJMdiTwbwN9/Oc
8PNcldVPXg/xD4Rs4ktDrEBOVjZTcFlBP/9TFYjfUtpFq85LxEkP09ZXWxYtLLmEZU9xmA89/WAG
RG8pwf6v0m2qywtFBFJlTje03xdLvzX7so+m9sTD1p5d+FYCEfjHkhQf0QyIOy2KGrWr6oxhEkJ8
gUt3VOdlPEJoTDFkEGfjDA/ChyEmBqxQ0WEg7alfBE42GeH8e9q2sQi+LojqzrFfhp0B3I7nG1lQ
cQX7yCQ7CDyGF2ASQdEn0SJjWNEUZfK8odd6RMUDuRkORVKgMCTr9s4NhLhMNGsAZa7DeVG1jtMv
Vdkljxtd2o9tCKpYvomh8FkExx+fD67otxHXwdK7l5pH289hAIhtIbKPdsFqmw8MNuTfgtaKQ+vl
oC6jYwj/YheZ/rjOSn3mm2JTTpDPPs+Aaf7Wm6nNERK7bcz8gtLenluMbWIgoravNeTQjxi+ah46
gamdXRG3ld+hZsGnrEEOUp5LVOXHI34iOVNIjJoDEyHXecR9i+dElCuzRRLf7TiHxjiriKiQc0Dz
MeSDj9hzMq94oPjsyqWiarZHYqFdTltcFjDzYAuurBawzOYyl3r+ruK+96lba/QzuIvkgUR+QAFl
XRGER/0MFfKkzCxQnC2rvIIj87ZTbCnbs9pqvKkGUg16wrqVfBezQZ9Ugg7f3AwhOVEs3fdgnFF6
rxGY3CcMkwn7gnT9ehLGtNGpSSLx1Y/tZJ4EV7BgH83W4IXAzcbdCcWDyuy8QIHsuAXLxLNotPJS
VMuKyRL4lKCszacpfETstQ7IEqahyuS0EIUUTk9zXjj2dv/Sok2SYzmU5kukSNU9J0NYBc9iDema
IUBvl0PQd2C0m1WET+PU6O9m2JBIx2pFORNIF4PeShiFP+tKIAIB5qcvd+HQQYRNvGfjfUSieEBO
O5ElV06Jx04H0w8/jAqELtMmO2R4KKxgtKerYQRV1d/jSbNcbKOm2OrrVOUNR2TgkZi1e5nM1cFj
3FKkRsXBz20S4h4VCckPK3Pr6c24Uv9knScfJl9a5EK+sHcdGa17EhUjJ5Qgn6p6Zo8hzCjPIMNh
Zdu1xWylp4VAsbGxFTs0/QLJaqPG8rVL6lWnJGTTyfJBRxlVS3nYKAj2XwcYEuyI6z0C/Ha+6yId
IUufl8bl8RKX5BCIsPviup4mOaJe30K73o7dwa2TwZU8IjFLO0PlrkWhMkltG8IgZIqq7p6GUg9p
j8jSphGzw4eqAfABp8tsD21Yb78qNqIrXFcAvD50dPLDLkkw7nuOHY5+VHklootYNf0bMyhAsEao
A3AkHWIVVfnCt3bawV0+0UfDieQZqqPM7oFjsnPeEK6SbC4xyM/7maPnsfK1TblCxSYNyYwTlUVN
8hDLYMmCSKqfCzPm/zg6j+W4cS0MPxGrmMCwJTtKauWRw4YlJ4ARBDP49PfT3bnKnrHVTQLn/HFh
xyjd5VS5g45phdyYeVwrT5HfpVXmpHShsDkQwpdJpdvpune9NYdOW5VkTUOH4aE1SNiIcO/razwH
0RO4tThUTSAfkyLkOfHL+COafPCqhDU3I/qiaD+kM5GLXG9pw6hXpf+v5Qqr+iCgG79+FEQg2ZrO
0mSrF0znoOt2N2vHoDluQrQ/illNJ3+dWfrV2MKzLOnwOg/a/hTuLHDWtxAI+Towch/nsuQk8BOR
uM+KdPn3Zt9rMriKvn51auqYHk1CnQzL+krQh4aasEdROBvoKBLl/qypWQ5yXry4y8ae9PgMKs2+
amnsfADT5x7wZ/C/bOrdfrq6sok/Zarq7t8e9GuVsV6CFri95kPq6Mm9L4ag8vOuCzv0uIVy9mcT
yaI+D9pZDBPylD6g1Z+ei5nwtGPUlUlyKBGtTYctTus9HwojXzecHUtuyVh4h1kb/vZebClNqbzq
IhqvOnPPczNJ09614GKYnNgav5iFRT2VK88UYXW2EffKrGq8s2Uc9RBq4AyXWabtdmwq23wawO6j
1EX5fQ2j5QeRsPaPZbG5A4DnqQvs9k56E17BBrNOcqoLEz7NrDZXXq1yPdggNE3eDRiW2G6aOCC6
KHDGd0+HU3SOWt301y+JvM0hB9bHLkQXcA+B1aU/7bZ7sHED0zcHxtD+7fvB/h525cvT6i7eeyVh
x2RpvCvKheh+Xr2CgtFejOdtL0omdMiYv1M08BTIZPOQzwR9DDEcGfbegqZWEQH8LXhF3pN1ffIL
ER5aEdbLhQFBZ5VvFTOFmf6kehuXG22rnX/sIrnf1zS0XRMTDA/T2oqzchPKh4HlyEFLLG1KByp9
t6vmiwYgJUf32sYjFxzTXDlm7RYOwA7ApZQ4YpQ4I6/3/ygDqZItDuTMVFbLvwX/T8lRv9SZlmXx
YRuzxTxeY6wP0hkWDp7VTDfhbOW/NkwZggWJ74IuhRCWJZbleuunzuiLnpL6bXMUJCemsf82rjYu
43EvATC3ECLYJN1d0abeq3UCEhKV4x6X3tdHz4UrqzhjOOgCJsMgUfEx8F15t/dzd1oD/nrPndRp
LDWYX1pzybSQPFkXJ+oELNzLbI2X0hxmkLXXuk7ZxIjZhHof3OLWl5qRd6m36XOpanMoBiG4VZym
zfrE309FScIfnJUscr2k/mWNu+Uj3ua5yaeBMwTHSXxb27i/BLboQridMnpiA4PvhjTLu0YMgACF
DH6MTbmcplbKF5QDyWGK4vWw9WL9NjujPfhQzq8mdpqnlrqUHJhTX1RcOB+87chFXTL0M9Aw7zwX
g3tcRwAE7kJ5boK55g0qC9aShEK0vG1L3st27xjhLH6PaFWfnmewX4pEs7qV8+PQovdMCube3IPa
uvgjGIA7yPI2B52fAYlurJwTYYnbEA4ZDVdkLqdhcLCteV1QhRz8ACuV2GJxaXWxXUIPMrbrrH1g
2bCnjTfieRFOeUGSJK5No5PT5LT7mdSR5mFqRHrsTPW7w8qW859iyuqHosxmXVO1anVpDzrd0ue6
Eu7HWmr/ADHpPgHqNo992Xq/ediDwx4qnQfBUhSHTbuwHNKXmQ6UmxXdXhyLeqk+AwlmGLSuvIyl
pw6x3EdOccf5RG5WAGiWn56N2jO1qclpSdBj8VyEf2Ksh7M67gHw4KGiJPtFxeV0ApGGFi227RAM
8XyOJxs7WVksv4jaA5qp5v1qdPiHgfuvkWv0ik2XgmRiBR63Cs5qBad/d6Ubn6F9/UPpbOk1SQfn
cVzNZ9Tr/lgbBbsii5SGT6g9VpCK27KKw3eQhfEMaFXfuQLTGqJDw0Vuq79+OOkLOGT00gzT+xg3
5UfjRtSyzcwAOJTGgni2ur4nOTV59ZoyPuwDeMTJidI2q9WQ+pnWts3sFLuHovN+4ysb+TwXcdjT
oUW/omwUHztcu0OOkqXL0lUsa65QTygue6wLB1MjazLbJJ83p/zhV6SIfaq1CzaSQmO3i8KjpNsx
n9Wu2uC8TjMXYR058DHPxlaufGjn0Q+ck42wVoFKTZPcBS9AK5Zvy55u3YWxzW5vQKmVhqyyQ5j+
p8Yl/C1qq9WTq7bYHLWX2OFfaYN9qrNtrUV/UKMy/m1PiVP+TErj6js+buzqwkdJAM099OrJJyo+
eNiHtj6Ecmn9bzbwdnPn114L3RhMqzKvKZaygWtv8bgl3cZ463/pPCjzN3HWyNis60tvQM7LbzBt
EHi5ZqRPzyqfw0qC6Vov/TlPDTN0GCfyEfqz9o7D0hX/dyNWRz+epne1zmWbrWMyOMdiMZXNAXVj
RstwQjrOjUjJLBrSXvvq05o6hPMqnDBqHktZmA8Wyp4ZqeG4afOy2e2HSzb48JKWyapOBFt5bp42
pr8BqvjIGeqi7v8tqPe6974Stnv1CPwf8rTk4t9o/1iHKit5WasHPfamzVOPhE32TmisMONa7rqn
bpp2Pmm5g9ZmtQWwzpvVG6AaghDJzF2aBqF9wO9ZyO+To23yxLTllh92FXuf7XPYrx9lZ3iYfB/q
yTsGdvV/QLwm3nMNyCL/KeL//s0xSmwi5hCql4dFuAnbrAZhuOph9oIcpGl3nhl9JnkcE+W8pytP
Cfm3Ya2MizChjOuC2mwhKM925rKj0W0qwY0nsZDsnCcqmbe3SUHOHMoR1ZOTxRqhL1paPW0ttK9b
uPM/b+1R8B3h83QoHrZGURc0RgXSB+79aTjSXezM32vhdOvfFEgp8QnOGzaauv2ZLNctN1zrYMpc
TyXk37j18ltQOTDi5IMEiXNtezUm7aHqkZvdNT6SoxoynrKBW2pF613Q+wz2Og7O2OpDPLZJ8zhu
w5aeY1UlvblSHyUZiyjd3X+Gy9zKfHUD3LKym2GaDm1LCu5/CmgreNmoROjNYRvjOSoIy6B+ndxU
bxePFHmkM6S1j0LDDfmElkwUCAb6zHHk9jB6QRy09+ykbLtZ5xOW9kdYIcR4Cpao3JH/KA1kcY+x
V+rhtJULGNjsyqi5Gfiw5jcEVrd/GzmwxL/Km1yIyahs1tK9uNhAw5ZZIUYrB7dV87MfJr8tE++4
e1HXsTupyZlIMN09B7Th3PJlyubKecICR82d9vfvrlzi/hCMU1LWr5AFdtWPievHrXsgfcTsvyJP
RttnE8+qhuG2UfNrAxGYzakMAqlOfVJups9HX+zmJncIbPKmI1zFG/BAe96/vPOv/U7XIAT8Mpkc
PlSyGREn6WIKrfAnZCQn+v/A++v4yNvXJMshmexwQ5XedDdPsJrpE3dpnND8Owv2ExtwTvBJt03/
i5e5Cm/u5JcmM2uwhievmhRvf01Fa754Y0L+yJT+k8otPxfmn22C51IiGXOaM9NWnvtQ7s1rEY1c
17tLjRWHSVRdIbda8VYn5Vw8rW6zTDenR516R1AF7WnFOLQHNOviSNO8YDZZTPJHpVWdZltQGV5R
yVjByGgm56PlzNZHfv5mPpZIoxv880lw9CJ3nx+LEEDnU8g96n+i+PL/mGDbE6AFCFRg7TUJHwQk
NTsH1EZwLqIBwZWn0+Y16cuUBrEtcqPosDSuPxAnEDbfFSKb+SllvbA5xGhsbkpTPXyyAe/vsU8h
gbNg3vbez41CUvyx6mkNjqnnbmPG/rA/Wa3XXWcLBo89ryrw12cH1Ys4QTFTzFIFVlgGks3cG9/M
W14UTaEuZMYpWEll6cvh5cHNqf3t1UhnDb+5a+Runy711t7BzizkgKOL/dh8bxkYjolt/LF4qT5P
K4q1QEbxNQ0mYD+BtjT364aCn8R3eZUAMipe9DIGwU5p0chT7rH9oDUqgEzsKiZCnwfAfy9qAUrU
N05DAn3VPI9hYqKnkWmXoUVN8wZbWLV3dV3G+zXC435Fvh79FunmqiOCDfe7H8XLm+SbJXpwNZbM
1jZCDRq7w+uARiD+E4HN/yoK3pbLVndrdyAHAWQwdhkFrzHse3iHKGF5CcvQAvK3XULZknCXx7V2
qvq+qpVm2gja+TPs02B7dLe0/wmXt/1pi7it87QvVJjpOQxh9SQ+EQf1ar6mxZLk1VKplouDJhVg
Rn45MwlDNfFlyazcnebWN0l07GS7nEUSbxVZ8yswhPv1Ims/hQ2x/fBTrdOO5wo6nbti6WUMFOrX
H/646L8NROEfEpD1/raHwvy0DraDl4oqpOJ+GGqHjGHrLOmpgCEfjggn9/6QdmPLYLIGqnsUlji0
vCsBUU54virnNULfgdlrr4dfUHJfOuMvuH7Mtk3PIPqb6qHsaukOBUyMrIJ8LWcUcMIGqabCKwlq
LlThFk8AuHi9MvSu9fiPbinpHRVSFoYtN53T+tAJ23pnpx8c/7urC20+eKvi9cv/AMC1GgpEn1Jg
7CHji2vjv2Pa179KTxuPZ2if1Ykczj66R0PGVV2O+L6itDZxvjuef0GgVI14KwEWplH3L0vkG8DN
AalC+Sx9HcpXgKroFQi2ln+ikZ3Cnavluya78QWL6dblXsT5gGVqHjn7nblxXiVn10tYbDLO43gR
yTHaVI3sNDZOWN6vTR803+qw7zgupXLEZWUBiy9pAmR0iiPgkRMKr3I+SHdFotLaBO+OkAaNT9xU
rn0z/O42ZPTNhJxLcdgldjzSPkDcRiCl8d/bDXB3Ozd+uweHGuPes5xoETiGqJJ4rvZ2bXNFSS3w
7OqnCFcyguFj/aRsrYqfjWgq8QAgtBRJHvVFEmaASLs5BiaKxS2RjMZPdFMN11aXQQgJPRjOpblK
x7spset7P+6GsmHhjypLTQvroKE4z62d5TVuOekvi53HlTJGBHwQHJxD970daT9HPurWb5pbCVF7
F1p+PNkDVH4X+6zD45r2If+MZV2Gw7qX/BRRSQJqNBfdW7qt8bubRuk33/Ak59S5uc4/u/WKX4uu
+OtPwfAzcZdYnzYYrCVTRb/JY7MDHecOY1n02+fsc1Q2p6SMvCZrJPbj0qrRfIQ4+51TQ7ZJ8adj
zIi/7b1YXgbpN/cOo87r2CcGDUo98H01hbBwDPMcZ64TViPAcWxHnvq56Yx6Dk3XuE+Lhw71oSkm
56FvUbRwc3b2sadk3kedXdX1o5kUnArKTwxXrWqao4gdRQ5AM+0CttyTwXuHbu6qvSmSz107qHxl
S8h6luklW0WUXoYOfefSOeY79UFjmjXSV0+9R/TOs+BUVIe9mvQPNhOJAMCETF0aEKe71W0z0DlG
o1GDbqmuVO4m4cYh1vkpsTDB5nNGJWr/EVlP58iWx/lLLu8/N+Poypd2qQb9llDoWV0H1Ziv2Z9X
JdttALxkl0C8btFUor32EfidFdN/O2VxYXe0L2CVb2wkqT6awV8eQ78TN9kX5poyLyC0SB0/eEXR
soUHlq1x/NgbH3llvEZt8172hdsdS7mh2PHgYEAE12KUjy7tCE+153YChqEe65Nciza5dP0iygdE
fBUA8WKm4h+UQjX9MGnT6/eCjmiRMUhNfAN7O94KANnwhAZ+SoAel5nfHCdtzgNCecVFBMd0SfW0
rNcGZe9rNfu1f+r9vmgOUMNWPnt7AdWtHMSYjy1kGAEzrcdungXad9fX3Zl57PtaThMuCW4+cYPg
5ofoSh+hYsVbhVNejFHWFftkbgGR+e0lrHe1Q7BMaDnByPfzqJ321KDxuZqVoyKr8FssOYPq9DjS
eX03JETydFrLlzQe9d20+LTrpk6EGsixqKcGuBZxFLSb3iT8V65nhyZNMxRB8J2JwkZ57IQ6uIa7
2P9VPW/R+7o35a3ZfPNzxHIis0rTcJazrq/2Nk1phL6Cq2PKIWJR/vXW9ar7GXZoPbbGGa8rKYf8
M42On0XxFYXrzMH8aJu+/DWkUX+Ot8nFnzQFm3tBwi+GU7ruMemCO0Ny3n2hPHdgmQU4TqH2c0ih
6fI3SYWI83BZvS6fy6m7IkMYXo12QsW8aUObHoTm6sqRga3qeZl3VAi8iROrWuz+QzrR5u2k/frI
X25C6AYTBfeBcfr0OrZmaA7Ywei3K2p28N881fNPudvpiM4LO0IYFXo49l7Lbh82rb+cfDn2DITO
9iTMkpwqWdU2X+aZSLDJ47A6aONOZ7OP+g8TVn1cRL0+iNBrTzgm58PGePcwS3BNjefg55rqigey
rwlC2nt9CMepffaqom/PTWnrJ6iR9qK8rX0yThkcOct8OMfNLqeBWSir0j29iL6yz3zK03xkJGx6
1CSRO+VsuKhLg16eZglf8NJz2Qx8gVQ9v7kbHUFh2s8HJBWEuW5yRqwaDimKbl3HA7DgvnJfjGMI
J6KHWyh2+UP04eb/Vw3e5IXnFReR/30YqpLSgWptHvzRFW++ipJvBco3meMxKpYscSCJY8yrYza0
lf93Qx21Z266rDcl9HppghoRTLtD0HbDF2xAevo9AeqJ5LMfgt+BriN9glzFOwC93bT50hFNf5U7
+onW82V/cQuRBowEPolVrgwf+MYYA7ahQFhVe4ZcYzd8LGg+5vXqQ2c6Cdw5T5uy043/yXdkWwSb
EESwv+E9xNRaJ0Pt5YWa3csuUBsdZVM7Oh/Qy+2kMnFXJPsor3J1tqxn/bogHx/fdD0EBZhStNjX
OOkAGnaS+XRWD7FjHxHMogtn6HP+i5YAOnwdlq+7ftdnzxfJdIbostux40p0/7ru/NXSgNKpzgEm
0BiuQdDsh4k91z6BCyNW42Axoj86u9eupE173BU7xh593twudA4GdlS9Qi7RmzQ7KYtFBrlnGCwr
N3XSu6JSxYDYp2E7SlEcift4mmFILRf0hWMQYdbU9QUL5qqXZ/b58DPtxwjLUbiojeLoUH5EiNvu
3Ngxz4I0r/AY7oP2Hhk35+LgaSTy39yydoAFXSc5xuvGtMxDm1wMzwRzGwO2ygXrI7SYR1/YAVPX
bLM2jvTwvHerKgDzNs+AfI+yQNGBtvaNSWWZ+W9LiSWj0d07MaWxc7f2bHzHMfXMf2GotwMHinyn
P4LRlmC9kvG73NOIijYoKZWh0+YgAE7kFHchAR5Jx2PogpVfjnzH3qfLYnJUcyjEiasSrYJENgTn
VTNJZ8NaozxZLQrb28LAGuXcptv4QBi9qU4eIhD77M1m9CBNqL85fZ3D9N5AS7pJJhpUDDleEk8d
5V5F0fO64Q3P+qjfoqe0FfH+hJBPrVd0EV/NBS5v1a3iVW3vlliM4cXKvmT3c7c1PKe68NRfH8sB
eYFOCdShIFzXzK2L5EeqkzB6pmV3DHmpHeXjNNKNPETKpbJu3oo6yicOhS4f+gmbSWbQvpkXO3H3
cvTLBhFWTlqj2+UjFwhkxFxMqDlzGyC2fUhnMwhEtIDZzn/82SW8btiOKcYNkod20Lq4eUPQFMe1
2+RHMHfqE3sYcHeoxBofhsEK4Ns0DJP5AzY27O7bNYb0AaZEtomc1aDLDsx46l026GzBMuWDq6IB
ONSo4wGLxvE/H9NOf2rHuHTPXRIvf6Xq05OK9rG/TAH7QkYxqj3FqD4l7Mw8Pxo9ze1pX2wyvHb7
XDuIXkpJUUSh+kEdl7SrfzuQ+ONjp2QyHsMwtecodlabrbpRTlZ9uQyYl1t5skVZYh7BrJxHW5T8
QWcWvpqiLx+UjmFAE+Wz2SZridhk3yd7GhglthyXjNu/w9vy0TsydkHhiXuuMtksQXGZdd8Wj4Gz
u19uz6kLEJS7qMVuIQGF3Q+9juVT13WxpSQ4Eu+ip36UHd1Nqgdf4Jq8rSPkxF9Zx/i89k7Fb8OX
jAuCDg75LgTRbk9+JXboKGfbbzxIHpN0ve6XcRTFc7MjrXxrWdifQy5dNAT46g6FGLf9wa/KOj4l
0Nw/GbbI1PM7TtEyQ+e8f3MnkQ54AQeU14kNFqD+uQyz2t8FD442P8bUdIcB5udvJF3LqEKe3cVZ
VvVNrWP3ztsMcSkK/zLD8v42pdjftk1ED3437r9sWTUnMpGqh9iNIxo10DTAPiAwLIfqN0EXfZc3
vrCYrsX24CDMG/N5MBusnxy+txgaWE37OX5scYZyQ3B3ek7X4kysgchjf+p/pGXkQKc1+wcixu1p
h328Nk6Md7At0vJYEWV/72y6fPSahc14LxzQr9gQjcMq5scozOV8Mp6/nJGOTD/RlTlPqyph2FFi
3mMsNekRQ1v3B2mUm+OYAa0fV+c9Uevwqm2/fZLKvT14mFWet3i7q3mQzsxK5s1dDHeXGw/zGfG5
vEuWYbhqx0dd7dTMmMR/uUdPLL/BJXDjjKp6QBWGC8zfPMpbUvED4XBPis+Wfl2MLaIc2l/1dZfC
vfhrZ28xpzCCk1Z/0xJRrcM38lstpf7XNRFmlm1y3jdUQ6/kGawP9bLN1xARyEMQVMOf2gbOFbBv
vfK/YrNhrFa3JKrTB7l8KfrGwmtQEnrYPAfm4mbphwMnWQLw6HUSMsy1RzhTWEgE2QJ4bENzk1Zw
k7joccHIOepfyWTaFiRgiWMyVs/2xfcROIrV6Y7+VK7f26UFcgXcUunBLoO6jGqbWIvJrM+HiqVv
CcLy0Metz5XqIjqlmHYk80aAcOeyoacdyGuY0QDGRt5GxyBFGArd5G7tfY517FwpqCjuimSLf2xO
GADKJeIGBzL9spUzI9pwq4/Vi2Fd5tV/gGBZr86yz/cYYbpDkQ7JURLQeNfPTnlwKmrPoUUJYk3c
LZuYfL/ch945YHkli3Q7YZD6jNHXXqY9XS4ss8FnYvrpftyFfgE0BH0NRmZtkutyp4+XBrrFDTny
SueMNrbGmuCmpw0TJoGexf5793CaVZjBv0VTN/ySOGheoMYxPK8Qlb3TLGdK2iZuSB4j1MfDfADA
8sfcdvH+wfOLaMXo5L8Cfqs++Isr/9m6c44QAeyscNaPHu8c5O1cuBNTqdvdRlsLLxdB6L1JR5gN
at5t76ysexbpavNvbGHuXQ/hyWVDHDMiZlgbShfonQdnFx/KDlNem1mWGRVjWKSTlQnC38dD7c+I
gEBV7NvkzH1yCmvbfEuiEBQWCO7IPoRWLl7G6hlNGKgOQIFztX3aXnQAB0hNH8YhzuguY/KvD3ju
5t9RF5Xf8WeMkB7xStBYWN96qdrXdLSRfmlDXARK9e33saOnNkstaS2ZmsKEBQdfNI66BkWRP9WP
fR0g4UJYdm5EVd3NbQHsTfP9Bge42buyD917HNrD2YF7aY/MvvX7xlCI/g+XG2YMp4FhpIhM+H3w
rdX1zy6JDL7jaeYinKOKVgBCUiAmo8DPvRVx9aWyAyJdNfsw0Li2D0wVyyECU0A+NLfnsLLi00eU
9zjiJTn4ScdNy9cacYusrEAKbiJnKq5znrLtw0VkNmdQY/jvIlqBrsLdEJObkQ1dOV15WlFD4GuH
b4jv8EMGL3qNhhe57/ZivLZeYJfVjKrJeP+o4G3vsKi76PlbB91hGrKAIcoy6V8Dsioz+2X9y72A
Olo/nOsbCThTfA+5Wwms+ayGFyTqFnUT2qIqY9jpimzFlHZhFExuRg3FETAYOcnQB3lLScAvfG0Q
ySjBpqM7mum/Ag+m940og/Rl8yxCDWnKuamyKFjxAGJGmU9xO3nXdkCqg+VzPtlF4vlSpi3mfHGn
+M40klQ+nepuu/PIJmA0m7zuPI2bRzqu2+/PImJor9N+WQ5x1OzfikgVeavIZT3XxPH8lDoa/zJU
iItlpTrtonGP2Gf0u78n3vseLN7fXuNeEXNScC/tUH5r0Mifalh8hbzHDx9U201H0mCRGYPniDoj
/5C/VK7Ewaal492huFjBISfn55RixgNgjuv/zNqG13YqnU8ghrC7WBzQ95jLCImt2/K6uma4Cel0
iDxTbR5qZ+HZoEPoUVl+tlQw2/JGAUmRUqvwMI1rmoF+bf/CqByPOA4E/yZXvK8k75cZlDe8HOrd
NzLAipuLeOVRBn13Bm7r8SMZe5qAD8LMkUuvjsTv6bdFG5a1qgGKUVWgH23Z6V9d6XTPTho5FxGb
/d2g/sL/CRi151M69xVelwqkMorSkz/Xzcu+r8GJkm0B+KDTvxH+JAIMdvdLjE1R8ESKEdWoU/oc
DEn5UBd2/fiSxDz6MPv/xXG4fG8U0wd+qv3P4I2IxaeF3SFjgW3ugNBsHgzzeOeg/3/5Mhlie3F4
KHKTusttG1vMNJO//1ZuELzGSK2vRZC0z5W/z7+CIVgDzBtRrTntoRpQ+oKyErNWQwKw1I1YIDwO
wjCei1O4FcsjSj5CDolV66o8HCvAbMQREcoomej/kgXP7JGbxj7Jaa6640if4Fvkck3U+Ft/bXOI
tGhLIaIfXbxY1WdZePBMnkUlnoKd/HNRGh7DYW72vyVRZKdxCufkKVk8dEWT08wPg8R3cUdzkvsx
jsBURyVcgwRw6uPqqiQaEw0oLKf6UIwVGpyyIhrvjPM6ad+IWkm942iVvqEUdv7ze0DoU9qFRp10
DIOd1+gd5QkzkfjTqyLSZ2twymQq4f4mDMlv3Y/aiyLvPNDN5ue24UsgUGNZ9iFC9dfhyt5mp7gb
7bKlJu+5Bsits8IrbM7Ct5oHVHaWusB0wE4FnFQtAs+Pmi07KCbpUzg7QQUegMxmOw3TJK5ObI3/
s4WQz6em8JZXLsF4el/XRKrrrv01fCFabd+y2ji8uSxzwX1s/y8vHwv7hPQraR7awmlIc2OQrsZH
MZpqo+wXMcaJpA4k4dtQhsnB6c3i6FMgInNAhO5TojPEbt/zR6W2s3uwKnbXH4jzv+hCNl0Hy1Gv
E2JNCIl5aMjfCz46+KT0HW621pyMTW2/9QoEtrz10RigaejM6h3dlihBex53y74LLVuLG2kp/pqD
7hi0kSmi/OV1m2rWoDpC/NIWbthveSXCcbhBoyUJbpNWDBIdWYz6LhOyG/b7fk6D7nUfUN49uZGL
+DvHbrgPz0HC3o7KWYj03e3cYcq2JZy3B9A2+yl0ihgkwyczn7SC50yzoUDOxkAdi2jJZmRC+hJG
3nrwRwfCvt1H7y3FNX+LtgR/BgDhFmCR0PF/gJHJN9vu0Rmy0NwFLA8vwxa8KH+rLnEHcjYPcZib
WIS/DOT3T4mD5W42YXi0YQws0KOqgmq33g/mPIe7g9SaEuvls9d6DJICtaFIBuQo6xS1R9HWzM9+
VczIiNLmZlWfvHNFpOewn7ilypqL2E/Gc4lV4DvpM5weRjD2ZK0AUYoJ47gL/W37h7TBy6vhSyYz
Fp0P/R01z92SqOf9f5ydyXLkSJZlf6Uk9siGYkZJRS4MsNlI4zxtIHQ6HfOkUIxf38eysqsiWZkV
LRSJjQdJM9IAVeh7795zG80l0KGuNk6Bvr3rssKmmRoVVogsybiZF22+ohOYI9G9+A1XxMF3rzJy
kQoljZ28m12DHbxKp80yqTmMS6d5mlod/b81TM8oZOSjY2jMcgq7Em9+a4473xzR43Dw6R8gHnZ4
5FM5BYxTJu6NehyvLxG7L7WJszCgoPQ3Zu7Nx7TtiyeraMa3HFyRDBJWhcmMnbdaYBmcFlciQRRl
+aRYcaFNSByx2nnv3uJSFR9aSngPbkvrYTHS8irX3Sxelc3UP5czum/MOvXWpso+edStu65FLL2a
8fi8NOSS3bXjLFH/UzdvLLYDqjoM4uTyJsmDrtXxW5WMglN711thLoiiLXxT3Dd6N2jryYNbKWMN
A05ltuc8zdlsZugGr9aU4b1JnSW+b72uPSAMX8KhmpyfhqbTOaB15gU8P5Brt515GBmsXXXCMF5M
q5huKheFso5t6CQN2xDo11WEaAV/xm0sMajih8zWvSMzsCtGfOPzK1537tL9wnuJ49KEgyFnDK3Y
Tj10DCqOj04DMm5lJtr0QqtBXitaXbSBqz6Ed5E9KQwTj/EgnBB64bxx4rjEYI7SVl9Jz5ZyXWiG
U4ZYQbvrFP6Nc40fgXwZGm205e+MURlv2ajbNWoDZEMh1nmpb2atXgKRT+KhzJkHjtwn00Z3zWZ4
ZYLqiJ2BIKnZAJdQL7T3XjDeofk0sR22K2LwsGrZbuKFeVU7w1qnNMyuddXY8VVyKVGCKGvbsJuz
agmGqKEFVCVls6lMFObbfpHjFiA0XegePuJFJOH7b44Xa8lG80dMG7UxD5e5r1UvO6EPHXI/6CfX
DbjCnVUl3qbWkSoeIk1hfUZmdQeGBwvPbDYcAHw3HZaDqitz43cUeUOqScZj9LgoMFTPFt1zruo9
yEelKvOdHC86ygt+YyPLwqHz5Vt5H7Cv9eHA/GHXdOPwI53xm0y2QifFRM4U3NQ+rbYWtAaxDAPZ
n1rdojc1s/EHihawVQb9IA4UqI0uSN2sDQRnM0Tmbj5jZI0SCfJEZoIubIX6seRMpA0SDCugoGXX
NgNqYkqlA78XOtBhvpgsdCzMdEmbdeRGxd5BTnwAnTQezQRf7JSgtuz0ieeBQYHAHdbUBMSjA0Lj
HPmT/YEgcOzwoKr2caC9+bPgcfQjIcFjXRpmeZaL3z5Lyt/1NI9zQJu52la6i5szzxqtCuci1u4z
228+59Io10jtmUAOmqwDw6UJ7y7eJUaCxpCFEzZqGTdq1c8SLsrjErlMw23ltBxLFoTPkY2UPE+E
XCfegNgrMjT0Ts5LRxAnw1hPXMM0zJGjZ/a2Y0Cy4XkU3XTuPD/6tVUxr8myR9qx3kNf4ixDOpKW
5Wbo+PwQiDBaS1EG3DWw1VjpuLY+R4qXjdZZKPhw6n4sdr6gUPPqJnARTFIZCvrIiMqZTFUyzoIh
G7SDzuA5lKPOERgthiAi3CBqmaB6GXoGmtutbiLi2jOWxPxiTKaW0kevmW4xbZB6OLhI2faDkOUO
Emxxa6Z0j2B7ZQGVAL4Uv0F6OGkxp9seiNV7vxiop3ykIykZvLtMGbBpFqYhZx7O8zM5F/JOa0E4
4DekeKtEg63MN7NpC7fTFxvKoiXe51llJ9zZUlzRkb2oQ5janGyee0+wK5TcNH2XKGaeTvmij95y
OWsuEBeXWBr1LYIX72T7qcqe4kaZcHLMLJBFbe6kaTXuq1V3S8m+g5EuSNO62S0OrnXKUIgGo01w
Rb7U/XSXIWZ2w6TUjSU0F112O7tCFokqT3i0aRNdWUwtiu6hmPus3KgLxGer2gVWHhQ7N946ejUs
1CBOUT6SMDBkQZfG8iJ087P4oxijlDu5aiXzSRcSVnQ/zKBT9GCem5TCwKxKaujZn0oLMhMt148h
zdrylypdpDJMyPJiP19e/dB6s67taF9oZYhNYqIz6nkSa5QCCiNPju8I4w0EgOuy9NzKbu78Sk+s
JLDoQwyHwhpHd0vOsF8SvsonEiQ8Zp0gUcK9hOOMrtzB8KjuGE/6d7IRw4Mam8lYS3dGwcYhdyqv
NFX245FGZHZbkRL5vAzOXAQEw4/pxnTKMdoU0J92dWM1x7TKGWrQS2OKCddFHCaWZpDkrfeUKomN
y6IK/EhJNI8OZs2R/TWDsuVgN4Lli/h1nt9nhiEtwUNj946DAi7h0FO3HW3pR+6WKY4drVv031dx
LtL3CYffvanN1rOioEB1goYMZ4KdpNahh1QyryR4GLhilI/ePSO5sb3PojpAYUUPt2Qzajz/GAHs
WHtZj2XUw+s0rQEXYpFBs6XuamYiG0Mt+vUM6eOK6byNvArpkNriSPTjVUH/8hFVUMZjII8jziXJ
+Kth6Lyl52GnQdnb/T6LhN2vxhFQHsSG9Gfv0O9kSuaN74x2snswDePZp+2fh61N940/1mrC2ajt
XSTMvFoxK2+eeuh+28FNnGMZwWMpCNX81TdMcbaxGEe2aY2ZdsnrXfvKc41tsajuWqCWn9aTg/Qs
840uWycRJRpz8wxjuI+PovJLc+OhJbcPSLz4XnajWg+hhboNOhPEHytv0TJUbzSot6aq7LBvMUYA
eeLwytI2Qeo0JVuU306YXRQDtx/JggFtBZ5g2srW1Zk6L/N+yhnpMSuI6V5Suq/gdg/vrduMoCpy
5Y/73p/djaR829gyq87oCQFZIRMrDnVGVhQT8vG6KPP24ERRcl3VWYQgTZmPbqmJ/JAVJWyEnhnf
tadaf2tmPkAwzX4Qej3vrciyGW9HuX/IOZmAYprHnZtNnXNTtZHfXTHs5yADJyRzjTps5wk2m68l
LvlFC4altolucNotV3PHwlS9V2+6TpSg9hD+gDIqD/i+Leq7CodGAqXpKmWaygRcOeIN8D5n4yhN
ys8oufjfkkm+xZYqAv9ChAqqtnBfqQPEmjHQEkLi6M50k2YUaCLS40Boqhfr2MxoaRIllp9GpLjb
2gDHqLd29zJBiND3GQ9TzpJ9E/aNsHfW2MsGe0ahvLB2cw2aUeGssT89FzZubke0z6XRiGsBOQ32
zzJuK3+xH/pU7z6IWJc30oGTxNqo761lMe+TBLQej02dVh25Tm66ammWbl0jz/g9C2QtDCo9aSNA
Lz9ggsxHs5vGtS0odVYsJsGuOpsG/TU9Ark3Q7m5Rg07uAEibO9QDu3EFAO2KEc/b5IPvjGVG45D
tBqafOx+1LC9TrNzATmpcb63BRzooGt4og2uGrZdvjT7brL8+0WrnDPUGPuegl47MVO0jgLbD410
LnR10BXt3ZZGUL4FOeLqED7z4ljhQhHBVLluerKKonlvpRQ7C+EYJWc8MUWC57XFuMqTf5Y4v4lU
7ldLqsZdEqvo6FXRGHpseh82gQIPnlNNtEQq8B8m88KQUFkVJOXAE3mcsS9nmb8zSD/DPhgVOKag
3b92dovFpcVtt7IR3m8ZMrD6It1t5rVFbyfeeXXePrjSyB91SAYrXJ/axtAaPK8dsIZQIiprVkM3
pPu6w1a/VHp3B1PUPnnib4qi0WjxuWvslAgbDOpapVfXmWcqFJo2LbNowXORZANQKoJoEGFbkTpO
GfKTqjH9QwG76FHSZZcrg/H1OW4ccZp6d3zpWv3nvJjpi3BEcueqJD87TtKGsUHtp+d9sUPG41wh
Nug2ZMw5cMW9qNk1DES2jNA4twIsvOxbzDVRCsdvUQI1b62oq8G7ZriQkKFe5qYsSnQar7qY7eex
67WNNlnZFe0FqAKiL9auiU45rr0BqiE4sZ88eN0PR8N1M3OnnmlqCPxQdj9eJ5qc33ttio/9orI1
VBWBUaymqdHuYBvnnDLLFLywtS8MeG3zxidPJINIkhIk8CPLaqM5ZTysEqx7o912BDvhRylWEPbK
0VhJzbWjaz3Ja/oHBVlS/R2K5NTKAthBJUMCyh62Q5az75UIo0HrsbqQz5U3VFGLDfQoShQuU6rn
pbtmRpQX7AQGVcGZ5ysogFXtFAiSr9CiEKW7WeDxxJx+obNvvAVp6J2GHrP+/N8Bw/+CX+z4UKD/
kDam4hHFmks2txEZ1z764xb4w/de+gtIGuhJ6Y5zYxz4cF7bbjpUUv8T5Pq/+q3Nf/ytKdKEWxSV
OOAnxj+57Qr1vQgrw/mSD6AJpFx5Lu0DLY7bzlqcVaePzTfB5l8yQWMtolEoc+MQd/2ZWveZ59yf
0OH/1UfyBRM9R6gI0bAaB2ofyAbxvZbjjvjWlfwab++MOsIqA09RXUY/LDW/udzq33ztL2h+RnKI
wky3pyUC4cqsxT7VvhnU8j8y7U08zAYjokOCASU0U8OE1+TJ711M+wuOH6+Jl9k63BCOijgC8w1K
we9FYNgXFvgfVmXZNlBMUruhtIat92Jm85982pcX+Cdwd/vLmpSi1hM9c5uDg1BJo+NE4DXHQLVJ
oS1/M5TI/rI6LZe+JJI+3kTkv8ymPGOcD793J35ZnVPee1knquZQ+N5bLusbBJG/vvfSX9dma6q8
pE9y4Jl61inh6uF70Vj2l6U5tb1k+prOB53UBm+6sef8eykMX0Pte0ipYAXi+RATABpa4hJF5Mfj
927wr7n2biP0lj75xLL3zDPSonaPPLn/3qW0vsQEJR1C/M7rx4MzDsdOxFu9zm6/dSmtLyuTK7m0
EgXooeKsQdbZa+eqb37iX1amZ0LLVKIbDlGXt2tUafbabWfjm5/4l+WZDgI0BEq3g5iz6FpOlK5k
PKTfe2paX9ZlDumktU2E3d0FqtD0zmcU2d/8zb8szIyuhxwleGU7QSbjazW1QWnlf7JtXf7+f7Jt
WV/WptTKhsPkokCwugr3Au3aKBHfvKRflqfnd0kO4rckLMnF2RKfpFW/f+tG/Jpxr8Wdlw+xbA9o
jvCjFLm7agX0u++9+pdHpxVPNrx2MP9s4BBVtPgxm7Lxe48g88vyJHZ2Mey8bw6REBfvpsthNoc7
9r1f/csK9QS6q8Wt60NcLR5UmeGagVUdfO/Fv6zRCmBYJqiXDzin8hUYnY3AEf7NF/+yRPuiS8t+
4OGW6sUDKCSqyKr/s6xr+28J7v/kTje/rFH8jro5ZzYfDIbyB0PLtrXVPzFyBy/YEEoqhFZf1P3u
vnGXw1QzgOiq5WR7frlsgK/ET7h/831mMzZzo86n1rn0yil00DR0P+0JORh6x/4SzyADdCG3kRyT
AKAJ0isNI7acEfD2SHLt2bAP7UwWwjh8uBO9BKy+K2p/72as/Pxc6Eh9kXlO11iX0oMLeW2VJNq+
6K37VPrnjDi3fhyepzmhUbXkiFAp9ZaKt23cShsfvKrKN8rR4zUaNH+TS//SFm5uc7xY6yLuBeL5
ZNgL1LQ2eh6CBubjNLnxZqHO6x5Jy9iZhRzrFR5I7Se8bJcIE3tALgS6erDQo4vR3DYIUk7Ytms6
ThnU5SQ9+20UnYHHrvW4G16z2cAOrJxwJkl5jfnlKDz5sqBt2Ft9cdaqodvQrteoz+vpffI5GTj6
saTL0OpR4+6EBr0KAzL9IS+9YLFdMUBBmQbUylo3ITqsUGthbK9ws1mrMolOadyjbq6Poin2FK7V
/eRF0dbWIMU7eD6u4fzhA53Rww7gMy3jZrDNm8Gzxw1FYInD2p2wPip/CirGUWvGP33gZH7xnKVo
EFOlbQV6qpscGhzAwuvGhzlc1tnjUpRewOmsmjcMg3fAfR4abR7pjuA35rwZ+oWXzyEw8hsLy1qA
ghoymJzmHZANch/yxDuBMB2R5MwnDWMyRlE7EHEUBR5Xv9VM22UO60zbCAzvzjEFjpzK3SBW7J5o
KaLdGZiIEpDRCwx+9LkfADenmH0h1QVQgPSNMzJYDLChY9x0DHn0zM6dmGRbLThyZtrKJLmgaWd1
inx1XXMzXkjOa8+Habn1JKcsoFOjHZTDvKPHdBrj6nFU81bkXl+ta2YtjuU7xV2HrOU02/pVBrZ1
3YHWDhLXx98n4MwOQJmPWAFVoFr9USCf2ugg47nRMlrutlfmBwZP3tbFhOJ42OKteEu6xJbZ7UUE
4fGBNv0vn1F2WLrAC1x6UPse/2DYMuVcxY5XEv+yANHu9c/FWm6VIqPtxo/dDuZ/JwFxienEvHcG
fl6xhBmvGkjOVmKermaSAwEHze2CmZhRGcNGNZiHeCrsF6vvsQxLT7+H4eKc7LFm3gnouXweQSPx
IVhjwPTTn+8hPV3Z9DWMx6juSQWp97np6KcU/jFNn07f9IZ/02oZw5YxO8G/C2F+7R0TEYw/DZvu
IszACyrWrS1XvZVnXIJ53nppDEwKuAdwEe7p4OKDwzA23eZgszblmB5Ubh5psf9w48G7FpkB6kxJ
Vva8NMvLkhYFDJE0tbfkZBhBPZIuP7TJodRN5xdRIDM8FnjQRLL4uC0c202XTTuk5sk2GPKHRj/p
G+DmV3bqG14IqB8V5zK4ayRIkRZWc3M5Wb0lCQkwIIGKwGa4/ymiSsuAG7VPaarnO9FVjAgxR5+G
JXoqUudiplyG8mzR+tkYZX1AsMLagFTt95c+Vm0hscVhsgIyxTYTWTssOe+4icWTr1HE4e8gPpkh
eRtq0P0QzKI159+DfrahwqyncdYQrTQXJaArNW3tYR17TLAWrr1OuqGXS8BSbiy5FglO1DnVq1M3
F2dUaNEVGSdnjS28qWgCmqaGkwHBGcE7Izw+tgMBb/9VOM2uyuWOG0w7x/jbNpGbQAiPmAVMiBpr
WSKlsVuQc7hiWc5Ru/xsKlSEeWfm96gdDaS3Y/xCfwp8mDOlWiCrXrvSa3TCwdgrpumFX/cfGtIR
CYOqah8i2X8i89SOkCJRFs9cS+Yj/SHWADjOXNKwVe5yx6li2SDkaJYQwTwKR0ZhH4MlKagHh/RC
DbuWXuKXm63iTcxqJgB4yLGaNsbaX1CCJL6syDeQN2rEtporgilNS8WosuTEpbFqxwek77/RV4x3
umrT50I3VX0YNGuYA4Ve9ZSNg+8Gpq9eZYdq2gS7fxjKEfFp3nkzcxpHvffgeoLKVwsiJst+wLyP
nkph12WwXIbAgPBfQvTGKwWwSQgPNg0QtJ2PtGO75HV8GopxP9hCHnDNJ5AIWusmd/UyNB3ax5qv
7zsSo9amDXo9mMv4hsYjcV6L1Y/olTIz2Tgk5Ay177hHDcZ+++aS4xPkk4y3duMCv/Plw5AU4lnn
mqKCLfEmAm+prcZuHiGdLX3oMb00Qy8z3Jdi8BmhtbruXbflsoNePu8sG6XcRFjKts2YDQBQz9/j
PEHpARW1YjRq/gJC493VkrGoKtKfps4MDg2qqF/6udKPzeDHL4NU5brFDR8W7MhQWerEzVYcaoog
SXuFSSqFEpMVYjhrPZqBPiphubnKM5klGQ/4GcU+Rlv7ayYm69Ftm/msZSWz2sou0c9bk1j7BpZN
s1TMlEBjnjM1LDeWvlB5MO9iR4sBjBaITjZNV7gZmS+onRjaGlMblHoheWbVJs4FX+AoKZuqO8bJ
BNyNGLP+dsQi/FDTLD/h96kesRb2a2Wb8RMi7oYTQt+MakOG1rxDXTTVh1yQmaULM7HJZuuYx/VJ
xSaUFfVqbKietcXC7mQlGpIDf51GLckTzmyGY21djWClGbdj4snH4tHqopFgj+iWgYomsPrJYmvw
KOVgB9nJ7HkHdEgI3NL2MeIkFqC8rG7mOOPKla72nwmy/+dj+vf4s775z9Nm99f/4N8fNTIWTEjq
yz//+lCX/Pcfl5/5r+/5x5/46/azvn4vP7uv3/QPP8Pr/v19w3f1/g//WFeMfufb/lPOd59dX6i/
vT6/4eU7/3+/+G+ff3uVh7n5/P03XCiVurxanNbVb3//0v7n77+x6P5QQVxe/+9fvPwBv/+2V+/F
/D++//O9U/yo9xdYp76l645puY596QuPn5evOH9xhO24vmvpvm67jqBSIolBJb//Zrl/Afxs6C5K
AtO2rUt3vav7y5dM+y+Wh5kco6zjm6ZNcvf/+7v/4cr895X6t6ovb+q0Ut3vv12Ksf+uFlxd4IR0
LFu3+P140n2tj4GUtIvykQklzK2Omau/O/4oSHoxCNYyMs42tkj+JP1aCPNSdv/xbQ3DdW0L+bVh
IiyiA8zX/9CmNKwyl5ZQBCJFyMkfm9HLqn2peUSt+VHmI2XCIeGglCXD7DrLvNo9LyMzc2z+VtUe
ETvY8mBGRiFBI0noOFHnCuLjiPhbmOyO+KL5bH+K2CA+L8tjSSYCQv96kxXurL+CW9bNXePLtjno
lGV1aJtZU9GQGSY81xT1xyYvkblljdE8x3E//wQkA9pz6SCfxLlOwRG53fAyQC4YNqOVLjAVfNxS
N9msN/cM8/IoHEaiew7CdxR2oK6IzH2x+NaLreED36JySGZ+tQme1sr3LNfEI2ryN1QZSWkYHh1U
JLhYMf9i6Mhx1U75jCFGAJhz8WgMDt4I5RZ4uw0prXGvYFGWd52fRvi3ASkRhtX3t1kixBkfC2hs
3bH017LUz6hyki7Ulni8woNbbRLpXOKLzNF9KasSS6aNL7O+iUa3xuVf1JN2D0toNtdwf/ripC+R
zjPdoWWAnUzkr9jfnedJ16I1cVAOXP2mbF69xpNn1Bfjj74j2XZl2znegShd+EPrMfVJV3Bno/yh
1105rumGXYIpTEbK2LJRagdKKw2x03MQKmjgsE71tHJsmIw6rZBljgG9RIZ5P0QYsTZmhYksiJxY
rWMqsvXSj8D28Wv6bX+TzvMw3IP04j0jp2xfERfCQm8R6QVmZ9JqiicqYiZ39XXedZp18OoyfeBk
S85yFndjtcYoln1wkmjBQ6XEZa3hVxrOdjIxZgXogEiyIE+JY9J2weXOw2TBKhWdJfih8adnykmY
8NrAMSwwXxe9Ocx6DypZWV1fBn0L8fWm5Bj3qg8oWW5yThdouqzW6jYqLQw8woOb1vWZt0bht5FR
VOVrzfUjeZN3yEFumGUr0qbmckLJYUxVkm2VMrm/hF3q3e3USnRbKyDKVT+Go2GY443e9lX2WDZG
UpyoHGH/kel0+W7CdroeWsjf/6e3iHTYTb6BuSrRfV45WibkRaR1eMi5MdnGHv5bMUb2sISpX8X9
3s4j13mzYi2ewxmxL0ZZl/SUZ9DwfGoLBiNu7XRpXod0cMy1htJQruax56+uTAJfgrhpvNsKwTAD
0IGi4nW2JyYBkZOCISAKEhMR7Tz8MDOovKAaLH4edJ7St5hbRf44FBQGod5MMw6Fvi6yJwbQMr8Z
HaspH1Ral91awj7jlu48bsjMJ2gOFGXWPaRWq6X7ds6y+aJO8NwPw/EzN3SmvsPI67bVp+q09Fch
hX+njLqxX5MKDzVqIYF9XwgYUUJutHjxnszMyv3NiDX6AVePe133Qr9q5wJ9QMn5iVJHNww6KDLD
t0aFnwkXlTbWTqOnCQqqrFkJp6d0tx9NvKE7O+ZaKSCJJpYfLCC9S+VXFzetrcN/BDpKLteSTkfi
xKKnYfF6SZazlrq3EJ4fKrP81QLfBX2fkmqmF5iK+mUAag1Em48/Na8TdmP4V7413hMnNoWkx9Y/
jTIS9Nl0EJjwHvIplRs3tp+HzMf8ViVW2C/iqfHqz5ILfeW2imO1JXYaPXqsE020R1f4A7riGR+O
hyNyhCoVafdadhGwo5EkiJor4+O6VZrXHqiO0NpNj2MKxUPpqC+JnECHOLpXQxcp7odh28topc0p
hznS/VZOX1+72DqsFw910gQ+Mb32s+TJK811ilAlQAGr1m4NTivP0uZFxHAN8/wJ+M+RDBUnAHRz
6BcPFV/SYtqRIcYMi4FFuylkdFpwGqws66J57pdjXHfFprQXRJA4bzfEgBEdY6qjqQp2sT4DswZ2
Vtas2dgqD0bDPprRBWCvsp/xTDwg4/NWmKr1XdLBuImMRe4t3dzHqqAFUC+nKBreGnSUVEk2nZGW
roLhENmK/sAjAA5ORtyb255UE8ITQ7MG4mSYPw3P32ui2MFxoeHVlfNrlHPSoNnNVUpGXV8NerVp
hIZTOn4w/Qw4GyFzUDWy1TJJkNYX0ZsVYmaG+DWS+bfRB9O7bUEy2CtsaFdW7BziHKh4H9m3enOB
lJbcTDjSnknWuNUzhBp9l56Ub+9IBYINl8cE+0bs3ERTBjEBb3EzZ2szN+b9PBc3tpaUoegMogAs
Mz74Wo4nAfNtEmh5le6pZH9wlJ5GCJ1phkBtAIC3gsGPFCVexlvfm8QKEuSytsfiVkgkaeRFoKiW
qlMDKQNz9Q6ujL0JiXephc2EFTXFxU0eZTsg7XWKcQtyFDhW5WSP1JiEU/YTHqYVSEYYGZYTv4DF
Q+GfLmR1aaJPYZ7i5zoQXts8VMoV77Cn4jdfaxpaCq7087WY0YBk83yWiOpIFrK9F4gb4mAtefWO
0k6KTZnMS9iXWa7WM5LaniosjEks2uH3jFCrZmaDJr81vIcOSy4BqtmYkL+8WOQiw2RZ4xhMr5I4
RzZGtQK6eBq61wkJ5w7BiPvWwBdjBFmktznHR54TBJ9sHFiMZ9o37zpS5jXadWzCbVoX+Zagodr5
YeekCpx8xY9Rrccg4EtOC7C1vaHZNg6mj1GRrQfZJDm3qJl++S2wA79GfRTUs5Y+o2wjRwg5DD5d
Wedx2AsbEzPKJSNdWwxJhhCeZ0LzSi/oG3IZvWc9K9R1mcb0ICsDuPam0nP9Ni7VRAKWXvFHg1ZC
sZd12vUlMo4zVyPdLREH5qrDSH1G5ddtI2N0f6CFyneLPuoHL8/dwHdjEzOgUiEuuAxxKqGpPBcJ
DVoVKab6Vndajhi+fes2NuXpTIstdOAGt1cC8hnQ/gHFc513DcLDvL1v23nZ4ZMaJvobCA3gIwBN
Rv/IYz+Ohw/h0XAzu0y8tI0wC7bEolgCYmgRa1cFzKa4zqyXrsd8kJe9MjbxoPkgwttUf3JHf9v6
kEbSslW7yJLlXi/1S4qpxp5TIz4P7Hi0rkTWuoeYJtK9N5FWAlw77DrGfiscBzvqS6JpLU9H0u1s
O/bFrR3Dhgol5eCD7CJjzTO2gm1YNcFCotgWMax5mxZWiqsJropCXL8nKLSgvePabIdUlw3PwyOy
IbmtetPntFMMe3Uxoptp7twOHLZve9lj0olb56hs+xcjgmKPcoJNuPWGqF8VPYEKWenWkFzqWFzB
XdAPTkcWeGKkRRlqpMDq6zgqyw/MLV25zsgWgdpMwAht9E1fS7DphNbkQbIAv+MgqHL3jlAYjlix
k0VboS0q9OpM+zEThPqCdBvPD5r/Yu8K04927iB8IOCFh3KzxLUvnfrY4fYOpmZMPnmmgkLxlBq3
MGDkYU6oKjxcm5gXQAyVsz3esvVgtOQhdOG/Nwj1vET2u0UMxRYeS+8FTZcSxGLSp8i7dDpEAHk2
OCvVo6KlNhDbrc27rNOzo4oztSmN0Xz1qXTqTwDu9HEN5fj9cXAWdc5JO35qdGHRfCgdR9Kw0Bp0
4W6k7r2h9a7gYpOI2BfDHSUl4rBFc8etHg1UaR6hJoDEejbr2Vpqmh16Nz2MugC84gFS++WUOrc0
IlfjjTmDHXTSiXO6rGAXWgtXxqbHa5kGw6gTRwOA7pIqSRjB0F6UXeYw/2hGkmw2fp6Q+y4dKBQ0
3D3zgOkzlTtH2cUIozuu3QsI4BaCHC7uKfdriU9SEhMszPLBtHxS6NEMHvrcRNVV4nPuai9b02n5
aFpFitSixHDCjadpAW/V3mqYOw4ZHXUYgCRCGFC2Vjk8R4J741FsFhofgIAGNvVaawW5jCkps0Ef
YYBbA9aI4nPC5YfT0wAIwsOFC8Y2aMvSxS4JkOxdI4y4M3f4Z96hWM53qaOKfDNiYLMBFjMztlRT
XI00evdwm+ITLTrA00P6hIc6PbKri6MHL+x6SKUAI+VAvvFaYwO6Lbqy2MXP9liRkIuRgjNAnD7a
I7krmIYJxZqN5Gqgxg67zLQ+vH5pniFrdqdJFsMtgq98W8E1yEwCC/XZzE82TaxHOcGdWZophRkW
d1vNqupdZBgSspg9Nziceib0JDNCefOMEUcElspkxuKOswBjRbtwN6PPZHNqp7tlmJwtPAYOGmmN
vjhMCIrvjzYV5TqZW7zylhDNCqitvZ2MdtjjczDVSU9IGL60Ow5ehTkhYMloOzSOGEdlRTPb5O15
05QTYuM3dRqYfW0/kcJgBVFF4Z0B8gh7Wxk8xJfuUlZeaNsFfzBpCPFNNDkOsnXDuKJJ5T7FUPt+
Id0m+Urp+nIudXmmgmRC2fLbrv1isAJ9oCd4sb/mwYRVCwl/xllRc2BSHj0Pn7KeeRZXq0kDCWzr
DiClHf5f9s5kOXIjW9Ovcq3XDTXggMMd25gYnEmROW5gVA6Y5xlP3x+YqluMSBbDKOvNNWtTlUyW
EokAwuF+zn/+oc0p7UmtNpI7VxE+sMI5irQfhGFsYMHChV+kz+FFR7D1uK7VOG9FRcD84INfVsU8
bTNctncT4oJ6N2QGOSVERNv9upDYPNJHyeISSFCRWU9veYVhjjqfGkzfK2SU67LglXeE6fxFJKh8
QMM0X2Bq5oIIdtjK91HnTFtzgj6HAgUVwyqs4bBu8VNZrCZs/K3xIfoiCV5d5bVj/2nZXbWVcOnP
hVbRRV6aZEzUkLAfu6GxPMLoRgcXG/J8fkq2okfTVD9IC+HU7QOK4FA05I7yzXt4DoIhfJoCXeNI
Hpf2t9ps1cZmgLZITlMa0DEcaVDbpLwMZ4GeqSZ5wcCxHTAy1cG2qqCoGyTpov9HILHjyuE6iaxs
I1ofQBMb143BJPYTh1t2Tsa9fdMhDN3XRlXgO8maEetxyNMH1DPJNbEE0WPmQn0iF7Za4e4z8/Q1
IbRDgVkYaH9FPIm19YmBa2iAagqFmqi57zDQG+DULrK/YSKcPKWZkfHFTuovYMXxAmy7JEs5L87N
2otg43iLvq3B4pcU4CwY7gkmgruA4RIhH11vyYdZDaLfl5jkfGp7vvR1wT52NST4W61opyO6QIqp
ywQXg3Q3Q/E1Nx1SzrPF8DVaT20S3ceCnggnOeF+Ta0g7daANlm4EcQCYBs2xW26h5U8WzviIYg9
LTV68URiRUjOElLWczz386c0n6onk8CHD6PZoVlBZeHVvEbUpTw9aMzXg4N5+LrHPtC5TJLFTjjW
mBm55bPpfmLO+5qK8yfFGaTxQoWCWXhkRNeQioNug+6xvsW/xfoCPIVBcCuH4FJFtv+JkMdHzm+T
k2PARXDoFEF/Ze5VkpU1NU+J44kLfEbpx/1ngEumPf9Mjl3+jXMBczzSIdS9tq2+3LBb1h+ipIuB
sEIbC9AKzGU/h9WMyV9U9heGxhI2tMzhkck0ozjU3tSPnhV+6khMQ9+BIJqIHBk8tfj2s5MZPjlv
ZAMbgA3jgAnueYfs+xOWuzjNh7MFvGa0CmgggVpACJZqmnZFgO1ij4JePdyQ8B6BU4QOMFaLcebX
0Uk5YOquAIoIvRwwigmsIJWrlhYMl8bD46gYwvobP03RL3tKDVJDyy+YC/iXeVP6A61DjIqI9Kea
X1JKjqiNEVQEMaWlcqjspybdOpg0fNBWM685mfjPeCdtFi+jW94hO4sX8+blz+Nn4Eku4AkzBPuc
6fmSuRZMKy92RXoe+dLMECsONac1HgIZfl7rDOBh3qcNsdvRGmywLG6zIOZhCCuezWkVzqSlX6YY
Hyp8zIiwxXBelcaM80iBIUQxZkFz52L3ExNAOZZfckfyrOD/8ysY1vJ3K0ZjeQlobRYfbFgiQtP+
2umHelFh0ZGVut2j5uUUQmg18QHHobKT60Z6ovqLkFIwGPwJFvznGcsBwOIhiTYGC+qyOkqvwtiA
ZZAzZiy26JOGeG8O+IMxyO3i8X7EpvKLIRfhnZAxj+kXuIPBJJ/KMEIc9IfG5Dtwocc2O9ce+W9Q
kVfJtpGBRTIZhvRgXkPt8aC6pOaW2sbm9zPG55cSNpoXt4aFpckKpM3K8CqtsuZLqiz+BO/Yufhg
ii4d79kug/isMRHlXhtOzaIkyoA7zSZUCXI9oSpLbiy2nuyq75LuE4V/037MXSKeP1iNOZc7LASK
5UAL/PasI/e6Wte65Ldl+FS5Z7BWZHrjPd+qxgHYPQcHNKp1nrVkm1Rjg3qjbthRSIP1xks9hoUH
sGWD22nX9p31YMA62kZo0cb1mDp8fIFZx0iBxDAw6hZz1sbJrgwXx8WaKejHaNSCLlXH+0xauwTT
pezR8fvBXf1vU4SEn4Lyr5CVS9IszWkxQwTOLG8d9D3FuS4a+eXFZOXvCcbLicVC8HoxOhCm9oSj
HfhMnnB5D49oVPGAWZUZ2axagVI+H23Eyy1Z9uOKqWSNBBHaT3uCsiV+uyg/6wnkGEQwMJZxj+YV
FNMMZyieVtjtlV+A73pz7bMaftS0d5AHZnnhTOhEVro3GNmlXW7gaw7UsoJTVd2nZFbjt9ubBACI
vEMVbWY7KGDyK3nS7YA+caA1ruaSw35q7TyncWn1B8c1+gdVWeHOsyoLkbixmN64MX69bz/T5eMf
PFPeTG27jtbaFDbDoMNxzGwg++L4wGEVaJO1XdTneA0jibfleFcPznBNImm+jglCe3z7yr8/WMu2
sZ3BAQsiBrOowyuTbWP1uFKid4oFhWWSuufAxuGPUJY0EB4jqPjEd2ktRLjDm6Vo1R48QUpUy3SO
SH6olZquJxeXTSL1b2anh5so8R2FD00ODNI/PCJxb781ZF9e5BhtrADwiZoyOw3JxmiLwYKuZovu
xAdbrnv4ubQFnszQj3EhiuyjR4E8WGAsSdJSisffnc6y8S4Oa8rF2sTJ98Q3vnyjxxdzTAW+qZm+
8T4dPndvwtmmaKxu1SM49FdQRuwOfk7gnGAMH9+UhbJcCYXBCCvL47EfXmfqZ2xrbYUhj9kAtxMB
gOsgIn+cUoEyOBveXk7HC5nLCdaRsBmRMgjwjrin+WRFyArZxMrngycaI4YP0wQIdEYeF5t+ivUP
IBQHA8gycli1efsDWM/c9pdPlmEndg5KOJKZqvvr378YbaJOjcaEwdCK+r7qPoVNOhvb2IEnyAjS
CG6pOZx+azQI1ncybJIv/gwLEYyn6gD0VG0CDhIA4iG1i+abBi84n8QtpcttKxI3WKEdieK139oO
fqXYMQGytewfazKxInqMWcx7MkUGRUMcLilpbNH4J5vYf+8RlBrhhoRb9v5fcxnZtxy0DBKWGtSx
mTEJsGlSjqlu43VmjM1XjZlyRPR1EokbJhFuuTHQd0/7Om3N9i4doG+vPKzGig/0FhyojG4YD2Iv
xKHb9vjKb3Ru8uSx3s2zHfGmy9GLIj5cFVgNJdukwOG3Ura6D7wl+7WSWPTgZIuyBwKOYVlnuIEs
J3EcUg2IHmExD7Jd/Cdbvkr2teApKMfS30WxhWoUGg55s63qcDBMvJ8mSeY8LtzDqQF8xgwXkPt8
/1Pu+aQ51xgTfZzrdr7HCbnlMBUOH0GmPmMpAf6eXkU1GuizlIA7ktWI05z3oZym7odMYY3si8XH
/2FcFJ3nRJRy3DedJGuE14mo62LWUbYrbESAV3YEkkQSQZVPK4ekwWw9YVwfbpIlj3UHThOdGWPM
s/SZ5sx7LOWN9rwlDluAQ9URA73nekRWiRfB3nWMkUydFii1yUc8y5csguyS0AooTC3BdTT5HilE
2/75N+B2ykU6BjTxpmiGSiGtjyJvz3Dv+SEobloxB69ZNAUfdqbGx1Ar68PmriVm5EuDjT/Dm3L0
QZoHbxdJT30SOOlBLzKZc0zGUN34bYtnIFmbPmN9Qz/5yXjdxDmzBTePsWF0MQvjBYwnA5PApUrD
K5q8+zbucVyrMNZwQDZ/wokR93gxWs4q0MqRG/wq5vSCtomg1bdf1iPyg7BctgpKKI9tV2LZJQ43
J89NktK2SOSLmoiaPmCoeM89sk9pxzegTFchWtiOr+Dt6x5vvparHI5Zgg5sAnPwlT68rhjoD309
MPBOPfb3wABa3hR0t3dvX2fZXA+2IghdHoedJ7WyTCgXh9cBV3X6Nkab69iG+hh6VvYjNu262oex
B+dM5IrGFVWvSSzxDBGr5aX4+fZH+O0Re57juhxmjk0ouXg+jF/shrM3Cah52NRg3jHeFRiSRkBN
6t4SFqwIW07fs2DiGbx91eOqgjuGHoP9PowJF1+CoxtnBkdIFLApAR86vsTkzIUhmC7z7jSvv/QB
cpkT+/5v5xz3CYECu3ZoO/ATjnQm+K2Tqp4wB57DyLsdJ38oN8Fo//BQhtvbt+/uePkIU3LGWNqE
ruNaUIgOv1YCZUqvHbFmC57jiejqE+O+aMs5/+vtC7325WGH5moJ4U1ZaqmkXnx5YRfkTu0owhfn
IvlLSh9dqENW9+IYXhA2U+vx+y9Gx9vX5c0/WrnCFPCZFU6mNj0jaV2HV+bQy13MeQdqnza9Nc2G
4FqH2GKC8NK83AqYmd9xDhl/yqiwvkuDsKy1iHXz1GAQ1G4NPVXfRYGn1RayirxMmCDiJet76b3K
evtDmStcwkfQzRUuOvFHj2H0UxYJs90Uvta02aB7HLX9BJAZRSUsyqDvn1JiyeHsRN54gWxCFhsx
eNOTLfumWhuxUcVX7M6MmCq3+GtofaM6my0xnkPOyPXdaCmOqykiBvRzgcK7Rf3vVBpXItdQBDeq
5/66ozAw1iWDNFQzfab88xZMrPvhiZZtqPH1XF4Mxewoxml5b+xh3LBrh068WEVh4Fswql5wAq8u
+fP8GVwybPqK64xeX9/BW+U3BFij5zhgFf6fCRJuxrjz0GKBS2BdjFe9bkvoQ12W0fMKvBhWuFgV
goPTm++wm5/hlWgHtspccqWU+eJ11deZ3kWzw0aWD7Fx28APeBifgaAwwCE6ZWb7PW7zBWGLSEpp
ZNZyI/B0wJwnigQv1uOZTNDFrclItR/IgvyZpktYvYsQioN/0mazbhTv/VUjYxBrSeQLJjhl5+A1
k08gnIb0P+Ephm5gwt1+P86B/bkpI8w0cfynDjFcONVGYUu8HQInWE9k+0Xb3MMcr46XnamFjrdn
XE3cdlT4HIFTTN4aRGeyDy7xk4CdVg7y8teZIEEHCTBjRJlc/QKFYoc47y/4nC5flaepCcogoh77
9d8zCdLBpRlBnr/C/IakNgVk+XmU8GqVdkds4SeSADZJ2hhfDOYzjw48G9AjB4f7r/BiksscDQ8G
OKVRgZpT5p7JyZO7YcKGjMys0c/WZMR1/nWcA0DvamJl8LHp6iy7xoBo6td4sDvWRsLwwVvelizm
X/yXuSZNHjZHG5S4uWoQ63Ti6AT+LkN8256dpsLnLzcmeQR3FrcuvEtCQ8ez5zf//zVz9Dr6VhdN
8bP9H0AdXY6C//MvhuZvzNHdE4YL/3XepE/59+Ylg3T5sV8EUsP9Q0gXMGeRcHlwWNgMfxFIDfUH
3AiXk3VhmGp2y/8mkLriD9uzKS2kBq+QdHr/TSB1Lf4VhxXFAQWIqRHl/+vj3f2qHn5xeV8nkFqH
RYbEaQ76KDRUpgr0kiSCHG7VcZGHltPluN2rqLlvFrEHEqBHX7cRFhqTfw7s2WAISxL7qjTkmaB/
uYn9FHcHVCg7uBYbXbrhQ2Amzn6Owhs9KJAAo00wRFYnKqLng+PfJdGvT8tz4TBbGLTMdw4/7aBL
Py6M3F6PvtV89PPUwiK/qPVjaRfusILxTosVe+dClOjDBiZ4xDZhvbxqVWydtxFp1UQf2tkuDm29
t2VKInqYtvS3XocZDsBsRxzSZPxIxri9MausvWFuT0E8EZi6Qq0034cu9nFdMcuHEme1ek2qt83k
wM8kXIqM3HYaI7/9EFZAmytUWPh+Ch9Xfubq5OPVfvrVS4hFO1EyLYTmF8Xi8mT4v6Bq4qindXWP
Kph2SGcHNjApjwbkPzLVd97gZl9S4RnNXtEdrGO9ED975LMlAy21UiofH8sSlug6yCM0gWWktqk5
hRbx6aW4jyqspBZLQbIvHeiYL96TvxfiSxyQZfrbB5aOy2eVSynNV3r4VZoOaZ0NiN26tnH6a3M8
Bk0mb99aDAno7CIZXpgkY32IZCCX7C+h9+j0HkVjAYkTe9L7q5GwWRV3QbV2g4pdb7DN6aMJn+uj
n3GPzJHxGcKCsAn/7MsGnLnvyK+s58lajVM/YeYECVPyY2P8dSZDnZG9nxo06pbCIr0lrnfFOgm/
I/ZJiLfpHY4zc8j1mjybKd0041jec/KiUDHKrlrTgybjhqiRR5UP/ufOtpiyuWH2Zxup8qkzuQ1k
k7EgO7rs9mSXEHw7Ztr4Aiup3k+Wbr43KZSidkxRbRLPVNPbz653jbrOuBs8Vd4W2QTFB7JPdP/2
1/Fc4R6+WVhDeki9+Gt5v46aGqPK6to3ER8MdhWd1cqPclJmeCR2qv1oPQaw6rYDooQVbkx6m1uB
t1Nd5/wZYyUu14YBBbkx18h3+rtIkcq9ZY5sPVZ9MFI+aLBeUn+9Zu3S9kuSS4KY6N4Si/Fq9klH
GaxyuibMY1+GeU3dSBKNtTIBqtcj4p31AK1gQnlPrA8yU37IaKN1NYXpNgwTNufc6D7iizm3uyQp
eAPBXa5zAjcIXXOT+KF1XaJnR3+q17aJXSD8owBTw8Wgrlk7gzFdLWEcVukwdNH+VGzt0Da3aFyS
dQLN79IICHdTTMFdRGdGdTMl2JMW2laXXTChBI5GWAebmeoHI/VUlOvOjey7SLi3RqOJHuhySERV
ci+6Cgc8D1NKuCjBjhgk9cmdMJXcuaSnP1CQwwpXkXFpCL9dMKGGKZulPyLbH6+czE7/FLAGxxPI
5StbB/s/pZfU9IquONpUUzEnrmm1Yt2lLC4CxM2rxPbcm8r1zLN5QM6jZYpf1xyap6QEh43C864l
PY5GUGTheWCnh5tABs3Wz4ZYYLWI6E0a5fgF9yp1WUtx2WCqe+60XXUmJTm0JlK3FK7eRkRdeG14
lbP1SpYKk6H8lwDmQP/ycm8Sy95z9DK4SxPKe8Cd28duKdZI0pPGE23tDUSjhY7CLaxsAHciUK05
HuadXTJ0zzIb/viAh7UygvRDUCAcLcKGlsDuzYXmatN42OYFHF4m9IkfXJEtjP0rJsHfqAqqddXI
8cS+qhbXguPPzif3NCWCt0Dzh4906mBTYz+MrJZoyasFuhm3viWwdPQT6yHHg6oh5bf2PpsM1Nt1
nNS3SVn+DLPYF4vbMW6UisEwUA8THP6+SA6cxIK4To0bQOGpx106wKAtrInA4AElEzFv+VBta8vq
0ChibmXnSB59Zyq3kuf4CcuuaW0hTNkOheVDlSvN8rLAmfi7MHsAemyeh8umNm5jf7id3dqAYeiq
6BFyFUxrM/GQIvR1+mRP8OtgcobqOvbHaJPrLD2Hpe3/KdN0vMlyDOUSBqIOm9WqqAPrkjnYbKyM
wdOXnuPg1UVhEO0aHTNBR1x559jN9BlhW/iA5Zb1OUO7Ma4igT5jzVQlOZsbANo8Dmeepk0QmppS
b2NhGbjxn8+LHjh6PvE6Lrqh429Q8WqBbdlgWyDwh99gjObSmizLWi+n/aPoaGowpu82DKv6bdOq
Zi1nVG3sPOYl8dERrsWU+SNd8xmIUb/NTCSQKGVwpBw7cGeFD6FrQG16+8g4sip4fnmVQhJleUpI
Uypx+DmJUCSbOzQ5Mvos+VRhi8SwFlQocKxdTgDZjhVkn5nMKrfk5+JlW1Vfqj4ZLjw9xGdijnC6
BTxAKwJ5IAffOyesvLqcLY2eMiDwTIfOB6ibcgPUrzBSLae7kknyFu2e/JL0RXyD5DM8y1SXLeQT
49QXcYgKcYPIHjkMARoZgID02Yc3aETRwqpGTzVYibgL8O26MDunWxMy3MAyVkQlQW6+sooK4oaz
Qe3fezC7XLfnDsh+hurtfjc5z0695NZvGxSfDECOE9Q2BYD8UdVe4n6Wmy70CSt34jtH5YwkcC9H
lNOfJxoieVSjDGj1Z9fkiLSci7ED9n37+3/l6SjwMo38zWKfOYZBAcTbsQJSW5fl8A0jPHcP3wF+
tAjmU/vxbycUydYCshZDXFooGpXDL2JsAB6xnbCIixvTO9gCze3EnnZRNLBayL2Q5V0DbeFroVBr
Wq4b1Bt/JHG6l9K4ZNoUUUB6qfVXUnR7b27J/alSCOkIkTDgnHFGPIsL2yXRD9Pi+Mzty/leIzt5
JJei9ImUqJ/yVLXpykKAeaECb9Rbx45vTzzPZTkd7NyOZIqLgtVhlu+6+mi50aT1ZpRXhH5T3mzy
ccLlV7j51RDq+UM3ETBg41sZcABBRV01g3Nb9I7CSbgblrCmIXxoYgXHJiZeN8BmMiy/+SgEHqKZ
8G6ovI9QiMnfTsueYIcp0/VT5SBzoS6Qu94IinZlpQnFtFz44pavrW2M4oYsDpKmtQtHHvQJPWem
7Auo4N1HyFL6czok+tI2BGyn1qFgLglVvUoqAZHHKDr3kvwv8nxw2jm38DXE/LpKEwm/+NFtO4z3
RytPtx7Dp461g2dHU5w5VnxrZ6ZPwGwjol+L9l0IxX+EHw7Errflj/yhrX/8aK+fyv8JQAU48n8G
Kh7DH/919pT9FT0doBT8zN8ohWX/gXUCMD+QLaoZbfGv/oYpLPcPjdcPf87bzNuyvH5/C135KQ2d
g1k8o2iUsEvb+bfQlX9lUj0JjzNiGZLgZfcenEIclYpMEM2FTglUwpgdQOXotKF/wwQjTe/FGGHA
aUyx/gpPTd5jNknVWskYbvwtlp+t96h6r/FpHCqiQmo5fJ/LdMJElCDDi5mtc4BpTVViT8jlN0YJ
XJA2hf2p90GQz+yKndwLo/nPwp0TELnSITsYBZ4yriqo5/F+mLroQ9ea1dfaGnR/NosR/E7WflNd
R0aI7CLIUl6jWmrNCMPs7xGGdGIzVpX+6kUadnePaqICcSntFnp30VskqM2kCTt4N9AikV4zrEQ/
kJNM3LqzdfFxIdqzNjC+nyAvwzTUHvmXjAxqFOmRRuVSQoDKV3WlnZUuTB+6Xop/yiDI1mDDcMJg
G8DoQU1rg3B4k7YwXoVRCj47VRm+Hi55IGsfMUcEMkte6tpAmIHWv++Ze5L10j+WZuvctJ2anVVV
EciwKrre8UhM9UK4RrLGqSizqhF0ucU/5Nx2wmlrmBoikt162ackbhXdceZUn4YySW0KQqR6W3cc
CQgrsY23tnMp0nxj2z0tldK1uomM+dlCp9TlgtSa435SMYEo0xBKCiBdJ+MeE6BwWvu9RwqpM4vv
CJ6dYOcRNpNuggiTdQReBeANse4xlu3lYDRbmSZ0nhpOPWEqhEmmG2K05scW8rlpfWxEiEFuVyZk
kvWY97d7Cy8e1FZoeq3VoBDRpkM8tjvlZ0mwTrBjH7aYJDs3pk6aCxLqrXSDOfnYY/rjzSDyRStg
0MZkXK26YhDBr5r//29q/2tBhf7zpratAdp/HOxoyw/82tEc+w8Lxhclg2aESXdLW/trQ7PdPxx7
KVjYRLRr2Yt8/V/7mf7DRNFNH0yqxrM8/9/7GZAs8LpkGuvAOkJq/47t7HAzU1yS+p2pgMNIlXpG
HPW9kTTSLDR4V+EkiN0Ah3GbjHjQv3gad79Kh5d9LFv2i4KCXwtEyv+4Do2EY4qjRgJ2SiHaQbIj
EEX6ufXSkQCjor8IcSqhl2lRzL19wcOS8PmCHCDSUY720Nkc980jLsUZhqhIRyoif7xRlWCuQ3uR
INE7canfnqAHcK6W23OXgvCYATVNbZzmBoVMVyX51waHn3VglOHj2zf0zCH4d032fEf4HGD8AMvJ
w+2A5fVyhmq5kI+ssUNDyWiQPB4f5FZguP0gDGibYVoUP3zoi+HK6YS9A/Hudik+Qp8b2yVGCIf2
r29/oFeeMGvX5C8esCOOzTMbQh4Kr+PzxKDB/UqQ9bkumrZ5CjpC3f7BteRiYKE0a0keLdIgx3Is
jwcEBZi035bV0D2WKkFXo1LDOgFbLOXF8Vp1sG7SvJIeQ41j+tzATj3hrO2uQuQ0FxaJCY+uDDRk
M6O4ln1f3CVEpl8Q5gFpubbAISswq3WE+dGqN9AtZuYiWStE3F9CwyeHDTX0iT7klTVHJ8hig/1B
mX7chkx80bNFLPeqykiH9e2gWpUCBe/bj/21q7g8BeodCCZ0V4dLDg+tToU6cVeqckcOwtl5TBQR
yyee+GFP9byyWUHsZhR2LtEFR5tD5OHbyfEFbIvabefOXXAea0t8g+RRn9vZZOgVjaO3XQgTD2/f
4WtvlTaRM0IsWdaWddS+CoccZnyaiFeoQ5gIceuqvReYmdr1yrduZRwQXB70QgKkMrOHKVE3+5yB
WLPqCGn70cumeP9TZ9UxUlM8e8X2f/jUA432B/9v9spM+vdLbMimbHT2+Padv7LKGekpRjRSmkyj
l+/+BSWDtN0hd7yYfd8ysv2QQTDA1AeSxipz5bxzeJ+/vX3FV1YT6xUeu8XN0UAfXdGvUrNCzi5X
QQ0lkOeIrsSRcvP+qwCg0TUA4tMmHG2TkCYtNQeo8zygZOpSaGlTYejdP7iKxwV4M9j5j9moM2kL
1phV2Ig0ZX9HXkS01dVcnerDf9+JNDvRYqzDJq1/m4QIWHVlxslCYeFgkYKpIA6ZxWaRvrz/huio
1ILgLDDz8aanSFVyyeORq0zht6lHXGdyxAgn3vTDSdvzmw4QTOnCgvNM83jbMkcYBJA9uUrjolgy
yVSMrGRr++6mqMUDSj8k07a+w6LxxIb5ymkFNkRfyL3ZdG9HW5mWdUo+I1pkZ2C6Wsom23Uz0Wai
zk+BdcthdHRQsyXD2F2a0YWwfPhmqSzBUYSjHCZ6sUuRam8IklyH6KEYWImLqulOWam/8mbBPNQA
n1Q8nApHG6j0CqTHaeus8NYhs7fJUIJCG33/Iew5bM9wxtiuzeM6h7C9aqYTQ/eKdnNf+E6469qs
vhk6VHhvv16vrRN6E3BwyRFsPrs+vdicMLwYelTBDr4mbnDuMa87z8xu0ZoL6yq2ye4RRpI+khPf
M79yzBOXf22xSM49m2fJQn0mlb24fFG0DnJUwR6SMcRXhpNeu17dXiO0K0881NcWC8w4YATLcSnm
l236xaVysi8Y/8BbtevhdvTzP6fIrzdJPf+EQXWlA1xy3360v68VxThmIWyA7ZnMtg8v2OXskLrH
G5v4NnuHu5S4jLAD2r7/KpD9FlkAczz3mPA3JhgSYS5EIKtVZhtFwPWuSH11ws3+9+9J8dslmA77
MMCPfXgvEgnjHODTtKrJZXuIzdD7RlPbfk/9eT7RwDwnBhy+1QoCIcNBy7NcgcHZ4bVEEtYLBcbh
NBmYZ/iRLtE3wmGyN5HVy1tv6Jnoh3roi1Ume5vWnn9MN6QfQgbEiCn6Ovv8lpXrFcRuDU3vwNX3
xvZnhOZ43qFjY5wSozkSJLdk2ZdkCEGHTTdt+10B9eV6YkRDLn3bD/YqgiT43Qtxq1oTRbMMynhl
4ZYUQj76U4sVFfptgpih32cp3k+R/Mt3rfanzaF4K2Uefyr0gqgaJrFWcOTdrkN8KzGLCHNJTd+S
8NvsAj7xlxBzggwOeyRJyDYC7tGtggtf6TDZsK7RBAxeY8yLKSpetB1Cn2jDQM/R73IBX84OqgYH
8N3F3ocycVkML96UdIwhlwemveobCQmxK7/qyfLP3163r6wo8EW2nWUMzf59dEwkZVjg/yZtUDBS
pmIUiHsy7hCUZmlzakXxeY8WFLNmwAATcjHv4tGCirHsqAuGFYzGsvQscfFmRcEpgw2+waTivn1f
r9S5ajEApJbnrad9PDoi8lSExZDSQeWqVN+GTuJ3hLrUu6sxsMA9qEoxf1CQyNdWTWzBKtZi+m6H
TXQWjEl8X0mvPfGon0vr4wcgeZ9MHNkIlDtGHjCydNqCGndVtuSwwTeIeJVk1WIZOyffzDwl955c
3Qpyd6z0GgxyvKlw7HZXjqZnWONbCa442jl9WKpCLCtHbU4ntsvf92e+brTGmpZQSaCaw1VXaFGg
i6BiIdhT/NVUhNElkM9+0vSLH8NkuTdIgrofb39br61Cin+6EUSCDirEw4uqMI3MsJh4MoW0rzAE
xZvUjKz93CbGicSB1+4PGgMzXjB3FFzHC97CY8jQuVzJkEbW1IQNeWq8r6Pix0Tcn4IifOKJvnZz
WkFtQyzGi3y8kdrQ0zLU7cAlRJjvG2TMH1P+cD13IzFh73+QwE3QbCkmPGkdPUhG1QVFWEOZbpXd
uTUY7loOdnll4F7xTy7FSvZgS7KB2Mttv9iecJrO576gZJlR0OyB51kdKZ1b65yq9l57gMtaZBLJ
68OU5PBKw5wBDvf0Uc5k2jsMmpAnoFPEiIvm9H1xF792Xc/jppRcPD6P28QQaRyeKexHQPDJNdrj
eUfD7P719vf0SlGC1oF+CgYO9flxo2MFmdVbeKavwsrKbpM6Qb1vNtk/uBmBKy+GqC7aSKgph0/O
MzFjMQaWA6a++jwPhX3lRmie3n8zVCUUJQycFnnF4VVKtwEBg+gKb6/p7zE8JKe88sSJF3fZeI52
T6SQwnEWUBns9uhe5ABFsU1x6aGT50zEadm3ujsrUleFAZTy9i29suTYhRZfPVpdwfzr8JbiuZv8
0eZinC/2Z6tQeueZ4XBWh+L9yBZQKs07TALNFPqZJfziPRod/EwZ9sqVMgN91cz4iuiw6U+0u688
PWb48I0BnJgjHgOKssGsLJ7pZXRqqr026u58zEbnoWo1B4s9iBNg6fNOc/R1gaC5uPaiYqUTPTpH
Rq8h+DakpcDAAhKjyhPxCUJ0ewGHMb6fiYf+HuHW8WBNSeFi2tD1e7w6ThFlXrtte3m/WJcOCuGj
pTnb2AOg42TqHZWEbcd4favYEB/bNkSiANHvxKvw2vXYORjJ8jrYMEQO103GO0IEJXcd1GZ+Tuak
Cxc4DD+0M/J+Nmzj/t3rlIkIut1l2gtZ5mgTrvsRMPwZJzaabqcJ6t1YfeBugdo+/4MrgZ6xncAc
BpQ+vLMoRkuh0pFKmXzF9QAneu3FfX6Zdv3wbugCkZ9SYFos1WUfPrwUuVqGhcgErNd07hobIyNM
P+ZrV4+npjTL13+0SDm4PBzbFtUb3O3DK+Hr7cXC50o17vZ3nAoPKDimTerUDGlChQd7b9bufuhz
dWKDeeUAAOIC44LhyAI9rrtrnPoShisSUvioP/AMCAFIw/nE8nhlOUIZ4MgCLaEn1UdPEkjD04bN
3qIVgbDamD8rHGNXgRX+wPb8/Rs0+AWbJQDCwio9arQrG5JqL9gz3SAuOQugJ8mQIe0Um8O2BE05
sUxee4QL756xBSMvxnmHX146z8bS0uFsXWPIlQYqPRvICzjxRr92FcXhhSZy8Rs/PtwottJS5Kx7
GM0fEt/ttkN8sjV49SKLOQbDNL1Qug5vJfP9oql82tACL5xrt+zkTW1a1vb9rzCoP+gqd6N+O2ny
wq4so9IQkGhmyQ934aZVDrpmKzb+wfIGC5EYUygmuseJnqEDfdQjymY1oxqhUx69qxiHvRNw8VKr
H7++VPFgO0zjwFiPdtu61gl1LStgjIpoH9QyILxDFbvenufzocLsGM+Rq9rE8XqCUnL2/se5CGXx
n0XIwzT08EsLImsKOrPnFc4S82OKDdVT1HniNvds/90thKbssUGv2OrVb00LQThBNDWScrFfIi6M
qH8IiZk5G+0+OHFXv2+JXIrx+7P2mf336EQZKhHiYDmDWBuEwCBJkDk+25V8ioxREdOzgOUatgsj
w93bz/OVK9O3UBCzgbBIn4mXLwqhGjdw19CNvdJa+mcJTfBDQkT8B3pQdKVhYUdbqr1oM+MO45xY
r7/Xewvpl+oLqS7DFHV0116exlNGd4EDgED/QWO2b5M4wJkAye7bt/n7u44jDsUIHk82XONjXbfv
61oWDpCWMjp1l+RDe+63/fvPF5oLRk5MSiHSo0I+XJyArGU8ErlCzxR4azlJY81nOUU6eOVeBN+Z
vRQFvOvPIMyLr0xD/2FjphwXqdHuXTJNIBxl5rv3LY+lzy7C3J22/XiIQj5KZlultld+NiMNafEb
RBwerLEDmU9gNMuBeLijcCmBdxPA2wJIHO0oUyiGbFiUxaklcYvDme56CtvuyfGj6XZIynTXh8J6
90HGRRlKcpgxqGFzPvyu/ACCbFCPgJyBH3wdpxnjaUihf7173VFmQEmB5qotivLDq1iT4URKzKwI
2mgcXCZnw1Bo2vyTq7Al0z4tJPqjq5SFmxhxy1XqPPa3fG1QGP4ve2fWHCeyLtq/cuK+c4IxgVeg
qiRZgy3JsqQXwiMzZCZTwq8/q3qfG9FW+9rR73fHju6O6IEqCjLzm9aiyfcPV/nF68oCdQ7NzpVV
ajM/f5eR21PC5/QSyib7gawl8DeAmMjuvfUPS+8vsnashgSC9D6Su6P1++drrVTNto1EWaLCQfUg
GGya8pguBtPNwfLSsAO8VKsvDqNj6Wxd3e4boWocJ8r4+tRaDEoJHaz39di72Rps/r9OE59X61iw
/5GkZ57n588Hl3fDzlNQUFnpxfeH0OaTAFT8/e/6z5MkV+F9IOFDuZSb+fNVCswJFXI1LynCQnzy
GGDE0rSjOWztEj2bg/Tq9xf8xdJCwymJ0vNF2Rbe/MRbNMXoGM9I9kLYN0gp9iONh9sfCiq/ugqH
oXNCgajNe1tQca1pAtiM6bABJPCRj/E85/Of3rxf5KLPCzG+GWrb5LD+mjr52zJpeGQ2Zhp5wQfp
3wCUFJdi7+XDqKceyVhV9J86gCqp7vrhprGL9tvelHOTrUs9Yowruz+scr94fcg0nDvFyD2R4n3z
yGw6ggDATghp0Pbv0RhVp0Go6cGHgfSHTf0Xl2LzIXd3Xg4QQb35Gf02LGzoXBgaEEfdwQ5rrwXA
6ePK6OEfXoRfXYo0FK0odAkSUr25lDegS/irBAfiVH2JRI9Foc5Vtiwtbbu/fzp/8ToEf41exGRU
GPk9//2//aIzc4s5jTBkN5xcX6jd1LclOMEMK4d1HJHF/fu34Tysdx5NOA9hBG9+sdgnAomczicr
jz64Bkh8IWxGKn//rd7eQe5ZQMAN3I3kBXnWN99qhdM3hZqrbDN1IDWVIrOjonqsW8BQv7/U2xeP
8RlG8s/dOMDGbPftIwi4t3NHmBWJoWqHtsCuD2YE/fX7qzi/ugypYMZkqC2ARXmzeCN22pdm4TJR
A/aiC04wU4GwtxlE2HTW4WGnd9k0zJ4GtUPncv5xh9q6M8TSuX+y1/7z7pIbZYsnKx/wXr3NoLgt
SDc7pHgb9O2QMqoFNwJW4Qmb3/Sv7y7JIB5MBtgESaHo7Q8perzqFR0ZUSfrq1iU47vRbf9Uyv/n
zaXfiCOF8P+qsPtv9nqvbVVX8eonahTm1Qm28ZPy++ff/4S/uAiPpPBpNeWMyZP585u2wXaT82jD
lI8RSJaNy9RwAHntX17l/HzweIDZI0vKxX6+ipDr1JuVGwZUTB0E51pcpHHzp6v4b9cNUoIOTQh/
oQMpz/z1vP5t3YAU3a0UtRlTpdn560BH4yuomvZ1FwPA5N0N5Q8IMuZjA3Hns7c66rNXDTV1sbVm
OqCkfW1JcufMmVNDuL1nwQsUPNc2vGoXY4ePTbfJBmC1DPWpyjvrstgHWVyElZzez84SmrQaqQdd
cgbur/u+xokqzALlGfb+fqiKDS7OgqYPxxUDhjiFKtwqGubQeIBWFzII6YJVLoNVwXsU5fTiaXjh
h641aB6RFiN1Yg+JLlpYcp/HOW6bZIEY6afGFVWApoIpJ8A3EWDBiwhQGGQ/DqXFnYmBu7ZbuD0t
vjPM6RQMwV3Jizse26av3WPb6R2nj73t+tL2WwWBYOi6T8M0lw8gauSWxgh8bjqtvEc7mpzPcnX9
MQlbjA3MnDgYfA1Hl/wQBWa64UDQvMIPVeYICYCZSR0bJ75RzOH2FyXunvqybkpkqJqTXXHKoxpa
uRcZ+HQN4wiIURyYatlkRB9lsmZy9+TSblWAnljNlGohu5DOyaV91xnq+BkiPVhAuZqHGpKHhchR
CLV+lrZ0nhg4UcgOyhwz2o6M59EPjBjBVQ/7V3yOtNyNsZndlOVNfwjKtoFEpGUL0ch0zxxbKnTb
tR5yqHhAHxLQ4iFzZJVeGYaJWnXjWp7/5A79OCQmEM2TzV/znE+LuEDb4YIgNJFClQRMTmdLDPks
qelqRpHW7Q0HA3BOZdIPKziHypbKQiTmii85oJwnxnb0cFHMPf8EMx5m44wcqG99oUsQ/m6wN2nn
Wd4jgBLbHFzGnD+FaluQSziyvA+XOXov88a7rLc5vqxKX1/Z23LmBBgNQMTzXjcrF0+k8EeR0ILa
gMTwgK3CJPRqSkCVYpLHq2EhJrSldeY0ktn4ZpuwqTLZrYaHPcIewCKorS/sbc1zY+eozGpA/3Ma
0fFh0hj13L1GwCUzJTlxJmOoVHdF9gwwtHDO6TGi38bGVrKET8s4MIay8+9/XRbTYoXOI3MNBkmP
iZri+qK1ZZsz+uMjnwWw7qCIipT5BlbiPKRHZ8+hNnaOek/W5SdDsgE11yqG98xw+RGDK4P2ks1B
TY2Gope+BddczuWBcsV+rUEimjvaKMTnEkZHm61xH6jj1AgwGMMkaHDwVR+J6xpQzHoXjNrzHoPW
wfghoq3gZVDtVKAvqDsva5EVMs8tmrD/QJvE+FKeS1QnRicqSLqAufKX2htt8Ed7uS7pYunmWUPB
lSjf0C6nvaq2TyBB1XC26g5MhKkd7LUTV2a47kXXrBeSzsOeat24vOhyLwcejg0NKKjDxcGpycBh
MppFP89oeO4LJxjgEHMvLnuvhtm/jWNUQZqf3T1DbRAKnKEt+Anb5/hMu05rOHwx7AEDBy5YBJJP
T+FZPJxjwSjtzrmoq7m/HtSZ8gXLjx8PSMQrqi37gfV/fJVTR7UEOkZwQX+fPLcvSfkil22Mj54l
VAyJAqQyYRXj6mkBKOquxhIfpMYeARXTOsrfDBjseCqrpngP8IxR121y9znBLMZEF2NyDGBZqw5+
YOk9Fn7YfnbQVr9H7RNATsRbt51y5ur4r9s1M8Mb4UGbyrz0Tab2aCjSLjYqPzA0691NAGbcbGr3
FRv05oJe3CvoVdlEs29x0YVjuxUHM8nZvSQv2sL92uN+fdx0vnwonLlh6KTUkf+kmCSNgKFMzmvu
+M6rnlkKrnAOGe+zED2h8OWSe5Q6ZYToeOP9XdO11+6LhRClZ/2v3DCl47MJDuMWNO/Jp/FsKk+P
1bEJLKgli8OIdKLidvxQhdhZabJo5ugEDq3nGWhjXE+rA9VSxzveu2DhOJoOjq3MQSFFv7WqXD4i
O7SbhEY4jDqinJfvtHDtKoVevT7gqqdb49Pct6q8VJP2P3YM4kotrmYbU9tWaImTqwx2fHLLuieg
GRnXOBeaXBjS0TinM/F8D+gWC0sS53aEvAWPxpWH/8ZgynWjy2CybCfrbWW/rjurQFZbW/TFKunc
5/uZ9rv0c3dCdWFccxxJdu+sMj6dvdWwbJ+teCg/tsEAp3H1otY/FLxQ5MJhfMD62WXNA9whuT7Q
ehze7xVV83B2vCKjJT+/8iy7wRxjR3x2H89sfGBUXn6p1nmYTxG9OH0mfEXssXdzdVlN0VoePZjq
JGf9ciE1G+8OhFArhr20mrw5qRV9AtyadT+whek5maIN01is4ofIbrqCH1IYbNjUn4LMKVgyDj5L
3gdUKc4APGOWfsqhwOLdj8N9SX3bsd41Ri7oOXY1txdBXcYf9nwx0NcbpW7BuevbeQpxV/jlnh9s
+uBxjgyjeM+DvmPq7Nngv6LvLfPUJ4u/3G6GLr+b0cC0vdvBF0KumeY8/OG3ATzw2cjIvkNZ5taH
kRET/9W02GZOPNbhdGfPfsXa4fCU3riirF264EUp7it/ZO2rhJi3Y4kiXDyPbmM2ZHMWZBMXDO+Z
X7oH9Y3VuptzH8dr4J4stOnuJSHPMF+We9jKo1NWa3DM67FYUytu189aTut8t9Wzdy/3PM+3xHSl
H10MrVmwaaCIZl8iyd2/zNXi/fj9UfUfYQT6pZCUCD17/OkfY1Fe04ws5xtzDNs6HEoXL3qDfeUu
FGvx/veXOkdHf8+Gclo9F1fOQQuN/1Qefj4VW55D34jH0GlIlyn7khCZABnFYznF5qhFPl9Vxehe
jnLbD+M494ffX/+XX5WmBRJ85z7Itz0E6EHKpjxrVaNqj49qCryPKvdMFrVa/aHs8Y8wg69KNZ7S
m2Cn5UD781ctm35wt4i25CGnAGw5/nZScjL/MkXBDY3INp1xpzQ50+z281UsYfc5viw/cUf4zXXI
6QuOEyxGRpr/EPr+4rejnfOcL6CNiWrDm2zIbkftPu2077aNbydu59EcG1QIWqJS4KuMOwytuyxv
5jqEixnk0dff/3a/uqF/FXNoeXBJAL25vqqtsOcIR0s5XvvTtuXysAaUUX9/lV89IYy9kLVgdIgW
pDfxvZy7nUhqpa9XD/LgGwaM/ZCDxQaw+l8/IecZeLKRIqSV6h8hop587BZ9RGtHFdeHnarAjRiD
6Pvvv9A/b9v5Ksw1sLORZv1rVu9vAaITOpxgyDih46Kv2l0Yk1/h4f3htv0zL+KcR0Johuf/jMC+
JcBVVUT3QcFlrLFd74i/w0MddAuawlxamR5ldGtGA9d+W8wtsBML51aD0CSg2eQyGpeFRHNRUV6N
/wSAOr8CP685VPIFySeO2Od20DevSLcpDMocoBN/F/bnYgnwZbEBH+ecI3rEjNqUiLn8UyPIr267
Q3vQuVWITO1faPq/3Xbo5vPAlnpe6Zw+BdzKId6U/xI/TJqe78bMHSU5av1wz35+/U0zrxMrp5/M
PcxX7M2fbNv8qWDxzxQDs6kkZpihZuqIr/PzRdjQqqgQ7A/078N3mpz5uR8QSuJcDD8MMOAPfz2x
/38C/v+c24H+3xPw2fdu+Ko/T9XX/7r/LucvLX8x/PivCdpHOvTF8HfYx/m/9J/ReA+E6FlywKgN
tY1z0fn/jsY77n879DLELGYkuig1kOP939H44L95LOk0ID48u+6diAfnf1EfFqyP88wQC2DEC0Oj
ivtvhuMp0/28cTBmCv3G5+rn/zHV9TZFhYB2sSwTl9DozJpncbERd49ztcnhx1lwjY9gky3AHq+D
KUMIgieeFL/7wjzdCMmPY0iRdG3MokXFhbG6XIvycpmYryCH17Xwgbp9r040ZIXv/aJSn5nFKB7K
xrIo7jYVuqo1NzNcTw2LMYGM6BDre9K+RIReMz8XCTUmAB0Gke4DMzJZIfA3cFKeGEeOZyg982bc
T/j9CKb10LYfx7AYisPg2RxkRV6gH/MWs6OZsXZdXs7rMmFHLjuqiIXYxVdOpeaFmz5F7wbGFKzE
9EP7LddhMx2XYWDPtGssxQTeiGTjPdRXg8deSk+E2NtUR+uwHfpttBesSAqKplf1XwM/2OeLJYjO
BJFqiJ3EHqf2cRyAIMMprtBhrqPVv87+vonMjI57sid3AiC+yR5tHHn5JKaG9AAPhPCGZQQnZR+u
6pPyIFYf+qlW53ccoG3i4MEpDhOnaLJiCufCaaBwDuZ7MnJO1Bqvz2vvhk3iN7VBcrlX7WvkszRk
iwtZi6TZ4v/Y7AZhoLsxuiM5X96b1tr9iwn9/I/QigCddk21mEsld6u/QLlY7UcUEUWf7vYcTRSZ
4fgxXawD91iNVssdcev5wTY9wndbWPajrJvgtQqXliHkZoqeUJyNpNGG2nuC8TV+bRghmUjsGPvd
rtv6u6eL5WnxzDl61fk+JkzEuh9KFu1v4bwoeORVgQLGxD7zjmR0HESJ0kObTJe6Bgc7z+QN6Lp2
xIdyyhVIQb/3rfySen9AzrSp8GbfNGNrO4nfUZLPuoEY7LDkkX1EASq909IF1quazHZr1yLccajK
vuwvBJ6LDXzpVF9xOI5FUi02cKsbXMFAxVG2Fn3itwQzSQ0LnfgxZOK+hdtnxuhDTr7JgDBoetCP
qjMUBFOjmIO+1ZNL7L/YPn+MYrVVT73G5Hlsl6BZL4Vbnc91pIm34HVzfb5n7GunOgwND+O7HS/7
gm2yyvdLQFSDfZSusmY+sZrxqbX9EKZKNe5wJSOLQZh6YbdKmbYIx0wgYrVvLEqW7rPX+37xsHsM
Q6X0vvln+2m0r9mcl62NLL4Ve7qgIM5fod1W3dOshLve2rSFyHcznQABe08Vt+/61TQ7hrSZJNuX
nf7A+r6FnFYeTcwKdG93rgHpsEqOirYx6wondw6Xd7KBMZCxb9IhgS/bslgJ5mj1DjC5V/I4yvuL
Xl/XRPl1ru/wJlZcBhREXSWIXoKX1lr34jB3yhmzfqzEl87vJB51b+/FS9FWpZvU9do+rZYrztGd
ZiSjsALCdN1t0fUmxjWpwymw025tnenS6cfpu780XXSzhg0Mn6LzfD9t9GCsuxjmjgP9S/rTUeel
N3/eSn9/yOsKGyrrbl1lpo1ldeOozs8PYiFqv7d70axpO0T+B4ZPouZYxqRshHFddNNxyaIEHW+t
+TrBel3lYl1/FC7YADdfeJurtu7XpPL4SWHTgoVP8sByH9if6u4BVUh1XzUaQ0fD4CD4JBvAb6qX
YiFDMAV7fmRSPvgAUnX8yrFhfga1LL/CkLXnI6f19QuOWtuuE5KunUwmzCPmhZo8qYbCjF19wXSd
O2Z0nwIDhbvKJymmNrQOWMDJ/sSgjSVnHUP6lFaaKU+nreJmWbO9qmORnz0Wfq+2O56B0Ueh5pNH
bpTf3dCXu1WZJYi/075wKfzEczvcTRC5G4onUsXbD1eWXXOq5wgoK40zJkqXqGX2bxyYVDzhWG6v
qOvRscH99PPbhpLYRzx/vT4YmrStc+JHvG8b/KWIpo0H0xaatJ0WZVU9T2rxXtpwQ+4IHFG++KIW
wWHdelkkg2hHda9AvF0HO0mI1HE6wUDW4ELy3re9jOkfbvonR8XzdnCWUuOAc6v1pS/q8MGahB4z
nI3OduPIormtZJf/AKZ3lsBFxf44FNO4npTDg3cBy5R8Ux4xBZgEDEo+0ioEjLIymM8TzZ5DzjAk
Rk99pJDYpL1lOHlqjkHu1eePCg+/rdKyxlR0ZFYx5OHoYx4l8mouA9q5BGrZ5NTxDksXbR/g524v
ijaV+lA2NQlmrOYeD5dv2cVV5OUlfdLdKBXzAibAnFzO4UfjlbNM3Q3LT0KqfyLXbFyGpa0xZns2
rGdJ7s1rdyhrGB6H0hrs607apGr9Ou5j9OXVKFKyprRZN6uRKoNQSp6x21eAyP4yYk1iUi48GdKt
YTbVEizn0PD7zcD771EJTXnS4nX6Ag+m7FPoqCxnHZP8YAmdnKoIEq2PUAWBEDdrOwJcre3XWgXj
CDy9Qp9GW6X7hRMNgcbKHPtL26/dF4dqJM2PI5qKBNscaoq596zHcvTL571R8bfWbdb+fARowJ94
BR8iUNswnScKbbZNpm1qofk8Zy1DcG1rxU84/ycNCzySYwPZPZ57ZjCSkc7+/kC51goeIt6ZNbN7
p6TGVEgsQSM8n+46bPuioz/EAY9ejGI4koGq/WMxWfJyL85CnMF3CpFGqxM/L3E93M2mCboUKFbF
6o5M+s4t2iZKa7br6oDQfX5PnkpNJwO+Hcb0xOEKknrRx2BmWzTfDdzle43nQpEHH2Y6ZCynUxkK
eRstvfT4xxGYREvaD2cNaaUQPR4bY8r8WFA6u4b7GsmLkcyvl62CG33aCS6xk1fW9rJor1tOoGX2
H54mJkv8sYrMIVDMaF+PBqXD+dnbr8k2yW/M11qfGNsuHoutgFKD9i/+glWSphLWyO07KLF8znYe
zJf8nPWkt8TyrnU+jws5Ml8T5JLtuFjMuH/29Ez/M92KPlW6nDR/ukekJDnS2vJpdkLS5Js7hrct
U8JzWhkWk/Q8RToTTWl8OEZN7kFVKr+yg0V5B6WX6UPPcfbbWnSS0lA1dg8j6IXXeDH1t2IyFJHt
BXVKQpm1QlpYrEimQYR+nMt++z7ITb6v1wp6cbTb8aMO4+ZKrev8meMrM4KRs+qv7Mr6wyCF0aRh
wYxy/pH1UxVUzg9Xb/tDPKj9YrVwlaaVstzXxba6+9kiH5oA6mAcD1h39dXHJ8y5bCziL8y+Fp+2
sA0+h3MR8+vPY/9F7lq36dxs8fXkCc5XOQOSGMJjHb10PCk3htjYB7Jc4x6vvXXq0p5yhE6M7bYz
52AZXa/hRgvoVtRGZUxxrDD8ulB+EUpRtduoTNJgq2f5WFhmvehKY5qkR6T8XjNXAPjS1TOanH2P
H7a+DRgaokvx0mHJRywQNesn1jTbYutp8S1SD6RAAqQu5MDkjcuAKa4N9IGktfXJbRZahpWo2uaA
akSgoY/owTvqTU7fpTvqV9+iHy8FaJPXh7VU1GV9d7I+UVNdv4pB2I81KwYq7mk6a5c45H/cwDWD
/tzreTjGk9gv9j33OCy0Q1zQzTFaOWo5I7ZDEJzbeZmsrjDU5sw8X8gAUh/sqq0owH/opj/0VjPF
F1OtAWXsqvYw0lO1XFIN2pi1HpkC5rXNj1CWgKV/zMczk9yxfHnFv5I/KcbhW4S+5WbhiOu3AXNu
VHiHYlKbf2NafHEXlAEY/FBWu3K8FIv4BJBhdM6lPVkh2+TEni5TJwFPRz2bO1X64bsxi4gPVCQ7
O3OjMxuH8gM7iyW8+vPEU9Il0jNsPnJa7FdjrUSASykpzzZWx5hhlIdTlEqbix6q1XjP/M7yvdNU
wYtmEIVp+VmvtxZJ9Od8cmc0KXuMHW3yo/Kp7AoVHcPdKvd3xJZDlxGB+VQam3z9voOO9/lIjl2n
clQTznbijIscIFdwyN123aidB5KMWUGvAnujLQegLj4BpMyDrU+71qFrvVWtKI++Wel7XXJFYAli
HiyPNUGOv4jsTpcoyCebHBO6VguyGGvNcQxalFFuVRh+mrJABNgGTidPI4Uoh0nUKTrWNQ6yJBCT
IeootrhJIt9SaMooB+pbi8FIdWrjsbsJTb24x7qIqKwoY+VndgJLWTbNG7PdNHE41RElCOfNcHHa
8dCInGKjbEUlHlqvbt3MswpC0nDdq+JioOmtRMgh6JxaBxiJJ2r2eUVvxODIbPE60V9OEVYHNBMN
IUINNpoS6h60nMX3PJ4zcAa9lwSe6fsTh5nxkZLw0Fzl8K9b/AOyYcloQOVkrZSsskzhBrfx3nlR
1herdW86jranUc/UuzcxN/HNvCG3SSnV8NWaNY6/1dqSS6rCczyMag3boCTaaNMyEON21eSOqi5a
f1o+QqedrZMUkmn8IR5d98ot7bj4aMdqAmxUNatK6B2kXKrpBIVy1DrVmPG+lGA2xy1SWWjgRKdx
wTaUjKqKhxOs4aikUrHQBtAuUc2x06M4hdatLJ2MvpDWyggJVZ4tQU52QM8LxemlbClYds7Y5lel
N5ZEPV3byItWhXV56YZlEV4UbMzDbb62ur7Yo0J2N26X05bH/l8VvN+TKA9g9zdMRnY7kFPMN2rY
kzr/3QnwZnmMnIqf2Q2scXrPMRuyqiti5X7LvVDKo6RW0N0Whb/3qQ3iXt2Sj2SndNpur091sHbl
hURx4Rz4gM1wbHShvcMedAT60xxM+tCMY45KjQDxBxNYu3MKz9t7hgs39q5KPholtp0Bi7uZWL29
tcJq2jOzK9mxbSJOvIxpVp4Z5d0Aa9MPBBDYZxKuT0FBdfLDuLh2hXKpyYOjjOqQnqHYzmEI23lO
o1DccxiE5650xDzOPK6XqxnC9W6Tm73c4n2Zu3eUJE37IR6krh5zuhNgnlb4kV+WoOB5ZIZ938P7
ZSfYvI4xXdCXuDajOS4bS/wmF11frTzVbbq6Eo6yF1d5/jjLpTpTzKP5P50a/XZUhLiaMJ3MyYEH
SsWJoWDppt1W7vN1Mylgdh3ja8OBpoIiotYvZJ2pTkzlBaMmINzddqJFMGYEDLNvWTnjgVJ5XH9p
5GA9R2HXqSs5jHuUkfMbTEZJnmNIBDl2utbeuE3sqNVmnaat8LYDJdMVWZSHkz2N/L0mGyWX3klJ
5sYF+s+1p/6KkBONNxLfEuw8Jq5UKCPkZdV083jJBj/zpAVai3sF7LW+n8PeOXMjdtmdwsZTzjFY
K/AsC1ZXN6OmULBze9zKk4e87dqKzLxlUzWJASMVs0XJ4nr6vhZt/Xnti4DC7ijpkdlmzdFXjzts
eYjSbpUJ2Y639NaG721TdF2yLe38Sr+VPu1mXKjy80aJg9G0hoPRFpglhj7gSFgOPOsA2EBiO3Ye
JfleGz/b6Jril9kj+SjomQe1sjqTnZB+7LdDTUKwOmg6VCKcYk40HNC6tu9JD0z0ciLkuiT1NqyM
dtUQ7rex7l4iY8jc4xyYbqsdYcvRItB9rnQUP8ULnMpkFzy1aT4P4SutGM2XzTlLClQdoXqk8Idk
pl2q5YrGiEonjct9ZrUkh8h23hHLmnJui8TX7YYLo4vjV8ZenCbZ6cGsiAOHlq2kFqNKdDiM33j5
mQiIQ622q2UZne2TrogPLre4ME/z3C0VN19rosYCBq5I6VaYz0i+giZVLBvQ63vur5nW21bOFeNe
1aBHDlID9MWO9tW+LCjIWl3VmsSSgrjtlM+O0YwudfN6S3arLh673HC0eK8dMXi3o+XETJZkc+c3
8tjEHSZdW8w4i5ANFaN8QPiwt0lAQkkcAjwL69c52l1nYjsLBrpiS21bHNzRGRJG9rOx+0dnQL90
iDwj5kyJhkGAIiJfJI8DNhNK46M/q412tdKVvnX0KRpHabmUS3VcdGXN7ABxKy7a0MvbbFGDkFfE
gkx1+A0BXJl4M1nxk987QaRPcIx35/PSbvHCwKfdRRd+mQc+P7YowvseAYX5Pi5+zglVtzNR5bu1
CpG9kRiwCWE6hYWXM26MB+foNXKN5q9lXC7rjS01kZ0GBLA4SUg3in/uaOsK5g+Y6HCbOpkVpSna
3vSWv06uaObHJu8mkpeVnRMlABcWJMZolBunekvCnhLiMwfqcnwMMK3QjUOVtPzmVrDiYUtw9hUP
oYw5fMcYqWjno6Re0Y5QIVW8K3g0hns2JLo7k07XUmZsk9PB31t1VXvF9lFDRq1PS+QNE9qcOby1
9TnBS0WZ7KXl7xeE/kpkyrXmIOWH6y7zYRcYfK15KrOpNMt+LnC13+0tV9/lUDlPk1OT6akwrPYH
T/kcDys6PCWLq6nlqWAcDtWg0+/Wpd9UPZ1A1hReh3LSzhVYHYPyCynXmNJEC3TOeD1SwgjDPPXS
QnJOdojDWcUsuT2MFp1sAKEUeFpvnwEWQqykP8xRTcSpSPXMqYEJbFABbs7opjImm0R6yFbPMY2D
36y6DWJySY31AL4oHigGyM49bGSY9hSxZ+Vf9mYo3y8u/6U0X63phjRRga9GrRZ/HPCrkdA0wfve
HSBCk/6PikQXXm6Afq/ttyHqzdO4x6uVVW0ko4RxIwPMbh0lKGr8TD8csqB8hbC0IG+DkSIJ4JrR
zahe0GgH5Wf5qrzJZzl3PclhMJ+Y5q23VT8PvSf5wu3iom+azAKye3O+EqYVR+CuzX3TowlO16i0
kn0S6mM01HWXzkC/l2ya3JHYgaF1ACjLWkeZLaPiuI4TKBueZqJx48EBxye2h6+DWQM4WYWrvy/h
LKZM2UvzYQvtiTHZPeQxW/BQXjQ8//dnTfZ4YKhuufcJUIaMIK/8DrUgvicdwt1ZJr0+TJRJSQZa
Go3TYo3Be6sqJOOhO5CFxAKtRpOP7OrqKHUE80/0VdngrxzWTzTLCWIMQEc3cVipLtFm54BpSWx2
yb7URI1rSeov6/zKpouqaUl3NLWOPltVvKKttmX3A7/y9H3xqDvnJImyTbFQXFt5cGbRYnsnRicR
zVZWbb2VdF3UvMBVyrdMDQXZfkY21sec0kt5GePUXClDVSbKXPQ6a+pb4XpDey/qhKn26+/EUVXA
3R3ORvt6tQ49MtSsXiJBT3AvLXPpVn6ksCK11Y8AHwiOt6mnXBPIgPwKhgrOyfXqoCSvJc2p1FQa
WkkxdeBOssiSOAfN6lde6bkYOCJPJJCGJm4JMO3GJXRlbcQhoyznsShaRDhDXdnw5rtozJOYZcmn
j7jgpE8trIcnWQ6Ug0SkCTmltkh8EPSKh3z17KdoyuP92O1e+cHTtuIpqjHLJ3S/Vt/Q7rqkQ+iE
luRxFsJx0hi+faWlVF/pPTQfHd4kwI4o/25ptnAxrYnB+tDuSLDJi+NXTYpxouo1t27+qH0np2m8
8Jwt9TRNVomKKYLcciSM6CYbwDoZyKHn1PxIt3NB3je8AL4v7Gymme85VgaFK5pZcbHn/iqPUURm
OLVdpUjlYOtq0mmp5+6S2M99IHILr/KCI/Jh9OvAZHZ+brvWhrocnRO1s6e16HeResrTNSLuYfpR
I8tuErtrl2+hv3fNvZjGKc5c+5wAJg1DISiKhvkeJXBsvRNh791OcWDCRPlT/Sy61v6wEn9NJ1/6
uroe+XzXKqrjMFlpUHjyKTvJlK3OQwq09PKHL4cdac3qcsoYLVubxAsdlHjd/7B3Zk1xK3mb/yoT
c68OSan1tlQbxWrK0LZvFGB8tEupJbV9+vkluOc9cCZw9P1EdB/CUCAplct/eZa+eUIGtS22i9n2
j23YJPjYyLJ5Q+H8/+b8/7Y/784/1Nnw6+V/nYen4Vf/91b86+/9xx7U+xfyPSC+fG3+YoHL+r/N
eN/+F1RHtDhBUWiwDx333814nw6+Ji1BRaFZDrriP6Ybwb9o6rv08LWjIvro/n/TiBfiHQ5GXxGm
JaxO0Dke6h0flWtKK+9qayrcX4EVD4qqLA55RhmZpDfro+tikfDkGB32dTRQeri8gz27mBoaTWw+
J3XnoPLa2HPhn8LUXdS2CI26PU703/vr0q2ksbDfzK58xmMhnxt6LcT+IkqQZbF++TML+75MZxDL
kPFl/FNUokX5zaPMSxhF3s2tONLtqtvUMoep3ibU3gq5aSa3qq4sH9pOuCM/sJZLoGd1/hd7UsPv
/A1wcfeGCvq7yP57rBAgBYT9gFGCpvN4feCm3kNdwPzjR+elwa94auq8PQ6VU2LYRdegY1/pEwTw
o5XgKvurNHEYifefX/4Dr5Pr+9SmUTmCN8qb4mbeX3/NBTaa7P0vuVWAXIhol7iU8kj7cbSmaT8l
3QCmd0iIJg3HWGV9B61hIaSxQDdN4kSRoAYz0TTsUNZN6AYtP/v8Jt/DgWBmQfCkUw51EEE4PS3f
3+OcZoYNEsh48YxuNO1tsvqJ3+7LwBnYpADNe96PwjVxXP78uh/ejb6uE4LaBEKCRMA/ieDUgfzG
EMELJvUlBcKR3a3/lgKbpp41gc3PbrUhHsiLFIds+08CXu9RLPqxobeCe0QuzkVGyNfD8jdAV+JS
8TGpmLwYfum3AhU8iPeUMENjuGhWIi0MTqzGuhZFu6hz0ZsmhpWk9iWD8vlAaLzV/wDauBMkahD+
A9HjgoQEsPv+TgYvM3NQFPFPjuHa7Q4NIVKMPUtc9eFyWIKO+vn280v+8+GRd4Eyh7K8RgZ9pMen
aEOiZ2F2Lw4F7mLeg9xFPB+fnEn1zi4LgEKD+2fUcYcC7ej9aDTvJtyRdZhy+sNEeBW0eD8AAA1Z
JSxUwXYafECCJuGau6EcjOc06/zKOM5DqhdERYjeN5Gij7VigVz1i02CrY0gWoCqZqrOlfTyJaoN
q6vPYZVWXb1tXWSz70mP6v758zHT2Lu/36WFWJfjmLAzIWhrRcP3r0lN6HKYEHmf526gfLwxVWEy
WODzBOWQuRMj2YZdtHrR0GfXXzKZqP92sCxU8B0PkCnmbsi0fbyNoLX7AY/D5pkGiMEenrN7kVaO
izks7qWIgao8IbfXFU9V7tbsqNqt3nJRdMuNsdi0Kbut3vkpbZGMUi8ZLx34rRgNfz5cH8yrHWQX
GCTfRsEKYDYEhI9YRjHVMqxX8dzHNjWIXU6VqlR37TpkpARTu9B5iAwaX/ysWdqqWbZBsS7GGZZN
fNGHQHrgt6yruVxWaUvqBk/D9OiDKZf2wb1XhclaReiDkVZFtpEvVn0yVyL3EqhOPLV/wku/ysv8
fQIA/kZGCtQZavCafflhx2Bm1u0IEegHBQM3d+li4A+OQm2swrCLrNU32Nop4r7unjjh8jP1up1I
/Nr4EWUp2Hp7DOH+vKA/8EbZRok2tG6uZaHQzUbyYXYWc9FXMX4NP2gJZx0t2b4InGvqI2K5FL1a
GA5QI+X6SGFhWXzQbN2Eeg8b/uTdI54WG0d43fn6SFTeezcB2k9Mk9kZAerBiXb162l6ETKFltF3
x3tcoYr1cS3BphAvl5h42RFAHkPbrNZw5oqNoES8PgYVPf6YyiPt/ZjumJkMMCLdXuCr6yv97oo5
gRNGOVVfPgQUhcEWRdKcP9EQPHDnmVHr2GCQblU8zb1Xt3Ifjp01nh2Br/BV1xUx/tBQQG289pK4
mo8JPZzkex3UsfM4UrNhkvlBQpwxtnVDiPL5ZP+4hTP6vglIGmCk1rn5CMoW8VInViih6VpVj+Xs
bMPj7ikk5A0mqKqd2Cg+v+LH3QglD0yDLI0CJcz4xxX7zuzTqRLTd+ojejJO2lq23tKaLji8vbF1
vR9xLlYm4WSroU+u4XH4zNPPb0OHs+92RaCoKMZwcCGuhdncR0WAVYyqNUKveqycuhro3jbKNX41
bdqyG6VFT6m6i/0muxt7wCvTRqaUCXdJMNig18FQTCWJm520l2UceOdZdFB/N/1keeM99kvUmOAS
zg0s2dnENxXTaRJYB+FuvdhTWuz3Dc4IgbigFDnolT+is3Frc96DgRRFJ+bx8PkTf9zXAsEBRbjB
U/O0ALY/nFb021IMdXv/YVS1SRBLkd0miB1XPW8x4XOcYwo9iWk7F6HgSzK8RrYGPQO9KlSOU/c5
nkmTKci12Vp1x0zaQm+R7dqb1p7uu0RmenVRvlygf1Y6praWoGJ1+pT54j/M3lchvL/tbFpVNODY
ZFfjDYIR/rBVt6Ku1ga+7kMwpIK1NchE38BgCKWX7us6tk0wi9Y+TulJaqyapbeUTrYcNEZqEcZb
s6u/1bRFXzyB7vWdYzaVehxaeEjeTdxiEniZ0S7jzyxJ5fV7jVsQ9IY6xOHxjaslj/v52yKnejc/
eTSUHQDVs1QQVSDee39qD3Nh+aVqlgeR4G5bgC5omVpruWbNz8EMCpsK+gA84tG3a30+VkZj8UJm
MvmETkyFRDyGdcJQ0wNRasdwTH4umH30SthN6swImWLOVEq9uym2zWNmS3BBEb56ehfMhtjkX+RY
FkNRJQ5DMQzUBQdtl56zJOg05fzrbXz0Vlg8fT4IH9YoXHWUebQwZ0Daaf4j1LWm1fEWrzW+oiRA
GWj/Ft4CQZpH4BuBnQLK/fyK9oekQl/SQcsFsSrB/4ma3g+7mWOG4cnZ/9orqoVPwzIMTCjOfsbH
yaXT0JSfjGbuN14pFga8HOOakIVNj1Gaurkc7nyvD+J8H9P8ZzNgQY73HY1SToDKYOEPc81B9fu1
Je1UM5QznWzWCqtIvw7avPpFGNgX8iVccpoCZlOBpTu4RcHZBDFa56mfP7sTio9zDvFU+Ew2zj4O
UdDHjIpwsDcSc16+psBcYXsPqhCSMrMZ5zcYOjndsmtTJACCTYiSnwYjdyCGTmapgM1tJNGOcdkl
leFcx1Xqi6idmjn5aWaleZxi5XhbOl7gzZ0ccM191XhV90T3FpqOM1rmvG4DuMKujFriRzRfp8kN
xpuuBbPebMBtVNaVMDsr3NbAha0Ir0TM0Dd4qrf4hqf12DlzhML9yGIY126iMzMbLiXPPYoiyjnj
vrA4SWTOlprUQSJea8XEb3EyXAypT2QW+SsW5CtpLVNRXszFQuEVy7nc24+hn4itWxnz+hUit509
KqdM4i2y97YVLeSnDUVh8I3hll7HVERQTdGmsJE/aRs61JdxWJtw0CcrtfeJ0Qcpbf+iqZyHxR0B
PTyAY57nr/Mwi+Garnlt3HNi+OrFpdjZPaz+mMAwlmAfUsCn81oWhzijurFfG5A0DQZJjcAM0u/W
vg2erSoP6he6UtQ9QREMS/srBO4xAX2DD2/lxyGuWzfYkge4pXdATKPwblAPMYriMHqAiMr0VxrQ
5WaUZ3h/nXO9imZkSq8WBCqqrZ454MhU146U/oUK4wxYXO3ORZsAxEiGabyCd0chdR9j/6JcivC2
aC887Rga7JkrHraeEs0YjvUSMjxQxMSggDxs07hb8+ViAnSUZocJWQD6uAU0ODZY0D3K/dYYtM36
CybHBC4Jj+Ke+oKSRF1YUy8oWXi3JbQwvgxv38Rwu+RnSDg5XG5teqd9RucgtMcTQEaZ2EdrxoTJ
B0/pAsc+zHVuVXQKnVGfi6ZrZDwONGcOlac5XrBkiJDFCN3kdpnkJP27PIY6Vu5pThu2vCjUEgbj
rZcLFyvyNgx1VO13A4Kxj6h0xMZ66Ti0sBK8tVu27Gt27TZ1Lw0BDaO8srI2s8o7kNt5ECPIykYA
vyOD49lFbFn6lpYR22p7hx/7krVU8nUzYVsPJvTpb3Zi11yvyiGjP6gkaHGMJQ9mZO1A0fUaI8tL
9R/h/glZ8FwNdUzvpD1PH8nUqoW3z+kUMWKiHIC5bJo+HYxzXfl6y3fGIQn8CMkAkGS7tSbeOAxh
h/TLhpafftQU8DXD1+Y4+PqcJaBDpk2ZWiSZtQUU0ru1pJPa7r+tctbjrJ3LqCUZyuh4FUZd4M/+
C1PbkIyjg83HH5kCa0H5IwtSVxm8Qdqu6nHIa5XVjBeoquaQqtWx5mvAGvqWM960XM8eM4srQPO1
6G8as55gXmfoN+8uBt8rw0oPDcAYPsoRGwBitI8jaHqe8ffzdGhNtM8U3FK+587IAJ4L14lDETlT
SAFoI30EJszd79kDfQNQzxYpbv1w8bC8DoZi1nTR7xg3RINU/0v0bnEtMGozzr+H2nj7+H8G+e1z
VArs4tq3ZcUNWLWRjs9F5skMGZxaoKhx3dradmRD6yTJzDMJeNKEG/ftRTXrODDVyLxVl1zUVoi4
F4i6FE2H27CiJ7+eRxu2U0IVlhobsA0kXlGhpN+sg96kgpjKGkXqrH0O30awkawg9rW3Z0rtjBwt
kk3tTdZxUYHOzs23V/s2Pby4KBkfDyYQX0Bl6YcHTZgyWRKr05dJnRRTJuAOremnD6uRgU478aRC
D+/bRFrVorhLHlL/FTAMPb+nDcKYXf2Q6lt/G1BjnVb+0ZSicXysgt26yC/oBfkzrV5d0TJ34Eca
1nSYJ7rygWpQ+5yNvt0+W15SM33gvgLSRuh8JNi97all6z9oAyDswG0nAV/K2tTLoVppgVONUF6S
Tg8gKMok29dJwN9NW2El4lj04NiHS/E2V7K8Dwf/8HvIURnvuJ05EwV/hBOg4eI5cDDO+dFqYYk+
ELnlwbhFnGaos8jsk5iLI0rQkDLRoqe2WVIwoGTDa0rVBcBRvZwV5yvfKxbl5cG+IFicl5MI+3Ju
joPTmFVFe88pge7GfULZEJ8kxefToe35QtDoljdVq/jvUk0U0VxzsigVtdTyy5uxGFDRINTJubqV
Js346NXAk6tdvKx67k8hW3m+n0Vrs8MEnYac7cqKI7bazUYdh/0Ffg7dOn83vTlnvwFoikni8Xc5
GRGEtMv3KoXKI38uTg/X+oioDMNxEK9rBhU8xEKQCZoKOlMiDTCKemjFlE7eUeN2eYY5pDGK67Oc
14InKpKpd3fealrsckPn6OGzZqlnDfUqPcXf6qdBX9BY3FjK1s+L1xIYtk3HBOfzbUYpFI2gcqWu
jLtaga4JJYvFq66FtDo+4S2WzmFHV/XMq7ciy2q5ZRcDfGy72L5IYjyuaX+/ld5i0nKqhq3rFNRL
Y6sg9a0qcqc6QgWmJA+tCogi02ZwpowifFIEA1ul8OKFMw9mS8gwk+vpwVOZ0KUCWwUFtXhcbBN+
vQNIOMvvE+FZbJymuKczexOKXBcpwbaz/fiQJLzhi0MZa4l3c4wYSLr3JumWkIoQq/fgDVME8n44
tD5JyTkMQ17+ChCDp/Jq/EvcCE6XHvPO7kBBgvfUleh8aKhEiwxdk/E0Ad6L/S/FqibjjBryQFVh
heri/WC/ZX4ZE03J5YAQv36GWNaI1OxJL3WVCv8cXc2lv4OR6w8vXPAVeXYQyShvUJqSS7x3bJAp
xl9TZuVzvONEA1CHMBb1bwMpJMvvqM04UzF8NZM2B6cMalak8/3kE9vgvAUqqrW/93FAaeLQFWqs
QmzK1754XB1lOw3kBo+EYwPOoSGmxJc+hO7ALK9y7Q7ONw2A6z5KMojb/H6St3fZSvrRboRawqIf
63W7KSG5Md3CJdG7CdG/XrxA6/Un6tfqfZzb+nto7cHZipZk0R+EaeLyCTJ33dvIypie8zEhWoxv
VlAWcpezUPWqBPjET35PWWJKdiKkMvWP3urhejs1kqibFyBBG8vuzOBOpX4ygXIxa6rnzgI0wr6Y
2lqv8gRqJKPf0yfii0NYNly0q8n8dkz6DzfULfWdA4PmV39fyIXMZ5yxYedlv2VsdYZBBySMWirn
C2BX/XzFW6GxBfjMbDDQGNP32HmdA1QiqVrQbmnrKeOsMlfy+WGiizeeMjvRYRxCQlwDiqW+LfW6
4Az82JnXsav0Ipe2bjNuYefpOYluiV3gQZ+C89aEHbB58f5tQKgD602vCDwdYoEjN/JLutylH/yh
8PUhoaeWw/7ADLbZ3JAu/FhWTgd6CNSrbfTNG4+79pNkZjVMDdtsazh6BZUjhRfgWVmr7/0P2d37
3E5fHjlDJJhR50D45GOdtVMzrIXep1T1tjXm1IC5C/IAVtLnl/rQpGE1IQNuci1KVvz3o3XHFBRt
EBNK/meOmAWo7aiVsePc4kSg3z7Cjfqlqgzt/HMDk4VX9ntz/Pxe3pcQXBNaIv9DKxx1bSQXxIce
VTwKsIosvTOKnWxjmYvgVrtHgcsHUtwQOv9pnP95QYjnFA6QJ0EfBGb7+wIC3oImQGYzvkfyiYMi
KTjxL/wFs2XKmq8r+/MH/GBHo5+Q2i1+oQBwbdB7HwuZc5k7CXQV7/73jjGlqy7aL55YgA7PTh+M
+1zGa/dFTZCGt5VCSe2HIzq2BqNfHc6jP9zR+5nOHWkTPAQn8SJz0fL52BZbQtOALiPa+/JtUU3E
daxx9FBj9nUsKzOdJzhqYWWGgsOB0MJI9Y3kUrQK3m1LZr93KwG0djOztSyAhGXLx1kfsXWTLYJ8
Mpre+lnybZv9/CE+vkZenKNdkuiYoBYQfOyycu7Ch5qN8Qa/e70zra+BkOzdWn3BZU05f5Br/n9d
z0ULCDF45OBRg38/bfyZaARHX3Xz+9ibk7TNN2bDztoAU86S/6q05gLMChBb4PnQz0Ep5eN2IKaY
SvSY5TdvxxJBsn4bfgFadVf3rT4wPh9QXTj7n1It9VkgT0xUDUqhbcu/3z/gtKxz1q1ucfRrFPfc
yK8qX/wAup7+cQn+81K8OiyRvACtGZq8H2p4VWxXi0q85PgWisAq103N2W4rvnz+VB96a/x1EBoh
zXhGkTyAnfX9Y9XmkMb5LMOfZk6Z+veyAkSrQ0WogDqdnIKx1nQxp7P9jd+VdDqwXDGBf6FmMPsP
+WSyCf7hvt4gIn8bcGqYDAEEZeSt2Npw+3p/Z6ZJvwibzf7QrdCp+p3tzholoVACUs1f/QouEo3S
PqHmG26glZLFbgY3GazqkigCaFASNYWkInVlO9REzLsqdpOkOS7ELC78kDkrrHmJYo0O/d4jLUl6
1uU2tGdEU9VqD5HZmF4P4LVzKQFeidlqhHcXvvUZC48kSdxC5wLVeY10KvoWW4IvL0NZEhGCSRxJ
gPys2qLQLJkivwMn3+DX4FK/hTtkDgGHmPe6vb6lQMXraE5oXnCkkLLq8GTCvIdAu8Fup7yp0Usw
zoR+HuBi0Zc6yDTedmZJ05b3BvTUwqmg6IcKx/i67wAUbj3pl7na/KcU03KcY7L4FmC9RnZ0/CbG
d20DHVz47UjFi5wHHvlOArwzzlVBtjOegMzFWRKVc9WT59FnKPPyQRCOh+LGW4bQkRBsTUMXKfqx
o/67vOWH4bT0okUnWFWUg6kM+XQ/Nnk6BCikGqpJJrPatAJUk32HAJ70p13Seo7bfnUBla/NV/og
utNGbGra3k0DGbvxvgI39ZxkyzwH5rBPu9ay8qiyCIb/WkiJ++DkejMeaqgoLkNwQzkvll/qMMwL
JAdrgH9k6GxoWhp2SOnx72rklLwAaSeIz8vGNKiYwJFiurtBtDhLPF0VIbwP0MYl7FCyfCRG6ddi
fdtDsCmH6dkzq2JJt1DbJVSZyq+r7ltNRQjGAsIYuhX4e49s6dMn3lUAU4tEqE5Lz1ZE96/xHwV5
Hb+CnNaH4dvUKF+j1BrAKqlkF4LUAbjbmYhAscMmjc9t2AXY7KkwRgirQ9cEZ1mHRrlHDDrBoiZJ
prMLfDbfLtkUH0C0i2NmivWi6ubxSIWlufc7cLRz6KY3kI5Kk1r22IHNtcKjk7gNipGOnT7nqNx+
S8ys2c6hFZMjl2I4kIRT6rJr9zKQ5o+mYDnWk/SukICRW99JU96uaXT73J8drZOubte8hD5GTDHs
gsUUUDl6r/qZSnXGBERedo6RXFZjP+zcntI4AJnkODYq3KbhFHzxZdqCN5DZS4ZB07ZMYdUvDuh3
Nw7bE+jZar/ENd3pWroOfzqAaujktb+f+JMXAXnicwfu9QAeI35pwwLf29kqociGubtPc7M5S7wJ
1g1kBkRtDNEkD0gfBk+lgWddKKD8T4Gd7Ux7ME9IcUNnbBDBuHIoH+67oa9/9bkff6GoifZoOojw
xaIFRZ5lSet+hDwEFBsw9M7qq+G+Hx0KIWwFW4iL6iT6bkFiE/mTKPbDOA2+ZSOyC7C+PPWzR8HW
2jUKeH+UZFUKqlq4wa9gcP1qa8RGd6pCYBJbxxryLzCbC/K3qrl0+8FqIwQLmicz7+XV7DvmZe9Z
eobGru7tJuOE862ar0241hdU5Y1TViC0ug3Y/V6saUKYc10DLU8B3vH7JNvpV4seUWTDBnvq+7yx
QTpIYI3r2jNz0xLuBEiuTm3lOhXzyVNJm2xMS2Y3i+WzEZPqRWhLluLkBHh5nbq57fa2VPalW8K+
pwL96E7LTxPvgBvHYvmMvRq2lDxNyL1zNfpbd2kEsnJDfSNTp/u+yJlY0aTtDtRfFWAziggPB7D2
hhLOEx3zZiMQmjgAwMcZx6yGL7NVF1/6dBnQmRmG5KFNl/YbRsRYX7eIOUSxBaMbjrNZ0gkOqAWy
8OZ0jZw5mO5Cu0/LCLPV/CmvICDQfKoekVVpN1KOFvQ5J7iQdhdECr7Nyclq56mHQX+V04cYaYc4
iosimxYroyVTVsmVFxgwVkqrCJ86g2BrGxA3agn8vr3zJq/Ys9F7XhRmq38cLJgU4IfAnExp94B4
NOIaarYOuRy9J8jIDxP5+8OK909waCVs87ytkl8LA3JIB1+pHeHpch660I03ndPSSS4SdH3Scbzw
wkIeWuJjC1uRPnwI6yF8FigSfEXhp3ke0Yf9hT4h5Ey/sa8dAA8Hk5Ni20LDPxP3okc31eOV0fXF
j9Vs6oMorRjEGGXum3QxHc6ymR0JtaaAOpVbeEeMmeJI9nV+KFzVPYA5E9z/aJ8ss8Yc3hP9d+qF
7V1Yp93RWsrwXCE8fpn0ebubfbZc0vMqg1plDqdOOdNd3cfd1w5bt5+iGNkcbPStb5ylYvFQa7u1
xKAu586fLqA6ioZ6UlAfYq9ytqTtID8px4QXK4SKK2wquy9Ip6cPASWd7+j/Dl858JMji82/Xi1j
AFvlZfsyjN0rOu+WiBAwLrfBukDgNcHI7dfEaO4KWgN3ydwg0wFixdx3U95+lwPaKiT9KyrSoaMu
AVAVVC2q5msi1rBiz67mHUz64GjRi4yQy3BugzERdAw648WI4YKbV4vrrFkYLdVMDL71FaX24Kpw
xegPO4SrC8gLiNvEV5MhkzuqP1BKnaV+LIfuid9JKEDDMuorIphc+fnNHObAQl1pZScYoPYPZcQK
HZx0Mq+BIKmHzB7H9pDapXCiMLX8Sydu4JKGZlWHpyoN5Jb+srNuRvrw0IVWoP/5OsAdrgQyEwiQ
mNblYrQ+Y+2Z09BdteFIAwp+nDVd1E5b3YrZMb7A1MqQY5+R3t2loYQEmWRjtaMVvaSXiKs36NB0
tQtSM44t4+CPfb/eL8joqPSgQw9zC2uhKZuCUWumpDgV1AoQUrB8IpfIrVQ8XlPFyftIKCv5Ovlr
s0BnKb0rYISxtZ0sQsTLgQLB8OhmZKXQDBGIH1yPwCmpgTsdx8HzT64N2S7/uoolRs14mVszVCeb
zc68CJD9Ra60XGoIemPvqnMIRyEHGZSUIUIxRoz0R2Q44XzOBGiejZ065ZdmsYz1MJEA55Hpt7aJ
ZEc+15Hd0V+4RvcWmSeAe+u2oeJ2yu0B9hYCGafBWOY+vy0XwwtX9JiqGhWTLfWjqtDoMWm71e0w
oNI9bBdkc+D31KpvWA8BbddIWYtd7RxLlekVWkMoIVc15edoHWakekS10JBCvak41hmMw10yudN1
kVG+3eZzNh9xzbCCLUrlqU+pDoH1iyLpIFhJ5foLRBa68t5gDzDuwxmZakQDkD13CkGJkFrioyWN
7mUMCU1EJxf70DSxhWoCnl6vAvsz8jQRmAEgchNy2d49nlmNT2CmsBgoI3bSgQ80ppHN2U82oTbw
dqmEA+gmrTWHu6LyLT/dSXtuXPfaMkZPPdBkruJj3gYOYpbjj3VNk4cklT+SULpIwWHHeZ7AnOzi
IO4OJocHXB/ldbTl/PWyhCB704lMYTvWhZFEbQ1GF/BRCb/Jrc5dXXpbWMDLRgWZw/6KosPPIYnX
vY/u3aZN5viazmdgRtbcT+125bBx7sI+FWcfYFO3zUZqUMwHJswGnN70YjWy+CLbug92ve8nV31T
N2fV9nDG1JyM8QXV7MTfGNUcXlRN3m7tui33Ba40Z+iX1g5qZXMJJdy4RmrZubQlzVToVzTVQ9Ki
rY1q1VOtfAVdGPGWjelzCG/NcGz7nYSiegOuEUM82U3QnPrJRI67QMrc8fpRovBcxWBbAWqqi97j
4XYQra0zTkLZS0w/vj3k9P22HYty2qxL0UFZQvpqzLyi3GY58QW3EN9z6qCx4KNPpGqZPiLlZ/2g
IjjvAROFh8aEuu1LP78zchPBlcpLv8HEfyhzEGoJidvet+P8OxKlA4K6omm+CwT9T8rW7MG4m3PI
yhRtT7GEaFwkJpX3bB4hetviNictOY2Tlf0sUuH/KOLE+lZYYroa6ShvXdk2F4JS9iNNAbvQe9os
NyI322svjhHgAXEw6Uno/HQKnaQvdaVP7dnun5sxMLIdKhE0aClyN95FDQ+tifouQ5GCdk9DEdOf
citC/sCsN56R5e41npX2c5qmQ4EkDvewyUt8wtEKq9qIshxzIl2ke1F5ykZ6KQVgimUAx/epks3w
b0nWlkaFFML8wcE7IVCIIet4NFBF2sKXN45Z69oPGs+wt7DhQaxsMeSt6875sxoDyfFA5rlvVAxK
q4ldcUVLsbtES9oqYWMS0lzNvZLPBbqFWdRT/hyR1ivnn8OwsFZYlORpSlJdfRnppo0bOoXjrs5H
caJ4ngDlymZEzzSc9ZcDtDXeV346XDoL+RuSQG48bMu4Ndyd0VZgkbEOcB/xvSi/+3JEMK0XPYYM
RmveqMm3znT9ghC0EjHcxhumFLNZgqoTu1897eY2TXNCuZDQE3SJ0dwImOxGpGKNEFwq05W7DpI/
fNAeLIWDLHqV5k4x7pPRo8UDsS0vCNK6nU5jR6Rf2swmphZ1vH6rEdYubu3GmvotWUVcsKWFXrPi
F2appFwOhmnntXPrKQGxvkBPQzxh8u0bKDVA9M/jPY28YjavCyQz0WEn254dBK1WpLVV5HPguss2
pa8GIVOBMneWbY3NZ1VcLkFMSSfqFQmYvCtHqlZiMwM/D9UeGZ82+5YkBULA24mlQnsHlpCoEThE
GcMb9gmxWn2hUmVUf/UtVg8usmJFVtXoPNEDPMemTU/oIAFwDdCJF2TG8rtcyYL34BjAuOCaKkVv
Au2kjsf/VRkh5nad7PN62YYynd1vbufa6fmtiGxI3QgZShjuZwPtr1le4tCnIQXgGHR/hnW4+i+J
E5uzdwDvvbLe0AUMs+9KTqmBy0lAAc4gs40xZOeIYDseHlVKQSG4GggoZ4QfQ3NxIpX0qi0OK103
3hZHXt7kzyJQ9YhqTTmopb4UisdbcXwD/dFHgHFEFZ/F4Epk/z0AtJk4mQpmfAM+KhuIccgdknYv
kdJgPzaGZluAjrq2AZkRusuQHXMJ0TEaApTyBr9aFkl1GNmGNkNOv1PlhM1APTtZuZMTSKCQ2kEN
fXUl9At2sVF6Md25Ef8TtbGcNnQwH1iFc6AfWT3KQJUPBqifYWM3kOIQvmHt7EDBVC9mXRBlgcpP
u2LXeH2YbscO/My8We2WpujqIXOXg/4/hVky3rmgdo/Up7OrxoxFVNieukbsbql2UlSAyMaQBrU0
ynMezpN/0RLC+RtRSwSL53oq6kM3mKAr50Cirwa0u3iRqwnfOO4cXCU8zlG1HcS63PdQ6WcCBAP1
On8gQ4xziVJA5zlDBbc3mJ+NNUY9dWMlU2vdB0VWuNsJ5vrPDmOybtPnWDKY8NlHspEOPdkd4UTX
H1XqFuMLClW64kJEjVIebnywszm6YmNfKSsANGS3YR0h1N2gSrGY/dHqG/97iWERBUsfrbImoqCY
uWSo/tLfVIFnqq1tumr4BiQDOMemk6D/IrAmUFtrZdngnShu3SRk3qgitsTh1zONQCwcROHvfDit
JyPBw6cHEA7pA8yfRJAA5T2FkF3tQqf1jSE9wKfgxfjwaDcCzN+xlWWbR4qC2TPKeMhjIYz+RRlm
w3Oucu9Zcr5beNlbJ4yDcIe41fTLAFRF8TCXyRUadHb/g+RySr/4OQ5QRF3Cxms5ld4JfSg3e2aL
FMtBjE5+30wivga+mbwkncXIo3E3A6OLFZURNNLmjczM6SGYXXU3IY3AI0Cvo2vtVw27qY8sHqJ1
4b1F+dDfImI3XVgULbLtBGbn3xNCJ3PkFr1zxMImBzbZuec2Tpr9YNfmN6/rrU3og49Mu3KFOdCv
ywZe1nJjQVLLtrbqtcwvrjoYd2ZjOF4kHvaVQNgRLtkk8TRzuyGCvlNHNhzJGvXHPZ0r+r+m0EJD
yShGtl4DHka2GSSacxtUv1qCArR+r4WS6iqxrRFOvptIfw9AQ36dZn8ADT3UPCUoBf+H06WQ6dEH
dG5bQ0e8PYbg6AgaywKXGwI9MJmizdItB3oOIoxyyd1aUQHYrJ6U3q4YAf5thVllyMjM/A56TP0F
cJZKyz39H8rOazdyLM3Wr3Iw92zQG2BmLoLB8FJEyKWUN4Rc0ttNs8mnn49Vc85UqnoyTwONBgpK
iRHk5jb/v9a36h+jiMtAD4X0x86aXhxmi+EIhLGt13kzuHfCajvyPxTLajgQJFSByLm7MfJQP7pE
SznIl8IJd74WekdFiQEj5kl2kEotLmgIUx9tmv6KW4eoh1I43uQnlgBg44wmkWz9OKVilbc4zoM+
Ttyc+bc18mOq6ZO16ezRelLCuJagbQUUTwQmBdzcutBeEg8lBgE/WntboXxRA4egVA4Fno7bosF6
XwSFlsYPmSVbzPoZ6/PA/hyOZtu4y32zz6MxUoY29Cq8hfZhPDeoP8AW9PmLAc79ue2qahUnJbVH
lJ4IuKKBIZ+3L5EyqpAyhVR8hZ3HTdtjOwJBOH4vo17Ztykv9bpNMufc9V116KwGDwoo6BN1AWcB
H7tPVIwT4r7KyH6rCdgNpKmKu6Gd9H0mqk7308Edl92aWiDpKSnxOEK4O2HEpb3GZs7GqUg8uS0t
fcjvcPEm65bi1rplqJt+Y1h9wPZFO4J5i9EsjtozlAP57MGUWNWiV7F0WllQuHn4A7mzujYts3t0
2e5vNTPU3iqU8c8qv2LB1eHGYUV4xgvk3kjEB9t66Hjr3P4V4XR3qXt4IAAWIczwHswX3Puw91rN
LLasB+BoelcYa9dBNMNvn8ZGb78RnE2MkuSg0lRJCbA61qonhdSb+zQ2zMI3qerv6xqAC6COMc8M
433qqf4DqAK60rRvLFBZMazpzeOueuZEWxX1XWuKyrTOXbokqgXChYCMlbbBl414QU4pKEoMF7Ar
z+aExGfagilZRF1Gpcou3qvgvNN5j8B86h7DBBLGu1WaVbZLK7foTD80W7WDnTdY5tgyeWWobOi1
LZIcT0vgESAI1Ga2ja46JX6b2a0q92DFqWKubF1aG9MsR/e7TZANk0pTZ7nMmccInrLW7PPQT6yV
yY4ihDYm2i9k0mzjUXtNeLR5aZDXk1o/DXFdfaqNMi3UZcr6DhrEepyymE5qEoEbXNdQcmluMAYb
2iBRGs1qcx0Mt+MIkxgSetBT5Y7hkK5pELuc+7AyJYSRpmkl+motRmIItAB4dS+atz6bB21a8VcA
n/pjZbIlW811zMywC7Fvpp5PxXr5JqYdqV6+jSM5OM23XolmMBFJ6Gb8DI2+Y8uj0gl6Hsd0EmFu
k4lFbOmw+XV77uduL11Dhz493lmI+DTp6Mn83JtLwBA5VpQ4H1lVLw2N4k/hRwEngweuVLSlftOo
/Lknv1zR1lSalYt3mJbvghj4q2uY4pzbqfglPos/rzj8qaoxrLKlNS+c2OwRwQ2qVLB8JClNwT+/
8r/Ea3ioCv7378vvvMP/bJMo7v7z33/6r5vkva1E9aP75b/afla3r8Wn+PqPfvrL4j//+HH0Wa1f
u9ef/gNofNJN1/6zne4+RZ//+Sn++1/+//7w/3z+8VcepvrzP/7tvUJ6tfy1iH3vX6kMHnf6f49a
2H62xWs5ff2FPykOmvUPereqt2h3aB5TCvq/EAfrHy5lM91D1LJ07xEO/D+Ig8UvwVaw8YnjikcR
gjqHZm0X/8e/mc4/GFYO0hZkDRq/b/0rHIcvI0ql7mXjQ+citmMRLfJlRM1OWNRGNycc6YA3UwS1
y5HoAM4gCw1GWu2NDV/kXcPt8hsr8fJ2/E9n21muzF1BDWFZls2Eov88lp1RZKkCzdoXomDn7MSq
+tbYXeiQRlZDhCBrD81Nz1TyKYoee8RfntDlzwv9lc3wRXGzXN/A+L6E2CBO9FCJ/Hz9zhS1wMBN
Wp3jVLBs0tw0fNcW1bYS0ntEj5d/mvoEnk7JZs1Pulqrtp1Qze2vP8iXWWT5HA72MJvev2UwPL7M
IoNa5U0zKakPJd46kkgRP5sQqQ89VrfkN1960TH8fM8xjtOcRLtrMXfpX+45RodxBoyU+lkRmsOD
G07u2uI0qdx0KKzAZ1aWvPz66/19gPH1dGtJfEE6YjlfBpiQo+zIo4CMgy8H2qmQVrbPOWZBcUwU
uQVor9a3Dp6pt19f+J/dV4Kvub+WjYDCWH7+F8KCAMCLY1+jsEz/075FpBymB0MqS40oorXx66v9
fTSbKjocUBJ4YtFvfX2KU1JAtKaunuW5dRSF+EipxhJbKqkaD8AN2Ly11K/GsvzNe/RPbjAzCG8u
wcB8UevLleu+M9wpM8BRSds6DqnMKBhr6pqIxQ+s994+W8bVr7/t8tC+jCPPwXC1gCNwAjtf3h05
qz3GOXaatWqpb5ZWMVJTZqrfXObvj3AJSl9kcdjrCKX5kipeGgK1XC0BaBIyD3YxIzkrpHv2MZcx
4Plff6cvtJRlQuD2cZlF34nX/uuE4FA5LBudWO0Bu9mTQ2UVAICmEkqhJT35wrVtwsHNY5hhaW8A
qBnZWyGHcKQSNFAkiRxZrLm/+Vh/vwcO0mhXxc2HHIqW/8/DOHPVqOrCCRAFXoTpqIYFDcTOy8ab
JIl/lyH2zy5m4EJiLlo2GV8vNtOTjCVyHFpzo3XsaDFvcRix3RPmWL/8+n7/fQwti5tmqi4zg2lY
rHB/fT9tZiCoxH0F1qr3tgYQs4QTFtbf3xgi//5mOihHF34SgllWmy83kJgZyb5/KXjQi71JJyXf
zuNorXM4pzgSLQ9voyILQJTKkP7m2n+fb2mocEnXY2llsfkyB3UljB+qJIRUOjqrW59w5tfpkka+
raf4gfpaZ+n5l++rA0RKp8ZKuNbfXppGI12rpIXrE80hLwqhnmASRnf966v8bdaxVdNlCkAFqBK/
6C4//8vsSoN0Tme+MYQeTbm4ZhrehNS+DlnSh7403fqec4F7/vVFtZ+trbyizK0OijZjeVG56nK/
/3LVql10Y4P8Ixw59o6hERHlXdCFyASdyZ2SEwa9HTIXvDfYfwbUlNvRR1IW5Q688+ztU2Qd2Hlg
786/edR/vBs/zYk8aIhL9iKiN/++nzHA43WY+iZ/hvO9JcIxHbapbREZoumDC3HTSY+YhuNLWER0
qdO53FPii3iN5+wzcaizYUyzmgpUaZ9sf33j/lgEvnw4dKLseEA0o2j+g9/xlxs3SKIQUqOYfSia
7re2G4rvs4cOKwBYnVzntFTUmyQHl4izkLbaSptbCbFyRusIfN34ZuGM2OlE3lD3ipAjOE44joHZ
9k4EpRofAuoWQC+rzNJtiYCwHxD0Y/ik/cPNgjhcl9lH1TKY/IGS9LyZpNuNm7EsdGpZylI6NetJ
oKyiVnQz2tL9HArYfjsR2inn0qrJx02tL8G9+qR7TqCrWX4AZN4nm2h5t1o1jcgujyUfApvsnSRr
6KLSad/oNMlpVUNyfne0fAJ2h53Qd2URR0ihqHrD9xjkpcpmtDWxNNwj5gQqX0M9sCPq5oXTmNqp
vE1UQ3bBrx/M18mJWZ19vOcsoEC01l9F1jLPZFwMWIUUIh02RUn7KzDXld3/ZlJYVgvejb8MAdM0
+Pv6oqeF17HEs/787qSyb/F4xiRRm4kdvyo6xpQV2s9K+ICywWHMLYIlQM+U7tS07tZpZ1wIUEeX
oYYDWdhgh042epVbu4SqSaqZF19mMW/yLEYWqkOj120byciYmj5rWng3Z8XcUAwc5jiIi7nz57LI
t/qIqsgJkbJvxi75PuuDAg2TXEdfjPQeqnrMg0TW6usopl0lm/RZbWmiwyjNxnvEejSp2PC4K5e7
SchLjdpATNqcru2muS5TYrLBdmLuoHzXSFJ0dzjRdQTL71b2QuhV6YN2bszcH9H+OjAfOOu4NEEf
ho5Tzj4FxVEFD+A617FuLcQRsa9nimpjZoOQuCbmqam3SlbbW3ofckORuYUN22vzN8rA+5rskfmV
h046jLAtxECxhA6rgCMzKY6PY7tR8Ow9gJb0oEz3whd1BhCnm9KrNtSUjzo+BcE8ja3YO292lYMK
HmNN3o24hupU31Fkyu51PS4+8deLYuXF4EDgrltC86M6lUCWo3Pv1Y2xBWeCXEMVwvvRUrwEpq0o
1nM4lBR5Kg0s/IoiDf5eQxj9qnVkf1GTsLlq1pCT4GUmp5LG+UHpjI3deu6mNaRx5OartyW5JX5t
KumWVCZh+Iq2EN2jsjG7HSLRT8p535U0njhK9qP33DKi7mIFCVpFTwmwToJTKR8146VTGw3sn4tC
Nw+frHLUL1gvBN5//UNLozJAG+UC5JkVjd7yNEwbyEyeuiKtXCf9206PCA2sO2yvlCln9OKkTKf4
0rlY+0NOTuX6FchrfTu4vZbdYrl6pzB7j4XTXfUtkRfbQcIeJdUjBywNnuSppskTbcNI1zcU8NSr
jjMD9Av8TpoNBumq83s7DuzHLJqyAtoh+XNGf4cgpQvyzGu2oUfIwZrjG6x5gudJ9HN4m5i1BEnI
PXcQcLgdCEXpDprnEjpUhhlBQAn0sQctSh9iPeyiA4eWfJ+1qhGvizIRW33RYwTYxPJvQnbILCr6
b8wYUcQyopi5L/OqvxSzoqJGHgGWgvC7iXpbHjhm27zcyctARRdQa3tPpFJHRP24anpjE6twXVLr
KeXkuFowHghyyv0kQxmMrOOrkYmLjt9Yr8FoZZu86TUrmBGpfOipR5A0dVktXwtE8GcY80O4QkFC
4HQGsDSyiPSG/t2s5ky2wWBG5pUECeWst/GlglmP7jwy/MGKH0v8Tnv48vd10zVXvJrJRzzYxR7S
xInm3YOHdndtF6SwtNYrgpzXDA1+ugIuO3xnt/PhmSxuOD2QszbmczrRtGs5uewlljF/GIo7DFNn
ZarKo9qYyrc0nM+WdEYUEMmLNn+0ZfLoRt4HXXHoxO50mFSQRWEYEbg6BE4ngIdoZMbYTRmg6nqJ
Im/wEZ2fNUXAVbTqDbnhj4bTSb9Q5TGy5U0Zhais7OoxUjRjC0znRz9RfHX1Fw+sJdF3j541Uq0l
zcUv+sb1RSRf6fzRVc7q6Z393Z005gcS0NWNQotgpWvAnC0q1RCuimZF3PcJl+A2j8PV0Gp3tJoA
l7PwnqqC5oVW0ysdAD+3VRqtY1s7k7TDE5opscdpdGL7ibM9ryjz1EgWyYRUbqk8k5NGkBwdWNfg
Cqp1kHa8ZK2gFC0KSLsxWK4mMqpbOoPpymlCfK1GDV62Mxbbv0LIV/oQjfAEZAkjvQW9LnlPeugh
tFKie93gHXLL6pxNqu91JPBA7f9049jcs3sDZ9E2OpqoVLM+MjYe0ObBdXx0udU9Wx3cm5D37GQu
4gKzzDaoaPnohCrtyPA4Z9j+kBTo8t5U2s7XivIRbuARCn8btN5yyIiSnkAL0Ej1jCTVvZkFkjAP
Ca+YySMBl2AGuV4cB008E+tyICgJffgS9aCYfYBmrPIp5nhoiSWpnm2ClGpwxW3u5I8OFUV6CZrK
gymch2aeFfL8kFfRXwNdD5GYvjlVCjJUrPGK5Ok9sqfBZ46lidlYXVArMapm2NGDzoxY0t5bOVBY
wAsKa+3pWXQDZv0dVOahiTP34HWoNWVe/kBQT4xFVSQ/OB6SZ5+HKjryKv4ANl4eW1iqG5dG0r1p
dfnjjHM5QLvusbtRZuruJal5vRavsyjb4LHesmve1qM+rRgTnyQIzIy6JXVJTMkNygh3jyztLtbM
nTYO9yjjTl1f35VCps9SNtckIoZRiZ3J12v3HXkq0Is4N/YzDXnqWQS82Amtcq1pg3BJOYm75HZm
dr5rG9A4VgWadJRbG6MY4Zw3SFNixrv5SJzaDc3faOU20SXN4gOimNMsh6seN0x0/XCrm9lt5tQP
ISLkFXQ6l6y24QdsNhSt9XSKI415oyxPg94DtyfsYYWY4wdaATBdeG+MY2JAZrH08ZhViD6rQofp
l48nV0Rb0IBEjOqDs6dteTVKRj9yoRBP8/LAi+7FiQaxRs6/VZhwUO6UcXarRmOxAuKAZ6EsHz1U
b5xsyDlqxaiQ21D1qMDUirE4mxCqnem2IWsGDfIcGL33wgSO9zWZv4dDkggEAizihp2yT1EiWBm6
eoN1mjiWHHa+O/fXsWBQUrog7iLLJ9qIZNuUA3qKdqaJFIPH8Uu4L4OXBI2abWM39g2TUCYq43cZ
rgq/Bj9K0754HZGw+NlcfqiJguzAjL2N2y/pCiVATDNGlTAY55J9tD+O4QMkvBNYXooyOmDywqtf
o1E7DpEnz1mY9TsrMrV1aoiGZpPybajt5CYvJsfv6/C2qoow0Cgw5EW2V3PyVZASj9N6GshJb7Qj
hM0bJ04D1W1Zjcuy90miVVdN1lRr0AUBHaePZIjfcRftAXXHq9ieHyx1iaSYTWc/gvslFaflNwrK
cK2ea2v0nO4KkfKW6KutghN5Y7X6ZdHyW+o9/v1wIxuxtQ3lKeTUNqa9r+nmhZ3GRvXmgZyhek1F
4wMp2kEk1XFWlW2rAkNXyBUCN6EQLDdtBse9UFV+VIvwA9XTxuqsgMpRgGIlqCrnfkR+OpPYhBcx
e4GfsEaG/Vi5xCD2rLCLENUcTBPNQJttDDe/UD/NN7InP0yHt0e7NbepgSUhO04eB9J09K+poKE2
smG3xapEhBAb4bjzJKMAuMg2tgaaamN73yBibBUFbDn1NNgiy4ZHqZ7UjuBZR6qnXFHv9MjBHkS5
yZbKUSO9IcjVrDvYE8aUcsCZTYbIkc487gELcrjWKdiXUNp+T6j2BGE2AbLvDAtLzHSZJoJe3fKU
2XK4Hcrq3ZkshV58mp7IEU19dtPf3KK5OO5YnvvZjneWTkoj8h44rChQdCXZISdWHhNOJQ8QO95s
shxJzCBgprlzbeXBQm/ZCQqE0jZ/JM7C2CALlmQM57sKkGYFYWVJQWi0VW/MN2gDkA+zCLDFHl4o
r7/2neug3HHqwC7dB3vU9FWs6ZuqzOetnGV6cAsDlbt7H8eKQ1mjuQLhvjrI129VfQlhrebv5qgc
2q6m4Wb3JG8Zzp0kvo4eehgGRVRflAxprgjpTKa2g7+l30JbEBtPthZND1IsKZqfiRVyfFFhrKXd
cq0aonva3l5NSnyuiH5k3ycJUXFF88PU8mshNCZ/6kgr1a6fBNJmv5nqD8Iwr1rtmfvanYxHRSO+
VEdm4edhNCFsFhJt53zuHAtQD0m/GytKMQw0E8p0N24wb/QnPa9vEhawQzMrCL849ZAlNoL6pxaY
3TDu5qNMhpcOXa8PNoJ5ju3IzBR6crwEqVih2eUOEOg7Ikt5IAWaxMk4OQMNPMPjOYxD369IYPC2
CDRZdSayWBWoDj7+knGlubGOW1HDMavPbQBUJFynbYZsJi2eYBPuHFcynTGzrNTGCSaEtqfcIluX
usd67stHpLefs9W4FzUS8Y3qkmsDcE7H+MVjlpWmoEAdoxtjaDZqFu7jUd/SGFJehpIL27myhSTE
G0TDelvmygVp9MYV01M0dE+VR04lAXl7x2m3zGZrlTyUlcBXiQXvWvVohfW6ORlzGHjW1PlE71os
XmxysiK+6z3noSJQyLfm9tKo1vNUemevN3Z9oWp74n86XyEndp33Y5BG4tGclUcYUuqxcavr6EZ3
6K3uih49TTYnLyq+A4Me/mq2zNOQV8RPCP3QWt5hnmWAOuhGqi3HEk4wLNWbuCPAWamcDc3h7Shl
QB1jn8+oM7RIlLeuVemab7vldNJbawiawdsnRXjVzBKnhSMzKibh3quLjVGMT0VeuMDUtUBqHGpl
hnRv1H4A6Vre3VpbxapjByCtaw//Do018tF1lTNrhSiAM6pOdAd5FqO9QVbSYvyxRu+RA2N3TzYX
LqIG8SfSBEl2LnbONMQ8ZRBScWvlbKDvbHIpyXHrvFzsEMHFN41QsquMquaHqAYmP6UVbBkbIzFu
9bwlf1FLOlM5hJKajx9Vlv5BJQeVzwCiVVHj8bYz4L1tiaiVTzX6vHOduGroq/Co8k1i9folrLF9
rGG9hva+WpJoO0vPXIS5ULnWqhj7oO61ByigvXbqrc55sOsuvqDLIsQoms4zqRMe0bWLK/xNSiKl
GveV+a720+nNaOfzCIKScFI9PdjRlLPWx2mab7Apdy+SG8QIEwaGssrmxBsPV0svehhlPE/BYSGN
b0IlepAmwZ4ln1vK/A49Br7k/qJH3pVCcOlP7dj7uOHOxOlQ+iCN6gZLfBZCahDhmxWn2TlO66AC
uuWnFeFTM7ktU2O+Na3rBIUejvucJjFzezWa/NJsodBl7PpWyyrTjtFhhkUTlLaszlXZHod++JYl
ixKwUfuH1tHB4NZPDiZmiFIlpfA6dt5SaSmcOUINCVk6HxOPgMDUib/FmYVEWUPZugPOb69yYT3l
k5vD2o6e9YIXdrGiWiT39T4aXGPt5B3AxQF06SqssIlSONA4eEZNbOA1aUcoJOXOEcNeMZq7pDfO
RMol61jq4ZH2+hvsiGpLvpi8j2ulGE697MtXzmXRW1O27oV8wWYjUYrdoTOkspsQ5UxoFgLHcbyj
QLmeIvcAsGi+yAFWOPAzsux7m/ks1ThJpXF6Uokru+cFfxWtvCTs5s+l15JG6HpVhvdWKo8chKm4
hjR27qeunfcsi5hiWFgfarIfT/k8pxfH6aeDM3vfZrVUDq7mXCIj/WbyHI6VWeIMcrz5SVk8sDOb
NhEg4AI7VXGi7+MsJkG0Kx69mQKCnRTWvRZFfAV7CfGlk7mXXeOtwfmNFwA+8bsLR+HdGqzhqc8t
Y5V35lMDnuMYJ0V+TiNU9y4S+ZvcJeCb+RG9YpKquOoINfQmdHrt0PsSqSt6RRGoMaHkvZDvqSNu
eCx00Mb2lc42ojWrvo5NNb7WJJGveGM2mDZQjGZmfKQ9UgZtUxf7ATHf3q3yYpcMYb2ramt4NOQU
pn7r2c+6tuTdson22UppG9MrNKQEeh+QHUa0qucFCaUh9KqTvjNK2/UHOeH46Ol7q4uVZ0gI1NSN
7AANZ9jwAkJMtfBoORYbmdYVz+M0/kiNcjOh/gpy9op+3ut6kMSGscaCJdLtNDR2dR+1aqGsC91u
b7p6pmJlGIP6aFr4gnW9xlkaeUS8GEvG22hjG6FBrx31RKpbDyyBryhTT5hrf5kAQXFEtPP9kIXQ
wSDB4JPBmLwhoEDssDs4azJgNSJO9VzZV1iYbtvCrg9JZJIdVcVTtalskkwnN4ruHTWzbsq0PymF
Xqxtw8pfchh4L6Ugj2aliXERNTrqqx5n7cajcPy5ACBoEgAuXvVR0r7iEY/NUypC6D5liPw0Rcf6
Xi+VZs5LTbquwp6NCu8OCX5Sj1MG5GR57mpiL8h2EYGzDWN37gcKSK7TEVUnsLU510pF6uytepMB
uZvalkqFQtWa95s0Yz/qUu91VgHccTiZY48dNxmW4UGLk7baD2GHjHRWqe0etI48rc+uGwfe3g7i
yMou5rL9nvI3x2doQKwFWtYZ0Rsp1ok8qUBgk/1ITGGEK7DJcfx1f3QlMDQFveD1WqW6W6s+iwS9
yIldP2FWvaptmyY0rD1rhV1xBCKV8B4ahP0WFZF9aTjwgwr9o53QgiBO92xPJ5MNRYliW01q90pw
XzgcTG9wDGwaIMp2VVd034hrZ1CVBHWPO+SPBtFZE87zpRDiKOkh1mE8+fHUG0bsC12a8jC2U17c
Go0pLzl5V+0GKb+xw69qe35rxSHnK+qO1LPbYlLfioaw7KJQ3eqz0xVhnqfBNmE9W4Vp0Sqz1Gjd
IFKXmxYfeLOjLF+Q0hXDLghoXhbEAruqQqVnqEl+NgiCdgNylfh4ir7muL3VZuU6mSTPsiC+FY6z
NfRx6431nRyz8blKKT972rsywiOoxJkMlg04BJu6cM1042nNbqDEfJ0pt65dEWtHnvZLzK42Hnrs
3OocZETJvpATvwaPUa8m4ZLbOlO748RFvSGYRk4+ncQPMUEyYB7RRxJ0kcdx1PzexmjZgcMptI0i
oW04xYdEFhszbNf2I/Hc3aCM37Wog6Rgk2KVeRLHS9Sc+RXznpJ59mCQ4PuEXTvd9ZZ8czuTpTtG
Wduw2w44QsX9Km9051DxWVdp5rg8YsqUgSA6mXpdNngIFbHjVvZ1zHMi4sEAMxtITHFbYS4x0HgL
JK+IDdjk1Dtq+RaZY4SrP00G89AIMOvUGpZ260Yb9XTcpSLhQG9a2QIMjTvOBZVjcDzh3Iib2dQh
5leVO5knAFRTFTS1Sxpd3NYJuXljYztHqNEoEzF+lMWGAeOKjTEMUj3iCFWsc9gPjr3Tq0RxAlNB
YhCW6HdvtCFS7eNYq0a15/Em804bdH1eh7LjczsO0E3k7fQrdqg5onFTQd7JruyYZfTQ5VNunLD4
MBXYg8L/TwuJc6WSqQkJrxYonOcyPLWI/LuNLDEAbmLLJEOtCt3IXWHerYwTGI/JuM+MsdWOXmeJ
fIclfx53bmFlNWbzP6YJZOl98X0AKpdcTGGkxU3W0NZZq2MPA3hl1BHQCg8OsXLj2TVOAf5ySAED
vuFR61yLambbnCOz5YSlO9l0sKqCJZGwxzNjeO427WB0SmAgVBifeo84egOffIK1LBa7QuEYmOeU
Ny6ZWrc7dGTj0vN5ajpB5mtYQxZuR7qXEfvO2zkqkz29uB+eM39jSeWQxQb82LTGdGby7o6JaR/L
wc13RezZW+QKi/JjpJYDxnaLLn4O4jnGQ6cQ0amBwt0qpTnuY6C7q3Zpvk+SvpZv4bv66N1UwZod
h89AfDEiUFaLnwuRxONGgIktOeWTH7+jBM3ecmi76YQkP2ZTlzAW8AYByHcMCkHQObzbQk5ypyeu
4NAFJ4JjSBkGYZWBpWIss3MvRCkelrbKhmwK+1m2mccwN9zyvVGyKehb6xSFWfYmI226EvmpXweR
jJCC3QytvjJHBKip9z22CWI/1WSDPMOmkJM7CTUvEfpT44mNEvX6IWGKaND/E16r9/lnHikpdKmw
uddbnVMNBTmTbzLNsLmr9rvHQ7uPaZ98JyFyXKskXq+70ixBo1q5tlIrhXs6EZsSlBPlrbnFoj8L
A74Jbq2Lw0n14jDufEJgvpkl/hmfTq3+llNFoHHmdCB4I3N6RBjtPcWZUV0zzXk2Rgo7o1a4QSGH
8IrbpJYBII5L0YYqM0MFslov6xu3bR2K9Z17zjzSXijl8ZzUKc/oTgpYFK3X5VvXzry3ESkswvix
OmljKW6NUO1XDhVKTt+WvoIMzGzXxE/k2BpHp+7f2kzPwXq6eycJ5Qlrtr1mxehugZhi8oqqmg5T
W7860CnDtdboU5C15VIjBXRTbegmGkFuNWGythzDfOuVOOp9xSsbLRBZwQjLRnt6bRxyCFdQlHWO
/WlyAcziPsfm1D2PucsyYahXhb90Y2izfe4NOkNsMMr5oNI59tYTLbPbka3IRijl8GFajbiWcywu
StsfUiJxFFopI7QHDxnhymrx+JDYaZn4O6vZeInBEaw6IrYDo5rKWxgp6q510AEAZWFp9jUc29si
VfPARqgDfoM0pe9xaLsbJcYGturoa9OCJfnFN90eIVcNCX2MdWJnM/04x9QMNc/WKZMUOuGXtaVS
3R8jjVfFJaIRefi9oZYcB1BUbmlIejT14lDfxrnOmd3B9eBHYzlvZhOzbETa85szpcZtmg2fvVri
jRLNvOdME/lOFXbJGqCoui+LSu4bm42olXnWUUuoZYWzam3NZiQunPBL8yp1Z3ypRa1763Boppsl
pOWO5HN2HtBpgnku3VsKONguK3z61rzj/JZsBOFBAH/kHZoQ5WGyy+7a0hVj+5pUG8Y/8ghPTQmC
SIxvQsP1v1Kxv+4ji5G4IsLYuSMHo1wT/ZnvvXbwALv24Q4SBhW6xFvj564OvLL7rIznF9R0VLUj
ao8AodqrYoYCuEQ1cqIVaXbf44t5Hi09urWyZGBt1mPqOLZ+1qUHIX+pr2pFkW57S0vWaoW2ADle
TIyqV3C2E/oOkr6xDXEuX+a6z9lm5IR90uL4hI4mPoqs/MzTcvTbpu9fh1R3sIGYjVjVPQpUR/Rc
h54ezW4J6QpVkDvqUItQAx9wPWwgjw5YivFTNARDheWwt2zMcY60Dro+Nr7hAGcAG/8i9DQNEJI8
FkX2bnXITCoyqTGZmSviN08VBjiT7QJ6wVBX2BM1NgAETS+6jVIs+xtFydflVNag2oU8ZZzGsVTJ
+I5SeHmUan43sHMegCTZa5ynC8qFdiQ5gN6hkiqD1Zo4MgPtBwohwPmTTzNER3QeHQ+COdED+HrK
CmpY+TDfz+qIfZNJNBgYxD44eaRUKoF4vfngqOlbgV5sY7latKYhGLD30h6Jkd5Rak/h6kzfa0HC
OBQu7ZPsVDrXxpiYPqCGR4KyR0w/yYhksMDgVuBpdeODgkXsW1gQaLpSnSnhN7SUuZKUyXTthhwM
enCHhIpapXLMFY7V1TAqD1LUHQSJcTpGLM+rNu6znUc1jSK8FGfRuBSUnBwLvF3ER5dQAj9GqIm7
ikB0TGunCZ7OlpoihxCOXX7pGij/vEH1AcDUDwkUplXGpBqUeWFtKlbBjUmeefBf7J3JctzIlm3/
5c2RBnc4umkEoo9gT1HSBEZJJPq+x9e/BeW1KpHKEl8On1lN8ppdmRQRANxx/Jy91wY1ZnslvZdL
ICx6wXpGSzDCNika2z1hVeMtCEfqTvft6TzDs340fQ6xGZ3Kz5qlHaZJOxJPiNenj4viTBd7rbf1
V6j32U3Xme7JirPoCJpY7Ktaax59R4lTXenOuQiq6gfNY/0UaVVwWtB+Kx+4AnrlWL+2dUfzN+xn
TB0YkzH0ITfDbONsX06ICEkuomaE1MoCNZLNlObuVkrNbJlbmO1NZ+UasUqMLQIO/g+lVjo3PorT
TSrohclghnHRT2lxp8vy2TGa/NykvA63zdQXexte+iZSgDha+GHfXGy6qxRRNTQNi+05kyfQYV19
wWsz3gVDyGR4zkBOQCeI3SMGVlq4lIxMgIp+41ci8XzdHnf0TMTRHlJtFfr8grxGgBUDWMq3pEM3
R2scXcLdp8k5FkkbLUPu4uvETjPuWdXufV2QwksAWTZ6IY61iUmmBk9pXNBnUdpuJuRq+8ye2g3a
BFZbBFHiya8pMel9gP/2Fvdus6Jzp4PA0dQxoKci10ZX2Y8qkPpr6Ezuvq2pyfopVPpjaVrN7aCU
RrhnJy91btfHuZ2fgGdkl5Ej1q0Rm5CnfKu407IJu2gZZMbBsquupo0uMe4NDMc8I+852ZPQcaG1
n26IAvT1VU8bvzikVs4ub/WBoH8Nulx5WhuQGWC1ercuzDL/Phl52G1cOfuPYdUmr8aSamwPGu8C
x2HS0LY6j03j9jGPfAQtAsJSFD/IEuP8ClUcaJyoqIB3WaI5tU2T7NjQqNlSc0YDxrlxQPJri23T
zjb9hBkhp0WHGQp5caOFnBYesoHdz5pQxq19AhSvKxp6MQIaUYtPCk0FxVNsBUcnz/01J3LL2Muc
RoNeZkDAxhBSrrc4u7A79iVBvEJ1wYvexj1zURuZVhkmR2nk4puBRfDYujP7g2mMTDGM+Vy6zAAJ
HM4vBcERT3Kev4Vj7jCRZ/admOxjQxSdk8Qer4g5SwBlaEPJaHA5Javih3KGQ6uX/qpy40thd18i
HnK6iWNEelgR9giTTGdTjSrhYFOWENZRXeXXJoqpYIMIjV2PansvfA23vozoLHVGXK0D6Rc7Ae4Y
j+xEVBm1imYjQXJIJrbs77Txom1d5bvGNIdN2OXNJcXrvK7TRGd8hUUBSbYFIwl1S1ybAPwmAtEl
h4a1MTrfSS1B5ICYcpdVon0ikyA4uIUfgH9oq3pPO6piASGE4LCrQWwZgxuuNzoi9HgnaIUj2tOh
6LczRpxtEk40j2dukha2pQeQKNJOrj5nD33B2dOz4K0J/jC/kLcw3zhuadCVnyBIk6IumNEC4Aip
oGh6MR9VDINWGQ+fA/++jQ9NkFOj82f6pmGTZoCcVTodMyQqHEhgXViGUXumPvSbAGHJlvafRiDz
oO4Gxox410fmQ7ZChDWaXyG6gXEUVEG49E28rGHTfp7zaNgLo0wpHJwcN3KjlZ/BajNQhSRmf65N
Da2gXU/ZpfXN+DQAd2xWFH0+My/Oy0Gn957W6zdcbTbnpoi5h3kxHyIasB+KLpFUvpVcotKxdB2v
lsPZ13kn/y4wdAEOhJr8U04POmnC95xZVkz0eI6oR1EisGctp87W9g/T4LTPDOttBsFtU2OQcTkF
7wffJ8UHhgQCV3bD8QYQvkM1BgwpIYPd6KRXpm2ovWTtxHAm6Yps+Fs//L+2vw9sf3LJIvuffX/3
L9P38CVNX5pfrX8//9Lf3j/T+ku6GEN1IImIrpWD6BYxUYuLjz/RDUkdbSDyk0rK//L+acZf9uJF
0fF8mAit0Gv/l/lPEzp/T9nCNZWhTGbq4t+4/976PXCTOKYuYAhbNpYBaMLv9PQ5eSISTry/6lKl
bafCqRfSgOG1tCA/0Mcv8uL/Xgv/+SibKGvsdvyi99YSOhNZpqSDe9sHC2prvNphsdofLLnfPwUv
pW0sudhAg6GG8y1+0blXBXi7qKKiiAll8KwaVyyIMucDOf0/fIpJ/jWeThP5Oj/p7ad0Or/BT+ks
cp3mfeYbYt0QMLb95Vm6+fvavHEovhWHL5cMvy+KZd0kqNjkhPz2Y5QuOSWnebh27OlH1Z0ZSVHK
KuZK3RpE74qo5GOZBSsCDc5m53sMkz0TiFWh1xww+tVc3MhSv9hzeP/nb7aYO97eS1eh+sS2Q7lA
2hjP7q9XuQ0bM8OxRPHFuGVdtdl9EVBoug6kO54kQgOb6CPr4jt/xXI1iONgFyXXVfCR7308Pd4q
EPB+sHbzmJkVxSmvctA102g3O7JeaLJY1bBBWDIcwGegZxLWVR5aCMoomQ7UAGQhmsFHgQDLYnx/
Meh72CZNH16gXJS3F6NGLedCOo1Ik4GS4RXutKV7KDUPReqEHxCMtce70Lh2yzK6aWIKwlGito/c
4omuHCdFBWHLiUFGzXbIINCxsTjbTeB4HApqIiht3/rSwVc/OUrOYFP7MYdxShc5JmNn4zca+g8g
bMi//nybf3/Ml6wHRjmLZZQx+7tfNlh2OzQEX2Jxm8e1YUTprqI37f35U/7x+jkYU3TsPcji3y2m
OTEmy4yYbtDqmzdpgVtkDjLLKwvg8DKJ7Q82ot/3PKYnjIYWuzOd72Xj/fXhVYqMeM7vrKowBdVb
9aCis4nxwUSl+Oef9k8XEB+hYeH9wo7w0870y25UpxNt4Irxjm3N+Urp9BK6WOYfeEjkcoXeLUdL
EblgSVvnVql3V1B0SA5ihOLrWbn5VUTJc207yPGTiHkaJBh9i6CBXmzHhH8ZQVz7EE+2szUgcrv0
/ibs4X+WyX3LkACiWpvdhJnLpJtpwB5lwlfHcCOvCLRuq4Q/b/BkNiczH/XNkuWxYlxSIpZ0rIPj
+ukHe+DvW6CL9XNxgVo6D8h70woHtGJESR8SpQPDF4UXZpUZWp7tphIilWN5KHMvCVlLHzwl/3Dr
LKxSlmXqBn6u93kMsjasJqjskNGbEe6RCMO17eLig2f/HzZSXr2mRJJKQoFhLH/+ywMCfietc+mH
654hMO+sadzNI6Vq3kP/A/YVbn02tQ8+9J+uqU3hoeusNqGLdx9ami0ColQL11kI/gSVW3IG353c
p72s9nUkoqfOmNKtYzOe+NfrgXczZYZt40XChPT25yaskXmYomg9kQOGL1sbVw2H4w/Wwz8scJdX
o/PzRUEh9W6BM6JLoSKR3ZuaOmJWKce9Xek41MANfPB4/iyQfl161HCCR8Sl8c0zgjDi7S+S5J85
oqXJl9Tia4moIexGfBL4YgYYZCuraO4D3ANbzWHvn+r8IaS3BiHTkbscWckOk053gE3jIuTN4395
uf/+crYDV4AUWnaHt1/O9VWFoYUvB5IrvCUUM7v4DYq0P99U+X6pvP+Yd3e1ICTHmltdIT118S1N
nVhzskcIPk/ztwRZ16Ex/easF/30UKUoa8lozrwI8N5tBHDGa2v/+4iDfxVFymDMIbqtNmVfeGU4
G6RSwW3vMlmgN5Axv4Qrk8Wk/4jOffngd7x/EVFXUwvLZa9m6WPlfHu52JinlFgrhTvM2ThuRC/O
St1PLNxI9yK7+0bgJgZJjBM6jRKbYIKhERMKm4laq4SBDcZYo52qWLwAozksbxKIq9OKUbG4TxfM
PuorEwB557a0m5NoQMUkVB8Fq6CPUuXhfPBXZscEGtY+Has//8B37lmuF69xrN34gi3Jnm0vC+eX
3YaUdfIWGjhLVYfQtYiK4Qs/K+XoHrpHqo6CHBenX8MkrDcccoa7yIxWoK+sDeGi66wx1Qc70T9c
cVua+oKj4OmEVfb2CzWyCtxEEQfvE7j+CbHRK1aIpYUxBxtLpdMHH/cu5uPnBbAxruBZdsCw8FZ+
+3lZm6gmZzHjURzXYy9QJlvdGm4DJMwuq3cJReVqxnK6hrEGTDDJ1Mpwxw+WpVzqprebBkuCTZ8a
lt1Xf78uJ6acy6nCWRkSXd2gJ0zIOwvDCo/+uQvz2RvFbF4YdRYnbW7R2rsVWJ+scDbliOEPk594
Lgl83NGiSo5RXcGNA1b60Cd9hWRIvcCp+FfJNlw68DQEAkmWCKQSw323yIFjGeXst9rKqidr6+ba
9zRA4pbkRfLBXXq/ff/8JCzzHG6BR5juu2qmraqy7itsEpqWv2ZZVu1KbIEgtpm5/XlBLAv6zX2A
nrMcFxmKSUU0xrv1wGxmEmbtBuuoEub+62EkGmZL82TwxgjY7J8/7LdnHbWrS5aNYyyVNPldb589
MYdd5Q4FlUwzyx1aTmZYqdoVJS19mtt//rDffxkYErAHwKYX6oF8t7Dwfo5OMrBZ+dYMmdfpi3oj
CjwremrWt/jj55MIUeD/+VPfWYx5SNhhaE5wJrahSICrePsbRzXrLbrFZA0tyHNQf6KzvRS9oqvp
nuJoOCa22pFLe6au+2BR/fbUsJwklAeOiTQ17PfJS8Qsktg7zBhbwt7YGD6TXCyeBB9YYDr//DN/
u7h8lEVhaCo+kvbJOyoJouS2siVVTBoAB+prF7fpWNobyI2alyzCugET4/bPH/qOTrJcW1uxBLnA
kuKGvKK317aXNQGNHQENEYeyXcWk04tFHhyrYQh2RSIxVzMHiA00zEGrzqTXtNcCEu6hDpLHD77L
8gvfLJzlu0jwQTo9I9t4v3AcshbnkXu4Jupa86SNSBkXHXNzq0PZnNLA3JV+r1+XFgZVCk09x3Kt
d5cPvsbyFL/5Gg7WebYjJQybx9x6t6R0RjF6k2YlpEjTumErKS+WLIttzXHLM9zgR4JEeRfWA3TN
eBTXFgKcXTuIyaN7YH4fM2P38xv9qzbp/xv67Lp8ye/b+uWlvTyX/x/wz8RySvifG6GHpn5+SX9t
gv78C383QQ3zL/Y9QqwUUzUaR4rH6e8mqKH+IphRucAPOPmzA8v/aoIaBp1T6pWFqURvwFyq+P8A
0KT7l+JVxCucD4F8ZDv/pgVK5/TNYwQQgZYSQXHLP8VXMd9vHaCum8i2CZIpxjGOvdlM58+1n9W3
QCPnzz78b2NLnHLzMtlG+SknvTvdBoMc7Fs7BNW9NgqU1JspyTCFzhkRGFWoNQm278y8EsxXPB2t
wkMfR1Dxg8acyw1pf/knPal39kBWsdcy6YDDBXONEb/RNhIxlVYV20xzKgtL9tShcDSY85+DmKA9
L6g6FXtjEmmCHD4wpkoUzSG1Y3lB+drlezPTY+T1Kos5WcLq9rF9FRW4AAOAsgkvJT+1jDGZ0Usk
dzutbQs4BSJTxT2YeBkceE+hHoFb2V4gVfoF1kc3F3shmfJuDYRg0zqI3G4GKiqcdt3mpJGuYDKi
PCoSS3R7Qyu65DB2MfKYjISPb6PVIVTESwty2CwItF2XgZPDsSS7/phYfRsd3KlJyAdXOtNQjkvo
6aEkd5T66PsMlHtpf1vVFYflYIwG0CrIrz1Ugy5q866jARCj71GAPnJxqfwm/9TAyM125YRgQcdP
O6wZSXXQ9meEmpBEzLOBbDTfuvpgFBff6J7jkIbXXvdjxlVjZtYOtl/HDj0rjlzoFAh1gLTVBoX5
YBtgU9pcpj9czZ7vMiOdGTCXsb9H4y5NUnsi5vmiTOMNCGYfxfnYlsTuTL5z6us2J6SNVDmAJX7E
ILoKY1SJWmRNlOUF2zz2+T6bPQmvGI8wTne1EjqzHz6en7oq864gQr2O3Je5cApUynUgZ+IkguJH
D8PN2bRTon0lbBKBdmoX086uaRGtiENNLplrUHswYNW+E4bQ1Juw6fR677qEbe0aLNify16VR1Jn
GMmG0xDQmLDjPL/pqDuvmhjtCIO6qPXXhhbnFdIgob1OkyqQX49iQp0EFYNZfIvDdTXBta/3ymZk
u69yxhn41nLRfhdz4Q4n9MmuxQzPr6f8c6JDzId4alT+kSSquYHNlAPjLmEUWrscddToxVYYkAUg
UPqsMzQLx96MIEvEBtpl7NVTDv8ayvR0RFWVhntgXtCtqZdVHu9xzxuYBnBTjawdQn3WsRm5d1lF
ANt+yOU0w3SYZZmfjcQJmh+NPkceDlmTmACZP5vMKgNPR2QmPYum3oxAV1QPBQ/BFbry6FwBq8SF
ag+cI7rS3c6VIdcunLsPIEi/b1e8/i0Bngsp/lJwsZ39corLCvrjWs9AvHAbqGQDtGf4spjgNF/8
zV/73/fZ/6Fa+NP77PJCQErx5n22/IW/32eaY/0FsZEDJK1xeoNyaVn//ULTaCD8xSwAZRH+jSUp
mNcmltCF22lIxnowNIC4ms7Sf+Mf/M8bTai/TPgvZJTTA+eQZdv/5o22VNn/XRbR0zKWQlgnf1Tw
RtWXmeOvD0gNbhBrRVhdwsGNbK8q5CSuE1Ul8jtBThJTlWbY6tRyNNe2jLHi+dMv1+rm7496M7h6
Wx/yDfjdS0ooXU08I7+ds5HypmHSlv25IFFSerKvLfd+yR7vDnhDwvI4ThSVNz6uj4ZRXYx79wgT
u8VQHwjg88PKapiqfRRe+q4BwvdyDH4U8zSb8erv34tzrdkKoqnO2GKJRgcIxBGpjggFYTEnAdtd
PIOKxNWpmi3vc6IEGCOi4EzhvMQ31ZQk0L0VXmBk4U0nNh9cN/PnweyXeyd4pDhQuOh0rWV5v+/N
ouzDtQ3LYtcUwEo2gdZMr0uaAJEFgavMTVviclvHEGawP8XWBvq3OmWp7ZsErlfTtUEds+oT5R6m
cqJNXikCjKLCOZFBIzfkEiKEbEdrVYIAO6YqM57Ibx/22C6tu8G1ovVY5wIGQXs1mn543/v2QP+Q
TK/K1bYV21yijro2j6320qcp7CJkla8uwSDfyg4DFaiT9BAas3lV59m3rCu1nYl9/EJ+vQNkgLwa
hs1iDwwjM9EoS+eEvbfdObDIHrTRdK6jgtiCLAA0gs0P331YZmeMKZUXaUh2CTdLoVtq2Lh5xh8N
S9R3kPVIdeoh09BWxEWZF8Eu97PHoUzm2x7q9saaC7ReovN3rdtYe0IKwueya1/tdkZVPiiKDndI
8A8O2uxlVpvsXBerbmWibN1xGQwam6q8ah2uBLni4ALKUuxbhD+rwdTLT74Ysg3YswTfepnXz3XS
yR04c3ubowx8QPnq4FXCzMVqEd/Ql6LAmap6Ih0omC74OG4aQMC3ptNCvrdacetAkEDvqfevPafJ
tRNDZT/SgkbFOxEod0uHQSEqjhkniYBwh7WZWwAQOirmr6YvQB1auludJUas41i28xpTULszJ8vd
dVZ5H2e5cSwYjG4QwtKMLip/TcbOTC5d01YbS3MN7YRdZj7HWMIfoGqHX+IePJPHiDa+TtrJuheO
b1xD7+0/ZciEsJ317qbqEu1UWUpb4ZicQNxxFqjBLzhi14PyIB0+g8dRJ4glPLef4u/JaJ6kaNLG
whmmB7G7tbUKY9J9FWg8XFeYnczuWPjTd1PQTx4tBPEpQO+DlgfjqWdo/hmdKLENYZ3F+1BDXw5T
1m73DMA/yUBPfxiTKXDDN5SLBtip0Er7K2xVYGiHeAsKMFp3enWBm94G3FQzf5yIkIN5zx3q1Wxv
U4kwLDNLEgcZnq2kbHoqiGkm66/IaNeKfiOIjMpWpRne27WAqmOmjEuLHxYMMvoAwUGUU3YvzPCJ
SJlmlThxu8XyO6wmMepfiCvY9WZGVF7QlWeyD/W1IhLUR/+6w99B5l2axPsRzPmGvB10YqQf8NQh
Y9v2kIeQE8bz1dDa7k7KuNzTTixucmNq7mn7ZFdRFQU3Eeb/cxwYFXbKsTsRQoPiqrF701jPQ91V
iIwoLdfYB/pgY9oZWaH2lJZk/ITh+GIA2AEysgAuIjGmFxG2cUIUA1amz2Hip9qXqJ9A6LWuMyDB
mlwbT3Lplnn8QzBlfK24c/LTnBv1Hepm0/KGvGrbKyemw/JEyknkf6pBIukIhWcSsI49gu/k1Sl6
PKSanBrrnlOb/qN2Urh+mAth/veKCm632E90j4ALgVu60CGj5prV5enKctoe7BOjLTRniOypkPSE
YRC+QhWtHRLxou2k9R1yQXxcndd0HYANwjxkeBia1HegjGX8C72hwdfQpii5hCJQNs7RsnPOQa7P
at2MObETaA7xaEIswFtyJjZV9VdwEU2lwMHSYgNoULOvENBDBCf5okxvV7neuTOQP5TrmKtmTI+F
ja36bJYpHqvKLar5RukV4EGpDbP/Mk+sj0tWJupZ1tDej0AS58ec+GXM7bEgWu3KsgJwEnYV+ebn
sRJcGyxyeo8tKG2PsyxKI/AMnzheE4uUgU05w5QJ7czfGgIOxh0dVlIBOzx3802bj471kFn4bTdo
EgfOVjydPRODwYGdwo31JQiVTM35S473LfOgNZnFSTZRTagBzjbC0Di2Rhj8Z507FG6YIrp1vcVH
lF/IpZLGlmBy486gNokpmnVIcjg/cWlg1RJpkybByewyphcEqJCHtIarKvQ1QIuB0zF3uMq3dA3c
fBcxUGpY+z0T+E3u6PHo9VUClg8A2dzI3CMh2f7hZjGmjVUhJjsmQq5vJ21jx01v78jES7dFFAZ2
jBRdJd3OtAycEgRTO8UZPxA5YoT0KfXJJW2jfskQVXae5ugluB8owDFvy4H/jDuqwRjrCZzeKD7L
PE+6r+0w5BGbH0GKzvJ68gv1ojK9BX4FIsJsDXh+bHmvtjDq8nauY30+sEmq5i7g0CvWeV6N7GPE
+UaPZSsb66pv4NpY61BUhv8FS1POluV3WeTfVVLopBM1VpUqRhvUOCpfpRPJ8680thciTpjmfcUE
h4Fg0eIfmGRF6lfO8fxBq9zwyQ4I09UwB61Sciz63chB/BAAv2rWXeUrKAnm+NUkSvRRTL17LFHV
gGGBmIUFwPrEEP2pakAf8vNykJ7KzoEq4e8o0uRkKZ9QS3qD5HaUS4SH243P1RLqkdYq2vlO7Fy0
NvPXg5p4zmTZII/xtXu98PMdpzHeLSOoQfQPCyh41G9L9hXPbVyYKXZvkAHrWh4oHBNPCZiXGnis
ufJdu8MVjnkp0aBiTFID0+AGswHVho2FYVPizb3epnemExBRqs2dxOUxpKOHMDg9hjRVjFUHjPVi
m2RTHlyMOwc59/4+yhKxN0RPGhMh2lsMdJ/Ez3gVyw0apEkWB2Kctad+rKejis3qJBkorLgn6anP
eapR7AtCGQvLWeWEMn+TQZlCPya3Ix1pqIC6zw9t7lS3xSwgvuBnOtRz1BBnE7+oOavvqsAklkfY
nVfMPvPDsQjviph/rhGB/WimnXDWuXLKc03Xw1hNYWlfxwPpjCa+QUhsOjB7t24FuFmt6x+RV9fZ
JmoLICE9hMBp8bT0xJjRKH11fc05x5MyPkk/VZJ0ItxqTUno3AqDECmFUdOiM0NYX23C0Dc/JWKJ
0oHjlzlfFKOV+KpHiowA92cAD9wbwnhwd4Zebjq5pJHh4OyYZFdHq5nyAHga7sn7iJc1avxIfjMI
RDxh+ZQHCd+wX/fQZ3cGye4uml457ZM2gMVSF26MdLrHKzYG7fBUEPp905o1BRW/3rlrq0Lwzrfs
5CHP4gIcbdDLpwjf1mNkx+MxRAd810a+cQjHJalIkSB60Kslv6iuG3ioSQ8GJYpMtdWtJeZo6tGi
YbNO/B+EqTEjBtYC6BEhDuPgn1lJnLfcHJLikqFUkTe9ImK13fMPw9yseoyrXtNCLRjHJYCpq7sA
Y42BVt9YgLR9PLlAR6M6QmLdEdw0RXX9tXei5F6kI/Ymmu3QRo2AcHGdHhNpmqNrXDmtpkMQ0bOK
nFqwfxcYKRW0CGdqHtuham7Z0HHwCz2Nr+vRT/dth7aeWJp0wgXaD9EmiCsjXmnEuazVpFvd1s2m
8RIASWn2sRsOA9cXf8zKJQdLW/lTnJ4k2vANJInxmShqezMiILnvu8Zd47LGkZOYwbapR3LPliSs
BgvQQ5Knz6JIFBZSeDOwa2rjiUtbmd40l42H85h0LX12YcTIcNoFYZPDwaGKNMjOBpdl44cef8Zz
uUtSVxXpwyM+1SFnO/aHx9HI26MTV8k56ZLsUubZRaum9vsAhOhipZVzLfuw3WK/MPeqAJS9Mga7
3hEIfQTjHXPkSxSNmySuz1BLecQa2XCmIo5nX1pZfW0Ws/bscFDBkqDN83cWK2wF3bDyL2k0lc8m
yTs71Tk/yKBLmDwQqdxttNkgF84Aj7YxIjfeq4jjWFY7WuWJKHipnNg6arimvBqr0S5u4E9Nvag5
X2EWkG3K+M4svzH+wZg1OmbiaWYv7q2kZACVZeEefESJ78J8MUct9ESTnQK7C7bVkqamQ+B5aDkD
HHWq2LXEPXTVDuAaZqeQKyaE7SbqY/uz2fjNlRb37DpLUluhEji9qrQPpt6Xu0w1Jq1YpBCp0y7h
XNWZUdzCayI1txqHZk0Tmb+6BMFhCmONVLn4okhe3JbYMQ8pmdTrNkojtE4NcF5ygNYOUAF660Dw
qEUDtXXgDnmznnyvDZRXcaq5m77XMgqddtrnlp96k9VxHCX0aZO5QVvtRmEM36dBPZaqJtoYsMCR
rEO8nO58R0KB/coZq7jvOUde4c/Sm81kTUm+GRxtuPNRAkZAB7ryWtLctS9TxupagcaCdZKNOhJW
u3ZM7FdmCwdFg7UBwMWEOsbxytk5vR/F+xisN+oPIsW+UvsQNIVhJVhNVnZH4oj8PNUQ5YqoBEvr
BMBhz0Ikn5wxRWJtprWX5D5GMiBIAFLd9BAV8ks39OXdEI7UUZXf3+QEzB+nmSG1W9vi5OO7WfvU
CaRTItWIiyz3olFQ0pFR9FRZpKw3RqpdR7H8BHpS7q1wmkfGvoSR5W566XT2MKdu7VMVKr5EX2bf
2crokYba+FR0JUM9NdjpAZ8FLL6WKmidWxbgLKcfr8YayxtrGyhTr9wzqaLWMfaTbxyN49uEYwgE
1kre5qrlWecNtR9zaZGzGVCU8ZzAoZFVQizviMtOptF97JaEkVP+l/ten+QaI0X2Fadl+bmsquoK
GYexFmVW7dOo0p5zYIiUsGm+5Ym2k70jtRlqRTMzjDB88VoPCsS0bRMwqVSwwdOtNg38D2slkprc
+iLBU1mW7Iz05POehzEkSS0pnsK2Tm7AodZ3aEYS6HlAQUNtIoYWgsPFjajNCFFt9mXZ/4gU7u51
XzVWsUP0ayBiT8qvsx0zeTAjDqh4Sch1w8hSbaiGn03+2QxoUCRWsS5uiGEsjv7yrtUrVJQGCq3L
2Et1xWjKuG16sDdY52y570P/BNxXVetiRqbKqSYk2jSGJEtqColjJgXgfQihDC+1iJ7dFLNQy2jj
NaShQWXvc1wdxjLwZKb790pv9YVwAdZypCY850pCMohKVNK4DK1jiR9v08zusIMic+h1QF4BNMBt
UKL0hvwtUEVxRG9fOkayy2my9/Kxhz1bEL05q9j62iS6fJ7pxRD+2rGPUe9zwZzG3taUrBsuwEuq
3KcyQGuDrMa9wy9WbsSAXYgo1xSeKHZBATllN1R1fAgUg7UgGMdpVSOyOmupFII62jSfdIxRt2Nv
97REyNNMC/vEkdZ81HDXPFtNk2/BV2dqM4LX4hRll1+yYJhugMGZWHm1jPm828yz6TFz7ICJJelX
0M9D82WaWOVUR26/FT8zRfO6UN/dLBhfeFn264gbe2563LTGzwxSc5jUPfwaNLBo+AvwifbAjim7
vlwbTjDgs+uT6ETLyA/OeM19r0noHH3Th6C09wabXQcl2jKfkEgNjwTP1UMIv4msa7g4sbDa6oxh
npn/02iJHnLHCvq5XPJUW4ZuZWYgU2lCeG7wV4fLJELxFPfSXemleqp5017gpmcv9EooOUpM5+om
aUU1QumTTkFk2dpikBAf+59nmDqkM3BFtiNnybBvUabQgWmtlTWPLq8GmzLpVMmIP5UlCOJLlTg1
WOfJ5/+ZmtAHC0xffF6M1bpd9wQkYz28mjs7mr286gkbChC9XVLkIdalHGrd+trlhkwu8zBM0COs
BY1iR3qbg95zNFbgTJxE/zBVKU3EMKoS9+xW3PC7STLtgYurZzH3hC/GGSGCm6525c/jMxu3P34H
XJKQfOf7gAseycdrgLa2M18WQaGTvUQu/sY7e9ZTmnrwmjhiJhZZZ7sZHRhu4jmY41Og5t6+MTSw
HOvMCKMEaPoEKgk8ragmjlA6zBs2Q6yfdnBwJgKB98jpbRz3Buf4OTZ9+PbQmGlp+jiFvW4yGhv9
o2zAxLSxJsdraTQc/BMmY/JUlWIEymykIbgmSDcF7YmywomKHd83spth1kp9W9iqoQuC2TE+IAOZ
spOjBVq90d3BVnsYgfwWDpzB+ATfMXfwy/d5s2BgOP7tEKvKdkdpSrMgAMgiDlOEoGadsKsB2FXm
lB2Zc/Jdle2q5DLkYxG/ahEZ9ge3p0I/lALww3budAsqED3mdnqdhVPPxcoOZsd6JamIsGFGsg3P
kxAhnRlCyLnwhlbzX9/trf7O1FPJubS1Zhrtlq+a6JyGBBCeMmHw2blNafuZzTiWN9RCmDe7WlS3
krnxM8nklklaKae1mjO8UY+bKOBozMopIVj5Sy2jW9Omitp+aezWOGMQ8WnWK7BA0T8MibtkXqe9
o/M/tmktD4s5KZORrCkKiqfM9jmNlH6QYaukxHxohI/nn1RH+EP2PMRH2YS22tZ+zCYl6nY2brtg
LoptRah6vqVMhnSsRgkBUgtQ/t/EBN2wrBoQKSQnyjjMjymp7p/92MZBtGqCwSS0mHPivLZ4NPa8
Agf3zAARPCZsCUNd8rlR1YoX/yxvQ7UQXoaoZl7hZxaHwYnk7yTpgAlUpITznSac6qLuRoKS037p
nCUBNxPVscg3RITPI+GM1rCAoeLc9wYsqCFOiJLaio1vrI6QXvlbygZmS81ngwFvBmd2joymsdJQ
8fQ9YHcr4gEFtc1trQ2sxff/l7sz240by7r0E7HA6XAAGn0RwZhDEZol+4aQZYvzfDg+/f/RmYW2
wm4J7ssG8qaynGaQPDzD3mt9S0+BKiyrzraqnV8LtVrShu6mI7ghC29tVkoYa23m6Ct4un1+6puq
ST2SKbCgduz2Ti2Zq7uJK9a3Zqwl5YvbaIrijbaVbChkx+Weo6Y+HtBxtETY1g600VTH93QbJoA/
PCZCMXl4hLv4VE1k+1BW0Jr8ajBz1xNNVvrric0+e9gcAfCRgxGWXQjrA+nP1I/jvZB6RHHXdOsn
Ore5D6/A4vYo00iXgC0SqF/NODFTD9lu9W1sRXeNxduxt6Ou1c13VMxmwqa04HW3Afwtj1wy/clO
yeV8LkpAT1f6FJTfDV71CzUismikOxTj2hpcp/DAb/gGHCtF91fzF8YUDYTB3qb5PDRknI7f/vk4
JQG48w+v3WqrYtQmkqrWm37a5h0RJ9DedQqDWVtMzV6PM9GvYVXn1lrWVBJpCpW5vkriJj4AdcqJ
vTcMAs5DoldGfN1E2p4N1S8qcgpyqO1sRVtJLTUsYs6VMtKcTgN+MlF/tAo7WsUMXHttE0kFto2s
BczyxMzvCPMp3+xG7cM3A9HzROVZJ8uFB2dS2akU3bD3NEWy7JkUGb75SK+Il0/qLKFwGhSpSbFr
Mri5a13veAWlbabJBg99QJRqrc+xM50kNiILkirdCInKYc+JnYyeBaDkPH6Lqe0ke5YBK7kSYKFQ
i+D1GOp1oWdU1hVRWjkJD+74WI0z+3TEOFbRiKiZP2mxM3sNUAa4y7qvgmXi2la2F1OsVmtpRsoI
974sdP8xguFbbVzYdYpGoZydNvN05vfn1KQmdnYRVxdrJ3YZEbqUkbEB8EA/KxSzaGUJcJAQ9qzM
wJ4ukqhI032TOYrt9aoTbyed2IOtFqZYqzluuA+mWcDU4wsuRy9wVMn3Ghc1CRFTU31Tu4hjNz5E
cCUaJbHnugKu4ZlJjFfmnzVCiUceMtE36FKgAmh3IrKK4IqHJIqbwhx9Shb8CfkIxklaQMnnGdOu
9ER76GrgK+sBYrdYjpwsDAQrJkqSjdK0/J2u7WBVNkMcQszAao74AqREvCNpPN2VXWjGmD4M2Xy3
cJxKr2PFY/ax0trajOzDHhKzdkwP1UbzBZu52q260ZmAftvkwehyGQ6txU6ZlwzraAyqWNnmtmRY
aKPPnljR2qK87k3aF1Q+ESVuVDQZ7lmh8km+TxG0ztdUOCIFnJ5Yr5QZqvHYKIigvPhnEiI7ItHd
Bux8p2tfJ0n73g7aajbuEY5rxorVHdM8UKfbmvin7t6i099SBmEkRTtfqUPzNc6tUUWPpbJIHoxp
GqsfrCdk43g8MngUC+rXk3IiUkErN32cqupWmM1cEFZa3RQAOHvoGT3WiaCyXpGfIXRxTFD1R6cW
GWh8pilt8hRAfhPx24NOtLOnuTQU+kNeFWPZLYRTwFkAI5d1K6tjpf8Ky0/0Hh6iuadOc8ClRRC5
onMXGmVz9sO1HebdHTkHXXnDYWKMNvRjhXO0IRGbKKr0DLyIn8VfknrUYoZo69RzDXugy7ElhcLR
TtSfMkIecl0a+4CmKcX2Oqbt8e8eSaitwa5rDCxz20QJctBFgqxU8hVn2XQKVMLstWhkBlCQ0Sly
6bCpLL/WQpcmtYC+S6+CWCmHOwf7ZOBFQcs4y52cvaEauwIYZGyX5VZR8P3j+BmSFrwNe5otYjBV
brvJVh5pNDXbvic8Z2nKOI+Pfic6GOeB1RHg0+lK8MO26X2+cGZV8udgDpSyFT2uXtVRczkH9gAR
bbnoyfJhD0DPMlQTFFw6UMmu6cPn3h0q/0WMPmPDp7zpvtFgGartKEMfctcYR54xESNKDTukFXEw
8sRIruAravCTARerdyNx88gD5we7NRrg+0fw2lV+8lGNlOspA6b3JOjzM9En6QzP0MLQalIQ8aZu
0j5k0/U9DCOLpLHCLxzo3GNFSxE4PyeqRiPrypmya6NyBZ8vINluAwcMWAYAC/Ihb0qftvShiCDI
f8vyth7ROQR9BNuNLlR7qEt0tdsayYs2N1mi6TjVUtdPJZVywjHstBvHRdFzPCP+RSnk+Azlo4qo
juSiv8oqIGu3HX4tc0siJXNzxQk9uYqJeJ32XYfFOViVYOjtYQkfrol2UeMX7nXs26Z9cibpQ1rr
2bFYFEVKbf7qJfmLB84MAA/Rlo7yCUJY5K4oAwP2xJdYqKRStz2gMLZ6QeZXXispvQDMrworSFcZ
mgqlPBszm8a9AiQcIY+bA9DqdjVx2egz0fiFKGc+vgudvb8poG645qWRESXbWFtdPWw64FbGnTRH
t3nKY7NMXgZwQsPGBcbNmSHlDT2TH83y85m45EIWNJvVEaxrfNc4AlAivZcFJQYF/NIQ5fGffds/
TVOjVJxrZS56vw1JOcmDlhg8X9TmERMGnRzn25iE4GsCV9S3bgJx9RDoMiP1i1kkuiZSMRLXn/zS
9/4YoWEIclSQHLjWNIAgl1J3rRg1Uxl0jYQFqPczAbj0d1XqUMgKaIvpq9DK8h9FEbY3nFuS0WPh
bsS2MgcZfZJAiibrVy3VHLmpCYEvkS4zh8vLiO88CgH3W1p/0H27k0s0srRj2YwZfBmkCJZfIquS
jN6Pn8BscflVBcRVbW7bUtlZY9X6aSD6ReKXT4Vi5STDH8i5F53XTnXlLoTFvLnMOMRW93RcYtiI
uUn3ke0M/54AYae7/fhnzCPi/c/gPQiN4eIiZeDw9H7EGGNJm5Nz40EHtcSpt4WwwpmJ02M4/KOc
JxQcr/ofJGPvRY28cgOghUuwo4Esi7PWxeCEIph3DeGpB3WIdWVfGZ3V7tAvD9Oigl9UfOJmQoX3
7s5Iy52/ASARvFhmUMTlv0rkiEqynMDUf2ZjsfLgpZofoRZaxoEEACV7QL5kTrtRFkzHHz/U3y7N
t29jqecmdX6GOT+JX96tgq/NQOlc7S1FI6vNsbLe06njW+cimniu/2zRqqDlSP/xlS+fMUsy+xLu
HBMgrolLnbuijgGtlrzcY2xmjwu2gS/9H61baNFb/eeV/pV4lJx4/rn0N/z/HRVv8cb/706JVTCW
8ldh6fzH//VJWP+ZB6Smcgxn8kON+F9ZqW7+h9gPho1pEBGlqYJX+19VqfYfXiozk4GJgpVF8B/9
qyrVtf/MdgvmEmwS4EO40v/+X+++yObif/8q6ny/gNlYujBhALCBPUPAKQW/9+PWQY6o1SaRyD1U
K2cwtlmR7ksSmuKqpMrQoA68/+XB/GFOeD/9/HtFTlogcEzsZNaFz6rMIE3Vk83Zy3YOhlpsMv8z
l/9PuMT/meL+ew28XCoQHBcn4Pu7svQJlh3ovGXpxTvybFLE3W/+PtpGi/Ow+MGdLlrrtV7soTzu
Pr69C7fcz2uzH7B5Z3DNmWdne9MvM8GYYg+oc4Amfv0aNmf4ZgjUykNpsQ8MwIeoJxi/y2x8+9vr
4oBllAkV0QTum8tpPWpbdEsq182RoSSQy5RaOxU0vSxjJYyAvLbyhmgppqavH195HiLvHraDz1ej
P8s8xOu8fNiSsKFgHMnjK+i7osWhAmgQvZN23X1hGL1na75YfnzJ30YtlySSXecRM92zir1/xlEH
GCZouWRTjt+aYej2duwAcGyV6061H2qXTkSTxX+ZBq8zYgkoxrs6S8A1Vpr3l1WHrrI5X5MtMNEU
JEJR/5b4bEz9IdmBRcectqfLprx+fLO/fTA/r+rOYCgYS7+92EqjnZyMKLAwA5PJ2WoyfRpTJxvW
H1/n/aaIgct1aO2yhBhsDmDfvL879s+Alao8XvpgxJFWrAckuIWaH3ryPj++1Ps1a74UgCo2rEi3
UV9hW768VEdXAQbJktM+EsHToDPZTJ9c5PfnNl8Etxlnd04Ll8Z/Woop2UBKvERwsY4gsS0bpGd/
tfr+eyes+fAFqAKKy4eWDQBC2252oISFvyZxuCTBqXwxYjX0/v6ZmXRNHQ0rrkkWyPtnho421vnG
GQYhnQMAQ4QuLPn4PrmhPz01Es1ZqmY4kJgXnl+nL5toUw4UlPoDPby3RX1Hp+aTS1wwn/55aCZf
EQq2maNz+dCUHraNOvBmugYxROIb+nXqV8UWqB6n/MwL8t5NvFFrO89Q3GRbc8pa6nlLjlndIU4Y
JMmKg4+S/q8fMQJ9BoyOpQCvxcX3nZHoGQBoipcThAQdpAViS8L96k8G5u/LE6cgFnDWXXbfFtiI
989Y0oilnofp1xj6b7Vrk04g43siQQSmQqGsdLX44dqF9UWAW12E+BnqhV61zT5Cdn+sAo7gJlE7
u4rUgtZujTfZGgS0pYTKTmqrfv/4qfw+v2PWNBy2lzq0YD7X97/WsgPIKyYMz2m8S4fvtn9Kl/oN
UWQfX+bCxvFzVGC7ERxhNeR8fE/vr6PRPHATILdL0Vl7JAvkiFfZcHIKP1aWed3QAaFpbNsIy8iF
oFgFJDMhkqFWgmAzKgkwWzWtPpkUf19p2LNBJ5t3Y3PM9sWryspGV8cW32ehUGupx+B6cLuXRBIb
sZMgMre0zZRPVjfBjb5fUOdDMqVVA98Qj/3iQZDHmzPdI9EgEnpV9E5K9CMRqYXcf/zE//Cps6Yw
m0DM0mk5XMwoQ1Q2k6pWyZwMSVQRcs1+DY3Cv/27y1hsgvj79XnlBK53uSGKNUXX2mxmwKIpO7sh
IKS215tPbuZy9bq8ynyzv2y7JkjoRobDAlgy3iRYpvYyLSbrQNW3WiEzbz8ZGJcv6fJ68///y/VC
1Y2CruOuRH0F6XmqHrXPHtwfL2HwzdFchUF0CQCzCrWlfcsl3PRo5fQTnGhRmJ/h4H6CDX4dbtwJ
jnqLzw4SH9WsiyGOAaFN4lzluxNBf2wMxdqQpz186eywO6lq3bw0TaOuowl9XjZcN5DjYRC2ODk/
HieX88zP3wFEw54/N+O32x3SUcsbZyTDpQk3XS7mbHiMDKGKP0qndRC7xSdj5ucI/+3W2YgwGbuq
/hszyxHIquEqI46yWwTf9NJvgNXmqOfIxZxoOd/hkEbAmPgkvKGOIURUX5OlcZ1ohAip8WnKq61h
31Dwqu5l5X9S3PvDAOBwD1yE6VUTMP7fjzEEdJyN5hxF1NbNq+IYuKHchqXQ9zF7ffz0P7vW/H39
Mp4rJMlCJ2KdFA5AXqrx3RpdMtKKT25pnrt+e+K/3NLFnKNSFwn7iZ17H7iz7aLck06x7C0CjNwI
EUioL2TRvth1kXof3+DlbPdzeP08ObNXY+9+ceUpSqRQDOJjBboilKZWcqh157M59fevidULxIHG
YWi+zUt0GGuwKpE4s63JQpzxNFpGjn2Y49Ulrcl1HQcPRR9sXT/f41bZEN7yycT02wGUrTtVIIty
K/BAhCkXM2GgZPUwOajrhyD4bkvzlBopwnuVpkAWnhE23KuwhRtEbnrt7z5+yL+NootrX4xYWXSu
mmDGWdbGKz2eBVmvi8FxPhmrmn45ii4uczFYtbIvsK6E9bLqx5WNIhHz14ukxLKAFLK3MhBd3Uht
ud2htYDWjW/W05pu8/HN/jZhzb8CEBySdPg/4vKAkdhVo0YNr1omuEjDbh8p5J5q8Z2RzsE5BAz8
/fXmecBhF0YF+bLG6Nj+mNBJIjfMIt7ctDcDxFCLMQXfCNneJ1f740O2obEJhjOOaPfCkR4qXdc0
Ae+y6t1tWEb7UHQ3jUtsjlndaLF7VVqAJbXJPpaRj+gfC/1irD+boy83YPNotk0VoRQOa4zPF6tT
ggK87SV0tSnMzfYejAZz1KQ09llJKrN+zA3U7nepaRTVmh58KW4/fuiXI9qmdi3mp87VXXZLF9eX
YTcatMDqZZ6daU65DZEYofjkWc/j9ddZcb4IrxQuKzPGXNJ4P/kiyyGMK5oPOdEuQ10u1JXbGQsb
ufDHd/OnC7m8UN4o+ECQae8vVKa6menzEoIcCMetv4nzpD4l+K9uI/8zUOEfLjbbuHh7+Ofn/tj7
i8WDAhk6hcBiduqaGtjSNtZNMYvujE+e32+zLg9Q8EVQBOcRMu1dPEDVjonsnA2P3bN7zv21VT/4
s/inJX7ikA7R2hE7Sys+eZq/LSkUSeghsZhQ6uODuzgZIdCE4yY5lyBuOfIFws+3wr+srs2FGDYn
Qsx9KkrFF+OviKMMAf5s5RzSL2LOUCzDa+Tot5ZaPEt//H+5pV8up79/Zz06vCkMsPMAIW5phpHC
1bV3fzcIL2/p4rENDvnzjjYxLuxWLKy+xj5qrzqfmZr14pMb+sMgpM/HMGQjTc35chBGuJUCWCaI
CJoQNVRTqU+DT9pTnqSF5xex8skKeDkmGImc6imlW7SE5zL9+wcYYmoCEMynDM4/XjgEkC5a8zOk
wJ8vAs5S57iMjvjiyxIq7aw+6klV0wpiz6tEeChlx0++qj88OhchHCRDnt+8L39/Ky3vqOkNHl3u
nLPuNu+/m+FtnT5+PBp+Tm4Xkx+XASNFr8OlE3GxZ1AhKiVlPECFTqEZx8kjoXEvqS3ZFaZ7I46v
2TKuDTWdzVakwNbONomto263yECdB33OTyBzYSSvyb22Max88vM4BnCfv/5ABJQs7/QUGbhU9C9/
oC8UmNJZqCxqq1KXAz5LzROtptRvpNuPKfnXiqN4jUX68gpoQnFXUNYi/MFqUZ6DVyzBuKRNLGD/
OoRRO4HfEokcoFs6IdbKob2PXUx2sBzFdKdPhJykvaYQJq7aSI7UKfnaNACSPEuaxbmHDIT2CWAE
DjsUqFy+cdptUlf1NUD5DEKZE+lnX+3q5MHVpgALqNZOx35wb+04dlaNrdgPKNuzGyKxeucYoTB0
tlbXkfkBxtYOt03fFDe1WuDS0BqL5NWpGx7VXkd9OU3OeDbVLNsNliFWuB38t4hd+3OQBuWVXmj2
KbYFOVZwQrZmkrwJ0UzmrknmyMSy0wiGCcIpqEC1WTATa1OdM42CALmYTplrCb5Ir4imNKjyQOB7
SdGjrwlk0fc5rSySOYWK5gUtTveslq4uF42fH33dChxkUuVU7yFOGQjiYzz+Mjz0woc6pCXdOoUR
Sg2ttp6IIp/qrRg19ahquXnjAoxDnDlhuyrkqYpyuQM42OgeQZzrpoXVXKGm3Wl4Uwn5KnC79MRz
bhX0OP23RqDUXsq2wLnfmtLLjMg+153Ur6WflO0qw2e9bnmlnjZiR70LyGl8EHJoeurdUSk8XF8u
achODroxKYkqrfSMB5etJBEqEcnn1bAwMFxf99m4780YKwzSzspRqw2iT/vZKtLmrValgXmxvtKa
QF/a5YTqc6yuIYIRt+5Qw0Rv8UZLmvJBmGTJQg1zhegRKFpi3OsqUM4pNa3vZTaG8dLKgwXaodRT
sHuv7MkugXNDeTlVmZ5ca7ai3vC+5HmIIlW7cqvpG4B3OEW8tGARBegjF2ZO2nHCcd1w8zeDbGaO
ys51MRetC6RgQYx1uy+w4+WVaj4lzfTNNiLrS5wa+VFrekLJ8/kHRkm56wqrxEBl4261AmWnl/pb
aZi1WCZ9iFw8iVZlMCxa28XemDzEQ4CbvCyQVSoj7SDz1g9/0JZHzaTicHweRHEeC94xK5u2qEbj
fjJq1FvTWO7tkoRc/pAyh0v1+3o+TSgTYK+SPyr8stXP2AtGSh8kAU1tWKxgpWtrcB1ni230srFG
bdsTlbtIe7Yc1WpK1fvUqLoGFA6tSGT71NS7jhz7IfoKNhjAk8jwivrVq6HWMdL2tLxCOzPtOZcl
55Qv7Hs/YOxdGlZo7v3665TGB6r+GthUmQfus42Ppvezcyqnh0w8l/6qb7X+oWB45De6Ew7Fyunb
fJ2nUbsNG5KS+TDz5K5X6AYvVK3S71r1DfF56qlO61mhi/U7/DLp+kugMMyQhYKNUCAy8OrlfUIh
8dCg3H8gNzrytApSDQ04gp0kc1tF6DYu2WrdKpb+itbNWkdV4+7AvmhEow7ZAqXjVV2aqyAlDBnW
BOHZ4ofdRYcmFXvEYut+LFeTbPiAEnMVOhb67S4VOOJVTNpLQ8Mf4sjiMehSonR0TV9oIyHOfVyv
oqzJKJM5/Pf9BIY13JoO5urJ3YXAfk3V/SpafY2x1ZPsMFLCEjvyQbu4fRrsxMPzzOVgqmmp/N4C
cSiogGwbzVqRC7yyhnZbtltoZAt4uQg+CX/tfI+VYNEVRY8YsbSMp6rXBi/Pm2fmMc+1UrXbo8zY
U0lDp69Ob1i9gICUxKOk9qMsh+4UW0wLgSXiBVTooVwTRal901Rs5R05iQrjYm/W5nSlJoZVrSMY
gSRVTlRluqBtXhtkjE5AxLKaplt8ptgapJ9V59KU/go3k1avrNy5MwLedEOi5jlukfDh2J4mbBd+
dTskcuJ9A+AjaURXr3Utne3BZvJtAs2260b/u9NoMUrsznok7j7dTkZ4ZZLnK0PlMRfmc4xzu3Ti
kYxo55o0jmFlN8YW10Z1PVuUbyvFNhZAd5hec6WPlqi8KsZT0LraTlRane3xdpk3WD6rhTbMYYAh
cYqL0WZ9mFL/SeaFvvSdNkbYl4ON2PtUTTZuF2z8gc/bn5T2zczKVl3FYzSG97nMx2sD2f8GP5hy
DKwUwtzUZDbxfkmI3wCvA/EHGX4lU9/zyQVHxynwmRP5UpL/CksPyKt0ssWkaa9NOzyp3UAGe9AZ
5qrtev/VtZFXYhlRpw2xW9epkZWUA7PE65PyFGHq33Bm9pRhAOyo4Tge9xzDQCKUK5nnHO4ykzS+
EMVVM2wj5KiEq9S+oIXROtB92Hw8xXjxYTGleW3eNoFh/Kg1Ut2ssm9XHJBXam1dGWp4Rf11g693
NcE/xJjqV6eoO+Ha37YlEQNxGpI5l5o1KBmKuvoitqrbesRHn4JNFQvViAix7J342QnCEW16OIwa
LqEqYAcwzHFU7kA8WMcnKvxKr3e12OEOrEFmJGIP4QKKgprr1ZIwuNQ9DIGY0B1V7BRErJIm2CCj
xbVMlivpSYswnLZhH0z3TtcW3CAU3Yep7jsK2jVXWzbYPVZuYE9bP2htj73Pa6Aa+StGqa5ZQlt8
ZqZ6oZFW0qKQZuO5gzveBJBUtpOVVadUQSvsNb46RMvGH42TAogFJS2+B3KP3KRPvXrE9DzEMBUB
9PgJNSmlQHY+kkSNr+lBSeqiX2RdPGxTFy91QZUyWQyqqKOtXtkI+uvADU4x3rWvVV32G5LcJxx5
gRhwYjZO36AFyLXW6yK3EsiViyc3H9BZW8+NXVoe1l1C9wh4OUpd2YmyuhscQg8jW8hNak7VukQ1
ZvP0+n4lwcefMisbr0M4l4tIdZ+MWFZXpU1SaV70oYewNNvYJWxg/lRwhhRRREubmVqB3IgC3M8A
YRZTuVbz7KERMa3UioBvj3jl+EqCDVvEQRA8BzBk2pUP00ku8OKWMkcrq4vpizmOp3xoMCpYAQH0
DiBeI0Dp7nDCvZa9I48+8XOvGZGFKPvZg1OPHm5809/YXXHQhKxuizCIvJFKoCdDM9lmWEeP+RzS
F6qGRh8jIMI2+1LH7a7P0zpcVclN5jv3eZk3Z9e3nzJlhufnBuF2aPqJvhSoaeh8KCYAzedg4qkc
gLfhHmJ9WDKn+acmMe0tzr6zm4V3DsYHLxtb9ofA01WAFDi3DY097gI/IPmH7IGVBaDu27jS0wX5
nureHIv64Ohh85yOxF2m2o3hD0/KaGwwTstgm6ZMOeRPCiPnzFXmgfWSoBgl+bKG7oD6XYuvjYjF
RvqgPczuGvgG3P9YKL4LICqvv/VhXj1J36lvSza+56rJOeM0U3nfTuUBeFFWe0Vf3kaR23mYSjZG
Im2vKMrkbQrVDXaM4bks7Sxd2BGdILAwj6EAjwOJ/8Vuox/o7odjqA9BucJf4u9ru73CMN5vNLh8
myLXKcIk0aOBb88DZpZ5/UCSvd+l+Jr79BCIQpyDNNY3QiTtwuzYjjdjhJRfPcp69nZpLGycO++q
Kay8OBrAHyklyfdF9GLV4dLqSvsNSDOVSFkG56x19laUrErHWlPdWFoIZUwApxtIKfYqrYzi2GtG
vu0KnLmWQ866pTk567BTY/WasT4904CnlNP8PS4hm10TXwYFT6+u7NRKaUcnVbwQQyY3bkKBpC8h
6y91dCXdARMETPYBTrQ1WIS3a/JtiAu6SeqIdR/4jJptEkOOJDNzKHltAxusl+j1JZjT/mvtsxMS
UfDN0geyffyAMK6wuXXd4mtejeGqU4Mpg8Vdg1kbVaz7ZL0ku7rV2qsKq+AilHI4u3UeeI4oh2Id
u9awsFrQ2l6UqOBGE5oRC9cPu1WpWWsUzsBUI+ZTewC5shwmP3/TjVDZkUEPKyGusKHbgR3KVWww
q2YulDnIUMVKTzIVvYmMV1rUfMtHzurSj56ISu+IXGVHNUYVk3iCCWGd1i1sDjtIPLqknPXgWz3m
JpRzs1BOBMS/FfBabmJL5tgPIIqco4hlciuZRsNl1PbsQ7V/MKk/kal8OPnL1Lsuklfb8IND9xOy
imFkJq7mP/GryUxidf1Z/8UZE0ArEBsYJJEvMzJ/+7Ymfsqu8speuKyZ8irJpE2r3R9c6bllwm/D
p5FYtzWlYQOz24RFLRpVF+cRIKTDYOd1dm1qFomkChnW/ZZCKqmLdSwVsmMtbYWP1hifono2UwSi
5wfEitssaA7jncaYsEhkTl50YKmG/6QXWRdtVDPsqw2u67heGK1dvlSWXweLOIFvsjRxuD6MYKbS
VT+M4wPNw8TYVMCIfwR60mGAMu3y2MVGeG03qbxzraD90urCz1fBNIbDsYy7fs+f1JSvGJaDDGx+
7TyG2dSNy7FIB+NbFJXuNceOglm5jA3jzIbE7h/DloApHzozaA9sas5jpwS5fw6hVjmQcAc7OsYt
nIxTYYyq8JieSqakrFywJMljWYTadqj7237OxFTyCpydWf+oZTIsQ5FL7N0ZB60Fwpra2BPDW7lP
sBTa9kCvK82XSmm4myQR7iZiPya3wxRJjwphDtlJBLAb7Qk0iJ64p9GU/RUCn5dei2G3adLzc5AI
EBZzEJbMbMlrXwf1Q6T14bGsSVILaPsyDbY44ERBgMpD1BEj34Gav1fcuyiq95jZOIjHzCrTsrR8
ylH9moUP+9mpIAY6Nn9EQXVXx+C899Ry9CNH82DPatp5cA+inrho9Ubgg/AG6IEDgBbDzrbh5GGa
CaKeA5vSaJ4f6jVLcKt6DRS6oz9OTrXOpbbCUjXlHg/6lEb+wYgEpha8PvWTaX8F4QGwWYvWvjEW
pyCqjfSmrnXL38akArfLaWLcnWSID6/MhWdP11yweO51rVxD+fuKORFb5KRx1Lqa/KfawS6Fm2k4
jNjvvDAWlHjjulqHsfmNgoey7LvRjChq58cSd3VYqfJKcqqDE1XOsc5WDxxJgwoKGE+S4xGpm26Y
1B94FqEiRAITzJICZn2fchYQCR/eSLe7qw8U6KC36Vr1CMzjoTxQEayPdlukrJYlf3sNI5vzNt66
o27IMlWXBWEQQaauEl07WVUc5EznFjhRPEehtib31T9HljUudCKBPE7sMfSMeBkq33QrJCh1kAsL
OKXKJJtPUJ7ISAfhssDOs+q7HJPomJbLqIuWas/ukCcEm5sMcvQPO+FOVbqKaitT6NlHWPWTIKoo
U1rhzahmhrI26yKUV5lQ9qGuf3WncXiFVZ14ha6UySLoDYdculxyuLFz6yVPiNrb5gVFmZpmX350
kkjWa2VIw5XON+d1Lsl+MN/G5oQt1aegY/ioCXGL8egJK1+RLW3e4/k+JG0QOgs7L78Mibqza79n
C2e2Q78qAkb8SRk1rHxteF+hYCUkxjZ/NKaxoZz7JCtOYdssk6FNyQqwi40W4qTNsK+ctXmV8J3c
sycNbiXWMfjqwFB84Fw7HVIZoB3VOGN8bup1qgQVITRV1g33pgVzldIXAHbYnr3X2M1KDeT9YOWl
9a3VVP8YJw55eRP+T4OVmRw2oRsmMe/Md5je7dxXdq1Q5jA2bV2E9Z7M4VNXj3Plzd23SlmeWpU4
Tjwt3tg6TeIJOYFI8VpFaJgdi96gC5MpIjlSOp+kJwOFITXl4qqs6pZeZle+aH4fDxjYkLjZeaZT
T0iQ81JMGBSck+lw7vKEWdGJJs5hdvGWplhdb3Kq63fkfnMM1ZqpIYU+VZ4K+I/HQSH0+Jzk6sgu
Tw7+rnUqDKqLWm8rZWH7dYtBTTTq0UC/iVfPL5qc3QKcDjsNJi/p2OCuE6oXxcKdEuK9ErffTaEV
PhWhEROiHuqQ2p0krfRVYOlJfx79Logh2432uNfK4J7tE0hCF9ojSe3DYL6pyZj1qybhfNjhQSRQ
Myh3LvbKV7yA/X3Dov89Be2hbDpHyW6gw0g2pp2veUmZwHPVG7KlmGoyFPkTergwSDeuGIPXpJfq
wdXiYOvDtQAjlMjCgAaNmm9HZ0RbjbCJhbOOGxtq2ZridZmJ21LaeKDYNE3wvyqyu0pOo19w45mc
vBRzaMDaa43NHL9QW0yejrYO/Ym/AlFIApJ1M1k+kpmwLCkMCAxVcORt84Gi+LXRTPk2ocl3GNVG
nIeMg5HWGorHGgplIZBpeh93jCzqEiQcLDO1c2YoVRaLlV6NlOG3Q6qWPaZIEpUmEEF9jwJQUU0/
zRbdAJF0xoik4/bjSv8f2h0/VZkEv5loP+2Lfremm1MYFjRVGll7EeWvkTnccu/94fbjC80toF/7
CYxzhI6OResG9BGNj/d9FX2opGt29L9oK0jCXfRymWnxUxJaTxxae49Ot0QEaf5tu/LndQVmFNpS
YKouc/pC3CYQeGlNwRZLNypW5FM2FuUnoqpLVcR8FYGakMavjcfs8jEGEspYmPIYQ6z+5BH8D3Nn
shy5kW7pVynrPWSYHVj0XSAQEZyTZDKZwwbGnDDPcExP3x8oVRcDjI5o6fair1nJqq6k9ADgcLj/
/znf2YS5Xu9m4eyK3O4vO1zk/6RP5SBMpUcqFrPq4f2MurytJW82Z0QNX3NBWa2fquKyQaazMRAa
nZkoS3ft8PmR1vOadqihmKf9djgedCOj1CtOHE6b7N1w2mSOA4fMZb84XQxTt5ui5jsAoi+np837
+Wkil3bYwRC2gixj1fSLeUPrVDT0z6t8z9P1xy7aWK39GHTn0m+PDmViLDVpnLrkFB9e4VhAle+X
00RO6QaEgYrgRGvYCp+ZK+/fBHQVSEOZjK6l8fQOxykoSbtthRzBINGCVorfyYoe0LwdoB+AI1i+
YmcmyzuZseDlNsxX0Q5gbnq1h2M6g200hHs0GClMOJqjtu8iDQh0jOe4Vj8BTfnalu1FSO2xVtlT
ppysje4xSeg3nH6g767etFErLI4wHBD2OzFGr2jtBKyn2VgxV2s8lIO6oZzvGQ1bqeyiOOeaeTdv
l/EsGrn4SF6TvA6v3KIWrTalTmVvm91313gwfeR+n7v96ct6twAwzNIAXwTuwC3F6nUsbDb5RGmg
WBBKAYqnFhuUS4/VgtgryNdy9N7/742oH16YWxhOrlNo39jZzybDVkBSuGpQKFS6XZKfFZscGpnR
I/ERRPeBJpdFnBb8agahVaq70EHIUpXySrODO6PN/Yp9JEeYMoSQ4UJYU3YRDKrX6/x/7b3c/yrv
XvJf7dqguYzzowR3FYdRh0nwr3H9l+7l4H9siT/ppgf5q5kef7Uy6/7tJ1z+yf/bv/mvX69/ytNU
/fqf/+NHKTne8aeFcVkc2CRZeU64Kn/Il59ls/4X/srrENYfKJZpiiwWysXPzGP/K6/D1f9QUZrj
s/5PzNRfzkqMlQ6uoEUIapoYL5m9fxkrFesP/EKLX5nvPwbiv2OrXIka+AgJsZibcG3pLDFodw6n
pEJyTZTqswJkttwBmX8yOjIa8t/0TS6y0b0si73MXoriORM3joA3bzdeN5aXNVursdb3HEa3sEwv
39y++z+/UW/dnofr+vKrXBYbA9M3hk/EdKuZm5VjANoM/iZZ9xXo83Q5eXfuto0MCfjJVf6csAdu
07fjvRrp//OpZECHt0Eshjm2OSR+rdaCAIhgT8nX3sZzRiZIbRdWfgcfDFVBH6UgR0KauVhXCkW0
G1uVSeSFwEQ+0nia4aAEbV94I0TvOzkDy6UXFai0LySQNPpwrfKg1VH3uU5pHm2LNHFSb3H1VF49
mvqXClDNEsEazZ+jpLO+KVKMtI7caar83nGG5CPfn1nb5hS9G48qJie75UpoamayBZWomFa0twe1
ybwK4KRzBf6Np0nKVwqVZda7xwA/CnigKZt31aj11j6enXCv2FNi+ZkiMxMZQiR3UR6qoDIrw76q
S6hP+7i26OqMskg+hygEUOKaEdXVAogJUpF+kF9J+CB7K2nriAN10lOA1AgO9aNK2CVFRBMeS2GN
buLZHIC6DSKnGv+jls/qJunLotvB7LEthOPT/MMJasiUbtDW7lUaVhbnatrUwAgN0GV+EQ7Th9Zw
IM3aOrUjzzSSCp6ZQma714Pu7LYhbNmAuAyFeHWpKLCYVDWzPsmZuIvNCJbkGUBoYW4GejfdRagS
KIWOgwbP6dl7+P16nUyOi00ZmZCBX0Hwvr+VqBPUHWcjbYetGRvwxNXMvQP8S/xaqUCW2ATZWF12
CikqXpZJNtWQk7pzmqjDb/byG9Aysu1TlxWC3ftq79fC9V7o6Nq2bETNzi/uaBzOvaMnV7NAU0YZ
ZgDJT4sQ4caIsq/dnb4Jq/0LlXIgA3h1SLJC4W1q693n3E4Kx9dU3SIAM54kp9T7JGoHDt95cyN7
OOMuCZa7QIspTdHeuYErSp06yIsNaP/QBwMpzmikDuVoizQRkSfeVGs5WmhI3w4fjKBmRVkWTG6k
Bdmtazbyg2shwTx95UdHWVL9VFcHxLRmrYRjqCeJjDVfN8bieoqLbJsFs7E9PcpKPr9czLLn5SFj
E0D0vBZ11omKhIuQC78qU+fe7R3rERuO+UszqWmgq79zJ/cLS7PpA0CGzlqn0ZlVejXH3v2C1e6b
1qA6J2Oq0aDRfguzqGD7d1CBY6j5NrupIQwm/PlTcSaCbPV+vRt39c2C+10CsM5hAUVyuJppSl4l
tfmtjuolgaWqK7hq4fRzKuyYlHm1nO5P3/rV1+l1fGA6KkIHDuK86IfTiOD4pKJgq/pM6nAXYH4h
wMaS92JssysxGfb30+OtVMN/PmpsriB0EIsgeVkdP+JSIb6DtCBfd5t0i8qPNrJa6Z+izFY3Ourr
S0oN7kNfKf3drFnjLwDQ4qOVhRQvT/+U93PbICUM5whWLLY06wjrUmVxBlZJFRqUm8c7pj+a5FI9
nB7lcGf+er28oToyc24v9IhlArzx+AxOqRklKjw/MdXkqSNe7rJIR/FkRXSzAUGYfC6jLDgT6Pr+
2rDUEgSOjNSk7rBOfpaKO6UZIirfqmgBJJFMtzNiwzNr0DI53+w0mDyv0kzeXNTY7AtXW5uyDC0Q
9sDTTNFGO4xq9b6ko3pDZSX7evo2vp+n2OU4mS4fIgoB6wPO7ETssdBsU6jph1s64OWzMlIvSivF
3Jbwws9gbY5dGmIQzHm8HPQvVo+N1phVFIBNfYg59d7qlYxd5UAJEeLfmaG01bWxLLPoYfhAErVs
rNcxhHTNmorkcpRPdQsMNAQjLT2rssrvhFzWYP2pdjae5tR97w+JOVzoalsWJC/QBLvJBbivbYfO
534Iu0Bu06pTzdsxFiRghoPCN/n0k1jdGX4tO2t7KaaRAEdU1mpHIMPOxCmW6Ns4C0affm7po/0c
d8hHziELXulMbybYn2MBcMKTy46evxy+PNosZ1mkk76VdHK/DTM8DcR3VgtUSLoUDScCA5AVRpmx
pzVuwDcJHfNKE8kwAfo10We0XZqOPnhV94W4itTZETSBKoyAWfOpbTPqYnbZ6uDxBA1DL9BAiVz+
7fvFtokCCCUA3GELiubtApCm7qhxBje22mQ4N+itHaKEmula9Kl8PD3Uaq1ZbherGXv7JfQO1tVq
bS3qqE0bm8+zSXllP2vm/ED3qWVjmTTtVivU4MmqE3lmhVuihd8uA6/DgmFYPtz4WdmIHV4hqQwq
UzE3UIzFLeqOmiSntGmUndYE5byFsEpKqhDmeEnvEyFll9Pz2iRB1I1earSFfdFRZBeeEcw2jcdk
LvdSxvEeACJazR77U3GlDXBUUD1lothjraZ0RTgVLu1US5zBP30bV4vn6/VQRMXwxfppiOWM+/aJ
FU43tLTetS381u7WRd7lixFS5OlRlhVkNbf5oxcTOCUbFrTVrjao8iGv0CRtM7r/N3Yv7Z+ljaaQ
ABknujLQFe5Sa5hvCmm6TwA00zOfiCPjL1R3DdcvZSPoIIdXmfPRbcsEsH9JG7FpjOtKN68iUd/V
NtU3aWLjccSzaVQ/Tl/3+9WOsym8HAMuHRUdd/U+1IWix8WAwTivEPKgC28vCV4ZkLLU8bZThPjb
95nCGE4oagw4XFx3NTtzs7bdUCnB9I6yuXFLjJlmHhWXKcfo3DPjyKBlpNPVdCE1itikU3r6gtdb
HuYTR3/eDZQKC7fwNanyzRYgiGOEJqLmiqMh+ChE7jSbiZo12ZFuRzAOWt2eKgRsPGShKajujVrG
0vVsoy8+1TFN9TNL+PsJTu1GMOWoAnBzjNXHrYnYhSsNAkv+LlKuGsH47GRnBlkFcKKc1BgABwfy
aaxU1juqiaV0bVG56lZNkwB5HLLbH1UbIdl1ggLod87iTgqIZnF27HDowfQHxbIfIN7+tscq+yo0
t0R4JYG7eIQNuBznVdFeRy4hTjsjiUEva3ap5RszmrPPbZrO+UVILCBRQ/Awybxqu+nXmWd5eOte
Lwr9JE8RqwVr3doa5oZBWRWxqSOSznco/9nHJuQuA1uAhTvOo4qONVO+xdMoEAf2tdx3ZYKESpvj
kViICrUTwScPpqOkn07/tMPvMr8MFBW1X1tdfhx0qNV64io86ylthO+IuPYBOqOd1qngPDihZj3/
zbGo5atk4grKbIJN0uqdknKoW/T3xAzwYfYbRDVAQWdUVEIdz7w97y5rOSvgh+IMLqj+vn583rw8
bmQCWafJ7VNOMm7ScRBbCjf93hKZOHMWWh3zuYXLWBQwQbxBfxP2snS9GSszAEGTh+0gsazuSE1S
WY8kgeO5Jn64BvUux6CEVPaz3BE+qF9FNrgrt05VulBJtatBw585Hr6/enbvfNP5sC6HpjU0U++a
wqAlzNUrJslSWkd+oD3Yl1BR+r99ow+HWi0KwmxUvSDW3Iey3eBskcUGPRXrZAef/PT0OdynLPd5
wbuwLHDSd0wQnYf3WXeS3A2kY5M5r/bQw5rpuRSh8jiTC/DQtyH996wwznzvtHev7jIqH1xmLqgA
vj6Ho5LzN0XuIluewkF8TNUEncJoJiTStfpFuMRVVqJEqBbBOLKJA7lhSS/vI0BAP3utIYm+B/f8
CFZW//sPmVMNMJClSmxqr164N9NuLvoEhwi608Gh1Y9UG9FUIwdSZQJ1e/rOH5lPVOK58XT/EPCt
j/sDEU7mkNsCzHmpXkBesm+B4aR3aimyT6eHOnK7GWop9y+fmXeQXDJp6pI3m6Fam6y+jFhd/EDn
lofDus3rVFra3u6y39UZZ/kVb+6drVi4W4xA+NEoSG/TE836arRhcY3IxJo9QlzkB7vE6QX0/axN
cVnm/rOF+3NweFrcTBCkdH9Xg7dhOptRiH5+tg15RSFd7tAqmR/sPKh83IvuPoRq90xVI9vloiYK
ChjwSygG0K+nb/bhZu6vX7I0NTmUUUxbtz6wigSVOxaCMvWU3bZzkP5o7Xq8y0cSwgw0OeTa6dUn
MajyqWplcYbte+SFhlbAO8Wa//rFP3wKUKzVpEsVtMqWMl7nimo8j6YMiPrtntj4yx3q5ujLP7hk
a2Hn0ZnHZbz6BtlA4hVnzAW2xmwmVECnZMfZ9xKQtvKdz+t0TZJJ/jy007hPcnt8Oj38sTeJyhFI
RE5by/Q7vGSZamnijrXwA0dDK+gY8n7M0+C203X58/RQKyrEX0/3zVirpVmtUMiQgit8Ao4bjxO4
dVUmrbEPFVlfT3bUXIhUGBTj5/7BEkNwR/5E+rUwSvtWkpPyD9YQyiK826rDgdZYbTQmk3DlGPe4
j99x8DsCBHixy99shsb/5kirRzwjt0UnyEg4XqZNQJ1tW2jEf2W9Wvtn7vHRd/nNVemHzzNTNVT5
WSt84iqGD5hcoHdOuf4hQvpZobXcOkRjbrJaBMR2xkZ/2wxkgWT2uWPh0Xm1HBgoTVLW15e//2ZB
kwulic+B8I1+avzZCuaNPnQGcRGxc+aajw1lGJT1NXOpAIvVtIqCdiImmOXLiEZCqprO2uk1zrGM
6s7F6dt7eOj7cwYzX1CeQIuG6bYays0qR7HJvIM6QHfRjOzim6s2kvQZM9/NsTiHBDK5S+uVmW8P
C6KJMIqAlMO7GBKQkcSy5GnWmthImlKbUtfHM/uYY6uuQVMXCr1Ka2hd+BC5icxKY5R51tqrmlCp
OyOiVKeohOQ1RUrSINbo2xx9350x4Fg6fVOPrbpvh19N2dFohWj6ZdG3KNvDWnCwXNv5PhosMrjY
L2+oEyX704MevbPQD2jzw2s01vVsqw/Vkozp5UmauDfNIrtEQ5yeGeXo1EQJxbaXjT8F38Pnp8RZ
XoHMx+iSqeRDFqSeqqH0lkzwMzfx6OLKO0V9gGI5tc3VUMTktHbKOccnNpIZQuqiiYemw5aWEp8V
xNN21Ik/ns2LLpXVl9oS8wu9dHXaYvvTzsyoo+8J0Jvlornq9dtP9Kbompa7m/ScMdWhqW9NErxv
28QgdwGh+eU/eJpvxludeNRoKkZ6/Vx85FYbJDbgQBjvzD0+NmeoDNqLAHNhWix//82aFuQ9sRAq
a2ubKfmjhgnUJ6FV/QfX8naU1crZFUOuxTPmKM2eo70MS7Frqznenr5jx955NurG0ouGTPRuzzdS
vCwU3vk4q5srfLOxAkAgGb5i3sUtR/xFTfGOMzPUjFrT9pneyzM/4cjLQa/FFAtymv+yPhRmbmIE
fV4gRhxCeS0jOcNLgMJY0ER/Pn21R5YYRII61TNaPTTrVt96Ww0aoLElQ+lh8bXPmtEjsGHTtiW5
MnzCMAgF6u70mEdmC2PiaIVhuRwOl9/0Zra0IzyAbGJMDAZQFZJEu1It/Vzv6ugoMNuAMrFdfvdF
Er1NsFCTOb5si8J39PK3UQMgPH0pR28figH+D/0E39jDS8la1Km2xpOKDaLw+C446XaR1H6dBWgD
ysvpw0AQ6ZlRj14alTeHm4fSca3wZCcOvKBn1JraxC3lVvManfP305d2bN0Et65ymGaXwsl6tXS0
+hxL6L0sHcOY7lMpms8d7MKdg7PqplK67imZjXlfF4gtFUgm+7TSp8tWz1Ky/Or6XEnq6K22bBfx
mbqsMatbTVibWlqCQzS1XRdEQ1yMWOoAm2TV1LF058Mt4evoe07fhiPLAXfhP8Pqh084iiPSjepR
+NY0tFu96oNfREuKbdq5tQ9JGKe+MJApD44FPXrEQ3p6/FVx+XVntSDM2Csu/VHe1MMfELfEtGcg
533LIBgelyWe4g3+j8z25taeAQV0qvZU6oX5omQ0T/Fzz3m5rWYrVKlsCXowZ37R0VtCQYPKjsbO
aP0N62zydUek3D7bVuQi0saZTu62csch2bkjGUj7MkqTZO4u2yR6MG9rS5JNK+3paR5MzDlN8JXo
YfyFSWxe1m6Y7EihSnA2xYQsRU7Qn6kMHXtfaMzRjWDFWoQJh7dwsmAJ5SbibjQuBsgTEV2qpGqf
+bQfm6Ao1106vVDFNGf1oGqMyPQ5E8cnIQxEUTwopOcK8L8AsMksKiY9XEL/5nMK5PdfC0h+ZKYv
tgcEtMZy9W+W0wJWUyJcDg8OHplNhKRnS1RZtkswDPunH/37YswCDaSdhByJg8X6yQ9JpZBaSQcH
/1h+3wJGSbHE9qAZIpQn+TY11ORGdirR1CIFUXNm5hnLO36462fKgc22F6Uw6pJlZr651KGSU47R
PfBTGUhzk8Z1+itVJFsnNIbmHeF9Lrgcqdo3VlKM89buho+KmtMgbY22imHoRLO9dVVyNXHPzQkO
ICUXo9faCHw3gdUl4V6te/MlnseqXzzDQbfjw6jfEcqW4uQXcTNgzFSbR3bk+sNSj3wB56hg450z
Uk3zom1M0jvr8QNOOKJkT9//9xMZkwQ1IORaTFfq04fX79Jb1ouEUxYmYHxPpUgeG4qbf7tcySiL
GoN3hW/VevtRSSu2QDxQcmskvRyALztr7n+lej6eUUYcm0+wkVnW7KUbu67YOogL3VYyEkrViqxU
Q/+k4gPcGVVDbU8hGPy3PnXbQbGMc62Ao7cSZLzl2FD52Ygc3kq9S808tygWc5bTANCMVbvlcxrv
DXUSX4IhrPfChiwTOoKMr5gvYEOH+ppFTdsmOVIxwGQPFr7Mh9OP+MhndznVcjhY9Fr8l1XdqWst
Pm1ZT91pai2DblOrf7QRgT7R/jHvRqsCSgNoKfsxhUSyeU1HWvdmJnJ+3IwjLkWSIuX0t8t//CaT
I8tytl86yoc3Kw6gGNnuJHxmZXmXJWScStnPPzUT7MFYzzPZFnl4TjdzbGGzkaTSyqTvxX7ncNRG
j3gJTYud+JwPYJ6sAg+q+KmNhDCfuenLBRwsLESW4ZlhKrAXRgu6usAm0FrXpcDp16qTXTmolL3K
GMNHlht5AxgikZ4SDfo3ouNzcHqWBP1ABmeW18kjOavVD6c2o5/VqKv3tjLWUPVaYE6nf+S7z+7y
G5kYiKB4V3CbHd4OgAkKzvSK32hl4720GuVH0ATBS5va+CFb7ILqvrKj8bfkp32Z9Lndn/4B716Z
1Q9Y7cCaoXAiyywUX8oMkXnkfpr76Fzx8d2SsAzCuYv9tKZj51u+sm+W+KQTVtLxnfETR7mhg3eV
AjDbjIpx01j9dWdaj1bbnNkfHH36aF85ai0ulHWPYSDyIbKVWPHBuUUkWIY5kInCbjjE1vu4CJUv
p2/kSg7Lnm65SIe8FpVOJIfm1aO0FHSL0FICX6g40kMZWn7SggfCHWk2v8c+r78XpWsh6ct7j1j3
4NbOz53Z371dy29gw7CoNHTBhDq80SPzLMICrfgx2lgPllBN41O17mQlq4+nr/foxHkz1Gr/RWsz
RCbDxCmK0bxKRPQ453ixTg9y7CE6tHb5z6usbzXIJMx+DJVE8XU9iwIwZdXseA7Utn2Qt+rnEX37
79MjvtvwcYjlLgEwVuFXYmI4vINKO01or2qXIlLQXmtONt2KVmQP2RjG0PxBbO0gEOdnloFzo66W
qjToQLXBccRA75Y7C1nRb70Owx3G6t4XNqGVytQGZz6X758gXxekgIstyEIasbq5dTrP9hjpgW8m
sbg21cK+0bQwuzx9Q9+/+4yyUEGRmrG5XGPegY9bzqyDgctcHP1uBGYDwyuN2niYiZx3JwKt83Sa
YA0lWXxm/rwXB4B9dfCeWS4lc5Ut5uHjTBW2jFlpBf7k6sldmzmt2JCnWT/ZRnuj17m2KbK6upwI
tP9Y5Vn+MxUzuCha+FeN5kbXVlufO+gfuyFs9bBW4QFYJJKHP6mKrbgpmjrwMcI66PvK9GIkLuwZ
T24XbEy9tG7rwh5yv9Dn5MxmGz0Ef/r6o4g3xGKVQMD6Tgg6aJCwKqcPt5HROdfwUBx8x2M5yy0x
woRAKiq7n1JU1ock1MbWa2BwYhCJB5LQnVq3EzZPStN4qVXb1r6QFXT8BObsZ7720Wf6rvfEi7gS
7JMWgyZsI/iuUWoAdXOJVKebXCpTDEyrNL9EUrrRfjRKgR6jbJv7Wg0AKsBCGR5Mq1c/kNUDgSxR
ySQhJEBhRXPJGQLS1Tq97dEtQyUtcwMpUqXy9KGk9cZPPBbj7wLN/Q1AgtbdYgROPoNrKRqvoLlL
eX2czY9GNZXPDcoXrqea6meLPO7boBdEWtSZW7hebVj8tQhmelhTISD+4ZZOfszdqINfsfFue7h/
7Bh7S2mOV0Lt+w6uYAMCSINNNVIDj7sLN8/AnInZgSga2ZUMbxRLnxCvq0393SWDM/TtelYvUajI
z0DqZbLtKiM2fLtyyuhBGXRc/w7giafUmJq039ZD3RQbSkhO32+IXL9Qa4Br5NHLhnDsas4boX/C
LatxMBJcX177DioBguutvAo+xaFBZyN21PKJSGQsPHsJPSGnHzg0pVcYUR3hhMqHbKtBcjA2aiBS
27dsqQGIA4lHWHetipdujNJvTU/Pa5Oobp1tyNYlqVQEzoJ9lIAWvNwaOffPWpy2G03E46/eMtSH
ij70r2hICTMj4ELNSGoLw9Z38C3Mzy1RdcPOLuogvWhts+69eVY7WDsj/SC/0hQ4W4102LbVkIU+
am1BBUfLqGH5FYAE6hVpLXQvM5pu3hLg3c5X7J3BY1DbziKvciZd90nVCZVtHGqIgLp5VH5PeJe9
0eo1yitm2NxTaQGa2qYigFXH1kHZJVnQMdWJZL1zrHk2N5lUG30TEfHsNRWtmzIjidqrImX6SRdA
JFiURfhYw78AhBkF4r5HxNgS14FdnBOAgdxKsfIUbnHI9qBv9OwD20vnoZvq6iNaBIgSc11WVDn1
QrufqjpBEq1DJVpm5dDf1FA47B35eRp/PhqC3mvVsoVPFeR2tHWtUf2q87J9otLTD1uCxA2cV6Hd
XMaNqsK7skqz8dkfjd/pM/cvhtvyB9EExFmo5OlsYMDr549WEKof6Xfq3yzKgdCD+rScvEnOzRMp
9da4pXbaw0wxAtv2dRmr0NEAOPOKJ078qzOC6SrpqXB7bQb0IjD1sbsytDy/SpWqLfYtX32yuq1o
bHw1UgbUgkOd0B0PkX7XNAdhTkLyeFTwoH+b+9S6t1rRRRd2EmFbzAJI3pDwCN6LOKXcmkoyj15W
CPFjkG5oMP+GXr1UIKzOHpLAJPedCYvSJqeNOVMOj8wSNKPRSpCbhvmr7tI5u+8Xfh/c5QRiok30
ueMRU68TL6CPZXwZNWnxtdar4qsWhMZzq0QTwNUaBqsnWsv95iThUJK5FVSULqB9jJs8H+CLdaS+
QyNWqpBvXGexJ2uMaD8kxvBkj6l+0VoR9u/RNWZoL1cyzeLv44SGzNPSLPkSWWoMobdKGxZgy2q+
531YPYUI5LVN59jdF1IObe0CQ/skloVB2htiiqJPamjbn/REpu3OdJKx9achzsevVM0MqA+jacGT
jiP9YYyDftzzUpAR7saGKn/ETZ3p5G6iowY1ErfiOob2210GAMSAizVUpiCejPS43RamjKdPgVA2
lYIuaTsBDwIZG8FD2qjdqII8w37o2VTNFcrNqfqtMtNZXkxmmWse9vMupsTFKQfyZq9OvmjNKfNH
kpY1z46BAPuFaqW254Bh+daPbfhsWiF6r7mNAAtVvcRYNo2q0vqgzjP1sozMEEbpwlGArCKGPcDX
xIGBnKTyQsts41lXehnsq9Ju8stW9LIChqNGMCoNFfygOoSh2Ek1yONr3R6VfRS16m+9WWyE5qim
8iaz8oHApYQd9Ua25hB8SjulLe4NnfbHvssIVGW+hMCpAHWZCSxv+nV+5qTDF0nAWOGB+0zdjWbU
rXZRVJjiPhlYX/OfZKMMg185I7Cw3G6ra026wz60Y/uTWrvzF5MdqLFlBTVnLzaA14FnwMebDBgi
7tIOw9I2NYsi+R4ofHU8TcdEjRDBpR+qgndj0mkT2Gykku5GiEh56ZXWzanDUJrwszRpRn/Wo/gb
Mr/xbs6TIX1kag+lH4WVdpFosfKjMU0pLw0ZlC8qLZJ0g794BkVlByFrh9u5s3EVS6ieXlkoQCk4
qwzmbkDXAwFduogIcBh06daabGBzeac9K/ChKthiKeuEwj7kxYnd8MaM00b3ihQouKeanfkU2oHy
pW7NniO7MXIeUNre6DcdVdJukzRp9NkohBZuyrQtPuWoh3S/Lnvtt1L33a/BmKevuKSh9zS1mVxD
NYIXWhWT6IEWmYK3S1Gr67mhkrwrgnIK95mIs0sLZMjkjUVh3lNIyb7pItLvGqvQR3+ayrL7ZDRJ
DFQMMrbvlnN91/JPBaB5q4qAPT1Kv0eGFoEETIrc2kxTz3bOdpL+l64NfKwJW7BvkkqtvsmykQoU
VS3ttv3UYTt2ytGCxeu23WUcz3W3N6tUcTZaVujISyQyZaJCAEDy+2er2WG3MR/MqBg/BoUzNXtR
xU5118/m4Pj2QBmUbZx0BV0F5rWH8aMkIVAiZvc4BZH4M2EUCza20k8E9hVFxdYmV9pNz325VUSJ
ElqUOMUxmGcgpOoEwLDeDDQs8l9GH0GTrWpTuSXRKUl99D+eNdh4mmOmEF8bakj9PurK9BrqdO3s
VHdIvpa8j92ml0oW+0VTyXmTdabyBY4yL6HVRe1LM03ATHtO8NbWVirnqigNUH+NouKp1FDNvRSj
s1cNENlgh5Pcy3Nd3ydlo7bf81GEKqjrTI83ppMH9C0g4eJD5YBgbfK6DciCmMVMaMJQqn4yK8N1
o8joDslYAeW6E+ZjFqceZUYQjeRXcNV5mrA9NslihQeqVxk+wL7k810Gc9khfVUGqKdjVdRbowzH
aydxVEJjFPQCWzGEmvRY+cfUBzAltnVe1h3pOHH908xH+dtRa3ZEgFLzW1iXyIXDpkd8n02JrWKG
AnO14djUGBsoTw3JwSO2ay8IKNR5Wm2FcoNBM4U+C4C78lx69rjaLatot1PCrVkOWfq5qvVrW+Dw
IIH9hQYMf12KiGtRat4g4oQtqfg4USKMQZxjKi9oSgCtVJEIhpuMKybzfKHUWX/hiG64twAF+iNs
wI+ACpVLoonmCxca1mM+kx0XoZy9Lpre8qy+B8MKbmOfJLDvh4JELkgDaNbnwQEw2c6lV9WfTp9T
j9RvcJViZcZVo4KkWJvm67mfh6BTA3+R6+81W5qXpgZNv6pM69Z2JXmyWpDcscGOzM2IYeuulXZ0
hvPzvoCDZZ4DPeez5eauC8VQw4amHzPXN3WIV4OayEfWGrbjxVT//YP5wVCrc6iidHVdJlQ62kKJ
gBdp7UcFmC/ljbzZZxP+iLmqn0y2x59P3+kjdQdsPTiogN8sWUDLEfVNNdDOzWag3Q041oaWm6Vp
vVUAbGxPj3L0TqJi5oSN6JGE0MNRZoCjTpYkro8vLP+cw6lpPQff2p6q21lvzvHBOE5TARQQD1b1
G5cvutmQoEMpZYQZXNIkZef56EKGOnOCf39+Z4JQzPj3SKubV+ZNhOicp0ZDbLyIRFBeONM4ozkU
CHbDatiAU4meTt/L92U4imKLaADnKC/7a3vjzROz5BBEVSZdf5ob4IU6SQCxehdVN1oQnDNeLdNu
ta7w0aHZStnexjq8ukBYwGXXitz14ambvwa3tYgLtzrzI01y1c/6GMhgYWRfdDlr+5EoxufT13pk
dlI6tZaGASFI9GoO581gB2y7derGhj6I5zrDzEjmRv9nO+4vUND9nxcEOWgFEnr7P//rNv7RlG35
u1vjhw7+qQ/9r6aTza9/3b5U7b/4lP986WADrf+dZeQf/58hiygo/p+RRXCvv5eyiw+YRfwbfzKL
TOMP4iExm2BFQKqNTP3fyCJT+wOdCC00jIEgpYRDjfvfxCL9j8UeZ7iorpHVk2T1v5FFmvrHUvTC
SQhgZ6FWmH8HWnQ4RwSOD+gayyzhT0LM9eqAfvM+uEQcS5oauldrJFSyHMD4Zcru39yPv6bIWybQ
0VFYuMibxSLBR+lwJtZgLNxhYhQnNacb6iTRc4al5cyCQmvi4I3jjeZ68MpDSOH7Rz1yWdzeXE3W
RzFzna0uWzIUcF3UUKGqqsC5dySc0v2UCkJdyReC9A/chFy1Lul9wIzdPWJK+D9dL4ungvOlvc2R
h5W3fRDqxhUWK7MHIU0ZalcgdR+2MUD43u+6wJ1R2koOpaOly0sz0YL4Yp5HudcE5ozMDzttYisT
jKXgp/RtBUBfBtZjHGVqfR26lRFsYPjPqLxNM3wIysIqLlSIp50v4gLojB2Mxg8Tk5BzYY6dtheB
0UgvAy4/eQopvh8CaiAUOuxhvIZSSANqQcV/UOGdP1MmgqjpYBP71Pc5VsiQOIE7E0F3tsOyT0yM
kuRju6/ZTXN+Inem98xxKFOvcS0HlnDQI0vhwFGKDf8Ptdo2TaSZtReP4B8uRli0z8WAEXpj6YHl
7KuUuAWM+W6Q7HEkNtnWDeKiv1Y4KJJVgmKi2BQEXV82OpDUm8HKTfPFLIlD8u22K4tnIjCq6yaZ
zfqiKcV0H8SUTMEQDkbvocHvKAXqUwzuOyzql6QK3JcW38mnwmmq331u/C/qzmNZcitN0u/S6wYN
Wix6AyC0uDKv2sBuKhxoHOiDp58vqlgzZBqnaL3oRdciy4xMZmTERRzhv7t/bsW/GcqPdDLLj4zO
qG+UTlg/qd9w6ncGWkQE23KZjFsW3fT3gdDQdJ0c6tKe89GNxODPbb5vTa3LHwN3aBfeWDmhrEq/
lyc9Xzo/rIylLWIUhNH8GDrNrqkYvkmpgzlQz2sb5WLukBLbeaNgMubhCvzEjBx9yZdD5yZTxonW
0OlkTvMBa1KRGvObP/pcMoVT1O1etm5+56zp9E83w//EQg0w7GnofvwYWKn/FyzPFDv+YT26Ndb9
3kR3q8T7r/+4/+w+0/FT/XF9/sd/8nupnGP/xup7q4dDAyS4eivI+L1UzjV/c7GauC4rLb8Et/jn
70u0ZgS/mbcELgv77//y/67Rmun9Bo6XQhD+x6+sef+dRfqXMxmGplsyFGMmC5tLGdkv51tVND6r
Gp3rVlo+1Qat3q5VWVGLVhH/4YP5i4X6r18Jt4vOvoR57peF2qbF0dDIfzBrgAjSjrpzP6+AmZql
/zvW7F+91M1HYrp8gvQv/XI64dAy8o3hTenCuBdlT3254TzKLvkbu9AvJ75/fHgW3lf2A0x/fIZ/
3hPw20kqz4Kc/L1Jb1e/5E5Ym8I4tT7XUydPi9d//xnePqM/HPv++YL4dpjUkzehv+XPLzjlqZ0x
h0QbqrvyLmj8jxxc1QW10t5ic4cLLfq/jQLSQ/nry5K+5mBLUoB7At2ivzwkTJElnANLsALZ3j0C
SPmjblWyQbIVe0sI/2la2vmqCuVtrKFv97SDl0csLN418UYnhgJQxk5bVK8BYIltnnbzceKGcA8b
1I/sqnPOQo3dIdC1dm+krveUTzDgGmPhSkuVSRKtVUA4qmra4QSsARLI0hTvpelUGy6aQRkVkr71
qCMkF+tTR+mpKhfjjQbrIeqswnuf0Cp3wqJvPuznXrtDk/e/JXpif9j86Fj6V9jDVVcsNFONgzrT
bzZ8ek35XRQTnQWWd51orz5lZoCyA0rCiFfqzfk84LMtmWNEsrKQM7oOeBYCKiCITHs1bOFfHU/O
G6Oahq3rjrDQF0qvX2rP6XcAerO7YqbmpWREdrC7YNiD4vzUG2nuEznTOSNJDL/oFAF8dqTyntoB
20KoM9KjAl2pbzr+hRI11i8h28zjTrMTPw3LCkFYc0eHkr6s5QMuEbjvQClJOvLlUn4d8L9FyeDK
s0CFhJg06kXM6LB7m8q+eDRsLFeeaI2DfyseNLXVZcJZm1+5zWvUhlEs09eorDF1cNoZ9zyUgYyi
v272x28p0cWQvdt41qwWvQ66pAMAfqjys9t0xX6qSng2zNY2VHGncdIF/VGkVnGXl116P5QSNKI3
cFYw+If7sdI1I8qrEuZSo5xtkeUQoBJ/SaKM9MGRQ8/wpCqmrAhb9WyEvai845A74j3Fy2WEq580
9OmVAABEgWt61a0j17f600x7MBzNkJvfKEUfaVuq+nE/U6DDDHLoboXnkEGNLMvhqfUAUsaRAaJd
NdOOBos79P61j+Q6fqfYqDlWS3CDwbhzjypodcbjoLMHjrren/IkdQ+uzoe7EgraZv3K9FAHNziF
QMh6VHgocnk5yDfpTunBhfYRIumLzRhoFIhZmM24z9V1OFXZGltqmve31p2XYQafZBLf24i0BnLS
tMmrP6x5ZNDa8KbZlX70K1G8OPqEG0TK8oNMKaIaU+tdvvo/BlAA26HOvDejcSnTcgf1nAVV+lhP
jktnix2APC5McBKuv+tTPT0Gg6gvOt8+qvUTQ/8C2fc2fW6Tq0GADwFtRVqFIKDHRTMn3zNqY++o
msqjVXnFKcBI+KA5ff8GI84bHmwa4MoN+nfdf9MENqSNqYIq3wNd05stWTrusd4a3AYF9F8nzWNX
9JbccfyScu8vwPweJt3MRSzp9de/10E5A5qZbmOLepV+vePQmKWhFcAnugi9T/b08QT5l6LgoB+m
qtS/9xN0rq1imqE2aWbopIT8pmBMBpMJpCNCpB8larA/KI3n8rLAUr2d0atxiLWksGeyVK3Xh9BC
7/Wh2nu5bjiEYmwmQl3Q2jSvB0rLKV7mL/vpe2p8zqbGhmjAzN3b3Hi/F99fezpClF3N8NDnpDni
8J9e64pLAeqatXxWE47kUNq9IyNp9su3kXT/uhvr3nqZxyTwjoUnhp9V26snyA3Ces4xyjjwxV2N
S3llruLQaVphx5VHKc9J5BYUFU4E5WOXwjnVMgbeSdHtdGZOoWvfmi/74ezo6DQqRTvtetxa49Al
24kbS9QFXsvYYD6mvtjKBMEP1S15saYM/0GV5z9todZoagWWLhm0ZcTjtPAbW98Lba0ZdqljHbva
TxjABfpJG13WCz6PgzZpP3LHY3Bra+390GZGpJejk0eoF/vmJhzz8D8VPF7NQLF1ahR7ndfbGYvH
syeC534E9ei6+6Su/JbX8vUtIvauTd0jMXVG/PVY41WwjTvTVi/j7TMiTMUOtIHmcEJ6PbkwkqrW
A7dZvsyzfHNge+6WRH0DL/hpTTLMB3tndNPZcNsvvi6mL+xDO6ncve5iCXI7jvylBHRNnK0KE3Om
AC8dKedtQDk4Wkgw56Vg+IssjaehJW1XZt25KYoLu+RuCLqffWPsGsu+s+02rsr2qZHlQw32FL3a
3s0uXWCeGD+whGhhRcg1tj334E3c8Iq6t69TnfwU9vycdcOdZ/CQBDVmgvHaetT/NiJ47W6daUGi
GMByLdumff/gtzxH07r3uDKKEliuopZtzcW3RQ8iXOcg734wscZO4AQxZTQvTdsOYYn7KmTwOsCE
KRHZYfvK+uw4y3vmentcgHRbQWNqWHcLaqAYPNjD8NlBq7BX4ywKdYe+eexEL0MYJpw325XfIbc9
JnMv9+6Gfq4Yu7hXetPZ963x4lCg80Q92wY72k7CIsEGUTB16JqL9JM97D+eI7grzmhsVRswji7V
O6zlNmLkeZzngZpXvwxNptIslhqC+RQ08dxo9m7EVxCni+aGqp7dyJg7JiS+ZDDnwJuhjK3xaQA3
PXOHN4cRv+ruNZHLV+hTFGvQOHw3Zt69Ndn/uIwDIivhuYamtMvtNGZHO5uCOKdZOPSK8jlzOBpC
erm4nZbuKAMB/5Id9NXHRSU+y6b4Xlu6fGRCu1GeUKFtmkeqs/hGYTwlJ/IUVP5JydS6y7FtAavT
gj0vwJvP6w3F6HHbWfrWG7QbccZ/VYn6YTMnjiT+lGhsUjDPYsTp0M9T6A6G92B6ObBJnYFNSaEz
VbzdtW2rgVG7Nj7gLAkOQeO89VrOR9arU+DlyfY2RJZrpe9QOYbHqaMPoWnkvK20ZB+s5vxpaou4
SG/1jqOauWrXe6UnY2QzmrkUmnOQvtbs8bYdurRf4sXTPiz2+r0xAkirfOMyre5DvczFvjPh8QZ2
nr8Xug/up72WIujfBDekaO6wW429uVPJ/FiDmKHvP3sbUFu23SLeFEgRfg+z78VfHvope2mM+bHy
7VMw92kIhId26IAp92yaV8PTLrMXSAAygI6aQTwtSr8a1nQAyvkQWOo4Zv2ZspRlCfHHLlhkKF7G
j3Ih/rBufL36KGV6cu1u3yzzXSOxbKvRPNvO8twq42eRzXvPko8SWYNo/aPlWMB/YCKV4r4IxmlL
8w41equOmWK0IkqWvrk60EOoL3bhH4Kh2/czRBhpU8DL2ND21RY3ywU0Iq70It/6fnZlmPsVBA2z
z2w3DbkfZoolyND8D4SVR8hYVYTL8S4vyg39KVuzMO66viwiUiuxIVbt7Or187DqX2uDkRpW/Fho
SxY3ZUMPAkeWY28pZBDeeOrfaGoLORcXtige2pHqfz4X9qX1LBfjvOZ81/sOOQlGXx5mmWM9enK4
GvzL0LdHg9wa7GZEjyBsWySYoR3BR9GWCjzrUDegd/Vu9cJKn9SB+bgZaZ35Xff5IRa4tgKYMpFR
aN/a0tZR9Ef3iFMEc5vov5SN/VSLUaPxDHnFJK+DL8gJBLP9LntwOrmivNBXnZom5RoNnVqjP32b
0gYU2NReRnfWjkSYNitfbR6V4I2qoI+lq2OvB+u9LiVwLAufSYFfG7jLjbc5B8Z2mMpXZwC8xunn
XVXGpSrZb8DG8dmCyIk0EyuDvfZNPCx9/t2cvK9Ex3aq106qaz5vM2ni2Mkdy9SGWH4RloCNty0B
7lC6xrrNhZtuO7+lJimdnpCw2Fxa98D756249TXP2h/l0p+YqAp2mhslW1oZgFpmxWZawLcLbM5v
ORNup6I8faAA/JRMvb1thkU7rFjBcloimxrzUFHvmtXNdUwRbc6ZFYKuIa0xBEn7o1rHlknuJHDC
gRRXUDY3ZinljoZOp8bjlLcYX/TlZQV8eexTzfmG+a54LoLu2vc5UUHVVU8rlkRGZ1odzyIxzxWU
Ie5Zgzu+6HgUMDJyPia+NH+tOxPatVkJmtWtxn/KyEgyTeXOd/su8tQBHwWr4zY/jEWsZw3n6MuU
OsFP7zZRH2aLLJpb5W2s4H+DyCG9uPEpao/wEotHgTv7s4Ditu9s6wKHS2xnkqzXUpnZDxDHSKUY
v9wPjTJ7rCp0lUcGx2o8FXCRQhrQDyQDFjPE/6IO2WiQf8gX09+tdc2lKTUq8wwXKT8SVGTIPksZ
19mw3ie+C6RydpZrByX+aSD6cmd5RXXpiuC9WbH9ZzSd/khKw0gA9FGnV7mpG6UFz2gTDM25YxXc
2dgFgN4V7hMFUPlGt0bYcDUQTqAcC7npTsatRkSGkvvpjmY390VN9OfQKTdyiVJtf3HnyTv1mdFD
TPP75KENqDsrDGBUWGf4Ok1yfAWFbN7Qe8YD4kCbY062igvJj+wZExrH30THMxIVTlJseWK9b7ah
YRJkA31deAp/et7YwZycza94t8qzjrUmIg/ZnkTVYR7onJyzRUDluOC5nvH6O3z3j8U8pzsznby9
tJPh4iQDcctM/zFiHdymOkBHOxH+c04z6p0MDPk0ryZE5h46aVcZB0E3aFhM/vepMxL65tmHempS
C33BGSL0tlEnJ13Hx86pbqqGl1Pv2+emrIHg8JM6Znaq4XEi6cGpybwvdZ5bddYrJjD+z7qn7RQU
usPjcI/bRanxotsyM+ZYumuRx3TcU2gPlNz1Z2tDvWXeReWcuNVmKb2yQfHSjEvfOYl97xa+8TrY
lbIhj+b4esE0pY8VkwzDsVlccekcdJFOLUCZptgNpvRfQSFbXLayFBPqXFUsMZR68bfnICosrDmd
uTWMUp5b6LO0ffk35+ikbxolx42DVX9jyCq5aejOlmKDeT/BKMwZ7G86S8mIP+OGja23RVV7SDC5
HWFcH2J0Qv9sGbYf0n50L2dOS8YC/JJb27Jr2PhXAMUm7AWPH1fRTriDyuVI7WG748r/pABt3X7A
/iFRGSCAQW7yYU4veb+82/76w82WPFQaZtHJGjSI48I6ijbZkVV89AsuOZjVjmlLGipokK+XVA1x
uRrOdoGztpnacTwORdZdWmR2UBhreRLKLo9ZLg1OmJb1lgTut4Xv8y4lRRHbelZvcaSCqUhGtWlq
+5nq7r2nnH47ZjkghMFMh6hdAupdh8Q9DWbNJMLRKMehlnibtHV3GBqHRk3SkOyVmGSvY7VxZ8hm
y0C2xGtVETrO+jXoBE8etjg8ypa7VYbki6XMsYoq4T44tn3qcHrRv7ee+fs4kYMJHw9HAR+xCQiZ
tb5+WLPGO/NVJujW0YakYUPAxyvsuw5eHsl0uPSuPmxTewmOMpiJECBi5a89CFIr7LFUHsau/Npi
iI3dEmsZTJNp0/tFs1uUtDd2n4Ku1K0qzub+M1MrpD6/bqIm8+HOgCw8CEwpd7IZH2E9gxLs0pdJ
x8rqqbnYdFJ9LAOk9Vafkk1lNsGe77u3TxdXbUwZsFtP+rapkCGm2rDeFPT1bTKJDtYDHIjZt65I
neoqUWpjbpVVzBVjPDnFskZWX2gciRxHbZlFEwFnW6sMHswUICRGNSxKHqbMExe1T90sfnZufRI+
S/O8VuU1p3TvkgXJne+AenM6c3q3Ao1aPNipeJIY39C/lUgGlGP9xZlYBcsqfaBkOjv7UE0jXL7B
dtJzsfdtR383WJgPLWzgeAAye2GJzyOH6c2ea0y5YSPAd+d7ZbTkmblRneccANaNm9I0lrcVeXXT
U2N5Rgev7vJlhrmb5/VXLSFKQC0nQMs8cPJ3B7j8pvWN5JDw5jc92JGNZPwzh0j4kAcrUR1Ngppb
vRv0x6B18jJSnSbhomn6F59u/cjULAgpVT0+1bVmnbiLtxjwPfmKbXiODBoKLvlcBwdI0kYe2muO
sIlTk8tRHoDqaCs/ueKSMqJeyhc1FutBJYUVTZbH02l1LTkjE8rtXH6amcE+TFiBhIF8WW3raqSt
fof3lP5ZL+BU5sk6X8CyzFjYChV4L2aulcQazXS3BJ12tAK3vMFBKkSI5kuB98xaYwPiqvCiBIAA
h0UNTCnG6Fgtlh8azvrG45Dve6DYm2HOTbAmTWCE5sQRFJs0p5uJJ8XmoNwbHxXur701GIjOliYJ
UDT37jL1RO0rf8uE0wlzPPxR4Lfu/YSN4cq889q1WLfDFRYzXl/dPWhN9mUojS+Gn/VIn4KLfONw
/lMSMkcNtwnoVuyDhwutqQB76b5IzerD2sY1W63blVviXMDRGGvcse27l/v7PLHuLeV/VMv0laOU
wxE3n3YSGjqtXMt3u13tbW731SaxPa4dff9VpBSSFa06SHi9cSv14cDs0rnnO9dd1qYYzh1b/L7K
jT5uM2iGQqbLxm2tYptmnqbfF2ZTHBk/X5xMvVpSfWq5HLmxzeqpXvX+0Z4ROKjJuQHougr87mDe
tbQopLexLaPJ2ZipFJ5Po0l/I5Pk4JWSreXVsaABh5avXYA+XsYygy3dAjRIfYIIBB6e3Ml/IQJ9
anCMbMuqwEXrsMN1qRt2i3yn607GZjLv2omAiCf2HBpiBN2zApf1IRX7aCF0kp+gvb3xae5oUl78
GAf+o9vCdEWB3zo5UkimNxd/nUzOvjVeGCyvdZdlD3PXxwjgccd/1MA3D/NRgonPDt7iXL0seAs6
/ZTPTtTa5m5NAUpKe++v1fNi65ROZRWxnnE/NqyXQfbQa+PzJNpbSXvUNf4eTXUrlmozIocE1XRM
+ywuBbGDxPgxMCAA6BMrt7+vKT/4wFcXd7MRlwab7dr2sSk1Kqo74uxqfcUbsV8x/zrCicrpVsEE
SbjUTp3k21sHJ8sztlUyzRGqw3bRlogn454O6m3gVC9tRZ1M1r3T/wlJlavx7Wqzpkdch1HltNvC
0Le2pob3qXK3XUGuWgJp7kzyOWBhjipwvyTtGNEGuCntkadojYNCblVByiIXCUUfGnkv9jcPXgjy
e5hW3yurldelCvr9bAIRUutxNuf2bbZAPjvdDpjBwRbs6lmyHNLUigXsWNOmQwxx98xEfsfFlGc1
sc71MB8QDKJFYKflb1qkzXubdzHG5Yj9I67q9p5p6JunsQz6KZs2PQeVUz/WPQJSoA9IKwATSKDQ
BWkwFTD4YYxR7rnnxet3wp0iNI97y2qtKM1FVArmRoO/1YKiBu66XAIneR5IsxXmN2s2z32WbZes
uLdn+0SpfEG5U//sJuW98gXq8sIfgvrMZScwp+2Ypuc0aBg0ZdVTostLqVC/2NGtwYxXWU3x4upt
WM/WQyqgSq7Bh6o06vZo1GTzQB/V9ouZU55zy9S5y7no+kvvQ3Md/Ys2tqeyl3FJksTVmkOdcO0f
+Y4FC4O/sJ1HQi9N9dCW6dkCAD33471K64wRwnA08zUSWGkfEdYB7LZl3CTjsHEduhNHm3iNdhMw
OxnWzbQ8WIWJrO0QkFmH/J4N/6F0hwuF2ttVLxAQTKQ13n0xLRz2g+E01eJRZu0Ydt50ast+I0aE
2BI8diaoerUNekop2u1njBnITvegus62VZW0kMyPk6OeQIPE0EpPtFZMUW3182a0YGMNAatporVw
7xtr3A6Zvs9Ewt2T54q77cbN7Q/LT3wUifG9sceXzmbp1ErsfQUpDBtmbpyW3Xd9Htldxp+LwBsx
5we7CeKlzt5BxT4wMfpCqJ7kiho/Sms6rYUfHJhFPNusWi2zQWaclyEQX9WkjmIKtknu3qsg36d+
wnLJsAcekoi7JNh6Rvc4O4gK5hxkkZEtJ2kbB6eoYIM5X/xVu4M10YfUn6Rhn9pPY1b3oEWHyE7L
yzxVP/LGCm+MtnbR7gJXfAb9BJ52yYiScPG7XeUa3vqsNXfcTWJLL05OKU5JsDwWrnwc6bMDut4f
67a/sv99NFlgR7QZfClTsewqc+D85PmblKkg/M36zuuKc2eOxS7R1lcm2OFc0WtKl2wp6pV7RaKf
ASFnT0bKPRxIFjGHlakctJeUk8Zkjk9rVj0X+QzrPUEmKXQtJfHETesg7MQ4eAHGZgM+8Xk2yFGV
wXptO1J+fs/3gu9HeeiV9HbpYvvXkjVkP0jP+KJuc0E9JYNeGz6YLc8cgkO52DIyxxrBx+9q0kAc
Z9+0XEE167xgPWXU815MxxmiAm6W3DZSExuj625HIN/dMkhmiCzLYl8MpXiq1iT/Wlhmfl8qbGNh
ESgZWjOMF4gM5uOE+efe8oTOmyFesa+SQv8xETUmc2HAXpf4jfIoTVbasHXxtRRQ4vZJhjWPTG46
vhPMIp5rz818b8gRi+kS+COblUl4iT/761gmZgQ2q3uQTA/3TWF6T1YWrK8U/fp3bTX5Vy2gcjFC
N+o2QQY4up9sfSM6Og+QDq33RBP6x4ySvG/mMljCG4Fz65IHjXLGcCDM01sxkzdU28TL5kecZdpG
cbzZJG3PocpkD6sht38G0rNQLNYxdpeB/FXTWpzHFatPPiwnZ1ysLeMEk4NdEjw6SVkyY+65N5Yc
LogEaKa1NVBJWNin+WJPZnbxlePyM6rN+aWskyVKuLkfJ2f2P0UVsD+bqKBpMdqh74+AXuxyoe0E
XvpspT+ote/jRqlMhsPMBkADTLvvzXo8+iN3ojnrv+dCfHiDM9xlqAcbYy7k81jZ+hjaTT+dg6Vo
Dmodi6fOQVht5wxRBl01xoZrRF7jgOxglKJXKD8JCyVDSQRUug6/UiPbzERRoHEvWl/uWnqbwkFf
va3ny/Ykm67mC8TSJlNAQI1xbdDctwuy22Ogr8UpI/GIMeGB0ZD1SDcY52DZ8dsxsBnx4tf1ZuK0
/bpA4z6UFuZtsx/A3HOGnTZOSnxsztS0GZBQgZAhNU2koe9llviXpPG0q2oEzDxvWpo2dDISgKKZ
yjtTzYzMajs92d0ys3fMyW03wXERzm06XrPesogcGfkpIVn1gL/uQ3Ygk9F/ejqc3ZIg+RpEmueQ
ctEbNnZad4erPnlNxhPQM2wqAqc4jk4RPNEMEhCcHJv++2qQx43SsQMZ7s3jnd/qFdc1l2TMuJrj
bpqDlUM/xzeu+J69W+2+GzgW5AzTO/oW+K4hn1ySjiKE3k+Ho120Ja1ecsVU6RLdm7bVsuT7kQEo
UaE0Tzj7m539TLcTBcjOYq0RE0MUgCFdgzvqSTTySUpTnBgHdV2KkamWkRL168E2FxMQXCzsAkVn
cC4Zgzr+TM29tglljY6Wo1I6qlrJqDVm+J8rZBSnHQ2khMBUgmc51QG892nCVaIpE+MtcHNXvGE4
J7mzCCZbNA4sunX4z0EQvJWMIjfphMGK8QZUAmZjg9SvrvT6YfefBbGY3rUQKto8YJ4lMl4rUjzj
S5S3SrykicWd+B9eof8JT97/WvO0jRPp/2+ejrDodc2fCbG3/+Kf3jzD/Q384g3TRskcxQ4uZqt/
WvP8327JCzRj84ZbxSCNQ/pf5mnrN0I8FsXxFPFhzrvBs3oM2uK//gMSLMVUkFUM7M7kAHAQ/wt0
+yene/qj+Vu3HGU3lP05FI1RwM0Gjjnvz04vInpGwpoeT/qIIJ/060la87Rh9K/++ZzgdP/rV/qz
ie1fr8QL8WncTIe/+PIGY86BlpRxCXBKREI6t2GtnhXUuutfcQoRHv7DD+Ev3tqfqx3++YIAAag3
AkJEF+YvJrZ1TGZhB3ksRJHtumExCCcOi/qpfLLwmPU4A7pc4fnmdoH28u9f+8/OwN9f26Fj4xYP
4eP95WNNZiNrwB4w18j0Mu4ppVU722BVjnWcH+XffLR/9Wo+pk+a6cwbUwWH5x8944tIBkQAJDyD
rfFVS7ihx0igrc9KPcrpb5pK/upzpdSGt3arc6K26s+vlhlKzIzq4s7Lq50NLBi9wHuzETkObCdV
hHhvoQLwy7//TP9sSvzHZwqTxSMr57o3G+QvbsvJRe7FnB1PLtnSVcrIKQaXqbtFSVNJ8Ph28P3v
vyKJaPyd9A2a7q+thkixfed37D468/rQH+ijCip3OjmtKZ4MfV1jM53Hv6tKsm9v5P+5L3ljlDaT
5GOb4lfqR395eDCAUmJRmNvpFmVm+kmNXshPHrTRyEryffbM5CIaVLW9l5iO3BqDcA9cXfRnbdFR
3mavlx0+Clc9Ks0sma5RHfjDwO32xcktTC1t1k0r87FCxxNYj83Z6gExRAXy5Ne5A8CIgGXa91rA
AHqHb9GovthlYTWcvOZb0x+FmQ0SP1pJ5C70dABxrdWdjbT0SLR0oNHOz+uHm+zF3LwrnWRTpm17
1MwGN19Bg4MR6hkRhLC0V4dpZNcnXGELb2T6mjUtd1XOp83JJ4m8cg7qsPVtzcFxRMbMIyjUjV2c
cxlTrY0GIyyGtzSzUYmA6FK7JL6nmQQ3Tbtveadl7i6j+OLR4aDgPkwomdvZ7hjB0EiFW0kw0eFY
U3OktSxZZ5sx8UyEO5VNHS76kkh87dfli69Jpt9a6a0fqHKkXj0OX1Y456313kx93iBga6XDBaIp
Pkj7s8Z0Ns9WHMja+DK3hl3vgh5lNgTyUNMd6ZfS2vTm5PAw6+lwddRi0mbR+zYuDXf4IfppULj5
g/y71RhcIWTCXBhyj+EeXSefkj2y5WS/WPjy8nBcAFAfEEn+wUDGQPEOGRr/zawmh0OFJXrOA0ND
luvqFGlPAH3WDCgtdBHU4gVTYoPMzlaRJBxk2rR9WCuO9RhAciQBVI0+r26TLruQb1oB/GU7CEeI
69SYWkJZRD3KYr7Wy2DLuwJXIcxru7HzrRiqDKZ0xk2PY/7iziyDNVfJWOmDXzzqTpaJY6XPyr4I
MTVr2GNFb6owcwrNs0PijlV6NqrW0d4E3lZV40olKsmdvXL9hrYCwtLq3UwRIuGR091xniU3/B2Z
mEl+l8Cx5wy1ttBTrnLuMFk1PyB+LlfDTrL0mz5qjfFkIzRZW78EMqaIsnJijZ1KLDNiusnBGP4W
E07T6ezkne/XrW5n1M00VvSMF2E1NN5PkNnmzbUFqTBSxgpdSHApSxk0e8UUpYw/n4GXDCuUBwsl
ycrSQYSFa6s37vzzMwaH24i/rRLwae0qblceaOKpP89vFNBw+bbZpCnABP2F5W9qCU+WgDJKr3Pf
IdAku4oRFf6KsVEt060cIiqCmX3VAZVwLW8WcdPfO2pyKrdxxTn1GYmEZa6MJ8HM/0tlleobBSbG
J0TZ8t1iFfkmzWDBjcXfadg0uV7eo/HpX7veD74XKmk/Z+IyE9a5bhy2C2BNVMRRJYyoMAQ+uPhP
uK96jvUtxd5khmZS45YYRStD+h34PKvGk8+ZMYx9WMrVMsME+thPyhcI3Jeg9j492huoc3U0DNf2
pKvqQ2aWo6wIzCT+kcNk1/m7Mc4rfyKdMt+R7VO6SGAfig3z6wznjA0+oCDu/74GshGRpIkjoIsk
5yKzLnr70pKPUpE78H/cU0WCSSBrqxdkQQT4GQgZEDAqRtJQ1C4iTpqudBxhfsY9g+s4Gbg3FPzg
AvrMSXcnVnNEhBr44WBUfdacevXjBLAaEm42OW+tjzrKWNtjstUlDDJvc33vcchINEXCl1wBpG1X
H/3E5Qjim5FVWztv6Ox3KYgYNo6FIBJWff1/qDuPLUuRNFu/yn2AphbCUMN7ONq1ChcTVrh7OBga
DAzx9Pcjs7orMqo6s2twB71yFCsj3I8A4xd7f7usL8jbbcurIFyQoI9GOrCjspL5KlYlTY5pA7xR
OQuVVaeSngK/adIbyaB83JUqTElP59/hmZd2Nc+3TTd08uRYQ9OdGaWBaFnE5I/nFQriHRTjJm8/
cbfF21o3TCkQ97FAtttCXjl9HsePaFeMZS9MAbsoz0DzPJRS0HJVrYd8pTPW2ToLZifBkDsSvW60
3sQUAdIh4FEQKAqFg0kK0I+w0Un4lDQ+o07mI/m4X4j4LQ4+zfVw0WfFwn66mYr00xJKd5ddG6AT
wism5pPVtoRMTs48trfI8xtxwZnrs1EMV3aPjYGJZi03VPMRzk1+aXCuGbuYUhB+SGiYJtHcoinF
Fe9rWV7UEEzmBvVFQkgYJYns70ngAziufTdROxY0Vodu1u/0hadYk51Tsq+LPfYFOagoGZ02efcq
G5sWB4FAra2G2R1PetROvR20KiXLk1E+1KSlOceGo48lrrafiIVRX2mTpvfjKOVF73dyXJVNBiyj
QR3RhCBcm606zYAopMKPrNlb7zwhYR7pLvHnyAZOioKdHfK4CYOku6gDtzQJZy6Zi6uFQMxIxy2O
OfLC624LGMz/0IwhiJ5LQnWwZA/jYSrd/lWNhfgmvSpOI2Psgg+yYgHBdFK172PKo3yXhwogm0is
hNRAM+ihi0xV/M0rZvQ+mzqJg2E/ZvH0QlgiqxrLM/ILJ8Mnxvc9LsWpMdNG3cwI2848/SWj2NhD
dL/1sm64DBkGLFdjVlnWgzOlwTeVsCWHPeMHyw5CHCPtahm1vWOxiGp6dOVYP2jXFMFpwYrEcBYl
uN60ueWXuECELq/qylLuZmjdvnyWXbJ4LxzeA/41g1n3xsJk2UXjFPqfCd6rl3bpw+9u7xnXyWhV
fJO9Z107lShe4jb3ZjwUskH03zmVt0tdr3bwI9YjgkamXS0AWTIq4RYaUkY1DyZ2zEaflpvctNzm
yOIN4XLC7YOxH1QNHytJTDpSHkgLGNY6eQPLOl9JGjG+WE3xs3EgE72hxLevVGGhiG3dlOE62py6
IvfVWz7FUipUvmlpw6wb5BjlIvWNvQc0roQllQTd82gMvbFXzG689wkGU3XwjTkusIHw5Rz6YSFR
2/BU2zM6yaccZBfks4gCo433qGlVssfawthCId91L9pOeTVK0zQYLvG06PTClBPHzEZ4cUOW7YBj
gLUOpUSUiIQbA8ECXRFauSznymuleMHCmsSbcuqzMHJyoQoqAx9WBhydVSOFYuAsfJwUEUPy5h2x
MVylBAMlBWk4Xy2zDrpdF/MootIp85CB4Tyn27JnUItCSkos/9PgzMa2QTbmfY6eXLVTOX5TO/J9
J4m/MqfW3cFGOy+30Exk9lyGTpNjauHjCz5C0nTRBHGJfYPqVL8bLM95OzbDo41t+jWLWJr473Vi
spiqVO/LLWNE+wtuhLzuR2t6VW1V3i8pUMTxXpayq7G6hGUYwZOldepHMoOmKp0Pix94Bup+lV5X
Ms/eIAZWz5B7Oz+Swhk8xseapza4QPmGzAXWeSyKVCBRcBBnBEHw5S11cUeKZZPvw7rrwGNBOwXD
M5rGxhPIfy4XO5tvUvTR84bzNzE285wnmHLYpL4qJQrOV0u3804Oc94fdFdX7JdDlPIUEcr+vshs
eS48ENmRMfvykxBhLXCitsywMBuPV2nbwnSs8zb4PqRh+xCK1gCgMijz2Ft1Vu/6Il5u0QyYKMNU
Zx7x5TIHYA4+9pGKLeOd5J32pJsqRIMyrupbg9Y+AdiTF98HNYQsy5C4i8gpZ90aB57l6QkBA7Nd
26JFoeRqcbZYsiuflkqO7S6kYvRZKA5oCfAiKRKFhF3exubEBJKFrvNS9+X4DHeweoYYlF9TkVnV
nkI0YYiYsev0hzDbO9LKL12nLx69EEnyxhIjcQS4aQu0nw3E+g1azuSN48ppgLHp9IXdbNmvum7/
LA2Ju1bZsfdsZYO6U+OyPGIc5CFJOGgvozCZ9AjObbYv3LJy033TWT00tQyfBRZheEyNoN26yIiZ
8rceUL6ACK1wQLMJgkocYh7kd0UDyTESgidjiTfRjgaH7QYkm6JDFEjp9NiPA21ASEF9bcL6rPZ4
cmjiIDj0l7aHFIcbGzHL747M/x8Twv9lrl2yDn6aKPyTa/dhndj9n//71cmP7z87d3/7Z79PB53g
b6a5TojW+Q0zFZvZze/TQeaGdJC/OXaZHTID+E/Trm3/DTA/GR0W+VGwhUNslH+fDRrC+xvuSQaN
DAYZIKw/7t8YDsIVWUdH/5hFuGvkM+BJUgldM2Qesb7fn0dL1BWwQbRtbyQCY5tJCNwu/OTKx/ni
98OrPQkqTm1Uyr9MHZYVbeSQ5ZHiPHFVc+1YiycuvXJoy23XdFMd4ROmQYFRmS7XQlAM3NGxhQl6
zIVy6z4XAt9LRb8Buslswu64lF52yF1IcmfW/vD1NhZ9RLiVHkqSB48ejRp4rljsRr5hs2xKeoiU
35G0+iPjjdLmYb6dYiO5q4BQovkIu9l7M1WO5SBiKIpCKM8mYH5gHuN5usHJNa3Mx0rEejd2KIaf
Rh+9EK4osR5KAfXKTVmXRXfIqzbIHkzbcPN7Wy5N+a7AKN25SeWZd+7gCQykdYvxwAGdwO7FmkqW
D5pUz2OhOx08DjOVLZISjR9sG+qxKt7LpMe+T9s/LmJrU6OVp8zDeHGl676zt47GHDZfOVwxaCf6
kmmSu5mKZUyuLURZAUdJN9cz8i5q8vM4tX3zwwk4ilk46VrJ7wXlP2xBeO88BzHJhLTv7swa7pin
rZXfNVaadW8pBAZ1LT0jMDaO14yrX8nJgq9gUD3ovqFe1A9IFFZNo+nkUgDG0qNj2Fuyxqwi2bLS
rxxMDt0k02nb82BajiBsLf9rMgvP3cpqsYx9XFs1X1sLQoGk5d5CFnxTjYJ0imh2Ms/jDeoYwcYm
4MVKPghZxFQRbcm876YYdO1wWFfQ+IxhTYljBiSHKT5hw7TUm5gsFb8A0Zvab20/oshCI0a/EbaH
RcnHlVtykY9O/i1p8v6UjOG4+W2OOXvNp1XnbBcNrV/MIGm2cSLS3y7cuzTPOWG9KWFHNo70V21i
MOtIiAQBBDYVtxmZWc6zk4h44PGbF+OFa3cr2c1B57xV0sSkEAyNICHZH3TFbEUVYflYTDVDnIx2
b79aku9io2/2fKnED7CMpRXxDebqaMSpGpVLYRJNzLR4lMnMe21jx0JsCMkYCUQZjtCAqN068xbP
TpzEEcszA6ynJ6WXU+WKGeD+LCUCCsOelneIJ3Ef79wpd+1rEjnr5aawm9x+hiA7vOZI1HcUAHKI
6n4uQYGFhd5zh8Wv/FX7gKDPaTagSto8ahP+uwpB03pn5M2EPeLy0f290Sw5Cta0T22elkzAuXF7
ajDjRWrgse9zyWr0kz4pDE6QaA33aBBnL6/auantr84083pvQbiIzx5U0mxHb4iTdpkcqGQ4S5q6
Py6GKu+Zq1KbAW6NLS69Fi3hMqssEgOVxo7FI14O4Wuq0WE26ldDA9jdZrmD2Bwbh41+AKnC2fI9
dC9LyIeKZpSqHIVSHhx9QOP+HtwARhnSR7wo9Ps63CVB7UYk5BYrw8/ILvPZzODA5Sp3LuIFfO1a
9wgMQFBRgLFik7Z39liXL7ocRrWBMp5fGE6nb2vEOsXWyTJv2LiNQBhYOG71QtWy/ACP4l1YnsTv
SFn/WduB3tFqePdlGrwssTvfxwrT70nyplkJMojcj7bKWcAa3i6GiGJHEwDzMy/ECBAcmvXJR0d+
WGqItHi9eGUQBtXrFE6eu5GlIT8SJBfPldDJTc/P3OaekrtiduZ71CwssCnMDpgy58vKLspHZErj
narQPJxjX32BlWBOghlL0BAvzWuzhPVT5o8BVpHeojS2LQpNlugAjGfsmh3plUwmwIc8Js6CfNet
dPJl9o7/4he2h9B1EP1qVfJ2HQbv4jx41MSxDNxvAmTMclhiq2UiWCACs2s7v+x16adbjeT2BlgB
xR9+63xnmV1cbPCzTj+GTj9hvsZb4o+6ehGV2T5yAiArtwTrk11ZGvlpCALxGRQ6ZNUtiCtwq2Tr
VPZ8VTCvfhvTFIdhUffjTg9Fp5kFjdmN32b+HR/zdAJslr+pddW7sWr6YB3wpqjFTGi/SZVoHPrs
5qKqtayGObNHb8bDHrfmZHsEo2gB9BBxCaein75Upq+vWPsaBzO2xKOXqu61Q3i0JyMJEeDky/tG
OOgHislEvmicEZDhL3eaRzOf2utRhGN8gwMInxszv8hB366xrLnzRQ8viT/3R4RcmLAJq2uPw1yZ
Z1xO7lNnyXfRNtXZmpJLhmfMyYrR7b9ZTSO46k1x5YvhJp+D4rFZWIfMlu6ioVvYqYHkjLSMEeDZ
XuQOfXc3FEN9EaJpKrdOY5evkg35md2Lcc+4Gk9dVdc3ZpynWzs3kteQ+fuhLX0o26ZrfBWLbU5R
iEoOtrNRi7sJfEF+Ahw+bWbBpwAVQ9OdmplcbZFficxuQsY/VdvGr7Fl3/pjrh5EixIyk514bg1Z
RY5srv0C8RlCmhMkY2lsjLo0v+JcYz/rUpQPirk1wSPfDNiRzINgJFWlOIUJYMRFKUTwBmYwE63a
utOpo3YiUwUO6Bg/TtgZ9zz5Pm08LjryfHjNTTkcwjyrL5oRuGnVZQwYVeE2p8Zm7rppUbZvBtnf
YLKdSCUMgyMHanhZLplxKMvE/UYZZHhvCEZ08ons3YKRW1TtfV6YDoJqBqnbUBqYyuMs7p+LogKg
2HmS3QapMqrcaiMemmbrJzAg4BdTrR3LhKrk3lrM0X8lFEC/I1n2mq2a0/lIKAsj0d4zt0ZjfSH6
kPOeU678kfPMvwZu/IxjL3uFgsf5jMAikr5ZRkOMj+vCabQ8xj0EC23KBVgVyJDXacggyWIBviom
I48Q8zR7P0RWOc1Tflk2c/DCrWHM7J8dF4OyM9ibOi2SfU2t+W2CN2ecimY9tgdkY140WJLps9/N
88eUGkOJA0DWPa7mGAd/17Qf7lTZu1oydISNVLzpGMZD1Jue3saeDvmSDTvcZ8pXu4zxH7Kd5sbO
sgAGUuCvBqaamM22mFmXWHTPcS95PTCPonpcLt14bJN92VTV5Ry7uEerGTsbQacN8FZEtKi59C7O
DcPeUDoDARaKA3XjjXDVJ5QsO6Wd8dJZh06NnBoB9ykfP0NMcQ9VLqvXIHfzl9nQ4gVIVX8/hS5j
osTHB8g0PHgOOtUftc6r/TTUnwtb9CNocmhdmRlcNVbFuMsbFQqjpfgsR9s5DLkwIUuyyWxD5Jx2
7ZQ3HTzkretlw1YhKb7Xo0BJmRrWfnX8PBFhvZxd27WeU795wheFhH6N+6gzwqrYPDYRRqMfNVfD
QYesYAl+MCCvI+XWub6nTlA8TaUoo7YF9c9YKbi1mSaessVPrjD4c80GE3mpixlf5bX6IQtAVhE3
ADRKIdr7jm/TObM0K7dqGMpn4ZQQTiuzOOi6SN9HSsljOiMnoLW28iflVsVBqLK6rsdBvI11VTyy
t2JIRiuCEcNgEHAgQIH61K/mlIUltlFGaXm9iZF9kf7Z526U073hwcQhDKY/s78q6Q4nZsIGmvzJ
9HcjrIOOYDQIxxs20Dz987EYdnbD1qfByWFtqq6iaDBsceqcsst2cALw0bQJQ/8zIIasieIpGA6q
j+2nMgPtz8UJUKZGcQxONrbFi2F37hf72+LdbocRa0lPubiI7g0tD5vSUkEb6TKT/IdeVc131CXl
GcCF3HhLjNZnXtDzJU4MQMHoWn1XFn6abkdvSajp1G1hj3j4y4kJtpmHO4I2+nvfsjH1mcwVmUvN
jGxgC5MyjTuPpfPQgr8dKnmG3252OIc7rkSnW8OFGdwN+VWb2Zi+mxJV3TT6edQBWdjgsAELDzq1
2MY+lkkGmr7JDBYn/5aovo63NBNFt8E+SivIFTtew8nIH6dl5Ngy5jRuLtiL+TgMAue+Ncz52Na5
yM66k6Aielco9qomvceYYSKZgZW70eBbqQ2eJbem50HNV51d1THW5LxIqbTN9DjDq8RDU6DBjLVx
aBPhfbj2aDqbIq+HW7h6xUlgpbucyiV591UZqBNUEps8Ssblu5E5Cqu72ePQymVtRzLMJpyQYGWW
C5fFMNs9JfU+ZK78amQBVWDhdY/JpLgVawrHTeq75pcIekTucZxh+nCc54RAuHeN6nEHKUa/AKqs
bgbB+WR5yKbB5GK/6/rUuBmWIbkJOOJFFGOAekZ9spaw42xGMw3CDeCLmLxX393BpqkDqgfHvJaQ
ia7DWozfLWrK3dx64kPXNbOiig19zB4w7m4KDsVTF2NnCViqP1ZBWL36QUI93Yi+rDcTO5X7hl3o
vq2K4oL9rfnmsUneVVnsncDQGM26yIvxlPS4eFkbPgRON96ZSwHvA5kMRrrJdhPuTZclew9ngpwT
HlrE+zzlGleuY8CcEb0/PONE7/ZcEc2baw7maRZx/kHsR3bZyiA496rGxWHMYjOalXtuvWCZt8z9
n1NcrKcOa/TDHBvZD4+FUTSHzoDAkstxMPv4w008oh8gIFx75QSCiIORh48cWJXQMt2ldlhwkU3q
ex024Z2E3LS3cR/u0DmfXM8EOE+qPewUN0c0yEcACrBoHwJRxm99z0bObjq67nGQl2kpeZgbDM2v
Xa5kw3aPRVwRY6Gkk02RLF3njW17eeGxk7rMnMTatU79oBYql81kWfU+JH/dw72rZrg62SwPYxHL
s5VAVbAG6XaUtV3xDaf3iNtg4SHtV6hyfBKcc87w0roLE1s94yBTXuTVM4aQfEhyEUGmWPgXoxfe
YbIDdpjRn/kbp0rpsBmhUFknki88ML1jT+kEUt52RYgbb9LfWwJWXmBFjk+NteA2FxPKmV2CLPSb
VS0CgT1w71M/uE14MS+tzN6XGm7dMWsp9MewzJ2TQEQw7U0aPXWgXv4s1BrFZ6rxVlfCHTe6Db5M
yOyvSmKIvZiWYMhuastlqBRQ7bOWK+ZiA2f+XblYsx/RfXDzTrZEUNqOyTPcEe+oJqEemH7Eh1ZO
Hs4uGz/myXHbnFyGLpmP49S5At+UK42oNB3wjXay2iOhblRnA8g4KWVYHC+BuZjZbmEMRz7h4mCD
iRVhxIAXPr3EhGOCs3/cFSklOZvpJUd9Exvb3CjMH0THMgmpTXvHTgk9qbJ0nu/pUZdx15UU8qcG
ZQC3RWDPl0x3eoQUSVs+1jwySbhxNRLQ2bQw65oAtqcOx/6mgkO/ZVxeb/xSlh9Db7lnlZJ2M/je
Ax5Tve2G0fgwFebxZcbgXS4OtCRiYC+pUmFpNaUfEcBtXhMNm91ZxVIdbKw0q/DdvxoMjFQ+zsBr
3indGAEkrzA4sDY1CfGdnSpL7mXLya/nAAl82SGT5tmaJQiuw2SHmGe+anvYT8yYOVkioAdy79aQ
KL2aLaJUVRHuMMzagHV0VZDktybSTDE2tyvLBzCKBqmcMeybkwPSg+2ved8VoWb41vZzccHIAwpY
zjA9i+Q0uJihfMdwHrpG1cktSpSB5o0ra0RyvPpWvR8CjED1PiRltu5Eu7Yvtn3QIfTviPqpv8mA
4+M45HlKkE0Q51P80rtDwNpat6QcHOyS9Ixw29C8k0OQ+QSfKDpycYr9LEdPqEe6mZ4FeHyR2npe
AR3on3+kvetfulMTfI0Zm623CdM7lmMMRBiuapZv3aWOS/+W9kFkT3k4ev1GzKR74B6BVb8nsWMV
Z9PckoAZO3G9L2gdxhP7zjrbL33Ob5VJ6X5WNMztdgmgh9UAnNcsiqrMNG412ttp06AEQWsD2dTa
xUDWl412GEXdpYAKimNmaWPY8bthxoHAsnbJoPsLMaa93I8lj5r7dgT6s5e5jZHb5G5yr7QC/nXR
5fksjm4eO+mRIVEJyggL5XBwpoWx5GaBBh3fGwEZp1tlmEawDXijyYFx4axPbJnL/pYME8xCTpCz
+coC3zQAC5pVeeyVbRi3QCbCEpucg4rEm5VdH0MxefFlYU4VhTK9lPnkmZbHsVthSqDkyrBs5T6t
4m24sMjeLv3CtPY/lD8HrTmRHC57rPXGuFRUyOJ7mFrNWREysuBED/FABLGqL30rxgwME2IO9p5N
g8XimyCzTeKW3q2ayvGSJSJz5hj5T9pye9KhFMdFxAdgHh1FEhr7DUT88uCgnowQtVN7lKX3LlWf
7HRnxk/MMkoWh51/GhghnkCfWRceJO9TPMT5Nib/9j7HqrVL7e7D64lMAPv7ktSEeHXSbq8YwvqP
LqvlG12sq2sdI3bbFLRvN8RWf7bx9DQFJckVXfDSzSU2xCU8y0adbUC/WBZzxvehrvFr2OyVyflG
Y5XbbKtZO6c9Y620SJ+7hapDZ42/yVqSJ8YV8tOzXd61aQLJalKsKTXs415QhlWsmPJ8PChgksjV
2jJq3GXcxyUGFyvshx3TcevWVW0caTshwlhiFI5PrtItScI2SMDA5QCfIdzuAnLKvgOADPbuxCmb
o06eyUdJtWNeLcggj2nhXxhaJUe2tuVOEPqzb+3iXqEXkl7hk9XCEX+Heco6aDPJTx4b5FM6N/Zj
n3sN0l8vvVY0Zh1MkLK4LRYMS23rcn419XBlDUP7KkyEwiYh6yfqfNi3Db/ubUSJfUzdytmW3FMX
iWynr6AKSelyFTe2J3N9iBvLe08zfalht3wrdJ8868bwwLA0/ocTZ/67WUrmlnywL76i7tAqlQ/z
nCA9mCx9bVl4Xzr2RBFDs2pXOpp5k9ZhFBhJtzfrQOzNJn326nDODj1WAA6xdszQ94fJvTF4uFk8
+UPklXeS7XwDH1Cj2POfrCpttjBsOKpbSWjGoElameIvoXGrWWkZvNdukGHPqW9bu/ycG8dj0AwY
bFnc58EjssLyhYVQkood7V18of2uufXL6TtlvUFkn2buwY1HfFSe3MpgJubEYia7BclxRw32XnLT
bthi8vSZMEWxw9lQpJDavaTVC5birsIMavW7RjbtA0TLsSKtZCrul3q+swYIG8Y0mDtiQZoTkgJj
KwqivOoYk9pcQG+rnPwhS0vIVG3YrZa+0TrkqWq+69y8X3rnfu7npznPj15FaB0wkxfD7+qLrPTg
h5rJEV3nMc2c8bUijO6Kzfc5njTJ1o6INyJtWK5aFTbECQJYWQXT2XKZ+YzUtqfWNuh9mpTgL9ic
h3Cpkms5wkdoA+tHCz/lQfmBvc6Bg27jtd5w8p2ORCd2WLipckzrfhshxTvWBcsSdrXF3myptzIR
HjSbtW2iLeKhMDJGtvJeOEP1K46vsyh0fCKVR0fOQFLTbmiFz4ogU8c+rM9zAaLETTG98KB3oCbF
Fpqf3tbOTeD7q+TV6V0kMZ2oQFgO+Gos7pfxUMSevCAByLt2PC7bZpHTMWTNvoVr+dygxOR6i60n
s7BKFn5zuWXHVJ39tKRKAa2KHqV6wm39knRcmblEBkyuLMe3bz1DBxQRX9bataE43SDXZCQmVSB3
dLHPVmF9IEtsgYN6tGmCFDdqgXJHvIB7iV7U+AzjydjgLMM0OfqIbtL6qcn5SsmvHkjiYZhHCpmy
z2AtAYeoNnle8oLabxrUXvool1fORSRTr3zVLBF3iNImPt0SrhoK057mMXPvUEGjHJXrQY6UcH0Q
zMknzSi1hl1YmynnbOQcbLiO66Q5jwyAYYRWl0Met9+srsEEljC9RvDETRm01dG3JHAXxzemnZm4
3nFIsC/JDtdP2vdiy5ZwHnfVKC+H0hvOTAg5w9MhmsAC3CFwdi/4Dqsf6JtihgwVTQr6lCdCn9Tl
mBX5Y1pTbGwWlz4gsqvxYx0Qfxk91XSNk+rJngF7DfRSzE1YH8H5S0ekxg5RP7NljOKqa7hiT6jb
3ibmyCcjbGrBA69QHdb3ybwCXNfuyaVGrGlN7ymqlWU7GF2c7TDkoeQeYGYgGKmEVx8QpTvnKev6
55hB6kWNGT2SQdrcwTTGF2dIn+KcQdoaXhlunFQa3xlfUD4b+YFmB3sl0oonnJMz8NSKy7VFXTK7
yZaR1J1VhXe9kUNloEb0IrHky0qSSbaWQPk95iLciCyF4NnBP6D6aO2t2QQfMuvBF7KNiHdKelBg
F7p7JKKiyJzIbsALdnPCPNhz08hlkUY9W6LwY/XK+EcoMslBPVTTCg2rPbjsc9eM+3mxOX0yqLD7
Zp7nfUpg2bFCQhyp0Cp+DEtF/O5UMHg35wtkgsYNJ7V3mGceypSpxrYLYvMR3wpe8nnUf2Ee+KMT
xPVc2xehIzw8Q6bAY/OLN4PwvdFwqhkwsK2P9Gb7fB4s9ruz/xfWiD+imgMMA8Th2JZlmQLGtu2v
bp+fYgri0SU3Mi4zsMeVaM8l8XDTxewulvm7eOS/tQ390W0S8DaQ0fuWcB3LdH3P+8XFEwczEvsS
Xb7DMtXf1drHz8lyJX7VNVXjNuRDXSjQwvQRorOrDz8JNv6FichaP7F/CCB++/02UxTbWQMmSH5d
P4if3ujYBkSleqEkLsEQICgZwsJQkugWENc51T4w/LB5QT6R6SuS3axbc2mYMaDWibfs0w3E1mFj
hler0tmNfntx/5aw5rGmISx/Jdz/nD/yP4w2OfyoV9a8+vVHra/moyaWDI5uT4jK31/dKnb5wx92
VU8JfTf86Ob7H4rN638KT9a/+T/9n3+H3j/ODdD7j3qo+vWnMW6oftbPkBjy07f4T7Ibvtbv1ec/
/YPfBTe2+BsXE9GLnsnt4TEa/S/BDf/H5noLOex802Nh+l+aG/D6+HACCyeZvzr4rH/Y8USIgMcm
4hXFjcDZFlj/luLmF+8Phh/X5r4KEDmYjsfP++PlZvqL1ZmJ/q0GXJads2TwljIrqWJ2hwYU8NJX
GNea3AtvlzaF/gBoeDrYwzpP/elD+xeX/h/PEn99KYhHTAeLl8vt5/5yi2vRjq3iGIhYbwIuLvx4
N3Td/Rwkf5V68le/6RdrIHF29jw0DAVKdMe7LoFvkOdddsOhYu7+/E39Eiz2+7uySCIILCGIrPHW
1/LT/WzXICSMymJyt/T6sGiFgd6i2A0JVd5VqSaCVAAwB80FB9We7D3QzPntz1/Ev3q/P7+GXz7Z
BUECWXK8htRPJYU6AVIxYtD7yYJL8Oe/av1R/zi+/v52BagNy7GwHfx2vP30dt1Zk3racD0xJB0u
LTDoyGQYSU/bihvBgK8yjeovzsxfjHq/XThEYrncDlZg4mz940fsGsQtuClvL+NbTAkpNsYdTT2V
Xa2MayNnkxqncjn++Tv9Lefn17caEIplCvx6vIhfpGpz0s5VPtAQlOzgngOauUtAKAtwHE2O1L52
cPlELC1sKORQlLYijMHLdnMX6DeAqLQDbkKsya40GbqzZmKcSZeYGQ+wN41birWkuWmYfEhUCzjk
b/2saPzfT/T/9mn3r66MEHUfQQoBQUPrOffz1VnkIFLA4FFJitxm67iyJcOCUfI6aahf//wTQxj4
z1eHEBYfF1kLHF/OL98Ue6JwqhjdRVBDYOErz0bHWvpS3tVBhQ3JwbATb7UojAIStu1f+m5rrwxV
F1OMXGIPQJpR41pqJlYuxCv3pJAhUvS34Pn8dgOo02FJSYBatW07lONRtvTTI6B1C8V7oOsnPfkT
Sl0pcNSFyVDKKINMFkBbE1ofiSNtv+ymQjPOdqO6ZURNHrFrVSintr7MZsKdAxYPfuMG9tEAUVVv
g6zVzdYEfyJvoZeK8di0wZhCaWqBiBlVvrxVNUvAfUmcoXvVBUO3svcSA6yDFu9DSeu0xye/uFuV
xxJ1REsSrBk3zOXDxQg+LOygrMZaqzM2KmiDe2sK9KHzB9ADvaXSlvVT2wO9MFKmH7Y9Gvl2Gqz8
pTfb8HZwSoxDYSeaJ4o50wfNous7N2/d8jDXA6PTslj8pxATHsk9pA8AUlHtKx/TOqUY7eEzoF6a
94NIZLeFNULIqfIT98coCKjAtaTjPNJFoT6wl/nkug7eCwlak7Wpm8w7N26/fCiIPTObz9p5Ia5n
ue6yMflhzfZ4p+G3MQ1CX/yWA58Mtl21CnIUGMS7nvQRpPV1436bFUURdDJvfsi6qh6iZqnNh8Ug
P3xHEoJ+CPImuF/8NU+g0JAkNlOGPYQ1bbEcG7cuKngzJbOQ0QxwHMxYgBhtd36L+yD0GW7zofgf
XjURwrTQPHz1mbAQ1gsjv2S3j6yai1kSRZdXo77BkWOfIa2MRGtwON7/P/bOrDduJM3af2Uw92xw
DZI3A3yZzE2rZUmWrRvCdtnct+DOX/89dFXNKKmcTLjmaoDpvml0ozpEZjCW9z3nOeyZdroReqTb
LR4015w+DcRndzuhoFa9CvPCNK8iB30Q9LWs7+IdMTjx80y0tNdOYMLny3+lpRaFLZ9rnWMhSG0q
IntqVKZ1MLmuFVu7q9G0mU6IvK/tEAAYqy7TNP672Kwj/Q4eMIZkU4PtsDJnsRM1/2p4CLAa6fRY
QyhooLdUiOa+wXKcDUX63cCqPmwmGRcxLAvyJldAKppXUCNttVUUBRcl1ztr3I/1RNxFbNqxi+3Q
bghJQNO/hh+NDJKNjSDoCdWFveGogxa28gMN3j0Nj75MKKASfttDzHd1vC3w3a29HpIDQk0cq+It
7BMpvFwv9X5ndu00bJ2sbIRXGT5ToXFGVdXYH203v7Z6EHnPRcVxatUQ5TzfaafKJaQMmeytzwVH
udVlO44vg2O4YGHKCr9ymXO9/OHXIWlSQR/yb1TwPdhwsgyJDcFR7phrl3voXWHmWfupFn7Y3aNP
SsJ7FRbdAIoKKZEZjCHaWT9o1Qdcm8aLRYcPeZsYC7nzMZahNmN2hvR+FNIhyoHUrjXNfdncMQXc
F7Uc4RrH1LhdsF5WEq+BtrvTYRgkinzFjpnBJJchyrNDvIuajtdC596LG4o26G2n1xSAw0TFjdpE
FBBAjIAy30Pox9MMXowVhEWzQD1hKUb4wQaP+U2z2qn77GdlZNM/zn2/euVqKadZUdImuXpLF4H0
BVwY0squqfxXEHwInaYDgglIINAvJY5EbaXmFOXuEfhh9vIImQWJy8EpMnTtQOK02tEeiMQTuQbt
XOybbHbB3AIUaIRC72/BMmXZrjdLJmGLnaLwfNBC4AO1oXmqoESGM+BvoKOrOkTbtPyf4fOyh+Rl
tFQKctpYOsVaaVrUZ53RBrvCH6AKY3QDQlSPdGgfW6gnlEfjXHxKWtE9iS53bxRNhrckrk4t1RTN
tylewJcpZDvgLhKhJwhjQRcHNT2cuvK5Lgz/ETFdV5Be1lleP2moI9Mhy7/6UL22Q4/ccezz8WON
kew5bMfippsbzeBRu0++MrZ8zoGP/ADloF7jNoTBlobVcBfH6dfCBDmEq1pIajAlFKSGwg98pwh3
mdttMdzbK4XsPC9sFLsnBThDThJ1nbqC/a9ej/S+yeEj/AlP60SKcgA+3zON1MH0TgNoX2RttFUk
PDkSKBRkl8EDYlgr2keldYPi1b+NpoFwIy6RVhcGq35QxbUiSdYZiqnb9kmXXImWGIFpnB5B3RAs
YQ+Y3qKxp22uik1MO3VjmN2mAz4H8zICqIHbe4WMMKVy2VH6QvawbeAc+Xb1UlE1YykqB+drndUO
coQ023MDaw8Jwsgv7qAP+74gDyRrWLiwJDs7N0hZVWbX1aY0h+8UvF+SBLuYLMLNaCAg7xAKrxPH
79BxARa+jQfyqim41ddJXRrwfjX/1exNbZcVfeECQLf9bxoYpNyA4J/k+nenLxHeKJn2WiWTgnY3
Yjev42TXZlIN0VUAsS394sUfegEIciqfDFa9NWdM50EZJ0xmqNopsbU/KTuJjeKG13VdfafhI/Hu
pg9kEaLWK+KdoscvtmZ/6NFr7NKMXZo2y8zPSZsNXXFUNXIkix32ECLQNO8OfijVLd62K7jVT3pq
mGvcj6RaoCjc9kjG9rHpW1djgvoojypQ+gr6zpazwZySbqqf/choqEbTa95puW7cxU5uFqtqnGBE
6n1CP4eEP4RS1auZV+EjZlE8iGgKKgt3MC3hjR2UH1Ixim1TUe7lJPtkWLZ219P6x1ZU5fcgZa5k
5O6zkrQNpy7wTul3setf6XKCuw6h8+A0xXRVBPZ9ZBYgjakchviZ174NZtwClQBlMQzG2OP4e1NC
2vvJSdH5ZqN28jLMxetQ0ERTFXO6jieBjsBtdUp4nYOd3LYBQ+ewkcbZ9MgHB4J87HwSsUx/Y8rw
UEbT9Gj1xn0b2z/Uln+GzB3ofiiyu0L92ediyyGtuS8VFalo7lDyxgxQKtl33wHKaIICXkkySsI+
6D4PVq0czCl8SLj1Jugh2hlXgIFORQ36gAmEJoocck9MpPPUttxClfZax4SMX1ebVgwkppFrzmUH
Kwtmak6DlNCtXid1ADV1lI/IdmWwDe3sNag759HItavEAa+mqO0uC+1k5c4tWZo9jV1+NV0AoL5C
SHMXH0j0XtdB+Lkx/KcRCz74Cnld0vcHMRF8ReFF4Zb76IreyV2WKhtUjxWEtCq8xmzBEsOphz7+
9xo29qrqC2dtV5q6C2eVv+GnjgfkfCbEkpjj1nCOVx3ugh3MSmN+95H4XIwwvdRx/KmCMPDCfPTq
NkOMKb+VtMOw3uu5R2toDe445eMcX001bDchUOpJcZsbwxlZb8fi1uRAjNwrIq0H633/7OCfpKU3
KnKXS6MbsBD00EWKCvkk6jElZ7q7gN2gNFKQxV4iPwdWYPB/RjbPt1k1Vq6GZmTZq/zYWTuJjPbQ
tKaHSPjB4xgN+UvYC6yDNrIp3loWgGXX6f7R1ux19YcN8mpaxaKNqrXGnKvWKY6UhBifrMlXbKW8
+hw9ssf5ROS0smod7bhiTe1n0HNTtFMjC3I+4pbmLu5G39xqpLR/AKxc+uuKftQ+U+vwCsaD4Kbn
C9x4UurDQU1Sd69gYkrW09TOWXto2200TKHxLdBEmq4tFX7QJqbF9pPXmNpsETnujnB0/5Cjo1GI
9tu5H13ZNPemgJb6tu4b+9VtyWwF7Tta3aEEknRXU+vhNSqq/xSrGQ2/NLT1j84YpTilFC2+U5uR
vBFg3M5Xrc81NgJqUTqT2iJt0NQEPlWeMvY3pdSr2SCiNuRBOcThrXQL180KojGkXrAn6ieuvo9l
Nie1uRRxgLL1MAup39OzBExR8p87swNxXEJF/1mi/ElWLcr3waNsXQI0Lyq1WolWiQ7klRSvgWGM
m97y9U+NazX6Nm6V+qV3bXpww4hGbG3rkrJV7yb2tC6dQNxEqUHa1qSTnLfqw1wy09m6IClrbfZJ
2GP0CVEDExXNkf2kIQ1Nge4kDkp2QYoC0AJfIqmvY97VjFSLfAXOaTna+YeQDCgT/YIPztkKkoHB
4Ue82siOgMDnSOzpd4/todHN6sfcZH/NoMM+uELtX53CrA5pW4KWQDIKlMVOXeulkah914irpx1d
aMTssTnZA+0nSmYzwFrgSJha7Rt5ve6L6busR6kVxKy7qNfnADUpnmvavxzkmZjwKY20/2jaVfEH
4vKMZSmo/HRNJNB4Q1oOVTb4HMB9i9a08Ky6NbgY2CTFD+mM5qua+dYTKkDAH4B5zGINT6KEx+K4
sqVXQYYAdOARSrHl5v0fos0NuZ7yOkTrJjrto5nazUPgA+K7qhnkY9pzOADJ4CvdzrSahO2yx2bR
hDU9pshwpm9+ZhUPowIIn0CfIP3kF3r1vUvV6T4xTLqofGUEhIg2qJ6yWMfu3ghixbyqcQFuQR5I
sQritkPJVgjOLM2ElMNzfct8BSeAD6RFrvVdqVU03GjsMnPFA9VEDCM9QXA7GA+YirgDoQasa48j
wvTZmXDSsc3YOfdrZDT5rtbL9HnANGzjCMzyPxRgs1BUAll97FI0RSt1yosSZhHtwM2shUcdUZoT
UWto3de1Hghz00dFMW2GEazjapr6sVnPGqabyOiU3iutQfmS4jDXVtqk4PWXqQ+1o3OGOtkOiTIU
qyxJHV4yYBqaAr5Ukg0RNYNcN6ljbLn5sl2EfRyQlKun1kcDIT9JaJzwn9ORnvpKqx1oglNThrhy
4eI3+xC0SbVB/1seOgqPwXZsCNfljie0Q2aNgYZMJm6G7YS6sdklnY4L3kqxoa7AzMWflMLNbDrB
Zvhgc2wlk8DqJaymqa8RA1f0v1bIvkl8pFPOzUiRyfTDMeo23LmFT7OWoovy0cFxBva2hm3J5iHt
ZGuVsn8WihTF2nZ5TA7YefWgkQ2RYHsek3qPgsfOduBt0gdQa5BhpwF1zUYmIU4XfF9UkLsEUjWG
m5rlnEjniutatyVwcwjWfSmcFz+yig6OJjvUNgBi2m5h0yUYa/+TzHeiqL3o51AQdQ2VTFs8shQn
5xrwcYVNYKUCBZ2FcOgG5AFWGR8yikIkFrlFv1EMLJmrBks/pxVHjWuP+3NxBzI32GqiVJ6wVVW3
dTCF2vb8H/auUMvf5ToQllyqfpaxzD6NXAv+TRLgfjHGLx3Oi1kuDLayDaIN5zH1AkztxHCmpVMU
1nX6hNqS+5cElRTtAKEOqncCF52Q8Y7iw144xk+0jsaFkvD8Vo9qs3NTkhKd7eqmrc3MwqO6pqnn
gU52Z+Q1E3FyX6vCl86nLMiLjRmGyvhqQ6NKvlYgSBERNuJCofNEVZXCDKdjqiwm/exFZThXgQ3N
msf1yBqOzM+X5NIJdYdTpr/QNHn3Xm0LE7Uu1JmsSLz9opXRkWk0tfNQUMumLWmtCZ6+1vC0RvR7
lNPB5vy0OfFo80PpqjBoTYnZJ/62YGy3iNqtub6vg4rBvhWSvNiwdlWKMlz4Dd8NRc+X2qKhMftt
zF2LoQyjt2VI5PuaJFaxtlUONbnF9cCAPXX966l+q7F5G31H5178bJYNybf9yP+4/99GDNCYMf+5
YL1rXT4WGVmMx7CA+Z/4s3dpaf9CXGtZjmtxD1NpYv3duzRVfP+uZuOgMJh0vzACf6NENf4n2ngu
353LfzL43f7GBcASFUwd1wVVpFsg2u3faV7OH/Gbj5yZQZ9epdNEBxVvpFj0LhGm9TWLLqfTcJTf
op5sirhVs/D3Wlp/DmMYgrYFq7ipLobRo7hmG+YcLdK4vgEfFcBdb2afWVBuQnu0H9/8Aie2DHrA
Rw9G2wyFus36wWJpWCAWF3uGnzRTz65HcpQLCa3xCKSAH0YNLjM4m2ZIWZUVpjZOQ6sefSAObzB8
1RURlfhO1yaiLLJ44aI1D2iuMufK1AbT3QLqGAtnl+DO19GKunQm5BrmI6eyNXnAfYNNHlU1AELF
DA0sMYM9skev4YdKNDR9qbRYJJtIi9ElcIAxtQ41RmvbQEVKC0vtteySsf+OwZRE1RV2UxfISkZb
nHDpTjWGDru+y+VxImoBrqXxRebZSFUdlaDJkWVQVQVDkoVBXVRAsGxbapg+Iydz90iUAty2YZIb
/mdr7JvpE5fWVNJcrLGc7BsiMZxsLRsuODvVrGYVYQO6AEsLNmHobNzw8nFQPQtxlFOuVbj31Mkp
uJPGs7KsYSYpckxLcF5xO/NUaYDT2hCnY1On1nFPcKHnb0Fk6ygm4krqXZLyc5JUOvcFkyBN+eDI
SIUu2HaKi7mHBwdSExUyu84sLX1BY1+JQxC7CTe5ctIKklCprwSvhBBn9YH4z5FDgI0kqPg5xo18
0rh16gcFGkO0qjDwSW+sDA5uuaX1LkbezNGfKPeXxNDkQd5uiIWI4j+wCwq5JpjZVne8c45ktJux
t5R+6Ybf+0QHzZkXk8lezzTThrUOQS27bipDUwj/ppNtYs0wO+dbQicv2ZbR2IQUJ7ORhAvahVVP
YgaEP/cmMnubdGwbJNv1YA5d9rGkI1OgK8s5560oCpe5hg2tUtIbY8jb9rFEqidu07LFQjpiDP7l
W0jUO8IVeoMgFc3FSYJBYuAilKBA44iszFwnBwX7RLZU35kGPD01Ksjuc0mvEk1QifshCMuWVB/i
NIprhdQc6lwR9HySZECOSlIrUlhkm6FHsyo39LHwwmNC0suQXIcqtYttIId6+uJ2hk5zTyZmq37M
klrg7ZeOieQy42f7YCAbcO9k0JSzbddJskclMqL2bs61155MiW0wWetOrhBANGX7UYCStwTQjxC0
TrDJOzOi04Q3PM3vIHBk0W0XjbD5JmPEkQvEJANmQK2Fwvw6lapbYfCArZDu8PDN+Tg4eEiDFM00
3tFIpVvaggnRPKIxuhamRjCB+CKYA4mutotkHdl7HE1CfnErdIYPaDz8FCWhK/PuEXgWKKeVqlRF
3AIjSJNXMmSyBq0z7IHnmA0X90uFqh57V2uoFYWcUcR60oLmNLNq+th3VMjIsq8BgdJ/MzNTkeXj
6Dag/+9YswrpryUmmLSFLeHmA6ao0qb1/W1qkPVPh1wPffnUogBUxkccULQKusgwYLEVshRcQDo7
iDfkzoFs8woAjjWxUiImBcbGBFFynRehIFSl7KlKFSyl7j0H8IgqGeWjhJwzJXPtel1D4hyADRhl
sEVk7ssd4HJbxaoN8f5qUnJF2Rg0A7EtO5YPdL4J0sqTsRKBNaQSVx4EC4f2rCRKZe3yNLKB4lJU
Nq+SppTX2OsBqSQmPwfEDA3dZAoHCUHyiAYXAcKEsNo194URBx0qRAnIlh5EEZiS8r3SQWO47ka3
C6Bo5Y7sfTz3mR/S5ulxULYXev3H2yW7imPYtJsMW8U3z7l63nXeSDPoT7YNKiBCjVqLcB5A8zjE
UzFFL+f3r5PjOBoAY/ZKnFqLcxv7vtqgr6aYnpRI7gkz6h7jQrq/tS3/tUmiOzQ4m7icQxabpB3j
pbH9uaAJBVEcJtI+qBcdamnJGzMkvmF7/rGOrxTz66PPqGvIDznY6467GA/UdDBMguq7McEpnaIc
+/dkEWRHrif5blmgrgpzVL8mPkXc80Mfn4R/Dc2ZgFUEQjs/nVj8coU6doJg9nDVkFqxoVWcUqMv
VDxt8tJ94tRQ4DRtHTENG7RuHE8SNmsr6yyGmpJC3PdaEt60Gib6IKgviJLev8/5YXSU/TanQXhH
xyPRpIXqZEy0tPsJRm01lDwQdaDPptmQ/1xQBclHIuo6I83+/Cn/77j/79yu30ytd8f9Z1JYf/zx
b/9Pfv32bxvQf1+bH/Vb3eKvf/yvs7/41ywJtB2E1JQtkMP+ffbnVsChnns1WivbQMvNL/fX2V8X
/+J0j6LQgpE4y4n4a/46+0MRYwLjW8V6y52VO/3/5OhvW9DGEDeoaGQpgNqLj1G4WVaRfqZ7/C3d
FkF2fgBhLC4sMQu5Ek82P998lXcpeKNmO56ijkH3HVqt7umqJddK0RuvFP2KfdiQpMjlSFlVnZBY
v0LjU9rHxYWayfG3OCvauAQwqsbtFzmovRg+Bb9b+GI0vR5V5IYue7GmgWN4RBU6F570+GP8eyjT
shgG7Jq+GMpI01An29z00oqLQjY9UZ+11llc0Gq28fkDXGtXuMMuFEqOt4q/hkUGwvKN/NWcAyne
bkmykySjZgpPGMYcln1X4ZzqX9JUc389uifO75E7LO+Su6clliI3IlYFHQrL8lQljG7GgdhrZU5k
BXiMSzVJ2u9vvqkTF7hf8+LtxZQBZ/k4l1/hUP9xFrPTBbimtb1NBbqB1KJZTcYx3ppTBDDRk7KZ
gkVZiySzty2lnZ9ker6S8pcjVNHK5wt/y/wK3/8tnDo0YjxAHix+2ToabRAFgellXYd5AqncOET3
fia8wO98iinTuC78+tbibz6gBKQfV4jXAIWWx/mnWp//c05Mad7Mf/01i7u0k9UqMV6KQc1eJ8/d
qr+qKKWuVII1L13bT8wti94ARD1UUjSpFg/emAk5vJiY+Xpq9zBUyWNa1vqfhSNKPqdDRk4+D2+F
iiZLIvWw4wmcQpRoc7rtHuVscUWNjgupzaaVTH75e+WweTWwjDdDLSYVcdHOIGLT8FTgGjBpQYvb
bXkLIyjZnP+RTr457nkmNTfSYuZombdfJTT2aUajGR4qS7nB9VBd9wZqnfOjvH91qM35OljXHFXD
SnI8ShJ3WJts8jUwHKsHxGvjoUvSDF8qyL3fHwp9K0hJA7uKZswP/Obki4mTQoZpc+Hus+ZTFgfK
fnIy/RMke3nBEPP+3TlsbabJzjQzEZdrTdMWcSVdlVh2II67EHASZSM5XPiF5ml1/FHz03A6039t
DewNxw80opJQCWkoPXZv7YeojfimngT4O1Gru14X2rdYJ7Dhd9/i8aDzSvPmLbaDDR7L70tP+NAX
yKcAMoXyEc42BZsLk/39a5x/Kg3Mg0Hb4Nex5O1YRVUNpiVFzS9G15IGT3VVmY1/c/6J3m8MLtjF
X7MPQTLeouMnQsGekjwKEDPXFG1v1KW9p5dD/aPPeI2aYt2dH+/Ez8aJF0WLPmcQUAU9Hs9K6fEb
Ums9Drw6YrUJjYxvD2BnYDmhKEUhAUCxuLC3v//Q+Iap0M4nNo34pcXCYRdhAG4ibL2Em81a5DK7
SgsizJxYkxce8MQLFVR3mZgOC6/uLF5oGNJRgSzMA6ptd19Ysn1Up4iA2nKotuiFneHCs53Yatll
ud2jYf9FqF08HDEy9aBXKJMTFQMFmjski7pA9blKe8MGCgjffEVNwfpaInGfK4Rt8+BqffUApczp
Liw082iL75Jz73xUc2br1tISEEGysLMUGZaVwtlCjJJq+UZrmmQk0iGoPtbxSLsUsKA2p8pTSL3w
Ok5MMNZl1mwuqbwQa7EudGBVtT5k/NZt/K2RK6WX9jWJ8rX2tY3d8FC1lGTPT+p304tQGY4Q+rzu
qfhbFrtF7/Ta1DR16+laPnsfZixK4Sjrsch/nB/p/Y/NUHOhn61wJsDMrqi3q0LZGBSm6qz1KMlA
HssIJtoRneoeiFpB/NdXvYmmHb8oGE5EezrqjIPTm+2VnfZV5J3/a048N/0p23Dnvi7zfbGpwM6d
mlZXaqC4mJFtxa4+WqkWPlVWEV/YVN59VrT35nwmLk7zNF9eygnxAzBkZY1XqgghZRTbyNaC4dkP
/WEbjK3z+fyjvVt9GY86MDUAbBpQ5hefsUBkZkufFUOSIfmdCrm2dQEuHc6P8usNHX0tDGNY/KCq
hkVOX/6cRAr50WT1PFaZ+NdaTWWcmlEBMQV8uXY1mlJuEhzVgPWNcDtWFAQp10dXfek0HyBm0v4Y
2sC8mZwm2pz/2069AVo9LnNN5yrrLPY6oacdqUkGHzKN16uOwuQW1n144fQ4z9fFC2Bhno9ADCHw
mx7P56iFEp1aU+2NSVSSUddNyQ0qehTEZdXqOwO65G3NkurpBbVJK3Jd5cIkXsoTYGQgDqWVy+8w
L9vLKLcAyyhxqB0FrDDRNxShcJH6eYEySbeuocw2qwjeDhBd6pKfmaPuh7pvs40DcNbTCSLdk2kT
X9iWT74WCzcx/TYOocsVJYCpamM/58vyi6jcmKXKXWHs1cZGrREmezLufHg+anoFOHSCrER+2YVF
7d1CymsRbNXcSwUnx6V+QKaOhSBvnpqxVt2XvI2VSMaZ0aq6P/ELwJhWJu3CZ669H5Vmq0qdeu56
z1fx4/kgWqIDgiLtEZAbL6a8y4vm1oHuhBN4JQg0pTh5MERAnviIPnbb5cnBsP/oaqg3SLQtuAJZ
MN2f/xJO/E3C4eDHUgetgTrQ8d8UutoQqlJAPKPXd5P0tX5Xl1r1YTI5QijxJO/pgJbfzg/6fsFj
SrrICTkjGSrV1uNBiUboW0egQgXzHl+PP5N6Yw5lRiSKzH53yxSs4PQHuFrR2GOxOx4qg0DZOrPB
34LT+mBkcbsx8jx/TFJp7X2SxG4m5BBX55/v/QyfB50b58a8fyx9cJpJ9hNKwZGGK28x1PP4Kpjq
ep+OpQVTJndAmQIaBDPmtuNdo5fThbX3/ebFuKg4NDYWnLbLCkVQkujWJNFEo7NFdc1N+dq3i/oL
hDf9wlDvl1KDEyF9f35K3vCyiFbG5XweA5lHj9X/I8v96FPeGl/Ov9D3gwDEobrD50e6qOMufsXS
HwGpNSr+vEnTfihFaHyPcu1Swuf7ackoXABm6yIpCu+8+fgIscziAtRIGTyIGmQgGdpQRso6NdZh
NLrOb+9D8+ZI40HM24Rjz8/95s7V46ItWjS5nu9o6t6QFf6mvvvL1//fVjFOvT3WnPmmBbjlXSm+
J2QO/WPKN65gd9Riq1pPcZZsf/834piuuUKjGoXn/PhZpraL+iGqRy+FerXNsCRft3EwXJhuJ34j
5BOo/6BEUI9ZgiKIyusorDmcETFTHwrE4+jt/OqjifDL08g0vbBTvP+STCQmvD28/HNVfHFWIp4Z
UI3FeJkTKVdGrND8lxCD8FUSEXlhZzz1cPh00T6oDidt5DNH06EmfLkTtdJ6it/A4QzVXaxCLlfj
D8yeS1buE7OCKxWXiHmRmrel48G0wJGiGp0GJ20Fm9JtTISVVbs/PytOvL/5W9JUgZCYEs3i/RVt
R3VSsVrMlsGPjNx5zjnGl4bVaPdPBqL5wNWU2uyy36TAEjC00mi9rq3yj9gPkYFS6brxp/bCYnTq
kWhsGWLewmm0Lq75ipN1EdCV1lNdrUQ2YBkbxVbKx6HEs3n+oX4V5o+PkHNZ+7/GWtz4aDyjjrO5
cdNeD246WaZybeBFgPiZa/6D0dSd2GaKphFy6sop5wRF9tKuyrGTIhqvyUywkafOkNKCjNaxh9tG
rqNNFtzQTB+HHJPLU6/k5Q/cyjrd9STDGZZB0bK984+yJCVwFDUNesZ8QjqnIJSzx/NNkaQPdUrR
eciO1U0YGvVtS8j55xFox8ZyM3dj+3BWSfqclBu9jvw9mubyH0zH+YUiuiJEm/7W8R/RjtxnYQV3
HnxBmN7Ib7l0CSjqSFovDHXiY56PeRx0nHl1txYzf2zKwsIc2XlVWiW3OWHL/ho+UHkj9ayHU2tA
xzv/ik+OSEcBYSyaWJrJxw9n5fwEqKI7z6RqcogM0e6lG6Dmwsig3RpJGX44P+CJJQTACRATlTMS
7brlEjLVDj/42HukIuKUdwmIDXQRX5g5Jx7LZNfiJ/t1BnDn//3NJonYwB+73kRIFpdYAKFjX8FY
I8lHjeS9UhPRc/6pTs1UFn2HLDQKsLzNxUzFgRALvQA4FkBUWgVj1W6nQM+3XRwXT2OVKl8zo48V
D7JC/xDhyPwGu76yLn378wRZfPsc4SjRsxtQdbLmt//muYOgEKkRABZTRQNiLCGQV6GkHhAdE7Y3
s8Ln3sid7nrUQ31dEMSKR2+AhKoAmtAwoADmzlQKkJCNJ6fItiFhy+uxCwovBarVkadJm2py9PbC
Fn1ifZzbUSqXCgS+1i+wxpu/e+T6QsLKbHjAeESAKzb5vZv12gfk0f3387/VqRnIjOeTRu8+50od
vyOXSBtVzTLeUSj9TVjgna0gG2z/wSh8zM6smhA0G49HIffGmcBGADnRSn+fks58VbpdeGnezdv7
ux8cAQoHQVrotrtcMfKwR6LCRNeygGzBtKpbeLuhu9ETX7gHNQvcFgVarD2Pfpbn61mhc9fVanpw
DfETeWO2tziVbEcbcKJldgXZnhQ59oOmdp/Ov5GTfyqnfc4pc0b88oYzRJY5pAXvnRrHdBjLKLtJ
A0nUJKYqwNJYzlutNL+dH/TkxELe5KiUIgU8oeOfoXJ1qyvcArhBk7zI1tHXqlrhpCZ9anN+pJPT
6s1IiyWnpsAZqwUjQQYhdXOM09twSvsLx73TzwMxha71DJBarDNtg0aVStzgFQ4ubRkgbgYri2sz
14ltuLCcnHwkCDpUPmgUu8uvMk78FnAOi1rSJ9p2LEDtyVotLzzSqVHmsilqJpp+bLGLn8ge2DAs
IspMqOUbbQzbFWGQ44WN7tSLezvK4nsk97iuNKNkInCXe2wLq4OKWoyfzNLvxwvv7URVmgraXKFl
0oHjWDY9eg3VVxxgg8zHtvcC0+lQH+Z1f9UFmfPSS1e7GgxHfkbglD4T4KyQ69FG12YGHfbSCjHP
iOUKQeOM+e9Q1xNiMS87wVFeMeveG3XgM+AHIvBC4cug2XIXivxnZxAvj+P2Kmqg2IkhwvBFhtvv
fxzUb6jc2Ry28Qgc/8Yxrkh1mIbek25V7q0O/ipeuuzCLqLNS/fyWWlradhRsKCiWjkexi5Np7AL
XnlNDvH1lAXJA/Jzfc6JgeVL9mVzFdWBTdJKkn9TCEBYY91zPutU9L6OHRWhCxPh1KR7+/csvlaz
TOzeHGD3OL4zrVrJC6CdUW4IJPon36qJ6BHkFdcmbVnuSMgYFnRC2AhGuI69b45wgtEYn/8d569k
+YJRes0lSW6cmLCOX7BsMdlb0FK8mDN7C38pSwC6zK2nB1NNstwjhKW8UceaQhWSeKJpz49/aq2g
zaNTBOYAyVZyPD4tW9JnAmyeRehmV1UXE1yTZPLj+VF+Wc+WjylQWXGW4l+4046H0fH3tw3pw540
xvBrSmZERPhJqzyNnWtda6QzZOsh7ognhMr+3UpcAgJRU7fVYWo05aXXaxPItSVLZYcYXzySqybi
C6/i1HbKi51VBXheEKMd/41VUqmES6s9VQ0VG3kA61rF4P1hcpxsLwoLzrCZWU/n38y8WLx7MRwu
8QDBIXOW3cSA/CU9yVjYxgJISRTWH1qF3IxWWF+0RrlwYDj1Y9u8floRHK2x9Rw/oV7ATFBHvhma
xvqVUTkwl2Kr/QfbD5o+lNDMaZRu8zf85ujZaYlFjgHv0SDcLWjy7APwIvl4/r2d+m5sAcGTzoFN
uXDxY0XmmHLOpkdQNepUrGItUzYBol3q+LJ59RXA47Fv1Dhwe+3C8536yWykDK6wMWxxvjt+Prp0
XVwgFPKMQAmoSMrwqioVjegEkSCVztQseT7/sCd/N7pIguIkcitrsepVhd52/EWD1/eu61lkansK
dtLt+VFOra08EXI63BQIyBdrPUGDutNHwKlJMCEUvR7cK/oxDTkwyXDhUzv164HDM1G3UixCZXr8
ClNpCrIvk9FzAqO/SzCYPpPWlO8HCbs343c/BErUf8513/gHr5LiqzoXSNk8zcUnUKp2TYlW4dRi
DKAJitJY49w3LzR0Tv1gVDaoTHEfsrmCHj/fRLR41KU4LWQdFlBX+sxY9WT7/JPVG//t3MabhYdz
avDbT61kK85Fye2UXARtQ2TFuBNjWXnnJ8aphXG2V3M+VjVe2uKdVQEzUpoDkD7T72+J7EzDTd+S
U4eBBqoYkQQKWS9pf0HocrIEgENeY2ibht1yloAUCxpV44RJ8pfakyBZ2R982BnPrI5i73dDd6jR
gRJ5GXf3vRvmsP+rCwr6kydPvBzICrlo6ZRZjl8xabp1oQ18FWnv69tUc7tdJ9TyK4bFaDeSKPyH
qk/GF24LhJ6kdROtgrixPgQpmRnnf4ZTk+rtX7JY8qBuCSLsSTvG7d5ekwAAngPTzoV++YlREI6z
OVA5oMi/PBBYZYN5yyo4ZE8dIJKOMJKUMOJSu/DrnhiHkytnaCr7nKKX3d8y03SyxbB4kiGY3Qxx
AW6RPs+Fd3Zi6tLpxQAxa9zojy32ohzwgrQw9HmmQ1yu0onxO3E3+U4i0qETGFjQEBA97M7/Ui5z
YrGpM11NinI6Q9LUPZ4zMeS9PAhTfGNVqD+0iR1uXR0bYELSG1GKo7ya4qHCIBmSYZiUpXrhqU+s
5GhlqD2ibJ91Q4unlqEMkzAINM/VWvUDiW3Kxs7l+Igj/+f5Jz05EqUxDo70gpgwx0+KfXkKUmdC
F1Q743VlttWGAErlUTVgCJ0f6sSEQS7jsDWxCTpIF4+HikCG9+TDEhCBxmw12IIAhSL0vfOjzGvZ
8qfj/obKQlBRoQp0PIojIX4QIqV5ATkOkBREHb6o0Jmnndp2SXAb5HmSX3iyEyIdTktvBp3n05sT
k0jqUDRupHuYBAFoJmGo7zpTbzZT5PrdusgAxxhtP4ej2Nh4JmcgmMIX5idgWdeO35CG6VTrwAzq
7+ffxsl3Tt2Xt6Gr3Hb14z+shU/rx5RdPe7f1fWYjanHhbv5/SUHUqQ6i/o4WXPVOh6lhgFPqwOE
bzrMmsIEoEKEcOTCW/5TZ3P823KoR+rCTYeePJet43FUu+1dpQ5azoiT3e9tssw+48Zdmdr0xRhJ
NEhhqez+P3tn0lwnkn/tr9JR65cKSObFf8OdNFuSLUvyhrBsC5IZEsiET/8+uKq7bVe3HbXvio6K
jrKlO+WF33DOc/wZqikRAX3+rg07rIfKyWNkxlPa3GRQpufd2KaudTaszui/m+RgZW+40jXXZgKw
RU86e+CJ+iyyL/o6zsdkiQxJDJkriu4ohyHMQCJmhKSS2R5/SE0nCRsfiMuCtrn4lyW4h+UMRtVX
TgxEm6s6zwkr5TksJsFgbUn+urWQBJ0i2dqHXMQGuGAGhYpd0LDvHZEpRDTKCRIzRCo+kJIqV3g6
XhUd4iXNrha/Wx90CzAUW/PK45uox84ZzZ6G9aqhJF2UeumgIeHhIOYlL62U39KScQJAkYmcPZWa
hJAprcW+j8v2eRjWSZw1viubo3IY3O3yrvDDwzCj5gERq7roVOEUztn5tJvNJdducCKsJjwRTxdX
F9EwqeWsRNEJxK9lIXapXACY+ON1lu1mrwvepgb/zN4zoyaWJoLtTXg5OY27Vkm/fHAzafyHMlLr
nfD1sgH/zOqC68KAS/YWRBu4OU5oEimFfBSMM3AbuXN/3fZW9+T7CsYZvI2LbsFXAHJXwgaCqeQC
CQ0Afvjp0lsX1kwtlsRqgngLKRBkarbEG3U3jTZGlVvMl5WY8J/KWal7bNbeuHfg5vZJNrK2PlVT
AJK0TtPwqghC7JpeugpzUtLYj4I8syUhstS9kVBQARPn3EfOGS2RbBGOQoldYPKqv+rxLIljjW+g
3qfu1F/GboqAjyQTMppJ22yJN07nsD+bI7ub3gis4u/Bhc9kR5XYnkPNXuIymprgZeHEfgyiRr8Z
nKa7jOq1Zslta/J8LVzkx3Iu9Dvbq8lEKrxBX4TtZm1FxEOakpO1IylRi6mN5IhnEVgzFVtnWsaZ
eSZne/STYhHumuhxJKpRj1Vd7KvZdl+J+4K7YNlucZqtwXqFDqRBLTkYYo66bzixdlORfz4QE3dY
m7V+9OumsoDlM47ZMXLMPxRFF527UtZfWjXIW+2YuXiTZqH3WMq+GNH0YKzHwJzn9j6CJTBwYmBD
JzXm6R6Cq6rUeR0uiuBTf5GPzWwPgOEKnba3BlYt+VUTO6bdGsvhMyGFbQtUsgGDmYbd/GGUue7O
+jEC1RkWmf+YW5WeTzC5U7FjUeW+KXOSfVmlmvyYI9ixDmMVrwqG3sKXcm6wBR+8EnzbIRzCCoCt
tcZvQEAQ5E5SebmT2FRAj/GhEXAbL87ngTbqpond+QV3v2XtBHmb4LOj0nskNpWvYhR2K2w6MgHh
UqN0GQ6Isci3jK0SOpuMI4rFJrYCd6fUKm9Jqx+zXZ8hfNnNKV6GXZSahjSeomrOY096wLu6xmXh
NUxQwYdAjDmM1j6eE5EVJNlMlmBFbXIJn4Gwsabb68ifi+tAWNoHojbEQUKaIFm8VjwPWULoQD7s
aYuaJ6FtBRxxrgF4LvHAt1PYeUR+moJyfTboYBqSHh81t5qGiwI79nREORa7zZ0xkf/WynUvjn21
DjWr9EA7yQrkSO/rSUHtTRH5LlxwGH/gBXesO8dvCTIzAbEw27ItWC/qWTVOsa97HSMqnnwVEoBI
jnDqqBd0eI2x7mwy5aAhjLYrreqhNWUErRz+mGB59/+aHiNftBEsZiWbG6Zr8VufS9E7X8BPhFC6
ZYuSXHZR9FWRZI4mtzC0+t3Qh+JhyZ2CP47V8BCmTceJIm67+UX9+RfFaYSihN0VUiNWAMh03O/v
dBnqybkxsbeHwPGWt6tGQpUuSTnY1b6dU4peWJl7Ny0/c1cqd1NhhZAkGQfFHhebblIPX+uI/5mB
f6O3+Kak+osZ+OLLoL4s39p/v/7AH/ZfS/zO+AhxM6CnTbpHnu0//b/8kcDcxNGh5kWmuskI/vT/
Ek7CF5KmmF4QOA8GqH/5f/mjbVLv0y8jp6aW+lu5JT/oXnCMenRn9IBIRqjv0eJ9f4qKdCrlMhBv
PqAxhyBvtUoklUW67OJpgnArcp+f27WdzkTkbcj30eEI9Q7RobbW5rMqdf9shiIfktwq36WImvlq
Q+l6SnWUvU/NMKgESs3wrHvrI9E76R/l6/+O3W9bjs1/J07df+mml0p++kf7+o8x//KPXdtk7beH
cPvxP86gE/2OJAhdPP/wb9R1/zyCjkOoDs0jRCoaSVhJfPx/HkH3900bxw7Y2W6jm3f9X0fQ8n9H
jILPgANIDt4mLP9nZtDtH7U4cUP/VTSJiIUz9u+aPeLYbTpD4nP4lazafhwmCytwgmLojkHAlMvN
2iW7jsXiulemX/sGMZZll0m0qrI66HjNzYURZnjKvUmqHUFBbQ/eeEPPr4sGiawxPhZMNvwKScSM
XGM/FQtplGXc1m+X2vfjxCxF3x5KBbhUVDQMu4o4FQJehc5rsgny9BWsvD0cMaV671RoE+4w5eF0
PUJAIsTOdlf3bKILcU+h1y4zmuoxFEnBkkXvDaXR+15CTDqfZuUsj1E49MuFsxDGuUeWBaiml453
JpyWqmD2YfmRZQdFL8EGAHR7lCs3WlAyWUJ+1tDB7hlaImhlm82J8eu8xgLly+uYRqJJAjF1ZGI6
C+DoebLKF7w84Qc7mDeSnesvHXnLUfx+lYV86oepgdBo4vGmjBowpFFcOa9UeCkwdpIV4Ux7bXCu
jR6zhJTx6jZvnag9uJ2AbQz5RcjD6lktmULaGe1EtjIFIrxG3TtiH4eBlyQx2QduT43jgRZ+q+EQ
b1HbfnpcNYiPgx54MXsCMy0CkIjvjk5Ur8NJkjbyAUR7VUPDbMLbALb7TTNBWtn3agVVbaYhBmqv
wG/vPLvzrIR7b/FxgIZ53wYZkBklRyCXAzXawtIpdK8ad16nk70CAtpNjmzob/NognrXxINzHGxM
mCfRBw46ligoinszzGNwv1IxAHqf7VmdL5MVdudqKnq5qz1R5nBq1xitubO0pM3EQ0o3AXwbYlKn
SlhRmPABgREA2Z38gO3FASfBap0sX9rjFWziabySQWEhEGLKhz44GGwSdoXb9BeqFNYTCCWreImW
QqgDuQ6yJ7Uv7oqE1W1PyrhTzvlZVrg9dY3xoAHDvF3bA1pWSvXadUk5h/MBWYukcmjTvUEFf+i7
wQxnVq3b5RjOBfHnczdLh7iFsc+sd22rA/+YOV1J5PpiqeJiKLVF+kgPqzSXLE4pDItMXsmOouue
OAs1PfgQI/K96cZFP9eyqDvCZ+dRvqso24pr0hHUhdHhXF9KOYr5JjNVTPcxxiPJm5p82GO3NiTI
zxOt4NMo4tIDAh9b7SlettmP4gD5R7UsJIeErWi7O5/Q6WbHsk7IY97ju4f8qpG6gukegRoXUVcn
oO2ndV8HlPQ3/oBy+U3VDICVcmo998JdieJF7cs89JTHi/8a+g0LOa+UDUEAfm1XO7ssFFkfsq7a
I+rg3DmUvq7zM+OOdnGK3SpvCWOCn32N4d9udlU6dfWNMBlXLmI6RvG5LRqiF2o7ncbbmGRREriM
afKj36NrOIxEAQRJb3NH3eXQH8fz1oK+e+jIKc8Owm2heLJO2cLo8RoWZ9oeVHsjHK48CIswTZ0r
pavurBob6UMbs+r0YsjnOTo1a6edXaH83tuFkzOkJG2zK2OJlDMVbZVnaIFYPXpvvYKwiqSTJAzu
lVmi9x6NfcM2uOKHmlBFRKg2c7/Po7Z4LmmVX/sl9V+JBcEj3ailfbT19ui1QgK8t/J5WODTpYSh
TE49eLvIS8kdgkPHn86B4HKTy7Hkk/D6+NCnUVUdPcuMb4Q/OuRbrF14g1nL/tx5ftufgUbrBq7f
WzHR6lB+cUQf3pQL72tCy90+5hhQX9kF2umZ8rzhdTGW/1rgl4yZAbQb8NtRHl/WvNpypBS6JR9S
5WcgyByfyu/4kjaNbdBMpd1QACDypZ906/Ica7uZk7wNbHDmwhgPqxw90F76a8eGGNN+dC4mmw62
guIvz4coAvS6Nql5r20v76+cWpbvuhFX1Un7g7bO50GSis4NA+uom3ruE+KAkokSpixW02RCO8xP
6mZqrybYakQyg/Zad1TmI+liEMUfajBUX6T2SnsfYF65n5kKEglrbEJls3Sy3+W575/TjRLMkrVW
Gp95jkpJN/Hcz8NUaUBjTrBsFOtREXSSFgbzgzfR5bZuNV4BT/ebnRMvdXPMVdTeTHoSJE76i/uu
BVQod0Dc6P0bRuCCvIB6uKq7VLY7cpCWO7aIngfCMJ6AJxA6xLVoMW64d4zrNpcg2kH9V8YW73oe
viT2sfHzI+MuMnWxNWukijEY9CkrQbfbFpiUzpHqLqpM8AgybGNDxUN4kaWSxKDUnfOnskGGdOgH
k30QXMv5vM1A49XpnqzvMO7XGmPXWL1b6fGvAruPiqM1FMPz6EbZtY610xzdKi1veixRj91Y60eG
DeLJsnGMb6j1+hZhqcp2sDBJyTX9lIaHOc3m/iDkUD84Y48r2nVAIO6GqA7Vvkyt/HxAp9pbJ2+x
iFrYeXNhMzwLe6KE5k4s2aFbIRbuS4Bvwa4XWMwElkCb+JNgvpvDRr1jfsbAgQKozJKAaVqdFJGO
3lAEjMMZjPtZ7LKm5/bWYa2iO7edlMGPmMKbybTApZjLDPejSNuXcorI6soDwygO/ltf7uK5x2/Y
gb4pOFehMcnoSOfR083wqcI91O68wZO3eLmIcs3GFnXG3Epzz9rffhHZIh8qGZNLgImKlIzOyG4+
RPEq3BNT7vaG6GPeWcIQ1L5D3aBIcfaHD5G045d18qt3ggSdSyc37vs2rqaSmV7VMmZBKUtQlgS6
0bXG7bmBGklYbUyHnOAU8x6ZNBQ9kSnZ9iHTI521gz1YO0SIqsYpyY1jVziz+iTDkEZdmJbQQbvp
YgOJEA3lGVqCfjmMgVe1sD1HA1yw6sQO+FUxA+Qs5luS0DyP2UmXffH9KVsuqmXOn5uM1iWB9ihm
mmOrpBBckHTt/TGA2zPZUf5JMc+AGzpY3u2ojc3Rz9pGJ7HVl+VxdQ1JGc7sFej+iV8pDqZcUS2s
3Iwu2s4idcGQVhPhnWnLg9N3qYctLi5u224U+gg/kWQngsY5A3bjd2a3Bo1+ln61uXuEq5MhtnAj
DOtSRKdB915H1FFbmGNZzyZFN8Qy4+hjOwNc7HfVtQWkuTw6xIfcQ3UiV4sk7fS2ruJcHeKGbIMk
agPVU4VIr+BaIbMnYsDcV9JbTL3HCmMY11gFT8dkFklvnqXfNJQFpM2V43LNpHrwknFxCa9hg98w
H8x7F+r8vDbVUXUy9TfCamYl3aCbj7Ka+poALlf3+7lSkQbJGoUfutR47wnNmsgDyYumYtbK5Hhv
8Pwd2PViYa6zqtQ7xdgx4lJmli/FOOkb3IXY7apALvetT2SaW8UNQ/jWzE+477h9wMOomdPFkvwP
imbqVBkIg8+5m4p2H4KYvB2UJT9FqH2enagwABGpGQCRcoGlzs7sojuYlL1lwvH3BFlH8XCXsVdk
1lkTi5FMLNK9HfnfwV2m8vBZLDNowt4O8s92zi4fEf28Pjg2ideryrRHooxfgIrMle3Dex66z6UM
p+pAEcVNKJ7bclvBZpHLRHVy50RG5fKhqEMi1/KvCTSNQ/zGwfeb+j6buK0lhA/MRLOFdnljkDwV
PHje59RrDImTiBQnoBhZ5n3q8PVOJO2289PIjI6kl8LpPmmCEoZE92XA7G8U0PQHbnAM2izQBonq
owgNO17RZpcOC1e0yLetxxZ2SMDMW+UvQ1zPxC/q7DYaGaff+QAFENSuWgdJnrZ8opMdT5TrxALe
wbNMUcPLhqxtXLCxTRKHl14NKMGATUyBfaH8aC5PaWMI55vclXgEdFTZ3abk8hPSuKpi52hdfJKd
sb/kAuZdEseG4CYST8zVaE1cV5hFmCVJF1dfj+j9qiNDffW2CBb5CRMPTcmSVvp90A0TQs6ifxGz
sSxivz2uURMxHPh1xvKtaqt03eKClj5x+7l8LFZEColVcHSYouXxndfE4mZhD/Vcl1tKAitGxz+J
MZqfQ3cpCc1re9Yaq5XJni0RhUvfrywxws7NX+KWniGx5OS7OxYLfpGACRw/1krKFyt3ixel4vEp
K4eVaaTFYmE3hTjDnSGjI+Q/N/c1y4YPtDfVvGsiPb3xB089xSRjCXy+MV+NJxyCGYZzyDYRwcc1
yUiWh2CpNHHwYDet9WKDaN2ih6T/tIoos2iABcd+MdFaHDNcD/cDE1WZAOr0rxdd16+rNubRzNn6
QpZVlR7o6NWXKfd7feRg1Rdh0xjmQtXMYD4qUuJDM9ARxU4re34ChtZ+wHPiYzyn8isS6eRTdIwc
WFrJ4FcVVbPhdsteuQkeRuEO+iYGw9vtiq6Ko4upHiXmfk0pihQ3zw62tJzP9GEd43s384q7fJWM
N0U7+9sFrJ6PebNSD9Yy4D80TKJoPUXl3BhSdmoKhrF99PyJar0jOi47oLzMPqlydoaTRyDmG4pi
IW6mMeU9TidpuwdY0u361tN0UwlsZ/YGVTAOnBCxKLh2XLab3SBXvrg5OQWKu1voTJfcVIND2q9R
nkgiIuEM9RSKh1qsbXpNiLtyk74cvegeo5Ha/hKz6WcjxoJaylKTxSIyG6sK0PMQtSmpwuxpH6Vv
5G2G50NADfbLsf5D+/a/idpv26b/v0/Uki+NbL6doG1//Y8Jmvs7yitkUUhMIiBAFLf/nKDZv2/4
fvz1yGiQmvlfeaZ/jtAc8buLuBb6gWfj/EfS9q8RWvA7mkmA60BY0FvBYYn+zggNZed3I7Rwewg2
3vj90KvbLNq3Jf836gKxlOnMRjbRXc7pOM0+vGWiltyewnddRHBUZtL9bs7XHhG1o/HfUN/q9gsm
poo0Na3MJ692WKBiXmLrA66RtZFv0lIlKqokN1uL+zPAmD7Od4zlBHnPUcQ4oakdY+1FEznvRuMH
N7kLcP3A6nitdl0V9eKSrwz3Dz3Rel6X2lu9hAcmgdfW/MozciWWdudjwgHa7Ve6vUSFK03iTfg0
zmEmivy26C2QJt1YAB6ag6y0d6GVQx/n3pc/ijxjKqQAoUcXipE0leWgSGfhBseCzermI80rlBtD
DlNPA+UtlyajlCORh9CHnVNI+dqTSXtPYtQSHPgVntpNvZj8XeaYIj/2rte/8xqHCVTvDSm0GEXY
3eAbIpf6yveGRKhBvUV+3UHrycaFED+SlyCwd63+KPthEEmfOoN7MGSINuCgVwDS0lPOK9LXYTrM
0UTKjr8WVX/KrdprD6awMoCu02SiN3UzF97O8dMIWnPq03fC1+pfYtpzA5RdbXHDJcYZ0i2n7j38
8bo9EVtrdzCUGX6RITO3N40nSPLKYj/3KYJna91lOkKoFFZLuhzEoJQ4iQh8ytG1PCc8xiYNPxQI
qK5lIaYvzDtEdekPRT++kXTayODEUE18DH61nMf9HI5nbPum8eiueqBnSCkg2V16C2NRBhib0x9u
xKmJpvQVBo8RJ8M7+rSIdPTv5JzXcLN9Jl4UQgUpwp3dh+aBWRFFkSpCV55GLopwH2U4lsdSKnoa
zMGsFkZvrm99w54NU1pcPHPY1UzqKzgSZrazhiikRvdDu3Thx0IQpXBCMdDfeo5DHqQYA8RhBaYz
nTDNyWpmgWVb72s5B1do9rtqb6uZWylVdUXzzQaEq39ftsQQQZzJIECHbvomq/FN4hY+0gSThxuI
Pvpkp0394Bd6ejvNbhvjDimRDLR1SZNRseP8jBDeeyx0q9edGELA+mm35C+2M1k3fTbT5pFMZcrE
nWcj6OWc5mmm93oq+yKnEWTEal9b+KDPaOrSV53B1PHmKvtM2SLuR1KVP44zuz/EJE36MlqN+0ob
NDwjMmbYKAe0uGnQPNs4l/szJA0Z6WEDiYLH1gf0dRggjV8AwbNIXvUDv+4Tz87AcY/zli3k8X0k
fT1r5XNIlLB1FCkDqkQOAsZ4BIWfGcM8TyaxdB2XdGEFd/JUFfxoZEFiSLKgn+adg/5ioQ8oulOY
Vf0OCwW3Pfie1a0cqG8ATm55P50T5C9tHs1PbiTHB82l5W0+xbLe96iZ+UZHy/Ql+PpRj06vCMbV
4pZPl25COeN5nXfDy1DADt0L4w0vVtHzomA/UeuGyqVmZ1xjxRRDof8lW9yRLnoAl5PknYlRXDAs
/cAYZ7xEndGX+7z0FBOaKEsRg7hZGB9Lxy/lTofT9I45b53uAosi+4pKFrT8lg0YQ4LYsgS4ZOF4
8KxxXN5EoyFU6mi4LFSHyfGKnF2AIsD7lrRX9wR8v3yj7EBOSVipheDKXA0vthcxQbT8TqENb4ty
wC2b1dcsP7zgSmX88sHrmMLpgN33vaToco7+4szdKWhzazp3qUKJCW87x8XM04ueerZqS3Pw1Db0
G3HJHAm3LMoD88yACVTXxjytgvHzQ7T2NZOoMMrPLSlzc92rOc5PnaRPQKW0DM5jZwln+QS7Qzy7
/WB3B1FxdTvDldLexm3XEHsAt5QlNFEZ6w4py/Qm7wLA1aWaiQtItRUsiFJE7yZ+PI8fs8wWDbFC
vcuIBmEuu33Z5PZmAegeJD6mD7j6UjY4QXrLUefLkgqnftXhkt9wy5XUhmYOnSuRz38CCP9XIv0m
7J9vHSelfoi52X7gz103xvTfvwq5YVdTh2Ba+2eZ5MRQq6MAxiBbazZ+my7vzyopcn5Hi0y/gMEV
henX2upP1rXHehJ3ODJlHznmxtX6O1WS/72QFZnEVxIrYAQ0Extn4AdHQuq2ub0UMel2HUEpx6mx
SYnPpmKYnow3Es1AvHZXjke6t3W4te1xDe5TJr3FWVwM8XLL/KFzyyR3qRJrrk5MXs6KeiCzu1pG
AKxdOth3JcbZ93km0aYQPFxwonUp/UObs9S683I/TY9WW1t5h1iPrAJUiMQ4G3VU5dLn9Y5rpR4O
PeXHPTduBsNkfdu3UTOoT7GNePC2s+LigqkZ5EMcyejAtihRj8TfXuNB9yb/yZnckSTqIs6Y42io
0QxLGQj5OqWjK1nJUYx54+ASrNoUdhLIMFfHAn3dvZV5QvEU5q46MgdzgnPbKdbKOwasSgNKwLgn
iWSMycadkm9K7T+3wv8A5X/bEg2r/u+3//TZ+BHIoW0JzCXih8+mt5pZ8J6FWD5JXiHnS2/CgXnt
4su6dCgpfv5wP0j+t7MAKI+zhkOE/2Gt/r5gTmWmOHIjoy8CLChJxZwJtUlpPP0CJk2wVB0lSa9t
0y7VpzVWzru50+pp0YojsEjFxOjnT2lTpv57C84zgr4J9w3Xis3/wWD6/TNSmbUWWcaUh4oHOPye
TSti4Xa12GIUrl5PYcFd4BBVsQr2xAgTudbUIWrUnz+Nr/7kb58HtgAuySz9NxIzX9gf1NFBQN6u
VaVLzhhnrII9W95WvCmbUjKQhXBlH70UEFACytEuKaUD94vtEPZBGyCCpCw7sX50M2Bq7znykZed
KjOjlefiP3XrZ2d00/DeG12dv9XpuqSf/Nmozt/ZYtRsJH7+Yra25/vXwhcdMALgNTI7nK/uk2/a
IruI8kWOfkdnLaP2A3vhsD4EuVv9PXQGTRzYEdTxmxI/hP309bh980A+cUqcjpTMrDw0I9P+0lnC
m6Kt0Yw2TOmXnfZrCuafv7wfvzQ8Kl8ZDOBYABClhvSX33Z9daT7rgly9tCRyLZM+245ukFLCAum
kbOfP9b3onleoc/VHTgIrzESVBo/CIUyUhC3Kpi9LYG7pts7binSMwI05+hi6UdfXDKYNdQXP3/Y
TfH/3SeIBAXc9NYtb9CzH31JI20tVJ2MIaWXrcHOOKq8rVM6k6SJU/XeWQZ1HOug+/jzh/3LO8vD
okTZ7Hgb3+Uv5i7IMQuJrTSQnr2uxBj72lyzBeyw7zqt9+nnj/Z99857C+LWdzw6RB6W+90P7y09
jZjXFZkp09cSlszQhad0cqkD2RDcKtJo8B2660XOG/yLI4RW4C/vsM+7GzOF2HRAMHS+P0RpSvQW
Gx7Oj0KoDs2pjKkH79XQrOXHih4OJWeQ8bxPkU8iM6eMKSTQ/9mqmLmXHXgC0unVGDj5ri0hHN6G
uHyb62V2VcBqZqrEm95YgeY2WdLFmSSeCDi+060y7YmUgqi+a9dmGI/oPBeamynV/XLfjTbqTNzn
VnC3prNcX13Zd75mLYZjERmDDu31oZezNX/J7H7NHrSn5yhmfB4V5bWnpfBuZGM7/R1D0cDsmHC2
+Ik1e6vwsrTDZRE77egIWJCu2uVGZa1XH0xk+gGVzCrFOrHVbqRgJdmOwYxmNquJVyIVPa4eoFS4
7IJMRvTXvgtzpgCFu5r1iUWVrPbZ7Dd+4pVdFng7O5xyKzrvKrItLsfMdvObYY6aAh8fto8zfgdk
jWNOLi1GkJJHLl6qJofSLTKPwQVbMDZoO9oBiz1tHhZRUZ9zckNMvsz2TUw451zTyOrcsso2mcD5
+ocKRahxb5nO9Iv32hDDpoezviPHXO5bRDCLOIDD7Mldntx0IZUvWwjnPc9kbUVfYlKfpgcx6BJm
ZODDwmGmnYOnpPlgmSbzpu930jUqHw9AoC31hcomHDEqrHnxJY5J7b2wtpUUq9666MWVZZqOMDpJ
ACvrF8c2+lB6zHNKUmsY1iBniBqi3cTqsOgKnFZfsBUgr05nIMRR3XfjfJ43s2XdsKLPuPtYDYus
t3kjl+aW2qV7rVGLx/fZYJFotZs6nKdPDKDJZS2CykZjHZRmsa+pCqW4XxoGfZezAdt1dCexRBzc
QPoX6Nkpj/ay8YECLyhnzrI4TMluI5CI5+WUVbiTXV1o/yLHbEW/VzvxoR11A6e5srIpWF/ILUtJ
2Ov4yFDUV4RUIwlwlNuMV6oXuROcukY6VbePNUa/JYky3yHPfVTuzlbNeqmDaHZPeOXL6lyjz2Z1
RQo0UqnsgkG9H/bI0VHwvsP/XU/vV+bcy7Trh8LOz42rrJyjy1ydtaBwq471kG1LslNHX7v9oxgx
WV60czYHdTLjLtr2k+AkWywtXgPEK2H3E5Bo4SEY2mz8XnFO3CBjrbHrgg2YaqFVuAW4yTubwABa
vRdcFo4858PNIcym6MJY2Q2luBCoZ2xmfNoUH4wo7AgZTNtPN4jJuuZqXSJnuQ7qSZMaLl2ilXel
0H14plN7NlcL0/P8FGli/a4dn8zz92FFZvF0PaM2itRB67wdF2ZYtWfOO9ruNHqphixVDyl6E4mO
dSgqdkE56FmEHZFBkfCgCI4jKNdTnZ4uarSQAUEJYelmx8iARhNvhoVAkQFE7xi2d6BijLIgfrtc
KUiZd7zqedFajI+TBaIQioPl2O/rcLKny5CRhzm3BndMry2ysO/BV3jep2X0iST/xQ3x+8s1HZSN
TxXJJepgKg7wFD9crlFSlBY58cd+QW+OOledq7rtMdH0dtKZ8Fco9r8+HtpPzFSQsejNwh+pLMVm
5prmhTlHqvOzJm/VGUkWbRK5XKTXFRL+37kXbq8PRYmDNTXeqHH4uL5/fVYazPOoo/jYQT/fcRrN
0aAR2rF5VFfRFDkM0dJoj82h/Xs9wdeHDkLu9jB7gg2M/sOdcPPBEYa00qBNucovSi4Vhh1olV7a
bFYfUVUu5yzZYn/XDaQhZgUxGMeiL2DbBW3j/IJt+5falaKSFXLsYDNAP/5j/JuTuZaMdJG+5kvm
XhSTI879UP4KtvL9x0vpEfK70Z6zgrBD1gdbIfRN4RrmCAr9Ne1fh7beFgG9ypd9W1FXnnq3mppj
wIwl/MVn/GOrg22eJUoQwn2D1wf77fsHDVIWy204pq8937KZOTWGy9Mg0Bwc6dH1fF7KckwJjRxX
+tMUPkGUFvby9POT9teXLrAjArBkVLQtY354FiwrUKS5eGgTlac0ZKcOLV897Roy4AfmWz73ezbA
iGl+8fK/L/dIFYjtDcmMZ5dK+q+8OQFrToje887cGT1ospkBxxN4OOe+4eqYn1oFh2QV6xzsRgnF
8+znr/v72nY75jC56VMAF9hRJAL3+3ffElkweeTMHhf4nmeVK/qLDOXzTdpQKP3iavUfHovBDhjI
bY6z5VN9/1iVGFe3oE09UmPHV2D+EDn4fnnbBcWvslz++lCELm3HibMML3TzWXx7kiuAtXrxe4tZ
KaE++8gU1SXCuB6FmTv+Cr+1Pe9/tyVfLxXcYEHHMrSCW/BjljFCVHZxTZadFPrq84KkzF3uMeEU
HboUN2rsIGkLdKc//+T+w6OiKqctgV2D0+zHTy6LFMWv61nHyq/Gu1YIfY5mnsQIpHZvcZaxzbJY
/f3iM/yB0cCLDQDl2XQOAO5jEEU/HJioCSlDCO09teFa2ieEVJrCXkCzQZpcB8fYzqw02zm4RNYD
y/y63anFDlFG2QNAr188nb98zoxG/j9n57XjNpat4SciwBxuJZEqSZVsl9vlviFsl82cN+PTn481
F8eiBBHVGGCmMW54izuu8IdZkhiI4VzwXl4eQQtQoDSJqtpYoQ1Rtmmd/tO1VbcxxioSH53y94uK
hFen6cpKL57buMZ0VoV1trdtXNa8KMmqLeJv/VZHwXVnW1nz1pqRna5cEed3E1MO+YIElFuJt4jc
bDGs3mHlGlZ+s++TQf4Sa2r/WUYKDfhl20qQmRVzbcTzO/l9RGAq1J94ANEyX9YS5ESRtJbwbw+4
n4ZgFjzlEszdXBXlNzb1q6rHQE8EYJuAcO7T7Y29vBFZRopeHCdKclxOS+XRodTltDJ9gesISWeC
2wuFyqJ5SXW1o4XVKF4vlXAR42RYWd8FL3/+brxVeWEJpSh3IVx/fm34QU6rFZmRfdcG0z6yxbRx
hsz5VU/dcBgjPdtOvQBNqZSRm3YoSpiJae4TlON2VmRLoJe6DnFGtfyY2RY/jG2E9RVLqVGKuxDU
L0r4hbGox71UDd3WMdpyjwbrjw64n/vB2WckRNFxK6V4j2DP4nwbUYWFbTON+5QW3nbIVfk4hY04
JLEhfcd+t7nHeJTGkxWIZmXoi8PM0Ij2zqV5BteWlY9CD/IaWtm4p6pGjGd0oIW1NPjhMLdvt79y
gZF4n1BUJWQHEYvZU2m50rrUDFGs9MqeGWjcNlWGjSzqYo+ze3KoUrPZFiomWapdBQDqRmUvkFbf
2nItfwEjbnpTWmE+rpYQEZp86yRK9pAlSfg7l1DIu/1bz88D0TZSJoSg6PBQ/eLdXFTDBa6cDGTH
OwDqmnJMcZSc8FqElwdo2k+erNJqPmedbBbG1sHRY2VVlsNztSLA+A5coXjKNXR+JpLeHrrUMiav
L6zugPtR/smouh8oX3V7Kgjptgl755hLkfBuf/f5A8cbMw9sEeyilAZo5v2w/hWNGlkzgKgLZc/S
lfwtlZI+24VWLQ/wW6xSBn9hdv9EtIu+3h73/Lqdx50TqlnRHIkKtsZ8Of41Lv7sBVoBo+y1ka3u
Kbqru7wApADng5WGdnH4D+OxxhxskiuqfufjlaM2UOyhlG74VnOyJrt/wJ9e39dT/DNUBnnler32
eepcBXdg8vF2LqIwXLsBa9iV7Jl64TzlRk3WJsIWYjTJOGU3018z0Lo64qxipnOrs5qL96sQmoOA
wCR7PcCBHR7s6n6kbOhqPqKesJeKFXmR83vkfwvIuqEzhBgPjMT59/y1gKkudc1Qqkwo5vCbIBy7
zz3/DySU0f4PQ4ECg5/LW4X3yOJw2Gj0trrqT97k56ELTUkyNijY2m7iD760Egdc+y5ux5lliSoO
AK/z7xJKH4y6HSlejDvPfWOE9r1Z1SUyCXzh7T15ORQP4Hz0iGt5CN9Zmn9NYdab5tTHhuypnWOB
vga5IRt+9TVpKmtFXe/ymJvo7hhc+iinXcYawjEy/IBM2UvMpnQNHYGBOgCfFPZk+7IRFi73y5pt
xrXvI6OeV44lgoh9PpWtiegzsi+yZ6NF4cCI0YuXQe81RJ2JYtcetssr1IRXPeuaEalzIS2OnOq0
sPW6SPUiS2qrJ6WwqnFDa9QGHzvUjVbtEBjwh82kwY78UvW1SCPv9oJemWWuUyqafC8yVcvKjQGl
cJy6VvEQu2hoz2XDNsdE3qsoBEA5tUxXB3L28aWdMz0uG423CwXF81m2pjRDmoVBK9OK3LkEcAh4
7U5jZEFh1EYDDYex/vCRpI7BwadAxat5QWJnclvdhnvkRbH5ip9V7yljrm+NzG5WRP+uzekcKLF9
6ZdYy7axhIpLq0mF5skawbiap+2BvIkYMU0mhE4ADGlSaawUpq7sXOQFkfJw0NoiaV9kthH4gdiY
Go3XaQx38Fwz8IlTctekleHe3jOX9zZLBkkc/Mbc0FzumUijkAsMR/GiDP5EGEnaI0S8/t4fpPAz
MvdrFrlXPo0dStxn4d5gMK3n2yUzi07qY8ZTCyCQGCAOz3qYvSXVIO5uf9k8Sf+fsc8vBBEgkZ3J
xzmmugwt6B31OFSPk1c6kXiV2xxqmZzm8crLfjkMlQeqdnTSICehq3D+QSjAwBDNA8XDiFmHHFlQ
YgKXrmrfbn/O5f1CXQVEDUESRSTehvNxbAcxkybWFU9ObfYEF5E3UQaGewIdt/O72qW+1SEeWK0V
aC+3yAzVMQy0GoEdv4Oa/35qJ1sSaSGwMkRJSvLgIP+x6Q3cS536nTqiubv9nddGozJJgxLbbVQE
F/dJTt6gBHSEvAGaNBmX1cKknTLMWdLUOkKNg4v3sRHn6rqO9BhFHSp0BITnM+tLlV9g/yZojwF1
7hzld6taxwFUP7hFyJe3R1seAEbjWacwBugFWNRSfS2HAuEUsiPcVurkQ0VMuJeg7KWQ5Gxor7cH
W07m+2BEuig94N3DBj3/NINUtQjhYbtlq4Z7tXTkXZK11RGS/LCVy8JcOXPnNYW5sszHcS9beGtQ
ZV768EEGpL3b6cIdFGEc8qAcP7VO6hu7sc3iE+M1Dz6iBwe1MY1X/qlauc2uTS56Fzb7B3j+xVZt
EkIn/EOEK4IUQl1nxuBwYYElop5Wds3FUEAwZjcutuO7IP/iIhucDjH6Ho5q35jj9y5O8YApqxZC
vRmVyfPtdbw2GKLwPHhUwDiJi8OvgVjTlAiceFjm8cm3k9x1CjqkwmnKj38X5ca5FGGwOTFcPt8y
A7JjemXqpTspIfzj1EGxGwGroqH/h47Xvx/+MB5qDh9vD6MtXUaS1vQBgnH2AlrqHlmS/Q8CevFO
hLn+5fZQy5ecogqvAeAZ9gXJ9hIMGFsNrpwIEruZL8TRbMwDqYXuIp1MWjRq8bYsEVe4PeZSswmx
HlAsVMMpJgLtpwxxPpuBrcY+LfrGVZpqfJYMtgl8oVrcTVCUjn6iKCdLbX0PBBzWnJTqRhfPKYDm
nRjyL9Dom0MVO8qa9cKVuYCmQuGcPJin8aL85iQiVyx6+WhN5V4+TE66rVA2cQOgK3dmVkdeXepB
unIdXQzLX2fOFU7q9dwS2uI6EjiVAT3Pexe0xAjWD1ChXkOLA7M1HWRRU3QAwH17CS6OzjzmDDNk
JcgElgLY0M8hkCVF7yIunvyJtNbxGuKFQ1HKzUc38zyUTvmWVaeks4w4tLgtQoTnehcMJuTmDGvD
uEurQ45tzEpYqrNv/g5u2EzEbZRvURGQuYTmr/4rd4umCUqOafZuo0v6I1Yn5VaW/X7lyFybO7I2
Qqg5RQTedz5KqI1ChXveu5ZWdcdBTSqvCxsJnD0MaO/2Ol3bG87c6ZitROd3+HwszRCtVpXB4KoQ
53eOMaHTAljnUwizeKMkvemlbZt/9LKbr+8ZTTd/HmniHHT9PY2AyBUlbgcXmmew00WRHrl+RldR
s+rj30cTh6uAvU9vdxnXqOUo8EullNujdPRma/KQbWMt97dohYqXQpeH/Yxm/3l7Vq+s4DsMErzZ
XF5bOl2pIe5NKOb1bmR0fxB+Ve5bsCsU1/Tx038ZafYhtHii+MbzqdSznLK2oXHOIjm4m0yJG8VB
vjSjf75yjSxDYTY/H/X/Qy2uEcsPJV/Px96Fj1bex1gel+gv+GhDJZoADuaHz1IXxFsJiaOVAGcB
niPCmccGmg4yklo92+b8M+vYjqyynXpXCKffwMfuD04QhM+pNYuIkC91BayFxvhcwCHEKMYenWe5
84cnGcrYiYciPoyOX+5gHTV0gks64KSysrQyRVfuB1rtvHM84Li+L9fdJ3l0dKqMriLEHwXhzZdO
teyV6+EiumQueE6BbgDYJCFfhECTmSaUbVjyprOSY8nt69m1r0GkCjUX6v6aR8NFdDmPhwo8lQaS
A9x6zuceSFXJpdoxHgR9D1V2usytHnlU/pWdbbeNx/0RbJsewH9aDmsCjFduKIYneyUSo+SwFDdv
9Slp/QggW2UO6YNSQTnaN6Y9PFhFPdmoK8BvEYYw9BV366vTPLuyIt1HCXKJ2JiUtB86mS2Xgs/Y
kdHapwb5sZ2ZpQiMJfZaM+DKHjfBSLDrOMaIrMuL89WhoxNNptK5ZVWl/iZszPg3lU7jBTYEnO8O
pwdvBIP7hpJstyvrKKh2kqxXv4tRgT4qhyWawp2fCreTh6jYgI8udgGCyT8+euWwGUgSKT2xHsBm
FvsBGjq16K5z1Y6ktER0XXGNWimUrUJ5xV+JwS+XYY4j6B1SCIJMaC2eXA6bZpbA21wtkbsNsJXp
O/wMbhkcZflaSVm5UK+Np9OjxNuFI0w8fv51SplOaTfZndsFSdcDjELM4CuiTm2+QaIM9V6bdSpW
Br18L6inzUk+BWgNwMPiFRY6LfVWxsobQY9kP9Fe+yYHgK0hY8Vr1jyXd5StQMCcs0U+k712/oEg
6EZ7lNMRx9K2+Y1GC67dOEF9u71Jlm5X3NjnwyzmsYHC35vRNLodYKhdY4nwVanlGE1yIuQ/ldZY
0oOCcgKYZqlrvwEP1XAjdFK3SBptz0TTFL/9ky4mmdgNk7V5mimHUxI9//CU/E4riBM8xW/CXQbq
6Q7NexlNFm3tLF9sIsr6+B6TqFKWxttmcWUGFbaBSVIbXhF17TOYMt0NMrncyMgiVXjStsPKA3ll
QAXmO71sfCMt6uDn3xb2SStCS1E9uzHye5l1/0ez4fTYTmg8hK0lDSsv3cWjQAQ3+zoTbtPKYGbP
ByRzQx8NBT2olXLxpEaB+VnWEu1PoMNC2WTgQmfFMtonx6B15OyuiaQ1D4+LeGQeHe1hLk30W3kL
z38CwR5icUmnekEeVt9zmpiPMsWBV7kRxbhNhjjYNa2Mp0qsViu7+3IrMZeqQ1ZGNZUztIi6rLBv
dd8cVY+WysxpMpAphlbbHoJsxC3p9r69eAD5TiSZHYQ7GJRq5/l3lpoF+X0qVQ8ZlXwXAT7+zIz+
QfQH1SRodXdpr6xZxl77QHoGHE0QXhpgzfMxjVIue54i1SvKUTolKBbiVptC3X0tAl+2V57aK5sJ
GKiqgk0ju7oovA94ABp6LzSP7DXa6eo4nKbKLncF4lFftLKvPRkJswdcqhGGk9Xi9+0JvrgR2Shg
UaFg0dMgapsn4690JIgnPLXLVPEmM8mOfmv5h8mJxcoyLuBdTCMxBJt11l/hH81Z2+LvYWSwmlmd
d7onIeX3rRry/tBEuv/aZClipQLj0RTiV4MhUDoZQ7ktRrX7l6qzpa/8kivfi6yxPHNQlLmwtfgh
mDoYTUlvzBuSwPinAm12QCuqWsmVL6+kGWjE7QB1hWBh+XCb9WAL5BA0D5G7Pyi/UcmSHVYWxHh2
79sg4z+8ijyfyKhRiCRcXR4TDYGljuxE94gWfoXo8O4MyV7r28xb4awAwMIRE+CRxuVHMLq49hqJ
F2MSje7poxFsi6ooN6RgzZ2jimTlubqYPyoMMHL5FiCOs2jw+XYReU1qB0/Ri3qw2psgABpk5nb+
jInSJz9Out3t+bv4NMZjUzqgwXlGaBItxrPUSFg4BLI9Q/+rDC5uB+w/b3Y6RvT+ymJd3GkMhqip
jWvRzHdbttokC/WNJo7xbUW88svkiOZrlk7AkrUpPJKd0Ygvpml7+wuvDDrXjnWDd4tmwJL7mrVS
DZOBLwTcWd6XnSOfzMIy9lyv5iwjP0LNhxJ7e9DLY2/MqHKiVAzngDYuOw9CKh1ryvlUJamDZ0WV
6q0eaTWCcEa0iUNJdotsGjYdEnJeKxfGsc6x47z9I66s7Xwk5n48rQKgpedrK+fYSktmydpmoeFW
cteBccCLKg39tU7jxeXC59KvJWEzZoLtEjaKpJ+K2QSNOdV3kgeEwoLTFEPhuv1BV5aSOJljQXnR
ohO4eJ8k5CRts+HKropQR/wUnRIc1ENPkiP9FJiZfvIRb/ZuD3ptFt+7VYCDwaQsM1GztdBFwa3a
G1hpJB3y9Ag+Be+IERbP7aGuHH4gL/gQEo/C0l5e0bafyTijaGwaAPm7StKkrWLFzS4qq+heCtS1
1ve1+eQ1INIFCktRbv7zv55AzYdhMkPkPPTI1CdVFLQgcsV3gcU6W80vhs3stvJf5pMWJ9VbzgWX
9/mgmTqaiIQ4gE5tVGwqkaBtr0o4lsBeWxnqynxSLyG0gFgrA7hTz4cCsDyoXY1xh5FKY7EpU0Ka
Degc5ztUS30XGFa98vxdmVFGnHm8/GeGS52PmJnx1Fc+URueO8MOK/EJaLNq7SEQ1vfqGP47Iry3
kgVc2aBsS8aiq8obtTzmoVVNZssqc4WjeW6iken1KIlszDhr9rc36EXwjXAgYb9GzoSchLMEaJTy
gFK348ueBo/TS7Sy2OUo1ey0MsVBqURzpbGn0vX9/sOdsnlkIOIUSkgxqfifT6xe22MeIUOIPJGf
7QAToqKoFyRYyAv9h11D4WEO3YgsgDSdD+W0tkDaEKhWXAbgmaph2sbILz2pIc5hqiTWypzX1k8j
KZ9L4jPPfHEgEpDZQYtqpBfMG8ccZ1Ve3c/uQDi83V6+qyPRliN94WEi7D3/sphGAnqWOR8Vjrn6
1o9Za35SpFBGol4Nptfbo12ePlJhnh8eoBmtsXx4p6lWtcThoi7Jmz38ZBM3ImXco3aRHuWUPuTt
8S6/bpaboEaKoQEhzdJ3UQAiQM4h1702lI07PQXWEKrYWZq2H36+PdRC4IKtAfZyLkxTKprJIkin
nN2cFA9gi2LdA8RUt/JHrKzC+pfZWynKmUFk1dUe3YU48AwBffXRrNUEcbWhVbPupbThS9/hAmZ8
uGbKVJMVw316b8I5i41b0tqtCimhMBz4vlHhaqAnwc/B1KdsZ4zYzrnU0wFwWl2UKIfbM3JlscmL
6XDO0BVAzfOf//WUGIpVKoPfoXaPFzPOS7mtHvHXtD1YwNXWAna8EtZdXkXvtywdTgI7AwDe+YD4
sfWEIbnjtQ1KvO3YRa8+lj0HCoSyi4RW85BpPjZkfles3PGXfWbOKRXx2f+JaxCr3/OhQ0toaIsP
YDnDUkaILjDEtqsAAMZZW/6YOm044bblbCIjN+/lAcBx1ZXFvpiG/kW3qgF3g0ld2ZGX80+Ji/Ll
nHk5xNeLckEH81uLTCSp6CyHJ0NtWjcZ6/yE8db0WBr2Suny2nBA5mwbYBk35BLDDoiPpw6grifR
CvhSqWgPbGM0ZtHdsbrJrVLdSVfensvjTS1kTi1BlxJPL6svLKZdKpA1PSxE8maTNfjmwC00C69T
nGANcXJZyQT+QfSssrMoUJCTnS/yhJUtFEVeVSSb6p1ul8PGbFr18yCmfGc2nUBSMIGwnqUZyrLy
K3oZ1jYb6KkauKKsfPtleO3MtxqQBJoSlDLnsOOv05Ul4C9bpVbpuWRinwpnTLZwv/BM+OgpZhx2
NWku+j3Yup2PIzdq16UhFa4oH8OXTLaik5kq2SkDSLgxUvvn7eGufBbYBCDRc/Ubi6TFQWoSE5NX
HWRpgtL6DhUH49EOC/n59ihXNg5fw7MwZ9TwCec//2vyMOUKsMSQqWqlsf4icADECCXp+1ObV626
uT3YvBJnpQJ2KGQAqrG0z2wm83ywsUpGkmB8jlG6DX+EkmP8gIUUTAdKwlLjloYYpD0KgUm5snRX
vpKKJNch7/oMwFy8SEKxxByxzWnR1J4MJDOiDSK3FWRBSf56+yMvTz/3H0C+ObWdo93FdrQVygSD
Tk3LGMPsGPIv72INOQQYIKEbWkm4gkC+Ot7cBmYZOfzLl72xzcFuLROlLJwl71CiT48WAcvBrvBx
V6n+uP/h+8jdiQJnkPWSH0hYW5u1GHVPy2LTdVQQtEUCTzuZk7HRN8XaizIvztmuoZ/F4SZ4gbYy
03TOd42WjKFmV7buVfVk1R6+3RbK+kMFLMOvG1dGPhGnTKvWZ8nVpsWzNG2c/TTSDpZzBbhmuXrl
XOwnfhLodrYzu0oDaXP+kyagp7UB2trLSQHppaujmw8ANVJrTD6a9jLUjH4z4b9SKV2+XWGMGjed
Ud2j+1o+BmU77MNpCF0Rw1/o4D6vbKeLa4fxAJrNhUqT+2dJxjQi30ckTtM9odZwDJuMXvdmGhVh
rlwGF3PILUCeBCYNqA1lw8WjnOjZgNtlou45mrEnBv3dr1F1ucm/3d6xF58EuIx7h4WiY2pwdZ+v
1mBLjRmA995rcFq+sGmMIwyFcIU4dzkKfzV98fmCwbF6GWAidaIC7G6MvVJIWuZGSayiG+kP6dDY
H546rkUycei57/LPi5do0lJdDIWw9z7Mpl/0mLCrz0eEsRI8clbGurheLGiqM4CWkaBULU9faim1
UWiVvY8SnRaSXIsdwkjava+JUypL/sd823kbyGNBk4GUmIXNlruiw0I2MWvsfHUc2Vxqn9PJr3Tp
7vaOeIcV/n2nQCefOQ0z446KGVyg8y3RmRY44EIUu17q8UzV0ELN6wMs59bcoQo7K9J3rWH1D5wQ
phR10dzf0ysNtSPEBDNFiTDBJURqGivd9HWeim2aICK7CYZmrD0FGP6/VWtkv8MyqL/M5htPEIC1
Z8NP9JR4OB2/gp9tT35iql/6ocXTLGgRst5C+lejTY/t6694EGW7hfIrP2CtMvwIexXtx4rq8EnE
1PN2FtrbNBZr1ZmO1LG4/xK9FLjrWqOvbUzIi5+CXoWy4ajQNx/lohPdvV9a2uAWaWK+OVoDx1gN
9fDFr9P+B9rwIXAJiwLJfdDoSB1x+VTizjdE8Fg0XS+8NrOkzjONKpp2gNmyArpkgEYvwtix5Zq9
GijPdl02b31bZPmeLq/t+ijYIJplDFP/pgWwKXfBwGkEm6hFfbsdEZLPdPzTwiTdpTrmH+WxRTef
IM4cjCa5UxCe1rSNsIPaz3d4drXZU96kAaZodWD4vzV9aGOXkANFy0iOtOwgymGyt3aYVQoGr7pU
V0yejpT/hkAUz5dM653M2cg2rQvJc5owHg5FLobhd1ZWmBr1lJI6LqJ2HL91vqXhvGHZTu3sG/ry
+soFPz9fZ1uR6gabHoyLARf6ssmAVZhShh2m5EFc7OMST+cM5Ei6CQN98lo6E5ugmCK4sHnh1sL+
oCU9WQMjY80ETB0sCYXVxVGYmgKTaSV2fXMojsJqfvjdLL5iS5VnqYV4+eDRo/UP15vnjEYxsI4l
rNtQ/dlJ2oqPgYatk9c7aoaa8FAj617g8K3vpjCL+oOulqpxsHADES4yXeppmOTW2VuDoRp7S4+j
yev8SvYRLK3lWfk6hrmvNnkzvGLDYuHjpOuD/FC0cuJ/Qe8GzpSG6mj1OOKwcqSzqlUbJLT4b4lT
8CkjAO++icBSCletelXsTCuhXmFoyWBt6sbEHMvIesV/yrqiaPCpV3Mkrq2AGIgmRl5/b0AjWag0
SCEdWRh4L6UKe/8pAcV+r0hlVWDYYFo/5S7qdLfGICl/dJB40Pa9kEPlTo3V5A9qzAnWinJFcrXh
void595Sy88NMtnfOwg+5lZBru8hVrAsfLAMaXL7vhLRlx7RLvnEbx2in4lB9+afAB336V5MI9AR
X6usAnWFzAJxmSdwjpESAHY+KE3TP0cDarD7UXKKFGr5oD0g3jxGb9rk5HsyWb/dJfRgHOTcaYdh
WtLSjA63pgGDcmMqcV2PuwSnKvW1EkE1lFh0h2F5Z6NkGyEcGgcKaC3EzHAF6c3JOKpkpdKuq50q
eNbGWB6+oC+ovAkCOuVEyUwJUMMpHVqjtppmru8gELjVa7TJXm/vRJK2xdGbRVtIrygI6OSzFxCR
Jox6Sk12cURPSamabUUVx/JgEHPgQ6koEBAxOPa1h9iG+YJB8/DHCbgWnkuMBm2M5EEKb5paBVkm
KOy0d5OVRz9lOw8fg4In3M06HV09TVFL3Y04EIG2QWsIqi5ahKOKR0io5k/s8T5GqlNG+bUcJ0Ww
XnJRPHdS0JefgFdj22jYmV+4sowxN96LuVbLKJChr4ZDqYV/pxhlFFC2cpiD4iygliYPUoa7gJtX
md0h64qEnv1NHxt9+m5Kk228oqFf/LSbUEOED5Wt5mBHs6p8i+gWmnTcB2r66IwoJP6ORt8puYjM
Jh4fhZkWynFsk9bN8kmNPSdMccJkmjQtQtJfS5t/6exZ2zEtfYTewtIRx3gKDWwSw8AYcQDyqyra
RTgDTBsljAPfiykAPupq4TSIJqIZ/900s87c5DrQoEOE4fzoxYE+jg9+GpSA3tiMYutHWnz0m1pq
eTkzoxk/IXvmtBtVHibMqLDR3CQGNZhPdd/nd6MTYoIDlq6VD2OOhtlJIrj/JOFpauPvWg99wyOp
1qO0DWtLxF9xOFBfsQD3W+RTa04fujISou+7LBWIkc/G3XjapWVi4BNpG9KWvgYefttG5ZXb5ICq
7FmnbMxwVC2wvezxWCsi+UnO0Xv6ZU2aNN3Fo1ZkrsDFvJc3YD3j9BMhi/HPgEd98kLdedpJqKnb
RyO2g191miqfyzboFNxBE3ncYVMQvwrOT3CngT2kcQryupJ2vjGpe02OY2vTmwV0e7SltFe/0fB6
CnGU2fF0atU+QvFv/JFHnaM8NcitjD9Kp9FYJkUd0scBjXRMgCp/eAlaGzMdVcazEjgxbVnRpfld
gDtmiC9OiaDUxo9CA8o2SlkYOCOlm37NpRFDWakU2lMklIkFj3s59OBcZ3dGL43qizXFY3TfILdG
xajE/u3F15osVvd9CtXu4NTs/hazQqHNVuKOkmQ4wPb5+ILqpfFb5w/BhugTiNeNhi5qOm6cOBHN
Pg945u6CSgl9EyPputG3cVxO8Q9ronvzrfd9XSIsN9F7OIX4lujHcAptDBRw2LuvJavp78YSsu9D
6FSWdpp8KVN2qYixoCsyBEg34WQPjqsWrZq+0T7rnBN/l0GY6mtt6cpWZe1bcwyQWQwQq9cATUrR
tC2gTjgbTKGa8t9OQd/MbRpTxauBPsCvriwxGQqzSQSfpFar/9GVClpKbg7auB97VS+2ThlGp7Yd
kvEB8xNloPTE64IDqyIdqGZIhH1dR/S8aSvHaXFVQ/3Uk2caw7A18RJ9hbuRFg9xn7VfK0ykpD9E
X6jba1AOyyN6b72yGWJZeQtwQ1uTEljmEOCk53Y/3W9QPhQqFxl8rLdqJ1WNfJSSIU33yuSP0yax
6MwNm9hoFGUr2lqSvqzd78vrnWGpihDSIIuum8s+RDACMQiH0jgmhIv5JxsHYGfcUhKpf2lqGJqY
tXaTj9wPkANXauts2JfhbFmlY+45PTsDEmgbO+mnP8Y4Tsa2KfJOtNhaof+5nyS/+dn3TYfpluh7
2YJir9j3umNV6i7r2rZLVsrK7830vyPFmdY/N8ABnc858xINrZOLJQPt9aOtNAG0Ta1o0wPabU69
Q6Q9IWAuUNBP88L+qudGlblVZpXWs62PuOM5A32PeykPInlOahS92hT0n/3PpFdxOAGmUTX0DfNM
c1F7KZRveO3FRx3HBuNLrif6N9sQitgoEeqiB7NsszXE2zsM4vzzZlIUFfqZuHFJgXEEIFU/0Lpj
Dyaq9NJclh9akxy6FHX+FI9y4rhCb+MIF6zBDwF6N9/rMS+03Yhk7VGyx+86XZ3foOFSEKXZ2H3V
2+7N9nt1jV16EThQjwGAqMJ+5tWmpHkeM+v0W2urGftjb45jieta2cS44sUlrejNwIZqtnYUy4+W
3A+FN0PgPirjQocSyfa5rw2IhlrAfOT+qtvqbUgX1Me9TlDt/Er7SrgVKHRkVGOenCHIiF1vHydl
majMmCSoGUTsc7vZWoJL+VRR2lJuHoF5xHiBWmVR7LCqQX8be7nYfgSZjWJuF0T2UVIpguAONKrW
tFVaK/FVHGtqx/qUdM2U4buRpt0L3iS4pQa5gXzd0LcRXplcEI8m/1Q+1indqZVvWBagkfcy5oz/
f8XuC40BnM2x59EG+xjgA3koCYieqMA793U1WL9b3Fi2/Av4JN2euctRKb9SDdYAmLNjlufW0drK
V1sKv2Vqxca+jmunv8NluLOfg3RMw5fE0YR9bysIP6/FuPNOPDtU9LtQawXIQpiLFMFin+QY/1IV
KrNTk8jOPQ6v6A4LyEnBp4iG6LNUVT1G7ZWmNxsFLXz1KUSH0/D0YPQRQquRxL1j8aLHMY67Ot+M
FZ55+yFT09chwMB+p8UlzAPym/xPwzdqaKf6pbNCZ7zYee9gZjqWUAzfQdbnmz1omrBV5Vw6WmaL
dGQU/OgNMf7mLTGeeQsDd8TU7wntSuP3iKLoSmHvXTHofA6RUgGTQ7bAe4II4vnwaheVOfrayanD
v0nZhU7Q32N9blKnIfTIdkOUoH09aKFefbEolFa8/EbzjLC6MWz9Msms7xoemDhtWwS4/rabMj/7
aWdt9DBavl14yUTKuS2GwmqGTQg0TXJT7uh63OhoeovnHsj6PcKP+rAZdCwQYLOUcCQ3eVjqb7oh
6WSiw4iATSAUU7hIqofBiV6Vo54wPu5xn2ySUvpeClLl+KBrvWlvKVY5crgxFAERWA79Rt7f3vUX
KD8KhjO6V6PGC8yX/zmftryfHEpicnzqzWCYNpoziqPSTP0jtfNiTx0gPuH11W1kJXgrB1s5QioS
P27/iOXO4ZFEfwLYA0VMME7LQj3eP1Hgm213ymt6QIfUJxbZcMYVjEy6jqqmpsWmvNOVutc8ySjk
6KRHhZx6H/4Z9MJnvh4XgQ0A4XwqhmnqFTsNxSmxRszYetMati3y9cPWUMNMwWY1Eq4RJNJDN2TY
Z3dpsbKJ38sqf29iZgKMp0zZBRQikMfFatROSDEuCqsT1heBvZ+1GKZN09loiE6ixfoj8oeuuifF
qn/qlbBVdP/14jERQ1tPG1SykbxIA0Qoyk5IjdfWUVfvagVPP7ERsjqKO7uT29iDZ9zcF5OcDz98
1tg5dn1hn3LdR3FIstLy2DhBjSC/XVel6RkYfuzhpbf5Spdq2V3gc+m/zx/K4zprLp3PeK+o2hTg
UnySbPPXINtSt4vD5FtYiVLf3l7ci274PBb1A6AFrC8dv8VYcSywKSS/O3W99GuAeIbNYJrhvNNV
Y7QvW6qiOJRpVuHVuci+9n4Y7qYoa79TkesOQOJWz94y4Oail+mrsPXBmxCiLHorIwXNvh7j+iQB
fI22QnQ4WOVJhT+0QQlzqzbRtMaFfccYnO+wWW2KqIT9zeWxDLe5Tkx5qER7QsjOJisy0lK76wpM
8e76RKCmqRcVznmnRpYC6csIabB8qvC42CVjKtLXKaRA9epQ6HjCo1sK3NxJ6xOZnWpRGq2V9g2d
+H7wLHNK/X1M3V5sJjOwsPxLktj83uFywpuFH3RvPEJwSfpP8L14dMlrxaukF5EUexXaQsW267iq
N2mayJh7rGyGZWjI1IOwQtoZGuAM4FxshrL3JT0PuuKkmZp4HENDDgCbNGV6p9CWtBH/SpRgVxvY
s+GCJMpf0DoG28OnrR9xgmN/HmFFyJg0qlRUytgM/0nLoBjvhkmR4l05qtqhM/x2FZQ974nF8sE2
IcOYCS7049TzEyNyuv7h/1F2XrtxI9safiICzOGW7CSpFVqybNk3hNOQLOZQLJJPfz763Fjdhhp7
AzMYeDaG7GKFVf/6g6q7O89j8j72NYf6fZYCDBsGfrt35Mo4D/rSOfFeMwsnfdRGOyeu0nJzfNLJ
6PGutO3+sa4gsgAUw92h3XwhATQ7nehCKBDsmlZzN7kj5ElJsIRh1I+y9dMnpYL4ifLevOkchxBP
vZksMu0De/qSdLAlr3zbf6wqDBX8lWiycpDPeT1TWsZKycK668GQgXoWV4WeUS17u6XJv+j0nq88
8eIMhUy3EmZpkLKxrI6N7z9KLcfCiDV9uLPUmHSRarxqiqyhzPQNH7NsqrCzldk/G4L/09avQVg3
GnARRJu8sJwrX+RyAPj5vAQuDMiDLt5GeXac6I3b3Tm952Y3xULna6Mn9uj+8BKVNZueUBHt5uMV
dbaTUyHAMoIuvK4oDBbPdVeoxSc2S5fuAJklRDfOcvmkrbE/VBQZMcj/89Pownj0zbliU7Ostfxf
9yoUkZU90aJEEWAsRAAWi75EM556txaRav99/LCzljE/zUAaALWcRi6L7s8C+Oth+ewS9Jkv9nYZ
lg7YkLYIvUjNunIJuBxBpg7MF+4g6NYvjHSawCGkFF79NivrRd2PRu+mXxQ5re4Bh8c4voK7nF/k
1/YOlw608estHvHlukX+9bNmfUwlabEu6TdEG4uoJsMs53YoY597Hjuf2istGZOb0qAG66LKnOW4
CWRc/NBWnsuWJk9KpKJiZo3b0l76pd3gbEas72gTa7NxhWgbEfojOWXGtbL1bB/k7eniYw5DTwxp
NT3vs7cfga89e3FPfeCWZGJagQBHtPGnBye5X2q3/KbJhbykWOBQ01R18Vw2jXpryLntr1Rt62z7
a09e34VXoJRHW7E2xM/qRjnrTlVXdvpcJV5vhImduFFaTMY31aXeSzpNHoBjUFyhgJwtc566ijn4
HyuOxsg5J6wSAzWCGseTr6r4VyzT8lNMeOryQ6vavt4UWE3MV7wbzznD//9MEvjgKLMQYGm8H/Wq
hFIDOq+fZr5NcNNMkLDvGruu/DKs4sLEQMIi8n4f90mJiVEwuUXzVeOQXzZzoJJuCzCPu8WV3eDs
+rC+FaSx1VEPkg+UhLOiuVnsmAi5fjrp+bIdSCx2IybHjTKF7WCXYle3hDqzEwGAV9Yhhf3UXSsu
10/81xRg98OnlHMZ0RvkC65R7wcmJ4BnyOfYOFWtkWS4/BPcsO8abdHeLBJrnpahUtU268ZuxBt5
7tPXGBZIeVuhRdDzWwvHISOEVe6UGB+wHV1rX/8Rwb1/QTYKkF2axzBEeNH3L9jVXezl+uDCNWiN
BdMxiW4sCUtSeWZyofRSO9rdjKM5MHuQkgwuF8+IRAdWc9J9FYy7DgYAPScYVDZHXGUV1YtZWUl/
F6upuiGvXqn/Oqggdha2Gsg/rD1V9rtSJCoOO4kZP3BfFeNpGhl2N7yUU5kOdPFnImI3RdNo/rAx
E804GOXsKDK556B8jIOqyXdakIg8lI0/zie/7VzAEG3AjaobqYW2okgc7baOM6eLpFzUJ0zCMwsv
9iGWWFSWsxgeaNCb9qnJzYSsHpLKlftEDxqz0Wpuwb6IyGvkwZwyzPVIMNCeeaviDcyJtr7igxYR
weMZFbKez+WtbKcHaPp2+RTXldtfg7/OVxmTaRWncw32ICi6YK3vv1Wj1TDi7ME4qVaNR2LsSvCG
ea6iSjRGGVW2KMxNXuSZ2iXs4RtzUnjHJunaUUOpeoUKcFYq8zaI4mi6UNmttofniq6hVnYia7t9
Hpb4UfVTeghAnolJ6wE6qjj/z7er+GCMcX1lt/nng8ElwcRY4uwn74dBU3ZjYtXTPU+BnR5olZWh
V0Gn44/LJ+HP2hvafP6wQ/x8+PjIP6/o1h/N5vrHvgXaB83n989Om4K5MM3pc6O8NNj07SgC8GO4
sRHSmjxyh7iwPmWj4UWL3mTPCin6lyIQ5ZWN5XIMoBXyMiY0RnhW5zx9jUZpJ2pNPkuPmU58lhka
RTkfy3Hu9rrdZt+JAk2jYnC1zx8PwdmhxgiAgvxhroGdw2w+29EKUjq7sqy1k28QV0agyJjOx0x0
wt5AGCSv3R1Gg4ivOri6mf75Ve83K34riQvIMC1Yz2tK8N+liZ7BxuuCvnhWa6MGsNpqi/X2MpMj
Ciyzch1rYk7LcAkmzCnSwK6Wl2lyuG4Nc2CJdJNpk1BHheeoe+AypOKTyXY3/TdBYJrF7xmVoiKA
MMZ2XJHSlO6HxAzqaApUXBynRqZt6Ke5OYduMxGbnS6dQZM6r7q7WiUEwBc9q3A7jLRpSl+Yc1Tq
+oTUkQY//JbMSJqN6WGyin1lahNIz4k87oBUNIGJU5vL/hOFWf3kWvPyLWYHjE9O3bbufoLsUW3h
WS8BMghd9Hsyv+02WgaX4IPUlbr3cxmQLkTkCjbxLX43BZvDgGXJHmhTuE+xn5THStB43c9l4KyZ
BZpJpvzCgA233dD23qYBLJUbb8SxKip704UZQNuqfYG+LvqnKvaH8g47cYExLcxiuqm1M8ZGFaVV
mdENxig633nI5J9Rhnh16KVx9yWH1MAltBfL9NVxS+fbepX3IZvJ/gnKTeXuZTaWgjZnR4oxGU6Y
I8ApVQe/rDT1Wdlzd8izScCjcq1OOypFiRf6jZrTrSto+3JMVSM0DpI2elv86hRdVeyMahMCTDK3
dvvNV0jNn1ah0vIEzVkzbqACOn0azYGXbHsqIiuiirOW9tCqSr8X7MCi3S1q6fAXLyXH2+LNLOmp
bqzha+caqj6i/yzAN6AA/kZs5j9VqlSfzXqe/BDPh7HaJFXdBBuzhPRAjKBZbJYiCQ7wkbgkRXpJ
FzIK0hTOAnox/zZts3jeO4qwWXKg6QcrfxFfuFYWwWbWVhqPW2BkG5lLAtFhD1dPF2+11Ytg3yxN
M0e0aOHUdbXfB8hVnDSOOlLncOBx7C4obmZrKvQb36jGH21RJvkGfwOsMNg0R/+15+JpHWVSSg9d
Waq1IW6vo1ce2kKYImJDGO8Mj+S7lwF5GFyBGcwOX4sycOdHJkJRfu9NypyHeDJrdaM5weKEjqaJ
Zu9JbSghG6q8vANlGJxPSE+S8bi0ukNM85SaP5dlzllcqkG+rszSd3J6tUQok281lsV2qu1mX3rK
Nj5psGmWZOdmaX8D4akazN1a1FBRlZ7+OmkNjsaageEu6pnYqXfCh9FRPpR1qRpt66Sgt9Ei8v40
2rUonsxFznh25qUWX2G9X26SSFromVOEg9+B5r3fqGD3wgJxs+EZ0ou5gQDnb0WT6sdZr9PXWsrV
5cy2/9cDmUW33uvRrq7oqX12NgFOw95AtfWcFzRayrLIPvnCr38GXg9IXbOejTuQ7PixIoj7Gg/x
8kByHESs3DjoL4L2nNXapa/3OB1YzonJvBhGKH38zsvQZYEi+VyDxtN4LscHWIOouDY93uTp4eOT
6R+HM9a2BlzI1SUVrs3ZALh9uUA6zbLnatIpjboiyR97+lI3dtnGL9ao2wfHmklyHBbvNAVoVrQh
067cQM+uX5yPLEo8kle6OmfzucvaJLqpCIy6fC6c0sgJxR2yOdmzvgh6SKCx6jeO0bnXgvH+9dTV
yg6PJlDs/+fK/XVpL0qwW7tYmmePxMFTjSfr7yGulgOs+gLLQPosV+5W/yhGXZAdKN4oM7ncWmcX
7bFBLNZaVf3ce0lVHbRqyrG/9GrS69u69jaGTH3/YW7V5yrRxJ6+cg8plmruvkPB8/Txp7+cfa5O
Ywbsh8m3+jW8X29NCt2xMYzmWXV18a0fmvZYzrETKdrpdzkNHHJgEnYFNWnyyqr7x1KnJkH0D6yA
1uuiHvI4pYuprZ8tPJsfRmnpm0k58vsEuBzOhcPdVgzi+ePfe/m5Mb0FfsLagKmOIef731sYLZ6U
cyOeRwkPs8kEp6Cm6jIPp6zZ0SqCYfjxE//8jrPay1q9YhHCsr1cLHDldlQLfW2f8myB3lqRZQCa
4frpeEg4WQ20z06xWzA3snZDa1ca+3ecBsMXdgMNcxK/Xc/jIanbW2kXlngAo+BQjmNzeeHNoc2z
uZRLGmr1bAW/Zq+UUHTzGeO/yIjL2epDmXXUcpuPf9jF1MFbAGIEmzTmymuY9vuhRFxSw2MYxUvp
iWLZBL3THjQoj3ujGfWDF5AmFnpARNAGK+9aoOMZQsFkXTE9di0qCvp71vqd/1q2uRiUVU5N8WI7
qdr1ms6UoVJCWVu0UdWN+QEXMOvRgpF4q5FB9fLxbz/H6Nfnr1AZf6c1jsrm7Pm45xuwlTv9mdWi
rEgTBX6ANayQ3/iSZydwKztsF93r96J1q0+ySYsiJG7Ge4VgUNI5LJ3PH7/SxXJi78KjckUjVumU
fT6zabe3WoGGWORZ8WwhWDhg27jE0Lpt54BJUHwcl+6aBcPFesLXjqVrBKthlwn++f47LBDJY5Bw
+7mNtdi/I4EcR6e2hExet0F+UBBVf378O89QXUaeXIl1eGk9rp56Z3f5VKMmkFMyP8tJKz/1rVY/
e5kh9mlBdf3xoy6HFKwf6j3uFhzM9E/e/zhcZSERqyB5adKm+1Ir86vKfPeu4npfhjKW+dbVGvG/
XtKpYldrIpqKbMwAF+8f2tHfg+XWxs9ZbyV33Nn8iET1mjIvdh7c1vPu2oqyL2Rlj1cA0Muh5cnI
9GnsAogxu98/ejGnesoLmb7UYDMHRFZwYY2xSx7jDnXalXOQhg7/uXcbI1ZWTFfYVbSP17n7/nE1
k5k7VOY9U3603QnihGqptpa8VOgrS7v/rXtI9T8taGpTlAcGjmwTJbgI3VpiyBquh2wa9sNgoNsw
G+2X37Z5tuuzrHxSflDGOwseSBcumsgg+IIypbetn/dWEWILOfhhj1ViT6c+jdvN4DljhiETsowb
pYxaYhYfGPKnkflB8ZA7hHlxy8ptY3oc1s53OBDyZR+k6quMlozXfm7KrHxtRZEWsOAyWqxLPCbL
NpF6+9NgQ8g3tSu6JJpFb42hyy790HcSYQuFtQ6ZKK26335vz2U4y74Z7p2h174KOM7yAQJk/znt
au3Nr2T/s1gMS2zRXC1PrlPGdpSMqTMcdUs6z/ZULj8hDHP5xGOOfOERaDlC5EN2aGaasQyLOUnv
lWVi661w/xS3QynqZxkbcripqn5xNjWdiYjUFhhtCc2nKpRDueiRHfiq3OrutCQHIrr1SPPRo35u
J0ML9jLpm/+U8HNWRYFAdV/4ukpfKm7u2u/OJF7zCQK32FBW1tPOCUSt3+FQ6x6JQy60EGB3+I+/
oK5TZKqfgTsqa2sPMqtCQJvxVVNza36pu6a67XrOhVvkWZa/xRJNis2cGvKrxZleb9Fu4QQAgNeP
0J3hdocNjGsKZ/7c3Ziyc6AJkz5Xuw9zkWBUrOv0uZ58bkvTztfruTvaYBfZq9OLst3E3PamqCcb
ujhME7VamKbV6EWOXTuHrq5KA349soVQ1lLYe4cUH3nfzmAnkYuF2vjZc9o8vsUrajTH7WLG2ZJH
3LeC5ltpwsUJnTapPkuka/lmTka5H2c/tV4mvE9tlDNFB7WEUjQNqU9nK0zNgAsqxlrLtMnq2n8D
vA/cn20HQ3aDrcjw2iZ2IKLBFJ64w3CtqjfzYMz2sfRR/t3Aw8++S4Ku3V2dZBpX+dGSY70ZGyV+
JhxTXxJoe9/Koiq7UNObagcJK3AeRJb492R4eNWWxJTYewP+rpsN0N3sEZzcoFDzmP9pmCGqylCP
SecXm//Qn6SjpgepQQ7dwDKmaSDZ3GRYugNdsay2jLdCoDJ6yoeF3OnQy1z32Y8B/eGalSBOHeZs
By6D7CJgArlqZSiGtJ23fZ612aPdEey3CwYSiF/rcbKDIcTGOVUhrzrrAo9mWkiRk2oVJoejKuow
7iFGHRrS5AfWTV5OW8/reSO4IZZzL9JueOsqJX+upLdfRFYaWqT4tNOxH4P+W4UDVnasCNWrb6a5
anB8mF03tDMxeTd5XzrljY5V80g1VmVvjqz68lfc+YMNJCBNNzKlMH+26FjjQ97IoCKlgMp7o5oZ
Rgdpj213Awu7cAA38Nw7wcZv3Ci3OjX8jPt5zG/HAUvZFyGdwjhU7YxlFf0sLd+3+VQ6IdmxKCmY
j+gffE6LA+5WE+3FusMXukzHHAOjLCOrAIb8uFmdDSf2Bi9JN/rox/aNlkqR3HpeXNmMoIl1qy9K
MwbBKzJjM8Sd/eAtkzeLjaidLNtRrroAhXbRvKERzlQonRg1aYgewFpw1LLJ09CEme4qCgjndSDc
RN6PMXBaVBp+1cGpdGUd2onpflZxiwgstrvuXjKq0tm0M8z/O6tJjYWMPEAKHIINUe4mx2m2ojdp
I+Q26uMIjrtwnwMXekSBICK13WhqcwynjDrX+rBC6rflP2C2exf16++cjIjfi2iqV8swenkYAz7Q
QzzM3oSEQl+w0M5qjHIrz+m/NyME1wekL95ILdUVZjRbjZXezoOuYZyTDsXkbRCA1eZeQ0C2BiZM
3X+1CoQWekWt/daQ6I+IGAKnJY8t9q653pwzlCmJfM+DGU0BuGrXzyO9vKYZIMyM7YufpOl00xMw
cJO2GAtscuxIsAJ3mt79L8mD7BGwS9OQILIajUrvaD9J6H9b5Py5ExUZM2nrtHb52/A6Mg9TFTdD
5ODJqO9F1qmjN2dl8D9XWQg31vKRYgeqwzlDL3E9WEJG2r2UOIw1nFcy2E6F4Yeaq4/a1nbTcZMV
SXctC+XyCkHBCpscUJ4m40VTKOh0jYEbsJVFVcjRHnR1uR+kD4l+mYaUHXcYlBll46zeMFVuVaiW
PLnmnnxZQFM6myuHDo0fHQLrfRHUAsQWqjbqlwU9yI+W58J+ShXytLTWImRV+s3/WtQipea2D3Kx
0ovPqTW2pWxGc7aeYQMkxz51RLPRbcxEJ2fun7FRz5E111JdKfcufyePhT7jArUh+z2PHV66vjT7
RFnPKg0o3ZY03XGk+A95sZQPrlu//O+/krsQkDDuU5eXbuitc2WZvfUMD7L/Ns3CCXWRyGiCPDRH
0sGotW314n9FU+jh44iP7zYdG+ytzrC8uoG2JMa0eHEk15EwCVrsQupyfOxJuUY2PzdaONBdQzfY
+9d8ei7nMyw2mGNwtIAaLugnWalXIGej/yxVg4oKFisUbTLko85y0n4jczs79AvgYtSgRPqiVIzy
5eNR/8crwILEC4JL4eqjcXY3gzLQTaPMq5dhyrVwVjkGi8qoLC9M2qChRb5UYaIr760KtGDEOsAZ
r/goXE4ztkLaejgc6Og2zm9PILn6mLde/8I1x9rTVFQDFk2GfWsnhKn3Zle9fvyTLx5IsDWwLR/d
5gBjTz1bv3ovNOjc5otBEMZ9q1Aoqsx2bunstLeoQ655815itQCH8CEcQJ0VMj3nHXg1pq7oL+MX
p666lg6SO3BQBRBHQqlpSU2CdOa+qsX3PtmuhOpuWqp+1CAUXrNMuQRB1lfhd7OJsK6RKLz/7Z6D
zrEVY/xiV1Lhi2NXD77fNrgRVMhwjKLKdqZRaRuV6PHXYk36zozO+pbO0nhu/AUjiY+/xT9eaA3T
WollfAu6zWc3ytmiDeSzv30ycEg46rRCvsoCt8Eoc9BK4Y7VZ5sWJhPwmLngR58YXEjygNXgmI3+
YxibawZlFysCQyRndab9863owL4fojwOgrYz0oIOjN5NIVEH/vehL9Q3O12cI5vF2+z01gG5vn6T
Z7XTXBmS8+mJDSGEWVrv61RBP3f2iYLZjJ1CFt1Ja7MmvUXS0hVPXlP5/QGdF461XuOgCPz4O5zj
JjyUVYFkD+kjfZVzd9wqqbJSFL7/lGOt8WsYuDXve/7U3Js6Z8DWncpO7ixVtt2Vbf8ck2T/w9AK
zhjuiyD05xuQLjsoaxpAPjSW4EdMRMp9Uy9kLggzUMHWWYT2tcDiwY56t5/Tm49/9wW0vxI14TZg
hcM/rOSO918bxl7XobBOTnXVTt8nU0OKWy3Eg1p9kX9FhTXsAzvRTuRPCiQtuXxt5LiEPgX4Nezq
Yp/gXVbHSyw24U2vUPf7dyFT0+7hOhQno8zm29Umb8stShxi7KTurDXhM5RBkMQYkfTlPvaX/PPY
LbF1uDIm63P+Rnl4PCAtXunrsYSO7uxMEJlhSQVYfJpHvbrp5rl8sLvJ4x4IRelnh4vdd8+e+her
8rXfAJQJemPnyiZ9OS1ccC2YxOyZgHPnfLYgR+UvitE5SVKq6sitpKjRRdj6a6cP9rxJbVnJyEam
5IakOklz+/EgXC4IDkPEndgoIAeA1Pv+W0h8TcXU6tMJ+43ylBMMvVs8GURmXNX7wlLaDUN0ra5e
B/b9wMOg/JONCZURSO9sMyQuyBqbMpGnflhkELpxFTShKhztBmRH7D/+hRf7DBGcjC3Fj46/CaYq
739hBmuga0vDOPl6IZMQQwmwirKP/8tIONglxGRduTWcb6yctLjGcAzyNNoPF/b75dQTnQ6ly16W
4DCNS3XvplM2P0C7GG+Yx/lnOtnOFgzXY4UtRepf+aj/+sns6hQ6q/Ur3nfvfzJhjUbd6a1+WjC8
indgXuP8kEj8zuMqM4ybghZecaU9fjGR+dUQ+Bk9/DtMrnzvn5nBLyn7fNZPpH1kOLMMS38AWpF2
pPujZx1Bkco3EMG4jOw6Tn99/JH/MebrWcKWDthCYX32i92hZc1UnXXiTKuHELld96VZfXzzAZOh
A6eX2FcpKBWSAS+KEbld2WAvprS1UufoogUUHBAE1uH5q+tDs6HRZ800Twv9n2FjZ41m3+QGfm1d
ECfZlSn25yr0bgWBWRuEgcDVwogSOd37x/VphemUHgSnSuD3t2nb0UFnMNS2OkJFGOq97HPcPso4
HSzUkC60zNrJJ+0HZBLLArEeR+sgK3hmSRZkGNIGY1FY4WinkJei1m768m7oZ73x8Ad10h29MuFE
tXC4JTWe9MPG7NMtim7cbEISSXBHiriqwsYd+xRIPGuaEe+Nyc+czeSsRf8Q2MNjNk5iuNIaMCx+
6/lYUFOvobRrr+/cSrIfs6Gmm+SeinkCchrrk8CAykbXgyNXLWPK+TQrvDuZNfW2nwa1txu3+i79
dH7DPGbcwx3Vr73UxdmCTmZlbqyzkaS0855Xapujk+JaczIqwO59piVdcCR2oJRGVPiVtmfAG1BG
nCeCbTOYpbZP2MWyZ2E01TW3h4tNnpfB/w4+MBcCovbOtkC4b2m3TPVyMs0qLfBHSeNNNk/zGHlG
42yROatQ5LG1+XhR/uuxKJ3XaABqHv+85kAk5eH3UhsnD6MV50ZzO7LeijoFtW7bZtSOPbSoXd8O
w5VG1T8WI+cZu8B6onHjXP/9X4tx6tBwwuvTT5DR8v/czl82aaeZJKCjGmyv/MpzHed6s4K9yAO5
31LZn59m4EZVsCyjforRjHxN4AjJSHIvqwD6inQDU2ARd9D31SaVjWdu20TRsDAq0d0YcIyPfufN
4xP+OO7baOaWGbba4nrhlHT6pnMHMW9VQzfiRULQTiPcaTJvg5dRe8hQM49hnTdVsLFVViAe6caV
+27MQxbi0RmU1+RP55QBaMpMaeipqzsaLPzzxABT5EmrrGa4qxRGlPdJ3IOML6PAXx9hRhY/NbkN
rEl/vCyjuFjcnw0KLXXE/Td9CLQFG6shN9vPFe+Wh4Ec050k+Vi/1aeg0PZIjuBY1xC51V1jFeM3
YRLFs81mTdvFc25VV+4D53Xxn99DAUi8NDsqqq6zqZKLol5M6OgoRYu8/zQErfEoCrelT0OPSYR5
LJbsFhh5fOyqXlYnC+RNhgYAdPoZBXl1RV9ydpBxZlOjI0P6Q4ml17quqb+mLiV4kLb0Oo85o9zl
aICXfIn03OitjevRCdRDllX92czcSm3UjCYwFNpSWleO8z9a8L921fVF/tzKEH9wa2H3eP8ivdMF
y+S44ihie2plVNWqV2+1AwczosuUY1k4ex3Ng6ynRx1W/eh6m6UyhuMMh3y4U343OCkMR2x/DE6U
mvIr1GRgdEZUW6Xu/7azZMKfCw7P0Wu6ucB4JqmryI3hO18pD852IoL0TB/FDvRuLhwcnGejmmI5
p4YkNo+AW7L/otdGdkNXVhkbwOlGyAhlROzslg7txuvHm+AfC+V3A8mz11gbSGysHF7g/UDqY4CP
pOztO4zo7AliP3RS4rzTDCE8JoalKj8JAs5T3gWDMDR0fV6MWVTEquv7sM3NYaLNLmI8Xwc3eUPg
jX61HxPf2WWwgDnMnSG/K6UOR9fEtQ8eKgxxHXSrKLU7GGPtV9OX9TOcTawS8jIYuqMWZ/rabzLn
kmjDLqerlw1lH6ZymtrICCrrcZh8rJ8LKebkiANRd+unGL9tsYNMhsgaoYzSnGIWvpW9nKtdWRB2
irUlt4YhH9tklxhGM70i8sg+DyOM2s2Aed9PzYN5cqx7O0Vw0tf+Tz8jHPi2LLvxVxnTvQipeXqu
OnDsy30dcP/au57W3BW1g2PnUJrc13N00wcc1VBGeLGApxzixpf5xwa8HhlzD7a8cwtnDu4AnbR2
r1rPuMmboM74gfY4b698YT7g+w8M3MWpShfpjwnQ2dW6VMCeplzSI8Y3jdrQEpEHW6fRs8dFfDkM
+WR8+fiJl4sTbhoPBEZeVZgX85kOqMeZK9JjW2e2/BWMyvyG67o/7gmuTBpihhaDo6KNK9MLAdO9
CAMlvBzR4wqHBqRb4QuW4iy80Gc39OQ2zzNj3i9J7UwbW9Smiy1XkH2etUZlD07i195BQiqyrux2
f7RS78cONSIkFuhSbF0XOQClPjsYAWvp0eyaQdyoQVSNgf8EltZh0DfiJjVVnN0GrawDGOKiTs0y
6jpv2ilyDVCuj3l8pAoYzG3tD7XoMZk09S9O1gaPDng3dt+2WUB4UCbM0QcsqOdPbYPlzLYL7GIX
WOzytxi65i/5khnVniWjI2J33G7JN1OfTwREagLPxsjIYhNxQG8Xfw5Yzx9A6gKB2ezH3/bsHsVW
hQADyJa7BC0nts7324UkG7lNhiC48yCf/258z4FommF9Z9jxk67xtcKRRgkgTVoF1z7HWSn95+FI
zlDB0IThy5w9PPDmZMGX2b9TXNQ4iAehUBWQ8Vv98NJaJK9cqQoPR7LA+A5k5GSvPTYC7g/HVxkB
ErgwjZGrmcZ37F+GoQsrw5sfLaj6o3FriHwWr0CB0FXCwi9GOUWp02ifWaQLXk1OXCYPcZvq2QYj
Sp8sxwXN1w5FRB58Tow0ePTjxeqZ1WxyHaAB/kbUdEH9gOlsnR/6qWt/TMYEfeLKbevPmL+fpWtz
iOWG3o9OxvmwLI5gNTa6czfJpqyxN8AZMXgwnFZuobS0/c7iZr93SlHl+9TRyjdbY6+kd+w77dJg
PwWl/3fbpW52q9NFy8KKcGDta9C1iAIEIFi183BMMDdGAxQjorITunyeOr8dtG1N/5MKpEKDhlSv
LDhsHV/Y7R4NQFJuUOQF7jen5GL/YrSTX9/7eZb0G68XPV/Q8WfMOieR2TedhVr0hWZnZT3lWD6P
xwHRLTSPdFqaSBnZ7GxtmBhcBsrGNCCk+Eu17yo9Vi+YZjKstjd6p67EO+Ih8HLxXMGehJ4wuXPX
4JTQtPGXWtDM4sACYSC8189t8ebGFmYXPStHe4VFCsQ3VJPAzrlFOxHbsHOwCwtmXAsrren+y7Lc
x9iw4cr0+eOl9edWfP4dPRoUSHfJjIDg/H5tZYXuYJ4ijbuiWfuqbt753ylXk+Ln0ptV8dPwRZWG
gxEvW1yh52w7p6vMdfRYABvpGWnShV089+Y9hXZuPHZ/mNmiG6zXBBf+1YmuxDXvW505o/eSpDlH
raOr1uJUX9LxrekLL/3ZpmO3rVAqxcE2aHs7iIJBcPr7yTK9BEBVGVoJqARNSul55bLyj92FdyIU
0oVV72Nj8H4E0BH5hV8G850LJ7JHUhTIJ0uzLXnPmjP1O7sbERMEo8z6ezHoS6auvMBlJWYR2bo2
1AGEnAsVBc2fiZb3aNxJF8D9Ph/05L6z5YCNQBHrQAqixBoLT+Wl23389ddK/v3HpwBDQ7GWYxj2
nXtFpEUNLC9rccSuUuUI/LXqNJkFoXW603hXdtJzxT07KQA3pgUI2mzm2zkcNjh6Z5GW6t8ZSTl2
XIX8xEoOMSHWBIJbqqrfZEsMQqQs1eQRRlKaw0aoacau1AfT7zeFnHt1185i2vtkfNmhviRiPFVN
VZg3TFdVFpj8VkNyZZguPxCzYjWYpylOvMO5VYBu5L5Is1G7QxXpG3scDXW0mAsxUM81KgcOA2f8
bEj2yysP/sf3Qd/CUGHfx9/PxQd0iepJG0R29FMhJ6iVYAevukzw6IY7NDnjtZbw5VqgC48hEVUU
qku29fdrAZaRbFORieNAkDdhqTqO5JuREjp+opr2s0dfj40GEmef/pDkB/WnjyfkutbOJuTqYoap
wWoKBIz3/vncsDyB90Jw18pK3E7xeulnW9VPkgbKvVnEy3iltvgDRbx/JHkVq5MClkis7XPDQPrE
RVPqicdt1/AwmJpoPZyQ6nX9nabXXftWJEPWR/nUwUpN/4+y81huG9nC8BOhCjlsAWbJkknRQd6g
LI/dyDk//f2guzFBFVmemppZzJSbALpPn/AHpOmA2GRGYH9WxJi+mkIRPnLVHcLaL7BSUXhV5TE1
7w1LP0hvDUTUwQwxwEYlY9nNlaXeKhyzEo+l45M7uqPUxdOvrm/aJ2lECcWt0hAeTDyP7+MkKJ5n
06dZhrnxlecgK5pMbOASSc2j2UATcE01DaQnJ0tMIAcjdLqdNGjGm+QrUhWuWr5BthFW2ok73YXr
s2ToIIPgITB3Q0ph3vJ/FfNZWxZTzXz7MR8U5RCJCKRQJ4eBtAuDBDC1K2ncimvYmllxj1n+rkSx
+NYG9xxV74w3gLl2uXiQB5WtSKH10EfR8N2wgftlLoh/UMdW0Quix9TINsY/je/P/uP09j1NRpfZ
RUzIr70OnMr4MiJsXXF7t1n6c9JBBH6JmK5OX3FSaAE6SqGTv5blqO0MM+6Ej/BqMJfyjUBea+3Y
tGy8YUozAMaWVdbrunek4bFUIIL8qkqpCKvnoA/quloHUhdlwh2LOGfe1HdmZj0OGjPgc4fjwR61
uELf1CkKei5Be4ZOYxhWuyiTZj85pi2VDBRF0xN0uX/0miyGZFPYtUb0un1srzo0nJu51z8TGgCH
LwOkFVkF8L6SPoc5yb0X2yoGHJUqpd+EQIzTAyiFLtRGKYAyHcLcyn5GuaJL7f72z/hgb4Eemsdo
DHqYeCwGDjGC03M/QDzaRMt0JTk1lYEdTDK46lrvt1Nt2qu4MpCB/ueFocGxn4F6ABBbwqVQyqQU
EVhegC9oY1J47BuqLsj5CVIFrjBNo0eIMffqondVocV+JvlmqkZU0LUrGzsrSMliO396mJHdluVV
UWdWmxHN08TNE7v7LQ9F5LsdwvHOwdft6VPVZFmz9utel8C064gq92FkP0TRaK87sjxrbukp/mZy
EGaH2++kyH7LaHN+8+MYMbC6Tsf6E4mrYu98WhHjQ+CMkfnQjUbX/ExGbAeeJAv9q9NU6vHPbijp
mEhljySM4aOo3a+ZMSCxv6r12M+6FepU92Rv3y+py7cyK/OS0HKHwWdWF9tgHhxYWiY7AKrzCBI0
k/xqpTVxNp5KhGq+cmJJERDmcM7UBfkrYuedPawgAU818GiGFNk2yyLpP2C0KNbe3iof/DrCj0Yv
Eb3pmUqxbCJ2YA4C34YJnLQTXD1ELfpgryshNYYzxba1FUpef+qD1vS/qMWQkmBjGBKWqBJBNjw7
cIC1FSJXof6zG4sq1P95M9P7JdWBqgVXjHN0GSQbi87uAH/1sTP66CDbEXSLqqK/IvZ6w0bZYtOM
La0OzDqr7uSI1/f/XE6awPHUWfZiiQjpx2aKO3Ts8aKo7T+40ADjtKpwB/CgBaNkFqF+J8W67nZj
tkk7lwTcno0TljQa1YoKNfLV9NEY4Nk/tIkfmjvH7+1tFWZHmCXTnxj9NBfx4PFsVj2w5rJ38qOM
cGBxJ4AtscHvr5w+HkkyXMvrDjOAVbtQk7p5jKZOGkMPFLTcrWi12QPqMcag6J8NtM2eW7RxJQ+d
eiM5tlPZ4arDpBFWhttDwA2wbpABMb6Ued/pJtoHfiN9qRNJ949EISnY10iGFbtZAzr4PAFMM++l
zObVlyQIgxdHR3hmSJHBXu6ihEsz1cqwfhSZHUc/Ik0LshPgYButeeazBx1wco5kOfESSVWkCiE1
JGH/Faf3eBOaErYdXF0KgiMS7fAMIWeaPx4x1Xr14ehnLyDus5PMyA41imTyf/hxZwm3hEWfrPIi
tb+EFpWNWyoj4Z7pp29tlSyBvYBoRxnqyQpVfb0/GHkcwggM/GGWK4hID5pVg/VTuvNbP7VRR1AN
8cPET6lb6VIsG2sGuzlSOH5AaTupNX49hpG16ZMwEs1h3uzoP/w+UqRDM6hmfZKSwZzzMhOqA5wg
G1Crooa7xqhCZqAxEI19y74sXaXXm8YtZKbPa2VipLI3ETT1d8GgoBpoJCppHbqmFp7sDcO1n2bM
0P3daLgQhYt3O3yFxIxt8HJ1byfSNxNteIQCAq1CK/l2FLu6aVF7mks4smZAFcZyJGOgPG7gJyMe
JTNT2rfA6OC9+bA8D5glSaikBWQdMwzjXvS8KlBYmNDO0MCitUyQuNxWTVAwC7GBQo/TDLvODSnY
1Wavln/wYgjrQ1gqhbWr0ObOvZFQ8mb0mfk6JWVcNa48xM74KgwqKKaDEZNFwkuYZ+0+NnE0OAhd
wZTWbZC7fgu4Qu6ZIC4RjxxvAMeM1d6h7EwLFxAFdYgnLVWz6NGRaH5slWi0VtpowNLQKv+RaQ3C
7HgLY4/tJ32yTWmgBJ4eKZpLL8zCEwMt9TvNh+v4x28ie4NcTcBB1GwR7hHDkJsqSdNH9nwz4vmi
6xGY47yyHmsB6cjDm4V7Gv8QbVOLsnrLLN95hRyGB6ek5X379fbWuqp5oaUibDh7U84V6HJQLRqL
LAbg6KNuFjltgCjFqySoLXsvm2TOtxd7559e5AqsRtmDajZQKCYWi9s4IVlI4jbHcyC2iwCR4BK7
Igw/5BgsIMaKHk3LEP5mridV0Hlj2/MKVjYaa6ApUiGV3WcFHkb2QKItEETFG8BBr1mnVdG7di6m
NLhzBK5OgM2QmTkkdEkImaTclycAsVGmdG1vPFoDym5tnFsvdtKMlavCs3yBug7pLQVb/Jx1gXVn
AqrPf/jF62JsN8O3APVA6eWWWiyOfxBGKY72yIaxs3gv1UrxtdHlHDOd3hY4lDSWFjDmzwq4J+ra
COvI8N1hrHCzsWDVweLkc8BqZNomuwE2IG9BY4/5pyLp4+o4S/6MWwiNCdIaGGGpXoUq8rEvu4EW
M5LhWuDZktNOMVI7cTi+yLKk279ipYp/63EWYvKkhl3sKak2Bp7KFP0cwtUa3BFtOWuN0zf0Q1yG
Guchk4dcxdmrqx0YRADOQ8A8uloa0YoIIymrUZYz8aq2efXYRwEIBTcBl6i1nsDp4ThoClzfO7tx
GVaJDEQFBUENi2kD2nKXr1frQV0m8pQd8K1PXhpe2OdCbSaMdyZL3oKKbk9wVXHWMmZrJYquh9Fo
0w0Mv3wnFxhWEa6b7ahXyqGXjeExapWe2GHjYnT7l179UF3mr7nqIEkji12E4QBx6AjyeHWANW/s
7CQJ/8vpbu9G+ErrQpXz5yT+R0Uuot+MXDEYKSK0yvqLNekZ5L1fS/0hKVEsCIei83xZzTzY/f1O
IRtxQ83q7uz4ZTQiNIChA49JUkZ72Fo0pIqogHttl+0u06f0bFioCLoB04LGrWVa+Hc2wPx9/z5e
76sRinCApw0MMv7y+1uNIzHCk9tdgSEjja8slN0WxapiNSpDwP500Kz610/JE84tEQANbDrcQi7X
FGrXlyWeMTuw98Y3NJmqaVXYIs6edIBpmF1JVXJOG1KsOwt/9Gq5CKnPgJjMiLDLhVFecPC4V9pd
3tTVyuqNfNpA9w5rFwiFdc/e4urV0n1llopOEoA4+CaLo1WZYJAyit19qg/BaojNaO2kCCvh+f1W
FeT3tw/Ie6/h4lOyHmQLFgQHNZugXj5dmzo9fNHJ3FWIZie4LZWjaEEtz2D7z/DI9N6z2smcns1w
LA5VLBXmY4JlSfG5TCsK7XJSxA+8UtQQaS5JQlWt0UCLRDAApZVqRsarrSTyz5KANqzVEaGnldnn
0TmL4Kitue8cZxfamXpEQAyhyzhDLuAxqxyz3zlhkgZfnHFCPmuTNT5M7TUbTvd/hSI1lJ8Bc+Ce
bd7nzdR7pdw2ya+KvhNU91IY0I/TyCgDNCtzendZFvqNV7Zp+0tFTi58kNFuSzYYv1jiW0yd2+5r
4FirEqc0sceAris9TR8NwjlBVn3sSYDXmQ1sy6tKDYCk2ltdXoJ20BQqnyyAO56NIgOmbHVddbYi
J85/3/5YH+wN+oEOPSOHxFJeusdKik4NhBLAfsyFMp3VIFKAkKXy736opvYpGWP1zkG/2vvMsWfJ
CBo3pDLGUvreCTvSPCMJ93GlJE+AR5VqA0xR/iGFTZivbz/eMmPAVuX/cwsNnW6yhsUJT/O8oXEw
Au/BnFOjmUC/EGH8YWX7mJmCwizWWY2wletI6T1GywcPCrpoVvNEdoTiepGtGGFv+yn0Zw754AO7
UOWDUArtkz6p3a/bj7nMTXjMmZZpg7gmPUEx8vLEJVjKUaRV5o57pHdLNY8wIsHPLLrz7T5YxwbQ
zKxuzhytpSCo4tQIO+ehvRNoJejfOrnrjUNa6XJ7L0Je3bIImSC0AUMPqwJCySJChqGKrQVmPTvQ
4/4zw9f+JAsbEY00KybMahOGZU7fJXeGMIv98g7eZGvSAkLimAp+saxCrd5W3aAdi8gR6yTGz9PU
SuxLK00rdnDmk8yljrH+SFmg725/xGVC/r44rdAZNQopCRvWy6+oIwQY17WvHhUHKS1o4E7sl15t
T121H1F+1V7qLuq3g1VoGG9JRvbJgZKbYCpsyA8imOxxLYymN2ieY5z4Kaq7/jmOM1td3f6hi5jx
/jsd5kZUoWACaVZd/k5FYOGDybtyrEZL/qpmfhR5cT20HsE6yVaVXYUvt1e8/iy0tZn9zJf0LFG1
WJH+mwzUoVKPGJRN4rnNxvpLoErJuBqsTmlgi8nKK+LBgdhrVq1/vb36fF/9dZ/xvPBEGQjyz7mz
vmyTjU2nFcwA1GM7a5/Xg2L8snyj86QMuTkJA88VZFVnUydM6WvJnO7si+vXTSOXpjIV9Kxf5Swy
I55SBy0+aUdRYELT5QWGmEaqfnGQAVa8wtab6U7UXESu9wfmH6gWUbYjfLPYiChCtg4m8/rRx5xn
8GJL775IeUTTQQ9L9fPtt7s46f9fjLErlCteMmXd5W7CuE9W6yIzjs1Ib/hpsBrpD+IQaBubmjx8
wlUuIAdr/p2hgSq2rfC3Bf/NXj4jrzSSUvbakTlF/CZJwCA8mjjWQUeg8t604qNnBEE7azMpzqw/
dfmMKtoTfQPu7cisiOw2GiTpaHa+/IykJvi8AG7XKq/b4c7A8Zpax56dOfszyN8ktV5cf2oQmpWa
+/qxEJODTYIOyLpqW6vwjFAbVlmW1v/VqMpAOZfwop0MsYbtpb7e/sIf/wy8uWa9L+K5svjEUo7y
0SBZ+rHTJAXlMy3emGg8oy4mMulBaQLzYEZj8WsMQvsJmJIPzTS8Rz9YdnvmjQb4gttR4ZiazJIv
PwKe6E1ecpPyEeq23Csj8j5bNDMEuBsRop/ZAcn6PMWDmcFyiVFmcfp+mgNKkOxgJZfjncvmg4ON
NBz3NVNhZESXJHy90rMkrmL9WKYxULAqDDZIbqvryHLix8Yvqjtx+/pYIwBHFoR0Oasyg7l8AUEE
fwfPXf/zVMI0cOsqLb7JCaj2jBZFdSeGXAdNMhHOl47wPHnJ8iZ1/DiQCrWIj8pQZO1zU0WTth3q
vltpphRgfWmHnbXKgrJ8NTEM+u7IHbJWd0qR63PHQIhqhOBNh++Kgt7QYJRyY8yPeVunb/ye1ov6
Xqu8OE/taev7Qn2IfXx9bm/4qw9LnGa3z8KZdIzgnF++aIVLqRM9mg4gJ4ZswyzWhUmNKmhT1JuC
Yfedx7xeD+kIELMzoBxA67K3miPhPwIK9Y95PAT+vtHa7KwXwMvQRBJ1s471Yfq3aRXwdZbkhc49
ECLoMrHOEP1HiMl2jrXRFO0+d4xwWyYWXsGFkQ39Vp5MPb7zWpc95PdFZ840tSw764paE5gMS5I8
FadEUQXePpiYVd+RY7Kn81APerSqalLUg1o6yScaCBCJRweT2VmhOx32ZVNW5brrzUC6c7Cu9jrC
RThAUESBkgVbskhPnGA0CthkzjG1mvZLXGGThbKTjbgQJb3+3JUx1SpTzeSYdWlG8W2FdwhmH+wA
COxAtWTow4wlFr+gU9Iy18ZRnDp8tw6qCNVXP0dW024qEXuxkoh7o9L5T7xIinhmtDNmFV6AsGiG
Xu7xwccKAJUP54iS+iQ95FqS7pPCtjnNAzbfsT0V+ioIofV4tAkYMN0+YlexTEcjAD0Hah3YbIxr
L5dPlA4gPbJapwCUT7TpYyvZ1kUsgq3B4OjO+bp+Vnxv5+ecgTsGE/bLxTqtCTO/L+NTJEnNvgB0
fZ6MUvsBRe+7g0DcBk1NEOooDiHJc/s5r+/O+ZsiG0oeBmZIX66t5YjvWkiEniIUcL4i+KtvcfuS
900vVa9mYOQI1wFXaHwJXE6fhX8GJKruHPYPDt6sBEy3DEb4rJ65SAgzEyMfJNito1bjKloxEG6a
l3AQkvHMPABhAOTSyV5CCPSzUewg+TtdyuLBVco+yrBnCtTHqlen6c62f6+hL3chch6ACiBAvDfn
F9sga3I16+zYIYvjal9jtm2UK6T3rM5NKnnE1hzXYR/XaCG3D7ZZh6WHd069DoCTiZ2NSwvCXlHv
Rx4yHRFSc/mQfsPVzNYOcHgkneb4iB5uxERg01rO8IcedPe5QU9+OuELWPQeY6myWAfQFd7ufPm5
v7p8NhRiHIX4qnKNLV56FMWTYjUdJ8y0pQqLPc3yTJR56SRZDQT5UCD8r+hoNiAv85CMKowNq4of
Lbm750VxdY/q5tw+BCpo6mg1LHveLdeOZUKTPgLgMhgPJ5r4Kkylsta13IvOTW0bsJYwq+jl9kv4
YGEuNTpUcN+oRZYNBxNV/NwnBB0do1JwaIG28Z0pQNxtEQjHaC2eunMgAulek/86vJCRyYyamPXi
Xb9sUhEI8M1NBnFqGkNJUcNXSg+IdKngxzpEdxrt15np7LeBaittDoo8eVnh2QXQpA4l8VObJOI3
mJw63jZdpDXPvdQ7xnpEGGi2gDGBMKbgT/MXZNSkYqUpcamtarmU7pyrj6IO5cp8nb1DGJaFgyRE
o5edGZzCPrO+FNzmT20uQ8RSNAROETwvXYaHwz5NdR+CjNQN4O2CZnv7679rii2OwLsexsyppUG2
BAEDyEWpqRHOsZfarNjroTTZLoYMKpZAEBWndRrmHTp6YVwhndhZxndh1EgdFnoStbshlzL/i6+N
je9KeoIfMfDqAPx0aT2rmGZ9hhUVpG5CG6v0/HHIXkbcFAwPP3ajeUKPawzdVk/Fp0kEyW+rJfGg
2Z1pj5WDqutGxFoUvthy2AYemA0bkUYD4SwmCDGC0ggf++ZBUapkbbTAHzdBIYWj55fgLLZG3kjb
NrHRSzd89PZh6sq+s0LyJg9/RUpQ0jpv8diJo1GLvLpj32MtUtfYUBpKHbgzkhK8jtNHskt+m30G
GN6Njw00uX7V5lJQHmRlkrWfmpHo46FudHVcD3hyYZsR2DnIwLCcnrH71H4UTqbA1Ymj8Mvtj/de
1S0/HsrX3ByIt8EwWGTBXZsnhlqa/rHRs/G/MevLaRvYkmkCSGtD3cvxbIAtMkIQdNPaTts3latM
YJDupMkmrpuqc6uubJ50pFmF29l5+wsFyjL0Yj+vizsJxfvMZfFzZwiAQs1PvcBPvrzkw2yAwyEc
6RhMWdqtYGnCLsqFP8qsbQTBQ6d2Sfksmlq2txKQqgpTnp5Kpk79TncLNFEpqqpe60pXGlpZX7O1
W0ZLdSTcqdeUt8mX2QdaIhc/lT6KX6xUjvQ1+p7ysFIaNMfWkI/TZ6PAyX0tAXFh4TqFxIZcqFqy
y7tY51+IsuyTkvflFkE3lusG8MK98z9nNMuXAeOXGhGI5Xz3X74MmYYM3kaOf2SSrck/uegwGnEh
NAaCEdVY6N8zhmOYBPdjJj9B/HUOTihL+QEClNwbnt9hk5rT9blXw14nuiA28McCnUdophK4/GFm
Y+m5OWrZKWaAXj1rVTC9RtBUwidwxsYOHk995x6+XpFuLG03EnsGsLARLlcMBq0BjOGkJ2hUqoyF
D3PXMbW6yhX1yIgpv4eo/WhBNIAId0wn6UXP//0vmDhIKZr9fl2cUrO3d9yA2LGMLWPmAqCTspVr
v6h3t8/q9TVLKx0QLff4R53nREipMyltcUJFvDZcHUP0OtEmxWvTLPK0NkVqsWK4dWfZ67qJ/GYe
O9H1Q718mVakMDxsI7SyU++UvvUUIr6ce5EzlP9hSgQJmRH85CCcPE9+J3yRTbBgalu17u2n/+CF
c+Kp3hjBoIznLPZUZ3WhWpHBnBABw5imBuhGPAxeTR2WdV7mxZ10+oP1ILkyqkHVk9nbsnZpBtFL
6DhVpxyLoG2a+z+cDFgXbKR6i09hcLr9eB9c5jwao1i2DTqDV4aZGZJD/Thq5cnHjUDZRGMAh8ZG
i9wnSdbGTUW+EazJcRT1oaOfzKXU5Ul4ghjVxHdK5Y+eHUIP4fEd6vSunvHX5pYRQcEnoqtOwvf7
rVCn4lGLFW2CwJk/45oLEvj2079Pty9D2UztI4fkFKOrtdTjYGKlI13QgsAMdcwx/UA23miQDc5u
Kix66VHVVjaeDIKlZXyEgBhCIH2WEQnMXPLdvgGIVdqoZMuZpKHorlgw0dGrxIhQjymxS03HWFdk
cubJ7QQ8oiWMBFC8Wu1V6/K42wSVDJGwt1GcBnqZ18ZnZ7DuuZx/cIZn5AQDd7DDHKc5pf3rzTp6
JGmD2SSnsmqTsxwk5gb6MlSASOsPRTHFe+69/e2X+0FhyDhk5pSQKpqw2xaXZgqZOqv8yTrpiHqe
+JygGdRB+1H2lbo1pTr6xkS52QROy5sWwiwOpaJIqucDZErxLVTGfz5bTIlUzHm4s2blzPkt/fUW
RqcJrRoByJMIlRjz5RFf4hTjrQFcqa0+FjEydncyh+stPbeT4dYwwABPfcWsCYs+jrrYOiVQViTk
1VFv5SWMX8IIoQ7YnNVwJ7W6rk5YUcMZcW74zeq4lw/ZY5gC7o0VY3+aXoOw0b1kmkLTrcqsW9/+
xJAp+NMuDhCyzagXzfcfYYvnvFzNN+KSJC9wiNLW1P4M9AZxD8j3AIrfaMPUQ70R0Fk7BCubUMWr
r49RpBZBK/QvnOzE+Y6YnFTLLieqHB8QHZXwUPDrKNkZuZnIvzlvtYniTdTZqzwGS/ezUX1cPw1/
ApgW4ehb7aC3i8MgY0IIVrQh30JMfdjLA3ILZ9FoQn+aRZhjtzDgrPEilKjVftKgggdxGNRiJM/v
aN8lKwBW0njAm0P9pIq0NloPvSYZ7X3daFUqytFRv0jUaFwERTCcqXG7CQtEHfdNI9X8DZ44OEHD
52xjV4p865vVad3TnNDHuwpsysboh6BZlRGd31XPeUzQ/QEY6QpJHoLR63EslL/A9mxkNybl9L2i
r6ajLZWOtU4Mp3sLdKwtV7aRy89p08svymAoo+kamd75+yjKC//RDIQNXDZUjGNq+3WGFmCifDOy
uB6BgSv+5ygfYC+mEOSrVa416m/yUUP7mnEM84dcGDi1wqEr3yb8Qn5WLe2zbSsr9QPnWUJBBtGI
yY3jfAzPVc7AVcNV/TuekOUx1EU5esyR/FMa05BCWjWOvbSjTbfKy6R+QFA1j7ywHKyTiXz/V1/0
3Tm2Yv9XFztK4tJ9z9J9pwrxvXBS5zetScVfo2BdiheI9JPmpTF1gJug3qB5+PU0yVOmdX7/FMl9
/obmDVXUqES0f0vNCdD+T3AeQclDxYNrpF9YrEKnlhtk5rP6bYIlYj8EShCVuNXZWBDhHuYEG4pE
oX+yJ79xjuAQsAOQ5NR8sNWx/0K7M482ELGzB9I02/EqE7sOboUAHZYxHMujOWVNs4abJBo3iswC
S3tyc+tkYThmuTKyNj8My8p/toXax088VLCaxs5u1xPQ+QP45lR19V5u+5fRhie3miYM69eVH5e/
Cx81TNI9uZ+83Lfa5EvL9FDFLCFHAF/vasU649Ltv/U65e0LbNyhe7DlWCo9q2j9YBukeNbSkBm7
auWX+Th5BRxPvYFSYDRsc6ZtP6uGcYhXMzxM1xEWkfPxEpgBh2GjDKuWcTvGekOgUIs5BRrY4QxQ
9CK5RGvcVDvle5fhePCqFKWuPgs0q9sXjdf/nQ5O3r3pgYWXposHgZrvA5H0j3KnVPkP0YPSPTKK
nZCp6itME/EYr61fbS2i/k8dhLr5VKOAOW1StA1GtzDt5pDLoTO4M2VD4xOhVWrEtfNc6H5lPMSi
kgdYKx00u7HCdtvrx56qaeXjGPKE2KGRHvgfk3WDycZgemgr0p5MyJVmyWdyhZ3tU3F+TY04wDRQ
Lpp9MpU9uWbTjJObgH6UXUOkk7UaJ720TqjoiZzvG9f2SkrluvOaquyfq2malD3lj7Q1u8hwtnBO
waQ1wsS/JWzHsNtkToM7olomI/LDqFmIvTmBQjt3euFUTzyvn3+JIGZSTSYVynhKqZqf4UQIZa2n
Tfq7kTCQuXNVXiUM3NrAOGZQA2N3huCXcV2jXVLgRD0CrFGNo4/0aAw/xEcLroPOcNAniFlbP/Hj
e4CGq+uLQRVwXxTDSLfB+87//a87GhCasDsKvJOZZNJ/cS7ODS2LcKViAlbfSf+uLmcDeXPKRKZ/
c/22dEyUdRyYIKfYiFN0+SYvpvQtoLQpXX80jJPaVOOdBPc622YgYTBy58mgywOiuHy6ic4SgmEq
hjJoPK+RBpWfwiHP/oMXojwpVT0cZLPWtspkdKOH/pRfukOnf799ay8rK4bcQFboXRLVaY0v0dQh
U84UvlD6oo5arrpawRRMafPwTcqTaFPJEaXUhHPdgFVKj35jlbb/PJKCx4CbEL1rmGXOFZcuzQF/
4iOWvMDGLf2NHKnDbylpmVLEFRfvARdS9U49ed1INVAWJCHliSloqXcu3z0udChrESVOtRbmbmJg
9hJZpfhU1iW5gVMoxVOPq7i9GuukfityP3Npd4+gynSavf+aF3K+ZrF1ah2SUSh2lz8GoTQ6hmo2
nOwescwxUhoPRYMG6QajsY5OI93jl39wrpgBUt+BFQJVsMT5gpi2pqTVxpNRJPCfy8DYpVrcfx2b
3L9Hyl8Gj3mDMeCnHTLrSMLKv3w4M7IlX9gif2mNShUrR2sc1CNL7DgdK2oeg7aqPjOATH/f3tc2
f+zfuSjL6go0AYb6ZPnwNC+XDfoCNbhKLV5sSGL+s59l7CcOYv1t0gKxLUSXi1WaUW990rAR+nZ7
9eULnlefrSg42MDfmPlerk5253cF4osvNIHQiE+z3DoiO9btzbrDpOb2YsvIhWMfLS6go2TkCMRr
iyTfmuJIM6E+vah9Iw/YOEHFB7eIxyhzNPVNF0UQ3FnyapzGKJ+yHLtA6K/I5C97oKAse3QCnPKc
ShqSz+4syKXhgJRZqBDFZSp2oCN75WsuD+Tq5POTswIwo73lQmX0WdlCGT10siwUcwJZ7lwxRHa0
AWurPhqab3LBakKqvSBFHo4Ku3M26F4hxJ9rmD7/J0ti+DaCLH9NUJ4zX26/0Osty8Mhc0PhNOOO
l3yGNvLDnlqmOTdiSE8zVvGxoj44x80wetJQmw9DGAd/bi96BepkQSZIM1Odbg9iFPOO/uuyS1th
F5Od5Wd8x5FFSit0rbzWCsWDMFrL2Ae4eK8wp0yhZY+VYR1spcD0qZYqbYvedldA/W3HYks5O+yc
kSxnp45SM5xu/875sr88WLMyKoGK7BZRxGWzPjQAxMRlrb6MVVagk0yvpNlqcMTuBMXrI8Q6Dq+V
GpxW41IIV2lyQb9ZU1+6so7GTTZZ/xkgzkJP6WSGHP/+UARDnocSlsO7PK9pXOg1mmovUibhWRWL
LNhbuGWNd+6djx7q73UWFTIQ9ijpZaw1qAVKG6oKOAQXXZTRXzH1AUh2+7E+Wg5la1kDUggzZzmc
w7TJKgZ70l5Cpt+kbEX4YBhh8ksO4uxeb/R6X9D4Blk+x12WXMIPwihrrCBUqTT8uH/tpcI33Y6u
5pd/fSS6+jMJZz6fcBEW10lZygi7MkM+i6FUcINtm4lrk1mbF0aV+nZ7satLZBZgmVV+GOzKpCiL
yGoiSKrY+C+etTxuq1WQZs4bhR965Harj4+gxMKzEUbFnwkyVn/nAFxFoXlxAIgwiJn6cl9fxgPA
AtoU0484UzXhGOjAotag99mOG/ki8bdNEWd7xTen/b8/NLICZMCA4Way6+W68GEgJMIvPQdN5TPK
wfFnnVmtOE8YKJ9zdHzpTbSyGbq6UZr/fJkBYKCNAmIMkTswt4vVLTzuJK0oYVNFNEu1Poa7NmTS
T70ui30b1Pd6cldHZF6P1JpNC7gXfaPLpwXb6QcpsMIzwsq2dAh6JS02Q+snoGcQw3BWt1/u1SlB
SmyGXs2KVfhqLOW9VBMBTlIvHEAr0aR0TlL9P2cq7llwXWlLM4yf0XZzYglFUlumlLoeJNyz6Xi2
Q9ojP7AE11DZLW2By13VtZ/MhE7aTm1Nx19rDK7osfZmWZbbzHDGQ2KFRuImZl9POz80GkRYjQLx
Exx36z6g6h2r6VCaZVKdbTsodrksVwrmYlKbenE34bGKrg1VvdtkVPTNFlY++gGY05kY3lfRzyCs
UWa4/WavPiQaqtwYFhn9DJJYzkoqMjmrQW/gPJmSBRpjsL4r+E5uS7O9J8BxvRRkftqpmBZB60fE
+3LP9JMqIOIF1Rld7eYcBLGjen1Yn3D2M9rN7ce6zrTe5ekhJeF7Qm30riHxV1oA3jakdFSrcztT
0bb+UCc7q9cdzUPdpKn+OHIT1TO+ZTK2gdYWLyD+J/rm00CzQ/HrFH2HbJqCbCXXlnQc5bRUPaus
B0ADndAxHdTF9CsSNpMIbCTVPwbZ2o7ZwVhspAZJIGSig7p8LuHXpHfwLFfxdTa7QABnJkyQJi9V
VDjiVRyaaXtWrLpDyQ+rFNTsi/bzoFb5t1G1irWOJ/Y2out8Z7tcJc3z14NEzEmkQ36VoStOWgof
M8ZzEdDLQ0SwYHCO0azeelUol/U2DcR0z37hKqTPp5HhIcQhDihAqcuN05Y2lyRk5bNSKu2wRWQr
A5NSRHgtkK71TxnWMpukjv/5KmFdxodIKpANQMZZbNiqMkQYalV3VjUcxV2+qnwItGlvw8957aiP
MUU21XsdlatjMmeHsL8Y18oWGdwi2emCoYoaBI3OWUtPE0MvYByu00lJuvF7KynWt0/KVU3PzNIC
PIIwHpcHYX3xlGCNQLVlY/BlBKv+EJaMopWgjx7p9H0Kq3xr6qHyPKubPtGoM3Ytj/xUVn39bzuL
qwtxK24v5lzAnemYXX5k5FECwygYgVspacXGGilSN46KCEJSYzDrmQjc5v+WV76vqTNVwqGJNAUo
wOWa/6PsvJbjxNoo+kRUkcMt0IFuJcuWZPmGcpCJhwwHePp/4f9m1HJJ5Zmaq/HMadIJ37f32oAI
BZzjWCEBy80HrDAoW9FldenNIsZv79/ni8fKWLT/ySqxEZL/OXm+HstprbYk49YDuqz2P+Us4t0I
AJ1wHGdR7/51LFIsuZGbFYERL4+2IikVN3FkenJjC9TvNFswxOEqd+HQuOi53h/tYk7gyjCBsvXB
ac13glDx9ZVt4EQbMnocNaVnHktv6e/UfGlDsobcUNdF/29xE9t4LFqIkqk7/Dn7vR5PB5FnFl5i
R5ZXeo+TWoOoyQbyqqyRlfKfr42x6OpzokKkYl1cm6Zj6V7H1Yqq1nrM3Fa7Y8nuTzhOZdBZcjq8
P9z2kv/nlPj/S+NOsmSxp2LD8/rSiiEZIZkR3lGgBgmBFJm+Yqn1zhgLzY9VZTlmYljRTnnlIfYM
sX9/+Mu54M/4TOvcWPwyVNYutpHChtKmDKUbkcCbPqduW56TalafKSWIZ3dSBjqKnl4EhlW5V8JU
l0OMsPQkVlP94KdcrHH//yV0X6lD2Rs58+JoaRk0lWdq2FEFlzm0xnX5CUzD2XeAEG8p9RWos0AJ
Hwt4ri/v34W3XyoGXBDpLDkeEqhLitpKW6JnI2dHCobwE5o/ssVTkX126vYjX/H2PC+fN+spL7QK
JoGQj9fPW+Di4WDEUE1lNns5ZnXIYkfgLRkeB3tB5//+pV2spH/uKv447iuaQY4J26X/Z1cEcK2z
ikXjddYW06CEmfdnl7DSQOvVLuwWusIBd7X7YNi3l0nXlzw+Kg+bruzSr4MUB95JPJuRk6XpV5pV
wrfXcd7PRq8GkDK1D44Lby8THAN7WgwU7GqpML++TG+l1aUk0oim0iTVWmZ66JnpcB/HVWz5LefA
O2XUaS+9f3ffvjgMy2GengBXimb+9bBJFavbfGsyEU7ZQUtaK3J7doLkHdqf3h/qb1eIyselpMS6
hTTi9VAcbeN+GoQZLW2n/u7pWD7FOSUhIu7tdfYpzq3X5I7W87/eWcohHLDBULIN22KOXo8LXbGN
If97kY2O6rrVQQYFleJZV4NYtCsFCWzQuXb2wTr95v3ZRuVQtknZMLtdXq2DaqgX4+RigzKdu8QZ
ACTp2KO+mybwKF8UpvvBiG8eJQwIlZeVcZl/mPhfX+dMIHHszroV5c6ik5FSifSYLWrsp2WjfrQN
oUDH/+71PAAX8T+P82LPRy9HJ++lB5lpG/JeWBhCoqazgcBgPJKeP3de4flIwTvrBllvo/5wRNrj
uDKcIVKraY6hvGcWUIJJlwA+UFnYXaCvVE2B5XN09vsqF8tOWEN371R6/d1tLPM5yTc9s6Eu6heW
7rkPdMDDCu7nRNJvTax6vFMNEYvdOsWifdKhoS1XUiidezfVMG13Tuo11tFc2qoLFzOO9a+I+rMp
MF3ezdOq1065N6ZRrcOpa9bpEemfbnxmgdOIWhEkQPgqCiLhV0UZP9QIwggGrcj62dWaljxWtaYk
oS6y8aYxqopzGRd8M2W21twh/nYiJZ9nOsCZXTq7bDLbzyVbr++OLpzPgxmvxOIZnnKUXWL81ok/
+aFaU68EOPmqGsG6kuV+U0Kd9Adi3CN+pomSqhmLdgdCNhtPydind3IVun3j2gIqQ4cF/tbJ1OQe
C0vxXLFVBJXC7fMds/NOeWwNaWCQKVAHoAld8aBpFeJrWUjzK6jQjqKlpq3tLlniwTi4Y0V3XczK
z641S30nldbSwtUAMeDz341nIOAusE7ReT46t7I5Z87ixaWfFsZ07UweookcRqB97cb0wwPKpAqB
UHaq29dpLrmtK4T/z2PbJfFBTEV63ZHD3Pmq28ifRWKROovkZYSQkig/c0cjrwXtV/mclDnUJRQE
Xat+UsoGoLJVirK841BoKj8Ko11PvUhc74f0CpHv51RvRThNCuJS2Tazd1KaXr2iNohKoV+WFiHa
MM9AcSxsHreVQ6CML/SmNPeaXbPCdqpWH6wU0dktFnyUgFM7oUJH85QUBwmveA4yN8nUn4025c21
6oDx37V0dezfvZclaWCRiDXe1mIw1l1iCOs32FMYd8wb3ZXTQ6GlxzL0mnUbWzM6Odde62LvQAUL
obPE46NadvOiBeZgmFeDQ/t49Kmst5JwlmVWXkTrrZ9MApbW73QU6qXaiXgUP6BE5MOzvsTK90YO
fD0tHhpky0281CVxO8MKw4awXWrISd2N9UAXJlWTz21qOFVYKMtUnp2lqkmSL2x1KZi1s0INBtQq
vU+tuVA+8zUi5Sz1ejpJjC1g2tO+c34Wg6441PYnp9uTDDUsns8Cnj4VuUJhvECkt7WyBuunSrZ3
eywHCWeMlC/0epjXPg/2tBrHGezpHeJMzTnZvdK0QZ0t5UvXZq1Jv6RplR1BrO3Eb+vL4Qm8oRxO
xCaLo1MMKWCwxardc1LXsj1Wq4b7nQVRNn4D53o5l2Nr9r+oh2X9r0kxm+YuLRpaMQF5B1NzdAer
tgJTjF1UkeNA/WyZ5OIDboYfrXhSBZQ2KFZzRV3ALG8LOZf4qQ1j+QW51pvDMmPaBkW5ZAoSfhDR
O+6s3t/REjbdEGqe9tR1srrLLMV290nnzrW/6LWVkRRX5HwY/Tp+rmxyWMFg1l7np00/Jtf9FsIE
DGgAo6ghfddpqFPoQAijOtc0Y5Er21OdeVEOZuChAjxt+9JJ+AOeIXt/dOwEHVrNq7KH3V2eOpPc
PcwNtn4WyhZ9IKqhRBhE86nYlfE45+EytOqjJ1alCyWxSnDHsnmkiOhkInKNjvDIgcw0aizrCoSZ
nEjdPLTEA5hXbZvY3yoxu7fgYeiO9uY4orspzSnfORP34Ucn8zmhfzEmUzBP9QzzFUwl4HZ7jg2/
o5qV7BurGxOSJrtMBgmiJuLwOPy/KLTAf8sy8X7MSBO/2J3RWsF2uq1ROHnzr2nMmX0MmJfnfEjS
+9WuAcdPnmTiKNPUe1SUySgjPVXz9gDTaY1yXlN6bXEdP81J2aKBdsfs21w46rXTYkAJlbUZr1O9
cJMgXZdx2rmjMkee19dfSwXxsS8XvXHQVSsD3jjP+N0peg+m0+7bdheLhhLUODvZLxJGKiqptVN7
W8JmySQEil5JQRGY635FoOUdSEOGbTJ0k6IFWEl4SGs/FLdpSoImQBp9+aSTqJKiE7PG8tZLi/kR
DWT5Kc/ibN0rnt3Wt2beKuYnw1RoGvpsmuM+mkGq/x6WLfOqM4q2+FTOq3VeBknwrKIs1bcmHuZn
NW2tYo+12tP3gGm7q3Rr5hHIO5g3/VLYmi9HGyfctBWgDq222ldOhajXd5C5fCmpAb8A5dPaaF4d
CUSr7XkqJuB7jt2aWwYjvAcRGKRLlfu2TpTJj4emQrwVQ+8+GhM31y9AQl8D1TJNFhxTXE+WtB9k
3KjYS1vLO9EYT6zQ7s1cRF3cyj4yOP0NO9IVR3XX1Z5CLFM+Ik0s8769MrKpxPRvZ2kfZjXpiYHV
06X07Wyw5LVFvMqt5FDfhrla9SolVbEJ5gw7uyq9xJv3bl3ZxpWJF/FX3sWoGFNI3gQJSDHkPqiK
/t4VpoMC1s3KfDcr0/gyuqJ5HgzYXzsqt8ORU61Ku0dQtPTj1Co+iSxuRgTmajn5mlKMeBs8HtYB
u8N4jwqOYCm2gNrtUjcO+yziiZ+9QnfW26o0XRSoOal7vsa5pfLnni0MK05VQ34lskfxzUIbHKYh
T/vpmFkloe7L4XpQ3O67kqiyuDJU2b9ogmqSv9ZkAXxWRYlPaeoq98mw+rYPNCmml1zR5iIaiUGs
jrrWxMmZP2F4QaP0qeP3ejreunTN87Ob9vKXMyX4JFO7tYZHrR6KZpf0nUrptRSGdsS7uiU1rQvI
y8zUBv2Qre5wb6VjnnGBnAvD3ohdl5DDuIujAtnuzTI2aMbTrtByf2AfbLxAkxiyg7vqcRG2jT3t
vLpH5lOjo3yZWE+Gfe3OsMVlMqPwtAppw9pMnOSrZ/ao/2hv6HnI+zx5gZXYpuvr2P/SaK7Fkh8U
1V0cvxvVNjuP2lKZFFCNuDqWhUx3SNat+FA6vfGYpe1a7wYSg4hVGxf2ZZ63Lp9hPs/tIZvZRu7I
VrUpObFPAyenzJZzFJ5X3CuZIo19ghLSDZrVce/yREMzUSGLv248o05OvdYinzYWzSyOY5G4L6lX
4ZODpj/ZezFXeR2INI1b1ldX78KiGXnqXp1WwwnfFM41C2dH+tQiEerwSo44hirEjaG9sMFDnY+u
41iCi2DX3tiauI6BQceHtokJCczqOMujAiwGH6LE/+FTc4TbXC0ZgjGdZLb63jYtTZ5SXnoEzFUb
f3HWVOl8XUm0Efq0V/8i76jAPGKxFbQcVpuT1OFAj7LkAyiKGE5eiduDLE1KrVhr1bHc9V6Ct6JH
NbwidF7Z0pUtiHXfJCeaLFFn5KUP7Wye1O2lzgWV/STZVaabqvjQa0e7w79U9PjRBNZU1RvAYi1W
WpyLeZ3dcF774tau9bo7C6EPYQ9OS5BjUw98v32zzsMXaxi9PqTtxS9wVks8VILMzS9qo8UywHA2
8AHoWBP3slNqspSNPtUiTvejVvhz3QzzrY6rp4h0axGe39eQD5jA02afDFMnEx+NPfKPDfrILtvR
IciDl4n7p9rt5o5KhzsloTaVeb0viVT2dn07Kp8KiuvGNzfl/+w3mJTiAOOmrYQN6DzlbmhMja0B
M1cTul3DsO2oi/oaDm7PNkWUyn1br/KL23klEoF2HAoIsgAZlW5g/nbZnAJ3UoaqvqK3pBeRaU4o
4TWv5snVmlzGG/iOjhcgAmjktdkLtjMUGnPljp01Wy8raSvnM/kyyjNWaiP+tsq2uxlAxg8HpQeb
9oEt8W9VBXpL1KEoH3MCvihgWAW1mHFIzAjd8GmdEGLpCGWDeFTMvSqW35tR9vB+IeNPUeTy6AuU
36M8DgoV38Xrk7YEg9ISs2dEdCic/MrAi2mEgg28g5VoQW+vpy5QOC3tWv0Up0xDfiMn/VhYSqfv
SbICyWuzJ3lAE5Kku4Qp3PGp52a/6DLwFGwtSa/UDsFcCLbD/mJ6o1ldwcLXflJgq/b6ki7ptWMV
PLyBzqcSjtMIoKpXOGzeN06e6Wd9lmIGsAAWfbeY5cTN6Is8KNW6unXlxKToK6TDzd+KBpuDX6+u
+ZtmS2xGmkjdBxXE3nJVt7P1ZA+gOvyKJeQ3TjQOgZ4dK9l+MFel5PTlIjWZ6VS0QaX3xLss0ORx
A9QlDqoBbpJ7IJmxGU6ZQ9JdBM5JHfaUh9bzYku92mvkAGq7dLGLh8Vzx/ShUeJFhBwJASSaI35q
Voch/qDb8KZUCxgHTxCqB1oblEou3hpqar0EmZeeFK8y72VvrFeFyHRa42s5U6ZOnJ8oJLtDOo9f
3n953lZpcMygP6IihU4HycnrdyfhZE+qWZ2fvME+uY6IX6D3b5I3mX1kX35TggJhi+dp05ghRTAv
dVVkF80q/g87mjPafsvAtwdQdgmaTmAYiMsP7ulfKvGMR/WSphgKX7Sgry+NVn1DLyC2IrvxsqOe
rfmdskqStcvOXh71jvwlZ3bas56NpIpOscMecJwa86Ti4X95/za/ecDoaQix4CEDxkfrddEVYFuo
e0OFlo4syOnYNaOOe4GINBSkiBIFs/63ftR/5GkcOx/UG/82NDwMni9ECAut+evboDVJTbtQtSMj
2fZ1HF/2bBW6vUefhK1qXI1fHW7T2SmUaf/+Vf/tEdAGgJRM9A5C0T8JOf8plhsmug/hLHZESwRa
XtUajs/UEG8EAmUMqIuQZCwpr2i+NpCr68NoBIc7sGrewDsu5w9m57+8gsAg+XtjNdJMvHjbDcNp
pgR2TLSsU39oZOW1oTIr6mmcyyajkpbPH5nT/nL7N/4k8Ct01hS2L5qyvQerv6ilFYEC10NADMlB
WkCC8ZKkJ11b5kPfER9lrKa4f//u/2UpQheHnJNv2zCZr18/+B7GV1HMdCq8YXD3ZZzk36m8TsSs
e0o0kkm6BWSs4t9fNzrvtN63T4+Pbrsf/33kuoiTrX5GiAkkhe9l6RnpftIxq0ndkXVIOSUJTOxc
UIiX1ftIIfO32711nvhLA9x7OfyizOvgAB6NvALTXwV77ezOi7xr5eBUQZ928c8kq/tjxS5efLAQ
vy1Bg4lC2IEoBs0eWqDXl15h9yspcNhRMVJp8POWSSngoE6uqtfLKvdz9N7BrHNisrPJvoYnXf5z
/4QvGXMBDWvM4t7lnFePk+H1qWtFIAp11LptEiEXuiqcav1AQfP2295gT0QdQG4FQqtfEhN7R0KK
XJlXRmq6096o4BezQroUzkRqlu3VJErsOh1hbM7ea4u8/eRRa0/3qMbdKzlp00etuTdhgYRAegRY
4qzddDVM+q8fgA36ViNz0o3SprUOescm3jfZ9R/s0lvPM4qmnHTleb1zynYoz6NKSMHZrLBXnAVY
ixCONRWLQsu6nSJ65PP/+EHS3uelZPpnPkQvf9Gq9NyeJdgd81PZTNRj7RzbNWeBUEsc/WU1690E
pqz7YNA3HwSD0jbE64M+A+3qxfS/9mZP/6EoTpbQlNTv7ES/6ZyiPadJUq5RX2baSA1lydNjouIU
/NfpgOFp/8Ab04gwJRfj9SOx1FZnzTVJqpJ4XocK6bjf03ijvFRq7THHU4lgBNMCTjt7+vz+DX97
7fi+/2zGoYSg3b3YGPPkpb7SiY7ipCN8Rm/gJOlw0IKkT+QJE2QddfYg26BVR/X3+2O/yVNl0YM9
B1uNnTfCp8vZwOBYtDRiySJ1qZYHsry76qBqw8zJK6ddjZzRa67mqkVd0qdiiB+lTrhJ2IyTMCgk
kNscmkM9VUmwEstYftfcudHP5EYl6qEQnXG0x2L++v6PfrM+bqvFppqib7dZgi4+oKaSCrU/s2HL
hIOXIsXXhdiVvW51v6bZMz9KfHy7+WQ4i/vD6YV/LnVT2jTTnm3tJioTIPcmhdXfA3yL/VBpfe6/
f2lvVsPt0ugkbZSJjfl5cWlqTdrcXCPlTUwEk8WIZgubpGGT/KjNWbabuj65qWIhP2gzv50nuaPo
iGi8IhNlxr9YFTbSAjPjpEWdJ6b5RFVV3w1GNV1nbL2e25RjawdwH4O0V4rYz2ulf+nqiYIz2obk
X4U/uP3Qh8EyoeoPrPLiLjSLQqFlaI1IA1HzhPtV3ppGYniR8Myp+jf3pgqCDmEzLxPWRrSql1dO
MIe0qhopDsUtlI6EcHfaMePFcyNFR7JAVEeHuXzBclp+gBV+8yK7zLLgmrFv4k3iF7yedjaMblZx
yI1Wey51X+fbuTYqelO1Pt3ajXP9/sv15kXehkOyoBFEzBHucp+bkAI8U1Obog7Td9gMS36HgTE/
zLL8aH/15j1mKNrpiFZRSiDhuthPWiYe92ytpkjP1PwgTD3e5cDGApFQ6iSVR78RWjL885PcFI70
87f7iUl1+1H/2dQhBXEGBMlT5I2VdMO0ssspmErMUD6NS7M8JmvbvuStmMvo/Tv7ZgpHrc7sCdpw
U5Cyt3k9ckO1xgGeuEZIyOInc030T5RrdWtnxJPan5bMIZuNSC6AHbCgYDu8P/zbu/1Hx8XxGEwu
eMGL5WsUolM4nZgRqYceBnvVSf3SLOvTIAt9V/TipdWgy70/6Nu3CZXjRoRh92yxjbuYMbK5UPKF
tTSqs6Y4lZo1GQFBd04XKNSX4uP7o735VIg2x6ADe3sznL2xZEovpSGgOd25aRspIDY0dLCSJKV/
aFfyhcoud/ifh8T4uyn0UM6imr14nbKKiCe3lMMZiZ5Gp1OW9N7KnA0CuvY5OTVJO3xwlds9e1Uj
86gWQdjBm7BZyi+3hsSSVDEv0nhWyTXXDukABjdqBhqGL+9f25sEUYpFCKaY8HCTMODlLq+j9W/n
Oa5/iDx1E2VKb1dBRuk2+5X0s/3Ztfp58YJ1lhkAD2w1zyrvr7imn5Lf0aWV2c+6cqTtEy/ufKTH
fvuwnW3u53TGmZRQe+P15wT7AU5bMqrnRlCc9HUM0L6OjuCTSyLaUfTLB0WYN58vGntUThszX0Oc
c8mtIhMRQO7s0bwt59k59c5q3hDi9nvWtPSQxLY2fspbQz3mk8wP7z+IN1+R52xlj00F+kfmv/37
/8xZCLCtQZB3dibPcrJHXxgGAmVrjm1xRZxZ+sE+++0Ltl0qcloKXAi7Lk/b62AQURdX9dlw6858
VJxaLfeixL7ywZv89pZysjbISaLXhnH9EheASYq+rK0055IdTbbsQL9NG2d6LJ6EtbhzpCC86uA8
K2L6acdm/fz+fb0cnxiJDViACQ5BGbrl7RX7z32dskTtWArTM2xd8WwUukmUowUSXt+IHXFX59/x
Pa8HU5nKJHx/7Mvp+M/YW3WB9W8zF16coIq5VQgfYeya1dXPOiCStEDoKDrN+nWQonqc025+en/Q
y29mG5Q3mEMlcmKOERcrLh977i5ll52zmM/ez9A03ZuyJQVqmEnzzOmvJx9MkJeEBtbZDRJAOism
BhbeS9wqkkedhJU1P5Obmu7A/MQRcOfhznCyIbRnuzzCw2+CkZRmLegGBGsOjqoP7vZfnvRWS0AG
TxYmb/bFZJGja2l7ulVnfOvGk0ef7lYBPnx2JxOBmhXn88lzFBlaEFg++Jr+LKz/na+3G8BBBDEo
mx1MKxfrfo+CRwNUlp9TuolkG9ABxmCe0MzyK5J9HroSPRe9t47k3bVZ1wi/ohIHRaLQOB/kRFhW
py/7cUFdhV7fCMEw2ccGwfaZVkL+ferTDxHcf0qpFz8a1z8fBa8mu5XLs/ZYceC0u2o9ddLLb+wZ
NG6oSKSrPhQ9aEjZUAFtJuswD5C1lPNdnifJ7340toCDvABj27GgfKn0tn9B1iUfjDlLyqOS67bi
6zaLxZWHajF7xs9SzvvYq7P4ShgJsfYTzeYr9DYieUxbM32ZM7Xwdk5ly0dA2NO0jxe9Oy60c1F9
N4nyO23iWYM6YdAiolOTN+0tDYrxCi9it1Y+1bsqD/t+HPsvCz36Yj+3bQPuE26Dqh+wFpgaT0K1
xHdRt9qOWVVJv7Vru/Q3te6NLW8lUpiAJFrjbpwhmzzUg5X0vrJoYzLshNFb6tE0qvolBXJ8q6Xr
+K2aNbsixUyfHhLaTxCP1mz+PUitUVB0dkUbFbbBSdFjypt80xyys9LGlrkbS0fu69ii0rSSwLTX
jdSNT57XEZM6lxpBDwhrpvJLjeglv+20QZVHAyzEDQ6dTZbgjIAopLUOoHdrOj0BaCxH2WVdW4jr
riziyIQ3OPtebrfjp8VuZy3Qajra7AaRwwEX6/skbB3y3IFgUw8IM1XIBznEorrF/JPUQV2tCVnt
7mSfF+yrcWCNI0VhL1uHqGj6evCXGk7SQKjr5MNEcr9hfSVVVtfbuQhzOp5jmJBO+wx801T9XA40
9iwnnX+MgM9HP0M69uJKyBQ3U2EQaz+Uun7vjUvHsZbEzuW6YZ7Aiz21wgmKdUanIpbBONtEuELb
Vd2u32X0CL7hzOw/yXQttvRiZ+kPa5I5aUAPPwVwNBre3pEA9w5abPKKIL1fgDO5fbGn/Q/1DByt
rgdEMbvqvjXWThylaNVkx86GlDitaodf05K0P1W1sfLdRE++vDOduCmuVjc2tYMyWa127cWtQV1m
tN3HdbTWJvImpC6WY8nxU7aWhnZFFbH86czpqPrAJuicHPKp6XnXOBB+dhMCKF/Gdk6aczN4A5rA
0RDfkHe4yW9UD2nxyZLCmX9bdPqKXYVXMIZFRnzx0UjahtDosagQKFCdOkhOHpxSZ2O5G41cZDvT
aJMhWrw5gU2VrKhEBd9AE4K+7fswjmdi3PqaWTKazYkyO6oDVbvnw1WMz/FcIt9wphQgfmlI8yft
WFmGybQpnoqsMnV/HctheEAIpT+5KdPeXS/zYdfXpap9ydIRrVmswSgOF1TI9td8iSVHaQKYbI9U
hdX8pdncJIKKTbULnGIVnzbu3oMok7QIx1S1HijFzcUDqGC1fKhMZ+79kspnH9VJBmpzSpSyUyBM
11LDMYMWbgoLuXrVd6br/jt9wvVbpeXqL5UwgYzMb6Q334a+ALWrdr17gAHsaWFhxO10iDUZj0gT
SIQNZwsFNqaFiT9oekPSnbSeWowPUEm9B9S9lQfnwbqSqsC2RlYXmHzyX+Lq3HazsQbmlBDtu/aG
FuSOiqsXd+d4O/ctpe1W7VbxrNBJQQhKkiHfhzW1Q8D30DVX9FDjcae2JGIF6mxTe9OHND2Rp8dq
YrAwfMff2yQ+Knx78CGLeWdtNOdut9bSsfZx1Vg1smNZzLs6X+OvfbbILqCw2de0rbz664RltQ0A
03ZfF6/ho405zz4ZWeI95yMYqWtHJ9JaTeH3nZQujg9ebSpqMCX9KI5UjAAe+SVF3FOz6llxQGHK
7kY0hMHMQU6yAJJPaOr3Wlot5qkm9TSNdKC7UWutY/2poYXd6D7MulQLkVJm155ZjMtpZGE/KVTb
tRAAZmXvNk38o1eixwzZqgERi3tNKszItfGcCsg4h8ZDDX3gxJY7oYs4RQ3SeYsHsbUelo6/oOkA
IO1NVf3ZEyxvT2ZW6tVdM/ZOfyJUDZlQ3uiNwLO7dMqxTpvkJe4tDVsw8/Zk7gahmXMIsBT58YIU
krBM+vDuVy/RvSfSabM1UBchHALTgWWEyHBtAuQTBPQRcnZXHrPUJBUKmfaAfiofqf3cLsMQ1zd9
bk/yTOlrRUMtUGYgx6qzqh+epZo2WSTBGFyVrlcUV2Lq5pMAP6reT95snjgvQfMjNkwZw8UeGo3d
9NRGhgbcPeR8r4uomaYhDyQRpV5ocW75PJN39mCCdjSPXb046VPMllTebWKyZyaQ+sdgpMr1ivm1
PKULLuqvFlUOuUuhBapw+hWhhS5wuuIL6i2tPY0uYLyW5Lhsp+ZWon3n6KAABNXb+mpzxUQ43Enc
FKVdQ82z+0a30ADhO+1xP2Zrc5jHZm34kmezGK5WUHfOzTpUsnsZ7dR5Scu6rvdUwczhqMKO+wVM
Fj0wYA4blUFs5rSCNRrAdbjpKBA1cbI4rJbouh9USmUT2m5pvng1PyXwFrh7ezTimhnOdmJpP5vU
1qorbwWRjO4eUXb5BNevySNyJLX0dzzGuglJMq6e5hLb2zHJgBAEbimmIxBM040MJbMeS43a5LgT
i0pNgApwenasZbZ2XdUpxnFRnNbE7G7q5Zlwe/k9c7JpCHNLUZVz2oIVOJujUyYBQVmmcxVPrnrI
8KuW+7oC2vugzqp3WGjrAN1SiSPaQ/qoqx8J80QSVHVL1JfjwGQIZjQl9qFkPdX22+O0oQXFXub3
A0D82kQmh9eCqtcNM1SShWqS1Lt0Ih0h2iKOCnDMaQ+3oNEUtcFT7opHxchRZTbKaMZ7URks+G0L
4gxVjS5DPav09OCsIAr37BEnBIkgDnN/0sAdXlcLWulAkUk37rSkTMbQHgbrafbkkgQNP7KGI9o6
+U7WXvmjReyCjdubEC4OWensXTOd2Ma4dcwOzWtR7RqK96Ani9P/cPI6Uwr21Or426kdpGL1kGNP
nNSM+uGU6m5+3Zmrpg++Ldb8uqia0ooWx83CMhaZtVPW2YBtaVT24mvS6a2gahoj3rEFXlC/OYVt
ojxVnOwbwdwle91UzrcFJVRyEJBFjmFWuZN7Qz2mT2+FU4FoXOAkHgRh7Wzp6Gh5B2XonQrpZJ0s
SOdagiZx6DReAV7IR8np3OHnKZrrLqNick8FKX8EnbZWx9nrgJeyw9DbUIKW+6rUExp3gI2l0IOJ
lnlzhPdKvFeXlZayw4+Ger+1kKlNlTVPgQR5MPsuMrGm8ss2VeRPPasT6TtNbZg7Xm5Eaq4uFgqT
1LIDJhxhfysKs+h2BCjIgpmK0l446w64izYjgz4ZlD4JWmn015lh9/aN0+BB83wVuXBzronMhsev
oAsOUvZlBJkruYbaujRBT6vS9aprlOZNR+E1Vto8qNkciysJbD7nnS0VRBZIrbcdN0X+T8RSjBab
R7NVnE3zCzolt4VYEFF3/Ze5q6wi1GpwNrvMscnvMGYS0Ow1V5afcoXAF2JLkVGrFh1qOyAe3nUS
lyuWdYOVQL9rPNl/WtVkLK6wV3gd1oLe65IKJxFIjqtVaOk3W7HSLopHb2HeojKi3yvuUABtNba9
J07UPtn14GBSGFxuqTi+V4OUpBe0psaeFXWEMJvTEwmHvqySsEpkCWoeiNV1ShDbD4T4De31wXPS
g1KU0zEzvLn5H2dntts2koXhJyLAfbmlRMmWnTiJbSnJDZGtua/F/enno68sShDhGfQAM51Gl2rh
qVPn/Ata2UmSuA0wHPmxn3pJ24D1j+qtQnEq22UR+doGBzL/haGxTm2qcSoOUVWb/Z5DVBnQl+JB
3vjC0ZKnMRWTtDeEklExLMNqoyKi5nzu2oh0SQ/DXDlm04wZTcc8TA6hXyMCMCStEB4A2/LODNJI
9pDF4oGngArGUSIBfLk1ikKm00wrSPIj16icqiCSVU6+6aTYykhFmqT/bUskJG7a2MbgBY6TylvI
ZUbpGhDXxnvyEbW5m2ZC9VQ5Zo1MoGT5IGDpJeKyNKvdzU9G3EAjiAdGoiT2p9wJ9MljleEnh7j5
dW5TTuZLZqpknzMPJXgQYyYq2EYm3Ka2GaD9pNkQEayKwOtTewpfUHj1dw5ZfpBv296pj5avdvGh
0ovoRYlGa/TSEW5s4zYxhHdXLdu48IYoR/y0q9s6vRNdxd+f68L2A4UmKSPZqYH1A65tDVTJhwT0
exaZxg9/GsF5+uok2R7YUDJnnETKAaHkZmpQzebeUDZhQowo3AgjkeRxiExLfJJMtfhkq0Om3gUC
gzi+ZDidWJcjh9u7fTjI7Fs2Jpuuq/3vpg38xzXhn21RyDFYSdAl1absh9w6BIjEWR4yyN3PsdUb
5qCpg/DIQHxWH8C1ecTBuwQfa/ZdcuBKtz1Uzqd8i5CY868mgiQ+KAizqf80SRH/qJC6HY5ZWkDJ
k304hnkfaX/ggVTjJ0uAZt33Sh78RCWjGw8ytkUj5jVF0nwVft0cMr1Wim3YZ1p/lzSqulNK9DdA
C4dVdMgKK8A5ZUymPN53kxMa2wBrQS4yLWrBQlANlOwXnFC6+tDz/vpVTYHyXxmhp+OmNmaPe61l
bwcussxzBkOetnmrYWrgllpUVaFbTgIaEPk5MEhVwPNzA+DeXxV1SOQdgNB0OuRUmJudNRXlsOVR
Y/QbsCDF65hVgEbBVpgOHMoqIZLKxqSfLOzXB2/sfKX0FIDnyrbSInXT0pDPTgjTT84uw0bXfFbB
LovXSmoqcxtNmPpsg8kI9d1oRbbl6pEx2RsUzZXppy/MYfjMJdw3WyJ3Ztx3FKd5+RoyCLMK5e+B
gBlbKnicKU0OesPPhytCFAs2QUyteI8lsSnQTQbb7U7gTELdxQAzy5HmDJSeJNGcGo+Hjly4JIJ6
/6lNavEVnoiI96aZq8Z+5hkcehPAlaukGbQdI56Uaj8pSGCC+sC65FPCx/OrjggUW83xY3sXV108
QiKooiTyfC3Mhs+OWTXWkYtWsV6RiyfddwEU1b8U3xDxlwqysPJoC2quG5yoq+kTxCcF/Pc4ZrKn
WZXzm8jKPZYXQ1hiuk026crVCFS7FrBivLSVqmg3xIF8EkA25U3dhgCofXzgQbuOffDPDOJG5h1n
Sk3g6krkS/lKlfGypqsZOiqd9Als/oc9VyHf1ZNrZUo4Y3L9oCAc1T3FphIQLO0UTD98ynJfW9Qj
vmWc3A9ailBkBeWAlK8BLBr80pJTb2qxsOOkSB+0Qs53CNMTiCQJDqhrRXGzF4iFdweUgkxtrbw7
t5/PC4V0cFE9ABJAk89RFtXNBo3mNFAZGVQIKRwv7VSi7lWq9MSDQIaRZWW/gyGBwKGi4uCatWpu
Woosf5UuyFaa1xcIBZp/Gk1AYHMgI2njLjolwhqMXjek5CGzgV9w3U/TgZJhWlAFKcvXCvxx8zAm
NU0rmB8/YyukJAB8BRqdAgvjdrX9ouhM8OAvMnNyLkNZum9Iw5iGjtoEj1FnpEc1neJ7oSC0QBRL
If8kJeKSjQWxAs147/bQF4V+DYwUKE06k+ju2Uvl1ooPtNVBoRwsvFe/q23t7yRdg/mha90D5Ms1
q/qLqXLwkdgDj4InBlStRTcDD61gyrUxOfRhVWzCvjeeDKTxP038Ro7AXIvqmxMfY7i24xffHCPP
eiyzbx8c36Umy2DyMK51Jz2IAUS7l4x2HX/VjHYcYGACYyiRoSdwQ/MpN3Y45BiqjWQ4OytHNWWU
a/hB5tiOjlcnXe6cYmmQp31CdNJ3mlanPCB9yEUf7YrQLWZnLBIDejFgSt66Ju9CRT5kGViTJH4V
gZg8HQpr5uqhILZDx+KSL+H2PlKKKYHRlMmAIQEWWER2UzgrR2WxgG+/hKb5TBkB5MKvOQ9a85MY
O4QhftXQI0y2IbJ9+z6awr1STvV3pxs1D3nSNXDrW1x4FzcYFgwGCmj4lfGJWEs0hGjqqYsGK31N
8qh8QpsigX8vZ9p93RdT7PozI98Nw64qXZ2Lcl/bQF1sbOEo35ZwPNGowjzm9ldzYaLGj6JKjpw4
QRS9l2VTLvYdpZcDAkWZ5WHjQhVut5bQWsh3Ah0YN6xai2QQVk+wLfOxrqgWxyrs3bSQXuyhiv9W
BPc/GSyf3NVCgJMbNQ3bvejTfgUWtGzOs4DWrDXOAlI2U8030N67E0TeYYipCsdnvowqJxNETQvX
MriXLg5hondpbyJbB/ZTwVmNR6C0wd0w/U/vpOw7eyPGh7EsimMbK+pHfWHm34ZVKMhQ4rGt6HOH
+ey3gcfTWmd4Js8VD2CznW+qMCLZrfIyuzdY0TVM3CLgva0GODAuXkKQyX/OR8x1R3S51A7PaeRD
zUra0H90eNSgLUDpLHLLQUvXBCKvj2nrMzQMBNrSBrhNukztrGF4jih8frNMe/yeQN06KWMSb/no
9f9uH89FkH2bIyhC9puOucllfz7H2d6qYR+HZ30yIN/nogB5m46vamlJFaLgEnme74gvvADLFYj0
taGBN8wtQUTE0Ks+H9ocELwgLxyf0XMXd60tGbMelfGnKGWxS1pDv5e7wH7Ncr15vT3peVLncWKW
+dTxH6YRM4N6FiNnCvB2wcjc5clXNAWqGp8hCqpSoGor2LArY9GPh2OGgrwOrnIOle+ObVBWzpjp
4/SctIr4rgx28zArYLUIQ6DVu9IXvnJ6GAxILb0GBJGWEne077oEpPH4jEUXngANua+Cw2fbgiqW
W+Q5kgoBtduLeXVMuAQOECmL/85//m6CfdNJzsCD85ng8QcprZ47UeiOtCuSWkcWqRFls5ITX1tT
A9kvsOwaKkjmYk0VykUaqsJME6HN51ItnnKRaMd0HH/fntvlPcZX8W6g+Qi/mxu0yxkIPI3PhOeZ
th/jMlwj11O3mfXq43N0B5fS+HN70IsFBR5Cug9UEpLGDKs7H9So0slOI2t4MeqI17YT9lRQ/MQx
ql1UAM1BLAim5souvtHL3n8TyGeBpptDvzJjoJZoBlGVk5JaVvkKDFgr3WZC4dwbnJTsISrj7EtR
IQF/H6ixeleF9Dt29lQp8n2uqq2zD0JNVIdJOVlmWZ+CcLK+6FUudhDOp8eqVzdVY2xSq4PTi6pO
2G6ywRzl/VhpicTz3UDbm2Kxg8IMDknhc6D7w13jB1W9MUORm25QxoiwALnRvmhBSJ8DV8/62EVI
YODQPvbfYyfU/L9ULoLpVx4P5d+iG+3HQe1guuN7GQro0aqdrCza8mnAe4zXCfQh8FtEUBBj51ul
l53ljyC0X2veBzB2ghgGl9qMg79XaphcYAkMuiYxxYrfdPCodadGbyGvY1CbqsccX8iPnR3CGvUW
c1ZK1wGNX7h+lmUoLNtvXpW8d3QQFQWGs34u4ZbCsyXZZqLuVz7Gi6xrHhP8z/xMAgAEHuV8EQKq
7VVfFN1rnytt70a8rttNjC5GTo1o6nXPUpLur4Mbs72pbCF/Cpy+H9DJ6HQcfpWpqAEoYZKarazF
MkrMv8sAzM5HRKgHbXj+u4YSSoXm9+Wr1XTZp2Bq/TvQRME0X2jUET688BBTHW5RHORg9C0uMwoD
Jq6elGB0I9R++35r/9EDrQ+29EV69AMsu89WTt8yODE/sHsz/oeHICoG6vn8hNaASrCq9lXK6P/W
Tl4dweDJOyHS/k9NRCweUsRk+hWS4BzzzgIFqLr5Fczo5psL0PmwGcqFNNl06UVD3FTs1ca0nrTW
Fj8UK0Y1LSPoE65yq3iIp7hY29S31/b58BxsoJKU7cBaW0sgYe2jcEDJ3HpBUomehzHY6fBjioPR
2Bq1aTWvQsP2y856gyNX+K+2oknG3TiGCB+pepP8ygItcva9TpTd08MVz/YYI9WSqEIR3qR3mMM2
Y6/nWzosaoz/RZ2bvOxbu77T/WqQet4O8NWGPc7TEUhrvFxRxVESpW+3Q0lRA60D2Xm1xxmAPvl5
DZcnUGJP0rsw2ScFJwFkf1u1Xh/4Ks72aSQ1n4YhdPonWgnOP55xdvmvj8dRfx5x4ii/GqgdMG5X
j7CCXRmp9/qT6cuO/feDh5jzCzjLBPgKoo8E4nxrI7m1KnsKnBfkJxCjsNCcecEEL3so1ag0Pdwv
ijVp14tDjB8veGOOE89WXhWLqxyUQIFiBRXQIY8qIA5xqD81Y57S6AzMYJbzoR3yTQmUwt/dnuzV
kflWKWpQ21KXxF+UQCaK1F3+yq3X86VQipQbtX2yckVG8HnEwyD116GLcyB4f34NiB6A09EnAeON
jP4iUFg4j2k2t9/cB0GFuBaKcUL5wnIOFXYT1o5aXN9hSTrhwxhL8gPeI1KxadE+CQ+4RJnRwbEL
CqZyFzW/MlrSa8nVcl2ocr1xsAkumsavXdxpfhjLhYYz3WubmLXugqIpf6EGWReeP+rDr8EY/ecK
8r+0vb0fy3D9Ni5M+5nOwOt9yUkJ6w7EypAHR8nwS0A4BSINdWd/jbqw8G4PtcSP4ibGHGckOpcW
rPOlQfPYK4ALFEl6rYdSPDSiKX91PlZ6UqQqm1KpIs3L7MwxNgJr+fiet4F53xiWcFby9WUsnX/H
THrWVHhA3NmL05/otO1xS/Zfx26wtbsJs8TvqchyGqg9Ujf6jADa5EE7qY9ZxFX5wUuLu0pl/m9G
QbBV30Qj36W3k2InpQXr8zj4shxDokDppyv8/hTTr4aVS/ttZeUvJzyPSODmOqZSs6whBiqxR0Lt
6ojiU3vQE6Pc9lnff85SCO9urXE7y4E5FlAhTbG/vevzwT378pgtsEtFheoIDXlZVY7AzfQNpqvH
KkjlvSx6+bFIWx8UQBMbgLP6zmtizXjCArH2KIjnK5t9ecDfyEE6KTaPQZD359E1CUffBvSZHINu
7B8kpbD2Bmh1L2l1ae2avLbOnO35cUQWiMTD+VjCokfiK1F6HKYy33Whkf0Qlt67EpSyPWy76Qf1
VizqmzRZe4Nexo9Zzd6EHznLdUDQOR+6rXqJ3rOTHO3JBOJfO/GzHLaVVwGJOUzCqU6+RBPm9t4u
30ycZGq2QGosHHVmruT5oMOQ0asRVMSRzYJCC2wJBeBIQWBhE0VxMrjgqpQ1TsOVmc4PezrjiDiQ
ZS6qnJKCsFQdFdkRoJ95aNqpeeFkTWSzmCfw5NHM780kBR8/RijoOCws1RoMbxfxOW4cf2q1KT8C
rzjQ3Qu0TU91xVN7H4mr28t65ZOhPINWNaW1Wa1geWQnPlbkcrNj4fvdz8wfHE/REbDBLrm8R7xb
fSipS/3AIEv5BGt7bVevDw/S6I2iTR35fFdZ/ACNHJNdbYdseBja2s5d+CNUcbO2sL5VIyT5UPFp
EYY8WLcVlhvmSoy8tsmUNVCzluHYgbc//w1NNFCt9pP86EMgPPJPiG1ioZfaDDJypk48Bu4gFeKD
tbH5PKNURJJr4vfOETsftcwip+7LKD9Ooxncmc4gmx4a12JflMIMNkPRVBs5d6DpVDywbm/6tW+J
p9NMxAeCQya4GNuQ4oSPNT9aIyCtTQ/GFniJGP756E2lXjEhxrtypi8e0tQhafZYfLoUIWYayfmY
YQeu3Iq0+FRK6thSWq6hh0Z9E3qNgQoOUMUU9GCgSJ+HjkxhTwJtHKwaKhnQIjlOV944lwnC/Hug
RPNsRAkFCvL571GNEPfdJoxOox9o4BuLvvP3yAJTGXH0EhhmyDto8JykjCxPHpq43NbY6LabiGqY
vbIhF58BURQx9TlRUed+ymJxRjny7U7VAvLEuPkzAmN4DHtsXvdtPCCQ0ggZW5Qc7JOxaU01ju9z
C0DI7UNx9TdQDZZ59ODlsdwgbcQanU59dKqFMW17zs6dVEbpryTpfvXyZL1GWobsae6H0yaoknAl
vl98hSwBHS2ubb4J2p6L+6zoy74wkDc85XJgeXwvVUxD2K+3XdM4PxT69I/opkUrKelFaQMmF72k
OWdAF5Ze5CIAFXiOTiKupSPCe8m2wIpe3kQlz7hUdaLXTB8stI2rcUbBNI86OIO7ZkywCw3k/qnn
YK7Ukq9tAj3xuVTPL+LGOT+VAw8S6DNWcNIG9EHcMIdJMYzFJCMvEsuulo3WY+An9V0x2sWW73Za
OQUXaQXrMfcm5jYR78Pl41sxZu6tOaEDbEbBC9Ad5zhLcj2mlp6+mpJuIuETVemfYUr64+0DeBGV
GBo3WpPPkicQXc7zuQPZxfvZ4AQogyjukEAS7ERFMamKxoPRlfb+9nhXThzPUXpW1ERtut3z73mX
G2tTpHTAOqITGVb/3Mppw1NMlTdmZMjbyfD1L2HAabg96JVJcrZ1cIe8DqltzOv/btDETpCx7tX4
5KD0+wTdm7BSKSZ65gKPammNknVtjrgeoQPA2nLNzH/+briRp4EJlSyhQx3YCIpK00al6gAZNERc
0wyAAWtq6qwEV4N/61keDj2Su3xur+ODdnGrS2UPFX2wk1OuYekm5yF6au0kQ5hJqLfcXtBrM3Ss
OREFtqCQIZ7PUG8FIRWqwLGz8FQfKFY/l8qI/vcUWwDtjIRHrRx+vT3ola9EVRHToDeABAFN8PNB
p9CUNLnLpKPUSk7pBk6cnLQ+t7ZBanRbsnWt2+QAPh+s2LRWvtArNym5KFVYE4QIxellQw9VB1mN
DdM/BgUefa4Kz6aG7FSrIdrOig/s1MQwMUVvHXlcP282Jb6hlGEhXbtJk/b722txsdmUyOnJ875l
E+YM/XwtQhLHsQTsf0QBXL43RwOoZyQ62d6mDcCDle2++H7m0ThXPEDmc700j6hVNUhEK4dHW4oc
z+8yeV/5yaHNkYhBgXt0nm/Pbm28xc3sq9XQDHAlj22QRP8myxeha1VdnyHia/6O0qBR/48ZIpTG
SxJQDJnJ4mzJWVwi1qOHx6gqfwVSCyGpsZIXAUaNCebR949PcO7tGYDAKO8vO200heOYcmN8lBsR
fQMCmh0yK6h3kk/XfENCaMf3t0e8PDA8HxUKY7OPKDazizgfmUFPGa6Mj6bc4jPhdApARJnSR1dm
8tpqXoQHKOI8HFlOCLyKvKwB2mg5KtRc46MdE+sk8P3+Ie+sptwOdTZOW9vytXslBGG9uz3Ly4PD
wHPznZoEoWKpiKKMamII04iO4QCUbDOWTiptJT1KFA8gvniFWwap7/aYF2FpniztRJzV+UDA6J5/
ivAWkA312+TYNE3x6kcwYsALO85nSxrsF39Kx7++Vme4FKRhsuY7dZlRU+WiY0uhFdIRucNiX4sm
inQp0ZIjyY3/M6tt9LOzUAv2UuYbvxEBjFDUqAYVDnfI212MYvBgDlQfjkf8DBOl7jmxBy+xSCR9
jCgz6FjxkcbU1Hl1bCSBJyf9SJNOsl5ur/hFvjbPmXx1ziARF1seLxjWo3BKKYHiIiM47OSD+F2P
1G1t7std5FAycMHplT/zPADoDlUjOd7+BVfOGW/nt4R9FjFdFhizKJzsZKLmhPxAq34tpzLcJwGt
oQ12CMFOntJU+WiSOpczuYJojPNdXbTdFJoag6QZyXGq2lpsq8Chfm3aZfEswUq7g0fr/IFh07T7
uNWChtvAD1dwTFc+a5rZ1BKBCiEdu0xTU6wkJAM/hCPYTFtyS8VKP3W11P2RKSs7Hs2I3j5BLC1W
vuq5dn+W2TB1m5jM3Qt6kC7K+RcGx5MErvbTY6bHsfDivFPHO0CT2cquXpkfLVdeJpQjEF1Yniuz
BVafZUF+dCKhfTcaG/ofxPSNgDD0wnIETwO045Wb5/IxBLKOc8zzDw8dSk+Ly65SBlx7/Dg74so7
BL8SXy/TPXqhLQUoSQueSSVrfStzrbe/5VZHdEFB1K2Gjtu198iqN5MnVX289ii6cmGgkgNVgn4o
b6NltoUmuBIgBZYdFa0KQ6+EUuTSFrG7BzS/62ElQ78yGirACFiz/DAjlk3XQgfq0JbsKDS2tvoK
2hwpS2qeVvLXgMYXrcTsa8Px+CeTAQIOBXIRs+mJ1YVcg6iD19ZBIdd4Y22od4n/JMzJftwOFleO
L+vH2QXHg9LD0pJKES2WMRhPwL4wtGkf+tgHHfw4T15vj3N1UtrsnoYUBFna4iCh11DEhIbiOJZJ
+UNx4DahRU+XvFC6lQh85c5DQYH6DebOqJ0tDweyogj3oDlxNO2pxTVKqboHeGHKXTrh6JQLU3lB
1jrepZPWrmjJXQm93DNo5vJwpb+z7GflINO1UBvzo1xlOBjoZs35T3xrL2CxPrdNvOaYfSUqEO3m
U0L2S3N+kWoPI+BQLbWKoyUH6jfsK9Ot4BWG+FiafAr9sgo8+lFAOW/v5rV5ItwH1oTnPRFp3u13
j0ilqZpo1KryiIxCtcEWIfJKLSm22ihA5iMpvf/geOwnAHSV9gLgbP7P+XjpCGWpGlPlqNMafsAR
QABu0em8Q+6FjSqgh671Cy8OLKPM3zolKIo29A3Ph5R0mzI7thPHAPnUXZiO4ikJG+wHskEApr49
v8tMiYYgTRtQkQjSowu4uEVSrSmAeSvqMVZG8WzlVf/F7iGv7bIMCBI6gaVR3XWKAkU2lVJcsCrr
HrTAmhbWxXGa+5KEAipg5A+kbueT1mg7opGgaEcczeQ7OKfDCa8jmAZ2l+M6aOxxKIvXfBwvEMjk
SlR54FrQDp0VwhaTz9O+GINEV4+YR6WnOOxQCUQY9ks7ChU61TBUv+VBw4ZObqZTXtbxdggs/Mnw
RcRau0KgYKzD4d/tLbk44vwoijK0aHEkpFKy+FFFkghZbg3tKOVp9LsTUepjZdE7KqRjP8ju6qgG
/HF7zMszx5gI3SEiBboMOaPz5W94rMfFYGrHMretXzGefJ8rJBYgjYWqd3uoi7g/T2/mDQDXn9WU
5p/y7guGnTjNF6h+7IZebzZorOTptu6lNcmxaydqrt0SEkkO9WU1NbBbWa/GwMANLS0faevrP4MO
ixARKOKvgddH6raatnYFXNs89EXBQgFowDx4sZCmNA5Fwi86Nq2cmG5rdBAOI4EYC/116/vQOuj5
3F7Qa3s3y8eRnRH7L2C4dVPRxghq7QgNQX+UAkuv9mk/IIpRdPaa+OTl7tExYWJkCQQnRjvfvQIz
XSlLYu1YR5oqfbaQx9C8phay+ef2rC7uUl5NgDPYQVo1KHkuvgLoqABmJgOXYk1GlVhv5ve4k/jy
t5BYtsttZM23vQbLA91aK105pJeHh9GJiyj1z5nQ0jiYqmGZh61pHMtIQRReKtH46qvqDuGgehvA
u5Rcxxyr3e05Xx6e81HV88VNkypKU1ViVHnsnkNkXu4LSFDwMlTjvxhy9Mrldm2NyWIJt6TpDsJ8
5+PVSBv0WBaaR4TaUy+11dCjlBi5lRmIT6iRVJvYR6UZ35f2/5gpc6U4gEwrl918zN4FgbgLMNFp
J/OIaBW2m6kuR5swn0TtFQ6KbuEYYIHz8cWdO1vU6khvL0rs3WDhrVin5rFKE/0O6pnv6S3+lVsg
hSb42MSsft8e8dohoskokxHS3eO7OZ+kNAJRTPDlOjalaZ+6elCz3RDhubOJAxXGtJIVNHUbgbzw
Gg/o+tAMC2pS4fzPf/5ufQdmVBlIWx1B44c4JPk1hoU13cO6VsQ9tkysPBj9NZvZObqdPUkhOFBu
mYtNCBvju30+bDKOdh7jpnhCx0O+M9D3GYC5Ff9sWmqNm6bQf4EKW1sUSgJk2MyPnmdAhNShZw6f
DaNzOeu2a2TYxlJ5aqNARYVJNCclUlqPv+dvSqS8X5V61B6srA5XRr5Y75n/YIHJpbXBgi+hC1ox
GAL1veoUB3GOLIOie1XfFXutjyKEV8rgEGVpvXJpX1ltkE1gg9BfBGq7bDdUZWlDuhP1Kazh7NRF
UD2iA1jv0XyyPSycFA8f+9LDC7T6pveNtPINX6aOdM/n7uDsn6zP236+22UeGE6OvNnJRHajReZB
cv6ZoHKnJ1kbJ31vkSzhlWoakiB1ifL8TsLo3LxPsBhdidcXdyA/hR2HxzRDCIyltGk5JDobkIgT
jCncToNJw2FyjH7FSm+sVJzUiytwHovmArAy6nrAFs+nHdQx+mRCr09pHJbOJiCtfR57q1U8nO7E
Yz22UuCRzPoILMVhjmPTLDZX4exD+SmMoEbqgxQL7AVTSvfEPqgl2CUF2NXGkvVFCw3J3yWi6w95
I2p6gKgC55/QZG3R0IKtb23CIpmeUwFN9IMBi5lRceGyBWI0+2Kfz2xKEZ1oMAQ4qUilbqdiNl0z
nXobYdh237TlZ9K6coX+enHnMaYNcROpGb4hQsf5mCAiwWFaQXPCYdTaOO1soz7QSpomJPBku/x4
aXgecAbqz5QFIOWLGAW0yKl9o2tO6LPop1LQeyT2S7vAkqUD9UKwLl1bxZ4ST3m2CW2tRVEEi+QP
LzUzpgs69wIcGs3n0+6Q7SgGuWxPwJrCJ37pjzaNgn2nD5knt7V65zfqGpbr4rpHpNwA00F4Rs7a
WMJ8hiCGOjbo7SmtUOfeFHzSQEgMRGXaUdYPvZXZe03Fzc+l5PT99nzfWG7nV8Nc7OGpxV9YlhnL
fVZLAc28S08Up8PXPpGzO3uoW2tT5UEOW7gS4w7rYHSwmizsHwfFqX+GDYJVUo3e130rlBbaXCcV
f3vU3Z9iPKp2LdItd8gWB65WfgmLnSypzl0MrW8ftSC9VxKIy3DLDHivgB0nwhPzzrcsGeWuxkUl
PRnJGP9ooGY9Nsi3qa6ONIYnpUq6VVr6ClCCQ7eaNPX+9hJe+VIgvtBSoSIBjnxJ+nAaXxSBXGSn
0tbCLxVKap9DCdtUDArRLQpKa6WkpF45Lyq6DBYbhrSwutyyNk1STOqV/EQPvX4UqpXcYYHRoW45
TR0OcXrx5DhB+FKpVta6fjfK0iZHqulrAmv1c4rY0vM41UOLNpwO23iyqiOV+mkL9N7ZpobZbMEr
Sl9pYSatW4i0TTaDMfl3taZmzxoEsY01TmiQZhrXW5RV+mOShDykbi+rOme5i5M5d/94/UJGpkW2
+BQHyUGqtVSzkwMMGY8abGWxDTDrIncbQ/Q/gUo5aO0niOjQptMCD+PspLyfefvaDqsWu9lkXRn9
FlMpfXemUK938NJ0wx1KSh4zTmaM3JTP7ABaB60oSw3NT6Wa5tLm9kyWLiegQ7FZ4PIDYgFchsbm
+QmtaPHUBTbgZD1RXXu6GiPMWCJwslGpGd+NllOMW7jjxmdaGTEGBfQq7pGs9V8CbMC/il7vf2ky
vbMtrtQpQqfZZO5UWUo3KLf8d/vHLr6mWVRZB5yMEReUNhAvixcACHCwpZXuH8BMVDv69sqWYkGB
6qkGQ0tU1rZDZWuPGgkCsF0TebeHX3xMb8NT6oCFjP0IxOfFUsV+KsD8O6h0akm+L3LsbxIlo+Bh
2yGpevhBjQKKpPS0+W6RDKKuR4p4vjXl5Ft1Lk3pYURayATC1avmNwyXbXkWS7bEnwx1ZEiHabzK
fF7kpm9Dz9QtrlnakLy3lkOPiV80QYqSfyZ/RsoiizYaCIxXCbGxeJPr3X+BHI4rC7yEhrwNy6uH
tx1ARQVg+PmwmW+b9F1HWviyPGqu1ifF3h7z+FtY9Dm6TxAZ92ZtcdiMRrU/J1kHTa6k4/DHrFHY
vr3dV38NHwbIEMDFprwsVxsqZlIzRPzQCCnE/mTIfK9rU+1FlxD/dvEbVGddLWc60p6Niel9KeIN
jtJT/ESlu1mJrYvQ+rY49McpEFF3JRVZHD+z7NtOzuTs0GT9v8gUnTflNcpbha9RNKLD5Foqepxy
qCKRdXsp5nD2LtzNQ8NHn6mTFODmJPZ8X1I8/eQaobqDFFLZNUOlGF2iw2+d2+X19lBvZcPlWPQI
EMigtAyyezFNpKjytmuTAq+BMLvXtBTWfZ6K6CsEuaJ4EUNd/Bh7Q7Kf285sXjVJK5Ciwg1n7xC1
YBCUjRJ8lxrqwQ869Ql1CyKwMFzwytW/3uys11YLE2UnI3oxPt/+8dfWiWSYOjz5EnfuHMDePaHT
amq6KBHloR+V8UVUwTEe6/aT5pv+Sty+OhIpMCmFzVNumQKjelzZUh6Uh0CS1d1kBhaiuLzpvKwM
+mR3e1pXTh4hiFkRCOADLUFLDnzNwdeU8oARPfhiBO764R63j+BzL9UKStqdlj2jTqCjWjJldr9y
8K/MFVMG6vzUt23zss4vxxN1taQ8NFUWP7VhZn4Rk+h/KHKv3X10pgykkO9yo4GLWOINpaLudDHm
3YHMHg3kBndRKZeMe9KL9JMkmeEnqvqvrRqsVZ4XD0QgnKBG+cgcCDH0ipectirvZMtHOBR5YTt6
zFoLq7f5Bb+ylBdxnXIvxD7KaITXWVzi/IA2dmRGqly3h8lKFW9oJBUN+Hray9IobZq6FndDUJ1u
r+nFrT2TgGmI2bDjMHNbNkxM3thWaRrloVbBiW/sJq28AnXWF3nA7RFps8L6UpS1gZK0HyAdltRp
8/f2T7gybdBoELt4Nc62aIt7RSC1GapQfu7pxFjIZPcltvbqND3Edo+JS0Flyk3bvFs5TZebalJX
siCnKKRZFzwFOU9io0cP7FDgcB+6SiclX7UGofnbs7u8qDg7JHCUnak/zzyj812VohKkFObeh9DB
uOa1h6mA1BdYluJYT44yuGMURyh1O5Ei3Se2mje7HgWzwLWxlS6au7LF0ffb7R91ueuzzdQMTged
7CA+cP6baqCMHYp/3SFtKehRuqywF9eT4Z4ok2uu7wzJPz/2ew83m/JeazAguf0DLhefHzAjXWYm
JX7Ry0Vp0eVtjbQ/KHKg/dVGSWtdKdWnD39RVIbB5c2VpBn7PSeN70O+2dejKK3u0CGA+SPV0iO1
HdsDd1k+Qqbr72aB19XMZD6wZ5ckDVhw5uQkQF2oSCwmF5UNkrCmihsdDeEHm3uu2bAZcusq1axL
Ceyyfympk9sbUwRj84DFfLXLMSQbt2hzUOkcOK7RZyOSQvCEvF94eaSDsdGMPibVS4SwtpkC63KD
Lir6jBC7fTwKcPXWScMEHqGWVcObS2KwU0PWKA+NIuc+NpyD3WVuOPnpE+TYsHxObBB8tAdGsNtW
17QvgWPm/KtQIiufERau0VSl4qm/6GYhtU98UPZdHo2J8lPB/cH5N3WK4JEnadCI2qjrzceZd6a4
9WDWptsplOZ5XYZwY1HkbDhkUtGckOYoj37ZOuWhMgrtF8QVAWczy6tRdYkPSv4/zs50x21ca9dX
JECi5r/yUOVyVSqznfwR0tlpzfOsq/8e1sY5iGXDQm2g0ehON0CTIhe51nqHLdIBlrkpK+wKafN2
6UM5lm1+4g2q/MlRsnYfpd8mkpksS+FBjERisc/Gf8NidJ+NHBs1j73XOuis27P70AMocjaBqfXP
7hiJ2sOlpP5mxFPyNekp6ntG4rvYEvQNCGsfqcrxocDe96sCqYv1wmLB8GZE8zGLwW8qPM1i9AUA
NCMe/yRxFFZUpCmFoG+JMcDBwGvqV9qYAzr/ta0rL8h7919iVGOrH7R9+49+FOb+loyyFF5vz8H8
WkIOqDxd1PbwUcAQUTwqPtEXH3m6ZBNYfprsjKqsnINWtXhcVnGGE14TDSGGLWaU1f+ySMgPVzS5
8k0XOxT6MGBwfvpp2hUrr5tlVsp1SNSQ4HTeG5AIzUXdZEam1+KtWT85+qB+Dx1s7b3IRynVizMA
ZQIZ+2mjxJnRvgAoGYW/QXBHbrCyU19T0w2wL/HbbsSklKLsPmuZ/SEOZ0R5PIuUBlFpVy/ntUAs
38GLYyl/LfxhOmTAKhfXa+JEARWNqHmy0RfbWljQ9l4m4gIh/a4D0GqPn5HqK3DLqrMPDdaZUJSE
9tQmtfMTOOC8hoiTYeDq9zhc9VxA8GHcxb3Xo42TtcKqUafHDT72DaQoJ2VAxirQppXLblnal98M
HhoXnbShA4awSBIgFKPgb+fNE8ebD8X9Mw6oPgKmpOHef8w0pOdrh6TZTovsczhW4d5PwUat7J0b
c0YhAmwGgZ+cZZm6uiSOXe83WAs2k/WAC0T/ktVNtEv1QlsZ6qogQC+DkWzaKLzDYVJcxn4BMJon
x2A8ZbWoPqVJnuGOHkxEhrQIK23Tl2F5vn+rXb1kYKaQV7DIYN2pDyyvmzK326ES1ZOhheanIs6K
A+hw5UUU2fxHUQLk88Horu1rmXNd7CPLkD5/EjQrIe9LkFrc5yJ328k44spDqRcheOsnDKMePVwL
wh++8E2wNyOzqTc8bqd/hhi5me00t0ok/U3UlTv3at0tdMpsIPigAEkKljz5OW0bXlW2eWxo2hxm
EpZ9mxrKVhOdshFjvwbCl8d2MX2K/xTCqTlR61tW++beArNQh8ax7k1zx30w/I5TUWv7GWfHgo5D
E38KQkSoXvIsQc/pnZ8cqCOrziGRr0noSJe7zJiacNRw1jn6Joe4Q1cN7YF6ONamiQA7MrvZR8Mt
FHV/f9gbi+xISUhkdEj6YdpeDmtWo+70nSOOuGO4m0xzovp7ykPxdxoGufo9tpA3vD/i1ZNRql2A
04PmIDuUS3TnFGKqq7i+drSjSXx3SjPfa7MmHhAd0X9jZeli4oP1D+LOhngwKPWVK6jsG98ZKhY9
aIicxO8lFSgYGmBUQteONUyEczZ2+hcFMdQtDn3KY5KN6iG1guqlVCW5+f7cr6IWeDK+L1KksGao
uS3OtejajD90tWMytVPjYZM6fxW1ixh4gKrrSjvyOlQzGugmBBAYD9zp4vlIf3IooKprRw6rlOdV
0HiAmi68kDfuNieuPcILy/9UaON/wWJTDIdRjPG7l/vyVyzmbPQA61H00I5V7Qcns7AImaU96/jU
+OP8A2liY1NmQVBDUMuDYuW+urXiqD8AgkfJDjDxYg2mDPn9fGTFx86no4TEP7YzAiAhbQ07Wvm8
1zsLpUyQg6D9ZRK8BGUHmZWpVmWJY6gOiX7sVAcXkyILDlgeWhEmE0b721eSOXpJ/aLLV7739VGm
ZmcKEDt8bFq08uD9laPocTgVeJFaR2X2cYYKkEuftlMXTa92aUdbGhnmijrAzREljAWigeRaLIKH
Yw6dW1A7Pep5Vu5STNAbT1Vz7VPp1tauV4R4/9ckv6fExI0spcjlvfnXFI0OjQXkZu1jpUEH1edB
z3YZYGYV06S2WhnsxteEXw61gSceRZul4rmlqCaO97Y4JpAcX0c9sb6gRD8/iX6uvETNB9QJzSTa
FqVvr6R+V7tWNpuA+fKuwafwqoAz9Ijd19mMdFkRGM1eTUaVl3EylwW0TQQNV/bt1Xek8s2OJSCg
tQtwY1GMVfGh4mmjVsw0KaWVUnRAJyg5RiDHDyliSO9dWWCOhEGavhDIae4vxrPqGPk7rMiOphkr
+7LiZJZu1G5Ceps7rUi0U6KE0Tct7fVP7wzAjMxLQoc4IX2bjcUGcnvF7E0x1cc2bsUn1Zr11wTU
4ibG6qL07o919YhjLMBGJpEX4BEZ+uVmDTMiuxsZ9bEz8E4ygzZ5qrnNcdXpATFo5IKeiKu1Ku6N
bwnsnv1DwRjYkb4YNYhg5OTBKI5N1prBphki5Wtdme6XHouFHTpP3crmub5mANcg/0LvhFAAJX4R
YucwciwF/M5R8Y30M74Qfv3bUmNbY8taOWU+z4qM+LtvSvGfDBjSAb0gP3SpS0XFqgDi9dHRSYFQ
KyFLoRW//DX4TnG0Qmc61qKw92om3VCD6TfPtrV4e12Qg99Mg4ZaMnFXYtMvP3DRZl1Y29p8DKgh
ZAcxWyTnvepXD2LIqewihO4M21FHKaJCwab+qs48ZzCSKYxpAokUl/G3+1vuKmTxixALgbQqpTCh
OF7+otJIgWVj23UsxzZAcsjSmnTjR6RIR1zCUBREttuJNkGYR+1DTubtfL3/A673PIGSqEUbExTN
FYR7ypwpoHk2Hg1cOsDOA5HZ0MVIrce5ioSxj3CaHn7CFNNXiwmLrJxLD74cDXcytbdunn45dwJW
a5IvBK8dCrXzMbX5BPYx6Rpw+56CYyNqMdlQBMmvscuTbhcEcxGj6Jcm7hcRG8jH0gmoEO+WU7O1
lYi+3Cx8EilXIdUqwWkgk7m4nUctrh1EZYfXoJ1co3kec4XEEdhX29iPTqEguqjqWWhQmh8DS9vN
PgXe1JsruyoOShu2wOiIGfPa8V1sGVaLLcMDiYjBo+EKmOnPuYsEmItRJ4W8yRsoYTePIfCOeltb
CBL2kzm9mBq+rvuyn0T2zqRTjk9x8y2L5zl+pcTW0F3VWBfxXDl6+ZA5nWtxGQA7/t3ndvAgyn5M
9+6UJknmpdqQlweUvNQJPWd/3KCD46cr8Uyekb/SwLcfRHaCWgDXoeBYX+6jPE0UP1Ri/TnFkO6x
hfcyeSFeY2vXg/zgl+PAVKJTgj8AUeTq0k1bd7KaFGyOnSq4G+KKNyYeShC2vUlzfKx3fZYX1iaP
5jbzQLuAy6rGBtjk/RO7iJdMl58hexdUHG4Yonc0tiu9UJznxMTyyssUfrRXV2gjwBOGaLky3PV2
Yzh6F6AxaTHCGr1cXTc1IaaOlvPcGWLcO8mkFQdD8TGOLcJkU6XRuLUVzdqqDVpMK1/21tiwcOlv
UsxBnE1enX+9HqOuysqxT51nhUwfdSJKV/Sh/EEcQEAHymNM3ud6YTTlXyB5Iul0f6UXsVGuNDgD
BNhpI/CoW7aNoYbF/URC+qw0KNAZUE62RCxzPyuYGNTTpDw2YbT2HLgxZzg1KKJLmUneBIvngEbA
NxO1dZ9Jx+Nqm+oxjpw0kqatZUTxMWgGDJGAg3/S60ETK4f71ozJdnGrAVlJZXIxeIDzElBsZswx
LXd276aPU+zrL5aqnZo87HdU0J39/VVeIgugK7xZsvMckY1zvvblV8YZKBjneZpe1CTQ4+0UG43z
D9BC7WthGuh0B2bvSk2+vre+5moyBeexLulQ0oeJPmZOan7BszVNP4NkM8ZNagaTaXvTaOfBqbU6
vy69WZ21buOq5fSAf8q8RmRcnkjZmSYiSC2cN7afDFB/bdO6d5TCaTX9GXO9Yje5sRZvdLd2Xzo1
mpSV87j8RBRiaLWQ3sCHYrGWTUVVZLPIKYkdAxwgd1oTY9GuFcOTFfczlsqx9rnrzbUyyFXoY2K8
mIB+GDjqAHO5nOEYzmlpKGDdOjvWAk+UWmN/pXerderGjtHJ+dpmoM1oSvkjza50CFG52zSSlLWC
MV4eDyYtWc2yr4opCgf08pcU7og7InX+l6m1XZy7XWWet2WhDb21V5RpeCgre2gepxyfs5+ID7uY
2t3fr2+N8b/vAclDQw+bVxuZguSDXP4E9E5yrKEr9dlFajTY8pHLAAVWwM9e3FW2svWDOTnGk6oG
B+q22rd6gP1Ht1dvoLANBQ5x+gZV/iH+UPuEgIr+V2HPG9TYXN9Htj8au8fcr0T+irmbNW4Y0Gq+
lkEYWrtU0/HhpX4U6p8yf5jNh3Hsx7NZat14sP1OVTdxU3f9Q2BmRb8LjFAPN61Qg9eGJ364B0nd
8gepi1SGo88gz5Fe64Va0aDLnG1fd3nrkT8oOA5liCfyc5qRliXut6VHQzFJtgrwfMw7ewDIzc4Y
hlT7BKh6PNSBG4yvmt4IVFBhMBvbAT9H+0c8zPNXNQS55mlhBmHn/ve4OhBQ9IjTbykU1Vh7cUng
GGqHKLeGz2hlq9reFH31GlS68qHBSnFrZllVPPKYXKuKLtI2Th+xSm5BA1YZxH65Uf869PocDFlj
lu6zo1fzplCS5tDkEmafT6P1KcE08Z0dFEbkwUflQgZgqYay2Pq5i9AIQlfuc5ebztZHbvpT15rD
lhcnBsX3F/Xq9ctgSHrjmsPk0JNchplkpD3W1GX4Au5t1h4TMwLNBohb1b2Z1uZETU4tnG0VT610
yLRx2rbbSU22kRmGR3mK05WTf73g/CKQTrSR5RosGUGN79D+hkv2kju1+c+Evf03UvSRfpJ0+dJa
e629cBXW5RIQ9qBu0zSECXr5hXntjRG8wuClMPX2KBh2T0szerKG0Vy5d6+GQrENbhn0RKm9S7Zy
OVQX9j55liWeazCNHzoRjR+Uqo5wUYUBc//LLkM5YmaU4ugbkAbTjFu+lvupDjoATdYxdaNK2bVN
5e761jctb7I43p5Stu4BJV5ElY1w/OHmk/3x/i+Q63YRP3lSSYFhKq4cHWvJlxiHuiurOu1e1NC2
im2K7n76HFRTNv26P9CbuONyJATcXGT4ZE3QXHzBKoAImGBVTzoE2n3TzLr9PA4YfmzLzNc/TgVa
Nl41aWVIEocayCYYRKbsuXepgXuwtS3lq9aBAH/BW0kjt0i7AS9Ho8Ak3IlNevQYylru95Z8HYst
AC3f/cDVe3vlIXq19VkxBF0ReKPoB9J5MQ+trjtKsxA5qY60T11ja6/IHmlPPnqo/3a1sobRuTEe
l5sksxBpaKIutqPWN1qtYaDy0vVzsUkNP/vFTSUmL9Gzj1lZWCsh/Gr7U4mGBiEhSdDIefhebv9G
ic2e52j74sxoYjaR5XPXWMn8i1S0+3p/U1xdF3IsrgsQfZxtOqeXY4GDcWPUx9oXtarFixaPyt51
Yv+oBZXYN505/ivCcVr5gFeD0o6GlgDUh7DNmIskarADZ8CFGdFJe55hRiEfaIkhedC6EnwdEB97
0ydF8vP+VK8OmhyVVxtiKZSWaE5fTtWfCoHnd6u+lNoMolAxo+kHKMPwcH+Yq68Hcoo3EbtFehoR
oC+HKemRGVhlaC927eBiK3IjO/J+tT6JwdZ298e62pmMJTckp5lZUcO7HAsm3qhGmBO/jJGRP3EG
xB57mPnJjBBuwiIoL7/fH/DW5GTNEOcQUGQkZpcDlmpEHSzu8cZGkUv12L0Izc8ArQ6osQxr++QN
H3wRsUjpuQm44lkgEJGLkw7nFlLgZCYfZj8wnG1cUx7ejm7c0e7VoP/OVaW7iEeb9feitJIzACBE
jgP0K0yvcPENQUTYxa8kGNvPOkilcpNZUKxU2OiDR53NVn7iS2A3UGNwhPrdjBlbcarttP/Jw83P
8n3alXg092mXfR+SwflcjzpvRDWbwP9jxx2VJ0CxCiYT99f5TXrqcuZCMl4gv3I6YZUtYoCP+AZ4
hkB7sRJLbVxyiNqZsawiXZt2gR460dHEmeiVWluAP2YQGB9jvcSGPjZ4+9MhbbLuCV52KQ5JNDqU
mmLTHr0sSxpY6UiFuXhjCJF8Lwbk4/JdTRd9eM5SpCuazYTycA25OhJF97loWL4fvIS1aOs37ais
RLtFMHij9vB84UXBoSHiicst1SMlhmBpXZ6sVFPOU5H1H1BRxQEeINIu9JvksTT9bGV9l0X//45K
DKCiCQuMhuflqKNIEAYMzeJEyyY9jDyQH3vcq49SNuBZ1fP5e0IhFFsy1XwagzTbRBOm2vc/8o2Z
y0sF+gqoIzKnRextx0wtVCiRpxpEnYdKJXKJg5P+0Lty/KDrU7vlOvJXep7yIf7XxpITJ1nmL8p2
1LeXgAnNSElqK7059YVV7wZ62FCiiukQhuJbOHXzwcQv08uzqV8J+jI0XA7MgNAj4UZBnmHelyvu
4ovdaU0xnFjc4dA2enAgeim7sVR/ZaXTrITh63nK6pzsoggaKe6yjwL2naiUj/3JHYC32hbMl2py
xm1hh/o20NP4U4Pp8afB7dbKdMtkgSXmbcLgHF8qBJQlL2cKEUBLx6idTqXv9k8dLuLUBA2XJl2q
fVN9NdmXaZLBxKl4ZsaKM20bSFOPoyLW8pZFuP7vL+GRhDIE1Riq/pe/JBznKiuGdjz54yT+tDw4
Hk29jk9NVZkrn3f5unwbS4oUkHSiOspT4nKspI8UKzWb6eT2o0tOHs0z3McekcRNMttO6KUlKEea
ZnnkepFZzv90vYbHRNvT4DiEhRt+45XlZpvOj6tXvUSGcRuVo648JdmQ/TRNJBa9WGi54fFJ22Az
dL757f6JvLVeiPjQoZeFbUDxl3NwnKmiIGCOJ9aUzt5UgjnBpXUqHxDJqlfeI9cHwqZ4Q+eAK5w+
3xt786+UOeyrYm6hbZ5sO/LRfqn9ZDdnM5aWvd3inFMJZ1gjcMhDdnkISXO4UHiivKEQFofQDPoU
TGinnTLMBTdCV/otqWIweeqkOsewDrWHvEJCs03EHFAXScaVbOfGpAFaUMGWK4x23eJGT1GxsxC7
FaeB5GIXC6t4zrJJ9YZStf6NoqL/fP+LXsdY2pvkCYjA8EGvGEjCr6s5RErkpLSOv7PsJNs0DLqz
tNrdK0EZbJ0Q9ff7g96c5Bs6AOCfRcPgchuRKqCbDATiVEJWffBzLT1kXdZ+MOe23OVsp5Wzd71t
AUDIliU7F2+Bq4ukdZV0hsB7CugznWEdtY2nB532aRp7U3tfxsw5Z8PKFqncthLfuJjcPOt1njT6
yc5rLYSV4VIKG5AeqD3iPnXyoiWNDIwhrnY4Hdgfs0ix320Z41KN4HWEwiI4AU7R5Y+gV1kiIqRb
J3AfWuQZiLo/TMAxN2ZQqJPXNRmSDuaqpMPVpcKwDpwqiElSH2SZQmQKiqcmHJFTPsMzsMiL6YDi
mbiNY8U82WhhHe1GTA8ONoyP79xTrhyV0jooR57Dy5yJE60ooT6bJ8Sp45943cVP7uTbn4xS5Lsh
wp3ofxgP9A5yfVTYqRdcrrAzjc7EJW6ejNjICds27R/wHnH0wemL8KHGXXVlhldHlRnyKOFBTv0Q
ZOPiOYS6DvQPzuppVJThW14W8FOxDtgrWk3jJ8z7bzUwtDVq+Y1RUT2QPEhMSqi+yLP8VxROsnlI
gQErpymyv7lh4G8KTeu2mUzwpffQn0xtmzWo8tWBJQSTt9G1xoSCeCz/+1+DUqZPcTEUygk+RPar
bC3uQb0qv/W9bX+7/x2vt6wcihqpLNkRCBexyElUg6xpUE6+FanHcgjLB30MjXOtYyg1GAbJTduT
xKH8t4brvzk0rWGQblLEZ0naL/qy08YoDM46UoTT5zRqjM+umWEtm0LCqdCXUcy95mZQXvIB5s9K
oLqKwrIK/oYbJVjJ2+ZykacqlrzaOjwbcVn86+RT9zSOdvUJ0qtq8vhy1mxObg4IXhUSoSyBLwUn
jdFVBrcU4XkMgyz0eoEaCGydH2hb5p6ipubKgbmxi6SyJSNRQIbNsXitpG2tZ3Ogu6epjIKGdxOP
iY3SYQbnZQYhaGU9bw2HWwlykm+gwmWhsrdwcZx026f1qSc7s6J/6anCVx9FPaTVe69QvBOptVHf
43ReoxjS0sGy059pbiJHrD12Y2/s2xZN0Y2JFoq5tZqyOtw/KTfmx5AkRjzFJA5WXO6XMrFKHrBR
cC7NDg69HvbKlzotxhEEUvWf+2Pd2CqIUkJXwMKOWtSS/hHS8NZt5BHOdeKWW5qIyStIs+Shndp4
D8b6z/8wHOtI2dQg4Vz2ShTI/uZE2D5X3RwjFBm3xpOI63YfaOaswIODA/O/jCjdZYFmUCdaHD50
FLtai9PwnIoiaTd1kEX9UxPnttjWcx4nWL8kWO3cH/TWF6ROK9MdVpfb8vIL9qGhzAktx5MSp4r6
UmG2mW+w/5raPcxfc+1KvnF1ENzeUEcoHlxhE4B8NmHmZuEZL126iPRHlHxfu53yMMdjVb6gwPSS
YFCywiu5nqXgVHAtc/bpRS1vZi2rI7LnLDo7tcB6AIyruSnqkZtam9aO4c2xiN3geCn7XZW+RaEl
WBBV0TnIQ3EApKzvgaN3L4hZFCsn/vZQ8BlUBkOYYBHN6tYxJr2smRbi2sV2LFSxw2XB+uSqfvP+
WMYaEqr/32Dy6vrrAlaH0lEq1QnPZTwMlVfY/dR6gbBi5dGJ87WC/vVGYTS6h9IqgcfNks9eK1rn
KjpTK93emDZd4CAAlGHsjYO5U3yYERM55oSLr+89Dm8wSqKMBOxc8eq0KghlyzY6U7GNHrW0c88g
GmEChUqxZph+4+tR8CDTgjlPdWd5OZQWBL4hFNG5Y1rf3FIHeuLbUoahSI33pjvcCdSCCZ5EFlnL
v/x4lZjGrB7m8DxluvGMr5TykraD2AxTs5bJ3ZoW6B+bNEO67ixFslG0SVESUsLzHI4ZZ61pDLyy
u6EJNlwMdrgSwK6vBanABf8C/Vmk6pYbJWZfdsJK4nON/sJHayi+DaGlwPXotK/R0HWf72+Q6wfa
5XCLN/5kFaGJlkF4zocZBBGIwozLZxjcn05jVa9uAIfoazOUcLkSftDu/ugrk11mNEqEyZ7bBPHZ
6qOeeoDoPZ/X00dlqGfMDoxsZdvcGo+wyQ3Pyad4K//7X2c+931IkNx/Z7d2hmPixsqXwLF7zAcn
81dN6X+t+nZzQGg7EPJkw2RJACxaUeRcH9G5n1z/izqK/KWwgnLTOnN6AGzdvY+phMYXZHB4afSd
UCABRX45Qdfo9KoHknc2KCjrXgMPXX3pprAadnkn8vnR7SrVPg7ROMcb+nNrCsq35ov2jtRrBkwO
MPRy/F6x28CnT392SmOgeVnyfprs6pTlavEfVmOtc3DrcKI4JTHJGsMuCY9pqkR62PjROS3r/nM6
dNQ6dFCBByuY8zXd2ZuDYRfFGlPFhvJ9OTn6pD3kKzU8F4rfdK9121cHUZRT+WEElLhSpL8uIQNp
hgEFzY5Lg5LYYq9ieaANQFvjc0ZfyqfnjD7fZhwjEzCSO7ce+ifpTwcwz0aEQ8OfZkPkdUJLnkcS
sZWH8Y3rS9KyoJ+Bs75WmMrzPO37tOTgaIVlvuqBO9JkC313P/jsbBRDujB6pLQGDOp+iLj2SmEd
JEsaaJuQAqjyq/x1Zv02i/S0a5NznAs/3lZ+O30zLL/eWE3iGp5B3Ofv2kR5uYmK8pQPVc7boTXd
D9Pc9S+tKNeA+vJDX5RQ+UmgZzm4vCBkg+HyJ+llZsOY8uNznpnZtOljymCewcF+uD/3G6cJj1Cb
Fg+5N6WCxTjBiEKCCdLwLIxyJEFX0ZGf5yZFD2WCRd1Vjf3p/og3rgOiIokHXSEDObfFm10kXO/I
x2fnNMj84zTRKsWfdUb4wRfzf6LKVT43vtZA5ELN4/7QNyYrQYQEZ86ybNJfLmpihXkyzmhz6n1+
rhq1nTaaFVU4/Sk5klrWamy+8RWREqQMLfWv6PEtuvS92tMgBdB7FnHWDbuigkjqIcJhtStb+MbM
kCSjJIAoKgnfMkkfUy0AnVhm5zIx1MBLQCNujTqSMEezwlzUatb4/reCBwRsSkxgSMACLol/Xayb
NSJf2bmOfLGvbfrBUzOLP1QXg6fWyKNHim/thk6yYW5kXw745RzvY02Zvt3/rDcih0ONn/cTWTWA
gcXx7SsRzBPf9hzWwlUolcbxJkKnD+RAY58j1cZCUU/U3f1Rl0sOHBbKIZGTXFeFzbo4OUiPdzbV
0ukUGUHzMPH/HOKoI3aWQ//HTtzgvQLsckCUJOixEaN4CC0GnOueu4iZ0lfTneMYB+2hGOZ69Oi3
dM/a6EbvfNnLAcnkZf9E5oFLBQ+AaUGG/Y846Whv548hIgx/kBFSmm2TzGudPfmR/g54cjD6erz+
KECDdZXL/VcMTqkM1vjdqSd/TtJ4SyE1az4rrh2EW73K03klCt36etKkSaZ5dIyXT+5OOK2eAiI9
lVPdai/4JmbpMwIZ+vc5DqZdNU31yrtJfp7lBLlqqfmgoMXNvvh8VR9q7pjjgwKfb/ZCi65GrZr5
cejJEDfFTAaPDF/2g6rN/NBFLmrX9zfs8pjIFUbDgOqzfDfxvLhc4cosy7IvY+0E+cPMPNEJ/XNm
0otTAtf4p1e6+GNvuOmX+6MuQ+B/RyUthU0ieymLwxnMndnP7aSd1KrScq/MSbU8fFSM7f1xbnxQ
A8kAmYTynLkiJE0ZBIaojNTTbA9G82Ai/d1vO8TUo4coFurXXgzWe/0mmJvsXUhJTKoWyGJcrqjS
ZnhHu4U4ZQLbhT2miHThPSx/ovip8ynweVTlCuXH/ZleoUoYlvUEcIC3NmuqL8oK+oyWud4N+ilu
5uJjqBrZVkXfKUdlthr4xxCAuAFpr5+McFePAzQ/UVsrj8cb55Xe+Fu1XzJ1lrsp1hutS6rOoCxs
p/WmcSz/oIb0szwztdao18s3g5wx6GuHPiAwWjx9LhcaN6OxwrZWPyX+NLtPqqZU2xL2busmNdJ9
pkvpptHt4rly7bUa440NTHzgxIDuAJy91A2Kyswt6VMbp37Su2wLAD82dm4brAmZ3djAXN2wDN/E
4/EkuJxjnoqK5EU3wAqZtYvfQRw+4FDrG+dhmuMftMcq9/H+Trq5rJLZRueaQL+E09eJQis88pna
MATTQxOUgDBbWDWG5+u68tzObqpt+9Hwz+kwryFYbgREJK0kJJlCHN2FRTyCf5TTdBi5XtAE/VWC
2qofxjwTyR6V/+FpVIZ8OjS9O3w224BcIDbR3Vm5xG/ERARDSTgoOhISl/kWzJmyBxiqnSBTxMlx
UmDZeHY6aeOHOrQSDXHwQj1qdahG+/trf3P21OvQZ0BbDS7X5eeOAjgzyJOKU1mHIvmg+GO2bVSc
bXd62g/2JoiiWT6C88LcmvzPkisSauf7P+LWnqP58f9/hLj8EYpA0mzWSnGqVK19BVWV/cgokeys
3GzwSsj0w/3xbi03FGP0ExBu4Nm4uAwqGy28ACeuk1BAY3Azpz3ac5P4Grc0Cndlm86IlRlR8N5O
vgwgXCo8kSncA/VfvPzbKW0drU/0U1jUza8QxWT/JcxURdlHgDGzvT/Fzk8hiVz3J3xrgbnqSeh1
4H88ExcLPDTg1UtDP1FnbnbwZd29D8Qx9YQ1R7vZHNcsiW6tsM1elmn9m0vB5YDoqNOmqxvj5BRa
85y4Q/9S2EUMdaVKHEyT8zwEcU/tas0L7ubASDmAMpSSqsv3W4IrcW7XhX5ShkLDXkr9PQR1/0Gg
eaJ6ZeQXWItOIkxXrv2bw+KLCHiAEhgH+XK+mTH2mhHU+olzWn602zr40mc9PR+/0vt//cTUEblD
nneN0XHr+gMJI5NIIhiY0stxKwCVCDloOt4tOr21curNcZ8G5aDgpVDa/0uckkJ6lGpo59PTvxzO
bNNgAPBjnKwuTE9JqcwfIW86vpeLueSo1qG+K0I6UQ/v379cfPCACZISP3Y57iySsACqaZxK3I8f
lLiNg43hNp3lRZGbI9uQUs7Z3B/z1idFHYH3FFc6OE4ZOf/OBHJjGs06M05qZHxoy0Cc2qrTH0gp
TdnfBpWtK9OP+2PeuuTJZilAIV3H+3wxpgIcTQ95EJ+mOo+DPRC1dO+3+C6sRP1b24ZcFSAISaMk
ClzODVlAfHh7G1hTpdh/8JES6WYeesCixqS248po8lcvUg6Z4oAOo/oABHBxOAIf23DNaqwT3FX/
KMquyLbFWLxUdX1Wyjh90IiJzhPqv8LLfL9cGf7GhyQOAa7ngqMSvhQ7BkKEpZFdWKdmGkfrQel9
K0AK0RhOdT7O9SNiH3DXjCya1gzbb0ycPYv/MVg8NJeWfSI/HmwLCjsjm8Yg1X/1rR+LqPXa0v+X
h4YVe0EgKHINY4FNxVhEhvr+wCQlaSlkgoEkI1nsqBj5+8LIVPtUQAF96DMN30JlpL0RuuaMYuyI
YhGd1DVdhhsXDs0qqT3Jw4L2zmJYzaHXh8CnfaoGXY12laknPTq47r9KHHTCK61BX/nKt9ZaArhk
2MeqYEmjm/RZ5TNH9qlThqDrNukYh/+UXZyFW7XvfGWv51OjPLjGXOC9XNvia82frOlE3Jo3xWyJ
FZTYxOU9MAoxqROKSae4zmpvbgfLU6oxrD0z9j/jkByuMZLXBlw8nXDOaZV08q3TXNpuvVOxIbKe
fLAmWwdB09zT4kCpdvej1I3oQf5OmxCMIdhad1FOrEUzjmle8XHzsCzxzW5QresAOmyMoO1WqJ83
QiLQWRrKoD0lPWQRqnQxolZt+OYpSGrD9/Cajgwvd/pxpSxxa1LkV8DGkMMEPLIIUkgfI/oCj/uE
7Wc1I7uA8uGncCzxBIpGfapP719DidxAT0vK9y83iqGmMG5m3TwVEzq0T1Ho2M3GLy3annGVOytq
czcyLFlpgQrBZQZ8arGIthHEKlHePFk5TKFNFIFpqnDD/FxnuPyZbqe+Ok4QP4U9WnT3J3pzaLD2
kLao91xJxlh5SnlgsIzTyE0Ljl1Xm4ORGHl8EMCN6ieBwBaE8nCK/qPw7+/UZwDszDsFeQY+KleQ
saS+4DDRN0nb2ic9RJQa26H4p9pXxmaq7HoF7X19zwClwoqD7cNNw2Pw8lIVWHIMRqSJk68G9bBR
iqb8D1o01rRPU93sdo4awZRWq5xe7P01vg4CgtIPKwwNj3t2+XkVMY+hayXmSUV+4gFJuCDbIi1m
iC/SHOJxCFJN/XN/yOvjwpCoEbG8Uq9kWbjU9KwKBrMHoVtl3XOgGFG2qUhhN6oShWu95esYAP4a
K3YEX8GUXD2LVHeGFJ9G1kn0RfRbsyet2QepW63JK91aR0Qu0D6RaDXeuJdfcBStZgWIuJ9MZ67z
fZLY0byNJ1sxHyy9sLeJ5Y9rEig3dg1gF2qhADi5v5bVbaezrcZMavdEv1Wv9k1V0JKKq9iSOJ3G
P5ZO7/yB9VutVSqvL0zyX6otJMLSTGapccUiTnR0QYz6RWG6G5TMg31EbzPaO02g/8oaZ95OgzZH
G0UNO2OL9mqy1my9seB//4ZlY6oSDXLYQRCdc1NNXoOmjeJdUuKnunU6FMyNaW79d4dCmfaDbJdl
d5wnFt/YGZy269EeO3PlzOERU6Be31SRm+iehUk5Snz/R9p57catZOH6iQgwh1t2UrDUkq1ttX1D
2NveDMWcyac/X+lcHDe70YTnYADPhQZTTbJq1Qp/SMraT6as/RokbbcS9i+joVwdoQ0TMQdaD/KF
/FFUxBMlc0Fv46QHlvY20QEINmQS9lvdmiBuxjx5ITstEOHPjJVM8MqJ5bSSHNH7p4qyF+HJqBo7
TU1beR/pwzyaCmzrTDjKlxY00OF2cLj2WaVFFhkCbP8LyZgU2uWcjyI8oc1S+6iehC9eEkzbbk6/
6KNnvd1e7soRsuU8QYpywKBdekyDglFxnRLKe5pH2Lai9zNOu4yXH+9MDNHH0K8nkGihM9ork9wr
gUly1lkWKUXK4kX21XQhGo12EJ1os0/2XvRD6BxaJ7b+hxdK7xeBSgpg+iryd/yxbXqjTIoqsuKT
hv3tgUtmRJMSolbqzn1ziC2FDvvtd3rtE3KlMAljtirlbs5XrLM+9pLRiE8tlMVhHwMPyA/eVFvR
HRwCp77P0AZ+vb3mte/IaIjcnWkuFcvicGQiQI/eBCest4g1DLM6bjIFuwuraL1Xu7PqXWNma2bD
144FrV/aYrxdpvKLRZUZcoleueEpggM7+gnR8F6Pjey1qSEs3n7Aq2vh706JD7yONvv5S01ozClg
isDMp0P1ogq13AQoyXjbohvUfGXPXNubpF18PRgfYOYXraHcQS3RQVDoJPQ2+6FqoggPbRpX+fbv
HwqMCDk6bw/ugQx5f+zNJprrxhCZ957GTr/HD8wJNkbbhsa9Nc2N8/b3q7E1mBRgbUvavNiXhoVo
gqao3nvvDipSnY205jVbNY93TWJEv26vdu0dUscyXufRgIPIv//xbGNQOlFKpvFuMdx/RpUJABCQ
qFrsbq9z7VrgIv6AWxE2l6Ibkrzlii4N3hl6WNmdFzrxE3MS92nWALEigObmPTgohAZ/hKOn1ivL
X0sFaIxQsdKuReR98VJVtXehxVTKu5g9N/MVAyM76PXFY9H00NJHr9rziuMDZiei2WV5k/9z+/mv
nXwptcc+laojF+2CMBJlkBDBo64MngJYbU+CmuVTbs0pYweM5Jo6M1ZO45UBJoByQJJISkD0QFjo
/OuauYYPaxB771o41eKpKOrAb7D1NA7YuJi4CeZBFro+4mq6/si4LHsOLByjTzkiEL9vvwBNnsbz
HhndMTDF1A+UgzT/zn9LSMe1L70ieM9SzFP8mtd9B2W+DJBj0NoHtffCQ6iJFsPVyTooIIKzDWWp
tgsYmk2b1KnEtrLyNdbNtWsAqyZOGx5vILMWQSRsdGtmBBhAqCoyczs2aTXcl0KNIXhPYXenYA97
f/tVXF2SI46RNDuBieD5m0Cdtwv1wnTex3ZGVk0xqvaJnze4O8McDVKzKLO+3l7yI2os3j6gnQ/g
HeBVaqnzNUskMvJs6Gza6KWrvUeqh40xO0PR9rSW68aHYaEbfpEoWb2J4kZYO2vWh2Znhw2TOjGP
wWvgqej0iiLK770qGPOToXTYutz+pVcCBT9P0tuo5ckFFrdV7BReYFhhwCCnTCrfm7LO20zU0+9t
rysJTou6le0sI3WtF6tsjPHv1oeRSf9dppB8FwRolwcVJZsGXAHyhpOIqi9mYleqLxRVu6s8YKj7
tKL0vQscqV4MccOe97cfXwaiP76TXJ4hOLq3aC2iALNENWMY5YakWsET6kwF/nB6FwybXtptMMbF
BeX2aouXzWpEIjkHl/BAOZw83xWV5kiDnEJ/Kos430xdGu0cM8r2npLEd5YrinuPw7qFylSvFCnL
0CSXlj0LMhKDpZHYOV/a7qYm7KJZf7LbMHmsxyqmXRLZmzbxDMcHX5Fty7LVn9pKNe7syW19LCGa
tebJ4ijyK2S7iP8wQYJktAxKeaQmZpf05qcA14tj06EjEcSkYYEopo2Ok9ca3XpxD0DepG8qAaAg
Stjcy3DTe9S8xdRy+WVi/l3VybdBWuuKkTIpS1tzk8yJe3f7K1/sKcAO8POZGQI+hTeyCHFx6yoh
wOrkaSiU+DHsRvun19nfY8/LVlqZF69Twirkg8Fo4tUupzuTEZhqPajiaRZFgjuyFpTV1siHyUZ9
Juy+w9Rs10DF157OkGQOkk55t8i//5HBdGXf1AxgxFOatPn9HHYKvjwDyC881cK3v3+TkqwFXRzK
AVi987X6yG2aKLHF0xigBeWGmvbDAD3x08jjfi1juvZccHBQ4KV3wrdbnM2C1bPQ1ARns0QSqLYY
rbhqdw+uM1kp8q59NlJohOSIPhKCeP5YZtQTkoMsJeiUctt36lM8JMnBSnBA2SWh1q6ZLl8eA6IN
EYc1aeppS29fw0hIABs+Wkz39KsVJ+5XN3CbAAO7pOX0FzOaAwCe1iSoLsMOO5QjCAqfrjRwGPkq
/tgtk5rSqnQdvqDXRz9yS5i7Pm3ACmNx1+7LaXK+24qnxZssMefvjADGrzq21Lvb+2iRjhIF+BUg
YRia0agB3nX+K7rUsvppjnnhnTq+qLx5K6p+iXDs1fvaLWqfimY2trjShBvUS9dUmC++N1A2uuWy
GYen+cV4Y3agNrvpMB3NNi36R2RPzXYHxCypLHRc1TQk4vdW4K5crUuDPVnzMi1EIo5VAYh8IJ3/
ePltG1dmDWri6Ii4cm0/rxTxxTAqVIs2VV32RU/uE2Gi0tK7+6xJ87THIrDgSthKZmubKXCTX7g/
Fq3f98XgWT5gSGd4cDIrnT45QaybPm2M7uftr7VMXfndH3UL9FeQJYCXFo2lwSnRbu6r7jnG1nNb
TFOHl0HUFz6pkOFuigYzQ6dRgsfI05QvsSi8Q+LpZbsZcDFRN6pZRG9t0IYru+iDVnyWLLCJoVOA
V0BlQbK4z7fRbLVeUCh9/9zHU4eZZp6m0SZtFfsYlnHb7vBtqf9BXSxqJt8d8eJsS9tsyHFrN9lo
cVmOr8KCOLlRY91LjtqYKNpKxLzY6bIZCNEE7BPAcRiu5z8xLjqzUNtEPKvTWLqbyNBRoOys5Dlr
cHfeFsnQmHsv6Fw81t2gbg42Kl5rGJKLaGOT4+DriB4FQHqq3fMf4VrFgHpA3T7bGer5HbzGn1ZS
qc3O9XJ6lIXot7npzO+3t83lo9PPQp6T+ReogAuLhdbq6rpX7PYZJFS3H6ugv7enZLT9FmV9J9Y3
hZUlW2Uq3dfSdvqVmH5ldSYX8FlArpLcLFmVRWAPY6d63XPoqWjJtoPa7S3HGvQDnS41/AF9vH2h
XiuZWPXpKOWsELtd6XddBJoPQCeYVYkRcC5GY0VIb5wboH3WFTvYu0pEQq+50y+30YJNpSv1t9uv
/Mp60nIKPAAyPcDPFgeidui/0pRKjg0VduiPExC3jZeL8kXL0uK3jVaPONxe8jI4cEMzkOIMkkHy
lIv8Y3KTAon3Lj+GpLmuPxXBFCo+SaViILzWBXhc20ZUc+zKzFR32ajY3Z7Uty4LvwNo9dXS4Up+
MkRnxDidmlWkjiuBQv6E8zgB/4dUQuqqo/1ykZYVQ+Tp1RAf9WbKsuexmUIATXUXfBUoia2BtS93
HnpCvGUuFvYfXcDFadMQcByHqjx6Tj5h/6wMEf8y3oZa9aVq3W+oDhs+egz2w1TF6ppqwIcx/OJp
mfhQuXHsoJktZ4V1ktUJlNDoWGC8ehT9aBgbmOBF/DLaQQUccTSn7msExCLfOp1IyueoF2bqVwT3
b00tpgB9Ocv9SkCrw003B16Ibxnl2D5VMyqQZposwLpuyQSrHBO8bi2n0MeDK/SCKYCVk4XODPv9
Ri0M8zlnnz8he5m8Zh7Ucb+L4/wVzqjuHSpr6OqtM8bzuG0qtAV2QWGkWchovsHKEq4y8+wmUL4k
Rawnr1HotD8DTCnmN9tIwA6HocfOmRF9II5UQn9LFSf4isOVZzzY8zglOyd1gvQ3aJGmfBT0041/
8liFjeUZaW1srcgMgy1cor56yFozHRgIysIHCEJV7qFlW+MDCJ/afKzgG3wbjaaMN9bozM29gj2v
cd8nyVQf2UIgEcd+po83FF4K6EYJGwcKp1pGyv72ebuyuyhXkZZk1g3Y8yItVrGhjPIkPlptOzxM
dTG+6djqfQpoL3L6zKb6rYjKmlAX1eKMbZauNWgvfwE8FpAvlHD8AqBz5/ubpnbH6SaLQTy0+1wr
afQWRVm7rR0VbmeT4ocWK6r5bMZlsAcquwZ4ulyfUwzUAekBdpG3JFqntTOjSK4H9OoAIu6TwgNV
5qFklW50V0ieklfPtnlK3K566lBJSrceo06xcrMvW0rIuFBwEWP5HZIssBxtppY9zYWnx8c4n2fH
xyw0Vr+4tdF8Goa+cX1Nz7JP3MvOKceT9QHljPQE5zZ0P89c/vZ7mpRl8qYFzFm+WSkK549J2ijW
mqXE5Z3gUqxJ+WWyTuaCi3DUVIiloJhQHTXsjh4mPYFuGmVcTb4S9URqrq3i39t7dEnZk6+GSSST
AjrN0LqWa8YZZkGe1+fHvpm1YaeoQ/4Wu01e74pe0mrTyMLt2xdaEyf/zJFnZBs9V4anQUsqnCgV
IxTWt9u/6ePCPwuLMk3kHdANlrT5Za/HmnOUFYZMe6mLOvWeyyDq2peJIl7/FKpJM2z7BoiFn+am
F71O1mgpT44oJ3ye1KKPfL1OovQNFbxi2KhtjwmIXimt2PX1lIuvOFEM5aHNpsF7G8tuCncFiufP
NdpM42dkSLNxXwZGqK4kOR+iiouHopuPfBv3Gv8sL3yj6oTb5abxgmf5fK9O4fyv2xW58cXRg/Bg
tJWXvMdVxbn0oiH2HjxkAdJ7s+3ad8OuinQb4S74yTZT03yv06j65Ay0Kw64xHXKJy0XffaPZ8Xx
9Dlz6D5u6tzJ3tNAj/uVFs2SGS3hWPAiOFC0hriglyyFyB7yxMnS7qg2SM7B4DQKlFzVogg/90Pj
xH42K150l8XWgG962lV+CyjuyxyaobETTBb4X492W66UbBex5qM+p1vP+ABU9HIsG0dJ3+VZPx7z
rHC0OyTrwuc5roqHAK7DRuRp9g1Abwz71enHt3lw45XU5eL08gNYG0g0bdnLINMHSaEPjjcezQ6f
RB9bFPNXZtextRk0UARqGw0rj3zZImAYJptlAOVAT6DKcx7fjYghsIlL0VGFrf5THfqHaQ6TvTQJ
8RPKcs8fXYHemeYExUtDoftE62QNWHtZK8tfwdBftgqZGXnm+a8YR70yWoqSI5QoxG67qjLbrZKP
+oMCWSjc9Equjfdqj0Z0gRhU/miMbhLPfl9lxij1PWACjspsJE+W3fbmVhkaCNial9JCH6wG9pY1
aWsOrJeBj19NHxWCKhUzAXCRDGuwMACfTLRSmxLvzlTvf3J/ZPOu6PT5OWjnfx1+pACwWjs7pVFQ
40qG/FUpbOUvAbqcKPDACA+RdYNUQx71/AWasIW7UsgXWJrOPkrcXyaiFW8qrr7PIm1K72976az3
IfENAQVW5bKnM8eSYtW605FwXiOz38wvZeOaBzfWwy9RN1v+PHqcD6errdPt2H5R30pEveScggum
q/axo//oq9Cyr2lj9/Zxbvr2ax+IJkb0O9ScXcAo+cVo0v9ieJNfb696eTSptOjzMjpgdchd5y8Y
R83RKxvLAViZZb0PKk7se8eev2Vtkzx1Vfzf7fUuqhjaB2T0kkUnJfKX+NXG6etmUCLrOM9gNLJK
H9+6tu420ih+JQZchr3zpRaPNtuiVtwisY52nmF050Y1JiwqKI1tVEXDHmW++CC8LN2NxpgcIeiv
8TAvkyv8YGkT0rcHN0cCs2hZhAWS0gkDt+OIsqG4N7OybO7qoJ6F33lVfYfsMogYO3Gzf71OK7+1
MFOSQ9pW5nPP4OinMffJa4U/VLfBDDXe5yKa1oYnl9vOkLg6lMypf3GRkRvkj22n9Fo5koPqx1IZ
EDdXx26r2vXwhowImmK6MqeHgPlq8bdDBlylpPSdFHKiHbccodieMdYJCfoRF2J1E7hOuWki03kt
aLTe0WcI72/vuw/m9FmSgQwAKrFgvbBL5/9k8ZxeE49mCZnkOBFWtYMgqzD8QKS25pcqEJSHqFWR
eXZVe7zXugE4bBs2nsKFDC9j08OqVzZJbAX9Aetm7UgRNQ6fjLlTMJiaTPV3qcfudHDavL3rNHUK
wHEVlfArd3SKbBPoarItdCP1diB5BuvQtRqeWHosehiUsekKX8/ySRJLnDncNrpiiVers8wDPP8O
MShVGb7QD6zz76BK9a+mMSsEBskL8vu4HO6jtp+ChxoY2ClDb+U17pou+DRQJRd+jXk3ctL50Fq/
b7/Vy9OMFgBAKLqDzB2A1ZxvHqtpiq6oNefYMi6LtkFmBcouhwPO0LPrgjWu04eO8fIjMmqgC0IT
Wvoena8HWkcBxq9aR63DaXVjFCbJn2Ay4deqpR6cymnmgzbFXeZT/ffFzuiJ1vfA0pS7KHb09vtQ
ZGQgSTFDOpCj320HXEbzYw8DOWQ5hEZXr8lI226/qGu/nNxWgiawS+NeWbyprITEEw6iPQYh2Dun
yvRoq8+NeXRomFpvodkpG6DZiv5fJjqxE0yv3BetavPKt3PUsHcx2I9DXdIrAOjaFb3wVUAN3Q/F
K4pNo7t5+oU3Hs5r0+XLKCoZ1jguItyBDe9SET0UcWdXeG0cORJIgMVF5Ku5Yzw0RVH6tad423ys
vns9CvpcIX89aaUoZXM5YJ0h1l1EJ+yQ3FwMXXucuDhfNS+IvheAUxFXjs3DPHX117rp+zUSu9xG
i20GzggEAUhNcqDlVay0qTKj+lscmxEjjC0SbMHWKV3jrhybYDu6ddPeEx6zuyws8By7vVUub2Qq
CCYC3I30m93l4oVZWLFrpfUxg+R+p1bQrTaqG5C20oU85aEqftxe8MoNAPuVO8pCFxQg7GJrIq1U
2NmU9MeiAlG1HYNihMndZSFS/9GwifoypFLIxD+3l73ykml7SAohjh+Q3uTP+uPiaUU1z27UDUeX
Oik98QMw0nQc/Pi2Q9iUza+atov1lM9WXnxxgqldiV1X14dFo/OAzDeWWS6M1JwsrOiOLh4PAhwI
NsidMQGKnbw6SNlxNqxrZUIo41Aolro2+Ln22iVChS/MJJPb9/z5jQFPylQT/THB96QCHJjE7t50
++DVyJHdQ/tTofk9KvFKX+PK/pI5Jk0EghEkgsXnZs7l9eXk8dwzICl9iKEZRpie/NSDmGg6BN5a
inEl+MHmAVEgR6Zcw0tVk9wWRsXuHY6j68TjQz4a+X/E+NTYCscWzSM6/OKXkBPEg5Z6wb9D7fTK
tq7GPtjoSm+bj8agC+Wg5LWCe2loi5L2mGNnPpKnHXhR000QIu9je3d7j35kBeeRQPKQ6APRCKd+
XbbpBj3Ri2LK52OixcOrDgPR2JbofTHKN4Ly0xiK5CUK6U5vZtSdo51ik99u575v68cmiuKCWSgC
bX6BqwrINyxHK3/yGAlvUJsqvbsSFkHj050tjcdcK3RxKjtbDJsiHZ3/1LnV3mG9c/5i2tDewSgG
REKHOcTD+faDXm4KiCuodkjvRglZWtRZY+popeEoqBoYanJXcyn9E1J8PmXwQLecin4lHbucetLF
4vBJ6X7JOLUXw/NWwxLbU+v+qLmVSGe/y8eESbBdNb1vuF3W3RMGTYHnmDub36MuHh45S5G3s1C9
TbZ6buE6asWVpLJrXfyq2bP982/fiXR7Ih7S+5Nt0sUBVTKU9cfGnI+6F2mG32FUiieVFz/0lMd7
lJIx2ru94mVIYEWpr0ShC5Rj2Qirx9KbB2WYj61ZJ/5gpvpDOCpvgVsSoAq1U//NiUSH24tefnr6
JFJKhduVTvSS9ly4febWyHgfC72YtnkuTF+M8G3cVL0bRqd+u73cZcp4vtwi/OASg09fMKjHfkKP
HfZL+x2x5FOWTPrKBXOZuUiQKm0X6lqK+mVyKlxz1NK6VI9lNjV7px8CZ0/ryUp/No20VxF6MzLU
Mky0GotZuGITj2L0/pKxSZVDHwHpIylGgE3nssLu4sxzpiiwjo421bPPqF4HBhiquwYHtJVjdeVb
ykyc0A4yj5ArX/4fd6oZuVWRoyhxbPp0PoComFBitFL8cuvGvqfmybT97c95bUUuUAdcABuIIuB8
xSioTXyMR+2oVUr+OXFEdPBGc0w3YdaF23lo1rKVK/tHdqak/hkIIIAA5wvWYaM1oLX0Y97P47wz
M6t3X9TU9PDL0fXAXKlTZeA7vwBIAyX7TOqvAL5dvFEs13Svrz3tWMQEmExBeOWAm2GtrzTBL7MR
CSZkuEEiIiucBTpFicoZzJDQj0NbdButMZkDpdawz7Bu3lBVqfdoEiVb/E9pI//1J+SEUFBJGyL0
txefsA8NY6zozB5FWgm4tXFwbwQAT7C277YoDK2iRuWzLN8pvAj4riQxbNbFJ4wreou4COp4IOfm
ZoyS8VCgkvEpT8PokxYk3sbDRfgV7xH9CZl8bxPX3bRDlWvVPuFKwJXKOjRpwLZAP5Eh5I/zQpFd
5Qb2ckeu5PTLXGviV072f2cSdgc/1zJz3mqK7ior5/TaJqY5jf6ibLtdtBm7oZxiqfB2ZOhrHLzB
7WNfkRHINgJn5Rq7upYFYQKBZdq0y5qZ/pMpYE6qR6uo+u9VotRf8B0ED91rVrhygV1dS8IoqHWB
pi373QWyCZE+8lylkY2/+iDE0paatjd/FJ2LIfztjXvt60n5TizsVEltW+wjLTG9uaaRekSxxrtD
qR4ptyRv9l6jzt+Y9cNUrOf4n9uLXntEACLAgT628LJxVZRm13X1rB1jVNxfMYlQHzK9woyQuQsD
1P9hMTnEQFGAfulyf7aNW04Bc45jIeakfFTRgtwZroLSb6yk1srrvBLK6cwAj8PvB5jVReE5uN0w
iIRQbluJtxVoMakU2p7+vaoGZduhCP6XQlPybrTINwkBpB98wkXomaMsMgslNY6O4lZbaANGDp/Y
TbZSD8LXasPZs6W1Fdj6lU8IiozOFRckk4XlPGxy6m7oZpP4E5f6N67tVPtBL6W545Izzb9FT4Er
wuaPCRA4WZAO8sf8EWJcqgNvnmz6q3Gd3g95/7ts4Fu0KQ1y9qcw1hx+rpwKFpRS/BwJEtjFqXDc
vBxjelpH2yjV7t9easLd0YO0ugN7OqD7rWMfum1RmZ9XRDuvLU3u4eCxC76fN3v+rHFqJYhgJMZR
cZTyBfBWJg6OMWXuAcya+E6FNMB7zYb/Je+xka9BL5GmCQ33xUu2Q9HmETH8OCu22NaNk3U7LZ6D
pzl0q6PapUW90tC7toek4ZrUl5UiI4tHDbFXUo3G0I+0jZWXGAseZ1sVfSL2wp4zsfJir4zkbEce
SQnWAKixnIONWgmZC/7wy1xTDbqRl9lbJ2tpG+TK/ECCFu97TeT+0Gbtg2I4YfwclUr4QD9F+3w7
Jl1i5XCsIvGijpc0BLgI51/ZNdJQwFdOX+LQ5lsXfWuYfpyP8eeinsdHbpX2vkmmEpl7e4A3bo3I
1pVj/QvYJD1rbGCKDbT3NX32ywyKHjONDamfxJlbTpa0GiycY7X1SwAVRPhxUJJWgNX6BACIfrA+
KF8E0Co/nvBxX7n3PmLjeUrD5qOalYwfTt3S5QYQm4BvZbZs+vI3ms0A8CPL+oTyjHOINJF9zuu8
37V6bPp2F9YPg5X0K4Hm8vC5OtRyRk6S630hCUxrHGvh3B1fSGiSbjPGQOBG2iOvqEUknu/qMBOb
StXXbFsurw32I81Z0ExMuCAfnG+HHBnCPvHK4WUKjP737HrtPZSgRvkH9D5XsGWGTvjXNxUAU7pX
JOWYKlx0LM0pw7uojdxjFmqHqBa67jdtUkAoy9zP2VwFP25v+cvDLstIHMSQr+MO+Didf8TwaI6H
FrFlB4eBtvjd971Ff9QO3ge8vr/cXurydGH1C76H/ElatrKVz1+nmYVctrmonzG8mu87c8zvu6pw
xM4bsuDBTIPh2EeduotaYdSbCv3JfyyjjQqky7X4FBlT8W8stKJd2eEXdRCEC6CnBkNbIC7g1s5/
ll4HVQvipX7OOr36Dbl3hOrELKO4u/38F7tJejZRR6JvIpXtlxTj1otzUwu66RlShzsczDzixJgt
JbrVhPnvcLbt/f/fiosXHiR2a05IuT53EDWajeKa6V0Qts2nGDjMIY71w+31lptJekcwAQJfAKac
Xby4qyq7UeA0xdlTmZvinmvZeCqM4KhF4q+ZgR9LIQOMdAr/0MY8/2hplU15WGbZU+wEzLhMfIdB
+KXFCQwtVuJua//QUHSbNkJDSuX2Yy7DkVyb0Qn0dxrcQD2187W7xhr1oXPTp3FkJhWnlQ0LMHP9
0GbSjVaVa/zOUYT+dnvVxfaRXFPAjDJZliNeotH5quM8CbdR0vA0jY31hOpit7VrN9+YCdoxnLZp
jbgmL7s/Av//XRBMA5cIM3QgiucLOo3WqvqoBu8dthHZTzMv+xPouuCumirVe0rwjss+Yz1o2S9a
og/epprDNWmDxav++A1yjkB+KWVMLtrrDM/6YJ6VdxS1g2hb5Z5K6VMBSP810D4tgXjZVQBUKKzL
3e33vbz4/u/avGgOLGN1Zmbnz68x19Z7pO9Pydj3O7cLk02pBta+iALFu3Ms4fxXkS0+N2ZeH9S8
jZLdbNfKys+4+gb++BWLjd43zdD0DTaIk1E0w11qlCNo2tiY61c7jsffw2wmqHQktblmaCmfb/n9
mZxxtuS07oKFlQYZ5lrCUN4hmGEfXk6m8QrXOmHL4/u7EjoWKc7HywbGx/aGFwELS76GP+4hK7bU
qg6H6ARwuVY/q3quK/6o4Tm7JeUJH82mdcVvkuThkJd5sxa5rh0u1FsBBUrbCAL0+fLObJUk0lV4
CmocEb0yS45znlffhAcngLQut1eS7GuHCxoI1w7TSZOTfb6goUxeOBROiGnG4A7bmWnCDgRdYmxb
YigDYFNxxm2fuFOyaQsIXhva10q1knxf+8SYCzEklIgl7r7zXzFXZacVcxmeHHRP7wbDC7bG1Fjb
ygYkfvs4XV9KAqQo6qmj5N//+MCKlbL+bIUnbRzE11qXgjm6B9tIa3tnrVC8thiXLck8ZD46nIsI
bWjESLvFZRczz/GJzqaZ7su0KrF412JL/7ui+2Pv4t4OhJvkgXpp8RZJHoa5cavgPapqDViNMKJp
PyhNOO+g/g7O/vabvLZXQcVT4H8Q1pYaaXrTjmEhxZasCoXLwdHFVpSl+zJFQ+iHwbQm/XvtZcpq
SLp/IFy4ZBfSzQvTXi2Vd5PE0C89Bw29tA/zN8+M0jU3mSvnwqXE96S8AY+3nEyZNfKdCm6J70BV
og3POT9ogNvuu7m8a6bee8uN2NkbQhmE7xb4ja+cyysPS25KIJIFF/+1+JYlIzcQW014arUpuWu6
qX3sIrAf8J7IK25/yGXpKzcOi9F8Z54BbHBpN2XRBKKo7RRu2KLOn51QcX7RNc3jrev21S4bkjre
zEKlhdrNs1psKleC+nLAQP22asq/9qyTPwhUKmQ4OacDn3J+SINwzMY01dhapTYcYHLQtMoi5FrL
se0eNN7BGh7l2vfmW9NPhXDgXLzvTMRK3URWdjL1/r/QyeZsS1fXMzYNse/OmZX4GEAR2gWB4d7V
xtry1z63VN+TzTp6EB8lyx9RKdQzU0vjAF8mKzG+p+6AnHY0mz9yAv+v21/76lK0c1ECUKUMpvz7
H0vZTtg1hlcnpy6OlGCjIuWT+6i1DqU/qmm1UkdeuU+pMRh6a1zeDM4WF5qpj8nYQok4pXNn1J+L
0srUFzuxy+EfGseOt5m9vs/+DTStOdQWPZ/X2097JUi53ONcqLK3yyj8/GlLgNZBmLrJqQzNCRQG
Usf/Udyab47RWP0+s8doDVB99QVL5JwcvtA1X+SrCOHxgYWSnMzcnsaNPVpOSsbGuPAYJKP2/fYD
XltNduVs+soSAL9YLWjH2hjjSmAfNgYZs4AqnJ1jlrmZ/jMeBvPv7xjUf6jVVQBjUv7l/H2mXQZg
SXWSU2HiWeYPRMl82zbFfFc5RbQGa7n+cP9vNfl1/9irgQ5vWwvj5GS0yIC8TtVcB49AtK1fbhut
aS1cWwyUlvSdQ92B9OB8MQvAvdkrGAznpQjaz2OSJu5m7nCofdUhkFsrUffayZCwZajHxJwLEBqd
xUKZ6ik+6YrRZ75VUjjpOXApPzPo+h3CwfUKA8xq3/xCI3ho/4eTwSySLSNBf0jjnj9uCUygCEtH
nJqmdn40zuQctGQQu0JpjNcYNOzaNXP1/aJ2KYX9MA1Yqme0pt3FOiDt06DV6rz1BFoFvh5F/bDJ
1Gp15np1OYYJaJ6Av+cKPX++voz6tkSe+mRHBszaptZmsWlUJ9u07lCvmA/Jl7WoURh1yFYDjF66
WItEbwraJm/TJD153eBWj+oUz8bjAJVkJXu9Es48mGmMUqWy+AXSwXC8sK8rIzsF2Winey02rWT0
46Ge9lalzPND4aTmmsLK1UXRh0X9UUfUYZl4DUbkVL10o+zGIEcFbQQk5CvdODTbthCGvdfQyF3z
m7zy+bBzZaSKGhpTgGVhEqJnaOmVKk6KVUeo1Gh0XM2amjsoYwi5OVyf24H06lNyV31oLZF9LG6q
Sa/HcG4KcbKqafjm5ePdFOpGuSkrLWvpqQ/tWrEn757lpmE+RzeFLwoyaHE3aaDfkwlBnNOcFfln
cyba0lOe7W5jVUTZJ0b0wOhVtXOyv7+VERlGmBXNdq7G5RB5hgHnYq+QnuilZ9XeKhGucUSTGU/p
jJX8Jhp1I+78sAxUd1MrWe9+vf2yr31dABGyfPCkSr/8+x+BHe24HvkUOzvpmSh+ub2nPNm9YQcb
CPHj4e/XQoqIgkFmIEAyz9fyFNR746DGYDOsrE+xluf/UBoFgZ+o7Y/bS10LA1JCg9kg4xXSyfOl
FLMlFUH//pQHoTZus6l1wh0csjVzgWuvD0QZ0C2SY4OQc75OUdv6YLZOfgoj1/rJsNzFWbLLkQnJ
McS9/UxX15KwdHoi9P3MxT2B2JaNO7eXndzGSu9Q+ylesHd2HJ8dtsbmu7oW0RNQOBOei3o57JDe
g6aaniqBB9a9EENzaHNCxAHHq/zt9oNdO346eRq5sMc2XLZu0R6IvML6P5yd2W7cRhetn4gA5+G2
R0mUbMuOnU5uCP+Jw+I8j09/vtI5wFGziSbkIEiABPDuYu2q2sPaayFRmvSxjfaHau1cxlQ+JwMk
J7tuHH/VpjE+3je6ukJwMIA8iffh4breOcYf5qJLcfw6aczntE27fyer7qeD1QKAPtw3tnalURyG
GEvy+6CQfW0skygxTcXz4zRPnXOdG9m0i7QayIg66yEa4Dkz+qf7RtdWSJJOowzGWTmHcm3Ug3pZ
iUxkWF21LqLd6IGnLYzJ9cvQ2cJTrNqS8+OQWFATMBe2KP/ZejAH2cWzBvreNrNox8IakJXSDLHV
gVz7mm+sgywNaO3ycEemE7l2akPnSOU9O0F0lGZgj+v6qGW1cJ/IiT/Y+JOJOWPxoFX/n8mFt7gg
uks02fJL1sCG8hylRv83klV1tXcrtfs6VHSp7u/e6iIl7xSXMu2hJUIlrtq+GdK2uNgqulxMuo+f
AiXS4l2PqPvjpMX5t98wSKLEJSZJmsxF18uam7nUvKy4CEdk54Ht3Nl2pO67rG58nqd54zpbXeA7
ewuXGawwS80wLy5DxbPHCtlESo/mL2Lv/Geqle5GbVMesuUrT9meaiNQHCCVi7t6anCXsKmLi6Nm
dXao7VFnEK9wq43QcO0sECFI7nFoffj39bkrx87rQgo4iA531V+pZigPTZgVr+3kfQyw+eaVEu5L
AIHMDu/dtaW5lWM1eV9cEAaM9WMKMORnlYrNEHBtqyRfoaT2Q/Drpu0d5nEccX9cYqcOX7OiCr7F
c9M9MNb3Na9qYyMo2jK32KgB2DAY1bi41K5U4Ouz3NsVuaYU1P/1sDzYTvMbKSejV2AapPezd4vQ
hLjZmzvdzC81aal5cGLHONlBVlffrFpPtnjl1jyRmgQsbYzKSxGW630TiIoloRgKOOot50usdBEE
elVpbTxxK4ktoTnBpdQoZSRlYWYY+yRoJiu/dDDhB76rC7U7p6VdnUsyl+fWQsxiXweiUJk8Kre4
nNd28b31xZunOo0MV1xCo9lQX8MiCZtTlmmFt0ugR1APXokG0/0rbO27yg8q0a2yObi4wvLahvAo
1vLL2GXxcNYVbahOea9uQRXX7ZD5MSwIO+qyEVi1GQV9UoULZLRK+Y8XaUP5xaP880EqmLcDLplg
IECWRKxLddvYGadijjpOQhVlyllk9ZM5QuuU5s4nURRB/huPDs4vQ1nSIFqs145Zl3OgkAUWF3MM
+mqXDkFxmMJ0fqirtrP3wvK2sGWrPgragsEFQIq0664t5pWRlFWjFBdFGeont5ibfQ4w7L+ZtuCZ
09q8IhiWPo46L999Z1mLOq13lhdHvm7zwRjSpLzMTewelXGYHlKlyXZJk4vzjGDln14ZKIffMArm
VOLsqW0v7xlIfMpQpE1xgXMN3iOlDtxdOTARHRPKHFSu8W7vDubWk7TqsA7y4gisALWxFglumQwl
nfKQC8eld3JWusRxjxJkt/H0rX7Td3YWu+nNKhWJ2CZoGaojo7TRPwgIapLliqb8MYKq/CUJ2/b5
/kdde3BhJ+d9sgk/wQxe+1AEOxqQQZk/zJkynmO47dRTZYyl8Qw7qzVtXKur5gxoOWXlnpRlEbiQ
NTTdWHvJBc4VXfkfYlZd8qJ2Vmn3O9ktjv+6v7y1zYNBTKX/wggIuKzr5bXmyNsr2pwppZpCnaal
BIRV7dlbCrFrNzb9ATkCRtEVRsJrQ7ZWWQUS1unFSYrof22hh/NDwcxifiqZymIO0DK6h/trWzUp
Mz+KvXS9zcXaZn0y1MlrswvKXJn47FmA6f/rC61tnsIWPYl9CmtbvRFfLHFnb9cqKwSLwVTurY4o
PfTKUSNHQRJwDq2fzQxM+EQ0lWm/NLMv5kNmpql+7nroVT+nQ6o5sI/WrWHBuWcOots5BcNi57pq
RPQ8Eex9v/9V1jyMvBS0txQkpgh+vRFNa4ddBdnwxSzD+VvOEGW/m+J0egwzz/t239bakaUvBHaJ
XaBesvBmst82jwwlvXQMf9YHVYhy+Ka3ZhzsVCrxey+J/3bdObM37K55NeA3jhALvAVYwOHQEoVw
aPu6S70fTE23SrTX1LHeghmu+ZgMgaAulrOtyxJXPtatEpdTdmlg2goOehRM/yG0rEIjHOR/W402
ne9/0rWlSY4ZahoQMt0UvJ20AK48RTi1krXjq2jnOj3XhZsP+/uG1vxEHh7DlojcG8wIL5g1JzlZ
aZukhtj1Wh11D646dc2pEdPgbryYqx8SmkqOKigVQJvXbpmVPaLwNpC6vB3HcwQ1mO/OqLPtojZy
nH0sxjH4nU9pExbIIg3ylouTUCcAy1RdyS9ajATacS4CuiEmGPdf97/k6tIQ9ZIBHT65rK0lWQkX
cUvyayttRPunE+ivRpCxDnu9HYV9iAHwbWnoyQhjmZDKjylJ/eUYyuLoZYlRJBP0bZfRQUXEUuO8
2wX23Byc2Z0YB6b/9wzcLnjI4qT8Ql21/N/9Va+dfdIQirEkq2Sqiw1FXInbnY7BRUVNPtoFraqV
DPu2IaNTJXArtbEriDojx/5x3/Da5wbSzMJBAHPNLWKveEIuOib5v7iFoh4J1uHBtvvWsw80g5vv
DQi2eSNIWF0rAReSk5KKZxmzq2Vp9E6rZJc2d4b4lHiMxz4pStnVP5V4FlAs1i1CUzso7ZKtIHfd
NjeBxLJxIyy+c5WW1iDBp5fZoCIQWnHm+AiSSHSOm+Z/ja5ojF1vgKTb6IatXRA0Fej5M3l+O6Si
2lNjT0pDxT2G4hId8KQZfdfm4vvKoE4stkrUawAWEF0McQF84tguh7jKBnpnN4mpu9eD9sMaxaM5
6FTd1W4Mn4VTJ3/XcS+eYtWpf+hJHj7zMGXftG6yXu972O0n5/2kesZHp/PPA3N9V2nRWDgzoMGL
EjTVKTUUx3fbLBaMIcGnuSvBlDAi4I3Nl/t2bz0bu28k0jw3jEcsApoe9EXUO664GE5fnvXUDOIj
B9dq92nUzXKry2QjHl3BpUqbDM3QGJRDKot7RJ1HmK0gjiTTbhNn1ztz+qBTFB2+e4pR1ztaS7bz
NEZek56mIPmXNKHxwp0ej+XWmOLtlcZPIQFA25umwc0ApuMwXG91TnSJKzKbmUmZX+UQzdFTVoFV
PgajPbZnBcF6MgQlc/dWm5jO+f4WrDghPwKuBcZDKNneUrhTGsitjIa+ExPBQtpdtP/kRmftyqSx
j06EjAEim4DWcOLpEtkD/zENoTYnS2k2SYVuowHJ8ylpX+DJBDQsz+i7Dlupzy0EpqO4zKNrw4hh
llp2opYHreH9da8aknh7GvuUxZdnr5hUcEtaKC6VYK4XYuMkGk6pk9ZbuJoNQ8tno9Zr26riCkOG
Vz1EFCngbYbCotzYyLWzBGoH5jyJredCuf5ybq2qSeKO0aVJ4JTbUelS1bMJGdhwqmwm/WFFVKst
8VeZLF4/yngNQ6hM7DDUB5PntdGKVq2Sh3p0CSEgET7ou/F/npaGn8YiH9MzqAox7oxh7s/5VNnJ
xh6u+i4LISCQU5T2kvRWj6xOM6oKkce+K344hhiee9GG1mkMqQ/t0kbA0B0WsT0fY6q15k4b+8HO
GXVwtV95qbbV4b5X3T4hfA8iIkN2HvlbXrTv3Lc11TgIvDK+xIOV/0jVuabXgjTd0c44R/dtrTkW
pO+wplJk4kpbHBXRlFqjzXFyaZlBGl+gg9GhJq/r0dsq/qxbkuIYUqT0FmgZwTnZioZVhaY9HUqQ
s+1/CFGUW12Vtc9HrEz9DmgB/1zUJuJUbypHSQD36OkndRTFX0rf/jPNkxNuuM7akiRNMjEsB4FK
yPVGpQHMdxlyzxd+xpAeYYXt4DWnL9BsIM/W7nhYBRGB4cEBFrJ4bjIbHHwOB/wlEsKZvnrFkEY/
IbCK4h3ajGX0KXFFHzCEqFbduVfa8HM72MEWi8/aA//+VyweeNXokYLIqvjSto360LspjIQZgfOh
HWrzyUot3QdZ0fUbKdeaWXk5SIEjcIVLwEZME9fqShFfHDHkySEMQ/MRfh71D3BWiNLNHfwVz0zL
zls08muOBIU7mCNJ0HPTM4i6AbH4So8vEfh4HzAl8YvuIFQl+e3tLUj5qjXq6G8lCOC4i4jVExNz
8cMYXyAqS4/VNHrfvKicKOGN0bf7h37NnbjdwWxJfD79pWu/Lfq8Mq0yiRnUEjBJIkxQtjumTuN4
Hzahpe8bxwCEWyZJGu1C5l73qiZM9+v9X7G2YFhJZEJCSgJu//pX1FrXzT0TeBc3gHVpr46RVr4W
WTQ4O6Mv0L69b27taYMimt712+z68pXRmUlrh5QntKTQ86u31B9Dh+pCDEvjdzDd8Ya59dX9f3Py
7nh3iYeVOWlzlqFyaxtJfUS7zvFey3kGXkFyG229YmuH5K2kJFHjMua5Npc1ravXWhFebMR00udM
V4MGrkl0daJzHXvK305QDdZRKLVdnu5/2NWVUqIA0MH7cVM64xmcRsaigOtb9vAV0SWp4KKU6cHN
IZm8b2t1ExmDZuBQTifcFGanAextjS1RacMecTXLr8pO3QHTFwfhjM6HG9hy3EIFu80wMHQqixte
MaMJejklvMymmY8Hkdmhd1DmLty44Ne+IcE75XQKE7wniwveGVrw9koXX5q2ij7HdZ3JoouSZNW+
1fVO31jW2mek9AKyEAQugK3F0fOyPgu6inB9pP+EKNRsWj+VqTCOrjvEP+bR2Hw7Vhf4Bmh0eZKJ
zK/900gohtqARC55FvantBdeuVeSooWPFDagw30vWTVGY1l21Xgwl4NsyBaEBUyP4iJ0o86OEC0W
006H06SFKQ+2qvvWVj8mECqE4qSO0hKtaTfI19eRIy4DLYoXJBzKFw3E5gEUTmztIzUiVvy4RcqP
IJsk5z1Z7/XH1JjOmeKO/AYO4BySn/Y/qw6S17zqhqM29GLjc64t8J255ctU27bSFVBJXwpEsg75
PJLGwYlxJD+O/pupJvz6neXJWTgLiPZNg7IbGexHGIntg7/xX4BwL9ZkI7eXd/a0C0qr/42rmvYg
VWOCRSl+ef05KzuIKo3GwqW3c23al0o1/dEkbeCdifSNx/uLW0t2OAKWnMKHSWRZOdChohoGKhaX
VKvUo07N76EEZu/bQvWUnWs0BUTeqrebkQT6ed/02j5S/GSQmBl74taF2yCGl6qojSWXqTX+SpVR
jXco9ya+qY1oqIZq+ud9e2tvErVOPiw3DLXWhb0kyRorV0bGMxy7+kVptc0PWZHkx94ujAfCWe/B
C2p9Pt43u3b6KXnxl+T2vZmZhp2FyTanA0jZjfrjOFCI2tc2Q0x5XCrZxtlYNUaaIaWaGbpf8sW1
ThE1oSpSUGp9c2ECmhNiOX13rB2zG0+/sTKwqGQCgGaAEF87aqpGeRtbKRI5IaMSMK1mr66S0jBq
LPE7AcUb/g7IDOj+5YRjNobZ3MNYdhmVrpofHFSDftqlyL9AamTt2gnVhJ3eh/rWxPPCSSWUkRNI
VQ0fJdVZAp8SQlOvVAT1onZWfb1w/9TMRiBlMT8PWZlsRMILF/2/1hxeeEnQBkR68RAmsQIOxGqz
F1sdUJ0NIWTWdxP6O8Gx1MJ63zA69TRXttFt+M2tYWbd2EJKpTg+Q0XXW1mJII0Sc8xe4kBMT2Fc
fO/4zA0jL4H2ECUjQUCZjh9r/bJa6oR0tQFxgG2BjunaaMYEaWDlYf4Suu4E9C81vOaURubIrW4F
Btp/Q1NsvFVrCwUuBzMVbBsAcRcL7asw0GMc94W7VzsZaeM9qAaiWyHCa1+ayU73cM9vGV2cyreF
QhXDbDcpDsHbwmgo+okhnjJ/qSajOfbRrJnHMOzmlxj0x9ZUtclXe1e+oupKe8Mw6ehyUNA6WJzK
pooCoCWWdww18C2SNz1gODdTx638e3k0MOSBm6bQT2WIx3WxqsrQgrTPGu8oAghbgsk0v6JE3u+k
xNfn1m2LjXdx1R7RmuRxtsgSF/aGWNeUoXS8Y1yUzqnJ8cycvOwIiGfcM9C9YW65aW/Lk6++zPSp
EC28U+M+c4Wie8fULau/I6WtjmVrR2fKxlsz9ytbBlqNdaGFQtC2LKdqjcVwZG2ilpAV1qEI9Xaf
6+0HJ01wDBqlNBllURHc4bLDaVVDHBj56B1H5Mt3oVnYR1OgqKBreXayFci8CqbWz3Dw6Mf7D8Xt
+rAs3wmoI3h7l5ybaBVmemD33rGPDe9ka0OHgl+4NTW0ZWXh+HrogZnoWu/IPab59Nvsk7ARGri/
llsvlGuR/kfGB6RAus27RDoZNKPMjdo7QgQrpRYHk4oFw/2u1XbHqG283X17a6uSGCOqErKdtmSW
YcKtqk0E847N7MSnaCabpbinn+5bWVuVxPdatI/QHlhaUQO1rNssdI/17NoPCYN1YlfruUO/3ZiI
rMGifHRdCAABqQeLpkmtuyXqRHXmoBtbLTnNvVu8tPZUvTADHR/ur+vmEBMpoIUBGw1XFS6/2K0w
0ezWSJDCqma92qs2b+hY5/ER/M8WL82NHprU++K65TWDLwRitIX/KXapKI2OolATVvH3lC7p2fI6
Zd5nmu78bWZd+4X7PzoajSvEri2s4HNrN/avMGs6tIhgXjU3fHX52MlfxHQESC6+MZzui9WXc4ra
QDAkJ0802WNmNPnTSMx0oP0Bpbw9a08TFN8byfzaJ39vVLra+wMShUVdwg9zgsy2PrVaHRwCBXh/
H6PY/fHdpXJPRg2FiCQvvzZl1XxdRWDKFEUEBw2yp6hyt1NONTjOt9h/1hZm8eBJCRiam0uqyS5I
OsXoUpQ/mojxajIF16YS6Tb2CdB8tcWCeHMk2TyZlkmmevohS3r0HsWRqc3y5MRwcvRJhSiMSSE4
WGLYF05Z7HwQSqRJZwHUw8pgXeSJlRfRu30DkxD0ps4rMJmVDjvpMB7h1cgPVUhUdn/fFkmnNMUg
AYMthGASvLQ4Kbow9TD3+uBo5k7ofu+Znc0erEQU9aOZ0tbdpyiP6B1S6Ra6P301oER2/xes7CUJ
koSL4j80FheBtqq1RujEnXLUg8H6N6jtWDuMmVF+CayoKDYuoZWdpJDGMlXAqQDQFgm9Gs5MB7Uq
kURSjABc8gjFndaR6Pe4GwYPrrJ6LjcgjrffmINBHkgAA9CYobPr7czTBI4gV/b7h8zZ69ncHspB
704zozFf8Nnu0Ia1gEqkDDeWu7QsiVLeTonsGjJRv4jT2sBGKAqci5+h7TCfpajE35FnNJ+Y2WK6
DtXLxtvbelb7cSLgTPzYzsr2txyPpq3H5CJYiOt117ETOgFCob6auW69R4Ky+gdRE+PY01bduF/l
n/U+1H6zBQgYjXaaF8iOXtuCcK2hqCB6P2x6XRzrHuoQmISn6jE1Ir09eFUSx19dOxwe2zgPnWdC
Bi8831/w8pLnR4BmArPGBUiquoxTDaGkSeLFg8+UQ/EQeHr46sWT+zUuG+8VYEh7sjLd+3rf6NKl
scTUO/mbdC45NXO98pZfMzslUCJRgdf8xaw2xZyTx6hTe1RibW5/5lwj4mPldipi11blr3p3RbmJ
MHSImgd/qOM5+aHNTmodBsCO1p+mzWzvnrR6+OP+Spc3hbQJhATeAtklJlG9tqkqhdXrTTr5udLM
7hGuob4/II2WaDs3aoYt/YSVDwt0hWjvTWeMbP/aXF9S08wHb/KRYLPPvdWG3xOTd7ufdFHuuymO
tkKkW/8BAk0rARZBm2hseRkrmupVrohmX5u5KXaW1oLWqppWe1RDVbEfep6DTy3UABs9hiXQQe4m
ARloS5IecFLLXj+SCbUVRNPgt6GmfHfroOt2URY52qGe8y+6WzmMlwEM/BI0gR2falNo3wMFBpdH
gIPtliDl7a1F5MbNocGsThl0OULg9WZb5L0Y/Sruwr8YDg6fkkL91Q2F8o1D5XyG9Dj+ynO1VWG6
vURkyCg7jvC4SIWY6x2f4y5rKqUa/GDMx5MeGeEhBMf8A8SY9pwLEb8O9LZfzGBuPiuaDb/XfQdf
XTjwWqjuuMrglri2H/SAhi2HbaCu1X+DYt6rYc7t4bKA38Ke9yKM0h+VUaW/wBIWP+4bX3E+2nS0
DIjQwbkv6a4EbJldMLL4VMzKEf2Z5KX2Rp2Z76lvD4PVNugAqvVGar9qlSROkvVIxPvijRjhKILu
wRl8UYjoOJnO5DvoERx0NSlrit5tfubO3JIAW6L0pMND1y2prU35RN0UoDVVWC1CisASoOyf5Agc
KKqogKpTeF+yYIyOfTGGJyuxPisy8tNQojv/xgcHO8CTRR5LYnS927TCuDWhvvcVEfQ/PRiuhFAF
lXdafF8DEVVfW0V4p/tGZeh4/U6ycEDVMg+RwjsLo1CwtLPWuiMPfm2fFYg4yh3kmMG/982sbSth
JW1YaAj4vIttZS5d8k6nkHI3Y83t5UwQwqmKWu5HPXLCvdEk2ucJheFyIw5YeSNkOdGV9xmEwcsj
bE7pGCRRhhc7ZXkKsjb4MlT1H3mT5Rueu3ZYsWPDpUO5FlTh9faRIqqd3vSjXyKg8kdTTdN3vUjc
ByVM9eHkOFP3OdRrj9yLkeGNC3tllbz1jKzBS8dVudzFYEbikprt5Oswsu84QIOv93FRPxmzpm2p
i6/cilRnuRCYbKBm5SyeekOk7hxGzeRrda+Tg5TGQZit/kiKDaQoyv7VVdf4zx7jP0wjLv/5sCO9
FcHhFYeGDgbS669sk8TPvebMvtkHU3AipmSebBeVVRDux6nzxHPeR516cAC2bvGJrOwwzLoAYehU
SXWsRWTVGTHDiMnIc4xIjbJDSU7Mz+Y8RaCXXWoLdYzstNoqSKvFUZ9vzZu+iSYtzirXIoOYZNWI
nC4/fGcmwZDWCrvsuT2Wcs9SDqHBpPBLrkdzvh+UKS3EvgIomO8hOAvVx3zW4vJAAcLWoZ2NRXU0
Jfn832qeRpWfRGlx6PTBUfuNp2vlXoGMGJgCyt0ANpcRxCy5DyNDH321HqaLawbm3lGr+IP9bXlv
049lbsjg3BEHLtyht9LW0kQ2+ZQWYueozWp2NA1m/JnVyOL8PFqdupG9rbg/AyFSPJ5mHom59JJ3
kS4Uw2Uc69Pse5SF0GWs+/7THDvqpxxa689tq4X5DsxUUz0matr+jGoVGZH7h2DluNOxhDgEUAYV
iGUfwWTmXmmtWOUn9EwTqUkX/RGgCVjB3Nen6QerRvIbc3MS94LBQixv8UTEjACC9s1UP7WL6aU0
OlSjJ0lM+ZiHWbYFvlp5KcjXJEvJm7WlchiaDFEaQKzmu0Y4nGPXHL9GcAr/UI1OfRjdsd91XjJt
ZC9rewoxICE2qEFas4srjRdzLLRMqH6MZMa+qT3zqSknsdNKPTsCfYMwEODxq+JG5efAqMKNR3ht
zVDsSOmrt+L1wrwYHAGQV9N8ipDOP1k3O890hsRTWmpasSfCFsXBnqTUxn0/kn/u8kIh1ODwUIy4
LfS6ii7CpO413y6NIYjgcZjT7lPNSw0bQOAqrbnXSycK/rtvdu0ehdOK14OLgZdycWhHQ80jXeFg
CiUxDnDQGN/cSa33msIsF/Ti8bEe6S4a6ZhujNysxXm03ji0NBgp2C+7uJZKtyMemtnvKV9F+04e
nYa6QK05f6Re0sW7uGc0/K8WjiXxTO8cQGPCfDtsg4H2Yf0xeYZpBNLyQaIKBqJF9cnMTQ5QX86+
yGvkNBNEyBg8ErtJLYfDNNTtblD7+gw/pffYxdCiBIWp7hpDbOF21hI+YHmS5lDWowGwXV9qUO+H
sWvxS3Klr35OnV3+HJNR2TdNGD1E02gcHMUuQJ10NVX0OZqKJ6+ljKINISfyvnusnAZQeyTagAog
XFxiTgUvYOwOOnsEM9iDRWXuyG0zDwcYIMtPeqIyI5/noto4hCteCQSFW+4Nw3cL0RZ2kdNdn/zJ
UxqVkeJi6vcJlZ3wWNhubsHp3aBn6AZjeYhNjarhxrpXbnVqkPR4aEZD8rPM9g2Fyl0HJaIvJtU8
lcFc7WqX+VE3c7SPx6pSuIR2N/Ro6EEuTqBZjHVP6483DG1ff2piBs84keVu4MJ70RuUTHfNFCcZ
BA+GUZ3vb/DqKQRTwDEkiKOttXhClbwwG0XV2GGtj/a9OVmfNC1Jip2LsvzTqBTVgUGE8rOVmaTY
I7X1nVUVTIbd/x1rH1wKq5LvgekCYXXt9KlaVJrVSKc3NUT28ik6hOWko08fKRtLXgmHKOVQTJE0
4ERF+rUpAyGajqko1SfZ0l8rO22OeqRpr/cXtPKMXVlZ3CdhVQPLaLHS2qn2ZzumwSV3dPek1S7c
jFrnfnPyIH0EY1UfDDQ5/rxvfnlwmQLGRfkD30icuKivF0kkGFmjO09+Ugfei+uk1SWpxvhPdcqi
mJdE9/IdrMrmRnyyXDX6Vuj90BkhrUD8Ytn8yej51Drsmz4wyhlcOkgdb2dE1XROsrbsDpMdlRRa
y+pb1bp9fUgTql8bwzFLV5K/QYafDFyQTd/cWZ42NN6UaI4/uXHPmAM9U/Og1TEojzRpnA9Crog9
6Wa6kAaBGqCSv8w1Uw/CaGb4HD8k4v+eZXG1z5og8+3ZG14nhF0ZpHO3yN6X0cKbUaq8fGu22V7e
y6HbxaWZ566fgD/ae6U7ge5qW+dbYSb1J3g5neb4UYdi9BnWXxDVbC/B/rVDVWXD1onS9aeAkWu1
a7tXMaq1b3VKEx1qpSm+weafzxsvwa0fY/ZtWJOSG+KgC7NJZxWWmQrXD2PdetSMDlVtYlDvtROd
fsjyydlPgTNuXUfLO4LvK8FWsi0s1QmWIJrCSG244z18qLQ7SGcc4XmHzDbRyrn/WVecFUO0B4DG
oxKwzGPNugvaELpvP3MowECe3p2qwNIfM8aON66EVVOAI7gUEOu4IX1qisqMvCF2fWvuxEtTWzrz
aVW5H/Sw2HCWNVO8ZyTGdA9dxiyvnaVhyMth7tHzy86qXjQ1HU7AoKw/h97ZUnhbOQmsRfZ/JT6C
Bs+1KZJCD6r7zPM7Jew/17PD8YOE2x+CUHxpytF7vL9ha54BBwjIcarLEgVybW/UCjjenFrz4yhp
Af7PyT+BLvqND7jm9sAoafpSgJJ42GsrzO0AMyGq812nQFF8ypoGpInTWo8lw7zB2bCC/NwbkbsF
z5A78z4NkY4vqfgk3uStTHdt2Aka0KFdYvil3mrzDv3E6clE6uyhsRQt2ANA1M+ZrU7PHUrdyj6w
sk0M6zL4e/sJyBYxNwaTzw3kpcjxHS+0dX/oKpNJMdMpDnVapKc6G3tYn+y0JEqIo3Q36yn9pfv7
u/blHUl9SIEUEPRyOHjgOqhMMzR8RzTIBI5l/dDnHJBIEfW3KVLcXYMQ8Ebyt+ZU8maVi2Yaf3le
wN4olLOE5hvQxh8i2nb/i9qi+uv+0m5iPb4skl+Uli2JmiXou95cNS9cAWxe9/Pci59ymjRHu20Q
VFNa/UiP3QHappSfqhAR9rSd5uLQRN4WkfLKB0YM0eQT42OwQ8m7413NRregLZszT/NHy+zN8Ih8
dmPuITDJtH02GmPSHnv6V6G+Z+KNM7K//xFWvAuFcOrCNL8t+2bkKjL6rrcb1fS7IQxfoszV/giL
1jkJ6Kra/TSP2S/DyZWD63ZbVemVq4qagizucyvKjbheOe9J0UxJZfpRxMDAA3R1nbVvmLG5GM1o
leJYtYOqhxtXycpdDB0Mew42BrPuAv0ThJWnDvAU+SM0XcfAmpuvzDm4DEIb9sP9b7tyeZDHkMvI
wU9ZfL9eIHQKYTmUpe4rRpwXp7bWB/vQ12FpWgBsoafcCxIK6/NgKnn0rUII+jEfSq/8+GmCP4TN
5VOz0cvvjJBETXTk6Ugje6m3ayMzPbpOac4brrSynxBmsJOonkI0vzxO7jTobmNGht9GXvhfQUGq
3s1W1RzDxh12nei3BopXjo4E91PypB3HAhYONLvwIxV6bvj9oM4/0yGhDdjMr1FfumfQxcPzHHvZ
RjlubZGcF5VnXBpe4p1Mve8QBRaGnzboabtDb4I3AhOrWZ15JDHeAoGv2qPBiweRgFP/uPYhWNWI
XnuoUqPYjA5OYI4MY9X5HiLO9EwA0z3e99mV+4DiBuPCmKOS7Mnf8+46SngJ4m4ubT8Neh1aG2rG
3viXEJPbHRGd1sbwIWg8mr2QzwtlPA0wZ26BPFcuZqr+4Ks8pmolkZnc+Hc/AjKSohRtavtuZbpl
udcyTZTfh6xzCDHqqFKfrTjue/3YenEe/wFwBCa/faMXU7dLgzHZCn9vPwppExJgJDdUfm/oLUcP
lY2pqGw/p8KeHsOi6Z6S2Or3oWEmrwksTK9uk3g/XCP/jecf28C7aShREQEwf/0txm5mRAjn8od0
7sc9bwmsj2FXJM5eUYuyfx7cNur3lN+0cNeAdf913yFu70ucHTIcXib63rB4Xduf9bbQIiUwfaTN
C3M359lw7rPZjneVaqQbV9XtjSmNSa5JgLDgKeSPeb/xsc5LaOaW7+TRdHRjkZ+SSjgPxtB8IwAJ
fnioK33ODZGf566P840bbNU835hypylLUItvHXVRaSGuZPrYm55BpNFJy6zg6yA0uB6moPwkOuCw
h8FJy3FnNmTAG+HW6teGpFh+BW7qZW/KgznMcWaH59jKsj8mNf3a6EPxGI3j1kFfs8RwKZEP0BWi
98VBr+cirmzhmr5SiQeUHIJ/wshUT2Y/ig9W9MCHSMQEBJSIj7CziyuM57bK4ROygKp4TfkF1iWY
tE6gBrLxSyY6tBoPyBN7F/CcaujPcPD++LgLS40eHj8kGW+kwSIjiVOrsi0/mQfDr9Nm/KqKqtuJ
Cl2n+6ZuI1fZ8APRTc9Eys7J///OgZMpMbqi9yxfCeFA2zPnDXQ7tI38z/t2bp8FiC+p6FAX51W/
edNnhCpKs6wcn3xZnDR3fIWTuRe7JFCNXRHMW4WsNW+hdgbpANcfFZ7FwQxL3sKqw15g9tO4axqD
bKgd8vzB7vNyw2HkMbtOulgcQ8GyCMAjtOycKlXpVKQ5jl+4qf2DYfWh9j1UVbJ/J3c065/6AG/5
rg7awtx4/dY+KxcMBIyykU6p/3r73LYbLDUJbL9WaZnvXEtx92VhWXslS+NkpxXJ/z6+j4RK3K+0
Sjkj8uV55y+1UeluEbq2D1FR2T64qZHWO7NNw899nXnDkXGprVrZ2tcFWIP7EHYDZ1psZV/1rtFP
ik3EX1Zfqj7vH4RT2Z+tsksf5ihUm33qRvlWXXDtDeU+Ix42iCpuBGO4NxOoEPEgpzbLfQsqkoS1
TtLnOCrjg2a103Qc4KL5NnbqB4UfeLapiICNRLWD0I3H9Por6wUKXZGIXD8PlG4v5lQ5RpmITkOl
op+HNuGGG62cFsYnXFgJJCvuTeDf6WrRaCr2KOpajwD03GdYmbK/B8PVNqq7Kx6L90iGQPllb6q7
zkgSa1YTlTm7NI5o1EGLGDASMqdaz3SRszVYtGqPyiPhGVxj/4ew71iSW9e2/CJG0JspTZryqpJK
JU0YJQeCJAhDAATw9b2yZ+++jr4TxYmQjirFJLDNcoCk/uejnO06ltWIBeSmrYQuOWqeQsnErxD7
/Ykt9r/Rwv9fjxK7ZDiTZVDkQOr2P38erSxiuSNfgmC5bf3uNKrxDOKny3z03+j9/wtqRHt3szu8
9faQ08Hz+n/+sHljYl8b0tzDxLw4aUajr6yeEb66SX+aC6W6PMoW3LKVt30C30/SVmORfMdSNvsv
tKn/fVzwUW6I382ZCfDLf1wMJUWPDRykQbmCvS3ER9P3zReJHQLV67VMfPae55LwEzwTts///6X0
nz7HtzYXoi6w8BEQAY5p9h9VLFU1SRE729yvIY0hsd22vT2qZv/cY2rX1uXMXvOGmSEaeWTagldI
Eiwana+9z239fUPWz3MV1f/tHOOa+o/bCw5raIYxmtzOFjCr/5yHiBRi4SqCJ2WSgiDEi2XJOqzH
tO6mhbCsLdkYr731vvqiCgz6rVbeAT00iMWDq9Shtr6IGvMNwcJFNpgJPICuyQzmqmzlherLBDZQ
I/w8iiHAmirrnMsRyAs7KtdDd+LD+w3nuSRijaLuKMY58x1cSVOnu3luYFzTsTxdE9M5mEgR0x6B
JXPo7G7p+DSHeFu+A+1S9pPEqaSnrUSPcIF+ZZ72VsxlMb5HJlU6bUeWVQ72MGvkCVJ4aqWOv5bf
HvKl9PaISviusuP4mueK0EeH9GdzmhD/HP/AaoH7Z0H5Rq+ZyKPmozimqr6MsQeI2O4oAYltG2nH
/cyhDUT4VBpIw+6EWi1MqmdSkmsZixz5MbYek5eilmC8LsJY0U2UuDK0BXRZAo6BMZ5QWJbw19DY
r6ZN8jCLq1cptFuNrxU97+SQ7MHXwubPE4Gh/z0ylXN6TvN9rWETncJ9q4XUmV2kaOL1ukFx6r6B
muFYtyWrGoe08WUOMz/llwutseodMgRg+BZuD0VxitQ+1gOiFRLWAf4hEgktJN2/HCZJwx8YCKXZ
Y3QUiG+GDHhFulZTeKaeIgdpXWtr4JEvpiyn8KeI1EJPNSJLpkdtkJtwcksU6y8V2dZwXkr4M/eQ
8t/UVAmDiOAe7DZL3BX019B0al1d/YFERu7+AtZ2CRzXS0yGd2sJB+DfCEjYuOgPfXhaDAf01nnH
JcJh9zbJglzXtp42MrG2ymRm0s4BY7s5JHNotr6lBrZ2SGgeI80fm9WLsUdumKa6XTNOohlORXC2
egjlBngt4k4flxSiIfyxsFIuaAdEqJzo4xh0pR5pBAkaAk1Ln61JT+WWhIsDnoUIZgU+aPREshvg
3jUa6vapQ7NA5XcoySS7S2CyE52wLjdyHZo1svm58nMK036RwcYZPtx5U+ujTbw8pgMa4QBmXc8U
Dilrt30U5d3WVBATB4Ak/AoD/L15SQTN5rJLDAJ0n+xIyP6HjGGhHbw95j0ZppKZfe8QjQ3ST97I
coHb8hjhYmqOA4+4Ay4xwXA54RPwut4UIdmGYg4uDFsERmrrTNRUnxHciG78xIQ/Kutn3o7Jopv2
Jjdi78seOTNoIeB702DOxYKbKbG8YydTR7BPH7U4BQlwL+2ydCrTpwoQZ+hHu+fpgylKWVx9XWGU
6lcOAsk59SOTP0cGkOBuY2Ud3o7VSjd1kd9N0s5HWMgfQZUBrSdORtqgn51lHOIujeJyP0N+v4H1
FFUc6TUhhHjEXVUbIi5zLCtzhTRsXh9dvKf+ZS/8vh9gu5KxuXeKFKFlfK7yPwtPER3exvNh55Zm
TXSjo9oqHv+MOYv8Zya4UO9w/nTiTsHWcHkllMDPBVIcAq8tbJ1y7N1h/9XKJuTNy6hiE99NUFSG
+zkq9zS9TtxXo2h3DvCgT4mGw8aJFSX4EjAvZuXPKZMR+U2NVQUYQoAuhyk1szkvQsTylBqbkjt8
uUr8FrCaUI/I2o183Jb5EuMswANpOn4Zsi3hBGlYPa9tYgprL+SAIQXKTK2T39jvx4S0MHuM/Ws0
KvyhrKbjclGph7/dgm0deRa7NPYpmWRkr7HYmXvHC1KVXXY4abpS5bs42zJx8jKlNp4uXotkvZs3
5ewvz6tqDvdKE0BPpV2T+ao1P5Bj66mwuKREBEAoJYomnxYEhv0613IzJ6fj0X1uAgWlq0FGgrdq
yeubBWZG1M2o+hD1vr+Hhuew+R1lDuVGTKY8/glZqCjutsl7r0+rg9nUBzygYP9w1CgKyQllh5lz
I8pG7Ajbgh5ymCC40FUnwjzzbh6PQ1xQA6X8CmMMvn+AKRd7PpQGrsY/ncfrg2Lh9q3CkAP+knhO
EWfvr0sNCtpTVU7YbUJ+Dwtx4L5uazpYiZb8ymJDoyt+dlW+hcMf9NtEcKqvMSZUdxFRSkExLwru
abvmDX2wuhw1JtO9Xj+LMiqPewMc5GaYqxdfvAMBWNYPv4qjTJEmizNzYQWoChxFc9mT8yILb47W
Y6ddng0oP/oVO+ac9+jYOXaTShSiFC1oaphWGgmi4IvHXnsbtrkG8aBlBeM1ckc5RViSQBf9KGfk
gg+LraNMt2AsE9ozSK6jbovqcjetdmhDWwNjEX6ZvFEoFhL03Q7fbQoLDkbz8kKQJBLaWxJKc99s
MZ+GBa5j04+i5I2/y0qn8mNwGauOOxDf6+aH2W1EX4ltUgPz092o7KJUNTat2zUURe0qS5HKPsY5
RXQ7ciK+mRiM4QcT8jE627BROg1gDNNKwCeypOFz2Q+x/tuVjPEJOTbdzQtiYWR45/OUL3MnMDGH
zucMyW+dyzW+U2SYNe456CbzJ+SQAF36lUXByrxDnXTj2wjbghNiUKQGvWx303mDLjF9ItRP/B7Y
GQSuPTQfI3x6ktsTWcGg/INbaXOD5mzt4WsAUaZPA3yjtxBW+TLLCF+VP5Bc2IFeExdtJJri3zot
9K1SarKo3IhDujPG7ujPiDP3i/Pjb0l3oPARUvPk4KcqEh2yiIsfxVzX9EmIrV7O616r7Wy2BQ14
DA8M6Jzh4XOCsBOxfkaMKfahCGBt8FlNsj0daiwq/DTQnc+e72PSCqvtH1obeDvXNaE/VTaSd5X5
GLRGUtnkRJlZ37KMjMWzW8MxDyCBGLjqLDrmzRlil3w5GV9J8+AWpsgliQyYm5KijN6xdTveXJaN
7kXKOmp+jNuS0Baa4fI1xwI5eo3gJXn8lgzhGAlPbNah7RtffCjwdbrMFsl9HDPzZ4EAbunWXORv
u+bZCwKQQ942W9rIe3gILr2/CYGuMY/hzCEqp+eeJbpEJwxnTLR2CIh0nSc+4WfctqS4iHR3OUJh
s/1NAAWgKAp4TH8Vz6XqqgTusn1djob0PBfT22jxQnZJFbE3yqX4s9S1Hs9pY7j/GViVrX98gMtn
56ulxNs8iSR2Pew/kdgzHUAuf6LBNM2XaJH8eNcpHObA3CWOXQJsc2CVyaKZPaBPEthk7wuaGYVi
LtGvj7L6gvJG47sD4GTeN7XPTQs73zo+UbyugbUZmat/I7hbGM4ajIdnAu6KOMsZ3XJ3eD4u4ATY
3LykChDig0nEcXzkEWCrVnBzbAPiJ0hzWThAAzRRgZDzbEqSFb1kaYnXp8hcNeh8qhCc5RHQ0yS4
Bh+sNTE9JzmJSor2ril5a2wRv67L6v7O8cZsX+CTfF2yqNEDSlietmVtrX8Oo08aTFE52gSkrgff
0D7A3EB0xSrl0i/ewt8e8DKb+lkmyJ2OalKJC4e+vPmB8smKYUaVis4A01wY2xDHKuoPDkEYsOqa
beclq/fxaVJLRr4vlaq24RDxnp3nI49556eiUCe41tDjcffKAFES284/sTUx6xBVC0ocyXCd/ZBz
4On1xgGkECkcrrmQ7Mj49yy35RnpzQrUH5Z5w1q2uGUamqOkxwsmi+roM73UM6iaMgnXVEA4imkR
lsnLeB/zeiY41tlc3eEGAdW1LVStym5epDkRUPltXx4NE3iiqQb2nTo29sjTOaoOUrtJngOEWrrN
a7Kw71zFmT2xOBOhr4wzvl9qPiLtBrEz8dUhOa4c0lXBv3MWC+SI2VIQ/zUcqoqRardy320cTuAx
jhBaLHLBXOWd/hqwRQWRAgzt5gC1d080M200l2Sl98XoqkS+RDZDqT06pCUmKRbzJfCI1dbxXaXX
JO9HKffaYSSeSIUGFrLzBxlsAj8uXEVw/8ud+Ev1kkkIBlPvH0sGO/onzM5b/mvCN8p6A69/vG82
0ZjhSI4ftTcbaKaJM+WbH8E+7WdjMAQ52G991CDJ4+ypKPvweUbdNZHjCrAmnY7smhCj1Z1IEUff
TbVftpbGe/MGx8PiG2K//c8CvWzcOmlhKrkZL2poUxK/DjjFmeqW0pP6E5lx8dxFBpgLFKlrgJe4
WLJrFtb8C8O8hUXJnjTy6rcIEWEy2bKyhXGIr3uh+K5b6iLYjY5141gfOe/qjgtun82SgCaUTA7M
hnUeU32/8NzjPoBErJ2xn5x7n2Rqavkt2Pfi6EKybuIi/8DGo6EnTmuddYSJTXYS1jpimIMAhyur
pypHaO0ybe1Ws9Ijzo+hzAUGney+b3HZ5qmu/zV2Jz+2CXbibZVP5b9YNeRXGarAumOGFVXWKJHg
t0b/WEQ3ZkK8FrZCz9HM0SCanKxtKkjxcQAQ/jc5y2w3IaXDd2Vj2c8FKe5TJyiugR6kcY7pR8zb
eA1zbJD9ysEgTrOVFmB8YqPS65yi20c2fJ60GbwWfhUuOmS7AGR2rYTDxddSYThpaerKeXDLWkVg
yFXr0h1Qj0Jze5hF9FGk9wh3aWW+bAdTTTdii/EQWZjftZaZZB9k7gmc0dFkRm22+5vRd+5H0/FU
MdqyYLakoxhOpu7gqqla+CtOz5uLvWpLGBGGs8UM8lwu041yPhbOniCuR2w1+gL9gLQrqG9dbsIH
hMCY+45RBmwHpIPBNYFNyFeTzpx3R5UvvzGecaiEI+XVxd3O3oNFwkbSJZJSxKHZBkrixu/JS52F
BfYIcWNfojxfTE+9R8D6BrrUwwE3mkfIJlYMq7ggYVpIdvEv3ecyHkbEQwlYK0X8rBnu6B5sqXnv
Knj/o1g6uKu2K8FY3EauAXIamg2eqnup0n8RRcxyl+ywUenwlq2qs/B4fc3xyZIBXC8yDTr2LvQT
9bDUW7C0qNqFGvZVbKk72toJVIdpR0Pfk5Imv1kWO9sbniRzP2PxiM9C5hKlGUSqF5M5pGVtZTR9
8lRvC2S9Sxy1GGjBdi/MevToKDU5BQwnj6BaYQsKe9sCA52D4mGAeVVp4dK6QDJSV7r8fnAM2bom
jmDuLfU7cPKtaLMiZClu55A5eOXF4FceM6iBo9thVdbsGl/wvNdocOowYSZIstmMeMa3Di5FgsDU
c13+qaKbRJWlnnbpUkkkdHicmzh5X6a9vk22xS9B5+SnW+qjb5SHrU48bvOTsVi24DYZ66+SeEVP
KitRcCcwfmQrwbvBDoSH7ANmpckKKUUhMJZjd3DBMdsyXJQyYe1+7C5r50zmVb+lwRP83QcbYM4k
oPLP4FTXgrg0HX0SCF/xdFAm2t0lyQgdHMuh6d18iR60QuLEjVBfHu0oFwsdKkmsbCsxpwQGgpyx
Ptnq+Kmku45RnGOYQ4Iy3aQdKefmT55xCi0bLr4Pmk4FbcuxgudipSz/gv5Hw646Q7pn60tkErcp
uoHjC8iLIwgCHh9L4uTKLtPZChdR7SM0PULIo6vo6vLncgSjF08kSU9Q92PDlbC4GPuCbvQXOoYU
yhtpoj8H35dicKsq3zYUZdZxMwnM13E9/YtnzfWA9ZP/yVJueM8MprZWT1CmdQHZJ/sbiMuEPU+V
dvsTjzN5V9mSvtFZ1ablUzI/GhTp7RRq0HzvVi3xITdTJRzoghnFQDY2Imbz0HM3O7EWaO4zII85
+vjLgmVi1cFwHTo8CMLLscW7FXjHsJCYTqCzrfyUY+/kT9gfYmjhCF5tkeMZUNe5Hacuh1207kgB
De+A5kLN9yv2zHSIgag0X2MbRuw1y2PFoAgbZn9EtB4k/C4x8wvNliE18fylpFEeX1OcmKODMHYz
v9coBjOaryo3D4nEiv86GmgQLiMNCAlt0AuIHpG36k1kYcbaBS5NIFlsqcRWGFOy7qTfK8zoIs0f
PdD0pHUbPB7AtS6L9EzcjiwIb82EP6KrnFzRi7i4q1kUXBtncMjoAJgCa0o2hCddhINDXFfTAjod
PeX43dUcViBt6PDsMYrCpnub5zjBKSKu4ks8gwRIlSiXM6zQ5xkwCDhHHSSPcdNhIre0BcA+7Wcm
zYbxq1FH8VEVc2VP1Y59ULdqM7MW61CtfwvqCgAKEWbPbiZ1xfqtLuCh2YZ6ozVegJgnt3Xw/22a
TPgaMNMsX+qQHu+gr1HRCVHiR20aMRiP04zt+nkjJnrT2PCmrVRMUSBQlle8syFKIMbiY/kvTwUK
3Ab3F9ZK2mAE3pB0jXMPak80HJiKXBfSPb2KRkt53kC7eCfgXLLOEsi5ZVrwcBoLo97V0iy69XjT
5n7FvMfgPQJAZ0Clx8ow4/tUDXnFqmeGvBcc4OnQ8WkpV9x2uO7FUDU0WjpAC/41lVH9EZOonu9q
EkzykkrJ0N+kaN4GqJN31aKqyOzxtrWVCAD0IVwrELJeKTQbe3/sEyijC8OhPCXBwm4cR9ocXTNh
9r1ChDK+yFgTORhRJK+ouQ3pRxZvH/thCtmGm23LPUUCaD5gu4rRpzmy7HXFtpS2AgnBv5YKiRnI
r8ElAAG1EVhHUILfJGJKs86UubwibzGYjuTM/MN3H/01ptlEu6Af+Ae/Sww3G5/D2sYqd8AiJKE3
3yhgCKdmXsk86MU2ZJi3g9fdWu3rb54FsQ8Cjieov8HbJ66L7Fd+G3zaPWB8OGMYYARA8crvthqz
du/rKR37Q1jzgzJefpbAA/+NCeWfpIngCDiOkUraOOSpG1Bc0FXNO8MybGcwZHlYkLg0ICJw5/2C
fQD+zZjqWlEs/nm1u2Kdnn3xBd9t5XGY8+09lxVf4Hgy3ZxtJ1u8Mww7SVeLYHK0r2VlOnw2xk9k
2Sz2hnuN8jXCpGNreR4mNxjc0I+3U/kNBlij6mqozdgwAsoIpxKLnjfpqptLQnF8U0gRcj1dWJAX
nzrzBh7LNvW50uFF7qhwQ71xE+4plsJ+wJiFr4vCwKHpmI0ABaXIxyN47DafuxJOCKrTo8yOTmBF
sg0KWT66bQyYZG3h1gmjGgyK8ZynraRd0Hl4YuZG92LofR2+1LmRWBXstOorJet+Xi1Md0oYMJ6w
S0jJKY939ztBTS8H4hm5WtiELf3mAI4AmNvhiXOME7Yfc86nk8k3PMENvrW85ZJOb4aX2Knj3d0+
eOIceqWjPJaOweRRtNrw7SVIKmUPT+/5G6D2mHZAucPf0WIw6sm6qqITC63fHJeyOssgx58Nj9a7
I1LaPJAyn660mPYS7X1yfJuLQ6fdDGaFA7SkN99DV4T0bU2n+boEWTWneoRBc1cAOYow2enpDruW
Q7cFoNs7mYMj3qYqqKOz8T7dg4W0qG4t01H0CwrNHaZhCceBSmW6ZzsyXzrlQTjppBLTbevW8Bga
Auw1sUK1HFDuQm4hITKQbzuMmuRQAHdCP4ZObO4XEuk39NPctjZDnmV7TEsKwTck5/+ysYZEeEl5
eMQ/PEyPRRFNxx31FqN+ygryWcOHKWqVxRK6u8XyPiKwesbdjcjsH8LX2KDX1CH4bJar+QjKR2Pr
WS3HzmA34U8E4rn32EHjGQOV+zFOZfQtJ/H4idyAvUbfs2BX7UMDoS7Wr0sLhTCP71RGOGIok6m4
z9CT2i7L/fYtKDL+c7iBfYshennOoSPNWuz9uWkdjFaTjsRJ9GN2ETzOlwYjYAcadZiHCOlowPcy
7tKWjVu9dsxEN4LekmL9tIgGHke2xIvYHxYqwiHXgaLV86Io29IIuPPwhlS0h4Tc7H2d1QATMRrj
fLhZHUBGomJjLSRP0vaHKjALxGry2V1hZJR01uzYEIncbi8VUrSguHUa2V6wEWN/Ztds4CSNzH1U
Vhzk5Ismsj32RXa8RkRt6VME8uh6IiWWvSjXtHqAMfaRYoXD6Edi4GGIxjflDNsCzInIV5DenpJ8
TSDtKmNUSmETnI1Keom+0zv6PRN4/U7VNGnZ8rBNf2tZB5iJJ5riryXVlPcR4FL8/yw96gvFRFOf
TDFhg+YSmp2bfFqnc7QCXDgrsQn7pKEmrdp0O7AEBO5hMScrdLIDlEOy7tDNzhTzG+7oE3hf43EZ
E20k+pA0+Tq7agpn7K7RyO5sOpa+gneNe6YQBOPkrAxr29uL/gqlk4Jz/XqoBEUCieIrDjxi37AJ
bMJxtKQsD3Gmek8HNuVSn7gwCBX3phZLiw1CE1/KfC2+407Fy4mQiAVv33oQ32alKSIUeDQlkKUr
fy8WpbGhPCLt2wgbK9pqoHzY05PZzXAR1HXTHXFJZZfOE/rHBsPy2o5bA9M9js309xSndeydSpE8
wZ1BlBdePfwqSbLcsXlv3gKPcJxBecP20W7hJuDK3fzpAeGgq9lAWxgm4tPkMifKB3R1xfiZsQam
tJlbTejjKpruKrjvfNfTBBZzUivMCWCXNOswl4cWaOtBuQDPLYYB92ItjTogC8U7xLmz7WBfsITe
mDT/2CRxMLeRWf0Ig0Y07nFyqAfgF5ycARom7K6uinF5jJjfyVeozGR0AdkEJT8JuQXwLxL/o6FG
AhNjsFy4LySd9Xe8EXvaqkLDOGNG54Dd/JgeM5LuSwvAL2PZPNBJVLjuK2rrEzlGgFxRkb02apzS
wbktwp9eShrDGppwNOgx1KiPN4KdfzqwgGHvOIYTW9qxOVL/uG7JzN4O1Pz3kaTMv8E+EI8cllg1
G4Dw8l+5ynZ2wsdCRCciCsbseddQ9P1YXKLl4whatzkf6bQPtUV3f+EbQ0kUAVYpba7y8qfjmYaN
NMOhu3A4rmeX+BBb/JaDvhB671m+D3tdKlzK8I3xuAZ1+BJTxjwCAy1wozYkairOGxZXSSs3ADoP
XmDz0OZoWTWilxx+XbD5DhjKYftUXFMg6tXHWoGQAsVSY92LcBpfqJN1qrEvnQv+Nu9TxLpgMznf
I/qsyU4CiQvNS7CljU665FYMcFFk/H6qEWXXZikg1EsRttgCas6o7viWH/xhoitUr7eHdNxvTSjK
rwes6t1TgjeMoJcBmFe8hWJHeMYA6qOS85BTDMZoJpGz9Lg44X9vnqFuWZSdi6rT8f3A3gnSI+uA
hWWrqatWGqVsPy5E/TIWsN8AbGz5GUAQmgbkqa1Nb0u/QW+sp/XJFqVnVxIZ02EdZDsZT18wUCvc
acsz6s37WNZj15RK/VoPo6640YoPRPfmmCiRwfkzQHMXPSVHjmF3hwIAJ6b+RFSreK+O4vsClw5Y
j63iG7E1bfGKyDZjBhdXny98O1NF1vdEu7w8xWLVWBVM7meVu6ZBrVpH82fNkuWpjJGSDvYGL02b
SxmiO9PQmnfg5WAXOisF4xpti+ZvMBpQBdTk9EJk0SDR0GFxNY6k+i2znOQnVP8mf+WVF+lpQrfm
ejaTBdaL8VK2haVlekE2WDgDNM/use/CXi/n7DUFFfWE/Ua9tRGd7O88hbv5DmoE7pt81oOqxWxP
x8a1O2W0ScPzzOAbNBWwCBmA+G9DXEywZIN8rOhrTCUAcqq5+Jy3CWuA2tyuF0L8+AswtvisZ/8M
onmz9UuFoIjWqGZD8Uwhr2v3aAPDLJJpNSiisRzdkTtu+nBoe0a+ca66UsdMIyIWNaqdkJka93h1
Gt7idlUrGkmMFtoFG+PY5hgWEDhhvtjx2K87hcIXQ1Oz/ESDwJ7AdI0xgpWquCi8kxmmMZOBmynI
Up/WlU7/4NZVYtWNae5HBj+lBONZ7X9zArVCd4yC/q0mfClFESb9BXrTqgV9bpkAvpntaS5ctZ6Q
pKWyD+nr7e8h3IJlc6yxma705L/DOZdgPAi3BVCRxNHDwhrVfHgwgLKnOdvsxxSU2bBpZC66jKtZ
ZxBzVHPgWgF7pQ1FdFQ9kxFOf61T4IUKbOJzNoZqPMm4oupRRutRAu6bir9TzeM/oMSSvYUaP45f
PboiyHcyesxvfo0hnWS1rf8iDhEnZ3TzMmyb26dzcVRAXhWasAdQqpY7cKwS+J0QsDlyfFcRcAy3
D7pYuHjFK4gBUDC3JKdYx/vR0XKWajjQ/MoeoiSu/2oxGQsuTopiE+H+Ty4JdExYaUos2foMaIl9
8MrJBD9ONqCPo0CTM51rRLVjatETevSt2E9TUpCjA0Foa7ZuBQVk6ccqQabC2ji08CqU+FTliOlv
rUA7O5nG55i1MXOIm6h63/swLSLqkjkR38sVJJr2oLmBv4gMc91aQ0aQG5oM29EMRhcNmpscxaCO
pmpvFbj+IIMd5ULviEoa1zohir+Rttv+5COL5i4PcIkEFQU5QAtsSX8jGkzzbs+V00gfI6DPHDVI
q73f9Bq1o5+FuVtD8OnpNhlg+RXjLSoPbNxbVN18HLRH9WobVyF4joggB8AOYH40em5AOcoNReMY
YZFyy1gC42UGuwiDtJeAMgQCUNVdyadQXipo/nSvC0X8dSVLPg0U/5jiZF1eW4A+xTa15TYXj5Ob
1y9icuo7BpoRA3cUb69kTIorao2O+yYYiUk0bLdVvVmjq2KBsBZKaz4PI1XbqweM+2t2vnnKRSYO
9DGK/tNoKbFwBgLLO2IA6GPRHWx6qXyG3gv0tuc59vZvHNHFtg7kuaxlsmH3M5/1VWLRCAcWYF23
zjRBSDNb078Y2hmIh1nKvvKKLXOvZALobdnJmrRLSeKqS2rtfqwTc1fU+3CPgM8Y2GY+kbXH7fSF
hBj/BejkgKQ6Sup+rVcPG+ZjwoOvxhh0tjLhR9EC/vDNoOtc3aXzerzncIkvOj6O3A308OudAzLH
7+A4uuZw5I5MAVGjnP8PR+e13DgORNEvQhVzeFWWbMvZHs8Ly5PACAIkGL9+j/Z5az2yTALdfc+9
/eTJqRrvRtYl/isUGOUGVz7ZtB4CmM9yY7f7WLw2OvS4fKAJPJI1D4qK+hZ0VZS0JsL0MSOTKqs3
dk0pxr250O9hUjZ/OQ8BQCpZ509O4uT721W/7pLBT7K/CUjgIUkyhNbSDWtoEZN1HxkpGIixFMbJ
MUyzsN5VjeIs4CYnpNDLAYh4aeqAC21euCPmoJsG1jbgjgXGkNNhhNm/T9eZ+4Vpdd1vSTteiz2I
B7KxaEdbv1Slq76ChgnFdgrcxv8/c62+j1vZoGp5g9bLrsi9HBENvnKP9mPrY8/vCXJqw7DZMG1S
Cv2ex3gfdnmhd3VkAvQFv6RpmFdSsI+GNkJdbTo40zljWIRIyvJUY5bypUcur/Y2l2X9WmcVfqaS
j0vt0PArspwIAYQlpE5wskVmK/4QpF1e2EXT2m24VgHzRQGlcN9LWqUd9590jyuxc3Tb4SRAFhrl
Me+LRO2cKqB7ev+FxJqt9YjL2diyVsOujq39M1eVzPjQCQtBGfOD6w40P7+iuM29HRJxmG8hCX1n
WztZ/B2GM2EMM8L1bpYGs31bpfkhZhH5fR1M3W++VfHX0YvWe0MT6px8FcdIZyCUqFOZpAiNS68b
IAzLtv8FYk3HDkDuPbDXfX3reZ3abZGJ8W6hFp/3riqdX+SaT/cLeVv5cRJO8jJhNgk2Xl0P3Ska
VqrZsLGVt+VFKWtMu6QVbv1mJBjLQpEyyTJZS6HQEtNEg5DFH2u4MLax3uinp0BnOnvq60AW5wWg
I9rGwTg1pFbF/sD6wCL0DoXQDhfAwDbRnVnJ1UU1r1PnuEQRGl/n1v11JS7IbCs361ueUOj8cJM5
8YRc0KXpeAyyec5Ok9dBPNmSBdShTihIqjIp/TNNEFa2gbc93HJWTgIjO+O/w1qX/pXcUAAR19OF
u3P6leEqw9gh3shwdjS1uJrzz7woEvFzpYGSx5ahWL3lCW1Hl9VrWk1nLshw3MGoMs+bQY/iHUtn
IbIDsqniwxAz89xOUxhNp4m8n2YbVd7KlQ0lJ3mmNddJGzXOdwrU+rcMrVfzEbI+PLo0IfHt/+Ru
Lhdex1e01HLYdiJL+D+N5KQGtHFeChlNAMpYoMpNINBW5rhvfpQZbNkDsbkyP/iTmj+rynbFdirK
yD8E9GbINOwkHo7D0M0cAWlcuedecF8fq4LE3Xt22GlxoP+K2SyLnBUfqbGYYpYM8ZwTHhYhdmYa
uzvfDix1UBnnQJJUfL1CmD9jHUXDMSlsFlCBFNXKgSOC7j6a+eNtG1OMz7aB5mQuFHb+Ju1umL1A
1lWHMFtL+bjWvk130eAHwyHijoj/ebGOP7DEZvNhRsOML2Wa9L983mvmH43HRE5HLMfaOAxsyclr
JLTK2qlmS/HUPbjaKe9Ktw8OlRinh1TnLuECXAnXlk0G7yCSrLlfaywNQIFJ7z8MoA8TfbPvP+s4
WOW2M2SXXljCGryFnUkfm8As1Q6tv2Fn4xiqV0yAfnMnwT9GZsu5gz6WZOI0pIaxSjS3nrOPkRzp
aYLyYxmkXd+bso2q08pvfMUSWhHkFgHEHEXl6Xv8QKAuZsQhceNESsO1jVOXSz2S0Q7Kc5KbYLIB
te4a0hjHfo/dXAREc0AmBg1KUppZpmhEoW4JRZX/SIhMl2OM52jZlena/YaKhQXOmW1bpI1gPUx4
sfdukWcX4nCt3o/+XLwvfcSzdlMzX5ZF0rcjqt7wcZlbZ2vHoviaBWPfTcQ9DOia/aybPr5HqJ6f
QVGWP3iiYnwGjLmZ0AC5kl6SV017PxYB3IuaxmA/FGH5MWiXMczETbhzgG6XjUbZeYGTGX7PI+Qk
jUEZP/nRbVG2yokou8309d0g5+TS52361iIZX9kMU//t04Fuqic65VKaKnwqvHF8bDt3+OFoP6Xo
SMfp0fDhGPTrsP4sDUX9asNh3ljdBX+blTcVbIust0qGzV1jVoe6CxveLkid+cE0DlIid0kTxmyV
7dYmWn+7A4N3Pd7gfBs2P2xC97OUNXVNjeTlycjZmiSY97fB8b4YInOoZqWPqxurv3qu/bPNwujc
D456793evZNBL5BRA1qiUOl8l7ZIfWHvPQBQDnv66OkZ9PRPrkbJ98GHUSXJRKJ2qSxIZoJkabL1
VOfpN/47Ij7Km/6kzdGJtX2Eg4veby/0sfKQ9MTMx57WoDgpX9pjopJ7qRmAe8ESbIjyRWAOTf0F
yJte0X4PaVo/qzrxkDe5a7dtGhzKcenvJFkPyhl+Qij8bYYJFEEtdy2I4ob/ytpRP5rve923b1lH
cOa20JA403uhBe0VaZ/D1iZ6bHeQctF7ctuBtQ/j3t8qes2HMI9iGHFtuz9RtHrRoXLr+GHta3Oe
+qiXjH47AwmftMAjxXjFt87TzcwA2jtRQ39Y27Ed9nlZLYTZaDfeRkkV/rDeKp5XDKAfXYIpJG9l
99gKJf9M8OKUVqQ4fEdN4HwONBQ/RSeCNyUa9xE1u31y+rq5GCmmfufklX+Q3BX3bjs2+5RB9B2q
PlXysHjNvxbMEtCmnfNNEuhoP0AOob976XWx4Y00Gu2eOWv9061gozZ16paXGr34mMBII5iRtv4R
qSX5ttz6Fw+59F/aQBzFVxedxMDyD8ysqXPMAVJifiC1Ur1L11LFJ8bcMSrDtt7IVb96mXW+Q5wn
e8oAxNvRMK9LV+9LdAGo6Fp5+6HvgveEd+VUTWOBnDEyyCyqV8m9/eTGPj9KdLH3q0hvpos5lPB+
4XLhzK1RDz3Vg7qnhXtAXIs/Urk295TIrPDl7Iqf3CqoP7mcY6S7zLs4gtBPIIgla9lJVzjHeUrq
O0dBZgMOCYW84jbzLz8Q+fMc4cupi1JcY1XNL2vZefPG7413GLVX/BRj5n8VU2dmDBfdcqZYEyPW
kSB7JTug+ZqJ8wEadoPib5dnPj9fZgWjETN6PxkI2BcMSRpaZYl45ua25ueUCORPEOAsEaDGlunZ
bQLBLDLFwMQxQmjNkkhsA+PE+yZb/DFaNcV+ao3/AEyp7yx45J0HwLGxsVofZ3LD8i14nit24aQA
IZOco66mj9wzKmyfUl0tKPpMEN8z2RfPFaI3aKkjZsbNspU/hyVTA34rECK7ivZPPvRy14PGJZvI
hilNQ1iwlcIt88VADAbhQ0oZedXCYkuK8H/9RleBQPSDZH1vVYqnP8XhhXEsujmxLmCh/fjtrDNC
+GZYvdycqETc4Nm3TuFdaMEYD62pEMPftjGTs2Gw5nz4uekjWHFs7F/ZCAF/qoycmt9drlX5yNHl
+/dVvTQOXV6SdXualTXcJoOo3sAfwxoipVJuswcuYfOy6Wu90kGpyCV+aNWdzLfzqqqw5TeaKu+C
x6NazjQYFnrvtooTo8/cJhPXQdDC0dNiiiZ56cxS23cR5UB2W2T7Yj0UscniJ8vSc+9BNhDR+zCU
yRkjzPqHTOyi2eZLM+SnnAagfVINlcIBGGienUPeuU2yXlsRmVgfepqLUh77mAFdsUnMqEcceKle
ildjgHFHLju7Jl8KvSGiL0J7x9Dg62XBpBCCKfdHvwPiKDDNrSwObRekhj1cbAK1YNfMYBIWkBPO
fd0CLbJoDgWGZrZ1Sq/XIN1oSWY7Q9bNcudPUe5eFcJScvKa3mZ8k2g35jdnmsfsdFqNO9qzl7Gh
47Pp11EcIc8KO2ySEXTXp17PBrZkOUmfLD2bx2iRnUOcFJN8G0TMPZwMpExeoWC6gRFG7zsVu0Bx
DLxHbj2o84ixLkYDocy+BBACKR3sPE3bQHoZcec1HOa+APKr7vMgttmO37voHUQzL5l/8LfIoe6j
af4e8Nc6b0vHwfizj51mph1gVTZtjuxl43yRh+0RNLNSqFbP0WDd7qoRcL0zzunWOxKY0QHGBx1a
DM9ApfFBzXVTXCONhAcD2Tv+PkCpiY91myn7L4pU1SPMABy/YmLI1GfrDy6y8+R5DET82VCejoV2
i+vcYHplTs5KGW9b4DvKjusczYhq9GTcFL4jLHVuA2y6kwnpRncOoEa2Yu9I/OIgPL/wf+S2iMUD
AufCn7frRb9cMxSt5A0jC34CR+Ut8bZrm5ZPNaRwDPao/OyEeTLONoTJL+u5WfDjPfZp0WeI+7FP
O7EK/tF8w7eVyJNIhmUGeHJ6a73d6GsgZCaNbVg+sr2DA3hNHBAKFemQmQ8by7ruUeQjo4+NFKaS
6daiU4Thkd8wjU+uE1eQyTiRh/qMdX1ALY47pPNNNLVSEuRExxz+cOpkcL+DMsowhUwWj8oeJ7HO
kDgxP92igrIuHY6tpOjZaz6i5+5q2wf26C/s1PTPnOUJVfVQdMyGlKd9/6d2BM9I3FfCE2yAjum1
NwKvlhnJysqoV/HVhPN9NjKp3XCyiXaX8feMB2i/2/Bj6wul4S8YwWfuR+m0vnkKIYTKx8xN0MFN
bevu3xCHobpQZ8Yd7qQcVBseKCjlxbUEuR8RJ6z4BjLJun+dacP+rDwGtHuo3jzjoZWLOQ7xMDX3
JCuIlOl6meqTNbMa74TKsmznxgCg23QK/OAnLtOg3BObP01PJfySOPRMAPGwKmzXmyVOGInhPkax
zhVNONM/ada9kJ6OeEo9UnZ2TpVP3s4tax7+Q8KEW35SI1qj0LvF7DuXMDXFMB24TjwEg66IC3HH
Ytsx4Rhg9QNCdkWqOtdFpODZKXLmqaaXU0N3FwRjqhFZe1sGOxMHYrFMR+zivooZuQFViSb8NVrx
hQDbuv74IKpFxcewRgN6n+aGDW0YGfjvNzkYjmDu8HndTWBB4w1DXsotSwGN+cJdXE5n2bp+yDGH
i7UliS4sMTOk2pb7hS9lWE5ZSG7ta2ta5ATPb4Pyrs20AxfsS4eJ/z5hCmwebVyW5U/tlpJ3ld7e
W+tdG2ONzQ4UPI1nD0PptlqfFbaipjvWfCWL/ogs8/kvB6+KtzCU5b1/apOwr6N3L/PxM29yljFE
O7cYkoIOSpo6uSgt1b+RoyTdinos00Mo7YhhGRbfWY/Z7FfTPZHkWF9XOqjxKV5a7u2CHJrneBpd
GiC/aubtVBPjw5vR+17/qyVp3cWdGCIqRIeiZWfI45C2XdVsmYCK8j4OKxF8xWvL7k+WGg3qoHTI
AoeN5izOHezpWO7OJgrS7L6JI5cZRM0KveAi8FrXe58Dk5MWjjG9Wxj4t2dQhQHB2niqfTCerqpL
zBWLeDMhbrQbsIEp5WFaJ/cQKSaxp9qf2ayIH8bv5KcvKtmemEmmwjuN7qJ9971jI/zyO4/9Nv9U
FcldPvxpOUd2g8649tBL7KpSm7GvImig0sIEzWxkyPfhyDzBo22cenvp/ZTB1H5ie5O+V9bFYEMm
UhX3255M1OJZJQjTalMncwtkjARYbxbRFel3R0hgLxnGi7zICQskI/sQdGUweXsC+iN/fEzCQa1n
HNVa/cIPgcDBb+GLZ62Zct67CfB0vtNC0p810zxkLxi1LQsGJqYU2QZvMEBz67EL+47ny6+QiFYZ
SsyhmZiPHRXrn3CNjL0ENiN8QozRgEISm1S/rk6edj9yAUYQcK5Vqb4gAFnBCBJBrO1wewQZfU3F
95Tv8mRC3qTWMdF2lklVHWnONbaHOmzq3zXBYflTRMhF8w9K0uT//Om2w5NV8sSRQ7QDry2UaIVj
MGqZEM8mnkF/JzzZhIxfi1F+4Gmoy/MAlto+RvAH+XPt4rM6rGUQq/O0lJYaaCXxqT77BbXUvIlx
EWLpTNbQQTIGrfseleVSIlrPUvOMU6+b8VBrK0q84jZdxmMeOq5sd+WINnDCtokIn922tN05QxWp
vWk69++i6rp6BssP+xEmlXfv0sBvXUqPwSilOfbfH+2QJtlvqPRhEpt6gKDeGSiwONlFmY71L2eu
snU5LVLGw0eoyK9Qm9wjyGkjSSkh0wUNh8F9MsoqJLo3TOivZm+O4p1p5DgeNFKr+Wo6huu4IR13
/gSxGBXmCu4f980HqeFmEkHRdjsVgJtdtbckqFyL68ijQxgY9EugJ8HsyK2yA7c/B+vIsBx1KjEC
SXG0qJ2H2itvoBiSqI+A7sze2fXmrjxmFEzDqY0p70tKwLISXyujDUjWonDSz2BoCWzYMo7M7LwZ
4qCs/1DSS0Bd4mbpUkL01+x+8W1sSOVguPqC5DP42xJWm4oLzVQ9SYCr5UPCfJFRIbiud20iouA3
94txjhOeMqJVs4IB9pgTAFBsfBNm5lCkhWeu2CxFsU/sooM/WezEY78NnCaYDiVpXSU1CbzyzAeU
UffNsIolwQFJV+XWFQEToA1OO7y3S1h7cN2yEOQHDAkKhnBGS5Bcr0bN0ulM9eGtXJb6XcTjDGQf
DkXZHGxn4/yfzTjOIETlXE9v2K2T5cgZT445Dc8sCRinQHRvnjGMjMCBtCSeq331a1lVNjk7XY/U
EkM38oJEalziN3Lup/IeuAYXdzneeIAuHormVLSDA3PCbg3SGWxf+ctbYFOM/kgTkb7DRkwLJeJy
KWeKSHxbP8kS6bqjCfGdnWw6163lSdZifiVSAsXuoJeeQcwSjriKjoqqJ9+xRdVzl4OYIIqPVSJp
cPlTT+GxCYcIehJwyfPxkfVzBhDfLhJj3ZR5dXjP974u12HOfX0I7Dimv/CgcmLtnMRadqHIwlve
NNtuv6C/gi8duDO3mAYmKu7LIWT4twcrJYkh9AY3v3M9JTB88ZyXHbyIZea0Y1FRvd7bvPP6T8rP
3nx6E/ZrdgRzVU33tSMwfFKIxd1uGTCL12eed9Unu4WqChftGHOBClqo0SZvToW3IjkaUQ0SWjQr
VxZR1YqM8ESnc38wVb/YV89v7DQBk065ChAbNLTmucphi/pTjyustMQUrUP76Ma82Yqxfr/yCOuO
0IVXmHuRP620y8vPCiJFfIcky82/KsmCxnPLwVqskKWOm37ztbbLceki+CfMknMpd06j7QxeZxJa
aIeFB+tv8sqwNlGsjYHHmxqnMOGIX3kh/E1oLQ0/z6EZhdmQeRGIFLURKpvbmws3MvcrkcV9t2e8
GLcKnqEfI38XhDNK9SmgFC/f2aXQQpJDN4Tzn3SV3fKbEYBjfyPURd7LgGM1/pcP1eT9dWbTj9UG
ETSovYcacnrq95mjRnU0TtHzfvdTOsYJl5ScbLhz55YEiW0M5ImbpXZsUR9r5vvEMHh42E+o60Vw
nEepkudWju54R6SpsS+V0kl47YzI1EuHpFr+MC0o1yGf1lRfHdS3aOOLoGTnDq198R0y7M/OIbg0
9wi3qLsbWZpdbJ08YBWji+QTvK/M+6MXZ6FmJe3EV7efgKZ9P49L4nc3ZHJhQVfHFYLA2fpj0Nxl
0lnrzzCsw/QFDxt+ffrkylM7V3Min9KsjNyTYaIV7OOWE+jO8lyYI2FPPmSPdggNTnL2UeyWGY/5
heQOZ7qFCqz0ICExDDOH0mIC/wkOZw1OkUvEU8GX4g+DPXZJCieDzD2tOHfCJS4uIw9YFO0wDcTN
GRnKeCu50wGTnEGuhdg3iDWh5c6FHjM7tnXk4F5tmIjuF/kwTT1sJ8ySpPEvRszBnZ5cNYvdim71
f6s2Yz+G7y3xXeL+XcNy2UBn+uLv5FOOaHZJRtl8BJucimtosNqw1nr184OsexmebMCoKid2gt7i
0s8rpi586e1ww1EjjNcP/NWcha7YbTQIwCSNd8Z5rYKDWkVjKT6aFdN/i2MteaAGU+7TiEtu6fbY
7x38AZysw4MtTaQOuZmHUEOOpE70TamekyOG65eWrG8itUXSZlEmPegwiC8aiHDmiQZWmrdBAMre
70AtJWndBcaNsbxP57xQNOeqsv6XYDYVPJuKA+ucz0gadwr2F1Mgd9ZIMknlurteRUnO7LCUqrwM
KKMlGUUrhxmb1wwzbeJhTH5Y+R/T5zGPlu7YE3HVv3UAI7fzrfXj6KNZaN//EpSQ6PchUjXmrcyb
Y+x2Csn0AwONQ3JJBDv7Mbap3x1ModL2C0RgoXumuHeK35N2Rv0M6Cgo5LAk8hpDW3jjs1hILkY3
c/N1B15ZN89JM9yQFde4lP9dMuCQHKN6EvEmbU1movu8rYHpOwnGcVhtOQ7HhViXYh8QchGSydDB
W9xXMsb1mwbz3Ly2QaDTR12tqI2THfhdp4Tqzd2xxG2Yfkw5X6+m9gk5e49NyZzpUjMLr/Yh332a
bqtZpsFRxkn31d/M/3g60wV0ZPTd6TsZLOmNF8Z8CEz0cqS4UE+zNPA+1jj/fmZJUDCLp8fT1Pwe
OkP5sZJGMFGxActWFPYRBCecWoZxEDZCi6+aLFP7hhRl1TsaMXroph36fHqAPJjW2z/MyLSdUpwm
nrJMsAs3VUv36OadrOL9krYuQ+fM+qwGAV/FwzIqx8fDbjy7XLk3W0QoYfFzgFe2VT/miOt5QE9Q
VmHfwAv7YAMlg63imqWBEVsMoLb7npd+1Sc47bbYyiIi8CCh3IEsKuREACi7ZoYwTDYzs3iEFZMm
c/cQ5H6dvs+6TaF4A504wYbjKzf0Hx7ZPBtmY3OI9yUxfOQEV+muwPOWvK8KZz3WyiLjWNsXbsnm
pC5sLfbx1sQCQ1koXbXuWierk+AqXY/K41wFhl3NkWm9RT/B3Ax5+EJj5bOrmi2scfBWpo4/neeu
JnB64vvt8QIvacygqSz8A6F4jvdcN6qwz+HCxPvdkpXg/nASRM9DRjBJfYd3mPzW0RnbJNtEeZhF
RCnEOrlOg62aS1X0LZZQWQRscTnmSzCxPLHzSdovQXKXHLK2vW0oRQv3yobWPlR1aX+26aD5MnLX
vUxJKopHHHCaVrBrKWV2ChOIOopRIwhvgBEx9e0imSP8o9Tl5BI0UBc5po6qi2lbsRFk3bpH8WV8
msDs04eJIgq6PRlOY/rIULcpTpw2KFAM/ISXfLWaqvfH0hmPsSHfHpw/xkNGYrh+3eB9EAvl8gbb
OigX8YvMlZGAYoePTOtVnkfMpsGu5J4y5baQioFmzNIl76XOIJPsNlalXL8s0RcEwbETqoVPAPLO
eLT8QA3jPjUwpYCAeel6e8KBoOQaZ0z6pxUVink/kEoKciYGci7jRQKXk0RRFyevsLbJH24xN92+
7tYFcqmnDVOPFUMBpzgPt7qsoJDABKh2w2hbmCRYzWhI5CWaRnq/q55S7AkQ9qEd/tEJ447covLc
SCsVlfX82k0uEWAHNrC76o6uf3H+rr1Jjc/qvi73xMEL5mpgQdDQ8o2uK5rDDn9utjzXOneaFwJd
kmg6x6sf6PqCy8SWVww55aGl+a7+MkBnwoRMBXRnsZ0SHuK5w5s7RQPtq7bT7xlDGPelXKcX5hJJ
fHTatviTS/jTzTqHgx8zdnV60WxWji//IIZ0/Qx4Kf5kIxFNbAwiTmxDS+nfVcHcTf8o790nGagC
AXPIU3cXDtiTMDwZ73HumVEdapHl1Vkknjo09ZL7ODPn/nl0bxgHoPIY/3SZqbYki0xEyEAKAVJO
GJTL146EQXXNuYWrXyM+TselK0/zkaGT1/vTO+dsnPgbJ2qj5aMbFyqMDa2SWx9aRnM3DNUb1muv
8SPiUFy7cet2bk/jE4y3jgCVgm3N+H+gZ3MDrOTNeMrhrMHkDz1XPFEYsezjZy4e51dd5xDfmHz8
yxTGeXuEbqYxH4kC83hGWzra7VB5ON5zPF8Zw54CKd1vltXbodGpv6OnyLyPwaLeAHV8wAZiT70f
fZOwVqNu4cxO4aBNdSkT5buknaeNt1d9Xw73BeSieQ5ZgeZ/Atza4FM2weA9ZgnDjDvBTtPurgAy
IBWmjhqv+2SEGYRn8rDqi+7NzLw9UmkKa0Os6zHNcoJz+WVFdS7rLLNAqLKN/F+Qeapztl1JENwZ
BicuD7m/4tWKXCcV176oR6bdzULHs0HiTdaPvAqb6QFwiBCI6f90eHK186cANJSEidqm6yVtRGS/
BLdlYikXGWoyVVE5/wb7btwBxI18rRHkBGkOTWE0kieQd+W5cpi1rtQOtigUQ9i0iec9f7g5bbBE
QEkg57V1k1bbMFgrcC/i15iQguVmavz0GZgG0GYJ83u36kVwRxkVOXcS9m64E9ifArjQqq2GzyAM
jbg4KVQ+4/dw9qDe0n7sTh5D/PBbpIb4NxYmhNPZVhUuU5221SOQ6ayouPy42rthR8FAXTNxqiTT
GpHpQmhMBeMepZxThctPpqsBSC6bOdD7pFZzdKiZUgevHqGHmAZLDK16Bxdiv2ma52mX0IVjIC2n
5XUWZckE1Zt8wpUkaOTVM9Pa3kwZ0ROrx8dxXzdSTvseybF8mrIp9XcON3p+XerlZj6Yyp8F/pyr
BEXEgeeCO++jOlxeTAlTfe8LArjuZo5IRK2q8y413iVKZIoORuVrjEXqmSEd7k0Smhz/aDyc0oDm
TMyfOr/KzjVHHlakASr+kbun6DcJB1lyuuEuwYZ4Ce3yJCQYxYIhijA0xcVkH4FlK//3RJ6ExCka
sN5HQLIuHSau0fRAxkSj5YZg4qAGJumIBLQqZCamqXpZSNKX3TLt2dbLQgLp0O5zMk4BIbTbsnPs
SHKFECn1dev+4zytgZEMprlGXWQBvBocMY7lw85lGrbu+3mRAWNNr/mVzIun++2cmPaLDE+Mw0U8
NMltt6EVKQ8pEwzcYRhbNSCjzscLSxdr/uiZR1TKcQ1VHJHc3uaiPa2zUy/PhHbgnqK37pf3JQcp
JolGlcHy2LaV/8/4fvsXD6gTHtMwkVc/o8Tcl8VAVeUoehRaZVpCcPCejcq4wAr7IwRbHQ+SYusc
y4LEaJuJmsCJtfD5bKQo3GbWTWSrQ4bw+wIGX2LWwjV8T2Rgi1scRts98Hv4L1i71LfrelVxKvnj
NIe660JmCiQyLpuYIkVc+OHzoRTxWrzqcP7fwkU5dskcFsDuiDhA8qVp5cVlrhQhVkz5b7+OxreY
E+638IJkuS+MjburbR3zzm/UB1+yqfrhV5gzAmKobSt1couxa8953aGMmlbLbI9+TB6KTHt8CO6C
+R1VpK32mnQJkPO8aIZnD4R9OQlG00SXuHUl73m01C/WH9fRYe2K7GVgFOjvdEB1vW8AoUaeAqyW
jAvCPNkRfwpKLdkoAr3S9Y6jvpfKhnLLw01VVNAamr3H+oXqV6VqQqQYbGV9jSFahV7p7RxUZaD0
FI4Sh5mpx+hEFLEkcCMpKQtxD2hepGXPZrFWb1FiTLObR2bkP0UR6PnsGSJCnhxHZsstFYqFqqDb
uo4JaTAuBeZqAFg3pdOjwG1SfHblfqgKAXFGDFx4lSiMf5nXifDPQJLpj653i/IVHRjyI0ZuvqIP
EhSbrJN3RivjlpfGWcSJKWfyh9FTfUkFCV24MIJcY1yP42dJL14eon4ijAW/p0vWMnHADYEBLI/e
1h2xdQSzYJ6Gm8Wf8ejjamUMmJmCsIFqRWHnXtXedkTlN+94RbtjxtB7ocSqiNMglFA714ycnPLc
piFAcebLNbyYlNcfHd5NHqUzqnZrZ/SVCxPDsaai0sTyja0L1qi5aHbYOq0mfGCZrh405rhtifxy
waSS+HWiHdOHjgfmnyA89ZY80C70qLCoziGtsiY75n3inBtdm+CekSV+yr66xbzQWuVvFSMfMv7o
FrwtoavJcUFgZLwf1i6Ob8HKwgejYvPosBC53rL+S/2ZeHDQZEeWhkdM8VgUgcAuWFLSINxu3EK5
ERMR4I9dpeKKvcVj2scnKgGE0XGqHBAz5CN2WU1r98JpALy7Fnk/78guWmErUZ799LhYs15VHOon
m01BfYxuiniEaBMf/+PovJbc1rUg+kWsIsEA8lV5NJqc/cIae2zmBBIEwa8/S+ftluu6fCQxYO/u
Xh0t/QihNSELUNx2VHQF/qHlh6pOyCAZQzKzlrcfnDGU6hz3rF28d693wmnYEybM8QKQLGl+GR15
5aUaieseObU1E4WrUfpjUdhuU+3F/XEyJXQ7n6DBZ44PHKGUmfk9guPB6MfxiU6MiPeEc1qACE/f
c0105shJc213WRnyKGQtTwQ8qyLBLcbZObjN4Ba6+5VFl/0GfYKo/9sOXUt02k2bvAYw2KcuNajE
cOMMk8QQ37r8Tdm8orz1vGnkwCMDawhP8OLJ07ZBzvTywsvwDnV5uliLbznLmvd6TNZTN3o6+6zd
NQWjKAAizYdC2VaRrMCZu9MmAkAxCs/zN8Kfk3uIuho1acAmcsB2i2bkOA4YodjjfsN1rWhPImFa
EY7m9bVip18m/VksXr1ABeqWaucDCEv26P5QepUR4HK4Qs4u8Ut1mumqvI9tIZedbOxMgUw+68J7
pnpkrn6WYRhQENK4B9oDXMbzPzBNUXmwF4xG3Y1QErTU1HbJ14DykuxZybEFL+pe6FPfTMTC4zTT
Z4JnYfwntmAePnnG2/wCZELtlgSfOGqKXm4KvkoWI00MHxp/RvEjqoiiad6ioUV/GMwDM/zSvtYw
5v6NmrwfOeS+Bjcg6C/cFGM7Vs1uKAweYhJBNrsEWD9Z55QGxIdo8OfcCCDycE6KxtZHUyVLeLCd
qu1LISgIRUhN4v48wDHNMQiJdDjGqglJ1vasdTflioWWXTC814qVJIrGqTf5gv8qBiaRYZ0vDxh2
mDalWeqnCEm83xWTqPrDkgsNAKWueHdmcWL03dKX/bnnWidbJlfn2PTX8jzdDu5TOpROvC/9UF/W
YfXwfa/c2bc1TlIS0t2gb0qf6P0uE7rC8G8LbKBp6iGBbuj66jEWTnK8LITOmaBWR13abCAz184c
2F4VCNL8KGYGmY20YRn+aiYSVpuKhf8Pr9jsMR5J3B+JipVPjnECuAdXsYi9s1oUZiY0eGcDtwNt
ynhL+EtG14QK1wqTO6lC6CoDydKd9Yb8UQEk4O/Pc/YxUh5nduQovPoXe3btbzACrvdQjKZsy/ZI
4i9lcweHqw6xjCdSBJh4JyJFB48Adr+N7ez8ikZnWrBWeIxwugThRsx++r3YmYDWFc+AIymis43G
OMLkTcGs7NEK+LZ0cgL64fl4raAWm18Rm9XioS7dTBNRdoAZ8shs1PTYKSUIuZMzKo+5G3GO1c5M
/IAirxYdYaVaRC0jsYElARxNvK4pjqrze303cNLVp6Ey2e+55CHMZtVdXjM7G3+v7Qq+qUC9G3Ys
hDjTQM92h21NA8wJUPjMtj4v9WuSFWF0aHxj9MGUZviTJxy0r0Px9NyWTtiTBnUI1zE/+JB0sM0a
ssNr8FFj6q/3VWX9arPkJRdxUPPi3zDJm88k62W7q9vWL3dAHma0rl7Ex3btCgKAfXFpMlu/TSAm
MEW2bfULY2FW3/awb989ATfnFlyR/4TOX7+D1FlR80Q2nuN41iTKMeLge1utITyZLqtf3+NPi/+i
qGbyJgDzZs7467rhPonC9kaPPR5SABHJG0FrIOpzTYwa51XZ2/ugyYjUFxUSXD7Ppb9HVNB7LIWW
PNiga1Y6lD71V0xXipkXcFHyN5rnxppDwDw/H8o+RHlIBfztQ09BQboFOpGcqxQjy45cYmVO1exH
NwARpyPIwomwgckTnNqGw8k9WcrG3ReddUhx93RXEH7DhC6w1x4LP6cpZ8Jrx+S32opnTyXd6ACI
bH3z0lI4d3mHWHVFnisyiJABuIFT8NhmKr7QX10uWdvPibyvozJ1npGmUI/iJVTT2Y0Gf7xZhqxW
hwLjt7MpnST5tQwp6ImaEx+w3UUQv4rGJXNPpCGZfpMWQeR1qOIQ0d1ZZPhJuLyMeXuMGCbcCkrz
btTSSzss4xYfU+RbiW64yrZtdn0KSRvIeDbpL08kjBubdMynt5kOMHa/3qR2enJk8VxfzcGbqU2c
4aFSdEYdp5pywhsioI49TqUrwYLNA8addaiYZ8eR3cV2xWjH4Ei/lbroOW7bPyOEgwczMXVfUgUi
FsspvnwWMQFY8M00llF7YcMPSAyu3TzgmnB5+BtL4nHXrWv5VAWy/pPyGV/GkmGHTD9fJEvLeX4F
BzopFo71iv4rLZB9GOfIA32I/9vvW8kqPOurdlfINe5PkcWzxWOtSryzkok8L6P138O4aO6pKwak
42Fpe89dAYErkAIyKUvM5cVyfIL3QqB8vMM1iWaeLTg4CaFrr9t5udPK79XQjnGmbTDOj8XITM6U
yW5418OrIzTsQEEEg8LjppyIYmxFAMt1I8HfvKHd8gOXtk15LuTzMh04XdbxrgpnH5Bx55SfYxiZ
N7Dl7BB7EG/veCXS6kKVnTN+RZmkHM+dc3VgZ1G79wCXw7vWR25AqSzKP9bN2kuualX+HYXvKjpZ
WEtz0I+hm1LqgGjFeRhY5TzbCYXLBOvwaYjCEV1p+N1OWPXLt4mShOptmtbhLkb9bb7jMAiHR/xQ
5t8Epa/c1t7q/eI01bdnmNSqwQthqt996FSPzehWGPQiAUnOVm6CUd2brLkToUt2iImGzcmUuEo9
JXmI2Cj5tS92Los/2k9d57dLNJaAolRWHrgsUmYZxq965wlJDgiJMDgtI6uAG+g2c/C0IhAPn0wa
S/cPKlO43NZuLuInSUze32HgX6qz1zXTz+wlbn/UJqm7W/oha5ScIkSdbA22s80QD8vM7s6O7s6I
iOXSZgqddXip+6BJHvHfioV/sXX/dlWRBGcRxsLln531czfVqTmPRTNLEhCeN4J3xZv7yGhSp689
cYR0O2NTX/YKGuzzghuwQ3HQ401SsnJ/6eDxUq3h6/BYtSP4b473AJZII5QYI75wqUXhXQxot9jM
MX5PSsToWDhVCcZLgnZlUh1GN8YTlqDObAOw0HsY4zRw6iJw/EdlKBW8pFbgDwUEqJctIhhbxcYk
y1NuMzq8OLlP89b6RfhVLcrrsm2XeY3ZNH3a4MwOwdxhURlygj2cCSAgqtT/G3RsDO5cjFcfAPZK
95iiS0igQWJ6Dg3vqF2Ud2KlS6Qvp58QFhpKX8JiBhQtX/a+4WfGWzMWHpuVdezCXVGiMl/ygb2e
CBsdfMpp0P7vmMPnzUgfAltASmmqP35g/XHLOacjVcANgRsinZIzmwaPqX5t+ksx0TC5IwWXglXt
GKq2Ob0OqJrlqL7awMuR6zsVhgSH5fA7qVqYEGoNVIEgNeH1h967/jipzwABBTr4WRvCGXeZ0RaN
K65SJICOiWYYtWBSYxLuNhR4cFoDvItpYFa1w9DazsDooG5KrqU6qMcHqlXY16DbZnIbVsYCLh2p
dVTYzhVgpIpaEaas7soYxAt1wg2RshPTGCa8AtweylMfjVuqatuBBY4n3jiwR4D3/RaQWFUBYvHz
UG8Eb6V/nsVUDgxXdX/oB8joqGCi4EmcsqbbuHM6PRLy1Ly8eT/mcCJj82pwmfyB8A6cISlmY5kc
XHBgrj/jdA5tuJw8zsbLhjUM4c4BTNPTiHsVq2ANMmUzYBjydyAg9VderSBEKxZXNKsETVTeFauE
lCEJJuDqDefucx3R26/uIglLyjTP9Wr1kSsG/g6IA+dpwDKTcl4rh7OfJC4pytARwIErHfzzE5et
huP79aGwlfMbez0mr1Al5YNeep5xKeSunuVvrd4xWsCDlSXVY6xCxbit+uvK2CPmcE2HgAvdJf4i
3nuRuy9jM3ftHj0a/3WlG8EvMc/LD3uS5i0k9xdC4EKp2YjG1xTusDiBQQVor4H6FoWkUpv1q6uG
+vcaiRx4KBoN3XhNQIgtnaaUxV0VRSzQWa1uPD9unnMjMSHVBr8tH22O/lgQqid+tMhuc6AdA7G3
onAObh711IHbq9e2qfL+cWh6kZHnLNg34HSbqC+xCdxdCmLXeusxnb3qNhoeeXPW8AhDHujEF1t6
7CNM1++Na/DML3m3fugmwgPIndnkWzlH8UPhzZwTGLQ1OUjh2HqjPYFHFLBmB14nJVN3SAm6xFsq
nBuPAaFkAY73v3+fR7F+gwwoJflMzNMZeiEs+XDO/13HYwj1q7u8SFmF0NvwWnGK4/vmyJax+rQt
rR5Bpx1ibZZYskuBxsMg5AJaFzxvvLm6LY+0zLQJkVpFlr1kGVJsS+7nG3B28XC2NWrwJgdjQTw2
j7G3GmIuX0ZUBg88xNenuRLISnWbxn9qsrMgSyJyvgfZR/G7Zxv25jVH2GdWnPxPjKzXvppi5MZ0
Jt3L/dpJ0B4jkL11L+K0fioyL//u9RU0SMDOObS8dvKt6keuLuA36X3kNcSHOTygFfJF8DK2acJZ
WmbJ0m2X4jqJNG3LIakWUZftu9kf2fmVxYCXgqqwN8yliO1EYK7Ja5uom9nDGbKb8Bn8dVYn+0vx
jxII+bG4SaNm/Zh5DuptMtbyc1kclaM5FcUbWWDzWTehiEl9Bfohho3kbjvfgNqbXd5am4JJ9iUZ
vZT9baRBBaFgM/P7JY519hC4EIlRVeG5lGP3kViWWueUL+8PLkKwIbDjmPDXKpdniYu1ONQdMAQ8
AJPetzqVD1FoHb0fwya/iGbhkewvaZmD5gj7h3ls4z+24HY5EMhInA2VSaLZw4pEX5xRKVhDI/7S
PhAxhq79guakw8X4uzBUMFXRorwfL5cehr5gCcdTocf0qWp8KBizj+1yt4Aq7rZdNxkgVKpwg3pj
fCG4WFwTnAmYOd8J26eEI/hS3fNdIluPNEDeoHzxCcj/ZPrQUt7EiDUu/W1Xsu7exYlv+RM2/S9+
ipY2bFB4PI6McPnJtpObJp/C/qfxLn7upHATehBbHyXmKHmIR9j8RIFYmajHWuGM3VCgxN3brgOM
CUTmLL7NwiL+7QqF59vv1PDPzBgPaATpzETP5wTH88/qAUIJNo3Xq/j+CgPAjMZl1eF5Y0PtY+TH
0NGKowHlrT9rIgCK7DGFCgsgIoxL1MmkxQlrdc8qAQ/DPFH86nLS/ZShZUV/sAyR4Qk6Koomghq4
YYRsXjlDHi8n5GbiVt2s7KmkB4GjoaxyuroSIthh7g/fhYpUvI9zr4apPET5754H07eEGoxsP3VJ
zoCds7Vb2omAqmI9+ZMkfbSm2yYf5NSdV+X78Q174J54bYKrlq9fhUoHl5kXUfOXNh7LUDuNor02
QKnrJAO1rWGi6BOd/JIefrEdO9ksJF6GInMUfZtf/AbX8fZ6mAPQXy8E0SwZAAKctRrL7VqwctB1
7hHx91PzjSQd4Dzw+na5WHjmCaR4QZU8X27XGFxDIFrn4TkkZDFEJHsk1R4FJ3dyyxkrmhu9KvVW
uSV/j/YJ2z8UC/uQjayd+DtJgVhxKiNisGmxXFePJqtGCliqtPot2bgmJy2n+M1RsbHYDSPSNH7T
6X+DDciINcAi+WEcSLyUQjPU78HyxeqYjEP3imtRhRvNsRdKRSsbqnEytci3iULDVwOqGy+Bn4z2
5C0+GOuMDh17TMhR9/uwa91mN8nJv0fy0ROPAtau8Ya8VjXcGk8V0+8MldX962BXF7wlxhq8Djnv
o/GX6DEzLFw/+sKgOpe+25ubroob8t+Q0rp6yy6rqL81cuc07tqceDFnCpuRvt145P2cC7MNNxcm
afkz6wniHx/FqS9Fu/oJHJYxRE1OyyG8HWMcmHQoFWm5mYKwp0kKiNMoHqi65xjYw/tf4W/mEUY4
v6pKHCDG2C2qWw6LC2dIs+x7t04VkG5R+eaBR0ve/A3RudUpYG9Lz4dmqb8BGpS1L8TZO/vslZF9
tjhY2VQtc8wN3kXACrlWCwMEfi3Fy8ryPec1nsz5GyjnZPnIx3LuLq43CXGX0/zN464sA9gJxAXS
W42VjzajhjjcXkakkwgbV//rT6V6YJFQAjjqy0rtepq7OaqGCCwbVu3p+BBrZe1pqDt1y+udVw15
OzP/sBGjzSjEfoTnwKb4y3Qr1Ftmy1bemSpMwp2r+S/+qHXZBZ+ESD35JEG58m3jSGbrChgL7xBF
WPqBh3jH0ZqIJ95Qmi7cg9E6O3IaL+S2NgKdnctPd5sGI+/4jSWcPShYIyyPqTXs7mD0wIzM6mUe
3ghLwb3IYpXqexSBLtx3mhX7l165R2p+M7C9BywNdfEEXgyBJIh0/Y5ncog202DNQz4agEbtOq84
RMG3ypNfh/1yi6Y7iPdu7Nd554QqopgE2ZsIt0ldr/yHVrD4N4rIxfQ40nfXv3d+xGXCKoWtR4gh
m4v+xyDrYieSDW6M1Rsl8FCN1Z5WTINbh6GkpU0B9nxAcgb1qL9lIGXsajD6BE+UUaj4zYfNReYV
J0b6FYsod59BGc7QvhhyzzBolLzXGFDGS41ae2T10baY8PEu3JAsgdmzeiwlf8PeDBFz8D0L56aY
nah85cCITx4Of63ceduU5FheY6na4JUMmA89kDUcCT58kM52hFdBYJAEsgvaHGTAa4EVIjpy3HdP
OCPq+BXtjwouD1tlsesjKx5NU+T2FMI6uBiTea9pUhFAdAgL7CvdFuewdVm9IVlk0FSKhsNSMnHp
bxd/ri/LcA2URBrp7KlxkNLPE/Eb8rykRYgazBYYD67CyblZsUTmpBhdUIQP/phRFOmvo7H3qEg4
NSn0LvxflYdo+8U9VYZ7fJ44PphUQl7husbC+YuieHyXko0C1W21VHNDR71lYcEhVxKK2MiAd/NZ
sOMa7toO8Z5gWDrdDYmTYAh0Ye5JAmkJ8VSFek8AAYp0niAHT3il7nw/GV7xOLXfzLAy/U74mN9a
jiw0KyEqhJRibf8Rc1Mx67JaICEty5LnN0uX5U+YsNdsN0E7GLcaqiuwEtSDO5a9Cl2OX6mot4Mo
r4+jkDDXdnAasQvLYGieU9uP3iFYG+bUacG6Ci3FrJa6L1c+hHETxocqaVkUhHGOENHOC/SOtBmS
XYCmxFVXFKbbzbyPnfeQjW70OU3OW0bghixF5xwDyasiaPmGN/RAiPiOQpd1ZnPjd7zWFfkiwZE1
6Z3yvguWlZDxVBWok2pAUIutXC6ToJWaYxrkcjo3kkb3K+mFuLvrale92UH1V3rb6rmPJcti505B
RA8eAeVXwVFzt6tjbLnj3jvB8WozeeDlYMwlc3UspzD5yvNY/o1xEHMgWJP5p2qihm6HUfcQCOC3
v6gpaujapGqnxY3TLu/MtVg6bDF7l6DFKUWhl8k5jAwktU4pC0yS17ST5DdeH8ISwiBBinQtKFs4
FiQwviW+BftyRRrYhwTPKWTTAU1339giK7YRxsLyWLtDQbNnM/ypk9rtmLOdHt+kkxj/lHFY6/Yh
Hv/LkKDq71isu4adYi8MRFXS3ticq/phtkOIgAQYxX0HgAOEDjg1I+AsG7FelrWEzev5Sa9PTTT2
w8G67Nzx5gyi3lLy6jmniuw2A7pfguQCOjBFW5oYXRaCkpDTLkUFewo5RwIQBXU8jnhXdcF1aJ3W
fgT/l8uUw1KQtBW0vN3hsF9uOAkF+Z0QXf/JZNqMR+FFIQyEUcNjz0Q+7khp9YRyAKYd/Kg1B0fS
CbKhOtcuh2ZMVHHTFFjeAZ94CQtPbhqWfJGRyzFFXmruPU4I620YRnO4n1IprrUexVx2JxHmwWOq
56D/Cgtao+kKsaM+IubK95TOMOBrNXInqewYBhscedoJCuFMhnFJCJAGkhNVEA0Rx+0kz6L+KbBe
fRNEdeFAtfXH9eCxHOsfo3kd/ybYXlEwrI295nbsMrvT4oq+Zru07maHXf0ty1rUDacj3/A4Q+On
54a8xWMt4r44eBw4rsUlXRl8DnjmCZ8vhfPt+S7xNoSeoNljxtN+sZ1hTdQn1If1eRXZkCxHQRop
4IBNRF/wcxgfYd5fHecWRxP2kKZJOWpmkYMMC0KP1KeqygOPE+cRA2PvbbuJpHVCmV8VNfs4CuS8
bXMUBczVymcy1a3+Zce4ug0XfFrbhNV7coy0Hw3AkkD5RBwlJSfcrW0ixRucNIC8YZj2Fqz9ES8C
00InRhFZwQ6syJlRnmB9baOlcj5yLIi3Stdy2UbgceyB4kB6TwcH2wAnSk7CcIzW6WMlE9QccOJB
RJ40RCLsw90TDzj3hUaQdH1Sg+SAh7TZtZyVFiJndX9FLodh4wBCqKdPeurwdHjYiDDEtulbihHu
F1qiKPkNFxYYeKOEf+qauHnwhqD77torLGQdQCQPSWL9S+mMvPynVSxglMrOvW16z+rfjVsk/ZNL
fvHAgblnprdh1L56fRNmZ4nOXZ9dFmXHoPAVjoqlFe5Tj3qI5cOLxHfgXa+UIhaGmr8u7MCe+DEp
Twvr0OwjmkhSTibaY/fteVm/W/sMqDe9kHQFISH4+Ytd5jTYNbgh5G7hV6j2V3RqwCOe5s4DE5Rt
edNPqnxW1p3dY6Dp29xAwGDJgqwGQmMWLjkdVubaSY9oyRG64ZilMjymc6+vWsjor89BrpYfii2i
vwNHogsQyBx/gqCs+jgqOa9veMk5bYTekv4o3WfTnfKc9JEHDkAsfMsTFDEfUuvGnzjl3/xfCfLp
GssLEgu8SsWfSWZUPbsDeZI9YHKenE2ft863MxLsFUJV8UOVF+E7WY/O/UJbbeNn0/KcxEnJq9Cl
N3ntw60Xuuv05S+z6yAaXZ0Puzwf4hQzCMnljWECwCDf5L26KeDwylcsOgEkLDRR52tcg+AWspVV
8AJLj7RUUmmg4zr0waW7/AH01JCsDtCq9mw8mZkdQf/6gtNvzO74ieovEp0VHRtjL2faHbrxTo8Q
PEHa9vN8O3k5HXKb3G8ybmh+8vY7Yy8UfQb9OAoGh7aikYuVK1Z1ZiJ+Fs3vywkPglbAs6ehdjsG
J3Ah+wclZiLH8gvUQRLzDHDT+UapeGlPtcSuewjgcqpzzgkvPLl+mN7VTJLrY9CveD5GuS4Z/SC5
yG6YgjFjb1x0yvQ8XKu3H7EUrOvRLcLefdA+zPEGNhpOAK8BY6XqQXNKbfm0xB+rRIRPrV+p8zUj
u+67q0AALMN/jOBW/RWWXdpuxiSFWZga8R0BQO9MKjhCg+viLBtfq9mM85/JacZ2wvelpH3u4rx2
9sos1wtdiIjRgZPUayYqiqA3hgvpG0HOEV9Xg4O/B36Y+o+eKXRyk/QMa3dNI6PzSpNFeMFcyVYw
5hafPlhi6vqY1L6zbPMxmeDAWDXuQKfU035kacHbNL6mYLd1FETLt03TERwxl+8yrdtErubNgdvt
P4RQvFCfqZNm3b/rrUMG/jqz3WFqV8M9u8RoPHQMFZgw8prBHT9jtXxPttUsFlVv/pSmT+1jOC8D
2e1pTujJ4XlLsi004fzEJsXzsN9d7VW8cvJ7kJeyYQPHQg0tnw6trQitaZ/o5xzrYz6jJ24NlSFn
t5ki6i3MxFO0Ksq+20Hrkw/XRC7jEnWMwSZavMZ5bKkgs5vQH2lWmQZwiwfXkAYH+EX/+86ETvZC
5Yfwzhh8JR9DZ3NzUFAEXpcBnv4WYLqkLmWZc9S3ZZaZPDSF55wpTsKyIkp4PHuUUE5T/RR7w7ak
yZMQTomziT6OsvQaCzQ4c9VuBaATHXy2br/dpLQpckQy3rMOunozgc/uMsLYK9/GAp6P3AcnEJNr
aGAsLJr2wAIGhR2o+BV0JqiN3MoJtLg/9IuieMbvzY6lbveYlcSxt0M6MilgcFfUIFwLga0HX24b
T87soupN4R/ZN7p7mwh+iwcUX1dshyjzcH7CJ7zDdljdKuCK63YtyZVRitaU5kyvXvnXAwqUHTJI
Z7e+VEUG9sAflre2HBzczVPi3JaUKEWXwvXX5FwUYVfDxwqWv4nodfHBo2x+apJCdmekWqKyG4lA
9lQm3nIFE7uGTWI8YyH16bCkt3zpGS4MiimLKI9jjqcnArTUVk/7tMu7TzKIa/3Ar9m2ZyJ09LLZ
AvrZDRoimQIuc9/+lBx5eGfoaGy2xPoExQSCFfaOFw3yvNOnhlbulgYiDtRpHVI2UmFr74nfxxtP
E62K4eS6eGyL7lzDjgbhwzbsJAcaJ0AHsszaaaxQ1X5FMH1eMQbKEyphtLzVkySDMgJuOKlAVdkW
J/u1cpLem+55yrDvRIlpnJd4IVnJ4w2x75H1QfDkdOwFHjO+IdrR85QVT0B+9SidEo9qj+L13TU0
DG96ozTWAhksR8c2xR2yvQiOJU+Qs3EXk+MMgb15nwShpiiFB3DpE30N4/aB3Kx7jCixgVDZtWo8
2Bw//wtyZfZKb2rbn9oqdo6mmSgfcYdYnauYfePTgtxZfpOS12Dt4mgtflTp0H8KBpQLH4HUHz5m
HBtn6QwuFZkLofV5cLLmYlZCuZtFVT5YY0mufhsTeu7PVgPDRgVLwvogtbMA2rG0NfAnBrCOx+fc
OVQ6sJWYUdOoUQmzhxni3XKG5AN/PQfu+Q/WocbKhK73zO+f8/liWch95UMiwE4w1fqjrtOOOLVE
MxRUErOBRG9p97wOVXCceOsQzKHHydsoW8MdJWmhL02LVvXoKkJQ7C6ID1OAWnR7M5RgBhFAVo6/
bj1RYmnGdN2nxkDKDVnJyEsAvPQxn6ms2/Z5Xn1MTVz6h5iW+YIy9TV8sK03pXtiSkNIWPHK3F6R
cp7w0CBwsNP1cUOUXvKLDBK8Gzgi03DfsRSXG2w1/S8QdDmbp/QKNiw5yiGMzQRonKgu6ecrGfE2
oYWS8JQYFyuhcMv+qeNU5p4YFMRHOGoPebiMzYm60XZ9XFzMWVjQsGITpl7d27IHvE2/Rh8nz7ls
YrVfRalYC0/iHxtRw3jHlffDkdqc8YliQHZ5FkNGmZX77+p9pnCSFkX/PES9forBGYVbxzG4fzCn
ERu19HxdYdgDlUS6qn+8scDAvuVkFx8gtgTpq47H/OxBtKz/El/ywc2RfhUY+YpxgD9o2MzTz+0v
7nzU4CeW94Bh1v1JPX8oTjF2J5aC5Jch5Hvt65yG2GfWoMiI/2YD1Z875LJ5uoWHEQOSJ020X4Hv
k1RoA/sywgHhpJXkNvmi+k8C2BFwAAGbtPk9nQqWW9r6eI9yR4oCSuVSULxYYCW9TeOi/DfKCItZ
BPhsYikTlx4ZhWu1Jtl1DkVyVtnLotb5Yixi8bajgzbdulNjaUgkZ/YgeNeMr2Ebp91mHKa2OLaz
E0CESJbsHkmNDy6Upkuv9Tpxm0wgADcqXYkMGAysPKfwuvzmhK0z/uGAvftGaSoPT7IG9nHSozMc
u4CQ/pFWguvJ0EFovxmaoTotCoP/1tZyJdOXeeoWjuzyG3NPU9MXwUnr3hY6SHf52MWgijX29x3s
w5A0agTrAI89jQ0nV8U2o30gSKni85oq/ce6iEcGqBCd7JiYnW9s0UyPeedCbkyDQDfvlU1XZKaQ
5PoLcz2kVEcyMm5xSGAdE6UUJxrztD1Eaxf1Z1PnYXfhqLfwfxRO+A+63gSwahTymCZxDN4rarDf
ZqTphxvqAwnNWVhjKat0vrD3eCr8VyjrMQpxRKwKLE0mwG2U+ARXQhjqxHajnz6zuJcyuvU5Jtuv
dl2Uc7PQvHk3Rg1JJDaNwXuEiSXaFmNAsxYIg5XOBeN0Iw7AKO/xBFJ9CQfATVR05P7Jg6NJKqh9
JZ6d11HRRnaCeJ7Do1OlFtcmgwAArDuy0EOoY2gXc8Vo6CW6csg6LPqaGnLjfaAG+wBJSASYY5Px
OneRpt6L0k/nA4gDamEw4IPh7mY3Vhu6ZEGQ8sLVF9orrzwrzLnMJnZxYDT55bpDRtBqlxirPmZD
hRNnGPxoezZYhA9iKfQb6NyJmknGgC+tOsTkHi8xj3VIay4+flqqNinjTEKj8jg9Q7SiioKZ1CG1
5or+rEYTqYvLMHyFK07SHD23He65TfP11lZz8Kt0KqZ2SjnG9VKV1v0e6SHqt+nay7fRVC1TOVF+
ikh5kuZb4tONReBnHNiDbIzeGI4zahNK3xkoFHGT+6Vyp/hurA0vaKgZ3ltuhuSeTXVV8M7La/bk
rTGXVnR0QYFNmQ9qhYx2V5mieFg8E2fboVNU6zmlbvMzL57qoWFspfnRk0l8t7BmJantT/6/EvjG
0ZO2wq4PMvLAFsSJzgAwFx4WIs0feZm5ZoOQHXl7sxZYMPMO1pzACcPlNAzOJ2l+8SeuB9o0CSoP
R9p/6r+9cLrf7URXGiaklEU8k2xZtkBmM+8xpK4SwFAgHJyY8PUYhoVlS7EdvQkbeuqNyLqpP1HU
2rG9vcx0t4ktNzUQqKlfcfNtJBev3WWrDfW2D4D27DzjVIeORZ6/bfrCD55Q0Su9X2huukrws0r3
6wrZG7Oq0/R3HBoo+dvMFBi+cMG0FB2yvWSK8tPpPao6jmJuSYsUie8E06g3c1Ps2xhP+g74AUHx
kZDv30DM8VvFsZYy5iXvf8OVxC0iFvMfR2e2HCmuRdEvIkKAJOA158FT2S5PL4RdVc08IwR8/V15
3zo6urrsTJDOsPfai7lvbeN17z4bv33Ql0YxMnRYnIBsH99J8IDPpJEyPoo2RbRONDOKHcha7xXR
T9EW5wXgiIzTXrGpmsaLqsJZ7ArPZ0FSENv8tEiG3achH+fxbIcsfIZowNxAMrWI+NENAcMZnznx
StB0NuRR0OXXUUxkIobQNDyFnQqQ8niYLs8kg6NFhkHmkexHYuSbTw/h/CAxjsFy2b6/n5VNkl/+
FCCpZm73gdAHwY9SuCr3TJ5SluxJKevhXTVxtJ7p1swEWbSJIKmH8SpOPZ8082/C/8QNmqTKZ4I3
lsfFBLQpKX6zMxa3pDq0BGQ2D6y6wivgXcVDp/HsQFxowEyvxNSU1woym3uM+//j2OcwBEzawL4f
icTaR2ss+2MmoXp8IdL3Hu1MUbhzScAwW68H3EX1tcDa2CIASckmmW0blP2mBThQHLEJTvggleN6
XF7SLYkd8Ndfk+cHTH8LO/yqwLcxMR4VFq43JYgB+K4gVOhrBFYWllgUJMZtn8JUIqne8bfVi8N1
XbiMLph5+ixDuRAtCKSwJOl4BTPAg51NzPZdxDUvEBVsc7CzDX9RWMpmP65zfW2HUkw75Uqs681K
QfJBW5QmR7YGE6PwwhsukQ80b0ex4Uf7ctTD73oxtAdtKizQoSVTpyZg5rz3ek//xSNsOBwN18em
rWvvPZ+88Ap6Mv8IGzItNiSyGOLxet19N72go+4a0hVIvkUxs1EsyOhw3FE9oeWMCccLmiHcj/1Q
N3gem+LsI7Ixp6VpZnlkPENQECUki9u5QGh9JKCh+VyJ7HQ+hFiIVneA4pX0M/F0Iqx0forw+CKw
cLqi+XYcVLrbCOoBNaxukBKSuecw+kj7yv+CYrsW55H8gPsBvsq88eJl/A+oRa53q/Rxy64aQ/eJ
2Amr90zPmuoy2fXmXIC/hGqV0LeI9R4+drRuavgTuIn6SdsOp3fojOWKu46053SqsUpgUi3Tc1q7
zi/M7T2etBDJxR1xDLG4Up/HKKEXr7Pq2JCZlZzJ5C138CWRa2wBH8XVKYrgkVytv0ChAUeAkE0y
0N7S0VTplc3t8ivOeEhPuDkX7madEvDZK65QJH1gdA5U9sjj1sB26gVXHCmdVWJSf4/7CBcBQlVr
IWNIgpcAq9G5ZAPzcwDovkmzfTCWmrAMMEXLfGshsJdAKenXj2gyVp0dUQ7Zn6IocCg6Ve+RtQJ9
Hy3fhvpxpbLnz4HZO7BhLXp3l+Pn8PekQhG3pxtJQ1vRzq1wIHAHEhTF/3iHrwrFPnyIcU+1H/0z
yEhH1Mcdi6BG0i5sFG0/c5y+TN4Tv2ak+ahZw8QvxMNhs4TRGOHb5CVBCHNdyqH1/1GFrPlh4oL6
1xB989mOZGafo7ADZmVZ0KwIGzy2JjyBdXTBXdFfCCFI4kvbDe7LGOmK15JthXsosVPZC1ER83+E
MIs/NVOg8vbClOEe741mCTqG7brrBUButITO8ACtzTq/vQknVLxkTBmYNxY+jXKSIdliOlaY1wq+
jLiPE2bZf9uCdIDjgiSRzxSKlfzgAcR7sR0APcWnlC/f++n1KNzzkqHmY77Vzk55CgJfFHhXPfkf
TXSHfn/mK7rEsyY4due4ckQfKZnC/XVUTgEe8u6RjRAPvTgDwMJP7CDljU/uwkN5iTG74ujwEI9y
InnA52MlZBsQ3IraeqtjRrlm583AYiGngDlhE+c7imvM+FxCIk4dfd+CZHau3Hnpuk8iWOt7qBta
P7tux94Zt8uUHcTET/yAOhpxlh1Uf9aOo/3zGqiSmZzUOLUmQF0+vYyjukPSBeUDz2lMoNnElB7o
cQF/Jhgrvc+AY0k+UpbJ80WkiPCYEasw+F1hcYATV/aBz4K4MR8ia73vDu1M9DpgToSDz4LwEtnB
EK6r8+CZc94h0GyxjFpBE9R3UyvJ3ezWCqk+AJvoNLCkIsbeHf2rARs8HykxabZbJwyZLmJrqXYq
nKU6IDEIync/Z/VxTi0l+WuUQjDZmDFJ9T3JEoigIUrrDHVBXun0hZGsonkvGBTo49gB7Wa0W924
FJECzwopPWB3s1sTh551E3SEmL4gsJLVwwqmKjswSYt/6gZGKZZF5GiHaiQSc1u5loUULRKxfXPQ
zh/OOs0faWC1c2pVG8h7ZmpY+ZBSFrseRsnf2rQSOaPOfXCug+s6mwprt0VbqBk0rWgVis0yCSzz
uTGz3Vfk3ETEWMm2PslmjcI9iE7yWUBztRjDJ6KQLokpwlfSatsHBmosTKKbGn8HQH0oyQJCac29
0/qfQU5q+4YiegEUGisEjCv2A5LJpCBzJxSx+qKk4JwZauqzo7cwxtjEyBwQ3JZkGh2rSJI1j+sT
/qk3KvuEIjssfwcM8245wsa78mstPuclIpJdEUdgN30fcG9Utkv5GeFeX8AOtNnkPOuhRvySGcgr
WH9RcbxB8dXwBbHzoMO3iAb0vjf5kF1jgp2R5joyLa5La2X9uWrC+775ofr4u1VeF7jf9cBG9YRF
PYkOjT/4D2NIV4MPPE2c7VRAurhwC60gKSkM+TtdXTvPOQArhjZr263ji21EU6AJN2AILgZomT4Y
xWDswr7CLN+pV0wfN7wp/Bm7Tkwj41jsYDekkkGOWyXpGWt14IAFbgO0oWMyiavTCx1uZyII2ztd
TsQrRgzmGCtnMqktCWicqLAtwNGlW7fow4fbLgYtU55V4CYNlK8Nct/gmntxQpA4mBvE8ESI0ykj
kYL6eutpmmkN8uMcVrncE4HDK6UHyC/gFBs9vTB9DgEOLREnPkwTx27nBCUbCthIcrc1YxL/wdcy
Rb/anvv4rphXzeej+bPRY67NMrwSiNfnvzSqnZtmx7gxtQRhOViaWXGea2BY8PnA9WG4z5dMg7nC
qXwI5sijiYBk3yL2y+L42OgUYv/GnfmcMFZkoFXXXTX7vUdKeCDrd9rf+ZfQfu1Cp81wJzA20xfB
esmhtXckcvmg8F6I4F4J7LIlNI89fsaKh53DFptN1jZHo7su+C2jjF6TFeV6wJuN96EDBDQiBmd/
w07KstvPAi/4zaGLRhw7seYt6wNDJiL4ra9hCry/KYw51EYcoMBJI4ZIiC+EeE8Zx5JLiY6QfHLR
qq85K4iupkAhHp7ek7TJuCWNB+AJl+gT2iDivHy39h+7RSti1WCQU0U2Q8DptulisD540XsgEF4R
ZWK/IHa6JZ9oJY4r1NZX1s9sV2qU1sVRM+hAHJb8PxcZkh9eEdN74iJnL8ph0msimvuK+oa14UhM
6djP8gttCggT9mgYD5eQaT341U6V16jq1cFndEG2S1fqeUdB6XHeEkiH3lznM6s4Y5B/cSq10Nrx
TDCS5tKOt6A2kn/ZKDpSF5sJ3nS0+n9NRhRfUsbZD50RrAuUiX9ByhLw4GIcP/sVA7QNKeS588Pp
jMA/HngI95SO5H+WjhsgNCtBEt41jQRSJ33T1adsRiuLNA56+UNKE/5VMcHKd0Ef5K+ilY+zmaPy
sc9n7y4ITDFvl175BMUsAWzHaHGEf+r0LOF/sCRkUg4LIuOIQMH5Qvc+6gMb1zWDsm4ofspyyalP
q4GqC/Tfams8mRVdJegiZIFw7eviV9B6U3ZvvLX4466NdPdVheHB8Js5NENbuvr1p1hQFh6r1W/n
LZpV8rcTQ6d4cRkIDts6cPN24xS6QQhRV+K9nwr73rld0B2q0LrRvs9dx782SRR/8ExM3RG4qUre
pxJK9zZwBsbmQbDo+2qh09iFqADJip7bhKynLvYW7t3Ye41CS0JdG43r9NZ3Fi6njZS4a4g5qXbQ
S4gHZRzmz7vGlelbvQj8WH4BOwMDElvHaDdHqPC2Yh6G6h7HSUOdW9doeRZ3EVexKBKrW+yoEDPC
xAg0cHlFRfgqsAOK5wljVnYlJa2tvximj8Ci+xQD1cKTOMflM/1w8gGTj5EbBi0mXSaIE7lViXAw
KCYVGuBqNxA+gPSu0cDltn3aOOPdWgem3S50Q9nLpLqeQ2wOVLSLEJ7hLpwY/sE6w6kyIz7uu7iU
HOpGYJgbHMPPeFOeYFVh7Aofigd8cofkWDcDlti2rNoIkDrAppblRpfkTNTyFldP11pGlnWmDfJf
64QuonG8ebQa5eC7jTimpJrY9R4rcsqatnPw4PdPXpt17oF+rG3ellqsxHf5fjtGhyKLB8zlOsW4
PGiMz89VKw0fLLg5SBRIjw0WTFbc0XLpV8SNh5nMnOq+C2ut7/Js5Hy8uolsiFdBvx1OMO445yQw
hFaZI8t6Y37YTs3qI2Zvmr/1aYXCmRwUAApbdyDZdpf37VrfCUb4aMwq5rqww8J4hCHVBVjmJwbr
5dGt+eMvaYkLCu4aCwzku61RziU3TK+Pq6jS7KkrUXBuGAN0/EeVtSlku4QQAZTwU383unM5f+ZJ
45HC5iyS8AZR1tuolcOVQBq5vgjgc/6lnUqIUY67TMHZ0B7Pm4zClAxRUiqYPNR6oQiWHWymo2Wp
8IeuyOIYKAIX6RmlJfoqLukaNFACS4j+CqTopWfRarax8b2VrhnO9s4F+wkeQQtb78YGZfEu8hxT
Pouc4L9+02kSdO/7hYsLEdgIxemepYQ2z7nnD/U9goNleFOWnpiJZ5EkO+XMeAl95LkATXQz/hmV
v6YPWOm9u9o1/Svib1Gd/M4DGaaxiAjGCA2ZNotPfVjWHhOixq0F+6GsG+/y2QBHLm08o0Dpphsm
rIEe9VnnaGYxBxXhT8H7ZffQRnVJRAuF6GZMoYshUBURWHS+GBkc/S5C653B59WnJVoHlnDUiuUW
HReJqPCb8ShFWUTmIvcgRRtbGdvez41H8153EKbJ251RFBaEsETnYpQm/HAZ5r436IFRwiDNuU/L
PFsfnGkS1RfckT57IgaBk4C9v10RifdlFLwYurduB4DBfjeDQyHfKCqTEyr5+APFcHsGYYYWH7Wc
4KWnybqbqg5t43gr1Mh2ZA71yhqiC65QdnEbCCSZ7tZ2szufDGoDb99V7qifUh5ebGIl2I8HxxD0
sJu59n7CHpH90dPKpPgiGTluejfU+c6t2zK68ER3Twrs3y20wbaf7EvKfqc0HQJ4kWG5zHzfYmsV
4+a7DrUBWg6AtOO1b9tkNSdlVrf6u6pwcS78DUH1krnd/ET86yzuHE+odypDWZVEOM85DE6QDShO
tm0+hO77XMl5KY58F0XCehpToWLeSM7pV5v6JibMJsjfMhasZK0VvHyY+W5U9RfWmFHKUjyqx99x
niQ9vnuvx1oJH690D4oKrbxnKR3HX7y8qw8hlzU/ioYuTcSOvvNm5h8rS2Yyrqc+qGADeHn+PRZQ
PG9nJX1RrjzvBkApVODtvLBk3GfKeEBZabJMdi+WfyzPheIU5gxlHi1fm3WcL2mUw2XouFvIvMkb
fMutBiQPOVjdHrUi1980Z3J4r7CbXnjCLNr6KcSv5bWa9pBYdQn6N4FM/IM7S8lTEOYE1afg7tv3
kn1KS+wU3zoO/8VFftbBHTx4aMffFZnxDwgcyAsEgDXYA3Fj3oj0Im5nBiRBNTK4CuUb3EhNbls5
Of5vlPuyOVrkSO65uGGBKKfINHrWCpePseNUnkqI6Ok+V26LGxTJ3NWmbRIRrYT3Yu+7+AEpXZz4
LNoZ59Gw5sUPL3n/ZfG+g5jVwv9gq0Q43QIqMTqm2iO5md1a+1EHsUuO7TQkb2tXmSfYU8yzGzwQ
iN5Il8b30cip/qEqi+y/wvG5X1pFNuYuMX02X7CcVM91ZML/UpgklmB2z4ZIZENwWXk61sUWwfi8
vgWz9M4DIWn+1vHp/LYjc9qWxQ5X0ZE1a4xAuDagU7JayZcm7JcCDxaYqt4tbxVT61Y+64xbrjpK
9HxmiEjW6DkcJ8Q2VTtV1SEbZ93vLJUZeZBg2okVRn5M6O/cskxOo6RBONNnTDRhViJxpDZze2JL
jHcwZJU7+0Ipde8VjkEJsvr5I9cL+/kp8jwA832gWOc3s+6CbeZwOh2IVpnDYzwHN2A4xO18fI+L
G4Ko7MOkR80jsGcOiR2+CzeDxRZCFcIGTETChCthYJrq+dVrjVyH95xCTm4s9hVQspimveHZmgiR
wAYF/urdTxiM/1sz+OHb3kqn2FYLEx4wCQTkVKDekhcXhDuqPBEtb+z7qKABAzpQIoG1Ay3N3AZh
b2Cdf0PeZVdZNVFxadakTU+OTur7uiA9GytgN03eZs5WnwBvyaxnN2Ez+5zxzSWXTIPpe6NyyK9G
9HV+M9ZGzb0lTkL8WZRHHhXu3RgOj+P1Hzw2wLoTrAvdlqmygnmk8+TNd7HcHLvKQ395hvZdzZ8T
jgFErbOKyqNhnvYMNjD8OyHuQ50/Va78tPFo5nuyf8jzRDULxRlAf0Mo2Ig1fxOmXsv+0a3/4L0I
78nLRdbg4/14CaxHCDFKCikeQ4dRWHd2V7Gy9YTKYh5qV42EyYi+cp/UOmf+UXEbRQjEHVn07cFM
RWk7pOlEKRiIYsgKqeBrFYrlGlH5BXDK3EBOGzDRhUOzwmKfJWInwr94pULJD0EI9AmVzhSQeYxg
d1NlA+MHXI4WRo4YFkzUmTtAt68XDVpK0i3hw6vwwFB5zndRSzz3QVoRXsBNxD9TAGdzZ0rXbz+o
I6ecYHvOim8PcsYbbBNDVkhS/wv6yR5rOftvGDWCfyk3MvkXLh0BznHyukg7f4hQHFgGNADysKtA
UaC/npbTLHIYfi2pIG8otTn0sdlxG3exYD8SdB5TmtRqFV9hB69faFXWb8ya/hesY34ZL2TZw1wP
o90hQFh0y9fBipeR8LKeVkPJsMVlgqEpohT8ICfaXfnko2g+Ec9hbv5BmvNHpsm5fkJTVQvEL1Rc
3b3KPL3egTB0lh0ewgCXObkqAAHdG4yrr+mSeLcDaIE9aqvqp2u1Hc4t1CaIB4Gfl9cYyJUDpZms
lGcl+FP5JkaryYgYBT7HZ4vc9h6qa4HZcOqD57Udid5AvJ8RY21wu/E2EIuccYX+9lvh/MUe7/qn
AGiZ+DWnY8ztjcaAJBXcas2u96sqf7hp3n/zlhAyM+TlsoWNk3ssaJfi5LldAce6iMns+oPDBUno
GHvyZMhKYW2ay/lOR/kgzznJnIDaqPlB3GNEInIli1jmN29OmVc0YhldM4G22OT3/lSRwCPN5I3A
2FLbfs291wc7v3PH9cg6t1guIXMtNvJgmOu/qIsjPoic97v5rDR0wSNuA98ebolBy5sqnGnc5sUN
CArygogRll1dHD37Oe85lavUOMkw/UNeIlxt2xctkbWbHAXLRjROFz0mCeXURUfV0EHnRYkeH27X
OYSYkngtT443zavveq81S7SU3egy1FuftHVvu5LSOb2UVPLpAbiWeG4SeJwbcfuWGXdWY3bE9FNE
jDgaTtQyGS36IluJOyHC6kT2JAEWtEhrd4Lmg3wgp7T/zJcAi0PESXua0L7y+yJKe4JSo+MfgGQZ
jppEd5Q8cU8+IEun5Z6tBnEWcaocgJiTAt8VcuT+tt6CFM9Ily3qrP0efOPoLHvh+Z3/lC7Tym2D
vx+JEKrq1zH1FvyJa9bdT4LrOfJaGx1S6TKZYk1br+h/S0noLUqQ/pl+osfai7voX1h1fncleMAS
YDBn5o73vgpQ64r2FbkG6d+oPOhfeqewMZTCxaR70yj1mLM9XIFqYiPN+m79aXjfE7orA+yYYb1y
8XKy/gOPAug2hqWAH5b8guCEE4fNOHQZQHwd7R9CLD/y8qPPqVOfB7qwad+DX67NgZVK5u35Xl0s
8KkN2TiVxl/3HfOdaNj1DfsXfUTrMXI+igxOpfvsFTldXtcrxzmOjb/0R+UNfApexoaBRzFBNZI7
i/htpLIlzZaDPqEVzJx2Isvi4N+8lm1MNBRRHsjPOmh6NXBslFd2HnjFmKyWz8gZl+UhbzFd8SzD
tm3M1HKZEp9wz4rUMBA1nG5HsAnqm9UHQ+mZvno8djUc+jNCSnRXWQFnYavwb7ze7GEp97PTYZ6o
p+E+dyhwXw2j5lPvzN7IbDgZqRrH0kMCSPJBgn8IlcN4sQ4Xxg5rDEcnIWx1ctGE4EKwH8LkkVk7
YCCLe8fug1Cu8+8pHwlSoWxIYdYlpFR+hIUo76MEugGxzPhpsHEjEB99uWVYynEeO134I5GZgMnr
UPbuBubljBjq1Pxak4HYEyYP4YU4DjIZ2yJOrm7hhNFbJ4w5lQSDFBsdTggmiAdb0JhFZEfRD9p+
laI+AvL07B072TR4hogE1pcpffhQuYL0qgbH2r81o+veIau0citu5oWTrtIZ0JGK6MIdBK0WtZUv
T226gHY1iggCCqA6DA/UL8Y+tkQl7Usa9GCfgOfw74Yw6rt9T7qJ3EwGSMGhyD0qromQtfw8w0r7
1yUzujtMitA3CQv8r18JlTulOoD1DceFmJUTK6lsPXeThVKY5RTsvMmSdHXYWX1yHNnnsOgNOq7o
hxaVSeDzbQztdCqKYfga8nlU6JwIfb5FfQN54N7uzZC1dzhqu3A6aSL6hkshvNJF3cN1+uF2LZ6E
ykIiQqjVVXw11pvZd3Y4GbfI36E69rQx313QFhM6hKVbJuSaQF8+Y1E2RxhjlXiTSMSLZ6gecf8w
Q8ciohV2P9hBQIz6FpyaxZjvPBbSzBZX+Auo2HASbzoGbfmLrgI0CQHh2iHr/JSKOKd2x71UJIN+
wElBOBAbgBu5ZSVxaNk23sCWoSim4eZmqQqC7rKCgWK3epA1hrh2zl3Gy8osqGR2TrzdSP4N2l2O
f/bl5cLCNt7LMqxpo3gqZZwfvJToS6gtBgbxc1EJN7phWZxhfo4Q7iO+6FRbjZuCYMslOdBglLLb
rUsTfSmnLNJd5zrr8Lslzq3YleiUHzCizS+ZE+d2gwuWQc9MFx9uB3DG9zUDyeeqp1BmYznYix/6
aDcVdv7nxEkyuhlLUvuBKM38HCClXo4t+Fr56dCt5wS3oAnKt5OTJzD/1qwEVjlMw/q5Sos8d8vL
XULXFZ5t0dQCJ/sZM1PdQrEiq7sHn/EW9yEDUJTtoSrKmCUqQtNl3FRxi8pFBBmQNpkyIn4wAaKT
awhajj1hFaOa3HHXKXkgqNsJibggo7x54ACMJVLPRLGVxF4PbQvdOGiUo2TIFqoTuCoQoTv6t8Z4
G481JDh31G1Z+Sf00aZxWnIuo84ngAuqWkGeI0JF6oDUuXO62VvuTZ2o9i/DwJnpTewKjaW98TL3
WANFQrtXYnPHNg8Oeg3HPaL8Ivlu3DDy9nJO5+TqAWAxxF26cxqvHzPX1d8UjdxMGTWI8heJL7gU
di26kZlidyjdhzyLbo4qmt+3vsK998w20pcfrT86oD08ObnZXSPWXu3nGcjLHhFxYf5JeggZs2pN
IWb0E5evemCbqyoUjk0M3JZKx08fQzLSXXROWd5jwSuXqX/A4zkVe87Bsn4EGyVRGMK9S+4yhaDj
qXdpsH/ieYAGtXcHOceslBF7pjjoWdLoP4pywrsJguPyw+dmw/lhmGJdIgGI+WPBsIcwvhpakbF3
a9gVWctqr915WLmjPUU+RBz+jzCIv6PZrDp5lZgeWCqyYsmCY8PCefoZZOj2+HXT1jnYptfuMexG
auYVVmAKnyggeGM3oBOLSMQKYyuwUleUWFvPIViF7XcaNHdow6OExLVslSxc0LpMyXlweyWgeXXa
Lj8NYcLBcZKaFSmYXvzKn0VO3Ywc00uT3SSbdkFyaaPqbi46ryE8PaWDnmLIID+uVdBtLKOoETkE
l0D8CAmE2wEnn8sqK0qFc2L26867FPB4cAimFtQLtOaw9Y5rvvbzA2DaQDJxg5uDDEjM0e+ZkUe5
H6poCY4G581waFFs5/O2UmNF7D38G/FCoBBxmwynvP4s/HYgbTiTRcmZh9HHB2vSxBODZ/iTTkB8
+ExvhsVi9TLogkiEUOpH1DcgcqE0HEANdnVxqkA/yAZbBochkWpT4PLWkieUi83Cxrz9LMZx1K+6
Qz5LCFOvySqyAVGY2ya3qT9gMKejZX/MJCxqd0GO4YR/ybbipzZLUW/x4A12MyexkJ9FmPZ5euW9
CXzM0gVqfZwDNSfqH561ig57JX7mPhF9DMpMs1LfhHmnIWP2kgwHtmEz1CcgRhgOaJhbfpeee/tj
ZvTh37GuKMQ/XSO3R587OyCNUVDLkICJgmEoJGMSzbVASw/KMZAnv02Mj+5wYaNwqTSD1pOVYXaz
QAqfQ534EHKwcNQgzBsZ+W8V+o6vkjJu+ovogakfsUZeaEhI6UCnSLAtAzeetc7zSDAGTZW0PPPS
7bTWmMJZq98H4MjlU+iD1TFwdqE8YQ9tUvNsqL666MIwe4Aet8UKmsHkqfEAl9lDAEbI5g8ACxsb
HhrIa123xwzsVWAXaxGIcAtKH/P0Qh6CRdIe5ut0KOo8KD9jyoDpGvLgjUdb9+RVVEmUWbbo9RCd
ptkd7bEVLql8ziBhGDG1wP1q3WUhcelGHj0z7R8ntMEp4s5+qDyYYTYMSVVPQIDtK6Pnc0lrhUSU
D6naVYjY2CMjVmBelpfZM/LZjjG/mgrSjjq6hu2COaLd1TUl/86x0UhlxPiCZi2tSaxDTu1tBn8Z
0xPzGrWcAhZ/YsdGS6CnyNPoJAha/uGQZ8ZY5VreNf5IsC1ai/euFJ7Zi6qoLV7xAUuXxEHCSEnF
iAiwIDAWbed0OhMbFf8bGp+I5VbF4fAPzYhS33Q2bstXgixuq9G2qBOBy539haSOKBwz+yAXmnyo
ggNjPbjIRTc424a4NbZ9/uRM7PI4kIZdi9HP4j4hUvmnCG1zRTCSQ9krVpool6KdeqhUM86PxMPh
FoIpxUXeFdl1GPomukJimBosziXitoQge2/PZopKLUgSYkyCPOPBCpwmR9LZzGrlTATniL43TD+c
scnWUwXHceDZduv4yiGAdmqcwvFPytLxVZRiZuOLDQ35vNtQDtcS9QejKcoEZuL0a5uwCBu1mfHQ
QZpYNO+AAwaVyKVIR18u5AD1tPjUIXuKG43+hP4kvZA4E0yP6Mfz7DxEahTXYC4XtSctIv09TDIM
kQTTAt7DNO/e8hDF5beuE4ZytYKxtUP+4ieHtnCdryRU5b8Rm3nNt+EOv42zLvisyAGsthb51w8E
GXz/ZPOyQWjjWybnpEX3jE+58s4raW5/ykS3DXwnqOOI/No1I0UwsR5bvtxeB4ic/8YJYRiE0iha
f5GllT42YKCWY1xVqtuy4L0F2jQiaPYBCc8Ez/RBfUJ6nMqd2zZRxwgU5eOv0WPVdBh7oqoe15HB
/gvLKpI5+HzShtOWyKQN+wJ1pEMCoZcOxRtcBf8/1WT5CZ016HvcXNmr7EzSXXLtw8MgewdWug4d
8bAkE3Zg4kar50nIqTlUenFDUpciSbwe+NtuI3U2vHT1XDCb5jA65Cie62OYNcljKNlsnyafYRdR
PGWEV3UiPnLvDJ2GKCXTWGz8gPnzY1pXVoMfNxLHwzCGzGOS3NlqN8OXIJixBmdGLPM5cFzUTMYG
ki6hTnD8kAvdPcDqJYLH0QE2VBftEMG1+GWIpoi0c6z7mKSMAqFAwfBZInLCacgamrBR56kJZ0iF
wG5yf4NSLUGqif3pdlrjdDt0mtf4O05wt+2C2FHPyI4A2ZvaJr+6SuR/pZOLu5opOXO4/5O7nEih
5S/W9XYgYshHqVgtI1z2MWeSBqK3vlOwKxCNjYNghYn7OyIXCcZZcSMZjlcABAEatGHlttFFZf+4
LiVwQLoB6I2gyc4T8QS3MROWQPSBkySvy1mrcSd02y1XBO9Je4diDZ/EnKefFH2LJtirTV4NBhB1
sSolBQu7Q/FeO2P7kxMo/zcHvelebunOr06PDnPLkrG+dPxK2S7FX860xiWD47Vxh+gt4Rx9VnPR
lsi/OHwFwvxevFZgdtszCT3TgbUfn3IYB4QT+q2y2wBF+kBtA0x2Bggd/zC18lFzgC4rj0LlvncS
XZj9WYVY/4bslkhhNGt+jKDaYtVzShGeqPQWtpQRvz2p1SLBv8qrE9HjChvsKrQfxH0largboQtK
luM8KYxNGgXOUxaMzEhlWi/WTAFQLtT39yitxuTMN+gDcnYRRO9qoQr2HG1EQzc7RQy4eywH9zpi
bMw2xp8xW3Hz1g9Ln9kJz4J1QRV5br3zV5A7d+vad28mLMwH5kcYO5ETFsU+SCgjt2Z0bw1ilrRf
HbMgQCgZM7bP2pmGv/0qcONHoyUgCa1IrsNr6dV6+sGOx3QWILH+SezCS2k82c0bdnviH1Goyz8W
rbW569YYjeZG13Hyx0XBUwCvWwf/FGakf28aKDycpkjkvQPa8rC+N12o6sNAV+dv/aBT/YusYvbg
RN1FB79PDbkfxLveXtp+fLUJaJY9W9QbXxANBaFJlO2kqgGFodnN69THhoTObWtHiYsiSVPvU7MN
VncDCWHza42lGtKNn1ZE+aJZwgHtTLB+/Nhxz6GJSiJeip6qWI+xqq+oysgNhULR/MmdlWF0Rl3/
Ejay+MBelvzEwPHsvl64uxFzRDSm4xRgd89k/xi3FInbJJ0gqTdjn3yC28aTBMtJs5lr4o5ZUMIO
bxMwVosR2qxmpwKffCzCq8pqW0is/4TeB7egQunIZ7Q/7Bt1RjjzTGR3+FS52v8LRWACfi57/7tM
kZOc8GDQEPsNWh8CwJZgr4k4qh99vCQF93cmigdX4N57sFmvbmhUoAg4q0Is57tShesZEvsMt7Ca
4SiK6n+kndly3Djapm+lo49/xhAgQYIT889B7pIsW4ulTPmEIbts7vvOq5+HHTExVnZGOrqmD+qg
XWUkQRD48H7v4pXWJhoFIphySBp7I5uqwy8TemF7qPpixO0Miw2xFx4EQX5VRqBRiz/JJkRrbK6Q
fOjucai58ax0jX71tmhUfMg7Lgl3UxVWmIbXAACrmfuP2oZGF3NVyKvphhuFDUOYeFfH+DzYaDPc
g+lz59miOrX6I6hoaH7JStoIv9DaIN7edm6JA+muh2EdBff0/giW3tNnsJp2G7sITbl+yF7FzHMS
PBujqSIcmjy/qz/lnbJe2MRdd6vCMG7Wk5sGbw0yiuaveUJ0bW+BcluxdgYE3YR421b2XoWpc9e1
aArQnMAkyAiGgni8SSa7q+7h4U3NrhumAj4hjBhj3CgqMZ/VLg2kkZUPcvdEixeZhMJAt1olUyo9
jBtcWR8dzF+LPdLcsvg8IRc10FL6mECv8eXKwwfSwCIJ8D2D2UC6mWAU0zfF6gHROSk5WJE56Tox
7Hm4G9gYo8PMBg3NiyjBAGEyHKMb6CMtd0nb7ZfwAcdj00AHl65nZY4v4ezVNhLgJqt3sIpEthUQ
Ep9UgPJs42ZkCoGmGOlLTGqAvPdLh+IVPAK2KcB+bb8AynU/PT5gamWtemICR4djGUGQY9IMJMx2
zapZtn+3qLK9U6rePZQCZJmmFr42B3o7MviLyC+4kHgY2s6uKEPY3y6q3/BAqs5k0Te3azO/U2HX
dn9xwMvoHqcI5itGxbc46xT2s1zq9SeIEIH/jPXU0lCcZhvHgnRiWe8WGXm4G2b8vzjjAi0Ptgrg
XFLFdkd3CqdoHwQQl1dVM6I040IOj52rvAmuEgouLw4lI3Y1Tqqzdaypedc5BCXxpLjT01rIiFeP
v4Qa1SonAL5SyYzdM0URVpA4OmitNG5F5fRA1SPJCtBYRd3j+Kh+Nrh2TJ9AMXTztRcmQXBA4hX8
Iddwb7IE56THIaL0PZXIKJyDFYANwaDKB/To4dyvpkAZ3TEMlS5uiwE+7RpgtTRBjKra+2IVY2Nu
wSlNzgYiK4tfUtAR3MFeUxifhnkIAmph7vkM6b1Pb/pwADEDjvFgPgUwO+1HC/7pW4dIzLqvSTJu
d8KnwMBYQaIBmhJe164nzX2xkKjHoVqj+AtJ1a5rOCc/AEgQg5McYH+CCzgKDOSJN4CVavhl+LXM
9PROXTH1j5VHqDOxRYNQewhwEh2RUdo6W0FAz8v7gGtzfEeCgxt/Lgt6PxsPV0M61ghAcrAd+OUW
Kk60gZjySwvLVfBvjTkTdKyy8ogPQMLWfCogvrT145gpP/7aJX0E6Z/XwqY1xfTiOWY833iIHOHW
9VduGgNxpIEIMhpQxtwSTlHZfuscS1QrI84WHUJ2/kRb3rHV3tT8FXtcow+oozp1AKgT0ZEjTxgP
AOaD/2QHcdUcKGNIGxxG10JIbgmOlEw1dv4wQs0Ot0vLRxxMhRBu60QQt7hT082m1WSSS+LbaND9
TFGcUuY0RM9if2HUcI7sHdD0QIUtCTjSt2WACmfrqKjJfuBSgNnFGLrRqbKH4KY2SgOMxBFSEvDh
9y/SAeiAM1cN443oY4RidjA4P/y4mZt1DS5NIlFicIi6Xi8/O8gOfQLaWaub5QRzFtDVOXoSvyHw
bsyj6P8VeNXAEsKRM29EfZh7s1ssrCpUVqYH25OOzZSUOA1o/EnrXM+3vou+CchrxEiy6rVZ4Ro4
kNHTAAsF66SFn1Knevxm5FH6OIVeGKKmChWETZjY2DljlHccS85HdJJ18GKGGMEAzg/GvYHyAflS
wwe1ho9HNQ9nze6XWN7oFbp1+ysaSshIBgx8GsplpPhPsM0ATzcifMwpAP9CjY0uWUEm9mkhIwDc
KL9DHwn7G2ZyPsz6mDhJXGwq2PYnaP309iJnHMieRXz4BqVGEiJEvsqNo4i02/bg4q/tvLR4GplN
n2sW6T1Gh+CaaVLo7ojXaPo+z7JZfNYG31iHbmc94h80PA3Sb9/Iscx/ycZOvvtk0N5KOXQ4O5bw
8lcjhznaN5hF72CjEK/qqarLbY05g7H1sjQ+eV2OL56A/vwWIV57NqDGh7CbYZ9sBnSMn7OQEK2V
VxfQr3B2q380CdXKCplv8YKgQr54piV/JVH0rwSnrnPXs85qyNmdU5nYYYqEuEDIxzTvglxsWGrs
iyPM02RDEzm70xAzsUMi+rhaQWDEaHnAwzRn06sQNU52RaIRmkn6GLHPvkZSCn2jTDsoh6Qds9/O
8YSKogrhrq10Y3Ij4LZnpMj87OJXbZeNsyZhs/5JnVVEWznkbkQBk2PlGefSvWvhHJrIq2wa4boo
edaKwJuIa4XrpbeOlbaojdivOgKk4K1qE4oKdMXY7/dsBtnPoa/s78bAfru4hGfGbVc61Q+XDp8H
hS/LSYP1wOO3gYEd1rab7epzawn9zJkTOAfS+ch0mKDN4pCRM0+rjn2V25sRufVNDQKK518fpM91
1RBUKTmvSfkt6NluBR2XX3bTGV8HCMGHuSrlF4yWF8sdvJoaWmZJCN+Eo309eLHM9pEfoEybwlTf
1ensveRYY3TrDnMHyI1FgWokkhQpkEDQ/Ho0BB8MODPVzZBp+dT3bfhY+YKzMLAJ1cKJIBg/i6bP
ceuASW6tQhzL7lD6zd/Nnup8HVrkX6+ckVs4DVaBzNbux/F1MCfMM7mM0vakZV1DzrZyIOHQy24U
XKd+3dWqfaSrVn2Ng6m4j3Mis1ZQZgDOVOM2jylWkMA0gTv+EkkMdYRGmLO3kjYtdq1JZvnOMEil
X0M7J9RSV+P8DU1V9azrPqAeESZyEqnR+O2om0g557sv+rVpUE5tcxXNw3qINJ5XcOnMFRhf8qCL
IOY6NBOmimm+ijYIG+Mnj4utS9XoZ++eaUMK7/wAAzqWAsFZJXeyJw8PIH6HQMezpYlQ3XmLTGE9
B5kB1DaXyUvtTfBUMmNQn4JS5HLnUTpVK7eJ2UGDGiSJLCE21pWHZdmpHkcXSbLDAqBs8FkbnGgQ
hNgccGzvykg8EJDIRoVNl3iHSAm7NJwHZ99MbXpSnUxP2Lnkb21rQaxkIuxPNBzir37u4BDd5sD1
N30WZ/t0xANwM9LXfoOGwxXJdyuo/MMMCYriIabudWWBH6eEbR4e8H6gOd4geu1v7Jz7s/YhfGP6
NNHnqvkaMW0qS+qBHrSe27xr4nHM5ZGQyWR2fxDwXg+Ym6n6lHHdfLYcgyRmBCAaOVBlPU6ohcat
gRLrWxqG/ZdBI92jvpaKqq3P7HkhYgGDYTSXvhgmTK8VglITTmQQeMMGuKeJtyYkIIicDUDwqum8
xZSdbgtwTuGKV80HTEPdyZNp5bQhQfRDMkF3MUH7Dm6D7fE2TaADbGFPYAVN4nFyVESCmas5GQg8
T+pG4zjXh4RGVI3PRayyE4/JCET7ADGmHDe44sfBW9yE1q8IqpOzgsPVgK+nLSKMLCzeIwwc7sxo
WCIBBoFnMdeOQBO3MuVH3IDF9MXydc0GYSIjrcVgtTd1wCSusfLIMDCSFX6fMTeX4pDX8UK8xJkC
N6iqNoOtgSFzf4eBJc1Eu4bhCVoh1GdnbrxfrZc3z2r51VDsBoHvcB3g4j1lAvY7cj00GL1aKK9J
jVOhF5fVczJm7nevbgaOUTZB1Ks4hGwnU9p4LYGFfrI7G/NNbmgY+Gis1AiQxIERxjNdORo1UmYj
gQjYyvElIi7EXadK98QYF0swCR/aoaO7huXSQPm+jYgpKVZ4KxDjxe0YAa7gMkT6m2xkhF7RDG5z
NiJQYyJkfhk9h97awPSFfoeDMxA6mHyyYTnFpM7JBAPRlek1CJDw0y1fWswG8SGjdf6JpjB9LNPs
ud2ZYsiPKZG5Mab7hf8KUx+1px8M1r5s6VzydpCZC9IKlyTNUS+y65zbmyyztzrN8vCOEsL+ot25
ghZexuF3lMnFS6YzAOjSt4PsNsB4A2jeMMEIInpJza7udfHsE5xDAZ0E6t5G5oQrz+gMb0HQck7T
5bDrTShk4G57h3T7lSmzEmIPmPVmoNWlV32MRBKmflN/sbj6ItlXRvWdT52YDMfxi18jsh9SZuFY
wFS1u/hdewirrY675C43Q+yhkOa1jx4pRICNcZHfwGAvexAolzCypewE7nBHeUzxnqcjQrN4kTiT
ToOLpc5v0iBcGgBNAmGwQztMjAENWM6jKoRua1kjy5QXmn8e8eH+EWBfRAbOXEXVOmyT4LWBTzry
5ebtZ11ko0Ebg691JZMO+Upq1S3BB57/kxUOoIMBcQ68HpvPbI3ZczDndb5RbTN9E2gvHmk5tGoN
wF7hAI5N1md/bhfuAkl2R9edhhvya21zzUdgLjZVPp4aIuiTAL+ScT4JuM73yAFRVpgd/hpMnwnw
5qq+hKhPBPWA2WiI9SOTwX1/GgWWXiadVcqWxFDFJvUM616wGolwiTJ9RyY4WiVepyw2Vm3RO5xG
i3KsJXbSXBtDLWliU5+gBRKzN2zrxHDqLSxtZh9zT/c1tSNQ2xB2D8hHVVqHxlgercxEdXSk5gKX
jT1IRgvj+XHKFq0U5a3e5LjuxwvUgy62oqhFOJTaXMw6VAOHGtkNOS5R378QdZg/c/Xuv49hnKAr
akjPMQAbynUOaslhQtC4uQ7mTOyx8CLjq5GBVVIr5ckrnPX6tcGQL+Z4XKQMkTHRsvbw+MamISbm
y+oj9xe7inY3iE9ipMNpO7yHmGUd55IG7MqxwHG3hMhFzqHSKMv2AVXrl0Z3XL6gh8eQv4Y0erVs
5As4dBJXfxs2Rv4EsTCErINuHqGWn49vYUm1tQ5zsMoNFo7ihq2LK30DCyXdGPAFhgNaguAzai76
WhbYB2aNEecOeWWZiteIDR0PaX4UtGuLXjfe6UExfM9Sej47pFHNVpAoQJ+wgm0D4FnXxoY2fh8+
gTAHFFxlYWxGpJDm53aM6Yh7eQrRbNI0am9acke/IuhtDvgImjQIZ/iONGxpstLDlnG3jbvZx5GB
JWFtMOix3jqjxU6yJpeyvQk1GvfdslwU08tXtKWdjRUHV1BMLCEO1kR1Ga5T7Qx0z1yhCAmfsBgk
i3wsKgqsVNtYRmibzANYSqTB0lttTJwRvWLYazFU3Zryk7MDnXL15BJhFuwq4YzfmmhcjGBqiWKY
pqsNhQG+B2lebVe8g7bauBlIdCgrA77xS4zPDeYxgmS9VZXDvtzYSYJFj2lGsENqjLZxr4sK8d6W
eE+vEenLLzM2RPBk1ECkVA9pi3jW1mbz1t7iNtuEyTDfiDGOml2eOelRT1OoViXmWzAwKBjSQ9uU
HtnSSPn8PRFeXETAD3Ewrbnc/Iq7GBGkbKFz3WSG22BiSC0D+mgPtn8IAEtQvI+kYmNDlN7PU28b
iN6CPv/quKSibNBN+N7nmP35WxcOId2iotJiU+X+wAWWlN/vQANYkHRjUwIr0c2zHrGMKesNgsv4
IUpqa4DXwB9uTGKn+C7QkpDEralyNpYywtNsZ9C+g8gKHtI+t9otoU/2vndNopZGlXT3FHxjtJdc
KqOVzUFk8vV3mOw0RiJ+4PsUv4sOC5h1XRp5/RX7dv2YmR29xWGWtblXHdRQiMs11zu6CBG23hhT
gfLIKn5Hd5r/RF0uinVq+og2CKQU89awndBA0oW8g209MkBVuKlgwEd1F5KF2W84MGtKGQy/Tn2i
8e+ru9Z5t51Z14hjLAETMwiXzGqn6w9+p2yYkCTb5TtNyfvTAoIMNjFEcipMdC0P6IU4cFVB4w4V
VvtTA9LUgBLSxWMJWZy/701k97hVqOwVyhDNu7Jp7S2QCpQQMD2ucikGDF9B3MpPFbAcIqu0zoev
GT6H7gpGDv0WyDlkLcNjlgCTsRsvLv4EkgaZig6NqTKXVZxNeOEDuHZ/zVCr4m1TQ7LYiNSdTgm7
+18529HzhDNttM6VM281l05s84tAvVpdnN+ZDQEnG7uw6KNbqviWuRY8Gqylygf8zsIvs6VtlAZd
Ov0Cpx1/muhZ3igly1sN4hpvSpz/MLOy22ybYkL6GvKCn2hTQRVKOsD9KCzws6+83IZUni1Ym1d2
zUgbJyONCjVP8pkvDKsjit1+KHGCJ/C5+4vqCxSVj7KM00dYM6EDSVUXvQSMYHveiHDq2ERMqXrv
2UOMlu/asHfclRTTkKC3qU3X71eZphPdrWcxTu2nKJEFHWaYVs034gGYJjehywzE3USmdRNg39/R
vCmmCuoRwDKd9nyWYF5rYWT0gCPW55Ku0VrRviVFcKTbPZl8KZUIvMTm1IMMezM0HdpAGn+4irSJ
Z40PkhhVxBSKHax68KUrad9gLuAQyxY7aRe8SkeYmV53vHMkoFWsyAPAOgt3y+eYqGi884fS7e5I
tPPsnd1Nsdo75BzmPxC1ShfDCFk2A9aMZeFscXbAO/HW8jBspfYPRIcXfZgKBxkvsOfY3oe6c5v8
oD2imJw7BPu0ILZRqCMmZLRKjHi2TYI8wt7iUDjirhISZ7cyQfjN5ebAHR9R30ip5hnzQ4p9f7aH
803zDmdPNsnMbjnwOaEa9zYmVtBYjyIvCKOA7UQMK0qrxSJswL89JpN8xkeHvOB1GKJZx3NBsv0g
/wmPsYfx2CquIaZSWUS5QETrKIsbOrXexibI9LOCW1/Q+IcskjbsTysE2Ma3Gsjtl2Pb9Stobt2s
Y7wGKKgy8lvWbeSrI21tgn26QgpIeIoo9E1UoKDZmIFOrXXfO/WvhTNMNMBgx4sbSq0Q4sNlJwE9
sXAixZfc5j42Tr+0g9KaeOxspCcEr5/KB01DskWIZR7gFEoFCFHW92VnqGmFCbj33U2HaYcBPPg8
SRst3KOuBUdzbQta3NC10dsIR/9bQH5etB1zKwd5wvqZIDI6Y+rA76D7rg3bnA8opqjy8Q2mKCvH
Cmf3YFadzT8NfW9nqGLADpULDWhukRyODtXqGmNQv95ihERsfKEIG4n63DuBrUNgQQubObcOTXw4
lU0CA9JrM+PJdGwQGmXF1a9Q5ta0zmalujsd1/KZmg/uVuBRGK9mk0DR7WDDelkphd+SbZpWfEMk
CoKSMqelskb9CP8okppkd8s23Oq2XZbIJkY3Y+zNYZwjjKUEoSG+H7vBmlyzGM8PMesXh9ss7VSY
FJJIvV6iBIP8ScRIlZCxPkwwxEYaWdRwEtinLFGAsz0Qi8YFGIY3dgQ5eSJdWGvn0NR5exv7TeBs
ol4O/VorX7yTZOXxb2O3o1ZxXvjf4RI1Rw9aKEUqKoufriXrd3iOg7fmasPKLmWLh/yIne0qavE0
3aBts4+eCf67y8GpH6GMgTDxbMmhg2T/iPPS+F3lVnkvHWJudxFdHH9Lgo3tbWHaWZyY1uJ4ZNV0
rje2RHm8VlCbaUX4Tp2uCdsAV8Pi1TNXGHBhWqB7f6JdGsd/5WlOZGve5MZnvJ5SLOFcs77Nkxzb
ZdfR1T6LyHW88dDc35ltnZzckA2Z6FD8BTcYHkBChN4Mg0m0ju2u/DnKjrA8BEI/PLq+h1EywQR0
ib1Fj+I2KzUFUbQCGubuE/h0a1ZMByd/Ayr64oRyeJNzWzz4ihcFwpgDQuQGdvYki1m46E6D+R5n
KqdR30VPiVgw1iizph7vdc16s4miQ383Attw20NFQPGKIsANhvjdLPByFUnUI1owcHJA+DRHR28S
rrMJYRN6u5IWdbmiIKBXgNeyQqUnOKzxPR9CnCLI3UL6i36OQDd3+MHlbyI8uRrbO94jt/JY+NFy
6wKPW3VsRXhcYiGkF1MF90159qJLnjPsaLh75RDiiKn4whVrLDYIClR3AJusq3XnCPWAj8/4joCx
fo+5sfygmxt0XPjm8ZQiLn6iA9qecPOun0esy8sVyAv+OsJyeGK8IZmI/0L6BkmeSn9bYVtaHirT
DXHWqD3MBHddSSvoNoLYT2qVg5BAbv/5j//xv//Xj/F/Bj+LhyKdaLT/I++yhyLK2+a//2n/8x/0
FZb/9+av//6naynTtJXtwat0gTwhofLnP96fojzgXxb/FZpR2NQNrebSytr7Hof80g/7h+uDOB8H
UVwQTM/2tJC28izHcT8OAmjo0il1kxNJqvWbXWj92eW82M+RNWBDK0i9+sNjLX/jb4/1byPqjyPO
OlIaf4rk1BTm9MD+R3SoUQWPta/ttTXNSAawogn3159z+Vv/bVTHIkLGou0lrLNRAQt63eGfevJc
t31MVew8W1ZuGFtCyiJEZBNEQZ065p5qFfH29cEvTrJrYREtXdaBffYmIbIAecBgPcVNPX1aJG36
kULO/4SFrJ/flHU9oJ66PubFadaSCxSW967lLr/pt9UjMgKHndZMT4R5oc6eac/8RRs3eutntHBT
KIZdPghyeK4Pe2GehcmQjgsI5xET/3HYHnJbqaooOTnV+JT5YNm9TmAGUWPCGhi5BR8TsVCfoPCm
3vr64GdfzLK0GFxr/JzQBgpLfBx8khOtzbxJTqmsKH0LRDW3sL7T7nB9nAtzK0zbQY7iSh7U8T6O
49RccBmGhzQI2zGMkJOEIxAoZ+jb1wGryX1O9sPb9VEVf+vZEhbQTCkPHde2EX98HFXT4R793I1P
LPLF/xQd6ESGQRlDdSzaMry/PtzFyeRzYcnayEHc5ef8toDQVZAUZJTsDHVAx1XE6hhaIf2R68Nc
+DaE6ZkO5HbN9qPOF4yYmxETjfTkFyMSU4J9aoLd6de5HHBwtqpQ+rvrQ156fcJkeSIQgOWrlj//
7cmMhdFbw3w6RYMto6dBJ9SPBiNN22Ao7eKbrgKzx0qU6/jt9aEvTSpxT3wgbOoubI2PQwcNlvg4
dPO05URXIMb/t8JzN+j/xgr9fZyzFar7ZNYiUohSIPmhKa+CZ2h21ZYgNtQNYYTRbxFE3//GwwGv
SQevZ8mZ9fHhRKln8GkrPble0fZfkqSS/aMDfWrzd8axPAeWrGYezyYR0Z+bjWiNTyMXPhzIG3MO
nooazuUfFsrFt+UIGirawpvt/IHgA0Bk6vLsBOlZ7RNSVoItzqrkQF5/oIsL0pMmzVdTuFqeva00
VT4AX5ifnNQNXihZQrG1TMvD+i9uXO6UymoEzL2Y+vj6yJe+PvQ7/3dky/z4ytjD0IDAwzvhYm5+
EW6KySNbj0DngkPx96YFWbs+4qVnlabELwjGvOQz+DgiHloxYZZNfoo7iMQ+Rc59W4/Zo4nDMg6S
BQ1UQKrkD6Ne2jslSxLCgeMgQD4bNarsuRyaPD+R7eLB8jfn8ju2h+XJJUDix/UnvDSnv491tjxp
JxcjujreZmS1r57RLj5eFRHJI5rlxx6J+9P/34Bny8eDvm9afZyfMp3WPJzhRPkWOVP5LBppv1U5
Itq/sW7YvXBDBiLhKns2nyFhlrIkc+9UDKm9p1un2nsdk7C3nlOtMGxzY6e6u/6Yl75Geu82x64U
yj7/SqCjo7itu/RE/7mp1rVPyu12pF/+h+m8uEL/3zjn34TK40rEOk0xSA3faf5OSCtC6zHSidJf
yaIdohuyhN0/FWwXl+hvw57tni32ImHvNumpxx5LgNdkPlyoijbjPvRHO/rD3nZpOI4/rT1XSF7l
2aIJW1w85ijKIAya/i5Bm3VDZRjgdJ1FX6+/uEsTagm+duVoxySJ5OMnz3FYBihrKX+lPf5Y9A63
uQXbYZXqYM/9+IAjePeHl3jpI2R7UabifxI+xscxnYyWgQo5AAf6T+4av6XyBmWVe0doWABkmVf1
p+tPKZa98rw+w7PWcuHNSE9q+XHICYfE1jFsjiXdhu8uVIe672+MvoAIAntrAaTQyoJAjfQpDV22
OzUsCZ/Xf8bF9+pAFMOm03O1Wv78t+Jm9tpaZZaOT0aAE8cKx47uDkMf1N/cOEB5r4928dVqimEl
aCLybj+OpmKDZMQpjE8+dOgbdMglhH50zU9OBuZYppU+jhBg/rDDXtoJLExMl/rNttB0fxzVxqVt
wX+XSjg0ETBMfbNpwC7HzfWnuzSXFDJUwBoVlhJnCzdFWA61pU9ONqlEd93ol91uTOZKEGlb+X/Y
3i4PpvgatZRLOfzxofpiIHfDm+ITBqr2O37Uxq1ZBA7usGa3vf5clz4O23JMkAV6Dp59NlRrTfC6
DIu3JkxNmD2tpvUYVtMDwSNQ+BElVn94Y5fWCQCarTBW0KZlnn2OVVaYmYsi+NS1Na7RYTEO36fG
AdjpLHA9kgTrsd6DAIk/VcKXppXPATG/zdXbNM8qHN34FQeioNinR0DgaFSK7Zwra9hoDCb+UHaL
i6MpCSpC2jQr9Ow5ORH9fIJtdoJSW69LYPmvUrjYiriVtTcQcG3YBDpE5s40PNtd52A8GTr6oUGY
eEenUmGyRNYbzTTQ5dfEqJyb669eLL/gfJeizlxgHyAlSuiPy4wI2CIleTU9IdmHHI5hxCEz6vln
AvsGzpxIIAor67H3CM7EcFS0ZKVw75O7kFiO67/l0mfM9dlz+bgcELmzV9MOgymwUo9PaUGeJB6G
Jl4oxWA24d84634f6PytxHJskrLgKpuZzbe5xBhmI3shxE1XwHb/w9e17D7nM0wep3ahSUiFkv/j
DJuNgheqK1AIOlHFGnKuAd2pdlwaTVjMAQeSLwoxPPqM91Gzvj6ny+s7HxzHouXIW663cvkQf9v+
27GBDo1M8kgyuoE4qvU0gpFU/mhixPEPBE7YxjO+vlO812UQ2q+o0Sr5cv1HXPgKKPH5BsCfUOWI
sxnoyiGsG37bUUmMsTC7TTvnYLcqfy0LZA1/eOQL880RAKWA0w5o5PxOnfbYSgCjeWiAuvoZr00c
30SFsclOoTSINm7eYKyTB0P9yaghCf6NM1C61BkUG/SFgeU/TrkcES4mle0dBex+veDkbK+0DSrv
cRIE6Pg27OknReRg/ofz6dJ2gwmOtB0X7hCttbOPeeGkVTH9lqPTO3T3+k4Ktplg9h7KDHLzDqQ6
yJ9QLUF11N5gHKmgkWqYpPhtDd/DK9xq+2H8FGAUROxJOXXW/TSioThdXxCXf6hedmC+dXa8s2Vp
0aBE2yr9o4fRU7EHpSMo21T99ICNiImrykQrTvSavp1ux7m78aH4Dfswikb69WWv/H1QcWSRqO0l
7p7VoPciNeM/1HCXFi6IkMcJLPmC1dl81ggiB7809XEwUIvaaME+ReRh/MC3pZv/89JJUg7zRv61
D5/jawlGnIFJrPfR6nFepvk206ksq0HcGX0eVBiaNkNor8tOeNGX66/jwiaxfJ2KL9OyuQyfPSbJ
EaOkCvGO8Ohxc+hawi+GVHDrt3OYN1+aWhW/cBlIvzWlSJ9G7M7jw/WfcKEgACBSzDWiHowUzrbk
lBYownTfO8KpozOMVQ2a5rKwXzp/Ro4j+1h/wy48UTfXx71Q+lAZ46SlLIuP5rxgJca7Q1oo/COa
nAGGC+duvjjXYbkdzEm0x6M4yv/wrJc2KAyOheA40HQfzsqt2U4wmSl9/5jg5hzdlj2dvZiUF4/4
QWS4qCm7mq4W2m2M38L+7foTX1rTZPvRCPBAqoU6Gx1LtlygTTOOcWbIaYOyLx3IBtKVFR96u62n
7fXxxPIXnh1BuAcxy47lsCHqs2996Fk9JL/7wMUNjGH00+7N7CeFeA3i0Xzqq2J6jttpSQmIKrh8
o4wP2shxXcxINmZq8sLcGto3/wBoXyp9qHqAmU1hWf9+MBObQgJWaRlHhdfHa1DP/X3C3NDQxTUy
3vRNn+EM2Dr4IOYp4laa7d5DGmIbtY/SZbquT9SFpUi7wqR3DQoNQnN2bvguUBVhJ8Yx9WkbcDFU
sf1zTiMYeiBT9YbifZR/WP4XliI3cWFhbUMbClnqx7Mqcx2TOMjAO3aVa90WZNiTs0vitt54TpVA
jhuwi90DgAQ+dNMo9V+vP/OFko/HBUsF/TaFbS+L9bfyRKTE6EEDcY/GkGREo3olWueph6V1fZxL
c0vnQuGQRTfekmfbi4AvWBEo5h3TKIOtlU/C/OSGPXEgDY6sJA4Uff94fcgLO5rFngKCw7jg32eP
NoreK0KCFI4wuJq7eLCGcN9GMoGER/rhGsoWje0iGNh1rg988Vn/1T/BUYDdZXnnv82p6iDOeMPg
HRu8rW+z0q8gY0mMkl3TdV96EWB58DdGBH5nO7OEcPTZKuppmk94afhHLJe9W4N8xjfkuyh3AG6x
QCaBVeyuj3hhE+Ok4hq+9L44NM7eZ90VUIX91jsmbKa7AK/ru0RGX5N67F6uj3RphVJJsnPxSUr1
r0rmt9mEFVC1VHD6ONV2tEEBRZyJMUyz/BtvDXkszGKTbuW/7ZK4h4K1Z4Y+2lXT7m0Y5ng+d078
ZBnYw+7ywhDfrj/ZpTnkg4CK8a/G7PmR64yii9AssE4WQz40RvQR16SQ4nhS9aRb/ed4hqWExzSC
MS5o1MdlOYZhFJP0DQAElQ4KZzHDXwoHjFVMjQjm+rNdemuc6A4sEKpMCoqPg8W4RGO/HXlHzWLc
Kho1C+UJD8y/8dZ+H0d+HMfqq9FK+9k74iI1PKUe+Xu7wkL3gjXQ4tugZZv9df3RLry2peOiPcU8
Cmq2j0OKSfeknVj6aEj5bvuJd5yt+VgnlfN4faBLACYjaZebKCc3xvwfR8ryEfsQ3MGPnibXMmtr
857QqcBdKaPO95iykD2rPAS+hRHpoxpg88umTH9e/xkXtjMbRIBqRVGEuueATctVjoipkXXT4oJv
xY54GYiWXDNe9lkQxvqHx74wv1yUAUtBa0xUhGebWUFGa9T5nnHEyJ8CfNbBY+KHAhsdiSbo+rNd
WKZL3akUiCkhgebZWF5S+Vkubf9ozDkG7qSOTcT3Rgtqen2gC5OoyMYTgG0UnGARH18l3oFknsXC
ONq6gfOLkT1M0jpTRnMg4y9vXkQM6fsP14oLxQVbxvK5WzAGaO99HBSJkR/U7RzQFCIX6znMA70V
ciQiRQ0Y5W9IS5HhfRkGEWHZY/WnhXOpvmN8F+YHjWEIyGfrl/hPp65GPzghsxH9TrKQPBQJ/ZKA
AMPwUahA3gBLRDBAczKIkjHN3xBf42aNHJ1kif/8HfBTaB57FIqmffbhOjBEZO4awQmxC0JFgW0t
jdUc14sExn6sZvH1+oDy0lvnVKZwBAJCPLH8+W9nF6S7EhcrlxegDQyIwUXUKeMSVB2mQYQuXofk
WwYPEEctgs3LMrZPfYqkjrQ2gp12Jpaf8SEgwgUnBD2L6DPGqnjfDnTE6p3n2JhGicwOCBSYOf2H
48gJeh/rxhBfdLOIvDhZzATCaDpAhvVL292W0DqCTxiRtfX36097abtyKJ+VQ7UFo8s524sno8Ck
touD01BTJ4ckHT45gWPHW5vIKHvrJBhlIRLwT5Old0EIiXGnCpgy/3lJDUvGMkEwcPqgYvg46QH2
X81gd8aRrHbfTeCjVt74JRNT/nXsc/cxE252M6aO+6knJ2p7fRIubV5cs/B5xNeQhX+25KsGrn3k
MQe44DevfoR5EYl2ebNKQFz/MNb/4ey8euPGof79iQSol1tNc0/iOPE4N4KdbNQlqlDt07+P8v5L
RhZm4AC72AsDyyFFHh6e8yvz/2vxrgNV5ZBiOlTaeESdThQRDFQMrDF4RkSDpypKE0GNFAfKTehP
9/dOG0Lzt6BHN2ij92rvo4ZvJhcO1UqWTbeZ6EkU1WkNLGrGht7IemznxyUibdja4vQVfg2KSH3k
Qsn6rYSUfz+21pD//vhKk1vMzSAWgLLm6exDJ4eb5LTBc4DK3c5u4A/jdQsTT42s6XB+rD/QzndL
7YGLookA6npZoKkqC3A1nKHnTI2PwI/jTwG6M9exyIM7VQFCivBQMnzWSgyx9q7b6mitWRDD8GoE
vQ1XtB7EhdLY2rPecqnY0AajYfwOqFXgIqthWEYdwXbjO4lL3WddePbBHTUMGgOl+OrgU4GziI3C
TW4Z3+0Mv9amViZCARpjfjyEpXfhnlvbDnwUmyoGPVcS29OvIj0KGLJzg2eh5+iE28C+1asST3vV
x11CaL6KHiTaQkSC859ofWDPoklATm0uASWh41WawI36Oc5cSIxOM8hPajRb1YW0FDaTAgJshy03
HtfnB16L8S6oPMui6QqeZf5hf8f4qLdCdBK9ZyNF4dJFnslXJRukSLRrVOb7C599dTiUV8kLZxmj
5XNInUrI3m3Etvfq/Js9UJD1RaLom8FByeWGmzjuHs7PcC3OEEjJ5GksAyZbHHHUJnrhJZJv2uFr
7ceBHfgqChnpg6A9CK+wMnMocanMvtVmU+zNqHW/nv8Ja2GV2SIfTO6kcQRPF7mEltbUg+09xzhf
XHUkbS2Srs4vmURduT0/1lrWNF8bJCzUK6xlGShOqezbA9O10Ie5gswIO4lLefiVq0BrNEzBlS/2
1CLN7QqQpxdCzcpMKUyC/6A6aXOJLA5QowFWqBFFf25nYtqgC6c6WH372ilVFV+Y6epYFB08AILU
QtXFqubphDQXrgXHKa/j6xQtHhQvcfrcW5bZVxciw8rGnbsNZCB04Ki6zn//65zITh1w1YnjY1e5
yZcZjuaPQZ7dd/Dy8BUrL/XUV3btn6YqyAu4Pe/QH7DxEtigVXyURmpAs07iAUHsuq2zOzsc/6j5
jfabmk/mDRyEKLodVImf7vm9tLbCc1Fmrl0gUf8OGYmZeYoFCBgCZW6zA4Qrn3rAn0ezUY0LkeFP
X2txSdl/D7bYOm0HMUkOenxE1c/7GYNPVg95oslDPaLaT8qN+ITPVY5+icVb/GtbdgjX+wPUMnge
sIKoQhuW/eoq5aRvIAiP9YU9sLocfAyuBwAcnm2c7gEjNYH4R/xC9CEGZJ7qyDUPudEiW04xHBWn
86u/uuXAvatELtqRxmI47PksQHcew9UQs/eZjvvVfkASG9VKQD/RnWnLt/NDrn8Ez0Yb3KGRQup/
OsUgisIQREp4LHQPlJUPV81+xJNnRNUAeezyqlOREbpukTm6K3LPxpnHc9L/FaQZrlVyBspbVQow
Cdss8cuVZq9dwDyvfQVqMvOFRfGOguHpTyyYP86v4NYjZB8SJMFMzCQwPbhSasSBLnyD1cHmPjAo
zxmVtFgPJKedvLGV+KhhDxp+aialbfcTbqvtYUJS7vf55Z8j1vIIzI0EY85EgZstLuOqs0YHn4Pk
mFdFlG2tBuziI2p106UwvZYR0pAkz+ctqYGhWYwEQt0asAtEabRS0ABNKXm/IhkBe03Hd7nagH5C
c0IHQEvRORmuAyMRO7CtJX6QVnWFnn23Pz/3td1uAcDmxqJqxLP79LNmrZCR0avJ0f2RxHV3YxVK
9aAFURwgxGI2l+L56nOPOqn1f8azFmXuxmxCA5WM+GiaidZdY/cl8700Bjjnqh3dVlRbgs/Ya4Qb
226xJ+IFAg8+j6oy+ocoa4NDpdwP6o3vfzrz+S4hc0EgTS/yavRx0U22U9EZvywaqZuPrzIlW9Om
hKqSgy3289T23gRNNYHGY+E+0AxOjk2lBOKHGE6FXwIpkXohJ1jJSCikcosYFI/m0HI6vwEPMF0r
8/iY87Ys7r1gSNuDhuTiPTqtYbqPqz4cD1Iguolby1Cgff8Pk7aBbIEVpWm5BAZBF5H6mBLUJhvU
BGYxCuxUNeK37uIunO1eacMEFwZdixzgUzWXAijVT2P++18Jg6LYMlA5zkejVLrvvRgxhc48Lqa8
y4/n57c2FLUXEjuLnE9bNqFr0mhghE10jBAgS25sdP92eFYY+7wopXp1frC1shioGB4M0M94vv85
WH9NrB+EhHtFLTDXqX5QwSm5HApDnW6iNkO9gVYEPT9kiBT1QNMM1we4vwJUoAVrOWmYxYXMYS1y
sKMNSMgg8jAvOV3p2JCFUwZjiMCg4tyEE3mRrEwn3okRsZEtHZj88/k1mHfsMk5TIOH8kOsy9OJJ
IdoaIfW6Do+5ntYWWs89uugj0nrlnVCscFMpbpdt0X7oqwuxYn1k2oL/O/Kfkt1fi68GqYozqctW
dl1p7OjpWt0jxGkPAPugOPe5l6NP4pECFbt/mLPrWCTaoKPAtJyusonNjMJ1Eh5HaExfwBsGN26D
3udrx5/8DsSPe+NMavXfx4f9g/CcUxLdcRYfVwO3SAmyjcDmau2+Q37MjwncVxGqG9870Q8tQg5J
Ov3DbF2agxwoOHn68hWFuq4lh5Bia4nXwNcAy5yvDZZ+N5WKBts+zTFc8sNMwaDv/HTXyiJEC+71
OUgDcJrP+l8fGPUki/s2Vp6lqvXjrYvU+TWiEkjphGrrYA8J+T5z49q5BWCLZ7LjbJWKzbDRajkh
SKAK/VsLsDr8h6yLHg5NcPa9ToX09HcZqCbNyLDw2A447vhcrPDEizBIjl2NMcKF4Ll2pCnJGQ5I
njnOLEazEY1hH5vhMcx6fILLzhm6bVXDHnI6TW4zJJ7+5YOb7Gxe6NC+7Tk1+2vdKTDBW1Kz+Djb
7jwOE463biyG33qedggH84LfqsrFPuPqPE2qoIAr5wi+2N0oOcToZEfRMZni6UgvR6qfe68ypscA
SFO9NZGxvdRtn3fQMniR0VJ7oUjAdbhYWySOEC22uviIqEnzUifNrHA5uWLjGLkrL3zItXjFa5mh
TLJN7ovTZS31vIhrqINQaKMGNREsW75gM4G3RDkYdbbPnBTBkTouEc86f5LWlnaGAlN1oTxAmfF0
ZGNKWh5p3L8RAkOvXRq5dyhidQi469GPaqSBcCG1WltXCqxcijNGlc95OmCgZDryDUZ0BAIL7lrH
70a9SRtLtDuEapL4AvxoJauimYlmPw9DKvbL7hSaZWKWBOK5zNO8uWtwxhKEg3BEYC2fmvFByhRT
Eieb1ZViHFjF/vwCr8zXAW44EwxpSdEOP52vgUB0OeHWdUTzTN8KXfBeaC331wjC8ev5oVa+Je8h
ttCM6oYNs7h7sElCbcnMk+NgFpjSTpOpiRuF+g9uhu4A9LP3ivEfrlqqCbY3kygpBS/Ppi0xLyka
M+aJ1Glbz6sjD1FGzfmNwpx1i25ldgg0MK4XttEcaBbHk+cPbzP68+SOSzKKg9BPp+D2+gyoFvMz
oMB19wV3jj69ENFXjiasAhv4hs0bCKLo6fcb7UC3w3oA52ziKb/JMgevi5TSbbB10dbOvmDcZDcb
evWg+z/+PTmXM7WJMoPmLoKtGemYyowZ8IqwL++QHTP3XSJazARMfdtqynghCq2tKdCRmXXDA5ND
czpVeFpVhjUXIIMOWeFrzUoByDoi6y9gVNbKJwgkAK6grWPwlF085VAbKxQP9b1nsIj9dYIkO4J9
Sn89OqOyQfInfdJzBJgOYV0imtwrvyjvIG8T2q2NQp9loyM2OW2FbazRXdhXa/ECnqMBBoIU+12h
v8onNO1l4z6DFPLUmwpP0vBKd9pePiW4QSh+pZjyERCFUR1MOkHh9ce/OXkDFTiIVvx38c2drrMQ
+gMpi7EMfjNRM25H4Hr7cbCtDcYu/0AMdoD+gIgkcujuEste51pkYGkWPDewy99UYeglUrs29g/b
WExKjDQnFePbYcKG+8v5qa5tN/AKXOvzzQNk8HS7BUhU0w3IlefAAY21MZRKdkjsO83PfxiHOw7i
2owAWUJxA2yScrRH6d1M8XCVitrJNiZFuUvoj7VIT28V0QZqU462LAqWaAijsQEUEcXDdoMAV35r
qOg/QgiMv52f0vpQFB9JNHliLvtDRd4qaD0zlKGk6VWXq29pUPffRMNd+g8jgWkAAkVCS+nl9CPp
KGRh7hsHz3kctdu0KLHEFZ16xx4OLlzVa5Oiykb1Yf5U74QMqtTqppwW77MWo0c+5k2Om3yMS64f
Cq+/cFeuhXWyEJCqvE2hx84/5q9EFknsxsAjQHm2oxBXq1jtsZl3RDdh5ond+rVHi2+68YypvPDp
5ti2vLi8OZ57KumzuayyGBk1WAsw8JHHSf3K+RBfM0d9E1L37rQkChCFt2c9/lhUd23a1hfSkZV5
uyr5CKIf1ALe9biVAD5sG3Y8UHKv+Ko0+TBuxs4Tt7rVZT/syou/1h6CkxfC6kpqwnONi2XuGHOV
LkoBKYKIY+im0TFz3OIll3jouH1jBb6tpOYjWUNyIbisDsiWnUM4b+Llvm2RR++ElZDXYs/zHdnt
4PPQhF+1XKYaF0kWXpjg+2AGBorC5IxyZ8QlxLuapXxLpLieR8o4j+g8cl+RhBmv54/ju88HbYQv
BwaDpyOty3naf21bI1HzQsEk99iAT/jqFZrb+t3giMh3RqNF4s5wY3Q5rQ9rZSzGXaQGqHQkg4Z/
xRF+N5dC4FhfEE4sDzlFHWydYhVt+TH46F04D0oFR9M8wgHo+dPJZgMbM8JK5djxNbc8/cxtWiPu
i4uW/oisZvnRWMd4PC+BNcGXnWP46XgaHEiqo8hT2HDYOzgSwlB9HGeF8ikG5JN99CjOw82lQYpj
LjfvIl3HoKPUnT6t0Gp3kaOJ+nKLu1BxRa2sPpTCtDd4BjsXzsX7DcTx5/VOfAbvCTrndI7jUIrc
tIbyOBdQrgfdu02DGK1ju6fCnVeJ4idRX1+AKL6L7AaD8oq2efYRba3Fru2Dso7Qii2PGsZRzjai
RvWYjYk6bqv24itodTAAu3xKWB402E9niJr8iNpHJo4V+c53WZbiiyNAoiA0rg4fzZjnif011iJb
62K37vWxEMdsxDpmh1o6wr8ADVFHPX/u34WzeaAZckeixgIuX5H6JBJaUT3KKUK4X/oU/VcMr9NN
4IQ6sqOuvJCir20TWOguVT0eAwCgTxdx4DaogSsWx5bH0XXL5rhGbH7sfTxNrVunbJQvVdzuzk/y
Xe7NJP8edLFNNCvGvNNIymNel9MdO0PBZDYecAp3sZj5LqssfIuw5vQ7LKIuBNa1XYPkEHhCgH2G
7Syf6ei1Deg1lAAJigbsVOZ226FDs3tLO3t4Pj/Rd5fFPFHSbdT/ZqWMpaZY4GYO6PW2PGIEUH1J
sYdGf70sinB7fpzVBYWBDxPfgYG1POy6YjjK1MjiOI20JL0cO6vQm/6r1eBtKB11RBXWimiliSK7
ELrfZTl/Zvh/R6aHdrp/qqnTQyz9iiN69u534VI8syfArroMxVUmO+9pMsSAbR42YMEMlFaezk99
7cBoMJ54R7F7EXI8/QGmRPBd4MB4BAhxq+vCfNCxu8ZkAePEbtCLH+eHWzkvYGsQjySm0jRclpmE
R9Dm7KN0VJqtL9Qhx5zTpShJ8EifECZ173psIPbnR12ZJJw6XgCMDXV2WTZMUTMpPOkWR6D6zm2s
lsEBYl1xA+ERm8UUSZDqo2kOkCUuYpDVIC0c7pDTZa1EXzdz5ngsRJvuhqjWq6satd32w1fx6TiL
+FOi0TIgJVsckb0OsAKCY37oZKdjHdJS/Di/jCublcc2342PAZp3mSvKPCYhiMv82Bii0uBze/Ja
k3Xzc0ZRH6s0gZaMUQGPMb+efWUeE2wrvcP5H7H6LS0oUGQf3M7LQmwtKy2m+Mu3RMqd0lI6HcI2
cK9ISNAFbcHMnx9vJeCBPXM10G+M+S7ZkZoC07kziqNIMR9RWqKc39B5vZomrygubJvVyYHjRdFQ
hby2zOR0q8LKNQhLAlEsMbwqp0f66Op13UTaA46b4YXjuDo5XlgzBo0TshQF0pwQf9uJyZVpV98N
0lQaX8g+KrZKPHjGhWO4dvjRnqQ8SOuHvvI8+7+SclvoTp01cXnkdODGm+D5MgWO+kVzpfzMpT7t
AqNxfn/8+6H6BwIGLQ+KN4vsMbTVIsUZnhNiau69JzQoXmj1/yic/JJiyNrXg08Bb54ek0qgOZ2f
ViKF3Y+YCrUtiup3uZHEyk2Jg9h4T448BD9UqdBdvLBnVlcVxiqYLoqR/Hs6KmYDlKth7hwToapP
oMdc49CqQ/qmVbr7VAXpfalGiFKfX9aVK1ND/5c4/qe2siz3Oq0JTNJo8qMaNPE3DwdUv5W6cLdu
H2u4oBaWF/nR6OrlVYRpdnQhz1udNEwwJAJmYaclu4JeTxloCqJdWYbyehBghNR5VeD6SltrOxlN
yGtnHXra52e99oUtSDN/KJHEnkVYR7SgjXD0JRj0dQ6KyZ2wcirEVVLNku5gZP5hmjOZAQgX4Y53
7Om3hc1mFPghItan6dkLRhnVtoab/HlS2+7aakGRblI9FBcgzmvflj08Kz/Qp6Arczqqq6iBAToV
qTA9QEl7RBeINCh81lSMHIdeKjtpmO3PtI3Sr+fXd+2zkka7VOts/qMu9jJuNHhTNoiUVV3r3COS
jpUctge5L4QYt3qdi61niUvaaCv3GtFlxgMwKk1b7XS+daci3hGHzJdk78oy7P6xxxl4W4ywKbdx
I7B+SXFmxkjMC6zHqO6ct/PznvfNSbFrVpcFFgA8kw1Nx+/0F0xpp6lBxS8o9MlNbuIujz7RP3GH
/flxVuI948zvFLoW2juwjZ5EZl05SA1VWKLUG9w7pLyupzot8YfDCeHqH4aDvUg5eZY2WILwqMHo
lOPt5IjkBTuphLul39mBGUzwzMoMQb+PRyX27f8fcBHsp36yeS+j3i2JtFgMOcrgS8VrnkXNIxD3
OBzmhrh4S6t+ugDiWQkNDA2UhjbqTMFZHFWnLvU0ddBVMkIMinxbYmi/xydEfq+83vuVoml/YdOs
HBZGnIHUKOkBk1+MiEr50JqYpx7rqo4+qUbkgNMacFzFGar+XSidh3WYjaPO+Y+6dlr+HnaxxrLD
TVAzlfTohfVrKUrntjDbFPeasqteRVDfAiX6hJOZvMGftax250dfXWbK0cAqEDIjUTo9KU0x6oHe
8oWnToRH8Ia3VR6Or61qjtDUnf7j+TXPBYA7PNH4Z7mDkexOlaRPs6Mt27emLnGjMkLtqHSadUlq
eiXqguyjoI/YGNJcy0eKJmVQeGqEBnym3gSVyG+MOhik3yihPMRt3GJGHAWzK/LHMdBz+Plr6MUn
9So3jdFfzo5anUBhcSrP2XmKaT23pIEXVnRt13JPggYHxkHEW1yhYNDp/admcixz2WHDMultd6NX
WYeJoOJ421TRsUzrKlymrs5vnbXgR6GLNh4cCLCji61TyNBrMwWkN4jW8XawoH65kAF+mrKRF/KE
1aHIAXkF/gF9LYYKUAWXWqQkR2DH9bVbTc11V8K2zFATf/yHWdFGZUpQoLjBTg+EUo5WOmIHesSI
F9U07Aj9IZXmQ+xwkfzDUPg3zxqJFPGXhAVnYuNqszdCPVXYM3bpaO7tyMSLKsqccrgQZ9bOA4Iv
/2+0xUZpx3RA/hFpRB1LPDziBNCuey3ozU2c4RFQ4bMU+EgIOwdhNcWFFOg9npsjATwQERGUDdgv
i2WdsFBXw47Rc0lCiAF7n6Hiqes9WgpQsjD7DAb9jjKc9TXHORxTEJD9NxkO45d4G2t7CVEyQh5c
Yt4wi9xAr+SIDWSSH/O+6fddlDq3NObrnW3hRO1//AuDYUceBsYwJ2URCDCxhmGlKRlXCpYPcS4T
bSPiBiB11dJ6Pj/Y2hqDwzFnLUr0PmlgnG7dzGqEMhZlcqRv2o6AfrW0343qJHddVkvzYNia7DcN
lrPjjYa324OHnZvYgvqqvpz/KStBifchsRcDDFwTlgDB0EuiockQlovLzLkr4t7wNo7S+1bwM8jT
+Zvn+qX9vXKT0fzGsBDdmBnLtlhrOmE2Lq4AvCpQp28W0Dxt7+DM67z0SV0hChC7Rfrx25MuHwgZ
lKrnDH+RMrR6ierqNMRHVxbJTTANJd7WXj9cQelUH8JOVT4sxQ3CZ36aWgw3K+QsIiFyDiq2oeA6
lVFxfAi67jXWn9lnaKLuxk7C/tKAK6k0mBk+JCkCshnL5pTRt6XqdAyYaIm9ka0+lLtU6zX1wlKu
bRmUqXkA8+jmQlts3kYL7SHUXJayU9IvetLgN56XZh/e9rQ4w0MlXGqLAfoSw0dH5sTQmprxa5SJ
QDWcHps4Bi2ha9B6it7jYd1RN4+QbjJEBpQ3DdEiwT683lhe4fz64DGZ9w3XGk80hB0xNDkdGeEh
FalhTx5Djfb4xsGQS9KZtiPo07E9GButmNr92GmXQsW7GMjAc9UIUAoQRaorpwMnhevG5ZD3COK3
9X1ZdjehRIcY+/m8/2hJbE4qZ0VemhwazcbFhsVXCndrL3KOqdmMzzhUDo8xNlYbrxudj0bbeSha
wkQcAA6cktNZVXVvDZ2WOEdJ67PflQp4gJ0RWcNtXmA8d/7bvQs387SogpE1g7sBN3U6mEgMMqrE
zF5cGOG7sAmn32Zvj89Ro5bf5n12KZ99d0DmyekU1aj2Q29cSrhPwsiauk2Llz6y8p1ZN3WEV5eX
32aemH4gQDZcI7Pp/cM0eccDS8NFCRrU4vMFQWsXA2Twl8qr7W1RqIrqQz/JfMQA8it8d1vtn0a0
sEvhKyFyumjhCE5iQjM8e8nF1PsDvN773JHhfYSt4l6Ubn9hvHd5EetK3uzOKhezhO5ihqNhi14Z
3PxlgBK0G2Ws7FrVGr7RbZF7zGKjys/TIeHh4AUftDDiwuAVD6sWPDJx/d2TMy+SCLPmMfkqtBrj
zWnTXjIvWvKBSHHIuShRcC1CJiTpOd2nSHgo0m4M7VUbqnFf1qJ9odT3Qx8nFVKyEb2IoVH2qZu2
36g7NHeJbL4Ah2qfzh+XP3JAf5Vk+B3A/f5oEc4AR+Lt6e8oyhakiDpVPyw9sxXhG0o2dLe4Oku0
1qWHyJRfwimId+hOqDAl0iQ0Gt8JmqT/NGUmRvChdEv5s23Rv9jmKB1/d/Dqe3NSgF0wXDAiR34/
LgEygG31uoe6t5v/wOpaz1gmq42vmXn3YAhbxj8vTG2OK6dTw0wNZAwEujnULeNOa7e9iAMt/jH0
wJ0fQDq0P7DSxZiatBds/eio4S5FJdq6io3KNHaVPaiZsSviIptuR1Vo2mcnVqLMnyKnj7ZjkYQj
7M54EgdlLNPgQQNSXV4nIUUPLDLR17kWuZ5rX9KUPzp2Z1gXkBOL6MZdD3CCAz+Ty2e1yrlo8Vdr
YQLQFzhONb4CNS4fdenF0vc0rBVa3Qv3dtFdIIlBWF0uIqKlACeA+lEgJXlcxtO4L5QMMt4PK4uF
dVCakYeYDzC+sm+mfHDCXdWZXrhxgMVo97WEOuahbzTurKDUCoy7HTPf10no/lCjSNG2gTfmiQ/8
q3M3VWyLaJ8oUV085hhupn5fTuEnS8L9uLPc1sCwvvX64hC5lVY8N2YQhLc1ikZT9WkaWlG19xjR
5gfToMfyOCUISl6lpcSOElsCReApbNZDd6AbU9+oSZE3mAwPWvx50sL+vrBr3fUdRSZvdhNhs1ia
9fRkFujebBul40xmTlbtk3Ecuit8QNPgUCad3myGLCyxj8uqJNlL4Q3yZnCnmgpcb4yB/VB2efYz
pSzW+Y4e1NXOMfAufB3NEUH5Js2cZJPlqRX6AzqcZrK3sz6Iv8IDyV68kSW7LWiUO5vKyrPkXlRo
dUuKBSateb+1Kku5NarA+eGQHkU7o/KyT1U9yRZZBYzPDxbyaeGu8cbMvB7wmhXbVgc3uZu6uhc7
PG6z1m+zwXtEWlUXvtpbjXcAqZcG/mhBT98MYWNgXSyMsd3D6ZHxda1Qp0HNYFIeGy6z4KpEbSD3
gV8N0ZNX9cLdFZodudtGgm69K1RVZMht27nX7VDRUOMNWNzBue3MUnNoHqAst6mqIIEeNA7ud4My
qX3rjLpXPfF6MuWDVVqFCQZgSm90iXbAVxFxZu/qoh4eVKuW0s+sKPbQqZ3q8Lrq9MHjAqwra2ca
pZYfFOk5yb2a6qn9IOLWBt2LtP501cRu4vmtG4Fiz6cCUr45KLexpCG36dSkL36EqKLJzcA1/+ba
jTNuKrsUnwmf86olZjhgJ65H462BnkT24JT99Cuc2gid7LZ0BHbGSJYg+JCpdeDovuji3t1wZ9nj
IcQ8Jn+YelXRMt9ICa5iq+TIBtybJCbBE1Y3mryuqtDT7k21VorrACfsodwYsirypzDPlXA/oHsY
vWqdXRWfGtXJ2nLbtFmg7/pAF+g/OXmsJt8DJZKR7vda45T6Ju/j3PqqAj20b/MSiNW1U5VhSdOI
18OGoyfbJ9VV9CLc65NhiHDTx4rT+X1um8FN39sDbiV1HKY1jO4uc5PWx04Eicc60NNoq9tjQGUd
Y6WjGKNQ/RaFtfo40RwM/Zq4kFzHhGZtj+S//l+AZ9itqaEOsIUhjtOp3tWq8TRFyti/aoYwgKN0
qky+9UiNP5iKEVV3luRu8olQiCa7boijaxX03rAJLb2tt51nA87p9TJXH3FKTv6TQF2tB1XlXTRS
2bP9QUnyaYM/rHWYkHjWfLV27Dd7KoznCgkMje0d4dVtjxNex4Ew+gwaqNM0fomiULjRqxA71Mpp
ygaVKxc5CTMXA4CjKdaQzJ3kTxcr7nzTpEr+uQG46PqRXbrDVUGzZfS7JgwwA3aKMr+psKRq9mrU
RteTkRnatm7xTve9sR1bVPCURKo7kqoy36JO637qlEmp/Ma0C21rBlYZHQwz0U3MlS18j/c1nNH0
uoO51IBFwMTRekGMJP8ZdCbnOpNZE20RpO3MT/DxWnmT1WjR3qFGn3T5PlEn076J6yB6trJkbLbZ
ZFgRQv06LuVOFVpPUM+TfqtMo4MtLZqPXRn6lcs7eqOjmf0pNNOgPWYeyKUNbSI9wSFQnWdXik7Z
0tvXxZ4sAEEsIQlRX8pO767UvtB5tNVwSTb5EOXTbdNngfwEBRuRhAyO7rGmefSb680Mv4XFOO4H
DSWpn61jh/rGaiagXqj8Z83BElPxWfVSz9qUdp1YO2MwpdiPtJy6jbArc9grNDdBcKc4YfpjCvLx
KqNLEm2LwHSe8YONx9u+nfnGbmaZ8lq23myDChfZ76e2Le7qFMzXTtjxYF8XWs9+hrKt2z59xLJ+
NOMiFgewTJ29C9QCTHojHEW76zoU8rRtgzyU9jbmSEI9qBBNEf2zhiTT78K5kAoaIGQ9Pe4MuQl4
zYhnmfSijA9Q1XGF3mYimvLN+Wxo0c6g8Tf7IQFnoeZFNWopdE/zPJDemE6vSWg13VUZttlThcK0
/BQYAWfc5RrBR5spDvuybQ3h54V0PyiNM/8KKnzkLVRLkGdZsv3wOdCww7a118DIcE8m6B+11ksL
KCaXhCjfpUoMxdudCjhsTV7U5mmqBHkhicJW6K9ExeLYjG1460Rx/aMV09gdhOaklwxOFi8WJmdT
IwUSjAgj7/hl2SBFliolsY3evMyMLF9xRP+gdbl21ypIkoUCNwGnFLgnDK0mLnzeReVg7utSXaRY
8edNaC0BdoXV0xmqleStbcVQbdLRjl9ySlJbe8iyS2+GeelOEmsXoPCfnhxAIfjWi5JeU4euRX8q
eQ2jVnlM4ES199wdZbnV4DO4WyukkHsorM7yPuU5BPBdpbZVt6vDiaQsNRKYBXDKqusAUP6TCRq4
o8zbet3voI/c0txC1pfx916JVHUPzyRXr2Ovbn5VhW1nxE03L28nQI7dFbleYVzAur7bOND1kRXh
acZh5LG7qDt1yWA3yEhZrxPZcj3f5lr4OdWj+rZXuppNW8myvlDrevf5GHMmsM/MyVnkbfEKq2Xh
jjoF39f51pI+/Ig+vpEKpRO/9EJ5SQHXWj6NWBxKI3PdHxYsW2cxx7BHanSKYvV1SHBC2wuhFfLz
oDR4o1s8ZPqdVWsTrB6+nrUt9Mz9ATqj0zc0Z2BLjUoWD5mfwOjMvkYVgnf2ASbpVD/oopDaFfba
tvc44ScucEif3ZULXxhGJP6LRxFYpOcd7IQBpW2cJ78JbrJwFyDFkT94bpbnGx3oYrrTpa69oOvY
a75tVhXYSUEXjUeOSJqbMo+m6MmshVV/Dgu9lLi3G4Mst6C81XCj4B+uuBskMoPkOjcBlfplHOgY
HkPaVHaOnlpJt2ntTnP2KAHjeb4ZzMZBL4dgQYF8l3dWN9uZl21BEy1IRNc8mhNX2LMXhHnx5kS1
1XywdkWsmomCPO9UaDHUrhYhCwXiJO7rfnyhXxDu4qnAsSiK3QdnMt6weFQu9LmWV4IN+40HMlwu
Cqk6La3TCNnW0aD1Uau+KCVvhb09puF+VFL9s5pZWXhQ3anb6m5mJH4aGVXoN3aZmhc2/vKw8RtQ
5SVEUwKh3bZUEu1DVQkzr9BfQjs0No6bpk9FX0Y+FXyTlAMq24Vi5LvCy58ROdigJ9APoDJwOutU
aNKqkkZ/cUyyiriFvJ9FdbzvyyDwld6eDuhzaJsibr8rsZLcatIMN26VXRLTX5k5K8+hR7KCQpO+
qKflVpRzwDPjJWjj+FqFebUzu3r8AvBKvZWt7K/OJwBL8Sr6EhxOylpAsVlubovTidejI3urt82X
MfGaX06b2Q8e7x77FjqNo/qxTFxv27bplB2w/1J44tZKvZN6J6Zt0INP24O1CC4UNBbV0//9Uei4
wmOgXmsuiQUh9jsSqpv5Agwo2ujoK+3cspKqP3VF/yMv0SLYT7URqM8XVmNe3r/vsHk16GBCt+HW
fC8d2qQj+DYi40sUucF3MCZ1vkXIUlxVUWt4u6iMxmmbBkn0knpl/Uz3NNlBvFW1D942f34H4wNW
ojJNTfD0q5heXCZWP1gvsuncz0mtO5vAi+yWJLBySDrdMpWH83NfWXPcfqj8U9GZKbWL4E83UlUm
FGJfRBz/TnqzvFXNEuepHNrVlnJd+x0XIv1juKH5QyMQAqPYRL13FtE4nWenUZJQc2m/dEOvXplq
hCdHP03DIwVu03etNLxExlkJbwhXzYuK2AOwlsXKeuTYWScK66Wom6neFWM93eL14kw+ktzBA/is
Nt0YidX1G/hA5UatjfFCe32ZEc6TZqoUsGkMsN0WZ1waVatmDZNWUQM4tIA/bsjRy83AI2urplAP
89gotuNgXXI7ele3m4cGNwpCC/wqvkdz+PmrUigNCmzYF7ov8RCk/f+Qdl47kWNtuL4iS87h1JWB
hoZuaODEAhq8nHO8+v2Y2VvqcqGy2L9GMxppwiqv+IU3/AhTdsSdiHUDNEhkqM0GzbCovIbqjQaT
2djapiWD71YhGuXXGTJ34pCEnbRvTa8ZPzCfV5vAlek6BNuqspT+rde7uglxyRHK3Qi9wl7lkLmu
oAZV+bcfCSqQtKrQ0qd7BED9+FuKMkOiKouZxpwnPDSaOnRFr8egJZwoulZAFC2E06d7hxEBt9FH
sulBzEX0TV/3lJoa9VPbQToadal+7KV62NYiSS4crKv2lSYPu5ynbRfzkC5cCtPWPL6cWD1ua4sg
bTovszcKR8JaJzc2n5xWNDvVzuq1L5we/fR+3J6/DL54D7l8OZLozgKUpOFxPLmCaurg9bn5ZHZI
XLsNCk6H2lEa4WaFqdfr1m5iqliN8gND+dTZ1xy3jUpfC9hdkGf+ty8nfg7PFBB22Z666cc/J6o9
vY0HxXwqBrW9FaZXbEQ+xFtL5Io7wizdWbH+TYlSLicGZcKhYSGrjv7c8aC9LcG+zGvziRDR2pmZ
3L2GlgUopIK/873G6/8dCw0PCvi4Is2TJ0rEWlWGkfmkZGr40KGg6KYo/h+qLEsX1vb0+pm+C2GN
6cUHPz67cwsHWJbEyj/FZou1FS8wMnNquRqi7BAYvrTyR9QbVcMPFvbv1wOjwwVwHl7b/BuFRk1I
bw3zSeoqZ90HbbrHlwIHqNRBuLrJNm1XvniGkizct3MlESYXUR0GJQEnpkTm9HghjbYJDF0U8bPe
o1TyG3yxo7ia7Su0fhs5djODbs92SLRO3xaJXlhr9lakYIyTd8mlLpSaDd/lVJGrVgs3Gm4rS0aZ
Xxw4eopE+BOGFkLzvPMXZHUWZUmvPYu8fva8ONoabShWWhyr68jHfhAspr7SqzF3C7+PV1XvO7uQ
0t36/Mk/vWSwqQKFiUkHggfmPACtA7lqhGjtJ8S6BMCjtv9ZFa30MnSGtFR9Og05QECiFkFmrdPd
n0PqAJjniUkG9hTRgbj0FK08eMIIAd3L0sOo1BGamuXSqZ5O7fEtSp8IvDu1H3rzBAHHmyEcfSse
zTZ4LlWN5gVN+KcGb4iKpEpv1nnZ9H/Pz+hXA6JAN1kTTGWnubcTZYlO+LocPreVMfwBwFttnFKV
dxAahsemll/PD/cZHM8/kPgCasrk5EbL+vgD4d5aeWNZ/nMR2Ln5K0siNV9RT6vky1jIgSvllEYR
2Ppb9cK7LDVsFd3BqpVdTsy7ac0qAknZBU28NTqc6B9zqK4LU/LFwiNk5nCPE4NAvpxFQIPTD1rg
VfaTV+r5OjMIvMK+jqmGRd2bnjS2W4qQB+b8zHyxtRFphV9mk1shjDCVP/4JfqQqLkbstRkVjRfg
SpF6NTq98ShLYRUuJJSndx1761NYkmiT4GT6Lf+OFRthLNBNe5atIFwVVdbukrKK3ZTw/dIUcnM3
KE2+8iNIJd/9SkaDSAHwDCfFE9pBjiFA1TUifkZSzNJcUErpqqtw4XCjRF+S2/1iszEaaDqgmVCU
0UCefSdeW83QVdEzlpmyukrrose1UEd896cUYuq40evMGNZ+jNrXJo4623qBqt3f5PRgPddQPflD
RgrRuhzythg2KFHa4e+ortin35wWcimw1RYGSBSaT+p3AZaYOITU4jUYeHRWGVaja6LkwdsgRr2E
nzhZ/SlSQdiTFJYMFjDH8ayMUVJi8eSI10T1oqvWjOKdnST0yZket80k7R6dxyutasuFJ/bkrpnK
RBQQiE+Rp4KRcTywSHsqZRT2XkLehxdKdONl2+b9bR4X/QvUkCWrja/HA8RFHE516qRYlFpapveR
+uJVSbpXY6y62j6NNymCeYXro8S8UJ36akAyGPTiac7wVM4+0PLiLgi8Xn8BiGG/jG1v/kxjumMy
nodrrdUXbZynS+HoNuV6wrKJM/yZtVnzpVRkUTaGKr3ZSdmY66wrajIeVdAC95wgvdRKEbevsTJY
hnQQEJ6zOxDRdf0r1YbC3+KomnG1ppEaegu5M/H4/LdNHGC4EjyilnIa11SyH5Z1n7RvoAKEZK5V
pxJEUmB5A2vV9alteFc2tZudL9nxeKOXdINoC1Ykd1JoCOc699VkjQhNaq17xUi66zpvkIZJLV2u
9mVqdemhl3yEhmKI1ggwAooy9mMV6MG+xLaz3XZym0iPtdcAf6RQqcUbu6nFm0asIFxiZ6LzrlWC
9C6KkX4XKxig6RBuzFwri8JN6Rzf07+VhkdH1NaTZpAY/1D0QH8iNg/jt1Fv/WYTOmksVgAW4ldR
11bg5qmF5V6OW+jO8QuU9bu2H8TPQi0pVdS5xn+6MmSSEdT36IJ2h8w3jeDOCsPmDq1Kr99LqZf8
0sEzDa404ZjWQ2jRBpSiPr8c1Fr9PTpVrTwPyYjdVhZFSXjT0gK4NNGEDNyRjmI8mViZyX2l97J8
sPsKrJs7VuCm15WphVcOlFf7QvdtrXEtXyoxKYnLCPfkIHfqA50SUbxXCZWjVVUoJR2ZUc3uQvjI
Ok36IIqv8O7RZJbP8e4Nq8FLpVKywXQNM9KRD+qEtA4yqAE7xJqlKy9JemcVdFZW/jaLQcjdptGL
PEo3pocqr8B3xxf2tgfS/jhKoay/RaINu22QUOXdOoWkfeiBN2YJRCbboWBudkCiuoUH+ORanMpZ
E+Cb+Bbe6ryspzi+HCS5PLxxRdQ7EXfNNtBrfztl1W4J/g75XTTF5aCLFlKAk5EtSGKAaOmjUnLh
GTi+FzMTaYBkaPW/ZicnJQIT8IrWIOiUW/pL2X0JOgfLCaqfmbOrsYyncXD++TkpHRB4IMqC0hS4
wYkod/wDhqQPjCRJ/Y8ajT7/VrNr+1HqlJFALClv4JyH4eVYeOUmFE1yz+s0LMT1JyEXOFtqB7Qi
ybzoNs8CEtptSkriEr0S3iu7ABc2f52nQ6q56JdcS5jJ2TTTnXwJNDm/sKkmog1DwE3IPQXds9wr
tou6z0vZfB1Qcd8W41AcctXOdzHqoygkFrhenJ9pfXYp0sZGdQKZBrqf4G/nPo5N7KM3bPXOK4pt
1giGqI1daXqjF0Bw82hyQr2DtOUVQs/DpKR4vKKyJOUjr6zzSqUocPW+an8bmZ+8A7oxvimMhvwT
AgVTPEn0ok6+S8djqYPuDYHaea8yDkz7sBrriyooZHRxkWcp2kUp5c8A/N9X73NAYEmQ/zgshDHH
AyKKHceBkzk0rQ1xa7VOe+PZkJBbuasPA2Zrvuvl1AySMtcPWpG/qHUu7c8v5ElK/Pkj4HQRR7Fz
wQYc/4iyVXIa27HzmhSNWq49c7TdgAjvXtTtcNENtr4RZhi9db3vvati7G5iI5UT10hke3v+t8zv
j/9+CqVq+kPUjOck6Tht5H6sW+c1d+zGPDhtm5Zu22BI6jodKjZrTSlG2o9ZeKs0g397fvTTLc3y
o6Py/0afTQRCXLrRIPf5WnRpsDYre/BXmlh26j09q4xjE1ZBQacGMSdbDZrad05dMeGxGv3SHTg5
5lgbO57G7tIMnHGhzfPVeGBX4D9jAwQkd3YnZa1tDo4z2K99Z2ioufZYnQ9Dt8IVR3+uizJYeH++
OrKQN4iMObTA46d5/icpayckb5/4zmvsl8ZPtS/9p1TY/WHUw3iJTPbVt9FJp9QwkY2IHo/Hikoi
whLX41dM6q1+h310fJlpgT26Uiw5WPbGhnb/7W0CVkAhu6Fsg5jRbDp1Je1sKcy8V8lTGn9V0b3y
t3LEU75wxX5xGibjAhaNTiWN2lnSlycUMvAo8F4rOc9WWeo5oCJyaWNi1rtXyyFeFZlX/g7Dstqd
/8QvVnDKMqDvQzWgLj1bQbVGgFMvSudVwcLd2Y3yGOJUpevjRu6B3y1EDfM3k1OPHCUJPCKKKH7N
We1moNZSrPjSa6xLejUVZIfYrVRTvHm5FBNF1Inra473eP4jv9g6XPIIQFAZY5ee1J0xU6HCbDC9
XukjNJG1e1LF/iBhZbAxouabli7T60KjfyLGkMIx5hS7/HMsaAaWsSIP0uuEj7iQYOWs2wwW1Uay
g/BKZxaW2u1fLeOkg0UcNFFk1Nky0nYKHQ8Jk1cfzU1/DavWW0mqGaarVIRL5jFf3J6MRabE0f/s
fx1/Xmx0ospF672met6oNJJ14GVKP8oLt8tXu4W4g3yf7j3bZXbinbYstGi0vFcr8ZvDqHbDJoqj
4IK+tXdlFWN8KIfRW3gkvxp0Mh+nqA0PD8zG8cf1mZc5UdX4bxKZwkqPy26DhzSWHkIp9k3e6D9y
NQgXTuHpoOilUcxUaaCipjHnG3ReKweebPpvTSCgxyZG0dIhgpS2tXu/uErV0sldWOD6+vzBOF1J
xp0iIOpa0IDm3jxUrMveFxZnIqq10i1YCEISSkYf58c53Z5coGg0MZ3gbejTHk8qTmhmUmWNeOs7
y7nShmRww84y73RVcjbfH2piUYD3IDfgBx8PlfhBFGI2GDBUl1wNkhr+xg0ZbDNSFt++Vj5NF2G/
8OZOsJrjofyiEhW0Dr7K0dIfiVRJh35QOAqtuLJFlW3Pf9kXmwRtDh4H7tBJzGZ2q+hebiVNAH+n
kitjHVh9/ehIWnxInDAAM6epKNBmS8Ls8zSLSaSDgk44rQvKfPNvBN9SpnqaBW+y3HU7jaLLWsOR
1A2GSLumwlzDM+zVB0Ae/caJZHPhYfxq4xBaTKWwib011+L3gmKwCk0K3qjOtQeeyXClW2l8Z41t
cDg/vaePBPc2lWyk0TkL7Nbj1TQyuzVGs0jeqj7Wio2cBFn000YyX72nQlXf+jmk6yXhqa8GpRbG
QSOZJLSZrWmSRxEQ9ix7UzpIvjKewbfUhbSroU/FHpGNfuF2+2I86gQkzph2ksrNA43UMccS+FP2
ppWW4QJlDtAW7ap63Q2d/hFSJl548U8XcHoFaUihsUdRc17PBBgUpn7Tx2/yoI5bO/Ot+zbQsAZS
2vGb3jEsHyQ7JIvpRoDSpVp8vIKEEZnoujx6kzw6Bb+HqCT99xwvkQ4ZdIHf5/fLyZdNeRzs90nY
ivbvfCpRmfTzTgvqt0nm6blG+8hVCFB5fCWt/f8Yi8wMhMRU6qAYdvxloMdyUx6D5k2TMwOUALJW
G95ECB6VFCy1IE7uGZJwarNTbsSXkSceD9bqcJYLT+3fnL6qrjQvMFcIUBo3fRseWifcBGoaLZy9
k3cItBxgYPBpKsfAmSMys9z20tgP1Tc5kglfaist5I1KrXAh7ztds4nUh7E3nXqqdNp0PP4JzJyo
rVryNPWtpkcBuxaPkQvRe229imVnKQqc5uko5We9Jqwd/FP0l+kBHw+mVAacl8aJ/8ZGowF+TI17
eKHhauxjCwBokK4gsjkbP1LTv+e35km1AZlQJBYmlWv0Z2UQSsdDa72pJU3Zlh+UTM2XAKGzSzKr
4a4IYRvFpd/9zREP/B3qSn+Bw6T9oCZDtzDXc7OwCe9saWiVUkgnruHP4x8RpFLvZaNRv2sa2O7N
aIZe6RpB4xfUxYYGeZNARvsIsX/9XtITAShu0JR90hllRM04UV/qCPT7IZaVTN4uzNB8x00UDZ4z
hGrJkhGwmP04LUBApI4N9R2xIu2u1T3tRQJp9UjFu8TDTIHO1lM92hRkopdFmLbWyjEkZeI0ZlMw
obcP5Rj1f2BhNEuKDCcQ0unHASCdPNbYqcCHj2dOKe24bpVRfZfL2vkR0Hl6VAwpLly1srWbDo5g
5zo1skpuR7k+celOCLFuy7zb17qAQiv0QhgL6zl/OqYfRSJMJEBWM7G1j3+U1RIntpGpvI9D3L8b
hZJ9GDFVVZ1Vu0OsbMnz7Iv9wwGlRo1UMxIV6CccD9hDLEqE0lvvYVbKuFF0aY0qopXUbiEq/yar
8lS+ssQgu3ocNvY646m+81K9deEHJn/TgXhmK9Q6CdfnN8/pTFD6nZJ1EiAw3fO8xI4zdCUaxfsb
NcaLFJke7f607a48C+3GJCzfzw83v4+p9NJbh5vPViMhmdcqPaepoEKo/rvPI+COMh4xlVRIl2Ve
1YdOS9sLvbPF5vyg88vrc1C8u6jwg9ul8ns8+dDlBBwzBs1GIKu1JvQdLS8HQmCm/GzQPd31aMwc
Kh9G7/mRv5hd7mjq2hS6J7DybNm7URSG0Uj+OzpF3VNe29lahIF2qTd9tO5tsT8/3MnswiBCc5Rb
mtcODZLZhxIpyUEQhuE7B6dKXA1hrbdea4YKiY6kc6lrodBr6O1Snjl/ipACYVanSgGggtOCsIJr
TYNrRPRexhwdKDfZ2ndKz8Dfl3fvuzuWwWhtwiwnFJu0q49XMy8ttbXTJnoHWhEMbgGnVdrEGtUP
8PfSBuGOMv9m5M73UceHeqaBCyKWmN1hkCRDGuVt8m74frovPdu+hA3sHcYACOv5JfxiKhkKAC4P
DSI2c87dCKk7j+Q8eRexGmwSR5G2vVDVFFoiBYKF7zrZntN34TgyZZiYY8x1SKhChoqE7dg76EWx
CqJe2zc0o3bD0Eo/Ezzn/n/GQ6jGJsgEmDt3zJFrUE2hEmTvQWj4KELkWVEfZLU3Lv0yzSQ3z3Vt
ATp5cvanT+Q0TNcN+ND50kWCnrwUWcm7GYb9rRcW+abMQtMtmwjAjVyp9VWhG5M1ct4tBU1frCXP
CzpI7J0p8Zv++T8R2mCQMPhQPd9F02fQmWj376uiCwM63Yn58/zG+WItGYy0hHucWH5O1UhTLUhi
rcrexzTSNhmO9Rsghf2uRZVx1UG9W7hrvhyPl5PW6YQlm09soqqNyJM+e2/K0NxTkIhwCyyTnzxc
6b7imV9oB5xOJupKCnVd8NGT+dBsMos+sfwuUaL30erku8JvijUF5uEnhfwl7PhpyEkQBbeJxPlT
90ye3aNKDr6TYCl+9+0ix4RnVGM0F2zzj1Op4S0u8XDGQrkAOdVqNyacw23VjsVCC/F0gvkRNAh4
PdAhobJ1vHuoSg5yOGQcTmsMd0aUhchNpNpfq8+jfeVk30XrMBIeXcBhKRpQaprXs9E1bvNaGtP3
atBfqqao977Gw5WP1jogVdqe366nywk0jE4sZcnJrnwuWwVFqIk0T2retUj3rgN5RLgmdIKDrrXv
3x8JJCFhB8192tuzWC9wsMmspbJ99zo1vxpVR2y61g+2GMyXu/NDTfvinywJWBeSlqBjgTAoyIDN
7XiGsUKqQ0rUDz/NdPjClbqpFLvDiVxC5sWvzENiG/5adEF4L9ug/s4PP4+1/xt/Apdx42mE2tOW
+ufC6YBsdrWolQ+oD7q+qe1Cfaj1utmlfmesqyGXr2Tfe5I91d6D4AaEY47jVreq8Uauk6Xrb3b1
Tr+Gagk9ILJ94oN5gkrrFsi0UqsfqtRaa2QNoGCYqafdRaiD7ypPR/ggqTzFDaOyXQgSphd5thJo
h3GE6YxzXcwrp2aP1Yzqp9qH6Gk4+U02PqihJS0UhOZh/X+fOH0g8Qj03zmUL6kpYqapon3UYH4O
iLNoblo5iMaoZSm28mDg1x6i64cgzPgjrKRrDQHSQ2DVhzjr8l/gp8slw5Z5Y5zf9Fnq570jXyV4
n12Udt/0jpTo2oepZi9Vlnh7AcJ9yxv51FihXboKov/j2vHa4K4YAmgiQQMQaySoOb8dZ0f8vx/C
CwE/gkok+fPxbsyLFCVCNdY/gDkGm8oJzUMgUESVWl3anB9qfmNPYwH64mspUMCSmJd2m84JJvsv
4buSZqOiQUR32Xa1/4zyTnUYqzFYG1XmrROk8Ne95FHQBvXzev5XzMLv6Ueg6EYirulARvjz+IMV
3846A8SO7+ph5Vw0tnOblx2iPoXSFL/CUodlXOEet7DXv9iFCJ4xwwQZhBswKI7HHTzsTyMd4RC3
14JrRCW8+EcDFQYpEmn4qOLe3uC45r/0WprCZ0CG6GD0Urdq0GUtVkEr5xddRbNtIdr74jri90ya
iGTYEMfnMGcnMoTpxCWyr2BS5R9+34gDGma220RWvxKp11/0CJwgHxKbWzR5cGaxKv1yGFN1o9Gu
fji/PKf7EY1NeFm86ohiMGHH01SrTmvWchb6bmToAGWwn7xhUaCb69kSm+Xk/pk0W4HkTGNRopsb
k+Zp1klSZbU+vSG0XkCXozjU5omfLyz+yZ5jIAhB7DkoXxz36Z//c+VbXdEPZSv3Pqq7yRhtHDwC
1HVcIzh2m3I7my7ov9q/aFTUQhauv0/A8NEty+DEnFOVk54KF+3x4F5hii4fNTaeB9Vq2I5UPNVL
Eef+zyDREE2LbauWwbEDjFwPUiE7F4qHjBqMqTFbFaFvpm6RZkPtqlGXkLH2CnFV6CLiEOg/swQN
uBWyELXuguo1MfJFkSR4McImk27NMhfphRFKrYwoAMZ+rmbKAzG80iPslLsePNagX+mab7+iqpQ+
ikSgHGmOVqk1G28sbS1bU7Aa4TaVKIs8nt9sX6wLWsE07WDtII8+v/yofhda3GuK75q8B4e08pIf
ml4kKyHy9JmktX+sbLtcYjGcvLlEOjBJJhAEpQBSnuMVaQ1EcfQqUX1XQHeqDl2RDeWqa1ENvIzz
1oov4HV1l6jP5cmmoGGz9OjPolbaFsanOvLURYRHO0cJmVDSoCJ1mkA1S3UGF5BuTc0d3oG8ypy0
eTV131i4/U8+mjGR4URfhChvKlEffzSodkR/WrSfXN3I/mbYzt2kaKnTZO6cC7Xv9Z0BE2Fr9qO5
cAK++FoyBIy1efon6sjs5iWViwwnQvfRHcpgb9V+Ee19VR39uzrQKv0qI2JPFvKCk51FP5/C2SRW
CikMgszx1yq+3oQNRc0QtLCuuzWqifVKKQ0lcZPOz1dSLjk/SsA23sJV81kLPDruZF/gNScWIqgX
6MnHIyPslDmJpkGHqeW2Ti96Ut+qXOWNpsR/anQJQEPrjVLvbdwLg3pl2UCNrnozSJsfVtoRCmzJ
/tHjKNGovGmaURKuUqpA5hMpafK17dT6ThBYwznMK7SuSQgQp3OhHfvWXxHFZrPWCeXlg6WRWCMM
RX/Ru3RqTrPqSqmlBHh7SdW40ZNEDq7NiILQGi3tMl/HADK/KT9OeMmdh2M9GRqanDQdjucjItaX
ydHUP53TrA313omFmwy/vneRzAeZTXrUdLU2KkL9o/1C2kNy+8ENbpyFPTXfx/NBZglvLXAqNyRf
/UOa6WrKypcuyuBgL2kVz7fubBhtdjuZFvTxXPr8Fn9v3cm/hsPSl8xTsPkQs2wv8w0jV2PWBFEE
caXUrjSszTf/d32v3p1fmPmtMx9pdusU0N0tuWQk5Sa6QDHM2Bg/xAXWMeeHWZqzWRStwkvI4Aiq
f7wf6Tpcy7+6g/LzfxtidosFnV57kheof7ioV/rac8VG2p4f4tNx5d+7Yz5bs+ArwC5Jyws+o3gp
rovdNoAh4Tb3LZyCv4HkBo/OwV9LB2TtjKXq7VzXYH5O54loEkhFVHd8X+jvSn1feash+SlXtVtK
xoWiumjXXBv2xtcOiia5klEAHjpI8uVYbfnN6w59EfM3QnIVZOjz0zIPSeezMrtBZIgGYdyzh4T1
mnS3VfrUlAv3x5cHgudiqpXT55kTTFVB5IdeCPsncn8nF8qz8+yv/W22P/8lX27Tf4aZnYZsCANH
RAyTfUT77G14lA7D7n8bYnYSJDOvtYTW6p9m42+mbTq4342mP9fjn6+YnYRag/o+xtMQF/mVf6Ee
ikO0dBKmG+jkJPwzxuwklELPrVJnDOUmddz2CvwYDnHla166jbaK/sqv/9u0zeKFyndkqU7Y/dnH
eCk9aBfpbmnx5xz6/07YP98028dWpIhcQgD7j/ecX6m77Nn82fFuX7Tltn4Q9/ro1o9iwUhmacfN
HsY6yvpSBIw5DCvpj1mspXzl/Dbv/7fZm72Mae7HqFEye92m3/+36bTD+SG+fHwp8BIvIzTGMT0O
I3ADGgEURuofq7zIpF+2/svoRlfrnv63YWZ7W858Lw5HhsnFxjF2YXSR56tAXzikJ+UnEn6oUaQ+
Jj4I4JZmD3BtwZEvY3l8cipbpK4S9M2tBxSzhdIOiX6bpRkqiqh2BXsJY5F0HaEr+RFEpU7YgW3D
y/e+GvAIGLEJcAsshzb37F4aur7UwtpTnuwoxqpO7tObkgiZcK3QXNLQfiGSmmbx39M9gVUwGwIr
Ar4JdP/sdKMKx8+JHPHsG4mju14YxDhQe9ZSWDh/OYj+SXrIA8DYAvKZS+s3vYeEuK56T22l2oVY
gctr5AsS49FWVjTWqm+6iwH+AdJHjAuqf+Llfz6y/xQaYqC1gV/G+bNWJMaKc5fKK1vCecsyRuyK
wzpfEjicH3DyZp6sqZKNQIeGE87xuaipaoET04KXSpWCy1FEwY2J/+IPxJftmzEbs6sYcsFC0fJk
/SYvM8VmUhHRoQ00O4yJFsu9hEg0aqMqiBmqDjtMDNTV+V15snoo+E+oAEDnVOxAph1/mpTbiMMn
SvpSSoWTr5ALz345k/3zDjhMsvDinH4SrJ3JDxSsJGnqXEDVzqkeYtKTvORm2lyVWEzepoWxNHHz
cJjJotQ7tc2Q7SAdmk2c7I3g9+iO3IMGQOZWMo0frRUoe2uYBIECcwDt6qM2EFN6+H1+Nk+qv9PY
tK8QGaCmgDLebKcYchwVkvDt+0LwJEDJ7e3yxeplAO5pJhoUeO0yCMCEj7CNf6OcmaqOa/p+JL1H
Mf/awoR/AkGPLgGadohOUf2kHwTWZfZ7eAo9BOR1/6GW0GhGsiSqrHRnNHXr3yZIjFiXZZ3qyppO
eVmtfASbHVfW2Xm/SlQh8ne8hpvBW1Wo/EW1a0IcNwvXiSuzukjUysjXpLp1m6wGn8LWftCrUP+m
BROYINozcDJBbrF3mNPjHVrEDvYLXaTfD60pXYNmRvy4pYv8p7QTpd0i1pMB1jq/jicH3qb5SFmK
40cLC4DW8Zglm1fYZmLf5wqTRsHTc5HssC7QwtcOHnjmH3pmFYfzg05rcbxWnHfgT3wtWTy8geNB
1R7Jswhe1H2utqO5KUO9inH8rDS47E1tW7u405ThECStnG5NRPD8Harn9hI4/PT40DaEgwxohdMI
nvP4Z7RTCqZDBb9HYCgd7zqpdjQXp3RTOwjQccV6LKnlbTIZfe1NVuSGd3t+Hk6upEn9ZOrSUEmD
LDIvK8lhrhuBrGYPYzQEHa2DsO+3RuENwk0b01+6lE6GY67BBbK5QCoBzJ0dEdsvLVxBrOghHuOY
ek+VwtSXQujvbsS8L9wQJ7M7EW94LQFV8y4DYz2e3S6iz2aIRrrHFmu4jRutWeWxlu7yyO9ce6Su
NMRhv6ZYZy/s6dO76bM4iMfP9AeQw9mmpkJloGMTlw+aKKXrMnGcK70NnetsaIwVH61falGi3iqe
Lq51RXyoSp0sxGQn54rXbOI1TsRG/mbObHSMJNIlvyAS56EJJ/3AaJOrXfS364z0Qi/8pwB9tc35
/TSfcjTIgROA1SIGwmR8ji0y9G6KJhrjocyz9GdFC/a2Szq9vUXifPzoVKs214kxFuG1J0avWZj2
k9GBv4ESm8Zn2qm/Hy84Cu5F1Npd/2Bmln3lxZQgX6tcdeJVoIUlHQNQR8mOp6nbZQPivQvDn6z6
Z+mbp5AGAH89QeN4rU/Z0wyGh47ESFmJULUv0shuogutxSzHzcDYX6eVmv8Ki8q8SNsheNUyrzcW
brd5bjH9DigEkEAmxCVl6uN5kAylc4amkB+KqvYGlwAhL3edWsclgn2+DwKqSfIFpM7pmACkkTNg
2P+abcdjNn2CGwWWAg8OFi7rWm+dm7FwkEiJpDVopCVh6vnuBr+GIxH6KyQcMuJ4s5skMupRraq8
fAhHhE1EW3c/ECEZt5Lj+KpbsNHRIk6qv+e39zyo0mBL8EIhA8vu4q2fHWs/MrQcZL/xoDXYX09y
nOEfQx+0pTfxq3E4PKgbMhi9pNlGTprODkr0ibgnWym4GD0ptlYJ8AJ9YcvOL2Q+COQodzExGvfk
HF9V1YODnFyjPPhRX7mR4mWbDoFxV8jektXi6eFkKCJ6iAtAcoHFHm8Qp4HiiRmU8oAQe3aljaV1
2XS6R1uWLQprIlzXIhtf4xYppvOrdro1YQZOfnkAdVizOdpZqRwLbVVVfsDkzdqmcWnJFwURh+0W
kWn+1hrsnr49IhIFtIHZogSEczRGF6VyVLWy/2CJqNp6plVvHSV1NjYyLK4F8XNBAunkNACMhWGG
ViTgG+zIZnPrp2juDGkzPoSZGu/KgZJSCgx5JXNGDn4im5s8ax7Pf+PJHgXbPOEd9Ok5nzRBj9dT
aSOI8mU6PkSZI91EsaZvtWrIFh6UL0exQY1BmIfINyc+ez7uCw3Whg+O0tfroYh1rJFEv3BhQhfl
1/4bECKMNWH/cA3GyxF2zSyRMdp0bJD0CO49qZQQHiwHjFVNLSui194sgkp2RQSLw3ABzBVO6Gph
INLHsWyNZFKuB+n9F0RGNezNLraxg6ljgRtvmOKKs4oBhzmvtEGsIXIdRCO8R80JvbZYScLsSscF
GN5IPNG9aY4rbey85KbSsgbac9pXtbmj6d1Q5AphyiirbiiFEa09DGiHHoFgK08u/dzD38ClK0/V
d1dVbBKxCutRM6m021gbHXCggXPgwiGPbSAiZdLSi9diPW+NfYNZMWYiQ6YWiukKkNyRRVUS/JDb
dpBJrpwQJ51ruCZa2a0RPuqLaGMUlR1dop8msscgVLPsFzp2IggPGNHpsLY7U/ZwfxrSfvCFmysq
dkOuQHKnkFxVzWNMdBQta8lzpNqkF9gZRXGgqqGEf8ZQLUHOCg9lDdUdu1yYDZkStYp9IhvDeFNX
SDbtyOrs6AO4mYNJhu6jSHnjGUNDyRNrxXBbYuAVvMH9StNNgKuNAvYDWCP/J8Dx7UXHC+JtSbzN
8CPr60jeFqgPdSujGFvzQUPkqXA1I1KTbR9ko/zT9nVRX6l+bAS47Wh5E/lurIlJzi6ssT11LT1q
4uta8WKgL32DB/Ueqrcl7X1fq9s7HURMgsYy9/3G6Z3Y+BmVeMk8yTJFln6lhAlyISvYVbpWsknS
zD8oqpS9o+6dTwq7ah9svFjrwHT5ONHsHCeV5PWgVn31C//DKt0NhLpil1OTHw7CzON2nff/h73z
6q3bWtf1X1nIPbPZy8HOuiA5uySrWZJ9Q0iyTQ72Mlh//XnoZK8TTQfW8f0GAiOCNCfJwVG+8hYj
SsOhTOIudFwlNoMxGvPx1MdGa+6wk/HGoG0M7KHMaKjbI5aYtnuXuUrvPs3R7LVLkA5AXTaTkldx
INo+sXaIzBQJLArbHbbEY3ArLLfDDDhf3HbwZ75bhIMGNiULPIGzCkI4wLGd2dft0c1aJjtWXxuE
NxpMBHFklPO1kijKcqQbFcsP49Dr4tOgd6a1GyOQJB+XITdwtY/zafQL9AKX5zjFC3CDZ0tflAR1
3Wo0R+GtU++hDQHzdmwjsd2N6dTohaKiahpb256c4hJAqLkScO0BgRk/7qxOLeHezNDafbdH7so3
8qhr77kFdzxMZK35Pm0GT930pjEVtxVQ2fprQ5qfYQSEBMv17GqNpQYC9S7gdPqIFJnO9MMcqFnM
uQrqzLHmMlBzre3Q0ycqLkJenSFwrFswebmqzcTB6zkX0RB9brglDIQULOAiK8w7E7GQsQEy9WwO
0xRBITJixKWLko3gMs2iIj5AQxWuHVS1TOUUDHPpLV9VxdEqzRdlnC6WD0+250zVyljR9sMA6P5L
CWRCyD0KdIxEqDfkQl9gc7hiU8KR8l5+flL8cP4iCvKnBSl5GDXSs2iGx0gxocuVey3vStc3VHCK
Qd6206WdC7YatazFOwfieVwDmVonBKZJDxCNSXsWqIHtARTUKsWnNHEaGUax7rXbXhHG9Irgi+V8
+/kTnsc25hoRAsQi3AadARLx7VlYplg3eG3WcrnR84I+qtvkK8SK0j1l7cBuo2epM5S88kV2u0S3
Ju3Tz+/ghwcG57Tas3sAgOHWn2NSIB3UNVtO/lhjLPfoJUbyZVLd7kY3GwwHf/la37WHVkVJYMfn
Z7LRYbU4Syd97NGV3Ve1Nekh1Wg5gOxt3Oad6O2HscV3hCyaYreJehfCWm/HVjdnBW+5PnvUxgo/
N6Bu3i0OuvJ6FEWxwzJR/0SAm+lh7eTV48+f9Ie+Blh1SgiEC5AP0Cw4z6SEaVGSIT58RPE+uq/t
lMLFFuJiYoL5VZDo3uZxnnkBLp/6a9XO8QQBC4ZE7wT6Yk7azeBEyvROtfp7O+HvwQrajiQFDAcU
Hqbb+ZB0hYDDGbfqA6p4gyF2CRpXKNuXLjHJNbvVNOVbOVNcoJSTLg5VxDRp3ae4dAoAeN2QdxWC
5SrePIHXlG68pxRY2nGISRy7i1GP72p0/jA9yYap5SMeturPAlF7+xI9pZpjIyr1pwnJQntXOE2m
78faIwYiNkreyzV+yMRXLXxiRuJhyAYrC+ft9UTDTBSzpT4V6WIaVxTd9SmMXKOrt2JqClBTY8z2
sNN1Raaa77AFxddxbY3GtrUc/DF/Po9+mMOAgwmTgUwibb3e0tvbmRpVj6XpiKeui5yNlmcTQDmY
AFaqdaG+JMM2WqwmmJSsfKcz9ePAr2ol/IdgEXBR6yyu5eUronaL5ImEjEjTWBIEnuvIMxGdhWFe
/GIVAIVpAuiV4WGvDKjztLyQY7cUBL1PzuJkBxhv4mB3nnIrEpke7F7PfxHEwvWQJtPY7tmGKHic
DWypaK2M8ql70mQVYcZkD8WDFEXUhrKp9NbvFgteoFFE5jsYwB/HleRndQNY1x+I+7P6w0jzdt3q
pycLJHV6bFJPKS8TUS5p6JQIir8zrv8wodcjDYl+ePjoop/LbJS0xYpxGNsnBWqWei+gFcCuaNwS
T5Y5NtMjtQGE/yoMQooQ7K+cwgQdSxG4lcjeK0+cH+gkfaucNLeCvDN453Vw/tYVLLLCTbJhTJ5W
UGo4W3Z06Iyr1jGCmGrW/udr58eRJq+AqEjN2EQH/5xKPkU6GuTd7D25iDp8rOpRu05rGyVwFX3O
259f6wfAEg+GbBKGZ5TPVnnQsyeL7FJ6dt8qT4UsYzIqFHydTgQI5Hr0P6s6L+abiqi+uEB0S1Xw
p0Ue4aFuaOJd1IYSx5K2z2rDQQ8YGWRtW5OAqBfZXCf5sQCkhrw71mXWx2Ryx7uf3/zZQEFcU9d2
99p7Yuej+vv2rSygIyfC6ep27FMDsKSb76WnEoVHU/bOmXx2KTQ7OQspq6OQgIYWfY+3l5IxlrpO
qWqPdIic5MjUaz65ZJsJIg2ZrYS/9GCrQujaGaKczYPRJDl7KUbRqggFF/ajqWTWI46+YNVsxdo0
de2+s87WMXpzsn6/FI1uGANIhp432GdE7PDkta0V2KqtaV4cimbp9gU68eESd6afMmsOnOrpJl7M
6lfDVi6PyTHt2rW+CRP47bj2FlCkTDTuY0SiI2hFeWVGhIGZzCmOVU955zX+sI7hF6460bC01uue
8xV6xF+pJakIWVu9DMxhMYK0j+MjQ9CBEy/Td8A759dj1oCapgFOZ58q8TkqLRN4enujqr8Mun3t
ukN8bDO7vx+r4pFU6z1L8h+uRs9jbQVAFkcrCADz28Gsu1FmNCumV9gINPSXVsUI2Kk8sdOdWtSb
GXnm90qN5+UqMDD2mgSsnBw27HOCYz7IduyzRX31vKi8hrtRnvrUad5ZEP/wZJS9V/2XNaAgo3r7
ZPjNitJ0K/VV6aPhwRqsaYOXQx5WM6qVvq40X39tAWJMxdbCWbs2E8CEnF2vxzB9qusoe8XLXfUb
L8k3wzAX/pA2yzvxyo+PRvuGl8Zypy5NtPj20ahwMbZtLl/LyW53ar2MO3Key5r49BJJqeEXU5nv
kHp2zZU8sVL5zi5HjJw2s73MyI2Oq7WIK7exGeeBXdnvGW2tX/X3rcUih6Dwva4Btk70VN8+2ZRm
ZsbgTq+d01cY1RfLQSBPcZHgE/3w8/f1wyDyovBfQNuNM5oT4Sz6RYbXno3F6l9n6eVPLkI1buyI
GuNLmezb2H7n1FyDrLdPti4vyqYUujmnzye9pS4AH6DdvMZO7TxZqWpRnJvUEWfv3pnKDUIj4GhX
PFP8i/sl3U10Gei3seQ4js7brOZYq/PilsWrV3Gg+gSJkb+QZAfTgC32O3Plx1FlP6FJTgub3YvJ
+fYFtnYz4JxrzewntrePq2z45kBneHTzyPrYx9V7+9cPCGY4NTRwV3kNoC4Aos6SJmpnSQ5zSnlB
4cedXmxwc8tBcVIRaYGbt1EJiW6Zs1rfLPiIjId6EjhtlI2oksMcWUgy+oNgMvp178oilINIS4kr
2lim8pRyLui+pgpV6bFbMqJC83uUlBywOug8K1ivtj2dGXR46vfEwM5HcgWZIO7ECUBvHHre2TGn
dlpRzDbK53OkzbcVpdF97s3NBjWr7JOlzeM7b+586UFLoiLy3bqIfYzg6O2bU/taifSmNT6j5pQG
AE4mX0H7aJfRVnsvNz8/AVbFKo7uFbzGjgJD7u21KsEaMMm0X9C6HOyvteql6KrFc9wredhjNFRt
46WhPq2nFqdhMAiQlZMvmpXIGnhy9coI4MClRhp2AMVMDGnMtvfZfjFseGdgfqhv2Oi2gLmhjgCN
FQTI2c7OyZkMeVTnr73pyfGr3uC0G5bzkI0YlVMkVjZG0qnZ1yFWDIkdNdL8NzEWzVQ0MyLkeFdy
3BfvxSVnGwq1nlWeiAiVxY1H0nmcYEWmEkW1Jm8rRZlC3Ri87ZzL/ICeRh9kaEVRQkvek908T7G+
XxUeLQRysgwofGfLrYjbNLJzS96iilZu3XRM9nnpNcdKp7bSWuNwIoAYtia7dmDD/fuAD+x7aPez
lbHeAygoAk/wiKyQc0m+3l3aKjK95rYeszoNEHnT3KDoZ3fntJ17JaHvv0ce/IfBpmi4ykCA9yKp
O5uwgIPHeqq05jbrZ+O6HKd6p2DH85TEngxdly1niUx99/MT6h8vCtSSlh5IiR/kVBUB8kgWY3tb
4EV0SGiC7FStEZdoykUBDMnBV6p03Pz8omfbwPfBRTPNYlJRQANz9XZpNpZbU9yR3W2VlW1g0VoP
cC5eQgiavypU/+e1bKqVtKVQUj6PY/JUaWmf6O1tUil2eeipT6iYm1RmdFqWrou3JWw1mka6m2q3
rZaac5hEepv6pqvoEoKcFjfvHJZnO9Of+eF6QrMHUhM7lxZB7Efqo1piRpOL+FLxtGHTV8l7EfBZ
BvX9KtC+2QE5lDmVz/Z2qQl2hKYub6dqTi77qntdCmW6k2qcIA9ltRsDkRF8xdJmD2Dy86+94TUF
plZsrtoTUFHPQa+pEjvpEJviVlm89IajUwm8ahmOaPZV78zgfxjNFTu4ns6kM2B+3k4m2k1TrlhF
dasMaCPG3SQ/4EuQPf/8gf5hNFcMCPUI8K34t51FcnmRRdgYKfVtpsHLw6utDdIoskPDS5zN0JvN
fphNmtLN6raOLfx7Enbn+9Gq0QLPnFMCjO+aa7x9yrzJRsPpR3kL6S35oEY1PWnVEGoe4gxQfy6t
OHrvAF1X4d+iSSbQCgYlEUacDljDOSYSDEedJY3e3+KoqpySMZ7izbgo3RdAPmUcgiTWrspI9q/I
/Y0H/FOU195LilcNlcGXnMf4yybsv16n/4P42/Wf1+7+/d/8/FrVUHbjRJ79+O9L8dpWXfVN/vf6
sf/82dsP/ftD/bW8k+3Xr/LyuT7/yzcf5Pv/un74LJ/f/LAp0eKdb/qv7Xz7tetz+f0i3On6l/+/
v/zX1+/fcj/XX//47RVTe7l+Wyyq8re/fnX48sdv32VY/+vv3//XL6+eCz73WRQvzy/j1x8+8vW5
k3/8Zhi/gyxHBYodZZWpXpf6+HX9jW79vmo/Uj9epy7zh524rFqZ/PGbolm/U75cYSpswACl1+QE
4ezvv9P135lua7EHUTng5ODw/+fm3rym//fa/lX2xXUlStn98Rug4DdTiSoeC5SjHLUqqlWrXPDb
2Ut11J29YVR9eg5Wv58JbmR5F9fl0EWXE6wNZYehe0orNeowogGPcCJibe/pvnt+FzXAPAhOUAlL
q6CIxFgdvEltTwI7l7CU9dQH6H/ezjhPWZ51cuiC77pajLvGtXzPifoCJHOTEs1hKE0TfqDjsfhx
71mvZmlWoVN39041utu+nx5UdXSCNlIT5cZN4wrHYqcBMlibc4lmbp8fqExp+9bGIdBMlvKQcvv7
mj+5q00XR6zRqNyTzmGzI/DU/DKqsN5D6xDEuzr6KJAmYWXWT0jzvPRWcgIZcsMrJUPoEYfJgUOj
p1AXdIKi4cRFr7GF2npzeeO07lVjpCCzkXHBOidOQYrMSAjsFuTcxTdjUufSL2Ickny0VrSdWU3q
AcRyJ48tThMXotes52YYOz+dXBytVROkiKYcxjkbd9KK9SAeXW9TFmW+TXJ1L7DTLfze6p0tUnXl
th2dLhyNgZBAF2I7LcNr4crxhlpq/aEhrvbVAmStbY526IIi3qhumfhZF31kVcyBXddp7eM4aBNS
JBF7aHe9eLI+SMWYDli5dR8IPDofs57qpCiWHaDS2ASaIeNDqsg+bMpYux+Q963Qcivla4tF03YU
Ha5ZxYBuiZ0Yn/PWU3boZhb7hPE7uLJHDagXUsX/QkehoJZlDSYysgE8INRB5+SilyOC+FmxTP4Y
tVu4dOBKUCif97WngviQQLPbIPNUGVj1sNzT7WwDV1bdEV8y64YKvLJ36laEoFmsTZ3U2cmdgSmp
0jJ3MZA+kD/61CFUmzuvlTtVT25aFPvMRZhkqSf9YE5Gep9iRLItFgRhMxuQcFxk1TGJ9fbkRbZ2
MLyiAks5lFeuAC0nUjOO/LGWXrGZtEzZYhtlXoyVqpzs1KOTVcTdaPv5bGm7qM0rDGLHYTdbirpr
egJbX19Ge89ZpQ7YqctV+7U1g9yL4gujlctBT5qReQ2sqALSgZKDWHySqMQ3lMF4TQblRZu9nVPO
EciqblQevFwrw0p60y7qK++5KrsGHd7EvGPiLMwUJws7K5tuTIBbW+zYAHER/r1SuFWOiPQNt222
KIHViseyMB30IqweOAkHrZpMOeJIqOCPjTbRKy2Mba0s2oaCagsAR1U2EzKi0lfVLin8zEicb83Y
NCsqxzw56XwTF3Hs62UpbkoLOb5J+QB4xtu1BWKAhA1XU2sfiYDbC0yK9xKMx52z6PWOaXBFU/MO
f7tn+lcdeWG7H22Zhm1ZrwM2fJ51T7lcqvjWHMyXxYotv0/Ndpc0c14FnpHdaQrO8b4htCu31Z6c
ybQfUOxKt0ap9lixmPvBKZ6zSFe3ellpV1OeU/ZVFgTVleFlHPIPWeTdV1UFlEgrMOIwQzeKPyTL
8hGIzS7qshsSkudRj5/mwfkYFW3YlUqxRWje8jGb20BY2ZAl7yy7/Ub2GZ8q1XrS8uHV0aMYt9Mx
2qDP9EJG/sFVl+SzQLjHrxb4AIs+JV8ju74lurlCxKo55ZPyWAltu3RqFWD5h5GeOGGcdgA29qQM
o3Otm8q8EaJ5HGI3sIXp10aX0KlJrkF+HIHrKtsSn0KlL+utqWsX9Hx2Qzd0vjTqLfpI6aaZDbYL
x6EzXpt3ttS7XZ7ObI2Otoj7qbGsb7XZ5FvFie8MMwLaY88nN2f8wAQAuiu9K5q7ygp1KynIWIs/
O7DHUaa2/dLwps3Suxu3+GIaWb01GoH0jJ1cunNfoezg5cfZrvRjYepXHmw7v1aoYQ21t+zb3Lpw
lAkW7ZK/UoH9KhZlZyn67NtmcumlzRHV19KfTHBU5PGvsUyPSxPfu5ho22prIAYzbYQbXYJibJGf
40yRrfOV8FFi3mjfoDR/X+TeaWJl+M6g60+9wnrqRfqhGJxuPyWaHjiJfjPqxkb1xms0pb1vmAZq
vpVJe0t/EXQV9IYUd8stTqJx4PAF26UppgDo5M4RnurHi9Q20lxqZFoEolhDCeBocU4pJbqgTZaP
auHUfpvWPadtWax+sd0dIn19QAnzcw+8aROlbv7Vzbv8FrcIhrDls4FelZPfpVLuNL1oXt0Ww3DR
TpAv86z9siDNGFY86c6jHL6rHMV1wpiWZXoaAQR5N4A9meDLglBRYoJn2ZIyRdAzlinx0UjDrq3J
x/wF8pa4qxv+DVu1hNTpomU2opdapdvGsW/6BMS0gpqwT5PGCnqvsfxkUcujjqVm4HXNsCmGFMKt
nl0UEtCXCZY7zDxTBLbVlFtetnWVus0OqF+1U0oggJreZFvkbMEJyGl6Bm1nizCVhrpR23Zmj+7I
rnx7rvXpCBLHAV4vsAK6L2yOwaOo4qzZ6IUtI3T3gJXW11MqdH/Ilk0BlDAYR63YpiVqSCISe/Sw
fXKjZ6tPNg2qdLqHPFKiwCXNPqlNJ/wEFDM28ObjlPbywMBcq52FdlcfepXaB4nVbEaRbaI+vooQ
WvLytGXf5gQI6mlQA1NoJzWfX+phvkBMGCTWpN7UCFwGSW1faxqco4qU1JdRPAbLgGlF20Dli7Li
m6vOcFrpXvu2Vk4hr1DF1RN35hB34Sls8hz32tn0+8h2A7PKfYKhTTq1wu9L/b4t17VpGwq7SrXa
VisvczWlH+yqa3eFZzxVVcHO2Xlgda0yDhRjBKxa2R/x67hM8kjuvcao/MqJY/C7ICcitagBYDJL
zSz2sF6flxC46XDIXGHsC6Girw7pZw4zMx4vMyxST4hAZhQ222w3zDO/RegBFnG0BM4IpRUsrhCb
epTRRWW60RVV0Dx0LSV9GJti9ej15N3gWJ+dpGm2oHSUi3mQ35oi2zYNt6IyJVdIwIEwzP6cdpqz
8VJTdj6UsW5XJd5Wa4ECOwvTyA1Ne3rM5qjZ5mMWb9oY7rCY5clT7CfLLLqNGs/pfVGw4NtKxSI1
qaimo27oA8sVL30TieNcNHMW2E5XBw2gtucmBWSB0wPBjcw2HGxYR25sGMK5S9lZrz3fQrs1UORS
MAAVbmf7LOZ9bFJFUYqNPk4ZENoyRiHsRmuIpkFO5QWnjYmPWHuq5GSQ587aRDFIAPyeg0zONGN9
Aw0Ad4vsZTFv9bh/wn517jdgSI02LBJXKS5dpcwG8C0IcR0cMas3KorHalCYdtduC+jF+bUSz4b2
uTPU6dBQMqF51oq5qB4SfL/VwJA43V9ptaoKmw12dr7WiGlOGhZ7RlQfvdwZ5a7JuvFLJWNnUEIU
D1GW81WvRFC/teNvkxYbSA9NApRRzipKGz+P9VwcjR4AW2gwKvJewbvmVKpq0rygEt6PaBQiF7Bf
xJJgEA6rW3ysCWuPwB2mIFPYydD6axKxB1zQBYvamcdckqVAcIi0U9cOkbUp526MPuMWZp+E6k64
EebjMLRXo1lk3anNkuS+E3UH600iz2iOZX9C+FlMx17Q8QY46bZ7PVGsCt6AV/CswGI58JGmT/Cy
5b27oNibISggGCFz1mB5e6EtddoRHReRfmXZ80BOogO1PRio090jCGi9eGkRq5x7mluHNT4K/QYr
5Czx82Xuyp7GwyL5MnNZ9Ot0SOPkgLUu84tipMuplZTd5xIYoBVWoNmVIJ1qzdzPvaj1pzEGCXMs
W9tmJyp10eO76JlZ549d2tb7eGon5TZL2mUMiqlxu9tS2I33qDkdW7XhzELdqnhUyx2rS0WUyu5H
sCX0UGTupxxqsNz1WChhObSNsiurqiw5/GVsXzoanLrjpOm0Q2NN4FWvI6VP/Mue0X4xoCRx7iTK
6HAkTdYFwrcLJ17kxQ+mLLVn6bLx+jjltR+x1pyBBZuiGPdRG92qUlPtEM6nmC5HC/iBmKpF++Ia
g9vt1GlWhziQmkay4jdzP5+WIa2uFMnxt2Nx2eOxkhGw2gnrv50J8m94UDqp1iFi2FN5rTZjzTGL
X4a60hgIBmTdOQH049GfO83a9EP0VBWufSvUrDiIHOSLXE+bthMFeSygonZAyd4uU2+TpvO074w1
sUMb+gAIRL12GjW71tV2CHK8I+kCwk4A7qzqzSdvjLRrbzLNT1GSfCRjYn5qvdog/lci7aWz7IJe
84qncbDTD5oYekgsOO4RXLVyCIH6YlUAoVF99nKbmunqAeN3tSO9fUMU/kiuh/hX20xOd6zRIVTD
ZJn7UzOVth/rXbMFDCMp3zcwnYIswpziOHhumYe1PWT3NgbpOHbYl6ICLtxEGlBe17xa9KHf5LwA
fIAuEZQd/TRJbzrg9Imb1umxcLAHIovV8g9tnH6bmxS4Pf1BuhZ1ggw3QIhN06yIu0FPKx9EVY9V
h/kXJe5/61S/gbD7W9l0rYO9qVPdjs/lFwqrf9a8vhe21g/8VaVSf8e2iWo/IFCwJ7Ru/1Olcn+H
VAR8DfALsHQ6IH+rUv0Osg1WIfkcn6DwSmH2P1Wq3/lrB4YlMhw2dha2/itVKsplZ1Wq7zB1ilMr
xgL53nMh12pIIvr0zp3MEouEz+P8RK/ZO6BN3z7oujRR0bXzq8R2q5tymd3LUbOmF3X1EhnSyAid
pMhCrJS6K5bI9EmfovFuprKK9zDRcj9288HK8/RhmbV7RYuXj9oYJ8GEA8kN8cxyMqVqbZIZk0e8
I+J5azf8XKaZPBi96QTOIPMLij/usZBrS1nmwoi39Dd6Nax1K9qsyO+nDP1dwFHoXCIcXhK2WIU2
9WFsLrod5LbRfYDT457SxmoRJ4264shG6+V+29gUAkCXLO62oG2zwvq8lSUydkqIjbnYg3evoU1Z
RjX7ljTrm8Io7eQg1b5/6GwNjlFjzuZNMWbOjlvpLgF7WqvbqHZt1oRd0tRGkDFWfbAxy7T8rJTa
ahQ4YWqf4tRUa8eO420XoaJr2ol6wlMoLNR6uh6dJ8/or6VI/TkFRW83zbfG+Gyxp9/E43gcOvel
zeYLo+w2UXFaKnEcB/nRKdQAdGC7GdG2VdX2Tk2iL0rkDcemHZ/qKioOfT3oH1qTuBV6m98anRNC
xXjR2bIvOtkcGaoPLnWMycO5wBz6LZWReTNHSfySplYeJrX7aulpS/ztTM9qIb/YdpcFNc4Rnyar
+0Q3+TDqyhFV4sxPkAC6HXF92FnNVH0pVfvOLknNF+0jyNq7yFL386BtsrbddpGbBaXC/zUQcEgF
DXPwTcFXL1HVbtParfczp/wGqu+tXRf3Layli1Qfny1jnmMEW/fNMDOmfR+OFFd2A1QP/WT0WLJO
lbjvUlzafNArMeocAME20diq39BPDhpd8SF0pxmcOKwvfBuiPvTMioS3QIm+P0BTIjLG9Po4OXbA
ge7nw9OQow75RRH9XRuT35WfGktCsJcDQL2uQMSgmuEmARRMXMDVZpuEUdI6i29Z2Hn4lmJoJfc8
98fSU/R+Da6K4QI12u5ZUR3460Nsb1yjjw9WomsZB5kGg09OpaAWVoY4XRYPUOxxNRpQAkxWX5+4
v5oFYnawQq+dtCFRmLv9aHaPuK1uWqO4NcaZOpl+ly4jLiazGUq9vunjXGytifIdwqLdqTcmCDKm
+KTO6RaGd++7NOp8lNePIFH1DSaeF2WXJPu6FxdGD77XlctMfOteZEAb/W4Ym61ZUqCA4XRVZK16
XIzMDTI9rkLQJpZfDSQgk7Pwj7mQlWa1s0Nk5EOjZZ3uT010UaqTiW51fkEAL/2ixFOqU4ph4yil
FyZUgPy0iu+KRLiHcp70e6Ww4hssHyMoTwwlTbN56zkj4pie7L/QcXwsRHtQ8m9yzrT73F2aTdHY
ykNpm91Ba7x9UjePdWnqW5IAtifi4Kxwwt52+904MR5qSlGlS2tITjY0xKjDN7lT6F+Sw3dQ8tze
DhbD3Js4hm3xPdZ2aLE6LxoUUgqVI6FXveif5sm7RZBmHykwv6w63WP7+ELZ8wbjPdO3CbuSNEyT
St51A+iMuSCRmFWiFKuI0l1vxoHbpa8RQxd2BYXpOrKoTGYHotkwT5KHuO5ezbnPXrKy26eticbb
qAdT0wdRYYrQBIrL+H8QZn9VatYtctF1oFLeDHSz30+u+qS2LEfVq/Yioxip8w4E2W42UHcqwcmU
5VowcPL6msdpA+JCcVVYZPOplkZ7xezHTeUaR3gc8caOxr0Ta87eTMSDalMQkbr+Cc10QlLTSaJ7
WS7xsSu0ZItSnOcjXlD5A6n4xzzKH9PG3Ek1MULD/kR7EsYEnfxyj3esEW3YbM3HhPPz2jBq42M9
IrcTufGLJnTWLkAWDFKJhBvSnmpxhp0pYiso8sF8HYcmZOtBPFeXlnKoPdiSxpQoJ0Md1P45z2Rx
MrVevlSTPU4Y3FnWa6krpRk6EQrDoSYsw/LdTG3CYmmcnSBIvKoE4rKXkFC1j6iMQ6QwiYN3kEWv
ci/trwqs2RPfbiPjemo1Gci21UJ2bm8bK3N7GFsrPTla1EMINyCrVmApryggJNuxtJHxzsachdmp
If1l4U+DZ/maJYDnZta8m1zTeaxjtAmL4sqkbtD28Y5GSjUN+V7T03JvLPnQg5WkkNHFw2Goxr2R
298Ur2pOdE/UMJ6QZ17Bhz2tJlPZ091It5WaRVuo4kHnDcsJ2qx23SlTENsjQ8AzDJP9IEEtckOi
vl06i4JC9zwsqdjC5XQ+KmgJbeE8diFpjQwrSvN7VG6iTeQ29kOsZtUz1qvLfew6YoOBIELVTZY+
KGIEPJaVys40RHwc0yo5ZlScrxSc0m4U4dafxGzHip8QinB6zm50yMxC58CW9q1slfKCWkj5ILWq
fEk0e7kTkFBD1Z66EP6/unULN7pGJCAnf1DhDVCpf/0e/P1vHPwbTlQ/i4Pv1jbqv05V+/VNMPz9
U38Gw/hi/O6tOg+wjP8n5P2zZQu8l74sODkTRh/9UhUkwF8tW8P9HZljsHowtwDPAAH+TyxMC5ge
Ie1fDKUQAKet+yuh8LmC1go+QrEO1qaz9v7xT3rbr7UyzY4XRYmvU6WbrxOLrAp+PZaL/ahcRf1S
7ad4QMDVldj3xmONZnwt832hzPICdCSnu5njLxJl7XhZJzobTSZzSneek+wUXUW27m/D+1fH+e8d
5h8gY9ywq4KHRjkJXALx+9sbhpcP+0y2CN/ri3JjgIwjDc76LXTzOLD74qmZTOPeLD0vCZSYinMT
28o7gIm3TW68JwBmOCj0gd+HIIMGy9t7gOeUQC3LKWmltvkhWhz9uRi05mCKzKt8wHvUehqZPL7z
6OdgKoS4IJqAHFvpJusYvL1sIqauIaOurpOOisoHOTrlJ6uw9atZr8TOhP91sdR1fA/7SCSASSvQ
pvDvaSMmDs4g22Iq/y9xZ7LcNrKl4SfCDcxILBucRJHiIIuy5Q1Clm1MiXnG0/cH+na0Jbmtrt50
RC2qbJUIAonMc/7zD+KsN70PxpgE2Up3Ku0DjdY83n/FJCFsGj4QNDrUudY7vlfq40fRFpk8NQyy
97gQlV7o1nXFYLQbyxu1dLRt3wzWwejmed8HN+gdj4VPR6+k2ybvGvLfN9SZGpdoqD11dgqj6hAz
0n0wkyQ+tGi87pS4jG5tWzIxm8rBZwShVdu6NFwA9Ci+TcZQW35wOfPzeHUzIEhDgZ01AzNZ2pyf
52+arSl23MJq8oimiLASJkxG/zKZrXZQCclN16ESWM+TUOpL7pb6Ak8Po/d0qxj3gZJnwV2S6Wm4
bLuxuagfP6n3L5KBcGKOhCKBmn74nXxZiS0sQxtxLAs1p1HLp4Po9RplbxdtMoY7yPNdnaPUbHYy
jpXbXMs/SlR5x3Xicag0/TM5bqaMvHlgUeXiPeAr4lg4oYXVQFFEG9VXrZ1KYuclMQHNPngm75YI
nwhkxSo1gCjeUZ26uu5i0kGUI9hmSZphFdImRar7XdNH9TgWuXmvUEdsZCBcxIXa4Kk6F4e3QFPd
4jTlPv79gq57xetFwgVh3AUkgv4CBdTrRUK0AO6tzaQcJ7MWZ8cP3Zdqgu6AIKhfN3X9UzKW2ASG
GLeYqE4r2QfnsRHFT9fs83m9MBIabdyz8aaIV0Nd+Ts1C9mno0hcTEawN6Cr0QdMvKuw7fVVC5Sk
Kh66iDFRCb7ZAdXO1SW5E8axISByNdVFc6OU4XdTxYZnybj5K6dOcwqyeKaz2/QwfpYpeyf25aLN
g/AOywRj8pK8xV8B9uKpgud70+M8s8uqjil6KsX57zf6rXUyRjNcMrkVUKSg9mNW9vpG5ybmOWEa
WkcnceTeUWtj3RFUsonYmdaVqK1d0w/jVgSj9TQMVb3Gsu4Jc6qRKV0TbQbch9bJOIYfqG/e6h9/
XRcyCfyg2CsQmb++Ls4a7EKVyjz2YR0/5rnjb2Izai+1k8hlxATjnA70R9UwMKSjHXXcEhtrGTfK
ndZONjqTRjvgZtktfcOuX1q2YNy/ZLb64P5pXMfbR44cFsEOHHt4nvO7/NtulrZS6QGH9GMSNxwv
dT3k2wgpxFPkTrHHlcHtpR3YGpV8zqI4Wfb6NG6U3LA+OH3fbxpwmIkfoRLAt/YdYVtRO62q1F5n
ZC7ZS8Nu+u5aZT4bdaQHv24++rzXYCGnPQtnDleD1MY2Rabm6y/e6yWVRif1I75xserV2Qvaery9
i9g8Vb2wdj0DRzqaovPAFJ2P1u27U5+PB0adNaZokNGOvP54hqPdJDNetcHXmgMlf+85oy0OqGDT
td90t445JXtBq7sYhqZYJFZZnq3QTRl0pApB88UDorvgPFBp/uMnwemhi6v3HZq/t8UjVrcUjZZf
HwPyUJ5GVzI1KObTJGrb4snMeKf+8SLEXw9hCVoWyl9OjNc3o2EAxDq0+iO1KIswCd3qVmZFsoi0
Wl/kSmYvaRMnSIJOx4hLkEFGXBKO6R/Ztv5hOwG1oQZDJYuSg3rw9ZX4JXM+7IWHY0j4/L4Rtbsu
8P9bdH4QGl5FQPCdjOn9+iRN9k3WR3AlItdedrmzgqreeZAJuy8i+ki2/q4Cw1CL0E5SbekSeDxv
CJhpPwYFBap6hKobbbShq24xXw5XepLbT1rOjNgkqNELQDFuPng471cqNH+sdFmpbGcIqF7fEs1q
CWYzG/MoGA9diq4jA63JsJWqYrd/6fRSO5h155yMzGgWIKSmNylW0ntMwRzgRaZlOOH2kGDG/Ab1
XPORicr7F5klgzhVQ3WooiZ788hKtXbDvtTNIwZWzaVtDAflVtt+bbSw2odW1BydKQk7GESatRwn
aX/74Aa9Lz6M+d5AYseuAW+8N6+yapPaPGoRLQP+bZ9rxvu4GNX1UtODYQ2ZN9o4pRbdYZOBuXIZ
j8FjFzB39jLN7S8ugeYfVKjvC9TX1/NmZ2sF2CuyI/OYpvaXIIxuNTf++cF3/sOimI0LuPMq++e7
RSG0bp44Cv3oVAx+UX807dr3OTuyyo/2oLDBPk5mxpiaF09DUlg3AaSULdY9yTYMFfg/WFE03/Ms
qlea27ofLNpr0/TmWIOqDERLIYOd5lvhUxg3vTnVengaiirYwFkuLlqp5FuY8A45IRq7DCQacQ4S
7IEX1A9wrupu9hRE938awxDWpxJLByvHQD6OJui+nQ9eYYUgpGlrWjsGwdYuy+v+xe815zyYUIJM
Nvr1mAwP5dD2mWfkjrmg82uhGZS7XtWKaQmdVI3wTMnSx8wfaeXGuVVQ1am5lNM47XwFkDhoyvY+
nNyc4W7EpcZ9Ou/B8agtpyTSb6o8Go8udv+/AJ9X/Pzf2/D3rxJ4BeADEz5cR8y3DhFpZyeVOTTx
yYx6e48XTgINd+i+hPD9AB2T7hDmIRzCsUg9s64/Evb+6eOpQfRZb4tg+a2HcuBKYGeAOPC5EF4p
EPpSC8e5baiqm6IHavcQcpZrDpKXIjH0098X9dVT5fWiQayGpzxvMYIq5pmvd7qxY7SU94E8qWPF
qujCOFuVLjULQ7OpfwG1LZ6ubRXEAQ2XjjD7qVUinKBiSlcQ3mU758IOYMn5wuqXjSwYrhQw7w6d
PdEqjvrIYzT9kLhBs87LrYKL3aEp1WgTtBF/peVt1y4M3qN5suJWn7A8Gj9PbV0wuGil0KA1ueG4
jLC9IrErzbQDsCIfzTmEE3M2NVWySOdSu4UAPywyiNsXy+W/FfaalwTP5F1YBumXUO3KS+NO/q2t
9OMuvEILdqU651yvi6c0Kvj9f7+7f3q4YtaoIVT7Q1PYWTWZlJWVnBRAptajs3ZOWGwFW93C5l7z
p/FbpuL+lxoj+Uk4sXywJfxpx+L0UmmPZ5fNt1mzdYwTIVQI48i52VyqvirxL5YEKKUVNdTq71/2
D52UgfUlugyNf4T+FiRQrGbQM9GZx9HqeLDwhLrH1jXCnUjr4SVl71nYtYCSh9VJcgMa0GGyV3d7
lhckllC0Hnzkch2IOluGdl0nnhZUSBfUoN5MaSpv1DHEBu2Dq35fg8OgYOMlUsH+A3gwWa7VW3qt
Hcu2QHQet0q1gINV7vMBTN3LXHuIvaIyGpjZUfuA2Om7O6+Utp0zfHv4MnrOMNtNExiDtSIfOq1u
Lh9c5IwevH5L0ZbS7IFqIn7hal+/pZOYNHAvLrIuVRihvREjY3KSbG1qsoWwX7jbEdOIBzn3EZPW
9g9ZEi3TXELh76IflmrCWf7gmv5042bDGxXHu7nln//+ty6Kz4QJX2r6EZska1fXWnMZNKdY+lHu
fIopynajnw9bqcdwFrGA/NpBhA09pRMbocZE0zWtsY/zhre1F/2LGYb/p9t2xaVnAy2u9M3mZg24
s5WZ1AAYe+1QFpM8WbH/2UWzumtp+xZpXMgbp07xQXLV+6IqKO4mLFo4tZojLMwPLEzmsuztY6Rs
A/VEtg7CN1dVv90yxi/CT9xeO7pFb+3MLCqeOr9gl0Sbl0D81qtPRsDN/OBJzcXYu48Vs6MIPS8h
JW+qWbfVWslsRT8GmRt809vEBhTvIEvoWr1S9Kk/x1Nm7Sq3cM6GPuXbX3vj/+EqyDq2Xfy9oMS8
dctwk34IlCEm+k7g4IpAHKlEq9jhKraJPJVt/k0tJ//ZyBgdx/OfZy12h//4Ipg0wOPBXt6kFX17
3DotphLGoE9HDuRwl5MIc6dNwnxJIlM7OH6f74tBHqZeRsseg+bnqTbFB9dw7VtePw6uAUmkjVnU
1X/i9Spweq1onMxUjwNdhrECjuH0mV/cIJv3TT+NKOllktjrbJxw+A9L7dOQlfkPMmtJ4ca2snjy
g4TTuu4rsEWjrbcEZOtnlLPWzpp71SDq8m2l2fUlzRCeFVAFes8aZ6KAIzRVp5uJOEKhuFEezgC6
M/Ufnn7c1vcHEHUo6LWtsfTYwt60CTLryiRoATiue4TMR/om7HM24WQ559FxtF2VKRAzg/I5bh15
jwhCnGc21q5VWrrgADlSpOrjvsr0T0Fkm5jJwmMlU3RYScualgEk1B9V3RuHvLG+VEbHYT9M/bZl
vn6KlLp+5GDsFnaSw1G8YtewAYxjOWFUvuzcHgmEHZUdcjTT5FUYxnukqeWyCXWJMmayJ0+bYe4B
n3GJBAzcwR2j5NDp3aq0J2XXNSgp2lrgkpg01ipRSQ0u04BjHix0NWqgSLABk7NlDgELX2NtJXb6
vcEn/v5aVjEU7rY2qTe3bjGWD6NbtD+nptRXxYTiKO304C7k3Nm4Up/W9aDkjzCGlW9FynTdC2eo
wOC/aU9xZabwyq1u6USZsZmtS+98KYYNDRpLhRZMnLs+y9GXmc65dOtwlxbAhVPi35qB81mNlDPm
0Mi/VNiHzMba6CW3Y7GfMhRb3QQ0F2uFuDXKHL84fM0gBMFNSONwnTiNczvq4bBCtI4awe+G3UR2
6zabq8O4RTnhAfX9yDA0P0QxoHyKKy1e0LgJl0ZZb4fIVD6LrP+RTYl76Ecd0R3+mOEWoo2+CI30
OU1a95YGDNlYA6lCxFp4FG6r7FN/ajLiRqLxxsytkyZBD+1i2keJ4kLjbbUc+g0nS1oaHX4BM97H
mPDR0ST6IFGjz6pIqaIzmn/IVGW2p4C10IAltz7y0RWZIyROm30U7CqMl3+dVTYSOAK6aYZQnlFo
ZrzBaNKtbRrb+SkJInWD+zOvXAnD6kyjhZgT7ihoUqjn22srVbYlt+H60IySG+kzOv0WJ4l5B/Ti
bLKa0Na2czPd48mVN2OvLUhL2jVFkH81/O5Odpqz45ki8LNwPeCAs9cm/r9Yx8l6KVU/2Fjm2DwU
00BuOjKkfWTVAsssOcDHRU6X6GWdeQHE7t31NApKGzZcUU6U9kpmPEiY9HcwltrthKsAfNhcrpze
NA+RTsT2SIv0rc/L/AT5Cba3pXTLCGoTftEg/qTBFEuSzJuN7uQO7F0Q1ZWR1u5dmbn3XSemPd4Y
w03Vo/qIlEFd+6xk5hNBh+mxGWpPbkf8kqeOZb0kbWJC/9iS72Oaangh9wAgYYyUcKnZrb/Qi8r8
XJfR8NPpla1SmP5WTVyxC+3CX5ulDdG2Tx+12tHZSv3nFMvV+2ZwnOe+Db/4daCtBHYKmyCTzkkS
K78oYG/cXHdFvFibC8fQmvkWF0YiCKRymS54GZ8nNudDSaYF+HH3lekLYgakv90LAHyyZe/Pt3Gj
8k4qYVcZ+OcYz73V1xfKXhba3Hb86nAHvOKGBXj/tE3HPHxOKnY/JU7GBd+TqUjniI1WhjOJDsnP
OFbB3vdh19idP11KmWYrd4R3OaQd6U+tWp+wHhnXxJQER4UU923nZMWhw9hxp2jMoD2B8yw0Ylg0
Aa7j07jSjDReB5UoP4tY9Q9+YYcgNA7bSxTjDeY0472v42TSq3bxVIQlG2Ez0K0vCtb1auptJqOG
xSmDb3r5FJY47sHRZLFf754cbfs0tdVtGE/piw81vvJSK4w3qUTVpWIFeadonXxhsmZ9MSxEEWkw
5HcDZJGjnZJtqLfleFv3uoUne21sVacmzdaccFf0m3o1RWmxztFjYZKjJB40q2KBjVq5wGwXMqWA
MJgRgxEvphBQ5rqVwTdrLkXhwsMzI6nfEPTBLDnOHDqAwbrlyNEf7ZRd3TXyBz1S76aBU3aCao9c
D887MrTROrR5sjcUbbpNxzLfJKhb9ljas5qDkU8bR614NJUW0DabYMarIteXddtUe3twsYc0ix9F
4zMkdQo9xUCpU59yO7on8Jo5A2lufhx2O8EY4MZOiMCusEe/a0hs2Zo4FN0I7DMXemeTQiuQQEVF
A2W3j5duJayVrqXiLg3Tk2338a5rG+ss5mrTbR2e3BXOruMA03sqQgd7tEPfp90n9PnMZCZ3RVE6
/YhcZ7rrkIT+whfjuTiKI8XcKCEWT+jRrI3sDNA8I1D6RegkkecG0vZsJVT34F14FSWoPTs1Z5BS
xgFnmxJ+EaLY47wYr/sg6Hc4fLUY9+fqQ8oAfSMIJHjJqPtguUnomDGBeq43iaa+KPHMCUAdF0GY
05jMDfVnMy8UtAGxOu4MH+GRq5TgcHU83pL2hrKsctJNN1ZATX6ZEG2urNKpG7wKcccBarHh+VlS
blsQhE3ZqcqSnKEfuT0Md/hYiNsEpGZllJZ2kI4ZfdIT1b4lfImNTe/8tdB1/14qQ7MjkSg/SkQz
K830UYSI+a1P2f4vaEnlcaimANbAqHVfNVvWD1dc9FrulXYenUtSnH5MPkKxOsNSJqtRNNWKbS9z
i2QTkdDjaT2X4+kI0zxzLJ2jAzHAy0ypLWYX7Uc5KsrtVMAgziy9gsimR+Q38Oo5amYuDLUU5qLk
Rm7bklJzqRs1JgS84J/9lmhfwET3rruekBg9b2vgvG1hGBmhsqaOKLFuY97yqXU5zfJJJwap6I9x
N7/LOkVbUObGfTuPiTJXBZq3iBrDET5YJvDC160Q4OExLaDBaybcT6PR27u2KJQNZZB2URV7myXo
U1h2lmCWEDnQcrpYnLMADuJqmKvSPrDtryoyXr5+EorzoGu8M65U9aeCsoImoqo4u8u8551r6OMq
uCITf9L3JR3lXEdmU1c8udXcZA3+hMFhBCf0Pq7502kezwfOWH8h2oUV6IqcTAF7Mm/hg4ToYzX7
xdWH5lC5ScvtgjO6lWTF76I6h6SqTHX5zTRLPk4CWeKSMPUPDTqAh6AQyhHrXFwhjAm1qdCwXMiv
yKeuOKTWd4bO9WidPZonMyEtbzWWg9IeYr9vFgT4Dfd9FqGkNlB0dgg0cw+Zc/eJaVL9XW2V7ksD
gLTPIzcVS7sEmBUqevXtFeWRWKd9z2pf+aJS9eaeWhr12WiL8kde6QC0MH/lNjYL+nHd6VvUZWQG
LuxAj7ZZo6+jzJr2FZfzxM5TNV5nW6DXSHTuSiIaPFEV6lcSBAMyYtKw3w2TfqlFYd5PkErH2Lo4
0nYvozGILfto57ltz8VrqkLVlfGWoQzMfSBnnUJjNdoxqark+mAI5geBsrBTrVoUua4sU7+VCKyK
e8tXky2QN7PrurI8iY7rKXQKZGOJMNeh0fVrw0GuNkE1NGNMd1V8Hr4IJ3yGWEPlFvoMtkYnhyOr
lwK2JCyrpBlLpE3dHJyACn0Vm0b1MogCTbAZ2BMUdKbY34o6LptFKBv/kGHtnS3RFJrfWXuoKwau
L77Lw4TsdjtHxOSkRvCFCDHrEKBi+Jm5hd2vlTEKP5dkusafSYmYTwAxmKGnDUb1RXRhrezJo+iC
FWneabl3hlT5GkadsywIHUL9N4wbZMti4St54AVOcEzh5o592t7qxJQdehtZvh7LEgMS9QcuFLRD
MdmxZ0nAAwRZLU2e2RGN0UuigQgHO2IzW9mtpe9HAhkhlxeu81x31PJoLOqwvk2yzHzEMJYMjsht
h2NX1257IpgshIoOhlAmG1IM1EdtlBm/TwzNBTYgFZBlTNGmd/JsJUuai25M/EXZ4b7gMXpyzpNq
ZNbiisn+qh+kXdYCLbLtH4vIaI9X+BYAJ9+Wip+uAIT5N5s+Vh8HqujUV3i/9bTj1dHTnFfn+mOx
qkXjMi+bfKsGMT2QEWowxK61RzGPoOKULuX6o/jVO2c5Q8HIuG2xdM0UL7ZKn4FGozklE0ujUvEG
4tBk1GgDSmGwVT5FcdW/sJ+jbZtbOY5hPtGfu+YgLSgKRO5+VtHLqcsevWu7yAxZPJHeIucUlsj+
2Ua9xW4072UymxsCRGAx9im5tbPtFtJ3OcBvydIoJ/eThjdIe3BZRjNMWCLBXmeOpJh6Lj7JodcO
gq/eztgf3rRsO0NhNwUvFQmIK2qUxFk6Ar8KX9ZHgiGbi4EX3tp2A15D7MF+XUZe1PxCJSiuu6TJ
XUPWnq2mYsTtJXATcTulk7ZWkyI6lBNCGA+sAlxUU8IZQeObhwFc91CgK67daUDREf5sO0Eycgnn
hOPg1OOItoDZkG3T0PVv2B2cS9BXFApRyyHFV/Qod4Mbwp3lrdK58V6G1FaKkMEnfBv0O95Zp1+4
bjcsECVrBKe0zYXHzv2j2kQuPITBqkkm/EQCPT2npo9pp4F48LYIlXXfWuVd2sDCLjOFfwnk8xUJ
0XpkqXmtdp4OO3oJ1YPYFi0JvruKmO5GUWo5VYwafssilZtT+xEqj+s8xME5ZatmdXcCCzZ2A9Tn
tRzRX/96sL1VX7RBAzp0Evsm5USnOyFABwzKuk9gc18fLSnPKh1MovpyhX+PisS0Sb85FN6fOjLN
VlGfflZkSLvaBUG66GMtxQUith9SNdG29H+6V00q4EeCpVUOX/UQh2rgTVQIn5So4bBlH2R9BH6k
r0mLEpu0DyPabVZwnADqBWQJwreIYna5eRzw60Q1/B61MGP2bTkjFuHgDFuQcoQyfX4Jlegb8ZjW
EaveJuQERDQpdFryvtPbfU8cgYcpoHFux6p6cU1f3NchSkq2Bm6YWbrKj9oBYUXJyZDLC4CHzz1q
kUMw+s1Ksadw9KCcGy9WpKs3grQqT3HViKlfWg7fNKdNwLVUysSx9eW6FHG08INuQpEg1a1QHEnc
3JAcpyquAk9Voq9XgCaQCi+LPxaw4qbSGR9/zRMdGza+TxrQBRjrM7E9GOglpZV8VepELOvGYMZ0
nbzBl8u+y8H3T9flXgauf86pLZCbz293Mid2gIYY52aQD8mMX2MQ7eN+oJW2jikHgIA9E5nKXmE3
MiJAOKQqEQvcwHvl13ZEFAsinwlSIO9jgzVLE005eubmwphOdzcqIVaLwc/VdaMlBQhIVp0jc6SA
t5S+0pDRYSuwmGi7U9Tgje1VVZBb/B8lxY6aAPM1IewiT/f19Ovg192CujY8Xnc3/GyKG4QRnwgJ
FIeupuQjE4j+7doigXTgoRA5Ujv5RmFdqrmcvLZ3nEeAhcyYaUohyZxFnhiFxymJBYGaiHMP7eAy
XTfiSuVLI8ndxRgXRotwYPjXMvq/NdEJ7lSzKQ6DbjbLYUj4o6m8LfOy+2ZVtr8ySIg6qfjFrXOp
4OcaIbGIBtRPxFQcAMeU+4zR4OKK9BUGE8pGy2IHW2mU+71VVE/SrOyFxgSckKB2uL8i265vNTs7
7WlqhnTdl5a5beysPl4Zeu0MbV0BSabS+WdphsMtWgsMNfpRQffjByslnyEiPJ7q+6SOs4OERHPu
3C5AT912hxZqyEY488ZaONYz1pwS3woOPjx420OI2Yo3IUD6yehGBRbpNE/Fa2SN5zNlY+ezGcme
CnpI1fSkljK/SZsxZAZhuC9Y9ILZQPrtMqf9NqZqu7XG/KAZk7Z02iZdMLfwqYo0sVaQsp+dGH6e
Z5VU5Z0Yi9rDQyc8WNEEiQmnFtRtAdZetYl5rdcgxlxhpmbhHhk2RuAlrmy/a2YcmLftGPNt2iHu
X1prsnbJdRp/PeedoOOMcqYZCECszVqzHclzmAdA+KP7i9y1nBUGAcGZiJZhA3rkAF6o4/11LUHr
1ta5i7aJALcMRwO32mRgsFsInuJGlEgtSz+Nt27Zr4rMV/ea2oUPXVI8j1Eb7iloKMqsONmrzXST
mJ3+DeOd5iJn0oUoHHOr+q6+dqs0vINcF3maHMYHRCjDgw+n8+C6FAZ2ZgjiUxrzNkVVvcZB4+DQ
VO/dXNG/s56IEIPvjLcNK/6DAcQfEHGmvDheC7aZ2aPwNfhfNrHIx7xh3Og08gHw/LuYovy27rPE
6zSydbHQEJs+rVJiT7rPXYfHiqYrwlhEbub/+EWtLiFlbaTd+x+wAeZ52JvJBDQwvLAtE6tT5+2I
ph2qljo+mY4q63WRQKVJIsUAJzFDPV10eRLv2jYLs6ValL77EX10nn69/nQICKpJQWOjYreMN9Mx
X1qZ3TuleewCot88zFqKp+uODEqlrrQoKe/UUH3sMxnTRTSFcTKKnKQsVeZ30kmj9d8f1fv5JpMQ
1eI+zFww+y0xpMrD3FL72j5GEo7VlZUXDTGTTrMvnmrDrz8Y8v6BLAANmUiMK4Wc+eDrlYE3nmKm
DBqOLjf/BsUy9npalH9KJWa2UAQUgMnWXEkh3FsL+1Lv719Xez9jpu/GYZ61ScgqVM3Xn69UpDzY
hbCOiWK1W5g/wU0mZPZCnnftabG11MaZcMaM4LHDNv1OH8VD7aJNjBOM2YKq6z5QYLxNqqJy4Ios
unTS1gmhtt/MLfE0VwujsO0jTZ99qZCMwkohqGRdMJGmErYdLMIApMIKzqw/KjdtmeDoFIZZivTP
LlZaE0bfejXoX4Zpnpf9/Y794YFxl7jVUPBg7rzluxemkSoBCUNHU8MS2GsrEwy0TSm3ZpQ/0ZLh
5brbXinMwzCBbf39Av4gfIBvD3d0djx16KfnK/xtntwMuelirGgdRReP93WAiF5HBJ1jsbjLrabZ
pUE6rTVj8G8iYr02iU3f/8G6+QPtXzCog5qD+6aLAeubITv82Nye4HmfXKu9hYCYAegOzabD1/8k
lWn6IoYebWRF3wCabQ5rPTondtLujDwM4qWssJyq9fq5DfAPG9os+h4zsD7aCvV46U+9R8ofPebf
b937SfysU5uHk7wuDGHfLC1p9ZQipB6e6pn2TMvjnFs0SzuzsOdjbcaNW8JOP2BAv99f0YjMmiKs
I7DMvr6Cvz2voM+RmJkyP5G1o+/NhEIIvysktN4Iy1YCIbli9JgNY5cwJMYHPID3GxqFO/aoxFbM
jK+3kSZ2QwyNRDx0qnqbClmGNv27FOrBqWk9ncZAA/f3u4zl6pstnfJitjhmcbpYOr8lIIWJrstU
tPHZIkR10YaBieFKnBtrgRXO6rqnIi8rFn6rNezhTbWQiPBPVdYqK6dI/43Y65WjrpPabTywYe6Y
w9T+yk+HyDjseh/OSRBNj1cRGEIM9eHv3+Ka2/T7wQTLxcGIllNAg1r5jliJ86BTWO3YHgPMj/Zu
pZc7yywr5m3mp5FS3KOkSfZ52jWTN6RT8tIm5aXSqLkY3QWFByHI2oII48l/PU6JuQqX4BCnfnTT
uzzOvsRJRbnVacn0lYoy3wzzMDcwRPkgQqP/kbgaOacznQ2EFQjXjqb7AVLld1fiykVCc8k0dbCG
r+mk65+T1sFYDFh1l0XRcKOKiisUpXGjj6VyoyVIg0sccpZp32drzPrco0864sLK8UBtRkusACQL
jYXpppscc8m1YOb9DLRgQlQZZWPiY5dEm+thmMVqfxI4L0ACLx4ViMh75BzVqrPa9hO2hJ47WUfd
nOI14yqXROJMeU4t3jYMcNKVnVJaiqbR2g02A6GNG0l0KPQm+RmSiHa5IkJBU+jJXTB0+UXPCgw2
yC3dN8zmXwS2Ck/EtTlbiFOzOQ/MQ+LV9eiDVfz2vTEhXuEFDNUJa3Lsn94cjJbbZ2OsVeqxzJgI
KEML89WaaYimla7cLh5eruvtH0mQH/KUf966QL9yj/7fuUpvfuSzH3P99lfNV/Pym2H1v6/u/9NQ
mtPrf7aT/g9gf/n8u00PP/5Ll4z4WIW5B3eVXQZlFDrif1tJa9q/CMVxEB/z7vIzs8jiv6ykzX8B
XDh49NBPQ8TR5u3wv0x6NPEvqLAqfvBwJue/+kdW0tey+b/3DzQvCPRmP2qukQL3ncAiD9WGI8hZ
O7HeqBuGeW4qUQi2USs3wpDqKfU769NYM29dxsPUbAfFtebJmTt+DxTbAVcMRfqM1ahBtHZNvEI1
hf2VZvm1YRqXL/U+7D9XZEXh+NDE/cFs7FDsJAPHFIJ2Z5uellbKS2cqvCOugh+oR/pxBvKj4FXE
HG2UxULCsfjEyLetPNjvUGmFmcPR7ATa7o3fiwCsM2Jo6EEwNB9yK1HZApPQ/xkkapAukyAdmCZL
nHlwK5TR4zjGJbiWEvEJBAjFD46VIY9wFcvKl7mU+CIMPmP9ZVep6MIGC0R/QVuQlwtRwHNcRJnW
PM7Ui+GWRIssXdW1A320BOrgLHDwLyCJIKnkhnFXlw/LfhTFhNWEosfRKi2MOPv525I7/Xpkv3PF
56rg1YO0dAt+/RxEhjqEiud1vdVjNKQzz97iUeAcE9XpPwM2u8UHdeXrFpHfLlwHFA2aJ5wP5PEs
2t+rOldmTdvp2rHvEsNYKjkJE7Df2zq86YIpij7o+Yikff2triJsbO1ICiCJErvCN+TSjBPL96P2
m227lVwylZRfMheX38h16xw/QZyvb90808uVU9t6ttDt0MVLcMQrErwwKnZ5QFixB0LYP8WVMMNl
OKNI9Q/ZtELLvwTB6GabQmrBaUjavPWaoBEqE9/RFzs8Gpse4mw9Dp5u+6y9YHArwzNKQ46zJ+tw
a1RDpkGLk+EMlQfFnasR+34ycIn4LAi7BsbtGqNfTlTKq2kKTA3TzXJwl+3UQ4hBXqWJB783CseT
FUX7anImjJhVAj2WZhvVHNpFg9ufrLDXuXUiuyuWSpEa2tqK8/a7mobOl5G1RVZ5JWLoMSO20jd1
pNo3GFOPxU0ZWQp4giWtH40IrVtwqD5c9gwNJy9OlAgzTqZXwzSMpGX/J3Vnshw3knXpV+kXQBnm
YQvExJmUSInKDUyjwzGPDsCfvr9QtVWyohWM/nPXqzSTKYUA4PDh3nO+0y4tevfGXom5zzPLe+iD
1ZDUduFtx5y9q28FGhyqpd2IHmdYfJQ1rtMuwT4yK+9xqesBUKsvaQ44VK4asFlF8W0UStQ7X/ky
TLQdFNSZPCvtEs8FhAx+1LG/WplY52QqKsiovtFLIEcZ3RYq2dizP2htuRHBUBmAuqVtpvsBvY53
64+Vgmit5vR68FI68llJa/+mt0uqwGQLTZ8zON9oV/ugrZMm5Hdeu9Tl8sTj67/Vc1ZWV3lvTM8A
iSXh5IJN+U6XhfNZK5smUNpPxprYBCOOW5QYAWA9t8qOd3WMe1+Gbh6vRyPkUeAUWz62IrUpKIqW
qoQ5jaYbr+RkL/vFcqUX0wZOh4QUaXCskjzl4Nqpi+AWGmNFp8dxFuMqG4ucLBFNht8+7/ysTYI6
o0aZz515DBvLzZx+srQ+FUJ1P2exFj8zN5x0rAz4GXyN2u+uW9FXV71tQIsqcIj5G6Y+fRhNL7gN
I6lmMKpmmaB5vLdzMN7XrewB4odOXsBYXlwzGVbtfXZCvbxQJG6vK3Met+1ChtIS2NNnyVO0N4EL
1ziBoyqbjZidwqY+XE0VshvXHbalrfpHPyzWMJlLXdMrZ5NCJNdEY3FDezh8GC3tfvd5xp9LqBjs
s9ookomNsi1En7IqY69FnxkUC9GIJKkUvI2S6PpgYyLSgaps16DgzKGadq0TVhkteCpwiRR1vUnN
aWavHqKF3AFvCCmn6u5XyQRTQ3YCn7TpRq+nP2Ys1rZ27P7ZyorlJygOhz4U5t4r3ByG2FMp7L2E
XXD5k7dIAytdBaz/qDCydhuuqnE3JOxRfy8zJz/kuoXnHlXaGDjjlsCthS+JZVR2E34L7am8M9Z1
sW4m3Ya/FqTID5z925+Zbtp+a3SOR+EKTi6Omu4oGwDRXGtY007xkqFQugvQyv2awJQ38WJU6Wtb
KfCoDA9J3xjNLq/Vmu2PkTu0H9Z25a/xEVE2taeIruAq2+ABMo5NygjdrmBXjtCudhRhxfdauO1n
J4PMQDdNjwXaG+JeNjp0xhmBfsr402ElQWFqRXHUbKIPaVibKIMC1K8M6wV3ORpesEVURLuXlOUR
iWbhpj997fmwmrEYg0FHGbEmGDzC29Em0WEiB7EuxsTouhxhIMOVvzMPVXiLWK15MoelhdHcLVDi
ceCaqGLEMZYUtUdd2NiybD2GSTaNqAi0icLvupssuoSlYXf07W3ibWKmB/R9bhUFN0W5aiPWbt8+
Ea4w14nz28odglV90IE3t3TKDXEHUFoE2zby/L8KYVbhwaCb/FP6wvF2vsjWF0ipRB1YYHiRfqIC
PIw1tqvY8QuoaY3I7ZCC8eC099GqpmDjD/TrQAEiudqXhWhpnXWN315nDnsBiG1FIzZzKsHpTllI
9XAYrZ992oU/vApudQzqKntwPNt4XVRuM8hTQ/7KBfhwjOBlN13jeo1gVg9wAmMIsBWfUDh5U1I1
2fSrtm3L3eAlnxrYRC7iHHddFt5Vai8wGdxuwMQkZVfHlEM0etSlw01iQR8Fqp36IAVUFDH7y1XX
z1lLGg0GU/dLpMfxQftZ8LnBH/69TlH80cOFTRAHjqZEUNohWstysNCLcDJR3qYVZrfGKL2OuX59
mn/OA8NwE7q/HuAwpTjgOSZCgdgGXd1tpes63zK/Arjl2evMFm61O9rq5viQMv3WiSjH43k7y13z
hqAiD+jTKD+OjPc+SVeveOoLeKtxi9L0YRmjct5AatPYO+RiWJusKOcvrVAekASDvtJmnVOdbdyq
ra69ha8L8VHmig2LYPE458PEorNGtCckR/pHS7OX3ES+VX4H19iilGGb9KtTU/1aYCP9Ab+rHGI/
FyEyiomXb0GMgL3GyXCMUZz6P8rMG9hFLi0VMScaa3tLarr/rPvS/zqKSXyBRoklsR5GNFdAbrpx
55n5UTUhNAZraRjo4VAtsZdRqlav6JX9V1JytLcjbx5suo7LoltK+iIzJj380Gim+ZLN5ldlrYHF
IjbY9Lj85q+mDWhwgnzWMSbQVMUBfU+xySuIWRv8hYG6bclf6lnT56x/HMIof1UcAhAbyiI/VJZe
y407oxfGSZrVBTg4VQ47AmKKcku/XmkSJoqA1i34RSopXlfiNGultm49B1XQnj6DMd5EkC3az6tw
UheYoTTUhyWrIwV4dq4/wjIEvjwbw9IdesyYjEhYekvPaaMhvw1onkcfXiWt36NSrtNOEPeBWnf1
6iTC7cLGzO9WAjAQQuZUGeLpSNpo+Rmm0J8LyZbymsZOtaas6CH+U3QQiGF3U604LsQwBrX8JpFg
w2UWpbMkDel43m3Zgj9BM1HZQS7YNaq0ejT8dW7XxGAbgfQdD0BWxyVmiRxCM7tWg+ZzKW3jcdXT
kSUwRUYqiI0ZdPbD7r3SoNVJyfix6DPP/0HwEfdDOouUFNZXZsYrM1RwuGMrWwpwJHquIxs7K2Iu
wrjtvkVusnAXnqRCiNNbqjUAk46W+wUxRAZcM6dNPX3Sa6ebF/pVFUTCgZ7/85QD2rMI+9DIwtiK
2P1BRCiMML1VfWg/yQz7BO30gC7oB6k5fIhEZuj9kY/kAauoUfNrN0uBrxtxPM7c4QXHJqrIZMh8
cIRIMXWwtUzhDncGltX6tu56Nd8NAZ0m0meMsAjyOMMSFV6lbt+ZDxPKMayTBDzPT22rUvujPbSh
fwf3s7QJUFjVp8jQzGlWkbp+XKwV25uQ8PqE4FvX+Txny/prsPqBLmTRq5BDXmcDGRTO/DpY7ZRu
vSVSN52/SqiSRTqzPXF6VsM6HIxnVJ3TAkTV1D5hAlVuscEbSbTNfUSOTJSrNukkFvMerrzjJC1E
n9eMlJNu0w+Tax26zC31Nmw0DcMISIR9bc1dZiYQzvtmGzg8fMZX6jNHoQzk0OquWsa6WprpoRtL
OAKEHCAmIRe+XTayMtz2OncQb27zqBW/GosTPTKXOsqhTwz9B9OrpD6sSOztLSg6tvarVY6PC62s
2W5uclUJl6UbljoyWEX4TI0bmwN2mlXOhgrTkaJKqK6dR84PzblXvBpmJ19LOtVPApB3AchAFWPs
O0O/kGawzD9sE+TzY9pQ3dp6NoYOSJrRtHLrzbStfIvVu2Zo/4TL3iIrMxZ5CHutVVwgBOYwYa7w
y+ge9MuVyoLpBZzY+MljFQRJqzv0z6WSfhA3cpjp5jcD6QSoU+19NjjIzgxOu7i2zdp7sPIAjYQZ
CfFs9n71RbNdIo2IFcLYLHmLHKbLjIxPKBP6mw5yiJftgms5bhBeMXuAy3XxvOYhzaQAcLAvl3ST
t7ogjaQH1BmXwJ1YlPIqSPlEaB/s/ucltf+3etn/bylsRyD0+arZDuQljJof/+tqOP5neFs/O/6f
/y6gGV7wr8AKaN2gu8KZ+Luw8W+yn+Fb1MmIQeMF0JmlC/emhOZZ/4I3FlIZR0prBiQi/F1C8+x/
EelMy/DYXMEMbP+PONe/zaR/V14MdlEBJTwnOtZK3nRMekpk0CWL8kB5+2HJdMfXXMhEetLZLSOh
vOZQGFhCyuVVFsBTGqnnXcW6kazpwjJRkvlkctjbKjPlTNfDD33zPP9QEjpxPf/9y05qQZmRm2oI
XTI6nKy6sd21vS0WjAc5OuI7u0YBafaRt+1EQIIcWvqPo6NfFCq6nW2KDiZ96qnE1aXYkF9q7zjW
dhunGax9QN4W5jbb+XDhl/53nefvX3ps0rx5hibhGdkYFViuj3mwTk+NpaS+QTxJkX030bvc+O7S
YPFi1xYjGZSbsRuaS939c1enzPr26rg8IQxkfQExDw+HH7TzhuAkb4vSg7yQbKwOQ4NELGMjhfCV
nFyfvJALFbX/7rv9fecnla2mdqSmMVUcdC1w+rW+kk9CNNglPXJovBnPr3TkGnEqC8SFDuN/V/H+
vubxObx52opkG9sA3XpocX3tUOty5iIj4K5JzR8XXuiZ2zpFB9GoMsghIR5GWQTF6LbLkMvXDSE+
EkyrTrHUoipPIrGaCV20Gk2iGneh0PdsyzeUlhcEsPVyBy36W41BaodxADiJYaUXXrp9fMB/+GxP
qRIYElkz8Z8c7CIHyUBlewuAftiVlMrh8BFxNHtlcS0idMmot7Nn+qU5ORhdtKV/R2ZQKgZqSmWw
d4oluzZRP963elpunK5dr0xkyUnRBUNMxXm8oDo4895OY76rYSaEI/Tqg06XKsnhcCFPy9We5LSP
778351jA/dNTOTaa3gyNKYOr4uZzcyiVWV5ngYM5hGieg1fiR1doHmO7l+jOBnKUsJf1V1PfVdeq
slRMV9B64jC8bjN2rg9N0cFqAR39mVRT9yDabDoQHAfY17bqJMV2snfY7G6XpVF7L7OyxBomKO3k
4HRs7LdVmto72pX1DXz47mppqb+3HrfcD9Zy4wrUWUPRtESOs0z4TnRHVA6pOaJ3Ht5/Fuee9sm8
nq+ezn3Xbw51etzntZJcSF9j3wC6/++1/yzg5UQl8Z8v8RTi1PUB8MR14XEH+bCTZWdivAD5Dejv
vhXVZ5ITv7jEw2xmh61VWDnrhRf9m+D6pxd9MuMSGD9RvXObQyF9Nrm+l7t+MruW+4kgY/WzUmFQ
42EtA0InCcRxk6m1oj0NbsEZ3F9g6lPZvQycPU61f/o5J1Nwi7UBo7vHw6aqfTvrAudMRBzLYV2R
ETW1e12Hotx2tPIpZjXz1qBJnJQDDk3lwqV//5Vb5yaFk9lY1R6fu2k1HHyEPNQ2Z7oCj1bSi/Sl
c6Bzy7rqtiuJLTFwK0r59MT3Yaj/T9TJ2QFx/Mz+9BhOZmbYGi4+AqM8hDNxW3hSKOs12IBBsJCd
Zfti+/6Nnhnbx33W2888XWlHaBWWB1rD1X6gYcRiH3Ub0+qe37/Cf6tY/jOyjym4b6/QlxEYmzYq
DgWN8E1qA/mizxDxBq1j1kFubTmFW5/fv5hzbjifhioDbZxqdE71IfTN9Qdaj1rEKEzXa9/TRrQb
vKWGGTX4hDBO1FdvSmGGOY7ddJmIoI3KkehRf9kWftv7V8it73J/5unIMSXdQ4XF3VL2nNOsfDUJ
phjTr12VWtMGfHz+pViH6UtmYiursrHZeZNPijVzIDUEz2MyRTod1B0JP1lU7P1UBo9mOPU5R8fU
ogIUBoSO4Pi8G+DN3DtpaWNZLafoitM+HYxeWgYgUjQExKbUBQdBny0a+lAbfa10yO8wOHH2MXxi
irteWK2xc4wBxB6DB2/xKxi89WAbn1e3L35FxIctW5QpTXWLg0p88dhX3MiJ6Np7rNzW1vM5giW5
V9FIaZ0eEfiUz7mfkFjZ+duMmLCdszRH23TW+M8EXzSSO2v0LyPNje9zLqOtDWPWO1BscZ66UAsO
9pHh3va5Hz2vA9ymLU5EWnJyWuuUzMLKduOymfpXshVmgxoitxcPXaT7LW6i3rtdtUgcA3H/YDfZ
YXLKa3xsiIPrRYIDG/0uQDtuT/nX3HSWZ0dWxUOBee4KrMq494RtjORCerx5DKEtEhb4T2uM7Gqm
mk1Hm+grO8L60Uvl7XVRW6++qZSD96ignzZbfvHgAxc2rrPRG3BgeuWvOW9pMHUB/CfdDvWWTUKz
JQCHPpQhe1R8XU2UDIWuqSoofi7hcxVq3rJVzAAk6GpXRDPYIdnFEgErMWjQDHoUz7jxnagg7VJZ
JERVsk45BeNs3bptUaMqsoVRHaIlc17z1VcHh/7TS17n+Ver8P3vlWvkpPKKZq1futHEGegpbew4
tSzjJlf2Ip7oydVk/7bUbJIiD9lw2oXdfADtX30SNhzkRJdYSQ8Ftbw2cawR23tZ1O5Vpwb7itA/
A4T/3BO1WA0416hUyNvBWyOaoYaiGSZbqdKNH848mSUzpyd3rNkz1JPZzUkoB/vj5Bq0H+SIUC8m
/bjczK2HzifKqEn0UXTj0UbeAIVKt5aF1RA3XwVeK+f0FKci11+iFeJmkkXap8tL1tVHgCI1SRfu
auQ7c2rHZKa9u3eXeeoSN4vGJ2ExrpOJ9IYvHrlmvyjHUaR2vXnxEoFodNs3BSGzwaS7gxERHklH
r80f5tHyP47ZMr32ptEevSAN45ChIzbe4rBa+6aTP2FVRBQ3VH50zHOgj0mZNPiYTm39y3AG/3so
lDVuslV5P9FG+DKxuqm3E9VN6iU3BpuqJBzUbwS6jFlyZHH9bISbv0jcMyRhmqszbUp3IfUTTAsg
yc6a6q8dfpP7yXLsz+syTTvb6Kdnv4dlhSFIOFdj2KQkOXpGaiVpZt9jCt0KfFikNE+T/LUIr93m
FQne9IHba1Guy/NoVYJOZl51XwOGE5E6ldl3B+rw+Q5koVNuSgyvX9QwLTBvRHM9V2Z21Y1pj8s3
t7oWZ0yJj5OQxeUwumUALGKy9LcCV+tIQSpf9dZGPHybDhAiYiaF6kPalQuz5th+AWW4Vtdmm5p3
cnL0VTdl+E3ohTef3CHnxU/RGpJagz6WEB+CX0IMJozzVN6TbI0xevG6g9fNxNHin6L/FxUwcq2S
CBMcNGjfiMmWBwVvoIoBZEQ/PRwf6Ra0h/kd1ELXEsIssZDW0TJ969iy0hJrmTxxSljYnHwcaHdU
/qmOl37vz3ExYojrIYXs0xa6BWKO1v1iRmP1VZUzsy0JNg4wjaqTbewXqP02g1JpyhzOnJkQXURW
h5ll3m20uHyH7y+BZ1b0U118Nzt0fIBmHLjZYedhe78qU38lnYR0ivcvcSwb/GFzcqp1Xsj8rrqq
aTD8r/1+HlfnIPJ1Pbz/r9vn7uBkRyq13UQ6sOvDAhRsa9WFuXejlvxTT9AxLJrhY+mV807bbhNz
LqZHAIL5miofZb5GgnixPII9vcmKczArMaLEbEd5U35qVWARjzBWm6Uc5CH3KDLzCo9giEJfd244
3MOyd//hHtI/2criR1GpJNL4kE9zfmtqypxebhBxa7tqJ/VqbXHuHL+2aLjq2CftEUgut1ar7Aub
uzNnuFPIJnD3viKuTB7QN5i44d30biFL4tXo6Alhzh0gQIBtIDE62+caMMeFF3hmy3fKTl6DtVQZ
aZpgNfPuR+7Mo4dXm9o8go32dnIq3wOfN9EnVF01v4yeO3wd2U9TMJtWZe594JHYcaMhoCSsl2qL
YVFKuCNK8gep6j5xNKXrD5BXrcDXS/FslBXWUTMrm4hoVuV/MUbcWyU+X9Zg10mZQNxaXXizZ56r
d7Jprt0WFBxBVYdsWmx2PdmxktGW43Za5sGLCZXyOEjZrXBjkl/qHxDGaey+/3DPfBzeyXZa9009
+gSuHiISe774AhnbavQLFeq8vUCAO3P2CI5//ubo3y8y6Oke5+zcgCblRgUCCa87Bssfi7Ne8nKc
uZHg+OdvriICxFqia4uDVI57K4ZFbfqK7ffss8l8/1mdO8UFxwnszTXqWvsGLbry4Hg62/UwdxMy
/SjMro11NCCzji9evj7WdXQEgTZkyYU635vCTn9e+AnHSesPc2VwMpkFUFgiRQmFrwyfaZuuKxyT
Onu0ihGqhhhHyElZ/1JbhMMedXx3eVd5T7orumQdmFPbtKz27/+WM59lcDIf1b2QDMyxOBhsm+Ow
NGmomd4cNyXoE6tq8m2ATOGfFU2CkwM05ZoAYr1oDlPozInvk1nfOA1kpT5tPrx/P+dG0MkZecTm
Hiy9c6yC5fauI+yMzU6hNsVsmRe+9HMr3cmX3q6RVgVVWMpei40/dmg2QzFa1+/fwJkP7dRxEKZz
pqvArw8dYZFJEEVQV6roZijnNQYoPl/4DM5MV/5xPLz9CtQc1p1l1YdsafXWHM35vhTGnWhXfVsR
rZvMK583sAW2OHRWLzw658xw80+mkXqpFovIHByiyIA+ER7ODflGzsnEKF39KmFP0gg0c8Ghd4Ys
F/flEcASFJVGttEZ8NvLflhhJMjiV03P71PjchCOB1/1xj6nAdmxoTseqIFEZZTNS2Z8h0iCPfjj
+bGtFvUaLJJm5dzX5pVNJOAADwGuVuykbDf3aCk4mwVGF3GCCNf+CftyK+LK7dGYLeOgniTChU81
vWQzdoEa6gsv5Fy1zzt5I1Nd8+I7JnGKEQ5Aar94QlxhUB6nNko21LABZ55d0eb9NU1uv8HKX398
f8ydkB3/U4/5v6iSwRquazcae8DV9fXQokIwm1B/WUm+umsZJlvPAZdKOqXXs6+FkU4xSFU07W3f
+2aO9I3ikfKQ2DizjO7rNSWZtffW6SA9aFAGBZeDU0mgTQu7tm+FGVavACDafTSZGfou8CFl3HEY
7De4xDFbO2gk6HL70bh//xbPDDzvZGWJxpluVokeBaQrsM5CtzuM6/qWRvGQ5AhVXrusFBe+4TP9
De9kifEttLpISeUBFdpPxxmfEKcOnA7z+9JQ1n4I5/IvkIXFha/q3JLmnawnpp+veRPSoqoxGFvh
ND2ZDTGs5H6mKOElMbhDFu1Ilv1KQJbxGqF8jyc2Q4/vP9szc65n//dcUlhpifIwLw4uGpIkF8Qq
SPqJO7sq5YWGzLlLnKwcPS2XcFF1dqAVN11BiDCTEejITYkD58Im6twIOVk5cIQWWBoMcRidCiHh
3EHIBK9w2/ZWe4VmaeJ87Rrf/9Ej+001fzv9EopDYSQEj9bLIQlB011FmDCSeTGD7fuXOLOQuCeb
wiyoF605YR7QNjZI0loDdJ5DgCvgkT1hJZdG3+9/8A+7Gfdk4orGzgNwxcRlpX59k7erkwwAJTZW
47q72nCMuwmi4PVgTg8W8+pj4FfVNgDi8GmqbetrM2MmMTPrZ80JLq6JtiLP1XwWoE0PCilKirA9
6waCfIvPuAf8nR4JzaQGUScEAyywNUSxM/pxnzUVBb+28nB8mAFlJVU8rJb3PWdyo4AgRw53RnRQ
jXBiM8gQeZEutVn8rHqqeb3btOjZ7eRzcVNMQ58Mg00KvZ/+FYyy2wUc8S8MtHOfq3uyCIKYxyKP
+uyAdJpqSl436FlGqA9+2fibI5Z+n/UARXpjTneqK40vYsCm7FSleeE4fWasn5LOG+VXpD5Z4gBl
VvxlB7r+qO2uTGzy2RJlFFQ9+sZVP98fiSduyv8sL6dm1aBTRkPwrTggKTbvAn9otk5a60ML/uxq
XuxsP/oDYiVnsDduAN5dLpRcK8y2cSr9NKG7/xJlRkQib4EL0+vNnTvD1BgqV//l02o5tghzFL2l
vaHKUcVqbZoLn9G5R3Uyt0YqAkshJ3EIlmXYOnaN6UfV672uvM+jLOSThqRz4bWcHRknMykh0kVe
tZ042BWlDtdZh71Zjuu3AOjmjVRSXZP2MNxkZO1+RNfbQIXMh00n5aW7PbO3PeW050UkJRpa7nbE
7b3K3kgqKczk/YFwbo9z6kTshj4CCMxmQFhQcbRtyUOj5x4YB6twtCzBTWss9taudH7VAwGJj1jm
CyfYM0vI76b2mynXtLRsVcsu0fQgPaLdQ0xf5GCya1A179/fmSnXOZlyqenloB6M7BCsq/2KJHW5
M4f0O9y9WuFqIRj4/eucBJb954P6vb1+cy/hWiMn8oPsUASIP7poWZ8cdI034LTHjd2k9j70SnM3
l4LwkXyRT7WNIRnTDTtqv83pEtE6wZtjrFslAqBsHiSxIfDTf/isT2Y4RwiHbFyW67Kv86fUptpu
aZsMNcezPr3/DM69zuOfv3kEcg2bCSMS6nr0zHsIVSrJ8I4/uJPrXdhXHV/bHxY252QbNxB8vKDD
5BJDPlwHs4UOxyiine1V0d5tJUGRwppwskzthSueu6mTycZAU431Y0QGSTMi8UlTvWbIDolL2vyF
ndRJ3OzfY+dkjnEWdMhuGVEADIzsmQo3oFEs4Y9l37fJKgxnAxBWfeS63RVN9uxgLxk+LBHqXR8A
EF6gRWzBQrvYpxaU3bWPl6Bk3PX9cul0eu5DOtnuIQoeZ3pvktMpBrhoRua75sG6a3yaaIHU3f79
QXTuOid7vtTvDDsQzN+9tQIEbaoVDmNk7TKqlUlWIVx//zpn3usp5yKqajRinScpjk8wOBUeCiON
jG0/A2N+/xJnZu7TsLGGZiuGKcQJWCXSrR4j927s6nX7/r9+7gZO9niWr5aaUV8feoI3Y5gU3ja1
WSHCla79P7vEyZxRdM3oTCB0DnktaNnZYXA/tPoh9KP5wvJ67iaOf/5myhDROoU9Zp1Dn0XknBYN
ErOm149KVZfewpkBdYpUISxMExwYVQfRpeOnNDVbbHHg73xzaGOkoOPV+w/rzK7k907rza3w0/tl
KrCUobP86A8Q6fIBz1FjlBvVprEJNuTCuDr30E6mC+2zsMwrxwi3pt1iQ1eOsWlbFGmy6MIlzukz
fqvw3tzNKOyaGFWFQS5HxzcbS3qN4tpIclXb+xnHE6J4OmI21ZutLCwysC3Xvu6rkPw+2IYXPtJz
Wt1TtFUI5x4WMcforEFSH88R8ObE8izrr7RrWtwga95fKTudIgQc09dqaKy/PGBuTaIm1/k+rsZ8
HRU4CN2CMwfSuJJjRCgs6lPvv/XfG4k/rEi/tbxvHlSDFZ3jPZpdZ4KjmGvz4+pOSCNyoDR90W/H
hWo20kNEvX4TJoOzRglt+mkXEWIRu7hNNki31ntZ8hrn0q1ppgfdZ8g14X5EoR+rKl22aC81ANtZ
bHORN/FUZDf9PNx2qhoQxGtari6mI5qxt2oV/mec+mpfCafYTaK/4Q12ezUa0caVAguRSaZef2mO
OLMi/17T3tx/2eLOaUlROCCvsK9ya+GcEuXobs2ew6K2fxm65eze99GFMXHugicLRJ7m/jABo9nn
oQlESlrf3Rk6aVRTPKxE6lLL4TcowAMXluczn5t5UlzujWDBzssFbc9onwpkRb+Y1v2roJTf3x9E
5zbhp7yj2XSHzAWHtA8Um8DaccxNU2XFzgdn8230A8rZoyo3bTX0B4l4gUy0Zvl24eJnlinzZCGB
bm34BpvWvbLmZ+FZZrKCKN20xQzgWJhqYytPbg0hJGljRnlVdrN5Aww73LakBm+cAQdUYaqv7/+c
M6/XPFlzgD/D6AFkszdnQLGkN/jkidTDPVCqBvpuWCa47KadqC3/whXPLBDmyRpEL3IsfLtAF0hE
wicbWezGqRYBrNu3ryj/Lv9wHB2f/5svxWpmLPP2HOy90cVaV9rlnWlNatPasnh6/+H9O2LwT9PR
yctExQxAesnyw6wjcBfu1IQ3sqtMLLYcUPRmMSdSPEKI2kmbwreEBgc6IDNoLWwdwmE3lFZQw0Ea
5AgGZQAwaLBAWAYeSz5Cj53imr6/SvgWdqoXgkptzbyTGKKc/6rKFZqIaox0P2Jiv7IlZ+a4ov3z
I1NpP+P07/tHrzPUA8V052OJLedx6nzvR9bVJMwPJjbEZBykfzejgCEBYBymLMkdO32oYHw0G2VE
8weBqkNtROs3Eyka3xFo1E2CEdC+r8djIiUlCdqftq6uCcptyTAg/EbEnkOJPFhNBrpEubAc6X8C
ShZGSZgLC4IEAw9muSH/tQi26QB3JQ6NsPrpU+TcLIFnBBu5OMOXXpnyaziGiIyNrieBbsauSPKP
QdIUL3T51JjVB2Ap87W3Iu0YrOgB2yqcc73aBBb22USexOobNDUJELlt5to0wXRlrorTaEAKxP3J
H1NZWrdpLlIPO/mUTpjW637nd8R5AKXCKO6lOTJWT8Kw2Dq1a716RPxcl1ndbbMsHLq9WdWU8Sw7
cPIYT2lvgUBJu4NjcDtynkgvCtnWZY9kxzhWUkMfd2Cg1svPxmxH9QFVcfchD3KFSicECnXU10WY
rYbSSUi4Kw+CRLJmw3eYTjFNKsB1GAb7+X6MjPIHFlvvtVyp0MSGXwRpEmg3/wRuF4vsbGfFZwKK
vSAB44ZtC6hG+DI245InSov2Wz6tTOG6KHWDkndVVxaM5AlTLVgv5FCdvUMdOB3htjZpSisCoDJm
QM6vq2U1fLiWCl9aO5W/DFSXEmd3VRWboBrSwzLWuZcMfY0iyF1RgMUuwXcorcJjGBOM3cnF8b3O
z5zGa+STk+zyHad1OOi6rtxlX8yujB1HOaQpATUFLkPUz90MPcuiijGbT7PIdJA0/hjG0o6yF+FY
/IXQqrEOmS1WySultYlrE1dqvW2qCOFoNxj1Nzm6fpcs0xj9NQfRLsVSh3xtqddHWFlrERdlFOwV
MCAnEdKdE5ZBpWNplcPtXLZrsaPi231ZlRRfB1PLHaHc+bHCm4E59wczuibFwGggWQT8dBgaiMKk
ZavEoQr4NAUEDBw4+tB0D1nxyu3UH9Mw2Nm436I8m16MdKiWmK8iuM5tiwAgyO6svySQ5w+wx6fX
dOrUDWqHnlk77L08oZEdEbA1GAVadKQYqGqiPv9AF6bZk8rhfSerAPh6VmDdnlKIMfFYYHrFYBn8
aCavYEObVwuPJBoGsZUAcXEQdDQpd2PUasGOJm3vxLzAi2BZGp4EQasrBu0FHw6ZTynTVdhPoGGw
AYm4AceLjGuai2dALuhQqWxWL9gFDDdeCIL4BlaGKgw4QwISvPkoDRzgND7o8GhwaQrlY8QNxnSP
TrcnWRP+r94BufbuS7h6CrS+hLxbRMcMHK9VBs6rckDJ+r+pO68dy3Vtsf6K4WfrQBKpBBgGrJUq
doXO+0XoKInKgUpf77H6+hhd2l173as3A+flbKBZWhQnSZFzjqERahxmAf1snwsqag4VApKjNKP6
HeVklEIMpneXiTHzj1jJ+++gfGEb4WY8K48CkxtmC9WVJWWXU28KIwUcI6Mh6AfukGA93A8SAWZI
e/7OnqL4qo06Zd9ogBXywE8nYxn7VP4d9Pmo4bNZ+thxIP85kC3aghFvAT3U4E+6FpLUzBBCC7+A
4TsgYshigL3W4jyYID7jMGj78boQ4BaotU+dJ6IeQIAA3aN2BSMZYkXsY49ZSt2iYu2Sr44z3PtF
Q6W/m7Z7UPrB7WQb8Y+Cf89III8wdC28FLKgoj1KkPntB1VTns/a61zHlJ54R0HFbHwIlpTkjxIe
ylM9dVlKXez5RmBCQEChOJvNMKk1vqKk7blT68ps3geBYs8yF5bVQCTxzE/RjEHsqi+ihyYV3kMh
ButdWpHosGQmfJjGrl2GosoDUpQ4GI1I+yzlHcIEciARlUSPk5k7MgSxaH32qkBXB5AAjNsuah66
yO7vp3R+T670OWMrUOU7I1sMRUp30gH/xumw68gpraiHyIq/8iDn4ao0A52jKJ5GDQYycmcxZPdz
XRnQC1IfiwzkOv1MMuz4nIDY+iuuZDfDORKGfXAzp+2hG6bjzHdZHswhS7rJzXgVm1clXQAJIi+/
Tmk7vFvQ3b+hqraHAkQBfY0gaER+Mxl4EHYuA+fKrLoZYU+GuXdnelMCliXVqTjVFGt+g44cfGZj
0NphwS13TYZvF5HsPMTtcr4lztBtBBF0B8v1omupSw7CSSbRd6TUOCE5pOLEzRKUFKnu0qGty3BC
kPr8P4KBgcGuwT8NpSo+kirIoyVGWX/85w3Ra3t38XLPteRRnbU14PplmTl9CdwH0M1kEEfLpeSl
1/7C6mO8U4UlDC6PTq5vvO+VEI8qtzAAOrN54WDhtf3p6uStKcqcOzPkBudaePD0XXFbTZV1pCq0
OgHnuSSCf+UAw1x9WEWtgEIDHuAETOETH7HXhgV0B0rPdwxb83Xm9t6FpKNf95B/36XaaxyZ2+at
Sc1DchVpKjabKo8fvaAdHrhpcoF+de6VcDXJv4DR76lBE7uqxalmJ8m0FwTIhyAPfhboH/YVloK7
IZqsD6oYBTU+MLtsdn8HPyY5RFbGvI9Bmh9IOXcPdp66IL6m+ph63LW6nEuTEFh62MxVu+tn6JEG
t5DHxpqpDgjs/CFerPSEMia7jwDx7To9j3eDUU+HxDOLa0gbXA/nKTNHKZdDOarikFEJAEWdTBR2
2z3pmt186Ujm/L7/1GnnL6bfvh+aOFdkKObGqYEzf22xlh6qCb4qRYzdXkagQEvgSfs+y4ybLu3N
5wQ28z734bJuCqZfhzS/PYDOLCOYIgaiQz3CDn4SwgEx90f2vJdu/Cnl/tOPFL/4zb//DWpdE5Es
2VUrRLDn983HOuasORBe/C3CnBhWahkpM8X1A+Eg/qxdcpvVBH/AtgHb5zb7uMhHVr+MPUWJXRDd
R1jBj3ybUJ4YB4/wcvOnrK++tU5wie/92u2Ptfq2S5A1lDrn6gMkT38YSRDcFUM2Hv+jInnpvcdW
uN8miKl3MJecqyDllgIRnOSb3g8ehRVMb0jGZRRGMngrEwclXBdY/yVa7/+7X1gzgv14WuQS0KkR
NPunwNXkHXBsCIRkodSr9S45wl+ZQX4dJv728s7spSwGOXJKgvkRmgoSu6BDEOI6WFWcDDgY9RP/
PBZfmRR/Xdf+9qcKID1WW9nRCe3BcIccB0ZbZI5HSIuU4FFWcqHrfr3BP0Xd6oMa9lZjt1ERnYax
C8Qe71b+wM24aMFDyfbkWW5j7/0+DywSmLvuCxrXgkQwV5/8qh74Mpgzaz+qs2lCcSdz4ef/+cwG
DPLLuUAkcddLY0yu2ryxTmXKwRTp4fb+V+f+l6ix/0nExfADMEz747/df6m7/wYE5fuXPq3K/w8I
seeR8zrs4n+38Q+0EuWX3ykX53/yb8qF+JcrIVKQG2JLFzIFk/L/pVx44l8ODBYuQwSsX2jyTHH/
BsXa1r/OqPAzDBbGBVRY/tm/QbGO8y82sQBmPTL5ApN97n//X//zRSFqt/r/r+NF/x3y7joBTDaa
fW2U5Ic41x+XYP4a6Q+/dcTjfwz9/0zL5+Xpt8jLHahdUtMyW71QpRNgwkuH6X8e1eB1XzZNrUUv
m0kA0AmouRTGY87ealPEIJB+2XatqVRBi5IdzFEs95VjTzDH8kv4/FeefJ3ZFVmWB57Wzw7WcDRh
jsVpe9jU3etUrgp45DTjlDosUzncLBy27TmgCN5ua301j9hRC47Ko3ynHtuzhVPhAjfkhc33a52y
Olj1ZupIpDtlB6oqsTmU/ZcRqc/Gfjn/0d+GIdkpqeSbLj+IDhhpjJ25ja+2dcrqo8Epp4l0tz4/
UOsTdF/ADm9rlwnh90fmtaGIhY9FPREkt84p9TfBgdh0YYP4WnevAjPy0fqi9eboZqaosJ3fZRyw
bXvyVWB6Dcf9bl7mB+UDzKiQKdxHvnGBkvHKc6+zgCholroF/3dI7G9NHeONvJQt8lrLqx1z5LrR
BCCbF0nhrFv7eSgNjkQ39ck64ScduqyT8G4Oad08RPZw3hZjnd7W+CouAaoh8bLq/ACDMv+2tEV8
zalOcOGL8rV+WQUmwogMiEeXH5xPC1XDl1JlXmv2/N9/C8nIB/uYKpodOz7wW4tTIZTQ2+JdrIIS
uxJ14yWjJJ7UqY0BvxUDh8TbunsVmQMX2HWTtvlh8OIuzKlGoCoZiMm21leByaUz9JSRxYFjdCYU
HzUqKI+Nj74KzaUoljHuFkTqcVrsEcuU4ez1l5IaXnml6ywZ19a6WCpar9Vdp99V9YV0/NfaXUUm
2pdSLVBayUof7ouI2mmO5C+dLjDc/r5j53Pj5TCk6i4xA24bDqiTr6usKL5gXRJ/bXqX9iowG9fv
uokrg4Ny3eyvliQSzmK5T9gW979qbX8LoaUwUeVJV3H/lB4X3C5XMwy+07ZnX8Vnjm7a4tJGcRCS
V/vIKaE9caizbY1Y578o8kK5XCkiks6QsHNBYQ/ftz33KjrRMTQqSXt1ANJIba6W3wXM021tr2Kz
7BfoLYmfHvza3BdT/RdZy+PGtlehaUWO1yyiUQcLeAXw8O6q8Ip6v+nB13kn/eD1GDJ58GyMbwrh
qDBXF6+R/xxB65yOwcd2ZTs8uKJZRLvvuUB73PbYq+AsJ+EFlLmpQ+v13jVulxs+4C/hmV6ZVdYH
VKCoEtl2NF5AjyWxppUbn3q1YE6d7MBa0PCco5y1mbxdD7roti5ZhSVFx+1sugnDpIGu3CUmRuVg
fr+t8dWymUdGXQKNg5WmcpmfIgseB3cXY1Vv272tz3w8D2te0ufqkCwweYyPSSu2zYXrI57ZMzTE
AFrmFPemj2uLu6nl3bZuWYVm7SS43r0Fql0xfjUMfRc59SWX2yujcJ0vBK9Vw+sGBjuIyX1W5vRe
ArW5kETyWuOrhTMqqSwQgU4B2yX3pUG5HCbpbtuqvM4ECuzeMGVaJHwN/mjja+hMm3p7ndPTCbit
Q0y70WhyTwTgVWfbht86eafsKY/m6zjBVXAYFQwyJH7bHnoVljbODzU3JFeYqc+1Q1l+5oP20lH6
a69xFZbcSvHYvZNwrU05NJLYIERGvW0DZNovN0CAywORWjRep58DpAdJcukq6rXHXq2WhlkrFQuZ
MPomP2whzHFcYF3ier7W+ioogaU79RkGdIji+o4AerL76lKZ85/bhgr3sk/6dgSFZBCUU/yFRTkL
KRne9jKdYBWTuZ9aoz6n4QBdrc43Tx+6OPA3xQ7mypcPPg7kUNkxjXu9EyrnRPLVpgGOOPZly9y8
8e0wM0xG1e+cwByxX2Zq024QB9DLxi3bAoMIGhEkWGOGqsAQHAfGuOmL6m/SJKUmQ82GnRzsmdI0
c4wVmTLpsGmfjL3o5bM7w6CHyaf16lyCn40/GjIkN3b6KjZV1EaDnTAVtoYvw0DKQ7Z00cZOX4Wn
JPliaBI3OXAnobiqIMHDKppk09LjrCkdXJ6DwSh6QqiO9CnK5mYnxuAS4/a1AF0Fv93GGnwWHeMb
9W6pH93605Z53FmTbUlJX/o49kiSSw0VqjEYniAt+BtbX8W+MZJgmIHGP0QzMgay5OJLgs9XOmQN
j43JCxypwGCL0qj93F7ly7JtDPqrwG8hR44N96yH4qwCSMTXSXM+tq23V3HveQDijfOqmZFwCEcN
m4Oeigs1bK91yfm///Z1XDeY7WDKE5ga29ywDPsh8DeuEP4q6pOOwvXEgHtc9XfpfCqGTZsqx19F
vGdXuh8WjRugmu/qPL9fhsO2vl6Fu9kie/IDArIizTMOu03bB2ctbS7lSOZWR44b+55r1+pvRXRJ
4vrKC1xjTKkhK0lHGIjFxb0pxnsxpxfuaV9reRWHpBCZlB+zmDWJUs+ULb8vdZltnPlWa/CEvSLz
8CXR0fJt699jKt82fawZTqA7vR5/XHKQ87tYH8pk26BbU5usXBpt2xGGlrS+zdaCSpUb603DzlsF
CgS+rDOn87CrsLKSDQ7FTRvblrA1/EiQBzhXJIMfqrisv3h+bd0lEGG7jc++Cpk8cNtBwXU66GaB
LJpMp57yyo3PvlrC6rg3/aZi/+pAPfy4REDyj8LTzrRtjJ+dpL9Pf7FpZoaCy31oc/WUWVOo/Esw
v1fCZ404qgYvyaFFsiQU1lWSz+UOKuu203WKoF8+d9W4g9eO5/ApTp6cH0ju3rYgrNlFs6JkQdqE
D8K+q6ykCBWirNp0/uC4q6UsKzIK+ATz4Nzb9Xz04gVpvac0TsVNgbS+kjaZVJppqd1jryf95JCW
DFbDu4SAeeWVrq+kMU2JM1bZPY7ad8kP7f1PhdR6W8+vr6XbAqdVpnP3WM54CYwsEY9D0/dP23pm
tUPxSCbu7V65xwraLUm/WXE/kuC/MY7OPfbbNqI10VU68J7Zg8sFx5z+rhpbPm96dHc1O+qacjd7
NJnRrXeOR4HatC3H4Fc+ye+PrQFNj6hW+OihzDMRWCld2OfbxuLfGJT4KY1povEcl0CS3i9Guu1r
ak2ZROrZc4TMckFF0GPuG9bRTWZvv6m314hHb14sOyq1d8CHOtxp0yypifQuUddfCaE1xNE16zgr
+sU9pqqN9+0gy+t5bJxt27c1XQxwtWKR7t1jPNTFidz65Trq43lbt/+dH1b3k9XD5hHRSJEHJfWH
xFXTxmdfz40GxUxj0LrHc4LfVUue7HHieGXbQrqGdZlRYQQtFpGjr+viTeDEyz6fVb/x2VcRWjpR
CgwtRpmWgfh2qF88odC5NNzPU9Tfbx+ddeIV9S9ICQymrkJV6htY1OVR4eAMK4SZR/Ral9gpr43N
1U7GzZKpr03PwdrXWrfsmkzAPPE2dLCzzsSq5sSexrniVwRu+dTIRlxTf3SRT/XnPlqzjgwIVI3p
sTQVSgNVr91muTd7x9i4eqzmd/gu0pgNmvdtqzo2hm/tC59Klk1TjlwNH8+afd9NWbVRwz01xlTc
1YM/bvv2kvbLpSkXnByqmGU1S4v0RqBBuIpMd+uGYzVmHNOCFxETV46cmncO/u2fSZVeIsW+MiLX
JKF0iFMEBXTM1GssqaYHVJRd37ZFe50lFJid8MiyZsz4pJxPY+WGrbu422bLv2GCKIIrkjFyjrHW
yWnyc3kmlmXbjivXqUJIjgPVSmb6XmX2sRtEf+hksXFAitVmKR05kNeJwbM7zbQHG1rcatfZlrRG
4vrLEelmTdMpr2DMOIMNbOeXDJxqw03BtOb5TEvjdj7V/Mcx7fRD4sTxHgjaNnQWqpmXz15IhAtT
NVJBPpbPjeHIG11K92rbo69CVWcYHuyR8nSzr75nXR1ci15VGxtfRWpMnXtiLr5zBL+CClxk+pQY
xrZcWEesPlQhVaRLRo76cS7N5K9G5uKkvDrddCXnrHOGMpjfIi+Ee7R63zgVkfRujFngRd7U72uq
Tgl0rlay49ug0fMu8gXqYm8qtoXqOnkocvuZ8q3AOdoKXGdRzu4O1HS0bZpZZw8NEXWwwiZUZVYY
byMSTfdW7QfFxq5ZxarvaTkN4kxM4Gr7VpXptDMBtGzbla1BOtjFeypdiaYmtd2QUg9qjH30uv/8
Ws/P+Id90zp9yFd2ikXado866TqUvk13mznTcJ1Vjb//5z/xygL1q+bot+++yUsKFEdMZdKy50+1
ZbZPQRHM6YXef+0XrGIW/bXHzTy/oA2q8k0b5eWOQywGP96Z6cLfeO0nrCI3qV2fQeM6R1FP8EkT
I/7EMj5+29RB65yickhLi/+hVPQpZaqtFBFxb208/F1nFRWeQqI8SOe4LL46Ta0sjsHgRttWkl+V
Wb+9XDvmwVn2HJyEqcfHSOSdyAvIt50ArzOLcgecTKcZOok03AMi7vRAMre9LbLWRW9OYhpNLxGB
z1AjDmU5jzuRNZdYTq+MmXVtmmP6idudFdFGFxdXVUqBPoLjZdtme11blpzrWLw0946zw1xJtqJ/
5SFY2zbe19lFVh+NaazY9Zl9UX+f6s69HeNyfrdtvK8itneyaLBqdn09YJaDbYzBVdun3rYd6y/Y
z28jcjAbJj6D3bbqcbXuDeW1P+q4srdlADrrPKPJc9vRmWkf/wBKLn/xvFM0SPi7m3pnDSWaDBxW
pU+8ko7RfwS2lN4teTVcmO+9P8/361wjsmgRRZ9HZSeyId7l3JHtsHIFVOWnYh9l3RJSRTvH20Js
nYI0cEOhbC+DJnAmwnSyrd9Uo6Uet3XVauHlow1WNTXlR9iNDYAGsKIWyIbDttbPgf3bQHKn0Z3M
mk3yTELCe1b1NiRzQ77d1rp42brDgJnlxH6qMzHlcu/XH5e235Ye6KxzkfzAajOQLe6Rem70dmVb
dQ1G5VZE2266zFUMW1yL5zFTz7Ep7OWD9iP5E8fjxkP0dU28JEULzw+tk74fHHy7/pQ6+bzf0vNy
nZOUlWIcBsej8WGa3g4wfB5kF+cXAuzP075cZyUVdmXjKvB5r7bVPw4QnnZekVeblltc3S9HjW86
BpiGzjuC8a+i6wh6ytueKDA2jXm5Tk4yKB2rTbsIjk6rgzCiuu5ozGymtvX8Kl5VI7Uv6wrPZKfE
myIvzLugy7xP21pfxavMHDi7iR8cffA7e0N7wfu4rcdNNy9ynZ0E26f1LS0CPIGNuq7npIC+NA2b
ZjJE1i/faxlVi/YNF/7QkpFZ5YjiWxKL6se2nlkF60xBQzBom353jfkD2WYY3hSZoc/bml/tjqEv
A8uGZHc0Mrvp986Su5ADomDedDon16lEjll2U4Kt7zhz73BfZX0QmmYrtg35teDaEXrs7bKMjrlj
TafGHKN95ahLKM1XpoN1OlGVOkElKUo+igwZri5M46qman1bz69TitJOpDml0NH5sjG/HftE3JCb
0m8LV38VrkD2hR9nbXRMYOUdXLhjbxAuQ7zcNGzWUuc0iYLCB1B3bCrTPGBHUF9Ap/Vft7W+Wl9b
0c2xtksDDye5iu6AA8kZuGTb1rr9Ml69KagiTkOMMzzKeu+KCkrkCG9oW+ureF0QvJnsvI1jVMzT
QftWhEbQuORVem1IrsK1KI1WdZDljnGX5zujnbNHT2Ti26ZnX+caIenOpvNN0jEXuX2f4Ll4x/d/
vtvWuv+y3xczKXpXz0AQm2H6hKo1u4k8c9l0CiXXdmTpqdrOdB0dy2Wxj7gA36RRUW06hAJN8PLR
IxhgTVfhsQBpWB+seYrCaUmSbbPYOvMoGtyyNrLBOMoBbykFBeo02u223CO5zkG1I6FjZ4E92Zd5
jHkU/OxbEbn1xjl4ndsUFz3XgbEwjpaXCbJJQMdZKDhSc1tArdOblCd8q5E8f2H27p7z6eijkGm6
bZ5cy9wyR5dTlzDV6LltbpN5Vtcyni59sb0Srt4qXFmnbaRUDrPwrPNrm2K8D5k7AgX854g6D7+/
HwDKdXZTXfMZOFejcfQTDKL4aCfzRAmdPmZNkqWhW7neJbHXK79kne1EJrOfA3M0jnPn4dWLgTkm
S9VtmxrW6U5p5Zp5GiNyTsQkbkyJXrLlAGDb9m+d8pSSqBUYRRyfutEZ5Y0pHPd9xalLu21jv856
SoJq7iffbE69tqIj90FIM+tu4+ywVtL2BoS3wqu6EwrnfI9FNCvDpUqXn/88hl57sau1VmonSbEY
dScvwFvWJ06H4j1T26a2tShWJbPhpnZhnKRmd5lU+XhqlLOtbEyuM3CiJIDFJ5zo5MzlkHCIYLg/
JIjdTadRsGpezvomFQ0JTsQYAZphlvu65M7dzdpp46hfZ+IMXVNVZ+7WlVdLM4SCpO/6Oou3jcp1
Js4iAi+Vpt1edRru0b7O4xpSSVJsq7uWf8vF0aUoMu03VyNMxR002GZXAkPZNnDWuTiN47tmhLP8
qoYteSI5AYw46M5NZ9Ny7dGrMj0yLifjKm3qj/PolD9yb+w+b4qodSpO6w8Kr31RX2N/zf9yLFV/
r3vU9v/cuvsKCVCuPXmZNu1ZYmu5TuZexLcOR1GRdfJ6IZzybrYTbQRUD3XKvK39ypP3gIwN/2Rb
Yo5+jDYwXG7/StVCfTbxeWgFPHIx+ntDeuVQ7oxsFt7Rc41EfW3KEdqoB98bzKUxF659k1Q6q4sd
8vrAPCoEt9lXY8ITaENadUcYn+d/MrGBTJvl2Z3mNr8poyAt7r3EU+UNApYaAF2pG52GddVN7Vuz
aXRe77K576UK+RFR/NWwRyuOwsy0K/XdGI1+XGDa6il+H6EkboZQSgPyW13NbfRQWVJNd0U/LS50
U0DG/d6SRRY91wMEjPuKS+HFQE1dz+rZa0DyDeE4xUhxgIbOTvsBwHaenCg5KOvrwNdY4+N+KAbI
2WaeI2PzEr0010srA2oGTCNpPtl1Lso3fmUFTbobW+n2dxVKqKbYjePk+98LWVvNGyTVjfmp6PPB
NvcwDlO+vio4OV67K+0kjvmxvZ/N+nqgzabZd40vra9LbjpY3Ua/USkmGzFFJoBVZ7K9Kgxstoot
RzvRAPI6GqPqjZrL3nlqY6iqDWZww7CRs3PB7MyH2GcpelBATdWbwF6G/Crg26TmB0Wymo99Z/Hd
ufh+mj+pqahHe88CXy2nxJmd7r7TIkdnmRokMbxdAsfu810feG4MGHaCOH2VmJZjfC5QJHVlmJI6
5yFemIpyqjgDmZxxDLFhjJ0Gd60EIjTq/WYhbmeVDxyrmdaMbD6aSs9RJ5BVOVj0ZukMsHdL6Udu
urNEIOsvg+jG8b1ObT95j3y6GVqwA8B0UmxC9gSJwRAxPlFXV477V9rZufrZm0DJ1ZEs9QWU+oB7
j6kJc7aartTEr7JOcwGS2wgV6AXLDK3S4+8eyoBcMGJirLT/0+ziBAZ4qpqIwsfG16XxyVh6DaO5
TRaxfLMAtxjfpenlKNclHPFdouqgOMC8babytpyzc4B5TZ80B4rVgafvk7IagulWppWw2qMyPbcv
gSInvTB3jhZJVO49Py3GHzbnDfrZL1D6dHsY35G7y3T82Z1anJSq6/0mNFuTYY4/Iu2/WR199L1R
HVpuOq+w5pvSLAvvjgr5zn72Gy5TrZDvxvypcN30BgOU+RjYQS6/V+NQZTv4Ycs3e+nUXkg4oIlt
xcs7mVlj/D12XSFPsRck3hLGAocSovUz/f9u7LNZjhoVahRk8SedMKiye7kkgZ3egMqZ0hxUctAm
H1GLsIU5tGry0mRvR+5Y3eQKRnmzJ98vVs1e5rM7fnQNs1t+GCKK2/fd4NUBCvuEE2osn0L2y1Ni
RSzH0Dld0yp3CNBRhwAdJp+sCaHJxhhCB5IEWvvKMwfwWSfqKN0ugr4bTc1PasPqeYSm67h9TX46
1Bc/7OXs20PoaWzun9OyJzXiOLGZy4MdeKJsqMKuDHQMXNqQjUm3z2cmssNUGjy3djm6n8VsIH4J
g6FoJc82DqP8mfetqJ7SpPObT1NVVJCz5SRr/SYylT19GeNB5XDgZmyOpzxyhha8VVODoYK1neCX
PY6x65GDkM2tyOw7+KjmYIV4ThqBSdyPBEkKuW101qdJj7N58CQI7p9IP8+qia6Kgyo/ehm3CEfL
tLv2TTMoXVZhlk7DckQEI723CdgH8yuvVY9R6E8+TPyQpWEMHnXZ2x6pXBUJL/wb/JvjVyWAyTKa
YYZabWjE5WTrE3rF3mjAFdVu/OAmAny33TuLeW2msme98NwB/rXRjNH3OQPU+ZR5+agfqqhx7BN9
E8tvuS8LiwJD3/Hj9yz0WmVh7mdn333SFeV47TdyaSaStnGLxmC9FRfsu14i1Bl3HvDQ+L0MrKq/
Mlu7Gz8BnZalscNQlWTjIe8n/Fu7Ghnp8KQb5pn7TiX5mfpjptbO8khW28f5EvhF2FWV9eQlstch
5OAU5GaNmjH/aETaXaon9vaKKwzop66qb2evXrzDaHX1dMs1ouGYcFTLTp/ISbbk2eocFDDHEUjM
xVfs2jLFTxIkI4eTSdNKMPo6ATeUgX6IkwflafwleRRN8gtks7ws9suABGsMKexpazcsbdr42Ple
0D0UWaaq8pSYCmXFqbSG1jcPVmwZ6a1dwZafH0Z/yOxyF3SIE5Z7sSy8K5Sv+KbJTuhnM0KTYhuF
KvYljoGy3DX1+eM67Bd4609173fwYinMnO3msIwc8pVh3zpx6T/gMIk/R0blsCWY2t6eflj89gU3
r7DV8F2OY0DG29RZ5RjmxlT2V9L28aHEhhmNTQiocPSfTW1RmBBjZBsg4eYzn/Q/02gZ5uZYcy0V
vGcGNO00HGQaGEfTdrV2T61bD5kCv53Y89cZt1x7G0EsNm9U4y3juzJfuuFemnPV49NtstQR7C0W
JoEsRIvClPR+GjsGyM7ueg8fuHAEJM7dPKFi+sCsroy/tDd7mCaUXZAEEatAJD8UIPD2XetrUcUn
WYFUB1eau01w55iNH7s7rUHcd7vUqqv0ai6n1Az2wWCV9RA2BrPT82h4A1OylI0sH4U7ujh/g6l3
nxYT+QvEeA9JAqqBvo/LbtfSJ35oWLEghYQtqR53WRJX1Cx5li3ytxg7znzyykmc/i9jGof4Rw0F
vYNLbhajnsOBq371OchqMDShMeZKfLSGQIkkbNqKDxgYv3oxqhBOeQFjrFvKOiPeZjaETjjkcla3
DgJy95mbXxG8TRenAb46SNtqOIR1m7Tk+Mt3ac9d4qy+8WXkqA/5op3y29nPbM+hLMUEOT7HgeJ+
S52YZSC0UzdPP8ZzHLUxpb4Ge59wqp2ouS66REVpiCA0sT90QNnNLEwHMzHoQLfvGVrRnHq4V1L2
sfYuhQmqmAcHx7AoXgAwo9lBtXwWhxg96ug6STSSKjawk3XHnkP6HwSo++xYowaAUVYu8Oc+zZXI
ED809thmoewKEX0ulqDqnngUh0ku0nnR3Y6g3e1Ht5C+EQak/aF0KUpd7Ywg6618pwD7Rc9VJKcW
0Uae28dF8n7YcA9V8L73kqml4rGL58+oqttMI9wwRAHqPTEreW8sxMSTOSsy28K6gTJchWnsOnnK
FJv3oPSbuYqVw6oxlOjJTQQaMjuIoIu9H10Geq0OaxOfSBoWitvbK6dglfq4zJHn3UzKr5xPscV8
8m2p6DD0S70zPOAVFsObiayZ5IY8K1ylIZ/Po3/Tl13b/7Rq7J4H0ww8R4eAgpPqKhqE0p+yGqbH
W0HGY/I8jIbAIVJRpzx/yNIuQ40yDslohb6JcelDa3Jn+n0pUHdYB9EOkzvCZM688V0WNDYb+iEe
a+d6btSYeldFrHLqTtPEgFtuRbV2flg6Uw7raxYXH0YmEfqHE7kUGZkJdp+3QDw3DZaFIl++mGQG
Ps18ajl3njZaqpt7bT5OlaayQqRtGrxP01QNxY4vpNa5x3mZZZ9t0FXqIeMQwj62ijj8gpWYmNxl
ThQ4lB5ZgaBA05I/hqgygqcZ/MDEx9NomM5VaUIBuuYS2u/fVbndJ1/noPX5+Uz12fzgjWVeEG35
3Jf3sTErjYwpGctPYmIbGda165nXqo7r5q41k0mcEH9m2TvHqZMC8UA228VVXkucHQZ7ug+aVK/6
QUfDkJ061RtGEw5m6RvvEty69o8s70cNy9luprAkO88KWRY9RqWl7G5v9oMy71qpo+BDWZc5xo7W
d+q9lWq/fj+VkvNIenkhCLrF6ykZ0y5bsiejG3uOnnUWleow4B3KcK0NvfdsxN2ErW6IpQcBfsxz
Cs2mIH8j8iVbECgszD7vpmCenF1VtrpitYmjLlxc1elbE3S9+wwkEML3Liq9vI8P/tkB98wxnNOh
ixkyZsLxbJY5ysVzzFPdncV4Zt0NMW7gRMnxAAUiKe/YfHrDjYeRzoVVruP4qAQRelMspRsdHLko
Pna91GruoiEzz6RTjTLiNi1wnpFoYuHvuDbnXvt7m+/d/M1AZld3rZOFO1YXx0sRh5ondK+8Mk7d
N5Pj++KuMLkS2TuuoWoelhonD3EPOqPbCLdZ9S12C7/7pD2rsR6snF30/2Hv25rktP20v8rW3pOS
hCSgancvgO6e7jl5zrZvKNsZgxBHCRDw6fdpZ/+1mfYk/TpV791WJRdObGsA6aff4TmggAMPR97m
nYWhnbGDma6kY7Lb86wfEPPhYkX2ihs6X4GeCnmLWJYDjz7rVnXzNlTr1DzClzWDqkO50n5nfBQ1
t3KyHNZwEC0NigkdIxbV15Vu2HozSbzopkpGbyas3Isl596aAiuoIFqeeUsQQdKTSc8/04b4i7bh
KWdH1D312pLn+xk3IqRh6rYHxAZz489/3+b4q7//ZIzWM9h3IL0p9tVM+kuM18kNnGD+GbuAn3J1
WD2MsDNg6160hY2dpf3jAqenu3/0s5+SVAOxmr7xW7fvYUZ3YEVVvhwz5jODrh/Chu90/U9Zqrmj
MHhalN5X8BPoyg2XK8QgKTfZXgDoBH4WlCLzdJDMw7ZfaoAkCQS7X1WkUWuVbS5uFDbSgIYpUq91
TngXmSX2uDk6ragQHLuUj3WI32A7nmc71rdRF5e6Y0FcVQDQXntR0NhDPilaYFtbzMTIulTnZGL/
YqzxE1E2QK6Yl7PbRwHKB3imRcN8YTPqvrdkoDrVUGg5Nwv+i3126mI/99r3JrvY/QRRPe8AZwqY
pqW+oqRNI7h6o9YW2cphq4smWQjbN6BL4N+DmswTaImtcBvCjeHshorBM9u5yuA3GNU+E1dyyuDj
1DWghY0bPmgvgq5/byo48ylWSSRkw9CN4QApZms7cws0ohtvoBRToHiwRdgfjuC11kuDTKOq3qjS
G7XYVHNbBikzxeIQMRF32E7LnM07GMvAjbBuYejpxZWc6mKOsyqD2heqWdTvy66HcTUaMf2a2yIh
GRySU+YgabSp4SJkpwMP52i6qUO40Ogb7axrVPrjSPyfPP6/HTXvh2X/+3/+Oz0e+L/Wx7/+8vsX
+Il9+2LeCOQf/9AfCvmC/MaR0ksIvxAaCf+I4P1DIJ/7v9Ew8DHDhRgUFMmOk+J/6eNT+ht+LxBx
wVEkH10ZjNf/pY/PxG+SoCsRBkEoQyjb+/9cHx82hkEUoQWAnzBkTELI/+1YBHESqIai0MlUVPN+
Dds25vnQ/LFT3qjy/1kr/y3INYTIBsPDcPzQkkXHZz5ZBeMYOsPMJkESclmQ/mkapxf0QTdtVMEv
FZZOvzR7PC7oywgr4n1TIejpjH/2YYdY5jBPw6yT3BZLl+2iwP0afwirMAr3QLSomDhaGYQn91qJ
nMst5WKSnhQ2XQhOL7f+OdHN4yf436vhxypBhE6+CCOJZOkUYV56OqyoQVGp66PDORK6oc63mqsr
FdrHuSy/jXN1DmDwNlwfF2UwKMHODTgT3OfHEPsnzO2y5jn8zr2jz3ufp2AWDNugg5Ob8NhyBYnH
cyBubPaTh4SfDcdKPmEkZKewiWBBNwMK1wNawMHHIGuDFMu1Cc/1rwHAjk/mcyIETClo6EtyCqHI
FtimQEBtSBpRzIdl5Tph3XjOVv3tFfTHKkyglscgn/n0lOwB75tSqnAckqIven2AkmLmYTP2dv7V
o8V8TAAihpqMMsFOd3oJQGGOPi180NBBS2Dvp3fRBAeGMFP+Fj5F7LuFatmZG/adrwWZP9iugBmN
YHRKiiRBhk4aWnbJwGDlKnkzbw2mONum76JfyklDGsFZT+Jf9OApvEROdz+JhBxd7/tJCZW7XduG
/h6zknOMsZPtznwECmx3BFtYmZDgVGu17yuSY6yiE/QD9YXO1ZCw6qp+wUyBnglN7yzFaRAFHI5Z
MsTg9u3JQlO16ea5qxIyLpfwDhT4XlFwqDrW7ntdnIM/v7ccg/sK9iGOlTw9yL11POxHtDmYlMJu
SNg06MgVfXU5VZNHk5FXwa+Jn4V4m0xSbAzKQgYFp9M8zG9QvoRa6SRw0tt3cHTSvbBn9uDPD8bw
AgPK8RIhC3n6yQqa91ZYTDwCNAT3Oan5fqwgkl1kPd3MzjdnDtrJif7xUMfAJAPEKIKr+e134+Ex
3NfwM8RxV9sxgDlBFeXeP3iq8LgIiSSwUKcwgsav1NLREK6JGqpmWeNVaWvYkrRDbRMy6F+zE/jx
qXCDYSvie4ljwvH2qQLujSsOs07WrC4TBE29qWj3a5Ycx1XwiZBe4J9jHnAKvo2WFo2+BWBkTEZg
3j1Zk+rRnsPin0Sl4yoBR6oRIT2iR9rV22cZJDrR0OWoktAUOUxY1wVOIysGT75/TmHyvaVEgMCL
JI1ir58uhakautVBlczAWCcFeKcP8Dl2GOou5Zc/JZQf/rjo/5w7vbcU3lwQHk+TT04P8LhOmKiv
EXy/Zf7Yjdl8OSk2xph/jZu/X+nnHe4HkvokxG2CvXeapWUEeiljXtS4GfMAPSwJVbNZtcE/eCBE
dSgBIsc9Ptbbz1T4beAGW9WJLD0LoR2y0hs29ll+Q5ro1wwWfuw8JE+45nHRg4B6Cj1xZdOHJtB1
QipLYpyu6Zq0eXimfH/nzYWSSj8C2oxTpNFvH6n2iBOYWAAyYDqDqe76iS+gBP7y50FD3hfIn7HT
uTjJNtVEyyKjWAROZzCOaAy/zYf+HK3ine32ZpWTr4Oxs1ZNbepEZbBXCwGOgCFlP6Lf5IKHv3+g
n5dCs0YyFhIeYsedCmYIB+ZVD9AJ7IZx9aKDLdAOYKJ8qcBWO/OF3llLUgQ4RqhEufWTfIbWGupR
BHM6UfJLHQTN1eBy9QVVBD9zwf+8Gbjkx7uJITnBWidv0GXMa1Hsa5hgr3ojzOLFmtFzOLOfrz8u
hY+4je4Dajj/ZDc0ZeCqsAl0UuRwV79mY9t+rHKIal9iUusDgoPmeHhmB/68JsoPiVoRYnACteMJ
hs6hrGKuzauko74fZ5qY1NPwGagsQ6rum3OOAD8I138qfRDRxTESwUktCikqkZMFW3wdDC/6KsnH
CHpfgd9F+U5Gnc3jIVrCZ8/JSO8AShwNvHgHu2wwhyGfmO3sx4GGk0yycszZsW+D9rXEhPyWj1Ht
waZXz9WOd3Dn3o6gNF+u3M/PdDt/3nICdUYUHoteEsHp7m1QAEYjzwEuAHJireEHVGFi1aEcWLOv
Hho54syue281ieoao26EO7yyt6tZU3UzBMmxWglnjG2tBXsyvB9MYsJIFGdWe2cnUMJJGPAIAqnI
Zt+uBm95OG3VuP+4r6FWwCGttWmmSueo30SbxYD+novkx7/yZC9QgsUEgkWAPe+/XZLkci08LavE
AqymRvmKfl2dwLg6Be4P0z/uHv4+PL33jDi9AZwNQ6Rjp4oMI4GdJfRwEQndDMZQ7r9Es7ruK5gj
6Ur8mmrC8aKConSEHlEQgk2IaPj28fxqwlDA8DrJUaWo2Bts9+gtvd6XXPln+Fvv7JXgeB1CBh59
ElT3b9cKO2Hc4qDPIEILL194wF/WU14eMCw9B/l856sFITvWwCwUSNZPbsamaHIZwo48WaOuS/te
B08MtMBNy0MYGqO3vamWJT+DDf/5yx3FHSVaJjiAx7P39vnakI2rAvwicdIC/LbWGCURR/eRwsg5
AjF5+/c75eeHhJnlMWk/lsQ8PI2LHhzde/AdMbBxs9thbKwAC1FmvKoKB2BDpucPHutF+ver/vwV
Q2wUxgUTEBmAZ+bbp7R8gf3aiFWNW6vd2uMi6zVgi9WAWfLfL3XSgsLmRPyCGSdHisMYPX2hfhkF
1dQAKlqyZpwA/+D1hz4y6Hr7zdoANqCrBw0r+CJWC5AUZ4LNz68XjQbsV4KHPfaHTh60UsiGFMj4
SQC5wOu2qgWsZtGzjKPVlTeeqMrHTNTiXI7/0z0OQDWRMG1jCHTovp3Ebz31y9K0JW47qKTs5zCv
rgAlCc+82vdWQQzlPuo9RoLTsLZOK1tIr1Cf15joBtqYJMrD8cwO/WmvoOWFg3B8g5GguEvf7pVh
mM2EoUadULNAYh4JWQzMJj5X4dZ/shS6KagVZUTY6UUECIkZajHWeCAnL5gc5hRwnnpDyl808kLM
PD4VFbiFOOBH4hScXVMVBorNdTJ3XgCMFqIN7Jzh83VmA77zjbAL0B7C9ke36zQNceD6lHWzojCy
DhggAl/Zz7C7H88R4X/a6MfnQesET4aojCzr7VfC3MZYkYs6AcBCdbENs8lLQgz0Ej1Tbz+3HrPb
gS3dP3k+xD0JxE+APtBJkNY+fK5ks9QJQHH9wWQggArtM/WPlglRpaO4jLARTx7PrKUJwJhKUICM
Ag1eNQGEg3bY7u+j1Y/Wz5tUAe/RJxSHCVIrRyvhtwvpQLcAjuB7wagqD5eNLPLHqjBtXItq3xL/
olNo3jSOxSHQwCDLNOzMIXhvx/zpJzjlikXVbINRUhSEoyenJBxl8zJC4eb+75/03DInF520al4s
DlcCq6X5uo7CJ78+q1Dy/iLH8BFIbM5T0S42TavnAFwHhBUk5G1I8i7xoFBKzny293Y/mg8S7BNs
f/RV3n61xqhJjz0DxKfsZez4TO8tZ5iL+sj4eNwGfXZFi+ZckfHu41EMHWiAbA+95rfLLqNoI9Ji
Wb6qBjPhtVxfqnz07/7+U70XgX0f7RW065EH+SdVoZwWoAF75HcZwF5gSyx8C59KtFkAk8mWX75U
cJgpDvKxd44o6b99JqZGPjn42yRe5wYQzIpOJUBRtb9+orEOkkgU8T765z9V8H5HR94iYPlrCFCn
nTgAfrNRZ/K5n98dKneJUQBiIiOYtb19nKCdecd4Dhlfu4xxudolnYogiiG6UZ+JUccQ+zZ0IKVi
2H2YHR7R0ydvrlrmyZMoJZPC1dm2bL1+15mlvi0kbaGwXp+zGvuhgvRmwQDVO5eSIoM7tvhOYlUp
OgHY8TgnZcl0eQuDDNF+qZCRGdRWEEW+K0RHXppgiNqN7oKKPQflMgZ75Axe9/CLexQwaeTpGGWi
VXJ0Zn/7nk3DyqIDzDOBMDv4+gGpdwTNjLvCD85llNgmJ286xHHjqByPKuyYcJ8mzVkPqYchU0FS
tY2HSLk03hTdBgvn9mPjd6SsUh26fpQgI3k8c0eQ97remqkIhx3H1VECN0/zx17PWn0pF5iQpqrO
WwsMXCtuKlRa9wIzRXEADx6a9aZzdN4sJvA/8lIP8nLu66gFnBaAs4SZuc+fPNxPP6YjCoQI+Ksg
3fM3DBD1AcDfuWU+sByyIfg0ESBA7ka1aPfdAwbMgQKDiH2WPQNbFl3YuuCzjvNSq+wrmEajrDe4
pUIHY9A1UCHAOu3il6Ck0KDzv2ZsqYMlWSSSjLul0F4AiaDcoxXU00NTowMXmcDWlwDHYhOMA5Wl
iR1o2v61VSVQ3ADm2WLc9OAvBFdA5WV5tYkiU88KjlmiWfMkLNex/H0WXjYfgPutsqRs/GX+Bl2J
WqHDV/QO7loNNKlonFs3q7Qha12+gMFb8D6eoRgt7wPgYaO9yUwjPrSji4Jtv0jf7gd8YJYM4MXQ
jez4AuRvDvBwkbo2KvsdX0YZ3ei1WqLEWZgWX2UQVQW6fTWV9+TlNbOX2QRQ3WMIPK8AqpGSw5QX
DTA5MzDvr8CPLa9lO3rsChohdZOEhZLBoQ8AV7yWXJdmz0zjxn2et5nZWBc18mMpCyoShEEZJkGe
5b9zJFWhioF25jDkAoo7v/RBHVN5imZgoV48XmQszhGUW+CkgZ/61iw+pvmxD6pK+RmnTWcp+A5N
9pBl4K0cqOjCYGs1m9mneqaqhAtDY+SX2RRA/gPBDSfBMoZ5Qp9vdGPBTNCFmcl9XgxjBiduY+Vt
A6EWt6nXnuB5XBN9Nyxir6atrIvBKarzC38kRYWEsIODk9Nge23zlni3FgUpEPHWqfnRH01Gk8py
UacwBBPmtVcZ+eT7hQXGS+Jni1fWDbgIAPvut0Y37oosEjBVtPPI+mK8qR/iwCjQBwHvD46uWUhe
YpBO1EdmWAVEr20Fj63Ixj4d0WQEVQhw9nwDHgvB3l514KcFmf1vdKoBchbR6oG3gPFYAbYEUMzY
h215a4eSfgOLRau0nZbV3zntzY9R1oRmL8gI4FXBAvjBF9y2PNG2gfYrwOC92DYdYa95CYXZNAQN
f9qtKMRFbOk6u20GFOinoKx9fp0vwKQnyyplkQACIsO4AXYXfCXd0sfO8WJKW95G7hB0AjWXKXSn
D2G2kGXLXZN/cy3KlA2rmd8kDZXD52AtxfCkkAyPick9h4pXgza8RQO4f7BNS5brQOdsSHpXzAV6
r+sA5LGZ+kDfdC3J7Bae3QIkTSisgDjoTXV2XXSgJiV5Bn4GWA9jzpNclf7jqr21eIEkXIOPUZbl
EteqwWQd/BH+hMBfvHTRnN0jdjO9aSwwok8e0MAIN7CYWy8cYuZ3Q/jwSYC/NAP+H4FAMFlVXy7E
jYB12l7OKXLwzEvJqOtXwjL6VEwYVMeYYA0uhk3nBHZ3hB2buDlr5eepnRS5A++J2pe6W8g9Md5w
S1eK5pHzIthHIA41t4DdAoLs1V3UXojM6DVBL6h/6IZJV0lbe+H3CaZb7R5srLHfReXI1FVXUPLJ
K4jIdyBzVh4A1GBB+I4CED+GNnL7OurFmMJUufPiAhljuKWqL8urvHERPXBHxIssiJWxN3L2sSQo
2EPk+zCxwmGfQ3VYchJe0gWoyatuLJomtaLV3iZ0UHRKZFbAGCACBxXAdtda/0OdQQc/1b2tp5jo
lYcw73Nu/JphnN9f27oNhhg6vpO/QSyBcEIWQBUmsV653lUrWmqfDbHkM1SAcv0EsJOml5X1JCys
eYGQ3+fCt0k00oElgMZ7eodYMjHoedsObJUF8nkUwES1iMT6c51/rOisv3ZTz15k1YYZVFu9GjAI
cB4RGxTuALMBZQz6K/Hq5/195lW2fqy0b6IXMDpUvgsqHNd4blGKxHXrs3sf/DueMBBNykuaRT7I
HYWpTUKgtVSmQS9MAUqaHrMUOnVlc5s3U1e9yKbyAUuMqnC9CnIAxp6KoUOP13UdbkldTGBNaowJ
Q2zE0gxJVBhXxICse2QHr7Uh/ORVYwELlmEaD9zLgQXlKz7eJgI9yMI4zugshvThoi+ael5b6NdB
ZB4101R/cUUQvPbQqzDfIL0Lvhp2FAwolNdq8AdWOK2lYDBL8YywUcHhCSYhJLpDtLL2AhyJfD50
OKN+opahzNCUmwcCEktemeyF9WDBPAAGSig2eyiXVJE5NLvjnH+615R3xUPdZQPf05Z22NI1IO71
JpyCpn4MydpGgNQWoBgjfJeqvTaFc/oA7GdUXeQ5jwCpW0O+ZLFCPWNe4FVbgiYWDWsNTohefTp9
HqAobL+IIbf5vQLhzH7z53DGEVJZIW76Og9feZtNuOxJNIiDAmxDxU1Jl3W/yMlTm6xFWN5BtBlU
smSWId5w0rSz6p+RGfXYxp3XTMHFLCvKQQJdCL01NXqJL3LUNn+Y8abHHbibrro1IOfRLcaLxbQD
n9MvktAfqxcnGV/ul8lvvBSPX/ZfMW0d8iTSCx8BUWY9OIJww3AgCozBjK5S4B+EVYv92BUrenKM
lrWJBabxlyUBBPeiCUo0z2caNX1SWlCpQZaoyHRhlon5KYWZaHdrF/iVJq5z+OaJ5QMOZlwQ8HY/
17X23I4Wfe62HsEKV5wpF2xRV1b0WkO+d07mYa5l3E8gaG4BQ4G3X52vbP6QW+iiPU/S9256kBqC
qwnj3OFbF5HJ3XCIr6DbEmhO7UPBgB8BbtexYTt4QUc/BE0JKgIZePTFGwixz0HmXAN0XBexKp5H
bxQbXE/oiHpe2XIv0ZlcSBsPrgjJly5fnPexb3MwM+lS/4+59f8PIG732jwM5vV1uP7S/cdxgW9t
txiFnOO/3v7S/vHr/LVNvwxf3vxi8wMdeze+muX+1QJU81//8QcS9Pg7/1//5/9gbB+X7vU///1b
OzbD8W/LVdv8GUl7NCL4a/RtPJqx+V2d/oE/kLc++Q2TFPwD5C0grpia/wt5y6LfCOhlaJqLY0/j
h5PQv5C37Dcf/w3/mzJ0YwlgYf+LvOW/oYrxKXBUGH0dW3XBryBvwSx5UwEJ+WOqBDwi8BZYDcXm
23KrNKPyiN89LyjG7izCWg0OV6w9RQ6zDS+KpeKHQg5l7CjqFPfJD3d1OyQ+m7fjoDdSPEz+wwwE
exnqFLrtUcLUgkEL/sDEQEi9H9aHbpm3xNSHtr7sh+yqHacxlnNOX/z8gBuBel+qAV3aIQPFSw7p
OE7ec0t/7yaaDutlz3Bc/UTYr15vLse11nvADqoUxEuUKCUZkEzWcUGHDVgsAKhkKSBvrygQQGJy
cThalejQb8t0zEovMYiYfX5bVn4ECelxX0EiIkIzX5Y3CLz3Yr1X8CiNQUF+KPImzid36CcPQPYC
hypKBK7CmOrWi+thSPvR+jGhK8SFShIXML/NTH/hDePOsDqFXiakD8hlb5H3TJ+nYDJp7uwKzp+X
FjL/va3DtBnKa8ehKcGgy7qHy2NscsJAeKzyZPXHg0XylNhxUxYioU2eIsDHXRkkcCKAX0OYjhYg
PrZs3PAdRqJpWH8fUS/ytd215imMfi981K6y17Fbo/uJ05uB9iS241DsbDYkpR6vtZBP6yzlhU/r
Mp5BfN9GAm8FtY/g6phtvBYoBYA5SWvhDCjc5XPp+m2vQIFsyosQTBdEFMw/PRb010ShbazK/ODV
V4x/0bP4KCUGtBHzPq311xLCBV5w7ZCJTU770DcAlTim7Gs2rs2uImq8RKVub0aQxf1GPI90ijMp
kkjiIwsT9+j0FLkgj72TKYqqZ9pUKNcE5KOQiql111p3U4+TRLkc2MMi1g+474qdCi+bFmRvL9pX
uZcKCNZezujvKdDr/Gt/4ptlckjAeTqjRC/W/rKlI8rn8bXPKuzo1hxm2WxI2+1x+YBAZr5TsMtB
9kayio7aqLYUBl7geYMQ7Il5jvMVdNIsvJZVeXB6ifsuOzIveJVo4+28YExqiMwlEcl3dFoSDFqR
Z0K5eyQbfOWkPArDVS6dQUSEBEvqwjJd9R2gA0iVowV6cWhih8vO60IMMdVtFpSbQE/beqJ3mIwk
JHzgClmacbB9NlEKnBMmQHuCGwPEvQuWQyU58HChc+RzaeWpbWO/2fbRQrCBPGfgejA+75eswpw0
iz7QyDZ7UAIS7a/JsnigptJ4LKOkGT/PHbTBmrtRdHtWoHJryGZxoBr6wPDETbFczMTdj7PY0bW9
5VBzE8TEmKeB+t+gDA3JvWtfMuUdkDTFZSXSY40EjRe7JfNNORj8jjEGDPjSwjwrcN+99UWRjww8
SbB0+ztX67RriwFqB27LvKtmRjvgHskF6i/Y7W2H8Y6COklIvWXDYcaQfoRq62rvWhx+NZkhlWVz
BcmSC1WAbR/csinfKJklI8uhIQJBgUV/HQIgChz66NkMXJ/qNgZJSlbKvd+ZuNPeh1Z/kgX7nuUq
qXgRj9PjnKmPmcBpCNcGu+prE0BkwGGL+G1qhjle5q8D5plNpjdo1qgYQ7OkB30sY081WqY9jnlH
aLz0DhC/18z73oDXOwG10Yn7SbLdUN6VZYYQcTMJFV0infuIghJbGxwHmn+lC3jClX1qpWhTyEwA
N6+vaoESvDxABiOZgSuIMYoD79p9MAY8SmyXGlLCsVc0AVRqygv0ILbV4qYU8+Z5C43O5MjPH9FX
GqAX3uu7YX2Jwi+RN8YoUmJSNNuWkg32XbTJybTr+xZNs5lTnni9ziB+PH0PzHqARvHVOj+QYl8M
OzLy8I773aMdVFrk5lPHg10BVKum2RS3dSNBTOsR43NIfF+F1PCU8eLGCDXcQB+ij5GRVl+tKDDg
BrEXddKHoI4+Tzi1UOC4IxQyOYCrfLK4a0yj58/GqTLxmohe5dpu+infRaDkxwBU9fHQFrd1Le6Y
gVACpn0LHkxdmlLDTKJePkclSUhP91ltr90qU6AY5LYb1HTTtqDp09aVB83Gbb8O5KLndNy0Chx7
8KPu+7qgyWJQrkBPptr3DsPuY/IprvyumF+kUXaXR5V58huKRjkuWSI9+zq5iL1QYvWFmWFCNUnL
EwFZ6Y+mWZqY190hE2RO8yZLh+xomWRttrOuhvBERLcckxjeh9/qjuaXnjX5XoakA449UllcjuOh
moLxKRPQfgnNqnQcIhJBp3ZK1TBgw0/hS+FDjadwQZxH6tk6m4BxMG/BZLkTVYQTWVz3M33KvGwT
CQINojYHljukz9GCd2f4vVUy32mzfkAp4vbVytKS8JemIFkT92zuYFV1mefdd47KJw5a0nylaDQd
cpuRNQ7liOQ7i8o1wcZaY91i8hOHBX1iIjvoabxEYXsxR+vLYEyarfM3NegwxRPwLYOqySLg0BF0
ezqEKrUNPnAAX6y+USA5AgrsC29IJLAK27xAld8XL6RxH1vBXjoGQSRI7sRtM+2Luv9Qd2brtfbF
BG5XGBSpUAsyKaB34TZv+os2v52HOq1w99tgPV4vcUdAY5YCTZmEe95Fraq4KAe8TOUNFyvkR+BI
fTmgYvpeh5G5rLoGLOt2aJ67zAshb5zNKRDr/oaOnh2TqIoW3KuD8tF5lna4Gzy/g8CS5bdVEGQr
3MoKoVIyZONjw2EszkuVf5a8L9DCbIyhSVfwBfozUkDHEVkDCn6/AoQXQbtTgUtFtwSJHDv2ock4
EiJV2mu4nwc7A5DHXYg+XB13kHp4zjrJIZA08O4uE367xNYvcfmjPlMX2oK1oF2z02uvTcyqHPgs
2PwWVdyoDFUQOsXRIfA6ZJQB2rdVPFpdH1BP47zB+ju4xKm2tzoKA8BXQVCPbD1cQdRlHhHCrPgM
syTwctAGUF+jCIKLsvfGjy02w2Yah4FAECWj+XaMOtgKGtyvB3DNqys+8gC5IojaiIliw6FyudVr
4dcxtGlwi2p4jXt6vYT8WX7HHC6OgS7NtTesKtb8m4keoTmAbpaCun2jl/3AXbddNAy/20L6V9DU
cg+eLeZPHD/9jQT7PnVl5qcRQCub0Fp5165LeB3Zub3Dj5LtVTnfozUypXUpEKVK86wXGu0hERLG
oh65jfEDrN9Gx6DoQ4M9DDKqFOIp2QdcxmRrYa6dlrMPARhHLnWHanKkbfO1UaR5LoK2vRJukDh6
JYvHJcR6zbrkaWs7YCKOVr28LJ5soNyV6tALo11aQaVAe1UN7nvgxUCi9AeCTnLqCf2EVsULTEVA
X4P3G46klyclWtyipJ+hXNMe8gqK0GjIL48elCe+1MBcPytuM5hTa3dhCTLlioKclo1LtmVLKJ8C
yNdsPdeyi0iibdz3ztP4XMit0DstttB/uotKKuI1HLNrbvrxsvWn8p5XEAFps4Nphhc3qa0K79be
fsJkvQezdkPAz7/WRbd36IUghaPBRSbcPoMK1+0AUakNd9OjCrMcAxfIiCF8FVfQUXr0Bsj6rKS/
9jKHAigLoRUG2TBY8ajX3qFoaBScHX0dXLF+fjAtCM7HhAS54UWg8XI7auyVypGwV+pbjiYKMnT5
kY7BczkRkZh52E6l+JBxZw9y4lel/l7hW6ZLpe6z0g4foL5Tx1mpmtQoT2/KfH0RHntpxIzUFoJW
lxD9StDgVahHovsqzBOEwcslWoHo9N2dFBjOTcOHwbf2MNgR1QGE1nLasB3IXk/LxD+1x7qFoUgB
qP5AGaj1avESKZ2+nuSMMiRqUDBFHGZYRYCNIqNDaIPqAcEUSbGh67b1ajSD51Fsjceec/DCryFA
x/bDUETlB2gJdemKfftaQmwuhfZYtjeed1Q18sLrOVsaGFWJtt/jkkXnxWSR2x75ONdw/h1vNGQ1
dmi1lUBH9K3GyaijVM19k+YmGG0KuBWGCH0OJQXIrk1JD1WcTT0oqPAVYc2ulnVoGd6JNb9PwEm6
pELbO62xv1Nn2uKrHeBfhXbSAexBa/+bvfPYkRzJ0vW7zPqyQC22pNO1h4fwEBkbIjIjk5pmJI3y
6efz7gamu3HvXMx+UKhNVWYIOmk855dnNSJOWxs7He7JI3updcmwlaXu5Ce3n0N73TuWXD8wBZRx
q407dzF+F7rcdYQ+bcpMqFAa7g+WYlJx1vkrxVgCEJ0Gh7/hCP+LqPwHcvv/DlK5kUtF2Iv6+hcY
5m9/6e+wiuf8ZTiI1bA0Gq6NfB+y/u+GZtf7C18CKimcleg4nAA84x+wim38paP1R6+IHswDruVn
+Ief2XL/wsRlGPxHeHCDr/g/AVX+1n73X3Q6HCrKCu/unYZTtvy/QTv/7Fu1GPRIyzCDXUNESBp6
JFEe7Haszm0D06pa4eSRnioRF9M9Ea1UCxqgyeN4SgICVV3zVQxijlOvL+KAIMVDr9epewbpJoCq
kvn8sQxm8c6fma6elq57Fnz9RwEC9TPF8hka1lJvgsVQEfE4Xcw7rYr/6fP4v/iBsD3etSL/8ktC
FlsoL9CkIStHKfuvwFEC6AovNRs7PBnl3sh7CdwAlHuavSQxtgxvTZxgX1o2LtjwuGVTOy1u08Qz
7qhffec3GzHo1tMAbrvz58B7C7I1fcEbSQoTUW1gn5mT+ZBcefqUicDcEzU6PlEBA7c3OE5nbDJl
Zzbx7PP4aPiz+zNJpmJTVLkco3ROztJfCbpMGi6IyVJVZ91P157VHl7D2iIe9L/mymxXZM7wPWTI
a2xDeA4AoOaaMT4Aq18dzTEiNFTN79n28z+KwUkdVFob3W6Z0k5senOon2wlurAjEeUspyS9GBoy
r0YRrRnWpckaXMyuCqtBtr+CaZUvpQDh2AxGm/0SZRN8tEXaxB4hPxsfA1ca2Sp1ZJg69pDGc0Iy
xEaiV3rVprH/sKvJLLZltUps0VrRsxUlYEfr7BUlsvu6fgNpRW+/mMEc1t5Uxt5S+xdfzM3B6xMi
eHAO7VPymDaWb6kIYQmLliiLx8UvxS4Z0pxcdL34Q9SmFjekMD74SdFZOPLN4ewMnnkxlUWEhG7M
FyNI5K3ycqCoVe/2ZVKWj5Oo8k3Zjw1NDuQ9sT7NPxRrqc66O9bfM56HjzVJDQjBwb6MYzpul8Jq
3wgIIWXJGdNXBU63kfmamuGC+h+YvkBsbzs+RE8n2+/AnZxrYrO2c8OMkdRS4Ic1EykgBkqgsNC7
Iw5u80Fi79stFXO0PwCi5zgtvpQfbOTQPQR6FyPCXqOmpgeClLH+wGbUPilpWtfGoMSVfO/IqWT6
zUlEjod3z7VcmS2zRlenRqttmjAs7VA0lfHm+34fOoLRXOTGSJqXXn+WtvKeekzlf1A3wPNCfeQv
cs2aNYKaGKKSVMONNJbxTMeoPxzvPO4PryTEVF/91GPUD+CXLEetMd7Bels3KSfBuhxW2/ylrDE5
d6kUG56Eny0PbujWCzI1S3oIDgBvDG15JF7I/0221CUrOiZahBvOOG9bJ8FD36ftNR3LWK5csqQd
iseJrr6NOzfOiYWOEEC322VZclSp8Sx7W0Z5vX67AofrnMSSnN9zwXC+JU8sIn4sDEqTODK8VO+T
aRyTwPzVVYW5sfT0t2a8tFJ7WD1oKrYcNoXsaa7yN6GWW+d2R1ziN5ILX9gwns2s3ReDEwZWvfGL
aecO+cVyAVAT5DNZQZ4anQ8qLBuPc627MaJ+acX01nlkdno87HesMCTniBzM1yVwNk45/sws+5aV
5udCvvHF1Vxx1bogiXJHWY+9WXwvGQqMUM3zAwGU53Jxj6MGotkbexsSce1+w+oXxGVqR2kZ7h36
2JAs20Vu1d/0oIk5kSIrQbSzDm0W2tI/q7xKQpQ8Nyx4JPmi39DBFKceTNDZ6+0UdmhcuKhZDv2v
rDhZrV8VZDpaOVddiG4lpkjUcJF+A2WWOMduduReZUX7y8q0ZlPUKZFzhrMpSQkzlPjQisz/rQWW
tnc751hM021ycjvWHSVeDGeMTaoa3s2ZHL9+DEDviXCssuNYr6FdvE9CqZ17xypcf41KDsyq1KNV
fjpjQ16alUZpWfxmeX5G3yBJEOB4V+4D7o0uXvO0ZmN5RdBzy/wHwtduBOWRI1c230nJ1ycYrw2l
mVwUDLCtDC0qhunZq4mwdOtdrg8RZQw+lrgcLMLcDJn+uQr9Os/6xQNZW/yRZNhKY0ydxnjJSe1O
DTBRqInRkuCDSFJk1kMzzOAKHnSo6GPTzWKBeyWckvWg2RhmOid2BLhj7rcRufTAc+36YHJSTYV4
MlkzQk144HrIEjw3/yCni0xmeYFjn0KK0t4L5cd5AMSZ1deyM56MISg2pAceISxIWdWCMz5S4MaE
hNdWLtyB6J70Ir8WlnbloWY7ZHn3+GoE4BLxGBzoxaT2oPFa0lKbqF/NOlajcx39noxkKa/TOJ6l
NvyQU/OQ+E6kkvRLWaRDL/NM+k7g7RY9J22518I26HdIFi/wnoB7nftMgfapSuRDs/rRUGhvjtWc
DZJHisxew6wen0peFogJq43u4U/OFHuBsA5TOo3kdlKoJM2N4VWEiKqYqtO9cl5Nhaal0oiazuch
iJ2OkLgiDZK9MrrzXDuXWboFZrbfPF/ZBkmTBX0xe6dEDVh8UKHFhESSokg5X0RQrUFW2kzuHHA7
kWqLCoWpN4+NUPNtZcE8Nq79XDngJ0GNUko1fLe1sBZW4CrlpkcoxgkccH/rvAY9btZU+aTI6SOf
P8DtzGRxZBdeduOcGdAdS6ysLzm5xWaxxwRtkOYiDQLwQKVEppWvXbyUZBGTk0awNTdbKP70Rcs5
Y/pIzusXMNlzIuo3Q7nX1aqtt9mrZv+8JP6rT2sF8SjbEYwMfw5wKleqcuI+KLYknAdkKs4XIt9U
++ZLWjRGm4+p1/LHWr8/02zoYoH6rTZTY7x5mvdK2lu0jqUfBXbxw6QTndMvK7dOTdKrNzf1VVUi
Cyer//Tc7nGdIY0a9PhL5x6pvDgQ77b3DPXmt0nAjVh8Dd3KqWX6W/xc3y3y5dCDKAjzqWnDDkYr
9KT9PTbeq4DtC6Ujx00vq5801SEV0BSKxqKNekU0j9YR71G0zFdp9YKp8SA1d9+0+WNfypcMTKHq
81Oi2URYIDvLmsfZc6qHpnsZ9H5fzcVmrgMGlhnNR3NbWpQhhggEd0qwy6bsWN6Dyt26PRa+ZYYi
cV75iX8EJLuTnYi+Tt+W1FpxbfSPOZvvgo/jUqo/RSIvgcI0YNe7oAt+zEX+LCnq9mBGDMSHuyRV
z7Qy4XycWjtCiPyZ+QgbhT3aoauBNXrLyRgwO9TkykrFnb9odbKjiWrfZoRldyvoGSa/lfUYrSI5
XjCGM/bdfk66jacl692fYyOjPuQkWsdt0Z4Lf5jCkROMOLuKLL5pJcS1e8Ru9rPTFZ+W3eS7VHaU
0xVIzeFIrVjNLykC2MicEsk3dLf+IE+lpkf54LJzO54JZps/F6MCn/UnudepBeWON6Oxn/yQJvT9
SFgfypzW3tq1YFBedbYAGwSWFMfX2WGldqtuOwxGPDlDbPR6taNM7W6qMvpQw7Ub6r1h7vPakJF5
71uslwwbq9wRdHzUquYJHZEXTpwo4aC8TwSeRdjNoKELYGIqAwg2xgtyAvN2i4uFi5ynP8tEAjri
CQsNw4yDttUjVMBv0PpP5MVdDNuZNkjrA5RQLte+TX6T57oBcHgSOYSj7DxtV2nFtllMLvDMmVhs
HM6mbGk+6p7qnok86ZB762Q4S/9WM7ohf/EPCQa8aOy6rS59O8yEiIY1+2MERRalDZCbNjxKz3xD
1bVPkyYiJ5yTwywjdb8p3RK6GgV2CIZ3nSs/EiIrD6Rzk/no6BcNbn1r1fLTnJltdZwLkU57Viiq
hthfFI8wF/YQpcIHJEy6p1Xlb4XK9joHNQqEyHHbKFc1h6733iZ6y9E2WrvMnAn9Fvq+n8tXb9WR
zMs5LmtuVLxSb261XLAjhK277itvfHdTJEG182gOwT5v51c0RLzQtZ1QzvfiAqv3xZYwOjscp/W0
jvMpt/Tfbe+PmzTL77PZyUzUD9LeM3xsNQwSDFXvBCUmyXFvEW3yJYck9jp+BgAkEoq75ZN8HbRq
xfrFz/qFjO3D7vWHNs/IvRf2PfRbS6iDGH/6dfVEEO+56x0YX47MTeE64MSzk0IRdhbXhpDfo7Ya
m8RPgVSNM4G8SIvaXV/P56bXkba06a1xl2yHUnIOywmDftcRhWkvlyK942yofdHRGQzTQ4SYFIDM
3vTWs592R2w+GwPEdjsUQ2bHbsmxo3cuB31xu+fhw31DqDrWH0MPQqMeIQCz2DUBMXV3iVtP7SyR
v3VW91yVLXM9Ry6KBwh3xG62prZTOY+7oRDZrbJS2lz6yrFgEl3kh1PAc40qbWBhrP2PwKv7g5EN
5a7y1bQVoxkcGmd0n1rG7ribvY5gDXKZSRFNmoOeefCUOdo51a/Wb6lgI3xBOF9oTN66b0S697Iu
5AzB6ljMMxpZOtaoZbBLcl5JzZQ0t+vaMbOD5JdTudaH7oy5uo8ZDXi/TPJHNiojjZq5ZYvts3vz
b0PmEOIyx7oR88c6N6LjC4PZsH6XbBqcGblRhUwN3Z/JHe77RDZZ9/3cOKAzamNkeMa8ddpOu2Ly
q6gBSMQJC6q21wzfjsuxmA6TWoc9vJj2gCvJbsK5ubu2k7l6BkWxtolHrnkoWmTTdDOMkVOCM4e1
MQkgEUiWJqDodPH89tvhrCf+q7hrswMzeXW7dqRtIFmOvirlB/4hdzMRw16GOlYK0E5yuyM0fALy
1Wj2Zo56ulDC35IIbu0HPc2+zXlVsIUkK4N9a2Qg7nP9ztekQQslW4v5jyoz7VonFSiqlxzneZnI
jWvq3WK3S8dx17nfCQksj4wTQxABOtoPBDxCqLG3OEfcAZxWLsOxKl0ralH17hXhZ29TqxlfwuLi
E2X7e20C72VtVhWjT+5ggOf0QVnWocrKN3SKMmxVru9mwh0JpfeFGVsiE2RnTvMOjNxnwxII5/r+
Di5owX5yyCZmunC1F+IvPUIb2xILA8vlEqZN4ByJSDazXeJZ3Wse+NnvaR3Hz8KdrUPn1OO2q+mr
dexWu6xDrV10suujLpnUMSMjfwsZm4cBS/5uHrPsq+JEJxrXXZjXqAbx9qPvlY8l6e9oF53+ROvB
vF2mzDnQmE0KuCHn/eQnSchzI97BdqcvWK33fua+F9MJ8US7azoL2fKQuvlP3So4V2UfZCXb0gAX
ZevQ0bRiuEghxgqkxB6KX3YmipMtyI6HZWdo1LFB0dTi0Y5gFcmjqw+IF/RBHsd+bC+t7ZYbjJBX
fuz5hv2QaHhDtVsv9Sl+cZE/WuxygtCWqTbne9+ly2NNFPu+T0d1EhRPbNe+X39qNhlJhm1kH2Kk
N5Q3TPUEr5z8KEzHOrgpEz7/ms9kjtaXdsCHFQYk7r4GHB+IDnPkUspt4ZYpnyf0fOk9di/PeUBv
CupuJXa9dU0QMwQweUTcPrQ4ptPfJFUXP1gh/O8hlct2IZTsLCReiTbNlnfin9MbUvp5I0rHuyKu
9mOEgHksLdXDgZWoWkzsD5wMRstcc69PbOr8qnslp/ZMinLXzcW7HajmsTT1+uqldMLldqFfMX1P
T2U/jWdiQNdPhKocv9ngUKmBIsUsjeVkj8FwRVC7fvJ+sJmM/cbdlMIe4ikrYUEpIcgvciShh/R3
0XwPvWSEZGY9y6BtHp1A2lhdLfOVXGCk16aSqKi75aZ7PW8ZNr0eITPCehSumozIlSIyPSefAxZg
PLGt5Hfe170GbiY3ZkV0ce3QCE7CsnmTDQlnWSKKbasTR+bOQbGHJRs2I0p4ESndkF/auJQbXqV6
3OPx3KQeX/renBJVY5JEqOrqd3i19VQbAoYWT8vJM9VVTvWLS4cKTBkOJs9nqDBzUJxuqO2X1evH
yHQyENHAcdiMRcq3SFf1ka1IhUhgQ2ggGvUqZ90+GoRixsXYZC/r4Bdxb7oMkL4n0TesqLG47Y1b
oukBFKkIaoa1xfEeNV1rn7pGVGerS8uPUslx2DaF8C4Dz+VWIFllmleD9iDyJcv2ZssiWCEG4+n2
8LGRipie6rLr9e00o7K/EJoFiKraZUSeQtovDDXk260mJP81T7B7hEsQVNeWvjSyYfP7LmjxQJoe
CuB4YANkg7fZSP3Od2+1XOkF8GxvQ/r2ePKqzLlWTCekpPMjRp1l9MjECLgI/U60m64vmX9c8nli
whirozRb+ctYpXGwsmq9Q5ziSugDLwWti4zRLB+a0lHP9eIZ775Sw2OD6iAPE7bZC24WZzu4xY+8
qo3sVNpr8lKOCM7IYO0/zFqzfiF5dBHN5cvBINP+51zWya/JlObPIdfNF+kjT3Jzl0YIDj7obF+D
MkPGmJRySx7H/OYFdT5ukpQTGcwDNg19kn8Z7IGdMm+RnISLG2iffpWKr3tvCJJ+4My4SKpuPwYp
PPqSq4RdD23GPiur4FbV2rqlBqnPHxt9Rrhoe6lrbjqv5bgbl4HNrZqa5ID+jCNKT3vJUJ+nQ8wO
bL34xATvJm1xHrPC9G+wEAwBrTUM54b2o+3kMTiGlDWTYQ6cXexJYg/eUAp6saosY7sCkLthMLQz
B4aU43F1GrqrhJ2hG+sHkZgx4X3maVr9bj8PFQ0ySzPtTNxKn4kqzR+2Ng47rnZzJEHdIf9mTOD3
OGnr79QY+sPcGMmVWlX7jST88er01I6EOV8/qkXuUztTcMgbUlqvPQUs1TZo1/wmK8PdTVneigjF
uxtVBanJVQGF7KbajpYA+9C0Nsf9gjLnpa2qMYZC0un6oInz2q1Su+SNO/+i4skEt1rFSz5L4W+q
OTUfBtlMj+lSm5tm8voySutSRJghO7RSAXqh0DLL7NYi3zzoejW8movSDsvMiRT6wKkffjF8p+OC
oW8QAejxUsRy2rhnOrQio0BENTaPCVKXvZbqa0wYNOuEQVFiO+xTpIglAzSOjGRIiCZ3pXey57uH
q0jz7tx2hnlKhl7nEzXMLuSeEAiRZnujFyBAnGDf6SCBpIWBmBH7662XrXwVmE8ctKITkisFHBd5
Wq7FRgma5ROdY4QKQ/h18hIPkC3DCNJM9HV1JiK1wGa+ajqHwXYtMzL7jfKVpS45je4oTiyY3dZs
lHyZArqI56o1qQvAzvoEfCaOlrSWaCzt+dTR6Y4qxr7vc1mzREZfc1dYYJOUDngvmOVSZn4tH25S
WO47vSLubuB3enNoLNmraY7qahmsjQX0+5WQvqNdxOR49cXJarpIp6b4qLqlibOg7TZZBQUV2nYe
3AcMkrZHzhAnxlRm7iwQ7/ltGFoMb0VrNJfFJNYYydACy7vKZN7WcMXtFVWiuKKRGgjkL1GL8aCL
7gfWs+JX2/pEkrv0yp9y2as36iH9p6FC81T1svm1FrL5g5EQRZM9DK9TTYRhVQX2j7EfcjqhCFN8
6Qm62RNh5R3alC4VbotSuzSYQa79nQin8ko7IKwYoiq3s6twWuuMyBhRsD6aIRYFeQVl4s5SgfmV
+ySh7CpE13g5bUfFeEbGV2Ax9MYqT/s4bUorws9ox+yH9TbVhuyQcyqdSmaeV+6P775xGQxAl1Ay
BupZwwxyW/sR8GW2ae+pOWqyjbGiw8U8ljVPfgDtoINcboyGgXkU3RhDAjTfsAjtbiK+YYYzMZZY
GzSenb4dAj20u6k+Vw2ofeINT90A+mU4U3VTmUQq2ATmEVqwX0LlW3Qp4Wd7zcrB23LYdTvE9e0m
t5ey32BRSX86k29WsZnzejDGNh5cUCNBwNQvPleLlUyq395kVhulNP3RDeb1QemeuTUy09x4izug
aNJZnlAGI0DSK4dZraV/xJu6xyRBxIk95Bbkwa0rkvm59mSNaJL0kJAf1UnZq2SL9dFZXysd5ztL
xV31mDt1x2xNximCp9HXDusKI0qbVrIxhC+fO15+kei8DtlS2nzWud9/cshMZ9td1ouOTuiUsdec
88ZeX1PTkqHyXPmJUdP8wIruRhMc4M+qwD3YJP13HdBmhUwx2UogFSTWcGih3hLeFPFJrBE6ivFk
2El9HVEIfS1Dul8tfz6aHT9rVYqBPAqaQg8g0vMjnWU2sb09CGAEjlciUeuK+pywYa3uXD0WDm6S
ApXhqSZvmQKhplExrzH5S2vc8ZVTCLCDFXXHasV0Za6nxfDFRrfQzmeN9V1WC4qmsTYz2BFsYcR7
zEu+t3gXbd01R0DNsCLeCJ0yfrseQKIpYOpmFNeU7GTTpVvXMS6W5J433TfHuTNPlYf4yOvdd8vu
vL1mjdZdiZU85lMrmXxzO9m1loauD+dF/TD00A+m0B6qvHWp1dC/Sj/L3mg02/ldgsKdEuidUwPj
sXLBsZcBs1KfvYtyoIXQTxc7EtoM9+TyYYN9L+BBK0OXLy2d0C//LcVauknL1cPyU0TeOBwsXRCW
MjWXqTI24P/a89h31mksweNYf6cwS+77+2BcZS+X96aAT5kZvGjh4Nf2IE3x/zVc6qHbed3kvsxm
epDkD4Uw8iubKFrIrNiYXv1KBdJrW60+AV2LfmDIONLv+KmN6v6zV0p7Sgt6tgr5QAZlDGZ7toT+
mTTNyccEMJvVAQvUczE3T8XUXQidqLkUVrX3g+QpHTrvzbAoa8+aMYnoWZpDrXMPBZOnG+rTrL8z
duJ202zgHvU8ua0MaVLS0QfNN5YN1vpK7NyJibry3PrXCtx8XIuF+kPT7cYpLBgFf+bz5OMtSAOK
F8n53N0NxFUoGHzlFixsOc4aKbr51EsUX5O3WzNHRmvuW+9BXqoozdYkgoO7Q01yelY80mSEIET3
oEI9wOy+tNKwX4pbv/hko9Y48M60CKF1mqf6oIQDDez79SckNzt11XfbFlHoBogCBn62H3R2y52q
FrkP2NsQ1Vrmn0LO/BK6SLxQrNqwmyyNU7LPqicEGvYDKylgbxcszc5wE5pUOAt3s1cfeWGN78Ug
1rCHikfMr4Dy2cwP5pwlb3rrGlsXSWQSKttmaSh1YJfQHHjEyNiYtkaPEbemXEI+0YMlpj0pVWnY
tV3JRRKQa1Nt7Apc9vFsBcGAqJ2jOTJSlIBoURV2EB/pvhrX8oSpfDmzLdoxAecialiVK1Tf0/AR
wB9+l4jph2hpU/WpL454rhJrhjMyBjI26uUEFNzoG8cRzqFG8oaAcc6ai65pBln3Tn/mVT29VqiN
zz0CnC9XG3owPqYM5OOG6r9bqWZqpdzsHSdWf5oXT0D4LrlzCCCbd41uj1bYo8VIozGXFiOYnuI5
RBRDyMzk875dc5LGiVNtTQCWZTJewN7G16EZKXAMitq14p76rDO9XZqIUzWbybGlzLCNtNXuatTZ
RkNLIGTsS0W57pGiDPvi+VMJ6V9qBw2RKKwS2S9why1wQrNiesqTE9Ic7Z4Kk9bHRM+Jz14sQ12T
0inYqhZEkGVJR5iTeSizISUFT0yTCaLJ3HI7Cg7isW2bJ2M2kDZOii5Rcw2MCwMj/k5nwV9opUhZ
Weh0BrRMX7pgW1eTG4PeCtRBOEfsKjC7jat876hL71ZVhAdFTpYWDx176Sl32nybaAY8FNsthlOb
F6yu79yk9P6YSHgf18qh+pbFw7paAw9gNFqI93vPrU5egxmmTFV7LSgbf4d0G7e5Vmkbt8xN8lEr
fj+IReh/fr18ssenMWlgkrO0xc/sTcutcQbx6iZJul9QVYR+4Kvt6jrJg07v0D7JnjJTfFpN/u7c
XeDCJ8gMzfj4UuML2SPsNT4wLpmPlUngPrPX+NlnGjaHstDOiKNHjDO6cCMpg+pxVVn+svSDfMLu
/tPMQe1i4D4J+FQ6JPXoxkJmhZYXsF2a24hng1HzuWlK97G1S5L987r1opRqil9T7lSHAucl/Ldt
QDJwhmmtrv0x+Awj3Smyt5otdMtxYB3SztYjQrgprausNYMeNVx0vSJDghCMR0nNzaGXnfFTaom3
gdF1iDnQ1FGMY/Ow1K1/gCpMt2jkf2aJfKkSXSCrZl8EXeV7tPd7CSkvv/9gORxfPuLxzq/jzgj+
9OW63gozM6PBz39bsu1Pmkf/JBv4cvHrvLiCGvs3qHP9GVPwQNeYaVzyqgT+TFYFtwEzhoe1DF4s
8j3scPCK4IsF/67AZfsNsQK7T7PZgDmtKyFwplmwWHr+0uyzqfRjZ/Gd39z+KD6kst/6tEn3LPkZ
UJMWbNlH90GRr/vBqQ079IXrbUfiBLZW0ECuVdJIwjaDDnJUl+H6WersoQlUgqRycJ/08c5hstit
O6/OvSgnEWxC9OnQKGAMJuBfZaTOARDLeKwbXzwORTY8TEslLsWUWVM0BpD8OrFfB3Z8GIaJINC8
avs/tZ5n74PmLHnIFSygOibNj9GUvq4gX++gcUBnrbDPtJexKK6Sgt0JeVCVAqtAdnrn3KrUtZi0
cSu7Uka+coZfSWtL5Lo+znezbM7jKpIDrj0YSbPjlA089Tw4a/NgUTe3aZVC8lfTrxmWPa9PC0Ef
LhYGuQnHM+q/4ImME9zfQWU9C1kuF002HuZjv33zprhFmxAlUj26yTQTTIDTRko9kmibYjF4thnR
zhMAqQVcMsaT5NSsoCzDos8DyeNefqrssTq5o1o2g0VICIAjn3mKhzqx7PnYtX3zDraIRCYtYOJE
eUKg3V0N4tF2bLbl67pa6ro4BGHNi17/MNjydqlY24+kz/x3N9fcb7vu7vOEsEMUanPkz46xaTKj
eu2keJ16Wo3ZI67+0qMsr0fvYdBXjWvc2hfTVrhJ86E9Lb3QdlDyZlhXo3gE8+d3NaiAHDbARvoB
XDkhe0ifd2WpS+yOKLB4O7e02q2cjh3KRy10pma49q0XfGVp5u0NqyU6x3IHGvO8snixOj4v4go8
9wKfMe0DZWCW8fxuOpupOaOt5uhAHx3k1jdBsMMGsP9CHa8N8mKnHmIIUBtp3hl0miGd4zAyZqqe
1G1oUYmzFcLrZpC1LG2tiUfExT8pTbkfrXo+fwvkO48Di7y/MSqdmi1HFm3coC9HEflb1Uwh2brc
Rn1B5GKMR76PdSpB2uIkI3UvLF3RfhIx3+4SlJ9AoLaZYXUj8YD1OTYgji908Zn+BjW9801xLYw+
naDrA+hagU9snGO6DNrYartDW3krHAfjD1y5bc8Np78Nb6/5lDrxwGj9/ycS7N+CplDGeuDtOrU4
tqWTJG/+W7igqvWZQpIh3w9Jhrde6xqBFcLkqFGQYls0Kl1sozSIaXcxz74/kKE/dAjzTv+9fvVf
89bukWS0vJAmirsads/79zCvPDfSmSosd0f9Co7GLFNxbvXF38Pk/lfA/R82at//tyU+yr6+/9kP
f//Tfxdum9ZfNCLdLz+h1IDJOnb0vwu3DYuOKsTEVAuhU9bvf+Ufum3+DrJtAsq4le9btf5fbnjv
L9umM4L6JDJvXfTe/yPdNn/1XzTN3j2+0yEOjC8a8I//t///6+s5b9KeFq7/I1Z3sOHmjgzsLQpA
30jqCRtDFsiDn+De80uQYp1GaVWXNysQ2RN9dyy2fpDBs8GuRdlcrsEt4E1l7xF6SXeb19ZSntah
mfWTAHl6NmFMpsilEzjYFjZiTFK5Vw0NuF7WNI4TIWZ2rxkCM7YbLTdMjMRjkVsbItYdKG9VuQvM
DbpIcXKKbur7gzOVJCMW1tppm9klxsKmeP7+UmjZMDAkg+Zlvmges1x2aNJ1GldnW9/1uWVl4In3
OTTFJj7YzX+ydybLjSNrln6Vtt7jGibHsOhFk+AgihQ1RYSkDUyKATPgcAfgAJ6+P+bN6rpd1tVm
va9NLW5lKiNE0PH7+c/5DqsJ6L1sw8mXPLAAaO0HnMcOqjR/KvvcBlb1tkLgao6UhTrBW9TW+WfG
JjqxZi4WyBCt+witQ+9ihtdOPUi6CxOFF3NEgJWgy9KQ45HYhHCsHx4/IqlCa/GezUhz6AMhz856
UwrHOGyiOMNvCLMKyxm21rnatsPY12e7wzyYY9ZoMOoqqDbPtoUfnl14SlXyr5md2G863G2CVVRX
+3My2UQ9XjL6icSzQGlo3yXObd75BMC20pvNL8eOuOkmleq+8j5c/nDf8zGG1yPcuJ2SdXDFx4kn
I5VMDwFm3GKvtRiZudq1vFLHgD5gade99rpILez4ORdCTN3OgjnMNr8Zwyr5VKdBTjtqNhiMsC46
8GtfxISZ6NJMbFJRR+49xVO7mupoFiYFMSzLvNEleGzeiLn3QjWtZgkMVruZ9wVFxlhOaxlz2gLL
gqlyifv85lpvDRog9/vW1Snp2HpucN7wKrR9YlSxGactYdOMvmqwYLS8Ao9XZFfjVcb4hm3LG9Yh
CduUK0KbQSvFbU8/D/vVzo3uh8zAJwKlNy93Gc1uGiuwCaz7sQia+jBDu3rEUhKMp5VSsPwUpLJn
6sMFiKcsHwe1TyN61o9s2vsWjd+I74GB9FQQpEm6btaHaYiZRBsioNPOloE8Lw1zotUQBr8x3tDW
8Rw9jF7GJWROV+uSkhpU+6n2lhf2g2hDFIqzkXC66SnL5XItg1AktHvP1kOEIPlkutZBrNFue7vu
1dl39ou4AnLE1ptkRTpOLw0Eqgk9feOD8n1xu5sFLSeEdcek7jMhh/KT2Td4T3m0FNtAi65ZyuJl
h2N9XQV+isxihq47T95hlSIOGBUYCDYwrhlkC11V1rkcq+FHkIr8lQ2X/xBV/KbV5PapJqXo5rrp
vw0jSbb5F0abMqWcAg4Q3hD8nngx8YNs+V72w/STU8H3RhhGPTPPhorj3NNZIslq8XxuDON+TRBM
tXPkHDy7Z6G0yx2TrR+uQ4e5e59r3x5eYl1OznYgExcwWWZW6a67dFZr19xVRP/H7o9UhhCeZOpJ
cfclCPnkB+0ZNBY6GkuUSbU75nmjIevUhJub+zQaewfnSdDPDa4dZx78vWqV3SOlesbfyxjcHP01
Ib98pDG7emUbwB/z4hktjPne0Fy5eKTtVOi4TEp5bR+KVlusbjKKRPttMLlMdTpsp5xdRz10dJe7
aMKffpzp9nuM+TR4X2u/q17RjQ1TpjN26hJXQ6EuQarXYhejs+Jt6czYjo8qh2a1KVWJnWxg9w6D
CtPNJlUi+Bx7Qf7Mrvrw2MSFfxg8Agpdh9M/58PFUgqg3/DbZ0lfy5M31dYLF6d5y7K5AY/QlNU+
mDkX2DuQCHf5QZcVx8wpqoLoOW/ZzC7TGrCs8BQwH2Yf6xCPdnu8VUu9ex4UhwYwH8gEb2VTbYhq
FuMUR/j1WueA963+nrMCpo6FNRzilB3vXJwLiTdkYKnzkMUYNuorupahIcatjunN7rBIbHK2NPjf
e5qWP9gqhtvBNHnSjGZNbBSkI6CD7oyvEujJ3DObVoqpiTwyGwfSq6xQJkSKjevO7sFtdYi6Tvhk
73uqPBQuSW1RNc/YEFeS4c3IDdn+E/iW8xpKL/TAxsBKIJ7s3cW5hOK+lAGsOH7Xh9QLvwan6tVH
nnESn8Zymvpfae3p7iKLjohCVYZ84EEY6u+zO+XltgK3tbwXTRB1wCPbriUuIBo/vcyq9rNfZM6A
SgeIOG/BPFbZGRpAG+3TsrTShC8IaQXDI7PRGXQ/COiFibZ+odunOVzkoVDoC5sOivJDUK2znfit
76AtR2G7EE9JWfE4dhZd6mLVbeJUnKV9swyH0qVZsleDs5mz+CYyxs3yCLfAJ9fRjnaczLoq47uA
ZWXAJmqJvL3VIApYDsiXNZ561mUy+hBYOZPe+Dd7J9/Op4Ybzjktq+B5UGsIr62KsxtUo52/assz
3Fkr+UkYcrW3I5l4VCGzyN0qlgpcD+3qW0bw4XMKbD77Y5vzmuHmWFTrT42tK39Iqwyi1dKQnDxg
o6Qlrg7ccyOFCG8byXzD1j3/s6wgqw56bRVfejTDsXn8a3D8rxGaUlfm2P98hj4XX79V8fmvY/Rf
/8Y/52iLmCPPNZVzRBqR0QDd/9sgbdHbCh2Rj5B/3nWYY/89Ahn9A4ZxTALSBioVetEtufh3BNL/
hwdAJeA6ZN+GYCeO/38ikP9sU/33eKCg+IIEJKO5YJjmj/ofe7winOSjM+DS0F7Y7UOLXjQaS7D2
Y0Ir5gE7+m0MdQ1ouI0Vpmw/etjDjzG+H7HBYzBgfvaMwkCfkn2CDYS1f2gzdHezphxr1Qo0IwH6
yVTKaFPBNMChz1Ift8XS6hyG0YgZniqYQh1wjxf5XtP7xrDNYjJmnT2pgJ7kyPoNMRdrnBwz4Lbw
2dlo1Ks52WacyXxjA634HxxuA7h3pNo2rhXfg7X2ftTeYP3g+5ETE5J4SqO0bn6jNIZ34D/JunBT
2DX4G1j31vOyi1tSLsEAUSChCbZ8UbZsXw17ZPxXTmTeh6p2TxPMxBSz+Ch5I6Xh9JEVhAC3/owi
zdeQLCyv+VtSW+ou/pNqRO85tIS47zgZ9qNRC6fsik1lW3SuJpNIbXuxGWwdvYQaJzYDzpy6OKtx
tS6V7X22mruNjoPSPoll6aA1uRaW4qqGosN5McK8BD8y12PRHgpdRwyNhcOe0wszPF1j6U33Wa/Y
0Q6jO76XbmbuObHbYMvpFa3on6F8XI3ExtA1qxm3aziWh1KGnKySpQDQf/OMNBnh9wuH995B1NyW
eA3qjY6Kwt2k0cAavy9WspSeFO5FEP956OPiRgRbbkQMJnN1DZBiBVkeb7j3Kqd6C91W3UA4Q9id
Jv5yLwMjMwSmgWzuZuSlxx0nrx0s876kDXUyer7W/AjoBkL7v3GEfQLeLeEQVxA7tvDbyPGS9Asw
rGDzSVIS/69zFK+/EGrmJ6xa/siKQDDzFJkcJKHYJkNoYUQBD0TWy8dN6j2nomh/s+rufuWETtM7
Tt/gINMpb5IhWMor0TTcOxibVL7VpT+7x7qqvWPa1tw7WBkFF2+VY3u3EFl3dzgPAuJZRizswiYS
o5EslnZrk1bFm5ZRh+X2FttUBOPsG+3s+OAzunZfm2GOur3EJML1Z7aWd9R3bJE2wE5awmwlHzwX
3z2fWMfnbbdOd2VBinM7a/tG70S+Rh+LrTG885xXZkf7VjBduLF4NaSEUBFowQAIqoZ8R5QEqqrz
PUWF7allWz7to5IfvMPtf1stEhoCfM1dvNoWvMLjzVKuKer9GAIy6itdMXE1Yfo6o5hi1C5db8/U
sPS8A0frbRjixtqauWNl2OvhLz+LcLv9YpkYKEhFJIOIwMi60jEOz2Gvnzu1OBeFz/Y9dYdpBpIT
pxDUKmWN+zSV8x+V9bZO2GutwwZ6vfWoe5hkm9S5Nc36mUDXa9ueXIPVcXsdVgeytTNY1mdJzJAd
ugtLwq6IMW9XzNcX9jOkI9LUE/FRMvYDBs7rUGx6fzyy4F4bRMWgk8Aw1u41BmUtdouvpT55yin/
BFrh7I7oK9g2fZouZJYYrZ9jFzNMlLqcPoh7AmgWvs41TAjMk12RE4PO8zRUIMmwOcvxkZCR/9Av
nNNPEcsc0OFqiZZtyLkS7SZIHfuBFGgJ2U3d4HB5TUt2H2n1RpJCnQJtQPn0XWuuDGb2Q8EIr3Zw
OoAtrfBTIbfJ4X2aY833deTj51PrTFIFs+DLFhj7J1ChGwpiXuL+uXDdSiVlbq/fcWfZbw3YXRbH
6Rh3Lz3jHiY1sLWyvBozeMu1sbiM72uDxS5hLGug9JQhOArN2iJi5V7HV1jC4Dy3IJyk3rVZ1BZP
ntVlHStFXRDawYJcY3GYyuUMDJSIxqyVvEi8L9E240v2oTt+VwlsVNGBprHld7kwj2+zniTU3rMQ
BuEO9YiRW28aYL4sq4IV7woKKJJGhzQnOHpGnQ4zM/r7TtU60eEyVHcyrrp3iIP2E4aGwr5vC0xv
Sa4LtOIojdzXpZyC5lhybl2WhZ7QRxJ7Rh3ibqoO2Zy1MKtle9s148nM9pgu5+dgvrkRWvxAcMjy
1qTRvUM3wnwNATbBQQ3nIp62mBfkVbDEMfu8bn07GaNKPzICLjWXJo60RYIOS/JCj+PB4q58/K+5
bVjufv2P/45i+Z9Pbf/zD1+8tviP6Ar+nb/BFf4/IsY1hiLquBkSfGazv8EV9j+EcxvoQHtirPRu
o9nfAqgXMdAxmtkCngWK0/+e2WCIeiGqJcXUEefH7f/1bxTUvxkOAFT/SUX9vzAdbgSN/0P/RBan
0o6OqZjZkBeBEyLC/iu4YpSZrYUFyctpTXm2vOg30WgvsVe8SgX0ZHbHp35A1km7Cb7jlL9XuMH3
0SS2MCjdnaNUd+mCmeOYl5XYW60zjvj3xwr6UmoT+hgjFT+OYkyznZ6KsGANnpn6sSqFnnZ97ove
5qf0bD3UpqR+2P0ptPTVLyHUfL/Oo7Z+yNjtsh+yHJq3aQiny+CHXyH3+qcaaZMQUqyZNqK8oeMn
sKtdNgbxXR8w8oHwrRLbyqInVm0WbPlupvfnQpkkvY7Qt1W8qYfIDGfOtGg9FvSkjJ2s4SRIrq2R
IFuqauc03bwRUL3mLSbzx/B2ExSphtZd9A+NxV/d6jF0peMHecwuwfjtkiWfC3Xyp+asRUusZM0c
GFYzTFK03uAQtIg7joOJUXv35ITKA/nrXu8h4mO8i8ldUFEUt06zm1LRfdcr3//FTbR2OuwdJeH7
yWcSssmlnkk8wYHvmnmHIJjoPmNmaYYImaBx/owWuSmIwi9wmR/UyInzIBuDpQn9XX1XilURLRIX
zY9kj4VrAdBdVPHfXew8v7qVy73Pr/Pmt14mEGE06UmzVy5xkM2MPOYmTVBAf861wNGlIr01Gb3w
W8/GcoCEtcUtYKJ9N4rFfF8WJ38ZYyY2oNXf+8IwYCC/N3tH2uV+tH15L/i1wUaSd4S1E+Jej+Cd
h93i9G5SU5kIHCjYO5P+rLqJPRpZxoNgnxW4caU59XBPTbHB5lc7rEYj4VyZyoF/VS6C5UbyyEwn
M0ANzKKM8JpVecbcITEt30LNiZqQNX/QAoTUUJ66zLDHDkFqj9tuBWWyy9WKcbpC1t6MgPM3kJnN
hU6GOwB/BM9zvzMovk2+Ah3KnQKYgcfJvhe1wQcoSiRX8B2YtmulSezVDARUS4qtC5TroK0MyIJJ
P2JAlNsiJzYwqXEKSKvNZA08lrC+vb7MeJ2Qg2bD6V6Pr066htcSfn2FQux2vwhkI1MH5CsGp/Wv
WABvMJR268gA03bGi1RG9r71Z0LAxfJRTM2f1isO0gHoJYfzupZJU8VfQeXN+0pi2kxVfA6dIv1u
cpZ3scF7U4pUJEXFBnUj2qGCidgVsiDo16WgMKbZan67fKP2PNgkscYK59R2XatTINp2n2MmfPHX
lb18OI/jZZ1lTDyd86fCLtHPjyGhH1oouQ+QgSnbad2iWo/IKLzP5rXUJ8u1m+dWheFLNtnnALM+
/AdpLadRTfcpLBz07lb3m44ILjMSFSjzpggmgVO0Awi3aK+v92vX6UNUDFNLAIyei8NcrurT7q3B
P3j+zUK16tlzgVrOLHvdsXqyx5ryV32bIrKu45ZC/VX76I6ERzZyljkr6VA4X1PmQGnAwTc3mzrs
0GiCeNn6GR0CpdVkf/DCsbFVYF+axiPfbqrgyVqy3CMoXP+JjY+1OR7H9DAV+bQZ89HByqJK9MiI
NscdGnDxbML6oXQH50x5MSDGKq+2Fp0sr8zc9EvgFTvY2vUOTZExc3HNtLYd/RvVzloGdYc+HZNw
juWHv1r6FC+9ex/KJVvYk7Ol2PhzXR4G1N0ZD2/vGcgh8J0FdlvYsE0u+V0ra1sb8znU0qUYacj2
/E55zKg26zqY8cs6d9O9RRoSeGLltMjRQabWDR7h9YRzoXkoQ1++laGGsY5V/FCNuUroRFbHoIte
PVhAwATEqxWkESsMnVFLhyj9LfPday2BFFtTdAzKPsJtOkcHWrjfOF/VSRfhdI6F2fpk//QxW+Ql
bMCkEZgAyk3sQdpcfDZqyNIoafoShvQccKvQwuUmJsZzvobq3rLMVcQ5sLSopJaUyDaxTBSA2A+O
siiCp4q2iZOni/Z9qgi/r6NP2Ufvuu9e3D+NFjpumxOWbZT8xgOOD3YKb2jebFM5/lOgHLb+tN5c
0lj8LpfqlxsaUWHRxxtAy7b9UJdlgCknY3XI8d2thHwaNYqt6b32iHD6zCsqOhVtHSaKQfbS27J5
bRvuvhsfy5Bn2f1ZOjHVbGtN9HNNFXyMcnTXz06SWQRX2WmcFULe+unRQjE90C1lyDVu3KKnss5B
aFfVNCUSgRbzHM6fG84f7mmdrj6o8FLR6GHOtBJd7Fk+p4OzEozVfssJi9iS/uhbO/aTomw4LNog
RoXEsb6KeNvTV3qsi6Jin1A448fqTO3rAIjhrsAYd117PLsgkL0RsI0qSL0VtIyuLK7a1zQsyltr
BFY2INWV7p4sKljA/njY3dOs1+BteY19LoNsmm0zeDk+8iJcXtyy4KAqUJg1cvX4cwr5zu79PhbU
+QS9/Z2kVXHyWjDPiyiZNCa8IyesOw/ktXixrJpFKFTvrRvG9nkuMtp2TH6e2f/EG0RTbi6laC0U
aT28VyHp2K3tg9ba6zhtHgNiDP6Oboj6MlRNMNzb3BrY79FFFPfu9B6CG3XP7KUeHAWOSWOeLYFN
ArRqf7YlZuPpdsEGBMGa2W17jPpFRZEElWXnADJFurEZEasdi7n1tm2AuVqG5cnVXvzqjfPMNjSD
HB24dbvH1XVo5TQX5z73nlku4rLhMYFckOkmfswp3Mr2Rcq4uklrU39lDhck1jhO6W6KVdKvUXBp
xAgl07zDtNTw96hcX4EPCpBwDkBNR27LkY233AEKnL2ylQh/kwp/Skt74O7kDeFy50smq4RPcHCp
c11k992XoQQuOetO7eMmCj/dwtgXOeKehT/OZechR/hkIRyU3MllPQC5YlGCGc+4sAOOJfxEttAw
7c1+VoHuD5NvmT+lE7JysZT1vUDTSBYeJfz5tovdNsswaQ4tJnItuuA6EYhkIVol+VxmZ7yx0Unj
b98X3fRD5bnaSxZRFolfzGdbJ+7ZG2Db38w8aUk1oz1itobi4yPh8VF18sdcwWgg1mnPTkK77COp
gHPbudjbO5Hep4077a2Uu3TSRmM1H5B3LJtwPj2i8AxgaedpschkIjSPxIEbHkpVB++gzF1aOdP+
iO5m9pj0QagX9W9SI8GmpDbzobBVeElBmoMSWTIUAmp63AdC09MXC32gcGutLzZ+xC02haQMZfmU
g3HRfBGW7OR7/r2oHPfAp8zQ7jX+ZfFEzkLKelGzTV/VFBb6RAXKvCtL9c3NArVlis1/rtC+MTK0
CXVnGu9aC2tnAufxNbqpOY5R5/zhg5XHrC6DA0a8J64cc7wp2oLLrunSH4MMAR5YXvzR94497fNZ
F6cM26/5xskNJ2ugIgusuyKA3ZjoGzF3iDmTLXWQ0JpivibLLr55iLEfZqVcJ7hRuVKo2Rk7Q3hd
+KTqz9zDEzlgsCU5ox35kwCqU+58R/wRHgPMDp/GCToEZKwlU4U8rLMA5IQdgJOy7GkBT2JTwjGb
IZrVXjgtp2kt/fpAAdgao/9KQlbYcPtEElW+lR+O1asTrHj0lrDhn4vcBiyOMaShNnBkguxCdEKI
S/4X8w0oXOEd1Y0KN8X4E6iloyrswUeaoqIPqhVvu6AjS2ciPST8c1QwBCB4y8fwRqprORipk8li
Q45n+Qtx58V4xw4uTSHboYGz0Vq8nrfgTokR3Mh5JZmRxzqHWrjH6Ml/cgcBqWyJiaMWrS80OAn5
of6yi/kYxzgIqEAj/C3Hz7UdHOc4FtlSndmnsp+/edjs0bq1eYmqfwLpP/+qwtzFrNDHTKELeOHX
wYfosCfnIzDT9TXv3QWbXdP7vn7lNYIjD9O3SncWoSmncPFVDnj9J2LQM7wrNNximXepurnJczse
98bIa2zkIfTy5hsgDv0WCABHW6hM0Q9BLKc4laqGv1TaWl3lzeKYpoX4alrS95spHohp+eQYoHRN
mdhXTd8O+0YzTzVKPaqbAROAaPxZ1NyOtszDT/PNuckINww7nXGiJNMoMjKCZMZYpYnUZeKMrQmg
bF1WOQtyCSfP5t2Vsyfkoz/YN4cqsByWlCzoyuzYrakXbN11wDjbmxIvZzvGAS4gU/kodJkTfMwk
d+Ap1H0tE/vmwU2tJpiAeS262i1/OXdZcIonkou82vJsLsZzkWfQnqYhozdAFbcvatM0fwi/BPWe
cjyHFA+C3lb7021KyqCO3bzKKTWGX1jzkd8dorE/AsvUXLOmvI3Ptl91jxWbmvpA91/LEOd1+xa/
3cQylZK1i+CiBs14KB3e+7ig7Dc8yjlsHYcAZl1kwXHqpvRB2RY7iTAvum8scZZiv2TDhE/GGb5U
4GBDWL30j7750BGUg02IktbytMwMs/XNwV7bZiJtR4Qr4/+GEnPOzQpvz15vnsXNL585YvUoacJl
nqR/2eqHIm3Ly0jcoGckDZkh+7+c+mj4XI68yVmIJiLOZTsIM366H/tl/DFLqZ7jFQAC0G5Dfmni
DHjr4tROTy0XO81EH9VdkrsaPwhp1wuWEP/Zr6ZTndnVwZEMNZCAZvdxiiV5rSVdRn1g4UCXKJpc
NV9a4MobonYwrAl6FD/KlQahUzwBBL7TbO2YefMFj1K9ZtmZmCPXH6NIEiKhBE60JKsq8hcCRB3G
0d4NuPD5Bbjv3jGBubMmO5yPCCcSdge52e5R4z8rEyvGfHkauWf9BIgDzaDKbUq+3II3mTaourFP
Ko6UqBXcz2Xk7kqeViZ1YreURNakjOYIkhYz5jO5EW8/ghdIUh/FsiwL/8EN6UdAiNGPCoYKScq2
Y/8WtG+hN2ZnJpDoLua68oJvN/+o8dczM9QR0EPu6LxKvbSkmCmfsItE3TAV21ukOcGD554n6dhM
OSwSAjwHJzte1mvh8znkc/Ew5LZJYkvxkXMcJHNLv9pD6JX+cHQdy1lealn7f3IPswbbKqrDsK1b
1TEr+jBHp5omii14zFXSBlnQPkaAhmnSqruACCLZvLmNv9iwN3a1Yc6vPiaSnmfV8727htISzdEU
Fvmbjd2ORz+NdrZnUgie6qWU3Ysd8dHG4pdFyveHIRhFc03/OncS/cZSj63gR9n1k7GzYxOhNZNL
Wq4j496LZNJmVSouqWyOIopIs6TZd3giCSSUUz81X8yswBD7J1jMz8p1fjdOeXZHO9xWZbPr9Pzp
5laR+OFwl6XrM4yKeDPo+rNv8P3ZofjBrhQovegeVdQ9RU7zLpT/UlD0aGpfnDsw2ihq3o1R0V2b
WV8Rbu5NzEMGH/pTdN17h0EnoQ5d7BspgbtwVIObEz/7oHJ/1U7NpWAgxj6o7HOmP7Brq7MVAzWr
Y2SUOiQ7Cn50M8SatZlNbi+62SIrLtMI7NSFNl55bGTxaje35h9gXBue9t/G4ylxJvc5L7vvSnMh
Enola8/yUtu44bKi0urOklxzjnZpd+Cno6424lvcyhXrtVzGG1ctwNz9rVqxRturOvN+fqAUjnec
twxY4+ar6ONjvgbPaDqXzmnvTBvsohLFoxacWw5XCrF0xImro2SBdEdYAGcMqNbQnu8tTQ6AET6t
oPOuwcSabQ3AR+ZnrHPNpZWAuQlBXe2pZiwJhvd69gD6k1sGkg0r0CWiR2BNXpm39NZCDWD3QmXn
GAU7exi+AbJ7JCDSXaWXnTsuUjbn02YGdNh/6wfxx4UCdOZgi05m4pabGdPfY3FdH5xgfmDUwscU
hseIjROmQ3tbBunvrAXLgLv10wucdyeoKP6sqzuIPsVZd9njNHcHM7sPJAr8Z6whOI5w3REzG+NT
y9OMtQ9TnU9GdIPhyCZPF3k4qsiRurov7vxyeYtzay8lf0De/hvm1lPOtLrF0YexrQ8Pc10/KEfM
d0FePndChwl3yJSHry/OnXXrRfBunzlLsM3aTF8p3jK2udwDl4LfJtgKyhFKsnRuPQ93od9eHat8
WZsaAWnCFRhX0/Kl/Qg4S/p99NaPohtPDRuygwdSEzGh33id9+wwvNurLI4LHtxD03Ljk444lrBe
zrnj683SCKp2NPwOwO/rVcyuPJoQt1BH8x2vIR4nTm9aghv9wn9G7mguEPvbfRoPpPPZ1wy/4Kqp
3JIyJAjf2MdAOwqp2SUXbsZrhJa2GWX1qoLmWZTp+xhBNIl5gzNtoAvY6e8aFaaK7UvQMJhi1hn4
vbLkK8f4CfdsewJG1DKN0LOI2a4Y9c6ElAHo3BNvGRGRPQLIdcijDy+9lR6Jjy6czC50ovg2FxFF
jzOziVrvXVuNoiZ0fYhC7KWLo89ZUA0fcQ5GltA9eQL/ZGMYYulaDfG1yULDNbIM3HRX9H5uHfWY
1QKkno9OSq9q1v70Wrevf6nYMSQ7q5g6Amd90bjqNr3M3SfsvRCpiC+cpzZzt0oSOuWWRdVTDcuN
ZuwEaiM0N6MXczR1rX/Mgk+/nZZwFxYq3I/usEDdyVeQBGlzKwix9uOC9m+7KvwaG/SMdkRXl4xF
eSl500xz/4KTuNkrnyxI1OT3hLyrO3bfzj4sabAY5I3aX5y6qnuNmvWJffQrtCJ6pMDD30+qWY6U
Yx9xg15d3z0wzV3AC1NwydeKhRs2McGedx+A0OIVF75CY+i3yEz0lRWuc9/bkCyjRu7QIu/54gab
CmFu4639D2Wv5R0NG82xGbKVm0u5JpMMm51D6MprhkvoIU5AQbuOpf1t6XEUA9VJfNSze2oR+t/W
yhSQjfNKfrwxSaR8QufYsZd8vmvj8Q5W0Ek3TfqSyXE5Z1npQDesCL0FXCBTr9JvUrQohmv54Hrh
kdaC6uLVZtgpd6rOxTQE70Vf//SjVWwgAN+iY8O31TH5K5ugWzeHrPYmUmQ/Z3XIcv2qQtC55NxP
Cm1TFlOPTI57wS1ocZzH7iuzsi8WtYnBvbZvxDwkcW3+VHxJuooN28aCkov37oZx4NLIbdJD3uBG
yk+t3Imv0qizfZ35tFca0sBcin8R4/pgOftYK+cgOEfuCr/+xQWHFzxdoW7fHIcof5ujlKzq8i1r
ei7Q2fgt8GXwnq2Qw3n2+MMD/KBcmL6JyA6/WNqKX0ash3wOP9Ki/THyC40chz9z37uHeZF3fhXc
zVV6mdL1t2tPQE56MGOJKbywTdx5zO7YhzVbPVLMaSOX+/uir7p9Py9FIjqgbwnLtfSE63/87tnj
Wzlgv8RcQAdk+c7t5A+u0Gs1g7vDgfDAXAidwRMIOqO3ddBGiGIh2PAzX6Jg4MKT8tEptX4S+4nx
8fThI23BILv9y+RFNG7RFOh+1iXwFAA69Jvss2gAQtj1+GrRMQvQ5mOoE19xvS3Am3Ow4Ku6yW3h
1eTwnSTBWh7RXJxjnGi7eaDyTOECwIffvWEkIjXJp/xLUE/86VjizV610TEU9SXiW12X+ipYQ1ns
G0WKmbOx4wcmrtY7rlOaunfwv+dmJ80t/5pWqfo+9xkSRlnuuyUzpylr8ZGtUbh+o7pqAUNeG3j4
JrMCSIEzrvmGFx8ZM4C7Isr4HYuV4o+N33VD+Tyt/Sx2o6NGCK5VZ/LnxnJFvSW4yIkvpugE0Kn9
UyHeX2w82r/dYMhI2hmnmLG7YmvgRAjbY9R7+gSEyOChd8wsqgt/uzC/5r1fiFONQLtvkLbY41eD
d0A0W3gKqzaRGaHqtMBm0zQXIgworQHpfwnoI5YuBU2ljVdcdBBYqogaQBvRfeq1fLAicWnS1vpZ
8Kw9OkA1Ig95R7nLtI9NitJMe3C32qd2wPThZNYvjhswwd6uDgeR6Bt3HEUaR1SX00uWlvCdaopT
II66v4RrciAaAw15Xd+9ASHiJTCaa5+WOQwNSJc3O8hBeo1k/uYJG4jwY1URLEuUsJCX/uAtX63y
PHB1diExNl5nmCm8bF+BQcLEJ6dVMw3A/bql62rX3oqwguCIKprtJeTeN7lW1Vdptf5EVZUAfpi3
XQAHpN5Gfpr8l4nhnyYGcDD/LxsDmbqqaD//2/5Td//qQP3rX/s7yfUPnyqNW6IvdgRmfpso3z+d
DJbAyeC5OJycmIULCTuMrn9bGRzxDzsCPvC/2DuT5caVbMv+yrM3RxrggMOBQQ2KJNiKpHopNIGF
Qgr0naPH19fizSrLm2mZWZbzN4hJREgkQcD9+Dl7r+2DdFQeP/Q3L5f/F8eCA2cyf/GkiSnvPwo2
tdTNMfangApl88toNvPHJ4TDtCVSiz+LGfIsLqy+EWtFIgEKrYFy1y58+5ssXVqS6IEIeuHY4Za+
uysGgFVlBBBuiPcGfjMmLRNlMfaYIAY06yvEMqMR0yb3GI1bta9OSwiqL8ozNr/Z2boz1K76Bktj
/XFWXajNTdemsBWcF6274wydhCowToLcU82+R3N5qtr0KTYWCmmkpZDDwiuydqyQvrs1WWjIrY7O
tSEaEFb1ePWG2/DZN4xbPwaJQ6+7x1tfalPP4cM8z29hOWxSA/l+o7ZFHI5bl+oVaSAQOvrfd8zb
CfDMUJETXCfeOcCBVV1u5DhWI1RSNlhxtyFs02xfCvKKrhAKQE8ivONwVPwucuUHYTO296abLr+l
kXwIVL4bQQ77piVA4oAJvw0KXvSa+r1zKuEpPBA2YR2K2Kbp5LfDS6KKamQ+OFlHidVjYZot5SM8
BWTxkXyoCeyZa/fDH3Lra0pZk1ZtShjHpkQU8DBP5Y283zrhHY2A2uJVneXcdIt9RvFcVsEYpe42
Yhn/jShXBnFs91kgO6y9LJtF9KPyWEZW9iTa+ygT6i1vQttjfL/M91WTFxebpwLUEhnzpNArGxCT
Nzb37TKVZ2rJ3z45cQ45IhlIGlR+82FGzsPmDqAWZzkH22TnRmjAyEcvPfT1bOgEMjAKW9t9ag2M
NQv/XaSON322bRQSyNmY17qwCfQjkUhYz40ZmZdBqwd8dkzXFpLmOSTmWccMHONTF+EwubkM76pk
weaU2mW30ri7jpBcGF34fBtxRjJlRMPiGqLjdJiPE3drl9Ml92xwCBgSjkukbn15kR0TYNRwoR2a
cSRoeBBUibITH0UeEwBlmutuWpI3pkPRhv64D0Hzlmknd81yM30IdM5+uFxRucTHeRHQpmh+Rg+1
6ZAT1dNAHJ07B3l2mlFuUPWm3fyumvQcLUUQecmp7HEpK06wURwFfZENTPcn2qcGocOI5DAa1Z5a
L7GWmqZEc4ZZfrUHBVJuwIgZghJvnxW9WGkKZvbU86tsmC6Q5zlBHzr7cUBPKPWuJtAwEr9ILQ2m
Gd9kbsLDTdvHPuuvISj4CXAVy1G/1UyRzBC+EDIYQLznyCa0s8on0NwcbFMRdGUB7WqBDUvTc09b
e73ohm8VQbiX1OWBrwob2kSQH+53V4ndkNGH7ycgqqNrH1KEHEdkM8u9jHndOIUthgxAgRrO6yce
mzsrvZ/xFHnmR5Ix2IB/bC9yNxNH1vT+wSZMgcSvAynyV4Ewt0ZUNevl5DgOx4rfDqsKyJL40NoU
IaPG0GkVHcCbZget01mrUGMhVy+kzhGI3BaSda79CE3BQTadhzWI2t9Vnt8zwGph7SuSA8zmvW7G
LyP0Q5DmuToIpz9NU0FADlD3pv3J/HZnGdOy72zrc6bxHZ1zethUtW2/m9MyzB8q5l+bzKhg+xJX
vx79ZqfMObFXnqgv3dRRy6BLP7Tlou0tTjJjkw5ZfGqLGCc/nXMdvUQ+OBhGrFtABOsuzjaGOQdz
mz9FWfydGOYn7nmWuNjLHtCY38j5AZrqJSBDgMgD1RuPzgw3C3vso2mY4aMuQjQbkTAuaTxA7wxz
TDZMkPzhfJOHbgTq6j1ePnpzWBUPGDWtVx+rHILolqQNAiHXzDoZTZREKhPJjvUlowEGNdM/O3ay
jVAWr1WHf06jcafZ5KYAz5yzK8ynmFzqWwrFe24wc0VfMR1GH6wQJeOdTjhVxnbtH73IA0Aj0vou
FDPH6dwP0tpbt4z3SQS+z5uB7KM6g0tPtmFDP/salh1rf/yiZp4M+txvQIu3TvYzqdDJx9GTSmZx
C9f89hJ3H7l0rdtqPyR0pjvqYdAB0ykamjqgK/TLssTZy/pfxZS067B1KnxV2YO2rF8Nkob1HPVs
PlayB2qA+FqJoOZEjqKYCLspsyCHOHQ5FEm9YaTAwcfMR2EheRx2XcIHmVcy1CRXpFjqX6FlZtu8
A+xlQjDE1ObtOOx8+bo6jhm4f2bia7it67pAVkb0I7TMAopKcm0aEymDJsABQmqQqRlbSb2pqRpL
59WaXpflR0tjpoEIHnO1NZa4203XqurNH8a7XLOrdU4adP20l8aPBFmCnUFTcsXyprxslxo/4Djs
+2Y8o5J+ZgSjV6WGns9dslr6aVVJBaewfND5QMgq0QiRy+MAIt1Rwz2O6Ksd9VAC8USTJvGpFMRQ
uG9nsZiHnnbkWDqbucxx7DovYRO/h4TLDEN/zLiJYTpjEk5P6CXWPciQNXjxj1DHF5coMGfGnqHO
+CjeSPA7CsN+Nog0Y9YGV9svv5fhqWlVjC4uxCpT3xq6s/Mbm2mA12IXip9Ojxk1BRFkQqgMJ/kE
tPF9hpKi8v1QRGcXo97NLAqjJL1UubWvQ5wywkvu054OWx/f+8Jx1iR6klQ5mzzmYjUgeNh6XnyO
7dNI156R1y9U84eoloEgGDCt63U/W7QdnHHrTx+J561BqtxEO9JmbGWd4eXumsIwDh6905ykJ4PO
bWphik9B0rVv8RSd7PkNfvTOKxj2TORlC1wiqTnWR1NM1SqJhseBHu2wTA/MDEDUkMzTh/4XDy2S
a3sHQwMzAWrtA1RFIhVG48ut60OMDZ8LtubWWENSPFTAb7zFgz09c+wxNqb7jGn8p47NnU0u1cKy
ESH15AHUl9C8dfm7RwHXTt3cD0ZzoFG4VgU8QAdEYUNgS2Vaa5HSKMCmiiW4+JG1317uXqYS8Kw1
3wZMeyeTW/rTGxwBSNVLAHr5DuniIVIDbNIFd79D826nc5uv13Q3Pnp1KWOWKudOOQQggkDD5BA9
9Kp/qUbyuYqRsPUeQWZeMa0q1GlqCVBolT8fu+KLr/KQoQtDN7KZejrQPE1Tm27wyx/dNkRXMxB4
3JjEmI3qASS8XpPWSvOzl+dakSa/JCpoY/EYAc7km2gfSTdeEUtxbxBptKB1kDHkhAVdpY+bQozt
zprkxoVAONrtE3I6uak6KGwJnS5yeZt+QyNi2C+tw6SQBvZQOmVgy9Y/McdBtTKg7K0mQz7PdvJu
4ZRYwHHX9hOW8Y2EW8q4+QF49MkV4k4hXRtbQcXp+DQoiMTE5O5GzYOjxaOXDPtJJB+j6d13fbEl
uUeMxEgu9H6wXvVc+9xp71AWPCOCGLaL2X3dFvRt4aCeUdDOc1w+a929gDo4kBC5utWmN4EksTns
2n4cBpqwidEtNmrotmp+c27mHdPJt2UiSQf2jjkgQK9J9kMfxwETYQu5keRWrz2UoUUA1P5XpD+x
eCc7SnVQB8jJg0L0r6UNemf2Puhph0ep8sADnimQ77ObpW824XqJ7x6A8/C9Ed2Rsi7AOIYyipHl
2UoyiW8r/NlJ/AFDfrExmVKdrFVJygTGnhCFHwxEdCfnwg5JpLmEyQdalZVHxHCGM780DrJtfrSg
SIvcQcJVk1dlfthRvs1A7Hbk0GArD4B0EbbkMXVFC9WYeksGAtnUTIJZY342rr2DdBV4CV+INJ7V
uBzKhLgTiEKcP3HL9Rg9fG6ekUSCWuzKkuTZpGLXSJ2AWYEbZJUKdyBlMdGEj6r5SAvMLERlqS0z
V9sr7EA2BmoSeiMMAIGh0wtLpHVITXIFlGLm5G5D9CBJ1mdrL89em4GQm1ntk8m/yJmOkpF/+hB8
HOtnq5z72VGfVvQrN91p58ZM/Zv02FtvdiV+ymzhnrGfE53F2wIIpEM8wCo1bnACp0V5Wjb2Rxxa
4Q+8YGykpZc22MQRYyw4jlaJQMbRaI2oBrBRXIXp7e+i+YwqTG67pKaGcLvq0PUEswDAxDfuUF/Z
kVxYJtyT7WSfhrTfR9Zn4tFDDGtE8KK0G4I2Su7FbH/SYEo2U9I8WZPaVhUkYH9s30QTP47S0W+p
mX2lt700ZBZHAqKgEw81+0HOnRmIOrmEvfnVNsZRAzJZYxkHA642aai/GgdhCreQP3ln4YpL7jhB
m2fGGhqaYi5R7dj5gyEymBLo9j71Oe4xfs3O5dCklxpD+X5Gb0l1mms/ASbNvAJBRVroCyddYzuU
vn3ox0w+5Z1ot75XEkTjquwjhCkGchL7WOKI9s7NKes7VIkfBuy69TgMBs470NuA4f09ZgwAh5ao
hxZPwuhuu3wx7rBfwLC1jd6khwwKrtpYxeL8Huq4HlYqLcdLltr9NZLayIi89zweqAqFNhLUPmKA
ZmniU6w+HKugTURt3ZF0bI4EFiAaqvx9WsFe2EDBjuRrYRbMFnAPRHpnkD97Dt0o2XGnwTAol2E1
JSl1B1rg4b4eB1Luse8T4IuG9uInTJmpfEmc1LcMJEIVQTTlsXX0YIxFwBoiNBV6yejB1pVjbbhY
cEOMQUVVMND+oMVBYfHWs47e8O2Co6jD/H0PD3ZAzhpBE1vnS5uClvBvQi0rcuYZirLjgtKl2Bgt
Fm+K1A6NbVI7F9XUBGBAbkwOS2tA72ujGdafRivr9wDLK+jHj63twr3KVLXAk6cpS2JC4TA3YSyo
LmHXGqj3fFiHOf+4JwJ8gNIcl2fcunx4bEr1Ay2kHGPa2BpjevVoDrtbnbWw76SDYBShkDQ4QfpM
kmffSg5Fw3GNKUc4vzZlFdtb1+FZ0tl8KzsRM+P/rFsMpiYbGEnpCtwIQaWG9ctjWzYPeETTGtus
kjqzyRDDemHjJmis+swMtyRtjsjocTqEZCTnd+k4EeXnM/EemOigWuV8rSalL8R3Nrd4e+VOT2mP
wPmbA1ysvpMS0TcG09I5xjJ0p/ciwU7TdaQMQzsqkAlOKLwm7SV7sVSu9YgzUIdrVgLrFFoItzYJ
ScjzruyYZu5k55FJj7KFRkXDasJ6VpfeOXU9DxJCJ3qJVnBCOVTxV5QEPrEO8HtdvgvGaO3ZbYnK
IKvRWDR87kx+VtJ2iIIB/Nwfw6mU5dZcZrKbpR2Ha7Cgg9wVUUitN3cytcAfmOpaT56sCTGwjEe3
ze3vsvb7TyFs8TBbU/tddVQodI3lptN1vJvKuT3W5lD9qPG4wAbJpFgOozmbcAx9xLxsJniHUD6U
3a4US/MYJ2l9HNIwekhD2NQbr8HSvHKR/WzdZBKHcs5bZOhx8p4wJzgNUz4/QFQDHWYy2YRH2dHG
chdy0tGxW9+dG/oHOUA9rDvpPTaJV51F18sHE8EfZ7dytI6aZHQduIX037oxlQ9NOYrbsTslMCWX
LVksbtPigiRjcz6iOyFi1kzHlIZIIv17zk/kgRlpilIHa3FDAjtWGpibzhZfoMdQMu5+mxp6NomE
JkEzdlw+lcoGsJNoA+jjLE6FE3FeuGUgoSNuVUYNUVh1cXABlINI0Wh0kM1H4iljuXzHylUfU6uK
nsJOU48gfQEFAg/EOkiK8UuRCP+97Wd27yKB7b2Zwyn6SQBQvEPqtwQp5qFfmcqdfNUNVvGaQrKj
zRgZOFnquLostqW/rai8ch/lK7ur098GwyBuVDJiqp3oWrYYrjNzTC+5mLl5SwpkfblRVev+MW0I
7lmBoXF+2FULvTl3PZcoldpz36ypppqJgObPNXIrWj8Wx7fFEV3N7aXoWzRyWuj5dfH4Qs91JE5i
BGpl+RrhfOVQJCNuQpGwsnLb2dWmDYfX7vv8NiZo97Th7IOcIokiwgs5rNnVgfF+rB9HHaXrkHHQ
HZ3PWanpCdZycgT4VRxtd7G3iYIHjF2NsXJhWMm3lS2UOJNFspDIdXRPpJjzNNrIIj0HD5bACPg8
mTEHX1rQ7Tbq5XTOezSUKqofl8yZL5ZscD11tncizgXqUe50DzYrDGUHsJxxemamakHfIhMgRwRO
Piaq9yiW4KZh0XO8wadwYtJJ/8XTZCiTYbNubJQFEIxJNpMhHdXu0o/x2czZTmW647Ei1VFn780s
YQxQCVc7Y/JPhB5/lShPW3iABqUNMvZD4c/73ncoKkLKjiUMTJJ17kavDUltAxBZQ3zi5iwxqyoa
zha09zO+pvDo6Fly+MnsL7cAgpBGiC63Jraq1wxi8WhbwSDuQ8KK3t02Pc1eoz+nBd1MQcjd75HC
gSwMnBmnphbZe17N83fu2PkPy+mcYzgbGyzTOtBlmI08RbMiHyP2av/QwRROqQmzctpxfxYxBnpf
vOeqTL9snFzXDP3OL2chSYdF2UgClTn5i+na1g+38rG1tyZZpmPaGj8j3SiYksZ0iOMM79QfQGAi
PYbrLKLlYVRdSNvd7JDGaic7CibHW/7TrpejuTcnx/2qrVzdxVRIJOmJbPipgTMR6A091y5RlHmN
hFW0GIozl1p2JV4vw4YkM9Ef6knCnknizLHMrYd4it9nDbp5jAux9k2EwUV1jdgCNyHECkxDUQSp
AhmQGaJSZzFtTIIx2chv0XS3R3JC8REvzXlAaUfvGQFGNEQn2lrp2rMjN3Byy1oPf6Qkoyd9HZmV
TwxSa2HEX4irUqae7ambEpKV+r7bV6FLKucimfMZ6k75dOwj6T8VRsthtmuHfUvENLVCzMY+BIrk
nVVehS9g39Kdi/L9rrIK6GN15wYu+T/3kCd+4H/8TgciWtFJRaTOcMgqy2NPK34t0BJtMis6Ykh5
BTccIEOxfyqQbkEdp8bW7SkLmp6RO1EntYflhJb6C5qZ7sY8VojjUjotSFO29LSCue8o6W7iOBq8
gCFq+TSMEd5CVDwV62r4SY4SdNN2M5KsvDMr40dDvue+Qk3mFNzGyDM1qmFoI8i9A2/4AlHB4cIX
exDEBcw0PAyR26yckuuCdlAFvTe8TZg3eI7lhaZN+kr5me0qOQwByzvcjhbPeYTCoPTmRw+8O3Oh
bZTH1XYYyGR2rGreV/YgDwAOrQOccR7lUg8/ZpEXlNaaZoUdGfe5fJcehPReHyNau8F8O9yQtvNg
ZX63HaL01JPVu+8WxGMrD1bwytQdpLMiIzI196h/cU3Z2qVNnBAal/EsVdgQcyI+XBp13vjLW0ZJ
w8PccryuDxbRAohTxWpUmfWYw8gkS6GAXAdDFG17wDTmY/Yq4EZZTcXUd29ORuu88ZtteAspbxw5
3hseQACSYahWDTdbmyFC6pGou5Yg9tyh95jGiX4YUVNS2U4XRgoda52bbvOiz+8KcLtPqGzPvt9a
h94onltrBtM6fU2TOsL7P3mLukvr9BUhJq2+sXuigjdX8JPyh9pCXxDRuBNprC8tyQwfaZKpK67g
nB6FJnWFvSqQeZ6fIKWlFB98GHj1y4Mrss+uJ5s35EmDrWBvoFOaKw+yAXOd6FLo+OWWI2vCsqB/
L6js+wN2RayC2QMjQrSbah/HcAcGb2J3unmRbaCJrQ5ao7+WaDfqKX0Hmage5gasup5h8LeN/FlN
g/cofZEvTJq4bfGP5Cew6JQVk3CeJ04ChIoMaLgWZ4XBuNzahFMD4srUbujIgxiVfUSOsKwHc7y0
Ydu/+iDOrqHRbqXokkfrNu2fO29a9/VEquSAXSj2vZ9Nw1gR5/AszojT6eq0Q3gwK4eGmLXpcvNj
Zmi/L2+S1MQXNAIJF7IjCzev/dyzlJD5OyElLguik9JZUYxi7ZJ9+YioFIjIcoeU5JFQjE9hRzuc
BDts7UBm2Xq7YSX8J2KnDx3ILVQU4jCHxinKnIMoqc/96qOGdpeUw2k0io5CnOh3p66yoF1oJ9Z1
Tmudhd3PYUS2tfnLHpBQ5HyaNG2+LNt+rHWGEzS5ooDbzBD1VrT4iRHK5Lx3YzPeDiJ/nWk+DrGw
X/rCP/Y08srsJtso/mgL8iBMsQAzNqdIzAojyDAqbLy4rdd6nG/5Ios8Kd38AH0PLz5lWMCEe1k3
3dRviSaPAvZlCNDm+K5a9dYW1RPH2fyFj1OsWolJp/YOYHJWmUPHeIrqTY/9yJbHMa5PKQ2k+7E3
E5Rr8pomX5Ds8MWmLX0Zgrm2Ct36xIHwRzKI6VPrSV6HZOy+kmjs3aBN7QmEcX/rpCcNsedwyRlQ
V7j3UaIpx38oyrCjDPYm/zXiCGKcmJAbV3v2yh9VJOVP89Zzy3mXSNG82/Pk1SaKQ+o2TdS2L3C5
FEZebEQJUJJ1MW+RWJqoq8RI1xlr/FVwPIHVHJtn+K4ZQFDFQMrJzeUX5D9BD84tvilGI+aI6bDu
VN6zgIH7jk54WWlFG+G3OeO4pQ5KCAfcCQqzddwR52X344zv2oGyDZIz1SAWIbKj1Sad5n/EIH8V
g0gwuP8aabGGxqOr9s8ykNsP/FUF4jh/kegbTaUQCUvY6ug5/qoCcey/COH7QqHxgPcrvL8BfW+E
MhsjoMs/wwhzbP9vSAvCq/7CVBpGme+b8DH+Q6aFAzXjTyIQqK0uRy8TsoYjeH+ufyP+/onoq5tW
mAmRm6uaPBM4QFDg953lLY/9kpiPsBEle1UvLTZhQkTNEk0/gW7Fk0AW2QUpistDVZY/CLzAxO1E
mqLHd/Akw5SNK0jdiJNX41BU92FLPbr2yX44k2sWkmmNzm5aSaxBz6OU4WtujZzZB7vLP2pdFndV
qSvMj4wojb7Q8A2YM53BqfkL4xIo3iAglvcZbuNTn2eOovOE07KIX5rIrN6M0SZjxsQCzQCCA8wO
ofuNXE7CY+aN4VvCFO3X5Gtwa3/67v8JJETcLliVz1FV3uAntwsqbWGjGqOGMX1bqL+/oLFfQEcv
ZhTbtDieMbbpo3S8PKUIGL2Ham6tL8CZeeDCN4T/QICXuQZp2jz6VpG9zZk//l5IrNkvYVdb4IAL
wF7OkjxpBDeEQKPrOpKNJ+19BqPg//Pmb3Txf3jvjqQClbBNLN8R3HZ/vhkIgYzyZgapwRpBVJ4v
Q7Z8bGSukXgMuBPzr/qxf01UuV2Mf/eC/4A7t0OwGQqDwAoiJRoO84q2FitDxXHVeZidbKuxv62c
yTuaPdTHuLzLl/ySA4LT4fwmQrq4FGiEgP6VzvMv39hN+vSP78s18Yjw7Ckf5cffXwih22nkhper
FPgdvvCiOhrZFJ7//b3yT18Fjox0bS67RND1d5e7Rt/C2QcZZmLI7k5rXKeNDXz437+K/U8ususq
0zcdMIOmtP/hEbftbEmc1Gc4k3ociUgQJB6VrIkI9fRII7CPsewmopnfTErpV1CuBvNrMgF/cugg
pQQyqurx/tFVJ7UPmcoS3+T12bclcnSVJEVaARNfNw4mj5NKSMRLvVcUSFSanKH8/kpAQZEGaR7V
T+jKynek6y4O1ULTpQpzrJQCqmBT9iPCCtGW7bq0SEowqToIvpyWg13abrz647L8Dzjzv+W/lS6u
v8tO/8z/63//1smvn+V/PX7X/Wee/Pq7/Yvf8H9VjBDk4b3CILAsV7CgcQ//df+yHPSIjgdJkzXP
wrrIz/w/EaP1F9M0BZx4wV2NZJE7sq0ISf1f/y3Y9Kh4fNZpCZeJ89p/QmTCDsD++acnVQneAGus
I28sTelJ9x+JTG2qwG1gs6xAsXEmHTG+GPuOo2hgGK6zd7T54bZY7k16sGA86Nc3o9tda8+v3iw1
TFcd1fijMkOVCFMs/zVzkk+7qTT5U8xENu6QuDvlKmtThGMCAkWb8lvZdDllAQTnj984QezcGH3+
OWfC2sw3lCA6ba9iKl90yWF2yvpgcpp4jWTd3TXSzh6dUcs715qzFP1LzU+nRrpeGp1eq3pxX8I4
nl+nIUWs2LdfDtJEHC9SIF6SqdrX3WCfRxc6e2LxsxAWywBKX3nOS8hqIVkscVJkV6apX2naqYvK
i4mIclsc6JeZezsnJC8KjbeEw8i16gq1BgDApjn16hLLqNz1sTEcijkhhKSr29+Ymj5JPY8Pt580
Rn4jrS2gI/341bAQnwYCh+4ij7c8jrz4xBz6d2MkzAs5Tu69Jf1UERdwUXZ21R5RKes/PkZcKndf
x1ynP96lN4/ZFVebIrSm/hoTfipbWrD+NhOGtm831STdPbwMaxMZmLYgayFW6R3SZGIxdteerspe
4kiGSRLGB2HBP+0Uv2FS8jff6oRRl6yCg2kYLR3kxrJ2YOyzF3QcXIAiNrduN4zkEfCx8cSpPfLO
7Eq0Xhj0zZxdR8ctMYJxx13Qh/JJDN6+VLV56mmuZzivcgbIGosf7bh8CshaZe/GqsUgLYzFV9Hz
OzGPA+R2pZGy7N++vIY54gqZara7Xdw0BnO/cICiIJtD+TtV+WcDv4R+8/hV6PRTt2SlikZWh9tl
LcFE7H2Hj0w+PbTQpvhcIrReg8GLQopwf3verH9LJ0oOdsUXklMw7VMbsRckeqILsvkyQ/z/EJXg
KnrDJevoSaAXIy6o5XjHf301Q/PeykP88ENTiYMi6JfQEYCDT7rpVIBNR10NjBMnqwuTHdYo5k5e
b3mvJvr/DdYD8yo7xlV1a3t3hW+aQeQC8KMnjJ+WWbwBWXAkSpzchcCsp/BEwWqfs9JHICB6/SPJ
mP+4zkRgtZ3Faylt1F2qIw7WaFX0tRRa7ksFt3UD2jLc35x0X0QMgs3u5qoWK913VUCAodyg7G/P
XYTYxqu87jsdsSwoooXxQE7+sna0kePI8drryA3vVYourD9ZNUosmwBHHCoPjTnab3XvjY+po6pA
R4IBI2R9Qh4GHoRlcfXJgy6wj8x5fJwjlZI5b/egMQyLKCynGQjfQ51WIWW9tK5VHwF/mlur4FyP
h4jtFBM78UpiFBdjbsJHv1JY7Ikzved8m22Io4aSZDbinM3+conqCedOKOwNTupurRNEqTPLRrzW
eqjWUecP+5hDNX0auI+7xF6Y8I2peyGAwL6aZTg+kdIXb2E3muA4VXTMazSF9Acn9zz2GdPx27F6
hqR16IvqV6/c9tFiqUQtBnLjmBdSAu71L26CpKaMQhNrYvtsMZkegzErwWjQk+WMWze8w1Jv7eHG
qTV9AgcQ1x4MwRCNlgh+FMN5hUJV3UNxsi6oeZMXhJH6KErDQQ1cO4w2hInQ1zVjyuKmy44Fkd91
4EeefbBq66U13eTNBx361tfuEWGos1q6MX5WCcpn1+iIUiPgbrNY+M+YMN4sL2XcHZ2yDV8lnV78
Od0MzKzq7ns37ve68GxMXQVB5KNNkuIIQOLUWalxdrUKH01yTOjW1UOz1ibCL+mOwM7blETqmrNT
QsMiyb/qOvzWHRqG2Jj2dgzVbibV86lvE3/fM+02mXNUqLgzIw235gQYTcTafWtTtDMWeto1FvZs
r6cYNVFv6gvXH16g04KZyov0igKm3OLwaV6ikTwOd7LkMSaahEnMRE5S2BFzJJ3px3SLuCIJUvJU
935Al85cyekWcZmRFhsLsA+9Hm6RjUJzklLRz6UXfCYdUy+KpoNwaLxnSwgqYNIVAGRnqrLj4i0F
iP482ggtxIEEF5fALxo2mrhaxHXk9wYNNoFA9vE+cmglMgUbfiFeOOsUzkXV8Xk9Q57yiZxmKCXD
wcQmgKAOSyqPqKxOOeSvABCfPmdNxddhIYE2V/VgW6eY49tpFjGNUUsjlxLMkh5jQq/2FCXjujBR
7sx+iMrKHNw3PZgIh4Ck/IIg5lED1M+oBZKDruripYWr9oqHwzvNU2TeHgn7ouJIsAiD6j92VslR
AKs7XSB3NORDkrTzXi6GJM4rKe/CucJeKMnjECLMN0zyyk1PFym4Sf8vYcmEmU5Ysyt4I4iXPNZW
k3xex2ND1oM6tktjH90h9K9C+l1AN8xY1bediv0O10DspA9GFD2SfzxfIjn6p6Rbsq9+RNZUheii
kEs9h+SBrQcL7Whti+I7suYSuyv0nxZs0AqfUrXV/VLdF3n7VERz4q8qN8QGkYXjt62jwl95t94d
ITm3ESHYnZOHyP4BbUaK6Muo1dHlBTlkD83VrzPzK0XBfcIfHL8Kd/phzK1zMudB0h5w+nLry6R4
yFu3uoOtw35XNUCqQ4aWWibVo20KZuragtPCfCi8dlXzALHP2omaQZ3rNA+JQgLW0JPtV7oTKFBn
urNGcd8bUwnoqRyeypHENIIPx10YF9c6lq/ZrKZ79MvDRmMXWIVNNKxjXyHxuB1S7OLMs4rUveEm
pjN4hDPYMiuriyt9yXsoUNDzCvEcp3T7i+WTCpb50gQWvfLlhx9a3KadZwe1NgEL6QTLfT6DRVf5
k50oa6u1H5GsMpnHYjaIzU0VkBe/a1/DMVYnVpoysBj80Q5G6V0ixP1cmOt8ZClEQCjeib4u4BwP
RhE617Y07DXtDv8xqX1/11bIAlFzLL+1r4+aWe+TJdvw2ojEuEg0DoHTYP8aInuG1cY+544eGrLG
Q2aWNHoPKUwHg5HbsFvseQuSxd7WkHh/2YlXBnms5iaY7YkI6659cdnczkU6NdDrZss4OAIcOOIe
Q4w8NQJKVuE2m3kuzRdvKtxfKBoQ7lH4rpmrEw3juzWzdNgdPXqPbeKpaWtXE+rXAbMCSPsCDeX/
Ye+8tiM31iz9Kv0AAy2YCJjLSZ/JTHqySN5gkUUSHgETsE/fH1rqNSppjs6aue4rnaNSMQ0BxG/2
/vZ4igNJ5E7HLX1y5ILcwBTSdznTWNryEy7iYq9UcclFkCH/cvUeA2p5bRg8J/ykdZ8cXfxIG3vY
zhb2H+0J48imtdpL/OWrhI3zFgWpWKc5xpqCNfAKOsvdWJP56QQJgVQ8FCGDekjlax5xEYnVB1Ua
E/o4sh57LHxrv2y40eI+ueprjA/sZLuDb2nsewzI94aozc8pztx92gYoE1tnImFdhpso6eYryXbi
dqQoKLO6JlMZypqZNG9t4CQrIab0bqZe2TvBKM5qElTDvX9dsZ4liwKd/ojvOW1L82EyrRvtkpxF
/jk8h27y9xwMeE8nz+63fWC0PwnwFq85p9tPzFbBEWIIV5cyZ+tYlgRB7sxwIqRHgouCqRYabCWl
9Inx6LvhKvBVg/E/d265Y9lmzUJe/KpxBpgobKZNr83OktDRa1wgGrDAJMfHXhv1O6o7Y1PZKj4E
M4+UrmV7CiE5vRBzMl/5eL7DVcNmdlMl7QyKqLfqe6R05V2BOesVlAkLO1O6IfuRtldbThUvQxdY
Trd9VBv3CMhwicXKCT+kysIDNWH7LNmmoz5v5+loJK14IhhX3iDm1AtQp95LF4b1CgUQI0WcAP7t
EFTmAVIgwStNqWsUz0HJnskNx3TVloRQz4VXfSC49z45KOajhB63oA2j+Nbt7XmvFVdebPndHiaS
90xuzQDYPWYcglDHukRBXhzLMEhvE6esUAX2rTmuSV1OL3EmL5bRxOwM2/kUF3WMdlqyifRIJt2A
8MzvDUtvLE1hBc8V90JVvAP+jEBlt/2VP5bs5RFPr0c3YLHcI7qdIvkC5Yvdm2E9Ed7rr0uv/2z4
V9uoMKkZ1cRDmnP63DF92Y4G3QnugZbNm/+ONGXe1k3PNo+gmrOIzPzcR/o9Yz/Bbxoh4dhTjUcG
xXrIRfvZa5Gto6K/9+Zq7xNDteK9gqP1yDsdshO84GHbswRC4l4bUOiWtLReXkZ8Hhdhz8NHBtL+
GliW+LaCyroDIZecA9iCm670KMqmJCKA2SwOlD93ZMO8TRY7ayfpo8vI/bqZ027YTkPonjxLRifQ
LqyTHNIlk64+Y2qSK5OmdCE6qn1lxPN11XTZYfJ66zlEiQ5dcHLXOGDLFfu8c59Nnzw7UWSXsX8o
UBypJs62ZlDsciN4DpviMRunh0LLYqdddtBpMj2SjINGpF1ACcPTWOD1aZNUvFZDPF+pIvVunSks
n4yR6C7bc8Ai9q9hMZe3nUQoDz0hXDNamy9VlXKad59JJdU2K6yPsVBEF2Fh3wBTotxq3G49QOHY
Ldl0T6ahinPKZzsq6l1CmNMHRgxHL+6ylcgGlCD45XoGYjdMEJzNmDQfQNM/yqWWSvA5NCOnZADD
mWz1+JQWWb3GUv1mZGW61pZ8CAfjeyy5Bmd1o8zxVQ0KXtg43BaSyO3Sa4m8Dl3jRHpyuJtdZ5M7
VrXBxsnHBxGEp8X4YfUDDxhjPg+dD/W9x7umzDrdBm1mX5y0AlINKf+URVST2qwkc1M2vZWoYLpB
nqIsRcK6gK5TRqtbkwznbeVG1XG284SNVcdOr1c/UUKCoc86E1ectIDJcchtYBmOj0bk+ey0++CN
BUm7wZweoYyNkHzYdPuB89Pk5Drhk1nZEvA24beZLORNUJf9PqUWXjMG+p60B8thcuqVNtJpFarZ
Jtsg4DruyqvUDd6U6B/mRiBqC+xLkgRX+PO+B0JtUYvsyhq9iydJM6KmSLQMWFWQLK04N5nkXMdB
uMesuDGc9Cqt2bgKsyi2Y0ukRKKn5zI3rqBKPbVJNVwEetd7wk58BLjq283gOjf4yI35GAV+jOiD
Tk7L7LrrqmETd8SrTG3cbwHK/ajNAIML60oy6g59Ka+qjGPO75jQYuM85SiWEBtTvg+G+9BzSMI4
4iyNjFcWmdWqCTIBQX94GcxyEXP5QAjd68hle2mkEJKNTu1D4d1AkolWth+zE0ixS+SaPaZvI4ut
IQLT0s/fXOAzf4dsYkuZ+7AYn6tIFncOa6A9UO4T4oCKAQA6IyvaF7nBLj4RG47tZ0MH56rLx5Nt
dl/M51h0VNMrNH4iXzCkPNpG+KNwjPkO/M+rahseV0P7Yhn1nZLWF36DH3UQfAxT9I1n9IyHYxU5
OMWc4DvKraOPoxW4DfnbEfF+EKHj+7nT7zFJMOCdZ662yul2bt4eI+02L5WxAPksK7vRpuNQK5rh
GTNuupWGA4s8ijMKzTZHKOICuGww0nDiVSvwx9Me5PcmwClr1kzvc2ns+wrPKZaaRolTQXjmykZU
XEfzZwmUCQRE3q6gC12lYf3Kl/mgy/jAlvG69ONxG2OY6pycY7U7QiV210VsMBHImvxAAku9w/3i
3pQdXGH6tFU6WA+B7UJGAwJH5DoOGtOsdioJ1pFX3ZMx8UoIypqZJ21T7t1qNLJgKE5+7x4bYIQu
XQV5z5hTAhfuSJwQxg5xdopbPKrRu5s6HCLoNvxi2DNsCp8wj5CyLpe1IGShvveqA3X8nUHQIPfD
np9yj5D2xk7YfZP0dy3C9KjHBim8nyOEa+973J9JSDanSSGNlmej0vmpmtEhT3EC2QLbzaYV8V3B
uYUDYXq2x/hk5uENa0WAXo4J/D0mfSwLjnD7wrWfdCSJVtGjQ7be2nS7V3LrruiHsSyWhYBvacUY
zx0y4OwoXFWtx9WL9bnaq8pkuTPn3nvT2PTgpIyxWzfAshuZXd23Vf/EkNBCEmhYJzLWMPxCbN1n
ELPzLabC9nk2ygacc6wYYASlQfPjpwHodJ6KBNjMF8Xe99hhN9z1SecxcKg9vD4JG3uH0dCWlbF1
ghAUfOUAGI/wZCkC4nb80AqvsEZ2fwLe2V+oVMvPCa3ej5kMMzS0c3LSHpNhZgQj8lNIH+WDB371
Z9gW1isjNnHIsQ/foiton5oWiXnazMbK1rB/wHyEJ1gS0ylCK9oFgKN4S+qZysRbI/Ummo1syVNL
obqZlP6aLSO/4raVu94r+YLBX5NR6Y63fodfi+cEinYjXoZG6IjBJFnNjqyVfmt5zXxDClV4mWyc
DzbBibcx6eWEQVnBS9Z1ZDCZLsTPPq6fPbCJj+SqZO9gMuv9CM4OQj2nkoPJ/mQ2g3HXJywI+Vo7
bDAW9sqVU6Xta0pS+oZFMo64ZjH94r3Jd4GgDTM7PezzxuvPdOsMHFoyRWpuuDKomTpUeIuAqmrA
JokMHzy7CkCW1hbWtLE+tBLueR97sJjSQtz50/xF8Hd44SOFx1S1YBwVaHnXjGh4LexuOHQGGAYO
ifNlTvY0WVvYebzGsV7cdOhBuSSkF3D47ibYTpASbMYkTpTdx8E0PcRKRUfPA/TUddq7R976QhiZ
3W7w5l4KmsENBiCc9RTGp6q0IWNDmisRLxNoE3Fz10w0Gt7QO0iU6aGSrbmrdLHE1E7jnjKme52Z
G1xBDMcGBCL7AKMUfYr2KVw9q71qIiN/quuWftjiiV2VbnyOVW6eO86/c4vZfiMCZFNRNh2hIjK5
6WR79Es0XRkxBsCZhHETm+nbgO0XslzyQOZ9vCqq+gZhVHSuzIpFhl8+JkLb9z1MRWbNOBFWnS4Q
DOQ0DDvTlBrT/BCtJGaIY06EJHbVOTuj4YKWOGjUwUVtbXwhYVQXcdkf+bHq55z13VWoFLJ21Rnb
Llp+sU2ZogFsyFQ1Ur4HrsxtFLrWZWireR2I4SEqHL0FAlVzmo/4kaCUHUuvSGE1pwrIM6SADjED
NAtk2glu/Q3uu+iUpLn1Plr0iNpu0m20PFVs7RIpPvKqNJWg2UDEbEu+jF0I43OPFIwES4fjJhql
vMmnHjHYNN1rB7GDiszxqKayp1pWuCLz8E5P0t9BikOMNGXzidAmtUkDRHRpMtCFKnIW/WW4Cvl6
XFcxkooZgeA9V67+LHMWua4LoytP2ZmwsPE2id2A5cq7BzKI+getcCLPLG/W4O/LH1mQdlvXRSkI
Kgxz/zQgNPWaCv1RDK7Vses9sxbWJq4hr62aCVMTgk80MsO94IwNwSFNF0VYK3NE17mk2O/Otp+9
iWaId4Dv8mMX9jUKdI8BCj0XWbkgbNgb4g5L7NveAt/WZ6W3titNtqwk2FcTO7aTUffauRXyCKI/
zyFWx8NiRduDtP3oG/zyikwzvJH2HKHFGs1r3Wf9Z5S2Il0VYCFOUz+U+1iYzUmZTX1hFYX6KbN3
zLi2PakhO4z6FvV2OW/gYVmYm7S/MyJDbkt87WvA7OaeeN7yiqEleSuxSHapzL4AUDlXOoVd5YwV
CGAztT7Id/W3uEHGTRwBqiil1awbl/lsZcb+zgeUdOqrEr7sMGPy49mwG/H9rRqj5rked/6FGYz3
1Dsiv0RhZW+GuCUymF3QGqjYfVMBPKxZlD9mQwpmRdfGugSTin0FTNg0OQFwSISgx1Tm70uM8b6G
+Xrp+a8hRKIVTg3PPrSZKR/hkvuEY+fhDk7nOS4Epf0syTWLAKav+kiMq9AtuNM9A7EzuUu40kFZ
rzmf3DsbwQsmhQrDwrrSU/LQZ3m7V4UE0eYFyT52C4vlvarKOzTlbKIcx31COpndWG0wH4w50D9N
3VXXtZyHL6Njk2lhwyKNN2cphsPHuEzAJvftSGyrZqZyO0O8XlmeZzD5TbgHrNI5ump2Xqx5Ga+2
efGMZ6xg7iryZ5fOZ5ObzJ95m8HtlLDlGp0+PxXQeTZz0PdPfd1/JkmBNLWllmGu7w7PVW+M11WS
ku02t58YI5YtLj+ECFNjY3cerFbl9uIFRF11a05eyOPOal4wFwW3jiFQo4cmUT2rkKcMpbmTmT/q
IbLhy7r9a4HwDtkiCc5y3Ykh4oJIFUErHe8tiv3vkaKIeWvCO0dcO25aGLgnDGzjc9poiOMUhG8j
+u4fVa/1ofQjfepcv381ccbdWf8lS4+EcK+dyv8eSrnwoNjFvwJFbS9e0Isbr7LMk5UtxFAEVcnK
Dkyebx5jjoYt5KWJtPrRY7t9Zjn3HTRsfJsJZxPRxd61GPkGIg0KdzUZbHXmYbQ+heTlUnfEriuj
9KP2g+EOdsqA32hi/GUQmV7bExtlx2w3MIKC26whxI8w1IRqMmk6wqFA/myKiaiWegwor8ghzLEq
GiUmbiYaMZeOjfVuIwFLhOvKorEmiW3x4vV8RWM8pRuzaPnbaRkdsljXtzFaYNAuIjyiZlZvABSd
o2M24qW2GzgXMDc27Uw6Oq0Pnzfo2XPPVte8lCFLUZIrl/em8hZ5rj+yIR4YCF9mu6BNniCeAU5v
8o8ey9OGnVC4El5crKu8/5SKiyUoltiIDDoMKGevOqnBAA4quugQge4CMqgCgLW8F1z1QFnsplEf
k6wc/UnSSl0ZKEtjfWVLaAJgI03/GaGMi+/bm7uV48yeJgqi/yz5rMjneHahI+XPk95hskvq23wr
Bp+dnPNRQ5Zv6Pug6u6JrWyJwLAScWDWhyvWQW6zmUmN3qplV246+YdtIuqYN7VDtnvIaHeNc4+Q
3qAILDSto2zkfWJW0Xhp8tKDiheK7wnCRLBmWx3X54zIh2ET5vD+yf2bhuYa9mr6Bemc3HXYMVV+
k+MM3Qy+8qyrdErIwkA3K+N7O/fsmwpgXovey7TA2FDkouIq8ZBxmsyLQpnngph3M5KiZ8IV5vCh
GdKe+DmfuPvEtz3OTSz+Cge/wYlkT82nbcF/uk+5gxYqYjE3110aQ9qw27Z5MQv8FMvkO3+e6Xo4
TduZXNJoHrwfEFDSYpehS4CrRKbcVa4WsPJUVC4XYoCAluMqDV6IHbGbC2uap87mT+bBCKv3IgLK
ci16S/r7UQHe9xNy8lYVKXPWczIqw1pPWWnWRzuwomkzwGoBmZiIp1nx2F1Z3Sy3XtWl4HZa+d7L
Xl8bQ284B8JosFXNsOHhSYRR7q0ScHPMIeryzo8ic82uiWhzxoI8SA8eV9RVhExnY9GfRhvfZ+25
WWZ6uyDXh7Y2rmaTXNcBOXGzizv6IlaQaYoNUCX7KS/8W4bbPCPkBGy/iwfNvpk6wz8JUY35j6GF
WrIXQwZkIWgBCG4hVCZ5t2f0UbIQVbo+23XdMKzEClfDzsG00rC5s5CMxVBhHTiaOFWhw8TAuJuy
6y8xbwPQXiTK8MysxNcwWFz3ixQCIhITAlY0bbTCS2B6Qf6BAUPA9LPt+jNGw+oQtKWAS7p2XH1L
qO83Rm2KcOXxYveQQ+mRySEAdFORUnCPXWg0r1Jyr7MrtqcVznZcQzeVIGdo2w04mk4l75p2C3AU
CBVN4UqYPIP6QMV3ore9DWEpCWY9UGL+uogcI9+2Ng9mgiCbAJOZN3vIeyIAijhtg4KwxjKbMc6X
FZTrXTuy6vge4civy4Z9tSeHZMP9R05POG0MQKq47ya9CwzTvWEi0u4NpcuzpUArasQ4a4YDoF8r
/UiV7PCl6fSL9qSEHt2GHeC1CVNS5cbUFvkzNdplZm7QOBlj48QlQsQam41BRDI8aLdfq3os7/g2
McO3E6ieCcJUON2BbcBDkzNCpwTRa6NzfrKPpPxVgHI4ic+ChXg8xWKXusYbBpAljd660wwwPgnc
YU3Fo1MHothbQ4twIaUzYXoNC6l1Nv3ghufKdR6KBgxIAlJYAIzYZJIOiZgr5hKYMBdCDYE1t/TS
QKU8HFomFVWt18BPNviOcR22MWkL9Y4EkOB18kpocRYRq7Ogu+b35zzOkkMWIenjHIkarQoTdRX5
TEZ5jLGf2npjr7cmmZE/EHxiCagtOsJ0hD6SdvhUMXZsW0zROJ2BWRLUyhSoUXN5nZCu86NiBcI4
qWrzc1WX9aPsZXEhD+KJRIYEiEX1HDChHUIUzgOIOZHx/QLFQuR47YeeD5jSli4I8zqEIc2+ulpl
bRCt50zJrVDWeMvQoD/NilUk5U+y1xo+WxQikLbyK9Aid5IAlSqVt2KuDkyMj4YJRaIWqVi3Jhms
1CXrQVFfFEVzR5oqz4HMg+ET6FGBNMYegiv2npzckOXnsNPkAa9YmJ5hGC4IIuumM5nnBqVb7TKB
sLicbcZt0BMwRXu7chzLB5KiCCioRns9hJO9Z91nrpkEX5EDne3BPKH/Nmn8V66mdKzbyGVBMFOR
0wKR2DLFxN5CzL2tA0aecaP3kUmmSpG7BCRbMQiy6RhZ+dZgOgjyMv0hRLHBLRgdGAMy0QqrPD8F
qc+Ez+rUM7vSgfAbxRBNVziYoMYbVZxdEQb65vh2fD/m9uuIhnytW9zwAemFJAGb7d5toq0T9Luq
nrHR+BJ0j+J0WrBXEEi3JjLtQ4vJZF8BOPgKvPCTpHomUmUxbeqCxSBh888ZC+TjAP7uGlUiQ7g5
zs85bINl4VhtsPUeiZgfd8Jka2FLNozgseZPnkwJg2DUFW6trHMhATjljF8ahjyrqE6wA8bjS8hB
1Y2xOgsjZ9IRvdNHvYStTtedhQxFiuFJ4r5nWI5RfZ5gpbem59+IhIWzFtO7P9I0O6VLA5CKL8cu
FqSfKuEEkPYNgwhmLkqmbdgiLOlHAKGzn757BXwS1rHsvGzoVQ50C77TYFh7vnhgbfSZGw1FxTj6
DBlTvfGm+RLbpX+sJu/JEB7p0BIZIRocVhGm47+qzPb2AnApNtsD0w9y1UbxlvY4i7H80T58Z6V9
Jmf4p98hVQErNSOeKShXyFl4TDuWShYIrcAiKIZk187EXGcZp6lwb+2A33oLoOI4Kce+nuLwjpSg
jzR9ACR2kxkURzWZWozZrkwQTQL/FKYm49aOKnxnmkCJzik+PPKvybm+tK0CmtqrH5kmxjEhua0e
WLfXprchWzj82afdLunz6bGRNvvI6b7xfcZavneymuY6xg+0LTtiVOBu0AhvMPF8mzq1VoHH2EYE
wXZoGL/5mUFe1HCackdSbDnBHkk4FbqrblKI3DvUKdPJIlGEcWYU4knyX0ZB7lsDkzdxMoFtMBXF
yhTjGac777EPdu6ASqb1bJxv2pYXSVNSkIqImSi5cWX+BCTtCBIm2Ri45OFhQRMQPb1W/xFgYV8F
RRxslZFeSxgBzIGaJ6XjkyajCoPHu0Pxl9VGu9Jt+bOV1r6Pcr0igqJn31Nil9M2tM70OfLqvRNV
qAj1XWCqq9Yqb7xkOMx+QKpZfnASfZ2qyr1qzRbzIxITKp++7Gjo8k1UJidRINRTJet/xLIbr2GE
USr1FPt675QihB82kM0wGTvQRyfdZbhk7WvShq9ocSz8VmUK1w2KvklWgpMDIM19qEwqHT+sMaNq
YJwNuEfJNydDOdTH4JdCNA0rFEg5/jfl0V5DJWNfZ+8aYxwY53nDfQBP5tgPFrNxSyN3tGoQPXXv
YQWtbXF2O21dA37D5scVEK4jGeKzAqIKcyrZkDKvCzzuSTaz0Kktpa4wb3BJxAItjDkFArhPebTi
8KZBZEN6REbHg0AkyHhj+cBeq+KImXt5n8vs2afcX8dodQ8+HQhkX45y2jmXp6eYa4I1xBpJFe+x
sXMDzB+mSq8MmaHG3ZH9ZX8jGkesHVrpWyAAQAfKgc1eVq29TtbnsvD9c57W7TrOhrtEhPuZVTi9
BCHUZtaJPSMc/9SB1tkP7XilneY6seQzR9uVWUpvha8uWSW5idmSvO9DpjQXwSCKO+0Mzm3dF4Ca
HbSjECnPaWRt6y450JywmmQylIXVPq6bATP0B8Npdg2pJhNO+WsxQ7lOZHPU3nA2dMMUKLqYs3NU
On/mJEKvNm6cQj1V+YDCtxuY2ijqbIJjQv9T4C4v193C+9gilZFfA9zBSxqU6ZntZHCJWIee4qQG
GdFTE27CXopP16GOS+riG548wYhBVmyKktimjdf6dxbV8XpY4IHocoMNh45/PbAyOxe+Ktb/q53c
iDjj9NYXqrcq2BeZ5h/z7/9osUvy//7HwPC73w4X0L+22/3v/IMA6fc/2xX47/9wK2A8QElhmRam
ObjKFsaDP9wKwW+2K3DUMbAOAsdy8TH84VYQ9m8uswjftIn3wrHlYWT4w63gBL+5QuC1M7F1eZbP
H/0lL/qf8qP5Ob9YFSyfHx8IhuH4GFx8EL/afequpoGjigRdE/d3WanJx/X61NgqgKjl7/aWf+lg
shf/xa8vF9AcSUoMhHi8f3txH/3J2VfLgiyiCcG0Zgv5wgAu+TC9Okau3Hbq4huiI4mSLHjmBoU9
fLRO4TM4juz+GoSLSxdakmG5SjqZ3ozhFGHTidGObgLCYO4EQZ707tpNTO7uoEAIqAu1LspqOPZQ
H7FJBMTjrUbX9F+yMCKhA8QoMam9azdo8EJLkShjp8WzjJuC+Ocmde6QjahbVpE97wWz2RKt5vVr
oXPBGF/4yUsTVhERDDlLznj2Sbdn3jtgA08qPFRmU9qs77LQfkPn69Xolbz4uQ2wjKxNKw/QXZTF
6K+kNBjSzIZ2io3letTqEJX666jJ1Y92DIsrNVTpfVR6TYpQfhIsdC0WHThL6i5cm72wF0NiXd+y
+rSjrQU7r/9Kvax2KVBm/YZHSt7EBGo4yKYb+eJz80/LFMkmqTSHALM25rJ+NvH4J2QsFjxr5yyi
BcuQ+26IrWb+7FdG/WqLAJ9iMJKahVONIQDJEgQcAYVGxeiYw/AmzKRlyIFK6YeNHNtZTaMuPgp8
G8NOiQm1asdOJ6Iq8+EgjVGAFsdg83EQmmfixmMOdpcO0KgoebpCgx5NfLKsPNGb+wHYPkTRofGv
uGorrP3NFDziY42B0BQ+omgCBAgHcTFBvMWjC+Oi0LZ4N4rFoJDPsJC3bjYRCAknsr6dBk2F1iA6
XHXBrDv4KR2Jm4VAT0rb4NtPwpQMpzLmVMR613O8J/ccebQahulJV8Oi5ikFC3fsi/1NH8b4/1uw
i2Q8xUpupBHQpbDqBXyiRfOVVKYqtyBzljgsLpmzTxZTwATOd9kTGNRnUz6Zj2SmtMnGjJtm3k64
fcyDhexnG1t5370Ipj50BzQuKV13ou0ts+rhLYqXOWE4ug4EctWYGkmpB0ZUdJNNqocYggLrTMvy
wxXYLZgP2MaHn7oeNMrFebJcdQAkW53Q6ppxSDWd+Usq8GjlSHWx3tQPTiN5ODjovssdM0GRb+1M
2ONaOLZ/azstWWn+AJhmSRhfRk5ymXX2M7alFb4bZihmNbGVoWFgpGMG7vAddCkytQEj6s3I23hk
YTHUBxfkMjJlQBYOop6pIiiG8sRgCZpra2cHQ/fY6sYJVjy6GrWFI59dPKmgWWTG6F8XTInjLdb+
+nNGUjivrdAiAc5Hxz9tGy/R75VL2hU/NFIeoXFD/jZMmnRCuwOauiTxeNGWbtP5GhxJPEtKN9Gy
H2laxcjDIgIiwJL6GBMVM2ztsWzKHYJW/ZNoW1eDaET7dtEE+yGOhArBKqKJqYMcSGgE/Lq5+za7
BigEB6UoQkpvevaS1nxkfFveR0jC2rUJnfZWBhg2tnPtY9SXmeMVm/85qP8wxnO+/uuTev1eff3H
81fz+fXnw1ryd34/rQ17OXl9b8lA4ET2ORr/+7g2bPmbw2kp6L+Xo9LkL/23udD7zWJ34KGNEBZG
oADH3x/HNZZExET2kqogbYz10vp/Oa7FYh38PyZgyd/3Paz5vAEv8PAx/uW8jgoXPoOAiTviij9m
ouB/huibX2WFrKcHpQR2Ax45kxXSz6tlWJUEmePssNoU78oiZZk8xBofonI3wPq5LQvCjUHuaPEu
fGVfdb7J4ecnA+qFcLZxcCCC9V9Cul6C6jMGhdmkih+YGLqzgb8J2rpH62dbhJ9aAdzCWtEapGra
x52QH+jqjHdRTA4qF2vYCiwqawm3awUPZTrCWeNh6NrJ059+qbe/fyH/QcbTrUIO0WLh/NWCyfcE
iET4tiMCQdYZ0NdfCw01pTkMLOdbetLGTMeus83rcdjLBdMnohyhRGkVOEBkWYOgcbufcgqYFufC
w8GAs2F8MKBpmaDI7f7ZdDMAw00/ks9lxBeVqypni2kCrdFNg4DH6jryZxlSnf8/Pgdmbwo0k1VY
4P7VjN63EcNZ9c26JL4vwvCLENxpn1e07yisadsj9dmAhKG7ipx91MfuPcHOoDUn9GqTR6xxqCPr
I8zD/hRK0taCwjz3KbQWP4qbq6zsxa1TxkCLLRKK//nNL+/tl2vV9wPcuEz5uW1QQCyYhz8Vew27
Xod54ncJMOBcmr44syhgeKp7+2xljvr9kfYvq0vrV8rB8jsPLNfCdcuNsdACgl9fj8AetIe294VQ
7cXI5BPHsbWVFSBMpEv5VTgMJuMk7LKs07n2x2L3z5/X+dvNyRvwXBMBk/AoLvy//LKKtB0bRptf
yZwviNJUstPtWnA2Kizt7zkPayrTtj8ijZfJtu7N6aMQFC9r0uWm98GqkVEWWLzO+WjfyNIzjVU3
5/Vbzw5iOzMZjTcMlnEPzoWBBcC3yTxXlmc8k/C37SEkyV3kaEiEUePcz+jau0MBAu9HWZbRPYHV
SCi73K+u/vlj27/iOvjeg4VKIKUEHkmmuvmXjy2wTEZxrCH4NBROynan04TX86UZa+Qhs5moHRwf
8zs2R3uBm47sRbD6t8Rb5O5DjJkAjjVuVSYng5pw9yIeXjVT1f1wDVNfx66Y590o/TuEY/J5jMfh
mn9F9BuJTMQpdwqLQdxcLNafj6Pv33msnI///Bn/dikzC+UK9rgJbfq0hZjy50uZm0NFfSM/qhqx
OHiAmbILGqoVLQloaSj+TaPk/N9ej5e0eIBZy+W8XGl/unXq1PRsZ6o/COQdXwhdkdspw2lZ5rpI
MT0G9ruTBd6hZ9Id67Ca1lnY3tt9uUyde55Hthf1Z4Vfi+kV8/MDEzB4Yo0Qxh4Rk8eg3q+JGCPp
rQO5xrR9nuz2LvHr/rEvOrZIdTKgMUKufDPlJmR4SHUrU3kOqR4lU7bGcIh3kDh/sI9039z+1o10
e2dtpA1Qh3/+8v9+fdHlCleYsGcwWvmcu3/+MgqRiHEs5p8Dep1NFpHRM/GVQbRt4qtqNUFI4+H8
zy/5a5+6XNK8pGtylvs0yGhrf31JAv88Lavxp5k3/jHI9CLJIbRHZoxZ/vmVrL89NLhpeErye2YK
wN3zl0/HWc1mp2l/TkH/svAj2froFqxiGa7TOVCIdKJhPmSABviFgHR8S5o0u0yCSeu/eSv28ql+
eWBzcXPFmdKmQV9a9F8/dRZgKojt4EMhVXxl6UQSCaTJ5tZOG8y1Y49BbB2TLv2UhgMOD0KwjZe4
bAfycaDElflQ3xhFSg7TZAThgxHJdz32U7MlD5lHj46rn6VVNnRpNJslw37a/1XU1YLXKrzm3/wK
xd/vIcey/4vrEABM8f462jCT2a/hJr/n5BLj0iGw/dNsaecabvIb7FSU/ODHqW/AnFrbivvmC6Bv
sGoTIdhARjZ4nAZKH7TYbLie8YttLVQj4N75FO8DQ7jvyUUWgI56HqkhZvsBD2x7TePMaAOlz3Ot
QvuGpzDo9dQ6ZGGd3CEPUcaKQLl+gZ74TBRMDYZg1YSqPNhTN71meddANprQplda4jvH3gE3rTuD
rlzkk3gtglUgcSNjy8aFadEWgTPHAI8yWxn1v/ka7b9fn47FHNYUfAvC48r49aJwek3EX2S/N3Zs
vkI5dpfUFgEVxfxP9s5ku2pl27b/cspXNClCUkjVlTu3wQZDRc02oDwJhfKvf13sfd4Fsw80bvlU
SSxrLSlixpxj9JGUcPZMNbdq54RTiZTTn1DqMDmhx1zg9QDdSqyJyN7iqMJaGi32dkpQ/MWJYP5D
A6b6iuTQ4Gopc+b4U8xByepMffftFfsvVeVfjk8N9J8PO1dPPdZmsmG/P+t8+z9/HXZ8+QZBO4ed
NWpNMZjmu/2rNen5bwCXcMZBEsfq9C3y7e+zjuXYbyQPhMLLsp6TRMgy8fdhxxL2G0+gAuaE4rie
TTnwJ6edV2tjwNsLBmwFlLmAW/BKv67oMs0AMydiusqVc25pNT2AicXGVvVTuV26sYcfp5HP6A7p
clcv2dMITfqr1sn8mwrgx03o26/ieJSXVAGS/utrDBU8cGPRNpi3LCbm5AlCe4HV9ieFgYEJv5t0
d3D2ohc9wYj97kv7h8PMjwtZQJ+DLv967OOLUFQfrzYjtLPWaORSk46evA9o6AFOmL5kNKXaGOr5
ry+2vs7/uwd8uxgVNF8cEB2OTeGrixGbBQckD5pdYa1a+6R/ko2VH/8vF6Exx0mbZyx4dZFkqFoy
ha1mJ8rUObPqbFg5LPLdr6+yPh0/3IpaK3Hs6eutgLN79fQ0ZqDud3paWUN9h38Jinms7yE84kRf
PuICOGMVvkWCsP/1db8dwl9dOFgxa3QPoMGHr3ee2ke4iH8HZ5JXW4huC9e69AZNEydg23iIgtzF
IioWhKxpbT/JaFmuJqsO78lYRlWih5rU4z5D+Y1nc5kwNluhJE4pnD6kcgB7T7+X9AerdKwF7IQY
ABX4C3QCM8n7zgT8IKIONmM/EN7V5n4enelqXq5h8CtxJjhTiI0QhnTpurUEQW89YP6z0LQKb0Pr
9hwry9R6X2XyfctHFp9k2/t4CrpecaDKkDfhczC4QWbfw9v6m0/vp29Nsm9T6jnUuB5Wlh/3m5pG
hpUPMSk48BqusM73+zbFMf/rq/z0TinJY06DQPI+MwB59QR26YQppcPyOtqd3oVdy6HKBg+Got4+
DIuotr++3lo6/fhI0IYIPUk1z4L7E1bNt0qofwhMdtTcfHOkj2xGX7uAhPCPkBns7RwiTP78JqG4
SVZvNJX0pl5B1nCYchLyI5QReX+L1QQle2I6yCEoQOe0+M0t/rRyrNsI9SuVLCu2eH0MpLu7rHGy
/Q6wJ+fcyYY1707e4dcf5Lej1g+f5CrS5btjDWae5vivvzmnEenIwoVqOJvfk2pZ0nkJGuo0XafB
fTA0KDhWFXca0rPa1Za9Rr8poe59UBA3KcCf4K87/2+B8a/1rPWf64vj03NdfV9brP/8r9KCtidV
AAWA9HjYefh4Af8qLYI3nKJZj9kiqcq9b73Sv0sL8UY6EAFtmyOXixqfU9m/Cwv5hqGYS88zUOwa
ngz+rI36w9uoSJn1Od3J0Odrp1yRrzpTSKk4BdO2bPDXvsP/QexMLfT1d5/FP2zbP54hA5sNy+YD
4AxJ6cLuvS5B353hu0bNEX3PTeA06VbpitRKFhZ6smQ6/vpKr968v67EGQeiIp8R+p0frxSkCUQb
TzJ109GOrFICRqf5d6fDf7gddmu+LrZsyqDXUNbYC1rd8lp5qdKnOKzjG4jyIDQELqHfrFusTj98
QXx2AP58RwRQSKklKTZ/vKNINgxNvBxIE81FmnadjkjdK4Hd64kO1i7yMoBe8WL8fREPsr+gax8Z
uhaMfEhb9YmSh2TSCTQrsdEbfAq62MqxhUzFab5e3oU9irB9NEsk8FldCXHNJDm/yUcp2iNm2/hF
OxHwFM/rJ6ynNQp9SBpzuY3HqXKuLT3ylxAw/K9ptYBNM5yGBqAig/c1XVIGuPwIDmczUfLkGKcW
RgVrgjHAsAwttzWuBoy8KcLgPMqUT9CekO0Iwa7yH/oO+heMqgUUd+iss9gWIvwLfRwFmVysWs0p
DzHzUBnPHydjD4+JcVW2DQl4wmZWDFm3CfBsdIxNZXk+JJ4eydSyzRfo2GW0x5MyP5PHPn2YxnLN
CE69K13T2SfsIOnfoqdDIpTHIOO5cTdZs6FSZsZl7dKpBLrybHqtHiK3zB+izmvbDQIdvNqid2Ki
S8My6x+DLCMHHPF32T2WAY6qBUXKAEo/bz5xyKwI34tRCjIKzS5Xo3e+HV1FgdbRE3hkzpg/VyZN
n3lr+icYIqQdZMTsyG1UiwZZlRTmCY8gESuLwzdjW3GKhCCGtrgL0FSP/GA9flx7eQThBDMqGcrL
4GMsK3nNpDK8o2lP4t8gYAlvhB7yD5MIZoab+XSzAFQABNx3+bsK47vm7FGSTjlMa4ZzT08uDcPu
w4QL4L3Oaaquiub0BfiBeWeY2xQH3CbjVZuP07yZMMKCyF/i6TIIJz/eOSw8ZpM0k/2FYXn2MsQ1
FF4BXwaxwNDGdwJfQL/r3Yr2fesFAwbvKnPOcRtRMdAvsZCmF3hfSAJvnO0UdlG9G0u8zp0dMhsv
llZGu76dqerImWEWDtmwXO6mZYxvK7KlPuWjSp5jyjr1FsV8/Nj7KeYF3SXoI1qNFJPmTT92G92j
BuDPRb3sB51j5h66lkyYKXOaFxixzHPGVPWPpN3UPf3GUb4gs6rGrfbXMThMEw3rTq28Ojuz8msw
MgMAc2gW9aaYlvJtJYPkEjIIaRormRO8bmBKEAxBPn9CoA+8vdAOL/8kvbxgpS54ywquWOwdUpI/
4yuwPTzvHsYfjOcjcbpISB7abFgeclb8cNfafvK5d5GuYdxPMCFJjWcM9ytatUKRVMkvQxAcSJ32
zu4jT1ygBsFi3uVO3uyLyeb5txsf1WazMJgGIV16H42x0pfA+OUt/WkU5cD8eG5CE1sYyOnaoh4P
JR4soC74UGgaDY9LOdYUXbx/LxMP0FuZicc6JLRjm3c9tH9nmr8EEFVIAtKEp6AdqOqCsMgILDSE
5x75pr06euqst3aa7vn7liXzUxtZdAS9Xo56x4LTlmehH1VPaYkDY2N8yTjfjuc2O8S1QcIJ4RF9
XpKsXFEaxq0LiUFilIRax2261njD/ysfJHlINJlspiPrmob6MY4T+XWBcfY4hRPatLD2jYbzEYGD
rPBPm31azMWdgLmGIsCtx7cxN5AfBlDYiEb8YeejM8lp/yBJOBjfHaNNHKCFPEhczs2W4WIeHAfg
mxMcEQHpx08HQvJ8Z6QJShN2C4iQ34kRBCb/pukEi1lR57de5FjuSdhECoRIK4KdW0wxKByvLc/x
HSC4TGvU9CRxIcCc9IROmSRO76uKImykZH72QSv3Aynr48ZAvA43lODebQsYHPjVAqnW5WlNkQT1
2H6LJIAykeW9xLAQI03ZJH2YfCyaOJ3PieCKv6TO7Ln72MuGWxcO3rCLs6IR28Dupnc9souaW3D1
TOpD4LsnUJKA0CQejBQxLQ6mbe4M5gWsEUSBxEYNvJNFw+JrrM45hYhCqGjHigzTRrXuB+yncbEx
SoGdJE35Sx/VDENmOgjwD0CAymBOfKgzAhKdu3QSt6PQzIvJRNlqBys18W2kJsnIvZjJPbsnXSN8
trTXfnKCCRKEa5mYtJW2i6+8MjDXnbQbeUTLiDGqJgVyDSimS74r2yJ9sFRjP4MMm966zrimqro+
LYMaNcktMQVpvXVn0b40+eh8iJNhntAtkRS7xYaL40dnA8bi3lf62WZt2xd9QIZ3L6L6ucK+coea
Bc1y2Tq3bAvq2jQtHFBrEgdhKfUy8vPnjQOABAeA3/XtCZR6cDMTasVzjoAq5gIeYUijqsw9JIKE
+ag3zYdWSPU5dyNktk5TIBxTLc7dvVSsXxvXadpzK8XShOFV2fEWlT67Tys6EjhwA6MA5eF71nwa
3Tb0HQA6A/aekxIpmWdl3KY7wmq8m4notHqfMNs60TTmjYT4pN/Fg1JPKdZ2tY2WYbxqXLzzdNMF
9grZZeUZe685YhrhFIqwffnAs+k81aQOWxtSWtlAsn7OkSI7sOP2dlUWzOsZc35c5jwmaQ+WkbVJ
2wGzB2mq041yOxd0PdZB9hQx485oiHv5iNqG11QtdXE3M01nPCeb656NgueIt49ojiFOP4lufT8y
V/b+zrHjFhyDLyvilp30k5+ZhIV98KyTC1/lkMoyMjurlaO7ndKAZAyCl9kdxiD0gUEaF1JDpZBb
gbjt1KZsp77BptLD7Mhwuxv+oUgwPS1xezm3cqg3MGdT0ioNoxo+065jV94P3RKC24xHe7jDokfK
taPdYkDljfBInunYc++EQjC/sYXhu5OsUYZCLi5gL0aefh6AdoGVB/oTBC1pxdNSDHjMB6y2qILw
il9UgxxBkSSsWzw4tSP33ZgOt1ksRH3sA2jOF9O88pumUVn0XaCooNFWqr1vUurOTcZ/QdWXN91t
N+Kn3CMMbIkiElO+h09nSFHzcHJDgV3ZBK6TT8+VNQp/NwfCPs8sTRbWmORlimenT+SNzHjj2Egs
cUfbposPYF7ItzcT+K7bTvjUREbP7F32IoLLFm/7ANfHz+iMxkzUrhO6lDTzJrNqvyfHL65L7U9P
bVZrsfHYF0HIQJRJdllGdlIr3IgKMulQJrqdJB4kcUvUaUKtv3MPqlLzYA1k3MZLN5y7U20+98uA
f8sj2qbd5GC7yq3Tumw4sWnNuMWSNhA7a3zfbKeONdiuZ/tsLDBw4JhUgJGsxGv0HSAaY666QWYh
8CZEnIfcs4dTMZQJXZPEaoZ8V2ACh65JY+BZjc6qFFta+GIEZwlk/K1HdMpN2hWkC4cWkYX4enNe
jMRnB1pSQstxp0+gB+E4oYdPo4gosKKnhXYi4pNR6s7EYdVvlYyXcldTU/hPTkL5v4kiDiHsy5i1
/GfTKDmRca0CtoMhzkP3Sgcuc1MnKppHJ1pF5bNtMhvSYj01T2mahfo2J1xW3TbCJSscJyt7MHWd
n3/5dhr8bzeCcQcH9f/cjriql6fyOdU9HxhAecBVa/rFt//0V1PCtd8EksG5zdK5BqC4HCv/akpI
+41g3I4Um9MHWsd1pvHdvANcPA3dkBgNxqNrt+DfbQnhvyEC0RFro8NlPoZa7P8sxubHrHM2j9Ow
L+hIcq0fT722yjyGphxf8P9ZwO9q77KEaHanfUMs6HcfzT90J141QL9di66ET3ecYa+9qtK/707k
dMgGUzTjhnzLaNhGbTCwpk4yecF7NFwgqoyb31zyVZtivWRAu9VBziRRz77uunh5UGaZAOtr+WNH
CTZb+4o+9W8GNf9wY8HacvGkAHNHPMCPN1Yo6WoAtCNW4rBKzhRDnS2Kb68/rN4wbzNi7/xdd/dV
b+TbnQEw4pgiXARi3/JXvmv1JEXRKA9TyCbq53ATu3MZATMhFokTUB8f//ibQ/y/tsGckA9xfYi/
/+aySGpHUOVsoI8Sj1iF3meqbn3S1tCc92kbhr/53l6NvhzKHIRndLAY6Cnen1ftJR5I8JJ5jVB+
TC5sMz9PSdRc9L333mSA5koirRNt9r++y9cPy3rRQNFAo0WN/cF+9S6gapkYJ4P14cAJy7T0JxR8
dfGbh+XnqwS2TbeJ3iKdQOf1iGjQhGAtdoF3zUFvn6omvaIse/71rbx+OqSHlCLwfQZCjDTEt7ij
756Oaa6CpWkbrLdwWB7CMZ9vc+HXILP68vTHl6KhyQuNzs37+X6MG2dJNnozga7r8asoIX1sOF6M
j3JM+uU339H6pH3XiufBQB3DemULlKgsIq8eDABduqzhDWyKPHXJLej0R8b7PYmCln+D2xwmko+X
+a9u+3/U+b1+wb9dlb5yCKfMZxT7qq/KYE3rBhfvpnD87i6NlukiC8LqUjYrihAGsPeb5/8fHhIg
FYJskNXDA1DkxxduygKNJhbuVxrpgLOmjE6BAmL166/un6/ihT5Ib7SDr19rqE0mUjnDvT7UGB4y
J96NRjh//uGtxiEUsYEn2evEj/eCck0l5I2Aj6e1daxzz7pGlqLOBV3dr0lf6dtf39XPaweaSNxN
OOu5MSd49dnNLa2SGlszVeZy4lNeG1KhpvXSPzalc5MFjMS61vmN8vQf3rh1eg1mx7FtNoL1t/ru
jaNAFCX8EvLoulnt295Dgaj88BRZS//w6xv86Wtb1yhs8vDbmWfbq1Hr+0tpvyFjBUsOGQ3SXBF/
RSJlRfn+h1chUsb2OTQoxYAQTOWPV1mASWSugxM5n1OSi63SmnZN1znv/vQyrFI2XjV33aFpu/14
mQx+Zhh0jKBnH9eHP4YBOzSxiH94FVSy3/Qc6wbN8fnVC4xeuIPHhIw11BlII3wzW1NXavfrq/z0
DKwDT2aFKIGppPj0fryX2XPEEAQlX4wbWOctyaq3qAynbeab7PDrS/30DHy7FCOGdTQiALv8eCl7
ogc0ZhVuUy+RC6SW3nbP5iZVYv/rC60L6g8LLtpmChamIgRREhH6alNsh4BRiFjUpm/8yGFNBxp7
SjEBWEw453GBADfjL/a1whdtuVOOyXvMgumP7xf/AW8WghgSlaR69dHyvsosTpUCVDFM8fkcNaF9
FLJs6t/c78/fob/quFk91pmfWsv/718umkT0UjyG/wXUhAO9E7VZ+gVotGzE/a8/2p+/Q0Q2Ppol
QXAUdeOrqspfSGpoVy+eGZbmRlng3eqcbvgfXwVHAocMzCXImfz1hr9bmEjU9WH+zAFt7goyfy4N
zesx+c3Hxozx1YMScIZBzsUdIasXNGN+vI4HSmcZFOgRok27aY/9vDR7e0z0ZyS/UfuRVOiMCHGl
qU93XdpEPh6OFvrUMTY5Mfd+a1R5EJPWLJ8WZhEaR1CSdyIqc/syzcvlM7Bhiekxm/P2S0RDNtu6
kYuza8bO1L6LpRnUIWI3bvcLxOGKpnLs5O25PUULemmTSF2k5wb2VQed0RlmFL1jneRuSEepj+fg
TIssTO8A27nDYTRBDPuZ/UwPdx7WTxjM/DWMjKrqHRTfKY4zB1fEsFFIAehxZt6sjjMuq+SiB/70
3iOC5Mh8DqGh5u6am8gNLfUxace5uLJNifTFZcRKGMngM1+xoYyGpzyFPXW7hCAWziYzL/mdFbmp
PjjGmqZL6u0ZRSYdrcnbVESxhMehGvGf0dEREXtq7uEw6yaRem9rbJzJAfVF4G6JgbHcuxzUBl4a
Eem7jJDycOMCw6Mb0xjso7mhuNr06LC8A1hLUT2CiY3t8xrwsnxgXpSAQ2kmkEdPReKSctcElZQb
XGto6R3b68tdVwW6O7XuoEqq27pWm9Yf4zXbIYgJDJtoyeP/Tx9s+sfLWRA2ltgRA+AS0yPaOr1V
9EwekAMXxFwvARyhoVUMAsww2Tj1G6Cvm0LVLd8aEt92Z4i5bLYT3eu7mEwpfLdQyZwdnMyiog7l
p9+R30XMgQXkDu8i2EXCnQpI3xu/R8J6nSfov8+rRsDb0b3072c3MPOZMW4FQxqwHR7GfUtgthvv
ZruIu343TiZZbYy00QhxlvZkrtuMVvHFSHghqRgWreXPDEQW2ENzEG1lU5hiU/k05zcua3VNsl/q
C3mYyqBr3zUdHIDnufUaKbcwgAKUYZ5sOmmQX9NMiokxQ85abapSxwSrxLoIR0C1hHsOn0MJUfcS
j39hvvRoFJsKGnAXLvHBnaVzbZdEB5+bBqPmfmh9R8PLod2f20HlHaNQpbdBaeuvtMhwz4Z12hGl
PIZqwpQK5aW+1Q58fpcjn5TDy5IxNAaL1VqhdUbagj8822MpqmPcQ9eCEaZzcNAwxn2wFRl20zBr
mZ6RiwosaqU7TES8pIXaLuAG4jsA9wqsIblM4dWEStsck7isP6N27IZj0vEOv5RGJsRPWBq4FmFe
Mw6VyCqwajcggiVYM3s/8/LAcEi84bojYzq+mPqgK95CO/fdQ1tmQkDj01rsyVqIp92S0H3cRGEU
0L6P8qGBBe67ZPPIvAyOSUaONlBUnx2MJjEfg0W0FCUJMfc3RGs67+eitoej4ke6e9jcPPZGJTD0
AxRcNSlphK9vO0m2x9Y1jYbInNGmwyqn8i9Lp1IKYLq7yYbppeucvH6sxo9e7mpzlnDiCU+p1YLV
bEwZu7fgy0f/Q13j8Xo72iGxFH5QBMtREIEC7UYgZTyEVRd+0F6XXtlNaCENKLL6i+30Jr5KGo0K
ZOloh+5hS9TNnhZ7ULzTbcCg1LJrZ/2C+vHJHcK1K57XyX09Zgz4K/QW2Tbn9b/OJ2zP294J0vmk
4lpmW8cgfYRuxoGfALfE8XYVUxCoPryNjzW8zPUzK8o707cV8+KpsK5zMMbvWPgV9kAZWPFRioFV
g2Ak8jsSgsvvm1wzVhZxMLWA2CP4d0sQZA2Bc8LGVAuz1hxM2nogs6QVEJ/mZYhbugrh/MF1Gt1i
es3a6JGxNmOeqdaJcynDzmqvnTFMz2rWC/dUOzS/t+SFpNXHLu6TDFjNEn70CzbOLQGNo4+Ad06w
dztO1V2Q4NIO5L4ko9jpPiitS1+TXLILqqLwzxd6wN46DAAEyCY+2xu7q3SPzbrv5oM9DJD6yZzC
tN/Qtnc2TjiTfEUcb0cOBm8LITkgnM02AMnWneuB2Q2EgMYjrAX/c3ambTsijKUoMvHQYfYjqUC5
cXhus5UzOqC7T/Q3TSFqFGKioLxVNG72uWjUM8uatq98EG0HxCzgv3hZGijIaeTl20TVrmLQXQzh
drJKOz+fIVHBv0ocsMF2AoJ+g6KOOxnjvq53DXy0bEsOgbfsw9aNH+fIoZU2TzDwtpGzJiAsNKWB
/owrViqehD+jjmgoChv451+I20F35KZzMW55oHxq/FCOp2kgAnkz4CfXm5ps9RhEbuZ+Sud2fJfB
Bey2peXzKhZFa9005EcxBmiyYcS+qQg8F9kQZuc4LGjk49FOJ9Yul5kz2DstdgNDV5fBisq+ilIw
GOxCZwTI1Jfzc9Bog/QG8xhj7lb3rO1+HFib0XZMsCOiw/R7sQ4ET9hRGRmlAjRLPSA7RSszFmLL
ohtGrMiD/yEAR1edpUCp+71JHLyddUVUB+DwdL6j6zfD5TONDZNcWE0AajYrLjr0x8GWgYT7Xi0D
GYqlcTiYGojq2RpFg81/zaFC5d3U3V2yLDmTBjvxHMY6mZdutPKJLsgquCwwkhEhbsyYc+K0mYE8
EgDm8MpXi6w2A6opQddRy8+JWpGnxEDT1iLoizgyZPRMYPJyAKHbLmwGuzbIqmKbLnn1xJAe40oj
a+d+CMKYraAQ+ry1WwIYHCtb85qrTO2xehl1LQGwBwd6C1NAgVRoXPhNHIWbHrMPojOtyHEQcxPp
WwLxdHwzJ0UDmiIOyk7CHRqG8UJX2SL3mNsJvVc2KOyrPMeJiA5jzKZ3YiGzaFtjVQVflbnLcETF
nE2nBZ6Yhn1NwshF1OVhftFQS3T3VRaKkjcNcVB67ss+bhRTHoRKwab2UIcuB0yMEMtqvdRdfCnk
nHov7UipwP4qNG6rsGUj9ddxtg9VoLGk23yibBH1rl0Mqq5Mj4zyXavsTykbojkOxKF5J6af5Og1
RRlBQeBw2Gz6qmeOz2xqQODLSfBRk7fWn7cFMy4uRuYXpaea74I+1ehK+9ApNmjtU6KeI7+fd0sQ
Q/ul8YOagKILiVmiM0bVvuYj2PPNeOedIaPs2AMGuSMxZUAA03rLhxpWIl7oGMzKLm5b921bjsO5
Z3KZbgUr1GUcSTfbItMAHUCMxwrrJ1Oi3Y9dhB2sj4V8nDnb8rgRWbwmJ3UEBoV2ma/w/rmL9/y7
RTBwh8GoY/8zvX7f39TT3EOntaW+hTetIpovLfmSjWFrXLXH1rXd2srnka/IPMeqTYt8oKcQ742T
Zo8EYLOCWBbqxZVKBiRKmnQgcdLJ+qeWTX3c9toCQDGIEi5nW0TjB50F+B7iUYwYIp3GvzfZgh6k
cpweyG+Rdz6JcCVkFgrXdtjPImiH01w6IPqLRVf3niUkhuXB8pAUmlndgrEnHUIWaDq2YMmzR0F6
Q7YNvJUpEgRFdfKrJpq5OsMZ1EpT8NYZM/yOjCoLEhXtuIQmmujhS8GAFLfR3PAaZjozLdL6npSK
WKruvenn5IUcC1qmS4A4FSG9N36tgrn54KeZf3KjiFqK0FBOS5wFagjYVm4uyR3iXfVgc637DVES
mxKAB3klvYJo4XMcehqtTl0slTuV6AQzUsTIq0xuJ1a65iFMW+3jhVKGR4lZvtoBh3MOJeJx69Ay
q/QP+OQRMarKg/u2ChQ71GqaXS+fs+WurzKkdiGb6aWyhjg+JyDOetB+rOyHJhBgWNs2H24W7crb
yfRrVEbiWm8ZQibW3ifx7xAmfX+pkWQBkfFW5TnD6voZUUl9C6u+w3OAIoTDsPA1wYp9QtJO6VSF
XLeDKDoKt8+ms8znoHFHz2P8Euuq+lo0g+eBeDfsnulKp92FzlQ9TVgNXbZcl3CobRUNM1FEeexB
eN6ouVo81ri2Ypnm8akzc0EW6BQS3keG6l2OtG/hV0zyfj6oNLBJxq1KkL6bRuCcpMaWiDJukoog
OdSKjW00kJ225W+UHan3SAyWh1Hxeu2LovIIMVkp5rsRJtpjbLLh3uUo2G4DTqFy5yBuDHiUsrnb
1gy/g8NsOcPFtFC0b4G3cgzhbU156GzCOImgF26XfGkB0rmQOoPladKGcGO0dEiEQnYdnlMUlRvA
Ob3hxBPnZsOSUV0QM5YkhxLLSrclidFHktkaKuClFBIvt7TfDxmrN4ttYZNeAin/lFVAJPcaVdp1
5cqi5HuArwpeNi4/x4h/wiO+gvyx8QoJdbWrikPeuKlcGYbhozcRlngrcn9E9YbZyGue+5SD3H1R
MiT7xGc7O/vcGlGTJNC9o00+9f5D0pDHs6sHC0gQ1itSKSLUssMhxo7tXpSq9+5dX/TTcaIURKA2
0E0I7xAPJtlFRWKJ2vkqtwjZGIx9pCGrX1aBFGsb4ROoqjokd9+kDyRU+g4Fed25cYMGseGkMJjJ
O3njUvgbTb1pNpYzLffLYvWfYj+ES1PntvMYzJ5/Vc3oJ7Y67dgq0tEf3o9paxteDlt7e544agfa
p0RiBH2D4wWFORhH2sNNtyPZOgZOzzA/xx86VC9lOEBpQVcEzdD3iLHZ9p0y57Kq+2k/k9uIUDco
iSjDdN4/WWPSppejVzsdbZBAtUfGnxEs08bu37amRPjkEFp7XTmmDPei1niBWtj7b5cudfLjUq3s
UuDKVnpcNfTcah+ohsdw9E9KjR7KgoHG88YDSq2v6zQNKbuxzCtihZz4sWqDOtqlftOQEeSV4h6k
BwLKeaDYRRrir7UbeOcLkiKmCbCSlb2n5JspQBP2UFITPF5+PSqIxkg1oIp7HWHV0AvDXm0HlCkv
CqGb2eCfGejzKCcvjqR0dc2O55LlsJ5CVA6wm8KYKKKMsOm8T4tPmpBsTLSzS5m92EvxYOlguUER
MX1pS03KQExGWHc+NsPwmecyJokX3Xn6FfFSpY82tbF1Hjlp52z6bkmYTw+tU5yCFizAMQDbkqJf
C3pJFthg25/K0l3yTSWzXO9bu1ueiT1n3enLxLktIqjNZ7m1tB8lEiuKpiFtA1LdQClY0ZU1B5Mo
3yVz7/J+6X7OjmNDSdJf200wwwIGxop/ZOGk+kLjICs/2Zk/ONu4dUx3NHFDmwpxGWf1+5wyjki6
ZhS+9ViAwEreMVRUcGajZsl5TxPPLszbQhZeCP1kYuAC0jVtroIIDNI45RbSpGoiAoPFm9MyWT3D
NlV+egnUM/riQSz8SnHbf2yGMBEfhqjpi6/ZRPV98BUl9Mbxa+GczabJ6ndJEjf6KIqgS+79jmE1
XQCdfeji7m2VzwG87wEJ28bj0SAmkGI3s0jTC71kFzWeOPE5f8Ibdamr9qaq3a+cd/Nd0iiSPMT0
MQsDswfKFh59NRISS8lpNc4xKMF+5s4o3Jc4cOfk4n8aXqUIkSNYtNZyqt1gUuvW8iuJFEtkyCf9
xqVnmAGfIggmILNhJlmP39uM3s3/BPUUtS3HPw7oVTzhFc5swtbarL8Je+m842RG2E7QJ5Sn8xiY
2yYE5Qqvts8fft2x/amTqhTmWAfhpOPY8id7PjonjycTHFnKp71FzZNsJ2wjOwDH0x82hzkYMndh
hsR43wfw97ppO8mpQ30OTcZK86uYbXDndvP0hyNvrsJIxGbkzVgEccyr5r3xPberIYWT2Kzacw5B
1SXCFvmbq3yTWXw/quAy+INppTMZk654DWMxcdciaETFHkLEjw7QsinEo8Gt9F6ZfL5OOxdYpbI5
U+Sxth4CNryviCwpff78C3Rsn4b7OvB01ashNTmrrmNZfIEUygQbdircWvaaoqitv8cV/1Ve/WsV
Rvxn4dWR0Nin7zVX6z//2wcGGIvJr20LsaoSGK/8W3JlyTcC/QBqIKbCOLFAhPx/zZXjvEH3sZI3
8IKtrx3/62/JlftmlRpQ0zsAtWxa8n+kuPrLt/2/z+lK5ufhWEc+kLlCWpSvRkyUvUORhE8JBRzn
hcZ2Zw6Kvthmjkyth1YL67I0yHE2cGeaaFtht2HCF2qq1hnx/1mZSNqencaMuEV4KT8KYtOzU0uW
jT53ljaDv534Fc38GSzerkMOLW+jUnvDuSGBpkEunCHJXGF+RPuYbJpy4qlnoFREOubDRUR2GKFT
PjZm2Hx1uO3Dhp8mYZvbZ9QCRAXI2ENWyZ9095Quzl2S+LLbmc7+gjK0iS+tueudbaQp7Y7h1OkP
eSZ7ZOGMabsL7Fv4QpesIe6B9I7Zvl7Y9xpm9QOgZVIwy2Y3OZI+aiac4WvAwVHvwywd7LM6w0x5
6iM+mJ2qJd4w5i+BdfKj3CPPj8zAnaJVdWzUMPT7gOgQSIBF1ZoTumHGXxgGGHg0nBD1BrORfzlh
7DQbb4i8LyA2rAvPq9ZcQ8brPipejvsbZS/eAz4RyI6LcQg3AQdASjjbYn0immKyCYFNNIi9tHyy
MzEUwMW1f4wjK+zJh5nLt+EyUuKlGBc4biYu54nMyb64MZjrnVWj/8FJUDJQanrA+PQ2CtDh8EAv
OQVY+hBXc0R7P6JdQ5C49WBFXRLz0wI6iOFotzw3olDeMal16hG1HbVHy3dy50Asb6T3/4+9M1mO
W8m27K+U5aRGSEPfDN4E0TEY7Emxm8BEkUTfOeBwAN9Vf1A/Vguha69ESiZazl9mDjJv3itEIAD3
4+fsvbbb2/0LzRMGTE2debe6kY1xqKdmpK2jeKzcVVCbQ7mZvdKLTgZa6ibnBr9fg3xjvEw6hHjp
S8vs6fWVTb8yAy1/wnZbPjeelgxha/Uwo9p0glzNhEqFlQ6YaRGkM+uo2Mu2lWaoPXnDalpbFQXg
Os0r7dIEc6kh2U5puho8WQeVx6mJfDtJk/3xIBG6g+Sjsl1z94xE00yq1ZpEc7fvQMzTrkKsHLMh
X81zkL1YTHrIsLQN743WlT2vJsfsX1zmgY/CcmW3YXKRgNIHNYkiOiH9ktTO+qUk6g+tNaL5az31
M2+lTU76Jt2GRCEfx9gGSdHYrMzSHuf1NNBDWNuCExBH7WQiIttDq5AWJXktlqW8b15k5+MCmusI
acx9INBO3RsPheMVF7UNUSHsDUKFViKuSLOtI5nfNqJzBsK63brZWTI6uIPTvQC4Alkb4xZ41DNm
AWu/d4lkGOl9x+wownrX0fpy3NMTT2L3AlgUkrBBhyR3M5nsFO3q1zQYOP+lgUAfTpRbJFZD3vdU
2hGlJAWcjN+FnmvFKh5MDHxyLvlBUw605N86s76LCYNP9irNI1h2kGUIsI+DYcIohHBvV4tB3M7M
KBbhdmf6W7bapW3Uuyjm7Xzm/A7m6bXImH6Fwga0tRV9A208F7baiLYeUd8PkXZq2Kp6j+IUTSgZ
veZr5FFb35Jdpd6Zsqr3pNU7giRzrVZrtKVRupKVz1Est71HxijDAhww/HuB/8DZKB1eEQ3D+sqt
4YaGNOuzd5o5ZroFLRh8n1w6t6GHQh6mOcbWc5cp55vVkfFyEzWw8fECJTo9bcspT8tWn2ey9EaN
bCt+lr2Zy3wvOMmRC6CcQHueNUe7pv8RTPdxafuPAnYVZAnmbVCA7SRbdfPSFSailGT3vidba1eQ
31ueVGTriJveomf+VAxR3pKOp3t7Vo0IUXvtDe7KqWsk/fVcew8eptTiwvKk7m2pbfz3vOv5ciTr
0UVq+tk6N/JUG4ipToMXw4RnvI3pF0C3F0pcGk0QkzgTZNU2ShrCcPl8nGdtK2FNq7hYmM64Ltld
tP7KnwkXXXnOTK946ZhQZEv0hGsdMe140omBCF5cAO6dQ8FcrwaiKS7TIVL+yqKAvqEtMiGZEASc
bTLqHZgpRWETXVvBEBpSADAkNsx0fzKnQ4BDf4UTLvFRJu+LMkmIzyrR32W+lxOsTQ41zpDOiC8K
J1LH370mjNHvUh6lsn1lM/CqNRz2uORuZfnEgivgmZosNPPWMexJbrCDIZDFGk37qp7odME0qSPe
aCs1OgR9XeY9mowZWSU9W+vPpzJXyT7m+VT7rqkZeiuirq1VTvu9WHdVa9+3kWY2xCYqMz8oexoe
PHO05CoZ9MLf5gbRfWFBqMcPF/RGbYSRyet2NkRjZ9yPOWPJFfnXqRP2BdKd64YsQX1ds8G06yId
+oc5Y8KyK0l3IATSDRxtDD1NRU1oYQ88I/qFZdmy4uQ5KxP6CoXRmNdxr6Z3wj+JX7MTjBZROMxt
+UwT0Dwx8LFIOgKakT+OfCzrrgDikfNUoGNbV3Rqpg0BMdZb2yAqoAng7lJksNfu7M02Yh5HksyW
22flQ9XTDw89ACd3nQdpGfOqP6ZngjW3WQdFm1RhRGZ2ENbGPL5HhcVHX9DUCTc7wrsgKbOCvd9l
EQblKkoeaj0uXshSCvUi0Z49f6quRC+I0m2zQtxGSdtoZ5z1WPKKdqgeG64EXmQaYg7la3B+Ur1n
5jw9BVbrvJZMkKudam33LMYRqYdlFaSYR/C7/CNp/J+q+1+G/le8006m1duHuvv4D/wsvDXv3y7i
cBRwBkc9TPSLx/6n2UEznH8DErJh0oLq8A2cC/+/8gZ/6/H3I4peSAycFP+78vaWUp6/yr8QHPH/
WP+J1+ETxwPB8PInIU8C9hIsgNDl4P2LFCrrwX1ZZXKusSh+H+m+0YZaymi2tZwwCD0t7SvHAFKz
jvAVMwxUgGv2bjxmb47PBHGf952qvhANLtX+r6eB5UMtfCeUifwHBsHHD1WWVaubI3lV09Tckgvu
PDXog4K1C5iHcPdYId8uaKg60vjPlLk/7we0CCZ0GFMW6OPHSxP1oUVMSs9pyWhbrAvOGV59poVm
ql/Bc09efjmhfen/+Hk5TlGoL03Uq5yOP16OsQ5i0yI79+0iYz+HeP8ja9PqOfJBtaEZ8l7/fr2P
fZTfr8eJ7tefmyaTKyTXM8wZO1yuI6Jo6Qv7xBRt/n6lj0q+f66EIh1dOsc9jncfr5SkgtisOT/X
igp6t5aX+yyZhsu/X+RPD4qJqNmnBPcd2GkfL6J1WSAxBxOmTSb9NGTGu2A6c0aUTLE3cYq9yNZV
a0Eu+xffbmlXfH5CTR9dH1yV5e39dB+7fCbJIE7OGQ36MKEYBmwJCoxv/Nnxb6pRMq8ogoHZtavd
RPj7vgIn/fHuwmbiEUUJby5cl19/x8AjtszRuX5e65tGpGpHqrn4ohO2/CGfvuTipUJx73EVHFYf
L5I7fp/RpCKGlpmw1CdtZ+hzdj3meXJuNqL/QqR+FOj+dj0MYQbNLy76mVRsslmDtYvPs1HUBzE2
2mOdmulVrVvRtW9q41OAO3U3udjfdZnr3ZYEKuRTuiKf8u/P1R9eE17H5d+8ltZvP+9QDaxQUXze
y4I8Z8hh64iYGzwBpNX8x1eyFl9KoFsYl1hzPt5jxGOc2SJmCfhJH60xzfYimN2twpN98vcr/en2
wtii98NWAznmsxy/bFnJvMw6S/XUuOu5lc+INP0X25i0al+WbnGY+e916EVJxoQlKfPvjoZtEjtq
O9/8/cP84cUFZ8h3hnBK98j69P6MMAeqxjXOeIcwdc5FYz/Tom82JYeL88mIy/sZ1dS+LOzuC07y
Hx5qhu30s9hYwHkvYPlf35xyTjIPudVZHef+iTkF/TYvEg+kwCS2kVHF+79/0U8d2OM6SK238Btp
selstB+vJwM7Yes1z0igocIvBXrAlfTQ54RUz/JRDdZ4JhJfPqSab5xoUWU9iKyX4d8/xh/Wqw+f
4tNjxkofeQzezhwscoxDpqR976a03aFqBVBRnHmeXeymOmh2PUbtL568PyxWtgGUDOsJXiG6hh9v
gVvlSapm46wHH3ya96ZzYgyxmX7xFf/wzto/G5J01372MX/9YXslyAJsjDMiAftN5Azmrk9KfQVz
uf/C1/JJ1/3zN12MoejhzWPD8uMX8uIZhcRgnAVAh9BsJBPYXGSP/ZY0UBIx2G/i80nv1D41mWBV
dpefORnmkQUt0t6TfDKdI0SzLsZCwU2h7YP68u+/959edjxZjBYWtyeN30+PnY8KUbOd8QyEwnSm
RGdvjCoorkxms7uJSfpNkpUkkKZztG9kILc0Btp9VBNz9cUHWd7kj4s6nd2FnUmty15pfPogQdJr
yKrcQ5Hq6izyK/IeU1tupGiC68TDsZO6cFYiYyyumWcmJ17bTTvPFYC66AGqLwqGP7yOBgHGlNDY
NjBRfl4ErSUODIr6YRB1gTA+l+eatBs87EGBCGAYdsLz5IkBNXeDag8BhXSG+y9uyVLUfbolIHNM
1IiLGxEL9MfHJ0taiNKVd4Cq0J1zLvTOkJVHF05HLrJwvOomSAkAArYanKZuFV9PHSrxyfWnL97L
PzzHxzsRwOfEpYUf69MHkaM1GNI+RGWXvUau06xjZ9wb4K/WcpiKZjUxUNzFvWhPLMSe74Ehhkck
gxVIKWveIxVnqDnY4sJXk/3VS7bchU93CU3c8diECMv5jFMzUrPkBloHx0RKtgpk4qxRSNiAM0d5
3pbfI6batLOJ3UNrHG1KSXAsRb08cFBJ2rC2holT23+PU65+XvvXOIs/HJaY01oM09g/mVl4n+5X
bPejlk/6oW8YloOVsguy6FEyNT1lSNw0xc0EvnMlZfc9Mcca4Ukd7KOhRv4o4Pd8UaT86Vnm46Ac
ZAyzWKw+mWUa1WV0BK0DUV4xz23kArAeDWKURtETqt03d7Y91TfjgCzUbqoLzWLX+fst+X0f547g
PV1cNCyGn0219Npsr1PmQUfusE1T/E6+IfWcSYyVP8nJFXuEwU85w6Svnt0/Ph5cE7EB9ieOax+f
3bSypV4sEeJV157QpEqJoay9recU+jUwWePZGH3xRpIla3Oup9F+DIq9hz4uNLk967IM+i/Wlt/v
BZMw7gP4eBAFmEc/fiKi6mn2zdkhrSEk6MLgUZ0nUEhuHtvdyqJZTZOVao/JjJDrv/8Ov2+xmMCA
bZgWt8Jgjvbx2lqi7JzZzMHHfXPTq2Ta0T7MX/5+EeOPV8Gzygwek90xlOfXLdZJSb0gf+swe1N9
MblkaIhSy1cDNga+n2dvCx6HXYbig6BQhAAlHg4U5ok1rgtpzU9oixBj4IiJvziO/eHWs8voBBNg
zaM78ulhKEgAdgUfjLtjnoy1UV6UdkB3ezTjlV95YzhBOSfrOPpiKV9u68c1Cq4wRSzqDbQChBV9
vO15Dz2tKrVT3839ggweX/SrRg1VBW2IKda6UBEcH1PF41cHwOMJ7/Olfaav+OXZ33/7yr2Pf3ke
k4MgdOvMaoGelColAzgz7ruahIAeMcymnMfreGjdg1LC2Tra1G21hfbUaCK/EpAcyVKP+lvPbi+R
Vc7Xs+GI87IdhhUS/B9Cl3dSZdbphNNlUzUtwini2jcu//OLMuH3qhyjHPIfdykUONUuT94vbSgP
C5VMJWatdnk/CiF8rCmRtRMOgWEbCybU9d+f5d8f5eWCGDhZODmAuZ9+OR6X0pxt93T0oDzG0m+3
OV3k1d8v8odvtQROwjbVAeXiW/v4raBGNei9nFPYitHV4NllFLZVjOnCMIoppAms3f79gr/XwB4l
H4QUXtBlPf50uAEsKag6xGnP5HodIDTeFInhbjWnMr/4ahyWPj37tKuofmkd8rvxBT+Hc7RVIUmu
cgH/LBxteE+o2bpYrx70ykXq76cDUhM3KucHs2HlYlaqCZLWlTVUe7eL3HOTMRQCKI3pta7y2Tzp
4JMlqxlkIfWhO2WXJMan0N4q390VXjBG+7Kb6lcy5ss3JL9dezvZJkFWNpFxDdO4wrpXosjPBqsP
fgBHnJK1ZyTNd2O0PSicptuTfOUnjtqoyC9+iEZi32qiRCoi4YzsouHnIogl6btga4LDQlQ9ls6G
wamGCrQrih99bM5nJY6Pbl35Fhkaad3pERsujMtQNUV+xWicxC63seQPXn7x3haAEXJmV0wRcXYI
on8QjXUNNpd1wkT9DTRjdsNZVX/vqtG8tlIFLA3Rp6eQzRvGS9UbRbzWME4zZuBk8T1DFzGEA0ju
Z7s08PeQqlRYa7JAEHzmdn4ti6LzQ0502h39ADPZRUz4ibNPK0J65wxKCUpDE+FWZ45EI2FPwN2F
yZebVxfAPxuifDIZVCuTYdUb2dbWt55RWBQmoxvwBDf4RDceITjGDuxi5m6LRDyYUlYDQuNetdss
idt209okXYYmEKkhnPqMrD/TFWkSUqg571aiY0IdCvdRVDnWOIuN0g97RpAoULs5sEGuTZODHS4m
TEfzLXWoNchRa0njt1v1ejHA1RiiFvy/20C+dCpEikkFDowsDLbCNYBp0tq70iKRoE0SbU34ETmk
TutEl6UYEAQjyoLjl2upeWVHpZbsBI6a0z4TSEuMaWpjZLspdV6OAtdeMXAt4g10KqeGlJka0WEI
8qLeSEQUuwRW/w+HgaqNY7HnqeqsdBwI9ayGe14DjLuj7mCHCBzR9RtL2NPe6qzyiYLKbEJWnuhF
Osnyk1SxJsMynfK9JHf7nkVxHHEmQJQvKyMBMduOULMgzL+6hLAyFiV96UYUlumto57kzHU5T+PE
PdTnpWlVobhlVOncKuCST35icXmZ45tYNW6hDgVGSWeHHjPSQ9EPbX4SDyJIT9ME8yPj5YxmARa2
mayDnjzUELLm9KNxU2wfbVlg14FEaOxSlRda2HhziRlVxGmwjuu50ZHdJtWSZlnb8oBiu053ceZR
mgeIcJlK1aNVh/g84UlGAuEHG1iQlasGiEuBV7WUct1OfVTxA9RktFZxPry42eCh9be95NmbHavn
h7IKfcs4Pz6zlT7vBj1FBK3ZWXbPg0ziZAyh8bKhGEyg/JcGfwERPnHgAcBOBTCy3Ru1Y52MYiLK
JXIQPGzmScNQrBMqeUCVMxMhyY88bJjLRi+2G2fNxsIxmuMl6SDGq7bU+hOzbvqnCJdef+kRT3rj
jKZZrNqI6WWIMzOLt5rlR/eoOFPgrISU22GvULiuCztloSE/q83XorUonYoZ91CYNrjFMYUPx+m6
Xlvh0LleuWGrDH40k27Ym2KOfG8TNB5ZZfmEMyecmNBCnSGWFvs2biJivhr/JW7thBKI/viP2cvN
Uyyu/p2F8xzWJk+kjow718qdgRhAIEJwhw6oMZ6dlSGb7tYFTSvWhaA3gFDDzywaZigFNkUrF9VA
sxTYaWrKb6nMcdQZqq4yGt8ZFYk0qulihu3zDaosy06MVeUkzjAyc55T2ruX2s60UrabGgi9R+06
i0ZyzHHwwWXOCEPHgm12w7mcNHwJbVPX167VYQ30xkA96NjtnhxTmOfcKccM3cTPvvEDDDcxmOVb
My00lLxlNUyrMq70elPjMs02vgsELoyssQuQhxjEqJpQFG4DTrMM6WsGCit0reYZAv35KUBdwKQ8
KCIZWgMc6DB3jHmJvG30eF2nqsUZNfhA6iabPWWlVGS9khGVnltZlTmriW/YnJB6kdxCSmkeaLiY
L4Nejz9Gr5Tuxk2gvXocXa9sIrvuNddWF7EVAdyN8dG5G4RuLs4TO4bKPBdIg9a6gRdm26dKv8YH
B9yxLxDEo9sYHXclGjvg14hxoSFlI9W99s2erQ+z0EkaWNmDaQ/GG/3Y6KpgoobITh/dmzpy4IC2
8+wxYqPGJvOdXw5Nz5x6O8r6BkeNmtklXZ8QNEw9WKRRWekSnGaCl0mZhsw2yFjI2kgRIuFk5KHE
LClFXp92jqMeA4XidTOkg1fs9QJ3E4KxfFjzXsl+DyTEFYfJT7S7SfOcDUYNK9kVqkSeUKBjCsi+
rIpvkFmDGs8X3mNda4tihYcnhlk56gTDu4RmyVXpH03lcsLvajv07jNtxFiiJo1V20FAhsJAi0Qe
2qOq30amNxUiCXbc1TTbAt6gcIJh34x5dUo++9lgsOBdpor5ypuD9OrEYK+RyLn0Sp6OCFUwkKZW
3a5so/Yv8QmmiLWsmCXdyhvrGU9c3q4phhjQtxVE7DXm6uEpF266V2YHFrq1LCho42BoN1WBnT2c
TDN/xVbVT/iSRvpy9MSw6jHkJzCzskp5w2l7ztZcvNBWjXTKH507jGqLinjoztXkTNY+LgL3pMIC
j55x0TqzoBXOjwQRy0U/u80PrBlYHgbUVtd26WkvtRXEA62Uyi7XndaAEu9xsDcrwy5wL9Arbllw
guzWcvvxomSVZ7BFvc6mIPsFdR7FCIznttBPdU4j82kUeUp7KGtnzHESJIHcR6qpoFVWAjq8ciLN
PoddQrDwjEmou7JtY9BXlgZOGBleECUKraNE542aq7A2edPrZmiS58ILi6HbwKxFB32TBLO8x4pO
TTG0aUMTjcnUpnAd8di1RhatY8+LM2T8bvKQ6sJ9ddHLVKtqoOyheZOar7b01LXDxNAPISwYBDU7
wr0esNeyAmIUakIxlbqPzJM7uIp86ujQmRXbuT9PjR4OXmxQEPmW85hoaYJi1PVv5zmebiear3cW
CV3OXquagF2UBx5XuR416cbvR/TWMHibQ69n4Cc8iOgPNsyYN0conB39YDl3UBXGu8CPLZx7JhBa
LO4RlhJPb6LLhBGO2gal7KOb1hGxYlnC9U6F5UTtSlkzRsu4Q5C5qrwsMLZLYX2uUSvAhsiQ6xDS
JIZrT03Jc4nMZw0hwT73TafbNEbRJztqedYUBe8jg8ehmxdaoIZ5G7UBNuecv/JsYiIf18mo++Mm
Y/k9d+Qw3M2OXrb7TMfsf9KqqbwGDOvtWGTSapdNjT1v4shd/BhmYsPnqO3oLUr08ob0JuAZqNIx
mcV+ju5AzeyTmFFtfNIpsIqVnU3wqzIgx8GWSDwt2dqFMgzcwHk+U+LK4N3oIJIBv+hKoBowRkgl
DMreOA8IyI63TWDHLuz73nbXupyrPJzmyLmtiqH41iT8U9ucLd9GsokXYkCaT1B057XlwY/iiby6
Pp0wIkFIec2mOvtOdk2Z4q3iN1m7ho88MWPpBNKv4gr3dk/LZ2iQE6/gzNSSbBuUebWW0g7Q3Lm8
09sSmRrSzQInxkAjeqO7UfzQpMo4Z4Y8P4/+mN/bfWWd+oVMxKox1QQ0GUDkqh46uXPHHNKh0cwt
5c80TDuXhml0Yg3d3VBnwc4CnWCs0pxia4c7D8gjpZd1PnJzrqWXpdlJkzr+GfutfVQ4wv2H3d5L
aqFsKBHSMeGob5pZDHeVHeNe4SA9o3pSef9S2vXwNBXVdFPyUBVQlnt0l9oo62odtFXvnrC84ivr
JgM/Eil07YFZTIT4n0bzMn5qhMG6bY+vouh5HBK7G8/nmC+zabpueLLiAXYy7DXzdZxQd63UaDVb
AA4odgOrJ9Rwcmokmt2UXzCWLt69OdPBNyDOeqxNZ0g2WmqgKSMwtHJOU9Tcaq01SMhO8PT4eIfM
tkvCuhUBpsOmzfEsFkB2Tmx02e7awlxsrzTpoNFMEigbtm5LnigE0fk2qiJylwiRLddOm8VvNLMw
CbH3uv266LXx0cUdY+88pUfvhTGYe8easPtVrEdPyzjiApLHlO75FdSG9R39dWKa4z0mUtxiRVde
+nEh0eDMdqLOoEMUt1HM2ZexiD8mazxg7vmc64G/ovYD6Tu0k73Clhm/JKKDskxEIfziIEHVEYIh
RJGOi1qufFVlMnTJuLySJiDysI05z6w53qj3ORea3IrJQPSKKkRBYawC76nir5xPqu1uuqFYXFzc
mrAySWEI0dIFj51kkdg2XQ+LYBhrjGs4IUs0yLHUHlEtTS1bNVPvrbL08j33Ku0Od3LGvZNeWlAu
EQcVtk6RLkXoEj0RODHsecsqyJPwMmq1TamUHLZa6VSnjmBKuxWOpGJGKDh1nJFAhVPz2ZTZXZU4
w7kAg6E2bj3OOOplEjzbpqi6DV2XJmdb0erLWJCYsuQrpLC0ddFczKzxGmiTlNNkPWrTEypioOoF
ttN6iw3WvxN9IsTWSMz427FV8z96uX8xjPila7X+3n//hwN88b18+69/rf7v/+nf/tfr/94PdSre
fvWrHP/Bf3Rz5r8hdNFjRjiHFIz2Jn/mP7o5/99wxm12+4U+aUDIo+32DyWYUEQPqiCSNhvpmE1H
+L91czap8czamJWguKOUh3v7nzCCj727X/uvNNfQqEAqw/sCldX51HLOCqS9RTtRhEZxfzdGMbEg
KznXLkLQ3tMhUUyNq4knV8+q9FlyyDNvuliak9hTXhPfu84aS4v917HV8ijaJk3j1K+zjDq7O9dl
qX2bI4yxq+Co+Exhu9y2Rx0oHobqaoCq9xLzZr7oi2jUTzz0o8NRSypTKnt8hYvGNOI4jhh6kZ4G
RxUqHxlFandUp9pHpWoO0mkkqAYB6yBhhIVla0hnPauSBn6A5P5atyDtN4saFibFgDmZ0Ya15qYY
+eV0FM/WRyGteRTVxnVgnKAnKp+dn6pbFN5IcJNFjZtUBh2uYkaiO2NSeLZbbfFTLBpe/yjndYOe
zxvlOS1zGCyuM5wpcn3aNQ66XF+PJODMpPkclcJdnINc6H1p3Jsypf5LG2spDnGzWMnGqDkVb92j
CNkuYvUgIe7khylP7GajI9q9L47i5dqI8XuiVVtEzbHTqP18FDsjAkD4zAKMCLo8CqKtozi6aeGf
r5qjaNqp6RWyGi5iavSfCKsp5xFZu0fBtdGQEc8mtgixlyoS86VltCj5Y5luCUdvzsqjgBsHTXwR
HGXdFtZUfHGGhYXoKPy2ZpzqK+rfer6gpzHdefbIzhONo27/QGEd2yuLE5hPp8mA9ZQECSJ7TMhz
vpYCWn3omW3S7TLES3k421U2LY7vjHvuGPzBep/IS3505tw4uaElg05RImx12dNvsSvD3WSGrJ5A
JC1W/rnx3dDrTM6DnZ4H91UVER1scCDdqzgg1iDWPOobqSSUr9bkN0MK0dv5zjR4KIiq6DTU23jS
X2ni8dAVQUGQQUozYVoLavE0LAAOewfbziuAXd4cXEWkLn9vRtUtII0ooMkKDB7Repouh/XGHp99
zRxvDPxQ37tm1Jg/ujF4swGiW7xVUqdinywrBygXD9H3zAgwzrhsDvdp21stRl9CQ1Z2zJ/RNkP3
CLqiuuaQGscgdLr8LWtNMBY1o5UXDNP2LS5XpbBoiBEcfqfBmuwA2YckaFm7LkUYcsLdad5VJiq+
GbFr3zSEFvf8nd5Vg/8k2XiD7G8RxFhnJeYD9iFAXCatVtgSIS1saBNwjMhdbOibPmUWjoVwNkQz
clsLSU2eNOY7tJqa5B5e7hXKDlNBxphpRBC51D/EE2F8K6frnWxbYBbn95ja4kJDU4f7Leuhnc2e
fll0seutp5YG+mooZvdCjXhqtqLNdZ3qBJ/TSmpMsyLmyt8ZI2XahsJGTGELbuZgEndMksDYRQUd
vFTxWyBXjkBWZdOp61XTk666/sUaPQ4iFhKDi9nuB8Hob0alqOf04Dl/6uW32cgaMIROVfj7OBb9
Wa5p+ksREP3Atux57VrX6/KaiwJoKUTF0Qujv3dpcqR4MCPf4aEz+vYAPMB9qaeWMhRsnecRH5RM
9x3ZMBddGzW3HFwWTcDkVd/iQe9v8CRZB8BYRHBqJsawGsqaxAKTyMe0VD55RPFUtacNSS/dtuw6
56nIei/bYzkjnjIGynItc/CvfOMSyZzV+i16lVZvz4F4N/W60gF9tZaX1+uYY9ptST9YrU12xFtJ
PDznTacvD3zvWhAblNAQ41I0ORlca+BVMiCY545XMkOHcHLfatBxVmU3KMgoytXVZojBAW0cI0vP
sLrQQATRlgDacWurCGHgkeKhW2b8oln06jjHJJ639iJN/MhhwE1nnvQ0opREVryNZeKAWZgRoNAX
ZC2d0wnXu5Tqyopp9RL7xqcOIWVneK2SJPlheiPkPpUPC66smYhpcCXgbrCH0jXB3jWet7GqyN+Z
XSR6jOFZS29XmPm7iYHyCQ0ymTlAzeZ8Fcd6QHsV7/KdjW3YBTESSwBFzWCe07pvh1Xh1xPAGEqB
b30eWTc8KXS96SpYr0FUK8H5r0oe47igQT7qalxFdt3dF0sDPfc6unZmPuLAAkwQvZSqpTVjLo13
VTiAKQ27pikvfzboU1fei2PbPps9Sn+YxcD24Mz4P/qlxy+P7X7/2PovOd7XK8wyZbzJjuMB/rsD
vgVyREzbYhkhVF2pTmsyY5NdtswYENgybojshUViL1OI6jiQ6I7DCTgVDCpyTVcn/XF8EVgs5qEs
dc72GoAAfJMN++DoCAlf9jgEUb4/MWhfZiONy4GepoSPW6U6jk8I8WKU0o8Fnlk68Kig52Xa4nVC
nBbLBIaWG42TyigiToLHUY1lk1608Y8jnFJX5bDO3X4ed1BFGPX0vkdhIo+DoCporG/GMh0CO57d
KdfKaU8GQE+Ysi0zJRYlhhn8gSSRGT3djQNDLI8T/3EeBelOuyvLgddgnEqHW3WcYKkGmksol8GW
BqhsgCdhOt+j4+SLYzxTsHrKzRcGQszGELIxJ+Oem9eR3Rrv9DmyG6NPvTeYj8zWyi7K35PjxC07
Tt+aZRDXGFK8e8twzj/O6VTjZlfDcXpHOTNH4TxnTPVk2Q8dp+FuPovRXv1g0s4EcLA6Z2Mc54IQ
cUWwxYgwyRXD2Oyix/KHz9PweXCGZbhoe5qlNvI4czSP80d/GUV2neIYp5YBJSai/IxAROueXc/L
Djz5EIPicu7PQUf0za6onaA8BNK35U7k1Xit/GB+RYPFCb8hGnjNpMO9tMyGWonAF5BsDCSY7HhO
Z781WH7dUFjJeGnYIKfWDuseE7ZpaZm6WVVCwzAmhgXSzfTbXvpOfSoTXHG7Wuv7Q6rrsbN2pkJc
MoyfmjDlGYJjk8fGRUYH7ZyEHZe1tvQYBZWuMZthOvgAu+ADwv5JcBk/mRj0DoJU6W9p4+GF07wK
Knc5K7kCfJdThg5ecyVySoc1Cx62W/63OnTSlE90If2W9TJWB5OaAiyuW9HZdmFhg3MBAgFlE2nG
Q6kmXg0EjNoZIA6NWTB28O8i4Eudispo9mOuW989iIE3cTWiEBt6O+W50Tv/tnUmLIBJbXaQ6mwt
cXmvBIbSeGzsrfI0xzkwA1bfDGEH78FUiSoMUkR0G2tEN7izbTnEgJS84dnJJI34uddSNoGoN089
w1dP8TQJbMB6U921rDO3Tt/TY/Er26dDV4zTplBNdlJo+sbToNeGk6u5e703izeribM7mUeafpJb
vfYwMoN9iFozOKC5oZ/d41ZjoNt3+GUBdCmdIcCsTmMCC/kqMi4PxpgthAVQfm9Z41IbNFi+g3Xu
C/BJXlIAPortVOyAXE1YjlGLxttAGUwLadjJmxJZNjwXOlVnvhJwQqGIdPo6yQaimAI568QCAqAq
t13Ziq2VYHDdOl3dOGGTmfmVYHoe/z/2zmy3biTL2u/S90xwHoBGX5A8o2bJGm8IS5Y4T8EhSD59
f5RdVZbSv/3nfaOQQDlTNn0OyYjYe6/1LV+T1ej4yPc47nttOvV+PgJXC8rWZc/459X0RfNa3fTi
9bU/+9r891qIvzB/Fils5f/5+Mvu+6/j13qtTj/8YvOeWHM1vIr5+rUbCn7r90iE9Sf/f//jj3r3
y9xQ777UQ9Wvfxp0ug8xvdoa4fFv/eHf6uST12oVKL7+J0Jn/fnv5bGp/bXWsKa3Fp4Ua2t1+iNC
x+C/oIZbaQ9rfvdal/4ojrGboVUisMHk9yGBX81GP3AOyspzQKbLv1c1uNie6f2T6vhd1Puf4phs
F+CsquVa6K00Qss+C18iuuEz8+pna6oiTX+YMNhzkjCSvmcUNBWNde1FpM8dlHHIXr15NhyirKpJ
OY1qJZLhYLqL4u1UxyLmKsgjrZ8ff/oqfyHl/Che+f4XdNH/Y73AC4Dg6KMyR4+duony4duUEBu3
MeBJ45Zloj0GGqBbZ/f7q30UGyGXQ+ir2wZWILKN0M99UgaOyySob/KMyRx5EiaJqXfMmJp/JGn6
fhW6IYR/462Gs/JJbZQkc04pUWVA9tAuYKrtDkXljH/IU/4otftxldU+oqO+JRtm1Xv/pNRy1dqL
qSrRkGlltsX5rJ57UzLsK9uKT/JE8TZq0ryaXTz/4eN9vGU/LmygrUTZRIPnc4ZF25KUJIEVcaCM
8SqweR0Qo+VbbRbtH8RNH3VbPy6F48lExqmhr/30TS7VxFkLaIjPARvQaU/DNFnar1JZ3lQD7tjv
n46/fTDAPqwFq/yNsAfSJT5+o+zkhZapsKDyOb7vzVaFnty9AvJc/vCx1r/2f95KPhaWKi5hwvJ3
NAPF98cLwQbLhdkmxGpqGokPWVpuKlOaG/ZWGVjYqE48Ec1/UMX+7dlfeY3fJcLYAHgwP140Mkf6
7wUlOdo05AuLbIY3hnuk9v3+W/zldRBB4zFAm62tnt2fn8sRBRa7Ptehc14/WBHakjhtsj9JYP/2
aPBxUKu9/281Eny6DMjkWe91lyP8atKhGC8oTkZzl8Zgm4V5VgAwKTJz1zGvbVux53EBWz4eFrU+
mz2AW5qozw17ufznnx6Ajw4rADkjI+FPnx47VZ0A8yCg2aoOkJ0BTYzRnx6gXzypyF1R2PIkYZH9
7OXA/Fe6o8l3XEohXV/VVtqX1YEEgGTNmegPt/RX3zXSf0ShzrqdfFYYml6UK24WMYrKYmUrTfdJ
G92TzrWOiLD+aZ4XH8l77xgT6aFD/fr0DXLs0ZDBcjFpltW+XNT+SktrztBEMuqbSG/bPz1Kf38d
V+ku3jA2ytUP8umKkQWjW2q8jiNapPMscR86zT16tZRBDoYQMZPSP6QeeOtODxcQdiENxcAZOV8z
aSIcNuZvO1fZXaJQ/P3T5wklOdYCKm86nZq3vm0/rfJI4zBZudRzAy1rkNRSDXQDt/fvr/L354mr
UApigWHXYhj08Soao3uirdbga2Qu88nUrEh6YNwRdtZo5Rf+/nKfTFHrAsj1SLTn9rIa8MV/vJ4h
YS4j+Ur9RqXgPpIxgdKsXpL8zRS1SYwzwPyHjDlUFiiii91NSwP4Xk0y0w0F0Lmz3/99/r5k6QbR
eOuBSzVQYqzP/09fcs/0zy0FH7/MvaHbM2Efpv00IyD5wwf/04U+7WdEVtNwS7gQBMKCQJW1P66J
P60On/wo379edmemDOiCdcP89NAUk2xrZqJID6jhr3skIhBDkXO8icpQiRuODPuONuOQrsEAcj7Q
SRSgyrHyxn/4wL96sFAxQfEDN8c69elG11rhzIQ3sKU6CogilsZtGTs9QPNR2f/+JqJ24DZ92FbX
DYHbp6HgYk6lfbqNKkD7KjMgdlSxxIvC1Je2kyk8UlhKWcVqOKSu90UHQWyvXGnGxfqExZWNChba
Ny3S3Nu0jCoFnQkVE8RNKGiIOP1aGd36maN+W72ItS927iFZftd84qjwOXoBas2zpY0e+2YetCME
n0zzpyrVyauWpNxeKVIDUjuIYlavkyllD6qY6IKaj/slqnaMQPGxoIiUuRKChV16KA/qcp4062Rh
gGZM1Q4Yp996+tD2m3Gy+zGUYjJ2pespqwApS7/FCrMvYg+UmLzwmqyN0NVKkrQ72ef5rqNXhAKt
rGobMfBsjCh760iEvTr15U54rmiPvPLWE2cjozzNRSF0UpedFMEdGglnRoAySgi0ExqRFShTUl2g
kIaMJaMzQeM3LtZMk1l4J2oNmit7zJpKi0lEKZJ8BLCTlKNn7mdPmxQyvbEWzG7oKrEYDk4d9V8x
YvaXTVmkV47bOH2AZrgew0zQ0IZnazZzmBfacgNSvY13ataoTjA0Vf409mX5TQh6lai9co3I2tlB
vjrKyLukxR49pqT1chAY6ij2QaiTs6Mnje0etEK4JGRMIrXDlKjPNDSlNyZHOzLSx1GxVQGwGstV
Esz9bACo4kgoHlRpMtOHlKs8dga5F07o8rWt7SZwOHzBCaC7CO0JMwkaveZlDOgFvmkpVhEd070s
HJppjSJ2o2KHnKmmgYDMDKmaZsRf2xxpvR+hgy5QgypaAk+9SJsTNErznWmV7oD4x6QlOEyRuY+R
TBEfb9Ql3WaN1EstFHmpqX5joLT1B9dm1pAlAy5TUPslE63ZJWSu9a7KVae4RcGw5NCizHjqQiH1
hlR2RzbpdJY5tWJ5tOEUQYAPmNO448KwkHjiHCnu40EDv1v1fXOl1MWoBLNhi9Ouw+0TcjTSnC+V
sUzqtSwzcMWlwaRn10DIKTyf0eJY3RFtzGxFi3v1hvGnLTYoqxQNIB8Qv/homrVSuQRP252SHjJ2
rfRAcVPZ+1KhWR6Q3liUO6II1UtHUbNnHAx9clZP8MTCaiyQ/4EOQ+OhdQWUPOoF+OY4PbOAXaBF
pxAvZKCTiooUBg1D8kqDjViLPOkmb1NUlFvo0iwaLaQq0UuzLHMBHOSNRuSzPtgRIQ4N4ypP71Vy
VFtgRL5dVRNQ/dhd/0htnQVldcZXR0eeRCfdQGQTNsxy873t9roZ6p27nKKK7IAAAgtIwtFEAhwS
JNRdUNbV3qZxWmahWQ1AzG8dBj10y+LiFKgx/dG+is0GQm0BjbarDPrtxGNrcxAhvdcDkLpkR5Rp
v3xl0GbdF7MG1mxKxuKQxoZO9w2sSh5qqtI8JlJK75G51dLdm1FWwMvWo/ylLYg0fxwXYes7OzYr
76QW6LOPLggkZ6M5Tim2gmFpxmixNJ7GiF7Ytm0Wdh3DY5QeRgzcXxLXK8ZdOSfqHsVrWm2aTMSE
3Du5jafA1OFudSJr2y0HAscOEnosTDZ5oVEjN7DofTejIY9GPm3PO602HwpvyN7q3o7o3aGHHwIc
Do7hEzBRPuSeupS+LPUmCUqjYpUw0Nknm0GOI+y5KAKEp/R12e8I1rKu44G2bVDQAbWISmkyc/Jl
VoMKxJZdnNBrb+cbzFu5riFe7ltzp+tJRW6AghJF23Y5yRObYUQHiT5vSi+UxSEkPuY9W/I7aXvI
5/ac/znPbtp0EA13UTjG0PevThZZ4pF8KKtvfW0UGqNFaxa8YQPH+uFywpR/gCxYP8k4QwFJ8EyV
hY4FAPOY1JZZseKsbUu4gGoKItz2HAZgwiilbYXUJOTp7DwdYn37/Zj4f1KZ/3rPRf5/twBvXqvX
+GvxcxPw/Xf80MjAZ6VnwD6k4y6zLDRm/+oCKprzl4UTFGWajRtsNQn/uw2o2X/ZcC8Q1yCPcdc4
3H+3ATX9L2Nt7aC60aHaUEr+ky7gx/rGgnlB/4QAC93kfEtwwnpu+ul4i+MyZbwTXdmpoj3Ywihu
ydCQ/dphA4lv9u70XE9OtPv9eezjWff7VW32LJwLOj3Sz5ZMx43hWlQeibRai5jUaq+laJ0/mNN/
eRF6bLZDl5OOzaeP1hIX58a9e4Wz13yYHSYy0JOnP0EcPta/3z8KDVkURjRQgP59OrajomgFrdCr
ciAky3f12LwysdVtYhine7Vynn7/zX08NP+4HJhfHhn0efrngOk8IxUIcd4VoNT2RJ2Mm5iBwGk3
uNL//YV+9e3RofnXhYxPPRQmOfqgSudKFkILE+w+vgoG5x81u358GiAPtCjRjzvmp1tkI44qk8S+
KiPXu+aHxpiYqGU5FvgQt6jZ8Q/g5UnC33+098P+f4qBH5fFk+vxRkJ+ey8Wfnroi4zxeVK4V2wf
IpSmSCy/xfUcRokFLL/28ptBeBFi3MK5t9yOsQmJFM8pYgxiLaJh8gnkM08yfXCPRKNpUVgQtPEn
VMqv3kzHBfiHMp3+w+f+5iDE0HqZc1UPqBs4vC6EypFHFqBSSt90A91NY5jqHwqlX9x1dwVQc701
0/bzNzMvSZfUE/ovIZuTBkH6CrqUp7///n95EZoqIC1YE2lUfVxzhCKgsQzqlVeOedCv3qZldOUf
lhi6Mx9KvvUugzDnEiy9jgu17dPDRZ8iE6JJwRGP+FXEu8MlI2PvKNzSrflgHiYYurrEeo7v5hjM
1RhlKDW0YT+v/hl6QquVBncS03JntdjIiluyEwuRn1QfSUS+2uJ6ITY5FCHp4tnX+btlhxZrdLlw
dme2SEQMATRe2tyiWGhuhVnaCGumVrwlI1pu0J8uozpLMbCCxMvEWUBXGuN+wrFf+ZPeZ1/6RuXm
l6Z2gGFo9JtYHcjxUOEG6yEzjWXT9W1FFqI+TKcxmVlXzeQyRq3qFDoU8hOinBBfawHBzuQP4Ge5
jaRZuT66B+NaGK0xbbsKJZwvNFFeZQqv4C7nX6yBAQLzCDkD8snW8JH6RYuxxrcIgxdB2zVuGdQz
iinen6h/NRNI8WQb9MoLHanpTWSZeXDxWmahJS1COlyhJDd8j94BSVfpHbSlxLXJKxaf2G1dl4d6
TvovqpHrGfzoPjpUKgf0oCGFrUZHkMAkiPJaJruq1kZUO5wx3zBfEL4UK5oeb9CLLfWpLlMDfDBL
2EzJtbaSYqgtr2IacfcI1oS9Z+OaPEaDKd3t5Fr6UxXZBLKVBETWIYJHOnuCjJiWnI/KuzFSiyiw
MiZYpOQKQZY7BZldhKv4tau4t2wqoD2mUeVI2tjyEZnkcErukmuEEDbE5TJ21kmrevFXYlGIWsoy
NJY7W0z5Q5V2VbZNcwtsbmdOw2nqdmO+0RkgFwzoGxntGPLnTVg6niRbwpOQvhLVHBFy24qydajM
NWSecfU11Wg2+IaS4vMhF6V5Rl2x6tVR4Z/T3eqzwMgB+DKHT0jBWDIHZyjsv/jFGrGs+WZFtEsQ
oyh/UWU7eCReOSlT9Fy/d5rBLrH6Z1PmO6ZLx7pupdGGotai8zof9OKslRLlSGlJUMdu7sqbPs37
09ao4T3zhM6XuaWhEohzeQ62utUgAOszeXcoDVq/mJNFYjmmDeJXi5f3cDEs2qaejDRlm1lLwTyb
GYi6AqQxFo6ouaZg6Qf1utVw4DG+F+gVcBrqUYj9bGRMH0/ow2Ig028whVXCW0YXi32n8t50LQZS
9pXUxdhJWHi2iYxhekmhstzqedE9yb5NbxyJsisYMxuguq4MxlfZzsWt6ZTWVW4s6bNHEOoYpiYs
mTDz6vxQTzzNB1gm0zkZvvhooZ/Uh6GsVwHaDL6IXgg3aHGt8nnl1j3yN+jumb73dmBXi3Mc9RJ7
qYsM8wmVDs6MGRozMlavL0HDLMP8GFXEvGx0vtuYU5OX5yEFrnpW5Kp4Sk2I0UE1ldnrzG3AwKFV
4xdNz+oXO1eiRxcTREOTWI+fmk4z7ybDBKifI2+8yCpkJ4jviTVa2c35GrjGThgAuJ0u8VPpio/2
IX2MiA490zsqHXxgkUUxhnzZ3kb1IuRWlq2B+KcymipUYse6rU28RmqxPoOTOtxNHZKyYO7oMPta
Si2I7qklOTBeTHmnTXZ01c5483dt2qFXXbQhT2EJewYxWHJMzlQjtTt4wq41wxweTWjcEZ1ZvBWx
lm1zK9XepMCe7Scsy0Ry0Rn2Ql1A28A1psvLvqEDJet5xmFsKdopyaWQD6yxN9TNYOktDXzFi6k4
C/gMfE1jcZXz3FPru01RbURvWpedLDGrxn283GpUvSYtMZkfxoW4eyw7/dA8lYOgUx2Yehop5Jwq
JGj6bV3Big3s2irTU1dQyvlQp5aqJwPHKjHoDY6Qxo2Fa4hIULXTz3th9rgM0aCVIe1FTz8qNAG6
s67AsBtWfcWbazU6mYQO/z/arG8FrGXPpd53vGXNcgInzbKJGwkv0JIWm1Fx9BNiGpw38pnIgi6m
bNkthkQIR0hzDU/axHYG1Xws9haBBSd0S/XJV43YfhRWgb2mUd2RcYc9Mms1bOXbmCtI+MbIs7bd
NC/9htgZJPRlmV+q2LVelcTSXjl/Yw+m2cmtb0SSyMMQxUlGekBXTFhIXfOq0ZOk2hi1TqrMnUsg
9pcWhWgRNnMXp3sMNTGYJCvF0ka6Y86YCTDbRPe1nIsQ5RwpnKBZsfNOmTaHiiPyac/A2MqCycnQ
ni+ME6Y9Qu4cJAr9ifOim2Jn37tFpm1mo4UVibpRSTdjkxPZNpZme59lvTOFOpL4+0h1IabDmh36
k8jj8QkVdB2obsz1yTLtlpCiFiK6QwM0ieywnkZiCKrK/joJmVeMpCSYcDPvxjZAiUbAn7B7XADk
yJXjdjJLks+mHnE5JlBcLhs1M5N4Y+KJ51HE9otqOSmiFzpE2AFloRIRBL4I2Y5gIyJwFs8zAYGw
IH1OMwL8OQ3FHhueBQnCKY2ZcUkqS4yS42KX+LnrUfNTygr6eikw0oD0Z9AqTh4NekiBCrU8KYu4
DTIlYZu3sYK2Z6o+yX7badIdd1FXs1PZhTtnBEkSj3yqFjVtUXA+kbepyfuc4H/Uxj26BPdgJx3d
yB6c7QMueiSHvTrHUWDljktPK0477LI4fb0vJXOKqrlY6L8xtyyFdbWUmvOkt5IsxchrZ84nKLcC
VwPpzyZklAUnJpm3pd+2HZ9swbDQ+B2UzAvdLuh1udjDW27KGidiyLHk61wx/9t4ILkrYDcaMFMP
KIdpvJjk0na0yWLfyWIShoURaW/TYAzDXo8ASviTpiOUnSNluiQvIpu2lOwIN1fuprKnvVje2Iox
uHsxo0ijHw0tGPnamk9xFJaqJrfRHOHjN63FW7vpWrwEA5tItS16MawpBJChwkbt2dUwzrvpy+iS
vIvVT0bw2qXmQf+F9dOaq0ZrDQ/Rlx5tynZ4tz7PmKDr1Q0NW0sZD9O7SdrzynI1S6zmaTOLm9fu
u6X63V6NGGpVxr7brvV3C7axurEHhJajb3NSQTCpDQSh9O/m7eXdyI0wzr7I3u3dZURWWf5u+k6m
hSkntZaZ7KbVFw7DQfkyvZvFS3sc+wMaeUzky+onx8KFtfy9mPi/vtN/YZ/6qa76m/Ts9LWDkVf/
3Hd6/x3f+0669xfdJhuUKbk2kBR1qp/v4jPd+UvVkF+gxqZhsdaX/+46Kbr7F7IMfUV7g61ynXU4
+y/1maGCOyffC6yD6rga2KJ/qe5+SLkQ7H1X4f1C2sWPf2ycoHJBePbeEmMsR4PrM6cPEL/bqrSW
8LGPY9hmdFqHitNdLN0wNwb1nBLjWiMEkaCC4rRQ9X6DgPeoGu0Ta+chssd923WxD2F52Fn5uNUF
B/Baj4egdaYkwLQYDh49JtgKuYcy8+uanhBzAm7j7MhZwy8G+x59PMFpZn8Ok+TLjMHgQunaLRGX
WeA536iVXsZSh7siAVGW/SUIrMPYZ0+xiR42j8hQKcxhumNPJlrHsATWSHEXEXuSOBRFaeRNsBfl
hVElJ1hZzDAx69OqSHe20l3aeIMDO9Hwf7fLAecvTmOa/42ZEy9Xazhuh+7VMpYnEgs2eYacpUvl
tlXGt3ay5RZeEMiM5TnLiws752MpTVEcTYzilpM9weMeQtsQxEtXb2BG6oDAkwchyssB0V/gEfsY
Wd6LlZ6aVnxIk7tJacenTLXa1a7V+oO1oB5j/cAazV9zJOoaL2/cKBQ+2I7IUJh6Qoak5ly7uZ1S
omWEdjM5Ad6zPNgFdvViMlEHVmFhGGVoQEGjwCXbc+guqlRemaN+AW0/WIhrpXt/lntgbAhCeFzI
MPS9Zjp6eewAEarOrJULp3Hy30zEDkFE19UtTrRsR/bPFRjkTUHcIgk3ZN8tV2ZUnBmixAxvHDtB
WIqjNDdiyK5JDk4Q2yr1lpyXQJqK8wIL8FJxVr6Y22Gz4YfdwhC+AZlrpxSAFkZGyXj6y0454V0B
leLSq7DrfVcW5wVGWM1ohstKGDeKmyo3ufBiv4piDrjSq3Yw+O8UMz4x85oA+6XN2aueU2JJA2sy
tDeF1BZsP7bcj0hHgw4L8l3qIj2sDHS+mKeMgz7L45BlC8e1JAqISE8JbO2grlgTTCQ6+bbdXQoR
vbWacWYPzX2VV4KyDJXEZMHESFsdxEay1UfHwX/ezVuO7VOQtd5ZKub9TEpmaPXOMWHHRXU+nM+O
ypSyGdVtHWvKFf2Qa5NB0bYtHIrKGkAOMfUPOUoWOtYx8qWUwQgnvdN8EA+i8G5VpThzimRm8KUK
XkF9Oicv81As1hDOQ/YoaVyEkWjHjWo0d4TS8Dbq9TmFEQFGDDY3DDQx6Q9nWAOJUHLsbEPG697L
zgpzBAgDauDQIzQKyqHlpGBKTQcTUp8oWVsyFLbnHcKykmQVr/QdkhL8BJm/1FIKy1SQOdIrVthn
wwnnp1vGMBxOZLkvWzw9MgFEFjOqdbLpxavgivQoIxJgQ/inlUAX5dGZWqKep3bVtj+jr8c7kxKn
OhRVWKY4QxKXzkI6ETw80HgggikpLoiGajeMqPBWXlVrUeA9ZVqLfbvNXmJ5Og5QsIxUED7dD0FB
DJdvmqI6BWGAh3vInPjGoBmwN2j3niI97wLLa8h/X2S31dU4OZDZchDROD4VdiO3xAVrD9ITN2hy
12i0KKCnwDGoiq3zpvdA3UxWhRaalghB33YoSyM7mMpE6BTeQ3g9EEZKrworp75gRHuWL/Gx1YjP
Mbs2P45ateFBaC6lp5zMzXjSFd63xRm/ZJm8K0orEGVSh+WkvKb26G1SQBobNY4uYqpYc9GP5jif
dPSkfNvCkmHbGb0j1+BCtbLv+lz1KVzljtNjeaYTy0WxNwRpnAZlLfecbC4BcJ9ndc5awKxzP0is
MTHeg8FyjwRr6WHjMQNeQONgzH1o7V739XZUXzOXNCLXZf1qdDd7JqmpPKpVPfoaWa/uIibOsBXW
oZVk0znkaWQk6m6N1tnOY3VDABYwmOt6NvaVJMorztbsGrPY9COunyUv5i9RcVjqVSI0aGN/N9t6
d6bE+rGSy2YZqmMyy07lzOoitLGmBbaKKbdDqlvsD6UTSG1pXtSc5ZPszPyMCNQLBWkHhr8ef9iQ
wNzA6r5VnfhCll/1HDgznlYcJCRDFrNpfx2H5lsa992OYeE6srH2HDH3SY0aryegh/LcbzrO3ol9
lJw8HS09V9L0jqLK3qDUOOZKfkgtFl+LzHbAGtwfmi/UPa+z405hGxcnjFSjg26Dh5niJYPOgqZl
rDY0VkK7Hc7S3r0VNDXlmgKWy2+q1oIY8Dhm92TnuslZE6uvoituNSdaNrUJ5pIxaUW9UJRbO5mo
SZIKLBFxUltgYlTOtCa6zmC2TQj4PknAhBpigJc5yGtzVB+ndMENWCVkwImvuar0QaWxAMg1ErNT
ivzM89iBxkU+pk4EVs/pNG1HOjJDjB7yH91RsZ3FYm0zhRChqrMZQVfK8jAty71rD7jzJBW41eDQ
M7CuYjkAEDVZFItJNWXHglDQ5zSLxy2eo4ofdOAeO9jL/Zb2ZJDY6fCsJkZ5WGaZ75XEBBxv6vOd
he/lcfaq8krNQRbOoxMK64ISdrYseo3eFLD03hiKeV9WefclU0cZLM59xTD4UCPt2CY9nb9YFhW7
OYuskjs90YD4gDsZPXkdECKnadb8cEm4e5tsqUGOE+ZMNGWvsrONU3RMmMwUTGowUr5mIEjGyrEO
paaoN23c3+uzzV7mXAOi3/VyNO7NuE4DSyhnCN7IIwb9eZRaTwOo1caw6dgtC9A/B4YsJIALfyL8
Larji77KjomnHoYJYSKIEyJ3ca1ULUWjFQqnC51mCXKnPi0zxBCYfczCunPSNcBtBVgU+E88P5Iw
HudI67bFyDASVM5+zrUvtIwxyZaSpjOVcBNN8gLK0y6B6MbmHIdN6aDSbgO1xRm9Ig3n+lQdlM0U
J3iaeBm86MJNhhtqo6cZL7o3T+ytQJBTdZua5i2tCcof5AML3RaPnrcNS8b3sMkAXFpZnecaKtoq
ollWKGFmi4CMxVe9K3a1flqpbrjKQeeBAjWP97SN4ip9KfTmZOnsEG8l6qOJ81LMi8AQwVHiXRkN
+yglobHVd4XbAaeNt4NtH/F4uTsNbB58PDT06RzDDzSXa9Df50bNqCLHLLmLiW2vNRs9ii0tnOZU
re0g71wNn6c5s6H1s30xUOI2lvocO/aJprKfdfPyNo7yjOZPtiU9HO1KhyouPhipfsFDzZGPTG4k
PtSDHpQNe1OU5n7sojP0Cs+iu8YFedNA6cm7KGyMm7ouHscmvqcxv2t6dzt64rAoxWkZKwenVc9b
qwyZkYiwJtornCTiDqzW26lrDWyn81uduw9WwVbF2pDb7WPtiFdTjU4siXMsqk+7tNhJfdgpqblL
cvpfabPLLfltxBYPIOU4muPj0u49Nd7VbcxpHsdT6Z0a+Tkplk/jrJ928alqXsf2ckUa98lQWIFp
dluX1okgs9JWoSVGY47hjoWsnsQJgwJ4fPFwRifyq81ZNycDLUALx5mpqZ71Vt8jQAqb/Iwk4ihQ
49YKPZcyvyGs3J9V+63KebA5TZunMzbufvHO2ra+qA1xNSrWlvXjzLb5gdy9tCZE9+La6AgeU8sJ
8WFxgT22h0ilnwHZDHuhG6FU2ExatQ7Q1icHb35k5LCN7OIepveZyUHV6rQTR3fuUjO5Je6GNmqc
xptZ64NCY9NKh8taUx/T2CrCsTbAOGEJmQfjwplfYG2GLtifZepmsKmKLybvMFTeXQ9aMGj74TgL
dTvphtgNhnI1Gtpt2zw4E0mktvfCk5SGZZ9f6yip/NGm+0QxEm9kIp+xuHobWpNbvTBNIugbY1c1
5X6Z9HNyWS8l4ytkbRDKOtLfokHmfum82qlFq2yY7+hPrRVFErhsY/H6WI7e48RZKWMrUyvlFPcM
NNpbw7F3jUJ/0PLSLrDN8bpKx3BWu4t2WllCw0nOHpgoQBvNkS1gmKxDhFZKs+3HcbyApHY+x+LM
UNwbb0DDJYwHM4JcybLHniHgxevN7bA857BdLeV1MU5SxbpUgQO2QDFZ9q4goe67ZTirAeNd4aj8
NtVkHqnWXUlCWGCZ8wYELw23Lkgi5dyS6SZ3+yPKp82cNlD766sJwFvdPOiZ84o2aV8Schun6nQe
a5ZPK+iiQRqFH9M4smlTrcFt7dMEXB3/TNE21YaDlq6RiPa3qq2h3nX1QakNPZCFoweK7M6KRtml
OnyvNtkLIZ5yhNOisYN8pqdlqcRfukJPA8BNX4tSHhQZn1uCI+misNgYlOl+2jFkwBfiksMgN4oK
3CCXI57qpHlTMlraeiS4Teo1pgB342is5qkz9qHTS+NABxHuoVMHSCO/RE3y2MAAy7pxOI01/bxp
27txQQlLPK88NqUdBdFs3ZmwUumWjQjrjey5b8ybGkT+rurzr4nOWdIghGvHyfR2HGfHR/NxUErI
Q3ARHiDPPpY5pFEO8Bi+k6kMHJm9lBStsJsm9RjVwOiXwR381LWfY1lfq11lhdrgXjK6JGk3WvFk
dQfJYAB9ZZ/nJh3YLEOHRlAkb1S3WJsIxbSfdQwD0Z4+KrSEQ6Uzyz09TrnLECAwr5iWHY3kYpuO
tNplU4Jd8iYZ4IWpjkWnomSf0+he0+IvScscjfp4Wv+04SJnJWZqwgGZWfyWmzP6QsEdqurkKroD
cyADbivcpwUxfHwF/yCYpH5duY2f2N4mSrvGL2Ape3X7ajgQogSAuKLWAL4DHPYLRotbIaPqzEl1
iok2M0LHRaDHqLTfkuzqMbeAu5mOJlI55J6sD4dZL6khY04rUz1d9hG28tgeo1PIraipjUbRT8yh
qrZN2bSoQyVMd6fRiCDNOCm1bUFu2lQebAaVlGgvMXpfV822s8mzka/4NfdUMtn0Ov1oW+Wby15r
zOVTQit+X881Q9k2k2RM6+NTmcq7KKsOigl/kznwcenY2gATE2NpnOojj/lU6SccTQnfZa0KBTD1
HC1wo5hMgFjhHK3+MmiN6m2gL66dYiU5sLWUCmCQFRvI3UTUM9fulvTI9KtWTNpmysdi51FbE7pB
DwbpqUTx3CTRIc0K3FMqJv5AuPjRAMKuq0d0ksXR2dwZhi/axQ6QBwvOdfodedDPEAtCbdJORqc6
N3kS3S75GvOoVY7yhWGwE2pNvonIegKssU0qEYMk1zYWTBtsYBFdGLblDGYqGsZcBFY0YBcDqDDE
e5uJKwLqGF7FvG00ZQoHIBFBbVUnmmacZxzVSr06MiN7Nb18k5rj0UuNPYqcE7N9xjp8O3Xu5ShH
5lnWdnBxTIvBHwcksgM8uHTsniIvDbqifBbMddsiOSnmx9gZ/pe9M1mSHMmW679wjxbDYBgW3LgD
Pk8RHmNuIJmRGQAM8zx8PY9XN8l+JXykcP92JdXVVRkecNg1vapH12UxP5lWdJ3m9AOy4qlK651k
aGMHts4hF+OjenJLFtLJjMVTi/1CG0+kBm8mK9eq7W/R8F5P6llVLn4MmmylW32gKlh7h5H44Z5l
SQ4/GInANqNNFnX6JlNzcoJlfBjD+gKrdZUv2XwOp+GaGd4TX0s/ttsX4jhkwLU/FnPfYvbvYwzN
MGvLY1Ikz+lkeJcB//Vb3TesBcvFx2j56Kw2fUh91N0WQC003rslDUYKaAOuAbnCz3lUrXodCKOs
l3qcDm2cPIVmFQdSgAtNi/rSDVQp6f1yX+DErcc+heKjvXeFfo2m0FkbpcF0CftnXTT1R5TOc7Qy
9GeN5TITUfZmlNjklhoJIqsY33tvk7JnIucPTTiKv9u0KfehGL0z0IcZKUeZ/UZRndUk6Q3rH8ei
y2W337Sl+wam9tXweHMOaT4fw8XZ08l6Rhgiip7HNgcDfa3cElWyNQRDjoEbuA9kFO3jJeaCaDl3
Uvp3lWQfLF/jfzrC/kvOR85HaP/PbaSn5NffkuSPf/5fYr78B9L+I8z3gIM5/OX/FPO9f/A3oRt7
wrD5nwz5v8V80/wHwwvlCSSNBe4nnIT/kvJ1dgOA2WhQeiTA/38dpP9Rx3cMlD4dFyn9FkRxiVw+
3F7/ZqZrZzNv42bhVj1wrnldO1FgX2jJDctzc3cae/p/xCj/owXSMQDLGeKRCudHMGE2/S03JDmi
CWvGXHMBzfqNbml+a2i/BsC1m3/7DfwfthR/X1JgGsOcSzxfoM5YmHT/7u6kGS9TbvcwJFSzEelB
VqGNiHvlmRqHErdgakTWsWMQHcDxOQkqOn03FwRk9E3e2JwECdpGlyb6OtRVtJtt2kj4co3tbxO/
z7qEu82buiiFc8JtXl0cLTTWIZNX4resU+99Bz5pk7mT2flab2fmyZuSrN7HwLlwCOlVz9pVy/Xy
a9KbgimuHJ1oazuLzW8EAFNZ7/AYITGQOmozP0/TEAam5SLAtYCYrQs3/by9lUz5RtDB30zPqoqm
r75K2mOTLJXzM1dTaZ3dJXJukUzCc8Wa5CtDXE3WhdTZ6kqjhdvph3gPLIZJFbWdXC0PEs81UyI8
l5jaaFxLnJTKA/ACfJY+9TqYKtkfcLaeZO6wu6ZjIhsprdJsWgKWicGaOITwvqJo0LPPQos7GHCj
lqv6OM09xK8JZzF9Fl445/rRjeupwitPvwtqm5Xqi52hV9gthhGhuDZDWNbhekwgWwCfg0lPKB1X
ft1X5fhRx2qszzLSiuLFxSYyokKUONa8larFIN6ccUrbGQERIjnkyySktCGgYnpciF0JWSJ92JNG
A/iKLTHJAt609eiBRRZts1gHRXNB5Vy7rrbz9glUbu3gcGDRBkVUjGHOWiG3rLnq1mUsneXmdLVe
pHC6lenkV/y+WJ1CKrzz90h5ammDuQJ2SSCEqf4nnUYlaonXufP8xA8A7gEwGejPgtyH1RK8l1Vc
AhitYZGDZ8ZVPtfPxA3a/JYnmnUNO/o9WPAnA3d0a2ne62jmIaqHds43VWOUGmlpYRcI1b0nkWua
GJwup2LqL52t8t2QNjNMX9Q9cG6EP74WVbVL0JE8G7aLqMzorW/ykiUD/zbBNWJGXI+u1IPQkD0Y
YQ6Xls+69AEjQMKqoYTDxis9pyY6M3bMAEBSvC1ek2Rnji0gd85VvMJFjnzspANDLgs7PrAC5c38
jSN6rA5jm//lfMOGd8qwW2ZHmFmxyfAHjZZCUmuJOcXMrm13YV0//tFsorTU4FthXGwtFYyrU0xs
IrCwgRpwltJU7AAkcxdK0FGqP6LMrHSHGDtHx5ZkEhRkQ29+tX0vyRjJZNrTxWSJQ6WhbD7mcBT7
5dCwMOj6oKXvHcAureML/FTArZqdb0r5AMR36ZAPWxgLTuR3FN/r27YVGEVwGBV0l8dzRSdma9Mw
b1cpoMEERg4up1gilVQahge2eG26yYcex1yjZLF7MAfwPnTYw1bQiz3wOFqXEoHzKq/dVYhpLykg
3+gc8kV2t7I2ev0eTRaPb6BlmaXeyjKc7J3ZTRWrVdMqZK0+p0LTHoBzD9n7bLsFCF2BHSDZzS13
ZL+34E+vhJ0Ie20qiIynggt/vGcLndVbbh3x7wL7+YLPERriys5S9luGF0ePmzgj10TK8Z7o2RBv
pF2BQgNJUx/TBegyM/Aoh2DIezmQlioQl1I96ac7T+UIMS+WsfWKWo/OtNK7LGLasSaPl/UnVmFu
ndsG0LRa0GINS38OY31xmUHdaS5/xFQRGManjq7r8VzSrMRdPPLzKilA2Vq6gHEelB1ozPF3VEPJ
ql3CfyGZ0V8DwLDEjNbmPGjW+HsyYsg7r/9ld+jm/e///t8eLd7/+Xi0Xv58xcnPf3c7PP4P/5yP
dPcfGBmwLeBreIxCJjPIP80OhGUYgGDmgI9hiwoS4n+ZHaT+D8EA5D6cSIT07Afw5V8DkoUNAj+5
cCw8T0Sl4fP8zdvwf/M6ALX1/oMV3eFPRCzQwnbG8+yS1f9bmAI8tquxkecm3JTune6NK5KAt2Pi
eCW/2+7r2atXsxJokUkI/Lh3CHsCx9Dm5r0pRL1OMBLvM81j3nF/CfqDkjoJ8DJwm7Xa01CV5krr
rPPC5e4iLe+IzZi3/zQiXhfOxeljPNvIQUuLFXwwKwzR0zFr+OrHaEvoc0qy1ffKcxOVZ6x/5ELL
syfzH3Yuvsox3Fld891q3tlpzYOonOfYGDa9xYLzLfb+lBM1O2/dInYyPETjoQB4SF46pTy1VeJB
o8yQ6kiuzluvoiLElF9e9Ys/HbzPs7CBjIU6ImCS3zpv8oWBDKUYm2rshcV+TqeAYKsZ8o6FlO1Y
81o9rlFnA+AhtEHGD+1LpeKViWc/esvF9arVVOc7zXsZAajZhryq5pOw7rrKCL/ONft8FPX4EE3Q
PiwicskWLqUVs6B+i/Jqy2c59riPk/NkXozuUAtgfu5fBvQ/+Adeuhoq96yFvq61L030k5DDSg+5
1d/DEtuJoXYseFnFYsC3w9sYc32Nab1sxBms7W4R0FdZYchz2eJgSKcv8vVbOHuEhCfpz9N4csR4
jWeWKXO8G5LkV9pspvQnLTcmJYlwahFumK99wwBoUj3Nhb7zCNma2hWTNw6XMe/2uCnVU8R/No5M
QBUHc7g1xpvy2PtKxpjxlnUHxRBEmeqGKEYB1NWL9/ThnYZUN9YpepkMwbFlCcPqLSxkQIcl/TLN
DannTjQaR7Wct61Jd9DjfsiTmn9OJVKoY89P1EQdzUFkKydxHzjRjUD8Xk/C2kAiem4ln+6Sph8g
2rq1gRPNWvRvXfyx9M4BJzecZ/Um2nwboaMQtFg3w3sFwG/fVSnWh5RxDotuPRuvbchx6NmPWOc6
R/2bl73XsXfpimNiAdkb2vJqz2fT7r+VM11aDwp+QwyyK7chVkyZfuZV4w/96LdufkzY91vFcY7v
TT36tdH5vfzJoPkKkJxCnBC/ENK/GG6tYqXI2Irld+2aemC3TMLxb06RjaVn753R38Ok2BvYDwYO
Fs1sLp3KAyuRTy1uUL3K9pmFcdAcz3MpvrxMfsazznPw4S07uj0oiVqg8Dd7q3wDGXkcCr8si0OE
qZvi5uNgTIJdPUQKYd1mbFBuGj6FQ/4dR0wAdTdjbh91nee79xdDXvpl6H46RvPlNeUh/uu30W2K
WKC3McpMmgVrMK4PWDo/Yy18Z8EBal+a360n/nATQ/R12eZnD1dOmAQx5ZmGltENHPkqym8ejnQx
uU9Tr9UbOJHVmuB4sdHH6Y6b8tOT6eJHdepctRkxTFvcfVxa+A0A7/kzCf/NhEuCgr/SJ+36ioGB
PjfeCiLbiZG9JX6gKkik/EjTWzpiCA5pJ6nNe9J96SEcwC5ffNzzK7Akv3S3vsSwCIxxgEHQ08aT
ZqjNCVPKWnADuGa9nBBVFLcMZz7pBd/pJibZ5pbZgofxaGROfS9j7ZRwLdzzTre29fzaF9QjWMZw
qyPnI9S55A6ldU8dY0UdQxJYXTvgG2pqtKH2Tq4M1OJsPEHnvarJjvZuNvYbO6qWXdigDpa6Zm+g
mZgHh9rGYEyTH6nRHkvXQ3BiMTmUuO3Tk1ta84vMxTtYiFuq1FE58qIXLejUY69Fi18NyZ8u1p4x
OFPP7Nl/mtDA9IxPDMaBinfebFjBmLnqQOBo8nM53YZeap9m5w2ooTEw/1kaPfkQHKgDOesNBELf
mfkaWVp4CseluSQ1TpV8wLFeWdSPU1uyCzvoyrxFi+5C7Dk5A8VAiPK48ifI4MLEgGq4j7GvMl/B
rOZ7FQp773Yee2WaAXynobVCauKMeBl+QFdpNzaJ9Lemw74i57h64sFQBJqi5OTkyXTEaSf9qLXK
nY1Ot0bZroMs0gBa8mb169kOOQcVNhx9OTvwPkGC8UvT+Nr18TYyH3Ek40sK1oi6gozcJyK9E8Sv
gwZqbxCB8SCFhBnQKH9XXXTXNW1n1pjEZuO5TUo25njxCRJUfdDwqro1Dl4ie/Ds4tKYVCqCyxt+
xZrXUTdhzfp+dkyW2Q7XJFIFxQWk5uKPy1BfW3Ppg9l+wQIC8FKxqi/mvllP0TcNRYEbGT8sklV+
7BrQg01cGVXHVdX1+ZArLoeQi2eac/adU1iB3XMFiuf0s5tisYnVw1nixe8ZyN4Z4Rs2Zr+3ZmT7
dC7OFj74L2x0lL9pozqAanVZyUt3Xaup8med8JRVAzXoIZxtgcPYGz53BgHb+JU/liBWRDkliPNs
o5XtTVraEDz4vmur0jAfVHm3yevHvw3L5irkGLtyA/1pcpnaklHABh3HGKzcl9E0rpKu8LVZyvqE
vbNVzpuBsrWlioeLvXqsMMr5l6GqnrfDlBxdObJWbWnUTu3F2vV6X6+1+jxPW7EwJy3fUZfovqc1
gqB+874Uxe/Bjp5SCZwtdnNeAQST9Fm90uC9B3V3BgTwtGjOBgD8rpP9C54uH/YBe9+Fpq/0B4V3
vCyqbcPHzkr1cQPb2o/l0LQJrdPE/kAvH1MSbSWt3OK3p1gqhQ0+wh4PQQ7EhyV3k1XZ9NssdDmh
6jMSzoGk0DXycHeN17qVu6LQLmVVbVkbBdrA8oQNBtkvPdBSvhqWXl347Bkd7rDkvQPhE+ezDNvh
uAxL9Gga4PmPxaBfM017aDgjxOfcEY8upIZqm0VYISq57m4ph5s2DU5NHxexZhIfsIok6OqFxrpl
xMlgLS0LGrMd5C5ynGKtUf6n8Hro3qGuTOfIfGz/IuUxrWMRlpSx2+wUo05sy2qJn2wdVAG3Thra
2yHXfG0JBTCIjFbOnMU5zm8ZmNyH1+3CgVR49XJEs9Oe9dhT235c5K6PU/00sCn9MSdL/VyWbRnE
yGGgxmm8v1sFYTL2s6GzYj9kUtpYI+ZLw0n3NVaGncqm+r2xMFRZI+GJlRiSYT2jf+wqUc0vaqEa
pfFkf2ixRH3neowFthu7J09oP+VYcJhmteoubofKMLG2lpQqCO2i8hhjvVskL6Ifxd7kR4dOIx45
XKYTNURyn+kObiCP+kxcaWxyQuIU9C+Yvj1OEj/XmB+axODUcGpz3vD+MM2dWZk78CXRYfCSD6Nt
J2ujd0K+6xkL12XQY791enXz7Imdnpe3bOftBwyKFUj4ag+9h02vIJUZ4T6LwFzx5ntgmx/OVAJL
M3k+z3w3VR5+5GabHUxzZO+W5wszInrdz4WtDmYC+gd4OVFMhErTn7m/q4/Gg+o+6ZL0gzHm0M2L
rBp+L1ll7SausWtktx/S7rD3GKbmO1pvnY3SfU48uUVr63DgJX5ju5u6MfxeaAeEGerakinf8klq
KzPSzmFRXnDnvlnp5I/zeKF13eJRGqbpyMDe+tzLF5oEWayA0/1h4o7L8LMA7ClOidBPXswJOLt0
0vUl4lz+StZjo7qKQwlDplW+cK4ezNYNBGAmf2qmjG2F+tR6HLu2pm8m1o8BtoklGFV7M3qK5Eh+
rB2JxcDjfclCNzxnRnmudFwVtMJrVMFl6VgFnh29lem0qvLw2taaweQn2j3Wq/igHk6P1Biw1wC+
w4htvS+jMIJ+MPjwnWadGi4ZQXvgHKDMw56T5KBIAb4YRo0/mJDGC5GIfi1t4hz2yKXPUrqxKZUO
50U1rwudes9pCoCniADPd5l9IAIKpcqJNiEb3CvUAUpDEKVYfKYshPG5BcRRDhEN30TDnmf9Bw0c
axNNUQ7NNhQFFRVT4BAG8kCm438Oqqg7GTQD2bTzER6uWJpPW3Z2xGzkdzEnATTPTae5h4fFQDTq
XOvvlV7XvxF8fvctlkGXUduPM8w2WcKjr0tBhLDsEjz1Nh8Al4ExPQoELhbKZeRT1Nf7PfMo54aW
H4suOhA0uES0lx7wEt6qeMQK6Eh3m3nwqJI2xtPR+LK1Qr9Vj8gNLqUpyIYcZYZaClohVeWc00Gm
24WCSKJrpvku6I/atzHYuJWeEt63ciEvWVfY+Eyy+hqb0Bl0PcOwEkaQCqEgk6cKjZyKyUxtSpFZ
O7IL8UFLsuJ10oClWnCebpmRqXUXm867mfU0eYmm2XY0xVFNtEzeO6yJ5WYP9vBKZDS7Q8U1doJ8
4aZvKOBYu5kn3w3ZZed4qHEzF5pHqxm77xoR0Vi12LW414z1XhdJ/j6CTH6JoAr8nJys+4XnxT50
S68dBHkBUDC13r1iSOuvfYrRTsPk/MOO0ol2mXQYtgCmB5RwL/cuFBF0H500wntKT82z3iccTLi4
mHeNMMlfemBfPxbbigme2o7+yJvXoW9iv9/1KqUrwiicF9nUxsYt0umSykocFz3hLubwoNpOrt+h
LtLbm2ARpIJs3sPKqy94AqRBxLbi1U8JDzZUtpf2iUNgOS40h4w8OU3x3qWcm6jR8xq/lnV/oI4+
Js9pGh+Rs31HbO4MLJaT8YaEMO2hA1n4k9My0KTakweD+xQlaO4e9qjnSddYeRQMucjIc8pHM3BQ
u623NlzyDfA+/4KoRjfPGOLv3qIodNVGVprCe1sePYlOHG4XSZ0BTHQdW4jDFRG383xMgemy2Uqx
GU8DK/cS52vdmoEai1PMU5t40x6W99psKfQUevuw44wrq7NfAFLdOHfxfCCRr2nwXKneuos85h6T
go2g63CnT9pjkQQHjwZD/TdQBHtlNqGPAJRgFVT5n7lPyKdkao9feAgKbupBL2EFhJobQDz7KEMj
2xpOvBlJdiqTd7iTJk9K0p0auyNjWPpZlJQOaLPx0eT5pZI17ClNRC8uy2XUYuy+bM+oNHaMkY6L
ZThmuCvz+HtBLbEcydJfvPcYHLw+C0ZLx1/QouI3xnKgbjck6mEepoKAQ0IgeJVn46k0ss2QOs3K
4xZmVnTkzig67vDkQnfib47Dzg57z5+HJ3t5JeK9mjNkBxQl10p9KnteRNKhEphl6TOx7oVT7mSD
Xt6PpOdWnV6djepPh1WxZPKS07jKVM4tu6IPF3zUOp6wyWkjkoZD6tl2fc87JvXGNOqM71CC0VtE
f5RebBRms4qN2muRa+d2oqvCqVvGrByCmk43BmWf3K/YF125We35KH9TEUzEsw+1gD3XJo2mnwTc
b7zkeOfT8sFP+xvfeCCqD6wC89pGN1EhRt6i5GbQ1Y9LmhpcXgip3NqL4I+v97wuNe2ti9oAxZiL
qVcd+2bpjyK1AWfF8ZYqdi9oXMibS/rofMjRCyVWBgxYG8ulKXkDD/OztvETpNWXBifAT3rOUJox
5nWmhRSyFaW15RR61P0UadCUOXSyGDWF2LUZ5GVe73DKEawwyvYpovIF3qfLq4WFgd6+pOV0Cnu8
qWlavjVRDaTR/QnCHEt2USRbGgTPQ7rzeoeFJR5GCt/P1P0QJs3XsfLOUShMSri6dFcrsNdVSElD
a1boLt78K8xw7HuhfeGdPQZR0R4tqt6IuMI5g0KjVoi+60zGJyqosgDemPqJCZ2HEGTE+1JO3/rY
gat7XERFk6kgco1L2lkH4tw+osZPuMbiRK3kqW81eqoJx2GHtb3zNJrTlSWMQ8t15RvxTJF0GFDm
bXAqSbgFBYeM451tnoOV49wBO5Zv5rg4gUX3zXrUqET3Khhy06CaFUBtmhuySZ40pKe7SQsg/LEx
Xndtd2lov7ST6CkvGPHNwXjDLGgE9eJd6H/h8wKDIJBmWuAEVsHiJuVpiV5TemK2HjmNo22EDPBF
vMePsnFDnlJC7jd4CfIlR2dMXFPbUEpBs0IWO9uyJLtg0GawVSBsVsz17pMWg20bo5vBNpI/yRtn
4lkjPZc77k8a0BG4ZoNXoeJsDKMED5QFDs9K1lNViEBq5a2m2GnnSS9asTbdGiH7RLvo6mC23KPH
BFQX0/yDwwoGgUeaGkno1Kfwsj1DKH8Uc3MbEr26Mhqc9a492o/vxTDSUeaO6in1NOfQhtEffYjT
YLCXL1smrIT0yL1P2cLXPi2f0NF4STbYWCKKrp/sFFpCnJW49Ut9cIGuETGpZCVPc+ZF11Izkl2r
kxxIRiIw7M/o97XMNQfXDW9TtU4q+83s0+04u51v4Ju/cfBsC9KvO9ZB8tpJ8iXUvzAoqqtu53cX
1/w8mL+HavnrVOI3Es61zyOarmlwYfuo6lfpQPGLqGpZYaATFpcKZfhdX7+ZNogGtOhoEuY17vdR
WPqO8TTEWMrFTw097u6W8nHhcesD3NdmxU3Mus/GnG7dbhleCrLX0COmHl6DqdGdlhL8WcRZ0swV
JMr97F1WUcxebzW6GEI7L15seCBBHiUsmQdJop5jftKpOikxpb6HhXPVG3F6jKuQMqTrYMjpoFgm
r5qUS5czwCGBN9DUgbBLK0hjvhDKZpPfaXPGoPIwgtX71Av3QtfOWBZWAzuLyoV3kbwyBBvroTF2
daOpQMouwBtxWNBf3ykLbM+AhuSKZmMJj6PXVyTktw3vXABXJL4tt15DDl2b+a7pEEkqGuHbj7Tu
8DjXpTwWJYDIMOmtXWFR3YM1c3gt2eSeOS7lyh1mzkFVfccaJgEcg49W+JhVyaI2ttG33PxiTR5E
ym4ilI7YtF3+RdvAMa0L7MyRuSeY9tHMkTgOvd0c0nTck6audkoQLejDBfNZXmU+WwvSPH0L50Bk
3cOefsoeH7uW8y0xW5CpSdYF+jwHg2HyWTa/PD0ECUg7FcF3OZ5Gl4c8CZ0Di5pmk7vW4JuNER1y
vf3qM4cESGj/iXGkDpF16JGSx7jQNkOP94VClhH4a88hWXRC9/Gmt79qV/5Mq5rgDTjKl8odX3gM
bn1uJ1j0oz8g5I0TOJGDyVb7OEntGA3AUEWEFOzNGJKBd7CPn0htgRTxdSro4l4b91FFiNxYuFDC
Ej0T8b9xa7jaUfROegYJwsq3conUtlbU1kdJgcuRWSDL45OhxsMDd7TWDOzpLqPtCuWzX02KoFIm
gzxXB3zZ3spU57g/OLhm05cCR33VXLm2+q7hbMLZsTn77WzjwN4pSsiijuas6qY0/JzbMBrixq2a
syXi62DpT72Gvhk3adA1pBcwEl3xhmNcHSdy+9kfCL4y58EvRalRJ4rhsEzanSm629Q96l/yaC/7
8apDvG0wguB9nC892bSqFr+x+/GmTxIJpaQDv8k/cHV6Yid0MMEgkBbfM3P2M+eHaMQ3o/aODFvB
rqjfaDPG8lqduFZdu7D/jTvfPLkgUVfYZqvAiOR4nbXo2Mzc6CpneYeKR4M9LWV5ccm17MkjnYZ0
+IBMHfAe7QrK1vzFa7f25B1Gr/WIUCMl0Oeyauv5aXDFteLMG8Vr7fDFJCul8nGbY8HxJc78vGnv
/FpXDEr5OhwYklqQuPNj6Yi5yR+wOEd5k16tcjn2s+HTunaK2Hevi4VTw2F3b8TRGZMKfhKKvytY
tftIeu8UeWBUYAvpNMJ3o5v9EOl17b1/pM3ErK70Hi8+0HIEUlUu10TnKzWaJZb7niASGsuHV5dP
JKE5ezDoFj1bKbwoC1068aRtc+l9mvwre55p4l5sPfvfQ8z5XAuf6EhmXyAfbCI73lDLcq4p2rbJ
QQH9CDCjQPv6zAyduI/9a4zDHxjVA2KTwVIEOLhe5uZsF9qZyOSB1TCuZG3XDw4x2vBYhm7NUawU
IyCBRCH0oEF7u9slX3yrNFw/rmvkOJtEUoZtwWPH+1K3k7xXzoy924z0F7McFRluGYV4UKQoj1yW
D1ZBGEF6Yb6Oeu53syVHH9Dpk+L+gWJt0f9bAxHTF20P3SHakcb84xW8GgEUtySllswnjcbBPcD6
oKBpbcP4hd8zr4ZKuevicQmqgJnu61z53oCjPKEyQxe0YTbUWnP30Z4I7x60LHpqFAEp17rGJOgO
TZxvMcEAOfG6o2G48cGztBFaVvSeVvF1btI9/j5cTNnkBMh5zipCWFqrNqN4XkxHUN7OqyrrbyGQ
WLGbu9Qe8B/QRu+OyW3yE+gG4Gkza6uBIjpqRrdTVuaXw/KcG5iuuak8Da2lnuIuZpPmafxMmNK6
i+Fppyqm8S/trkttrGIiWlqybLv5qwvrq5DPRRnu+nxYUxbDPa5hJ5yVG8BFW2sunt2GerkOv1T6
u+3iDWM9NJiUNwuvLhzcalP0wxYo5yZBfqOCmT23vfGUyZRBN2Il/FGewGCsnfLYFRWJ/hc7ba8m
r/Mori9gvf2JQJ5jjtXjt2Z9eib9xn2bWqQXU+NN62wcIrSPUpM5hnh/l56fDobdJrFf4mhep82b
lc2bUKaX2Io2UbNXg59NJzI/Wyv68riG97MEvvawB7SsbghDZd9G9ThtJ34qL5Bp8mETGTW7r9ja
CBPvtGp+hrN2g+yFzcD0oyFeL2CcsA+BNjplgHJE8rOIichy3cTRxat2o+w26BRHHaJMZn/mNO+s
4gEqifLWzIAHhxhR5YjMr3EFvlR12T+YU8T6ID2uCVGK/eJy1V6FlS2eccZHd9hH9a3IEQhpRB/2
WL+9La4OmjXNJvlFN6W1LXqeaA06Ci4IsiYBu/qS4DzSAnvIRLjH1A2th5uAH3WO53NV9e0hJDGy
7QZZBWVeWG+w1bm8TS2vemWgL3qNlQI4rq6WKvRP6fANltXcIeRm0XeLi3wvUl7RyhLle693w8y8
Gk9UabrV85SF9nrJ1DWLdJe8u8r5rmGfhBmgcv71LRjxIX2ZGOqBp2W+qbcs9uRH7YU7Jy/vqtFe
nY5kKNLqJ53qQVUSmnVo9lyVRv/U4jDlsHpjc15uyxmPfDgW4epR7Q40aU3FA35/HucDHFki/2H2
ZSibIHT6ZgzWHnTS9yhhKLYVpX4Q47qMm3xvP3eue/BCdN5qkldo3hG7SfMqEr4trQfwp2ITVoUf
vOUTPy17NGIThxPKkGQt6IS4pmrBt2WMdxVbDXxcj37D7mkep8eyNL81Y7dbPPMSZda1lg5VgPKZ
7MQBO91pyZqtkjTUGi3EOq1ftF2UqltW2vjck+iOSfaQm92HxelKL+nCCQ5tbFdlZD7gWkB6i+/1
ZN5ygZVWQ6UuTXM9Tuwfe9Y2enrGayVQCftfMv1u9F5bC4b7NbdUvCRIvlDuWvoKnO8uRs8KR462
yMSzCfzd9fiLeWI4zQYiVVp8scz+6S9/L1mwLbC7H8Qx4F7Ay3lkM0xY/JI076GZjGJrFtoujCTo
pHjaPXjkpgUphIS8Z7MGCmXJZjs6qtB7YzC8mI+OUNUkt0l4zJvzxRIAF8EvrJI8P+EqO0Wl6fLt
I0JlO493sp7jigX9Mc4z/ZAoJGXND0qs46NanK0bDwfdIn3jABqvqIkTZZVtK8mVJex+zFV+VThE
ERLju4htKES1y54yfO5NcnIZhEPr0eXQP5K5QJAQo0hsGZaGK9DwXpISEwXck05zgobqbt/qayol
XXPnzMW86fIJ96wyvHUMzxNmv3WZmBS73LwNebu3KVrEvRv91OOcwhlb+6H3s4XMqH8D5fLWhXIP
bMEjDHz9jbT3FSzKBS/kFYiHb7fdh6HBBBmajebMz473y+s3SSYurA8rYCRpAMOV1mHP8zMCrh13
n1QMu0wlfyTrUYKNNdlistLRmqiarunU+2DkaJFYcmOvENcmPXue+7vr7OfE2LnEr6f8btCm0HX2
ww8gI9ZmkspbCCH8itI9Tu5j/T+oO5PluJUs2/7K+wGUoYdjGn2wBSmKpDSBkRKFvnP0+PpaUGWl
8aIYpGXM3iRvXqUSEeGAH7j72Xvt0Um2YY9Lf0BNCIY/unSmOt1Wmn8bEyI3h0ZPMPAL2krsbDlR
ZnGron7fYdPbE+wHHzNh5+6m4VqN8QkFmf1bmbIrZCDfrDbaKpOWkQNIhq7KaV1Tk+OixIAzBs7N
4aPGa/j3z2k5XqSO+TuQzYXtave02jZOLK4548CNwyw2EHKH7C9XhS2LddBlzt6oxo2TF/uxtPat
i+SauExtQxKSvifamwN2Bfs+bYdZvIJaAQTaVSvU32aM+cg0sHVmr76TXY5u94bK+reiwKAE27ax
kRWs9Vb+akR8p1gw63m33gu0rmFnHyPYhrYeXLlxTVsqXQ9tTIfvD978bms6b3UivgO8BNQOlKLX
kNjKtLpqmuY27Cd1nUnc5B2pAUCzWAlNxWURcgRZDCAhyzh9ZpF7VCv5krbhc1/7xp6d4+XQa49j
V/3JaeyudA7wOP5WHlSmtsYBFPkJb5NVt6ukoEoGuli3wn7h+LhClmS22yisPN7FF7oYPSFACSjm
flZpOEj3afL3GzMLR35iMq0Ed9TCQkwi5y1Hds46TEIc4X15hdew4d8UTP/a+Cci9pWCjxq5F+0m
VenUpnW5IXvjStals8k5MVvVejPS2iBxwWk5wSN89ijAVADF4JMqbbiIgqxAUsrJLQIVbVfa7q2G
j+PKT8JwzRhl3+s5EQfLw9Q0KKPCh1YhJhf19trp4nBrJCK8jEIstUVJlwybe8HzqBGYgCRKYldd
N7LkvJu5yutB2ZdofPbS7sy1r0d/rNj9NppYYIGRcG6X7aGk/GzsFnj8VV7SghklAx3G0cbp5M8c
eobJPiHclSZuNLNEomFbj24TbWiaWpxy1PhbOyUiAyl8IZ7huzWY4WVOmusm0VPr1VDUPzaBmH2o
vfQ9+6ysLH/oUXwVjUNKNyKYu1KvTa3/KJBBWnRS48ZaK8wFVEXIw7tngB+syVIWUYaeXfngWao4
OhJ/43G7LsHbIdd2LC9OQSupPE06PYkUDUSKJHsMb9v6mvzpoXmMnNjc4HY+xnp5EUzyUFXdvYCy
dFRLppal+Q9WYyOWaBHFjBqyRre/sI3h2Yor+0YddKx6BFZgblihHCbcs7sh6fah0hlCQ4fDJHfE
C7Lqy2xl3yiscgLjh1/cSQXRW+lOO8XwVTqT9LOy8B79/44juZUZuncaysYmGJ4CO/2JFdqAzBB/
I1XvV4fy0HfeDJYNNU3f3jLof1gXerNX+n2ZHEerRL1AFzZJr+dpERe7NJzWQfy91dud295HnAf0
+JLhZbKvVWlylFjAORExRjSHI2dGTRZBMrFa9YL8masQmKci1O330F1rt9bccc9yjpzvqtAOH6Iq
9O+BcEkehlq90McmenOSfDpkraG8Ac1NoCeAVJnQQf4xQsEbRm92WsKbKAPmchPBjx03uqWZtF7H
5ilBqXWDoDbb50KFvDi18eWoNOI4TpWBcz+vr0aWQFeZlYSvfh6SdK2wbzV8abN1GtRd5qvyoADZ
XvX0SJ97O3jBsXgtrfjFqegl6Q12XEM2NHrgY27RBZZXXTjJ6xSL841jZOpRq7tH2MgtCyhOQZHN
549OmVg0y/XWuNBSEdDQTH7LQK6puduQDLRJMzcDcB0gv7dFHT6NJDIcVPuxxpa/0aK8mjdRHvhd
faPk1DeDZvtDFdvKXety8Gm8FCws1mXkrJJWxY2TeFVirQgePigcQBw4R1L2dJizbYWp5RB1jVdF
zj1Ctui+t8tNWXAGDjB5gD3ILBvSOlw5aXtT2NpzFDWXhf4rxhgQdexA6Mw0dJ8b+vNxsifaEG4U
Jnw1ehbqNRk5q66/0mwQm/RcAtsrnO5Ak3xVsbBztDelp7cYKoe4VTagNH/iz57wl8TRI/MWFC17
TMyGP3E/jLtW4bQvAE0cEm7Ci2acXgzHv2xUtKeWXdhrn4Y7q0XnInGCLSclN0FcHsk+Q9IUIBzU
oyeQ7NhroAdTVaByx/XWBEhM+CPyLMUryByWFD6dpB79WGSZVzlmtxNRuzVS1X9O0DnujIKFNfH0
A7FDG1jPT0SGd2V0WUTjXTwfJg3xzFNVRH0ca5cd7gBSTnbf0ta98iGxroIGOtIksHboUxxAQ5I/
ZOa8YIJG+CuTV19VxCNng+EOQDsr/zJM1gQB7Lp87gSgZEvKBFWoaTgb1xFbjbBd0FKRva4EL9d0
sJ1VmvZraYXXQTLtukF7mhp5WTfIdHNrDwIEwXLs/nZ1iiQHLMoPB/PwGsNDcB3jmFoJZbpUin7f
peM+IRqYnXEiVlE84NipCZ7JpwEyqOv/DsG5tA2SV8Xtrqs2vHKaN+irSHVMFkmmNcKoHNIXXrpM
nh49XDE851OxLXLUroKXOs3yZNW7RBR1FUuzTPvlxL8kSJgVh33XvcMOoOVfLMSjZLa1d2kpm3Wp
zglGaRpTSnoB26sMb9DWrajOEKcdUuX9tsBJFzyMTVBshTCct0yCFFY5cdsEWnmBAOBaRuojPe5w
3Zppj/jayoArpHXGt6BR+58bLv6/Cy02MIie9lLcFLIJ/x+ZPG//8FNo8//rX4aKGfbosgbUbVW3
iLbA9Pm/hgrzvzRHn+OCiQtxdJv/5V/RxabxX6qKxwIbKnZHvKpc7l+GCsOBHWkT6WfqXNHhP/8T
Q8U/8wMU+k6OifNTXzhNe7TwoHGG4H6mqB+qIND2yJnVL7JzT119kXPo2L6q1n4F9S62fmQNVXNE
Z/RunD8wlJ669iKKoIYogUckC+59rB8uO+1NbTnWmRdn2N8bcI2mbKpM7/y7PI1/lrauH/Og6Lbn
ffOFc8Xo6pTTHb553dP2dpCf84o1/meOnaSBYtzhLTQiqpuNP/++odpsm3lnHXatySxZCQX3pqLR
ee2VAjOj6nI8xc7trO+/TAzt+QRlmvgIbWyHy6JPwEVjST3v4ovsF1FyGBeQ1XY3oewDzWQ+Do3K
nPv31PzgkTk1Nsyz92MDrRgFYxS5d043nwJIANiWFsHKQPH7+Sfgc/pw9OdPfjf60IaHKcdVfhcA
47om5748SAhC68GCgjokyB5IpHtV6Gx+Ec1xYhZoi/mLEdPgaDQTd3Hb3kxIRVmDc6j7+a85dfHF
9IVzm+c5aro7NbB/KinWEfymT59f++8D+dGDupi/CWfGLafb3V1daVsd61XPsdWMxGseBfQtycat
JBbiNqnirZKzBA0OafvLR4nboNY7Fu4vX/W/+KH6/AR89GUW870qtNqc7Lq7a/0KmEy/m4JLJbvv
42s0YBvLeB1oKQyoKTv92IlnB6JSzpRNK7IH1asM3si//lGxJeDvZDNqtnN2mTJuleKPwbLvi2E7
9U0XxUMV0ucks+vuDLAqhvE60ta1GRFjuARmoiFbBRe/UqTYTNVOaUv6Fg1r1YHzXZeu61eJ4bxl
PhwxdVFnUjeLFamPYPcQuze0G2GErARZb5rNCE1rBqEXz355h39ZKwYWwFd0/hytW5Egg+MCzVfT
HPjLSbLzdWOF0v3zEZqtix/dS3Wem+/mIKalJGqVMroDaYz3WDrHflCfRWVi2sKe1aSzg7egx1GW
WBPSmVXS5Xe+FT/Cu72qyaiJSvcqKrNn14ju9VG5btEXD3XwHU3lm8SwNHKi0Nf6WqJvEbTpHYw7
HGnVR5Jev9u9fE0yts++TetHG35WXcaZBfKeMMRmMq4j3z9IPCThNN3QUvjGuuCC8Ip92zqXShis
Q0W9mEcsIgSJ4/gbYE77yaR9pdQ/2elc56WGkFcHzIYGNYzSu8h28SgpYmchwMTJ9tjTVEoHBEkW
C+Cmr3Z6OlyA4Llw9GJfd9WlSDsOU/N7duK7oIP+Oba+N1b2eVVQXdRwxNpBZTVJ5ekdL7hwGAbE
ulhH2lTPrsFB0Q6bSJPx6R5+fs9PFKp5afX+lmP85NU/xvwGWe4wMe5A127Pu/Siose9Th5Jppee
2fNA4M1f6ZymnHftRfE2gSYIuzQqr6pQCoe2fyPYcH5+7VOzYFG7YY5mKPesytNUUdcYXazwLk5l
fMvJipudOe76P8fdyI3RQaBae2Pv3rFxuIjV5AsyyalbuqjIjkRnVFdO5SmV0mIEKu7b2DU35w3O
oojiFxJKbAS117m4ZxQroRtcJ+o+aZCbf/4RH39/LNT/HJrBwjOLdhCtqjJ6E4jjFazX/yyt/H8X
eaa7KHGta1t5x3ma1zu8bzhsl4eeA8Oz1hSmu5i+sADiWphp7QEk+YEfb2Xbwdt5o7KYqJkbjhFs
eelpbjfBops87OLl+ryLL6aqI5S06Qiw8FJfM0HNT2y8M+esuWq6i7kac0pV0LavvGRwf2EzIJ82
Ur9YC516VhZzlVOOMTaLqPGyWuxzyaFNrVXZF8X41MX/zxwd4UwLLq67PthtfVr3PjzK84Z8MUtp
vUn6yoIqU0mM1bZhIcylafr51ee58n9XZSQo/HMOZV0GjhR5gue2Jplu6DS7NPlWJfGllk5/ejO6
yJu08yzClm4//8QTgyUWs7a27XGidcRglaSg4XE1kAieVSzNmY3w/iXlFg5RXZj+PZyPVHuXk5nC
NA+ff/ET6zFCTv95dYLlRRCVgMQ77IwveYYtlZhkshQ6X2ynipPbhMdsneaVfiPopPl46XDIkNpy
z5Kholdo+bvJGdvvw2QbNylhFigzEmej2OAM2nTsr+TY/k7s2qRDgLPi8+99asAXBQG3gjMMCkqx
Uoi3YFCRpWI4+vza88B+8PiIRT3w28yXBH1xM51EOYDiRmhoOI8kvW2hF8qrNgtb6FPYjz7/vFO/
Zf7zdwvPqcHrlSsVqjegCEi1EzgpYXjm07OoEY5u+tgJiLgYsecCpnTQ2wtq8+dffR6Sj4ZqUSQ0
Q6kmHDiNZwli2QPgMZdm32SbutW0s17o2Hv+OTot3glT2In0QiypBJXZ5tbBZf5FqTg19otS4VeY
sqJB1GCe6PAEVv3bHslc+nx0tPk7fjA8zqIsiAEUQxTJynPJPz2qTaFdNn30yyGId2UQwr3lLJiW
I/GGIClp6decqNOXAUv4+Rc48eucReko6DUkhi2lR2zGfVHKSyjCf8679KJuFEpsSpk1DY0I81ep
mr/Vuvv9+aXt+en5aNgWk7v3BzwdgiSGuBgA6WIsX8VGDv+0QUiO5ZKsiDIeiCyMnSc7DM1NX5Fd
nFCsLhSsWQS5pPnenfxk6/Ru+80hl/A6i4SPKScr2N2MylrxkfnRceF1DKsTx5qdbhGUufs0tB6q
zseNPPXVRsmETmDbBCRWIJOkqiPK1Zrs0KQ1YiZsC3Q1UrT+alXdCXp8wODGdEWPNiL1xMyJEvPr
TaZPgtRzOtPElNKOGBP9WzEOzTONlvFCq6xy02f9uB2F+qsF2ASHjJjOMYGlNdGfR/5tq/vedp+d
Lhu2vS5wuEvSuKKhex0ihS5rBsD188E/9cgsJkTdK+k4gqrzEJokm3GkEa402ReVbn7uP7ix9mI+
2PgyTGxxpYdXDHhK5IJIVvM3x3Y4cxA52vi4RK6vxew8piIM9p//phNV6u+O/12B7WRo1oFqlx6l
HN8GHlg6LVl1HPTui084NWrzn7/7BIysaQIgr/R86SNEQJ5W6PT0Pv/682P/wag5ixKe6H3hd6qJ
KQIo7Tp0JbAeouQ5OVDGIzFryRd359SPWBTzATtTqTpa7eFFv8Uq+ZNkjofPf8KpO7Ao4kOUZGKs
+goET2b8ENLI7nOVDlZtI27//CNOfHt7UevoQycEY46lp4bqFabN30BXnz6/9Ilvby9qnYQ3GfcB
ayRJis5l0xIWNOLouoYQ99Vr+tRHLEpeC3jCUcfG9mgluldAsrsDfWV8IqMYzjohJ2r+n89oS0N3
lCP+OLukMz+Y43eA0P9RnPS/N5b2fFPePf+TY1dRV3JtJcW72MbyuiSe4PPRP3Vjl4//2LeBTfcL
2QjN2D3SgvOuu3jcYf0DVzcT20tJxsvc/iUw3PPWLDMj9v1w6PApKlmrtudEroKIM0AU1xPmct4X
X5Ro6cJ3GIVreVWoqRu3GMz1qIUXZ13cWpRoox9A56WZ7SGxgHCWNjeIlYsvvvk8YT6oZDMh9/24
yKECyFSXtgfIs7zpfRopgSujQ+tqxLW5M/+DjOkvCsKJKWUtZq1qEDFad4bliaEa1m5cRCQPSeXG
7oZ8d95gLWat4roJuXqa5fXomHu7eqTd/nbepRezNYj6US/lyE2ulIQUmRp4gqVVX4zNiTllzX/+
br4KuwmTGHu21484IGCxfutC7bzXiLWcr2TNVEZkSy/HX6VpKPfD0nz+fFT0+Rn/6AlaTFrbAuUf
W8L2Bvw7jQPKH7XHsNPzBz8ETFBeD5G1UbX9kL3pxmsKgcCcLg376MxOM/6tuoimZDf5X9S9RcD9
vwuftZjpZjgUY4Jx2cMJCnZ2WIsh3WhYrsBZHlUfxc7RbG9ROB2T7ibPQb771MfK3A8Vh81zEwMn
2Bez69RNXdSFPsbEA2mh8Fgc7IoUBdooEZJ+PvInLm4u6kJuNlHJVrLwfGFdO0V10evKV5X4RBvN
nGnb7x/H0E/sXo1E5om26X9ZYdweSTt94XA+2pWTwRloZY3HISpfQ797MLXyESusuCfr2FiXM8Iu
I35+lSQBblebvlXRadHGKPX+ttPM4K6o+Xt1I5xDUZQ/UNZ0qPr1nzQbrg1CEM4coUW9gQrNV/Fl
7ilq+EfXQxR8Au/058N/Yg04x5G+H6EpK+xK1TSUVEN6XYxYDUc2dvguiCEL+vNmrrmoOT0dpAim
f+o5OOnbNni1+8fPv/6pp2dRbyaHJDnSMjPPH9xt5sZe7MP5+vza+olCby4KDnCCqQqnIfVaepZH
UnA17HRFfK0r5D6UaRSQBF+X5Rrbhtw0eLxvcqNJ76fWkOu6L9Ndn6CRxftsv4YRCmxh5EjxI44O
G3aCaCG0B0sf9J3f9G+DNJpqAw3JBuPGriWLzuvIm6b+zzscpJOPfbJj8BsNnEO4Z0ex+XyETo3+
okhF05QbqQwQL8KJtJ38EfbJFwX51KUXNQc9JzvXtAEIKPI3CMbPmv1FaT1xZWNRcNQehjWUodgL
SFDfmrUtIVLV+7NGZM7dfT+dLEcKct/7yMtaQqu0oNIgjlZfTdZZZfXRW8pYlALcKVY5aQOXd3bd
2K1Z1XA4doeBkpZ7ZqEhiUndLF6M+dUevbmOts9Ml539cW6bwEvHTE84Jux1w34UpIZaGYGqYCZ9
pIuF9o15imfsIfE5GyifEDawRl4lhv4N9+i25nSST2rEc8+fWvAl/36sRoLreYO3qEW9quixZqap
N0zqK2CEdU3U6BeT+dRdX5QgutFabCRF4smuoFc+EL6qn3nP5498t+aJyLAFJZ4nnl8FQFHqW8h8
5w3IogAZAWbSZMrmusmRD3hhMIjp9/OuvSgLKQUmHC078yz76JseESnnXXdREwochFoP4cwzOkLg
ML0Gx7KVzu68qy/KAkapPGPDydWLCudC+8y53NNZl/7Ld353G/OiysDrmRmYl8TCn5KU5AMn+ea8
qy8KQ2gVwh46PfEmCK3EPiQ3pq+7Z158URbKQic2tgItN6bBk2aH9ZqAjjN3hX/XVu/GxZ96ARBl
yL2xzBOsqmRgO8V5t/Pvm/fdtYnaQv/GqtbTYrfedr1gxeX6+uG8MV9MzIlTp8DGsuWZlfkELPs1
x2b0Ra0CzfFxLdYXk9MPyiRp7TzyVF3ZU4ivmPaW/UittSpxVFPMFtmxHo5zjR6mZhs2TzZnsfqo
g76cNqPJFjtT7oJu2hqtsccKjT3vt5E8cIWUg2Ejta50rmJDO4ZufODsd2Vm49HQrnAPEZ/OQ1o8
Few+7Zm/hK2maeRKTh4FvMytQ9EeiQ6cS3Xt9KtSjff8CVanlQLykPdHZYTH3P45kI+2ls01/6Oe
mCwQQJ6I8VX4v1Xxnahhsopv2ewiHUfuLn7L4ejY4Ybqr3CzBKL+CjsSb4ICf5oWmns+vXKab1YA
cZEfEpX3cXZM+D1K+IY3lvv7i9iKv5/DJTXOgoklWnXxNX9NqOaW72FpA8otjnCz/xnGemYg4Ygx
Wb8Mx7Ku11lH+uMu9t/artwxILzNOrW88PH/tEjmMxLnQZpcQDR0sRHwY+d33OhogG7T20JrLzkx
ePJdlJblk24dkz64atnWaBnAdd1+4jsEnK8EaXbQtWdZQ6nJrR+RmV36ebPNICTYaridAuBizbVu
Xzk0kEIIczYnqC3ZIQHogGGChCzbwzyEWAwI5D626q6V9oZv3jQ/YmCUaj9e5oDG0xD5YIlv4Dj/
Rr19Jm79mkOAlTqpm+rMQ4W/ndp3ky3EH9O7gG4gHIJx0XzrZ1DbX0yHudJ8sH3WF1U/CDEtqiXb
CEIAH5xG7+lAtc3WKLiVRIk0a3I5rC8+a56+H33W4h0gCmnLDk2Il4TBVWcV3+E+XZ5VMZZi5Sqp
yiTHx+/Z8FeOooBLag5Of94XX+qUy3YANjlvdenYPGc90dtN9sVZpjZXnQ8GRVu8Aiqa1pbVG5GX
8+yH5Hdosr9ggoUtBBZnN6946uQOl0rThYdwIt+2+WILduLWa4tVWzo0eTrEfuwJI/1Dz0vxfLcu
HzJbJH+MyHJvRDt+pe86+TMXyzg5+gAHJzvyhOlWkEUt6y7HKkpSb8TxB2zL65xcAdxvgDpM4HMT
c1JzjyXoULAypGfC1tS+eL2c+uGL14tjG2kq0yz31Lgor/FDpDdNLdLniLgpquYYbNs4rc98dub7
/m7yCqxN9jTGOTGy/UuViudsDF4+f+hPvMi05UqwMaZMImLxtAAPWuY6wGmTzl3HjRFBTZAuMQsp
nj1NL87bgv1ta7/7Mc6AQVgMSeqRBdThy07oNsIp+fznnCgP2rI8OJaeWTRLQckXP/K8fMlU/edZ
l15qjI1Qwpsw2xSz3vio2d1Pzju/eJhOfOulSHhslaSJTT32Gkd99Ov4qZLWV8dgp669qA1FXMtG
LbTUczv1yU/cXQr54/MR+bva+aDuLJWumi+As7lmBDRdzy6GUS3BMWXmQw1kfhtCKwpWSi7oLhfE
HG/TfrxzIKfHaARh1YRtpEGyC3XIjkq2Ucaq2/ZE6m6jwK1AjozaQULdJc03sHcJP2LT63NmVuhX
X8XAndpSq8uKUo9dr5Vu6LUD4EAr2eVUEqIeweqI1ZDfsZ4ZEVTwD5Xk0wQW9LzU6u0ny4EOannz
imrCSMRbvZ48PXkos4t4UPhFyZ4/Y1Pd2Nk2IRWA1VooAbuzdOgE2FVWW5HxM0vu2xommElPvjYP
TfdbbZ+79ov3wqlbP//5u5lmQw0vcXuHc48rGvfaV5NMd/5K0D6684uKJN1C9pyOQv3QyvDbGJXt
jsPT6btp94JIk9TeCteV20TL1K0Gnm6fKzqRIyGBf3tyefo1cmuYxpPM1zBgScRDZpE9JnrIeQXh
uiR/1dAyCCOWNz2o7aNKft2qc0gbM1os6jTWupsB9vqVoSENAxfeHPJOL3B/20SFEjWQXPYNYQoy
yPQLVZasROo473YhmkPukKl8F4V7r6bqxgJXETaSRfQAoAEKJema0whOBDvjyglBypGE7MxBFV25
ySOgXsA3gb2NY7FT28z4bvbmBDsb5KaRKtEfhdCHFwGW960ruvItJKjtFsop6FRIrlt34ksg4bZW
MPHaJ18S380MgXY2OMSvlUJfY+UEBYCIf2eXQ3o0YqIOIKTcgax8jUNj3PpEGICVTiVO+RCaQKk4
1TrXcdRHbrBPquolEhICVd+Z18LM3kwQlI9Ee/7Aypk+VZlpXZqAT/f9HI9uqSWAuCxG+JEbfXeb
/wXdNQO54TYW5xSByhoesHNh1rVB8L3DSrWfoIgW0WMayfImVsp4o6R+9cieiGhjV5T2i1lp5m3c
yDte1+tGCc3DWJkB1Dn4fprajLtkbDX+Al3pvqj7dVwWWMcdJ7j1kzq6jcrOYBMOFquN4p/9UGbb
MaGMjBn5KV0GrUwqAJoIL6u/KbHDPC3NPwiHzL3Qg/yWy6L0gMvTpgiqAbiiEuyClqHqohFveeSr
dJNt5TVu8E8beQvBoY6ag6FVyiogNXYXZY6+qYOwg2yTa8cY4FEOeJyoWNgO0ITy1NnbRjb8ULHk
b9zKdI9xPqj7hvCqVUpgJgkikbtVpW15imjz1zAPDEj5CIJ2RVsS0mATPoe+m1UZiRwPaZ7C1VWV
kPN9wx3NCh6TqFeS2op8jADvtoHmAUmFXUurOS2EXRfq49pK4+nK5R16JxszeGtsv9h2fmq8moFJ
3pCR+MVr0rXxzlUsudVaFba/D8tsdJXqpiBzcs0mw3jKrNqATKr4zQswZ+eY92WwrceUJCYYDxGb
kq7+A+uSJ7RQkwuB3+4lkoLc4JHdZduBoB01Jdm3ZPbsiGiI15FBggwnuNCErBJecdcOAIVgZRxl
XrQvviWhlvVODiQpLQdmBDjX3imOnQQ7bLRsqYxKWzX6s1UZa5fkain7cJOBDzrghZ+wyrju3ZiS
Bpy7k/EDW7NxrRH0na3g0UQXLROTpWcaHEdlbO7CunS3AW+TvdqLutrGjZM9al1uXFmKKfcF6dd0
zNLRWblOarxZicjsdWyoLcjGsb6ULcc1HJxG2k0Yuol/II0cTkQJY/NyMiwghHh5tKNo9fxWVCqA
Lt3V0Y5aVvbY51a8Byfnf2/qDtibZVQFaLJQDFtXy8jtLaoIB81UYKCaQhDncA+z6dvoMnGGqp9+
19aEY0XAibE3jTWoIwj5AhOCEJmG+FUovH50E6SvYZdBiw58aH7FiuPPF7LaR3BHHGolsv9TSqiC
27jVBtRmugEWaaptwJV6Nm1TN62J86t6he5EbqwGP4vXxK9gHfTb8gbEBTGPTWGAdW9xV5EwQMRE
QLZ0TNo8PQt+TR6SHyRh/q5IgcftM4bGVTbVzWVVawr4YckhZiHUZjuZxE0S1g0EIO/bO5UDwg2R
zCqRMKjakq5311Fu+JxhS1QZiVO8xSSKvtRo41aY1mFn9dG6raq1X0ANmnIAF3MMYT8hKst54MkO
TBTnEMN9J80g6Dej7RZrMhQxkvudrUMToJf2KroKJ1OvWh7oPmz0lApzg7cAL10JlNywYPU6M494
gF0GjpswNIWoMWKSAGxoXcD6te71dRnCghORG8qNGdeNfaPVAG4s/utPsijIn24nuHFIcQ+V0w7l
tvFF8g0/vQ/1Luo4NZEqyW0lgSQtyYjKKvNxZZFSpQ6AZenZlEoF19tNm5UW2dqLMVrN65g5HF7k
GqnTovJZqgfZhTkM+dGAvUT6Z+4AnWce1RZoLLc2bDKyoprAebtgeTPSl899IKSh7PI9CQfmViUI
8btSyfwQmlZ0U5IZ8ycObWx6w3Arap91S1Qbt/wqYx1mQ//m+ySRQrBx103pdsTImGI3QYF5MhtN
OfZtafxoMy3l6WqDzWDA2cVXDnAyVn9qUfwLyuptGGcmMEHNuEsLk4gPOD/4X9seMpT/rdd5AWQm
yBdR59Omc614Q75fyZNH5hXxmy+TCYBKJ0ZjLfQh3aUzfkEQ7LDBwJldI5NrbsE31qsaDt226wxY
G8bEmkvLsm1q6ORWYJ1YlWFobaXB2q5KFBLFUySaYeNb69ZxCKshhGjM+PPAeClzII9tttawpq97
Xhl3rGd+qTkI7tgCrsWrSbnGOS+PGerYTVpagkXrgNZF37lVehxDGe0zOf+ioAl2MtS0vQi68oeq
inwvzMa5kYrf7dykVO97O9W2NO4SyC2+gapXTYw9lOOcz5dAnPNcLR9yMJ7GrqjhRG6TllBOByBv
uKnaTj2CDc4RcsJ4aVvgrHrs2rvRED9k1/4qSJfaj1DPt2mR8Bpj7b41iIndpAbcjrwciCZSXWYE
c9QHmzk0O1IdwpkkaTbbQrdcYBfBW0cQ+TpwotRcuTInKjgCYprhnIzkgz2KkmKVmZtQc4n4Ke1k
X7sF6YC8xY8zO2Yv85rbP3szI7D+F4bWOWJd9rhGS9LYjl1aGcTkjfdmlIoVRC1C/UitguVi1Sgd
qrd5ZXuDUbcFVar3gMgdeKrgrdhJFHrQbEisBhqpJu06ssBkgd4xj2Ue9lAdmdNZG+erjDfJRVbo
IPlyW7kkfPGZ7DP7mEemcpWV/fdAhfmnovY9dpVm/LChYG9iEybd2DmHpCkAxUB8N1nIcXQKdnwv
J0v5biox+TNBpa5laeXEMg/qUzZG8c6S7iYOAYBZov1R8wXnUKD8JlIs7SCKihSYtpdXE6/Pzezv
dPPxG8Wk38Bb776T6hP+EhEBUaM1TEd95lYagqrNjIVq4oiByVG70d5Ia3dPIjS8UVJ7gKEMhn6V
912xq3LAK4MBjyx1IXW4hvZtIrljVbp4Y8vasa+KzAkuy9hOOH/MjYuYtQmsV5kL4uLk8OZmqe4Q
gzTCxvJzoAErxQQ2olEg5vyw3mFF47KHUsS4bnsrvalqvb6yKwjNq0DrWm8Sg3gopGxboFWR8SvU
VW1ndzK47KbyljWj/hB33WNXxyDEkP1vxilQoevq2X2cgChs0YsQymC4t9KX7Rsxmf1F4EZ/bLck
8LaMdDIiSewBqUeaGEQw7RDapMs5duxcp4WGpNlXOXknfWC88gnCstd5GlbzO7uaQW3jilrpMzAK
OJKerKAtpTT/keTQucGuJgQTmlFCLYQgCCNT7NqovhkJjbucxiL6adpFvMfkbJM/maUbB0LXYRDZ
H87w2d+0dXiZUHcvWxwmu6Gx1Y3v52+p5ZAJzRhBHU3DGyL0mPkaK74SDBCqU23cEfA7rSuw3Bgg
EkmAlJ0eNMOgLJqhSde2B5BO5sqv0J8I2ihEPJCSFMFo/2/KzmS5biXLsr9SlnNEAQ4HHDDLjMHt
O/Y9JzCKEgFH5+i7r691X4SVZUROqsxiopDER10C7ufss89emddxjCahaHZhY0tyzOSkFwbeHeiH
6r2wo4DEM4fqkCKG1dzs29TDsqtmU29FFhP8wogGJ9cgFzbL4bdAvgrFeUxigjEDQo3j626vUfO0
JYTmj7RH/8F1m3nbI9DuppKMURJirIKQalmwAlGgrPN9/+6rYgB1EVvEa6ZqNzWVT760LI41afzU
u+Q9hzZx0m43ViAPjPtZaQBkriJHjuvTXzWRng7s1rUbaxj7fQFu4DJqJz6kw1Le9JNjSBUnYx+A
IPmpeOLXqd+Ht/3gypfGdNXF65ph3WIFgCzCIxWzULEKEo43u6tzmoEk2RrDdZPCZ+WUMvFt1rvX
ez4iZG6o1NF3q/I1GElZywPfvth8C9u8JeZn1lTEPjmD66nMm1sHnhYdLLOzWrYdeUYmIW9dkrCk
+uwpnfkOUM7VkRWaRPOzs8K3trPoYydQxkXbSXcbmDh4rTvVpfBCHXa8Pbu7ARAF7ZDiY51XSv4s
6AoAX5Lmio+eovZ5mG2xDuzJ/x1HmXMw4gos8m0yjyeVYE1Ipp32/HfTj8CNbfInZGj9SNe2dwTC
uDsxRZIzNVT9pmZr+hk+CpyHPC6g9UErmA2B5JUJ0/OYg1rjn7fsxhhQnMtK8skmhHAXVaX4Zab0
rSlZ+WroGGhvUuduXNrQWnmy7GD5tD9YDL68zANTOZPYdAUm/AYbrbfQvOBpC6c/tC03dldVfFB9
a9/SCS/Y4FmpzJra280A8FZB3853Q8/pNleTWY9pPD/SSoWPs7A0SXZEvZJyrknA5wfE1gPwtRwA
J3QTsWsixQaGDMxNee1JPNGD4ZhK+2gRYk8amG5OJlDE7Tuz95QHtPScQjR5s0XIbcDT90giXrKN
WHDA8TMo3gTffSrda+AfLae9dhvDxpogUi/AlLfrHEfuhojHSoRu/ZpOkJnYWaRDSvRPHBM2OEBB
XSVj4GzYUsp3TkgyaXqNLDaD70C4YjO4FORixcNU3Q5kS7UcyUThm0i/55mO4e9Y6sXUXXa0PHFt
12sSlIgVIEU/gupnEZ4WLj1hpgQj3poQ0h+8Lbl3Q2++jfiq+8kelgO1Qb1xAmyQ0dJBlO1nclyN
Mz4wo+XDB6J5aAex/J5r199YNiO2goy7ez0z/hnK4rvItfXg5wMUqsb4LwH4jkNF+X2uUX9XwUIz
MRXRvAqmharDDfROpuxIsSwL8qLK4xtwi9HD0JTwWz32HwrKE6r8PNE3vXHcR0d00U7ibzrGECFZ
B/SGF3aa6SroNI6DHJqtX4/vo/RZq2uJ3IUaFTCoVO0B4tUMglP3ZxiV1ISzUrf+yIS1r8vgprX7
8tJNkBo6P5wh4RTxcJgdLAdlIVuei7LcO7A41348QHojkGpTKk/do34A5sr7z0gToco1UHxUvtfu
yqZ4bAZ5J4Y5BL6V5OBpdUpOJnY7ZUZxD5uVcLPC9sFmTvJkm6QHmRbbJF1Nykp2XR28+kY560UR
29abNcCNbgNx9w8d2HueRB9Zmxc/AfHWV7D0RqvJ3vRTL+YrQIXQMX/6BHLnHQPWwLdZTTwiQYqQ
JLjnnplGw6BHyNm1usq2JpkGloIGfZk9izUki1c59qGA8LJ/kcUHhU9gkOD2+xMpAKndko9bp6OP
7d1WnxC6HjJceGglRK7rKx/ICDJYV+Bw022fEGWR97n33IhGnEzJaQUE8DBPdf/oLJMFZOwXEY4L
Z56p9pmc72mP1IHGmzTuazxRn5u3NInvZDHwJDftSHfmT29da6vfWYsGxjtXBY8Zk+ezSC3xmEh4
J77bF69NE8v7qGvslXLJdxyqJiXMr8Hlnjn+CeHEudUeDbIBtIb3KHxvezJ+E3mOJHP8ACIb1CcR
7zLjz+coyUinJ6blpUBuuLEpTX+nfXpNAiW4augIxuuS9iYz6Qufmd7ksvoNOaVGToKkOhY+A2nT
vc4d9BN3uCdLgLbZEV86zJ+7okyPmHnVurDGciB3GOTkEnHVTCMqxOze0qt0K16Wm4LzJRrTcruM
S35sWt7PlbJVetNrq71Y7PSgN5TTfZcHoFsm91pkNM66S/W8jqZmA2ljp9vwEvaQILISREs6RD1/
x4M32M/+jvLJBqGqEbvDPnl1QjBxaXDpcnAXZOu++573IqU3vbo8rgftmObiF4n/jNSvdyBPur3f
QcBoighcpfQ2Ud/vTRsUv/u4d/SqUSNZpYQwnxI/93cjoIuDNK6/phmoV/Hsk2s9EmhHgmCBJXus
XBgxIB/KINi6pW72FgEpwBJaEgfo5zem0PEOAava2EkoD0VTkUvSFB4EpZKk4bpIQLHIbgOLiazW
DtI4IO/irU6gr/WCeW+feHDoyvR2EcTYKQJDj9hITnbVbkzTJtyjzghZOZ8vwNOsh0XUwEdTPnV+
0uE5EGW97cOOKsASdypw6BQ9j9crKMgDK+kgqQa+vc6gbBsJpq+c7zi3/A3cnuKmXgD/RuaioK9d
qrjGXEFkMkGkhXUXufPXMGfJuqgoUiCaDFeyRb63ZDZQAVxpOqhQuP2eVNOH66pL1UoFjbthrkQy
69R8g7t4t5KrLdHWt8OE1Y9xB/HGjfNABO9ZuBH5BLH7uhSK2JYqXNVCXeqRZSHR9pemaUiW5TEh
hlRcWiNTkMBDu80G59vlaqvhVtDvpRSMg0Vv0H8OqCkuNagzRQ/SC2nal2I+2EWj33yFfp3WZXJX
0VAcx9kAZvZtkp9V4K/9EO7JUCUnBe3HJwuwFM6+dr29g+qpnPolqUVwH5Sk4xthB6c6BNRhCfq8
yaLjE9bAtRzYm8z3+53th0edmGmbJILTNuNptr2xfcBgmn47PeyDyn7hieAKtLSG39bBZBD2YYRy
NJFZQ6138If8AtP9q3WjU52b27rw01VhTWe9PLQLRGV72utEA41WI24Pz4o3geeTBStB44iFzF4r
XC11ea373rEHP7macG8INid7Lh6HJToFgZUdVBJWqBA9eki2bGs3PHdccF0X7Ga8wTHMtu3CMw9x
q7lLK/fSWCUJ0UX/wvD0nmydsxNND23LT7+UEdsCmSfXRb6Mh2EY72OsUCuT6n4ze7q8z7LQ7MZp
GZ6C2EcR18t7XIpqp62vpkq/FhddX5J2QNIvg5E6G9kbnZXeBarxf3nFcjLzMBySJEoJnuRRSSjT
avKS8+q179PnnJlX06mXXJYbWGvUrVb5obL6T9zmOKm5LKIyd65bmRfNRW8p7dxYZfzIiGW9FMuD
aOziKATw3k4wTFtqYkuDInmdLDDvA6hVH/drFU40QM0jckG2T/0x2ARLmaziabjQ013y0e424PbA
uHJzZlmUrBWBnzfgUKxblfDtO+Oylal9rnEyc/TAifEg7z0tHbH0veYzc5g/TBG5HUsn83Vde1ui
jUj2JoseyiKxUWEBeQAlaUyqgwbceuxE4aNBllfGat9BjGznrUwi0g3a5JLV9kHZyztbVfZ2dCiT
qPH6wxQDMBxy2GbFPEE7wLzrTL8a2R0oJC0y9uHO5Om334TDaemSHh2sOQRTuS8r/ZHW+kJ/fvZm
7v6oS6rnyHHPtfrteeLN2M3JteNNM91RGmwyjRjih5k+p2mHK/ga9B/fjva4wPlq9Vvpl9/tyHER
OtmucfX7GHXqLKdgOAUdmp+Ia/cGeNwjWi6Z6Y37nKGwr5pxObUdjMbAYg3ackZrLdT4oQnoXtVu
d5NVjEO97l7O5tSa+APtk7zm8CskwDyIq3WCbR4elVNcbCDVu0Y7zjFpRLceIRFFMOgHzXLL0Is7
YWG3B6vRXM+m9Fj37GqEy1sR2qTBj9V+xthSkmtFrCmwYyWrmudMyNOyANmInwg1OTvWvQMLbjUF
nxz3N5H7Z2xzOLOLQ7XXL90NNE7U13z6E8uw3ycggVeztH4y1wIW6NdHdlSOtDzlEadXyqilz3+B
ds2t0+DMgbdnPSZFyF5i1WzwheVMtHMIfH3q9nCk8pfKCsn+V4ELTm1SU4iXTTWfrRh/txajKaac
7kMihpfo+qqSLG8YIijaN6cCnBhbBKIyrUagHSL9J2OB3ar727mhRS9qKgja/ewZff+PlVvVwWKr
tPYTscmz6sGeaH8FSe6ZZk0zsW1v6w7+B9K4Tza189Pm4aOPfdApCYeLkxymLKLE1o1Msa+jX3qY
6Hh6s7GmK5SmzN5mRwcQnoqbkuDcMbHX9jBsYe0xyB+u/KDZewSbuxpyQAvUf7Yg40xFTk0lW+KR
m20mP7bcWVjWrU4RMev555zUYhPTXC1jkrOiU5wHPqJh7tfK1meyks9q5I+y3TsAh7afrteZqKdz
bzfl3UTSP6sy28Tt9kr2byokX7lUXfibpM89SMh1FtEIMRP/jgtHbcZx/pNm7couPATpwGTgSFhY
m4lCs/L7oIkf7ZqWG4SSYig5nVM/2g2BSbdzlB6KygLwVZTJDRS7dB+K7nVsG7We/fKGGWfOMcSY
xB0INokoqFFnfpkcM1zP3bowtejjhsxeJ/1A6kIb8wkRFijvyDj1pgXl7RsAk76fzJw9xZM1Zc+2
5/L5tLeuh0Eiqj47ns91W3fPQZt62wSqCtumy2fthL9ynX2KsP3FjHHZWgGMBaecyg0XjL+2UvPU
LwTd278d2ShkUi89SFzVl37M8tUSX7PXy1C+TBTrWxc2iEM63qYMGGqklls/zrXnbarOHArd0Tol
BISXAl0cxjm5wE6d/9ZT462r3H6rBqvbWCmiQz2DifQWzGlA5MO1EmX12Cc0TnEHHyczc/NGF/gY
kSK1zyoXiyeQPU6lWR6CyGrWWgE0sKWTHfx+ePWM1d7akY62S+BgRfXKbqenbHrKZZ29JkOKMCyT
FhwEUlySxOMNkz9Q7FPgP6l+UA+V6T/qRM7UH4FD4EFilntI19ENrY18KixtP3MTuI8qNhRpanqI
GBaQ+NMEOyF6ShTA3e/2MtR7YMslnzVneWSP7mNdleP2r1I1rLPY3bDp018qrsALqeC4CdvZPLsz
pD3PSx9N0BOdQiDtiq6EzGmnDx9GfwnOoiYIOieJaqWl/mKVtdwXFMlrfxmJMnAYY+FAEEDsxczo
2YsPS108z8Qnc3K7w0PeeDXVYZnBSCGvLzGI3zGQyM5qbwZKg7NfKb222Fs4GCvKNpnTR2whAQRe
SIFeHJ7eOUmtrd+48TsnNqS7vv0cF7I3V/DVQa+wurvxPCOgBsb12ckqebQmIba6L6AbDdU5L0QL
FESEt3kM92gqo56lE1bnnhNHlhchFk0+CamUKpsfRK9wAWQ2C3euk5LS6KVclBGZeXnq3mFMmB6S
2rq6b+wft+PnlZWe+yxdWDyeBfCaIJplMxXWWz0xGxi7vKGbYEg/htGT8iWy3cDBWa15PdyaVzCd
IeHk1gupGQhLEzvOPEBwu1Tr5Yde9PXBGdAMUBd9D/BmsJynhA9xmL2GXPKRJxmbTCw2kit+07ZS
w7Nr55PxrGoDv2S8H9VVcpCjWoNhLimkLP06wm5cL0SOP4hxfEZdsFcNY3TJeR71h2XQ4e20BPFF
dF2xi6YcP8E4NvtB18tDIEYBmNIjJ6tydXQzdVN69CftftVaLpslCsVFpwJzfieZZFXyeil4MGU7
TSuSMWPbM/V1+ZlVhTxrGWlkWGhd9egXv6NWEg00FA4FIj4SgUMcZO2vEXzx0Q89cezqdjmOopcX
4qQXoDrAYL5HXqs7/nAl10ltL6/+0JHelHfmZvZb+1GZLv+UmQAaPJZ0p0lUvYG7cH8xJPPxwEQF
LCYFpS0mQgN4A72CXubkBuUzXk9xLG7LoLmGitsFCrKPmKrZgL0QeT/tmYIlW7LzWZ/L2vbY9Dly
3jwEe6bQ7ltT2M79wA/lKLqyOzdUN88ZlfwjgfPN73gQs2JzXrsbu7C767ANP76DxUV3WGecEdD1
YvXJ/YRo9iNh4+6dBbl1PUVmHNZDlCF85xEJ8SbNYGOltYWS38HS0IZjBnt1ukt7bAkrpzfqBDcq
haOjlt/uUna8Iw1pnkPVfzV2TX9hgLJmM3Q+cF5mH8eR/MNT319gQRY7/IvB4zJ0LQwXHnimTMBK
0KM97yMGiXDTNEG5y4aFFt8xxO2umNBK1rRMNyX7WSV8D2Pit5u51c1ldKfkvitj56La2NoUWplt
KgGA2SkjO8TQAP6ex8jQcRX+t3oKvmCiFQenRbjWfX+NGygW2MEmEOLT96eKcq808x+C3ucN00KG
pXEZfw2WGo+27apnVedpS8SMHDdCtBPzGg5eBtJofKgBvj3wAITIgCaof1KeXEL+29tU8cPEFieD
L49Z6wND0fJLaH/8MeEA6iuNENhE4N13jeKgr6f4Z/Jl9qi7Qm1U7zL2i6LxFCa8egBkmeQ4bror
JGVuzHV/yWXLBs48nnPfbY65L7FOTJlfwxjm8gnzX0ms4vaq3OQHS9Tjeqwb4llDGR0yWEEjLvdt
NM0GVclib8CMAZvuQXLLXOw1q7g5w0zylNjRUx6m1csCYJQ1DVQNA5i+8L9lDNavtfjqMbirUyg4
h9Osa3bCyZxL6XX2WoyMg1SOjSdC7f6yoZvcVmpgzATWb83YV9310EC2bd18WF1TN6uUDoUzMVm8
P7LIB9bb0FnSFCxbGGj1MMIQvonHuAM6ydTk3mDL2/WtSJ7atsIioC3MAiF/mmaNo/5q3N61U7Hs
3IFvx+pjc6zYV90kATxjK6tp1ZVxz2UQJV9pxhDSTvI3csCtVclJYK0JBfM00Kay/lSxb95GPpOt
8iZuB/aLCVbDAjQP2GqgFJXZvk7arzGDkNXK5lMHagJuVINcq8d2TQkuDoLkyttc+u6ryrr2IPVc
MIVzkaamikq/9Wb6m8bZ2SbqtmrIcXp48BWKBeCZjhPm4Q7FbG3mT+HN/n62x2jHFCegdQ7UVqWz
C9UX5hg/BsAo4QhCNLCYF49hd9Mumc/AhNlQHBHB7Ixut6oZ3PyuIvx1Yw6Htcf4s9I5Oy1LGCR7
N5oQuuw4u4mVNxSrznXjvXAlD6WG8uq34asHJJ2sPaZDH4nbNHdmCr79zm4uYow5FNoSNlcu8hfO
/GGb+Gie3bNNCNSTnCukgsa4x6gH+iwTlZ1nNLJLKZiad+VgQT5rforCLwii6orLOKY15W1KJuc4
dk8j/kzm6t746k1RyoDTZr5BRDgLyRlCjQty92YR2bxxIkEnGPHq+zkxfIJkqjtPNh88/uoI/Wba
0LEVh6lo7Q9gfcNpTkbGyQrvUtvF9guAJJycWfVIOVat51EUfH6JdTd67bQRKlAbHGoOjR+4GMEX
IIO40ysCLemr45Z/foqls5HLZx+PC4Yg3+W1aMqtSozZdgF0x6qqwltM/+muU1TTFtPtdeTnv5Og
CvZDiGiVJHYB83XAFeH3wKi5hgyTtlGcByCdl2qSAjbOLI+TmaK9a0XvUdSJ/QTp6TIlvfiK6oZf
1t18ydTgHRPWtPfS1skxa0yzr8wQP2YTugAAFc+61TX8dzm4w3dXpDOsqFI+hZO4siuHBX9Noqu9
Aiv8UjfDdwCUGgzSPN1D2JghdWWBc/Fila5nj4lU7TryJDH7VJui7ZuvzEQTP8KePgJE2nfWO+U5
b6V/T04nxvzMeu/jOb90NWNJIQXUmAjByVJDd7JZ3tuj+s23S2r1m7goy3W3dMu7GydqkxTKXbty
bp+KJmye67FodmPjyiORnAJCYpp/6LHc4XiDQWkGpJNkLTUuC8vuHxHSkcFbV656q6nvosnJtlrA
B1sx0OZrG9OAFko4Dh1xxwDod8y8bisBCu2qBEJ8UhwZhG/GYE5WcmnLU7UQgJSM9vAM2aTeWsOs
n/WCaUzFov8O0KgQ3ZbmBM3e26o54pexZgJBDWFWMKde+avtyePOPZDs/J3gouTz7Ia9H+n8ayEX
72WUWbfjYIguTT/AqML+SeCEG279hbWH2cm6Lwdfxacl28DnzWmjTTHYrz3/qj2frnyMYtM8hfC7
k1XVQHirzVJvoqndxJMFKL0sorMzEDUmOjE/sSgJZ7IGgK7mvHxonAorVFbhiRewYO7iMPAOxKFR
e8M4PGFcmB4X2NebdJq7zSDq8KZlKPVGq0yHmUi3+Lam5MrRqeiDqlQhbfeiu5JK5zs66BdoRvOe
MFWP+OC4ry+xM75UC32tqJd6PbjB16A9cW7Iw8YFg7DM4DFjFIkrkm3DRzJ0Pr3UfAdRnCIFaPRV
whqQLfxq/LHFwugnK/qZQ7XsNvSqJQc+PQZpffYvoQC2FcZLj7IKK1bbGBlGKxHHbr3WrZgaYuD5
v/PcWIfZi7ND4Prq1krKT2uc8YAuZNQd/FCbS6FnfFEBm46qalMmy1XJ/NV7cDNf3zuRYcKldPMw
t8v0rBUhdRXTOlbumJgnRTbus9T6zKcgXePE8g5exegku2ZH7klNjM954CUbhqLuxo05HAgdHepb
/Msvs+WZfSOr/FiSm7keYCDfVYv34WFdOeticN+9ADtKmgxgh6fo1c+nX5rwvk1WFHKLIYJlQMMj
1URu9Giy4GB7t+OC4cLX1aflF/q2Dpry0WvADwO+3WBecRYNKylOFjLqcb3HzC5Wfm7dwYrSKPnu
r4oDec3t/pMG/q7z9nH9YLtXOi5Mq1uf7cSl9+NtpHAnBnES3tj5/Kt1nHLjVANibwscGJZ8yW2L
bgc3hxanLNzgO6xJYlt1IHpXySL97eza7W7SNbl86BTbzsME2oa48di0eh9ak6+p/gndsSNlbTD9
+k+ACJs70WbJfY0D4gNY4vIjZlM+Cxsjhup65xFjR8ZB1Jfo7RbQHzjkb54FLUjh+4MXjclxg+ke
l6YlDlFvVScrpAPclp7IH7p8wkuEZlsz9otU/SsU7Mdi1wGuignr4DCCxaetCcs2MsYenDtrfLBc
H6OR+5ndVEZcVnWfIM0dAdHpw2wiHufEaS/kglNSAiSI2rE4g2ISkMP7iLF7HI9PPca7PWYvbqwx
j7YhrsTn2jb5hqp+PlRRGq8dtPZLou14jW0CxWegwfGZp6z+CqmNLGSJGEYvEq37K+gihDblWMiI
2WKFd+NEIT7GaQgxLuh/18xYaccXjE5iyLbtoMvX2pcG/2GDFrLu7TDdeH4t9mwRgMYFC8v4Lqe3
uMnmFgAEC5cat43vPWjVcVeS8dDRTfy0yPi3vUx1uon9IfhRUJ9XTY9vJ2Iiuo+KBaAdmzjUU7p8
Gq84ZvblUCW7dP4V4kw9GYt1wipDPhw81nGidEhfBoxTCFLDeO6aCiNEFBp/JxoCthzgQPxDcABb
c9jctDhXkeJT7AZxrh6VXWApsQaxSifcfFQqNkzC+h3xMdmjnvJFYyzkSzL8JlOk+BXaU3dLDx69
FOha+7BezMks2cR9pmlKKh7QRvvzgY5IrB23aE5hX+pNT2P0uugFfEM7wFJXDmGaCQBI32TtaWhG
lgFUipdjEt6wD7Iivi2jMvwaIJZvG7+NtqqYmkOSUc2YwUzAK5hwnJZxEAdWNgaKV596JqRFSyC5
76csXlLk4aD+aDy5bCfOwpWf6umiNIuKVER+cvAoHwAmMN10HY3TKPG6P52wJr2WrTHvyNXF49Ri
+zDais418Udb5TLrXZxYP3VlP16mHjMloaLszBT0JG43hMzAcv9ROclTYtfAO8GWczg7Hxhp+nSd
cRkGbhMdcMyaPShx59hVCgeXjN10ZWJfPrlxUF9mHHM8+022rnmP0Ha8kFediVYS+Sj5FijgkQjh
N17y9DaSmE9pkovXDoIn3IERWihKdptsw94d70QdxZ9gvYp1Ggx0xSmXp6kiYjxm3Z+cIgBZR0Tw
tgrjakP2ZLzOPVSNmGQ2Eq04c9Hrnzys7RvyM5kjxrr+1YLMoB9IxwNEdX/tWHN/HpyF7XU9Zscy
DNqdXsLpR3kR70LIDbrn+qnWhquc4eoITcNqB3ZS2nSJt6zjcC63Okeqiee3NmD1HX34e7H7fju4
OCttN57hl+eddZB+/ZmImrElBqMtxh2QCJhSRnZE4G+gk7Lioerp9+gtADgzxp+9GpJNCuVwX/MG
3trpwrZRb3fvjIzzrQG9t11oVo/2HPinvApSnARR+Zll+cfg2AidCWeIVCx1RGb+sCyzsBojPbzh
rbWu8PM+ZmwwsEKf8yrPnvIy3CPAavy453WQdfCPXdP//S/Mpvbv/8mvv001s2iUdP/2y78/m4L/
/ef17/zfP/Ovf+Pv+z/m9qv40/77H/qXv8PX/ed/d/PVff3LL7YlKtT8AKpkfvzT9nn319eP/5jr
n/x//c3/9eevr/I8V3/+6z8wMJfd9avFQHrhnf31W1cMFQzV/7bXeP36//zN6z/gv/7jxjTm+9v8
j7/xD2Ca5fzNtm3fCyGc+QLly2XL/R/ENMtRf3Oge6kgkB7Os0CyaPdPZJrr/Q1OGkZ4JX07dK8h
sf8kpgn7b0oxZ7EBgAcicIT3/0VM8/91yc8j3dl3JFMA33OU8rx/X08NljC2StaCm15CCCxIAy5u
K5nOGQBPDNPHWJfpdZuoKyTe7MnF5LGqJj/kAl4tAU4zvSeHFD87PW1c9vP9OHHKR5dM2D6NLhkM
fc14v6DDJCENPbwv46B7xo1r4f2qjGtkdPQdATd6VTA0wRPt121Yv8UiM7krN5HjJVfPiUCrj9fs
sNhTG2xEwWZW8Cyt2MgBx2Fid+VNKCcBELFfvLx/aghuy+/nGNf/uyu9XEBYn1xz76urA9kPhB1+
6QIC0El6ibqGyvcTImMx8X6Dmsxytrli2z7FggUnfJUd1N5pls0PPWnb7HuJ0fbJc5uwegx7psZ3
OLfyD6s2ljqqUeAtsekCDDMQ6KJpMfaY1EZB0Fjhl1ebRRxg4fOWiHM0Ght04c7CmOq1YEDJ7Gen
yOsDlv6ggQbm7sr6IlR6oH7fUV2QBN81hZs/GKKoG4wL9RUr2nRetcfy7h0IKSfAu5N1R0Z/3PtY
m/PMgmwZeNl7G2TzjRs5lCJj10w/FanQPSJTn5W3VUR6/dnRbfxM1eUjzgZu9O1QQHKiThpze+XZ
OgQ0HqdzS+tmE9/OsnTiyhMXah78qSumAO/hJJfmTlVx2J7pr1x/27cmBIM6qME9FWz1PQwjpxkO
m2b6VVCnxduujDL8Sa60Hy3jYTeVziDJw8g7dg70UqpsXWFApXfw/GRa6xo33WpxA+/TK6lGlqJl
dNJM8fDc8aplO5YTA+63Jlb3SkQTZkbpM1ifg2xyN/wWEmZsjPgZiLDuWAochiftGs0prUrPXmeJ
3dzhNAoypOa+HLt0q2BJVvXOx/1dwSXFsrxK6towU9dzsMMhk4enTtQz60e2Fi03V50vN10ZcDsv
Ni8zlhrLYeyGkyO7RVyvaKScfH6peru6SVRB2VB41bSASg10fKdaLeJNHGDLX3WV73zmQV9jE7ed
5cceKnZi7Vbywti15fo3OQubAHs7O39kC8EJjuOI7LsfcojqazuWc7z3JVghneuUCUVi8secwSg4
MBp/llV0Y5md78uFSsdHdVjNXQaH2g4nO195zOrZePMW5hGlVylr3+P3Dg49beWHbmw0QSs3oVzW
wiPH/shUUxUbT2BtpZMMr81uj8cj2trjQFRjnuZJyIxT1vo4Gu+KQG6W8aWWAu3cStlvZHZSWXgz
Jja2yCSfBqRsH6dQQt4+6SzRNFI6F7l1wVMWYwcNatrFOgPWzNiSSfT/4e5MliRHriv6K/wBtAFw
BxzYBmKOjJynyg0shyrMgGMevl4nqptkd0ui1FpJ2tCMLFZlZiQGf/fde+4qI4Ln4cbRy0SVObo/
j9voQZa9osfL6xtvY6P6yscsr8xxl/TOmJOpYJhYY31m1ljGsLcDu7AYc1IjduLXYZgGix9AZ+xS
FyOjnWwqaKc2nHFkEejKOxJnBLBGaJTGg19jFuEHNzZ9WXrvLAkqfaB/SRJI5kSWrVNPZipILrPq
JkrsSZCPYb5l4V8mIHoZ1yEGwuAom30yVQOHFtVZ+dbGaq4S6qpN014vIOH1m11U5cmUUopbW49t
tW2tmaiwhLKBy2YykvelAXqBaYAnuT25vdpVix7F6mKd/aFaHEcDT3n9AoDOijeeldTeLqmlY11l
XVl2WFUsK2IdbfuvcxhWjzJq+bTS0dC0fCtrWTauGgachwMkjW2DCZYLHtmPSN6QRvirfLef4+tx
0NI+p7mhZmZF7drPvVbq3ZNt1r+0hgIQJPhoNNpInGUPDnxGsWoMUyT70U0s5yDZ1g9bJwIHfF1O
lfmQKVET7ytTl/27pDR4ixhsfwyxoInZz4iGbi7JJ3FjFvHI787Adb1uBEXaazKohs1jaVnstdl3
RCComJnk93qOZYFjuLAWcvuDRQ54XjnILvR3mzE22Ns4lX2qOFa3Sc+6mVxwz/25zGqyqSMOqx7n
Ytwb+F9yFcUnmS3UKweIwp26ctLCaD48tjYRAdWwaTA0zXkzCgqcikh/2d2lpG828cp9ulllPrUe
eh02d2dIQ8DBRhHyYBmUXaubJurZdFdjXsxEreoL6SCVkFrSuWyjNW8+OtGYv4r+dnA8Ne+Scub9
uJakuVin5JYdligydjrMgS0y+x4Rv6eJ1yYSuaHuzKJJ3Zic5TptY2s6MBXSbT7jkYiAQvE+C5QQ
9p1kWzCSESxETcA5MhZr51gx+8B8TlvnSggvJi8ZRV72mlXDgtU2jdKEZEvuVwJrbtzHaPsQkYuY
nuHImKtTm5mOUpsqJMdebqnX9rp3fODl5DEbdh1KxZDgzFy1xIbL5zRPiSqti8VzY0nQS0BEylNL
mPlGhzP1DRuyGvF8LqdQhRv2m8Vwkm3fesfWmEd3h/SZ8ItbYqIudPsVUz9tJG+5FtpCGHpyI1zT
pj+H7ILuM6LsKEc5ZmBrcvoVQok17MgLTHjNsj5HKufSjXg22bOvYvQTYbhvdefMLNEtMqs3Y9nA
Zl7hGwybF20L7Vx1Fuuxs903hnuKjRR+pddlVcmSflQo9sgmC0MkEtD8WIeNOXzrqgze3AoBFa2I
c9GcHGZsVooXWlI0zb0TKlfjt1GR+EGANg0Rfkej3EinycNvoe8Q1CliTz1atuWf+eAU62Alyw+t
qI6UAU076fCG7k4TZxmH0XzydebKI43RInskkhgP79nQFR912YV6nxONG65YqbXZITSZZTal78rx
FoI//CbasZW7z/qqjNk7CFkcQ8Mby/2lAL57LbjSuQrNJMLLwc7hoSn68ptrC8t+cimgzIPSmxu5
Y5LRCTZoBwvfOJUkYH3XBsNgD2NDK4c3JsZjjlA43tM87RQG92+dYHiT8WWR38UW31RXj/exyUN/
8/O8/5dGnnPy2VRt9aP780Dzhxno/1xftAOg4x+ltP9+9HnHbd59/+Pow9/4dfSRzi+2z8CjXBDY
TDMXzMuvkw9/YnJNCxZu/CfLBehBvw0+BAN+cRlG+Ju2LT2mCf7st9Hn8me+77mSgcqU/Kn5l2af
C2PqnwySyxd2lfA55ls+sGK+zz9iTozaIs6e8VCphB/vUscSVz2Oqq2Tic8Q7/VfgvRcvhx6muCZ
6FmW7zES/vHLEaEbHULxOPxbQiC48BDCHJazv/sF3P767f+t7IvbKim7luH0Qir640/Fl3F4NSvf
84Ur//Rl4px+GI7M/sqqfZfNZh0ds9Akko1R+ZizGtuHbVu28A4EPK+ZiHXFUmv9r7+Ln1/lz9+F
6xApxN3Ijyv/xFOClGeSWsfLVpDi+cB0F90t2W6B+PWjqirni8pc7EhV3h4LkvWoVjGbfaNsGmw5
mb4th2V5SWs2kiHx/GxXWlb2I1O2vqeHlJ0DBolgqbrsKmkNuu1RWhlaDNMipkWxgRf7ISHLqZGH
iDObCDjYpkHNrZ9tUrMog4L61C86aDOS++yCSpYV7bZiX/QWl+X4xgL+Vvo6vHb1RSHO44rlbjE+
cl4oUZOalPWOV5Dmp8o+/h/IJ/9PnyWXWvb//FlyfC/ek0/oY78TXi5/4zcZRbm/WB4PCper+qcm
wh/9JqMo7xeOxbY0fY4FrqUuAL7fniaW94tj0/3ouTyFLtrLPx8miC8mJQ6ux+PJ5vgDoujvEtJv
t9mvqhaS0n902wkec7+77xzH8TyuL9QceXmc+H/Gk9ld1vW+JhS7WGY9rFwqV9+9RAqsZRzMOa9X
JbN/6/jWfWWRLyf+XNbDesnYWLIDmOsuIATBxVqAB8f4algSrSRewjPTprrqkHCKdeFfvJmT8LqA
lYOxJ0bfc/X2w/xU+vijVqGuGVrmdshedKeicsNz4kjNU0E/XkpHJXlQCCRu5OVwOpycobhYJC71
HH9KyYJRwRVaWLWHKxa24pkFr4nRQUhxhdO8eq1znl+tDn86c0V44+UVSaMyGyTWB6KyKSJma922
o1n4+xjQzTOgEbwVsd8tNdOZieMTMVoaq6SdFSOd4V1XkZVhybfxH0eWTxw9qYvpCUefuWc5nEMZ
WqzswH8t+q1dztZLhJvkA9dAhVZvquS9t92Grg6Sx1bAaGAnm64n6LiB62I+w0iTL7CBCkaIJfM/
VFLXtMKNjtokqjSwh+oce28nOEaSNfGMR4untBEklZu9cnCR46FMZwuhoY/55bTCS1+1uuxQZqJC
2DdsE9JnbUG2YKtioU/zKjTefA5Q1gqvqSO30TKQZBWNeq8Mm2MrRlHU3ULE9IBzfbKg0uEN0jbB
pnC2Cd/Ei9+9WbUQYrW4NqtIdshyuaIVNH01eNUGLbuZYZ1YWUoDE/r7tE4GI3lrpEEE1IDKI6EX
+OI7shALA97DU7UakibdtphsXgc7FDn6r2EHhgTcT1jBZl8vqTFkcDF8zEYso5t4i/dK3rmtmIpd
DP77CDpj7ECzFQu69e/u9f/g/rm8lf75vrjcPb6H2kmS0EWL+3ddsGnVuib/brJ17JgAIL/EFTe2
ve0gePwXX+qCav/Dl+L2NJVC7IFz4SrvT6+mvCc70lgq3Wp6hQ21pGtUEFK2TmNAK/fZL9IeROlR
7AMYNsdfmWp/6az4L0+BfzwvDt+brm++/+38rtu/bfvy671Dnf7zGfN/oWju/0vNfNe/d9+L9/wP
j/vLX/ntae95vyCI+56nTE/6KOD/fNr79i+27bgm4rfjesK5/NHfn/bqF88i8MXD13Z+quP/ODpa
4hclLg95rjRpmZdj0V942qOS//EislxufV5Giu+NPJb351bObCyyAXNmtpP1xGShafyrKAtfF2V3
e+kO2XSWU+ChjX54qVU+mqoxgKgad8yg+zSdm7UNUW4rJ0wMJYHbQ+hkEShl5DjINWoTUoM8ljWU
kDlix0Vu+cMmzgj/WZMjn8c3Mln4/0kCY6/ur3jPcL+gnwRSmHeZN7yWBVKZH47vbD0JlGdD9EOR
yNnUM5sqG5OqYy35JkoJlHbkJhelAQ/q/KFUBqlH6YO0a3v4DI138XNgbGLaFh2aoIX0uS/bPtp2
o/kYWdjYRKIA18Se99L5NempHO48S4GGSJBQVvY5d7q7mjlvArQx3bM9TPOdTnW0rFCV8z2u2nbN
VlW6dPpWC+i25Fpp63riszx7Y8uTidL3gVfTjo5e+1LNG7hGHeMvH3V76h3jEtiI62qHL855wzyA
Cmx25jm1mmudWk9miGO8yDJ3t5RG9MN3DFx42vd581BU389aRms/tb95qLuYYunmyYrsYqIvjQss
ApNkNL5GRXKWbbNsZSGdp7mYnxwS9vt6NKNzGfdAu0vPfq8aagPX9dxhTJ6c+C0f8TeX1mLXwKUu
NqMpB/3mzl+0dbRXCevdQ2u582tVG+2HXdXvoM1LIrVaxh0SQ43d224wcGXL3ENoUP64MNhiU02n
BuHUwRrg57FY1Uz0R1WFxsotyvqRRXESaLflNeuXQavt/HWRIahsPPvrIa2ak9eOWKuaC7incbOv
BFdSCsJr6O272C2Fce7GOu32HXoR1vhsKgjrdESxHSfO8Cc7KXP9FKKPTU2er33HDElPRXW5H8gG
6JfQy7N03yPP3MdRnqeIjt24MhGbA5T97mrhcHHVl/29RZfJxhkIKJUl54FmiT1WRt4L1bbXPnn/
GfYY4dX8xe7Gal3M+rkFFLxGeX8waikfslxkJ1XFJTnoOivIr7dz2AcmC535RZtC1q8DB5AzODiP
lclACBZU88sE1mGbWIn6hDhC/Jo6zOXBbbPwWPB2WBN7nF/YLuNvGYvuIQUJeVUUTviIX8jfQUm7
ECInh8hFA0SnZ3O9VU5t32dVk99MHDZexcwti+HCBEa0pIKIAyLejT2P1G7ipkm25egZL1XhTrd9
SUBtNdsczVZeOowxv0Mj3WF2qPbaae8aVjRmOJg4IisrIJikWF71OcEPBLolEf0x8VgBo2vd5GH4
mpkTUSpl7o3xBtm7X0/Uyh3cxk32EOK+99M4cUQR5RbSBCsSyYhG6BCaIQHCUlh+IEs5PbKUAI+c
Bq1q7E1ZRFsUQ+M+TKJrO22/QlPgRogbDcnGt9DaWbeEBrKaFcfGU9a69O9eNZGR5y27xCxx5k00
tks6b1qFBczfug49BjQajLp/xmx4WkJXfAqE2q8uzN1Xpyrd27CN5bG+0Pya7nZZDMwtUecBXuHw
aXhLvq9rWez10tg5GRFX3aWJ89l1kFtSkNlod3pXxoO/yaW1rMIoHp7bOBTXpXHPfnHGD+eS95Y8
H889pKFVjhniyvey+Fvqd+GNqJfhHLIBPPfIfXBtaFvdxih010XfwjUgbbV12LWzhrgijHRioQBO
aSo/7FkcoNDAdiW5Dc6hvwh0ySEMm4cpyq1165t3oPlOgE4Ik+luCYRTA1GE6LHFJ50dq/pbjWMy
Ec6winTencq59ih7DHHsxHq4QSm9HPJE+kwmrcddYDLNm+HFW8h5BRBf1zhbM7MyFMvpsutgEbOz
LJj/m7AY10uzfOaOvJs0dZcrE3bnQRfaBlEaix+DcjZGTmDaYKS4uzwzA+W450WqYe8s1onfF6Za
16wOSZkQbappAEGrrx7drN4qvKdMBEa5B2k5fdkOK9Sxbd1bP5qt49QlD630UVibS5rJDfMAigxy
M6vu9cyebaPtJtoXgxFh4lSEzxIbwCHR/oec+f1+aPGVJFP9ahpefurqFBd2FH3xnNpO7FwDCqnE
RzXhxla9XyCwxPXy0FkYp6NKbcsy3nI6yNbLgO1cJyOt5STshQuiBDZicxvZE9fjBPInt0G8AA5x
kmh+65aCMibU65UIc3NLlGpXqJwcx9TtwotBIwYpe9OR2G/s7AnwHI5PoGarpq6nLfsdjyN3HwG3
j55CWUPuStldg0h5GMbldeFE/0CSD5uUHIkfD06xl0NLqQ4pum1vIs9zBpkDB7OaaNIdYbDqOpr6
6xZj28Yiz34iLwBWEQWYDHE5Y/SCXZX3IyFjyXsMUBM/6DiDOvdVipMep7UyzQsgwGTMMu48s294
pJBMFml4k4XWdaY4flQYobYZujFJjKEhZM/moZh4MDW4Vi5bwcd+WkiskEsnpy4YPur6Pp56UgEr
t7WdlGXwELOKWImYuRktHNrvJlahqZ6NnNy1IbzBxoMco+yTJyhvZr+6ueB/bI4YWV4+8+hmf+Xa
SdANHb0ImP43HRv9LUTNPZ51+WJ1trMbYStMvn+2VX1XlekYYGo94yiAtxzFvAHdcwW52k1mQvQw
2EzcngYpJuAwAC89QDxWuU1HTIHJC69VHF3RJrVZNVKlCJqPy8KbxqCZiUtEHY5Hs7tuIWrwZIxP
MF4OJcQh9n6rdmg+e3bT52jwpwdjjG85it4ngxVvY2W5e4NFzhrjo+QQxdsOPO409BeKBU8uL8w+
oa1YD7rLtiq/nNMwLuCTCp0nZ9TxmnXqvI6q3n/AEc9nOfrf4SKAq7KIoQyT/JzapdhWk2ruqI4Y
eIkQyrvRWXqFlmJ20GnkMAL4I0GcwFIBjiQ3uvcch2a6Kk4WIkEoX+vOw7N6LVshnHPWt6yiV8KZ
UhBTfjeOqzihefMg2e0PL5k/Jv7nPLfAAFc/58C/NB79N9xD/z2F7P+Uxwh1+j8Xx86MSmPyB23M
4S/8Oi399AqBhkDIUlKZykSa+lUaE2jpykbiIvGG0ONcKtf/rrP7iGaYQHxsRzZqu+0jf/9DZ8eY
ZPsOUjt/Cc0aMesvTEu29VPb/t3M7V6kYCU5bmHeML2f38fvieJcTGm6MMGs/MljQY8BtF6uWjbY
2xDy6nNcmlxi/AzjJvZks8XtSXSiLNrbxMfYwsm6OLV2kz9ChfG2U2Zg57fMZV1G2rpqfYYvx8Wc
Hi3tRKR/qLsjlVcEkHQ3k4aHyj7Wp8YdT45b2N9tf/5WcHKtl/C+gzbEN4f1D5PfGs0Ou8Okn1kk
z3wnU40iJo85X1334G/G8UZw7ANzUtbcFpe4ds79ZWTa347zcDIbcn6uZfwwbP+lr+g9WnoOCrF1
mK02B8MDglJLYzMZroZiPPbQAJNqQ7kTgXfeC3PWhI9guGce2BnVoaRK02kbkag76dp6iIps64vq
upOG3C5m8Ti5+S7S5ZqSQTzG9b4D7+Q3M7F/Nwv6C0944P0LZiO+KY0R+l1LlZstoVC4Z2lkTyGC
B8FP4l/+jZUnL7GJpVNMwZgnGA8lFmD9Froz1L+OOTEV9nfA2fE3+pHgHLLSxJNvkQrUFo7jOheH
JFLQ70M/mHyPsvuo2M9FJlZJGWf3ZcMivGKJZorilJGV2hiQDYPywh9oevNTdDJed85XrN1jbBp3
unh0Uh5+xXbI+rPfcfjPx/G9ccZ+5wgZ3XtMdzX+XN29lNkxnHm3py0GMV4cjBtjdRg765Urqgxm
bzjZfndf2hfmLzqdGGx7xynndinn7w125rVoy4OPu2PvVNNHNM5QOrN6rcLsOCLBBs1SfCVJ/xlJ
52ZxuZYadvSFWRPDw30bFPP4w+HaClIIYowJW1GMMCHNBcwqToH9xIjEcI5ZmIwGJi6MGytdNulN
akYcEaMhP+btQkxVSWy3TCYjaYAG5HdbWjhlSB+HYZLtoQldtyPkUpnXn2FvfRJ9WuMvP4isP6bY
YjBW5xw9LKshGg6eHY/WbZ9l39vEubMavPY4WvCdkX1Ga/wuGwZyXOyMnH7gaJ8Df5s8ebJ7Ivp7
HWnzQXLG9QvY2JwQLI4iIA5xp29USPMQZEcGxY+2Bwyplsh9H2TzIYfhdfCxxAYTyL7mgs4jIMSe
fw2nbWUZuUPbE0CAsPuKsFzZCgiK6T4kgPNu64gJVJAm49jSW/s0sj+zWNhQFTDdlxPtD7rS7jo1
8mOdOe/2KDYAr7l2LGIgBx95eUhuSds5EE1U23Ke9Yjm7GmuAIdufbmzc7TDaKf7Yz+g0UPymjgA
9iiy3Pws2RNKs4riUDY7ocDULw3kpnBLMu7NElwzMFdqftFMw/mwnoR5VeYvon3gtbtuCpg0ssD6
wffOLR9k9fsod21OGYB+GTz3K85zhNmKqYz/E/4tXQcyMgXhrErpt7EbLZ/bs6wMgFDhgmXYzRqc
Oau8ok4WN4iI53vPBEl+HBpyHnxMM7OOkw7SB3/HUwcYRGkknjzgNzLjNzMtXWQjb2bHfme6rSxv
lKWL+lulkwK46SXLffQb8goVB8JCqz3CMwaYvoOffVrymdNPO9qE1XGhol1wkgOr6HaR+GhgH9ww
3iTNmjqB4Q6yjITc4kh9mNIKuxG9MCz9u3RCoPG6lHBjTJbpJc9yTBYjVR/NrgX99xmZETCppkwX
sWmht/J0Tpe6g2HRRPhG2bKRMYFvX7cA80Q6rNthNtDVeiNnx8L7BuKWjSiiax3BHik7YcI4FRQO
Lzbiftg23i7OZQQN86Kr59zwnhOYgDWp3JJDeQ6b9pBzlzscaF9zLKPv7QUEk+Y30kuNc9WW4rEK
yTboKkxtDqNEs+CprBypum8VMer1FIbPAgNpAGL5y5dS7zsoyDdWN3DrEJxtHE2eaNoTtDwaRewf
awofCKh28N+Jy5xhzK38JAoKTP9uz0N0aPdQKDbIdXzw1e3I8mjw/V0m+L0bVmBoyAM8aed9tBwt
8sFBGG1R7Iozx86UJrDuMUmSLMFf9q0VycYPtboaB/6Hvv1OlmCvvOLSQhID4VB7fBMsTRxvPaVJ
xxSQMeMDbSIlHOTGCOlH9+HRADsYNiPtGYPzprxIoOSQnJwcqkMX7qIDNvJnN64C+PsLKb9ju+g1
otnFMMstadfxvQt6wNPRlsnrgViLyTbDE4845ouraWalYjOzutEEztsoDhR5nooGG2gCIThAJoAi
O4bE0zDcVj1e+rm9hMd/eNlFeGysZB8Ps15bfpbvsQHmCBZq0+TOtJr0vMGn/BUvTGmkjovbEZuU
NRQ/GqglMmJ+I+aeNea1F3+7pBm3UZWc2L0ReHcCIeIgA77DkXnXRzdl7g70r/jPsTFdab3cU2yN
B1Z3w7oBEhKY7hCA39yBVIPV1Pww5+6WXF1+w6RQrPHC7loLw6E1GXSP9deq6cCiZf4M4RO2+iO+
5fdwBBcD4spJDX+H+WwbJ0XgL1eNW6xp4l0PHJd4lXrDF0Lzs0wprNKIXIcLiWJjFDatXTgIFQvs
jZ7rp05NR4Ixy3VoFHvXbKIrV8xbqDO3nROR6CKXsjKm4rZwMpRfmT4u8XuJPFYk/XZYxoMKR1po
0RdCTUXelH4rFhQo4RGdYngK694/WF168io5bxSfAGyQ+9YpeR7vXDL/q4kcLVGJKEiIXp2MLP6h
BH0B0vggYQ+2mgtJQyWln1xXc4BwzAQNrePQz322y5L5maDPdq7Q4kxrH6niWxQ2Z13F+zrkBjEV
ymD5PR2wMF/A7ANnMclXTarsRdDp4jrci2F5g6LLbWhG3tZzLpx755ITr/YzxWZj7H90mVrL5LYN
CWZxbdX0Dc4Zj3oexv5jO+mrZaIXUD+BPwHU4u668aUW7d6c3Rznoslb8MZfTH9XdNWB9Ozehg8/
GX4gijZgVf1i1u9DYXz6Wcyr/6pCxPueFNXJzmxSPCHpU8Ty0N9BXXwqrIIAWKrsHRVCxTPWiRdr
NPMH7klcb4q3XBUN58oxd1Hu/nCRFM2OI03ts7qyMXHwqpyCMm7ukxhb3Lp1YtKt+sUgPxg4obXx
5rHcOXjtOUOX6wjUDuHwFSe+cNUa10WKz9J/IxdoZ6c2uSsSZ5MOWCjbZEGOSJbodtTVC0TJ6z41
M5oc5Y5LTYF8sk1y2ORrOl4ZlAhPUp905137GUD/OqELZ0obMAieuxC3RD5eUW1MxUfTIj62y+uY
DKgpzZvGDriOagsO6zhsMKhGLS/ywbzGFg+Uy0a+DckKPaVjuPeTvS6n16Vw73KLbDgppG9+/QH7
fd3bMRL03EFbUncKnWdtCpMnQzusTEnCtmO03YJkImk8jixJ50CmXD8zZY2Ve42JaRf5S7tOHJNW
AV00T8BGc7ViobR8aq8CLs1NN1yJaWBbXCOCeJ0NScM2snNLcGhda/nIPB2tLO3cVmS1v0GEXH4k
Cf8mLBs0qviccg1tmv6WufppmdHtUh9oIXwwJn3I1k3QEEOCy7NO5+hK5JQ2a3fblDA5a+RrCZbA
KBQQydmF3ENU+jmPl8fisic25lPdje2mhHIeVDGRoMR6MUL31KhwL4BnN11DNQ/9yAXsHG+Kr9LE
JzyRXlO39dIX0yfh2eu4vPN75yNMUKmV8VpPFpFvD7BEv0k9Xk9j2LiPjsV2ZHFhT7UyPxhRs3c7
OGnpcrZTUq0TtrzgArvFOb8ZHPMB68RNcdHqELUWaTInMLiubLNu9tqzOIYw39HAh+/WAYnrGSSX
JZJF9zlQNr9neoiDtsO/4EaQndNAy+pCe+TDax23gmmczXvLm56E2TPMFR6e+C579HnJEu/dNXZ4
EGP/xEHw2FdFtYVek4JkmI8JuSnTgrgHXsqMHfuGeoFPJzGOOBj2YUmmsCSI0Ofhjs5ZMq7IpvMj
TvGgkf24yQTrkaaRWJkQa0ewbkc99S+ZMAI36a8XBNkAcOoPqqi+RxNFnlH63Pv9VR/DTCmt5BVE
7JmsKPe2v5/5tbjhvqM9R1dvodomDTOB5HhbpS7vV3MDPtUKUoa7TZ6XLzWS0HM6990V4BNYXHBx
6rzfsv28WTD3A7+q55WG2beOxPjiavFWIoWv4Ztdk1R7r5dk05QFkcCJup7CR2+1vvrOD3JRq2M7
3NQ2sFfVsDWgksA06JnXEl0rbh5qiWrW5CPmB06nWum7vPa246JqdoHjj2hp+BGxi/CIwKVKIKJe
EUgVBP5YQE72Oz6sHo6B+ApjFyGO6iy2KQUq2VRuG7B3IuzIWFQU+pDoZus1FCdrIk2RynepSp4j
vseE78wP3iI+oqZ6ZLy3JDhRNUxoC9uup4Anx2HfZmoLxeV+7PWWjcM9hO/NYKsNFE80TvFVEtLx
xunBDfWr5uCeE0TtW2YkUHM14mout02XPwFXLdviTvlOfR86gJIx9gNavBxxaAL56Jecko2XvocM
iO576QFzUwJ6XrORwDUrsFv1feQOPZPCLdCq+BMyLiRWO8nj75Hol3OK1HpxsVEZxRVlQKtIe37B
HEhWcTWKQzyE/mZOAKq3lq1viX+YV1nGtVdf3Lq5mfQvlyUOQrFnHnLlwjaZGZ7DZTnTT12vpVZu
0DoVzWMm/e1DxgVMssSiTmdsd5Q5YKHX1P765kco45nWFTOyDiRD/aB26okKmiTfNUP4ZuDOeMIB
ZzDQRfZHPuX1S6sstYubgg4Saj12Zagp3pBee5B4fm8ZYS04aAa2w9B19kSzYz77ohbbOPbEk4hL
cKEGcVR2GtFs3xOIAjzC6Zcxx0Boegx5lR3ZlcBCNUoJnCwi/tnnkAxXIW5gXhrY5K94tWRg1dIl
X0OhoM0FN9Y51rF1U7qgfYqSBPDWHLP5y/UhJCPpTgeeQNUhauP5AKjfAJJZMnt0MqhaiiVsP7G3
swl1mV3ihOS5FAcns6fXVlNBtFrI/q57vs17d5rGHyHnKZzhjtqVYgj3ZjJON3QhzV+Z4zP0mgWx
I/iFOmgJvwGyS5mCKn6y6gqLQLyxKr3sujiaWI5EHvkXmb5HfevuQKtnHzzIj0P2k3I/mHvPhKq5
5k01fZeOp1+7gaA1vYCueBx/bjP6UuK6n+hUrEDw7WEPJnuTYA34poV7qCl4ZA7Udi0lYIkeBJzH
+xBhPEnDbc+Hfy5KIvE4+cmmWr2JiATIxF5d9EU41QJKPSJMmAXZ4ly7dqc+JrtIH80i4/NyhQ3V
0NTGlnhK+MgyszpVF+pskQyYIyzzBNQso5PFNUsg+ZJ/ZjSrjnpHbb5FTtx/i5Vt8kztuuUOqxYD
iTcW+QchRA4bU0sDlM3pdq/qjuUVEJ59LSeG2MJJnC8q6LDSJTVc1QAqS3aosdeemqzNjuRFUior
4ua1y8b5kPbCOeGHBSClQt+FT2Xb4VHwVYk0drXc5qBKOa5XtXhhfqpW2uAlw/biQOydKqbl4Pju
nUXsmL2Cfz/11bsdNru6CY8jebNdbNk4AD1LdRw4wFYfuhA+22puexSASlWeF+SFM590kvEYCQfe
/itaBNMFAIy/85JxWDPID4+uAbm78QTrXdjscbl2O+Uwe7CK9DvDDCTj9E4i4Ip1SmLrvhpLkJV8
KjM2+bXmHthlYRflpJF7hp1oNEJWL2xRGk9bUGJi+lM9Nb57XfUyDL51a5iT5BwAKEaMZ82ee2VD
Z2M97qd3pHzU2ZDqvgIzVnjl3TzRDUAPbNfvq7pm89WMvYKECuSH+qK2f4hK/UYN3uVOHePuUCQp
xjRhzxqwg26SU21CFt10GY/U3Fug40zywwm7GS4A4us5ckpQX3NeuFeckK1NORuorYWwwYckQ1cf
LV3Vqx4AI2VEPuBHoUtw6faC5rkoSpOP3AVT0JfN3Why1IYMDGCY+Wv4FusCu+PS5wtPv7Cnp8ae
amhsBKoJP5TNk9GSY1wp/t1jGEF8B3cFzVlJAKJ2dGAHT/NiZPbn0dYgxTGSPwq5XI4eizccRmlh
JhQqnI8dQgWv10y3Z6ox2m1vSefK1qHd8Aix/H9j7zyWJFeyJPtDgxKYGYhh65yEB+cbSEZkBjgx
cODr+3i9Epmqlunuqd0sZlVSIvEy0z1A7OpVPbpTIxMi99YiEFW67ogos02u9W5lb29JuFJ45A/9
lzAQQNuRaTj18I13ptoG3rCzYrXvzXhD4mh8lF3BdN9j9vv2ibSt3JxzCANz5lLJFMG2YDlsjoxX
5g8NGvFugQAKuXOImnWeuPFlKuLpvHgtcomUMRyPuq9gIMzVvavdmsNPETUPeaDkZ8QMRq6M1oOS
GdLhbkujsxI8sdOsGe6kH706vXnJKgjFbhc9iEF0a4o8AZYv1VpVDPTIHQ5fb8p6UoCK9tUTFKWF
dpKPILSqm1yhtOV+fpI8axltkk8lrPgw5s2HV6T3Yuqeh1Bc60sgD8Ay0ylzuHU7ND5B9xlkrANA
ztjtOxIYPzKH711IrZh37XWUacq1VOkN1FwMkDDiObK5OXakcAyLG+N/yMp5QkkS+7DBGhrk6n6c
fMJfYwUsEDpjBo4GM/8r6U7CgovTPaAz3Scl3Shoq6n9rBbh39Ay+sVq/EzPFnqv5ToGx4tlHiwL
Mb3FtbRdIHRTjsHhZOBO0hYAHh+9Lp7HXSxD+RnOFT1M6GCUGg3+S9LQjkqoP+vt5xl9fjVpjduE
k4MbFN+5I29tp6phDpbgB3S1dtx0xuRoV98u10rNU3mj+vzOxoi0jU241YXajP74BNCu2wMKqB+H
3iYV6Uw3JpNv5aK+Kab71aUvLbRVmiAIPQ5qn/tvgIsd/PXQwCgjh8qb1dC/6Fa7tn+Fif8y2sFl
nooRh3/Eu3ZYoyJCdbYFYgp4v7obNxXaGJv5+wGVb2jrw1TXWz7qzuWJELJ9AQ8EZhF29+xfcanw
8UKTngJ426DDJ3CKjvPoG+o52OU+j31/F1I0QDwMwWtR+8RmXkgIvrLzzv/E7GfRIv3HwTYpSaTQ
v0FvOFQ6Si6Z4JCntdpRahHeK8FcIILmj/I4kC5VVd4jED8SIsU0PTArh6P75Lnuaa4Rt+kBC7ad
DcMnGQ/sdJz3vhqYCurX3It3zEWGrWrxZ0zScY9trtvwZkrtuyQtrRfSIuUR1KhX7JVnfaAcnPsS
rZok06uGSr/403QgOf1g5up33ffQxEOK2Meq+IGMjrxl/0yleNOmTzeVgobpOOlwNW0n+0YTYkFR
eWFLi5gemYfIrvGV8Jq5kDozu2KM8B7mBdUG3rWpp1U31Tx9enl+DCIsPLxXcK0XuDSQpFdtYVM7
mnT7ZnIcsBwtyyOWGUd3xpjotMZfydCtLlXv0WiaeZul1XtbhfbGFoZvLoSJAkOf79lFy5neZ5yO
m3IIbjJ4whertbHbkQd7mHo4kR2kFubReTcv0G6ZDGYSdtgqK7Vo3rkLUNz8IawTvZ0i+UwIUkOA
TOVn78bjwYZMd6ugEYIiD+b0zksJng6k91aazdp66oh8tO6R4G77NMP7+uBFPp3ZgX8tVph8OEuk
b8M2PNCZw77f8hhPKPzAvhWto9qcmIpCk5FED3WyFnSErlSmuCeAtbNpz6wdaUgQfBUdvOW+pz5M
6ODXZBDskD0sJCkWY4GaL50rVuOVi85z2eTZe8weBmbA1VCXHRZUHJ5oIS6UyqZ9oHcv0uM+rSex
bZ3st0zjXTnzqQkernyYhPjfgMN13pFC5bUjEKpFpuhCtvglXaGszHGhekmgsmDjvFJBg+4nbc07
Xvj4BlMIMVFfrGi8WHWcMFYKNM1eJpiunPRUGht7IrQxXtarmAk3IRL76RrS7AMYJCjp+mUZ1ffg
J2crTU8ixdyaZ7T1ca4Cke1V7SEei5ULkekmsSIDNV6E6ywA7V9LHtUBwK8NK415FZdRtQYswEMt
5UOiXVX1jQFOLVudc2rt3YMIbkrn6pCp84xIk2VFq9px115NIjEs3iw1/bDF4uMud0SKKh7t1xNC
/B4gMPV9Dn2waDjqj/ZTkiYvE62ma4r9jo5ZjvMUnsNSXOBs7UnQMsr3McDb8cSLsUUDxld13WtC
01L15mqZW3y2GynNkKvEDs4kaYGzLe5bu3RcOeOoaSdyBUU1wbMVgAXr6xZWjvkI2W5vBj90LpSa
4NnwahAt11oI7XJuU69V+tGOP4Zmb7bGfClioW5wSdw/XeR9Nt2EZYS8b6EECyzg1cDdgpeKXMjJ
Je3JvuZWDcszBINfIPw/7Im1QhHWRJzn9RjdmoGocWeIfyx57OzSSOtNwIRJXGElFTCYkOMZx4ZI
bCv+WnIcD4NJC5hiI3Wt4y4E6oZEhdHKPnegZg/QvClZ0EgN2Fuuzho610ubxMlu9AxOp+UQFDTe
tXVlr8leAVnN+ttiKsQmdwWbrmQ6TUo5+7hw9Mu1Y4PXnICzhgXpDnDnd8+2Y2gBDaByDxaoc0+G
cDljUGVtvVyhcw9Y9sZs2hZpbW+uvU87in6eDd/CzZIJHuDCexYZ/z6iyNt4sRtIV4D5+aK57ly4
0J79nQ7N+NWxP9y5fsZffm97gMfaKgxufV8/NG60JmROdQY60Fhfu8ZDcvPBwol7eCKtLA+LTYVF
AJ2X6ytd5cH4ei0uTY1GpO68B1tC2sbbyY/t0VRZasQOG3Je7RPPcVs82jDmMWjQCN+k9DVG1ByM
6sdbdmXLJ145pso2ZRy9SwIcIxSffStJ0xUsG8lon0y0PIYcQRw7Zu/MiiQqfiIvX6NoA4azMaxR
QTsceNXcGR7yfl3uQWZQ9ylXVUClb0k6OAJppkjdrP3F6zd+Vhygsh8D4GGALNr8mxcK3b+BU+9K
q6X2GHUdCFWzCaRBn2GNZ4dFecetRWVBtTwyC8E6ZymHndvZdI1TbaqcBlPpj88owMhdfX0IY5bB
4jcHf3hc1qXEJ7pK/fx31I4XOsrfnIDM9azg+Mf3bISIpNTUwvNArugTj2ZzU3IoLN7ykfRvyCJF
aTQ1r09e6Y+lT26ONkknwked1d+jyh9pqFgRyrSPjoeJdEquieZNKqL3DKDduhb1T0HlFSNGtAd4
DK7NTq6rMtCv7EvmlRySSxGLr54u3GtS+9pe6ZztqO+pP8XLMICzKsf507OL5i2BdbYfLcQ/H1GI
mmP/0M3Wx+RktB0bJDp33OADwVmWLuxfsxMth3ka3uJrWwczRX/D9BxjStf2+FSJatvI7getk30m
Nk/g4PPLqNPksx/Ke0Aqu7FBoK5pUcCGt4IXfgZncpZ1f18uH5G9rGuirHZNxUyOR7bJ9yp29j1u
0qszRnIthqrZTwLxjkZGns6t3ql8POYdzyQ1t2Qdk9sOjHIxDPwfjQWOUglCnMTLnTvWA0c89rup
Ut+W4bkfNd0FdyHuX/IHhiL29mGQLedMLB1l1N+p0mwGgmV9tIpY/AUOkYPq1M32CfQqRwHnmj4i
k0TZyUaXvBG19W6Zgr2yGM6tP+L+mfdC0cELlC+twh1v2Y0e+vYoJHmm4WDrgkMk116i990cf+NS
W3VUd9hVxbLFcBSlaT3yn1u0fEha+b53SDzUvNKD7FG25i2ezbrLom2c6tXgxlfWmIh/FF3JbqSq
9eRlR2b8K416uyxYmqIuOjbefGnFNaAgSaJl0ZsN/SETSCvFA8fNcZeyJZ4AX1DO/MttMBw61nNX
tFsbx2EdstpdmBsUs0UjWBvIc092tfaWDqy4QsUFENfyzywkPRlVa8drF0JtiRlTkeDTLSzIkCRt
irNq8VZhXvxyc+dt8Oc7NLcc6s9b75XnoTEHUoKrxTXxA9hD0gKxTcbDt8HhJWk9/5Eho1M4Oz9T
XK7zhS/KrR+pZn1a3FMAvnPO5VNSDrcjSxMe7A0TVd1upyDptiktp9CV9qwaY6Zzizlac2XPvB+3
pcluVW6Wl5bjKQ/IGMEVOYWu+ZMLJQ0zO3OoWL5bDk5Jkz0F+fJEQOGQ9Jo9eRFcUqgzN8bu01ss
SctdNUznSS4cdcLf/+Sq+z/E0MS/pqfdq1FNCnXVSa/JcAJp5H6+fz0mZXTNWv8vSqmXMCu5NMLK
d+/mLPTMHmRM9rv0m5ymABj9tIzP/s001AMnwHjuJF0trHq3/8O/BCzYP8fUvCuMSxGKc7X994T6
f8pxJwkH7aIT5Qr7XvuLtkV+0wJNMId6U2aPprCs38j2+pmUAZ0VnRp3LC5bmjMWL/vz93/Mv+XK
/L+zXP630bb/B2Nqwscs+V/7Lm+T6E/zL7bL68//ZbsUINoCz7smwQKpfXElp/1lu7T/JjwdUDim
CalRx+nb/HL/4buU6m8opYTzSTtyofnOPyWSxd8IXhB2I0TsEXzj4vs3XJdcLv9yBQEgwb9pa88l
F40G6AJL+JdrOWnMnEQoRWGUy+FcpEtFEh5uCGBW07i/WanywGh7ZM2DVc8IPlVrOhuMFzmivRIK
W1+c0R53Dx4KixoRDdcBlT0n5n7UygJVyHpnj3uSpnWH4oc3eF6szkH0lN+stuOvdko11r1S6FXv
Ujq79nD+nHq7qaKvUcI1vrGkWE5adtVe2vTkIGwO/nm2UXJ3oSjsadwERUN7xDawszQ4AgKpm8tM
jqe9tsB2Lwz/3rDKaXXGfpWWZtkubZzRjBCV8fIzLzV3qjfMlNtnWVofULqxwdckzCm0ZjwEEw6H
yrEpPtBsoqioYUNfmjww5a4P8sEBOtpT41oBg6Lc5lDMfkeBISCe8JPFL82muTsrdeuxTBLrcOhT
L1lR0oh9ahka4ruk6cLfPc6VN5PNeALNHJZ0w+uSXeDA+3Q9enp4nP1ozNa2mXnn2z3u8Qw+fYlY
Y9U3VQWyazNJgwe9pj4s3HT2dccZUuC+adJaUmQ2F7suimic9Gi3WXdzTleYRXN9ZbHZ5eShaZOd
veK7GpxsxH1Uxk9BW6tVMWWUJsGeGzaE2tLPQkV1isEtQGwUVVLQfVo3zTFkdCHLGEiga/Fs4zMU
bBZu2Ui0NUsPpQTo9f5DjCPzJc3sd7QEoILMHf12lVS7JpbeY1I79bdDvRB+DDMyYGaifJ/BvR6Q
ainGKCZ/eV1QxX+XbhYIrAwjMFGSTRanOScS/Vqk4Bs0/sGnAjeSfRWXqiU8MPbwXXmUjrE4VEhK
z/nQMaaR6fR7pMpmym6KiM4Fpkc87sQnXW9W7HMjr1W/KMEsAsEpPGiX2xpYNbXZXVejWiUev1hL
LoKcCmAoVmetUz0vM415BDmCjZt5N0M1Xchq//RVXa4C9NLVHJp8FedkDKCRo3mifTeJ22/oKOu2
k+5vAPFQ4RLn5VfqNs9zA/GCeAm5tdoOIpbi+ntsarNRVIZyfmIQFux3Dtm4UHGGeyWSOCriOEeH
jiaOdrH1CsviNXMAaVdO1+6WMbuil+p8b5v+ZqqDjRgT5CA+82HO671s/VfiW9uqTA6txoBJ2DZY
ZTMRSctupi1j2G+QY++4C76Ml5/JwW+XyYt2zujoP8xYv60cPJ0O7615kU9lA8vYoZz5ar3h3mdk
C2spN2rmcMkOMqfaxv+N0w81YA7FKqatYOPhqsnc2ux1L+6urKF1HFotqRdkrAUy8dfA7/vMwL33
iugmaA0XzeiiSFbRW4cmHQTRp2P8J2hX8XpM8s/A7cINaTC9Gaye3os0+qjj4gFy4nFJKf5LRYrI
3TenxWcH19XWXRSHhzTM3yhHIxsaLTClAntc47EKX5gcvce2rl/cevywio7uabZdbXe20yjHIdwj
5VfFC2Z6s9Z9V+HGEdauurJpZeLysCB1NZ/G2ntMx4WZGU4wJWyklzA2jsDM+2HdoNZu5VJQx0y/
Ay4/eyHl72GhY+0j102dU5roIeLTkVWjqXSfKmkgpLjeb502GZ2fdk5nHbGlcsB+MiD0i9ALbtqG
JOXoY2Of3Vbf2qXXIOO7j00rmJTsXVopqstjJ3vogu6AcgbajYJfamu36RR+xJ7zVQYmX9dpYFM+
O711U4j9e8IJGy0gqT3VxhfodGuTdbC0PDs9RMPAptZVm55WkasQ4fAtqItKguYcGZmeep9koR/L
eutlw1kjvvl9e18j9t5Ctacz0V++XaUfC+GaE6WZzR5R+j2nNPyJ0oppnY8T3gMbMTXppDyIsDtI
MUy3uskZBAFWrGrb3iTKUL7sbDtYeNs2s1I6CNS+caIvSGUOm0jnLi9oY+16JhfJZZoaETB5JnoT
d7R1Qqx7aaf+d8F8l9F1WNbM8mbuX4tKfbTawiW8hNbt1M0A+hKsvZ2F7SHBaAi576WzSe9RNHai
N+hC4GplxnwPSwvMNOIL5DcfZjq9e7kf7hPH2Wc9VfNe3O66ahjWDufmyg02+czOtTPW/dDj8rOL
04xkpoQ5tottHYfSeeD5Vtz6C5+5010CJRIPjevWv+dyenHt8ke288lz4u2MKXYzVdXNkFAe3Yg5
3y2l9ZAzbqz8gIycNVlHuv9O9dB2XzGiNdZSMl7VyORLfmuND9Nfx4v5rqr5HnRwhQTaffuRM2/I
dpZnpyHqpcfr+qKVO5pLHhc44Bu/9ZgXg9/WtNx1Xe7AJ3VP3uhfFqHTBRE+1EV54NWe0XsaypzH
XWm7nfkhr509d8BgXfZqbK+cVTrY/AaCUTk7VS1sqirftqrvid0ProzYp+0N4PgiXp0YX2cY+R3S
DotXrqkdbUaGLZhqFpZZ4EMFLSCLKMBjq8hXfb0JFp1c32OjzqGgaUzy401XmPQoA2pz3XXZ9W7i
PUhdVAFVNaQt++pHit6viqPhkSEXPEEwwqlRxrss1gltcSkUZ+W0nJwk3ulzIsZo+XRs0024kRvg
dWI/kcnI5Z6s7eim+1BVkj7Otusm7E5RW9I57AzyhV+erIbbObLskw1l5H7CrfDAXs7+Mjb30abm
XSHXnB/ceHpqIDpX7sG3rp0vRTGoHYYd8tVv2YhrlRxchkF0VTpcQw+55D60tjDa4dUC9Kui1nB3
+y6tbQsjXb2xbKeOinfs4Ir5u6pebFGMtAskNs0O4tjrzP6ggmYcuk2cdnq98OJzJSC3ihYABxjC
TZqOmkxgmNCU90hUiK1q4hYAAjME4HSPeHv1n6oI44kM0oVuYhUIAsg5MsR8KaTdGwmdKncLs2FF
4Wu+XkgLrgJBX/sYGSvFDsiFN+iu0YZ9ngvZwovmNgam2OLltIHB5A2n6wdS+tR2qdYU+6mLQMlh
HGqTj1I0nx0vguRFRG3lP00iZYTX0qmrr8ThQt1yhLpvLHLdG4CFeKCo2uiiS0zmlxhK0AwE8MeE
skmCuCkmk3LYt+yjEYNlHuGDLBsQMn+Qw+bkfsz01L13FbrnEf/nRCOS4Vi2nia+dLhACZojFY/L
s45cx2MRaI3p3aJVPuttQs7E33VjAGInAcmyBzuBMpv6Qzq9lXTlPYYF/S+rqPXEtbW+ziWjd2Cc
23hg80i/0JyM+3LK8YJ0Qdq1J5Vb3oGUiMGxA6nP5vbGEhZzZC7wEJP1IFUeFCUG8gBnRsyJBlpk
UhQUyAVXR7vlyYCmK1MSgUYBcCsRX6uoo9LfhThA8qOoaU59pdenD1fl2KBc1sXSBtvpWsLDlzYQ
nIkUdoexSnKerwsxEELVzbvQ2Mol0ccVeOL8VHSSZTnWfLZO9fKG5lp/9Hnac1ZTVd7QOzS1rtxD
xAmZ1a2oZUNSkGKPJ3bocCepD+lo5An86uh5mXOTDf14WJxpPFqtbx6rnKedSzOpi/Fw3HR83ScP
fwOGXy0Pfo7lyNY8tviU1jaIyWbRYIyoi2cnO3gm5D1G9cBZ5z0A+jBvdyrxquc2t7o1fQv5Wle1
c7EAarA99QnnxFb6mk6+fUMxVvNDoJtTos8Z/0+OrfinAVFLFNuX1pfu+yJfSe7yW9JdMIwK6XLa
yvpNFWkjdoL2R849eJOgBac7E7j6WycZIWBvYhEMG+PBA+0M3LP44rXyVWsAQ+DTaYysSJEbzINf
jKzxtm4s7GMVlIZpqhABW16Vxyaxpx1Lty/4y+ORXMl8cJsAp3liLZRl90CVkojnohVl3jHSjr2b
zaDX0EHeeevk7A2n+h0/IybeDHmzqMP4tbaLaaOJsQfk5jcqR+TrsprpxO89sQuIzdIkRwPSW9CG
FJzMCdbca6+pnj3nQJHSn1abaHf1Mz+Mo7kvyqG4iUiaMZKhl1EDVXBmhWYlCh+jTl4E5Ippz3mZ
kv4FvG98pEjUYtft7ZzIx2ocDd6WcJM4iYjIE0XIyXfRXOdYv6iwPhGbF71gsZ22+ZOJGkbH0QHp
6wz1G5+EE+qMjXFfFQPxAuZJjPJiuR3JDRz7sPH54AMec0nZFZ+ERO//F2K6+S/IPvnT/1qIIQD7
n+Kv/PhfOozzN+khl5BlRuVwAiERW/5BhoMXCRZOAmZzBQQIof93/lW6Vy6/7WnPc6De+5r/6h/x
V4F+48CFQr/hVuDP/bdYQdpDB/onJQ8/nse/LAhsT/G/vnKuHMp/0hS1sDpQvGzc28l2D1WatiUB
cBsImBr5lzWrhIgb0CuKRvU6CSYxsoaKwJQFgdUHe5cH+/CoJjamlyLtaLC2o7AbfmIjq/bMDngA
Wu/X/bHNZdYeJea2chcxu4HspSibTsnFjkOMIADuX/0MZ9N6UssoDmZpKrFhkxwH78ZPKoxI4ZyU
4xMPGjf7jTHWg62oeHR7GxugUPs7jbPkrlBtU1PUlY/J76mV1ySL1zQUj0IHc+4IhmFsiZnuSaCm
jv+QxAvkgKnkHr2mEgQQFX8M/h7nAVs2I4OPwXcVjBf2ogVgl+whdKwbesRVuFZkvWqWowzu+6Lv
hIzXpB7wUuHE16+23XxekXvRcWL8pQPRwze12P6Lk8RvoO+D02KCljiMOy18pYjIBXuPXnMgrxUg
7zLyW7y5ntKvTsXDZxUq3Ey7nFhPdKZ/EKKOJk3x6liptey9Nm7XSzIN4+uSkcKLcJ71TXnMWH3c
sb8Pb3rt+2AkM2s6kmVijVeSuTu20svbdWwa8dy2dFdSMTeUPN76UIfHBYmGCjrjiEdF3+TVhD1V
tFCJKp6+Uj0l064KifTtKR5Q0f1iscxf040LLKgV4a0K08V/oEk9jgoazpHRi2yWH9L08y/2OPje
Eo+TdB5foAl4mGKVRX20Nt5jYA0vdIvKI8tt9SdvBX1SyHkj0AhCUzEmg0kq59uZevaflCJn6d7l
6d5f6nRiJ2x1wfCeeFqzV5nbYp/FeZN/UmFjqBIDhtdt0q5hTTSD5wgf4yLFqNQJO1XMqlHm/0nQ
A8WfDOlnekIoMiPSXhs0t/lU2KVc8eJUklSVwF7U7dUCCUmx9xNLpg6tj6GUBiOKouxjbU+J/Mb6
6FMNZ802vm5Q3kX8Vnfu4n+w2bATtofX4xgWiJSzmVZxA/G+GQAX7lsdhBX8hs5odpQyV9Be/jrw
cdzF5TCXHFG3+Nja6guYVh8d3WFCeKgnOqheSJW0yFC4CXJyCHqpsER0YHw4hNpBkt92f51OY9vO
yaGS/xJU9EC8XblJL4LrsRahQlssOFXhy6OHgnDOUo8iSHdo9hLy1a022Afw51xwXyzsqyghfupo
if+sMxOdwxRiRkRhJC5Lj3Eo8DOm3ZmR1GSaEfGqE+LaHBGwxmDHUbvEY58V+zQIMbjbtu+xYb2C
manoptA2HKflLAdN4bg/l9mzxh/tY7LtuXyzvgel2DdnnnEpUY/FO5Upp7swGH/S1Imoqw2f80Zo
WsyW6GRDqL8vqgg2e9YDaibEx/3QUNx0V9STetZMIhi5SsDONk/C00gvBUnoMB13MzzMXSQm78V2
m+UhIPF34lzV3TRzM6zntvE2HOOtfZdz2MPOwskBJBfrz8EoDspJwMOULEJj740Ew91BbDzbHKtg
ZZi53KfQ0Q7owtWHLGu2yjJxtnpgs+3jzQBImRDhoulPbwQ+VKQijA22bK2jzBPr0g/tvejYjaWU
rO6icqzWi1lw7oSZB0ax8fRaYp97xindgxTrELGaCQLRiDTG/EkVN3gSKiCmL3fAEe+6pnns2ik5
WDDj1o4jaE4d5LST4JTwr1ji7CREHejJjN+jmbIAqxppwbS9ZudPfXhMCvOU+YgznkcCeNRetF/c
iSVszqosKbCXp1ZDJMyqk+NA89VH0eDDWHnKsp5NXH8h/VEHMY39e6T9/sF0DS6hiGyeMCgGfjzu
ZebEZ3qiJCcoO1gTJhyOXpr/iqieRpvkh6+XvLhES8GPaFx+rtcmG9pB5a6o0T4cZoCtFShwoNIb
j/3ky8uEVeRdptI7O3qoj0MD3w3u03mQTbtZPFzYvLLcbdX05cFpwX0Zd4DSRAz4NA1ueImq+Nq9
6crDVFfNrxkO2Va0yhy9Og03rSz6Q7B0Xz6/wi2JR/loxmFXFHl8k0VpeRBooWdnCfVHbuMeWsEq
JSaCMb1YOyG8tisv+r4u8xRDvXQ+ZJJMLN04hVKM7ZbHih3APXMPDqMoJG9BKJZ0Hpy+8tXJ3YcK
JxQjjS0fLUerjdXGFIbYGCQtWeQPg28/DQ2GAFWkWHpsIdYFQtUusVsyX5nSp9Ep1Vsw+5TxymZe
Re70DZGJR0uiGgoIrS5MCcYGFH4g82KLpFxOPdkZLjepJ5pHOA31jx137jYem4bxptKkrEVPq15k
uIBq2G4R3DfDKkixrq+6W1QT3uKO7Za0WKGKNju8n/6DiTxzI7Mp/RnpraICzwZX4dJWY6k+EQM1
Uj1LyoZIcy1irOaYG3NVU9+jee1E773m9Iwtthl7FELTtqFnoYNaKfUVq8BNsmZM18h9Yb6QFI99
P+zRZ3QaozzwC29i+8mWaCn2dBx7D6jbkNlxf6s9qy3+OML3wl/S62cqURmdu8+uFYQwF2Nz8ZbB
Dv4HnS5F95mbYl4DzkvpDHSTewy07KG8OH/O3DIna0Hvm72zfUWqKhga8tTlmBbrHuXnscOVtymh
Il3SwOu2TePWHrv4iRxt1y6HDP/4ZlTXDKpfz2vC9oRQh5auu07TEy2Sfjha1pzcLLFbvNIuhFyQ
1371PcqQg5Vb4bScEmwJIeGGnTL5S+l6Aclnyz+ppCIQ62bpxfKj9FdtCvVi9fVobbvO7XcNXXOn
/Aq0XZNG1tz6wfzWtkF1KKqsgFpHq3M602TqycTaR4v/awyBJ9hYGR70QEsN81D36PfUka/4A7ls
0t7vmZyT2Fo52sfAWEloRZn3VLf4xCgoH4IVA7P+lhNaftCN/otxEYrCuXsiM8fuIolT/6GVVwHq
+tCyLYnaTYY83+Xd6HbnmlxNsJmiRj6NwAgNLx2Ya/tFlQoC2xJ/TlPwJKgloD6Qfmgv7vF4wBu6
NyzqXMJWbUizbQiud6VKXK8g7YrPaXCKS5J6uLBwFF8UpRcQywz4ydjPD1U8SLnywRw+o/dNN4yN
dGtaAAKAUbjDUacIHIVrPF4Yyxd9VGS3BkHWpXTK986fE4b7IcBlkVXTFfVbTSNKjIB80rWJjrFv
BurBW7T93itDGKwVdT9cgR7e26iN800FSvvCm3GgPndaKNHBfU+8MuYZPilxTFkcPMezlhfXGiOU
5jD9ylBTpk3UV9PLQDry4E/F9VVejHRczpa8zFHeXmI2KJdrYviU8UeA7LNq+2ahnPG5FB1441kh
rrBqI0IpFs4xtTvHL34gIhCWCaHVRVnd0yBGibkJgxsdk9Ok15w1wvaToFqCpIYHfvwDghPzsxJv
jYVhA7fNmLFCrhMhv7QxnUvcrW3muzm0p4gNp0VlL6VGg8Zg5dHcg7+T1OWzKKqkvtBMF+LLVxra
J5VUpGU5pvC3BFAusnQ4BYXhfd43k+VeBPuQdhsVCiBNkeN9PTnR6Jc7fwgyTDmSSqaDdgfsJ2S9
iIkhx0NdDA+NgHGpDC9k5oI1Ntc3PlcNe5BNa1NzRwETsUFb56Y+Fmo0N9ZIZHYk7JqF2XSZFzd4
aI2TnosMtlZx3Qx24wj5ond9IrMOywgBYaUTVrRx6/Qcu2RV/DgnbE5a/+j5kXd03eKDtNZDLwcE
TIeXPoHhj1ByQq+5qzdTllt7GoOggvG5f7hB1VPEo3vtdKP86MYpfhEmyLC6C3YFvvEuPEw9jtyE
RHYWZrtfrWdytmOD+mXXsCgw1VYTEDBKPA5OY80xo9I0iuMwMw5uRO41VHq6GEgxXdrLaRxQuEk9
552BVNGn+RvduVf0tsOrL5lQrw6F8AZzjFFkrxEeXx4Miiet2klBaMsJg3DngAmwj7bKp3gzB457
HGtWx0SqyL+sl0LUDTVJ85CuwYBahFIohjQHW+labdmmJz2zV8wl7BeczI49dU/OSU7u2N7NGq37
F86gUG5jzHPfidfQng7hj6VKq3j1rHRNBTtRitmPf/ld4VgXbLV+8UBzNV8dy1Q6xbNe8Th3qQk7
LUGATdUT9kSQvU5IfjtTDVLHVX3kP0DMZMGbjm1NTOU/2DuT5qqVLQv/lYo31w1lSpmSBjU5rdtj
bGywmSiwAfV9r19fn8x99fDBzy5q/O6AuAEY9dnsvda3FO2ZS7uvS9AilFtnKDDYPLZEKrrfe62A
77ls/Yh2T4xZ0cCfEYsnMYpMVFoGT9twQvsiLLh9K2IRHOaBuUqLkxmZD7ggyAYnRtwR5N4gprBt
b2tNHaHytNquyrCIdgCp7BPpx/WTObch8j4gvM6c6s9GC/S9RPK794Gr7uMcajCLc5cCqnTQKoXZ
mD5OPQHMEDyt9MQ2U3nujrm3rUx9n9aq5803newsrBvjLBgW5OqScJUgtd3EOT8W5FXx2MssgznD
suAJux4ZNVKm3jabsrRAKZfWJ4aq229TSqqqSZTFI10IjzFQURvekEdj76D8wWGlslLR+m7ncN4G
NpvA2LTKvQFmaAcsJDFwJBRiD1ymvc584Z9PIuj3juHJDwg/5u1QzGLnBO0nYrCJNUo1qU1+UpO/
Ti8HXpe8QM0vL4MkdqgVl7V770UI6eCwt49WYXTnKQq03SiJHcsSV34zyraGi6jNG+ylYslKc9Ey
Tw6FdMFsgxyAuvIawdu4lrbF/p0PfqcWUTYdT5c77F9bU83OerT88wEE+obtdXLqhFbTwmm2vQuY
o/HGV776WExBcocUg5BR6E/2JmNNc7rw+1C8SnE6TRWwcXwz5+FQDPjRCORuBfnKKmiJKO6jljBm
1/WxylblA1QWRCtsCPLOu0KFm7dnrUGgGwtJFYxntFxL5woHvKf2iahRJK+wfXnt1X8qjn9XHDXS
q7cqjl0dtV/z6OsL/dfyQz/rjob9l2vh6fAWqR5eTiRg/yo8Ei6hXdNx4es5CLAcqpX/FIA5f+Ei
YsMD3tyD96D/xd0T9l+4W/ltKR3JnxOL8wcCMDjov5QdKTQKwUFAk3vaIoZFHpUdpW69ou+iLxFt
WhrPo7/qxtF8B6b/UmP290EcAjYsm2IqusmXtU07yxxMPcEXUhLDk3xqPbxQhnFmloNe/XL3X5Fm
vno5iOq0tWSAEKLz8kiBmr3Um7wHetnAuQVNsRu4pZQg/vQwDAIWkHit5SKdOzpMN6CsbQp1P5gQ
Brc5oRO3o0qxhb59mJc14eW+cZhFOWgLpRQM0JdXI4l3JLHQup+pja1i5VufAxfcqs8wQfa00e7Q
YlfrPsOSZSHbeecil6fyC47x+ejKkiayiuVFPFYGEqQD99U279mE+htLZEgJDGzDhMGRdKqJgdiU
k44PkxFVP4cTQgv+TU7Kcv9+PzQvCuJEBwMFb/+vxfAiIgOjFvN9JQOMhSPmEn9t9o2gPE5NDPwi
e0agQV6SfG2tHNc6fS0n3RUKp/m2cEtWY28/id/f4IVXKXkgvMXSOk6B0lNUpnMp77s4tOmhBrdV
aWD5AH7wxwfycAZawqTjoEm5OHrkWLJClizWPX3UimgNVW2BlpBCPwbB6duXZC1cz5d3WTMe8dvk
2jga/udRxkWuDYMXODzMkxWk64mCOO4bf+TDoTOZAdwbEoEKLfEQ67BwOHNANLcrU2fY72BjUxjA
3YJrr2mHcNzky8aE8DwMJV2tra8ZWahI2EVb51AEMGFuNA3MYts/b4J6dGFgausI3JphQivCWpID
bHKft1L1nIG2h9Egnkg3trHL9jNJoDZVDInGPwnalWEHPT3BCg4foTKW1Zz7aFEvXTV3F9E8T+MO
aJULJbHqyq9uZlv2ZWNQ0rx2PSP8zEZ+doCYjODTQdF40OueN6+JsHqmS91VO7seQMvPmPZ4711h
f9R9Tj+Y0t0yDRNw2a6z5721mWbFN6GcWG3pW6b9qW9LRHt09um30kGlLJRkhnNSRkFzWvplaK5n
SAGAWJ5LBWoGvRCgzFwyPX2U9r0ap/7WMZMZ5Hm+BKEjhOm/hEYefqvNXLkrv44kFQ0kxJQ3KBmb
wWOHleZm7pVBtv1zHWQca6IO10KPBjd2bxpxiDuxlRYVE/tn/UQz8RjXWDIb1jEwSPKG5QFChmpG
zft36SUDz+5RioG2woZmO5VlTZ3GLoccIBQLXCqHD2VZRLF1LWf72UQyqKy5iflEu2ZJcIUs9HEo
vAKhJ771GoyX1SUtEDUiNytzh5e2l9R2EhWWyoXm8jOrGRHt3Lq3WRpUQQjLaCafgWKqQ5wNNfyf
Yc8Grq0l+1nLwKk++31vdTaFEYdu8SqtCrYHp0CRXJafnVSqvU1/RktbuG9+zM+J0zGC4grzEJV6
wqj7n9HUxMrEaHYSq1xw2jqe1OJOzEwjz++asI4LaID+ItteFVWJhpQOekCyRhYFZXXqVQ2Mga6t
zOwQokc2z/sexe0e0l79Y5gKohlIg0bwHOqgPC2Irv9s1X2AosvW6fc4LWTwoxyJ2T40rKFDZLDg
+a5k0BtXdAoif0/N1Ag/TW4oq7VAIiz3Tj1m8we/UP0184QKrgjJNsjgqPL4YSyQFuz72nQVbQcb
3UZIq3osPocoq7t9OBOectFqEDt41dGsoKCEQ7diuS/ic4EP6V4nkkxp5Bl5tBUz3Np1K7xc7g3c
7uVjECYjGJ7AGmcMJOyf+JDAKbCpB0sQ3A8+xrld6+EiuZuGtrdu8Yb6/lXUdviv3AmY7z0h4sq6
RXlsht+8DOvhUwOdAysRgaVCwJzpMll8rgrhIcIc+dxxepiVRj3tt0D4oRriLreAgLWDz0occWN8
R5ZqDekmQgE23E5WgVoYjPVC3ST+TaoLownwmYRhYK9zEesPk1umWEy0AeQhH/r0ulGaarzAIe5h
75GszYXR2xjF40YDN+9KeTGA8YMeLur0WrCF/NDVUJQo7zeBt2nRDY1MlD4ks1hF4kdXcUN3TRST
XJE3PVlarMsh8FDapb2SDX2IqEnazXoSXRLtS4Qp0SpCDpTs5aj964BN9KeGxpm5HnPF5xJRKMF5
k2mmIRhouAhzLKm3KNzUXUG4H2mZQbZElhRzPex6JOd6Jw36eyuZd1G+9lUdUiJ3oodmGhCGQk0f
Pwg7VOTNFkYSIWX1EWdgeQEC7+Yqu0K2xtBOFqD6lCOnRtre4QdWieE/mHhxnzp0g6yCBhyH6Mfi
76FN+3gdNlHzRRumeVlWsCZomEQkZXdda2KUBC73wGYkI7ddxcD82S0ZauWIwvuiPASkm9yu83Nc
eq1e00dpPjcDZOHJVdkjEuFyYP7Iq8c2KwzSKiJovuWYF9EejdtA8K8AxpMYttntXMpj/Sa25uhR
OZnCsTqlAIo6i8R1Y9TI0elkrRFnRR/JEmu+hKOw7zrTGJ4YoWCZUcL23A3TnIDl68DwX5cAW3dw
SlHuGnPo/BiD0SUMmsOQ9lpB5t2UKMx4A1MvNzB4dubNLG12j31bY5MudaUg4qk5JYdw8BEGc9F0
1rPZS1oYpILU8dJZGCcoz9FBZZ1kS5nHVoWyKUiGA5WvAQyH1NOHCbPSjy5K2ovG6OE08AQGyp6A
64lc62R6yafjHwrI2tVG264/r3NvRlJsGRXZ265bhx0qGVCNq4Je8pNFLSdZ2/1IxPk4J8HTFDs0
W1svtKhiTQZjoQQFQfdiUsUhBfoANG8eyseaJFi8YqLnubS4Db5qt67EptAsM3bWlOMMlxWZKGSc
g4KAiAFlec/frnGhuk2fbJOs6C5C2pqabkeTo1sy/OSeTyYX+8HPaesTsEtgdU2lOAH2V6ob67lQ
+bwu+o+N6R/CYVn77/eyzzamo43s8hN/G5lsKPGOIBDO9MjIkiZr8p8CmgUfD13I8wQBc0S5Cja/
f29jCdRia6nRZiJsoW0tWYL+rZ9BkOMgumEfS0mZtSc/9QfbWL3od35ZzDqWaTE+In7keILgtuMt
g5M2En+Jj5A+jspxP5kYKVcWfATvdCY40UXwH+S80n2UhJdd67TIzFoAk6dYJNyEwq/O9XqUur51
SFZHKZgMwXBFSjAefkNRhI5WQVeZLihxkQO2sSWFL4yeLMTQK2A1p8jFGiHaJdKp4xNnskk/Ks24
AISRY+dYT0FhwCCMfDa9rm5Y6BGKA3dzNESBJ5lywLhqqHK3uGET69JWofFlNiKN1rlD2I6C25mo
zONqSOLIisGHsihf5xqy+qrIbH9Y2UNCRZ+mvlOegBYOgbajBZ0haUvUedYQe/Vm0mNbQZR3BqhT
UQhhzeqBWm61GZX0KqtETydk+6SkGibyYId2IbawoYKrem69r6Fw1X0RtO434EQeQSWT6oA+1Hy+
TIqd0Pe+5JCfA0HdH/rKMGaXE/XBjIJygrc7LxDKbjpl2i4Q33wqPlpzrPGvlvMgt4kzew00bMed
sbySR8nc2bmfCrzc4iONMBh4KoYa6GnfBdTQGim64qjp5rMUxF1zRfPQTBdpk9sywsIoldoaya9o
hvE+pwvb7SrPDQeMFGPufyoIqcAWzW4ABi1JhrQ5dQV/sIqa6rGmaABTEXf+EwBzH0URA/CnIVPt
A5IsQ21FykCNjbqs1mGZu08NEpEabXeEYhmhILg6k46GvcqZrJhA6XKexwA+WFPQjVS7Go/ZtE5s
qrxoYzR5HKT5olQc0fQgomk08SJ11TUn0BOMbyG5jdhmhig6x8Ib3hht1PwQtn3XsuZMVmEjTJLS
W5fYtzR2o4/dgHGHG8QWMk0F9GRjrmvK27O0PtOeYleX2NDmGM6VuunsHh5IH3cmO+qQXe6qT+kc
I7wfGsb9MRvvxxzV2nqsuvxJtgZpxK5FmA17IzVfV6lmaTkKATpPWgWzTkouL5gtz6y/hzLzn/wB
2z+KN/EYgUmBVx8sHbIOLk+/0T2ZdvwaDV9cLYGIm50p671v+jAKcCVYBGehCvtqG6q86i2FIRyP
20hVui/cdmPWvvJoC1ckwoUs24sz2dYWNiNTFtE6UA1zFgld00JUxzt8nyaB/5QNCPv2ZVbI/Fy5
XbCs51AhfMwDSboAqDdmvr6VCcGOSt74U5lcCGPGOxTWifkNhpmcd+hbwQs1fezes+LW1y11tPuC
HHZU0aVwolM2JuB+wyHNrqjum1T2U+mTIBpB9Vt7rRt8x4Vh0t+tK9fkD4dZrpvKndhpgL4KcPiM
6d0QBqw/LRnO3V1cpMEDjRiej5fGkc2iQrjmRk9sGiEVAP1cpXqEUR9a6IFWtgiqSw9n+Z0pOdrW
d+Lp08xSL7zqM+QxvIe6S26g9dQUd0xDo9JBrXxiy7Aa9kvVq90GtR7TrYoHNm1dVbCaRGqHybyo
dI3piGA6uCB+htQ76RwPepXXLduhXCxS8D4OzR3LR1YXAWofrs5jzbox7IJU9iyFlNAYiMcge7HD
Rsrhlv7GrS1f7ybH6B8M0ykeMruS3WoYjBIMNbUgNNhjBE4FSPvC0CDpa1xp3CRXKY3Cx8alhl+O
AS3UwFN5i1+tHMtNo23rhhcWNg4EGLLqA9vGeRhNiB83kcLgvSn54PKVZWErIxIJZeR60m48bB2n
LMMrPzRDZM5dwgIPatlNVGU9C31/7nY5O4NLu7J5BO6UGmBQEDNll/jr8+KcbQkiuGqKg24LWxMw
CjDEONshRm49mpJZTtW14qXoomCk91t5zg2LbrKNUBCgpoStQLRVSCv9IYqgd67rJjehsfCp3doA
KuDXYQ458zMpmm0SuBhy6KSg3GE0NXFsmnjZVlMlKRi0GNTwDYoUQGsKMLRhrSezTwDeAO06LbEw
q4pfpjU6q/ITEQWesa67ZNn8RCZ6jzTP1APpruy9QZpHm5qA4XBbAc6hyOo49jfc/Wz9mOXjB1ex
381P7aFRw/AJdBUf9EqHtfg2tFl+6OaZUEopZudUNUnW731qGT/iUaYHNWp1Ryjh/JB2sn4KDcbC
9YT07ptoOmqOU2Gan8YiRpGNurT4YcOC3I+zU8DWmecvNJzJAPEFdqPQJ60dVHdcFxtU9FjRIlbB
NxNOoM9aAdOkT0vm0wotm3Pvw4IsVhTa55sECfuPxGj7M7zZEcEDEdCzIY3ZOIa9413ZkjboKjaR
Eq/6Gm79ivoZCNo27MWp6hzemW5I6MPOfDQADbuhJ1WLNtltEhi0qYluYbmc+nZLfSkO0H/ZY82K
uleJeRkiEHxqRoPm9UhhwV6rFH8HW7/FXdo8O01xAeE6NQJ3gEA+/nSl2kkfWV/x6LYhPzi3mCLZ
nmUjaXiZwsmKoKpzLwJP9MkFcb49ADAGUD+/1Sm9ow2QEJt3IKH0f0LfrUar6AWZSR/KoKJ9DQPV
JU/QrtNsgxQQDy4M0RJpbeWm53kbYogmHFc8Qf0fhm9iwox2UaR+CoLz2Rs8PvuEpyHxreUnp3md
TqH1GKQGOVyWOWUQzoVGUQVrZvEtz2Nr+qcNbdDwM2QLw942QCji23bq8wXNEWMm9KMhwEKtGeUR
Rj17q71nn3U405H9gsOIAC3z2Ytd/DRm9z9t2sVP03b97OCuEoYxKntUwPfUsRebd+8hIh5WinKh
ewGvwp9+tB52rEPDAEEdw8rc+pL9a1Ff+s9W8xCAOb7zjLUFLnToeFjSw6HsnHM6j4RCQAsrggvJ
fj94LGoDZUsIQIvHFKusXROwwYnKsPOHk9HvbGukfxhY9rdubLv0LHi21TvKg86yOJWMff5svfef
bfgwOWbnJMV1rXfVs1+f1xTvvjXrSHyisSijfVA5LIJ5kdV45/ZxTnFDqQFTXSyrynlAPCDuR98Y
5T5DafzD7FxLQ5aPKUyQvzbhFPNNnBhy5mXetD3i6p1b9U57kqd1soTJoQtdTya9kDX6gaq9ihl4
0vMwlt13QqaHS5ey/Bcnn0xnJ2jIRjtRg/Dek+vmTdshj3IJwk6wJS2IZlIbvDWLwhFs7qFEgmVt
p06Y4DK1CqAAcGFkpRiWmFYui2w4V6VTPTImEEag+gaVMVGAkb0OSCt0r1qn4zMXbgp9zWbZUbFa
6wLMhwDiuy3lcPNHhXKEtbsHNpZ+xlxZW93JCuIRUURUq4WDoi+a+jbds0CwF+f/iNbD96hUAhWr
/TuCVdD98KlWt4XNanrXTU4LpnoYqOTQth71lsSD+Abzffgjl8gv12mvu2zljfZ03uKmrFADuard
FGByglVRN7jDm0oPSxxNpt0zgki4xbVjhp8NAUObQPcgMSmh1sjPCPVdYjwITA8/WF0ddKe5KqKR
5e3UFef2kFYx+ePwIdfzYCBp9IaixAxDmIq96rsuyS8r1Kj4lZAtSuKWCpIxAqs2wm3fOT2ljkIM
BmY/ngIlHZ2orY3IgcgL/rF0gwUv9Clb1jDcwMLk3Rq33kRaZRyiwjAbb3jqjRmaGLCF4jtpisgE
KsAG8WOZljbhxlgk2VxMTVTO6DlFU8zrqnB6t8OO2Op6icJpO9K1ZuWUot+x7fDA1DgqkArb2GgZ
/pYMrFauM1ho3h3pIBBvk8SKzJuwnnx1rWrbgoNf9iW3lMTS2GruWHrGFguEGlrO/LNd95/KwT+E
Rx/q31cOyJ7Iv38lJ7hpvnYvGuHLz/3dCKcWQIvZgoRiKskM6VFa+KcDR/8F7ERqE64J/+Ms+JR/
VhCoLtCgEiakE0Gv+pcKAg6c/+2BU0H4I//N0lB80XDke5cM9eAO8frg4uTPf3HfgPWdeuHHV9Cm
iNLUTbuURCV9E58f2pajUd+ZCNeNd7p9xyQhx+K4LvURicWI1Zzgnvx6XHxqRdWX0VUYbG1RXPa4
/MMMxHg9XOgIAWsqt42/yPSs5P6XJ/Th57X9F5vGD0WUtwuW6AhitBwaeIvUktqJCaLm6NBEX1Tp
UNVXrB7q8yHUBDeMOT5q5J2AeCEnhMHlJAbij0YLkhkNyyULA3lxsHvnTHi6xzef7jJVJakWqcTy
9H+9CYNoAk1m5NWyW5AM4lqmmyYFVbdCUiy6BV0lSKTQuXgcGCJxG2Ts99fCo8fPgOWG5zI20INr
3ZTV/+MJAXtCt0BDB3+WtfTof3kzIOtXopdwbBDR1CvortMPkjcF1ZbUzesNQrDsbhrbcUJ5SXNt
43ntaC0Qb//i7dv0mxhAu2j79RJiImD/iKWb+8uJqMm1s7AIrkxeikciv4rHsfD0xmd/cIaRU3zu
Qch9MLyq+GRqaKRvH315G44+ENtGgbDcAQspy1GvODPtRqvGO8RBHX5i89s+Svalu6CVwf7tI/0m
4ViuEyYSO0Z8ws+Jk79eJ6nQINMD41AVKv3sh2F4TZjph7eP8drVKIqSKDgQmkEkenkv+wICTEDM
c+DbJfLLYLwbA5PojKpt794+0mtXszgLlcTXYD6DnH69mqQLnZi4oKuRj+imQpR55UJUeOfVeO1y
XM9m+KLEqynTvrycLlGJbNKIbFxvqlaVCrNTk13pTVy00/mfX4+n+EZRpzAkH3+r6N5Q40XJlV2T
WtmTRlCvM/iG4zuv22u3DeELZVyC0rimo6+u9QZWUtgIHS+Zb+MMCFSzrNLevhYCSn97qRWjiWXx
cSO2co/FFmURlHRSrwp2Esamcqo+3+V+g8HOdur73Mraj4OcSZ7Ox1YyEsduhk2ilERZaFZ31jvn
88pFKxttCcV1pgX7+KIRcRYKisahafP6NEFYeNKTdrJ9+6KXazr6kBlqoX65knK9Yx9Jl0p6pTXm
u4OU9PEpmJP8W+SfwxQMuVefvX2sVy5ISyZT5WhTOeT1vHwvWQtn9AvGA0EQwSmgE/qdVqDemz6W
f+XoivSSx8HlaI2H9+jtJ7ABtlkqD97Uy7NsqeRkNYnIvFzFurJNoLq+tLeywCUA0yVW90rPxra2
Y+tipqxwSsLKEqjaxh9RgpBGXUM4wlQaxzeq8/J3RrflZI5P1pG80Ey+Jki4o9tvd7Ks6ByQiVEb
V3PRl49sfAg3nZC4Z1NgnpiDqW7efgyvzBxMG/86pnz5GNrQHLu4tQ+x5JzW0RBjLx1H4mJd3Aih
VWqW02nr9Gu0zVCqG21cv30Cr70HjiUV9R86RRQPX54AYGM2SkoeHB/yfW/UDeauMHrnZROvLCOW
1ZTQQpsSQdNyFr9MkE0hKnjH5oF1hmVtu7Egr1qGwobkM2NERZUSPpRJqh4IrrTJMaUfi+BfY6q2
CT0INpmValCkRgaJ6O3rfxbqHT91PjpaYRrYHv2ul6c2C0kCO8QN3mOXpMQivKEPnpLZgmUOsXj0
iRIUcKmmod7NNL5U3JXYhlEf8X+e96G3jXwPEG8hzan5giLs8M6A+7zS/O0UWeGYTIl8Su7RS9Lj
ahgazzx0USzO4HDIRZbf92Q8NdCk1UhXoW6KB52PxXldD9FnlM0OOoSqmRaQhCO3GtPO6ViSs5tn
Rnn79i187RVC0GlhA13WB9bR6ekSLyUbiINRK2A4QK0Aa7vd5dsHeWVsdKQ0WRPY9NtQxb18TAEi
c6o7/YGWGkE0FWHDd5kZ61U0++CEchIFTt8+4GszkKMgjC0rO5P26DKz//LOlnNPM0I0hxFD8rlo
ifzDRG1/IYZafhjAAXkUbRdQIKZlQRKoGE9sZfYf/dkS780+r138UuxyaRtoAY7y5alQ1C+0r2uq
sCF47mS4c+R4IWQuzlFJvTMJvfatIntm3wP4T7G7PLruNpdkyIbNIaulWlOCRANQk97pQ+/ZwIB1
Tu3cTzZ1gXtBDlNJdk/gQyHvJhJt1iRi4HOqa/Odp/HKRMJJsTEiCB3T0fHUWLe1sxi6D0PIvoKq
+kM5d98Hl7grPPeAX/aNY703eb3yXpMIRqODYcFko3E0HyQlrWBVlAcLWu6SdwPwKoZXbwuPPost
uA/IKbpJXozp/Bkz6wEy1TXEm20rii/Bsh55+4189XyWQYqPQLESOR6paB4hqMoP3hzUp7zwOfF6
ynnnqn8/CMlTNnPS8+rAXkQGv771Rh7UQ11UYN5leEdro7kVITErf3olHjpaycvlsp2A+vHyIAUS
8KxSwyHr7PrJGnRyNqukfOdKljN9OWpyEBcpuIQBYjNkvDxIDpjBUHo4tOYgP5bt3J4Sp5YH67hX
WfbeLPL72oENi+V41EIA/iLGeHmwCZAeqJr64KRRPmHAtIPrcFTRJ6sZRywxI/YwWcbWHZz1DtpF
MH6dgGGc2SYNTDnN1QaBp9Ft0JEWp21M2tRqaKck2TZWUw6bt+/+b+UF7rlagCtLQYWB+3g4SZTy
AWhKhEcjKPx26MS8Mb0+OldKoz9zsdkCAPO8jCzngVrvilgyIotR1ad/+CIsZ8JGgs8MSov0ftOx
W2NKh3g6aPQFa9apCYX6yHzn4Ry/CMuOFWecEtBJLUpcRxuWiQ7/AnA5DDkUejzL4OnNcWVPeXx4
58YuT/nXV+75SMu+mCWOZqNwdCSqVEjgveqgs9pO9+CVHPIpPczhqAsXLYGzr4fwus4h4pOaZ3wn
48WjLa7Nh3dOZPmA3jgR72jCiJwg0BJjeGQ3zSXTSv6hkkP3wTSHy8ogsKcivfkuJbYg7ab5rAyK
fje5ozghdEuCSyUNdXrnSS+X/tYZHX0gyHujGMrvgXI33UgG229Qt1KIUGgs/QQnWCtstSU/GRlG
Wf3pqLY8GAlCaHHmCCx1R0sUVENuF6nm4GRiWLtIrddRQ37H23f9tUtchhpg0gqxlalfjgH+bFOD
n6tDMFE1D7Wd75nNif+Aro8ZPbyvxqDcj2DO9k0Yme8c/Ldpe7lEC2UAVNyl1uAePfLUoHfgtdWh
aVzy98ZByousmeaPGPPx1EYOylq6XOTBeQAY1xUYx4hgFCv4rvq8dtY6JHYJ/T5a3nc+v1fPTKFO
W/r1MJyODRpWnNMtTxv2OIF3PvcZ5cCI1CgQyLFx39MVXtmhOZ0Yefl19JawbKDBdOJjSCSyuyiy
svr69oN63nYev4wsbSwEccCh+O/lk6Jd5hbaaklFmIylGxo2DyJqHJyvLEDjdZdDMyqqqam2I/Uj
1L5FmxO8KgJIKjoLhyt4HGB/ZugXamWQq7uPo4kWoZGaoj+zs+pvfvv/3XWzPF2GbAZLhklWQUcj
C5MKHuEiO/ROHsxbK7HxD7jm7IpNNODuwsbQQjitCcOs1l5jth8wDDvfrRn1MjIO+lXvzCHHy4Tn
82FHhzlNme5vkr4aEyQ+8/IgDGJo12VnIkwBAtm/9+68NqKiQnQFExarEn30TaWulccyWq6bKKuV
W2X1Y1IsWUpBBQAV0yuSE9p2c7VekFXZJq0zQi1Tp5Br0yKa851R7JWpBLcV20WoZPaykX354qBi
CeTsepeNO3kXAVq86564rS8RgtmPb7+jr9xgz2bPryi0srE6HsGd0AchkxqXxeSAAcvIqhiTynin
OLmc7tF3QGnSsjSKSBo49jKN/LLFcVitY1hzL0tMDXhWx26TU2K+TpKSDAhil9KTty/q9xESTSli
VMHCTLKIPTpePvt9Vg/9ZRPJ5t6sS7Ja53zAcjy4HTl+lhnU9jk1S7gTlhimb3nvt9E7j5Ax5/iq
WaXRrVr8a7jY6LC8vGp2WOHYdbAmkMHTMR36KthadCnux3r27pXVDnfaU/QyQqIzxyfbxi6E/HLh
Qo0UuhAjBojxL+PMJ+AG9AxA+NkPve408wI4hFIUs0F+SOPMZ1OVmmeI2VFfe13LTe1qBSQlnbOA
+GDdjgcxl8nHKlbVE80Du10rtImkzM4u6Bdnzu0MGYoR9ltFYvhjR5DFdU/CBjJRZsmntjGDQzGM
EwGBTUCoSwUIbKEbOyfjhPjiNMiSsblsdT8Ou6pT2dMEKRObCKXTJXUu624aWxBWRlCyQyZZJ/1u
ZyKHgrAmZfINdTmcE4ADxk1F5z+HttTkaMpZzpwmcTE8lLk1JRuQS8RCFkkCytXpLeuLsAKJVhFt
Lu3ceXavosgqqjUHR5+PKiDvzsbY6zqa7VZ30ub0uiCLxyEZwUi/4KixtWYU23ulJ8rt4CI0QuSA
bj56ahMTqT62it5G9Gczl7AJnfKdlbjGtC68GkZc1i8CorjvUaxDb3cdWG85czH50pBv3JPa1lJd
+niwZmCQC6PN7wxv/ODlvbu3/Ia/7tl1253AKxA/8jgyF8LoMAYr1JP5vGr9YKiWiGOioTE0ZsHK
d+v5kFlVkq9ZzhGF3BZCumix4KFt7CSFiuwTdpretfEAKje27eRW9qoGMtUjHwJLSrjwBtrlYlhH
u1ltrTZAR4evEg3g7AX1NQhjpkxYdPJaD0gKD3YDcR/Qa68zlDYN6ZhzA+DrBCrI/AD9MnDXrQzh
waGizf11LFual5CIwmaFgEp8b2AUsiUyxi9429P5LDeLCdSM7ddPhU6g6VfRlGfwx5w2XWPrKz62
6NOazYRFDbWkFYM+Qs+iPkwIMm+CueINMqcUYlhXlWhNfW90vHVRe0WwoZHKW+35ZUOSQeOi6RqU
FcPGm3IRUBO2erkKSwqv+L0mpIvdICZvG6BgrLdhZtjWhYSI1W3KIg6+2m1ItmRg5c7HQk/jrTWR
sLezcSP0O7pjC6wwHpNbcwR8s67NJEIiHDX9h94f+mtR0MXDdFaE2TYaPflNJ2MpdnXvyS20iP7c
UcAOrBTVKpDk5qQIrNA69RX/DHwVX6+gC8R3KIQR2fpdHd5GVS4ukNAa55UOQjL9oNyhYXPLTp8W
Rt7etp0XAc/zGwTRYcTQVlFQ+kRQYm6t4eV66babB5sxBH1isCmxd3Q/Z9H/iB/+QQnhlxlo87X9
+l/f8zZqp8PX7Pt//+Nj9+1r/qvo4fnv/xQ9WO5faBf00vugw+5gTP+n5kGKv1hvsK5hrmPJARvg
fyUPEh6pZIFPEZvmiSMWu/zfpgnvr2VNtKTGUCqiX+X8kWlCmcuW5F9zMyV5pmOHhZ7NWgPP/PEC
wHYh9M+tvm/o5unbsOr5vtYAuHFvXrh5xuouMIeakPg2n6FofEEdZ8hpG/g50F/4QaDo6pl4Lfa6
Hp6eKsuI3linthfO3r6x5zRa+6WFRudg4V3L5Y68LRh7cahiLHAZ65LmJMlIcFwXtCXyjeG3uokv
O7TGgCjBH8lDPEaaf7ozYI5iMijMwkl2jN8i3Ad8fPox8EMshDuXz7xpd4NrqcQ5cRI+903VwI5H
Fm2FegtXHB9zPs7I31BteeTssT4v0OnHdNCDXaemlGbmHIxLNoYBOARskhF0RE/DOYc5HFQVzLp0
eZZnRlUq9S3Gi2teForpdjdNMDJL6ON2Hu0c2eBTQtOMTLqCh4yELa8FwrI4R8k8211WrJ2iFu2m
5A1p14Fbtti0GN5Wrhqmig5WQxr0D6sosmJjzYrG/4rWGXK3uJtD9v4BGkSY6krlmKunmimoGtMe
vW/OsgixeeUu9Et7dN3TlrZl8mMq7FwyOLA96s7NJuvg7ZG7DqhYUuZfsesrPvuiZVxza6M/RRc8
s8ELTASkEEOrD12F4201evb/sHcmy3ErWbb9lbSaQ+aAox3UBIiGwZ6KoCRqAqM69H2P33mjN3hf
kT/2FihVFhlkMkzzvLNrulcIAA5vztl77W7P6zK6+8aKWnnBQT9JUMTmnbzCZEckTJXM7FW0Cn5J
3MEc93ANQCqgnTnw81gD8DoUyBPrbZrn2g+jtRySJNiJpOuEAUz5twshtHJqavNzyFgBsRgq/yHt
+tyilVdIG1ZSDFcwT2TQnVN9E59t0bOo6SCCiBUz1LKlHDJn1h0IwJCc+MEBl52z4IyEDLdkUWLy
HIn2dtqFOquSeAiQps9n5zPGO90Cx9da5dpOJCevdIakgrs9UMMOCOtYobLNUih5cLH1FC17WGqd
fQMiMEKArdkkjK5wskU/Bl+CRrRMYDti16vGKB8J8IHmIGg7g8zsK6UMYs+Z9V7b5UUzy3jbJ4M/
rHAjk7BG7DjkSI7zBMZCVZI35JyTx1zPNhEiahzwo+aoKKmk6ESgY3AAyedNGSjMLdsUQ3PBpIe3
nWo0P/SuZrsxxzb2fbCYPmZ/WQqU9ROJvS5kneCWL3b8xKjlMQ6iAR0UTfhVPDJ32xsQAPzVWkjv
gA2PXzvrop8aByy3LB8cCFkNDknN3w5Kn+mrIK7br3lmir1FteLrLAbrU1kRe4kuUeaXaQ3Y52zZ
Lg2XHdG1pGiWWgR+HMzGsAo7c9T5QmIGW1qmOmLcmiOSizFYzivsV050jl4dAIFN8s9ON9JidMnV
6D/aIPe/kETHzqMEhal6pTXxq2kjMFRQL/YPlc4Ug0Z9SoezUuhTcVnPyryxBiO1v9L0aDFPNLr0
x5sWrVhLLTUgZJutH8wxNx3tJj9vsdF2G6YqMBhxoRntvlBtLJY5O5fJJX+nyBwyMHJDwexoxhjS
YCJlgKM8StXW/LlNsBth30EjFLHbH3x8mBOlWVZjnBiVfoX6N9eIiibcl3gfpKqR18+lEWzJRAqJ
4LXAG4p+pQ9CrXcoiZ1sNfSFjNZRplbmhRIoertLCqNqrlBQ28RFV31onQ96kdvkozgIPj3FKgSZ
5pqo7dlr7T6HIJWafRF856gY9l9Hhw6lawxYcDBtFKryOUc8rBE5mZY1WnZXU8YJF1Woo8v8tkjb
ZlBGsRJomQm2v0ah7QyxGdzPojFuoiCrG7cNLP1+EL2VXgYcIuRWM/u6JuehG+FJfNFQXuSe0yts
9aFQqfMEpcAMWCds/UJDGD6TZ560n+OGgIjLniZ69zGPTLXchSFJl67JBxPus7CXNQsSbgVSBsEM
u7IgpYq3z/ZokwYIltZaS+fnY5A1JBLB9W3vbJVKNGYHv6PVlCkxlIKpRIhexUN27fcVO+xcF9qj
LdKw3mQ+diRXE2GGJlw3QcmbM+m1AW3VyBWRQUnAsZqK/M3BzNMroxpiBR+caQKsqCSZYzCQk+se
UgWLaWO0UedyDNRu2ib1p22FvWbYNmh2sfNHoe/GDkSzXaHXgtxjs61+NqZZfjFz+BYbx4mtK5zM
5VXA2rQMDSHOsyAzUg5nwonP5sSfiYEayPTYRWbD6lmw7morlCsBJFulIK8p7FIzpV1R9lO44aTe
PyrUwn4EDp7IKwWHg7mJuxxVnQ/csvHonaoqtZBhYMgEDYV9TE3iHK5BXK+AUdrIlxMk/ciaSUpP
8GqB4MY7nCHXDwbbiFa2FagXkSR0znUsA9cXAp0R17wTEuaWlzX8yMRaHIp9GhAIbJd4NybNJ/2U
WJnRnah9YpFiuJ4lrdMMmyAuja9j+ZTQlCZWWa0hMLXk2xdKPZ8BxGrnj2bVhCap2lJuQR2ZxTkD
ijJE5Ywmyvp6MPfAyMqIcCMQBKafVjYpBu10rqVkV6/KWrOLjSzLvr7ucr8+D6T/kR4lDSuH1JNr
x8E+7nIwzB+zrikPg9KYJI/3JjngLuA+wJWVQaSlFwW5Ot1PZqiEqxIQoXLmN5pGiLE+Noi+iZ+6
ScNkLnYxxu/CY/MR3jGTyAdZoPM+03Uj+mnwlnmgGRyUL3jU9O4+pxjSQUCJOTnXwCm1c0DFvdjm
Vl+R5NlaWNQTJ1sOZHqFqKA1M9g1dyNAtvZHlCOPGjyzBZTtwSuZrxa0yLeQKvK+klSaOdep4rs/
hn6Gl52AbK8oqqxbg1eyPkLxxH3oDzXlTM0O64M5qOJHrXeU6OowQKE/Cjl/Rz8KlNCiIRbT9klJ
kwqt3HpMRuo3Lvs4gmeWzv+FaI2EN9xMnP7hliXDWsNBvDMyHoRr5nqUEWWk91dhoDYh760UJPu1
Kq70wmFTEcQkRpBrWaqRO9B7CNY5x16m4zblx8fqXH3LatCeri/C9tFRi/bcrCW6eowlH9XQnLS1
NSU67LWy6K+iAjULJWQLKB82x75ZRy3ywFXOCrtrYpH96gkpvmys1v/VjD1sT7Z+5XbCo7g1U9HR
BCL7pXILnJ/arlWIDBy63lTd0aj8TyIaml+h4RT+56qOJVoDATF27fRJqD2MqZb1B3zziZV7+Ody
i6z1WhUrJeWsIE+Uql4WqpYjAL5sdJ10SZ/0lssR4Vl5zukrI1K4KTeEs4kzARJGui5U0dxFFmB1
BmZfq397TVq+nDpQiNLIEFSzXl4Tha/Rk7FDuoeaZBe6LO3tDBAffx59THzCzfrZgez294Hmudb5
ZUmQe+R6lk5rRlsuiN/v5fUMZYxZFAAugt67M1lvPZ5xt1ZpZqxp2y22QrVfaZTkqXqP/Qma1csq
69PV6dmakvajZB/91Cl99oTnpEKvoCLiGAtTrGEEt7jG8x/v3+LLovFyEYQLdJ0WwJptcOh8eYtx
S0r9yGTuKnQ9PMBcFWBeKbQ1LqLiRGvj7WvhfzGpT9PsPCpQ+yp1n5rIP7dj07VqAyX7XA2OuISA
AvLn/fs6kk79vjGdC9FFps3+ikKmqNUwpyNIZY6JqWdOVs6+NRPzWU2x1MvalFQydt0rAgKJYsik
/U2xLXMdSqIw+3LJPRpsHcJr1T7CeJnOZ0QW04kf+foNOxaqKfqxSLMp7RypAPqAyOdk4OHHhV2s
uz6Crgkie/P0KP5TYQFMwRP99/aST49599h2z2ssT//HHzCFJT7wyEFJ6Bpru3D4u377SmhUfjBo
U9IEMFkd+Tz+VWNRcKMIupgG1odFnE3t7F9FFna+H+jj8kUhomLIUYr5GzTFUi16VmRBemKjQQFZ
bPFl0gk8lvXGA5TREufgvsfg+tn29cmrSFDbAuHNz0joK90wkvKyaRJtF9VdfFHnifZoZab2BP5e
K4SxAD6w5ptAd8qVxBB6gxDB2jbkUazneG6/PXu6b0yXL5eE3z940c4IVt2lb3PUu0B4HJVGmDR7
f/JnQmjmed0XpVgVGoc+NQ3j1fvX05b593/LUH8uyKNxIFAuThDexfM1COR6ZwPpaPZ95IhPeuXc
mNk8uWOm4Kcd7c9JqpP+Dmv/zLGibpV0w7jgjtJ13FLfKZX+KmmDxotTMIFU4bpLgiSadd2mBLlP
NmZntsobfcL1j7bK2clQm040nSjJHd0BliYmAZVFTTe0Yx/PrHamnkzoxTF2sp3JusHF9x2x6WxS
NkvWXsSgRpSm27//6I4EhMujW7An4AJJWqZWeFzBY2Xrsxl5+r7wp+4c9ncENLeErta13bmDO88d
LKXb4Xbg0Ls0orPZblZQfxzv738J12dLhrvLYgE6eokpppWSvXO3N8gqPYNkJi/tcO4vo65qzyZD
b27BZagb2kn1zjLilqSjxHd1sB6nfskbL8NmyTBQ/BgYxo41daUO4ULk5UxoTIE/1Sdj1xm64b5i
BG2pCoyHeqTztmCsPXXKy2u+pmSdRYbucuDzd53o7TvSONLPmq5rV2nT9Z9sOHjXInDk9sRje/2x
keaCB4Hd15MU8uhjI9QFMDnCT/KUhujKCqvye1hmgWcAobmCuTR7EpPmFvF8vo9Lsyb8NGeITXOu
bkSRjORemvOGP462OZ30GyVS/g7fuoyxJWKe98pmDY+3yTT6/PMkja7SA9yTe3AlcovXcwKEEEkv
dhLtxEp6tNz/vhbfETMycyX972Xv8WyzlDox1LxR1/Z9pQOttrOIXphZhAO9uSyNNPIAlOzQo/Yg
wgHPzkfNAES3ibopTtdOWSOgDFU6v2sywLoRRHRlUBaJHPUz3En54/2X93pmX34hgjWq8exolzXk
+Y9tqPzC4FblPqWrs617f96ERMBtRQuWtaJmclGl87SLFJvoat0/tY0+AnjysJbMdkzu7Jcxp7G8
vLx+p6dlR1PV2Uu1Nx5S2D7+eQ+PY7Ew62JPC3GSbpOPFLRZdjhcVSmg1xWmcElAJNWZr5mTTvmq
LVVnp/qEf7nEzvj3Uk+t744IiR8kQPECyqmFJiWZ0HmEJshwVCGh9T2qTR33SBiAF2k4+l9xednR
7BziZlcHpg+pBGwIKY5zsjTgCMWaV22nzbPXFCSFgfMa9QNSNvwPQWBUFGrTLvkBqMH5YWlUFwga
ywJCsOykOVgG2iHCi9T5ZyLhnLCtMwGaYSSm8BLodGy3E0HK1K3KMu03TlvSa2uHrNwGvY2fEatD
mXucrLLIm1NpjWu1TymPTFUNZw6HMzG7wVzHF8ICNwI0psYlDAZBTa5i8i9qr7MazmmRT2AOOsry
EINYI3m2C5IV3W2pbqZaowYK3y0elyJ4rOxKY4h3g6Cau6m0LLwpm5yy4qANsN9AQqXq6v3heKS5
XMYDfFp2/xw1niaVo0MAWpFmiOPO2psZgUKkMUKW6cxo0yul/hU4bnYrau6ZEAxjjxck/DGG6Slm
8av5DPIlJt5FEouqHeLzyzGpFjQ9w6K19goKpa02l6OXK5Z0+yAnd8TSTglNXx5Gnu6ZnQrLLgAy
9t90xF58g1YZU7bSQnuvwEg6SymvrbAPWhsbBfOJyemNW0N3C1l6sWjR5jm6FHNsTCTD7OzrIoSI
GhrBhjQL9ikNnthMc9LN++/zjVtjGWPjyL6IbaNcfs+zuTAvxy7wR9vZw40JyJDSOWCI5CeQCe3E
kvnWnVH/siSPUhdPJuvnV6p0bDJ+Jvz9UJKPIwYnWAWl4p/1LAirofbHEy7Ct0YqkC9LpcmpC5M9
+stby8pEWBFoxD1m1uIsaWq55tSU7FWbrzQ3WdFAhFo0tWD9V2mlnzkJucPvP95l+/9y08bWX7cF
C5ujI5M9lijDcO3ByCjGfopgnbiVYgm5S6pKYDaOCN5bGWOmM5X5Osn1vkwdor4YhAFJSZa8n1sj
om1Upr5x6oe9FKQ9jWlcqXzJy14Sc8DRQJNwRpK48p09GXBA6RwfbLCT76jwq3uZJ9ZF0VM8caTf
rwTVfHbn03Ddwww6MQBfb8zZzy3CMIY9h6FXnmNmP1whkZ0c0jZTvvtBE30xCke/qUKKhx0PY1qp
U4uYuorT8VErmOY8Ac4IHSOYZfWL0zjJp7BNWzcmlPxTDCp8cuE7EZaUNNTvpMYNrqLQooLIUc23
EHdkPGY6P9BTohKsxF9/w4xxnHeGwGoJP//om+rQg40l5uy9EtL2KE1izDrgE5smzLsNHt1T3/Dr
L4vPih6QQCKGwlAe7Wc6PGWCyB1/72j1WUqA5CpKko9zlN3Urd2dGDhvvC8cUoQDcCTQTMKQjzaT
GnZ91Di2ss9tPd0Xso1uND8IvcFH1pN3U7ALK2Ri6D9rhE0UvuTIuUB22veGmfkqaBX6pySlbVPN
SM+cGAqWGxIRBMwEmJobTo29s+pmXqdlNV/QPay+yJkP5f0P861nxnBj3GNQtdhyHk0ObB0E/f6A
bV5Ay9r0v/bx/KPptW9AAdbvX+v1HMsTA7O+lD8pBAj58lqxRH0GqUrZy4FImDyTX+H3hKRDyYf3
L/T6pMYEi38Dcy8OfkoVRx/10DVtNhlOcCjCqv1aTcX8KEkGgvpC4LTiTSBwFS+PfUQGhdbjzAzU
1vw6qAS+UiVX2vKUkWAZDC9O3csPAqTJ6UPlEPkqlYHaeZSVeXAg/AfFBKmBty3hRt5Szz8TMcEl
bSXSS0ST9MId377hWFKeEIfqr3+DjhmZ4uWyd+G09vLxEwYX0xIIw4MTpMOuTK2BLL4pPrG8vXGV
pd7MoYIK0WKaeHmVvKkbM6nG6DAnbbgCHWysog7Ez/tv+I1hu1SZOchxkmPSPBpKWV3gCQBCeCD2
rXJzpdkv6sgWwMdK7aaf719Me/32OHuyhC5KIEw2xwiDKTc1xa7L+MCKjTpB5MHlMHZmjlxuqtVt
HbbGNfoEjRQx+h/xHVpLBWhvqU63QzXUYo2Qf7pPtRJ3qa0U3wi61Hem7+GC38rMbEiQ1XIl8hBo
1CeKJcv3+3LgUbFYynFLbjKA8aNtqqn2ijOrQ3xoRHMeQ3VyKwsyT6pfCCP9Ds3ulHPq9Ue+XBBR
sO7QTXu1jBkkEs9hI+MDRP+ITYUSbPy0E2sy15wTg+CtS1FzlMvplX7K8fY3zQ0CyTo1OQzlRE8F
JvpqUGvDndS0PDGq37oUXmeU60xfJjPLy1FdazFJEg2LM/vfeDWjH9pCTVJ2oN1PSeSfrGXHr4xr
UBFUmY+p+b+81hiqcSLJ/joketXd2WatfQlm2/pm5kJ96NRJ/pB9p1zhxS9Uz8gS60tYIw0iuSCh
HQckVrnvSTveJHFtgXVBA/I9SWY98Uh6JFShtOIalctkwODq56G99EvSk1cMSYmxDYT4bZ4YBTl1
nR6Xi1m9fjCV0vxW1745uYMcyc7razJvz2NM2KhRhYp/oq2sXRySTHWJjWC8REsEbnsOULZita9N
WGDpLMEiAqwixGvWTBJFRm26EAF0Eo/F0yY1eYS+1mt+3sJsFfHs6mZZPShkyVr0vpHli3KUS85B
gYCpIgsXGOAYD7/UIZAsW1W3IcAQ8EAPq4Uc6a6k255NU3FdK2UDDt2sHbb2Qd/XbmYm4BlJ+mou
ZdVC8J/acbxO1Oq+VXw/XqfWNF2kbSm+vj+VyGViOnq5YDZUaq9IEjFRL2WOZ+cMTaZ6RThUeUA9
EC6IdzUlDTjuYxq4UIf9FYlwseA0bpsLO9BOvuETnlSvSuv6rujrgRlDVtbnmT17u+rw4G80u4rJ
0vXHZodvTu7yKSg/pUFveAKB3HVSh0XpmR32mL4aFo2dLfu7yIyd78B6KeVq2TD07qhbyU9I6QBZ
C/iptjeErTquYRfHX6KxVU4dg7Q3ZqYluEFfLE6UMI+tgjGailaXeX3QE835buQty3DddGA81R4B
AL8iChlCYRekWLLLUmxNZUAeLinyE7AI8XeDBNJpPZDHqM3FWPjfFYvA1lVRVxpGcike2jGF3kzw
Y37FLZW9p5fs4d14jpaMRQUFmIcGWpWunhn5dcsLcBEemubu/bf++lbxJXH+sRZDvaYfHy5LUj3J
HXNKJMyasiHSwT8P1f57q8hyHdqTdWElaM7fv+brGYvSuFwqVqgwMcseb08JEiYSvCkOKlXrVVWS
Sayht1uLepj271/q9ZLPqW6pIoIUs7ne0Ziue1XIQo2rQ6Am4doEILp2cMmemIJfVZq5BIHZrC7L
Q+Q6L78cCshGa4RVdRj1JFw1wr4JO6VCH0uoYdhOH4mnIbetPwlxeePoSl+KgwUvbqlzH8/Hk0oW
Q2ZZzaFh2/EorJmYxEKEV5OlM0pnRSUetSX5kskP7GZiX1MrdX7GYWidRXXmn1jQ3/w5fDKS8+rT
Mz96Dm3fsntMzfaAzH3cotQ4aHWNdt3ohm9TGTLGiXq4sws13xBrLIG2Tj25fok418ooP7GxfePV
G0uU2QIp4iRzHKGE7K7O9VE0h6HqFzjgEK5ETjDt+wPsjbnCYCcJwYWBDEbt+KxVBbbaDVE/HCKI
GVci6Cd8IwWbZnwu7RruO3m5LHnVWhR6c57xW6e1Kp0Qib9YgsZTkbIQmSJBuGMrXW3vKlIpM9i1
0UyYRtN0K8NUJOqcoIIGPE9aczEKpBorMhwmDbRJXyZn6CqN737UqnhCFMSHiIHj4sSe5glP8nyB
oAjBUONhSkzleASXBeTZAtGpSIoC8j8PDh22rdY3rJpJQ5R2Fc6bljrONpdNc8kbuZ9z4leyXCu3
BcliaASTaZMF8UTJoirORz8H5Aiv/HyA57BKBjGeOFA8tZmOfyuFLIyXxBeBBFlGx7Pf6kwqmtbS
GA+BsKZPaYXkd0q7FJJnAoCybmJlldjiDCJo4qmMlY/KjMkPemhxXlmBc6OFTvsAd77dvD9ejue+
5Rku3wafrAZ675iFVPZ4Ygwznw5VTqJAWeECIfw1de0O5d3fX4rxCGfGfNqHHr2uQBmkmbfadOgi
wo1KYVQeiSTZtpNhfWICPF5Flrui7wG0jy8OictRB0K0gkyZzJwOy8ro9VbYHCZieLwgrvqrPE3s
K9VkU/P+/R0ftJaLLkQBKkLY33FCv3zFqgMq2LR6LlrpeL80QFw1BrZ1H1CPAsh8qsT8anrjgosz
llM7dBgBovDlBXFPpG3TteKQNc60kWxORs8IovASTSBJn4lfbcXSTJhHg3pIr973ddHdlzJzrgZY
FyeG+BvPnFdLhZ+yEo990U48H+Fd6Sh8W7ogIkySWhN148eCmgOmoUzdVPWS2zoO04ln/tYcsCDm
9EUQwD/H35Vd6zLRSns+GL6iXMwA1gkRIAO6GIN222iGuYYcWxzKOk834IjFoaH1tqKWVF50Q3ul
0O64MGpd3HWl0u4UUc6X7PTBc5tE/rw/Pt741GiM0YVAb2FQbzla+7HP0Vq2ivlQk7f8KUabvuyu
HPxXzSn+x/EGgJHBFoC9s2RoUE4+GhmFOjIB66l60K1u3tGlmHbpFGgbI13yJKZecMYoxvXoJ+2J
/dvyll/Oc3xuGs5wQZtbvNq0IyUR1J6d+WD2kzhva226xer++P6TfH17AFuZt6Di6HSpn8r4zybT
aUwzjripOORlkq16/vVzLnRUgnqRbKCGjOc1MPzrLGj79ftXfoLtHN3f01l92S1KrLxHk9jUB5Wf
RVI7lLM+rVpb0T9mkOXJMXaQf7uZHiU1wOhZPOZNwM65LRYEd+tYauf5IrPW9DCF8GCcSYcPMyzv
tSY0zkZa/7WH1Ya/SY+da4kPR6zmfJp/jZqR9V6p2PPeNqOO0DrlwSCi6dauUS5sGAaB6um2JX/p
s1FcOGhJMN+as2G4HaQ4PPBi0G78JolIwVaiXQ0PIYZmncpP7WSEI6kU5XiTOhZJ0xL1yilU6VPd
5MUjs2EIoZTTFnggW/ujXZid9ktTzkzu40ZUF0muCVygRjFeklGfBmtcgJV2o9DAIDfR0rO7zMpj
4RWEIqiejJqp88Y5w0WqVzIg/6PFWOj1evWoZF289G8JbJyxdCnumOc5kdA9eCo681lxAX0VBcU0
BiSJEA/df5zhBQQbR2uN88nxA0wmJBNGHqWf5oymit1f65CgH94fM08T/8sHQKdMUjSWi96T5O6X
M2OhZGRfyba6t2QYXpRl1p2pRkwSSByYecBkhMXXzcKuuuaEE58FA0lSbtWZxQTvVlEqKAY6/jVo
3Xio5Jz2Z8GYOGtcPrxdKAWqsYLJMV3ZlU3XGTZlUa5sbFTfdFpU7dquk3jTz5RRPD+36ptkUCk3
ZuastxvYv/qJc/syjR3dLfVMNtxck7OHOHrdtDLKntiH4r7vq3oTsNBIlzcXnvuRo28ZJcU6M+zm
TAShTihEllQnpqBXJW1ocdAtLG4cmT4UpKOFWO+SrunsqL934IWd4XSp1gXYzrNWtMDcA6PbKUPS
bAtbY10GxO4NhRnfwQqZtu+/+SP8x0KIIHvgqVeFGmNRYr18870YI5nnxXg/ZUP7YKmDjXiuDQ0i
F5KFLhaUBq2kUSPCdSZzu3cDKwlucmhw/Sad0vYuk73liWRKf7+k/4g2/+upLfnvRZsHTGzPFZtP
//kfxeYHmoq4TdnEoM6i/8rI/kMCFx/4wmCDL//Y9LGAYv9Ls6mqHzgfPVGydYs1dzltN0XXhv/9
X+YHqlds+PmHRYragvk3ik02ri8+LdqCT0d6tlYkvuMHOiahlGIGehb/siIYKNt8SJVLkuD16arr
ClwwteXU82NJ9Py1zDNHvQybkTE2RE54rWhq9ov8w5EJJDX9W4I4/E8x6gX6Skl5D6wbup6mdZyg
2JcjwwkDoeVr0+nbR0KPK+kqAwhyV2ghFkNHraBgE4nX3ZQUARHOOGFrYYux8tr1QQHdUruruzOt
qkW5nrAYPdAC1KfvuU8T4LPaxX64JZ3LwSwbR+F4ZdpJtHPw0NDWj1Wzus8hBlCBVALVvJeKBg2s
VBUbsWQyVKueODKAnRa0gdjLi1KV1N6WurZVhIgKzYmq2Dau8IhtRujc8cdGL2vdawNcldAOdPNS
BEF2FZQIaDaxVbT6KumpImJNbOpveK3mamObLS65ICmSm4KW7XbAWBrd9sTChgHaPeI117jlZDZv
hqjup5u6wx/lGtiaa6+tZgr4cxfiH5yqxPAvyWkGQ6BXVndIVQM7vaNhkNnM1YSp0cXg0Dc/WPAI
zVQVs7w3mtG4jvIx6gw6wJGJQV5qQXe3CCV+OGS14RfVh/yX3ubBRZ+hhnLjWh/WVVvaKXDZZCg2
Za8aGUK14Ifu+w5eNItcG6wcusARxtJqbyBLdLDW8rjeE1zhGFsjcPppVVcFBiry6PwEN54zhzvH
N+ZFxxRXly0JyMxSHPFbvPyJknrG5Ae/Or8JShcrHKOgnlK/9ky8hqQgxU6MzrWaK/qkdhNuB7at
sdu0S1IU6REWGY+iwf7YVI1zH0OwoSKN7MElIWoi1yhGToXko/K/NGlJ9IOWxvoj+8ILKuJ5uWWz
wZyZ+x0Ykb7gxppET5ZTZYriKjEsXFCGIj6z5DTFxWLg4CxoNOnoanKw7k1JKI4H0VlDRtFa4eTJ
Osh+mJXZ4LqY8WOsGscfAU/YdUAt2CzNa2za0c85smPLI3m2uIPPE8k1LtniW0rUzEUQkr2y9pf0
tpUklq1Zg0HJv4yG1n6Lg0THUR5m1k+tj6JmN81O/C1AWng7JTkCsMjCludViVw8f6GiEH9WLuUa
q4c4RJiFHkk3IaB3x/oaaSS05XF8QfpaiObQwDTqhUmu3Gi5ocPWoNo/kS3aDrt4XlYTAOngKkWI
8bhTRpLOSrBNHm4robht1/BWq9ZMv0pHSR7YNxW4QaIEU5QM9PpbOslMp/JLtlmM011DLJFZ/plN
RzhbOyRcmJ4daY6ymtWYn0oJ3NzLWPcFfMqy/YY52KnW1ADBgc3YOLfO2IeGxz1YxtYeRK15kyPU
xiO9mirE2LbKfQtLX/GGPvJ/ppw1qs0kgbxfsrPmcJ2rEn26k4/ZHazk8ArFocLWb07jnyO1nfsw
JYfeRZ3C02vLLPsYYAzusPRO5naOqW/QlhHpI/Wu6isjZhRrwYJcnOXMKCSbBX55bjWZTqg3qKd7
zYmrAXmaTSYrpmZzsYflyoVOSNxPkvVks3iVzctCpbABfz8tNSIpwjxY4+yomzMLikjhEiHSE/Di
1Po2x1XYrww/MbacBB3lDLkH+Jenvcd/VnhWeNbFf7/C7//5f4p/UNj55//9x2P+4x+39T//X/49
Kn++XPX5K36v+tYHiDfEZtF/Z/Ovqg7L9+9V3+RPVIJB2BDgSELUyin6f+I/Piy2H/YDFJnY6Yrl
j/6s+Yr4gPyStXnZKtDWR/KCWvgvMkSPjBrw7BG/6jRS2ZTQEXmFw0p1DShA1bkFIULO0JY7AfVi
9AZdnok0qq8Sn3Ayj+bTjO4r7fydlQHp46AQyvM+VPp0ReOTwL0xqG4NH6MrK+E0f52qXllhuy8O
uklewu/h92+pbUcHZX411Qd2UeZShWD3c3zoSXRie2rroTdK1Nh+r6q3YQTWx2uTJiY8DHdyiMf7
DmM7R5us9oOb1DarX/gK5JUkPv1cNtr4SRE19tPRtKBRVLZ6MWJm54hDovBDj0jkwFgR+hrf1bRu
RWQCFLVJQ7GjVPlOBuPwU0R9+XHIx3FjdLL/FusE/CmBb637EEOaW9d5fDkV2gZIBZlFYq6V3LNm
CECuHczNLyOhaFhiurwEHWV4EMOVwns2OG9/H4yemwCPymaL24e+NSsVUkoD2cFSNXpWy2hRzqbW
8pwskl+Fc80xkJTrugANb7Xke6v1n1fzn5mBmYFy1L+fGQ5LQu7LJOGn/+PP9l/9sHy0T7IrtHhI
vP5nIrA+0B9cSHww/1AZWMwdf+YByR8tO34A8rw/tHv8P3/mAYlba6G60olZav6UOP5mEnh5qLao
NaG3BdcmsBZznjz208SjPo9oEGGrqCL7msZDeD7rEbltftfvB0wgq6mex1srF8OFCsl+++w5vTFI
X5Yul8svBw7K24sHFo3i0Ym6M1E8GhiJF1+MuC3yufsWwcHZOzXJmn95KSxxTMZY4EiaWCIwXn4P
meLjOx8siHh5nB7GNja9gkltVampc+KuXj1UYpm5K7yvtJDweR19ehKQeV2PDhspo4mAsOJRwZMO
6N4NqaSxO1dTypg25euJwNOfzdAgnHr/bo/49jxZ7pIJXqo6vQNm+aPbbaIuYP+TEM1Ic7Y4G5wh
hMqRp52xsueI9AXZKWLfYA96MAKUV24vk/IT/DiOQUMOJg0WWPeJ2YXSmAnyRFvnAyFip2bzo4Mn
v24ZyXKpXkESOi5dR5NNlCUsGQp0c3NVKnF/jo4+OxGVoL0aZoshGlcTXQKN2fB4mFVdTBwBYHn0
Bnnku3g6JsOV/VzwSGpNPFhjEN1knYLyU8+zYd62yxas7lvz15D5dXhXgcC4jayuoZvJiUDBuj13
hLPNqrMPEgv9CHnLnLL6sg23iZPm1zAMW/o0gbT6LSIAY9pQZetjlMOl/v39d/2yP0TNhrYQfhjW
QkR4qOSYRp7P9Kzt2cSXRlB9lyQbMxH2puKbcweKQ+umDYfb9693ZFp6uiB+SepgCzcVhP7RBTlZ
dINdzKhEQrGFSUO+qTRXvU/+hJ98tf16X9gGB+XGdQr9YRDmuUA0ixlkm5v5VdAnHqrc/sSIZ0Z8
Vh7886PQh6EPZNqkR/3yKVgcyDgaEigc1ka0L5nOyKmcfs5NYl+MMIc8KHp/h9rmmqDMUBDxefCZ
88kffWRzH+ZjoDv4YtjkI0QTySZPm/5ETMPL1sfvq1hIKxi6qB/ZHr68MyDLdhOT5IKdCbeAHFrp
+aSWnHh+b12FpQDfMIAE6k5HYpVp1E2/z5ergCLZqUZrrgqHk+77Y+eNq7DQsU1EooIVYlnyno/V
yiErY6wLvsSoesx0OXxVq1r/ceIirz54bJm4VuA8qHgzIZMuP+PZ5mdUzabAI/a9djpmfBEORnJm
/n/2zqQ3bmTNov+l93wgg/OWZGYqU5YsWZYteUN45DxEBOdf34eu12hbrrZR6O1DAbWogp0SkwxG
3O/ec4st7L9C1HV5TM3svc6W2rzKHMcQSV1tvnvIrCkjWT/39Xw7DnYnbt2ioKdgNBmv3X4/dl9p
r1wzBgf4XM+DMwCELBeF1C8WjSoD8Lh275tpkTVt7JB2X2Ui4886I+CaS566NLjbq2nhsdNpucMw
y7ZKWtyrbLHz1nm9SehU0Vb3ZpOkY45oX6kwPMm2ADWDqc6X0drgsIHPVi6fBoKcZYKxna6orVGg
eaXu5+x1P2U2tFK11HQo2KsfD51v6Fd13ozbm9GWm/mYdnkm4MPgIjzMoaU+h4uBYREbyxbE5uCV
zZVf1ETAqkLlExwQc3bwrYpGJkMneiNhurg2R8BwQXZanU29NwkmA5o2GX/ADerd162kQPywqiAY
L+nWT1tSUdhpJUMNw+jG6bXMk1ks3Zq4hePrhMRg/jbwttGMcBmF1tFYwXhElrOmcyxLPHYnMYAH
SdIO6AqAOGnwDodnZB1mOMlZrCeLo4ulTcYDG4Hcc2A5XJ9Ku9s5qMgFR3gizQ/d2nTofsVeY91X
riGP0LvRVbJ+v4Ju3dTDYaWD9R4/Im+8ghf37QqSZGHCqb4LJgMha/QkinOIo0/PC53pX9VsA/Lw
s5IJSsdP/6gmxU1QO84ba1gtg0o0CMBxlVpec1DV1Cwn0S/9ekAQ295XoljNG8qe8+FgLa0JbWxd
2uPqgBk9C80ifBHgzGZwdXZV3xmTZgZiVaIqkt3uK9lljMaTBRh0PRi9pGi1R/R6xmbYfEoL6EKM
4BAab1ZQN5jvLHx2SA61oD3VVytq2WK2X40eB9kBVld9XWSqm2C6BACUtNnIL8RJxyoKRTFdFVZV
r0kmPQC1s671udvytuSbcKHIcnOt1iF1DE5fU4CaE08SoB7bi0YNbCZd247bYrE/uV0XGId8GEJz
T77n4zH3aey+7q1qgnFTzuVlNsbqk1x5jcUdzYgD+RUHWXPx5YCTtjOo/01bOAJx0fnZx9WHeHjl
SRTiQ0My/FOwAOqNtdnBTFPNYsBqM5vhtiFl5Z97O2vVpUzlOt25dUjgTFKhLGJRiVRwJlS0S5hl
beGanUI/PQKM8opD1vbwg1z651BXNyb7t4xyneXUruPm342TFhh1Zd/fpXrN0kdrALZ1kWNXXDZT
QtcbERtl3OiJknFdLbsFlypK8qDaWJ7hphk6rqZl6pJ08emA1aFuP6xhMd/beZ2LDAuuHzB4m6U7
oEmmbnl09OBRuzv1FujBbq22E20ujoqLahvqk4DW2yUElLSk52vy7augHXfSYVjnD4Zc0z72/daZ
Y0pnFzZGLKUhAdRcU1RPezDK9Rb64wGLaHAteyIpEA2bEAbjOLW3dA3kXaLYupOjnRtnuxPBGJC9
FdL5YpYcwE/OslITTDlz9n6hacWK2VnKL4U9+DcCjFt3sHuT1/O4hOXBakO9J0KC/toj+vWWHym9
SUsdgC/sWpFGqqq1nSw1nKeiVhNPc4n7IppQzh4KWzlnAgIw9Tyzdm6q3m+ZdaZ+M8NS6qssKepy
og+j6MOLyGsqrT12inRr5rayz8Ls0wfH3/iNp8bO0MJH69ZwNl+ewdqvM3PwWpsJYs64nTBWbXAp
3H6W8G+HzTu7Xu9kMfUToRd7Hjo15mYtPyo8cNdmYyHBYiDwrRh6cv3OWpqww4vfqdMGkMqJ6hZ6
y7EIAz3GbklQGOKWFw1sLl9vS1Eg9xmunuN843WH/cdtwAY61iUodGO/8kLsKa2cBdhiN+zvKYER
1bFvFeJ+hqu4pnFa1GD9SsqekjIoB9QJLLDfeCL004o1+GPXAw8jtSxtN/KbHAr+hFKK9ptDboz8
IJVThEt5rdCBDY6KvQf/LTahPuho6X33Q+hUlojzHCX+iBw5lJGr86FlytIYd+tkdFVszgY5/Y3P
/Oy0s06P0ukKKzK2nP5jXTQENOayn8kw23b2VPLOai9ORp1Z7BqdhDjdecbrLKVfL2nGtXtIvUIA
VrWKnBunHou31bAEj+HSp9+akdkAtEH27K84aS1BZFdr0Z62vM++6WDKnbNb2c07CMccgwheu2OS
L/uRxytSG/cxffNBlKZKMf9K9SuDRxuGKrC1O5T6mY1kOonHGtImvi+zCZ63Qfb3rlG3j10F+juu
QEe6MbmoXsZu18IvxMixrgfC9XZwT4K3Xq4I6zvVaZ1XZZz2C8Jkze/mS65lOCU5DoyKVUbOn5vJ
afkmPFNWvFSNHlpgJccw6kt3syP6dKPUG/YKwKmZAj4zZDER1mgapNxAzjfRyO1rRymu7DEe4Nu9
3cJi/1anVja3zma1ReKF1dIC4CxwlUW1Wg3GWz3E8jsk+nZ5MJhNQZa00Mr8S8d/AzFIc9gKHLP1
V54yUXvZWieLv4yYOvdGm5pIFw684XbV9rcxxyieLBhI2+aAW8SjjuL7fu8/whPCE9rCb4Snj+32
sX2pPPFH/lKeHPNfOwcIuxRiABHuXSv9S4IW4b9IPbvUYnJaYqED+fM/0hM6MyklcjZIVgHNeGBx
+Av/R4RmKL1bHzmuYw60vT06/Q8k6J9PA5BKSKchU3ohiXZARi/PHMwCBRnMuoRRt1QMfCjzPcL+
Xv7Usfvz+X//HPy8LOcUFcFDw9z783GAbeQqQVmWUVEymyWcO4+fnW3r3mM4/JN78tffyaeOZT8Z
sn5wRn5xwqkEezDZzcjQq/APsCR7JJix/oMp8ucz/1+/EZIdJ35/b2/7buH84YBDuits8BPwG7HT
uXe1BBPG5ix/XQWsc1RIc3744c76o1THJ+6CIzfMfrM42PC4Y348UlXC0YFUSDWlw+Ie1UWxJDmz
OJpcymy5+v992IuLKM11m1dbQ9S0gnUhntvZj1Vmm/CWmTYcf/9hv3xjxBRRVNGFTDLo3Cc//2b5
sJcncKaK7F4a9yU7hySbXfWHT/nlHuRTbJIZgF4wK7sv9XirWT24Deyhg34tryv2QCe1N3Rp5jzx
P/+F0GWs7x5eSl5e6I8W57Zxhesdcay0zi6/TMwDPf9B5fy7y8Yxnj73PWCOkPfzZaubkfrUda0i
1TvWqRpxCFjsSP+g3b1Ma+33HW7aHauLUo5+++LbEQZnCNOs6qjK8qBPlF44V3MR+3w4cRLGaeBv
w4R4OLnyY6aMcn1Vja20TovsCaI1nIvVWwHUqwNCEsr2CAs15aROE8vN2mL1jywKW6C8gq7M4mEZ
PIiWoLPHmNUIvE7qmxgY1Wxl30jm2SmtFVuHPWEqw4+U4hDw31q72Nj9NfpNWJpSnouCfo6kHTv/
OSNL8+/qgf9zBLb/xj8Y4b5fEW7UPVa0jxG9XQn74dlnNaCSaE8bhmvFTsWlKA+4bFffd2qo3niT
b0T1MJLxX0x3jFxoQP+I8Ph9KcCOjrRMQGKfL734AQY9AQZEUoF3agQAozkZmzaZ7t/fxX/zwJD4
4cTBw0l49uUSR8eJMfmmX0WjpDtFTMK9xlQAAkJW3ufff9Qvq+muRdECgzSFpPkLMJNg6VCAN60j
p1LtF3+ZcKG0rs3c01N28dC6qXD/kRD2/RoSAuLtjGLLEMZ9cQ2NfikgTfCRFlHTaHSW6VgUwfqH
18TLZxQ0GeZ1MJmwNRAPX6IFMAmqwrbS/Rk1rCoZ3UJzFvbnKfjD2+HXDyLpwVthfyGhhjKZ/ume
VBWCW062lS25l1+szbUinzKVh99/T3/3KX9tGMDScOvt3+MPd363tDLPDYjIASU3EX1DZWIH2Hf+
8adgKd6ldD5lDwD//CnNbOF/EmMTrbPXXHdwo6Ntqo0/qOj7F/zjU8xwb0eeQF4kbMG/XlyxMgQU
lxWok6He+vvCaprEGMX6xWq+iP1g1ebi8PvfC07Xy8/kFRQQE8IMxSd6L5Mk7UL59szJFKKoQjvT
ZouvjiYbYzwEcITbczCG3ntnmgCCi1Q2CCHfD3KI4PK0Nf3oRBY0nvoq5/U1Hia0tiChoiUA+q3k
SPsLim5wgMo0IB6NzfpJh9bsx1YjFCzwTlXfNjnXTjJ5OPiTANJ3efTsjeRtaA9acXZvs/riVg69
uHZfIgRZADegCJcCA1K9tWA9Np9Kp9W25wc3XJwPVGgC9iZVJCSM7hSn1wKj/0qJ1rOjblCIR61B
S+KhZor1dbV6uFrGLLw1Tue5g4jV+3Ydh9Y0FxH2pcqMlxQIKyafOn+qA1SugxX2Jc72QPZdUktL
jQcd5M2CdmCBwV/FDLCZiaVF5SpTtzCuIfr4H2pUaJqZpqA3jyjCpJK8Lc+PwLiVeRNsjv/JgVAo
H0NzDNAhhtnJOKh1nAO7WFktjSFJ1lLDdjFDHHWRdDFIvRf5fj5fUnz9e5VV0cfFarn9KUcCABJW
LzO6SaOb2Gm8GQP6RDwJzP/cQkEUYwA4Nu0h1iPtT4tP/aidw6GnceqzzU1QJ0YweZ/QQvP5HWD0
9KPfTahFYFKMMtoTfW9COsO/wBsEdj3ifH87jaVjfOo9c3tLlEYU8aCpQbzqPGt+yAJ3ys59OcNZ
xt7YbAeA3dJ4lEG7uBDEC+tp8HT+wVh7eO99KPpnmTGfmyI9+NT2lPNM94kjKgAlsvV1HxlEkZxY
AnQPjl6JJJbHQo7SvmCznNDCRmP6MLST2X8gzTs4B+DAaX4sa44Gp3Hr7fVoeLWTR1JPtnE0dIaM
1+gNor6B3ihODpUwIgqBDH0wEJbHqPXQd7FvZtznYWXbb2oT2yQilSeHL05BOcy1blLbOAcuCTec
izVUFSM0h/pYAUW747pb5Xt8PlDFVZ3Ww+OqOq2vRoQJIOKYyyxs+qv/hNUtxZE49eVDY1AhSYK8
58K2ZBimc7OmlROVzZSZR9ecKzuWawUUsdRF73/zGrOh0kTbTgnWpl6MWyyLJXH9AoXtgkFuKF/J
cdzDHLk39Z8QGRvyDa0aNxkCt8+3K5cnvv8iTcKpEdtF5UGI2xaAYp5V9PcQ7vL2QAeOAWkcbriL
0pQjmlRW7RGtGJ29aEyOjk7k2shHS2SOTNy6b9pr/HgBInu4+dnBtQsniNSUsQfu9jzvDSMcAfSx
KKqmPYSOP2fOSdvN7LmJ5kBrLNTk4L6k5GqqF4RyDLNtwpWuqkvohE2ZZBz1NMTzrftAgEacmxIN
4o4lB7qdmJSVU3uf9y58/aBMXfWsfXschq+qIExQWZFwiYv4h8ULs6C6ylVbbNU72mMsBjzzUrye
JjgHkdWXztaZwLvLLAsPG4DreY4moXJruN68JgMbUG/1x5TLGgDIUuNy6HsRvg2zvUEkI7C2z2IH
+W4JqMVj7V0yF9efXbdHUsQT5XIOIItYNY6hYodjQhg5hm0R2HEVO9UwV3SSacswqVllliGujCF0
VULI0xu/zBu+2Nie5Kivh2oXxVp2qbhqlylLb5yMfeqBrpbVjXu81U1CTwz1HhRcmM7V4hlmcTAn
Xd4aS8cr27Vnd4Yym7n9uQg0PHbZBWhOYrbDu9rJkD3lYPHT01PGmt3rsnkYFjeY35iU3PJkdqlc
Tp6b7oVlgiK5mMmIXGIPdMA9RZ5beunbGVAit1p2V3p185oTOdYod0qLB/4OuhFmKjKYFKlCV9cd
EzROFavuUip7vBkiQhnk1nnTJsMRrNzBA1dKNJFtzM0TtHM/ja3Oq78OUvoFrTcCnbze0pCxfdC2
xcXugnQHZq/UnnGSoJy19Kmw6yEGfjLE6FOZyzTlrW2VA3isYpLmebAs2RHtNiZCfWkrToMusonT
SJDuDwtESbolvPrd4A9mnyBJi7cLA4Y26S28YJGSGUcJ3QCFO2zr5n3seXWS5zJFQd+DIboPTUe3
OUZsS55DWcCPFJqTEF60kdUaY+H2zoAaZR/FkAPuKLxhvubhcCVwvLa/cUrGOpEaTfgum0i1G+em
zEC/9wFpSeJ6ml9ycLPHsdTMfBpcHFCCl87Jvxa4bNUjP6bbnVVDVwk3kFG6T1u+ev310Jj+eF1A
caIc3vIllWpqpLVkbEWefnD4Y2PCWMHvz5aG/kFBQbDNSeiN1LlPOVmUuJSmyB4QOt38YDfIf7Gv
BE0PblpX5o2uDGZ+9KtQcMQkaNLcoJXoLkHddkRTesZNh05IYzyFKCrmccupRTmvMCumV23V2eV1
wMJTHBbhrOWhw5LrfnAFCQYzqibyOedG8U4+4vBdi3ej6dAlREcx/54lwbpb+geGtortqlXmq1D7
Eg8/vl8d3LuZ7NWnNO889W0u0xHXgl25DZNieiIgja59cbVpC/2ThIMQkcHaYl2hXeWPqspSybfq
zZQ96iDtDnVRGk7kYtyuKcRYC5bUOaeWCIjjmEUgDmlqMgrlAgbC3ktdD749pH6YcmnEXKPlhcre
yX5bmPa4V9u15CPamrP/Ves4IeYiY9rsuBHuKM7lbAZcXZAaVIHl80zhl80aWkhOg4eW+kHKPfiu
2cOgAE8X6hhY7ouFTdmaG+4W51T0UqyF/nerChcCC5ryohgB8d46jVVXEixb/O7byjIb4MvOs0cf
Txj3JCtFek2EWXlHnn0smORduzDhTRdi9/AEwzWEIgz0VpNCtVm98jEHWWMnm61d2nLqqikO/Tru
17eWxrum2XhGgrqmK6N06++tRdBKY8J47slRg3xFYi9FMMwpoDhQ1mmPGPDt9d2oJ+M1fTRgiESo
vG8BX5oZuZJpMD57OGuHKRUpFqAU0WD5ZtFZ+Zwapje9XfJlMU5myv4zNojLrdGUuUodaCYs39uM
2j4Xrtm3r6p+ZJXfzJb5IFysZb3YczsKfENGdeq8uRujxi1aHZPsCRDx69ydd38nKQRVU2WIgRw3
mF4K8wlyqRHGPq9S9p+LEs3RaEdGDSmlXw/U09rqnAHFwF6urManhtfnUO83NVkaPe0xzEHjLQS6
MPKku5TdQDYru0+On87lSWbphsLEikrkkVmgQ6DP8PwDttCFIQTVnWyhskn7t25b8g60qqU+2GNR
5XFbC3nZiiXHGmx31ltv6PoM61rVfpwGv+X6DEv4/UWsDIYdEiOpXogg43pV1RJxJqAGGzXG/jJK
hae/LWqKaK28saDzjl3/pOZqgXJMYyviYVuFa1wEQOAZc2wUQ1tmzquI43+FfOoH+n60uckTMY2r
GQctaKaERtaQkTL3pIhcTzvvKEvOQkCaZX09cbYJjq7uzToaKH6EENYV6/3vj1LfcTE/nd44GOIB
xoG8+7tBRfx8RjRdNqfWBr4C6tLaXBweDhoxhzRdX3UZlKZjkQ9GeKJaydkSv5gl/ZvVtt5t1gDM
V+LDrY5rwWKS5G29EVYgJZpFwJaG7q7Gyda+cSbNRIdUhrsdA7BR4pxBWH4e6L+cDgR8i/SeozbM
9WZtaTUDi+09w4bJ/be0i9pnd2g9PwnGPnvniHJ5V252Gr6mB9QyT8STMu8EZMkA2UVsCW6Vmsfp
+ffX6KWogmxH+hbrqx8iq/yCGsxl3qdZS24+aC3r0fC29CoNqayL3KY0H2tnHd/+/gNfCkbfPxBi
FwUI2MPtl87waS19Eo0Mw/D11J83QzEoRf4jqLzBC/nHn4UVC9sXRRh8oPNSDffsaagdqtZchU9c
yjY41tuWnTevav9wbP/10E6TCvZ0kH67ofQ7mOUH0QNSUaFdUIQU4vZPYVGtNzCg1R+u3a8f4u3o
mH1OtE99XkIWCLU1EmgYG5N8LL81pcjvVNPP599ftb/7FHzpe34ffrj/Ur+hFIKjDYccQu2Eja2C
wBrk+ub0+0954X1FiALq5e+SCtRVATDghUyEoboKXa16LJ4DC79GQF7YIloeLVNauUYMhKRlU0bo
y58ib/GE+VByloPzuVhEasS6OuIVrybpnUFlr/45t3B5xrgJljD5/Q/7d5cEn1qACMhMDXv4zwuJ
HfYGuOD9wvvDG5sw4pkogP+Hccrffgh1CXvFB1L6SxnQmsJJDP2KnKk5h7Cx7VWQrH1Pkdfvf5tf
HkFwGbzY+CCPidsvqJJqb+FSQyYjwxuGI1HxoYoKGRjx5szyTwmHXz+M6eY+a9tnEABnXzyD+Tai
XLlwSFCQ1GGrMc/UY/BOic78w5f0i1bHAuYAncRATHQVxfvnL0k4yi+YSY0AzbIxokpxPvM6K18X
NIreYEUIo2EM/4Rq/eVL21dNvL3I7PsM56VpOcMEIHTA9ABqaZoAmeqOwuF2/v6N/Wd2/l8szz/c
vL/0GD9mpLg+/hTe2v/AX5Nz2/0XmQhcpKT891jC/0a2mZxD7MKosWNhGLVgM/53ZsOhlgeFndYr
fw9S0Iv0w9icImN2DCHPBs5rsDLWPxmb89C+EHKZyaPmE+4BeMRmf4+G/yiEz/VaagaZbzjmbi3k
DXghEfdnPpOvXoybNVMP0ptRS42O0GzU9664cTsymNFad/mzMfvohyiEZhkpAFLFaRAjvth8tXzC
0X5ID2hdcqqLdAM6hHo6gq5JXm7zk0nv+nqeg3L1iTLtAscQFunbaRim5SBkwOaYDVzzcf0ujGSZ
s8lX0jFlnp7s3BxQTiprm9L7cNtYQurYn1ttwRjK276PK9rKnVOeIp9YpDPYWj3MRCTqa2jMiF60
suNQceeVH3VGQPJifyyLB0V7sjoR9sShNM0TJnuw0F1+WKoNJ0FWDJKt2YRKxpNkNU/zuPP5s6k1
xzgTpL/jHHP1NxPB4kmCeL6tloYa8UykBK8nWgxXRM0RmqHYSJLF2AmVPLJQQAOBqum5EWthVkbC
pG710LDvvAoJ1Eyn1CurzwhSCq9sv2VoZ+lQW8dpNu0PdinkYz/qjGw71cbHYEulf+gyQRnq7PTl
qTYdrocMdB9el4Xli5OqA6t4pne2+szZrKaddJObfl/M8xw+C9Pon8ulrqqkzGwhkhXLJ7qhRXh7
GRr3PVvE7aO/FNwnRt6umJiawlpj0t7LEht93VfJ7JZJOouhTPym3VKKLe3qlfItTqi7cm9xMpRb
FgeCksuD3EL9emaqTFM0d32e0GenyQE76/YKi6JwsFE3S3XFCclZkkkyY0WKw9nKK0jb+DuRTwiW
+DaA2tBqgy3i7rLGY9XQ5hobreGlSR9ONp5E19lIq5Boh0G5uLjwmhb0eFQt3RxiGsRnFJWrzr9a
vA0Y1GYMCSKiORJCQTp5oCdnmiGiMEMTQAifg1sFtZjS0NAIVbKg9OQ3rV1Wn6y+te449NTNCRG1
+BLoYSYpHbZ5cZg0R0QIhOLNPHC8shO6TZXoDwhuZqDZT6Q2HlzKGGT6vFZZWH/LGlm7BsNR/Mzn
rMi4OwgmLlWHd9L1dskjDKkcBRn2OQvG2cdkzhnqlHO70d5hkfyvbeyIhwzCnXuD4ucgF3Xj9KQQ
wm7CrrHoXdkwex9bPFzuwW+MCaC3T3fqcS7W4iKaYPnCSdtHZhgHV7zLfMB9p9Dv8/oK26HlnjfK
J0+MWYZPxKP9t/lWzAO6RVPf26HP7AVZa8DMHJCLuR7Qo4rDSsT7SvSCpg01hhSCbO5yC2TYw51W
9eWVU1dqPjVkHN/OgBl8pisi/IbYV92GKc7gG98IpE4UpRMPgyjmZ3PKFUuXDMf1oBhuvJvx2qcw
q/3GiX1HHkYtO8xneTlQm23m/auuLaV8A/cGF5vtMbo9lEHbP7tuJjri/pP9nHMOfC8b8q9xQxkn
qcfKgzgapKZ3N3uC+87lXErRF0XDJPHd6jELUye9xRtEFTmqUX1RzGb708aUaTnWgQ/koTbYecdW
nzfVyRqG9Vvf2chFr9zRHyfv6NsVmnaUtnPzBvwAee2xr+aPGH+610QCPCwlfr5hxEdcoxV2GJub
cnSYGy2gIZyT3cr1dTZUHCjT0ZyhL4Wt7aCUKZ3GqRuU4Gjbgh1t6+SlvnfM3DMOquAMFcGj1zSS
4xXQiTGjQV+xi+HvaYZKTR8WhRCPXBAsLPVOWsyfwqCEz+MN+fJZss4/kTj2P7EJt954bR4cKfAy
QVAsatN3nds7rYo1+IIr3NYpR+m6gBOLUdpNOuKs8yUYdsVjzXQN2qMucQPS0tCPUS3d7coKpzQ8
uGnP5ViWUkFRVBNu5bIatw8D1twy8sNcbDF82a5NhLfpOcJ+hON4WW3SCEI7eQbQe5SMLN0QIEgL
Gf56GyvLolTHnN/1wDKCPWcXXOz9EtARr6hxxXGmrb/2tv/ZKf3Xd5r6/+0yvP3YFJ9emAxddqt/
bZWE+y8BlY9AJUtQSOCdzfNfJsPdK2h7PtMt5ttslhw2RP/eK3HW+hc+C8ZeDKTxDhGI/9/Nkgj4
f8Tgd9bTX1WG/2Sz9PKUgP+Rf3APkTiilvqlf6jHE2utYkB4ZSB0r5fhg7bc7gAkVhx/2D/+jUOO
Y+GLbRn7dOh0uzDksd/jOP3ztoxMhrWqjLvdrFUA/ZoHmT4kEBt1sxjx0KbMPd161qBURu/WnOr8
0HvL/OA3afuxH+z2lnt6X6/z5hw0ZJYmiNBRKZo1wv7/NTQ856rvl/dFF9oXPWrjrhjFkHCqF3dV
nTrP9poFhO+629xC23EXNzxod/q6qqmLQDPanwuDJydIs6c0BGoRecQgIs9pKtgaRbpCmTAC5pu8
N6fXuhnuJiGHr6mdVgoSiP8pcHN9gralCToZOnKW8lJP0D5SoP+82HyArGpUDrPCsf2yBvSjY4Vj
FZ5UbyfrWsgHJf21THq06/wwrqmvI68Zsq9bxl6Ndo6sOOaCrWZlu4MJ7QIvvqEGRqLQQyzecRlD
pIcw9+zcCq5gcHYMTe3RhUfGlNwQ23Cclm7154u/ACp7WkWteO3OJQObcPZt97Uip303VdZITXPm
j3xHkPXi2mztj3phsHzIzNE5cywoczz7w8ogRQ/Gc5iu3v3WpN0X6GnFG2tcQ/L7aTFhZbA0L95y
ZvwwbNILzww+3ZCpneCaWzO0oYub2/7T2rVsv8kdM1BuZ3O5jIbCuGApL70io6sfdTdbVcTwtfAu
zqYltHRplmvk5Aoj0hoOARsgyyzei06Xw4WX8moy8SdQEmWy8cMLnZWgB9BE6D+jWmwk0NbArGSs
AUGTkJnLKjoA5oXhI8Gm+ZApsUKsZcqefFPtOxcw3EA6Ga5xabozU8hw1ZRCmyNC+oKPPAERR5Qn
G9BvYyvIwTmlTjODKdl8j25DUwvwEKsJyYi4g/1el1PeYa0omKvtZ/WvU6rxZ6iiFl+CvjI2diM6
fD/YvsGrQYTI4zZ9eEY8hQyEYO2p8LLNRZojjjjpiJxTuJzxjf3O7WzRfS4bq37tmKlUCTmRRR79
2Sf6pGaQKbv4I79slccMYfLTqjsYrS+pJ6jqUSWcM+R0nFS4Dtk9G72VdYFFae3110oFDghlcrPP
Tm0wk9kji5dekBE82F4eMkzWnmgZ89SWPGCbaPOLdJnrX/nD0Hz06Ld+WlWu6qS2CZYdoUZxcZrQ
Nilrr3QWshOpzH13VSxpogBn3NtuGXzmniicc6/xQsdWPbGfNP0yyFgwlvWTokXdOQykk+pjyUu5
OGC4ZDXh9mmeq800HkTpV0EyQzR+vVkOffOUF9ZB7ECdEqew455hCJ3NhBMLjzLIwkN8H2q8INHq
2MOODR0fddsKnwqPanAJAgSMZrRvrBggZreAYTN3aKmQpr+2ntUTAigK5kotW7eroZnImxid48qD
bU6ivDOnZf7i21otbFt3P13etfjQoA8Zd5kliydzScfsyS5D+8tiueNnqx7qNyrNGzvpZmcrY2Ac
xRYRREgtJnpN5hyla+ccM0hK1ptoyoNcPX2XYujxIt2D3DlApiq2K5JL6s3OYiujngZRQfae5AeR
j4zO+8Zw+sumZL8kY1pO1YHaVDs/mM3Sja9Nji88L4wG/YgsLMJ4YBdjfgSsqrqDmGXOJjydfHEJ
u40ZucTzQ1ksbigGgIPbycQqS/E01ogBMYj86ZQtDlMLQ7b7g4Rikb1amUdijgvn1TtsrTkslEua
0ngr2GVB1OYEFsF5zQN0yXDCJ9wMKQdDe34KConzymILFUQLB0Zib8LIdj9Bo4P3unJXyqi8wGNL
2rEOoL+bioe3nt61YKawcpl0V90QdWuyD1Bs3eFrgM2o+Sandls+dakom4RpjnRFVFvWrDCzLk5w
T57DoCVHwA5gKEbGx3ZpeO3N+SE05qy4Zfpg7UduP+WU1TZalAPzzryd+hgjtE8POJEQwz6NisLC
11xnJM6GBpYij5i7USth8/enOMqMagRztTr8Sguwo8mPUpGl9rfSIMdyNdiYchmFDZNBIKzz3dU/
dpK5P82OK6P9uDFGa5MJeYKUFcn0pX6kpHslsQ+dtwne0SZBT2Pdg2p+00uHM1ywCrFdtStNG6dU
2359mG3a35NySAWLn2QoeckKq/euCEo6/p3x3+x9x47kSLblrzTeng1qAczMgpp0uvbwEBsiIjKC
Whvl189hVHeXJ9vFdAEPeItZVmalG2k0u3bt3iNIjLRW7dkCZygO2vYlg6ZAYdE5CyE30AsSBjIA
M2F4rCB1gL5TDOEQkHT6ij8kKOvydp7UreRQ4NCh5Z+NCRP/4nqmUp7HRiS0kdcKmuN6iQpD/Dl1
hCWnshU7dj1Ciy1bC0LJVDo6RWONtmxfSFBkbvBBLaTcmf9EJ+zU6ZAK7kKLBbIlw9M3NRzmoRO6
7YGnh024nEbhGvG377/IRANCA8mvTID7K815Q4j4ugIPDP3jJgk5APRgsZkfEkWhiBuGvvhZMnww
6hQMhlsjQs4v6WRqwnbXjhz7IaBg1H7XY+WH7wC9Zu2ab9Mq8CCCKbFOgjsGrjEFrRAYdCGM0rgd
5mMFwcGuhK2vASm9GjCVEDAT3oXwzq9BgDYYWLMAOsdRthEpAAZUZCkZq9djCdY9rKIEu03LsNXi
rAGsEBJvQFXhCqP6Q4yMwxcCW+CHU8yK+WufVEDf+JlQGhFkXeFaEKbQL5yGb6HAlWckCFsqVmdj
gnI1YSejOp7VQ76FikZosm3FlgCKCIi5sJc0uq6vHF4UU2ugOcCMfKg/Q1endLqumM55Amyg2kJk
Hnc9lJ/YBoXwESjjHOadArXOmUG2arTzwTkDZRE40Q0kYtS8lCSbK7neY5imN9Gd/VWOSWeDJYta
F41IAoBBaQLyFpgxGX5Bo4xYIpuCvOUnwBLjLvZcxUO+U6BnpMVSyNi1yMcveR/6r2DY1Gi+wTYB
Wg1yDp5Zk6JJrvqwSgKbdUSSSaVCD6lQqQK6TsBlPmANGGqQUW+yFoYfYklz88U/EHWfB+4FPgzU
p+KLH1gmzW7gGUoDsxPAlJpv1zXX9hqIhhDBG+S0NkKunXZjAb9KRL7SrcRKgM4eoT7BwIdz8kD0
ioLocjZx1NYX2RBwkCpxY2msj53YFrDHk6BYgihWxxYU/77bfFaj40C2gV4dDyyYEgkbgmqbhir5
OQHaTu0HwNP7pqcPpU91OqDSklPBiwfAzTw7lv4wrn1GrtaExLWTpwKSn4wWdRD8aTOkgcMA7QGH
ZAHVtrHBikFrAJqzYkpHHkPY40CUwGCKGaoaAO4Cdl5uVA0oA6DTBS/YvLUuBS15heAlrUXUwK5x
Gy+/82L09/7YSGoJl2QVHY5dqORPbAmiXxhTlJ0S/5sfgTjpFWAKkRnr+OWoBvW7aC0poiHz789S
kqHCvwlIcdEIFwcnzzn0XXgaGr9QeMGm1gkli++t4ks7bsCxLimNsBZxcFol059Rl8xexw5K0n3S
cm46SNCpyqriV6WwncY1pHBR70ydPEyP0E4ZtbDHg+vED6H7nvW5EUPuHWKFEU/1GhpyT0pUkUjl
y7D4YgpUYAwOlrHfbMNGTsGzwBO3sFLUoWVIQ5UxUeYgz0U62l+k1aH2C+USPo/J1wRnXT3PG8qA
jNiEI4R5iaG4iDtOKuhUkgjobEODUCVcD2FRMrbfcRV2wR/t3f9/1/8vtEYvbrX/1hUBNvsdUSj6
rS8y/5N/9EVYaNLyCjgSoOTghsui5/bHZR+yVBJoaGgeyzBpg2sAWCv/vOyjRCBBYg66deDeYS3M
/bN/EgpZ6e/o2KPPhYqjiI4G3Lb/A0Ihun+4Yv8JzECPfFZDhnoeHgYNSNAK8fcX3XJ0lznIKqDG
F9CBBSb+CU4J3ajlXU6NFvyrIcAGazFoS+a82rZxPrsUR6s+rpKXFG3jN6h+j59UWM/cM/DrYOyZ
VKxTlECDtpSojkUEin5OoCAZh8/QTQekKvqQAUcwhZh34QUVoQImG7jyIo8QThhLsFCydNixNlsR
Ejltjoo+2760dbWbKfbaKIehzg/wMWC77MS1ELeEBTp/ziixMkLcAIEDx8WCNnyk4q2FpJ6Epzhj
/V91xEDgIOLR5D4OwJGAg80gWwCLJUUVIEN1QUinWKUpIRi1rKerTZBLGfQ3a7KjhAyMN3YcMtaS
/b5DlAZkJzizKGu2J5yCYI5HFfr1cJUOme4XXwFhqlJN1xG9jgLAxjlcyim1A1oeTKCSgaO0DoEK
Zl2EDPRcRZ/Cu6Zi0j23PDcqBpIA0QLhE1IUZRnQucGChg4v67IN9iEv9OsQOQcMYuRCAluF6xEx
OJQQQH73gxN0lqp2ww15a0ECATG+oOVgzQP5dWZhamfAbSxbw3LBwth7BJoJkr2wIgpGGj4RNNXY
wB0GHpaO0Sfg1o+o9OK2UiswZkDpHohL365kaB326FLEkR60oc1HIw9JirkxUkn8Cj0O4Ghh3UfH
K1InJzRDZkhGjSyYlGbUTdNeYhIQ3anoeRKUcI1idmzVEXInJCe4L+pk5Gm0dMYQSsUykPAZMHAZ
JGBxJ0cbGUcFDAp1Kue5KvkL0WxbfuVHUn99kfV7+b/mQPhZlOP8pcj/+f0/mz/+O/gq5ujw238Y
OYnIuG+/6vHw1bQp/ukfrLX5//x//cu/ff38ymksv/73f30WbU7mXwsAdvot6MzO1rdrksBZvkf1
17/9iz/CFCXKf2cU7C3ww0Bynr0X/xmn5r/iUfP7EXCfC5ezLOY/AhXDIhZBsxOdXxkXJTgR/ytO
4a+Aj5EAZYJgn8hB/f0/CVM/SvEXUUoQZ8tMZZZA4nABxSH2e5QqRjamsbgZvcwI8xyKaQH5dujT
QU+mxtU3gViGoQCSiV5EdUZBnEaTk/cd+KLJK0GpoJdHTy9+z7daXSVyq4GI438WDY1aRxtOfWZg
L2QomXOhCURkD9eUqf25bX6CTiE+gQ1QIlusB+U1SXN5HWS8+AUH2hiJcyVXzjCwAL4PiSyukayJ
5ih34Lm0SIMxMeDZ9EXvv0oNMx0vvuGVCuqs0bWcFlR8gRgDdxWVCnyay+Bdp8HEgGvH6E0HoG4k
ccCq4nZgoPuLew8c1R2QNaDuguD1B2bov+PA775q0tZff8M+av5mopCJA7PIf99D/zO31HxY3t5S
p/eof/99D87/4I8dBUwVEBEApOAgB/QAh/U/NxTDCH8HOxd/CLIc2gCzVOU/9hMr/n2WEoPILfB4
M4YN3/sf5z5L/31GVUC/En6IKBko/9F+WjgzQGR+biFAFXaxj7qAkSl6oBmv9Jjt4Mm7zEYlHBWU
FXmiHpT38R4Xi/PPMRYZBR/U9BAmAeOJ+3YTntXepF4v5vnKsmfmn/hz3f/zp2llsd7hqBFRaE4z
HudJB9/rnguvMOmP4Jt/wDYFt/DGEPOWu8iH+h76rxPb0B5UvJIdkUZ/1qiqjbgFuJlIAin0TKkH
N+0pe2SbxmnHyLd7ECzMlG1DWAlVvJXNFBYKCvpaAidstRIaSa98aE+xDbwelSwT7LGqRQ3egIwu
d2VqkliWjZ5nG31i49Joe6bWoBtIWwrE2HSoG0uGWILc0tZNpbdhGFqoZMrPMtTZTJbIwSdDk+K7
VxLce0sBhZOqBT8yGiCxSIMpqYyozY0x6KBAiZe1JUrZOg9xzWKCA2lyG4qLiBoc5HjiFGd5LicA
DHRU5UBrVTGCIUt3dEp/EhmgGNwG2/jIRpVgyq0iH+ErwkMYDQpjpOrJL7poG8OP+czKYsiDQXSh
eKlimVs1dV1abEFyQ0jkZOM3KYWmaFZYTcK+J/C4tgiRI70jDbPuQjE/jfUISloQ9atUqUsv6eDO
guQGUBOIiGMIlAIJ7DQ/IdVS6Ohp0GicVD1qJVSA6omUWxEnVCuwL3Dh8vsRlEkf5qpxwKAYXpdG
6sN4NOaq14yJunXMUrKRM1ll3V+rv4foP5fqvDsu1lHLF1ILQ3XG49eRLeqoX3MWqyf0H03Wm9z2
RQvtz9+fEU8Xvy+NUlCN81aoWw0ijiLa48awywA8p1oXtYr4EOYrXo3QB4dCoRroDJirkZtT4OYe
7r/iD7P82nacW4kXzxBTbefX6AJ5EuNReE9pVU92iK4JaCE6Ja1Ecd9Hjqw4ASRw7o95a1oXHUPF
h/xtQaWcl3E9RERD6FSSMYFxNYDbqshWLOqKQ2dQIdP8Afy7PdO3IsL85xdvCUm9SgD2ZfLkKsI9
qDmhZ2JMDTR/q3jN85EBj49NXqDSQ8eQ/5OkV+BWYwNdqMKtJx4iTlYE4aweeQvjq6inoCODbtkk
Fa89Va4QUR7MzRwFr30O9vcHRTcFZM28mTwod+pZt0cTQuUBTgrR2lgJv1rWvv8NflBz1wZanCKi
jGsY1NUmL+6suj4B+QLOLDu16osEyJBocvykJjJU/VaSO1+LUGIChv9JonaktWtUkpLd/Se5tRoW
R01DUCmfRmr0eKuQ9bbXcwh8lR8oFhvKQyz2/FZX3nZpFQs9IFyd02T0OJXoyWrbmZQ3arEubJJ1
58AYREUx3Wl1iPsZtAFSgkqbg7apdMVS9pV5BOXTGY1jrckbNzVQelw9OmkXAO5/BQF5npeLpSnT
bQ6aGh6NkS2ahh6QyojrrM0hM6gX3xxYcuDe9m6swt4SeLSP+7N+I4sARuD3YQe0ZsGniScPbArQ
/kFebAbcKTMOOmab4ilXx2klyvEDFY1bYUZehLqmpTIACmEIKFuBHWpgt6uJpiCacm5gPprLWwF1
qTcD9lIaygpGES3fas9AiXqNBpq17R+Vp9zuXNksNd8I175BObH2YCrnd7i2uJbxDFcxmhbJ5NEo
Z0/CexRvY84AIadHThBu+h59PeEUKjBgqwF5myUpQEZVeda5/wDK77CPP5fQIrqJEnJ1HyV4L5dC
jbTpGVyRDUQ4zNknXaZjVMWdTlnVxRs6sXpRwfMj4c1UkCy4zqL2C0OWCN9F6B06Ju+wNQTAVZCM
LIHB3KvC1boMS0x6mLxyfJtQMkDqC6qZZIZ1Z6LjjAIwRBQcKvaa4iDDRwAEA2jBViDptYVLleeG
Psz+2jm3j4TnGPitYALmrVZpeQ86MhzZeoAKUethgwMzbjlApCgx0cfoE0rdWuM7/vTSylaasCsm
LXZxEbgjiVch5Zu9RAyusgikZ2TUPrhwF/DEgea5HuWSyURO0KxBCrIHYW7oHpDu9MO6F1vgGGhH
KCJ8KH7UBPEoDswzUdq3ocMx1/ToehNhw/XhZ8i066qc9Puf6lbYlRbbToGbAmknhF3ZilboOtLr
dMXYyaqNtHzH2MSY3uVP2huexGey7o+s1zwI+LfizJIgErUopGUhRg6oHeBnpAeuDiRax4eF9LkA
XbEJjClz55kaqzXwugO7v//SP+j9Kxvk37SZJKLIJKsnb0jb9cTBwRj8ISXFoQb0tlXL3W6KBUeB
mAOPxm2J3hA1qSjFaoJs8e0paKqXRjlMwwoOMG9hAuRfNBmDdBKEQoX9lUkzlRkDzjPRo9q0VkUb
KXzNoWzrNZ2vQwjbAs1Wa2to7PadIQchOOgxyLijixKoWlMlsAeRISWbKfAY3w3QafST13rwaHHr
t0bJHUPYOGeFPQKcKYat17JIWFkI6SYPjv1bX0denPu0TIEoTxBD2qaA2ENnDYweQr2mR4OkydZM
9kpgBI2ooYiuDEykhKZVwYBHmz1Qz7kVQxb5gN9nUQ03p8lrRDCmBz3vPQ7uH/dXAHsrRC4O+QTn
L+igFetFdUW/DTH0FwA3DQwCxAFaZ0pnSlCfNwtAfbQ6HlhXCjnGTZlEwdv2cGripwSGVVi08pRE
JuOLkt3ArkEteaXWyqBv1aqkMq3pwDGcQMg2esI0B5Tu0XOEDyf5TLoeTIH7r3PjbZbwuglVahkG
aJOHhGXsbBmHJnCuaIF93v/9BeXhXwF9qeuO3iE6fTU2zOj2G8UEwdmgNEqrER8Y45v6BcSYmz86
vuZj6truXBxfsFNjeEgaj14YWC3jv8m8CGgI6LIWrMdIf8gViF8QHe7qfL0q4i3agfdf89Y0Lo6t
KOyZMh2R+VQwFy/VFFrVBbWtwRW9//sce+PN5j+/SK2UvivSIIfAVGZUb7Qhv342Tq87jCqezcyV
VrGJurw6GLKdqzs0eTVW/4ShjyXp7UfygVP71/0HYW9k9UstRkA+oPjsS1BpY9Z8/zkWJlPYlSpF
b9m52XeRKVrSigcPAlohFuVm0MU6xWuKtgCTho0fVarMd/baBXbDqqHbrh481q0vv9iVXVAHUIuJ
Rw86ucAbvCXymcRmNnXW9J0ktdYHg6ZUn9ym6i0BCKJWj4CyACLGV3CJd5pBB4d/Co1RWkfw8RIe
JYvz+FdW5FKcsApoLgbjfPQmE/GAem/Nzsh09llE1vbXXl1cZN1o9k0T8FtY9F5jEK8/NOvKQuKR
r2I9t5W1+FLtYjs3Sq1VWSs7CzroMyazezD8fNxfe8NFGoACIg1oESLImD7DuJGwEAEA3lTgtQhG
f6w15RTOJJ0LZ2yjHpafqR37Z8BFB+i1OZCXaao9H71CEkOvAQT7kCG0NHrtg1zhh4h57fHmHXux
cQSINmWDLIyeD/UAQDfIlghkM42rutG67glahAVncDVcKjuTdG5gibUhACgFeka04YDTCU05MYf8
nBe2ANSuiB4PB81n2km7dSO4fQYgF9k1+SasYYUHreT783prx4uLagYkSBQKGOvRq81Bl41YQ+jS
ofCsS+qkI4bpwN5q8D3WiQrJaQetN0fUrcQBYEorXdwNVKKl1v2H+SErX5vFRWAFSFYYUyZH2hOF
q1ocLEl+zSaHkvYRbY89rbXcpi4UIGMhVwOjnLH2KnjnxARgtBDAMuAog/htanG6jLkNLJoKlpgq
iLhRdFCR2PcUNEM6yFjff17m1qJcxGNokxRSX8/bDrmHhpQfauxUoE8f1SbWYcVAczpKivmGlp4C
WGYoOjM8Er6ct921qVpE6qxMK7qdKMYr4KZgs6C3apPLZnoBqbhQl50ChUBV0fxz85xseDu2cBpB
qSpDvWYbGNxowzs0fmFWATGG42iIRzhff/uAT+3K+JlrGEN+sMJuJWrLLhY8hBnZl/GksgUpDz2w
JTPCVZZz8cxb2Fq4aEDr9z/Ij5nNtVlZxGceldk4bzFWtCEO7wp6eio92c2QClBadoKQiQXnTzfY
JU5wAu9xpejSg7FvnFhLd1xoA0F4rsPQoit4qATogxHb01p6kG3eKj8sib4R8HJdV+H3FUYlp+Eo
2d0z9SWi+LFOwFV/1Aq4kdUuFSfhIiNIEVjwc5UDul1QFOnrM1r668FuJ4N1JID5VshFRV4Vjftf
jZu3y5WvNgM/LoMnwAgw5MwC1hMqvSzV/mWkIDVkjlb7DTQdxxi4ihqAMVdHudOU13fcNuRt/YRN
H0PURu3OYJht0KqkkdhCns/jgTiC6npyuv98Cyf1fyWXwiJGZvDSRQMZczK0VmiOsITPwPUzY0kX
5pSohKQVWIrHSX5KLMyLMDyjWlNq/VfQaqzdOwWHMLUvxC3VauImf1TF+PGpuTZvi3AJ2gDsZFg8
V9hZtAJ0yJ5F1DsKXKrCupfjt5E3VCuJNqBFpSUf92dj5jBf/VqLoJcBekJxcGHxenesUItgzWaC
KF0AyqwBSSwcdJ9tt4uE3CnEFaj2sF/ftQ5E5vvMLB4kYgsgz5+fZBH+YEWfUxAmQ/gbbLGy8sot
IOqlmGgdlXpJ1AK3XVg/f7M7iOHBSbiDvYXeAtVjQWGrXsedqXTfNLvrE13kjUjZy4MKR7GyNOGQ
VYBeC6pLaAcEFsbq9Ppg5m5kacLixgjMcdqzc3Titv5TqbfvjD2+Qpwm38QPttKtILSIf2xPt+ix
YgR5z+inQeW3vpo+DOW3qoXLzjsgNUNQzzEudmCDO3jFCsBWs3M4vVnDUhnFO2h2aIivzrhjIJOh
ZQ8WHXcjLPGL7NOHGi2rJBh5TNVgE505E/hsvXFza7Qh9+xMZvae7pgVHDHO1FrcFVb0NGjdWXF9
Ndxg9eu9GaxRvnOK48OTbd5nV/bf3NO+jFskV0bwo/BQypEqgCVS242ooUiLg+2F1gsHx8z2UYZ5
qwu8VEUBf66gizn+A7dMQQNVUw7lmct0xojX0YMz7FakWwr0wgmJEkFCY7xOT4zMVUzWKKzULE0I
OVmTLupgDBxGh6zA3PaIFq6JRa+E3Wi9pUb59Ne2Cb8Ia2xQg4TX4yE4M7Fp40uyOkOxKOdRlnAr
bZsZh5ffrWfpFtpQGICYoOngvRpL1OVTpJUqrTNaiOyXMn+FD/bkrYC5VAEK0gGQwfnLhf5HKZuw
MEQJJ9IgtUo05PocSPouoY6hlWILRWq4nilPD77orcLIjMi4fNeQSvK+nPPE4Fy894fJ6b8HT7LF
I/1ZnCirMadze0y/7n+6W1UrfhF/ApCM5RquTh6ryZbong7g4qJxcQBCH9cJxtwmmriFOoDK6pne
GGfQdjX5wTzfSMZnaOnlm8ag8kxKjbETFZ68GiKB8SgrWgh6/eu4+UFqXVzvyNjEsjgvSWLWqLla
ENtC6YNWK6N24CB4SHUIjJqNAXCDzZmMCuQEtswOJjrvrF6YPpJuYT2s0CLDtVV/JDzz82pXAtDP
6XjxWIBGTyT+Y7uCFmIOXnvu1M5lVDQenMiG5IHBW7BzT4zmDO16dfguPH/bmpk3GMSyUYFwWF2y
WBPMUaO3QycwJefBUphP4mvPtkjqJnD8E2D90ao3A7vzWqO1JhtaCBbczg1fV9b1JtrxL5DrW4eW
aMlaZN4f+SdtvDay8PtCKEFekUEjZz1a2UBFto01H/rTsQYwxEBBZw5Xx3VZQIzHZHH6b5V6TRWg
/KsQ6ffPLBSJIRgB23vwlM5tabL7ATyeUS1hIQ+iLkWB9WJGmcnHr1D8DBqIeYKctJvQoVLsobGH
Xq1E4IrRF/9qYRImJcC1nAUOjkS7gAAUsg0OBTh+nFZP6v03Xnh1/7k8FxGTAzFY6ATMNayhzHRb
WYyJBpHRPgXGM6p01mDxJm0ybrN6tNNv1Q1+cvmLpTdDDaSExpACGr2FGlpnBt8Zat868MU4BEMT
cAH1C1IS+0YvDVktLZjG6U+DUVpg5Tuhenzw8jfy0Z8nvHiSsopimBfhSWCE5fWGaPFaua00Rh9U
1mn0QOsdaV/tynX8wHHzVkxdWm1CxISa5ZyBJwsmcMi2MeVO6o7zrbABBEcPmncGKy/TOi0xZB4o
nUfBfP6e11b2IrzSXOlDIhwDg6dtZJvELTRH2BtwpjSOjzburVLWT0n2Yj6hKjqBuIlBWItCA2k9
QS7hM21XJDQmfGEGG2kH9WgH9Apl0muIFNvdodP4TItolT0zTpK+ApKJfiS989GLMWE72Qcbud/B
haMgj9b8jc++VKmXugAqhYPMeNMn9TKd0NhCFaj+hevYO7wx+W0JXb9JHR3u2Dv8R/X811bbT+nq
YnbAFC1JPX/7Ws8O4/eklwhq4RzqGQ0YNRxrMQqggV4/Wmxz1LryzX+O2osB44yg4gfnIm/CqQ2W
/bGt9gn6gKm6h7o29hbaDSpIRGAjK6cHL3lrzEUEBfq+iVMOczvulS0u5Vljhr/AXx/UlkWRTeXe
akTERDqM4jqKHhSxbw26CGI9xdX+AJtOjx/eGOEMphDu94+k526VT34qRhfTSKg4keoO0ygwkLRS
2XVwKM1kzR/pF0gdM+f7M3drUc6H4cUocAaABV0qYoOOKdhIA7w/QbB9KQkNqVdYoBYlVOTBY3ww
3K1866dpfjGeLwmo6MUYrzpLkIDbtBv/XK3jbYK8Vm9Ptd14kxs5YPh+g91gly5romWlk6cQefv9
V74VDX8uixfPwEUxPFhaLJb+W9AhJg4T0Zd4F8Nr1oIucPnNueWh3oR78fDXBvw5BS8GVAYhBR8S
AwYbBcTCU9urGEgEhwNiFl/sM3uM4NUXa+Iv0CB15sHt/VZt8Se9vxg2zKV0imSsoG13LA5knuPm
Kd32euZM34obHHOrw8JaFUYCaRncTKtt+VTY91/6xub4ucpcDE58Bj60KQ/QIQ1ebHcIK6gYCw9i
6a17/c+nvfj1qof8/wA3BqCAWJc4kVFoQDfNJWUU/cP393fangzoXiJHLB+cZT9Xgitx7adcfDEm
3C+CsQMb1MNcemHs8QBRQgABd/tgxe6yt4pXUaTVQAZ/9p8lFzaKeXmOHOHQ93YHCQjIK6OZHeEh
o/XwzZ3TRi1d+aMU9P5ZJPgO4T57sMRvTf4iMhXxFAwjPPA8AFCM5BQ9OEtuFGuYxTWUaltFaWEF
6YnCC/i6qfQ2kEPwSvs6JKGZ0bq/cm61Un8AZhcTHUhQpuh/It9ndGA3jAOReGjzOzFQskZ+4lhV
PAlrecurwZOowwZkrp+FG8BncUlYFyaF/uojv65bV++f8HzxMJMCgYqqwUqDUYM9ry+I7mmpCXK6
KupfnNZsQyMyqwe75hZ46KeYcjEcPDIg+FFiOGhZGDAxMCYzNEWA80V9B/03rTOQxOii2+mYinXw
YG3fSqHoxVU0HRuekuCa6rXufNFgIftnR1AY24SdGq2UQ7dqLWbFvrInah3tKJ3f15/NKnwr97iQ
oQIAgXTBpF+Im63r7WD4Kz54sNVvXJLp+eC6mBC+6UQClT8cgwS2NbgjA/bDAm4X0/Bq7cIHo4i3
hpn//GKYVqmFIKYZxktFQOTCpNMmmVo3FARJpE9fBPEultf04MC8VCNUZcTAa8sEtZHite6g+UYZ
LCCW8pxFtjYdYbECQEySDymDKjC4gXJKNIZsIqKT+KlE9ws+FHsKYCYukbUp/OBhpgOz5hzXPx90
QFiOCCYj9HYsmwr/Cj2PPpcdn2bfUzRh0w4kADsOzooElSM8m3Aaxrc6PtWM64v0Oe/BGIRCxdRC
k1hh3YTxrTh9TqptAg0bjsb9Xqx1iu9QZhYe2Uz9RIEr8ZFe3J9LMaSZtm9wrfnkeZAhdeojgCrO
kbhsa2WftK9NvVE83w8St/Ylvcj4sjaFHhw1Ia2lPoZaT6nBAMxFHdErTRsDWgHiYDfrFCKfqFlX
TkulKrowKXAW8UOBrOuJLr2IsjSpJaHw8QhtzWpDgjPBhEq0TWDG9+AlbwRcehFwoYWRpc2IKa3N
Th+NxI6RARK7+6AM3vmMD/OtFG7YK+oE2NSDMW+cHUv5YQgfwTEmaJHVWqPRbIYVs4qPgRvqjCua
xAJXZFzl1v3BboU7elHsS8O0n0oJ1ISeHU/C6DtcMJwgVmNCd0qHGgcKEPGmCnmLkUsNuoXG4ENJ
n4MI1wT7D84u+xbWIYlO6jce4NBIRLkc9JX7T3e9ZzMroP0eFESWQGUwR1SMZWdSHIH9hj5SlBs8
LDwEKKZOwDtAOAWKjQkUFise0gI2nTgl5IR6SFW5IFZDrD2pvQgVdpgzYy26RR9q3KT6sQSPAWhD
tPABHI2Q8oD1iMkrz71nmHa0qary5f5rsLe+6OISnuU8dNlGDnVG5Ehr7hVaHMduG6MHqHPZm1h4
EpqDmh96eGpfMNojkMWMmUHd+skHan7WGFOzB/t23hv/FiSgJ7w4aKqcQCURvpSePL7X8glim9r9
t7y6VfDDi3MikosiHvwSFws4oDFujc4lk587wYFFhQBH9qw27g80/+C1N5B+XxRZjDohGfAGTQSq
Dmw4eo4yYmlFxtRKw3UzfN8f53o8xRst4ulEKDGGAt1Ps2ZbvFdu/xTsJSN9l1+mc/eWPPgis8bB
1RdaRFIAyRtYx2Dm4FK1qb3UCbVUl3WwdJFtiIDT4GYEOXmVXpVPqY0iyfOjtOM60gKvuIigHTqi
0BrC0PUOsqCg+M9F4eBNOuT24LKf3LtMIMX2GMZ/69st4ilTR0M8qw15vUZtcdM1Jn2wQxMm3+po
llakv0oaTLKMR+2pW+PNU36RVShtBJ+6EeNxqDkq6omolfeIWna9v4bJW0QnXqbgVEvjxwlAKuMm
AHsktqG2gPzw/gqcV/S1lb6IG2HRMaBrYQGm6RvX/xL2ldPTetg9KJ9cD/4QGF/EgghChH0wnzSd
WbiDXW8zt3JjPTZRrFt1K2IUer+VbXC0XB7N+BXEDe6/GDe/wZU3WxJyhK7pSQwbFA9f5SU1O3jp
sLCzthKoIAn2VNoUA/0JNbWhBCGgXpUaTakGrwFUhFpjXHEI0HAMQycXIha0pEl6tOV295/tenUC
s7KILxI0O0q/x6xXwKybooa071eUqNQB7LWVsmf1bt1ZmV6TB1/5eiaFARdxBubXtVyBg+wV58lL
3jgdejcw/1pPln8ERgXKj7izbogVvWaP8ppb878IOSPuG5C6xZCV4e8hB4qvHQFfBd7GXwxq0DX4
befBcmtIfKizIJyh8NjviZO53DMgQTrEvw1il/ao15rgpu85agS0JZ0elaNv7Ut5EWSkSOr7ak4L
Bc5QilMBqXa47qrlCrKi4Sp8gKebX+TaEl6EFjjCwOamQnEnGVjY0XFa2tv3V+D1QgcWxCKwxBMF
tfQIaU+R6vFrMGnJgWO0eutzrxnEZlo1LvS2MyBbDBs6Uh8D/qAwe9xUpKeuP7G2v8rTTbsFyxLe
XvGeIdbEG8F38xVCGCnWI98E1siNUbKxBVgs18f7z31z4hfxig/8AMbdCIiVgUqXGlixCfcwNbfk
w18bYckKyGKuLCsln4tan36m8xz8TfpKzQsdQhIgvwFMcn5ITb61MZcUgRSWsokM9VSvAI/V6F6k
La5yB+LkZuJM+/DsH8kGYNLyvXiwL28cV0vm0gizeJhux3Oto3Jh1ChAaEcdvh7WQecFdGXNLvlJ
PPyumBGnCiQHsKSeQ7SZyzWtI6ipvx58oRtn1pKHFEOnMJ9dJr0OIiTY6rHRdJmaQo0P9+YSlULF
Y48yzAh7F6ezye/qMUGb1K4fbMtb4y/iDt3BqK9iAvSicDH4To+d66da96i1MofkaxO4CC1MQI9h
WVG0N22Hrf/eObAdTHfiU38I3B6mwtYA7SPowE2a+HF/Qm+k1bN6zWUG44vBQMsJRuxgHI/KEFJB
t3BIpBW7RxyFq9cTSVkyJ2KII4RUiSnDtf0jXYW8ev/Rb03WIhzIo1Bnfo3f9ftJJV2jdtQmrFQl
0e///q2TeslhKGmlVMpBhgYFJOY2+UneB6jeeP+XszdbbhZpuraPiAjmYZdRIDRalocdwvZtA8VQ
FBTj0X9Ljn/Drdey/ngiequj25KgKisrc+W6rMPgJLEUCQG4GTvhlNxTut4I+dcDDV2fyvlcWGJc
atTtpgNTmDvqHte3gLTBim5BO1/CzOeWngDNq/vD37/zxpL+Lpn9SGIluG/m2uU5Qt30iA2zYXfv
/783uQxLv7y7H39bAEi8mhI8wnQ7n8menhW0JxVQJt+K3b1r/K04ej0xULaWRCCth5wpBNPs0Vgb
z1NYRDK4UQzlYxibZmu2w/lppjYKZn8/tRuxVL8KBDAjWXpRxFPjIfou9FEKylX/btz787deylUk
mJOBTOKI/MawUGITYdOI2a333rjz7W9dPmFf958X0wFcOunFfGmozjBJB4dydOAhDP25vSzHxGel
30tuz+80LH5XBmMhXOUcVFtgiwknltgQNtK7toFdcE/sNMwOSYWOPKqgMaSJdz7tRsS5+AD+XHUz
B89L7HAOXa5/kJTdSZxuvJNrQb0pTl0rCQmisw7453wWGmJrZ9BpLeuOpv5bsPHLAXCtqafw37PG
wsDxEjXQq2iYccsjfqr3xhoamkg7gM8Lh3t49NqNI2LaBcRGN4PADMr+s7nuvN42wnv6td+buaiP
XR7Ej92LLpM5WuTSNYCOrPbFSA4KFCaTU7PuY7RkHBS2fFjsbvXVuOpXgov8z1WhnNJe/t5kN0L8
tQ4/B0KESyNukO281zFsA6u7YfYAerqzDW5s4msdfTMCRc6ATI9B6omFLUxSbGGfHP/+8r8bJuDx
XYWIng4cBwj++lK+5nHG11MSGK8DOyeym6HKD6lOn9n32mq3ii3adcgQdKG1hAlXIsz5LJ55IKQB
Jitc4EmruTnSSxitwyEY41Hn7F6n9lYg0a4CicBBLQRGFUn5+P6mtP4o++DKsJA0QJ/a6qpvn4Bd
ru68MPnGGaldbW0uGIlCDfxIEi/QPgJmRY+GDxsit12PPtjeJzRFUdnS99NX+jK95bsOrjTnbn/n
nd7Il64F51M6GSSFLVQ8+eK5P/fbNFK2aFW6mkdjEqHi+qFDUFYfRbf8H7PCa6m53qF2CEdeNF4g
aNPWNDL84tCsc7QouSO8iGt+4EHi/f0Lf1cVGNa1hlw2mGU2A4Kn5J8HH7n8hp9YQI75Rnuf4iSk
cbaiIeSG6P0EqUO2/z8msy5v8Zfwdy0pt7pRWdQcJzkmtFYgddt9CE6cUQI7D8ibV8E+ic3/WyZ/
rSyXwES3pBLZVqbAWtQbHpLyZbLO8tPfz/HGYXGtGW9YD0pIh4WSjC7aZLMFV48jZu7me43TW9H5
WjQOjyk4pLUaXpSrPi6hDCN1uwqSvfJ0yU5RQYJCfYZ6HLN22BcRubys4BUwpPf+zm68sRmvdeSC
prOBcKrGskoGW67TDe2GO0fhrSrFtU68SmBMq2n4eSbwDaQJ65Mo+7gTqaFiudzyB/MxYXudncfa
XTBN13jsaMIxlz1RdjYXeJVUzyYJJyPqATdfRs1Bp6NeogH1DtymtHjQbIArpmC07FRYyeghGtW6
aX3gPCw23FllN06Y71/34wilQKHj/oM8a9nx9FHhRxAuutxX4I9C7ryFW0n2tc5cb4RRkfJcisVz
dlJWHEWwCddiu9wgL3D+Xs63kuxrwTnt9N7oeo4kuzcOvaJ+SNkj4IJcW4GeM81fqlU4xZh5aGi8
dHl17DWYTwn7TsZYs0Z3jXXvWP3OPn4JEtca874GzodfSn9isdbAThREf6An1h/BItMTgO2zyTGe
1J2MCa+cwGotaOfFp1u9CRQIGDLYYC2dW5cXoxoAx2ZISMUV2VXqZ0NKH1Z9hOBvQjA9+RYckSns
zSFaE556yyZqkF+8Srlr4WeVTqp6uvwpYoZVAlROLTfEQN1shJcyPJXzTctA60hdTDt4MoZcTR6L
6uvf7+PGOfQ9F/BjXZXdYmlNg86x6LQPevQ5RHU0BCT4+6/f2NjKdf1WnWG2lbSIw9qHyF+S9M6m
vpHPfctTfnxrOAkC+ZPi1S3VDoV4mq0sOtvpXYuqG+fHtQZ80Ql4HyqumyMJtcStHodIiSQPGfuE
xO7vZ3Mr47mWd/dTSQRjQJEQIB4fliF2E0qrKiR+4qNaZ+3LO1vuxi3mWtStU7WXWrXAw1IwpFK+
GC2IQH3496+41RX8bp38eBUWTTsRqwgLCNe/nQTXSLjUIY2qVm0IVdIa5XMPK75d1WfoliN+boPi
dFd1dSMsXku6YR/NMxWO29CNl3D2xt32XK/NOMcc/6UxYTl5sHiZB1mx9WLcuUzcqudcC7Qp4BaI
HVjVZTj4SdAFQ0xO+bryTBckex9WPObHHBv/4zq5FmbPs4iqCiixGEuddmZUbCApUvfCsbQlR3yy
9vPx71d5Y7N+5wc/3mTW0oFUwHDEAF+AHoXDUjv9/ZdvBf1vxcGPPz3xjitmiqAv9f2mUDpUUjPo
X5KdocBNTJs8pTMcmjxOog60KlrIieJqAiZLqg5XVB43quKpw9edb3O5yPwS+L/vBD++DaCSoDMS
3Ke4O3rdsd9Um0+Ohwngy2rYZHfS7VtL8+oaVWSsoZ2M19ZKRSwCKtFN1BvYsgYX1m3VKqy76c4m
vHVD/N6cP37RqMJkG+35ixOBGmFIJYLux46FgGJES7vzIb/LQwzruz3740NkKsMb/KKwq0PZ64LL
h6ResZFfVBeKwwDTQu0aY/RB+lAG5BG8oDADIhhXCuvON7jVuLkWZEMBBKHD5WdCs4G5NObkEBxg
GtW5F5Ot31fGtQB7NskgthKqS0XrswpH96or3M6XMObDoz67cyreKmJdC67bBY65xoQnKaw6O/l+
ZZipiTDOBu+R2S1293RTt37P5VLx45UtQMVZiozgzDsPuo0GbgJ5mO/bwz2Zzo3byXeI/PEBWpJU
aWHgA/Sos5EdH6bNPWH4rT99lTvwoeg1QvGnFeNRUc9D4isFJsp3TXanXn1jg36/nR/fnSlGbwgT
PmCWgv6YwFPFgiKLYYLN0ZM7Z+/3yvkl1nwf/j8+ZFpqIuB+hYdfeTDW6+lbVgLJDEsT0AOLeSvh
gtHBbii1U8CQPPYlW2DyYm4ftlD+3/HuVq3jWicta4qyjBK+Q4FOrOrwCkjeGLJHgCYwxjGKZ9Ol
wpnmo0umoOfP5rzS4ShQbUx/QLsdd59mI8Qwn/r39xe6Fa6utdJzkqcVsHXISB4GV1jTrezlh0AK
NM3GPMWdAsTNR39J7n48+haM4FwccWXi85NGw3ZeixQW0/ATXPRXBrqV2q/yjOJ+5xL0LzM5ouZq
FtbGdBLfQPLNAcz++wf/PoYAPMxlf/74KiAvGin4MGKsjfIeeD4/f8nBVQdqYTVofq6MG6JscuUw
A0mKpIKc4e5XSaHIcZXYVCImMNdJnd1Zkzc21rVSum9oBhg1voww107PMe4kw+bcwFwnrDizO6Kd
Gxm6eBV5cFutBiNDiGuM1bKg3aUdWYZaz52j4EZOe60h7hfgXqUGv6HuMY0kgWYCd9xMu9dBu5Eh
XIuGa7CXuHU5aDD4HDTxYg9rZTs4mHL2IHNB+ePvdXEjPF8LgwULytHKxMcMfv8GZ2n7Mp4gxvca
Wrdy82tZMLSjgypdLncyDLn26cPslLsi0l3juXobnuRnA3YzsHdKN5JTWo7U2oWbwmHlXnPo1hqQ
/7vqgQ4s6364/DzIQoophC27lVVuQ+60Z24E8P8jCibAH2b55edhIp9tkQ44YCPyO9vkVtIqXsWP
bkkFnQtI801wO2V7PNe++QDrd88c7d5dIu4YpxklTO1Qrv5eD78bKoBUexUn+iVbKL3cl2VAzBAY
VhLA43aJ6VOg+dCjkVctcfUUBdMCBCMEy/nOJ9/Q2JnXslj5Qm6iMj55+sC8Xdm6EsRc6BZ7aaDu
Sh8QnzNcMfBLrU1xAioN/wzevTTl90ke/O6raGHlqTUXcK5AuwpwTrzNxVedBAHyIV0l7vxSBPOm
30Bc6mJ4pz4Kh6W14YK9IWvdpyvgD5mdfd55B7+LT8xrOW0KrFwmK4hco1O7tT+sl0PnK04TdNE9
05eb7/kqt2kltTAzDdq9ams91wOepjPE2IrnxGUO7JLjxNc81ceQsQb1053t8nvMNK9FtHK9dCJo
uEps5vKXwCHaM2dYDTf1x99P7vftblqXYPrjkJtR8c+ojgdn7TIMY3bxPanjjQQG2KD//uVihA8s
UXFhq2P5DUVw7Iwn/qH4qJc18bBnm/wRS9TLA7qnsdyuSiCtI+1Fjuc7j+5GxgKY+n+/gcHgEvwt
CG7hcfAGt2BgKzB90Ak2qDLO9GnaWXqvIH+jvmBeM9zmbmFZq6FzMkBEa5PBaaC6/yfugf9cogV1
rg84ZXdPYzRG+t267O+3f/NaZDsZgpjMlyXJn6szwxgH0tEP0MXdJOSeuC78u2O1l/j5f1Ni81pU
OzQKQLUTFA/9UYBJim0EE07WesMQ5u7cvW/9mKt40pvzIC05Ry/WrPqVKY+L0xWsvXNs37iHmtdK
WJOBbUUkrMf0DR5Rgjc48HBLnUfpnmrjVjg2rwIEaC9z1vdMjI2H9Ij2KzmNX+oZUh5gCvIco9eY
JZT2c1RvRrcEF92tN3eZOZdd9dv7uTzUH/u4UMn/p4dacAmIWn8xdlVgeTWMCArfIF7rsjvb6kbE
uFbAdtJEykXtIVRCMXwRO3vWt2Yv2UJ9z0zh9wwLCKb//haDGG06y5fWeeLDtLsV3DmDv20FKY9Q
Oy1sIcmd2+TNRXEVImbAhBZuIPwZ48OUu0n71huqY8AAv09fhGdhes7veZv+nvigJPffX6Umllaq
KQSsde4qmDRtQl796y1/MvypK93/KZxfa1jVSjI1oOWVOJEyCVj3pnLKicALqB2z3m4qa7D//qBb
8e5avzpkcpJKTb/EmUNG6HELAsLJc5m4PbSElQvrb1eBkSdIt7QO1cUdhpe6zVzl3m67dRxf61kN
0+xKgwxLPCTRSNf9DBQxfF1qT8SgIEx/EzBf4SUf5VNYJeH8gbDfp59VGTeVeGf5fLcjf9l115rX
hBuVBV9+2NW2J8wJ2lJD3HF5EQ2Qg2MyeUsCBzZz2fbNtuCvgEwjaVAdiT5XuZ8w6gwlexyn2gFj
3VFY7TSzcSTlSoEzszWlXtszr1KYUyUrVDpg3grUnQZ28mRL1VpuGq8ibyM6UbUMi0CQZfNTZ/yb
e/9/fMVX8SwXlZxNBZ6wsE4i+as+QV0RGc7sl9t2JR3oqS7sB/J459Nu7HrjKoIBKV1L4ObBQd9J
V8DPr0cPfV8/vZhnwb0ue0OtFxbfcLW272yW312DDNO4Sn6olJgSAFSwScb0t3zqOlSS6noHgrtd
lo+djhmNdK9qMNZaTjXRgkzHdHpdeGVex7qx7Bg7wZYEoAJsARgS67qXKlArZHZFJgcGm/3sNiq1
B6kGEWGyjcxT++3M9Tt78Ft79tvyuwqUplHwxVBGMIASDrsJtFMW1QdevCAGKhEnE6MvXYd9iRJN
L8+BnP0rhC1A7f9gDm6n5cdSvPVUCub00yyfagkFrXBUBbtVV5w8CWTXwx0cntHWQ1IEBar6OZws
NDKuK+xyHd7eHZRTQL8z6UlHI0fU6p1Kg6YRbEE8KNknXE6cBoRVORMAlH+e2nIzCEFpeR1AGTP+
HBxxLKXeYErBMVpPxwjvSO+0SG806mCE8d9wK+QGK7gGM2QRtQDJFY7SqnZRsD2zMINgTbjT1LwR
1Y2rqE70We+Zps6xCSW6CiNqOwUGI6UYzZ5P1vDy9+a4MaxqXquRcyyoctTgiz244wbcFMsvvtoA
4k1tJQc4ezsb/cFFMp0+ILHxPEgeiFaaYcsOHRtbjkFWX/yjcEEfdashc/oOxUz4aAxbkLcr886C
vHUoXIuYe0lSwYbAhkJALup3WLGv1d3iiRcrouLZcDjHIDyGTByJuPcuGjfmvcxrCbOW6FxMJyKi
JNxAKN8d1AXNBcz66bv8qTHdtNkt0mlsPvrOFw8sAbwYdPdnVZpsEMOfZMwmYvTro08WV0HXSsz9
YdzMgIeXboWin7YhmX7nxn7rSnItiSYy5qEFBSmi1EUsXXyL4JnAnRA2C5LXpS8WpvahlG5fRHav
JHJjhV4LpJeGN1Mh4iPhx3cs/TTUV93+3vX01i3vWglN5ror6ou+f8BkQoDbt7zVGjzhcHhXTyiT
wwQfDpLrea2drEP9NRzb0ln2EqzHA7q+1+W6UTU29atAPuuKRcvustkPekRewBoKyEYKJbeIhnW5
qzaofAjwfqv+qfgqf+9JTf5Wpv0Sf/+PjtpUIevgMiAEFTmponUQ5+dGKN7roT9QRecGVCGZZEsF
VEULPAqk/lmRjrmWRm3euW1XbyhLXRlRsD7Myd7MfdoeBvpAQLjHOeMwtB2ATrQVUJ/Sadon8HbO
q/lflvQRT+dtq1Urk6I7TxrQfwiMl2UYcBcdEqAWl00rcSoGDGXerpeEowozemmZeiMcPoHZVhLM
yIr8KEjWbLeWDvsR6qOB6LJJdcEPsE05rKu47NlmtB4YpiQVMYSmzeO1mWHmbSclHp9MR5DfcOS5
PBn93qRvfR6K2uBI+Lma+UKICkkOmBOinfTvFQUFpixfZqtxauMr7ayVCRh4scjMxXFTcL+ZnsTK
Fzhq6tRsiVOmsEUohhzQ732mlpWtSM02rTKYac4jdE752PgLLzzeTxGSJbMNgcuKVE1/TdJyDW7n
00BK1yrqRy2bgkZVXzKrdKaues+mccenLJSsoG/ge8prccW5ZWNSQO5I3OQtjJRU7EJgj2s4KKl5
3dsd1RC4FN2rF/AcYHElvxRFUMkRSf/RrndVOACJpmpnxET0rW1jwIyrOmCUo29EfmCj/tqZytZq
LWC2jV6vPKPSycdQyey9p6yCLQsDIaK2JjxBuGkB6iRMtZuCrhgKKYgeFesMG09xtofWwH85yLo3
q4OtKQhemJD3agsW10L7nOlt+qzR+olUr7zkQ6wVWiBNmkuHwlyV6vwqdXO5oorWPWcZPKkttf5a
KAuWsYO/pEf4Q5Ltxv6x1XdZ1jkCUBqND1Y6QJYrsASQ0Rt1ts9ap0gsT0mDQnJIEs11BUREBcSi
afXo0IRtBmDroWAzZrT+Jaot53sFc7jZmqRhRVa8iaZ21yEVzorEUfrGTWD3NNnwzMtGW+QuvGmx
dDPEYd2thGCCTzXPY7WPxdnpVWDT/VJd4SIKAzhTOA5TnHWQtOiB1jooYBseSL6KkxRncdmAsVGN
UEm2ottKNsD061JkmwSmIRX6KLBC25tLdrQAbJwxyUGb7Vg8NFi3xvMsAjHGQPF80Mw+pu1nxT4n
7Dm1BVREfmsmLBJlOHY8C8xCfUK7DqNVBq4kwuTmKoHcT8xg89k7uKU7Gfa41Jxqdb8kJzrKNDRq
cQezkV3ZSptWbj0Gylc48/Spl0w/1VFPXI6FtK0wETaNr0tB1/gZM4DZsgDjnu6csMUZLL6exRRe
E1Y0KokV8lp+UGb1CKatcjKTsVtVQOEKmSsoU7nWCIoS2LxNVQPYVMPICktDRQOrhdcTsRsqOmr5
pLDMnWZygknpOOOdZ0DTMsOnbAt0PHNMQwwNxauGypsKgFZav5qWp4Fhshuot8ESkIvaU7rtX8oZ
/Hqj2g0jGLoC/KSyAaXyHFYaQMMIKRpZ3BOwVLQy93E9w7QlQDrjaZKI3xqLSzXFoUaHlySyUGJu
LXviZUgKri80roU6hX/pRjDcAVUVEZbRHqhRoJSLtgoq5BTXGigBshWQXLN8JnZ0pWRw77D05oU1
6r6R5ySu0odx3PXsk5PWBnmYz0HBTibeup6jWsRdCPaxOyqdOkYvOp2y1oVVbtaJW/fbBRauZs5i
ISvDCsX+VCwqp82tUwK4sDvgNFQE/UHmHXgBQhHhAY8BKzeoPFmp13O7jQ1Etp2I0rWxHzg8TDHy
k5UHcbCF8hXjxab1AOKKOLzrVqLZAuQar6UViPMK5BGN20R3eOlI7/g/2RIS7jQAkpi2NDoSpIxo
CCj2AEd+Pd+O4BfRWFzstDpSaZ/D86r2OC4wKfNNac2Tg7B8ZRVm2+oPqYLvBZghBsxqiz59HNps
JZAy1LPykRMGQ9qCykFXRRkaHayrAnPIDF/B+JpmgQA86UGH86pXZJjdF07Xt5NTwIEXFqUajjQN
UfBi5bhOlRMieT4DpzTDsuhVQysh1dYW7ldqPcK7wWgcTVtl4sKdmjb4hJTzDauN/F16aHN/0ryk
xJCc7siX9iz0llWgGEaAKSoYaE+GI+m5jcXjpZ3qCBQKlBwDPOl+1GR3MbgtmEApGpsOgCIzRRBd
wuqrXGCKgnmJYwOWRQF6Qsj1wuEUjDpSjy9q1+8mDjQEiBQofcxeXcZAyRUy7MpAshu8XooaxRMy
jynoGcPVhuNzTcvJxpzDTgZP7S0vth3saAtci0YML27qJVQK3CXVT0XEiL7qznRLxMdqEWyKSgCP
DN2TOrRY2kdYRwVaF6eqm2YYqGP9QaPbZvA6WHapKAQAjFoBi8UflsMAgQ/hR8ww1mDQm2ntAcpi
Gl6fgy6gPs4z4lE9+Tpmtju5d/g8AVjt9uKrSf4ZIHtwXGP8/LM3ESQwgkoRpyB4gWgWNAwppJbi
yLIvSZ7Vntr0UaORcgkVtj5saL1GNyqttvrstTDbRoVatanhNA3i3IswPVTLieLSovbukIQyhsH6
oOYrC+RP1Piel3SN/qOKzbFkb6Bv+aZsxZbONsjywO0dUck3JO71rEIcIvOxmbUwxRttUnGn4hZa
NjmPCXBHdduiHYX2nKOyxbOWKSJw7fBSscMRMxc73UTdSMo8outv5mvWenm9YNESR9HlVdqVa1hR
RcPl4aOia46F34MQyhagNKg/INA3eBeo3PBpimB44Uisd+t5W6JLPzBj33LH4lGZcVeeWDD3Q+2w
lsUa6gA6SNqqwnaMx7LwkCjlupPfAJCu5wRj7XzYK7mwx8iJw2AQCpfJU2+gpiREugD8KYPF5DRK
tjo5xCSbcWIKwlOtg9FJ23UvG9SxlhmZlbSS0+feQMmoVw0kVWKHZA9JWSYb/lxN1fsy4MAnhuKS
yod4GWbIFg3UVPdntYcLU+f2i2L3qP6jaClujAb7twhxCBgqpq/pEqmz6cs1rpWyHmRs3E3jM/rF
NlM7R4R3YFuNrgwG40xVJ9Niq9Sgy67ntbUw4InhxYGDLdcfmrHzMZEIfiRosqgFWEIFfLKYPdeJ
EQjJm4iSAapt9mJFlnEA5TSwUhng08tixiBQUqu2eWjbQKuSqLHMr1lJFXcgwr6qw6QR3yQCflWO
V60NLJCbEU8MlflHjrbTEpgPEJJrmmlbxhqCb4YsZGlf53kKrBb+SMO5sl5l8cyXszojrfOa8rCA
tyJxfwa4A/7uSZjBsxKpgCPr5DjKyueAwShHBAgFvm89VGnVjuXNhg6WbCu1EOoNVqzQrozBl2kg
VuRDNZiXWRwWupe2Il0Ajwecta11byx1YmPsfAJnKl2zuhrjUe8AE6x5FmbzFA0w3LYxBXscqLTR
+ZytFHF4oTjDVxhatALavkkL8WpifU4TGKuUOIN+JjrSd0j2UWfP90C7A8opVe8FwcVkqAANHGGV
MjC3KyHfmvsI2WzIEmFdS2SVNUkAzOgZ9n1rVRWCeUSKM9T5l2LBUjkFo08D1N4wX8XZQJKGZaeD
wo5oCZUErbc4nNcK1MVdGy/kNbdeRA2hYmsUVmYX2PD1AKgnEAWF16DI1GmdJzCEkmGCPw3a3etu
mYB3xiiWnVt9Fk/cXLWJsmuMNtbQdEubar1MFuy6cBloE79MiUulGo+vEVcqp2iUL3M8pZWfL7mj
zU+iqr82E65pUr2uJGwoVFyJ9km6lwwZEq8a4NQxCeAxTfOWvtvJOXdExc/k9w69XlOpHwTp2MB1
pB0fwUSNK7XcTzzFpIGJvwRQ0rbHJ8jdDLf3ckbSpjx1LX2ZFWtFu+JcZ+NZRn1mkvesj6c6+wT3
AsxQEOPAFhvmBOci+jeVAF8aO2lOKYiiElbgAwdLBHuh8IpmiwhLqSd36wJNaMmfraAqHyxcB5Br
XPau2kTckldSDeYbTn82YpWAIH4yehayHGGXae4sQBkqvY3iSZ/dnmBySJU+5bJ/1sZ/WIQu7mOI
H05SVV6bETcpJjdhH7oB3LjySQdvMVg8I5HrxjyWFNEW+KduCrYEKnX9qJiHKncrA47kKHVT+DdM
qKUq9Yuikb2VSGA6CUU4Y5yE6TNiHFqoI3Vl/XnJymg26SPLoR7oqpUsOpUIQ2sM0ZSaa1iRgTxR
+SCpi9jKi1fVwENycoxhEDy5ftXknpqfEoyl1s+Z4ppwvhCF2BRX1TsajK3mpLAMr19G5VkzQ2QJ
yxQUHSoZUpSPgCd1WWRYvsZwUuOastamfr+M5iaF0wTmjcSudgW0ezlHSgvD1EF3BthA8QKeqciJ
+L9pARMLdDPlOZkDAlhDiznrvEo9mWxV9qZjfMkcCICSuNoNvqhvClRuYYIJThsvfGZEOt0ierY4
YQYSK/ClEw8yjCUn7J+Gu6YI0hMYj6rpWuZrCi+aFmRsOdTQg0ze5scMwgR28R+uZN9YzhNG+rrS
4Sg6gTIihQ02FNsmiq8lG9MCoMjBTadBxscFtze2XKkQi9Ylh9vtYm1NZMFqwTwJRkooCPdt4UpF
D3IRQjay7K5KwxQ3LsUqvBS3BbnAthbRUzvONYq+3G3mdAOHuKDjuFFMPBJ45lsSPDPzSyEhBySK
eSn/TEBjzcvZZwNFjKN23gZDGrRaCSfIx1aFOU1QSZ5RJvgR7ZqUqUuJgtw4d3Vx2o3UCLUU/XZV
+SemcHGq2hWO9r0wqr5Q+gkcFqfnBPMbbV2Gs+gpekSrLwOhZ6px7fAklEsTEspQVtom5p3RyQl7
9mqo4QBxPZ3fumavYuqjttFf4iD9IAKUNrLvYvDK2a4/QXqwGdXPVRfK2ZYLz6B7B8II3puJ6Xq4
sOHpm9wF/9a0NlKJzChZWzhqB4ohNdJQ1Mmolv+7WEPitmwY/SGj4/iiMXF6URPWoVRp9mokCNRX
xikgNfdQn2BOlhW+Djp0wnHzlTErTeiXib2W1i0M2Uc1KtspGtM8kC2gI/Rlv0gyJqYKn89DWEvt
v0XX8w1S4JMlpvUKUhMHVkcnrjRHVo1faYqLG3qYdpJkRsCz+tiYmJ9KTOsozpZuT3qG28ucgP4r
HKg8Ox1w1Phdrjj372Y5ZEGaSF+CKXm0T/7N47Fg26VzmleFfaBH2GP0A3ee3lVKp/zQ4cxFhtab
+0sCZ/A1fRJkcHBg4wZvNzO4NFtM3MjUTZNjwM8zBNCyXGm059qTJp/TN5rj29uqdFI7u2ycTL2M
J4TYsSr18jIyJV/rUidpfUDlUGKYq2f4UyIRrCH5dbm4llCxaxhg8CF4A5a1ryisIb/0d2mnnpUX
YfYB95YCqXcl3W06v8wferLptc5B51jbcxzWWuqiWIFJVvhiZ1lQ0G2Lf1vi502ottlduelJWMN6
c3BqEjA4Xlo7hQQ64NkQFdeGx8Bxwy04jQQkOvRRhxtTchyY7PWVPRQfue4nUJ1LobpRoESkC2wK
3w1S2GWClueZYWqtWxFlXVVNSPQAEHiMuo78PetdOQ8T8ilkb8lySvnHUCxhI/ktbJwaF1e/GmXC
tIVJsA2Sb8c8q9lRY0E4hZwtRQ2siJDILQ31iflmDWRbavAU1vGfYXtoAB004AyrtTMRLI0iLB6U
JsUN9MiIh7NkJq5cwzuKZBuoiQPWZbFqxvpOa2I4ZppwoIFspnGtD2FguGV7qXGuUJmod90QSguI
8AVa9fDbYjru4euWREgTBMy7i+AcYKjSeqyssNGeMwkDiOV41NUPAwa9BAUmQOpHBLP6WW3BxBR0
T2VxVbuZ+K+TYfdbv1vQz1VfzbDX0P1XMFtOPThkShoKHBu5ekGdiWe7pAmZ9lAXm1aLKZxCIQGv
4BQKcZMoeDj05jaU5BAJwUL/1YlXglteVq6Boh33YIdqy6hVkYlfxhDhCJ8Nupt94UhKgGic1Me6
UxFm/V5AoQXs5n6DdKTBlNkHcjyXNSsJXmZPFbXNdxwq3Zl+asz/fySd2XKjSBaGn4gIdpJbgQBJ
1mbZll03hFf2fefp51PPVU9MV3WVJcg851+j5iU3dzr5o/TcU6vT4+wg0rjX7PEcFtWV5teNVvNh
UlQvP9uhT/FnLF75WazqWt70+C2az2QNS+trqzHZxImTJuWp7tnjWarNuEDKNPimzA+3HsN7Ka1Y
pmlMMnY6IWtZDXJzyO3ct8qUN55sPdtV4ou018mQLkkOfyqa6s3klswZwtSYZTZ/M6pLtGyq4hr2
PPJHk3Wm1PkGkATKOvHP9JUuTiQuS3az15Wx7wizPrZn5Goby3paqkupvTbhyWCgrWDBck8L3VEN
ivyQ4LMeNMDDzAO3Sstd91xxDhLO3Kk8suw1t7r0LPPfsO4LCYzXb/51WTBh/LU+NSpyZC5NbIPz
P34uK/YnmU5H5bvUA8DNTV7tjcQjvYQKEtvyhl/eMsne9noAAzoxgayXxHqty98h/zSb7grejgpB
657q3tEzvrt3/q5l+jFr7aZpoQytZ8SiNl9fZ8tBDBZRV9e5+FiS00q0RvTeldGm0K5p6Jfs49HG
sl/12QV2s09pCw6m+Vq5Q53lWJxUI4sYIFBO/4l1V5qDiewoiw8joyzniOm0Hc/7U8q9P5is8wpn
yiq5QEOMFG25YwJiWU54Hykf4lkIZxzVG5LZQb1sjGy2F3LXRZ969T3l713r6HiKSG+xz2VVOkT0
mmAlyqGrwFHMMyKGsaTUyLfSC7tTqXJtmvnG0t4EY0XoVKsjo4jtrg0hjAWXx19mXLTqUuSOGfmR
9mPYuWuYL1nk5Okubv1BDyA5uIZHy5moc6hfyQ1Oc/K+pONS3jo6yOvTkF7i7m6UALiHTpq2I56B
NP832ztN/mOia6TIMZlSVOaY+JCtWNgyV5rR4DhNQyvGpuSZZ3qRmUc2cSt2U6jf+iqCP+HnI+GE
Oltj0/1MVcCbUsdu2voiDdqW4eWlo3mzi35D82CG+xURbOxauT/+NCmjGtFH2PSNbfw20188u2p3
xjfMLNix4KkvNoj7k0Z9tGBFAVySeZcTrkDfBCWR0l0T5W7evmUmLfIFhMchHRgarZ3Ufa7Ccsxk
XxAU2FWObAUlEmeaNlSuU986ZfNWV9/WXy25q1TRSyy/9xCbPOeyWTpywbdPf5Qbla7FiVUckZJI
xk8H3Pqy6AJse1M8ymw4R3MKhXtPwjBJixOMwPwz69v+QBr5oiABAl584QayQqLf1EA1v7P5vb1U
XCxxkBB4wpgW/pr5fUIJDJSVc9TqjtaHLhqd0WQ8B3YE/9hM3W5BLWlYH5F27HSiZjJvivmQ5ld1
OvAk5A0YoaNhx2tcuzvJPdJOwF5X1e8J4IN1GWeX2CSNPVJ5k+C7dZBkqTHdcQYSQ4xhbazmtwpP
E7HS9k7/MMFzYsbmYBHnil6tYWMKcgfeJqly0T1u1uXngQd+IPu15Cd5vs5Iilj968pfum2devLk
VJIbdtuu3xFbLSf/xLjL0tKdJ5gwebhqY7hZLeFHETnz3bWcecNYPw2aDVDpndP6ORq3bR000759
bSgBJWH+j90zRAqp3yPUimIb3gYE5R/W35C5seJUMgn1gWpvcPmIKRj3PfzBsFW5o3+1dK/8FjrJ
/aTwRaG+HaJ/on+flav+ohFDoI7X7l1b/Iq/kbZdlxWo8rmMlIAZhMYyhy0+TP6tmuxoSLYITzBK
a8eVDC7DtsDn4GcPyI6j9xwZn0rCSbntiwNgva3+xpGbd19J7oO00iwu5ldFOnStm81BKPssfOaf
nllO+5HqP/XwCchL1fYm/acyUt+yUvCQ1Q9Ng1b5Bch7fgrnZteaR3jsTb486dy60gAK69Ua+OBM
xeznQAKAuMp/VfXMKpGbgR5Vm2Y+GBXX9MzeurOy70b50YznB/5PghInm1pc/gOWHo+cvkmfkjgg
OsZ2jCqAH0DFJQMMxeuXme5kGqzl15yvfOI3rxiksxt48wau1Qpv8g3epKPT2pz9Zn418lvKMxXX
pHCT8To967u+PtWaby1uOHugJQjCKAMgvbpA3cguw9tFMJDfyrtG8XjerPnfwLUQPfXG1gqdIfLD
unSphK2m2xoTeXCwmxtQ8fQ9RI1Tvev6ja9d7tyciG/TH1sPqHrC8vC1moc0pNaAamZS/hqGGqnh
W1veDOiZ5K2TftfWUXlwrAXe4/AoItAfOjbHjgpHq7e2UrlD8UPagxVt08va3jUdfEXhJiR6/52Q
NSkLmKLrZTuil5K4/v1WRwJA53X7RX2tbRxyw0+zIFccm9mVihxBLFfvC8EZ7eWsvpxC1M1LRZAN
Pq+mWXgg3BL9fMBJuSfbb/Hn0rOpF3BTqjPGgWGdFGR+6rFvAlv9nvg/191o7epsU0r3sH6tP0s1
3IfpK8zJY+mxB0T6LflY3Xt31IH021lztPzamgdl5DJXsC2/2uF9jhGFVA5fArOawqC9Gm4KJcZJ
3DE5mzDk40YeH2HviZtVaLv5p70yUdUv+lwcZpOlTfcmnq0MG+pGejExOxS/uqZ8VAre2xwsb4bI
wF3Vqho3x2Ep3d6sj9b/r3caGyoaoJZpcmJamqrqU6f/AOeKebUa9V0CgNhIxvDgsKvC6VpYe64h
AfJsFBkoEW01UffSas2+W+KdWlaOOdRBW4d/clr/s0fxJamJ30AtbzIzcfQuMLPMKyZ9a4mtao5c
LJsy8nS22QtCJgSkG6G4Vfyjxl8qagT1EAqfFZyywVbbKfXhAcPFrmz+QdkXP7akBYlGWjWeverc
3IYm2g7L3zBqLgqUjosLzDnQ+S/L2lZZtcGf+yZ2yD3zRmPbKt4qvBKqxRiSv9ncq1Ansxg+Sn3L
Mt50ji6mY9YQXtyPh6XnJS7AxFTsNYDUanKqnu3uIzJkL53IQ2syL7KyKxCAlw2P+i71eRwfiz1A
7UxFbt0+5mSZXHyuoLmdt1HD8VqvRzC1cB0/FHFLtPRahbuUX20Y0rMu3QjlbDOuCRLiL3F85N6c
Fm+1mbGejL9o+p1QWkcgABsGfCIoLFfRDxPSRY1mgIj2AIej9jH0wgz3D/RhAfjuL1MUlON+AYmF
rIJK0KKrXcJfwPPsDOWwmkDu6rbOOAXXfbUAE+3WFTbuyC2cDI4wPX2+lQRVt5vQ3FYYNENaTPxR
7nbVcqp+LDRXmTVeAJdBKcbxIg176Xntn6izwEM5Wh+GiPh03Vz1Cyuw6whtw69JVEp1Vm+ztisy
Qu92lNxtMmobOfXGwWPh1tsX3X5G7UIOM3ICSb2pPPrMyXxHk+7O0SFlypAZEMhrEWSQQRhFBEnR
wTfyCwGvu6/c+himwFJ3C0lF1HXNPyOawAIC7zxylusD01qxzaCJw5mgbi0OuvFcpG+2eVymUwbL
CtBr7PUevR3gbvMoAZwbLx8S0P53onFgT24MeYwoCsGGr+NybpRb/2f/5Im5GZKtGX7XMwBWktxm
c/hQuBkWfvMQ36v6M0cJZk+H8b9i9SnxIEW13pWwd/WjI56aUWGU+MiYHhkjcw/8Tps3dmDTVBWe
88zPy5s9PrXjVsrPMtzykB1orheauC/vDajnr8yuDe7p1z9V+GsIJ7NZ+tEqZ7LD5y4bp3V2DT7v
2SFy1nQWncHVKd+SibYkpdjGyUfdHOUvwa8Zsu1c/ITV20AUqp5dWAEhIWGPdP24Vqnb69yfOAY7
ZR9V3UFv4QBJJIJiLOTdOrJJgBwD9Xm8yz2z09HM37IVOh05y4A4IO88nY83vxN9M+vLoWGOU03X
7p9W5Zw3zjyRluwTtOHph9B6VJzq26X5mGV4fkfXfpeHnAJFjb1l+9CQrTQMG4/9JlMZLFCR5E4F
4sfIgNLHxuibfnQvCqtJ7fRaMK9b7dm+jO1bc09th+cBEBSwQokgt6S/vPxHKlldePZHyaCpvLfA
LFEayKXtLuUmQiFbuJq1qWPZVS9JCR3uPma3j2XxwjDACSSLr4a+1TPoORZrmKKzzXVQKXzok6/3
+3pgo7EpzVAPzfCFJffJIixbXz0JGnP9CkfUEuXL9CE9kmD6JwmVRlvTYtt7CYeGvJtZlaqVhLxj
pKGKfdwzsApqvQ2H4xqdsuWjSd6jeGvL/2QoukS/m5ntG0+zvJ1NuMdDDgJvQ//QeCEn5qutyF9D
IR2ihpsmJCHxTYDtS/W7mXLMujGN7qSHj59kzceZy65RojIUT4tBxJXJl4NQX/+dw32RSr4Mfx2H
O3niA0pvw9h4dpH5jQWHA3G3nmu0dBEEKELs8akOOSci1+TVrqvvND4lINNR5LSISKI2EG3hLLSz
sTDE7ZchvWjFhDhoQpOP3ZM3JLIY3pE+lrGXriUzBLi2yS3VmFsrm7aLgR4njwAetOzc59OmVqzj
AKNPMLLkaOp1iG5UTMJ1RzYCqQ3z9mi1rPfZc1yTCDDmRosGCsRErYPMpNxGsIUXuRezK8I8g5j0
d1F/CsXnuWQZB1KUpmNbfeY2z0QC4MJ0KuLqpAjVKcVV6tzHRz1e9f5c8AdG+Sf/NStFxiiuuf4T
1sRM31MZeb7CAq6+SNTsxoY3rz0xRyy7zMkhqnCOiiJQ/lRAezv2QEaaZUUOGaq6W5p3qeZDOdQc
hetnZX91UfT4LQee/xRVjBmxJhx1i7k7cVT9eZpjlF/FB1e2UIATLXMzItEurOxfZwKh5jOZNndw
EGw6CMggBt7l7qmM/zp4+IVtd/xb9c79T6hyXo3TALUesaM1nImyEO8VI1HSvo95ttcEmqw43av8
xSNhHajFPBSzchvIJJj2pf4SZhcdLWMUvsnd1LmrrZyHfgy3rfqYNquPOE/94iDNH7YCfo3QzRn4
UYa3xH5W1dGb8323wlOF1zICUdKufbSvVJjDZ0UKDLFd7dA1x9+22sawK6a1o9yVadcod4n0mqgj
k/a3WX3pQExJvzN06JZN2tI4WYK8Z0SpFs/91J/SQn3OdbBq6sviYm8Qo1h86y1yiX6RYZ0LmM71
c+q4SGP7Rv4z79zcfplz8irZcO31anilMsI/oXzU2mrXDLzh/WBwrlnfQw9Swg2sTJIIhkx8hvGy
p6fvJRr2s/pqISuusBAkzd2QomsHqN2yYCSWNB4T2H3gNCE7ZQKxmzG0eIYmx16tGs+WGSU3TUcg
1ETM9OVa7XQ7ulUWrTc6wtHqW42yrWpoO6lBzVis91V+QEAcOZFso/s/5TFMLkIoPXwoA9kbdbu9
FzZVepIY9/o04gUgV22jl2ow2HHoNKmVOYPcjH7c619Ra0UeTCiqhSU+ihABia6NdIcqTPflOZS8
Pg90xcbf5uI7mLTpTeJ+D43LMr6wfrbpwRZ4J5rELVEklV+GqbsWDQLrxmhZpzJS6AVOGKeN/hLp
WaPdhyUUq4ytTVe6jSDhFIQNmYLHbO41agKb6jkX0qFRpMkRkrY1yOVQeVFtV/S3wUhcpQwW7dMQ
8F+qn/c8DepnO7PiF6gp6hKuBM5SPAg64nsrzbEIMlrr5tTG9d00FSq3R5godYuYXd+ninEeCd4E
JliYYgUQFqXHjMFBYsIVaB96TEZlHI+7tiuexmnQYbVC2C6SeWPhN43Ml4lhzrFEETqh1OmbttGV
bRzxeVs2NMmgposLwXPsyvZSqLYjOEWkuT5p3T87FfuCoJFmHCqqjwx3ttGhGlr9Y0hPVlXskmjA
Gzck4PuFL4dnY/RS6kNsbFkaPfCLdNYESbAkBZSnVGNwdpgiLSWgvUHjtpijIz6lhKlzKV4Xcy+1
nmrvK8OP5tsoDjptptgDeNv6ur/yWEdeT9MFdJa+gtWnEnikhgZMQZqlbNNZA/dXrFcagrnmS0Ka
kvVfN7d78BW20ap3ivalpm4iYrs5Q29L1kGPn01j2xE10bl2As4E0ZtwswxsFvkasAHYGKSwtAqx
HXA0aFvkD15FWdewWK4W8ePWu6gRu2GJvQEFwqCyWDZv8bRthiFocm3X6L0O98bIlKI5RPTM+fvW
PFfAqYP4tji3GX778TPvbQJrtI+6/QE4C9vy1EfJSamCXJ2eVvtXF4DdBRtKq+4Xo/MWk8+hlnYi
/tJ02k4kF/sZaVH7XOlqxy7lT9n2qXx02xr5i92Gn23Z0DyThohIUOPNiu5KlfmZWMrK5EMxYDfc
e0UO1DS+LWHmhI2g7U53jDBBCVFJ6HDHbvG71iLuc64G+2dsa3k7yItwJSVKtooR/ioVelReam3o
KJSse2TDqUxRQWFoFf8C+iCuucnXQkbS2VGlZUX2AQm25sIA8nZ0Q+FlaRoMjX2I5xkmj9YYVEwT
hHw1R2BjtTE7cVd5QG1VpSM5G4FvxFimh3RuwKXiS4OprQEeGbLyKEHGaaMSrCgR56H6mBTbS0R2
Rp57ypL0Gj4Mihq408B4v+JbKVDdmKYpb+WhHDyzfijETrNxkPVUPK9IO6vJtL3yIdpF5+5MMfny
Ybwzx80qisBG6m8wUOlsJynepAqVgnbreeUb6KWwaBnZenlrjp/j+k9vApW9U0NO1qK0iRlP8OhJ
bmQ+d+pptmxmndql2TpUjY3a81f862qi/0LzKUOB0DIolxZTuvmZSQ0bjGS6c3Ev6+xVEYt5XqC5
wRJyVvOHelvJNDcfz1Z9MeM3qQWl3stl9XjhyoTcycL8qk0eNO0dTYs3ZNjRZBTEsdb81Uj5M2cU
70kU+VoCWdGAwmWybjtLL3b07VBZ9NeRCdPNzDj2DQlHO57H8icLv+IRuJNXWCy/iAwmJuwixY/f
g1IssrJtTW8dvA53hHwZdd8Kr6Fy0sI+vmQ4NzVUiDdjXn+Sepz2afcmcr/PzV+jSOgnGX0DuRhd
fh5K+Uo7mxOB+2MOseL2tZP1L4mpOib5sNbk5KhxM60P+ofyjqBotCGzjeZXbJM+B2K4VM1xiRE8
oV4VagHLX7hm3AZmjBJ7S7ydtVCBwNO1mQiXegy1JfyEDLMnBXYuYZ585/JFdoKEq0UFIrN11/8S
kv0KheNV37bldFqnXRIeVHHujNSJOGKy8W1snyGdoJanAiLVs0uQN0SnNrZcR1IMb5S51mBo4jH7
N0rxOWMa19vDLP0bJtvj0L4meuNJ06uu6USvTngTNLfMJONqMOsVOXKGseOkza+RKYygb1cyQBj/
t1U4wJsqV/77oxo7iJgYkHlpq6x/StjEimI9RgqthOAUGiBQP6bQqstZ5OZDxaT4hRzk1ee6kPgx
6067qo6ifPRhtbfnnJ8DF2z2aVlop/iN3QMOhIdU/ooBAazabSww+R6vRqXliQsYvi4mllOQjnzd
2/RXq6tb1DEECaWFhYgmdAWsvan0WwgTBSnqRoT2SerHkVeTD1MBYGdJMNaLYL/bNWK8zPKCu2Xs
kppQVQjtMoe41nvWz4ZAFLNbwBw0bxz/4sYSzygDms0Yl8NliEH0OfZneK0oVhZXlvF52ABV6ZM8
pI0z1vqbhQwFg0dlGpe61PwEn8u+xZWMcUUqA1HQgygxeA+L4IVdEVHOahi7j0Sn97om93dZ79k6
Sog3AqWXSy5A0JE26X01Os5UINWWLjaNmp5LaZsjEBkqAuY0jXXRkmAWZIHrMW8DdZSQtM5ggAxi
10GKbtGYu8usiad+Xj5nCdxQM+TWFSrq4cqynxuFzjF7fgZxzdp7+9iUOzX6q2zi2RPlojGI6vWU
OZVtXdQOVjk/q+ELKvV8m6X/Gpo65vvQcmnWzS0UV40Aa/SEg0wEv3ibs++Q5att7vH0oXC4xeKl
N++zAaqrvMqAhulDEXRPdchijT/H5bE52RPegTBumidrgWQKjVwJrCRWP0PcqgXEabTCyVVh6NoM
V/LoaY/lboA4D9fGBkm1dlOb6Z/92mwntcHQHL7MyRhooeUW2ay8yOInHCSHa8FokuQNiRSFBiaC
jFarLRTBk/TVyhEOlPSz64rfaI1Bye712u2aNHyTgBfk4SWZgWRjE8FNZ+RZEFuzyuuDqreS3YLH
b8M5JAxLwQgQPelmkMvfS0w7n9DQFWvfRSKOgBfDKmToZGYTbDlI3zjHjYoD0/LL8k8rTQjGnkii
WRkO8hwrhAV/V9PdHPAJgcnrus19l/ndUgQmKF40fFakpA/xC04s5O6oEEc+bo6H6XWYkIbqcsm2
kroGiIq6wg5ZehL0jNEg6GBT0+OnSVuvbK7QsjmbvC0+Okt+jkr7X1EXDNDgl+ZSSGgLHuEOiB79
omjfepPxDsAtNccjgcSp5KEbj/rZtzBEoWDWIUSE27ZsO236kKnTLbGJJegNCO1CQ/VimMi/69QI
3wF+OcCaX1Otv0a+WXQcSox0lLC97EKQMTCJ9CwNJ0Gfi9OxX7hLcyfXETWLFjnFBMpJWvKArUsZ
OCdZ5orKuBb8U8nWbT/2u0FGBLKKA/WgG2zFs4KopRVO3id+Ei70GAPPSPcl4htrlGNtPQFBHtsR
4FuYFyWqAuTTRTS17zM9suVQ4R9CrUbCs9Xzv0vYD5blZfV1CxVfy4tlEG1Y/00hQF412+9D1kI9
x2zdEg7nwtTBZfTaw5wwk3F6Qtbe7LrcFsFqN8Cvsf5UpqB9zEKyG1V2c9QGlGZCaREby/tQZRhO
OzdNDba6iKewk0fmUpwonYE2PbZhC/Xwak4mAJJlnCRL3KyscZTwVC3tk8lEr4nY6wRgsXA4xg6Z
zbwCARZ19yZDnDLNQaVrZ9r0oO5e4SEXPBb+NP2qjXUoUnurC75h+C/+vBfQ3baYgmhsdgl/LaVD
wz++VsrkGek/Dv5gqYpDYltB2Pksx/FwNF5DNDt1Tbc3qpWuUpwQbHe1RgcZ9j4OP8KW05EHBXFN
nKxPdWR4Pey2Ps9AseK1JiKumqhzMS8mUm/s1lDPstOsvzpKrT4cdk35z6bEiPiHx+Q0oY0rf+zh
Lum3wfpBBxYnn5EMkYKObXAT6XMip1s3bX5UEI2Wmtxscad6xESWoh6HcwPiz/SLln6E04XxtOrB
sGreYkQXkuXJvXRTqzawY81riY93lgcXo83Rji3d1wQK+KUKRuk+NZlvkmRrJwd1fqsxI6kjhWi6
7Iike9AcppK3Tj5KgJGPl37iYE8JbBm+bWOKA10Nd5lh/Ysphh2b3J8tnVpxDG8lxpsCQZ6amajM
ECaYyiFhDtIxb4ZddOzG2zQlfr1g/TPrvYaFAFPglkDFhw9+0PmkpBGyE9mVpW/YkUfs8xVoGWtS
ZMz7DLWHAUpXxLfW/JKSm2y6+IuQr30s6pdaf1vw8kpDquvwUZUrHtB0+l7mCm99XX4oVXqpE0Js
O62/KLP1Gq8y+QXF6tT2cpDyQ20TMddRCyd2CqhYylb5+ByimL+mhQWx5XvC0CJH8Q+iJO7jA9gx
7xanZ2VlflQhP8+gMo9DfYnDG8tMXEEKH4roYZv0miHd9kb6bQCcTrdFemXeT5rwMhpQVzMBAHI0
IbYOe/YNIHn2/32foQM3pukqI0ldUdrayxj0LCdCJPlGFeVJbRZ3NYr9EhvqM0VTaGK1Hs9k0s9b
MaDAVZSIsztX/NpYvlVhfZXqp5VfVjE4eSshcFE7JFmFHZ2EMX+iYK8yezuGiMjDWQZVrh7TURUW
r0oLms8K7EZpP/BclA8m/JHuwGQz1wu7LrEbWgmVtbAT15EVyMJTWtoJE9Sl5YmiGa9XW8fibSYb
XxfaISsgl3sR7udMu+lp7GWG5kb2jBHDr1NfkVCWIm0fdFdt/TI9SSJ8xgzRJ9/TZF2j5d2IfrD6
QuWzhZqG5Krxs2JcU0m7dODsrVWfpFl2TF14lSmbz9acoYSKLc1jiSPAqZg8rIj/kgnX1URCWyFS
/dMKM9Jmx4YWzXz6/7gu5YhKlYz1RDQSxFmDFXgY+J6M2VtjNEcYJufyLsQnyr9V+64hCzQkD6M7
S8wwHCj1mzDXF3amncmtUypwI3Ykn0ZMUFL/Na/ZycoPSwPTEVVuUuZYKyxEQ0uQzYsfi+gkoTVo
5vRopPVejQw8MrPhDbWquvh/trnRgDrJ+yYENUjq+K3N5K2Oog2HLbXxKIarzuuL6RR1oRNBr1Tr
gi5/TV1NWG5eTWjoukb5rFfbjIFWiHiV7p3VOoPNiRrQ4ABwvVMRt020AZi41dw8AqQ9a9MHB++g
3MWy00O+NAebJcP+8xoT34Jq/ZkBu45uPB+6fUXPLbqdzcocipe6NGFjbqvpzdVTzyShNIAGeu9P
IrzxfpUycXrSb4VIXpszp9UH3pK8Rpho10il0lpyFU30ThJ1fMBKWezzbiKLDpA3Td2WzT1K3Aa+
ppmmvVWbz7RW1W5nVNeuuy2xr2munmiHGoRY0V77pmKEjlgEtlUeapumwZJWeTKsqyZmJ3+kL7Gt
aOU5nQeM43csbTtbLv1IyVR/Vdbv2XyemM3q9WJLP8V8hw5nRX84QinFIZjXEKsTVqkHXZsvBrpN
sW9QPogukGPla+xqRMbFfgaIUcu9GH8ibUV+nnxbag4WLnH32eSCvfVVcpwJAafJTXzFK8taqK0H
HQZ/ZZYY5jN+F1CUZbtwkS9niRd7lA2sCMomGeZ3LEO9/ZNof4oZrF13KYwzTCY08YLfWGpOcVu6
Go781GiP+Xpp9dynLHXbwh1pxbUtP6z0bWm5B/Gai0M+oWVvkYtrp5ZsqqwVgJQPvsKrLKxTiZs/
VIjwswZDKyq0brWOrfSnEZmb4xs2W2wwD5HSkNR488UWB1FMLl3XB/QMOUUSb6F4F6oGVRy3HuJn
1RRONI5utZ50s+QXw8iFECIJd6vUAC0iRMWSWObBUj8V6pPKfCP7/bonMxZgf7OSg2TNGFrXtwfx
FW2reodDNwGVNHYARrru9+O5GZwCmCu66dG2KRmyUWfrv82jVApgRGSvEuoOdBIoleInxOSbTPsS
7M+wCeirpBHitcWhK52GGCkKvbEZYjybpVzV+I5gB5IzjKZkcL2irGjCwkm60puW6anuIDeOyXDo
lo9Fd1PTcNTs0KfXbj6aCEbV5FzLEo9mnH3Uhb6zhODT+7brSyuVe9OC5W1tVJlYI6Uvxo4dazlw
H0ZtcKRtl8fu2ot9Zdv06WHcYsWtenjt2XiT9T+jKNF1mfskWl/T5tNWhgLfClaHZlJc3KnuovbI
HzJfShHIikP0+ImGL9Z0vnn0UqDTWP8GPdyWff0qj8NTAh0zWARHtwdpjLCJSdu4jV6i9PFUJFfD
TvYNn7QaKh6si6O1w67XjkJeDBJRGWHTqKMmLwvkvjthNma4exFR9Y5RAwEAhIBHf9k2VXdhRlDy
aCAqWdbSXcYvw9CAiwbggaj2ycUCT23Z/KeBpHLLUe1lp8jL4jaTTiRn+VSlOcksMVNYOfagK+YY
zV4oekrKGtbeZh78tQKAyFrcnSBPw9y9Jm3F295FMtVwBhkreq+ql0hSzNdHbp/smuz3bjQaw85W
AA4iGyxBt9FtihmZKBYoLCnScm/WM9LOTHnP2spZO5IK0MM3cM8fFlf7HN0aSCAD44TdemHafur9
pTUxSyz4waa5+C07zM5LFzKjDij7lebNoqu3LQbGr6n/jjX1qW2UvXhkQdTFpSa7yKxEElTjtQU4
hlNblWwTAYIJiGNL4VrEMjMbhteYP5QbkXOUzrtw+o3+R955LEeOpVn6Vcpyj2zoC4x19cK1oJNO
GRHcwCihtcbTzwdm9TQDSafP1HbMysosg6TDAVz533O+g0XZ9tjAec613bBMSqw+u0oKRGr46xt2
ngS3Gnj7WuXKGXePGUchmvwrUoyfoI+ktN7GUfBLc/HjJnF/I8gSuKVqumHpWenUvJpjGyF8UnA1
LEv6WlHfWOB6kO373ktfbVVfWsrq0hL1ltOVdQboKYviWw9eFuumAakabEGW6CQzoO7r9Uc3vIrj
hYs8G1Wo36Nu6I8+VPMZ62z4AUh/PUkc42GYa60zD8qlV5YvapWt6UuLpvT2NTsnLZTmBqePIuLo
OnfWKpUhr7vVexZm5q1F1XVROv0wF3HEEhs6lhQ37/HY4PwVsWVrzbxAsJM7t61OmqGVr7NxeUHV
Lc8esfzW7crycbORT2VSI+desR7k6goRkZVySg3PKBVXMhq+gP2FEgJzNvEfO0XXsZTA8oZ/0fOj
xZAkzONDeSlaafREXlPdSYO7PF9hvMWLf/Q5DO3Zvd2jF4UfIHPXnaviG6PIsHLjO6teOv2NApNF
2tItsbRm9qqQHtsKYU2wqo15Vzyi+3YJxpVvSmfntXe9sm2cTehKi84/OsFFhPbUXnTqbZSv+vY1
iZd28uRzKm8++gaHUw8Vp6j+L4+xon2Qo6UghKo9qBQ4pQQ8TcJ+dijZ38fHLqZibimjyNO/cAUL
m6uQQcNurk1jkXSXavOQ6LdWY15JrvGYMXdG1iVr4IXcXHI0Wcr1fe7tavuHxmI5ow4eNU66LG3T
ubLqdq6WvDQfj0etYgJjs5ITTdLW4srOgR2WqOzTSOh7bTTV5rkF8pNj8XkB4zxWSlai5SVph4tu
CBiihpgaY6xdVQVqLC3tN7VkcRKVljtHpAwLda+uGwRY8xzblRL/yOWXKOjXOV6SPiPethgGADiN
zy8Z+15ztkpQbIss30QSbqlIWiuYACyIMPGFN+bBdEtvePWsueUEV3Ja2ZSYzV2myOw8FNTTVDW3
Nof+JWW9rP3lhSTAJyoLGJOzDWWt2eK2SVnFIwfeFwYLoh47Xh4/wp278GQ20Sme4MC7bkTC8Nuv
LRg5XbyuzCtNvVK1rUVJiBNIWVxEbNXL/mAZyszI82KnC89ZBJ7xk7MJgCMccxceCCkOFj3eeKPo
L65qbQI8XuHAiXaIAp9TDq/R6OLazFTxZAHIkoPn2EL16nE006v6mvJtprOotYZdoYWHWCtvfR3J
rxTdS66/d9BmGJJ7aZS+NrMyTGhVsLEtb6MOGCIgrHVpvwC10XAAmFzD/plpxUMW4Gdol6l04dQg
o/vYmGej/SjklPi6pqk2DK7a6FQ2Qwa6PDdRd5uaxn1WN1S3OZpPZw67RU/tMAv4ZTyrc/mnlDu/
pIBjYU6mTBPagWe8mkzWRbRUEObb5bbzV6bPcsXr390g2Cc2CnaMCqygjJQiXT8qO5N1bddLgYzN
U5KlY157rn+o0OYYMlWKcX0e4cBNTHunFECd7lQBRk6gBQop7HKyVuWLAE884d8G7sJSenDVYmFz
MlBFHoKNa5dvhKw7MPLFMHC2m/SvuY0MROJIBuhL02OIsuILQdWwQGBa+0iKUAXONM4D4yhZlnp+
46TJlRl5R3KTt11sHbP6ELRAler6DSFNIG0s6coNjQXIjZ+K4+2d2JTnoYc5gVU+x5D2jBrWIXTQ
OAUdguLvcVTKyLr6CkY1Ad6FbjLEwm6x28zk+fPwA8PzbEQmXrczPINnkIkncNTTcN0sDBpDVg0U
fPrKk+6y6qZyHs7cwPhFv7gBY8JRz3VP7iNNVfay3GajQFQtDr3qBUgRDU6HlD7Lf9VhizXWKAxW
9B5nrm+1a3GspA8e6oMz3+ME4HYawxtWalI0Nuqcobsc8bkRfnaOAFfDAn0XPiV1mUdzgsY583Sk
Q0C9QT5zaXHqEUwQyEWlmYMpmBk6HbAu7C7TdWQMed2SWh5q6duQeE7ObrDXxnW0b7Rtq2zN+qmr
AB2UNDApX1c2XkXcIH71M4/UZSDZr8xipbeh/1KYS3ia5iyn9qCX16rRz9WelZrNTeU3Xv8jYRgu
n7Rc2fjoP2Qbk3ngmk9ee88civkJS+bcwmHmZB3RE/UmMKRdpJfI6yG/DzUrWozzNGwNL348M907
EklEAeEsp2c/yQ22ymST18VGCatd4klokXRCWlkVvkbsD9R8p/JvXYTzTuMU9/tXeiIt05qGqLZe
XDaul2t7ry0llOBR5WgQLRPpl5/KOMp9Kg+vrYpaRG8E20xTlam1GmB49CrCYCj07qUIo7F4H2Vb
E+ojjJ6kTPZViyw3D9XiuhOsWNTUKe9a2ww4gW8Vang2wiysSD4HgtGAv7S2SudMh9fGRvFVfxnb
7yfkc5OFURon8kC6pHdxtYh3zjFd+7PnxUO5CauZvEYvI89+SHP8ggiAZ7t2dlsvrBkV97m7fnfn
LxirDjIC7+W5x3yq60yIsZ4lqaUkXO3CVZsN4C0Z4YqU/4Sb/7MQ6iyzNWqu7pJ65Hiyh1QXKawf
tNiuNDYbMCk5kokqlpy7mjO4hvX0Jofi/xyUP3w2HDGYVuOYe0dbiTYC+XrtgpLvOTprobLKhnqJ
dvfYvsjZfWTsu3ejHy8goJANmzi5CbQHCfRjtkSi417JHiiuUfNwqbYWrq0fDaLDxNxh4tXrJRrO
a/Knl+KWUvvg3ffGSob5EcJAPUis0uqFYF3LsTr9ZOf+qhRk7miccFwuBx0j+SppqeOvoS7ejB5R
is/vrUDAg59yTlyNfNBe4Oplx7Z+0phsmJBp8XG4jzjFGrIrDpK7DHiBtENlWljdrIXM1swcAFcJ
RR1KZe2D+MGZtKFdaMzNLILrZsN5DC6+st2awJDq8HJEj8XaXQchGG2c+lpm9Gw29g4aCcLUBkQg
7bOhI7L26pUfD5f4Lpk2PU+dybJJ73WPUeFidNIfIlU/+sHBTRH62FcxmkooCwF1r3JZ9dtS1RGn
3lrqZe28kdBTdVdaly+N/HlI9vikOH5/KDCWmaSVZIw60KGw+iiU59TbkHFCyW8L3a/BiVu3atYc
izp5VkOxsNnIKaxj4oSNK/A9gBf9PjTsOdsjv1h24A/YQbMsnVnBs+qQj95lK4+DY5KvM3cTO0+l
fJmwO6AWkekWQF54XiqIFrRamzBiKNUumZgHjhw09MQJ3yps10hm0RoOAXCWjJWvRvKb9qPH4YAN
LSjvi35XJ3sV2USBgBthYB7gZfcDJgWjfrcg0TkyHk69nRvquzlQ4iD9D2OG6I61fojja9A2iru1
Tbg//pL1b0u+e4m5LsTu5/4qVf+n5XkPYbJJ5Lmd3YfVdZaoC6VxbyQWs3HT4OMm3yyx5l6NXabU
vHWXhjMU3Rm6zjpOb7/vz9oJ6L8+mY5qRQ0CGb7awaxNmEOCdWW6SkFHIQafE3FMkZFSlJw9Sih4
DCs99D6kgv7K1fyx5sTZVOm/JXV8m0X9Wkd2FXPA75GoZZGL5KKdKYp60xaUpHDbtEVGAQJAlfDJ
ejbPRPB+TZUW1mRVVElF4grfZ5x715fSpYlJIzsgCD+TKqB/OQYLa4L/1VG+uQola+5cRZHxHJXn
VkNfL+fElOTu2GVqRmUaHQx1ll6y6WDvB4WgZin/3t/pbDaMhfPDPZP8dOIxTWnuUgpZ0O+5j5Bt
zUNxJ91wOjQyU9N/8wKTptRZRZvoMDcOqI8GtHqX5i/1Dk388GScYSSfWACLKYw9zCXF0gIu4T51
L8lL+K6/l9fSDTuaSllbL9VBOXelka/995mX9djvM2+sBELVUJof2nfS2ZjnOEpEv3yj6qDB58XO
e6vPAINPrLeNsd19muNrqK4RiVDqhRNS5PYlJlHGbZRBKbDA73u59XUbtowJPDeRx0VKJHUXHBPh
VgIEWACIQxoLrtZwg5mFYjV2oxVql0OChiMLLyT/xYGOLjkDcrJuETeXA0pl6S3MqYP74dYtOXwq
pJWV7LyQUVahOp2hgS+pOsbNwojthYZ41x/dBnmydjiCZB8I5y8srRsvelGUWy9oFtTt5syphXIo
wZVpJcXa0P9VJ5cpEnJ4HnbElKE8FuR01t3Klh4y70UJ5eti4OgxiBeNh0ZQgQZtBxwZSDVZeg+5
ft2Q+F3Flwg+uowghu4x80Gnk8lQc3zT2zvJRmvEivuiTV664V4tODby4suiw0TDTpST2oBDMz/K
xPz7V/DRcP7eoCxjbGifXjNzcWPZfYYhAJYXJke4v1Lz5JdUSdC6N9ggTPQiHtv9IVKuJf2KJrjO
4Q6jomq9YoZEstPwrYdUzCPn0ObiXdJxx8TVaOV7ymg7MkVJqkANYR3eNbYV8Dp7DzsMzrywRv5u
FnNcALlgL8w6JNwqZclh/6GVdlV0kKxdE+9sU0Gcdxeh14iQVkblddZv+qA8NhwnRDYHvVldrSOO
/WaG510bvv2SOsY8tV5LZ+8gFpUxh8XVLSeKy6zqrsOufdacZqN3/VyDvtJFwOZV91IfHrtkq1UH
MQxnFsvKqZ3VZB6QK0ouhllyiFStPQmEIa7rn5Lu3usuVqWdE0MUBnfQnNlxfD2ekrnx+wtlydH2
iGfkfeVm5q0owvKKk0gMI3Ga2nD2kwRITCQWyOtCAHmWMI7fN6VTCHZ9/EafmpIsDTJDU6/tpbLg
FHdwklXYm7dSzcIwQRWYiM7FKnllyBU10Lc4l5eNVKLnbSmb1FS5U4qntuxb54aXU4uIyTal021H
VkM7hTDVchaGcGcuPzlPYK0DzhpgrVgaFkNrY2hUpxZoLzME4W/GbXbtN0/tvcRegEPD5/aStwcV
aD3sJTRR9HgE7KwoyDaBxvNsFrA9NiJ4oigKxVad2T+q9zC6QMXO7b5FJMBTvWFG+1GQFcJS4IW1
o4Sso5+Zb+iWpHIZ7kpIBVioCb1bI1WvEkhss/wR53Qhz+IjMExLX4blNTSUwXMRIu6p2SdnAgs+
UP5fjAH6ZFJReyVPB+hRF1DhV9om3HEOcoF0c+YRVy3N7iyyxvS5uSO0de6tbFSXM4mws2xlkvtk
sq8LF86MleWGQt74V4t4jstyAY9lrlMKetKWuOjW0Rw74xW+ictozWL3Arwyatw1p4/baF1v6r23
tFZ4t870u5NLyMkEZlquU5gpd0Vs8xyP/1pdy9d4XwFMEy/eLuA0Lc0tj3nWzfQFcNT52697dxGu
WIfssZXnZyZS5cRuWZ/Mcv5Qhx3Dt0pCHMecC+wq8/ERmTPkuXNIAjN/5d2f6YNfrw8sfTKcF1QA
wnC8lnOQbpMtOQjH/gWi9zxZ/puFOH0yntkVypNC7cWFY6NKz8NLS0X+l3SheubNndjK65MRrJKb
3OrCVlwo0ui1rInWyYMUILu0sqP8bMbMidFBmwxXiWYX8N0Hihgcr2ZtvdD7e6YfdA5i1ZrEJJR7
i2W1fW61c2Jg1saUhE/DY522Te5EqOybGmY9KEwp38VUeqHYQWtpF5lKxElypiGcWL19VG4+XUzj
KFePIo7oqA2tB/lJw1hunnt0J5Zt2mRcdXUz60NdI53HFddNjgcQGuP3DfhUaUmbjEVCxFZqejUl
0CIFkRQWHOGHnm1WcwwbcLU7czCWssCfmyHnuVI6jpZ9A6oVaQHeMjY8Fo8EyELV1oAU1HlF5SK1
3Vk3yDWCZBUKSY/6knAcWOyy5O/NUpW3keXJ+xpExaKr8Ms0WMehWyXWL10FCkm0r4OqzR9scWHF
CkBRx4G5Fcn2aw3Vdh5lHV6BSE8BJcC++/5JnFo3yJNhIzFbx6h1JT701wFqSIIA3uJspXKKMMr6
50ivOLn+/lonWos8GTWE42V1InGpNPCUrZUUK7S72qIbpazfX+FEn9YmgzGHx8WAPJOYjBKCEGhy
RsQ5EIaZapyZxU5swixt8rz8wjDxJXEJTwv9dYHAEJi5ZywbgV7PUIS8bDtRHtQmc658r6h3UYwx
Dy5tgCMsGxYBw/SZrf+J5/mR+vSp93l9zGm9MDtaYc4y1d9Z6MB6Pz/zuk49zMkILJmaGcid219I
+YEQCLVbWTbAm3PpIoxHX6wGPubTT1++bBw97TTyDPyooNAOwrY8NKq8/LcagjoZdeXKj6McKe+F
aQG+0WX7sYTqqpbtc9QE57rOiaFdnQy1OGS9QR1kLtKz7q8DhO5x2uyCWKdA5O0te7gatF7MALUv
VB0Nzff3dmJcVCeVhhwgTp47aodh776Of6XBmQrG+LW/eCMfZwuf3oglODAucj7XVXZhMpL/EJIr
GEO9pTks/r3vPhl3Tb+q8yQdv7vEcbq18sPkTNc/9VQmXb8AnyGKmE8e0W5VeNvKZwKwTnQDddLh
ayJPY0dS+OBoARW5VxaIoQH9ff9ATvRhdTImFmXrupLKpxvCm5HQ4aiw7M/U7k690EkHRkfUucH4
zW1sqTLmptFIn9xY+hyd5/df/9TDmSyivNhxhyZCfaOreNM1TrpN6BAvbLS///wTq5mPPKRPbdJP
2sGF0pseTNTsrjw4M0UIdas3EACJ77NoqIy9doQAIFVBlX5/1RNL6Y9Exk9X9SK0YYOepIfar5/T
UDOo02vxOowgQKRhjS0D7O/3lzoV0PmxnP90LbOuU8xBQ3DAKhReyvdDjHt6Ll1399rsXBH3xFv6
2Ep/ukbm+1ZGUGpwqLSULUeS+2Buc+s5EMhVMwz+50KCT7Q4ZdK9o863Fc0pIcWiu8cKFPkPottL
Pb658mfjZWeKDyf6ujLp63ksRbqOJPXQyJZ/n/Pi946dOpvvX8mJLvkx8396Wp4buLabFcFBd1eN
fxc0V3J2pkee+uhJb+ewu5IcPQoOEhjRWHQgfZd5cWZGPdVXJt29FaxPlYanEj8Ack8wfQFjU6Ae
zgdYsufG2VNXmfR4QwsaFKTjs+fQrVkXr5zIBARKOLMODsjb96/gVK+QJ/N3bylV00dcJQDDVSyC
htQGAA8zzHq1tHNwN+RnRrAT9yOPTfnT2w79KiQ5mSuhPUa8Tx0Vg69VLsHSF6RInLmhEy9enszZ
NsG4TpiCnuztH030K4pKCB0v3z+sU5899vpPd1DFhu10fhxDVzg2GHJBd3uVf+bxnOjR8njRTx+O
R6zUVJTvB/0AR77GA0cB/CjnSz09MwKe6MzypDPrVd00TcIV6uoBVBoWwjNf/dRzmfSHPsmszGsl
XBVDB/z3pcRUWp0ZgU61mkkvSKSiDZDkhIdAXQDJkMFWwJsbvQyLHAjfuQzgr5+NsCfdQI+yPrHE
EB5SoG6SeqVF2+/bzNczAvmjv79WtGd6Yfp1iBExprlQeBQ6hwIoTI1Effj+Gie2SsKeNHpNoYJj
BX54aN0A1riZNP2VIiU14mCGI8WjOjm4I+fZToMlUr12aQ+JtmHF8hxWlrRR3KY9MzaeepCTPmIb
jlcnZhYdyu5K0i8IQTrTyE7sn4U96SCl10dWHsXRIYMzYXNugHUAd/2sfnF+lphsSS47Jz85dROT
npINSu1ZcR4dAlTpuXioyjMjyKnWMF3iKskweKYdHqxBWuswZApq5T4pAOLcnPr1ikrY6u/trY70
QsoSrlBLRApUwFmOjvReFeBYtWDxfXs7dRfT/u76SJIMTsID/Nm1fhs6CBjQXqTDudz2Uy9g0utD
M+1NpfM4LlLjh6iskBhLv77/8icekDXp6V6gSXYxhNFheGnulOfs3fmJX/b7zz7xta1JZ6+0qokw
gUeHqjcNIHHqj0KXztQgTn3vSR+vYMj8JT+okR+QGflgrrzr77/2qY+e9NlORqeYBy49i8wLji1R
RKo6KJshMMmEA4/sRPa/+YQmnVhksVm7FU8Iew6JXjVEie/v4evpU3wcSX+ePnPC2sDk0WIq5D37
ZCUf7WSfPZ2bh059/qTn2nVpJJZLmyf0U7njjH5M4S6wJM847vz+Fj5W1X+vCwhr0nebLPU9eVSY
1MYsviyfsqN0w4ShPWpz95e1mTtLNMTfX+tESxXjv396XIEkm7LlyOFBShCpiaWtSWc++dRdiMmT
8lpH7aNxKvUkCDipS1JbabCrgyyHCrKU8W77ZFMkMYXfFu/cQqpEtrTMsr6sylRfp1GV7hgoneX3
t3rizYnJU9XNMq20TAkPOTmy6NN+uvfGKB6b4TP4/gonFtHiQ4T76WmWcotznTDDQ/KC1xu1YWTN
oh/qi7h2frIl+P4qp17ZZEy081TIRCpEB+FRZqWKnRbFmRs48dHTTHAvk1s073x/mSJ7LIg0DZwz
3/rrtaGY5njLsdYX+H/oNwPNLJFw9mtN1kGKbPPF9w/m1CUmI2MqC/AQQxMeGmhe+ORBephU9M/t
w059/GR0jOukJ0+XdUccczy27/11650pupwYeKeB2rGsVURK8tHtNchuAnWKRfcU337/WE4tmMxJ
H+9y35CsFqkNmY3dXXNE8zKmQV9Vj+VV81g+n7nM2P6+GLXMSX+Pch/8RchNkO9Gdkw/ZkfMwJgp
a5/DMEKbtTOt9ERHNtXfx6zOd2zHR7d6QHsAg8uogA2uW2fmv2TnJvBTPdmcLG3G8God2h2rA494
WwJXcPww1C9FsUJuDePfOnd8eKrPTbpzXsclscs8tpwwQkfa1Az637+REw126n4IZKUbnJyCfyOB
ciNWWfqVAsr6/sNPfO2ppUFrpXqwcUBfVBnBEsyAjnLz8cn/8dL9L/ctPf7VZMr/+k/++yUFq+a7
XjX5z/+6S2P+95/j3/yf3/n9L/7r4L8UaZm+V9Pf+u2P+OB/XXjxVD399h+4Z/2qv67fiv7mrayj
6uMCfMXxN/9vf/iPt49Pueuzt3/+8ZLWCfa0mzfXT5M//vWj7es//1DH+tx/fP78f/3w8inm7279
xH3KCHv+29+8PZXVP/9QZP1P2VYxIZu2qVq2zBDUvv31E+1Pw1YM2bSBesofotQkLSqPP/oTQA2/
jJSKlD8L3/Qf/yjT+q8fKaapKfyI/zdVVVP++O/v9tvr+Z/X9Q+ktcfUT6ryn39okwGGryU0e7y4
bQnTNHRl0jGBXUFiwuyJL0N7SctjGxI3lY9Z51kjLWF6RHNNCqSLGmXzUu/tBA6Ue6/K8Rzkk/fq
FubGTKP3BMgEuG0Ivh4Yfr0zV4HAcd2Y0UUq9M2gRMvMp6DukhCTWATQ2B+ed46FDXzOLjLGVOCE
ageSTDC8tkaJt9BHdu1JhP7GyVFY5mUvWeiwLXfvhnIzDw3IwImL7bQgNMzS9GsczCtVwAnkqmYQ
H7HFLwejOjTkUJWWMc8N3JiFTccyj4VWopmJ0tvEHvCSukgOQo10erAlnVhJeD1FGT2alr4JSVeR
BTfuOs3B7J8rYBNakB5JDCY046YiD88PsmOn8mtmDJjO2HQ6cv8Srb3n3MmhlqzzAnyE1OjRtujM
rW2DIMyk5Jj4FIrgeoJ3llN9FXiowkqK6fJzyK1ISnQhhw3kvxsZWIYZm3Ouh5H1oAhpo0v6xuBr
uJF8CYF7ber0aX67qqJ1xHnu4K5loewUpb8dIrwfgsWv7ZQ/25SJBJbPbSjFULiqg4cWVwoA6cU8
0EF24HxDL5YshH/SD5mXwTcyWuXBwCTqyzdRfZOkNzIv1LPah1y5dmR3N17Y9g1Caoy9amQ3LAMX
YnjNveYx8kANEaiErMvYhBbXlM1VZZc/i4SopL64lWB4Kk207AQ4NFoF0+plX7GFMStpGYfGJvY8
Em2D5pDXyWMY6BGnGPEuSNUtuenzPkfG09grozfnYe6u0pZ3IIg+IyqgLoNn0dt3XiU/fLQb0rti
OHVgc8mKT6Ud0+x1YpirWoG61fkRnoXQIDWeb8ndBglxr4V9F6WkQaKazIlqABZPXJmEZaE5JKLd
W+kP1c/WtlPsmg4UEMZJS2zBNqyxQhI+gN0H2uc66A3C30YKwLBsbTSYVnLb4GkzCP5B8n7wzAhW
jf+qJy6mZRgBrRK8ZqpJZMGN1sO/Sr09nlt1XpBFFKDOdRAS7n1TAOPszRafEdi4ehTexoF4jD29
v9GBo21NO76I61zcDkkugFmJR7twwej2Kfgok7C+QfYNXNM1NskGEHfhCXVu9ynmbxXaKqINZ5Wb
3q/M5dcyJYIiP/6w0HE2+kl49PTQwx9WeKRUZiUxLLDSeBV9Aj2i/ul29lvVQH9qhH5M6Dgw56GI
BZyX35CwXlJ/F4+9bDrb1BxbQUwESNuQsJdQb2OFZe4lm76rWSS0CYVcrcAw4PbqZrS3qiqhCmP7
2ypO0o3ppDhWNFUCACgRIFJBSpYIWLKShpwXIt+Prq6IW6La86VmoJMjxSrL9UVoDWsZyXFEhLgc
pqj8yn2sQUhInJ8ZqV0iFbuos5dY2+du0eyls4XXr0dgFYuwbsq2wZD++9JIIo5ed8nCWDvwqyTr
ZvTceuYzVF+ywjseQ3hDjjQM0OFBspUzSwFlstX7awLQDN3GUklhwJhaI7TYbERUh+lasfV1bGe7
zGmRVWYWBqBRK0zWl4egQVuOo2tXipVH2MmmGCpwXxmO3b7Ld5qsiXlX1Sqw6fA9DOHcCVu+a+ql
IeV3wgzhCg3i0q/19fgpgRqQN3UnOdHOcNtr0No/M2h0kSkBEwZvOEAubEhJlROi1OUsuRVyukrc
fjcOy1VkbauReUIQlq6bW4N5SWpMUOzlhWhgJtJ5x44zVIJAS3efNUh7m34p297C981NmRPYUHsv
rbjHvkJVgOTOdBu6xG52N7SxWWMm3qyon11NXyvgjVOmV7x+c2ibYKYSkEnqzFc4ATGNdV3CDmvT
W9sK341Av1QJtHc781JzQdc5zY5qFeDigbApgOqwojCeEas12Nqm4vAhIMmKYYtAJQsD8FB5zntm
WtuO4Vry46VrMBaTQNlGz32c3Y43ZDCxCn1XdHjB0GpcVCU0mjTZGAjVOU5WS7IctDOVpd8rhX81
EFOBDWUq9Axayu/ts4w4OqmNnkSHGo9Ow6hte1YB/cpeyany/Gnx9K8FyucFycd64392In9dTciK
zYUsxRBTybQMTLZ2Bytdm6m4rBHSJEGoIEv2rksZH4Cb1bC0zZWkY4jt3HmuQ+I7d8cft/T3LwGy
Q+iqrerWZNsIjVtPLN9M122N9jTxyWxDfpM7rCrW/IBhCOU8L3SczvLuoSHPUwTaMpJSgvHM9hmm
wSozmCwI7XQERD8yKX3W2wX/pjnmus3KpalzTN8zXpnS1pPkS8caiKxrN+MCASJ5ACs3fVK1nw2s
RVvX0JhZIBKSFgHBnaNC6EZc1x1Ist4E3qtOaqIvH2UCk0QEU1FyzxzhTJS7f70X21AFC1bBCnR6
3psoquo1cpquayqMqSJvgZjMyUlhZqN4HxXLAQY3gJXS+1GCRyQFCdDjUWjQ+zpmS59MJIfFWDID
pr4ReXxRKp5M007WKYFOVvtaSe2NRhytt9c7+TIbmpu+ahbft66J8/e/72JcOxuKrWl/cwADHAv1
mrG27kA75OlF14NXID+BfJRlGTWbRGueFVKDIuOuNfpLGeKOXLCGrdQn4sEYBYIuWqeeuslKcasW
1WXXsOZUmi08xsO49kwQr5aee+ZE5kNMMW2R7F9l22akVsRUAKFlEioPo0uJqtCee8nbG5KAPzQm
iQKRTBsk6CMYtur1jWfj32krsH4Ef/fA3dsEfG40fAxuWYlrlUXGmWnkQzD79+9nGswkJqUsa9zP
fqqiaVGumYVbpusOE824JFZ0BnObsCkP2GsmwgsNkoNsi8tE1wlSUtYuE4jC0rv2Gc8HDfasdm+W
8iqrj4HOwVd5U4fxUleBEAJFlRC1OIX3oMT6OgSbwmS2NTHJ9max9kSzSEAJpal2rStktQbOoi3H
tFTc7t7r903oywHKFpouC50ZG5Hq73camYMTanGUEmCnXY+rMVVuNqpz0UTyKpZB/gbmpvHJp2JG
6XsV3nlxrij01YhsU47TNc1i3TA9qjCyjJ2swlfIOnOeydaW0ZTUFVw06kzxvb1SRku2Iq+lZCw0
CI5qR94ojNJaj9/HVbbpRsszT2W869/fvy6zjRSmUCCFGvLkqQxqmzTOQPskc5wE+Bsn0I8Cb6ye
pUeR+q95zasOIaxGYhnqZ7R4X7wTrs7b0Mi6kYU6Vdq3uepIfWHQ+lh4irFkcm8krCAFtKRAv2af
aqnFhrDio5m7e6k1z9QAP0Skf7v9T19gUkfLSbOKc4UJIyRGb4D4pZN1kbF34a3oKohQVjMJYCT0
1ED1y23YlMSi/IpNtl8DuByjI/rlaqA/02XWRfEyjvqopmdju7aQ/+VQ0fIK03gpLp0CJhnrJStg
qwtKhkWwPf94n/9f13HG4ubpOs7jU/zsP/1WxBn/4K8ijqb9KUi7MUBG2IDB1VEy/VcRR1X/pN1r
Mv8uU7NhV/jHP/5VxJGsP1X0ABo/5xcQNY/1tn9VcfCg/ikLU6W5qootVNMw/1/KOAqws986IIxs
zTB0QzNp/YrMDDEpSVZZL9WY/ciaCp2KIMI4TvydrY6kRbXEmoySwDIGaK6F6b6XhdL9yCsnpsTb
+qDZYIa3on3ttKCv1oGVuPnOjmUZzn7V+NabkdQ6gUDkCsYeQTJxKM8ltp4p0T2OVUZkQtnddghg
3T6qdhdGIBWlqlgpgSKNPN1evh4HTczuMK7AFziDlxxcX8LopefhUC/juv2pZ0lChJ4EqH2F4zMG
RgSKPe7nhRooRTNLKryNCzez5WKvRqCb2Y62ZQcOwu2l/NqJy4RgHF+SiBCT4c4hwknT2twITySg
fge4bArYg8d0UH0KCKZ98KvGuxtQg+09Qy5vuwKSpg4dl0C2KNtR6rL4YmV9W5RDtvKd9JeexVjN
6uQVoyykoV5p9y0Pl0g8vVrgwc+fhMwjZlE7bB07joBCtGT3dWgKZbm+knzmtUite7YQMUQD28Nt
5nU6mX8ttMMyTBaoNX/17G7wycrWPqHMfFRjSjKBLj8nJux/R87rTdIJYwnS/IcthmbPor3ZefDF
373OqHbO/6buvHZjR7M0+yrzAMMBvbkcuvBOXrohJB2JnvzpzdP3iupuVHeiGoWauwHyoirzHIWk
YPxm72+v1WAYzVsERYIt1W86IDq1fr9TNlb/ZpQ2Vt4ecElWR1OD41rvhYbXdaqxWmF0yLmHZ71o
eu7Pdqblz7MpxiXMrY43ym2FXLc3qVtX531KbCSATt7xV8CgZCp1JQCDzkxs0ilbHcZgr1XZANIw
Hi8E4pC5ZvFBl02VU25OROPMreJaNXIU00IcBMxEEz3GWA85th/HICnEnRROLh1u1XxWRZTgteif
ctNEXJLJKDjtFpi8pC8J/dw1yErgYBEK5soZGTbJYp2/oVc6hUy7ZbT2IU3VwgxNyRlOXQZmeY7U
6UaGtbIwotiN9pgkLdqYwRjG97GNKP5pok9xOGeJliHGaup0zxueMw5VWF+JnMj6TtKiId8bQoYg
MWntR1fwyIAGNqwwXuYp3hSxDYssKlexLezqpq5tAxVM9D+UJg0g0qb+kutrB5BqUa4V0EZ3WCp4
9CZlCYfI16G0JZA4cmt1Pogs2HUweZdwiNGLQdqdq+67szXGvrQ8gaFTzNFGmSzShtJorTBxi6XF
ejjnprOzo0WoV4y0ds8VljAyn4P1qIOU0FRxvu/RGz3rfyiNQuGSobGodaO9Sny5+q2z16Y+iC7P
LAqocg7aYYmqr7jJmDweirtCwFr0AvNJXhnNARNZB8nvPlGO7M+Ysm8cYjnU+cE6S3UNE7idRgOG
2DBQ19GrEeIid8KPJTMSNBSL9Z1S4GOfFEcWKMWigNDxnibEEB1PxE3a7SitG69cNKCurQgsJwaY
v8al0rBiYLNKUTosWCRZCwQQ4BV4IWKoloGhrODGB++POKAbj+pUBtKqjd2ecjOG7jnqQDxNVdJ+
kZ/GOxRpYFWDcYxIsTnSCgvUpI5CfZMmvLOVmjGBDdtKFLkElqqYs9ixrxQFvoc1B8ZCLJtT07Ch
gsblkXM4UNOWRiT3RMmzRqhRshb/0bPCYZZ1GLyu0WUuhEMZg4NZnxe0D1LdAhTWOAKoubKGy1D8
VAIECh0aKeToYx3srNcOPWW/vd6k0jeVRJBObUwerjPMRt4pOsyTsFVWPBtW0xmh5Qw/ORRkX8nT
5aPpq9dOGg06sNayL5i9CpvOsQ5KhZRyrfm58ztYVDP+cJlLTyM1GHedKKXxaOivk9z2gNvSdW8y
yxNM5Ti3gIPnuMIsMeZH08QHbURDty0q+cdJ6+SB9TY6OvaKGjmaldqNFyrnrS0bG4sy984oayBV
wlw/sj7GUCZbOHpMC7xNFsFYzIqq2OmGmd/sVq/22VxeFCArc1MCPLLsyN6bdlQfyx4H0zQPfcj8
ufoAcW94a8x62rDS2rs0H2MYwyJ61mYKfQbLYIO8TJ92oGamS8oW0wZiUhbNq1TjMx8N511bKidw
1HS6jk2W3Ra92eh2dEeGNogpi7Ta5nIjHYXE6KJIKsfVJpNfIsDKju/EMo/z2B8IiVggKrunKirv
B/TGYeBYX41fO5kfqG9yPRIymeEsOibL6A8Rtru+rre1UD+FMniK2V2lcjBdg/2ybCqZeyiQvCq7
lXNziHGrWlYHlNtZpoOaamuYCVF7CcqdrB0airP4rqoC+zCVX2jkTLAMvG1MmS0P6sIav+RQOHX4
v4mMY09Zu4Dfv/7i6BNfasLns0w6c8epBZsJ2jr8VPySY1JEe3Muey/WpfhLV4Zhv66rujGWHIDl
aNUn5S4TqeEMls6EmxsUezxS/bOnddemyVPbLQwoE980QPYsop6ehhTTDDu6CWYhTrD9asNvPda3
nO5lBN4SbM9HR+45zpJ9VwtGE4cZlp7NPFvyGjeTPw7yJW2VvaVmbNJAiLU0jU9ZoTFo3GYPidUc
nWzaJ/aaBXIbI0IZ6hd1ouFk1p7RSTpuuibbm1Z+yBp4uXMObNyFU7xs1Bo+cCoUTvQLnmpLvpqT
zc8Cf6LWZJ+qHjtv276b4Cr4nkYT8ceC/WBdjATPWpKzLunyQ5JHzlPu0DVYx3R5K6QmfrEpOMFH
1KFShoqIEbtXY4ajUcxWq4WOSPtkt6ajRCSmSDRYT4geKRQh54TBG5gJzk/u4ppvj13r9cPKx7DK
2uRbneKCypJSyzBQcm0AVDwIIJB0zL0ECn3IWILCYp3Lh2SNyld7shfadFy8MY4A+Fwbq7w3P0x0
3cpSgsFc8KlJGf7Hbh1AwNe6GPYqbtP3tlLR3bWLU/htSslYB959kypWFxoA00rttM9Kc2PL9vw5
LotN7mNSJQ6Sa6YQS8yWCnnymqcailR1tF7H2GycgLR7Bkd77OKrrPb9Ze1Uc4uaTbsMrQFFoIkX
BRDGgjgDt9mY7SYHoL6rF1a96zQFKHm26GeRNPhbcy0P1hkVB0jmwZ0H3nS1xF4YVyizuqjQg35K
5YuA7wycFcIWMfvWn/RxwBxdFbdpyW+tUKVLzryNt2g8uyun/c2oiuVgjJDDFwM4FbLLxrB5MDiC
o4PILxwB56MON5y26p0OORd9FRaifIy7jAe6V4RnZ+2LbM6trznOUZVXsE56UgbEq2SqS1Z84dQi
uxo6gYnw0iXmA42dQN7KqcZvP1p/YlP6LCwl2VMYiYPESrcLQNvOzKZPw84a3+jQG0wykydzDV85
Utk44ShPiISXcnwvk6Fjmtj5nvW1CcdG5Nu6M14FJIkzVyBggwM8RMmsHhWZB9VarCUJctG1pN1Z
XekK9HeHiH6vYCdrcrQN9hNvNES2LeZRQyRTrI+TsWIUTQDQL6p9KhTaY4yMxrtRYy8x0mV5Kuek
egUvFm0m0yo9qBkCgmnqhKivGGYaCXYYTv9nGrRbWs/ijT4JVdhS/iCXY3vmJJe3KJJEoJRz/O1k
qnOs7VV+MxLIHzFq7Nls6rd0XWUvrmIboVz1KKdV+danwx+a2YwhZwmyvmx5lztkiuOUbou41Jl0
6uq9IYnhoR+UNqjaKP4SvWV91ZAKL22i689O3na2q9yNTiKOjMeKII8Xm3X/OMhrgQF1xsKrj87w
ayzSEhrgkje5Incb0nTsacDzNqBg6Yyp6YBQmZ5EbMrI0mv8EYGmF0+LwbdN22J+lMeJ+aEBnILQ
le9CpqWhIr5614u5+uhyxrBrxkSCfB6yyyhkRLlUOy+FvcjvaVmqoWwCf0Wi8Tpqs7Jh1HTk2E+V
cUpgwqTxQtfHbHeD7gwU8TC/p9Ea0V5dkRvKVr1ZOwWN/JjCjpMHFQFmgd7wMEfKuGFiqrw5Q+/b
LZ4NtWjL1jVreb3eA8IAbQbgYKmUP695wpRaTDOFD+pDIvJuv8jMOi8iuiWLrKGE6xUf3H/tTlYC
z4+DvF+PazCmUkNjPg+yIRNvaSsrt76tnzS5bA6zdo+oopfOTYxAZD+RifbIBmtJw5fVitmTtNj5
NLqEz5s9vNv6nFyBeJkH8uPqowJM7aizdXiM1jO7kMYtlrblOaqdfT4V0zaracpnHJHCWJId5mHm
wjcrGLZz0dI9iqG6Y5uOlieUawm0kEEhDUAYTQ8VnQvfwkbzJ6vqHGu1kl7rskkeuKZzu4xQgZ7N
vPnO8hn3baYJNJ829eSmlpxjFUnyPm06hOEOnQliedw5FkmwgujrNR0XGpTGlB4HpXkYNVn1+knh
7hMblAGk0jjnTRGf7AyMe8wli/1RQTenY6lftNTZNgu6SntqYz9VIctluTAeqvv5J51mHJGq+Jat
iE9oAwk/B5vf4NYjMsHHczdN7KmqQHKqtd0L+kd4KknMPbSfBHdvUW8XvH9sRCniKWNGJBBXb5mc
qM8r09/M2kFzz5WFkQZzMPZS/7eLcvrWcel/43HeRTW6Y2uF3svcsLmRxpFRCWc1y50u6P+VFAqY
f3KWeOY6GAElamHXeJrMbIGRzOQKolnb63mG5kDDeiKb2TEebXsTGdFJV2X8w/BoMhAE6Ars5zod
fUVG9Soc+6QtI5PpDYOHEzQPlxPgzYlgDyoDauO1ST+pk2AbJ/m6MZdcPyhjsh0qqIpZs+5oWX2M
pT7dJbMdyT3ZeZGKVPVoc1hInaqCkbwIMYiy2sVUfCdqFW8Tox9OdmeZW5ViwUdkrSCyaC35c7lu
pAU39NCKR8nM0q/xvjv32hwMksgfO6bQC9MSeFqkPIxxAzw1Vv5E4ah76QZngnuIbGMZRu0P94NP
W0jnWqm+qy6pPqe5a4/FQkTB1bJJ3taxMD1FRtokSXnna+pqIxBBCGE60msiM31LgMn8zBTTeJsn
Xd5IanMsxmSmHu2Q0FBpB3G214C79Eg/uYR/aLWC9Evv30x9/sMjEvGx0OqL6GjazxGTyGmFSl3X
EFJoOEKMvtB/9UifnsBFo2KEjYWKBYdlvcStuw6AMuM0n7e9pH2PzLHPMNMRXqkNY0b4mcvnecx7
1u2kvWad6Hdc2UyfjRc765DByhLwJ3W44vuCKkogEWsA3Fj0oVkaiifXaPRAfBnsYwAKhaM0z81I
aUSa4XoWDNzeVF0v9iJXuQHLv+tsAeNRZKIl5IkBOmVSh/Bl/ZNFaotx09bdrpLbUyWV7JU2QYgZ
dW3QSgZJdE3rNrXcoAZcxvmgro68iZv1rJj2EXzUK8cjDuV62Z1FLcpdX7SopsCDo4otlsm1+sj6
qFIuwI5IfueFvbywrcbv6GMf+wzOqRXByqj54Txb0AdPjJcigcAIBSJxxd3O5oBZYdO9D+8Ch8J/
q8znrqmLrVEj3wTe8DaszQpKfLCO6ZrBH6xV/UeKsY7IpaTfwH3MfHq0CKBlD7giQQGicf3dk79T
CdDRvQfs0VNSuN/rtPXOmGJgy2+E1G6aFJCwI7HGW9wzAt22bo2Ao123lLgtFZXrQtJs14Dp3Sm9
gzU4VX+pQJHSNrJHbO933QlaQ5kmgGsl1Xwb8/buQY1+1TFzDtWomdtStfqtqmR3J2gTB6XTXgGA
Mn+0gP2dTLItqt2Ve5LU0dmxe8AeS3cHfZiUO3YThUZfp6LpyVPP0MyI5r6bq+EmmXmN1RXQKFg7
8FBEEMBG2ZyOoglZ+R1rgENhHj28cs9s0LUnScsaVBGpUT0SneeYsD3bRCIDY0iBKib5YFtxvYvV
SQvLzLgsVbkTiZ0dlHimL1AnUEUji7Mj6wN3+97O/EWfKpws6CyymcqSLuOz15pu9nNVKEEfNR0k
lu65jueXJaaySHlR/YiL9quozYtaRq1PmH966Ylk3Z+tbqcq6bChCH6Z11b2c1P/oeeCo6pOcqJK
Zh4KyUKvXCxMQJkTpOaoT4+RdhdREue55gVjalgYN108T7s1huo29tgycz35nMcowuytVz3y1SWB
hzs2XULXxCzz8aj25vzYJBXejXzIh/UaxVTiCTRFxAOJdsSa25HWXC6dtmbHVJP5zZoReB0vz5ou
om7mjMlLY+Eiy6MIMNbiZFn1Nne5yQ1anrXZFWZpvzG4ADhQUMR9LZRJPKUjzxttfiHNu0GN+Oy0
sagHN3Nm7oR2oshzB161G9ksCynmXmlPyxhapWDJ6+SCW8q0ZI9C7mLlR+op190scwKZl7W1She0
0jT4J7x8r956euhUoBptWJElEjc8aVOrquiBG9q2HGjpf4vF0MbAUNq89lk0Fcw9mamO/hQj5dzr
E58ll0m0EqSJKQ8a3NpIvfSZtfyOpklubhrlpvLnrqf6mVJavlL5d7YW6o+tWcVP5Tpk4biYHNPK
UzRYz4USrR5enAYlRdE+VLGxb3TlK1LpeOeF0gdjmXeuPFt/xl5ZsS+BAad+m21MeV7wA9Aoe1W6
hf5eRqmjlJw57OYVCqaalwagbxvUakZ6o/LqdK3ux3KbzJ4EY+Rljpq2v6ndnaS7tLO1dUoKyUAd
x+ohpYCUBfFYITip2kkcZApCXt5RtuzauHzNB2S0pCcB709ipS2RKCgRYEx2ST56hbpKAVtn/TKP
4yuI7KeysTBv27n+MKSS8SAUeoV3Cs58l0aajVm993rG2aI3HudYcC1gkUxYlHAQN4OormWfiF3u
SOQ4BkrmL2sXWTtN2FhisrR9U1eMBtgymo2lpkgxNEGYzaijtyLrlyDuGXjUxljZUQAw4LVH2a/T
DhJyCFYMhDNG3Skne25F5xrzpPyZVVNlCVmFsXyWeD/VbZmOgNw5ijfGVhv0JCaHGDnZC+4FdGJp
X8/dLk1KBZFELJpWO8xqZqSBaSjohPW0oQVZqzR+uCKbNUXcSlf5dt3RQWmWsiCA6xhR9OW1hcaq
HshLP+W60c7U1PKUXRWdVl4O8+L3zbKuzRYYZtVxLIqtaTrazfRJKygqXZX3JuxXzPPpipFnHXAQ
JDXRlmwfL/JCJhbcpLXgaFRWKrWlnNm7ipYSV3YEEeu0yHt6FClT5SmsSt2opo1ZmUaoxZSxDVY7
V53ArUL8PzmjnJ3pd7h4F6z3uG0vhWXoHvH5cqNOgAnyojO3cj1Ll9YYal9QlIQnZcv0ETJWEpRp
qDIjIci6iq5UD2DUxcdaJtZbPEbWsVF0XOqrNn0kjZ3sZ0qkNSVCqrJE9qjylnCQ4wFbqN3M8X5I
tHIIJ3rzgvcnRSk4qOz2IokRZhU8Ml7e6loZWIlM/k2tZJwhUf5ANPtjjSPlkcbAsVSU3bRAgAqN
OZl+17adN0rLsRxzO6h+ptaDUUWkxlglTpEyxZbB/ikuIzk6Zv5soPmCSlVojb1GPV5fMIKolHxe
184xhBtLlHFnjrfvZtP9dDU15qLtzaPQBA6ujoMzpxSMSEKtT/289l8I1i79xIUrG9I+5ITu7DJ5
nvd2mojCjUv1Bjz9bDqttGl7RCljem7ybtsK0zkoZjRgE5Oz5uLYY3zS6Q54U+dMXps7rUKAT6Dx
Hru7KgtZkcQW/SRZ0ZluB5sil+lbY92pRxQBHxjsOJlNisDZ2BM73bSKxjOvJNV7I9UNxWfr0xDU
qXV4eG7iZPGDgkN8SxUguRVWVgfOqKsb8y4KVhO+aQeR3aI6+ZdYs13njJ+VwC6yOFQoNVObXKoB
UR/fSiHP36y35evYWsxhr6RhTXm56FJn+LHVE/+SqBAABifziOhJmbaDaI1HzXR0xZWjMtuBBdAI
oM6Tv6y5+kRV9mcy4+fSkGl/8bk7GuUyb614Wv3FZgbXKZ2zGVnxNRa8h1jZOCsUxtDuxqS00R/S
a2o7Nu2i6Vc3GktGyXoNy5pitL6iiBIfeTMFxHL5EFezLT0Wdt08jmP+kJYcYqNaH0P7HuNPlFzx
JaGuu7hgpk6xyhqjrvVaZZhg5cUGhjlN5amUVC6BUbsB/d59xW3PnXWIz9b9l9oqIIK5wGX+fVQM
e2u7EaX01pqqth2jgeNbVr8kOXGI3FYybsnT55Qpq2djraEllaCINFlCDpVWlae4FyaWVPO7sgya
NJYmP1Uk0eGuk7o3Eu5aSrmSOotCfkDK0SbjBZTKzpWcUzuulsCcJ+nD0u/oUBat/Twapa8MK9Hh
Jk+Sp1FnFzvk0zi256XjmET4uovMQ0m1P/po2zEygtaxIuWQ98SoR2Q97Ltah81xiueNNGsHhCRc
PRzBabfRJxicUammzzQ+wJblDhfhbb5Mde9zI0yar8iSzYPar2X/9K+HM/7HCZr/NnVzET/VY9/+
/PSnT/H/wayNYpAb+p8zGqfP78/6fz3+34f/GtP429/5j1kbRfs/pqyRkmM2RtMZaPnPmIbCfzE0
zcKaQlDIMZia+c+YBgkOVSHNZTvEJhz7b+Gh/0hp8J8UmZgVZQzNNE2Hgfx/YdbmHxIeLNn563hz
nM82i3IzHqxRDyLnnNfa86ydpjhFw3blsVOn6HUYw+nQV0cKK/9kWP4v4SS4WLql31/3L6EkOdE7
TFj1eKB/j5OlUB4pIp6r+JkoyJbrkncx+vYzKoRvxqZPt5L2zF6SOWI8NP224A/IBZXUlfN/xnm/
CmBTE/u9TBgTJh3MrlNv7BwZj5dXMTRdAhvzP4kDq39D5/89WfX3b1797zE7+pNjmcXJeMjT3Sz/
ZMZXkX4oGiNIBYHAd6yzjfiulF9rPo/fiDyT2F+nq8zBy5nPznKdHDS7xRm1yxf/ryRAX6/bVT0q
6vHUM/hRIuJ+zh0gwWWoavuRAcHYq7o4mPf1R/Ob64tP0yjZ1dtuW52opSYuNduQIHfYbpZtFDAO
4XfBEMz+6kuucVxdvOsBSQZgtpKX+XlQXST3i8a12wUIxJJjdlQXr9epJL5yfvAsNVSLJ3U6z8k2
4xiivJviXBTPFQO2cmBpzzkRGNLiU/HqUF/N78lNcjwL4xp0iUd4S+RkQsDdS7H/6Ey33ucNt/iL
4C7zwPyj1W0ZNO6JY9ahQbAyis794vg5ly7+hHbLl0tT+HXkUWkq2idekNnPnquz0pEqjMKMu0Zz
nMqz3r801T5ftpqxVcTWTLaKvp3HazNc7HivNBt53GnjH8q6viq5w7gt76dIeNOAzpYHZsop3qCw
dsstKlnxhSLrudM2Rv6QrCfjVBghdzyQ+Y5vPHRIIrEmYj3x+hdJP5mUTfvF19sL6kf+UfY1zhGU
BM3cuOn7hJSMu/r4qX/L39yE+syrLKb67+l4BMygzvhqPDDKAyrVKOo5HHkmNPKL/cXE9Hu16fjF
duZOmrfTY/o2q32IB+yVDdqV43MXbZbuqSsbynWAT5l5jvTEy3nbJfSkvlIfyjwCc/ZJsE8BerYp
qDzt84RJJsSmhIVp0vhJsdWsA+4R7QUtp+YEKvpbf8FKurwMHHu0/Gya+955ocnQhGo4Bt2OJPm+
eHa26t4AAo1yJnDA6Xky0devKv0n2cV7Qu2/RDf//gn7S2RzNpUy6W1nOHBGuEZ75Ofb5KKdjZO2
r87zudpXJ+Va/mtB5r+/2l/yadQmiNTmvFp1HF6ac3tF0/qRPMYbI8jO7bl8Xx6ph53sc/3/+Ip/
VWdARS5WMkrDQbnIe5rTL+uu2SSX/ISN8mLsi7N8pMT6ap+1f9+f2Vn/8VClQvrvH/9O/yrQGItp
UGbFGA7ahWwVIx4YO6jWK6/OOd3PO3NfPFFKx8JTvix7ZddszWAN8y0fgX0bDnv+XUjfb9ftq6Pz
rYXjsb32F8Jnh+qapp5RhEW3TaJTjzxOYUbEh4Qb+w391ClUcy9Wgzj3pIoxPSa8PKv3GFVMVHzQ
LnVd9eSgsvtSGLG6pcirgaPTA8aNlHlZoASmi1yH1NjxXIc3q9vMeTgsO+4Lxps4qpuY0hmDw+NN
bj25CUVPv26rdPuY4PYh6o60/Ky7vQnD0VL5Ej/2S06b55c5ADIFAMrMX5rqSeKWm/Imn9ADMgtg
fzYPzdk5PHUbsq6MulB6VWsvP/VbKvcj4fC3lmP5dZHcCIc0zjJv4CV3vMBlrV3FdVDEe7YvaB5l
pJI8naWk8Kn1DXFoq5sGR03z47D61uLXecu770K899qLWv3G8q61tna2nb/V03SQ3v/mOCW27meb
0tyTQaCQ2v7IX9lJ26W/nUEf2W+/46/1HV3FSE4IQcLXfJVvL7Bk4/ow5x80CuKSywDhyC3/Yyjc
ltR6sZWJTt5TdwEPRPdr0Ur/Ts9LkG7jbfOiNTdHv+8jmseb5Gy7A24jhn5ezQf5Qb4Vu+RJexuC
/E4m5yNZnOothko+RL3/p/VoToW5H18cRi1cBSsjZWgyGPS1eVZUBG0ukqd+h3cszDfMCZ0Y1HDx
R4QqLWwXAHxAHyfIz3eThodFKyTAcJF/k+sB/7XbeqnPG+VOvHzmWbvirQmcy/BiMsyauoqfaa4e
TCc2vZ0VRGHq2nt+RLFz3HtS+S6/ZuemyPwK0uoc04/c9M4t1liTXzo+B/FTRZWuZtwJVNNSfREO
OjQP4r195yFo+CcP9GzTrj6aJtvx9IDHk0N66Rpe/CuHFWGA5+JgShhGRkjJm/7JaGMvuSi0n+pn
45768vkC1GGGyVUe5OXRRoh5k6/2xFaKUThknHYn3drP7GzcmjfltlzsoxSwQgfaEaObl3uUO9zM
X90nhm+39YP0ZoXG8f7LlDzKgfuPfufwp7OwAcJfhUmYnyxPuO8YvsLhiUHXTRIs2yZ8n73vGab+
csz/ZIS53vvP9Fqco8fhbWw9Uqx3usMV2n/s3r+a7ir7dc+e5SdcmV39M9c2fepnDD82vjp73RQo
XwqpK18OSDvo5mFkgkwsGA3QrVHuYSqaytzywHM3swenQaVzmnNxOoRVSGa0dPU/dEHqN7qXVnWw
GSHlpOiBbqEw6iIKfBQnM/LHZUOksvQxAB35JK4bpknvJY0ZZ4CBSCm+pdJL/WGF/XEEVIEzvPSn
34nqqrNbePDVk0QhWAtlSFlayMylageY1fIPFAtbfa+FGaclwP+vyqu2JXNBqsu1NwXZvnA4r/iB
mrO5L1+kw3qdbuO3arjQvbvEa+lvGG63uAlPMiBQzMvfmfDLm2q6XOQl0vbJprF9Ei+4d+kw0tFL
naOdAxbHgO13883Qtm13WPurSgVV9hq1c3vDtQqfsaVoOc9LsG5mTCfzXrxWj/khPvTHLt/X4kVV
3oX15eQfpvRKpWjN3zvZ2hJOjFJscjhbu6d4+WXki/Jl9lzcyFo9dVXxZVV10MeIUFwKuKyUtJHR
2LscUBNQ6naAMqwYyWu6yR/pbQT6cacgCqaZm+ajVpludEJTqL6UqyU/DG987jY/5Y/9bj2oV/m6
XEoQfgPnPebZv/tPdHQP4y1+a6ZrMfUb2RwDdUZrLfxE4UxIKbFBsNt7UUo7YGNUikubckDTk1Cn
fdbbXZLvCiLJHKEoCkux1z/aP/0fnRFgKLagKcYj1J+L/m4+csgZljddMndWf8/oqjsFbsnCGjFb
7vKZppdx3MQjUl4yFCHD8fTFDmO1NWmtPdov8viVd38WZSe9lS/9m36TeeJGnOs1MYCCMJ/nfAHk
p25Y8/vhI85orEg8QQ12CDGbUPNRYCLOnD5FRKdgPgqOwrEZn5zuj0bDOfd14YspoBLRaLvkWRRj
UDeAMl91BH4GlR248izbLLJQAtKN6TyUSlhFB62/NkooSBhJG25G7YHTc4fZ9ggW4NI8RiEl9uTF
SDxk90WDbR37uicWfyyJL3LUC2jQCbyWHETjQB8Pch5ihJ7Q+o0wbHnCUk9+Z3fjR4uOtMFu0Xf8
hygVBZnkhZrzUr6b2BPx8hWLJy27USe/xxnX55RJtFjWaGG6GguE5pY/9xpqtzGUh9W5Gf0BJy7r
HO9p9jtSyL8i37gtPHtim7SfmnYooiNxFkd3Iy6Axq6z99ztlBapOwNbRBGcCX8kcWLcej4my6j2
DeWgZYe5+FKSzDXJ5g13Tq7pJflLSYvEnP+k0RPbpsUBpg+ly/LC2nijWdTxqZcO2nA2hnN+04P0
If80LuJNqz+KtzuV+DV9rC/ac3QfUOhfMnB0u86fH5SPK2tSgBLimUxwE4iGmxZWJNrMcr1F9iju
WBzPrGjXIZbf2hNRKCIJFdU25XXIqkOsUIdDlSfv7takzRrkV7K0BcKir7i+qY8MzpZjjgIyZ0zu
aXhM+GoIXl6Vk/zUXJkUECB6l4Bbx5yQS3Pn2/StEeAnlyjcJg3Ggiye13pDyAOZf9eBcSTxrr9a
T3bYXQuGijfo4yOuCVTRH/sP0vcpmiV144iDpT+14pDqpIyYCAgGn8pptqXh+gUqrHi22J0Pw2N1
K36k2ptPPOFEF2rOYYlbf6W/2XFGbe2i5zafk2P+Gp0BmgHsmRkMjbdO5sJfeCWmAY95EfeDjapu
G4qJmkdyUGLEOZQfeJspttID/d/pYuNLwC92SKNscgl3k+jRtqad3aQ37ODPyb+xd169dWNpuv4r
xtzTYA4X52IYdpK2tJXDDSFZEnPO/PXz0HZVKbit8WAODho4mMY0uqu1F7m4whfeYNrcAMmzHqPz
DDTgJG72Ak7M/g5GCUHutTwC8rXL1SD0ToiDn4DDujisy1qA/3onVQ9dirBHl+1TdfJIpy3pdsCb
aPxp0vBH3KX/Xnns5KGP8pfi36AwJi82dv+6MHaxaMN8ueieHt5K1yx/9ZPBpH21FvIShCRD0+j3
/cNgUr6qSMwgBIOEiqlrMmWiv2RoKI1R7rZEymcwCLSlnvazNMYfWYqmWKYkSibUcJxn/qA09lZD
C4CDJeuSAVvfFGVFlZR3KmBBCPTZqNM7LZbESy0JFLjdabor8qnFE8BnfUV9pTqvpugXVHPju2vH
P7WlZVjVlGXUVqj2SlQL35FWNStTlSntr4u64KruEpM6bzFpPlykqKTnAbhu4GTJ0jNwJxwtICON
S7mM20cMmqc1/VlF22qgINONoEextMb4TJOvRz02IF3qzfgEqDfaGTpo5ZUSq/xELFWxhqJKOwYw
XTu5XMPd0DFU7fpbeFsqxKoJJuM+UWYFRrJJkSYImAZHjnUNgKDRkX3QCzK/5XztZK/IVDZxhh+T
wslqnqVzCqEsNcHWe01IX9oIpP2d0fkKN2IcyaLZOAazLZf4Fc8jBqd5HhnRduYTN+mWBqSg34ZW
0hHeB1h2QVUZQ9C1bmnKnfXNKgR/cKFQlRBZME1+HNApuSvCqMzXY0jr49yMCmWvDuYQXPOPRp0Q
AIsHYVVXkTI6S3pMT0iKtQvQQOO1YKYyEe4Ew4rLq1fKlRWiuYvpddcbWHMFWdAF6yysx/MyhZAD
vIa7xJINsXHDsBM3FYuqcQ1r9rHXHUYtgtktlMiXFRlFmnjEyLKTR6UEs6MFsgsgTD8thnrIVtJc
l9JmDITQcsxCoHok9ZD/vMz4js/QFlSs0zSdOpyVkdmGl6GRPcr0oQduRs3Es8oiMh+yWb8vk6Im
QYoD4tCARiNsJK0LWycEpEedaG7pLybCSAcPFtCEl7giVfTlyiy5Rcukv2sNWolgUaTJdEWyVTKJ
VlJLTxS6Gp0aWYlmux2B8WN9POfikdjCNdargVux7vU7PzQJIXqdeVsXOe0gW+haznikOxDOqS0q
WJuR39haATZ3AJoYOzTi547+znPWJbNhWyCCyJwaLXxuxKlX3QBsnmNgUOcCyBhTZ4Z9sEHug8yy
zJDotn1ZDToHpZyAJNTPhuOlUbzgOjXupNTUqU8okR89idkIkLFS/BoQUaghBdQM5VPQ0K11dTEq
d3k2VVdqKVdgjWfYjbYOYK2zxWwYwBXmQ77OVHARzjgp/trwK9bLbMbgl8KpFAMvTfxMddUu0M6h
zjZPmWVF50PgE86LY1afRMBxrlWx1ytvFprheOnXtY6ZJPV5oUEgdNJkaHdGVAXZum9LrH1DkSpk
AdqezmsbMHA2zsdWlsw+qUFOhJ4q+KQ6ptEYQMZmxrMtXxkIOwBs6zYtoR6DygkPBBwUBzRxsqFv
6LcpY4J7vLiQMEGX1JdmHZVncRIQ09I5m/fVCPh61Brtvgis+UYBGIhNtRx3B00yo4s4wfFyzgSc
gqd6sF76uUBHiNk1lJ0ULL6VJny+W9VHbIwkQjdOpHScLqdpZBPrfWudQ86arsHVpA9gjwHzUBCV
aCUXQhTYJvT1xIZsNB0KNaNObVoC0r1AYhIBR1uJYqY5NmoCfjgPJC52fHUcC6yj7PmxloggdkzY
ca6eaonppL4WU+utRKSRXlQ2y0WiBUb9HCkTjLTAmNu9pU9SC46pkFtX0ZDwcco4LwnvkwCORd2x
3BGQMGvRBg8NjEQI1TxazdMUSaVdavTzV/DMTHEf1KWmPWW0frRdE1QVGECthIiH0/rsk8WJwJDI
lOTaonnnYNWjRtSGAFYQXmlVb4yrvmsEAlhcx+0ZmqDqJLqCHESJH6pps58W6E2sSYlBf2TKGyLb
0mBeVsLQmPqj3glA9HU9i4xk5ZdRMsDBLc2co0gONAg+czgPmD0USMHkblMP7UyNq5co5OUwC1Kn
U2oAKCqY2VzmpxWllU8S1UwilnyvTxY91cwEqAugRaf4rCAqttLlQgS4ZhlU5X2hHYsaUZZCV3fL
FSU5TUIHmpQ07goKjGZmccaFMJbE+thoo3nYT40F7cMW46bRL4NMUmENKeCdxeVUzY11qeuJkTtT
Kmf9pd8noXxXi2U2QnSDE+pKbVX7N1I0NC+TVvnXAwRnye6EXnzGtqaUt6AIhoooWaQ5NMWDtu79
UOWu00LxltPOf5mbIQSdKGYvceKjaNW2QIICQVCxZ4xhwFAxhFRjj6UPFhZYbeyGtUL7PhgQH9Oj
KryhYd/SrQrbhy5ridlhQxI4Ty1KaTHcAcvp4YMEHmZhEo2ZeKA8oBcLfpTMUhzAAZbiFYdHTaVK
7osTTizSPxYv4BD0NRqqg1I8eFxCMsw+3OJAgplkTbkUSqGdjooJE8jIjYdq9LFD0IySxDjDz35e
waVFR9/n7rcbtevY3kkmPilmWF92OdBjR+Gig7qZJsZ5MBZp52GN1KaOrJQ8/Gyl4jeK5YC0LRSo
Lizwjo/jzJpG7GLgRbupRPXZqYS+5tLVMdFelYCfQLPkCVlGFsYUNwbTvJ6Tqm3hQiPg45ZR3hse
wcJUr8dCyXpoQxX+7WkcDLi25k1/NygGR1YRT0T6aaNKHHRVhQ8tkDTjCvR40q+srNFLzxISCc21
CIgJND8jTVeBWcSQ4wa0/BQrkJ9GtjUNEFhBD4HO/qG/k1syRqNJOdpi2qEPZVkIuNllNPPnKnCk
ExXeaOKKeIsHjmwmo2qPAr1/myOYPmmlFOKRFY6WT6odEYNwIPeorVhRqe+zvk65hcoYfw1Z4Pgi
xJlxqcuEZexaBzi2jXvU7JJBgeqrzRAr3Lk26dvooyph0zBmRbUxA/T3bFAhnOh6PVEaAbEBq1dJ
dVBPYP6qaT1HHEyrqSD+GafZgMAObzvdNkNBb9dUVYie06x1s9MqQQREMDf0HT441QbyPoTjXvYt
EVBHp3MumZy49aD3iBxCazxG8wxp/KQVSFl93LAWyZ+Qldprhq9toBRYjdPMY3wzDGXE4StHWW+P
uN4/da1gSKtRmmngjUM4TU6Wo8BnV9moHmKpN8/6fsQpYBZRR7FGjfMjqCbRQd1GO4HqkN9bWTig
JaRzdsdpApguMcZ7TdJCGSWffsCUs00F2JK9cSqOOhbuQDSi57Kdx8Mwg4xdjWUi3PDmugEzO+gv
BUEEEdNM2K04Eno4LcVIU30oEKviirKUZ/QSSnan6ku0H8Y247QLM7hNeSzcm7FZf5vqOMANrujI
jqu8Dm5HooWD7w/hfmim5Iav1W3LXot6KJ8V0HJZlMqXHEZPTBsyki/rasaTGyIMgM4xHethXTQG
LMKq6TS304ApQjU347sBeVHy7S6TxnU/4FTK/hf62Ql8WFV2KvbJUoLLQZOI8HMu0rhoAySAdD93
CPHRoGmTMYUthz6PnSYcMTbmODrxIKE+J1iEwAA5v0IdnLMRbeYAQgHQmFIJNFvRKo2iUzHqxwOy
V+daGsI68iWVApIyW3IDsSBKDpHZCC+aHAi7uSdgtIdGMm5zFvyhSdE3sdrW3PYGMF8mP8E0JwwD
SvTgYZpmW1kGGiGwlBRzIfLpoqMqfniiJa31nOPMeJ9x1uAcEwq6sBJzlUNBIwTH1kCYVEDlEPUl
aKBKchzjz8fSMVuw5lnRxQm9hRnCEVgjXqLtcxE/V5wLK0CTE1Fo1RZ+5ZnwaM8l6LQi5KEA/uzQ
asv/HExl5IC3qTAulboOHQAhA20XkNs4kVXUp42OUopT6hSO4xmuDHVqLT81Bsm6zcq2p5wTzQpY
R8iC26IdYvQzg0aHuZxJwnNu+IusVBR02XHsJ02IlCGHjZ2YaTy47L9QvzBFqN2eSZg42mGczac6
ojkUNCDo9kQCFS2vJu4b7TjS6xCMd1yZ26GOq0OK4kTtpErQYrWb6AlCYHICS0uZNetJ8tPoNmMT
gPGo6LiR3IyWXRqTScVS8LPHwDTGu6hvmG5TKpRHc4Z2a4NPaxuX/S3e56FF3FrKhm9zAqhXtSxR
QPIFvzj0WIRTPi8KnieJo/gxUUUeQu5961wqEh/97Lg0L9MKAzB3qFNjrTYw74iFBrpjIbxiQhCJ
wq/byHOtbwwtr3VHia3cctJSBGvWVsJ8HBAjI5WqdAs3nmMVDLPQWMh/ypSEZEGhRJxBfI8QPAi7
EqQsKOJiqHTKq+NyTMHk4DYMVQFpUA575teyJqrWXMYW6hxZINx2mTmdxT5RiMeOSnqvBXrFJA8l
Fm/EVBpplj7F0ypOmzRy8kwpwU0PIU18A9mAtSKB2qa8LNHZDwhdIKSLPSoKhhCOtw2pyE8J8f8L
ZaV/N9QVNZ5XlZNFQfmNwvFl1z+k3WvI1fc/+FFXEiTD+mrJi1CfoYCd+i5G9UMah4rKV1EXZe2j
vrGgfdXVpfJCuUnk/0MJ+ruyhHbEV1TmKDspoIFE2VL+pLIkLzWcf2o8GngvxHlUS1yAXZqivndI
bgy1bLVSa6+61E+dbOrAvSv+eKFlnbqJugbwMSIyaz2oi4NMXLZTSx8+3aTPh0YZ+6MugVaahvk6
CMKQQkGVHFtWW11Clc6PjRyPJ8xO6GUhEnMUccOmNKPRNqjCTSK3mv+Zv8Tb1zExkUYTWtUQ/zIx
eTDfG9GKKs6qvqqoF1rSBW6QoVETm+Y3cYiF7auP/Ivy2Ful9p8jmaKEMinAN2spC75WdOuyxorB
1msXcpZqXhiO5nYe+2gNyTw7qqxQ35ddSbxppdJnNkG/eElG1DVUjXQqgx98l8yyGE1kby60yOq9
fG4CmhWqehxo+uT9/i0/DMUiM6lw8o7UMdEpffuWMeumt/qsukQUrF2FEzqiekgRDhDHJ+XGdzA8
JlSRLUmVWIY6GoqiyaZ7PaFGIeoBSP7qMjFQiguarQl1AMjvMQo4Hsn/SltYWMo2B8PRqzeVKJxJ
hezE8VHgP2TGM1VcpxZIG6lXTNlBrEO379VtpmarLL2g4HQ1LorYmbFJy+YozqKjug8ObUgTo5Ol
w+/nbXnYf7bV8jLqomolyqj9LeXjd3Aec0TmLpTT5FJKBmFFOY4OhZ/DmJraAlMkIV/9frwPq1H5
LoiO6o9iGDIr4+3kldgFJ/FUq5ci1eg1if28saioHQ2Zn2/LcbDOEsHQHLn+dIVwEr17UzjtiPOy
80Rgpe9RlEZMEdMKIvWyg9TjBWXuc3f62Se7Tfq4EClFM6mLKqVkIajx9gWlUipiQRjly86XkPQU
wmSjJsK8Rn3cmSSTtrSWNOiUW5qN5nrkNf5S21Mb1BKyOjrBM1rxBHQpugqRs787Cf+dc0DVWXiy
LKE6iUj4gpx9vWzLsUq7IvaDK6K3AgJU250akqBCeetBjS85eS+F54IhGGe/H1j+MPMgeLkbEHIR
EeRRv0uSvtKUlFqC1VDX6iswk3Odo34Ugh8yhvysaqabWukv45RcxwhIqaZUeWzFwF0KP0aGtCpC
sYdwoDU6TdJD0ZbrpJOfA0mBf2hB4serV0X6eSwrbxT7TxartKz+N7tDE2mNLAxYxGMt5P/fzpkA
b1gN5n66qjR5788IvgKyLUzrBPbDUQwUQ2tzin7qjdT9WEf/P0r5D7TtXq2fD1EKiIMvlw9DlL4O
VL7/zc8GmIrgnsWlqZvL+cGl9hc2HHE/CXS3zto25SWG4Wv9bID9UPcDME5wwxLkrvg7TJGlr/yO
yCFoovvIBjH+JEx5LwIuK0RQMvc6IHSNXzTedcCQi0xkc6Yyn1p9A/eO/w3dhRmizItfKmGFPBhZ
gRE4Upy0iIRogToCdJn7GNy6AzEpgbZDA0g7/z6Jf7Se/u3i2UXW9+8j7sNKuXjAC+PLdZR/w//j
y0P+9KUNn7+s6+f84SnKn5vXC4jt+1cHVdClr5KkcXOzhBTNUgyO8B+R7vKPEG+XZWNRFkb8dgln
/+qhKl9ZVkSgOvEsGHz+yc8WqiR/1UyFCMfi2Ddl2Ad/soLenZaahk41lzF8e1WhzsQ1+fbM8S2h
NoW5oTjb5zTQhiyn96azmqisWw3toBihvitMLpTrGP4PFqKUrw9IeTVXYlvZuEjBBlML2V9B+qvi
tUwN/zbOKMLm41gcl9FE1icJcnBpItHlZoPSXXDZZ5PXwdLe4E3wiZW4/PYU/f5Gisx7EZxJIv96
dyVGUC0NNaYoOEQ4jQXw4A+ozBU02pTQ0aaG67BpjMvGalVXnIp0j/aEetaZZbKe07K2G6XtnTGW
Dgi+DTuyTAQ1Qukq0QONsnAzbdocYOGrpfSL2/JtJ/v7M9NxJCmi3aBwZb2Piyiha8IieTUpGTTI
YR4pWWfXwwwzNspQ2mh9uku/H/PddfNjUGJlzF0QAkeq/V1wxEeylMKUKar2sXxFnIQmPSUtqZMt
tFrUU5nW4ApaFzAORNToO+fWZyDrZYh/brwfj4C8NlwTFuHConm7+oyqRKqg5xHKHE4Y/RPgX6oE
+VpSsCHWQmNP47Z2w1Gf1xJ+Ml4yAWO0Jiw+dH0Kj8JIojVYJt/KbBDsWEE39PeTtBzV758QeIEJ
iGEJ+CECvX3C2UB7gdYGk6RcR/2+6wuiabgQrYSmPUDounDS+FRvIjxQxp2c6cep8oTeqh3jk5L4
GkJFa4EmYcp/nDsTNNoC57+bTOwE1RvahTa2IGhoXdSdav/+2X8xuQhNk6DIXDOi/P7RqzDO80wG
eNMIhQQ3sc7cIjdQJ0pmysPCXH4WjC5f6+3XpMnKjWdyKaGc995n09R6BH8sKXZVGX2iwUyPxKkE
ydRTD0ohPeypAz12UM4p5hcD6gPg0A1MhG1qSwK+0Lq+bn2gUX86DTwV3rEa/U5J5d/ffkGItjUN
JZ7KqmH+zyod6qJs6w1nbOEif9u438f737v73nLt+ue67ernL1Dtmi8rVGAfWqyk/g3ARXBlX32I
D/fl8fPjQ168ARZ9/4ufcZX+VV+KLj9uQkWDMUd/Hq3jH4S5f2IpRf1KMi/KooptFRnFazCR8lXU
DNA/ZMecQn8IJpI05c3yRU2ZhWtB6AO7RBxOav92odRtb2IqgG0E8JO29mKCoye8XdFvyAwz2YsC
HHgjbpO7jIYumBpaDW43JbBHzRocLj2x4qmLI2lw+hJCVtQO/mMC6ER1a1y86EEYierkueDPbkbX
5h47qtZG4QpIu5gIFIgUK8lXQZ3hHpKxJSDGCexaO6a7nPObMZWoQEd6YkF7DC9pZWlXeWrFl3Gf
J5c+WqjIHc+CcVEYA/7CtJbK4wyN5Euy6+hE6DtgUejpBsddLbX6Kq1TP3SRPUV/BeUytDe1qb5t
laVq3OJ3lQPvhLIbNrNRQvZq9KuuBwjk4vqVj+uZMk55JCE47lkq+umATVOK7abWlSSY05DcBVH5
lA51ErvVVHhLhaP2KmEATt5n0GgdtbIoWcjBIN6rhLB7Qx+LGyWUTlItR+1QQLqNarWfTCtT6fCR
rLo2WMkhRFmBXoIMnEkGVkshkR6yqtHzRl1FFHeAdHNlpcChv9dS+smIVvaTZZud1Ap23lS4niqh
CZxRQicCw4FWqB5yVYA3ECz1RSeU0gGPJTM+aRpNPFVErh1ebokb0sKKodMjms2VNEkiwJJm0M4X
Zcd7E0FPay2JsooWYjjH9B6tHOhwWigAMIEjHSgV6ImDR4MPeDspBziBhhLejR0SYQ6x1yJCTEVi
ckgpCoEbGPwNLQ75W1r0yVqcLb9aQTVPXjLZ1J+iMI2r3Vw3KWpjuaA/M18VLJKqEyFvVGHbOsaU
bRV5REqkBFH0WKPTJcBDj+eSziWVdSDGgZWt6kgNYzfGojp0gjipz9AgoOHX+pECWx212ktRmasX
1JXwVFJ7oxXwUEuaS7WcswvUUOLUFWJUEEHglNWunjXzdqSni8tZ04n1j0Dpjw7X/x5K898t/aBW
YkpwkFEqolYr/2CH/et05D8fp+fodc7xy7//cdjKnGQ/DlrZ+GqST+ARvqQdGC4Q7vyVcYg/8llq
DOS5xJuczj9TDusrMamJvY5OeZVr0fgzQvPbuAT8JOV0NgKHOce9Bcf47Tk7YlA0CGV7P+VjqQNv
T/WqdtBmYZnZY2IAREERMi+34SLOU+Ohs0M7TqWbk2RlbZ43gIJS31ZqWA71PX6RdQELN0pqw6Vz
JU4w2+AwG9/+l2/1ZQl/e2Vu+XNJL/fi/ysPStAz5I4m2SUVZMJXzSR6/ddL6qSoX4o0+bJtUtLb
12vrlz/0Y21JuvGVVgxlTlVVlvyWFfWzkbP8ExJLC4wCPpGsoL/XmiCb/BElbfDDImVtKph/LzZB
tr5KyD4tsGOWCHJlf5Lfvl1rFNEWd0rTWuDLeMwAan271lIzMNUBQZ4bWJK1ndrN7fyJOfu7NOrj
EO/ChpbiIArZDOGaV8FDf5ueghZCTsnFDPPV5/hFlrhEqv/E1x9Gel89Tw2QNpbJSGhobA7pJ6nO
r1+EDgqfkbxZ+y5E8KpwGuRdjtrWEN4gtULx/2S+8VfiZXkSrX7/Gsvx8/E9Xg205BGvBlKl0YxL
eQxvKGkqoQeI1VjVsDIfw9W2t5Wdtmt35ZF/6OASdlt0Uk4UfAts7PdWWBO6xSqzVpLh/f6p3pfS
fyyVV0+1zP6rp0qxF9TndApvanMzt06yWRXPltetWm9w6wfsuu4BF+nSZ7O+rMAPH/XVsMsKfjVs
WAOJrdDCvRF3kltfjtv5OCY3vGmu+iNpB1Lg0PQ4h9n5bmdc/g9e2aDIZC3tOmpQ75JboUIhDOX+
8Eb6lve2CbHvvnCQNQVXeAlrQz1F3Vn26Kknj78f+W2948dKfj3wu21pybWM8Oqy1CYP0LuEMuP1
t2Lz+0EksoYPU/t6lHc7syF0RxiyD290mDJwcu6AtEoZslTLgCoeAgidCU7/mVn1+5bd95VEVUMl
79Zw7/3+XK8+aR8VeKHg03GjZh4NiHYVBOj3DSawjlJDmFsdFCzRDf0sw4XQmcatIvaNndU67CsJ
N/kuMoC79h2403AskDlWT6yW4lAyGhexUN8LuXmdgBXxMj+DGAQAKZeFF8wPQqCmgMGkXohWIwq0
Sd7czBNS7NJcBu4ns7vs0vcL9/VbLunUq7cE0WgAEpbDGwocp+0h2I/nkQNf1+6vp0fpTrE/peQv
v/i7Ed+dG3kMBqpHMO1GuaCpif4/FCEPuWjbPBVosiP5+smBu1xDvx3x3Zngo5zX15UU3lRe9lAh
3zGhJuqNKxx2HYhyouX1B4Qk3cwbceVzlNRFCsQynT7ZRCHSIJA1wzU4v0265j8np4IrH/mfHFy/
OkDITJY+Ayc3pbS33wEolRgC/OfcOp6PrJPMje9//6W/FwLfz7spUU7FGQNohrrss1dfmnJtpah1
FN1k9uTo67q398l5cV4/tSiv2fBovW+LVO2VeTcfhe502t4gqC540X17NHX71lzp2+kgX4gc59gA
3ASu70FghXphbIWVdDEeqo0IPeU5drCHsbWnGoNVyTsjQTp0T8nBR0JlOCJdASRvB4eHAVL5799Q
Wb7j797w3VpGxFAS21AIbzS788ItxnCIsMyws+HWz5Clh3NRtZNdeGFuVbtCF8cBPeVmK/WRZNcJ
70WbSNWpLkKvsy23++TxpF9dmK8/wLtPPE3TnKuSH95M6/h42kEXRiZh0637zWKYTNbdrsedtBOP
w51ysI7Lz0AI2q/2wesHeLcPckBTIqYm0Q1s8WN1F96hub+hEno0HBLn0tiga3BkuolzU+/w6HaW
RVHtULLYNXvMgY/Gs/zx8PBtPEu9aIUQj3PbOb2r3JmIUVPctYG538jnzdEg2iWqCt0n23hpxX38
vAs0hEiQuGbps7xewKGcIKkvh9FN67Zuvq2RP1hb37SVBPc+XgFwBmnn6Rez151GT63TXgXuy+9X
2DsVpx83HpQsXO54Bto672ZQDgNhMhFfvomu5Wv5WThXn2BBtvBYvISmMkx+hebLJy/+rj/4cdR3
wQUQmERDJS26iVflqbYR7ENzjLbAjnbyZ2t0aeh/2EKvXvBdLFGXRmn5YDFvkpMcOPmeEwFphy0W
IyccnMUnh967vtXHN3sXQVSKVSSggqMbde3vUK11/RPKVu54PLocSCfjI+6hdyJ0YMJHe9g2F4lr
uNHNJ1/1lxvz1Uu/izCosKQzrlzRDZtyDWl1M6/Tx/A0fLROgp3mKV6572FS7/0TkbNz/fvRv2Op
Pkw5vqq0X8jtPmCt8jQfJYAs0U3nzS4mN6epGx2lbugKTuSUL8Nd5WL9ZZc7GVmOunX3pgMr/PcP
Yei/PBt0LKApKCz9q3fp/NRZyN6qzMHt9hFBUfv2Yv94vULREZkJVlzj9EeF/bjdPxr2EThy9D8y
x5Ntb7dGc9E+bFUnc04RDXOyXWbf6ut7mtarbH3JGRKuzr3E2RyH7gpWFL+3PXgq79fbj9fB6iKz
T/0tt7CzOnJyp3aRDrH3AUM09v3Z3lgdFev7s8Q+nflbzV4Bk3LVtWifoWJzPK72pxB0PIT6XCe1
nfXkHp5Xh7vzbx5qHrEto7AT2ftTpENsGgb2Ue/qu9O96t1fho5ivwC/tvfX925lX16jKWV/q93J
Od2jkrLN7E1hX6Y249vSSrFvV/4WS/rvEyCtqDC6/GrDr8728+n9ovR1VriZfXEy2U/7+5lXcI8E
1zs/tWv7GHMKW9u6q7PdNU4G9p73eaoRdbnaPMFH4uFSdEM2V53jO0+3vnd972/xqXMOSJBz0l5Q
BnYK55S5XFbHePTI98DHx854Z3Sl7a1mn+0v3N7db1v7cj3a99P6/sh5Gl2F/+p+5KVEZ+bU5C6H
DOQ269P7RT+HWXZWmbOeeUN0d+xzWrvOdND5FUw3XPbdit9vbQ+1BBsVaNv75mmetzZtZ9wpjnPh
7U7wk19vD6vRvttc8aiKs+6dbWMfIltl3R7fnFwcpc6JfTieWc7Hm52FQFrlervjnXd+bNo7y72t
7KNNZ1/U3lbzjhnEIdKyHZ/l9fJguo1DRIoyib2+U22VFXcIvHZn2hzv+84+yW1vA92Ej0uH1zm5
kO2NF9pPMHGYUGX3LXTXw0rYKTtbXj3YJ1eTm1wG9j3tgLXOxHnn/Ftp74Ll28X2NYooLohnB+Ea
+/jZcLxdufaPvJ3kLE/2XDgrV2SxIT59enLMQDynUzr708j1Xjx3t35eAh3v5GnfObvOs+wrDjQo
eQcv99bPsxNvKm/f7c4mZw8hZIXVwKp1N4m92cPLdOTdNbt7YlntTy97dzU5k1e7V9f7U82+3eCf
Y/euuRbX3qZ1Dft6f3TGkycuEZlXOugg2Eedd3qduHbhvij2xe0TK3nZRob9krne5ura8Q47lH/s
k/Ud05fZL9eb28FmdhG8O3k4Rq3ePrkLnLtpNXo7D8kIF2i113tIwLho4B35Nnc7/7fObYK41YbJ
LndUxl1+dfm9zkHIzRWWB7ryrni61tv5zsXZ7eNgH41I5jG9yAMpq8aut5fXIl8MJyCm8MxwUUm3
0015Uu9yZ/dZa15dYr8Pp+yr8+0dkk0WTD1SK843g+PlVji6nd3HfcOqueZLsWG3obNXHZmpL5zH
y3XrZdtvlA2q7Y1pHy+xa+9VK8W5+J9FhWBDSHEBUCPW+DaqoR8kaYJQR1QO8q3oYXXhr8ttAI/2
Il6hEekOp/rGRNPGw4uMBff7g19afv7DvLwa/t0NDDkw1NW8WWJC+ey+OBm3BufgOvKUE3+jn2Jl
vkPs5JOc/lfJDrBbIFRQETWIUW/fWQyTqDeVIbppoMF6oeYfLDkm2UAnIgc8S/8L07JgrI3Pqny/
WgUA1ulPks+DmlhCzFc5EFzKYpAEBh48/DlezBf1briVb8lIyr1xEC7NH/HUHzU6/rNrUNJMo4f8
C7YKzw/dl+Lly0VLg7hpo2/Nv0GPmCj3X9eb/3N+rh8fovit+gR/8qOyrIlfqQ6LS38XqPAPgN2P
yrKqfjUWOjfFm78gUH91MVTpK/E14ChCERAltHT/Liwr5lfIAUAv4PQqiDiY6p8Ult9GPcRb8MKw
s6dwJlE9oz/9dj3MoRjGUxeiuDkXEXaOvnAnYJT9mcri2032fRjV4FnBsQIHU4xlWb5adjiSIuRv
aFgx+bmxnaAleHqOE58uT8PNpKhPgzyUm76WM4jHORdwHJSbMZGSBx2PsL0+90Hstnmkb3otMSCP
thjp1n71yfZ4uy2/PyYiETwHcagiw+t4+5gRzpZYauTUChUVDUB4RtSzZgt513Z8DjD520ewAN0W
gOVnx9DbjflzaJlPrqg0Gj4A2HLkoRGhSYjXwiQ9H5A4v2kz9E8jpavRrzWQ4SxakPB+EGN8J7Y3
RRw2N2qHDs1i1SjRHd6+WsWHH0fgl7zLDli2tc3/+Y9fLA1NlumG0HdhuX3P5l99szgEhyJ2ueRN
tdwhPQancZWSJXz782EsSAFL9Za2of4u96gaqc2Q6h1RGcpqqNDIp2naUH9SrP/Vy+BbzyXDnpIA
nL79soVe4rKEUL0XpTNkr5AWMgS4x9+/yi9W+ZIZA5FkCekA4d4O4lcJxVEcRb008pEBQSvdnXoY
23KjB64y++hJ4Q70SQr5Nndj4XCCmADnZcC9gJXe181kpfHztvdllHKHRYsjOsymTKhi5cG9XOS4
wmBcsGpgkDlWX2jXv3/lD/O6jM4JYi1cGSoC7zPzGcJZU1myp/fpQbMK46D7fXf++0GUpcf26pLm
JUEVGEtrjk4asHjx3fmBVv7AbmxiDyOwyR00+LqxHsS7ZFZS8CVBEN/51oRgopzX+3pQgvUso6qr
53OKXnDzbMlje1+KQBOdCisOGL09vgYBuvEb1BqGoxBfs11nRvEqwRkVUAZvZPgzMruJOcVnOY2x
wPbnDrmRCi88W0jwqzOz/2LvTJYrR65s+y81hwxw9MO6fcM+yCAjJjAyGvS9NwC+vhaY+UxZkr2S
aVpWQ2UqGcF7HXD3c/ZZa/QxCZNF2Ws/IFNaCk8HG53a6kUhud0P0hXXcfCrR4YhzRZVcPANi9Zy
LIoYuqFXFb/D3rOeC7+d4TAYTW5SBAhdeCmD9kRsjRQO6OVQMKU4z+7B74Zi4/bVrzkdu1/Kh86J
8PiiisidcRpSnhD4Lu7qqQXT5k5FeLVNFdN3Diqgd9pdfi5epS6M33BoTUzxgg/PpUZv5TOzpimR
2ZRPqt5EXed8UygTkRMgxwvlABSvr/j/TF54w3ANLNNA4rMKU32wEgA2G1SdySEdx24XLY08xNWs
X+nUwMUv6nhnLZV3x8z3CJhi1Mt76sBsYWqMNCiCMDSenZcv+8Go9gnZh34b3YokUg9lDE+R7+/y
YDohyQYPSecXgFnXn8VYuKdQNsU59CycCK1v9ReXr3AbIDHP2kETxBy8o98xoNbxEof1ZTvnwWoZ
h8faCjAbbqbyVHdklw6futn+nvHlPEShe1gWF81eYMmHolAxbB0Z7KXd6lPrlfZOAEZKdPJlVtZT
quR87m0QIEM4b3rVHhaCNDfKd949vU4z27W9CZLOOw2WFtskLdWNnDym3sFv7MvKP8m5nC5FYSUw
w9rxe6jkyQ0SZ9spVhAI07pRN6giva3i2FY51AdK+6py8cHMttyknv+Ql+NTERToRggrnWMAKg/B
ENXn1vKAUbTVFcDbndOAXgpDV588WzBkfmqL9od0q5vRUl+bVA7MEuNPt5s3H7/LOUr5xKoAMZNT
+3on0hiaXkbExw+EgMftwKdN4ZDs84GmkJ7GaY+8dOOThWyh9aBDFV9aHyodyBn7RJ4y3eH5Vocg
g2Y7y8cI0tRqJx+B+bn3NjklyBxiN9g0m4qwocRelkSAxFCMd4zJC8KVMZS+3N2pRixPI4XQc9br
5CEZyo8pAv6T43bDVpoxM1em02XxCGMqa6h2ugn36B7nW92h6WE+n2JIN2ogu+517g0UpQmGJUi9
KG/eGk1tqZ38e6aukba60UvctvpBVHb8TSukdoVd3feNjB+aGhhhbpANOQBs9mLQP30IfbPL5LLw
u4cAnlZT5j8ThaZutCD+ZFivdtryEdMu6UsrvJvWZ4orWQOksfMdRzzT/GJ+r8pm3tEd+1iiDsqw
o+kmM08KvRA14Rc5UV8GkDHsMTHxaHle/QMN6rGCtJ32qHvKuH1z2qV7tfLppxVFKOVMRmWtsk6e
CZe7cbJ+WJkL/KaJs9V45873M4e+TWfQHbKqClA4LC0pE+swBeNHspplmQw8mjj7brnZfdsOr0hQ
+tsgxBln1SMP6PoSBOwtfNJwcTkVxzn3q00fxsg9EyoMgUVca350lurs9It/aC2Emnr+fJyqh8lu
sbwXuMV0jdkii3mBj+FxHOTF9MVHUcwXFSp66qlCQVfP77onELZ4PguFr7jt1OuQpQOc+PmbisM7
pepm3xtElPbgJ3vPbehx1DamG0ImUFGzl2Ys3mZjVf/iIAcG4p/2KphqguOuywmA6P4/7FUMbNtl
n4crKcRa5kOlTNcchA86Y9P6SZxuE5TbCqQPgwZ3qSqT4GSGOVDnOMDbDtSx7pedbgW2lUnK7CnP
a9YFCkcn3VV1236YUcWICzhPH5zRbvZGS/OsTDv+TrFZeowpwJ84jVU/x2ht1Px9zuPsw8oXO4WN
MyNx85sUb3eq/NVNJet3hvIs+oGIhn40M8fvvKsYhzC15cD3D6P6NyL78l15HSy6pY0kfzDxu5Vw
WKyQ0jQk+40Gtf5g+SHjsuzhwfbTjre3zlL/MGcWmk+kSsu2Tle7SGKrghY2aKNLPmoADfOSdeAb
gCzBPlVJeceAT/Rkg9gojtEodHee0JC8Z5Zhgi1UwfIOt4Icqwr9fHnMkO8pUC9AbZgz4661iz0D
7HEOzbDioOFQbUb4IiFh7qT9kdQE9g+xtoQFJaDhxeYlsr6PvGIqAELV/osP9W7AySPLh8gDHncc
fD3yYVrRFG3SCpuuVWZjyPVlItjaERSrt2Nig1Lt8QVB5Y9t/eQGZB93OcJCYLcihHnDHazmQmFn
Sb0DwVXf5qLAqWThq6aHIlCkXVw7NPF+cE0wbWs7L2h4dAhiwHMW5euEjivb5UrH5c6SLYJq3N5o
DIE9wNWPFDCxaxxOaxjSl8kpZNQDorjNxO0mVN4EqKFAj3SCQFNR+BRV6O/ImXc0Q+FF/PRDore7
Kkl7f2v03FLIsvz8F2A8XvW1BoYrugn5RVRVDQeFrPbCo+hrGyySbQD1dp72MC4UjPnC/w70d0LF
IrjmeNn7vRJsG3fBYtXlTegPUQJYlaqLc6kiDYNv29jTkJxZFi1i1hH0085KRQ63RujlKwIlC+YN
t9NXa2xB1SaZHft7yH3epQh6b4Bwwiwmwtg1+Qpu0XP3sp7Uy8CEerNrQybeje5XFTs7A+RS3whA
CqyDR4BqDK2nZVqDDi3XuGnnl6UL9XR09t2wCHA8dgrAGSoAKM8ZqpKzmeso7Vhd5fAlaHP5ljmO
9Rg4y/TGj4QLV2ZF+UNxcXvv52p6F3PvP7DkB7jkVu6r0yzCqd3ZaaHvZ7dnbhhPj6m3jhrinheU
h82rp4YDZz2GrKcNIms2XPjK20ICeOHLIGKRKzPxdZWj+THmuJR2VqIk26RL9AnnoTM4KySJWG8a
DsEGgyqHqVzT1jvwOg8xsndp8WqBIEy2fj4oKsztom+QyhXv1oiXCkW0YDsj5ZRjOWO646uD736C
pupMel85vQbHikMBEn/aiovn+LJkNlatoCNLUCflmH3TlJBe2NtMAs/cyIwWRhSP4KowGd0OsT37
B4Z1PAWmdYy+wyeCfcWzMvYbXND6vk1Ls2Ze4tI/jrKOSS0nKgcsX7rx22KHRYVnaxHqUmTKY7df
AkZkY3BMYgO/cDpzSInefW+YXgDSieDgOJUNn8M0rjzwmvC/1jOYy4Nua6amZqtYeIEpicVNBktA
ynoOf8JCKPeTNcxolZfWusPQlrxCqRLBJWZ1wGzhC8PK5ttZdZm8Il4YUUnhbJf5xIsIkshkTo0z
xP7OX8CfoYn05vvJiHHcZnOZoPmSBOKlraF8MYozw7TV4UIXAqoTrFymoBcwbITQeb96lOk6rpA7
6fRUCcc49764vk6hrIfu+LAYZ8nvGePDSlJCSrjT/kTCxK3KHJiLKGzUVg1nUbQbaMT2HVWO59hn
uLsyrpXDA+qjfJdB00RdEvaUXft5+Igx9Uy84wOG6OxZLgC9k+ItSVcFWqt9997zsLzCeXTSj4Al
csapykWijwDGbGNjKKF48QhVeVxfVps5iZAUOmIYvhLyITTV+97UbCfuXcO1tw2yHbvKzEfWdhZS
hMHy/F3YCdrx2BuRm1hT/NS0oG9g4/SC7Yjk0g0Dxv0jzL7sR+dZ3RfNdFW9TaJmfE88yz7XZQS7
r7axbW2nxtcSgvo8fLOmbAGWJQuAMM5YdS+AsWTGQHeFzqEh4Z+d584QRHIL5ftHB6XkD9Gjb4YL
0JqN61r6QQLP/BX7FraDUhArRdWdmiMDGOycTef638G9tHLfuyp9rXnzw/m0e03wkXHFedNEydKi
vRuC74tKuydlZE68029T7gwgiQnqeSleQCL9zDqFs8PWFDY5TTHjcIqs5oT3GGPeiz4yEFu+VFwg
zC7Lpy49hxTK7nPJ7XXAx8U+4LfBwNyGPZbbDiV3ttGOAp+ccpRZziX55Xc3HacDgww5TwBQMzTb
DP1v6jDPXqQvU45ZQVnBVIvwPfOMuE5NuNnSwa5UHca0conguC0dpSSgifGy7+fMPIvcSkGXj0v7
ZHiPsbDWe00someBW+xJBsqddkVU1w9GxobzBhtruPFCSzLGGXCF2kEkohutYxwgLcJEhRBhIDgy
BtG9WxSeux1CTL04DTKdb+CSQrFedFY9iqEMQY9Ok/Q2sd9iHq3SZKU4T9n80WnkUPxuS/kqteRe
M4WSHR32lUcdXuuqPzYMjmbPQV15nPyL7JtVO8EETM/S1zpUlU/OI+rvSgoXT8PUgDsXIokU1x9P
ZdtKeRXWDh36yHymCsMEQNnoC9uFBzw+SkeA6yEFsUMeGDnx5yroPRjGk40D2ep9msxYbRpVjRHx
0jEfd0k0LcvLmLiiOfv5mF5gQSXftGiZ5XDZkKZtxgY576lcyi9d4U9guVUhg1cM715k+HaahWG1
Ahr6uNiGcgTQ4fEgHZG8+ZKhjmvtVuaxUlAA9yEHCLVJakkwR/RSs6Q5xB1dHfcEotq5/+aGOo8P
IIrm+LYz48LgG2wbf4Mxz1kvvKG4hTS2MHqxZGiG6ghV7MHlHxyXmjrPoYHG/wXIWcIdITfZrzAX
bISmjlk8bZYt/oY4fUc/2BoUWbTRq35lZc8LRJR9CoRfVMUlS2vZ3XuyRA5VNvmQ7P7nupPzz2Un
xpMZzWIeiOnO+LN39JcSKHCWKRSQFvcjJs5nmK9oF3M/L0Ggt111AKLvPHd+7dwUHnIwp2PcStWd
6vFbah6XKgaw08d6Og+d1QFvF01pGBC0MXkVQFZ+FqCL//g7/1sNl/+lkyV/+fL+aUzvP4f6V5O/
/zXtT3X2jw6Mx5AenRJASI4drMPh1GX/7MCs9G/qR8C8GYwlVMVd7c85EjowGCvpizAxQtjKYVjk
/82R0IHhEuExTmvT0iGsGP87HRgHbMx/vzGSRYRqxEgVU3shSVs6Ov+tOzIEo5xhWxf7aIDySnEu
23G11PtuycItNdd06/cu3ZI8lC+uqaMj87nfaSrhaCtvMwsC2xR+Zds9p3P36s7BBeTgleG+HSrw
kxzcU9v1J2Owys7u5B0mACFD2tRfS2vMrmWB13eEYV9Dl3SHIcDMnFff3TqWVOzGAx6pxyTALCEa
V1zoydxCkX13yjVRjVSXK6LaZD4FmymcPqAGdvDuQaVY6+bsZvWXPtKnvIhiXLjjV2vOmZjrjDn3
fiEesoEJLUi1T1L6GDLS4jb3mugpKGr1aIqlQOYiK2wRI6jqoefYSKdjTKz2XrVfxqR9sT2wc+zw
j6JM0cFAfN0kaoILmXCpG3N08WXRHuCsEWgYgvhltLv7NOnwitUl0BhXnmaddodlcquPUUOVDpwC
lCAji1mtRnwwCccGKz+bYv7W0y/aOi5F0AX3tBZsoMoZD4VTxocqN0QXIybi1JKqK4ZXVBzRy+hZ
exNiGSjH4gVZ9HCqXe08InwO9rGbxvi/uVjM1hOQ8lbPwDontl6NeQ9mWLizqSzKJXztrPGXK5Te
NhYYUW5sHu74ZmdCgw8BE5Vx35qardXJlu8JXMltXVX4QDogAI2vvoi84eyA3K/dQMp9YZwK05RV
MUsYSvvNCly5oYzwEkdU4bK7WZIQKse3pmNXw80WO4k54Ti4CSQiXm/0qBOyi26KptjK2R62nlnJ
wVzMv3LYhvFCReJgIxKmOGk+ICogELSqFz2ET5aMs2XrF8tDXcz0e6KFNNR6YnemguugJW4ENz9G
ywWfY+hv5IKFuKqtAdw2R6a0sR4QR/9q4upYzhOnGExVbsuNOuJaxAh7eZfYcGRNw3miVB+FDdq+
+IrzmqxGofRH1lA9SPJSotExaIN6k9wLNiBOhrV1KAEan8Ip0181pfYLULV537MkD0NZPnUmIrQT
VekDMcSM8VNoS71dIuQKTPIrr1gxeTK9AGBx93kxuHcuhXmmTWPadpXFxEeziFNqBuxBXjI/RT6l
0hQ4+AHgY+NsYfx7G0Ht+hqj9vvBkaK81Y7Ye0vubpQutjo5h5RzbjE65zyk1cvictPl/bWtpHfM
wlQ+LpPq3nDeTtvKs6uXEGzxJmsdFqdTFLCMIxYKhKzGxc3FefVJD1F/64PX381hXz/6YsaGUprb
yGvrC/Vc5EpOkQNAlD3AlUpS6BsYLAk2szLVzm7C/jb3UU3VwMZfFMOXW5OK7BICVXwtGQ94GD+P
nTNNj4Nh4AwCh69+UJqqT3M2dQTdCr+6nVq9PPLGxITkyFxtOYsWL46VOPdl04d6V38ecZG2i3XB
BNMTd+vpXjaBuVYmbJ7Cz/Nx+HlWLuMeYHzOfWWrkiAbNlOhlqNehL+nGmRewH7wrhrDxPvO0T+/
qI4TxqakPGw24EepdzRDjSPZHdz3PI3S1yHsKvfgzF67HyO57J254F5WlBkUSKTgGy+a6vMYTEBP
m5YQvTON2dda8cssUQhYwbatmwBIEyrEhI8+L3L/FryzeZioavwY3RAvVDWp8+Ln8qMAIM4pRibm
MKsmPjstD7Gy+vLDU8wSynBY7pzJYtgjSEtuCd0ScIV26+wAcZcpWEsE+mvj8KSO/sAnmS4JWVFv
Ie5TL97B6VpIrI1Zlp3rDs51UJTaNL/v2e6z6dFdpuBp6u3h6mW++dXH1KQ2sFO5WQ5MQttxM7+E
eWedzefdKpQtT1VUqJAiQ/NzHrM1+67kzeDanHodI7aeRanByooeaLQV7mpexXfCt6K3NMmqvdVI
c+QiDsWnMz4XO6uo262o6uS9p8YCSs2r9PfCcMYXIpWnvnTGRypv5pD5ujomvOK2ok/TLT287pAF
GeEpfvpeLUClAh9v1dKVyaFkX6V493nDnB2uB3Mt/V91XDg3Kiub7/LzTlo7eb6D89e/WJz5UTsJ
Su3U8/jhuNyyBhlM1wQ3kvLkbTJa1MzrePZ5SzciOs91sGxjyvGbTCgERJlcjhkXRMrw6JTo9ND/
oSqL95OK1r5tl/GmLSmEdDoLrnYbqtcoo4aZ+nb5CGTsXSaZc2BCBKtTFXFhm9rmMKnC2zH27Own
2YZvGJ3HD/xSxXPqRvPFVUJcmebhp1P2hGM/me6gAp/RU2TVPPt52Z562+8OY9dVD1aqMEks2tz5
vXnxgQScSAz52w7Q8mYOvPqRI1G4k4Uxxyn05K6tedtVne5vSkUDJSkdxJ5mCU92s3AZqyPrFGX4
XFOMIN/npWXtpUt/AJQaHVwree0jhGBe7dQ3KOG7vTvEjxa0/xffCihLjCMzPgjdWvktsdi2uznO
+DIOiW6mM5XiM6izL2nO6JzbZ4eEes0miD6GRu6pwuzKBBuU03y0U3iZaqC8OdURT46Cmq6z67pV
UlAX6JHSnLRoj7XJGgSTHKl/zHSA6N6dNm2gk1v+8hDx1ds4t4hOJ4XmZ+05dqL6pcelfGpEUnyV
E/4KxW3sLQkQ3YVWc1/PgXWUhePelrOxCUh4+Ws06fhpLhCq2Wudsg0M+r48YyakLRiPc6snj1JW
aThv5b57DKZm74TwsWnY3tdedqiHaEvv2d6VJhfchoAcBNZTUK86u957yizv2wyN+c2n7V1zj7jx
aZWeiKacOnVyE7GL/PHgyVSdqyjZdW60bJvZVAeJLz2i0n4GDv/bYsweotyy7RtGL2yVuljjErmr
R8jOXnHypCY2ENBraj1snkHv59CM+2fiD90J3h2HiDIBZINQs0bV0M/9r4jnlvzG01R/UaE5RV7w
Lc6J7Lnuna3pQE9BSs5oPtS9f1Txz6mdn4ahrNc+DTc6Xvo7DRS8H8xdFnV3ikOXyiOEYbZ+GNlJ
ywKtY0o9ib31KPtgD5F+2gdKkIhnHP0KZflQ2jMs7DF+oWxGzSOcfwNnlHsdwPvvtTftRJXS/bcK
PAnUWSPhHyMd7BtO0RcKaTsnr3/3qFJ8z3zpNL0cGnJdfwfd8tD50+8pmF8UEosdUcaFsxG15BSJ
q+WPN4FfJ7tcd+RQ9ahOImBajwpVfPRz4hjsfdabLZ386KV0j9VIQqEJjvh2dks8I5JMy+Vk2cuq
kAmv3agwEnrJYysQ2G+ka9tHafx5ozz9mOROe5/6UXPxRz6upsvbTT57136gel1nvNBhLVuh2YkZ
wvLe6avnxcLKIpN2/gJqX7PgsZ7KLL2pGP4CXLMcYzv/LaeS27rQhJ/BkMMUpCMHbhCU8eQYto5g
eU3jiZoeDZjbjjoMJk/uIW4QXWOriE4yTsOrr+sGW3Bkta9msGhPT7U5U+8nXeHp5WTo4Z3bYRiO
w9BYK2g0ebFBPiLsjMN7laGNKaKyvQxiznYx0IdNlGu8duAu6Nm2wBg+ye5tdh/arX0KKikenNjS
t24YQ6hRqn9KoG68eWxvByHt5UojC+UI7qf6prVs9rQGLUgSVT2COg0ku4v7eEsln3x1EALMchPs
k1Qs7jyjowuodW/rDRxGR2cmeRCEhf5lmkgdwUJDyOiXh37p6WFSlXHu2lhSOum64kKfybm2LgiS
rm/UVhpbvCqxlDeiCoqHhjPWzmmkvMNV1O2lBSm986nUhagANsKtMAEOUfQd+q5/nWZO9HHoqSsa
Hrk1wlXbeS7f6SKW26C2mpMX9tYp7Q0CB/mzThuSEonaqs75GiEmKtBfhgIuf/7a5sElWn4nRKyI
6f0Wdm42sutxVyBECmGFD3SNyKHeJoIXcTlRI2qTY7RQ27SiZ1nrX5y2x3OLBGITeubb4CX5YSjk
fVY+zM5ycgLOUxqoTI02h8d0BpoyJIU+DkYDt46W6JzENNbGgX1VGwr8gQI5Drl/KyRgcQpx7h77
S7UPhtSc1uTGW1vltIDrJd3roiUTMvkPjPABwvSowiBi4TCetdazTqoCYHgUpD9tqCR7IqnLrgx0
23IKLztuMHW4xwJUPeYqC+5zSz/7JCPczWC5jrcZhNt/U8KjrFtL9NsJ8ocPOjjktRsbAH4+9m+j
FdvTxm2T5thhzsbTqYa9dGrzS9QW9+emS1gHsxlvyKOgHOz85BZ8+HRYLTdfuzKsbkTfvpR2Ib9Q
xGLAx6G6v2nSabxhT2SzSNvookbD/Q9AdIGSOIm5mM8eA6qblNwS9UvPfs/hkTi8q1157J0u2tWR
3a4+pOj3FHnE2pQncPei5DqVYT0eh7Wh6HclKtmkGm4aFC1I8jp1zGrTnDFWtl8t7rcbp2jDLxhH
8BUuWp9KLfVRxrI7FHmSnPqmCj/g2qfXtLGHJ4GSjUaN51wplGbDRft1dQzWMI6zxnKQn/fn3gRv
rhbHyKZ/AKpoDHc+hfo1ChHte/DKb7oNWgrALQNrnyEgd1gDQWalaJVrSmj5DAxRxXXvsjVFRGpy
5s1c6teRN8XBGkgbyULjofyMINW60ZRTKVxaksNkhbjqpuX8xY3ddMM2zKpXBRJwfUKdb1a0Bp3a
NfNkJWv8afgjCrWmomq2uMu8JqUyQMw/w4RMxMaWKr6gMAiv9eITr6KSbN3pNXNFEBWnHyGt5FJP
1W0wh90vQUjLW9Nay+C7ZIPWBNea5crXVBfdkALjsSDqtTCZu8vX/FcjBuuZ3k7xO1/TYXaYLscm
ifxvdKTZDCxZPTaVEldhj/lerRmz4jNupj6jZ9maQuPrJpCWrNm0+DOmFq+JtfozvIahoXgMPiNt
AK/3VI6IudUmot60Zt9AvJlrO0n/5K7JONxSvN7az8AcH5T8nonuV2kr8dCv4TrPi/tb0Dt0xtbo
XfGZwmvIcLEQiOYFkT/v4nl+F+nyTRNup4PEy9Jqr/AWd3Otwj9CF/9X9PwPKpbUHmMqlv//APqz
aj7+pJ2Mfy2A/v2//TOJ7v+NNUVkPBTgTv4Ilf9RB/UBlzFOSkodhmFICIwK5J91UBH8TYDn9Ch+
w4FlSO/vSfT1X7leCF4RLh0mRLDU/4YF8R9r7aEfkLuGNkskPRDuJ9bjL7V2RxC07n2Fkha9T6k8
uj9t9oZv6aNW2XCMW4d59f5fUDb/Kayz/qkhnGLQa7GgzP8P+Xf+QY5nIfN3FO85aFGf3WRudSnm
nCKIh6d8aFfJq3ss6uohheS4HZmTvJZD9lI0MbcEDoNbu0G/8fkN/t+K/g8g8P/TYr6hxare/6GU
//nf/LGIWXQQgDwId/DtiDsL4ld/LGJh/y1mIa6KAJLkTDrxb/5cxH5AnT/2YHivAHoodX8v5vsu
kxYBsXAfh8Pnj/s31rDgV/lrTnldvXQEmK0JApu/wmdD6S+LGP1cVaWc6XZhmODQ7BoHPofdeOLd
ilJZcpXW82vVZfp5mKbvhBGYjVtWdRo2l4qkPTAKApG+rK96LLgrL2Md0q5vrchaj6uy2au812QP
cZSM12lySEMPVKD+RaqbHtc//CJEloj9Q2BzeTqIla9P619+kQgvZ7hY7E2BWbL4tKR9po7UEZLl
UgY9ccCwrPKfuRjia1jb/S+MoRGO+N6M6Tbv8pSMRpi7HsdakEKIn7r0RUJqJx3u1aRrWlVdJ+G4
DHVMqXyysVz5G6iXQX6efMYgDr1bozokvFilJwukXn8ahZwJUlFTW00o+CgI47TVW6KMzfmQ5ByN
NYNmyB0KIx7ilTvrzfkUbmI6j8ANln6g5trK6kcXZbVGIB1ODBnTQ0+2xm6ZYh9yqdGETvSENksa
EJdtTFTjOp6ppdIHwFu50UDy6cmU1gzRdki7B45hptrGXdlwrg11RJEl5YDN8S/TN/SUo8cgqlAM
pqFr9L5w6E8TtBi5WMo6QIMHXd8yBxUZjmaqn6OL7zdJR9hALPi5wqr7yYUQCMES+9eCUC+34KIZ
zpWvh29FWAweAfTU5UOy+p7pxcxB8QWBcTn19E2/+YuRDzqTLgrtCTUjh8VI30VLqDjQqMZkyKIQ
6zE+EnK87GrMAsiPwfzRwXWK+zrXeJN03Cw/EzkMq17NuL/7Eqsmv0Rlnp1KaQsXUAZdXvTEnbOS
CCPdrOLOyWQh7lsa4zecBA2hzarlCTD8jWs3HWzKJwXT5NjolufSTV3zRF6NOn4+1iTdp94f7+06
j2lOUGrCHsVR0t25fe7fRCP9um2WtFG7i2pVpwdn8PyvTSuiH7lJ5mBVh2X5thgbKJhtw/rcOgPh
tm2WIpXbBKWDCT4fMgR5cTNM90uTGXCMjV30OxRDkXdDLiqOj1NVaEIpQ7H8Nt3EaqaD73hbm4Dt
eGAlwoDkErBEG0+b7J0MXMYdg5LPtzmQGKgqb1kYW9Q8NfvU6Qx8/sL3vnADP67DHNQ8wQCLXTgZ
o6gQVwHRIcyS7cGek57Z93xGSVtXMzvhQADK8pRdbqvcakkpLol5ZeBsMHvqb+oh7h1I15aW8hUf
X/REGm4xzy4Z+beiasNgQ6PZfPd6jdA8s6xu2kAqJqrlN01AygVu5riJ266jKqScH8rKZLddKHye
6q6NomO6RNXvxp/lbR2W7XMg9Jaee6J5HBjn31Q8xFc7GcxHnaXBxa89SgoESBICLhF+1ygaT0s2
J89kT/myM4vVR0tA/kC61MXnGCrlwvNt6fFC9iGwd/TpkoGweuN8zKrQztEa++gtxiYoT7hYVudo
ByoZr5J28+2YTuFejqW2N0WSteHWgcyXbpWVhO6+1I47nyliuw6I4p4QZEo5+veoaIucNZ/3LsoI
8R2UFUpnT5kmwkI7DC0Fdd7djEHbgsDU2PaEQxgiGJP94FXjx+qjeCVG28BtruzkkuqmL4+1HVr9
RrkesQldpSm2YfaqZ2mVPMz4CxXOvoVAxJaMHvRlYcL5o0yY0tknU7UvCC6mj63rjCVVmzEst2Zs
Sf/g75mrvfYG4pVYMsqZ9sIgabIslC5KkXtyk9H2bLYW5xPmFHJt3KvNpNZ+zKf4kvK/kw3GtvI1
J/A8Hxip06Qdpx6xaEcU9CmLuUURP8wnCPtj1DRUk7nB0daVtDQBnCZ4jLkF+tvWpdi8GQIaHRua
pbnzkKJrSw9ZnZPcox9VcxUtu2LZNUp74UGWTp0fYsJDd/mw9JJpAA95LdXBMLohz0eWLx4q8y7E
kD1H7ujRoKrK4KdQ0Fj3FA21vgl4odc/g5xSZcYzjoqVSSrBH+aS1KkGES8Xy8pploxFgAy3E818
TY2I6p0hr/heRrSs80mSJeHF7P3wUSCAFogiSRYt5pVFVWS0NyqW4kvM7fFq+mp+yWbcXCzysXkE
zRjdh1kpHkUyjb+HqBUf1DOm4UBQdMWdGFXK7Qpjh8sXl4KWgeXy+MtE0q4mCOUrNqwsvYdUzlbR
Gn+V1rO6NmWfpM5N1Mnxfc6XEjisigklRe5MxnX4L/bOo0lSJNvC/+XteYYW2yC0SC0qc4NllkCD
A44jfv37qB6z6crOqbLZv01bjfV0EUSA+/V7z/mOEBJ/gWTmn9peFqzGjjlR2DF6XFJPtVnnr0r7
ZutPSr42CQ05Eu6yGuYD7uJxEw1O/jVxHAchmvLRW6MNi7K13xT2QxpN/L+LElTwUfaTtczkLePG
tcpRXzkxSaurZpj8KUQC3RMyJxyFx51HbB2NsdkttNuI0DaMjHS02jq4QWctH0b0bXBp4AXfTNCm
slVuJYUZGuQX+n+Z3v6/PP6fhY7yn496q7cqLt6+fe+Svx/0lv/mr+o4MP8XVzDFp0lszxKqQKH7
V3Xs+/+rU8bBWAEfaZrukiH07yMeRFS0ZpDFaWS7i8zpX8hUamrsyfgZfB6UgJyG/+aEt3gB/+20
R0ZFgDh/PcW7gcYFOOyvNWUZmxPunyDdz1ltbxn1Z7s4sbzQJVd6F1v5v85QAErj7/UnBtYPdkzb
WzKaeAZR1YCkBSzz6/Uqy6CLVFXxHs3pGNpGFz3YKikPE7khFwIJdbqxEFj/9nt8ctEP7o+fF/15
8EY4hKLoJ0Dpb4Wz2fkDcH073svG0c5dkSd0el1CyfnjX2fE/3h/H5yfy6VQDWHhxj6+uHQ/1OiV
wnklXDPdT32ZnYPZ1tbo4u1VpOc5IEqH0lB6NACXPyW+Pjz+/k4/XH4hnvrMVDHN+UQv/EO15GDn
GgrHb/e5ZBQwFKW1lfWs3ZhoQnHCkfgM0CuxrxC5Ne8Yqbrd76//8ezOB6BNQDYVyAhwPjzXv/6+
+UBrqXcNsEz98iPno/lIlnX6mquU0RYrKi69NrFPpKuv46Lpd01ZEcgajyYiCiU7495z+3HnG/3w
ZWC9j/+S4v3H3+fD8/7z89FTIJbCdCxUjx8+X1o7ZPcWerNv/GRZbSu17pwRlkWhxo1c5Cx/+EI+
nD6XC/qwkA1OwSAHbOfDA6+10qeF3nd77JYwIm3E+BRaExOaDX1KBod1k91lLQRGLCib0jcJz8x7
bzqPdZ7Lv5bo/3j35ofXzyeKRSeMhQUHvgBntw+fhi5f3S5enr0yO5t5dxuT2K48szs2NKFoCbdJ
dlYCs1raC/b3Su66wZ03XTHZCIAiP7nDMw1VvTY53FljS4B5ZaX2Uyx7cWgXEQk7k2cwtJEGU7LB
54WrWV/OJWmqhzLx2W1NNAOMkuvo4hml/geioLX8gn9b0X7eIkWZwa+8vIcf30AhpYG5Pi0ZVQw+
2RRV01lrKcX4WJAhC/tcjE91sAThTr0RXOmF4GTLROpMSka3o+cqD3UZde/KcLSbGZnwfeH0+usY
TC7KtAwASm6IFx/b2MHr+uybZRDLXM/SfOtnDX/myGarhw3JjU8kMcO+74gLvHAahtUSB8X975+v
Dz2Bv+6WhhkZK7TnqNp/fd80ykgGe0mxnxcPntujqe8mRwt/f5WPbw2PDb1EJD/QkwPEjR94AD6y
9X7kV9gzlIu/aItSIpLdQUFk/+7nTGB+f7kP6/VyU8iSl8YPu4VB5+bXm/Jwrydzy+Wsso4v2OeP
fDCyWUi//MNy8Mn7wMaw7LA8MsDHl0/yt52hHM0qtjj475HBx5eCQeQjZ53iftaa7thbaXFfGkl6
9/vb+7hIL7e3oAhsliGWoJ8M479dFCRHoBeyKvcSPcA7mg6fCWXe8CZiOjeslZe41tMUjOIll8uo
uQXF84cf9LNvmAP5AnejgcNO8et9Ey3J0FRfZnC1pzHr0Guem77CVWQyMr/8/n4/eXr4JRfuO74P
FNsfLqYImpYyj9u90Lzi3k4HVtp08HY11cYqKaT8+vvrfZSIL8+PRZkFUgJNMF/wh5eidvQsbYKy
3utNM88hwQKO3CRejXuBU6AiLYfD343hobNLNIIE17Qt0jNaUMbkKkn97FAjlrtUUdq9927bv5em
UOzXQ2Rth9TVzpEtxcvvP/SnvwgJJTT1efjRRf/6i6Aezl0TicUeNa7DbJfKJPIKTn34Rx9+f6nP
Hvolx5TSET46gPVfL1X5KYdubolyqI0uhtkZl74bh6NmNv7RtvLqlFjK3f/+op/cHwiJhRixpFZ6
zvKh/vbQz4Pd5GbFZHzE9rv1rCq6MJZ195UTaX8YIHzyfpEDAL+EizEGWaYjf79UnUxNMU+i3kdy
SAgGd7PsXFqzz3G96W57aUwH05ISBXdfO2faifEfHvjP7pWrg4YPGJ6Q+vLrB+j1meghMAj70o57
htfcoTGJ4LpP6+APFJ/lXj7sduRrATH6GUP6j9KWAt1dFstyb7NnHcfK6o6dOy+NV322njgXEi/l
o287Eo79p5/0k+8ZCb5hMrci1hAV/6+32fh5MTuDK/Zpo6udhfDgLmlQhKF8h8qTzRNrVzqYY8EZ
OOHdK2Kqrd8/VZ89yh4Fp0f+gGP846eeOz9SynfE3k50HK4IfA6DjPQN4oBbMr0NGIZm8aea7pOf
lxXTMakwCAMl/PXX+6YLb+lNx+IZZ3ZwFYGQQHqB6xZXlBtl29/f4fIlfviBwfAs/Evfd5n1fVg8
BSckH4QNYkFqtau0bB9V98cq9ZOLmMvBzPAwUCyjxV/vqERe68xlwooQYyRcGUIL4MTHTNR/fzOf
fHNk59Fe44nlrj5+cwUqBjw3UKVGHMJPOSF6mP8FBlaVW5X4w7PxyathspdykvKIe8DM8etNtTVi
Fnxm7Z4K3dyVSZCajAapaGeERyeMWdpN1NcqRW3lvv3+Pj/7Pm08KECtmRSzAvx6aY2WsiXHqt3T
N9PWrbLftYxd7/cX+eTZBw8b8PAbeP7+sYcHmt54Iy3FfaM5PIYzRcOMbuUYyyHddnkDEiclJvgP
xcsnmznvOkwo7oyt6uMBiowznHpFVO41WdlPFWLeGx9dJI3COtvT7PvTG770TT6+AITjEZBns3sQ
9vvhBYjBVEHCdUkgtixc7NjQaVZmqZb84GXwHlkYAlzGQTA8zsKH2VcNQbdK0hpAR+xkzQ9hG8X9
kJmcAtpq8naI5y08wEPy7tgptT+TvcEKKQtQ4/lNYG3INoUp05jdA4WLeP79j/bJGwCwDBvzsvfq
Pyf3f9+bLFfvpF3BNTEFtsaVKFxr7UF4e0auqq7/62stCyMKHJPfirPnr0+hZ/oC9WdOcetqMfbk
Yd7OxHUjLKQX8d9fCgAe6xMyZCr3DzvehCeomsyp2P/seHQ6Kno98rW1HSXZHwqJpfP14YFALGXS
ZliAXgSlf9jey5ThnD5GvFxjzIlauhZOSMNlPkcY32slTQyOduvU87UsJjafHjj2N1y+xX2nDRXT
Gp6zm8lX81l6ony05xFbFz8J+J9aq99//8WYy2bw6/ptswZRaesINhjgfvgRGnvqnCmhIYKyKz6J
wRJvBFtpZ+RqCUOkNI3fez1pH6TTxOj7jIh4rtZEe+4lDbwbOyY1TJe3LXO6sPQ4i9SM99aQnrqj
C6/ydvBJTEM0iOg7csvT4KZ/Qpz/VHn8eguLIoMJOlmebEMfyxlDzBoFq1/tccgAeurrQISZ3UUr
QtA42LP8XGlVQgdDJgMUaOZDRTYffv89Ai/7tZNC04J6jhkcmoBF+m784xBa1RNDbKLIPYl2Ncza
Jk6u0cK2BrYVgcVH6xkJjMlqlsOTl+XIRjBd6GsHX8kPM6+fxrbOAD/rgbzvR2IsZmSSYCZqJOU0
6UNoAe7JlmTsVC1wLNAMHYp0bXDeB7JDo0SdaN4w2Vd3TRK/VVPy6DKtZrI0HuIy2KVBVq0aLYdA
ElVVaOUnvcJ5nSMbQ5OSBqAUm2RjJ9W1MNozo+xdJ6ZHHVO8Cl7NUV9rBbasPLudBnUaMJcfakBp
c4KkE6qLCubriSZGtnYr9+Bn2LGRftFKmQ5z2zz5GiOpwQ2F4587M8XX3B4kbAorMzdSNtssLg6q
K7/3kbbRy3Znd9lhScJzPPViyS70sQA6NC+SoqZ/A1SZPFQNHc6qyLX9PMBZcMq9jpBgYyN47wKF
EymTFnpo57WHa4TzJXiw9YhYkBsrRirIcWkuRhDRSXeVSiPekx54npzkzm6ZFIIXf6myYoWHgvU3
ere85naaCCF3gi+0NJgX6VvPOecy+paWGl9i/NBM6pDY5pXw5q3RXMexeVJ++zISvdS5UM+iYli1
Q77TsmAzlaSFaP4miiPMJ9OJVNV8PaMjGKRzFJXYpc3dIE6d7nxR7jd7ttXK9JxrH6NnO32zaw37
Gq3p0BXm0RX6d7//MZsWMlCk+pO5RqW9K1oM/75z8FAkuFV3SgPIN5PlPwnmbZh0ut08tBeTOS+H
y/xoNMZdAUTMK9Jmo+r4wWzcLU8xxCEbHSacOr2JGNZZcxjniu91UtdF7z7GPM6Fl4Gu60JZijUD
Q1gOMx4A4yvm/62jKX9tjNGV10Je6txHkXffzKQl9wA6ZaHF9s5z0F+4aBvL7kXTzVUwMk9qAas5
ZX1l4bVcR5G2s8VVR+QCPjSmAUgnFvOPdqDtEyaWc547C2k822zlnmLpXqwxwF01jCHezGPTFiaj
8myrgkfci2GU2ff+qDkrraguTOVruDojKngrgxoCwtdqX+y8/sosAvhXcqrgb8kiYHZplifwMRen
xo0fl8MGAn26Ypl8zObmXh/KWyPovs5wNGZqrlBG31GhhqI1Nobk3f6aGvmJ4ddaqOwp079Ui52D
1yTNRrBX6inoqr0WdO8YFXDt2k2IIPpH53eHiARbS6u/Jco9m1G7LgmzRWy+1lW7ATpgQ6b0T/0E
8K1X+9iNDnXetiGzg/YECWFbWPKCWx0nm7cea+cBFYhFfq/DzbKCBA1/h7nLsDqAprir2BVXJVIO
KYZDDYvEJJihsv2DTk9W75O7mS9QNPmpYB2BfRjg52qGtVJKvFhTIgn7rRMLsBHkKUhdOb72bRuJ
S5E4L2blrohM3FTERE6VuEvtHCugm/lriDerMrY2nSskHlxAEZFP7cGcgml9vsql65K2mJYhaZpX
ZSveFYjCJ79rNpzot40evIEhOqPfv2u6+pZuprskNZbKHvaZjAUfz9tVmHZwyp2rCU4K0qEw1vr4
Gm89pKXc/ga26gHl65WT8IFFvJ+dfd80iicqr9dkSayol1epSG71/JuBmMIX6ksXaPuuH28nKbei
9L6QORxGaLKjqf5azxQANX66teHNLSSgxHl2Zs84TKaNVMevT6Jti2uk6dU2aKRHwF/XIH8vAY/p
Rdc9xKptyOx2YvM6izlAh1PnNXPYAkocds0g63eHGExtXUduupYe2nt/Yrbdz5l3jILcezQw4ywI
J4y2dh3ACRz3kWl0m7ExgIoirC3u0yLWvvkisqhSskJ997r5bs6rH7pRm2tANvMmGQ2kTHnQh2C8
AMnApXuDuqQdnEwHb5/X3lWBGmhT4z17gFXzLYh4QywRwBLr9K5c2QyiHnlF8YBaReIezKBTl4bY
9X5XGIu2n2X2Ok6aAnvkhM5mqCLtoamn9MtkwjNCTgy/N3FG7YdjdmLjk1yuiIwlWv3spEXwkDZW
dF3huaF0sStYln4LVURI/NpSdM680WZscFkvMElHnpIXHJIs8CS/qregsXJ9q5Afh6MYXjsIfu/T
zMVX0imnlxYf3qHLGihnNKTyXR8xmiYpzF00Xl12RwOlwO5eqBfK6PKrMcrxwLjFwn5ciKcgVszW
nR4QcRWQ95ObueA3QvNT2tE9qq+noCyQo1T2HNhb0/ZrF6GGMV53Q0mC9lgEBINNc69WkHBgxBRp
UW8THRTRiDdvjdLLDv1ar2+0purOKYe559RF5qG3UXr08e0cNKvSt1Vp+5cpKJEPVLX0X1xbaw8z
koMw11z200F98QSje0whyRGU3resVc42kqO1L/ET4Arz7+2xfvOkLPcVh4J7qfL2wck8a9/N9CN7
sx7Ju2pLdVX2Otm7sU6uXWe4bGdtY77TvepuEytvVpOy8yNTHfMQN26GYdfQNjNNzbMeJRu3zB7m
SJEqjC3+yOgO+I+rYRquMnNewckaNjVqwU3aRUhh6nwE1Za5QUrEDp6vbWQ0RCr4mY9oLmGyuYql
6vuN1EfRsNsVNNP8SZdRCEmqCDnP7Ayp+e9jk+Z0vWzMfRVSkXxEriKqBI7mjBQkn4v43M946jwv
UZcET5pczWmh1vECBMQsNsGLA6p0smxTC6sUJpWhHP9VDRl1O44fcD49TACeceNQUgSC81CW9gQX
5YJRfX5uMersxjE1vqe4X35EsRM/arpbv8/NbQTqhSMfRfTOCPp4Cw40ux7nSJyh+SQQG0uZeiHN
rzp03Ib/7Q340/DV7fx0EFeL+vpdtOm4rxLIlgM18h1AlJhySDM3qsDHMYlxPtrKRe7YOpyIBmFQ
O0plfsdiAzeMQRyqqlFuncp87nSLgalWNcyl21HOmHESfTrleHpQVcaCr6uGqEhN0niPhJz2z3ZO
xy+GD6g2QB6rEiqdrvajNKevvjdWOCxGDrb5oDcF9grcdqsyY+fByWtdT44PWxJRGPFJUTA/gy41
9k41muvR65W4SS0AAau+GbV3A931riCMDX+CKp9Ewm446nkVNi3P2hoHGWIWC+JnqA9gj0ICo4kB
qtIM/ZSW7olaVkcniLoHlFBOC1oKeDIPsSlunMpKtHBKYB6t8jKyt7GONmljkAqNkXFoVLrlaByc
xxJ6nt7ja01jYT04hAHRp7c0AhtTZTbbuhdqF+clgiT6VveK6cB7V/0YhyWMHrjud8ZU1sbDw5cP
Z8kCuQ4y27ntLBbf0Ys8dKga1pRC9+4bowxOUvb+yovdCvPWoFjME6uJ3lzVBddSZNVxqFVzlFCt
4Dg7ev/FHcrxYpTSDZHknJw2LvblmOlhZVj51mrZqCdc22hu2mbHa9tvQQYSqzPb3Ktj9oDyFFll
pWsfmkkuOwjHydcBQQlgZCY195iLgvxLoQEezD1T7g2b0HsefFGuGjl9dzTRX7SxsA8TEN4Xh1PJ
juF2dmsKp911vifuC9MhL9rTkm+TXc1PYsiKTdNUO2maxW3v2U9dm1B9asMAgXepDxNznFi96ogq
uM/h4FIxROrFLmz70vtOfCyt3g1nbCpiNeILPDiTpeMTZpyXhdpsyZMg1e2BKHIjX7UdCeRLtXDd
TG5bH3vpOOaG/8ABYTsqfoSkiG9nO1swCmA4Sq1mZ3MCkBM6tMMHJHn6Noqt8aFFdL2LEl9tfAc9
gWeKK81W0IkgbDD0rFLp389e7U5r5luRtipc4T8k3ljewmkXTShMLUl3gzRoVHSe9T3R23hrF1an
r6upSeEFOuD7StBcK5HApoqmQBwchxKFb78427q2n5g8v1t0/g/YpTOa2rajdm40BKBkVVucFZmI
3xJiYROoW04M4tVuBOPwgU7dOvYgtIzUQTA3i+pHgejySriJ84ic18Gna6j4rIrUQt+MyZnFtFb9
uutdsozryu1vAaOY+9mv64OJhRJ0SGqepsD3wAS7yZWYrOXR7udTW3KbYBnplI3CNTghGQA7bOut
oyUU+hTm4aR1YJ58S0f+64KenBqnvNMpZDe2kwikOaKZTyxY3xMrqNC8T96pq+IGQrGq3tQY88B7
8VrUmjpIGRA86TfqHFNzcua0oPFKL94wEpxCf6yztbCt90wN7bPeOpxN5t74knZ41GXkPRnCmEM/
J3adgYKOblL3rAMiSarYusyhowXZ3p3rZBMrFMFYSbV9OkzB2jAq6xxRIpjDgCFE0UWk8DQnNHDs
+xpDfFz2TYK2Nyp3Wdwml1li++Nfq2rbeMq6zsEc31n5MF9pYqJ1MQSSmdCCDhNRd98izcD1YsKu
AXGGmkaf/APPfv2cWK22lkMbPY1Z091qQ521YVp7pMcuXxEq0YleCVA0L3XbvdcO8cbKv7D7sYpX
Zmw82EY+0wECMLtiFkgTgcD49BJ3Lla9Kj7q3fzmJ2a7sjrs+iZs6b1R1SpEw46kUmv19o4C54er
lfWrmivOIUn73Edj++K1wTttBRXCHnzvDNbfIXfgKLTGKyjU+sZiXdhUcTnfebnEYxhF28zU0tuk
n+HrEdo+7eKmBPxiVjPiU3dY9/hPKULosbaBLC+62wUb25XNJmrK9uQHoGSTugi26DjDssvag80h
70I/CnajZ2LJsyYDc/kcP0PXiyEz0AKwygfCcDk3dFIcOVcCerOj6hxYZb+8A3LdRPZ7DxSG2m4E
y2PyD4rNTVWK9CWtXPfICddeG60b7TN/rtfNnPgbLYN4C0WGtoJbBiwGY7cxy2opNNsL2krIO618
ggLLQcVy+qMe6BBQdPCIoWGkYAoMNw3oO0RYxm3NfcymcibfXkNCv/IMYfO6GQGw3jhAE6q5l6yQ
SWjMtdqpUtN2YGFgsqjSAycyltdj5oivAin3zqvG+76OfvJ59W3Sp+VzP8RqN4zIac16eGiC0WTe
L5ynIgUe1cYx2WH5kF9iLQjWOhQBu5qOhS70g1kM+lXbo1ZPYPfujSb28SxAiGw00R1nDnlfh9TS
t9LNCONqPIqz3h8fbRvsMN+/CD1hw4OBdoS93npNOayuAS3Nm0Kidwdeh6mL5nRbZqRCOSDlC6Og
BSG1tLoKBik2eQte3Bwa+9qvLe9gJMVXo0vlk4wae8+Kro5RK5kggWDa2L0Tvw8TOGi3qRIkMVb+
RK+mf8MIW9+i602/mOjD7capdn3pWydUqt0a0WC7AtuojpoyqmCfVrSVa3sUm0lYHb9dsSCKElX9
gN2VYu4VhLqB9+iZOKb6Xke1fBW4SRPaMZuurtHx0pK+ObYT1XSiIrX1jFpf85MVYSK0lhIcXmow
+DuL75QWkeGj1gPd1HQy1NLc2TgZaKXcNyk+QSFpBLduyyHPQqsLxN2Y44YRKWvhUObtRiCUwhnO
2uNyhllnwKEvLrjDTa77nJmDNK+2hmwgcaA122ptbEFcp7BPV0OWq8sENOLGc5V7ol3fbifXmnlO
3WMLTadaB9ZQXxupY1xXVIB4cARM+LzHey6taNuBPbgrODOtuMCwlr4P7CCtwO9ASN4XyPXDURf0
OrpGXwG5PBd1+q5PuntVNCAMYJVdqYoCX2nzN7uRWeiV+QX8eoAm3jR/1Almjb6pplsg18XWpFv6
xUon7VTAT0FJP/bQV3S3f4yUWZ0bpvDrxKmupFKvjIchkHX6c5XjL9f6ulj3iamtTOHKsNOxlRcG
5hsbtvOtUDX7NvNQzL3g+gth0deL7P5oKDPlYN5EO91ME972Md8kdhQ8DQaYxyJLv+bOMJ+bjtFV
WGezF3opc3BbyWnnzEn5TVFbbSUCt4OBo+FmyGo4iiZrrqdTrKxoF8BqaMrGfrVVTjpaWWgbIPfl
o9Z10ckHbbmFCw53dzIAVckIpsUYT9eoB99BD0/rfk7hj7WJ9543JEVxbjL2QWLbDz1W4lVVumJt
0Dun3VJm1ip1C4/tI5tfvZ5fC6vjTG5ACoI+CM5G3tOU9oZ6N3SjvCqIb3gsiX1gQ6mJeRNWfhyQ
RdHQmaBNwL19AJeym+qhOwR2AsIiUO2b7IEk6u14VRcgzbSKhxsokbh149L5qhfNk2kP1RnSkgjT
CTLl7I/pMSgjd5t5+MJzN4XsM7pdf26jurufcjmEfcn5MRyKkdalGNP8ZEVTDlom+THjRV31mO7x
Lbnk+k2qPOoRIzZ6YWLcSuxIW+Ba8zoriTkwKkh6PiMNU7OIcug7umxZn+9Nx55/jFSkZ4wixmaY
seunlry33JxO20zzprR8vCiGV3+zIpB2VqPh15p584LEd0oscIN/k6EUQ9zJ6vjspeOwc2xx7POk
uZJ4EHDHj69B3n5P0szbei0DhcFpJ/hogb6DjVseRzzw9qoQrvrO4MPAwxHX6jELCFIv/KwlUeBH
1nqcNR1wF2bEtIDWWxl65ly+xHWTrk3L7Y+tGuwjSAFSnE3crKuBcKWNCT1gv7iBaHfK2N3pJd6l
cTnLiySuaeW50V08sHhF8VzsU8z79+yuAOlEFa0zkNhhJPKxXmEerLd4t3iTcoD2sGKajoKxzsVr
VA4jvTVJEDJMoo3sU9BYjgGSyAveWxgpx3YIol0OTeGJIaV3PVXQyVdJpp8dK4jPQ10Q12HrdbBt
UzAanNDbBMQTJwwDjirsz1UF9gNgy9Tm5Hk0NXoLx57sIjSwkBEpoTViWHfmRL+tQI3Rrethhubg
DA+0jKttzdDy4OX5TeLgBapjSvAEL1NoTzlTnRxKkV7P+QH5KMzSxhdPc1kDW6CYxQrDAQ8SOMAY
LDOyzceVY/QGviCSkbBhpnf0rBgOg3qQAs9Z7Hk5yQXB6K4tF/ZMzEhmy2WGq8jvoh0stf5qjAo9
NJPZ3hQlNiVEuXB18ovXp28KltLKtoExMXtKt0BNNs3sEvQeEVqC0ac/DVYQ7YvBvmmHmoj7FkYK
ZyfxqCsbuLY+mvAi+lTb1EM0PjMnT8PS4SRd627zY0Dz8AZsJrvNNDXRc89ifC8i2cELsy49g8wv
levlLAtU2taqhCf/XcSxsVtgaYvXajMEC6ccD8HB0PPi4GnGKa6dZ5DKQCRKQAxp0z/WBn3xgqz6
fQAoZO009rwpA1++KLd3/d0ULfxrG6I8QlXb2Q0Qp+5pm+brwuqbnSWK/jKiTz4KiAzbxLSTV3r9
cY7/LaGz3CnBlCPqNl7QMWXz0/RKU42/46SFT5WK79jzlJ6oDOp9Lbxg39mxFrbStY9lOevUsNJ6
pKVAixkPz6lN3O7iqNG7CYKY2f0Q8BTWPnV4T0t763a8shyn4FoVI3i9KHVvxsnKVzNW0lsnbsmt
LjXn1I3KpmjLrf4NlBxETBkA3V6NfIf3urRSbaUDz8Yqq9OrpH5pb0DfsmG0DJkkdcMx6uPuwmbN
8M6PvFMjXcHUCpPavjfz8rBAH82V19DfwRMZfcEMWR8yT+mHhTL9ZNBj2uZzrgIqiaRnaVUzR2RE
j69thNg8S4XcGnpA8pUHFQMfAlbMuvKyZ9232nuck0sIRUvNXWTDHIcjK1m9CvD+gmSKc2YlcYZb
O64n/u7WVWW8noANX6BReWRaFeNXmUALcptkoTIuA6monofrmUTH2zrKzVMRVeIhM+KcaqIiz1Nj
krBpEledchfadxhnsgdUNwfMT+bcML4NRCacoWiX73rp1qS1umN2o6aEjjxcydQ9lxKa4spv6uwM
lg/hV970foKPMjWf7VQ1mPtych/gvVUnM/PZmKF2+NpKg+F1U+GZYuvlxH3WyQhpLq1XaZiUBsfd
N43ufcP5n51n1sUf8VTH/ok6zN3jNWNfHTUjicI+MJYEmbytTsIFsLlOO6150OLEfgqwVH3VKyHo
FhLU5rOGIZcZWKpe+05X67lUfNw+09Jz3CP9zUkReSqCvPkBaFZ/5Uf24LSnQbsZTM1e9UkmBFkW
fgx1yZWEhnSWhiIUnbm/7TjS0b/PzX2UWOa9KNruaiIJo2RnTKcKrndtX5IO8yunSdlRLwHtsNYJ
zjrireLxsZp9tPNNXWLZsH9+LitSTtiJTM+2FJjNSzeNTrCCFMI/hWTFA63JnUCKuLZQGl4cwAy0
R4Ik2k+jNz7WETE5u6GcgmPWznOzMt0+by4xkZZgLGHmdPcZk+N9HOlQs7wSxUyqVNLdq0zkxtYu
wSiUGfN94k+s4p5ZZZwfQJjh5cWp1lprnWkYQQUlrku8eyQuxyZvfdRnFqlIHdNWNoQE/Xw5GZCe
/Kg8eWC072HRy53oy9HZSK/nC+mmjq/UQHkaU/4Lw97ylGbGFu0ElUXZoeLJGV31KxHT3Qgjby7u
aWnEX2jDc4IONGFve2PQX+vO6470zzOIslnxpI+ZymGN20A4tVruomqSX7uhl1fGNE5H18n69BSg
/LmiIctfD3cXiNYiXvFlwHPKiT4CicmDGWLVQpMd9OKFELPoEmRgmTxsGlsCyLK9H7koeipvit8N
Lc7OwKM6snGxh6hNi/sZ83PCAWlDzCheXYEMgbwJMj3uvZK5fpgSA1Ou4W3yNMaRg2Sl8/lja0Up
XETLeqIjAG29TQVu7broxrc6cJqHbKjkV3g7pkeLztLeNBOFvlNbzQNdTY3D3VS769TPLY/QKjU8
trrVPkP6AXhuVP4TZwb3yrNiPOZFHlzq1qU+IFXMZZOvNAaKHesVChrq8Yiko3VQiLjfZkmGcLhz
iNYeNepKyUJ6xXsgy3CkOZuHWV8gZ7cMMtHWpogYHvSWD6QGk6n+RZB94ANJRQxOB4snq1WZ/eTT
oa+gd1n8EE3mMJRo9YIfExbySaU4Nayp7aI7xHbsuzSDy+sUo8O6UX5yCYqguAlk9X/UnUdv5Mi2
57/L7HlBbxYzizRiypTKSCrTG6K6uoreB+2nfz/WfW9ailYqcQOYxQCNBroLFUkG45yIOOdvouLK
iKir7tAyFD9Qea0pgJbo2gJmW5IbsMLOZ6stWQS0Qr8VpnD/cq0ku0twSqMMuUykB10AgBea7ZW7
gps5bfUlzRZ6DDrBU6ASwHWzwcjq4BRO8Jgg/AcuJ2AFak3LR6gGOkdXPfqgWEdkjoVRBNoFn+Mx
MMoTNarpSUNT9qSDdXsPt7ZARhEcRzGxcNkWoneJ5xYPi+O1j3ngJ/1N6vTeX1x2pvJQj4LYSAVs
FA4EqwZfQas5mQmQ1SHnaHRxa3wf6v1KHfFrsSCyeu3Vjdlfm56VfGIralG97fIou3ahcJ8634tB
ohAf5X6ixfFHUrC0c7pX9+BQRLg4dX6FpjpZN1/ir3SnmE7PMJfq/dT7C4eOJF6P6GWs2dVvDNMA
FvlXg2QWqpfRSLp30Tmsd0hAE9+i4aJz72+Mn2rp86sN1+hwya6w9jTyiXzPjzBosExfCgtz0t0U
mN2DQL2LVlSUiatsy8wVG8BVsM7zne5EiLBVdfOpSquZzpEh5iOHenag3OWPqTjroZlVyztX9zvm
AArIB5Rma+ePvOgKZHSzBHr/TF19q1DxkeayEGGNIi27alm6mF6bmVu8T8Q8hq1o62tda2q83DT9
RqwJ34JNrnH3fGCK3Aj3YwY48+9DsubkdjwboveFg2jrIV0t8pwT1SQRvdWsz1wp9bDIAPbA7E0+
dazv9+2cR+8gLo9HkTjjSYsNmmUzZ+p9Wa9MEk4Ypbj1EKrAY6iqqLRWmh9pN0upF8uurllwJt4f
9n5ckHczTXquhypvOWzrVEnDhHYNCJxNGgEBHzJJhQBLRse0gOkihvZxbgxicdPkfj82OKoyD+4p
agNtn1tl1x6mrsb5xumdm5p+Ah17H4SpaTTOo83qDvNeQ/UhLmrne8GGwikZjatTE0/vshLQ1B2t
ULYs4cI3qWyA4BweslMwo0w2ZLMDQslhqYx0aPeNT+cDYBf7BdIL05OtC5dzY8cmhUUsUHdrKR44
aGl4ovkxi1dkAT3KpMFjcz95BRsmp0Pzlmv88H5pR1TRmgRQRNL3MLqy2cCfTrwfkKXBnwLZNhfE
xF7TZtgwzazdDMO0aR64vI2DI1u/pzSunWbUCbFM8EZy/Ej6/4joSz5Sop57/TYL+Hb3a2RAoNEm
amzHeTZS7R3Ig7rgztLQac8wWPs3+P//AeM6/Fnffy9//sPXGebgD3SeuzROxP95rEv++f/A+nmj
NZ7nY79bvlfl9+4FGZu/8G8yNjS2fxnI54AbhcsGXBX06PSzF//7f0HTBlHqbjBHkLn8OUDj/yFj
+/9yqBph6wyvxMZHDpBnj5pewt/6lwvn1g3g/cJtcjDx/k/Y2C9x4xqw+I2RzTO+ROquK8oFFrkE
ScSivos4eNzZgJEvITlfIuL/Hl5CwldZg9/axvai8FtfR9l8t1h2flqmCZVPjksoaM0+LeNdW1UX
uDgvwbr/85N6ICHgE7P2xqb3mg0zis1qwaXg65zkHAQKt26J+RbbkQ8CH5p8/+xjf/g3LvW8RfLf
vyjBglEBxEynXesTALbIRpPTaG7Z0Kr1Aq3AeIlD/fsHtld9xmCiIgpxuVjqk90P43BtNnRywqlD
k7yITbTPOQbbfzq1+R5ztvYOFyv/Q6ONGnexXtMv0H5ewsj/fgYJDK8VtsYKHdqTa8+g5CbdjvVj
NhXDE6yq4j8Cdf/9IxJkORmFQy3Uq08oAI0P6C0Zv7Ki9e29G2vUfdQ+1xYKz2ZzppHuIhHenNq0
ggs/WUPNiWdxW8XlICHStx7+7NDBozhYUQKd3emjwy56+/bTn/sOG+r72dNTphGjwLb2xE3WfuLg
vtJirHwPNw9vNczw7V95PS3om+Lg81/R4wDRctwRT7iN1kfNEAi5UF29sJbOjS5lBdxtKyP1subE
ZYHW8thxXiiRge6Obz+9cWaSZBaMQd3XXrS6OYGbmqf3ceos+nUmXHA7jguOZ4+xG9aosV6Pn3Kg
5em1QSu6ufFwtWjvnLK30+MUCQprIg1cDS9Ad8blJ68M49IjnolpmT69pPVUw2hoTtHqaxSZar1P
jrkd2yVYsCzTv6UiX38azQguhZ0/uUHfI6gP1My5RPSodI9qH8OXkotjczzy8615rE3Aq4AV4s2B
9Myfb3+LM9+aXerFShoKlPezKWtPcR1Xn2j60zdcOnCLatHmb0vgWTxgcUyZCF7AqXAKUIaRUZVP
Hmz/z2qPLyULMaEJARkHEoVeZE9a0mU/pqUtL+S7c5MjpYqBIzbYn7wFHrz0yOPpPVeXLPE8tTD2
pWRRrJ2HzYXfnHxdYJ8cGHH7xQR2Jy5M/rk4k9IEG+waITbVnpZO0OfFg2ZFEG2d/B4Z3Vj79fY3
2JbK32yQ/7sryKqcJsInC+6ksB6ndr6nY9n/BIVm+Lc9S7e4n9EeSy/sDduif+WnPOnwgHOG8CKh
byraoJH2cPty8eAZ8+xRk42EcRh4XyQHhdkm04VUcGYReNLxAbBda1hN1JwC1MCDK0/MbbArgzjJ
LrzUmfnzpAi3unkC9TnVpzhv0JfeLSYSkkd4wsD6y4KbAzcmVywX5DDOvc72FM8CcqTXjzJW256G
vvGRMmtQrj+uQ1I9vb0azo0vBfzcUD5EBIQTa276AICbvv7LLnCTvzBb58bf/v+z56fg0YCFTOEW
B5uynO9y/8Qv4MLHNrY97rUVJoU8lzaz7DBKPgXwSUJrEn7xI4kNJLp0XITNb2gNIhGdeAmeRJgL
5dW7Av26BdV7oXsXUv42Va89g5QWAAKNtmHwibRmDHCptcy/Jh2f0n0pfO2j2meSUoOrodPZdgvH
cOiw8T5b6UlOkeddyAlbQL72CtIRoipolHtW2eLSvuT93qaPGxxjoAYRqp6b/JvVp22zi5BoBDqf
L/k3L3KtH2+/25mAkvlgUDTypbU5XmBWYJZAzOBUAf9PhPYeU5xJe/ASUdef3v6xM+vxH6oyGqZU
XlVwheph/aS5a4gdvfU1upDDz40vZQdMKbS0nUV7grOoHXAQor8u4KG+/fRnEqorZYMyaJIB8+jm
lLh2BXQtGEboJegj3gxt4057WmLer3F2skLxdaT0sDhlC8R8JHxRRkdasH3qBvy4336bcx9eyg1W
EWV9227nymmsh6skiucHCoZlEq7aOt+ixekd3v6lM+vbtV5mIZOSTZ0CLwYhgFTUE4QK/cF0ygRZ
gUpPv4Js8J+EVkbeFSCdqNzDrqc7/fZvn1sRUnoA1GUiO8nxHHqDDdJ58LHeGy2U898e/0z6caXU
EDQCmIfOFaZZ4s3RGgchrEhh3tFN7Wfb+fD2z5x7DSlFxIXVAMA0GjTs8S4JehdqJIvuwkucGR3X
xxfbRA1Xqwm2sMQjJHoAvG88aDAKrpWe3ZHOBJErUmBb3FGbuJtu4Ik/aGDdrtQGlyI+gdTSaqZg
8E0Gp0NK7QpGq6E4uhTxY1ub2A92THtvWbce7a29VePFo/bsUngnKMUEpcbaTEHVfIc/hcHPaLi9
4rxvX/vZ5k8XucfOnnpsVi71+9rRcP0LzIsnsXOLRopqDO+NBqwOT79MvyzkvODqdNlRbWqksF2q
HNccFGJPRVfWlPgxCl2hNYRqo0tBm8F7p24S1Kc5S2+qERcdrM6f1MaWIlXgUYziLQkhwdgGy5d6
3QsX2q/S6LYUqTiAFtDjhvqkzU4MHAzc3dh0xZ9qo0uRKoChF6nOvFTaxqpHm2KX1mV7UBtdClVs
jNLOaji6w76zPoJ0u405VV0QDTqzGm0pUis3HoEzMO0x3LgEFa6Okmhl6MMl8ZVzPyAFqzY6RW/Q
yzsZfgd0d4D4xfFdLQH/QwPIanwv6c0aS9v2g901R4Q2FGddCtOkgooYuIjFBO46AuoWrP47YJTd
pLgkpVD1nRbkQ9vViGWCsz00kQYI3AET8UVt2UjB6syLg8R5XZ+AuS8k4rr/NCx6cqHCfu6zSuGK
WiOapgWLEsRhX7ybXBhUB7c3mksHhDM/YEkRu4BKWa1kkyrJjXbZi6Jdpp09GI6rliotKWidDjsd
Y0sJpVVZJ1zYMc3L/EktVVpS0GJ2lSZFRD/A8l0MTEAm0YCNW8Vnl6JWYN6EVyolChZnBg7FuTMq
p7gg4HJu5qWIbZrZ0yfoOyeT9me4ZvgjQGTCO/btdbnN7yu3ts1Y5vn2Wtt6EhTTzMyYkUngdt2O
28HXCmaAI4KPKyy0U94K50IYbE/92s9JcVz2owXsvmFfSZvM2y8zjMIdprggIUCpXlKgPTdnUjCv
QNjGLGbOZg0/PL2Jbbg6tqeWKiwplEWPvliZs5gIaA+iZT1cByK6pKJz7tmlUIZSDDCkIok2vtuF
81B3Nx4cErXDmiw3aWq1M1gGiWKxU+PORfbgQ8Ts1xdW05mHl8UWTQ/lImsJCgjpSADEhr4eZ6/q
Lz38ueGlMKan7/ZWjnaDsUylf+A/268aBKThOLbIO8L8m8fhZq4jr77Pyrj7WBn9J83JNsAq9OLK
iBPoADZS7ocFGVAM3DYyy76v662a0wfZz3wdk4/CxBTvHVVyCk2DX0Ww96rchzAy5NDXexgIKTQG
jFlPdB/m/AnSWPEEi7yFo9lbfnPw7ZUuhuMGJ0SjHO0KnEaqY4EI4DGcYxzFQncWC+ytzM6dHzDW
Leu694T7a2zm3v84rwuEPtvt4AmjNO9/ThIzH/QL3+i3nPcrMSgrqqKFoa0Tnisn9PlQo0fCzi2u
wEPUqJisXtGGcWUvzl4H/NrcmQMiL2Hm46Z2QDwaOLk5/TbqpX9ddRcODtsu8toTSQkU+SMrN8uy
4m61ikdRmek9harv0YREdbVaY4Y3dY7RCTxExM26Bvry29nv3IKSkuuyJKgDp3F9crNSD5GIPJqQ
Zi5sOtvTv/ZW248+u7k41TQVU57Wp7UXLYBi5NUPHNhLF2+N4nroMABRewspqfadjq0iUp2nwoeh
YhgIqawByDLFSTJfvsfcA4NY7QaJWggZuLB49kEvAkvtfifLDRZG7iCKYhenxB5n5H1ETyPKG/xL
mqpnPrEhnVxQPE9HO4Y2ZlOPCXXbFzirikvb57nRpWPLEo0THiFmfsoQlP4WxTrQLaPzbpQ+7G/1
s2crKLK1VEw9om2Q+eOrbFy60KkC91I6fX19ymJ6AzIFbmugRp7HXgVFs2/Nv0Z8NbQL45/Z63+3
gp89vQZHo7DMtT/ZM56a+6IBnrmz09wP6K2WxWe1OZKizHDSKbdRljrldencQoxcHvBzWi+M7p6Z
Iym0ksKeHfDT4gR9GzGG0ejWCHCsZaLLnnnVvm6ybriQBc+tJSnOKnTXhiErtFD3h/wOAutfaYAj
rdo0SYcWXNezPqnnKIRBOYfgbjoUu5PxQoo496mlQ0vu9PTiMMg8QWCGrh+UfuwcgXdvEPAygkXz
9kucg93ocjA3jVcEgJ5PPQSU8TqPh8UM9cLMv0GgSZpbB5V1eGsjrq5hYQZ5dbCtdHBuZscxqvsB
MOd64VFe/VjAjKWdA2IBxlZwG04oymEV68GU/cIOrtkXNo9z40vLGq6c5+oBEsn+XHwZR94Hl/JL
gKxXBw/Q63uZ0TVOaUj99AmmxK39aLQ13NRAMSB16ZAW1anFTaVl8MqfT4tvpUcDaziVeefRt0B9
llScns/pdfip5SvBubfI5d8KgK2lyrwzvvRdfTE4JjfcIPQ7XQeer7dQX3GDfnsBn5t46asaUC/K
VthBCFnJ/jrNBh5m6DN9eXv0M8lKt17OzVwC/MfamONajS55PEM43NUZRNrDVNfteGWh5XtJWPfc
m0jJKsAmF68B3Q/bKnUPM/SfUxxY49Xbb7KtlVeOTjIG0rBogqOKFp9maKPpT2+ERXtj1E01hRr0
HXGkvjdVN56uGZ/f/sVzcydlsL6M86wNIM6mWmvsq96xnZ3VpK0Nos4A0o2gxBgf3/6tV+eO3CFl
sXH2EzTaMi2cogwEdhJMXbEvLb03LqTjcz8gxTeCCBHEI3QIugoS2c72RJ4fSvzEVsUfkGIcvIrZ
NSjBhKMbpV8nhBU+6p0eKM7P9o2exXjrmHU2L6UGqAqDt35cjEPmm5f6/ecmR4qSdZzTybQXBAD1
ZXjvLFNw1ZfBfzsen3VXOTe6FBd52eYuWkzoo2Jyd91xFn+HCckljNq50aVdPIiL0tGj0gyh6jkz
FxYo/Ufbam0VKCMrU4oCqwUMTdouT9M6Ia7XeNH0Jyeetd7PwLiUcoePiOzL7+sXiP0HmzJStGTp
yUMZGVZCGqm9gwzjqxDKQMvEyxHch8qMTI+4QyjDfIzjtf+lFMAyQK+B4mmNJKWTPaXNjfBcjAU6
EX9XG11a/pE5bbrsbnaCzTcOV1UxI8/FER1NQLUfkPa4shuctpn5Ab33hs/IotSfxtVwKsXht8X7
LHyzFI57qUVzWMHJvEc8Cu2VCkzdf6aG/9/gM5aPFMC1GS2Dm/QZNmUYXKE1V6230P1RvHx7erZp
+Mfmw/hSCI/z2rhuEaXb8qwgM9l6cdCQLln2de1eUoc/9yNSJHsdfrOYhPINjDqhF24PyISYRYuD
oBVTkjm8/S5nEoYM1AM52usmrMeTNUBEqafW3Ju9odSB9AMZm5e7aNzVc5edKh9H2Z0TlciLZa37
VenhZRieOcKkmSqGnzvze5tQ0IhbW6XTxqNLO1gRTwKJaeQnpj5pPuBjlZ0Q/boUYWe+rieF8DSv
9tp3FAhR2/QQT6qWYd5XsEUfg8xolapXvIMUx1lsr23ToOvk4utYIMnoxzE8MJzc1FaPJ0WyNk9e
kjl+grLr0B/bAZTnOJsqJ3meXgrjxkt8tBnd5GTEiwhR1esQ4FuUCt2MLgVxk48TICArPQ2ju1kK
G4ZzWyUZRWK1tSnHr+6YRYeKIeQL7XEpA1xdOv+S0PmZqPWkbXgGEDwbU5yezNrQkPviukP70Hp8
+9FfBzxiri7tv7HmGTEyb8nJW9ugOMb4bdd7L+cGO7bYhO/TZLD/RNuqTB8hRGrfl9LQ241fR436
9PYznHlDGUIncow/RpcD/poP7XdnEvk9lunek9roUnAbFrqqOd3/TY3DxJmt7Q/2AqVJbXQpuF0I
fyig+/Gpy+Lg1pocJwyW/CLg+dzUSFFdF5qle8XmGG5nwa0DufcgxqhWaSfy7bdffbY5z1HrxCgS
xScjiH45SIvvqJkkR7WZkUOaroYtEq7+7UApXY+4+s8INVyY920CXtmXXSmky2ERqa/rEaz9Tb/I
RZ7oPmk1G4pBPfTWhV85N/1SYHe2bYJF6VmZKBvFYbYJpSA4UvRqpztXim1Yh25mxasWeqhU0l4y
9piEZwelDyBD4CDLUDdCkC5ckx6iHT7fh2yJ1KJKRsC1I6k08xkc4iA8/brJb+vFdtTWjuwJ1sET
Ho1MC8IkbdM77NH161ZDuFZtYqSYLem6rXXjB+EgShc7gcVFdxltd7XRtxX7LKjS0nVQfkey1xL1
L78u6r2PirLio0sRa2YjVBStZ9qrILmrywntmrpKw7cf/UxQOVLIWm1nVEO0Uu9qPAhVNooRAnEB
OOIN0uqT4gRJoUuTbZ2gHnCjdy3zNI6IYNbIbqid5RwpZIcMEmmQ1UHoZRlKwyKI0TgxqwtNmHMz
JAWs4SPALKKItNO1QYWqYybmPSDK0dwllTEpVf8xJpY35dU0xwRKEKrAlQdnPQmRW1NMarILHoad
bOdtum1ZOdqWYkIFOkJm6+01tK3EVxKzLW23aZWNSE7SW0AwZPraIbN1WhNLfFAbXQpdb4WPkWZW
FE6ozu9gEn/pF2EoProUuXXjIOa+MvisJSbii9FnO9P+VHtwKXA3PzEOCJsi5IpTh2XFyZ1Wg5BQ
26hsKXKDpRZoY5tRaOvVD31pr4uGbr7ao0vxKhAGca00DdDAy/K7vsOrcaenBthktfGliG2tGLnk
dtHCNp+dz1FqB9+LPL90gT+3HqWIrWx7CubEDcIVuP5dQaXslAym4h4rQ+FKf5mWeWYbRPi0uy5z
W0PvEtPkt2dmW9WvxJKMgzMrhBgNtF9Cay6twwIyhKSMus5Vk5fToUhy9/rtHzozSTIkzsyTCshF
t20rkG0jtGanNU2v1AaXYjadmW7EELWwaMw5FLn3qRwu3krPTZEUs2bjZ1oGcJvFo4tvvliQlzXH
xRLoVMPRuHPaGRUwtReRYjhDcnSchjQKi9aI9xiNjgcP/IviN5BC2A3GxYYEwZt4nTnvOEFUP1rD
j9TO+pYUxSj6m8HiAd+pMku/Rtwq/UFRIla7wskwuKUiv9noI4W242Jartf7aJwVS8SWFMIehrV5
UNLKQkWwPaaDkR5w3l7UlqeMgrOQjS4yO9FC9GCtQ9YHKOUVwlJptfuBDIJD3rG1RpBl1D+t9n2E
Guuuq+tYrbz929X92VmzxOGm8VuaR6sRRyOSPVWBctJqVDC38C/I1JamKUVwDOE+8SLWjjGa0d5K
4ul6xsr3wsrcTgavZDnZahvl3jpYoe2GqUjXkktiaYpbgaRpjyRsglxj1RcapgllnmcX5u1MvjOl
SBaB5ogqnbQwMUeBouQ4ncB6TZ/ezhPnXkiKZEuk1mpD7Q41HKN/1eviPDa9a3zUOczp+9HApEYv
ivlCYfQ3ROe1+ZMiu/UjEuzK3l/rrYuaV2IhBQxIqIo+NHpbfjDckmJUF/SOcZegW41q97SawRU6
3euXAg8NLJnKtcAdLa/08VOMLYs4FG6CQx44CndS2+ZlpGHXL5T4YlsLSxHbf3QiByGpe6L+/Pak
n/ukUpIIDPQ1jXrmlKKjibpgHHbCiUWJLusHMnDMbgoO5DYS06UYfwV29nNq80ZtYn6blj8LYstH
Zg3VCC67eP6d9KmLr01MIBRHl87jban7fQwMN8Sx7L1baB+jtFKsOcugsR7do2nxkPgqJuNHXLhP
TtT+UvqcMl5swrCjtPycE0k0gJEci+V6bhvFprshxT/00HTG2JWLrtH/SM3sMXO7C2e2M+vwH4an
eUcvEIo9unB1eoPP1YQItKWr3W5/w3ifrZV69Hw30iv22bS2v1ieFnygAOOGapMuncQjsYip9pwg
rGLR7Upj7nZJtyrxGokhKULnRXQO3fAgbNzuJx5hf2AxqDYtMhSMhFf0VQMAxeCS9aUyKvdkxoPi
9icjpPwE1xYYTJt1lZ8+pUnUf2nTyFM7IcgQqSzqaWaZCG8XviveUa+r8aEurKPSJ5UhUoEXV0CP
Iz/Uu8p5WEVXv0cApFFbMDJAyoQ0PiHIy2Vf1EOCnl1SvBONXim2hXQpTkvskPJyJAvErruE3dzM
925h1xfm5jes+JWdU8ZIpSMd0SkuwF3NovzhgUUo3q1Dbf2RaEvfYA2zfDD15ggOovwejcF45RZr
Wh3NJFo09EyRFAhh+fxI0QXqjq6NTD1q9PjHgtOvyj2+TYM4rGvnPOJn7tsXnvpMgtGl7T5Dgnto
5hKBbsuhrltrAQ6fbj9Xakd5GW41z9pQ5qnHVoet2hW9aAdjSDxH1NajlAQKq41Rrh79MMbhGDfa
+D4aErXaE5CVl6XXHBXe1VmMKPQ2R8O6AeJUOmujdFEACyCNPhqI/2J9F4oFv7nYiDCMTB0lWTKf
JuXL0UfhZehxO5g1zHNz7zaJ/5BY6/JJZdpp9bwcnUZz5UXNwLMbi7lLY6zn0LxUA2H4Mv7V82Mr
LWfS72YD/l1PY3FlNkn0oPbsUhIY7HrSXMzcQ7SpPkdmi3WbWIqD2uDSWb3BGhGrBU4Cma7jmja4
D1NkqyHjuP29nPXe1bAlWzjZadACrjwUd97N6+A8qT26tFtbY2KaesbJLkCzMSxhF+2aJrqEu3N4
xn/mRl9Gf83rqOGOMYCBjEbxxULT7ru5Dtpt22mtEmHCZ9G/nB8trVe3nwI/nJHdvW4c/DRrx1GS
gGB0OV7LaKnqyvHDdHD/sI3im1cqkTwZWQrWyTacBtMjDr6r693GhSiusd/Qla7bvqzJ5kMsaN2c
Q15TTtrVOpvxZgCtW0ocHp5+++TPDpET4tPC03Amr2C8HXAyuYMucQluegZQ4PtyuOIIiTBqztla
74oj9kkzAevMODNWxupOYWFp9rDvtCQfEKEuiuromI43ITGKA5XSpceXUWFIrnAn7nBumrRAP9K0
qTC2TtUaKL6MCdMGtzMibfVDqi/d90ks60lfx0XpAuH7UliXszGnns+ytbXi2g0a69DiGLVXyhky
BGwZNbO0c2r5mEX3ENvNR5TtM7XBZQSYhk0EwtzUR+0Sd+vBg0g8u010QRXr9XOPLwPA1tpdjS7q
OeO38UxztTSPiZsqVQ8QdnwZEvAfoMmbwgvHqezzPT7xRQaSoOw7tRUpg8DiaVyQHR/8ENMTNGj7
pPyUlLl4VPqsMvir0aCRribuKo7fJScgLkk4LFandENBq/Tl5FCJm+McTfBwSur0CrPX4oj71CXR
pnPfVdqBsevGxdTluzpdl4du30DigQ55obh4bnR5C67Q/kWJl3n3/A9zgBNf5epKki7sAnKoApbB
J7X1wjbqsy/Au62P09A0SgdxjBReTntnIU3QZK4LvntNP+KCE30LLHwqlJaMjPsy9UGfGj1hd8SZ
uUZEYx6/uWXKuVltfGn31XuLy5VtuaE/zUN8TLmDxnuEReNPauNLEWtFieHZOHCEuD073wrb6B5x
VY4/qo0unZdFLFpbmCnXFHalB9Mr/A/J2Kxq4epKG3Dt2UGKwSqOtWbd7rKp73fxiPOP2rNL4eri
c+EYc+KFNTrUx6BctLuyiboPaqNL4YrtspVnie2FG6L+0MaadVi13FBb8zKsa6xIv/22PzWOdShd
lJ1MR18Ul6QUrrgDzEWGrzOAECzwsC01E8zBe2wF1aZGCtgxHvJVb7bNNWs+L037LSitP98e+sxp
XMZy5dHmQJGvUSi6tP6CyvCahUGuF0YYdIniqVbGdOEqX0xaRq1owtIcW44y3tkZOpdvv8KZTCxj
uqjMdQAlXS+MdSvnqhVUeo/tZhaNascPR4pZT4twg8KrPmyxxdqNSRn2gepVzpFC1p6tahoWzw+F
7Wf5Ae1t10Km2sdsQ216pKjFBMsvROdz7PNG9PYbHffxYCgVJ1+K2twCHuLHZJwGFdP94OdfzUm7
JAt/7suaLzeq3hrwK5k5bS+TgZ1KA2IPCVWlgpEv47naXKAKgKFUKFatxKlIcw/x2l0kEW/b0SvX
XEeKWaRb3aLEpDtMcU+LTz2+rOKmN935veY3eXTjG/guoO7ffo6XEXvubOkzzIi0Uv8aNHSbjMES
4glFTuNrPKFafopsv7nOwM/9mCN8mAC047r29hI5kwRklEY5ZdqK3RrbxlSMTw6WKFh8pi2uuMY6
a1/f/pEzH1OGnrXlYI3lOvthVUMRPNDKWJJ93EWRpbbQZfgZBl7caCfOqnM19k/m4lTfbTGqob19
GX7mY9RSxrFJGLXJfevMPQya9bva1EgJpl8WzW36yg/NwVmvHC/1vvQI9Kjd+2wpw/gGu7UOliVM
oPAhylgtuYc9YQPKRO3xpQxDFcQsGkRTwhUdjG+O7Tpf/coan9RGlzJMkSEujpYc1/55Tf8cszK/
7iNfDaDkbz4rz0sWEXopAOATal1RHgtcDoEE7zAGcHy1BGlLZ4PF9Lo5qNmdtBLafmp1JvLO2Fyr
TY6UZeLWC/JoAM9Z5xjH059uUMJQGlpGoAUIHgyeXjlh1DYlrrXtDd4NrtqSkQFoVlLN8RhpTghF
eaLhYLSPvbO2F5bMVuZ7JfdaUjwV/Yr7WDJ5ISa2zvWE9cxPU3S9vrec+qqCp4E35UMyGBEaOaVi
rdqSwgxePJrea+uEvjatuBrb/ryb5mlSa1n5sobaktvu2lmZQy085/Th64vzbSiMUj+qfW8pzlBu
B5nhM2k69ZW9ZeGAammNWvfal1Fird3as7lBrSy9dnfJVP/ojPmS2NSZrUUGiRWYpi19zeC2jYr7
bh7y2d6VrWd/VpsaKcrWocMoY4Y1kHl+8x7BwHXnNOb0h9LoMk7Mp41qjxRrw77GhDfBPshI+uRK
bfDtePKsJFuu3AanzMOge1mMEH3FIhRoiymOLt2V3SUtms633RAt7AYzceuvKA8u6XWd+aoyOCwV
VltbwrDDoSzaY1nEYN2s8YPavEjR2sy1vQjEcEJnGe4jS292fZNcQiT9lk56JQHJMLCq5cSdYK0d
jo1d1CeanuJGuBhy7My1aT+h5yTEzknsptmlZq5FO99Nu+GwdUCwAa+avN3hOl03O8+b13cYNVTa
bm206H2Jfdy0y0c/S9TqWKYU9gUVg1JrVwqULrC1LEMQlvugGkHSN6Xt1QH/D/YLf/h26q7Y9j7n
dq/44NLGCi81GFeHyiqW7WYYJO0QlpVzqaz6+/1f+4RSzLt61S72yplstLAPOvpLXsbfEHHr472P
cGi7w2Tb+JDqeRvDqHbi5GZMK263/WY2thNOPOhH1xjwAdfAU8+H0WunB9MUujjmU+tMGAHG83Ts
1mX+U7d876CZOEsPHPt2RqWV372q1DslVKInt68xkaY87+luOAUJTu+lgVjhrrI6++fbwbTtq/+c
K09uYGO/XSUYMLrhiniihh154nt7e12Dv1yvth8XehpKmdiTm9n2kKHJmHROOOZVduXidP1HIAw8
c99+kddTjid3sxFT9DjtmNQWNXe4dpDZp06nSGT35G525Tc9zpkmO/jEQt3nwqjv/UHn9qny9L6M
Jeww6wxAhnKoqj1cW+c52dWmo1h3ldGEac0CCjL82utu+GEQ1DtKUmq8JF/WoMu3mm68uk7oxlG8
K9f4ITD8H2rTsq3aZ1tg4QlLDzoqLKPv9LcVwvqEpO6rncBlPCG1YtPwus5FTy0R702hOb9mXGS+
qT37tlCfPbuTYj+/Oh6fdLTNP6ec5z7EAMUuUWTOpTkZVQgNdSipP7g0nL3izsqn8VtemF1+rJIo
CXYGcNpHIOD+fTkXi31LEaMSX0qnQnh1hvv+UKxmdZ+5ftMdqF1MH8ouTvTDuuTYOyfx4mt7eo49
jVp9mO6xnHTW/RiNdXawNs36g+iQDbqw/M80iL1AmizQxamL65VDmss8wMhuvP5KatO2d2B1Fu86
XuMCu2PEwj7TGVrvgMHU8NRSo1TDxHKzfvm5YHfFqR1B1TZ1DQdxlrEgFyquNGnDm+NoBSRmemFu
ddq6M4pyMPZGkqr5f9Aflra82hoDEL10Vnph2yE27tMx8ztP7awoQymDfIzx+NCdcPWR8CuRH77B
xDJT7MzLWMoFGUAOXVuVQ8/iH1PTUeKk/6GrqVT4MprSi4dOjNPscESyvR07ONWaMmkVJ0fKUQ3Y
8nRxhRtGCYdevCnj6lvSRLlai1uGUy7eQPO5F8x9GbfXVuKIveeKSul44ctgygbbHX0WPcm7WGgq
0jK7qVtF8qQvYylxKCs4Cvk2N0cBvAM90R0OL/Hh7QS7nff/eXTxZdCj3+NbIiqWjd3rnb2fk+q/
OPuSJUlxrtknwgxJCMGWISIych4qs7I2WI2AhARIiOnpr8ddfZ1/D2a5abNadGQESGfw48cdiskU
m8/1WXEf//n3v/L3dUXyf6iP27SPbsE819Nxfl7npmFQiCbNf82L/wHwCD/cXKhE8r1TSBPWiu+2
Xzsoh4Z9uOU7NgfzrWr4bxH2/Q/FgWBibRzl2Wd+mEjZXwNel0iGWnLjx0G6H7JKv1v9ORFG0PA+
BFMfkC5JhoUfwYKt7iHabLAc7cJP3ThsbPz1m6dRpFGzopzZPWlukqgmJ99w9SkwBbqcf/30xul1
NoawY+LT+W5ppH1Ok0q+/vtT//tDC4LEXz+dRbHcTN0ykEqGbsubpu3XAnsj0/sIIe/1UwCg+Ehz
gxiVb9K+xm9AYZlVY/sc7QP/3MH5SHTroprvsp7ZsZJ9Vday3U5kiD6Xa7C68NcHVHXVSjwx0bGK
JTnoOeyxUBl+LliDMvXXTx+gUN0HXRcdp9npMVv3wJ5moj45ThYfiW4x0OIpqPH5QxrY242HYIPD
ae4/yqS/j0XiI4UNakKONLWMjoGdYxCSot/u4kH67yfznz78w53FN4eyjEWiWdpdXhPVthmzffwf
I7sLrPR/g7X4yGCbe3jcmxmQdOh6vee2Vy7OoWO0QRuMJkN0cNTbr81Mpx///nP+AcgRH2ltVQUX
tJ0kDJR9AhSg3Rx32YYNkD8XaOrW94lWl35l6vyBrFU8SOhgAiAsWBUyl+3AmEjpuKFztpte9U8+
GfW1qmTYZagWxXLGNh3G4f/+df8hLnzkyTWy2S9uh+y4GDKtWQzazZcQlIQfw1h/Si0cfLYPgKLr
xJ7qcEFUgDt5MRIX5YEx63+k4384Px/pclRGQb/znR33hc4ny7x+5FjP/FzM/8iV6xZQ0KYmpEdo
nYwFdOansxlt+6kySHzkyi0Dq+3YR/j0udsz1tH2lgWfJNqLj1w55sEcioVhR2ipsCumUvqY7Ol/
7dtcAuPf3KyPMmmzxLzEQlv7aIZUA7sxangzu+1UhtUY3xdRGLtPeVvhBH2IEQ7KKc5rRo7j3uPo
wwpc/0hmtn3yCH1I7HE9VXKtBD0mDXTFyqjhcKIbps79lwz5P53RD7ld6R5x/3KKljSVJ5gKVEUD
asXnvv5H+pz24Shqx0LMC5Mkb6JYFHgZn2PSio+KaEFrDfBM2MUvjZjKrQp50enxcxN4EX8YB3Ru
rV2MIfyRI73nGIFBklNHnxpji4+Ool3QCbfDsvbIemXeJez6MlGx/su/h85/eKkfmXNb0qhI9yE5
xlbOX4Day1u16v9yhvr7+lx81EObTQI8pHfkWA8j+Orr6MwXUUfVN6hjjEE2uaDyWeDq8CVsxnk+
1lA2/RTHVnw0FG0Z5ZucFwK65IJpBxRAcwyNp6vPPbYPd3nhkY4WOZFjNPXyOHb8gLW3T9ZZH/1C
t6lOkm4dyFFZv7xEreSHmfKp/NxX/3CNbS9oKjS+eleL9lfYk01juxsiDZ/6+I/Eup1HZoUDCLIB
IP/XSTqP9VRKv3/u0z9k4cYn84AKJDzCDbk7aGAGGBqqTwnIJ+Ijo44hvRPEjvDoWpAxM9j4OvhK
7vyTEfQjoa7bEihaER8el45UhVibBSor6ecoHeIjo05wWzuwl8gRNID2x9DEHHObzwJNgl8iyP9A
srCx4v3cVwTSeut4XuCZdHREhp9CasRHpTTBJbpQs+DFBoP4Yi3rfu6qnZv/OJX/kOf5h/sqgq4e
Wo0w12qIVmZhkHZrNgdgNmVWOvkOhDZeP3fBPhLsmsgFNRSjkMk2tl1BD2O7q8f5vzhTl5P+NxXL
R37d3koC/6ggPKI+X5cbRqW4j/dog6w+43OdV16YsQyxhEKL8f/Xqp+6eR9pbGrWah6MCY8trPLu
QrbXN5Nv7Ocq1I8ctl2IOQlrSK9DS62+7x2cB7ptWz53uD5y2Hyra6iFtRB2F96WI29+wHhv/4+j
dTn/f/NCPrqK8nGE5vOOe1FF8/zTbbt+4VP3X14N//Tpl5bnf27daBLmqK7p0eoozGAY2OdpbP6L
RgX7sEvY/7uvf/nD//MHAgzWNdRb6bGBH6cFG2DuN55B90l2PgPLahnLtYYfy1W4RVCv5aua1wvH
JOiKbafx/uyhxwxqLQTHfiXdzqasjTaAD3wBspVv1ui5rEYTVxmcaFuw/Pgetzd72vs2A6de8CKd
xirMncCmUw60zqd5PCbCwzhubGWeTIpueb3KcDk6Kfspl73rtyNnM/OntKYpL/3CfZJxGOR5yBB7
0x82pkFW2bY9tGespM722nZu8LmSmOY82BpG3CfeAhEoG7/D+0zRmMdZG0hKr/3eQM22qee9wcRy
VP6hhbHIW4gqb/o2eBhT44P53OTUL8Gaa7mH6iebo33NnZ7bOdPQF2yf0taFbRZuJI6OCu3vki0g
u7yDzQodp3gaO5ZVoZq2s9h2HFDY1WE95bkyBEpkatrb8cRFEFbXbAh2mmsMcfZbDj81WWzhvlXf
jRkurAmE+JVmq4IRAFyTlFXfoQmvfuPFJVWZMmrJD0KrqbpjSRcjp3G5qmwMpoBkOgwj9OeVG7uz
n4AE5iuEnMMT5PfZeEUgGdrjK4Y2yYmYtEGZE5PvMGOMtjyAy6HIZR2QJ8qDKH3QsJ66giGk5acN
oug17APZWr3uNArnW0upxFAWaGDLzyxwvsrbvg6jAnZD5lc7LNKUdTDIFBpjLZnunAL9Nw+3dFbl
hFrivl4UvL/ItLPttO97MmdqqaqphFqZ3Q9TPdKvRDXxeK6XCFJr1I36bh2q5hXfsAWfq4Zs6PsQ
rdtr20zfOYrS7yqA/lExDhtu1LBR+2J6vz3pqYtel81NsqRbBLKKZ1L32dDJAFLOBCpxWadjWngR
B4/QDI9P3YRuAiBHOtp8nOj2RMEloaeqnYCYOB4v/NQ1xtCCWA5UCIpkrcvaZmsxR976eDjFxDa3
MIPuzEsEuea0TMdmegNXUrfFtsVy+irZULUHtgizHcaEJPRJVnqmh3WQlTwozDFxaF24mKeE1pxc
MThbrXBP7Kwr1gSThXzkwdoWEXang0y71ckSwv92O/V2WrsrFnMcSZzduoUO9USqNE8Q3zFKD9Q2
ZF0jgFKO0sFpap1SOeZtNJAIRJBuoUWAzv+u2b1LnhYzyvOIrWT1a7MzFYde6FBeRw0MR1AONg6D
Lxv/kQASf9Ax5vdkYHotxY63e0q89rd1tMV4n/sqx9Ju0TA/zntE/TvneDS5sqDwZpRYv92YjQbv
XqgdghBQlo/v4ejc6qyHpFWf6WXoQ3x7KFvcNRMcMwu+4J4f0sSb5bazUxoWeJlVUhLXiF9Vbzr/
vlEg1QWYbok4kNQONyL1wCLBjAi+YwGCxHlTrx1QrbYd0oIOJFVlGDTzDdyeMPoNNPT/r3VvVXp/
8fPVNrMDu5hn1iO2J7bIumeOR9gUURJ2Qe5qsEyvN79vXT7H6wqZKRKwH97iimNHZ7xEk57ETXlR
cxwPS4Mn/1jt7RKdGCxx3XUcDa+NCkrdztv3sB7xXgyEQZciqeEcILOY9xfVzX4RNCkjH0SwXzRr
rM8QYK4VXlmCjSAPeY31JvGEYPpT0Xm/HeGH/SNZEz9dt6CVz2/SU+NvpW7letUFhC/ukh1ES7Ko
NxYwcNKAUBruVafzVUyzzuOpit8SDtCyDEJtf4WVWgofAPnA+79QY6bSdFVarO00HQUd4Ns+QZ8+
3vtvFwpBJj0b88aqP00IhmAGmwWw/hP+tYLG3oGt2Pk02Mcq2nlGC5kMaR5q3+abmm2Gbow/AqYI
CrOA1rymsf+xTdxA72R5s7Avo5nAZb5bSDLmUKAyRY2pbN41C8rBJOAljkxT41FEDdpsLepr2QTz
knsbB/dwKQU92iU7HuvSY+s7c2HUQDkIFIIMFHZ/smTJaxjiIgXYuhTWswK+bV+QwZrzanuah1BV
rLO6Tm/31Ux1BssLUnBMa2eozAXPi2++04hU3+EmRB/jLobD+hwMWR8i3TQLRUQPmzaPtNueRje5
d5g2+etB0vBrNzTunYmhym3b7nkYif7JWo0f2AXpiZH1q1nFk4fraKaF1XkUN3EBJRia4VDScwdu
FGj4q4CIsJRfIN4g7sncfwt0C8h203BwkMvytGosAMRp4IqmghbLOFQYTk3pSc2AQnkHygFj1WMv
u0fWqTVP6mg6Bv30Orb7N25DWq7YAjwa6EtmgZrcOZYBTvig29/BVPFMmfpRxtF3O8X3MKK6TtN4
OtjV3O/7mk7ZPoftT4jh0L3kXqVfZBrVQImgI7PPc8n1mJw6B6NlOWBew8axy/dl179xs2OS78r+
7PsdGmlhos8oTmzZNfYm3BIkK9hUvEcwjP1W+eGK0fW+03bNSRdGd/HSHcdof1RMsCskivBGxM1+
mDm1WeiT5cmv2/xuldoyGUxJjjvmbyuG59Sg+shMq6pDH6OTCRsvchQbzVult+3JYMx9FgGObwuN
6GKs+i4Layh+z7PdjtNAv+11jIe2NBlPO5f1TB+2HkpADOKKRzaw7Y4EKcNqU+XqDHS8Ka8pod8g
qeR/NJ79gGYWy0FWccdwEG/gOsqTIwGEVmBMf2rgnpoxEe2neBsGlYkIqtG4aHg8E31v2hSGI7Bc
wKFz7b2o5CYyCLjU76pGQptiN2XNYGxa4oyUSd3botENvZvCRn6PRjfe7nFAi1mHh0jU411EUUxO
U3fmKNRyEquhDGMZwpZLo0Sic/TmMOQ+WdOsWTfqK3TG/KZalru2CV5UQ6MTLk9Jai7KbZnaTFdk
z1Ye0lyNzdlO1UtVqzlnsGnPFVld1sGjEFMK2Z4XuNzleBxfI+O/M0jY5ANoh122kHUsMTOYvmOX
Uxd9ErR15pfWnYRCpA22JLyD2Ji4Z6SJkCj25W0H072Ym97BG4el2dTWdsj3zS8y3yh1v1vwLtoi
9K5v86UTTQGjCZNNkAJEbDH8Wx2tSX1cMTHrwMypWXTkPpjG3JKgO1GbzPnWVGvGCOfZirIgp/v8
Db3kFIFjRJI467GM3oH6QhML15b1mksXmUIrb/Y8nYXMqUVIJCupzx5+TOsd1oXbDKTEuAhhElr4
C38TkmQUy4Ls3FakOS59ZfPGtN+guaQyaJ7UkDEUpFiFZy8jtMvydoPFEP4IFftpYBX1kNWPokNq
1XjNtb+bt/RLu3d3o9ZnD7ejU5y2k3zFrml6g3ow6h8N9DGQ5JJl+goL5mXLw5Vpj9sygBg6L49D
rTZZkGpEcuBsSCHJm0hSakBq7c28u/RgJktuO2l4k8GbKE5ytqxRn0WBSdFppAz1hUasydoJMscW
j+KmgqPW19quJB9R+T/xNJEZW8LgxuxJ2bTiGgXQeBsw7Zosmt1SNmHy1dfu3HcTTC06FGkKtd89
NOejcgy24+C0vofUw/vEwFtOB51mbt7FmMH0PsnnUKF5MW2UA1VyOBrcoUoKw3Nai5Gc9kgHIhvX
sD+jO6EaVFq+/WkhNnNcK23GQtmtLmGTM2YBNRs7zIq1KF4vkuhJUqtDG0VD7lV0N2KElgV102WC
jupgxSheKYaCsLOC5+gIUa2sqyL8X+h0s24zeHZ6mMKrpm1dUSGD+jzkaj9ZinMKUUrGsYGnze+O
tZbmLan7p2qXQEg4erBsmFOdFtUKIYEry4V62NXqy9SvVdEZ6NiNW9u/95H2N8OSeJhFqRpuDvtQ
GDK7g+0kiiBsERwIQLsvhg7uhKhhytQNplTI12XQrO2TIil5JKgpUCpugckDIdKrdu31F3iNg6gG
71y4nnZDe+WjyT6gR5tvI0KQF5M9MRNMUA3LIzXjEc9tEj3Pdhp/LxM0W0fV0xNVrAuzygziqkUh
fgMBWZa36xg+Ob2oI1MECzIeB5+AiwmZ8mEcM7dykhFoMdqsNUP/KyRoadN9fuFrygtp5QBMx3Rn
cDcltlZN/dpVkPbEdl/fhKUXJIizWCr509VL/4wxpL6xy4zqWDh3psL0OGJ1M2VpQoKrdGdNscg1
OLNqkleG9KIEQpuoB7uMXpbKYOSAiC1W8IAgn1ZtUd0U0KatXhcu+yTDtZze062BIWyUkP4W1JT2
y1JN4VfOajy7xnbmlTFH0EgHNkDxHxNMSWn3Fhtjizm9VNdOd/GeCTPFV2Ht4utxrodvvMagH30O
6iZ0lUlZpdDnchoa9AHU9W6GzfDpVDlvMmqknm5XBoXUDPJSQT4l06zyZgp2ZCepK/Q7MRGYAVTo
n9iaon9Z3HxeN5PcAQ0g3y+WOBmML0cc5lotsBWy9XleSc8za2L7iqSTDHkcO1AsoZNZi8xAHvio
l6k/rtgMvUKIS55lI9Qb6egCM4fgtnIg4Wc22uFGvxJEwGpYRKFciogZjas5IBUvQy5bfxeAN1mg
CE9/Y+t27EucSifvlGXYm7rsM+XLCMAAJHWBlEvTO5yTH1jpXGAlnz4Mm8e53eRa8tinfSa3ARGu
Ebt8gZng9a5h4FlP/ZtnABGydQ5DA70wObCSRIo+EsGG+X3uuFkP8D+OsM6mCOyB+j1fljZ8WDuN
SBzTsfWFWkKOPaVlot+G1G5fl6CeVbb1fRogsFXwWlzaGp1JFdQvDW83wCAsAA9/HurgkLA43TO3
c3fXUNf4YkkidIPAQ3iYiRrCxNkMAOgQbQF84UFBG16rcXeFkBVMYTgoB9cb7VDGUMZ/9ShE8qGr
TNkgstypmSq8H8fgslaRWpySqNrOFRYMX2dMl8qGRfM1t80rGEjJ9dAAMFKICRnWx9QOcTkAOdC6
GYseQt1XkVgUHlFL65PuVX1EHpG3866nIqabKVxURwcZ6hi7WmFUZ9US+HLS1tyNGDLlKJLVq43p
cLD4dw74RRYL7HgvydACZQip/gaYdP4GwqE9xqOuC+YWXW4ImDkbpvoKGBvauw04KqAXEIKH7aIh
x+2jhBJEIZpYPbfVMKoM1PlmyJtweJ3hpJCxed77DNKt8QE2ffthVIjIM3FD4UnMSg2t3qvZe5pN
iCj3PPFNBuYwTrjrFplBDZGpgiDIFo5W5KqKLP8D7ig/oVBKr9SAxhEf+BgpfCXo2NsCFSAviW9f
0bfSg1VePMYiuRdmqN+C3Xz1kcT8pVMF17GDeFRXvcBtTF5BJ6qbsm6FSWomIV+Msi9qc6xhoNmJ
QpJcNxOTuRRwPuvpgii4QLsUyJ25hfqLzqiQcz55kB1X1W7YIvfqx8xJnzt4A1wHdKIHFUTVIZbY
+BinanivnURBvcK9pQ1qXuyk8SXEHd2j0Y4/DMjBX2AzCNmvkS2nkQKo2JfqJGzT3knbaOyoQ7hp
7eaXPSJhFoFphhgedecWxvZvw9iWBsXnpRpT2d66uCQGHfuEWQKivyrQNnE0W+1jNwibwzq5KdeG
/IrjOj5OBkekpeNJrjTNKEMJRvZuLiGv+meH+Oz3BE3FOY7gnhYp1WUDD02JaYK9J1YcpeJrboV+
38ZgvnCvxwMnlOVdz9ss8NtSdpLNRTXhZ4WSbUcg8+RKpdvDhpLraF2DoMv6axFFPze9+GPfJveh
WPAL6uHBt/xORGgUFz4DNoqD9zrl4TFKJVBVSATezWOsAYwA4s6UrY9VQLGEk3js42CH9WUx7I6w
SwHFJcmh3qxLsJS+xkGLkjJR39icTDmZxI9W9nNBYSZ+F4VqwS1xLpNu9187SImVYsMGVqtovmw9
zxdsIB03Y1Re91C1bdYESqJs725Rn+CdIjnAiH4PdQkYAFVXz9FLQBIQL2cKIPAf1odqW5NcW+yd
DVCtvuCiJOu1pW8yCMdzuCRtAf9Ak6F+2MBZke92rIE0rYqXzkT3w6xQlkrzQtbhLe1Fj4phlPlc
0w6cwNocZtvZ0qjqWxcqkIrjqJyhNHlXU1g1BjN5tLCdeayi2JfNPKOCa5TMTAebNmaTQ1CvaQFD
+uTUjh3JGiLfZTXwg4iXleU8rYK3GC8BUPXcvEA8+MrjdWdpAAowjnx8IFGFeDD0One0HQ9QJ39K
MPZ2stbZ3sybQQ7vkrOHZ9pDmKo070yIkMRnbECtTT9eOfjHX4/pyMuG12iPeguhtcVhbFgR6nKu
Rn8jA+WHLIb6z1dUO99Qs6qzY3K7G5gP8jjYtmtsOzUPZBwd8t+048cBKe5tFiyc3QFkVbe+Zm92
Sbr7idVivWDFZv06gg+QL9RU+OKK3UHzbclmMGEyMD3mb6tssf8i5IhHNWGVZ1kAVjstF3bWVYq8
PIOsHADyasQDr+ExcFyhN4Et6slLCRS8mh9Zs7v+sErl6K+63W0e9NiaPRu+eJrLCtheVlHUOlnc
krS/00u7NDdR4GiG7k8XeLMWVxA5V327uJA0VxMTMBmGULkhz3OYyh9bZWbxFqWX8iJbOp7c9YZs
V5sU9YwyBQnw26S7mZ6Bo88ix0rS5QKD9HkI4Ka6Y3nZiwi1bB8ORURmtKMXOO417r2wBfJXBAYe
D/hNQ0IrnyshOvPEIBS5Hta6HqoHWAgPRx9I9MjMKbSaXs8ju213bs9VAtI1LgJ/CEMf+izFqKh5
XLGKaIDULfp2jCLrjxslky3caPv6HLb7NDyb0CPPdmrz9uhYFMpMrXSt3l0VEVsCAsV8pZvGLyC6
UHQ0lyorWyWB09qISqB/DB3l2HDEXt49RJ4g0ZlhprMchADY+stN8H2/XtvA7UW9wfc4a4Ldz3+I
2pGEcUfi5ZC0rf3i0rQ++arrnxTr9/46EU7e18hKuBgxb8arKbDti+9rNP9RukUvidbxs6VLvx/r
+VJd1K2AtC9uIzDRMR4X+OJCWj5CR7em0YOOJ3IvL9LzBxtXPeD3ae036PWBZ38lmkiqW+TuUZ3o
ABXjK01bcsL5QvYyM5hIstXzfQe84GdPJnmDtcQBE62OYHEBDu1JAovWTcH4AP1Sk/nYUAmHh07K
Qve8MieGaAGQFFzxE/4sf17QybArD11XdgziuH+g3EFKpvfVhkX3i3IxIlQ1/oIS7PQisR72ZFdN
16Ie8IYw47f218R9GBRou2nwANt1cdKKCGBEfcSfbVQb+WcxPfRPUDrCR6diaeqyCo++yyuxMBjX
rphBjFLXCyq1ofra+t40twoewFGR2nbENWkCa65NoOQ5HUd100EHMizhojL4DC5gVfwgYjfnXTgN
7G4IIjsVW2PSIR+C5hfD0EPljFRyKOHK3jylPGbYlh7VdkIjS0nmOQXg420KDf0OyS3DrEb9qQnF
VKRJh6UArr0vRbWo9Y/frHjGEiTdDhLDuDMnTRf80QT4cdmkzmJJupXtUWAR+6zQ5Y4XIlPyGhrM
Gm+2dtqWfGArmX72WxvTOkukXOxd4Pc+uIr3OGSPiu+8KRcDtbyD1gM9I1aL+TzU0KDLUrJYk2/Q
quT5GjPxgJfBFWYt4YhCpEuwiQsRjcQWWvIn+M5YhUDXECAMZI8Ar9GpP/l4nE2uUIuBmDQuVSuv
p6iKw18hMOX40G++Ti66mxBZ/ckx9FDXGJ6M7DEIgAAVzUS77sF0O0aEK3LPMTbxtF1+R3PguxGQ
+YtCxE5pFTN5DDfzV1BKtzfoxOvbZF6Sg9f7/AWEBADYDsn7ehPc9TnW+NolC0xlYPUTzfSHQcn4
NGBW9jLMXqdXXTvMaO9JKMIny627DTY+6AJ3tvmNd7B/XWTCxYnHQQClR7OanAYquver3B67FXP2
RqO7zAIt0UpQzVh7FagKWBOw/UajQgVgU2gixWtKnL9H8c8eMBaqVNa00ktogc7p+MaGtU1ym+6m
ymNAuJdio57db0LWOTgw0sLmNJ1o+thIvx8FOgMYbzfYV9Ldou7ilGOAQPbxEC58Y4iaawJovyFk
yEPJu+BqIoK0GNuOjipALIMK3kw8U7y7HnKo8Ob1SXWDabL2D5slAqj97uPwZ8v79hvslenNVM0i
yFOIX0TXg6Er2P3ArWW+AkLCSFEm9BV9nLPl1kn+MgWxu9rQAW9HEcv0lfUL2lpoJw1XW71r/VtC
lhOyz8Zehr2YCpzCNdzRY227QiGc8PqlHZnNKhKETbnHFxnkYcZkPpuXyj1DXmv/nuK/VbbX3LOM
Ya/716aa0BynCae2nFGmPg1AIdCrqdZmW6Cw573xdSTnGjEMIWBLAIkNiNOyhNR1F+ad3EaWgTTY
tycz8+15Wer0h5YK5buhy/SMOrR5JlWHB1H51WAhEYPYnxqskTZTSAcO8/gwSUuoAKK74xFGLl1d
9VfVgp3+LOq2/gEd/X5t+S6ul45Bqw72J4rTohtZtef90JHf2IXi9YEuQ6Pg2LB1MPYDkfxXo830
k/YDHS/jdeOvdqCpv0dTyaokGpD0wRF0sECaNXJv71SIVBut5KkzI4BrIgY7FJin9yo3aYxwoVmA
1LRjYl8BqW7TOauDKn0DMFfX17VC/AAc1Qf1CXy6EbzPdiFo7Me6++NjOf5Q/Y4UgGng+mseMbLM
eTgsj7TdluQGyRPTDDJpTANZSxjq2Gm5CgLNb+3SN/5sLZFR3gQaFjtu2jA7IjKWXwZM6ChONJiP
R2ywkL3sw8794kA+fwZaMH2dQv+5KjbXADcOWoMYDoC1bo4hgzBxnnYYaue4syQqaoNxGMrIvf2i
u0h/n8w8hOddVyo5VF3S/8KkfhbZ7tMuZyqhvy7tR5qDgq/nfOir5T6cpkrljmMzNMcgHbE+rKbX
WIN/cRi7xOtj5QOk5YhXAzSR9xggcIBhN6otgV3Sog4XrUoLIThWrgYAWInqXL+vGDNniC4RptpO
D4eEqwWRVq7mDkE4uA6XABPdZF5/ADdO+5xEfgcwGVbDM2xHcWJGFwZ4pMsch0dLHPapFx6IGmBc
55KXFtID/ApBlvGMxMEENjZp5Rex+PDVBoHvfooRTA4sJOy7A2yhKlPsq8Pyt9f/j7Mza44bSbPs
X2nLd1QDcHcsY131ACA2BleRIiW9wMRF2B37+uvnRHb1dCVtenIszWSyVJIMRgBw9285936Nd7P1
yTRHVhsPtyr1p9eN2sEWrplerX3dzWSIeikHGsSzwv98Y5hPiIbMMq6X0VxIf6kj7Qc9rue540fv
qF1Rtke2lntHnZe1vi54+yu7Ys6KSN2moZtRNsAerebJIC9fFkZOzAbTKyfiTE2ejU3RR+4ZJGFt
L5cqMBbfUnvt+fp9jBXlABOPGxnJrZqeaB7PYm+mxTTtL946SWRs7gghI3TzjJVxsh1iJKtvyWTq
MSgcv7N300DwFmJUqcuH0sp6+hJFRuXPyClK8FgXmppM2QL3citu+sLKrhtZgbmbhROvQW8hMzv1
W9MPtEda4vZtmkW781JdPrM+TPNp8la75jp5nRctpN92qGy7BighzXjx9Gb5x2E2MZHKPCKaIEaW
131Z1k0ORKPF3Pyymmr19/yK7hubG5Ox07ykZ9VWrQTLcJPZ3eFKX1cBLgGZC8Gjcrm36ECPIfWL
+q0Xs73sep6EKaCWy3QMc6aTtZPJ4NRRajhc1sHdSoJ2d1vfEisR6qZsSdpIP5thu5SmnGW8dSm7
n31NFyxchF0MuzKh4XEw17i5m9Fmf/Xi9OIFMgzye0F62u97qJApastG1dFIFmK+4FQ39A9Wvc7u
OW1niSyZIq1Ue2NIVnJv3crqK+1xzf9pHK96N9y0Nm/pAnjzfjXQodZEpOinAuoCHEzCEdp7yQrC
CIgTjFGvypXTJWJImyTR9+A9QifhoLmtaIQb9EMyYwgVGGBys+YGG6cojfZRllp+r+1l/AEIOh/9
ok5dPt5WwxLYdjWdZquSZbiulXtpzK2e/Zbm1SQ44Qciuo1ojyt0EFlhdVswmJtX7fRW2F7EOXnp
R5TtPXMx26dMp7S8DWG3t52R8aadOktTasLT+NwaCX6F7dI9r44tsohxJt128pKq+bYkrqzDxFzS
LeSGs5UyiN1ZCNErew6xMgEqM6cxIdybpZQPruWazV2mtDcdV3Zwf2cMWW2FnADNjadzzwscpJ3v
1GLmOHQJySkA5F3bX2YFyT6yx6UZrkedZ3f55iojmDub5Hdmu43YovR25tzneVYki0OQOxSMwfn8
LzN0ehGOjWtmYVaidAjqZaN8VQti1Stf5yaF6XWq2iu7H0kHST3Zdr2tWcqAGhJ2hXXDo11ZhkSf
WPbljZzWcj0k+KXqb0NOL+9E95BDxYVHWgMqsZbeeV48mZdJG1MZbbK0rNuJa4E9d2znfmB67TB9
HUc8B3SQ+XhVcWzkTnrPKJEEFi8ZhiecpqyHxhPFfeGl808uFWGxQjYwnrxxTQsihcb5CUQowBQc
NazoovvG2dEL9Rkjtor4o+yc1QznJU1VSNHA/WH5yUp7tNALy64wtuteTu31qnLaJ844ZbvaLuwf
nV2uj6Zb5frZ6mjbHXs/5iWpMbrdcTYZIf7LG/MSoXHMbdv15qidc2Jqa7nzMrP7NapuffOKeooh
nC55usFekOzH2rYXcDuzKKPBFXYUm1WidwZmM788S9L3dnrZGAEHrfkddHDjPVa5w/jyMR6TkCGK
8rjmMfO5HLc4eEL90svMJJnJMcyGccwGh57o8SMJBDYPIipgPZr7eOi9/MZmeTu70reTF2bS1O2T
N8ZU0DVDGVVUmFKcicBa8wuoDFFuEK8q/TXHTX2buLYvo61LOOf0Vr6YkxR1mK5LZex0l66PLuzA
xIdIyE6SpM6rnWQUZhLZYlNu2DjZxo7QirRmXJ/SXTBrh5KnxTmVBhb9UUVJ2qnj0zAYxXeTpuUS
jH1bWJSv5hGLmCFvl12XmjR1ZlbjOTNNf9nlgydunLQtX7rGJqg3e9r0tunGG8DfSldo3oRthoqU
5THO+1WccqNPY7o7bRwfAV02ojbXsmlDJ/Qk39BX1NSRfR7nUHabEldFffkUpPnll2oxnIfWL6g5
KsH9MeM8qnM7o8PeT96pyYHGcH0aWi4D1dUdA9X7mTNcuB1VrkUUx8IYixtCrmHeTzh1e7xJ33oT
scqemq6OqV8sRkdhz+yNPedOpvelL0uAhQYB0Y4+tfeSTklHm951W0IxfD5bGqKq/GE05vhcNpeS
Eth3pY863XTKMJSG0mTee1m3962p6/bpaLhZJOglJHArouTgG5zuCf0BbGma993lupPmP5Ve2j6u
I8PsH2IlWNaew/CsIJeo7oIUnERHjt9mH8RtA7PXRMvlH1RKuO45Kak2FUN73bFHUNVPvSKnItwb
8geRq6SNFWcK2zuvtJ5jwq6M8qE1CCqsjV3ut8FdbjUD1/Own+z+5wwP+RKPwqqob4ghkgyalGE7
tUyIqO24GKIi08Qo61KPNL9IIdmJZkt8dY2BonFSNOPNZUR2fiBXSnrGfdNv3tOZ2+qrVHfjEtHj
kTQfy0aaR4vYMY/Ualxc4Ley/ZWOqftlckhGQRE8XNArvfGyhui4+Jtdpn6o4lyeDKYDtGe/WJ3Q
T9BM7Ya2pgo3I7iuot5L7A+jKJfHrU97eKbOqrdohD79KOVU1WHrKKYeCpVSQBu3JWZArW+MPRDs
1lNKscrsLgUkvlx6p3wrjKL/ETcuC8mcFPAVlihnIDdd7nrPWX5lfddPRF4Nhiz9Gtc3RVwKOzTG
1rAin2FK017Ybt3uksmoCdQIWpw9Ba6l32eTX2qS/M1tDrO5tAvtVdH5yPVr7d7GXh9n12k2sCvZ
ulILbUPZJPSoi6pgaOm8famxQcpuR083No0kaS97s8j9gRP6EmpXakxkOGDwUT9X0KPLn8hl/yem
/JN5QTwqi0/kX8QQzUKEDbP+Kj3df/w1pcAnrcVqbMuymHQpBmurLnZM03W11OJPlFe/O/T834D1
TzpHFPMM1Fwz8+DEBKwnI2GVHgYfFCBgtFnaRpWQxKWkwOsryXTzZrWl7KKsYijpPiXFqnac79o9
Lcpw/prY7He4/l8gerqIWe1C3bKJgEVnablGVv5nczr+B+3KZ0NSgn+78BQVk1bL6lteze3rQsl8
C+TQNvjhWC3lpr906z7bkyZp6xbaF9vBmpfkvBol60529uNfe/VPMknLFDMWf912sFdEmEpM5sk0
6yz6a69+uXz/cg98nZmJzeTqw5o35s4cLL1nAJj110Q9n11Oy86vTa/kvdeWX2H56EjXZgpPnv6J
xP9/WJOfXU6Ny4jFzp3XAw37V7OcgrHVD3/twnxa7uQZomYe6nZgKX7PfX/HJOn6Lz4wn9Z6044j
aOylAVg4JXM5bWvHx6j/mhPHZ3/TBapCNWa+HZj+l5/rpO327Sb/2oga9/MU7GJryowAYz20fZe9
O01X3nWiTv85HOHf35b/lXzU9/+5JfX/+A/+/VY3a5fB7Xz65z+e6oo//3H5mf/zPX/8iX8cPurb
n9VH//mb/vAzvO4/f2/0c/j5h3/Q36ZC/jB+dOuXj34sh99fn3d4+c7/3y/+28fvr/K0Nh9//+2N
EGC4vBqbl/7tn186vf/9t4sxx7//68v/82uX9//33/bdT/3GUfGfL/Vf3//xsx/+/pv/N1IpX/qO
VKC7pn/ZYOaPy1cM9TdLuB7SU89UGJdYgsdUoz9I//6bsv5meqapfFNZHE3ORTnf1+PlS9L6m1Dw
i550iKvkRR39X2/sD3fmv+/Uv+mxuq8zPfR//+2PO6yS9NiZCiMc25Em//rs/FK0ipncjTZpqrRL
cQQY2p5lofwr3VX9dVGMphn+y6X55zv4f/5GJYVtCUolrmNyaT5tiWZlNENf06csNb0LDKrcGu5h
hkirge6avbKz7U+2AeuPWwyfS0lFcoRmwr/8+ex5ULcqq1EejTCmF5VCziClGOAtzgUhGlKuJWnc
neM6cb4rszIBISEOpdYmfy2iK1/nxp5I4oVYXnyKyd6fKAD/6HFyeXe+ZVFRspWUENXep+Nd1KMT
Dwll86JeKe5NunfWKN565w68xMiCDTeLiCFE6/gn58angILf7NiSZ8iSNk+a734Wq2Pn7uZpZ5BX
T8qoQ/Z7cUgocHcBUN9onrIaZBIGw+7uxqTprDM0lt+GJXpPK+wSJswFa4so5ouiR/BnI1Csi9Dv
v8Od39+d8nlzjmSRsDo+7bQS3rWaHSCsJq4Xm5Dacu47SeqH4iTPgq6tMvcI3OfpSDkdMIJNyelX
7UHLhEVl9D9GNWQP1UgOf5P2WWJEq2P4fzZy22Id/+GNusyiI00kb3RcSlHCdD7pyysvc/xFcTFy
FatTlsTdjk+Tn0FnzKNrdu81kmqwN797Zu69fG01g0xoLLjDXedpGoF5or47QyozWLupfzAWV8Co
loUdjF7XOifARPVNZHgGR02WWmvUQx79pEW5og1ksHVIXlGkhzbxyzRaPGPY7mc0QMsDlr/W68ag
EXmEjaeNHTTIbYBac1ujv/NrIR5yv9rsnegGQXe3qj1QWDtLa78NBmjiaU9ZZsvvU2fOlkPiak2l
M8HbN4JC8BIVTIPjDo9ux1AGbtTivbrGaJYRnVqjP42lMeynVSGlG6YmL8J4MFxF39JtZhokPHMG
kwS6Uzc2vX234pCznhiH6KKuqQcDqL1TNKscdzKgW4Z5+Un3zAEq0T6LwUktmdFFVRtc/1YUOzYc
XnFrVnMIJmoQTRA3iEq6fk0iRt/QbMvdPruRmyu7G531KKZsc+FvAxu1JDQKJ6FKhKCKInEnuZQM
OYjbQ0upDN3KZsOSoHaEvF4ZePhKOSnOAt/e+MYELDwsccgeAzDN9qqJE0ui6tJp+TShWjljjElR
YC7SfL0bTQq9gVW35TOeor0X+YnvvZfrhqew6kRKFW1cUFn6m/tqrmByCHgoamO6XS73jhzYpzfs
PM7GNFAApvttK2plPVtaU3vmG8Q8NjpEPfENQ8vkHrXDinFRMgm5MygsRn3tbyFJ6jDtFjKLk9yM
hGfQpuA+D4veghhl+sPmCe89g9AwAnrTQM29doK+sqwH5dsDXEdezENg5cpfnkY51cjKCSX8PaSj
xVBe3YLDLGSgrT3oF4OdZaLZnzqPjWrq5aSMyauCS5f/wSskPN3EfDj4487PFCWjqT61qmkOKGas
K8oQP6vKqLA5Muri5zZIw35rnLjb9+SO73AECojcKdiqOuYzWShl0INnEHrndXPOM5Xwd6scGfYw
Dj2lXnt6U7Wd38CymE/uYAJTUJHWvIdtGSjpd+IWZU51Spyxf1EXRZMYsKotcQ+NahoBKH+Heq+G
ic+/Lkh1y9JLdkmf0n0ojHra+0VagVcpybMrm8HaL9UADEyJjX187q23LfEwMh6y2H6xcF8lIS00
7AOK7e7YIRgZg5hzYk9z+8MZkvwJmY7/qzVatYYDP++HPfXjpxpZhwWM72ZXVrcYyMHwlpZaMG16
65tHDJbWEhJR5y9FbRZRhtwi2c2t7bLNcLttCM8iIW8A7QoYmcX+tcF/IM4dFf5vuXrNIJXvOqAb
5MktneuRFLLNhvq6RsRlBA1U7rlRNrtK3TpiCuuhyAcASPiifTnKZr+2lvFRe3530+Juvhutplkg
QeL0apZrStEIFuNX3W9ZuMWMBEMMYsCOFrNR3C9d4jFU261V1Gfd9sUsmiykHyXPBVxluMALpDfr
YIz+uWyNIrSm0iKFGBaHwr/Z7Rp0LX6oTU4u09zuCt9wOdWGYf7WCJeHNXYScUMV2t33Y5vce9rK
ABsLk2YgxdDdpAb7oUjQWnJlxNFl9nYox1o9t36D1oVs3AcZqsFd6UVNFt7udr0fW/pl6ElcKumz
zK7WsV0PJlYpw3WNydtJaHM95PjUNoE2KBilpR4fOfnLV0zhxU1udROMxxLHD9QR5hTjXK+7qOTs
9ktlCr87giiND6twUjM0s9g5q8n3ivM06HQ3wXHdG7T2A2XiyMbQiJK9DI16yFO8/RBJz8BpIBxn
v/nwSIFMauk9FCPI+AO1VTRg2exv/pED2YhPIL1LFcGcpHs6fBSdO4QY6NWpbs7OvJtsc46oxBuh
XeRjZGCVdrWU6h7By0kK74nipX1dTOu6n43hQLX80LrWW1VuXxrT/6D19sWqfVhY+3VNkjsmNe7l
lt3T4JEnUI72TooOdSZ90THADYs9NbUey8a5GRCe7nu6YWop56ulavmvQlxsbjTlwXi2dhar+Suz
mJZ9aytnj8dVfpzWnrKWZ4sTJx3u62h+P+LGSnfSSNoDz6C7K5x5eJ3A488Tv8Ll9KmdXedxHSWi
mec672IzGkzjmK50XfcIxB0ETWLQ2VXHWIE17Eq/OYO5ApPAOjYY1tljGSAy+Jm3295atJndwImO
NGmN1Ny72YxGB0FLESc/DbWMKEliz3hssiTZsz+nySnLHTShJQiVOsZxYno3s1cob+fj6vdUm2yq
dt5YXOGC6s7WjvEX3YotkomI54CHEITEt+LkqtJUfftlUNdoZba9O2RLfyDUoPvULQBygubQbTHn
Pj71/jh312Jtll02mZf2oTDzKfIppvY705ITmtRO3QKxEb4zaqVxw7pG9RSui7uagTlsGzptrjnb
IEXhUKaV+t6OburvMNCFhm3NzQrogdrTnuTU+cqaba/z1YRr0IYHjtNN2olQ5zT3GxvQPhfGqndT
n5TvXjKIyzVCDtdZtOdEsyoZtHWWP7nE9hS95wqDOlwQHPzAZoNWmpHFwCF+8auxEuNrO+JhvivK
TJ/6NEnQHskCZ3bX7SnIFvZX+CnvG7q7arxqscHRYT5ksqZphb9f0E7rjN1w3R4lroTRMiV+pLO2
u6tR4qRHTpPyzjP85ftoV80XmcM9rpXpPUx8+UYo64UxDv2VW0j7phZl8mzjbR+MqT1YPxRp4Nl3
HP+YxKX1K++F+zUZu35HyX9848qq74MVm2duHE8MHw8EHnCYZmhWqu7FaWtGeDnLJnYrmEC06u51
setldxF/hIVgnBjsULcGRVMtEWufKKCUBmj2mJTWj6YAffRQcF8hAHGRF028z2IWWu/pww6s+1qH
W41IcRXLcuVU/XQY27mI0JvTpp2b7CV3ifw2er5XdKowMXCbhTs5+gJNhaEwu0L+N19PjjhnST5B
zXYOwJ/DX+bsvq4ms4O9huVG/+oUizw5SI8pUDv2rvm2tsR5XoEvx1JB7K+JoKO7LOg2jca7n9Vg
oZVU+lwNVnu7ug2IeVPRf99KZGDFXOtdbNEb28zlZKxT8YPUNAXYn5cHn1Pj4JmeEe/cSm53qQBa
MJscdp/2zaVXrcAcbRlfM9rdOned0X9Fpmgd81W2V5U/pDcwnsl9axbnJO/v3C3WiING045IAK4S
1zhpoLdvMJ3zTxWP9deRYIf2oPOAcO5AELcGJsJKRjQjH/LcqbzuRiR0jQmbklqOvbdaa7xhYJ0b
KZgdDrRy3tdlpfZU5oZdbtJKL9qqeRLoPUOI4hJCfW1C20sBMuhnH+YVRX/ZML8zGcZbv3B1yITi
9Mwo0i4ccC2gtbb0d6Io4tPsIMsQ44zYpW8GDERm44mQy4o6pY3zNKc04nxuN/e97fKoTVM3WjsJ
PZa0JW3GZjvPWs+RHtVr2iBeQHva7mYfK5QKU6NDEYuPVna1v2fAZbXLYhmfW2PLgzTt/UCnq31n
VGv9xDwcfVNpkxa5BJxFsiCIpldjAfkpQHLddDivjYsXKMD3sXANFTVIDs6V1P1TuhW//Nnr36vZ
L6JkYhoXEyoSj56zPQfZODMOPcnLA2SoQbifaj9C9HJdpdU7XZB4T+ytz8xeAv22IXCYSiN+FCJG
QtY0CftO39+6lNCDuqwx/DSdLEwFej8H6R9PNJn65OTc4qw49LLYHkZvsJ9cmebHBcRyX85tSgii
W/9mRGgQ6LHbwj5veQ5El+9N9t03n8jww+0wlRxR0OzNOLZPVR8bN9JzigPmrd5Xn9bZHKIsns9G
2Vx4/vLZ2xL2XKUqIBSwl8sI7RerHiIU5vnVwDxLqHDhkFpZ9AeRG5vIzvw5ucYXVl2iYnOXtct2
HTeOtZ+H5JF7stBKygTqsLjfj/787MUK0pRu/mlZzfteQnkJg0PaqrHoQKt1wN9D70Q2VA3qQB6R
yQFjNm2L7QW7jr2ecbYpLmw4NIv5lGWZOBqEUieGInExtRZvpWNW+2qcv4ihUcBGk5++mJlxXwLN
7w3b+3BMZV9xt62dx9Fy8rPs4Dfjuuva4RZYYj6zF5C6zUb1SLy2HQs5QEfYNmfpkl3bo1pXmuXS
q0I0Y4g6WwAFOlyI0H2O94TlfaT0Fe8Jjr9X7owXr+OLlyp3/Zt2RRymapR1iv7eHi6LfaTwX3vf
e7SnxgqbOO/CprHG0GLc496x1yNj4KpAz1JcL4WXv+uynF9mrB4hJpJlOUHnBmLd9H3JwMgqnN3C
fYxRpu+nwUVJ51QmQY2iHa227VumEOD3UowkYwrBAAdYtWunBr0/alxgh8W5DMIaRzAbRl1yC1tY
BhxqyZokfAF3ISH4MEv9GiPKK5fFe8cRKj/zg9Wd24+pgw5pVDe4JQBnp10nvyWwBFfOVE+3RqlW
7GOs7n62GrTmjLxsj6ZSP2VjOkPoMDLxZnJwMSil2dwjc0f2KQ2JC44W97KvZMgosAIBemY+kFAq
RAGFPmDk0FwJSzYVDGNqnXRXjleG9uabIeuWhzotu9s28/lnNdfBiJ3G40CXndKGnH90crJeEUJW
kUkftzvgpFa4QdHTW/YLjQamp+J1QqrW8xeZQC/aedcS1n1t3M18jw25oer11nfBE34Ai1tQFtez
FQCmlOcq1shOjLE5LMDCyHfjomVXkNIaItNx/ZRTbclaNGwVjWRbzOMuhsilVj/4L/UGjxZiBKM+
Jpx/BjRmbfvQY8LxLDZ+U5SDMD/ErrHikOFSCC3waYjbBU8JyxLf6nqurxKt3o2s1Fdy9fvQgO1+
Imx/LCeVXbc5GW3giO1hZgL0S+oQyqZ4tx6B1tLXQnrFB4Ae+5vtEGZ1w6Euzf5qgoC8HjpNjDQU
zZM3td6D6XZ6l/PQHH3sLxDk4nCMxc4ERoJnRb0mxhd71g/L2uDhosYH4BTr7eL9GQq8X26Kaf5u
wbUJDiwTurBejObVx2HJPLAjdSEuyMkQkSVB7JrZEh+r0QCJ6lQbzXVhnLHqK+hAp1YTjGBdldW7
kVMauoWrzJ0rqO0ZgVBVUcghipX72Ct53ocFzsUX0jsOa7fGX/BFL4rjJPzB2G/dshwgC5wP5GTb
rrXm/KZJ6scKiVv9lg6LnHAmsJW2HpLKnVaqOr2+m4pSxbtZtTPiPliDK2uEqArcccNHpmNjkRcj
pCV9bqk+zfCZjflq+Y2zgqTO4w+fwKtAgdXSBh9ozQIVb/bZoSD9MBUd5SVvraidrVIaPpRpY0sn
CdwVxfJRdG6S7qngER1Xa+l4Z9VO8QxKUKze0dcx9p16o+By3dgJpbTaiCc7sFpkqVFnWUYE4kKW
Zc1lcuDkWzMAU3+8ZzvVxc92mNHI9IWDx9HloVXf5pRU6BbMsnR+UYEr0Iq46zSs5K/5wOYJCCvH
eA9Le/HXcLrGupMOMm82lqnP9zlRy/tkierJJiHw8egYv/gc1TFSvhlqsurKZ7KntiS0q+SPjQ7Z
eMi0p7Zbc6rt7JCpJt0pNcvbkVVGep4j0YlavMMQopK13iQ1YPCpopa4UrmI+/vOjmN95dojNg44
gWSRIXV1rWFZVpTk6SXcrMtFM8E9zQg1p+QhVTGgHlsCCrc+zRY4Dd2Uv/yRmmuE2Zejvlo+Ik9U
hx17emohYNgldkPl0PYs8Jx+nmekRQYI061lLpBUcJ2YSmwUJoujQH2IxN+2+X7NlJbl0FeMoQ62
vl3up21ieaOwlNOXNEMSerf0Pd8Ox5WisaCU9wSAgljEmkxUyg0EULfD0Mkawi1J5RS6cUcZL51A
DAMNVoBho+WYe6z5qY7ktrHcOHnvbmGCrd8LDY/5OBVpqb44tXFxQVBGy+DL2Ok4N1hWjwzv8W6I
ytMb/HeIEsW4VGmE3JL/7nkgTJSpZntxNQNmDl2UszTXPRCCADkIVXS8EDSsPrD9GJUL+gMk7iDS
fp3N7sMmMokw3IsBasSUCYoajZjvE5UYXBndDkHlIKYK8fNiSvdC0EbFKdfL02X0O1Ey5DUw27Ry
gEwyW5zTphHwR7GN4jld6uY9lZ1VoWhY+u9zF6f3vRD6fXDL8dmxZ58aeNPfyd60+sCusa/AYGSJ
g1xXy3wYoabkUTmx1Z/S0lm8U42ILo1SRNWo+2bVX2MBh9SRsOretsWqwnEC/BXE7y+rvWzo810f
45S28QUHaq2+qos0GqkHNiGwdqkLVIgIz6BSzim9aM8JvMadqpds0DEBfdW72a/JnyjZW6k7Fsce
n7YVyinT1Z4yTO9fJ5y3Bx95HaMBPQSie965+DlNKOQCHDc8nvhVZTscinj6RGHPVx1zcb/ZW909
eYkYbq0OmTh1Bh4Zk6noXjQQPybHYVBbcd7Qfc1oE5LMi2oBoRZlsmIp5787K1eLSWBlGJZ9r1q3
QnZT6hIzKUfZ5cmw8ecJjalFFGjGCdYXGFgZTJ+wKv+86J5SPbZqbGxD0ZdhidvUFT4roroyESLp
HbkaD/ecE+9HDmqwHxkuneipzWp+BA/DuSKtR1aFSeLOmhsr47T2E1s9DjKEFCs6PubuXRTopODO
rk8daA8fS47quHVVcdt7g2/fCRqoNgUJjFPem9WpSiSxko/QsSqn0EH3NQTQsDzvppekH0uR2w4W
4ULfYnxoi6iZ6HJ6PcK7cBm7+geKAdEjgHJAI+N+KB+p53o/s3Yofqx2my4HrAvKZ5ugE9I8KcTz
ZlILCEbNbNMqceGbmmGZ7jyWHzYC2l1erLWA8OvxJcxPZjZrEuve4B26lV04uxTbFRXkSZyjLUeR
cis7rV7jicJzNbQsUGzguXUps1PTgzurpgyyibCb3+hXRiRkzLwBVEPNvvBqote8NaprephrE/mQ
xLfSb/loY2nivTt0Bv3N2HB2pisSEWUtUjieeCseTiY+PvMBBw6xHExmy3BiQGyOEeJXWSIfLNc+
rKZmrpFisjVi4beV7m6s7PZO+z57HofwGFHnWABZ067S1yO2WTCzGw4ErQuf/s2RVf22ugi7Io5x
ez0r8qPloU91QnhazXYbrv22zlHn1e3XeXAbiLeqps+xQvNPX37vYq2VVWHJuWVS4DCVWq9I/fzb
ibFV675fbBBhkzOSrq3fJI9FPtn28bJ57hwWm8sEhtFnIiUmbuSj3oB6ibrJyevQIu4yP/nofTsL
RZ0Q09WZ9E/pRLko2HD0eFYq3paoGxF8Y7ZXKercLUddAPE+46wC/Lxnord/UAYYPQbfXq6PE0Lo
5ZA6gPZBovU1MmYdnwtUPs776Pbpeg/z1ia3nQNbG6hq2YZrc5laViCFEvvcF26+HWtUM90lfxbl
SeFCuUVtZzR4LHZV96tD5DPQPjOK50a0JtKNpbDj7/bmbC2a/iXG5bC3uuGnyeTK7dmOL9GBZ82u
t1MYKrh4WLkXgB6jK7BBq9g11uAjPKi9VOK4ccHYnZ66zxS3rCGaKFl68rlKpJcMqWcGdeVyUrzK
Lc02nKnmDg0aVfm8f6hwJ/yKQglPlx7XJQg/Rmmq0GvVqO5GwyiJ5pIs8ibzXGjL/jImGluf/03d
mezIjaxZ+oWKCZJGM5Jbd/oco0dIoYgNIYUkzoMZZz59fZ73oqsy0VW3C+hFN3KZknwijf9wzncY
Db75ZbF+Jpkd38u1cWh/pbygPlnfPAxtVNhdd8UL0hxbTGAbmSi2Ob0KjgXl0qN2MxO5rYONqo5X
/45ijldyUb5GbGX9F8BQ/WcB347LJ8zIPk5T/cQeu/zltGb83a0JvEjB6RNBQtDXLAfOeZmGKrio
ViuwEwVckq3lhiE4gHh58+0ZzTcuUux9fRYVBHJ8zF6IP9n2wy8WpW/k91wKfoFALwcA8Qu+ZeBt
QuG79+OS4+4da/sx9QQ2xRTtgnue4sUpcc6QsJc1OZSZEQwGbZVpN4xKGgDXreIAHyZr3i82HDQ1
6PS7WD08/uXMBCCYwosS3nyWqDe2yrHC85JWbA7nwn/Au+ru1NIDbJurNS4ib0ZUyiIEkG9VputL
mlnKZo9V294mQaZyH6zefCyZEH53+y7dOrBxH7mDWgsaSElR6afd8DkJOEWsG4TD0nvM73rPVUDK
GKNo1tJZHW6Smw8VtyT0SPCY6ePKvBXSZtuxWpXJUm88px0hEOq4elllmf5ml81h54x0bCnE1nzL
SLkVWwNvbZuOaT/Bliy8HXVtfZ76VnQRMe7pRpdDw8/qFNt8zOLTAvpjg2FieFerU6KmHcydu67J
yWlKlmNO/CYDhlv4HWMr3/oOlsrdiv32bZmc30Hm5Q/tMH7xJQghawSNsjDRumN/ujzOmPzmLcbi
7Nr0k4x8E4ALYOqZb03cyXM/I5JQwhpe08ULvi/l1Nw5SCyeGKZy4a+Trve2NHY0472I8jCBNWRi
dC9b3lqYUF+58an0Edxv49HCsq5a/D44BHX6oxKddb7hcILRtKAE8swc0nXCeW/xgpA2pxy9Nd3x
tpjliz0H1R1KkmbDxhq6Feepd8QTCRcYPHj+5A0gp8F7TM39GrfhiQa5/MrGoYr6AjjBbNUpe/o4
yKBNkYFxyfEXfMzZyFNsWtLmy9QG/gP5P8t72GoXyhJLppwB/VvtWBMTXQDImwyb+EL9AjN0P0wM
sjamKi/S4km+1K5K9ontmmiy2t+WTxKMhIKI9QGJ0Pbf0slZ+KkBtqwWUvMNMCx3x9fuL1uZGWo2
bJrnPGMo1bl5ssXwXP8L8eNftTlIO5CVKvoBFAmuxJP0N4kldEugInAmN12uOakDIeRljYfxc5Iu
+za78h/zCZX3v1Dm/FWW9efLSvQkSL9snDFAdf+q7KyHbJYkCrHQri0/wFu5ePDHmHlzpFZw+4BW
jcG/eE3nz/S+/xDc8KphYKvA9YmOAHbp/T2GzXQqBBPB9rkfvds0M29s9lA2hxfGEdljD5in4XWO
e5a4DjU1YoggP7L0p+MbC7X2u3RR9o+l7LCl9lZm07z6HcQS6fYSh5PFxLxkMJM38gfrZmroFrft
76rA+sXyO0ClAmiG+gCadv/ph5BN9/izQmweTVhXR4kT8TlnrGFtNdzthxHH/5eALhdbbE9Z+9wY
5SADsoe2P6YwKAAk5dOy7EAn+zpyesl6Lqcx0j8gNdwUJFYL7UFx0zEqC23nNcwwiEMf6K2THS8F
sNVp0i0JiuN6kqJWV6x1JbcWvcIPCFk862DBMIOltNoLi+JyqxMPVyMQZnyBzP9ijKbIUlSEOcWR
J5w/YDGXrl5OqgTJv5mlZPqByKc9O4XS7E3or9+QLOo6wnxn/apq3Bm4N2ffP7Cxyt5VWbvykOVw
bHZe7CyfZTBn9tYy86CJC587e5ePM8IAna4q6lsm0TSaDfpXXAGFhbFcDPpEumtb0M0UDI5D35hL
CCyUN7JOeYmCyCB4SfxmKaIW4hb9GK5doko6BHONEqLa5aofRoYNaclYwClCjm9kM3KzlIM5e1BE
w73GCnlqw8WeD38qCP9vy0vvs08DF/13/3d96V8kqf8fiVBdj9Ppv1ahfll//Cqyrv/+F+Xqn3/p
H1JUX/wBBR+VmieZlHvqJvb8hxRVyj/CMJDS9hxpC0Y2SO3+qUT15B9oA5kOOURF2g7H4P9Sogr/
D9orCTqPn/x2YgT/EyXqX09aFRLIxSvzUpAUeId/z5ekwFBBKsr0WMUU4XBl9WG29ITkbCGiGDPn
65SI4ek/fUP/GzHqX5V7txdVfGgfmdWf+tC/C6JFTyFMyGt2VAPDikiPoaOjtVcrk0Fo2d6mDJ3y
vhBuopiNweHcjGk5O//i5P1rsMU/3oUrFL4wlJie7/9NPwjZc9LMaPMjLik0l1DyXbx6yYpDFKTE
R+Wur1Ten//9R3fYVfxFt3h7XUbTvqt8WmVWl3/Pis3MYmHi75qDhSj8C9vHuyUgwOM6Sg8iIcOC
+ZnbPC4vTJQkWrC28yLiGBqKJbyV0CPm5dP0jEc/qEXct4RN8HTM8lWoL6Sr5hLAkhxu+AIsfcdU
5m75IhkJunfQMcpDr9eaNX5VP4whNK9DKUK6JWtQT75AZNAVApUOAzg3Itq8mS5xRtNhLQPHI1uG
raQJaIhGDk3Eb6eBSFYhzNV8noJpAwvWow8A11dAku7h/KvSLb6oMK1/FW1RYWSwvC3MR9SGgTzV
w5T8Qr0ds3UR5dEC7sCQPgkP7lo8tQxUwyl9KxaotH7ZW8/LLOIWkkv/wrhZnxbHbR/tlZ2DUrX9
u7zRBZAyvtBdqhdEe9YRs1u/dW2HrjrmRXI/d/frWhcHXy8QIOb1UWk2Axyzw7ujzQ/sh9+sEszd
dFMzUPsCW7+Jdtyl8ImHsH5DDwFTlwQW7q/RrUBy4JE9w5xVP/olOIOVDNnR8hEpfetfbaDkJzFC
+MQZUdjXMfHeKj83u9ASl1m2Q45OR4XqtgUs2MZmKjsOJQ6E+wF26+ONZ7xdqlEfHG0tv1aNgPs0
oXhnR8jjqohuLXf5NMxWB0u5YOqZD6P83ZQ0bXzvcAvQN3jT4wRAy9nGKfsHJlvK+zbfArqZwQ25
f2YhN/mPqayAFfYFOEDEjLXlvcOzRY7Zx0Olr1TIk3mR/FC3tmRMfgyh1Y33Wvvdwl4udM+KFh9Y
eFiP/Q4XpE2rUy/VvF1nelZKS9e/t+aGUlHyoB8uyRD2rzEozis8NAIpHAtM5JaErpQmQfTJLqVm
Mhics4oeGWVsffBJYJWbVsOlcclfQBrW9GF9mkce+fvCaOfzNiH8Uq71Yu8J9wpbyLcGSWQ7jcxb
nXEowU43uXbq+1g76tFjbJ8DEfcycN9Bla4y8pgUjj+w/1VuxVK+KndDoYOUicMg9zEGfiTsk5zK
HSV4ey16r5UR+dr1h8/5etPGgafaxaRLENZF7sL1pi+3ThRPTvs69vZSXtp5UeMWGoKBEzUgY0Lh
kpAXTCcDHhfwz+Jt8yBV9X7u8yYBt6i65uzyiV+n0KKnY88BPLdC42JHJfsM9wQ2xZk2jQgL/YLQ
I1n2ojVi3+QoVLYpwKtbjgT8jXPP6hIbFPPClts3sR6R441IecauIpqjEoR4BHbu9qjMgp4ahbJw
eUeRqro74jlChDrwDV/mNSTkIMvd4BWayvS1py55YaI96wealLmMhNKYWJs0g9MCKTgr3rmrCblA
6yOTN+I+RrPPABOwJTBpEIKpEvV9XlNNbZPcRTk5pnmnXsQUj9nPnuFBvrvFxvhnHpHC7LzSHQCb
2F53IveB3SvS6KmKQAG7ZaQq7LSvsXGXTwjZbYp8xLPKbaVBCG+IVnbjDctXwyopDdd9Xk7TRXR1
epVzNcFPUMGNMkVyJQyl1tSfBD6j+a7tWACuBlyGdJSZ2xeErybYVQh3X27DJOBXuDfqkwkZL6KR
xpl+4c4V8d2UGRyjxKCsV+haE5NSTZ29gQIJbs6dq0VvVMh4WTvpmkcM6Myv0K4kmZ8mdR5jLeV4
sLxSrtHCKfSJsnooDmOm2lckIE71s0Vq98BQSdvU5b0BBq0EbAvfgyQJgNAEZ5PX/bjB397oTSLs
9lJgnEe/MeGWjZyy0Ag6Fr/69EUZPjeO33UbZYfpvEUuYW9S5c/fy9K06G27Mt1ZRcY6aLTxo5Fa
ar1KZ3XRPiLl3qRemjJnq6oUdAExNRshF4jVOssU2t2pO9pjhwXAy91UnWW5zOYA1GQenkvDwXDv
tMW03ps4RuqNcTVlwgOPhn0cI+hHf5nq8mBpv4GnuVgZlBklciwQPbZnsLnt0G9kXi9PhSzbR6tv
AAk3LVPjk/QwBvGJFKBJd+bCidKp46vGXSuaw4AyZd72QI6mHY/f+DHNbXOHBtokT/2SxfB0PC87
GN7IB4dn8hhqtmCbjA3/UVY2iTim7755zXrShBUwpEx4iMHG7OtvLUyedsPsUF/UaJTayjFrXvNE
tBBQ2NPvm6Fz32s/1N81o2L6bhR5zm4lf9EcksEJrv3QsgucOd9LYd+5rmMeKtu041t4Q72zqGSS
vO8RUX4hycB6amcbrpPBMPyE3KZA0Z2mpMtNAHDrSKvO9g6kTRPU5aLfAeGzDCWjHiSUDzxUqX6K
gl3fnZ32vDetF8vbTTATwgPzYqJdxjZGhxQv5U9Z8riIynLFWSA5YVg5eUGSndje2uZiY+1NzzMq
Ev5nP26noHABGJRW8KCdZb6GmFbMJUD3dlu+9qIHc4qT/tx4gJUbBF7pNi8dY+5R+qwAmWoTxCQz
OGV3YtQMDIEfvPk5zPZ4F+TWMh8HM4UjhFcNf0WAHtrpbqC7Lfq0pdtbYZs5pbPaD0Br4l8k+tnV
ZSDJGy2+dmS3V2YgshofdDJxPDjTr3wZk/yutJMyOY6kdAyAPahiN0vqwFgFrl3SsJoy2SJc/VUD
bNyMHUOJ3pePaetYlwbfyM4VbfARgq1xF+et9wQbW6s/263PLoatEZsJ0+8LhYaEvSfDR4jNTk/A
3QaoHlp7v5xvBB7Fc9G2ahIBy7TN71ZUud+DoYs3UyiG324axugF0/pEj+kdx+AWtNu3oA/0xNTS
6p0HUUMCUn5logUF6hdy6Ir3xFFM/HgIigsxma5/Q4sWd15aOj/7FMiIJdR8bkPN4zoTYLXCPPvw
W2l/yWV7nQwzjE1VzNa+iikUJme8riHaLAeDv27Lu1iIj8aDv0xwEXec1ZrTSPRGNAwhSRlLAo7O
A/uDlD05lO5yRs5qI4dMkLRhWduUbMSPqd1naC6dHESPVW39kIDZLLDKhzIAij/qhhFVbvaeHVxN
X9wU4gRvqiTb4mW618BKbrRZeID1oUCLu18WLUEI1Meh8o+jJy/eMBfR4E3fAjY5DyxUe9TZYFS9
nuPdo9PeidmE99W0EDc9+szFZv0bznZxkL756NCfYgwAUuGHX20NmV8t+W4mmuKxiLtqB7H5zJ+J
z0tn2s/ELb5hJUUlmJF6VizpJZDu0aRwfsLqmSqZVbZlP8fgwLzQkkcafdBOmPNZRTv5eV3CYeP2
RE8kbcGadYFzy5vYhkOmznBOzDar8qfW8amR+sa65xeMIRY4+TVdBfMVlNhEy1hTfG+RmXOsxWTI
GemYoMIb29fG2WdT2z5RvTN7wVVRbR23ZwrVWvJ776TTxSVM7VW4k/rO8y19gJf+Idm0P4m0hHUT
2PGuZQF8tjzryWXFHXUyfnWkxUkxsgqnxSNYy//mp/a9MUF1pBXqvxPnVJ9kpQ7Mx82GoMdbTBe7
7WwK1h9jgfWcGbQO03d3IK8GOGKkzC3h09o1Zdx+62vDXcTc8H5o1/bQgjfcum5Pxk1+ciD8v9Vj
eg0sQExQ0E5xYbcH4YXFfWj/DGCCdOgQGA+lRwRjwD0UDzr+rXOX4mTwvepBqdHGL+K8UbnAhS4n
rj4W2+pbb/yv+RQ4O2CLG9nGLSyGZN4NNYuvPsfmQ8TBsPQX0SDLTl2kOaKsxNWrqubiBt4zJqMr
nsvhgOdLEfRSBz/kBMdxUou/DwJ94RodXpUp7nCN3rXwF8E5YC1BR1MLr9qFaEa2sFQF4Ay5nDrS
J05QUMVOjMm1tMb90I9LZFD0oz6/ATMLjXWyTKYz7rcDe8mr5S4HFKH1EUNCcrGF9j+hM6XfgmlM
XnFBMkhrw/LbUvuEbPlz2e7IJPAe0vQWodbibUJW4DyXll/srHh2EFeJFTRyZjjFuvpADLf4GYss
+1oBO9vbrL/BIY1xZIV2sY/X6WuJEmrHQqE9s+08NzZyN4qk4Rnzln9G6Ppqh1ZwROvtv8/Obcli
mAO0PtssILv9DZ9/9jTWvLi0snNduOLYrmmy82124c0UEyLWsHT5vrb2y6In73UQPO4mIqogX2XE
baXq1fhOch1zZCbMPil6UeTC+bmNVUXWREsRf81dc9F2loFUz3043vWEhgoIlCCIr1fviatioG+h
uYigogNrUamQgZbdV4PJ9tZALjw/DbiwBrdkKmyscUPUOEShF8BTeSizMV5F7TxiSuSob/ocDYUV
H7KQaaE1eBlkNQexoYM+8ewsMePECsvKdx8p8XOetOJRZUAweV7GG08A3CEAUe/7Ob/QdWbwUWbr
lVCNuqB9Yavt+wiusz787km+KzpMIE8kUqVtAIacwne8bWdOKF3ODTcPBXnZn+abYMU2Wr75/Mz3
YCyZEft9fZ9a7VBtaz9AVIKuYe8gvzpohBxkviX9K7y6u6l2yAEqgDAapwBMNFINrKy8rgYELiJ2
FalGB2+GaBZvMzI+eGR1pY4V+XtboEY5t2ZcX9I0e+v13P/uBsoHtxjsXbqSR8YpRwop9FT011l3
X2Xqc1CclWNjn/zeO9Y2ofZtvoe4F9bwL8kMisO1PUPlJHWq5nLtQPyukV1rJPl+KUDmTGNVhC+p
ZH7bopUJxPzkoXAQ3QlaJoCvzWyLTl0zpJ1htmvnNfUW9sucDl3kJEZZO9t0gD42nesX5ExnWnbM
8W/hFcl2qtBHsEOJM8rn3VS6KShD1OH6RwDtZVSshUpJrtQ89ykaCWtVbbC3BVNEHuYdQ16B9Cux
m+XTmZwkfPI6/aVHzzDuMjeT0KpyANcTBhXbHlDM2XI0w3PYOtSiZRmy7aZPyprR/5bMuVuZ78WA
Raw+zq3fqf6EiswEFEhwnLNq3yrpoURYV+mM8YFleMWqVw9iGVegPGjExMlHZlisYwQ41l7bDV3i
LKx9GocmuM/dSQOtRYL7kXRtvIm15+4F2JxmA8si2K9N7kRQbuWWPAXU9rE5hJX7yUO3h0OZmxej
WR6Sg8w60wPztve9eSJUraqoojEXt2O7r0q+087XX5y63ZEp12xwKT+awTrn2rZ2OZTTrac9Gtg1
B1hKAhcHDK7amN/wfQ6AV2ugaJQfJWwdqQmBEmWJGdIZnXE7iOnWjdnfKtlViJ09s0/Swn/OBKi2
ae3oGYeSpctExhO+rYD8N5t8tQnpFxhTdYHfmPVHnDbcTwSzbskPQKej+uds6HBk/LmOCVgmr1hx
DbvwbvbULm41vdPsWPljSODgOxYw4JmxKvaaUDWCCTUKVHLvsqy+Sbq5XnE7siiwGFuiUUs8JhKL
Tul/wXmh1WfqSC2BRNI9TWmYHghTScYICpF4SzPQy/hli/Ts8tMiYCzZLgUZa2J/Kr/YTe7DLzbz
ne4mFZXr8jAjFjmh5/ulK8Vy8caDxydHGjlS3JJko3nROOvIMwriPAUI2azP3kqQQtOZ5LGOTf8F
xxX7kZJao1zTh8Kh67itRH471pIUm25yuzvTj86dZVlXdOniYDlE3nQcQ/upTPFdVdbeOALFpV2f
y7QsD+FIaYsPvfQjOOLMsyxCB6+2nHDiatDgid0tL1rM6ruFx2yzqFKculFBk50S51Arazh3mfvW
Csh5znADiZrli6rW+0V2RNIgPDUHO9fPYup4zJPXemev428InTXK/wRXku/pXdEF3cnzlmPONu65
mZJgm3GrP6YZlvGsCF1iMNql31monuejL4R1P3S4bKKJQcZTPPl9itC3E2+MaOKdcGyNZB1UXOrZ
uOSIhdyCn4hfqRXzk1IZFz2ixyc9ulfl2eOuJBv0uQldn4Inns8lgV0gj5tMRlJVbWQlqtpnIku2
mDRKiNBlz/WMQjNhzJn6cNlAcVFrr/HZbb3gUHrhBBEsVP5hiofsLkEstauSXL5A/VrJcOpyPh+Q
MmDUDalkqRnf4Wq0X9eCvyLzEFOn7zC/28mpuG+wmT+hWuW+RIP34hFvycbaCrdhliI2SR0HHwRj
uajC83PwiB1gpOY4e2RNu1bpPRab/sdge8tmYmJ7zIeG5gDwbQR2edo6tIg/c1qMS454JRpsmR56
mxbEc2wbE2pc7i3MlPUGeP0bHbssgk1aJRJm2cJsF0lgXXf2sSgcBRp0xglLBgcpR37bPQDCN3ch
7/+V2caMWrayP3qkHOsWP/VXSfYf0tyhp0fSJbvzeeZZiJRlR9rofCTh7TRODu5scnVicpMT6+ti
1yvfrt/sOoiZW39dvUM3a3124qrZ9p43fOk7ml9RZM5PdzW/k44imZFxLSOoc+NLm8jrYqPn7tdi
IaDVJ+yv4RyeWPGCkKSUQLjJWG9JCO0S5S7PvW9sHTAirJpl/0KRj4htoI7jCRxksX/QzejeVV2/
HgEGBEB0ejfCLN+cTGkjg/Tl8DgnQuFtLp0Dg7oQm1GWPfhG/iKIq35CeVpCqHYoQ6i1P9uxB1Mg
LPMwYmyIcrtbd8TBzBvZ28nRZQX+jLL0G5Oog1taEda0eiOD5OylAeabAXJuTJQY11Z9lV1Zn4ZB
WlhJJQXMxkyL2dP2YPWXLbd3HfT62luI/gyu0x0mgPTYFVXPh+3fK9fMmEyD9I4ZaRARUEl+oiza
J6IMCuyPIVi7FODU3sLgES4E/mxlShWIdYFAwmAw4odyJVxK4yQpjG/RgEsMm+4no6j1k/2qOgch
Q5Wg4rHgLC6kZCQ4uxg39mPeWOPJKq3iAdcQTNlg6tNXxgD1nuQaF7JlK0/GDNjZqurCnLEhps87
olYNiByc7tmcw/Oc0qOfWsup1938lMdZeqyXOHkLqDdyDIlBSfrRiloHkIrynxdSrilIS47TZhkz
ki/QbnOO6tkFwo3dDE/MlyHR/j4lOu19cucHDHLDkczfgyFY/Uoj/DzbE1d0KlctbmrF7p5s1faH
dkEUbgqsDcRa1m5X7JUf5nv+uv3BBKEbP5YJ8u2BIqQ9MujHmG7HFnoYUFVbDGKNc8FyIs6KqIHk
JP3Ecb8VIbxFH+mMpdvkJ4XF8n2QIc8sQhAScincCvgf/Mthfhtz4kL7GT1l2eEnR6WyqfP2rhGy
3AXS6zYk+FAIL4LABjxRJTquhjJ4jzMk0tLxaXFctOmdhTd+de0fbgKtETG//2sRIBPJNJgjhppk
N0Hweo2H0Dv7RIXsh1ygqwJhKZ9jUle3QIxZ5DNpI0BrhDGMSrzYltVoTkXAjYmcHtceISgv4PRa
LpvVecaG0u86H2sXidOxOFSjIPZo8fr86llzUEYJRu/7oUdfVowrhpdwYq81O0xJyf5snmZA6m8O
zze0c9yNm0obivQhFTu8n8mud+Aq1r1IX5m/DHvChbrtZIn4giXebLsqbd5im+OdrRLis9J1r0tt
y+ttYvTMfEee3bzTZ6CUCkZ0rYajn4nwUAah94zvycM63rHpqExeECh907K2uFJRo89XN3Q/OlUX
70hYwAhMUDUxkwW3r6Uyi/OxKgfQfEp4XbbhHdGs9HL56EfwkE6B6sjBpkWqIxLiz0VlLODGIOD6
oD0N1oHdDc7bIz02susECeh5EIl157SlPoNFH++KXMRv8Uw4Fn2THdmNjckV/8r42g9+cwhRPm5j
RpjwXvxwm1QTmbpwGMkLWGAzL92uUmJJvgMium+aYAv22Mw7LMQhfUahmDFtCALE0cAGBWQE807Q
rocMY8n0hrUGZVnFNBAyJK3y72HGiFHeEuKZveFh7S+zHXiwA0SLxBxegOXgYCKbKR80gcuhCVk+
sFRT9YULsUKh7ZgWeme3HstwiJkESW+fGOHne8Ug5WFBoPYhWhePO89fTqZZaPeRCJUf7N/8MYJZ
LfbhbNwHhrWU/4iKGbH7BMe9a12mXyfLsBhg94LxHAC4iUqbyAqSkEFsNpa962FJ/wrqMLWvBRPH
iPnl+moK8i8mMkW2iMLCaPLsQ9joF/JvuVDQJXZL+pCTRdKO4RWIDZasPIzAmL5mxv8Izfc1FO19
P+ljQE6v3MRc4RF+nwtnI1EgZXHuU5S2M5T4emUCzLL3AFe6Z7KXnycfzXlSxjcSDyTdRNLzDhc+
8EaSBhUpL302ribjg/zyvVonLF3I0wIwmBu/QdKZ10/SqtlhYBVf+vQhaYFBzCvH5DCL4zi413lm
/6WNwjg2QGzt8ECrLn+vwrCOCsWjIpPYCMgNBAAUHwNm/glOXWtsh/0UgmEFMcKtwJibffLJNdAO
LGCWKbqlydI051k87QSKqhefLnCXp/OjjcU1hrYOjzYYiT0G+Dm1D5k9PIyxDx9i6H6Hdf200kls
Xar5Z4t1sRmHkyvze3xmQbRkmsl5ip0TJbZZbP8pmYILJBWyvdz23bHLHyIIHuWCV3lUD3FZ6QhR
8W+Ro14YvMC7FlmVPFeLfd9W82eZGNJOOEkZkigCHP1D1Q54tIIwjALw2ueSRxOu/LAguZKOt3dU
dsmkR45xXCTU7liO2QvjZQGbDVlUsMKocSSLWJfYRgmhWYc7ptWowWBqfK6S0Tvkp6LOnyvB9MUQ
qQURnnYto6DfJoldbUH64C2ruje+n+MyphfHiDcR4mDeep72L4Yj5EDFF/NMYfuUY/q7R81KMO4E
Zzd06gw928gVunoQb3VPYNYm1BLoM7p9bkXAMNzKi3ikfyXdNvcWtj6MafGBtS5S/MgvHJT/FDbM
fB0cD1WTI6mogTM5Q/zdAl+0u80nNuy5PwZvEL9v59d2sKviM2YDQ6pMS1oYH5067CkF5tXfg9T2
ZwaLgDpOxpto7GC+KO/RJ8iC8s1k6Qu8/3ChuBtUhZQw5PA6d3WTJXfsiLJqm8jR/j1wnm7+ra+Q
OQfDkBFjSiH17ro1iH6p+/bbfy9Hcf8qeUSMEgBmY6jA5PNPUN5NH/SfYJZ5oUO8cmlyFH2YPpde
2V8nR9M82bQTM5q02vYhf45849kwMIPWyABQofdIrlGluo8IFjwSPqyy9A8zeurpWrMZ77aoMOBB
9cjKy50R45zvRqJfHPr5mhCGOJ01MPqaf2TxmCsNYkQiAsLL2bX8+u7mz4/5P9Ku/Z8J0x7bX/VL
b3796u+/t3+XsP0/iEi88Tv/a3EaSpC/CdNuf/6fiET3DwfPIwJLzw9uvz8Ss3/o0oLgD19i41Hk
ydkI1nwQcf/UpbnBH8J18be6tk03Lpz/0KW56g8up9t/eCxpRfn3/geEROH89cq0bpo5KC8i/JsI
N4nrmHU5mxKprOncSHSd1CpkAgJiq44pusyzq23/JxnebbANpAiKjSeVWjYMa5z+S0YiylfLlm+o
+xnNZ2HbY9LrZ4pZLCABhj7pp899Xd0AbrhRb/mvlgMPi/omSu0yZP7cph+TaxSrBCQ0/gYDcoiI
RAzY6r2mDV5QfsuJoxJ50B1Fkzx345xck9ZHVWrjzHIgDQ1qW+R2H+BEwbEXSTIEz3J0k686cOPl
KGoCXDeDSmN0qy7AUcdrlyuKryV7Ipo5AwwtNDsSy/hhu2O+ntcsvjF9RUPZgVDJACm/FkQlPVMq
rE8e3fkZT0AH7gvOhO0hDharYm5LFObHqJLlLD0vvHMnF9ndPEzbsp0sArk7Q2pKppof8dDVe6aT
41azSDgUTKvvu7SaL5jYUgpQ5ho4nJ4TX6ZwpSrAiU7vsqUUYh0OkubjiFMDm1RB9WjJr+Zmt9UB
7XDRTsFxkXKBmqYy9V5mVnMsksS7Q7uvL5WmNGeF+qLZXd6YOwPIJ3uFArAYZCgswRJP3tdKzJ/x
6LIndJflwStI9EUVtmCPsrxXFNr144qTGANcAPdCQByMqmDUb31py7NmxEi8Mxan0y2kBxxE69cn
Ii/m14bO6TGoE/eLTXDV3l8Hks4aMBKrCKEaKGJidvBUsjla7Ly7snVyNwwM0R/ojhYxsoiYOAh8
JxsqeI/rx9YXhMzHykpgXejWBkEf9FEzFt4lJQDpzUfuHo2e/Ube+nhZGJTfT9WYvMXjwJQPI3uL
nJimzLQaAkYP7GdMTQoABw/KXKTBNq3UW97AhkMd5x3ZMLARgEPto+WZ/ZFKZ5yolCQ54MzHcNch
59NBPJF2y4dhxtV4LHvx9G6mZIFqPWHxWbLAOYTm5kNtkf3cY06yLoKUTdoosLsklC+m6vCvTXj/
Epr9mgoV4xExVfGVuMG63TM4vhE7YOl4NL1aPA7LTP4e+eFEOvWli5xeStqsCN/4dKnTyrln8rh+
9SVK+wcAKzSU7IKdO9iDcCpCZVGHAyXYqZ4ArQ3PMM+5GubqOPcXepJ+b2nk6lue0K7F39QJKrQC
2kGVyuY8kYyz/3fqzmtJcuy6or/CH8AE7oV/zUT6rKosb14QZbrh3YXH12thhkF2t6ihRqEHKYIP
IodUd2bCnHv23msXobvU7QpTu5UhjYoSNupu2a9z2w21fjXhv3wOvaS6imXjanzIsqvXlhjcnePa
7c4I7CpHZUqLjRjM5ErrhgjFfChOLHdNzy9ZTLFa5CdauQXmhW0ORmQ1FFPESbCNtEcdHYuZrlPt
amj1O9JUkodS3XHuLkxo9UbhDQfb6q0Dayjx3Zm84DZkPYRkX8EwIcVB5mbIWinII06EEEgaM1dM
QaBuapy1zHTUH1tAZCuZ7jSnGz/JwWcHmwQRA1KrZcwm7XRkc81QnMQDG2uS0SRppWGVN7MU2m1p
S2dLQclSMByFzU4fuvJQodVYKwKFkDSqhEgMjCocnjyHQ/HWukmJiu8NxZEUy3zUDZeiTPhW3Klo
pOaFi2s6y9qBXQfJEVMCkXaNgUJxcqh5u1BmGPesb/o4QjA15KWlS+wqsGtaVbOiRPRCHZFnwEG6
IPmcosFWrjvsvCZ3DgGCtsnyOM2urUA4Z72vp5yzubAPDekCn3VfufHGZbMo6y6/pVugpf1cx4kn
NFZaJJXdGCE+bs4kOtRzjTVz4n6k1XEVB9Nd2chHJ3bie9vLx1csnKg1/cDxhO+eaGMwDhCJeSH/
pdGEpwz/+nXa+P9qmDf+1C+/Ul3xLf6R2rz89/8YSYSwoCx7ZAL/mEglg8cfI4kQ5m86Q4kNkcuT
4seRxPpNN3m/M72SFnKYaAD5NrgnF2jzb7pu6B4WIddAwGLM+SsjyS/cXhxAhs7liemejI5ruCaj
1I+z8lxRr2eKIT/AH2BLGj5qKp02DCysJLzpiZBVzqH0nPYHcFLpwaG0Zj/P1fXkJW8/THH/wkD/
82z0978Jo5bEti8d4IA//026JkqpUI7zA8a5A89d9l3SjF8t1L8/JmeurX9Nqv6XH5rvUBqmJCqg
m/wkP37omvCJHuVdfmj1gKdXscFJdx4DLLgG+/xtFdBijUKYXWsIous5LifA7MRTZsmgIbrG2/z5
R//Ztf/7R3f45PyuzJjMqMs//+HAgiOonNCo6e+GubEJLe8FoSjeqMo8QAlxfErcIchCufvzP3b5
mD+EtJbf/qc/dok0/PDHarhf0fGn7EBmgF2JRT+iSBtjLVz332Cz/8Vv++Of9GssoRNThEFYZIco
Gj6gJu6CpCfwPjtfWfxvP5W+XCn//Fxcxbz0iJ/9/mXy8+q/fK5AeUpvaG5ih80WJXBShx1QkPk1
U0WlrCeGrR222u8qOJCLwsZ7rCJTblrTfZE0C+5yGm8sSgJdgGcdsivBfnpedlkbTxvS6el1RKPV
yiykX4VkwYKpRAfTyjthSXEBGEvETzM/qDe4qeloXKETvwT8+PyCCEtS7KOof0xns942dvOYaC45
6L4bNzk6lC8sMgdeHLzygOhvbQZ5C+r7OhFz7RNNv2aMkZvBCMonxZGU2bQvXmWjsQ1PyuPELlWn
5HhrJf2z1sMZnQCfQRi5x9a6UE7Ad9D1fOWN6DY5wgEOeogDjP1iTEHVUL/JpLBPxLI/GHMbMDc3
YhN1j3bGyqsFor0p80DcsyA7UcCb3mCE5iTculsOCIQqoxov4Yi/zyqAay6bufCr/n190ZDSMPsV
99e87rTo1Z0d1qbdlp0R73oaepUxbty4eqQz8UWQ7ceiIlahviubT1tCDgaKhngGRPDQ4YSlW7Gp
9mPj7ZtS7nlOvPRTexOn8luagIBUll3uXKa1VVBO66EmS8rZjsGm6/ZVEbu81I3HUIw7LpQPLYi0
VVOjY3fZm8tKdRXWzDxtvZubmZG7oxM6ZwpcKTvMz9TKvOhtoO/6hvsFwx4Frk3GuOqa90otp6S4
vm5CFsqw+qkhTfH+601wkdaMsm3yXyjtJ0dwXQCezjc6Se6nFk/8Rk7Jmyx16i+Z0WjEm3Ycknjm
zDQR8aWz/e2h0RDolcfRtew198GTJpfyGdt7TpPh0ZrFyBmNQ+OUW5mfGM26ILfoesuqkz3ObBib
0ea0k7TsvHR2xvUhcepP1hiT5666lDpboW801s2Rg3OljSLD16L2qOUhQO46PlG0hjIaYPhxh7tA
k7djRJF61zg3eePeupwMQJFrvt4jwuHZ2sxtfDfTcDWNMcCwMdt7mXyyQ/2BTvgjT+e10bPfq7vN
mNCCqE6NuJckIMLxK4zkOYMWTCncLus3VWeRWQWJUHzoJsopqoUbqCtpAJPM3qowXcdyAXVr+1CQ
kymATZibAvmbqnH0Yn01Oi8jye26KzeEw495p6/JF26Aj7qjRLCpnkcery6ojIrbLywviCwsrVgY
HfMm3RlUN2lXrgWOo8N9l153GYjG1N3YbGi7XejehXF6MNS80THjtJxVR0wju67l06Xduatv0qrf
lnRezRgOUYvM6L3qvjSAGB0wSo0AfPLVss/OxCUUj1hyVsuiquKylZdCb/g/x7WnVXsbfkL4lRSc
IqPv4+xQCb6t2i/Aq37U+XOunVqIqG4F0fauIM0eeGIz9DgHQablFqL3yrTb60JZIPccf1QJUU6S
8JHakirbaN5L1L1lOIkMRnJWgnRureNnvl6vGe9GnOIj/uB4uK5QE4PM3IhFb6PitJQ+ddWHebrH
O1JK/WRSMhykARtM8xjrng9f8JgYA29VLuEebA2t2l0JMrb+tPDQTYbDZYTjTrL2NbdkV25k36+Z
azc2fJ5WdZvlu8zLAlelvSUptpZYRwiNrGogHh23qVejkSdbI5d3Vm3hG79HutsgzPh2tRRMSR9J
BSN4v62mft1gFSmClxz2IIvj2Us2UAa21DUfgaTBFcTjrew1fKWTK98xeHdxREG6tuo8/dxGYl/r
6skOsDsX5pWMslfElBU12htLP085CDkd7xuG0dyB88BJotDJ3ZR+o8D+shWtNbD5G3KVd0vZ0qCn
a6IXGwkN0BzqtWm9z8O9DUOLZ8pVgUublWsi3wQouByOZsOFX6Z3SRxdI1YMxU1YDMh5n1bpbj3w
EmYLyr90SPp6vqXHPoXJ0KCu26zbyVyHdqEQCDjp46xd/tq1lXk7Blx+sMTyfENle5HoYDybGvdT
/FYoUCgxJeeUJxvNtsoauuJD90UPQ3xDLXgtI5q29K1y5p/VGnnPnyf8D2O+FG+F3+u8vRoQnY9x
NtyPZuidAkEFW5ml+bHqWU/0D1Pgfjdkf1HCx7VBQCR0/VhTp1LXVmPr7qoBbkivZd+CmQdQoqpr
3lknev++yl4JcoLdLb32Z8xPZwGMaYNWv/vzUcnUWQL+MlR4FotFw3ZMXn9EIH8elmKBTBtbnrZv
a80f4qmGT7ynori4x2/Xb4B2nPBSwFJjx5iumVAs04ehrxNYG4i7mXF+mohloJWPxcI86pBDD33W
bEWDeTqGgOsl7xPnYhDodtR8BXNt2j7wJzYe3VPeO8YD1qlnMJzRxuO+FdVXlbnbckIF4NmXJQ9j
Sz1pXWjjop8ABC3llZkcQMrF34UcnIvdzfk7345Tv87VjdLw3LVLU0fJX6XBYUIVh6SidT6DaxZx
+BzCCV+HnOkj71rDidQL/TwgMGAvw9kye8/EDqMVMqC7Yv8DCuuJCjnC993BdtrgA3Yhr6ysvxdi
bE9mqdUXF77Zqp2EfYlAv15N9Pet9d7lGTJXta9HavqIpqR8jtHGhqK+apv2GgNYetva2Prw9r4M
ViC5oF0wdDxNiMzncPe8DeiekQwjoOqhXzxP5Yd0bSqls+6CE+ZxMCITwJEiJpKw7KAQI06jZVHK
E15ON9KDXFHkTc2CP1IbiyA+biYPFp0CIGi5HuaUCjvrOi9JF7l9pm/7bH5LgtCiY6UOCraEmrXW
hoFXiWyORadPt2UrnktZQpZQ+lGZlXalqZnr1Q2vHYou2SJ5X44KJ/ZZC+G/rkjbSY5gycRYkhcx
QvBA/pLBi6RsADrZVVrIKoAnMo8Qnk1eLQ9l2e/z0lA3TdZXfl2Uu5GS8MSrrnkOnsfZepxmcYTC
cjBkDHckz98MR39SUfsSapW5BpU0wRSkqt1oua1TKetdqNedLxhar3Sbmuh8YNWD1KPeAmmxnvFG
wS8wUvfILzlrt5k3dJ8t5aP3heE9m7kEasuSelWZL6EnvVXehpe0FefRwkFeZP37bCeCa61KTmM5
qrXTBzdz2K7NnDFkNrigUmtHVwx7awUfIRYhk4gEfKO1BUEJ53nMFBOG0b/gA0NcBhBPx808ljWW
9Qn6NIV8xFvg5PXpxtV00nemxNkSycVcN8GOaW7pgmjrNSe8z7SxeaNJJx++ZZKGz66I7mdiL1wK
tcRhzRWjW++JfkxSIqvRZ+qp2Ns4SfjQEWd6L/T23RqrG5qeoVRAPbGtNNzDz2pXNUgLPlUHh755
gyjK3EvgGBOY1ZbXilqOZ2cUx7aXzoVIXoeZR8x+NffoRkApteyU1puyKHEVVtOhokH4WATnDpQj
GNFNDhFVaNaLGRJgWziuxHZNdqOyHxBOzTfZJuqKAxJTE1Bbjf0zpO52ndVXoMGK9fJCm70duZEV
4TFcU9xG3NiHhm02GBRibVeLRFDyvsycjOz1Kefe96zvAityzMXBd/phdDvSzYjC9XO/ILT4z8ct
/W79Si92ciw3xYgyVj+Y6UCftsChyK6NjHFZ3Zc0taYZEKj4Ui/5+NA4NXN9kSq/Yv01VM91f7Kn
aZ0yRZjy3R0u+lxvM5c+DIK3qyZ+T9ki5uj9VvfZDYUDM6TdzbVGgLPGEt6cQzcI2AiCbpYfMcbz
MiILIyIzXN6MxUralb0nMAXZgnqcsc1hWXhQsmIdaGNqkjjA9UQRnhfjpRo4I2Uv3fAtb04YrAnv
KBwTQAk1nly9TvbX7bDX2MiIA3tJtbeAU++WmYox2kd2In5yoOCI8RUHvq9hmgLAvjfNp1w4fhCb
W1NCrGMFqNVLJXqWbOiWav0Zr9304PCI6JIb2tJPrP1xOT5kUYxajn3tnBTJBIMZB1vVxxWE5eRa
jVdawBg21mDaFrOGI7RLJBt/rmb3amx4oVL0x5I1/0Z6y+CBCYiNjfq1KsTJVNEfFV3/25vA/56O
+f8IsOGwAfmvJcyt+lZ8Rn8jjvlevP+4Nlz+Z3+sDTV623AZLRYfoHKOYyybuT/2hppl/mYvWyKH
BDUoBraL/9Ayrd8ch1KyBfKP2O4ig/5jcbhIo7qLa9QQrJo4FIq/sjiUv4OD/rllsWwWkyw0yN78
rrVaxjIw/bA9qlHPUho9sNSHQZ8eOoZ3uldNlxeZ16TEsDlA6FTZZjRsrAd0llcO/2a3G3hZ+LR1
Y20vR1Ct2DXrUl9XpQ7BLzTCcMcBicojgxf/Fphsu2TE5mFftrI2N42aXG8V43PCAdKF9ns0CYI8
rYpo/2i0Mt6y5ETqDysKXdaYSyKCu2KeBVmmWTuUg8KsQsPRU1/lcbniINpa+9lBnl33ivc7C56O
w705NVq1U0k3E82FXD7ed6OwjzjFCJvx5avXNm6jdqmRsW/rcjRu7TDt8z3g+eQr1ZgO8UWkr54I
e4qB+6h+CWWLSNGQ7teuyXeP+4HAErNUVE/f8uXc7xdu6XxiP4he2m5270Aw5BOrPwjAZ+g8DGA8
yOZgXTaW+VhnXp+uzRSoIZqZln8JGdj5k05a1n3Cggt7BC61HW1c0RsPPWY0ax06Du8lfba6YoUZ
N0OIsMcY4Whajip4s+34AuGVN07qpTlktNzo+BUjEECcoTutvkrRTilfVumsdh1BeHwrERVVpnTr
L8m2IyYdZ5DeUc7k4rpJ8FGs0iW7TkhqLq8Bsis4G0nTdEfW0rTGdxWx2yM+/gF+69zV6M+5rVk7
wibpTVH1DT+nXCzgdV7gyJ+jov2KvFGqc5eGlMtIJNuXSdfc90IO5peN9Eu3NeTKJxPU1HOmw6GG
ZVfk9UZWJiLZ2BLlp/rC65wQjkLTVOuKjeyV6dTmt7Coi/wmrRtTbImqoY+v+nxM8DQb4EqY2y3y
7rkxk0ro+G458MXplYjAJazI75nGtoGib985ToUVSIeAd/AcKxR+sfDc6BhDevMzpw6jB1UmbtID
pptw+dQV99m6h2/yogpoxxDzwvFDlpEbMECPMaf4eFIveQ0tZqw5+65UbrtAzeMSl3w/Z/mtaCsU
YDKdg3Yw4SN8V+R14mPWJFH03qoJxd4QgeGciGOqZU4SbeAbjtXgA8U6GWwLWrEWBjmLgnU+j/Rz
WShYpLayCKdB7xQB8hhHqwr9PwyT3Yyx8UUv7Ogb+AonXRf2Ut0hgQWVNGcZBC/nyCj3oxUWt+2s
zHFrZHXF1QTCcPJjx6QOqSKL7hJAKlwmg2SAZkVlk/ldo0scnAPgLNv3EpdEhd1HxbvDyY5wk2mo
e5CS0AYjQ+FaBoaAuZVp3ayvuqhsR/phqkCQGWDDz7Ahu+OgQACzK4APJ2Slx3tYdPluTAAi+NSI
97f00wcvVRQqbU1czCWV3tCMwpOvfcgUlQ4+SkL6APcYfEgvR+cZ6gTOQRTgiz5p6ioxZoNgot2V
oBYy9jAA0craVzmdg+s66krqw5vafuMJGVP72IzvgTW57gEfQMgKgXZz2BxjrNA80qC4GVytj9h7
SO7NsEiGy0TzBuBsbFwmaO+UHKyupIkRW7M8smI5IU7fJVQ2El4snH0423g38YA2S5SiG3vfHTpa
xww4X/iW4t75n7S0/vde4Tf9N7UEbP6GE6n527Yrvt5bClJ/lQn/D5qSllrq//qNvn7PP8qv+KeX
+fK/+LsGqDu/oTnbYLGQ8T37n7gsocvf8AMh9PE647W8GJb+bktCHbRdm38GwYpdLuy+f7zKhf4b
mAdGA5BuwHQYD/7Sq3zR+P75JqeplXA0njkmCR3bHKriz29yIqPJnIw9Lm6VhIfAsSlmjJqG3oHZ
OtVVP1x4zYcHJx2yPa9i6+QkpXvbtIl7T/Epq/luyC61FkrWX1bzSZpE29cOqyWS8mAIKBtKNljy
rNueLY0fjv3DTP/BtlMYUH/40i9//J1/bISVfCe/fhTMJjp1ZpJzOTbAnz9K13tdTo6i2dcerBVD
NfZ2Asd5oFYhIa44tJssBgJW6pN1AuqRvJRAljd6RgTBMmZyB5MurpFRyms3N/ZmqOp9JZvqFc+B
oGoGA4ciELz//RQF1V29kqoaPt3RinfgacoDKv14S0Qw/jfd6L9Klstv5CAf8TNxCRnS+mXaAitd
6wmOj71yktwP2jF/16d05PEpyv00TuUB0hdJrwAbJqCYaJv0NroWdISjTd/mDmY9/Kw//7b/85dt
LW42hBgD7Aiz6M9fdqZ3xAki0WDY4U9QmD/9MKiaq8Eb8MTbnbYG2hrt/vIfalm26xm8Oy0hfhX3
Wtl1rUPx7z7nh36N2wo0bzyzY1qLtrYvKWxVqFvUHq/++p9LN4ZNQwIDtPnr/i9IlnfZzJ9LUJEr
G6rwcdDKx2RUXB1gid9iLfs3qqmgzfin6xk53hLsCz34rA4yH46Bn79iiBpm4dHau3eK8VjiECOb
jt34OMVR+8W60fh0VCBeh6Asty1Yn13Uy+oBRlB01lH5bD9vdRa0eH0YvLvGftRcU8Kl7oJpNScx
QfqKhDAbW22O3cc+KhOyYfF4D9efaqq2+WyIRWFtwt/Faiz1rdlWezxZxNKaRm+euwXPOfT1YVQ0
4MRJVDwElG5tjKQd3rKJOANNqM57RqGKWogPaU5WdmXgLH9qnaJBLsx76ywxwzzoLe/3tK0I6ULM
J5KtzVW1aah/O0b5vPx7IySDbpTQp2GUY7gtemvclTzP8L5Y2Tt3nbkxKq8FNqT69tDavAP32dQP
b5pMG6AZuqnYd+dOfVeIvHgXkQbShi9wNNcxswzeo2KMb7x+GbFIRtzwfm4ftMoAuMOFfNK8Ac02
YdAh7El3bT7KTZIHznFKINvp0Ux7H9kMi/dwa8uv0qn1bQALf99EQ0/tllysgIF6TnX1Yta2JCiA
qsYwHlf5be1O0XOAWvSQ4dw6lYrxqUgAWazchjvXiPD5F0iRt30H8YdV5ERcRudbaARY4aEGJEod
S/GtkVl1ZUZUaRFrMihn5fd38kYeC7Nob+gMCGhTcGF1I+fS1LGeLdD5YyqsYxglwRd7SPMh0HKK
5HJwV804TiCalYYF1E7PiWOGw6YN0Tup3UgfyjBBU/caCGBQwemyoT3xTbSxZFGMhEJZFqSY0NnM
Srv0eKf3HMrmq3gMdwAQrEth4WMqzH46SpPZPyybI97Djym1gcPUXxjmoq0XZkTqefDOCZyGXmsE
Tre+vGPSzLeh1X425Wzyqeks6ORwb4CQCLcV8qvDK4BesyktHgCphPcJ/+gijKbej8rtr2gMGqMV
Hchy7c2t6/MzR1v625YYFrEPsFqp2WxVGky3ZiJNhPduvEBya7b8Ru0DjZXgzx1+DOJ3AOZjfkvu
QTIHi+DsTcEh7GwCs9HsMjhXhBJpEQEWxxl2b42zdk91kPExJggK2NtQ/RptuFGmgThfjUyQFett
irKnHYVepb3zNJFciqBytlLAj7LBMu+sqPgC6hzBE4iCDZ1s483EnvmtkL22hTvSo07h1lGVvgiI
0/TNaYDjtl36Fnv42Mzi0gLtNxsO39hknmu9vmlq7UmO7uSPXt/5AQv6B5gm5Jbo4Lj3GFBN/tDP
mjXrXs95Ie2JLbMEqyYv+tZnYX3TdQ4ddJYRySvkJyQ04ahqb3S0RgVFua7prV0VTXycSFNz+ktJ
fRWXRDjGQYA4IbzM4eMeZoDckADk7iHp7GvTbG0lvYgvde/F09rm3mwwdeYZW89RgJBTucvZU4at
5vfGYFAZDVCqXS3vpg1PvZKpmWrFokzHuygoWDF37BC4gdg+69CLOpPVahK79LAq0zuqDifQmbLz
+ZniQ0pgzfijH5V+IcmS2wD5gWAMHU0V7UADHo0fVMYuTD0tDiGtzBlVApxebhs6l3zdDUiOd3gj
+nA8coJ8LGQ4XoxZO0tNmdvG1KabQa/Ho+kUH23/YtLWse4E3bRTjCzsmmX8PUy1hyYnTM5sYO/c
xCKTSiphnfOy9cO6uqkGVBq2KNaDUY3BxuwKSE3FfO06Jb8AUcut7EW+E7y1PoFu5jc2LA38jxQQ
90GQFjmwl2yq13A9i+SBC9fZBgx/eyo6Q7byglK0lBom31OckXYVhZvH2DCNcA3L2c2X/mk2rfhO
2C54dnI38hEfdarWzzq2471JgnWdCbpV3IgcDDwZkrJA1suoIDrtTlgAUoXRRRl5tOGnLJ/rQLdv
A7yRG2NRh2dgiwANNU/dmYpAuZVa3SHquek7AH8JHvShnJqz6E26wefcvJ7LYNo1UhzLdn7Op+7B
a3u8XVNxbNOZt9Ccd0Q7RxZAPsaagwG/fJtYdbxJGvjHdjG0/Bz0hFPOPLzyLtF8G4DYwUNJwCBf
TFdagZrC+fMC/OUqaJInUo23eas57cblxHhNJ1m4y4W09hE5+y7xxF3S6DWRkjbbTjXvLYJkzXPR
ONCRO41facRQ7mBX6JsNiw2qsVLygWTemztX1/I7BtZHTv6WDysu2IVzaN3K2Uu3wgHX3rfA+wq3
xmOh+upAKbB3TkjCASTCi+O4Abp0REgy4MOR3Y+PYyqfwrw4DBoQa4DrCVsIlNVtZdTfoRYRU5uD
sFjRCgS6rj2F0/i9C+LbNCf2X2NCMZ3MpK3HddcUXHYfOYbsdUsMcze5gkb45XE0dR9DFUDq9tAZ
u+Zoeu2wJsTEXqPHwNzXw8HQgD5Fdm2deNwOp6oT3QaERW19D3LbvpR23T/kvE0BO2AzABcSsNZH
5aGSCsikHJB3GuOWjj77BSNvCWfA5nwSgcZk+ZdcgwKc1zVx+V7jP0rHHoDRRBJ4mkJtV7ii2BN6
Q0zTvEvlai8g8nZ2NL+7WQ96hnVgTGnJrslQC6Dfurdx1tVk5CFARYlsfdujUBQ1MRre2m6QG/hJ
RIIN5zFO1UNLYaKs1DsQeiaSef6qBnVfzG5463Lg9xxpQRotl2pouQ5KwXrLLeurXCnb75HM17XI
+H9A5n2tYuHt59DZezNJN7PHrBFagshIhe8/T7CR6FkASUgfwex4RHLrwX4yRPrKlwvjJrGfMh34
zjIjAZ7Df5Fncg0qNuHROrRXZhC/h0xXpG0rFoQxKUrbepT5qNN2mjU3tqWV9EOMz62d1rCEo5uG
grD1oGy1A9r4vQ/F1qsUab82OmpBdVoqFsKux/zAkJWxwEKkhM++akgsJC4rI724ZRs0oB+j4ToO
0BzC/vnWGLzXFkmFSmOX74COj5megriaPia73Ea2M24dnZlzaJ/dfrpi43g0udPZQkbOOWD3spe5
3fqxN12ctk3PXmqwH7VL7y1pvPvGa+qXMQtYOTmv9J48Jw17kkg13i2dKzt8XYCxLPEkcJ2vDaRc
1cfmY7kAg6O+nem5jgZuIYq3iLshx1LEhctl6g+sEaNTRmh+U7ogFYgPntIKkUlYycMs6LvCnsCF
7TirbPE8DJX3RVUvFZrUipdIU9LT9JNGEug6cOGpwXo7UDE0XyV4Jf00g62KoWsMjwrta29P6U3J
cfxEQbd5a7XwNFWbLG2Z99RodVTMOOZdxY9/6IgV7WQ7H+x8uMTBh5Piv+IO2KZlGvghLVKEOoLQ
d+mKQt8uuMTmeLrVVAWI3cRrqrddjlDkrAdOzJ6uIWkb7UHqEABG7P9jQ5GFMI6dG7s7UX2aaKcP
YcBANCTw21j+k41tSBGOJZ46huKmiN9Z/4V+aHIX1pN3j1wQQ8FS8b60IPIRv+L+Vcqv1NwUa0hu
wa6evo8ewNPoqeXMEALGyLSxJUTv1t6mt/vrOepcijIVY2FFKygpuOIigG6yMom3OL/UsUsiSFog
IFf9ONrn0j6PZWrvBrpu7iXbRi5M0cHb9LDXj8AJzcpAx9WiaKeToYGoIMJt6WXDu5nQCF0oiqO5
srXriErNlTaJgz1Om4Z5hXLOwrtnohjQD22fVHR8V3gKl8dQpeUr2IF8V5GqWknKnFm6QvI50CLV
rDIMaykLuagjfE/aRTyxfViPjr6VNFJurEZH4DSOzhhnL0LlJ0os7X1scLs3zDCFnnVfyusOYAKc
4lG4EdXPH7R6+mC3dZajhenrYrquwhHCbI5rUBkKi+JkHuqUEU7bJSU73SipLsaEquvZ1VHNJ7tv
HkdV7oARJTSWPBLiOOEgPfaWzTvSiR60BMtnlS8ZKXaeeFZ3gW5GVPfMFIYbkUY3YY12m0Kb2wIL
xtJKRgtns2FjZU0QARyAVTd9jmEFfeG6Se5QACg8GPw+GmGZomR7+8nLPkva4aEdc0Yy7gevfpox
prXuMcmKBFNRfBO1d3SX+934Xpl8EKzuOMPGcEb3uG+ykWltOlWiRvDE6SqQpgJmTivUn3h2qvUg
jmlCx9Zs7VsvP3CY9RdtxUHkiOyQ0de9BPFjD4+VO9k82J26A4R5NHN10Lx+J5IHbjKJOPE8K6c8
xJPxHprRtW0eS4IfG7d6s0dd7F3jtUosa9WrdGebl1Ev95Kr86vpGuLCeUHgOQygHgt34aKwrU2q
e23I7nn8Yf6CXmEenCB0043ugb8JYpfS1qrt2lXYUQC2YvXLg8FjZzXjpeiitPoew/Hukim4cryG
g4/St5bjjI9ZA6LCLEtfdxL8mINHIMbFwanJel5JGXH+njTjzFbZudV4tKFu2xEcsxp/XyvK6jxM
YfTlmgXu0klohyhow/NUFD4l3Pkx72ntJM+HQTNCZKazyK02mWT2hSXbrst88d06+q2uQ/AGvO7e
hHVKAAezkzVo4Lwp8STfVwy7xDECv+0ewZ3a+yAHiGYqLUWezpxXAj9wLfrJpWJiEP1LBq1lLwLN
u8/HF2rmvFe9jIYHmuUx/3aCHZSp2tvK6Cvm4qjd6gl4N41WtgU6r8OpTk3jQJRUp3WaYrqkC26M
aGBIFEI6dyrKrUNeNmcsIuYtt77yDQnYXOow5OC7tYeB8N1VPVfZ1nCiN6Bk833uUdM2zfF8m7uL
eTiikYni7gUyP/c1aqVZwCeylCY/KZVcWXbLzqyNd8iGGiK+h9/OhPxags0ohkMOGuUeHJp9BHSL
b4jlPq8MfHCNM4R7bh+wSEFzlY9TiIlaqIsz29NapNh/ycLyxACBfR3SRHaSAL/3wh4PQ1CLswnx
aN85c3Uba/wlTTJ20KB1mxZ3Jx7791YXlIMUJqcbOyHDr9VFeqg5f2/Tpn7DMG6uSoTNUwCM4mxY
Icx3q+q+TW7jfcqqB6uB+4uZD1eaucY5bJ5rN4QJKPqiWyltwtQRiuRxNGVsryVKmAk4ULgvcYnL
mL+/lV4SwKV4WkT1LMtZf6C3bcSGqaLs2pBafomRBt8hD2C5jXtvNRuaeYlh8x7DkmHPyh1cj2lh
aBAmZrAGUOugNpexdl8V6XByKGrj4IEffk9Xcg/AuLaosip5NtOZBTBb0kx36IIAZEIefziqdXyu
x/46MeSzYyjnPeecT49Pan7T9RxGkB1l/TXr9gAbsdYXB6YOMGzsQAfee5nF80Y383faL1nDgLV0
+hZ4mJGWcq3zdbzJ/D/YO5Mlx5krzb5KWe9RhnlY9KIJcAoGGfO4gWVGRmKeZzx9H6ZUUiQUIK25
7jKTTPrL5OF0uF8f7nfPhyWYTa0YBb4j14Qk7x7KrHvVMAGQajyzfSU1vAVsH8ghUkTSKMv7lwCN
/V4xQwVWo/zo+wOgdJRTL65SX8W8S4IXV59Jq+P+hrqMRLdFsV3b7BJxDDdxzu2d87q2baBJxSB3
6mKFA2u41uK22ujyeKf3lYhWPZHuxrB6bjAtO3CiHe5KyQpRVQnRfcv9b9Xi43UYQwAskE6NfewN
OLKVIBHVDo44pwZHG0b1hkk6LH09gOzmC6N3a/mRdZDYn8GqDjZlGNpPvmJmt0b0zg3cl9CoxpSK
AJWJDnDilbUEZPtgFJxQeekcNCpg/UJ2PHQ8RTtEe7+uq40SNOlt2cbCPRZx6gv7QPHQpbKL3VrA
I/VQHVUGbUeKdaGLIa5mmRD6vyjBqTCyr/Diyy0ruuHuHsG9MNXPvhO7B7VUqitPleoFZFv0S4jy
bDUozI0glOK1iGXfPW6vxjUmA8oKR2uNi7JLjRxRtrY9XvtW1DjvE6QIyQISQgP/yeBRkt0mLtZV
FQ7bUB37X6Oq1UvuDRFHnrBL3gOXk36betKVMPrRM14F9dOfF/12aOsnvB6EIxivfKk9P0cEVvGw
IWXNQQOT5TtpEWYObwLaTlBFYSUOQ/vm9lGwg/UGLV6P97WZ5G/NCFxZz9sksMF1uDZJee3FzBDa
qZ0g3Lq9QKGC1+ZvuuGaey7UFEBKcM2u8cUbsJ1NEYAvcoyTPkokCWxRMjZd1dibuy4ytVvse9oF
iN8UF+Wct5/alfZF4IGroeie96ZQfafOMd6DyU+plVDgm1homj+SKHRXEhJjyk+6/C0aPPPOFUxg
71IuX5OlruDyunV7sEaD9wRwFjzNjrKLgWs9ZvWTVUfJOqYsEox8KHaoKpEnopP3rU8IJbLJ4Svm
5OnnVM+o3ceABRj8xQEUi9kY9743kDYR9PyWMlV1jbD2JzladOMC7KYd76/KoRgkmIp4PWoLeQQS
PWq+8VuKEOiFUt5B8QjF7BbJdrTPB47CnBWin3hWI8DDeusurySghpUu/5RgN1G1LGnLQZXHVa+l
0kFL2YQHq8/fIOlJBzGkZkd0a+jmtak6XpLXT6Am3esq025Co46fkIvU14lYD4btiiLuWI0Wm3ex
LwdHO/Z0rRl4XS54yMu2EYWgS1w/oerlFFwv4oG0PzYn9VMTatTni8VIuUvQqN6eVHuCXZ6gPiRg
qdt1DeqHrDRibM4d8QiPUWk2FooTGwit8VHj2GYtGqPO33JwX9RRQIfCDNpIjJXYpgZe5RYlMFGd
5m+UapvLvlRMWLCSDBOSK8Pa9cGdEbtbfaWSHTnAKayf1J4XcseryILjxSptG38AvSWr2tJXpWGj
67yOsK9znFcQzS50LxT3f7I//1/H9jjkn//7f31kDGM53H96JOO/CtIQd31Jkzk/6h//9YllWD0c
fiT87za4DP7X7vhvD//n/j/+d/9MfpPIVmFy6CrYCs1QZVKX/1MAq/y3qYqSStGnRnbrWBr7P0wO
+b81jbQX8CRdkRXUDP9KfssI2Uh7I2+jVBSxm/n/pGP7uwbyH0QOlHTyRM4v8upBQqsVdx42LdF4
ZaUxTMozCdK5xif1nO1QJSkPVBwpQRfqTfWcB94WUs/yy1h/k+0+Jv/+nbf/d98nSe7WYI1HUUVp
AUd0CL0uiPXTLf9dkPrvlicZXROCpUxGQ9wVXKGov+LaXIHkzdZDv5c1gTexz9N/aO4nHEfui3gw
VSTk1eSmeJXaA6mEQXrmF8wN/fEPfmk4a2RENrIq7hqE6L2s8lE5U5nj1WX9PvpgfWk+UExcNIvj
AEHdy5+MHEXIv1Qj33zS42L49pse//mXhjHfdHkIz6WdpI4rntavjg5WLbTYzsg2GKLcNBEQyr63
ld7bcF+7NWDpmWizqF277i3tBsjCEi3UzizqPWlYbigk/rlIY1e0Od3Hv9P+/54cx1z1ly5muWa2
RkZFS6+FrwOVtXnoO2P021KTKwlfl9N/ZW5mTBzMpLhFm5YxwhLgOB5MqE483fDMzJAmK95LBeo0
K1a8IT4jolro/Sox/7FNzFaWz6wbabLgPSoZal2k00mjLHNlaYwYQ0gfhn+DUmvjZmd+gjEzS6TJ
yvfqTDbgJIs7TfnkYL4rYurLKmAnMehPzeW0I5hXCoBZ3F+vMlFbeVLzlAD7IGNneybZsAF/b4Fq
W9fl7TRfCcZ4U1BUiKmR42veKvGEZaDiXgRcxTSRSrpduelFy255z2hzYSWTWR1VYV16FtWbMUUa
z/3wkjc1jp485Of7dOCEJEMjbf0DvFhcmuFlF+Mqg4SBRO2AtzQ90RaKdpVl8gpPr6Xk1UuQf2sC
j8OdbluJmV1F3UFo3rG9xy3hFyWFi5bqa5UkuGv86kGfGXClRwOZvnqPTdyiVsoz6ou5eTKJgWkX
aj5Ya2iH6UNRvqvhtZQJZ6KT/Ldf3r/WkHT8o1/WUBgiMgZNKu6wlFokI2UXNadVIGL2WIWbfthS
Rr30uMaSmuPpYJWnVGoOJgVn/g52HplVbpyx8KiU3sasm6vIgljCXobekfeIpj0z0Y5r4psdZio7
SSuvaPKS+dzybNLBO6X2thzeJbKvWfk6juYioj7kzLr8W+vy7zGZxFSWZT9KQi1iQOC+4Ne6qsxb
HaGLKyqL0cJVGV/tEOkqlt81Jue8UUiOpxs7Jaido0dCW+PX24gvXszh3OdO5zHhS0nb5XrB9RwN
QAzY1QXRZ6l2izVyhj1ZGF5ZSrEw1Dc07ry+AujE3kbLf+MjtihbwMwA0SHJLaIIoUmSUdEyopc2
4XE/dNJzlu1dapV0mNbRZ0ZuMyG9dXo8ZgLgkUb2dYpwwWm6hgLlnQy2KRRJRLlnWpbnmp5GcCke
+0SQ+KwkWHyexkkUcxdd+iW/EyMQQbBBysdyaovSO/csA/U7UnyH6xz1xjjDkBGnonWQuO+IEinz
u1T3yFbry/RYjnvZ759sADw5Y+QBe2THKXQDD34fCh+nW57ZwKbSMYs6URfwEluLzxunsoRSGSi/
kmIjJdKZ88FM8BAnG0HeIUyyOjaZWmDHfm67H4rwebr3Mx9PnMT+KE/aqIJajHsUDnfAx85suHOj
Mol3OQoMJE20qxNG3AbNd4UmnQL7GkJX+XC683PjcvznX+IeTsNVK1X8kc4lsXsIiw89vDnd9Ny4
HP/5l6YzvdPHzBvEnV86qYJA1TnT7kxcEpW/Gy6swjTEthdJIPgUaJdrpFO43sfY51kLLTS3RvBW
VrhGlE9BuK0kl9oy9bGra9Q7HmQ/7DTIb4CtWHRlhPdWsLJwdA/UxNFkng1cZdWOxVpIeCMFxI2+
axs0t1XQ37XGQcajpUp+VKAMjgxtzc7rfBt45OJWufeieuGZM93c4E2CjdAafTK4BoeiklqCI6xe
uLDlSazRc/yigiA5XlLuwwGTk/hMfJibr5P4kPtUN6uSPlLLAIOsi3hX8HlSvOtdc2HE4rmvz0f+
zx0QEtPk49fjKMiYLe1afy3I0E/PLITvew9c8u92USdjqYkiaxcFOMd612P4Mg6/B68hNX+Oc/T9
R9Wt49/+siIwlKu1IHTHXex9NNKO/IF9ZknMDMo0VFB538koSsnJLjFdK/Izn/T76KBbk+jQIdTi
rV4m8VjlYDc6B7nWjeCdiclzw3H851+GQ4FrVCl4H+6SmmKzFmMJ68x4zPV7EiG8SHQzMbLGXeY+
VJRWqhSdapT4nx7tuakyWZukyTwV+jWHfQs1Y/TYi7e+GgDFkMmm/jr9N+Z+wWSVkrFMGgNt204r
N7X6ZPDqjHb1zA+YG/jJSg14QG6GhpUKtqNgjZ6748+0a07Wpj+2Cc/WtNv8iENbPXc8mmt2sjTz
2hSAqGvjrhM3/rB0R+f0GM+1O1mOyCA91NF0tyZF3pGX1s/sfDMfz5wsR0HOc605Nux5N614J3EH
Uw6X9XmyIqkaD7q2YyxScJqt42f3l7V7HKMva1G2qlAIj5/O4l4zbhAxXtbudCUmI3Zi+bG//tq4
z5rlZc1OliClPFVZFDQbBfsAAsa4vqzdybLD7MuiEJV2gZr3ynvxTwDj7DvE3FSbrLg6ygOXvYzI
b/zoSYaF5WXja0yWHFoBqswzYqjZO8h4/OiygTAmay6GC+PGrTruVP1BHh/qcxfYmdhpTNacH3S4
/tUMRJjf6VF911AX2nceAklz26fGhaMyWYAePgBBmPFXfFKkg3CVoSG6aIIcadVf10neVkU7Vrm4
G8EUD9u+v2wvNCbrL/EBnwSRwoSOEV7Z4TmS4czEMybrr8EhvIHENO4GLg0N1PyLTpH6n4ewL/FC
oZAZWTjxoksoYFi5l10adGOyAJFWSQ0mOv0u6Rz84wbhzIz4/uFEn4IOTT/NzCJjHEbrR1f+VhvK
MJrKVtwK8fQjhemroL69aIpMC5IiCY1cWxoj92SekppHKf15uuGZbWVKo0xAVpO/Y02K8AVhpq+h
YKW5tjrd+sxMOVY1fp3ZMD4t7Ec46/Uy2vSjNOT9soYnizGkojxPDYa+LZe6sXGbCzs8WYp1quMK
35scTuE9j/JNcGmHJ2txoLKd5DYNq6jvUJ81u8sGYrIWS6UBM+Lz/ShZihvkR1R9nG55bmZMtsNS
9Sq0qgyxpZaIhNxFA50Olejp1v+8ln9z5zpCb79ODUzYMZ47HsCk8L0a/Fvfim2/WQ3wCyXJoJLo
KZNwh4kq2xNSzHCouZHusfUagEUIMKsGcRNgEnemN8c987veTPbSAFdtQSnpTdWSUU9QbYHjA9nT
1Ni0sDLqMLCRCfSteVnMP1I9vv78lvK1vEniYefG/m2R4zd3JujPfDZtssn2ban5ecwvMZp1KEXA
X/CFr8/0eq7xyXquseWh+IHZViuIdeJoZYoPCMrOfIVJIeT/PA7r/1FjaugU8aIf2slAd4S2XzSU
d2H2ZPvZuwtzSIAo5snClYzLji4Bz9RCJwfJ3qnwqaCYa7J8pNgdslRw4lBfRIZ4VQMAPD1JZoKZ
NokN+JpUSKxZwr5I1VO4pQ73zLDOtTwJDqAdi5jDClEHLV+2TY0z0Wzucyl/TzKV0hg8aGk3kK5g
ZoGDxLfOH86Mx6QO+9+faxIhirAcUv0Y07oKAUkYr6IBFqaGXwJqf3mEuqD8tsIXsYXZ1v5MjUdV
XmsdnynVESv9ijt116o4Nryg7l9WVeToSbTOZd0JRw1XVWWbV8+acH/66x13hm9WuDaJNyXmB1aF
zeXuCDOLgrsKn3ncNmzqnS/8ipMYQrqnKSgXG3aZCmsm/o2d9umuz0wPdRIrYg2/tkBMh51Ibo+L
yYVXa3USKkYpi5Dl8GqHPS6skxC/0XJ9WZcngSKgmkHqQ0Z7yHYaxJD2zFecG4rJvq9grogZoUQA
MnQyi52N0+Nln+8/OOFxQll+kQ077Mug9zYvl43EZG1TRiZUeqwNu7Fy5FuUmZc1O1naAjnfgcr1
ASGzox0ublb+O2JYYVS3iB37HdiGoP0J//PjdH9nQpE6WX65lns1BSw8sZabUMDOOFji83LZxeHI
4vi6mTZhHuCH2SOVxq8uWZSXHTKVybpr8YOsKRIfdhT88oBbXNZbZbLsenT0fD6aRXx/H/aXTV9l
suJgkgfUZjEhUv8W/f97LFD7eubbzZyOlMmqK3Xln6vOpbxWat8stmZ0rkXm4mq3xdoHX2fvTgyP
Zj8gZzPQP7W19M3PysV4OMuXkfsgCPkqy3YWKsUBSDQJDvkxKl90OABD3S6QxC6GDLbSCF4gBFcd
fnSlgFZ/wNVuozX3dXelmxuoiy52NAteGsEn5ws8X6hYUBaivgRgsBhHcZGIJaQqyRb8p1J8PT0C
M2FHmWz9tWYklJF3w0417Eq3AQadbndC/PjXFno0t/o6cw0rCIrBE/EoQlejGw+e79lYu62S7tUV
7sTgVxx/CslD0b1o7bvH8ef03537PZPo4fdAzdOCm7YpLNN0ow5nCCZz7U7CB5VnYopgmheHHy2k
kgt3E2USPAyrx1lNOzb7G2+cpj1zPJo5EiiTsMGOJw3x8au64YvOYS4e73X9w+0uS+7rU9mhgp2O
bkIzIGPwjCtxoJ55Cj4u6W+OMvIkgOhqnupyOfaktkFsilChEE+o4b2WvrXJucP4zKf8c+j78hhj
xbXCCZxHQHTAXrtwc+f01JvZCP74+X1ptzDEqi3V47dM1rooYmdj2ap3Lrk01+vJQo0GE9fDiF4D
+Ef73OXb071WjivjuzE//sEv3XbjHE1Z3XC4c68lT7mThyuvU6EmPIr+k48Ya1SpyG41KuDC20CS
FoJ0kCxhFVBnhXPtRvNBhaoDXFfobF60LPIGM1jjDrCrIwjcUnJ4JJ9NvimDR1FCzC/hj0sCaPSw
QY16+/TPoJZ/5ndMVr6K9Zcp43hGQlV3RvgeTa46JjnnDmdyV7Iz3pc8TyE9jKG7aC4TrViMFOJE
PfxqtNqNse057Vd4ZucdkrQUAm2zEijGjtjYS30piyNiHg+VmuooSLdyOb3WU4jAqp1BZrMiELMS
hUC/FMikYfRq5MKDKrUrbJRvsuinWD8bjbyssInyUdrrgr5S0pLiUci36kceXPu+gKJFX9VUnPov
+LSYwOCkdnRwNIdruE1F1sR418ZHA6lskVlYNmhYX5tPCrLysv8RU2vfim8x2IRKrEnFi9wpcYAe
VIwDcGfFSMtLnkbt1qBWx42MtQb+JTVdp4uXo/hEZZedeOoyErUD+EVTuY7Aug8DUPoBWHC3PjId
/FC8NaFJ9LqwLGVpkSW/4fMu/fBdqaPbSmlspagui7niZHMeVZT3hXbMssClC218ic/MlWN0/WbK
/5lCX6Y8SWUzNjrO2nn+mJnX5q/sGpwgBibBuMqljRfhYHNmec3MyqMO/evqCjTPR1HITdKNr1pw
LPiy6HjAn/4hRxzqtz9kMudbSWgyy+SHiIK00KnU55gx/I6V6zx+jMF4NVtXuatjj2L9j8p7yPIO
mOKDEK0SDfNdHwM7vbS1olhY6p5L08aMiwcRcxFf4unB8G0zzxeueV962TMc4DiObR0UWSJLVKdC
MrKWSR6t0aB1yOuapZwWiNM6R5WvfFgSxh30iNpYC/k53eFMDBQnm3CtGr07CCITQgTzL5AFvzsz
kDPjONmG3RgwOLWbxA7LDgZqrh5Ptzvz9f/IpL9MtNHXJYixfH2zug7Lqz7cCP0Zre7xqP7NHP7z
0vS1aTkosG1kq2ypYPSiXwXw8ZSalNQPV1SrOYNeXGG46Jz+ITMHCnlyoHAp7xs6d+h3kXurVVhT
71Wqvuv2zI+ZaX4qajalAGR4xh7kBjCrhGCZD9RSBbbehWeWysxKmUqbq6YVo+Z4YhHTnQopxjK3
bnXF1NWjM79hZnJORc1yChQqrtmguaop+MB3y9NDP9fuJApKcRArUU67kbbq/VVSn4mCc+0e5+yX
CdQpcqMBxeNpLtr2wEa0M5fAuW95/Htf2k0hGUiYbQw7HlQdrAeQTyfAh24b3tHOfMyZuf/nzvHl
T8AjaFXzmG7tiue4eFeFQxnh2SjC5uEJTKToNU/PHSzmhmkSczI9aoQ05Imqr1Mb4tIaodllUUea
RB1qVbNU9SvMWbDnDHbhuWzj3FyfLFYq95TBP2YFAyqypW7AXyGwiwawLUXFoqA6pyfmH0T2NyFo
KkTVs6BuY5noZijXqUCdinJtGYU9iniow9COM2xpf9bDrYCW3gw2itovxOpGAyXdUagfmkcTjZVb
SsCcC6cTYC8GFgSh8TEvnlIVEj4V8ibe08leMLEPCcpVATdQN1en+z/3yjtVufZ6nypmycpK69d4
qMBW4NXTcMdO2mXq/wyTiGMOmEGSDEV+l7s3sX5nmD/LvMSfpLBDoAUioAM5KnYj72oCtu1tuKoh
T1f+nRQ9H7nXxrkIPLOVTHWzfS+YlKqScFQjp6uddq2Elz3CipPpYvpSiH8qn9ErfzZA28KyObNO
v1872lR96NbUxfnFcYKYH2l2K3Rvp7+cNCMBhyz7d5AZa9HH+oELbkmyRIbE4ZX3UfeeSDdlyjvZ
4L17ZATi/P0ODyVctwz1Ks6fJe8dagsVCSEwO92GXbembN/2ht/dwNwMX2N8i6gaQKb2JoFiiuNl
VaxDGFIqELPOAA9Ya8vWwNXNkwDLUFjSD5+ugDPuzg+vxeReyvdassvTvTjuY21XD591ucnVlSS8
6dFDMN4KFTDwuH6swBIA1x72eMXeGyUUIbOUXiI14n53VepvQ3cDnNHRzPe6vAao5LUvaVwEuLNb
yzGvlsn426jv1Ro+ub8fddxtVC4oKop3zS4Uw8Eoc+ErFYXkIlK4R2N4DPJbGaBEd49vMP44t2L6
MKbXhbsVBfACGzzh8uJmKB5CdacrV3A0HR9WGmCgEO6I1d1EMjX25RNmybnyq8LFVpeugsGFlgmZ
ufoV190SxP6NWVQvA0VPvv4CLtKuhDu6rja/Tn/5uRl1DHlfIn/rKZg8ihzUKCwJ60MgXLQGtKmz
uZpQSpz1tNvJFKPsx3Oh+M/LxX/GSG2qCS0oBvE9v6dh0V2RFl0IjeX4mAknoL+1p1hylOg1fHlz
V9p4LRhvgvbhQpcYza1lvujBp4YDWl7Gd5qw0dpo4xsPUogxIrfTzKPA7jJhFD6vf4+rK9ZdHkio
MNw8wdF5J3pnlupxQX73+yc3lGIMlDCkMmY3xhq5dscv1m3/pPRXrej0xPfLpsVkkw4A9zVlVXN+
h/43ONxPLmt3skObepqqMCy5cByhoU7cOqfb1Y6x9bthmcTcKNYB3R0FNi3VqSW8AMv44bcrmS0l
FSLAS/e996EYMCqv8oCsTdU4XXaVpMOqLDcGxM+iaoDgkZxs3YU0/iyHA08asdkv6kKkqslR04NQ
HTDDK6UlvkML0Y2XgfxbtsJNmnwKZr5t0vSQl+4ihh4E8MY1x5WHsd6YP1XlTewu62ZveDeactA0
/Gq0y77UVPQKC3WQcIYcdwXeEtK1wQPG6SGdiQxHNvnXyBC2PX7tHjNYkpf6RxOcOSTMNTsJONCi
FSiy9FcUSmhKry4vV5d1eHKuH8w4FxpMbnbKh+BJh94oz4hevz8paObkYJ82vSd22EftKkg9KTdl
X39sISie7vaf+8w3U9echAo/9XEd1lSugkerBVCYakcxVYw/EHbeYCQ+TRKYGC9XtlaC+49ijisi
dotFeKhzma1ZeAfh8HlExp3u0dwnmoSYEek6yBkGEnTeL+XFV9RflzU8iSpe50aArbsR5TrEGUc+
d5Sb6/AkqnimHORKSbsNx1nf8T8v6+4kpgQC6aoQNupO1l8wa7tQlKxNRbOZkuiFkNHdRF/0Jrz7
9Zn+zgTBqWq2FcMm9xs6jBsgEMVxYeFdmiiLPL2OjBa/md/pwMWidnAis1X/jodMO1SpHO3vU/PD
DzXKegfqfeWbLKQKJX7FEvOho4yyhpHILgN/c5lK696UFmKdbSpEb+3rKMNVvfWKdRxvGmk9ttzW
65uuelU8cXvmh30f3Keq3VAGVlnkDJj6ruRXRXdZKDImAaMa+hAYF8MlRDdeuxarM+vn++uiNhXp
+q0SSrWkkMdXbzptgHeX8T6Cc26gggOu/ctW01Sz63XK0FCMR1iSU6c16lVlPF423pMAkFWjJubG
cT31m6ZyjMuyXNpUtStkrjdmJu1K4nXz2p2rd5gb78ny7xUFd0qjRd1ePurU9qYZOdKnxltm1cNl
AzKJBAroXF30Gt4G62SPr/FaaM4c52b2lqlaVwMVZGkyfdeVtwLCkKxclwAcL+r2VLGraKlqVsfG
R23ZDKtKPNPuXKcneziWSV5dBJxBtfBNt37HpFNKw19e1unJqgzcTOs7mUlSUI3t2uq5Ts9sElM3
ExxOwtDIUD3UK7XfpPm5oPt9bNKPf+7LBaoHUCXqmDXvDPeHBz3PuyhXw6no73ZHoSxx8myIeTEP
ccumuLC/kz3YBI+l1mJE0JMcuVpo8Rkx6dzwThbhYFDYqRghL85r97Z9umwuTNZd0GiliC/osGuv
y+U54MdMT6d62s5Scc5Q/9FTnn1O9/TPae2bU9xUTOtWKXcAqe93nZbbYWSiMEn0n52Ex5NaXcUJ
puvurtalFe5nGFgKR6Q9pzqPLOJtDgxpUWFNn3HDCO8ExGppui/S5yR/jVVv06WeE2ijE+BMilhu
WQCJMGLQC25ja3U12rEiX1UgD7TgyQxuQypOyq3WQkPkCeUmk9t1A8bZKF/ittgmCs/T4RsKETsV
R2UL5Q/5q47tm0hpjN2LxkLw8q0bJdsW4wUfLqXWD/kez91OTq/Mel27933Pg8rO9zZVLK9lgKUL
qQfVpWmew8Olk7vB7dhlu0BYDnq3kdlRFhVmumoybjEj21pWulY9aY2rDYBe69EKdG2B05a+yZTY
Pv1FZj7zVDuVeWNguF1GqihyALhhMna63ZngN1VPFSKzvDe4DQT1dSW/6tir1uJlogTSBX+vestr
gjxVWJ259quRH4bk8bJOH3/MlyhV5ZEY1vFIdcWwak0J5Cmecp5zuvG5kT7+86+NJ2U3aLLHNkMd
Y+gE6pnEx9xIT0JgmQyApyVG2m/XnMQXSbI6nqJOd1o6Duk3C/bPI/yXXpdBXNYAlNhneqyqFMmp
cYxQjibI4FjT1sZNAgo01sqwARvzNzT5HN1rVLlrtW3v1LOck7nRmwTO0PTgXOLBvRPNVwFr9AvP
LFPJUiCCiPdQO+zk/Lkyb5Tmsq89tdKSmqpPwo7wqay8p+Hn6a8xMwhTOX+Gq5niY+Kx61fefjgz
f2a+sDaZ9HhJW0XT+sPOGC1H5U17rFHICDravzNR3/h+DmmTma/VrlJ0BaUZiquvUjBIIrYEMaf9
oHqMh9fLxmayDAJkpWofMuDxtthflqMANPz3mo0kV1ejowYU0MNTwb+8h8t6O5nOAkR/HaYo2Uq1
XibKfU5xxemWZ8LBn6e/Lwu2wCW0h2vOAa7cNr1KCglZfniuRGFmBk6V8+j75F5q6HdaIcp5EKlC
u6jbU+m8bIyD74Ee34XGeyGMd2bcLIBeJWdGZa7fx6n5ZVSgQFddGjA7ivGmguh+TtNjfT+11clO
BFK6jwSXXKprunaOSo2kkB1RRZNAvxVEES+dYFmeq/+eUbdqU0m912QjdHmywoq/HnPLqbP3npc2
TezXXVytsQOzQUku87LgUZasTHOLY8HpDzQ3gsd//mUEFT3ruiog9kT3pGzORIY/O/Y324s6WbVl
iMjMygk+qent/GaJuzFQde0Gz1kbEq1TDOUmhVSac3YakmwpigIv1dscO/Y0TXFMMak5eaMFu0vX
kfmciDdYy0Ue9crtc2g2W4+qFBcFoSu1P7v2R1Q9RNVGHLdN0a56w7RL65dgnENL/iF8ffdzJvEi
THDJUTQ8ABQ8qbD2RTGe5ckSyjmmPekOFY4abTGioHohqSTMx+4C+f7095kJstN6gNDXKHkOuW0m
/r7xMIwat5X8Elu7zrwwrzqtChg0U6+ZB0hCnsf7aHW63zPzaloTUJZhBYTe7HcxZjOJsWxxvjzd
ssz/fb88p4JhtUNzg4MCp1sNp73GlrOfenftia9m9dGhLsSl0mtvotyyU+NH62NhF16hIYEJWtoN
rnttu/G9a/NIJ3dfOuPFxMRaemXGLo7uD6aUOZVALSO4NUu8laprnLgU/icNZmMo6jW7Ucr1mDVr
AYFfpm/gu26g9EL7urL4V6zf96p7hQvSTio/DMwAA0jCuiIt3B7WivqZadVWNh6F0jxkNSpK9cAT
+9LEMKIX87UcQIHIAqfNhvsRs5Uov6rd205KeXrUHTd1HVFw7VLYuAZXKz2n/ttcNEq6z6zC8bpq
ScrZplTeKcP7hIeJZMztHnpZ63X3fo7pgfCc5vjcSyS0+W/WusO+Jzbjpew+pN6VG8s7twtWvXI7
jtcIm+20cMC1Lgxhn2VXrSrZfqfYdft7wK7Lx1BH2qihtypVTKYx08mybFm4n2L3o+tNTJHQfErh
75wh0tsGG5xuKYgHK9ngQr0siwxstUdBVdkvchG25yBu+7FaDyJIQ+GzS/rbgahbpL8L8Qrj1I1i
vmOVvoDYyxPuCnfSXSi/JPnO6j4DcVsFzzLmHHDneWj0nUE49Ga7rkLtuXLvIzT8ZZnca/hYDCxg
jKy5Uq7gITgd7iRa87vLciet8R4I5bWo3YJyXwTKoYjHhUBYWnTDSvKsVeyJjoZLmkI0EtzSri3M
poaPKNyrubSWTcXOqX6Q+twxg9FRjQdezXgxwpUNQ5ChtpsAtyPydLK8K0u8k6NPowgO6gg+i2rO
TjmMEBDNSrPRYoJuBo2PsTSGH6W+Hn1pYTTJko0UNUglOni+qMtQfdDk28p69PrHNrxu49t2WPX8
1/r4nzXMRorILgrIkk95dODfU/69fbTWzXKEUc9mZi1t/G1C3s2TrubtHJuwciFzz27bQ4sOBeuq
Wj8k5a6QX2ss0XrSun3625TfquhDqd5Nc926b4P7JjW/Y/5/hrSOQN8FRmLHsbCPw2UY793x3ZU3
oYZOOLG99raPb/L4IMdbjtO2wIBK+DZ7EmpMx+32SbIvg2Un3luBuNCpZCmEg4uWIvTzpTjc8I6z
8oRig3uCUyWvLW7jjUmlFKeL8j0Jt2lT7t14AFTYr0Q5XdUYX/QUvWBstTHTfpOoNwiC7Vo4aO2+
02u7rpddQkl18sPUHtMhc4wqdoayeexBl8m8SUDJ23NOWuIwlHh0uMITRrCT6GXMtlrdr1pvh029
o3vFItCuyrRdqExSAVuMnqgj4HtkHROzxUomEBnU+oUY9alYpbcM+dGRvaksnkYQmIy9jcE39ldr
xcX8jzXlx83eCm419cYQb7HPsFsHQTo5ManxYSf8MMo7Se6vPVW+72NUKIq6EKLnkHfVEaVTSm6X
e7qZPkR1sLFKwQEfsQSQmmJJk6LCjZv7JP9V9tGtbuJIFWcYy4RrRbl38bGLoxInACAhJEj6CtNP
Ad+aROM+2jhW92jh9pBX6tIo3vQyorIV/XnuOTVmdzGPKU1W4ib3AJd3oUGwL62npkIDxdozPdWx
/N42zEPECFjJjwCbdK8w7DBPNuT4bQHSR0Mxs6Jd6yj9s/JJldDlVcGmj7e4aiyM1qHeAKFVhMfH
s6U/uPJzE5QHGfSkR73j0cpPVvIV0vplXr17Le8uafVaiv1PCUWfYQn7vmITSMf4yM60Mz1ZuGWz
CcXY9rB2KrkxtRE1CGL+fzl7k+XGkWDb9l/u+MEMfTO4EwIg2FNUm9IEppRS6NtA//V38YyO8ZUy
zTQqq8osiiIRER7ue+/1WiGBz6dmJSOS6HPDq+1rdlO21sXj3EBD68P1NPdeuySeVRprwAUi7/YA
UOJo3Um0iM2gnB6WAVtq6pf9Phe/Rv3cN8+mioH/IpUvtFClemdQ8PA3Jgf6OdTK+DLyBDUhIA9E
+jZ4ixRJfaadFZ4YtX+IKmbyarQ2hyBufbs6pyONquc0edBZLDG8RznchaqzZzjmlmAezOwN8Du0
npWD50wCq1TpoC4nxa9loBVqkHLyDdqTZt0vArFl7uUjzrPmpQrxegLXM4ftGB2rsvL1RqetFvuW
Oj0m2lvZ7iAfrLS49gqJbhz2MlRaJNBK45uoPw11qwmKPlB8xqWOPpRFsCIOhOhs0mbT5b+Vbpfy
lqpoh1hqaw5AUHEwGOoqTB/HOZBgb87hMwoipVI8B+hgXa9B9rhN8jFhsnPGiwH4UTw4za/WXhfT
WRp2PTn/XXdPs4cjNJ/Hj0VXIA6lvipJQb7wFL2a5bvgLhVDXRSztRvYYtOaQIV0q6a4qo9lCdnW
qii+2k1UzauiWufzqYLw2pTsXrEnlDslq4KSNNhGLDAi05USRXBf7jADbvPotNDBzsVmlP6YZBgi
2pErVr9C4xP4SXW9GRkk9EUY/MoS3EcBSIf9ZqmA14nuEUxgLi5Ftp6js655U3aIsVlaSSBrAYcx
2jFgKjU8cU9W3mV5M6l7cE1Lf1b0ZyW/0/Ke8dilkRBwYWDudTgU58G21wozKHIwUo7DMQaU4bUl
SNKIUIf7ZHiSOPtamyT1rib/eGlp3vIzsH44ZXSOIrTUqbRvu/cIDGTV6qtxaLeAJ70UYVkFhcSh
IBs2VtUf7Vys2q5wdZu6YGnOagtFoQlPecEcgqqlyDKPeGE36rZszyer3vfsTlVdu0kUubEjAsDV
sFhHSi1iVcvBV7HG9/WDI0XrbDimowicUiIhD+ZsssZHdhfTvIoF7VnGvkn8Jc/HTIVN8YeoSEm5
y+Nd1z+ERb8ymtduCf1I3CUNe/B0rJPnJSESd2k9W/M72tZ68iqKl1Rdg3nn6F33+GvsjB0s4njv
0zXMR7caZTbwrzbdYFSCmZzwEFme4A6zsANML47zmFubpTs1RuU1iRHk/b5yihM0jFMWodMiGGiS
kkNDpliH3h5kKjzXyeJm9AfncjBV4r5uGrcOQw8GDjTr+qObIPb2vsUvHTqtW4XNoRjBjAGSkuBd
swBQ25j5u1pUqyRJvBkKrKjEWlEfUf+sygi0hX0YjN+qAkvp+rlqdyJUVwNrSHTZvuMjMLlhJFJg
pgN50kEpg5PLPhbOt4LqZaGm12x6EDzEGhV2Ayh4zAxPnX9LHHAmacB9e5qjd8BBQiahwoo3C59y
2Qg3NpZzb8h+qevXBeDE/SYSzrHD6KQZn1Yr1hnUvEjCFRaW226WV1rruKB4WJnVJlfeprL2zLyj
EHCV45UhGBqq33bJWklMfxCbtm08yIbP8B7Jwthl/TEz+4fU/AI0Fpr3WXFHAdoJEUAS8pds70TI
S5TGrdINITGu2YM9WOD4oNZMi2OuGJ6exqvCNI56lXmioTas1E1RX3kuRVDlHGygpUWDHcxQWBqV
q7I9dzqfWq9iq9KDwfgcHbL+ZgYPg1W/aNZJm57q+Rc1w2aQxzdgEPx4bR8pmYsvhc1tRL/1MdeB
HBmQUyJvMU/TYK0UlXK+52GkLK+b4S4pcleol3IUnm3ULIzOlSioenNCpA1jaZwCxXqJC2299OVh
KA1IzhPxTs2lJa0ybpU73eDIGfuVaLK9qpXcBSw/SvdJ44X0IpzcccUAr7kgJMzU6QhXK2ehumlt
VyQWsOBt01ItZrxAwYfSClC068WaSJWu7+b+3NTlus7EMbFKt4DFh4zclUi/sHlRC31GWhMUbS4M
+eyNVmeHgcBvjY95kZaDU6If043XnA21JV5HoSha1K8Oo58ZWiDRi60Yt8aUuw0OosmhwieIRjVy
Xyum+2wZg5LFaVcDISz9aqCSn7L4zlam49IRvqHBQO3KT9Oqzmqyb6t3oYW+aascXqNnzmJjgV1U
45Oo8DjZ+zqTVoRQ+yTpcbfF5wYMkMtL+DWEiRd2z70JAbop18SX7zVnx++RKy8xiMZ4XjuTr2mT
HxI7NGjBXNh/0oGoHKeEUT15ceTVV8f0oR+7dTWvO+tsabxxXH3liFC9709NbfnmeK+qcwDrxq1k
GxyguZ4S9dLWxaEBKIPmK5EghXKNUc2Y4dhTxxUxMp+jGMo04ngqxzSCDhxVfrJY2FXH7WA3XxbZ
4KuxY2uzenGs6wfSW1ameoEd/7vQ47uZnQYXZNkEyZK4yBeKglzk6VAqA8UdceAKu3YipnJbECzT
adXJsfcGPjECdmAHlXi2KtTJ9ias70ULotBkd/yVOL8J5qtXNUGeGRAeK+EGlIBtbdnFyQTWeuU0
2vR5FuCvSjOtFbnyslY7jmQMWIrmsbaCenkqcUtGHLzG+ECMon+Fd7Vh9Tga06NMfnefZy5DH4yN
gVCCXOcHLtIqm+aDI43+MFprWBEIBdx+DP0m7ldm+qhEuQcdxZ1n7hNcJMd0AYsYeVNY+v3ybAlK
gkIHa29unFThQHeu8Nwa9uwAxYfs/Xa6czROV0XpPABqz0ubuYURnxbd8VR5K2fZndN82Q1MOwyc
Qpu8BXvygtZ8mnS347IAMe6kz4+Ldi7HcL90qq/WrEcI9OFl4VIex10QOtyCo8ZTO92FMxOAfQU/
MRzqSv/SSaUnpb+p7jptbZUnUFlkQq8c5VVNnof4Mjjwy7oD+xZq9jY5NiltjaZHCb02idY35flR
iiFDhqqbVfkdcFfqB6CIdh2Ys3PR0hhAnLPtsuioFyP0SPUzo0I1h/gwWs/z0DCtomJwClowyypp
wc0B0iqxxpYZm4cpBZoT72SkWGIA9EkeHHUZiAbqOk0jgae4AtRBj5NYZobSPjRPGjcNYTFMHh8B
9MGn4dpvLVoQacfBxIB7zbKvplVutr4KJtCwazdjt1N15ZxI8XFkZDzKno4VTKLSKSI8SqonqYAG
ZvNtsr+cPN43Ilspye+uTADdOme6IoQ3KLsy5oTLe+tk6+2j6MIAuR23hTu7qs51fEmn++vF1C0o
hhNoqOl4zEsGzJZ6NMfZtfWO8gzGcr2PzPZUhxwDyzuxiK5Vaiu1lPzFfkvpKY6sIvpG6HHzmBH5
sKxyJsTlW5VjW792cuL7rn1PadeYuk5lBtg4+oJ+QV8rcgVrTRBUD25zQhipMvU1nY/Qih/sgSd4
Doze3pgQzp1GO8SZ5tUmQJurlab14TkGheO3vDNr/KoscyUJa2PUJzqOrsJXT5R4ENmbuLRWZj64
jpSsTVpv+qBzwWdNgAXobDza03XjAR0uNqQVGd1LaLZssl8LG2eH5TMNo1MhDZuIojWHQdArGQrk
1FWT/AvQlYs0HfjA5doWUTjHRr17SNWN3ZwYuuGCIdqs/JM0744I94ncBUrDuaPMd01c+Fb+JQHe
Koy1Gm5zWwsmGJ3x0gYyT22qUX9OxsageuBurGiLH88Le56sbRvL5l4L87yINkU+3JXOWwn+tqIb
ZRjaqoeYnEbyaeGtddhbBSiGxPpVLDvZehmQ6ETSn2q+o60x2w+Gl/lj8tmq9sGhK5RZp1k464ya
qhwzXN5vqvFehLuRTnu7GbsyEMDu8SJL2TGjkhvEr7TcVjQx9N435GOYdIB3G+rz3yVBymlsrmoW
U5vo62X5mihYFm6XE2Hcmjhkyug3NIhTQpUM7E7015Btj+dilF5agi37rDyl7NNNDjyhyLdxg6PF
gTyZIkerL+UweVmirSrupcvkFdy00X4fosE+WLG2KSjhCjNaOdNb0fV7OTzXSYIT/1xFNhDM3uuc
d13opGYlx5TRhcz7jWSTT3/Ydnp2loyGyvirsAe3Cwd/aKj+KuFlw+ANUQLXJ6Rd+RQu4caxA5sZ
lwnVJ7HyfdE+12XoOgu1VWXsextLjUwnt7veIyGGx/POES6+ALe10KabhSuBXQtF4c7o1J1MP9QT
m7jTAqIUflVNtJoUzA+jW1AVTI1Oxw4hKsCVZuABbBR8LziVqZza6o/oy2crukbTp+dotnzZYNcw
Hc9oQg8QJX+19+K0cWN1PIw2D0qRHaL5NKn5fdpMd+1U4rRnE0ulta4kwVCF9AHw9pfjJmOraq03
Cwx4g/4FEjx+OsoQCOWxyr5hvnT4shRJuTS682yQ6kJ34gmXLjzIELSq85SBQdWFcuz04TiHUyCQ
0sp0tlVpW+TE7tOAvP71VJeoxkvfmtJVPkhbjkN1bmPumJRj0XDs5t/Tvd1p+67rXtURKYrKLRT2
/DpSQ1q6lYEfWHqIe1psrS6vFJojRqzeya1N9dsuVzhgTSsm2Yxz+yFDDi/UxWtkLHuFvisUye8q
QwqANi6hvjeQG8wG6JLMV5MswgGF+V+OvLl6nQSi6GY+qaHilcOhIqRjetWsaZWFj0b0K2qdXV9n
e7LtXmP4wpIzBu0yu0bKAjEBoIO7Ub6a4aWBz6HHlr9IQHS60Af96xfqeBZtPq0sM77nUoI6wBtK
LurOrxhy8hiX7xMId6Ygx7kxtkrWkighSxlo3o6RFHMoLkIjG1GWooMfeb5mf9Ql12oOkjIetJbP
eH6I5oMtnaeUr2wj4iJ25egptfzKpMx3rshwm6wKtTI93WiBucCibtqLQYZbL6URRRR89/B03yTL
V60HdVuDUpHovgnuGU7brUfu/bHzJLf3VlpdpKbxnUzdlWKmf92sBbE+kYYaagJ8nq1F4+zaWuVu
xhNmA4JNlnplJm+jeChoXISOupNht6r4RlZda1AzLZUn6ac020a2TjiRzgPQwmRWL/pyAiC6tsfR
q4A0+Fre5Mip740IG8tQvttXZ2PWr2NHZQjWr6//DixmrTGravhnx5Dg+u9Xr2hYLf5CMTgq9qrG
ptYl5fXeQ1oSL1z0CiViTqakftVjb2XiWrTm0FEwiCW+WGq/koyYXqrxNcEZDRE1AG+2XRNu8WLe
YWf0MsY62X4saMK0lNKT1j6IygqmsV2NTJ3DSV5HPf0n5xwlmicjeunlxu3m/gGUy3vt4D9oS7cv
3kJGrtOX0T5a4cfSc0xK1roz6qDRaQeT9THUn1b92Fi7whk4c4XfjscpLteiT3ytP5u2tLb46/Xy
h9uxPxj1rhd9IBzdI+wVDwVE0inadz0cqWPTpkE0v5XzNoahqRarojw45nMjC78elVW0yJ5E1yCV
fVvGq6mobmJaWPPfBc9+TYtXYcamOtThFQ3jGS+FgupLiYNEan8lg/pcjwZM8WIMaH3dF/ZOqjeZ
Ffljt52N5V2m7GynjqApDJDRNhw3YdNsejDtUymv44QuVd+vQ8VYyyyEmQ+7jz+nrHwH2MkKyz3J
HDlqP+15cqvJfk40YiYdK3uwUwVkMWJ6Cf3ZkqpHAmHWUaZQW++Gcc+xseUBD7pW3rYK+0A2fJns
UpWoN4vyGIEuMXn/DZ/+nPS0GEPLm239vesGlHLJxYnMlTZwRhslaVoVDaRlKTflYBeeJevetFwA
BSmuQ7tvgkhfasmB1JYLzJjDKLKDbS6bOFG3oSRv5NLmVqcf4qS8KAi54OUGIXcCYOzrJhs2+gB5
hLGFkh8j7SmbX6r0w0k/0vE94ghQyDbJDp32Xo202rtzZJxG8zJwZyvJCo7oRNIwAbrrZ8tHKl6c
+SXrvybsVuV80ocNPXxkgrK9poOqxYZvZtgUjtfxdatEWDDvGCgqbckr3EXqxaYr48hbqdtN4yVr
j1F90vOjEh8T5SjPH5N6zfN+4DH0BqjuvSRdCAUt2ZoWOXXzEGNyNs6/YoydwjoNxjm/noCPALjv
Z5MLaVP4eTO4fBifVfXRGutaQ94oOHEnfwodf0pcdiKbBJf4waTeNWjClzEZn5HXaLW7IE0hIHBn
6VzA8MpqOy0/Xa+Xs3OXSee2p3tUHqVQu1+09mBwpEU6o8ANseSM3gJhYBum+l/ujHEbFl+ElCK3
OPTyhyJFG01jQY3HNPWF9DwlTy1Ye2VHq6AkNSobrzk1Yq+CGNYcDxTtjus/sFe+731vaScpOYnu
bOhElzDtZZgW0b2Exbsre1t7TRc1wF20z6s3dXIOWn+vi4ks5lImjcZ576v+bEAa9Jzh3ZCfu1hZ
c9NaR04C8RDcVeeX3W/2/MsSORtd0o7XeJy8v9jxS9EjbO+fpOS5YF7UPdi1l9b2To93NqX5Rrc+
pfHBeC3TrdQKX8x6IOSTUpyx8jPWcEVgD8hNIz8KCewR2hX47ebsx/DKeW5PWj5ckuxkidgnID3I
1fDVjC8xO4JsEPBDjcjAgIufnaxKK2i3XGcKU3d7+6GX8q2kcf+R+UE1ZKZHlJK+3NOVhAYefRZR
8eE0lb8MzkHWoj3g64NaM3oWAq60hbaXANacOtxJbN9g+06atcnwERJKQhfgIeNKqpfpegSf3XZ2
77cxuqVY89ThCS4gOcGCmfNe7j7UdlyjmwJ1PuNm5vApZK9TpIep/sR+1Qh6GTV/UqZP/Vg92P2D
Ikv+39UE3+gUbjPC9DgSbT8iFMyFJ5XM7/+RPfbd694ok9KpqDj/eF1brBvnWFs/U8bfxoLJSSJX
xszrpgwy+438Q8HklTr7v3VAJQgztbZRgM0tYdJ8Rf8QgH1n8Psfz/3H+31SRuL//h/l/4uKRpu6
QuJQ0sxtmrwN0uArpsIZy0RW1YMpa9woV9eF88cOp4c8Fqua/mvktF6E5b38bWbZP97Ld9/JjSoJ
l7+Rp9ffsTEYTXnZD7/qG3XQkI2mnVV8JXJxmhllMQD/2bN5oya0F9MZkqLAMaR4fepDR//7634j
Db2N30m01s5CFX8zh01pFIFmn7i2r8J8+Yf455uAauM2gSeRo04aEmkkxZR2XePCUg+imhqb4fig
bK1UXk0SDEJN23Jj3CeG4evqSzjnlKHn0mG2MrAP0xlRwuokt8O5K/7h1Pj2rd04e/MhW+Q4QnFc
0PUGF4tXfUP2QFTXh6z/ZAa9bfoNeG3UPrp5rIlQN0mxkBqLGIdslXOH4CYEFfAAxl41fmjfvY37
4euoaCY4xNQWHj1nSKl//6q/eeSVGyFjYxe9EDJK147R7Kz+6X+Wy27cMjvHqq2sduGF9UDqVjB8
fvZ+r7/H/9otrDFTdMkxiWxUXVnjGur97HVvlr7V6lkzJi1vd1a9CPWhQRvkZy99s/wh4qnl0uNE
LLu9nK+T6Wc7/W2eTwxOoIyGed4rH8tL9fn3N6t9oydUbkxFSqJKljFbbMc66ixkHoNxTaOlfTIt
CYPr/JwUGiVgeHGk68yaYJCW+eKYH2r9lRGEJB30dJdQTdQpWCxV3zKJWGeQcpvlsxyIlR2n03U6
n8hOMCi/5PB9aO4dVQ5M6TGOBgRRO2UxiR9mMRXK/d9/revi/Q+B5m12kKWmsaLS8d/n48NMVsnY
DrAYxPiq1c17UvMrxuH0s0f0NudnzozCzBseJSs9L+3asp///jt8s1RvI3m0Uu9LRU/Y7aNDlV7v
Cn9/3W92+9vcQ1Pva7I2+WwGqWIjhsIohTSWbAjg/wqI/R8v8n99/jfVw5DKmtwYrIFUjd2lvJTV
QdYfq+Gtyx26jCED5O2gHUR1sPK3Upw51qvypZEkhG7Zii4mrevcrZqPYnhzpIfQeknUV/Dq5kzD
FqIGJHRxnVpKxOxEtHaqfF01fzTmpJCwTbXmOH9Ksmcj8dAyr2xGNqkTKIQvWU3sdtZR7QNrvJPp
I8q/k/RiKB/O8kr32R3iszLdLeaVxXZXtM5JavdTekoqZAdVw5Dxraa/YzbtXVRq6CJR8ET3xBna
7QJjt3qYdNmri+ch3DXos51d1P/D9f2dJvw26tHEFNalPZlE12wOLoMInxjVkK05TzT6TcSPjmtE
CsSNyqu5Ces0350o/lH8nCHf7JdicippxOi1n5pjFG7Gf0mpv3vIbzZLtYr0WEI/sO+/7Mf6H2f6
d5uafFMozYlU2UODXL8cXgzwokhBaY+5pG7pEc5fQTuub9dTpHjKbK5keYEwzUQisrxabONsy21/
7AIjn2ka8mEz1bAM9RhVyy85EWdHL1EbmBe7jD2SBQOF5vKUmNto2RSR5sZFcpjpJ2faoYDNkmj/
cnZ/91ndbNWdno/lkinUBDsSCMafpdDotzFag2Ca3ca8bHJiGpf8KzHlvw0q+m2G1hU2kBUFT0xo
MJb7xDixMdufnYX6LbwzEWPfNmTP7ZOFDAa/SP9RqH73pm/KI0UqcFzXvG4cFa4z0OlATDL+jJ2o
36Y1yeA6CrkntFz5YDr6o9uGfputJCS1FPmEV8T6FT6av/9+Rvz3o6Y7N8s9MyMhDch0rtkkIvXE
z25cunOz3M1RVOF4/QSWX8vpX0kf/32g6c7Nai9623H0sKCWc5qgddCjo0GyZGQSduf97PO4WXp6
yoYy5tq0r956r/zzoxe9DStKSWOWE5uHrf3VWD5dnJ+97M2FpmgTy5Er6kRUjIy5nH9kM3zzKds3
DQzViFppVFWucFq/sRAAF1HtWkILtPxfAbzf/Yib1ZepZGvaKHHJlWco8WcwLymgeif7R3LRf5e6
un1TlPRyGmuS0rF/zuNhioaVk497m3bmrN5h5vlRma7fBhiluT6aU0ZyrlogM984XbT+2fd6sybV
Rh/6WSh46p+jR+lnD7Z9uyD1ioGtzIjAUMItTX087X9/t9/spPbNojTDiOjN620lyTYZIifqqyou
/b+/+Dfbk32zHFUHpHCB2/HarR2H7az97NO4zSKq59SgM85HLMR6vurFV39/v988ebdRREQYNCr5
YTNIOETBHcH1GZq5SzOnfqgv//gh36ye21wg1czsqEv5IbRFr7oO5gs6qi9N/OyguQ0I0gx4IZEg
08FsRLIydcWrkBv+/QP65gu1bpZmZNhK1tt8oUZIGhzJD/+omr973et//1/tA5s88WKeec+q4Y0f
Uhr8/e3+z+/8/7/f6LckT70bDSdzxmkv4wmbyQRM0aRN0SElnVWaPpdoQPGIr0jg1ZgbT5pkLFxb
E82lrK5Mxll5hZrrbKo2AmBsHk0cpLXG0LMIxuVJL+frpH8f26qLWPKaDqrV8ZNT6L49m0G10JXV
AsUcPBpmrk6ERlj+vrojpExGqvC2cMmC5nAwCeyblnyvyx1SzQeBtDsxmZ+TJltY74zofYVbVkSr
z2TkEudlsOTTVu1avyPfzy49aTEPeTRvnZQ/7v8YDFO7p0WJ1jHOpKG4E+T5h/q9raJMKFT8qE8E
2KEu+P33j9mwrrvFf33ON9sTVmFFoTYdSe7u8No+h9OTgd5IQkBZ2Q/VzOcTvo2pFKiOtp2dbt1l
7W4WJjOMndXNzOXHTWEdy5DkcvSpOsnlk8OovF4N9ue1K5FVu9bCTKRWwTWCZNL8DBlAJO+QCgaR
jmGHP52Xc5N9puo71gccDo8lg8NS3yzMnqd+PenoWJaIeENvbAovQeedjB8Vvi8ijFxdiFWOWNia
JnxAG11J1xnTjQVRUs6g3viEGm2Oe61/HXInKOwxMGKaJCi059+V+juFVDKN2xRdhnLu8rXkoLth
ZtsobltvJ/WLNr07mv1TJspzLXX7OWOoNDCpxKQstMptkZSFaEwyjQzY8XkWKKWHuxnJfFTwSaQn
i5kcBjU0UqSgJcTuS/29iBs0YPomj3V3mqX7qkPz+a4o86rnslnH1TpbsucJ/neePFfL5FftXjPX
lcysnjzHXmk9iz8ci+cFFPJojBcJB3mj8z+ryYBCVpI9DcF4P6srlkFtnsjBWk31xqy7VSsuADTc
Mul9Tf/Im4MxG15qlq42Ki+laLApoknnXQ2J9tskxh3U1CZxSF0fh34tL5Ct8aQUsbifmvqq/tIM
cT8PnWfjpOhVyUO3EUzJHbppqyj9nIByS1LcMRm2Ayr8yMpdsJJLDXYiXrYSBiv9BGDPy5GjO0YG
KMN2Fd6CwY9uULIMEVKs64DRV/XQ08N2q4RiPYwmSafOTsHq6YQTnqrCj61u0zNr65LYzxErZO0U
NOZXN4TrJHE2Jdmaaqx9lBHSaQxaEQNau5B9M1G9Mn+YW+0aEeOaEtG+bX7K1c/EupuxMtAkdWmH
IE114OcVrm312y423PnqO1xCxES/cqe+2AuZTExQjJWEH0GSjk7aHWsGv83kF/qvGfzukhws4u/6
DRehO/plZ3sZD4pzr8R/pgi3poIkoUbZblTupD/K47hzsoCOEnPRMDDQW/CjV1O0ZkpnOabroEFH
FuQIEA7HUZGRi5WIMBt/zJfH3sYQ1CAblfVVyTemly/t9CLzJCKNmhgShEPoFmGFVKpYiUhy25kM
ErAvi2OttPGF3GORxG42YTEpUKYuxXrUdjIyB7OLkbMxtaxR++aYAN6rTMNWuG1SbRVbGpxEYv4K
nI3tIZmnNSlQRA/6afaQFTbCgT+DZq8g1ChiJ5WY0+kTTQNf+GC6GnlBmnxv4LrGuEN8uEp8ljDe
RFWsY6YZdvpYzPdCRmAeOS5fBhqrvYpj2CnR2zs8xzQju+xFKlqSiTS8GOomH+1LZDgPg7VHvlUg
e66T3UiieT2tzdY89mzQlvgl5XgCM7yiifDkmrDmlNKKxC3GJqhn8zjz8+7XZLA+e2Q6EEcG7Q+J
ja4qY8Cada823hvUrd303E1lICcWs9dLZhObaW8QByld5vYx7Mir+XHIdtVyVjjClORF9Kji03fH
1Dd1bSI3bDeOJdOdG1YVVs7cGFaSzKLD8HM2i0uV8RhPxspG1y87m9k5hha4NmGRGF25Q/dkK6g3
0dh7VRb/kdN8F8UPBfN11tL1QBwNBFDWiz6WbJGlv3TRS8i0q0MWXDjF0Yze7AgpPA9ch35uhA+z
mhEN1SxR2X5OUXqUIHSqbLkzG/mpQBM/F9iLp5J9OXXeCokdMZ6yNsgn0zO7yW0Nes9GW722g7kd
5AOi1Ji0GDIesA6TQGqWay3Zd8NvpT0m+VGVX+1xWqcVp/LEUFJcI3PHvapz7H/OXbMVtRZk6T1a
Q38OyyM3AFfne4MG02YPRk0mMzbAzkFf2zE8CouNYjnHVj0O7e+GiXw0uh3h9WZHjmFU+7O9Ndpp
1VhPnf1Gb8lLk8FrzGej+NLMhyF9hRvm6VhJIoqOvvxt4WNYIO+owrq06V0twKVED2n7XCRrVlQw
hryakSfHKJvvRphgibTLRgstHTswGlyyVV0mLhjxUDVlqcATbO9EKbtjgXigEKnfp/dh1e2HEp8G
WhwTmXeDdtOkMuEyZTrOazjfy1mJDhcBSxQ/RssDb8OTER3J9vBbG8JDK18k/WlMgo6eMFaqKRm3
ubSzQnrCzjFjhFQjYr/GpRSz9dFXnDjDnwpvXjLn66KfDp2F1c1h/Ta/QkfZTjFTVoGyU+JhzWUZ
v0y4MhjSXZG2UjJRCo8UavdG/68EvW8yLfRbEHMMPDHEEDPunfnUCcVL2JtFizO8+dLHNCgprTqE
LklbAoHCzo5/APqvH5mSO8Z435KvRS3us5DDLXxoi8IrjIg6T/Uqlmda0Xe0t10/ILrC8J50bhtL
m7avUIU7eDUfnBxlaFmtzQ5RFcLgv5dc+v+k9fxXyXVzcau6uM/qeKDTO6BXzHG9E17TXGK13wip
8RI2Y5zGm1ELmno52Mpra3+igV2puelZ1bCKF7yXGLFqVB5TauDIPkMYWS3YIsYFA6nkN3q/R1aY
TJe0zv2ayHkzu+tLTKupuhdXLWFNgcqor9NxxVu1m5ePmXLpCD5YutH7f5x9WXPduHb1X0ndd94Q
4AAildyHM0g61GCNtuUXlGzLJEFwBgmSv/5bx+kvkdCSlUJVv3S7DVEY9gb2XkPSBHtfLDu8VX9W
IKHycj0pMqhSoWmw3MAw/aQBkbM4GPDECn0dAcUULPAg8h8mSDMykEmkuFT5D0Bpo3ZKTXwrkaek
qfcZ3pLJyC5lCUQaqvkCNysQ2NBnaErYJBpQp4cUSkFkU3UFKOUnPSj3Bt3pHqAghIO1/7Z259D8
wU0IdGXWfPE9SF+jlHiUoR29i6jLbjUC1wImwDyc8O6SR1d9v9PFDW3WM18eFqz7ADaXyIAq9pqz
gGZbgNNwL0hFeyrUgZphG8f5bkU4ixjwnCBbJCHA2aTdh8mnGkHZ78YN1Q2iOCCfIBIFT+F4a6rb
HPwzVGGbY6m6uGkBlINiBu/5SVHiApqcejF4aoF/Uair1fuGlAFEptkFuDm10+0i0SfNTnxxuSJ5
9t1dsia7jJ5688bcsuGym9eNOPZa/PNsvaH1PSPXUdnvYXa8CdEkL8bLkX0dwMtUhxlhLcZ1GTiB
zW9cPPQESqz7WnxLIDZRgvY/3Anz2fdv8uz71J8X8osAt7rAXqiw/4Loqs2+8x5cKgws75u+ODpe
466BgJuAuo+WFvwVRJZc52DhzAy4ZRih7UcQEfvKv5/VTYO+OoPzAIC2+6SiB07JSRKLW5hy70t+
DiOMpOxP2hbwe0ovdJMfarx+BCDijYqBnMLy8AXtgu5zM3yrxN1QPJCKpyAJQRAwuBfz+NXz23OF
I92wH2s830zw/oTzAmzedjWMzwbUn8bmPtSIED6IDHmTCqA/gwITALZ04WV3AHhtB9BEJx9JYLlp
KgGrsnkziasF7p0tkG7dkyC3E202PYgYnEG/IHyIIFBbFWDL+uVF2D5M6nScv8py2TVjCrmyo1Eo
rq1AYYUIjCS4rHEUg/YGrsMbHDJw4MFjhnUDDvsTkbcjrhc+Vp8/gN8F3xFtnnpxHqArTK9RLsF1
f08BJNbrZRReFNN8miR8BwUQ7Z8vyB9V+E2C6TDzz2HyTGDpFxfNPpuaWxZmDzXI2gVkRqCBoiED
vxsFoPE5MlCJ92cGbe9T/EeiIOqw5KcV+SH0sk9mXAOACt/24VmYny6mA5P9nKCJqWK8fYcvpWxA
iC6BmxtBaocMwzQ8JN5w7jcwjelyjTdzLM5WXK+bcfiaQyA75iM4WPlpyCFkgC5RDA7ipIHzrPQ+
A+tgCLv7eOQHaOpfGbD62QJUq9pVMeTTCIh3hG8NLHbk8SlucBUC+3+MryOQ/3NxdWTRQDxFJCd6
5ujNIYxnYCtDWKBa8xMQmjq8AczxMgdbPe7NJzngvnU27xKQJtiQFv4FbT7PKKAFagFRZN2WAjdy
cDlInNy2K3xCjuvJl9N6OhumwzEJUdX9KkJ1JkWwBeV8m/QgRIR3C0oIFapNHihZq8p2IHxAsuJQ
jIBBx2fznA4y+cTCCsTa4jIIIJKrACrs9D7PTiVEV5KhuhUkPNVgwmT9eCXCIIVu2umSAzplYPbW
z2drmBzY6J8PCvsRESmBELOJHj3QfkSNADXcZgD49/23qRcnrAK++R6ePe0iLpaa3anSnJEEyEMI
4XyQzt6pH1iFQjCXMBngTJ8vIBaCF533z38e+Ddy6Y00aUsVGzLFJqTdfJ6M+gHB7EpApmeOcQ8N
IAwBj6gF9/+kAugzeYZcA+4g8RbksvPVI5/KOTn4w/o5T35Jnl1x8evPH/VOzdVWOO5X3gE/H0M2
TIWbEpegI0TZtM0H1dHfWJ63fmerBRCWyTR1Ci291g92evUfTJbWFFZF5lfh3WUjQWP+QAyQxjo1
yInjIq8Uu+o+tN/97af21hdYHQIIlDcx9iB+Q9RRVjDs6VKBD9LtgSRLheFgXcBlsvk0w0ehANN5
QK6qKLJMfaHbc0BdZ6gqJNR3q/XbKso5iGBFicb4ee6dEvOwFh/UF5Fd3964sVW4ZHEN/gby1TnI
95sOHruoxoGXeAZoxB0ezyCH1Oe4AMHKQ21rdP3r4kenIFRPdv463DXIKGse7jqQ1JAL9iGo0jN4
C6rG8/dmah+DLDyJ4vEkXMM0b6d97j2GQIg3QfKJN19NO22XrNhX1eduZVtTgg3XHobhQiyfa93t
oG7EwYgl+lMv5baCqEiPQnMnroMkTRBNEdO2bXwB5l/XfSn9EeU1aNvATGgGoQzRfWhACCrXLWsf
IRWiBNhsqZ6gyO3vgAIZK4bLI2jynv6SI1DOYBzNTXWsJGyFN2yOKgPd2OJW8VTmuCyWAOpCQENp
MEPz5FLH88ELgeg/KnXsE3XB/T1IrOEKumJ3lTeHYRHbCCVCijrEHFRnEkJcJZ4FjQaZnhzCttxA
0A0c1WZ5kLrZ9WN+YDyB0tYjC3BtLw5ll7YoscFqqcie1vlX3WTnLYg+XQ78NFiMUGihwWlkLjjk
qhv4GqBFdrGuxVVfFMjGuLcjqxoicVaqXTaDAW5AZ8xOxUkWEahNMSw1qK/zowzpZd38CpruTCXL
To1Hdn/a5vdFvz6WBpefGLzBmOzx5Ny2BTIOaHpDfT+Vl7S8BFAU4k5CnvDle1CR/eLLW6afef4j
pPmuNRCPqxgKHxJvrXLTU38712dee6tZu1uD9pcZ6jPtrXizPbLwHEBy0F31RRUEe+iZ4CEfbqGq
tJni6noFmdyAb9RP84lpBApI6gKEt98O41muHhMAC3LVwDP3a4kC8XikV0JIka0SZSR2XpGrfL3U
uD32S/YQeV8W2Z/z+pnlYNVG1W4Ouv0CXsFo+FWYB6nOgu9FgAoEgBvcf/amANxj2GoNEWRrWxit
f5HgbUFdbGxPOPQ16iq8lsz/oA/yTjMntnJKV8oJW0YY3DomVA3v5izfeQkgJDnYcetHCId3Yrmt
yw211ppCRMic6/Khgs1wNFxw0Fr/nCjeaYvY8tx8rfFIwU3qvPHPZAbDvHn56P34dtyKrBTBMlKE
qOya83m4HKc7ZIAPBn6nu2Vr4sY8aEzNUCkfIQ8xiRXKYBCRg9lx7X+U3t5pNkTHpXjRLIpYrYZy
jbCwYHK0pYaHYIxyWSohWVLIh9w/XeoEcabY8jD5oFn/3jJbcb5eic+W46/V508BO94MwemDBMCf
1/m9SbNaxkmZ59U6Yp2zyIcT+flMNQioEKEzP//8A37TDN5IyBF9PWdSaCBpowAZMF6OkfpQ9MVV
2YbfSYYiPax5C0RWTX6wacbzVl1V4mvS40lydMID4Q4qS7uxhXBYtpyVLV60fvOdx9VBg2+J5t1J
P5G9lOq8xm36gy9+Z5Vja078eMl80c5oNYJhGOdoK8TNhVF3Zf5o2q/ZrKGylj2ukOQKIfrBS2j6
MA+SZnrjGaC6WlA7B5CRksZHS+mp9n5IiMD/+duOi/7GZMbWZA5CEqjLJaglAneIJLKgPvjnkaPj
b/fG0JFV1enwDiZjiJ2ga3ldRctpV2V7rs2BxstpA1qaR9rN0KgdhOuh8gM1jrr5zEEQIihqZ/VZ
Is1Wxt+IBJKyCVJ0mzYiByZVbhv2PZOI3OVddxQqQVmTEFwz4AnqgyFsoAWVDZDTglwaF+XZkOh9
kD+W4qmM2j34cWftUn5ulvmsBNxYFdcBmvk1bFZH/k2IcDvw07qA9MM6fw/n8Bau0agSBB/MynvH
w4rkS8nzrIMk/zlRDYogajtDMBhmb+jk/oVf//cf839kz831f0/x8K//xL//aNqlL7JcW//6r8vi
R98MzS/9n8e/9j//2+u/9K+rpwnE98b+f179FYz810/ePemnV/8CXlmhl5vxuV9uwUdX+vfw+Mbj
//l//cN/e/49yv3SPv/XP340Y62Po0FEs/7HX390+Plf/6DHXfTvL8f/6w+vnir8vc/Fs66fqr/9
jeenQYPp4/N/hjEnURigDUb8IxPBPP/3n9B/kjCMwyjmPkftGzmkbnqd4ycG/wzQ4iL4h4YRIQwn
ZGjG4x8l/wzx3wD0oozxKCQ+/cf//7JXq/O/q/Vv9VhdN0WtwTt68wSywJbBj4NgadCbn1NRx7uF
PXlLcPZiDv76Sf+Xka0DCHwo6VWrTJpr8yMoyx9el31zG9raxq2cPdF49ZxqeZRW6chtGUAh2mlw
W1qX85irWUmTsijHTaypPqlSBCdug1tQNd56ZWJobtKIjRecQIoA0IWPrOTeWUtqXUWQPlTTj/jy
BG/Gk6D06n0Dq40P8sh7ox9jyovLwlxrINzpMKXNglqHTCBa5C945rhNjHUVyYpc6gSLmHZZN+1j
GCme83Ixjt9+/J1efPsiliIWazymZdKmCZR+c84+WNE3iRcsoFZ2NSVqgKJcplTRxoeSWV1AVW2F
+ln3pKcVSqbjItBH98TkwSg9pI6L/Rs1/+JXoovugVsRIEH3EUr3NJjAtl3c5osg6rycr1gJohYR
6jSeiuK6qqruso/CD/zR3tlINq2nBe4pKmg9phW6gKL3IWteZrNL/YsFNrsngZDkGI++Tr1q5rdS
5eO951VuIe23GveLOZ+TVQJ3PI9pXZjnPKp3pBl+uu1/K1pSWrVQcgjGdCYtBK6itVaQI4Ds8Qdv
uPcm/fjfX3x6MkL4oILOYBp0R76ybjqwQ2B14vb1VkDm2IhM6hYTo73LgcT7YZ7unYa2iZRkJGPN
CBvTjjFQF6qpr6/DVU+O82IFZKArfDZ23ZiOWStvfZgLnC3QIXGbF5vUmKlQ576HPkTX9eiA1HG2
U2K9cZsZKyC37ZrFEKMc054HED5fBGm/84CUT38e/jjM3y7QOElWRM6Z4XHrI8BQ6FAGAFcakY5B
Vd1CemcZdiICx+TPP+mdvWlz12bYUKGSMSDayFyekwSaGxVwHG5rYLPVikSvMcwSdVrDlqo47WRR
fJoLtjrmRZu1ZpZEGBTyMP7QU0AFGAT5u/GH29RYa6w8qIiMfqXTNoj5o+eR5StaIPSD3PXexFtL
rPkki6XEErf5OG4N7w0kqrrrP3/68dbxxv6x6VtoQyytydDRkX1kfnUqoud1u7Jrb+ngF49u91Ke
cJhKOM0UtVkhfk77pep1n0Lo9zJQeL2OvXr486/y9jwBWfk6eIZZluUrW/pUSQg8iHm3dPPObWgr
02o50LD05j5FhQqaqHzv6eEDQPp7X22llKZtGxMU+GqdA2Sl1alEC9Htq614H+VtuYgIetVAb/w0
5XJBPeP01YHNuzNx2w1JiFTiT9khn/Nf8yqdDDEhH2pNdl/QrNbQ1EsVSg4BT+5D2t65zEhgE/DM
aGTftolOOZqNEppvS5W5FEnw1dZk+zyuMXaGyyssSgAT8R6jHmZ6Lt9NbS5czngzobmloQjtl5cr
KefTxtD2i9voVnYdiVCzltmQ8v50EQCYoW3hNrL11omonEtf0z71JDp/g9mJgjkeSSvm1gS3/Lz2
+rRW7BOaFw9NQpyWktp8uBnFAU+2K75aew0g2/F9PgO/4jQlNrtqZbr0RlX0KSkjSIfnm6xxnBLb
DB49drGSGOpMGWueONG3nSrc7kjUplm1ALl6EBPv0zkPGRyFyu50BCJr7zYp1mK2FLoe3YxJCaC/
CFwtZESoWxC02VVTQpO+qgG/j9qa7WLm/eRs/eX22ceY/uK6HsVMwZEI25sEwbd8acAL652SPtxY
Xg/dGNEciTN9irkB6uoZyFbHDWiF1zZIoiE5znXurZsm+IFigeMqWqksGVhWZy2SO6uzn/mYR4BD
D9/dptoKr4uZezkGTZ/SGWh9XY3P6Le7RSmbXpWEGSs6JYeULfQUAM59qT5ynH0nu9sMq3hoCSqK
qk8hvn899fFXURXjB599PBx/v7qhvvh6i0AFicywR0JtYWwA0R87BaFKrsBQhBsm2pOhTHqn9zoN
rY2elNXIZBb1KWeZBp5ZcQ65RAHhMafVtTlcSw1IlE8w/gQxhWig3xiNbt2Gtm7PHHDidh6wuEOL
VhCHOQOoJPCjcBvdmphsgN/KrAlSBa8PcTJ8WqbBqXxKbS6XWXkoeYUEty4wpE8qU0K4Hu4obh9u
RYEGVm3VLLwuBUtsn0FOPBDKLQz8Jk29iIoVjwhsfZGGWgbizQx9mI3X0M9u323FAVyExiGGxwnq
g9D1n+9wydo5jWwjpwYOIVbeY+QeoIWuhVIjcxGpYNTGP2X+5CUzEZjrOB6hzszuGwVZjj9/9nEf
vxEFYisK+FPgZ/FshlSQDr1h1gYdv63jOmo+izFiD3/+Ke/EsTB4HWsgo2TErIcuTSoYgFUF4ns8
fURDfWfw+BjgXmwY3neaxRIzL+fsrATPo0uc9JQw9dbpp7nCDZ/xLpUT8EHAkUy4hDpNiQ2FKgcE
XQ1d2tQffg5+v5HSbYv/rRO8xoPfADOXhgP8EsLyrGjb4oPd8t5UW8c+HOUU1VDESqHjzjZmEj64
FI73T5t5UIfGNEOBOyKbVgl0LBuglyyp263cxreMvOACch7YgjV8AMcAfNHSbSltUItHpxnUB8w4
QEcnY+ftilk4Vc2oDWnB5GqfMZx98NtOtQouAEBweoNTG9NSDkFs5jbGhIAwJIc77seO82EdSGIy
2OB0mOrBUDiIQfFVem55xwazIM1lgV9gPoLqiFfmGxR2HYc+7vkXYcQfEe5aPCBSWGkAL4BYmDlp
V+DuYYW/LqxVqRdskAC5YaQKQjq54waxTmQhTVfLOOhSD8rDt2EwggsQSOo0+u/G9Ms5EXM4xJrN
bcp6BTVaMGzhDOkS/4id5utQQmM6RJqfeuoBSKFg6LNETimTMCvNr2zSXtKgDegreZGs/ZXKpduU
2HkeOvgeXIWwlgmI/RvVDOegUrg1SIF1f70Hs3gZUWBasAf1KHdMdddrBMKp04zbqb73V0g/+RIF
ThakVdfcUt/7oI3wdl4gdgoOFpiZdfGInBNC8J95BZi7BjQetw+3srDi9TqVeYE9HoQnfakfJhY5
XUyInYWHwAAtEcOQEHoFd1PLDp3pnPIwsfNwTymt8ZLtUxHUm5rAWHtK9m4TYh16mRDWrZB6hEsM
HjyJ8Qn8k0AxcRvdeodzD+w/XxlIuVPvFPW3Z+2xL25DW+dy7qu4gUhum0oNHn8N1Ws5u82JnYSV
7tBN1RluyZqBxp1D8SvTnds2sdMwLJnKWVPs78lXj0E1XoRZ6PROI3Ya7hc/EQtE+FIeVDveVrfT
KpwyPLHBpbSTHcWFFfcSlqvvAexv9rQpSsfRo9exCmoAhqPDj6SWrOSkYh34Wzpyyw6/aZwvkjFQ
KBR28KpLIQXPKVhMg3Ic2crFLBw5gLCI32XXmjMAIM3R/IM6XX2IDRzlkBIo+xYbhccjuEvrOexr
nC6wxMY6CmVAOmTYKCtobhH1byDV8tXpWEbWsVzrBeYm+NKUy+bXPJcnNc9unYYO+etdUjVREgUT
AiyTMDLV67Celn01OVVnSWjny4i2Da/zLu3n6IK0Xtqq7N7tw62HccHhRhx0VZdGMbRtwuJ0gVCA
29Dx6zkR/iRZNuDkHJXiFS9hMqDcUmVoHUrk4JquMzZJBtM24sNRzHcLgXYNDyXBrG49LORS6McK
LLidKsLM8bOtQ8lJ0ui2xnFfc/AfAnUR+h+9oI7r9fcCB4zVXk/2HBUKbZ4edbAOUg/fKjwuvxUR
HfoTfyqjFUZMg3+9+CEMj/+8use998YPtLFig1lrmGp3kJrALwFHHfi7Qpat5+eroXAoLybV3KLM
ClZoHjfKLRjboCXaVXAIK3rcYxotv4bxutSQS+ik4461rgQCErSJKLD4CQ+vu4xeNqRx+/LQij05
hzhGKHib1k1SbfGI+aYiyND8eS3euZcGVvQRoYJbDhGIPrHYq1pdBWxxqmmTwAo9SH+jaAZ89zD0
O39goOIHdet2BfutAPsi/TFdwHy7x3zrsfhVw6dad7CO/POcHEPBG/vzt/DDi7GzPOfG5GGTtnAA
U3Xc306BjKFKb9wSVWDFINSzwU2cWYvrOjRJQt08gVr0Uf/zneMcHFf6xdfTOC6WhaBqUTGKLR4o
/dwWDa23mUh0vs3KzrsWTeMY9QIrMBUCvn3NtLRpAEcbstBLNjpZZ8DI0wpMeqzbjI9wTFp5i6ZC
BVJjDdeAD1b5vZ1vndgGhBUxYFemtYmDX7nvj6nqzehWCCS/CZ4vloEE/dwzeVQli8blwRezfAz6
Knc7tjY6G85bcc9IjakxcXOgBEpxTSXN9Z8PwDtTY3uhzF47q3XykdmnoYZeO8w7Jwp/XbfRrXvD
WqIZpUO8nvJpRlsnuvaCyS3k2KYoHMUMsCJRoRJgWdYbHXaQf4/z9YMM/9sE5Y3I8DdzlCjIZF3w
JjWjJiVGLiEBUw19sZtnCA5soILV3KME3N1CvM5/qKWGzV0cVuxnElblea4DJmGerfl5H2beQwKH
U2jy4N5wU+iyeSwT1cN1pfDnn9qLvPYEiX4QFwTXcYi2dxhraidxP0CA0K01ACbF62gBF+42rMha
p2vQnfddeykhw+O2ztYBK2YzhUZN/IB74XPO223TeD/chrZSouJN3fMSQ4MnG5Ndv7qlWhtlC9Q6
zI97jJvBSTqBBJ+G2I7TJ/9mtr+IB5OAJfmAB+EBarTJzTFb3eF5VX1zG906U3UzLnBBw+h9J3dH
D662+Ok2snUVJ1nZK8hRYap9ULLFeVK5IV6IjawVEoJGsWj4oR72HswkoR/hFtqJtalpHvsUVq78
EAXQ0RqSCzhPOe4QK92ZoI46qFLxA+HyJBjWnYJuhdtMW+kub4sQFXZsvjoaYS+aQbMtWSuzdxvd
Oo3RMhQZpR0/lNkKsYCpvp5qSFW6DW6dRynGtY4ZBg9h5sOik/hD5Yd3UpENigaJPBhmtI4OsEje
RQksPuW90zfbgOho7WEPT2qsZCm3QLttuHl0G9k6jFLOJpkG6OKxEMpnqx7kUSbRDchNbBuPUAtP
sUqyQwhfyF0yQlxnzWfllpx962pajJPIPN7DoSuKinMWRfm+XrvigwT63mpaB3OOmBcr1sYHrgNI
FTRK3Hfd7LjFbcws7zx69OqLDompNlNETjrpZFfBjiTDV5dq2Sszr9MER1h/2tHmG3QY3B6ONmK2
4EliBqJjUJ/bTSN+dqDDum1D61CGYvQhV6AwsoZUWRaSW0naxKlI6NuAWQD9VdmLMDpIM30S63w5
mOHO5bt920BiCVbZkSyC7WsHPxjdQcTLNLHbtd8/kkxfPo+yOi7CaDXRoYqCu0XL635wQ0IBkPx6
aAJltMgvMTTuJjAyzdI+dLrX+jZg1kwwipyaOkLwXoozMozjmVDQQHGbcOtU9pRJUo88OiCu5CfM
g7esbqrciefm26yBYZHBMFU4OhOHzzKL0kh/JOz/djjxbVcJY8wSRPUYHVrDd8Lj2yJ0ClRgI79e
yizsJFmLJTosJKn2iRz9PSfhh2KLGOXvzwifWyezZR4o8SNGTwzI8KqBaTmEfT8qALwzKzYA2kPx
dKAG23DOo4tmlF+aNXTKDr4NgNZhHuZDhVM/QLT9Cc8raM6ZQXqDW1RhVvZZ8jYCVGSdDxwCJTl8
d7X6yO/vnVlh1iZfhVeGvZjnQ9yBPmAWfh/PboRI30YS1mtPkoyM82GOWrivlll3ogVrTl2O52/y
/cuIRcD/ZagAonUcSJygnh0fgB9cZ49R7+87kdp9DTYP+ZqNIFaxScXdSTiCi7rMJIDK0sz4z2mF
iD582cNqcIo1IO6/Plj9KvJyrNE00Hi3mXD4LmAc7Ti2VXCEHNgCKQrTp2W/yv0qEg5lTulIWgit
xNGNBGp2CXrsEM1Jq6Q7KEhcOK1waCWORUIMJggxdDPON35N73gRuyiVMYgnvJ5vmMJwMpZoXOm1
S2PogInKczqs1O4bFH3oRx5Hj52sMoQ6NfS4WBVEO7c5sSJwjwa+CKoWNahVsO3MomXjSzcuEbVL
6uG4zuj4Yhc2Q5JGHNsdwcDJrZVRu6QOPkFJpxUoPa5GTXer3/fklKsGuA+nqbEL62O10FBWwIoC
Hb3toIrSNh8po7wdJaldVvfEwOJVYieyCY2YpbzW3eSUO6hdVRdjK7OFS7RQFbQ7IaANzvHebUKs
TT74lBupsRMH+AvwGJYMdXXjNrSVNmaP9DTzqz410QDLjFa1zaZVtP7hNrxVTpDQe4iEQvU8qQpy
i4QNUXncIp/dRqevD39CBa8AxwK8QdJn2edfvSRxu2XQwDqfy6pjChFCoAQG8RR7/dWAt6PjBrfu
R0WuvMZE2IWq588EvtAthe6f05zYlXN/GuMmjLGgjecLuuczb5fd3EbJ5LZj7OJ5Bx0nKLghcJUF
pxsyVafTIN22iy1tUngQgyUNzlA8mKu1EqgBxE7XdPDBXu+VJuhUlhOgg0KPfumjJB2nj9C/x9z+
xiXDrprnAXwKRIsGc6+WIbohne7kSRJ42C/VSCa4sORr9FlOmsl9EkH/fZcHwzA5/mLWCYagQaAS
hYZ/YbpfJYM1S8CgD++2m6zz60nZ62k48i81XEHqlhzyNXSEe9st64R7htMepcuqg/5mkHzG9eyr
23dbp1cGdK6mFuwU3qz+r6kwbLf2DfSn3Ya3DvC0DkswdAD5gNW01T5ujxWsJdwGt4v0YmihCQ45
Uvj95NeTaB9zP3DM3XaVHkp1eV632CxJEp+Non5YNXVqh1BbBCOGclCnwcJM5wC24Xl2rpPh1mm6
bXNvaHUWbbkCLjMGcBwS2aQ20+hIw7DL9NBPV4HXH2+Pfo2bBmyIBjccJbXr9EObKVkytOsKP/pK
J3ZSqtHt1Nu6QHysFRSXgewzWXg2RabaLnXu9n6nti6QApkOOi9oHTc0u+4rcTnATsVtKa2DqWAb
1UwFTs5aTWIjxi6GM6v/3W1w61jiHhPW6xFlz3nzTfGugn8PdFmWrdPwdq0+nJeImRqsBj2Lm0LE
G3Rh3S6PdrG+gI1eT4730pAEIZyiArVhoZseArWlS0ICNfMJBuEpwM4wD4mj5ypeHUkTdrm+8zI9
Br3fpZSVt4AJXdatW/mL2rX6cdWkzhiGnvsibQUu64MbKJHaqiUqgSUOSGJtyrX4TGd5S6fALVjZ
VXoPNTujBQ59MsoLMQ6fazisuqUGu0w/D6qESylOfTT1PxEDLrrKybSVUbtOP9CyJLzHmddzAUhE
dl4lrdtD2la2aIohYbMGYidegXRU1dVomjuXI0nsMv28DlpKAgMVX+qfAKRcZWvoliuJXafXCZCD
fMVnh3xK18y7gnCd0zoSu0jvaZ2DFYUTSerphrX5LeeeW7/FLtIn7RLQNUCADUb/IQ/9izV2O4/E
rtI3fPKDdaqApYP/VOfDyyijEBV3W0nrGqtnamR5TGio8Zws0EjfaIMOsdvg1jU2ipquAlYJb5Ym
8fbjSvhXj5nB6bJJ7DI9EVHIwh55IQrF6Wz4pxyka7cPt9JlFXTQQMu6Np297HFK/LvaU27teLtI
P0EnO+ArUg6NYHsqaxjeZBP8HZw+3C7Sh+0c6ymnuJ948Iof0X6B1HDstsftMj3uDyQoJIBzADvf
JZrf63x+dPtuqwqaIzTlBcC7sN+Nh62EO8ES98JtGybWG5SNVCaZwTZs16nYhLwcNzHMWNy+3CoS
MU+hg3as33pzvh9KuqsS4riY1tmEt59avB4FuWgwsMqEwTdcOCC04vbh1uE0QsM4ECa8qSjVsIlm
ft11g1uphdg+0PUwRoPIEA7HMYC4JfzjisJ30/0gf/OCLmi7+iPWcx7mkyyUD33m1iQmthP0VJb1
BIl/5Mwwb2EWFt+RbHIDU9lyJRkBhjYa8eKRBtZACuY7ezjpdm6b3FYsKZSXi6kZ2rTAuTF+/iMy
sLZy2iq2YonxhVRrDukZZDhSbNoyz6qdzkT7USnnuKP/Xsohto4In2F1mrdhmwrRnbJlupdEOnUq
0Ah+XYAyVa7j6ljV9joYKsCNLoN9cueIULLbf7mK2CqQLtK8iy4iPziw2HVo63xCXCHwFGBg6dzA
a7dr85/FVOVOUcu3ZaFKbTqIiBI0c9s2Pw0AEz3rNXlw2S6+HW/XPIkLP/cg3g8tKylqvQ3r2O0u
7tu6UImaMDEUgzdZF24IUtDWhFPstNP9xAq5vIvheUOS6GAyCfWWsBMeNk2RSbcSlm/rQ6FDxNAi
6sNDtba7ae23FD6ObtNOX+901ZCk8xvlHwYhtoTAqNhQp/uQb0fcBa9Bg2KQfygmtIbgMJNT7rgT
reJBC008VQ+Zf+i87q6l6r6rPKej79sBt6pzdbSeXA+0op+h+gHJudK4bRQ73MbB1Gq2JssBKt0T
PAT4F8Nmp1I/ZCZeL2RZ9dPaVTCLFmjiUKC/i+ke1ltu2gK+HWzrUs40kAyQhTG+jOtqP3Df6Rrn
H/X0X2IK0KPgUCeT82H04T2i1b7OhdNlyLdlC2JuyADUjDnULRDxoB3CYmgJnZ4Svi1b0MTgivkF
Nwc0KSEBEF02o1s727dlCwRtdb4O3ngAo2XHhvxQsvDU6cDbogVjq8ahmHK49A3LJoT7vBddu41s
7UD4dkUzI2I8yHjew1rpZBLPbiNbd3EZwjawGcMRO8SY2zhi0VnSBm4lN1g1v95/qgmqOcj98TCR
ju1yIAj2gXHr7vu2ZAG67gEt5DQelIlgrksuM8c6pG9LFsQynIukyaZDG4xXw9jsIEPhFgRj60hO
QZeFUddMh64a1AZOEQdPJb/cFtN6Jndm7tQCQXj4LrKD6b1d1sduMdBWDUr4lEBQGjtwDoFCUPVS
n+S+9pzqvr6tWRDNkujeJyNUJ/4fZ9+6W6mubvkq/QKoDZiLW0f7BzDnZOaeSqVuf6zUJRgMGAM2
hqc/I2e3WlrsJa0W0iqpUivxJMafv9v4xgjtyWMsyio2+8WhbdmTFnS6ATMwceZa996nrVmgBRP/
PLb0zjATIBFcRBpz9T15hWDfc7q1X44tvbPMlaIWWUezuYJh6okH7EvQH8uRyZ48CAye1gA/aK6D
bC/tspbJQSAS2fMVTI1Y3eLhqdsAKj99EtxWbfLr2I7sInC/bTiqs4OBqNG3iiwnv6+PBT17toJ+
bucohVDsNUCbeuvMRUf/BL37eF3/mUqRPVtBALF6SHEs5ppAV4idkm5M6pPlY/C9wkRoDFU72hwD
mZM9zM/NCyGKGVzmELQPwJY5Q6Hr0N7vAX2NoUwAiTBfmRxyjjyfjMHBpdO/Ogm+hcMaKDpf12bh
rxMZ6jsIFx5DUZE9ni+OdQIn5M3XsBME8vFtchs6tR5z+XtIXyJsY5qoxo3bf4AaWCEhvX1sx3e+
MyQ0XULQd1+XOb6EbLoDYeP52NK7rEphSBEk7N503SaWJSMvB5kcS3r2BIebxARcuIj5Gv9I7SlU
B5fdec0kdg0b2nq++tbLo6S5OsNfj23GzmmypMHtB2zz1XgJEFRNCdzdP42Y/30dhewBiCF1logW
u1EnM79dYEWlFzfTMa+5RyB2Lh4WqBNN17GJXsM1hbI0m8wxq9yjD6FlpQlosuZr5YGcwYz16yDG
+Vj+uscfYsg4ZIDDTteUdecmScrGRYcQAWSPPxQiaWpbdfN189uXJhiLqHUHiwX7gX7PhVB4gHTT
tbPBu9/4P5Txj4ENyH6eP56hf9u083QN1J/IyUKy+lj4sx/dj1qjAz5js7nacswyn4E3OuY396P7
y7oGw/hxoKtuWsrYyPEUpfP0D5frRxD1N65zjz1kXu+bBEgJuM4mvFlAV/Smhy6qQOhRa3qavQnK
yKEG6/GxM79nLFkmtzQDyGuvneeNxahGUsTtMVZvsmcKICuUBuw0TFdRQdd2SI3OITx1CHUEIOxf
fWg3a+qltp2uvbcN5yFuhiLpu/5YzrLHOkpvdl084mxCRInctX6CEGA8SBhM9mhHgQ6wAA3NeGU+
VPlE132L5vYYZpjs8Y5RH4CkPdDjVbHkoW+e6yp+OeQ39nDHyumZgulvvIbSZgsLf0uhjpU/9tP6
s6jd2DdYelQgP8RNnMWLOdY8IHu44dL6qt4GOl59H+C0ltzNkzrmkIKdKw3TMF2sUeM1XdOCJDzr
u2N9cRLsypILI8Ax0m681oqft+FPQPixO2yPMyQuBQ02waCHH4QFuvl5Oh/Ms/Yww3irA+EBH3kd
ZQ/FU5elQ38sINrDDNdOSXATbvraqar6li6uftpIFfw8dLb3SEOmRMqhh6WvFQBSUcuzzh0MifY4
w3ReRW8kll5SMRdyNQ104gd37ATuoYbKKA88sFhd+81FKlOCQ+lQt53soYbA1VcVq9oOvi6YC4gk
9aUw4Ns5tuO7AHf4IJsMt766+qACQCj3nA4Hp/n2CoT10kU1J67BnLpv/Yz37fKlm7buGBUx2YsQ
4jrhfBJY386LX+hN/jBee7CC+B9gQ5GGoMD3otJO7GZewywBmv/Qlu/BhqLuttHSOimVZ4olgEY6
awE4PLb4rjC0AiBkvIHGJZ3CbAPtQOwfs8090pDMNdW6rm2pa0vPqai2y7ym9liwuAcbghllTKqo
sqX04jtPiBOzw7Ei9h5sqNLJj2YUsUsoPS4ZGdl9wOuDjcI93LBdlikAr4st63H9PEKFJBs8djDu
3+MNmdehKjF9bIqpoByXpFeQeh998r3ThNoVXRwzJaswLZUGS5zj+Y8VEfaYw44L67UuweKcvwBX
9pUvR2LCmO0hh2M39NPah7b02iH/0A1PbHLEMLH0riDkC716YgkMskJR2CAFOcDbAavEyjurNKPf
WRqvtiRR8731uvMix4P7sSvXwkmuo1CLLSPtbgdbn9l2CJqPp47+GtwPaOMFQmhb2qbjZ1Z5fmap
Co4kzFh9VwyCrIjfoMVhy9ElhSbNK9/067HtDv/64LaTqKtoY8t59u+DqsJkXeAfaq/juXceE+Gx
bXtjcQAj/YBXrVBtHo9cVVh7Z5NJT2qlhbTlMm05PugSJvbgOdkFstNIZFRLvMytI16WBOrkRduh
UmrM9nBDzzZ80KS1pZrQ5ljlFp8w5f370Nvcww2h7mAjAzLiUjl92bo4wyYd8Tp47p1dknRWqJNj
6SSSeTvV+VAdUi7B0ju75KO/6kRiaee2M7MfDPvs2KvcQ19GowmmfmE5EHKdM9U3rykZmyMBBJ57
Z5YanIjR6Hpb9g3Jo9Cc+vhQTIWld2bZRKSyPv6UbOHvaF7lQsd/jp2RnVHWlDVbP8Nwwo2eFVE2
S1FtP7glO6vsu3Uam0bYslPNSyB/Ki85AgLGjuyMUveKBZPCZofEwSdEl0rPRwL7mO1BLwSzWqpZ
sNn1BDRaKy4g9TuS7GDpnZ9UFAhdH61kyLD3WQxFjRjk+ofe4x7yMvqwFNk1tqzqrZDJdR7UMee+
R7u0gVWB9TxTOgFFcSMyCBUfaWtgP3Z+kuhx1aTH7Vd9KNbWKfCR2zHpEiy+s0dWNbH0Kzw3Y+PP
dotebLs2B3d7Z5BJSzyQZGFtEd4ZP83Jth1ceWePrS+2mCBRKM2wZiv/M6Rfjx2QnS3OlYij2eGA
AE9TgMYpW1p9zBnswT9kiMU49akptYtiKAEAkDfLyTu2+h7/I1IZV+Yj3J583xQAp3yltnXHtnuP
APpIsJNlxKNP4XoZ3HpZ1CF4eMz2oiWQpAlcAt2zEh1enakP3QhWHTTKvWzJVCccxY3QlCOVLDfd
pp8dW6Z/iKb+p/ryH4V8PPvOMNm8IV1SZCoJiqakJKsYvQcxMMPzyLctf2mBL07RhRwXcQFh+wgy
mmix42VkTjWXlnQ1zcjKnHwQm9NLDUHMlh4qLcZsLzwRtfBXdmmncvA5cOC+/w45sp+HzGSvPGGl
F/EO4oPlNnTfaVQ1qBQfUpfCc+921aqQiiSQU5lOdVm3aZ35+hAsDGvvbrtt67RMQQJVOjsEmdZ2
zTBpkh4zk70MlCJV7Ta//thxKbMkCT/YcbdD1P949t2dZ6xW06yx5wa2mFU+V/mcRu/HXuju3jMN
t5gexaPzSHwj83INR+9ybOldEGKDehOWcjx3UBXUhSVLDtE9xmyP3pi7uVviCUcl8BXNQbjj55s8
1LmEde/OCrdRjADETaXfhrdR4wrIQh0LFvY4vNSSdGzYhKXZEmRL5F0leNoPeoLdOam7KrK1t0yl
JObkGnwApigPaUxhU3bnJK5CIzo+TmXV910R2bU7LWwMj8WrezQe5wnpgJn7SCITjdSjo0sFQumZ
H8ts9ni8pumE9EmPp8ebvdaNFndsXuKDuc0ekGfYUkFrF0ak7StEkO6laY4VM/Y6KGQZ2qjGESn5
rL4rVz3hHfzDVf5xrf6NE9sDiewSB1WatqhKMdrfQlqkvzEsXAlIZafkyEgS7HSXrPpgwSQziXCl
90maLf30i9vhUEkai+/8RVhD77UdApz3qLkE03fXp8csaS+JAu/ugT0WKxO2VnkTkpyAduSYs9gj
iqp58Id+w+Ii0fdct2i96CNdc+zI7gaInVQqAmVyGdPBK7pYPnoVP1h4oLsboItpMJIlnMr2A0MA
0ucfXS0PRrF7YNEcLttYD3Qq16a+p2OXj3N7zIT2qCKuISyRhD7OYFXXKJQKnkPH6RAxYMz2sCIx
hmpTPnYlHeayF2GBnP5Igw5L74pIsfKazgOoqGR1e+Fxn6ddfASvhKV3dkmUq+MVmk1g7fIwR2Ez
UR/qLWDpnVVGbkpbMPPjmDg/A2Ijjd8OhRN7QFEQj1qOHha2oGW69ypWZ1MTH9I2wWOHfy3tNsyk
JAzMVCa8W6piHnRfZYMYQLp57PF3thlA2i+FKNnH2xzyITKvYXiIwBfPvrNMFg16rTUCltZ1QREI
Vy6GiWPX1R7mo8dkgPQyQpaupZdlZplg5NgB34N8PL/FiFOLpcM2uUEJpRDDIf7ImO0RPhzKApsN
LQ64x8S95B32vEVr9NC73CN8PmDb0PYjfUnDyr8RnhHnLp3TY8a5h/hsHWWjrzVWr0VNMtVOqstd
V+n+2FHcI30ib+2bqB36kvddm2nkE8NaHfP4e6hPNwej5lJPpRm3DNitW1mL12O7vjNR0Uxs0n6n
SzBTmvMioi33CKb5j62+s88V9cF5bJkra4YCeKSe4mY+5pb3MKIt9KJRDpsrrfPqArI048kpcjDs
3yOJgPWdRDyurlRt+qVC2TfrI3fMd+6xRFyCbMAP9FqCZW+CAowNLhOThyaQY2jB/fXOHQM6ouPK
Xdkl69xlwHSEXc70uvw59Er3mCLRK2iyObxSD49sluYU63/CiHz44L8JnveAIiV9UzuLV4rGq31n
eL30VPXL+Etp2kJWB/SVzRdvS7rpdOx32bnVzZFhTRhxZTx/8iYPKi9H38Iu3d36rqKAcroyAm/F
bNpsjg5xBuAF7yzWWymkiVPsklimxybxL/4x0hosvTPXZN28bq59VyLFgNqZ2tqsHg8WRfYIo4py
SD9Poys5reUrakeeydYxCP+pwuD/m3r87w7QrjjSdBqs3pINZY85X/oZvMHixsbWi+7EDFLuT9A1
8ofPUyVrEOWum5zUm4uXcIXuIB9a22U1ul69zlBJVNsNqGSgp+G2SowvfhdH+tYfW1PfjFav88O0
VjU7SYJx3+sMHZ+x6NsgMtd1jpf0noJCzD/1PATngo0qULxnPGLVN+pFQZq3G66AouVajcUUxeC+
DJnXLuVcoxj1RAPjRWc5E1pdYgfc1NMypDTfotW5EzqVN7YL6BcEUeYnJWq+j74Mz/1JfEK5SUxV
ep6Adv5l8GlrHoHJIy5BvQZpkzAl6buHfiT0MCiNK8z310l1DldF1YvfBPZ9c9BSgs5ip0NwloDb
4apcGHW//X5D1yvy2k6Vokma7UsziNad5zT21nOCsdPxihGmNr31Jmb1fdRFffgDmsirKUPwINR5
Gs/N61StUZXzCJDE3PhqaK9dtVTjQwd5vfVzDDrQupAKA365rFgf55Alj/h59jc+3XxQhYuC9HKl
j+gw10vGeOCxnys2fbxGwWTAV9mysPlaN46Tq7dEaVK4WMzdOY27oMpZiP7AKU6c97hEm6AnUBGs
aU6p4fHjWtf9pyVoGnWqhOnpswK7Ap5m7vsPLSKVklxXU5tmbm56eSaQuwgfpQjGNtcQlUZ/arOQ
MxR9h/GbRC4A/C/UVF7O+kTNxeaAQs/JMvuQWdY8Tq7Up0pdUgaAXaYp274sE+BaWROmg5cvRFY0
21aTyDPUZgk7dZOpmjx1o/lq2taHAJ4gi7mEUewlfzbI14RlyAe/uoQ+eMkzM4Qg4/Gg3WJyrr3l
JiE8gXIvIDNVvukheMPHTCB1Tlp7g0R/iDMIpQ3TN9Okk8xQ1k1YWUcTsVAhCVBJdxRWlM19GJsn
w+jKRTYFld2yplPhWkSOe/3ZyHSt86kCFRiYabaN56pXmJtewiSdTuMQADZLW8LrPEiFrM4tn6gr
fIDp35amcjbziFIgzegbw4uUSGY/a0OTrygccFEMS8TGrOMLXy4T/rktTRrOW1a3mqaPaB3EUwZN
1EVdeJfi71qAJ1xkXqxbkMpLqHu4YjRGrN/8lQng+CB83ag/Sc1GVpC6M+FdC824P8FWO3LxUs/9
GsFv8mOtZPDZT3sZo2ZRe+MnXsmNQF0iXrbbSCwQKM0bOg7+aeZBTJ+Wbo3I2VRd219XwwN1EUsi
dTZFxj5qa9r+DNsKTa6icfi91BSVPw79XFOC3MdrLt5qq68sxgj3YAjV0Hobu+R1iZR3Iy3+Jash
6ZB8nYe0a4cTROVaJU/LZGn7XMe87d/RzfPjEzQlgtQAS8zD+MbNISRVs95WkehzibbQEGYxCes1
xy+7jg9DTKi9aI8G6d2wDB9nwEsqXEvVUOF1IS/kLxhjq/0Xaby6B6PoxH2dDbpCFS1uuuG19wmp
f6c67KrfEyTodUFGjhC7rtu4u62h3euufexv7SNo+OMvrZNemEtil+g8KmGmB9ymnstpbVR8Ruc0
CTJor8nuFeMjIXutlM9v0gF9fYxE86m6GWIXv7cm6IDepUm/3Pd9j3Ah6Oz0NY6YASWaMM373Nr5
SQnHk6wbYFFePm2B7F4as3m88DfEGBnkmZawqBEv6QsZcCaIF4v0wTFekYv0jK5ODUI1L9dpUoWn
BFNmVTGltacykUyRd2o8b3mL+7TXVyW3Itxwd2QL+p0f2/spYBa+JkUAKTjNBF+hwzk+btV0Gurp
WXoj2064EhI8YQXZAsxnpZyS89xy4l89mibKL0JMuHzRa4R6mR9P7G30w+Q2DdVyH49eo25YUnfh
JYLAfXCmMIL5Hg7wpluHXEMHzrj6ni1xjamShm73adzrO5S14N1D4EaCfE163pyVTBaRrRQV4wwG
yn5Arm99YIK2SQ4N1O9Bo9nviOnqZzCQoX8eknrDSah94ecxqdPCaV/CIUIpD7pLK4dgWQCKKtnW
P6lNz5ZKc9P3RJ9QQBcFeGz6k5r5pXaupKRRRSTQOpqS8DKGPsmYvz7yzo1ZyLcuY1CGygT0XXAu
m2eEESZrMYmbG+ct2QZOAsmSreBJbDKuEnXXBMG982URJeM3vnj2HJCmLgzYigpQiN9tybiilCdT
r5hBuVbwzrJcKM+yzIeI1sVVEL/B7dwm9yxtP5t1NLjP3c+E8/kMsWJaxFYunxNbqUI30LYFs8Co
cwZiPoNjm1a4fiLnbiBnFWRgSPosKTIIDzc8XFv/uqYe7sNKs4zi5ebAUPgZ9dd7f+UXv3H3zI7k
BM1rB3LTTuRzIut8nchDG5vv2Mb4pCHbVqKQ9VNQvp3CcCkAa+VFtzbvbCH1yTPoKKdgIUMA4Nqz
cOKydlznFSNzTgYDt2L8J9Klj2ZNbsIBWME6AsQnStI+Sypz6ahmdwNt7yvhliKO1+e2Hwd5rp33
nTo4BFnJ29lu937FVcb96VUtMr2Z4nQ8VUv8Lmv7wCXaxXmPPYxaNcMSlMs1Se+Qcm4fHgD6xc4q
XEG9N4OfKuAjoq0wCqezCGOZpU7YPGiFl9NBf6oSnpTBzCEerMgzxRAJpFXaPBTBkEkzZs1A8DNJ
jykEG4X+qY2ovKJYEVeZv2DGRKLonI19Gz2BTD6Bp6kK/EK8LzYQbopsSLbpKeB+/L7E1VwVzNbB
51qFZi20bdF09INGNneQmY9QO7DGXx+2iCXFQnouLjxthczx+/lBHnld5Z+h0eK7G6JC/z4mnlAZ
5ZhFzdyo0l9qjfpiaEIvvaZtFX8dui5yWbjO7htIHGNyZqOuvi5tu0yI+TAXesMCmjqczBECpnyo
t1eU7aPtlEIVMO/WPvg69bUas7Gpx6/JoPn7yNH5ue06g90xEjYFc9IJ2KDrZoMDQaHsIfZcu34a
e8b7m4STNDiPASdAXHfeTE+DP3a0SNueA+3UL9XDFFWTubQhlT+6bZYfiHVBewCRBY5VMEzrgv7S
ykzB5xbPSjEu0z6HrPZ/TQmY316FIq3JggHFVtRIF/2NtJ02CKrSui3raui/qHmlw3c1J8v7DFb+
OhvjEEj+ERExeldL79MC6rlB+mRFp9QpMC1EqmS/trJMOq1eiE8reRqUwIHUJsU4J69n8JsKk4yP
87LwDaHJOMusVc70T4MeeJN3pg99XCwNmTNUWKPpzKZ+87NR8lXnGHr2HzU0seWLBt3E9DhOhOjz
QMwkzo1fITZEgTkGl5ULMA2M36Kfz3YIm4IqQkoEzQFbC6SCd9B4moB/9v0b0HpMyS2kjAPEY9G2
jacW98xXEoSb+x2tFeCeympvvowDBGwLzAU3/FmCOjS86jClFbaiicPMWl+IHFw+He6VmLtswfts
ywiCtBAqdRLDdxFvmuHZ613fPPp+3NdFhJDXz2YFBqQn5C2g8KbTRtMTYusnCK3VmGoiKVzpZtd1
K0wiYmhz0EjcpD6fga+JEyMAA5zSKrPNpl+cScc3qqGIdWmBo/fyuAGneU6lWN6Vl4ogE5gNfu1X
Dxp8vY5bXkLsGlFJ7DBEUdgZsXvmqXS8nRvlnSQc+Rs1YfR50p68iROGhKLp3Q2uQl88ROFMbSal
dfSGCd5QpAAW2rl0296ljaYvyOrSJGuHsQrzMSBlUHFx8uTSzYX1Uk0vIfWcy5Wlvnue/WZe81C1
tsBdl37bjKwgqQvKYMjiDEP/zSNJ6k5di1jgTuPm3R4lwtXMgBHxXMW9Ij/JPIVbjmSn6S+zt0p1
2pjPP9GUsvq0eZ71bxJHKbvlg1k/gxZSvAPnYXk+adXXF41wq0E/adF+sdH2brbdEjy28iMw6qFU
sJQQSlO/WdDQ+CnhdDsNaz8lObp/pYOen8smEGKqrPLofTRuDBli0qD+CNDmOqHQRkNamJhykota
SsRjSRg963rwPsnRCniiWSbP6ZII87hF0zA+Lf7a/eyX3gWYK1bCy1YRwD1NUzhCbnPYgoeoF/ap
nuQAcval/iaa1elvlR8rm4cVxsxClnpeAQMAUwBvp48bftUjw22fzmPutmWsL4vcghubznUDoraN
unxSyIUJuJvabwjq2jjradCA6RwP8rIx1vyJhFieUS4PX+skWtRJbLO4TmCnRZA0x2sLg4w9clMD
+VM0zrenKplFKdCpy4TbguZMeuOqW2knxx/qkfBXbaNHEFnTTAUY3g3ELE4JCOLDfKkB4TvFoavl
7TSEC0jC2nAGpRxfMeXCByZOs6O8eTBNuHkXYiW5C9Jx+VotoXffewmdizCGwETWYSQpKbcRecXJ
12E43ldTIH66phcyI4hkl9MY+Sa9jf0uKVcmW6CpAquBufBjMZyGSHtfVunTDEWEJO/TqL2YsNMf
MJtfgyUP1AwQvPfSeENM0SZe0UM1nV94pacms3xjz2xptzcVKX7jL9w+SIFMMGOu85v7FD58/Qlq
2NWethU+8DL3diidv1U/ht6s6qSXpIe3EW6w577yyfCImhySchsgPAQ1KP+NHLp9kdMMpG29xaVO
rX0ZcVlegzWs4lvi5lo+oYzf/eFpx6DbIta5CLTrbsKoQnwjx/FhZhyiblHi4RobGA2/aeC2aBaA
IHA7abeph3loZn6qoiV59EF5OpcVn5GWdiuJfsGyP4o1JFm9T6N2rUFCy4a7vnVDGQWGfpuAx+wQ
XzG7nDpfjThVcIpNJqeaXWNoKNJsbRLl5Y5pG9xyGXFW6KT/cAlt/eLX6kFaGhZSbjfNtuoMPLrk
E230djcQZ819EKbu8wZfoU8tXzBiPoII4aR9lcTXwTgX3PTcJJ/FtHoKmy46mQMa4//ArtHwpg5l
vxFA+3XQT7h1ptUV1aLtU0wT3KO1703PQqQV6IBFx25Vu/wB6DPe3ibMt//pAwspT0qJzKRY19x5
UIG8LHxdSbYSTB/2yXxLNneKaOvXp64T7r4KmtJV3dPaTXRBcSJIrnD+gJyBDI/0Ue5hHur3ylO/
tOs2vdR+YGSOiaOxzfzWn/SVQuysKdKJbp+8rTd+ZloavAE7L7/bwIS0JB18Um7DyOlzs2IQSrYQ
R+drsNxPxo4Iv6TyLiZCvSNfxmUTNwTCsuZ2ndCUzekYBMOdJ0mKzV8E+SwrYqcHQM9YcoaAXKpf
AJNWU94ta2c+z7Wq39FkmFUBF2xRhlHVgFU2TO+A7dBEzZ3nsP9B6OKnSHWqPSu9gYyXmnGNyggI
0iDjDJLF2VL79LFJAxXlFhf7PVF8eRN12yWXRA4AoOEWaiCxC25Cv2iqWg1n8BZN36lw6PISJXHb
zODZkLmiPjzfiIKvj564COJySHorr1DQavUVsyjDSyKZH90OY93iUFNVF7anfZN1cGgiQyg/sJs1
NIHK0OeB2JEknRFf0w+q2AI+Y6iyCOJZ6kxlR6diHDvWnpOwn+oHVSmOrCew8XAys7A/Z9Bxkdy3
AfqMVqQmzX1dpy8gQ2t4rr04qu9IiIrGZyQBbL2GJlz9z0EFUuHfiQBK/2FJ5Wwgi7ZUwUXbqh2f
0q4bwj9b1UtxAcEff7cz+GVvfWTrGyxXjtGjX6NAUIixrr2nKthAEZL5Ao0IWPqUjnCiPsZ7C7N2
SKedgLb6l60JEjDBzEH0EKK6GXSZh1uHPgVRT25I3yS2WBLdhZkh2IzbBsMx4aUJmJZn2mEHvyyd
nIKTq9xKC5s0PfzbMnf9NzOvuN3Q4tLu0Uc98A2dEL1mPJWkyqGcPPMChKf2pQvrKCgU72Mgdhak
0xmciPgam2Yaz4Z7qByY2QwIduPJHx5kz6qg4EuS1C+uJ96Qz2tKlnwYNzc/JabRp643SBuRgnTy
zNPaZ++oIkXLqU/aSKNrhUA7m1CPGj4B3WoHMEbiB65tSuJAZpUywp55gjrmN+1XgvoZyhcY7oCR
hd6jVh4u2m4SKTh0vJ7VKyQwusneSQRZwmWxDQL+VoWMiYwRKsds5mx4ExJ/R4TUREvWdRt+D2hq
j28oesfgkUcvdM6rZsQL6vpkG8sFH9AWyhEM7TWIpeM3ouzUl+0QTdEntnQLP8UVzngWrIl6Ii2Z
5a909ED6NLRN1RTNSkQCREGAkY+pgOCIoz+maPPYr9CqAYUHq01zAvLXQ/rUyZnmiZoIyxxC8fUY
Cm4/GzyHQjY1V0M5xaorezamj6iV0YPdmP188OgPvoIk3FCmM3FF20uVbb2I/t1U/t+/3P+p/qin
f/cupn/9F77+BYavsa7EvPvyX59Vh//+6+Nn/t/3/PUn/nX5ox7euj/T/pv+8jNY9/9+bvE2v/3l
i1M/1/P6bP6M66c/k2nn/1kfT/jxnf+///N//flvws5kO25j6dav8i+PL85FIhNIYOBJtWQVixRF
iRI1wTItGX3f4+nvh4L+a5NnLWsiy5JYhSYzMmLvHTuun/JpKn/8/tufRZe3y6cREfPffv7V7fff
fxML//N///n5P/9yuYHff7vNvxf5jyZCxrJ+3P//mR9/NC0/rsR/TIGihNTR1spaSNThx/I3nv0f
RpRYmPRqRdUEFPDb/+RF3Ya//2b/x0FvQquop7RQ0l7E0E1BHPz9N0OY//EwomPCtLA8i+GYzm//
e3FvXs/fr+t/8i77UER52/z+m9SLPORvCspxLGazSj7I1dJ1Xeu9XjwDw8rtKnYuKpZT03jbBYw3
dtVUt1R4ToCtddEYdrlpShX1lBWdbInNg8UeyJTT7HE7M5yT5fcLLdUW07RLRjeoyI4nRjo5jUPt
YbhBN2xacoD5QIzwXzEtbcJdYjXBK4da4W2GprGbTVKMmdoMfVZX+taVQwkEs2/nxDC+dUzXLV91
L0FutC0sBLRROOYbzDmolcfSG8KndO78dju5lkTZ4LgA0Nvl/uebSHRd+mm5D0zTnKRlSC83mbtP
gevHz4igY/FakkgW86VvE5Gdg7FI5+cQHb3xFHuJ6RwzuKnHzoupxvdK2xb/xpYerSK+adXS3ORD
b2ZnrG9Nh0o3wfzF3i0wQnIRGd/1RNObpTeAiBBwZmUuP5Igw8rOyA5yE/yRkSfO0TdCZb0MOh6K
Ry6TP4EWiNU5UYCqO+KjlVxqix//OrRu6Z7rQgfqyW9D76VrDD/ZJg7duvXGop9IbXziexJuEj8Z
uh8yK6bi0ka5kPlWlsC2i50400/sto7MvWnEZrBXCY7JjxK5X/UaVm1RPMhJJeXFx2glOfbR7Isv
XW0HXyC6E+NDaDaqvWlDhIGHEter5uDj48e2tfIs3M38z7myLSc+OzqYhtsIEmJ+zrIpHR6MeY7j
H14xmOoyiyZvjgNquvGYNDy6l8qIBuNp8JVTvZL9ioSsPs09OlB4k+dBg0pvhq6Ms0Mmk8F/olW0
eg6DIsxu016Kel8kpZEcwiTBdnJL9mXnXyUzZcetNO3SvrfNaup+pFHJu84DILnv0mRA013YKRX/
wXMO50eEFe31xRLp621aulo9d9BOg95ywqfNS62CzvG3cT6x0JJERZA1iWOWxUMWU4U+WEC/4U3O
QMuYxJJmumMQtQgQwddnFqhgl2fn1E144iWMqNwVFjDKB/g7Hl6fF3mI3Rd7AZxEew8TLfv5GcbR
7zcCk/u7yLQyAJleMT7N8vLUu+lSB1RgQsvChnJjbAKdyg6w85sM7rZ3Y76v5223H0vXDqGhmroX
OwMG60vm4y9yzFXvHeBc3JC8ciisox7DsLwJaV8Rd0MSZuooWorwg3X9NYrKDI7Vzlv1fTKD8n6s
lZ0Aoy4XnTcUiMfOAYq76HDk9+lYzeaz21mhpsEqmT4opzTKR1+YvAXTgXzcjf4YxdveaUceXG/O
HZM0lxUZWN2Qnxmq61cvRY3H9COEauTvOwsV6k2uhwm8Lp4G41uThNH3Ih1Db5OajG/4mAepL8NN
Z0eGgEzC69U+B/QWj498lWXfTlVfRvsa9LPahKWc/X0pE3BOESXjrm2tKeGqJpkeXUGSv4+ToXBo
EIvhnW6xdoZkXu80GZmw9tipRFavJXQ6698RrXkqptbcZ0HcmN96N5qtO2HYw3BkxjmPStG8kFHP
kSye46JFIIT/ly+PXqB4YO6kWvPr2PYNQyi8GJocxdM595WVnHWU5uFGFzmRyC0hg2+joJPJJZNt
MZ6aVDFBpQjqHMTAolC4rQLZP8JpNmrTZE6Z7Fvb5sEKMWueDiIBNUCMem6xYOeWc5w7AvLB8GfB
DoxKVlFnJKXPxu+To+97otjEnTF3H6Kh+z6XVhF+jKoinhnBaVr9tu4tZGCeHetNhWWbPA6WAHu1
UjbkRXizUX2cVBCFf3SzDMWRijLw+U5L/BFEZTogNEzqfHxMY+7qNh8L1rIxYkLypAZvYvOQFWp5
yiP6UU+OVYY5nz0UEK856XiSbuxsAu7Z0C5thM9jbI/OIWFK4njfaz8OwAUNnQMPzpDfwYe47rv+
znbHGCuPpLUivljKsT/nTCzOM5AswI+diul/uguSSTrHqEt5P73hjPXeGS0bAM7QIyhwNDmoi4dE
EgWwSeTXIDUi4vskJ6s6Npi8GXuWpOPtaUhqPmcqUsZGtWV+WP85ab9qDusum+qJ1QEokqZP9Bi1
znnddy0BEJtbX0TBFofa1HvEJEgHG4Czdv4co123dwz9bbv7aawT8xEuN+W0lX4l74om4vOIIO2Y
U+/67Rj0u9KL2KWBW3mVsQOx691Hr/OC7oWcSWcPM+3sycUc3Kx4EKkDerktGf3t34QQZpAWowYI
vl03f5+UPUdfcf3Eai5ZmOvvm7bsjaeJU50jNZEewgHcr4pNVDhJeQfX3YaXNVzhG7hEC89N5ud1
mwS9zxE8Oo09TIepAmlC75Iwd8fYpA09I90Ge+sh637RAXCVKP2dHGnPstDhYvSNgaGytem9E2EH
daVynVndKYhLNjQleuM8eri5w6hWTFbb91HcWQ9FZPZYWYgsKW8rqJePbGIJzsBUGqQZUjbbiEMs
+YWg8Cq+/fvqXMd1LOG4tiCrhCkm03ynoPP0lAnlObddINklswlL/UU5tXXIirqkpDMCO79EEA3B
OZ7T2GWOiB6HS296nd66VeSj8kjgsPddYX8qZWejevYQcBoHDUpaPKiKKZ3PKaY5zcG1c+IBBWT6
uWNUWP4tmbJxa4VzX22Gop2LM9IUjn6ToYehBCJItPyzTCdZ/ghc0+hv1fVU+Eeu/TOd/Wf6eu1p
+Ocj4A05Fso3HAVc2KX34kpQ06EOeNCnQQUpx6iwjQQ+aQi7Q2XMgftoR8p6tDJK2XsXYnfcV47p
jF/NDNvViwC6Z/UuB267A3Cui41VWRxyxCSzwpixK+bH9ZNdUTkZnuwVAbLrPJZ7YNvpkrdZoDDu
th6dPn2ee0EqMCdFlewnFVnezpiY1Bz0tvVSWvMQbyWTeboDsEqLNURu1yhszF5ezC4NMBXxjGpu
tl4gK+Opioxx4F4iK98EuKQ4x8ZzsSyWKdIjrH9H+xedeldrq7cPU1GoaKSYnuma/zVMgPXvUiPW
zclkzkK9hwYWtrNB7dhaD5NT+PU+7kBYWdLl4G8l5G7NcNXrUWdGyv1Ve4J1VVL/fUGOy1Q4JReX
fttjmZvvS+J8Dvxl1mp6Dhs/kkekRGXyOQ0Uox2VNuv5VCgbfVhSstqQEyQE5jBMTWlvKNTVc4RU
WO4C3nu0TwEdyP1FIdCVSBidelslDi8LnCDTwOe6aOt9GXt2sakHEV7mye8cLOdV272WFuzIVyOm
75CsEyojW+x7T8Tu+UkV5BBxr7+XhaoPlZ3eR9LL9pMHth6r5OMYzV/tnqDfkudsOXxalHr2Nm/t
e1EUX9JZcjY4Bqo7cbCS8FBk0QfOse2oE1r4XKRcbtXep5Xx2JVk5sl0whuq3LTtZG+zwHvECs29
sHXJMTxI/ZKpoFuA3uQkbO8wzN2Iyoqd2d7EpmjGPU6eH2m4y489cxJOPqnF1s5Hf5tbQ55u3KR/
7Ft1yxzX2zx3vmHJ+4z+fNz44zjB44qPQvUXA8ka635uqaXoomscnW5N1aIZQfPxwxa6E8chsCMH
H7I5+JD6ed/+aerCju9DBCvNdi0YBA1o7VNWVvc1UjVncuybfEwvo9YfdK5uAogKlYcPgeka20ga
1bEsp9euTs7OKGjg9dwf8ej90dAf91g16Xi0axXtZDyojd3RVE7PYrMJpxhdQjiUzDRvPzNnBugD
KqWXIP59/cQM4g9pWHzHbrhE8KabTZvKTzWEfiUof50hPHsyOLlD9cHwvebkpN3JEmODICD+M5TV
cazqbZvG+UF6gPZWU92TFt5HhtKbKdEfQPm+OYbzNMJcnEvdF8cimN0tpaB8Trrmhzskp9mB2ZyC
vN9bqf3ses1fZpM2+znsvgdB/dmSHfIRaZSbcRz+svz50dETLyR1H+WcnZLO24dp4T+VQJihMX3V
ba43ZYlUs4IMQEFo7WKomJY5BBadRA2TkfMtVJ6B+KW5F757NGN9bmzzu3Ss/o4KAJeTOFbbtB0u
QTcfMhVf6IQJNnHjzzvdyhERie0eG63/iJX4MaflY5XIJzvxv04DT2mTJ35h7iOh94OV94cxs7em
gRf1dkg68pBBVdErAiJEAaOui2LTQU82x6opZvJq5VBS+Zhj+3dFZYweA6rsST+ktb9IU6c2ulOe
0eT3DDi2scXwhbiRkkRpb+DP9L1sEe9Bbtgtyktho8k+lLJtv+k4iy9ZMAfJlhjq/Gr2H7KNNzAK
ZzHGM652TeFYJAz6PYzSsJ36MY/824Ipacl+FiJmkGuRxvFdNyZZ8+KlbkZaawQ5SfpaFdV2SfUw
EjP4CznUS7Io86K4jJNlds9VbiMl7RFPkJU6sUu2Th8lnSAbeINxuu8QgpEJG6lsKFPX42W+Zoyg
16XDIBGA6Xt5xRVgIfPioRMdWYwBlWs8rRWG8qixGkQ12oXOkn0a9D9KQNzoI6iD7F7goLv+lPVM
ndibc0HN2Pfpkge4E3VHgfN19Rr4wUCR7eAM0N7apJUkiZCOEzdr914D7suYtF1aZsvVdvM8qQ+C
JVIhW2SYyoXG3A6kyZcpyhB8IpOL4ydqWriDqG2+Ja42yEScIsrOV/XfR8x6lfstYV3UBzVbWh/V
4PLM0QSTOU9B5gBG5IOz4DB5xx91EWXWOU1jLrzqLUotfU1mQu0WzUvgcarsXZCZ7ofhFkb5yfac
FtUViwBAp42FcUs5j+J+Tv0IUAiaLtw5WMMuHvlLUjT5KRhy0jRTfBqYTEbZ1Evy1TwclsK2qUnO
FDkG2UJ7PcLXfG29apB93nuRAPQVgFkjpRfaR2XdW6U22r2XtjzV9WVJO1zQDDyqSQYCWzXlbdNp
O93OU2+NN6PSZGY/q7sE02SaYgu00FilCNRoNZ5OI/ebRGz4YzwM3shpdt2RY+xo8SFKheEexOzy
tn4WYV4YsFqbpqbM132PHJWunsiIfsjSJ9djLrfws60rrcHfpXRz5ePGtJnlNW7zOiZ75+9FwoLq
hoYQAwF/9BSzGw8ZdMT8nGhm/O3RQgeK+tzsQZtaCEXvQYaDlz9lV2TEqalJmARc+sW+JFN3joBd
SfPSRXa31IH4f/IfMKOSTdBNwfJ/k4WO5LgmnFMdz9RQCXTFsby+/MqaR/7R2OCfd6afXattjYbJ
vQ2CzB/NTVrVmWiRNIVtfmjpq5kW4rLB8DZsjKQJNyET4DWSr6WURdNc8cWGGYL0Iakvshe3aGPr
0XCXZRWuxawRW8u/gm/nBXRdafGu2xJl47MVTKF5GsGs7IuL+DQ7I2N0KW9MFG/JZbR8QgQGtstP
TKnvYI2JBF7N21pWMj4p/HjFNjRKH5LIsYzqkJUwVEfRWW0Gg9q6qKENXaWXdfm7cQjq4HiZXiAt
Ut7gO8pUSFI2TJsenaad9AaaqvT2TWRMzePglBNjy2NTTreFaOnXQ9IdDMVrEWQ1IuAC3zpzY1ld
AeQjo5mrneh24vlSv6v6yTMzRI8yiLJLqAzAqev2bOk6KNCpdOI5MY1Iv/phRfo+ZKWwPoYDhDAq
JUQw3bFEXYHAIypzea4S9ud2ksYsN0HNIMe9Y3ktLdpWFc03nefyosmLCndX5lYXkaEva21gOklx
xv9u6h47AKFNDVEEC92jSNhncopjVHCOtHDKWk6nxrPzYwU/cpX3jc62054tNrmslLMjGpDDz95Y
vjAFhX+tDI2qeZZQ+YtCFhd0uvekdb/++YrX6lhg8Y6aORLBU+N2Pc5IMWB6iRgQHHmb01MxfwDX
ph735nEEvUgCp/zq2G4sPnnXN7Z+XqFrDgGgBd99qeXUh2fU8YF4TFGmzMcVgSYl5rryXvE+srRX
nliWSjve4p20VA9uUBa3cUwuu02Y/1bylZY5vVBHArZ5bTf7n73aCloSpiC4VHQ27pwoioGMhZdM
uxW0LJlQB46UdnF6lKFyjN0KESw3Oj/jSOYVNznSaHEyIz8atk5UW+0dfADvo0jrJEB77MfQxvXU
fyFEuN7tzz17fZ7r70lzCIYhgLB1cFtrzD7zbir/AGM4Rnt0R55xWgMtnjfzXyOKvHJnFAwa2YdZ
ZHTnpm66bpfgoRVvqWJS61xkLgac/fUYTM0JtTtNNXU3bqprFeMy84J9phA2swPjwQRvSqGk52c3
0D2RDkdMorEm+LMKCmsBVYPCcu5c0SPxsstGLtv0ipP0mr6XH4zj4KcRM3MoWrZaDkjgYIpHc449
TdgK6/AUGyZR1nEH4JWJh5+dpRnVxpObA0xfqmu4B8/kI9ZN3BaD4UID6Na5mcqZc9NLiYynvqwW
ezrPQkBSbdK07v0vRiA4otdSx4Lf4CY6k4Gle9+QfnSxC9vtPqxQoD+3CGmdDLePdm+bLks6cyOH
J8HkDJ5EWYJTHuOSAaflZg1vrj14bPXKbZjqYvsREW99OLDcbJRYm1wchQxrcZiSqP3U+xRgm9hI
ebP/DgW8s2NaMrBFTaqxgKftXNnvZ923hWGYIi5SFAkkH+BxPgFCZQnmH4iWa+K79AkLtDaUY/cX
aUjnH6oxD0mubKSt4GMdCTpCMLdp7ka/H/xDIEdb/aJr+Gqt9ndRy9wlFpGlBKYDVNi2et/3jMVi
4khH1qcVZx3bhPQA2b7sjkT80jnFwq4fi0CG0Y5KrZO3Mw4G9RESSty4XTzXuzUpSJtuCaKgmfXO
cKwsoKHHm+Pdgm0vesIFUx7HKBwQ/ZnpdAhmq7VuirpumDNhtjI/Arz7Bxk7ZnIEn55IzQuqrVNh
5p7HjgZ7OfaxIJwUziIz2SCtLaqD2dDdhPLP4exIx7jew8CUzWeaK3yWdJWq2Nulbt4fG8ZC5B/j
gMz5lElF1h2JBp1P2iceq2qKcmJnbRZuucf80PdOHbK6+TlyJetINQ7BQq1UyZrWTrRLgCBeo0jZ
+ktQhX7n8gCGOd1XqDAXroGeUHgRzuNmMDc78NqqOlpmw3HbzzmfveKVlY9a9Bb1KLBBFyFX3VbX
/MIl8+PPVU4OkTYef44qoBy3aRYhs/73VXt1iHizGoBQACkczNRsaof3frUh8wvoc1LuyUQoTIKf
VNz1fM1faB/hBfjXPGKRiOD+ZPsEHpWMnvpWtHmRvXa5/VojCObvwqWwmHxwmG3nL0UoHRx3sVLa
37ZxHMndOPXJXYQqkqaSjKanAVeccTc4xXL/uWM9hBaqxL2bcZJuhVfWm6YBfdrG9Ign+0Y3y4ly
JXUq1OW31YRA4L70tf1N2KkX3KV9IMLThGkFY9ABsrxfPKulIfjto8I7ix2DoaqQ9FK+s63IuCkf
ftg4ISo17K8GsGazx8tiGi+VP8T3tdNm/mYqmWG1GJN1VvX67y/rHR7F1hXL5gUP9oBdEUy/a8O1
6nKC3mvScxVY2XhLS26FdM8Ni61ENzc9xEGKNlO4UhlHvMHBR6XQi31o3AMI/lxp8GTJPtXMMD42
DAYrkP8Knq+TKuGfC3rexK4VNYME1hAbpLNAvzcFASljjfj3Zq4AQjnb7eGZml4w8w6sH0X59Qj7
xR0vjbR/P3PtuoRTjd8T9Z8WGmDwLcQMcMOEurYdDzRKaHUTCyxpT8WQ1vQxqXIKbyozkE6+W+FB
D+fH6hXlnx8cjSGyrJth6EDGaTay1bZxxlB/NFTefW0mvy03qucMwq0mVu1xrYvpqa7jzwJyBcdz
r3SG+6CYJ/cXDqNX/4e3d6VNCfGvUGaD8L9/j2Yd1a12g+FQ5TNPbo5td9hltR+bOwHiWL2sVVw0
RWP4sY+XbN8O8NP7g0HlNACivk4NEaKwEp7DgK1IOBsqcsItKQj1a3glcLVu5I/JS82OVpXe7au7
KQKr3q0peFgSZD/2QyKqGzEjr78g3RLBl7JpiuYBDq0fjuQLJAz//kbfgby8UVr2TctF4ayEpHvz
3RvFvLAQjB0bD7PKIZgTGk70aR4mc7hRdltRoQcQRCi6XI4+Vq+QaDN6K3M3Ez2S7qoXeiMX+ieA
/3ZPczWO6yppsrCUaWvPe9cIrbuGPq2ytqA6O7N4llLmEkSDXteDaUPsH8KUJqxbzFuNftvQN/gr
S9hrN/ebtcCuVghfOD0t0wZlfrvCW00TIYyrfSwmHThfJ8MDqdrUAGT1xjVpJdyOflW+zFbhOhtX
2Vl7WRd7FIemcZqDSRTDL57Kf1+URtnjmnpJaFDhv1+gcYawRAtE6KsWAEU+CyHOXMCMMC6o4Fbg
QZRZG/zp5xNtC9XcztVf6JCa+c5CTALY8IuV8xbi4l1phEyEXiQztHWCq7x7UsYUxeTq0bEGAGn/
RAef19+rcCB96VB2BseghqTcStu3zA++RNxIBz2l0R01uqnIBqx8uF3r//oKR/3i+pY39eZNasuG
E1NEZuFa1pXM+/OPj1EeIHwS/4dpIOYQj0FyNDNPNZ9anc8NahCcrLeAsnbpbVzPsZpP9iTtaGG+
Wlc/VuRrE3gQUwV+5cB5dd75+4I4LuCmHIy4PI4tQs17+kIiCbakQVP4KhDwKgCd2wApD70Rcdjk
dJkNJd1wONZPJ6OkrWir8O5yznbfhcY+6hlevm0zGsE2ia1IByWaeHlWmKiFuzDRBJyiQxS6d+K+
jQ6Rz/n9KLp+gZuitjp2VTftPb8uNb09sygOc0FNfVyak1JmLpOWo6Sp+BS8SMuX4FofrmDdv7+Z
q+3LmweBZaDpOOxwC79/+/0pEudSTaqw0zNdeiQ5aWixhFcq2wlyL1nEWCJKkV8wT/yY+yXqIzTj
ovuxkm/F7EHNKcfO/xyqzBHHn9jNtchN6JAhsYvFoupaA7BpJeRCii4Id08eY/rnNb/LwhCIwJIN
X//vt/g2jvGq2aosOZMIRmbCNnm7N0JUOORRbn9ucxEaCHnocmaaJoreyGwJKwGFnqD/C+X5bY6p
wa+qindM9XIBtkX0sdGWI6jS7x8xWWbm85BHMghF2NShbyzN7T4Z0TJpysctK+vsPRpYI702u9CV
E9reQzkbYfLoajbWiRMORKsrxS+pvKtVzJsVACLOUAOHdl+HcVfvPVJ9vzZkKIVx6q+J9rr43KQm
9TSdKSieWqMMbo3ej4dd4yz2CxmDiO9Xoii0RY/kZFbZKcv7fLzDToBEdZoiuktdRNfzfY2w0TzR
2rTkWdev+Pf3+19cu6eX80G4gggq9X+lfuM0uoNhdeFZBnaa7hpazU30wovMLUtNMRzqMtXyvrwC
BFD2U9szNH0IOUSwcPqeXVO0IE3ojJRM1zhlSVHbH36meE5KbY8LAqzvCtFHOLHMn/yshZGKDHqS
juqKPCWc6dnZKKR9bgDbFNFhjuIH5JKGBuZeahjG2ibOqW1G/frvj2BZwm9eoWdSY0sWGniX5ix4
u8StLHI75db2OYYhr17NvEzzvbBCD73LWi53vZGpx6Acxa9mJi5JydvvFpaSnsOT57/O++XTQThW
c60NNFKFou8yqtP2gZrD5KiWLOxm2yQjmyoKsCmgF5FfGzjgObJ/YSH63+mTlpzNtudRr7Lp3x+C
UaIMy0+QQLHbHetemzocbtuhS4uHaoAT2SsTYvyPFQ6r+CfOkWnAC/C2EgD//k7ebfvlTIaFoBhC
Q8zO4uh7+1KAMkPQTaaDrUXzFNQhAxOHXF6g1Ot+ayLda0oIx9TXnDoc7dWrM9tEx5/V71U5sspr
ZlcBN/37BVrvDmWPzSLBGNEY29LU2rXeXiC6vFlA5IjTmskkV6grM4esvihrRHGKg2IVnabRa5tN
ie+Fu8EcQri3ZVvTvr1SKLMFuYfxQumisxUsQXqHLXvrzDUDKooUs2/MEWjMK/5CJ8bUTot9Aiz1
77ci3+Y/LlWftD1TWEKb1KD/NQy8zJ0+87KEmkeABn4cBAtkC3pBb0gki4ILD0zO8k0AI9puzMDI
rWPYJJw1cenK/qNboCM7xYiIsKooolqjAEYLqG7sRpDv8upyf0PbLXhdEHs0iGub0HjXEf5K2pWD
ptyAERDKa6fn36t2agOaMepiOMhBpv4+z0Y0GjSPG8atTnAPul+jiSvNuEEq6bTWUzC6vf2Lwlxe
Z4P8c386iDPQSCElt9ga5nun17nRhqJ/wT9ObRlCapQpHX5UjsaXlf2qrhBFNahQ3VhlFAf3Kyho
Th31l5M4VE3dEGU+zD+2Ph/ySjrNDkVCe8lJBKKKKFoF2VaNIYKICGVGvjVGptPfrsCt7cvBvun8
kYoLv5fmtZ87JfeF7buPq2ywYEgkcNJVgxQNgu+bI7rhd6Oa7Okj0Gcz7fktiAKdc5jtmjQ03a4M
XdL5oO7WKLjUAv+2+bm9CoASnhO2aG3JC0PuSG6n/DIbX63GHEDH4yDJqdnrKOnU/9KOY0XJFY3t
AmNRGROt46BNXpiS11SokZbB3uXQcFRuOr83wW1NV/MVVx6xzQewdZ/WKFRBpt+494wuRXc9op4N
d1PRE2qoBEjq9PVr2khxeVRPCxAbowCmleaKKIWFRrxs0rTYvKxEzErKrPwppCf5o+MEy72RLtAi
4l/FqB6RPtmvFTN6r4UtvQp30Y5VzYtvtfzYQP/f+BhfxZFpGBL2TBJjWs6nUGf5ef3muYSiMnah
msYR7PgqG18VrOty7QyP29IU4s0pcxkBlGwnQ0VmRBHeWuLYt5q0Yc1cV9YbJoZLE7IPYX6TaML7
4irG9VJmoeCGkg/hI5oGjbOAyyAAthn4dOJuHdWO/UMatFX52FvMKN3lLfn8nkHU9Ftt0KMvi9kq
KeJ3ti3F0sScoDn7KxNlOn1OIf30LtSowG+dFfxeQ6vt8jqZjAQTvRt1keovpe37kNxhEcEi0nEN
rlfCS+x4+51zJw3pKExOEGA1e7JIxopsdJCJ6rW44oHJFYFDdg8i6XYFxO76pPorRklX/AyqjzUI
AnCaGl4iQ8r2NXS1/VV1Tdyd0hZADeZ25oVU1gTalF9VCqugzBHRQneseK+XYaL13A5NiCyAWbNy
/lg5um6cTRoxyxGYEPGoR56f00HZBVSlRtugSC+mHlIBlQcgIQkcG0aXGUXFOJQ3nOpm+GFdLX4+
avcefKP8E2eFCMeDqh18OuQmv39auFw6FQ134WezNF74d597Oc/woNgCryxYD85vfM/jwd4mVp1E
z0FtmBTApTnkG8/wHR+HIifGwWsYtHkrpNFhHdE7zUzTalaTBLt6iI55OrMBf0ZICrWFurCblCqk
wIzrprQCbX0akSKwpq5a7TGvE3ZDU4XsNHxkiB568QKxf65hGiwWHHYYuHnMEAIq8K6KI/WcCbtB
EO2LD1TIzbzRQEDTpyFnLT0GAP9QsbYrJ2cHFZB+dmDzg0cxDD3e8BJqbHjVSBbxADDgPf6iFZvL
RrZrY1yTT4BxTupukSDCKq1Z5ooH08WT2jxXe+nJroHHf1KS8AHBNgoDgS1aXCG6LhSmBWgO+0UH
PmY6RPozh8aN31fRdNGJTbCqp1L69/Dmo35k4k8iz6Gjagk0wmkZ4jflFeM3MD5ddBsmDxX1l+wa
s3RtOzVMInqyAYWLQ8RxPIY630s+V3IuWuX8vAKXybUXI+o64V4QXxd/TmQrxcVEWEarpXZx7PDF
yIQWDJa40MGqu8Wyhl56WndFX4U3DtvBXgQYUtmbUiSNajYCUUa0XfmSoE7tDHFF3Zl3NHUbLhxw
V41HZPtOc3Qwis7PpdR4x3m4I+OWhRNJZW/jqAjBg6weJRNZWL1bY07aNUsItOUVkV/6cnD18c2L
HVV1uXeVnoojdm/mNyHEhEFd2nnz90hnmaDyQuM/3nSubk2Mr7owPQU1PoM3tYtaG+s2lQ3HpIfn
P6p4hO/BQYBBB2JGF7gbkX/JG3QkVLJoW3MDq4kyz/o7BekULdYRS0Fv+5xwK4GKI0zc3VoKyGGH
UXCcooqPzRLdujFO5tEE8AoVnKdBEPFxUMi/9A1nI+RJUb9kEn9RSF9ozxuUdVG4KNN7qjEDm7It
cgubFR/3JR7SpGf5BjnmsmnjqSn3fWXScka2skQDJ4JBf2UdX49JfgGeFMXen/LMenU9XAvszRLj
x0eklrL4Qkeu3R1nQy6qmUF3NlMk0t419CO0l/Lz+zFv6SIys3Au6BJPK/3RW9+FP6P/8RLhcuDh
X4EE7+AivoeYRQacuH9pcxgwypFtWk1PK7cRCpHF21D/P8rOa0lOZd26T0QE3twW5ds7qaUbQhZI
vM2Ep/8HxfrPkboj1HFuduzYey2JqoLkM3OOORRUlRM7KnzADXeCtVeX1+p/E/pLmbKWEOuuc/Wm
SB38IiOawdVvo5nG7yHOOLz2ReNk9uPIa9M+NH7bflBaIxt42xWZCPoZOQQLqYMJ6ptRruuYKij8
XJ4HdjHXhHb79n09gwXYAjKZLLExx9w32QxNJZKDkaYSpBzQERNyD5P6J5TttXlcrVa4/xaIZCGC
L4GjyfGTbbLXf2FPaKv9yI19N+QSs/KsJBBuK+CjXzVOw+9FKBXNz1pOIH9uh2uSfXDRSon12NkM
SbP8hGt9YssmsoggjPLgauBeee09haem08xs2qOfIBwungTgiCov3ebs+tpYbip/mZSjWGmIz7QW
abnrx3u/cuLyBb9sCp2zmopykyZ6Of3sAR6YO1lEk+az2M3mJOTB16zTegryEuTB8RqHEmMdFnXK
4ohft+xdEVW/tUAE4pufehN7scu2hnBqDkHXqZt5xx6vTc/KJlIx1EtDFVt3nr3pkGDq4HPmQ1Xi
F4YrVx01m/SGXRY3CBhGrks/xUpoMwt6qDG+qidtv1aSktYiuEo9bx7j//RbWsJRfKg0Mk/DCCEg
fzSMu348W53duJ94LwM7WnplqiLD1SBX4rCiC9JFDB8CowRb9goz/c60gsgO/Zg9aahVrpvsxs5o
7OvUQeWEPyadWvxDWn4chQ28vg9qVoOFV/YmDko2HxgaXB2PG+/9feZpTXJC3aFVwFMWixMeiHLe
zpiRHoJCFP0BwoZVnWtKqmVgl04PcFVKcaznviyO1dQl8XUkNJGds64PrMOqIzTRnNW3wHtS+5jr
qXiZJAC+7X9SAmeYMYm1UhmhjDpZ3lSmKvOv6ewM6RMSGsz2JaQl/055VHP/bvrerIqYq7EqQYTO
SUVzvTxtf/evEANyFP7BeI7ikjV2XnXNAzZ071m7GB0JRZbpUWV9rn3p4epV28iQk+I3qTGVuXJi
HwgHIde2HGjGsHe9GW8djRs3Z1kUXb1FJJUV97qaYE4va6LTetjUpj5OIVREZxuJ0n2wJajVDuxD
caj4616ioaHkbX263qd/f+RL2sKfzRxzOkNnqABLK2BW99ZTIWqjrPpWAwY1+3l7WyZeGV83wqrg
icpajzZR4fjjV8dmFPcwCm7UnPDMVGg/m5LojE2ujQtx0G0z50Fjw4Ut4yJhWZVMec43sxhHBEQ1
U6lgOpY0lxXqRKZfLhEWX6KeIkk3HS3ZuCyqnbAZbdPbpbnNXpUojgQuz2wEmH48zctOwvcDse9g
s77qvq3He423ormV7XA/Gp3HeMbRdCijquSdyEyYb8yZwNtsdW675INe+IIefvPt8QAsEwKHu4WB
2d83TO1TZ7r9HFy5TbAModN8KK55D7bZCaxDiptvCB7xN8ESAlQYPTekOVGi8bRX1yPkgePkGUxz
PxheXILo31wWYzu2sxZag8XI8fdlZRPsEoqb6MrSvFr87nT0+CFaY8zcE3U4opxcDP133I55/FBq
tYt5UNTWszUoviM7hi0b417IvP6GX6aw94OET3njN07vtR9crPt20sKSgNaRhmoZJhjvts4jcG2U
YfAPZaQG8ambh9FD4zmWbNpjIKXudV27XNZqNF378IsoD30U5Yd7Mb3+/9nH0s7+pwG72BjjyaZ+
N/5bui+eEc0yxHSIsXq1BxjLWX6Lk7ptw1GqKDoOSSrl1griZoYKK8HILYj+HgEu53hYdcZ5fUkk
DRLwk8PV1dcdBWyyR/qYDFtbVuP0S+pNJjf0wtavEu/KsJ1Nn9JXj9romlkHrSeDea4LcRgxXFUV
w6BF3JH2pyX3djrMKtDTDXvimveZbku5EaWkfTY1D6RflBZdvnc1B/irFZQJM1pA5OEoeAg3dpxo
+o3ZCra4G1NvuuHakSYUtHUCgmCbEjYVDt/Ev0+SdzedTx9oslP1HFaZLqbkv286Y+y8WpNleQ7c
yTrUhpXlZ+zX4rljYp6/eDbeWr4emQAkK9P0iFE3Nm6Z3bKLM2sB6ngdLNe4qsxHMAbyzg6GDyVZ
l/CQPx4OHE/caYhL9AA5DDPKN4d8lyZl2gyaebXeUKIaXHGOOcKHO9sfY3fraaQchwxFuLti8M+8
4YBWfZ3zrMh2Jj0zKZciG0rGeotTFne1yG/hmDr1A9Pw9ilzW7pFrJecCF6mZ+j9CQKT06aTqv5u
DW1bn6EM8/sXI3alG6tLY4z5c6kUvnpH/7aK0VeLvSvjcr6bC4UWq0VeaT71uRu5V4XFK+Oj99+b
yTtfDfNuJv/8iuAreAX+/RMSWtn3WpZ4V42lacWBGZV1mCdQlIpOF2zkEYROZgApW6ZjcFYM77bz
kjHeinbSjf3qO7CEzQ7SZpLCkNfyNcZP2jD57rWnBSiflFUWAUAXjAdfNNPGUDiNquG7L/3Z2LY5
3R1I4MqttkVkoANmpjXG15PXmGfd0Hvzyo4LqfFlOrRU4Qf38N98jGXCbvPBA4MTnenmu1U8b2MN
x0eZH7IBiFdozoueJemkfley3gOO4Uu/O/sXNfDq3Q1G17wvnGCMHsmno9r89xW9USEtV8TwmQcK
uRjaiXfLEC+CxSMpqw9T63no54XPSIYxxfzQTDqMm6iZmw77TookCwc5yobLTWnRueQHgI9VAHLS
KfJ9XvgTJFN+YAYwLQRXSLPUK30nUm2n/N7wTnRZ9K6T0PVDWUNkCmNfWfqxthUKUyPrPW2BPlXt
oeujZN+CXSo/iDx4u1llw8GKg3eAiWBn0Xb+fQO6TlCYVp6UZ9soF2UGGsBFmCJa2IWpaaUFbNW8
nO76tnFHxAAf+2zNt32W70Fo8XTHR1bAFtN+8+5shaG3Wl6Vp0G0nv+ik6DS81jOk3qZZjoNPMhF
MD5SXoxcYFOT1sjyHtrJMZkRtP9M09j61DF/dM8kHKf+KxJbybJfSAOYwJUjKRk3TZDOUJwlouWb
LkfxGUrb489eB9xNbSWT/cG9vQjm/jj2XG4kVAkWIBmb5vFdbVviX4AguLABbIuDiZfN6J3dQrbu
uWsRArxEY4D189+37/vyEnkGOkc2ViZiEv9tlmBrSmvwssg4S1CcuJb7rK4OSCOCGe1olX1WPu2W
s9FrxbQSeloL3ds055u2lsOQbqq59XmRXnpx+qXhusA7ocPBK7NhD74uhhKb+zAoHd+PQj52+jUg
IhJta41S+7Bqv9vLIqyzfR0/ucOkwD/MtEWv63CtvJzBhL9xEs86c/Q7txjFM/MVq8LGOdUVdsIe
3e2uTlQHiqofhq9A7aboJ12NN2ODk31312UFxL5/f3vmIjH839/s8vBTHqDIM00f1vbb1BRh8saQ
sDoOxLEU3Zk5EN9SAYcSZVBVKaT9pVao/TrLdy8i7nWGPOLzZ5LUDBXknLpDTVIEwhx2hh5hcqhM
OR871XDG1t7EtDAoqiA7lYVbUk9rANHxhi7b+rjpgZZtElxU86nOkBb8rOiMxg/Sjy6lwV+fk0rd
XsR5KEcW573992Nvp+gdewjsxz6ysPtKDfPhdY9QMWUQ3QzjFRVgEG2BvFr916hD7cvwaqrz24kx
Y/6sWnMS35p2KPydAJxCjYo9iscpaZvqE7l4it6+GPLm/3bdi5wNEQiqTh1VGUbqt7GEsSUSG2Sd
Og30IM43urao5qU2Iqmg3k2YmruVdioG3ma7KZl1UjD6tOPN2UnntBCDYa0FkzgkIBKKgz6Y45Yd
hiWvKsvK7RstKo2PzItvXvFcMiozhDmWS9dnvat+PFIn0B9kMRwNEIVPQTmwQxJu0Aw730t0Rn46
6H/SCZDpFXOW3KeUuB8FL4G++uvOXr45FutLAeyjbnbefXOZx1zDUoZ+cqCxOVeGGyNCB8XZd7yA
GJA8tmx63dcONPvE4KJBzMUYZvlNGS6w+++svDPvxMxeCyrGZe9ap2PAKdb7yzv7wmjQ0mimuWIJ
gVESu12JVqYqywYnROknAYbo5Z8VxsQRTqw223KYBm6zh9LlBTtdY8Z7XhsLSjbeQy2zIvlS4tfR
T2gAys3ALNNatpV9fY+vxzWflg+uHQTWveoH80h5z5cwmPckiLXRbr1OJBP8rbHfx+rF4DmN9p1V
qPgJfAqbA8uq9c/KdrGpDEgRq6sCTN3wMikHOvv6EUC2pvyrelSK33qGVgQFo2sXzhmuhS+xD+sZ
BLyM0vW+tZWWf8ulkQ6hGJIuudE6HujuovqMaSDGRyLLY8lwHCbvPeAP41CnbWcj+S9oUskUGefF
E5grLXRyajQdM3LRVYfedThmV3GkWWWteVcPqCh3AshrewgyJzFYUOGwu+e2MltoUgs7o3VTPnUc
w+jHjthWNJXrXM5QWuC8rrJ2pDGjDt2W++aa8kqoA9OCcWKSnS4GLvyrKf/eWhpMneRugMqoOTsJ
09B95Y0GTtpa9t/kEMXEVvfQJJzXoGzYoxOCwEX6UC/SDWB9/hmY4OzRe91Jp33XxaTAREason0p
qVnPrYbJ+G79d02mkOMjjMClZh9M7j+0T/x8ee9wo6w/peUaVAJrI8OEituF2X3UvgZVYOp7nIYQ
KXagLfvqlOWRUR+ry7dWaC4XZ/gp3bpURLQcMn9OzJ3RuQVxEXGtC+5NPv12oCfCytJwYgJih12U
1wcdk/WjnuR5uvNsRvM3eBbLCAe/KYLDHBS2d0ix5QMPTv1yOKPTHTqygzx9evaVW6ovsp4zB0JF
jtW+aKCcl7qIrCdgyUo75TDcTmXXBA9KxGixNusPHStQNXvNB4VDygv3H16kkibwum09FqKW8Frr
k5W1mefv+MGG5CYJOovuvB/hP27nemrEbxcsifPKYNWUp2we3fIm0d0BP6AHCIJ/qBQ898sbwLuL
kzRilVmyI9gaXh30O7N0cvPIHaDIzG28oTmAv9JEuknLYDpA+i6ZmeGJaY9ohuLxqYWTwl/pjdwB
rtZJXhNVksEcc3Js+QS8L89izq0WQQ/qdE6OBA3x+DhzTUVPLdowT9r4JqPrHfDnksPb5hb6zKyZ
R8GyfdF/mDL8/rimHHVAvqAuRRF1qRD+kLnGBD76qbSxBeUi+I4mC2evL7z+yCzHYzaBSHpjuYzs
2VQ6jX4qvVG9Cqtsc+AP5Tjs2UxK4wAZLl0AXPAoqpjb66Wk21BkYyhofAtPq8BIxXPzSOpBlJE6
Rh5FONedyg8NXofxzlpen1tcnvNAApIR/LDBcnoHq+275MucxEz5NiC9SggikgQGbLUAyLdu6drT
Vh8AkMM7ziFPLHbcBRTvFCRHJEnKhLqOGj97zEtTEQXB7VyeaoQV03WuTIVMcYpUHS7dAi7QOG1C
1nejEYKucm/zVtQfjTEuAc7/W4vwZsL34fBFI3DRlz7kTf3vm7PIJmra0/rl8gQ2pMhP0Q+kPKOC
U5/VOOxyYpEyjf4AUlD8GFmNTtoDq08jjCO6K/wZtcZ4qZNGWI0V7/Vq+R/6NKns+2qcvWHXY7tK
GXnm7pZfmHiSFrKDuLZUYsUhKw4rPXfkCTlpOLDLMWALj7Ii+WJM5KPQ7PHRrTxSyjyW6+2WO7R/
isfRBwziDLDDPHTPdBb28DBGTfCtzzo9PZnj5OxVq5fscksT5qrGWjPfZknFul3oJP3seGqLZ7dM
gGIwIpgx6U9DIQm5c5obsuP98gxrmEqbWAMUMzNWzzCasehsoTDYFR1PNn7382A4eW3dfpAz+VaT
yC+D7JXmnF0XSpK3nVkRL0ogd3ROldLUl1SfM2DRsQGKhDghMTPlo/7a8G7su2//LsTfzyj5wZmU
w+lchM3BW+DD0LRWUajCOpOFYcvtFEgwJatfPmgVmpsYoY5/HCyPLALEeD2SvMisv62Ty1UDtLrS
gQnXxsKXtJtPNoWHv9f1UsPstbiXFWAEoG7SmYJzXIOH4LdvtQbeJ00lDppFCu4Fk66uGGwb02fB
iFCGpMw4LMnrTLjjk+lr6TPoZPBkqyYHCiN/MqhiTsPRaOr0AAwyLq4zsLjsmVYdOY0o9viUiacI
GYwyxfeAzauHDq6T9egi3fiZdBDTQq0t9fxOq4z5yRym4EvjDka/7cZIniewp7dGUJbVbwNtFLst
nvUfbHHneFc0M0dkciFCusinJroJdvMHqH7tNWGEE6fa1OgsjaQTTF/hXsyv//4JGeG8KTmp0YEB
0V6A7qbufFus9xZRYkxUwaSYGqIalvMsplcF/Kpzyi5TESSFc/mDsq2O98ZAOX4nqg6v7jpJJvGo
LE4OAKHfWkZwFfSdgLAbDKTVdJ+SFuuPNLM1/JbazLvPuSiUA9HOtcTeTrMquGb6VsItrj0SMTSi
PcbNEhtWHlZVJjnQsJiF5HNsMCfZ0R1eRCt+6oZAZ5cWg2gNA9phM6RQ7Sp4zVXpb5KLh3J1hEMr
ZcHJMd7W34EVFNM5duL5CE6bpz6i5UapnM/9uGudWdi3eo4JmsGPWCSUq79y1cGlY2OkoIGYeTyv
YrSByGssHWDj7ryqmnDxZH2QIVegvNusEjIZe34SFgyof3J7DcHGuRAPsWYoxHGOxno2Smyr2Wgm
B2G3IdzV3a1dbYZv/ht3E7oFAhga8Ke+25JSaAqEUd6scF+nSLSYgF36+7iT/PeV7Li2vF0bNb+F
JWF/uaNyIchrOM9zmt8Hr7WH8rCOXFHnULhyYfFcbcBHSsXktWFWQO7aHGGR0DsZaqOSZQhAGUyT
aI2tYeb66+gRkheCvDe7vYvp+qTNrSkOfuIkOoti0A7XIPdRxH104765b3GU2D5S/8UvGmDLezNX
B+BPFGMxT/vEbShTcK6Z1qHsojZ9HHC9GZAdBipSz01GxDxcbnc1unl6qj2O6/SDbc3bemSxt5i2
x2bJcFEju8v07I96xI1YLMVuoPYEYVAGoS0ezW5rsavcm51l3GpFDs6ITsuajikOgfKRwcowmB9c
xjuTiYMCFbk1MxETuAqjur+vY6j92QWO4+xlUWq/yRFU2q5x6uLOlDGw/GZi5HxwB+Aqd5bdS+Dh
3HFlB7MxwHV81V/UdZHeMU9ZGQrehVvjqZpxCAZaTsOom63bASLGcBOhGOlugfMPgEo8ExgHXI7E
mW6DqW7q74A7y/qDydl7wQfFRxAYRNx5S7/JlOHNRxyjWIv7HGJAOiIr1hftPSqlAXXdxHMNAFLF
KFigX4zcf67XN7c8VIjZcIXlKpzsxrqrc57+sEoMsgFFqprFPSQWZphRRM7RDGrH2PJAyepI6MGd
vZT6Z0GdJQ5O0ULdLRulV59hLge3pL4gapS0492tQ0/PsFIGOqLG1mg/O4RwsAZ2KWSyQ27n+cvU
UTSfzTIY6mvLHF9i1cRfHGySzQbjUj5/xjxKcQSrx5PXvZtMV/ZYUMYGc0J5R//X9bvWyL0RODoy
lI2d1eKpl3AB4Es0rb9lTs/HSXTG3ci8uEDRt26xRT7TD3s/C7hAyKZmuZOkRQRhY8P4W2KqNmTm
JRK3f+RxEIHfdJ1PMfvN6HbsI6SfhuDmOSUG3pNbCgKfd/BQ6OY+riiVIogX/U7GrPev2kYNZFM3
OjoAs6AYPFVp0BOqR1zkNtcAEIVEuFAXDlrTiyeGaJRMCP0SgKT4pkmybcYJDLDykx++WYjbcoqm
/L4N8tnEWJAzIp1BkJ3cNMofjCBhCtNYrU0bPBc+9jYEwT/XVVM5YVw/avyv81bX0Wo9rLXGeiij
uvPTXaAL8MRgu7z2VFgqj29WsTABSDO5e9aCV7ropeOLP2VyiQP4zmmANTljDbLRIfX/tkziiHb5
QJt36luhEXJIAs5d5xUdZcPgyn3VRaRBwX6pphOMRHkPikiMYTq6c7zJCn+U+6gvB3mMJkq9Gwzd
2taiCS2AhjXTS19qMYU0pcX0wSz1jcsSbYflOezqUcksDxbT278fJ+b4vA41Zt5Z69Pw8/ziayks
ySghcSvaTMdSGM1VIvBFJKMbVy8xzaTx3csRu/xe5fYfHO3vKtrliqhUeMdiA9MvSvs/TtMBXG2R
kgpyqmgrkqM+tP6jclXdXTUl/RAr7wFyf8TS5WSgtf6lkfKTb9qeBxmRj55DXmV1vrAsnBmhRt2L
Y2ENctgjUsorhGGWVmkfHL3GcrT+2SCBi8TiCPsME+/iL37jzF94RpTJUXNe5ySLo7u47mtUSLRJ
rvL3ldYQSNgVgrxJonprnrJS9cmeNqfsD5VfBWTPtja17L+/zvfyHXb5XJlp0Byw233bIFgysTuF
M+68WvAJk+mL75M3+ck5pZdlLCVExLrcFW36sB77q5xgxaat6Pf64h3QFZ0qWYNVfy/IDIofEZp2
8RVxcIn1HPPyIdlOVcWwI6d3Gvb4Trv6i62MxnupCjGPVAuZVdGXSaQ1YIe9fCc9yb1ND6mqw78/
+N9rAm5tuCKY25fKlrQA760fEac5vRoqlTOzZFZTXk9vdzObBdMnbDcfkxH+vgMWUC6CFRSbOB9N
mrG3a2Jntmp266N59i9snJp4Ku+UiQQ5gpv29a6BuuIcxcXBzIFPT7HiiFCjp6AqfSd9dKamm452
o/CjFxjfnRP2ei/a1wjSsMIt+Y7Ksfr2SFrUmD0AfaqzJ7Kcq69lHKXxB4P8t1UNugUWEHSV1BI2
m+nl///jOZSUcFippgplLg6l28xUszhJdB9QLhvjJyFygRvGy770iK6GSTDiPH98/PevGLy7CqIf
2H460IdNh4+7LEf/uIqGtIgeFm1zJae2+In8X6in1CQRgETYuXldx3O+37jNwb3gT6F4ze4167J4
vFEXCLXUNZtJd5Q34qRj/gHKedE0rl4QFtTUOxafFYy5X3FjcKCD0FV1rdthUk4toeEkD5snXCZN
/kIeZX1gs29OtwQ+8AUI/XWuHcmbvtYIXzhFshdkaMbo/EN6Xp5oQiJhGdFg2XW3MQ1s12m4Bih0
9VAGpMMqZhmmNcXW3uDwJ56ojhWL9dFy2PqCnjulhIX5ByebiLdjdi8TuV0FuJ1QiyJjWlwHScRN
ArAdB9X3FF1xECI0dLobf56sX0VUEIJuWUMJ3zxHnLnDYYUEbO1s9CjD7cOhinRaXuw0FPN4LaqL
ysiqYxYiLSj88osI2o4aaF2o64ImgWeK/wQDV85iY7CbHK5ACCPFHIIxmY+LkeizN9qkGvO+Y+Zu
TTpURzbZ4/SdWUlbw1tv3eTzgEv+dRwiWe1XylPra4kWxl6tN1dkfQbkhvtS6JBx+nlIHtfrjLqa
pmcmyk0clKZxptTj1KljqsQCnOsmqp5yawyqGu7cdjK7D7bz796hDoAQ3pzQNjluOFPevEOHmuH5
qES0ZzlYpo91A3yICBEj7l4If3OaPcqdSL6sg/J1CE46GiQo0dVtc9eSi6c+GAq929c7BhflOz6e
cwR/KMn+fmpGzR8HUHwCMQ0Z6/vV/4zYUpM7/HvtA46cEuceboZfLvov0wxVTTrZvgJLb77yjVvx
76DL+uJmVQjGl2XS5DH6wGTbyCmsLOIdcXeAB/qP6AmkmxJCslFmSDwiIQYr9e/D4J2ayoE+hHua
PwBNFbLUN9V/D7jJ0lBKHtYNnetp9ZcVqtj4CzazH+u6O1eE8Jr/LbIFxxsjpMskh2GtT25YUE/n
KYG5fJgURyj7Kgw8pw+u9O2xxZWi1gDv5uFMRVn15qZoEzQi2HCqQ1HNRbHrQWbiePQBtn/RqP4T
1GaQBreMjCrvwAZizKG3jnr3EGF7jDf1aBtXXYEVmcsDyHvoctdk/p+bFZ4VgjHuCMoAFikGhQbW
zJwP32fvb2v0ast8Hf4pHTZ/09+3UFGAWtRgox5WJmPpEqa8SxtYWCdsVU369b+hijtBJMT6anuP
vV1p816nhoy3Hr6ujwaOb4dVdELQahzad6K09Xey3LZhiJR0gh9OCg66tdvWq96L7yP0mtlLlRdk
/25Gyc28GxGMOJhuMelEaS52A2w360h/MrIdrZBgIeO97DrHi93fGRveXusiFZbHAvZu4oGd4kph
UaWKuaHXRUescNgc54vyZQwK3HSXgSen38Wd6l2WqgH+pBZH5YKbXP+idZPXDykTi5aNPRktF7/q
6lZ0Y2T9576ARHCWYGg4Is2JLFfya/Roux4fHDQTTxdCDjaGzuVfWJdCYze42b0TdZF1TdLDIB4r
U/g0xYKXQljWXVPfzDnc0s36QGsEKGO7VSOLvPVMSjQKjJdpiBcekJPMUXzVDpWIrmswyNHetSAb
73PSXD+EnC+H0Z+1M5tu7BtLbWpTrLn+m9oZb2Vr42fXDnA2x/K5qtVsPdmZDgjN1Sdmv9plgrRa
u1YPl9tYaWCw3mEItusbyT800xYwm2WPBROSbVoervPbgrDkdq+y2B632ahYBqC9z9rnJPN41xEb
/KE8Defvux4GuRBmad3FW2DQDy/F6R9VS9erCUWMFp+Q1Pr5FDZEWo4GtlQ9z+LQXnjrjy58LPfM
M77s3Na2QQqPLzm4gIcQA3KPryt9aVr8Nut7pC2ZHN1pMS3k73puuWUKxhLfM2bTGAiC2n+yLaNp
MFo01pcMUrTP37fAQLLZItoQHAvU3lVDmkXQ756UGNv+dmXcVxcwRzDa9dcUNau7owLMhu16LYkb
MN0iYYjt4Dp2mx1iVI+8A+gRmX/Zt50+xx4P0XJZKfKE8TGDwlpv64bF0c5PiH/ZksYNE0JK3eof
VoIZCnUOb94/LHCiy1Ojzwk3puc5JI95kWtpv5nqT86OAOEpfcL/SQLRejlZ5k7Ri9vHy92ZFawp
o8BdvtF1qb0+ndOQ8AXAe2QLn9meOs6x3QQSmLbuVJ+Qcqjs0SNweLzSyx4K0s5xCd76vfYJKyXK
a0yPHNiZD7zv9F4zXvXBt8vfWbIoq9afbO3fWgeHG5NHFFaLV7YPzoGgVD6PoxbJ56JRhNpeBHLr
ZLlELgt4rlmyNLqJmS6k1RSL2yfuT3++yUc9zb/qfYEXurVnAf01Tn/VcemV9wZcFXvv6Norw5wg
OK0nVWOjyXrRg4QfC/VU0F85hVngkL9AX9YDbBXtOQkKs32X2rp2g5siwqVM1i9Xs+o7pMaSHh9R
D/MjweP0k93IWBwCS47W0S1JeNpg/8ZqsLG8BuebhTvtBPS/a773JlPZR6iIeBsKK/FIVgEz9T96
k6JMpuI4Z70+flq3/CMPxrSXlSo7UnUuCgXipGNn76WDnz6RBu4z69UJSrlpbCIVc9KoGEq8mkJy
pq3SDYs+byJ4DEPPKY/6JdZJopzzXPMzeFj3ZJSi3rmzaT7lvt2E1kDAuvLINowj29uLCkI3tTOT
neg2kyQVtEVg/YpNLQk7XiU7WROYbPm1xw7YcnZlpiVXRTrV12x05rA3Y36azCYorCYEq8+dnuCF
PlP3LJN8cIBOF5/wsMa7PGijWyf1fs2sB/eF3/asoNRjNkr7eyU0drzEdj/NsRqYPwbq3DhudJXE
Sr/RUp9NByQpWOgt3Ii5mG9xyif7pvOGBzJpZajr04QrRKuqIcTz590gF2u3Q1QdLVkPO8Ufds7L
dNz2waATzzMPxiaI8+RrJ4r57FGNby0wsbtystsbI5kTFw9Tbb+aY6p/x4opQzJ8g1DHDMM+RUtu
atkgPGp662qylH0QBo/yZsSH/Gmwp+nkNM0zG56Wyh24wxYru7jCJThdVfhGITB10W3La+EwlVFB
kV7YO6XFBNyjqjA3qT58lbwuw06f/Ieo0cSrzST0xMTDiDfMUIYwmmABDNagb0nyne66ViP/lcFf
dOg0dc4MocigzpMd5ku5ZWEZ6EuZrh/1Fu7nHExkm1umZW5Z/9o/OIThHLcg9s+aKYY9arruQevN
5BSQSnvQc6VvcUN+booqvvOTGhehxTKB4/a60tL7Yh7qK95gaheJCaO8l9ozrM653OsTmultUrmI
OJDTDLt2iEgHSK0XHSp3CBog3YMGir/PMstDTRokzFTqlx7lijgHoC7CL78hV9InolWpJZ7IpUzw
2EXO58wb46NjJNaiNOG04Xvu7G2tinnTdvJ+ZlO0ifGqb8igMLdEZvvMh5U1H0iO7t0dnnnRbidV
NBw7mJ3C1m6jZ4NcV+ItsjnYk9JroeSbffBDaRAmDtLKoc9JV0s53+bOpZu2WAyMc9Ieoep5X9Fk
wQowiuAYVNqv1tLjcyccN4y8ZiJ3uxlxbNja1yqzxQutN2FjY9NfQwwXn4U2eDWQb7O8siMzBnAx
fCM42gpjq/IPJfrhLZkYfrPp+wFBvMfJizJwKED/QzuGRxzpW89vvYeK8ZDcJsyiHymR45CpPN98
bgYEjvtGTEEUlL+MQcY/ZWo/iMyIfhIwq+4dAtE3qI/UKwyxUmN0I4NdZTiy/jzomfmZrG54WjIY
3A33l3j2iNK9RpuIAL/XHiNUj7uIScK2zghkGhLvTvNADh9N/LoFqk1NZ1dci7Bgf+3sY9sWh0lz
q5Ofa9ktWojmgJx8fiUX00HMEei7dvTmF7QL+ZWbBxFPt9vijlI2WwAtv67diGhDrQ6OnjvDnxcO
mp4Qt4QnNmVOuuzG6/vmdxF78V0fAO82jKY9F7H7yU4b696iIskriAE2fpMdwnUZ+kM2h7kXTdvG
mp7gIEZfqNsUPza2TCLOu6eqy7v7iLXqiSDr+D6Z9Hu7ydpwyEnEFbJGitv1BimCqF46LQZZWM7B
GOZm1h1Gn/zkehqfsFglD1bv/vLHSXEejcHJiZzpaAHBOUYDUcob3mIewPBcfc28co//qbuWaWqH
ZqWMb25jzOamH+QYIjzMQwQQ8bNlMZG3nKpNN70szE+NMxu3caOPL2Ug2peAN/VjYcU5mgF2O7dM
szEGkeb9o83L8kCyJ7QwHgMiOrwMp04A39NlIeE7lRU66Th9VhlZvNySbh7Wk+M/m4kb76MI7vzM
cUKVFYuvQdzPn+cayfCyYct3QWM43FGoWl7JjUZ3axcchX3ioeLWqpONi2Lvl7V8Glz/xkfKdyIc
urnH09/foYoXh36m+Ofmtu4c1JgbNSb1gbSnCSdU643XInWCT1lK5AhjGfMT8nxMVxiZfgzwh0/k
CVQ/h47oeq9pK4Axpmr3rVf+P8rOZDluLMu2v5IWc2Shb8wqc4DOO9LppEiJ1ARGURT69qL/+loQ
41VJjDDppVnmQCGKcAcubnPO3mtXXiMP6Rm3vO6Z0mKH7E16D9diC8A+GXt3nQpE3Xr5XHZyeZW1
wFMooDnSlbR0upuPnJ1Q/Gc7NZmQ6DozYADS588DOgCydhLnuoqT+JPedw5wFu7IAD7/KY/X1mud
ZN3xNiyf82zMif6ucivIwQDKLm8yXoqysF6mQj2nQ1Q9VYuswXSYlM43O0rkHttL3SuHIfHRMjhg
+TEchEpWKs9GHLOviyQzKNAyEG8dSx2dTXsQsgvBWYNxbUlbKk8y3ORa0T+2S1vfFgXSkQAFYhpz
/Mj7MJ9j+wOYFDuom2FfRbW+i9jNfJKRKBuxNgbFUlreZM9osZXG8SqFjHK1YmJnmWxuWR3FnuDB
xUcdV1/l7EXdQYuhGil5GbLoEGuuFaFTmomnJ1BVZ2PlJNkrSO3wwO24T2eJFI97hdZe70ao3c9S
kwJ9wgGIDF1uLTejn74rh/7JEMOwG1BfHKhDOEHlJBrmBTKb8qR5mpliEEEuq58aJlFbZm+Io1LO
nwE9mtfsKc7LxLxAXIQUwpk4EJYOHqe12Dqz/fToTIp9P07lMycZGmtLdo7YnG3+vzqgAr6EjqBg
NHGg8tkCWL5mxuKpraPiTI6T7FFbKK7rUUhnxmXHzqefB7c34dTNqJNY49R082dP4hsqsWpnW8tK
9m0cbaBH1HqLprwYcSZ/MkvpIynbn4d6oM4MXAWp69Q1D0ORTZvqbkwCwiir5xzv2Z69q32r57V5
T9EvJf0m78IKsLgbWzMngqSebgC30ZKZ7fQFNY6xcyIFrEZqbHa0BSakrVQE2PRmdaaHNKMr2PhF
Wsn6lAxnsplk6MqleaLFL84FRMqTTfDJndOPSmhaQ6G6+dw5H8h86ZZ9No7ptazH+mWzctJ/ERpt
WhPjFzqKitxBNhOmcZToxG8gzGpYkVPObC9nRTl0+qjsFnhQJI7p6Z2Smu0ZflMTLG37lMLW8NsW
PVoPYcdrWke+qOYi34ra7FyJ9I6bLldwyid5yyvCNKLBxn5gslmvM8J/XDHGTwrCOCJAjBRVSf3Z
BDPkCvArHkFQBSN6IXuLY6RoozKE/DF4sQHSiYMXjAQbYkLYNxnEHrEq4yHNGvaemb1+gE5Xvihm
Jz1VpcwXwNZ2inC132swIEqEIkglM4UTQoU6aj+QbPoYNUu6G2iWf3YoZl1PRjterSl4JPjzVWgh
u97CKEoscRUkBg8yiBxAUDGxXNtxtyPthOksja6B7bD346T80OLUvy5JJs94HNKGkS5pz+cG4oco
M1iHp+OoE/cktTXj1EpvJmNpPs8VrAb09eVjpSYGm232DXk75Zcknchm0nhXLJvUDIcwlM4Z1ZO5
JM1xXXtWsL64NjhLfSRyVhxlSat8dunWlxa9LSkEkXEek4yUYCkVz6AbiidJT9SI16GT4LvJDlFX
8eKuBh+4nTXq/w2g9ZH0VutuwQJ3Rp0zAwWV7IM52fZVN9CxrzUVSW7ZrSfVFp3bpIXlypbWnSDS
w38rdPKgMsWEbFo5/iKqFxmO0J1Z6TJJhuoQ+ZC+Ft+Bdw/jHUv+gwJI45jJkuJH3WqE9mqNaIka
xEzUUP1pzR+71Erw1YjmFDOJkcnXVL3fqz3PUBudh1Id0RCnwJ7JBzL6o4J8KbAQVE+oYOXmslJp
vc9VC4MFuZWe00qNDS0i0cM5G5YbtBTjlZx0+g4lejM8rbm++hGtnsCxsiIoe3Z7DTSOo57UbXKX
D6UR0uRp/bgUH5dUtndmamF675OvTRv3D8VcZs+ohBxfxDqEHoIvPFRi6cGaSikAtomVaokayoUW
GRm61ZA4txbmEqzo346JTuhNQDZkdW/kjUNl7Hv8n9Bk1j41Nel3lSOj9s4RFmKsYYRCeFOTVu+c
aPSZPcKJHGB0PA5q7SKG5MNjoE2jXefkTnV+c7bJ6ETKy5SvrRw2CFVLfJUYsnysjfEYJBGSsmBa
M83Z55CqSchqCiX1ez0lT3PgjFTcvynf32p6K2Zt6ZSidGHvn2eZHRLYvQ14kSyKfE8ORv2gqCIj
GFzqpOoBZ+syunOK6ySoZtluPpbTIl2JUedI3Tqo9u46p6ai0lEMnB8onlAO0FKjbnHlrM5hJds5
3qVan5g3UDEc7Rjl9EIOVpYVX1XuUdAJaqt+3RmpfIq1mXv2ZhqIGSnqTkVaUZ3fCp6pnUMKy5uW
vNnNVUnlCMcpJUrCp6L+WGuVWe+mJI2rD/1MvfxGEgOf5q3G+iZDsOLZ5ICRZLN0M4i+oFqLSrBC
/Esfjfkc9YAWxt99Laze/ZOz2l10Spdye5TfizCFLUaQSDaCUG4ygTaPb+r4+Xv5aP1O454L+38L
JLORsJGTOgquVyOrqr43y4VhMMjzoh0RBY7mzZszwsF4ot4UrQoyGrTI97S6PjOlkzl1VvmhWWWr
I0KlmYM5ghpvhDIs9OrBQJm6HnC3apkvrJRidPfdQ9l/f0RvT70nuCrq3QYSWxkSVkyliRSr7Ts5
GcW5NJOX5629np03HN98StnXrPBKUU+SWT+a1IqkdBHta5lQN2rYQc+Ef2wEi72G0j7ZguvQ2YGu
4Le9WYhqQtANQDrDhPHkzRvwH7ZPgENhtt96PRrIBnBHP9dPO6WppYGi4Z9wQ2gjuXIdb3kuO6JY
wXcJYGINXDtUP1ejTr3hmiVdvKRW2657coZKi7gGQ2uOf5Jj2DLLiDkdyo7Y3goK6DcdLVp5j5fF
TnYTOesi/M2X2D7kj3Vt2v2YyQjw3CjzeBXfNdCJpOgFST0OCYUaGGLPmcXoXAogNre1ja6KBO14
stA018+JioLco+upglnpm8n4Mo2N5KjImJsx3RFxL34HOVH/+vEMyh2b7of5G9nKu3s89Uox5bbt
HLUy1QJSjuTqZE+qlbuWJEQXLt91171qMVrwqEznjph2yy1Ms8e410WGcxXrsaNelWnbzAcyUqPk
ICpLkWOXzbtmBpQSYNU4VQN1ivrDZu4HO7euV6uqTXoYIy2z7pc8ohjy61v/3jGNkxcP3ZZBuOmI
tPfKdM0sQehYWAbf3oS3YvVMZCvAQ1Yh6QYhE29rAV3ACOplkoY3SO5//UT1F//+b/78QsYHQyXp
3/3x3/d1yf/+e/s3//szP/+Lf1+nL10t6m/9L39q91qfn8tX8f6HfvrNXP3PT+c/988//SGo+rRf
bofXbrl7FUPRf/8U8Wu9/eT/71/+4/X7b7lfmtd//fFSD8Re89vitK7++POvDl9hzG+d6P/68ff/
+ZfbF/jXH8fn5vmvP//6LHr+qaH9k0QGBGl//GN6/f5fVPWfQIaxNWwoFFq+f/wDbl6f/OsP3fgn
anVZwQysQemhZPPHP0SNBepff6jyP9GqbFospHI0YEz9j//3cS5vL+fbc+Lr//nnH8MZcMD99BKT
M0dMBOIeDK0gYxDVvmuDoiKkkz7m1QXxl3qypTpyszyiApvKc0gtYvWsucf02E8PcArPGK2iZdc9
AcfyC8M8pFN9NcjPNE/ZnA2v5C5NrpOwbTaPeZmG4VqsZ+APn7HAulF666iQGxdr8lWZQiDeodJv
RDn7sWxESJqhd0YlBRvLyJ51lg/XWqU0QEFVUsMhEpkQJ8MT9Pk8m7Ogh2svTovHFZetX2Xq13hZ
ANzZHSkO8Y2I+1Oa1S9YjPHgLVLhrpoVEyr2QQWQ4rEt43TRORpbRPWTXS8vOtDrvZNbyRmjdxGI
eiw+4ZssQXUowz6DB5NfsgtWIgha8dVaMjt0vp3LB2c9jXl8J7HL5P1vG7dCw+rLbM2DNY4fW1lZ
EbyQ0lu+OIAGremoFTtLPSy64zlamCW4rrYTqP4y5FUTlomhuzIGt2DWlors3ooM9yCOD4ivJV+y
2PBM6bbnMvF6S2zwXzKaqKMHwVer2IlS4UtnFIStqJV9RWVgoEymfSP7uruJmR18+kT6IzskkCP6
BgLLdaKYZMxG8ZrR/Si/ZkJgLYsjNeiRRrmLvsY7VQbOpUdj51XM3GG01i/jMNv+GtdO0KYcC8TS
Fv5stq3b6cbkN7ZJxGElp1hbxBRMNdhuR+lULxpFe086c3Yz2MLarTOetFwak6t0ROGrsNuO20kA
ZCm+EDxYuhTJEAWMUNLUkaL1Go3Fo0lLnzdfKc/QedQTS+nnYlwit1oqhFNtv1xp02wFsN6+KGja
wBhaT1UB+jeO6eYbraMG+OVmz+qHJFQL4wMPL/UqEcfHXoeVY7XmvEdzd7sYhDiQvhMFLVwNbzSW
+gOIpHg3586Dgek21KmDoENSiZsYKt23p0kc1ymNLnIfYf2G6XCq9Cl+0ibDwv+1zri9FSoEnbEJ
d8shfR7M2AqWcRvkQ65TyqK0KCN7czUcmcEQI1HLWHcOoOs4uI7C9KTW1ji9lrE3TIsObo3slmhG
747euHHTZuDxTXlDn2SIUa9w0EkzsmaxXrTjt8hJx+vS1GBv96ulBmSw1HhOZZr/VpgqYTiiV2aP
utKUV+fkRuJBBmlO1deWUCjlKW6PfEXuTJa5FQrJ4n1V8HUUFshmgUIr1NmQQvohBrmH/4NkKkfI
llCod5TV8Qa5FzvVKroTadUcqDIbFmO6DKrP3Dh5dd3lIfeBkpC5FsGYzL2XbYGHNpytQ6Kqgh0b
xsN5iOKg56B2mCHU4d5oFIIjy4j+obaV8LJNo0FtFJ0bSmTtI66616VCalLK2jO2zdTtZvNTvuGG
51qxvNRKv1l6LHyKQoM3YajBKbfcVF0jeboUI6buSv2cWLzMVEInP46nwiMCKwuQTCpumpr2bqkl
2x+7ur0u6kI7YB1ffIOiDqlocxmo8GED9isDQjayxau64lXhsEaYcbwGSznl6I14hUkIGzlZIfbH
g7XxBRw3zy10inxjyuEdtEtKSnuKACOYgfXJ1tGrZ7oT+zJdCihoXc5D7WIf5U4ddI2w9iQcmmGb
0QD9YXn7m/Xj543I2+qBXYFiFwsYGs53W0CJqDXECV11sRztVDqDb/AyyI3tO1L5EKFp82C5/kZ7
tGkL/m/byTXRHm3aG3Jz2AdBYOfvf9AeDCpl19UUw2WkCeWRjmmfa5nUIA0XzfnXX+9nmQOXwveH
OdQyMeHCqjDfiTMXyXJ4/pZ24bj5ua2WsF/HI00DH+qAP/fa7teX+8ta/O5y7+6msg4xpztbu0gp
ncBseZQSyhj5fGy49H98KeQJCpo1oFio6LaP8sNN1Oo+x5rbOtzEswDTK86ZfltLvwEZ/eVRoc77
8SrvHhUop6huLa6SDZ/mirPKrZz8xjLzN4+I/T1DEICIiiXo3Repa31IsJfZl7mzsb8c9WyFA3Ir
69/m/unX9+xvvo2zDQJsNZZMUMW7HCnTlOj1pYpzwVem1l6q+Mn6G03yzwqwbcCxoUcEpjPeHN16
/23UiNImpDgJlDYVcZ+NwK+/wt/8fgfdDhtKLrK9PD8/dvhEnA/iMbvt0uyW7cWnyhJ3v77EX+8S
Vur/u8T7u2TMQyr1CLRulUz5NGTOwUmXp5Wi2a8v8/65MwOoOI5MbpJiwBXZPsYPAxgnz1pPHdaZ
pCH4+AbTO228JfKE9BsI7/vvw4WYaxw8Z5aJBe67FPWHCy0GvvjFjtOLVZQkQj9L6Ydc/82U9pfM
ES7imMjqGVg2w/i7MPSHi4x6F0eMivhSZbhuBni38iVzbtPiqpLHY2khdjBg/Ecff30T3w8H3TK3
8wXTDuMZevS7m5hUUzPneDkuLYGSrxU0zl///ne2EYLNKApxAd2CQgJ+xn73ymTamCaK1hWXqqZT
5hCtHseho9yC3/UHmyQ69TCxe3YuSaf58vS7EoX2cw3g7foca8g3VAmoQsL88yhJ7WxZ1iTLLnO8
YOMfx/q603I0EOhiPFWOhqBcKmKOx1pG/0L/baRi85l2Nr0cqX5U5UlDpW7Untpmxm0JhPsAOukV
4U56SWun9CwHIEJFLkqgjEbj2RIrvkhWhUNUO9EJTdnSrhuiscltLSDdOLqxR6V3R2BuIYFOxr5W
jek3y9Zfhyz7X8YR0CwdEvp7cW6+gZGb1kovtbx32qNTn5X88usn+zcjh0swXYDysVS4eT/f2ALJ
CxSmmPPQrdOw5fD/01/PYg0fSkWPhyZafjcwab3OiTO1w2WqV9e+t35raPrr5//5Au+WDbhUUqFs
F5hlaAdu0//mCzDnbWPrx30KnElMUZtMmqA6fuH2EX54pzPs3yTEtNYNQSgDnJUKCwTK7X2PFXJf
4/fy6WHkKLxE4vWsBrtJgKHDsooQwkI0SQ5OnF9zQKUHMAaoGCN3HZ00bNLkxRCaeXEiZzgmRRah
Xp3UJ1nOwEbMZJP6LUqCQ0dpG/xi13FIn9QzFaPZE0O5eDgYaCoIwz7FLVQRdxhErR4MuSD8gZty
Huu+vE+ctEGHjGfQSxDLAw0pdyTrZtPRAiOOkXzksJzZc9hNg+zNKFR9GtIPpHuOKFFKEVfuyJbY
9Jx6nY75qhehJsqGTXBC3LjdPDWzY+zGhnT0Rnb4DZDOzySmln5OhIJXz7hDXZnJ182nPvqkJVQ3
M2dpd1DnEiAXLSUKas83Nn3gO4CbNZQYYX8280EAwmii5Mq01/YBs1FLLH1pHi0z7gIa+A5x4VMR
psDPv6TMGUeCFgcfT1O+Mwrb+oo7GDKSsGSf/HE5mCk+0DJUkKOZtnywbfb1UqyRBmYvL2WKGltU
45OFCdfX4UcGDohXjzTHdteh7KNLn9zJarNBjnJXE7MZZg1phfTRZjCjseT37ZgbvqohMahbQO/U
XpprWUhVQI8A8Ik9Co9TjunSHsI6WejruU3HKuyNNnMH5At4cZd2T8RmsxtSq+ekpzcuJZNhX495
EiiNNiFCILrFBepCcaaXLSSGObk6yJB8xy7sW0T+XCCb1Wy/Vv1HpZc7DzFaHpJAhnOXpryLO6c/
YIh2Tkox6FdKN8lXnTnRzS6M9ZgCWyIcPElD7J8NdR3Z5pTrSFkokRCtv2aDcc0hjRZgKVNRl/P6
DqOhzpAZ9FeLo58eJHY3vIpyfURPHB1mu4Mtgej+ao1E6hWjs97VtFhPeGimb3A3voyl0nly3pmh
cJiHNaSeITdauun7Zb3NJyPHLGkme4XwwcDGkXhjkyjHM7W0GwoV5iGzhAZQzxTIMVuOWjH+7srg
nzll/NEBCxQuwhy9up8TtGtW+c2xNeIoDIxt5YBUNgEwR/g2OVar0hXHHFsAZilyIKo64QFnCHjM
XofonenjoWL43s2AllMPu6J2242jCc3BXj1aGaVnRiOUnDJugmI1+k0gLblFLizcPcbgKbH63MHG
DCoNY1WvN2KPUq7jv8PA5iaXkEWq+NUaSWLXaqAghl1uU1ps0cetnUNlyAjG1so36rg/JPFQn6V5
bA+5nozwohZjnyPGOnCQW666VeGg2CjaQYELyA+bmKPB9PlrZwKu2Voirr4uhV8RnoCGS59OTouk
YlEGdCpxh8qlK9ypbqgCNDWAGbNUqLIs6bEVCLSGaDlGEsW659J8oO5wlmCYeijv6it8FvEVfjYK
PgiJQKXFlPEyAZf+3p4MH0VJAFt/OyJPaTBq+Ve2TB96zewlZsta/6zGc+dbYnyYTKhhVRUpBxqp
RQjCJLtZicrep2U3uIpYxNEAcx+YE7GzHdXPfVlHza5Y2v56WBr0YRMmzqmwkQ9IJE25Ul+Mt10z
vCwl3UmAOfaFOgqlHnT9dGx7y0+FqV0vCOYOWl/L6K+GbAvqcYKpQF8BqACZVdWNfgHrlASWdCY+
BHFK7HU9E5fSS/KzZBritNozFCFm1V2X9ICRsKt7BMnwWo5OcqjNtgyKomxCkuChtFGaIlskry/K
RD2LJkexr2DlXI+jsYZJ235dswb2SCZJRy2VOZenTu7WSu0chzp6HAzn81LIT1O1ohJIaVUr8I1C
Y0R6Ws3VizrKKA5VffWm3mZuzIv8y7yUYj+D4r9V2ml8XeUkT9AZ65BJaETfj5v6lVmwPWiRbqDp
HczTABPAg86guxNtq93ioPVABBk0K7gCNiofUIFh949jK6wHIz1QapE9sRU+hwSQWbIOc4CxPA0H
QGjntUvBEQDE9rBRO0/kueAxyeLysABl2OvmjOxj7q3ArEFxR+qQXSZTsoMU3BS2vFlBgxAPCIPG
0sMQlsJkVTcHXpOhtpQa635qYK3QvRR7oW5LX8Qc5xn2RHFaKntagjiR3NSWJqZ41gR36ecX7K9p
WMidiZVbyz84dcbG1igW4lqVSD6u0BTOfXGBuZVn1EKt6UVAYbtHfApAKSM5hJLpXSvXa6hBZwyV
RF9dJZleNyYkJurKOXZZWYPAUuRrfRhxK6CH8UCHUr/OktfGyRja5koURlTJeylBBlvitfJYPNPL
bGlf6lTEX9VxQt0tInFjW1n9JSMBJXMTYiV8RHPN2coQCVMiLHalhs9/SVTFk5QpO822vEnJtyiY
OnsZZr3UaHuTBegTfZXfJra5cO/o9BFns6Tog+Ku9cHApDuQpfFlwWsxuhW+iRAkFjYMtgeBVWmF
J3p0rq3TWbtC1Bkk9eSFMtji6piwj7CuPkEKVK7BpH+R+RI+yk9qwQu1YGRVJEUNyIGJrIIdWn/Q
dYrDbVqwblcNoR1GZPa3oAkI9ekN+aykfXGy5TgJMLIsNpKe0nFlnRRU1yp7/SiR7+WTpild6siE
nz7K4nZG7unGsBjPomItt+1cEGdG8oAY5I3XGJWBVY/pI0io7FBuhdC6S/jVhvpZJvvhBAPU9loK
9kEa1QoKvmVx0XKh0R6HjnyO7FumR90zwX+v0/b/yYDcinb5CALDGTyii5xrI56eM5OGipJYg0vO
S7Gfu7Z43czw7CUI3lE0+UXPkud60qTnkRNzOOj2EEi5rN4vJt3AwaiQyxfItc+QXOmSwCzyC0eL
96OOGMfqQUemTiJ7E155L7UXyROtWgdCHgvfJtbDHcS4XIZCfo4hXExkAHVfFG191Y1KOsAE7HpX
J2TIo4OdnmaU9wEg3c6bzPGLVlh8ZzCFmAcwX3kqiadHCv3T2QRQ4qodotyK81LmSw3qZwcxwRQv
Z40uTC+jANY/dvGjHTsIyeErScyX7jTq8w2OM9OPhuabVK6vHTZyCqMidmVirT2VZtIJsWcVbhEy
nKTRcC/1NPgCa4fXmIStQhgagQb3bSBok+/I3yjdkXqzvykV9rWo8uua6edMR6pysTnVnm4UqOrB
cnpVx4OgKi+zpTKUbjd08bQbnSj1OQjEfplFSzg4anzAPaV4RLp8rpS82C/ZkAP1Iu5Gy7VhJzWl
c2x7E60dACGPRp+KLBWVaoFYcqevUe7ORTLiYjZftKzHUCyjwrczZtM6mowdiszkQXKq0W00Nu55
nwNYJHYMQH3S4kF2nKtEss4bU8Srq1X6GBeLHgw0Qj6mSkGnrqIj2LLMUnrOqiw5DpB/KPgThiM1
83zcYum8ttXtu8WmCq5q0kyJBbUYoJmXahTR1YS15JqwjmcTSUeYboFXdgkXzk3RE+5Tu0Acbk21
D1UBpQks6GCuBmMfl2b/ZZmr6DyrdnuVLM3kqWWj3HVEV7kK8//GiDpkc43PbdF9WTiboXXMLwWm
Atec6wfCUA3GfgfhOEOKU3Xap8budVTp5Rx0UfV1YZMUmE7KUHWYhGyVnhNOAVIa6lJfkKiYdHd0
gbgOdGxAXR8VaklA3eIh/2xDq5WRutIh6agk1fhS1BwOvqINIsw16MrT2EUXsxinazhg8TUT3bIf
24IsNSMDptKOhFh09KsUQosYv1CamPWj/lpMbeE2Wc2ua2lVpp8OHbCboFG7E0IzXsoqz4Ky0aGr
4ni417NGu4nrdtzpRMs85GCdArWFA8NgbAhgg3B55DA0ehLHJBDRsrETgtewVXR0abL9tVJjkyRH
2qV1rCY7Eu0IQ8nmOAS6ibcHsKwb6bbm6XqKem5V9wBcCy9Naz2ghN8AE+0Kv+R0QLOsTcO5Xb7k
VFLcDCXkPq7jV3ob07XINsfXqktukhrJGV5t7nI4KV2rY9+o6aMUJmVFQTbH7KA2QvVpCiWw6TN1
/TCnaXsTRSN9IVBz1S4VwtnTyyVgTtP6ZteuCd3PJsr2xaKMX0gXW69NuY6xA8sDprxqudhasnzM
qlQ9tuu4+LqEQd+JlxaIsmQcukVvT8jxncfCbLMHSVKQwFs9lIlEkvKdygFrR5Oa2BlHuzOSpY5p
X0IdQvyT32lgWvHnU7dRcIrwrnLUqnfs15IjSX7lx0xG6c3ZLwL6occh82W1I3Fq8oF0aR62GepL
W2KBs+Lk6AGHh428fuDIBZoYphRIyYTYOvDryX6J6OutqTI9V6LCsqLF4mYloAfjzZIdUiAwvqzE
L3HrfKAXKrkzck83mnJzX2iZcT1abXZnMnZIqGzjnS5Yr9iQZmeUO/O5XQ09VLT5qVTprjcO+W7J
oC47xyTDbl05849KAr5toi/K4bl0e6PAn5sOwk9NdqPyYmnXXa98M/FrAmtvpp1JapA/QcsKO6ZH
nwP5barE0yGxE9DdxdSdTHnOw1EoaASSUb2yaJ57nHaTc12Z3W2lFtpRqSojWEwCNdTaVPxCFNW+
a3h+pIVuBI4UnigMNHBIFLJyl2C8pyZJX6UafGHdGMa+lOyIbpjzuS95DwpF/2TS5N+3S6W4cu6I
E8kBCQdM5yNHKrrhSHz9sU+cQEUAyGNp0YFiNIflpxGhtbI7N3Uwk+SWNp6u4jMpwFZAH+a+VDq1
/hraPboCRfaTxKSRv95Lqco+zGBJINtvusadRwFQGM5xLA3zQU+ncYei3tilzqp6mPrgHw0mmQC5
cHazo2ZutEocBAbJeJj7UvWrdI29aVK+0qDPvYaYgqsyK77gguoOY76MnrZGM2ma8bwjX+R1sAbn
vDRSiy/G2ebDej7EZaUBQGdiT6SsgihuOftS7aYgXtgiicViwcPF86GnY3IckdY/kiJn+TOSvCfV
GWyiaKLyjhsXc8vn/KWdpW1YlJ/1UZuZn7Qz74l5VWN3CWVJBsfbG4iK4Ve78M41H4A3mI6GKMOh
Ukt/qEUfAslMA11iCdKqAYdDAT40hhDjoiCNPASkBY1WpN7w6VWSESXarUiyCJ5EIWyO/WsEqBTl
JLJ/ITMyViBJPgTfZB9NQ7x3FDS6Q0yaSx1PObihDJQgCt1aEQe5rdQ9r4gHTPdAb924AepQ3kv2
iqa8bz7mOBUDHYMqLNHVRLeSZmGrVnwXpaAMb9RTgFRMPzSZ8ghiGZFwGU1Ba+G4wEROgaCKlgBI
4/CYd50UyFmJ9FjWph0lftB48kRB3arVeUfNy3H1ukq4qxyLD5OcE8oUSdVOg52KuAapxagy3SnF
tjVNsBhmBKUSProyBCfZOKeiZ8ZGqUwNEPijgfvjYNXDNzyvJO91Q06IiiUCAfPNze0Si8So53c1
TlPXakW1S6alPRAZKHYCRxRs5Drem+2IM4ako4Bsi/6ar1AF7awX1zrJnldzNPfPWaY80VgHPDX3
WWDo1bIFrMphpg9sEVBM7jLc0TQm4mX/PXaa+YVu9wpq1BFJsyVMERyoKN9qhdOS0pLkaY7Ig7AE
ZDeOnlV7PqfjlTmcioo6aQBSszurUGNwszjiApU8P0368AUooMX8RpmkUNP8hoMLsPLRjs/psubs
fhhehzbPa0ybE2riRtSnuKfsPvUIjxJ0u14h2uxoERD5SKi8+gx0ZwlYRgc8fpiNRKtZ+ybjzcyS
xmLGtloJ9Cbep2Y2KJ0xM7t6Mz7YSqZ6VZuNvuh6dR+Lpdz0wMoNnQJeBDvrdnLWKregghCWrEJm
Mxmlu8nM6oB4XDOEZ+uEY28Ll6YJ3wYf2C5bh2FvxsUYEh3y1OpqT8yzoV3aJZ0DBysbqzZDllyx
5CbDqrWro1nZxcq2VnGYw0PcKeRWw4dbDVMHw2w+jl2HLQ+5iltyWPHKakluY12pD9gLzWsEKcKP
tKk9rLO6oYhHnCH9jMonQSIAMC8/REVO7SGzcx8CT+X22vhlTvLSA+Nu7mOdbgogrCZgcDI/9qUS
Yhlbw8puuq8EaCUfJKurfAAhqksTmCU13UrGHBThbHZauCZUOKZdIjU+yxoGWMFCMhDzNwFGBXNd
qFeYsFoPtSXH/wZYOyKJqjqVxgblG5THPGkpK2QREvQWK2I6Afasc4n0h2SgYr0ZQk1EEleqrM5H
Cw87eaZrFzRWjZ/Z7rGTwbXfEfWXu4Zu1tAVkKX3lpl7rZkrlwSZ0H6KWeFXqXpd47w8MOUOBAlQ
nlvLYTlmek4Ft4/YUcBr3PFEo/0Yb6dEQzh+AzngUcMv7pcwJokuMecjwqD6mOInv28xq/CLY8RD
diJDsxRfKJXLFGBWoMAWVrGlbEDnrWqGT4FqmDdIubIb9Dzz+slCuaIWDWXg7qNcoHdalv8h7Tx3
40a2rn1FBJjD3yY7K7Wi7T+EJVnMZJHFfPXvw5nvw1htww3j4ADGhDNqNVks7tp7rWfVxhrWC+xD
JnH7CGTDPTSpldTMAeigGFYZtdRKM8XkgwucfA6QLV09Du455+GXYtbHK2EojzaxTsiKQ9UX0aDy
pkCTE6lOQcUh6UvN9ZuZ0zXoFemsB3Vx1KZzc7d09H1PurywdYcYNNkzQev17mH05IRSNot2GSDx
AF+78hJyTLjSge0GSQasjrpaXRFQY24amnP3aXaHSDdLTeXVLUZQ1ab01sSrc2k1Yd/QuYxpYHFv
TUOZrmMtyzZK76Zb6XUEGRVO92jFIYq+RO2OY6KaW2lE7YbCvvezpm744vkyaWgnIqoSEXiGXvs9
IMNtaHfJcSBsMOixUK5S026+JBnSLaKpmgeAwC6+P1jIvsiz7rqycO/oWWb4ilLpz8xc+lWCs409
jAx7ZgmlRX+0SNZhgWrHq1aER+Z3oyJfmn5p+Q/4BOFv99zgoblyPDompTs07/gw+tsQFuWtXsXD
0Sn0YevOyTOM2vaIAA50PaGpgv2MYLAVRxcncOjarkudmgfeXPWE01X/MEPVbVkoXrTCMIGWyaXf
1lqVisHL+z5ps72t00GjI5VTH6qNDKxxco/aMM+BzsZHpHTab8D6Ei9nkFYslSnbcLIzD8DdRDBW
XkTlaxkTIV5xgbZszqNxZXuRuG26MvoKvlC5wTrSBS2kE58APNw8pRXewQUeN3lU6A8WtjQP8ROd
MtoHUQDhvPJdc7SObWIPN2iN5AZl8fwiWbq3rQoqhKMh1iBc/i91X6Jt0hrxaDK6M7UOq5sG/qDg
rWNYSf7dTVV9r4XxcGtTeq2MMOt3YTwrgSUT7ZvrFeoHh8OvcDGHG6ZtKsasOX1ObZI2Vz3dshdC
daP9EsqyVQb1ERtptALI4rB9uBvNk8YNi+7ZkASDBdrQFY9qJ8TKjEW+lR3hsxSoc7ElsNiG1Tjl
wl3PQkBu6FgnRVrRw24c65aj5Tt7YXcbGonmA0u8Z1gY73LeBrR1KR3Iqzf5feiJ2UZrrCYrtQOP
2E6W0+L7c8301CXWqzokOVwPDhaETfa3DTwN3rT4fmII1gt6mfiUenhFU2WvsbfH287QerHCaqNc
TQwYAhdxaiBZIHcp4D0eCKvn3Mx5XzPxMMLyNK4Kdeq/o08q6RpE1usSgz3RPOvH24QYqTX4CP1A
zBzNjFxBSKrQqJY0Qhu/YLC/0SZP/ZjBn/uxp+f3epanD0kd10+2abXXRlbMuNygymrSa8lYNdZ4
1tb5N0Ub552StlixVaDWq2EcQZcDc+TllHSv6PtNAITJcJerLovRHQxQJJIja+Y08YuXZOJgzF17
HHg9+nU6V0Eau8p1NTH1lVq70+05CVxmWmsOY+gP4LMSPlaVwL+EbgDZEXIryHfwcWXl1P+Zsy3K
hkD5SJ/GwMuH6anT3BQKSk1DtnFisUdojdaXXDUS2SjT8HRCvawa94cy9S0A6XB5RXPm0pc/yqRS
tl5S8X0NZmMiE99CoyVvT0/flTjRTo6i0o7uYtfomAEqKqpMsNuPbuc9EASltltWZr7FNIupG/79
6KtSNZ9rRTPf0xrsYtBGunsF+c6gYqA/VSVYaOD6Rlcyr4zTlM8Fc6vaAem4Im/uOnF1ckXEDC3F
aMnqGlOEynpRZz6hB/HWyBAUyzkcOAexRtA4pJGBlzobp23LbcF9GPVf49RIryYIMDeZZPxSaqgc
k8LOA4PZ302lwV9aE0ETlWuX6WKQeVXBLM5TXipbIdzCliaZM7z64Y00m4TR8KbXSuaDsToH4BTi
tavE8TFEmXdQUZPs4pAuSde5NacYJ/OrQVNWdFNYhQw+TgtPYyfqicOLWWT3HMKQhdYmfm7PHuBK
UDhDYvDWqQkipWjDaFMV/czInUe+y2cRmKrLzG2qZuxwRoi8V6fQj8zc7yM3w29HWnWXhXbQD8a8
GQ1X+s57WJxS5Wtfi4l3dkxvzSCZ3S+85iMhA02s0ghfPsBblVn8UqIZBEtDhZi/m3WjvtPIVlt+
3tQ89E3prrsuGv2syttNnLW4rUHlrEZ8hNfYSxguTYMeKO6wOEkd6+iMDhZSu9Up+eiEYyV753yN
a5CAi3W2lGPSK5ogIStmazCH8VXBeEltp++uFnO0LuaR+oK9PHFXGcJOnwbX64CrDu2watPciR54
xZnP4SK1p8eavXDVtTevJiulaGqUCJmRHMMhzRhU0mRiE3/LbSe7MxgnrfGs2lh+tPx+6jzrC/y9
8VmRVkvs95jjXopynVgBKVaF6OWqbmkT42j8YsnKWDklJ2bPjuKgpro4ziU2UogTKeMZh0EjZ6Ce
5o5DYZ7iJ/dVhjbflQknJeQbKBVBq2ZlMGbjtyHkoV5BGmr3nrT7gqI0M1Yj9cZNZ4CByKgRhK7R
IdTsZqO7Q7vDdkboRtn1uyIaogPic7gCpaN/mXLNwn4fm9QlnjPcdrWwAgPjLDxHQyUxzqQ2smRY
baxy1H3WnBGMhk5SBkeWR8ftwUVHhXucOgslgatVL17DSk6taSJmyUQlHoJH4NwgoW0M6aFQhc5Q
EXH6zCjWbxXD2bSmoa2VoWq3/DYjwI3O3dhqqL40ZU0LXAWNm06meMjBuz6S6E2Bn3YtA2/mj8nQ
voZY5fBrlIWfCVXQ9CN6LRayJCOrLdCfJ/FBmU3uR4q1NXCYSFdUdY3VBg5As0dlytN3RoDuaxya
KW/7sf8g/7nacGQftsWoZQ/pFHo7Ta2T1zHL6NQ3HGFosuGoDot2PYcie3SKqbtnmsi4tFeQ2q+8
StMzZNzqbafToR/UHr26MRM3ztuPMawqO33VhSSyCPoALMwGe0jnYBHsJ0Cilqg3Xmeoa5d+BxF4
ijEdaQfOQb+waGDnEwpo5DdGWva3oyIsrCDGe+GUKkUh/enBKNsj/KF0P9O9ZdRULaIaxXpTO8Az
o3BUWoHW65Qp6tqJByJTRKH+iKnwV1hMI9/QK2fjkI40qyTp9YPfAylY9YUec0AdacS1Cg0fcAAg
wlk49xkZHO9042CLW2JO7hgcImTncQEcoM8rjnakGrDEY9/T9AlvdBPf5AzuaLPP6h7foPGiVbm3
42rLU1n3xABj47xLVIMhpLBvewqck8URrUZZk/fbhYa1gRRVLvWuusZAV++rLIeQ3ex0xTpGsAcR
3kw8KHEhgD0YqlzPeVvQEMUOjLGDmcRVUurs2HVcHAwITO+mQ6t8hD99tMlh/BoDDUWMn0tKjaVO
ozDZ0OhnKOdE6pohsHdotdYMusn9jscNa6bZTbUvGrYT4QkagVHsl+gSk4hH3cQPfsvsQf9KfoZn
Bc1MnS4BtvrMMZAFkJljNr7tDtOzEK3cwYumz2CrOJKL2KAtD1HmJgMxxCElbtZKKy2mVDhRiCPn
WpAs2G6tps0/enJMvuDlm08kAtjPXgZ8W0kjqi5SwdZ27twPIIukT5EpL8klFznkmWRsMWKRRq9B
d9bOhXs1MAWVlIL6DqP3tcPktxuTtdUVR6uebk2jfGqj8JuKwqAS/fpvFXeL6BhcGvkDSCXtM8Vd
79XqnLC53cX+DDN72P3tjydhScPOhraVSdw5pZtqhnm91Ye3GttPR+P3L4XTiKaR2akufk6gnvY/
AU8/ie3ysVQH8BThrTrm15kH/0vpN3/5FeCeq5h1VQ+RLsbSMzNAQ5lKtOYw39HOIlqJ18aF2/9P
ytTPt39R4eI20FBn8wcL4LNikEScyYrspr6BoazRq1LspTPZYvNsWqwvNsB9hHTzOpJ0xDsyy65D
Vc0CUXL0VlKZ/+h6d+b428fqoY86i3xDvdznLaiLJYfgrkLn8o2Kg9GCU1EiXfj9F/H4L7/+klvC
AiJm0jlT++e62ojRKeob5pCrvryVwzZxKsrhZ5WdoNJ5XmN5QWd5ruNcLhkWZJ2QZNtlWZ1dMrIb
0AuADLkJafaN4sEsL8i//73qn7/WIs6maWKTku1A6v58V1Qliiy60u1NZMsGD5NDlzfTqAgRgszD
K0sGBoZJ2G+ZohjR03i5BcjiVpRN9Apnzh0zgIVHumTWDiiau1QAw3OIX8WHq48VUV963tA8HmKa
PZs6zMqdY9CzWpluXoH0dqyNlkCmn5K5962WCpQJLvnyhcZUzJP7nCN9UOqK5zMff6b1UgY4PQUG
LU1BI9I4u4pAY7owtGyUiAFF2ZRPIT+WKlPVCIeLdZN0L9RRlLJs4fj/iFEBpOaC5NxBsGiPTtKC
1XaK7KblEX+Yuq65cQaeM6BnjxWKyptEU+WxNJCCuXtNwAFqsbVhStTrrRCjEoyDeKMe8tB81/LZ
GRRUcdHYBg0CkwDotbvX3eZAmc/JI06q4aCY+Q8eBvcEVROVgd3P145b1HsHdNWXhCkKjfPedjbT
pAmWO2fYyeTEsQL4lm3wDn1MuZX7GEeUAL5ovpElXa/akjC+ErytY9unNzl6lJMQUUZEWpHN+6nh
ZFzi3VoDxCsOHgnBEAMaLXnEBAmes1NGnxr2TSeVBz4Ex9wJt+6B0HK7XY2lg5MzHA2oLLl9HecT
bwjOYZQxyWhxbfN8ryhTei9BFAQDbLW1AenTWhUy/OHaUPyG5larzbWbFCsjio9TojMuSgpslepQ
3U10Q3/oNinI/shAUKxAg+KqnZHCSmk7ewRF01Wk6zV5htBL8NfT8VI806fkoF/kcsw4enb3ntAS
PnmpI/bSmTmcaEp6A6c538+G7gRF68HABEWtAUQjO0eGquIPpMucUllNaxW0v8/0fkLB01uhuZkA
6ywooqI7tvRYA2zyePdqewRg07kTww97fusV/hmMGy1bxUPGFMfRhbnpZiC+jIsSwUAj7r6gKOf9
78zZts0mUrPL9hsUh+QpqnqaUhlSLNwg0U3dqmOQEudwXTsWIwulV4N5aMlpiytB4lRqqASlqNVJ
KF8n+QKrHlr+FqErTr8mjp9cQ9wpTXUFk8PvwcZfJ3OHcDHOA3SG1XMZS+NbA0ziIQL1SZRmFO+F
VgyHTuviG28Q7hXVD51IV0Pxn1rxIiGvHBvUBjEIJlP7lwrF5BNYv6mY5a7RhoaZZVpq6wQXAoMt
ZzypDkPIqAy/NtP4FkpDvCoNYdaptoxAaau6NwrSFwSulsGsMtKgIfHsYzTI9/S1h4PqxBPjto5m
hQSstEVC724bwk61FdFMqb7OIYqlsBzdHtWr2rrIp8dZYyrdeAkTeU8hPGQmBWjDLEon+mSKDpGt
vAuyVLa4TX+AMFEDmSO/4VcIP5D7iA3oyh71XdP5+oQHe3Lqj6nn8GzHDs34aFHLgvTZ5UJ4QW/p
w0HnFcathpSilJr+6Oq0EgZ7/G5Tf75rTaQfosxJsAWX5B7HXnNU7KmEdW/WV2E19GshB/CDMqc9
4dVyNVhYJCddyZhY4NgsTEFvu53T6F+6wSe4wc+u+DNXI1J+3QbjrkKOsAxMUmfmAOL1wiYCX3yn
wz8Z1yjA5luCd8G0Au17bV1bPjUuWsoSJf2lrK3P3g3e/Lz3bUuHFU2F6v3yEiV/mBDYES18jSJi
WKvso9mFUm/59f97oS0fYaiuvphjQEgQpXUGxig7tqup7b0bXOfjewOESK6Br/25Wrr0IWdvzbnI
yZ2AmnRDqjAhogzQjcQnHfR/+5SzqpVuTp5mxeDdcBCZh5tQ93UkiN0FG+PnIoML5rku0ahcMYPL
pZ+nDaQGimezjxNeHEm3icahvkmnPtr+3XfxXE3HWmiYmCYpNc7LJ5lpUqhqPd8x5Y2Cbp6ybYYu
BlSOgUZRz7ML5drnOwRjW8WnR6aLtfxp4Wf8XNdk7Rxr01TqDH7jNfqrVg3UJODx8v/8vT5fvV8/
56xuJjDB5mBe6dfm3Lu3yexOa6XKwguREJe+zZmzETNZhXKYbyPgJcS0ud4U5Nvd9HcXjdORY2iY
nfnfshD+Mf38dM7AHBIaMYisB4bC9DRp600Ozc8LT+iZuZEzoKHx7Lu2jYKT63O2rPUaXxdDnvo+
5FWZGCII40Mz7lL+arCcC1/p7P4sHwbHZ7HpYhlbgj4+rwOj7nLTFV11r39jOts8/dXdX346qxlf
I2WZ6pjnRjFlMFpvDtXivlD31K3q350r+fHYJlWoKlgwsDC6y5f76X5Y1gjMCzXbfQ/hMDkh+79w
dZZL/d9miW0dexvPiG3iVbLR0Z09JXUy5L0Zatb9Zsqe1dhAu1FesDD/8hFLtBJbMkm3pH5wyPj8
HWLa8gaQFVJL+gl5xLrHDkVt+Of7cPZ8MMrEDYhfdjkbGzzuZ0/hWBPQqeqDOKlkjbbJuu5VpN7P
BYLnP3+QtqyXT1dMX+QtHvMk+FYYGs5uSSlKXWZzZpzsHCBkomuHxsJlZrWIA6uuuF00X/R3j1Ji
tppH3kLDM1aUv2sI8H1BBNgaD+zCSXIXgs7PCyMTplXIeuzvo12obEvlb9fd8uNdHWcwTQGcfmfv
UE2pYzQs4PF0df5uCesLEJc/X8dfHksdHA+AJ12j3cClPFsVaacie0YMdz+Rb0iFGW3+t59/doH6
LnVrA9zAfc2xhzkQ6t0/f8Cyoj6tg38eSV4z9E3Mpa75fAfGYUScys7ykIs6UNrsyNgkwDHiAyXZ
y6wCvsiQ5c+feX7RFhgW26XrWijbeKyWR+2n7UCTFWmdaUbpj+LPWVNR/28/f3nKfvr5pi4qyWBx
4eqePIar4kINcH7NlsqT5g+8CbYCqo2zm5J4AONTmmh3FrG0LfRBy+wOee8sAhnCwvMQBf944Zp9
btu4RI7xpsHDa/zzqfRuPn8nbYgsF71BcariF3xf8/DFk0wE73T5JUxKjBcXXeGf25y/fOL50kbE
m8aDXhbgoBoc+2Z6RZ4GOYLxezZINICCYRISsoNSyWMhutOf7+E/F/G/hfn/Px5buMtWqDvn5uLJ
IFrdHSKGdNDCect+6YC2Gghe+iRJgr4PbRoLeMgmYR8AGTwqzH0u/Aq/u+a8Din1eXN5uLU/X/Mk
awytZcZ00hXjZlTa6z5PUWvo84dbzV+ol3zYk9/HsbmuRiuwoDXAtISMbKbfU8XeNQQ9uESqjYXr
a3pzRKN74XXx219Qo91FfrfjqudYMOjw2DUR8p/ygo18HhFAeN6qNZE2lfiI7GoKGrt9S53sQq19
hkL49+4wP9N4Jeoazb2zR1gKqUHOz4tThoNKTjTuS44p9MEL64l91ui/ufKK7IMLd2TZjc4Xxc8f
e/ZkT4xe4kawKEIYvLwuavRuw7cpOlmxFyTjlzDEuCpv0cxg/4wvbCv/pPz96dPPqgy1SipcZkVx
UjJGnbhSj7kDxzkuMDPZxWtv45Vto5IjcIx1AbnAG7PXH3lvP1i541NcbOrZuRL4qHgX7U2VGe6o
CSwL9dsQNwoaAvXOovW00bpyLQY+o5mLO14ARAuEDJk8AuwJXNtMffdRFXiVrBJQMpq8gT6jVuLO
gTuelhi/UdHdxAD6SaqBlyuPbob2xx0IHkFSWFTxZmrLwDBYMBFb/aCPuy4kggTH1xPBX492qd5B
v/UxiI+rHmGhtKZAE+XBrbW1OdUPg+2B4EXoMZbuvBoKO1sLmPDUEThKce/6oVXQmdLSoK70LRk0
P/ra/I7dCtfp0K6bwvAbekcJSlG0KOigo+ixTiRUZqm/aKR5Ou6PjBk8nchn26SHqHX9Vsw87gNS
SD8aNJRP/dVUmY+jMlyVaQ1AkfZoj7VayOj+wrL7XJb9v9XOuIU6loKfd/3njYB9gMYbrbKTart3
THhhcnmjQFWkHAh63sZTvbYK7EX2vDXS+agRrgOu2ddQDTAL+152ygmTyaUd8teHAfEpw6B/ql7g
GWfbk1ExL07MSpyy+t3iTcB9MpGXKNpTnW481A7K9L3tH42Odkxz4RWofX4HLpcEJRKzL2KzDHv5
q8+XBMRO2ttTRqWKj+tI6CpBJYrerJPWnFGMjupHgzrpdfZa/BhOI25B4b6ifYgPs6aSfpUb9qEb
vPa2qcH/UmO0EJVdc6MOWff+59tn/Pom43c1OXbAheFwY5+9r10sEkglrerUePukf0+IzZ5hNnhL
JMKdiZAk7a4j9Rsi0lVV3xiO+tqA7yNJ8qoZb0MAIfhfyNz5XpKe15cfhAyscoWQWQ0Hc87oD6JD
ZFyNakLHN7vz0r8Chfx7qRkYEzTPvaYbdLbXJinhJ7Y7idNstsdwyu6ypE6AByjZhQ3uN7s61bJG
FcgUECbGeTkOsFBrdMR7pzJHNs0kIn5HWJPvWsV5J3quuE08c7yGmTEdEYmj909G80LB+5t15bKH
cdB1IPdRV39eV7aTFEPYSXFK6udpsO7LYkYkQyKEs/PyN7K3L7zkf32F8pV5f9LJsZgauWcPETmq
lUqgqThFpWe/mcOcI4mBaBc5bbyzqlF/IqmSVKlRw3rQojz489r87dc1OP0wrmTQdA5IUtQOIV9d
ihPKG8zUTAZXUVXeJ22B33FS92ZUBp1nX3h6Pxfg/6woVzc9ixqWJ8I4D9WVKnF8yrxc5Bg6p8zh
VY5/XyFwYf/7jH8eyp+K8MQJhTL3rTiZ+tZD6dBOpi+sZwTFeNrGoCcpQkv2U1deWEDL0/D5Jc3n
QksjM9KgdXZeNwpDw/gculxRzXvsXQ0xWP80I5H7843Tfv0czkxwkzjDaDSgzxuBRHV0lV46zUlq
1q0Myyel6lEt57soZnaFRAre0SOYi31rNhsG0lTQzRrpWb/yCnE/ZNqFlbRsuJ+/9+ffZ1lpP11v
XLLFNLtuQ0V2a0l2J1YOwueVAkR5yB7//O1/fSEuH+Ywn6PhgnXsbEsagQHNibRwiSXJXq0Qmnft
fnaLHcL3Cwef33yUBleH1ufSCFXP++BkzKTRhNAMFW36YFuVd8pIPNlEqf4RhZNz4Sr+5q7yaQ45
dQzHF1rt56sI9LbT0r5dPo1iS8iN6pTrQr+w6fz61NOQoDlJy1pFCPGLzsLDudfGozwJi7i9ovvu
4OEngJpdIFunrbzCNHLhsfj1kV8+0qUpykNP8/p8n5saJx81PjKbB32PVVA5qrUyvPx5Xfz2U0D8
cWhSl37I2bowPFjBOHblyRDlqezNB8OIL1y73xwMLVrwuoGOBGwWzr3PtwiJNxmN7SxPbvHRQPir
hwlt7/vocgQUDPHHwCxPMyau1IsvrI7ffb2fP/rsGTPwzESuu9w3KXa11iIG7PHz/Pka/mYJLv0w
3n6Qc3T6Mp+/XylwNiE4t+6IlanhHhn2NWbx4jgnUJr//FG/PltUbmDlNIe1aP9yu5SUiJjJTpNT
ZzkzCw+ldWwAK5qY0ZKWmc0XNs2zPQqBmokkh+Awm2DoX7eNjOB0rav66dRrwFCVshDbuVOB2+aT
WHuIXzhUSOPCnPCXD0X8yxzNswws+qz9s5Uf5nqO+ahzTm4ou02oeRx44ik79tbgbEau7yEblOzS
Kj2rKwCRqvRqlp70EpFm/PIk1LROSOpTTjpS7L3aaNmmbaExdJWGu1xGGqFsyfDCgRJcEaXywY0k
xq2mz7Ivs5Phj9TjOfW9bshPCZSgY5FL/Y7kciqVsYoPFXPyPy+Gs8WtI2ijDUiZDAMdrpN3dp3G
lHj5yCr4+dB97Hjb6w9//oCz1Xb2AVT5nxe2iR/Y7W1qncgWK71ALZjQnDMbAFmXCJpnz9C/H4U4
i9Yv/U3uweeP4lWLHIUsxlM14yl4I2ykGC91Tn/7df77DOfsOe0lkXAGYuAT7hnTfIGEgCiEdJsL
2wHk0gvf5rxGdVQiRcLCqE6qVlTIoT33Jk+LLhhrxikSd89+YLndZHjVj2mPJhS8FD4NBzmLVTdp
IGBd0ZXivwBb5+6bWkMCXMhFsZsrebIzjTbCNwkgAAOpCS8nKt2PRCvtXTU4X2N2vSAR84+MXPtT
ivYtSNFyWQHJgswGEsNqQX7o3q4sclCATURgjVKEJIwV44o9ZBHNx9pKGzVnFVlDu2pwamH+e8qR
KEzg9AJMsGKLkPjNbZsYK6dW+RHR3shO3ge0/+t0rFvISRL8lDQxcc2D/QOBF99Tz6ABMOPYFhlA
OYszDfScND4RYHso52I3yFb1XaABChYB/Py21F2/iktK0UF3HwaEdh0Wvfkqqh2ocZtJbyhSHcW4
hhuQAJVqUMTgI4GVkJjtKtHxR+uZ7a08rS4DxwKdwC7uwWkBH5PpY7izrVTc6VX+ZhSRuUa373x1
MI5uDRBQ27Im9g2LCPJdHRUSEyusbGo7BNIt9LVM2IvULANbktjpWrFb614avTyqAn8lrmx5BcJG
7DPY7oT/1OZO08Lqq9NGcmsNXU0gGqZGr0Lr7saGcyhxbwVznivkJ+tx4CAGJFSp/ybNyPZLq9M+
AHZPfkza4nZSBxPimq3jWp7GDsYVgKfJbHihzosavBEhlhfXIHy970hPriMNgO80EFyvjNY2qsEO
eV7ZPpFaZgYZYeTg7UBoXeVDrF/pUfFRL4kc9FHcfU/2+QqdtE2kD1yPrsR5jutEB/HIxjAk7vgN
cjNgH1zLa9UN7fVUJsZOmBj2kIw31wmBIYdiaNqd5U3MkRn1cpNtDZZV/cqKcTa5Phlfo9nGxKLD
H+q7yNnXiEVXUTvl67SZ3vXhOADq7svpsXZCGE8ESa5EHPc3YSjCrZWGKfEFs7Ubu+kd8beCy9Xl
prhlHdhQFfIgJqWLyE8ww46mpWtXlu1e2oiLBoGANrnqs0NSryCeY//oCmeFY1XfIoCOdqUczF1Y
ddC2QFCgjc8N3FJE1vpG1n00g/KtnixOg40TbkOn0W+kWdAQlCJmy5ycL1BeJtLT8gLvbsIgnbS3
eSvzhugtQ8I7hp4V9Ems3JVD5R6ZhrSb1krHVanjPOhIkz8OoGc2tgBb1xLydC0d84fiqQjV3dby
tRo3VZ/jlDYz59uopbSvKYP9Et32JldClcR6bdxrSTHyJjWS6yYjDlcSsHYfRnOyl6ICaj/W1a03
YXf1ZniVWAtBJJaQ0hUdL7xpwkfJ8BSuizwhQZ3x9E3SxlDx8cNs3dh6s2FZYqZD/JXV7is0Q4B3
2H98N9NxnxQhR49KNEe84bwP1eh6AEixL0OXVix2Tboj8Z2r9mMQV275HBW2szL4241hdlYwgpLb
9OnsYPOqZjqXkFGBpOCAIhBwI6oJu4ooRVB3Ksx7D9t0oi++whFjT7FkXw0FPSvUpdGVzd/6iYRY
FHdVAgitEW8R0bMrsFwAD01HoW/R1ZPfWs6P2LaJK5MLWN91Y5IRCA01WhffdpqNCPdJaUTjQhZA
H1VB3Ko2rplWHu0wMVdo33p/iOruIaJ3tmkXe2wn5uoQuyjB+xI0g13NNRb5maZ/VhMP1k7hnTbD
2FFj8TXtEsPPpgjcA1Hb/MoNR0MD1BVkiRbEG4rvOAb6knrEWMDGJ3A2Qbs2w//aFAoBfvSkzdci
HFW/xvnkJ7XzrcGo6ZtJ9j6U8ofAmsPYIX3vLeXFEB1ExNF4I1A5BArHF+2ZL6+4P2+WRTvH0QlO
0roOiKqRpsHcMdMpWhE/cODMVqEDA6ZslccmG/k1a7JOUy1GXleo5DMyrOY5LnhuigbDpVsaWxvS
w2qoqSniKA4BMMXjddlPqL9gDsgn/o88iXkyYsBNGo4M7BhPiSNx/Vh1/uwUxZONSvGl65TiOGC2
O0xzFR0j1AA11lWgT92i73QWKAKGMuXNjFwvKEoMhxgDETx6EbpGcuk3Op2AQIsJtSoj54fpotua
cdpeSceDCzZIhbhAQ6U9Lkd84Jz+oqZn/G4LUkwH01z3aQHTgudkA9bAJjZYG7aIkeQ1aDLoYMJM
D03B3rvUulcU0VmQjfGA/9T6YBMSQY+cl+2OxJbebusVMrWUTDdv2gJiGTfEugG8EkNHXwmPF5Yv
zJemMfm8hWdiuLohmKXUH0Qa2z0S3a6DcQ1McpsgSF4Nqpc+m6Hkfa9XVvlWpWO/sA1KPODqEJ3S
cWHk6j02O4/Rl1e53720bFeAKkF0eLN5gxWOcEQyAu2VjgESTqeZXQG//+JI66vVdc+TBb6lMfLk
HthkhgGBytDqwQza9uStgOE0x7xTojsrAQngYcL1W2lwUB8zDCtDOOarEhIs/qFEM41dmKdc/ymy
mkMpSImkxWrh2oqiW50bxgTCizcOaWTrkcJ30+b4hcoFs1PmPPecvoiXZdbkO04HoCQu81VOMshh
dMxxozdGupcY6m76zGQAGZngYUPzR1EzA5M4CQ9q27ZrMrTdL6HWk0GRFNUuJ+veR3tvbFyACAET
Zv2LhHKGURvJGUaZ2XqcJ+LEVp2ZYnqJtP6+ACTEclfLa83EDDAo+YeY2RvjFFWjVO0G+KmS3M4V
KuPC6rMd85L5VqDh4F8bMroy7QEBLL7NIzmYM5GqUxTwsgsfSKczt5ElzW2rwuXKMZBjIerEc1nT
xuqK2sU2ZGgbBT3cti2xPfqV0jaQknvvFqs4S3iqvTeSrivyvklsBJ7m3QG1ddemOqARHlseVAIQ
VxCUY9yp4lkvlfa7jWUQQ1U2FcAQ58LCJzmzz+tZB2HAHNSTVtfhY0juM5tqPW6zUguDyCuntR0x
avPKmQ05dMkosZSi287tFD2q8EbuzZi3H/JeOALu2Aci6sM150vxaC6WStDe7rpV2HeAJzEmHI10
g/jW3SaumgZp3ePP9Wh4p537YJcSMlRITRkP7kCI+lz/MHD9QMbMBzQFOOJzzf6hmszE6pISV8LJ
Y59lba3yPqteIaYSn5ejbkMram6SdCZDaZqbW7XtUdum5N6DT8qr4pgmWvtYe9N3W6qSwqd7n0aY
ZdNoNNd9o6tBpmrvo7XctJGGmy107G6DS2oL8AlQG1O8G0dGP0yo8A247OiijrWbmAnNSinZR902
mTeC9EPWjjdvzEkbH8JxEr4S8zDGef40oPgOaHN/uDpZwCVj3API2Nuu0AIdfWuxeSPX71FFXAt+
mIM7ToxpO9RE3AzgIlbqOHRbNMjJbkxJmIVNq23q/+PoPJabRcIo+kRUEbob2IJQli3nsKH8O5Bz
5unnaLZTMx5bgu4v3HtuG82BsNYceXyYB7bgOVVdBEDGoQY+LdKgp0jz/pgkefMomyLdN7OyfMBR
0wWedP/FB7/szDHDijaBhw9S+/8Wuun4COb8RDhQikM5C5+xguNMx164K+lvYRw6AGOpPgy09DFB
pKkxvPWVA3sVTcjGrUvngoo72sqVqsmqVX+FaEWDoIOC/+xSmpFt1i7TQw1joqVOHZsPYnDO8yw/
0WbVeEyduMQaJZs+sTZhzfrnVsIBOsYde3sesxGAQGeRYVPKMWhUP3pSH93CS/rQMAKTt3ThjYdc
dFETt/KohO0V+PAPssftacIcATDFBjlZFZ7iUqjAdepqn62J8qShfeQk5Hp52xDZXqvmLWsMWhun
iMEWt2JlWYFEtaDNobgOc+D2ft5b2YEpwhKMRRpfjZrcHchGrf0UJ8R5G614GifsG1HMToyj3rkS
Yio3oQ3As2kbHE2gvO3+A6UlWk22IM6xpvA7WCMJvA3wh0Oas5DXqKg3Of93klemH4Ah0l9iYkDd
LoO+JSCDMu4CTlNQ8ugqc7Gm1tYhre03F3XYVnfaCMRZizGWE41I2vAjD/vSF5kwIbma6Sabbmch
RlCvJhSdrsmRHq1efGm6hR8MPat8LsBIpRsXOhxFvaPxmxo5JQxQEY5MmS4XKC1EGRmpXC+OUV+z
Jv8YYPjuJ4WJkphs7JFa7t4ifQHk2LPebmKgAQH6TIJRdQBdNwwuTkYeTfyv8StVACMlqKE/Ko7m
b1sPx+vCFn/PD5gB2vTxHdBERIPRKg1ozDZZpnpuVO99gcXULB3rYKezvTfX2PK0EDQXFcd4MJPB
vs/Clre9vJEQR/IJoG81xabtFhg5BKHfM9ECdCa7j8i2f7WcUaRJA3KcySB7c01H27WLVn25SwiR
gf3WBmFW7cc9mAqtiHu8i6HGQtTC8cnJ4Eut0fYYz5iKsQb0dOjwmyaM2rOacATolmMRf8Y1JRaN
6mCyJJ1UvWg7MU0kTpHpm1z1bnY8sDpmYISgf8jOXr0iA01IhhgDMMtefYY9Jk4i69eNYH3UFSxv
o4yEVwoRbRIhYZTEoUFxRTRS5+LS0hcBQ1C35m1BX1G3w1ZrmpO2FvNTbzLiaJJ+3LeS7YqQdXRu
O4lpvpAOsL6EkPVCDsSlmcMnAHPnpOZUu8OVBEt1kt22AL//HnPUnMALZJt0zgC58lSZV0pbiBlV
DKvOrYYn6Gy/4wSlP+5H12Nltp7N+GnItwTZpT4NEN+ImRkflLAjZwzlT63J3p+GjiVyX9tBjDJ9
Y0am9Iy+pvHD6JptkjjO+Psc911UCmu5hI3wbw3tLzxF00tkltWhlxqQfr1YquTAzgOikGwMKPJO
3Ku/OJPzIWtnjiFieINcZwVd1yGCCgOHKqkZXXXX9eaPsiztCBpv9vJ1NJGp4Wfj9UpgDYy8/ivB
CvAh1Gep7H5v5RUDFFsYFIAtBnFSbzfI9RiZ4Cx+dfXlzcaKQ4m1AOjrago9Ldd29kBKXVbMIO5K
alaEWsCLsqryWxIEtuR6w7Ft+w7EwfrAFGNEZ4iWhF20urdG/GaJzSYwbWD5J4Ue7xMRRnunKdtH
QkntJ/4oy1M2T2fiICvqpk8oYrjVBDZrnVrKY8gL3KMfh2DKCvE2JHUSLH1uffaxad65aWYSJkwI
1d/a54SHcZSeRoEoJ+87KD96+IZ1CvlErJEjZwKM6cUIHShvzX3njtEGu+y/tc3GAEgNbmzH4vhE
EbtNXTvED1b/m0F5vTB6gjxDJBiA0hbAmuArXpZFPJZ2/LKmEwmKmg5OyXIqXOUoRhlK8jqp4Xci
ac2vjazex0MrOH/49vSY3JVqkd0jqeTaqZWVfYJ1HN/ZIl+3ReZkwQqhmIEuma29cev7tQ+3sqr7
zJ4pWPuyZegnGF5EIW+n/OZy+SXaBE4VKglfLJjee23GbjVJd0N6feRHSWJzgd6I78oZ7hMciGe7
5MYr4X/w+6mYXAuzCSLd/WKz3GyJB+a11GT3tY6MJxEVU2Z109YUVXFHcTgSKAXjymrD2KNtrOAP
ynYXFkN2w4vQG6y1yj5WTOTbshwpNxZZBDQ0hAnoC5b0us/TfV8BQ49s8w9UB/K7el39upGw54Tz
V9d6Axs5z44cufKCuKjciH5CMRVFVvvYFMNMB5/3+NfIO/QsrChbB9ctiWRht63x9HlWWvxD2Rvz
2rY/8QwhBkSBYR1VydM/rMb3zZbvxXrNmA7YM1U1uQy/WUjeTNVJ456kuoYoeHgYphitzdDfAKCp
c7ZXoL0WUloymDkUmGsNpBNlDnwJwBSsx0fP0mLtNYe9/jBaRvzQdhZBtZljv2MSZD5FX+rx4dYE
QgIqAPki98ImLh3HqBX0hPgFQsFg1M2032jRLeI7q7rio+9VeAIg2O5j4vz2odHFV7CK3aYk2G83
87X4QzqZJ2vkq4lUZHpAsUignWBgFWG67qrUNU8m+IKgnQ2clRaYdtc1iL6+ZXy0Ubddy/VLiweb
gWw9q0M/iZjQcNxrgqpta3QQFrpam/as6UBgOTFfRz6RKJIIdZhmsXfq5LnBLIyIrhuCXPT0ZXqc
HtibN3cuyPKjyej2tAIr5WZpDfE35nb9oZz+Pazz+GQA7tplHRSjOUl/om6e+PUZCIv1Fs0X9gNO
0aQLYcCoecNWlEFVQ1sg7Ey/Bw7P+y2hFSyRe8vltvo9L6e1JYREYIEz66PWzuWTGab2+7w6/2hw
eV50zhs8lP22skE3zVrpHIRsKs6SpnzuNKfbkNwEjqQkn8jItORjNO3+TOQmcN5EI0d9mBtfW0mW
TOscN16h1S9r0hOHwFwCwLvqw/CJL8Og+ctrl5hL6Aq2QRh3q9AGGp2SH8sqx6PkwAAzOJvwmlt9
euGqE7fhrnlAjaHfxzWjCdMOx/0y2jfyYgYQpsDSmQoILkVNHyCZxf9gVYpd8GRN8R1H0FPKIS/+
mLsiGHNaDuRlmNXFIfzoMSZ/5kEvBIBDgZY+hUKykWVXUINg38cKB7dB8GDft7OWbyJ7rhhe9K3v
hMtMSdqP8jIoRnGrCXuQJNB3TKGoBubmF6fhtCd+B0jKPPXIJ3QU11v2FtB7prrcWoYVX8y2muBr
2iuKLWjoLbabN7WId5ZrOuVa/SmzuIMo0ND9g6DpD6JBCKqRzGqG4fBjFa4RMcpdaEPSvu6PjgtL
qsRLgpeqb9/NwgRs0xbdZsSIbJbvN/be1D2ZleBm6Ev553Dmn+1i+kDRWR+J2PHKLvMYAGofSYEo
eY5I3WF40PtzO9JYkuASgDHm+KX6/Uht4FZmgbV36O30aTSqliUBnGnQi/Y2TMt4P9WGSbmOVoTc
lOLYKRawvHG31PN8UJVnmoN7ql2j/pBr3YbA0Ttzu4jkZXBjOhRr+ojrG6Rb8Pn5XADiyWFeAPZ4
yJMNpo113BVFIfqtVVihp6fhYx1P0yUmnDMNGEY33UuC0nrYpn3bv1imGHy9S1yASB0BBU1s6Ueo
o85hhtn6FrZ6t+GtZUOpuvAQLUyMTTd+Ddll+6UTkVNCFNwuxC6/p70JDzhJjI0kZPzFqQjtWQfy
JrWoy3fpMDG+c8fqRqqVm8ap/xV6+S+rCsMHGoobXdqM104jvWQb5OFwJfUe0pYDppp4lZSeKTaD
BmoTs93s32BwKo51kd9iiFmn6IMdvjX6UlFKz26zJ4EicNNPhmdVeC7LwbYuYKdvIapjnyS7lhXx
3Yq1FUGUSHZI7sgvhppD0GcLSaUwIPQrTf2sGdzeEsMU1vfqO8yj20jytX0r0pNqtsbT7Q9AEb2p
qq1SJwHxDDw/kCwxF4eVS8RLV/nUNAAiqpCEFsNqjJ0ygNj2rJMgSLkTtW8dcihySiz10B9tpO5r
NGrekmYvuDjY1eH73qa5Ix9Jk/q3mMZpybLnlfd9pyN2JI2EgXwO/Z3ws4uYFoPEIEreTk9+YStj
7LFP9ngtMCtKSJRMOs1CUbgXefi+UoxdzIIlj28vWvxXi2l4TpXTfRow5DbuAlkA67Oxcr07qQjS
oh8fbN1aj46ZfDpW9xrVOhj3HN5Cb4zMwWwNQPtctXzBZeK7ouaEqUAveALE3P1Q69NJVIDWmAtP
XpVohGlqTKPLhOnEUFYRo9++JX+Z1hSSEjsSC+imNYKrh4gweXlJzE9uMNZnYpSz3uAQXvi0fDGB
iBprcyS5YEi28LXQMHcFuSlLGQNcZWBDOAiXmrCH525mmdIksX0ihuGD49zc2ew7fIt4gHtZOOkm
RDzjl2iUFS8+zmhPR56BLpAZkCcs3mcN3idzIO4eLy/G7rew6ZWszKmCqqNWAz5ARtQU/c72HAck
Za1lwJLjveEA8lmvQKQK5y/cRKlnMSliFaNTkgBz3pqaoDNM6ln/MbSuO9U9OIiUdBwvYpbjtSPB
tgyiJurSunqwlqp/TJMYOfgI4+XRNouS0nitG38pp0+Lc2qTQwn3YRt9kSTOPtZUzcK4dhDAslPx
ZUaOcWFrU10kZwm/iPxX0RGf0kgtMGEldGfJNINhW4zRxWBjW4QZDXr+oUdRs8cO5R4ZPP/r42Hi
x6ZMB9Oyudnmu3DZ5P3YPzWuzsQ2zFo4ZXAnk5yQZGlHMeE00XBfFu1X4axmIBoXbWLKVU0dl3sZ
/NkR1K7dLqxghjdRYIeCm1lctKEt6lNhZsVFZ49kIz3vZ8i8Y7rNRr4gDa9+UEZ6cWfNuXlfM8kH
xldSK+pD/zLhSNpYqTbDmK9vKQ/mawXUAxM77vZByvS42m52VPqt3G75Ltip0kKbUbNtoizetG7f
b9vRbvesa0i5asp4S80BR6JyTY6+UvdchuubMJXvRpm/Eprn8FZ3cbAmobknfUvu3dmkfgv72dmy
qFweRwsJWG9P1gF8xBxMXVecq7kF1Nk5K1Yz/LkQ2vlMrMglxEzxKAo1X7TVdU52xH9BDPBn1cFK
nDODbYBukqretUS4kE3u0/dyaDJkeoiNNm43eqhaSJ96Fl1asOhsZmzTY80+bvMuvHKaCNKrQuOo
jDzbj71I9jdaL80NGYpG6tIgkBYSZDPQacTytT8tDLKAQaHzlAgQkPK3bB9J7gCkp7HuQMg/M8zd
9hGjcR2z2KdJKcRWI8r82Wi604zp5aTLxPzKyKbyAKszkGnhkEFNrfaOGPMHg4psF6XDQ0ZU6i5V
DXkUIjcufXrTcQtr3MQqX08oqsVRKVkfhIb5oXJCosXapP2Mk6QOIsJ0fEHtSbh7YXKjcPQTTpER
WaOPT9bIIgaASncii6AFtdt3gSxXjo/YQOltSALZGAi2nrsQ6+Rm67p33UgF4yji3ZRPrJbXt7UZ
2z3JIVVgj2J45HxeWBNhHU3x9O4tI0zOtdnWJwApECCtsXlgpOiwzVoGyrqVLWwTpfddOz0JSs29
NltMw3pNEPR320oL/Uu6bXdZBG6L0u7VoVvM5akeB8ZM1BS+TR1TwjHDRljct7FyAs2dfhJAHe/R
VBL/vtxwDirjJKin6KcYF7XNnCSkX54yltk6/8F4wxeWk3ighYi+emmVO6LmyEK6IZZE1KR+ltrj
HXJiEPx6o3OFhQ2yrsg9kjblHrmFzUOUpTXqigIuTZ0RWcBNvHbZsmOo2m6o6hsCnOvpUhpFtrcd
Z7hVhppPfg/F8aAte0OrS/QMiop4qcBeT0xRVSpf8npwd+x32mOtulvGW6PT7474MlQP3TN0IahU
oa8l03xXz1EFnfuGB7fcigAh94+Iye+WLoS99LdEbnFQjpa/TZbIHsZlmXy9jYYAE6C4J/ZVBNnI
SteUUXlM3UweQcQlu7TIXlJh57Sehn7qpDnzAfSwV8oMiArrGnZNyNzUhMqO1dVyMGUYvWXR8lP2
zQcum9g3uPT9ouqSLatTfWvrlE9CI0blFiyAxsXW76MQFbNrZ922kqvpEVBjbhLOnkuZd7GXLQuL
cTW/jFXe7TQ3zoEwswiYVFhAyja0V5i5B8SZd0tlJFt2AXfkXDrbdZSfo9nHG7lwuToGjziQuvjs
8q3u6MyMOxf24ANy1swXM/M424WNHg6580ONZkAitSuWRRnIIM1pD0sHXcZa5GdLPbdHcoqMxA0h
QA+z5ZV0w9uYnFJeBevTSdnuoYBtAM7eurFGf1/FlJzdMhyOtDGYHFiCJ1y02oQojXlAggzfN0TJ
41Kn1gPhbdnFqEF/rjGeoTWOmwB4CumNVWvcm7eFgVvSDwoEc55UZB7iEi8eVKQceA3T28SMdMtD
Fm+YdAEvMjq5X0OXtbvSxF+Icfr2IvDf02X4oZuCA7e1H6l0GxJm/eHOIF3iaRguGYf1PtX4cyKL
mU/diVcEBPHNp7TuV/JsfbUWD8609m+KX23DPIpvXDfDk0Ye4ybr4w/0O5CahXw2x8TeGFE8PTuV
bfNXwBiWGeMk6Ev9oe7tddvB6nH68bUK2SSmE6lNRjsk3ojwcsO2I/SddiwCNzb6gznk/XXQw37X
ZUn5DHTM2hB6Y/pGJAlAhPRX+mEzqU9p6t1+dBbrPQI78qLVTgSdsyLdkGWJg0UsZ4qHPMjvaKcC
J2Y8uDRUQZCFAcfXanhorXJ9HMcRzxHjJ+IRBi9G9nixVNN9EVpWnplECXb7dvgMJIl3t5kgXUYl
o9gEIg5ZJT0NZ6t/Z51Dl4Ob6t/ah817bjjrfo5Te2vFFgNF9o6VJvwKv7UJf4Ua/bevprdYi55J
BiNK4ybMmXMmgMB6HGRpanp1Iv4PMBWroOlYH9ISDZsbsOxeplP7T++b8dXQ6XZSOlzI3csQ0Jxk
zGq5WDtH0+9oECNg/oPtD9kEzxaeyca1ByOIXFQHc1hGELqU+WwM1q8u3RTJP5nDs2mlvmE04YOL
E8rrZGU8pNRjXq9YXZD2QNaOSaGDHhUKM4uKvWHVbPG1Mb23wmn0CQeEklG06eCN8Njf0T+Z22S0
X5xOmY+WqM093RayHJU1nPA1V4sjw3OYNut2mYqUaJfwKQE0emJbWLz0Ej1FuTj52VBH5FAtIFUt
fSO8w/bryiZptKLjEQ5SMlYT+qOVfaKeZYLzEPb3VAB+y9uqM29OwBFlrPyn17TYGuiIWCFemvJ7
NNK7cF3gF1+JxYaWoJsnJjPEM1OqRD+g4rkrmfbmsOduG33nMiwviBu3UrV7oZ5J3tWS57Rltyef
auMkJQPI+yg+OvM9qXa8X/dNEmKr/W0E0oCG8u5M3EVI7ohblDQ+gpiid0FKk6XxIe/XfK+KH9d+
oOHyEp2eoTszgTRWmiD91DPzLIcgablbQBvxnX2V9kOlv1h0U+V9nOw6m7GePCwVWT75bzHtc6ZP
neabHQuq6rwwTkoOxny9LZ0H1ov52Pspiq+MG67t/2BnUSr8dtoGtnc7nOfiZ8AdaYZ3a/RtFC2Z
VaTfuNm1jNttVD1H4l1rzkadHiQbayUe7Mbdcvmdq/AmrqmCms8ftPOGpNCTPmzn7mdhciEz9I10
VPr0ujCS6qJgGpEY0BJZ1F2MtPNpb6RHsZycmEWryMms3+v5Q1k/l7xALS32xemZ8EP2HPt8U1sk
mju+0zubavy5fXcq/qO9JBIUz/NKWkYgnfuqfdM5NqM6O2bmbjJORPgcihzGKe0z58Ogf6cxQZDI
Uw2Aywvgu+kpjDA1DZB95x/OIa+AoDgwhBP1sZ24fkDkZ/AG9PK1UgfFDIJsSy8JJ6+xjjFCI54b
rpMNv3UWbxvjqhFwKz6i6pobhz7+uTHgsR35k+QDvGgmKVAXt7htvz6Yrkz2gwtCp5NktX8L43mZ
XzFHeew3OnEJnV3NGgvhu4YWp9+lyGcKGfTGT84eteByhUqerBqxY5cqvEsEgVdItbKLw3WuCJwS
nd5sKxpdEPlIv4pKa9nbjuIlHmV5YKz7ZWZmdgccM7BX2qrsMhHg7JCcRw3WtzNKKHF1pOYXFnHK
OZm6HD2gz9U5NJtTDD3SyPe5XXoTiWng2EhbIHoH7hCqXbZKRbax54tFNpTg4HNfxobz12WvljNB
DT0xvoAY37AZ9huKwjTbJWyTJ/xmKFn3S5RgcHyaWbQVF0UMzkxrL7v3FOA3UBv2u451yYApuRko
s/5ezi+6+9iEuxT95Vr/MZjcae2rvj6a7kvU7tb8byIlgs1VBc0QQ/peH1PEaLtb/IgpQcwvH0nz
khDBOOr7MJoPatL9DD5UU+GldYHpM62nZmB1cFhQ3gjUby7xAm351BmvnUWVqe0pcQ+Vecu8IN8j
+RWEFeRsVSp+JyYMXj2WXqH+zYqvLz2vfFtDcqgjhjlL6MsyZ5KkXREWbeA8zhJ+h/tDih6X8NVW
P2j//Ah17M2kbTBpX83dACQr5dBd2MQfbiJIQVpdfHEXg8KEY5FngG5po+VlkHTa64j6DP6u54QP
mbwSy7LPrE8TuftSwg9G1hDVn9UYIc96hih4uxDnW+8vrE2uoQSoPZfQmDSnMC0MNCrPpMfqtIgk
TZTLRRD6aGGamMM36SLLiMNjCBXZDr0++bE1Mk+sQEtPDVlfjsR8N14NwHxjyyacTRGVK6d/syG3
/dQSe7WQWRjLTWS9lhUJ5XwiM30PgoBKgU3asu3kC3tWUce84w66sMDUGzmfvXlToc532dJvCi38
1431hqEyqVIXtRy04m2YvqW+X4qdQe2UQbR0vyp5xSLsJ8CAMwvsqDq2NIil3JWEOU1Ea2UGvuAH
btcEwKD080nzZ/t75cydmu82e7blmS7Dk/VHNHwgJwskqgEUDCgu79YUcft+0i7OvMdz3ju8D9eB
IK3iXas+mFdtakFza39p3VN0S1FLtkWxM9PXbvy2y3q3oLBFbIC8DUQpDRDywlIbjlC/ObIhexRf
IrraHRDR6sBiBp//U1e/Lc6pIIfhfx8zSTx0gfxgRIzjv1peb/GGrraX6jGf/9h6VN0P8to9sHEa
58LTzZ9iIcvR3S3NOW24QjnFe1jWNipFK92txfPgIItd75W8crttKat9qAfhX8Os5A8SManAvz3s
nOg1HR/05b1AG2L0J41SK7LdnvwtkSHPSDiRFAjlFAVTQDpVf8xJWdrx7fdARSuC2S0Vnxorv074
pvji4y1VjK+mh3FCODgwHSzuDJfZY4pL7TWZSOuU3/b82yE7SQGCyxmG80ogB18JD4O/pL8aCweH
EKYeafUUiw0C0kVqO8aKRIm8ISsLVLjeEQ+0W2d1HxKbzUI7MDLc68idcjV8LIa17aJD4byzKaCj
zreFfIvDX3XXA3bRi3335Rya/l7V/IMTLbM3FrueVdw6RocpPijyD2pIzPF6vol5xuXF4lTNCs6M
2wEhfgruKSLCQXdd7QLXGNlw1aNDxkad8SV/cIi5xAPCxSuzfKMIWOZscQx8OetHJJ+64Zy6v+Qj
5OMxms/kDHqqv9zeNFbRvEQHl7rbvEvqx9BkEy/tgJQ0ftpvlQcLtR5Dkqn75zIKY33C1dP67Q1h
nXyl2aVGdAAQYVXB4Lxp8s407xfj0HZ0tPpezPZ25NqwnKOhsYnotiK9U2xHpvUBbSqy9LulfVym
L9vgifnIk08tJgXeQU9PqE+tXYZmw9o/AKDp6+PHZJ/W6gpYsmIjWMfnKSEV84uhj1bOe5CjRfOs
Wygvv3T7pMRjOL2QMlRFh1Vu2/hUgA1bdwADfFHcuYxkq+k+T68CoW3Sf+ZJz0Nwks7LKHczt1gS
YWF5keZzlF6H8axHRMgjk+rfU3UEFjGsDvVKkGBd5QmFnvromiSRwgraqlHyPr6vxr07BPRzG9l/
cx+x5AZbqLjlfmeVba3y7BBfLHMSEvQ8aOGk0u6L/iHOYHuaYH9T4Rn6VjWYZ9BFhVzO+i087FKQ
lxVVh8F+TPXpPJqf0RDuctNlSE3CWHtHX+Mru6X7Kb2R3cWs77AbEqtYBxTrlM1MrekDNKUTlExz
Et8RROLZXMBO+YgXGgHqC/nYnHbpcYZyn3ffCaLpooTAXh4K4zceba8x31IOAFNPcYamPtPogjJ+
Zo0YTb/DEm+0ZMHcu9ynXQEfhPGtwTXHn290ryDuuno6DO4VPwUlQbRdyVRbqDhmO7ABwNbqyVT5
Npm6xyGC9r8KTplo04Yfs0SzP72E9SUPpa81BHUxsVrl39gVmzXGKvMVxrBLkHWmnAcVs8tW2yT6
fefK6+pm576OtpPgxooKL9TQSfOhT6QEuyYCRcWJN5gvTc7TXOWA6KNvYbGrSn+bsWQLgWIfHQ03
IuHww3HE7sZOmzMXRj+T5pIfWSJqCQnotZkhpe3TOL4Tyab6e4j2qC44scNtW/5YbNZBp7Lr/Kuc
QA1iZ4QhEOWUfrw5ENC8HY2fpmm90CVA8EbwGYr2UDP71PHmeEgrO1d719L5UJXDAY3JbcIf/bUh
2dJ7A3Wb5iTeMnORxc+LCUa3agPmf+ceY/LOXiVq+r/aIXezfe2V9WpmzdeqKy8njVpYP03xF0v7
JIm4iIByFPn71Cb06ejd2P+xZF5H4v6utcbFG78m7ktsGsHQoutd/80IQsLncvlzG5LCMNsYHwOE
2IHfON6L9XCL2V7oFXP1GZHA2m7SVd+P9nge1PPUbFVCrQKYJtU8g10wHY/e/pA9OTRf0npoqptn
jC3Nqam2uXE/2PCAD9I2yKTYYMIIkE34PTWiKpPdQIDmhKrP1B/69jSIU8s+XMU/hSX9mdlxrx1M
dqQ189zUeLHty6gZO1Sfnk4vBXsCVjLfPGYVJAF+cuvImN8Mr7NF2sVAnGr+MDs/xIL9WwnGEIWA
IHtXWc8oVr2kmhn//HLGi/Cu1U6GfSjS3ZAR8Mnvxr5cro+u/BtIY2b8n7fbIn6b7BDoKKcRLqSj
xlPEqoC8kjObZ0v+llGNTPSZPUmCzg19GQiXNP/T54vePEuEquXZSHk4cRBG+p2q0Xvt21vqiXOq
O3ofeR6LP0upTUQ6ScvYKnlWA3smgiHq5hqql2yS/rjc9U3Inp+y7M1A8rVADLGZsNP08QB04cUG
rlyVT8X4qjVPTvs4LbuxfSBD0mcIzPD8KHP+hfradh8mHYxwT12iHypmGtlCBYQDschfSdO9n5O7
WjvhFSQ//TG3T4V6T8G6r0vv24qsVtK2YrjERN6tBht5fHkWM9YC8WRMXaenfyPi03rYR/UlJeQy
qWhzub3L8sclH4N0811i7IhAtEyy3AFSR8umSQlijOr9kLyOFflZesva+juZvtyevxC5gWa9l+a/
ph13sbVsLP1A1ANiLp7j1RkeBo2YYICtqkKpAV27b8sgRlewkgGkGuwXgnSrbPonUPQtegZ7aThj
6joydAg9PH6vZIX4Kyc1oursGLqM+DXnDiehv2blOa8WNuXYH5n6kOKSLIE5dscOqBefh93S9GS3
tKz2aoGBGQztLxRNUIR4/hvhZ5H+57Rokcw5AI394UZ4hxjJlmS/j0W5Q1FxtPtl3xMso98ETQSB
oY/vAbNnpo5Cev02QvO+hXIEDpwWzN1ZXU9S+i0CZNw0pdg3Cy+7vUwHp4reh7l6F0Lbu+sYOEo/
VxVRqfXqMxTz1JJfGWsG1jgfGfV/SApE5Y7HyUofCDncTNOyTWqSxU27AvmkoOrph97RzkUWnWJL
25bs/T2WGr+tprZDMT9Gi84Kn03VZPqr7A4db03iOlzi1geSF2oJImq4jVsvyTQfjs9TbFkbo9Uv
pdV8zpmjArOCJeDm7tHgwkXs7euD5TWaFawQzX040Lj7/pbioe+elBgpkREnm+6tm8vf2QtdpyTb
GjN2AXs5rmu0RwZ3zV0WRJa7K1uDFSWZN0Z3KQv2eiXr+aHdz2F4NZMRGgsstmHt7oa1OJGysMlY
54U6IUrMmMk4Pjkc0F60hlekhJcZxE8ZyTez7r2RS7PPTIx+CHLM6IQ7iXiT9MUAmDWb60u3doHL
v6MjixyWyHfnlGTcwmuIXFyXFWUOATuRi7Ji3WnSOHdVsbc63lO0lFOs/NaxA3aWH43m7LNqurTG
7FdyeumIsGOdSd7ycoNp6sZetfMjQ8m3aRyOIgs3BKGRAEmqL+QU2p5bXztV1HYd03nyfJylQsIr
7vXhZwglVBVtn3CfxLoMJLtmQuuYFelb5OwPmuQKVry9/bKe4pzqPcMC1yvjauljoP4PYALmJ/4j
6cyWHEW2JfpFmDEG8CokJKWU81j9glVlZTGPEUQAX3+Xzn051nasrTorhYIdvt2Xyz22sqQoptMo
FYVT6jjbC4VDGG1Z7dFHew7dfi9I/3n17fvDz86LGT/zT0xjnXHCO+lsexhOD6JnYtOuedWISCoc
0txCk7NRfpZg2Tdo8UhTP/Yav5SwjJJA03XODPcz9XzeEWaigFcU3trRxW3mMUJSu0wBt095L/hY
bDW4PoyqzrVp9vHUnG27I9xZHcel+8U6uaG0vMj521jpNLGRuZkN3Q7SPmU7+9AsMAKzlH2xf5jJ
4xdVDum+p+4s420guJe6orzUkaFJKD9meqGmPLawE42HZhkufc5ZHm3vPpZXrRiIR6j9lNKxBdO3
SuIYNdC2pwvOonO9AtAlyZfFBRcSuuj77YxnaOZaR2eu8F6pvcM+tTzS8dTsKjII7ZR/jjy8VCTA
xJmfOy8E4Oe3Q2o51aunPmrNLU8SlncEwUB+nRwZ4/AaqPpXtQpMgFTKB91paXOqIpis5oGxjjwo
zscOt1m7X9gtZU5znViKDYojmemHx6Pi/THOw+OKXVIWfCmcLonwP+BcJc2NBXzjlM9KWsr4Jgwj
AwYXnGAq7rpM7aps2Hc9S23iDVTK4YWEWt/zIgJ6ht8aiX44FFN0chFYATkeKr0cahXu3No70hCx
d4PugTHzjpAvNy2GYmUlOUStyCXUPgnyQgQtQzKQZYce5lMEypoAl0HVJ0FDKEuNd3Gld/3tzlZQ
W9w68uQz9U5z+4/6COrlvO3LMWzd9HqvuRluyLJDiN05gt+LxThS8Ls7TkxBfqiba5Q9l5AfNPl7
N44w2I6oK/1FciGUfZM4lkk5Gc4efrpVTnsXU15smo9hru7mpbITjLKPW5FRxua3L32APxH7BDdD
0muV331JEmnc11i3eJhhK8e+HzWSecQPSicL/4piS8tIduvBLo5Esw6mYgG88SkijJJR2mfZkgAl
S70s3M0iwkZAiWIjiJHRz2vwhIcI8/XgoZkQR+XzXDE3laYyOyxefDi33vUtOwyAu5rNtImwAnSN
qt1T/3EcJpvXLumhItrj1Ury5XZfHxOv6652RMjY4WTpZYdNyaWDW/z1iJYka+0nhc/m346wTPMq
tan0awQpfil/egbxgZ/X2gwf6HBZxHTINvvgIe8NjnfvsAAYyWzscg1PNJ/cS+dvb17lnbB1H+lc
eYX0+cxy+H7gl6MXcZytwxL3aKKVORV0SedKHElM7cmSHdjPPduKUZV1ZEQ6EDzHc9havwaDOTRi
AejYGxcOYhiiYIEc72nLTXxmuGK2XmKP65vpzoqJnfJKiiODBaQrdfNyIunshsd4+XOL1uiBvxrp
B4k5l6Zv3e6VIOzA/+vAXSgVo7Cfb5je/e8VfBdO+988exywRId9bMcqVF8NHkevqR4NAp1aCnbD
HSGv/FJO45EsP4selYilfvT9/uzMROJ6fXRF9UL0Gz2UJS37+7Mt3LPjx/9GUdLNWxO+KbrXHuro
bdPu2TGaDF+KJVbnma15m/lPvaP2pOf5KWVLuyg+Q48DKQi/VgshXsnwgdnjl8FEmGTW+NzMy8Jy
iD+wc1kvxZ/1kF23mYiaUfgpi/wt7pZ71cykB3H9BwPo23m9pY90f0RiZq1REhWkY7asWDHwcvAJ
J+K4vi1ULDACpBwX01P5uv5yK2qsI42bB/YC07ZNSKFsZkZoZd/R9MEqIBugMQQYuSf2rIdCLZSB
YVnLuKS68Xa6mTbXUN7TKX0Ea3QJ53U+sWj7Gy1eGpTVdUFlJHlyGHLxaec6nbPJfzCmRz6MoFv0
MXeaaB+yWs4ElT8aVmY4Rvv8dnVsV+7y5FJtrhNikg9jk3EDd67eUP7rvegnjrb7CfbnQJ2d70vm
wu7OTPWBSlCIYMVdkDenmw2GmXe/RljRbiIQmpJAiHHcCc1k2XZekNMwigDfW7yxI4RcBMr89jK0
XJdcPC6zacV1RCv2WBeMcvTpVQKERjvmB7wN6eJS0T3QGMn2PtUN61dJlrxbpv7sF37iAlMYl4Ch
20degZaweWjiSh/DpsNdOeM1rzq/PcywYV6slWh+RZTuoR8EnFFgzVyT7OeYL+jQtBOFtdFtTaTd
ZyfqhyilpFQd27Ig0kkt73cloz/2ZMcPdjCyg3CAk31sHmssN7hKWYXTe4/94xOKTnM0RLf2Jpjx
RAtsQh6801MWUkOzG/uabnuveewF/i8MRHBoj1mRd1d/BhJIhMHithN8zdofL5TGfG+1nI/kC0vy
4p2gI2mqKSUsskfg12Q8863gmfYKFyceQp4LqMKOPoZhcr+cNY+eXH9t62ReJvfoo2knVkRdqtOh
ONQ6q+60G9wNMTAMfyJLvbnG+V+15YmAS3s/wgI5yo0VpUv+8sQ+Vh3GOsS6JHHrLYJYsSIPiYeo
IwYf1PK+dX+g8eOvraiH8aLQ/U1fKHYtjRk+HxS7virP7mTJpb6t54U8auyyeiJI/YIlrTjT+Itt
yc3KETV2rN76FplOkAkv9mWMdEx3AVgXl4jOcwWAI4JekpsnM5Tht2gDICXrjOIZUTFba4qOncDP
KCGSFgZss76y+0/znJ7McA2BO0haihQlJQhS2rTfkbNtKWzydm83gDtIJP2eF8vkuKMkuo4GM0B8
cl81AaZ3pinJybkWz+Gm+n/1prjeln3HBdR3RYz7OgQxQlzYXd9q3BIHM9uv7WL+DvZU3XWBc98G
TXb0I82OHObIJ4gbXrUqImMcwFZ5isshPAaOitNtMs4X++f4DVvy8gH5BaQ9NRZ8H1Z9meSk05xO
o4sdi/ldSZctcNxuZ66QZHkwZj3zmPhPHfyBQ2+7418bk+Rx3BZ96tiawkoUJV+TKmOzM+Ue07nx
rL+h6JqzUxPEnUuuFEQJ/vfEd5AoONHqaiSzPNr89wbzXdtQUOIFdLG3eq9lNLrHwGAhYWwZausO
u4qNLi3RqoO85Xxy0IORApsPsrM3w+fWBWlctuUVY4y7p7lnvhsIozKKdWo5a7fF9yHm+V0vmjRG
HCH/2XH/Thshk6m2OJ5r4iz2rqn86ehXZN5xL0ofT0igjv1twzOYOPwTl1NzuIW+oADokTBiDRBV
SCayZggWNIycYbososShLBWtlpOnA2X1yn+Ck8ll+d3b7fzgznbO2bnc1tAiJ1mHpnCUuvyBSF3i
aTYoQl0dE1AYWX0VY8s/bQMFkE3PT+N4MgIKS9tp0668bSWMh7XAaRuhhFbVvD5a1JuVaOd3c2ke
S4dyOb8Ewl2FDBVhPJyGvv72su2trReyK/e6FE9RARmONCYgjnhZ8frhrTnlU88p7g6vFSMUZUUF
pygt6uYxyILuuV68iHcRlQlcRv3sTNXpjSbhBO/WMiNoUkCaBhm/6TqLyYNIsT6psKW3q9cRRl3U
hf3i0jQcc3udGX2/6tXpyVi6+mzegQcUOuVHn86l3Ea++UivDINzv28p/6JWtsn/enH+H6PJdu8s
Xf/VoAn563veDGjd2a4Ap5GBMyBdniekTTnb2iz7N9lj82LPUfajVuHk7MOz8hxm0WPG6+/VGH+6
+BbGwtaiQwzqW8xRcjsvms05LEGZyOy4ekyzfkT4tJmkPge+w1I/p1p8z8BTBYldmNgBwjyL+SCn
BowBOdfh5BEiSgDkoq6u+cpypBrtifAtKmu1uLgd0axo3MuLlI81P1uUjFMVxTvZqxwewM1ygouB
5oDviUvCtZm+2ukrJTSyN1lH1tfHP+wymm1Rxm5WQ2O2BO1etbKYl8W4fVkbm27fWB7PRPDfuvC0
KLc8aAhKuGG5r0BwxkNSWDjZJ9StwZP/mRuQpBW9TMbJz47Smnx0n2pM51WCDRmjjGnDOC1TN8Yr
VTpEVtqGqY7gBPM5mT6Q4zYcqyITxHCx/PDNt+sUXyzfobklQcSaeze5Je8hGnFxQ1P4DHkeg+aN
tZRb4e+NuMO+sWc6wGtqOBjgYgSqjBzIrJouGcoVOtHNGJjF4FVw242JLKYc34J4zomL5EkxYJeY
J5Xt0LWqnmKqLJv2ehvuB6N+bHi9+kUwkOFAyKqnyXjNWU4+OyISSj4iOs1ppVzAyFtx9p5brvnX
8ioHA+a5f2gz/IuMFR8G03K9Ytqvkzhj8xfn+k6Hf3Dx4i9oR3eAeeBamGwBFPNGbz+7MXCfSTfM
X0CASN7eLPMmcv9Tqq+8Q9kYh8FPQSPLIZ2dWRqoc7ThuPFBtz6NN/9j5SJShdxtDqGq27TJeQuT
yiKk7Mv4aWxcvIzSuTT1Ih/JCAy4LMsR0UZYJGyG5ivamu/ciobf3Fxn3El5PfD9ZzLREyWyCcsB
MvxRVdT3gAomtrJDRJZe1o/DJv5lc3mbbYPlG5vv32HFBrWM4WMsrOU+KzLSvPSRjkloj1odoNz5
OWwGIXlAyFghUyHsL4u4bcxjyz55feX8zpaMNkSRg5Ve4/aJAGVwbWfgDTsTm4IdKMHmjxY77IG8
P9oBDcbWvVtggYwMtdkqCFkRk5VIKhtewbUXooqfyzxmX+1TfrjmApHfYk8i4LLkS/xrVDg3AVWI
NAjKxxxle5ydJHe/MsVVAqEl6wvWA1SR/lCK+TIF5mX0ZwTCQT95xrp2Uz1+ZFlQYXsYEQVm7b15
mK/Zgkj9t3Wlzd7YfzeK4uoubD/oHiju/SKf3wPuINzjF8Raj4A6JdPP69C/EKx6ayLSUz6BSd7j
HKe7bRw/VbWIh7Zi+vOFBcmoBKpT+735NXoYVL8J47xt5APbR3toPsb8FhJbQ1ZanbEcqkQYjG6U
pDYZ543lQMQrI0Kd2LVa/Wu69sf2qw5BCouQCFhDjzCo+MJU+ayTwbPgMNg8ptnRKam/pQTWx81P
x9POKLLTmpk0GUerO4py/s/VLWRzWUf3q8pvRQsxBga/Atw2FYiHKzekBFAX1DTpuafZ6/Hulzru
nf1StZ7DntV3AOpX8h/14O2hqZlumg3vdbOF3yVqXNr15a9h6IiTrFx+hsbadhWMlmRewxEBYWPf
EYG8OHRr0X4Prd3+BpF283PXKJMHf2JrFuYhHnzhDxzc7soG0pvD4cVxK4ebvV2MG3y16g1Jg1sn
rzEsCZI227Iv9HiyTBys6TzVPs2f0eKcKUc0fPszB7/htGYAdXK84h/cP8R5GgbgEsrBPShMHaUB
hHHECduG8EgZ7pOTm/m74atdH6zI+jSr+NPWbHvhxnUprG1oUaEOfrTXzH3SuebRaKk/+FMwQAuJ
R6osbiQB+KtcEeUbK9w3m4DkvsmskDiSq9KxYZXP2F2QcLA/vIKikhPmEZ/uz+hHR7wluOyEB91y
e05HeExnL9iI/zbR2j7KFf1tDGPJvxRwe/LYjVPuUt0XtXzeJsJ9DHMuk1k9+s8t/EBWrqvNrpTh
aVd3M+l/0hisoPhMaGls96VUIRrK+L4KEz1blJOkutDtJROze2CyGdE6ActHAQj9XegXMYWy8fRT
37hsWE+YGHVoPc0gpf7Cxlquyvf1xXPldM6XKNsj/SBTxio8CX/z91ZrK+4i9nzlK9Ynjc+zBhbL
nATGpHsdi/FcRmV0biZKVyO/IrpqVI9s5vgsOpbucTIcLa1GYEOq9G6iMYGjCSQJcp6FzfN2cGQ6
118QbURSh3Pw0Hfu+Ku2pbwbp7h+lkuV3buerj7tkO5a11hzYupyTfVas3cCaXUXss9gOpz9gvzJ
tN75gf1NWTPGHS/a2T1s9baKrbMmbH7yc3c+BKhjSRV6wwmJBMOCa3OcR/xoWeG5d6Yrxe/ZHp1k
DUqzdwEd7G2req//39qFRZAQA9E9+jDmw1JaaGyxk6WOdn62WX2Jlci9XdnrfxHSzcVbyG6zie/v
4N/Xr5uNp85uluWKoVuohGQKe2fZvm1BCQBGoFH6FjYyS1R/Bn9iTGLy2slY+f9CFfCdZJZOaDRf
X4hwucnCompHzszZscxHY23vyni9MYSsIVnq8uZY1w2H/2aKg8T/D+uH+UxlJIdkPjhptMT0g9qs
Vme5DtAR0LACfC1toA58+6F9ZEN4mULH/Wdc4s1ymbkcqdLa0pIh/G8NkOlpjW0ca8XIHQB2z3Ve
nCeKmX+AlcndVCg2VAy6MZNDLUCt6S5LlzD3WUOM1usQ1sG+FgtpmczrqCPDzvBWx1P2Jeah+GDi
iL9k72/ItnrjO0emOQ1WJyz4xejwY2r96tgTsCH4R7IYYWjsP4tRSTZ3dZ1I0KXprB3xT9hPATbH
jWzpy9gAkEzbnG3hEOcwN6FR3fUDUq4VToYMJhM4hLXmyzcj2IieLAV641p+UuizcikhG0nb80xH
/YasE4ByvQirQ1wpsDsxg3P3RkC566zuF8C9ek997lsjrU8npn4Fj7W+Aq+a3rFEywc20x5pxBwp
y6mzS0y4jwzhmH+j5VBRbxNZiYZsosdlyO/b1o7exkZic2sMWss2BVeetAG+hffTjFNAmGBuT0Xr
b+4lcPNe/V1CS5SHvorkdQ5zB8XdLS8TJq47kCDm2Gph8DVV4G0UkdKwoaF2qlY0J3t1NcMviaYs
iblze6cOyi5p77bG0YHSopt0ajlvD4G/RA+5rAzitONdRp8A5Npm62nDG//qszXFgi+blJmUShcC
CFen3lhsVqLfu7Hl0IYQQz9tyuLQbIO138LQhGhMNvb3aR28XRgJME21HWC5XaNPVaLG166X1/vO
2z68zWOJBETKQzLNcryfK5akIRvqk3Kc33XBi2odVrYPclw3lp/VMH1tdTljrHd77APtUlAcOsww
nELHe4qcSSO8u/5DQZXwc2YDY1o0NpllZh8H3Ws7tIWcjpXJb/+F+D1UjfrjOmhuUhIQcPGd7Vka
tIma/fjQbnXzl6rd6VoPVQZHLmuMSKTHLnAKhfO4+UNEtHsK0kFV0aHhHnfXDoVi+8dSSoqOSaFw
ggf6dOLn0Q5mZnsFE99CszMY9tYSDuqyNds7SN7+tPXGeXI8SyRxVKknktpdOrgbDCPpUCHJrTQZ
hJ/9aTTTB1ols8Pm2UeSsBg4JKd9WZXgtzo8cxkww2MT9Q4kdNR1EuR4tqjao9InYICT5rep5PBY
dW3wDUUAiFuAnN/Cedz4kdn2bctoHQvJd1UwPuxJ8eu9WJz2fhtWzAtezeME0pAmaw1fpgZqn3ar
UxJlz7O9CkX+7lVs5Hh/WN6HPVktMXZlXWlrZcznLXFEtuuPi7TbtFw654lvwW0DhbLZFqiiUNBo
K9BtDD1o/m8es2hnEUI7Iuk2B8cui88lXO271p6nt3bmCcF10WKxFDRsWxZ70sa3LRycxQADFRZy
BOME0CxLsbqb/nOKcvxrVmBB6PEzze5U3I15Ozx0evm2hcgfmCpanitczfFERb0RW3eKxWCetqET
F3LBgPNYQ+6FCuDMeHlHkJCsnI444YeJnUevR+qfc/ZzcYn4VSqKoJtektMZAQFj69sMnmRAykCK
KULuyPnAdUhzyZfNQba/7dQZMev89gBzhq0rooYibrN91fnsv8uCwc0URDQ6rQTAxyhOm8BvTzYK
1q4q10+Ybmji3JABcwgbAYMGlX3ou8P7stS8pBhbWAiBgSFOvxx94In/Cqxku6Y32cluiZEGLT48
DeSDRQD3G6cEqu+L2iCAx2XKdsw7zpxtNzZS/3g7t3Yh8ctdx5v30FGmQAq5B1c1T/+tNu7cMsge
MkGoPVu7aj8Bm8K9UvwrGV13wlm+Vo3BeJoy71SY5p2pSSWRbb02HgPcrjX++DmLBtuPY5zrXE8/
Pj0cEBMI29+HLmnZaLXaB9cjD6roFX0M4dh/jUODUu17GOUGh3VXUf60W8SSmCK5j4FM5N6lJOMM
Tso655kviS0XbIJsH4peGLZ3wPswkhRb7t5ecbyrgiWy/3CVRVbyLNwqi/Lcg8XzkRSCAW70HXGM
ei7ExnP0R1512UMk5+nal50+cEHC2Wfa8pXlBjnyCYdwCbe42G3ko3bbVP6J27K/6H5qLlgz+NHh
KBmwNVil+1k516Ye0FsiBUbKy2EZMh34zSsUMu80b53zzDYIj7fscKRpwgq4dm6fQ+5UDCKbCiS6
6+j9Fxi7e+CZA7xQFD+QNDCvlV7/GGYe9oiyp8yuLJW3lx4aKsoHtD3V8rYcLHcX+R2TOkzpLGq9
w0Ia+6hHGqbycWLXGvYI7G43Jny6lInN0oPP6LqXzcZl4xX4j/FwYgdTPbELLEq7BZLW0d3US4Om
gkTSvi6z/9TM+XCw+9wcgX3av8Obqby/RQz59jBC+sGESTew74W2/jiNmdJS+su40/4wHarK0Xdx
HRo4+dVv0tZZwrsXN68bEejNRzuN43G9FJuPzKABF8Gb0+k4uza3L+i44Vz8BnHTpjkWC4Bn9XLt
u56LhooxNVlcBfaFPzDX27gpYuG2x3KT4SFfm0mlWNNYUG/xknjC4hLp4uGKpoV15qIuMWHZ9Rqt
HVSvzI+L29FfPxXo/n/yYHtHuSIIJo0rLkPfu9ToNQrGOStUDP5s3uTJVWr6caQqnksRRU9ZgZt4
om7pkc60G58qmzgnm7pCLq/Wvse6jm+XBBLJmuJmLlf4Pf6yOQ4esm4pHp2IbGCHsAzSBB6XOzQ/
dsGWFRWbcB+7bdbkOXnLdvM/RqrfTgX8kiMZWSL+Irehj1B3awaQqCK/zXcM6UfLJREkHTRc/LNi
73v5b8Od/eTrwTwXsJL21UQ2wprHMjGcykm9xOKiOzqjwqX7zCmeTfOYxG+99oa0UBEdlLN6b1NP
5bkyzFWOpZrUXc3NjsnH2vr9ryqPMAZHFs+z5ivlOfIvt1sWq5tLrqbaSJrCK3l1tYr5btu3YAJe
fL4fQIuM1OQ4GHsCHxW5yYCetspTgD0CGZ8DxHWco20I2ClnQfLmEZDXB7mV6xfZDpnEksRz2cV6
l4kbuNxZuc5MEb4Kb2DIMU3N2KhMdRd7y5r43fzajQhQc2Nbu9BYbIOBRp3cUEdX45ML2Pn9yD5u
7CUPTZW7C0vuyRbrpS1d0LF6qd6yof3LAQzQvBO31VBfvcxrtrwG7dxzKlUEOaMQl7go3K8V+trV
X9aaGR+/T8zgrtHLy/durID1b/g5snAp0sJG1fdFZuPz2Lz+iB+BIT+Kf/Kw/a24bfJLccrjRn3C
ZVhGKg1NyJw3TCvPBwg8Xn0lBgGER/s9h0qBfQ2brw07m7TNlu+9hSXUrmLZsM/HrURctjyFqjq2
TmJ7/MrUFrqvRDydF6+tMH94/DlV+R/aQcytutX7xmRMBAsJIJSi7LQRK8D3i4tuGVDwrIzFR6VZ
69oZB3ZTWqd2nor/GkuwPkAtO7nWMt3FTdjv8Vzgpe4AO941raN4rVpq4aNhpKWyoL5S6olLRcsg
5ZdUpGsQ/1CHixl8zONL403cufnOABEfNq7gpYWSGzdUBEwZePA8I7KKpK3XS6NHkPplnx8d7mDp
umrkyyW/AUHgTbBSrkbw3Lk8+J7sj1VUBa/GE83rWuaQFcKhugErvF0giVzmhpXPzIQSuqFMi8n9
penNe1xhy0LSdsgeZz7vLc9PjX/O3B9IoXpv61mA3hO585ovhfxwohpXJqEeRHSpkJAkfytpYYOw
1TzdTb5VvfkRM7KrPIFiMs+HqcNi1peN+rWAlXzpVQ6+k/f376gkulprbokAwwGSGhwCtS9d2Lor
eOsIq1+nhXdkKcBgPEGSBPGzsASslmfo0c6dJQL1OxuD4MYXW6Yn7QAGsaJaJk4z/EVl8H707HCc
s4Y7CLfi+hzBcNisGgsH+QHSML7YZSP3ZGcu2t+iqb3DbBb11c1cKqCRMGOb6NvxeGPMRealjBC4
XKJgQquXy/xcjGF56WdUUwe72uLpW6zFMwWnjlP/iljqc3fHr6DW0Xoai6h9bCIxPrsIWiiqKMKe
45PyERtOzGUVGOTrkhIG4PlEQUzYpZFXahB2aqbVwoT7wna3hzhglCAxiN7DXgVb02EBOnMYq6Hc
zxRNNNXyg8O8O0WWClNixesRCuF00iN1AjYOrd+Na8yG+dqXp54TY+9vkvPUX+rrSjoZO6xDMW8F
mj4b6eBqGrRMD4fHvbsyjpeGFA58Kk6/3vlh9GFIC5rba3ia7qTFQLFRNXeAGUmbpqSs8SWL8N/C
WSueHALnYPlhtp1nr4qOc2haguxiPGbjpiBxhOvviWKIlLg85wVQQI5/4qxsC9QHpRKAtPxWsA24
5UsYD04O+6a3RWEft4293S+joiyUdtQj4FeYwDavX+O41oMb+Trl6uWezKSKP93gWGcvq+pk65c/
OqCET/Vt+a8DuofncZGpU5khNZTRpgFiFzSr3EudDcMum2LujHQBpD6dHDhT8aUVvSP9Y7MiN1al
e1wgc+9Wj5y2zgO2P1WmDpsnQzymlGb0SouvaTBIdbfDdiXXd9aelRFFRgPflcv0X2350X/+OrFS
7MXQnwEAT3vhBnweQATy/Fc74z7EOdcdWENkp7Aid5PRnXLoaFcGFBFap7rIq0OZzxaHa94dvBVr
8uhG/xTCSVLfQGAIPbB7ihqgiQNMR20jmiHgDf4RaYGVp7Recrv3L7cu4JcFehXIBaAkhE/wKsyB
c85qFnlGuNGzpzR9O5H4xWThXqkCsC4CriBDCoSpxIOsvCcs/MOa7mahEmGYlHYIeUn2FHfU9QwA
so6rcxPg4G4gqIkYEjMKAKj15ivsLDiMfTZQ/UX6pog352LVw/AZzDBnBKGzw8zj9OgxAt1V0ACS
SeBKaaoqvw9ZS10Njz4vKWXwPpAI6Opt3+oebmAR/GE/5D0RP//G8Ic0R9nxURuh9mPuiWPM9e+O
AgrnErmrTHn/Dsdm4/Crpi4m89kaYFF+mZa1jH+xklt23CPt3dhi/Y0FnRXdWsmknJBMeAAT2GXo
JS1+ygF0yI4VTPUH8RUgEkGAe0ZEnkfPJnlG93Wy9D2+S0sj7Eedf5vkwjcQAaQjgAYBngN/SLCl
uAXT1+JYCEOzY9X1SSWsb17ypQ9cjIPJVJufVlmYX3G64gXckEkt2mT3k9P7qWu3n2hd+WFEU0xW
7VoMnFZ5QcQrDqsVMjC1g/1vK+L3idjLu2gsvlJZF8TP4bzY9+SLpzRuSmYq4m4E6j06egEXQ7TA
00cVWbSfNow1RbsEp9zFXpKDVJiAfIQsYh/YQkafTg47mluJvrg2T8fWb8O+qDaYXgWJwc7OX0CS
nDY69EhtjezraAxlBlsbxC8yjK7VNce6JV3NaICGJy37IBuIwEVom6S3O/uM1gueoimHix1yDiXx
rW/HM2v4aNm4ghSKEBgwQjx1Hx7bYdge5SayF6eR9hX29paUDvJALMr+FLPJOGG1hXDgMM6krQss
YCm7D9mxL+fALc4eDMUQk//K0DxAtdwtkQr3hnaag9eN5affrXSAoBPi2UTKv4uswPvE4hSk8jZV
aK2Ho3LRn1HC/MtGlPxUAeNK2wUfbVlqwBsG8zDYgv6jLsPuxQrI3HJlXvFsoX/XzfAWr4ubckoA
gmMBc1K1HT43hdWn2DnCD0ydED2aiIUUDgU2nr1DdJU9zdLMkOX7eU7tGqTHbmFduo9uyyGxxd4G
yLXGvtw5I1YPGSM7R4p3A2bSW6mhbb37dQu1oimmd6tdwGOxKnyAFc2vWA3tMxh36Bw+CEm5DXKf
BWaABW6jwNdTc82aYXvrGcCulFI/GagV+6qbfzhUuCLH+cw8CB4+o9MEsghTboDdZycYFOnKQGgG
wIYmQWeGavR5ABN4zVpUm2lEk+SXiel48RycxMo+Qtf+KiJeC7tuLoAd4wHLGj3Y+zCo/wH97Hlc
QRQQFB1xKGHghc/hPC+5+U2w5D8J5+JstmL9UMjle9ayOl1z6HVlp2ImgkLcs1jrjzLTXE1ISgNV
oCknp//of6YsEtJA2WI0iwS6TLyra3aL7SD6xJNihDPMK2ii2/2bbu32OkYlK0TNPGvbW3HPnW7k
doLv7WWI6vYY6djfZyvy0M2TQ9hXU7PVtM0jdj+TGM42JmasP7qPFvicaJmyK7GE91l4XdyBwGx9
3cZnaQM/AeVv/wqGOfhTujeQVkg2SEBfSSqYp/dOZsJEzPWadlsm0siOp8/KSPSEkOsxlc026kyx
XHGcO9+cAIROqyakfqamhoO7wT0IR16mbi6J6rCKbrq4veIfbZmseqaPcbC+p5tzuB/B6HSY/I60
d4cXln31wV08+Z0Vc/HX6mFRVnVWps5Yagoab8jLWuOIxvwG1tpDztLD/FHi8fq0Gdrw4RI2DTWK
1S7O6CKqhrl4Zy+cMZY39YuhWeQ5BkmP035VoKsMFWPByMrAx3rD/1QfJvT80/+RdmY7bitJt36V
g74+BDgzefHflKSSajRVHqrsG8Iue3OeZz79+egfp7fEIkSU3QMa6OpmKDMjMyMjVqxlgJC4KRry
lZuIZA1I+DgGDhvAl39fRGlByqRIbjitxs+qlku3KiX8fVw0HDEEK0pD5AQ4htdhaNF358rfIax5
rmTv2EDlDqU/+aXY/px3nzOLvJ5CEudD0VvizgNvDk4DQB0FWB93ybLXUOnjXeRFGZrJ1tRAjgLg
kz1m8o2aNOgokKvda2oUfFKnjjDZUvx78mXRr0SjHi0DJHuUM7CmpdL0O7vu4zveGpkz9ol+LaGC
dg1LC9oEZvQlkLQi21SHMEPWBb44mzStILuOMMrW8GBQPiRip4F31G/85IH2VXhJGpeCSF6rtHiE
5CEEtD8TQ0r9JWgnlg0Bx2nZJaBLgHpSBQDO12vBuFGtMttxmgS7GqUITCB00fFu3Q7Ib+IPWgnU
PnPHVzeLdTxgwnakQXHrVV4I0lWCoV3mv4MhWT8a46hRn+2zra3X9l5oLJdZQkgguxB8QfbzhfSy
/B1NI+NghtmTXFTFNene/8XQ0auN7viV0ttIHEX9V9GJ/IE2J/+V261/ABUCcAdWUJpHDTqqGoQC
IHpqEoec8PDcZpwHFGKzQxdbn4uiL69Ki4+0ivuqjYpaoHfD8w7eaXAE+vA88Ay/0pIx2MPZJyby
NnroNHWq8dS4DJvtLmyYC7jhUV6hGaXhUaLDaDhJrZCKyu88MPVXgUmcZdf+roGeOKV/tlMndZga
xl/b9rtNbTlt5BefMx1inknNyLuz+0i/BdWXb81hoAIqa8NDESaCC7wWj0pKrgxxv3jvNTZe01o2
0CDq8JQFEd4Y7PK+IPPsUNQIIIdNf4Dt8XYQR3uO6RfKoW+hkgspJIIvUpNb4Xn04CZqtm81iObc
pvQ+9IX5Cj19eqtkLQ2+Widg2XfHq4Gn2yMKU5zPYMo5M3ixK33mPpkmWEnPysmspDA7RlQ0yYWU
VI949zi9RY9BoJB/0DroiOowF49lW3GP2voUp9H7EfZyROaQpRtkmpiiCDkFPF7aoR8ZHAIBxIrn
mzrxPaeHhj0J2S0HVlfbKJgGdKPAn1E9GYNAfIpb80HykF8C1CjRjgNlJg/XgCtV5D+8KYJOi6L9
JdS2eU3MxruOUfyCZw5GFl9y2z0JzPSj3A4e0jB6TYEL5tkwBKpjafJAyhoWQhewyV1t0XeNvCja
EioEA/rAINWyvqss+gUMWx++VFahkmB09VtgOfSHm8pXAadEGJJygvuwNmByQ3UcSk17bwCdeITM
K6AxC0wH8nbdFh2vBhRGTjotBk8s0VGtuDSZiThHXCF1exigYPKp7VhGM1HRb3NQ+dem1to3RTLm
e0kBTNOMUnlg9xFVVyTb69AKtp6aiLsYZOyW8I4jqW5ecuCFhwoAzVMhxgrfQkgRJoXwmnx0dwPh
J3vWqojbB1l8dhX5yYqNbhtmg34/WsaL2hrQycdcr3VKkQLkpXhqaKq7j2ouvazGPwoDhHYsNf6B
6koIcQNqGYONWHZZAMeiuMomIWtK8CVpENhSd3r4DW7uIo0OHAi3edvQlV0N1cChX2V3ik23gNbQ
M8oObahQp+kBdi0Z9HcTUhY1iu8EroQ7oFLhhInihnNQl+sb2LZwXDiCJKBLvGGTH7peyjAH+sXB
CKXgAb/SbtBoGyGTGi2aCf0Keb4s/UksRJesVedfEUWie7iVGutK4YUKdFGl3aQECkJej1e6pSkc
mECO+qikJymieUYCg/6ksbk4BxV9a450rrR6SatV4FbPZVlWR7lC29ErRLT3hh4pc183tiB1vwMC
oCwI6eZ9xuWzM2sP1vWcgrNOl/YGfI91iEPIBLTG5sQf1G9NbxX3FVV8Go0oAVUKEOYYaPdVi3LR
tlO6730byXs67sW1SPTmF6pF5q1ih1SPbPkVur7kuoR39cnu7O++JQC3lWQQKKD9BOir7Kje8FAN
YgSzJdjeRN4BC9EbpLRak9yfnO0NnVBNoRccshrDvbYGugJ1FLy2uifRO2+jypX1asaOz7Xk0Eia
56hGnTzpvBtBj9c9iXtS1Lc41WtRU6fIk4wHhPC5jdxW3nWqDLS0UuQry5LSbU8jL0olKVSFxHGb
fqQxE2Rgtms8rr/apeKEQJ9Pi1zQ73vJV2kEIiFDNmeokcyCD9E2rPo2RPNiy1LwFPflYSfi9B8V
BcUtPE/xj3og0W1YjfS9QOiLZINW04WoPxVEmI8U2OChkt3+G2HfV9BmJklX2mKQQe23ZUPiqGuB
KYRh9pPBsaWznlaPSXAkC6lGidyvbvtY16+qsiiPPsfOwc/hywT3R4WCuqqa0sYOGgdlFQoZKi1x
kRE+GshEb5WEJlo94AVl9XZDq747uDcq6iYEWdYAvJiLTR6hn2mQ/QA0BbKpssrx1rZb2I59ET3X
LplroVJ0qCKuBkPumEMyYZs6kyRyb2UJU35ZAdHpviI3SWo5ii0IRmR4/Okk6fvsQJlG2kQRLZCt
og07MNXcmjLNFHKH5tCY0j1pI/m0rdta26tRRYd6OaCOQK3xjv6TD2EUic8ggsJNkRbWHpgL9E4w
e2xI9/v0DzTc/wDuaZqRAR5bUnVv1GZB0QGsDWUCnYdGM+TeTrTWP57dtB4V0r6fnvsSVFZ0TNFF
Y2yzbtBJ/rpAluHEbamnmkNzawJY94gCQy8Cwl9EJTqzKGIQ1tWV8gzy6Lm4RzmyoeiPkE8FOTiw
BdtoKbUasDFKU8YvsKvoa9eA0VJNCbZzqAzBrnnGbZV7ZFQAbPw0u775xzPhL9Qh+pXi/JcgMbsH
hoMw9iCG6dcl/1RKom9bjWK+r7K7IYqAU3CiMJU5gDeBgMI78eH9kT8VcGheZSUVShHr3bYw5Whf
Asu90YmsEEgkdLuquG7pe7OiQ4ncE+ymkJwFgr6VxlZhB47M8p4i1vjFRBjhI/9blAtqX9olTSDt
9MYfaOUDiwQiUf4pNSAxScgVPyNTC3gpRCpv1IKp0Sb+A72lk9/UBPd8qhl3lgmEr6KH5YZXaUuf
QVjdgOGAx4rGlVuVkh2cIZoFQUho3KpKFKAI2l9rBa3IOdVRCOvbVlK/UMKmNVJXSUqalnmru0SU
3BD0NSmat8uToXyAPtzYlWNSQBCBPoBVBrS1ccwlvQYzkMFH3JJAMs8m/g8S1CDQgmCjlw3UNaYB
lNMzpL1Q2mAPeoYiAq3uFHu09mul680nFZouuFXJLB0LDXwZOsfGZsxdKJc13K8M4HJBZfKLoBB+
bbkfbBoaCOsmSRJ5BOVaSCBoDN6f9yQHYSCmOwzg51QpTRv9m0d48FKkFMTGNpbvOz81HD8hGSuB
u3+S85wmtd626bAH1QoesiQfb1DTpe5N6xXAb8tQlDuzo2MSlvKvYzMhJlVYaeWAbnLej82uroOv
OjfhVdySqCCtru/xd5JxeqdDRANcLYAHfA+fHQAJGUq2iZ1Vkgg7Qtmm1KrQdkT4Zj8YSJAAh+nL
L7yAlX1LazjN0MJ1bwtFYauELYGwEvYHlTsLMKzUP1pktuVDXwBDRmkssvJj1tPF64Kg4ggiP6aq
pbgSccx+ywXLliDcE9gGDPhGmjwDKf9i1SanTJugaBwgJGza4AOg7AXsxKO3gkvWjLZjMsAohgzx
lV3QGDv4HOBSD01ZzQ/dhIVkPI1gooDkBeUz0jDqXuRx9zHyDZOLBLerVGqoFM9GysgwyYhA1e9U
FUA717UCUEVrqKaSxdJ1q4DtLc32Y60JJDFrBDYFpQHPBSx1WT99UaBdE0Kn31S3+Md//k/++v0p
ILL9n/8o/xekG6LJAazFkKNBU2g+v/fzhqZqtmpoFH4MVZ7pmTe6p/PQHrIjXdCfvDHfZMrw7bKJ
N5Lp/HRZ2LouVFLHwKbOR5DLsUppKJMg2voeDVukvakGRcPd31lRz63ohTFGU4vVsbPFR3ZM9tH0
ybcCaZPuiaq168vmlpaFBYFOWBW2puvaublI5u2tBVZx5A7gNh3cFQH4te9Pfz9Zdhr5E6WQ7eJY
fKNogtDO3/38SXz+5PM5qUPapPn5+rCz4n3mbi9/X5nGn8F9maU3P//nP0KVDZb7ZH4mpzgxQLOv
RReYW0CB64gvtnL0WgjGgPPRUbqBYwzWigo07fMoPV22vDZxs/1SA3jkhNeLo2RA0brNm5WRrX1f
nA8sz5PON2WDhQH2SN+3/5cLb59/f4BrRJJHViYdac1+IunxV/NjyOfft2xik6zm+x6FX0WnlXZ/
2cDkOm9X3kI8C14LhUzjuYGKKnDemPSSC/GxAAEIG1f1etnEtIYXTCizMZD9Rhgq8+BK0vsdcIir
piG6Ec8S2MOUx8RlaysDUmbnlwAlBDSerUjfCiD1rrop9RWnWjOhns9ZpsW2Nky7HWxDStc2+Ldx
xcSy3/53WX5v2JMNCZ+Vp4DZK44AGLP2ikLB5Vla+/7095Pvu1CLp6CMimNHjElD+cfLn1+boenv
J59XJF4v0ciSwzcUNBQIQaz95QhmRxYSgrEZxKI4lkR7nE4rCzD93984rdANyybwEoY++3zOJUzl
sSqPfQJTP0FyGG5anhHucLw8VYsrcWJodgKKSkqA05Xl0aaChvY8FEuXDSyuhUA1HPS8Ttw/u/sS
i7qpUoXQfE/0w8TyZvEhsR7+zsjMn5CO7E0TXe+jGcCWOxp0GVvU5dLby2YWjxJbFwL0uKqZxmxz
N8nYoomocVrtQQ8C/na0AYZL57KVxbW3BRYUKDpkZbYkRltJAmEhrlvI9dw7DUHKrfly2cbSsmuq
qlm6zePXsGc2EDSra1dry6ME+Z64zulC/DsDs5vPpPxZjiYG7GrTFN+ColwxsDRLuqzosqqpCkOY
jwBOX2ZwzI/J9wppv35P0jbP7i+PYsl5dUUYQlXofBHzaXLj2oUmts6PZnMvxS99+VgrK6HoNBHz
na6rhk5rtCYUU5udVcKOhdcmEYCIHmUHu7iXZPFowDUded4tnRQjIlh9ujJ5S8t/anR2vJAkbgty
ajmpqdcr1f5xedYWl+ZkSLOlGahzdUkb50fy26Z34wYkyrZ18+EPrOiEDRRzqNpZs4Ml9URIZOoV
RxJHwQfhv+rRy6iu3CSLE2VSo7ERBtdMMdvxqkyiOwcrfjSjW3rpzZXFX/Svk8+r5xfVKKp2oBeR
xacoHqpHLis4lC7P06KDmaY5eTFvdn0WYo1JnoWq3udHj3JfP6JRpECEONWQI3JqB0P7oyn7r715
zAgK1IyHCHsxYUkyfhyAP1we0e+Q7c2esVl1y9SnM3K2Z6w6gZO6cbNjaYH42Psgc8U1BGtUkemz
TH5AY3TZ4uI6nRic7ZfAzxIzKTEIXyW6G768SbLDZROLm8amVmkb3C/a/OFrGCXC2SkmkKxUelha
i5+FYV1ZN5fNLHrDiZmZx7HtjdFKMANPAvpse5j4IRgZtHDbUrTyMHzZ3rTX50tlyIqsGwbrZKkz
7yvgS6DZ0s+PVepE7s/E3UXWfQGBfbsyf0s79cSQNgvzqaDRHiMwJP4JsntNf7w8jiUPMGTSEopB
IlS2p3k9CSlloF4KUoB8XkO4DTgxOiMrI1Cnn3gyV7qsKzZ0dYD1NRuwuzxz6zxC6kZBvuFIec+D
OzDw9/kAZiQLzEFCQGboHtHLFruikb+GbZRsdNc8QggUbzutFVdKmgJrmCT3kpSshk7rHyzKIa2/
Y32HoPFnKwadcXlalMlfLv3m2c6Y6piGkkCBkuv5Pm1oM639O7dQnm2J9h2t3UCfcWXr/UEkxn04
KUuP6opLz1b+zbTNrxu0o6ogZNrk8ask3WrUdi8Pcs3AbO3hoYR2aRpj84UdidD95c/PXOt/f79K
KVhXJweYR8imLZJ66vQ/AvTdGuMDgKAGO5eNLI7hxMj09xP/LUMR022JkZAGQhOthu3l768NYua7
QZZnFe316VGHvXncDvTLhSvzNDtK3szTzNWyBpbykF4lkpvfwuZGV4pdU9zrfnatSuWKrd+T/sav
T+Zr5lTCTmTVBjFFzutbJd25gH8j6QuEInT+fM7sD7JBTgrNadm6DrIXxMkvT+fsNngz1pnLUeXU
Y/pg02NnACKgUnsbk7LuVt4zi1Y02SKIRgJKnkc3XYw8WNyJdHonUyxS8j0d3kgQXB7LomtwVSsq
4S0H6GwqTcovat+wfdCDVpVrGwmcaiWOWvTuExOz6RrHTFDpN9Ojb32O2q+2tfL9pYni0WfyiNU1
RTFnt5gf5VXhIwF6hBlF7/caDbH7Mly5Ypb8m+ZIzbBljaeyPos1kePzgFMziFx8aMc7FzbbMPsS
e5/ofF1x72k+5t5tyzbBkzBI6c+XRG9ULdUj6gQUitAz8La9/MnrbqvhNasPibGS0//9y9+YmyIb
WQdBTth2fvjQ4kM2Rseb499UsF2uIqOWGiXBJ0m4uEcf2Tdg7h9TZFEpbVYIsgta2rueng4JUlJb
EjQJgbO4Fl3iU3tt4uvIgE9JlsHCS35OZrWRi/wTOqndRwXkElVz20JPo0if5Kr4ZIRFtIPK84cx
xM2nJA6sTymMONtUFf1NrwSA2I0K1G+RiWzbeHb3WgawGKcyAkaD6QL8rSkklXCVfqJhoHpnnpXt
LnTKArgYHOWybWvnE6TFNTRYZSM7af/FTb4mnrFy/L/dg+cGZsd/FiiwhAcYEMO+M9stvEByHb37
DpiMcJFZbBJbM6dY4eSOUeFuG83alp1BhyplrDfk66GPvnyavN2KpERUVadOBLpM1mZTZZCXqeG0
IzXpVrRVPgzp58r+7OrZyhZ5e6SQVjAM2zCELpusy/lgZLX2WwknOGYC0i/w9Cvff7si59+fxnky
WWNu1X6f8n0VViNxbQPfTFeyF4tDsEyDgwtcpGZMfz8x0SMrHMHSFRx9QOsVkl1+tnIuLg3CtE1F
sVT2tjGvNyZmjohjkQZHxA6oB8OQg7zy5fVeMzE72ltPihRZTYJj22zUbIP6D5Jhl00szdPpKGan
+2Clcq35jMKsruuEXqXtX31fzJ4mWaCBUzXj4KjH/3hAX2xvJQJemaP5PQ75gVnaHgOA2cTM/2lL
9BXUP/DXk0kSs80titxQ4YENjg06ZsM+1m71tRhSWdjb3K1sOVKTumrP9xzMHn4uFRIsoBQdZDr0
++hQmA9hetO4nxOwprV2o9rfGv9XY/6U7F8APf0GOenq+vKCLc/nv79jtjdtra3cVHH946jShodU
wBaZ6/ebsAghha3YQtHmQT+o0W6AJiRA8nVLd1LrfizD/d+ZmG1/eF0m1lQ/4F2xkb2bpj6AgLhs
YmnBTkcxTeTJCeP6elVK0CgcA+sFfgkpPVh0sRorA1nan6dWZsvBbQDHaeIxV+6u6g707F8exdJy
E5QQm3Jp6W9u38AYB1Bcmo+s500RwtMF+HF32cTiEE5MzNaCBska4hkVz66RkYJ56/AH3we3oxM3
CkueIwwqSYmKGpXII7Q10FhVa2/UxYU++f7s99ta3mQtsOtjYz96Ew3046RyFPzJQpxYmblT2tD5
VEJmeTTo6Q/vYG+hH/HyRK0NZPr7iccC3aTYlVgsxIswNsgW2/AHdytGpgvjPN4lpD4Zxyze7cCA
jjVEOUewWdcQlKP1KkHk9r1BWsI6QmAVZ0+Xh7XoXycWZ7ek0fuKr8HveUQ53kVbZO1oXvv+7Ips
oXmtoPbi+9DGaY4ZrdzyK9+fJ40lOBNEYPH9CX74Kx5Xzqm1z8+eVhoQdjQkWRBYaYoX88dfTb6h
nvuUGoHr4qz1j3V9SwshKjaXv7/os6BkFNOAWesNqquGdt4aNMixo3FjFHCoP8LGn2rPl60sztGJ
lZkL9R2t9WrJKQgXjZFAILu9/P3FU/bk+zMXqkxdyzxL9o8VbNpOmNwgunDZwso8zeOsJlPh7OkY
QSffCqD1ERJ8v3L35bKVhXGolqUQ7PIsmHIO56td1JHg0eh5xzq7KvoN2MG+XiltLSyFKjSNfCC5
AJ6Fs6UY2jrQoSSUHN91YTb4Wcj99eVBLEyVCqxA5p/Ygf3gfBCy7soR7xPX6TttO0TI0ny0OrLa
xcrGm37p7CQ8szON9OS4hb5MtGmiu04sfdOFTKfAUYUB20T3oy++qdnKxE0H6yVzswtEFRQwbA9z
svaShFDi7Ifka6Tfh3AoX57At14giFBVcvXkNVTgDecDcwvaZSB3kR3DPACSsdLH+p3gsd9JAXgI
FbxALCSdTDqws06DDS2lUdrTd7W/FiG+9bNpEP+1YM0eJiM9YFXy20Lw1YYrbi0ttzRJGlEPpR+Q
H4aYLQdUdIGUpr3iwDYMe4XxBPb6IKFVcnkt3q660EFVgv8mwwhuYrYWeWjIIyqWipOZtPOgMgGx
+E/FpQF3MD8UVbOydxZHhQY3hToLoY95mQY9zyGZGL+dRGpvjQAibTg4Zfn18qDe7hySKRN42rBY
/zdvIUMrLFMFPOiUfn8XFt0T7RcxGbLxtXONu3QcPwr//WlObKrm77XiYWLMTgXfb+0y7GLZkeEt
vBqj5PvA6aMV3aHUYOO/PMAl5zvNFs2MRZpWGmHmK45d3dTjByKkv/q+NfMK1D2kZnTZoZMYT7q1
6BD4AwMmCC0N7CqtPrPdY5iQjaB+qDiRjgzRa0zl47KBJUfTLQEOCI0E3ZwjHKimFloFLsHxJyF2
lEbMvTrxA2QthDyXTS0uxpR8tsnl2G9CjKLrchqvWAzdrGAOGzaG9iezdWJhdqdN2AQPuU78Wc4/
+mH2ERLXtTSqsjgMGygNqAADfNbMpzS56yKIG5gxcyI2CblifPm+KKrPUH5dWZOYrVciOzXSMuL7
waE1UReC+bpC9NQs8t3lSX17yQKsg9idnLcgP2bPPFANmlZu+lZ1DG1TfJEUp1KcYvyDlTNUlkwW
3OakXc8vIhkqSOjIDTgzNT85iEmlvsit6g9Wj8K3CYYdBh17Xl2P7M5rZWRqnEmV3fvEnf6XBmZz
BTNu23IeKo4V3gf93Z/s1dPfr57PUqkbXlQOo+KM0Gj62+zdsTMrfTI9s0UoxtZoM1p3HMk6tPlN
Jq98f9GTJpwTGj9kx+bRRpNDdJM0uuIg21cX+8r+gKqG+v48C6M4sTKbJLdIbFlNNU7kItzSV7z9
5/J+WAALCJ0BmESWNKi8LaPBCUFQE8hOkDwbyscUtXSf3iX1UQWyUY4I8dTuto3Rwhw/tN27n5gY
n5BcmmrKmj2/trMakVyfTmWHZk9kLNPt4fLolqIQi0MHpkmEealznrsYFA5ZHiN65ET0t9PdK4ty
YyBFC0lRr1y3qpzeGNrQrkS8S57Bca1MUahMODp7VaX0f1eNQmGnS226GbN4pOeK8lpWG/QoQpm0
UqRcskelWKZAKQjY554YQFxBI1jFrQq1KdQqhyq9gfk9dFdmc+kkP7Uz80WYeBMjo1eRcblwPJeH
Mhu+vH/BaGPiGtUtQ38TYRURHI22MowOCnF7ww8fYAuEgr3tH2LVuJPl+P1JNKbsxOA0tyePoRhu
Ll/IGEyrF6O9zcximw+fWr37g7PUNolI8EXuQHl+GqmSW3SWLNMdnW8aGjjHbHt56pZWBxAZ4RvQ
ASFr099PRqKNQ05FcSCRBaOpAQJPeX95jMCGFjMev6qlKnPcWJAHAUi1ya87hEk1JzcnnaQfl4ex
EGCdGpnfakNcl1boYwSqbXqNaMfLE+Q/acy//hNDhNQcDcDHzemHnMwXumFulEz1XRuVe+mnW9+V
3afLJhaWhJuZYoI9/cuWZ/FVFCVBYEGH6CT6i2f/it+fhBK84sTv15wx3cTnQ0AaciwlSR2RmH4o
q5e22NMKuUmGp8vDWFgSwiWVKFTn7QNW4NxMW8ApOkjS6ASoZtQfzJd8DV6/aMEm3DQ0utMJnM4t
VLTuDiSjRkfr812QdA917+6KMnp5/0A0MkSmTbbI5FI4N5MrpS5QcpQdesnlsdpYI+3j+Ur9dWHR
aZsCOUYNxKB/auZXGaIRGnxCHGHZozw8xr/+YAy6xuMDnxL6HP5uSkgZ+iJkm+f+tVS2TpLbnyE8
Wjnrl1aEhhbZxMPIFcwRykNnSQI1ClwL8eEBYfcor18CP1ophy+FH0A3DejA6EWxgSOdL4lViqik
S4Tz17YnDToJUcU4uAEWch3B10Y3sn9IPeUGukPUjLLXEmXESfnn4+VZXQgUJgQpIQLNFxwHsyu7
N/0BDFA4OnHbX0PT8igZyZcmNJ9R/aU+MKw44u+Ws/OkmABMxN6lOGSShJk5fNvrMpxo9egYXahe
j7kS/mxKuz1ArglfQNG3u8EGANZDQfBSNpa5zVy9K+FLgJfn8sgXggdeEKrNk5mOIBJP5wvglaKU
pemXeD4cZciqIfUEkXIEda9z2dIcIj4lz0goa5osI4do8ho8NzUYiU9brDE6qpk1D74XPaPjhBLZ
CEHlPjaz7DGWNPNWLmF5h8lCbBsJffTLP2Jpd/IssCfcmGoCJjz/DSbULxbMJ6PTV/4OwoZjrVnv
RvAxzBMT0084uVjSLkwnOc3RISVwZfYPSJLDTQCFi7eGiFwazPT8kA3AMKQIZueZD4u5Cwnh6Nga
qkVXsbziG0vfJzhitdgYxpvNGXVwAlnjMDgdtMCPlrwSJ0/X33wTsN9kTkkS6m8S3lBCukarBoMD
nzCws28BBEiF8jHxvE3vPSnt8fLSL3k6p9k0T79PttmeU0fLt1O3HJw71Xq+3kje8/u/b8s0bk3v
cdIdM/duCp0CY1QjI3nwJvLTx1F9DN7Z9z3tIbyLDhuYi2kgmecveMRBCdQOhoOqlfspLD9fHsPC
ivN59uZ01ROHzecIsWtTimrDSZNvqXEDzc7K/ltY8zMD099PN4eGRGOcYoCjYF+q6Km57dYWn1Sj
3fUeqrOqt/2DIRnU6KbYgnqdem7Rj0Q3yEFskLSFsHefrFz3CxclGTTDhB2dXc878/zzNSR6aVXW
lpPBHcM+OaKc8f4BnFqYTVnU5q1ZGZXlpOPPiGpQoFkri7I2htnt1wSeWjEIy2ncnaLs5HJbreyN
ZQvAWy2h8U9r8ruTZddczchI21sO9EikZrPoXnVXDquF7c1C/Gti+gknJqS0kOEUG5gm8LOJNJ2G
evQt/fwni/GvlelXnFgxYqGO5chAAvkA74K6BreY3GV2JtJqBF82HDfE9fMmY9vMUmCtseUY/ncz
g7R6nwff9a8lpL1/MBDKFSQqpnrGPC078Q8mIs0sZ4y/VtIv6G4uf39xOU6+P1vxvGgUk/PWclzR
Qqi1q0BruvrPfFi5bZcn7N9xzJa9riC9blGxcTqobHR06bd6dO3+sJvdn4xnagWh41B/g8tXbUMa
SPiYjmT8iKVNJT5E8GT+iXdxQf1/I7OzqnAbNdWFazpyLZ79RD1YbvP98jim+XjrYP+amAVA4QDh
GtKgpsMz7GvRRtde2g40MvWHy3am9Z3b4TbUmBiAweo8B95nXixYc+FIMPIgkLxGULIwDntaB92a
Ut9vWiiL0Q6UfmhNR4F1MblpflprXfILI6DeRiGeKulErTOLjFW9amvkHgyniW+r1yBYcailAdDn
rQj+rQJZmF0cJuQwadUa3IQ5yHuUJvzyXms/vXcVbCxw83GW2EQ9szEgeEj3aR+qDvo/SJrZ7c3l
778dBOlnmfSxZtK28AZ4MZqGl0HgTxkFqniwC7tMhfTQN9+9yTFjWiy2grglN/n5qStoBMhKRVKd
AebRQro2rWOi3Nc0y8qfLw/o7bF1bml2bPk15GtZiSWp/2gXt/CPQzF5zOL3gzDO7UwTe3KP5GYo
JVlsq45iQqqtfWjgWc5rp9dSeAvvodJ//7A0CvKE2RrePH/OC7vUvTiyVMeyELJvkRfxHlpLuVLH
p8uG3m4aOmX+NTRPsWRDHiMtiCFoind9860EaXfZwtsDH/yNDk8/cD4gP3OXhrwnlWW5MJw8KbYj
BNJoAnY/8jq6Dtrohzp2L5ftLYwIYBGp2+mVMiEzzldKKjwXmZO+d9BN/BmbHDVW+O4yyHTGQLdD
iZQE/vxhrGiZXoWx3juh8eRf6/7KmixsUoXAyJwePgSpczoDOHVzFWEvRvAcNfel//BeZgleJQzg
xMI8KrKapE9crXfcKLpq6o9IrL5/EUxaljHEf3CenS8CIlNWoKnp4KCbt8nhq2s97f1HGRWbf03M
guDEE2ZPt+fgaESO9bjtyA/G3co4FhI/pB5gjTXJD04ES7N9j+S0BmMx3tRWKKSgogSN8d709p60
YTsaww5JLnOtyLHgwtTXZDK3BJQmsdL57HltmURlXZPqVrsNYnf0Jr9/8rBAIp2yNyme+SZxdQQw
EcumWcr7IWBq7YttG+0v+8BC/shWmT1bEE2Q/5y3O8Sx5sZNS60mzx8GRK4jesDk1ETw98ZrHrzs
Nm6Tmzx7dyCLVeodpO9pqnkDmCLRK/weWmCniuyNP7avXaGj86N/06EUvDzChY3K9FHBgUaBU3TO
oQDfYqLITUbS1T6k7a9OeZT8L5dNLLnCqYnZTg2jnOadpiDfWktbtItQVY1WfGHRBDUushQWILy5
LxQSxHcRtN+OESKXgBDMoyp3Kzam/X4eXbIoBnSK1G2Ib+alKD/ttLGHYN5B7vw6seMPSSE2ZtJ+
iwt36ypougdVsXKMLo6L4gFpEfph3mxdiN155qMz6Gg15JxkKH9eXpqF1ceZSBxpROc8JWZnXGYK
+LZzd3Cy4GFSaukz6LWD9181EPPwccJaMJLzg7RzewS8PFJ68Shtw3LcJGsPpYVpOrMwO0eHapTC
VsECKyK+wrV7eZam//ts5UETwtgoSOmo5MDOz7Kc/h21NKQaVcbiFspu2H6V7Cqth8ciVB+FV5hX
kQJhv72W6FkaF+2N5EJphTJ5nJ8bLnofpuEmbQihuk3lu+gq7i4Pbfrpb4bGgwJ0LnEAh8C5Bc01
Bx1918aRali5q/tB2kMurdkrZpbuIGiYbI5Qgg06Q2fRdCZLgCIk7Gh5d9Nk13JlPsjSoaxvTTEe
FEi0I2TYPTHSAbnSdrw4ROI2Llrm8U1GmXrVKHla1Dhp8Fkao03c3A4otRjx+8FRYEpODKnnc4k8
2JQwjxtnNLVwgz5nGKPscnm9ljxCUwz+QUT6FjpDeSiwQghonSR+hmvXUlb26tJkEXJqFm846shz
9Aqsq72XR5T4ikRc15ylSmPeaB4CFvHK0TZ51tzzpqsbHjVKccBoz2fL82SjS5K0dbrqafS6XZR/
92A+R/D7Osi/Xp61pWOORwgAWl6/E47g3JaOwpye1nif6lsHs68zFNyyn5Isr4QLC1cEpYt/7cw8
YKxapWv0sHGCf0yveihftW91lz0Ur3/gBRPXFdc2VLIUTM/HU2dhEmt5XzsovdVXerGyW5emi35h
GGi47TRt3kDRRUHSplXVOM0QOz0Nd5BHP1liDTu/5MugOnAzmbOHvM35KEyACmqHjoYzRv72l4f+
3eVVXzq2Jwpkrk7Y894gsXQUKpUucBtHTp0s/EdvnwngleY+p+Er/IYU42VzS1sHV6ZOTnrTftPK
KSStTOOYc8aFQSn1v5b5azJSOF5LFyxwkti8qf81NM3ryTve7qhtq9VkKHnUqnCrp/39OLoHzcw/
F1pzJXv1B+SBrxPIcDZ6/DP0zC2LvOKDC2V0foZJXp2H6tSHP7s6KjkXYy1zOSHc/mDU9UMXpFRx
5U1pmLAKwKCdJM+yHN1XSABfARtFjUX79AdzzllFMYQQ5s3DPO8Uu8waNpzaoJoXH0R7tKyXzBUr
rvT7hJifVgLdZjY3TRhvHhutGRu9hFyVY6DZ2XvpXTb0n/KupcWyRFNoQHI41LdB+ixq70ffIGJu
JBapjnRTyuJVla2tmvWPjaCkqUT7XIs/WImyq+Q1uoKlrQvuh34E3eDxPQ9SmxSVZhEwIbF5yIp7
xNuuRPR+YJkNa/6UODCmwGEOnSGLaxuANgdHlx9SZa98v7yok//O5ppsDmUbQGU2JdrZ6ZahXdDo
udo7kwockpDD+0HGPBg53rhEgWiiG3q+gcbOV12IZ4l6owAFTdK5awj0haNH16aar/07xTLvYE/k
yMvlousdKdb+H2lf1hw3jnT7ixjBfXkla5NUkkqiJdv9wmi3be4LCC4gfv09cH8zrkLxFkKeiY6J
6FEMswBkJhK5nBN5PqhKyMuw/GM5nzL9W7I8+CT+gz07Eyic05lPSLs2KP0Eb3yiHTXQ6Pj1lz8R
gKQuHA/O/ap246LzyEt1dnLsbR9s2B8oLl6h6GpGpIsOJk9aALF7sOkF7nRKwVD55JtvmQphcyXg
gARoLni48K6WMaZTc/Bbj+jTyeqLLxoPdgMHzTP44xGqgQFzcrLD7S1buRDOBcqI07adl0PeG9PJ
q3Sg2+wmsJt3eawPH3/CX8iRohvWlh7tK8gp/eBRX/z7Phs/ZUG/+9+WIwU3vTGbTTNznNCMhJv5
5PafmukrOIVui1mzfsdAeQLBsugQkozTdIGwNFJEoKCE4M4xoYorY8VDYoZGAOqK9sUrLNeWz0VH
spGd7GUKqYkWFrR+UEXAubYItLHh0QvKYIQ30l659vJ/5tgIKo3ytW0V1Yk1AUjpIR+N+AbDQdLl
G4CJQq/mfj6NGcJLmikCWdXnJRfc+9ZYtJzOJ8I2HMynqghzzRbPf77wn2fuSs/RZ8dnfN8HN/kA
9tm9Ydx33Rb0obe1SSEokNqV5r51jQLTwCeLbsDXWPkvwRJVDjKgilfmuiDM3gh40OsSQeMPjgaG
qfnkOgBKB7Fy6oLkwXvVeRWyUaFeazrs2WjHEUhawdXbaW41/O85w+nzr10Z+/qxsxVOZe0GOxMh
bxymFigL/Gk+cZrvgaXGBkwegvjooeqOrpuHs0ol1rzluUDJi/WNbdCSQ6A7/V1XD3MOwrKvleoS
WN85NFwCLEjHNJY4xjPF0xbPRq+sPp+0AJcyxpfsTAspRk5uq92q/eCy+Y8YyX5Q404q9AJD7doN
B5F4oKmykavngzkP5KMwfI4p8cuFgEjdAK8aHADp9fkB5AbkMRjmKkrMvnnwmGcgy6ZPB48uwSEr
F0dxt63tI4J/pCbRnX2NUeosJfL7DFOVbRIb4NJj4LVW7KFKhBQR0BYjvmjQ1U9G+3UBq5YRxAFG
JT5+UL+6GdHQaF73mbuMNG5NTRQRvK8UoMuKUHatfoDOXszSil26hlb0k3lJOj5ieBsdeg4J6fDe
jMel+mcBq1Hr/m374GYDXejtVQn1kiNo1HoFGTd6eq76wYlts9G3mHEaja+T3287Y9515kPQbJLe
iASE3W15a0cVOCguYXrGABabZFWtlS1uBf7E0wDIvAi3X/XEXHt65p2mKQ7MNNfWhhQLrm90iHry
/BYgblAVYij7+NOyo/Q5119QXtghlR05/WYweFTB0VszCKSRzNb0naffu9qBz9umTkLb+NbNx6H5
Rx8xrVTegc9ze3svjDXLxNAN9gPwvaKscmmZfhcs4LbFaBS3wW3tRW1iPFujG+GZDhTco53vMVuL
SBiQhn879l1JXuAsIpshDLFepukOARCYzVUpclOIvdIJFy4PSUrgfMqPNuo1SelXmAZC1sCuj0Hu
h4N+ABnjS91+05oC2PZbAnbRGjTS5DFvv/GsRisx6NeAFZ5Ywf04gv4bvPJ+8TyPxYsPGtaUzorW
xvXjxfaJtguMysqpOlo2ydQYOF5SvAcgelv4kz68ckJ2Bh7TnY/UXbIN2E9wq9vNsbbuu+aUsQyP
/2ZjGv22B62x4zFAZiYhqgIvbvFy+3xXdF2MWIg6AHQQ7+zL4016f2ZJjVmLidLldWnN9Jg2Ftm6
zaLqoFgxY+RXMGYkQmH07ktmVaST5vQUR9ZptDuWtF52oEBb7p1lomA07ugnvxy7114LtLvbi1yV
/AsTFMlSRDNCx8+uSccsHaNATec0+4A+A4uasTzR5anp090M9A7eK6xabNqFciIvj2wjmqswFwCv
JTb9TF5jlIXdFfVwyv0Hc3n4eXs1V6EFvu7p4OqAS8QctlzjBDmSPeulgfpN6wRRM5YZ2IaHMXJ4
kh8AgJoqJkyuVESSJ99cM9HoHMzDaQa+JqsycB3q6IBANlCxbVdBpxAkKlPIfqFLQQ4CRGNoOYAZ
8mQQkKdSN/Uf0Exihb6Wv5lTtuyx36q+qNXNFMB8GKFBxejK1wfVWFuuPZwMdqQ22AaLB96+0Q8/
cMTSzsQIDT3TCEQww2QyiLEaZ6ODkjJjX29rxcopoWgI6xJpICiHpOPUtarOMHh/8nj2PnJSvYKn
z4isIDG+3Ja0smUYATPRiYwnJ9L1kh37tYveyryBpMT9GwBaz1od3CVztZ0EsfBtWSurArsD+i0E
Aop9leVocm54KXEI5v9e2vGlqu5079P/JELOa2B+1SvqFiIM7Z6maUiMp1k1X7y6DBOQRC4MV+Sb
Lo+/Rj01y0nSnWjuzcjN1BOCmKp6qhPuKYxo5XTgEjyQrkCl0Rcp6YGZkiUY2q5H8XjL/TuHH+h0
YNW325u2YqpoTsC0tGhFR+As6UCddEgIukV/CqbaqcN2MNhh1IgZGkjdPLQD2HzdkeeKRpLrJP2v
O0pg5KJyjbysFIwkC9hYrRSLq6Z7jIl0yUPnPXsG7PXZRn1n+FLmzwm5q32Fca04dAxUI0bDfkLn
5ZFBPlbzopltf3KHsrwrNA9Es56veiJch9fA1YAJo34tJh+vAKyJVzM2u7w9pePwqTLMz5NpRJOV
bhLgpKO9ptxkY7cxiLNEQaYrnsjXOmqiOQwgx0hSOXhOSopjJMDVZPpcn9Ji2pQ6WMxBBf5x+CdM
P59Jka3NtuqWgA62PgWN/jYj75Zwf3tbN8UPvbx9L0VIxgYqU4ATzkZ9cuufS/s6ojIOfJm9PT6O
6V9ddvI+3BEkrUnE+GfOPessU8ODoT5lFkhiPbDqqnpdr/UPS4K5QS0E243sP3jQEeoPkND+7B8q
hVWpPi79/GLwG79c8PHSfFiMzZS83j6Pa490+eMlowXiPwOVBc5D8+/JpwU0I8XB7g63haxqr4uE
lY9hcXQGShds6gZa6lCrPhXefdofl+zBdRTNBCv7JPK4mPUAQReiOrHOs2OmTdCUbpHVJx1QlCDM
Uajt+udRP0ZrEXqL5A7tvmht19LK+gS++970Qp6p0jjXTht+RSB4/p8E8QvOFlCb04QOw7o+Vaa7
YxVcS50dusLbG25yXJZace5rC0KTMYpfaDdHQCzdEVk+ui1Fues0tH44W2VUKimTrl6BcJJIG4t3
KbDYriJGPWn9GdzmWFGZPLAg/5Ly+pg4IwC79Qdt0KLBrfa2Md5nhrY1OAOLcfuYu4PiESWUS/I4
Fz9D2ljLa2jQlnp94s5URnnOntGluqXtsPcADYgW/x95zxVX0jWs9K+1Y7QUMQWgS66gC4BS7Gt0
qk/O5J1YUB0ymh/BfLDrATK78HoLhpdHBt5yI+g2FuVRyQrUrMHzBChdvS+3BPPR4Yet0LAw5o3b
C43yV3fIOAbU5aZenYylRyPHCcwCm6pTFTxXHDykBKjdOYYAgpcUC+St2rx4XoUWqOPig1LiOSte
s8aNuh6s7PNrX77fXtaqQLxIgBQl5p7lNiKM+2i8nor61DfP3kTDbNkR1PXy7LG3vZB2OjIJ5ccd
GpD6QZYI+pyV6RxNa/lUDHAHFjmM1XYxUsyVK9ITK07zXIY8apC2ePwMLtaVIX3nZ5CQ/5VzFZ3v
ihSBKYlOU8wciITNpdvxObK+LhgzT2nzmZHPZf1Wmm+3D2jF1VyIkAww57ZXGrPTnEb98MMM9re/
rlqA+PuZ3wTzbZ3oPRaQmUcXjcW287dWjNFtISu35MUSpNulnczCsAiEDMbnQa/3Vl0C02uJUhUo
sUqQZD2k73uGO645OWOYWZsUbYvlXa2i/fp1XUk+8WI90oVs567FywZiXHAGl+V3r6rDzsnCJNsh
3Q7G7W8eQe4QVL/+TPaNW4VuvW/mJOLtczBqUYXoVz/qNQ9d7Uh4tSnar3jcRPPkhUFQHpZy3vom
CRmAlZs7s96Z+fCJG8uOB1vwo4SB+QNAJWFTfq7oAkaUBimtDfGMTbromwIkZL7zXZ/eyyYNy+J1
0b8xJDaG1kQHxVuQPeqG6vZd0VGYMzIbomSPTgpJi/KJmUlVN53oaXDNdkudQuEy1iUIuFATb+ar
vsDWWZrOdcruZBosmn3MJKoaX1csQWQL/ytBChVTzJcvrZd3p9b4NCX7nH12tO1tO1AtQvIW4zB5
gd9X3cnwv5nmsW82t7+/ov4XSxDyz4x5Gnq900t8f9Yfqxk9uncL36WDwppXIoILKdJh664zMtvE
UYAT8QGJrTBN9oiFQrfbadq8DcZvt1e1Kg9ojD7e/T7yDJJRG6VeabpptpgYqKMurUKvPenurpuT
jak9pB9GBHDQwo3bCaNEgNBBt9rlJjrImNjDnLQnxq0Hm36t6g+X7IUE9BoAJNQCuZIMzLGYFp6h
adfhUX8svHBQtcCtqtnZ96UVDIs+YOq2hTU6X+zqW1sqgt9VNRMQmQITBu9pyZ1boAllpDehAGAM
asfX3HyvCIoNqmZ+lRzp4IPJLvIyMbpTAqaK3Bv3ZHxIfFBEKR4/qwrmAjQDx43QTi4DaQUtAbjj
dqfSDVH9ofzQGGFXfNba6KPk2sjE4uzPZEkmatS5FaQt9i5ZQOJc8804lXcT9T8erF6IkWy04V3t
5yaWpCV7vwOLbLMZChVGv3Q+eKujA8wJfIxYI68DgKRLSwGooDcWZGpfDI5Y9b0ctm6J0RonVbhN
cc5n1+0vOSipoHUV2bHrmmWe9RxPrQA0awVAh/+xu3QDuuVozL+STkVSLYXDV7KErpy50J4lQLvU
k+ZlYV+b9GdglWGAZjAjaaKqxjjUg+EoUhRru4jGAPRRoRMZC5Q0wh7LqSQ5a14MAIbn26F9styQ
q5CNJB0X68Lr3oOSg6wMjD3y1WN0/eIA2/vFtu6R1GT5ln5Bv0FlHsj8/ba/lruer2RJK0oHp0K3
OmS1aD2pahKO/MW2aVh4PzgZo1HrNpn90MzfgyBm5a5mHxzv+PcH+EihorKOuqTsoNKkrYOxrduX
+t7Tt7OKumXlxNCO9vvzsl+yOtpbS9m+6N0xJ6Fe7LX0vnM/lrO8WoSkibibBKUepJD6Ps0wy3w3
2n/fPqmVheChDeVDT7iF5n7JgCtGxow4c/PyrWr/mtI+bII+VN2ncmJbLARODyUiG3Mq19PlBdD7
bAo6kpfyby/8gRA3904+QBOKcNTu7fGJLVEWvN9e2YrLOJcpv/6AE2phMAI8mV46bhf/c9kF29S0
o6qNk+BjL015fXICs0gCk1sAM3nxMaU/l15oLyQyVKBwqysSI7potRSoWJI6NNyzgbwEozKDd1qD
WXSjTUE0OibKy4qA61eVVXK4KCQjAgKNAdyuPIZMi8ab9QErGryD91C9lDtr5/50hk0VfSL2JwdI
DtP4ljl3rFnCnKUhs7d59Ry0j1W6yZOHKn2ulueC3REVAI5wHRe/DHBmaCRBmI7OPfHPpXtmFRk0
LQvMV2eiX3rzzWrcn7c1RyVBcl7DfyVY7UsTnP7Hr0v38tTrAeif8ft7Y9jO5UYLVM+YK5uWdkj8
/fwCS1xjZBhTfPWMY9WGaR5WzoNqXkdO0OEQ8A8gGQGSB/fqyo3/k0FSt6CV9cqGxA/BtHwwk2nr
TtahGed/NDPY0ZS+mKz6yyjGHXNIHGQzqi/V3vUxQTjVOl7LyQfZMfCT0OWG/xY0D4AzkUtZZZsw
TPB3WTwGn133rfhYJ+/V5yUTtFHBL2cTn+/drVvvRkXMdq152ExxXSGThLBK7qchZd5ZGXOSV5cf
RrYvmCKMWv8+CnwY2ABeivyOQlU7nRLNSF7RxNaErirkXPu86J7DhYJhwav5e7MhRufp1HvtMU73
0GYKL7v2eXSdoCwL1UMYKFlOaVtFaiwseR3T+2XXs4+fLSrL8HkOZibg+aSr0Ohapyu0Ko1dqw1N
GM6HDd8F0wM6QAWYIWq80vctZLRZpXnaa66h+th+IpriEbO2P2cCbKl9mo2ugWY2X3tNl7BI940K
6EDs76XnBZiw4RmCbsLF21UKelhqojNjaNM4GPfACsKkz+L8gYJixMfF3KdIxPhiiWeuq9O7ghcd
1V5p+j14NDFHf9u1X7tGzC6C5BZzYejFv6oqYCx80JbOyWN4oCXdlSS0+CEwP66oF1LMy1UY2tIP
vWXlcd5shyVCuu72KlYO+uL70hVYLWnV0gnfH/q7Ib/TPjgyJrzcxfelU8AvR2ib23m8vHvZDsXl
2z9/5RBwXQCdGGAGAcJoyYnmjp8MnFlV3KIL0A2rB7ywtFyRoroKlqCiKKLgWWqD6wWCLs+Akr5a
0GdRxTrm+xL/LWmOufaAlriuUJzGilnAIlC9RhrHwPSq5JbqfOw8rxhpXPtPeCeWWmgHCiBU8WMl
y7sQId3opM0K3MSExqXbpjvW0Hrnpwt51HO08QblGFPq5J/QxFuGZlLbtmKFa+LxPtAFxhlgVeRg
cPDcrC8bs48rK8VYAe/byEU9+qkzveG56Jxxr/O8OARoQrxDkXpSdOitqDvaUn6Ll1bfZDrXbc3o
4x1hX0rty21tFNom7y0mskQLK5Cp4JcvFcUhzFnMwepjZrz3PCZDtBhjSKe7wB+32gdZf4VpBZgA
AqYbwDWAzipJ87M+HUx0eccjiHTMzN8Q54elLCGuKL+Y1McdL8KgK3Duamha32+dPk76YzLlG1b/
mGeC8bmtpyrkrR0O6Bgw4gxTC0B0eLl9TU4IQZNtH89Z99q76f3sWIp7bc3AfnUv4laAmcl71jc5
437R93EbpNNrEmTmCf2hmAQpNF2RiVlTBg9NrZjVES3NtpQ3TfWi0wurHeLJAiyhZ33REvMwu7QJ
hzrdVJ7xzJJGcefJBEi/dAI1QjDi/usQJVdlpc042BqE1gDdDLvZ3QEfz6h+cjPbpZA/jdPnGVPC
MweCWbA1uvxQB/aODN7rbVNY2+izHyJ3Lw1k7rOK44cM4Kp0p5cFjM4t+XxbyJozORcibTEZO1p2
RT/E47Dh2nOJDmlvrxlWmOhxkd1TlX2vKSgezbA3DCgCBltyz3lZoma0YFF6lYX98FIkH8Qe+/f8
ziRI/gm9+pNh180Q9wRlbO44gOZRUavIzXP/CkHoC3RR5J1w2VzaGboF9dkGCUJMNfAhPbTcjHID
pD9fDas52MmBgtTDoKpZkdXDOpMqXdWJR+umWTiNK9agNnnX2O/JfK/zu3KuI2usQpKq2qRl9Jl/
V+pgIBteEriR8gM/SaoioHk2xE1FN7pxV89fswTNkHuSbuvsbspZWGg/aKta66qinMkVfz+LPdN8
WYwuzSE3s5/Nkn5OGlVqedXAgJvtYw4LCiPDqGTtQGetS2hs4f3iPqKsNKhYS65Tr7hhEImA6xCU
0mgXk26YxG+0ModHiYcajEIsiIrgxaXAXDgagRcZ9GfrfTPSZ216y7qn+oPw478OD5heoGvArKMF
JCxpE2st4MSCLSxso4/R8MFWwavvS7bmF8ucp4CHiS0rqgCYMSoegWsXwPnvl8ysnNqyKo0C3mlB
5jopynZD7JSEKK0PEfpX0dpeLVmscf1/XZlkanY2k6LysbKWcziRKazbu9ueV+yNHOngYPDuQVb8
eqbeWHyYc91BM9xD4L77FCHOS258vy3l2ozQsIUXHKD+EH17cl6oGKAXC6Z4Y2OnWdOmMufNbQHX
RiQEiAm2fy9pScU4aFVTRiYIYJ+HZG/qfYi49w9kiKQWeFwRrtmSL7DnipWAxKTx3OxJua3M/azq
7rs+DSwDjxQEnRhwv2KyClKWTLYGEa2/cYeNnuI23JaqdpjV0ziTItlLbTKrH22tj8EwVFjPQb29
vVHXFwRWAdQPhJq/dko6jJFZCJ87BxcEAfsL0PrnPTPbkFXHmh4W8uQbqnBp7fhFZCZmANbGqcu2
5mCVpfGC+XPN2nlzjWhd8XpUCJEHqo3JYnSpPBpn3TN39sG0oYYi2Lr2NHguinSlGKS6Hm5OgOjM
pgL2niOPP2ydPppcsF9uwHSYdwqvtr6c37Ik36IzP6v6vkaEgp5NE4WkXaHqOBCO8dK5XC5HKMrZ
7VkUOuMuqXB7LkNUDF04eigkOWZoDkHY96on6UqUcCHPlZNdOYgguInty9JXsISEuXavd2lIjQ34
7TxoolY9EHbPPoi5hgvoUq4UvhYJYfgPwknLOE7lM9go7GCvnCNYcw5nyiFzUkzO2INaBVIQ7bHi
a1ocs/4Vd9Ft41WohSuFCt0AtlO0ImAPtfsg2FjAY/xgW9jVdkmOlLkEwwngbIuBHWHOgPBQLGHN
v51vlFjimdr1Ixt4QgmWwD6zJML45e0tWv2+aDwQY1rXuLVta7eA7oDlzIRHWfvE6fc/ECBmRsHO
BlhquWChFRkADoiF7FHxOdsV3fsffB5owi4uzBXkAfRCFuM0GzS2WWiRyFQ4sdXtOfu8+PvZ9tso
e/qc4fO6qW2RiRzr3e3fv2oIGPtDpRu35dWDPE9M0G8aSR97RXvf8PceuSdkG7Zjr4rNVx2YyNCj
XxdPcfmdOPo60XqO+9iYi63upjvDbauwN1mNMaEGr0d+uL20lScdXAkoEMTMgkAPllxmORRId7t2
H0+Vc7fYc1Qs0yYN9iCcKr3HucaOAqfB0xRyV7cU5Q3kXsVTRB6w9cY8SUcgT8Rz2Yeos4b29NTU
X31HEW6ueRdRGkQSFkObV6W4dAYUt9vUSFqWeOnbyTYvzbuS2QoxayqIllP0tojGgquameY7o9Z4
1hC7Hg8wJTzvq5wHinhwTTnOhZiXet7ZYEDTKnuICZKCo7lb3DKk5Gs77ToVZ9fKAw7B1NmCJK/c
e2D56AsPstCSnXyaaRU6+W7RG+AjxLp3RPpnwL8DpmriySavFdm29f0M0GglMnpXNUJzQm11Qm06
dvQs4nR8tJPp623NXxNhGSjiodluBRXCoq1RWrQeY6T1wlOCtunb31/T8PPvi7+feaUMOJI2tfF9
z8qiyuWhRp68cdtY+9ty1jQco5p4JCAABjmhdFIV8fzRrNsxxjDpgRdpVHO8Ssd5d1vM6nKA5GaL
ouc1ygJYi3yn0Bosx0WnrbsDKJJphhQ5uttyViJS+CHUZTzcdRjVlJYzzcxK00xncWt3kQuKCW7c
zeTOy5/MHvzkiph0RQkwx433IRLVaCQNJO+nFQzYXvWwxG76fYj65qONTQDbQquM6WBqDs9ROa3f
F+4CkDiPwXFvpnnH67uB7+FOb2/Zr7SbFPZCDFIumDwTE8mSY6j10au0iWPPtD600reiY5vGedXK
F9t7MtOd02YRuu7QSwpskaXdND1Yp9KNS59ce2P1qgr8iqqIFnyRLUfEgmm+S81vbR0ExUO+xGO9
b/kWYJJJcl/8dXvRqyd3JkQKgfXSBnKuXixwUHX41vI/eHxfLELa03xC2sVJmyUu6N2cRqiOWJXC
clX7JKn60qFDcbJqLKH4Jygi/6g5UT6pqs2qjRJ/P/NDBdMWTlycRkYPDPla+nL7IFSrkIJfe2BG
ihFAbBRGANtNMj3y4BioMP5UUsTfz1bhLqXloQt7iXPnwc20yJnqsA7ubVXtZX23YK0IGQA+L6cO
W3NKFj1rl5j6G8OLlMxpqu9L60BPg5H7M9TK4DtmHYpK8VRYuQ2gtr9/v4ghzvYpqfwaTQf9Eqd8
mxg7AjCebnf7wFdFgDsS7eNI8mLw9FKE5ad1lY0JiwFXZwGALw9dY3tbxOounYmQdolYPatpnS5x
3T+BeYiT1//t+9IuZb1VOhlYBtBEEnnTBnZ3+/trW4Q+VstFrymmGWXEE52hVjgNJo8d97XQ/1m6
KSwKRX+H+I2y0xeMeGhiwC2JRqrLY1gWhzUs7/QYTa2hZsZpk0HIwfPuMQalOPK18xAAS2jZEuVi
OZ1v0C6r23nQ8Sx5oDp45UDGdnvH1t4heCAC7gTtPbiQZUyNXucgY8MbJU7tdr/AypvS0ENnsKLC
y5+9gu81k34bc+eeF6qGurWYA+vCCAHwyACTL2n04DhDStDdEAdUdGn7xb2Z3lf2Lki2ZqJY6NpW
glgAkSEQqMW8wuWx1fm8cGRczXi0dQxdbN1excQpDl5WjHMJkmIAmnBKOg8S5nmTPhU79jNVTcSs
6Tdq+pg5h+ZBz6WbawYMIndb24j1euOBH6g8FB/ktRM5G/Reibw0Ji0QCkr75CWJzbiT8bg1tbAu
Ufv2FEa6dhI+dBltOQCHuwK+1gqty3jd8hhIO2E2FOH32yq9tkmoPjlIHCAMwiouT3oxKtA76Igt
naHYGvVjUmhbbVK8o9cWcS5E/P3M3+eJyFIP3RJz8JJboWluby9C9X3pGIZq4QUJsAgr3Q96xJzN
7e+vKev575eUtVqAq100uK8CPI+MjoWO+TI49bazFO5yfSFo+EI1Es8YeZTfMpOEzOW0xGXBt4VJ
YdkfXwqSc+gbNAQvzlUmBTEW82ZrnpGGKnfAo3u0QJBSMWeL1hTF83jteY4JHRDMYY4GXS+yddR1
ZlWOReaYJbTZ6AEzwrad7dBufH3bmHUeWZMJajCtH3bE7oKXkTLyyXQb7cCQD4+WSQdO34eP8uI3
SUe5ODp6YQb8JtLk0VB/n7RXAq6bjwJkCs9wIUe6vHOm1UQ3+jm2alB4lS968ZbmecgwZ+i/TNp2
Ht5sV4WHcD09IqQC7hMdUygqX9WUHQO5175Mp7i07NALUFLsQz5sPLLt2N7DNCgvgkhvPtn81Fud
YmtX7noQ38ON+AB8uMYc1YJqDjTfG2Mj+LswSmDDPzb+tmkfEkfxIF6xR0G6gzwWkGIFyNmlP6EM
g46O1UwxN3+CGhU4O1bYLV5YdB/up/MEIJzo8RQ8O/J9X1SUj44xTvHc77Q6zLjCca14XzTY4noC
eRDSqfJCPItofguop3jsR3B+2ntu9FFvqcrZa2IweiroV5F+uQoddGupW2ITFuf1ps4P1H41rPi2
XalESHbV93mJ6SGIAGN0DihF495TZRBUIiSTsgpzoYxDhKXtlvwBg3CGSoVX/C/SIPCKIuELsA0p
05LVvF0CSIntfaFvfO3jl/n553+Fl2f3YGZ6Tadb+Pz87ttPQ/nxZ9XF56Vsg+0ONUvgQ3GXbwvt
ofGiZlbc5GuWd7ZBvxzQ2Qr0Np0w8IkzSN/7IeRtOI5AVlDcUYpTkK2C86EJaNazePQ2c1HAaf24
rawqAeLvZ6vIjYxOnrAHm/2lfauan3/wedE0j5Qd+nvk358Nne3TFlatNWE1YpQz+YN0CQYwfkuQ
FmDagE6jDSTkXWTeWeX2TxYg3hl44oik4+X+1IsJNPGMznHHSaTndaSqVa1dFeiE/Y8AT7Iz4leT
bye4HX3vqaoAEIxqDq83GgtbX9EQ/mu3pZeGwJxBlg9dvkCdlayiZQUP+LCMcdXHhrNNpzureAu6
/WQeB8/aDuY+zQlmpLczhm8L7/32Vq682kQABOcLZgY06Ukr7VKraXszJ7FZLWALJuFcjZFwk1kW
dimyBqqzW9laZDThwQDMjayx3P3oLsWAPwRdbNRtSJODnT1qPQt7koWlqxqUFr9e2tsLYWL1Z4ZE
fCtJa8vvYhvv+ra5n8adRl/S6nuZvXmlFbrMUrjQtf08X560nxVCnDHLky5OmuoLHeCAMnM30OUe
dK2gs17ATTQrrrYVb4H8kejm9wC5d0XCmdOABEw3urgxw+V7q/j6ike9+Lpka9akmc3o4evTc8Xe
F+8OPEpB83ZbC9d6QC6kWJcHReegsXsLUpblMIPn2c4/0zTfjMHPHj3UQRBqbJ/Qe2qrgMBUmyd5
KqdngIllENxhlh2pvj+4Ui8WJoKGMw3UKCU1xzBdjKaDoQ5TVaVH/P9lDfcxF4MmQEROYJS8/H6S
1dOAqnobO/7XnBxNsNCU324fztoWYQoQkbMuJmMsqRJRAegmt7Kqi6ujxjcOU1iM6vOS/9O9AkNK
S93F+hJO05dpVBUhVgUArBTxOHhhwIp8uUXjDJRETbPaeLGfAnpKevfjDwtArWJGFe4TPGUy6lqz
UGty8JSJ87Z9YHmxGwoalk4XptTfmp0Kq33NIkWvQYDZLjRsyB4UuelmGDLMaUz+q9YmEcjlwaAQ
e4q3xYpmAV0VeR2B4S1Q1y+3rcq1Lu1oQ+L8J8AE6D8Y7bqtVyuuElPfuAgEzrB5RW2FDBvXBl6R
uCpAJd5r9n07l9tiHHdzAGTJbsAA1ofBJNChcS5TMvcSeJZB4tckJvWPBCQJWfoHqckLCdK21YaX
NOaMVXVLAjqwXQmmidv7tnKDXkiQ9LmefVDvEayh7IHwl+/GKdT7PQYGPPfzbUlrKoDsqpgIwnVt
Xk3e+ZrH5iQlscNif3gkSTg6+9si1lLWgmT3PzJkcAemTWQubFyYPb0baBY52lsVjGHgnuzkuZ5O
BTk5puqWXnEJDjI/OtIBAEm8yjLp7eSW3DMRF/ibxN9bw+b2qhTfl5tO88GEQwOoUlz5j7a1oezH
7e+vuIDz3x9IPjObwG/mpnYXZ4MoUJn+piyP2Kz/TYp56QHSbGrnNLcgpQYL8p1tbpIhSlTA9qq9
kq7+0tRINfpYyzQNX4jVHpPug3hzItl1sV3iJ5xdwqjekn+3q8uAZhflKhA11XFINp9rLrVbCxvF
KepGW43cp1rIVdao2ijJ7pMkGXSiQ4qX7usqMlWcXarvC79ztktjO5p6k4pQCE9PTBim45HhJnu/
rVSr3uu36cnU5z3tuDvVWEVJIuAmmhii13dFcSpULT3Gqvc6kySF4i36SSyrhhEGqA7labGfeVWF
vjFsTCu3t+Bt7La8NPeJXt752hiaAf1c5fqBaO1xnlIzmjLv6+3F31YUdIlebnHRGsDJaLDFbb3N
mmigx/Irxh9vC1nLsp6puyFn6Tmpc70qYVHJaBgbBD9VmHQpsIZpPodZV/EQ4d5ricPe5hnvQz/3
WTgGoElKMYuscPDrWoWyJ2iDQAIiA1UYmRuQmeC9l/Q7kONq40axWuEfpAgYq/0tQHrjBV1ncMTw
XVxY/asH3LLc1vY+YDEINba2WRw0O9hNzLmfsUozC3bIYe57or/c/h3rR/v7Z0jaxvWSo5qMe6wd
j94EYpzOCtHRjAe0pzjfdQv6ryS5X77JrNl1ekji9jvPHsDZ02SHNn1QTmitG9BvQdItE3hJP44T
dnYyN8BXoHkIo7i9a+vX/+/Tk9vjy6Scm6TBC520AJ003tz2idRPuf5od8de38/ptyVbtreFqtYl
VPbM0aWmP3RI8OD2D44Wfap9PM7/6Or8vXXiJ5yJ8Abimr0QoVnG1ujHF8dN75aW7vrZ291ezf/H
3H/LEpp5JosDJ5Yx4uCazv4faVe2IzeObL9IgPblVcqtdpcyy2XXi9Bu2xJFat/19few7r3jTEpI
Ij2DnsEAhVYkyWAwlhMnnlv9Z2a+Oc7XIap9tQXfXflvD57Y6YNZe1DJSFRRovQic7rTxD3rMf/6
2Gj7pt2p3lsebWknWeHqeWGmJyimMfkJLtvlAjHLF/Tc7YzzcpqAvCJCCCRGhF/OhQ05kyA8fW5k
6WkW46mw6juvO5hFYJUnquyqZBtrD1MjqTyu2sQzcYLJMvra62xnwBto+1PpI+t2XSVk3xdsUckw
BpnY2LCK7t9bmUWXbJaYDwD4gqqThs1KtA2SWvUXEv+KCIhcH+Pgb5AewEf85+wNwQYxh/QYC46l
WHqCXrTYTyR2W6Jchn6pXBXTzMbuJtxUtutiQKVfxv7uvzoOEcNAWT8maYcNK+rJD/t0lBz3+hJM
ZBBBHWIv+oRLPUvHycN7b9SHqO/9zt3HswxbtK5Tf4Twv59ZGWssPIO13MetD1P6ZZBNtpR9X7CY
vZY1XV7g+5O1s8hd9hdNmlCkP79fMCINyBfxRmOTtOaVKvdOApLuvQPW7utnLTsLwZI4HmoFLuXb
FG9TC3Th8KkkIlbffwwT4OzWfFKToLER6migAEHK3h23yvCb5nsrRT+Q81HAbb++mlX7fiZKiM16
VGbJYCEBEKeHyXxv+28dmvUbR1IvX9+0PysSdCt3tGRwMKrp2MTf7CJQ7AdKJW+IbNME9dK7PKW5
DTd0aB8xcArQfoygvY8aN7C9v7Iof1YjaNqE0aa2+pk18XxQKYNeQUrrtHouGLODOU/4z6IhJxtK
ZUR4AwNf0U1sPLr5U1E92Z2EQ2XtTqLhAWNkgDDQFg05o5MVZZeOML7JFiR2quzcV72/cwGCKjve
7LE0wkPY1Y80+9EVe+Z0PunD1nm1mn+dnm2KXrKotb07lynodIW5UiNx+/JoW7s89yO6051tVr9f
vzlr+nYuRVBpVHkSqnVYma68V9M+zYDp3hFtM8tYImTLERSbj8WoG9YgaveiY9YO91VV75iWmD7N
J4lXu5axPV+UoNmO01lZ0WJRmFea0CCi9/O41cfNoH5xZZMyZOviG3z23mhjDDBFj3Vp+mYiADAf
5vGJjn+R5D5fkeCJ5Z3aGBODhqM1y8H0mQlJVEmIs74QkDTzpm3QOAnOmFapI4bS40XobPvRKstQ
c4c9gWcJbqm/QI9ZJhp//k+WmHcsuigeNe4t1XfxQQWiOfWn2yGAFyIEh0wBh4yedUhhuNlea59d
83D94qzbnD9LEExCFxM2TylPkYDkR63+aepYciAyCYIBmMd27NIEEpyjMfva9//u9wsXvwNKCsgH
+JNZsbebbf43T/L5EQv3vctiGtsxVyf1oHRfbfqlLn+QRIJKWHuRz6UIN91K7C7FvOfyGBdfMvpV
JaEiG9gsOwbhghMMRgJkFVdvnHaxEciq4qvpv/MlCFfbUiPaY6YoNorSTZWSTUy/JoA45uWDkn0x
x2wH2LHvOj/M8b7XnxLvl2HsMksWIsuWKVz/ogH9hRPjSnZAVLTxTq2P1xXuun0BKOzSUGL0RGfE
PIDRtdfRPJBsNyYvWvr1upTrywBe/VJKBPdsLjJIMRDpGQdjkriAsu8L116zycDqEjGSXqEx4o7J
kJKrCm0AWQwco+Pa4iAQdCrZLitrhHlZD7ArZvWO9Y+o1CUO8+oyzsQIyyiIpk+2gVerqb/U5D0C
O/9fnMOZAMF4kUlPKzCAwI8t8Va1v+zi238ngK/w7N2d3XZo+xEryMaNNoPVXWJ9V9UV1GeqB4w3
2qMF+9VrKcBQIHwB/idIa5/Ze0y8Y4PEB5dJ4X8/W4WuuMh1N/whRFvCqG0H63sBl585skqiTJBg
xbw+J30SYbviePSb+GTmpx6sndPw9S+OBe6DiTEd+EfssZ2GljpzCrM/K8ARm9BfwKeui1i9Iv8R
AbDE5Z5hLiAj0Qybr3pI7fhz9F7LkvWr1+NMhGBFMqePwLyIW279O4OM4df1Bci+Lly+yFHccZwQ
4rdxCKgclRha2eeFq1crtVnpOY5Acfa5AY50yf6vqtLZ5gg3L2oNvSYOdDa39+6u+P5qyCpDshMW
7l5c9lll87K0xYIpfUY1t5C9RuubBMZNB8TMmHkpKJE6tYAQWVgEKtN0CKi0YLC6BlwA18OQPjDj
Cc96BQc0Y7RCnihLfYxa8e3hgdjPQ6LtNOL5Buk3WhE67Y/ZuqfRY4m+vtR7BPZRclqy3yG868bQ
VqzpS/yO6MvU7mxMYJEpxNpeYkQsoFegA9AX3TZ5GrW51Q8ZgD7awWP5xmx+Xb8xa4s4lyDcmCKa
s9Hr+uw4G7/j4tms7gyQU9wo43OwKp8ZYnGuL7Ht0WKRPvRTU7zRUiGHpIjtB2R7nLtysj3J2/I5
PPcij/8py/KQFwN6dwGFHCkozlgxF29ZowdpiqaeMQBvyabLDl3z2DHDLxQaNFMZFC0NMdaCsPKg
kfzRpKUfOXrQEAp0uirZgkUyAD/LhtcBdJHBCSZEy4EZW5NS9tVb3Di+YbdbJT0VAPZq6a/WlUS0
CysiyBKsCOtrl4/nrt5c9z3xqM+MIkhS3SczkaxqoTyCJP73szd2Um1aVajtvtlxtJ0STBoesu0g
bRpa3TwXHYCIh4FAFHseYNIzqyuq6i01fyplFWTaC4kxAXRWNnkhm2+zuHJYE9qxoaY2/t8CjF05
UUrAU1S+gZ77q9WSh54mEiWViRDuHCiLbVNB8ectaosfVHEPXRRJ8jQrIkD6gplh+C96ZD9Do7OT
Mae+shRMcHxrqRqU727eSNawomQXAvjfzwSg4KBrSlqUb3oa+XS4h9XYjQPmWcre3GVxE2Qp50sR
/KsYRQd07lAcyPxiaQmYT1sffCM+q5vNXNxhjMQubduNwZJ956U+rW8t1YHUBHPxNAu8JvhH7LCq
rMLpi2Qo3ow5v0uw2E6VRD4r+s0B7y7IA4EfNUXj4GSlZk11Ur6NY7TvU330o2H2e0zG8bPGivyi
oRKJK+rBm901E3kiID1Eom9XceMkjSAxV3S80D9Gmfe9JgCDHwyw1vLmY7EV3OlRiEktq3jr2o8p
qba9J2OkWlFAjHRENz0604BNFTetpX1boLm5eLMQ7qqv/kYjX68/W/z9Fp4SSPDAJYFBa0u6MmaB
gn8s1OKNYDqdWQ2+Tf7NreahZWOgDXagudtRNhZqfVV/ZAqmgY6twdD4hadyRPOnGbbqiWh5YI37
62tblcOZJ6BxDlwp/vez65v1ZQdmhQ5KDejTMM71Nk4BjRtKpw8ykFne/lB46K7laGX0faLP5VJc
0nSMgTmQvs1DhXIL2w5AJFXqzQSFIA2Dz4m7Ci5OFYXQSzFKR3PFi7yUz7KaNoWsSXFNqc8/LxyO
HidzB5L+9K1kmK5dW2Z579jS9N7yUf0EXWO0DAfzg+L3chH1lOkK0P7JWzskOyXBMGDd3NaajBWV
e8mX2o12URt9uCZ4/sFcJxxJbYwFhv+M7Rv6vzapgSHFH05yb1kPqrfL2Y/r6rbcORgDC2BbTn0B
WgrBhjd21s12DA9wmuKgA+b65gkhLkZFgeQfeREXaHIRqt47RdcNs1IC52LurOFrwR5TE1xD84cz
3JreFUQJV2ccSNnWpVO+ZbbvZX4l6+dY2SsNuESM1gPmGtRdgqsYGwx8akDDvqVZNPiugnHTTZ3f
/HxDa0CpAtPswkEQ6cGgVunUqm33htk5armza/SzB66M/m5lKWhT4F4vOnvh1QgRUgNooUaGOXmL
okF/rsc821ouKSWZ6qUUB6kkgLnh7IAwQETDWQjC5jqqolNct9YGMxXqxtzcqr+XIoQ76aqJMmgg
6zlZSZiNx+bw331eMCyRQqeqBY/jqfzUWkZv7nFC/Ih2EY9XcHnFWLjsZm5l/dhW7inqq+30HDfm
9uYVXAgQLoVtgJm0jmv3NLtQVxcjBG+t2QorECxIjXmXJqIN9zQWzQZoHf9fL4OfNN9MowtfT+ex
BibIaDZa0i+tL6GDitHkbvaWTw9TnlDfmJDv1m/X2UsxgkJN41BM4DvK3vR9lYwbzBm+WWOBkkPb
DhKsCDiRKblchzHp6lwPHn1D86/vHnp1uPlJ5wJ4JhI3HI6eeOJWFFGjU+ibxV7QtJVqH6Q7Xlcq
/onLJwrvBSi1wVzJmzTE5zxvtCKjbk9xFi3aX4PCDNpkW3pUYgyXBuRSjnD9Ui1iE6bR0LfI8vzy
H5LKGEdlAoTDcKnTlM0EAeWIOHk0A43cWpMFlaSJnAefXIUh5GKHG40rY9J6eziBSQyh8sadZVxi
C7cEEjC0HerCH4zFGKLM9YrRZcN4MrtNG29iZzvUEqd0sU2XIsS7h0grze0UIjQU5l48GfnAQp2E
zwt3Lm0jJ3YHfD7S7rvfUYpOgPK+uLmHgkuBhYUnCo7jxWA9ZtHMxmCL8UTuFRUDZNFdf+OtgAAe
hqKyCUu16Mob1blpiDH3p+m1t+/66C2a3jvZeMZlOy5eCpgo9JXyls9Ff1QO8ZHtDjoICPBiDNZD
1lcBRtZ+mTvMBQe/saJEO3Myfxdo1VIV2YO7rN1+yreQLwPvCOeVurRfeTXHqVtlOtg6mF9a2sYw
DmyaApTwgsG8L5OnfnokbYzJvPsInJwjOdht2Mns9FJn+DZgt63PyQhi4MKqBAFg2utHp4iDFpTO
TcI2Dvrt8vFWH4AvWEPAiUm92G4RIlqhJ0FNqkk/Wu9qf1CtW7MYwuf53TsL+OZBwxyMEp83hnEL
WH3SyiYBrqsM9AVMeip67kX2c6tSGtetLKxgQIA3FH6BNu6IbE0PvQlbQIVLe5cPjl9K+yGWtgl7
dyZZqAhE80ANNpv6sVHv6/lpiB9c8nr91i1tE0QgTsbydLDgiItDs2XVFYmuH0nj905A5831768o
mq7iSuO1Awkh4tjL8wFpSRSXcNlR1Ni21YE9NBUmH0geupV9Ak8zcptYAifNEy6VGSlGQozcPCr1
cEeU/pEY41NVzbvra1kkTjjDPvqsXcQWmI0kuv20TtRWU2sTILHvnXlnGb9btMNE3kuj71gFQJIq
ayReOR1gnjT0KeOaostIWFjVznnu5YZ1LEgS1PrrWEnyqSvHg1yWDlOAOBMVDEHD5tqpxypK7GOT
vA797BcfNSCdpXW6vnMr64C95UzHJlgUNVNYh2XMjlMwxTr23k5XAkOyCtnnhVVQ3auQtMXnG/XV
QvaFzpLSw5oAjBhHgRpsImBPFZ7YuvJIrUaRdbTrwv/pUBn2YUWBecZPxcR0XkwRz5l6UV/nHbOP
dHyrSQS+Bm3jOTf7UhgcoEGFMfcYHf3i8AAvm1GnKkb7qAJJ7xUBi3/efMoOvAMolIrZx+DqvLzr
k54TbRwq52hquy7ZmDJC5JVTQA4Eu696fDSAWC/JdXUwEqTyjhl6cVBW3KbbWxcApm/0CsGIQAhO
43IBdudVbAQD6NGINk0eVOzmx+ri+wtHMMJDxZBOOKraQ/uLFRL7tLzMmJkF8Am/x5gnawj7n3tD
47S2Fh2HjPiVNz97Y/Ps9B+ObLDNUl0vBfG/nz26Zu0mPdjZo2Mab4t7ZdzKxtWurYSTu+sgezWW
jKuj7iR9XDGATrw80NLvtvkW977WqJKHY6lRSEVBBkIMkFssKHtaNE9rqVnGp9kM8ughMY83KxS+
j4qbbqB7BV7f5UaxctSrpmvjExKDtD+kMlKwtd8PrwpJHORBcLEFhXUHbFJhkPikDHloteM9BbGk
xC+XyBCVNgdHTtxgoN1pQj/toO48R6a3SwlApiOedx0Ltxpu8eUueVnqKbmnucd2A+x1K9NWbv0v
wm1kCc4/z5XtTFsNneQJkiLucaLbQR8DI1MDo3tuDSeIDC2Ibw/3IA/eCGaow99dkG+2MSmrXice
KJfdnd16O4kdX96+y+8L67G9mTV5GWE9M8blbKLuSb39vbsUIb7XE8sMjUKEbu+U1i/1u+v3gv/7
4pFwWmpORGbYi/c0mscmnh2qHPV5xMgB+J3FwY0PQ/TsRfHNHi7yRGeyhCzISCirxwmy3CZEVtjL
ZWiBFfUFgkVHGR/BI8qOgnMQOb3jlYoVHd2vKej51eRmbkQ+WZpHa4ByrtB7qrGJeSdOGx2b+8L0
trMxbK8fx8oNuRDAV3h2Q2qAKpo6aqKjltJ93Dn3mBljZZta39h6e4gMd3dd3ooGX8gTLrytjIzZ
FAtilvozod2BJNlhYuzXdTFrB2MCc6DxwdzgnxMuSjdWeU0yLCtlr2DfsCWp29XPYw4J4hpo8oIg
Os1MAqxAGWFywvcczff5zWU/nDvARWBewrBSeFWCYg1EayrbzaNj3QMotav0m71aTBTHoE3UMUC7
s0h9EbObOrvxrKNRb3otYGxzff/XjhmREk84g+t+kefsC+AO4tI2jyzOn6nJHnWj28eVd2vRn4dk
Z2LEC57UxdAhPATPzkb9V5U1JXItEWzVxeeFJKcFknEwHHrmMQclY0VoMDtpEFt4qGQEgqv7BcYA
WCsXBVKx2NeCLSot0tRCT+L8Q6XeU4PGoDZN99ePZU1vUetD0I1IFqgMwbj3Zds54Lq2j1rfBk2x
G5jzNwfvIcPFCzMcHnZpT8BbQUrQK0Gx5hlDeSpwiW4nmRFZXcaZEGEZppoxc+ghBHzMKM28ZuTW
+hvXqzMBQlRZprlL4xgCuilDN0Xq/4WjcCFA8N7UpkDzBt8mMIltvCfHuz2e4fxj4KXm1WlkbQU7
qxYsNZPIMY5GMd8NRNnOpSTyXlHZCwnCSetm30V8gNIxUt6nZluzw+2qBONqwEqBpk8DjEhQpYKV
utoS+xhH452CYQLFWPl6v7v5SmDagokmCuAYwagk6JLeEM7pHdnHMnk0XzBr7vbPIwOKkQ5g5EK1
QSi+ZXYTjb2e28ch/eq+KMb7X3weEELkcTh4WHwnkkIr8qGDHiFdbHyQ6cf1z68YQMxaAJqGw4W8
BcYzNryMzaWiHO0P2+oDjdlBaU1B4cnK6sumWYDEdA3PNafgB35L2KdCc9g8W51yVMm8VYdtnj+o
1TMZ90SjgWNsVCTE3ULyfKyo8CdrOpLUHgaIOILQWa9VpaKzdxzi98q2tmZZHlh8cyAIwBh8t/8X
IjzlsaFi9BoXklsvxY7dDI0FVzA2DohIzsm+0N/JUJVkBtvu0aGYhdfVTzRRt02fPYHQVRIy86sg
PIfAPgDKA4iNgzZt4arQoaYz6SLvOKNf3vF+2HYYsTvja6rJAPErB8PVGcxKmoXqnFgqUW3S1nhc
4Lj3075GHKXVaGNr9P119V6+I2AntjkJKBgu0bEmGEmQgie1GU3tKbEbPxwwqfv275sapmcD+QJk
opi1GhXLmos+a0+58TPbW+W/t3+ezx6FeceYbrBeXxrIDlNxxjF3m5M3fnGTQCv+y+8LBjgq58Ko
G3w/dgPn7ebRr56NQTF83/H7ETsJ78fgzeM8Rl78Nql3tbVrbn7CwbmPrUf4z4Go4t57WQREk0Pq
U39w7Gzr1TLCpaXyfLrn8NJNDVlVsZSv6FOEdHdWnYCw95KtGt2cMbz8vuDbtmpsR6bFKlD20KfM
J3klEbC8ZNh5ECogXYfsti6W51yqxbObt+Wp8Mp/2m4KvJ73Cpgf17V0+YbAoHMDhRovSigiqjVB
F4Ga96w5NcN3ahrBBAxwBMBAVskKTssT+Xw6bAfscB4QYPzvZ7GsV9fJYJUtrnO/rzy/kjEiyr4v
mAvS9AoxWnzfiDej45Of1zdK9nnhQoyWi2GNQ9OeFNSArQ9M8brZHAG1BkId/sYCVijC8OyhKavI
VdtTBuLw+k7DZPqbVwBDirgbGoUbIdZKirw3yTw17JRm39ptfvNcVngguG0oxaKHgY/tvTzf2XYn
OyvL9NS5mwbTFiSvwcp9uPi8sP8kViC/wOc3zPqo7vLu+827c/F94flkWWNEyoDv6yCC+ad0k931
76/9fsuDo2HzoVhIPl9uzzRp+jwrND2xZGtOey3ajrok/7jMFgGzpkGLOLoWcaTwInRe5sazmqaA
rJ1cUgRtnQRtCp5j1wEIKPcHWWPtyp0AbhQwa1gpTIQR42KzL1g9u0l6UgfVz5O7uj9d37SlAA9k
M6gcI1RBcVJEjQ5NhO5UxUKDK32NfLO9OUi6/DwXf2aSJkJTJHrw+Tkdd9Y4+YXWYlSLLTl62SqE
m4Eb3xRILOSnyi/SDYYPXd8krvmXjt/lKoSbMYPPEIEMPs/MybfMr8p26r4B63uz+UAWFRV2xErw
xlELvdwsYP9AYUHYeKqL0ncY8WvJU7SyTbzGhxZOZASXOKOCYcpgp4/dyQ7M7pXpN3v6fIINSqCY
bIuIQoy5GwXT5vtMHU4aeSwyL0ji/PZz5sEEEBsqH4go+sWoZtTT1HjTiZD7eJ94N2cFeTDx5/OC
Q5mkY5zEPT6v2+9ddrK319VoaaDgh4FgAz0aGKoHj/jyfOtyqhTLLtQTyOuV+0LVMh+pLhcopLaW
8nyKZ40iLmYeI6K0LRjDxVQhkyHuyipjPlXa3RemHa4vRbwRn1+He4cB4cjawbu5XIqtTcOcltV8
crPJfQFxfRlqCmv2dqViiDOjURVcF7hcDpbigmeF19cB2xH2rnOdGX0aZAiTb4W7jStJJLxcz+Xn
hbcjAXI+TWt83pgwSqr9pptoON4lsuKPbBXCtlE1qbXYgpjeDErXnz2Jhsm+z/9+Zm4RcMReQ/D9
3EMZfHpomCSqEFUYniWgu7h7QCGje06sumoRout+HPpQq06at3FVXPLXm0/6XISYCYmNRKE10puh
pvt1FSQSL2dli/jUCLTbePwaik5g6hldRY2sDzt17+aPnqzkuvZ94BhQtOBAAaA6L4+gU2qtaEnS
h8hwgiku9W/fHiA0Pnv8DNwGTXBBdFApuQaGBIS8qZCgFzj79/r+czfs/LHDEaOsg2AdD78JAJag
oy3pG2IBPhFa5Z0SoQvUj9w7vHVUOV0XtLJT6CLkPHTwZvm8osudAjCY4UZHbUhsP4o3msT1kH2e
//3sLlDHxVS1Ep8f2LsyfJi3kiJ87tPZz+dX5fz7E+nzYcD3VfW7VodpeH13ViwS4A3IySIDzruX
BW9Zsa3GnWjehSBu+ajKZucMiq90zg4zCCR+x8qlvhAlPHuZkRkoJmRdSKqd1v9kbFt0sUSGbDmC
2hZWX9j2iOVoySZKNwrbepWvEMnlFv3zzzP5s2mi7cCUDlKjUb4Lx3rwSaH4YO3xZ6sJUvJbq+5a
IlvW2mWBo8cPCl0Ni86+yS4xrDGu07CMnehDc0cMhExKat4lLJoexrSa7pk2MBn9wgJLjYVyugyA
8v6XFU7YTqVMgb8onTSsa2q+YKq5HeE1yR0QZwyY6+J4v4c26XYRs6vHEluf+LnSTo0/uvawU+oO
c/SidM4xyKTJdrXlxJJ3Ynnc0FmAnx3e8oiWFf7388vRG4S0FfbFqw7NuG37J9tKN3Uhm9KzPHDI
QdYXLSvciojhS93OrkWbNA3t9jEdk7tcKTcDqDMJeBiyENhfiRp/whEF6wg/XEWSHq4usPqCH+Kx
KmNpktGwastq76AHFkPeW82+L/PB2E46uGdb1wRZYzV2h8pFmzHTtHiHATLfgRFVf/VsxqgtpVSe
cqQi/JR5FOjTrPp13XqsXOmLn6lf7r+GdqeoQqtN2EzJc2fmvxQM+tB75+66mBUbi9lReI3AvYW5
b64gJk3b0Zt0WD/91dG2N8/ZgpY7mCHDW38ByvFEh3kmrWWPtV6H7U6JTl4Z3v7rUQ0GRgr9EMui
c6JrWWU2VR2yPrDYxhqC27+PSjA8JTgDiOcEE54NvaNWPW1Ckzykhy77i80//7xgtqO0sQqjwecn
62Rl75Uk17FytpxFhtc7AMBYdHpOGVFaoqhNWBsbN93GjiT9Kvm+WHyqGiUnSYTvD3RjRv4g8ZNW
bsD5z3eEi5q3pCwGUNSEZtPcsQ4zGL02mGbncP2Ml4ZOgxesOoinkWu3P+t6Z4YureqpLVSrDnPr
MBPLn+uQWHXgpT+uy/nMXgmGB00YtgkSExudkWKdNjciu4q1Ng/xa4zAbV0j0HKbBl7B9F2iEC8o
QTO1ZbBcD4mX1xubjT1sE7h4fwK9Xx+dZPxuRFP2e55I+oIZGsOpqBKy1/rYfalSZ9w1KV5KNR4z
3R9rw5E9WisngioN7+Tn8Tsq45c2aVAyU43dnIV9N9yZmG9+qBiZN3VkfLu+V2uC0OuJijOAQ8bi
UTCzInM80rCwKfP+C/oI1AcH7Pavs1bK+iJWjh+nDvymCaTrklDCcEdGslLJQzoeOnoXl489eZ1K
SXS6clU4mARpQN7kgbGilzuHKgWmdmZOHpbkUXN3VNasvLZh598XLEmFcZC2W+D7afWqe09V+uxS
yXWULUFwWIyqG9F1CxGqtp9e7Hpz/ciXfhi6YBAOgSICrpglwm68rNOT1jbGkJi+bn5HxVTVt3Hy
Y/55Xc5yGbzbRuUjag2DZ00vT6KdSeZYoKoJi/RAtrSWWJOVzwMrxmdmAxyK4pRwEI1eEbcxmzkc
u9/Job61SwGzNrjLgocU2G/okqBHY2/1VI29Pmwwc8F4z2/Gg/6vAPATAdqKvNPCH+hBk2hbbAiH
5qfu/GQ3P6hA9iO7iMAXvhJSdZe7X08z6o3KhCRQHAV0Dx59iYDlRYAA7soDiIZahSFo6eDQGJDW
agwtavlxHbrqMcpubR3GJpmgywM6CdB1vKsC6oKhLyx1KmKFLeZ6wv61kizv0iZhqB9IbpD2Az0L
Cl2XuzR3LEG/UWaH1mOjfnVLtqVesbW09+tXYQFZ4etAYIrbgC3jHo4gJzKjNqmIE9ZJqP0L5mjF
3NW/++kn2IcOcSGJKFauBqRxaiNkCpZYgiFPkJydIK1LwJEaFvlfHAsWg3o8CoR4ZMXEyhx7bqGO
eRsyzfafvOpWzmBsF76Pag6PVDiY6HK7esw6qZOkbUNgqQN9i0FMEuXlxuHSQ+DFQSiVq6OzHqjc
SwHgNXII2qHb0E4GoDVfWvLSFA/um/K1pPP2+uGvnMaFLEHH8kxJvC6CLKVAko4ESnUr9pRvF3gt
AOvweKgrcuaYo2LaUzO3oaU+d41xcGnvj44G4hTZJKK1tSApD2YeILN5G6WwbzXLEMLUyNj909r7
2NnfvlUIj2C4PPRuoQBw+fkYgbgSp5RnPvzO2drNzX46wEhn3xeOotAS4MaitAvz+UFJA+ZIEHxr
agX3Fp1CiASWCdOyNDDuqqd9mJq/iul7k/ws6x9M/cjG35YmG3K0IHvkxw5EP8rocEjA/sMt9Jk/
bfXKMINvsQu90fNzc6umh+Z1An9lq77bLPDYXc7uyx9VFZRTMESbNDuiPRjxG7pEr5/bovlZ/CmC
XhSF53W6YnTh5JSY8v3cKx8T+UiVZ8r4jAmrDefkRSen62JXniBcYLBjALkKt1KkQgUJvFFnNIEZ
+tZ8AGUBLMR1AWvnCRpE1G2gNLyQdrnDY6kaigl6vdBx2m1FDrVX3/VzHejmIfPIrnC/X5e3uiCL
Q+HBNcHbXi7lqW5FWKN5TRhZ1kutRJuxnN76mxk/+GkhvEA2AkwN3ApeihnGNK/0EuEXyAuUcq/I
AMX83xetK1pH4ZnBw0SyQ3ANzBmMCEoc1aFaPzaJvRmmL537aJcvbdXubt8xgP88m9cIOarxcil5
aUZdrOsI7JPK2M5mofvJNFSYa+nIyFX5YQurAhEi74NGqgUOpyDKiqzCJuPQhQM4qr7ldGy2WvJe
RIOx0atYRkO+socc7KajgAc8A5yGy4XZAH84GYjDQqUCTJOAh/ze1Q/JDJK6myMm7B3U4bM5Bc+h
4EgnqZOY/cwTwfGWtW3Qu5Z//ZBWXg33s4yO8ioiD5FGotEikiWT04ZREeFh2iS1rLmKa5R4NkAR
QQ+g0MsJ5F7K0rFQ8iFs42wHpj3fScdntU8P/eS9UKd4so2q8tVYlajf2sqAS0RS9ZMjUVwZQ+tN
3OtuF1JnPHxXbBktxopBQKiMIeQIcoDQV4WbqqvxhHEdcx+OkeE73TeMIw7iSbv9fHiMg9QksOe8
T+lS1+qxjXqjRO6QfNV+zP/cevjIOKM9F2YavW8L2Dnv5nRL1FjDvqcPcLoekCiTPLvLXboUIbgN
XdG4UQODDL7IIZgL94C53U8YrSSBPOjc/F5qGeQgGsGtRDy7gHF21WhOBmtIyKKmwDywsQdJfGQG
ztw9O15xZ2rf4qrZNHq8dWs7fqwiOv0TkzT/4WLyws6j9uCPoCLZ17YZc1qX3i+K3Nx0uRvvPGbK
UF7L5ws8ozhOjsRGbUx0EGKdDeY0xyQkabaPzTpwtX0+T3e9O97ZcKuBrrx+1iu1FkiEFeaMdDzR
J2hS11fMA4lnGlKmaoGpUb/QH/1NW3qbVC2HrcPiwdcVz9ikrg2EU2z8W1fmCB+B9tuhJZ3kAV9x
TPCDOHmWAyAg2quFp2huKtRU0YoVpunbxFBwUrcVfSiie3d4SlrDZ5q6besfni0rFC7tNzqUYYw+
2SXtRc91MuvDXDmUhhYobOdyfAc5Z+sng1v7tDVec6PZSPZ+5bSRWkNyDfPKVtxBXS/LDLOV0xDj
9/ypeZhLGiTeoU+sjTm+d+7OVJ4wU2pj6PcMJNW59s3zQEdqbVCCI1OgZ9+u/6ClbeRofIw9RvyG
Di8xC0szUFnMUU8xk3jXxIdYFoSu3PqL7wvvVgUOR0+lHQ3b6pU2ud90lU+l3K2yVQgKVFLLo2hs
p2FMrG1Z/aNJydEl6zAFp2/MJju2poaGkxvUxd2o7x0ZKG91EWB54y4lnAqx9Sc2EA1m9UTD/mfq
7jxNElatruDs84L9beDMegwsRCFizh7ITtDIyShuFjzY4OrkhWNUSaFSsGrCOQyWzWJbMWlIpvvB
K/3W2mX9I/7XMQ95Rjc0D5zu1Zy/jZGMIG/lKoNQhHdbwugjfhSMWm7po1W7JQ1179GiOzJngQNX
TH1BR4LEn1gVxZ9gHm4gVy6IMvUexQazwkGVmzjadNSPogON/LK/uaJkgDvtjyDu7J7Fjp1uVblZ
QpCpvbrlU3N3+9238bAj+YvknSMWrMah7iu9ZZ93v6O7QaJwq9tkGzgOtOMgwOB/P/v19dCip9Sq
aagYAeY6K8/GP5j0lssm163pNWJLJFE1pFCRL78UYxOzKpmJx2MaN46HmrCPjvfrG7W6kj8iFjWx
Qsv03rbTMM63OO1Cf3VJ0EdbJnWR+YkKzgt4wv+zmM+X8mzP0miKBsyiB8xA89t0x/rdhKGWt07M
5Nf0XIpgCuqyqdy8d9OwJf4w+IWsMLa6CoRhCFgATPMc4Uio6g6Kaic0jObAQIZr9PPszirC66ey
evCAEiGNA2gx2iAuDx7cxAXqlxZOBbOK7firM96BMuy6jDWbDL4zTgoOiAREXcqAb9QZk1XmIUYy
aWTXy/CNazt1/n1hDXmNRrZZa/Jw9t4sMIgSJAVjoMr/h7Qr23UbV7ZfJEAiNb5K8rDH2N47Q+dF
SNKJJIqUqHn4+ruUPve0TQsWnNPdQD9sQGWSxWINq1Zl3tpUnd9BtqJaIGNEIgp5LwBZ1O2SQkSp
48bFifGk9p3e/IsnLuZvkECXwJm3xd4GviijyS6Xjd+Upl9Ttqmde9ugoHxon8NUYJgc5GzUdE3K
zcy1GQpnJNpUztZlK97kglp48Gjg0MCzRVimbGmWDW1ZWkKcCJevMop+ZF7zIIZ0JZxZ0Iy568ZB
pDxXZNXQn4ga2FdWQ0zy45u1Vh1f+/r89zM7kE5VhV66SpwScsic0xpwe+3zilrTAVCICmm5kzd9
9jY2/3j71iwdwTlYSvn1PeZDxWNTs5PVwtV416z3e3sNZyU6l6AsYEKzDanLWYK5Eeam/3x7AQte
OgpBFihaAElDv6HydNUdePMHmrJTKRIfDKKPTvaZDAfN3kTygfRrEdnSceBGYPoQJkUg26ekkdiY
CWuYEoDf2DbyUei9vZql40D1b54Ug4L7laGMDb0TQ8fxQgoZ5u5TnR8n8nZbxoIhQ4URVTOQkOAR
VmFkdS3NKgFHwUk6TSAxDTXq3gH5DLJMC29Lul7NTK6HCt3cZTojqS6vRmdWHtx9mH2SVTuSf2yJ
AbL+X7eFXJ/IpRBFAUa7ajAeFS8+MJ4Bp+9msZbOWVuGEhhFQ6TV5gAJvOsxiO+D5wV2Ie+2hZfL
UB5iu65zO4/hG9Fqn8iHqXjS17iEF9eB0jjarn8TKipFU2OMJ3Bf4DgcbTtNht+jr98jd0epWMeZ
EMVhGWJPItsLIT37nCZ/V9FK0mh5EYgf5itIr9hzJmZapT5gnzSSBZUowUyAMmCz5hctJDrmdfxX
jgrnhT/fgvMc7l3zhbW+mYV5uRuarbvtnaD+jLGvZA3Pu1DUvhSpnI9FuilFVzU7pXntszEBhP+h
E88a8wJUBgtjy8GCmzV3m4NLqcqB0aGfmn6A1G4mNQvluHe4b95f6ARABm2LYJrD1LarEUFj1Thx
U2jYzh5s/tGrkfy43wxgRKCHIGwGDqqFC82sijZJNY4QJvGN6BAlK8Zsyc4gnYtHBnVa4KGU05mi
HiOXWClOmnyMPC1083Z3ewmzpbp0+0zYSLgqBng/YJ0VCYMzkgmDkvmpbUJu8sBlz7J5nFgaeOn9
i5lzx+6cWoSjqeJAhAAu3JZ9fIqNYkOTJ2eyVxazsF0XEpTFePE08kaDhOK1ohvpbG/v1cLnUcWZ
B5uYeGGuSiAaK9koOz055fVDEcjs7mACRQiQYKKZBjoFXM7ly5WbU2roCZensv/GwcX3/favXzBi
F59XHkZM5pRJLfH5LA0iXG9m96F970w14BdA4gkqJQRdM0Ge8jAigd1Fbt0Vb7oZFrkMMX8itNi+
IXe715dylOfRHDIptBZynOqtl3gg/769WddHjUQRyoMeigXAFKnVVc8WHBC7LH1rftj2E1AZtz8/
7/XlrUPWc8bd4DLMXBiKorbM6fUOXUeA1bl/2fq4ZQctqXYocP11W9D1oUMQ4lKwkkJjMZD+Uqfi
MnPHVLTRqdYOebuNp629FlAtbBVmPCGmAvwN9lZdCymoN0hAPt7iYSO/F2udimufV54KMzfLgnj4
vFZ+dr/LZgVmdW3/ULwCwAo17nnAjwq5z6s6JxWp+RtGblH6logvHn+z0zC633iAEwYR5wx3xN0w
lXVYQK87vdWIN6kJ37I133E2t896YafAOIUeFDwYqJdYygXvTJrarenmbx/Av+0PGFP1v31fudvS
60yNyyh/M6eN2e/zfuUo1n6/cqeB7u9RGsHvJ8M+G7buyvYsXAUgGfDsUDRrY7qq4uyWRqnjJS34
G3O/lVrlWwxg8nRt6sPCIs6lqEnTOh/yShiSv2meX/ywP999BBdfV+xGZtZuIeycv4ERYxo2tXn3
EwRaMVA9zVx+SI6pwOuu7HG+XsrfMGe1ZOG4xtiyeAZn31eOmBpRk3Er4W8O5sF1CAgCsZboXxOh
HPMwaShBAkvwRsytl4SpuzPWJrUtWO/zXVIRPqzjQ+EAdPqWuU7394hB5iezxGAPq5bRBi7WtL99
6vOuKK8F6DNB4IJ+O8zWUN3MAYQV2oTGqTdrGDAbmoXxsCusn7WV+Tn9Uk33ktAC8oMhBMAHQhjc
ZvXRyEgkGKbB87dK+5bW/TpLxvUluRQw//0sfdW2CadEllCz6miXD2W/vb1ha9+fdeTs+5Y1xMU4
4KpH0x4TT1chjtc6dvn7FUtbxKycWg8bFItQ0rDzXvm9Q+ZxBrDhs49gUfjmRDG2eWT1dER3yQkJ
coDvCnG3Mcf3kX8HqgCtI/A3L7fISeJCxCK2T6R6lXt7rW/++lm9+Lzq609SVmaeadapqOSra2o/
PYc9gpIqREpj53YsvH3g1zcSMRh4PsAijzgf9v1yNbzk7WC00XjiYfJdJtsuD0ZvRcaCUqETae7n
QQ0W4Z7ygAuQS3u11emnTB6GYUPXoGlr31dctbJKHcI1fD+hJ9kcCF058XkPLq2Ih0B4pq9A7x/8
tFn++aVgc0jG7e6UF0eqx9XDkFavoAT+iW7BX+VQPbZmkzx6ydudR4OuJHBJAgMHVQPLi3I0idFp
45SQ9qQ3zC9M36oSX3c+xd3ffyAHOEhkZ+Z5jeryKtoOmquj4TpFo3XdhaIMpSn9420pVzcfqwAN
NJmdXZCtqjFaNLROKVgBrFi+Q3k3cUIq7zVeEDH3v8/sRDPsRXkj0aXZJgZYuk8Yqz0FaRuOiTeu
6MKVrs0yUGYBfw0GIiCPfakLrHM5JmOZAN1GO9HsP93epIWvo7sUc0xnsNg1W7Zbg7NLG8V4QjN4
t43Lzf/0ear8eK3ruppP+HzvPhu7lt3rhqIL9+zXq20eLI+oXXX4fKNt441l3n+8+DzKq2ASn3uf
lF/PuUQfgU3GU/dsFPsufri9OQsKevF5xUPkxI66yMHnMQHBdV9M9pLey9EFlDpCe9AGAaqJnjB1
0oWtpWioLEr9lNaRLx5Hbw2JvrAGCAAGDbcZF0GtdzTFQGQ/Jjp6TCM/1qg/iDLo+rVcxYKaYkwm
HgtAM82ZUvXyElgeEgi4z/pJ2KEcQnetAWZpGeffn+WfGdyh0z2ZDPh+rX8Q6SEvtlO64hn+Zle5
MOo4C9Tq53NAmfGqDxAU4i6aiul0yuJ2etB0KbekJjyM6i5OYGvrY1K7O9Ntv+Bt6f8uycTgTPR6
mflZRoxTqqV5YJqZYW7ALpqgy9/NfK+u2QNLYh4AT5q/JnWS/o2o1Rv8zNR7bUvA5Rm2Tm8/upPT
bbuE5Dvk9jBuYyz4VzSw8w9p3ssBKO6peXUGr/YNzYmDzO2tU0ZJ3TwKS4aeU4YNHUsrsPXeFaGT
j/U2qvVxw8ZYOyJWptuWG8kOQ9h5KPU+SXwKmNAWs5fj72RI+mM0WF+1uht8C6BEn+ldO21k7QBg
TeJANwa+n7xqYj4lzHhGT6nmN9XUyKDSTOdzUiR8YyZp8lRlrAmqhNdHWYzT37FJu6ciQZ92JqY2
cFMjCVyt1rcVOEYD4FPLN+GyOKh4UfuuMLotBgTUfoO2mh9674CypLDN00Dl1PugP4qCcSzsDxjm
YfzIXHdggeRjeYTt12NAUqzO8rUo8g49G9i2dOLvjRm5a+Dqa2XEo4+bi6wcFB7BxKUyVhM3G9ml
5oma4MbA3MN0E9k/btue6wt1KUNV+L4tqwqAm5ORht5rUt5tOfH5OcmEJAfoY9V+apdKWhSDQ0/2
oD3WQQEM6B/8fuDT5oZzzGJTDZtmFlXexDi6GI6DS04tW1mBjU2+vK1YwZmA+e9nFqFDk1dsDJZ5
mqyfYDXyKxb7ZYZen7VU0KIg5C7Rqo1w8Qrt1pnAtPOoNE+Z+9YPOxphavkXl6zNblpSKkwYBrxm
NqNXIAe746TvEf+iO7H2k+qRAYzLqo+3T+UqlJhpZuZ5K2iEhNulIvfKDFNDqmqgp2mg4eQIvxhe
S/PBaD+y7OdtUUsKDHglgLfAuqLirrzNdaH3jd72xomW74N26Ha3P/+7mKKeP6YEwbNDfh8BixLU
cTKkhhF1xqnlg++Nv7Ky36GGFCTZo+f+TepHVj73ehxotbOR8mloPqJNxS/tajPlJyN/7ZvXvPxB
JwxcXnF6lk7y318G/vpLzZzq1qWxh5Wn7FBO/gh0ZLfiOi9t7tzMigZdPLdgwroUwe2BCdZXBB3x
e318mg63N/d3jKduLtwFXDDbRk+oCsrQ9VYneNKg81QPnML1c8KDAbRtbM95HZCRh6X24rhguYvD
rt9y6W6N9GcEJom4+Frke1LttTV37HrR6H0GWzc4WufZ7moqxbEn164RjB11VgV+tjqe/vqiX35f
MbnS6FJWM3x/LH/11NmYpNmM/MFtursjhktB6umVETVlD0EUTxN4o7N08m8f4OJSsE+A6gG+cQWq
Seb6foxeyaNpFgcQSb01Uj70ZfO1GtZwD0ui5lZDWEeQKV0Rj7YIvqK0LWwwEfWvdhPv6goF3Nrj
ASHxx9vLur5ZZKZI/q8sJW1QRJnlMA5ZSfOF4jZjsqtci7GXtAwZW0AaMRtnZqm8vFqZ1/dmlEbW
sXQw7rFp/LXBcEuLAJU3qui4QKi8Kd5DnjDMhcB7c0zMwddh5WXUb3B5bm/V4jKACp1nIMGpVaF5
mjaMUwb23KMHmmHd1zDs5baAxWXMzwgmFGE2h5qVsplZR1YzYRktx8wEPcxY/d5qw8pducZxYOIO
8l//laMEYQ7pXEA3deuYulEgZqi5MDa0fGvRfco3XdcGo174tfhC3U+3V7iwhXPvMtQNuQN0gikH
5RksQUeSrR/LGJGT7xnb299f2MGL7yv2JombwS4HfF9rA+qFZhakn29LWLibFxLmX3DmIzlp5qVx
Awl9tTXcv1IAXn+wtWaHpW2iYMTEa4Epr0iyXArpIrDSum2vHx3nA08+rHUULu0SBTUBCq7oa4a3
evl5LbbLpKWdfvQo5kh1Gxa5PlurZ11VBZAUPheiJNaiXmqNHmEN6ZQjgPjOxyJw7INRblm6r8uV
Y7le0m/2t7mfH0KvrDMak+JSz6IJmPBN2j/E1C/FSjvDoggUOvAEgFPZVWvuiZUnplFOE6BIO4Rv
XbZP2xUDcK1cKGmg82+e0IOcpOpLxiBFkDSzJuBC7cCotpn2apFjPtw7zm1OkZzLmX/HmRJX0K8p
y+zpZICX6u+pXlnGtfrOw7woGO9AQgd8uKK+acFAN6hVYAUpg4mHaAS7fQfXvk8uf345uA1SF7Vz
ysTGssCOxc01E7lwEvDTUK+e+VBnaOCliKFJSJLZLDoNxhR/q7MoOgrX+cZBQPBZdJgNmtGCgPgE
KE5ftNq0ndubfY+RpyjJHzqiB12p/awszJUc3ffby79WxIubpT4TVeV0hl4MMEFp+cHJ7W9uXz66
VbK5LWb2qS8d1ksxyimOFXCy/YgLPHVPNNql9UlPX4iXAF24lupaFAUkHBrRgcACH/rlbk9EM2La
ZPrRzn6N4vNERNgP3S6NT7nkKzmp65PFsmxgJYH3RR+3+oqjVbEGCWOuH8HJEOb6t2h2weFdGd9u
b9+yHHjWwFSgQ9NTjKwjwBKm241+5PHOcNKgYJvEfKPs79tiFpVhduD/I0Yxs6M5kpY0tX5s4yQQ
Wlr7uaX5vRGvLGdJzgzFs2fabyDA5jt5ZjLwSjE7LlPj6Lj7mIRy8r0/UOtzCfMvOJeALmcDuTzj
2DjA4Ob7OgLwcmUV869UdfpchmL4MMJ+ysUEGZnpO2Mo1shfFncJ1nWG389T4pQIPR6RUTUibhwn
8xumTMJj97oV/V1cAkgsZ9OKPJNafxFxX3hdkhtHyTu/27vI7N3WqDUBikaRXM8s0dTGsbc+t9um
XqHDuu5wnztn/l3A77+fnbPJ7aokbYlzrvOnEvXjpsVzSp3+i1N2e9tFv/CU76Kh+SxaJ2QaBuWa
zkYHoYy0s01mousryzHNgA1hgqHDTZ2GPJMrkOrFTUA6YCZKwR6r9WfQ6aeVJT3j2CUbNw7RR/EH
m/zv91UbHmOC5xhltnFMjR1LH8o1i7r4+4GRQfsHUu9XE2FRleBxFxH8fvuj27x/vP3rl2yb6eJ9
xD9wuNTX0Z48PlZ5TGYH8mEavGC0d22fbPq+C29LWvIi0W7+m6kJ/fXqhSJtbdG41mGtR/bgeGJj
5NbDaLpBb2itPw5olnbXKOMXV3cmU3mNLOHW6ZhBJgpkvuY9TPkToaXvVD9vr23RWJzJUdwYFtli
5OWkH8f8E/gqLOtrHP9B1gLEYP/unxJwdUbdQNEgA9mnl7YfX1oDRTGJmku0hp/+XZC6Mq5nsmad
PLvYImudaOxG/agPaThPF8yenXKT2phLMMrNhCEqMYgm8+pLMXySOmKAt9v7uXRumGgJ/wFpGGQv
lRe30fOJgqEH+2nBJ/sALn5M4O3WxjItaSQGwsBZQREf/1OkmEVtoSqFVfbJS8Y+VM2L1r3XyTvI
YTZ6vRLWXPNbw1ieS1OMMStpNAw9pKHD89HCgIoUZDODWQbwYTaGLh9Kq9sXqQzdqgp0d/o6DDxs
ynivUyNsxfRXXLlBU5Yr5vG6L+Pyd6lGfJRxk9D5rJ2s8D3vJ40eMgdZvtbX+T7JPF832CZa68le
POF/9171ExOXpGlU4mYScwxlYn6yey2Uab2J2dpwyTVRyuVsAIi1eYaL04zbvD/IPizKPV1ra118
DM/OVyUw7fNxKjGlRz9GmKrHjGEb2dyXong2qsgfY3Qfx+hCS8eTlfNtw/NDPdiPYwm2Cya2LK72
FVohWJKFNOY+Y0MVlCLe375XS/kizCxH1At2bhAkqGyufSq9mnmzyvPHosD8Qm1rmA9t9TxW6IgX
0XNSwvfMS39ACfS27KV37Fz0HDmc2RQ3a1Mb6q8fq3qTPTJtc/vzi5cZRGW/s/JAzSim3ka9VkM4
AJPFf3lw0oVo/ZShot98pcO3JFnDhizIm8dJgbIWQQGwCbPWnS0nyzqv1jyGpEi0yYqt/ksOu5Fu
LeM9XgMZzpZBscYIpma+RgpSOXCXXYpKeKZ7diKwc/b4q3Inn4F/JnfTkxvp6NTqRAio5nbQxu3t
LV141SAXy4OFQB1XnUOJDpqkikSiH7t4Z7PQSgK6Np18QSkuRCh3E4nTzmpNLE3r88AoPwNZd7/a
XUhQns1U7yonEzgnBwxCYIABh1L3P4pQXkuea31PRoiIsre6fkzvRslivuU8FwhajQvkqDghEscx
F4wjpmYk7KYNMDHh/ScNVjcAQOdG8qt6dNNZSZt5dDrmpfk163kIdODPfBWht6RQroFwHVUKjL9R
c8asSlgjMmc6at6jZ+9KLfUnNP3dXsuCuQcT879ClNPQclhhFEWno+tIXyswjgMTrI3nLF0xOGuL
mf9+ZgB43ufMy0wsxtwkdeAJ9DCuiFhIpswjUFDzBkJ6rntfihhQgCka05uOsfEwDo9wubpPvXV3
MhTM1YBrok4xAzaukqFVYydOp0/H0dhV1a7Kd4D23D6SJX8S1Njo+XYAZQQjrLJXTKc1nqNxPDJC
9pEe+2nWfmiB1umYs+kK4M0NshN1+6uh9ZPDzKCrRNDQtSNbsDb4GcApIC8FJmoVmqJ7neaaJR2P
dsB4FphTEdxe6ILuXQhQdC8xzA6QY2c8msAg8400v9dc90V1Lwcj1BvYQbSWoGET0AtlO6M6lh0q
ceDdB/+i72Ur1mDJSwBTN2JOUHSAXVftDkYhuQEBoDbClelAe8v2JRVB4TxlVNui1dUfjVc74n5l
HXTnx/07iB5XoGIAwMC7qqh8G5EMSQudHmt727g/HJkg/b+lKyX8hYuFqhnqiyAJQMlUZQTqgFyc
ysygR8afRVOF1ZiCHOZXXngBqqZ/sKKZ0gyz0WxkeRS/n4ADmY4tNY9u/2GKvtntB24AHcbWIDJL
ugeUJ3A/QJUs5AkqYiacD5DD6o1pPdaFT1sfzRwrOr50ic7kqKDYeiTc6dBAdezdVyct/fbugQbQ
7nMBiieHYhPwURQC9OwRHbZ8DcJ/TQ42CwBBxIwaNoElUjzRtE9Atlfo5rEgXN/VVlv50mhTHxVv
8Uxj5ImiqS53pV18I3Vv+AgdZVADS+B7SbdWKJrvquLc4RobuMbzLDKkZC9tvLAiWiRabx2L5rnE
4I782WhWQrxlEXhz56I9WrsVq9Q2TQzUgbSOdi2/cTN+dr0C5MTW5raiLyoGsLT/L0axSn0WJ1Oj
Q0xqguvW7cPhD/KZ2Kt/JcxX4OzJFanbpLZdWEeOOcGbgbzdXsCCSw86xJm3DYXt6+AoNaYkzaVh
Hu0mtKInM4WTsmXZE2YxrsJpFs/kTJaig2M94KnAI3XMW+JzErgSONe1lNHiiZwJUXSrbauR1b+F
NMFP/X50Nq4ROj0sMM/BOVUdB5uhuN2lCQwOzpoW2jNxxofbJ7Jo085EKAtweqLnWpnipiaF+4Te
2jqwNdBQ15hG5kszH7b3y3OQ8rcBccbrpyuvD/Batd3qOeQ1ZogBbj412wCjAsP6fuw/NszADLe5
cI+hFYqRc0Y5aJ6U5lEr95Lt97fXsXTweNrwEiD2ATu4chUzanMhjBgmlPvaN7FGH7KkvOefV+5h
XrT2mM7H0pkbK8Os7mfXXIEJLsS8cBb/XYFyP9xYRBjehhXE+Q54+SJHhWCfaxs0Zhf+sDbsbm1B
ip5hpoeIwRUEzJl0kQF/7Q0DwL7d7UOZP6Jaesyeoc5crpwZnS6tFyjCzCanzDym2VunYbwoWoNj
6zuhn6R7yGAGbotbujso3QMxiwh+HvBxKQ79/pUHQjUTyBMCCP4nu9PCtGcYVLi5LWj+0PW6/hWk
bF4EbndeEgga0Yv3WLPhQ5uANS5L+CeBbEbolnTN11nUb1AAgEXUmP9V7mnh1b3Mhsw8DsPBTTZp
u+KzLX/fRIyK5AeavJTbWWTDTGI1mUcr2Unue/3Kli3pG2gJYQHIrOPq/UTxvHS5lORI+22bb1GS
yPhKWLd0/OcilDvKk77naAEixwQjHKZwII9Fgr6IFSVb2igwPhjgNMBAXhTZLpWsnWJQVxNCjllT
Vn5q0CnwmnINFKhIQXCKuVDYLvSdQJNxUS6laOiVQCcWo4eRPJLqZ5yvwTTXBCjnzXsBzIKEAL0P
o0d7LZG2+HnMFwNDKxgcr/oJOtuUIgZ9xQElnF+Aa31o0WZy1yX8Z4soSiaw9wvAzKkUxgBuKnJw
vGg/umhicfZF/nGsjpq+dhxqyeA/wnA1AMRc4M8vupH1Ohf0IAEC9ib2TpMBdB/eDlHl3mi7D8yM
N6Yt4sAY7PfbC1VzCf8IB7GFDbLYBYTo0NSZnRaUHmiZVUFdmU9N4u4IZsCwHrWpOrN8I5NganG1
v0DFa/uJFwN/AmpOEXd/thXIZuECACdw5QSRBC3mk1PSg509VmhEiqzSl/F3jzZhFE0hMbIwkS+p
/v32LigG5Pcm4GFHRImRLgDnKfdOKwQmxBgjOQj3iUwPcfNYd/clGa5EKAZEdpjpZ/UDOejFx+aF
pysh+NKdOF+B8jxNbS5L6vXkkLRfqPPlPgN+9eOVN8kqgVd3KH48+WQNTWjHdOW+rf185TGHX8jH
sYEAMextHQOXY7ISZysG/J8lzB420mUYg6yOlDOKzAMLik0ONmttv0+FuWtGA8Zc1zS/dBu+YsoX
VWqeIIm+ZoTf6liHUjhTlU+EHPLaCpNpxHUB9G0t4b+0KuQzkaAF4wDSFMrBwKOjqUTP5yE1cr8y
TugcFfnXLFuxEmtilOOJxnIa6AgxnQH+FXKizusAwmQDrYq3L6Li/Pw+JQygteDQzcG7qQgqGpI7
SSrJgUktHEskgVtjL90WnR4TLEFk7W7LW9I7ODxz1AB6TgxmvnwKM5ApGJ6E3g0k6FMG6r47x6/8
s6J/Jaj1YFFpTjuOOjlY3Rv6gqw7fbf/fB/sv5g/DNpttfcNfaxpaeUUNydvwsFKXzFkesX3UQdL
/CMDW4TkHjKkV/xpUTPUTVvWxmFMbes9Grx44xSF/pFjenlYAHz0afaaQx19++9gDYgfcknGgJE2
CoVIjU2VpNXHvNS9l7gk6cfbR7ikMsgwYGIZcoIOSJouj7CaOhr3bDIOCc12qSfcUCftC4mqwWdS
PDWVu8a9uKQ0eCzxQIFNBpujKI0mSDaWdgmlsR7LbdPuby9o8fMIacDnM/NVqOloV4BrTqsSvIEY
k14735NszRYubRmo/PD7bWTur7izMHS2MVMnIgdtOLDiqxG7gawbfzIf2/7O2dK/dedcFrk8nlE4
tbT1GKtJgiiv91xkK/u17D+dLUcJX6oelK65o5EDirnC18aieNFKEmHvLMxZARZjazV5vi9AAujX
tig3Bl2lRl86NKgDRr0gKQh6F8WntltQDGrJaB0ydMklU7rp8/fbarH0oOAGom6MZD6IcOdDPcvW
EQP3vKCTdfCm2DeLk2YfMmO123jeq7Po8/dxoYsWlheiCEilLqXUg1Ny4U7mwehz+0OTOxiakwy6
hbkxUyt9q29/xJ3M91OkT/48PCNAEPyYWS89NTElqedmFNilsF5jTyM1qumY0KPxqSr9YjQYjKCg
H2pA1zYDsh6BTEegFzpaoayI/MoBxsL+MepO8jAlHd7McczS7TjY9hepcxbEAoQaljkWm46W5CQ7
hiYTIqved4roFfTBvmxlEMc7rdlxR29/JqNkRzKlfxOrij8BG5pvrG7IgwIdyb7LR/4Ec5f5/VT0
WzJMKP7gWuwx9pSvOJhL6gFyCJBEom0NLF2KilLeOk0hM/vAmkfXe2zX+haWlAOJYiS98ZZds5az
zuiH3BysQ4Rgpaq1DYDeD4zeCZ78rR3nYuZlnukgNwrapBZ0UC+D1gy7tcrm2jIUWz6RKotz8Joe
LPLcdXOLR2uuWItZgS8VHBkINHbOzxhA2yrroaENDSJ5YR44jZ0HrwVLRTK223ESkc8bd3iap8yF
lezX8vnXa4NggnASeRAUrlxFBbiF+nMmUusw6Qhrko1jg4V/TQ+u9exSiHJAExcYEcEhhFU7IYLY
3d42QmvfVw7ITaWg0fx9/VdXvWX12+3Pq6VSKNj8+wFSRCsR8lHq04o5MyU2kFkHI+12qCkFfan5
UeXARa+bZ9HTHRlM3QdDgxcYXf5dm8jKCq9dXUjGCC10MwGqDnzIpYqDoF5rGfplD3olHyhCBh88
nNsqF29R2WxuL/d6N4E0gt+OFAwgZLrKYUn0sSGTdMyDbW5l+RbZKzHn9Vouv6+8vU7RI6nnROYh
GZ/xnxbvc7K9lx74nyfjbBWKYifmZNJmXoWwg/zU3snG8p/PoyMF2QAXsG1lEYOuD5NuYRFTg0z1
e5N/TNaGuV5fTewTRlAjVAMw/MqFFKz1+hKKdcC8Ngvlo4ED6zaGOmZm3D7wxQNBoRT42Jlm7SrP
IBHGWDEEeZEEowe3MHqkj9i3CZik97Ka8vC2vEUFwygVC+Qh0DHVKylqe2jECGCBFb1bL7T/63/7
vJLno1ajY5odPm8YvvFE1rp+F389/JCZ6QqZGbUb05xGr7DMwjr0+oNZ7dnaWKvl76PRCZ0AMz2c
orjEziWYtfFojo+FFvtV/PMPtmdupPrP92f5Z69lTcZc1xp83/Id/uIV99Wh/7kYZ59XbHGjN6Sv
5je/++yOvqXv+LCirkv3wtFhmMBlCEimymUI56yOpglXT7oP0thRme1aKVeELJ3CuRDF48RoJCu2
KITYaHoJsmEldbW4BlTp0ZgFsw7IyOUhyNyJEteW1oG6H0jxXJNgNDf3nzOKQu48LGH2zZVroNcy
r4fetRB/PMCnLf5kBYgFQdIM0wSO7ssVRAaSsKMt7YOeh2P6MS1ep7XG98UzAPYJVhbNWVdoX8cR
1miYcE8N1nVbs3ErdKxUxYrrtWT94PhgICFei+syE2J4gYfXsw5aPFW+ZiYvQ5fs9Lh9Ttw1Av5F
WQCBIDlG0fqglpzoMJoMIBHI6gA2AJuEeEyNqNpNvGswBJMm9HivEgAshMo9krAzQ4FKoN6nGeVs
auihqR9Sd7/WQ3Ktxvg8konEw5JgChUlMBIzMUVSmIeB9oGbuyGLja03rVVu5s+o3vGZGLX7KhV6
VruThMeg8cbZlVYkDrQ38k9DkpNDnJIs9kHVn2LkiBx/OfmQfPyDbQQkBfRH8P6uwLm1AJ06Exo9
RMjjgJksr8fwf5Og+BOd1iXIGDn0kLyP6Z6Th//t88qjEjX/vwAG+jIQoPB8DYYye6BXZ3S2Rcqz
UkiDOfpkU+Qsk4CXW6NGML03vzlgd/mDtcApcsEbAL1WC4VyLLIk7xArWd539yExVhoeF/KKUGok
YZCVd5DxVYnBOsGQRvM4olby3jafSuQ2zF2H9IYdi0CAmHkEOj8dHJ8N0u+MbWsn/iu7P0OLXwFG
RLD2wngjKry0r2K0xrJKOgRmP3ITzuXp/k3EVDQLAEwQc19xl8RemYqoza3DoB809tm4E87+O2RC
8ncmw6B45NTXJ+trh9V4PA498q5+Xazo80K8TMGEBB/SnX0kV9kdjACi3HGm6JAis8Pp92mvfcUQ
CZ+bk192a/n/BTMHNivQwCLyQp5EbTvRqtziJCu9Q1yiyTna5a7c9tGdUKt5y7BVc7823tN5iMDl
ieujNEHRarkH6neYTC77NUTP9XsKvC84SmCukUxDIHkpoEwMKttCE0dRfvoxlu+3NWphk8wZR2ED
I4COPrXo06RxRLN8zI80QoItzOlXr1sRsbSAcxHKc1MIwWKrhwhrq+EFqFbgSAsmDPEWYt+5bIHo
RDkAt8mFRFVHYN5m95BEDoZVH1J+RHo/0Kft7d1ak6XYez6kUVpgUtpRA7KFYDmB9s1JXhr6dlvO
Uu7iYlGK5TfA5aQZTSOObfEDV8qvMfeJli/pGD/artjHHFRV3SiDgdXgOfbWGjUWjmymOgAkAknG
ufvgUufEMI6aiGtxdKwP0nfalSNbXt7Z9xVHejCZKGRTiaNebq3oI3GfrfLFKvbC436TPEhg19IX
oGFv7+riqsC597uGCq9AUUQEJ+5gA092TPpHuXHW2jUXlWNGDgLmPQeZ81U7C9E8I6UtYbk4Mu2l
sydUKN4ZyJ50W4ZDvJKNWVqKjSAcVDxoP7lm8iyMUsY8hlEYAnDe+WgSWnmvFwwDXlHkk+B+ghme
KJtVVZgkkw4uLlIy+EbzUiFlopl/3T6RJSEIi+fyAGa0Arh1uWVcr7q+SymfkVDMQAtmuDrHYE3E
vJNnpyJT6/9Iu7LdxnVl+0UCSM16lWzHTtLplpP09CL0kNY8kJr19Xcx5+K2TeuacB9s7I0NBFCZ
ZLFYw6pVQNqWVhH2Q7HJxle3feAoQVxfx2WEQMHD83cd0tHnjFQlK7GOqNhYrt+jI6/dwbm+LmVN
wU6liF9xshTmllMezWYRjnMf1PnvdvJQsviVZne2qziY1Rt6KkuyAGT2WKOlkOUubB8bZKtRumEx
GkyG5i3pZ3SA9D/0mG1ib/6kFeih/e/WKlkIpykTD2QoRTi3aZAjXcO7x4bfxWxv3kjIKl5wUEbC
Y3M9YfDkcKhIWZHo4NgMJ7B8uMYTd4KR7ixb8XasXdkTMXI4VKLgQVEhgCImOjiMmN/pitr6qqqj
z1lMaQcoT4aJpLqWlAnTsWfT987IAbP6qROFDV3V9BMZkg4apdflXUSLEDO9UifIUFLrA6p6IFZW
Alor0fwGx0Es5lzTjZbV8VAWRTgAT+g4WVAtL15ycy4ELvSJEMkyoM2AkG7Ki7Cun/L0t4BhDgok
1Uo5+VyGZBgqZDQBZIA70nR3tvNIPB9+Vkt3SRo43oPrfFOi19duLpYFCB7B9iE/LPlDvDAqnmPc
edijEmr1X+vovosfKhQpe/un7XzryF4jG6IishLvgRRJnomVXKOs0DIniiG2BfxpgYajFDoFYO8a
+22n7yIwTl+3ECuaiFACnqsIX/GCSDqC+a45RZ49D8F0DhsRjXfZEtiqPs+VkOVMiqQknQvig2i2
8xD5e30+OOahHX9wr9mkmea3y8/ra1rVe5R1ATxG4fUCTDE4YO2pMy0PK/0PJa+0fhprheegEiGd
UzXWtLBqiKj5rk9/ZeWWTL+ur2JVFU5WIZ0MsDptWTi4WAg59rT6bmafPdEUMvy2qi9Fdl/dOJpV
WHAc0t9tkw5pmtHZ2dRZEZJacCb/aNtDRUaFvq1uHMYRAEUjSjtygkGjwzBH7gTraj1U0d2A0mHl
KKyrSoa0kLJo27zrF1jXIqgav6vBnRZcP5w1EQhVEV1gCDMWIg7vxImoaJ66AGHk4ZQci8pv8udx
ULx0azdTjI/yUPGEZyd3H3XjrDNaovnQ04I+PehsXw8fo+l26BTyvmIgNiC+iPBlf1vLY3CcukMe
WgP4NfclOf7DTp18X3rqcq+xrLwX35++DMk3rX5zO8X7sHoYJyIkLyvVy9EaMdob0eom65/KdKMb
+/9uFZIjZbddV9TlmIcLCFw86hv5oUtVtnhlHUj1o3kfTTRimpSEWDLsmZZAk7CwctsdncmmcR+Y
rgIkrElB2QW9d2gQtS5ettLu7TiyWhbS7p7RvckOc6K4gCuqCz/wHVlh2MhRSaZr0KKG0qblUN1h
Y5j7vCu2PP2dzHfXT2VVjifGMAAfhZVIB4+uUjbVFVoATI/73ez5Lmb8VPHst9rX65LWNs3FO4lK
DOgRHV2y96irYo5bT3jIqnzTZD9SwO67StXRtObogKDirxhp49hU6W7SjVgQxUSkLAvQDOpP6FGP
jW0+9/sycf2RGf58IyetsP1ngiWTOXNtXGZt4WGx5MFoP5WmDtL3wz9sImheQBqLVxn1uXOj6TAr
BpkrjosP0/2QjnfL9Brx2/1RxNmozSHn4oCLTRJidl2DiRcdD+vPhCDrEkYYMn59HWIzJCcNg6qR
1xVpA7gXktoBN4I5rQ7Ue8zng2cVm9m4cVTr+3mcipDsDbwlo089iKCl/suMp986sHfXV7Gi0qj6
eSiF4wkD6FTStSXV+9JtEhbOWbHnbfmkz2xnuqp00Xs6WtqtMzmSahXgocWIKcgpiny+B9D8Nx8c
DPuqS+Mxd1J6AFhFD4Bic7azNUZ+Hjnuh8503sD6bIF8m1j7JhmH1yUGfVemVbHvMjPbjrbzpjWY
7W54s7XhpBkezKUsDtyM37IeSb3F1F5sxsygNbIqaCf3czqApxywmOeFZMadxhxv33ha9LLUIJxz
Y7TzmbRKA7v1dH+0ZjS4zHoaGD2rAodFkU85AYEV7b0A3Jz1PrErvmNJNQZt7Jr7uWTLrhqsKYBj
EO91G+MMUWSo/cFLk5c6y9vDUoJsNxmp+dkzi26rlcx5AQ6xRVBD+i8Dq/ogsu1+Gyfcw1898jHR
Gvbg0iYKWpfGXzwS2xvTnMccI94NsM564n/jzCy2dbpN6nvX7fJ79NNYPk+8/iOvzeo+L0B1VnZF
409OhiTXpGt3aW5jssPMU4yV1lM/Lpi3ob2p6pxcMdC4gZ6LpjCUDtDLeH7jKeumumFJHTr1tyH/
2C6TzxA1qVxllRjJOk9Najd5GdfidS5LP8k/JAC717vrF+Y9jyZrMjxk+EpAKgoKivPVzEkca9CS
OizNxdlHZj4GDGXroGJV5lvGpN0t4Nvb6KwCOHdgKQbfTKU/pTa972zeheAGSvdG16ePJSNL0Cdk
eZjsLt8uAzOOmNGUBVNjmAEY+4B3NHq+0eOuCGq3nV6nzvLuqnRcfJ0xnCRrfjRd+jb0VXY3Tl6/
1QjmPsXMxSwlz2IbYi0kaGZUg1Elcn1wdIB+Cr6/T/UxNKNuxihM7oI4f1DNPxG7IO/SqV0RdufE
NbbjKlu8CvedZW9VvM30wieUBc14SDyVxyTM4IUsR8Su6E8TeY5zWbHTUsKyqAkxqSuw55BpXwwU
eQvDOGTeI80Ub8uK4UdxCkMhDPQdw1OTFKDxMFceBb86zDg8TZo+ZZ2KdW1dBCAZHvKGcNGk3SuX
wrZjJ2/CkS3DLjUzbddVmbtRqPLKviF4QX0S8zmAuJUWkvG0TgEEr0N+yOJHbNV/93np9ZrbJG6m
VMPnrR+PXvXz+tfXbjvKKihFgtpEBC3nh56koFMlfduEcdtZSJ/Vpc+6ivt1pD0iB6nYqjV1Bv8D
utmpixKlHB+ZeGJSbUwgrc6QkdnnPPbBlI25voHWqSpG68LQJ4+6rmNfZGPMtDLaghcNaMoORfFq
wfmPPTRQoPW4dVXU9GveJp7/v9KELp7cVM2dYlezIW1kaZBEC8ZcbDr3m8vC2H5m5beYgL+q/HH9
9NauLLrvRPwhDk9G2NJkbPtu9OrQrD712XDgfelHphZ00z6d7kqb3x6pnz5Bsj84R7qz0DmqwnaJ
t9r8OEVAaaiak9d8qdN3TorcQD/TYfYJhCQteTDj7DBq9AOLMPr7+uZJ+gEvDUTaoMNyBVUyNFLy
2UjaGMbUpnqIm71NF/vgFd7GQJUx6BK+Mxym2DzJGv1HHoZMIYmLaBEZm3MNGaNYs2sa66FVBsmX
QcXDJd3k//08iuYAtJiYVSGZIZ1zb5lprofOHEefnXIytrzmZepbMzTCs0Zrf33/VtcD1CH2Dg01
F/M2x0WrqWm0OjjPH53mSdn6J+nBfxYkhtWgmwFAAEu6URxjKquuJHpY0HLDkk9R8kYzFZfH6q7B
HgE5SfAWyWl97vS6Vo02dq2xfMCONkZEdmb+0WgVZnxNEKgxQaUKegIClP/56beD7c1uitPvB1oE
uZW/6qPoIKJwKIycdgplW1PuU3HS09ehBTUreyHO+pa4r0W5iwo41K+G9/W6Fqyd0ntrP/CVgg5J
ekAoyKJyw9NAON5/dcbv0bLj6dN1Eetb956WeBcheaSArgONM0CEww+pt22Wg9keaHp3XYq4fifu
z7u6nS5EMge0al1AALBjGLy2TLv4IWn80blLI9/4E0WbfxAGpfZAK4hJP/JlbRpN7wwNl7Vk3Xwg
dmE9Z6R1QCRV0oM1eeDUZWy0N+C/RJQRRZOj+AGreyoatgRqGAkfST+Y6+YADpd6SOP+A+P5z6mN
wOMLdkd/iFTKuKojJ8LEjzl5G2OGEV6zVsDy8S3/XWXgmlDYcnF7Lg4PaCQwxMB9BfPHuQQU05fa
E7Z1sI5p+mSrYGLrK/j7fWkFRa6XdUkyPUQSw2/137zaz/8wBwOpnL8yJANeztnSegNkAJU+BZO1
fIHm635aD1+uK59qMZJHOfRxn1Eb9wnDGu5A5+mbyCwi1rouRXUk0nPHkgmwRkCGQtj31OctgrzK
/RejaniCCg//uZj+VA6z0QyYmwnF2sQfNBLwD1OvWMfqbp3IkHbLwWxdTUOZHhMVvoO4pKP7fvhz
fatWRSD7hcEh4h+5Plp4VZzTGlulF6hEfavN1CdI3vx3QiQr2nR6QTsjwjqsj4R7AJ1uzdRWPDur
h36yEsmIZj3QoIYFIbr2yQGr6Y3QRhhpwVoDk2kIfCPa2M7vOaYwD9k0WkbY1mAU/TGSG/kG3gUg
hYf2d1DMIiYSCzwxVQvRQf+uUSOcHpbG9qsuu3mHYHKBlQVsEn4agATnAiI6T1zLLZBFZWTrTnmQ
LAoo26VpB5Ae02LRpi1YM1zJf2bTtPBuIoKebI4f45G+ApKKGR1FffS4atL3pZ8BakwkoNGwDX8a
mKnz5cTRmNt5X5oh6zZL/o0vMCQBib8bN1KovB8MbjJkoI6HHIW4QycH0/I58VLemWH0AUz4UXW4
fjsuFResKWJ4j2gMRywlrWPq9HawMnB4kfxhKP1U1fq5+n30FmP+Gtr8gF88//m8GiJLSzGntJ2D
Yrjr9PD67780IdgX0Q0iumhsVIvOv584xeRmXoIcLxAwxT61MStHYUBWloAOEAyMRSuQ6PGTNNeq
MXyNYewb0ugTfWlSb/yuTYmqgVlmbBIHDe9YR0YFmXQ4JpIYr0JuqgN3TagBS9aBbRX9rD8moOSH
CBB603en8o6n9+30cUZIuDS/CxXUZ22h6MREpIaog1wkwuigNbFlaiQERITcIbmj8DRXLijAMP/3
fbk0udRL3BMdw6hmOu/iFv0NVeLrXNtG0W05tve9hFabgj4Hsa4MZrSahWt1hbfLbOftU8+m7XWt
W9kpHXkHPL/IdtpwZM+1jppVVqdjboSa+20Ie/b8D5/HpYdKixyeDAzoHVJSE2MOQhczoMbP5u0e
Fzhx/n7/gpw4LirAW1wDI13+zPUjJrn4nqrJcG2LRE1IEOYjsSpjNLhVpYlFRyPMcSfT762pimAv
bz4gVaApRzIDdgXX//wMgBczUKbLhlArdiUGFqR+Gm9uPQeB2sLdpyAtA7ZB8kzjJCqGxkxGMOm+
RkkWtJ3CAbq8ERCAHUIxBTnhC5ig01sY4OtoQ2gU9Q6PVMDqTavtCldxH1RyxN9PHpEG881ojhJw
GMON59rGMJpdZO1L5ajd1UNB9hrk8SC+u5hA31G9LKZaHzBssNrwjvwa0Dhu2Mmv6wejEiOU72Q9
OlgtZyujQ1h15s7g+aFo6p+uUfy4LmZt28CYApJ1DLcDJl1SMVoh9l+avg+zLHSMFEMxSj+z5k3L
bx/7hVAQzhHceZiri1mrGILc2Z1jdKFl36GnaPD2dtz5bv4yxj/m7ObUhRCGjkz0aACcKGejW6vL
kRzUupAt+8QJi3xvtApfbO2AcOcFbwkmM1wQ1APOrhc9y/swyUy/IUdB5u422+vHsy4EQ0sdD9yX
IJg414K2T+scwKouRGLJnDYm9S1VjWNNhEihw/VGiIoM1rkIkqCtUDOhz0Xz0oFSuSIfTRXJ8ZqW
AQ0CkwwKO9TrJRkZ72lhOM4Ia4yya2M+oT1+1wx801ju4fqOXXqt8CDBhYi6APIFF7nSNHcapGaK
CVDy3nfKw5huQdCwMcaXDHW867LWtu5UlhyycK8bMY9nCk0g/d3PvI59lr5cl7G+dULJkPgV3f7n
x8PBoTVFDFsXT99pupuy+2YJXBV9pUqK+PuJtbFoXNGsgxRTm+5oPLyPYXT0J9IqMGiXbyaOB3pm
vI+wQxhzLmiMey/hRjuFYIf1F+SlChXYafVQTiRIh2JNjZdnHp9Cbvya6vsowzw1Ff/8iicLHgx4
RmjBE9fSlvarikDOVswVhExfkvlzqd8vub010VA0x5nfl1+78mtcV4Gm33P9kfdM4WfKuGu4f+9E
HAiWCFgaUCU630c3dpNscFCjbu3mKxgu77OKPucN+7i4xtZY7GBmxoMlMow2JpAtNv92XS3/nx8A
jBI6mzC0VE4ON+gkH0YdGuPyo8APD8OGlzumHYDQcLNt3+w7+mgaN2eFxLL/SpXsYTV3c1vakDpb
jc/gGDEQC/yMLYURWbsOp2KkkJFlRW9lsz2GzP1qV9+aetdgBIWzu76Ha3fhVIr8xM+1lRAhxXMy
P2lSP1G0Ka/ZQrSfid4+FOEvUtG8XOo4m0coCc+agEztJl6KO81ztymJv2lO/OX6gsTVOk/V4nQQ
3Il3BExIsq0yYKdm1EfHMGI58BcHWqINYDrQUd/omB9Y1Nvr8lY3EKVZdNSACxDTz88vAUgZMteI
4ylsvmbRq2krXDDxKl0s5+TzkhYUaaS7Q43Pk+ZT1ScbJ94koFBHScnvMCLcGzZEUzTVXCqemHKJ
gAvX272MugzwTSJ9C4SOWb+CE9cHgCuNDbDNfb5150Q6BKhs5KkEvYikelo/VP0AFFdY+/YcBx7+
vS7gUvUE5Bs5HeALTYBbJfu0JHo1ZQvacJOdR7f2H29GPWxbKMzgpa1/B5ZD1dB/glBMnODJs4X+
JhAWDpCS88T3DZb4Kvb0SxU7kyAH9HU+FJYrJFB3V8RwjRX7tPp9AOORDkGZEpx95ytIWqPtG0yw
hhd5LAMjDv/hGJAfAHSFAiUj546W0lrGxBjxeQc8vin18+Gbpm2ot6kRI12XtXYYBhD4opEKEDb5
9k9jATxdklcY4ffsIJqotq6KUevSwIDrCmUU9ImiLA2w//lu8cFy8mQY65CkOXB49+3y1XIaBBH9
Nq12GlFB2da0+ESenEXI7H5qpqKtQ6YPPi08v7bSZxPgc5806IuuSpVjsbaHgM0hGSesAKBT5wvs
wJ1uVSapwoykX/Qpg5uUBXPh3fzyIAeHDJiYNOSibC0ZTjOr3LJPHVz/pfKBa1flE1eXgXgCXjgq
oUSOKbRhLt1y1KrQ1V0MTXDeaJVV/hSNKnDuiiOGlYBrllJAdIE3Eyd4YgHA7A0TkGQ1njg0czcH
jR0qQICJPW0NbQ8qybZ8WXqKH1H7+vSxqLbXlX5NQ07ly96mmfZ9tUC+nTc/uEkfyyjrfEAfdjGv
PpmVd1tDFfw+POYA+oLvw0UyVZ42qmdR5rZz3IYJenYcDidr3jNVj+qaUToVIm3q0ud9m04QUpGN
xvzoeH3PVj4PnUATFXIosHiyzWtno0chuuShBYqUramyQ6ufx8d1kdQiF+WExCv4ElVzg5k3sd8O
X+pv//DzxXhMlBIAMfKky8O1KJsyju9HzefyjmSv1z+/cneQFsXzjxazFRLlKKJO3JdZE3p9srMJ
3+b2x0Fl2Nb2CA8C5p4hdwHfSbIzxdi0DMmyJsziH92Q+t2kcGRUAsTfT+4lGVprgPcExKn9hZl/
PPp8fZdWHCXxov3fAsQunnw/a4dktLqxCWewnw7W3RRtPOuBNF+vi1m53uAfBEoJXR/Iv8oYonos
h7pbLECZCcf0UG4yX6+SEOXFL9HgftXiTnE3Vk8fAErAyNAeDkf6fF0gFq3B5Urr0BpqjKmdUOpB
H/yD5vEbOQSFJUH/FPBxgh8PQzAlyzXXDcuqSWcheoHml0rVwLimAKYB1QIlDhIuclXMi3KwMdu4
JXFDm/tpLqdj3SeqKQIqKUJNTtSgSuYhAhNLE9ZEu89H8wPIaw7XVWBFBDCYKIXAi8U8MCIZQ9OO
aDLEeheS71N7P1U3J0RQOzj5vHQMC4OBSVJ8vrc3CRh27/7h16MSYlCBzL0oetumgbQOmuPC+LvZ
fzM0FbJ8RV/xhsMVwzxX0b4iGcOscTWWzEUfEgyxIqjZF/XGUeG31o4AJFSOGHIKUJUtlb2dlGgD
G8s+LK0myLdRqmKHXrEmqN8il4/MgshNS4dQ12mZ9FbUhbP9MDX36fQwY5qZubl+Fmt7BdwNsrng
EEQfnnS3va5lcaZhr0DZ7MfVW6u/6Rj/dV3I2l6dCJHJmgcAWmp7wF611ldQXVeKx29lDegaQ8gN
ogRxr4X4kws3YUYl7wltQy26y/SAL4qARfV98feT79MG7Rm1he833b3mvYxGsDQKE7ti00U3F0U+
WgwPko9BT+C/T27egTvA3HA6b0z9a1sdp+oY919uPgwPeHgMn4C/Bk9Esh2k5bSfqoaHX6kXFrNi
ry6PGmAD8FECKwNcwEUKrm89q9NTYoaANLf7qFO4miufh3uGJwg9iIbAm0hHsehWk1STAQsOilme
+fb21t1BPlvQwIKbCVGWzKnQE82ZUGsCwCR+ux+S37d/XQxvBIQFVeYL3sliYB0FKagVzh+K9ilq
FA7Iyu4InJKY9ISPg/btfHdMcMuNDBDj0Cv0nVEtn6mjGn14aZXQcoJo14AniCSvXJvNKqtNzYoC
Ncj9xAq4t4n43uoVntrljRPTnVH5BT4RMBO5WWdOk46U/UhDt4u3hb0FReOust3g+mmsrUXHA4qt
IjBPMn80M9nkRphtARDL6NfOQZu3zRwSU5HxXBWDmFNHBgIEITLwv45tZ/biRQ9rWu3R2zX7S1w8
IceK4dvu7VPEkVkFwzOg8DDoGDp6rgKuaIXUolYLHb/iX5Lo8/UtWzkYDAb0PJELMASu/PzzmE7s
MsoaN0yH7rXPIwgxfI9qr9fFrCjymRjpBU8Ly8SoE+aGpV77dPGHSXEmKwJsVEmQA0Sp4rI5orc7
Ly0oLqLJf+kveq74/WKXz7O0uCEA9ekii4ZYRmzjyYsRGRnosGvdCsviV9ztmq+kfpz0Hdj40unP
zVv1TucNrxbV44uqMqbOtmnODCCxtiS+z8b97Z+30K0AL+09Yy+5OYtlJMtANBt8LBgAtO9U2dK1
gzj9vqRQbkqymdDUCekzj3LfjVUjrFdun6AXQN8ITAruuXQUg9d6lVPHNKzQgjzWHUZ/Zj5rwFtY
3L5VAG/BpwUhD/Lk8myqLNfKdm4YCdv7bMDoEEWZaWWnzj4v7dSgsyzV8paEue9EfqbqtVJ9Xrpy
jZFyUk74fGptsiRIWwUWRuyzdCVc4ctioKsA38huB8t6a8nibAnL/tjbn8z8+5TdbpzwdCOrDM9f
JPmlo561ZmBazQE5ztAdi4YqZ743J8UxrK4DMQW8TQoYlOypJSbJF7vIaNjpsZ9P4dQavjO8XL91
q0Ic9PfpgkMcRZFz+9EYbq9lPCJhU35crLdoqAJLBTtclwFyWRwLxrfIrKp91iJFaAEWaOv3cQ6i
rOXjqCQsWbl9Ik8BlwqlEFwMaSFTyaIsyjMSkupPrT9GySHSgLh6vb5dK7p7JkX8ihNzS2bH5DVL
SGhYbzX5lEe7699fMeceMDUu/GXIQZL//PtJkQEcXlQEIOojqJy09uCVB2Ne/A4DNStV/9Haakw4
PoA6Iqy8KKOPce45eV+gT3Wwts7ofZl7lRKvVMpFxhbAdgfV0cvm62hAeZeVnISYmvKTj/q2L60E
2IdmX6CInVhs707m1q7trY7uNI7XTBESrmgfmhiA7wNsHP6kXItj45wRzfSWkGuv1vzBSA7FcHOS
xAa6D0hxxIauOLvzU+vSqAHjhL6EduY8GkP3FHmDIpZaU2+AoEU+CSHDBcyaRtSOeSFEsJ96afiN
V/njbKFEqgB2rQpC/hg4JeF5y1anwylYDRth/Em9+BjDYPpknjZ2aqRB00yfr+v72uGgNC/CFOQF
0K59vnNuWiHKYDZesjoNrAEJlPQ5SlVDBcT+Sy8CQLZ/pUgvjlunmsXB/h+WmvWhrHuQ8vSQ9kNL
wRRIFCbicknvrjdQnyCwQfOAuHQnJqLjPObplCxh1oNVjNOAmuVWv5FqSORQwKcIQKlw9sGTJmVT
ItCKuCB+m0MaYQSKlyyfFgx+87Vaxcwi93/Lki5qwCSdG3TrQRLV/RLjlJwvXvnHSl/atvRJj34+
kFso0xSXaigYXgGChkkHJ7f8wva5Rsxi1OdwLPw+34KbBCSHi6r+vHZWondBmFrEGHKQH+n2hN63
Cbcq5cBizQj0P3nZr+s6fmllsZQTIZJ1sHrWNryclxCEBPcLHx8to91cF7G6DvG4IqEDsLqsDRjl
1y92a82h492Vy0dt/tgPd9dFrKxCzCJC940FwDTq9edqveTosmqztj5+dLnpIxBRmOm17yOwQFYK
eG8YUmmXvFYD3thL6qMVVT4mrvm39yehqEyBJMX7KjCS0o3RuZWViIIx6QpUTNXuxgEY4pqcfl7O
0uYRgzV18PlEf42XnZ283L7/FpqbQVYlXgEZqpxOPKWZS8vjIuagoKarGlezdgAAKL/3byGd5sj7
E5cFn+OyPOZ+G32t65vjYAA8wFiFOc7o3EI6XtIfgqFN7kTYUa/MAP3hpFL1M176TpAAQjkMG4MS
gVP9XALGKNIOvL/saPVBQvzae8ioT8rHCkQLqeKVvNwsyALuT5R2cPDyu2WAl6ypSceBe35s5ge2
8JuvA7oGCNjJXGCh0BsmOYJ6AqhfsljsmMz5prRBV6RCcIvtOH8UhQTgrTDXEGPUZIXqO61aSLmw
46b1njxv0/eB7dPpX9Yh6CjAQIAGZhmhUBInbePRa45mSTYRpv/h0bj1YmAdJxKEWpy8t6BNR5Vn
goSirzALmmxGFdz08i2CBJQLweUk8sy6UIYTCV7pWHntkebI8vuyBiRt3/b33bi9eR0oKyBFiHwz
UmpEMrDxDCzrgmt+bLtmR12/slTBxYrSAjOBuS0AvgignXRBnCRLMALaZUcjfa3qT+3h5gXohgUj
DT4iJM5lC65F9UKLNC2PM8hTQCN9u4FyUWZDfxmOGynHy1C16xyviIpjl7BNZBl+pynyKisHjeHK
yKsAUidOQrp01AJZytzZxbHHXEftg83vvXxTqOhSVqQI7IqFeydwYp54zE/UKbJpUbjjUB01P+dv
b7n3S2U8ViVg0jXSE6AMgDU8l2D3Tc1IM+EkjPvG/ZGkL+jxR8uhYrtWDK7IfwhmQBf4IxnJghGV
GMLX4cnTrPwxG62NNpob1nm7iaAJ22ft15sV7EyetHFFwqKBZ5A3JPPWNrstUTUCXPpRQPDhoiOz
hiwkuk7PN24g2TLlk1MdI7Zzo8Q3XZ+Zd7evQjTiCkotANCofi4jrmlSVRGtj/38XdffQER2/ftr
awAyB6RXSIeIQuX59ymm/vSFq1dH59nofI8/gBH9HyTAFCLTCZcGTEPnEopsXKbWZHB10Pvjpmng
gb9wUY55XNNiYXH/V4whbRTL0U3FLYipyy1ooLTsGQ1ANLi+lhWbKBhAUV1HHR+JZ0kIeEgbt+zy
6si8t/K5V3VirX4e5THEaLjzeKXOt4oXgwOMA4FCefBIxmJbZIXivFcCNCAQ0G8P1RVhu5z5IjrT
3Daj1dElmk/7veVGm7h5y7JsW2qzn6D6MzbEbzDU7PrerWma6JGFDVjjSXKLpOLtYpXHZnkzvFfK
Puvzn+siVpwU2Hs4c4ANAOUod6+bSdrH5Qiv1y4xOLg2vjtxDv7E6rfLQHsf387n4mIMPIiMCNiC
EUxJhtPsEOBgdmZ5HNDNajQ1ONXo1vD+Yd9EO5hIFyGFLDuPdZYMxcwghQ2PrnM3TBtd1R+9dncc
eNsYi2aI8QRSXmWKxYgAhjemLx+A7NimrPTb8akdVeCUlQNCnggxOoX+eejSPVfwUTcroB3nBMSU
09ehohu4gj6JNd/uhu00Ol9u1gekEQH8hIuBqP39Lpy8nR7rjLnNq+LoiXlGn/XstdFBdIx/SfRy
XdTK1QUGGROtYRswueLidZtKOMiDBWfA+WL7g377Y4ZWEXCAoYcIXoCsBNG8RLzDsRyLl7QPehVh
+0reFZlCKBdwe6B5s2RvCQOLcTIYnnDM7J+xE5RTdud2ZZAPu47cxd4uarNtXT1FusrjX1G9M8Hi
7ydHxG2nXRwjao6TNn7o7HHjTMZjXUYHULQoLtL7WynFMJAFDkzRwA3X1jiXReqkAAUTPHMDPGNx
9uTqH8zhQ9Z8K3tva7s/bO/FSJtNZHdBr7piK94PUrEEugG7LgbEn8tGR2dMue02x8b83fEHDzzF
HNPh57sIQ3zGRbXUFXWEvyAsBkJz64KxmjNvauJpbI5x/Wme2qBxJyRmmyDOy6Cw3uwYHO3bFn0O
Oui9GvbJM7a19+36lXjHXEj7jTwqDL5IphuXeaaGObmpj/xoke7AWd/6qFBtoiTd6bHxYpT6rm+N
ryiNof+09DE1djto7S5GQFDOXYm0a7WhKZj7uFH/uP7TLuyQGJ6GfKs4DXQly3SfcekOyRIR9jxO
H23D82e643xrijG1N2eqIABvkidoegSKSpzUiYIbUzP2nPfNs1GWwV0T54qjXlsKYhxRxkJe94Iz
wJ61WU/cDt+nfq3Pm6nim/ZXy34k9c/rm3ahU2KrCOI10Q4BVL5kvIs864ypMvmzHSzTtkx21z9/
cUMQrpmCXF0YbFH7O98oq9JnunB7eLaMP3n1DOJOwu9G7RiBFr8yFS/DylpAEGmhHRN0EQihxa6e
nIreayM37Jo/Vxwzd+7pp+trWfs8AmdMrkK2ByBG6ba3ZR4NZpHwZ278ibdG9ef2z6N0BEwV6lQY
aSoZTZG7d3Nb589o1v7VqRyOtR9/+nVpb5oe4xyc1OCga/0R2IYis3fhBiKfcPp1ycc1sy4eTBe/
/Xs2H7XvY//59r1B/ggGB9PxgKQR8k9OVmvHYkChij0X1beuaoOemjcrqmhjRhSAxCqyuHLNqwad
jEZTHG7ifZgmuM3242j+NpyHGVNTWxVGVZzlmRGFl4RHGXgwRJlIk0jXQjPxMLp1xp/HBAm3sgvK
amc5r5Gqm/Ly1CEH0DkAIUykTWTfGVgXrx7inj/TVPC+jwqYherz4u8nxzIRUrRVgc/37WPavBY3
E3CJbRJzs0Gb4eFeyEprelkSR/g+6dzNVMcfGSsDSsuAuFWQG+7LdS271GKAdsRMFXQMi8KddCqF
13ZOvEzjM3CNPh3fYuezPSr4Ple2TJBiwvX3EGBcTCIZMZwgn8pseh6dcWPVYG6/2QiiRAxnHFuG
71/0T8RRWyR22o9QZL9NPiTa7d9HWRhklCJsAVmGdCbYOja7JLeeu13rNcDL3Yyh0sGdDUQNbjvm
CV10nCxlXsy6k1jPXv7dyp7TcmeQnaqnYeWocfdw0RGTo0NK9twAdZ/h36Tmc3sEUfKma8ttcjNf
IBZyKkPKKwyd00HbICNN9U06fmaGKu99+bpCgmC1f69mXYR4Zt33aGmFhCbZlMYTHpZdUb2R+aCZ
25yoIA4re4ZoCw1HYgqISI6d33bSDzVgKYb+7C5kn5MNGMq0Lr67fgcvLSMAuECjoIAjoKWyZYyT
pqz03CXPlL5NOkbMTFEwDSnSGKqJqyuS8KSI2EHERhfg4jEF6AS5lPm5m3VP89nIhwc9cvTv+Zh6
G7hf0c3+A3rlgA2B746IDz3n5/vnLtGMB64zn5N22w7bTtU6+54NO39VgN7Sdfi2KA+Ku3MugBtO
NNV1ZTxTr7O2sWYVQZkWLqIC3n5YyiWeULxvQDjtJv9D2pU1xwlz2V9EFUisr0Bvdttuu9tbXlS2
44CQALEK+PVzyEzNxNjlLn+TqjylghohXV3dexaVxMZg6Z2t4XbcTlZ1OVm+2Kki53dWXUFNXtd8
g/upd80gObGn+WgamxGeIzeW2YprOvyCqBhwue5WWE67lmaiV0WNQiA3lVeEzMmaG3PyktXgmMZr
I4V1l2XuOQGyL74hekqorUEUHHeiJeM6gNqC6U41PfrQWwjkaSQkHKbN2J6J2p9vmXPzCkMBZoF8
Fuvm49QOAuXWjtv02DtwhtaHDogL238dG7jPwmktGfZdtyH5zq3iHBCW7/cELjBfHBszHnOmGEHE
8ZOKalV3E9PMpUegQR6ICtRVkZhyO8D3IQFCk9yxsq1uOpfkEdYw3dRkhE6wBsExDKZ8yKNgMEcS
ZYFbbQYnl/uqbV8b33s1BfCdypFBu7LyxHuZrJTfT24JMpOXoh0c2ZQxLBP65tqgfgFjR3eVKDwe
BsGQxVltqJXuCmMT1O5wlw7dcGeMgftio6hShZ30YEthKQvMqOQPDF7WnZdBxI1jjqrKEHi6VUd9
4qF4HAzWjrPsFX6M6VrBByUMbCHX1EqrdzFY3X6ATOZl4bcoyNeE/0oLEHHCdBwJYneLHEEm9nqq
QfiPqtT5Veetg5apx5+wnF0RQlPiaPn6QeqmjCdvEo954JVxx61+jdenawSeIeotNm25FGbod5ZY
KWYg/WvFPQR1kn0zGuaKdsbrNNp+HfbtRNLQS/z8jwH/lLBzEadsodxrNVr3TJvivoYY9tZSNYl8
p/NklMjJteIURDe66sLMqh470QZPGt3dZuXnmbmxVPciqv7RCgr4QJcjufQDTHpYwNEnqls1PMN6
0cPHKZ0JxOQ8vx9ViToAMQK2Gyltopxk9sHj2i5Dvy5yGRcF9W/tjmh0y9I8YlUOxI6w6uTg0XJ8
42b/ruqkWVeq+VVMqBGHKTUSK7TNFB022fsPWsmHofEfyTSNaQgqo3nbwnokBDIVcu/GmMTmVPgq
zPsEupZuMJR11BlG8dv1gU+TCUuivmHFHUe9cgsLthM4F78ca7iFBQx8OHQzrHhjvreWrkNWusNN
0Ey6jRu/c8qrxii7ja6LPxKxiq1BaoHURdM7J5f3FXyQFBQRYqulEBVOer/xI38Y+RG4oafCbQvk
WIY7oDyo70TNf1mVBxurVjWhkRVP2lJvQ1oh+IvUjgoBBRrtJDpiNvdCrlJ/3Si33gVG58JFgati
JVWW5rEJzuVlO6W8ChWtoLuSUBWanPUr1834psymJOydVsUWSPF/lBjUToj8Xo4IFWYp7FVRJo9d
Y9AHtyDlbhyb35XbNn3oqqS4UHKEkWPr/OoSOnmx4dHG3+Z8sn4j+LCwrOshQobXrgj0retbhGNo
ClYQLst1pyEaKkrk+pzHMkFhBr3Mh9wCIWQLXeAkhdSB6OwbZgJdMzX1FFYOXC8HRgVO2cCNPcn/
uFlVxF6TYYTSdyQUvapCroGqmbCUHBISbe6zkZpFaI92Ve2aMbdDyBxakZvpKiqSCup5soRxggXZ
ORPkqQjl1TY2YbxIUgTq1h5eIaVcbVyZJ5FmthMFpKJkrVP0fKNm9H/TyWjyvRb1lYDPw1Whi4xg
adT3JM/3Y2bcSq9UsFHqcWJFjW32UFDlJzbIZ8vPEHg0d+wpdrh+UlAo0xe1z7O909cIa10heis0
LOi051mWwkfMS6orRU1Q7UQg9H1h5onetY6RbLWjkuMI6RADPLkOxvKlU4TCSOgGp3myq9q84KvM
8Dq2wVK9EbW5aRnnYUfEk2dC7AH5YR27+AVR46kySoXRdWGSEH5F/CE91AMTse77vpotzS61WWH3
FVyZKi6GwX8jyCDXQ8rMNwb7WLnuQVtYmUxjA0Ce4GbIbMIAWHMTiDmb/nXNCTwtRenUj35NxxO6
5K+QQzcv87Y/FLBV2xqWbT4Bsefr0OJNGgXCq5JQ2SDBp2lThJOWQyQBitsnji/X0jGHl66t2Yb2
fn5vGsP9VGTPYJWpnU8qZ0+kS/d+Vco1trMR9U7PQpyhLfzXTB6jbcCgcFCM6wnowb0hmFFcUrfv
B/hMTa+Q0MqMDUV3h/yuGs+HomRrk1joQccdon0oU9uN0UG3486tKmDz2tmsSrplEGptw9zZl299
BeN3afQIrgWoT7tBpVZ+JWaxmX2XA6c2ArzRxLU07BLa/E4arMoceh8tMXEQEVcjiR2gksgVrAia
Le3G53KUfuzmUAVQZMovk6neNzptw7aXQKda8jVAAgW9qvSm9SYSN31NV44DJwpTI7I6urfDxlbG
Mw6OP6PNuRm1ZdnFPhlrzHCP209YdKZSeHXGrY2H80/Ek5SD2IxjkWOdpkkZ2lNL06jtuAzTIgAx
1ynvzbFSsCr0UWWmLRtigKm2mWdEkwT52yoKyKPiJ5o0x6qSmm5Kg5IVT4kf8c7Prugg8lB2cqMc
FjIL36Xt8cNwVHdHIPTNA6mTIgJrHZvU7isIy2QQLA8r2RYPUNqVazWaZOVwwbBoWXN0hwEKoExV
txqYkC2FLP4e4OFkI4cpDf1W/xkxlRFOXBX56A4fXChfbOaSepwHVK+orfsOH4Hp50pC28+0sgPQ
W2xVGFn7jDion2EFOMYI0eVF6afNna/yEsHBs6uIeVpcEzlOTxxWa/TK6Cz9C2rdJJzqmkaAFWO/
tRZ7ruv8zWpcZ+0iKISm4CTqB8IiZXRi5zaYjsDrftu0vTO1heTKrgCHMvyjrzK69rsUTkN8AASE
ol+HoqXLthatm5iptIygtcojmwVkP6ZuFiZu0ewQhosQVlzlSvDaO+Esq641Fd2FIyA2Iwh2R0dK
uKznKEVstLC7DSNCXwYBg2VhOvgEl7d2Cgu/qK5AvrefaZ89tjD8fNBtVsKXz68uJWJISLIMVMUG
iZPyKuwc+Ax7B3+qArUy+oHC748Wv5vW9GL8VhzoTSPzcGTm70Si3x33yjzZ7dAMW8PtRXvT21b6
1hCkMj2tL+qA3LZ2zveQRw3Q4K+CSWwsmJXU0VTWe5N7d8KFqWABacvQdernBH69KqvKrRHkPCIi
3SBf850BGrHDGoF2UzddvxOuYceWMbg7yAe2EYD5VVibPYGHWQnlvtqaZqwejmw65k1ECmgndE5+
nUw0WcHVvF4NsIbG/2jiIHmpGy+PusqoV1gikEByacyVysIh8KcNjts/dLRetdJrSIoU4FGgCSaC
jQ2btIo5vxNamOEkGOgoILOGXs3Bdspy1Kp5GgaZxku4qo1Q75iuVM+PSqfvoAHL9aAEDK9I80gF
DLEkcZ+n0eEXonVuNCXQSfPVn7ws/OssMbvf4GmZe+6z7jT5jG0sWUDcwtDZfZG05Spn5rhNlKuD
1WhLM7uCgUUVwtMxuTQx5dAJBiXf93SJO2ndOW1I4SauQgEazCrQI/DXPo4zp+hKJG8GjH4anJVP
asRZF5pwHTzaUFEeI4NX9KXTXv1MRPMLcsQvOnFZlE9pg7Qtg4+OPrGxHO6qukXWlyK87M2m7VUs
hSvNKMv0UEc+DqTfgz/5Gyiy9y9IGeoYpUwnzG2OLmLW1tUqTYxq5TA5rgJBskuIO9Q3MF42D03r
8nXlKgcfwRUiypImD0LFR3YvWgU4KyON9PZt55UkTOx+muLEM8jaIOYflrb9jSTFfe26+QphFxcG
k1ewO3cZdIBKgOV6I09eeFO0yFBrt8bsNEG6KRGOIg1EzC/bqMtLXBogYDcZ6aD3hZ1X5CSVWxRb
SNlytXaR2ULBnmVrWGGKWMCOE93m36VAjlc6WUSdbkS863CbCKY/QdC3COEOYo2HXy/w+Ve58MUj
0Ij+flIkWw0ZSAAjdvOxdSfk72XV/uLEafHY9iCtKkBe77W4AI1dVDRVbq9KmUNrsUitEwAbfrux
xoxnSPqKPjEuRQAxaYmT2yAdUlO00tquqpAwTsU60Sa4YZ3hPvf4QM9MBk5y5bTos3hAX25NPpT2
TvXWNdr4PUQ5e1pGud2ZW5k5tFulfo2iZzKiewj2gn1dudwHNU++kcxBMgvdyWsr4BrJoE4v+gTo
stBCdfbB6MpkxylLdKwIBFuMwoVIGJgw5UVQ5Qg3Sor0cXATPzQ8iXkAKg06cqoEBcei5Sog5ovr
TMIEGQMJsD34B9U2KmzqtAJGeOKRSLKTaY0wVK2LY2629yVaWhd2oJDfJVOL891vIpbm+U1p5kU0
oGjxWLjFYVIpEjGz8yK3M7Gf0zLdWTgvNtxS/gZ6JgSbmfoxkPnFBbQ8zfoOxC4S+jariqtEp1V+
DcGWu9Y1f8E8q+n2LGlt/5aZJpS2JrOTIavkW+50J5PKe1LVDtar3T+mpqPufdlYKjTIOD0quxuu
+6re+zlMWXFQCqz6wP/V8+kRNYQiLXAGKsPcJq5j/MqKDNarwPqIkHsVSdfc0/kdgyTSo5vg19tl
6b32U4fCg01voVjurMZRPZRwH4xgqFmC5t28Nz3sPXNRPtp6gJ3nhLtgOlRl6FWGs6lcCZtbCr5X
NwTmCXnvferb/BGy/d4LBOzSi8mBDycvGk+GcmDlNSvJ0EWlxA1WgoW0kgCv7DsIj5lra0rYXekX
QRHDmaNQ28nu7prCFXrPxSzJKl1c6tIA/MVOs3erH99F2132VQYVdDd/Gb3pWKJsIXBhUn1+1aX+
G2WFHcLy1rdWVdrhONKm1UGn0Qe+zPcKiBz6kD0DdqEt8cFhOUB2QVt6YI7Bo9wpzVdzcF7toMsi
eH7noZObr6QBIZcgFIUTx2Sg9ZoDBDGkmLOKtQ8T8FnR6FsMO0j2fyp7MkLpeEk01t6EG1CdJvu2
6LsLRY2OhkKrPZsSA8RVBxCrjPSOFYvEfRwUOCQWHw+DhMU8rva46mmeIbAEp9pkj4biRug50t5M
XKponKjcTtpP1yVMw/HTeHXr6qLHHV7NTBuW1b+gwNDGfEKGjfspAnY6lteDT/EOGsRTMcn+BEtu
+SLgKPcE4mvRbyHAVt9kgNqHBEdPH+nZyRiyafcVZDq2Hip7WURSU+yhq+fcK5Fw7HD4zgKuCbeu
EPkifVbAeu4mMuguZqXhVeuizN1N31VrRxXmIy7EOs4BALzuIRW7avKyAe2EWi+ybLtx2ydg6+Pu
BHhrgkiBUzAIg9asosYPpo0a/CdMPQuRj4A75CNRHSfzVEpbbwXH7d/rt7gJrgPeBhdm7Wm4fjDe
XbetqO19UHbTqnM4ueCNX0fAWdSxrdsHtAzo1jXIc5BWQziUwX3a48WocEI3dfYsM4+atUjARfLm
NeoZKZm3mlIa7HRt36gAMJXBE/qokrRtV3Vtyqg2dS0jwzSLuKKMx7WP+0w7slcP+m2RY0gIVtpy
m0uyJZW7LY0xryOkyFXoudOqQmIVuHJL6yefblu3Ca3ReSdDUq+bSlmXNE0ByUUr4t1B5eMl9Vrc
vwsz6WJXzjrKsrjBVfOBNIlYib7PkXE22VoHXhNCnk7uUbs98rEyn0eDq8s897w81ky9WMakN4ir
fFunk3vNbFvf6jphuFJCYsn0slPeTm9ZUjqbHprtY9jQNNtnUDO8z6aufJGNM5x8GdwXhilTwAld
VNwk72OBbRGJ1gp2lTTyOINCVxmi5Gy/MRwi94Ah9dZ2yrI3hQzhMhmoecUTVEQHPfShiRhzOfmK
3LRWbqNWkxtm2NsM+sy+8RQQfbCnydrUha1XZdbyvSYQkmagIIa8K/74qfFeO6UdBn529ASE7RQy
5RiU/lfGCkjrMmDo4KPp7RInd92LAcJ1D/aEeleDYs6uw60rTEr7fuhqV8R9Uvt+5CRWe2PX2QSN
DEchHwiMFOXT3As7q1cQzM/UPS8SjJl6j31A+riXvnWnNVXvvKtgpcMQQSEYMU1PCsfCpqW42q4H
XAVva5fg/ui6Sr01VEAzt6nuaqslUKKGanXUZqluI4sUp0K4wwVOW3S1XTgU36OCuTbxF+WmCjUZ
9TokAsHJ7XV32zWkeoKE0gTBzzpfJbURXOdel6yzqXgXNa6LGZi2XlizfEDdMPiFokAWJW3ePE6A
Ot64A0mSyPfZhFdE+nLhkoqbcNNh3lqzUUdml8FrgfgPY1Pz9wAl0AP0xR5RfHe3ExlphJLwhICS
jvZqYu6jhRqenBBoXVgbQGMyFW9dTdpoDLJGoqzQZzzWyhjvBG3EuzcDcTjTCIpBQn+1uHxeGpNf
/WbdvAxM+4Df3cRDjZZDVKFiFpOg61fAyVUnFuBia/XBHelTFvV26YWElticRa5DaXM7GhCE1q1d
Ji8ZQEB3UPRo76ymmdZkaq96V9MDoJ1ZF2rC58uGIWwsLzoMCLu4FVd9bcE2e0INBDB2wG4UKlQX
E0XLwjbz8QD+qH9lazjJjblTbObgcdfWOpjizCxgmx0YfYjSM3ZTQqGTbQEk5UaVRcX6+17AV004
SO5Y6FyaoDgt0Y9K2RZyrZEevf5x8lY93Zb65x1eyPkAqwNhFzCp7EXfUng+so1cULSoYyvbJu2Z
dsZXvQwgp+busYU/S1iigxoWRa2JHnNj1TiRdU55+Yvnz5gKoJpAcIG96gL9nguTBaIJ/GPrvCKs
YiH++BP8+/wlQthtPI3CG54vVY+a0dYudgkqcN8PcuYl6KKXh+r86KPs4wO5scfRYpxps371eECM
4KkA/CkYkfO//4PcIKj2wFvH9YCnv3hPzllQfH469B9BbwDyC3a9EEv7+HR/DKhBeUePAEUaOz/f
fj83X3T9Pjx+MTe40tmkSfF4U+0Db9dPOz1uPHEOpHPuLRb7ABVK9D2Mlh6L6W0aTvz1+7c49/hF
O5ioRiVAT9CjareocNMzX/jLSUK/Hoxg8L1cZ/ENoIBXuFw5+PXm2hfhqEL7vTwnxvvVO4AxAWum
ANfGT6JWTFmpUBnAIPmAU3IsQ3i7/nyWZgmXWQ8W4P8l55hnDVrS0IQ+2qhJcnuVlz+lcYK9+e8A
3se16mbllCkIyR072ofaj5l5jlHw1SSBWgIvFgoSO8b6OIJR9RSVJ2IfH1BHC112rj381fMhdDN7
rs3kjyXQXwe+4FR17lHjPEQW72njzEeY52ABLJgBS/j5AB9/dvTthI0+qt16x15fT0kMPRK9qe+C
4uc74sMwCxShkWciCXwMo9A6iBMZfb+UvtgRBIBdB6wusEg++fxUJUogaVp6SJqdKzHETr6x0TKu
UZj5fqDPZzQwLMCOgDAAGjuYOR8/eOtatM9VgPuGPfH96BRH9CicG9X19pmRPhN/AFgDfMXFJgT7
Agv541B0vngXvsmO1k3jOZDmTQC9eFP2fcDLyFCR1aHUcEaU6PN6A4gFMASwVzAwWbLLWOeWvjco
dkyTZMMMY337/fR98XxwqkFcmP24oC23wFp4o6mlyxQ/VaW+Lqz8glpnFP/OjTCvlH9OvzJvgwba
jvzUoaXUrgz3x7hISEMBWDYDzKBL6S++inDgidRRwU9ZhogYneX3ffn7Ifbu4oQFWG7JWAs61ZkS
gnhHiwAJkG+gbvsffIJ/Blis4IYNthorDKDMdXMyyZll+/n3IzkDPhtgW/DPP4kUmn3LaInqwBG0
PqGgKvzjmI7n4wtAL3dOk5dMAGElRltqZhxz77KwNto/Ew8/b3CgUf9uu1kIFqI1H9cPMVoYQFiO
OPnTrghOmbsuxouffoGPQyxiYTFUjgkMgDg5RgxqU35O0+WLT/CXfwqOG87vT5ssgWqxcAqYz9nm
Lr8okx/vgMBygRMFyBUMqk9QtF6nUueTkZ2KtxTo5v7nCwgcc6AeESAQ+7zF7IgqJ3k1BuJEURwk
Yfn488n/9/GLGwTpa7f1ejw+Ly797qr2zvz8eX18PE9nivz//vyli7GNLorobTzf6iLloSVLQpQn
0S2MuH9OKPCLtYpbIsDfAI/NGliLrTxkrpvKIC9Onntfdn04wN7sHDPp88k6S8z+3xjzYvsnnlZ5
A1EV4KdOxkppHvYray7drH78UT4MsjgWfLcA8Z9hkJLCOC27nIofn2t4C2hQgagLvhxAqIu3qBw2
NFlRnBDQV5M9XjDZbf6Dd/hniMXH0A1zC8ZkcXpoxqsh+/GxBtcpyP9A3cbB4bMMS0L29ZCgwXXM
xWtbRpScQUF+ETNAPwM2O8BEgb+++MyyBP5hKJl7HMyY74AE+PHkfHj84gMLA0xWwP3dY8+HNUTA
SjGe2XdfvgCkUiFDgrwFyN+PX1gS7k79pDFBNfBdHsxs9JkR5t+42NlAS+Bcg6sUSifLXDxjjYXi
k+8ddb0GqMcVa9avv5+mLzYbTD1wn0CJ4++u/vgSJUAMpESD5whR28jOrkvjUiV1JH/sXwA5SFRn
4OIJ1caZWflxHAXoMIc0pH9MMnXJLvKzWdIXUfDDAIsgnpI0rUc0K4/iD1BULV87PPIkuKJnNt0y
SQbfAs1w6FbhLjzDopfsod6yWaMGzzi1HvIxgh4ruTC6Bw/Uha7bTcEYA9uCYmy6/f5L/WUR/LMa
ZiIJ0OWADUMLC3j2ZaWraDm1EjbQ0zigtQ5aprDDBP3f+2Aa6YbDYBql2vKBt45+Zznp3nXpBpeF
0uxPHrj5RcHMBwVDjHVOWBAadCLoZvVA31ADSMK2aqBPMcrUv0vbCh5mHUlvoNCrYfEOqf0ov+hp
BJaJrhK0YYd7wy/QnlXNCl7zwQZNYLWxOgpAHEBXuwa9elh7iAHw3DwQcg94XXqnA+cEWqcZfz8x
85f9d15mL2TADYHXhkPpjKz+uLRk2pWwHMnS28B9DZxtxk85v7DrIKyCJtTeOY+MxaaE1A2GA1Fi
LptCHG35/ZsSAMpEVynMV3dWDRvUh4H+LN/57yHmowPf3AdzaLFZhKUrpGx+cgucnm8di+xn3IH5
+R7CFqYLjr7zrvw4Y4WVTmOAVuuhAt7bsk+k+1ls/zsA8vHZShNlU1QFPw4gi6IzSGMHh1yvzLXX
/yy2/308Elof9VgLsddZ7HXLV95oJU5wkP31vnf+gx8PgilKjtDqJ5+UAgeTFpZZesEB7h6l86jz
M9ehRcidfz2kHFGyRliHUtbyQp+5RkbHVCe3jROy7I26EQnCOvlZyv9plMXxmgQDL3TSJ7dSFhug
fF68WvwsQ/ifIcA7RNKMYtHSL7I3WZ9D7T65dcdxg2bmZQ2s7vd7++u5+r8hFns7T6BdNQ0YIiEX
1Ih9J0qLTXuuBvHFlp5luFAYhHwCiNiLEnBAe1X1YAIfZO2EI4VYz646fv8ii2RhnivcUSHBC7I7
dsTS4dbyWTvVYBsf2jay6y1aZN8//4uJgm0FyuNIenCLWRbJc5P7YmxN7Ljy3TQ0MAkXqieR/qGg
Ed4DaxeyMBZYy5gof7H1Buk7CXCdwWF6a8WNfOj6H+8+DAADSgvkXHyTpeg5gMJF7SS+fyiSPd9V
7o/X7HxwzxVgdCxxjC4WlGU0qNRI4h9AJRmvnGz3/Wf4tJJAwUUR4i+HCJWIZbdocAyfSV6RQ1de
2u9EX1r+T2MfRgATE4RxKH3NDJ6PobU2BlYbY2MfVJ3GdgPgwPSzegfFOsInBmcS8qXo6SxNH4De
9NM6s+xDLsM+3+X+maX69wEfDmx8YWwzirYOqnLQPvj4Ck6f9E3B1HRIZRcDNR9m6aYdAIPjF0U1
Aox4zcejNp8TZ1WzLavOLIGlksn8ggjrs7yMBSEgsmS29eC61ICiTgfLubNrEqfMgVzB5QQoEDKZ
m7qOgz9TcmZlfAoAWHe41OLSjBSYoszz8aW1ZSA3hjjKwS0ASL4U7ZkAswwAf7NDihYZlB4gabf8
agkJEIy9np64c/m0KYu9ePp+aS9f4O8ANuTW8RpfFGFk07SBaXb0ZPZJDIpV3ZP4/zfC4src5K1F
7BSvAGstY8P+gxcgUPFHgwaH7uw08/ELpAUaJ2Vj4fG2seFZuj2TtdEvPgGUCyBPYUMuwvykfkE1
R+fEr+gJTqaQP2dCXCeepe6ttkwOpgOxR8OZYN5XsixmEE+MHKGcK8CSAGTotdesPdo5F4oI9y5v
ynYDSiX542p9xUaZb02ifUA4jCyuMkPtgqmxNpljgBHmdSiKWQ2Q1H6j1n0LaG0Pwhng1ekQjRzi
ABEgX02oRGf+ruDFEHYM4W8akbgCn3pOof2LGIj1jdYIwusXHf9OZoadd2o8mFBy6a7s5sJIf5rA
YjMhPUOVCILOKLAsIggrdECZbQ4HSX5blAMB/v79UlxSNOcYgREc3O7nMwiV34+LhSQA0iSVHhBm
65C3GtzXaGpD3d4Y0wH0xWcnc1fOAAB8k2y/H/vL+ZsFiGAJ5oKHujiiUKIvzZKr4UC74AFeyU9i
dI+0PndtWu7n+Q0J0n+o28L0A0nJxzfMR3RbIUU7HprK7PGheL2TQp5DmMxPWcR6iiCLzsJfGd3l
bYkHudH0mTEe/oIMW5yK5jt8UyLHzAGFv/t+5r58pX8GmzfoP5VDNwHor1AJDpYGgKs8Bnjj3Nk1
N7o/vQ86AXMShLrP8n2sGu6PgeFgcQdHXwLw6cpNVz0rS4c1SaN8TMK8WZvnLEi+nEakwZB3xKL8
xM3vwToQkPcZD2nXwDmsd08D2lnCLSPmdJtGmmfOyOVMItij0IFAZuEGh3C/WP4igyJO6g72iZI/
wUtCH77/UMsljscjCEMfHdoPMONaFrZUy/wg9xk9oRMc2gCQDsMF+HzfD/LXMOrfb/V3FLwABDJ8
B6fv4iXyyUNWEST2yRu9uJQb1jwFmx4MdfsXaBUg79EyFu8zT9GN8/G3a9263q8e8AajP1MM/pRy
/P0pjjWbEXmIWsvTnwQNgxp8OV+1y6u6kittpwdLTQDrw2Y1na4pA2Ydum20tFakLM+crF+cTLOu
9P8OvzhZgRHvuoxj+L4BHUaE4F4b6jKxp/DMlM9ZzL9TDsDALAxDkKDOqqdL3fip6QKH4QS+hh7C
jQHNQ1ehLKWVWFNZZSudiZvK50+DsbIacTBtfuZFyaf9iVj2VzYQsghQY1ge8kJTdBuhH3BDOgD1
yi6wImKAa5qU6pRXpryCfWu5SzNhz5IFZIe104Jzg1NUAIfgmNvOl0mU9MgA2wx2QnmiQP0YIP5W
93oLguK5KvLnbBi/2AZEbv46Xzi0mHUvBphhpDdNazgrPljVHa+HMe6zAFVfaCRcj8oq4qYuPCTK
LjAlVK8VqEum6n/zohNnpnC5Vub6FhCYmDuk/tYnAx+ambKWueS3OiHFDnGnvfIs7kSyA6Fs4u45
1M+X481XV/RA50r3IjEOzAbEyqTMbtM0BrW/dm8p+Ib0p+n3/Fb/jLLYARlR41R2GMWyfgc4yINz
+izLkPZ32v4ZYHFq170cmoJjgJqBperdW/1dfa7u9SmMzIOgVTLLAyJoour58YBD9prWoPInt1yP
l4KX17ZBN54BcpbqupsBpGfLYTHj7IDEKWwK//77/f3VSwIC5hHgQ+ZItnjJtvU5EOMox6DoGiec
bhrvRo1nLhpfLYh/B5nPpn9OcQ+SDdQCy/yWjAWYyRlUGQDWMm6NH1pVzTWZWap3rso42HnLKmXn
6ABcpyC9BVnpNeXlb9cFcT3oz5xDc0nkQ0ych0FaAIy4iaT1U8mhGHTJC5reZtAyD7u0h9o72BDc
OiqpAR2ifyrrXByESN2nUfF6qGpBenrunS/1YXoFgDUootPBmNAMaZgYwR7OvQTgYqsG5l/UEfOR
IoGMej2JooqNTMq4dII2EkDyQoex66NBNUPYumxaqT4A/xyY93AqQEgFpD1PQ6maatsD1RNKWnTH
pKMAcHey3vKc+KtEN/a1PWrrlg4djVtoP1yVg99vpZU8UNXox9ymw+8mz9BuMDxoGaNVnt25qchX
zVDZsYcyQWQ5/0Xaee3GjQXr+okIMIdbsrNCU8myfEM4MufMp98ffbD3qKlGN+SDATwYzAxXr1yr
6g89IZWZ/ShaCXC2Ik5FumrzNguxMEu93WQV6Qbj8HxfhoO+89Wqs5tWn1aN3qc3VjiO61KE7GzU
CBuoZaSu26ASjsFYhw5UFWkFdgSyRVAUd+2UW9uJu21TJ61x8DooFxD7Cwi8muogHyairib2a6Oc
BWK6Bjah7AkSPHzdfDQrTIJ7bM2PFgaQtqr6f3JThLuhVckxQdbcQaZXdzxRCG0/zqkbwQ+7SxX0
G3DDsVaDovWrEmbGuq2a75ECQVDVUgmWyCiteArldh6k3q3h6+J9KmfiY52qtz7nZAF/ZcwGOGxe
ug6tWIfgXfl73W9GyCLxHde1tPF1gzMiMn9pWjqtwgj3dSxN/FUSheI6EjWGtI+EtdXW8dcMYtjK
b+PEGbRMZJtTu7NVfTCk2yYMH2cdXVjzg/cQRdYPJY/73Rh3Rcf41xbMDHbUTlDbAHp98GaNFU8k
VEa/SlNo9lDXVb91qmp6G6tIq51MMtOjYAr9CkFq+QfOObW66k3Z+haavvgmN029RodRiBxhNIwX
eZSzH56RSs/Q9PJbjFbxc5et35WYNa+TAk2c8XlidYxrL21+p8IgPE3QzVwWSfiCFbJq7hvES2au
X6WvVC00bRainO84uf8E3aQ/9jVUitC3ICSZo7/LMr1zOvgCu6hJcGIUIxMRHJhRXyyhrn+ERdg5
ohBwUlVy/92rkRHmKS+sPCpEPgSKABmDITHulLJ/ChOoPXmOasKxUFt/C01vYnDqEGGZzt8PaVrd
h0WjrqWGF1Iwr5RRQ1Vm6Ee3UPOOcQ5/xsoYfct8sz0GyoS8A4PxEhGM6XsPtucGNon+NHqMva3L
gf9gQDm/F6TMf07K4ptsFOlrXchvsQeDZeyRe+3UCTZGj6oqPLSvkzBoGyZpODK21qsyNrIDrkda
wXNrVug25RvgMuYqj8U3+AmahiRIDWQmbAuHzCp/VBQMIYRbX1QYntB90mwl+kq9Ngax/uazPQvH
MlL/Ti2blo6aid2YcKXGH0b0o+MF5ePW0ym//USb4HzF8UrCqZxJLvgPNViSem1EWymNasfsrW41
6V6+0hor2jQQnp0MXo1DMlzaKF1V7pXcUqHSBcZLrUbioQvRjkn80Yceq6jOyJqz+8mDW+IPojOV
dWmnoQFZve0FWGI6DEGomsBgQ2Su1VgpX+tOFX5AT+nsSYWNkhpF58hhItzoQdhvp8RMnRTSERIw
neiEGAQ5ct0C2itDtX4yEgR1ZC80t0gh5U7VGsMfuPHiTUUq/Eebh8kevrcGty2PfaqnKDmOIPd3
nD6ig99hv0rETvoCDb/OnTFv6lvEYOIfmsC70Q5JyjtKVE2zdlJ3UKJS2xa9YKx7zGJf5TYmSTSY
hbQSOojG/tibOzlrVCcZAvmVl4dpR3EVP8tpE26rkMdRp3fBTUf9+2Hw2oIzXICABhPDiaRWvG/j
SNskglA/wo8aH6KkbldtYyL1lU36qjXj3O2ERj8IkmntmlaY1rDS46+Qh9NdNI4SBBvET5pERBMz
zPODXkPa8eIGyksgmclNk6rqLdIZ0UoQmwfkQDIn8qwHX5C8FXyDX2B3ENzos9pWk+SVqCi1c19A
kgxp5lUHgXyDHTanhpVN93HfIC5nolkQlyW3Azzgu7qE50t2vbPlZAC70SDSVKletkZrBpn2ACrm
oSplfhM/6raLmnYTNnF7N8lQE8XcrNYKWKs1Yhajo45Cvgq0Ud35vihtvMy31gPJRqf0pfYbV2+y
HoMoXE8DGXVDKGAXhUK0LmLWdJer+r5SNVJ7ukp1XUhiyLWSdVd2beLoVWY5up95ttIElVuZfvVY
REW6rRXaNdpKw1UC6RzLj4cvWZMYq7JH62GWK7mH5I6mSRuJ+9jymm0h1MU6MNrhYDVhv07STt9U
cNI2Ncf/vorFwRGqWN+rFO2fWhysHaGWoHuLfrkyChZPHRvy2gg6fTWlJBeFkTy0Ax0r4uqq/ZXf
INaE+oF6m4ymsEN1T9hpngERNoCyauXY9KQ9p8YoxNUBUSdpjTBQ/FgjhbVVYDA+VnlS7NNqal/K
alBW0miqDxW05zXXWYLsc9d8j9tZMMocS9uS0PyKtKbfZq3sV6uI0bJly8/WGiKidoyb4T6RPWWF
KFV5U8wsX2W04DCyitnTYfOkDmr4M9LbaNVVMETl0OqRDBBSG9birxxHNRt8R2TLEutsiHPphj3r
OdSd5c2sEbU1oEPaY2NOO1Ko7DLP9FdR1igO+lqTrUyJum8yobsnA6erB55NY28HEWIASq0/xZFf
HAb4r7CORRatPgWrxMvzNVBc/VD4SrcpU82wzU5O76CN+Y5eF4g35VoKoIPYKjDIFyAcTf7Hz97i
TJxsT51UKOmzqBXsh01vqi06aYlpj5leo+jdFtA2NGtdDHDqs1L/aU7dz8oYjLeuQ0jd00LOvFYW
t1WXRzzDADWNYeHtmqpQb6Ix8NHOCsIt0iP5l3gSPEfW2mYbJ5nipDXKDaUfRiuRGsRGE/Nqm5G0
viUsYA2OXW4PLfTuKu+sNbmQh9YPLM2WDBm9i7LStqGXg0PJdcRSxvm2iZqOOZ1l0MjgqI+DiryS
ioNf5UgWrFG1CxOnlLseIfZ4WHv4SO8yODzuBLV3l9dtfZ9OJHeEqtHv2Ugj0gm+f8zrWLyvsjxY
AVcRNpEk9Nu856k9klE37BS9jBVVsWITxY3XrNrWaJ9G2f+daLmTKNqxnBU2pDboX3Uz7EYnn4Tq
m2KMtSuVbfxLLZr4qzXp/lqLYPL1YvAzlmKEKIQeXTNvUmCHW4pTdwS0Ml4Ou1zrrA1ySOIafFYA
abA2VtpkDmtkegbHS9Eb7xBT2kSC3thT2as7S0JGKxEkFh35VhiM+duYWxInhpUeTXWKVkoWAM9R
J5iDemHaA2W4ta/mwjpA9GCta34gImBRyNpWzcap21Q9gvNZN3i2Gviv/qQGtt80FXzmItDWKi9z
N1Cj7lajbpAcIiuaFYM0CijkBdpVpFbKQaus+t7yjV99Ffd2kbPoVeRsNqj3EZr2vrnzrJ57J+Ue
DBN8Wceoa/YkHVs4JlKwMfw8e1NkxDpAxDTPRiMkh7rOJ1cX/FC343qq85vKnzSRF61XOhE0TIJu
8knHeuBACORpcFqqa9wp5JiSMUZqLNFitwZPhd1ZhrqHVySbgLr8bTZ05gsaM17hRH3RHgYIsZHd
eGKPKp7khb+TLmtdVTDSpwQhpZsUHvFKzRVJsptAL5yS6G6LPOJsBTxyMmghxMwJ4YdJlvpdgpXv
Lrf6eqXGxreGZXDnFUVzF/Ve+mUo9ei2C2A5x+lccRy78CWI2nEDdQ7pwMlUbKUsxWdTLkJX9gXE
KrQw4D1Uttu0G5nCNC2fu6Qkez4hVWAVhOiZhSSFD3jhEDRTts794lWoq3qdRfpsVNcWN8AUm7tA
6fwd/K3yqCXV8GTopb8Xq4hVAp94X2rRH/6vaBX0SgumjW2pBWO3teCD7HlvlW5ZlET1lWSSzFN7
bx3EfucmYy7YQm9Ea0VuElRbeGOkgd+/KB7asXqliUeLPf3ciHq+DgIvXWVRH6xCMe3sfCi7G/yo
s82od+NjqKbNoxojAqtMKoJWfVtvqthzzMjcI0n0JfZUYdVGZPN8uUfsJc26e3ngsVRzEjqimtUb
WU7UzaxV6ii12G8DrZNWMPR/e3GF6oDelYccx8P7XIbEnCD4M+gi6iRT35F3NZtblCGb70kGvxMl
GOUOWRB4uAb+I3Ff4taRD/EhQG0P/nNQrOJJ3AaSYJtWhizHJE+HHsjYuvGi8iBYUKgVzatsf/Kb
R8AlsoPkKHpKTZXeKKZnbdD9gziNVMOtBN9tVUSWRaYv5Eav8vpZlbJfUdiYR1HhhNMteKFNj6xg
KCjJfvRD87tcSSnpH69dyU3VHPU0U2+kzGoORiv+1o2cs7mtpEM0KINdwy61SUknm0kDPRqA1XEs
Aj9bq/JxrbcIfXiBqa+FYZC2CFChHpKY0R9VbkGPKL5wLPU4OoR5m25iVGEcEGXBuu5hjXN6Q7mt
uBNCrYbELCIzr1igIdGtrVDe0hC7RNrShtRnrsQwhu1vBcke2UHtZpg1z7y+CGwt9Iu3pozGtdij
DTrJXepMYjIdLHmMv5Ma1zdmJQ23U4X+VxQnL6oiMJZa/KW3amGTt97PFuPYp0qJCrdJPICRgyy7
uWx0NqGov+5wgN4ShPsO3BF5RWKkR4omV2x0DP19G6IYJeulcGj9EH1TUibiPYL6HpqJiEYmUnYf
SL2095AwXvvWKBzVhqyEHqn5DRiG/K5To/4hDdGyQ3fhaWpSUKGFmFpPnqUelU4UXgQrhAAeJ3lo
l5EVuKpcEvwjuHqTK1buRKr3x8ri9sbQtOEgd2W2V7munBBVITsQ4ql1RHnKvnh+8lgEo3GIowiG
eRYVThaKpt3Xle94oVbcKKUkbrtMNJ2yMLtNGnixUyraF/Ll5g6JkOxP3KGgOY3oVnRKkKxjze94
elXlEb49SoqyNWl2XkjTo04Wf6+3UuQQ4YpbxCD+VEls7ToZJaPB1wnDwlq5KeXJ2KSCdBsUfeqY
fiG6JXbVDJsx7htLsFahEn9P0zjcJjy2NlGVtCQR0IdE+G7WEkWNiWRppR3I+g0v+aAPG28SeUEO
Ufo1FoTq1RtC/YAOZrMNFcvnSZgIOHf5hY1unL8yy5JcVpdKENe96b4TjMEOci1/LEMy/LxUvZsY
/tk6LQZhB+cQhZAeti/BhBFsRL9C4CZJGgRzUmudUai0/bb8bSLHYCdsa7THCvShEEawjaES1lNR
FA/Ex5MtkLO3S5FV5Fsa9qnVIN2Z7ZDcBmkVfrmcdJ3znaf5QzJ5SD0DQJtNkZaMz2rokTRCgsxt
pb0u30755vPfx6UAHgIkM9KTC1xEVvu1TlJ5cpv2foj2gXwFmXLu97/7/gdHJ7AGphTyfeuYIL/9
SZA8WVz+Aq2ELQ8g+Q88hcEwudcGb3IhrJIePKDvPkbFlcLWuT68b2TO8b7LSddaqvV6RyNxgESt
/UnS7Yc+LKbAoqxSDw2fN8gz5g+l//b5KbZmMAb8Sgne7aJuMBrliHYsyIW0/ubWyvdPfx3nGmxf
sDGZadWLhL1X9Y1QdbroCpX8TSYdRMbrs5g0w/pb8wAQAQKRVk7HH4ZCHxd1obmemB6Ba1ADH5U/
l7vxsbgxtwGSFSwET49l7ZJqv6VQT9NcyTpKtVtlZCaeLzfxsbRBE4oMn1ebCyhL/nmr5iqV9Vxz
W+7FWjaetKQjIZ98MzL5mrDEx7IDbYFyokEY9TR3OmQjicVyKjKNS3HYxWl3mLz2Aeb9MxJAP8Wx
Jf14DflzZpfQpK4iGj+T0/VFk2IhIOSnlpqbw9hKDoH/6/LwnalpoFpO5QvwKbyYpcVZIsfEMMjL
uHL2a2q2aTja5E5RZyJok8j6BFd2/QeuBycL5CSVoiTNQo9dLDutsKwkQxTezToD+TDZ06iGVAfN
07d9HqDIiSrPmD0PirDuM/S0Lnf33HDO55rJoFK+X0I9yeI2s4e57gLsdcb+EOmfJEnN5w4Q9/9a
WJwLHXd60Eey7vpg3VOWpPEPC34mbnK96LPZ0eJgywmQTZJHrAgQcRRWepWyDZKafit8drBArbK1
ZJXiKMYFxrz13p3Qo0Ss3xut4takzAKkA8nbXp6Oj5X6uQmIH3AOZvrHcvlFk1yJDWrx7kR9zOdR
lrlZ1dtGcZgKlMzQRRKa9KvoqdvayrYB+Tt1+H35N3xYEjNoC6yABFEYI5tlLBCLpcar1Rpdg4Ro
HKS3k1J/EvrzFxf21/8awjmomcVAFry/SB0oo9vXxR+x8g5Gam4v9+LDMTj34l0TC+gZ+PTITyp5
dOPmu5RJdpodhwxhYm1zuZ2zo/WuncWtzZvDNHOPdjKUwa0C0Uf1yglxrgXCZw47mCgyy/x01QXU
eyPE52hhzvz5amoPZGWvNPLxGAJXoICVAl8Leogj8LQVdJpRRk/l3q1qlGdhKAAgKgdESbPIqms7
C4IS4c08uRkHOXzJEdvcKP01PY0zEDTQWjgBkeQXZWNJ/U0F5PXRMwSWSN7DQJ7YxANARvZKkWqn
i69Bic42RysSXqCzw8niaIpqUpmzLqCL69tayb8OeAMm5Ozr9lXNr3BlPtwr8/hCOTDhfrMwlxvb
wOfNkPKhd4dB/CJr/qbSMYzQKEwRZowRItzZKtSTn9JkXjlTzrZsEWuAFkZNZAkn7FWlqDxJ6t0W
VFbfGjgvIHyf7T3lVuoeEN91PPRvL++KD4EBvUUrfYah4/7xAXATdDgldZLZ8xDNEeEf03s9LZwg
L1e52ej2yGG2TmX5mkPOuWYRcYLNylaZl9HpIlbruhWsyhpcjTsA9ccAEc9IkJ2Wq5t/zIsrk3pm
a6oziJZ4AbrKh1grwTeCHLbCeoWwmJIEvMbEmFfgybtsRvtIf8W7IMVQRj/tkJIg34+LEXufR7Vp
BajmkyduPh0FzM1QV5vRmLKKEMxpM2wBsBVyPbiTaqyGSTtKcbW/vCLODhU+NDPVkCfCEk4djAIl
jaob3LjI24cRB2vKrIP/dLmVcwsAHQtqmTJ0TZDNpx1JLa/SNCEfXJYkJc+dhuhgmRyKFrdabTd0
b5ebO3PJzLIZ/9fc4vBHOLQbQ68cXCkAtzH8NuVnrGQ2U/Tzcjvz+C+XgYEFG43NZJllnN2KhRX4
Wja4pLMeNa/gEB6xVVG/GLVky7OZeWfcpzDxrhwdZ28F9hOMAyhHM+3gdDxzdHNh60ajG+boanoC
mSCksjXsoPpfpfWSE5v6yg/1GpLu3LKHP0qoBYn0I3tGECytqUMJIsv0ggIyecQ/hfDr8pieC7X+
0tIl+Dks+SWMUxdDypW4wru+eNQ4gWXQOkJybD0deWykT6cHPduhCBrIf4R+/3m0IEcxpzJ/Yk1L
H+cN8y6YVPu8SpRQlN0yG+2URK8fXqVzf1w2J00s7jezKedc9SS7ZlrbQ7oV5CuwszMX6EkDiziu
UpUEfW/6IEVUipRN0O57zFOi6K2Vf1yerjPnx0wU07k9Z2qQtFiJ4gRpKKIQ6Br6T937fo1DcOXz
fzG/72YDDPdkjlnC57HQiOwJ7c7Lv//MkjZEYgx1Pv+I8RfPvLBTqVqFEhmqCsJZObbSSwkq6BD3
knblVpLmby2OC8QD5hheBlwr//337zoz5nU2Sbk4QQS10F5/U5XbSQg3Qf5FDX7htkCJrNyZoNnU
KymUM8fvScPy6ZqOtFjxB62d3CrynyCjrQPl1evdRq7x3tu1yZVnxLnjifYgvbIw4BEusaqFkCnE
qfXkFrL/Q4/FH4VcrKleUW4IfDuMsi2mDz8nr7xVOvAtl2f0zJIxqO6BkoV/rpjLd2drFZqZtvAl
ZDjW+BtcuVuufN6aUejvJrHL4nAMZD5P1sDOy3Vj/vmH30/Iz3sT3CiPzdMG/DqsI7NvRzf1hS/t
gLkMzmDXfKfnjyyXIiDi/21kKT3adGIkWn0JqcSjAUhHj1mMmoRg/RoCShyi+IYxARoX5jUNjXP7
Ddc58ng6cwQ47bR3VUXxQPIiCJj1VyxzdIwPzNXlATxz+xvvm5hn8N0MqbWuD12dTm5orNTvlbRO
q12tXVnjZ5cBwmYcHKTmiTJPG6mlVFZqrBBdBfeA0cmujdP5Tvz3/cWW9XCIKzQfomwPrc/a+tKm
b3bytazd+dn4r5XFbNSNOaLzTitKucb1IfyqXOvH2Rb+BrA8Y+FwLlZzro9N3AR/3/tQzRIz+JbI
9b1UaevLk36lnaVKqYnplDrh7ORqvOMGubn3qV3bWlBfoR+eb4c3G7hqZHOW8bKHuUaotlDnMJRD
X3+oXfAol7tydmlhcf6/TSyiV8uv8BFLaMIH2DTbDWjR9nILZxcXYaOp8uSdVapOF68AziGvI50k
DOFjhu7ZrOfuFYderv6hLxzEc6pRm23o51/ybi/GsAbGUVApnpA+BWp35fPnZuP95xfvioRHq5UC
Y4UbZ6zk3x0AXPUfThPiXQ4rBDu4zuaf8K4HI+Z64RjlohuUWAI5/h7EiX7tXX5uyufSAFlGlVhq
Gc8bnTBFeU2dzJyAJIkNflmm9vL5SSfzhl4H6VjSDYuxMhPPA/Puiy4eQGsrqnaRhyK+Ja3NaHO5
pXO94eYniidvZfE8Oh0y0LIkIISRklZldlspkVP8TAzxCrHuXCsqikwqCSmW8jJyEw1B04WQaKqv
N8IavNHlTpzbI8yFpKHDQ+11ySDUUwAR3qRN7oicr+yXTmIY6zbf6c2VsPDcGv5LhpylHk0qTaej
JdeZpga9N7iU9O0u/p6B6smuKV1faWR5PII3rpW2mBvJfacoX9G9t81r6YqzjfBsmpnTyLouVxix
OuZCpjYwI5WTCn9oyy6bp8vzcnbaCfBIvJJ6/UCRlsnXReg7DK4JKPhQT4W89fz2z+VGzjygDGbj
/xpZrGCvNDCL13nopvhzJeVbBuigUN6YGSv/l6aon6oyAvYEVouzuFe71JoMYP4R0l62LFY3liA9
dDlOYZH+UoF5vty1s+OHIBt5KzDOyLafLrciqdQqLlVYzFphmxIPQ+XKoXx25/zXgrGIkGOygDUS
TqNrGdtIwI/wbsYBXgvApLOrjdyexCFArK0srkmvy4qiURm4DEIPkcVdr2P0mNSvfpU0N15bKg66
6y2Z49T8ivHqCDlgFkDFDnPbYnKaB90qMtJryozn3loItM14BHIz6Hidji/W5hLenJQFirT6kUrh
nVa0ARynJnQaymG2lYrdtszSz7/DjffNLlbs6Bc9KJtgdCukCIEirq8y7JfW0bMuwv+T5WHdUNL7
++p7dxMaVthaAbwaeub1ZDwBp2Uj9kcE2/qNOEr1jdCF1j1Id6gVIfiYIRPSdZTGSCpZZYFTVl46
QqtGb5dX9LmFMGurUFWf3/HLQow2eXmQqYx41N8EX9tyJQbrf2jhr2Q5EiswYxdzii1kZ4bwLl0J
zGmMY7MnvOT1NTTLuX2DqiAS+7jWiyjknK6c0gQ43lmc0ckgrbKpOZDsrRv4FcaVnMe1hhZrxTez
rOkiGvJGgBtijllveRzSAcqlpb5eHrpz2wEuOKEyGQ/Ac4vDoA/9ifOakmImCHdyP65zS9iqIUAX
ibpR0kevohh+u9zmuf7N84SVOkSED2lzv8TZxazgPybeMVcfzES0e/ggV7Ow8xts+Yh+187yUhWt
MZKrkagtxr00h3hUg0izBuwS4y9GcqPkZFjY8NGhS8R90VzTzDk3tO+bX9wc6Vh6HiC6yQWpWo9O
Nb3m9UHSVqlsi8bu8pCeuzW4DxlM7nZ0KBZrM4yHMtRbmYdihWJdgfMoL8fQudzI2Q5RiZMQMQKZ
t8zcmFFo5JbPvPH26raKIEy3Sul7jqc0pI/ixFhHah8/1ViXrf6hZQIXQj3EA8xlkK8ksOowRSBB
Vu8qVAEq6gaT/BxK6sbSXcm4ErqeCS+I9A3qm5TD5mfF6U7HQ7q3Wg/MlyY88LhPx01R3TCu+qcl
29C1RseD2hvVENJhi92nNjpmRni7upAcnKn6BeuhCb5cHrszSwNJFJYFsj9gBtR5N767FmpRGuMR
9LGbT8/etNH6/T98H62aOdTnJbmU4ylyP5W6oZTc2nKGEZe3K6fh2d//7vuL3y9i25C1SiK5shU5
sTTY5acRhPMs6AgKkRHF7W4ZF4vkP9IEn3NXDGJbXk1gWT8/RCgoICKBCNVcNDmdgsJEqjVFGMw1
78ZIsQWITpcbmD+wOOlYqvOnuftBW85X8Ls5bsQuqT21k101iY1Vi2+Hh12k0Lc3yqDtKq2JndnC
Cu7jNeWuM2c5apmgyuYKGyXrRdfwWBczYYZHYkjZ947+RbDWXfZ4uXvnGwFXhtcTFadlUkeJPSky
hkB0E7ENbdRa9viIeU5gTS+6km7/oTHsSVQqaeq8N0/HUu0tVElAlrltrT+izfI0MwdtPEuOo3lN
FenMiUoR/L+25n//bt6EGiarPMS8+btvSfJNqh70cAVOBHWpFIXcyx07E4dhVELCGi3LWYhucUco
RmYalQHStJs1hGUZsR0etEFw5ZY4t18pzYFmRVJBQdrjtE8yfBDDmyguZErjWBZE8s+ndkkqYGcF
HGQ+zxaLHdNauO+FTv4YfoB2Ew3tlYE634P/GlicOIo+gWtulMlVy43eH5rfn58HHnacNAyRgeDd
6QANVW9gLUlJK3obxYOpuF79L1OAbobEGqYEvUx+W0YfTJFFPclMfxWZrWGieLkLHy9IhNcU1hEZ
dv6+PPMlGR9IhCiNoxZCFfAPvvU1hLqNL/xq+LQiMiAjGsPHR0Xe8MPpjLNroeG0qh9z6RDehN6n
V9Pp5xdbMOyR1JgyPp/dmrmD//nlkTpTLgcjxak/Ay0pti2PE6sYdVjeGIZD6QkqRCOmY+vjkVvu
JW1fyOJKb35JM1dauJHgkUrD8+Uf8HHXn7a/6J+FtBVsOVyJBOulhMtchYc2la6sh7ONgLiZ63rg
l5ZAi87qs3KK6aQUPpYtbMzUjo2Hyx35C/U6veRmVCV8LPBYRBpLKFg+AbaICIGP5ObLTdWleg+u
T9GegjaMXhll2K55+miNdfOlLWSFQLQIA1tIJM+ZsPA7KLgB3QyyUd0DrKX6iFVu+NoKrblt1KG9
UcPAd5usTfdT5Kdbza/ibaEAcRNHEAcQw+VmRyhSoyKfjcNhIHbc+SQa7Bo8xH7smuR7V4b+A5Wn
gVq+Kb3G0yC8+qOGzvYYFG6HV8pdW+Ez7OkJZAV/iu0skmLHSFFB6+NWyrZcPB2Utqm4j/KoA8qs
Ki9DZD01efMn7AXZFgIxgSU3hc20IQ8W7Ktx9N9yrOtvqtFs96Ze4giVdKX+ZwBL9juRR2F1eSbO
zfZ8E/9V4EYha3HnGxkMKzHVmO3ymEAShbt9TU7p4xHMXP/XxPLpptRelQUFTVibNoYutbncg3Pn
F/kIE/FIC/LFMqDIc0ZyaH39KIo9DqG7qfxdpI2tegcf5uHlts535b+2FhtwKBs18SvaGjvcyJFY
1D/pssT5C6QfdhCnJNcuNOjTC0XK/UwpufmPUrcp1to10cuP0desBDgnb/5KPy21xA2/IF3oS+ZR
Gp5ankClNqN8duq1LM6ZgULvcs56YpwyKz+ddqOOQr8UpM48huK37iYzv16eh3PdoB+QjYmUwVgu
4jpUpoQi8C39KOES8DCYE3IdWik8T4nS32sdnL/L7ckyv/f0vFLRTZu1jMGPAudcbBOvbf1uSqoM
lFRZPvTFuJdMCNHrKownJItMLKGl7M0Ui3jdT3F9bzQIJ2FLE9heg6SoGJIuqM3aeso5osy1qSfl
ZqzUjME3DUdBjPa7BqDvYVY6cHIhb58vd+DjNp9PdCQtQSHMVZbF7/cTqemEdEqPaASIWmdTorCr
TxdXVJ3cMODeWYDrQ7k2INZWIXFGR0PEPg2gXK0PiEesLvfk48qaWyEXQzx0JlzJqiCXo9aIjkJ3
I1mB00+fPxJpgYhxdgLBb2Z5AWKQNw6qmMVHBadvzYDnL2JAPPz5fD/Q5OQhJPHQ5j15ukOGfNQo
3uXJcQyd/GG8qkz2ccGyQf77/DyM714jkdT0Qa/xeU97m8K10NyinfFQNtuo2Uqf9PtkX6j6zGGA
OkvG6sPMU03B/29gdclZcmdA6EY09bOjhfOBQb6Zsq1CBXJxLCIvZ0Rmk9fHQl7VwjbPd5e/P59H
p/v7rw0n21sHBfwByBSqYhBaSlQfJbmO7jrRDJ5FoQsOuAJWt6rX9XtFEA17CPpr/LGP63lueS7X
61iufdAHDtRCrhNcYY7Nry6xo5fL/br29cU5LI4xYhxRVR+Ro3b0Zt/9Qz6EUgg8EwqE2Bry5+lC
w3UGyQqOvOOARsFoR7hwf74LHFnMCtlCRmqxURRfUjNJZerH6l7wbkXl6gzMr9jF5Ms6qVAITbP3
7jLjImHBE/umj8k9ba39rNccr0J9yRGT1LB2/tSGz7zzcgf+ruoUAq8Mx2q6kle3N4bYxONH8D33
rMppRK9y2NkvrBjJTlDgF6GN6O1GoI76EHeyuQrywNyUViIgADEmKyoOyPIq8pPfN9q96WnCLgoy
kHuoGU4vg6WPui3lsr+r4YUUyMehXy7m0XTTy2X/kjbc4b0e9kBLasEQnLoSx1VWFcanX1bzoYtr
JQw9BCmXYYnMXtCzNJCPgbwqFdQVPz3Jp9+f7993x1VYFX1d6/MUjE+p+qpq3y8voo9B4un3F4uo
6aQoS1VBOvZJKLp91dR3EogJFBbFDme6PpBDXEvF8tPHFgtKY2OQ6sZIZ3lsiWUgt2Mzlm477Y3o
2SyvXLkft/fp9xfDVppV6xUt3++g60ocH8OVc/EMvJQW2NbEMHO2aZkdqAN/6Ad8W4A3PyagM7QB
oTykG1DvTYS7Mkhwqnobs3R1eb4+BnjWTGbktQ2qFPTucr7QPByLPgjc3OwftKR/5JF09LV4ZVnF
lQLBx9DotKl5jN8tPanz9VhoosAtDQURsO+BssFTwLncn48Txdhhtm3NQB2ZRMtpI8Y4iX5fT96x
zpApSXZ5Zn16B522MI/ou24I3gApgvrssWvdblxH5pf/vx4sQu6miqMg0fm++DuNVlp3ZaFdG6DF
RTWKetpkFZ/PvOfGd9RrNKVzC+r9BCwCYB35NTE1Je/Y6zd1MpIl8Jw4ekjU5Mpy+njSMA+830AA
oM4Nxux0HjIP3TjZ9Lyj5t0J1r6XohUmEWTrj/9D2pX0Ro4zy18kQPtyVak2byW77enlQvRmkdQu
URt//Qv14XUVSyjB/WEGc/FAWSSTZDIzMoLYa71ei7bgUYAyQVMJidRLW8wa9aJvbA2Doo8B7cO2
eq7EFAYzu/naFbA4g85c3IKcFmIVZQarOtODKnO0U8nHbcXzbWWTz7TUfg1Jvb/ta4um0CUFMUaA
Tq5iCtbX4J21dXLK0Y9iJQ9mO23N5AHShiubZs3Q/PezTTM4jCWWhCEzu2NmEWbiWIJCdvRW3o9L
Zwxq8hBcstFJhPbOSzuo4Q520A/kJDV6rHL+iETSoZ2SlVt6oesB8M8zO4pDDB0QiQTlzpM3Bq80
Zd8HBgRFZwZbK5ePGjM3JeKHsrV2Qtf3wsq/3F64JYecu9vwoMHqXd13iaNlBSq+5BSkAKxUQ6hV
6LfU3jKwERefbtv6I7h7GbZhsGfGlMGW7ihKc3LJKSkQYWWgAo6qzPsF+t3uziI929eVcDdWzfSN
ZhkgVANfL7g1m/n4gkeFZi9Q58IbautNZvmLUe+zBsInn7g7vZbtA3Gh3BhMmfngGCKLGmKB/TTT
ICKjezkmUg+AcwBlnCNFEOWOjf6Hqkhe3DQlx6ptgvsclIAbqPj2IeptwaZIW3JodNKFIM4kTxRd
xRsyGcF9kOTfQTHa3MtOiEgKyffDCAZQsI4Ox7qwyyeQd7VbUoAl1s9d8tik2fvYsV3Hug7ikkPe
bHTu9k+aaKtNgwpx2JoBAWVCK45mF+DFT3f2BALE7J7LoEexbbI2JUEjeOLyBBTJSX5Ie/Zl0gSN
8PTGD3blDw9cZSBqBRcTAVxyJ6UdhH070L0t88oALeLwDkqvIbq9rFcXAbIrc3UVMSaAc1dl9ArM
rEkAKiOIDoaW81zY8ce/D8TPTBIOpgm8XS63Yl5KWsg0SGN7j+y2TFcivqsTBT8fO3wubyJavi4P
t7QOxsTMgA37bpebYReAoo283h7D9T6frczNxQ7ohK4hIlk6ELOeYGWy67D5NPLI5fdZEoFvTdOM
cCYnnbSNsD4oLzv3QILUFJUBY861ggXocvIg1wkB9UHCLrbH6/DhBll8Hp1h6CJGSIbMiLI20Fh2
R1A9ZDFP4pHvGPtxe94WfAunow9dvRl5giTS5c+fEkeA/o+xmHQv9te6Xmn9Wvu8MjtpOhUDD/B5
kK5xaG7QsYtuD+DqHkGx92wA6nuizAthDBl0nlxi3+Gt92kcQJ4KirmVcHXRDtLc0JdCsyHW5HKi
TAuU8wW022K9baLW/y36B1Yd/2EsZzbmu+Ts7s157xUSbG0xhLRCuy9CF5D/tF+5eRfXBG1DGAgY
ZpBgubRSNXgcGwZncQ262EF71dcyR1cbHr6KawhyltCdRAetMoy60wvOIUd46vvQls+7TW+uQOwW
FgMwXkCwIeYDWib1LWQRXCOdwDHsa/HQf6uq33m3cpcuzNKFifnvZ2uh+akJDmCpnbIMdKtg0fto
dI9y3vkQlI1tT27eMRCZn7RP43358RMdYTaQojgPobGllrAEt7XJCoh20hnt0LbqPWp+szJBxtUy
zyMAPgENuDaSkGqVSZLWzAT4JGN7hDwCanXFDqhkcucDY7uTyUC/4yrMQl+IalPmfNoVutnskXuD
/JxRsZ96JaCBwMB/50gcFKFWB2tKY1fBl/ITlSeU1Rdm0bRZEvdB/bPmrdjW3fTsacajrJsNKLdW
XjqLTnM2JcqDwNXBBmekLIk9Rre2Tzds+Hn7iFgckYPWSbDwAHWsIiHNCpS8FdW0k+t+ngJ9I/J7
x0giWb0E40rkujgYpJcRic0gwatOUDAm5dIfkpjw6S3L7U+1Nuxuj2ZxH/81oYJp0ARqOZ1rJLFD
H4LiP83dZOxfJuzMhHIDgYeh4UOpwwUgr5W3vzrox3hgkGVfmL2GbF4cDq4HYB7x3EU98fLM8IQL
4JZoE1CQ8o1R3JnTuyDvt6ds0QHObCjnUlWTwrHKDqX8UYN2WB8aw4+yqcK2v4eQR3jb2OKAcFOg
uR7CklfBjellDDEDtrg2OVFifhtyc1fr5B+sQFkecJsZ/4Jg5HLawOqDHokUb3bf0PbJeHTSPSC6
+48P5dyIsjYSPAr2fC6eGjAygfjkR8vG7/pIP36FY6v8HYuyPBrrZQWqLO1U+W9TClDqU/4PUcK8
G1FgAO8HAmrlkOmRnTOr0dNOfdXzzaR1B2MEfyjgBCvrsnQAAOMG2KODSwRP9ct1seeufc+GZI27
H53/CmPlEl+6P9DRCKQ1bqprqfZqALk463CU9VPwBMXcA2Sd7tDdHumDvfmHxfdmL8ZDfKYgUkaC
7M3YExf3ofHVpb+Id6DjSqJhaaugNoq2eWiJzW/wSxNUKycAbUFabqd7wiLbhOzE9h9GgaapmUfT
nFXLLk3UtWGPtLG0U1txCj7mZty74E/foyl4LTk7X4wXiQTE1B5YNfDiQGILJexLU5k/DqYoJ+Nk
dNOnNMidsCuTL7Jgn3Bi/24kEmujb+QrDrdoFZ1vFmp+qDuq+TTQf+vSSYVxQs/SNtH3vBhDp/6P
k20t7yXQy7fnc+EoRQXHh/wduHrgHcqSOT5JtL4M9BMp3xNo3DWMhEDGh5Z3X4OW/raxeVdezWhg
4DCF/10jiYk+TZB8KIxTWgzk3rOQxptYn+0ao+ZAx/HtVHgz7b0LWUoOfaTb1he800QKCglRzCue
yMpWHjPaDGnCjVNvCJA6f2maF0K1lSFeV0bmlxjaCP/UKNDcrThowisagF/BOPnmM5Vm2A13ZqmH
Sb/jXpQQ6I4cgvTH7ZH98XplYmfwP5g50RaGDIAyNEGQVMuy2jnZZVpvR690Q83S6JbVQj/kemtF
AAS+pTJvgPFoZLvvhSg2Uor2t9/4Y+Sy0ngKIGsYBpXXhakOUgizoc3X3mrFpwKKUSDHn9LHoRZJ
iFvKfDFrkMcbCSJrfcrhqPXInpvJ/TpOdX4YvdHc6HrX75AOyzdeNfUQN8tYCR1Hne40CdmItp4s
AL0DMDONOEpORGrQjmpQ9qyNyni9PUELx+zF/Mx/P3vIJMLSQU4A8CI3rKg1wPeycXOEJ8HHz1g8
JsGZh0MDt7j6HMg6OyjHBjgqxz9AtKTEa2AN17YwlAsTSjhfISTOsxImkNCx+o073tHpuMYAtWgE
m2SuUgLrqUbYXEL6aWDAafnpJ9s48HpTpnCNtfLuwnkAlOdfM0qgIGoqOx2NfacMEmjIlhrWb8gs
jfWpqkD8VH/1y5VUzLWwNIBa5xaVjQKpUa1sS7D7kyzYSOFvPG5sHcK2IihDkt+b085Cjto0foz5
tnM/Hhih3QD/oM98oTt7rAG0M7XMP9UzCX/t3hPWvg7+Gshn6QyyAdQF+gKgmLmD/tLdaTOBYV2r
/FMKrvsAEi1oitMo7hGtDF363UzvCtsJ8384YC/Mmpdm81RyaJA0/skrX/tmz+kmoB+PMC5MKHcy
k0xjnaz9U56UP60p/dGPbDvma4+YJf8/n0DFMTsIwHtGggm0xs9ldqjnZLm+H6zt7WNp9jbl2Ebu
Bjc6lgqEDGoU6zETrNqT6Z1A9wZyrZeevWb+Gknq0lgsQHjR1gqanKvXso5j3KMj9U52b22LCSoR
0txU+feWrYzmT5uZOhzLQbLXRYbwGgfvlFZXcD3xTkObi93IAWGspOzfrDyg28llzRfPZtqOGADg
ipENO4eQ5MChy7Of0FEIeYEAgjRE06y7gRX1ES3/1aazoHBSOTS9g3xBcecyiEkNmm1upGlNXx23
nLlAKugYCBwd3di6O177Dkc1ZiiSsHR48yJ66f7mUIe5H53Mh+CLk+5aSPvEeNY5UdsR/4EyDZhv
nzU7XnrjkyE5O04BdCDGtmNPAjpEyNxABbJqXe2RN92HCZPmDO6MLcQiAW90FTV41E4yYrHYcaCW
TN5TUe/QLtCgcHPb5Ra8AV4AjaA5tkVFQon3INpVl53hMFBbQcLwXevexeht7GkNEr1mR7mmzMaD
M0gMyDJ+FNldyX42feSJD7fBYN7maBIKBOhKwPv88sjRuyaBRpDB4sGcIgIW0DIvVyK6xZGYiBqB
E0C7jVpNl0bW6G460ZihjIf+0Org8+LN8rSDVq3R7i4E/wje/u4gZdZs2WhS07BXAeKym73dPjQu
YFXtXSWfh3z3YVew8RScOxZBSHPVcVumkLZAeOeeeoiEs/yQl9/h5+FgvNy2Mx+WV8cC2Arm5h4U
udXqUAANVs5b2z1JKHlR4xvKeCtLtGTBxrcBywWtzdUS5U7H+dQl/oluGmDQgtVX0tJBDaA3GB3B
JwFmifnvZ/FjTjoAQ4DQO9XQYk0jnh50/x9W49zE7IZnJqwAChH2bKI1nqE/6ekbwh+SLx9fCvDp
g9kAPYnX2Qwn4xNkynTv1DgvGon52g2wsNIgTZhhLvj3KvwdTIabDjpqp9pCoJE+JdCTvD2Ahefq
zPQ6Mzajm/eqrNI3kAUEvIacfL/fVH3/C6fpsWz90KJ4TTSVWFmVNXvKhhR9rnctJLdOWtY9WY29
L5LukJioxIP5phRipSy15Geg5ANrAuo5aBtUjjOu89YZIUVycoLToP3uu4ex/4cI6tyEEtpQre29
XIcJETxaxksmXkr/o/DDuRsCSI85aY4DU619QZrVd4OakRMb629cQynSRwPRbUdYqryAlVnX0U0y
z5Va8/Qct5WFG6DAhjaPENTv1DigTghtJF5wiKWVd20G12B8T9B+VU3B0dXEtvPI5yyz97d/zNL5
AxFz+0/yFu1pSjZyKCy9B2YfiAhqAHLLs88tVKpu21hyDR+dLTag6Ni/f1pRzs4HTTR1YhcmPNGB
PGwJyYO6s6GmCcbyfzCEtmhkcIHUwUP28iCiYqx8qF/BQbz8sQN1rZFmT5DIXNlZ6CRbOC38M0PK
K8WzdSP5A34Meovd1+Ba2pk+y/bZQD4juSt3OuAkXGusRyh81Ds5WeQour7aSuK4u4K2zdZ3avCn
Gn0ddhW0HtH4/9MCYmafTXVyV0iviwQBWkczIc6Nvgh7SxlEvScS9EjmNRpsVW7w1RlKL86KII9o
WwJug2h6n3k621YT1AQakUFe02RQ8ayNAmAZQHiKoO/vMzayYyDAdB42PgAXHindCJDOZtOzydkV
VVncicQKdjaTkBmsRwgkdZDd1cYMPCWB6+7TEgdkwtvhoFPuhSgnyzd/8hC2QnBnPzbMOXADrY3Q
yvPALy30F9tDuluijui2KaQv9OlJJ4l5tBz5luP/emr7oNhKT8p9m9tfPTf7IVPb25mj5t4nGX+w
9RxaYGm/5U6ZPLWyBuPgMGYbCGQX4VhZeihkgqr+xLX7RGbTJvMTO/S7ZHrRa0TeFfrcNk3FSeR6
En9ATnsLAQSoD5u0fHMK2kQd+HWjzi2zfdOV9kYr0SqJdk/xpDHL3duggdp2vp4cABkeI9Y44Nzo
q9cg9QGNl3D8LTIoOdTvRAe2aVIDPtVWSO9DLf7RSysWQWhehiP6gCB7L3/Xkydx6Rv6dijN+hSY
jQiLFI8HADG7p74o9a09AlA/zYprZm739+3AjE3udj1+JPkGjjHzjfDeuAsabwg2U6r130WRgMSl
gOJf5GTkLRApOrIQue/yoHvP+34MoYmVv0NG5bs5NMWjzPB4EUHBXrpJ42HbgSYBWE9QldHK2xoQ
snmB/Bo17gbyaSz8IKYaOPelIwh+6+TdQyeoixIwTm6SAGCvqOyk85AWLH/MqS43fVcF4dRWIjKL
vHqjplfH0oc43uxKxXHErgn1YYRacs7wRDE4REIhBgW0FnRzdjrTnUhv0q92Jt69psmf/K6zNqhI
mO92nfg7O0+SPVrEhoeAgwm2a+xqB83XKsoE+Lcz22tPWS04dlFS7Yq67e9YkYETE2C4YutCVwAK
xdgOLTS67lAtw0DHnEEsO/s9NKTb9wNlzxoHFXvRtsmb6Q7GzMjTo3CboBHi6JXptM+rpg7R00Hv
DK4FB1OHkKQnKT3mxPD3ZWuMUWkM/bauGhsA3RbtvsVAj8xqq30v33vIJVL4bYv6WmTZUHa+fSYu
HPCgD3Fxz6Ayh7y8ciZ60iONKVseN/YWeBF7JW5aONsvPq+chHqHPgq0iHC8YsgusPkT9/UjGCRX
7uWFA/fCjHl5shPat2JIBI9biFSTbxV4r6sdISsx5poVJYZh4Ng2AlLzWGp3TnXU7Ney3bprFNNr
U6aEMYZNvQq93jyGEGFY1UAZ2A9tsHJHLaULMWMzKgzEREjdKeteolVRgHuBx1NlgPdcK/xfJkP6
LHPk9NiVyL9iw6TJLsjtHPLNuR7ZY8CjPEnXoFfLHvj3lyguEjSllpQUv8QjkTVtNX1lqGvfV3xD
UAq0kqfz2IQsaTQ10e0NtBBHg7oOKBwwkM3pa2W5hiHVTD5gucb2OU8fze6FpLHFjmitWglfFgdy
Zml2nLM4yQa/O661nse29hvIAFl8vz2Ste/P7n/2/SbXXJk02ERBU4CFzrbTTYoD87aRhcT4zA0J
hB1KOnh0Kqs99VpHWjQnxXmG62vcUO2H7Mh27hhokz7s8l/tGmPswgrN8Ee0E+P9hL43JYbVh94b
3LIEXZsLue+8gghnW1Bwb+nvJREPbtP/uj3GeaLUtMDcCQFmVwtbS2XNGJPOapKmJad6DA5W7WVQ
JW4PZUMQ+JhrSZyFVUN0DoFEwM/nKVUOpXKy/NIMAAqnSYSLp1rrFlr8PsqnABCDzhkP00uv6Bpu
FpyhjyS3uy0Egp9bND+tXEILRx7k6udn4dzfftWP6BWgPQxa5p7SDOT9+4KD/el4e03WTCjOjQaL
VHMmmOjKnV+YIN1FP+KHe3qQ6QRRJvoR4GVIds1zebaDMsTJhkUZdlBYuXcNX3lDLyzFLNiKDDQS
WzNv1eXnexNvvSl1sHf8jRu5H26owq8HNAbdPCag/GAouvy8phuQ5PYlLh4ohwweKqbT6+1FWBoA
Hl4zHS0ytFfczRA8oS6dkNNsE7Dgbfxu5XBZ+75yQo5GJVocPCz2PnN7N2orPrRwkAAcjBw2HBVy
nmpKtkoa6PcxAHgryKKz4L90/MFB2C2gCO2Jn/8wVWe25qGeuRLieacIZMvicTfZn3T95fbnF4eC
ygkuf6T+rsA/o69BQ2Eqedxn3jP6P/Bf8GbukN2KirUjf82W4rassNxqwBMttvKcgvSGf5G9DrSe
cLONmRZOWPE1YtCF3T4TsCCwmfMJV4ggTZ8SS0ycx7Rge508TKy8Y+Tr7Tlc8rY5XzcL1IK/XZWP
IZ416T2CotgOnpwcou4r232eF+UaAfchOkNwdQFLrOaBzIBZaC7HVUkaNOLjDSn0nwYZtiT4OFTr
wpCy8f2e+X5WYeNbxi/f/1JodkiaV6dcgc8u+MGFGeWmyovGKFiBQIzJbyU6eKrWC3Nw3jrJc2uu
xDILDnBhS9k+ml/RNDVMHndVbJF9X8Vs2N9e/kUTgIH+aUWcO90ud6hNqbDNCsufsi/C3kJo3tU/
3zax6AGAaM1UcVDRVqvdzpS7BV4D2KUpKB5DmnP6Si1OX+qW6WhLr/SPp1BRdPpbEVKWyJwgb95g
TdCLZAZhMPOjVpNGItMhaxT4Sy8QKE7Oin2Ik9yryoOW8UQ4tKfgwPejAAEZK+Vvv9XuzKKMHErf
zVbfjqi6hMQDLSPRf6f2Gn/awhpe/AblaCoEilIgRqRxb/Tupin8bcuKZyQL/uGZfWFo3htnxzkY
BblPSp2Ch1+rtq38DhofbXvbWxbOIzCfo1FppkIGPZ+yeEWb5UIKm8ZNt2k3QID8b59XtpTnTmOS
EBfVQj8ycHn/+IfPI2ZCDQQeD6abyxkCQpiRNmmwFFowoIGPPRgjoO+3jSxsqADSjf9vRBlDVzS1
MQwdjfU6tqzv1LX2pplvDPPTbTuLfoX3xlyNmtNnip2STrnTznYC7ziJPZI4yAutQTnmjyj3A65u
wG0MwP6Q1VaMeAwiyKJO0U9kvQMhkOgrnX1Lg0AqJoAJxOa2CtweIHbVZtzHghfbMouCcputHQKL
QzgzoSw6LXKZCej2xEG9TZLIiz6+DICfgEYSx8Q19SpyfmaVTIjHK8jK5o4RTmKblytZofkBdLUM
Z0aUe6DUs44PLmINJACcNtbZnaY9aNUhzb539Q/RrwC9llfl75jmn3N2koi0bhOewFypvxIK/S5j
71gr6bTlZfl/G2pkU5RjnuoobceZe0y9/Rrf1MqMqZCQXJOFDxVJzJiDkoU2HiY2Hmq92/pZ99ja
+Usz2Dsk5lcOsHkhbiyUWmeqakCq2zGFWe1bYnUhJ3FgxrwY9lC0DwEU/p+cz1R8OximztXBjx0n
E/ibNElDMB8R9El2K3HiikeYyjkwdGTE9QlDbvmL0GfXR+59jRZl6eA820lqs4CXmEbTGBRp4mTL
2KGuHoMabNm721O26HdAvMxVdpBfqThmnjDmeiNeJVrO9iTlkfiH1jkQTf+1oFz4hmahzgAsV+yV
VTh8RbdI+L8NQbno3amBNrgGJxPpqTj0a1q3i2sNSgUUhmdAlaOsdeMVyHJDmSgebDtk43M9fS7I
x+P0mYz7/23Mv+HshEmyPBejT1hsBOWm6H9L57XtdrpEv/X77cmaJ+NqR55ZUlbD8toElG0JXgTD
VsgmrMA1YBr9hqMg1FL5T971d1zK0gRcuFbSYu407+Aa4bjGljv/2lujUS4CgIidzNB8PNmNB05+
+Py/MvUhuvTz9qQtmpnp3kHLC8Stq5wrddf5tSfBVGzmQTzQ8r4EI1etyQ1P7ZVX1KIpKIbMXe7A
2qoZoaROasfrAxbL3AUoZTLFA3Nlt7e7YgA986CtnNCL+x996ibIEPAgUHONaSlsrqNGH/tUCrwN
tSG0i7Vn9aIRPNhnHvEAlKOKG4wZOu6RRWMgyP7BSYEs4Eoku7hHzwwofoDG5tLljclilniH0gdW
OXA/OTTZ3vaD5XGgUQwCkfMLUfEDlmUNCFVw0vBhp6OKWhz/t++rRw2TdjkRXCvpfzVKlmtMNIs/
30ej06zsC8EKpRDQUogWNdCPiKf0sy32iMxu//wr3/VRzQRgDug/pJWvZHUKDqBELwL75Fj9FAmr
tp5M6PjswXRYPICoAKRutw1eDWg2iJZ1ZDZBHIbOustjUwZMk9guNqh1ItQhIjv98AMPFmZW05k+
2jZQuLu0kIKzOUkkBHwraj0bk3iR2hoW55poY7Yxq6TgUQHHUvlygScWpBboWgGBMSR0dHv8CRIG
Zz/wotsYoAK/Bx8GO1Bam19TO6WRQwYSQZitXjkL/sRHF8cp6hk4ctAzChoDrKMS6JLUn6wsaKCB
2WthCa4iUGWENeFbOn5uyL1M9gb50rvfSMVDgC4GH10v/JPfv0kB2XIQ1mSttxnsd2z4Yz7gcqkf
7X6lE//qAvMdtGmCpADx/8wervxGCgRKViWOcZpKcCHSsAm6qEy2bRDZ+oo/L7gXTIFxEvMBMSo1
NmobG5KwKDedLPeYuc/GsOK+xlV4DPI5nIcIvZAStkFFd+ldPBclrZCjOzV6mt/pHPoBTtf3yA4L
Y9u7mTUBrpuzZmbE0w9tD0wEn3zgfcrERIvb5Dw4MhC7Bo1IkOmamm2JM+81cT22q2oxrQGK559z
wz0CpYDd4gWBhmzRxlW7rbSo9A4iXZnyNRPKEUUzK6/QWdrGXfYZWX8LrXyt/nb71FizYV7OugdO
ZDR9YhhO8WyW33JLhH2xu23jemXnneSAOBpJAsg+KxeSNk2878CPEOs5HZ6mXNdOvAO1WBcM2YbL
0orGXnubgP863DZ8PTgQ2AJmgOIeSBVRWrocHGmn1gKLlHWynZ2s7ia5m9jK2Ba2BUyg8wkNIGgF
UfvSJMOWyVrXOoFvvqQR0sm3h3CdpgTPOgpWHrKi6DC5IsKus2FqKsPrT5SQdtdYpH6zMkEzcM5V
6YuVUvNVVu7PaSLlrs9HY0+rXjxxN89xagWkX7mVlw5oVDawnKCKwqBVOiddeNrQgqvhxO20iyp0
mW0LvwfpWVOOPvj0QYdqBg2NfBp0n9AqoYEcqXXChIChe2VuFpb34qfMV/DZQ8FJk9ys9XQ8yeao
BbvEerD87e3pX1henK1z3yEYtuHEigfxqaXT0MDEVDyBSSDU1oK1hTDh3IDKkITGrsQA9fV4cj6B
QEzYB4DugmFlH6yMwlMOEtPptGFMYUQLQt6EfK3VeWkhzmbJUw4Rd8ISo5I2nnz9GziMXLovypfb
CzFP9OVxCyYerAP6jOedoMIMKBEyMAZdnJpsGmwQv+VghcnBBfSrdoPkp9uyBCD1QIJKsDRliEhr
jRb5epBosJibOVxwZYHNTHEFS4IdlQmrO6F5vdsESXIyGu+JQKDxw259YehPD+KZW09Sok2dmB36
UCOjiqZsN7orwc113IAIEHqXeCVgQFftBI6dj/bgp+IEAuk+hSLvBkrswn7uxMpYFo6LS0vK2V8N
UpRoVhLAj/5nyK1D79vxzSx2Dt37aRvV7p6JO7z4V+xee/ylWWWxNHTD560DsxwA3mNOXeduyrvu
eNspF6xAtmtmMQBlBgDzs8ucrZRuUGb3BljtCBSHJf+82vd5fTq4FwaUEy5HxlA2WdudAJ6tN+hj
6TesL/I3LU+HXUqsfnd7QNe7DOE9umhRFzNRgFc5IJA5MtI0FRjQG3kz8o0/7dONXWysYt8MK7W+
hclDoxyo5UFbAECDGu8xgLA16aXmqRQPvN7TILo9loW5A//C/JKfY4+rgk41pHnp2ZWJnskHzneB
tzHa3fTjtpGFQwG9ceYsiQv62Sttc600ElngnjxN+qHm97kZeXwlxl8xod4QbaKXreMSUDtkeGds
kGwx1hpZ10wo9wNaRAUw+jBhjffpt54fm3RlMRYsIGMEQjhgnxEDqtAVPyuAVq8LeUr11o4Acj4W
ZpOFrtO8fXhBQGGLVxsUwsz5WXS5JVMz0wKeTvLkN9VRmuZ9n+QQBpncteBj4QiFIejfAJYGSQm1
2tk54IcnTYsRsXHry7cWmnomKx5tcBGOwfb2qOZT8vL2w6MLnaUQoIPax1UgSwlth9IKyhh1njCx
3h3yPIovbndkJdl4q6qR16t1YU4VEOo7Jsu8hrlOfnOzY1mCB2pcOaHXbCg+J6dizBxTK6Gd+5gV
B3v4RK3Pt2ft+oS5HIZ56Qvj6IDYn5Iy1pzj4E9hO67s/jUDSsqFu0YtTAPiVFPP963YEX0tCXZ9
iOEEm5MPNs6Ya90dafYut3M8/rxx0MPJoYckAcloUnk7YmcfvzUvrSmXtS3I2PZNjcyhO2w9nz9R
Z1W+YsGVLWAuXCAvcGNe6V/1XQ8KaOYBdpFHpR/3KFryTQdhpPZ5Sj58GIDsB1E7+kvBQQoQ6aUD
dGiL6GrqgVXT00MPiMgK7Z9rR9uCE1jzEQCkLaRSrhDFdk/Rx9j0cxn8+Mkhh9s+vLBNLr6u+LBu
tGnLDXwdHDXPgIo8GaX2BP3ONUWZpWUBvhb4Udxl0BtX0hkFm9oSGC8UXeh+5OhoOqLZL0zRKD9F
zZpE8JoxZe/Turc6r9XxUrC/QlxPl1poZgyabvrGdn6Tdk1Vc3kS/w5OmcSqDIZSm3GZ6GKMwIwQ
cqTnWLJSt1p2BETVgMbOJX/F2/IWVHYQxWCoWjfpW8Xr5s7TOmPFp5eszBxgYDkB28kVVplV6Aez
wasSOxAUGzeB9+W2w619Xwk5pUVEXjAUx3NTfzbzryIz/7ttYWk1zkegzJOOtjXI+WIESX7U+aHS
96xciS3nTyj3JQDKNtrW8VRzXTXc8HpWj3mPBW/EqyjuSQq4p23OhLeh3a5Jwy7P2F9j89/PXgG+
o+EFz+DNujtEU+lvpp+3J2xpu5yPZp7QMwMgfveGhKGgQ8DmCqZEPoZBMHcScAChWMi0lYL+0oDA
Ww+1NwRSoL1S7JngSC/w/qQxuZu+ZmsnzdrXFQdDA1rJ0gy4Ows4z6eqXgtml9b+/Ncr7iVkPg1G
gF/POsRK6Bkov6X69z45fTzrgQLP2TTNy3a2LNIucr+aDaGh/Ke/07Lvt5d9baKUNyzXCo8BrQHM
nhXW4KPa3v780jZECg8EfBB8uQ5gvbJwgHzMaCxbL7KgOl8ADystvr9tZmk58IhFnsEFvwBIeS5n
aZgSKD1BKDnm/j4I7gz9xTKGvWZam5H/um1qYZ+gboDyLTwXNIZquhcyGQMl1pTEReWElAy7SZh3
+ti+GVVxQOvhMU8bHt62uTCLgGCDfgMJ0blipQzPIAW6d4MAHKZJpP3wWyifHm5bWHADIFEwIKBS
5iBDuSzT3BcaQxYgNpzkLbeOhi5XXpgLFtC3A7DgDPKGKpeyIy1LGzRml6DiZXfJXfBh7krIE4J6
BSBB+NrcdnXpAebIfM1Fd3JcGSDPS8Z6A4qJ18TMV46t+WdeHvqwA01l9NcbOiqgSjRu57k7mF7T
x4A9WE/5WPQR8th1SMbS2zdmP6zYuyYDmwcGuAD8Gpn/K2ZZR+q93oxJHzNI8BEQc1Bj64ufzHsQ
1QnSFxABlBth7D7qD3gAzlX3uXECrVeKP2QdLlDbGfq48OShKYsTpfn2tomFrN1sA6BovDxQ2VeB
EL45eQygOBAZQ0sDnUqsLTdGdSjLMswKsekK0NokPiAsHvgh1lAYf2om6kLisQsEBtI219qDED8U
tY1ca+wL93FkNEobQH7dYsd6fufSrgzRtBnWlgVWS30MkwZpSzfXtnYKOCLY2itm438HQL1e66y7
3u0zAaWNVPRcqsRb/NKVtXaCnIVTizjRLW2TO9y5p9SHiDFp1ggPl7x5Lj0jQ4Z3/5UKH/etrIVi
VxtzKypBu9PJXWZE/fTl9lJf732M6A9l3lxxv4L4U7/LmMbNNs7d8VhmxouhrQk0LU0a9D3ncnoA
6kY1m0C9HjRPNBd4hm8ND/xhIFjIyhWXXRrHuRFlV/jUa5DDykQcZA+9+bgm/HSdGJ3LiFgHdMJg
w18tvC4MFKfNLiaOH3b0NyhPQ8m+l7a3r/VnA+oj/oeRfDhdzk0q4UUuPSiy6UYXW5XxGW+B19z6
cL+aYkKJMESak5JlGJUuHw3nrmhWygyLi/J31lTCk4p0NnE5vp8Uv3PrZ2X+w1GI6H7Ou6Kn94qz
SGCTtrae9mBfHzY8S6Pi41LaWASsN9K7iId1FeSUZbpTu5PXxbx5hnjQGmvmdcSCZuRZ5RiQU1Du
qMGR0TaeTWurQ16PHXIbHCFNhxd4/5CDHAOdNt9TsKre3vCLtxZCFbSIzvxkoBK6PMNYYru0Bd1G
7KZ7sPpn9AkNn2Ga2OHAAK4VX9O6OYAi7bbZJVfwIGgJBl9v/kexOrgeNXSu/x9pV7YjK45tvwiJ
wUyvQEwZmUnEyTzjCzojYEYDBsPX30VWd90IBwqUp1uqVkmpYoft7e09rsVPZh4m38V4/t8+P4u/
8MWT0dQoB8LHKQLDZ/cdhND3v79kw+AbEfQgI997Q8fZuS5xjAmXUW8+pRwslqbw6nGl7X3xaC6l
SHkKTHpxbdSwSZEz5t9zhRCgdMTmK2ON8lxNWulbFqCj0yn5mrptEgKnsVj5DUvnhBFZVFgROKMT
SzIJpLRq8GFZ/JSR3su3Jlog/2Yn/xUg9804vV3ZcU74CZA+VA90Z/dXunaxBld6CxQ7TlUhcKtI
l270Vgnq3/fXsLJJrnROSPalScawhs7+Yf6IjL/5PIZi8Voiv4PA6VqZG5piLswUMJt7TcfL76zl
eZd8ize0FQ3wQACrk9wY28xSTXFHXMbkazzGG/Aj7CxgHTUrg52L+4TRF2Dlzj1qshtpDZZmMg7r
qUbP6YNar0w4LFlP5/8/L2PHGPr0H+upOsUDH/Jdq7uhlekbtR6fYxPcuXzNK1teEdrTwMEA70uG
LXHzcp4ihfF092lbwClbe/XnrZd8X9B7aKC81wwwF8rxpDpVUZNbbn3KgFM49GfaHDhjB5VHANz4
mx429a1UhngJy5H0oK2nQemjlp3cimyGut+pungs67WMzJJdu2oAk4wKplQVE2wM7ckGNDgje1I/
Y3Rsk+Q6xlFOdrfN6tOUvN+z1ebuBrRMzbQfchYryVlTAo61PZESjZFHrf513wgsXCKMpdkzJDko
LG5GIYYeT47O9fpE89ZP2bfWsDyhbPv0f5QzP00XTxtwXMCSoxn1iZCtanmF9Zi6Oy1dCWYXHjjA
S6ozEuscqsszUbVhRgVjQz0Pb3b1AZN2Edvc37CF64oMA5pO3DmoA0rF9UIUnRgAJYFq59bomdoH
YJBnfSCaT0l1SNd6Dhcu6pUwyd+IqJqrkwNhZPQAdpfpK67t0j29XMws/+JUyJhmcYoJxZNWn93i
68j2cfur1RMUMFbKCkt6hu4FgjkVhP03Q0lugx6GyFXbk5F8t4GVV6JeBnBlo/l5/3iWdgxv/hwS
oLv7Rp+BCyicQbTtKeoUz+NZvLJjC99HYQQKhulgFP/kcdGsUMlUuXQ89V907ZhWh3f/fGTh0LA9
xwLWzbRoBsUbSqsaT/ljYn2zyee/+PxbShxt1iCxlExl2sGvrakrTnH6maXUG6e/EYBn0kS8gYYs
2S0H1ByQVyZdnHqS+4qyEe2qGZ7NrPS2YNYVLDUOgR+OuONaZx0tt0TRWkiQcVfbpqR5YVH72UjY
s+ht305BZ8ybx2hUPBQcjyoguUYkthyByKCa9jRzfT23HtKi+VUT61TR/v1O/OXvI1INMolVDXBt
Rn8iyKWp4I9dawlaUkFUneeHFTYOObvrDSCdbQkByoyTrdgeMH+8Lls5xVkN5C1GCnV2b9HWdJNO
oawqBsBf9idrmjR/NNmLw4s9Y51nJxl6+VoR3NfLBeuAcvoMCQwMA7Q7SXvW6noJpo90AEgHt4KW
Tz8GjGf5aZMdRDv8uS9saf/ecqtAOQcWvSYpUKwD1YJbyOSCzWZ8dNcAOhbeoBnaGF22ZA6n5OFC
IzKBxNI6/DTVm5JuByUgaxmPpe0CUgo4RAhaOXHRrjXAMOrOKbS8P41gH7KT4ozZaV9M+QdRrSVR
F0UhO4zWcBUoHXLES1vFaa2p6E+U0C9sSoOO5q+OcPYdN/Z/cS54t9GDhkk5JA2vVxUjLRmN6tSf
WuAzbupVkMYlB24me0Q6eG76RtbgWoBLYAAiYG+esoponsqHJ6GyJ82I9yzRpwMmMra9lj2b1NiN
efEXZgHjuBhuArQVstGzX3Hx1GZVPtiGwcWJ6GfL/EBX3qUlrUMdAJU8eMAAIpcse25TtSmGcTi1
M/pv8l0lYURX6tFLFweTD6AhgBXHCyupXd+05YgYvj/FnRX8UJDOvq8AS7p2+X3Jtaon5K5cFd/X
G3qYuuJUdtn3IetfXdSK74taXAq64QHThZkEdBBfn0ZV8zyeJjqcTOV7n+31ZHf/+4vHgUT0XDHC
4Ib8SKWRJlSndXFD+aPeHI005O1fKNSc6/6PCPmdUZKmAY4ZRJQuyLGSwluDKlk6DnSdzvOdiECg
U9IejYqmiM4aT2a0dYrnUX8e+F5dufRLG2W+cRqgGwT03fKlzywOQHM+nrh+1tm5TXfNWvPR0lnD
ymsYcJlv/5tZuLh5WjOyKjXb8aSkHxWfi5f7R71UZkL4BHv8z6idnP4URqv2U87U02Sz4suAFtQA
oLjxLk6Z4andVG6Q9x4fuimzgqEv6wAYTuzcCFdbuT8LCyUYy0eoaKF5FGxf1wdW1sZognJzOmkj
cmwuZn+bzf21LvheVxIkIyZ4OziWgATWbNvGj5WXSHvM4OJwr8gehzVq2oVpOnTaXqxIUsFEQT9c
RM3p1MfA4hk/q4Wxtc1nB5iu4KaPksSvxg9xN255GfvM2KRJ68dWBOCbXdyLXZkD32Ot42DhWiCK
gf8MCMF5ZEraZdspK5KqNV5EvXos7GrfWV9AOIq+zPzT/d1eOk946WgvxNs7z/henyf0SjULEiFB
1/S+WWxIylfM4MLtw1I0pE1mUMqbDqPEBWN3bMNXiRXHZ/pTrjyrTfV+tTThTc4UiehmuGF9HIwW
zlKL+oag3wHi2X959y5dfV7SSSpKm4KDtUdfUey3uypfe1oXjsGEs2WiwAGX+6b3oxG9MNPK7U7t
6NOttgaosvb5Wd8uzJNNwXPHanw+TkZPDfv3U5TCj7/8/ZIaAcI+tes86oAY53jjV5Bwvd/3QKEb
mVG0juIxlVsGVYIU1SCSASNTvnDAr3DsxEpCf0FR0dCJYR8L1RdEl/PfLzZpFEY1jBmCvqYGsins
6jRsqr/IWKNaD/8Q7JPgcpWT+mOa2qmZxuKESX3QNKxNhS8d9OXnJfcp7kg+Tq4ynADIVZX+31wz
1I71GfYBrVByzSPvba4OegYHs6sDDf+s+BtLR4BEOyiOQKyCpjrpCOykmtAoZopT2ftgeWwLf3r/
8P8ccb5BV6CdC1fu+pR7sEpk9jAhPQGUqQ3QulbM3cIJWDO9LaoFc3JFlQKAHlwFvLc6cdKFzxWP
JitaOpsaKW7G0BvqTcAQBrKAjFyLkNCiIscJR/HTZHRebTS+kT451ZFiqCoTK+W8hZfoSpy0XcgX
T6KNogEX2/+hfm97r7b+ZseAhIdHGBn2m1GqvG961Zwgosu3U7FLPt633Qv+BCbccNswrAX2Cnka
setLDL6WDAcuNOWIxKG9zxKn/a1PNfEB3qAknjIWMagmKmszZWyNLvBWIZBmQzwD6QZiQjlWz1zF
iMScqxnS3yrAbMz3t4leC5COqOBdZ0aKjmTQedSPiTjc37/F3z+D4834mWiykUxKqWnwPjOEMfaA
ygr5rJsrGj3/vmuNxu+/ECDFSbwvzCFykJghzVb0m4aGQt/9zRpAnoCc/VwplJ6nIU2Y0zVOf8oY
CKFCM7j/+aUVIE2POMmG2cLs+bVNUYjZDUVf9aeCpGBLwmg73PUUeTOxkuFeEKS9qTJI02yYGeks
mgYNqmbT8lOhVhsb0Fsq/hHjWkJm4chnVB+cOEBM0LQnuQvuCGxNkmjdqQstTGjp6lpyaU2AdB4d
1dWS5AYEDHYwAAYtWQPGewvqJK2Cn4AEN/wScDbKDkMfd0nDXYigFYgfzXNtvubtH3P4Uox7lXAv
7hhABsHK1OYeB9fAGDWb/P1tN/BY0K2iIVs7d0NIjwESUCVQS8HhqbDBcxzmW+ZKZXdBIxDRAmTK
erNvstOi27wVnHd2qNcGqH2aTVnpH8y8XNHwhQNDWgu9z/BbMJcoL0QFxCQYTZgdFqbpawXzc9G9
+xlAbI5UOyprM8+F3K1JIqdNIpeCVtWqQaFo+Lm6UrlbWgQSczBjGHCaCeiur6mRuoOqaClozUZv
HgtZozVb+75kyGyliky3p25IRr/Lg/bzfSuz9nlJmVLV7oexw+eH2hdF6afOWpV7UYINxHTNQN/m
DUMGi7uhBq2IGzZF4RcF+vfWZkHXJMzqfOFjN81YDUyHhKQ8T58QZt/folvnCG+sOw/MzUyZCBOu
P8/AZVs6UYLPN/RpJErmsdTtPUuxfqYO3zeuctDI36zpUui85os1occYc8dN5oaCUT9XVL9cmwxY
uuSXEqRd6zK9GV0TEqZ8G1M/bQ/p+93WGXkVeQBQMqKPVr4bIqFZ26KEH46G6pkqGoffnWjAucAY
g8RJAyK/I78pRgXviEcg5vUr8dqtwS3e+qnXn5delNocJlPv8fkS2CNU7BMTWEYHoPrdV7AF/cVw
HEb+Z3SNmaTk+qzT2DDygRRRqFaYYX42383sgvnVy+9LClxNYPjlyO6Fk+G7bGu8Pz5ERIMOY6R6
kNi56c4DMw1eoqmJQlt8ANAufXf8dv15aXtojCxG2ePzQGjh3HOmwHi/N3q1AGmD8t7MycQhAbMR
fAMSu/efL+IqFL2AVoGcupTo6ZEpo6UNZsrCVL0DydQV/VlQU5RT4SXOI3eAKpKeICdV1KgUjQL7
B+aeMjaDoipPbQfIeH1acRYXZaGHYH5NUYuUg3XNSnMgkQ1wd90fLf9qGi+9/lVZa4dZuhF4tP8r
RU5o6FSxQbUNKZNTBFYPkvL6L44c7xEuHWw7AgXJvgrMTaQGB/9pYBXcd7rOf/+ZX35fsq4j0EDV
xOkjIKAkXnw0pr94IAiGbRDioIkYwFdzhHrxQGCcSMl6TEmEpfLdSb6nwf3fv/A6XH7ekaIP0pI2
GjKYbk0cc/NHbP7QlZUQbemQUdVAXhL90GiJkLaozbu6Nfo6CvOk2mqT+hRX2uv9VcwGWvLXUbkE
ZgM6yLFVlnTKem4zvUxcN2QZpoImOwY/orYxK3dng/gc6ILFyrEvXQ88QzMCP7rVkVu8PhVhcjPu
NaxJU4jfDpnnGBngW04sWXE7F1f2/4Lk2tBUiJz3AoKU9IM+nJOqDYyu9pTBDZVozcAvr8oFIusb
0KGsa7qlVCPRoMxGt7E2/T6fjqP96/5RLWkDfGgUmIFqC2APSeFYFIMZDGlGuCMUGRuvBsLjfQkL
W4bBergjc5r0dlyBRwZVlbyyQsP5SNmeAaEtSb5QJfXMakXUwmJm0hYglOBmgo5+3tCLy1nxzImb
sgfd1JOjv5j86/2VLJwHqqfYKrSlgStBzmi2zFFi2lAb4KZakBY/i7J6cIaT29crL8ubGkkXyJrN
y4xo+jaLdr0Q3e6M3KkHKxR9NXrlRI9ZUj5wywoS0B+JYVAP2NePujkEg1Vu3r9MDHUihwcEYmB/
Se9aXOajnnYgje9F+ZCQffLsVtu4cN9vh8Dfh/Tz7H7d5ofRI01A6AoxXNvFG85XdGFxDy+/LymD
OQhkWCKcVqOXm0zszPYwqCd1fKhY7cVF7fV8H60hlyzY76tFzZfhQgOn1qpo1GBRSmi5n9BGNny6
fzgLt+lKgOTUIB8mlN6AAMFHX83QtorkVFKnHtob8e+v96UtXCgL0LqoW8K2YhBXUgVqNWCgtnCh
lDS0lG8sXct3Li0H2BEEhQID6BFyyqMshVNhnlIBUJrl1dFHMx480xRbLS+3Wca295ezdDqX0iSV
yGjkdAgqlTDWNe7lMcbL4+wI+NiVbVuSA48QLaUOrN5Naq8ok0jNI1MJ62Y68Lp9TDFonuVr1fWl
zQMWBsbz8MZiRke23a4xgDoSy9HT3IswNxoiDTJ0HgZAVgzSgh6g2xspLjgMiMflTijFGrK8JQrg
awhDts3P3BXTurBjQEQDZA0GstErTea/X9wb7uageCOFG8agSHa9ctxo4+7+4S+t4VKEdPh2yXQz
rUtkdM6JBWTlFd1a+DzgcOYJfNSJbnFQ1IkphM+440D+OzRVvQHt2kp+cPZipFcB5ToUuuBaoVld
PoUJrqfoEwQ0LlF8l3ysrXNlbQ0X41/fohbs22tjGUtruhQ4//3iVEANJVxiQGD3pY1BJl2skR8u
HDsYG2GaUHI2jJsybYxAv1a7EjAJgChR9m7mKcbLu48dnffALEN5zUGfm+Qa9gMdysEwMOb/MNno
+9jf//zCHQQCHvxceByYTpf7HRH1FVPcafFJNKXh887xWCL2df9LMep5YG56vS9v6UjmLP48XIQp
fLlqwDSQqaBlKDkNzlH4VD/8xecBhjBP+sBSypipKAqngnDwQdn2bwGObnfl5y8dOL777/elpMIY
FUXcR3Vyyup+9K2xDtKo36gdaVcigjVBxrXqViXwI1iBhaAw2OV+kfttvyJiAaQY40MzlTPaagGo
L0cd+mQ5qd0C5KMS8ba168ciY3sujKBw9Me8BAMtymEBRpGYV6J4kWguMrEjhvjvn9lbJlS2Cxe/
Qw5KaBxzY+qj+ERspQ1bIzOrTW3oZ9eNgFWcmxko40l9JAJOuNOZX/LY6o4T0Gu9uhn1Xypbww9e
MlSXP0hyG1gWT5ldYWPweG1Vlnhd/grs5Dg+6TPYFVr9h2klMHvrwr7ZhLmLWgMpNJqG5ot6Yasq
eJOlbeFiuDh5oF98Q3uRZ2vsRWDY3yN13+7soap9zWHxlmdu7elVavsT573HmkIEaluzII15GiCg
JQGlaX5EYakBgfrakNbtiQHBGSh9wFCZu1PQTnX9Y5vIjQ2lGaMw6uoGfRGado4S+zeplHLXjo27
TZscZNBaXAWq3fzplfIrBtbi/WSPZlgZifh4X4UkqwLCAWTY56oW/DwVYaC0eZbVcQq3C0HsuFXJ
aXTO978vV/DeBMxVGgvoGnMBXbqOag2SWD1p3RCgu43mDzgRcmAjqK5fiBGwr2q1Rc2rS31V30zd
yru5tLpL4fPfL1TD6UaAiRudG9JqYj9cht4ERp010ynVK26WOFukCykFcSqDmliimRCMSNqexk/u
tC/zZ41anpu8rGzp7N1dKPw/8jACYQNlCA60HI0OqIxjQnpwQivSmT8RN/Hm9yJITLsLmqzRPCdv
2+PMZ7vTdOYcCjVrVsy59Prd/AbJp8pTq3XSnjuh2fW+TsG2xYjr9wmocTL9nJssuL9oyar/Rx5s
LUZoEWTLbB99BUAEpc6dkLAWwxLMS6MoaOJxzaIu7i364nEt0MV3E/d0qjYXICBHxCVmakd0iDbV
sUP7o4fg68Qr+3tViW9dZPqkLVY2dVbHm4O9EC69kWqHwYrKTZ3QmJwn5BsOLl2bd5efrreNhFsE
rUHYgLk36T5mjChl1thWaKonF8yfU/QwiLMOXNdq8oZio3Mw3uqur1nxDt7Nyss5q4W8QiDs6Kil
I0IHFen1VYGFblUmIL3om60xFX9st9lOZhQUOTvd1xg5DfDPSi9kSbuZWaOrVr1rhc0EvjkMW+y6
mLzq5fTadRQ5YlEd6ppvbaHups54J0reP9JnVCFk7bFW2V0DDmvUIa1uhYk4th+NbqUssKQq7sXn
pcWpUd5MNMHnCcu8rYn/u797t/cNAN8wL2gQxzERGVuM4etDJAY7rOpfZYeZoWJvKr/vy7hdA2TA
d54xcpC8k5s7mtHsRttGjiHzqHnQyYqDfqtr15+XEibWqFcxph6QfkyUr6XePceselT09sisdxY3
cNgQhZoGDgQjQ0QetKPGpOssHq0QjCweBVZO9uv+Vt2aWwgA9xT4j4EpcoMppiCzbZaEW6FV7OIE
xnb6JvBs9vXRcNZM7eKxXMiS9o1VU0rReGOFehlvq6JFWL65v5rbB/N6NZITlLRNJxILq6HtObGD
EsWg1n3i6Liy+G9HX5G2tB5tnukAnQGcRLlaN+U2UpqCWmFPtUcWubtpeL2/HsxU3tg11AJBkoDn
AfA8eKGu7VqM/iDREUDxWZXK7C0A2cp9odc86PBat/5cpjjEhjNtCn1oXge7TwIqWHxAQUZ4vRtP
IMlk5kFlOWaZyjrZxiDo/UxTKl6qsht3sGDDZ+4o5ofSyLN9r0X5vjas3psmN/KZ2tKgSTNAcUco
+2wyVWObzO7Gl7ZscYZRQnboXoweWcdA22LnqCiUoM1yAFIQGm3ibICFSLdGnw3epGbJQ5ZnTeLb
gmcP1O6/No31x4b0Y6vl6qkD3Ou20DN3o+Xu14mp3a7JaR8kTVY/KpxMWzTnkiOvmNl7Eevh3SGX
HebCikOzaDMf1F25z5BfACsC/SFG4GMhZtD8uDZ4QFikPLtjOTxmbpptGqfrj1qd1Vu0/ZBgSocq
sDBY/WJQknssRwW/EgCL0NMk2bgRNbajrdcfIp4UftJn9qdIsaptRLtiH3OWbRlrh2PNqAUiHqEf
mE2+1KZI/DnO98Zqis+2GvW+Euudr7XIrjmNVhwVpv6IBy0BZqTykvR8+o0o4r4OLd1wwJ4htwPU
QBtm91qD7M5KCRmQToh6c+vm2RHlCC/TyUdnbHel1q+8H0v2HQlePCFoqgPzrKSwnd1q5gCExZOd
JNtCKbcggz7m9tr03KIYIGIhwYeCwk07WNwBCU2dLASoAnnXqkwecfjhwK335eDeDDBASmZ/GNgU
NyBPNKIYCjVx/2wPreEeALRWjmfpMQFPGwCCDMAEIfF6fTy8ryI1adr4RKPOq9TJs53Yr+3Ky8zd
fUWQp8T+WQswPMAfMJMsyJ6DW0UCUwxdfNKptsdA4w4391g7dYAYzlOoGqBQf24s8j3riqcofyeP
7o14ybPgMeepSAVM2eh8RTvOJzPpdkOvr2zoklUG6gvqtoDIQslJ8gR7mhSGXUVRWDnVT7TeFl6n
Re8rNL0tBeNKkIJM4y2FTdPphcrdFmlyzPjrBvWafC35sGT4L0TIGRiNFwR+DFfC3kJLfVyjT60q
sn3cuR91xs9WYwe8HQ+WgHlTzBXpS0qJlo3ZH0A14KYxNaOTY2JiJwqFnW9p/r0GJVs+fqfTyj4u
ysHMMXJeJpIn8uuWdgCXUosJ7Trl6GXtR1dFt639gZRf7qv+kk68tSyiqDF3qUqqV4953WL+C8mR
fGNkTwAQePf38XTPaC8wSLdTI7jXaY+QKAp58cHxyuLD/c8v3Vx8f+5/QC+NdVMsAb+L65RRqoQw
5jo0ojf8UjHih6kp4yduAP1FbdGPmSRduxeADAnKAfPxKI2sNZMsbCQGAecOWbwnt8MYwzS1vNQz
aGUb2E+mWIni9AUHDsUgdBDPE4Ezfc61NaxIMwDU3IjCsUvqjQ6SWr9C06xvomAN/1fLv4xDWQZ6
yZwdEqi13/QR3dWpauKNjZJfHZyMrcji2rdbtFvWGs93Rj19dZrYCTItgmeQZaNXVEq8yWv+J3XN
Y9qbv3nGydPU6jzoaVr4tjm+E65tNhlYGVCukdJH8dORVJAwrUyp6qDNA0ncKDU2cW6f1bLa31eV
xQPCYwILiG6FG1YIeKkA8+qgKQba5udBRLYi4I0z/jrSnhfyrwQZhXSI63zIlUQJMfYTlBnzBNHh
Kxn2qZhM9F+VR94qHirkQTZpOwLQst50juPg7mOrPFgm9zE3vnPE8KQ57SYr0r1WrDE4L3gHgPWF
W4B+SRSDbnrbTMZAB4cyZl8/WU4AciGPjSuOzoJfBQJXoFLMcwSoyEoHmjfmMMOKKuHIP0TqxzLP
A11l3uSa22JcMQBL1wJoZui8BQMTIlvJSbAyMphlmsentMapsp+KM7dt7Hi6GxXdt7rD+5UI7FUo
AQPfA6Uh6RZSXrIW1RwlFOMzpXv26/7nF1UIwfk8VYzQVpMdEST4qrbX0RQ4CFM7KpGl+olptKAL
p6VHJ/QMFZ2rn6eqoY+R7XQ7Mtl5EHfRF0SxcTBxI9oUaLV9saI8+ilyW/PrAjCLg610W4P19pE0
bK2FeEmnUHyfvQo0NoG87to0MfiW+pBjUzrnY2zFvqHnXhOtUQMvvIgz2Np/pcgFeHNUsqxOUedX
QYXFffqND0dQN98/gEUhqDGiYXLOn8vn24HkFxy8JYxEa7oBQswi6FKw/0ZNAeBt1sQr7sTSVUFg
DqOOnM/stF9v3ZTHA6KgSgkVi6IdLPEG90+ePXco43B15aosy5qbP4AUA/9FuiqGkRRuW2Ftyhyo
8djTClD5ThbeAsWz+7WO3aWbCQSAf8XNf79I0eek0mszx9ImCm5ObeeOQChyP3X6OW10r1nr31sU
h7LwDP4G4B25kcoYNJe29ex4ljuMImqOl7nejpiJp64N8y5sJJ4sGwkoBD9zuu56ZSbvk4Zp8M14
MuyVOP3WR8YO+PabBggZdb7WjrzwcF2KkxW/GdKiShyBl3/ypu6ZF1/u6/za9yUdzO22sEeAvoYT
4OUT9LZ7978vVwvnBx7/Q6OojuFnoBXN9uNCE+xONVqt5FhAS37pdhCDyXBn9nBONjDTAB5PBzx9
g7VRC/dFp+ybWvRA78vhbNif0H/3yOp6H4H95P7vWtAY/Cy0lMPOorAjDwRbo9DVtIJHNUXbXum8
nD0oPfeyJNmLGMSEzdq87qLeXAiU9kEDRzG6jdUodJT+CVMpDyUIxxXwaffjGEyKtuIyyoXPf/Z9
ToRjYgGIbDclc7WMymxC//fYm6Nnl/wJLdpbtQXh2gvA7X1jHHZG1O/riewyHece12t4HIt7PPO2
zpPEt0nUUekShyhzGJNGaDp55mLX11sLXJ3u57x8uX+g872T/C+oGdrbEMcD3lR2kZsaPbHZHJuB
szUgublxtMdY/AIiiBfBDhSOH1krYRpZPFNY7rl1FL3QMqyL1jvqyCuMVSTWh0pkGPJGtyqmEibM
x9vd2RZfQHCpkMTDf7vpuev1bQlY59RvtcpXytbPihiQUIjxpqfMVgMXPXmNRp6pY+0qse+axi8w
0tKauieivTLoPiVHmx1TdcRbgQnsLqxA0qZGO8d8poi54+E5Tb+DJMzMDpb+XXE/j+ZhYodEDMH9
7ZYBYN70C+oFk4t6CzZA0uc2GRBs9GkUxuJb22+KMcTEOFDoJk+bflojOnK0vQ5YCMV8LgfqVVmC
PMq40V0AWw+qZ6nU62xnf/9XvSELy1ow/yRALVhw1OQsBzjrRksrNDe04iehd4Hgn114/JnW+Awo
NCOYwEZtW0/Hqv5m6HiTRu4R9lVRJ980pw2hP+KW+SSt/Umc+84JAFjttyOYXv5EFIh0JIjYWmbG
WHChgM8OHxZai/4W2S3vImZzSk03zPBrSlpvEqgMi/+UwxTo2oMyfCpJh4Dvc1c/VYW9yYxNj/wN
oLEMdVsQcI/mBlAfvpkgoYyiIxgWdnnzPNmvQNztSdhW59b9NJD9JL71XX6wyl8FE0jtOvs6WXGR
F8qdmFSbJ8aR5pwZLKTn0XGmskvaiKBOrXl98qy0D0V2HJuzCZWn9aeO/SbpAYWOjK3lPheeshlr
Wgd+BN4GUJdcvzRtAybtPnYIyvQnXj/V5/u6tXBKgGeHa44+JKRmZIUnwMlJeM3MkFrkyRXJDpDD
u2F650DvfK8gZl7AnJAEJ8/1KuwWXag1a8zQ0WnQRY+dttYJvLhPFxLmv1+8yCLmUw/iQvDikXNs
th59Jy/m2xIwjYKhRUhBG4psGohVAjnMNEO9LzzPxqj4/ZNYWsCMq4CDQExwkx4zSqBNt8hOh0Xr
dfvi5//2dWl7mqZ1DYyGm2HNXkv92WnXavILzyIy20i4IZ8z75W0PS4fjT4umRXWPXkigodUYF5D
1K9Uj4LRjvfCXB3bWVJepD5AeGMBS+MmgWQP+qD1FMrb0xaPYms3L1Uv4k3ZkzWomBtRuPhouJrT
VXj5kWu+Vi9qIQmSMp6fVeOhKT9Z/XbiK3CHayL0axG6VSl9X7P8nJRjf+C6gboVT/Kw0p21toKb
Jx6rQfpyzi9gdOKm83CKq5LGCUSpQxywoduplNqea1VotaPGLx6Xu/vqdxOEzgJdOExI0cxc2ZJ2
aAMzDYBYZ+cs/ZxYD1ryvcEFStfyVUvrAp4x2qfx5AD7aP77hRGIC/Bjce5mZ3RtNNsuKba10x4x
CfMTYdve7Ow/95e1dGQGkNKQNUfy6aaHik3GEEeulZ3b0eo8Ncle25iEtU5WOtAW5QCsELEZSB5B
PX+9rlwvEG1PU3bO0eLctHA4f7Lu8/213FxgHNEMiPhfGZL60ThNCI3U7IwI8Rch8efJsB7Q+YDa
evdTj6tnzDaZKzZvWSYBViJ0Ahif0uM2oe4xVoJkeEdTr01erKEOOuMbCiGkPzrtWnV0eRv/FSfP
pyr52Ce1aWTnoY+DArGh2jM//hulIPOgGkC70TMu+8+9ksUZz5v8nOuZXwr7bI7ueRrW0p5LVwot
NWi9xXM0M4Ne6wSomSPNoHV9zlo7+UDiyfxMWbLr+WsaweTeV45FYeiORbcVyr0Y5bkWNpplnCM9
UJ3HpgkqgtJUlR7cofBGZW1CdkkU4HJREABOEqoPkqic1EbKi7Y+8xbWaPg0gj6tnX4iVLi/pCXd
Q2cSsGVh029pHAoT434g8avOLI+1rZKBJR78IVuHar8snb7Aa31EX3m3spE3rzxuGdDS8E4C4BTo
6pIhTBTaqjaF1E5/1JRHdyUBsPb5eXMvDGCdgWYnZXF9Zt5AAzRy3t+zpQt0+esl+2rRqlX0Cr/e
+VYxxG298K0VU7e2gvnYLlZAzSbn1ryCKd0o7db4HzdIvjWUNEVT4PNc3SvgcNrd36D5P7+K1HC8
ro30xMwBizZlaYNUdHf0gIKrz+Ci2VXFgxi2dfGFVh9KsTf1HRvXBC7cFjx4iE7Qfw3v3Z2382K7
eCOMktOmPINRE826Xaw82lkzem6lK0E8givo/gIX5c2g0ngoUBKXrY5oQLXCuIA8d0tfUP78Xa51
/7/FHNIm4h2Cb2KhTQIFCWkTzVFLLUDal+fCKih6ZwRV/AF3ykeTkmODbCNRNrQafCV3P3ZgMGzM
NMwz0Lz7aAIa2Ek3UTWsUw0wxa7OX6tpEkfuJFns6X1cv+AItckbndw4QI7wLNDRenVfqI+1YaZB
zSx1U5dp41n4Tw5RSQbPanl6jBMa+aIZslPLrNjrYiOyMUbb089lk+CYK0wDkiBHwhQw9sBeEhm4
oHKRI/6O3X2iqtMjIjnlgJa7KMD5UAyrFaW2NQYDiWv0nnioQ0TU01nxbXC4FqpM++ZU0dc6VcZ2
S4sOzYdppm4GBWPwaB0B67xX2MCwMajzRzP66JOhqLrnihjT8oj4X626zT7kNaFnVUtccHxZKfJG
U9IcqGaMIN6MtYf/I+3LluPGgWW/iBHcl1eSvWmxKMn2WH5heOVOgCS4fv1NaO4Zd0M4jZDPw3ge
FMFqbIVCVVYm+vXSb0FlmlM4ZmUQaVVhRrXdOjdN7c2xOxh9aFCtgTToasUzqeYPYATyMC9zr9hb
kqMPXCKqITyHiWqbePS9aaktPKxwYY53v5rBUBTxJHsXHeSA6KJwb2FzCVGUw/y2qRy7ecxsKHFu
X43qvphvJiUJkMRLIkPJCayQIwS9p+Djy5mTkrCifaxXaE5XdxTM5eOgKLNIJguXP54inH3TBI7/
8uDnhpXOOu2bxyY/pc+eSlVN9nkHq8DLdniTilUjsjrbYHRa/ehln2bQH1vU2l33JFILeAyYgKNL
EhsBpXqhgfrksegiZ/zsqsqoiu+LpWvaFOD3n/B9O9gFO+Qe/08/XyRJyoIqdfQVn/dugfpmZXz9
89zHCT4Q7YboabY4XOyNDxzWOuuhfVE/QlUuGuh4sqwHxOZwdSddUyExZFN1bkw4eP5cO00VkPpx
NW59uBPz+fpgZAePw+mQH0CvPpIcl3vVrprF9QEleGTZjlRDOJYkbIyY7K+bkZw7kOmgSwjBN8jR
xTc6WlstlH0aHIktiy2jfbB755gu5te/MQNwDiQdoG8pXk8IEDvNsYvmMbfGRxQZwnk2j9RZFaOR
hBKcQJJTHHP+DhFbmaHvprH0rH9coSZoBuPOncudbdzn24NbsjCd5jCtFSkIyUbgS4QYH/laCFgK
0VEJ0a+KGqR/zBOtaXc9eafgLLziqygTcGZYJCh3Cjuh8cre9wjpHi2KRF3oqOolkmMDynkQe4Kz
CYfGElw8aLOtqmImfXTMuHl6Wj73S6zi55bsZlAZoFIKThJ4r0AYAxQMjbqsUyhY1evzRHdrUQKL
qvnhVr3fRcISSAqxq/Gv+BTyWsPuygWjWRoajfjv8fpOli03umdAXgZJBODWhNlaByxRq5fYYnkd
rfGyqqZKagA95yZQFCA0EJdb1+DhgYvuH1EI6mLQ+sTvHwDuczwU4b5wrwsDqA0SeHPTY4I88ziy
fG8Zp+sWZIt9bkG4ZpnXGRApnvAcyeow88wYQdNOm76Td7LJvZ4MTtXDFUSR5RGPe15sa78udveY
fevyY0AV3kS2EgHidtRiOI5aF2JqT5syfXXd7nEgn9cuMj1Vq4/KgHAqyrmiY27BgN0cDP2QKtgc
JZ9HvRV5IrT4eKiECFkBe+wa2+00CsWO/rc1IKo3W1Xh8+2Vi8gfSuW8DAL/IWwmv6YbYEozfbRG
YLKBdFMkuyRb6eL7wlYaIFGbsxrfn/PhVGnzJyRv9m5aHJHee/9qX5gSZstaBiSHcpha+1CfQ+PT
9UMhuWgvPs8X6+zRScbNJNDloY9ef4TfS1GWmt/v+pAxti0QIHK+CnG9taJvcpYF5NF2CcrsgPRA
epVG18chXRE0R/PWZQh/iOnHxhs14qYEK2J3u20Yvg5QixxZs0tp8/6bFYkf3nYK0AhygsL5MxYv
B5rXp49ldbcdx0rxtJGuyNnnhdPnokneBL0TPj9UJ0/fDcZuhpjZ9emSnMGLMQjRgeE204IkOH1s
m71f7+fj/+nzIncdXgNzV5cefXTbqCKhpgJuyFYbuRLwhCDE4QC1y11role+ygm2VNdOxYdlMH9p
Bah/WZXpJxtUOIrLlU+5EMEj/tCBFzNNwO7EHUyGdVosvDQf57o17jfm5ZEJ6r+wWUcvMnBZxWlV
+F9rqzBVODVhoVD/ADAJGSiUdrhGhohWXbzNq5hGy6TaogxquCpIoer7gnsxl4G6ft6ViT/HQbN7
txDU689HDQd9K/7b/M/mTB5BGrNE+/tP01mjpS3C3v2n3XSFkxFOzb/zBEivh7IUsBU63zFnfiwY
rIxiJssEme+wWUhIKyNyZhWqRNh4r2Y4EgL+jKuViILOdFzmtGrmIhkgDMn0H40JcQEHKQEV5uI1
e3y25/61BKAQntQgsXgDW+XlADNbggIpsumQp+1HbRiKaNLKBmQQywY0cRlV+RS3+WGut3gM1rBr
vPsqXQ4gwDh4KqIK2UZBajIA6zryILgzLic4y+ictf5UJut8fGHvdBivoz3/unChWm3XT1O6lAn7
Yq2xpSnua9nuOP+8sMvtVaN9Vq0lJGT37RCvLXgUX667PNnOQKoIBT1cCdBSETzq5q/NPHdwQkFl
h/Sjdzs2yDCq6AgET/TvPCHzhXpogHyL2HVWEX1hzMN5SjPoojsfmHfMq+NMnmgQhBugVtcHJV30
M3PCXdS7/bJWZV4mRvEJEGCDPV3/Pp8UcZO/VnehscD5o/m6nZ/a3HWrIvWzZNOtB2uc1zhP1zUc
rPmGMjsORppk6fgyTqr9Jjwu/51HNFvgCkGzuSFiZWZN18rAKEERowf7Zl5ii5j7xfSOpsme+1nV
36wyJ3inzWwWn7YwlyPbS+dlX7laDKYCSHOtD36Rx9enVbYXIU+AshRq5yjl8mU9m9ZqoqBS2gow
Q5nlS2dVEK9AoytOlTOqFARkJwtQGsQKPCuEgOjSVKH1Mwg/BrA4ufHUHbbyMGqK0ShMiB11OgWi
mnmcv6l9McjnIfuxBD+vTxifEHEfAvsLVNjrg0pMlrDKaZwAddBk7W6r4UuuYkmXDQFwCYALOHs9
0kCXs7QUeZOhM69K2s4JTXu5tY0n6qtA5rJRgEgI3UocmgHkzqUV7DLqln5VQXXxe5t9Wd5Nm4fD
cP59wYu2VCuxX5uKK7oMW1j1isBatm3Pv8/Hd7ZtazRwpBbSl8kQPJdprOe/df2Hq4qvVbMk+hyy
+BARaatkHh7WO4cpBiHz0OeDEI56NlZlYzV8EOwOqPuwK3/VIG7Nxtuy/UQ1FS+fas6EnaWtdPJM
BnPLGIHsmKRPznro/P3186GyItwDaCtbjZTxnWUDjje85DZSZOTgVZ+v21GtjeBNXG/M+2LAaHz6
uwdh96wilxTZp14d/9nyiM4EpVXa26SuksoLjmASqAL0MZ209BMpfpb6Ek3tE+t/WMFpRDXP0G4m
1SFSTKWY5zK8YmPIOVZJSqN1ibP8mG17Izv9xUQCfwh3ht5TKEFeHqW89kygsUmVWM7Bfmhsxedl
9xlaqP/7vBAMNkPQd6aHzzfkW+nsq199tUuNQ5G/vHcYyMyi7uZ4UPhCAVnYD/ka1M20GXj9EHCZ
hoE+KQKct6uBLjakDSBgAbldcJxczhP8DV7zPquTwqThXHwZ2K7Xb5ZaBZp9ewHg+QiwDQyhLPom
OiRruWmrt9UJpS/T+tRbN6ajcDwyE1xcFN3fcP7gobwciu1RUIv0U5G06BYhEI8n74Nz4OigX/LM
gOA4Z3ttLYL3dkIaFrp1xOi7hWpQqOAFC6B4sG1dcTVKw5/YljdNcrvST72KlEUyQWAugj4DUth4
JYopcqDi5qDTNKx1jSofwE4TcItBqwL/vr0AsKGA4wC2yuS0YYJHdrPO3Sonr5OpemzQ71iQx7pA
VvuYN8ONzd4HguGLcmFN8Mxa6/ZO78NadXQ+FLnieLz1xyhLI9WM2BxJNWTwLvfUYgYNSGkKmmil
Hy5PPlN1V6sMCD+fTLM3g3OGJn4ZDz26IXbXHYjkfF8MQHAgrbZ4+kbx/ZZ+WZybuYmgL1o6z++3
AtgjCi+ov6DjRDgZIOVhXUDKLkHcQo+TdeqzY0WP143IpgrPbjhD/IMAT1gL2hupEYDcIXF+dMFn
2/x0/fOS04Gf/+fzwkqMc6GTxXBpQuspIkOE7ks/3aK/MAKOGU7yiwZW8fb1PG0rgGGhiTfe9HkQ
jmMeFqoGb+lIQLqEdN2/6OHLTUu8AqUqYpLEQxXmWBX19GIX5fjJnrsgvj4e2Zog32y6aCRHcU9U
HW3QbeGURUUTUt0mpqbAhcgGcv51vrnP4uHG3WoXtAc0Yc5NX9DQ0mnYz4pSieyEoIzvQBcM5fw3
7aKVAe2PhmJJSIbGJ/e0rgkpnsZ3tolyPwVUP+YI3pfrqQsBiaOtqec1A0ls/ZG2SfX+hbj4vBCQ
aLh4taHG51OcD5qo3JRkJQDQQW4R3KFAmIrpArcHx0cHIeFk0pr7psuQWjSAng02Q9XCL7XkcOC2
jxLiGzZGRy8bxyo3kmDPhVVhhcZURLOmIgrmfu/ywYvlODPDN/bZ1koRhaItGGYq+rnrl2jJgtB0
HlL9VtMSS2PRvP64flSkAwPPpA4CI66TLDxOu6EFonGzsfRLE4IYeSUPWqPww5LjiCzfHxvW5aig
f6CThtso+p+ZtcXM/3V9EJLDwrNh6KoGMy7oyvkgz6bN19y2qsG0n5j0btuetHY8FCM56rOqq0M2
knNDwtH3mtLXUFIDTVZUVCxsF1XgK1kOcG8HPqRyQFKIGOJyJJNXU3SorRq6uF50b8+sk+1/f/dk
AROGcglSxnAvonNc3QmlfDah5z14tss1NN3vqMFz+e3rdiRzdWFHmKu6A5n2OMCO7c6gTnnpqMLA
29cOImourgCaL0R2IuapzYp1mEdQVgdg110yP6KZGQ6DEZktCa3+naVM7iovzAkxC2F2WrU01R6q
6p/euQ/S3ZAfWju+Pmuvd63gAniSCAUGiMu8pahkZLD1zsyzhBlVOPeRqzd7w4aKCP20eF+8GqrT
7ceUvrMJ8t/RgerVwqWDYFxsg67KrER6l2bJ6EbNy6Jq55duhrPP87+fndDNHJugC6oM0fcQFWYe
0vp0feJ4IPR23v4MQPABg6NXQdD3WTLs3Dp2yUEr/tFBiEF36fujJdxbvKINEgCUa4UziiimKuvC
1h7qRn8ytCA/gX1nOBntqtKqkc7amSXBOYN3TVvqHpZ8kPBWUU0VkYz0+3A0Dvpf0XknvokscFuN
zlxmSf9DXw6FisZL5szwZOSwROS838D40FZLcrsqi2TJphfGCBqQg1vsfEVlXjaKczNCiMya2WYb
eKaSTjNfpsJ+Xse/OR1oSgUY30Xwipajy+2bes7Qjy0rkoygJ/m4HK7vXZkng0wkQHWIwpBQEVzL
MFolgWBnnrQeEPWaGfdlEJfkhuTFyVDJbUhX5Y8xkRkE8qkUfNJenuhA0+WZ809t2+E027+uj0m2
KkipQxkNHb1ACgpTls3gKqg9mJnYza9SV5x2+dcxX3DKLleQvFwQQF2twVhsyN248TDda2N8/dfL
JglKTf99X7i8zIW1eHfpeWKzp8DrD4XvRmBbVLzjVVaEtyOkSfwOYLI8ccjHvZb/43oKA7KNBRQt
5KFQd0ILm7CxCr2YpoHgaIBr9TD1za2TNk9MX05loO3QKaVKssiWBUB5EIdA1xaVJ2FZ5jaglgdg
foJwLfww4il5fVlk4wH6FF/maD70JF8uu97otV10AzwKu3Gne9+ILTtMg7j4ed2ObGHgFHm8j8v4
DYuoM261PZod7PhgOHHH/Ghq9N53KsVVIp0vB4lO5KSQo9D538+uRc3KrX7pMF/0rpr8sBhV7DFy
A1CwgBAwXJcIiiLB1KzUWIrE6XMg9HdTaSuGIIm9cUx4UyvHxLzRjQAbROmBVBm+q9dicJGHo/04
znm8gRXo+qLILfHeUmRzOIXz5WRlAwjuoBSBeM+ILK8Jp7CCKNHi/tWA/pgxL81sdl1lvgcz2Yy6
gx6EnWOEZBjAsff5+oD4bhVDFk6qhTcLlN7fdCBQdMObywYC2cAMmXV05r1t3NVl4qJZyo3SXnHb
i7SXrzHeuT3BJZOUrKzuYG9FoNwCqGL1e5C6t2GxB0/oEIMXMyJ/kWFAqePPIMUj63Z5mXsg5LXq
iNax9s6O4/8/KNCdOkj0IOcquBw0TtmWQWZMYnBfTGvcdre5r6K+kPkDsIT9Z0S4DiYAe8uawcjW
fZy8PiLpyVtVj3/ZWUUaETJbwGMCkC7MFJQ5l7ny8Lgk7gubnlYVz750EGBYROEJuhzIgV9u7DGw
TBKAWykZreJhXNbT2M7JROmv67tapHJ5XRGusAaZXFw5qBtc2tFWSJlANAd2qDZAiy69ybp0b2lV
soHhdF15Nc+OCFizHAOge9BeunW5u/4jZHN5/huEm9U1C6ckTocmi2Dv67frpCrwym6icwPCWcpt
pwh6C4OcQChIXjS73XubG1egJ7LfDzbkOSHApTnaESGi4PjGhXp0Tj2E6ey4AXx6uj5Xsn0BPm7e
4cYlBMVLld+2PnJbWdIazeO8uPeaOT8OtYp8Q7okeAmge4i3B4rsLt2GsNwA6DBhYJLfV1Cy/m2i
2Ur10pQ5VajIcVE8ECO9ycc7RrZAQQmxdG8jZCPGoaWnAEoPmZuHOdRYHfI8Oqo4S3Y1nRsVdoMG
AmtmMiNPfA9SAi345/OXLk8jtKQqLkHZYnGWSQwQbuINoHpo0jYjOYA9s0/ucw0ls4AUURGMP65v
CtlqndkRiRzAuwBa0GnMcQvacbZAtIgqnm3S64hrSSJRzzk6xcoJdLqX1By2PFl095Zu9DltINo9
auCMyJLZ6z9CUAtYUTepqjHWyk7hIqQzicw3ghccKoD2Lt2U7k8ruDhSvmb5B9QeE+izHVLf+psL
Ci0naP6Bzj02peAOC99fgIGdIbVGV5S5fi/sl0dViUnJYLCrwSINzBdK5uLdQcpsss2+LhLDBA2s
o522YT5AjFLhKiT7HGYg2+wh3OMKzpdzlvnj2Fgm5qxYPBSzl6jAIcu0x2z8eX37SccDqQ7OXA0t
RRFhMNF8LghrisSEulI2WZA4ciJzUDLx4fcKERiCbs7kCOlUkMsIe6AxbMoGKy8SzT9m+UFVmpeO
4s/nXaG6YuZLycwVzy+qgeIOVKa+92Myjfe7hPNBiFpNLfCtaFovAH6GgglJA+D6a2BpVTGQLDMJ
/mKwnIMPBVAJ0Y7WTyNdkHVNSpDjaVBom1K0sdO4dLZw0tDDXj0bZhfaxeP1vSC5ai/sCnFLRoLZ
cRgWyYE8VE7yeHQ/peTUblu45KrrQ+L3APDEAwPECIC4iJchOgo2rZvApYxyz1eQB0RDMX96/3gA
cNV9RHp4nIvdrSNzQbVgb9qDwb70Y7/TAXgLvgNXHmu1oqdLcl7B/I4VQxYGrc7iee28ngAb3kEN
I0OU7986RrrbxuLYbX9RQuZO1AXo87UFTvAMdmYjF0+QymhWsJBvxnEEmCbonN31uXvNQwsn9sKO
cNO20EGkJIPCG121+1RzIihD7hd9OBTd00abgwUGWDsdoXC37VF2Og4+jRaiagOQBBkXv0LwG6zs
0nYc8SsysHbajERNhYr5cltt/wTpHELXB4Q6T9eHzkd2ZeQidqwcjAaQKwQ2njsgU/Ah88toGdn9
2JsHh8yJy56vG5QcBTTWgPcIICy4YNEHz1DvYy31c9wpVlzRIR5UD2CFBXFIY1daE1QfEcwU9wAx
hy77dX0I0jkDrAEwNTAs4OVzeV+tlUVnZHmyBK3qdRev+S4z4qD62M2H+S+AXigG/LHFB3uWy6Fz
AIo3tJMn6brLrFuvfrYXRcgk8YQwgXSqq8MjvoFKLSZKD3kAMaBtvjXKfV3d6/RoP3iqIpR0Xc7s
CNOmjUZmp7zMaYFWi4IM/vv1ZVGNQ5iqurCIjXoBHjTFDm3FPahS22j6FWiKcEVqB/miV2gZilrC
w6nTem0koKxLWhf0iKDz+kwX+xO0RVg4r8w+lRpYpd8/NDxxOCkr2kDeFIdmvfWptyCADUDo9cFf
gyzO4bNu62LpwOa0BdDHqsjv60YlcYaH+yRAy79uQQVQcEf9YJtDl+MFBzr9nvbfUVr8nmaKu0Rq
BHUvpPIRs+Ofy/09GANKoAvyYvrwnQVaWC6fluwvrl/O6cL70pD8wrV1acRpF+YOK543aTmEi0ND
1ftJtiU4Cysgh+CYfBPEtL43aAAYQhE69JbbIri1O1Ra/lGgd2QHyIJ+DSQzgHxAPHE5DI+gLYOU
UE339Zeyv8m79zccIRnwx4AlRJZwNva86dBSntyfhbcD87hVxUEbmjU07OLru0s6GDhPFNpfNc+E
0zpW9RCMLMOLWrvRdr6vOKSyfcWZvFDzdtB6LkZcjDRoRewgLtK5EG9dKfphco/ejXOqapuSRUNn
lsTKF9lyqHURVPB5y942PE4Ni2xtDWvn/ehPrsDEZeLwvHxzc7JVT91pxVXgZ6QKMyhC3Oab0Sri
YtnldmZFvD0bpw7GhudtPL9+Ma3pAxmdo2k7z1nlHxF7RoFK3VK2VC6KSTwJBYYAseG2M1nXr64N
i+yA5vEwMyPLVsydbJHQRYfMocUJTER4iruRCkAv4B/MEZTg+ofGQDzlDaFv7K5va5kh3rlr45By
OizB1UxaPZcLgaHUoTcpydIwt7XDwnRIDWx/URjDtc1THdgU4BwSnGcWuBOoyNA2SgwzyjAgFW+/
5JBeGOCjPYs+ArQvOJPuF8ns6FG2xGT6CzcACz7YMIE2h3674HI2mqUayWx0vkJVRtPb8Oe71wMw
AaD5QDYM4lxTGEHmbIz5E8ex52sdMhxRYnqRl02/+uHbdVOypyxAlfxlhO38Vnym2cpqTF3UEdMp
vfN78svpRmjm2Ds0Ox6zbEumvrwJqL1jZFI917nvF+L4c9uiF3LrpbAzAtsbyi3WctcA5zfrt0yb
d63z0vVFZM0KTyHbHLjzOPMGsGUITy43R430QZDVSL12BXQD1sOiq2hoJJ6B67aCItrBIr4hMxva
OViCtEennudECHpCKCzFoNKNri+c1AyaNYBYAcHAmxwyaoJLoVcb0lxgzjVGI/L99JjbgSLOls0X
qhfIuBvYJIAuXs4X7igwRbtGkVjecchiMiqCRInnxl0HBuXXxNObZ0nTTRSyni4KIlUTOd0Bchpm
E02uHxJCw8bxFNMmCXp8TnMFfQOeIRTx3VbTDfrQWhWeqyRaywoVbRK15tHLs2Pv7a6vkfRwoVeE
d6SjYvZGXY+wtO/KoKsSnWShRmmU10GYTxBWXECzVZAwGB9Y8KtxVM+j12Z38WihNMyTHQFqqmIo
gaSklw8megiBNYNolQlJqbzv7VtWLyCh1PUmdi3qoxxFSJQiv3iAZl0VTlAeu/Hdxo8Nt71Li77s
QygRl090NQc0O7vBriP+r9xb6c0428uOIn5VBIyyjc2h3oBjoxPmjc5ca/qjAzbmCrde9ZHYK7BM
Nq4JogIyyfInaBD7z5AYNLgVoSursDidC0UNohenoStAaHqvk4eBTkdkRO/6uY0X4sZGRvaaU58G
M9tf3yOyAwYUFZLiyCIjZS08zNy2A+GT5jRgLYAWQq4d878oAPrnFszLI+wtdNxGDxZqcBvrt6N9
uD4C2YIhAkI4CdowDIQfubP71uo7q8Zxa5Kx2W76+qMPOojM/HHdiHSa8HywgSoHd4ZIc0kNs2og
PNgkDmRdOy2uVTgXmSMC791/BoQ7t+hsK6cVDACFsh/rcTev8xzhtPxG3eZm7nXQTzdaHl8flqxC
jOwCmiCRK4TwnS2EEgswyJ1fBnWS9iSyQImauXZYVL+cooW4y02Z7oLpwXXrvdf9LAD1uW5etnTn
1oXNN9ZT6ziph4Yzepf2AaTvsj047K8bkR40ELKBUgvPTbAs8V9xtkGAe/RBYpc1yKEMoT22Ry+j
pzTvwBNSm6cZeYGKV75t/2Yzp3/a1bwFC+89GbNf138IX0LRJ4L2HY8Q3hgK13j5O5il5WNTtdio
HZqE7aCnOy1jdFegqzfMM+udFJG8+s+pIdGdBugU7jchrNbaxmJDQFqUedsI2L2o8J6M6eO7BwX3
jowHiFjwf7GlPtBbcOUuuECHEoAj4PRCBkJeZ0Rk6mqKBk7JIbywJQxoqxanSVO/SoxmbweQ+lZc
zpIziGGAZYPnWEF6KOQKrBGNdmDwq5PSeioMB8xYd6z+3dX3Y/PV81SBmqir9ro+Z+bEWCAde4Ck
U5jzzUdDu+27k8F8XNH3jg4Zs+W+WPeB/Y36Y7iuzyx7Wpclbo3vy/xtSn+37l4Lfl9fS+n8/hm/
mKSzRmub0OpbJwsUPx6NSZFeUEzvqy86P4fW5te9VtWgFNGiYHtk/pPePU7kKUs/1/rX62OR0AMh
YjwbjLBZwCc5TG5QwBqkoNbtC7Qf6fpV135R/3aAIrmW3tZkCFNmRqR8qNkJ5ZmwtRXxvsTDXfwK
PuVnY+4MhC+42utEG55HGtYZZFQ/Xx+pxK3ABE8JubzkLDJJr55LIV6MVaucceds2t7R62MVmA9A
7x2vm5KP5o8p4YBAbAT5/Qam9Pq2KYdoLU5MRRMkiZCRbABMEvUrFJzF5CYgZLRoHXhrCvHO3P0a
zH683tXRkL1cH4xstyMOxwdtNNyhlexyaarFw4Xm4+qryz0NDRWzu2xZzj8vhD25zVhvWhhHVx6L
Otb9+8EG6OD9wQ+UR/HOA6IYXVdiBRObImAWM6uE5rFen+b+2I2K+1O26Ocm+LE+28J1MGyUEJgg
BRjfs3vCY/lGlRGUrgYaFIAgR0cUpIcureidu9qz4eHBEBbeXfZOst9XX8sxVbh58RhC6ufy85pf
jmhDXRFs0zFcPoDORvGQlM4S3gzAPuIV+aYB0h6H0ul08OWbWRODZS+qpzvbVXgTWbiGGBEQNDy7
UQkUU3K6YU5rm2GWKPXvRqM4ER3Ya2eLaO+h8l9HZqcd7CEzwrJrn3uQC5rQbr9+bmQbG/QAEALl
mvM4P5dT2dkzofPc1Enejvp+7lNnFxRWc6yaaj0wd1LRHEvtIeoGEBPPE1B1XNqb7KC1e1o3SYEZ
XZGZOUz5FxSqro9KVEN83SEAGvxnhv+Ms23O2zSsYAG1Qjl7d3Pjhn7WfKirfNfa3m0OOhcoHkF9
Xr/Nve3GouZpaoPdZE/fHFa+MLP+MBZ0Ry333u38j4rfxl2REDmicwfd2mhEgySSmO3lKTJTX9M6
Qdb3h9sxMGKjcheOBSlusgqcH1NlV2Gnr8WhNco7d+gONFsnxe6TLsTZrxDuMmgnbCYt8SvqFYoM
nzcdOrCAlQ72p78aLrY3b4TFqguHFeKDjFqdUyfWWt5rWnvQa+Ng5bi0y5Ye6jn/4C72U++tD1XT
fnIhIHb9B8gH+p99EXFX5yu4WzLYD5Zna3nKrFDvwWep2HEyj4HCGm45cPxyBYXLDVeQpuuYXbUY
JbRc2YcW/cx6sb8+FJURwXkPdtbVel20kKr/3rKjNv3YTEVULruwQbkAziC8vd/WWbthDbwsc5vE
RLld7+5WLYh0dzlq9U3Xu4rxyKCKgJL+sSbcE2BSA2906zWJl39FaQftUnmEJHk4Weg2L/Mo6/uQ
Nje2fY/mWsWKyQLYc9uC56OdTfXGhO1ydMLGfp6CPKqcInRx+IbyE2pziktFlsC7GK1w5DzkAPS8
95skNar9MoC0U382lnY3jo8+bxHvdoa9hfOYK6ZZtm0cF8oCOIAQHxYBoVNPMq/eGHI2aOrwrZu1
/maMKqiubOMA44w9g8wNZ+y4PAAz9Qa6ZvC43dY/b05wC4GYG6ZDXC5bvFORqrAU0r1zbpCP+szF
D7WhkdniD/B+X3SQ7I02Kx78QwHdXyQfzcfaPTIVHpSPQvTd/Krm5U70w4sFaMvdxhk8AgBba1F1
IObu+gGXfh5YA349gaBfRKQHtZ0Npou2IgI2sIbed8NfxPwc1PiamkKyX1il2mUB2wpgGifnaSIn
bXhKS0VEIRvDqxcE3o9rC3J/fLYujLCl9K0KENP2tpn+8QpFBCs7twhU+F2C5leoyFx+P10Kk+QT
htCCTIz4TkxHDUopFrodtsTqIX28NU/Xl+W1hUNc9nObgp8qa7DOdQVgs23G9nVbRWDhOWREBxNu
tatAwZshyz02dYwOpz3p8n3qFjFSwkgE463jt0lXb1GBv/mM3DUsvwMFyal1aIzRRDnLf5Z2tSvM
8ZaBJk1rutgf2YkMwS0XaupsLsa+xdfHJHMK2MMoXeFljb4YYZmA0t7At8tbCqHYSXYeOTR/0WYd
oA4IhYZX3nDxsCCCLR2/oOjuHWNkeJS02FIXcGZALJ2a6LzKJkB0E4iRhI51gg5B6LB672qPtbcb
BmiZ/ehBbqb7qtmTbsI/QxOzf5a5dmgiAAJ51HZs68Le+5gtCR2SlLCoVrGOSo/UmTVh+zXp7JqZ
CRR6w6Znlq/xVFWqJ480xXI+mcJ96C4AJgYNipmpWx3bwQ2n3gkrtw+Lwj654NTr2u0L4A+fbLOD
pJf/WDvoNHKsKF+4Epj7+fr+VI2Z//3MjUwV6kU+r616BVgrGepKm+I+lp6As1kVLhCypBO6MXCo
jWEO1/S4sSdLBe5W7RPhlLlMK0xvxMqVZIpS++MKorqsPq3VtK/IDyNQxDSqSROi0KFiDvVAzp5o
460FLfuyUyTiZKVAnGm8usEH81r1vlyWrASt7xZgWaBXix3yJS0/Ipmgpx8W47GdPvjOk7YNYVd9
mug/Td2FNdnZQxrZFgvr6UDqLwb5zpZ92ylKywafyTcu+uyHCc+MYvWarFvxwyr3w0TK2AdkPusT
fT2ZwxpTC6B2kozm943+1NtvU7fP09/lcGqnl+v79n85R/8zQyB0vJwhdP63RlHD69WbEXWa+2EB
vC8sjHbvIC7ZmB4O4OrJ7D7WFnbY2BDZ+LngnT4aqX4DXqef13+QdGJ8y3AAzkN1X3yZTOuwlXRF
I/GwjqHFTmg1OM5aGg+O4uKXnqczQ/wsnJ3YbR7tzVjQkGOb602LuvTQ9rfjynbXxyM7UsBKooMc
JGRc1fzSDCQV0zyvcf+vjhOhs25w54g6WeiWJSgts0OdqhqkpXvr3KRwirc1z/qth7evhykqxn3g
f12Qh2YBRKH1aNHRp1Hl8TJ8WYo9uoUiU1ugefVhIAi3A0vhtqTPCA+AEFArA2f1BkVhBJpVU96T
1G7/rPSwBGXYzMeRPjhTEU70m82+LJUCPSZzLOc2hRlwzbw2Ju5YnKA40jDf8uNfrOrZoATP1ZIh
NbYKg3JmukO7V9TSl8DVwm1gsWE/j9nhuj3ZcwUhpA0YBYqJbxhK2TCWi7diF/W0OEzdEs+pgwLN
fO/ytpHKVAxPPn//mRMjFcucytE2sYPANUaBLZ8Uw5GdPQ/E7jjfQAuBH+TyULQVGP89HU7HBL7X
mQ4OuoCLdn99zuTn4MyKECJgL9vjCFxDQidUP9Yn272FLuUBDDRL/9xOT3b5kJp3pWWEHv1IwWGb
Dk8L2zeNIqUjdQFnv4PP9pmnAReGqaUMv2Pa7prPQRlNQ6hbu96/cz3VmFUzK7ibYdTNuSxhK8+/
QVRycn7CfxbFl2qlYVB+7pyErQe3/Op3h8mjIW+8tVXMiNJAFxpkWGEku8HnKkz8xtpNIyBHSqz2
UWef9HWISnYsSycElTDEZYsQSiGh6z6WqnMpq7fjUc8bnQAosVB/vpxrf6NbASI7NCDVc7djtuE/
sWn9Wjq0CdFa/8t1u3qn50a6d1wGCdi6/F2sZv88Fu33uRxUSRTp0mOXo6rA1dlEhIs3L6BV5E1r
vd3vukxP8sKPNbzCir7a130Vj5Pq9Sch0eYq239sCocLXrgPqIcGPcA3PwDotJsqc1e3/c7X173G
pthuyoehGb4tZXrUSfH/SLuy3bh1ZftFAjQPr5K6227b8hTbSV4EZ9JEDZREUuTX36Xsc8/uloUW
koNsYD8YUDXJIlmsWrVWjKMy7sbilltmfHkLbg1/sRquz81GzC8BW3ohyLWjwr2uPAj+FmQn/Cu9
e7tsb9X7T4a+2GmGxhuNmzgm9QHnPvrLoZ7zS3rk/bKZrWEtNpnPc6GXbI5b+6vGCmLCXrsRJ1gK
kXsdhTb42mWDczS4jBZPl3RxnzkNHcHsj/O4yJrnlDY/6mm6ztM2bCRIf+3OjljDdyicXP2FXSTB
oSqIfDjk8ha7SbMEgaAJ8kc5uzPIcNvo3RcIHOxqUt3oWnNdVCr2+F/0K0KU2DUt5JYgA7JEVbUe
cJdGg/5iM6iuCtVeU2D2RmBlOsfZmNlVjzkxNS/1ydnc5kab2jk2i0Xkjhvak6FYzMt6A2w0L9CH
BUQ3iwftRHBuLOtI9TQWNtVhpmrGcChuTEAp6l2/hfJZvbdPzCz8pJHM7LQAZqDB9V5p9q+y9TZG
suqKJybmSOV0wqwsrYXCiQaqxbvcym/NjpFQkw4HwA4NgqR/U5XctTLfoslaGxwMA1cEtUzM5GLX
ZWD35GKATJDTVxFEO8KUboQlaxYCGznhGST9sRdAdKw0uA3Ar9dcj0lX/o+fX5xOQa+VSE7g81r9
VRbv6RaoZ/Xnz2SbwGHgsbEsjo5Cw89XgJSjETwpsv4RW2gjvljbLqj1/9fEYgjoayMWMwDwtv24
cKKaR/nWLK052KmJD8vcjgVzGKK2Mb0JwOrldTxMUW+Dnltk2NVPXKP3WtZHl4+6tR066/GiCAuq
RVD8Lfw6U1nf5Ar5pAJZOTXuLIu92iRLAG7emMSPppArByYO3ROAlOHfuakGWh0gjq7LB7ggcI/F
V4pIZEi9x7b13fjysFZisTkxjzDbssAjay6r9lpRq6CctZTAtx0p9QPwh1DJMtTawyDedKPDNkKu
xy12pbb1El0dKPgSXQSCwazecz5Qj43KtNMOwkquQP8ocMyRLjrrgAitN0IXfDZbFj/6J0aLYj30
7AAINJe1o0kAL92ZeNRTob2AFDpEphqJno3Uweq4Zo503wN0FZ085+NKhUopJCNAdiaDNmJOvyOG
fSQsuDXlFrHax+2AEZ3YWuw419VU4PS4CyuvBDe+dlPVZsxlsO/6NC7qeqeP9LGv+Uab5+oQcffO
HgPNoqXbqMrtXDA9oEGS2XHfTOhXzUQYFOOxotDvu+yka6sGvTTXAQwY2fdlzkelU+e0DXhzzO5H
IIHixE73tI1Y5uPpCMokpB9+kyDqH3pTzD41aD4gseRINSGpRVF4o1t8UGtGzBlWP0tZwAcXt6Nn
MinsEQFT6z+j0yJ06i3OgbW5OrWwCFiEcKrUm7lKFGhxmhbVe0R/RWrt/nxJIFEG8C5kq/F2nX/G
yTWfmSnaIRgqhyo9Uu26ccNJbJy4q0fTqY3ZB09sgJwr0/sRUa1sy3AKIDHxWvcydstDykQozMd0
TOQ0hIb96fLg5jk6j8YQQZwMbrFKoHU0iLLwLCmtftfVdpjrX3I0nHaqQhmTg4Bgyy/WV+3f6Vys
mjYaWc8dWOwK5xOr+wPlJC5Bkbaxk1ZyHudDW1xjuTcA5y1hqK4PNPukl00UtFeG+SvPv/Wkiim5
EfYrOhRD2zrWoOS2GY8sdu3lz5fneO0AOZnjJY6lhSQcZNBQrvD0Pg914TyZDTtWPdkzal5ftrWx
nsHinilo5georSPLHySGvEV6P9CrMEXO01VfvK321y2/Dcxzvy0GDrVZB88/FdxXxU/d7NFQBIft
vjMoiKUNOECaGdv/3RCPlwe6aXpx8xSQNzFNMc8qjfX2DVjpovspggfu40ZPv1jqDsoboSvI/3Yc
LOESBlqFqlzDkINxV/PHzrie2MbY5k13YVMuu+1o8f+bElHRa2Wb11mfX5W5EU6MxMzTNnbK+kn9
3x0ZLA4fFUxWavuYSW78Am93KPnny2u1dnGfboDFIePnmlMGPU5QzXLDXAMz0giiWl6MoKHIbwbN
T5g9Pgj2FzjN+QjAAxopOIxvCdib+rbUaoLoxPLzQ2XkoTLqw8B5JJo2Ut2+Mo8kK+Kx3pfWjS82
KlurywiGABMMFMj2L5HNyjAGZ6pxAAV6MqWxm1ZRK59d7ZMEMPTyDK+bmst7ztxDuYTqNVnZcd7h
pSBAHGdGYxu32SF3Y2erhrF6voDB8j+GlmeZ7RX6VM7IgBSELsZr1/JwBiDW2a1p//Lap8vDWqmY
YAFPzC2OM+rUZeU0s95l8Ewa4NrqNrSBNeyOuvVj8O7q8krQjWf96nF9YnNxpmUt+v1bZM1AQusd
qH9rUiccxjsn2IgrV7fdiZ3FASatXM+hJ4wqtoMM4CudflyevK2lmu2fxBR2ibcxNTGOfup3rDND
i3o7jwexBK1Mb7Zx3qOmfdnm6uV+MqZlrCQDv2k8YFMc9yoXe2Boaiu+bGLTJxbHVUNtphc15s1R
6r7xizhrnMfBKo4gEYxrvCU7XT+gBH5lTHLD9upBBuokVNBn4M3yTdWgTVYH9yIOsmaIvOY2Ay4I
QjH5c1ryvZ9+a/9cIgr+j/IduJBRAkbj3PkaAv9s5kAvFeDNMPZtHbyLuoyRp/t5eU5nV/hw4aBW
MLfBQmFpWYQCKZ/N/QYnFSm7SATvnbcB/doysBhHZ7RcuRkuzVGr3yYB5XM3+3Z5DKvufjKG+Sec
uLuvlWKoG5hwHBlaxZOv/EPGadiOj0b5ak9b8eXqMXFib+HqZeWpbGgxZ9REdulTLrRQBPttgfXV
qUMqDlTOLmpBy8xBnvKx6CawQJQsgrxS6h8uz9vqlj35/uK40/SxlNCrBCDKjzLxBFWqrYh/bQTI
uswBxsyHsMT9DTkYMgPpYQSFu2tRYNGH+M/HcGphMQYmNZZX0setBNaKAAOxre6AsuZlK2uXLNpW
dfTG+Oj2WeIjFeu8cmw0XLLg+jB7tpPii5YNobKtqBo2Avn1SfvX2PxjTty5xau9NAcYQxv+vi/u
NX9LcnDVAtIAaMVF5uYDMddIu6AnvouwrwzCmgHl14eXJ2zLwmJZuoKMNZ2c4uFToF5K7/Xy19c2
IDAAIHdF8TwAycH5DKUeOFEzYGIfhrDVrqSIUFCdtnoQ1k4V0ESayMig/vKheVfZ3IW0PHirivpn
V+NwLIoIdIthhR3fZKFVbsA1Vn3MR4kJmQa0ky13e0AzUXgC9iQcK6VfO8OOSv9za9gH6X65PIGr
y4P0+CxzOFdjFsFVC0C0MzVIA1Hj8wi8z4/Ln19dH7RZI/0ODRcIR5yvD00tjZAKn3eFs9PGKVa2
B3LzIqJiw9LaIoE1ATG+OdPwLsN8iqq1yXREBCZ3okGUUandNe1N14u5CJnkefUXjg3tJrRz6zZ0
Kpa0Gkz6nILwErmtJuYh0aPLM2euDgjpud/CDrPMzvnUBS1J07otq4dSMh3tBQRV60whT2w5qG1O
QsVdAaY5lF7fDIDav/IGvAS5k9IdURDXrjOuIsjdGwcxlGKngXwtRB9uB+4RKe4LtxOhytADmwbG
D7uVLRrlui4GOTK6iLRgQqnY0mOiMf8L71K14eGL+8ZGCh5ZcPwPKXgPAObZbU4ONiqsMdVqJhJG
i6jRk97+aiu6MYOLQO23EeRqkf2eNUihT3RuxAfIgZGylUnZax1uNghmy17vCdAWpjjmY6u9Vbad
PVluTW9sULJsBcJrewvVX3dWsphh2ovooCtH5rggIX7Qckil6NBfwy7YKgMuphK9ciCEPjGymMp2
IhpVBG6C849WZegjYSysv7iITo0sLiLp9QX4MGBECxt/P211zq5OFN6TAATiTfmhMGI1Adj8874C
bYg7HHXqQMBEaeVG/Ll2Ftk+qLRmeTIP2ehzf7Blb2eAT6LvVC+POtHCmjc7NEqFqrM3zobVRQFh
F5qwUJsFj9S5Kc8fMuHkTvmg2528mlzSgok39ULd64qry+fE7/TaMm4HvBF7CfzTLpiTz21ZxHMr
otnoAR3RhuQo7PN68qx7x26gKZH7wg99q5mAMkzZblApEsjT4H/GVH/R5dhEOrfbeAD70rWncRu+
w1WoO52FLHDQJ7hz+9jSNVD+jL34TAqIxxZ9L4/o5e7DDNXj76nUeQpqq96+p2T8onOZ3wQTr2Mk
duydTwr0a9rMv/NRiIpU7nsPNaKayJXtZ/BlTE+93qiDY7HPSEC9S11WT0aGXs8SYKob6bvVbkT7
Eeif8LiT1Tdd0uwwqnIm5QGOrZEKCT5zeuZ5X0LNmJm3k+ek4agXTgi9ogQ04O6VaD0nHEWLvU/q
Ihw5+aIH8msOopcIGBK1z6vXevrkq8cWGEmwrRxAuSb3Vc8g/dKoME9LEQtgtCBzOnDQNsmozZwo
baER5hn+oQvqOqYDej2t1kJnto2kZ2uRNhrM0T/6ALtFFHW4fdm19G8OAGAAAB1E7/lHzh3WEsUq
jievAs+H2deRst9avnFgr4Ukp0bmy+rkwG4ZMQeS5SWA43oEreRXkwQ7VUNYRmR7rPjG/lmBYc+a
b1CwNYHyRDfVwh4ZMdaRjOVDaY48bIpUPAS51l63bpDetHDqyMjltPM0M7gxmJ4/DxS1tKjTJ3GH
flx3b9GSHCekCA5jRqyN7NDa9kap2sVLDJm9D9vbtdB7IwNaPkyBiojexoWOhqLqZWNnY06XGztA
3hDNapBV/MC+QJq0K+0eD5rCdsncUCY+ITT8TnzVhv1ou/dZzfjBwA1z67qNs3F7LsY4357Q10b0
CbgT6GSW7T/YfIOfimxMmNtcMU8+94EXCdAubSz12tkPLNc8TqRo8Qg896yO+JU9ji55MOQbuvLS
jUlci6JOPr+E7hIDZReV4/OyONLpCJiw5+x5t7OK703xF27hA6TvoP0Wq7Z8jAxTq4NGCd34xE0f
Mi+7c0GtzcgWRmvtHkMFHGgwAJ+x6xeXMSvbzGDBiJbsGTffoJfYjvPW2Wts42r5XZ5deuCppcUu
dKHvjLongyU3uy+Z0EOmmdcp9FcdWURARMfVQMJgEFeWp3YiGJPctN7cfIos2V2NpI41YcZCbN3k
C9/8HfOAdWFuIUQEiRj83GdyUx9SkQry0HvfbftrwH46W3pNawfeqYlFWNVYhqRdKQmY+9/H4TkL
7s1un1ZPGVj7Lm/zrcEsJpmAPDQ3KQbj2DIM6utxmruXN3bzus9gwubIB+0/iyBhUAXYW5sBbDFI
m6cTjzxkeArvGnXJDUuLqPs/a/OvpUXUrbl6X6QtLKGhRI9AWNJHZaGso5mWxT61cD8VLZRusw63
oy5Rbb08myvrBqgz4mHwyCBhuhwoOKk6UIHX86sJEG+n9m9VWl6njXNFS/etsbXdZXsrzFEg9kI2
GCRV4KXASXnui6kFktmAZxMQZpCPq6YbN3/TPGNfDgnAMFpa74b8Mw360KO/hC2iQj92/XffesaL
IcQ0ot25uDf8LUrDj+ceIkEI0uApPL+Gl3UnyOppeZalMmmMN151O5d+loUF4NhPNdjHLni6PA0f
px3TPb/nPNyIM8fz+SxM1K00zdZl0hVPov5G6y8EvNu1UcW68X7Z1EcHOzPlLN7FIMzuW1cqmVR1
CgTOPih3FRDGvvfCsgcqY3D2XTb48YbCXY9+cWSYwPmBcuv52AyimTkUJlRSW/uSx/nGrbH6eQS6
YIhF3e5Ddqkj0pLSISrpMxK3xi8rfb78+1eq5BiAP/M4oQSJdMVicQgk35CT1WTCpnt7hOaOea3J
t95PqnE/2A+1/ZOIR+mMGwfb6sD+Nfu7hnMSM3YKqICuKlUCnJsbPOV/gacDITYgWUAoAsz3QUmZ
Fw7JuxLo/WrsI5veFMXcqnjQ+teNCfx9c59fhOeWFme060qWF1WJBpkGTcoW6v97R+jfrKz3X2oo
gIK/oHU/975XXteks68r2+1iBpLBr02q+m+eR9Fk7ODn6ZM37Ec0u6HvxJL7Wh9e8VJ0EmC1wIBQ
VO4OsHbvJUuzHxXzHBYVykm/q0CXIGKehr1PKPtsFd6nkrVm1A1uc8gcm3+qjamcdlkZFPd9a5q/
CpHx4crFc+AGzSf0ReM9jTrmQvdPpP5tUXfTE63rHtkgbXzMfe0196rgEVoa9S4grX4gckJyKGuq
PBGZ2x9Q8XWqEJoK1s6rwXgU8cLn13yoQEbt5hqemAzoRWJmWcgBxT1YvEJvA9MgJ5HZ1r4bUnZT
51N3XRoO3o2Uq6PtiuzabnEPlGrMDxocBqTzaJcfQIGw54SacTaa6YOBqB5lFfQhmbZE1DsOQ2Ra
RRaEzNH9z6Kptfu87CUNHeHwb8IX5Kirvd+zX2nQv9tAXotCu1KlFXtgennKS7e/GXT+mGujfWgm
yq5Lt512eQvoE5pTdLzkqIx4Z4+RB0ql+5R3fcJQDPzimIX2o0Uby76YSv5sB5p2owKqImmN3lfq
zuWZYqzvnV72h8qVJVbYUDIypJN/7ZnhP7a4H0F5VfxQYNvcDwp5Q9+1i33d0WFnBrm3V4XTRoGX
iiOqPlDms+r0SuRBh0csNA0AdwHusDWnyDCq8hoNOy6+InjUT+Y31voNSAekipXj5zECszHSGqBF
ohe9MKJKm6onffTqF9X2/lNltuVdDg6rsEXF6abxMuOepwQcHGlfAwcCEabOyLo3WjN2kD7xIgIe
+oNHUufOsDJ0r6ANAmT0yC1Ic4BmJaSz0T3vjaHhEO9InMZ616Wl/TJGxFFBCRIEF02u131dsR1v
9eZQMB2TLWrIZvii3CFFByUF2Y57TzN4bDoDu3bT1jhqFusPXgbS2iLFa1yTBo3okPLILEvz4NoU
QUXtOxvn/seY6XzTL45NO9U6r++r8h5tXXsz+EyLQwAO+TT4fvl48VZuNCT5wbaBrlB7pno/v2CQ
XMumqpmK+8nK3XfqeGUN2SRnOKaWy7AHkKZidurvPH1UV7hI3FAJM4g7l/ZHz6iCcKorDYLfX5Fj
jByokNxNfVlHJvvS2Tokbb1xxwo04As1qoe81sU3f4DHmG6xH0ZhRhBKMSOqC/u+wUvpADXhaVcK
NOaWrB5i2pP2bkxH6wl1InrQTJXueQqBkMlU4qFgmhZ3A3mTwdBfFQ4yI5pdejFnHDyuoIk+lHXH
vrGRNPvaDb7LBip/GUWu1VNFELVBat1JiqRUH/h702HDky6V2PmBT4HlrFz+TK2KXFl4qe76avxV
DxbUSXoQF1hSZwfu1j2iAK3Po5rAISbQvgDnoOMlklo89IZi/DUWhh3qJReHdIAyUF5BV5WSobiv
DdZFzZDTR9HIrfz9wnv+eT9DlRtRKO5d4ATOF1XD+L1AsjGhQd6FrG1vEAvuGxOiJ3rvbfA+LTzo
t7FZvAXZxpkQeRn1BmUV1AoV/MSrnXhytDuQVT9An7KOUt+v0Gpm7iHB88NstY1we+WOx57VkTFH
qwCKLsvYqGiJ5nAjv8cp14KWDR11DRjJNjYIpmp5+6L5FmeDCTnCD0UkM82AlZcqvzdFbHFwa+5U
GaPAX7L4sqHV0ZwYmv9+ErGkRakpnJ4wxO9TuwibeiN2XQvFkKMDvAJlHTT1L3HETW5I6JRq+T21
VJLL/IUwwcHzLX6pQjymuYOMrXmHlo7bIRc/Ozq9bIxwjo4Xc4kkC2bSno8cVDTPhwgRptIG/WKa
eKqVRZi7dXAYQD7w4pi1FVIof8TuOJArXjoyHphHb/uaDDvRCUiBTrT8gvZ94w6q0OmOQMQxUm6X
vbSGV8cBhwf0EJrdp6keXPWpr/a4IH6he4be0YAM19mYdT2QOgbZVw7lTw1R7mOOvpbIGIi8FTka
T0003sVu4U0xUtpI1aqgmr5IrMpjKrn3CCLS7Ffa++2nTEckdXlylqiif7YR3i821C/wdFzmoioj
dUZpBkNiB8+6doWILSz6Jk61CsqRca699SLDkbORW1081f6xaoMJEzAf9Ol+KCRWlHiZrw8Qdeli
BB0cj2PQEDQa0jvECQ6tV+eHKd1CJK882dw5tQr0/MwptWy7GWp/4EBQFffE8u7aNId8SWq+So8e
g4Ycsjx93Jjd+SW8cD0X9G+zhA0aUpBfPHe9aqJ10+gezorOa2/dYpxuKTJcO+Ewc6capzxiFnSO
s9IM7q3RDW6YyrUjysrplqDW7OWXfoq5+CkMHU0Gd/P7mQiirYdjYHVPypr+uOIEyUwPZSBAODy8
7JanI3NKj1dOfu8ZRoSbKhzcFypReBUbz++1g+vU0OJ9QiuqSci25vcseCtBaEQANb28emsWnFm2
HDJ70CFaFs8kDTq39RlSFcYUao4OWaCNU36xDZA4CtAYhY1ngykah9NisgIVtEOpwx+VhgjSV2D1
a8Je00LUvmLQ3kfmljLGmkVwaAIqi04b9PMuzsJaIitdDB2Wh/jeDR7+3q1ydLUzGhokeefi5tTJ
kD+r0dySDVq7CMDSqCNVAja3OVN17oFE8kr3U2UlpkHloRSW+VKD7+vJM1V9HVAgvFzUWyCQ5Xb7
rMSVmtMi2JvKyH798cKi5AokERLKv1kjz3+I4UtLZExaSUfIsajb41YWecVzZnGnuRENxMhI154b
MGlTVZnMvKS5NZz7Zqs5euvzy0UU2lQMFoh6Rn4k5Ao1z8vzs3JUnP38Oc47iQlabhMDKD8vQf63
4T9A9D5saW6bK5cy8AnwemwwnHhLrD+gd7Yh68JNOo9UKegANA8sTAUE4MAQIDy686BI8DjnH+WB
FgB2ox7bHbUUyMahz54g5Rmi2dHaV9xrH0vN0HcchbD3ijbyCy0QWIUIO5GwN5wtAORi9v+5u7B7
AgDsdfSJLma/CkolNIq7i8s+zCv3GVCMb5cXYGFiPhfOJmexACAWLUmFBrzE856q677/MwQ2RgDd
e/gmUDyQagII4Xx9/QaggNRmRsIq6IOVwy0e8G+XR7BwodmEg/5pgIWQe7M+QJOk1RoykLWX+LnJ
wmDU8lc9TwUeYJxtmFpM1mwKME4EErOq2ixLfT4a8AdoAmEVR4ohC+qQ5Db7VmhIrPzxiHB6oS3Z
Ad09HqyLs5qbKHjjbciB3wHSqC0ixt9y48+fUL+fFHNMNFOqL52roEg6OI0USTpZOwLqOpbvXP12
ZFsNl7MLnYQDv2cNFTsbD/C5OXgJ6jT6MRW6GkViGKy57iCivMt78OgNfv7FwNaL/3z2Ts0tZo+2
HhqBXZijtAyREYgnle1s58dlKx/fhJgzPM6QGEVF8kPvpckaj5m6LxIuZvlx9+DLxLZFWJbvA5Ce
gd0DH1ftLxtdcXWEdniBzoroEEJYBCIeOFWmpp9gdOrDyXxwexoW1kbAvObkHjCroA9DAR616XMn
xzYbrQEAtsQuvFC9psMfNpX+9odTA4td5ErKbPi4SPRXiNWH9t42tqQP5zVeutypiXmMJ9cKhHYk
IQomsisdDGDaj0ilSMRtnJ1rjg1oIsiDUU2C8NgihdXoo5+2DFYUD7XgMEEQZu/+1WzNuSsgiAEi
tRZrnnkeG0Re8SQfgj1qGaHEW8J2f172rJXHGfAg0J3z5zQDmGkXu8Yd/Z5WBjq7mwEbc1+gxZAj
MZoD0nNTOSBSe5VbNGNrjnZqcjGyQgPa18pansg7q92J5urykLY+v1gdgYc4NX1M3JA9juoeYul/
/n1g1GfGY5zRQAuc+1jnt6aB9leWdP4Y5nNBYotQeW27z0JZNlC3WJllIb4Ho1EGbDdL8vLFzNyY
8K81+fwXo5jLbzMAEX682Iyq8qTtOBVLhhBhemR3Wzms1UG4KJChAoci2fKaGUU6gElc50ltIuV+
XQX7sTn8xRhOTCxiGNa7nlEygyfjcOTyavyzGBXn1VzVQ8YC/2bM+GKKOq5Xftm7LAnG9tiNw507
PAFT96djMCCjDVEZBPOohC7v/AlND0YzTlPSjUeU8pHdufz9jycivv+bfRwRsA3CgHNvNYSsGANm
MbHBv8XdXww1klwdU5vviE02iq6rxjxcjwFaqpCOmP9+cvz6ELUt9KyeksBormt5F6BLTepFqI9O
qA9/MXOzWgbuQwTKaEk+N9YB3BrgqJdJ9t5ZV76/MXErJyOwxQA5z0I92Cb+4vumshpS9dqUoB72
YJkMlEp+F4EW5Amd2aCR7YMXu6qeNZ4dR0u8XF62j7sHCVlj1qZFAQz18cUhNvE+s5nFWMIM85V0
+ic0yPy0hnRjkB/PyjMzSxyX7fYK/T2CJaL2fukSrErIFF0eybwJz69kmIDcEfLZ6BpHQu58mSqD
8hHCMSzJ1NfR8vfIeYBZZIhBohL/hSWkOxCrI6fyQW49G/xBM/yOJZUlbzzKs4g7NMp7hIJkGjY6
kJcorvl0mLGKLmr8eoC7YF7BE19Pg7SjljcNSdeKdg9LItJr2j8KI/NuAmFOO+bqkV3dAwNchr3f
ZMfSdTpUW/vqWUKId5ebRRB2nat2LXPtMOV8vL48Iyv78ew3zmtz8htt1Rqk4XxIeqLvqhx8v0Q0
RwWuHNto3mTd7S7bW1trdNIhwQMeoJlC9Nwe0n8+R5F2SDJqtqGZaVcm5Ts0Jd6NZJNzaD65lo4F
diPk22fZXBC/nhvrmdPotO2GxDB/KvGz0D571guXDwYIdhvkk496pV07PbLn9Mdkbbxv12b21Pi8
sU5mtjc1LcgZHZKhGVA0M8U79cTLVOlBpBr3yuJbfaRLYaTf/uZB7BC5XmSWIBd8bnGqZm05axgS
ojfDXH40rqhVQPjYRI6gnlh50xGrvGcm2CGK3smioAd0yukNFuHucTZWeu18QmoFsbZuz6nFxa4e
KakJz9WY9AKdEUOn3Vec/JzyLdzbmked2lnEilBgRupLR+GxoXcGK2ONaFFJ8mhs/pBP/p/5RTyP
UGUuIi1rSH5GOj9NeyBzcy37BrKYIayqMv9xeYeszhsqA8BYunjqLwFkLh/U5EpjTMaAPshGXnnd
tCuGfIM7aon0/j0aH9WA+dIHhm7ZpTP0o5UT00LNRXG1C0SjdqkBLFI6albYIOqPM4AhoszqyCfe
kHonbU/FwLMY6CXonJCaBpiLGgQlNdP/EDY5/zgQFwGAgZwAZOmWVwLAw9Moi2pIGtCIoEYSWtlR
M4/cebs82Su3G5BMeNmAFNrSkYc63zKDgxJ4wWGH629T/dPom427bS1GOLOwiBEkGqNLQWqAEqd9
h94vD/LdvKgB3n3uDfSJiFe83UPXVNHlka0cP2d2F2dfXaNCX7uwO3Sv1M4ifwAHxtVQPZXp659b
Au3FTHKLuO7jkZ42TTDMB51TvUPbI58S3vwc8IZXT5cNrS3WiaFlYx4zUxvsmAx3lQld7Nstmait
zy98IdCHvLRTjGMCDMQOOLAQW/muVW84HcLCG1D0qGtLmy+FLpG42702Ra9gta/HV2U2MTwlqoxy
L72NqVs5VNBQgO0U4OT6yPtpOqkGRe98AA9vLXestcfdzE5xm1lQTrm8SmumQPbizJAICA0ty5to
lydBayAzHQTVrZfbV3l62zsbl+uWkcU8NrUwIdothiQdFVRk3gbvvUBb1OWRrG2h05EstpDrDWjN
9xEb5f51NqMs3CvbfHGsT3YQ/2+WZtc8iRUoWEvHjmA4Ko8LL8JLe3CibLgrx41Tf83HT4c0z+uJ
IW4pYGp1hZJ3Km/0zHnyKuvb5bGs3Megz/t3/ee/n5iYCPSJLQ2z5uItlDXfCsuITIDyttg5Vofi
ech/IMUPg4v4whypl1OCrVSV0jlmrqPHk6ba3eXRrPkA0ndoXAQSeS4HnY+mrtB44xZzvErq4In3
qOb0ld4CjWX58Vg09Dhy1b9dNro2hadGF96dizKf0gZbyCC3QKjkFkAXt1rzctnKytDQZ+QhSw1M
CmQlF6F4n1d+Bn1HlhSyVY+motOVTlr/2gdfVMx9OT6WAdvqbloLUj3ENUBAoOUUc7rYVFzHTpIG
3ENpj+7w3nvuTV+IHVSgInScHajLYye/S/PyLk2nuFcb752VgwN07Cg3gE0al9XSa1oWABhcjn0y
WE0oMhsya6/mVtfuyszCCP7DrWijvWoxRmgy6LSmdZ/kRnAsMkDkuv6WTRDoI8eOb4YYsw8unjkg
EvgNMkcfAOqN5z5qF2Ksq6zsk74uHx2S6qFZ9hAIrd6dYYa2V1URZtx+qXkf9m4eTTUt95d9aWUz
zjkI9CCg9mV/aMzjJE97WQcUxezya0C/FIJttVvOcfyHUf5rYtl+gAcKyKEGjyaVcYW86l0pXQj1
PJuqDDt3fLLtv/AUKGbMSwhuHojans+qRdBRmtk2TYqme3fZ9MLZ8KxNCN8uT93KZsfew/cRhs9A
jMXqsckxezW6NDFKG6+0u5p9YuOjW3y5bGZthZBdQZgL1AMyxotjmQfoDvKynibp4+jc+Vvawmuj
wBtvDv8AIfng8rJhAitBMVvaTtAbzt8HD7DwjdN4ZfcCyADwHF6V6JBcZlTQr97pErC4pCbOcdCG
SDFoAVXThpkVV5s5TWaIFgAxUBk+X3pAqauGkkxHMW362eX2l3QMfozMv61rLQ0l8jqhgT9Fl1fo
o9W5TI2iEYBw3keYVuGNgZw6qScOeJFjxZQfU1ML3cyGPkSVRTJFK7Qht7JvHx1jNosEPHIyBlDQ
M0bi5L4mkxJUa4iedEZsv3DjcHlUvyfrfN+ef39xg+Jhifu7w/dBB0pC0AhDiR4ytjGbSAItwF1V
2wcmxu9m0X7Gi+a979W+05CkMVQTaWRIY2U4+0n6iWJaGOQm6MbshzK1rkp/eux4gL1iDndEUR7r
FnsBs/OnKcsiM+sOrc93hkmfq6YDcIqjLS6bdinycCNw/BZzX3vw0uOtXaCWPr42vXtVCSdy/4+0
7+yNm8fa/kUCVCnpq8o0z1guiZ3kC5HiqFCNKhSlX/9cCt5919YIIyS7wAJ77w34DCmWw3Ouohi+
1ml3TIg9bs6NCvgSdIK3LUgls7Y3SoM4KZd9FbckTkbYgAmvExZNzOlPQ9Xql1Jq4hAnuvYE289U
eCAWVJFrqj8VpWuex5i5xCP9npLL9G1I+joPlNRhF5eSMiC187OpG9RMu37c2A3XC+TPz5yV7m10
apZlJcXsKxuQUHIZHTBtvsTB7QUCzfark52gBQRoImqy4NLb83X6bgXanI3JWLXWpXRI4fPUCa1s
/NL2k29oQwgLl9TTeBxwih5qaezAMjxZjQHlSF4eoWP5HVQHr5UdoMkNfVRs5yjN7FCWzRF/Lqhg
NqKyyoccAlK3sYM+I/SQSof1wSjxAG+cOFK7jp1AJ4QvTG6+6aNzF1c6Otx689DX8bnI3UdeNfGd
rJpLn1SoGqc8JBV4I1m6z4yx/x0bHIh2mrVBA0Nqr7YhVFzSYS9r57XMugxwInmfyHLwmNaGipbf
6XPykRrc8IYE1rm9O7VHnsJrrBhM3RNOPoQSluJBylig28pvp858CXqOk5ag7VSwv1S4ZwtIz0DJ
KPXYmHY7inox92iSf5UOOYuye00tNxhK52jWPLK09mJlWWAYyVPXJUdJ1aPZuXcUAvpp1p4gVPwK
jvUxMckB/CFI9PbB1E4BG/KdRvRLIdtDVvFPNm2OkxWfpyTfVahNTd3XqtKCobVCYSsXOMvgXB7c
0BpqGH+Oh2q0P2mEPuWJQN/YbdSATeQcNyqqkHz4bpbqa2UMAeql96TQQz64ILjk9yUbkmOhCCDP
HRnqCVaCo4dJav2A5dVJjbveL90s9svJjT055smu0uIUlIT0fjIyVByH7CmVbWB05g+ltOydCe+h
AFh9yLQM5TcjtpsTT7M96WHqhnoWqcH+McaA9bm5t+LiaNoFyB0Q2PRB0wIY2aHfszRpTnnjaoHN
VSBI7CFwgPf2QDtL/D6uv8kOgmGEWht41pUtCNkzAJWhfoZi3ZJIWJSVNrRMWBdTcb9pVfWaiI1N
/qdd9PGYJu9D/KlcvNuEeMnkXSt766K6rXpPTT2G5OGgv45KVY4+OGo4mywj0NQdRQF7DCLR6Ec1
zdSwKX4bqrMvoY6rQO1YvnEedFhUl6pv0RU1OLkv1Ab8HRKUxihCeH5PAZTipxeWae2ZwVFm4865
TkZQ2LQAUDFw1uKxsSgJpzRRAY3Q5IWQ2m/lfQt3qaZ+duJkY9auT66PgRZPKOClLbszJiRt06FS
3tAZS/6+0vE+BGBSHw/H3hqEgie0vKSwTcg+1XzHu78upnwMsbih6xKcw3qeLlaEE9wmlW/qVnro
LJCWuPSwvFAyV/Fgn0kri5kCXaWmgARbF9LYJXDSU7PXnf65BKZTSwzfBSXJcHsWTOo07Fwt1Xd6
PXVBoyo/9XYMa6MPKEuKMIbr+CQE9GRcMl+OR6GwJ4WUX3rZBCCpDcdJ5jlO2Dg5Zx3crUfZ8bBu
wW5kE/8s4X19JErmN1T5qvL6cVBUkMCHp2IyHpWxhPKbeU6HgV2kLgr4sY1PxC1D0Zt7HRdAX5tf
KMu/uUXymseF5YFjpfla0yBpcOX3MhPfLK0762p9GU0tSEV9sfP6GA+TzxLX8Bxo24xd+g3NG6Qy
lnVO0dzbjXFcgcGpnzuoTLPW/KSOFu4y7pvC8NWm2ZmJQKEL2LFEaHfYmoc0m5613LC8IXPPKMw+
376Sr9+v+FgAAsAxDSjQq+p7kjugMaWCXKxOxLjMeO3V/fjU6+lTpSoeJWTjDXSd+s7Qc/ToLLTp
QJpfFDzYyKpCsEm7uFMJxZUkcehpLGX3PDAXfqTgF2NnJWN3Kdux2t0eLJn/+MeTD2c0AYseBZ4V
TKWjo31h93S4JJBqO3Oj4Z/toiuOfccNX6C6tAenLvmMnqYy23mQHzmAVycAfCA9GqvGCaYHzWxA
6ryAv2udm7RjMKyuc9Oz7AQkH8nT2gMjL30ey1yGLLZ+VI0eP/djVTNfr9v4QWaqeMIL3wqtPIZI
A1ow6oteG+rPlkL30BQdrmHsA6gVT0BkQvXvK1WtbudWtvvZoToOoFEpUWbjw9meWno221rccSdJ
L4qS8gAl5u4wapAgFj3toEmgpXd9K6H2pTP7oRV0/EQpGT6LssaJjTz4TdNb8KWxMv0UfFnq8YQo
BST8SexnVDRQEpXGHurQWzXX+RxYfAwcEKgL4eyGwM+ya8gyc8Ar2REXo+2+NHoSckv4DjeCEqdE
YfHdNNCndFPXeGUBQuJ1friqkDW5elg6ra04qZ4Olwognj79XaWfk+6YJ2gjggRRWd831tz1KPFE
xnpDRREP2mUnEe8VRzj9OOLeCPs+EsUREujm1rl+nTWgFTwzYEBwxcm7BIlxW/A6dsrxkvHHsYz+
Hn4IyIsFkyoTRujYPYvCxQAL8Y6ruDYKdyjgXWwqntbHryqB3c3fTxeuKNAY0NQGvHpxQUGLtbBl
bMiLJp8dfYdFJ+27YQuOtpI1AE733yiLQwirQquHeS/ZRurBG3GfG1+7uexvfb49nJWs4UOgxcQp
HHK5lYpAavUbDwiIZarq6/8WYl4a77I5qTvSYjpCMNeP5aU1fWXYoL5eXxL4/PMTdga9XzNQO2ZS
rSvm6WpxvMFBMvnOO78F0iD9+3QO5CQLcVCq1q/knWpN9lNXaeLCLFv8Sgt12jMYRUVpZughZFiA
t789eysrYWZDoQONtxNuwnno72Yvr6rG7GsiLtDpBL2bHUwMqwRygcot6/GVWQR4DLhtHSVpS3Pm
n/IulGpN5ljgpruIlujHqU+nfVnX/FeRuPLZ6NTMt+UAvujtAa6cDOCOzNU6QJRwyC4GaFDJeq7k
4mKZDQ+bUVV3wh6Vje+2ss4tYC/hfzpTOq80ji2j6aHQWYuLNjTjA5cjQz0n1sKxN7agGX9wQ4t7
Ax3H2T4cBTugyRb5JVO1GCQdJi7JJLJ7UZiVp0EaJ+oJbx+SejJ+srGbLrZtxffNNCnfs4SlMBQm
A+BmRfm1m5z0RHFrhzVNJr/sgEFT8j57coWL53ilURSSYOZilNPkkcLSez/uijzM4X/hyTyBRobs
oEDOK76TIneCoZniMy783q/dTvVwcQ6HRLY/u9oUQDsq2DN9xcNRVnupSrw2RQ2BY6OE6CPuaW8k
MmwSaP0NDkuRhcjYA97PrzMr3pnSQu8it91janQ4eadED3SuWMe+hMUNycz8FZziN0121psrJ+K3
ddeFnan1J10baJgmHd9nJWeRWvbQlevRK3kDCl655E6n556hZdAZIU07PHYZHcqNOufassCSgKAz
AQb0qp5UF7E+qWCXXMxOpZehqtpvDPIuZ62rxo1a20o2gbI6SmwArtuo4y7W+dTQ2kgEGy6t0pe7
iVhOxKigEVdgDQmlJiOkXZWfbT2nb3iGJv8w0lmCFoq7wEag2/Rxc7OWKUDeNsPF0cafTQ+eN8ng
LRXnW4DzlVPkw4N3Mc5eyxMDWkPyklAPnF0nDhzxOGaR2PKyXjkZCUDnGubURYdrmZ5BrYW7Sm6I
yzA9om0Hwc670nzVlF+3z6e1dAzJEQTGHUgPoDz9ceLGTMkdaVNxIZXt09gsvGIsvtiS/VQhWjhr
0rxMUObYOBXXBuegheUQ+DAAkrqYxSQfwOLKxHTpEqAy4miyvsUa86diS8H6KhBAu3jk2FgY6C/g
gfVxeACLu4QPPItM9wxDFdp9KQEBsb/ensS1KAQcc8At4X+Dw/FjFI2C+caIlUZCwNl+gPqFBgMD
G8CtdGOdr0Yy8U7EaABGXn6ujNUmuiQ0jTLLOGEt7k1ReX1enXLiHG4P6urmwtQ5FhokM20QvIfF
N+qFNQ0Eej/RWNzZu3raSGquzib8eReaIUg1Qa64KrSNeq3TArjNqFHKHbfZpxEVSdJOGzCMP029
D9fVHAe+72j52ToQ6otvI10VJQkJZwHXKAKj3pklSsjPKbvQ/gmMsax7rqHug7aMl8kniA5trPSr
8+JPeGD+ZyD0NTDW6SpWdGqXRnyw59r1cy2Vbz2cITJanyYQ1W5/tNVZxavtP+EW2SgEUuo8sSD8
wnQLQkXM16wvyV/TJBZjWkypasqhsEaRRuXQerZxctuN/bQyCqw6w4Y0PEzN8eU+7qc4AW7BHDAK
MHt9t9D8wnwpquPtqVpZ3wgC6WKAH+1r1KzC7ATyZQ7o/vlXSl62sAIrHx64LBNdHJDGgEhfbB+s
O5UjbcmiWkUxQEEv8q6MTfEdIgMkyHIb+Q50yoLbY1qdOJgDqGB8zITcxZcZCieeBg3HA/jWvu5w
f3SPSZL//SFkq4CLzkB7XExL3BmxuFLLeML3NxKvNx9L+ZK1s2bcxhe6uptw+SHKDEzFfyED+3EZ
mEUCI3nLZlH3B6nnSHXX1bAHhozTZ9hGc28Ag9I3s9ra357GpXQB0KmIDLa3o6NSP/+Ej5EVzoHp
BCk7MngSaoq5Rw97B3+Bb1Jvj6Kq3xrLujAyBSYvz3r/+3b466+IUgKMPgAihO4fkH0fo0NQLHfg
/VRF6mMr/bzz4r8GkQCW8y7CshNd6mph1gQR0NS1njrOy++S6WJroawO5E/BD0c8SsSLgTRZTI1E
i6tIyl35S/ZvxHm8PVXXmxhkrfl2wpMOLghLSIfo3ZxPTVlHZua2fjaYTaDWwxaVYmU9IMzs/gsJ
Sx11kWVZROoZa7SmjtQ8v6eqDmGwJKzcFyP7XGbm2Zm0INEIFHTQA+yKjU19NUbASIAmwX/wuFsB
fAzEmXimTVHbCvfYZkq7Q2e7/dsEfhFl/hXvnsfKLLlcOLPVGN2nI/APEKAqRifkxbHK9+bUebg8
b3+8q2QGIVFlAo4FFWnQ1BbLg8NYCm65pRrZQtJziQdfVEiaBTrwmYFrNNnGYlmNp6O0hXwGSgjL
Mprrlu2UNXSKZFOk/lBboV0WZ7fOfvbQFLs9tqulP4/tXazFdLpVaRjUTeBbXk+RY7R70cgnMmnh
v4TBFQmDDFDFl/U6pY7RnsdBFOVwh/GmpvNz6ZQeb4aNxGJl7iC2AOE1CKkAr7PkSsBXDPJndFQi
Qz9P9Str7o3ue5slG9N2DVoEx1bFvQJBeFSFAKT+uAwN3jEOjIoSqZX+ZBvSmxgoE9NdacERsYDQ
stDKoGmkdU4U2h4EWuehI2C1eXter66e+Wfg5gG4FkaTV8pRihwrADGgujn1mqfGYVyFIqWQj3ou
mYCL9O52uJXVgnBIFbT50gEL4+OomUUUaABg1Gl+yhwISX/ut6RqN0Is2YUuTxXLpL2CfOReYV90
sm+3cHzzmv6Qav+ZtP8/CmNxSubgYaPKNShRnu+GcsfYRt6xNQT94yw5aYU922CWBKs8IGahM5J7
+vBy+1usfXokNQBXop6BStNiFKZaFUqhODTqjJ+Jk/ua+zB0R025c8cJ7/0tqfu1SUPdbvYOdyE7
tXwKl1miG7Gr02iYvqbQy+bNll740iEaLAiY0b0LMY/43dE+KqLu9QwhapRFz6QwXhiYhwMEnyMl
r4tDO0rXY13VNJ5lTA+6GzNY8I7fDWkFEAj1KTWeqpTAAc7p640Nv/ZNUYt1dN2xVeR4i/3eGFlt
xpTSKJ/uKohTSbSC3a2izfxHlgsT5/18xwCXeWWhBgtqc2xH1YlGlBqOn+idsSWxgx7m7RjuAj0g
kio1W6AzIl06WjTmKMGWAprG9QDQTOug2FfI+med2e5OOMbwpSK8Cltp2EcB7ARkY52v4M9DDTmL
f7VICwOthdqMCiSub3E3C0RhiVOFECcdrfADV/X+GJdCQcVSoBbZ6bbYK2pb7bUCOzyG9lbvOWpP
PBMiW0cIM2cBGq6pN87YZEY0DeYFNfd1M1U9aqXfbEG0UPaiRFXUIkEL1E0Oj2sIJDpKYKYmGKQ+
18AQU58GdKWdUVR+3MgEFuquX6g5JH+zWPHGuLK9roERFNRI9XsjNYnHdK31as2oYb8nm/OQacVZ
H+zhoIJSuM9cUp3Tzi18QMaVi1KmX3hpA9NaObL40gqJmq5M8ypAQXsE73tslD2f6i4URmaFHUvq
hyzWjAP4l/ZrESfGHm1vIxj7tDsNDU1PZUVy8BWV7qTAPdNTi3S8a221jZLEBqRA1AB8QsZuD0mq
lySFkwodbBqOul2ezKnNDsy1mn1fqHXoJiBBJKjuBPBhJUDttHkEbhH1U2rlPrJozGdBuqBUcBFT
JoywIUa5G0CO3XW2Ams4BwrBUsbDueoS85QaQM3EvcYOUqd1iFYBGhMJHHig/+NCZlvqMLE1E3+s
pQwkSLZeIu3xXI9Njw/UD2fqsMKT5kD26qT2nxxlLnZnNo0aO6O7AXWpqLXt1LPSIfVydDugkgO0
hKkqzs606L1BuzxsKQNaHTg9GM6o6ufbp+nVMxhQg7nzgSYIkNfIHz6ePTlxeZs6DYEMoeUn1AkY
HfeKTc+CopWZs00q0cqBgoDY49CKxUW6xHxqWhfLbupIlMGUKVemT6aiXqRr/b49rtUwcwELFVp0
XpYvArUeM7xLKIl0kyueoulfet3o9pVu1YfbkVYPL+QFBkSiZsz34j7KIe4tOkqcCMapvp0Anjxo
RQBU9EvW66+3Y63dfRDCxpsXFbNrpk/qWDUyvZhGriwdD0fpnZmzi6JLgP+cCswiFmi5u8HeXz05
0d5GrRHA/KvUss5TmDvlHY30bw7crsLbQ9r664ukoTHcqVIq/HVSgfcCUKbVb1QyV5Y45gviiiBk
YATLJQ4sYe5OlqSRVuSn2Ej2Oc+C0rUeoHVbeUpKNhbE2ojwFkX5BZ0OEHsWxQnHHrJJoJ0UuVPx
Bkn6sMnSfxgSusAg88+NAVCEP+7aEeWqXhgDjWBL5XemerYreCpov7jVhYmy5RC+spfgQwN9VqBC
8BZc9khBwKJZUWkuVMhBewaPnVnZLp+20NVbYRZpUJYNApqUkxtNdpTq3FOGI5KmjYfD2mJ4P5ZF
Jt8VxgC4CYJoRVQNx6L2DHmugbltN4Cqa1v1XaA/MMB3SV3dZ5MUDgIZ/X6wH4fqiRRQ10oMeP39
bq2NMvrG3C2Pu4l0SpO2I6IJ97OhZPuOjHcUl9ntzboaBnajUClygdpZlnPAoUIek0s3Gie/yh4A
PlKU4+0Qa8fprEwHBUFI0l71RKGvUpvONMvvxtQXKvWAw3KqzAcZ4Hag+Usvk050aaDAAWAfbGrm
sb77QBTyz2Vtw1VJAdxw+J0iz4J5e0NDN0UuCDYGAH//W8R56O8i6pRnPU0Q0W35rq6gj1M/Susb
jLS8oTokeg1Sy1Z/Y3UZvhvlvB/exSQDctlmRExuFj4rC6RXL8QFyr4udm3O/UGaG6/A1Q+IYhjA
XKjJASr/MeKIrrsaJwmFwetugvtObAFmTr9m6c/bs7kaB6jiuQ+BxbKENo+iixkaVHDFagnkCyHD
UH+L3XZHu42dvHaez7cHViN658DefByQpggGECJ1o7oBn9AJ037LJva6fokXIHhWgPvhNkJ/YLEW
0bDPjUZIEkF/Jyq5uS8c8okPEp/JemqzMQS0J/dmnwBosiZ7NzN+3Z7MlY2NhgfyQIegG3fl1aSw
Iba0tCCRNkL3tRBx5Y8TDCcdrkzh7VArJzBCgU0IHDQg0MvGC2Ot2leoiUVEeZ3kIR7wkmDkkMI7
ZFP6YXVYOKgAnwQdE65QHz/doHLWVqNOojbrPJsaO/i/7wa+VY1aCwMJuhmoCSNh9Ms/hgFsqq0r
JwEMu2+jVtWFZ4AwuRNmsiUHCEVk/K3FsYWFYtizdAGET5dLZYaGw1d0sKIGuoqPo2L3UKWmmpfG
DRg895YQPox1FPQKEt6EnKTobcHI2VOa+q1QRfUKGo3knt412gFqFRDct4oGKHDNfOQsHu6QVMqd
wqs0IFkB4+p8qCcPuWHnWzBTCvCr3kamAUeiNeI5FpUMwFkqjwPv62Oa5MRr3YbAECV2zwmnKApa
ovUBV4JySaqU/D5WXONBpwk4K3Ex+iS1Gcp2k7WnepdEtOoY/Oy7ONThxotcsBJhXEwCBtqW9QSj
DXLkAOV6jWqKoIZVgEesqoTfaD9d4mz4URb4BU5qx6cBmG6/xZUIsLYK+xpTshNoypAU0GYfkrhx
9zVXjUsnWpgRcfEpHlS5lxXutNjKnDsHCKJ9EtPKB0lD3sU565D8xuCBZPFhMncZYASVxu8sVGdS
HAt9GaYg++Nx6tinGg2xAxAbYp8B33On1ZMajbY5PhbN4H5Cx0W/a2NLDRVFLb1MZ6pnSkM9FUTa
byXFgFhjTKcEwKQgh7PJCQY1f5gn7ifWwD0LHJ92P5tz7hwgtnw40GtH/K/JM1gf+32d9kFudCUQ
9Ebs4TEHg3inBUcqNkAU7mZjIbPTgxxetoFNp97H5il9rcq6QAN38HcvbWVf0pT4qpE6pwIaNxfB
LfMEH5bhnkigg2LIeZ15A48AambKgYlBe2GJ2mFhGVJ6qXC0z2Xe0I2jeOU2Q8cR1A8A24AyX3Yc
B8upzaIl8ENKprDMPyv9m5A1+BDQ3xl+1O1Wk/hapQTP4/cBF1e2kcC0THEsCxyfqCm+SuNHSe/T
5GAZjyh3eq06+WILqrV2mryPubiykbXFTq8gJqg0sQgacPHI7vYZvHKlQZAXu27u7AAiuAiRZj2U
CSxqI/fpAoEHMq33tyOsDQIsSahSwIV5/lofj0QW6yADYTlHwvilUTh2TQWQfFuM8T/K7cvTEJ7d
6PnNfMkr4Uyp97hUgTmLWGkpO7hkVYemhsiW0lc/ZN+bdzD3MV5zk2T+CN1zH5ZpTZA3GSBwzK4D
jKB9zIrO+ft0HMLH4Ls5WKY4pRcXgjUwHf4HmF/L8SpV+ByndBf7fz/FUIUCEBxSB4azrGgqfa5k
cSusKOa/RQyTpsDlb7dDrK2T9yEW78y6zjtDughhnVsnhyPUFv5rXgbL74fOGPRCUYa6ZhsMGe1h
lZxbaNxWX8lAJxhay9GjqfpiNS0y8myLZLu6MKGSpqPejH7xsuddMysvJZtXDLd/AwMXn3WDZKHB
ICG+MXlrp9Xs2YjECuWHa5gMasksmSYnip2MB8kAPlcv+CscenVfTe1fYPAUAQWiP3T4YIDbkbF9
V2azKhYUASfXjO9JbxUeuhxwuUmrdNdok3JOkSii5wXRRDFCKbYomHpUnMyAvWeDIj2M5FDCdKVf
pYV2rGpw5lGtJHcxacneTWUcgmNTvqSQLguJovQ7E/rPRWdBPQhV3qAvK/wzXlwoizIJ2CsQuSim
ShQlpRniVgFAWoX8mQkqKK4Bgbu4hdC200BF5Pb8bUzfUuaCSN0Yc6o5kT1Y0IOir4PgQUr02ANg
aN+MwtdKeKfcDrq6PCA1ZxC44FzDOiujIh34yAgqxvNYVy+A2H2CqaG9EWdtZ82Cqf+JMw/+3bvM
jVUuS1jkRQOqAmOaeua05eq78kCC2Ot/QyxKHbqbgyGNImgE3TM9v2strHLzOUE69j9N2R+W/7uh
2OBGlWaDocT8pScaspPPm+bvf1Lo5UHxbjDL/jaHO0WO3NOJ6golwrT8lBPF0832vm/TX6wkzxgt
hwqKeWBGesky1bOqLhiteiMDWV8fuBeAHzAATpv//bvBKm0Jo0HSOpFQcl8B5bEA0x0iI+HtOV1N
PGZSFE53ePeg1PsxjiWTkuXK4EQqowGFuBIsVD2hmQdzNL42lvmry8Ann4YjPOw2KjBrQ0RWgOxg
hmVeyel2amkIOLHM39NXoMqKtfl0e3TrEYD3hY4UUBHL9ENvqqmo3NqJSHmvDgXm8Klsv92OsbbB
kHtAqwFJCChZiwREpZ0qkNzaEcz5ErHr4o1ZulaNRGr4PsBiB1uKWzfwKUStkt9nytfC6SG9cLDs
s8ruHRr2qPQN7mHo4SZlXfr6Ilnn9cOv26NcXSfvf8Vik/MCrEY5YZhqcQ+DVC9LHLgfhqyCUI/j
l8mbRqF/9Pt21I25NRe9VCZ1gK1wC0R2UUVDTl7a3Nk4VNYHBsA20je8d6+QY7xI4H+QZHaUSRZx
Pt45NQALZlXD2ZR+sdL8O57dz11Df2a6szGrf/Acy9Nm7hxBU3qu4C93eWKrtLW0Cvlxb3DV7+CJ
49sTbY9Ob/YHwuvUJ05cfs7TkUZtgjcreFklnEGgbwGvQPiY1crPVsT4AkyIII1pctCEbkOyXA5B
PtpFWLv693FsCPrIrhv2Lsngr6SqL4JYgLMA9r9jIyy5aQm/cm/QAb6+/Q2N1U2IxgiAhgDyQPzs
4wlTOi0wS4ltRzrDQdn/Jq1SnsVA9IOt19quygrm9xXUHPhUIXfvGmdXF3qFt/boYj0rxSOMxZR9
kfTicYAiCRqYkw0qOUutMGt7SBKNtHA9NCroIUZ6hIOEqCcpabPXUG3wAaxUfOAZ+AmPdPPswnwI
HqyW+0BpX4W1wo0zt9BIzcnIX9xm43j4c2EsPzE05AFLJGDfXEF64q6DoH/eohhboh7B3R/NqH2Z
LACZu+rJ7hj6k/RRdboIpY9HTWkASjMg1T7Fnp5PKIMYXwqVHTsjEx43+TlxficiBVDd2NoJq5sN
5VTk4bOkmb74TpDpaKcGCUiUQtLPsPqQGIfbS2F9Jfw3wvwL3t1paWeWo6XhtaL2aVCwNlAKqAqU
f99GdAlENzHpUKG+AnlYSQLBcUe3I6fmn3S4fE22vhFi/dD4b4zlk6geNL0pe8uOql455T1BzZRM
bw78CDzJRGRqWSilciphZzslW7pia/nWuwG6i8eS2ZlukWGTRxKK97HxxSaPFSpr0DK//bm24iyK
mhMHzk/LMUgOC2x4j3T3FQ/0LUn/tZfZHwIIbM3xWa66pm0C+WheOlH/Uk3Av6C3zT3DgjLrRjKw
ur5npsn/CzQP993qAzocHlRAxkeT6Rv4Ts7GQbf19xeJQNKQFtJI+PtfIDMw4182nilrf39WeMUr
Hy/KK+NbeIyC3cQqJ9IaCs0iF3LVCvuHrBO0JeBigMBCD3axtDRTJkbMsEPLNlCLp/hLV/7DV8Cr
eFZ6mxvKZD4j3n0FpU7ihAjDRqVc90gFxQ9F6H9NtkXKNEv3QIccp/sVex2QmBaXvYYgojxMBlQb
toTuVz8GZKxnCWv0MpYipTpLUr1gLp4JcbUz2u80djY+99q+mPPJGTYzP+0XCZfKVQgEVYkbxerB
1X8gjw4zdjKb6cDijeNs7Vx+F+rPaffumyRQ82LocqHbGl80u/Ta3uuM59uHyeqEoUsHlPeMQ1y2
LrirwrC9Ym5kq+MDWq4PY2c//kMIG1oSaGwZqDYuFq/bkjHWLOFEiYrCXONN6VZjdXUQ7yLoHxcv
yyY7b2I8lurCb1PvH9C/7lzJRPcP7cYr1n0y9QMrKOo4KLRI8dakcGrY356j1VUFeyHQPsANusKo
0FobNFJQhOAgurPcxb0x5GqgFZXqN02v720dap+3g66uL8fG2Tu3v4Ft/Thtwuri0shnJjCkFIV1
V4k76Ww8Fa5ioOtmwoYN+eVsM7JEquAYsNTWdOsH9FMC4Xbgk3d7AGJ2t4dyNX9zGBOOBHDSwIiW
lByRQVPJZCl/oKT2WB85yaPpnpoRZk32p9uhrq5fhLIQBZ2+2bhnGcom1GCAE8KRwEF3RTfYsUwU
oCnB5Mrjja0zvyE/JKlzLBzJaAeAiAtBwI9fCP9/UqeALT5Qy4Mz8wDVJ6jc8Z0AZyHdqFlfbaI/
sVBuANYHUtLLmjX69lyYMeMPTvdZ5SWgxv/wjSwoDv8nwPwD3h1nU5Lp8DbP+INsFbCy77Tsq6nu
LP5WG3+7mxZDWVxmnNJKpSqmzXpmQ1Cje1jtaA89rI2lsLbqQLiYeQjAM4Ir83FEnIqxiMeEP8RG
k3vdoB7SnAYkLh8mU79zp2Qj3urSw3sYfCNrpmcv4ikkydVKYFyJ8bNUf2pqBSTqDy3+eXuFX606
pHvQ+51LXNCxveL18Q4KJBav84cJcHS71Dx1OrQ0fx5ov09y5S7bfOMg/cdUfVjpiGmD4o5e0WyK
s3yNglA3TjXG96BnUttpDdH8Cuqmh4rYxR72RCRU8jL2k56WRzrauV+NTfXqFFTcDdkAr5N+ck+J
4aY7s4inQOCxibe32UJLLc9gWjx2fqMK/FtX+ESWdmC2+Sv63R1Aw3iHZrEjvCxVjECFxs6zADAo
bKe28xzaDKEwB34CFEL1baroXi9HbT8SlL6nLinP46QooZ7Cgq7LQF3P1VwJs8qKxg4SmwkWes12
rZb7LSzwmvy5kmdtYE/QWz2+JniGkKNjcz9/Uo5KPjwSRT+mQs9DI7GnsJ6QiOEkqj17KAq/163C
T9U6B4asygOW4PcCrZwFgA9T6HpCkVm2ve1l0M71AHvU/KSoQAFWHGOfjWghi2kAOkzpAryuSVC4
bb1rxdRjRLEOqUmIt3FwmfZ6Fn9i5UR28G11fAhBOUENWTAf0iJvdpfLgEPOIwRqs/RqmDj4RQ+1
hS6lzU4RKGVD/wPHR69kQQs1U280GsMDthlaRaTID5XqvoGtABJUMZo7Q9YU8HszOQ4ZfKabmJrB
/5F2Xr1xY8sW/kUEmMMrO0myLDdty2FeCKdhzpm//n407jlu7SaasM48DSCY1TvVrl21ai0t0VS3
8rvOjVJlOpVDWh9lnaoepJ7qbjTCaCf3fXiSqshw7XxO78pu9nmcMEKqH+ouMdN0n/OTv4BqDR+6
rI/cunM6FBs1OpcUC9wAcftnGdZGQhKqG6fGaeuDPJr9G6cJS46WqSFTOut38VQ3BzqQ6BIo0jg6
N5X2YxoN+avdGu19BWpxFw45/GHUuDbu5996ksKhoHjKzUk3r7rUI176l9mHKrBX+vwcNvWjsaA2
Qscr+6+NYT6SM3bjQvJKU3tjxcg2n9I5O7V++36qTrI879UhPWSR5mZklizJf5vVzj5uhl0FHisP
UYAvI3cGATDEAf0GsmuPX7vs56DILliJ3Yx7yaFoDw4dhT9JeRskT8Fg4OBSV/c/UviBPfidGhqu
3pwiuidK3XivwIt62xVdeVh69OCGgBVXNWnVFrFX+ZRG9RyP+bkpf2ptu8t4ufvz9yB8goxzI7K/
ClUEW8L9ZLUBHF7WkJ+Djp5h2Z04ElO8YWT5yNWSXgxIuJpCSffjtMBIY3y20g/NFtXF1veXK+Ti
kpVbJcLN8f0MrFgXfXO27rwtA0JIYoZZ46sDKxLilGbYEPe3V/zqjhNWQdjzhp7ogdUzAFgs7f49
kCOz/tgYG/tqa62FVxwlYLPuJk5Wh7BTuSB7ZHnfSN9vj2XDiviAK3MYOjLUsM9JtWuq9331ydc3
oraN6fqNLLxYb601BtOaMVH9q9huUjxK3XYuaMuI8L6yraQwYEbNz6kPUfNRid6l9c6U/8fZEp4j
cwa+0Rm6/Cx1OyMm1Q8CfHd7Qa6LNi93lyKse4VmuBFS/j7HIMgOEPXlOyKbkhvT1g42mSJXteAY
ySwZtOwoGXu55fItcohU86b5ViXZDyW0vzijteUYFstXjgE8DroRKrQGirDvc/TZgak0LGRmPQf1
WbOgvda/El/0C8lGHO60YSORuLo9QT/jV8lfXYWvUzeXahMk+dmkXKUeo/6U/tqY72XNhFHRjU93
DPy/kOSJlb6+quDRGs3kbE3Vvd2+gUt5CB6BMuzy6E4u8mNTfzHq5yF+zLo35tht8PmuOSsUYxf4
JxxvcGG89IaFPeRj36jZ2bfOHVyGPUW52yPcsiAsW5eMoY9qXHZONSRadgDg/rfvCxuWOM8nO8/3
5bjfw9bmKsXptoW1w30xR2L5frSLFpSPnJ0D9SF0CLzQs0ZJcF9o7YZrX9tvl5aE50szaf2okZ87
h4CKC9U86EaxS9VhY8rWB0TKwSJ2oEQvLHos25XRm1p27ppj1XuBcRf79EpuuJJVKzrkiJQbFs1j
YTByl7WJFFjpOabypRbfoA8o5J9wA99endX99bs+xQFFDEN9uYMnKx/aJHN4i32Bq7nfag9Y/fzC
RwSSmAzg767Zi+tD94Omma2SuQo+xPkT3nNjMdbW/DKEFRZD1geldvyWcME5DfZhIpauNzbwqgkT
/tgFFs3zUTgikNmqfh4q+XkId3axk0Ygd6/YuQpc3QSgpEiv8jCQsdil5RAuBP7TnHklEAx1I8W/
thKXJgRHQhftRLZ3ifWj/aJSpLxmIdipYPtBXVyld7JiDjvdCfJzaSb0Y5To+rU4k79OxS4XLFU8
nO1CHycm4NtK7xJLivNzZIeHcrzXzC3SxN8UE8Kd8sKEcCSaLuD27KL8TO6NRujanO7tRtfdWm07
UHY8DLUpfx5yzkuL5jU8QGN2Z0xwliAGFdIZHdvurIT/IG3juLNBeqhqQnlXpkEKyk5BlKUaowP5
CPNgDZ2zG21/2luDDp+BzVvJV0Cs//0hv5w0IfIZ9VCPsJ6fi5q1ad51zUa/4OoRodBNjwJaK1dF
Cwr16ZhYdnaOjW/tlFDguZfVLTah1R38x4gY7fYVanpkyTPSRomCvI1Cd7y+RZawbgTJo6WFhIMo
+JO87ognijAnI9q7yJVsXR7Lv7/eXH++LxzD2PfbuGyIiXgdB/lptI/+foDj/OtrVvyPGcFnyZo/
FF3AMLrsux8/Gs6/t79/zdPy+xz+14DYfpgnxVBNjZSdE794E2X+PtHnA2og77NK2RtjerB89SHx
6YdQZ9S1TfJg+pZi4Pqu+/MbhCvS0rq280uf2Kh6Z4axO/nPA3DW2yNd3RCO9lu3CYCEyB8IV+tc
T2aenw2f7N7C2Wr8dXvPMpcXJpZQ4PKSTBMV11znZ5nk1jh2rm894OM2BrI6WxdWhJ1txWHfIomX
n52h2tV5hrSOcwrG4/82XcL+VoPJ8NWwZLrmPYHLEL8iLLqcK2FjO1AcNb5Z5Od8/Jw4KanTB6f4
mIQb52ct+rowI2KDc3gaysFiGAmpoLGAWimIXV39vqldvrG9DGEPU8+QqkFnPLXmsxrRYzVLP24v
ycbCi01qkU8rRlMyllopD31CuFoDw4ntv60m/97Ffx6YwiWTYSZTBx6YSvF2BsaUqh+VyLs9lPVl
+WNjmc2Lk2ImQ6v5c5Wfe3XpNEJywaKDbDrowxZlzPq6/LG0TOqFpag1A/o8GI0/f41l6XM7k9O9
PZgtE8KxDyynnqQOE8U0D0v/3Pu2sO5u21hf+z9PcPXlMAJ5pmtb4dA32WH8GdbHdnzFgaTXAXod
SGlt8H4vLfj5GBSJygZOlJNPH6AaPSHjEqRbPElrS09L50Jn/ZvJVXBfpTMEjpnbjISqSddlu9bs
3QIylOh8e8rWluXSkODBKl1qO6M08WDyY201u3zaaqzZsiBM2TiRiBgKLDjGA80oqfmKk3gxAvHF
7dcyms0q32+tH7L6Wave1P3GvlomQQxjLk0IbkuNYBmiGMXxKI59Rlarch4b/H0nfeWVuau6n69Y
FIVnBRh9beGge7nLZmoXPcoxHPz+s7GQGuUbeM21uIzwlU4aqLKcKyECp2+lKHOy4pzDSFMYYJq/
QWe+75zvOejU24NZnTxqusgzwduniB3sw6DYSWzwoFStN6D7DTQwvgUn7ZuqvmYrXxhaNuKFE9Oi
uBxiFUN27RIfjVut1qsDMSEXW0AECoyzL79PdaaaEarJzopW7H0t2KXo0OXfJ2tABONOCj/dnrfV
cwOpDzQrYD2AfAjmDDtRitwhv0O9L3i20o1NtroHLr4vbLIkMzV0rZZ4ksqVtCNEGp1jUr0rk8Pt
gax5ZaB8/x2I4Mv0btAgtmUgRTS5RfBelnKYOzYy91tGlsW7WHw1sh2J7sHsXE/1c48MdDoZO0XZ
ejAtzurKE6B7s/R7koW9io/VQlYqLSN3P8XHhDJr8VOeMxi9CzeE06sx8sOU+K+5dC6MCisVQu5f
q/2SWXbO4ZTtp2BfonRhaM3+FStFCwlUJBb99yJ8rXac3u+XHd4qT0ZDUfAUdRuHdPmtVxMIazw5
vqWnU8whj3pbtKWsZOecwoDvPNZV60bZO9v+eHsoq6fnwo6wH2gAIFIqpuyM5v3nZIvHb/3rMC4Y
C9LvijYArXG/s4OOr1fK46hPHyV72ki2r25osKn/MSEs+hBZs1KFLe//L2r4wWgfY3NjKbYsCOdS
7qfKgFmOR23gZca57x7trQ7zdROMAtAVIE8Rh9JZcaQXUp+de+e7HH8a+lPUfn7NQv8xsSzVxcFP
h6zwJWXIzoPykGTfUIW5/f21E0+/E9Jn6OYtWkEvvy+FMmIDAXHr1Mr3ZjO40B3tHeXTZPxbDM9h
9WR0r3n1XZoU3hakkKU2Bnp/joLqUanqPdx4+9FWHuoxfr49urUFWpqe6QlSyWaK2d6gUNresmaC
M/rvp+qbBoUFNc/bRtZOC7B35JhBR+I4hQjQ1prJbAqmcOHYkEvzHvGwrShj1QZVMeBwi2qYyINi
Bl2XpH6VnhNXnU+baLu1z+vASRdab3pARb/fZsC3W6r1Z8P5aHTv1I3DvvZ5CNWW9kDapAjIXm6y
PrP7vss5J81CnOkmW3WDre8LzkQayzROA7yhkR4hTAYu9HcrDEk4kiMUWh1o2ixA7y9/P1Gk0oTm
0L6lzcG17O9Fv6WIKt4bogXhTGjxONhKiZ5VMtzJ5ZPpPNePySYTvjhPWAGnR2jHIgCsF/Pto+RM
jjZE7dtqUN6pZXCc/OCjouWnNPmWBR/sMD6nCxMvZ1GSPhnaV+BeiALQ23V7Pq8SjssPWbgW+DGU
ka76RdKoKZTRsru3fuV4mex8a3PaIRIEvN0uiU+o0yJGrd9lcXCyKvm7Fiaha8xmt5GBEJ3f759B
KVvjxbEixWc3TgWEh5+hBP0RjaxT3+jhvp2G57EMgS4llP1tIwtdbUYb6PYc/E4GXYYKHAY4H2ib
pXUQpmCxTSPQfNDUWle/ncEqn/y+yx6sJn9bzzbsLZF/kkzpE40J9ttyah782Pin1vpfelD/RNft
Gc6l3IWs9INsR5kLLQDaw0pbH2vqswd/Gt6npQJpi4IKVYQIZh1J9yFN+yHc/YU1P8Cj+MR1trOQ
iU87IPb+mJ86s13+p3Xp2XtDH1/hRqX1C623R6NX4n0XgTO3g+g4I9EQAbTsE0pPTRUc5Vi+d1Su
Crn7kKlWuJOs9HugIEt7e8quty/BCJEVEFpap67EypzOnzV7Tuu3DWJQD1rwtwiHpWMOpjrw01Cw
w1/58pQ3WZLH2Vjl3gT7Wdre1Smy8tnG1r+6kTCiUgSmZ5qGEER5XhpJqc4uUue5l9S/svIff3jy
y42Q4eohJ5gQxsG7Co0zsqpeGX3jEXSfOifbpzLlHDIQFV24lQFZtUe5k7cpraFXIUSYzXauSlHu
0eXutjRm6Q0NQRlkNP27Mvwhxfd/tw3gcENgl1tqof6ltiOMb9InSTP7sPQmw4XwaG9NW7UIcaP9
tkApggYqXnZXfQiSbw+mFlaFZ/jHQPo1WBs7bev7wn0CS3bS5mNReDpXoTr+SraoF9cMILTigIZc
XnGOcOF2xFdFJ0uxZ2k7KIHSrRrk2i4GYQAWgNMCbkJ+uYsjdAOlRX/BQyfT7++BNFdbeNYtE0JS
CmxvLjvBGHvDUB3sbvCUrqJ73jrd3kxrZgw62GydTBFRqfBKiBBOka2iSzxYxByY7ttTtsVxuGVC
OPJh56ijEw6Jl/ZzebKLpjklauwfINz6a+gBR+NyNMLRqPw0Bvk7JR7rdraGEP6t+7l/f3vKxFhl
OR1EoaDAyHYpNIS/XPyqtync9HLiNfkh1u5m+GWQ+Px+28jaDr40IqxLyfVvw6SfeDAx/ZwlFIl8
ZdhY+zUbSHmiCaSCpEOX6OVA1HFWckOJU08FGR4AF974/srCc6OgeQVMDxIyEfVTS/LsOH5UelLz
RRrbvVW8b6FX++uJemFE8CVjHYIzQHnSc9pDVbjqlrzvyiS9+L4wSaCv6sE2GISpwaXSv08g1Ls9
gtVpgp6Nbg5iMTLKL5chyrI+ywK78OCkm76WjZts7KV1A9Zy4fKEumq6tbQyhSh/LryuJ5aZygeE
3B4rP/9wexwr9yB3+x8zy0xePNWTHhIp6BJ5A2qy2/en2aT/gALwFDzpytdoq6q5ujAaWHe6fOlh
E8FeOVcj2TpGRUC/Q8zaVZvXDOjCgrD0fmHIVdPIhafk9p2DMoACN2ZQ7kbrrNsxea0vtydwdZ1o
XgByhFYLl+/LCYTkMA5ksyy8WY3hlZj/nYaq2s3+FmvwsqEuI28cGBHEHzvC1RKNVVEaVVd4llpQ
sVF786A0U7XLx05ze6uV3mfzkG1AttYHB+e7QV8ADw5hlxt9sjQmsTuGRfX71PkPQbcRVmyZEC6a
qCqUUmox4USSaz4EH+PyVWfVgQEZwh8aXEWuE4OeF62tpcKLjfd5/8upnqItfa7V1bkwIVwvZTZn
EkTopVcU8y4xvAjJCNP8GSY/eYTc3nBrppb0Jiy2qFZe5Tlz31R0eCdzrwudnVqkb/2sIPmlNLCT
IM+aGforXB1xEw86WgAXdN3LHa7lkox6iZV7aqGgJxzR+hW6TbLFArK2ES7NiHcCLlsJLcYlqT/j
YnC16oeh/m2NjUN0aUNwDtlcTFWt29iAhrqBjtpIvaiv3BaBJXN+f3uhVkKOF8YE1yoFUEAFKQNy
WBu9/oRg5b5XiwOym7cNrTlVuhlt/CVSd4i0vVwgWc3IwaHT4qm58UaC708Lww0Ta4sD8FTjYQGt
AaT0L01YgTnFQcQeSJzC1aZ3s/Spc45/P4xLG8J81cog+Vpv5F427sv6FfhQFv/y+8sYL646YzJ1
QLR8n2efS+vj3ul7d1OCam3VlyZ3ojOeelB+vLTS0+tcmeAxPWVUT5L+rm7LvZb9KLbYjdYWHRZ5
hMHwy7ItOrXGjyI6xZPM86X3kXHvzxunfnUctELCGUruE7/5chxaNjRO1JiZJ8+nlv6RLizo7Tz9
vL3ma+GHuYgJk4bmbSy+ZPRwDEar5FEpzfkuLO+6+R+teujDfm9pAR2sW4Hn71qWeI2yjZfGdkh6
LHF5Cg0ehdpMC2+MjfmNJRnzLpZqmmJHRTrFNux6Zt8/+zLSSKVqTAcIheNDP9AsVxc0nyqVOe0m
TatBmUjFLlKd4sGHcmR/e1rWjhsyFAvlK2+8K+g9SkjDMLUOLjf/lKilO5tf1O4Vd/ulDcHfml0p
Swp1X09WPal6Vy9KIVv6iqvLezEO4TDMzgQFtoNnapzywVKH95Y2Pxeq9lDFJU1cBmpAcfK32BOO
+eW4BDeSKaiIDjZzV3/JrKc62/fVaywA/+aNpJObFp0hFQMIcSqHkK/IdlV/H/bfc/glXrEFLowI
wxhRwrSmieIMGg47XYLzA9RnE398hRWiO+hRYIG7YpWwJGWRmTVZoOIN9K2nWbV2Ck+a21bWQhaC
L7gWlyyiLMIm4rLSumGyiPH6Yj9HH/3ilDk1ta2P4RaCYpkW8Xxfmlrc2oWTj8GHK2ZHrDeOlDaf
/lpFgM2Fa4fmA7kEhza2l5+3ciO1El8ryLykj4GtHpUhuJdCe6MMvDoKGlaYKnANV7Uny6/I8fQz
Z1MvY5o9pLNk29//flEgKDKWByzvFtH1loqpKtKcFB7eK4OoKDzK9BWUaDsdbhtacWbk3Fh3Ks5k
XsQGzroIch8cSOIl7Y80PlTKMbF+3jaxRDjCqjs25RkSI9D9XdFtOkUs0QcvJZ5Z/jv4d63p7BwJ
mar8PirDPbo+1bThA1auxxcWhWdLkvAYTNgE7LOlNvi2CkI3m016RqeNw7M2fTZlYMpfyDNeeRu0
tzI5ShySfRJKa/Gxjio3szfiu9XhUNGByhvSeQ7Qy32tZVk4W3VIVin4YmTlCbmKuIEsvxhesRl4
u9DrDo6S8tWy8y/OZ1dXeV90bAZd+myZs6vYX9pqI8pfnTF6QGRezKgmi3d8oJplAFg29XJQ09Je
C9/Jw6/bG25tvpYHP7rti0yFSCxkFlVk27WekjYxdja8p7Iy7uWEMGnaOKbmii+g3kaKCVyLTn1L
iO6luO3nuqtTz9Gj5lyZ3T9V5ucFxJJxFrt+Jp1BjCHbGh0lL0aTQ0qNY0EAtPPDUrprZyX7Yily
cnDauUFBJjZ5n875l8yforthVpN/U6oGRwdBIvqIau2h74PpZM9SfTBKg0IFBPp3ELeNnt+UuVsP
w3hKJD3es5F6r07j4W0/SNF+gXz+LNJWemOWigS5d6M5P+Syg2lBpVq517pOpb2zGv5t9bjeaeU0
/KpnOXoOMiP+ERSFc1f4kfJgIH66t7u0P9Ft+xz3ORjbYA7uIsmcT3IR6scWEtJdL4Uzr9++cBVf
T+7SJMp/dVq+aIHElRuYZnKEW0g6vWLZOYfAjJ2lnVCIZ5pYT9IIMlSvhYFCcp9GyS3jDRur673I
fJPjJcBXhcC7mFNLq1JsZGVzeJLzeuMEXm/dpRma9DHoAF7DIguSaVZSrjecQH8qfs2Gcmjr9PMQ
Ko9UQTdc1/VQbIjw0I2h3grDhy04SaMY+6iH1NbzT5ATbQppXVXk+SSihAjX6uC/eaQIy1EUiHmk
lGy9jOqk24QLM1o1Uz0q+uM8tA9BMb4Za/mfybcf02Q+qVrxRY6T+7/dFMuvsOAwQe0HMl0hPyIn
eS1nkJd54FS8MYrv5J4Hv1E0d7bR7W7bug6oX9pSX7pPYyx8zYi0xOvm+ghQaG/O98ncHsv6vV3b
b+Mtd726gmR+QGCoKGiKCcChqy2dhwIz3PvHMlAeaXv46/3OkMgusSt16hoif5qS1E5rk2n0EhlX
Efxqsi3G+9VBoKPFe48ytiomsPoQRdd20GJvho4RyrS/vjttmcZcZVGVggpAJJYMpFotjJ6iH0TB
CE87ByVOYJGw4o+1bW0EhmuHl4o1+QWuTso/y9V3cX0O4F8Tp/JjL0a76j6rUTKiQ2Dc99aY70On
Kr3b++36KmVsJBh46QCyvlJ6TPrJd5whZm+rp8Q+SD1psuNtE2urs4jhkSrhAWKJDHBmV5lxgbqj
p4+BdQwstTx0qj9svHYXrylGiJQbIN6CfMK8ahJJVbg3nGQpzU0f4x6pEjdPtvrbrm0wWcSZdAiA
ruTh/nJxilSBoK/LqZnm6gEVOqP6bs8L0xf30ZaY+qotKPrIaLH5qEO9tNW0tQk7U5iQ0876jyZ5
zZ3Ba5tamub7J9QBrO8z6p8brm51O1xYFdyPQ+Ch+BnboQ3HuyWC2JlaRxesrW1xzq5askHZE4tC
cCCmtwAKI6MWB4lnFF/zsXHj4b1qbsBIV2ywpWFi01kvtrlwfQyjrU116ERexDtu7vdOru71rcrA
yvZ+YWT5+8WJDRZURhxjJPum29U+JvFx+/ysjoJSMMtiMBoxdJenQk7Lroq9cqj2bSt/Lqf0rQrD
020za+OAPheaEZNawBWbuKEo6FCkKuP4pDbPUvThFZ8Hq7iAFUmRihAjW+1bgmo+70vJzrxTky2t
kLVggdfnUjHXwa1dxT3jlDWzit63BwvX9Jiq0gdHMTL42DI44SrCd2ssvteoUr01+6E/5HC/IctJ
a1TZx8oWFmV1Ng3QeZT0eHyLT5Rcmip7GPXIG1Vp34/923Dwn2/P6EqoABX5QuVAGvG6TjQNtVJN
Ehsv1T6ZZrhPZf0UNo9V7OyVUKVbYWMF1/YhD3CwaLAqUhcXTlNYmmmfWxlXk1+/z4z6yamiO5Rm
vtwe1soNCGWjTCxFpWOlGuWPU9eWWuTVfo14mPxPWPj3zjx6Uad/vW1qdUSwNUNPRwDLI+zl0bWb
KDeKyI48q9pbMkiIp2FLWWZ1H1yYWP5+4R2qJdaXSxYJebliv2DEdmacbu39LSvLQC+s1GMdyEFl
4eiSO1V7Moa72xO19f1lzS6+n7V9XTQ235+tbK/J49kogo3AZ80Eqw4+DFQKWqjCK7gxtN7n3Yv7
yQ9ZvY834pyV61Shl4CM7gKGV8USWqA1C3enTZ6tvVPNN6r9wYk+y+Mba4sidm0ci+gNIS/F1KuE
K0nSuB3bJPT6WTr26GJoWrrRdrVugowbr0dyIOKFYFRJ6yzPVC/8WDhutJGP2Pq6sNapM0VmEPF1
mI6L/LHZyhZeK8WCLV7ahf/z85eluthMddlMqdEsP1+p9kXm7JJG2UkoxBbpCMmCNLlZN/5CHPdt
oI/PZbmVF127KIA+QasETBC+eBGqic9P26mrAi9I1HdGfy7b77nUITA1JFCAprtYM055qxw0JT6a
gfIhUV5xXi9/gcgzAvemX+k5v6Ax9bNc+M8QJfx9JAcUjvrS0vsBs7SwjIGpV8NQq4EnO4+jBHWm
NzkbZ2rFfWLCgj6KXB/uetlJFwsZ2mZlpZoZeJFxbLKHWXuQ/MNtx7O+VvQxETRoMmUfAX1jRkic
0EsTeFLm5F9VC/00qGv7O8lupUeA7MFJN8gRFbDa7gaHtFRY6Y5rTYF0n2j1VmpldcRsX6q/ywtA
fGgOZaHWMuytXquc0+wLxM9BsfHY/L32Lx8yNkx2pLhh5dKIi4XjUaBwS2ScRx7+9idFyx9hoO+S
9ldbdUcI1t90ef2sJWrnhi2CtLene+XskxwmZrEdBndFEtXSa5FoCczjdh/txs9zFO5uG1idwAsD
S0xzsWWkekJ7x7dCr5wfleQxKilL/m1bj8b8Qd8ENANU3VW43MmDr8hNSaA5V4ehVdys+nh7EKuz
BEuQImMAS2LYkHR520AT7CHX6+8SbZTh1c22UDlbVpa/X0xVG+taXg5YQZDF1cGwdJW6sdwrESRT
hQQYyUhK5uJ7FvmywrHqLCLJXTVI3k5E/fHc12/mOUzuplKZ3jmoNO41a9zKHK5EeVzyKKbw9CMv
IBanKn2OHUh6IyrT3YM5tg+pPX9Uh/45mPSNDbG65y5MCXvOH8G75g2mANH5bt+F5ZOK7NzOlmGk
fMXOoJ5HKxNltysQ8mwUGsRhRP1Wd8o/JO1GGLY2abBfQSQMGyXRipAT8KMkKJ1ujrxJO6XF+GRr
j0ra7apmS1x3y5CQBtDkWa8LG0N1+uwjQSs172kNoGdjC66xtslp/UK+yrRM3p2Ce/eRhorzQgo9
Pz3V6t20kRRa/TzJE2Ik2sOuKNknJK9h2eHzjfM0PPvVKy5AiqtgOEh9UzEQdhZlo1KJpzL0OkMJ
9tYclM9jYAyPZk2/ye2dtXoRKgYVPFLRQLTEXEY5lU1cjmroQYnV7mALpHcmSeony2/HEpFZxQ2j
8DSaC/Ve1++NuAx2ZSKbvzQI4DZSBUssLl5RBpCkpWhJgkoTxj2GZjl0bQZCMQWaSJmj3YXaXB4V
O7f3ltVnKEZVqdvlzrOlWOOG11o7z1glpAFrsMBnXjpG+qF6pL7swDNH+40CkULa+/swPd2e8NUj
QP8//ZVL/kgMEsOszMO5z0NPLtofdlycaEH+lVQU3NpmYzpXB4SKG2AvWZGv+A0KbmRjsOPQUxKn
P0B6Vr7rjCp/GKphS216WRlx5ZY8NtEFbp/Fezl3kAH11RSxi0KzG981KSAdA42Jxpz2waiob+ug
gry+rqaNJ8vq9lXpwlpCRToMfzMiXtxmDgz1yMKMIbAsiOlCBwVrw23TyZ3Kct9ShkytPt1ZCAnu
fAS9B6of/oTW++1FXZtpgGHW0iMCMkLsvI7Dwi7nMkX3r0JjRQvd4Gu19eJf2zgXNsQupNKv4aWz
sTF2p2LoUT4vXfgdtU2esjXnBkBFXgCCtqGKtEgq7UdKkquUqJM7CzHC7MPtyVodiIMoCIJ9TJmo
REeKeYKWLs68NOxPTfWFsqirtJ/U9hX389LSBu5GwcMZgjcJ1ESaen/KPC2cXZ/SL+BtCfTQ34+G
RwoeFPJQ8pBC0GZoQR44SZ959XScocW371HU07c64tfm7NKKELTFY1HnmjZk3lBPbm0g1D5+i2Ej
zqWfrxgOuRJAwUgfIfL58iD3sp7nWSCnXqztrXrXOq5ffJva1/haMibLO5IM2VXaxAcBUZtVk3qd
gpaFU2dPcCr/0xnJxqtn7WBiAy0lErg82wS/FEejBiF5B6JjbnjNaQFCfU5xmrPm+fa8rTqiS0vC
bgMu0deOMqaegggRMuouZMuPg+S4SWrcR5GJ9o18RPH8w2wabplGz3qhbBystYO7pDc5WpREaeJ/
uXZBEzeKlM6pZ9ntP7JhntFiO24Mc9nOoqOn4KH+RuQtGsgvbSilMeZTlGeeUxkf9WreJ3O0HyqG
lxQ7LhuA8TqyKsP4qAEDSkbnISvi+7FR97d/yOrC8rag7EuLwnWuJZ7VzInqzCvUqkWeoNrPnR2i
qvKKehIFbKACC3CPCEmIJJMsQb6mw1sNYxJ/zI2IDnBFQmsK0hh/w5esLiCoV1CCS2gg3qLJXAet
2TK5SnNyntr0FVErZcb/fl7Yoplv+UY3coP0iukOyP91n28vynKarjaHKZPIXyhor7SB67gz+1wN
Mi8o559W+eCYOynLH7TZOAxNe7htbHUHQGVOjAxO5Ao9oThBOyoOUEcLfUk9deXmXWptUfddqyL8
/vpvMgyg7Fdd+K1TWHjDJvcaXc1cp5jfGb59sqP4qMOioEfJoXQntyv3urpXZ+ltESrv/CK8Q5Vg
i65qbXYpo6kIqwG+vEpAZL4/BLlCx75Nu74zKV+rAv2aicfCYaysfzv0p14xxRRkrN9oUgBFwt0W
y0Of+BQzvEl6XEBFTvRFV7/dXsa1m83gDAN7NMEliA6lNOeg7Udifs0+qclBCY+qc9L6V2Qtl4ys
QxyMzqK5/IqLMNEKHClMKz3zKCCeqjY7DbLyNKfRhldaC4PRIFNJDy0BqaW+NBP5CqG242Repnx1
0If2g18ywhmh9aUzM7dTplc4jEt7wgLpWh+Hqm3jMNJdavyrQsN1e3XWPNKSUUfQz6a4Ku6Aouf8
VUay3NP3UfDG+PvizMK5RToSAMxCx/NyvjKocnhO2Alx8wAtdu2W1bx7xQj+mBBT4uTa5ySwQfjm
8G/dT2OVPqlhsKmeslwDousjWqK1jgIAzkgINLqhnWq5BiZiRAidTf4Y3UmRlO0MvR/uxsRPTn0W
KvdVm/rAfCL9mHdTuoVXWnOJpM0p3ZJKxlcJPyLoqy5tzZ5oR5p3AHu+JPN4l6dbvKlrm4KICiIb
UOYUpIRdZ6EPrczZ0gHn+7uJfMCwlZXYsrD8/eK4TlB0hTT3px7xJxpbrbERxqx/H84LUuHgbWTh
+4bf2KFVSKk322/TfTduvDzW8hgUtJc+ZWr0hlhIS7Wij5uS6LbXH+24dU3L2PUgXbgbQunRidWd
oWyMaM2NXpoUHFxAqB0VDmDfltDELsZdVt+rVPG0LfrU3wiDq51+MThhk816C5wva3keRtZdXid3
uW4euiw+dpHxMMDE4qZW8GDDYeBI7ec8N/e5LX3s/Hjj6b+6hmCoCWS5ErmbX+4RK7CgBRoI7fWx
eXbS4QEk+t3f+w5aKSgPEfjxn2DCqCSzKDNgorR+hR9tP/Pf2FY/frptZe3SgAlgCZvo2acD6eVA
+gLMzGTPiTea4z4MnvWY7Ovbwnhs4fG3pPe3rS1fE5ePgIlskAqeRRPfq9AqB82YgZpDfiJzy965
y1L0WZMUGTvtjZP2Ww/ktbos6YQ/FoXD5kgN9fMYdNsUN2/7Mgt3uVw/TCgDuSPSRiOcShKCkVPd
By7EVZVrtcP+9qDX9srlT1gc54U/UbNpnqM5g8QDpUVtH2Ybz8z17xOJKtQ9kKIRXkVGr8E5pFTc
Y8F7Nf0xS+XGPbzm2elT+a8B9eUAjDZppbhm1aJs8oEI5/ednP7Q9C1WhzU3Qtch8EBEN2ANFV47
6Uh1KJTA6QX0+EFC1r1XUI7UkvSbHhkbi7I6JoA4EPByhK/e5nYeWrD2sC9I3ry1Jv1jpGd7S8t/
3l771Q1/YUZ49SSjPWUwFnIzm74bIuYZIGBWBdIhSXI06Y+3rW0NSohoFDmXRkNnUKWp7MM2dEvE
BiPzn//FiiELy9ThYbO0YD9L/RubB2n9rrD+HuPIfvvP6kDj8HLH0Yrz/yas+k4dTs1Pnj+3B7Hq
9y4sCHu6rLO6tRZPlGrd4xgqXzNgjnVm0Ffmv7OC4UOjbrXxr29vYLxAC3iiihkSRHRLO3bGxKsd
FuaUFMfQdJtXANOpogEYB2ILgZsYH1FnGSS7AvvuSF+Ss118/j/SrqzHbVzp/iIBErW/Sna798jp
dE+SFyErtYvaqOXX38MA34xNEyY6H+7ceWmMytyKxapT51yfN+Ug0OGBLJ2QXpdXJh3cKWwzVh45
I8icgpGKmu7tMqH5pm807yadLWmNlmYMam8d4NjsmCy3zhzN7r7bNIUK5RE9GZF0z3ZZAOhpjRH5
aVhAZW3Zjb3zyLfgDuLyD3zddO8m5bCQ2haUZ9Bgl6HjdTBCBrhHo1fG7yvRMLPGvW8gqfo394Lg
fBfNmOCglO4darejR7q6OgbLnZXf6mSFlM4G3SuicdEWTKnnZ9QvPbSxZHg+9eE30/hosx+8ePuL
zebjDYb/ERCaSkuTMjZMVY4RjHW8uXdFFfH6Fi33160o789QQAXQayFq3OcDaaldcSrWY6zpr7o1
963h/rhuQrnkIRrWUOfGjSOzmhppHualD/qrco1bN6Zb5KG0qXsvK3wacq+gPjARXaE2LA0E+P3U
NBDrCv62O4yWRJC67qNudj8OS/DkN8bbWkBh5PrYFO+NM6ti7CfhTQvgmedTYN6BWXpGM9w9nEfs
uNPL0Gy/yWJ8M9h002a61gjF9oPqAACJHqIe5G+kwTbMnXkVoEsrCB56VkYDffAAdbs+NqUR8YwC
eBdFU5n4iQLr7NYBHtadfdi2ZyN8zvPDdROK3YdXu8DAY/fhvSbtcTZOVcN6DxcRlMhjvr5/c599
XjqlQdOwkqT4/JaDHeu+ez+/ImrVaOpBIijAK8IU3vVk9UeerVXjAD89ooFtjRtNIKCandPPS/HT
xAZjgDp5caT1vipewbqhWWHFyXSQYf/DrwiEGJG2EZrhUxIWALfgnY6nKwW/Tna7guh16XR8AkpT
wPKLVJYH3RdppfN6YR3xgT/xnSzqGrobyG9zodFCdOKkKkcAIM0fuj2svlwRTsuiN5tsygHhQKN8
5d2aI/id1hC1QWbsSZEfinl4u76PVUcFJxtDQ/Xnsv6zVTZHfR4INVJUyRKSh3mAfuyquzxVG8IF
hRQgFh5cnXwlWKRlgZMXAG13R7o92+8/LmiORrsyMqjERdrxfDvzLSesmchyJP1N8CXXlQ1Uz9Gz
70shTR3Mnd8ZwP0b7l3pujfMeV5IPPRBZNX3PPxE+89bnce2s7u+OoogB20wyKID4ok0tJyvqJsQ
iialPaMjsorc+UdlP9TG3dzcMqoJ2hR7D0UeZHxEJlIQ/ZzPoF9zuzEpnUEzcjSmh7UoI7Z9JX3S
rf+YbadZL8WugzXATAQzKhZMevHYdZWv3LD5sQ6zJwPCBkPjvuYj31+fPsWuw54G7BhvU0EIIS3b
AnkD1+Ajh5Pm0Zq9hX/Rp3RmQPINYTiSteMTWtPbaGpvHB1LrWKezr4vBnjipge0ZiMZjO8H9Xdq
7BZz79Of1+dIsfBnJsRPODFRpEFNoXguhvDJnPMdq0a4mmfPrPZB88AaHQGrYkuf2ZPijjEds9n1
Fo6Hjh+tBJk/ROr4BTflmPSB5vyoNgCeoUA/oraCa1p68+bhNFeg/OPHon9xDxb/9P65O/28dGim
yXTS2sfnV7D2l4di3IXT8+DGQ3bo3k/9CAgxKqSIEEXjsvwMpaFbD0HX8qM9P1tjveu2N0p0hQ/F
XRcIJBuCGpDvXcDZSA3aLKcn0zH1drwFFZDjRqJkvQbvZ5YFRhG8nAg9RJFQ9gAGJKGIyeh0zDLQ
tDs/Ns29plr5k+/LK88ag6PFt5qOYzJYu7LVbCzVwTz9vLTys83qko74+TaAGsXDttwPneYdqFgL
tO4AnUYsD1UimZphGBZz9Gk1HsFTgbulsm/b7bnWIcQUHGXQ/wL6GZhU1NIAhz8//2tZ1ZZVk/EY
OByNr9Dk6T436feUvM3Va9lHb9ktEq1+kv0ygjjzbtAf49Lb6+focqh4x4UhBEIcZH3BmXT+G9gQ
ZqjKZ+PRwW+onLsi22/jt7Z9d1QKFQETsQ6KhyDVkGEZ+A1tZdBwwHH1o65Fjk3XKH25684tSNti
IawNO2EhY9BrjNh7+f2RGkKBWLSNAV+CR6l0bxqN37VmQYZj/tYav5b22/V1uNzV+Dzm5s9euAwC
SFf1nJnFiGDw1snjttIzPl/MEB6dwN4AqCJqIxddHbwYVwBKOiPxDiHPo5pnmpeB0kCIByY4eURv
vHSfsZSaYBAt06R6bCnYYDSfv5gi8ftPPi9t1a5r6pW7+DytdmhSjgrjJ9U1vuuGID3OBhTFyjEt
0iSd7MgVGtZEE3+pLKAvAIceSUdA0SULoT1QUHdOIbQ4v6XBvoaUxzt3Eqbp1ICIOk6iCg+9HDUJ
xzBJ+9a86QfaRiFahx8Z6nKayFW1IgKyT9ArLkBE0plrbGMpOpQtE8d6ssw27oBrmN8N3sd4fAGD
AtYDeTlZkBHg/cyhHTOS3J+y/WTx9qFqjObw/llDehYMm2ixxzaTfDGvy3KaUds6BtNyRD/Zgz/b
B2uodu83E4ATy/RBYgYaLslMHiKNPuckTZAMTEI+PwO0E4WNq9lkF14dcwYDovlElCkvTiJhvlHb
RprYS49Yco7dMX8GV1C8FY3mArkIKmEKlILoBLeAZIRjPN9uVV85KS9Demyaxnypwup3y2t710GZ
LQoyDy0IaaijEFadoVObki+2N2utZ55lRzCH/rCHH9fXSPn1P74Y3edAb0lfd+Zu9Tqrp8diXYJ9
yH1vt4Habn/dimqJQmAZPMGODpSYtBNCK1/L0XfpMSS/h/Xbyr4y8+vSfH+3FaRQwemDA2qBkk+y
AiHGqRiDCp18UEm00ngc0UTmtrux0OVqxDqfFapFbvHEkpjVE7cz5Vu5mGilOg5Z+ohusiMnaxG5
HE21bn5TEP+lZuTnX4wOVXg08ILtB7jhc5tzXngExDX0uBIa50h2Q5XKXJ9yP9ecp0u4sBjdiSVp
l7NgswbS+/Q4LiUa4UJPtAd7bD84hvuSG2SOhpUVcW414Jk1XfbQsi2Lqqqz98jH9zofr9g8GC5a
1UUjO06CtKxhUTZ1Zg702IYgtWg+glU3sp0vdvj7+gQrHDwazYBkR+ctKFrky8oaV2It7kiPlpfS
2M5r60DCicYNy8eb66bEqbrYPyempBkeK9CwcbbS47byxFjXJgZDWhER9OpV/RZvdRht27wD4EGD
/lFu3ABhPl5fYN6Xj0hdsJXMjmEkpVvTaMvZb+TQRXLzA3h13sx1+hoA//7+S1q0+Jgo3RPUg+Wm
jaUrmnp2GHqm7e5Qzww0Qt0u9ev3OxmYQXoO7wsoZsswN9batdN5GT1WoEWJt3WwnsvV6vZTt65x
WeeB5hZVLaIoc6LCAKY2QFbOD2Rrgb3B2+DUQBM63Nd4hKJzfm2f+fRkLPui2zcWeE67btHBnFQb
FRcQFLIA6UNeXfLZDThUSVZZ9Gg36SFb8zLqvG3vOFQzoWo7yAH8MQNplvMBpkE5I4iGxyHuDYo3
/fR91A1FdbYFRP7/TIi/nzhSRGmou5U0O3Y9tBjoj8F/Ct3HMvx0/bwpbjnM139mJN85IgcBaUID
S5UZQ7RAZI+XOpilcrYElEisCEBZUnxYBeZs8wAtemMw7jcf8nHuvp7e3W2LY4Qb7l8r5HzCuq6a
phX48qPd9msCVH511wRAmF+fL91YpK09pNbGwJKGsaB/KFptc89bPJlH1AquG1IuDLAcguUfpW45
PeOAlxPJU7H+S3icTeTOskHj8lRjQYM/sHigL4ASlzSWDoXVbUDTehIwkI5bQ1Pvs3n94C/EjN8/
GECFUVEXY0G++XxtPJ8FGeQE8CSk2UvteMlKicbnKAcDrgLBKogmVHkw2QR/Y4xtmtT9Gu4GZ/05
2yt9ANmgDjamOpl4HECe0sbr7QKGUAqyDsKyNBmGqott0ruH1qIxYlEWe1UQaG5E1cAQSQCYDrg1
Lnpplfql4lBghPPul5ux7qAzcstRG7i+QDojYjeeeJvNMUZ77cQNgdYn77nsn0r+F+NA5xH43RxR
IZIvIXtpS2+1cvjMdO99S8sb99f7x3BqQAodVry00IlJ6XFCH2Rcp0O3dxZvidypCfb/P1PSPeOv
RummLcZiwln6FVhHfpnt3V/YwLkEfJ8IYlixZCdLUs+NS9oOAUmG27p6IMNx+Is0h4h3/jUh3TGM
2y4a4j1QCodmXEzIN1ENRkh1Vk4tSNeLR3uL0AWD2MqbZbbifGP7Jm1ie9G4S1XIcWpIWvwt2DZC
Oiw+GITa8p7x57C6H+zICaK8wj9/4dCgwfkHr4+MXSjNXGMHKD4bGFcdtV2zKxZdhkDl/kGRiZe0
8GkXXeAkNfqtQ3N/Urc/LfZDVw1WnXchnI56BvJPFxHhPLncwTWMzAAzdulGnqvxtc11fVhi0uVg
HmxqaMP7ozwt42omrPiY5w1i6obVPEor0ztQ3x7idTUG7IdsPVQ5n9FAMgf1e4HmCAeAP4HPRByK
TmLJbbqlWY2WVxmJU+LZYLWRW2i2nHIOhSg5AEHohZGDzbLATTf3pZEwH7opS2um91XR2rf1kFYa
36k6RkKRScioIaqWZV+9MWcNZ5uRuIu7m83PDhIqefkF51dzDyi3HbgxcNHgqQCS5XOnM4ztFnQF
tp2d7X2+y3ToYd33pXMz8C3razoaSUgffXScdq/Xnabu+5K/sZmLGMAXx2aG3k8B5vwv1w1Yyj19
MkOSo+nTIRwHYSEPIJ0RWXlUvBk/7KPxw/rzf27sDCfqf9voMMyj1L5NX67/AuW2CwmQauKVeqGv
YOTBaucph9Oe9lkVL5C8azTbTWECyc8AaASkD0GVKgXsZLMWUHBB5mIFibuxrTFEjT+088/rAxFr
IXmHMytSwD6DhcdcHcNHw7P9Vof1TbvQJA9R86D1/MvJZ83eVtpD3AHMJcQ8sL/P93Znghyl99og
SSGZG07tLVioo0bQ/iy9fUdGVFqvD1CxGfEAhgaVj8ZgZJWlzej6ht1kWR8kfjF/W8N6Z67dP9dN
qFYKgBHg+BBYA9EneTk6OODB3Fo/GTc0yL1AqssdNah11bThJhJBNYApF+irIZ23tWiKMPGMtoia
yno2MtBDTU79j+unHAknnXjyn2qjvDNOTYqJPQl9BmJ3kETJw2Se5oNRDQfqtvusDp5ngDCtDJ0n
RXDIivFt4sMHc1v2M6s+emv2WJDqzs36O7DwaC78SyI2IbdtoyoPESlQZMm7Z1iyzYa0EW7Mmb4w
Iz/OdbkveH0/pttu4eyXBdkCoNNmCFDoZGgUPgdde4ib0dSJ4Fm+aRaYSoGwCBMbnYIHx0vHeCQV
O2Q9BXt23bWPLCu+g0hUp0p0CbsSo8aX0egJ65588RRVGQReaoSJ1UzO44Yk5u0y1OZT3hnuI+/c
4tAuZfY49Qv7WIN7fz8C6XaHRrNf1/f5ZZFc/BDwmmAfAkiEO/B8Syyen495j6qfl0OCoy8HJ6Ib
mx/LYrVuc7/kX+sOEtLenE4f+iHrH5sezLcN5P8+pQNpd7QtmjhlS3ewsIxLlPVG9wTOxfLz9R+q
XKqT3ykdyMliIPzI0zABuiODxBlboxYh9uu4ghyOjV52mAfT3YVZq1srlSs4nSHp0FjdjIzBlKfJ
uNq7ILuvwOJj6MrfikDkbBnEjzg5mQt4i71qgZG6inyyz4Kblsebr3k1qBwn4AGeAAogjJNzH6Xv
Tsac0TDpbecm5P3NkutSourZ+teEjE6ZAXxpEPsGybyVbzUA3hagvvOsDYFVdjwA7VDjQe8K+GzO
J6yZA8PzxixMOP0Iqo8IBbEbOv26vulU8wX/D3JpoGNFl8y5kYJMTrVZ8JdNgQIA9M6X8ON1C6p1
P7UgbS5vG0ySlrDQbrcsuO287/UP29bcl6qzA7E+HHBkvfwLDKkfNo3bV2EADlQfoh4AcIRfrekn
OEP2OC+xn++vD0q5NkgVuUIfRVBcStMWOmlazGaYVJBm2YPPmiHY6dFWiYYD3fUhlkC+0oCH/9eW
5L9qZKcYJC/DZHGCX24WPoKm78kJ16e2ZkDbuMd5yL95KYnm1rwd3HC3cpIsPtFEdsp1BKsO8JhQ
RUA+6XzIPBuMdVhX7BSo5/SRU9nuj7Jf0eTMyvrHBo1uTRZDZ1CKgYqid7bQ3bBxXje7ilrnW25G
3e31hfwT5lzMLmjCUW7wBDuVhDJsaD6WBVSzkmHy5zt0cbxtjFgxGvqrJ15W7d4cynXXd5776qWV
fVdBwBcMfWjl5+hUSPKMNxCqC/htttXTwWFdfzPYE4/dJpzjEAjQm7nM0l3LO/KIy6WNUH/ININQ
xVkC9AdJV0GMJkeLxWisY7/5aVLaxcH2bl331jW7fY/ejIrvrk+YalVObYmTeOLGrTnv0CEQAkPT
+uxjYFXp7bTS7GeQtWPMePduihzc3j6SzOj6RhnqQo7DaDnYE0idJst8Y31l5XspcsTnBXMC2gPA
fCLHR67BqqYdANcJygcvscrk+mypyr4EkDUoVCJ6QaVechTBsFjogHbSxMjp+uK1Y/m4+lAXnxE6
xXaffeNb6j0Zq+sngd8E31fDNGlUmxY/giFfR5aq8vYgEwU/Gup5wKBJm32kabN1Im1vZzvTjUtD
szlUbhjBPjrUwJkLKKp0m2xBW4xulyHxaLRfu3R+a1izH1soKEP1KOpr9jtPdTB7pU3Ulj309Ykg
Rnqb+Zw0IxuxIWfjMet3k/MP6+rY4HgXfuvMd8sbi/0i2jwQzYMyTX7fMlQ5qA9epcTeko38KJAo
QK+SZhqVy3RiRPL4ZusZ+eAGaWKCKa/N6kiXs1cZCABUgh4wEnlAdpwf4qaYR3vKEYute8u+C3TU
07rPi7+f+IjJmqAZWeJQZYv9O8j9D6io7a4fLNUFfDoC8fcTE6AkL9KawsRqfQjdezofnElzdnWj
kC48PyyzjVmYpOHZ5C99pvm8bgTS9UYnOy98n8KxmeY9HdKvW2M++2agSWbqzEj+OkubwV0pzOTN
IbV36RQvOjUjpQl4FFRoIP91kREOh8ZuKPfDZA12gXHLA9TQNLGAci1OTEijaNBTOQ4DTGR4BdlA
yWjiR9WthtISLpjQBvuRHM/VpVcsC+dwIuYhpcj+3/Tb167SYJiVVkBGhe5JoUQnE1RChjFsfLPD
ZTDF2QcQfQ8v9agLF8WNIgc0wFL+a0TyhxN8IUQAWJr0TfOcOSzqIDrKl+UFsfMYdQFi/Gmrf03b
sqPTEFfM+nj9aKqikZMfIF8yi0ikjj1+QN0g6UO7h6VxH+fGfqnoskOv7l/U1VHs9hAggLMP45Zc
QVEOSwmK2jAZc4hqHsCEZBua7aHcfqCbhY4v+GeA3Dj3NmWI9o2W4mneZ/5NBZaW1Rs0JlTXWODg
DQOCLQEjkgKFDSrhC8MLLelzr0JGorBfUdclN6Y/Wvd0AgU4soXFjndov72+XmJDXGwYsAqAHgH8
n8irng/OrvyizgL4uYYXn1F1OzqgAmULusfKdh+uNYkNf4uaQcfnozwNnhD0A8kiRPekYGQY7c32
pw2V/XLlt5VhI0xAXA3qacOMkSzvb66PU2kPjXiCyxLaezLTqTUiFitypOFy+xPNf2fhc0U/9ez1
uhXV7g9tUW5HhIC+cOn4+QhXq2omQQLU295C6DO3H+b2teiQ8Lc0wavGlpyJ4Ei/F0ZhIy09fa/o
60wihkwRWGLn7sv1UakOwMmo5N1JqDlD6wqWONlZQdxrnJbu8+R8C5Zz7xkjnvVJEXybu8/v7jBF
0AaSNDzucEMhQpRuD6OskKVMPWRsyoiWEX+39qX0fWnN+WjYGzHwfav5nIJkKS90xS/VFfvfCJAO
Op8gagV0nlkQJF77bHsHN92b6d31JVYmbE9tSH6gX3wb70iRQzHpXVtaO5KP93g2vQ6t8TEI5wfL
qT9aJfd27Ug+m42OSkHMkuyHTu1Lm6AfbJRdcXMmfGRRFbzW2yHs/YjzZ9ZlUTYf5/Xn9SH/udYv
TCIjj548pIeRATuf1hTeIB+bKkgMs8v5gfVonaPtln+c+tT5GeLZ+cEqOJLDLE+zp9Fft8PQp8UT
ycopoiz7zNe5hHir3X3wkMfec1ZsH+osBa1Xlf3TQjDuYLRej0zNvLw/lkCN1QUDOwSfcWNIe7oO
JsdbUwfPxhkJr/p53+Jfvg5/pziYKByLDg3RwHyRVzPXwrZ4ZvnJHJv0c1BpCkSKbY2sPGqRIDcF
iFUG9my9t4KYBdVCRtmLm+ffVtccosGsb68vtGIYBGTx/66z+PvJa6EfWnTkbUWQuNP9DOntVHO1
KB0xWtdF8yUA/zLKmXdh31Gfiu93N6hNHubUjrb24EDVACRXmlBBOZoTa9LS4wkNiAcvg6Ss76FR
DFarv5gtsGOA3xw9ohdshllrdxavmiDpQvsu7YdXsJ39uG5CdRfj4fmvCfH3kwUZyNr3kJkLEidl
EYjNkNiKnfRhXD5dt6PYYGA/xgYGkATcBXLpjU5Fm0EBAXYMv4grzzUOfdEsexYalcZ/KvcAGgmg
JIENgHaW8yEVNq4BFI6ChLDhiU31DZIh97zKPm5rdceXd3NOiTsHnMuI2aBRCdnBc3PUMOwqA102
Mr13fXGrfUaI//7CNSI9AJoUVPPhY86/7xq96eZjj3h0WstfK8q1cevXYRUt5mwcrDEk9xvKIBsA
xtiAHbpdb5sSOJOoK8B6mw3MiEDyY2oiHuV6AqeLNlMXP82VDnJltIPHPVSUN+LcQLDkxmO7XseY
qDxfoS9a4OBiwfF/PnTDpwWY1asw8YMpeh7Z9P7zhRtcgGSQtkLTrBQu1M7IO7NHMGV+LYD50fEO
qC5y0FyBKRt+FfzRMuyTtQ0ZrC3E1WAtH9wi+2mDZ8+ril2QG5+yCsBmvx72xOcfu8Z+bDcdsYKq
4A3oFtROUFYiPvrRzyeQ8HLpWOsBnuEFkW8/2VURD+MLqNUBe+Y3nQuZl8aPTf94/bQrvMqZXSmC
2MhCmVFBSrv11+9hu35mVnC7OKB+Gu1C16uqNIa6AVSHhOaE/MxF78PSrj4wKKMzendZsfbRlm3p
zvHnt3ApPI17IcKrSwcSaD4TXI1CSeNCzo12ZPInv4YrQ7f1J9fN6IeKTNZHv7at3/kWgr8A5H7/
jJ1t7baWkD6CHmD+hKI4pp0PVn/Hpjx4CnJ73hW5T++6zJxiZgxzxHpnimlnLtHYl36cDf38mLmb
dVycnoL/axxiP0zDz12Dpy9y0xWu6Fwn56g42jbmEqljHwnqC46E0N5o7Y241XK+m4YOv35f+u+/
DmADHeSArit0nFvECGkHbaEkmPyYhstN3X1wh0BzvhU3AaygpiRa/8HQJG3/3kynuesQbdhbH82Z
c5tS5xkNnTdZmRuR5Rua6EZ54EWHHvD+SH9cdARvQe4M0HEW1U/jK8/tFy9nD0tZH9eNDFFVZ7iP
0sjsjX1eOB+r8N2MUYicT+1LAUnZpKWZQ3koWcbpnpf0YXR1nFeq04b2Q4S6wBL5F0oDMx233sIu
T9KhIfdGSPqXpZ1A7e6VwZ2dLY5mThV3gAhOUBMX3akXkPOccO5YGZJKlvnsAgZaUF3JWmdBmrSK
ccfocMcn9nJDvL3uplR+Hqgb5DscqAvKN2W2LEvYZC3QA4DPGusU/b7ua/8gA2R/hBIPyi6gVQwv
QOarYfTtHCxAWjUHj95Pv/0GL8R9HkT9up+/p+uetXHl74wv1w2L21G2C/0HwXUALwFdS+lyCTYy
th2eiZX5XKdvBKok0O3s2jZa28/z9n3SbT2xEBcGoS8oeDZUctVG2JpLjZijKeoblBweiVHft3Ww
RHa/on+nTN29AVzV9WGq1g8AwH+tir+fRMhh32T1AMKLZKmtT/U6fZ4YisfXbSin0gUtJmqTCoXs
JnWKvEanSuJsU1ymc5TXRWRsX+rxODkfp6HYrYsm8Fd5eQICDyhaoJf4ojdp9nPud5kLD9w8OOXB
6++qan99VBoTclasG4cZjcJmkNCi+B5O1ktvhluUpb6mgKNy84huUDvGAYOum/j7yQq5de6wEuju
ZM7ZD9tldw0vs9i3vV9WAThdyhzzcH1kyp0odELxughFxfPcIkMSgwQbR77PTxf0lY/rLkyDfG9n
RR2b42juKQKv3eqknWZOVWNFdRWpU4j1YbtIV1padelKFgfyittdT+Ilg9TaoS/v/HdL1uAqQas5
UqcY32WH1MZHM+Wsz44kiGf7wXHfjw9DgCGo0qDSHl6QsjWBO/TVCs1op30wql2oE4ZT3FOgyYNS
AgiYREpJmiiQMdhQZaB+wvlygOh8tFjuvlnQ9f1ehiHBLCB0acEEC776Pzo2J7tPPDatjs9ekjIa
tVZxZy7bHYCWla7SqnBEaFJAuIR2NeBXZZqB3O0cszVHN5kKL2JjFK66xn/FgUXZEKrpwHkgZJJV
IHtAdOetIG7iuHPS2eWn2eg/jdW7GYQwY/CoKOFALusyrbE45TRuoLxIivlBoLbr93tsEZiALAP6
hBb+fX46886qhTqsm3B7V66Hdnx59+k/+759/v2Cloy4G75vzvv2az2U+6Ev9kHQg9R8ioJB89RW
rTvIrIGJAQodG00yNxKv3MCd7SQOKqJ422t82aXQEpYDtTT02QCzZ140Jxob4GuMzk4CaRHzeUm3
8EvQVEM0Oh2/py1cjD97/WPQ4Elg142Joq8VHlpkZw/BFODG7+3m0IXe8hjOWqI71ZZEJgfNOWgD
EkQh53MNUF9nbv7oJHQOXhCm3bq0bXe+kep4VhSOFeVm0UMLlyQkE84N1ZVZsNRrnMQuofAIph0X
jaE9nkBWfvBJsbu+hVTeCZ1NOMoouAHGJ3mnrQpXVq+1kxAjIX2zs0G+GjivG/mLreqi3gK4FgqK
qKufjyoImsGhWecmJHzJ/Doi5tNmvpbOY2s8TLqAULVWSAZhr0J8+rJHnGVl63Vh5SYunXlsCB4E
N58gUNf5f9GMjHzYf6akIx6koHwDCz9cyPLisI+hp4vIlNsBpHp/qsCXMQWSfTyYexy6uQrQgxqs
+a5i5npX+Fax59z1H0VXiOYoKo2G4qUKVQZcWtIe9OpqCiCbCP9rkl1a0X2JMN4JHsfmY1b8uL4D
FSEM8pUI3MFYgUvFETv05NpykRxtyiFwk4Y0v52MxY3f3PHeenOC8ds6N5/SDkws122qNgjexaBf
hLoyrEu70SBA0Ic1diMYseOuTixya/uN5mip3CWaO6DiRwRztYxCaNK6oXPnOmBDfWYgR/OY5sJX
jsIB7yqQHQjAZH88oU3IXqjvJIzszPamI1Gu07JQvAdQz/vPhOT1Civv/Q31+mSCnslaG5GR+zs+
/Ob+M2+AVKSHcPl8fW2IqFxKryvkexCKiT5PpH7EbzrZECyfhqmGgnsCZM74YVt4dp9npXdwLAgI
uwwFdM9D08VWbGa8cW946INpeO7blcRZWfxiPluSErzOXnbTAviNh3rqH9g8gL+jhnpuBPYI8LFf
/9GqA4OjiPwmJJ9QvZI2lAP5l96fxW9e9gZegPZtiKwZSpU6bKNyUyEz9KeuZF1UYhxeNEAPw1/T
roiKGpUkx/N0YEDlaIR8Bco9eOzJAR4xW2L43eQkm/nPSuB1/DDi3XfSA0Vv8cP1qVOPSASsoTgl
cnxMKuQwzXlzEnP7EPh3i66IrPo+gAJ4paDfDLRl0tIMVVZTgyBIMlj+2pfzc2XqumVUl+ipCeHi
TnZsloHb0xhSJyl7skUhN6ApAmeJEHZPeb27Pl+qXDo6GsC1DwpzGz0t0pVt20aVUmSDEzpQL27X
amcb40NWNPt5sr8alf2U192eNPnbtDUa7KBypHCbeFYiPLmoMbOtNqy5N2G7Hftd3y/DHjAN+FHH
mm/cau00l4PKxSFdCqJMtLvAWUuLx1xnHCu2+SjHW9FE7cO8EnRyLH+xB3GoICOLzL0gfjlfwLxt
bGvwBj/xuiQ1nqrj9SVTbUHIexGRqIfUsdwosXS2n0GY1E+c9dDtGh3Zt6pjARCx/74vzZK1DX7p
FPh+BUk+N3L6ok66bfU+BIXlFAKqYB8Gc12BQ8mK7jCkZoF3bp1Gs58ZcWfW1aEidXbjl4ALlOjX
3TnQ/fzs9X1xRNEEpZq+We7atQ1vaYfkoR2y4EtbZTrAifidsudHDcwS2SdQ1chlMAopIAqjQTKF
dVxudgQxOwYyyyWg9w468K6vimovg0VGvGaA/rrEXpLCBJPlCqhBe+uEb+tDXh2JfXvdiGIDoyKE
9ziyW7jQ5JQQuBktixHUF+rqpWrmiHCsjw43pzMi+R+TlhOvCryKSFYfnO2wctQxQs1IFJsY8Grs
XoSFqFDKMLbaawIyMNQQQ5O/QsUAMs+ZTsVEY0NO1KUUzeL9hnLd0qQvdFwfg3J7vb4gilXHMIAA
EGB3ZBulufJyl05Oj7mqslfSvI3+y9i85ZrXjnIcIJQOkURFaCan5QyvnwowfWAcPCKQTdJwLak+
j4constAygCgKd0AFIW5LeC9l6xL1Ky71tMEloqoD1xE/31fetR0VjszpC68hLP2pvHrBz7MH5em
3nEbnSnB9g0NDl/Qk6oxK6ZePv7YWnj84jUNuhIp8CN0IGGedUEyzPu62Zl39Weji+YhhsbouzcB
Qo1/Lcn7DBDJILOqIUjCzjhmqfeSuuyWgpegIDpEmWK/nZmS1sq3UyMra4a+/boFeaO72wIW5Rsy
6+v364NS7IozS9KqWQ1kftoC3nN1dzmLDF15SjkSPKcREOJhfVGOXRveoZUermwq3PsO3J+mv59G
92mhxt9shBNL4pecxFML2rLNRTjNYfzWNFbEwx+Bs+xAYRbZw89CVx5QTtyJOen6DNKszRsHmL/K
I1AuFS8Gje9UOGiIlP83dZLTcc20XsMVTqctb1fvhsz/VLogQDcI6fDQYi16vHFw0cwf/fG742hC
JM0QZGw2bgTuZxkmiYWvi/vVzJ3Ir3Q4NlVz3OlEyTiRuuuDflhBq2EPC15v7NVxts9F0D/y1nox
g/HFCbpfLDUOtpvvHdAYtkSnMqIeqChqgBTxkiKtgsL6GJDFBwIxfC46/0BD+oXNpubFqDMj1vNk
j9Mysx30zwIsAhmTMiQ/HCtE1ZdojpLSjIPEm0Ae2BfEw1a4MBIYk5/k9J82/8ro7yrXpIWVfgFA
EoE1sCB7Lh2fIvMbL+OAOmbGkwsafs9FB1zxiVSfrvs3FagBaef/DEmnqGTTOEM6yU/Std91wxIH
QRoP/ENn5BFZ/6H1cZz8aIAy6vpuuQ7ctYgXTKSnUPRCve18tbzMKieWA53YpE9bfZc7caGjb1Ue
4BMT0oYgpeXl7QgTQx+5/PA/0r5kOXIcW/ZX2mrPfpyHZ9294BCjhtCQGnJDUyqVBAcQBEGQBL7t
7e6PXWfe6i4pMkzxqu4mzdJCQQRBEDjHjx93wv980IBbAJ68kB6xsI8OIqeBTndRICYp8+C5q8ZH
2zmnP336CSEmWUZZnFSOpskTpLOcxvYPhflcFLDWMzo+JKKFappfCuh5wH41UNeUGdtRD6sZcgmf
r5GTaxEBN+5vCSOOPSEau0R64VXBQfKYe6n/1IBxwM5EDyfCIyQnfwxyNJN5Z7aB4WKQCZ4naJsd
u2+D4baPbAimWyMy5UuriymrlBhA/M/1mRz8ZJ0E+9OiNABDhF+YKA0YWXZFu+Bgzf6OsHqNFpN0
QB+fZff36GteK6Jeu6L67sxiC62Tm6oZdyEdIZ897qgMf3w+56eyNnSvoU0OxJil4fbjuzFNhZYj
y/2DNmQRV2QYLwpW0oNZCXUrSOSuC7s7h+qcHBRknMX8AzvjMZnFgByvOZs1GI3NrnT2sI1Fpd11
N7o5c3SfetjY0xbRRFSkfmlghip22+BH+Acb4RVsfDt0e7kyrtrxVo/azJTNVoUlN2T+C11zQCTQ
WwZIAv3ZxxX2IgpLs9cFToj26+C+gkPsg0vuRxt1LvA+tfW8H+kocqx0zn2uDB/08bWTQ4Il/XyF
nNJgwq2A2YoDAn37x5G9mTdaN9LyD0HT0S6m0B1LLdVDkKAU3Ysm/AFnfh3b3BTZRMxmB4vw5mLy
RHcjp3HcDhVRG146XaIM5We88W8+/4Wnjsl3P/A4IfBJZfi2xFNWTrUbGINYg4g7/y9swe9HOdo4
SG3VBrRKUKGnKAanzjnc9uRd4JDHDo++R3jwfHwTG+GaOXFw2MMG7Ktw813us6cc7lKfT9apdw87
PIjtEVxffrGVakCV9A0fEVIE1X8qOigTqavez1+tdnpy+u5cI+TJ5fluvKPlGQyRNxgzWk4KbaY5
ZVc5/ws8mgA3A3QYFhe/KmQiyx5sFCR8kJCSKk8FX01+VrPY7vfOuTzq5FN6N9Zyhr2L/EYo7imv
xX7Z1WHssxff4ol9Llw/dRDCBAKvGiD14Je6rluHaIYvgWga3ZblJJ7bfsMrI3bGc10OJ28HtELM
HdC0X2TnqR4mRb0JFGtnfu0USsg6uEM0uv580Z0Z5vhkh8lRNfMew1iuOnC33ADszxz/XJB5cq1B
EewnlxBKn8vn7x5O2dZzX0Jg/GDl81vRsAu7cc/0aZ18fd4NsdzpuyH40KJPlC9DABzykrDODOOi
n5PuXM39xBrAw0fJHWwKnF/RUYsgTGHnCbUx/+BXsJ3Fsxcr1Iy5++XzJ3PifjDMQuv3cTz+QkMv
LYhYiw6uj3Qyt0AP3Bgib5eWkiuHDBtHd2dYdqdOk2VRw0oTIkjwOTmeQFKb0gjZso3at6792JHX
4sJvdMoDn9zmZkF2Q0PQbhVJKBFT60Bpvcr9CrJ/bmO+yNqkW7Q5nQMvT6xQFHmxZgAmY8KPW8Lt
XvIO/tmIFPy9kT/PBtwtUAL8C5ON9p6Fv7uodRxt8aRyYHsyQPTcQnPc0k+z1mbzRbfBA57CzkPh
8fPxToQ/cFz+93i/iCF1PGS66rAxFjVCyDSUiw1aUgWJgmRNOSa93n4+4IkXEPkVpN3R0wPq1TH1
iwJEL4dgRiwSpI6I29v/3eWP5m8e6qA1TVzek0/zzgz+yuVRuICvCdgnqP5/fLfDlo29aeDyNNhH
7OqvNPoBt/zj+su7+G7vmBAuKZHj+s3Wtla8XH0+O6eeNtrvwfhYqr/QaPt4ecU9o0JQ6x1EQ4dY
+GFaavGMLsesncashUmdFdYepHTORUantqr3Ax9tu9EED7PZViCBwPFmqmUyerCrtF+nME8/v8VT
6wvMFVBJwcuzfzmu6nZyfbBbPJz0D5V5E505ps5c/viYmjhtJ5vj8pVZg7Xlx+afp6si11qAXmx8
2NqPHpEv7GFUcnIObtCHiQC1dO3B9enMKKeeB/bXpT12UZk7xjsGUiDz6AznYNN1o1cT39hig0Lg
58/i5Cjg7YP+vThJH9+LFcrJakZmHzoAA7MTbENqw4nbECmKWee25wUdOqouALgGmRgnobOc7x/X
dgVG9IxudvsglFOgM2CCl0zwyCV7hnG9Ezd+VMQ9EufPb/HUG4XSLKSPoRS8mNZ+HJXWbgGa6eyA
et7tOXiaYYeWAad6gWHylMiSPTkRkHrZROc0eE6tRLDtlm40CHxhuX8cGZ1nNTRJCudgSnlPaLSv
NT1zEp868QDIwQd8cRsHffrjEG0584aExDm0YgN7pTg3UkmeP5/AU49t4Zqidh6BqHWcOkK4BryA
iIHkVABViK2JvtIImnJ267c/bFhnbRqoe6Y5g3vK5yOfvDsc5VgvOPd+Kd1CBM5zOhPvgCXm8WsX
9vND2PlN2tnTOaPek0P9JFqhHg3p5aNTqdG+sgODu4e8ZpdlSDe1RXY5q84gtSeXxB/DHGP4KODP
fUd6DEPXvE3q7kxwcvo2sA7QjBOBj3b0illVINjs4/q6v+RqJ/OX0PryFx4KrF2Rp6HrAGzhj0su
NNpSMNRWDyPrHzx32kRl/p3L8H83zE8OzrtzVqPOlU+97+Acd3jKbBKtFE58gBbEP5MOnJy0P+7o
J6b6bijim1KTNnQOHXpgPQKIqYwD/8xOu8z88eYHuty/p+1n3eXdIALwdWmqAtTq0ud2jAzU2NCA
uZkSsk5MCh7P5JylXp26NWB0SAvRmw2vlqP9QcO7YOGnuweTZoa7IcVlVZ+BVE4OAcoORsCBDlLU
x/XQSVW6MzXBX9bN05TzK6ehmQdXsD+/7MB8/88wy0n2bv58q6DEY457UAbl93XplqlHqfE8aUue
G8o+8azQ0AsEB1sqGhSOUKLZMqnjkMI7wFnUjcfSHVeiKkXCA6+RcVlU7IJqpVas5SwNRe4nXWfM
iYBlJl5sBcJzPdSbAW6d2VxYnownWOiuhZxZYjNT7EK4tcWVP0yxDmS58xm/qdCbfW1WfQ1TIC/f
FGg3WpmQDk0Vk7BCRz+J8i1s773/mguHtbGnhzyZJubHCEiaOJommUzELt4MaoOGysyvnmEaT8gY
7cwgSlwINSMYRhERTfouOoUBoFuwVjSdOy8vrLgqSZm67Thse4+VK3PMz4FWJ/Y+sPcxrShOgF10
nNgbtV3URQAaYGdlKoXU+ecL5EQog8ujdwGCXC72v6N9qYdoPBh4s3fg4sIkN4ztRb8p6blG4pN3
gegFVr/AdH7JteuOQ5urcLxD4yRwI+rMM+ne8roc7ROLqRr4xEgAQL89WucjF1XNJ+EdaHcVDF80
+uTLPx8hL0gb2GpLfQYKnR9fJT6g9gSzKwzh3tkXY/XnYxLIiIAUEwEE/bXzWRUdteeceoeBfOOT
l0AwO7X0mXs48bSxm6KVAUxITNVxbMV4OQt3ACk/MqPUcSDkZfRoqYXARR39hTP1/VBHT4QUxOXR
RLxDEUGt5LIHiHFOx/nU4QA8F/REiDOgtflo7TZVpKsmwLHNxuFigac7lhewovOu2zF0V613ToHy
xCpe/NtQJDQhIPSLMIp0h0JIw3UO4M29BIFagUn25wH9D0McTVtUFvk4Ng5CU8tKleXdRrO1WViM
n7/2p6LTRY89hJIQjCJ/OeFYPRutDBxoEdOHwep2utdrn7pg+5MuHaDSFzf1Od7/yenD1gnA1Y0W
HcOPb5A2CrseS+QUPr2FLYwnz8zdietHqOT9VJpH2nJc0IPBr1dLv3MOykfLZVjGfV6eWdUnXiBk
JkuNGIZREU7Wj7fA5lwabEbQ44fRa2EP5p10aJfRznAzd7L8M+nsyTtCtRRECCSAv/j5TYMYZzmi
eStwqiy3vZSPZ7adkzf0boTlF7wLECaj0dHUYARJ8tvWizbSIPte6iSQ7bkw++TdwLoDgjTIm9GD
/nGsyGBSL+H3IRhjHhhZ7lmrz5f1qWMAKd2/RzhOFOCtBxzGRuqjqvyl8MEpnqfuMZyxy/2FgdD7
DXY3Ivpfmm9h9TX1TZ47h2no3ozcInGoHRJTuz830jIpxycbtur/jHT0gDo0tGpbYcUZT0OVuQ+L
fUKQyCqFHrVWf551A6GkxTwBJXFUb5cd991qgDE2mnM0wm1XDA9uVWchbUFdD8+c1sGJUBFjmAEY
HfCy/0VXxLV1P5T+ZB+G2WxiZVKQmF3qoQVUyEM5eF7aMmnGkdDOrVMKee+Zs4odBP1D7PfVHOd+
wJ14pkX/nYLfB5ZGPq5sb5ifmnD2IQwswgun68XWDw12DyHNOrGKvLvDc6v3VGNvdaFLnSiHk80w
5tCByRWlKzt3231eo0YYBx10fQLi+hvaD/01VKSafVTkJFX1Rg9y26PBMyzSsEkhN7Au4H03w9nP
SOYiT1s/3FcFdy8RDwLkpl2fmtDWuSWwuEyYYfZ7Kxy9G0+ExQ/EwWHmRZVY9dWkVxWfFATNpffQ
TQh8pc/LBFFV8EOxoIwjVtmx3UkjdV0xZ04eNiuQpsvbuXScXZTbfTqMpj7zuE7tEV6wMBYAPZq+
uxwm71aFy3XF0bmEbglQ2m95kbZVln7+Pp0cAm0MoQUQF6JYy+fvhhB5T1wYenkHP88C+HuWOB9o
9Tp2L5+Pc+ptgpLIf8Y5WuBB1xcEbRnegVRfSJcRkcGLsa6mpJxh/toNKBScw+9O7UnvhzyaPdAv
HMaggHCIphXIh75eFedcRU/PXmiiIRbqhkC0Ps4e94BozdGI2NFEylNywN7E2eipejbc35Wf/8/r
/H+LN4ZHqArWin/9A/9/ZZ3qy4IMR//912X52jPBfgz/WL72nz/7+KV/fX1r+7I9/pMP38CFfx84
fRlePvwna4dyUDfyrVe3bwKWTj+vjp+4/OX/74d/e/t5lXvVvf3zt1cm22G5WoG+mN9+/2j7/Z+/
If1+t4qW6//+4dULxffu/+v/9XWp3n75ytuLGP75m+v+PQQIjBMa58CiHoSLTW/LJ7b3d/QDoiz/
PyQj0DJ/+1vL+oHgS/bfEYPjowXORyvUwmoTTC4fOR6u5yFIWrQd8LK57m//vvUPT+ePp/W3VtID
qL6D+OdvH5cGxAgckEGR3GEsWDaYrvlxaQSRFH6HxA+gWfUsyXQxNtGecnBZ5unMu4VWBFzsj7Pq
fwYDtL/cD+KvX3oUagmQv+XemAzMoPoOdvKILEVrlSSWULppsXXNtnVJsN396HXfhmtKHBRoLCHD
jSmoQWNCIdMTh5bMuxsj5NLb1gVE7A4298J204JpSFaerltjywX1573N84Fv/GAKLp2y4ey6JoN9
4YlyKK5aUpUqnaJ+5nsC6Xi+0q7dkHSkYaFSe9AeCsvosu5jq+p1VnNbt+ncN8uXPHsuYzf3nHo9
yGHAoYTcbTU6devsZEd5nTQtp3TjTm7eoAQ+XqtC4krDDO3pxAdb6DmqQ5/HDP1A6FUSAYch4kgw
FZUUzqFiRVglXT0BOfN7HUHcHBdIJrsZi1XEtGmlo1mZaMkMTfBTp3k2t/DvYTLtBzg0wcDedGu+
bn1m0YuxK73WTRsJMmhcaVijbe2orfIEajteFE9oTa2TUFhRvyaalQPQaMME8lLgIcahWUVB7AlZ
PEwKnXdbzUb3Ea0GbuyOhfGtqGhmWcZNN3p+CiihiwUdVFJDFzGDyZcV20LzuHHhnO5My5XqvE07
AyOOYbAuJ5m5RmsljSUGoOxzEfuDdxV1wW2xpBpWPjygkFBj4nwCyMV+IjK491V129nlpav8Lvbs
+rtnQPhGyXrcakgJlLWuVljxW65CbxsB+gG8RD2IbkcFrECQvFQl35W+3EXKLGFvY6+g3VDHljOs
GV08NbwStWDjepynzTjqKS0nd9OItk/rerqZebXXJi1TsKtWgoIaLOY2leWcpxFKwCnHc56oKGJT
vFmTXWWTOap4zgUUEKl9ac/eLcyxoRBoFy9E2DsVFJdd2HRpDcnHlGug2FYrVi76uMOxgW+u7NLK
Mq5GS6502N8qq7iCdbuxaSxIU6oizpdTyQyEjOuqv/TdauOYpErnVq2DSW20aq/RS7ehQMMumD8e
PJu8wd40KUjf3/dyvHOkmXmtulJQ2oypzL84w7g33XwDOqjOZARMTeh8q52q2oaNSWI7KFOEnXVs
4rzCb4Ir8jCVCfrP477QX2jkXje1GcVFMIdxC0WzxILHV+zWtE16vB5p05JHSO6h8TqS12Oo4FwF
nZcY+Rts30jcGtF3C3JUMaTrroKSV2viiTeUUpsYqjlBPCn4ONp22qOIl6O5CsV7SJFa9N6vGYk9
Hu0nW1+0ujwwu0BkaAUJ6r/Q3mhhOaO8CQPV7gqy/YvfHZtXucOA4tnWg91FTVqGwxxHWqxDAJOe
Pzzhh17YIW4lGszXyKgz2K2wgy7JD13IOzkZKraicQ3vpH3byCcfzs2DU/LYbQ0A3574RvpoTIjK
wR2RrZsohpKS6p1LyLvtA4Wb1p2eE+CjboZe7+py6LhOlV8dnI6566jrQEIVdkwJ/y6n2oj7xY5l
5BrpGAtj0DHeIGizoixke1UXt501zAmZ/SmDfI+OXc76WPaoq7JWX7iF0yfUZnAPcOofoG21uFL0
DWW1BFo7uNf8sp6Vt82jMc/yFkaCTffGysiKC7RPx5HhrcAUzbwZtKsR2pBxH0ZpA6AzFoF9PWqo
2yN63wtiduvS8FcOLUkCKyCItdNxhfb2JCR0R5SzLfJ6b1a0jetoyBAL34haurHmeFXtgN5UedXH
PeT2UDVvhqR2vIcitECnDEaSgDIfJqZ2VUpn9DnB3dP20CWSoyibDV1rZxUL7l2rjzYkdFaBMT8I
Ps3JUPBNRfosnPhWaYzm9L5K7NotE4NY+rYG6SzWhbiUoY7W5QIRFzP6SKeh/aGa9gFan9/bSa1b
yySpNomDHEA6iZMTWNp65atuLGReoR276FBIWgjxZNCzXAEsmC9MwT1weccK+lnGbg4VfimCKwFB
ytp8IDQnGwhfrnKAuK4jysSt8psmKK582r+iR2iVsxHmYCXxsgiSGVR4KKhAqCMxVXlPAdjZYgpi
fxpI0nu9wL5bXAkeZkr1QeZTMmc4JNorLHqWWchPrcsZyX1iTcK4Nh0q0kii8REKpjx2Oo5nO9ar
xhe7IDLmrM9zDw3K457xZsc72FP3SDqcqcbWYNU1zsXCbiCJZw0hpoVvw9bY8ao19144sLh083oj
oXSzQfv2TdH0zwjzoRVu3Q8OxbJmwbqHOveUaB08thF33kRFjavWtqJYT81lAImklsguZo72ksZT
q1Dwb1FH7u2JuW8K4jKp5/PrwJfqpuaqWc9OucLh900H7HnosEVDFgPiIoa5ye1mTr282xDZoue6
7cKsn9i2hRdDDLWxb2ouNpC3+DHCcTexRxj5VVDvgLggxJQsoEdZDbwRR2RL7+GT0a8lWtkT2TQO
JgoPqTXnL21Qoat7JFkkphkV+O7W9uA3ifrApWbND9pqAW/drotn5VyV4M7G1BUy8cqWJ4YGQ6Vs
PRyzvbyWkSjsuFBQsClo+9giVkNVRIRXfVUjXojkQx7BKd6vgyZuiWfELc3VLui7vSyifmsicE0i
Wu4rrA04lJgm+hSq53Zo5bYzvadQdVFmMv0V6PKNgX0qdy0nnvqov7SpZ6dOCSUb04EqpD3LEqoP
3EgpjhdNwJpi5Y3H+kuYed150FrNLFX4ywE4ZR6x3VsdqTx2qAmnYlC57kJfP3uztGM1QmaJocUK
le1yYxQGT62RypuFa7d3beOyQzduCsDjucAbEZeWKS/8qFLY1v0giyZqfJ+c5lXOM7uykNpCu7nG
g0PIE4WG9eCFwaqdvHLtdsxImPafdUu7lQkIbTUQm8VoALVjbijn2umHtdDzELe6nrIRPgP14ADS
IFvXltdoCXqZ3PkSK9y98KEtmcIVbyWbgsaGF11JqvCeqJAl9YBTgtYWQuYggEhikRau3lt11Mas
Hb8zs8lAA9g3pdejw7x+8WsHNlHRdTWU9x2ENCyzueyJWUFmv3mtIx4bedHEBfNNsJTMzaKDBf24
m0HTtbLdp1kDjAgQYiCQwzYY8jCewf4bwpLFDLgA7pbFIZ+/jZP9BZ4qfVwG05721n2EhUhts9+5
0h+TsJlAa+iL8ppScNfnqIfuteBooTFgXKxz+4rhx8zbqi8QlLmdauQaXIGO3JQhKCcJCY1gTkZ/
at/KyQ7qLSF8tJNaNfS2MO16vsTGPAHzqD1K0l573r4rKcztDStvjZjBGT7YQOnVbF/qXtePUyVh
HYiCnIOj0i0i51JI10RI6JhWUvUCF3GDthXXZu/k56oRH0sFS2YCBs0isgmxBPSBHgslFK2N6WuI
mTCKEkxcjXDDZVh0F+1I8iJRpZr7pPJycabn5WdF5WNKhGonFIlMLMClZnBUSu76YQTM7svEtdjS
7gWguIynauBd0oQh+DsGj6DnXqFOaSeVT/HcWwSPJuYZreqA0Oo7ENrHtcEb56nObbKaXKs144AO
RarrAfhTqAxmIjLU3p6YOK6pUwcQv1StY0Mp1zPvZc+KLimMcT4DHv86q8hsIRuzIA9gmXsLzPcO
teFtQIJmDGQy0L55EF7UPIxms0EtFacwykrBk8/r8By/5Sez4OOcQvAQlXkULgHDQx/l47C1oQen
MCcz8eFosZRfO+cLhP5dQGjzDHWI3h5VFTOvxJtE6YwsY1ah4S37S5NgzUfnTJUWCOfoB0E1Fgm7
DUMl6J8d/aCxiLzRsHszkVjNewr3Q2gWC+MS3K0SRPbOuORskZ03JuMcW+ojugQVQPQtgRaG5jg0
NYDrcwRoTfbcB0HuFqls9I4GmzaXmWRP7/CO30GF9yDCT62Z9zcIfwPoxATh4rAHAwLvaBV7k6MF
aBc0te6iVZPq7TX107WIv30dd+2KPbmxdYMN3OKpaSdJuMEGvPr8J0B78CN2h1sF4OCDQxpGIKGD
MXH0I+qKogMQ5uPJQPg+qtk9yREKddCQSJ2A5XfwZe7TxvB2M6mvO+ptuwHbIA1LMAChxQIaebmc
kWTR+MeWw4JI7OaA/PANuc0L2dQJHSoEM8ypb+xek9QSTYX4kTwOXVBjy3W7NTiYaRCRRAt/JZDA
e4rdscbbBSWqj9WU+lafwiL+aujtDQRgROwb/ZZxh8VdNSRw1FHxMIY4Ox2njCuEaxehX9uZNuYl
ep4O0smfoLqdRR69AwL3qh26D8cQqDPLrxp/euy9eec1mGVPjY9Q5362xfyMTr7H3LF3ldPuDex0
aYVSQYDKPjQ7+XakUCOYjei+mOyUFnhGubmqS3/N3HlrWvwa5IZgL8LwFaWTlR76JpkKIERaDAgJ
murOIvSqc/2VKqe1CELwD8PUn6cULJCvoK7ckcF/KXl+MdXFRk3ObclgzDaWaAf1xTO1EKg5/SNm
5Z6NUkJBL1wBL11XqtxRw3tCtHQJeeArQlWqbPyxUQxx38nHMUDiUFltjGRpVbjG2iPGK5Re9rZV
Qj6qG9+Yy+6xZ0ZxPej1VE67HHI8ieV4qcHyL20IpeuwGzJNRFKXAeB3+8lDu90k6YOO2E5SGAj4
Zm3G3SxWQcjREOTHVV5vWW+nYxc9gxixhbzCnlb8ylbV41SUS5y6qUdgufn4QifI40qHoUgx3TVV
DqUuJzOF9dXwg00oIsSSeLBjo6/BHLgnhbWjLm+A0YtEu+OErTpkaMPTLfKKqn324ZyWFBXgAB8h
UxKY5A7B3ReUAXkKdIwn0FgcEniQWTfSQKo/DdeD094XUk0rzmcRl3nfvLbMCVa9aV3kFVtru937
VGbMnFoMZ9I0N8oLVwe7OdKQ9qV4xuDS6owDQNAkXBuLEXJbD+uu0RfKK51EOuLGkM5w1c4GotCh
unIg0Ynk9NrgAkte0XBlEHdX+R0kzaJdpPGeSRVUqw71itgadbCWfeNkqP+WG0JrdV2zDgyKep3n
UgM1qMYhNqdq04zQ8pECAZij1dbtjS8ukKqty6VxA8TkB/pB9ZLDPg7N8JW5Q5BoQ2nQwOiwlXjb
spKVz0M03EMjiCaz8udUYC7MQK+xHwyJUsyLCTaNlrILo/WTIa+vMa+oNjERE1BwEh+6bWjKhjE9
ByUwKXvEYKatYNes+sxtystA5JuGaftBwYYHV5T3UYfThqs8pd7IHsMOBxMH5HXRT1GeMIRssdcN
TdoMU+jE1iD3YuY/UMzdtbLgQEIYybil6xhMhsuIRLeTkI/wMridSJ8UgqAUmzsV1JiBW3V422OW
u09ub/KdgeKVDiHO4xAvsWl02VWLC2p4jyJ51qC8lwZMG0mOX++P3rXpj1feXDyL2o6lxde9PW8s
+Dp1OaJa4XVxDtxPM3VVSus6j7yVjZXSs/KFdcOugeS+bch0BF5g8HnVhVbSqvoaPLZvtLUyAsfu
snEPsw/Hu1DvhSq82GqalRmxNQ+tZ6lfLGI9St1Vu6ga3B6WQo1BHkVvjuthCkQMUcABuQlLRSuN
jE191+GGC/y4kmcyiNYW9d98Y4Jzixt15qqxVIA+5VJvc691RObLzngJWruK876YEtQJ27sGzKlb
OVU94FlMOlpT08Lu9pYxtjd8KLsr0yjntYp0DYi2fnCRp2Hxq/ohCgjcJMQ8J61tV/dWVPMDAN3v
g2Ft9WjkgDSs1JuMH4b0PQB044yubaccpq2u8zyb+uEQdCxMIEpl/pg1AIsdGSRQR6hSGhCGMi9Z
jagdHpbI+NHS4xVjGHtE68uuNL949mjdmmhEzmNaBl9kacisEi48LmHIB/V2q4kSGze5D3uG0NKB
cEZRu3xXVZ26NHITpcKmqHNIUio7LcLhegK2seYN6qFRuW9H002MIR9iFmqd6ByZjpr8y3IceTY1
xkUIA4Rhst0kR6qSggAvEpLjfIcJ0a4tLDdGLGABiUCYSer+YRDOE5/nJobnRh17gbCT3ufGzgn5
lZinGwV6jqtaQ8ZBMLBXWw3fHTpMayv3rWTkBpBZynOgTbCoHZ4h08SSOWgb41tD3JDGagAgibZ7
AMCMP5tT1+1ALtRWTEKkyrfU0iVgB9qU18CN3DcLFYCVsAQnWcVd9KoJvwWZEBs/13vlDrCEFFpJ
UBBDp3mwy/y6RwBvbLG1EkiEdZFFU9Es5p5jm89lUuTu/LUk7qssTI9CH3GyroaIytUckhZCujRf
FQbAgxT0MCJWpTkLEdd1Ry6BZfhxg39jXTo3qpv6Fctz5EBg3THY1kBiOWOjBqDZhDa7VlrIp4I3
/IpKFKtTHi4NBajIAsBm4TeISwZZPTbd7dzRfFuU1YWXI5iB5MxVSMYS0gSeM0JyF6XA2xHxxf1g
FP2utxtI4kdDSW9qqbCQKyudgSGlYZfXF1iMaIzq55UryAGV5GCNevnDCJQZJBcDpAY7T22zLbMK
iGEyqm4dEqNOWGlMj8Trb61IsgRO0ktP1eTfcE6bRMBA98kYCLoVUNJ1f7RAPe817V2VKUcn7lxd
UztPoirIYDJvZn3l44o8fOCssyDan6sk6Nsu4f1cbSIbmgXAG1lzh1AEfj9ch1syec1tRFvyxVRS
qXvQ7IsxDsdiC0GR+RLG7u5jKwlPkBTmK5u6RRYBdVq3VVSnntNPSWjn86GyJm9dg/8CGbWftqSu
ctYI5XkFaG7Ehm656FVz8D5vxqjjWT4Ar5yL8aIN5+kJNSo/nbW8Q11P7/vBABxg5v9N0nktuals
YfiJqCKHWxBKk6PHvqEcSU0TmoaGpz+f9rnZ5e0ajyTUYa1//aEAq2iT+J1z/2mK1vEKl3Co0p4C
L5ugKPpHSuzmFPdgb5591wbIyLvpuyHDs9HukTnUZdqHU7Obk1OqCGng2hxH3ZY2IPcUnWuUjH+X
oJL3mI4dmwiSDjWPbS4TQX9YvnT6dnsuu3/03EXcGZdDVFptme5Mp+6Y14wkWhV8Xc3SH/x12S9x
HLxAeVA8eRHeyLrDLXToFBe1epHBlK9755yjJcn7WgwX5hR2uvqiv9Pr/sAO2bLE0VNujSvCq6n9
ye3fnTWCkQ1HrGPdtz/nki9nxtb4MLrrs+qGQxU7N5g+SstV/y3D4DV0LUXrMl1d2dyv7rpmINDP
LRyrEZLfwWp0uoGTHJZgLlNGIxvzHufcjM1h8oBhrZYFaJXrgy0nkTZrcm0sgF2rmh9u8Rpla2Xo
wdqzvyRjZrCzN369QDJmvMaAgduwns6lvHlP6X3/iJ3iwy9DN2OEptNJru+ikGPuBT33rhT4OjkJ
NQR83ThVSrs/iCCXbXqrKL212c89XAn70tTOmg+jv/Osk6B+JkhHMmTxBNXAKqAQx88wiLyHCELh
yVoC+wvocL4WSmS+7KJ0cBORzyP1a8qskHZ2FFIDzpsxi/YpiC48BZkm/rjhUxKdVxPvmdC7/Xua
KlxtUoY6f2qyv04W0MHTLL0XIXzz2MLYfyP3DFNZgycSerlj0PnyR7gqopXxSNySWy61tb+Mkkq1
DNqPMWk+56De0qBoNPil/xQV9pRJZ1zT1tuu5QQWW67TjzicVd7Zc1JzwUXqqdfb8k+2txyHxXxv
miW6NrHkQLaXL9lixb7tbX3fleyjwh63c0BvfhynbcgKRcm6Qns+KLduDn7Rx8fO03vaLeXzViSM
GKzosbd78UcNnXlxXVSXTjTk3n+df9Ff9mA8tZx5VNmMhLv5KBvrE7npC0JHHvdwLBOdheXmgMWq
OGtWZ3it1Z7JWeTKNnOXFkU1n4yl418zfAIQxSKhmrsVJeVGSpZYGrj03Ho19Fa/fPNQqL9tfrB+
hsssh1MJJq6fl7DvydycpXUwsyjyXVLO6w3cLvS5zO0DBz3DSy5Ldy0enbXJ9ZKcqK+H8+7VL8wU
06pXT+E+Phks8ltreNU+c2MglpPde/o4RYw3JpX8wxqQeLdZzt/81Vqy1UQZkJp9N5nCOm5OjTtY
P1iZ3koBLV8WcOoHmVa7m2Nd353K2arPIbMbjpafiwPLrLVdXKr8O0f3V1Ce34wV4DjWdV5j3ZzH
Iff1ClCYhtFALM86EkxC0rLnendasQL6pcE4sr/3GEF28c1etiezdgpk5g7MtqJyehxnd3o2fnKX
RFP76gslUEdROxQRMYPjiq1ZqWABjY8jY4Ex1a3RWTfY3+pt5pQsvYtZbLdKC+kcJtf9OQr3I8DX
/pUpOAWVP6/fIwfb1aieiAOTbcm33H1Dex0wXpy/91YVpwwL/Etd7+/WlvQvSVlR6GPnmq8Bvvzz
Josj2+cSqKTParccjl4DJBAW1chg1NiHGzn5MeJwz5qq+rJ7ysVkkYxtgube24ou1wE19qofuPjc
lDXJsB8HhTs3XLyjy4A6TWr3pVTJa2Hx2Mfo3+Q6RJQ1yQtS4jKvx4BaqNdlRurjnQrkYyI39yTi
uc2FvWabnJ+rPbkLwv5m7jRTjxFqkTVeuV/FUG95s5TNlb0rIRnMyV+vtp47KnG9B1MWOPKnp8K7
sWum57YHG1iiz5krmJbCu0yMhy9CeVdHMupxvDJm806f4+YO6cwc5dWPm+eWmc/DUnYxgO7aZ96q
7xdLB6eyhQe5Amm6mU726G5cJ7DnarhuIRekvw07t/Kmbv6s4lxqdzsXS/nGpMFK/RlMnCLkWAzh
XB7txnqpp+CiraX7gp9PiFvTL9ipeHxeWRymiqnisNbpbC9v8zjBcyjVo8Aj8X0JGibW7V4e4EjU
+SCw4oViR96Crz4NupKzxmTgmrT4PfVqk+cpWALi/Iqz29e//F2aP/3q9+kKLfZq2v2XPbnxFV/Z
DMnE93H0gYGi4XvnTfhNw8acy9C6RN0q8nat1AH5yTsMmL9F3Vbpzhmby877GdStzIZ4djLDvFpV
a5RjEMF4TY3ZPtTXSiFzIv3vWdSywWOBr2m2rCOK7cdoM0t2Qx5cf3mLjX7iCdWHJezOZtFnpZm9
VEF457nVlgXF2J7ID8oBgZ+apeipsIfkCdD0h73t5Pv58cemnX/M/nRq9f0FUc9z5Sz+2W3rLwEO
eKL/JWVNTyOTqVBmBt+q07qK561smICIPT4nHTYBQ81Q0rPHX4MCwZ5nhteU+o/K959BjcdMDu2T
GocubXyef2AFv4Ko4SUiv7rs4V5m4zC8tuSyZtB3xMHR9p3sllMrKp1WVIDXanXkHyGke5r5J0Rm
fmmXzVmu0X3PVn0Qg3lrK3BvJP+AMWp4dI3PO9lrsovd4WMcbWxfMWHpTGrq3uONuOZQQOjMkBW8
40fwpAc2tGWLF0bQP4KZWigJmrvBMxvJPSOUB13fOWY2Xhq2YmLDuFUWGOcpGNo/pc/OqQPrULXY
/FSSErEjE5Om1QPwXRKTbtOtzYkDK9vWxac+L/Jt50bZJpIOff4uFcWG0Gj4qEbxtkdwFnA8eVeL
+Nb71ZmnGKR2wB828WwG+UXxe0lGOlx6D+DEybSHDW4FayTBa9LTXQaMxrxhtvJgHN6WdfoQGzCP
pRBM1YIydZjumrF88Oz1rJtlOhei6dPK1s9F4dzB132IE/UqGzGkkwo+ffg+2WRVXdbY3TdpByCt
4qnZq4/IZ5Q01MvR77eLKcRPPzYfTWOfwgSCVO11X+Ekmk/ykcJ0XexjxYO5B7knGmXAVTTk1k7L
ubk3WkKwAGbkG/fJ/wn836NBUF/NzdGb5XOtI153+QooUBH60GJ0jY1mBWHYGPaZRYJquYMomeDE
CPspLOEjaAWvpSwhJpmfy9SfN2uh8kAwdlxFsvC/gLP9YL8tQ/U5VvtfNrd/5/dkizIREnlJ8FSr
+gKELH5pxfIWsXITh7nvGjnLMV7ms6Obp9BQUVrBVKSBsegDwfepv5it09gfq6l+pjGs6Yh2j4oF
h1O/G4GYRH9kepl3c9h+JY27pqMn+sPKEYQbV5LGk+VhEYMZ+mbdMnFk81OUSNEkHva0ucfBhZuA
Xr86SLM8j+HYpUIFj0AIr2scfI0JvDrht1BNy8Msk8MedkdhwPf6mn/YJEB0BJBQOuPJ1YuW4tGf
ph+BmX6LKglOdFg7p6KxMn8vgWSE5xbuoZLBfF05ig+uZ1pKffs5pvVOPVj8TDSLpy0Q95u93DN+
esDod7x6k+6gLZn4NQq2j9WsU+4J/b1r7ZaZlXeyw+IKv65J7Z2LsHco6At8EO0urh6rfUkgyoU/
Y+1sXB28bFcMRR7r9cUJAjedIyhRJMzMGdyBa5usn3ZfvveKpjUZu3ss9etDbbfvPhFiLAh5Fl04
HXRD7A2TUGDR9aG0x8dhjR+Hwruze8sj6bwWEOSW3zOe6mmlxVsl7ZPwmcntS0zBNC6X1d+vY6uo
oSrmsUuh/FT0SpJTan/OPrd6FbtU7ATOZ+s2ApW74rCsdZRacWsh36OjgPLn0QVjGABCYyfqbCx4
HzAyXty9N7nwhvnB9uTbhgyMy7KMz6VDQ+DVcudRuUFexObTsjB8as3PpN5ha2Gt8WSPoGd+33Gq
odpPKj/dlLRflc91l7ZubV03U/xZJtgI7rh3v0jjsx6ieRCZtpPcWYu7W74RKKjcXp1iB8tO9F0/
kSu20JhnRtnJXdUL7yQHa8jWqX5SZISlQxEAPtYcNluk31UBniAEBHWnGJyjNVkZA9fhqWDJpn4d
hodNRQt1ZwzXTlXW8Al1Vb2HRa+eN2EXz6vl9PkwSW3uixBOg4MC2KPY0mtq5qit7krce2OOz9MM
KkpzvhzrpOYAopbrx19BqP2MSBTY/1WSHCekrykz0L07RMs03W9T9Vobeyc7xf8pmng7L3tcnKn7
6PXtL2mK34qY+8sYBB/7CAMUitSYOrH40+JKlVUTqFMbrt/3FirGXmH2Yuzt4Lj6E57BtzoJl7Sh
ioBgdNs3w1DnzM3+dCXaTUePTwOGRpm3MxvyBr88OZaJDrPCns9s7g9ROhZblo8fzvN5rczrZNXe
BYs/Nw8992/SOk22uA5tdiXurGXnEI/hQdlQN9LIGb+NFQY3TMJyu4zvNs/dr4NVfvg08kcIgfnY
7jJnXDinvkPZrl3TnHD9gHMCOKYIL++KyKOVsB7kLtbjHi50oiTmpiJxLl3FN9VGnJBeU+caWAf+
HEXdhF35Qds+jL4o+IWG6NH31zIDlY0OkJiCx9mZhwdMh1YeDLnCKqh4Zs51iMfq0QILO3jlBMzt
bQt8yVa2bhYFExeEZ0WZlKWCPjGMT+MqP8I+WDl9hbCaA+9NtMdpHxWgazn2WRjWDHmc2cH3I1jq
TuaTgjicOtNtmhTSm3fUPEF4VSiTstIZoWHdYOzKUbSt7XAe3eFR7oRGBnjP5fs4waoTDD9mtPTj
wNiKU+eyyOg4VFTh3lLsx0TGI/kiddAdvYFCyAFWWRz624iu8KCtLXe79coM8ttihb+6QbNco37M
hj75cEfFskreLCB0UX4AQjwluhOPG8zXg96S8cxB30Ke9M8GKhokKYtatvL724dpqyl1d2rBxilA
oCzMn/fxMicDkEb3PSiSE3g4mFMgHiT6pVTUUZBG1nzpdmhjSWFgYK+nqU/eCR6rwVPc79a6fBI+
9rCQW5yH9EqgFpsuso3nNcNPKr8V1fK1rDu93C05vYvtI8HcH5Gn3lbWbYSg/QD+DoSb5EayOytq
ylL96KqFtBtf+nmxklQ0Q+pr/HjLxqL/hD2Szwuut03xoBf7t/Hc18k494NXuOAMCrrtNpeZ8JZH
CeEnifbD6nv5f/GhQd++ik5NeTtDe+Qd/4PK+mg3lTqJYnlp19XNZNhCvOyM4CVFPiYeVunxXTHB
FgvIUACkXX563c5phA+pZ+SlGD2mbgb0aVievepH543EYGrraskkjwlZ5J19Y+j8Xqi/K4GpFo1T
ZXWZP/0um5mrK3G3zKqrcx/5X2tfvfbRyOSt9A7c0XclCKpy1ZWu8qzN9MPZ97xXez7sGhxpZvIa
v+qRdO9onh/a0IZuWT0Z4AFWzYW+5RQM9Y9oV0PqQu64CBOd58CBNmkuleNfOmyuT0kVve0GIpJy
+7u52ORxhA9FC7nDk6ibvySw/BuC7p817s9F4D9RlH9ra3HnDOUNy/Y+S1tA9owKDa2LUNCn3YJF
ErXOek8eFbTagIrPd9ePptteKMLm1K2cIx3HXdKJgz8CddpR34fHZg1jHgzQb9YSkOP6tX5w5g2M
rVuW7yORfE90LONrUA7FG2cUI+p2rdts851rS/gEfGOHNegN3cFvLLB+E08HaUVa5MKaw39KuOVH
Uk7lsd1HUDp3njOp7W69FLbMdjwPcneTH26NFHzpHHhrzHwnDTlitaPh4HXNcpCxA6myreRpCQf7
cGvh67gqsO2PfhdEYL31EpQ01VVYZJ4IcE9BCKLzZQ9yiPx83GZAzV7tl3laVvLugqiWGXQVk0Ul
qIxYh+Xk+fYP0NKJ3VidY+7Wpz3yOCIG2zlR2P1WIkqeYm/42n1GOnZRP86VklgWzAquWNwc7Vnn
aKnt17pE/+lt4f0O1wAqRI7HQTb7EeznYRre6jFsIHx37Dx/Te0WYrI3WH/cActSGRZM6xW8MUMO
1SNmxyH1SHKCtHwibHPJI3ev4LgGvyc6psel9N+jgoTUiEpu2n+DZAa5049WvvtVxCcuQf9uPZAX
lX80JPODpUhh3yr3KWzKz2jzLyIZ3tQQXNeBON6gvx2TdvdTdlWmOaf3mrwSwfkEmVy3124avmjF
t6MxCiQAXPbkNdr61eyc44l0x+Mwetisjhhmw2sLO5VCagbsi9WLL/DU5oyXd8RLnYVttQcmVfco
Eca0hKBMsgCmEUXYnqsZuUdPN4h4Mv6yLOtjD4cneyM6xriM+TptmD6GQRb0xuFBRXm0M4ElvwVH
1bWdDoFLi7EnL1QIB0YrWFpU3lsnEujLZjmUlvxWSvV7bDvqtZ7ZYITdhZ8WZdBkTst+9edn3Ws3
j0SErEDoXOzc6CDvOi2bcErjgFknhehdMyC58Motyty44zr3p+turXm1y6MzE5c7u8x8hz3Zj2rU
F7ShHQaB67XZxvEy9SDkTWE9TktzRar+jTC38KBwdz7WqnzePb08WFvzfarnj36NtsusMCMf4qbM
Kh1s6RDMr1Erj4mocKBWlcm0bNkltn/EbipCqQiaUbV4YuwFhAO9jHe2o79gfbPM+DV9WvDxDrEj
pmz1uz2VRRPdNbN1HLQMUzikxZsTR/omevmCTaMziu7nRjjHtQ0LaD2++WNr6xtST96xDuBzMmdJ
t8KLaA7r6sTTmPBpj5sv49t/q8nDW3+RyAuk4kBu3Z2ZPPSQzVDcS56vPXR3QUNX5XVWkm3t/lxX
pffqwsyf01YF3DTMr7MJplVWVVtyO+I+1qm6D/ZbBaIovPv4U3WTZk5Gv9omLWP0kVtxBMJg6LTp
A3jnRfSVi1vpeA2tPbxsNVWKsbt32t6Xtgu7Q50I96Q2BnaRDCwng1ykm2zSEpGyrapiAvkdbDht
FhLJE9RId0krPlN5x3e/J8d6iKAXF1Ap5XcHN2JCkEZn2+4WPyoBVm+BkneiugFdtm71wYN4jkin
7Sb3yRV20D5sYc+LyN2gYLFKf8mGUdv1u3HBJnPTogi5MuhPotwJ5JzVC4GnbBeP8XiLKqk6UARt
PyM32vp87p0hzJ2QhikP1qVhHWyhzve47NunpbW6v4umorHGgUN7nPml93UQbSqPAko6hC8tW1El
FBd0UE3zN6xNIz+luRnid9Tt9mF2aq3/dkKRFO5ABjtvjr9P3yaQVsEs8BNclOde6vn233KG/yi9
rd2AngOqJTk6lnc2HYrzDNjvj6890uC8hnq8V0x+i6XvuntTxct0ZSYEw8gpt+R7OUnelwmXnV8K
5fzX6MzN9nt1lyX+beCdfFZrYZPfwB7gbfl2eN5LStPXZXV6/+DuXfvgOUu0ZU4j+pNB8bA92DoR
/iGmSCdcfi29MYeYiyQDIhZsjZguCWnyhJjmLXCW+eQWkZ6Oi67i5sydSXbssNtrcWyncIueMSlN
boZodqy/U+vVfUYUAx+yEPhPpmsSr9ZXo+qBsOaQsSIbdQ5tcIYK/M1Se+9RMzMOPtQQ3XMfyhhe
f8yBqckmbz+Vm4BZX6jVefejIqlzdBZYkCxCWvOYLkrXD0MYWdUl0auCNoQar/sDHFOZUwUsA8Go
wembznnVgwcQ28qluDJVb5vMiHVERI2OqXtTVhhSUjEqNi9EkOrtSsQquTlixAjhWvpF7T6sEXI1
YBFmHcXQQIFuJ8+yM2uzTZAbZ11+A2DJlUIrHuyHiiR2c7TttgGytlvXfnXCLfiay2ndcg+rPAfy
H7PfF3eyhIRH16zHmMQuZqGVcmBSjI570DcK59XWqiIusBBbQWOnB3yEYn9xI+QWdBjukwOxfHnF
tDX0z6qs+WaYFLMZ9RD30X1EE3fZIcVOGY/Spes3w7YcLMhvMeMt0VhPtaRiv2+xyuF3TdF219ty
dy+BFfbR4x4Krg8OdDjKidMv67ndFdxde1HgqlYFEQCTooKDAwZh9ea3OwiM3YbDh0TYHDAtE3v/
MNoD+nOoPX+sbdDcmKTxnpkprPcQ5x8al9ljyv0H4WSxlvmlGzpVZb2RA6PEYMM9x+p9ioQWLhso
nwWvvlQ7ighg6+sydAtCtaJsjp2SggnobWIZm5rrUAA6p6aaGctCjZCUQUHZ1Atr0el+QRZxftUN
V0rqLf8xMamo0LF7c+B/DsFiT0f6s2R4cNumNmheFjHBmOfpPHccZTcEcvjnSbXLk6yhW2erbWCp
NfBqvUusQvebFSAoIKIoQmpRrQaOTqli3VwglNK2N24nIPU18xKch7hGYKBDy7wGYYUtlsEx1LjI
vAg6K1Z3uMqwW/+VvG77KAFLQNoqQbcy+f1S0AwzqUIk6b8rUI4RklYbzLk7bNaORqGewCsCv/od
mTEOU9nUSaqlE//sWjEQrJWo58C3AHQqt2EgB3wFvGTK7SNqyEHKEtXO7pNpeDsZMy5xCZo1Dg9N
48+/e9eF+j0ZLdyHBZbf2Rcdepkd3ygEaUE3XykYWoYxyubwtA3et7oiOpJCzYO7RclsqQy6OqNX
v3Z5vnBHODodKFXIDf4jn4c1nPitc6AoKFkw9phu3PKtMPoAHjU+IjHmiGSq8jHPCvGJ56owV/3Y
jud6c/haksHU0Gzj2XoP0O6Uh8bzvHPhddX9DN773NsokXyagyhz4B+MxznqnHd3S/TCm7Vr1CKW
uKhi3d501TsY27tg5cMIUJlNNllesaiH8tI7HltzAQDEaoz0+PoUasnJNnbl8gQnq/+CZ8sRAp5E
gGqy+1SWnr1X82FfS85HuqdiyLpu8/4iAvGqgzcRjjLXrbMcmmKzsEcqMbbTNZM80B45HQc77O+n
eo8Jjk+2/tI54fIVLjFscqyVuYcmJPjnvu+5cPuY78n04fpjCvumy0K/i3t6kCBYU1856qHaQvsX
FCdq/sHqQS78qnyCWsM/8zklEJ0Yu4eHmYikSsdisf91UI6zpEbhnRWrg2A2bmosq8sdODPneDHT
sZaouNINmWOTCp0sYT5I6pCrHROA60En4RitlPWTRJXlu2oMLN54Nc8ojmNiDSAYfDItFFu+Ogqi
p23BFGXEW/qPuOpwhju28YvDoPr4n62G+XHBOAbOwDJAh1JcnJ6zzRJtQxd/X3ozvMN+0g91hIR4
GlkIGUIB1lLnCkSkdanCNyVDuJ5w/1DT+Vv8s8By7wtyHT8rXSqI55gui5wSDnaGLuSRvSbT0MND
UJF4Lyp1789CzTkdOHW6ms27nLfqK1EjGJcddT4kk7YS8qeyXfliLNv+FQgIB2LR3a86dEbAugD1
tNU6NFHzPoD5CN29MjiBaGdbg3eA1GT3aTv4y0XpKfxXDwOF1GZTlczd6h7B3sQnrNQKOVBQlXwz
O6yczl5s77A6JnjTYlTW2WfK8gj2suTuOox8Iq9aX+ly32cRuBxW/gqHeQ625n2bCvmXUMSfGj58
HoK/7fm+vFLwl88ut9FLzMiwvWuiCV64qbF+DasEYewUThlJGB7kkqLJvWisnseq1/dYTySHFu+1
CA6VNT/utdAwzSun+l2XSQFlxFf9Ry1q2sodWk/GlK9FkLvE3CvOPr3AkIj/8LHLF98r4BbNZW/d
B4OyPyYd1b97yCYW6jadxMeFiTATviiY/QN6W32pYxBzqgGrPlYliC5MQpul3QifK831bhpZMW1h
B4Flnx5J8zBTvkOBNicBqMGGinbO5T3Wiz55HqW572CK7oY765Jqj3XvmE2GcEO7JvNiwbRhU0np
Xq1ZBv+YzVtPTika8HwbSfH//93Nl7XK0GWMB4gU+x3EruSHrmfnN9GEnPOAcsNrVelkQqfuTUAn
0I0urWVzZtSm44QR0mMZFxBEyRzxYNqoCC6/akYun54bGrpRwI/Zt/0kSon3q8Ag+uLaDPZXhRI3
heoI5WqkjSkLQ8FdqRKzmxqEAMJ77wSwUJqm/TXBpzkEThPc2WPIqbv4hN6nFXDYVY5WTNUKWeu3
2Rb88WcdCJl1yAX+0lgUDz1C4ENUm+1ol1F7aHBSyCgbmAJGuMt3KRE0JEp3luFRDtTMI+iobE5d
4i4qVWhkZY48UvxaJT37gWkC8p6tUNHR6TdrzhOg7n9wlN0w9Uon/FzZyBxljhhXlLORP2Q0CpV5
U27kMr3z5ASVdEQekqz24v6Z/3tY84zX7ycYivhkAwfwEGlFStLZZgPkWqCNkrhUcndSP4dTLNEK
Cp7I7ABp8ce4eIAmbh1snL4ymSTmebLrrWlSKNEIEHhvyP7bDku4rGtKmXyEcUns966w7+uZmRpt
gs8q9CguO6ouO23o5b58x0j0hX4MaSmcq5dKmf0RcpX7su5hefPxweyRMQy8+RcMjPwixS1u9PPE
KimRpq2qXiKN99HVm7v9qEegDcG46LNKyB8f6ulj6iEoT/HY/nH2seQ2hkANrhs+gPxTsdc2dFXE
WwQyH3WIYpYQ+U0cJR4HIGT2wnKRm2D/7AW9Xdr3DAPTfu/1q9Nt03WY/PqRAedvBwMOndmlk8Rk
OWN+8dm7+Crn6DX4QgX+zkjMptn1z3ZSWVP+/9t/rTU0a5SRbK0abvth8DfzvOuKePu4mFjhCwjL
cufjzwmjxwR0lNF/8rPkdtU8SGUp79ixUqYUBwDA5f9+Afg3O6JHJAvboOmVeQ7Hkq3tJbfOLdS4
t19Xt+dvfGPY+G2bsC7RsTt2ZsK+suYMSpb9q72tFQj2KA0D296Oc7g37kOI3Vz7MG+xKY47iQB3
gZ6TEJXMwgMiXYBfgvqSC2qdN2yXvUmMSY6RRwAjY9d0xu68Lu15qAw///9TgFFMEV5jlP0lDVI7
It2ffGJVUK1ygKEwiLYADGqp46yYV8hyuvILwBFRu7wY7Fi4MH3PS2KG15KZGe0MbnQWS9379hn6
JlR6qArWDP9sBU9rr3vQ0kssMOtshIFht/kZIlww/Sz+ryBUHD72Rzfv7XAHOOB1z1DTkiabNWRE
Qg34do8lHjXJOanCeTo54Y0KubJRT3shOby2nX0ByVm0n1ZXjyoD8SWAXUHsYVVD0fybTNynqYHG
gVHHMoe4jM0UUuk2FiTWy4q+KsPkl29yswch74fNOM1ZC147naxWVgfL6qdvrKEQOLM3QZkbYTSY
VDFBQMG3D9q56yfl26wm3F+TeS6vQy1rVBGhspE71y1CjtF1N8GgCEp0uu9gJafKqZGEp3AC3fkj
oAOJc8oitHx6DCFJof1n5TTRIj7//x1OwO/qKBTxwudFtnaQjvx0n9GvJr+ZTS7eCQyIcbDtKfVM
xLrQnCrxjN9AZdvwV7RBE0RMdBAfGzz5D6uNjPyFfqGITqGpbXQJa9f99kKgTc58Aqozd98AWoN1
tt9LOfnjm4GYU1zp7Fl+/mSYvsCHaj8VnuCc9SAv8tBFbXHh7lrdJygWhaBPrDDKAFYUirlgi5w+
0UYmZ2Uc7wdVfvzVjkXexBb0qRplzY3Ia5XlqzWw9sh//Cxr13CFiMdl9dF4eLQ9QBFpsnXla9kw
wEZkNkNUmv+5U/Id5SAnYhBwWR9n2/yPuDPZkRvJtu0XsUBjz8kbuNP7Jvp2QkgRCvaksTFj8/V3
eVZdoCof8HDv6CUyBylBksudbnbOPnuv8/b/Tuz9X+Qh/4ZDchxX2GQUIRr9Z0pTpEagQmbZ69If
k9/UmJIgMxc920WsnAPsn7f7X3/mvxhR/0oq/o1G9bf//T/PTcW/f8dO/Qen6n/Gr9r9aW4AqP7v
v9Xt1Xz9GxrrX6/uxo36/0WwgqX3bx/O7ZX8B8HqNHcJ6QGWzv47w+qvX/RPhlVg/oMNL65PdtUE
gR44UAb/ybDywn9YGIcc9hTZ0EJ9QSrzvxlWNj8FLDDk1/z3T+F1/4thFf5DcMNDI7MEX1SoWP8b
hhXH+n8mbKEG+zaYRdvmzwsEkYe/JY1noy6k9HBD9R0wVCydzM6yuDR2sbJu03SskSsPBtF1Ghbi
eVj8Dz7RHyAhrbHHWCNPY6fL71JSE+KlyViTVDyxHRNwjXSMdkNFIg5DaY32SntquFB/dT/ttAAG
LDqmrC5FyB+tS/oVV1fGVpEdfC7q2b8ZI7BbryuWPO2qyX5tYS5wI8s4u/cZhN5OsiynZYxr5z1x
QpaNkT8+5jro5CrrYTjxGxrxXV0JQVLFxc2BFAIxI9lTMAbwCEoMpinCRDO41pvMchIuWZbs+jGt
6T+q5mBN4XRoJ5/cpsdFh+XA9x6w5tk3c+my6Sq/f0sz3R/czAzeA2/8oehFzs7IkuAus5whKshT
QzhSZvrskrw5mrAbaHHG9quvSPp2fskUckrv5hRRPHTwl0WEFvfOMPzOOuqZhHxtxAMIBwB/wNbH
Zef0Xr5Vfg5eYp5XQak3aYa9PE+8t8H46tvqLoDLybLLUn0aZWhEuUq8VSDxmqkx+eyNwr1my0U4
+6Tz/ozDQKouF49zLD+ln79LPKgYvyoMtYyDvBSDcaIyYFSwOdZT4OG0bpNVjUEbWnj3e+QiTZkj
ELZvieI25UeWIe0vXWCQaMkurrS7jbvQd9fViZ59ePLBjLw6gB6L0N3UFksikmXvVTbv4rhxzHlf
eoVYmwGWTS9xjngVvsdxQGAKs3WhsBlV7afI8006FzviRMa5zZllozBJHN1LzSX/p5mpY+3uQVl9
sx8C95eS4FpaYgVeHzIVqCq8LDcWAiyKPZ7Sd/Y9vGLxzErc6DyGwNKCfUzWz0tjEAo5w0/HQ5Rh
ZGKpvUmrvxlRjVcTRy2zAGqlLxmYcHqwss+riglzph8YphrrYrR3IETUIQyzCHZ0v3LUkEVN2amo
mgXlITOEZuVUc7qL3Sp47k2kf4oaeDRO8bhYabUVveYNa8ccF5nprdyRo9/EyHgKO0ttDZfsNsE8
dl6OrnrMsG2szPm2Cg22+jY3BmmtCswCGFbdy9g5TxTX8zspcMIa43TIEOnJWvfbGAzMwY2z4UqE
J7vHXhO/qsSu3gb30QXAtPO7Id8lpReSF2KwDsvbByGEKncv+ZkNxLX2YDsFviCD9B2fiO4YBE4g
IRSjZrOu1zSZJaWlVMcuF1hksSYfcjPGJuWrfRP0yR1lwhRBopM4TjLSXkORP0izlUfLgboUsBTo
l4GNMzLkRAJHnC3l1vuirx7HRJREbML5EPetdwnNONneUDVlzRHiTx17iEt6+nwwEXSVscqrtv+F
iLrKS7A4BSo8MGcMeGq9qPDamfOwd7W/x34XtWFyLWZ2d0HlaTZBIUOwIXdlXf30BtMKXDILTz9Z
VI2AlZhM8OfJZAYUceTMB14puamwectIqk4AQO7ABH0kNn+dqtPHfsyehOKNTLQV5VIDv5sgPAWH
WtWbsjwvfvwwjfm1nKdjr3yGl+nrzICXPDSxhllMOILSz2yCBT6mmHerUr6SQIrYg4dBpv5jpC3L
l9PMKy7htCz7cm53WcnhHGILakPzw6NhOOUqy0la40oakb0TfzCYnOTRYBqXuMrFmUmOdTK6huLJ
oUQsml28KDuqzAU9h1qXMdxqwq1+QevZNEZG3Bwnm+8xNDccEY0BIRIT79PKAjVYlUQV4GnSEVCH
meYzE/kMz6e5cBpkmBuXd2neosNDofBRdYR7GDmYmXrDjLKbfXBvwB0hrGOXCUCqRYZTZCdCx4RY
VP9RtP0HnXSL9mHNUekm1zzACIoPalrbmdPvWU/7aFfzvFdO12IaSE5NUWzSFEmCDavBs8z6tyov
5Bm/1MNkvpN450CM1a4fyGOYwXycTB8Qj96IILgYiJB2Z3DNhB5+cOkyGrRqetckmvlDttJT+dXR
ajhWLV+hsPi0yjHjO8eqU6lnGLdy+JyR0FdOIH7scrY/JwMXgdm4B691WcXR6/cQ8AumRPcTIQW7
TGyuBlWb79I7dQ4Mqomuhgc4lY+u2I1hffSGnz6c+le+HRyEmTdfJx8uCxzcelfk/cHvXcrTHrou
kjV3W3uFPXm/4JCCgRO/NKH94odFfsBoMEWWW5CW1KxGis3xRNoLRzG7w1GfTt5Ub2LHHld6bnUU
tyjNhZLjtpette6J375U3eTc24NTsQFG7AInJ9JrxP3GGebtON+mZMXw3poxyWnuPGeXxj5OdO+2
l2+4fXiXBK/EugnHGSskOhpIpI4ITNHvgbGKPQmAYUckAQoBdtw0IwPhmmSp2M5BB9YQupTyrQwt
BjR5+WiP1PbdbJ88qwdgNDf0ve2nCkfo38AANZMZpizFgqjWXWvAUGRu7tD+8igpSpriOGUq0jvr
xhU/QxEc7IboLqtO043vwWaiDo+Y05HWjfHFxIUgtYlrtBYGmfe8fZE0dSIZ1KruW/bUS9968jrL
2jbTXw5IeqWm0+ZZcNoCYBFrY6otgEAticQRx2QyDHkE1LjeL5MpX1u7XXboaRtPorEm47CKU39v
3aQL+IIbqVW4lj0279HZJE2QkeLOnEji2LsrPJIb1bitZaiPKOib0OwbEnAFETtR7SzD8Dbl6G7x
Ya6MTjUrFipRDrSCWJp25l2fxLupq7dF0mAeZZAWOYP5Jl3Y2cJqd4j0DDZswcCXm8kKJNbF7Bkg
AfjRWULuw6vfJKrFT+vSGWojQdMb5EZ7IUc4uCCIicO+JmA/BPDmPXN4yNJSYG3HjSCIMjhFFzAk
LbdoA+WmIVMfJMVG5dQPfsigssiwFfWcxugRGByIoDO3eWLEffZcjAaGEFcrafAw1m14lgm9XlKY
b40gaF1PPhA+wFL70Z7rTUI9ckk8qiblX7MMV0IW7gOMNAd/pFgY1RyspK+f45orqxqrT021f+hJ
HeLGSh/LFFMKrLxT4mYpQQif9JuVJuZBYktYOyb4v7rsxVuStB1Wsu6V78yeJeqRvo3URDfmf3LT
HbYgAv29C9UOJgQqc5pZvxVmsEf2JD/0grfNKYi79FRYqFJ0rhWHr++vAuOJgpRpV6z6Fak3KJLe
Dk7LT2Mo8UDSjZtM15ehbA9LzYCBAfEqlv1fZU+5NgcDkbMqu62YAr0dWZVAVOEPgtOwUWm4txb1
WQ0Wvr+bWAW/HxZoOKW/RhJ4W6U9sa2ZwLGXS3p671m49VbSXD57C1azm07xLkvs4ZQN5nw2Fgq2
YeSxQkoRL2HrfeFU7HetO+DQFBlNOPk+ZunmxCOCKenJ7GKMmDahrbtWdx9uC3U3kkUpPh23AZWa
xQnj5ULeZyKY9rm37CjADiicT74/nzO2HW0cnbdPFct0Nj4bD75Vji+na9yasQUxSJ2IPCqmpNn0
EpgECf9l784CT+PQWn+GHNM8ic6uP5IQO85a/PSB/SWQC6NWJqe+xC0Vt58uM+X7RpZy4za9jwps
N/vS/SHNWjGcsO+DYH4bEjNYL/im927TvFa33sSrvRQLTT0QLh70tnSs32lPQj6ZlgtF4s6npvZz
liImM+NhMsan2jDFBk5UxSrsNgf0aOq1zq7eSLSVdBR2Ho+ifcAS72TQ7QLDuSdOhuZ9r5l3XwzJ
roXBL/OHvBjQklKef3d+BE73rHi7L25o8p/8DEx88ficffV9s6HflzcfUVvMr0veI6vnj5BvrwID
Ac+6mGBKEs2F1MzlJbss8nzSvK0zgg6dE3iiY2FNJ1ZxjEebKuaeecRyl9R62YghSU8uJLN97lPb
S8y9URdU5lWNYsuwFN4E7lVRX6oF32MAb5xcHJUa93migM46XYoqPyf2JsFtdRlVPL6DdDfWZWro
Z/pGvOtwOdc0suon81X8HDeJeHR1PX7bGcZ9UGfj1ZKmhQFSeOXvpIutcxrbSm5wdeMQbDNF5aXl
ezqrdpfHlv2Vubo7lTaE+zSnfNESsm85WIclK7ZNV4ZbIA8rZcsfDzdv79yyAy4fQWGhYQPL2BWa
cGel5YcjlrUy4gXWouCu6yY8LbmMIx2i567KfDkgLe7m1F5W+M3HqJIzOr3Mt8NclPtAWfpc5PKg
dJ6v+dapqzYTuXVGT0ZJS0Ar5/SEZkX2POu/hluOuhYqYpXRslJY1o02f1lwJq4H25aEQ/vRvCxa
XMsmO8zF2O/IyCICJwl2WUYAVthTmoR6k/gtU5Uu7S8yVBf8EtsAq3Bo4xRpk+UDdCPZV9wYYJEI
8h8dGKtytJ23YMyf2LjHBl5V2PR9oziM1fy7AocABrevv4u4e3KxofitzWXNwC3hlzKNInhlFM41
yx9oDA652huYhJvi4BnlJavlYXY969fIbBisonhLu2Bvp/pKiwqZo+z+dFW4nXpOyoFQF2YZZuu4
GSaSA0kobrNaPzkXPpnSpkmsiBaUwVbd2aBJe6AsillXCxjOAQ+67s0ay5514y8REitnedcM9bbk
3XySHgJKZXl7FTg1VMUKXmZ1Ml2qmHEBOQX+FE6sYcZvroVCqtlNQEy1rcSmsQmp6GGw74Gs2WuB
0MfsgyVHFM7hJVd0mkVjt8Q15gcmZeN3X+dexOSqiSZYG09h7VEYjLcewUugyWwZBHQbEhMTvoQq
fgqZLDDyLv1yg3qlzxNO/edqUMPZJM1Bhi8ZM8Y8fvpoxS27z5d03NJNNrsxxHQZlA4emmaJUbRF
EDM0H9UXTB0iJrjsTFn8Ko3WZXF64vDdFT5hvHjQT4yCgxODre7gmgNFil3icU6bTcKY7TTPxZvt
6vtBkr0v1SwuldDdU+tjD7UJEA98h1dhB8i2uo3ZNoY/ktDV7VErQnvSdJdDMTVYU6EMrdHT8PhO
AW7VUWSv8UzHbTWNsVOeqb+dnJqG5GpApsD+TGxu1bbk/aYIoHMVqfXmQYRx1i0RhkiWIaaDrP6c
YuZcJDTqQJJsLdTR9zrCUiPryxatsBjiYN0qEOs3TlFyrACGgLTEngibNHid2/kthRBCjMdr9iOV
GMgMvtyhMj4nyU1TSeu5mYcTdo56pzqEmbljr8EcNxdr4ZtpCu9oEiwlncY0Lu7IxNGkEkInrvrS
c6gFXWtxrdblRSXf2rO5jBLNwFH9NaBgv4T0UUlEYb2YSjoRzzW4zMCdVkiYM8Sy8DJCkdik9oR5
U1rEFIVHPz/kzK5i3B7B7NTnRjTvfcqqhTklKyhSJqyEZOzdMsuzxXVjkRQEtQidVnnhFRgnY+iM
VFRpVtuadQSkaCikcr84Gn1oo9irerW4OOBG4yuJ64fY6P/AjNuaRfLsyzx97UK3iESLtdPFPLTC
zGA9YMG5x3wZvgba47ofS1y8WYU71cDLDS7X+G6EgdUmcF98H9cxdEqbwIC/TfLgZFfedpmxqFPR
g0ZzWFxShlBQs5xaJ0mehLbuKvLXeCTSjerFI3VqSgzFNU/SC17h4xvbKaMtthNQYBnoN7b/ZTK4
933vve2nR5guB27+qyInPAG0c9nLJ5kI9h5fZBhYK7b5kgEs9r43Psdld4smeFO7FRjs/PYGLQL/
aXo1/k/MUD1fcZArPd7GEaLomYhq+gt2DtLhIKd8i8kg+UhSciJjn84MJkSy7W0SHMAWqCw8aMfl
8ij6xPhFHjW9QDUnkZenxxbHfpTGxqtAH/0jG+6dQVXsDOdXsBaUtCxrB7dx8V0R4aANFFGC9TVZ
9Bafn7vpVPmK/wIDXF3/cdKbRSVO2nVjlMm2rFkTBrnlOesSzdaYwL8VnyAOQsUtYsE8m1xACm1m
49b3p2dZoVHWfachwU3NgXTZOxovr64m41H5bgnikWhazMr5rdUF6Z96Hh8ZMtr4ebjAfG2wRZBw
UHtDyJMFyfbDop9HiVBldrQDhfJ11KhpRJlD2pQZ71EK3R3zDqqQnh8tG9oUyh7BAhHuirr7RolJ
N6Kc/ch2B70JaW3WLsbnzTIW+rPlOFxx2jy7nXPw+vox9+VDqWfwErPfPjASpqOanbeKMa8Ro9Xo
jOxeOtrxrpvMMVJ4uB9VlVmPGSutb5bPnTPGH41MLkT/ARfZxqOKU+vk9wuT72U4Dr4bEoyZSazU
YChiY41ZCrZqQhC6Z0Qcmpj6SZofOz1sXL7WL0aS+r8Z6hL6Skp0PhuxFUMJGc6xuxuhwqDldntp
yN9Qa9csBtqJRvnbJeb+tMLjWBLxkFX2iX78UtvTD0c8MLWQnZrgeaMAdOMone7M9MPHTiGnh9oq
QxxIMby/0ceySA3UrslIdaCIwgmfphr2BlpwFnYDHeY83rdVc9J9PkRTMlZ0EuPA1gFJKodlzEV2
dFMyf05jzCsVss9I+AtVEYc9/g7EpiI+gygvIp8ggIsLN9Ki/TTAq2wqdzpQ0hK0ZTpAWk/qK4yh
CNwE4zErvrVCI7becknoVJrHcsBiMI21QYXeji9GLBXL2pdjouGsN0GVXCkUsd82xUs6IiOmYMSA
NE7+c0+uAXM8vlPiUtue7H6mw89lLHEV2e4uJqjXhljCiQXBl7d+pf5wb83zT0iVO2VLCLogPrZM
aG6WdHpd5OefOhYPfSdOA5JmCOMIUEG8xX5n47X9cZQfQhrkfaVfh2Pbm4+DY901y2huZ2BUW9MT
5YadjSjm+PBNBsInx2zLO98lZtW3dv1dBUwxrPkRfBDxPrYiQa6iYp8HgtvSTQvivc7Fw5C9mxPc
3cvA8eSAt9k0bXfufOns3GLggBtJyrZ94xI5s/ZJYoLTa5a7ghQriivkmgZe3+B/DH4jz3U7xnBS
xnU8TdvSRzv3qEOfvMCQ90lKKruNaWCqKlV3ZZexQUHehC46mby+qV4WltNKPWH8vQLX30wNIjl1
lGIGU+5V0TSw9vpj7U8V9znKXcHJZKoHrMCpYJAtejPZ1n4LzLxhxxX+h3ujxegVwtDYeizI2kDc
3WTUxZbB9ieLFQhHR1CIMdXwtga/fzR02OttdelDA0S7uMWO5j+1nf+xOy/AiFQ8cF+Wh0omO9l0
UVb67Z4sO5iD1yC1cBniu6FtCIoNzV/2J1DGR0wZtMIh7Ry6FLhfH2Nk6DUVQ5HtgMU9YLuV5HUI
IBaC/Miiy52W/gHKVw4A2lYNiNOezSFo7APcVQbW0OmggtY7mUKSwOl/wZRe33GKg8UuzHRvuTpm
hYub7EWdZOYunLse0em9zq3kqBBxeAwn+0XSwa9SOz95jYeRrQWHFbTMIYahPdNefHml/ZTc4tG8
rU8aiwBFmsClQLhRrth6xD4uMeg1w7RsA3QoigOSqCmO8GiksEmbkZKKwPgvtp14m1nqiQghD5qF
P2IvMFYAvZm6VzWVIIDSkZE/MDL1zAj1TMr7zhoy/w/t5WNbLeKi2J5RERshbbPy3TT/lVnuoaF0
mm7TzLlJzsR04seZDR4bKk0CTrG7cEhNtQ08bu528W1UgGXeeNRJe+/35hfJp3Iz5VWF2K/3TAqI
o7fOk4y7E/LkwvGpdm44cKA2vvvLcMyrT6wSLCje1MipAuMwQczhCoWMv9a3ZR4w0X7LdF428bS8
swtn3g1d9Yg4y1mg0HAJX9lO2j4SyOi3sqruw7LZ2wVa6Wj7a/wT5gaHzj4sXrJcRihjj5yJxrpv
Z82umeQZ3P+mwtkMhFlovJABhKogHuj17OLV9RwaVp2TfShwWVn46izwTTA2405MjHjhSbYGyJnc
xZZk6CcN8HBlq2Qj42o76WZvSPidJvyHmR6I1tda4xlm5QCZf/CKy1dA2XZMyi8x3FKDQ+eC4Gb/
Czq1vM746yFlsZNgHtytXrJLW0/h3hkZJjhGkzQrxDK8S0oHhwI8A6z45ZqZuts1k8OPpwPO8zgM
VyVF1KrilKvc9hoH/ZtpItwJVlOuDZg0ikToaib3tAKCMj9kvVfssipm/UrYuceUHSGdcMJX026T
TcqFRrpTbxv/XqruqBvrYWDiC4s+szZE/pEGF7gEs/IF/X91KeLwKgPrrlDo2qnOo4WGSOokYvlA
HI2w6YF8LPCIbPacScC6uosJ41lIVDjxUBIM6AmMTuyn2LRg2w3hMU3IBGi/IgxqZlHhiAvdPXs1
G2/v0cNw3hCNZpuSONu1/VP1FpLFRIVyo01WXriNFbRSkuBLegBiDTvJJyCy1aNKdw1ForPKfGy0
WKycPWuaxKGOKXQYP8XzaqaoTyKBN+9+wCgfBW1uvTCAPSWFtfVYttf7+T1X5r4PfGxYXTWdASXN
BXKJz6K6LOz5+s+GuaMX4a8Lf6eqTflhucp6IinwruUy3kPOy2RUOUG/KZqOENyAs22XhRomhybO
tmHpdLzKQb09GHl2l+JnpGnAIJXDmLmPRznj8KZ/72VsngKjekWxlRElqrEmOJGd7CxNmT2B6tBL
yvKRiVSYF/+yDOdKUjwa63c+WVCI1ChuDbByBPuLqrQyMvWSc7XdtguZPnQ7Vbl7Ks3z0t5GAupo
EFSE9kfcrq/RR8fpTsbl49xP8pFYF4JGRbs0TDsooxvQexgOllVu5h8e95JZ6vtyme7CuSgKTF4g
5eYx+VL2L+W1jJWzAlerjblMDF+uc50opzTbFdp5eQgk6kCe22Q2w2UfCmJAaasvAbvfgRdlhb9N
7f7i5vI0qWoD4m+IMhQukNDWdyDa8WJMeQHglZdczN/hAhzD6XEB05+yD4MTSY1AaMqUo5yA2iJJ
qKRfcmzeEm9fzxomIkQ0SedKQuYjDvFSyxDk6nyjrPnkGLYlbwPjh5o+D1KCE2oGFCb+wQLCJ8xw
GJA2x1iC/S/CdfBRGeNj10rwhc61nKbPynHQsXHSEHY8ZkMN/bB5zMc4OEJzC1fOYh9dyfsxEkg8
kZ7fLw1Yh4VR419SayUD1MrQvXdanP5akeOEl2NEvsWyh9BsOVpD7G5VFqjXuR7DyBvZyg15oX4d
TZAhUIlSbLT+KXOHC4mxfeCVX6NrP2AI5avJDXWxbfOQGCBSC2I1IOTkFgsr0g0+486HrRgY2evg
C5o3SxeXFoCX3wLj6j3iM27tM73UIYwO7MuEohqWilpg4DCiVSCMaQYau4T4WmdIeKyG/a5hDUR9
l3RbG+vC8zKmbPPxQAcceqBsORbQMThkXWu/AVW65TQ9newSwZYP/deMogTZQ8rRn/koVZBXH7nA
xTKpJeEGbrxrh6fZ2GWi5fGqjFeQC/7DHPv1Je8RGre5R8M92TbPcmMBoHaH9Jzgw7sPtdV/lLnv
3nXNFH7HOsddtkxjcUaCMFkZFTDImOFmEh0p2PY+t2l1YCQZb1wfRH+fxbCYwX0Q4dFusxOQT5kI
+wVuVomZxy0XRiezt5tJTn473kKEJvbRdlqrr3estghoVsN03CkSAldll9PO5GHcCjvz7kpZ2++J
dZvmmiPryF2HesfvsGpP2Xmyhf5CyiXpHqfbkqFRZUKfmMTVbdr8zLslzwME709TzOb9oge1HYi6
AN/UFDslDLsE4ECsLSAbRbHs5nkYVm47u482qJxvtueZG1E3+UoSYKMEZMeVVzEDoOU9x6X3FrrD
Kz4Ci+FqvHWyEeCio53f0mkOvnkxw+kCMIcphy/yz9wloFj49+5UPdXG9KYri4irm/q7SdIKhI68
jV29xxgS8ybnH7a46dL8qZMxuavzlr+knuIzi0eK62wGBJ/DEOkUy3u7jUtFuW2+9DJIxggGCqTV
NsPGL9mXBMCwX895q5mdpMwiWgItTgXM3yiriWTbfDKtgLSF6sP7Jukjt+FCs40U/jeRMt/qmQTj
6Pp2rLZcowjgmrGwH3A9EPLvys/MoskluTLS3REgIXFmPwRgzMF9L9U6G3C1ZolGszPkbZToHRDx
AwguvqAhCHzxDAcHUmYnedGc0swIrKzPmdEF2Z+07Ye7uRcChots0L7rLkfO+WexTUIPpvGHdieN
V0QyUQB1pYlC+RVo4eAmwMAfSo6eb5CH7G9dshmUx3FgPOZ3KL1EOccjhjVgv8UcvLWdVpvabRle
Y8M+FgVbtUw7WIa1UxnzlUQSXv2ASQZK8gzQnzo6WUATsO6E5lINHdwtT1n1V1JIYIVGq0/+2C9b
aUFCIugA/VHqbBP0s/m2LO43l9Wnb4eHNhvdM5oEl39rG96vOQM505V1zTU31xckP4+pZ5mdjSlx
YXu001ODSM3HGxroD454MUY2N0ZItvqsybV85/Pc74UfVDZdgjdwV3enBGZtDSA9by7S9iuywrH6
vuVJn1xPqffJal12xkAeWdZInqj41rjEJPEBmhNr9sY99Lpsj4iVR34yPNbl2D0IzxGnli/+YRKE
uAYO61Ptj905zBwsSJhhi63dV6wFMmvjm1hrvukKlfw2yRzuM0uOTPrMCci/T1YManY8Pdap1UaA
Xyu9Kfspvkud2tpWBmCr+hayMAc2BS6YSGi/yjuR8ckPpBwpqTe03P6rFsmtNvSzwwjhZ1N5bL7s
JBnKwcMF4/iteJoFO4vcoRoYXNH13MK98q5GTsF9PS+4xfRoryw7+VVKgZIhyG+rYpREB53yDVde
u3aGjkVQvvvdGxlIQdnKiykEe4gNO31xSjX6UZDgufdVeoddC1gTrqCGCaif6EOdDONvX9XyWWC+
JFsyj+ukuWBl4/MWJoR5sLb3S5jpj26Yyz9DE/psYQnAoeMa5LlZGWaq37M+qJe1Z4QEnkWKyFyr
H9ZyqmtcLuYGWXfa5B0WOrfy8kc2+gDjLitsI5POH3RJxA6fVZXvcyVQAMi8xw/WyDFE1pHJfF6L
M9+tPloCk5D+ggo2h55zsNVgy3WW3Gg6/RTw6sPkwxj8+VKzd2eXoJqsOq/LDiZwp21G5Ge9TLXa
WgCIT8HYGZSIaRqlOubvXPZ51LIV6UGy/OHVaOHL8jsVJ3o9D/TU2JlMjjKH9F1XiRd8Azk6ZOW4
d2ng3ad+/+bkQ7lO8d9Gpcc+vaUJWF+nRPBoop/BpWWt0h08T32p8nn5HCrFELhYqo+QZQkMD+3w
6hU4K3yxDFHfY/zpvNzc2kXHgg6oK4hj2Ku1ySZNAWn9TIrA40avAInmTYx3rkjvyUkB5me12p4V
UD6ygqoe4tiYdmNS5VvWbTBTWIgii7LPTqU7hJuRFavQ5+31xNWwhgKQnnsR8ExN4DI9RmkcXCRB
696x3uE3JHdtJsfPxJ3QCkFSwFjuh/C3jqf4qUqs7mVMWHoJiCP8SjLX/SnKUj9M0FLvendq4Ua7
XrlnzhCyaDSR4d6E4k6JFATlQ8fLzqKgluV3tejs1WBst0mNm8cw7IqrkfavOfFWeNCl/ytX7M++
tTmbuGvZ1B2LZjrboq0Qwhd0U7eUd7PdFOu+6vgxU3rb0eCsD4VhkV0EWAKyKnNYrEihZVFA4b+i
05XBJVsaZ99Y9hglth5+akc425m45mFoUO44AnkJfprIfVVn2Z3SkxfVGalXYLPIpgI7X4kV946W
Ns327NAgAIxhk4WogtOrr6xhm4NMQHSbO5dYGDqjTpsa6r03cF47vc0Ot6UZvodAtyApLU406TAJ
1Wjjh8XwVAQYRx+XEHpoqFvI4Ur5R+m7cjtMHaCWcFFnB/ICfljlakZ4g7MxRmm+xzKcN8zSGMj1
D3aXIO/T2Bo8QVGSTQ9t8CSIaN25LJt6nj0XJmE6liwpc52bO6+uHubSwc2pawFgsq8ACODRcwwU
+0yUxrZJxv4k9JjeE/qwozCmsNNmYKGy1e0etCawa1KTyalyEewZMrNzcbjtG1fN+JZZkweIJTRv
Iz98UJlZf9u5FzzMs199TRJ/+Jr8PUetg7zSV+Z37rIeaVtWATTzrum2Rs2Ox1HV7HPN64FkYhmy
jUB7RuQytI0cz8a54uryvc/a+n52VfsbSQD/DCbDRFoHk7zjyAJ3G6cUSaL8RwysRGoMPV9mKIzw
JP+LujNZrhy5tuwPCSoA3gFmZTW4PS/7LthMYBFBBvq+x9fXQuqVWST1LFVZsxpIslBGErykw/34
OXuvrf363iAYXNcUUA4nG/RNEty1cTjSpRXVox+CotkwM7afE0bN4BM7gnmY9aG4rex8P49Ia7QO
FKZrE8Sf8ANXKxVuq8cYHSepYPn0UQmkCo5J7B90hDHF0m3ZNitRFBCG9RID912JohGSk2xAf9pS
a3pC34CwY0jgzs2nPbruc5iP/YG4Ae9qznuKCl0ulwrNAUHMBDjg5EHfYzPqgX/LNsJwPKbNkpTp
vcUnPOtl7n44lrc8hJanD72Y7FX7NYDMa7iFuFaoCJ4QQG7mkSIoB1szImGDABN1rNlhkpwoVsOl
KLmfJrGzhF0/zBj8VhlowqdFa7db4lpQQgo9X45RwrWrxl9b7sJypjvKmoA6l7j9oxvTG92UY6vu
wYKLfdvM/bPldvpZxl16HBbABpmKsB3PE6k28GmnE4r29iwBDf7sJcWmnjsYmVXbHwt3STkMav+5
yXv9YQXUvUE9AxKKnH3GF4Q6MrWXVHTI/K0Wj7G2aA9xL4ge7FRZeziztN5N7HKFnlm7uUfGkeuH
V1w/ygcnW0BxhMlaYmInBcM0+fchbMj7soGtDZEnQg1SZg92V797LZLbeaGQw0Wd7XndQZAHJZBp
eK5XyeKYxzX54DA39jrQbytcwBItPLenRB1ENiav+KzPzlhyb4w1gRGVpd+GqgJymnbxJ0KvSaIM
C7uLeTLzY9I4ForiznGZwNMJvUsKtE8IBqyrLAsyGuZgNE5x3JU39PCX73Uexc8KZPQteyR0ylJr
5wfBw/5PlXntD8Q0M2EpRh8JHhc/VWs1r2nHBSrti+BRd8sSQWOL3loStA6MENxrM+iZIqTr+ruc
c/4lB6zwMBVtijIUXi8TfXWL6mfZVlXkXEgrsdkEnR8T0Nun1h37cWe6gj1y4ie3rQj4UGhvI3Xr
+/1wORqJdjrm//Ox1j4tstEPeZBOYBBMAXjTqeg6WbHD9ECxRAD6+2Bug6xlkt4wU/HoY5M/zMa2
62lpcl/B9IWieGqs7rpIm5ZUraALLx2C0rYoGK3g2s2tZDtyQYhOczO1JJ5GbGfDLO1DSX7ttR2l
fX+QTZi+WkSoXgUoiu/zujd3U5whj/MtrpXwmSEkaJyr40YzctjYVYA7m+v0XvQmfLSD3tt3biPP
w6Db5wCBziX+mH5D1FT3Sm85RezVozsWSDZ3RQ1FusW+8kj4J6xvD83u1DfAOmoTH+sxfwRgeusq
K7jsR1I/Jy9YLo2B/FstKthGHQFskaFv2Cau2Y0h901uqSmqtqL63ifAVrZYMdeRvpucGlu1mLTj
5FAC0DiltIGeMtgY216pZResAeATxPZbB/r8RYGG+HKO+dJzNLuHfkGcHbUmgLIdcSmE68FbXuEP
fwqpoC8rx8J53gr3WfqkpmKxyO9CjxiyvvJL4Kkq/ygHzEkb7PgkiSuHyS9IC+LIvUKvEymJBGoJ
7XeBYuk2b4IZxQdHhbaVuk8cCZkqi+33pB2HKykJGajn3r71QhVu28bKbzGvFnd1MyUvIglJnEFr
c+UXeXw7UlScmebThHabDPICVzUODYbsoQc9iM6Aty9SZW790Uy7ZHbDp5qq6qWqaGjPQgdXQ1jN
h6TW3gehosmbRIL8ORbesAkR5MAPFgU3J5kD6cKCRNJPrm/E3Jp3aMusfZmmeGXm2AeTlZRUZ4mJ
nslHX8hRCWgTWyOC3Vm1BUh7JS5oEAdvtp9k96HwpmPVQOdedJoTimWWH2GNOdBOZXeZWKM5tcWq
vYILPNNpHuwNZkqWYsw3bmHi/ZmjXn1SpGoTSe8057kU1RlsLce/4BjEbY7lxjhyh61jQjlPyAv3
vu5zjKbkcoSS8HMcMlyjK+wIbbryt1QqMVt760fpnnRybto9u8qPvBEYQqXrYBPwaSBWHGbfCUWK
P/CQPlD5Tad2xFGeM6H4iUa9vUz7JL0IYqMBYGreP45Xz66JJRmi715dDsfIXzi7Wq880LHrzh59
pC27KgNrXsrrFhcM2RCoHFM9iYsR08o7dXz06SNyfHYRw0ZHK/cVrI0QmAT4a5Q+WJR89H15+BSS
PEBRReL5SZhJ7mbDE4WRHnPCcTpyOy+vJxfvzdQsI7fVXuOz0QaKHDGGMEIbYnWLpdtzCzGPTp0w
0sN5ForR+d66vvwG0K87Tb0jtiEg1CcnLrn3T62ia5nSlanLCAFaFQ78QHs53ZnS6I+J6BCQiizZ
4zjNIzeG4Mwm7zJLd4NbInTGX5ZX0xPpnIhgBmvEbFTXMQvamZZu3ubeEH3EqpAnUQ7ewUUOzUzG
L07O6u5UvDeU1r6ezjVvJTVPn6cXzXqroo0yn1VTDz8D3w2e4RYVik4tU7vJePVHQzjdQUWo1NyJ
MDBlz87Dkk10Rty1J9xMze0/oMlAkpOuf5RhyBxZ6fmqlIgfGWO5P2xd229DrqD7ltN4u/Ru8kLI
xfRadil+ksZGxXE1uX11Mc5zsh+7eNprPxc4CqS/MzUiZbw2MxgxqI5I4cu94pyMt4QSiR+Cquqq
wA5Bwks5hpt/MMT2m9KOwlMf+M0pr0T3K1mQ4yB0ZqvMS4myrrLQnjhjvwcDgXKrD5Z9X08kAfSN
dSyisL1o0W3vKrCdtLWWz4Z5/432C/SbYz4y3wGeRyHoOYI5K8FpTz2DUYIGGE9gGywYGeedrJgE
MwdyScRI3Ctb9dlpTi1JEN16jU7T8ZyFMMaTTpDn1EDG2Hhmil8WUzHMZB0ywqI+uqekuPa6uP/h
zKP7oLo0/RZ3CJT3lWHqPgmkjYmo+6u8RnjvISgjFI63o+3C+DGfrFedUT+SIumeicaNzmXctM/T
Ek24N3J5H2IbOuOQLnfG7qZDQvDz/T+Az3EblyY+tQs8NFFb/qFSxjsIMtU2cYXeN3GeOZyYzHer
5aELsFCTJrJwx7Dq7mcYBvEuc1KcE6LKl3kTFqw0Y9zmna2h2HNhWQ54egVw3dytNv+IkdZMpT3q
Y0JNc4T9idSj5ZL7j66NtIcFOzpNCO7ukgB1saXndO/IZCTwvquPPb6hzd93Lv/f2ZJvq8/isWs+
P7vr79X/F95knN//43/9T1zT4Wf5797k78t3qEP/5k3mX/ovb7L5p3DQwHq2cgy/cwfv77+8yVL/
U/qCcYjUnqud373JSv1TSpcusA00TLER8OU4gVdvsrT/ScQWbVqJtVDL1ev8f765PxnM+Wb/68+/
R+OuLvbfknEdfNGucvBAEI4Ly9Vd//lvEchFJPOeY4HFFSKP2MCgSD+dSiGCw1fsXnZs4De02WkU
//ZD+m+e+yX391/PXb95o4VD+fUlcjiO6MqgfQEBqgPsXpUMDmyc1ckdM33+60d9MfL/8Si6Jq4r
PdKWaQv++SPmS5Sg7we3MVSjOWei/+YjRDq4y4KA0rX+Q6b0n53e5l9Pc7TtIzJ0BY/989PGGvxj
0gGusQynSmoc6mU7QzG8qoaqcaQNF9fONtfl49/+mFpDhyQckxsKOO8/PzgGqkVNDlqh9AxpGK22
f/U41midLXgWMiy6f/95yKDdlarvue5qrP995VCqYdtNe3BREVMNELBWgqa7WYZ73XjMvtjl8eH8
9TOx8X9ZrVgCXMhHLFheHPfLM1vd6cQbFYDJFJdsogG0eKXjHf/eU7RtK6pn15a8uI6UXxaM1chJ
y8aMBypBvfeqLjrVSaK3f/2Ur28AT4GB5fvUi5prj/MlDjrCUlgUepwOQ0CE8JYZXPySVFBSN2Q0
2Bd//2HCNxK8neOrf1uVXeSA/ibX7WAHFai5aHoOXcoUEbtvf/2gr7+h9VNJHNbEbKMU8pwvq7Ci
xi1ik08Hyze3aaWaYx2hSfx/eAj1M/uW4iWTwCN+X3qsaON5ANMOgZA/MUNPjFoYcf/1Q/6734+U
Hj8tdkVbr4SK3x8iSFHRtNeng+Pp4VgtywNqzZLEyVj/h2zwddX+tgeDl/BddgzJOjD8t/yyB2t3
Hj1LZdmlvS829n94Zb58caFQIhrHVp4jOXv8rxiTMWKi5eR5eohAr0vEWHbQPAiMj919CZ82Pk1M
0CEFLwGmUTqwQ/WtzOgaPfz1T/PLObN+Gy63Man5D2+U/fWdslrGepOTAmoZ0+XVKwO4VTjsWmSq
E9FvJ1NE4h0YX6T/3tL/48ls+67w+UFoKb5syGqZRdYsfXYIYi87znGhDjPJGduGxfX09z8k2wan
vPG0i9Dpz0tGRkMhCt9ODzXiGXTBbfOTA6O/GAK5HBc37x/S2utv/v5D11dasw8LlxPuzw8NEteO
zdBkh5LBWbHv6T69DH5a4YChW47il4sCYqBSfP7N57L/at82tvH4fVJEfHmua5ewiaqcJEKcggSG
1xc91NS3FlTucQRTfIdOWb789UO/bC9CuVBfXFtpR0BZoWL580MlxDJT+E6OmMfx7sfOG7MdfmNm
bX/9nC8v/7+eQ5UFOoY3n1Lrz8/B4uyPbWvlB4ZzwbViiH5XuUbdoycr/8Pb//XN8BWad65NnuRn
yQr9UgnJKNNTGvbORdRtu/f49q8/iCvcdaP6bXsB8CTh3HDM8PuSjvG/bMmil06shSuPQxdBhSc/
rTgPUYoeDvlrRrBZOjC3oO3t1wRug9cFEeiNZDp0Exq70QlxSWatRUnIRNB6NvjgkD8lof8qGZyg
vYxaWg+NaTGyEBMWhgSJN0jjkBaZt5Lh7BmUwQw2yZumT2cRrbPrQY99Q2ZCAjo3y/yEY97Qlkob
ce6XplXXmbtY3n3oEjdVyVgQCGXp8cWEBs9EXLnRA1B3/Qr+HH0vY70bJ+nUT6Bm5sMe7OKejBXA
CaZFFx2nKsQLhCLR36bhQrQE+bT+RGcuXOS2qvlOdror5xOJH63aBaHkXpobRz/yEuMtaRuM163y
aJ3ERVowsVwI2RiKgbyDFnwic+1Wqb1YSRo7CZZnOum4StAJp755yqBOu/Qga7LYFYNyQ5tCTfJU
8IISFeNb8w9Bs/AVKmKGibpALrjx0UfOW4ko/Jywtc/7wOkIf0cyUFbMgMIVgggs6zWk1ZjvgzX3
rTYaWgl1JepCVXOrzxK1BKeg08jZa29EUNHUrUMCNlFN8IVUTSeKOgdVx0B0+VOQZryuMddzIkui
CY5oY+MSVKlOplOw8oo3LVLcI2HQdU59kmcXdPQjd1frzkpJJPOqjyBXy62KFxuD8tyI7sJKq4w0
cCsQd2kTjuQjFSOOCmLPuqs+Jp6QnX9EjTnOTQGLZ5X/EA1RtnsBduiNSCHx7joxRi4v8kYUnKxB
4oaGggCGkLy4alcHoYOWCAEz2lGVxyGyn2HEieaJoTxoBjUPQ5o2pCsxEscLsGqsssADkRJRP74F
hnbuhSkJtbprEnu6rP8QcwnXUOu5akLslbAPHUsnTtpDjhS4PWX47Iit/ENGBquG73AS5ILNONsg
0pD9jPtYdN5yEfY1nVPGW2pfpjrDnAfJyd5bsSKrAbFz/1NYAWi1kU48DWwxuJie3Ih8HqeHy1PA
MiIbwmfE2dhtT6Js0AsL/mbtILbB00bzgODBcBuO1RqLgcPpdimIadi6Wszv2DYruSF7fmrBpGNI
vkoDjAdHK64TtaePiarUnQ0hj45qsQUmqKGZt4QdPLcoQ5HlOnC7760/1K+zL90zPwlaTSlV6iWY
U+JEg7JHq+FFKnt2Al9FW6vAn3kO6Gsx3cVHAte5TIjVQm8zsqWIiFDmoI4ZH0XjgvwI/F9DLkrX
Qn5hRgdKdBNKofK9JIyDhExZ0YZb7C780TTDSH4azkF5iNVEKGediTE65hMD5SdfYrzDB5x23l4u
Q2CjvvaccRc1DVDMCHrbKxNAQzKsiPoXp14a9TyqynxDOI9fIRUIOS0fOBUIUbuTF+0CimxTeThE
Vzd/e55qg/o5aUv9FuRT0F2QMYNMgR5k85Kxv6W7AZToRxyoQuxIkdPWJo1T3bNzzcjHTd3LBWFK
FQBtx+vzgtXMwqlhN/NeFW5EX8ovmMBR9IfyMNp5SRKMrrNjM89IwtRQwmrki8rwgHyg/zUOkEu2
MLTSm8BVeXVQbbZ8VnXBX5OQemim5lgcPCbuzMZaYXU7Y7ro++BH5cNgCJ7eOhmdPnLf0GFfosdg
8opxL6ZhKHUzbjCfgrCtdDSoizDwLYwgJBFzV14W9ijtBLC3lspU+bmFc3PKvckJ9ha36QyqrGuj
jnd1cQF8a11qbV4fSrl05UWY9sB33CQg3NKZygISbZQHLnYBGdxp2WY/B4iBcDANf622k8Ha1kua
tdvYkoxcccyrz97WlrkKlWLlxyFJCwhflUa1TusAHYDMYBgTFhtHW68ZhCbCpscNF8YDmm6Hc0Cf
oJel6jhT/4JyLkd89QVbPGFoTMy2cBZYiq0FLyZPQCoYAKEbErNROTe4q7IkZ51D57QIzPSLa+Dz
tPKl+OCuMGLACuzbfGR4WsQjjpIlI2mEiaLc67B+oMeMp6AEpAN+0vGqtz+aLNsig9OClt4b+cmm
rX/dUirwPc1TfZnN8VAd/bwlN3rKhzN5cc5VTznGxlDue+V/LyzIiypf7U35R2ER3eXhot7wK//A
SLU8jm76y/XQNNsw5mLvMWO6dUhn+xXe3i6y09cOPRKysQcA++XWrkFBzV6SXAuzEC2wqGfpZQSD
u4yrc6u+qqNmxl4lrFMZ82rNnHIg8smNR/V0xtYCvCQ1Rx8IxXZll141g2m+iQ6qmkzzO2WmkKzY
OAC50JBrgVNvO6uSvGQQkoyUi5YEGH5PfREerGqZL5wmj26j3AxXI4G77b6N2PgY2zVE79EcJq8F
PvOnqJ3qQ8PWRH2FSuKpsXEq5wZiSIssHjgLpdKx1Y61G5WvfhIi4S58dtbapg5r93GJg+5B5oI6
NvbnJ8an4DmWP5SRfJBjP4z20SFJ/VZir/8mW+fdTwMDmDoYbifeIBStoDNeQxr0BrGkl93WXhCS
4kjXOt6O0HY+asj0uMHzPrCfGr+NJIngqfafx2H+HjDBClC/Au1b0Gqu4QUKC1zkPnaejUi6ndwH
ImgxD6NDry80gKAHE4/iVz9gSgpJ2dnbbUT5ERMVNq1yQ4aU/VY4Dm7pprGbHwGlbLLFrBnMRFpM
drddhsbeq1QQol3wP9ZOkBnwLlphX5WuleCFJm3qVJuWtwFVwp2HfmhncKXcwMEVP0jnWcZvXT6P
Yo/3own3uCQyQr3tev5c3HY6z9PyWSqippCzdtcBHYDdUObqZQjtmJHgrD5bKF67ukwpLKDkf5uQ
Nd5PzDXH9RVhuSW2Hs9D2KPtrhvhvlX2ANxtlPYvL4zfJ584eJcx4uPcEbjkkHnuWI71y0rz/qrE
ObmdU+c18urmRSoQHTRWz05tY2hMxxByECi85gaT1EVS+96WYJf6vsbgtGy8HnrAiC+BDAvvF2kV
KKaJwd4EU+Lu0w71OaYNxnW9taAHH935KUVFvEsLEe6JraS9XndE9qAO/ExwM995FUNLx65hw5EC
/KDj8eSTJgYAleFF6jnmXKuy8XaoavQnruKCY7S0imZTWVn/fQyQloG9KseVkANouCEHHoU6krbR
znaxKw5joLD8uvhpmNBl+zloFAIzs0pAKOYiUo+n6hwsOa8sztFD3WNJGXoNUx3EH+xI0PI/pFxh
ttH0LQCT/1iVML4JrvDnc22PEvCjzURzDIo3kfbOU+d7OLCSmWIVAf8doinxVKD0ebAT0NucFF4A
57pzBnwsPmkhS5ugq+hYVLmHul1ypm1MA5uOUVF0bIQcd6BuehIkBVuK6njlZjT2J4v5fWrhwfCG
AU4Th9dhWjL8Ngw5qFe6lKAJbD0IOhFc9HlfnEnra28pApGH5nlL7IoClxbk2rqkuIaIP/eZuktk
Pnxj0DTh8kzjut4GOmNUWdXTG6o4cEcz3uI9NrWWBMnFDVFe2Iu/HcRM4IVP1rBCyT+za1DjEQ5m
AUfyIcVuKQIRe4mZrJGB5iymtExQKAMWBEkPd3fZm3yMuIeMoXuPrmvpTkncq5+5Uw7xZZ4j578Q
muP0OmDSTgTWUA/jlcBDumDV6UsqFqcQe9q/dbtn3kv9ASJvQDBuOU+S3IUjAkPgQjW6vRCzCBAv
wt7AfB/QIEm+Xq7cuWJjY5TKZ+gTnXS3Pbs+tSvp2PYFeWP9RQ19kaXgNdGT7uqyv6+Ra9x6rfVZ
gX3YzXPt7EWLgq0FkXIQosz5NsLuGUF8/1mXgNmPWPIQAlLVofhv7dtRJm+9YGLeTOltbEGjYr7L
BBHjJopw0M1mO8aayyYxPhM8+jHpiQqJQpAkPQXXZg79ibTSHsanjTMfluKcHnALhdl2hqTKfRMV
U15zfwXfjSa+WDdaTcMjCh1zUUQOYaDJS0heFFYweBFYSfea4uecRZW5NnYdEvhe9I/airziKFGd
bPMsj05hIARN5gatXayreNtl8DbvKpgjV3Ev0z0vj3vX5OhwAIPpmnAxG9dT4Gv+uWz1jZqcamep
5gR2Cwx0EpLZiiY/vONGhXmzJMeS9kx9soivQhAzZrhNc+ulqdqSufrs/IQRP38jXTjiVuJyO0KX
ixwABs2lYH9C7Qzh/cBP4BuzBntNISWUbFMw4SgP6CZzuRkRDwnAphJFJO8CZIFemaNoauS9pSrD
o06iqybxfrpL6F90rn8tyU3BH0GcRroB+w9xILZeirnqnmPYajde4Nl3EaE5+7aEbY8B6wcwhfwW
YEN+S0LG9MHK+kanrWHPdEA2GuatV8MIyjyHW+EhoX5gOoIvJSYLFFkPP1s85vYFJlkU/UX5FoXj
em7a09HJPMEMw3EWQvxoLyEOX+zLJERuLPDPkMtIBQHa332heIiJoegLxCG4rCe0iV1YMR4OsvHo
t1P45OHjw+M3D+FNFgYQM9fK/p2TMeKhHYYj9lIqqZwCwwwVWsXwdrKL4MJrdP06VrUdbZOpK56t
rITxPbqdS6RcFzyGgRyuWo9sRds3ucGp6MTTVSQUrDgyxJ6dgrAn/MABeP8hz5vd2Nuvkj8/ZqVG
rzRmw/e5dWCEUPaHKZIoCCSgRkCz7EhCAb8yUkcePJNdxWuKb5kP0LYQtUw1/kSP80fnNlTHevyM
hzg+hXn10qp+tLYI9WCW2NXAQZoaQKUFNcdnhY8Fw2mUzu01ZsNqerabJvuISNyANR4Xb6FpJJgs
n+RpsY7Y6ybyfphpDvZFoxu+zNLZeNIohedDONj4RE2R27fY/MF9e3H5SXgiNjontEDaW15+xktl
3dfZencY3H5+85RLvFtIEXET5H4wYHDnhd3n46ye48giR5DTonlHgiJ35HNmn25bp9d14M3fRjXY
j8KpzKanYTTuS4Td2UaXMW4vQOvD0bacTPOiFd5tMydkLVSduAwi0QeHKFoan+/VNQUeLhA0VULs
QlWgYkCfE5mV5DbhnQjajoRfa0KRsifQQdfbPLYJohIdKlypFuHu0mFA6zH3uvvWe+EagV1WZPK2
Rr/IKDX4qPtaE8AzeX2zb3sbKKgKpz9sJaa+BrrXhQcWSEaaZZbn165OgRFVbldAaCz7+HuP9Cre
xlVT3gWzRxCnyFwHfQLh4skOWQBZXKBD7Z9xy6a+8yeINFCGaKOQkYuEEPF4RhG6ArV2U2GPyw7u
gBXu2T1CZ29qr30Yp4RwL7ftSFU11eDmWw9DEEoZOweD1nboQVVrapTVUxABd0szGx8IFgaA+5QD
9q6uJVxSqKHkV7YJ6WyZMdUvoLpqJJcOMOo2pN90XTKMvUIcxTU4SQy7OuEUwx3wK/AmAcv+zhp8
GAHK76OBJEBItVtquam78qdwak4FE+hlS6+XW6GbcDmJgkE+DURRtJspqBeCnoeEfW+WPVZvkwz4
Cca2u8r4jRe7MsCgdCBtG7BnMygU/Rzgy7GcbH7BhIYQS1s2PjKQZCQ3FL4JAYohhCamiXIOejiG
K/+PVws/cSOBqF2Mee+0e6zYASC40FFX5YiDlD6U6e+xEbUWjZiJC55kq502hTGkPYEJM9ZlDdok
2Zumq6pNE5XNU5a1oAT0ZNGpMlOGs8ChdbvpZczFg9Yf5gIh0M3t/HLN90xsDs2yStiRNOx9bI4x
3YodGWjIEI0/5O+xQM5JL23IQcAMPdw7vOav8DDAEbSVn1jgVQAYofMtewWQ2Z6vpd9UzqrEr2/N
YvCMpQ4eIb6i/lWCUSAeZmjDN+V23q8WBwyc1LyYDsLKa7lNtA+cciZDkIvf3MIwIOBZIvCKXYyo
ZEbRsw1tmm+gFlKizf3eiNc5TkOBqNSy1UnXRUONOFs6QT4t6TukNkYR1RFXuDbB6G4E1RIOezpb
w204z5O3Je11WjMoLcuDP1e29KvRNHkgrwrBa19YNVe11vFriL51qOj4ZfI+AoUjLjRkOWi7AzG5
KsBCjD8GOenGKS2sgTBNcMxYNLdQYXUlMykfVwwh1S6sCOgwen5fOezPfGb/MfZI+EY1K/C1T8BV
mnPRD3ws/OMzB6epUnmJxiedYGN28tWuoZhsOq6xr0NHlbFfAo0tffWZPnqJO/OlIBqhCBoIFobI
lwz1Fohq/y220WfuNPpM+WP2EFDceBZo1muqXqyySR5Xn5PTOzEG48FxN6ONIeeqq2iRb7GUEaW1
EbS+5K5uI7sFoVu74P8GwSNKx73Ik2WS4hdVKob+rR0nqsXVFEzGqYn+0TiNLv3WwbuDusr4I/mt
QxtA4RwUY8RuZcGmWm8XZUorJC6M3B42qCor5+2YllF5h3qSeFdC+kJu01XKld21C3CiGUMdOBT+
ktoXXu+h+igEtf2usAXw9aqxIQXIEl77i03eTrcpARzWxzCtB4I8fDBMkG+91tlq+noVUBnbGwha
IQi9G9is+eQdWP5Nk2DBPbcD19/tkBa48SH5mSS4zFPK131QZ+GEdb52lgsXuGxC55Gr5i6aSCG9
QySYRHvauAMRQ01QNf5OykEfI4Em9qVDP0X9EXO1ZvknhXsRQZmP3ho1RgssFYds57pyqvI750gv
Ll2AJh+DQ04mXZWYe9o8WgxdaAkjYBBtyPV+qqhqj0ToegVcFCj2L/QOmoDAMi+n2C1nPGWFsGsc
Htx7LEznzPFpEwxh/ZnKtrJgHXuF2ldTLvw3wgkZpKY1rnY6K3JFhfCJojOEq/4Fe6vHSpeGcCMI
K8jNLCvp8ktrnjGFD3kgyQk2623rdoly3mdwE15H70rJJ6GqbP1hZ9NnNyj7oUJ6Dq2DhHULUy4O
A0wZnbwc0dLFx8Ah8uNKJjRu2NQic7bAr4F9GQaDcHvwtb4DJRM+0PcFDAIJpbWsA5Jw4lLAKYU+
a6pH8Ya92nc3g4Nk5jWAuxleSTXI/k7SU0iP2gTWvBWWVOmmgsD3XagWTzNLyda0zFAI7GWYmJWl
5NBxprdBgDCFBKyLqR+0hHOPOPrcN0Ft7msNLJ/jP6XEHh3NNNzuEtTWpSg8a08/m1hsgsen/FTx
SnaHYMqr4gR6afpF2U3sXjNgrr+Px0lM73GBf3Pl/4FYR9cByzy1pg5ERZ1ynd/auRHZhxsG2Uyh
Mwt/Ty/TatlgowH1/sAkbMv8PHr0Fsqnnedgn+AiMa5oF0E8+Sf6IiSFVklwvQ9XTW7kbJzHhXQf
swFWaz2ibXbKY1ngUcHYFJr26C656VbmL2wmB1QlEVOqTuILPaJ7DwrXry9bwtzlprUXcZfLSj5m
WgKEduy8//BDREyXuCBhKeJptu4qgV1z2xCs8Ci5DH9XblQm10QrhL+EXQzWRqVhZT0E+A0eyL0A
rjl3re+/zWQBTHe0U8fHGRCNPleehtfkS1OFpwGcV3/VW5FMD1lnlz6JaeTtcaxkKIr3TZZ46rYm
6v1xCs3gHFox2x1lZRN989eWEJfpDmNEgsOWHhk38KWJFu84NTRIDiB/nOImAEjCVZ6VNmwxyKM/
j4pFyW3L6r5d2qC5oQ7DTpm3XgP+oyo82Cb2rEcU+QknPFoh9RaLeGWuh1xl905Qc/v0uMryTtZJ
8JPSpb/MSw7XzeKhVT17TRMNhymU0WNY+5zMPuJs6HldTpe8thCRgh1bSDWuw/S5bpM4Ok7u0lCk
9LZF1xfTAd0cJ59QynryowqnlQwXEbO+VUjA4hLTV2AVl+ypqXvDrZipiE2rtuNFd8RBdVP+yw5R
se68zlcZy3IpyNB17SHftcx+nYt0TrIMniYYry35PoyUNvz1fDhVC+C/ja5CsyjgKHjpcfUNZrpN
LXugsYTbPzqYOK7Lx6J3AAM2wdIx/wAs0a8k8WbZ1m4RvuaFB47WzxlSQ2ozznBZFmu0l6EDIcGy
kirLtbwnhDVuVfIOPr9ydk1d+O953lO72GmXRfuuYV5CeRaJPOOlC+LxJnQwPYEHA1l52a1IgI2S
i/5Uiw0Yp+TPyS6wm767TrseWqxYRI1LNzL5uYOqQpFli+mHzJfkcg2dYIbWpvZlnsiKV36c6jfi
Mg0XaMghE2XhGD07Ni/njR8xt2Y+kGLKo2DyaH5aEWHSdA7NzgePdiKCQDPKD0BXrfBS39r3eY73
veGDUF0LCaCVYrhB86yiKjrXkxL5cSlRPW8SqDHdEcg/Ydz0len6j3bFDbrlTBxxK5Thu0sEEtQS
36fNTreHPgojTut/c3cmvXEraRb9RSyQwXnTi5xHzZZkbQhZsjiPQQaD8ev7ZFVtuoBe9LbxgAIe
ys9OK8mIb7j3XBtaR2V+tVnV26e48CIccQkN6NFEIdVhCvkbT5RvYbWRkHyL023/jeizYDyKdY5p
n7ZDZTDP1ZXZZiNAtK3vzdJZqSa3D5Afm7+2FKgZM+ScZKf1WaFWcdfphKu3ALTpp1TIA6Fal4T+
GX/jgnudAU20tAc/11gWQC5W4a5ld4uJgdFriNDbQ5hcwVWw1hxyGDh74GYcII2B68mq+88Sp7rc
trEP1AzJ163+YgpTb3MsAw78WdfudihYAUYP3L1PuOabCH4RldvGWvom2JPMkwGiijnMuf07d36o
VMcTacOldn5LKrcX2OtkFdgJ7obA+BGy/zSrLG4sA+R1LEp86wMVDnuzpLb+miXAM1DykY5V0wsC
c4jP3VRc6/VGF37yy2vFUm74Wd8aUkM0CSigHDsOXFVvAUghluQwaeURm5Brpz4ypcfjjDaegOZD
yfP2FrJ9hzBJbFa3RdShII/Z1Ris6srJyuccWTgr/qARMzxMIneGnZkDv/qcxyAZH/3ezi9JTidy
mdyIWZtx0dOsekvk+swAyf9oSu2QQ0gxmRz7zmOFAKKSFBPhtX7w7BdDfD/BMIMuITz5FJXFMjHM
qQhdGDHoA46vTOeyuQ7ml9Kxl3mf2aPvnwbLi5IDoC5C3KZ+5iNS3tzQ/e4My3KigV6OOL/n7r6E
lMGHTunk71QFu3ETl7NFmZfYbrHOkwk66mRpaBXx4kft2qSQg4oqGcI96BHZf3R9CeFpXTdMJLaF
x0DnHUmA/NAkaUOMBnsgd0XYBmD1pj4ELFV4X2mfFi+Gbw/+fLlAMLr4Ae8s1LowvCOS0ECSDJaW
iS6hy4hl/KSe9jnmIvdIEEKIKxkKt+1t3WWeQZjXdvinjzwoCWNXpYTU6Fo0lGlF+5lahJIeiExG
IrJUMNj2ipu0P4nKYixuemSRJ5Nmnv2ROJl0LlbmT9iBAFS64drrll6+hkYwJL4gMMZo5EEIS1/D
DDYhFh/IncTcFZEiImEOa/ovR+T1fM4w88Urpat6Irco6OWx061QRCDT5m3DCZLmIeBOg9AkS0/8
xaPrd5s5c8tuhWnYIYeCfAN7LaKo+MJ7yYK0G1IfqbIOhuA8U6x9lyBgoe715L2sqn7ww8fJ5MZ/
DuU8V8BzBpCzrAXKvwqJhMs6gj4Mqgd/2gh07JsFJzOYYe7n/oBKZer2DLOGiRgGEwZrzPTzCXuM
mJ5mofRvVn8ZplHPJXxPKkXk32Jn3o8sSwvMGZl6v6RW9i8CheaPcMz9h5Hei7JWTd0fxEzkxs1u
OMzr2ffrR+VSD2wCr5/ZD4SmyzZAbxdSkRJWZ6tcOPonGArAw3zHoTwWqS/mbaPZi2NGDTS/sMVc
dDMTeR+UYcwbYNjX9YVRJ4UTcps+X/Ey1+9igatA+MFwk17DkGAXlec6YxUx9LCLy0oU+dbhBx5c
ltAqIuhotjNckUdmA02ti1WKjBxmo67OldjFcUyGY0/kCudfX5p+h56vmLDz+l61JUoweu+1K5Ao
OTWrvWh202IdWMIlXKsLOYZJ9EzDAwGJt0hAP+Ciy7NexxdU2wGk2bKpnANFc/LOoEFSFZS43bcB
gsLvwK8JuuJoaWmNh8Qmc7KW+S5A1vUpa6dfHkgOpHC2rMYeBNnBfk+qVDwJc5YwPMdtGI2UExa4
JZaki6rTyyJuiVeVF87ibKrEY2IPZOacMmKvNzYgnyccoyxtay9uznz7BSyELOXeLpMZ2B6s/mHd
OtS0K903Bv5dHnc10lESK0lHZDy4hmekXXAxEE/Bc9b0f5HhezoX3o1bQPJNghR/4r8+Aqop/L3V
sMxcV2Lq7oPRxjMXoj8k6K8n5GDjwDOD3DOXPdE0QN4yaqOov8xZDHkesE32FYUSGKbxp/ItlAtV
/lDJZGRJzVaTIIVCXNOsB7jMD+0X2ghCRxOvrH4cD7XMbuwjBnUzwAD2s/6y3GVZEwMZVR1zaD5W
vsf+Df4VRYDMV1hagwetqAA3TdPOHxPjCLGOqJyewOsAxWhxn6UM1l2BfY11K8EqNDwPipzMu5Hd
5SuPMbqYucBOvbZSTb5Yz2qWAQJ2xBfPG1pMUOx/I472EYA1X3zzgEtUM7gi0pOSpkI0uOoDW70n
dP8wBeMuhXaUxvI+I3uH3GO35AETRF3s8sBbvkhn8x9Dt3R/k5PGuqYglAboFjPW+9LojsiUtPlk
ohkey3nSy5vKSBGbAy/9GzIDJb6nHb1LMtl4tLqqEk+2Dqvsvul6i9HhxMtF1nnnf1leXbqbITI5
LSdu0i+/XlrrYYjd0VmVDmqoA6kewU9UExO7ttyadE0UUoigjCJTsl5EfiUXk0G95GiIaSAtJzlN
+VT2H4F0CToGgkjGT9qV8OsJgGVzXpcJfmanHxeWx8ayQxxqCdd4KvmMK8I6YkCHbRGIC4uT0Gyc
krySm8sYhpH0VF9Sx3f+NSp9z0ahElLeoSqmyBjMmP8IXmEADzSLcoNKZux26LpAXg6tCPiOIX1P
K3jYisTZarEPBe033kJC/Lqrr9kBKUR7BBoXIXkKRRHPQGsz8YAP2/6JnXKMOVCXgm8qle3V9zzD
SWC0+fHrsvxlIWIm6I6p/jfX2YSawsLCsBq9eTbb0TcQSVA7FsPLhOGgBU/qpy6uRwK3LuY2gf7J
8wLURB/1ebmFNQvFY/RaXa6rOs7/sB4FID7N4JePbUoFTGCyQnyVxXq53mY04wacQ3HtET8VyExJ
kPgl8JNSHcjMN/uwy1LxhboAclTOfM688TsuAa5XTZuTtCFTTxYjqlob2MvzugUsjF5lgo/Q5Cby
weYR4A6lsJaLd+DvwSxQ+V3UHus41Ez+ZcJIv/ZTWg2wWKDhBKBC/iFMIinSrTVkvBDM99i/sbUh
AcO3md0jU0iCty5Iav835pI+ulhNxSrW7ksqSY0IYyUEfj/AfwtGUpEiY3yJWCNedTZiE9VABCAt
Sg7CgwRqQQWlBrEDHhy3sMFCJAklk572DmAumU2Jn7tAsgLD0IPQisxaRaJBkSXUkveEMJAtl63n
hfF0x8SXSVqCzZp676OvgDsfVJzaw6uyu1bcU+Bgwyq4yOqvwpDrAhvR4XNZwEVJFlwqCC752ilb
TTgGe74INnSKw3sDpaYT4IMzL8JL2RbpAZ1e21ysFPclUDeSn0jTSKyxvTrTiGqQSinCS9MFtmVv
5jiy02jlUvdNKGEhkHNHlr7i2Nuxpiu8tSJVgQjMhQYXJmUZ8I19ZR4xhKfONVKC14GXB6Oa5I4v
ShE17AaN27zXBTaDqTOsETTPx0utbobzkQ0UA3tLD5+2adKKBE0y0MmTTi0IxRZYewRx88zwP/B0
+ri08zC/47K0p+vSiHY6IPe74ZBBdCE01Xlri/1CNu97kabuj+Qhrte96ycavIeobjtJNbZoPFBF
Wiub63DgrLL66qnjTSzWAlHtvNHG9f2LzZ39xtOrb5jc2ftbBXWenB05KqSZi2yY/Fb0e0eANwMy
CB9oDG8Uipp1MXseFC+PJvMTbAdcJuPijYHdyQUE3sPY7PzJKeL6yNVCSJvnQjGjqU3GN3Rs6N5c
QkWGE070PD0kAk80vDK+Xa6Oop7++FMNldqpTRcgpchI9mbO0ZDfztIbgB3GtlAejOh8jPFa5U34
iCilZiphPPcLsFwP/bPwbpHRiPKARjs1rOIkayQiWBuGAArSClFXtylsJF47L1The0akpM+UGy3A
ri8JNmMOHXSKPGxiiHZB2oak/TIpqU+pw1rkkEAQSTZdXcLOiaCWzRtHLzJmPkdUVblK9RLLLcEL
1rQPR/wCZ1SFHSnXZvRbbHgLlPdWYEcm3WuY4z2Ay9n9bTmaAob2ZxkOYqnt7Iw2uxGbbCEmg8VJ
btIt66XIbBE71pRGCwPPVZ3Rp99P9hi48Jw7G04x37u8esJHFslXbRfwbOaRwAsUspwy2DznZ96G
0nmxhb7tJytrsKk1jPWYCIhAF4K8be9eDabHhhpxlx17ssKcVcCFbkE5I9lW+mckG4r3JiODqHlP
giHtzy3NKfMbqJTlYyeSJaeRcxkBtYJgmTcpDWN65O+p/LQKloQPZZe08nVo0YdeYlEseBfjDjv1
2mm9PPqGLMiKCFAw83CHcgzexJ2YPc26b26a5lHOrTO9kWQZigb3h2chy0ENPZIyBM9B/g6YKlLj
sbMnmwFTbFUQR0GNw9M/O074PiM6CagBuzaRGyFAw7/w/EO+WCd2FQM7KmMt6jsP8wJ87gV45c7K
piVFM8T0EUx8bg3DsQADmJ6WKkTMsXSgIFBEAg7/bvOozd9Cp7Kt4xTQhj2acQBsAFO9zJx7MzvT
jEBEmuk3HntHXDt4edGGDIywNze1OCJ5StiUFXCFFXtczi1xZWV59sA3NuJexZUykO49KwFJYFiR
7DsIhtUdQ7ahvbCx9PO3IERFc87bTC73MxFkNmyduI1vN5+41MYm+FRKGR/zoGHNEzAj5WyPgdWu
86gLD/S/7A1zijiEIANaRUwNiAVXNk3RVzV2yAZVSWO8IpFGwVz36IHBWUIamWz6Kys8UBmmIQIm
H2VAsh91lnp6n8wUq4CdipzJE/E+kOCbA3sQUQ+f4D5a3siyQrS4nGGR4QyALDZMj8q2JzAgiE+r
cHxVjFpcNkQ1gUjLVy0hG7k7jrbAHk9Q1rI+2s16ZEqmLTTc6cZ1TO5VO1UJIK5Lki+y2qp6CdCB
dl1C8AZzMx85gJRR2nN6CtaBXMYE6VqIcLN6AaeOI581ZDaqNM63s+1KOJ5JkhXQcFw7cuURfZiv
HypX2FwVis8WP7tBnsyHgb2K2aQh+R6biIDRYTXPMtqP8GBf+3JiC5zbqf04u6b+yTHFTCufHI6/
XGsKoCA7wrfQNMlHjEZ3WnWoil+KKYr32iaN+VALq/xwht5/ayw/fs/AKin8MLUs2t0AcYOJ2Ojr
aouRyMHEkrf92jQst/9lLv13VPfDv+w9/5Ec/h//+l//X+34GNz+dzv+5bOV/zMknF/+LyO+Y4f/
CFw8cm7AutZ1fex5/zLiY5r+h41iKqTV9nBiOniwQA3e3PZC/MPHUR1hICd6BMsZjrN/G/Ed9x8x
q3lcaKBWbt7+6P9ixHcC8T/NbRaGwRsJwPtPB1+Zpc08TFZ17MkHXAduBiMMW3P/0XiZ2ecG+8qK
osS6ZUFMV5fRVbWBvtaro2HAr9e+RvFDaM1S/PjSA9yF2qi/qiVGSOrB68rWNWXp441kubE4wY+Z
Zu2+UukwvndL5fwK8rxlC98gUkcW2ZNfkta6atZD2lZ3Wgzhm90N88kuSb5yOeruyNkMDm3ClcAM
e7p5lroY3RdYdbiKTmyc1661aLLgWzQrDTX8K8FxhJlu6apD6szix2bXUOLpmFmkGWbYbPvGa0Wk
8ZPRKPrXfVzMV6yWbA6zZm6IUbSEpOdjNxWXt5DrGqQmAcNiZBhgl428OKBxjyz/EbnlSI43UUHd
EdSMOhj0R29LNGvO2iiwgtVMJfaABWB6rlyZvyJ16T/o8udzFffyTMpqyLzATG866gFRK2gtkBj7
ifvPCmCN9Rkt+lpZZB3wwxA96nyTXZFdt3/cMhDJdg6Gce8xU62w+vwzmGjxsAGxWlWRUz+FiaHH
9JlcVwYV7I1rHoAPlNl0lzP+emrQRtEWpR1ysLwukBkR0uQ+4RgjwMVoPj9k9i5XDHocZtvcFjbB
vNaELV6p7pkJcxytHIwtH/1kakKqyJnPkjz4oI4udnE2FtytslhnRQPdsKo+KBXmtZ3EHYbwtLnQ
XDrge+OBriHIEb7q+Ja8kKlu46syf5q4YEvyEhxQgERM3nxXkePsJlvpvZxJwdpN3ksUxleRNYQU
d2OJLniJH+qcXWYaZ5D1iPdbBXMkbYA//fhCTjPi9GqOL2hlowNqBO8175cU6bnUnwWewWtMffEA
Io1sidS1TyOF6CWSw5GeIjoTWWyuPeOeVzkUxReIG8KB247ge1f29YXRnfUdovvYWh4wKnRjNXNe
sNzBQ2pb8WkZ2ZUXfR79qTK6+9U0NPl9l9X5HoEPSdm0TAoZU5dgXJnQAIZkMAcTt9piCCT1KkJI
yfayAFbVA4IzA9f3CJTH+iniIP72JVFLU+gR/Kf826Zp1tP4xrayj98yecG2j82SKbF5LMC98zSz
tK/2CGmQ/8dg2Hm/Cih6+fyxUHa+2ziJLpg37HsmZdYzswqXPa+bP6RkN0BU68q3xHH7F1OGFC1Z
PgH+bVLhbnQbN09D5o2PJmyiZ2vp7M+IJ3lErmPfIPY9q1dC2E4Je9lLXdfpfq4x2NWtHdxz/PnT
WVtEC9VA00+GRcvasEr61c5dsCkJR7vDQ6VvzTQuNYbGFY44BzdhhJKjmTf5OIdXscj5utiCeL8R
7dHN7f24RBXC65yE+0+nDm+CtNZrKZBEzCMmSQFkolIf+dO9u5GIzk9HtQGBWFQwsfTMEwHA1tbH
Q7aB83dTKhFOv41icEZo0NFCps7w0CchyVLsqm5yUR9YmJr5+UYDY3TUAacY0dVu9li3kxQhz3lq
R8+R7/U7Nm3xNsj76FV20sM357OLz/2IvN5RlWcjivnvooukfmaLHh7d2jUv0VRHv5Aw/urDcBsX
49kwJFYmvRp7CDuiqbTFjc+fMmpmyBO7slWVAWdZRRx2D+PIGHBREWLLAHxzOD4kZNY/Y6UCxwlc
KftL+BiDbGTWTLISgc6hDGfnKRwlckmy53mrvDNINHEnptHbhPbS71RayPsCuQ/JUVKdZBeGe2Tn
sL7nXj1gWOuuDErFQTtieS9AE1FlKlIKkeTEmOKAJG4LAgeAHPd6cHaLMKNcR/hW1xlynnbVzT2u
GGbc5Xrsm+xY5UMDVJ/7Fm1G3+H5Nb+NDsMXEMwjAc6IBI4FaYZbRsDosdhX2y8m1sNRhQ4gutRq
t1li58ChSXwa7Gp58LCXIcoCILBeglReUBjpF7tK8nNTpNMnzuNu13Bj3ZVpnm5FL3nJZ5WaS+M4
9hPIKySzRLtXynMhKLZ3OQK7Z8bjDgDOYrh3xRTvmcGhkw/b2fw0nVAXGAGcvGPidtte3CyRYMuv
vY8gnAErqWATdbKxC+cT8Wx8bDrT7kWnvN8ZzckvMQeSrBYeNBZ4dvSSQa96yPoMThaCeUSBk7Xn
5LV3w1jad11QpntCwZAv90zxXSSOEg4jK8a9KqvxMHWwwG7+IxRjetjFQ5S/OUCDtqof+mcGgP6X
N2WO4n3LxUvtgR51eoth9q07ubhGeVebGJ+/ypNhTGRJ3N4xsBk3EzrdjT0n6nerXSIbZyE+Qpis
mIVncg5HUXvv/BJSOjBAIQGbSn+5b238y2UJVAcVSiUPYLa9XVKz6Bk9n+hNhO/2UE3bwqTlYdZd
9gAdsfonVBuRzRAyUcdbGCKMc/FfzF7AZVXgeX6yozY+s6zhExeTgW1mhgcnc+wTGGtxdK2hep47
7V4Dr/VObDZDjB5LTzfuFu2+jMeF7Go3c/adnRkog7QQTzbW0D9SDcuTO4c8qUsxASvuleU8osnw
fXCMUfZasMY9Qc9hMqSS24QR/9tae9DPHJZe3QbpcHqb5g9ElFekcJ2szOrvCmyh56mIGPjUCSsd
Xbn8XGQwPITFAjWahNDk3m/G7FTIYfzTurk5VhNFDH1O9bfxbLrdsbDeUkkAJuvg5K6fymFj/Dh/
AoxR/iBbLzBGQGQilX2wptMkjqz6Ud5/V+SwpGfDQK0t1v0SeiyrY1JAURiuncyzXmFhh19Zz9Ru
Ndhx/Tmgbd+G1gIJKGlZOSPZuF9C2zqNYxk8aiyWyAhqHFFeGnWXHkfQgRU4Ohbg9C4hqVFgn52p
j48V1RvOmLHDC5apPRYOd6tKNzpag8j+yG4Bws6yE0F4VNvnrl6K3xn3G+vqunZfSYZK9whOyINI
l/RaVWECyZZNOBsB96qdWEK0V7IiOyws1jET5xJDc8WMPgk63l+fLBKQIczK66xYXiawy6cFZNDF
HRz9RA5wyUpMMQbmKz9D9hb3rlz0I1dbc1y4cR6ZVXK2JuCwFubq+HyJd3ZO0jfIORpvmPfdEIXP
jj8Xr7AXy105tjzUGH3kaRZEk2x1pbm5G7+oNknnEdTk4Jhc4TVm21LKj6wCgT2aMj2ROoOmXDSK
a0S20dHDRPGydFP4kQFpeIF/PT5LuuaDGzTjl6ehyrDRI09vKSxe8cr9NH5f7SI/JMonmreGKe+K
+DtvY/Vuhh9ZD/WzN8r5YKO4O2WwEZjRh67ejbGFt4b55BFJy3zV0eL3a9xy6uDw89968Fa2OERG
f60zu/iu0IY+lkSL/F7qOt60wouuqEB6xDmG6L+W2/DeskaHWVbiPeTBgCA8L3KFP6PtkCqFIkqe
SwEMgNjurlxTIrr7dPEY5/YmJJZXWTk5qgIq7B5RGc14o/DkM2eyUXFABufSmJJjVmTzHVuk9qFT
CgmHz85HBz2BTej4UKx5Wiv+N1noHwJxp8JU7HqbcgwBu0t6gIOjbdPOE48NTtgDigESHgivAuze
uNhA0zLdSlax71Y5Zzt3WoIHvOrJRotKESY5kaoT4OfcBixf2Xm77vKqiLE/WzFHBG1/NaP2XUi8
KSB8konRnsGmVgjTBKc9iZTLumOw/2o60e+y0m8Jzrv5uEZqVGublY7zWMezf48xwANzXwswhmX4
aA9eio43Ry/nRCn2eVdl56qK/A9sPS3hpXmxjeOguGIXiHfS8fLjVAs490nU3jOcqI5tQ9DrOjd5
e1Chz5tOBNF2zhHncsJa+tsvg4RNKPvjFfqeYismoimjStr7CKfMKRhM7K1bL7gy3p3XlvH1H3/o
EkSpYnwhFerQZrN6YGgR3lmsftBgsdSH5e8HuwFSQbfJrbo82bMM/rhMflCKiNY6+LxcL+NYzN86
uqkqUeE9ulAm1lXhxX/DKZf7cZqCV42O8eKWmiQuRHdfka3LJ8iw5h5XDN+37VWXYEAEi8qlIuaH
K39XJ076qyIu/a9K2/SRewCt4GzkVatG/sHq4J14K/yfSkMyiajdH3to/18V+iZsJBA1NnYYJCyJ
bC98jaWFQoAwBrT4IDPWt9UlOZ4FP+KKRKs7ZRKML6llvLMlZXOPfILuZiZMukCL1aylicm2pDpD
0TSDM2BhFHwpP29++246YLIN/K2SSFVIZ7GuRDqRjE1OxSuwFBbnmAGdlePhc5sCYdOCTbyANoAC
Juu3UoFe9aGPWn7zZtDi3McKAEZoWYgT/QiWcNGaXyD/43ILmmQ+eG2XfUc+D/iKLy1fodqLmVV1
KGtdqx13VTvWpG7K+TjFSfwraQEgS6eAheq0SJthHizBWqLuo+0biWxnn69HApvd6d4r8+abXwvC
s0IZuEIjkZyT0MFh5KStTWqRf+sYMVgi60et78gAS0pOBRjpenx1SYz6k05WMZy1ztD6+Ys+Z60p
OWS6wkVo4krC7Pt0fkK+wpBssK1uGzcho4VUI5p2x0zcoe92rqKkt25tK/xZvCm4ImDQJ3Tq0Xns
rfLUZabe0A3NDxUqg88bunUDIGyXdtFwFkHhbTEp95ybARgNzSm78Y1sT23nqfsxr/vDJIL+U/jk
s2LNBE5CB4aluom3xrT+B3+2O5EhugDMymG/xm3aXwPjhVekedRxzAB3knnGjT89Eto1xB4ZDRMb
2wF2iWlt55eJmmGvWURDhZnkc1BY9gUhr0Ze3hb92so18dBiaE4iRG/sqZWoKP0B2gB44mmpiqNP
Y7vyB817hHDxA0M+CmdY/CnCTuW+JLGURzuty2eoKZgA/BgTi++onWEL9epirf+Bf8P7l4bZHblp
6D7Dnlc08uuP2UORiE6Pw8OSXX0OnLrYANDO19ixqgvbrALEwe3Zig3BM7aqDVCdOPzUtonUeuoW
xtJ4iIgU4aPsPW1PuziP3Vdaf0Ii8tQ6aFu/sG8wz1HTexBqJrlrVNMDIEc9Efgw/YehYEN865aO
KjYLGgHss5QhxJ6hdLpDsz3N/N8LhpVi+B36ECC2Hqqh3xkT2FUOZuVdVBInVzOCUCYzBeJCHzbv
k0yeCd6lDuqd5VrnLXuyXApub1TahEZbWOesJiRuIBgXYodTxzJ/wrD8Je2y3VqudrLdGEzWI4QW
ixQZ2b0p15F/C6vxvrPy9qF7JTFXtXays5t5IXST7FYbowJjbYiTS0fYTd3EJ+3IDMFnjQWk+Off
G1dyd77tog6aM/2Abcq6+kgCPDiwMcAEg9ZzEW3wwRYmQWiABXDOSAqv1VDvW3aau1Rb7d3YB9W+
KKYJ3rOq7hSza71xZxszZkJfzGCi9yQjpZmdNvTo7kGy7ESgVEeSEztwTsp323aFJbp+Ht0y/Z2V
7XjS/ag2vBHNU6XC+DvExsH+EuXqBZcMq0IyrPM/YV66hD+qKuK/7wVlQaLCe3aBYl/WNJhcpf3W
7py39CYJTLym+hOJ+YDZJ+GH0GLU3OlFJTinM9u9ALqVzcFuqPsLoE3zWt+OuR0VanQcpxC1sdBu
/z1l9RhuMJHObAe8eeIWmcPiYLRMNxb53ITjhgOoW7rJ+FDTECJysvRT3qO6RuDg8lUnRFkcC8iZ
q6EsNHbwFpeEV1A7Ipkj5geihuKmJUHuPeTn4jDOmqoNyPqMZAeUJMEq6nLgcm6jg/oEgcH56fKy
epvtJCRp0AM7nKelNa4GaE1/g5Al7Yp2tb/Ouooe3EnmzqYkLfEcd6Ur3hkNIqsKImioSyFm/hYl
wes941s+oM7cu8LpJf7QPkf0DMHxuORDziaN85X6pU/UA44sHoRBOS8uDe1ONir4lSYsJx1WQGff
KesT0KtsN6cZhWvHnXLX9XijyI+y1Go0ua92Dep1sfJaUkvgjSFER1C/VIiqIew3feJzac1u8VLp
JkFTx8RNbSfCufc0nuIiUqJSNjn2kW2N+vWxVCx7p2CW32wnGWQVkUHbjJD0B6FhsCVrJXgBzQHy
fSCWWPkxF71KsugAms25BEyg2HCPanqZ2fHshRqyu3qOK3g2Qc6Ppowz4iRq89g5nnrUpDnyTbd9
s0Zb1RDlIsGM9EqPj2NqiC1l82RQmoE9X8X5oPcs2GwiUKClnNjmkls+MruUls8DUbMHp/KDId7i
5GhxbpJfyBkUmueskyNqA8IxV1VjWT+SRMF7e5zsHzvhF1bCHr/rkvlz4kI/Bz3Am87HYTJjd9Hd
LVD9CA2gRacpWQwvqW8+Ip11DzUK3hWcQOt7Zr67lfaUsZd2O82hP1dPSDyD3ya3MP+0SfYb/33G
Uq/MvwsINFeX7+h3z+hyWXHAOyvIW2O8duYlOqcdiUZLXzkPwOBuVtCpdk+myqbXIhzdPd+B2iQZ
FgAbLykCLZhIaAvguILlbhiIwrO9XYWdf3Az6D9cEssfmj7GMVlX1Q/42sqvym28WxYVwU/GDWlu
E1BfK2KOvJ03gYZY5lL/CjwGKGnuzPepH+JH8JjKlG7+g4FpZ4LxZSJlZD21MW1VsHeVc0otGpy6
+BBjnn/HCa4VgHzRtQiSlLmATS9STj2ha1MSIrCgwb0ZOYs3iVMPahJNF9a/CZkiD0rpv/ZD4DPj
GbvmlxRKn+I8xLaqrb4G20V2JlID2R+XtOdH4Qw6+D2gsuAMSCr7nquywCQMMfBCmYb0j7XlvGoi
6W4MfPyjxhB4mZwoO9LBiZIluJgWvtse41/B74CwBMOxH7r4Ri0bbNCKiXQFbGIZo7OVVlR5oDbG
XeeJ6r3I/PyD1BTzHKZN+jwtGMBxkjsXgnosnGuQ4JbJhpZXCJI+7FhD/ClFjtxoAYc0ZRrkvQnC
6QX5RQgWq6rPRJQzIJoGh+ze0iwnEQ0jdv0Is78/jjACBDOoOBQADWo4BUlnPSDYbw5xXsbfhVN1
d26OAIxyjtz41HN3yIQAwCRqIkO+ae9aJK2vTlTGzrrwxvjgywCjTKOq1y4Xza8MvfG97gw3Iq77
eBcgAGPSPlnOZ4S4/OC5cbJTuJbfF582ZRSFxPvxTwNf42A1dbJAoDIsngNuhY0fevK5Jqf6jpYA
TWM6oZEXHuCFmaBZFRI3lsEtukKFqD8rn9iKyTDOWomh8HYsdOqTCvr2kYoYb0NWppcgyulgZdji
HMJf/NTZ2BnWmWhbSDho5AF7dbCQ+kD4d6mL429j8MHMmyiWzSf1Ah73cbY4+CpHRS+VjbPoEAUd
89OBmA/LKVrncEsMtVlz+Hm/dsdYvi5hOF/YL7KssKRHPo3nI0p7l82Msn+Yvbbak5FZFvvM4cA9
dpyvVHqdi+i81jaXeJBItRudDEPFULjOJ6ba6VUzGti4OnTP2dS0X0gciYNDPI9Sfap7qnP02yhE
PUV5EboRlsolK2DVj5FV3Xy5w0iXK0HVo0GnDMpQSE0bdOj/TdmZNMfNpNv5rzi8RweATCQSC99F
zQOLQ7EoktogKInCPCfGX++n2n0dvtd2hB3Rm68/dUssFRL5nvec52SvgWkjHOqOCfk5qxIITNJZ
4Zc3KZuPxiw2gxq9CwGlIKrlFtNy9uJxjh4rwawIkMTlV5SZHM1xaLtKrC2vzm6VpNZjLa0g+G3C
mVIOg4M8PrcDpfcHHGEAMkTJAXZHIpLLDMhFF+tJ3Tdn4Sz0+5ASIN3mHY3XB/ao4Z7a7CA6k7AJ
vY/AxBzK9aLZ/qc2tKDuLgLgY7EWGmfpewk6KtTJT9HFJOFpbKm6XqxtmeriO2vjOL2y86ieTFvk
429JdoD8sg2cnwBqOn3bU9Xmmz4wXU3lQju23CpwmrCXbflTx5Xj/55smid28YTUvjGJLsS6qbCW
Z1ZV5mRBR/9qWb0NvoVb7ZbaUip+a+nTudDqqHX2FUsGNmsgRNeYveWBj5fVpc0irQy6OjpOQCrx
SanepVo5iX+PZu7kphwH9whErj21zVy8MDOhoSvcXWuu6dV76et0ObPdqK9tnad/FhIwe3Ky7bNe
CF+souXAHaGdqAhlOlzJEJrjCK5khybB60yzzQP0ME/9o6hl/iHtJTWHToux2ABHY+9DWhLWcKeL
Gisse7RlR7lIPa2I/TFBZmpARAeQtmKZiaaG6yV9GIXqhlWI6fZcxmV6Za5v4HS16li2ALd2tGMQ
4hJSfCFUUIOQT/NWNPwRIkIKZ98m4oovBw9gqxDCm8kaTrLOgr9lD5bcRFNyMfUdcHav09wDbvHf
I+QJTgQ6Lv/2dlF8Asn2wb+lPf9tLiex7bOgo2LFbdyLXWnm57wiVIBPhBIOkdFOxT22cM+YHsWV
VbH/et9/PY/InSRTcwP5iaKvd10kdFArvfDgReUL8lt6Gqva3Yex25+SPHYPnrZq9m/O9DYjx5IL
mNuTm/lsbf3S3tG2HpIhpOzIETpjrono4Qyict4E3XJvoJuMr7eNNwevwKGo/0waBJlycNjKc7vH
vlwz5gtoCpH1FFiZIMNdjj8Yd7XBFtikR2U6d201nnnTCngA6NLGHNGInF2AWqDWxO7uUGM3GE+k
/2C05Xbe79h0jVscjDMqqVBv4eLN1SazTfGYE2V5o6IJuYc/EIsEWrMHfNA5AJXECd0NXR8hHthR
XlxqkPBBZRB8UQvMc2wmMW/8CTYSXnuATuHIddGJOn1ymjjiASv6HORPMZX1U68n6W1dB/Al6/J8
sLb/tI78f7loblXBf/5zTwVlEL+p22iBDJp/239Xj1/Fd/eff9H99/mfvwp3zr9+33uFxH/4h22J
H3Z+6b/ZQ3x3fW7+vc/h/iv/X//lf/n+5/8LEvL3f/uvv6u+5Ii5fkdJVf4HO4yH6eT/7p65VJAm
8+Trf/uf/MtB4wT/4G1ETgEGBCxxAfP5fzhotP8PXwqkNuE6LmYZBWX7Xw4az/2HIwOPLbbygVT7
4If/ZaCRzj88DV1de0IEuB8Bn//7T/4fHE7/5yYLSon+E7WZ391WMKGVpzz+FLhDICH/L2UWobGQ
SGy/uMQyxrXtS6PtNY4K0raNnbF67uA6JmKj6obywB+TG7gTJX1ZXE0cVpSivKUkV+1vFTtaP+Fx
BT3Wq3n85Taspr+yIKzsA4O+VF9Z3Y3OqgIfjHca4+Bywqdb988kgbIS66RsNx3h5JxNcR7u7Sa1
afubY0O+uK5bx3lGtmHzjnajOrY/VnLLO0+sUw+AxK3rSHQ8K+OWxYMVyPw6mEHZoFkXHMhRmXUv
BIjlD7I7qcX+w0urd7mk95ZLxI7uzk7zJLBWq+BOyV3VF+w5x65ILk7U8v5S1GERYg+I9TX5pNhA
t1OfRq/w4X0mnpFcyh9VW/rBTR1C5IQpewERhAq6PIxHkMODk7OYKinAunToddV5ooRc4O8e7Tk7
LKPw1ZmGI3vZopMX5qMYM9d/hNeZxEe39aoODb92uz9ZwGlzxKyMS8jqx/xntNR3q2dijU8OCzMu
S1XsJ2+LT7F0Qa9ZTToNh6EimLrv8VXsncLcfQipK2+jbejlpg+XlSarVVw6kafZ/3s1BpV4ykp3
nYajBRTB40bznbB74EVVypImL9iiBs9TR4wUctq9UV4l2mNS120T7O4Mu8fIUHq0Kmj8EA9qGFOc
qVPsJPa2JrozJUQKud6H0EcV5FBrabGjVyWhXpz9/ElfCqHq8CQxZAJSaFzr4E+p3oqx8q98k2nt
wL6MEcb1p0w2W8zGVv9aFJq1VK/9JMjY689V++xpmmUxWhTy/mUxA/bDDUEFprpVQEMarLFOd6N5
zHXhZO+NkKWHcykEGKMlFTUHHas4YCyVvdZ/yDZm8jjC4Zm9ncY8Oq+GEVr+zkmdsN8pq/D8zUBX
43gtjDYPi8OV8ZOS1168j7WdxQzvbdG7XNvvF8sVSTqv3JZD5oo31Bg7OwFqKRQ9qT5MU28ow+KI
TkV9KkZwAZMaOLMFy4mqK9a4ZeRMP6WI2bYsNWDoV26rdnWY6Y3Dv62ikArcQYIOGyko9Q9BmNwb
qicJuWXy3IQh1aau9hD2HVfFgRcO06fg9u18tLovGa4YKyPcafzk82YiaRHwV+7mMr3Yfotwg70j
okR9Q1MPoWxF2BunmKmpoI430pNTS7tJCToKuCnbFIwE3AY5CrjldV7wHgx2wPqeREIyf/vxVHm/
jC9HVgIgUjLboYs3I1S4spvBM/c649r7UetFwJ+05kBnywokaOhfYu49loYDAw9jV/MKNeaU9HeU
yKm3fIIBWMSnwntVS6KnPb1nrfhZi5msgwg6A8wSoIi6hcTzEFQcA33FFMGQvw24HeAjlPjdtjmr
RKKCiwmvoQ1zA4AkF5kDlG9E2lDIojoH8FvAZM9ekp0aYfnBM6WlYEXGFNI3FAK95S4trbtpzSrQ
fVMLjgLG5wb2kpS3wio1T0+ZpOUuSWyPm6TfJeJD6YrOts4jVrPvZxwvH+DhLG4NA5EZtkT1/KGg
BCb7Zkrs5tZUdOPCHRGMIaBr5UfBkLlpJmc6yiwO2nOYAfzspg78BGLe8oCOhNKWNoRRS5wg3l5V
wHWylXRsq1kFlJdfyYhVH00ULY+iQjkDGRScPVp/n7qgaglHMgo8SW6seJDxbYGIS0C3946gbLGu
gesRNfyMFst8ZmxvjwRE8MhUeeuLwzjiNLcBA7SsXzqmcjbDG6gq5UmNznDUNakqTUnnE0wA7YGn
HaIfevajTdbljjpAxWpICi3Zy+iMDB/I7h+hA9yJXaic6x0bhsk7gscHoxvyJRZPXePW2M9i+BKr
eR5tvS761rvINK5+ZeiaH9mEcEhuqokuhL+z+dWFqHlR3KZWtmnm+jiXDEBsGKQ9X8Kuh1Cyxgul
ufxhMypPZAIsdYEwzwSkTNK/VpSjsnIcO5v/K09cZ9HEu9BF6u6JeU1bTQYJ5z3rTYIf5N+f7SW/
ZVnPRzJb/g15w9ErwgP3pGocoVykBAQxf7ZWRyENFgK04yQ173MzZj8iD6f5lp/BXocBVJ91FMn6
0tTO/FmUsHBHqC1PbKc5F6LRQ65z4ivRaOsECy16YMri/CElc25k2YavUg7WeQb8SnaCRdMlgmcy
rht08uMYOm637yya8DDBerB8ZmF9Ij6g5/QyYE/cK1jXRl/GMZ5PbYZCyRKLVQjZiA9tfAixOFHa
M35G2uyZMt6GGUFCtbN10cQ01u7ouWcl2fizqOBL5maYwmeNmgyyp2J0BniT9K3Nd5kr7ggm74+y
6kOSIl4DYs9eaFdIX7MxZR1bp+YoBWtpbIopnc3IQh/IH/mniza0xebMd4d0wSmc6+jTXgClrPpl
fHSnfD6HI8bVAnvhUea8QDAyJieNwYdxzAFSPkPvZjua99UGXXlc6WTwrwooJoEVxfyKh0aturYH
peP3nBsZzt4vmWo6XSU8ECA2rYUmUPd8Q3M7eGXnkD7ZU50yjwl9HtOFBVs5M39hkXhLrAGMfBEq
WrJSmuHHnK9l7zpfqHwcBsyKrwA1baC9QxZ8uNgAVrzTnUffpQqzybg9SbNQWFCJ4BHDr/6K1PxN
G3u8rUPjo/dKuYeS1eNCcZ1D7NvBC14Y9ssJFG+CbjaJBdcSTwM66mOeYBmuy/y5SSQGUa6aYLqB
JIVcpla1M5SnvvSDwwD17MxhDOs1muP9UNGEO88RWTRYPGfAtbRkpEWjz0FFN/rkD/6tcyL4anZH
ZaMs/BcLu+C7m4XlCXs2joWwXfMxZc+yBPZQ06GwUxiq3qPFgAOx8eUBW8UnZbvOraqWx3nCJAIa
RFBBD1nlogKupKZf9qlTwzRp5Kdnht8x6I99RB/4zs+pau4c3BzNPTaU2dFvM2AA1i0bwYTX6iEt
0pzzdna3HcYnUqnNKTeJ/VCbdtcHonieieQdO78DnJikj74AAtZYgnWmDut954/Vg+wpT+YDvHt/
Goq2n/lOULtKRjHI937oKPFcpVn7KPsw+pZ+kP4UmKWvUDMbYKIG54KK54c0nGrgQbwtJg47jQGo
qGK45ovT/mhk3uxtTwZ8+PYzRoyIn3jqXrV7T35z0mwgM+0YsmPsMAn5zCIvASaOPoyIoPgpFjEq
ZH40FiL8MqVol+l7NRnMsDV3wgfKsbxztfTzjpd1tEtboDzYb9jEW3E86HUdt8GZTsXlWIJEW42l
euPemz6bjhhPNvS0LYop5BrYNXKGskHph2uG6kJeiW4U7ASUQlqKe3jYDII0Nl2VwwQKnTRbif0g
/mtZcF8WgjH3SofZezVph7XYGyzrq5e2c6bGuX9sBeE3smN1v+P9uqx94vy/4xlpTWqbAm3cgG98
rfW6nfCoItKAxZ2dYFOYOGQcoq59nHz3sVNoq8tEss9MUXWpPO5uHtehPfuq6NuNmQHQfFPEfBe6
qWBq2cc11zLmIW6FcPdW8FH4t3HPGilO9Lmrs+R9gAHBDRsVt1KipA7WIWnjYkEtZXfEMRfuAsKM
CJ2CZZSNz2TTmTFkAmGwWFmu8n5GQxPuYNb3Z1b79m4aBveTRdRwtLuSd4cqi00ExPMvdJpHAqKE
AXmxXIqSPGzsY/hyZV/sdNNNZ2dpnox0nGvt9RDu88w/FsGiP1TcvVFhrXeobcFCOURMTba2w01j
lQ8VV69jJMp8Z9tBuQfjRBjDCuUrIKl4HyBPvTqy+eizwluxkA03PWZzhK2eA2cqU57Httx0MWhp
Zq32GkVpfvBg5q/p/2ZYyNPusWmgYLNZCedNC9JmTSQBMC85qa0bBXdnbmHhOC2mj340P5sgzs9e
liiSaYXiIS8/DSsnboWLvacYmG2Wxvgy3rVee2PEUu9SNegHMiHOOU6Sq4EsibO8CtXRyfgSu6n7
mgW6vpUJ+mKEnPzB8fsTpxScvYQgiVTcbSwHxGKDK0YZLXbs9b74gs0Hm9vhlubh6jpXtQ+mnc+6
FWG5m1SYPTsBKZMemusFI6rccBkAMTDVr5LUDJR6SWGuAU9pt/f5l0XL31wQ3VucKcZDj03dnpFU
iwHcEAuB+OpTwzpwHyaGygG2ihovPZd5bh1MKpbDvKD9dXMN1Ua46NSE/sLHcWTVsMavEO40PIaT
QyKPnSm9ECscbixRe7/Fd2KiL3zW9UXXY3YsOzVuBaGPV6Z8NkdcM+5f67FgNII/PMXzi0jr6CWq
tPWK7if3Cyr12dg4WIhNlz3ANnjvaOtvnRUHX0E/1i8JuRjiOiMjcrAUBEdmSooMJqldmqMvdraJ
sR6H2Xoq8v6VhOnvTgYRxMQ6G5ASGixUVUIU0iNYyYcFCuiJDGH2wi+arpB3SAJqkR6B9JVvDLvD
56xn+zkkYnjOZC225HeLJzpgU+qruYTkd+Q7p0Ox70rUUn8s78616V0yF7wHVRL/1C6LDWdy/C2P
pr+GGgyXQXX5iSyxfKmq/lY55sVpEfLAYUznwJ6aLzTc5cRrpj84di0/k57qsTuN4ykaqulHzcPy
XsNhu3fVc6uL4x4wWmv9aCDZbhOvyy9FyrHbMkd/qZgLgZ5xtOY4rAdfDvsKl/cZuzcUnXsEtNRx
dhK+j6OCHFMxscOZAgMIvHBBEYe5t+tEpT6YUCZcYA5sQoB/7d5wDp9qKHsXE7c4zA0sJM/l7IzI
nSDDVmu2A2ckaOiZ1BgccWyidmAZ3gA17Dd1JMJNUDqPhDLCLfV5b7Uom60hTMEphZyQtOaJA3v8
XlqKaBAp63KfRHhhBZaAdS0hFEt624+A955l3jt735XDj4So+dap7y8VFdCfHsJKT3Tf7KmBrG5V
oF4gDrNYxXR8BBIK0bqF0yk0DRVJjee7zkJMkQ74sGpkrrdsu39ufZ/gZ5p6CSPaHBTr2GkV0nXU
tLA2c2rvAvHoV979kWVXohz7q7HD6BCxxFyF/E2s3HRQh7RN2sPiw9LIGwmCIJ7KI+/z/syqbn5Z
Aj95CVGgz3jLmT0d0XLRiL0TP3x5KjralTxRN1w83ZtXd2Ib2OjbTuavusrub+BM87UG/n0jvF9c
bRtfDkiVEOpjI3+O2bysy5qipKQMrbMl3Q7vmK2SQ6Oj6KnDV7vHEfQHA0x8hggww9CBBk24U3zD
uBab0KkyfGsIhKe8aGmNSri0Ed2Joy2iZUB7AGOtXOD6Z34vP1y91F/50vjBTqM0btBtOpoHVPPc
tnX6yLE7EIX3M0DanJbRwY8y1tUIn79sgHjrfLK8LUlZxfUGdwzFDuBB6CMfTjaX6DVdYukGdGCw
ZnQtT7nd9e9F2t5ZDKN67jBm73MHH5jte+EPXsn05wiVfaUi7Lbhwv6hIqrIXb5KzzZb9sNgY7Sw
EvT6Rouy4pqM84AbMAOjV+YPcWIPZzkqe4+a5ayXfrFOo5Ne6lkO6MsqfApavA3Qb0pg8xF1QYCA
bFyjIZ9vt1Do3vTRJ1pKtOsWzBy5g2IHQTsonpMpcVIWyr23xcY+b5Twvtq4pgNihO3bTDUzdLUI
vXUCntskbcoP+hvmi1332cHFxreGs2aevalMLvNM92I3lWwWy7ncyTpmRxR6w0/MwuwSHQA2sGP0
/DSBv3oHQT7u6EeqbhJGrbsiCNJecj/o1yF05KdmFvOeFwjLgX4o/iiCvuHKYDLf4O7JPiF3Ttcu
1X9C310eimkZj26MLLOq8YXs/SLSuwSa/9aFzLq6j/cX1TZ6g5l82NFIN25VZOkWPWdsShZgpSYC
Y1kvaKboYK4aX7x0Tl5jaENsNypvbxu5PJq4VAmRPxuerSLuhQ+JHHG7mLNFCOQa98v0EGSsxXN8
2qsRUxpOjQGPnwVjc2dK3obEHjHkMbfvpnoAhKSqEFZeivPrnhfqUr/duayEQaU1gjefK9o7Cc7J
mE+hIKDO9/tMm/HNYceDcVUIC8+Cxhrd9nH4gsdt3lomXrIVdFVkzgyMJO8kYZGRtzj/7tou2gSC
jjpicpLxButujYGl6tu1sAWoX8/xtuxB+1dk+Kk5dHpKpg2PL6iu1M73bsRYu7gFNVn0ODAcxe0W
RwsrQIqdul+qINfGNbR3vqzOxDeKySkk4E0zvt2pbUhRld6reQLT4Njc/Lx7CFK2E7foRiH+hJPH
EokihHQdNfPXGOXuYz9y33RnyY3S0tOr7u8NfngevitiWn/sxJH8MXznZ5Swk+OpGV4km/mHgYfY
YXBny6pV7P2IKiZ14rHiyW784cIaPToqZSGP9xLB2LFhgILpF/u0jzHckfSAxt+9EF9jO8m3kznV
A72sQOKo0P1ZKLzndcKlg9qb8r0bJtL71GKuiwagtWmWBwxCzCfg85EZgaNBIz9wtf3WSf9gpV29
RjX6rVtCofyFsyv1W+d5YeG6ooutYW85Lrs4heoFxTTDlk4uBdhyu6ORr7r3/PUruH3qjk9AWtA/
5MSBPvFy5c5Ss4WsTnVyf1Hk1otbQyzi8nobVLmheupXFFmfrOe5OREZ/izS5k9EgAmxQjvcQFJg
RNItnmbYvCAP+MS5RjT0lwk0iVmYV6vD0LoKKp2vxzBzLyMWgB0GZEZelTFXqaL+a3Inf1/S5OB6
HJpKIIvHPaLOQNqMDpwkYewvRQs02XO+5objgsHc23Nsv04SPUJgO9sgpl0W03APtKGs3OMOL8lA
KDXDUsM32f5oy2j60cTCbFobaDWCebxW9IyvWmtJntsxru9lYuFFaaG2jSOvaOhvTUSYtbasN2/2
vMdQNxdvhFDN85SAmZj0M4isM06O6RHZRvNNYxYFKnzJMHX/NpIDsffraeunKAoYaBiD2Gof64iJ
FDicvZLTOGwNnL6rTjP903FAnIxuwM0NT+kRc2f3UwwuZZqh6zJqg/A94oZ8FRkUvmXOMPe2zbiT
DHuHcKksJJTZ3bEyCZ4V1ruz8osQt0zmP5VecMd9Dd3V9nprFdbpeK0kD+W4aJr3ZGR+hGmWrRiF
MCxm90NWZiRuCmdEXfMKdsawbsBSJBYPceO63cGeYTQAAhr3ad3hZu3xyAGUkz+1g8BKUx2/ISnN
VeOU1q8OSeBF+RbVF9BZ+G2Q0Sq77p4jHP77jrz6BQLSeIucgPAZHofHjjIJVLRZiZ21NP88z+li
IQv+POq432JYaOkKnb0bi6hqXyPYnYzwk4MJFBUInecdCwcxOKyyh1ERNZo0irSsANw7dhE+tPm4
nHq6T08lP9b3ov2/LG+wguahT+mWD70QYGYApsJKr1MVc66lvdpZyRi+YdZFqU3Jhy8zFYlrZ2nH
m0+JYoN1xQvOXS4Ms8TAkzDMzrTu/pk+DqV3Iag+058Zjj2osSWlXG6i+JEbshIrmdaKu53Vko8R
8sISDNEFZO5jnnlutK2TTsFu7T59I6oXXiTQ5icNV1TzVtnKCRWJ0DUyd9f7z7bQHA4ABkoqCoIU
1kp9gTaGFmf3j9LNXkMSac9eFzpnBIkQWi15AJJ8VfKIrkuZQNMnN1PPOBuBRHGIWfC7hG4wTPeo
65hwklsymNc+zIunKgnMIz8I96OORsC9yacBK7iHuolVvOKtP1d7Kt4okDJ5dRlqvIO4l5jg2VNd
9FCUz4HR8suNLRRPJI/pmtJaBB1DE8XAv3KgnsN/YOuC/0r3AFEwev6y5v6rzJrsXggTtz8QptII
moyKn4xKMCnf4611zasQ6wNNsdTOlodsgfDB3BRsFoLHm9YFlJLfYda5M6YvmOIqIEHchA66cV+w
1o+/mwIu6TwEFupZ+xG4DCMr22ugx/fdLwpDxiPj3YwYySXJD2hfVex9a6+6uB63fXLXFF1AmaH5
QizztHVx+YwvA78R4k3bwm7BEDgumKwosLGwSIqwrl9YKhfXtIm4/weZFDcGeyUfyqJS73Pqh22y
bqKhrNYdr01n3SSTl6xdkrjmd2F6FBXLHdnBaC/1cfr79Fl+lE0PAAJPjGwom8prBizZwuj1+sT9
jas2YElrXCzDcnC4F8aheyWz67abvqBfdjdVDvUzkzdMxTpIPGOvWGXAZHJzbIzR6IprZ5q82nUA
vt6qljc8SmXVbKZpLumSTcpdNanoZLEGi45JUyZmDetdzRuIlPpnL3EErdit889lT9Sddw+wXv6i
33sTeRcISPqEOta/cGSiLzjaJXVduA3gqCYnvN7Fv30veBnqxf81sxyiR3IEnldqulyBW5BU0vmG
3r/omhRKjDwE4fzgVAvZidLpxM1yXRCM1MabY523sn/w8rD6rko5vtiDx1NPUa4zHq2Q1uc2i+RH
Eo/CPvZpnVLg1eUkDQHtESPKNRDoJaiGRzkO8YLzJm6CWyY1JXt0W1rel5BWZtYj5FrSdwHuX4Cn
rBU4fxlf80nwIZLaR9lRRmb1YxcbC0UKo8sr9CFyVqkv7eEtDrrWOuZGRvFvY0n6jXOLbw+kR4o7
k6766w6RTA9K8rkuwh2ehjlK9oAzEW+coSs/Z15eO5VlKVO08XJIp4R6MQb0CZyyhL4nCMjDLVGW
t+MDc8/GsttNFpPIULn7R44c6Pcj0WvBCTL3NQeNZejRY1Q4Tmbsf3HlhW4r2vuWucs3ADUMYetY
MnRnLbEY1OJqGYERNJJ+mATCW+vKYm0PYv4b8CJ4LdwAjii2AvVG7FG+4CWSv23iNbdlHPW7DRt6
G1gJOccxY5MLPDp+IK+DoZ199e/Kq4lYQCfj5Oqp4psbVrWs3j2wcqStHhQ1GahetDPeDb1IQP4w
ij9D1xSHoWE5lY3duxx6DlPRnMD84Pvtiq65wb+sVxh1gf3Hub3puvv1iqT0Z1VNXxGFXedEOTTo
pJ45xpnGgR8SxlwlEbddTmiQrzGXTTc1SMLtqE52OOh9U/LIjgO33oJv0Rp8V/VC0Yl7iC1VXUh5
8xW2wHViPDflRjnYFlxuBpeEp/JIO/V7PsXuT9yozq+UfOwOO2F8m4ZZPQYt+OU6YJfSlLBOBwpt
Dv6SZjc/G5Yju5lXrt0UO8LwGPd4EvgrBot4wX7JFqsfMIuLROgD337/FZOR/aYiVpK66tU7jk9e
swmYmE1v1XhFowEPQwIScM0RZT/imhGrlh3tu6677BZBSrzY7jRssD1UF6HEGyeSe7szAk49JDhi
UYaZ1QWvys5Q3DHx6b3zwTW4Tu/y9KK86i0L+pM9+v4rlYjeeh5APjT2n2mORhKOCaKDg9p6Ku2F
yDnMH9aLNF96FdFOcAH0FGRRiSsEIa5h67ayHZuyA/Ammfb1obNVfMzwBzNxi0btFg6v9cSh+yMb
w2VnfOyzERa1++EIXW5Q7hUCcLUGHF3dZl/45G6Gpb9fbe4PXZY/NhVmAKXimgiW4PGKYM9wWgoA
3LhJL63TuFuEpV/0aSmuodiC17mmDSwytO32M2SfqvC6A4+Xe2BV7RG84hKf80WEyb3o66zDYEv8
gPy6Ei+Z6PsfcZ4nf001OXqNHan9EwyTezc7Vr8mipJeR46AlUWC4zaUZviLT2H62wSVfygs/Oys
+K5S9A3JhHB6sFweM3CpV4KJz6nf08sVhFveCqAfXJEfszD4FVWU7Gq3qQFlSEUghJj4E6uoZmNR
I0vSUGSru2nvmqZz+0xe+vec0T7sC0Q3wrJAE/LspmDO7wbRNc/olsO4q4kt3EJY2JHGjLqVgDTP
wTRR5EfdlNjdVdiV5bNiTXh/Hlq3JLs1+B3b4IldwDQReLYlCbFMVPE5i9IPHcexs8YiYn5kFS2a
tsy8G1+Nmfe2zKBtKHWgpsLsYEPwRxoW/6HHP4bo57k7XS7QPgov2Nr2AjBgKARcliYgQgziIbgE
MhDPTZHuAZS0m1nY4xffemuzcEN7Tash25oAx0kMaJfKApBjRPaINPRGfk3sDA5K3ANIA7wN7Khl
/RpZWfzKqmi8eWj0x4Sq1mtrBm4ITQal1SMZOFK3UrrvFasESHDBh92F6uSHgTy3FVgyK4vib9QP
9NgY4h8F4jGP/6qh4Tj+U9HXTgIsKZbyQQMa2JusPVb0eft4hmX2NFnR0j3gwlF04GLw3XUJDlfg
ZCmm0Az0JnUxq6Fbmle+LeGnMbCdKO6OxVPbK4OcJ10W95aIybGyPD4ECzAU546ryIhtHeh7oxxW
pOZBqaRPfhSk6072EuUbX7fePoMhvO0C17tQfNleiKJ44b5l3TITc7JL5wQCOZageesxov0ok0OI
4sT+ZzO4pLlOS4NzY8eGpDwo5S8PALbtaEX0ucUavyiRfKY2anbMmTUl497AiTZ/C90rkJYO7qbV
OOdN+kLbimsuqmu8m1/hytvA3urJf93rt+0fEkerfnF8EIAPFu50JnWWu0OyDQrYTAuyFTi4UxVN
nkVOCUTMpc9wHZ1lIQAC4AYGltdmcWF+mdmV1hNesjx6YZU7YvpupDS/ZxkMGTYwaiyLj8VqwpTA
pCbLTqgDXd4mFAVA2Y+/gtp2sr8xaUVy3SCvNzxPy8HjBnvqvWYp6GVG1oAwTIUUdRSPpTsta1sT
bksQl1/RY4AZOVgLzxCZ50ebZ/4Q666NjzTdBs3GOLhnpqCOtk5T0J3SexScJ3aw6W0ZvhrXPVDT
i6aID4c02UPKqvwvWlL701ez+PIsL/cRz6i225TpPH2jUMx/lnp0TsYO1NfgCOOfxqKq8+dqZtja
lZTeyNNUNXzn5s5z/9R0Aa7rKrC3Ps4oVjYhlYtY1SitL7xx/qtixqWJ1lqO6xl0NWmxIfC2VGR3
3mrSnrMzmpmoiPr64PEumbZF1Xq8CnvWDVdjh+5fPanh2JKFO2QTeDdc++0cIlFgxKStk4IO/8UD
IGsgk7uQ/9csJSCfeEldRRs6s1Nibjj6E/ejbxwgNevJySbiSbKl23RFzLjth5uVqSp/KkD/R5ji
xOz3zTPxl9lK12kOM4oBBKaY/wgoys9OOgiygJgynY/pTmvTX6Vb04aAvdD28hkyMHEASrl7/Pl8
MHFCT2405e9+63Z6Y+p+6qh5D8dHJG0azBmhqHq4xqI1hEQoDQFz+llWNGGRlbkXjYgAFWneOOBg
qY+uZllE7xyOefbf2TuT5caRrM2+SlvtkeaYgcXfCxIkSM0KhWLawBQT5nnG0/eBMrtShCTSgqte
tFVZVmVWBZxw+Hjvd8/3ua65fAmh1ckOJHM1l1PnHv4enS0TV8gkUEMrkYCF4M6hqn6z6ay86m4j
nAHij2iI1AYbk8LrpLv/zErkPxJjX4c/MHfLfzdLqfVLpfX/vi1+ZQ9N9etXc/1ULP+f/y+Ksg2E
zEdE2U/Jz7D7dYg1nP/I36JsU/3L0E101YK0jUr0FXjh36JsU/nLAA6Bwnqu2yIc+68o2/wLnaqq
4Y6jwiFUDJM/9I8qWxJ/mULo8A4NXeMPYvZt/4kuG97i7Knu59n+5//8x9Qovge2CMUHG1TLsrVZ
tP1ClB2OwxgadSMcThq28SHnPIa/VkkpZpKoa7OqwkvZvnrRQf9ow/9X1qZ3SPSa+n/+c0hSpE1L
VlGAE+62uP0rmjhs0wNGlaH2JCteZrEjY0qwBuLcbI63Yr7ZjKbrQjY5aRuyetiM7BVUDfaBcGYk
mGKqG9XbUXg+1JuWqpnwax5/jpNdgTQyuSinTWlj7bkWMTk7jI335SNOh5J5YSQ3eEd7cFBA7MMw
kknRrC1sFZU1ZGQuvDUmAYSNEZ5yWJQ3aASsK/lmgGCQb/rucpbtVitDXuH3jdQoeop/qk927oKz
kPBPoqoNiXrqjD/GH2WPRtshGqsFHR6HTjhdmvYVBYYTFf9Dz7kLQv3G7AiaON7fSFJm3tv6/Ffj
gG/CYikoATBYLhVG3Mtx0Ffs5nLHOCgVclEixmWop0yL4uEPMZz5tT75w3qcjPvjH+mtb6SZso0y
0TQMTV00m2QFZSk+zVIFP2y5JXD/t+vi5ngrKuzQw1HO25mKwotBF52LDw7frqsVcLAaWbrApLbN
KU1Hy9ygvu7tfJV3VI5h8xqtjOopzT7VyY2s36b5TPDYWgz/EQX7esBqdC+jeaW+6q6yP8N1W2fi
1gRNZXLsvQ2xAQI+vh96nNQejZQwWffVb2+G+HuXnZg/b76OJSxDo+uUeRYdvk41BuaQmpRG+9Za
Nm5Re6wRYmwD/6ofxToPQRNGjasbydrshpksuNL7u0jnbxnJiBQtF0ONVGyD8jKZnvTwtxTsu1Jz
EhNIQM2d8iqp6k3R7+NyE7SOGd3YmqODr0NFSjLp3mgRp7GLtfvj32muADlYjPhMlmEK1kIGoWwt
FgYKNTwk2piq4znAXaWctgT0By6DHsVcbcdsweH0eJMyRTGv2rTJmtk6izQ1qIu+VIGgkszXQQ5r
yrUdPiVh7N0EuoZauWAPLdFYhXG7y6GRoKRWA9eaTOf4b5gH+eK1NdiyhqHr8Iuwfjv8nDkRRrPK
jMGB4kA8RrlS62pDCdUPLAKE++dtWSbReoqAmO724nU1yWwFiqcJS2hkTgAhgW2ZCK5yZFK96LbH
W5uftnwzm7Q7GxXVo7KYp/+L3WUsQIcqOg0pjXoFQAXtNcqwVapQZz4m1ScgmOsIiKQVWSem/BsL
C/unqdmyobPJ6ot9bRjwiCkbiJBEKjLyYE3kjp3hn9hj3miFjd02mIeykCmXOnw/dHBKpvGOTgCe
ftViFLjxNCrkjveiPD9m0Y26MG2bvYwqLvG8073oxjhU80xtyVtTK7DB5pYQObI2tZUxziYkD3bm
NpNi1JAD+Wap6U8s0m/sDTqFWZrGwqlxXJn/9xfNT3ZPXBNFkcMddU4jP5UN0hgxdkjKsWi78PXQ
YQSfaPWNxUCXOR1gxCVodXkyIUaGPA3jL5R7Q+wGikwE20a4Hj4ZpMEJ0nrF6ng/v9kiq6opFBL+
QsxLxYv3jOUy9kEiTk6UkxnRyLNxo/PwwZtSeV1IpNpwUPFPfNw3Jj8Fdqahz9Vx/Gv+US8axTyM
MpxuGJ1UvtUrKIi+MerU9eS/R+B9x1/wzbZQ8M7znslozP/7i7Y8rQ+kOKYtUhpb7DukTT5gg4HB
V0EFgHxiCr7VGi0JWMlCYbVZdKfXYP+eMECcuH3sRqUnB52TFRnJSU6ydqIb35qJ9CEnPYN/s5Ae
vpoq/IFsH3cmJUToqlDHhIsoCpY/7UBFqKasUgypUcFvL1bq1p96X0Bbcby40zZ68q3r4u8jAD9N
UcMTO9OrtdNGraNptmbpmqGxOx2+UVjaatvXaEdtnG1WlPb0OxjX+MbE4tNY2zCWcEmuYxToRnBx
/DXl+Tx0sODQtkHcUDHhBbFwL1ZPnMMKgvTKfMAIf0wVPI6IKs0B2aSDfQB6+ZICCYWyEornO58o
WzXVj0gATk2OVzOS32EL3VR0GGGcTBdf1RuQFdd9hR/N1PxUmB2bQmju6MVurCCpCyWyNWe8OsdR
DgJg6Kl6XXziqLSmdOjAG6ogC1ezNqcv7Xsw2BQ52Rrg71C5D9u8xw2utAgta7+zziZKROX9iV8y
t7T4CGjHdW5/oHQAlyw2FwGnTcbenKtZTPQc3/O5Ik66EFGJUhO/3TnCQJRCtbbYOn0kyiptOmFd
6HZwI2ldcOLQ+WoT4MLJJZEkqSo01uPFJiCQq4STHE2IsAqfrEkwr8brkjr3sq8MilOCi7QIfh/v
A+3VtLaJDNtALU0uB9x2FwNR8Q0IkFipOQLUe5v+7rgg+P6XvPjFnAHqp6+oovCyjRRsILnb06fU
uNHiG1F/S7pPbbtXpG+BfRPOHNpidR/e6hdJv/NhYEBDNjMXbXus/0IGPzCFrb2ZPHgBlSWbQsH9
6lM0fu0CgpH3fXyNJ9rxV5Of17/D78tJdz74UbPN4VlfjLRJMuSI6hu2m2qniQuJ26ep/xytu5T8
blV/LTPkvsatN37Mk0vP4tb60YovyfqmAVcY/abqP8kok/3yXkO7EDZfjNZtzC+YjGdca3OXst3R
3pali+4C63XszZI15YDQkf1NCVu931TNPq+3er/1on2iXjGys/Ze8n8qyXWnXKrFU55da/326xDv
VMJahtMa96rsDIGjfhm+JsoWUnoXPCTJDVIYvb0CsW7gdPddD74M4ZcO43qJtBz213s12hIktudq
OQoJN+OHWdA9rUSPhLhBRXTXAAAEgFM+5rBpyAZlH/sfETUm4YfMg9HlAqf0Ikd5NMmJirtguuE4
Ti0RWaF6Ah7uoBTlmq2rlwjCLZ1qx22Gwk7uH03voWzXlnlldi7HFwlEGUdRBAaleYmEEPx695XS
voGKDFRRDf5QTvdDvtK9tdHeCmWLHRg23gUVbNIFdVAR9c3yXeDF27DZT933NPg+ZJvRXCHnENNO
q7ZmWqD9jVYyqB9LfRLGdbmPkU5S/dltvOGybHay7njafpil0yd2+NcLJmPKZM4TWhKCK+/hpmGx
O6UZYCInyFVybzKORpUfbXDRAsSSwJVjXT+xJ741RQ3Ov7pFSEez5MWNAr1zXoFBZuflv6zTjnyH
lVDvcmK6PEeFltOFk5mAHMDOJIvFUjBrKnCdgwzcd7fIr6inNBSopYBhVtMPgJaW+FZUH8f2w6D9
VLVfNRVvXb2zKG9TxD6oHYotMpLPlOx1Dj7LFPA14Ua33X5WfgdruXYM60tEvXTWbrruS3A/Z8o+
SJdpvSrIaWyCey4tmrJqOQZeNlf+hXmdop03tsFlc93oOPbiabCayrXtIpC4KR8UE2fGtTECo3Qg
0eX3hBRyvDNk18dX96pod6m6xYcQMv0qy1bJj675aIUPmY0l8e9p6wuMxx0sKKnAZdITcl+NJWnp
EJt6/XMx/aAyS/cua30NHswab0LqeGqqeL5U1U0R7BQZZbUzdA9EBCxzBXu5Gdx2crr+Gs7bBByV
Mslyq1kXdf2VzG1z702f8+Qx1YaVxizr5G8W9dNN2l80YLo6bFMN6QnduVaAbSYchhqxKu+69GJ2
XyPZOf48/sVfHR+5MxLIJsbBEjn/5+FQbvImMUvqtZzeiEpHD7sfegUeTNK1y8kjf/znrckyewx4
DIs7x2J0KbhGdzW6IeA8lO5rRPH6UoHFhR7LyagUPt7a6xsdIV9iURauomjFkfEevlyF3STR+XGk
TA+nNvhUGXU4qIfRklKjw8gzYnOgWgoEYi0/oBrQT2w/c+8tZhPHZM6yumzRv89hkRdXgcgs8qCN
ed8BRi6+tyGKNMWuT8zaN76hAsBCMZDKz5262OIUEPuqhpTQSU0dO5UKm0hoogRRPThvkAZPdOvr
M8rcFnEcykN1Yg6LE1NU5nbadiXlW5hL76Bv2IIIFxeRVQMA18vQSptWUJxYc5cvCRhLI5hNRJ6A
PCKK5ZpbeFiKUA7nqFn/tcCZkHzetTJ9L+tQOvGCyzsBTdGMwpFY5URMgc7hsIkgsPkotIk4y3Z7
zc5XxIg6jNJ+nNO7infRhZVjquG4PT5el9sKcTnZ4tUI26sc/Z7vCy9GC6hVVUFXWlMPwyKI3zGI
M9iX5LGoDzd7qMiSeaLJV1PEktnIbJ2LCCdgbuWLKaIGAhhEhylHoRckT6XqmmIjx+yh9rVSvMGl
YxWT6nPbttwDuJX/cOjSvM3txyLkwsGTO9hhV4cwrHMpxt7TpuoFzwBk9zknmmokDNBM9ofjHfx6
DOlke9g/iSNxzF3u24qqG2i9QUHBrW43ApEo5kZIX8HlbEjnTif27FffkwcyR+DHET8mmbR4OUpF
m4njZeZQv1IhvcFs2ER/6pRUH6yrov0dp3l4Yuw+B2xeLjmWMsfgCQVwNAc3pC/mCXVlkoylSurk
1t0UbsmoboR3ZVWPZqnethVOcgXnOHRDFZIgG2I7Kp30ir8hWTn13+J4O0m7oFpN4lvQPZJcJyW8
DVET6MVVi1FucTXm0aa3uYji7wAIk/+vXdy18iPPoJiDB+gU03PixTqAPyqBBJa9qyl//MNvyXvi
OaZyHCJeRoLucOSAcCMdbcUZMNrqwesraQ2ikIqzIe9WulGoJwbqqzWByAqDZk5u2Dbxgvlbv5ib
Q1+MxgDFDWkAlzOUW2zrNmJM3F+TJPk9qTD8axHedZl2d/xF32xZpnmOnOocxDpseZKR1jV5iYlU
FP8KBrnfmBiEwHMNJNcWnG3qCZAxClv7RMOvZsv8yoTpiGOzZWN/ethwq4RxrZZRSO5QuKPwKVUL
Ta5AI0TVIj0V5H2VIrDoW/pV1uaICJHQxWxJ9B79cDNhNZXUMxrRgWJn7NIa7mtvjDfgkbeZ3WU3
pK98x0hq/OH8U5GQ54D14ewhcUqWkhgwv4UUyeE7qwV+iWk1QIxGxJACUMK41u8e5Y4zoiJRBBNu
BHrFnZD9j51ETpO8Z7jXgtrNkj0DfoIz6YkY3ehmjBFEga5SKO6j4ATBGBMkewjIF8HRE8adXe65
bnM7pCy2lT3kHghPoq1XPpESwSOFycRfmYS4Pa0xUOjgRE3JJzxOGwq0OIes1ILGrjweDVQL0MeJ
Mf/WJ9Hnr886QuqQCP9hb3SRbOHroncEh29CGScg+OjNZcL1gGoded1nYgXDQHegD97nDZxAYJnB
iQVtedqY7zucoUjtC6hmMMcOf4Pw9JA6IQ7ocpdIqwnYFE5/q6L7ZA6mT/npuJl8aXt8yr0e+WzC
uqUrz9la1tHDNhMLMVSDiYQzNZPTti16mAilpq8RrNDEiV2C1AKPOxh0KgEoQrgIF2ZHRnXxin3W
Upko9Y0j7tUf+QfWFvEJMokxbmL/nhoFb9zwt9KPjBIOkowVlllXHaGYeoWhuIInlrYSj9MlIMzM
kVMnha6j/+Sv7fC5tW8RzkSla8lbSWlYsKnVU5/mImiGkLRWdAKf+wLYAUDDapMpH/Lx64CHDwBL
ikByMpXSOhVrriv8FREoFUQU1UbtCqpinTpR4CCXKnViAhsdC+vSsTLHbHdznZ6NaG4nhS4ue2mw
pXC91F0vWlPGMJ+FPSolVtmdejvdNRRDRqvko/lZblboAgJo0dJOzjCsd23N1fyfmUUpoEtEeLoB
kg3Ck6wEoSblwfCd3NhRVJrYN4W+rWBfRusGQqLYF1i/ym4mKJW/KUBAIXq0Kbhx+YdgE4AbTIo7
NntIdbq/Nvpt9K2OblX/Qv6KX7QI1sGVcjN86X/jAPBNcaWr7BcYtC7WN75+C/elH69ytUEtvI3V
R2/8AXaiiH+E6X1Kuae2ku8Qj/nyBZoxKXRA3to/g+vpxAr9amuYB85M87MFJ1ZyY4fjVEpkNEve
xMCpoTvXdkGNtEmoRcU9SB7U4GICkbcOTcV3YD8Z++Oz5PXZ8bl5VB9z6gGJyzyuX+yJoZ4PFJLK
jaOLbJPD1qUK3+nHzpUoOuVr6WRYOorzEN+Stu/S9E+vBLRvkKAnEmNqFiH0w/ZlXhg3cJ+hhjVR
GgQNWlHsLNFzrqZsONHYq3WIIznhF529SczL0WJNAI1sNmZNFV2kVf6uHr1r4ubbgtK8lTomT37D
YHj2vDreycp8eVssDrSLhAdvVrLE9mJxSOOwrJDMN04aoQmVO/xKtAytKdxDzWXVTi9DXZ2VCfKa
rP5w2yTYrUhdKK/JXE64i8JQz5PgcsIswcla5RcKWOuCc5uSUpTQYecQSkT9wsZbNx4ehcd//ute
4wjB4JwP95pA+nT4iag2UjrJ7kunk8rLSm8ptUKD2XNmbOtkLi3OP/fRiUv3/CUOe4w2FaBZs8BB
t63FrkVlpVXDgSs5ppWTC2TFNYz2oiuVS9IrEstqekoE9Wq/UFE2EGG2FdlUuKAu3hIneZvABkIl
whHNRSJ9T2BWWX0r3fRj+fFPe3TO0CDumoehbIvFOAzzvKvNsMpxsR01txTEyCCFsM5IG8TqTubb
9gXH4uzElvi6Uxl7QmYHVuDfki07/JB2OJcXZjnlm0pXUu5WbxDBCDfxlJFSeTBrEczk42/6+vih
MmDmSCQJahKC1jw1XqwvmV7LsGPiHDP7Tl2RmYlZRYg0GhNeWZmCKrgxsKQCfQJ4vMVzKrP6YN3J
8R8vs5BZZ+0U11RbU5b3OOqSABOUKjj/WIGXRIkoBiXACkPcJ8seIhdDeDACZ9Cn++Nd8HpgHba8
6HUq5FoTAg0tm4454BbZ4SRD2aRubvzoRHe/3kwO21pMm4KosMlyljp1KX0bLa76QasiTvRXanMz
NVeaEpVbWSc5d/wd53P94XSlXZZVlgLSvegwD79yGlKiW7QBoTmAqOt2rKkZlDL/xFn2rZ7kWM8V
g40CreJiivqTjudUoGQOJb3ZOhQGJQs9HDd8wyw9OCUBeGPo2hraHwauaj6TeA9fKkLEjSso1c7R
kPwIjfg35QLU7cjedc/OkXvlJudMHSSmuScfiE+rfmp3Vl6fKuefoLMAqqCH0Rse/gS/IoXI5gj/
o/tWBHOQOzMDsulRdkUVNPyMqgsvczh4q0aTn7RRojqa8Dx8L8x2EMBfwXO01jRRbdpWh3Ubcea0
ZoOMQEI8DRvxj3dYfjD4FwYaVy+67fAHt6oeqTJiVSeIpNuiA1Pqa8XWqGInMcYtkap+BTRTPrFD
vRoYGllfokFIZAmE68biDIVrOHVRdRQ7c/XsFrLgN6kfsF00P6s47ZzTGIgI2NHc5InRHL5i7lmU
gdVBTA19NTtNxGQaYvlrWwCRI5t6fGK9fjNUi0CnubyBgn4lAEZNJPoqIA0BT/F7VWImVFi2S2Gr
k8lQEv+8sVkHxlkUo3iSR4dv5tUtFZuUgTqELjF9MFzd0/Dt4ny6wtbx9/HGXm1GFNOYxPY5j7Hf
asuD3ygNSM2obnVAVxJ0igy4M7b1NJc9yqnZ7dOgN06sUvKpNhebkQSwy+zwfMQKDEUChAU3L4wG
QEMrcNWSN0QuSC6X8jaWjQED0gqrC8W+iDm6rzMwDxOXMwMLp0vTsyBNqOYJNcmrkxZ9QgqfOA1p
HEMs5WPDSKk44UjwDIUlYQ2gJrdK873MPfivLZj8OLjDXLzYH/8S82c9WLyR3OBBpHHgYpRRPXr4
2dPBoIhPwZsbOpi3TzALo4r+VOj/Obn5bysW0SDVgF80S/zngbzUOFkognxFgUQZJ0GxFWGO3DYg
Mi3S/p6qpuI75bL3VKbJu1GCodXa8s86br+M2nQZBDCVpH4qZvTNEwtvse9xrFgVsvpQY2Z7Yhoc
bqJ//1KqsDkkEK5jmC9WE/i8Ve9JARZPhXGt2il2ZHh7tbUf7QvuuLb6NQj9q9AYtROfXz78ErSs
ED0nmD6D5CnbXEbSg8zXWjJBzImw2UVUna8oOthVZZJsgWYrrkCrXOvofLGODDfjEGxCII35PtOr
6pvfT5+OD4zF5fD59xg28ZN5W0fRqC823CGSelPAe3ZAlhiOWuK9YDmSb1Ybuyba7ue5OzX2F/Qw
OBnAmzwxXw+n6z/NEzTSqLnglLzUNYZeK7ouovmuRmtAWfFH7HWR+Is7SuWoau6k4USLhxPw/7bI
LU0nlaq+uqgVA/w8UgoR9RaKvy4ye7gN1fWUW2DsglHdlR0MEyrp/x5x/78k6D8ACV+MudkH4h9/
h9lo4n/+c/2UPIHbfjrwaZj/yL8+DQSwVY4TyPpsa85s/10SZNt/seMjgCfxxLryHFL8x6fB/Os5
V0s4A3a0LcuzSPyfkiDxl6UTa5lribB3mM8nyp9UBCmH81VSiKxrhsU6cbhiZp0ZJHgKq3uQESFk
d+ApKwC76QdzbPtLSihhdmSaIn02hq5w0gpCDKmXMt5PviXfD5OUQwFsKuhIQPaSHiok+KQUlmrQ
NMq1V8jWU4HR7T4QcFY2npVm61GecT9aHzYhwGjwBS+6/e7vdfhlodGzKO3f5fnfV1nEf+y0tpFW
tsQPE867GItbxa/ahI2/8nCgHQgIznpNA5pCSyiw1q/8qiiVNRZenICGoC1+wTiyPk0pYZtVWw6R
Bb6vIWmdQdi+BtutfO0ly7qhBM/6xrdO3CBUM1gxxZA+WUBla5QXafl17Btr2+Lk/bntLO1qgvtz
YnU9XNb/+4bL8EXfN9Cs9UjfQ1pPzJUGL/6HomWEQql/lL7jmZh81qfJJIzv2xaSe2oM+hPrin6w
xf7b9mJrHfSsKXsrn/a4BEl3HJ3lrxg1eV+6oSylE20cHhX/bWNeRV/csD2pGHQDs1YGlzr8MNUx
+x5WkngwRz0A3xwOyYlr2HPS6I2xsgzKZBH58qjToMXTe79NLA4+VF4lHptKseabkTnucDLjpmuI
XrpPBtu8je3Bo/C78sWjZZeCNEhrfQcv0kGpiQlZW42GNrIqFCIPkqjHjQa99qcMqejKGxJc348P
83cm7DLykYsgwJ+6g0wc6m5mTxeA9C/Pe/Tc5Ivub6u+UrxxatyRKIIfZDs5Lk6M3Pd+9eK4GjcV
FJe+bVxPKW9lEXwQ7akt9r1HK4e/2g5KNQrUkl9dxwiUMRfOWaT/W9v5xory3pMXa6OpjT7QVp6M
UmYbTMDYs+rEAe29Ry/XKiNB+5TmjatI5EpVcBKidc761cvQQqwMymRaPaVgsdjGY0Txxnhi2rzz
q83FGpBmKf7mql67dqneB0r0q/K08zrEXEx9SKUNlr9grXPL/p5zgveN8vp4h7yzcs11tS+HdTb0
lgb2iQGCrQdkxsmEVogd8cehzPwTV8H3emZu+8XUGVqihl5KG03QwZHQtdJ+Um3M146/wnuPn//5
i8cnEQTd3mYkpqNtrCo4CijVgJ6c9/TF5MxsK9HkOG6gt4HjtcAf4AVy3qMXk7NOtLQGNMZZf6Cu
wJ/dR7Xy4bxnL6YnoGiMMwfuEaYyG0/qTnSylO29/l5MT4vIct+Bx3LheDs5tb940p/o7HlAv7Hz
LEsPJykkH9akLCoI8T57aSzvvCq2PyUd9GbT16MPPuCqEzr+d97DWEzYCuJbHEzMqj6t1pPsw9Q9
lZV/79GLCatB4vIV36eLuCxhi+3KwUnx0DtdtJiwgF8ALdhV7QYxkigD2VnhnDVklpUFaeFpSljV
tUt8/1Mjui/UFZ1I97xzdlnG0sZA80yrKWrXDCJ9q2p6jC2hl+1DG2tRLMul3XmvsJiskdLhBpN7
rMGgIQBJwNJqTWk4MTrf+6qL+RpkvZFCNWdfKgHBer/67B9mxLs15+89eTFbPRuM0IjY1MWJHMC1
N3xOcWQ571BkLOZrkYVJWjZ0SqIY6yIq3EQ7JU1853cvAwcYpGWBXJS1W+miwkhFs6EmYAlx1tfU
FxNUxrN8RBpYu8ZkXcI6dxPcWs579GKCDjmwCQB6DBTdhDhi5BdVTj3TeQ9fTNGgb5MxR2PjCrtb
W0brjCDJz3v0Yiut/cDvu66tXV1OP9ml9r0AzH/eo+dv/GIbLWtdyeCJ1a5CpXlsWesKP/fzHr2Y
ltAOc5DUfMgYwEOBScZobM978mJK5omeBUHNmmVl6h79waYeP5x48jzK3tiL9MWclFJLHbKcsd2p
pkrM1ONgxDl33fdBci9G1b6izHBGZHQlebc4iLRbmRKLndn4An+dsYtbyI2+/gXXT+trkBpilUB2
dDCcNu9yoLfBOg4L8wlTAulDCN1yJw1G9CgwmIFfOTM/YcEOst3tJxXQl48AeluVcUKJVhnsiiDs
xSoUcvpzphJu63gcd71CMcgggY+VCC9bK+z6sNKoo/ZXmOjABHurRqccFYr5cTCyfIN/hPggjUbe
UDwiNR8UyJwN9HujP++Eoy+WHtFhLmajD3RBZIJBx26kMs4brss8fp3KoJQAnLqFbX3A5/IDnKQz
H71Yd2B7S+TPGa5euI+VxIGLdN5EWIrVjMT3mgK6lzsVFBjrYfsdm6fz+lpbrDpykaeUSCS1G8UZ
cPo6rle21z6cmA1vT4ZliNaE9T4BdqpdNfcucy28yBXvvD17WdUyFXBG0yxjjLQk82qN0pJYhlx3
3g9fLD0BApqsDZjFIPo3kTFeTvUpUMw7m5+2WHtqdiWbuB8fs0UACBtH8YfzlrWl0j9Q4wEKICZv
uJZthsFw+uTU5rQI+v83jrRkDUmd3ZWqELWLoWrwBNcN3xdtxANn8uyPCWsBJU64bt/IGABdYALR
rVThledNrWeOy4tNZqYJTm0XsV4Hcn8p1ImyMxw8z9sdl+JMGPSZZhLf5NhtO/pw1WMxdtYwWgq7
2XODMW9kPgiYsZxaMdtXz/vWS+BP2PZYV6YMI1kLP8IPTFbA5M/skMVxAePCuE0AtPNs6RZjSzdF
in1ej8yz4sWXjEejGiIvR0ytVHdJ3m2kir3lvGcvJi068krW5589oF8qkXmWv8578GLKWqY8TY2O
Ga8MrqNRUkwKTs2rd1aD2Wr6ZX8UXZaRWOfR8NxLH/OJsj6xhM0L+BsHEXWxicqyJPUM7GbOSAHi
N0gZ62OdbgNTHW4LNfHPuw9DUTt4A/LUkx6UfFFwyCpC0O7eisiDHu/553z/G2+xrJZXpKxok9Jn
bk6TsaGWb9oQW/GI74XYqxVNulaKUVxUWWVeDN0AVl7XEuqgDfFbs0vjvM1GWZz7iwG32FFNnyfE
dSCyBMzoyXd8Zwgs1VGhWhR9DkvInXASHdLmrpCDExfo57Knt7pvMZP9uK0QV7CPNX0M6ZkgYHKT
w1ReQ/f0tiHZM+zJ8AnfIHQgc9TDdMXsRtpbYW0/lEZXfYVql12UhV074InsO1Madc6ydAX0Zvwa
oXpvJs1XrnJJ7y9Ts/JOfPm3e0VeFiZMmdRHWdtVrlyk4kKfZM/R7dp0jo+r956+6JcKGyRcmXGj
AgO+9rp4rffixMI8P+J1lwPAOJwPct8q9lhY+DhKufWgDXVzgV+O+gTX/lQV49u/HrnEYRMY7iql
mfJVqax1OOrjfHpqwr336MUamuQRRCSQQa6Kt8hofyMNcNYHVZaVeWMYxI2BYRauqLgCdSPga6Vp
TsSj3/vZi2VU9iW6wYy5KtYG+IDsQbNAVZ8zVpRnFd6LLQuGRwImgPlZjZj0WU2GD4Xx86xnL2v+
MUNX4Hgxm9gCLjqvb6ijGP5MfvnfI9tSL6TpgU49bQECtsxzAO8dXm7k3k6sic+PeT3Q0UUfjsIS
A7aIfFy7L+1W21hJDKCxlfDpE/a2VtrwQh6IoWG9Ii7bVKmRSsCjEABv162SjZfkl9p9E4XWTh5w
/uzA5Dig3KPdiEbwvHOjPO+NLz4d9+TeKvWx3VNBqLqCIbge2bBODIz5Rd/qgMUi4qEDMoxirjGZ
zOGiq/R0H0lNcdvoVogORsknvLjh4R8fKu+1tpj0KcaJ9RgJxa1sPFLxDTau7CHUrkfZqq8DQ51T
pL05nGBPvTOhlii9MQgLqYrIX2hmbl0oLZTu1uMLHX+Xt9dIxBaH38Uj4Wp0SML2iZ0Us8Jd7P0O
G4axC/rvx5t47wUWK0IgMNvOOkt2q4lK6yaNgc9m5602z3ekF8OKYsU2kQKutah+fvth8QUnnvOS
umJxmpLgruM1xxVOSraW+KWM53WHWAQndHsEj55bjNUs/cYJML6xwsI6rz+WBQvN1AwZom7VzZi5
TZP14N7GM0/IYjmH014nQcftDJj2JSHv1Vx5dNYYWZJQoimrig5p+F7KGiVYCYL+D12on5moWwpm
bWXwjGacGCa+ctNzqXJKSoxPTKGFKvC/q7tY7NRV0niFJCLVxdk12psGl20LGeWmzRVg8omGC1PQ
hD8iTsUPZTk7GFSWdGlnhbQFxy5t6t704NNnMNHO683FpMb4IAMIlahuEyIVMroaR9ug2R9/+Dsr
xrIOzk8Vdg4lqvdBlVfBKvC79t5sJ/HJ0sLk8Xgb76ywYnFjUn3cDQbJrig8weGv1Mvkw3y+xThi
hBk8Qy+1XKkejjf29vqE6OxwCdTlMVOxalXdsfIfo6l3vSY+8ei3b37yUrGbwfchkWsoLjPcdgtc
eFaKiG7kKfQ3mcVKft4bzN34YhVUlUmvYEsqbqJqv4We7kgtnlgF33mDZSAr6WdUpeQ1bjKZHk4a
iX5NKSJWygLngV2cAts7MWjfiWtRyXb4FrXse37dov2pujpX1qrUTnjfhsOlJrpiM3qV6bRZvsNa
98IqPgdTqZ/XfcuYloeq37PNKuVYMoh9OGb1jnKo6cRp4Z3htYxpQaisS04lmWubJbD85CkS49NZ
330Z1MokPTSMrMvc3q9VN+kHcdFG1akP8t4PXyz3flnkRm5LmRvr1ApVSagRxQw+H//pb68isjr/
8xdDNo+E12NwNfsXd+b1pIVi7dea/lDGqvzteBPGsxDg9bEQeephIyZl3qlnyJkbyWlo4JeDkSYs
aXncUssa7wOsSD95SRyDGdCym0IuIqxcAM+1XPRSR+6b/jMS0XYVPqoXkbmaKlW6zWNoWTlugN+E
FTdbM7ZBZmUx5XJqKFnbpBfNr2iC5pZ6vbwfzDZ8EsUMrTMEDKRatqdfZFXQ2oURA2KjlmOO3ys6
OrFSk1ZySl3qfkZjNGw1Ve8+x4E63Cu+JG2p5opwe4/qXVN5I26keYk9gxSort/itdfWpkXWKpl2
tXrt1+VngFJiNXR9cAsQpV15WYYVTdzoGBxrZSeveg7MN/jOyAzIj9004icqpwp7kLDs6nNot2EL
S2SML+GYVMWq1yMhVg0/ZRfYXnLT5YhdvdaIH5M8926kKRkeMpFJq7DTYL20YtQ2ARE66uv7Tjwo
9ZA6FsGLR/YmzO3zSOJd0aLfQY7BFD0PtOg2DfzoWkfpusO5zFNX+Hpma7gZmD71MrpW5Lu1cjlV
elVjQyapO/uZT95aWAviHrPDABY7Jdy2x19JHCgXIRXZeG4HUquvRBT2Fl7jqW1APYNR1g9Nyt47
ZeVdMo7aD68FLZcKG5B0Sk7jmrKXnNJ50B+PuprCImexGwCM4TTilpTh6nAxsG0ENpHaxdqSUQVH
dWl/kczEuGwjLVhjfz4X/WPmuYpR7SvYe5nNxtaxu277AKtxuYkdC1vdjxGcXozt9cLbyCmJUNBg
CKLIx2flpVYlauECLB469/9wdma7kSPLlv0iApyHVzJmKTRLmakXIke6c6ZzcufX36UGutFXOHUS
qNdCVqYUQbqbbdu2l5v0MHQBVm8e+2MTi1TBPMvmUIquW1/myfEhL8U+R8DoaMRR1oQ7iNCjeVmF
DJ/cilLjZh1nxzzCqXZ/5/0Sf28KqFZpG1nBWYEpuasjW/CvYiI+WmIh/z+gkCR5LvKdbAbdM2SF
CBRIwKiCYx3Hjnyvq6ImWSyq+1drsIJr7Gz+CXhX/7JpKEwLGwsZe6Vd1seLLdK+I9kSzRwdjG3h
yT+uZDJ8d9x8hGVZGtIDAGqHuw7UKiFyKvpIfd9aO8gCCaZgVCOhAQvvRHMAiBCcYj2MWb1Zzs20
eYrtVReoEpvPk2puVwaiWdfr0juoHovtTuoECmfvNq042nzPaQjmTJwEoNNdPvrzqZ+8fM3KolWH
xHJAIKbBogFrAatcDqa2iZkDmXzow1jflXMtT2ECd7Wv5uTQhJpoudkz8ZkN5TiGam45xPgtJSvK
Th3Le0mCETSnwYPDHI5AUayRrLROfgwTScI+6SCpb8Cgb4SNVM4owTdW8qe0wcXftT3WqXt2PZYf
stBbe4zKsZ32a1z9rHHlXOohdOW1M0tL8CTEXvttnJI/dlOKBjQnhq+TWXKCLknOCe91Z8oTcGb3
94Cj/V75YXkfuG6ZrUEIvrIzBWCfxbWMQ/6EBOMQYBl7KwE53Y+iHx758dWvpYgnAgiQY59XK6lf
AlPj2g1j4BFTgzeT+B5W0hLHOOeuDAl4WRdId7OGK+OuHlHUvs/fvEmHpI0l0uK2AMR7cgfjvMR9
Ht93/TLuiwZU5+IHs50uXgUnh4cvg+XmWruaRatd14XJfTALh9HO0LNQq9WldqTKIjkPD/4YDVc8
UfWu1SQHstJI3LC/2Y+MKSNg5lSwfm+1M5BiK9xZhu8gRHk7MWQY7hNLi9/QHy0AOSr8XftB9JPi
sOHSEs0P8OGcAbYEJ40xp80W4RUfJPPlfmg7/5CHRdfsCIzm7I+qGEtGsQFHt3p1UU5HhoPc9E2y
9tWj7a/tPoxVf1Bs/JHsQPCcTqtG3XmFSaNg+JAvoqq/Xakfw7oF7FSeyZdnK7ldWzC+G6v/6Vwt
AGf9eIHHRprq3JEouQLz/eDvwMAo/aghjaQkI1XHEKOtMYD0auvlfrTVfHK7vn3uSs8dUnCd8wQP
z/cOXdk1OuuZnR3tcKqJHZm26gtsvumFzSdDuEjU2ZnXxSJIi020r6Kf2qyfORHhEebiAUor3nBE
VwI7W0Xm7WjUfhs3efcRZ1+knSyi12CN1J+F/K4dY000IWsjSnQK+4CIG8klh3JuPfsDqFsWHuvo
uzuPHkGwo1Wdu6rdsi20kis7iYSgTr18m+JGc2kRgpDNJMu92irvL7GJg35nu9vIsTiTCJl1nQsT
ZgYQCCvXgfAOW1iIh8AFo7SbJStVWSAs/eCLVe8MyQZ1ikejOURF5Wft6o53aiuiq634iUmKakBG
1X573aqeCx1gJyyZDcgzYaLJg3as5SzYBiHkM4hLKgDp7S1Whq8jMWlAebcZGsfSt23WDnZ1tMIy
fsdBWd3kUaB+mtivrhgS9VdZlPMFbnrxPclz75gkJQCPzSz7NSjWGL9AydAiGibyyMvV/W2rqLiQ
Y+z+Fr7uiHgx8KjWUO78GjZGUgPPraPFO+owgkxXx137GkylOob55J0AYBGm2TnxsW0BUKuEJP44
Grm2NbtWE8Vb2gOoTB237ta7bmiH+DFJiLkAgOzzbISiSmrWU4OKvZQqXq1fIZ3yTieFno5A67SV
+oGKd5Ja7FEXSfXqxXn/XSPq3BRimZ4HezOvHKlE6eSO0+pdnyRQSDgXOX6BWjyI7ncVeMOpWbh9
FnucSLt1y9uSeBAQaEVJOk5ShLcfuD6PEVWunyGpKZbjRg53GKzDRQ71+mhcXR9c4PH5Hnx3/Ht2
Km8/22EeX9ZybW7ajpqM5NlkIFZKdrPgTvK9Pkuw5j5O0jhVOlShfV+VdvfD6kfrK/FM0dM0Rt3B
0W54VqOFE6i13Js5xxBH4KmxqwyNQ735LPLEQI8TSizP0eadlQtDBFICoytTQbu8l25S7HUkAFq3
4KDJpY68nkjWjidWtv7wUNRmyvfdAklU9YnB7qSGG3vNzUmqCtgeS8LtofB9ixAeS0FQh2vHXnmX
E54ahdUlVMvb3MXeLvcAQBLqFnW3bRCVHgHMbfDDdmi6sRB0/q+pGOBBl/lIDksQkL5FMhceJmeN
rxbVPEGrzE4/ABKvA7Td+aDA2PeHCpw2ODUCWOVsMAAOAu9SqnOwa+nYswyT9nGPr2qEUViRyC47
FzR7XsYXTdxn+Wum2j5QX7Ht19WddbOGkBJTDIulSTscXHVa+tvR9ayOyCHeri5zvbJsjhMMSsCZ
vtPsWVItt6wupbhGidLHUvgTDygcDcDN3hJc6NTbn1ZAtlEe9tYP6WkAqAVp+21qWflyZb/D2lkC
pGlG4Sll6lnOkDV4m3dNENfjvraWbUxlXtPIMPkeVm63YCT4APDRHlMPEswkaue12PzgV9GzfZVM
MeCyQgzrA1npyWs5GBf2me6obTSl+tb55EiPYgguvuEs3yYf7UPT3Ud1VNT7CYDxrWs53hfbTBBt
OOuQnSf7yhqyjlN7EgkrXpVX91nlr7hA2taFT7tUFRBR18RETcRNcUqa1blva1GRpBsfinisftdq
HY4AsvM76k/eJFXO+6Ayv1nv08kTSmvon7yehd4TJMXwu8nnHtxVrx33OJU+Ocmqt4Y427aSgGLL
ltVdKfseG8pqVyuvJDFoB9Fin+tovWG+MSsm5aCIj43sxyWlD9xcqjXhWHd6npririBvpw1YV9kb
6qd1nyRDIIh/8+V0GOfpxm0gdR4Zrm8/yanZhsN/byDpRj8kvP/UQX6S9mI9uQMviTiZweIXM8RM
3LSObO6kkhCD4DPu58mdL4H7gZhey9HLhm5ezqEH1dwTkp5n5LWPok3b2TCMPXFNHxY+J5jLY1iL
pkuH0qFOMJFe6DZMUfK0VobcXGez6isfyGqfXCsPm8zLix6f4uQsBC3XE7Cium7IpfNwTbo5ftUD
Snj5IKuu/1FZXn5N+tW3UqvrKBTECBOavtWtQPFN2/zidm31JohVIvHBiok54wZ470dNoDnax3qG
et4c/Cb2v+aNbz/y4s237UhvkMp46ijtNEn1anHj21mH1cbeIzJRFnCKsixmQlNexLpZHO5OxcUY
Jmwlll79ODOseq1VuL5YnDAva5iLU2RF27ofYr+mzsdHXe6cPODhisLh3LhKXOGkflSgfTOE2boJ
PuPq4892wVB9HYifbLNON/qPqoPkDyuda54ywA9vXUkQ8zVneHLTrc74ziTMNZlMOv9sAtc8zWCJ
PcLmKWhTSDU633tbt3z3ys091Z20vynp1F+TAOlUrQRqH3pZta9ajc67u7j0rDKSBy/Ih3ufg07u
lopZ58fJAKadxS2Z5jXhT3ANinQYN/CaVTitb23cJY9T4Jk3WuS3fMWQtCuiqvqZDBB5h3jyXoGF
+nflaOrdJj3DV1gT00hNDsOWBNA+f1lNSI5azHl81XVpz7wXuYPW39mKYnf1z2DdvTpzW9vUsEt7
+85q7Okm7hz9bIee2mmG1teaHoXMw8Apg2waaPN3ne99qBuLrSV74kVoH1ZSIG/iFVBPQFHwLZhE
+cXETemkdh5G73ntTV5GNOj0C1GgoxuWiHVnv2Bbc09wj/UWWaC/U760qD2Y3v5o+Xw2lm5cf6mO
nqcwvM6znb9ak0uNxIbefLeEXbCSDE40KFjZcaRd7mzHcBaCKM9ChtZfcxiVj4OsnJuuBsasK/4Y
DNFguCcDkvY7dujdXTmSNRs1s/8+kLpYpS4POQTcwiruCNCo+O5Lnd8E5Maec0K4HzxfgxxS1bKW
KfWtvHfNoJ6n2nJOynH1bQGS7Z7FHPmaVGE8c6F0vGDQT815LYkLHkkZf1SS2nC30N2COyjquyhk
abei9kO4GOMf0Vp2z3a55pm7mPo9goL0kaC3tC/MVvo9a9TqIx3FIwMGHjrbISFtIOOKsczTZu3g
kThW0T/GTlH+ZG6X3zDxIela5e14S36+c1mIVKc07euTGiNDZKGJfyZ5kr8EQz+hBvRbAuXEeOdK
QuPICHRyXvTsz/eTI7c3jlSVRmz7fsVdGH3ldh7fSKXYhl1HePADeNh8TH1w5HdWUhI+3wu7JxvC
JRdvgct4sujmoKhw7SZ4XFrxo7Hn4WDIljpwkjsrmYnsW6dN0bp/vGJc3haWv73dMDjxm/aHJs/G
HmcR+9zLj6CsAytV29bsm7E05NxGg/miI8sqGM4j0VjCT74k26B/Ey1Mgw/jJMw2Uzh3kzu5v7S9
jKmZBBaxOowJL5kMS+hc2LT6kc6TV+nL4GcyT/UN3uwQmIME0tC5lf/aeXNNzaTVXdTPybPfLys/
ySqTH8FIqLBSsbyobYoOTPEpgcsYnCkhv3X+O7CrAawUa9KHzq6c+gyyfKz2fdAS61izgfKE4YJS
gZ03/UcLKzz1zjjTK1T+fkACv1qVql9LLSO1c80k33yU9nLPMWjINzUGxnLlIY7kZY23bvI+QCC2
NUNgHTpXcwvavZ5o/BobC1i1rupQRia+lsKW8tjTeo37BaXgVSXA30vxUYNUiuip2G1ptQCbeYDg
V1neuoWz/QYVHLxV4xAg9LSJTJOqHJ/9seGEE5tj+KNOrl8hQBfXcZi2qwbsA1BG1+a8eMBTUh+a
Fu4Sao8dH1F/j2Ajb901DMoUszxR2OES1uEes7P30tSaC25tpOamCqbG2ZUr2dEICGTqpX7VhFcX
ZtdBdiK/MIdsf0RzFWaO3drqhsPQkKw5hdA8cuSLo6naDmrgWHinuLWm53aoug5YRxmf1jABUUxm
lPdQ+f52sHLp37dt1JzrfkSf6jphh6ltlPO1c9epTbE3o2dVsJsN8+aMKA4Y97jhzp7w3Kelr6rb
VnYji3R2c64a0x7CWMjbzazhyYicYKW2qg+cq5A3Ft++UbPd36vFdk5i6vsKMdOPvtdDvx55B2qz
RwUwR7lNLXTOeKC511u9UT90HcdN7JIRPVMzFDKJLhuIs2y1fIBFa4saMrTbs0Ms36t2Ni7NKojz
1IRSvJchIcM09zzI8+wW3b3sWuQFAd4X91joyMPoDbE844hu77jUcDEA6zEIcEU5lPtAaKI8clW7
38OEANwB5sCFxYn5Es0MPLUPXztDQve+tjF/QZdbgL+2DwpYMJBuDwta6OaAFZI6uvHWXbFszV3b
UDlE5Py9SjzKCKS96/Q7HsXkPPBsfoWITpXRgdy6s6rB8oFjD9Wh0isCb67CJ4Lyij1B6dvjKECA
05RJHmfHaL6jYDPnkiBjjvJqwZRbrX6Uipg5Pm3bcKd6p93P61YcBmt0fi3DKh9KK14vJqyRqvup
WO4/0oW+KSTjbCvwUkdrExw2b27P8M1nw0mFqYGcdjY6VEz/joWIeO/aS9l7sk8A5djlSOxpPw1T
QIUL4W3yINPMZpBHvJHJF2gF/rPq4vE5cYGnR+S7fG2Zu0BDht8Sas6NuFLf47KKX+vB7sidqPth
B0HLz7PSFvbTqAb7rks+8uP6WF24sbnVxsSl+Bhqf+52fu+u37fAsR6U7I3c12R57yHV5jsmI1Jm
Qsvk20IIYp5tduHHlLh+vgft2zS7aFkH90mG5TS/mEXNtB+5vUV7Y0hSy4MS1oPVBwJiiD0VPnHr
8ULJ2PkDnPpAOxGhyrM+zwoKQ+o0neNd/HVS37vIt/pnEoXlUcyq+dn8n6++WeEA7HQ91NxzrdBL
KsAvFNjTFut5LuxpzBg7dv5rAmZi3ut5AIbu1T7tlj3J0xhM8z52cv+5E6hfziYGWDx+Im8rmOaH
JWaekYbkf8XUHwFawhYDhUWL7755nbMccqIzr1QCzrNuge0YJLb9GA96T3lGFjdawLWJhH1reuln
NIfJ1zkqotThxzvJBt06UqU++YiRSASy+YmbKspE2zZP9TzE93U8DUdna6ovhj5xpF5T/auZq/Gh
Ajj8JXLReyyMn8fGDdUXGALPFnX8wR1FcO4dSXS1w11y8fWwfB8G6uhoKO+ESNx3d+LIQa2ystJZ
xPusO6Y6w2oO1raYryqEEeT3qIxpwal5H8l4c9NpjBmxzIt79pVbvDKbSV6dqW8PI0T1I5Nk2MHE
E/pXpgYBEBlWvWXqL415rALl/yomf/hKIJPqUsL1N25vEhD2jVvK121lVF/qovuN8M5dRVJW0O29
mUGBVHNwH7YfzwVpeZGVhkYO3W7CQ3wPxiK/jo6Swb6bkv7RqCmGLxRYwyUSro2C05QMs7bC0ZfN
ct0LbfV8hwVA3Caj7S0p5X+LxJNYCvPzWj040o6fGBPkN80M9Bft1YmfOr0mZz8g6aV2KvGl1a7+
tm35uB+9TSHPOfNhKV2vyVgO068YNUaCfVvx1llqgNbgLHuuoClb+9G/NEg8v/hv4w4dpHmowya5
hgOpryDZhx2pM+WvoghyxJGw3EVFjKNuLoqz4Lk9Tl6l0F/CDiaK7IOLt8ziZrCbhDIvjwCgabld
+4YDJBPkCt5FCNJbyjVXoa3ylUCMI+AXvtNIpdtsHplbC8LEaPfNd5kL+9KrSZ9alYS3remd21LJ
etepeDnH5F88y0Bim47IxtLcl6r61vcF8ed+lffneQyjCu0gXxlOUFA8MmtjBbeNSOQe1Qo1qilH
GhkGCQekhOh7oKx5v61d9KBnVsUgrkCw+MjQUStbk2X7S45WxDyIY12IvP22MiQ9WXUb7LDEmA1s
4oCf2ES1ZLutXCwnJX0seUd/Ca9FRMorIEnG8blmUlOuQ2en4WibI9JI9aVLEkCofjyo3RqFJWvg
TXSEBul9ZWWOh2Kry2Ff8gg7B55FecCjjgzi69aviTss9dtQfMwQRbGBVRE2xZO/mvEx5tO773tL
7gfLmOPqz+I7TXf5Onui+hrrWf50gpyjCaF83bWCESMit4YrhhmYh6eGxpSYPLiGblsC9ZAu2/BT
/gxcFP9PT9mdFiiQx8n0/t43hhcMr8OOC0meksoK//AItmeSg7fjOify6PI83BTIovvViwcLWiKg
bj835mVI3Ol2FM7YcTEzM8jklqgjZeg7Xefy4crfBJVjZF82V0Z0bMhZRdwZij2rzEbEyGtTTrya
0Gu6k3CaqqJHdeI7Na3OkHbN7FxpuWrCw5rk4NH1XbCjm3cz+sl75OqJNylsJLETg+gdYoeM/uYl
WxLuLX65exmxKEDj1O496a3A3VxRHLzRrc8V90W8b4pmeoQrYFLbmee9KILkqcyFe17hu198Ao+u
Ph7oG1Zk1XXVo74wqWtecdLSW1RwspjxhgfX+bgxWEdIlRBOZmtBTk0FMNqogUG/u5mja9bi6ILw
eiu4dpnnB07908d9n8DtQc5PGS2s7wnqy68KVywLln3JCDBqi1NsHH1uULWHtCUE+DjHpXNAince
FtHKlOKJGHiupwseInHS/DIPCQhwCsWlkkdyAr2bkv5RcB3TIjW6Ti6B4ixjGF+cDQLYgzVL40Jl
3vr3tqrsx2LKnQvBBs65tp3pmpNveR8EpfpVtzDYbsfeLLgSwsk/TZ4K36q5mb7BYHF/rKokhT0o
vAcvnsyXtmSEezM7iXQOjRnJMZjKfrlyuKOc+D4Xc4khQfN9fANIaInjmAcO3wc/rToEvWt+L2Zk
i2yW7TnRA29OnUAtAACWrC9Nk5Bd2+qkPVns1CLzNMvTJqLYSZHm1E74C6uX4Bdvpmp2zsrvrH1O
vMeFKdT6zYvy+tBbSXeY7FKjE/jWIZ/0eMlZ+PpJHhLDc+Ukas84rNuFvZv/0UGe7PGRyt/dFiMi
+6XVobIt8WHpKsfN9LjMB+Mt/k/fW9qTN9Xz1W+Xgtq677z3rgzcfcuY9cFZw9bspVLuXYtQcyIk
1boV86Lv6Ap6tnN81G6hkum+1CPxWLGxhrcZuzxPuYmtk5JWeJyhFN7aBfy5dHVagudkV9131gbo
RpLozGNFSlqPlM6AOCXyFIqatqdlTiepGI01QKS/cPzZ9ytX2LkJ4UiRso+EwdJg94zrwtkFm9sT
2CQtWuYh9jLu+fAV24QfpgV7oihahnGE4ad/zhO/eQrQY++Gprf31bYFj15Slswd6uJCASgvjOSI
o01wa4AIRZok6f7J+NXIA1A35onDbzxThybIk071a5snIv/xWWQzs0fz0X04T7Bl6qcq6OSvom38
m2GQ289q/lC9A70Fz1PLInuHRHmIfROnSHr5L9yoP4pITfvBXqh7m5kBHmXEfhJjjroOK46Xdz7a
ivZuJOOR0mmpDjzVKIBlM+6k07sHemT6trJsDaVcW7yphbWjTMcTs/y8XF8IR9APbKhv+7EOsLyo
ubZPHzmmOzfGumvxEn1g4WZ5BHA/kc3Z1HfKAghfRnH1pFlDRoUP/ZK5oV5uFjE5z5LkjzwTjQ/5
xUG/l2UsX2TTrHc1u7+7OejR4zXHx1MIQ2rPObHtha6a+KRsBFwy4noOTkIzfjugvc6L01pqb20s
XtyYpIK8x/m/ZZAyCYmvkL12a4X+4jgGtzpLNtOJw07YtG12w65ubi3XpoWIlY1rWNiZNbjRa8i0
8BVrSX5HX+Au2SCsLzmc7IOXt9YJsW89ebnwvHTZhhLKo/i4OLpEv+lkrb4IjAnnrnfUtcajeuuo
KLiLW9GCdnCnel+ERQ6KhY+hObbVKKu0D2X1zqEajk8uvCO5g2CXHAEjjTYgQK/1frSqULva7hiQ
tizAT5s7IogtrGtkTd2v9k5N3Y+4HMA1VIwbjoG35S/hijXqfrIse+csqxxfvIVZ7kFQvpXZbKMw
HRdisvl/CL8Mi2f+Df0nQvffkXjULtga+O12UwzCOjGb/OJyChcHSuXpp4Mh596xQlSXjtcTZ2e0
EmLLfLoWbxPLcVc2ZctU+daStQ6vJlyuCMolNdaEjnjW+ejdhEzJ+KadwGPE769XSwUig0xA6v/g
hklz2vIqB0ATx7paM2yxUV6cP74w6Ck5L+yOKRkdND0NBI5qiNHefae4DkGUt0+OJ7tXMlJrsYuU
SIivNl5uKAxLVacJO8+/qLWg9rZCGXV2Z4QC5pUVEvMS5TSvXkOGXCbUShFkRGisbKOmn4n868db
t2zy17U1csWnEwbrMbR1u14KeODwuFkbs9479JmTchlpcw8vv/Dx+NG3tmQ6kIqkBys1NzIoufGK
ecr4nHz/yAgi+jkYSON7FuEr5AW3q7ej47Jstikx+zu5Kfd+YyyEilIJ26RhX/j7yffVjQ6q8LtL
zjzUSitu3dTbSKzKcRRBWszDl7HpcJgITE1e4GiwWbO5NLFT/vaTD+9Hh3qYxRxhVPv+GAi+Ohm0
NJasAdWF7RyBV9QMmUTZNoja+XKwy6I69F4x4LOBY8cXFh/UrLwLJLDiOAxF+GM1U8mEC8nsLo9W
Pz9R7mp73/jL8A31dPqNztt+k0UYPENVU25a4qu6YaSDLa4aObV7K9h2ai4o0OtwDeq7Wmr9Z/B1
cuoQZdDGtRf+kPZGsT+6hTiq0bWvNRskuxGRjks5LpJjyYP9nrDaOmRLYvkw6fr5fRqn6l5g6Xrm
URZ3Y13Z39yli9PO0/rq5oG5dzwdkiO0GrUjfJJeZDDhc2yNVsbNEf6pp2I7+GU3cPd29svWbfOB
919nXli6tz7l7W9/+lCWYH81X/rYzDxUTK35aFFXowJ2Bemdy0848QyjRzExZUYiiKaKiXLe9d0J
08zwfcGGcwOGZLrxY/GHGVR+a8IS7YoxZ/GVLEdi7KumjOtskhWhR3YZBd/74MGvTlarD5sL0cZn
eKpSoqQJcB2c/gaNILkQVzg3h2ZZKV5E3JW4hIKiuPFWs/1aY2GYQjoWa7Rr+TySznnbiMD9FcxW
881n1EgCh+zVki0W16/DhOZG8YgcKKLlfrGs5JEXMHnq+jq/H2Z/zGYKvIM2TrurlUG+JoCjTvB8
FHTfY6+il6Tsy4fe6trvq1WjgG55x/wnn7rHmv7Ez9Z5Wry/7HT9g/n2M5Y9d6fNDFidjwmCzdnW
dOSrQ2v23yeb3j/MNT8D3RgI15tbbcOx4/EMbkuO3demY6YWCwtvqihd9ZbkklKyGeUts23anRLZ
k+7M9x7UFtXY4urNXBH4xj9OPjPcyQt1N4uGogaf5IHzqznHbKGVIhGHBj9XxnM6MDOZ6AJmv2WA
i9pwOyNPX9uQWtBvdPdlDIzgZpzdL4jn9iFi0DL85Zf+p4/00x5SHzTWYMpCHYd2pKtKMNcI998l
/BGC/L+txq0K5CaEHo7E/IG2x20JuzL6W6zap2D0/7ti4nzORkXDELFRojtP/RheKqzO+9IfqhtD
6XSsTY2NLRFOu4E/2/ItjbfchXrdUhO1w3iTd4W17VxW+tpbJiB56grPGRHAIZeUIUPC7L8/Vv/w
CX8OGSl9KbWHHHe07Gi5TcRHZuxotr/sCP2DZfxzzoi/buNq4SA4Do6F2Y86cF9jaUBWB7T4r36B
z/yzba1dhjNyOA78U9STHlNnXv1/+bd/WtOYZIl6Mwn3+AH6exJWMt84VvW37f+Pv+U/WBU+h76K
2BknqyncYyQTDtWx9x7EyApNOOTJIzm20aunx/bf2fc/57T6GPWSZU22c81D9WVJvPWmNoN+sBkY
/uXr/tiH+0+/zyfzvt1J0cva2c5lRZD/tEb+W+Pq8mW0/frcr5ql6MVFR0PJ+cvj+0+f4CezR1Q2
7jJJxz6PasMmMVTrCJdQ997+Iwv4Yppue4EHOvx1K/jjcPhPv6L7vw+Nch7tZF7C7RwES0dsXKsA
ja+2/DDKJridQrjyTu0WF+kRvTQzKsVbuQAvjGLMMv4G36DCiyEZve+6tW75MMrf69ALHGqSPsuu
GEIXKzcxvel0R4U7rOwRjOOtlkK/+fka3rvLGK3Z2NTqIVF5cT915BArnAt4q63qaqaC7P9NUcAW
JlyZvlvg1Uyh90LK92mG5O2tc3At6zz5m+3mn775Twd1Z4nc9gmMPNcxb1+2ARv4o6wtsFO/EdY7
b1FxbpVj71YJYsv3KnkNV4RN0SfVm8Vew4Ngzz8Ncx+xllnRXvpFYmV5JcSfaW7+lkX/D6dd/OnI
L3Gxt0vISnPIes+F0Klr2zjFX7bs/mHv6nPOrbBJZIlpS87zUJirp2OWOjwfh47fErnhVv9y9+lz
6K0yi22VuZ7Pq1b1LhpyvK7s2f/lq/yHjyj6eNP+vy0fvKTdOOt6PheOb1T6YTCs00CZ8t+dEZ/D
b1e3cpNuHudz51guOsXo23dTr6pHYTad1R0mFGDgBrcATo6/nOIfa4H/4aWNPm0u9evkDUU7z+fW
iqofnkPXjLEkxrnYFckOkST5yZoF/k4LN8ONafui/8u//E+f5qcTMSfWN++4rc+9nbzrIbxauKn+
8nd/gin9vwoj+nT4JU0zaF2I+SzGJp+zxC6Xmykf0EnRjugQi1nv6Mhz+MoknjEI+R/yzmw5cmPL
sr9SPwA1JocDZmX1ACDmYERwZuYLjGSSmOcZX18rdFXVuiylsuu+tpkkUyopJiPC4X78nL3XFjdL
V42vXYc6y/+Xjl/5ZT90KEtNO1ZxnEXRy8AW5YNT6n71Cq/f5a8+uC/bisN4krug7HZjbQDUMNJD
IsNG95niQrBpWhPpfxM3h2BIGl+MLfFVRglssyi4uw01wZl//yp/Vsz9HlH6p6eCijeK+gxbWp4T
XYspRdva9Kopu22l82fyB7ZFmVQrlFTs1CIK3MGYy3UblfoGLHvm52OYu6HCj4mLga5yG6FwkXP4
C+jUTwqtrxBfA9hrUcV480IbyXdo4FIqlLl1Rz0zf/FJ/04v+IsP4yu7l7stHeYiHnZjQK1vB63e
+UyFeBNEUQtANoO9N2b4eslsz9NqHBKuGNEQLasSud4m6wfjvpkgM/6KPP+zB+AabvHnvSpLq1G0
6IJ3A53Nj8ZyoidD4j1z+2YafTMs7yIc+6Ti8HQUeoJSxUAP0LiIR9Rfkft/cvJZ19PgTyujaFNc
8Ch9dk33oo3tOqUfZFazb8s3vZMbpCi/QEX9pNT5igpuh6CdZnpR23RRsEH1/ZqWhLrTIiv0yoUR
o7y2SP5+vf9sOX3ZtsJFRhYpkdoWKVq3rpm77zFrcXpzXf7FcvrJaWl92bxQiKGCMxt1O+mY1MJA
W3Aq2k+Ifdo9U79g9fev5PoT/9Wi/bI/LRLHe7eU+YZOnScnAtCZXf1r3/rL5iSzZrIUPJWbIVZ8
B+Oo/S9eyr7Sg+2euewymtnGtMtmV7dT6g/O8qvI9p8spK8AYQjNxILFc7YhTKqiH2hdozuYrpgn
QCjzNswc1Vnlsvrx92/Tz/aNr0jhyGwq5pB1hjoqsTZtOsgfwTQ2TwhYyKlK0oCY9jYj9RTprstX
NrtsMpBal+gYBiLlGRo69a/2jJ+s7K8xtYvZ2KGwmnGjmLEr8S+ZYeZPwa84M9pP7gdfQ/rGds6X
KGizjaoa9LnGa9lt2M3goHcIm5j5Ulxt1L4ILgq3eHqdXTN8YhgYf0Xt+UmAjvZ7hPufNqQMwaQC
qGLEXF4y2880t58HFwES1fW8cqxzhhOhqYszPbmd3SJExmh5tdCKOfB1GX6CofCaRDl06krW2OMK
YneC9oa4Hl9PrD0K7l+QT362EL/sMug3UZkjFNwMRKf5WNZLMnJoEMMTw926YCU62Vb4Syjaz46L
3x0Df3pnYlQnabU0GaHZyNOYCfXqO6bG8p0pYMcNEsi7R1SteCdGbPmhjZoWIJZlprjXhrb5xTb+
O/buL3Yk8WVHymwzQhkjhs1sEVrmCjyB+yzDKRMMInnj2hNurDTRGOAO/oIGv5CIChyoX2RUhluZ
9lXhd1k7uQru8lWNXNS1mEeHSHwJIC2MyniUwrkmj3AVTac+YJDtVPVTp0zBfTKr9ALVSfsQZTfV
v9jLf3IGml/28ob1bNPvps0Ttvk5ySu5NvoaLU67LMtxIB5zj/wt92i3j79ALP3kOf4KglWU1qg6
SyFIYLEreJVIrt2BRKBDWMT13d/vXD/5M77SqKurfLqs5h7vOFcTScG3Spjm+trcdtu//yN+cgp+
hTXXim5aTaf2GwttnE8vvN8tIkuPOGsxANhV/ItN+PpI/cWi+0puzgYiyNMg6jdpKF672Qy/xVNt
P/5LL8K8Los/PVfpgkoBV8CwUXMj3ocdEz5XyLLfEFiRXZATd7/40H/2Kq4byZ/+oClnwBdBvYLL
0SLXFX6L5O/vX8PPvvWXMs4p8mYJEoan1+jbdOAUFP+4O/yvgugeypy//v36/7yzchpMx91//Ps/
/WrzUV7z29qvX/RP/0/7H7//dvhRXmPf/ukXq6LDxnvbfzTz3UeLqej37//HV/6//uYfQXIPc0WQ
3HvZF931u4XIi/8pTe7aevjv3KL/EUB3+qhes//x9f9In7Pt31DGGlIammMYgkzU/0qfs9XfVMsw
DEe//sM2r7/zR/qcof5GiKiOSpnIOlKkrkS6P9LndOs3w7SxTQnL0A2drM//Vfic+te7szC/gqES
JZ/DbkwaHHuiuW3zuj8jgst3jaMtK2Eryq3K/BRVfTfkmhsrwnE2OmbRTRLK/q5MFcdjus/0rsmD
bRwh33UMvf/MgZlwws3p22j0BHSlpLVhZUmGjwyx20rtchQ+Y6+jOyzHdS4dAiktM7qvg6Q9ReWQ
uibbf+qZmoFXEmj3jZ0H4f2SMS8IF039SFEK+NAQm8Zt1FRujTJObx01hxrOLO5hIdEYLEAc2Hdo
HrQdenD7ZVCFviPzPXvDKp18IxIU2EKt1PXaKg34111uHxSuU6obqql9o9dB54m2AIDRKMV+nJAU
456h9ZlH8i7Iw/lkRGP9XOsl84xupAfoYeUspK91GNMntPAfcVJMt7V+FeD1faR8k+M1bXLA7n2q
47m+sdRBrJI4F5cOMa5N0s0BLQPmkFxM2zoY57shqbKXXBfhY5zWFn7zxBm3taOCVzEjY/k+lF13
yPOrfguvXfwSyBRJMJGwNqlZZnfEUFZ9R5nHmACO6SfnlHJKzLz/wTamHpPWmVovDgVyGLZgzOYI
0RG2L/YzljnNb9rF2M94HmJX76MQWK5MdNOvKXKfAxMrJvAQW3uv6jl/LwFW7JaurX6kogIVCwWC
YdzVqFTQEfJbzTLQ75vNqhnae62wc7ChDxUuMMwMaLPxPjxf+wzWTJK0RV3gximqffgXJPKoxW1l
OjtNPBRwcfwEPz4a7zHfSNo8rkJXy0rTdR1GJhrB7mRc78QL3r5Q6sxP8T9v0eEYvlJ+hoahbWIj
zrz+OnZXEGoXyfKGV2OrOflG0dLGx9AOTISgeZ007KE379qC6rnOIdfgOF9FKPrx2byOSULwn33R
sbp9JoWi4ROYKFw03VR/jIhQ/MLWPrGVjk+qZbcr7IM8LVmIwJO/7Ul7NaYRQSXEohGP67k1mvTQ
wOSY2jdLb1zHZDTcKc5GjlKhkr6amL5TNfp6mi6rIFJ2cZpsJNXvd32exNrO7zRzqNaFkj6mVOCZ
+tAT91zm0U3V29YuQ9eTxtJrCxsxeDHcaqqNaSUfL6MRpJi5+k0IelyPive6QAKq2biatOAZRfSO
MO7Ii+LF8oqZIOfOVneNWp8Z0Mf7SMZ+WIpvdhz+kFpy7pvGIutZfMTSQjwejLjCqsrXZJf4JsQV
9K2RjYMrsKE1KQelC49cItBXpRoverzIyFkxMSdrnLG71iBUMfP4Kt27zZlXPtaOAlyFOf0GGvim
ZVh4EkPsTUzFc6tCa7Ng3ZbO6Gco20ZDFW4n7WRbaaxETF9Uk3H+rGKVbY28XmOFDdysEuYuN7N7
vS4+++xxtBfV496Iw414GC5p4qIjI0WLrJkr1Foldj6YSmDld0A7EXTx1D3IQbcv46KyQKYPCynV
3pZX02BWXGDS8NIxYFSxtGG2YKJmj03lsI7yfnbj3sD7o3hlE97asqvWsTKpKMxD+Vl0xK9Hc7Dq
h3zyBXrJkzSXVxlUyI9wKtmv5kz7wI1Kh9tWEpGtG0xmfms1Tf86mXxo6MOb82iKcANuNDmpeoVJ
KqyW7lABOPOHSgv2aXl1qivLoj3iAEIHzRZ7QJB1NsVYvc/jYrwq5Ri/L2iAPgx8W5eQZuQO8sW4
DpxS+FT5FfOd8Ul0SrspuXNvhaI9ZSXWd4f0HlcminBtrD0uUv1mD4ICJME8lTXcBdP6tCfj0ISl
iYQjNIlAU8sVrunvGa7fjv60byqQSDQjD/dFpcpVNjE30br2ZBtwArp8MB8qp+pvdXM6YJKqLvE0
vPb4ei+FYZeeHNQWy1cZnANp5e9BGcj3LEfs6eKUMU9OwqOaBjoEHOQMduFpMf08W0nK22kuEFCG
CUFJQfugjMPsTaF2i03wfTGXbh0JpKsisvSHARqnj4MEHQjy6ontLJ2OmW5HjPAX+cLl4x7D26jh
EOyCVxyFaC8T+B9DgqMqhAhRRpiCOT7YUkNMPO1ic+Y4WrbN04m5QT5u7MAxfA3v+QgiCMCBP0cS
QkoQWc1bZRVyK6BcHLrBXHZFZo+I8hWgSBzuJotvGbVqxTaW+WbcE96Rjr1R+inrrGlutLjr+EbD
ztQzFdX8VayW1ES4Fr2HZfho5J116ruXrGryt5L+hpekprZSawzJk1oINKlojGUOk6XL0jUfRc5h
XCBQBjWFvEch2JbWi5XOULR05dxMvFBXNXo8A5Ixpm0U3wMtXQpfNdWFOcXoPCdRatjIBCRHgxOP
bmHjAffg2SL7L5rSMzvghEvVrEIRXUI0xSivQigIgdeFWbGJWgTrQyekNyWFV1vterGblybt/HEy
P211QmxeT9oqshB6msvwOJYwgfqlljexYuBb5FGClWahksO9WxlY02OKsYONTdOd81T3rHaZ4V9w
cCzX74qkJy3rYF3qPxTZDUjHnVc4FZ5pFWJXmhafYT++5Wl9tEspEWAqNGKy8WOYcGu4jYKLLO7G
lT6y+2HAi/EGDPrWUK5JSRN4EjnvbRR8Dh78XmqKb+I0by09XY9B5XiGEdLnFcjoM8eP4mxXVAPu
beX7ZNXFadGk8GJqhsM8jNysF+NT6gYiuB7okDHuDcVE15/cEOviInLO3WqZUJNb6rtMwa3hguhc
rLNeLPgXbTTqlTTaz1m1YOScLdF8G3LjMpnhvCkNDDG4Bt3AdtxI1vlH13EhD22fvSjGH1V/p8jp
Dj22OK/HaYB6CF3+Yow3/SDSW1Ks1BllJ6MelGwRKqv5IUhxnnHhxVhd37Qoql/iod8a052Gtt3r
g/eoDnScz9aqm2x6BQwDgDWAUOlOhRKtrzPpMBvWbVc8RwVCwbjInzSRe4tUd7N+wcl+k3XzTm0t
dZ/UgJ74WHxBPHys5vbJNC2vxBiMd2C5pYVznOMSpZu8DB3gLRS4W7BAqPL07HlRUmcNkGEn0vbG
ji1t2MZdKPdMit0aj8ZuwKQ0UQHsJZ6dNlPM+2KxP3UG61lzH9lR7RVd+oK7mB06Ct5pyywrNT+m
45R4Uza8WUt8a4xIvmt81p6CurE38+/21Qtb18JLVVKhrlbDKBAnmaWaC8THL9TpZc4he1U9Fszr
2yT0JFtbuahvTDSTp9S6r7PkyZ6KnVCgHNRxdmf0WH+tQHPxi6FsbJVlR4pn80OJxYH0egyEQfE4
xOoDogdIm3l7ZM2mFF35i+3ECVsAKLs5s3G4YYc003LkyCM0yhLLBcEtcJYS5kCXJYXrKClBYHn2
TRJA0w6QsyyzXWti1F1t5knDa6cEG5FHpjcndbVKi+Q0FuUxryhq+6m460Mcyl2E581+MPqRSkOz
onsQOdtkZECH6sBv45InGltJH/9IbHHpDRUipUUHAt0dUlMXtIlz1KplA+/Lt7T+Qq/ukGLviLCp
u8EQai5BdMO2Sju79EPW27xgIw5DYHehXvNhWAqAEUHA/KiYKzGBMHGG94Snai1ktbg6Nq2NsPpd
Y1cR95r5g40fMcwBN3O26+d5j5uZmmrZ5tSmMcdKq+OuEppa3Ys5VDyZoq6HCLBXhRRHtSoPjsRA
mCV3DBRmX2M2mIF5I4DrkCjqQ0PJo9fGWz003BQ6cR5aNtFqQKa/aOdAoB4ZkvLImXRUg/JJmRYs
trq9R2jr2na5AWewjbIs8hjfnVXtHNv6Du/dbZEoLZ+Ihce+13lYddIEMEFBgQKApXbOqm2j70qb
3ySLcIcxZN/oXKHE7NNN9WC1I3gktXGK0wAQ/RuiRBdqI9ewYXxjwXIOoyHbxFkKtLBv1xygn0jI
O4/j8ZjMccebHZ6UCZ+srb5QTNHts2mMJHFP4eOo40o2xb2M5aksdFpkTZk+DeCdeE60656UsByW
DERZqe+KYV6XhVLvnOZHYwWYwTQ+6jha7iVnixcET/jp9pD9zG2ePRhTReGaKSVmbk4Wq2pRayDm
DVI9gl8mFq+wdfsdxuP0vbecU6zsY6WbfAMS8JIbR13lx+m6oXJnRP/ce2sKoM7M/Cixx7XskFGm
5SPxbFi/9R9pr6TsBQhMDFBeSm1uGNI/Fu21DHHqtdN23c4uyXqHBHhNPOvu89GIeMRqm/ez19HM
WbdFaiSuHnfnso3fZafcEk2zHaTIN5ZuRC5WFw1v5abuVW+EFZFhqteidQRgaTB4I/LhpCfaC3kA
tWfo5bFMuo8J7sIJRGbimnrxNvMlXUCsxDAEzTpV9I3iaC+DjuGIxdzeaWE87SYV9wKMuxjQHFGi
bJHfY8fSV+UUDpfczpdbBJ3YGKESWY3Ao5ss4B2q4lLW3V2sAdhw8j7xCL85GpXV7Iaqb3ylUN7y
Pvqx1NGrxCTiKSNWT6jPqKut5kWWVfNSjPKc2xMkMWpeP+wcXkaVbiwtO0LoSdiKCKLLc9O+E47y
UCvZvEXULHAH2YfRqT6aqBuJtG2mg2HI3AuwIRGbqYWbMKPfV6GnGdU7PvkcL7KIVwL/YdYChgQ9
Z0ORwyvC8sxvuu7q7IbFQj8jhElGf8CK9V0GxKIYat2nsXHfmtN6xF23UZQu9ZJuONRBvrWS8EFr
8mozQfrYtHqu+rYjbxcqgQQXUQv9NHTOSWh7YW+/h4ioadMkH5DQMKY25krTaQqoYbGF/3/JndHr
Z0pqSeU1myXfClNgWD4OmCxcXFGbMIoPdZIBiSCF1MVJh4UFQ/hIGCElqVK642x2OLRUHlRdripS
rZOmRtfvYK6SovcXtdG2Cz6SopZcO+vMDyym5fGA9XZWTIweQ6wdK+yDvVQPuYA1qAzhGQAoWsAR
eMAYr2Y+Vbepnxt26d2oQWqLLLw2YRV8Y6s9mU5wn4EYBUlE7yjlwNCbseMf0Rlw0EuhT5e+HtMV
jff2GEFHqyr1DarqR18ioFhm7erZAMpJcX6rFZiyZGJTbAiKTM7VtTJ0/W1h1M/aYDzaEaeuBQiu
DnD+gS5TNWqrrkq9LsvXzmQ+5Bi69YqgjLHteEijHditi6m3byQIPCZp7SFsv9At670wBWODz/IB
Iexto9efQcBctsTe6KG7L9lkY08JQegqojjWUfqZSqv0QkO5M5TkgkmSlZ7DMxVgEa2eg2fh7EtZ
PWYU8NwuytuosNcCJlrYjTNwNv3YvrfaiIlemMC0IupR4azVxQS/Ga1Ij1oHZvSZwFQYO9CzoE8f
w2YgPZNitKK94vYlt5Nqrp+MWH/LbE4CtB58ZZslK5Ilzrmw5KaqVZXxZaD3ONmV6BabGAxch/qB
i9MVoPDCT+wZQ36HeGfVARBBctScg6gq9kYX188DBGFXa22aQF38rbeXyzyX7aoxrPsy5E1cdNRe
MUWAHomnapq4eMzSz0aaPn1a3ydRtoqC+KWwkmmTN9ZDo8mbAp1bEjNNqvKbTDyaUth+mhfPcaPv
UgwFrSBXU2nOUZeueg7RtWErC/eLvlspivktL0xfwe6OA2/YWEnrYe7MVhlLUeYV9oJyh+t76ySG
ykI3VrkwIupLJFRQLPfEI2FOtuzU76SaPDfXzcUy3UCI5zjDIj+k0Voq1a4tFrI9lzWUlrsBGoU3
BxFGSWTompqgPU9xr12djTg5tfq2D/sbrrDlKQ3Hc2kv3Dig81RmmB7pC/C+FofGzFrGmtKvFwSU
mXMBi4uQTYwe/rvGnapkcoVannrFPjsEyVA/p+fANGOUAuEW9PI6M2nWcj6lanSXLcWzOU3q2hqw
RUPao+FCdu1MaqJnFzhAuSMYSdN5cgzGDYYDqLhDqN5P7XNvFdsY25xtOV4vSCnL6f3MzqSCTXmn
IbZqE4ATwFDlZQTZBkRObIDKbBI9sNd2Q6HCUgfNcnaW5KCY9hGD5ZmLJ3528QPTiRul0IAGgHYq
7KYIsCdpopKifn7uQ9CsuChlU91bEqChLJ8xfjyBk03ctpkNXGv3WLZowHL374N4AwpoXidq337P
NO27orYHJYpWhhI011QEeA5AVqamN3x+cWFUSjx7ND9k43weum7PI3U0lvRxGDCdjhJwVlzBRm1i
N53LgyjsE07QjWXh7guWSrudyx6yAfxnMXQHHgqCjHMPtfsTIjbmmYqyNZLqkozNS1JRtWmy6TdY
giJ0PEF10GEmphFtPmEC6TXuVVzKdm+fawWwh54iLcg+JIA3THki9TR6ZFnN1U6/3pWb71VluVlP
QGyij5s8xBg3nwQUmACf9x4r1uLXOlfoRqe0D0XDKDyrfRIjXNOi+FzG+CQN7n45Gsm8bb2orr1k
TPd2YaIKNq4MIe1djZQnoyvAyIFx8lXD+YijHquOw/pWB/a6Ic1gmrV9vFLKrnqmt2gkZeCDQxiB
P+AUM0K/nsU3OXTfMi5LuPXG9BiQMc822YQnGJRbkY57q16SdQyLcG5Kyqxh8Yi5N7Zlc2+Kbq/F
2ecIA/PRUq1mbQrZbJeFD2VIneG2WAjvmOOZfmdbNyurs8eNk3NZtZP+IHXZgTJLj0agbQv5Akw1
Xc0t5vUle49hDC7gOojKwN8F6lqxqJSAZNgi+JblDoZYnvBYfXWy8EEdpqM9BOt8uct0CkeSANTB
/gyp1OGVAik1vutZ816o1Tpa4tUk2lUqlGfRyJ2lW+AKwJJOw9OSRrulSH7MfLazoFzpontFv1W4
53WmPKhWdkv8xOTCFDrigjsGaPIq2W4TFXdbpynJCtYY3iCchcQ5DfNBjUPzJrbw3DVIqBSHxtT8
lOi17tGwHjl5HThPyQOqgQvzEcpbm6FAQOuo4XoHewIw4DSGDxZ8YCoI9hQ6Rux3grgSwh36Ag6B
mlLGBvhiMmNtGeajRfYRcxTtkk4KEGOzwrIQteM6xuDjIr4t1zMtzVU93+ix/T5Vd01vRih0+HFg
+7xzenMl7MKE5DKWLgb9U9cpbirkKwgAbJyjWEs1xXtEc0S21CWdpyt5tLFNYWBVVE8tK6u1pnsu
cGfAEgDHFNB7wi53UGhWTkztKkw9PIohk34zKd/7Jr0ZYlrdSvyDkvLJZiC1SivWTEr9toM4DSBk
0pEb6Oo+yq890MZyYyOw/BB6sqsxIIidD91mbyKNfjtF8a019T08NU34pQIuke43beLms6PXoXBy
+oMZF4eCkQtaZD/O4VrgCYXcvcTVwYkp0WhEU+FyXoJLxAU+6I7XcNX2cCVjsIuwRKHT37Z2BNRL
uVS9SrelDeivTuo2CqAQJDUeyVj/bvQ8OIuh+BFhAqIWwpvUGMm51vH0wdulbpktRb0ZhGi3uZnQ
z0kW66GoHdhsMfKDy2SUYjfT4YGwoM03gN3KV9HSRGNzC+HWtxqckt7KAZg66BUZW08ERZfJgRbR
7TiPjooYRVoTzf7Jesgqdeh8JcirG4gsV2iiGgzdutDMese+Q/NA79d6HL/lswpUVrQXpy8jH2rJ
O+zAY6nJ9ZTkuTuly42m4NIb8Bq0tlWdFtoFbwBLigsIwpDHM7FvQ3Ogcd/PtNIyu4b9PYRZsqm6
jM8q1BuSBsCQA3ePIFioTd6uAy3W/RLj0j6HBym5wEwUIJVVb4bQjM7F3Kv3UWSYSBpmdV0spYbw
NTGcH5WWKIxuaFw3XWIfSiOEbcTFaxVIeHMTLJprmaGtlq4HAeTAtIhUhj8VokMawfgkPTSuzccc
MwIFxtOtZM/PmBa9WmJ3H7stPDh9P2ZhepIyVu9kMgDkHW2x7IKl4OpHZR/EXtq3OoZ8gNm7YbH6
t9Cqsx0IFS7NTr14atiuAlFx+VcoKat6YdkgpTnyjnZXprjQ1wrZR5M38dluO+oc3Qv0ZsCRTkgU
Lh5phaFXIA7cqCLOzzNGgGOgSLvzQtzbn1NYRzn3OR4ZZ5TJ4zK0eeyZOEWokzRFPvdJPQJXw6mJ
0Zfr9ZI6xi6vneHQNtRW6yRQOIkEKIvCXVpTO9bhSN005B01UwgVubfj7+mSKz+AHNJoiZrewqCP
zSHQ8mot+OMKKm0Hiy0r9jUE6u3T/VhOooqWNZNawDJ03UBM5Np0ay6VjjLJadYdj0jqJkHQolzq
qkNII2gL5eebXY/LA6KzcmM43DI4rwIwavV0sqlnLvQwrlAvQGKG1oR4Y0y6DKIyIUH00d1IF+sc
9RN5HiktqAGetXCLqDTHM3cdxnIkBmKt7tu4WXZa34V01Hn635ookad27qcLbF/nzja4sHtqYSk3
OC7ECpUdmjclceJvnRM1N2ZkZ+dRK82DNjrNN8cJmnmftvCICRau8iM99jZwVRkr7TeZys6DgkZV
WYLn+YSHbGyqUAGfExbMAbfgT+C2BFUy0BQJZ8aPxSErYK9F2QBSNE87OPzL2FdMy/VJXNhALHo0
aW2fdKuOo22Wd1Xoy4pp9jiUlr7W6V9sFlMJ7tRKuQuY3wPhtdkW8Yzn+wWq0NOiDO2zTS93VWca
GEs5hDvANNNNY5cGoJTvuV0LshW1CMdtpzn38WLk/qQb1WrRVVmtRBdHt4gvIQY6ZWdWbtnkAITZ
4u+CMTIucAutcsPTHoRHcxi5Co7xRK/dHnHnuFMxOLvMCJZDbURQi/u+qTXPIktgWdttd9GtLPAK
slrgBhVMLVVFmVdDXksQuImT/eC/VcZ7otLKM4eohHiTE3p2PRi6CUhQhsBBHbuH0NAlDMR4FE89
l6vn2pIjzQ05j3twl9ORLlu360qhHktYx997pRW0ROife2WxoLmOtOCmkY6xgjUz7ulUU0VgKX/N
zT69IwetGq7Vt30Incx8qUG/uIOZK65aFP1tLWsYyfYi1im5A09tHd3bqhrdJuEAnyBu6Hiyf8pv
CAbCcT2alslEsJBrE6izelGapVfu52aUJznKb8Da1Y+eXrEbY0u8mqWv5Me24r7WmA4hsDJ3dulk
VcFFywrrYTGi5RGQ2NpqgdajG3lkXumQp2aS4DIodIWr+Trmm1VwrRO7AmjtcfHbCTGEIwzzbu5K
5Tk2SXAZsxK+B8Bf2jsJ+sHcsOZn3m6CNUyHhh5w7PSgcvH1spk2DpSKxhu6NDrO7QK1uzdN45sa
2c7zwpgB6B2hxwntqXCQoV/QLXvunVzeItFQ5c6BYQDLEo0EnogOxkwyij3WQn0FkZ+7TC8AOjG3
Tx4MREauUzOzjQ2Nm2PEm5okjIfavEuQHSDNxsqU5j6KF85wkgHOGT63w4x4/7bVx/ZhBvaOlL/L
b4JohrKKk4g77VQtJb0jpDEWmVDcqUCprMCq2acq1WGUTEUJMqcqFnXwiF13Jjdkvdw0ZtM125kZ
I0AvNR8uywzW2A1kRSbkgkHcVYp59HNVLtqqqCpuG5ZB+keiTyZwrq5bhXVxS2vbgf3l0H11CPTB
5R/QCWznwGDvY4Iim3p8CxRKQ1iywxkaMNFugVWdRTkUnlIIkfnszDNAfa2SD0MJp8d3pBWraFfC
6hWLnATFZlIblXlLv1UJsy6mnKghb6mcR8YQx/EamD+QOrsBmhahV7mZm2F4FSB2bpNMY24FQc8E
Z5mML8nvozYDzekqBFN4pkoK8rNu9la71Z1G9Q2W2Ab4MLoaxYlOslUMnyZxsZ+7sfm0GFC5gMOW
iy7U9mhORrgjicJcQecWf3j0/j/WyzlScGFCHPtzzdz9R5G+pv2/7drstfjR/h8/fi3nvnuN/+22
L368ln+W0/33t/uHpA4VzW/C0jWVPVKDx/x/JXWabvzGrc4wLFMXdC51BK5/SOp08ZujOzCZVMHv
WNqVNvBfkjrxm9Qcx0am5zDE1SzzfyOpM3+XmH6VntoGveV/Fm0KjAwyHhLjJtnRT92DBT1zr3cr
n9YAorL99ZfmyT5Z8AtdppKe3M577b4xXMYyt/EJ0OOquJmf5y2z9XW+Ss7jJt7rXuO3++SYvjLa
LV34TZgJoVhv+gO5Jf60BjK7hl/g6761svbDLl0NW9Pr+ffJ1zeVn94Fe31Vb6ZD5M1eva0P7YrJ
wmo4GD6Ny+3sLb62jbfNbl51a3UDOXWTbhJ/Xinrcmvtq/twj/rAT0/tJp7c/kbzqx0hF2uxzk8h
WVuutjb8bkvv7D/JO4/eurEtSv+VRs9ZYA6DnjDepCzZlieESraZc7z89f1R9V5DxWeV8C560mgU
UOWSJercw7PD2Xvtta4mKOMT2zxlV8auuZYPMFIHzfX5Knb1veouh/w62dNK84tdFwAP8ITdcDAP
1R1DAtf5Q3awrqurYtcc+l3rJQ4kHXsqbB7kl4HhhHuTe6FhF1cxlJU24CKaCtlTeDsgLDX/WRz6
veplXspjgZvZP/de54b+IwhGRwp0N/FkL/ylO+yrX+/0t2VQKd/xBLcJFHfZqXa173xPvA1P8yEJ
qiDzBKfjk4HvdWN/8rmVeErQHgcXvdid/tweO5dsz9Fd5QCS2aObE2R7KZhuy93IT033xR1MEoF1
B79ntzf9+A6JAScLCoK8nQXoNThlcHZHJ3EQ6DrEh/Rg+sovhDlvsx/yq/W939GPCzq3tYdHJ3Jo
pdqGM3raoTtNvn5T7ZHysaF+DKBl9Qs33g0n4y68OZ/OLjUcHzfnwPDj6jfpvXgqfixfGhkGdTsa
HRS/mtFpr+E+8rRr5dq66vbZQ/1UetAL/RJ9Urq94RY8JLmNj6h77dJA2yOb5Ele5qdX6hXYnyBU
9vHg1qqdPBi3xr7lt1lOEihO5i9AcA6Jy2UjSFzxq7qrD/Jx+irsqd24Mos1vf414c8I7+zU++Ko
7Adqq/ZZcmi930u3nMQg9BI/9xrsRORrP4Zj/iTdJn9iP3xnemfsYSLubP2gBoKf3GQPABlO8iE/
6VfV0bxPrwwsoD2l+/hQHtRj98kMIiheTPp3pr6ZiKLGJEOR2UhXZ2fyxhgr7N3ahR98N9iGXbOG
1v31qw8Sn56PByXAfnHBj3lnh/vuo7KHB9crXuJbrqIOiY7b++A/HNHJ7C90y/zBnhzZkT3LtJMd
WMw9FuZnO2lHkSp9ZQDO4xQ5sds4kqv4hg8VL+9b4ZRDcxMdigAgDf/0duKYbhHMu+pOO0o7waNM
EURBEiQ/acbmxkGDFvrn8mfxNO76YxZkT7BAzTu4AW/qHZR2TlY54/GeFrQjfFHdlq/1u/A59oEU
HiGOd0K3ejKfoyt5L11HycnkLF3pNxzIfbSXH5d77d7wOp9e6lVh7KL9eIhO+XG5Jhny1RstUKpb
k+8O7chBduJqDjRH4njDFemE/ugAROTrvwY7d16ec/u1xCtM2MLZBhDviQfIkewfv1J+fnKxSb43
dEwndc42RD0O9ea9duA+uxuDFMdqXje73gdK549QaduSO3kD35z4pWqfdxbnUThGXzlxbu28wLC9
T5zF0e11cT/w4SeU4Bz5SjiWp8Uf3cGDU8sbjtZt7mj8X3bNldI3PfOeHAncPsdBDuRAcw03cZGx
8HKPcR+bGtLN+bD+3vzq/Gd0ozPDCo6AX5l6lR97mMC+2VWeGkQ70ZtdMjpHdttrsCtu7sBY6YKO
dKQj10gHDRwfEJBN8c6H/JFQ03m0tOzB/hUREUYXr2/PLtgO13JRvrD2EGbtmp143+xSx3g0niO3
5fgl31qerrnKHqZDT+AYp3w0qJTc8N7YIxph097d1TwkPtRPkTv8NS8A2B8w/u1f5vI/uBbeVtAF
d//rfwIu/N0wwhoyNzQFk5FkoONN8QpG6auFUFY5XSDYvYtuEjdD3knrcuV3TYdPwFYOjnGKeRMl
sYqGPl8V3IeMAIQIDH+kpWV/oUXrn73C/oFelTPYTC47YTCyk4bLbO7hvBuOA2bY+6O/miy8h+7s
fqdaH4w+odkW7NSPvI6oSDcKzUx7PTZrkOQv3MhjhQTXkZ/WA8lv9+YhxFG1vokrD70cExa/DwcK
9Dyw2+mcMdEprme/4U8xTrPx4PT1Bo/ushnAaWWbzvolTtDLep67HXVC/l902n12r/Kgxqt2EHZ5
Mr8m3U8O5Lbe+vDGk/YphwVxg7cPArOoO3K6My92UfdzF05luuenruBgdwy7+TLw6WBnddAh4CNn
12waQRzAOicXCBX/rV7SR57Pvso2rI+e7olB7y/sp+QWXsI/ukNWceB5bDdnSrjNn0LP9BqWdP7F
a3FqFwP8k8tc9ABcKX7qjg1nRw0WF9Sak7uCo+8L3jOkzfjO2S95nQCvXJj1sFlXxfGZAag6chUO
uit6o0vbxD47lEtZ/V97Bu8+LzPyI2IHlIAERo2DTGMUx6lxlI19SQhaj3LlWfyc5Fb8EmDCHuVC
7STZdKjdcL9+nDVV6v3hiCKVzw/xi8KADeI7BHs9etVu3Tzw7d/MKwjY2Y6OVZu8e/KJIAzqU7zv
Ds16UF09EG7WN2245x2auhxY04v8NmAM0XkoWL3A4we7dH6BcrGBYtoxXgGc09teaHbKonN2Zd3k
nsWj+sjpkQkcil/LLAeo7W7aycc+0Hf6ricqw1rpWTvhiA86CrfTrtudOcfr74K/l8dMTuSmXvx2
MCVCxcRCwVQEre4Ieyi1+G20zbC89UiUJ3zTLl9PMt5F5IjFOI/QawPISlzyDgcSRqfzlm/Lt3hf
efrZjQPc1Q4umpZQByad860i7W3nnDyRqNz8ae21fevL2KwcxMG0E7Di9aQm12YgH0Yf2lJ/FzrT
0dp3O4r3mEPPt0AYY0NeSjg4k4bEpLq4aAeB133/quKGrdPqq6C3Z0uBZL59VNhz3ZIdVTgGgPk5
VTJ7efbY0QCTujOfpjv1Gp/Gu0ZD94qJefa7ZjGqk+1If12eZmcuIAi8HiooduPD4mND4rfuh4NK
JSG8wyBx9cHEe5muJX56dfwKPwNHNZYQ4osUVjUSKLAL0mgxMK+0Vx3zBdwdmISY1jm79YsQgCjD
3PENXvVlwhwL0oAZxwOAlncDvpz9Vjgphk+ZikSC/NUhbdsxYeDWvsXnjPjd0t70LJfGG8/N2eTe
Z2Nd8aC8+TaQkm/GLeGx1sizWuvZkVY3JPKqsVRHIf8En8RHaE+dxiER8Jq6A0jZDl3Jlj3J72O2
kXRnjXosZTwBEHNph9mSnd3HP6rrdatR0GShoNo8vCd/X3sWKbkZpI8hKXZ9UwQNiUrs0lYl6V6O
i35V3hR355/zbk0UqHR7CelKu8NzYOphIPFt1jWdBYAx5ONQCQXZVXSA4S31pR3/eyj94pAdokMF
1dhJ4Odu5iNg0avuJ6go++xbgW5nDkmQaBdPuc+VasdafMGmOWqLPgfMBsYVoBJhJ1fcimyKsGRJ
VQAYf7eQQZHckuekXCnoDjhwpbItkgs3Bv9lMsKJ/d4WfwgOTEiB5dCfIW+pPV6Qf74arinlOakP
ONVbPCvoSdTmXW3aHY+XPYVbSbhXQse6rndKQCuMlD1zxH191K4RxQEnyR/EBwPC9yfEKfUTiZgH
VGC2i8DkKkEhVHG4BdgQyF6ZruXpjyPOZN8fw331xP5yUFRXvhm4hZRH+XYSbIZIkyd1Dw7pqHxX
f5iP6m0SsD18b/oQsRz9OflpXbdH/bYIIi/3gWBAskodJXKiO8ETvHYHyYC/pplrHgqdgeYxYuDR
FvYLMsWIL9PZ5c+M0DiDG9qv/Y6qla0FfMFunM6+JTd9KV/orvZnLzslJ3g/DWfwlWDywarz/qka
qA008Xayt75rGhy5TvdNfkAsVOOc8IfqkW8m51tfr7Be+kjDWvJFOtnsYbVf72HW23uzeGDnpy9M
CAjfSU85gEJ3Cneda9rRoxLZ8j5p90tA+8yB5/QZxUz3deYlhq+TO/mz90LbGKfQ2oDSsUTWaDiG
B5TQ1jldnVtzdnv+7+yuaSiDOzawD4wKBmR+Rbw4hZnZ3Lm4XoouQ3S+JAV89SyAqfrF5D8aHMjs
IrzIcuRXBBP2rRdfU56df5391qOhyi5KTgiCmOtXw2+gMWvL/AaT38QqbAs2lJ1wJ/u6j54Ry0B5
1007O/qR3+fX5yhQ/YrgtqZ1JEG4Nbj/nXrHRfTK8DjtuHWKlF7h6tjDwJ1P4ntqfAMxhxfH2XVe
ekch0LJ4ZzWamt8O7uUt6U78NdleD/dyWJynX2mw5rPrdq1XEGQCWQ7YIEJ07YhfBXyUbo+HnHW3
hOx1UTgUO8UByWx0ikMiO+ciAAyc/1InJPpkRBfLBThFJr1mdcIxdQhqXEZLnJ3LpBlh1Fw/B5vO
NTQoPZrBPtA0FsKwO05+TQctkuiEeGj6zSMzED6l/mAOWpa/eEKwfifh15lvND4AwPgD5+ix2bNf
BCV6VV8WH0ApTtkk9qbeGJi7mtsGgTRY6y99EK9u2Ft3mSsATpm04DQmdvULYSNf8Gt+UeohWEnG
L9r8AAsmkfLjvXhIrtP9mmObNMB92eYGorozHwYFE6/+yVWbCLNeF0GQuu8Kb7/Jv1WZ2tdvrrGK
tdJIvRszNoU5Kc6gAK9IUsk0C6CsFJaI694P8hRPp2BEDIFDnAsAL8Ags5q4V3DpxL6BVuEBAWkS
6tCnJVFZ3GiX36751ryX1rgQxDg46lPUkshM7eUmfAqvaFycrBtIgz0IdgKJCgdDX0QLakwk1dNB
o2bUfckfzx5dx31IjgyzGx5bxPtTqNkVh+4q98djuwP7tNNdnJCXXPVHfb96xME3H8b12sYKx6/z
19m+NQhCRdA9gfS66a6gY/25hgHpcY1v4NLdzNN2TOcQAro74zjbryPGXRAPVlcF1Sr/iKufJ9qp
HOfY1XYLODz+esSMVq9WOKkL9/J6qVzjium2RyRPfHSpDvovicSX+hHszjjt1C/ZPApLFOnWkLJw
sUQzks1CC55r79nP+RWp261Jq78GpRl7m1zcBN+z5mjhHYhRshuNQgNZsy1/Wdw1N1jLd7JX+x2O
bN0IYmkgBLpfuSiWscKY5FNmHMY+80aAzXoq0bnaL4gD3DFNgs1VlLLQA8VmV4ghnpweThkg/oDH
1R/46LgBqJS98Ytwt2BoigfjxyHhqq8RtccdgTk44y8VD+PgnpX46DgQ/GfyH4AWa6LqIgzOTQyR
h4AJGrIkvHZ/Y93WV+LX9K6od4lIqpdeTZj36kRo2EeOU5CE1eC8yO6AabjrmZz4c8tV63g+Rv4T
1NUO+HqbJjk+Ir+bdSc+tKsD2a1XWy7X2CxzsFwBcTDedLOmiAP5z5riKTDA+7AA14fcox3hrInh
zMYNe0IrvgQtXZaORyAto5JDUlcrp/VSYmCPaJLjpfBjp/A1v45uJ3fGJ60lhwI3U5KNmZ/dlrWP
rHXDPlBktZblsYlq5E/pRj0ACqEMseZ7T+L9gnqwLV+N/uKuiayJa1xTS8kvb4WbiSoz8oj75IEe
7ZGq2t3ymp/4+i8ABL6yI8Z75sEkJYlvQurHa/YQ3jJx9zAe66MUKIflV0V9E2yLs3gyVc6zn+x1
EsP+xAWaNIar8X4kJeYS59NtusnJNfTb9mg8LQfqe263J2h62aHiiCSn4gQw1rp6Jjji+l3xOsPh
LZ7HYNhevpWfwdediEIktDKxLPQHipwNpQlALnsLUQ53eh3PdrNHAfrYHK2bfI9/x4tTPqfyptzI
190RNBVJ9XrBTwNr9+Yw/283bK6S17bqql/9/wsMByud7MfdmtuX9uX1Z/7vbs375oy0/uS/GjOS
/Icl6mufRdJBL8r8zfSz6yn5SNIfkqVqpmEw4CjRqP0/jRnJ+EOiL6+YdDol0FYWNdZ/NWYk7Q/d
0kALGqolqZommv9NY0b6XbGW9o6y6csIIXQPcOp3q7jJdZoVjhxyZeg5dhU9iRkNBEX4BhLhetYG
AOUMSFhyRPc22kmhTilWqV/LOXRAR/x1jj4sfL0RQm3Lx+uKNuXjWevlajLOtHVq8WAKTeTGFZxt
vVWgZxqDoEIQCdWcwhOQ6j2ZGorMjdpxgVmGH+DfvyDEyjVRXaDrkV5UuItsSTCJz53MsF9hIGVX
5o+M3xg+42200JeU/LtiXgjSBSbF6UeFBQF/SJ5VhZxtqR6XIr1m5V/OC1d5eW6nXZl30a5oBfju
zKr3AFRFzNIsP9Hs20dF5aZLdCtW1SPcAY9NMVwbRWaA7otne9LSb8qEflsjSK9TK36RBpjgy1x8
OGtVRP+Bfw29frMs3SeZjPIBu4yyqSNKfQ1DTjOPBwtBG/gQTWeQ+MxRDJ26xehtzfwsisbukEBl
EdYopaXPVWnsQZqrDKVH7tgxvMzgWQCL5a6I9J9wZtvF+J2BSwQB5ts+1ahGZjm37XIq9oiUg/OG
j9mxUnn0kOFDG3IZ0RFWYahdGpRtc1V/ZOKCSTxjvGsa4xPuVfkDrh55k7MxliCOkG+Mh3M43TKm
dWzLlKFv5YpN3jGYCIpCHXMn1kLja6hwfs/G9Mz0L+kq5E+21jfMGYGhraMH4CiBZsmvg9mHwYIC
APKz+TcFyQ6bw15CVBrdDhGjZu9cx2/yzd+mmxz71T28TzeRL0JeVBCbA1y+u/MCGlk7JKLsWubs
Ggr1IjW8NxknilaZTit/HnXxi571jAHFboZmF/jW3IELkWtBw4zJxKG1Qd+eLAW+cKO6j+bp4Z+X
Kn1woOQNAQ+8qbGGLm57GIaBqfDSLSMqGSNqYCPzZgDiXluN42NWj7mSPiCeC0IqjmhkjWjsVfUJ
Xd8F/Lhx+Of1fPTSN6Q9OjgP+M8YRzaVwR64jmsDlvUZWbC8esLf+KO3s/buHlDGFhNHYtsi5l6f
gH+fmGai7q0vvautcNPRKHsH2VGg06oUUOqnzBJDV5fLxUNUMBGA3uNNuA73dl1rRzniyRpM8win
PYt59iDJ3a5KjZ//vBcfuPM3Orh3i0WNup3PVYWwcslIe/TTKtB8AzekgdHPjc8uRx/x270d4ne/
RsP/JUUyNAepmvYrlFpvCvYnCiB7sNUV6dLW1wNzUZb2GRuivPr/372HTaQKywjZqrxsGP9fHlAq
OiKuOYIqinO7m/RfyDGGbouA6FMWDU5yTnepTpVAhj9fAKnDwUA0Zh5Bi6M58i1tgGx37finBYGD
XUDR74CMKD5JR98s4Xdr3cQwXTsL0OyZ9aGfxud6lQmTk3U8S2W031QRckwgQtQj60mWO0r78IqZ
avG1lWMw8BEcCIQX7yz234qBMn0EtFsChQSFL4QVThbrx2lOXptEvp9WaCc5h+jWErT3hfgJJ9+H
3mgTMxaza6ZYVZoDgtIACaAH6SDmlhX9UVzkr4yeMhcxwGSeOSPqQeeaGwFoxUETbhiDvDrnCaP3
+p0wc4mTh/upYrCtM15xtDs0iBjciBrxE8ep/C7zx3FKG59flowoFqHVHNJOALoxyOZpgd/YXgCG
XVsTSnYRKEH0UqEUYcyf4oyU3Vd6Ld5oUqTbxTqNDRUGkOBIta1CZvQ2ZDi/DAvualnX7XI5fBKm
9AvTD09nJMksiemNKaO63iUvIlhLMpFEcZJZrGB7OB/NwmASVlMflXL45ENKH33ITXQIEeo0K1UC
JgB3iV4mR2gzD4Vu/Rw1igTlcJ2133hdSKIrPqC2IyBYv8zLz/id9Q+M7y19fGfwpdm3SA9rNZwo
ueigH0KlvSDpgX8gvq1JKSw1o+AFj7ojiNOfmaK+1kJDY3ZAlAYoZhvoKpUC8wyWHlkogHI/UP6k
A6tJ9Bi7FI6oAjU+p26b1EaNAx3fpb9DOEndzZFjFKBI6vZY5ONRFUqGgsp4FXA0NVAAjeWXg3wy
6ykLLIEiSyi/LLJgkpqNldMU0PtIAtkUYMenxcz3SqfM8OJ31Akb8b5q5ckf4/a7FqYKQ67hrYb8
F7B84Xos+6csN77GSvY84sSZc2a8PlJ2dRx588QQTROrz//st+UPGEPfYu27DTbEbjL1UR4O4kxC
20XNYzeqjVuPYHQZywd7G8sg/VoF6dahpzYwlfQUcIoukTjzTVIRh0HCFysGVJzUK14zjADVM4/V
TuiKtzOJ8D+v9Y3R7zfeTVoD8bu1wq0VNaMyjAdmJa/b8coYrxUmk1UlB5wOJ5YK0yOzkrI7GxK0
VqFrwrVuW9A2WSQMXURZsWCyMV6gh2pvsvkZBeorQzCDBmRubdISnQ1wxzp0pequXRC2VSM+a3hg
oIQUR3fbho5w9R3g+q5QZAkxvfY+0w2GCRhNHAsQ8JLHPFCun/C9QF1Pxfhjlg0/0plKZTbyn/fh
w3e2Nu7f7UO44OfiaWwPmmDR1xuS/DErmTXs0cPdS2YLLMuEMKoS0SyvQKZzMkVXWCxUCLXlJRHa
aKemsCQmRZl7ndgYLjreBQPKtCkUFdKu7jwvny12DZO/e2mrZ3m3WOFsgniFxuCQFpkmI3mGjCUK
0eersIxDcmXzhgHuCbVZDBAKGsNRmWx3Iqs6qboUwfWFWDLsL3FyazLy9TAVJvNvEOleWSMzIeYq
HQe8FkKuGjZGvfskn9E/cnzrx3m37DOz2Cu9XnUApt+7iwpYLOszfZd1cEGMVg3oLK57JmNTmApU
+DTGokQpeoDcoIiaE5ow92gjQPJx3mkSFBOUiSgs52mMELWuOqMYQjADjNGBcrj38hxiHh3yQVuG
5NaujUKEssiYGSdiDNeKbvuqoM4fyYjKo1e7UxgRsxthpK0X8xeNBP1VIp7BIPawTyGXcK+FJH1r
1ggbcOXGWbcbz/mz2ca3ySQFtZoDZFbjfRMyxieUXhpCJWAbQ1x7kSJSiYP0Yx+esww7WrN6sZyD
btS/9llPUm1UkTfCROHIeT55xmQq/idH+6PTsklgpCbTBy6v9QFpQvar5jLRdVNN3CvCeQWK08FB
ks4xquHnrMqt3Qv1AqlWR1OzHCavUjqU9irpq9Rph2xR7oB+MhQaN9xOFO1mlseTWjLeWyrSJ9fc
j24lb7nqu5NSTXWpGmmdH7LM/BqP/fd+5h1o4kQTWY5vDUv/KsvG10KmCQojQZDDK+YmusD8TAkj
QCMnt10hvcA9fP/Pm/jRisRNZqLgcuPZKKlkNFJyI52ZD3eSUe4fQqXcxYIOL5hsNa6MUKKHXBxy
vmk57VB4PLRqFRsBDgYiloWa0VUULgnEbmH0iV19VPehevQ3u5LHs9F3vVgfohg5dVFpqOUrXRQo
ua55JFHzPkOX2xD0G3RkRHuxepijdQ0y6EIaYd2Z14GdSvSFaZCpJ4gVjhviiE927oNoKG5umBKc
AGY9wDNSqtkeZpZgqmgKCeaVwXiijqmbw+JrmukUUnz3ye/84FYrbq6RBUQSkpwzYxImUoDOJDy2
aBUmiXmEMQH5UzHoLIS+NWr0M53/NHzqujCQ4aukghLpzA7C4RP3n8AopfVF/MZfi9rfXxAvXZsa
tDAPxjg+KWmuO0pPYbfK5tswnbnVddRRtKz8yfzdscRLKHH1oHLrd1J10TylZ8r1LEWvVaLSEWzT
F90UPiHgfbtN/m5t/xn4xHoQ5uEwxAzUUsOJvofkzL+ks4T231gxRgCRi92QjCbJeMyohuVd913U
qlObUA0YJUXcjeZY+1QMkgPZ5XTXRzrioFJ+r42Kt+jps2FwoYMiEzqB/uaf3/FHEVvcBMEwFzQq
f+ZwkJrxSUPBnrF7uki9ACqhLZ6lrP8+RQQIJmiYG+ohUckZW6yZCdGG+LpgsKxLaMerg6H40cJ5
ZxNkpr6Tn1FJVvvPq3y7ufxue1en/M6T6bWwxBCfDQdZgoMJQZcrqZkzmMrKH0ozcHuqwEZy8bXb
Bdo0tTpJFeHOEE1WVrA8POzjYhKwmvCr0ZKcDZMr1HIfvK3v/+tK/yr/90+V/izpAF/8rcS//shf
JX7D+MMEBm0gtK6Kpiyupeu/Svy6+IdpqjIqlYbFNIW8vup/0xkbf4j8CHwXNAdWEmSM6d+zF8of
BnMcumVpcKDqIn/1bxrn27/OCQzQHxbUV6P8j9MElfImCknpEmf6UupeBZGVk1uo0kD29Emi8NHD
N2FE13OmNkMeLgnFF9lSn2S1/euY/dfr3sSAvlLULLUKzVM17tEzA6/g2hf9wqdvvH3G/DJA9Ur3
TH2+gUT3qCTcCN8djn+9gffY3Y82ZeO6z2cGaZhso8c2Ct+LWXMiEXrjy569/s53viGe0i4LBxoP
law+5HP20k3Dhe9y4xwjFUKtZS6A+S6wTkGlAqBBw/9dtvCNU1Mgy5tgx9K9kKlyJzKqPYPrunvZ
wzfpqlJrxnmsQg2OE9JwZO1+NcpQO5c9fE1S3m25ZU3TkBE5PDhGufMUAnpapXDZpisb6zTkdqBh
Faoe0/vC3diL5h4a6v4idRqaiBv77KJYH8150DytGJ7DkbGgWnm6aFuUjX1WEzWUoubRRnFO19bJ
qYCa4LJnb6wzb/MSmVuuEPUqwrYgmWy3bf9J7vuBeSob8wzTYQ7bsOJ9SuWPlKtZUjS3l617Y52c
Eguqe3xWdAbqmpvu1IWfJITr6n7jxt/Kn+9O4aLWOgLUKbzopHZ2z6TwDTrviHNn4SdF34/2ZWOh
sRILqXSGh57pwr0hMvAx/bhsWzbmSZXAWiYx1jxp0g+tNr7U0b+Skf82Smybm+OIag40UxQCoRHe
FyZTzYMkf5IvfrAj/9FOhFgzzMVw9kZFPelLsSua3rtoS7btPojKoJ1a7V6FRCWW5UMmTrvLHr0x
TDSd6RsK1EYbQYe50hC6X5YCx8RlT9+YpqrJUGFDQ+fJ4fmrOrTXVLov3JP16L874rIO63coJsxW
ivKPZWKQGbbs58uWvbHMODuX2jxEwN3N+exrY80Uh6J+Ji350UHZhM7ShPgkGrsZPjT9NrQ0GLSa
x8sWvrFKAarzRjnPqpfU8tOkqT9Qb0jdy569sctczZRoSIbZSxrtqOba9ZiNnzRlP9qRTdAs4FQR
8gQJV6qiTAv06XU+WT8uWva243NWCmusxEn1SpRVbHMcA00ZXi579iZgyjBENXoyz/gTtXMaw/ol
FMtle7JtonTtVNUVl3ivFaeftdB9iZTvl616Y5SFOkuLlbLbrVRcD9VwLUag/S979sYqpVRRa4u2
skcPqjiWiT48MuD5mcbgB+dEWr/+zub19izIWV0jFKmYr7mmPiDD+knE/OjRG6NsK8iC4HMH+amf
YfeIpUMZxp8hDj96+MYsx0VaGSyq2QsH4LKdTIF8di/b8I1VZuFsCoNVnyHck+8UyI3gpLjwdG+s
Mg+1pWmjhoBmrAILWnKK0S+5bN3bcmeKRpuu1e3Zq5MM6sn8KBXJZZFhW62M4LDPzfWUZHR7XQuU
AR0HRhou2vBttTE067ALOYmeGY2yPcQQsKHJc5lpbsuKSikz4dBwUMYBZZJS+RbRZ7hs3RvLjIRs
VAWJA56pIjircoZTNM8uS2XF9eC/M8w009DeUHpCWt1/Eys0dgZR/ET97gPj2Zbh8maJW9XApVQt
3d3SgGAgyS4MalumiaYyRKmpCWqQ0tz3UfxtyPQLN3xjmalEMzNmnz2FZPZe6JLxa5q3l7mr7bhv
o8BpbfbFGebW8lGbdaRdPlOn/f1+G9tRhjmtjM6IijXOZ4V9Hs2fqnbRqzSsTbxUy1nvuy6f6T4p
h8JSbSlXHi853saKfX1/AmNFN0X4dGav00oNqtbiMc6WC5+9CZgRWkwC4tGcQDNZvLyXnDyvCv+y
hW/skkxQNdFeJPdpjV/p3DNRC/bwwoev7/idXU49dHaRknAG5RH8RVS+NOX57rKFbyJmLDcod4ns
eCz1V0omeVqXXJR/o1z292Vbg6gAz085govwEyGTVxRNLjIcCqx/f3SMQqwRoy/opcB43NCQwXEI
nzXxPjKdTcQcIc/rNW4Pnlme72FKhWUlyz7po3zwbHNT+2lzwEaJRGhQVRnqQ00HS1dMwkVlK2NF
or8/KIbYwxYecsT7GCXfaELU5CyUyUXhwTA3xmlkqaDUabN4MDmKz7nUWy9hOE0X1X8Mc2OeqT5L
hdlpswcN8pOop/dGf5n5mBvb7BVpSOdIo6os9HCtJgpaVsJl1TbD3Nhm18L3Rk+GMZBavSvPsAC2
5Sd3h/WT/2f5xzA3pinI6QghWHP2RGiC61H0xH76cyqYx0kS9yLrNzcmCgyanuJQLd7cxL6kRb5o
fiZH/NFJ35ioroXWEAmsPpJRBhHq4WmionLZsjcWGs1yhJJIdfaMoWZwK1tme9SEnxc93NiYaCa2
Zz2rWsTrlf5L2k7fmzq47Mkb8wyNPJZHWcGPT/mPvDd+cpdNL0po6Uj93fQhTGWaY14QPCyq50oO
b8X4z8tWvTFM1F1m0VpQkB7S/rZLkQ5aosv8lbGxzFxsk6Zc8FddRIt4tjoNHuvLamKGsbFMZVHy
czphmUtyfojK+kHsTe+yLdlYphE35mjUEF2WdbFTSx3ZivoyZ2VsLbKodROPAlUNss2eEerwUVy8
7o1Njj0UkNqITTaNfBBD8dE6X5aCM9a0OX8L1KOtRuteW8avJM0HvVcvOyX6xiBBn5oQJQP7Wgrj
IY30l6UyLvRS+sYk9YQ6m5Hos9fS1ofh3WDCPlafLjom+sYmQQuoWSbWsodGynE2xbvFGi4q3Bv6
1iiTtk7QmYDXR6kfhabLvAjVsAs3fGOWKdpkaj3LcHtUCbSu8k6I+vvLtmRjlJDMJ5VY8GiplL8l
6vwACP4zWPgHEecNT/guTU5iAMmyhunMcsIcM/VHwxy+XrbujVkimwgs74wYIhKqr3m9PJsrF/Nl
z95YpWXpSTdn1Kmtc3ZTRQWqelx8Lnv2xixzUVJLOaygtBlyvwzhGlTiTzzVeop/k55oG7NE2aNc
atQ9PTHNlT+TERpgVG+YqLMNTF+DqPIyM3qbGnz3XuX2nAtdRaXTUPJnyPndvA9/XLQ92sZCw17O
xGXhOIpcvPVZfVp089tlj95YKOjueWXzJ/+J+/tshvW1si589MY+I30YmR6lWhiJw02kQ+JQNhc+
erWtd3udqgkiDwmrrpMaaptV61apLiqLGW9z3O+e3fYGimjwjXtJWs9ump9nCDyF8yfZ8rrC3x3H
jYUyPjOaudHiEYVz/wxcrrsqwqT75LB/9PSNjc5nU5OMiAtnqUuvUZ8yjzDqL5edlI2NqgXSsv2a
KddFcTfM4G6n1rrMb22RQLNqGbNu0c6kzokudtaMtqiV9kULfxsWePdCO/CGTLzSvDNG40oGyB8p
ymXxTd0YpsIAjo7uOb27PDydR71GpCR7vGzZG8ucch2Odismoc0fEIB+KXrr+bInbwyTeN+FhhIt
Xj+VZlAMZXoM9X75ZE/Wp/zmhKsb25TVqRQVphs8CN072AzifL7JtaW/72Irjt2LPsJ2FDtdx7BH
jY+gmc3/5uxKeuy2me0vEkCKIkVtdYeeu912ux1nI8T+Yg2USErU/OvfucFb2HQ6DRABsggcWpdD
sVh1hju7yS/Uyquwob19XlkGB2tXYXY2+lc0wH19i8PKKomXkG8W5OVRohlb9DB1m4n5Pm11WEhM
vMAyEtGBJYGqeEyg40HlOWbvFfbeWlEvquiKE7ob3PzSNeYG3nmHGXzxVERFWFBMvCkHb1604EWi
wGzUpyqOPu+b/F/YanrXf5qqlSaVRstKT/wmYXDjjepyDdwr8td7aCJFUtoWlfG2cn9nNQcJaNdh
rfvUhzElS+uiIsPzilS2hyGV/lwCcBs2LV5wcY1kW7tddmKdPS/tcFWsIqxplfoopjUqtdlgrnLK
oqjLaSW+LwIWImEf7keXJm5TyfHhXbVBZHqFeJkLhDBCkPzX5RynydByQ9kdjDtwAgEF6l2XhF1D
vp5FFWXjXCnsFQ3q7cF1UEqFgkXYRvTxQM7B434WOP0L2a5LDcHMYf4QNOM+HmghsNrtUixnTOyh
z6bbWTWvYUN716eAYTZQ+Ei19gh2wHDrbo5w+worvsfeFh/hsLEytKxPQ6GeQCl5HHhgvPKJ92Vb
8VZrzHYvmm8UiQol/DlsSrz9DSSdrLMeX22rAuKH23Uro5uwob3dTZUG/z5doHS0AQ29TXdAOIQF
8H8UCn5KsYSY17TRFHs72c+Fg0Ztk53Dvtq7fEwB21S56f2URkznqITczWkb+NnevRMNBqDImkOU
uIfxygpfVzBVgj7bRwIVnYOeMkUWUQA4e50WewXvvyUsCP7DzPlpus0Gw3qbZQiCPLqyW3YNy5dT
2Hd7R7K3Zs3gNIfuSbJaeD5fnG/7NSyU+FRi2Ng3NAHI9TRtEVwguw1kdm3CzrvP/cUDAo6uqUSa
D4F3Mui7wgyBk+IdyrVCt7cfGBIgBsIy8PM/Uh34OvmHV//TWsqGiWbssQftwh/H2t1lADT891r+
O6koS6mXEzIiKzhhoWzIhSp3UNvb0eSa1tktSRL3aU5a8pDuq3yGE9dBbO3yQEFf+1Il8XIHOo+D
Jncr4P80ryyZrtZZw/ENVjdPjAi45g0jKW5QHK+et4VEJgjZmvpYHTOOboVIFeY6ZV+SuLjjVl//
93xclutfXiY+VicuZjEA6TbDf6d9jQeoFKoxjFkBuaxfU4cNBrm2Zd182rNvthfP4x74DvRhOgtF
f3eMjD1tHVyMYPoTwyk+bEIuCf9Pe6+FYNSk6GpPqVb3Ft643Iqwq90H6URzDcv5FZXfJRLdMe5r
sKPT93R+3lpI7yar0hH7ze2Q600dtCwL2cKOfAkj4KQ+TAfE+RIkZsxKT7ruvBfgd0oVv5OoXbKP
f9uD3nUWtwWhRYfVXIHg/piZGaZp20FBAqBrhyys8egDdlxa9AbQRVirLWMNtetizB5RQBx4YDz0
fkSWLsruFfqxYinuYbR8W2b0naEvW+9f5sfnSgPlYfuRIBzKyDWvQ4SUJXe9hDVyrDFrIfseLLZf
932xwVnUxT2sV+0IH5elgxYvhwBI2Ojeo9BkjUsUH+zJFQqK6ul4Zdr6JWxsP8yAd01jhS8nU3Sl
SHzWTf9n2NBevrzDU69ee9Dkd3iGmcndRr0NqntAHPDX+e6isgZvP0PgbR2sztPhQhFdAasN+/JL
mPgpjBUDh5+1swmAhmlyXFDJPnRR/J7iwL8HGzAhfx29r0sxdgKYbrYtX2KQcquBhrXDIYf069i7
2qFXhcrqaSfDPa0gH7iTJHA9vUO6lZZLLRWYSmqCilxVw8Zh5YGDe5kzvIX7bRw01AFgapqP9f4w
cBP0ThE++KhMk3WG4hU/LcP+3c36Jq3lp6Cd4iOPeggRQYMBJPQyihyUahxsWNwWRiQUvyGPOtaC
RI7R6xhSwVtzW7PlnWvjjU3ow45MXexpM0GNAQTOLxXckOUaRpQVPu6IujRdkwJ80yqboKNSZn8X
UFIIi7Q+7qgBmw1yM/huMpU36Zg+zCzwXPq4o6GgTjEF2iYbYsjYN9BKTjt5DNso3sGEPeY4dbMV
J7fv8prU8acl2d6T53lrMb2TqfZ4BSyjweDWvk4z/bLrOSijAwz114Ay93FjFwsQGYyYX3pBIZMT
1usAXfzXoWvYkRNWY58IDaP3bU7OCW/DimMi9e7MBK7EcefA3QKHeD8wpz7DqWsIW0wfdMT3UpWi
SLEJS/IoNYTwIxK2v1Pv0lxwOXDeQ8ltRRnrZhzGBMjUKg6Lsj7wCItJ5qTEh6/F/Ioa+Rc7iM9B
G9yHHVUz32K4NWLoJZ3z1EBwe0jD7uOLo+TP97GUrV23pBWn2tg7svV3bZ8Gzrd3LpdNNo1rFhDY
UwqFoUE9j21M87A58c5lqWDlPhvMidqjuzqdXW4TEvSsFb8BjwgHFH3ChxO5qyNB7XozURgPXPjQ
o7Quu2SHG/JpW6eDgCQy70xQyUb4yKNx4qIr6xnKO4u5L/bopNIwALPwcUdVpAqxA8N86nE6ry4B
pYTVbNhG8ZFHY9m2cLLHlPBleC0mchUP3XPQNhH81+0toNi1JWzhJ9BzNOSlDusM+amwsS9Xxk+p
bDqRWC0z5kRuAOp2DXmdq87+ETa4dy6LxckKxtwcJmbtCoWeFkZF9j0FmzcuNeGdTEkjPa8KpPuo
lw/dlr0sgUoE4h/px58mhYCAZ7puFqduggN4U3+opTyHTYl3X0Z1SiKgrC9SARYyoZyKDHRTU90G
De+Dj8qymsbmssW3ZDzzlbSnqKRhBEXhA47WiKbObPj2JHqNRw3982gK6+EJH3FEAaCvxxYFg61I
/loVystzl4Vh6AX3Lk14f5Mlu2yVKVr2l7rm4oqQ0obd9tw/njHmmcN4/QSJqkeWtA97WAMF7PFf
DyddgcfAIRKnaJhu9225LkYblrf5oCPXE+NYM4lT0sIOIi5PwKUFzod3MAm6bLW81H7SRJjrmLn6
DMnNsHcJ965Ms8Zj7PYKZqlxeVdMzYva2sAp8Y5mV+qapmON/B7avUzBrb1RpTsEHUwfcEQvxMdC
I0VJa8jXZa682YbhPRHqN0KhDziaTbpGscWMawFZ+c6s9betjrKw7MrHHFVmQBhPIPpibQUrMea6
D+i9FWELmnhn0xq6ViXBrNNm4+cC5cqnSRn+LWzavbNZTHOyTEAEQDKAxQcnlc2TzYXVDXzgUbGt
1eqg+wYB1uI7BF6nvFv2wP3iXZ02Rp+qLvFkgwMErBKI0qAV8vdebZef/3vREy7ovwaWNYlStFEQ
ELuEVQ973ZQg+3aMwadPzDYsk0u8o9rbpMdvAONUFdVj1UMYk7znrPzWhveOqoA7By6LSxQYOD10
QzkfFrG9JxD7xui+EFEcG9SuLbZkWyE9VEXfHqZ1T8IyAF+HyGoMPlJIS6oBtgajeFl1+jVot/sA
HtWV6TZwTAubRfJYic6+jmqpPoWN7p3UBjSrrFXYkkzyr7Per6x2YfVaH8HTRC2SFg2ZMGhrm0Nb
x8gWrQkserLLOv+UzqWrTUvsc3ECeXY9FKOCWYvYA+fcO6iDaedxBSf8NBUTzJ/iFRBYuVdh0dHH
8ESDjlOI/qLs2fB75DHXgochsoSPaGyXOlr+kTjll6oKhR4vOvs0sOPhixEtazm4zKKmKgRcJy86
/+AaFnnQTvTBR0m7F0qXSESzMimPRUz/ak1YH1H46KNmFdUuVrzJi22+o9BmK7b3iItvxJXfzEIi
Pv3/Vsm68zqzH2SeP4bNiHc22zUroyLGVytRdOe0qr9rCdXmsMG9S7QvmZ15y/C0HfebrAYUkybm
x3+P/cZN5Lt08GjrOkCaoaG0VtWr3XVxj9upPpt5DtMnEb5DxxrjuS815sYlIM/HKh1vs2EcwrJG
H4kks1XUWhPM/FQ8Ksi+rUKG5Rf/2H/8FLeqHqbn0Y6hJUnBe5Pfmm4OgmOKfwAcPw1NU8Dg6hRz
wh15mFHoSwurwlIXH4lEEqv0lKIrEblN3S7rLs8Q5w3TP4G+6K/BvIISB2xoMCltJF9XjUJIRtIw
gR/hyxLpkncc1B00VNqtvTExUKR4y7iwreKjkbKmSLr4Elqymv1VqmUAhTHuAwf3DumSVNLUIwav
5HisR3Yn1XvQsjfOqC9MZOupLCHNmpxKxRg8zpPYfV91BI1dNo40MKj7uCQYk/RF7PC3LGXT3A86
mg8wyQoTiBE+MsmYBmr+MTblyjZ4ls5iOZYxfyfTfWuCvEzXAPRNugEBcolm/XGrvqeNOLZOJO+M
/8bF4WMU2tSiLF9cPr6cPgnb3xAaRs2AsO6vxylJiqgr50tt0UK63vTxTSMzF3Zx+PinoaTFNtKS
n0arHzKzX1dMhtVEffgT4NKdXQW+u9YwK3H92OeoA4bVzn0EVG8Addw0arkFAGunTpNbHe1hoDBE
ql9nvKH9OC4GizkZ8zBS/STaLIzqKXwQFImTOTJJBDm4rH4USXmdhgnNCV+naG/dTkZyCeoy+Tjx
7kHqVAVuk/jXGYlpKV2SoEy8VjbNm6n/sm7wpPrvBOONs0O8s7lGwwCqPqZkXrZP1VjdZMYGFi19
2BNPIttvET7crfvFh/FTZFTQ/uY+YohSuA3yBdEw1fEFG7ufI8gIBt3Q3FcqYgnMcuZUJCcpITol
SHSarNuDJpz7WkW06ldZaOyUoaie5256shX9HLKW0An/daPg5ZwYPuBcAozwcSPEnRqQbY7/Pfi/
B3HuY4aU6gBHAGAFReL4SxFXObhwV92wB93P/2ib//wIBTq7mocBAqGiGjdoLujxo2WLCkoVuY8Z
Gvt+tsWIFR1hR3GcywyArSrugpDOsHr8dd4jQbQil6npVP+RM3YjSFjDgvuKRZF2Sw/TVaTPyhZ5
U/EP5ZzJwK3olYmyEgl0veD1DMOY20a3r3BdCeqUcx8zFK3ALKsMyzl1cLOr98UeVhh4/vdW/PeY
xX3UkIYx50AH5HJ2iY79aO5gDhO2lD5kSEQGrzlQqE7M7DpnDu6nDd/+Dvtu73y2sOwhGcN3xxlM
vvs/dMKCak/cxwwpQea9ubzhZD0eU8N3wByXMEQ8DAZ+3d5EsiilqFOcLI0eOv26JvYlbEK84hBi
LBFpyjByJr41Q/r3sqffwob2zuRM22QZIEh6As0ryxlMkE5zoEQZl96l2cI+lJUmueTi6Ud0oc6u
HsJk+7mPGJrmWVTGxQiEMKEFtkfFOcC9YcfSxwxV2TyvYsKslJwcEj0+6UmEBXAfMTTG9VDGG03g
yAJfKjUOz24dg9q23AcMkaoamGSYbzhzwjHLsnxj5j0LzjeiiQ8ZSuSk9Fhfbh7VD8+NYu2L3MYi
dHgvn41mRcfCYl6aDs6PKn7osrBCPPcxQ8NcTh0F9gHxZDM0j2BpcCcXwAbD7gcfN+QyWDa1CUlO
MBl+TFx1zCoZFmd9vSI6JLuSbEBLbopMbvbqe8W216Cjn3qnc+cZ+qkMMw4Dr8eZCHInqRGBW9G7
M+eekoys+PBJpI9wA/oE8fFT0Hf7qCF+Mf0bJgCbYZo2kxzWidNNk67Ne/SjNza6Dx3iYiu5KAD9
St38Cs/hCh3oLnCv+OChXQA63VVAI66FPPWsfCyWMNk27kOHIPwa6aRHb9j2c3wrpoIcaNK95xb8
Rl7ro4fGCNbYix2AE4yrBD7klv1dxrWp82ysqsCV9W7Qahog6ARPEPDpF3jQp0s+R6kJe634+kWk
2na8NYGCIG2fPJgImsQgzITRPYFA/PXyN3KDzsiE6UH57G5T7FvWdzrwy72D6qho6tqhA9rzQR6I
kjdDY+Zj2GnyDipB/7PLWiS3mxPHuSqaQ6LEe8ZbbxwlH0fEYachK3JhOCha27xxNfhUU7mERUcf
SdQ5N3d93MPyYarPpOw+7XsYFYn7QCI702iBmg5aiYVUeVl3Ji+2MH1V7gOJVNeW8LVEJzHKtvEg
W3jpOlkHruhvQKKVrPOSwghDpOUhG7InIsIa5vw3JFGP8rBSFOUy0ZY5Nub/lvccCt/aKl6O2/WL
UuUCeEjXZH2+t406tWUU1gDl3DueWyn6bJUpIkuyVDkj9V00TmGCF9wHE+lWpVtJiTjB91U/Jrqc
ToMoh7DTz70DCjf7ifGVYvR4HHICC27TDx+DDr8PJ9r1CnvPEQjFudvgi7iPMq/XegjLAXw8Uc8r
1rDukqIP3+Mm+6OVYd4j3McS9asWZd9fUMlb8VcrKofSWRUmRsV9KBHenl2/mxY1s3IHUDatt+E+
Emv2OWzOLxfsTz2zzEadGtAfAr0RYBYy8muoAtmwVNTHElkBfzdd9JcWAruCYOlpepcB+sYB9UWA
Cis1jFQvj9CJFw97N36TrFBhryIfSTQiuVB0Qi7Kpj46ETP9cGbcg9AP/DcE0ezKsRgUiixTVp8a
0TdAb2Rhyi7cFwFSMJIcMonRdeeOqkm2fDGB9Gz+G4ZorMyGf1B62umYN5R9ZdUchJbhPoLImEll
sHXGgo7kTvXxX7JUYTPuI4goLIEyfqkj0qL4cBla8OUcdHyYVxzKykyTsUckH9fsKG3zUCY2rPrp
w4dapkXEF4mneTGPhxWpUNaSPiyM++gh47qp33vwbLRqPhS6f1jee8e9kZn76j9l6TKxNzsy85qR
E+zp+LfJRajm7NWSvYTNun9/moJEEZ5YJ0AebgrHVF6jDho2tpfeRmTprOoqrGilxudWwZwYcCh9
/O/RJcLq7xhF7iOIdNdzVmg8zttibe61HYoXPswAWIJoEbV51sbpfZsm9MdqBQssTvnIorEr5qaf
SzytXXe/X2owBVTO3onxl57qv/wiH1o0CAaPthrXKsjD5KUbeBefmkwO4ISu0GU79cvKo1wPuzOH
okgTCB6yyIVtBB98ZLYuc7WMYCgMlOAB3qiv/cjZO2uVvPHLvLNNalCK5w5rZWPxxQyjOlBahEk/
c1/8iE1Dm2RlwU6rWxQ8wJP42GZTGna8fQASGutRvW3YxLwhT4nd42ux9UlYYPKhR1BnXotsxKf3
23AzW+A9Cxp28fq4o3XViY5oc+n4oMCE7bo8Ay/cviPo8Mbh86FHYNTLzDZOnlYQG/SpllR+Jsqg
5TuPNSw5cWWS/pzqdkPfY+rkEHa1+bgk4swKr0iUcLIp4TALSaLsvqDakbCN+hs2Cf1IGHngFIhm
trm2dMkjqsLioQ9N2jO4yKdFm56Y7eKXOZmap3oemiZsp/rgJFaTUkU1NlMqqoMr5Z47SwNbZT42
KbZjvJQlJqZdlua4VezWllVgNcFXShIiylq5YXCaNf2ZRN1f476F4Ya4j07CGysa5ugS2CpZXLX6
1TGjw9IhH5M0A1Ziqw3XQZG5Z6O67okqQoMweJDR+PU94S7BvS5b2JgSuNkvQv554eH89+X5RmpB
vat5NXRrFcmA76v66RuMiBqSIzHv2XG07fbpv/+SN6K+D0tyylaKRJgdFa2vSKDHnGr6MWhsH5dE
HGhE24ywTMSgDl0NYLJueeBu94FJgnSZWR2Cp+CszA0UJM9D3DXvTP4b8+Jjk1bW1WKEhRUyl+Vb
XKh7qKSHxS9fKgiKUiySkE84zSs9QH350ZRJ2KPfB8qkFD1nwzAn+05QHK7LGFJELoyixH2ozJg4
k5oWta12Z0su8TKnW5hbb+JjZcxOSEcaYGWi0b1Az/DJpFH9Ts7272uZ+FCZDm7xQz91l/KwisAF
lae6mN4rWPwTo37PCCE6/WsI2OtxbOo5AfqhG2R3PZVkSfMoq6Lkqmtd+0GTottykyGCHmRVp58j
IEjnI+VQQsj7TlXTcQII7vL/w0HpvNgifk/DgNJ/LsXfv477MLgykzspZ7Q8wEGSxX3phBvzWjZx
lE/jVKZ5PXTiY11OqjpQYbi51oatxl7F8zjNe263HWq4AEY1G8V/W8HqaBJa3dRTuv3Yap1mOdDT
6liW2XQzmzHezhWP1Hi0mwYaeYPF/QSZ9QlycXyJNDR2pjrNC2G7V7M3Qp6ypV67Y7PPhTrEky6+
8Xmz+lgrtXxeiVXlA+CH6ZQXsq/6w7bN08dlm/f0R6y6ooIAVqOGW2265WmDrV/y2FRKinuIce3l
/c5hynCnIl2VsLHdB/2K7mO63G1LY0yXL5SPxZ7LYbArjNAJDAHTdewgGwkDKLmeYa29K+BjDQWA
kLXFeA2bVlVfmQUFsC9ui7fsattkGx8GNxTlZ/g49h86g4ff0y552+aKCV3fZiRpyKNuBsoOmUU1
+z4yVbd84EOvV5ZXkMXhCGDUZCiKtnBr7Q6tatl8Pw3ZWv+50Jjam3JTYqIgkYmhfo4YXHbuq3if
oLpEJ5Ka5ymZSou2LQVMO4+nZabPw0S0u0FGX8q8W410cPxpt/0Md1mYbh/5ULTulFSl4X+OOlr6
NB+aKW63oyOpkxKK58otcDyYOpV9X2xf0B9wWhj6F5YC+XRvW77opyhJo+xuWKKse5rkPmMB5KyK
KYdr86z5AXT9bb98JNp43SEFq6F6mZuJm6ey4bJJDkkPyy2bdyM14z28BIR8VfGAxtPk1F5U1w3B
LIMjUpdnWe2FsbkAyutjOXG6PI1dhyJEqqu5OSzdot3/MrMUw3Qaew1tfzb07g5IZzkyZNdcCgK6
8zp/0kWDvgJEmlr60hYVi4/WlPI4OEuaY7R3FKuOWhNc+nRiqgPZl2ZHe6YbH/s07h/LuU4giVh2
2dcikba8harPgJeeK8phxw+KmhZvvz4xByG7y+TYK4NZoEdGl8EdR8XrL2Q3xl2xrItuUZEcIpRp
q46ctsEmH2jf0ZtRzqw/6M40cU63bkrPhpVK5lkCO+lc9i08MrOEFyaf5xa16Rb2Dl+7Wi9bLktZ
0ryL0K9SjgxXEiYZZ0jIpV9B/UbP1g67OehqrNtjUizDllPZ2avBLuyPZRAbzx23VgGoXMvlCK/j
crqyPGH/q8c5ghNqIz6lQ2YMXKGbvTii5V+aa9NbdGnmYS9zMvPshW3cHXUmlvXsIHdSPa5lFp0j
ODvoG8AL3de+p+VtPVXVX7Gi+CqlIFd4aBexsJsxK2rz0Uaw8DpUFJo6x73t+iyntsuG536T6rk1
4Mnnw1LQD2uhZHV0DSHyKFrZwLmtMzcm2+1zYSM81jYeFfNx1O5j63pxvaVw2DquLF2Gc9TpzZ7H
gW7LCdkzVzmkNqa/h1Iz8kAqZaocCJS+uSu7CT00A4LYcqMbZQ5DEbX6mu2FdifcuZt7ACr4Rstl
+JvuJWanK5uji+ayRJzp2Y0ydHzVVYI/jo5FPx4a9ImeK7DxZR6TjX9Y5z5Vt/Bf4sAClI3jZ5as
8pPqqZruEmdBBaqMXdR5mvY6ujdtM7lr+M2sd7qFXXIuLVSZDnPJ4uVDzBpoHLJ+b8/dsK0rnJ/J
tn+2Wq5XKXok93VSNfpIGQjGPEFR4z7bRUsOq9gM2JJGuftWLEL/GJZWp+eST+maZ0oOcR4ZXa/P
fVahF1KyvcO/EzCW0QFUkp7owgt13Do9AxG0ZvX+0fBqYUfICINZR6Zh/5igoxDBYiKz6uuUjZDK
hiPezI61rpaHAuheNLjluLanZYvZdpA1pKByNQk1XdVtC2/bnLO5zRmY3neUVew8d83wmm3wMly2
QQ7XvQKi93bYtm34sHTaFug5AeQrnq3ZmukBd1HBH9yYbZ+3zNL6HO0gXl81MoLmwkH1DLZoMKkR
P8pUOPDHM8IK0AFrld22E8T5bjTUeZXKm7Jn9jiNUMF6GOc6q2ELRUlzhx3VP1SyrkFrX7oS3VdY
9Zy2vqLLs764pD0x3hh2mJSlfyYplOdQzutKSMxfdFM+S5v2VXvHSpnyI2QwSVFDdWOkxzqR5DSa
8kdjo/EVBfv9CDIKNnqVZf0hSqFlh+dBkj636Fl9Ec7M37O9XfucNlOaHYqs4De2ZhYa/Mv6kDgy
faybRIqDGSAJaFXD7tw8zzpPFtPdoWJTHkbQ6A7UtuQmcTq7W80+kuMiBZwMJf5Q89W6yv6ZgL/7
QRlbrU2eFFaYY2Kw7z8CIOaS64HtROdr6kh1blqVNYdmaWd+7ONJfKVFJlBZj8Z1P+BUJ1Fu4qmn
rzhUU3FcMxX192W7V5DQa3ZzVq6okyvArBqbY+u5uzZxUEQnO21uKgYD4UMkp6TPIb2XXpuq2ccD
pCiG6lqqLH2Ai1w/5aaO2vWKV02d3LJ6pnY6DOuwjUs+kM2xJ6uqNDksGoZFx0y15XPbW9EfrSP1
SxkPrs1JsbDx4Jp2zPUEO7B8EEItj1GTpdOhdpm6Mbrturs1Tff2akxV5D7GMd2nA+A4aPexEilI
KbeanaW0kbmumyZF5WdKuhw6P//r6Kz1eeC8cceMl/RWraapryT8a/qTWUh9bIV0B5bMSKec4ubL
DHfjOR8d7oB8o+3XVg7ZXQ1GeA4t3A+N6mFkW7MmRqQHhUYdq5VKd46RceQrDmORs43ikp6JbB7X
turymqiFwAt8vh4V3hDpQtOcGcpy/E3mOGTF0zrVf2wWtsFs5ex6rWeJKowV6HmzEffYlDRQ94xW
4NKfRzJ1/LaYKl4e5tW66WHch2I+CFfCUMn2VSTOzPagl5ag+MVTjiSmXG4o0Wl/aMeuUfka76s6
WynG/pHN1TQdxrFj5bXZFTSF1zqr0tsxRT6S972dpx9b3PIsT/YW1n4zkvDl6IpFtse+L2NyqCly
B+ivr2T4IqsicseeymI6mhJGnfig1b2gTmbrww7x6Xsk9eDsM17M/1smCX0akxSkPiwKu+lOpH32
iIrsXlxFHMnVVWsc316yYWg59nK8kIMux6370Fcz+8NyG+OMbJFBhpIVUX+QkKDt0BePTX10DhJv
VyyCCsGZFVlCb+AF2WZHJklZfizBfSKPXcb3NEc6UF53mkYxZqCLx0cZ45FxrJalyA62zeiXKY1W
hdpbLZS+jia4bOa6Rt56yHjdsccWCIXqoGoH3s28OvU0xyPaoFUCEYdc7IDqXfOsUu1dX0n6gtr8
nB4QN/VVGlP51KwbGY+NsLX7uNNh+YjvJt+YLCCKaCB6UN+QHV4oOURq5fx9nzcZn+DmjTrd2o3L
dmzS2qWvIBeL4Vpg9VV6GFKald+mboQz6l6jS5uXq85euDRrA1HnSpBTBFPc+rBFI9HnUkNd9zgN
47TdQWNqGg5JqeP+2E5Qsjsg6Sf3danXGdmva/VdB52rL1BKkSQ3doL2ZG/HFcKiqV3/ymK90gog
k2XR125GgL527ajNyQ0K7Dh865zBX77hFcCRuHpPE+uj9glxXK2fzASO0d2+VXirxuumupt1BfT+
OKTwbDoWK93lkY5xkhx2Kvrkul5iiXgzxxUku8dxG6/pLvAMXBq4H79izRm/g5N4N/xtNa7QKy6S
vf9LxaAXHZig5fph49VGn9kcTdUJMkGFPOqGdGeRpPQPE9PxsWK4+48x7SeO10I3gv/AQCo+tklf
7MdMm2m6tm5t2FEmjY5usgpou2ckomw6wGizHj7Lbrf2QUHtDRnXrFeUPqpxOBOM/KiLHQlm11Ws
/dzEvJvuG83T7I+o5Yn5Y447Ip7oOi7yeqOSvcyMM4t91tonMw+8vh7g78OPSKupOvTQ+9endcp0
fAD5gWR/MwZsoclrui+A/W1TdB+lohhvE4u2x2Fv+9bixFiz533DMyB4U0Du0lvs+gzzDwGf6Kkm
RRF9gC8U0oGmiHCCsNhNJVrQqbBOZ7aRbUHrBOJnORXjRMBXSIaXZGwFNh1446v5av+Pui/trRRJ
1/wrpfpOdSxAwOhWSwOczbvTSzr9BTm9BMEaEBBA/Pp5Tlb2dKa7dfO2P81IJZWqbHM4ENv7bG83
lfNzjBDK/HmscupeYouRa94Yw0Qlx16N9YASNY7CPJ1qRqZkFd3CN6Y/tohTKp5Pp8oMZVYv2L2S
apAobqUa1ZPfhOHDggZeR1ReSxKiXbzADABLNMvt1GDPXDPu4d85mgBU07yc5v7cd+sVRYfLYk1j
yyurM6wFRYuXOkWIRClRNHUZKw2ql7FYGWL5wEHGG8T8mirjqlpNij4IjCRQ4kiNVWFBSohFsX1v
K5jOAULDmtiIDMdGgrD3UOQQAyeRrVf/gbKSC5w0OuqlflEreWnpzOUrltm+zeYYY2lbTL2IDlFg
NbotBPEyxF/iYmDm01QAIfjUdkLXqQnCVqLKkBMaCdcci5/AOppvAkqliiHwGrk7x2sN1alD35Mb
1oaq3FHLbX/pGU5ZZrHClCdd1883aICKjq26nQr/WqvK4nQKrIC8TgH36UYQWAv3EDVZlw44ctsb
sxpik8A1TX2ymjm3u8JQDprLsTcoe2aSzJ1cnghMBDfRJCfYQTxtBiSbTrzN6m7y9amYZ/Xatmtu
dGIYssVwhO8qjEKKFofVdq6JKPEtI2T9G33R6KjbYxJODwWp8yjhdor2LHTRW0kEytWQ1CJIV5Al
ZsMrJerzEW9Fl0nVT0Cpk3Vsujpx5czxJiYXXKH7NUxvq/OXhOD1ZrMZfZuxoGdXYTyy9pSDruM4
+2B7S2TdBgMEnPXEED1ssOmh82XMt6xHpuom1oxXzwuV7bRBrqjx0d6woDHmFg7YqdYDeJXRIzCX
LEEdXLIY7e2uAnTM6lIOGLpNHYrkOlNuNMWpW1RgsL7VBU8gloZJXKH+HA8cAfTn6zTJMkFXqTk6
M/46oIbyOq5Mgq6y4eegNtELXzwyfiHUmOWyEHDibQHqIlSWdUGOr7C0ATqBQZ1WpCEa0V/jEn1w
ZiMvGrEOUTrhkSNFDnnCTV9WexLODRqmT1EX8hTZFfSeEiBPyYKoiZuKCqAyaOmSo9Jcwi46YL+B
ndCHWOoAZL0L0dis4jHwHEQwpMTrBwWpAJY5BL3YBWVAqImf9XkHHdvUyD4/HWjr0ImcipylKPGi
T3PRxyIh8Ry1qY6MeggRinYYu3xgqWRNdJdPEdTSvY6L21724edqElWQUlKpJ9i/3E2ENhG4yRkb
OiofP05sweOr0ObqUZCpppk3V+0BH7Je8ZV7Gyys1XUly5HhsLTMTTrlkdkFchnJoSlXKKj9CEMj
1VWAhiWlRSOkrcMxQG4Rpq0l9rkJ3afmHEvmiTfMXXEjj8LfR11pHHMYmBj/DbZcWdw0kNeDoqHY
pYDXRCgdVA6g7aKKx/rMrAHZlJOHGB+Fx9FvhqGsok8IxSVzKjyGVTfHrtVOGejzIM+GCYf7HgPM
o4DSvHpIggUoUuqWokHoNNCRJFDLpoq7CxaI9W5m1bSXdUTW01F27fBsFpJjs2jGUZ54q2nggiSR
4rFNSlhqrhbCeZ3GVd/0iS+4513xfi3OR15EJJWjFgcXLV5+MO2C/O+uyqW6ayS6513lkfIZzqjU
LumkpLwmgqEDU2ym5iIwlqMBSZ136/mCovrA+7k/XXPmTylqJ6QMBTk20hElWXXV+n70lTZ1rbJK
4GSSdIGKbzi6i56ACteIsZrsgFOmVcs9MJoWJ2gPRleUNmU3nnqDCEHMDvP6mXTzfMi9wfGkjvPy
QtuueaupEH0LHIJitcjX2jWnjUXBd2qHKC6TydFpSddqQZ0ftLWHcKgA72wXlbU1RYIYHZXfiEDq
6NQrPXVS66qe08GvFu+E5dOk8TTF+IomgpVMgmksREKdv/Y7HyFTX6ZoWWyKc1x+qdjMzvw8vp6m
AuJRBN5FS4Zl050brjQ7q0Fyv8JIL64jBBB8WSMUFydtQet8P9CaBDvih+u0Q5uXYUzGflafAtgT
r/0xL/pkyMX6BbZF8cDauT2pRt5uSGu3awGsJWifZ44pkfjGzA/gD/wE6hic1sDWY+XsyIVEfXnJ
gX+jd5aBRGBjcXy6L6hbDj32zmt4aIx3aMIFEGkd5vO1HzN3Yo0IVLLmcX0i9e5ZuzkZV3Q6W3wy
Z2I3xoiWSMMjElzQUt6wWhYPNMLgUpFqoV3yg2mH3pGw5Q2QL+p0bCq8ihJtiC5WWbOLULr1KQfI
d9cEublcdTzSfdzS+5isyToPb4G0t66uKYDlUcqTMnCVBuQXFKdBXxQHvBgv0QZNVqCjmZs1G80w
Nwkef3CXe26xWYjD85BOXq2gFQLG9sYdAuYwGzgwaHRyjD/FKJovVTxFlx4vG4NdZ5UmoRi2mKdm
ra9LMi926zT3q02hVuCulvj9F3RxIQw7N+dA5xvvmsbeeKCcjGjtks/tsx+49TVarSYAINegx5bQ
RG8tktBe/MCW+NOwt1WaY93NgXsAmgcSWbAbJgFQw2I3T1961jYsmVuOMIN6GMY862JRDgmTQb7g
cLguZ9OyqDINgM/fQgXDFyTxeK1EUWrmR0CEut3asI9eMbHYPgzdRevx5iIuaXXO3WCrJNR8uuzD
WJ5juRZfqwbNyH+huvj3ZFPwPhoAuc6j0YGCLF5YdoB3dU05jz+WgxO8DweoCaANVrVQjGCIexbH
rZp5Xz5G1/KfiSyptOpteSQPabkvLZYjyuaPtbrx39u+e+urzqBp8GZZjuNHo3O4cpP3IS+C/973
TXm3Fjm20Q2yNmm0VyFxJ8yACd1+5NH48fFl/yAbhlq9BOANSeU8h59Ifsbi8uFjV3730Ne1BNRS
OKiufJM4GV55IfvQSMTK9fNNg1yC4aPFWJEy/6rn5gsdol8J+/79KPffW76nVtQ5L3DtQOafTeTS
UnysBZ8fv5PcK6PqoFzA1hZe+xg04LGkffzQw35v+OZYXzmSARBo1qKTQzCHHCTo68eufVRh/TBE
+NgXMapCmLIb9upAsMQ9XT5GYL83fIM6giGmP9ozhfcVTeLGjMra/5AIDYDvzzeOymZpeACDJtJv
yqxEAX0PCq3/kCLBf2/65v4KANEcB+FE8zMKqEJz99GLv5uWBVbxuak6iDEncxGuZcq0+VB8DE7I
757K4gC8hzBP+eNyD2gRHdSLzx8bKe/mZTSCK/MojFP5sPIrVRV+Mjs5fWxBeW/7Bi0axq4o4LL3
QOXMvXcQZfGxBCYQDj8/lWAmJA6JRnAXBzYL7gLSBdTVH3ou733fVi65cIjvgvQuvrc9OCkAdB+8
9rvZ2SxI5gfSDXnJwPa1mDZ1Sz+297z3fdvQ9bmIcNvAcrdzWz7GVff0sSfybmoOiM9EEDbepeCT
S2derXtljMs+dvWj7uyHFStaISyQOeIdyyk2aBg+ZBRNKX6xYx7VL/+qO/Hf274D4DiI7IUXpp4n
nB0lz9FIdSALZBdcgxcGrFVWet+EdPneQutvz8v/kq/d1V9XN3//L/z3c6eBGaA307v//Ptt1+Cf
/zr+zf/9nZ//4u+71+7iqXk173/pp7/Bdb9/bvY0Pv30H2i5C5XsNcjg9dOrQRfEb9fHHR5/83/6
w99ev13ldtWvf/7+3E3teLyaVF37+/cfHV7+/J0d7SF/+/H63394/AJ//n4La27z2iozPv3rn70+
mfHP38PwD/REQhJmSCiBuvqoD5pfjz8J2B9+QAQVMcPJHSYXyAxbyLuLP3/32R8ihi4JUSIRjqj+
8S5Mh1Lvz9958AdlMYliDh8i5A3B7/+4u5/ezz/f12/t1Fx1KH8MbuanMYKrc4FgBHRN9X38i773
wthccugCq3iD/GuznX3U0kCjaLrOc7Cb+2L6jw5Ef31eFGClQlcArOzvPeYsNHEbN0F0jMKBbMOD
CCiLPJmzXyw238ST/xz83z8IsmpQxCLm4n0twMo+6ryIRZuaLGuzL3uEE+16X8GUL5Wg52XnwQkF
p2jcJRSpn/QEBCkAc6dA7P7iZn5WkeJefBpGeO+UYxPGoz4aGn6Y7b6vIubDWr8piKv2EdQXt2EZ
gRtZXfOrELDjavrT9/Ypyi4MKQSjEM7ex2wsg5j6aY3iDeo0LwEsQq7G4IiC2bj5TMehOG0Lp648
Zs3zDwP/+9D6cSh9U/O+/2iMWIJvyIMw8t8taoDFK+yAoGy0oPPRW1JcI6h5OA/nDiQotaRdkoiG
y4nNrbks8Jx3dZSXt2YJyiYjOsxPS901d7+4LfZvnggaKwkB6IIS9k08+MPTp7otrecH8SbA5r+N
wDHvW75GabSyJo3zBdILvsRbPkiVeXpadqPzgOhCtZCtSPr61cj8lxmHFxShXSueUxRjLLw73bQN
CFagQfGmc+sKAr7qwzlV5eDio4xqPkBcAz74v38GP5cK3wZgFGGug7jEhAeV9PMAhFRrDZkDLdEt
/XhW15JnYVv/qn/ivwy9MOJEHJc6oHICY/DnT4Em2ETesauNKPTALybQJsW1JtXUJkPhNc8LDKDx
wbJW6D1gdtP/4hQgvqlgfxyBWFTiOOYYfqDrBH8vlC892bNjn7GtXkjI48RUNGIJFwx171CZ6Qky
QfK4OBY89tSqOx9q9OEsXmOgoaAWuqd25fVrLXNA1eDi4dwADju5bRH5NM7yY30E/SQXUHgpr2CX
LdjBy7ns5wLZnv56W8uG9HdrNIbXbF59kTS+ZG9+Gy8jeJQGjFcYDr68K4dlAd2wLD3pN1GLPnF3
0LCDpEsEctnd3kOaNAwvAwPTKnprusQfKNMpZADxmdKiGTfeVE1eEgauBv02hiOkBkrhER/V9j1a
YQDbYQTt7DpmCkgC0XBRNHvTIz3jsvdrfc87oc7EuuD9JIuBwutr04XBCAlZ1/IY8Jn2RHs1FgCz
sg51Mk2OPetJpimztkx0S/23nOBL39jBBuPege01V0VP3VuzatZlXtAUzz2Ri7flBRR9GxPBB51E
s5pNYjlEhwlmpU/TeR3Z4+yL1SRtXrhHxQAMgi+avGWLhSR3W6j4xi8VhMsjVo2mmPDgSPlldh6y
2jrw5kXSM8ElqAAbs4RFzItOQ2WgfYF0Uo5p32MxTJqeq/iUKD6Mp0zG0HTViCEYtqVjYgCtQoyf
AWTvm12Yw9W01wHztk3DpvV8FLN/jn5nrE50oYlMJnQnA5mc6xonWh5CVeuCZgAwCOQ04bwv2iS3
RZEf1s7MyEzvQvuG5uUF+WSwLIYnpAk6CA6Gvi7uB1EN/AvjOfRCgQvn4qoICKhONCdsgk+G5mUB
atEW5KtDqIFXp/PQtTerhhfqNBCGxuedYLESO7yeBRIfjIz584Snt+xkMNZ2R8iMDhRg2bA2QOWj
+hi8+Sy5oXCDYREym5X7gd7UZrRAFToIBdJ+yTHqRn+EKCkqxWi2XTDDyTdVfv4srKeqkwoCJ5k5
64FVJtjtoW704hIMs7Ho7ysiBmVv7ta4zEDLl+WmMxqMuEOH6jGBlofmpwZS/zgtaQDWASJOdQux
sY9eRGs3ZxMEllUGDyPcdp2Kw23dRGG5y5GOSLMorMcKbumQgG+Nl6oG01/3F11gZZtCzDYdsJSi
4gj8GETp2tf+CCmHq58UN+G6A9I6lFu31DW5HGjREXD2JTs1YAgxQ8m4voKLXZ+qHKJRMLKSsgcM
13A8W4sWtQsUu67LKpDnMnHzUWiEBcPYRwWe90jdojb7urRyNkBJlzzYO6QLtTuodKovsaBVvcEp
aPF28eKKcuM3GtLYFTT7nECTs4Di5jNZdt0ood/EOjafzVVp852UnLuMNDOcP4uQQFeHqg63SJ8v
h7SCDpdn5TTqMFFj2/tJ2wvQMaaATyuFuM2jcFPgyaZtBWO8aGqo4EIbQQ/e1zNE5iToQJ/XikQP
Tip1UbOp60FHKjJjJQSonKkQCuCsX3v6Ah8CO8wKaYDYvnx6hnim4bFAMhbf1S7q3S7go/fmdVaC
1ocYcL7oZRmPifEGOV9IdA0LtnMJlXVd4XzwEEjRkz1KubzIVIMMojJ1owwguF1VE5UpXhpEh2Bb
qxvEH3hPpgmjS9UqcEQemCKRVB2ka+ms4nLMhs5X9xF1gdnkLDouZHmlu5vat4CxsRTm9enqorFI
RoqOKWcCUrLmJJ7nDqh/MARnzHGI+eTo2TxrZ1qrVCtdQ/OWa11vEVSKdxO1Np7O4DuApNMLhYJs
quI495i2rj+3toaOoFkHi8pDzmJXgyl8xbIce4nIpae3umD8Ja5wPE5xVA7NlqqRukQSbh9w+O6H
VCD5r91gGabjqWp5C7pmcYO3d5Cw8oMTCFI6QTOZIUg8xrDcJMIVfrWbvWAQKYBHEB9sYuCdqlC3
Lo39jhdnHNrFV0loqz85Ps4i9WQlrocw1i5pR66msxAS3XMdwQkO52BeSNAKhbyJNJjsXRP0ZEyg
2CnfvADZGWAqZH8ZCzStPVV5PETncLEK521Z2A9UJxOU0fp0GZwyW5CJ9hQtqPsKlKEOwEDblT83
xHlBMoELWqGQy5cxqeo8hMcBMsy9naGXTNfYMJWUYYuvWOVlfGgduNoEEiF21uG8AQ2d6RTJyq4w
66UAtE1ACPbQeI9gNbuz3m+8+gJKtaLaQc7lDRBN1NZFCUa7adll7S2zy3yNdZJsPUWbau+PfI7j
rBjGEhYMhKUzlkEoOwiT5svMejxNWYooC9BwlD5gpxht5vNYhKcdvAyuSWoCKvhkmFUxPXC4cSvk
Clk+7pReWLRDiEwD0ssfyk0z9+P6vAoj2ksaynpNRu1NR8a07+YyATVMmpOFIj78Upc1yaH+HIvP
kIo7L+1n3jYHJRQMELCnzzcD1N/r3VgE7XJuqx46nJYpcyWA7JgE+CVXJ13jBecenAdrhqNC7SV9
0Sh5E3uefGsm1/RnQwc1Q8YWMF9bZ3VdnlQTYqmeczb3+UbUiBp5GDRY23SJ/Xa+gqzKXOWiboov
E1X5Z+WjEcm+hojPZLnXTkFa9CGHDKbAlP/cySoIQG0TqbaRow5HQxV+GumC57xMYBu3pIIsAnOp
jS5XREug4ZDTEsuXjmGWgW6blZd0WOuHQudI+AmowZqS57nSadDLSqcFzkQMkuYo95LSETYnnY37
KV2Fjp99Vdq7pbJoQAuBToQeTDX7KkhZnPbOM8VRlLC+MG3dNZy7VZh4OR9uyh5KVtSErr8o81Do
U7mUS/3q205+GpE+IJNxqqU+mycFaRux2JASBgnN15UVOPNNlahxCsE3p1/mFmEfm1A143BjgoKc
l2G0rOnowdp1irRSMLBqGBsvK1gdxlnNK0gwNCmaa7g5TJOUASSuRSHFZ0K8xYNvOYKRQvAqYEkP
Wgb+lYgM/SFAGB+6v60igIKuQRZdMiisBSkEFUWQBnFe0FRIouG2gDw2yqBtsnOGEwsILSbsCEFK
lKt6D0MiaTMJJMImhDUQpGGBL+7rqsXbrRc133oTHxb0nSqqNwrXQ5f2a9O9zDZyD+iMBmF0gC2v
gxSxoCHmi8QNSVKSu1CJ4anrVs4SPTL64LqyaFNRuOIrSjU9nkuH05lNdDOL4ToOulHvbJtXZRb2
Szh+xniAdqWC9ll/IQRi5gPOjjFdkZhsJQ6q6JTCyqwxfhkcQhjIZ4tNHP3i92A3iu4JR6MOlqAY
iHtjeWFwSK95fGOLKiygvYaUfkyDNSYso4iUyXcusrmPBa1mweCl8DypGHtkK8lrwHRUbyUYTDzq
sYY3JBCuOismOz96rlLTVs3TdOepfgYFiuPqV0+xYdr2DdqjbYt1aUg2eGt1B9HXwrPY8CVKOTqx
RmmA82u3CQFhIIWP1mGfNOs4XZaEhiyBQAYeugAuARgNVjRCTLTnL1WCsit/JUEp66xaTHy24gHG
CekXqOSGQAw8IW3ewJNRldUOmQMVlt+m4Q+2VoHI3ODzRyhDvS/YbPwRstEcqgSG2GXIa7Syj0hU
sBB6BDFiBKCuideUrsf28I1ET1pootsCGrhaDONWhCvSINuuhHmsj/jyInuvgfSjK8tgG0ceu25H
vy53a10aP4GDww4Qb9TYlStiKN2skD3JTJNePBOME0joNGb5TvWj4QmLkdGc1BItiBOG3ewlUF0M
FYSIc2ipAj5DLu0mnCu1Yjoz2ohrNI0D4LnGY6SSWdDxM1+lgKtnXrsOCn8lwpQ3GE3drKwDXdLR
17Fr/SrpWoKGShDCxuUeWjW3JrC1OXIyep7/BWgf9/c55vEFrBPiLWAlvgHt9arSEhrsqynQhG2i
SmF8OIiuzqZIV8vWFbIsDmtr1zdqCJYaiDWQWCRlH6sdjCfs8xiLZc6i0ZvmTbmqFdKcRokzB5FT
tS1F1dATZFhPqOJnOofnaixqcYAsaMELqHxomTcdPLNhGmF5QK6t32vUTKODaB0pYCsWPNKPyRJD
RJo4Rbif2EB4BXAQf9lRQdE/hvXz7G0UCmMoF2lVfAYUUkRQlQcoYmEAwoiCQMv6Wd4Z+cRLerSd
OTSH2Y3tZL/YsiI8bWfrviJqy8YZhmoVJ6BcFyiADYM2F228Cr5bRwIEkA8tDDUMMuL6BQlRsn0m
NTLKD2EwkGBfIH3N2xdlyHJEo+F0vW0DXviXWJ9Cmwb4H2E2IhLze2DifwRmn6vnoTPd2/geqv4J
3b7Ur+3NOLy+judP+v1v/j8Iav+3kPb/bl9wVAFN8hc+fgTB8ft/Ydn0DxEdcSv4JmOBDIujMf4v
LJv+4TNGgL74QLNjHh2zOv6JZaPZqaAEP0IxzI/BLd+xbMDcAGuAZcM2i/9PEU7yH4DZ32j1H/Af
RkImKAP0E4LiQLeGd6Qki1tv9IeqxKmgI1+VLcWVv3RLsoYghR2ZmsQMNVpSjSK6s6Ie9zlSt+7y
Xp/1nMhdXHubeFzTBb9TNqu9FD7iOH27qPtl8CGuC/xoI10fbWM/btNysTjEDo9O1jaz3grLG6pt
wZv6qKwuUse66lCHMJ8Q08KgJ/3hcaDqESXsF5ziSiyQ/BR9W+5ICCtVO64FytvhlEYNDnhLe6dD
Ol3A//gKNVTSw22Ag4SfEciOPvertZA8r+IE3fbGHWfjuqENFZvSMxFKm2V8hlfxE26lwXGwTecO
3XLiGWfB1scMHPTKLqWL1Bb5wGXSGufSKlbw+M6hxdGtC7NqHk/hzfO2q5zajYtCtx3nQW50x186
H95DNUcQzAbNbooKe1vW+hOX+iWvvM++zRmetArevIWeRIsqbvNq8PeVmPdxx+q9V+FwoBvtTpwF
DP4N6/yPZi34J/zzfiL+NGX/ZxP7/yOiigaAXX+AhY9U2E9U1aUZh87+dhinYdK//e03GNaGbpx+
O5j6qX35cbp/v9T3Ke9Hf0Qx5hVM8T4l9Bja+X3K++EfEZDWMESuJLa6I3n0jykf/BEgO1SgfoXo
G2QEKI9/THkfKwU8ETGkV+jLcWyZ8x9M+fAbqf7DnAcLhumOz4JFPIqwBr0jVzQMjwNCbcM7WOFe
UHwDFCUD8CQcS887FzOgLeVb0bf5oYrEhaON2+ZFczaSjkPQZs+nYvVfZr9H5aFcXKfLyK7nnPXX
xgBSatZoOQhURJ/ykrU7n0OTTcoGumg0iYDLqTkztioS1EYmc9MqNzKO19PJ5c814dcC9oesafuH
pqDVlonRzwSRLytVMoUAFo7iSN80qzyYMvoCuf211r6CUt3ozdzaJm3EsVZt+LWsy69TVz/mDWR4
kHGWKZmj26ET0A2ikXcS1Gjgk9cOJhsC9iBej1S4u0frtjtWNI/Qny+J0NGBNd5TQcXBn+q3Ke+A
3xD/Qjm5ZR4fDryDmZkz8xnKySJhg6YPTV99VTS6Nau/1x4gDMLw4YsJL3LfOyGT8Da8hfS9bIvT
YjKAfX0WZVjGSEbLKIDfy7U7Mlq9nQrcXUlhZgV6e58fSY66yW+nsA4TnDjCpOV4WH1bv+VMk2yM
yT2aQq3oM28MDpp03ACIGzezX74Iz6DaIfjepFf6MmcyhKpxhos8aK+MW4CnjQRmQeQBvEhOCFxq
7bT3rckfZx3kDyjgi+1E7HRVw3R0ZWvtZ7LzgG1rrLELLGsxGrqkZkA4SAzD3CEGcZgamFs3UHgE
aanw+cIR/TUMOvowwbeYKIRmpnC96W3vYDQPiXrxav86Ft4JnfGl4b5vUoQPvLVe8aa4fFN6ZilU
hGfdukRZpfGIpIAQTQ1TfgBn6e2V9RZYVXKVjrEkeznrT6Jq22NsUbBfHY7z01DGGLV+f7JC+ovc
hwYnaGvPx1qtCbBKwOPM9gly9+8tehDvLOqJxFI7HMoRveWillTb1ij+uV6ZSWSBASZzs3NkvofF
ek2FsUUWUHFt/BzGhjzgO/hmLjxjgwul/f4ZItI+0dFQJlL718XUom+KoNdVV77M5XJf9rhvwG/u
XM/ecockwDIZR4wiOa1Dyl17G4aWQf/gqb0IcRWtuqt24NeVAoiQLDPeos9HeDHR0gOu//w278uv
ntM3iIVHXV3iGVTaxOm3Z95qg1KVBtcehSWzj8YyQf1+BJ6uyGyPbfrOqKJd5lyr07zETBId1EVV
i8FucKpPgiXYwWVUJGWHoRugss08b5ZncRMdkL6Iwd21Vz0X6hrxGRcMbzMZVv0Ap1MNQSigK94F
+27sbkiL17e47rE37l6KtU5Wwu5hKiqgMW7BxjTfmsy1Z1Ct+VskgKidRnwAviZYCW1QElC0zbtF
cSDgwCP5LTxzJitRN8INfWzdN2yUj+8+kOlcRvWZ07hfscZIb9FXncV4IrG46JFEk5AZn14UjU7N
TNyeyhE6ajbatAuA5OnpvIdtMuNMNjhzMJgUCMCTcfBU2oR9/vht/UOGYwgvPpK5VqnCdCAYRXXu
7r1wZSmBC3sDwNekYV/olFK84x4NNVMf+UlpWKuvhvnXMIIsYGbC7rJtWj+NnFgyogKsuegesiEg
XxJ+tJg1Ht5IN1D4maWtGKTXqK8Q0IGfS6SLHpDU2ybokACCoR8eWjo8eIhSS8SEJR80XpTBFIiI
BA3x8+KbT9XxRaKi2AZkYRsPcHKGNfW+CjF6WhPd5ha7AMHNJKIdHqYCO4XOn/yweGuCeTh0tSmx
btpx8+3akEVXqFuCg50EjjQOBvOJVFnlqq+rrUlmOiShGtnZBFSJ3hZzC5h55rsWwvdclW/MKJE6
pEGcwCJ33lOvS2eJKQvDkEq7oj7r1+qsb/D32D0vYjOfcwADGzdgW4Jj8LH1h4dhatjJGBU0IZ67
hxIdALXFQGRBBLXzPPUg/sIwHrZt7CEsDKrFdoVh2g3nMbibrSLIe5gtU+liowuu+bVFG5SESH2D
AN1H5GfclT1qOVlgLMC8LDMx4dX6ec8TcHEqhR7ez0A8XFApQX65drzhlRYbNpYAnT28S4btAGrw
hxomsP/D3ZmttY22a/pU1gmoLs3DZtuyJdkYDBhC2NEFSdA8z9rq0+jT6yPpW1TqT/APxarVO6t7
qxJSWNb0fe/7vM+wG6T4e4l/FrIgRDJDJ0wkTcvKLtX6yA1kddxYJjJXyZC1dT8o2rqd1WvYVpaj
MZ3zmDZvgj5v1kNTcm99/VSkYrYa05JrLPC8NG34Ql97S7LVcdSSR4RVwXpCWWHHWvQcTPxqIOcX
cTXdC61+2RdV5SD4NNzITPuVQgiR3Qb1Qzaj8mQIz/JkCj+sgB/TaXq5lT7yHDzkIw+1oRonK7O+
+UL4HRnAuJHlmdU7QsCmTLN/44/5MU2m+yAtH6Dx9+tyjOuDkleI3xqFTVkXfrDTwPcvohdBFFpw
oBxVSZY9SoK/m0qd0V4YfBeC5dIzjF1rZYikMccviMr9YRwYGWMsH7NdCgB8vuUJxnQ/4rqyS8y+
YLifxddCErCVSsGejCnhNExTsqlVhPKalnxHEvkyjcEW2c73pGOVKYuwc4UyLdyp9LU1TXXDgJa9
DvTaolVgvqGKs7ypgAd4P7mxbFghT8ug2lkxcJGE+MVCFbaqBe6dNLAHRjrvjNRFz1ht7TKN1xmj
lVOnsZR3HdFUM1KoBUVBJhPz7INvo8/MGH4NrAb5ZJoAuDWiqHq5gmFfAFAGOs+3WBRIjTV/OtS9
pN5LIVcjaFl0tQGPOXwPomdNWSxehBRxokKjJErrWuHULbSu2FDgsRYBr2sJxy9zzJTkxD+FqnhN
uEuzwqKo3JgaL8ZcGYpTp3N5GbRSs6rTMLxKrXzcLSsl1jjjfQRC+lT3OieTNg9LfddEjDCjZMid
eJaYTFJbrc2coqZEdmbLjFy3RsScEbAES1TRzwljEYONnCLeyqSnYko0G0XjY1YAGlI3O+3Qyps+
D75HScPjx3JFwBpLlWAEmypYNI1+Xrga0piDWBjKdqpqGS271TiCwgqJ1Aw0t+TRNAgBxTaKtVtg
UH85VGUL2iNei7GxVQJZuogM3pqWi6nnPsmeQ3nsB77fJKbhKtQLHEOJusXsgDUyCrncohI91xnL
Tpqx8Y4tlqvFxG+CVhXrQNIboqXC216Qu+1U86AmKmoledlfdCX4XpTJYzAAHdIjVtdhmmHggVRp
zZKFNwKxi0xZssEOffNkYiuxCXQ653GWvKAuwQh7Z35GzYfOTJmE50BkM1NLVGYNQWhrxpKj97oY
YrFCo+7LuyzUXtq8B0Ur1GlN0XO/5Ly5wyg3juUrySbqE7ZdLbW2fcsTLKvStA/IZqUgCF8Ak5tV
hXyRgto4YSuLZm4ZelaRrtqRPDIOrdmJ4njkMia6siOIqHX+eTv7n+tVP/y//hsCUJKh6gBEH/Mq
fzar+y5/asKopl3964/Rew3rnx/3V8Oq/6Et/EhdF3VVhXD3q2HV/lDArhQZxsGSGwY+9FfDqv5B
HasohsG/G7K8hMj81bAqf2BjKEmmpMDkQ8sh/5OGlbb4LR9tQceWrldR2STwbDg3CqwKU5dxnq3v
0GTdJMx/qAR0TKi0+Jl2veQtjmgau6p8bmNiWpLcKGy2bv2gy2X5BEA+LRZb85YdTLucBJbc1yo8
V0b9AMszXenVfK8q1Ds1QdLbxakBQlFN5ZMFk9OPSuTOCkWXJvrqfrKGAivBMcL5k00XyIpWqFGv
pwY68iAlT4qRT17WRBxl5tOynm0+08vQLlq1sg38ttzMoI2Ym6Gxh5p9OaGfArBnHleWrAtzEe6p
iTFjgMRhLIZkVkCh0VDlYCMQXZqJVrPPp8/SpFybeXYR1fF3XCOemRIpq+UHli/eqyGrNhSqrVnM
X5t0mSEn1S0ebBeCaFI7xnPk6Azn0V0Xj/AVmIAVbc9mU5bbgSZsM6s45RnMm9bkmrzIpr9TGXDs
jFaY3UhLnsOJkUETFreB0R9wSqHBi+ipo57OGYBhWfjjZ2PZScNgwhEm5PuXtRifKsobL8qi8Mps
5zZftfD69r7WTo4+9ZTHFCavnS0zKQqn0TCdzOIm1aovXYylftkh/3MmfTyW1aPYcjRcMx7TnhYF
8JHNcOAqLD8q9PQRk6XbfAr2/tyWGxlaGdt6jpkelgxrpRe+vbY3piT261xqD+HE2lZnobHJAjVd
maF+6nLaUuTvCw4KDjmUWyOdxl2T1hH3fsR2bWqlxMZbo930jKbWjb8IhSORbYbbI1vUSqMYsq/V
PVLtJH5ZYIBkWr5jlz5aVkIIWCAxExKL42v/EcVht03zpnwsY4vuSKJWrWZFumCAXbiDqamXmAI0
9qg0B8tiM7GKvrsYUcFeGHqAoRDJwRKRK0Ym36SUVs+SJFbX6NceShjKctSZ9mwpeKBFzyUsXHq4
4jbU2/GyHPPHxq9vIbtna4Tztw3fFleGB8bqR6mB6TYPY7htaiHZxHL2bHTJdzyqcFBSU3goqgJd
Q2lG/A1TdasuGIcVsollobALa6plCB4rOeR82zz5jmCeGla6pjzJHS0rkm2BwQt7NjsdKe7RZSHS
GhSyhniVsdt9F8UUpb7RYe+I+do6ntKjXGtui5WqrQT5bT3xnk1W+KJhOdIzDFkRtcZjF+UvWqkL
cHIggqlyxkNIuqgTCeq09TO6tiYeMU/KhkMchY8zmnlbCKgU0phLO5YGI6BQlRTXIkMZoHcKLvRZ
a7e9Ty5HG8wHbNgGe9S4n2JEWYFZTcC1aKWLcoxG9MZN7swNA2Ar8dM1VI5gU1jMB+OAzXOQaLaw
5xpsTakYKZvxvJ1n2s88rB7akQWhm/RlrAfEUBVB+L0trG9KBHrhC9GLb6rOa8ELCczOVGqnoK+0
o8GyqMBk9PQ8UwkFB06yAi5AZ6ZYrQQcETobxR7NEFdS3yBqO6SgWm5hJqLdqxNAiCbPK4xUvvfR
cBiz5IXREgFnMTWPrFK34c5i4hzCV2usMFsPcZs7XSCD+6UxbD65fkjM4LmWxSdT7FNbUKrIyfWl
IPS7ZCsBW63UBOghUQsZVjE1DHYcrLS4yGwKPONhtFD6lZNW7Tox7twExOwKvu7smoS2P3R0fiQJ
l/lF1uf1c1no3aqP6Lf8vju8PjdaS2PNyxaucpMlzqpnWB9JPbmixENGfRK5gklfp2J/4mhq96fB
8j9C1D8sLv5zoPp/wxJEkfRlevVxCXJb1k9tOv0sN5rfAfKfv/uz3pD0P3AxMEVRJ3/3T6z7J0Au
SX9YgOnEfUP0VqUlgOVnvcG/qPCk+SVRwgJCXMKqftYb+h/Q9iEk6FQIlor+RPkn9caZEEKA705x
pFPUvGVj1+Gg9JPaGZ5S7/Cgh8Sj25ns3+WS5Ah1sVbLAt7bVRdY9m9X6R0dwFuC+68DLj//jWef
FQvzjdmzN4uKXfWWI3dihatadB9N5fPfH+NMa/DrIGdMdjGQhjAVg8lL8KKdVRuHSHvQdDxw2fHH
Zx+eax/J+1qZ6VtqrMrw1PP1T85Qeisp+HV06sffTzHVGZdFaiJ4YgyzOqP/9QXQqnklNRnFxVFU
AWpwpQHog5aVXeSZ+8l588T8Ju/4deSlqPzt4iqWEFl5JTQe+fGOWThtHXlaL0EZZdog9kcsZPdG
ots13j7kfXyiH/jwIVouxG+HTRiLVJpZFd4EUHPVXaZX7ZcQhOkerdhnmSFMi949teWUfzuGIIVy
28yF7+U4UZaqRaE4OFN9xczC7gqoeABOn1zFtyX4r6t4pqGMpkG0qmEcPdziHajJoI+AQIiPtCA6
phrlpj87LMP0IidNaaiY680nh37/BjJBf3uWOuyfcJaG1lNTyenFIwRMR6sDRIXgzmT4lg1XVN1X
pm6HuvTJ/Vs+/NeM7K/zNc/dt01rFAqRdDMvwYCqHPCzg70q9Kpj8cqoo+/4OP9Fg/pnz8pS/76o
7NUe/73jna054AqTWeF04pUP5W30Q8B/dVwz3/G/1Acfrsmnz+VHV/NsrYEaF5tKolSeJRjwh06Z
BMIzWa+Pz8yKFijrSui2UqzciZ8ucNJr1tJ753e2+mgDFRMC7cJrtzpE23vpIT8U4SG8jeAEhMfc
k3dDBx95XkMI+ObrO7Ddy/zQN+4ISXb1zY/3UggveddfJJcICLCFPmrCU38hrKBjYh6sHKqn4rK4
SbsNxq2bytGgbG5oTLY1P76OY689YDb7BTu29fgFFHD1jbxQ2Y5H22zcVtnhJwVHdxV9bW/6m8Y8
YAu7Li7Mdm04jRdv8Bb0hL0/edh22Opa8beTU++KDfRX1Z683K3zrd98Cw/1ZeNG2a5160vrRucT
0xJHqlN2I2xx7zhWBp6G16r/HH9RLgLH7J3KDfYFjtFraTNv4up7eo0sQ6zt/lldtCiXwm6I7NGp
HYwM433nNv+1ldE894eQhswKUmGSPSo/5DNQjRihGq1frfQ+PhpL4+krMP0wbubP4N+fvFuvoqL3
HoazJVlQhqpKcNTwiJpbQfRa4aPIBFJe+fJjiHNs0fuMEB8jSYKOMjt9Wx6zSHYmJmntp2/4a2jx
e9/ifIXWRxZPufc9U92LSsHQ06LMNiE6x7tmXizW01XQpF/SQdz7SGA2hRbs5lBbC1TxmupjnV3i
sQ4bekV6Jj47mJZRWEfL1HQaBArh3vKqqLqJI7sOrIQUU7nfDYvgmiJ9U0VIl6eow1M2vRIExESD
AEAv0zFkA05i2pCBfiMYwhA7ToMvBjlNrTjdxQEWm5EZ4oiOLU7fTV+RbVwRZghIR8JmGuAiJWmH
CaM9XJOqrZIZuPDM9gS2aRjZZdjntoBqkL77FvK3G0gNZEYpc0UjqbYTLmY0MNolRPErKx+gED8H
5qPUfuJQ8EEZAn3p7Woew/jG1LH0PT9CWvpgYaBpCqI9Rt3RKLmC86bVy5vJPJhQBmvuOOvwJ5vY
R2v62R7WhYHYYzTve5JfPYeKZOcmBs4KJYBv2FFg7AsexbZWPlvT398zzXPjDrWGwKOLme9VucOp
aT7NPw/5smuuiuImJHuliW7CamJ5D1zD+Czx4oPawzSXeuG3umAGwcJYDJswfYFQko64IcaOqWKH
THfIYd6r877XrvPi5pMt+qMzPdu9VCXrG0Wr413ulRaO0019J7Shu9xUHPxIaTn0dXqEdn4sdHk/
BzvL+/sjv18BYd729kwnqPJJQ4TlrjetfUU+F2Gne9LVqQSmfcnflzLo7w/14VU928JIUUhN6AGy
hx39MfTFnamdlqlzFzR3pp5TGUWwsmegjfSz0mdZit5ZosyzqnmcmzqHDCR5vY+1WjSv/OHGtNDI
hMkGFc4+YjX0J+PqFQHgqyST8dkijcbvg4OfrdJqM+kKppujhwQlGSzXh6Fhsjlg85atpNHCgLkA
XkxZopKkvcjDZJ+l1hViPqmqL/N53M/p4KWV/7VUigscPxu0JAqep5USYxsOWWeLn3Oi7CokcgXa
IpYiJ8HdnrsnbdG3o0roV5PsTrQkMpWBKbDKwspn0Qq5s77P3L1jZhsuG/c6nBl93SjzfiifVQZZ
FImh0/dOjfbFdGFTjIY7164xbkVIvkCvKwHgk4JOgFrgE8D9oMiXQ4bFw4Om3nTyyRq/lOpLq95n
+a3UO4ni9MZL37pG4/WNJ2pbUXKQvYiZI43Ll27CbQ0JuHeF3g0DL9A8LWREuAUiQ06wKn3APQFr
ud6caET6eESsJLixolwldXeK5fpCKWJOa2ZAnOytsvI64Dky4TYgKmtcv7cI57w+sMO+uhynxJtj
5VavW6ebPFGcL1Xzi6Lf9URQ4RnnIsVdL5PftlT3captQxjSoTl+l3C2NMzp1koZxzSK+SKQnDQ1
5p3aXkoFTKZUP1lKfsiV7FtrhXsjGm8kdVhQII+8702I48ZiQxuGRO1ZwgYi+7dBgNdJlZM1tV3G
+dMsIi8xo/A6MgFo54k1R70j88SZsf7DNzwDj8YtMsbwGOX7Ka4MDy6llv4II0Q8qCebCgDyJQpc
KP94Sac9Hs21MhzCztzEWu2IhUbcCV5fmEO7VUBTB2tinPEMTMzdoMgeYrFNJs/HqRLXJgBTXw5M
5iesiXdVlO7N0ryWwtrN23FTQQa3qmhTQjsN2G6wUkY2fJuO+VXc93YsqZQnoueT0bEyHKSmy6XB
hC4/tckXJZlAQ2H+MexnTLCMJbLhW5kzz8vFLWEOnqF2Xlo2B4IKNlMcR4iUxsspMn+o8njblYdK
HdZAVfWqSGosJ5nq9ZMri9FuCNSbZFQPIH+3Q2A8m/O4momoSUTZDdN0O2naBcIvfTpWiUDdqF33
KB7RPa/yWfcGsXM08Aolk1zBLzxNBb43TJyrj9kkbqAg7s222scdPnnyV0QCvL/jdRiowYpy248h
Dal4ezIW3QaYYs9Nt1LEB1bWVWIY6zw6Snr02T750UKz/Py37UqarBr8r+u8avLmZsTmoWc8DlEn
RCy2tJsvWeyvW5+SSp93JA/8/YL+aiLx3up6VooQmDerRqP0nqkwWg78Q9Dygmf9tsCzXMGJOmtA
ikke6srLBglOkd36g2/j2c2g/baaeLQME0UQPvupvhZLcS22nW3kDACyal34bozLY4CfVob8lIgP
tKYJZKBTkyO+odr5jrH2hoADpkVLkhmSJFNwfJI/8eS04YFsOrzvB+s66BnL32DGCekR/6JTRhTp
318C+X3kCXeFt5d+DvsZ1luQeNiirXDj9dNdKp9y8Ss7DJLqeGWOHbN97DACpGvTsYGYZFGziuDI
IjYzoyfm6xHNXa6XbH6RbcnKBZXbZVbpm+sw+cwo4dVx7517dW6zBEIYzsiaay+bFA8vVs8QWhs2
hQP5qFVvROuynhOsPfHtlq9rhvOMv7yEwB/Zb7eIeTC1zLmPx0g+9BDbeMjkPUm9u6rkMoc12UXr
rlOhLDwoLY/bM0PEdZX6ToNkPakMe4z1dQP3OkhyW/fzbcgrvlD8Zg3iaBUwSNw0mBAwioSpqcI5
PxGiEVnzOlMaBv/f0uxlaQE0HSP/NiR7PFknSPOkKUEqToJCLSILZSTRPgnDoxQMa+xJS42xOuT4
VplsORGhlV4nrZeGHmo+FeKcTs4TMhj2xXEt5dFF8WUs220hm1sT9lEUV+tqsAizarY5H1/LJAP5
6SbI8NNvv+YtXpfGCXHvSh2fCXRBhPJZ/ry21H3v3a2zAhT/g0BJGom++cKMJadAfOqksn6c2sIJ
kmUC6WntbRffB0MBTeBrFV5rOFMv5JhJx925M3EFbk6kQ23NdB8zXkgieMmvTdZuMKZbrRrtEcJW
UMMT8hMyy5eZE3pFy3eI1rpCCXkRR9AO0Q9luuxhWQqHrreZb9rKBHywqPoJi80TSCH97KpVgtWp
Bisl25G64SbY8qNjYJeHwV8VmzgKNlIe2LCzVzLlyN+/fsYHdfO5C5fqo/c1GbV5WvrVbxCLoSJm
896LCDvVoHWZXl1WkXUtd+p3goVOneiEhoifgnFKgvRSQbSIZei1VHsqj3k8CVezjv92ndw1ofpF
zhpPD9oN/DHIxeQ6oenW8qWJ7gN6kq96U18MwbjHc81VZBJt0ieU+WuLvXQOEviAAr67xEPzNE65
cCWk1VU56F5QwjJBal11nStNjyokyGxePK9R3bXjoTQ6b4pKN2p9J8tgtfHfStQZiuqOSGxcfF8N
8UZfOubi1o9xaK0XAhtCw2iDRtlJNOhqtUnn/9ni8Rol+t7jeNYlFIHM0IBh0y7Cmca0aur05roD
wDT9fj+1V6PAj1PTQc1sV411l2FTSs21IlDtWBHk9TmsqCzNwntf5ayJmCcUkUAAgmfGMI4g7O7F
6aqZCgk4k3lfMnfPCtSm1BhOlN+eMt+2HhlFe9jSrL/MeKv2ul4ZuLLMsiqSLPdlSu9mKGGhDqww
ZM/okT1g/Z1srdZ+Sg1qtjekdsU7BSKebLmD5mF+/ffP70fN/LlfmlGqmtEOqe5VECL8KXxQQLRK
NGXSWlXtPtb3eRvcM4PcF+NeVwR7xpT0k5fnw4Of9SfJXEH1rXvGNADC2MLBgDf3RWk9ZWq3DysZ
Sly/R6645OIdrTjd19xWjFM+O/6yR753K+W3eydefLog13Ad48y4qkt/r1SazVzz6Mdg/AVo5YJd
DdoRle7931/wDxCMVyjrt0qpTgRLlMZJ8wjBsXOGRaZ5XPr6BTlJKU2GEImh9l+9u2fFgRiJLc5s
luLFenWnszYjNN2W2nc5tPaaecqi0i5Qv6phfRS0aY8MeU+YxSft9ged/SKD+b0o7Ktcguwho0OG
nj9kujN3l5MO14/TbBLfkatPsfelm37nRv6bs1pPxMbc0idW05VE7FdsZnci57hcWaETnPqlqcz1
KMVsleSpQk5kH6A0jZXPHqUPQHn9DD/JMdhr8SgxvYTdMpNVO56UtZSAlXM9oZAi0iTHEnEz/MIt
KYufXOOPpg4Ldev3i5ymPUE46mR6jVVS2D8s727l3zeyQYEz7yUuPaaz9lgmx6r49Hp/dGvP1kAr
wlIPWyPLGzskwuCATX6/DP+R1JDUphkrXYJ1Qclp4csS7HJTvR6Dh8FvHzslPgbg0UoN18r/bLj1
wVuln6EsKe5GnQbD1itT+Qkh/KZRtX2Ex3viE4GaiXvoPHvJ1z7rdz5YOBY63+9XvVIypsh9aXmD
HD+bjB4zvd5Vw+t6ZSrhRo40uyi+RDTDf79sfHifz5aqRgsCTTB5wjXenEjFtUcrbWV48AMT04Tm
SFqEbZYPleGQqvxfW6v0s+4Ks6nXaASM6lmGg1nbx0zLOt7gZVk0c2MvMqyU2HU/OcePrurZatVp
UIJrwti8AOhvWTAK3tNxVti9p71ciytfRQPSSLam+X8e8x/RPE7/F8LJ/4YcD92yoHnyhnzM8vhJ
NL0No6TAwxOi6b/++O/CyH993i+mqSVD4JBkQ6V5WxJ+f0kjNRN/TmwH8bl8I41U/gBEh/yJ5Fn7
N6YpNY+I4kHVkUVrqvFPmB/nmCfFIHRVlc/DXBJDRoww376i6OVR6ufRfCdU0hd1knd1mF+ThUsf
l5L7qylojYMtn7OHCm9smrT4AV/q1jeLe2LhD9LCJ4sbsD7hgNnTjT/326AtCegbUGdE90lBRGGF
ymGr+7ELm3WEdLmwKIsA0G+6nQhHsYb8npm2Z1TTo1loe5jzpwnyG/2MAK16VmysS2DfF8WPPkGC
GcdlutJaQkxj6TYTqk2kC24fQPEssBWCXKm/sJ5fda1yMcqGZ0rGibTqE2zgK0wx4EdFbtWlbmcK
bj1mXzOa4LygHRiVwl+FMgIWTKt/1Gi3VmUH0aodmBSpOaIKLTIq8gWZ4OJctO6L6ZG0TX5nTL4K
FLME9GalDdXqGSzkViX/Y1VLGvYD7KXD4ogXKMW9OYghn2teLTtso5FtlsjtjdAAkGJKOGTGfYPn
7pqsDtyQQ3mrqr5rlXxUU2NsMajDbZCAjwuzvLMm/0UemAQvljhCn/ory+LajoCIYIId8XWFSIeM
7YuIVRHYNaGjFVYuTh9n1yhNibmpMort6p7fBek2DXfSDT62gNVnQhsjf5mOXTUuYbJmGz+iXzLj
qlpnZvUjTvnqlsCQmeRdpFYqciNMVZhm19yJuanu42D+Mij+ZhKFK0DBfUpKFZBddSMM4jetgFpn
jiqJJDKBSHlT30idfhKt7lJg2jBMP8B0j1EQfc2lRFo3Tf4jqCqIweYWjuhE3nT2Y87qwBZNvFhp
qVrmPjEqgpQsq7KJLXeMpy9WrFxM8fiodQHutwbBeoK10hThpQsbsgDn20AF7iJ9qoQ2KEQbPF1c
Vcj9VVml1D0+DOi4ukGF5WJN+qVPK4I96TSM4p6oh2t/7g6TnN9IhYkcpsjusbK7xXokQBI430ap
jplNodhEkKfrdIr91azU1loPAVt7WXvozRrLMt93RWBNLVQvLBkA0m/yJT+s/pFI3OFa3mP0eN1b
/gYwfW0ooQsfY9dV9Y/eTNwl09WMs4MULbfAN69HUiexl6s3BgllgtlrK2JbgPMrR6+ki7AdetAf
/0qhJ1vzjn0VYlyn2pScn+lFlhqnlwVXhK8tljJZmfFXvxQfBwjnJihNN6TX0MBRIA2ItYTOOlWD
+o2MVuBzskvb7PWrDRTMuSi84Ju+M7AcKQUujjpIF6oVPk+idpIUaT/1GbaAg7pLxcTFUvemIa1P
rAQXl1d3MnkqBDV8DoXyRpTHx2IwX3r68qFCPiHL+3iaH+NC9xJtehzy7MdYyvtBo+v7bZE//lkP
vzGrXYqFX2Xyz7UR3TqScXYIPJjfro1w7yKMWMf5Ll94olhAPMQSvHUzxxWoDL4NI9CLoW/JGCbQ
vHmICUIGpt9+8i3eQiZ/fgtE8JqF+AAg2zgraTLYSFVV1yLfIitJJ0V7WSaaW/UC45L0wkqL27jM
HjP0XOXk74oaDnYQIWnJ/hzO/aPN//8/jqe0IBYf7/3rsMa4O3tq3pOULL/6c5sXtT8MEZsBTTck
xdSXu/Rzm+dfNEaXoibK6Dr0ZUb9k+ApSOIfqiQruvjq+6yx0P2L4bn82/JZEjfeVJj38on/wAPh
DPc2CRvSKDawQRDZ8Ck4ONLvpbilAHTxSkouOLCyk1NmMCsMl4zQLkuKcFx8cPjzs6heCFHVVrUI
ha/F5An7q+Eiq2uyNkFgn2MjLr1QD45jQPiz1cs3kByEeN23cX1ZhbJ16gN//tZXo4Q0EdYHCkEi
xVW/ORT98BOO+UdP5P/o8Kx4SiPqMrTsP566/yhe/uO2fWq5bdG3/xfs4w3RhMdLXfjxU3h4Sp+m
J/RNdZT+7//5v5pk+ZtTT0/fn6hG3afnInv6S/TU/M5C/tdn/6pGKSs1mcrRwg/jre7J1FUENtAv
ECQZPCB/6Z4WcZOIfYf109yDZ/uX7omnl0/EqtXC64e5/T94SN+2pYsnEBaw0B4NXdYtVE9njc1k
JXUq52J9p/uw2ipxn6m6jXzZLsTO5pe3SUYQeDF9xtA5A9b+PLBlYYtmot3Cl+gMxdctSa7aVmnv
UIluagNFtqreRVayERZxtyhlG2FA7TPN/QGya4/iB3UOrr01Ay9tTXXqDHliN2qzU0d9u7hpxPNE
LFfp5nJ/E9fihjR4G0M9D23lcShIndMcTEnWeqBdZ2lyKsrnEIqAXmUXajFvmkw/xVN/sHQ2NSKF
N0RMI24AbpxHR4n1r0aLLFZTrZPYikQ/V1gK+kP8HKqlg8cyPnJM+tXoSSEZHoto8xTgN4Q68isA
5R3Lg6dUrZ1G0feQUicJg2u9Hm96vWOiSre+jmvzckiNU1RPN8tH8gJ6PQIiJJSDl9Tm1WD1/iqX
/XCLjQujB9Ue8doVkma7tL1jJ+xioJ0Wi5cNo5uLXPS/TSWOEmTEubkQfw/DLt4iAlEdYygfLN/f
kDrzOE5UpE0ohPAW8Aid+42sw81cVNsqFhKGgrVeq6KGqgDR8zqBtIdcC9LIakG7ifTdlaA6uZpd
SCZaOcaLRHJvUr37BER6jav6vS7gUcNHByq/Ru2ro9V7u5ZWTZV1oyTUd8jKbHHU9qHWbK1qgumm
XU9+F68UfbiSMSvu9WBP7tBGrfN1khqXEaUfQo3bsjW2FbZOENCbhyAd71NsX9qidEJBcxnk2fFM
EoDU2ySVuciarhFzOVioehOYyork0ctcr46FP95nDf1HyG2P9QuISQ+YrIF3+HB1xn2V52thQBKy
3B1cbTag4zaiLHihUneDSR/3zFQ25IFGiIV60upAgkJYv5h8GMyNklS7qBpKxl7IHofFa6bDDW7R
3nRT+RUrXLyZkktk+W6nBNeWnh0z2biI0/EqUMarsqpurcC301TYV4l6F0YMXyz5rq+DLVbMRL9n
R6ylN2OoXiZyvUWFfOiDb0gVbD3LjgHuk/Si6xTRbyXxhEjtVkkzDyv0HQ/oRTj7n2QgSeJ5qbXc
WEkhCkJjCqSg6Hx7Y/ukrrN80Ju7WrROpW6dYhHZTWpupw5XBRG93SChcMK+vmzjQzswCa6LG9Jq
CzVf+9p4FRPASBD4RYQngVgE2zIukFjLhxILxCEvj7ovnAhOtqPUuChneC+KjlkX001BGvd1hTPn
Yi+CujAbc2+idcRVfNOU7ReflbAh8zRUVCfnfYuNaU+u7rrUC8dP6x18fhzy4mcfh4ih1xlxYbRY
5cN9bcZ22Sl8I7hAUbbRm85O2nZLk+coAYsVvSbGI9u+6+kNsZ8Zl0uPwLvP3UnrDqXVr0dsCbGB
2RisQkWbw5RsDoHSX5FJbcfMcjNjBHeaaVebbSwNh8ySHQxT5nUr4RhSw3btYnA+6zKs7lW9v/KH
xdz/u2UaiC/pXEcCWc1vNYacioxSsK53XVO6EBGO8SKhpKH3SoWVH8fa3zbRdyr8M5L268JP0YVw
l+2GAh9ruTdVEdV7pmtR2dxxrQ9dy5ISaE4waetGzd0KlNwaNNf0g2tEbhCtrI0Qlw6Wi7Ywchl5
OCDAfEU8uLFUonNDTBJKNLG0edtaxfZRV3FUSS7NrLPHoiOIDfY3yYyVH31b3hKZ9xbYYltjUehP
lkfi7WVtWau/P0kKiTddzPJQk7lgoD5CKUTmxttzVFO5MvRkbu/CmFAohWMOcmdPNQ6dox9/sja+
1pHnayNO8FS8BmZgqKXfHq0XakUoB7ZStWh3qBy3xsqwFRAhI9i3FQGYxkD3p13UyIswQF9huNev
pN4PaV/zzSdnfv4+A24tJ2xSXmsiANvZaEUhl9hQhn64G2jF57jyBLz/MUrFfSbXoafpyI+pMlLV
qQ3V7cvSHVoNyaK2zXifxKSz/w95Z7Idt7Jt139x29BAXTT8GomsWCRrihQ7GKwEBKpAFai+3hOU
ji9F6UpP9nDj2eN2dI8oJjITiNix91pzudI9SzvrrIN0wHp9nCjvVGJVHMvyIi3jk5oV1ezLIxmo
g9nLC8cMLoTT3NlzfII1Ef2QeVto/ZXb8TbLSd0VKj2z4Ew0uXXa1O42TuOXoqh3PRNZf1IHPXfW
5E2/tuzapjuetykvQglU+OU1HlqYRfFEzLRXtyFx258NfmZVR9WXGAKYzQ+stJx13tRuWt09Ha3k
pMphJfz+c13umPffMY1CE/I4Hnl96U++TZ/fDecqI8J+nvCxupq1Z6yys/Lo21f3V5X9/3tnTTIW
Aj62d5/2TwS+G1HIRjt9bZdgw3/RNf/Xv/xex5veJ6B5dAN8B9Xz++OmaX/SiXBx38yEwC5Z0v45
bvq4BlnmAsc0OasSw8Kk4nshrwWL19CxdIwshv4WJ/U3lTxexB/uEaKMGGxZ/Eb2U4uL/DgUsU1y
iHurqk4U7cg7v7QV/DMMsV/zXLnYfbHLQ1+xAQ9BHgsgSEKDGzWc+GlFC1NUMEKq1M82EX76o1k2
yR0QWIsNQ7XBtpS+DusmSoDyoZ4JMjP62gNJRsDokpdAnE9eksIBxj2kUE4uOJxGx8Klj0In1ITZ
FJTzoVSSayqCNrmQnocypvTcZzeNijOlKTMsbDvb0BjKt6ZqwqEjUiS37ebSsfIx1EeYsHCbMdcr
EDplYMlHZ+AqIglgORyqAMN2bUmCcvEM819QQ0TNBknXfD5Ms/si6Dq9vl1LSzBqhObTAUeC8Jrk
cxKgLieHP5HhLC6lV2s3NWnaRxRuGb/VVxbZhLFCbNsUsUQJKuaD13nydPa8EbpZ0wMfUgZvTva4
jQvcHPdWBdpAZ4NhpKzpcqVRxHLgn+tD2qetFpL2Nm3TsSYtwTPjVYn6+2rOGvc0pjly0xVm9UU4
MvpijMYItgZG0xjO7lw6F2ZUzQffBjBEgC9iDTu20xWxOApYcYylOeZL9CcREOorx+NUKBSgfVnW
d4YpIxwmZnTTjV6BRZMx/H5CZkBLuOd8EOl1duXQNADnXPT256gvkoshM3NMYo2lKlrOY3tXFb7z
kFa6t28rvulk7Nsbw4i0uz7KsBrMbXCUkfixieiyHOlBAc6hHU2iD1yAae784DDufxFT6pj0Q632
fHSRO5t28EXHB3c2kv1K8WcP514JaMFRs4aq2y8ubB1uoJ8tAgV9ML/YupFdjKOKvgwE1KuVOwGR
iDmSrMFlQouJ3jSq5DUnTnJGNrJ/mMte3o9xp98TGT3dCsRqFzpxMJhg+BE7s7PP/UyLXEW6Bt9t
6dvSxN/IwdCoswoTHR5p4XY+NUd1OvfhpEGOD8YGfn1Znou0atfwX8uNkKP1mCyonzyJQE9jX5j3
bcvzQMof6Kg607vQiIrqC0AwzrrYpA40buILQrHjhxkl+u4Ns2R2PJsIwpDjz012oOAnrBkkxGVu
UIhPAkaaMXdiZyco8joHon/tKuckJmlk1xa4zPIgQUmZlvp6yME29YNXXruRrLaTqXAZKK+5SExH
2xQCStpCMSNySYTgNqeDZU7kqYNXOnMB4B4iip2XyBXQMzK4QW2a6nuRieyQTxkVBUE1n/OJ3IPV
rLn5dsi7OA3jvOkp0OJG1Wt4vBLdeovibMGrGVGPpSgbEEWaZKaA9RGdd0HfN63AGmT2S1Cb3MJm
xa2DwGpdjoaOWleqsC6mgzt3+iYaiNpsaMG3JbL1KxIRN2lbboG+I5pvwxTjSwwEIi8IdEGcmefr
vuLXApQ78d0XzzjP4p2TdKHoFeHIuBvESTo/knxRGxwlgQmlV6mFmfimRVEuo1tQcCCUwUJwPNuX
lM+gTYgp45wGGfGxHG9rokHG4siU5+n4NOXJPgVvJE56YjxUYKz74bI3TwJx1lEDsixVWPdOy1QQ
Sjo+0sFo4ozBW7NF1rrvxLmqMCls4wnGU6X6M1lJDLcbEYXw046yYpvk69I88bz2Kn4il8NQ+05e
WQPs4gFk8NHE9Ey/yEpnVeE+KrZR8OybJFjPocr9FZJUG5OU4J3FCoofyeti23gTEzBvy/jDT+6i
BqnYg2GNuwjERtUfxQYn5wgPmCuNdZSpnbLVy5i2N0vsNtsfCBoyQgbnmJjSE0B0j25pYKy4Ajc8
juDSKOBNQ7RhfeVnx3Yi1UPjBTYmIq0zUYOb2robBn1f+UmH0yCqNs1Uh+Do1lVgHVu+car1hQhN
YGOlXVmhlWk3iY72PgaTPjICBDexKrEkg7Hf0PNYRWVzYwkHGrN76Zi1Fhpd+2zCS5tm+2wW093Q
dYe8cT8XZI/x0+N94PSnKp/XLVuemQ712hf2wcurceVaFHnCtL7Ow3Cvl+azlSCVd65K1/+SOYEM
NeumQkdrCf9zLR51frqtD6wgIcfCel0qdT5FLSSvw/IpekPHlA+JI0Jhc6jBvic4w1oOZUW36mBi
gMkkxem8p8e7KKV9sgHa2QhrZiCOxhrMrpUMHoPAIwMbwUiyx2vVaIAtniJLbccE66fmHFcDpvdg
XuWjwY5+7BhH3CSz2mV9cSaMp0qIdd5FYPOy06pEtdjJl8SZNlPububhCc4lfJmDZ5b7sbiGRDuX
J7b9NCtj4zpXkHaAi4WV/2VyxM7ATUyUsYW/LqApNjbTqTMPJc5Sk3fmmVOzgZPv8BTR9HBqbDJ+
IfjMU2tD3kB9VgfFZaPIDPGns445qDDTQzoHT6ZbogP9Uuiixjup7Yn9UaRqe+YmLr3rnPxXH6dr
cazKi0yuRVuGk/9keTfYW026lr51Kodtnz43TXUqivPeuinTA8ENRXlftAc9ijeTA8KmiM9rdexH
p9yF+wBg/1MKoqDxERtCzf+aeMZKatW6GY7d5kotWu5gm1vpEacgxsv+i9M5W5xiKy8+MtLPhXMf
g3J08AWhDg6KEy+6FtZppxmrytoaHiBKzgoNYpFQc6T+EKT69KVwo3OFS9QpT+GgrfJu48x3olmR
19YZdZhMFw0QKH8DYH3NpHrnka1r0/LR2awWkTdnXfJ3SuNeizbjqxZ9VfJojr7W3Z1bHZn6U61O
VH0j7M8QfRAkkx1BZAkac/pN4G86hof31u1kXABUWan2iMMQK+aNX63H4lhv9wyL8fUV+tWU33T6
8JDB5OVrs49sNje32w3za5CdaAt8cD23m9x5jdJjgnIwchl7M70a+SP7Ew6GE1OrTxl2AMOiTEu+
mGRdLNO1gutON72zZnezMSY4uoKaiZJ9kZV+sQYMjBuKzSO3PSPFp2epmumfzMcuptgBkJUTbTpy
ZSpShYrDzJJLt0pXXwf1mfwQDEG7Qh43/Zei3hv5fiDpbmaMLQeM8PhiQH2EWg71pViXzcLN8naa
dpY1cAhShb31WHdfk7Fc60iYlgwbSSReEt84zUUWk1dZd0gvptC24lWRlmcQ2jd5cyqGcd31tJ1q
nFnVsPH6m1lCRoZVnCeXM9NVD6+U2gi1LypYwLwJFPrpkTJSGKG0bbbcZiV+lDY7z6nHBpAAw1De
6XT4UFR0AhEAZWESQ4zFGdFvcCuGFR/MxB2azXSEz3NSTCPt0s0eStJzDNZCsWUctbKHr3l1W9t7
cyZsL97r7sFMHuv0gWyUjXL/0BEwrB/Prm/nEs5ggUHCj2eTD8Tx6P0cDL1FFVuGzE9GGXHHps2Q
r23fN/M1IzDuLaJ/p4redleeN/ZUgETw9P4BC3MQwod1T2ENVtvetcBUlUZ/X5mBv/OIXbl3UjHA
WOp6NqncvAOLcQZbESaP5prX/OZYsNprPkoIQ553SjT7rmzt42TQh7Wl+PzbJsVo36d8pwRQnVTA
e9ZoUh/87rqR5nHFbG41L8VagkNg6LZkC515RvEi2vHaFxFrMUv2VNbrJN3l46ax2lvJZy+90lsr
r6qOEaUs3kUyVvpoH1GYrMa231vFtA30mOyfGufCV6+du13hljHkKjUPZ0mlya0+H3kBNczylB+0
Qh1cFPDTw6TfmtWLmVkj2pFDV1zFU3EyNQBCc5NvMqP56VRqw3roBDw7yU1OXFFfned5eUBPDBWc
9LliF7dDqDqaGkGZHgXsIS4BRNu+vO34JjyIU5tuYkmkB96+zOLMsrWLyX4sku6IR+2SbEvYCao8
0pLpzhiGbVtku+VmUr27I9dgX+ncSHV3MvvetYGEJp9BlCbsgOmNJG2sn6OHRFYnFu6/+qs7Qw31
1568jfyt7lGABuzI7w70v+g6GszL3vVPfDdAcsTx2wIEhCDspznXrDtN3jh1f5J6w13Qzzqj0pyO
mHqg3pwPmZHVu7kcxWZo44raiY44tYa+jSs7+9bK+as+y/+JoO8HtNN/pSQEPnasEKwO/37oevLI
Uyiy920YSIzf/9m3PoznE3ZCajAnwjdt37KcfBv78zc2ejqbRgswPcdeZN3f+zCW+ckEbekFzGFN
UkDMf81TLeOTz75JT4d/SDYgNJa/mKf+GwgJjscPA83I486S7UQiZD4cyKzsoMK2fZj0+RPoxR02
kV0PxaHuFVGA3pEAjaLc4lhm17XG1hEbl0OMByPt3WYDivYxNvFteLkpIAlkZKc4Boy3vF2ZQ2Ge
EIUCtrkwN1Zb3meuuQ2Cy66Hipv4p57R7DIaGLOtbo1sxi+WX8xdvSwYaRJ62fkAe5oKMgl94KuW
f2U6ycuI74yYLMV/a2+ztHwGan4UB0a6HpMUUoljnrlGe0pXh06D3ywGppQgQrap2PJwemr4R9Fk
rtPYpYuLm9QIyHLGSkpyyzLFjNtXralQLgy7qPNXBC5hYqzEyTB0d308n0cTXtvkxeP8qZWkM+m6
d71gMrr0Pkq+KpasufTvB5hxoTeKO2Gc1xbZqLbqH50IR4gubxvbfHFSalEmTZeGPm8mKFOBbNOb
rPDNQ+Nk+jGaq3P6Xvjp4lyGQUmmpD91D4bo9SPRySXiavhcVM7ZTBP7mISN6t6b6LuAcO53HZqM
hz4VYW+OhPV1TeNtwAe3Fc48StUodikIR9/cpFGT7EyvZq815ta/mAejPlNuzQ8a7U2RDQytU6Df
qIzIpEBjORGjRc/aFLeunNO9IfXTnGnwWvYTOVFN9E3f9Fcr0H+u0/vrdWp5oWdZTQ2n6q79j7dA
FxBES2P1h/9D+S46jJqvDK1fAU12/zxYy0/+Z//ye0eWVM7X//HfnqXCrsBviykKflglFrvKv19X
zoR6/enHv60nGtkQn1hPmFm8aX6IAf9nQXn7K1YLj86g7rmQIv+1omiG/4lj7RKSxEgcIYP+ryVF
M4JPhsMaQMPKAmfrmX+nGP7RueF4oHEph3yETihFlhTtHwsosnm9JSazutW1ipquT/Qm2YwWuHZi
XStCjr36rBNLJnph0o9ZtmFMsxhVdyBv52E1iRG/pijm+HRogqXM6Ivhhd6t566StLpN9HpYTjzM
GKtWT57mucj+r8EK/6uFdn3fn36rJbp41HKhPSfiEXyP+uFG/La78a+/727BJ5Q4iyCH+egii+Fe
+L67BZ/4Wd8Ej/htWMBG+s/uZn1aGMj/xHi9zVS/DxnY+FARUfV4hq9TAnl/t7u92VX+NYf6hizz
LRxIP96CgTlVaYWOZC8J8t1FLiPqUhN4N825eeCWIvzYDNDHaAOsHykwFGGJ3ESTIPnVzM3qSCo6
G5nvi0evbziM6WP82bGlc0zizH06tA+jqlvKd087gZ174zbECDt+Q6hAxhzQSYoJ3W5VhbRHSbNI
0nyXZ8FxQsLeVWKNmrGWAXN8ou7PtUgNp3nQZZ+dLLPvkRfY0Oon4oB7Lv5AlA1xKpiA/Rn3dBtV
EYoazq5o9a8N55FedxP2BjkoiWgjFKgEb5ocm422pXlg6fJAGvq0l1WEL5oeFR6ekquc+Om9g1jn
2RFldJ0g58fXTurB6TC57kPM1Og4zmZvU9VejbiKYnlqJ/KOconzt4SFwggykq9WaoPrAsm+l5rX
oC4ty+cZwfK2md34JmI69dkj83o11DoB81nWHGuEuO3LWFiXNZmMm9Y1522eZ+o4MTiFGN5EcRHo
/DGLYsBP3F+h65UBcA+fpSHqmEmYnIpWTLfisyEu8S0bdn8UOVGJqqVSzy2zUx+8k+ORWOLrNcx/
eiE1HybZtXhvHQIydzbER1IOxzw99FVZHeiN05WJmnIfiSVjIM9gmSUufUOLmPSD3bnmvkr19Mz1
m/5OCeKwpRZ5V26aBOcInrXTMpb97STz/LiRMNkSXMGA/4r8fK5kdhaMtRUy7JckTJq45iujd0kx
jqJVF/spoepJclAV1USX9tbiaujWqIpg1uPkWdnk3FJhEDC7yZJ0Io2l0VsAlV3ojxb7MGOjNvCn
z0NvpU8xWOGDI/pLpMA0KjgXckAR/rlHCvOqTTEgRx1fl2XiWIym9tUpouxM2W/Rqeawf9u1/v/e
uZlj/mbnls3wOP2wZC5O9m+rJbU7KoNlPbQ8WzfZav9ZLe1PWHUQSPqmidvH9C125++rpcc/QiSh
s+9/E17yj76vlo73KUC9hkqTzd7929XyRxUIRwrkXEiNKXsDzD7Gx5m9b2NxmauKJOvEqC9dzUCM
hKcVvYBZjTE9ZmO4evfR/OKYy5W/O+Uur+jSY2En8DjNEPn4odPCsBZdESvF2s618rZyDHeX8HAf
/f5VPhAFvr0M6njP4hPExfTGPHknRghIearLBPUEejJ1Z7S2du1MWnMuRQ6UJGDQerMkmcdhrXcw
DpOis6+JHUfO2dctogyZ6IytChCm1tpqXZrUxiBlu2mUGT/rbx+O2+QTesmR2LewFU1ORDm2n2IF
JdyAYpDPHaafBt1m0Up93DKsS26ypob0Y5NXyw5hsvjCvsEMBXtc2eA7glzkBKXQgj9jbqFedAEe
fo2ZR0HcE0xB0mRObwKVmHbIqSGLT4a2HK6TBiTSpk6E/pmcWkmL3pCEX3iubAO0qExHSUIHMHEc
DV52beXpQNWPMpTMmoLh5wWLMkOo2c8SEFGMJgFkJJlx3LReZocIEtt8U/SZNYeGyGPEhmRtMU0f
mjMo4Em7Aa8k87CIu9gO/3uZV04RRM2iYKtt6GvCpearB3mSzSONFYJu+aSEngoOYZYQ4/r33/zP
dzRaegRNnL5JEAw+VgG9jk3JEBocYUtaGxXR1HYdDoO1zbYhQJP/4U5bSMwfb2ieHRx7SJ2RSH98
hBJfRnBtlLkm9wWkcJlKVHxeM/YJ2VZVet7GplkzHrW1q6DvNPqofSaSXaciwF0M7YFd1mKM7XWZ
Tem9g3LgCVU+nT/dVQNdZcsxvmaT34mtVk/5ttH8iml+hca+b/1m+argqJRZSw9rHkmeivuiiVAk
MggLNaz4SwaARooMqInkKPcEwljfm4l2sYIaZhVdT+1z27fMkIwCo9i6rrvmOCvqtCQgd1LRSuax
eJiJZC5Xv/+qPohBlqUgMOh6oe8OMNK/PcPvn9EJhxQxP8a6IO134yYzUQl64+6jVtyYetHtRRUY
34r8fwuYNX/1dcHzRNQSeNgrP4Y+GmCEHDDQBv5py3sqpJauE8eSoRPErVi1g0qv8jhlsqtEfCPp
mDM/yIt644ug+gzVpVx7mdPcVlq6ZF1pCV+oo6PQ2OVGXt9bHHTAsRU47AaffxXYTvmHG9z8eQVF
vo9VY4nVxAX6UUvHYMmPy3khkyJ4SRnWtOKkKHMEEIhqYOy03RRd5KLoqXuEPjNnJLbO34is4Fkt
7LYY17CumEemkZEBwZ+7ZITHqGKbKL6kRsJdtwt/s+rVCTkK/kBzNmL2FViNeV4IQhyIumoVo6yU
8MzN7++JZfn/V/G+rNuYW0zyPznQWnTJlq/v3T3horA07Aa1G0pIVNpjeS/nuT6xGhaU37/SB47h
8lI+IuQFk+4ZxA/ry+f87qUyrqJR46ytTSK1FLPrcWZ+nHkyxZrZAtcRLN8XDkiY15q4EWby9hCs
QPBjPPz9pfz8IMDsZwfm5MSuGCxm4PdXMmlTPskEecA0qHmDf/VurrVl1fRR88Rjaq9aI0i2v39R
LMEfP2qa1Fg0XNskXoGW84+v2pVxVhceMCa7n5ocSZQ9yW2KoOPMimiEocoYsmztFL4fSi/z27DH
qmmspn7R9qU+897VzNkGSinBGx7cqdg5t7oy9ZnyoUVbkbOYMbGk1cUgWaOZvjaV5l9BtmBxS3Qz
PbFEjGXQj2h+hVIZ/bnys77e5i2bFSW1Je6chNWHsLE5nTeePrk4970liisOIMbSyELUwamylEfW
1DVxGCeRKw/ppMTeKMh02gx5XB3FMampDL7S4py+GVJOFtJ51xL+gCRHBUTCJ5Waqz/cyT9tRJy6
bcoXvlT6vcbi5Hn/pXbJHEdBAwsTmVLwWiivO7YHz8GAmkRbncSH/63Xwwroc4Km7Uc1+f71UDhR
aLo4OkRbYc1u/GlmhBloYe909iaZcqf+w23707NKUDYWdtdYGj9YyD70fKaR9FQjlvmG8PdiP2eJ
sZtaQuI1Oxtufn+zfiA38LAur4V6ZUkNJrT3Y9lYGHkrM8qPDZP84XTshLVTdjrJVaZUd4ccHS+Q
ICnyNC2j6npOXMQBHQ1kDVeOMr/+4Wp+WoK5GoMVg/qctAWk1D9+1l2C+sNsKlwAZmGAJKP3cDZU
zJwap0erEKMfkmk2v4y+Qr7jNO2tCchvM3cuZ+jJiE9lI2oU+9ik/3BlS5Pjh/WTKzPppXDLAQTA
mfXjlWmGEw115mQbaxRRtmszaVz6JHWT/4ePhnjzjC7Jqh7YEsKhFtEcEkJUPMxag2NdqwJ8+dEU
Gc0G0ZWXhnXfiws9EZW/9xwZFzTqtbw7ySdPa3a/v/Rf3E18vRzh6VUS7P62XL9bjgFLwvMcRLDO
NBrtlSfqE55h/UrXavnXSz8mD5cPxyZBw6ZK/LD0OagHS3J8tLWcSuOpq6dun9px8UhIqXHm2138
kLhAJCtgUtu+Nf0nJ6nnPxSOv1gflhMhNxFfF6Xjh6dnRqfYx64brVM2WbEdcTQRaVwACbXnhnZS
0ZbjHwqupRf88e7gTZtUxiwTAc/tj3dHqluwMqsC941IKqIC20JP17lu1wiTfFHcQvbszuMIMe46
dzQVBi12nVC5fGuhLIuR+X7Qe2RmqBoHO4o9gNnKzMuwsoR3m85q5rxQ6eltX5L0tf39DfLBj/e2
BpCWwk5NxoDrQvf+8eoljfxlxfHWjp6hdcvrMdBXbtSoYTVEbqrCzDbJirWo7/q1TbcZprlu9Qbn
ssJ9bu1YK7aePljNqgoGs//D5X3gqL9dHvUYyxO/1MJUsdzg725guwLxQIoZY3UtQ/w4NM2kkc4c
DedDhM6I7pXhXzh2CXoGUql2kvEltaFpwanYjqmfAv8eNJHSpwva0zHtF9JCXxfN2mkBma9Ju9AG
4IlNdZZPLTK1ISubV200yKOqNEui5TBnpwhxNhv9Rg9ayBNgjUp1a8XNSCCGSpIboj3hvGa8Qv9l
iMWYgOdwORsIJ83OIjcfblTbmc924edfg0oHp1VTviu8PaaN4KYqLHOb60E+r9pKQ4KTx45/PhnB
fB2Z/fhaWlzYwYnhqK57CJXcL30KQbKI8eLhirJK1htLNBd21kVf5tQjaYCgZZeEOKfft+kS2ThH
cfFFVJr7goKgfTUg9ul0wpIWy8is8sekzStJZ5KUWtwjVidWERpLbubOn1zCOlMLTqovq249tkP8
h+PDLx5abNm+zrOzWFncD9+xy0DXqqxKW+fNWB1kY7bIGeMBtyQaz3ikPvnDPb+sRB/WczbWxfBt
Lr6KN2/au5uqq/q0FFOhrcnZaq6bYULB5NEPFipPUD9IjrfxRNwWh8722ek8taWR4/xhV/nVu2at
pKxYFg0Kmh/vbCebSrPsWm1dpPa0xzI4w9MNoA136mmcRHL1+zf9q5dbNtUFbcBc6c1M9O49++Vc
oN33I/Rs6ClTwydvrDTm56IrL2co49mflsXFoP/Tp+xTyXgW/+MPH9ZFh7TRgNUB8HYcEHBt2r2H
pl6VdTKuyenkNMSpSfkrd8iHfm+khYvdUrebG5ApS7zAGHnuboJvcZIxwM4RKlKKgbWCZLLRZ2Hf
aInK6D0TMP8kM0LGVqU2tXTjZwYBq9lueNatJNWTsCkysvlsLXH3bQLnFf9gIK6yOo2T0CSNVkNe
7NMKDwgz5oxWQJQmQCGbEQUnDG4N9HrYdfMRN26sIfWpffu1y7rissub9AKMaKQjCEwxPHXpSJ4M
TkXEMtC4kp2nzfOLwyqZhw475JmttORJ5daEdSJDsrlG90XFPHQ5oq4hSs1qNao5PxiDzv7li6xW
IfWbb67tWQNr4wXzHBz3QzKgowWMt7IKW3+IBpiaRKBmHT2ZRA5POllogsSIxr+apnJUyI9Soh5J
QVBXc4voZSHw1FcyE12wMutWPFT01A1OnxUaWqySSECJsGcnSDNUe14lnHPZkhcfulDBgXWPmFGI
1S4VvbBJIYs2pQaeqCZKI0PrQAxh6CorP/UlWpswI7D4XkQieakdr8hCF3bTGQ9AdY/pYBg4uMju
Ve9HEODKHat9E+nOVyPzaaYHtl1cTEnn3lZg9y8aW9XXreYNn6fAQkxtd9EQh2mSsa+3wWD7q8HE
hxvSs4/vJsNkKpr2GozS1unIv8npZNGNFLK5S7TGbbeCoQop18GstdDQS/8mLd2RkN200g62o6Dg
GDPV1VpIqe+qIg0y1AGTru9TWaTnmefAmqXnbxzZvpRosEiPRByKRl09/u3za6Bk8ag0lvM189sf
lwtf0LgyAsY5U8+AjR2QQZKS0xkwGzpXwTBsfv96Pz+9hklmK0Mk26Hn92bnfLdeFAnzvhZoxVoV
lQuGZohu6kYrICYZfyL6/mJpWg5XLp0XKja6fj++taLPM0eKjKUJw/tnclSzM3/QDDi8PeKskf7A
3741BgcL1stdJgUU9D++ntGjAZROG6zherqhXzTlcUl6OhUNRcPvX+rnfsjbkILa0GQggfzowyJo
iljLpJMG6y5q6G2NeeAcytHXjoZ0MlCRdPYtNp4225WDGE6oXtvLIVN1/Ie3/IsTjG8tHy75di5n
yw9VniVtZ7bTPlj7SFiCfdsYw7wZsqS4UAn9rFUP2yvb8haku7KnFNne7z+Hn9oifAzoIUj65U5C
jvWhLoe+ZBRW0ES4sXPzMlA9XeSebJIKr9Y2iPXpkGhj9ofDz6/eNIZU16f/ZTMF/3Ag0Zp2cOSY
c1+NpjXsEuYEy1zQIi5l9qVOLda450WPB84IOnH6+3f8i5uae5q3yutzDW+747vnx5Su0chMausY
acezaLqBQ2GHzkqmLhrMqq2+/P4FOWv8vOEyd8KRAzIBTcvHOsrUp0IAsI3WMnYzsTWaWX+MM9UO
K9XMxFP2wTTC3nTyuFwHox8ZWyPB3XjZN4uvIbDl8EJVIj2G+0o+zhyv2jBxdS3Y+vqyiDP4Zx/M
ppnc1Xygxg7jeE4uPNK/nkrVcyaA8VYdcoutai38Lr4XVPZyM9hxE5OqMHrNVga1e697Jkox0x/Z
7QY9bS3qkcA9FFTk4yqeZXYnCUQFrsD6hEQ76VKQ9WCB/dWUFph9PbovG7QKdFEDEXXHRg2Rl8Tb
OGd1HrAoTZohEaYVWAk3gtbOc4lAD525MAcoVq7PiCyCKjfw9kk7mBL2vCAw5aPn9WO7xaQkrAWF
DHNdWDA8ga1lGAfrym/JfrY094x4I71czV3vyA1D4ShFBj5nS+8aOzAYhSpeJeUivinqxSfT4lwk
9sDswNwlEzyRduTXr5oJr/iqoj2vMahIulc59M5VYxnpV0pXIZn2Y+y7FqnOjH1Iouor7r7IC/M2
V9M6l9Zw7XYCotk4VrhmhtaA5oV1BK9k0SWJhXq/EBrMwKGJT1FI65dFFFQ46iPV7gcagvQl6Aui
N2uyJN/Nvde+AlKtxUqXo35XMhahQWlPXYeHY/CPo9qCAG2ZVvWm5TWZy9VWVd+NeT08s/zQU/Wy
vFXYV8bqyKooXDhFTUsgI+VGsyKi3X5h6VHLqbIcByI3JIN9a0r6asOckMjXqKv4LYWIGvuUGQ9J
82SLtC5BDeTHbwtTol2wA5nVIMBj+qmMGMmclQQPj6QG1v3DAEsRG5wnMjxoo/LuR4E1bYVMBxMY
wCQ+IbbX3AkNvbQve6uZEUEP2vgk4iYitg06xLOejM5zHPA4rSpbC75SoTnesZ9ZUu6Erzyxz6Gr
1ceCno6GMcqXX615Hlu6DkV6ihIVwIfTuI22bsqI0ItytqcvvdmOJxW3jTgkwjJVSL5getdh133G
1regYIjIw47rjozyglo2am+KmjDgCRrdTLS3mnCoVc4cb8YJIFntNBO4xqhBmdFzKOtCRppyDmvX
0JzQiSPEKw2oEYdw4LK84UpySZAY0szQ0ObRwk3Z2eKkSePW3Fa0Z5I/HLN+XvMNkwBWZEiM43XI
PD9us1MaNHnuQ0EXTUkvpMAlStk51BSmlj6lR20sk10m2z/tub9aBi1G/zRQadrZ1odlP849ZyRx
nOPkEgvGEcBzVl5vjztiz5neOUa98Wp3vNSL3iEqWNKK//1K/HPphFdgASEs/UzKjA8X4HV62ml4
f4E6O+Wx08v/ydl5NMmJhOv6FxGBN9uiKNNOLS/NhpAl8ZDY5NefB527UFF9u0JHmsVM9EQnJGk+
8xrjEaEuzpJA/Pf6SC9MMRhpeCprJEPDb/35X5dM3/Rd4s3IRgelWLOPsWojI52Sn5qzSOybHesw
KvxnXh/1+v0IRRHKBpDG9zW8zfvh69PruuL2LpF1PHE3qOPgLNZHWjHvXx/p+gZnJOo+JL4+2Ixt
V07NFnYaI8UpcwGAlbvJvDerXFKWsPI3XsmEEny7w5cuK27cpi+8I+x8hF+dgCbqH2viv2cWJlhi
ICbFzLqT8aTXHTmBsP1PC/N5Y5+8UIIzSJDRrTPpza2Ykcuv6FRjog82VokaXnvj1wbw3H4Y+0SF
BX3+Pd1me7lLocwvECNlx+Xt6j0o7qXRZGg1yViHSth2d84FlNTXv8AL80Bp0wRY7xiAWldY4t/z
4CE5Pzq+hwp8nk2PQe5Yka0wS7IDXJf+fSjLRBcM+AyR4nYxi8wBs7XY8d6TKcWf0oA4UvXmGPHf
/a2A9PqQMGyq1PQ/cGO2aZRfvpey3GJRGu62Ft2s5AhQvDplhSoNsmjNnsME/4oz/VujD4vRFm9y
04u9f99HCAuTu5Mrr/7S69z/tXtpBZTGjP36Xs/a8nc2a+K/up/h7Je0Ad++PrkvnBR0ti3TQ+IQ
aMA2FpYU9Ww3R5NA1AprNDGjoQWqT3Ozg2HPMLJMoX9Cg7a9EQa/MC7FYw6ntYrHv9iX74j5hd3O
yvT3MsiIBF0jo2SZ6+0n6Jcw4pNp1USFef7vUwtWhcx17XcbRMSXw8Jq0FzsI1JuScdYWWOsVoKr
qo4QKupv1C9fOKV4QyBYBKmWSdR0OVile1rXsD9W/D/GRpXuAyixPT8aE1X8VKq3z5YzeUAtA4nw
7esf9oUNisoIvBfOYiZ52+b28lEYICpElCg/eV+N3XCmdg91rOiCG0O98C1JzrnYkLEmv9g2XwHx
5oCagOAYC94iD5bdaFFc+GMclZSJq6jUcy+ysy7+54NhFSh0KBCDKQBav9knrVMVyG3ShIVS5v32
9Lb+rPt+huPm6Jxen811OV5Whi+H2nxKa2r7bDLpiKYJGX1YlBnK1A6Iqhvb4jo7xAgeaQvmk8I3
ccLlkqE4OZh6pvIoq0T1gOxM96ain/WgVavhFMixw+vv9Uc/d/tiLog9nTycBHcLARnIrTJT5tBy
xhbCfp2VASparczsJvIWu3mKUzm9bwMRzAe/HnpModzmM60zeYxp6yQgvA0NhiqVIgEKLENhoJzi
et+oIjs7iIDUNz76RkV1rVODoOBGJHd3QBs6m5NjSaeiDWQAfsNUlAdGvLaeapkUH8XUiP5NS4mN
/ms8oJQQG3bQRxPx5O8BZqa31wB/4/UQFFUOAUt4X3RAFj2qfxnsJ7Otvf9k0dDSwE8qfj+Wlviv
1ILiOcN0T94B+hk/lgu0MXDHNtR19HcQl3EGcFU3rv7rzUtFCOgmr6qvHLXNyja80iLrESmE5/Rr
Mhvl8+zn3+LYNj/c+P4vLGwqAtwAQcB9HmwjqWxQXulpGFNZlIeRPu8MTDJH/7n3M+uJyvXyXOvt
9G4gN3qya+j8NAPjjkSuUVDHjCoSWVUmuz726NO8/mzXxyeFTdCFnNMGeD97MwlLMxYBqgQCEUaJ
zeTifxVYRd+1JRW6hCgABcN4OafOIm4ssT8ows2msOE/010MCPZAN17uQj8dESxHP2hfl71b7rtC
xzEJjcB273VQQQ8mEcHZsnMDjfZcmd4HLC+6n6Y+tMFjPHbIc8tgol4Sq8kudkDTMDsxrLQ8loOb
BMfXp+kFtAaZFMfGWrZEEHNbSgRwlSRDvfq8edQy7F4hgiLbGQl0dIUwzWzizt7nrijvHStD6K0a
rC6yqyB7IiUMfr3+NC+sJx6GmiIIa/4x1p//Fbtw0fsIooOu4rOUB1lp4y/H8pfPr4/ywjHpEXX+
LxUL7PbmmGxJNex+ial3C6f/xQLu0Sq1cGXzhh6H9oQc//UB/zz3xZJYkWs+StHcIIA9tvblpWpM
nA3QD9EHVSfky03xwYFnhYSVFh+0WhjPAgDQ0VGNPAfU2eTOT1aiQ5d78v2EG/RDv6T5MTVoYb3+
bFchq8nOhd/KFbhGraZ1OeVtNuhjK91VAaLzU/oARY08U4WMU6R3Vosj3tz6Iuxy1/3QV6NTApJy
wai8/hRXQQBPAQoYYhzBFUK+28A56bWyrEc/qufVyLukbQlSGkBOr8Xk+Cq/S1iO0euDWi+8u8Vt
wB61SKhpm16+e28mk1anWRwNnY16RWfbS3sgeq0gsVhjThGucjPrkBSx9Q7zDPELEGX3g70wfZ+g
+lBks/z2t5oXOKmoJmIznPo+da5FFfE3s15tNrV2cVvkW4vptzeBfufYL6SPaGA8vp1G1MgIZXE+
oBY5iX1VAloOXbNELQSSXYnaijV/d9ysxru9T4znYtQLL1z0KVnOo515ZmijdbkzctepQovnFM/E
y6Nzh9ql5d6IYl74RoEFE3nVY1wD0+03srWxbSyJ2SkS4vtKlfJND7UIfwucIfDQPpBJoxLw+je6
OhEIZ6g5Q4wGLrfeNZefSHVwbNsa58uWxA3N0Qpj5Wb2vOnGONctlTVuQrWaRJG/3GiXAw2T2zSN
sfB2vmU8DtywKKk6ydHOpB21PqoMOC6oUyAkXAFnQEFOzMan11/2pRkmDKauzw7gENy8LDAwq0X0
QkbS0CFqp4gfcyBMGHx0VpQj/nMCKSzKG69+dVOy83TactQKuAToG1y+uQEWCGDm3EVz1VnnaqkX
BLa09OwKLDgFzISjkt03WXX6Dbne69ddsWMgM+hABrBnNhcleGwTpRuji0B1B19NOklhPqCPjI5E
Vi77uDOzUBqZZt+4oa/Of154XVCcyPyBHHn5wnLBBc+JWxDWhsyf5iAIjqOVI8/XlwZ2TNnw/fXP
en3HrgMSjTC9LnWfLUpC2lrclwhF47Ka62qPyQzWUhgFtytYwv/tJRAs3EyWXtgbFrqghderp3aa
6cynptSHGx/8mnGzPo9L5UunvIcW6GYC4AKKmUulQwRH4X+zl7G0Whw9yyHZW5mWwcxbZOXueggi
QTRB2QdnXZW2GdZlG+PrS1noXpf1WNz5rWXlEfQT+kEeGoK4bo9ugflj5RrNURYTnWxTW8QvxAYy
9w4Qd/ZmIm78T7M7ucbYphYFboHnlUwgxOzbWScqzuvUXh66YcHfZACFsZtSD+FtP+6QEzAnhV4a
+n1ZWAyp+0YMBXZDPMcXy5pz1LCmVnzStXxGFK1bRoOugFE74Zzo7bmrC7PDPLMVXyBTQMyfSqUQ
QfKx6Fl0KweGCyYzgm1hxXunLer5J6zDXFJjKIujSUuiQj5wMVASyvI2SD/IoEuPXoEuD0qxk6gh
KFqqPRMro5Gddki4WeQHH6vJoOwPv2exTpAFQAGNVt+ayGcN3olmru6DHinVb/ylZRvZLVJBNxb9
upkuQxA4HOQDHODUBMHqXC76JqGJNKVNHeEQN6L5qrxQt7Pl5FCkv3Gv/m+tdjMY5T3q8yShNML0
zcXaNrWdOYlZRjmZY/9l1Ozqa+FXhkFPYcXDaZPmfSdRjWnYzun8lfDIMt9XnVaoA7GR/iNzOoQB
AcbVelgvo/xtmJhq731dW9T9ECf9x5xCqneWK/7wrtD02XyYqqoEMC4z1O2KxRs/BL1EXU66ykVu
W0e0ZWf0efU+K3RLhE0L4Xg3zySn+xHU3cegc1FwWqH1/rNsgLVHs+Na5T4G7CP3rW7BwEGFR5xH
tK2HcNThVoVBLRDR0LoC4JM9DficO1LI9kTaG7yZq7z9WaTVMoO4H3L8LoE0YsCjdG8fILCTIEpq
AzF0gkF7jxiRr0deIuoH+ptoDZEOdO2d1y5lH1oFRSZc443ZCRM0mdHM6kdQLT3yeWQIYnBDZ3K9
E/oUyXjIZzrQnDlOEq1Ib7jVIAltbKX1fNqrgrwJfXaSxEOMlKcdQdpA6ClYpf3T0k3MED6P8TP1
RFt+sZPRwg+g16kJU0bWz+7oDgB6ZidrdsARAcLkEGt+Es40ZuSoJHnEWMv/PPXUq/idRmo/4V5W
W6ENAmfY4Wmq4rcqaRsDdFLuGSH4hv4rGHtIwl1iIZts5q3/fs7jfj4KDKHRFNDxU9wVg7ShTdH+
IrpBHTDegQlI/5MiAD2kBYC3RqVFntF7xUmKLs4R0Mfv9QPLHc0rOfbT2yLxjCJSMbSGfZ8FC/3C
ubEPHbpP4z7IRJY+180wv5utJLWP/VDhq+Jqrtp7k6zskLgQnSM9ttE7MwmHIeYVLvT1wNGyZad0
1WVHFN5HEcbY+BBO8sc5yoCu1DFocjTiCd+HfF+mtvxN+zHzD7AucSeuC8f5luZzMD/C+6TbGQtr
eUpib3nXtbr+BVkp0Kf2mGQpOKQg/eJoNUbTztx1H3Jjhkdk5AMP1cW0nUIobuoJuEvy3YU1AVt7
iEtKM92Y/Ew8Ujq6VsCxdjWsqWBnu0Zfv0W+RBZvLSzrKUhko/8d6GqOuWgxqS8DhpMfXr8PX7h/
VzYLXBZgMsTd5uVRZLWS28Hshoja4/RuQivqrOLqpw+/7i1VhluYoxfim7XIt/YLaftwAV8Olzht
hYCmNURVbOYo43ouCd4MMoUKRT5EgGzaA/TO4oxPWXvDmeSFEIc6TgBCEkkQmlvrs/2V0Cqzn3XW
TRktVSUogSGpv2IETlVrgkTqZ/NLkd306H5hfsmdqU/z6IQ4W+0gpyU3GVs8rjW/BIdXN06Ug6g8
+PZsfhLtdMsd9IWXZDxicygWXDHB5nsOg40kX8LVUlXJcmxcizzIVQPsqK4/e/HoUvZD0uv1RfRS
UIV2iQUQhm4eKKBNwI79ktStnhqS1mu9FxWV8Aes/VA9orQ0aeAF68S4qxN0eHZAy/vio++Jqj0B
BHO/dLk9yRth1UvTTvqAOtgKwCXVv/zWnV66lXJTnNu0QHxqFzQ4A6HAaKXdEsl6vrWNXrjR1woT
lHA6mTTRNus673BUyzx7iMymzt61LeAIkDjBA/Cb9NZkv/CJ/bXlTh+CWByq9uW7pY3wJmtAg5ac
1jqBUCjODf/vPia2R2ixRKSwTbVD32fY2VVJsbcKA0Rl50wIU3sIDtaVqw6ta07WrvWQgnSVLA+6
2eOgfmNdrK+9iT1W3DMQI9OjRfOHWPHXlhtc3JOcwR4j0XXFJ1hzyZumqNQHu0kXb6dNyfS1hTIe
Cc1y3oMZ60/5EPe3Juy6tID2F2WFFRNNe2y7GOK1q1N56QhMqcjzIwoVSfmhTIAoRAWgz27f5qp9
L4xucPdjmhk6LO28/DhYi/E54S5dSdFl8zSB2f6RNal+t2RQ0oD4F0UL6KkePwORjt/bsbHcOJ1f
+NQA2EkPALJTFtpWx2ocGysXDcEICRTvfgDaGvVjOt7rCHFEGWD+u2XJ/58z3f+X67vmmJuPRvWY
FInk26HftNk7WgJe0u/pc3l+1u1Np5KfamQebxbiXlgcqz0UmR/1PyxiNocGGIrM5dwE51UP1qqX
7ldfZWcmT3432QBvPSVPZdv0h0LYbXNYo/aH2Iir/8Mc0ygG08Sh6dNpu9xOQUne6/goK9KLUEd7
0o17uQi5p2yZPVTd8tPg6r6RAFwfT2R8NNypd62ymduYHMBGECQFY6ZVVpyLQajvKdRkPyQFFBHa
4tb9jZ24RvmXH5VklzwbijC1RTzSLt8yK1x3KPVlQFXBsMv9WMzmCn0qZLxjTsUzOo3g35bcBLBX
905KnQxti6eWSvR/Wj4Yv248z/XHh59BIr5iRmnhbk8Gagtl3KpxivxECAhknBHWhOmlNvmgtTp0
AapKHx+zXF+5tJh8p4Bov77+ENekdjimBCM68QCtt2ALcwmCUXZKc6ZoMKzOiJoFyH9ollVwrwI3
n8JF4l2w92E1U5C2pXzbLkqhGa58+y1CvajZmv0qkKRLKb/G7twWUWY02ryfqWZ8VVoMC97FB+mc
wzuZTqNEV50MGOvs8+tvct3n4JCl5RdQgadxAJfq8vOOlCfSZGynCKpRCQJg6U6lT+OOCMti7pQx
c8bK7JxTy4xqLTUsgIyg83cwpaiA6uhnNH1an72uKe9SgZatjt/E6fWnvD6HV0OotTu5niv2tr3R
oCHUC8y+IjT1uiMcXxjxVQ3ODRDtO7gD8/NYDfq5BAwZmWMmb2z0F4enYKijmgUNbmuiQfUsm8GH
KSQTxn7ejZkl553yBi9+KL1a88NO0vYG8Vo4OKLZs4OIalbG2o0w9E8jdrMViUNpBqIMRcNjOw2L
49OFMkG9cA01/mNXLZl4SI1hMN6ATYWFlNBBe4ZfAVBIE0J7csxpRC46LYO7oOqr/OQKy0J/oZ4G
tcttHxUIfANQXGlVOyPgapDroiFeBTKcab+aZysGnADvUFjt2dZS7VtlZRS6K70lJp3xeAN8G9eU
u40JHbC2zH17V4yCrzAPYH6VdMR9MhWDg5Y+/HKkINsEiWFccQ/VhMYGCixJdpZFlVGyFXoc7Ooc
WYq7sXe7b34/N59kPNrvElfk+ccptvNzS4KAVLQiMEYt2G6OCgfvB290qyCk2q3fQNFdh2dgb2Ao
6SQfACi2IdOoeupao81Gd1X6UNkkbwXqjpFu1tXh9UX+J2PafF5iYdonK+CHW2W9Xv+KeaZgCfRR
j6eIEneLjLZukIzuG1BcA8LotikjQc2jfDK0pCUtTxDWge44L94Po5OtfraNvjc/65Wmf3z9yV64
dGgpwtQibFy99jYPBlRxaLvO7KNhSbWvjkAFDJpC+30au88Iwyz714e7BiQQo7LbV7wblWwEVy4n
YmxjfeirtfCUWJCRd6C/ymonXKGTZidjMRy8Qq+tu7jvm3IfcB3I/Ygbn3GYpw6HbKBo9RiW4wgq
FidgOOkNXmAfOE+78XmM5/gZrUOc/l5/7OulgpTwHz1hNB7Xw+ryqZEpnVyImjgy+DFNpKwfxsMg
p+m+6VBJ+PfBGIozCWsf+qzbjkrH1ZKgs4cskNF6d/hS4ryo0/dK6LXdGOr69OOKIwZejz9Kge4m
qquK2KHoWC3RoldTZPpN/U2jMn2wCyx1dr1X1qeJKPPAlZmESPJ0t1ob17EsxXsgVGszniTJX3/+
177w4sCkaR4skUNg/QNoifdhDmr0OqRokIAHpItBX+zU3o1bZ2NLB8zEWkGAqzOdCYUb5sTlwAJh
ozHG1iWSMyyzuyHR9SfZLXn+6JSz3hyE7JrsaEJIm3bpRAiEb2eVfXCMHNKOXkz+L3q+4rnJieMO
Tk6vmPsdeOYuGxq0d7Ft6RAgREwW3Hq8HuK8Z0/xeiY+6HPVN0iVl04cDrUNTN2NB+cH1hj+l1qq
ZNg3IPLAfpb6/E7OqT6Hvjs04HZ4tl8utfwRXznsBHeUK5P83HWeuHEsXH0XpoeZoSEO+xoR582C
BxApbCyul2itxeUo2pTNWfadUUe4uBjerp+05OCP2k2S7rriLg5KBgafjXuuTV7GjXj5XVTlxGTL
th7N5iSquzk2JTcJ1BVtTz07+VrH8AF3UHCoDQ+2r335x43O8CDOAErSSHWwc74cPk/ggIu8I9kr
Cu4435lhBmbGYfEpP70+1NXeo7kDJNO0WYWQ7a54snYCRKnC0xE7+vKgsmH6JCSN6V3izlMk5OQ+
KJtsQAUwSQIRJ8fXx/+jzrSZapCwKNWhe0SRZttwSFOdRCppjAh1IhieEDRqKuVB0T7UsVH5eExU
WrXX/Ng5FSlMsdCe0MIkeMwyceKAd6jglro+n8c4gcOmq0XtqbabWSRmOx53aLrZ7zUe398rpNZ6
5GayGMce5I73vV6bKvLryUTis6+bN8vMxQddFV5SRr8aLbnETwBiyLK7sbT/NPO2720D90DKl+mn
6Hf5jZ3JaKwhdowo8IepudM1w/g5W56QT4NI6DDMEmevsDWhZIRjFSzmY59Y1EkC3ZvxqWmVdyw7
aScrp2s5zYSEcSirgmrS6x/ohT24Ill1YN2B5wOMu3zOoUFZVFlr1b4TMPOh+i+rII3vz49URN3p
mMBhEzvfXOL0xr1wHa+w7V0HORomyLPdVez473MZzlbF8dibSMRU2hIqlfofx7FXv5kajqM8pfDs
21TMwep4T9IpjAYKi0i+2rCQQji36Y3dct3+54nATVIlRoWQ1bo5GHwrqTNfZ7VadPXe1dWozgtH
tLn3qiw4kavVdz239F6WvfauBtH+rs1098bx8NLagUjPtiFtXh2+NxmzWcSTkvmIiIJnSACHYw03
wQv6gp4wwhDNnr52/KPx0P0IbSdfTmOFEPlJ9KBCdzr0P3zhYtE/c66hwWC1sLhDGOTy+fWlcxXV
WaRUCFtaCCv43lVF3Rzc1C9rz45w77CfamgxIdvWeDe0S/WxKJri+z+Ph5ShRyhBdERgt9lSMOEH
MJawO/3Wjqswsbv4PtO0/KuXjEJhwkVV6cbuuL4oQNJSKFo/hgX8YbtCsUERyZzbEbs1DrsuQMpA
L3Mpd5aCMZFlis5gFi8HH3bBcqNU88Jq5HZCeYtaMmxEd9ugh6GMcWDt29EoKOjKJDBXHcZGGvdd
JtI4wvKjOuk+nGljspvVk08X9zYQ1hsL8oUPTdLMFKw9aVLHdZb+ip/afGgcP3XsqBkgTvbQ4r91
5NAF0QXCLeGcgpu7sROvYmEui7WoQM8EJa7rCH4JJstucSSaaXth1WUO1b4upHYvXbw1Dv+8sKhx
OqsU5AqG2NrL5rVJu34uGcwfKEx3NSrLRZE8qrT8CUykuQHp306nx2SuBThuZHxrwINcTmeAOZ0x
pG1yyBwLiUmEH+9giyjkoKfYuRNg3W4t4+0h/2dEhOrgK6zxBnrdFx8QwROOcgcDQu4P9wG+fI82
QVu/1dF6gahu4trkDzcxpX/Oqb/vwHVYl7Y/rRl0GwGjXw47mlXszVni46c+m09EskFzKOZ2/mIM
QON2TdBbP209xpIMqADFGfT8jLuA5nCPhHYcrEQZQ39GAQQxuNHtLJ1Wd52fKzMTbxHfnUnjK8tp
QkSvk3etsDAiBDWADqeeDz8nBA+nQ1wnK5+0Et23PtWx7Z17VHJ1Z3E9Im53QIFO63RMzDEdOKY1
IfgT9O3211IWXoWRnfAOE8gT/a7L5uHOrFoP2YoxFf+JFJgB7dNmVDu9q70mDNREkb7WcLe3/S7J
doiKL/j8Lg7sDB/bjm8JYH+5ttGTcb+GPfwqIPG/WCVDHJYLAXaY1jTkVQ0FLRR2X//KhQTLknGa
tzsZK/ysEJfmxaXUcA8HvaQ9B7R+V1V0L3tQDrYX4ZRW/TnQ+dZRlttBSWPcyn6QJKCeUbHQkFUP
XPkxJgSto7g1USc1HGUMmMhJ6nbTYOWPmp5C+4AELGD0Ftif7NKuBGPYGTIx0fLRuuUJ3Z8M7z+z
HckUbEuTu4RS5YPkZ2/jMkE6NjBHLcEeuiKXEGXaKtKs1kISBsjCYayb8Zfb+USFCCZ2X2o6sr/6
sUZrkKzXB+XWJ/UXs5QKzdNJtfdQLONiD4JlQtclM8RvTk6j2mez25jhMMyBAnYeIyOnSnvBvI+k
GWs34AWfvUE3khOeldkpNr0JIUwDbNuOkKcBVyr1VXQO02XgTfXqi07IMWMXFiPYQ2sksRiNnuEO
oRfN+cTNbK1uCDRnIP7OFdrESbBQYzCHPjlbg+FiABZoEi+9apy9EHFd9XPRY1jqOMYm9q7CGfNx
AMuNeNiw/M7i2PnpAx0pQugVlNyg1897TsZRPFDFzf/L8BjRIqOcXBUOuUhdbFQb90eNS54Of2H0
Hto6yL4zcZCQHQ0RhBuX4Avnlfe/TZm1j0VP83IbLzYlEeW4KJ5pC5Z4SQCDsMP210cG86HL1Xij
Y2Dz+zbHBs0X8kKUZokOt6eVo+ra0gpdHGIguBmtAjwUm7qKb9BkXjgUaYIg4AnrZ60PbMIJn8r0
4mIqerDomRqRluTxG/qreKu73tgfxyzPPkjDvdWxfmE2VwcGi77gKl+0DbiRz9AoFKfi0K92tnqy
GCdEbqwnUtDuyYyFc+vzXeH8OIYR7v5j3kxVCT/ny+/nWa2qEtuKQdiZXvd9WOb+K+l+I1EX0LLg
3m8TcSqtCtkvCd38Sz/GMFJ1A62AsG/juPjkdS6YqpJK8VNewXE7OUgttCFKPIGzN5MO94SuN4yP
RlCafdjRvPiR0t6tD1Uzg7JQNDzRzkmhDO/iFJFR7M1y616LS33coYyr3lCMsuUuiE2rOvjK0R9E
3oyrIkNh9zsN8ogG9KqsVoA+K6Is47EGRgVghr2uG25oZYX1cdBMcgVR9MNnN8fkfVe3mqftaVxg
ldfoY9/Tc0hyE5HaxG7DTDXN+8FR2FfOKBUtBxi/BnIdqsHIsvZQ9JsLkyM5U5kHyim2Upyu7daY
CPsqj3MnQS5C5kBnMDwULkbVtVk9xUYyj3u9opO1CvAtWUSddVJHdmfwUwaUYXeLQ8k1XJIg/6F0
LNSKJtCH0+shjXm9ugkdIahzBJKGEqBvPnrrzLGhj/lhsbDjDVU1IUPuuxqq3w6CCIVTmKFEbPsw
iNo4d8ughcGQx1NY1D6qk66c9IUJTPtfVWUpSI7NhNQ1GVfZp+q9FdvefeBLRQKOM8d+Vou/C2Ri
hYjdVKF07fkJpblK7ZG2/j1r9XAjZLtqOyEpSifH5ziCv0WEvlnUw9pVzaagxNUbTMXOUC5i0IsY
Keeko9kEdMZiKhxU5Zrf2ILMgjhdlT8gqCXe3u6m8jltcSLaq6b2T02zguiF768OGmNlajdO0Bc+
Btbu9ByJ59eTZnOCOnlXphZGIwdQCUZYt7AJUsDr34Yi/TwK+wsvqX94fQH8YaFenqKElkjQodlC
IZwK0OUCqH0EVYZGNgfdpYS1s+q4Ps15q9dRk3UUD6Uw8JcyqYWVka1VI4hZrcSCCsvEzgk7ZbYS
Q0oPc86hwgTInXr8RN0WM74pngnZ2N4ZyGWv8D+msBnKvTsbbUMRxgXW4AOafU4hs/SPlgoWeqtz
LfcdEk3Lu6EWVvrGFJaCkWjjZzuLFEpgqc0DnIY4R6TJTn4lQ+J8dgARptCHg1nd5WbRfFvokSP8
nOBUufP8nmYTXtuFsfezpHpKtbn/Xi5jwqKGtYrQSGb0H2DI2sWxYorfuQXf6BAYedmdqYd5n0lA
pvHOAYqJag6YkK/DNFLW97IpfQxs8NeECGX1WwqBMcrIJYkEd6Kqfdeyv2ndxtoRiTtdA8m6iAyL
xmKoUbkEchgSWeAqORvztBdWPsizId1BQN0pEJ1J2qD42C9o+Bwn4K7trse5+5YS4fWig8uF+J9r
ob9L72Wz6ARC9e4y+sXBdkfvOPV4GvOw+6Z1aGd4srzvPdHf2JZ/YCFXq47GAuga2l7kiperTpaL
5fdjkB2szBRinyemRZah290udlsglOPcemjnjMXJUWxhtFtc52MNOLY6msKdLXSnW/O/vsDZ4WG0
pFk+zesnALpFqE9WNtbOI5zRHIFqvSTesTBSM/GsKcvpwDE6ElLrcVW/Ccakf8QTQU37giZQgBa6
q1HdTTTvVy8L7bkMpPvTckuUKV/feNf3O5qiyO0Qu1DA8bdFrRnGp1fZKj84c13dqQXBtyyhpF2h
rX+k0pjcyJTXfbyZcapVAEjgMkCf2BYaxwlH9LFZBbZKIQx0joyqewyKYjm+/l7bjJwDl2iFmjmD
UZPaqlU7RjItFVcD5sdG8Jh5skZXVHZvlDTV/p+HokNtrbAR+kWQSi8XEQBX6oXOXBw6oJxHJBfB
wneu/0xRSLtBPvnDTd1MH1tkrSrRhKApvokCYzOBvOqn6QEjPqc8aKTj404DpnlKwAEET9M4+79i
o4vPgzOon/PAhT0MPcB8PxtcErsC5dMw0x2l7/LFzU5B47bFU5z5S7LXnd56DvJiIFYagMftWThS
3PV9KxEt0IzkzN50fo9mMED1MwY0gqgxDZ9ax175sOVCw0fRo+5D3ekkxkWdhbnuTGH2Ie7cm84Y
10vXZR/9adQC4aQpeDnvrVYDwm16ZkHX5iocp2AI3seept1r+JwSiPnjdIul/KcIcPkBVvwIIGDa
gwBItiCotCwMvcOE+JBpeRDsut4xj13WOffloOl3kKidU4lv3w7dseGXrSVKhdLHSzuwKucU4OGw
c5D+fJTVYg7I764y4kFZAJc2dByizQ4bpddX50vnKsI/DiBPMBQE8ZezxLlFMAUsb4WF6Qe0VYEt
deAfnd7MQ4myJq69tryxy693X4CYxOoeYax/txFE3Ph5yRUjDzA2cMtE1ND5WHkFMDHcvG684Boa
Xn4RqJfQk4CH+RziWwlDG3YhukJdfViWJog6mFlBXRwg+TvRqMrgqUZSL4S0oX99fWKv3pHuMG+G
ko9jkAJtJSCUyynWoOF0kMr/SM0ho+1g5/ZBjVb77vWhrlY6Q9EHdjwX7XIO3s2u1/wZQtlsNIdF
qPyXVXb2kQJT+R1AABUbL1lupLRXpVygXgjP0QQzUbcICMwuF43NEe3LDsvpHo3Q9yIuOwdbEqiD
TddOx9IxoF4I0fNzLpA7eqLVAXU1/8Zp99JjOMSfeGgAPiOA3nR7ymJsEDEQ8gDLQfuRGaMfAsRw
8ayHCkbdbLLv7TrTLLiGfrEbdCBSyq+aG+f79ezTiiQgAQ+IgzIl5cvJUHSj9MVZhoNeGOpxkMGy
Z/L8s1EkE75pOlZWNy7lqyXNciZ3X5UeuCFZ3JcjGiP8mThNkd/Du+lUmBQ7odVkxzKZl0cnKDFY
GVC6pn9Y3KgyXC9qxI3o9AL/IQYHknw58jhYtlyQ0jqk7pAbcOnM4Q7rOXSzEECPb7zm1dHEa65q
8ewdFhyl3svB2LOagmncHfzOsjBfp7bQdXqNlZI57QO4m+cZEvWNQV98Q9CdaOGBuiHyuxxUjhY9
fAyyDj4J1F434e23TWCeiibv//UU5P24ngIaOavj8raZXOWoQyZm0B0sXWAMjk8v2nzjZ7vzkn/s
bXk0e5CXWyWtsZfn1L18KcgpRdlMJkGl0Lw7Nc39Wyjy30UmfMzZPRKP1w+k6wUKYGm9BTlx6aet
LtN/t1hgEmuwPXt6OtpU/PDiHFPlJfbdne/QnN6Zc2lJOGwSVXnl+O9fH/x6P0L5hSKnEwStwnab
eEtkXdCDQiRkNQr/KNj2HEtm8ODpZfwAefL/MBy73oB0u6LBtqgY6hV4bRllcVi6xX60l07t5pbG
mpN4+f9wdl47chtRGn4iAszhluwwSRrldENIlkUWc05Pv1/NLrDTbKIJGYahC8OqrmKFE/7wfUSG
4Hh7etengqodnxFg3EsIu4KZyAhviCub6bWwb+zenh7Uog8Pdd9XvtZqymMxGXv4qq1B0YaV6BZQ
ChCOLj9oTvgxAUXk3exn+zQXnntG6mY6enQkTq1ZZk92NUQ7M70+inj6soVoWEp1ubWVWuXMnluZ
bQZWSE+flcpFPoRtdfBop+zc4VvzQ96EVM+mgAbK7nJ+UePoI9lydhonbXgqUrKwMMvRWY1z9xea
SiOQyl1x5SvEAFg+MApks7SAadOvkVxgg5xFwbr4ZEdj+T6SetrnJacfAjRKv0cnEE8FtExpZaA7
9kZkSe9XuWf9crE6wuU1UX/e3lrXxxZcGyUWqSwHnUAaQr4+tsC7oqJHFfTk5Wr5rpghp/YGmQBA
dySr3DY+OjidHryycf/6U7PwSGBq0BfY2N5qU8ekKJiMt7BnqjT9MrTUUSy97O+FcPdcg644Vo4H
iQdeBhkSBWT21eUsrQ57PtJKB68px7sjDXLe0kVa3kkR77tssIzGT8rePY2JAV8Ej1ffS7XsS1ao
e7Caq5uKX8Ie8KSGClC+9TuOWJBT5dbggBsHHlTq0yca7+L93EZ4WOWmtfN4X31eDzKb5CiCjCFK
XMNBsqQwxsiwJ6zhpvoDwJGn0gNvoLR19YhqQfjOLPvmV+/oyt3tfXU9T5DGaEvrpGH0ay35w151
3FlsvJKSRT3VfWnR7Sf/MZF5fnbS6Gda6HuA2a3hNEAVBCouhZt1A1ygAquXSaWdOrTm/BJW8hmL
DhpUI6XVoa+Uf25Pb2NHkWaytuDxafLY6xxKeIU628qinVTKMO9Mb0ye+8gW5zImCvbnbKj90LNJ
j5M0/5ZYhUqYKpzjYmbz19s/5UXZ5iLboethgmwAViJTj/VFXeb8TFqo+BvHuTo/R0nTYts78UrQ
/BgiPJPBr3bv1CrRvkEbASvnjVY8Hsi+OhPZ5sI94dk0V080Cjti5sxYvugOV8GxDg1t8ZVaHa0A
P5kaQPYMI8dvi9ruMIDW4xyV6BATKmyJEUi4PbHrvUs3R5KcWGTyjbW4JpoxXWa1o3YqQZ7PgKsc
5zOelOU7YToyzMiSo0CW65DZ0x5wRd4Hr5cUyxFY6kTa9O6Az6wpiR1Ygh4HqyVIR0MPotK1H5Jq
KHdgFOsXSI4iJef4eqClrj7chJKB2cTqEhSavvyTOOJHMdkZnvWe8obOEG3cuNnTCrp6gP53UHoO
0KSgkK217kfXhJwwmEsQEc3XNA0HA7SoWx8mM9I/aQ1ya1kFOTIAuyY+lp3n+os3F2+x7W3OjRjq
nYticxEIoYi/eYORlbq8KMzJRr3KEyoIioJ713mxxmW9ZhAULjIU+WCca+AtO5vrpaq4+sTUypGD
J2Ylo7VX4Q1+1A0d2W4JFOwl/dDIvbPSpN4nbNGj30kNmCOpEENoB3U6wwIuKMPX0X2mk2UiUjS/
BZRWn7wQXLHpFPkdaouAx/Iu+zZFmG1EmRvvvJdXQrh8OUB9MCO4pnmu1w5iSdlOqMEDK2zMznmy
DdrkEXJ+yKwpEfQTu3FgZmSeioxDPJ4aM7UPOLs6R0dPlE+APAlwumSv/HjFVJC/SkIfQfpxBXEh
Xn4/TUEdroh0iWbsxh961g74tcyD92VcSvehFKGiHhBs1aJDrPRUFE2UYDAMr9T+fqIaSv+TdB0L
JlVRnxUUCb9UtjDeUSEUg1/gGr9X4F9HmPL3crTJ9UiiieBX332Ab1t0QzqD9BPtO4TBxUOPk8qh
t+29YPaqWPEyFlwtVAIkT+Hli756BMfMJmrLAI2IVDhfePmV94oCLCvKhv5XHammD2grYXtX4jgr
TntaersKbt+iW/Ml3ZQAJhlyrCk1dtRycXVo9pbG8jsuYuAtoeZ90rrW3PV6kznl6kzJAIval3yK
oAtc7oWG1BkiNNemsfT019o5DhTqCnfgEzDuws0If4Uyde45bfo5BxLsp9M0135lhOP729NeBwQs
vZREk0w5EHhXAcHgIU5ZRvUS5HRigibplkOUmMWDqrYzApiLsZNNvDDP1nNHz5yoQIMmAV7hcu4K
emMh4y1YaIT1vT6C+H5rlVNLww12aO+7bQj0MFNaYv2+6BM7iADX/+wtuIW+Ke0Bj6mRNGiShMr8
a0gUpFOKPkaN1DEW5Txx02Ay1pjND2ywzfdRNuXsl6jq7i27s8adW3lr+QATsm+pZHItr7L5aG49
C9EganptntF4TpXnKMoVLpxWMl1D8+3tz7XxCkAjBskCwZFgah0uouqfRElZzoEd1lOgZXF6VCYH
I426zhE1V773UZLszPHqZFCAITK1QRcQiCMldfnF6iUCLIaiD9aCpvs4LDm0QDeNEJ/R94xZr6Yn
h5JVYYs2DamfDHVeXQR1tIxLqLgMpbfKE9Ye41kUxQybzbLRYyvt41K23c6abs6PvAowOA8d5KHL
QUPso00jxTONTnL9EwhJfGgbFT1dKYl++/NdxUvMD009CUEFhc9nvByqSdj+E0JaB6e0y28JhJPA
FiDl9h7tzXFMNoos80ipz8txKgyAUNuF0JmH4fJANYTCi8fCHtJFhJ+MMC0CxFGqH/aQD8+xNgNn
w0UtKOwc2ZSwc6x/iIjNU4pgy84KXB0YrNihSoGzppTAK70KYxq9HvUQRxvKh4b3kfxvOkLGmeF/
zt55QBRppx6/8XFBF7s2lkEmjcY182jAo8kWWIke6tJxTkAhAIJg0xNEi7f3cbemxqZ9mR5HdH2r
pyKZQS1wTnDkBiqfAORso7gKurLNztWsKTtLuTU1UnUpCQK/Hej95UeGTJZmFsyKQ09j8mOcY25X
OFX92DvuXuVXXmMXlzZfDe0V5gQDgKbwqkjq0rFXzQVMIKI3sziMSZ0jUz4ZvzgsxlOLT8tbBK8G
5VQrVnJU06473D448uCvfwDT5MqjeQi6ZnUxlJ0aOmGBMbrt1NMb8FfKc9Hk9Z308Hy7zJN4GFGA
i2kITvnp9tDXkRuTpwKjyYoUx2mtJ0RaW3aaDZN1TLqyPNpmnwxnGCV4ZxN0h3e1Str1QFGC1m6M
/JNzDs18xHUZTK75J12K+uRoyPS/qZfM/FzP1Gb9dkGmP0KdEclTSEE7N/bGNXrxi1efK8oLJWpI
8w/YzrQfHXse7mG/JXBhTRA7iFJ/HEyi8tvrtDUonSYOGtkCm1Iej1d3t+0kU0ICXB4GLxR/5qZB
kktLUeHJ2/EZ3F1/ioAwHG8Pep2m8XHYljSWuVQh8qzuEyQeqAoqeXmIa82LvwsP7VZCgygszsui
Qa4ME0CXh6oZzPssbtMf7WJ14gjzfZreLU2IGpYLXe3j7Z+1tV1ZA8Ib0nxO5uoDlFkC4jQmphnG
3Dlh6jcd3QE5Qj019PcppuhA12szP7lVtmfFu3ULAY8gPMDlj9d6dfVriVCpnWQVjmFGh76hiuAM
q299cal/4wdb//zrqUoTdT66i8jKFVqkxuAri4FFH9q01g+tayZoCpdhgDWnesyn+HepGsk31Br3
fAQ2JkofA8Efyg5ScmR1/SG3IxKLYuwhj/Df08wuv++ztD/oimKeI203at94U22ebxkjQBHin8v9
PTpmHZZhxMKOdqqfetcq4nukV3ZlVOQXWt11SEcQccmeKbCD1UAVSjGhO9KLDQ2JL1vmxD4Pfdg+
jU07ImEzKedaqdIgjGmj+mPRd2/sqUcFoIhy26cyEfujpifvb3/njeMNvkymhPzBnl7lLMnsIa/X
a8geQgN42+tdGigAJ+6KJmw/gK4znpqk/Hx7zK0lJwSAVCabK7xxqyVf0kwvVEFqMOJXk0WZ/cZR
4nqnV361kQAE4UZBl5H6JIOsRhEJNTmFZgsrXYgAfCRusGEJYXXq1Yce3NDOW7Y1HreClOvXbOml
cDkrp9JbXR0cNyjxT5elR+9Mg9J+o7pFHdRi3EUIy09zsaGYoOTvsacApYI8uhxwoWfg6JPOgLoC
10bJYucfEB9TdGzxfhWHCrGGZ9BI2JRaS4Xqsh6h4BXDk9CR5hYt9GFAIOek1BvjqGAmG9gZd8zJ
En1cnCbPFbNfG0hQ+3OlxqD5RnU442Paer4SOdWe+sXVTmQ65CKIdcBR0Mx1rd5APb8oqtwNXEuB
lKYDW0VGByrisZgr/awhQnkyrL9WvUM+yiD+oD5AA4jranXfqHS6ZmQv3YAXHEWjerLxHesKYzkA
D/MOUzt7VLyqPe/yqzMgh0X2ziIYAGS/vnbyWUX422JYUxqN3bmJg/kE/vPRniL21kAodlDowwGM
R3X1klYKmXSt5B4kZcDhZmePH8rSyr/cPtJbm58OizR05n5jQS/34miXhprNM+h73ek+aCO2aWWf
lahBCPW+q5Gnuj3eVZBM10xy8Nn49JLoYl6O18T9AD8sh3VVpNT9+qItnzokizW/1Mvm1+3BNnYm
lwhr97I7vbXUxghHRyQpj58FjvCNZsx/FmNMfLNK+3uvyPKnjM27E+ttLKhUMMfHE5ANWdXq9prR
MCPTsLygdAcobVNtg06cuJxx1vy1DPouHn/jNuGdl31Z2g6St3m5opOVVktJ8TVY0HgCIp7nOFeQ
Kdd9TuqTIl0fZUp87BoK81Pj1JB4F+9sj81wh1rhnuLH5vSJsuTP4fZeY1KQGArLXo9DCaLoz/lA
ZDXKAmseO98IrMXp9he+CuzYTjK2cqFb6BA65XZ7FeQ6mHZkS8xVqhShpT8Q9DpvU28cnhJYvb8W
c1Hv6tZw8RnRemNn7K3dBQXSxAxWhiHroNLklukGB+JKEmJrbKGb/FQLeHJF3rQf+zwZP2D+O5n+
7Rm/tMVWrwc3HsQC4ixQberq3mup5ONrloVB0UTW/IhqTNp/B0iPMHZfKlNbBrBbZ2QFXC977+Lq
NwTjoHX/KEuLUW5rKs4E7Q8S5dl1pHWiPoXuhzDUxyYQpCJ4tcS0nX2vi7o6wEbFyw+sLSy8Opxi
/deSq/GnZMCKgjKfjUi0OdhI4poI9xwru0StF8Fbr3hMlanJIGhGsXIfNUpjPCJLNtwVQi1Hv2nz
/LMdWqh2z4YbZjsNqussRPbmZYMESAZ+ri9g+VfbYlZD0ZbJhK5UM9vIayCo+McOy/yhBll7aPUl
/4EODapbvVfda0vS+knljR8zhRaJn0VztefysXEs6OXDqCbGQIDkCnnTuyiAtJMeiLDovy71aMvH
MRkeE8SHpQxyFO0UWq5KBJSa/g9TTIgI9/jyZNRFVZejlxAxTK0Z9AtdVeDc2nnOAT76g9JR8k2q
GhYlkUhDsU3AfL29VTcmTSpAdErUjFPz2twcNIFCIa/Rg3EeHcg3XdHiWpup3hEp6f6tggZI/re1
Q2wlmS5qb7JLCGThctYlvim0dysjKJNyeRrNOvfxrchgdfbL/d/ODtg6dV8GwantysVAj/WejIOG
Y5aM5DtqMZ+cPvmVuIk46lrytxpVXKgQ5Lnr8Og0CVRX17ytjKoh+DcAxIkQwzTE58rNyi+zRvX5
9syu32jSKQLU/4Wq4ix4uYjzoDdRWdk6pjOOl/pTKfpffV/Yzol2EZSe26Ndb1RGQweFRhzPBZ3l
1WjOLLQxjw3Cx9R9dFMMh314SrPwU2RZz4uIvfbQpQo0Xi2tyl96Nip7r9Z1rCVh5Uid033Br3Od
2HiN6fSROYK+rRr1cckW4yO7pt+Z6fV5APGMFB0oYPgV1os32qtbabSwH60yqHrJVCIfZc+hcUgN
KMYFNaDPi8ete3tpr9AectNIzQNDNgyhqMhf9GpEtamRtRI55J7Kc8uTNun9setb98FCof0dOAIY
VJmd5kGdD/XXkLYDUghF+D3Kav3d7d+ytakgDKKqQueMpG61f9u5G+pphIPV2TFOimUe34nOVs/S
K2FnnTeG0tB4IlO3IWARbl7OepoNQ3GgiARhomXPZuJ+JEUOn9po+nR7TtetbXgIXOlUW9BDoFO6
umQxZcMVKWnMwJma4gOFr+pTSABUYTHoVo1vFaWY7tI6aid/Eo2Dk3gLocjXF9dNad/Upe1bNjzY
QKuhz//9MZZuqASHFKV1GnyXy+DqitpmA5DyzKU2E/RVH94hCpGPSDro5WFnKWRcexmWyE1GlgAc
Ahefq3qEhVhJ1/ZGkGMgYiDQUGn9gh+TtsQf3HQ2IS4kUfN9yjzq8Cj9jP/mLk3BxeT/C1RzLKO9
zS8/8/oX8fkR2QN3TgVnNX/59Kh5k6jY3cXZEWUD43ePJ8YJJyPlnw6ecgvLIcfFATCCwJqiUE/z
0rU7C7NxvYGq58Ym7wFxsFZEjItFikNG6ABV4XRsvVk/zCg2/J5II++XokpqP/IUERN2DNl3WqR7
T+KVqBGXgIyEQNMB3ITvvdqkAu1NJXRyNQiLbHxQzS55zBK1+WzhRfxAdRIPrHwqg7heCAEzJdJ/
DKpa3mWTGM5F02YfQdyUP8ZSzR6s0kr+vb1xNq5etOvZptQ8SAvXwELXRKI0L1M1sCvMnwyUwlEJ
aex4R4H1GtMgdTlBi5DrQo+EEnB5GmY3LOs5whGsqnUbrb0RxELTwbHwo6mqYZOa06eKzE2XChDq
c7JAuEOkNdoJTTfeALpD8K2kWqis017+jNE2B8cRjUowlsef9FTUX01diC9Ql+3HCRzpzimQAc/q
EEC9kBpRvDo8s6vXVUPfxqtcLEMsFAaeC9eJjv2Y5Q+6N1b3ndGAn6LpeH/7m25uOQhlnD4wlGj7
yF/16t0ZmU21kDEFNi/eT9mUeqjGbP7UmCK/m0RSZBB3w/CPbc/Nt1yqWAGxl6Yr5OfqWzOabGQU
IzUPltTt3o95iTHS7Z+4uS4U36hF2BIwILflq19YLvR+eDq0YCma+F5v0eM0qjB+gLWGRh+c6/q9
Yy7Nzmbf+vrsQHpRwLe5KVfFAZF6/ZgWuRYMehlhCVvP4j0BD14fU26LOtCHAamY2zPdOmDAASV7
wyb5eGmnvZqp0jpqZdazFqizuXzEJ+4L3pfj99uDbDy5xMH/P8jqjkkxf6gmOlHB3MBqOsAxWxDg
86IiR8Sym/7LMoJexaeN3ifFx8uPFy4NL3+BsxQKsUZ+JBPsxyOHYA7Msabh1cZ7+vjy96+PkZQi
cyxiIAJEOf/Xi7iYmlJUgpBY6Pl91WOIOKWtdeox0rnHmeg3dY/qoQB8fff3CwuFAkYRVQ5QCquB
vS5ZUqdFuwC4LqRMw7TQF22Gt3Da2p2NsjlHDgOPlHSCXGtzJsAWFJvrP2i9aGq+a7kWjk9Tgic0
rd7CQK4KtadTZOAmFejaFP2tIbR8pzgUXBicSnAfqz2UlCIbY5eMVUeU6hTNSCI06lK8qxFEOd5e
1a3AjRkCfABewouwVrSraGSV+CvpwWLb0/SIM+04PSOsNkYBwggsMjbjYIoLNW2UN4MYze4xz2Zd
eZd1SHv4XaU1zsnp4v5LrHKp7VxOW9cEqr30T+luk7qvronQxiY5QqUz0CPYXZUm8PNY4vYJV6Hf
sM+WnaR56y6UTCtEeXDrRcD6cnN3PQAQa6KGhS41tMPc+DJgv3YX9ll2dsfaOYRm3O3s663UhCIh
zQ8+Aommt5pj4VjCGDSupWJp+uKrm07xg9l49XTE2ymjIZyXNZ3LRen9XhSK8TC26Vj4Sgxe0CdV
jsu9PbFxUZKJgnYkpSf9XZOxgAFoJTtPDWJlKpWzGlladwJnXKffyDSW8hzF5DaHrjKW8RxHAj4a
oX3C8gyZ+S3Rcn0gOQeo7KsTRjwgz7Vob+Nu/Ua5Y6WHCjycNY2005WcdLlVqePVGjWbUD9lmTuf
bh8Peamsbjv+diRJER3AnP0Fuf/qtqPf2Q+4sOPASVpxP5WL9SXv+/dqUivnvx2JS5UdIPvy+DSt
n2HPC5umiyobHv+Yn0XkoshBpfxnUg/Fx9tDXe9yhqI9xWeUI67fwbgQkdEarR3kjoq4sVDUE5sJ
twQFBsCsaONpsuZpZyU3BwWnJ7t9wNnWIgf1YjpwFrGH40nqKGDYVOKpAbgnD6HpJ5Gb071Xq/rO
TX59f8i2h85VQI0NfLP8Va++X4aFjKHXDqZ0Ajoo7y/aKJNqnRHeyc9OiZXd7aXdCK7hhdKCl3A9
TbZ2LgdESWrsUwo8QTPPy+c4r+h+A73KPkL/bY9AecM3GuJ7x6TRjTfh5Myf2nLeeyqvrD0kko+C
uLTNkVXAdaITY/o4IhdnE11VmpOieyVVpKJkGhBfgWhd+5reGQ9R70w/ujLWn7NFKm1ZIQQfX0/s
+o9a2u4Pq0iqDp3wsf6KkgGal7E1zaXfDsr0u67d2jt5mek+CNNqjAe4Hsrn26spF+vy9DENSqYs
JxDWq360Fs9mZ6CDFThaPapnO9eEi3GfXlKUjzHFA3I9TaeeKyw9pr0hyqCkRmHuxPDXNw2FA5qP
lDZQUkZT5fKTNrrdqqEBeU9PGhiNViLet8hv7OzU65tGZsZQzCWUjULFapQFb8hKWVwzUKdRKz/U
Q5UpB1O6LlcLCfXOo7M5GlUw0i4p2mKttim2o30a2Z4ZGFVfGQ+5rZnFm0VHlihw7BbJwNsfcms4
ilBoD6Co6l5x/hd1kmwrzD2WTrg/bDcpjn0Yi2+ljl/17aE2vhagCWmfDHOae3RV8uqwe5OeEw5Z
dBP/oyGr96WKxE6csHGtMAgrh247yYuxulaAArtgHBlkUSvFwCGhTE8U9WKYNlOz2Pc54g47Jh5b
N8vFmKug0NOBg7hD4WCaAZlpUrFKQjtoOnVw3z9Q2Yw+LrPmJthCjtM5mWL1cWin8evt1d34kBc/
YrVvrLBZzGHmRM7oRh4difceRdy8dwFw/P0WpaMJUQZEPltmjQ0Bydfm1BTdACIJnZOBRX9QlpoL
SpmWveLARhAGkoe6kAx5ZIK4Wt2KtmHlZZUbaMqQGecqzox3ptUuxtnT8jo9eEJH5dXu0mW8c5qx
+RLNqbfgCBON9+Bdw3ynabW10NSG2cVMlM7RaofhHmg29KjZxmlr/4aMmf8kgZ8GPzH0cS8x3hqM
s0IWDpiWGslqsIEWfgHHgcEypGOaqHY/ET80d7o79zt01q2h8MJjGBJTHqfVOpuREMmgJU6gzY6i
HZAacEe/jptoPsSF7n27vV1falmrF4SPyROCnAcU1vUy5iX1DtfjoLqRbuJcOo59F9Sd6IWvZ5n+
USxipgptc6n7MFyK89AYVGAKAJJZN8TvvdjUz7d/09YK4M1INAmZANqVvFtehSQLCoZRjCAvxBqz
/5xHzRBU9NRhTVvazlBbdyHKUiw1W9r01uwlF0l/kVEKDUQyNj8SquwPFTJn8c7tLrfHapEp/ssu
K3kkWNfV9gmdGYfJAoBMbFlYZuN4rP5Gehclok4xDL9RcvVHgl33zk2/ER0gLQh6gURNltZWeZNZ
GnNOMOAGY2W6BUoOcX2KiS7NE751S+TPs50vR12tok9dM2V4cI+do+38iK1QizvDg0AHVVrypC8/
p+e6eRUatReErte5D/OgaMuhcYDy+qDXlA+xkucimGwnwnUZgErkl64maL2P2vBWHZfl3znLyu9A
YFnA3tawcjZ7x4l8zHONNnDVFjVWZ06qe6WOR9ArRoVzrtuNXfL3R9MibJW6ONK0ct0lKbqo0bUe
PFflzVg2eSMWEZm6/G4Jd7/87RnAcYSRQG7Q6SSquly0djSmcgi7+ECnoHtyBNIw6BlmR9zhip3N
ef1UM5TLpQaXHUWVdQagdU5azVETH6yhr8+pLVWVXaM4pzNGwwA29rAw18cbWq4MuSmagv1e43AU
MisPYKwSVCE89q7IukNlVdaT2yd7gKfroaQ1pjScJWNEEkEe/1c3Sb2IIms72BuKoReUjVMefypV
b42q8/56bzAUBQG48jKbWoPVvGlwMS2b6JGWoFuaqu/9ZMH6oXWN8vS3e4Oh5ECsIbiNNW4+HIwa
DRG8c+3QDk8ZxY8AHTv1qFeIjt0e6npvIDb3kgJDR6InYlwuYNLDd0ziVAl0PUPsLvGs+SiUcAa9
5Dznqvnn9nDX9yTDyU1Br9SFZKlfDhdRaJsBSoek+GWIlAMiftjNZfOvqcyf56jNdxrNVwK1ZLwq
hmfEqdT24Rit7iYV5WN0zIAYLil3mE9LB83SBOnf/DEt1E52JWPIv/DXGq/3u85Sv7uIsQo/VxP9
38Qpkzde21g1HChce97SzBj1M3poWPb4S1nji3N7gTZiXN5jMj4QAbJdue4KhESwPa0YJZjC0v5o
YzTyMaVx7Nc9ZoX8vOEQeU55ZyfGg4528ptIIFx6+zdcvyqSNIAWEU8m+fMayxbP1mhS1kKkeLQx
rSwlZj2u9VPS5CX1t0q/d6owOaLKnaBLBKfq9vAbDSMZkvCKSlNykqXVY+rEXjECQEXAP+Wd8D1I
OkGCZP5v3VCwg0C7tfVzmJbf41lrPsTmIk7Ukoff+A004N6N/mzFmncqs2EIj4mHyd7tH7i1iUH7
Uvvn+pbUistN/FILTFSH+6323KOZhikJiRZjYxT3Z4Qm5oPW5s3OoPIvvYww6NppKIjzWTiw615h
JtoGK3GkkknvrK9hVZY8ic1w0CunO8yUJO97IeYgUYZ4B4K/dcdK9Qrka2mRXTm11nCCQYpmyMhq
GtoGie4cvDx0Hwyr2KvabKys7I0TG6O/JXff5coqsS6K2WRl4ToTHjpjugAVUwwz0LQpPOCTmx7o
/+215bcOHcMSHkLLdPhzteMwchb8y4sV6c7sfhdV2R1olfYHtZ/V5JjpWfQHRR0vPI0malVQxC3P
j6diT85pY6n5HYiPceioFKwpqAsCN9BGIZ7O+CVGgeUO4PbReezPqTbsYa02rn6QAChy0eChHbh+
0MrW0cK+z6ODl/UOug96GX+IIrWc/SWbwgeztaydXGRrevJe42BLmOy6qTOUulqXDbd/7Y0AcpSs
/JarIIPRrOi+3j6jm0NJ4xPeNhljrc4oheQ+8oDfBIpJ5pyZTn6XtAKvjgnJ0P8wFA1IKYUlgc6r
Ny1sxwoBLCMMoinxUEg1UdfI86iIfSWx997rrXnRBsLWHiEkVlH+91cBD0z3Lsc+NgxMMxr6Q+GN
anNGfBkbxdzNu2HnLt4ajtcT7SV6ADp75XK41Kj5YqMSBjpeb29ie0yDMkOJnNDciHbWceutxqSR
b0WuDyx2/e4IHXmevhUEB+ZQNY+hJdqPpkiTr0alFX+WMK1btHtq861QhaOeyGiSd5NZWHiUjcv0
T4/ZQch9GE3IqhPIYCdjG+lzjxz979tfXJPTXl3GtIUQvkeIizfAXFXYoJjMMYok8ujkFeIGmQtB
Wwmr7pjUjvmB6LHX/GiJq+eqVuP5MKPNeFR6NI1F2PZvLYHeJZgSoKJKXxvjzkfbeL9lxi8TMrCh
BPyXHy1q0T4rZovwMXIUUEap8wT7wvMbdTSO1F7Ng1FO+D/XQ2v5WQtl5fbybFwsUHGRY+Ocsz5r
EkIk8tEzE9CEeIj2p6ZXBnD3PI3hNL2FtLJXJdscTmp1wACEcbhObxprpmjscWliYfygW1kRYBpO
mNRm41mb1OPtyW2UySjGyYGw8gCDu36I80XV21HFIjHpOnFqKN4dYVzE996EeUFtpFWBDYLVf1qG
rPoaOV5xH7eDfd8Mi7OTkWzsQhCdCARTmwdueIXqbvWhR4xaCYxBXx6kIS5qtWZ7d3vCG7uJ2gLX
NcEzx3MtV0D8o3hRqMeHHn/Hu3SJo3dKMnoPJPVVkINXPHUcHX/u0BETWv+3pg0E8EhyEvXIV4re
/GozF4bSu8YM5MeodO2U49eB5bSGzlwTmwertlTfRX1k5wRtXHtwyGi2v4DkmPblCeq0SWr7kDHX
WugcgaamB4z0nGM47t9618hEXg74+5K8z2lZV6garm6PkxgftKVZRADoxP5i1uP00JhqfNS9dHoy
J7H4SBZTjRhTSBVdJPakHzZmTKEB/Xqw+UD018Vf0Xo1On52dBDLqJ27kqCSek32qydY27vnZU65
uj1NKbABdgaggbpWthZYRDnACWJkJrLyvqKJ/amxle5ciDS7G/K2/palnSff0wLrcmi992ZTwVPJ
rPBnX0OUnjrILjtJz8YtApNGgizkT6KGd/nJGxAWppGA3lA88cdogbUYUewe7XxIzqXXTjt35NZ6
k+OQm1IJhpOyKv8stQn+stLxbJkK+s4jtiTczzLoi+nL/oe5UWkF8kW5mc7QajBKuS1K8j2Dla1K
9jp5T16WuPdlYWn4zxjdsjPg1gNJPQZ4u0WDjbtpFX45o56JBXGPw1Kp+nnoDOfsQKw9hFZ4xpfo
GSguzHdPa/xWM+dzhSvpc9sM2qFFnO0hMVCwHKIqPN6+yrYWnTwGuhTNVKLQ1bOd4LA6u6khDqVa
opOZKx96E85424fRzueV81tvcXSLic9wnAE5L4/AqzCNQqa6OBYXCGXwZzvu8l8dDsC+4ZTdk1do
9nvLgf/vOUq2U/DYmCLtEopuEIz44utzHCq2GYZhER2UAmG8aVoISFsBD98Y/kNsCMQFdAylHMnN
Xq0meCev76o6OpRDsZwtnNsf7RjKVNoWe3ICGy8d1TCDY/nSb1w3DOYQVf5czsqNtPCNEUfGm7Jc
4vNfbw90u6VoIuUXILmrCcHWirPamqNDIYYIr6qm9+pjMuJN3wp1rzGxcd9wJPn8rCCNiXWwawwd
8CBB1EKx3Hry8oHXbC4m4YvaG5pDqJjd99vT2xqReAG8Paeam2c1vbSYcr0wuOLnugzPboe8u7u4
ix/bRvQIYmmPcLI1HokeShvSggZf48sz0ETqMtSOFR3aukZ817GGwEA0NYiX2P2ctq74D59PJg4I
IUhbcXOVhy2I+oRtaUYHeyTETUNKMPaMoT1WYHt0gq1TxkaRehMOcq3rnVLUGBwOprTxqqvlIMKy
CZxcWO9DXqa/D0XYJC+Gu9xZsIkvV9FZOthehZGhaKwvfhT2yp0aYQQR4+nz94Ue6ksMJu1lQHms
hqqF8JwCcdfDPNbts6Hn9gOWt+NTsih7fPaNBaQVYZPHwkTgYVq9D3nt5sD6RXrQ4wrJgrRDisms
m6L202GYdpZQ/u7VZSxZH9I7l4LHFb7TGHp3cWjGHVJLrb+Ap6kf22hX8mSriIRQGXxDCObEN+v9
Dp6ql3369NBCLj0TQX6KrVC9GxcXZywI7b7TaFKpc+6hXifVXdw4f+tqSLAM+VBS6OQB0NZmijXf
tPKSkWW1nQqLIPd3H4r8E0Kg3X05JeHOhtl65mmpUixmOFK+NfZ6ov+RGVpNq0xD+gPNjKJ+zMAm
PPR2OB6m0MvfdFQW75SucI69KepnYIzFxxYM4FNUmKYIyrw2fprWKP65fdltfHOqeTg/gdWgoLd+
BzUa6Y2Rl8lhEYMKLFKB4hKne3SajWee/URrHRQ/khfrfmE4E0r1mJjwyWcX/p6i4pepk5pgq7uk
9nkaHftR6UdUwYWo7J0oa+MQUUTjViBBoi68DjJgpcyANNLskGVz8m/hKNFTNNb2g3CLnWra1jzp
1wP8opxA12b1dOi9MxR8bDAgRWM/kJ2k90QF6pHqvXEcUfB/Qpw5ORMOmHe3v+PGI8JLTP9Go9Qi
m2KX11/fxmplJcyRJqr401lWexxnY8CJ2Krbuz4f90BoW1Ol9kxphxlA6Jf//VXk1sWLDfcJkHXa
q8OJpvPgt4kwfWhj8SlNavd9OCyVr5tR+f4/TBXCnEZ8CqJqDbkn5RGo9LDIJkIVPmLW4+fWnX/M
6jSd3cJz7m8Pt7V7KB7QgibDllSG1URnUEdmMiFRMFjFt6mxokCbULhV407/c3uorY/4P5yd147c
xraGn4gAc7glO81oZpTjDWFbMnMs5qffX+kAB2o20cQYMLCNLVjVVaywwh+kpzdBh4x11rKidYl+
YLmo+UEfSxueW6n9VXZ58W7Q6Nwadu7tAMVuDz8VNoo0kLso6POSXU8taZdWDJmCGWKyZAFeO9WL
GJY9uc/bBbweZRVv4HWXlVWOIkKr59rnoSypsGll924aaRm8dgG5YgDa8bLwoUiaryekKe0s4nyR
yNXY+Yh06w88gO2LB3D+TV4Oe5BhmQ9eP5gSKkALhhwOnPK6gGiOltZkalQeXGmdUZGqCj+DKPei
TkuL+gzuxr41ksE5EwaRvGtZ0u7cbbdbhp/gUSEARAC28/dj+8cxrENMgFTkiQ6A7FyBeqpZf7Im
0T+GCAmcc1RyXq3YiGmOFO6QvRcYJ+vneyjNOMQttzyo9NWOWZ1o58WNPVpR5p4cw9bOYTBclWm4
g/+Qk/9jcsKsW6o8TXlAAKej60yz4hn2X9v7iNx7O2THrcOA4oJMaxDdJoW6HgwYWudG3ohCogn7
ln5Q6WPEmuyFAvIJWO8Z6WUF3BTayI3UXIa2IvpBKIEljTCpUNmDn9uDTaN60Q+pMXmnedbzY613
89mNQ1AGoR7+un9Mbu9uXgH6eAAnKFfeqkA5WexWrl4chmrwfGMkpyrBoTxgXZ8GoTnND2z6+aDO
xbBTit3arlIdmwCL7AP80PUi4y6/OGHNXdBl7vxipfO/uaUPBeBINJIxRRmP92cqc6f1aqPFQLuJ
aJPUePUgpzkw6UhlPNVZfo7aYvZ+VY7l0xR3ToAyc+33cRfv0FW3lldiX37b38GhXg1aIZDS5F1S
HjyTjpAICadQZUD0pbAygBxads4SL/miKX30+iqwg26BFB5GmUoWZa/Xt0zqjvYQSrFK3ceBoZTi
ZY5xC+pQqzrkpVUFtp3OOwnzRqmfx5ieOz0RthRV0etRldKt7cFDNZMSLapNpafkZpDktvGDKyLq
jlGHN/qDgpRo57dOOBWgRoYWSPQg1VfFqL8eWcUPAhQBDon4hO7D9Q8qCQL7VEXnb7FazW8yZ3lE
Yh/9LL0L/72/wzYn7+FTjsAZVbwbFLlVR8Iy8TzBudUeD3VaZLUfo51Q+07T8qBayfBUjfHyFdA7
URiZ4/B+tqL+3JipF+z8mI3bRXZ4ePk8ehC4kl5PvGgnKG+GFLcWtXOGrJ4HkVd/HeQvmbQwubjY
TBN5u8WDhRLKIewicXr9b8D1iJ/x238Vibvr38A9VihhRiYeEZapz01sjc+mO3sWZ83pf3VJqL6z
CBDbJ8VO4i+1yZ1wJnqt4p23ceN5pv0rPTdYEGgSq8WYUmXGeT3KDosm6sd+1N1LphXjY1kBGVOM
0HisuiEPkIPoP09QmHeuAXmXXd890gpAKkQjuEe7YDX8nJhaUw9IXS1zIQId875gMpTYH3qlPdxf
89tr7jffhL4Irk6o0sk///OhzPt6SvCmDUD2eRB8tfrLUGfzAX314kHBWeWrOdlq/vrdRsEFmQz4
0aTT/Ov1sF3VahPGCh6eJp1+EdB+Dpkpymd4XeMBG1SunMXWP0K9uMyjW73RJlHs/Iabb8zC2rLp
xYsGSOO38NcfM1dyIfLOwOV+1hKAX1kCUhStgCqHSjUojq+5i/Uhruakwye7ncojBdL84ZWrz2+g
iUxjkfSARHP1oUcFzIM+Veg3hlb0mM1ddXbMJj3GqeK8H/scO+d51/b05iX9PShdU4QRpAThKi0R
muiioa4ROVSqGkGUuL+EtdkfxVx8VaJwON+f4y35V44nRXhgHIJ0WIfWELcHAw3mEeXNwvtS5Xb9
2HqxeKyXZT4YKEVdOs8eH3nInXdtn4bvcSy1Ln3n9U/VpBo/mqibrZ2Pf/PQyoIf0Dca6DKeWIMW
s7HLUGJsR6Cminsqq1rHA77sArPNJ9/ysjHIHATL9AHD1PvLcXO25chIQ/yumxBEr3a+hT+n19O/
D7rci45N27QHWPVpMDvtHspwc5Kygip9c+SY14esoH9rYog3BI7dKi9IM6p+laTaJY0Tca4Qzzu2
etP6Kr3YnVh1c2SGlHk20fdancazl1LxaibpWgOMvnZqtOcSNNffsw6xt9Lc9j12k8iIIm9n7ETj
Wwssvy0IArqtvCTXsw5LnOulHGAwLAhYnavEMP6JqLtmJzF6+c6TdXN9kivyPmDuBZsH9ODqACO4
MJVigl0BQL84L0MMUjLBAffjOIrxXBkFuhZzj5vl/U20OSwhAykOPfQbpU203g2vnbIBcm2xnENj
tC96OeG6mi7J0fttqFIk7c7O3fioaD6iEwxUAGTU+sIEjk1+Z6NvKLI2xRe57Q/Yvxt+A2HrQKwS
/jScMXrolnRPBHbjk0ItQfT2t4gLjPHrT0r/WhtgFSB2W6rlw6x12VvXGPNfWq3pOzt343KkzMpz
CKNFtnBWZyabG6MjCB0CIjNkawYCD+wwavGU94b5XFZR+/n1nxJNXeqxhJ0SeXo9N12PkMoRzYCB
ZWweo3TOH3LDQ2VDLdtj0oaICU5J+VriF9v2NxSByhQXxPpK5jp2NVD9Q5BW8XQKUaB7HGsRvYEL
Hu+ckK1vR6sU5g7yszRXVoUVleW0rYET0qKQek7SVn12x7YIErcPv99fyt9rdRU3yWnBLrMpoNLL
XBeLO2FhwuBEQ6CkWv+2V7J0Oow8KVYA3dWLfTQXk/Y0m1pv+43ihd+9aMg+5KYXjj7GMv2LNjYZ
TtGhoc8H9Dfzd4aiK1ZQjmrsPHa5cLyDkofmN29ximdkdaIfDdr8UyA6GgD+THX21UgvyqTEoJw4
mKC8U6vbTMsEmtKDx03ap+ZTb3Ti3DVx9L7EdUHitvfa6jc29XSnpNqy3BTypK/hj7Y2R4vREHG2
QB1cLDw6J/5FLSu3/DQPx+hx6cbsu8NKLpehLIrifdrM+XigponeZu+EyTt3CAvPt/QSwQ8qo938
dcqnCYULC5Vjf+mX4WM+aONO0LxxcgF5SHIl55ebeLVStElzOw6VKSCPgo2OWVz0s+2tpnsL+bGP
/XhIC2snT7ip/LBY7GtK56RwhOzyN/0RQ2pYgrWj0HA1q+f6feR5f3d6pe9s661BcF+lUC61BSiB
XA9SiCXROqETMcR578elacONKbPj/cOz8aRQjAR8BtQAxNEaBbbUtZuonUIoqg3LhU86PJhLJ3UF
ovmyFJUXZLHn7TwpG5eDQV+FKp002CUbuJ5aas6dVyyEYVnblv8O8xIvp1BxDNoAqMTtxHxbMwTh
huIN+4Tgd1VcUYdFGGlEwF/XSd4ArDPr9x3idF9bRCGhy6TtyW0j+/39dd14NSnzAjWn4YuY6BqK
lULBGyv4HsFUqV0XRKWdvE9nhCEH/HRRP8ut7Ek1s+Q570Zl55tuLS8QO7CFbHEKb6vtCZQu0UqP
y0M26459O6vRmVaEWCRJUBl3HpWtfcoGlfx74PU3/IlS9SYARfEUOGVpf+eb67qvpvZeIXBrUtIs
FuoK2Ft429d7ZvG8prXolwcY1s34I9fizTAhL4AMB4qP9z/e1lhSEd6h/UrJcd1En3idoQaAPO4p
PR2seCLcEZraPqVZK/7DWZDC8zxcxDrOWtSjRFYS0CEGBa2GsHjI9ghmGrCPs6qlOydh40uRjXFp
01SVwMjVsevHZUShlJNgqGiTi9oMoWq19c5+2LiQqeth4gG9TmLi5K/443I0zLIzipnOrNbENBjG
WnNo6lld4VtDXDWPc27bO7H/bUkNRz3AukSoiBtSol49AlROGp4kd0B9rU6UI6db/QWnyXxG4Wn+
F8898A9aKmpQEN5UqAeo9cVZbRSh+42okKB69f6RyS/8D3mzElheL0FcRCChSnIR5A5tP51mh5Z9
X51HlFJ2pr6xVYFW8fKRc1GvXhOV03HSU8ocg2SZ2GdLdPbnvkkNuGxZvjPUxpVmUaIzaThy2EFD
XM/KTtuxb3sTsBFyIhd90FAR0qzxRXH06a21ZOrFbfA0QH7XePfq9aRzLLVE8P6TSh/XIycd6xga
TNKy5vglymuDeCIZa5TPC2Pe0d/YWlESGqk2z6uBauH1YL2TJEY/OyMWoCL7nKUwolXFsJ4A0aYP
9+e1cVSk3B1RK2UZEGSroczGsmt10Hs4lMr4MgtNP1kS2ynY4gejHfeAYxtPIeM5spGEeix4zeup
ZZ4uvFqzEMIt++EUUSHzlaH5bGuxcXFyb3oo1V2DLHn0VsE59xrfjngJcuoaGmorKuKmydAHs2Vm
hR/RuxO+OXv2S4TcR+1XxlB8zflvbT+qm+qT7mbVnsHixiel2gakg6MC7dKRO/uPK6n3Qg1yHesc
WVnxT2wq2YdZ9eZnG8Povch9a40petF7pOd5q0Rrt5abRGZMYofp+ENvTNZxMaLhOcUz+wABiaQE
VMnOzb61yH8OutpInZZqS2STAdV2OQTZ4swP+RLBOo4zB6fxNHmj2OXPguxXCsH9hyeMBiV9UDrK
aNbc5LKZaolYjo7uj3moRq0+wcFXsHQt93oFW18STgaYKNJmyei7/pKtGUXUkljdKR7mi1aSeOVw
RA5damun+4fzN71lvXOl0Ba9ZBD8NxEHfkBl201mHziDLY5LW6dvFkVP37RanP2oHEMMvpc2zYem
1wMr7S99XdiNX5htAsMgt84yeieEXuyfuCQsKUl3b/0V9+it3v+hW7cI/DjJB5I8S3v1+LnTotsA
rZHFm0vlpzPFk+6Xmdp8EDX0bARJtI/3B9z4CHAZuLL4ECzNOo4A1V12Wcpxgi2Gp6Sbi+eCmvLJ
aaPl638YCuaRhAzRklmbGxgj9b52UHtkrVvlg1Fm4JOyueDeagZjJ5PceN94XMDVs4pESOucm3ZB
U5QWIMLGRaRaMWgECs75p75MFYQyy/pSg3b02wknvfuz3AjMGJmwTKryUL9cBWb6LCh4W1Mf5Iat
XPAptQPPiLWdfXKLowSsQFFBwjA8ycaVV9cf12BTk2osJhtaKfTi0W6zd47TjMfRjZSjGSnhh3Hw
Un9SYSNFtYkKpFN6Oy/e5taRTlZSeFOWUK9/gjcbpmAheA1UTq0ZueZBcclxwfPNh/uLujmUrPGj
swHFem2YJSLVaqzUZZd6s3vBaCBD3jPTTtwqrwYNyIWlfQ7HR4prrxEurhrl8UJTMPBqJzwmA/Wi
LtYjpCy7PuhIoJEdr/aILreszt+jglxG91BaQa52zRLbahGXRh8MCK6flsLJjigSLi8uQnUXWBLO
fKorszllbmpgiVjlFWjZcHgK1Xw8GXo6ngdlRLTPifr4mIOvOJR0/ff0ZjfeQxmZy44T/8PBuv7i
TetGaZRrnCoRDW/7ZE55JirvEdZe+hGNRu9g02m83P/2G+8hXT4yKiI4ztMaxWGiZADEiW3W9tPw
ACOk/Z6ly/ysLkt6Hvois3w97MOntIXor8S9vmf4vTVrTpmElRsUOtfv1JR21HVioh5DmdxzLtzp
TRuR5EUm8jyNgg/Hoiv5DlZm6xqR+0BqRIKUXsvDJJ0u9Ir6fDBYlfsc4WXi99G4x27fOldgRikX
yZuEAuX1B51MvUZUnMvKbBpx1Oqy/KcpxK8wbbqdTPJWYUuiq0g3aHlIxZY1br4P2TPQ5vqgFqHr
ozupvK3L7pttd+WLrkQlvUtTP6iRMiMDWwKqVyuBfXtjPpVZEX+/v6c25y2xe7JSRgNmFXpUwxgP
mS6fByvsTkan/I0g7fCJDki104zY2Dw8QRZaHZRaAQevjkxE9bnNKgVjerxMvoiyVx5KPRWmj7L5
8jZpK+O9GRrdq6kDhMgg3CkC4n+DOM5qgkvq9UO1NIDoqc/90MLG9Sers99OxbTLSN+aInrzIEkp
OKMksIpZYiT/Q+5hMp9eNU91HU+fkRuhMqGPdi8pqM7BaUrc5MdOdJhiIYp4yhKneQAXXp49s5on
3y3T1ARP2CNpHNoEYZFSKcfRaqb/sOWBvUFsk5h3Unc5mz8ezjrX2joZPVyLY6qwuRcnhzwN0yd7
aF/NXpJ5CvcFZa7fTfrVAzkpc9UrTd3jVN5dcg//5G4CgBP3dfLGdipnZ6ttXBkyz5VRARv7Rper
TRKliBiS1gmr5gm7OGphp3+6f3Q2IlTgDlKAGKA50LpVetLMI86ZPa7PnarPaAGPhfeUA2n/Xk+d
+5IqWfvv/QE3zipEcip4lAuoWNzgbPGqHOfK6IIMwbiLaXafNEXBCicRexptm1OjTAjpBi9mKi3X
W8OM87ppRkYKrYUAEYpZkEQhqkK5Oj30aRnvvGxbpS4ZIcpYmKoBzg/XA86xGelOw1rSZgkBSKnx
1wmBy0fDHHB2aIHXHNvKXH7kyZS+yfpQeVF4gS9D1vTq68tcxP8ErJIDREq2+qyiGdsBz0dED8e2
eZuHhXFosJ2PfbtPp/8yFrhp4nP4Emj1X08bQLtBWss610UUFwHqANajqFBU9A0lmz7c3z5btxN1
Agr3AFfAohvXg01KmysLHaygQq7pe5L12bcGYMr7CmJVdxjtZS59XWjezguzdRg9DYF4WTqAJ7n6
tKYj+JstswuKKcRntsvCk9JX6un+5DZiI2naBvyF6dEiWL3fRtI7dtIySup14yEcU9WHc2f59VxY
SFlq2VPY5cnTWOEqHVrDXi1me3i6E2Tw9BrXGYASTUqIABd3QQF3uZysGmbabByNpeseFqdbHjvL
6M7e5Ck0a81w5/zcfloAl5wagnWAdjcCI+04NWlnginItGX5Pg25ewyR8UsP1eRRHi5CZ1T8oXLU
nSvw9kYi4+EfasJEZmBtr7dU6dpVVcbxGGDCQ5lmLtR3wm7ftlaufrv/fW+5YyRX6MpDsUEgkhr8
KnyYlXwyUkGNBEvb1jqO6Ey80xLsWH0k4rLvamvr51B3lB/TkpZv6WXqj16Sxm9kIfxbrQ3KE/w2
92Ophnvye1uLT/8BXVJSMlkju14EgCSlkTlhT7kkhIkjVAyZWjyhK6yqRIyBpGv5CVb1O4nv7Zbj
MFNelXA7bpC1QW2HA7Zj4gsWeF5WNH61uDMAcmGL7+AONTtACCE9G0M9/IgXRDRPmbHgWnX/q9y+
E/wGpKAoknFb3nTJlgJ47eSA94iroTkLNR9ekqirv+h0rz/RrHm10IYsdPLfQZ0DewdR/nqpFyeu
dDeh1DsWlJ4wQMoOcYsFGvAWe+dIbWxtZgTIA+QXu20N0+kRU3banL875zkOmniIALW4NhJK5R55
ZXMoJMxgx5PfUaW/npWSdqXdmJSDVC9+qVzpuFR4WvnG1vtdt8LNsbimAAWhUUzocj2WPjh5VNak
11RLtPbNZI21d6kyzOhVr5y/vHp7QJ+VjE9g0DRtVycjjr1EHTwGqxssEsLYfEmNJUwO8egUB20e
s71g//atQfOOkhaBJj6ePAbXs+MVSAzMiiluguJ4gYGYHrSam+D+tDYOvNzwYOuJMj0QGtejmG2m
WN1ESjGjFjwdYtdJR7+Om+wyT473KbFb/ZjWYbXX89+cnQ2wgfiEuP2m4B/p9ozRNRdNqLhj4CVV
cgbIoe5BLbf2CFcsZTsuNTCP8nf8kRioPVQZqscUeYwWJK0AyFuMRhwklN8O95dycyj5t6G7KeO/
1VBZnYfpSGcqMGoVATvEsx6LYfjH7Et3pw66USdERI5OCUk3J42A/XpWCioOspDIZeGKJmhNUf2s
ysU95I2ZPVSLYj+ZnfkhGkbt7zRJlq+YJu0R5bY+IEEKZwJtCu7n1WyRy7Y6DxW9IIbhFET2spyE
O6Q7a7rxMNDmo4vgoIlGc2p1xHFMK6o2L4BxzjF6iOEYPgzWXByNyu2fu8YTmPl11GKR8z43hrdn
QLT1SYGP0h8Gh06JexXvGXVrxNZAw6ZfkvQ0KVlzgLw/BI09dcfX7x7QmwDnZezBE3T9SUU8KW5R
VphUl6kViAYR5sHCDnAym1fT/fjbiT7oBUER5z5bfbqoo/3cqCD/kGMXf6uDqD97cVo8xODDdnbq
xgKyOyCkmbi+QCVaXS/F3JmlstT02shCDmYRN0dlchAJHIX3+vcbHTSb4ByNUO601VYZ1XBAxISK
orrwAiR6NyC8LVVqXWpuUVBneMzc/2Qb1S9JyUFTBEk00I1rUENbWPmgyne1THE884t8qax3vTKO
2rESU/OP3ZlJB4C8Ly0oeanzvikcDeqjCJ23U4aryDGyS63/a+dnbS26JtlxnuSs07C43krpZEWK
7XI75OXUnJTRzppT340YtnFp1L9sC0xJADkw1r+IeLSf1S5OQO1glf2kaPCefDPFBeFpsmKHNmFe
qB87Y8rqnaBk42jLCgqa8XQ7iEpWZwtRm8lSk5QCE7jog02pKEA23jx6TfY2afBi5LHSLsPc9JTC
kUG9v0hba6TrJr5O1IAN0LbXa1Q5Fnm5Tfm3jpPEh+mmvEki7W+1t7Wdmu/WSIYEvYC8glzgrU5b
6uURiqaYu9YZpvJVRQEUAE4cWMu0p3648ZjLlJFllexaoBHXkzKIuWJEmQgp42Z+U2OrQDDbuoAw
EiM6N/qMP3dDPf3+Usq/9boLS1GSaqgEs9EhWxsAOJRXBfQzUCcR22jUp/y7bVXlDrZlY7swiiPh
gVyPUDWu54aHkZYOJtgWDT/dQ7F0+ptYZMZfXpo6J6Uz4xMCU/Yh8SLdr1Rhfrg/yd9wwPUsNY/7
BVyGrMatNkwyeGYO7X0IugGb7IseQs0BZxOGsx8KLQ6DsIEic3T6WjGPYVx1k48phfiVwr2FEdur
P5oybs4VRkWnIQzjhxFh1s9CyRL7GGWjKU7GGOuKn+SxoEo0cpkek0rY9WmmJgbLz8rH/NGxlPKY
G5FX7czvNiclkJBwd1l0oKiyLjpkWIJ1NvERXmfel6Qezl5oy1auTEo9xaNHVeAkNc8QkwpAWZq8
8JDT/1Yk9nvMAx7Aj72/v+TyArhacbmjUD/7zcQnpFq9HROip5rTU4eY8y79kpG6fKKnPz0I4ekn
p3OLg5KI8LNT5HsyffJb3o5MP4ywhkr7WsWzdvAry3lBgmj2PJJ0T5xMAex1CWcHeGgmdh6Smyvi
99kBWcJYYCbW57agflUjPd4FqhuK8zTpzWWgfxB0rj7txPtbQ8FdkyofLsH3GglClpsKD/MFBC+y
NgjzsTybJh6lBWdv50He+n7gAmjykQlKSOj1ie1L3RJJMcDdctuwgrfVmX8VmRZ+haEpDvhpIoCY
ptNLPy/mTtixOTT1ZYl3AZew7qMb1lilqjnyARc7RphWN323ToezO43R06QlEepVbe6LqY7O9zft
1vrCgqfDR/mXea+uqUwR2KAI8MQpLDq/yxH9cpCSP4Z5uye+vLVLdXCikDWR+YEgfr2+mdFaqeXN
He6YIvepKM6HyUMts7Cs/LAMtr7T7Nscj9quzWhE4+v2GiVJPjL9gEBVFfVYpCDdG9PEKsfFkpOO
3x7nfnM8UkPWEsYIV9L1/Ai90mlcEmkKn40fur7xDlAkq4fWjkCbtPOeV8htu55jaDhSnxsCLAC8
1YLqStVQFy965G2RwDipCrY1p1iB4RQYvWO9LVK7cA+G5/Q8PZ4Sva1UsxvfqXG/sP5pPI5+KYzS
9d2sd3EsKOFt8of6R0jy1qtTE/lj0ab/bfxLYrxaHZLQSUNMggYKL/7Rm9z0JUxIn8lw82/39/Rt
uslYoIjI1KVLNBjW6y8RjUlZLDXtzlBRlW+c2fpbZi7mxeln7e+uLaHDakVL+4tL4IOpuMsvTW17
97Uhm/wVBH2YAvKJ3DWlL5xhJaQImwdqHi6HXnfTv+ayQ1qydtX8y/0pb+093FvAKUuHIWSurmeM
ymIOra2lBt4b/Vueoq73w2UQeOKEaXboknoPj3ATRTE7LitogwZlV+qd1yM2UVZrTttwW4pK+eRl
i/Y+jsOdIGpzEFkuo4tMqLYu7WPksiyjU3dBjonjZytT7OdsGvTL/cXbugOxLf7/UVbbRdPAk6pu
1QUDCmyHONG9IEZ09SBEah/vD7X1nbghqGDRt6RzuYoR3L4YnIIGdKC47fxEPVJ9XxGEf6uJ4ipf
mbl1d161rclRCZDKENyBwGWuvxOWmlOp1HSatRpLsRBT6nPSu9QdWzTR70/uljbHnkD4kFAPuAiJ
7Wp2cNksazJ4QeNhMuKj1QnjvU4pxz7R4G4/KmPdpVipNVOCT3A3J0fimcjxrbbsPuNkNzu+bVZa
HsTQP60HLgvI8qWuD7Ff5bVt+Imaa+/SWICBsnI9e0jHXjH9AbGJn6OJs7A/ICup73yyzQVkNhLj
DHViXZETfBO7stwu8JxFR75jcE6dkalnjy7zzgJu7Q5KtVRwVBQQKUJcfyvHLWuntIggyymbj+1Q
WH9TF8uC0baUw2joeynt1tQkqYeGNjcHKd/1eLG6GIkWLoynU9MslZ4QzilSIqzwv2xDtFDAzSFK
B795NZQW5Sa1Rjq7Th4mCCePzVM6z5BgRJnsJLAbwRS1BJJHCM3gSdcN9MFS7MGc4z7osTz/FSIz
X/m1OQ+BrSrNI7DL4jjWanUYrb6JXn/aSNLBwhs0STh2q1uxFW6WVHVJkUAvat9urO6SgZD0HW3M
TvdP28bHo+wGQBBIOD2otQGLo82t0ZSEFkkS/Tt0lXHS636gCzWmOyPJb7NKL2AwYylDwwu1ynVV
sc5iqNgqz2lUKtUxLdL6ZFr1nlr/1nws7g2qp7xfN0kFV68HK5v5dBa6on7ctOO3ptPHgeSyzv9+
/eLxcNGuBXAGLmr1nWZPqJaSEKshO5fg7DCKxxwv6BdUt7XP94eSf9XN6klmIncIVIQ1RXrCQtFO
c+opmpfgeaFX3tlYhv6UZaOFbYynUZEeX11clLrBVBaJPihBkDhdn2zkddul7hkUSEv41Ieeiijt
qJ/mEI7pAOZsJ03bmiQJGpkLe19mMdfj6TH8Fgflp4D8tzmOZj9+wCPcvLCdnBIOVVs9JGjj7qRN
G/ellM7mTuFtkz3J61GXyRQWlTcuFSKxU47LxclDcwbjZ0TuwKAOx/ufcmuL0jCh98TLTR1wtWuy
NIkqNJ9FUPVLecycXr1UyvgPGO69PsLGesLWps+KsRBFvzXZXTYXOuEogncOQHMc1vrXzMxRZa9U
FZaAo7YKFqCdbv64P8ONu1NK0krqEKPTYbteUS7TsGllVDe1xnRwU8XytSmvnqvCXKSqv+GnlRXT
tymanWxtK5shXEf+9TeQ5MZqoMWrxmt7DE/ttqs+9JyYZ7Vf8CPJtOgS2lr/QJV1fNsNlKExKzEC
J1WLU9p31UFf2u698EY06VF6/qee1fYYKWm1Jzi6sd+4oPiRqAPIx2W1OrUxGb1VkSyDgRmPitXo
D5FhhH7pdfODHVnq+f7XuIVmIcqKYhwXL+dYMn+vP4fRujElZ+oCmkKtPhBKRbiU6UXiXpShXz5o
cynMU5960SPl2Uo7jEo2pIFZz+2/gzsQSdz/QRsHgN/DGUdeVgYM8s//6E5qTYIzrcrviade+Hld
WvS4NDMAsrunBL211hxtGuXSexbkwfVQBrhuCi0p1QL0K+Lz0pBa+rNjdIA7rSJ+ST0j3wPAb506
3lIyDZAu+GuslxvX0wLSI867Ap41joPiaGTZdKjqavkgpB1hb1j64f6abg7Kuyp7MjzlaxKkW+QN
CnWYp2aRSL/m4YDTUO02j25dxABQo+RkKdOeXtTWh5SChBSmUQy5Qea6Xdz0eWcJdF/M0DdHoQYG
JZ+z3imvlupnD3PLezinSDbD+v1TFiePrUYTsJUMWqJpkzxPs/fT9Mbow/2V3NoyxM2ovPP6UfGW
f/7H7tTDJR9b3NRRHrDjiyUQWcSx+ptiC9yfOpKE+8NtrSE3pCSqA9QE13E93NxhUBaTcATzILJA
tcoK60OjPega/99/GIpWjBwNfcO1nl3h2H0+azGBusb2mNAIPZIa/6x6u374DyNJxhB9JjaILnfr
n2vohoMzF3QBe7I0oFNe8l1kGBF4qPR+vD/UVpkG4I0NPBzYv6SrXo/lJZZIc5fjBr+l5DahNJhU
nXdUWg03kmzsT3PnKgeEzHA00gtxjlrH3EkWtvaMJGgh4EZ7GQTf9W/o3BbuhM6TrrllFjQLzuV6
7bT+RGfq0DRoWN+f9Namwa6CQ8fy4ku2utZGNQttteRLxiEUQDONvKON4Yuvjd6rtXk4eBKdhnmf
Qf1pXTpPyDk0t8sA/S9GeaQo9rN2o+ZDDehjZxG3ogbZFcX/U7oTrmGmFBfb0TCIw2ykooPEE8X3
cGyrJyogBWWoZHnjZQjMEFNEO3toIzUheSXApQXEXlo3Ze0pQwe4o3QTD4X2taySGmgH1Jj7H01+
lFUIzyiS9UNegvzGKs7sBkBPdk3VBoKBcgEKkHxPjLI+1+44HY1RoBJgWzCkikGlT9EnO0HZ5p6R
0Lv/G34t6d7WY2IXHpMsjNqmET5Z7xB0aAPDFMnl/kw3j4NNw4UQHvGq36I+fxz/otdarYk4/kkx
OYd4TrXYL5XBDKKIfoA2TcrO0m4OyNQIq6Xx7zqLVdKkX5g21uFKlAJTm9WDGatWEBPiBXMDIf/+
BDe3qhwNVKG8tVdPfGo1kqHFeFUR5y9eXITneZAkUN7hKTuGwlQ+pEvffVg0t9p5MH4DGdb7iEgO
2CbVesBQ8kP/sbp212WF7kYUGumzzA9jYwwaynVL9gX8g6o/kJA6aK/pSvxuTPvY5nXOs2M+xCGq
Evj32EGXNqoH3QFIpB9mnqj8aZrU0ReNoyvH2RTqVzcdxtZXcKY2d9Zuax/aVCMlehGZ7zWdZ8wt
d8E0g5+vVeZRj5YJJVHFxA/Eixp1jwO+9aX+HG11U85VqpWpzk3ZosR1sps584c0Lb61SZE8InIY
sVCOFqhKme7oNWztSUoDKFKQMeIJtXoDR6BwYvSoROhdswRkaMVFRTY1cPO5Onmijt/d35Nb1wuf
F7IM7zsP4mpbREuRFrNC+xbMtPLGQDpS9U17nlVInvNQBw3qeOOh1/r4S8o3+GeaTaiu93/D1kUK
804WpUHRQ76/3ppZEseKnbVgcObF+Bzqnfc5wqT0eH+UW1QCbxIpnsT0wtGCCn89jM6nTENBMbWq
4iU7J1iV/ozaEdF6hWNg+JiofypK/I2QSs6LQ6Ll8S8ndJuEthHulFQPIxoq4zQVz0pphN0BWd1h
9kfFWHrfbYvlR93XXRG4RlE7fiqUELUx22Kj6opW1C+J0DUI5nlT5ofR7ZpXw3TYG3RTqYNQVkLW
XG7qP06409RZW0jC5NQX9tvBDTkbtZqduk7deXM3DiNPu6SP0b6FBSU/6B8jNUuDT05NxSVrLNNH
58K6EGaFvp4ClL7/1bbuLVlfIUKjLk3mt9ociIwS0bhUBbwwTcvAqWtIvQuqKT+SVFfe02ZNHT9K
UWV9cKwpNR661uw/Va5RvXR1ZbObrWgs/MSySaEWHpVnl1JZ66dq3SdPrWjH92JmUU91hJXzTuy8
kV/J+AAEtGzFQWK4XqgFyPAsUsrBeWYmx1qZ50ve2X+hRO19TsM4SjjXxS66byt1RzmBkp9s60tQ
yPWwtZPbTRKTgbdGbr4oYrQO/+PsOprs1LntL1IVGTEFTurobrfjROWIiAqAkPTr38Kjz91d7rrv
3qltDkHS3muvgCEIH0sB7AQyYphGQ/m/mb6iPSTzxpGizDQVB6z16Pe/X+Ar3wq6ywh4DtC5PdP5
798C7vvic1+oCrYR8feWm+gQKgou7Gxc/9YJ+8rzhnocZD6c6BA2PiceUQIkIqQGJyxT0w3tl7gy
s2mOaP/ggzlE41ekka9vvORX7hAXBRCOjQXl4PNZK+KZ4P2iPQZcmxpqsa7RJVmDoCrgCn34zw9z
Tz0GPoBDHAj/fnr878KD/Vs0Uz1Xc2LGA5WYrJrBRgeYp74Ft7z2KPflDboyOCkviK+eUpuOA8Z2
JoJhBKgwQzVD0HTKJOjDsi34dZ7wtzTSrz3K/RGidUAvDbnj3/fnN5o1EVLFYBSpwirpuuWYLDno
Ae28vFFtvnoplH34D8fCC63osAVtatpprvgY8VNTTPFpKeRWT+v0FunvtWYTU1doVyCVgUjhOQW9
bQMBMgBgiKnFSushI64wJOIHGzmEzwwwnkxXgVDoVtq6KDA4D7Z+fqPY/eN5+awABAICUt4fNzOw
SP9+tkkuA2ng0vrHj10dBV7rE0CL5oPXMocxf0+xTcqeDM2Zzga6RxtIKctxWQZaZT5vrvPQYiAI
BDC7bJNOi1rDDOzDv7/wV+ofpIijPP0z4k+fk6ANVwK2IZGuKJyWMfTh/hCv8YdZh8MVK9LmDRT/
la8ACjoEkQBYR3HwnHAqAgceSwYsCoSdASncTECByZobKX3w1km2P+BnL2CXzMEoZJeJI8337xeA
qs+w2AJykMqy7BC7fK0jncQwAjNqOtsJEeplyBjiqGNHTh3SjMcyIyk5/udHDEndXixAEYGwjGcf
gkTOaN5a9FmBcYgTRix9zaPWHdJi1ddiUs3Hf1/v1WcMCt0uzwkwu3i2ackAbYP16NDjYs3AMkPN
DuBjuTLAB/5zYYIOp4ixb8HRAfvHs+pZWBdGSxYjfKgZijPCQJDPFfLgOKrlLd7jy7vaL4WL7AaE
QG+eVZMzAt0RvJzpag0me0yhHC4Dw9bjwN7Uib1cE0DgQRLBaBInKdhrf384vMBkFxa+ugpGCPaD
xPALaub+mMh4qCLHpjd6rT+w6N9fKh7g7jKK6mmfBO33/j/HDNxZc4ExGu4NGH9cTYam4miITtLS
YI3cO+lUAA8WaHxLmS7JteiTAtkCCW1mWNBv6CHirRlMyfJp7A9wkoqvupGZnx0doyNj7dLX2trw
Bs8OKYQShs3vGjh88MO/v7xXNl4glji8wLbG/B9d9983wgRxWdDjyfVJsv0CrD9eBHzwLtMIPVqZ
k2U59JYUJ4Ug3ktBWfAplal+i5vy2qcCudgfHTQ+lefKci7EMo9DixCMiLfv8JW0d10aD2W+ybcS
wF4p/eBAAZAPFEfogFBv/X3HheZxTPYNDQHg6e1kN8AL8dKRsxx4SYfuyLNku0mzWcBepzDHBZ9s
mL7pjPSyesDPgCdfBP45pojPZRWJQ/LpuuB0jZtkQx5Mvp7swE296RnVO9KBzn3SvYX2v7JOUGiC
mw0gEIOU544xEs2RHeZUV4WmEAPlwt2wuJ3vtqLvVyjCDZyH//2BvcQJ4OMItiWUtVgtL+qVLQ8m
wfawMzUQcAVU4Kphi2B5rjAJawlJES23BXVuIvX07yvvZfOzJbrb1iDvBCOUner/93sGLGjlJgHE
OW73GZjobql/25/h1ctAaoX/0VHAL+bvy6h17j2zBbaeRMFtgmVOXOjs3I4Zo0QI3eCiA4Hr4aFx
gF+7lnRP29iGdVD0/GGhZhBHzTg/eh7Ty78fwSvLCmcYqMOwS99fw7PzlMywsIzaHgVNJ6InOHHN
h7wBAaYOGfC++t8Xe+2D3n2fIBSBDxOSEJ89CCDnQMxwMRIs02HkSVLxheb3S9HDlY7g0E6BlL1x
0dc+6P+96LOOPlXCj1nAMYlf+wzziU7VBUG9kGQsujcYAb1RDb38nLFkd6UkiFLoWp/39UGwdVvT
mz+ByO4C3pkuFdPkIHTvyzW32wEAZnJCYvNbyd0v7hTzCEhxAAIBF0VF/uxOZZu7DLN/6GJIm8/n
JNHNCJmtpl2VM+/kefK2eSvU5cUHhG4UZRBaN+gmwQx7Bq0zz7vBNVANr9Bbj6dojeebVLPwespC
9p+94vaLQQ6z+30Ah31uSe/mfpGRELuDGpmv+yFKa0P6vC7UlD/9+1t98RpxKWjk4e2zI+kv5jxt
AEkTajkQcDbDH1qJQQGUlBKQdu7L0EPMuFn4x83CvaVU/tPr/rUt4dLYB4HioTtN4VP39zLZPSaF
IIDJnKbhtzUS/BcKWrj8Jw5kAVRh8R4WHbc/EbvtP8IOqSnKxsrijnU6dQc5IN8SxHCmH//9SF4s
3/134UQAwAhaE17A378rp2NoyQK7K6TyRDFwVR8f8820dWNQrulZpkBBQiQo/PuyL7ZPjPZ2i1os
KTDCMZ56dtmdC13sxPNsZP2naaI8BF6Iuu2NjeIFirtfBwGcUFdimh89J9qipFAaHwOuY4PuNCSc
9mVIbRtXPIqWDy1I2b60oytg2TZNtYZX7fnfd/rKN7ePiCPochB5BrXh33faw5UQ8hX8At/wndqv
lyNtRVKO+VzUqlPNQesMSKoe36Kfv3zGcPZF7waoYi/Dn0+NlQVZqs2BsTVdvt6GjLj3ql3emoK/
3KBQQaLcB/cGpcWLknjlncONo4WfMTatutkkZ0TbffN+MWdugfr++3G+/F7BK8NnA7oX3LDB4v/7
cSLes1jjBLN8BKsL2IiwZb3qo6U5d3HKHlm6RVeadPKN/f/lhoirAhL5k+OHL/bZiTpKg/Y0BfPL
z310bMQI+skYt1XbW/nGynj1Utibdj4TmuHnJEivVB9tBSg2yTSyb1xY9tN2Q3hvSBZ//388y10P
8QeHRNX097MkId/wqDHCJBmSEs7ZJJuwHqOm4bBWB+x52ZrZrYj6QHryG6/x1btELbqPVmBS/3zi
t6XaSaRgLxWds/ZkIvDGQf8JTr5r30qje7kA0R6CGojlDzIiav+/77K1MiUkArwD3T89ycT07anQ
3pziWNFfYBcJWjqX5rfJxLM3hsQv+yzQIKFe27/UABOB54SpKN48Z3QGpcdHkSxB45Afpz7dslo3
0n9qk2wbj403+imlk/9drIWLKqJyk/5X0cb+Q2AAAuh7N5998a4Z7zfLMGLtx3lEeA40p1U4TDR+
48W+sunshiOQBe79Bjhbfz/tJgTnFAzupUqTUV83EVFHF7Vv+UO/tun871X2X/E/fThg/M5IGOtU
uV17iHkRT0tnBuK4WORyhBG4+fXvpfJSpb9z5MFl+IMuY8bz7L4EUEACnRBYaKqP5xJQn8pKNkT5
3bRQ/8VgE74CbBPCWJdu8SXK3HIzFHH7OLJpvMp5DHXdv3/Sq88AfggIeECXgy3x72cgYPXQ9ju/
Q/TD/DEjYrhyfR5+UXTMa4rA57eA79fWLMqhHbAC4wneJH9fMF2XUS8e8BjrSXveMOmumXT9YTde
uvz73l691A49greC7enFeGjJ/ZZRkMYUBGNHn0/DBSSEpe7CLf3P5zOmgtBYQtqBDQJF0N93lY1k
7ZaGzoCr8iGvU9ohipSzdYH3dLKbyiLrONBtcIQuozv959v8I/HE0kS/Bnrv39f2u9higgtIZeBp
ebsCO3pothySUmhsjv++FBx4X1maQK9QC6AORbv2HN5MZkRnKA16fY5kJ31NbE8Rc6wwwkVgTCwe
NSe4zSbjkT/pcF2fPEKfgGVTTZYy4XnfHkPwbN+TPiPfnLPsvdCMZSV8C8awdgFTWz1TFRYlMjed
O7kwbUzdDnkbnOSayp9Kx4k8ar0uPzJwU22pvc54OZt2fnABlGtVm8nkJ1W2/xkuthNnRAYlQ6lm
ad8hfWYVJfC0vV7v4uEHyvvw40RRPWFSIOnnbc7NfHJedJ/3FFwBKnIyZ5C0sv6xTWKUsDpCfBVC
4mfelTnc4W7nzhTyDODVZHv1CYZGF3j90xidDXdDlpOjyxgadRSwCABDLBhjtR1anZ2Q3gl/lRhp
tkdeeNqeWcEKtPl0yk0N98uJV064eThgmjL5moiwtUdYiAznQg4bwDVJaFyOo1PNgzaN+AwqbfNt
0tP6GYmdqThEYpQz9KDw56sT49NbBNYiZBMyYHMHmCgkNWHraitSRDa8Zt0okxKbRPdjShdObmnO
w0dQzBQyutqcvQ+1DIt6hQkTPCv5AJ76HEx592iQFdMdqAHDrxzSyX2CYoC3JWrj1eGPqO6jt97E
aI7g35rCmQSgmeHz7eQJMkB8OOE3rWnI7C7Ean8VU94gYQ26/qZKbG/ne7lAKwiPMHhsHRtYawFx
JG10RxAR017BA266a/Oc4U550V81KRnT40jx+Vc4oZLPwnT82waF7GdwEgtkkMP/P8BUoHOnUeso
PrRhignBYDv4zLGkSQvYlXSYFkxILbxNgsRth0bkCvaRbQhCX8M1klhBs3XjaZExQr2mhn0yow9T
MA9gn1PrLeySY76KYoCGZ5L9LSwLQnAgRsOvVBiAy4a7CI/NkvLkiiQWQDfIQ0lfIl6Zy5IaGLWc
U5MHpF7WOUL6KmChK4Iq4BdMlBCGJTmAIzzQpdgu4NN3yM5pgvxbshUqPWYMSqFyQLgSLaMQBtqP
q516d2qLwdLL5NKwq+FnKdJTzBj+MUKsu9qSNiUwk+jEA42UuGdDJ5dyCPR8g1l6/LhtbQAX9nXc
vmYZ5v1VtIEbfEJo19CDo7dk6VVIGYtBW0K3iWB5MP6PfqY+RJZPOoPY1lLc5pAbUJ45t6k6LEkD
f5yUNARmkkGziOPgtIIHyqrYjzXLXX9OFFt+CBZNn9BZeg4W/Ja4ckEgsTi6xoW/eZd1Ny6wLXah
jCtTJjbX0NjnTZKXk9LF+7kh+FKFU/28P97+bPEZQpEJ4u0DayQ8ry3agSsLS+H8hEhh9JOTiKbf
c4cBR+kys7hqRCJtX5JVzZc8H+K01Ci6p+MAZArQDR/G9bwNOasL0PZhM8wpiy7gJoh+Xw/mB8Di
eC03oHaPBbI3aG30uF2alG4ftCEiKF3Ssy+ZxVdST4h61RfTWP4LTbf7kiYqU7UZ4w2HpEstPP/x
koNa0oKM1UDX4nHJzDaBtcX75kK43yz8MglMjqJJojOM6RaEdZyugS/Bx0iCM2oPqg+L7pkqhYBU
utocvLkPOpwIsjp94BEvzGRD6zkQU1DqiXfqCMPstbvjfIUZ/NyuztSun0Zzblln2XUxiU1ftQEc
AEqeIzmxahZrzEVQMiA/apkB7jkLF4szcVaqMucBsV9529jhCd1t8jOkG0cKieRa3ILCEAFQ773Q
/mHGz9kONHbAxmBMb8ebUMW5PS0e0UnXePhwsM8caOikKtTQLfeO2ri9Zp4YdlBwkRM/s9hk4+eG
DxO2Q+cUaUBvyyh8IE5Zqov8e9Y2M/3ehG6J2nJhRjtYfcI7N/8U9Sl8N8st9St5r5K0K345lIqy
pr2bNDkFnNmQlKljmICWNoxmaLHA8u+lKyfwn1xQiaDP+hM89mf+Df7JwVAusaf+JwmNUSmSTzKp
zqxJoya/ZrTAdlWFbbEET4tdQ/sRbEUGX7FQhNsdTBXb5We/Rjz6RJJuHq4JDpS4glFjw37rGFHw
61HSnctz0ol23QN4tNF2ay13iYLkqADtupzHkIiu1gAfxa+28NE0wTB9Eet7WKG34rq3m8ox26Me
Ad96XJrPsHRLA4nPJ1ibu25TMkH8X2PFTQPcPkP2+pjO8RPFFG0AHJ+sBsqZLZbdIxmyuW8OIurj
DkeVWhiV8GqIOHmP5xbENYhJ0XxPMcBsSOlnWF/CxcYnTeIqtJapMJ+GGPKoQxdM1MnKApYGe901
dGPnJesXfreMhZG/xtbvFpJbjE//LlGbS48h1gaYOAHMcWGEEwC36X5hcDI3ujYxMrsvHN1zU0cs
G+9MZJflrBHAJzCrT4y8pgL2s01ZjLDxiatMSYHJXAS9SF6FuXcJLSe5FXD46XiytpChimG5TQCm
Frd8yPOmdOM6MzB/YgcfqRJ5pkX2NM4tXgpYamTr+3KxxSpPti86e+7HNYnOgqZzcumFTSEhD0TR
HWUGolyZDHsdK0g8TJUf1zVokERQNPwnzb1p7iTYjlHp0xH2dI0yLimDdYWZ1Ew4BoxR7Nz9vFtz
1J4NqEnlEAukR0WbRMwF7GvH42pFnFRqgxGWQszp0hY1AgdHDMj7Ngygw54QADIh+mk/ID3jNcLJ
gqZMw3W4Bx8cDs5+DbuPfAEPvBJmSckpBrfxvpiyJi4jQYq1NiZaPgU+XEw5QDGIMI+g2S4siuA1
PencYnLVIpqmbvssvneDnT9jnL/5ak1IqEu0QcxeTbLIXA19ywqiR6ui9gAfDDgeZfkygH/GIvz5
YBua72MK25VKFqaZzi71ww3CSMeujq0U1wsJA37LIAtwB28YvzfY9/DgwLT9kO4kO176qM8ozipM
AatlUgMGEzn+bjV2K+qCvMujqTIcyGrVabj1VbJBTkU5BfMcfJX9PGIotxRalqgSqSoLlsv4iKw9
U5woTDHScpsnSet8EdiZtVQwqVbhOiOZIFjd8iTHZVOnth399h1VY5SUmPMN3S9Otg6UEWQpbCc2
QyZm75qNx/3RN37zpITQYFOf6TQsQX70yNeOYATHUn1Qc7YNBxU2BfkeGh18kRoq/wiu+Mpdgk1v
tMxAy8a6ars2PwSIsielg7ZnxPSHRsv1NKfdOWBpO10ZJLvRMoRp2voQBlsQoPROnaybgE3+kKGZ
09dusc7CPUhFC2rafB3xqXdLUiNJDxG74VgAos1G65cyC80GJ2XQjy8IgOK+LsSUhgfTapRkJTpp
3dxhMw77u2jLeP/QLlM43TuB6M9DFwstqoVQ+x5ufmw4g6qXQ0o4cFlJ1kp/SloAbDcF3uMpGXyK
byNBwXuA06jtH0Tm4vjApaJXc0f8r1yC8GjVXpJOQzvd9emoPw3I7prLXAUoUZTF7AGU3W3MShq3
oKUC5x6+Y9Us31MoMoIyUl5mN9Ivcj2IYMx+Z3RtoDTLNjVexb3IfxuTzLxusHneCA3nt7rJerC5
R9S2YxWmYmhrq4rx/YZt4jGZ1QLhI0A0nNNjO7E7BBrEupzXHu4vMAiOeA3Hk+jRyrYTJSpj8c6P
ON0uM49w0sqp8+wK57CGzSGfUMAuutlNyXKHH0FTruxtgQSy217uxlJaE9OX2FKVqDhRE9Ix2nH+
CrVa/4C9nHqMuqfxo+37oT1hJfD3TKb4R9cMUs3KgtuLyswQpw9b18I5zDQIIjxki8PlZ9gpn0kU
bnmJAfOGoJm+2KHymaATg2VbUc0qHSCYtix44G2XdiirQoTaLXQW1401wfgJyNz8jTElQDs0odRX
WJP5iazgHn3J+NBwTL3HrisRLsI+GtMZVYJl5+e6aAYdlCjw2q9LppYjUcUky8iACP/kMzr6mzmR
pK2AAC/L1WBX+d3EhccPhpYQ9NcYMPF5SbALjJ0o1qPKtRmusjb3l17jbT0KRvlNaLAzHpyOfHiF
pcmmC4AOMZaJQujIzbZ6NZ9ogkHCsVcTsiBIAfgHhcNi4sOSF3L8PEdbP30OtyCbSji0Td3HbSRZ
UREvkq7su0nBw2SKCwaOk1q+NWQAwQNNT9cm1bitMq9sgfoO2HWEAheWE5E/mm7Y6BXXUDtWo+SB
/gzHTUfLJm/Z5wh7K5w5hsZ8SLqFfwl6v32iPlEflcunOzdK/w1Drm64UGwdtmwNvuQ6GlMznpjg
04ccKjmgny0e3gQPoOUbWfN4K2MNsveWKfpR8aww52aZi++ULX4+pQ0zyWOhuyQ9KBclPxgJbVYX
3ZTSC7ZxbKlpi0pV+34Ib9JciBueoagqcVBQ0FyVDB7NiF79DFucML7jm17m84aAdGwyORPT7TD7
tT9viezCD6NfpX7Xh6h3b6Rp7akbbSdBGzDkCm/S/ki8MvKUELFN70YUpvFNsibrbw5upq71AKlw
mVAQulAMiVlUq+gQkrekYL7c8nbQ+SGEi2J4zyJKehjPpfRnENjiCXN7v1yAY7RRuXXDFNyuSJa6
bG1PWZ2ShJqTmWOGUmxJh9MYT1tzbkXQviNm3Ox1NkXLdp5pyI4caMxyM21deskgzkirZot8cD3i
6SCQfDfhgy9+OF0wh826SzPF8VPcqAHFRbz0+0SIxp/CwCNxbREAbUuyAESETy+sMw7RHEc9rg4m
agntNpoKgcjTz+vGVIfkGnyjnQxYdFBRKB9BHI2nCmcmuVZa6a7e8hiJConChUuYfuhf0UgYqja2
tAkI0UO7orRdki+ptf14ibSEhxHLdHwF5UeXV5CX2PidnVd61FFO2Sn1YzSUWvtuORikMG6lGfEx
1dhBsbmh/rM/woS3Uy2UIUFJG9r+Ep12zWHNMnvVbvB2s+UQNjFwY4S62ptBMKHLZEUqClr3NsWB
IrpJHAOHMLoTmrwFhpSUeL6JMpwQSYR8HiruohQpEWcEqwBEC+AFj80EIi29py8P15Hv0mvXjXlQ
BsCpw4dOzMofgXdF6dFgyv4ptkXkKtXBzfMYACRorqJuWnwN8i3sSljUdr8mBr/8clGChCcs6yg8
GdQo49kmsIm9JI137XXn7B5pQzuWlMMCJ2X0gITTiuIdqbOKeX5aXQw5JXadECILOCqlx4atXFXg
84f+Fp6bZjlMhYjWjwtBnXjw+DkH1KzQtTegU4jKyLjngN7Q6GCNFk0Kg7MAsMmMS6uyJXn+vgnZ
lJctb0ZeNmIFyEJ5o6BC6idGqgge+fctQcp92UOxqO8T7vJzHwydrgFZhe+wiQ+fM1fwpIxsMn3n
JBmv6BqBhUvGNugvckOdCA/HfZrR9T557CCl+opfu0dN9GExnzrAE19gFBI/jVh95jRESg0HuOek
n6bCtaqM403fLgkOp9/bEiQf4H4Nsgqo+N3d2hjq0ZFkgH2AnrmvkPwkiBQ1NuLV1kVBe0M0HhaS
38V2kSIGcYvxKHxYuz4gZ66R0XaTYhKw1rB/zq4n6FD6WkxtIY8gtMWPdCS6APE46nSZZYRpNH1/
3q3fCvITAJ2U7z0N5XyfJ4i+PKg1abZDksx0qFcdzu9TbBK/vEGlWsFobEwv8TCbD4GGBfpBgvpe
HCiOmxC7PzU3FkpFfPlYJ6feFgP5IKZ+/e6jfBP1MvBYHcNkGyCZHBJ/vyg5DxcD3eNS4vyMP45h
6puajitn59gl7MFHwmI5QWd1dhsJVC0Mh9USzEOh1+Ezh6wgXmxjy9UvKsZrbfDaVubze1CaARvi
81miclDgtNQO/MrzZmBpU0YSfPmDnYJA10kP+QqqsXWCq0Mv3DcDxq2sOtg99mWbixaI4bjwR7jW
sx4uXSigz7AnBo7Tp3P/sEho3Y4AavWTTnsQzMBGXHQFRRNmmy3X9Cd6G3vJCfrHEliCPI1tBOyh
WAaxfl+KSM1HMQexvJ7SRpNvHqGCvwvdLqyaB57cMD3InxSYcH/o3JZ8WFfWXnzEmuGAkiFty3Tj
CKLFlDj4HffAzQ581XDG1mreVIWKDJP4Em+/Xx+1iKw/LpAymdpjp7gkKKaHAwSHyVPBhEVoNyfz
xyKe7KPNcPQMDjhRpRodPgnHTXI1Wjk8WLex4DFDUbAeSbApiBghFtAnR+L5foA8YSixtU73xKN5
PCRKTxeKAWBUWY8a8ja1oz9tMAZEn+DDYTxEvFs+RSA/zxe4tg53cpjBaM2bdDGnkMzDmVoRtVfj
TiNBk5OOAmDXIFA64YyAWJpt408HHN0BbdZjVJklRjm/sQ3CqzHzC6tdRO0nijTXoexpHr8jWcvR
D1oa3CrkVC4H+Bzab6hNh64KFrRudY4af6hgfGQ/y4Kl7+B22I2nps+TD5omAOtMlnUewRCuAAIs
4K63mnZ/1ZFPD7um+ss+8eCV9FOXQES4+ocpGdHCwdsCjrw+YNyUs2/Uu5BABoraKF+xEOSYH+mW
sO3OZKpoQKPwy8F3azbfrZSgYmqo6m9R1jikKrdtZGqbZ1tYFkDNn0SDtLOPvepHPCY/BPP7AA3Y
l8ahdalkjHjmO+na9SaBbUyK1QC9eYctTyZx2SNM4/cgMGE7OaflHbRjmccgAJkb93Gb4YMDzizL
Lur2YrrZlDg10zwfUMrBhDqKRyTjRrD1fr+AXDZdp03LzjNOlPfCT9GNiPZ8s4iuAhThsWD+gRQ8
giYHmU+lBZ4Je6KAyOi2WUn6HeBgKi/o49Nbr0TWnDevArgBIIngK3jy/XeGHQsANtRuNy4cWlGi
4Jo/DnE7EIxvyHabbYJg6SO1AwbETiVxlYy0nWvKmqCDtGLE+sRShY9BTnAvAF5tfuNokyeHEE7k
992EYOX7ME2BT7hiHVSFF0CDEohTQsqIU/8kdYrKQjkH1jMjMUYxM9kYnO9hD1s1oZRNCdQDiwed
FjBQ1JzwAs5jZLWgfMAM45J2TgbAUH3UnYFPm/c4o0lY9w6k1UPGvWlvsnDGuWNRt6k7IJSuuzGi
QPsDO+JIXsaw4XGddpG7Z50fv3Yqh1bGpMhZjSmyEu/gTY7HBge7llS9XAZ/a8d4/GRSVGAfhzFb
vg2mTdPHIY5npA4u6RreUETGXjmbtOawIUYGK4rFbQIsdcp+Dn3RhCXmZYLfchlst8s8Y4Qy62L9
HDVt3gGBhOUecuJ9XupxVtcyA1xbjyO3d4J1Zn2vzdLSQwpTu6lM4kZiaIOsmqvG9nz4ULgiWvfX
msHMf9vElzhXI78YdMLkEMPe/0lZa/DFIvun+B5rgHEIXwqaj9s20E+QpeJHt2OD4O0iY5bVq7Cr
qDMbM3lWEJTb64H204PDB+quYinZB4ogvORpEmOuKo7ps/2SyU5fIe0Y5BcfxCOpRh1Z4HNGFwif
xJ6/oF7CrWBHGeDTD+kIKc4MMDE5TzOJye0AWv52u0OJ37IuzixcIzKUJUbOka/dFOit3kxq3IGQ
Lv4ar8tMypAU01wya1R7VBsGabVPYv0RkE5Bzkvv9PdwwiTjTsaj/pktQXe/DCaGdA8s16haIgeJ
Zx/aTVZ5W6gHzOAh1cobXlwc/MWipz5tMUcKYxhv1TC7yItPFgO0/gxE2Zob2mbz+2HEwOz7nKxr
V8lwEdjos9HVA7oAh/4PDXhpvM3S66jAejo3BpngN62XqQTsCGXhxcG4e3iaOddtiSJGccx2PODU
GQ1eUfXcxC2eYu4AZmf93ZZuyfRQbIv4jXjxBJFZIHdhNx0bos8LRoTyjDhT3BDO/RmPhoc+PYN5
krtKIETy7AhLRF3AA2ufHjF2jWlPin6gnYpbOOsgcn5siw7GCIVSv+MEHUcdTzNiYTO/Zn6XoYgH
KHHsveoGbSsJW0SGE1QiEiPDdAroNzbVtW6oiM476wvyTZmv7TtMW+Fqhnk5+xGgY4dvx5gTDHaX
TPuKZqG+a5HlqUsetv4bJr+YDiJZNGUlXEpRqYBaipp1t6m8FpkR8XmWffcpowV2jrHzzY95FGw8
oOfGH97A8YU5LsR5vpQr0PNjN1L202ej/pW0CsX21oct6vQpfUjgCanuVMsArc8yJv/H0Xlsx21D
YfiJeA572ZJTNerNkjY8lmWzA2ADQT59vsk2ThzNiATu/euecdIqD33Vi+kp0Is6Ocx3G+hjG8i0
LNmYDmDvgTryWSIX6KtbXzyNaPq5Z//uj9os1nvSTquTrrpPnCP53r06N0THj2ljl+YxhnWp95O7
yebAnr4uxJdsrCygSZNN+5nDObiNo7N+eKvp4RETYVhO4xZLgKF73GRbZOznuTTR77kvnTrb/n8+
BC6QdmfQWEN/b4vT7DSyvA972EoHJmNs/wgnJyJaWhJvZ9nZ4VHHY13t+Cvrl6K3euclEbSQpIs7
tuMhGXpvJFkoWkF4Zg8aoaGkLTxAl/k1ML+NPWLBpbulgcyVuIF+IjuRojEzHGJV+fauKWSx3uWE
cz5s3ooMh8PJ/ifGqL1t0X3Px9auqZZrQhPua46UKxTZ9S1yFV7zMsFtlalhcWsSzDwgLDVP8W0T
xMo6e8qR9Z6+IKHuWD2LOWXfZ5H3urDZweYZdZM0Mcyzy2oKTR27Wu41lwAAcmEBzJE+93vwvAbC
NxaT2pfC7dlUZld1qdDKfBLGMHLvGa89WtZcbByvnV+dkqqoR1pGhcf34Fwf2FaZYhcWjF7nAA1u
lXnRAj42ypz4InAU8gjIGhM+CWxuKInKKBOTNrJMKFvjgkJE4m289JbA+rNv+1nd900FH4mspIxT
FhP1yfxcrymLehumTsRIthOrlM+CWPr4Ui8RW5A1BtQ8EMvtHXDhdMNuE9FS3wZBr7p9UuQxAEpg
ikuSWM16a9EQeSvHZUO/O7lQeL4p8fKPRT/LE9eU/Sbdzv4buCvNFeVVnQqSIzuqwlun4XmzctMQ
3tcFaj8W3njIdSPEpxEtQ7xuAvt+nIoOKbwR+G19d3DAV611HNJYlvw6SAayzgSIwCz4S9D6xHP5
5UtT+a1zmOYcLovxZr7AYi/lcXR8aLvNKfi3ixEJztkg5bWycPUnlW6kQg8wnKt+LiCjxqztipl/
kGtoeG8jMHHtoro6MDMvIRg+RXgpe9ZyTtYmiDJotqa/Rnlsz7pB378r8AXFp7bEh3GuTBG89/CT
N8s2rTKT0PQFI9O8tIdVCctKW5aJa9eFo946cJV3sa1bkFnLVZ2g47Cddnk1kkqEjbzubywI6pee
scl/Yxsc1aPvmT76C+5eohCIKsibDkDI7NqldMB4kCEy9RaL/G7mYVQYbUeX0d2z83Pe1STKjSvW
+LPnGIpN0HByVsOa5+u/0Nr4FzVL0AsijZZ53Rs3L0X3Y7Ma9UlyqOIyiDhPu9U9ta1qXuqir76K
GR6ZCBdZoFVwEr1h7RT1XzgNB4Jhg4urOM5NPB7WTU3uDqwADQTz+ET7TbSFpH8mU3IR60BrXkQ3
COKoLkBOpKVS32wKjAJbHLV/JLyZTk0FCrV3Okdvl7VpvP1KAbzG7uL2uwDpuzqza8zjvi0wGewo
KgxvXP8qPNAlZ3mG8mLlhgtKA1OuAmFnLXWnw4NciYkAG6OELpWKo61v0Ryc9Cw5r+MhFI8IeXr/
yXb5PX2Famu308xZHqejrcvwpY6VG+2JtYHCNoS4lPfwHpx1MMuAcO7ouwleX1LX0gKYi7c1bAUw
S+csIG+t9w5zxNXfTXUxvIcLx/6v1q9aVtDrnc/97q3ZnEzjK4L/vNmbhdCzHV+z+tUvczTfVcJ2
6zMoC6x/9/9H2ey49fkFM+s8FZWH2MCorf6Fk7Ds06YzmO4SVdQk81ZV7eHC3tTZGEaeq8y6iTO3
z4kDGslj+fCBMniy0IV0maENRByczueqivjD3/0SBAuoemy/htJUP/Za1kWK3sT+lmMUlpd86Cmh
g7wLp4OzKvW6DGv3N1btsO3JeKqXWzV3c0LpWdyTJuqVhPduM/nBN44zFv86a4zLjPA1Ah5xM9rP
7EBozwnIQZaJkiiAqI0RYdWBM3F/jxzplB/natmTD1f8mVFFvU6o6Bc+QO2Eu9jvgSEH37fc3ZCI
YvlS0Shf6LJP0CdtY9EeKLB20RWUVbjrJJH15In0PVlFtjOgH9j6ZKJZz9/K6nZsI9ekdUPy1s4r
RsD7HmjydkMIgKhoNcE/JLeEARPJ3r9R8jYQUzLE60sXKsdJuXs8mOuGmMXbTXEk7qJtCmkwBR7O
7/phBOIfe2NFe0XS5fI1a2H7ma6H2b6Dfnf6vS/UVu1dK28f4lG4BqSq5RbLR7I0n8LFCtEDD+vS
39TGYmQYmsG/C3NvXvcEX03lbjN1Yu853pSdlnFARU0PXbOXsRq23VSibrvis+utiEcnPOhVE/9Y
yV6te2HVYQjPt7bvlkYZCEQw8503C+K/p7yKEg7sWYWXnDnhJfd8tF5egmJVg9NgO8n7cDkkyRA9
MIbITwgvb7iPx6Y+TbZrlpPs+atJx2ibe8eXmkSzXqkHSzTRv3BrmRIgXGNxgIf3HwZG30/IAmT7
uGQQ2BAX7vZZr0wUp0GJAOKc+yBMVkHw9d/GK7c1rVGHwI4uyjQ7pkykL+MGBaK6kdiQvhfaJleW
bK/ALuoYwsNmZUrR3TCD2grV954WXO5rCnYmJtEWsmYvgq5A/AWd/9zjOwqyafHGn3zlGLvUNAG4
u9xpHb1T102SVbaeGazzonqYR9MNr1WD1O/Wop7v9aon3dLYX7dTCKo8frLOjt9QtZ13P7W56Xao
ZvJgbzG53m4SHjVzFmu7rUZj/BQ9RBKkJfj+fEte1PBSBgFFYzzJHEHrFHD80der7uUW0mOK/mJt
U72s3VfYzUFzw30WfC/5XN2vROm8JmMfkkm+BgjdkUs0b+T+6zzzbRBXlEx2/AjG7093ZcjFk6qh
TMJ0nkP9s1U+kDxZPcV2at2yuVvtukIlBZcPsDGMyCHivo1vGNK9clc6MCC7NSy610XTln0gJGKw
H+pSc/KwSw4/YjX1QzfkFo+k4LTPprxtDs5ESwsEIkjsr1UQtk9GFUXPJCrl671ctmX4E8jNPMyu
p+Mjw33u7Kd80gnyRSv52lQTsBBSCACqhKrI+RN5yAT3jfbk8dqfgVWt80pGvyVJyoyjaBkvtVeY
CfaA0LtMh5X3oKxg/s21u6z0yHjS7N3Jkb+KemvQH40JkIpIbFPcqGYeYTz7Lrl31Bz62ZrHUMvk
g7XuqUgm8cbu3UFJm6p44BDoCWVD3vut1qj+9HQBGH8Fx375XV++1rn0oqwAM+Izk+LDw9g08SGP
m7LaR5tdvLV2KZ1TOCE5Qj3U5mRoKcmBWpixf4b6SNJ8oVUYEenoAT6NCFoZH+Lyo52rdtw3caJe
c4ww4Q7FQPCILhYhl8Pne+pG6qc5Koq6S+eh98e7ubOKTwBWGnntqpKkjCaKYzYsmvHG8zezZkZW
ZDwSn2f+gurh4RyJXG2zuYbg3pOUtoTE1ITJcN1FIvu5mVvpIlczTkm8utXdb0njfcxYK9wbHTvL
DUuby53GraKPrr9521MD+PW7jldjZWqO2CpYM4vwUM06et/Ila7vTbW5BRtsKz6D1YrmvQn5Sjhj
q42tpBqlvY/WaAL4Kdt6PtUzlluUFF5xBouuxUE4YX0JPUTHcOItV2q7rqD829a6vy3jJ9axaNuC
j5P07l0NyGzxlC6D2m0l8UhMXq77sY5eGx6R9C8nlyXguu4P/WO8WG65H4OAJzNGhPVJeByw6FJ4
AtV4Wz5XQ1QUWT/PwZ8ujFAcdfT2vTmdcF6qxtIWKrmQdJ8loXc26yNGj4PVTcFnpKf2T1U5+p2Q
jDDMQsnXy5xmbSBYdaLTOYi2fxqpyXx0w95iaxOzd9uiGfyoUPH1hwUaJ0LdcaWdIeVmHI0Uayu0
3UxtlfDVmiHOKhiLhWovUx4tIhtGt36jJMpZs4U4Geu4dVfKnz4g/dShjYI7yaP2HQWPL1EjOHxR
bhUGUMbsEY9VMBX0vFbJ8lvbNaeNhRzgNrdRWB6WdYmXFKy2+Myb2UZAawUOaVNe262pVcO8MzwS
K6WKCq8/GGn30SFkRJo1OS0dRL4kcma8BuucAEhHTnlndEEN6+Ip57FGV15ZABXjIGIkLX4oSMKe
PfdUzo4tTr0TmIcQSqPOJsQ+UUp4iqlTkmaG4ZonEum0CFZIF9pNuuQxanLrGbkUooxinOo3reHo
RKrZWm+ISmgE+qqlQu882cy7JaMixJGl/CMR1/66m4Yo6fkLC+R06B/klkr0w1NaDrk6AP4PEIbJ
WvrsErrQXwkhVH9qP4/+ogeKLt4QACQ7C3M9Op0qTHZxMpfTvvCM6x4jvoPXKKlcf48Ibj7PxOVM
97RvNX+W3irte8QYgb4ZpWnnh9JR8RN8pxSZ0oP7WC+kkd1o6XRfAr03kivfplKus5b5nl7DcEmb
2atuEZlMPe3wnfUOQ1giOUajnrkq5KZwl659ksqKvhdZTckfxIbedKgRnPvwmUt9h1Ye8FHNfvIj
dQys5KEs2w8YSykIcRtJkpeefOvUrLre0K+um7gJSOk1x250um43oC70byFD8sc5hv8/mEEoYHiv
yO2DGWvIfQtPHOUGXgUcxNb6YqN/bQ8sFuFhWEvbHK6NJZhDNhVrFGszxGID6Sb2JkYK8qz72XwW
o9QPcxgX6jDncw9BEA59nlW0/sh9E/g+SIC2vIEoQTe4FAvSv9QeE0klQMvp874Ivxm+CX/nnlu7
vrZ2G7K25s6LV9E/B121mNRWDAto9nXjpHNj5l3Ys+SmNORUThpOMNqkgqO7OKjciWBiVNDeF/G1
+hNRnH2gU8XFAjFP66UQmqOeXAikYYPsip8Kj3TI0A08c+G58PZiEZyFELDKRXfcc4UTEd+uhHEH
/ffixtiNcrkMfhbiXQf0ifVccmv0Tf/mTC6wDosq7OJytRmgIu+n7kiNnWxOOXXYzwXFvM3t4Fez
YKaulwsaF/W+Eq5+WdvCcwCsKo41u8cOCSW1LsbZ+d4SO3tabSL/Lp4XWxwnZ17EScnKXndiYhIG
aQIITh3akriwMc6d+gAZNzZjr0GYJZ3mm6XIx1c0OMu4dyq0L6jwS0pYUVqWl6C14ITKqKx5EmLP
3HWCILc9QjSxt6tQStbdWPGjtGb49PEuHnqlO3lOXAWrzBMBH77w2xifRlUgxBxaX90litsiLay1
DFOEo0P+EGuHTJIuX/3ksUwow9k3M+0Fd5FmF8qo+EgI02uLTjBuhK3elSZkG20QL91CN0t5ZIOd
n4LZR59W+NiuCS+K3eHMsTVOrGpS/o0jgC309tPEQb4lscgC1Ez5IaDxCN1Ja0vnPINO0A0Rc5Jo
2sFeh6ptfqIInmxPgRovb9SP84cFzO5xGrLwpagwi/UgkZrRUqfqEa2Wo9s3tyqX8tA1nu2QuMjl
urdKFUBM93rhphEF1fFhreL3DeUEA3kSlqAftUHav6AbYJ+QCHMr5LlAZvkM/1/GdrNbdd4F2RKs
+oHAB2X2eNSrIdu2eYUg0JNo7wTkkUqrxK3lrtnojE03vnfDe92sZgf5ihZjskLrqDnV9GGkTqc8
lJt/1RiYJb/3jVag05Yq87S3F/2rDsTwtMhhYm2k/7TKFNL7AMoSj0wadE1lMq+Zu+288DQD5nZr
/hHwv3z0vGh66UYiZvaCLwLGMNIIjYc2GtSNB1JyB5I1ky7qX8MWXK6Oh2HZmvoQlyoi3n+tDO4b
1I9DVhjbrndXNz+0Kafmd4RpwNuHaloaYp3dmnV8NrTqxJIu2rTyJeLZxOdQQGTY56zYGlFUjwZn
JnSmq18sXUXDec4D+1a4cwy05uBiHNE9gh0E0gsvdoT/Cm/DUj9T6D7CsEVivJhGR7zUoFTfTW7L
8AAAzZ/lDZdqBjgxvUzMHXnqTUl1jSYK4n1lAq95iAI1vyzCs82v2isL9zxRR5l8Cx2aczt6gwVZ
n5f2zwpTNtyLgUysHep3X2WT07TTMXdNc3QR69d/nbhfwn+2so1MEQYQlVq7o0OdeNzbj1QlANSp
bQxetsHruveQNXkAjq2G66O+XR8ZtXZA79YQH/kpvfWEE2K+ab2uCE+h17qIbKOt2zsgYmaPQbdr
4Z4IaDwXOJwMn2eAbc8B7T6KQnC2WCjr/4nCt38IHUR8RGxv+JBjXwJqX68ZyjVQU3KcF2DtbCaJ
ZoKmbWdk5Hbt/wI9c4a9ipQ00LA6+EkmhZ0E2STqaQdB9OeklP2VD0MS3g2t3uZfCxfdB9fIluz8
kNy6DDVHoSB1uvAbZwww7YDbubrXbKzFvnb6ds3oA7difi3NcvIVdBGKqLIJd6LvwT3EqOyXoYTj
PPLDoIRkYVG/WiTB4w401x33Lp1N9Z5FoP074lSs/1lhLn4agYLjWI+RN+0kPcLPQQXbVg8b+78H
bBJMUM3l+m7zWNMjXNHvnCXJtj3UyHzXG97uXr1XJkLElS5a6i9gkn46+hDkhgXVn6gnxNgzvbVz
4dbPkwqCmak0RFvvb0n3O+9859YbFiAi+swwqHUxOfF5sYAmO6vtrBckiO2W1Vs7P0+RwOjB3bnc
CF+LOV2tDokkjCHv6pD4nMje3HL2DPMUPpZha5CyW0V8N3pyiq8PzATTY4db3WSFNyTlR1evRZ0y
QlL8DHvjkDJU8dsgEaq4VEgKh/Okox4t+xiyEOSxYA6lUmtgTFbduuwsH4dKGs/OsDKxeMwW/BDu
o4Fdmo66ss0rL9egT3U91fax4OI7wZQhpJr6yb0j5tRZvzX0Qb7nS0Yo6hNajdZpntVt0pBxsnMi
9qGzwWXoo/ih7TY10rioxWpn235PPsWEDy5FWPlRw9L5t8p08aGttescXKJSfxaM6ndATYixDQjQ
PqivTA9frw1pHC3/H8W1LsGa5fxvsuPtrRmQsqbOMFcvPqlXy85ux+HBWv1VHkXYAv8Ja+nI5Q0K
MDpv40U/zBN6gR1F9dJkjeMH4ltEYw8G6fT5P0CWBnOJ2+vm0I84RrKm4iFjwmmKj7K1IdGYWZck
68QG3lJH4M5ZIRGs3CwrONHcjaC0xqltaAYFLs9eWHftqYbL8h4Ha9keMFkIL12mcL207OhcyRSL
c2uPdjmlGwZrpjW/w0dZgSaG90Zj8sBox4EQ9679jDDCtDuH2zm602oQ/Xml1RJrGYlszp79yjww
k9ZNSs6A5jFYMCKC/ZJ4jIYr8eYd+lvb3wUTkPGumQr9GteMzDdOU7IoeYuVXxT3JWEF4fxLjTmc
nBcitDmwYiNAm2JOikNuufavZWBES7u6n18CDHmPuODBT4TO209r0vmrDYQMDrdOjcz6fih+wPbY
pprJmhGRMRP8sT3QVaA7Jnko13Z97LdV89A3mGOOsS3scNdwNz0BuwTA2zPO3WMc58Hb6tXCektq
L2cc7qL4l5Rq+5DMjagstoqpSweGwA5bELVsaRtp4eB0433Lg9oSFYX7kb1sCavbggAIOCN+JkAJ
SkxvQEkC++DPsT2/tUEXFWe7nYrr76crsYyUxmOAZbKDFLkGuYV9VL0ARubVSdhN+Yk9xjbgcGKA
PwywLB04I4R4EJ0d3NOpU6EfJavwtWuE9cGvRqwZMrnuTV453Ux6RfRXU538Tw424/3sKS/YTVs8
tD+zmOrgeoK6i4Q0Vvbb4FLVd4O2eRMv8O9BwckzxWA3NUlVP2QhY+ml96Fn/K1Lh0Gtsd2MUDKN
IGu1KJLXcdNc8kh75hnprXczD8Q1Eh+HsuAkhLL6kzsCxDO9xrN/AEWoUIwvKIagUusERnrwvyfb
a7lnCM4i2K1cpkeykDB41jjSX8fKtv94Y7HejIXTAGq2cOdIBDfziOtXPSFXKySwBtkyT37p92+V
dK33uWsHL5uZOx6c0bbykxot6w6NZz69uQLf3Y6kUn1KxhUQ2+p0/cyU6PX8+grtpni77UvcywhZ
bsITlLqgT6QFBMY+Rd0cyaNXFWt/9Ndem31Rz8hDYzUF9WNCVE716clkSB4ABoy+GwaGy50y4TGx
ri0Ts/vlb7X7Aq1jj8zc4xocy9x2q9OIsUFeyS7331RVORiqqqcn4LGmPCFqrB6addPlI+BDXKbV
Fi5/if3neCoxqhsrJayvmg9+5UQSnE5UWzbmETe0ELjDMuVXfnRcDUDTKeiCSO3b1fOP3USH+qEs
aNf4dMmOLLN+qgc45xrtGPgWUMBuXmMM3igcWBF36yLL5tyquf/L0V28bt5k6b3T1lBVyhvxydQ0
Nv+zmMIvyObX5SIjtt7Mr5ao3M/O5u0XVwXNru/iOj5sTlPhpjAg9m3D90p/CjdwEKydhubtHIyu
Tu54Z0zq1S80JHGDyTKGK2QAyvtXa7XEN54N6B96jgyZAOusPIwiAz7PSkp5aYvecQ7RRO3hcRmx
ab+T1r1MUGFg2HD3sgoZ4gOfQbldkQd1fsKjjh70TwF6bljZRYO+HL8y8LhrIU7EY4Akt3dcfpTB
xNWBvgIVoLzWSQFWZuPTYhydPyAW2y+PS8DhAWOhRoRcF4egJxf3qhCIXqEhynuDKYeeirb35TEO
FOJbHW4e1Hes/FuHyfyfK6LVOWwx/ELakxHzZ2S9L8+Qc81ftwpQJRZa628OEWXQ2DOGHrDJyd+V
U0UxPhcOnRSPmzuk64YhdteyF+LkCUQOsewn0Rc22Y5MkKqLHZikTn5HEXbpAbw1ymoGvkteTDHF
aYM//GEUQEMmFz9ICLgQUpw9lBLPgu56XsrWmACcspH/9GzHn/6M5YFQJEhdtzC894nlczOqcVTx
cVhtJK1FKMw3tHbdnxDPhfdYz6v1YZuQnpxY5iEYiZ/fZlyUk/2D7wxwDJ9CcdPZeEkQQjptm5nS
M84eAyumzGgK44sD+tYe2i3Bakj4ABo/34ndv2pzol/zoOZ7eFogchEL/TbxHne85WF3wQyD2E3M
uKTqzoOzsNemelhGEncO61j4HCXFgNK+RNx9YwXcODtaxIYHIsLVd1w5/j/SeprLtuIHgC7zJYwe
psd/FL55rx57KWxp7I/WoYom+3lrNCij64mt2+mZAHD0igXiG35AdlskE9sjb/XwB8UjRQCjgIk6
NY4KTwwAZCgIaeFGskaBDpHMyHpX9p4bfCasUfOuLgLhEo2UlOvJmzZXn5e2ETcisKtrL5eI/BPc
t+yygtRBkiOkvY0fgbW6zhk5Obw7wQYd4iUEcyNSEB78dImEuWXLq5IbhxVpvNNIkJ+k8Ts6v9au
4j6PmW33sU06X1rXer3zlisE49RLEu2W0ff5S6xINF/Vho/lCDDOYx43jjU8E0fky8zP6+RSWtYV
cMvD+iGgdfGvjYjE5j+vootdxsUXm0CyEX2at+GZwDbRXlQLmv3sVL1VncU2VNsuR9GPwFUIB4gI
m0tU16p5HJqldlJgGvnVJQm0E1FmsIiLQ0/hfiocXe4a3Ob3mECxK7JW+pi1w8Xc4rGEe48YPNxU
ud2MJHWOiKccm843O9cxTcClSaVppsZZ37r5WP248eTLz6g0zm8DLyTqnd31udjjPSrvY+Ct9rjI
NUHVRxVCkk0c1A+IMTz3D+9Tl1+6Urr3nJMlh7MMlulWciBgaGz5fM5tC7Tm3TRhUdXnAE7wYSkn
/TtCjfRjs0s+T8Qs+nuz1eNHPFaF3pf+JJZngeB7V2K7xbXf080o4jlKbqjULE627BZYz2Io95Wb
y2IXoaguDl7ux90ZzFX0tHEnnL78/INh3FqatzkZ7emhbar6EvHsrPBWPVhDrinAOM6AwGRFtU2b
OSjq8eSRCP/uLFfhI0r05E3E+HjTcIn6r0KX/pWDrqsplSHteFkCi1ylftAUv6WAkkE9AfZJswZ0
xY5LxbzIOuT9qmrsmKnFuTac8zrXHwHz6mPhtJLpwXeXn8AZlldTU8PBkDl7hwSL1lc9VGO3Qzxm
nWwxNr/jYWIhbzwxpbBZLiHqSJe9XQmJrQ+5X5VyR8Wz/YHiSf62gnq88ET03IhlHT13qrLzi0vz
wYVEE+Odi5g47gPKWSyRJATNz8Qhq22HcQ9DiiJKJL+wPSG5iToI/3SFeBjTwQ1njz1IBp+Qckl5
cnjsuQKbqHsHRhr1bYE8rz2E1JHqA/EI4h+De+DRVJC4NreUS+w8bofYPw1sQNjoxl5iCXFN4WZ1
fVWryap2uluS5/RyaJLJg8EVrXzqYCGBhpw6RtZv8mC7EzUjNPPMHHpn0buJZGpxm/ywBgAV+yVy
3EMJcs1eDAeBOC7v+qzB7ku3ZzOtuDxX1zovCwPKfpmgp1IbfARFwSpLgib0Itm2CEkaLpO+CsJd
l9uGKOkxQk6VYwNDn1k/UD0Ll+XVZiCFZtGUp3X0eB4I5t64a1siX1Li5oavZRnb13wUa3fTrmJ9
GJt8vmcOhqz0fHdFNjn6/W2ObhSLtZWPDOGeNT+4OP1dfFWBvoxCJts77v/tPrInVbL6uyinGWYH
ALctxkjOK/FsIjKQDla4kQjMtxJHpLtwCt3UMbf9MZi6djlYUI1ctgjp6j05Bt0DzcC8tFx9/jO7
si9OuSLQhPytXnwMbR5dNofjPmWw7d57r+7utBUGcle0+XRgC4sxsgHynBl0UTA1UhKlT5dZfAgY
w0MWXBlCW0dRv/0o6aOaUFvQ76Yqz+/JMpmKW6DCoKyzobMTPlav362mCG4UJm++VSi0o2lXX+9H
RIRzKoFLAearyO1+3IWGgctcY3jTqVX5Rv5qSVf50/Ue6jFrcoyLp53M+0X7gUmF9GR0YKRj+KkJ
EWhScgl76LJmRZcIQe8U+07n9kU64dUqhNGvRlBvecgQrqrHrDHIzvHAuT4o7UTKYDooswa76ArD
AMz4Of45fOpb2qNEmu6tFa3Ig2qi8FtNykOjz4Aw7DffJPYvbjgV3xhq+Daocw7ftDRywB5mQgs9
RFBvN2EDHyNSa9GTdVA9E+FusntOcIGmM7Px9hdZgnwR+zB3Y2aqWN+Dlye8WD1z3WFo8KlmiXCM
d0FORQU54ECP5LCqh588nKfiDeVoORL+MiE7mWRPsFAMu4W5v5kHnLcYCMvHOXfVMzIijR+WXTDO
yOpI/vjLHDfnSJb6pzNreTfHOiTPR3XBg+UFgfu7IQIJdXSJUiVVsBvz7jq0sxSUDcbDQa/hQmLA
cnWRrUX4FNp0AXCpWwog1J3H8alrcM/zPxPYxuLQVOM+rnr/Ob9aYZm4bb/bs8P6uJNHpBk4mEpp
PyGuQBqn7ULeX31HZ9Mh9QBa6UA4uqHE3tQnVT+yeouoOjI24WvwwvUlVKSkfq0FDjCtk7h7XKVf
inOZl4P4u1ig/ikWCsh9CU89ntDnRnfo2SeYsd7F25AAqwED5Qlvfod08An2n8FmcGcif0KyeH4N
Ee6R1FuD9RUs3H8a5sF8V7Cgn8ayHPHuJb0+a9p/MWOxBoPQKNExCkTtP6co1r82RE6eTts8vjT8
VFdoBAp415RYFFnIKvtjlFHueilFLTHvZ81H1vBmqktgSycZoNxnWILDJf6YJk21QEsAZ+ydggah
EuXudMA+ZN8UW+hU8sjBMZQ3nCfXtjiUzOHeRUzI1Wl72zfCIr3t6GqO45umAYfMfH8wl77jEts3
blP0hFO50nsJ274cbmKRz78l9AeGKFJV3q+21oo8hcrccywydEUVN/RhKDuw52FkZSdyA7HFHslV
2X2VluLgne16SM71uDhP5Up95snh5SnSYm30vTUn65wl5C+waQR0aaIwGGadsdzjH4UYWPBvOuQQ
I/iX4q9TkjmYdkkTTP9xdl69bSRhuv4ri72exqlO1V2L3XPBTIqWZEuybN80nNQ55/71+/Qc4GBI
ESQ8gwEGsAcqVVf6whvWZoZ1FarePuQwZuJRAzOkf2xAfn116GrQGQgDRMitxgnUykcwJVxGcTQ8
5vgGvGrpONXPjck2Yaty7IGGFmn7QhYfta+OBJ8OD3ZqXjS0el6p98wE/jLIHz0/Zjb0Stsj8hwl
Vjo4lxULlTX2E7Z5CBH0YTTxNJDhA4qEfeAuVSTcB6U3FSzwAchvR/MgzOuj5ZgucA3dbx5Nz5HV
Rkeo4hV/Svmdz23aO8ubBFl7DXl1I6p4kDtwttFB9wIvX5q1rVM5o0KAMFQD5Hc54UhPF5zc1/2g
koGcuMtdfuwo5ejelfnYH3PfL+tDH3oObTQXrZgllSSX+gjlB3iw/Al1Ihr1+QYyAFShDgOqcAkP
pIXKFYupXxHGot8RjAZHbux8z1rFdQBKt618cADUU4lbCxSUAQygl6avB0hBWyAXpVxr8PmIDCj1
iRUsSyNdTJkFo9zMDfGxrD3o2NyT+RoCbKAt2xagwjKsp8mATORG1a7vJZdMlOR+9DMlwWoQ3sGE
dtGNffE1GCeV7wD4WXIhmtJ/DmXnv3Qw4Wlg2qqxMRXIqu/Uq/hebhDXX+tECFpEMEucBWSi6khv
ntZAU40IcRnmELhbCIblz7hFsRpFD3f0Fm2YQf7woIuOmzbv+o+Txcek8+uT6QUULl+lNHEHh0Gm
+5zlzP3sSdbigIGx0SfccAKQpIYEXQJCSbMPLjzh4hAmDmIEGXF9vSV/j57Gmot+6YNma1C2p6i8
diD195skQ35l4YYowq3MQHlPbSoi/UHPU7kHF9CGeA4a/gZF5jjZjRiqhnfA73jaajCt4qA6atYL
emgNTA2FiCDwJLmlL1lVRx2VNX3pVl3+XPeWetahU1ubitMz099zbdsWYelv2aPzfd9qFfd1W8Qb
+rstOKLBcF5rmQI4rAcNKFNncTBVa1jbvmxBbiShkbrbLq9bueohl27mxi2MF4ioc63SoigK1VEU
m6Hp3U9alQP/CK2sSVYK1P7XEQ0vZ5WAGv4EJp2+kwf3GFA63o7Voi0MO0UaJQDNPFQV7B6NnokC
bgpBi0AsJGUbbLCEEI0GxNlmWGFQ6mW0aNBk+9Xxur4M+YTqAFAko3zoGeten2BSrJHR0HzGTerd
CHlKu6NYa+I1DB+9B6Qb23sPqmq7SrKA0inXR68W8Nj+vohLN3xMI4MSaEmfaqHTdfTu+rHNxKZF
ZF3NSjmm9bt2LPfeLZuqpzGPjg7ouagu9AU8ZkcsQ0+1H1m8LqGtkeU/FP7AXwqgPc7BMb1I7HQl
RkUAbRjZ0RzaSXLkbOMbRC/nM299rK9bsJ/kvaGufuiVpj8hE0AeXOc9FY8UjG8FhfGXKuvJWKYI
y7SHyfN1f0s5W/0uZFEEe90UPkLolOO1ZW+2xbQu8SIajshPmOGK0IqIOM276nWqPCtYVJqbQ2XW
Ah0oi2sTvcegMbq9LtOGM6SSdNiYOXSCVeFT519LG30PRPcw5AUH4GnOE5oN0DCkDw53M1FkpLxn
D9Zepxhc0JKxkGCzEVQ8tK5PhozyGIoHw1APGP0Jy+UeAbr4MSqHyKIz3VLxDgAM35kuFHdEYQ2k
4iJ6R6j3GdrwHa0V78WUWhbu4JUZP2gboc5JoNajxdkaxnqkCqcvpVvXOR0vGxpx3MUozwUwZnjQ
RYf3lN3NStRAiAn9HJDf2QIh4OzNguiVHxybKG0Zpbz/a4y/nFnKL4CxyblSpP8okbQvhF2sUo6J
47SyRkePvopS1gPwtQJpFD+Y0kdTYRO5HYiH2eFUCNJPCHXmVC0ni6pCzLXwRUtAn+8AytaISqYO
pUXcSDIQ2ZkhPVjHjmDRe51P/ZBUNCn2RCeJsSevGuID8B38Sn3KcOiP2kngwvB1kVCAnk0jcEpL
nnMui2m6c5I2gzWSTol7D4m2ye4pRcuvTklz7llDD8Zdj1TwGFAD4IXExVRAkjKTaNpKuKpUzdrQ
L38oAJCHFBrXeATwJqat2cMg3nZuVXUPdFa9hzaX8Q+RNXX4CTg4CEb24EixEs4x+URpYmsi2s52
vpkU/6MD3LkwWtWpT1gRs4A5VE8DUFhZ5412CAxPfI5HLD13cTtEzyJvEDvo8ryHUBD7MIZcN0zu
+DDdo6rzPFzzBuXpj6gm8FnXWjiV29YOxw8gyxEgH/VKfgligIa4jrccW7+qA8Cwjj88ZDPOklqU
+0kgVAXx1zCjTUndv6f5QivhU+ZLYBgwCuL2GCtzcDZCS7PtJMiFYOuKEnEKVuNO14uuXKKMpuS6
i6zO3XQIqoLct1Hvh4ARtdm+N93qKxKgBc0Kk7dolw1osa/7mhRnFyEPsR4j1eQPym6yL3Y4xa8u
4oFkQ7o3Po9TFOVHYwBYtya2cY21b4BkXvnD5Hurxh3BYwZIM3E2fFBb1Jh1ekakhHT6B9cAUJhi
Yh0gJDTdDUgJtdtc+bG15PvFHSxff2Cz5lX2KdGiXnsBaIw9r4qwbTs6+GR6a3DIBM9Qj0iX9L7P
kh3ZXFx9qLWyfhSDWXTrrum7ELxCFNhrHQ3MLzEYrXDj1Kppt7RZggMKdqReQ2GA96BdkvIQTlrU
rVtVFkfTzAsLRRlnSra1NxicYhs8LxmIlrbfGzWAwyps1AAhoyt3OwFsDBZkFgaZ5aSnJjKQcZO/
DrxJAD90rUkXUIUy+mhU5wf4VlaUIoDhtMUCcKs5PBIUGsUSdUhKum6c2wcjAuq976q8D/cFa0HB
ABBscQQT2vfrCTzTh9jtfPuhb2IVf+iHcKAtHdfDFiBp+KvXNEfg3xWxaLoxGXvqaMg+GTKbD3it
2W9Z0JXDPV1gp9rUs3HnYdDgBNJG6KGD02Rr/LWO8CeSWLUlPmu53VITmWTD8++MlH1Q0IkgkMrQ
hbdgpzNbTcOqyG0ygXLgRF+SGpzh6w91ofwexTLp2OsCtW+uhIbQa6MXVI/QLkKibzK1/he4Dfst
ziuY2G4aQUA283z8AAMu+EUUUqQzAb5ZqX4ACTjf5Svyn4H+bDD4n/IqotILjIPaoKiEGdFuy6rf
KJeFP6Ipo5XkEfRtHaoBwRHeGEYOOTi0FpeOJmmfwj4nw2sC0/sYl3r+C54O+jUlHPlhHes1drBB
OlHe0F0dNwaHuqdC1cFAcMvl0uAhgujwOUjL3D14ft5+nrJpekJOAyUGQvLf0KZyLh9H1QVyDLXa
mTU4LmR7pvFZxKU9wxpGsIGS3fWxNoNoF2rSfyR3ohUlGyj0h8SuSZZm/bF8iVAYggpWpWvRwm06
3dkXTVz9assesqRRQbBHlLaExeRShxh3Al5C8blIUKLdzF5h3+14aNpDxtndwlv2mruhyeI3aou1
AGaGBZoNYKNBiBQ2ypvq4E1R0wPzy/n1ib47NzXLNfJ0uVpUppduVaR8bKNSSiKHIYoSnfbfZFDB
teEsgJ8p4ntUy/zkHrkaruK8ixFgkCbF31WZkDfOmWznHVxBi3EtjMnJ16JSCNfaGYy6hYWwLEhN
eO7Nfc5J+2ZVqvlVOrl3RAJIgG/uG5AhdVHqs5o86Q0Bvoyn9eQG+kfEoAFBVSopPoKToNlds8y7
GlEwWvkkit8ESPh4BaAXdWc0ZNFgn7xCj9dabMo3FqvSlxlC3MHeCgeDuk2BIOLSs5PYvuOpa/0t
ykRWsIVPyRLwf3Y7N8oSXibbdOqjBzh69nIaPbZgnbmvATFKtfMFWtZ6lmm/bYGfyW7K2tDYDFE7
5TOvJv0I9pWqLN8o/Z1VFpVJO26mtzRFcO8DQi6VuQk60fxEzT74TVIz3IeAHD9afQ4BMEv04nPs
6uYLl566D9u0+aJgTLZrX1MuZPnUgrfVG68+geRne5r6fuGjiNCQq00R9ueIYe9j8E1g40Jh8ZyL
salXMXkG/HbXBf/fFC3azJ7l2Q8JgHuNKzRqf5I008dM+lD/HoLW/Na1pvNVFB2mEXqE7BEZt28/
JUYLRCrHzpdnKpb9HUpZ0lwmVCdy8ZXmWOrt89x3+3VKAcxaRtCYqw31Lu1p8sLpmyGqqlphWm1/
pWDONsepiEwJCdrqcUTRADEDpFtoggNMerB8SuILghiDUCnTw3utBJm5UI2f92ulyYQaGl2hVV2F
bktrnV4EwFWj/22NUfKIz68H3pknDM0qz6qB0Hl4Ly9tpx+iI6qc4qXpiAu0LvHwlO0GipjCpePW
206mLT1lKnnvTkpHf7O2xVcJ4+EjOJ4gWMYAU/EizbCZRxXLa3f0RiD0Z6XmvmKq6ugrjRhwQ1kT
VaI26ZAdwflpCDYZLx4IAlB5S3hSVbSGHUZF004RZfsE8F7AmkNXBB5a0dLDHuamREa7F9JFAtOo
nwy92QYADGZtgDoh5wrpBi9qmy4hihRN2hwAQvUvmE9YzbfGHJF2BKijGdtEH/Bb8ihFmuDEC5l+
biUiWqCbGftjJetZRDflNxrLqvnlh0jp0MLr9eJALJUfo77RkdoY+uL3KDVxNCjUUNSnVf7BjI2i
3bijAmMdc2DNIwXDKVrZZqG4dU1e7Ht9BDyxntJQSzdF0rqv5AbYtIkK4cUFLSbe0nCcEPMro6pB
NoYIsN+k7kTY7ZluXs1dZj9c2T3chpUVGXPDV7O9l1GOyVuTEaW/2Trx3gZNUr29S0ukbhbI/SGU
35X0ExdWNOVyneEg2dNtoH6yCELLfumDIqfz4BpU+aMyhExOZ6j4NcopHdBpjOt+FUJ77RbokpU2
3vSG/J2C9rurxlq8zRAjf6F35ATcPpQgFi06gzP7CPA+4rCjetJTv4sfe81tg7uwLiSUPuj8HMcK
+muZ5xEEqcpvtikOsEiLWioh/9Sm6UdIXQcZvLzSN7kvG4u6jmuBFGyQVP7glSjqLHB0r5Nd79iU
tWCmiWrhNZr9FCIc/KuRqCMj5qL6h1hVnr+0zZob1gs5vxs7ALSwSSp7tBejWeT36O7SyddQakFJ
dhCvsjbrHw1a5GBrDMLQrSs78TvC0yi557XN76E14eJde0Jv11rlCSDTCVRFJuBHFEHR6z64fRM9
I4RCZwrxvOqlsMoGlf4x6n6i1VXmiw7Dxt+VlQtvhQAFLQ20z9zHJpEB0QG3Lap2pRW9KY4gOsBG
F9F/snp57AmAYSsFrfMzRcy2Q3kKFZ1FQiroLNBj4hLIEtH3cO8rmHWKBuxhKgk3SL0GES9Q6ZG/
ZA3Yu46qylsaicfrkZuV8wEcOlQXMEnqFXR5sDOqEF2eKu0hJUc20tw40OmAQ5Aub4DuDC6+o5UR
gLvQzTLOHkRaGD9z0AHFXiEdmaJWXotf2Hto5nL0MxPyaCabaCvArd9b7pA2W2V4U7dMKrqc6xE7
HbEFfzfeS3doIbAMvj6s0tguvie+H371gDS+WFINSL4NFYfpF+6GIt2iAtXWC5kKXwC7aduPIaYR
3i6q4jjcg3ogpgZu1+xdK9eRkwJI/jpkofvqoq9P/NJ1AwCYtENvWp+672FqEq1PTQ2OL7FIOYFG
2s+TazlUNBHogpBo47dCN6aJgwfq4vaLphJYwVpsJbO7J4XuFi0DCWoirSTIYkpOcxiA1XP+ZDcT
l2JRwLmj71l39UZ2mf219QsJ0dyYzGc5AS3ENsEX64iONZgNVDYMutAW2SlnKLBRHoVysQKY7EC/
LGAKUtpQpUanVYBhszrEbxd+ytW6CqiBrXuUmlpuG3r2y84B/n0PIqRBuYx2EBrXAjqEES4ZS5Vr
0fZx8uyjOeIheD3QhgRFqbo1yrswEDwZDzTmPHdMdzzIob+iHGIlO9MEV7cujM78YdNez47o+RNc
p5U2y1o1OZLrkYUfBPtMM7/olS+fPdJad22m+pSAU4LjtjIdAB0roDtEqNAY8+OAXcrnFFDEjzav
tIz+n2u9pPXYIZUBAZvKhF/oXxCgTz65XTVS4Afq9UGhR4EKYIa533gohcRFR1GEf8u4Vkdgb3ng
oqjYFdTc0cHGV8Nxh5e0a4cv5QTiXXOjGBxyPXV3VThQYzYtESKIC8j7JQGMZ9wNGBFADiO8mrUF
4Fpt8WSqHvXOYG/04Oqex8LMsS/M+UAAh+Awo9TYA6pCYBwehgTOqW1AGSEu1WCK+IQGnW98s2VN
zbzH++s+4AL/aem+MW5khEL1Bw2KCbXiUbkRNysy79QBU9N9tJIADkILi6NcT7jatosoGM1x5YPD
3POYtAmqpDnw6Vqz7E9tarc8YgnvUgGRtF2ERqnFhJKyOsguVGoVZYFDfIJMjLl2hqb7Njmj+VkP
xsxY1bRmnaXoSpcd7eNth1xuOFI9zmDWmGCP0rvRFqagvqK85mvQw+E+EqqMB0jMRrOpTGr6PrcB
PHt6+IiCw+nNHwGAkp3Svw1eut7hJlOtb0Yr2kEuhXmPcseKbCr+oiH6US7RrRydDc5h8ZcsqOWA
Ao02HP4qyUlIhOgyOYnNAyNy1Dq6qkTJ/K8yUH1fZglONK6ZimOFj8gPUw8iCsCpoHfSeRAU0Ocu
zZ9+A/MULhoYNsQKev9TYdPRwdUlotKHQxr6IILcHbRLizjgN0rjrftYVkHWfqCfbRC+55XvPevt
IKaVEU7WHsJRmEK3KYNs8ZfqTXPMCOtWAGyiO/oKCvFwtnq8+UsvKFYU1AZXgePJXzTsmpfMjMI5
dgKLJaAnv/41TTAaRWdCAZa14RHRChCLGhBXyiBFKjd/waBslHC8ZJ1LIzCXgnfzIGJMeHYRQObx
hi3UBbszY/ZV46c4ArWK2VrpH9ZYNVjHWBTlbMBlWK+JDdBlM/TNYO6G1k+OEzi7b6MXj/vGaqK7
//yP//N///vn8F/+7/zx/9lZ/kfWpo95SM3rf/7zgiWVYdH/Joy3LKH0M6/DnmjG4ZZj7AyJ+dGT
zjpE+p8694yyjht3fX28CzZRjKcsII7gTZR7ZgboR2OFdxAZlGbQakWT8U1rm+qeXGM4XB/pnY8k
FwYYdEuY5D82X/b0q/ZR4OcobOE1W2nhXT+1xpYHtV9aGi4Rdmp+r2SP3Dl2G3e13f68Pvg7z0M6
cQypOxYesJIe9engZdD5Max8nCSyKtoXIsTDEuGOTe038AWtLkCRJ07+9Nv+PSizFgJ4naHO1nIa
i74JbDBwU90Wn4WJTHZWlNoD4vjhn7orMjFlW6ZrovaDkdnZMtI1GxrcDqCbFUW9yRyVrSCuNqvB
w17p+qd8t2McS6euotv817alOHP7sjyjK1DER3rSkU+VipIPg1m+WWmX3v/5QOSTFqb0Op1UcebO
lujSBuaEdgCqufVioCrwYHC9bmiGw9W8Pta7Y8dkLFcqW+G450LcPd0f8G2xX0mVtXTQHkVZejQW
sZnTtAAzvMAeo1tdH++dkdg8npqXiwvGgDl3Ol5UND6yZ4xXgc3fogCpra12Sj9eH+XCrHD4NBSN
CkF5wzpbqrT0J551l6ATX7Kll0dqA30UndxGIIVi9vLp+ngXtobhODB9leHQFTo/4roGKzYVIPIS
0eJIb0u6uiViRVbvTp+vD3VhanAtDZv97vANrbMF6+byQBpiPjFliXyJipamg1NYbw1yhVvQq8GN
e/nC1HBDB9lHiYADZsx//483QcMdgJcSTJ2GNO9u8nOicgBVS57xW86Ml4bCqprhHMkDc37AUDxo
ZhoD8jOogu6wd+EEtLQQYLK1y+tf8fJQ6NLO/yp2/umsDA+eCoyi+Sxb5UIzQrH3gBNWWmTduKAu
rRd3BnchwFtu/7P1Kgwgh0PAVCoADfB1SbJ7f4i2gd2jvzaV0eZfzIzOqSWlrfiUZ3cvzh990im2
YoYz8nboTX9lYR62bero7V+MZCgT4RFXODzdp98Qyj9OOg408biiNT+1vreuckzro8Gv/s2kTMiV
gk8obfNsKJ/Y3tLDgVuqN1DNQzdgb3uQMJCBcG7YR75/rfF8RuST3hpwRdxtT2cFsBz0jYfAMMo4
GdDmHg2djU9gTlMe49C3vqoA7zWGRidkAqV8GJVJ0vsvPq0rXGXprmu6587tOQl8Vg2oPhieVuKI
BPecgmW1E24f3biQ//5ZJ+7iDmxmgaWFFHSADf0sPBF+2uQ0xcxlNmXBF62ii7NoBoyOCjBnDyJI
4sewqqw7GmT1EVc88cCTO61pt7t7MDnO7zEuut+AtDOXHB+QFh3+eBeFOgVeDTLMjQfrXYx69uue
rY+mAVqNpWsuY3oWfhbQhfUGjBCwvVgj3i6W6diEKA8jG3J9Tf6OQK99KON0Z6CTAuGlZ+QaKUdA
D+jMpe6DpHi2LHXZ3akZFkCh4M2rzOoowjTYla1347e4dHFx+bNecr643LPrGCqRFZnAfOD9oTTp
hSiO14D/90iGlzeGmg/Vu/kip8AJBxQs5dmho+wStRD5rKXXfLNBbG5pzGS0dlGVLZAUuv51Lw1m
zg6joD0gQxhnMY8q4saa1XBpPWa+vsx1qzhqTlRt7X5IqMdbcNBuzE+/NKZLyYCIxJCOce5rrGBc
E0VgxomcS43SL84E4LG9Yu8Qru9HvL8ApBhyg3hg/wi6qHkYzZ5caIqx3aMaKRea7av1CBC8XEGp
EZuSqvn2+oeZ34ezVYBnrKOo4lL04x053XXZvAY5qlpg5OBauiUQfIse3Pr6KBe2FW+TIqrllTKE
ONvb3jTQhkUJYVmPApVdC80UxzYW0PHHzfWRLtyv3OE6r7vBZzfl2QZOerMDe0cASJuo2k9B5u0L
2jxLiipzL0Jm267WA+QhlXbETKT685uVqJoLD1ttbol3buwDZNCwD+yl0nLtYyMFdAsxFvkRFnby
5fpUL+wvG8Nji3SB3aWfp9PgJaEFl4xlABTetaCUFxUFO8qvEZofhAW3jHovrKLkeWQJ8eu2aeud
7hV8ddD3tKntg16rD3ikIwdYNO6xMlx1YxnnH3W2LRlK6QaxDenzuaEzxj01XkEeL3Li0AtK6rBF
tTQM0AXHZ23dW8L4gFmWduOauHAaJEAmV9qAb2xbn//+H9Fokg0lZrcI79kOZkTIcYUrLyjk8Y8X
ju4E6uQGxRgH8dHTUaSGsjxkU4LcyRNPVllE9A4AIO/gWMYKLF5XGjcuo4tLpyRZJW++7rhnE7PN
RucOZK8I32/KtYbE2Ad0TuxoFUI0//N0hQ/I6klXGiYR8On8GhInYAUZ8oXkEKCNiHMcjLvXVQHE
8/qnvDQvLi1XGRa+sI55Nq8YUe0cILK9hH5mYzeEFrGWYFbbAkBcXR/q0gM9b36SB0o6MD/PpgVz
X8i2ZVpYPjn+snDzzgYq4OQ7pGgEOssJhKikV1lPnjb2v6sKADzOPtVhanWC8+u/zqWZS94yGujc
p7Z99qLVCR5RTo9qJu67zq6FD7UZVP3S9lBk/8VISqGOBcaHh2K+h/5xKMjesCvlNyBaNLAXgCyG
8JEB9hV/vBvf+NKxd+b8DI81er/u2TtRDxUwrRpIRQHkd486I502vKxWFX2cAzLS2h6ioru7Pr8L
9yhRCJEprzHPhmGezs93UH0ckdEGVZz48G6BYqSB1L+OVrorJuXdyHgvzpEWkmMRYqFuebZwOWQH
1xhRcfLCvP3ohFa0xJFn2qGvER/hDGJAgXLhjTRxPgfn96lrmzO8Ckt5V57NcUKQDowdQu4JeFW0
jxXSZlCsgvDr9W95aXKu47Ij2ZeSO+70W6KGZnkDWh5LOdr1yzAp41DlAFkjXEk/94GbHNteG39d
H/TSUaCsjKqoIomz7Hny/9ygVeaUVo9aAnSYYZWP2riUiQY/gD7x9o+HotpJJYZa4Fz6OfuOmGzP
bDNaB1CA9VVAjfJIWTneJKXX3XgCL8yKKjlUJ+GQKRLUnM6qhcIEMatGLVYJsYnBVNIKSSQS2O7b
9Uld2BxQ/diKBEzUYMTZog3C8+q40OulCaDkvsK4eoDvmeHTeX2cC7HZHBsZErqcYEpnF6jrlFkc
IW8L0qVSu0RztY2ZNmJJYE7DE376o9mBVih4BDFCcOIf14e/cM4dR0ggJfTJJBXC0w/qVllr+47J
ORd2/+R4YvoEnhvZUrfLNuWYaTfqrBfOgoPfKXVxKlume35vxq0H5TimoxhjY7UNDeW81RrEzpDG
PiImWFSmUV8//PEkuamRgDFNUwjSh9NJIn+McD8o7WWnEKjLUYp4kPSlN2hComtCHnljTf/+amc3
C08h+9M1bc6gc3Zlq6Qf6ZLWiKu1cfzDDlLn53yx/xAOtE6oUxUa7XowBDCYJuge4Lj855S6o1xd
n/j7r207UhFHmMRWuIufHRdoHEg4hZRHhdSMjxgnJm80InBBhXpwh1yC7SxG+DXWjWf4/aay2VRk
K7zADOzMp/gfd49EYzh0MVbCwxDXMbB54wozyvgAk+U3mzC8McuLw+nu3FlSuuKpPB0O2UId5hLw
plkH8BkEj7WvEuOI7hWIIhw6C+fP5zd/Uby+IMLrzPF0QFfOysR5X8P+0ehKRhzYp6m15D6yvR4T
zby5McML64ipG2M6vCMEq2fPo1l2YYrTEvRPlda70CxQsMfeYaV5XrwLAs3bT5pm3Dg1881zuomp
5HOfk9OQtpFPnc6SsmxO84ijiq8HuKZqwGgwJs5x9KL4JYOy/BU1NR4C0ItunJ/3t/w8siQeIAGX
AK9OR7ZQFxqr0ubBRMN0TefZ2VemaxzR+slvNAov7B3qtrpJLY4CLpfg6VCaZ0RFYFkgHAp0G6th
nNbwq4E5T8VT7uHmff1AXpwZK0g1CVydZZ+9KnHqBNoUAjqB5pxtcuJGAP6etkE+J7nxES8tn05Z
R0lFs0k4Z5s0MgbYHemsITPB/+sqzV9baO+g8m1+pvFrbBE1mq0SBu1GLDdfKqf7hmSYIV1F8MgX
PduscT/iTpRWDeQPqkoaTkWbkErHjSPxfuHIOigasy+5at6dwU5HlwTyd7Os6whZHegAK4Roig1q
nagO4Q5z43Pq8044n5Yzp2T0mwxi4rPjUIkCoeTGbMA627MIqBZtxzSw1hTKO0jiEGm2oqihCUiR
7soyRa40VM266XwTaY++/CAQVnu5vp3er7FEw8+ggEe/mRfkbDuBufYh381rbIkMPcm01p79uBm2
aAXJ16aBiLmLBhOlbBDcXIbXR7+wBIrskqiPf2BsnF3zypEDtFygC1o9ffORQKbdgtH0CJmJK3Bz
fbD3cRK3kE5zlnNjm8QFpwcVv50CUUQcKgSg7h2mXAjtOFO/81Jsc6mkOfvcTxGUbJsmWtsAEP68
CuxwiBif30Iiyn52noRd4e2VZe0yR8tiA+Nd/yTKxFyhPVTfCJLenyCGIiKDQsrjzYRP59rO3IPY
Bm9jDBmM4zJotiFdzhs7+sIohGDklXNsQCvibPkwFYLOjvD40nBh6o44AB3QFOzW19dt/imnx8aZ
i47zbGC2sF9O55IjXIuc9IBG66zpNQZmt5d69MXsp2n7L0aShHgmCR11srNQtkO5DOJK3y17X47o
00QKrRpv77hdd2OkC3uRijlJiI5SNf308/UJXKxp5KwfA3O3hh/R2htrMPoPukGVfpGadfycjjD2
aqcrX+te/nnpGAU6EEMGsARJf/Ps3CPSS1UnBUU14xWPNMGndd6jTRmLwfoX6/c3VEH9vXrnbUB0
YLrWaQ1kJfxIP5ZOTH8ubaNHFA9v9SPmz3a+VRxmNMNXBKLSZxvS9TCq0kd4lqU5mU9o3hWvhSaN
V0MD2bvoGlet0jzL//i5wpcX4BoJpU7F7HwxkewZhsS3uuUAkvIOc6VipffKvnHYLh0DTO6o/s0o
Atq3p8egHzGHFhYy7XAN0QadTPRazala4uf356UppkI+yfVBO5U64OlQugFXGXg1YCcH2xIHodY1
bnj2wjeRZPnzIzdXUGboAH1v++zIGVWNMVBndsvSq8ftpFDHDmgPb5Ju+HF9pEuXFe03npkZVEVL
+nRSsjFTNSU4bpRV0e6bqpbLzAXjf32US6vEg2rasGpRxrTPLqvC9Cj4RbAuSxfrEJT5kYOu7HI3
NXl34/F8NxSTIKomE8boC1zJWZQ0obVUyxZ/V2F3zhaLlHFX9i01BvhH6+uzeneu5qH4cpLSKJGu
dfZyaZh5wyhC8ijOUn8H8NlHhqgJHvFlq79CkkeSQOkzq+yPh5VEuVgM0TbglTm/JWlgsw8K/DB5
AYiqmy9YJ+rbJI2N38iuujlCUHZ545y92yckDP8c9Gzz28jhpH4wzEhmyyD4HJvNGPbd7vrULiwe
XTvF5EwwM+Ice9RWyp5yhBLmDpq5x+FoxCIJO7eqRHbg+lDvQrx5QmAl6c/yGUFInG58DzRJaA7x
7MuZDDizoexqmejvgFfQtkVnyG+EYPHT4NQ3Tty7R+5s4LNdg5oLWHormJZNo/cbUkDEi0IbfqY+
RcUBsfVghZAXtHu8h490ktMbZ/HCrpVz3Y0zT8uEUvTpxNHYm5pK4XQiAjyoFqFA1XLlB0l29NAF
iOBllGiCjOha7P/FF6cBj+wUHTOCzdOBCblKHZN2ZL899AeMULlfDFyItvBfnFUpnGmbV8pd4yNX
3ChIX5oynXGqgTx/wL/OPnlfaErPvHyeMhj+JRr0YX9ETlxoP6cu0x67oI40Krh59fP6lC+cGpIo
EmA+tjIB1Z1OWeaTVY4I4CxbNDCmddQi67WMmixMbtwJlwYi6DQJNxUY0vOWG++FUboV1GlJHWq2
1Rkr7y4IoKzcWMSLA1F+mxsnAhfGsxmFzeRYiReLWRgZB9ccE4ap7m51ZC/cAw43+P8f5exwBjFC
7Wh+iCVKIM3WkR5S7oGaVYicP66JgPciWKc1Ai+TvszZe4GYVJl2gQHWRubG10Ab9Y9G69DkAka0
ur4bLmxDh6gW63o5d5vP4XO45bgqSzyxRPYNyT2EK5EG78d95NTDvmoGkP2oTN3IeS7ccwQs6N3M
8RHYkLNQQjiBo+G0paMzl1Y/Kb18RxZxuu+5Ge5g32cre5oN5pSDsvz16V5aRDmXuCgnUPA/3yo4
3vlNGrNL2lSOWxjpuDFGEPwMZHb+/HVyCNtBu1Eake8wsopmT+XD74GnVOfbvMicDWaTt8DvlyZE
tRDkngNx0T1vGAZ95bZjhZUbSlLlRk1OuW/K3NrhD2z+aT2LXTlXQ2Y4p0NmfHZJqwHLOGy+jGVl
Z+k6D9pxg/PXuIXNeKsGenFWDneHIFS3ySRP7yg6NYU/aswq0Npinwe9v0MAHSGfpJxuPD0Xh+L5
o6ZIWZA2xelQcQg+P3USY1njibmHtmDtC9xTDpJtkt3YfZcOGyvFhWgQodHWOh0L14SoaSRf0DSr
3zEExV3YwJOLccddNZhFYFw95dvrO35+R04SLVaNVOfvcjm1lHOAQAG83c8GrvtRzZ0mvYyj1Vj2
aQZrHg9GBKizG+iO9x2Rv4cE/GPr3CkwZE+naeNfn/UBUMEYpWTk6ag4cJu5mzCw0ZyDUKhvhhBH
eVhZHc4pRagjrDAo/cbKXrplmDaZO/AuejNnt2js6FhEBSFgt8g1HjW8WASADNlvqaL1P7O8sSEs
oUjf1ZV5Kx5+PzannmsVDz+q+JSQTj9Bofly6EYPp648KletZQ0x6ngLQ21gJNWr/yXvzHbjVrI1
/SoHdc/dnAfgVAHNZA5KDZZk2bJ9Q8jeNuc5OD59f/TeddrJZGe2z1UDXaiLcnkIRTBixYq1/qHS
w34rqOBtL3/s85uQYQ2FbazP2Kvl+xaGPuWsFpIbtur61hpj/z5B8e5weZTzIzMPALSbBzT3g7yc
XGJPIx5yA8BZ37jRtAAfLfRddkNZvf72SJZOAJif0uRnyxQCS3Rqc4OlwknU1K2TTOG+t51qr0y9
eWVS52eT/vmM0rVNkBdnYLLAjAwpbyJw+A6K6lpeIBwuS+hQ5ba/A/0quRbq31cCwvnhpN0M9oJn
Lm9Quh+n26S1YG+3BmA9GJvRQa+wta1xmDsMAqptEwEa/t31nKtIvOJ5HtJiWq5n3iVJg/UUuljh
1ELuHWoCQ8Gj4y4DTHNlM56fgdPB5m30S2ewbP2w72e4kFULNKjtBnGIoNU8eTJ6XHoh6luFhvcX
ht5XyjxrI9M7Y5eauNVyhZyOXMiGMAI6npsAMaaPdmRBLy3ROUWJFL/YAc3Sqsbi2MjU7krsO/+g
JjcknKmZQMKxn3fZL3OGZxvkQYOnGhEe5w4QsDeDksIYR1n5Ocmq6coGOj+KjEfTGaYKA1JuOR0v
Ra4RpR9nxDpHde6pLg+4n4WaF+jttcrC+aJaMqFFVVSThzBci9OhEI0ZJiQxes8o6w4zga4RHyIH
kXalFUkLPXgwvuC0Ut8G2K9f2Urny8rYfEvAyzpllCWLKh0VtFOHAvWOMi6ffS32DxN2rcdeU5t9
KCvtlaz4fFnnHJGuL/mODUxx8SzEImeQzMjqvVqrCNlOPLioZuBsKtefLp/In/3N0/vZmuGrjjr3
0eYG1+mypmENF90JRg+vWNQY+wzwkFvreKOC5tPajx3SWI8mgjrvwNyOiPvHdELcWREaUwIcdd0+
zcwrjdLza8RSCbsyCfJ8gS2BfmhEtTIgYZbbl3EZRLUn3Gh9Pv64PPf5Al5MHaqWMWcnPPrPoh+c
cGy2FL0D1O+jYJ2BqvVA+FTRXsFoFPiZBpoBMpTtIc0pNDcbkce7/COsfGjKLPPoVObQfJg3/S/n
VXd8dGITm01tyMkdiYE4yLUhH8HEa1deqatD0TyDZUOkB9d7OlQTa+QejdJ76iQJzM/yUNE3YdMg
8WxpfXslMKwkYVSGeVxpgN3mt91iZmHHl5BRJkHwqJfyTasqcKORzjlqsFI3nVDgqGtjtIcSbD80
Ux08BpNyjdK59oWhx9INsgFpQ/pZzhmpQFUpBgyFFOVuVDWMYSK8sPNsQpYQ+1cELVXJS1O4/OQu
7cvlr7s6POeK4AGjGl7p6fB62vhhQuDw8iynl0FeSguvgwNtx8aALCLo9xRaGhVtTl4hWdfQ1Guf
nDcZSHiK87wEF99AmOA42qEevKDLyq8lFoX7lKLIrorV/0aE5OJhL0P7pAKy5K0ESmsLdeoH1FAS
FDOwTD70g6ntULSJELdRxf7y0q5NDZQRbVq6lgop0+nSxrhgJrrF9qo6Z3gxGcCDxChu4zK6BttY
i0ZzIWROkgB2LXeyaGWcIiOAjYlWqsVNmNuoKuF8htPA5TnNoXYRj6hHcG9Da4VEu2S1WunYlUHB
DVdUmn2LG6qx9QvUhopWTO+FgcA1qlrO9vKgKwvJxT3XXmYYhfoTivBLBELO1OqDBN08Myh7XMMw
B/JKbXYFqhs0vq6EhZ/wt+UcaaiDLYIjMrMLTr/bCLY4y+URj2YAxr2CwHnu4PA35bK1m6pOmba9
H4kCjeVs/IoAg4GYPKqq6PpWs+pMT020d4Uco/qZYGPxAARbjHsaoEqw61u04yd0Nb60soWjLApt
fCN8YszpSVICyXeNOujsLdLsgzjGalTcM/EgRYVZ/W1aKHtFI98hPXLgMaiLElMeFnVqGS3ae4hf
vpeL/hj0qCpimmUdUx3vhN/+ijDeeGOCiDWokMxf+ZevmLQcyhBqrVdn6vTNQI3vWKBB8BmR72tI
5pUNA0nehhQKcAByyGIoSkppJeWt7qltXj4hCZPdCtnID3Q0g7fLs1o5EHPXijKMSXJyls22TQgy
tWUout7DLTm17SliCo9xSjcOaqV6p+J2dCV5X8n1SC5parKS9Mv0xZfTJrW2fJTHvCw386fIiiho
5SRhdQ/4XYhrgMK1Of463OJA5On8kKY+700YXDkHYQfoqskT7oiu03BVdbRDsZ7RS3l7eXHXviNK
mMgC8OakHLrIMSMUUlEVpKDbj4P8OaFE86mSg+pDmmTT4+Wh5ntmcejpqfBC0MFQAeFZzLFRUDgJ
6Md51TjJ2yaqcO9utR+46uDaNUjqpsDx5UfV0I24PPDK4jKwBU6Tj6nAuzk9FgaMELvzG8VLhIXm
Tq9KL0CkfsAW6R4GAYjSHJX8yrqu7B+Hcg/VXZrsxLjFZHu7RCHZYszOr20uCjRI7jMQf7HbqNgy
5WCRd5dnufIlYYLLMzqE9iDF2NNZNqh/Oe2ETmmP7tFnRRbNw6jHePbSvLvyvlxb0JmnzdckiFPc
Oh1KSiF/Zag6oC4qZERARd3b4skSuUXPQ6jqRq1t+7EvIQT9/hwhLmoaektkUsa86r8EuKii4KOR
RGK0h8rzFsOu8bVKJRTaUyerr7w/1haUzUrhcs6WiQSng9WWKpLIlhU0/KbhIy3npoHTZ+s7047G
Kzni2ooa83UIHB9kyBJek+DXR5fDUDzL8esG4zelu22dqQZkg3LIltaWuoXy315pgaykpg64HrIM
isGMu0gNiapTXNU6BgZGKXU3o5UGB8tHTH5TjQFoMJGq+nPma+ZL1hntj7yhHnX5i64FBSqTM1ie
BiQ/yOkiYwFqGX1TaVSeazTSzUlx2r1epMZbmtTyjYG/+DYE4Oc1Y9BcI2+tTZ8CDaCmmSl6BlPQ
1KEdCrPXkAQL83Q7WlpQoWapVu8TB8SsXvjJLY4ApsdDtdvCc09vLs9+bYvxsEVeYZYM4ho9nX1C
hx25NVkDuKnlXof8uxuVjn6Q0N74b4QHmL8zSJ7M4Cw1D5UkDi0Eyb2sDxFsDO12n9HNuMlK/Ewu
z2ptMzME2Cae7uSUi4OjBnhLZFaseQglFi2V7aT24D3oX/Me+LGLjUt/22HPfG3c85iLmALHh8Ii
GGTUZ05XMzCKElmweiIs9d1jCytyi08nPjX8v8NbScHG+92J2mhYoR8xKyHNIj6nAyIjjgpp10xe
qqjxp6pSMeTzJcVNZOybMvwRXcSWhyvB9+fVcXqP2tQU6dzMcg5URhZHZlBlPJ+TbkTnM5ALb+gG
5bbXDf+thzL+PvXH8E4EDbrXY5mbBwG75T7B4Xg/do785+UFON+/JIFkDfTvIbSdtVA7tEyRgZAo
/CH5/yLDEf6agw28L/Mqf7081PlZJQmcgUvcqDyKltmDqgWdFtfx5LVoam+HTHW2If602zJrjJfI
jnysfRHQSKNYui1LrNsvD7+yt+aSnzxjIEmVlhDzABq0STUM3QtRRzm6DAlqeDEIhmSjDYa/d5y0
uNLpPD9GaCZzlZPaARckQzvdXXasmx0GhaOnzBSMLjXrrdZKzhYzlukrdkfVPlGtp8vTPA/HjElp
3uaSJdFcVo4xJVOGtkKNsG6i6EOaqY+NbxfPhEPpoPQhyqK8/T2bXPjK+q7tJCIgsGAQ1zxBF5MN
Mkw6nTCRsVpF4UgManArpeD4E5EEV+71c1y9bZO4gKLA2oedtKyrNqKt097AxkIDAAp4to/RkU8w
DrRrv3hosqF3UyxlvVjthxtLCcbniLTrBVFVvE9FmtyrlRUcLi/82v6iUUmxHtwVCcDiUOMmFmNZ
QCiJJogFbojKJCYUOek0fCkjv8kdA1G3y2OufWySKOo00OLASS/qYnGBZVc89BP17LK/cyZF/Ygx
a3pjN1r2Z45P4y3IHctTEr2/EsNWZ8ttBIqTlzHF7dOtrRSIX/kVwshU+sXD0CjFhn6s9IrolTjW
YeBfCR5ru4vwwXEygNzS6TodLwOP21sRTpSwRNvdMHDlkfThBDHYxZU7Yf5Qi+hMmGI1abATqpa1
3CLDc3c2w0QDdxBPtCZ0PqPoP/z2p6NSM7+mqEiRCS+OS4XC32g38Yh8bDZUG6wJrZsqRw1HN8r4
ICvYyXhNJDAShcwhXdk3K4GJTA2SL9kxj6ol3JdCbtU11Km8KZhKPLKq6sYoe/WhxYDslkJ56w7K
UGwvz3hly5BOcK3PkCRuvcUnNOjwG1GUzzqpDfatuo6nBhbQO7kzPthJpO4vD7cWJOhhU3OYNQ0M
LtzTLdNTcyynDh6hM8rWBnSAtaXSCF6hN8ynUmuLLwrSzt6IKcp2kDFA3Na1bMIv9ZOXqC0Rpsew
O7wSJX+WVZa7izBBU4TOKRZM85H+5QFEFkfLshGjZxaW+pg40nRjdW31Hmxb/jXA9m0rj+ilJn0d
fip5Kn6LsfOREYPUix2+ltF2whvgThCBDnIS91c2xkq5n4oJzar56atT8l9EMSjf5WRp3eD1RtGg
llP2fepFKOd8bmRNsnaWhBvq0UT94luf4Rq5oVEp36G7jMLAle+3tl+oCct062jAAhU6XakspiIc
FhT9jQ4vSjcj69y1qDffzk11no5Rrh1H/NQOJk7IiJk7+bca6H+x1Qa09StLyu+Bv+r7yCqzu6Tu
cdlrE8m4sqtXshoCIOkTWpNzh2D+/V++Z9RVVpyP8uDFfjGUe23So1t1LLJbbkjnC7Lt6OcWKLmz
lDkyqbIY/Y+XF2rlMM/0ABUFG3BOBOPTn8BAhA9LSHrFQUToOAaYYh/xLOg+mKlNx6YTiGpvseOz
f/8KgFPFkDMxEYzK4gqIRaV2NOcx4wNchalojRn097DWJEjSKkgH7NytTL357cnSFFd0CFXA1LTl
e9fwFYyvol72cBOqyy+BNIaHmFZntbfxAYjcIAoz+ahkqrgy23m3Lc4tA5Ns8FSAmbQ8GKAMdSyP
cspBdVJW3hjjGYqrNL6QLpb0WnEtTszRcDkee5+HED158pzF1Q63U4UPnSBLX5gI2Sl+n2Af2Ja3
Tjd+1UAa7WK5fVRx+rzRfVS5afi27y+v9fmUKUrAnuN2B1uCwt3pxtK1eOpDKrMecDL1leKQAVXO
QI6pydHpvjzWSuABvSKTt85gC5q5i9MeOjxw5IlzMql9U9xmxKbc09LQ+qy3dVPfZ9M42tgO1qOO
8TsMxk3jo6+NFU1WXENDnGcAYD6sn2wtElqkLk8n3kcaaiUwLfBeb0cANJUS7ieccK4c3PMAdzrM
/Pu/hA7RlxBHbK31ALXZAX1ru71tSgwLsOpo3py403eXF3ltQM4q9SJwAjTAFntKxGZrDFnSYTEH
H9IuMALCphSGFMaGrg+o5kpKvLaOYOLnz0kZAYG60wlioKkAQGg6T+vq4L6YmvxFNYarF/0caE6P
ChUKtDA05JhIDn/qx/2yjlRlWjpcLc5hep39iEuYdA7OMo9d5iAshK/zeDuFLZL4Vuw/VYmk3Rdl
kHmi7e3Hywt8no9Ti9KAYBAjyGeW/AP0o1t1gsHi4aYEzDQpY+k1zlTrGCgKyATa4xhw5Kr/nXw9
uVYLW0ktGJ2CDZI/9I/OyvOVhMx/oIrOCyM8JTYYcfi3Vt8kt7kszAqtIURifzoZfgoxK974etl+
FFX7LQuF9tJEU7pNynBA06+z7ujZiOfLi3N+U84/3ozhn7mdUL1Pd0MRDjpOPllHa7ktqTCj6/Ms
mUW4H6VS0zButi24MV2PalCsye8RVDeupIRr+5ErGmFSggyPl8VP4Nu57tcOP0FvYHzqhn4Gaja2
r1Fx144ZBEtg95A9IbMvwkeCo12nYu7mSZLcfagKOcHgEe/Tce9MU7XraONeuRVXJ0YlC/IL/Ijz
LnrU6Kj4552HD3fxTWuz4sF2xt+v3ZOh05vk3p21+ZbHGS51XhQh8SpPhbwVkm95UdbhyVVIv4+n
oYoATJwSBvJuvKdP94rPLe7YoYVaRWfH+6LvHc8M5XDrB0752xf7XLDgO80lZAZdbIoWSF0aaU7r
getEXLVtxVYNVZzFw/BaiWRtY1jE3VnSUKUitIiHpRC1XRrEX53T9S4yU/0gVFzJVRlDbCiEV6hB
K/e3AuEYBTnosfR4FvuQbkNetrgAeT4EHtS1s3pfD1XgodPsX7lZVgKfKpP+Anng6UB6dvq9wCNp
MfWtzhOWjcirPzmbIJdisBxdc1ADh/Rd0oct5WP/ypn+iQJfRH+VBjYVRVrZzHWxVUIVuBFdmdbT
pbD5kCejFXlYYVquEoGTO1Slo3xG2BnzaRnnsnET9pQ3m5EMdfY2xwqKzdziEcb9cghKiIDe5bC3
8hVoXXIquaLAnSz7I8Volw29rd4DaGjupyr9XGLKg0K3eSW+rgSBk4EWn7vxeVf3IeDGiTb+4KHg
gVuIJozmSvXt/L3B4xByIbc60DDaBKffusX7um8ldrE6TfLe6bqaN6kibWtdql1bzuUHqcYu5/Iq
rl1ukBlNKvW8dKC7LXaYSpm+1RrsQdvYDIvNJI3Y72oT/uh2n6tfpTKT0ZCQhebFYxn1uKxo+lOu
leUzUkJoQBM42oQkxw9uYx6Ee07M8Hr5Z1xbGKDscyuMgKIvxW8STABNvUS1JFYk8yXFCnWrRa20
DRKHekc8WB4W1qZ7edC17TXD8mhyUlQ508BExx7XU8vvPJvNfIjD4kvnRxQIhqC58iRZO+PUNkHB
zDV86gOn392PmwmOi0R64QT5Z7PoPiUIUe6jUuR3kuj8GyossBMq/RpPYKVfQrrKAQSAOLuOLPms
pd37QjHnCxUkf+NlTV08RKMVOO5YjMY+KkS6yXiKQQdRyv5Qp+B1+iYHbUoX+xqnaCWIz48iOiZg
TmdQ5Oky4CeZBl2q8JWzJr3p4oaCRCi/Cqsej+ZQNfvL33e+fpbhDSEMjFbmlA4M0ulwGCPpXQyT
yFOVsHvGVgfKsMhKY2v0Ff7nOIVGtwGCbA/4FRfvJFv0/434ZVMFpb1M34bc5PQHUDl2eBo5wpMs
5SHF5PLjGPQlfbl+uDLVta2M0i63x3yXwLc5HSnJypDeMSORig7bNMNaWDLrYpcYVvv7iTowRzr+
YNfISJdlhDifxiTDs9SLLLWPto1tYPdGSRKrrKY5AGkT39FUxioUmLT6evmLzhtk8UVpFiMSOAsg
KOdWKGpQJFnA2G0umbtWErPRFy699zb/b7XR81gcB7O6ZqSzspEAz9B1JFrML/rFdwyNKuVU17BN
g8jMD4ks926sS7zpI18angdL66t9p0ra+xEsOSIGjX7thbISQUBjUIo1564YItmnH9jEM8+eJL/x
2KbJzhnT91bZ4SI9qe1OLp3yBn370Gu4rX9/Z4FOmCGmhHUEeRalZz+yaqcXKXs4juwvWMDq+3RU
S7pEeXvlFlZXJwkllTsf0V7IRqeTzOXJ9icZa5t+sIyvNT7BR1pD6r7u0u5mEm3ohYEZbiwlyj+2
OA+anh0DlphkHZuhxPa7AIZQ3d90w6B5kEBSLMzG3AJ2FGvNp6rUQmyJcvNd70+Rhpz51H3JYE73
rOfUH9s0qjZECcN2KRJhbheb1SEco2v2FauzhMY51+FgjC5xkbYd4hzb9MKrDal4kYb+mCKBNsLp
VGuX5vYoYQ85TPeUP6srj52VAAx6iKcOQQno8HIjq5gIhrXVCE/gCPWZwPm+0oqgAXwKPMAI1Q+X
j+tKWkVFauZWzOH+TN+jrWI7JHEUntmUvJphCbY4/+XXxEpWgh8JIi+Dn4ZCvOROt41VNX6Xh5Lw
5KrFwyJPsgiztrIZj6WNieblOa3FAiCt8yWGnCZt4tPBMFeNjbSbeMlJ+vihtvU6f5qED3277Rvt
ntYJnmUdpQQsJHlNb/sEO7zLP8IKYQXgA6oF9A/R8KbIePozSKgpdJ2mwGpUjGpANh+ZVhQaysa/
M6dcCzZ1oNUfVa3Qs3srHNXZebsLNpUqlG+dMKy7Is6uabmshGaSWjozZOpgDZcBKmycFHkuzIKB
OvZ3WYxLNEOJXRbk4zaqGzV0ka65phK2Miok3hlD5JBW0Ro6XYlQTRwsHqXK68rGfIWfXGku/mbj
ixLViBrTv3Buk7Atvl3+AmvD6ijiQsOiXc0WPx22tusO3CjS011sy4irwta5Swp6KRsHs5Et8s1g
Jbiprhzf1WHR3gN2TLWOK+l0WE2OlND0J2zBc8N5NSp14OWg+zGw/Dood7LI2505BMOVYc9dJAgW
xMFZ8JP2I3f/6bhyrtSJrUqg4hPO1r2mNFi/d5qTfh2paT/HTq0lbgq3+tCOem66SpJUqef3caWC
NA/xc7XRofUUhLWRQIQ2UOOxifuXOxVS8P3yp1kJBj8fi3MLmk+zzIQUIwn70ulRlapzFaNfPXWi
8dHUUMHIsEhs62sBYW1AwjgdvxnBQSHpdHHAkZUUuZGxkq0SrD1ZdHpbp2V0zATiA1ceEis7gMNF
YWLeAmz5xQ5oB7uxQ657z/dj47WpzQ9FOWX3Nsa93lB15S6qgmsZwMqlgaYcmd7PajQb/nSCIz1D
PSktGjeFhANLnDYWtt1yGrgIwPWvldNfK0uvxFiIwJC353fC/PY/HRETYn0SIqspXIV9An8hnsQh
tAf6qUnkIE42KVJ4bwV6nx37qdKl2M1rVX377Z0Etxo1alrOc069WOuIboCf1VXlKRkA39GqNVcK
LOJYiGfc7vJYa2uMAA79aLRGSPEWm8hJqQBwnCsvjOvuOVDS8UMid6gt0MzZ51MZXqncrewjqItY
MaBxRBqwlHy1dGobIEF4EKZK9YS2Hq6cgxyHA1qSIn5XlT4ZHkp+18gvKxnBrA4D0Y9EGtGvxe2p
pUpsqA2tqggMzDZEiMFTbN7Fl1dz5Ugi40i5ml6ChnboIjxHshNZTlI2Xpq0BcRufTzGjRVvQiep
fn8h6UTRNCCnmsdcTGgqRpF1Wis8Jzeqyg0SkFVJEdjPrMB3OD3WDoZBsL08v5Xd4uCeCE2Kfh8S
Y8v5xUVXZLAGPc2M8vtuxFF20rFjzsZR3fX+VXzaym5BmGMWqPrrfl+MZycJAvoV45mtCH/kcgZS
V4AWKGVtfKhiOXnKC/UaLXdtkvQZeOjN+QQ189Mg0KZ5XaM0Lbxq0C2x5YqNpwOr7dzKUR98FJkK
8fjyuv4MnyfvS9oO0MCgAMNbonm5mKiSGFHajR0VAzVFbqC3EFnY9VTAs9iNOqWIvaqRtQ9KZE3J
jdJRz90FYyX2QSeTcuqV7GsIZRWG+jVDoCV9TCqOwY0TNoqyDfo6zp4mDuWs1aD5j0GTB3+GohTY
rqHJftd1k/2aFnaWbcZGG6wdDeQ0uJI7nn1KjgPXOKAeIN/UnOff/6Xhx/ttaI2oZobgUJ5i7ilv
0GrZTUt9OsRG940l+HB5Vc+HhBVPbWIWVYMQstQiCSdwiKi2Gl4VN3Z3OzV9E7tGx3vVpVBQTzsp
Idc5tkBrrqWHZ+GGjiYNF96vXCN0zxYhvEGRpx/HwPCaGHmHbTC7ykc+3/7KgZz/ndN9MysNUJcg
hs/SA4vw3djACNQKuxdERfrRHRHv3mDuXNygvn7Vb+bsYDApeCegA2dKrbMUNkEjI7daJNGBaOba
U4KWxF1da4+tFPrbImu5DC9/v5Xx5nxzNjPFVYMK7emWUS1c0dVoXkTZVzHhnkJjfJiaqZ8A0bOH
3ztajvrA5UFXNg19MpJNMgBAdsvnRF2VsjMGteFNw1S+BiPU6ZLuAz3YCp0gBP1vS4WH+uVBVz4j
OQ59YMoPFOeXqVyBi2/bRLHpNWElfegCQGOHOJdwnQnKq4aPK8GGthjRhtcLKR1t59N1bdQ2lTFf
1zxgwWnpNiLU7yrcwHuXtCN+ku0qAFqgBirv80pFVNoIY+mdUhj2M4Yt2Q+1ytAeYJtmmgdVZdJd
U266Ya9GqoqulxZIB72LBDoRfjgc2xjWkqsKGdSi5YsidmUJ2bsNny7+YhbJ+PnyWp5XnmlxyDhZ
8eznlUz96HR6emiQsWFB5pVBJN8B1ld71xmMbEb21nHt9oPdGlveduVta9QoU1qjUceuNESWwAVE
s7LD5Z/ovLw0/0QzF51yFm/VZRddbvSwpj5ZeA5Is37LR02aXaQFk7RF+FClxTFNPEryBiiCixl7
+l3nwYMiY4A73WaKZbPZ1Bij164MCj13TSSwCzaorMu7CCJAsomaOH7MKzmN3Fozx8/Uuw38vdGG
T7YFliIvo2qhPZUmOl4UmCCLm2jqnQhRf0OBYwNT/tvlOZ/vaJQzECyHQIomCkXo048wphXEpzEv
Peh35mYs1PRQZwKAw9Rf622dhwmIQDRweAvRuz8jjVY1zIwgLwtPtev2c9jpJjwqU8EGByE9V+Y1
eOW0ru4w+lo8EuYMAUWU08lh+YabOmBUTxVxv+ViTzZ6WidbuxCQKrsc4k1ly2DMJmM7gdg45KPv
b0KriP5CYP2PE2f35qfT+7eiHOsIdfXFL//1rvyevxf19+/i/q38z/mv/tcf/dfpL/mbf//L3pt4
O/nFNheRGJ/a7/X4/B27ZvFvd/n5T/7f/uZ/fP/5r7yM5fd//uNb0eZi/teCqMj/8fdv3fz5z3+Q
tM64IuLuf1nYz4P8/Sce3jL+8vu3PFj/O9/fGvHPf1jOH9SkeRvNQoKcrLlB23//+Tv2H/NzBrIV
RSpe4fPv5EUtwn/+Q1P+mA0S+A/F5JkkykZq4O//9VsI/c81dvIwuM4Yb/x7AR7/um7/WvXge/H3
r/8jb7PHAqJ8w4xMlQ3wv69laa5FzZzp5fux9wM9M0Xk7xV1+NRFLchDHOf2ovaVfRJA5Ij1Mdsa
JM/HaAI+VspD7hZAfTZtEOEr4OgtQpZpepdKWg9jF/0wVH0zN9fyL1FWKG6ny9OxssvsrQ787iaS
/GynGJMADK1bbm035mEg7UfrjUzPFY1euHFifMBf41uVWvUuDdTygccJ76vEEW+R04/3mlyQ+A1+
tCvh11SuVZv917EX8rHN4WjoiSQf8wrvnrrt1E1PbfBYmp2OX2ZZ7/jSxC870+3UlcHMevMhnUOs
+eQkOg7rVmF+RDiw3WSFUW60SBbu2E+Fl7c90BDFrzelQ+JpIrtDM9Ig/nXlqxQ74n0R6uA01Wr8
GDloUU5ROGKF67Q7p8aBbrSxmstlPPZUiBNulsSIhBUoTplp+UOSFeFKXQV2ly6d25utpbiF1e07
Pd3ao5xsWkMpdqERRy9BOtpcTHZrbhQrQiW/Dp5RCQi3oZbf91MLDmKolOzQBn16kNR62DhiCv5M
RZl9IfBYzyjojnuz6Cc0mOj5YV483OVR0+8Sq5B2tt01+BhHh9xUP9kDLCqlQaLZ0NG3KeHxunAV
0t2o68Uxn8wSi/g6sXYtDsB7pR9ewire28NYu1mR5HuglPdmgsg+Ygoh+iWddIDcfZex3nvNGiw3
COSXyR62Zh/7EEuD2lVaQ3NHW2RuUKadW3WW5Ob2EByqTH3KTK11s6iv71qRJ09mTYSWmiZniqmD
cLnQNkXZasdgKH1Xn9CW7Hy5/IhVb/m+6wBlhWCybisYlRplOFR0FbASqD4MvRcPUf2xbZt2bxHy
t7pkZgcnU9PXn3HhtyLgffStLprihzgNd6dh818vRcZ/l3/kJF7+PxUgSVv+zwHy7g1M6Vu6EiP5
a3/FSFv+A+rcjOOE1kPDZy5G/B0jnT8o3tMFB/gzN8Nnm6F/x0j5D8qJaOHN2Sjk67lT/u8YKf/B
8xSO56xOrdAlM34vRs5P2mWMpHopLyrnDS+2pKvw8lUVpdpgDpy4g50c8yS6yWEuuOUQfs7ZNvoI
Bgh4CUqR/V01lDfAkkgpqbRvWq34rCjBLaQxMA3Bp7HYWm1ytNUv4djo+7h9UgG2u52S/fCz6UVS
x0/h1L8IJQZa70yAbSCg6YLEJGjwImy08KHwgxuMdNyijsOdI5wHmioBKrTJPi3zzg2tPPHKsdmh
F/2mh0hk54XlQUS9m8razZW23EzpDydGfb+I7vxu/JIK5VAiq03J8EVtTGejKX6ywQfpYHLIRNw9
5z8LbvWnsDG/IYjweZSj760T3o5qWwGFUV/jbjq0tey1wv6K7sfgaog6uv6AjHxrvYvt1ANbwwEN
3w+EYrexTbfpKqTDYmRswuitSJWXAFlkj/z2e6P1z2nhK/csVk6WgZ7NE7YjrWdPqCcXWXE/OtT9
olC0bgCls1dD7Paq7gFaU0mAVyY3ioI/S8BrLpeQF+rKviojSpMSBq4TbrT+Ty1d4eJUi8OS8mwQ
NDZG2mPpYIoneyocNzEfHB7dN2ai7SWkgD8kSEQ7kfO59o1+66uKyyX1kEeyvR3KxPFADCXbcRzF
oTAFJpHJsBlk8WJNot9pjtoJbstC21fW1OwxJxzuQkNEh6pJ9tQwW2902u7dxGPuz4E3Df5d30Kc
IA/EX57kgyYdHB+tEYS3N2kpPzoNUNtSFYirpUG9sccq38ZWmhwLuOkHPbHTEKEq80eYFNsuHp2/
VAH+f45kIPsuBbH/mYu3+puIvr39Gsd+/qW/QhiVv3/HLOnn//47SkkmsYhkCK0dmslAk+dx/g5T
km38Qf0MSSW6v4i60539rTjFU4WY90ukMmkjU7MilaSljFwLKeJpul+SL6hljFa2i+5x2tRqdoRa
4gBVzI70O9m2dEd0ygRZlnXiR2nBAZQffUph0pMpVXFCLALImeFq4VdJpqtbOKBaI91rYVAO4yZF
9jOujki2Trr/IEeDPggXI70QKnszFkLb1zR+9eF9AzYmlraTRLu5O+aamWfhQ2DLgHvmty15TK1D
B9wglyP0d2hbKMN96ccK/S5HDrGIQtOh/lNuRJcBbtad8ZvQUfMgaxCkpYSbuty2WVCr+3JIp4yM
pBZ4bW0ErA2fV2ppE75GQ88oioy679AhKc24r8rNEGpC9roxU5Jdi2nCHXirKnkoBWWNYxOlJRZk
qCpWxbdmwEXvdSoG/3kGT3kF+hpWCPyOgHPvI3vVvyaNMW4VOwjmqhYyWF0wOtUW3fCyfIIdUH5g
hPzNcaryYZBQ2sYaVAtJIVXfLA6Gb43Hho5f4OYo/4V7vxbdn1Q7KnGLj5eJoY1vkFKPTeHHd/ok
RfsEJlv3SdBHvqH6rWynxtTfEppomz4akTfDfCAyN1ImF84eG14a7tTIPnaAKGkwU5QbrU2d9MF4
YLHEBgKqVs6ZaY/nOnZsrt93enMUYV289lk4wmEYpcTzp8y6HZx2IOOaiF+7vsl8+pxFvvMLtBe3
SoDsJJXRRkz7QdLQyn0PfalKPjYE2/hH09r4X2wkSdJSdwgi652UhkPgVbJkVRRhLFW9MaO4jfnS
WuDc1jZ1wq9yq2d7exYAlKMsO4ypEdx2ql5tgsF03netnFITDke74IKLcEGgxf2u7Y3Ia1Q72zSj
Zbn2KDlu6PTJI0rAde/KOHF8sSGv7YZCjfGeD0LMAvUiKDeyZMihO0CYbzwNe2O4VxLaYdao3Qxp
W7+qTVXkm8kca+H6lRx+yOymf4SNGkfAKKboZaqHrt1IZS2GHzl2hGJraKhMPOWGlWwmFWvG/8XR
lS3HiXPhJ1IVq4Bb6N3dXmPHzg3lTBIEEohF+9P/X/9zMVVTk8V2g3TOtz4tPsXHuccdv8gW2b22
ZbjfNn9CdElS7lTqxkbEqAC/xutI9iyMa38zo6B4YAZ0hj9MHH/EQ79i7QEQQjrcs+1dVFDWnIhS
zfux1/gq197IDyrHyXyPSHU9RCwKp9b6nF0AgMahmRLbJn/xBoOGn1x7GfHRkStrZbadMh9MhmcC
tv7aJcP6MUJ4w55RDIoQvbVN91uRbgekFYV5v8yZ+QsnZ/qzQs7nKckV+TRa8xYV1EG22I+kuCHv
T7xVgM4hEdcwuLWVZgeJuQYPp8YGg0SbsD1xBt7oYWVThjBq3UI93elZuZosBcrPLeIrqn2lrV52
RTt1oQkdCJ4au0u6R0ZNeQoWokHjkNpYtzrl5S2b4y56iSJt+xrV1EX3H5zD60+RAs9/KOVSulNH
kDxy8AhU5HskcKeQTiHQ/2STScaNa0nSXl3Wi5spy/4VG478uZhOviuf2J+ew9jEEXoT7XBIdE26
Jhz9P51k8QAMKSvHPeD8dR/zqL0EA59ooLx7NgI08rHTG+2aoUSKX01mSxo9kPIq0Wdyu8fvqcZA
LnBDN4T5iXgb/FPbWUHyVTDDd0UKqxgeCF88Fhk263ptqTtIbYobfKzlssvGcpKQ2qWLrrUv2sbo
sGLW0mvZTEjYeiwjPoIlllmCZHwyJb/WLJhqn/uFzPtY4uxAJAuZn0C2qKzZ7qFNZESqbo1cFo7j
HtfirurNUNzsYvIP5D/gg0pg2tsgjvaYjNySbLeJxJWpnWtd/pWscngOcwcbRMspClRy6eK8TiG5
aa+kdeObpH67DmvrULJVoad5I5CnRSKPX9nCsqeJdO3H1I4L+RcgrOQ7N2HMAuY7dnTCeYuOTJZ4
0SKoh7dJAzdfjmRaOfZOd7vJyNB+bDDeQ/7oq2h5XmCgWGroTjd5sDZR9gVIzUBPyWRRqtL3+a8g
CzY3+Dts1ECugqZjOg7LaWIOqompw8eXTjHblbkhGWRwGUkrDMIGbZ013vj+lSqUWAaYcvkXooP6
C9CPFSWQrSxcMyP15oXmsx8bLD9qZyIfvUisP2UjdJ69IEsDJ3k5++6ryCf7vrSwjPY1qhXD322L
80+Gc2lBTpiL8DELcYzuLxNk4OV42PB68j00ZUlZ5woPST2obXiac4yN+9YN7NbpTBvccMZWe5MU
aoZdCYKoU7UIGZ02WaAxq+xXgK/4nUr+Xig0gsdIjbh9Ez50pwS67Pi0mcj10LPqRNQV/t8c1wQO
zrJGLeKA633Ls03E9dC5fqx+VIvOUC/cQX24rqhBQbCsoitSz8pkuk+0azseEWQlwwW0o30qe1lO
u1aQaT44mm/4ijTOeDph1UQMJNhVEAAsZWwXw1x2gBgkHLTCEQE1Lpo3RxST6KaIBhkfMh6bS7lt
8AVCfUq7c6cjJoE3qzH6bWUc8QW5q7igm1awFkym0PGzGyMsWH7rCvuEmcnj+BvE0UJwMe860WPm
GYDofyMuNSuPTGo4rwPqqois3TTEp3S6R8CYiuNnw3ERTk0/YWN7r8RYuf1CoKpvlG2HJhuSuTrA
7scfiR1FCZzFLxTf1IRm6BVpotM5ZkMX1RgfN3vElWvPBHLEsYlJlu1xJ+FjAgHaYddSeSlR4sG2
9bLQtlLnOUdgR73kLvtvipGce+qKCor6ZvDKvGo+WnGLooo/I1YlsDpN0Kd0QkKEzGuJqrGXhM1z
3uS6wskdT9nwM8F7Hjdbhpv2veU++hHNAV+aHrLqPVoDnt5CiOmVMWhgrRHka0j7ar61xuTrE8NR
1YhM3bfmESFptQqB9/skSczzYsOIy5jbtGjKghf9TwCQ3e+xb4GPt0pPa+M58MqrJomeHqDxBWRm
1jXHPbVEVNdVR9I/+JOqOuSun15LCcnf0RUdppJ74u2ntGsEnROP1DLs5sgiywua0+AQVJP6syJw
tOz7DaLthoEloDXAxjlg7QxDWqe45X7NuhjQKLJ1jhzQfeTGV5OqTtR0hOLmDVmQ9k/oe/+JnECc
kJNxSh94vASIbQVkSvU6V/TFkMXmx43Fs3v3g2qhcs9Dhcd3DkN1aFMkkh8Gu1ZXfMRYbS3h9LTi
pXoJZE6+HZ3ndt8biGMaSDZQZgvKGFK+lGguEEE3laRedbb0ePALHOF9lhm6Lxk0LphzYUq5rNQh
i4KPZSUf1mhJyYI8AdA5a60r20rAB/BGw5RM7Q+vM/5nK7aNNIUTZLchAJo0YkIDVoMOyBkjuFXl
GzScJL5MDq1QOyi+J3kw0zDzBkFNUfroQ4vRRIAovIdUlutNiq7ApV0ha/Gm4kx+65VTzCD49tHD
GSfdb8PXTj3nE2PtReVzdPRCta8rnp78KPOxmL8XNfah2426nPaoBYqWV2R/huVFBBpwSAbHSdyY
pFwqCgQmzd8XYHpdk+Qre9jQK182BurT8ZhWzkV1u479AsiktL9bkJjxxcGcNDXzMvm+1tJU74pV
FYGpckquOUautA5gcMBrBYhc97FF/xVU3wv8r1bZrqwpriR+6Dq0Ve0RmIkcfyMqd0HjuT22aT4X
qD9sR46AKGfCq3IbOswmEkr4dmMkemKoBy+W06iPDkuGEx8fh8mvrRjiHI9FYvkBxdvzv15wAuAD
6tkfyKCjcV1Vc/c4aJ32X5SEOK2TbIL0scwRNPLMEbqRHbrSLuxSTEn5e1RCLjViqdpLIcYhq5dV
zd0etzLtG0jF2K90mix5wLWbzrj2oYd+Lvso/btiRQQNkAz6tjjsCediUYV+iALpvh3gnYdgVvoy
DoT0B0jimKnL0vY3rJ1LM+NPV7WUW4LXwkssAmcR+iq7Jrac4geUHM3pTm+S/JkT+Kkvpe4i/hts
1WT+RF076nqY13SVtewtJk5Lx99+sP7IFiMezJr2FyoYw6DWdb8LflcaqW3Mf6auRNffACb3gxSB
Gvwpcnyhpi8+8D1Ha01nnAf3WL3F42y6w1LZiFaWemmlejcRZOA3mK2qYo9TCaB7R9YxvcUVyf2h
6J1YPmxKt/4H16lhOwS4x/zVIWRlvYwR7UHtyg47XzMFJEicXWej6GYdnof97LYOkHa7YL6juMw+
00Fu3TGjmf+RTSFCdFlMrKrpWg7mMXG0/aUT/JD3xjCwefWog++OoU9yVDTKYnB/baTm/N1RVDmh
LdwhBVPl5tj7pXvVoYg+kMGQvI+G6vMY9WH+yBYSditN1FeK+6l8GdYp6NqUKL4gA/A/mOF4uLva
ygWGVSXB+0gbd+W5K1IgaFM5Zw3ESeOTox0/FetUHlFPgjSQjBVH6A/aWwyupolaHn+QaBzxVG6I
2quLadlw6GiDvExzr6XOC6Tq1xTr2zMNFFmrax9SVYOnTsNx6Xse9py6SNQL36JuT4eiumHW1V8Y
Q1lX63veQLR4+NIUpqB6msa86nB3JcUB0zO6dZZypUXTgmFbGlyCeKORlyXFT4ZnYbrNeYyVwm1Y
eQH8BwwXJTLRf4ztuPkDVD/J3cxPTYNUruHYTqgcG0nJ/5OY+SEy7cY3F01t9Dg4tOoWfUWfnI2X
WxbDuQaAZCywkHtEL9EiGtvvMhbYXBJYL54QLRk3TJfg2HKZuUeLDHr9JVPfXfKhXC6J8AV7QCUJ
sj4R/fUnIAyz2Csfj4/3etijq7r5rvyES6wpJ+A+u1Dw8DpBuGEABPeVb2jl1Bt3w1zVqJUfwFlN
QSaNYmz7E3K2vrdpYegFljeWNTOPFov1sajeKUQVb5qlYwMIHJ2tIWRRV7dk1d1RZ5P/zlH39kZs
Fn/0nnSoMAlo6RMSvdCyTExfO8tg3zALYviSZAiPm5vwiYZS+WZL+NZiuqQZ5jXRYQoGjacR3e0G
cyQTs08ebn1YP9FWvit6RVBs47fyrJhL96hcZe6qE523DfTrk8ZTkiBHCUtE3PRQhqaNjnsYKeZt
i+qNtYR/5gPBB4e2rrWEOBaz/0u8YIp9xlJdtn8nM3Sfnc2xczo8pRfovOXrkLRw+Slc/tMOc6Ca
niRy3gDMOlEle0hEogsiO6L1iFlg/g95LlnxqYiB3WZArmR2JR3UzlhVkxvH1upecaPlv5Z0iM5w
76c9IP1+/JwqWfrLGq99g6Sq6qVE8i86EECrvZUhWeieeyfzU7cRWzSht/oh9y3DD9tKmp3bYpKf
AXKrpZ7XHlq5oEGr9WLDxgOZOi43hhv/FCpTvrsKL9d+s5kX0PoXypwnX5B7gh0x36hESW8pJeCC
ESn/CN2H+S9k2SyOEpjSvlNVdyx60/3s5jYaazQve3SDxWDzOgMLtEK/fWgE0mnfRpus8Lx1bqsr
3c8bIHRZHHDfV/EROTMB3CcC1g49GtI7TKYo9nmJ4KZddkGjWehNDBOenFgRizp7vzCLu3mhuT4z
yGGfYFEQNw08nr31cTU3MR6x9BsyhPWhN32Z1PkAVugSIzr5LY0w++BtGWDE7fg564r2JSfIHIaC
GyH2TqJY70QizncKKsBLlQ8TCBudyIPzkr+TwMbTOCKlqw6gJQAU2iL1uJeL5dfYliL+ULSwSPPc
AAPjsMju0UCpVWeNo2psenGHI5p5qEr8VWvVHnFXVm8QWcDCHA1C2pprEV5axYZfpM1x3t7hhtva
Ciz/EEcKdYBvb8AvpsScCKpp8eOyJfnCSDWNZ1jwpj8zLrMdDGZzByvNim2dkPXCMuhoIK4DConJ
oZLtBaFvKKYCnBjfECRk8v2CFFQr6iyGePS9UGLWTzwQF/5Jad1ziVvJPw7BAw1DZQ/GmjGdHkNL
mPk5DNHsm5nZbOeLiCDQLBc9etrCSO2KEF6cUY9IdVUCClDAJrNChv97yvpsqWnq9NTXOKTQg16I
zaPlqCcUmG9C17/zNEa/WIUc7MO8RiOq7LMt3kwtOE+ql7DF6FYlbZUVz3LOlNqhaEEd0IeCLTmD
0u7D97R4hGoc9PGaGxDVtIcAELTINl3pOCNeO7a6bVKglH8GoCx8B4WFsQerQzTUcqiqK4b8+USR
TOsPiHT2T3iV/fvYtvYVhWxAAtbesgw7eYFKgoh5cYhnmR09Sh6yuyYJRExLTLcfpjT7dAXlV97r
+ylINzQ4xR4PyN4ivrI8IUkRfbkOOJQ7Jz1etV3PrPhcumTktYFz8TlNvHpnwoL6r0KZ8TPUSXPV
LFnb/xiZWUHye22q3YqCZrdb15Gaa88mVc8min6JjffZXk3ToE9+88a++7jUv8xcjp9WQr4xshR0
YSYiDKtr6i8kcjnwJJju35lXODN1tER+ny5leeppxqedbLcK/Ykb5vuXlhOoDDrPCv6SiQrwG+kq
HN6uWspvaOPxvclO9R1OATE/JXxGdBqdp19hmboriHW/G1CWuK/UnDacopi02Qy1aQ0MJD+h7tVB
LgEsnGNjKvgfDeb/ADCNHQXqL49lqsh10sqdDCzJZ7rG+ZORVfTrHr92xfc1P7E0ISfDQv4wyCkp
jqivIfpIPcn/TqUUUy2M8rDg0Pno07b7229l9s6XMLEbmpucqTfrW4TqiOnlnjBxapWasFxX63aJ
txS0aJcQK+sI8rixlpstQKmSHoBCKhIwlatj5X+pCNlvBAFt5xTw7HmhBYbt/m6STLkfPvolCxO6
4qxRwyGmQf5KAMbjNSpk/AJ2kfUXQJoyu/SoLhxQu6gLt6+mPi53oxo2ZP8b2Nqq0oMMTVgV0oNK
5kQcRYYoauAAEJnsBGEZLn8pPWb7OGPVQ+tT+nOiLckalyHiHr9pIFc9pEvxF0DjuOEGLau+IUnU
msPINaDnFadZjciH6mgdZt6UuPmxg/wSiZWYr+wB2jV0cAwkDaAOMrqAaiELXjlNuxczaIUEXDoZ
uw9hpj3WCJUAbi8T8Sy91p+tT7of/QKDA44tBiIiR0o83eWQGernjOlhVxoMffDuzRkymnuB3KFn
E9viJUct3PqYzeOYo37Es+gfzr32M+SaygsthvJmYKt6BsKOjyAdyWntoM2HxT2lrJZtllzyHg1d
XwUT5bfOC3FrBXrlcliyPitEJ21NqEpMqAHxMKc4Rf7rbsXgOR6MvcOW0WbtdMJBQ66eb+OEvs9W
IcdLMf5EQylehGN+ukBYN2bw/8zld4rXO96jeabFLQMl1a6fW36AcrncgWgKuMCRNVY0yByMtzqo
haJtk/MSd8uUybKRHjFLKHdISvemio4fR/gsLn4R23cIHi9vxiGO6RJKyl3FSHrKK1IhsoGS/kE4
JLPswGFsv5gq0Rlj9wZy7wOa2FYUHmRqOJdV8EijtKs/zGVK/urUA04xEw7S0K8AZbBmg+efRmSh
1Zj3/e8SQ861jzYCrJfM7ik2IvuvS7Q8hYXoV5wrSHjMxNgeoPtpr3lCBrGHNHJhx21YMoFMUAAF
+3zWQ8OFn4fXYKeh2JvUbskBMknABDDpD40rI/G+ani6xy2t/kWDil47mcufogvsMAymmn/2yMIH
ZjWSke8jN+YvW0kSiQMkjv6tGfU3QOepvKQmwdyNMEflcBqKTJ4W5HOPDRadMDeVB/L2AmjErZgj
WPdczIxvD8JXm3tgm2HsjFlGPaUVScofE1rYl+c8RoER7v2K0GdY36oj4I60PPq+WLDay9w+KChX
TN2VbdEdy85MzZAhJauGvWDKdytoF421am27o0ItUodDuAXdRXl+Ty3VZfqF2Lql2ItkRKnPEJCH
uJMxSbOawyMUQ2yRK41MIVx/D2sfjaEBwreB+geQqTBi+jnPbhYz8n9tKJf+UazGynM2I5p2h30Y
ybbFhAcRRx5nP6ts2UDAEKPf0nkwcT0JQndYKLF19RmReL49iCFq+PDG4B9ESwfkEZh5h9LsaLqa
PXZCVGXVOTC5sCuhoQMmTVJ4mWqoONsMJgrqh6rOSWV703i0aU0NZYs9Wrz9byEqobdj+PsN+mXh
a2kKRTo8yTz5XaX37tWVLcUnfq9+Rcn1fHZIazuCW9LfIVHJz6ja/I9yuNNUWQsXb83TTkEiNyMy
ExOSc9MFXvUgPoStLLmWxcSWlzzrwHomvU4oiDoKpzmfKbRl0kwXFN+O0y6Erbh6s0DtiBlSzi9T
VZLiNLfJRo7tiHyB2vZzob/arU3kr6zbwvg3oIMQaR1FgfU/i/thOix85uIlrWxpm8CquMetz5X9
s07VbJrQ6qzcW4fsmcaBwQObmYPqaHxbtf8BpwJchoHFQmiFguyTxI+zhqzT3tqcK/boLYUbHlcN
UCnNNG74dJvifRn7XHzRbaHfifJYzioX8xPsietv6cGh1NmgZ8iUlORhOK+Aybsz9nCYTIZE900O
W1UHpnAddg61KDdBUc8L95TO0f1QGvkEviGKj+kMVOQHLppiBcpDCwGlYNrfdYhS6ncoD9pwieDE
OubeOPrYKRgz98gryOOxToOazS1JelqdYyCM26Hk2x1bB+7x3vMET2nojP7n5iQkl81Mkl3woWYP
IBti6APhudC7jauQ7SqRj/EPR410FyuX5X4re/nVgpkHTvp/wP3+lQaIABKtDg6Nn/YNOa/JHpoN
/zmPHIuR79ONXQROC3N2S2/jM/Jw2JkuxFOwdcAp0nK0/DfAdbLX1Zy4XSXnJDtSRM7fQp72DsvR
bHdcq+L+KWCXXwHaIqi8il89FQQp4gxvdVnk5pSIJdvrKIKWFFOnrJFLUb2181JsP2Cq9OUe7q6e
3Fa0uYtzTAmKQJ2J91bE0QMY2fmnRxUd3l5nPIo1Y77Et9hCy8QRbmp2EusD5mDvc7ojzG27aM0s
byDiFe/KRSSC2ku2+U6AHeK4bPLu00m+PGAUB3HmsnXwaHacqXhPSh++Iw2H8kChWPjAvdfCpw6G
YuyvDgm0IT5huIlsVNMMWPRnJ8Z7YY9IF/oUsF1hs4ed2R9gL9L9GzbVIqlRcYoWi7YDpgPHMTLz
wq9tC2nud6CL5v7aaTfqPeaIoaJ71ONhi7uOOintsM/W2ZDtEOJppdVxkLRqv4rCWNSxE76p7Ldb
JUlrDCzAYBTQTvMSMdwTYdfpDXZzx2XPCqCVag6XbI2zDad/l+X6gRmhSrmXHQIGpzPDm2k/ed53
ybOUpug/ad96ARHAhhV0hPh2gJ1QhiQijwlcMH630cWoo5d556FUHXh0DHG0APAGT1N9JZuupGog
dMDK2/gkmu2eQLILBUu/FRVoXADTB5vpGRKcARGdbwsIGA5+l4MD+hGnvGtbLNAbMPuLZDOBwkzm
eYasZzNbND00JoiesF2yYt5bkOIBGwZw1jy2p9wTTHiP05AW8veEpwZTvndB7nuMCApDcZEAS8Lj
kuX2KlpMCyCYQJZhRQCGvTyPLmfu2XA2QNK4LKLtdsxCloPIKQjfja7TTXTDULsZMNuJYHeVdYzw
ZM2PXS9iDMkO4HzclKNX+sQAWbtGZ4b3DzyRC3vCyaEwT4PaBR04Kj7Ec8PHTdq8wY9xg1SRxItM
6gRx0dt8qJCXLvmlFW6WBMGTyhR/ZVasxXtcwqtyxSK7jHs7URSZ8AEFRU0PCDs8LK0WuB6jtowV
3j/gyx+SDKPaI9BeIKU763G4TTmkI+d56WL+CCANXZCVWq09B1aq9ihFW1V/V4h2xm0HBVMu5amq
qEx3mc99lTfM5Xc5kOwY1vo9yCtbILeJj3kMdQ0BJgiauKswSDBXYlN3XgxDemJFj+RpCMgU8k0g
rcYmWkM/0v9BoQVUWBjWp22TGJ7bMcmPwkUst68bn7s4vFXRmuZHSGnAxWNSUll0ZEBjUkzjkJjc
o8kWJAvXRYDapZHFNJhGlZnSD44sbNizFvKt4gz2QslTUXXOHxWVUbpfuTC8WdaOA45CBpYvj9Ha
07U94myw0XZaI7xEu40soIMFIlnsX1AwYu0OaalJd8D3l69nhs6+7cXa3kX/hrIlwLbxVsy/lw4N
1uRf3i8KDDBSlzOQWBiW79F+KTr3hrEu5qjDTRTluEFJ44BvkL8rIrDkrrSw0x0F9CXrgTAfWUDC
gIJBygHXq+fOowgpFTm+YpasMHaZ0lPyOGyey8aFmFfPVVpNuEbZjMjuudlmO8g3RG3L6h/ZaO9P
bJ0jeRX9iAk1b1VA8WfSs+R7oGMEsosCzYofOr6RBFRqvhb/trHwvMY5OI37BODyxnc8JImuF+G4
vsHKOf2IEizLzSpjpEIMLlLy4JUvc77VwN1hEwR9zHgXy3NwUCL80KkaW7XnjOTDIwdYn6AnE0TB
XhdjHx2JlHO1hzZMd59SYAg6Z4w48uvOEdDzhgu7+MLxeO8RtWLmHy0p/Pq4LXNBYELY4s40pZi7
8FCNbrMTIOlEzgfd46zDbaEHZ+7LRJkcytD1s4TmtWThUG1IHtiJVXiCqzIw913SrUu+FMDQ/Aog
CsNzXUW4At5ERok4TlgeiDvG8bwFWB7CNgSBE6sAkQxWEC3mcGNA7wPTJNfRTAHmj6NYISaISjUd
ihB3YtlrjL3VBViOVOeA+Th8zhn22stCWk0iaKnWpdrNxs/uDJ1OstyMRpzjP/zbY9GKMivVI7Ip
cCycAY1gOXMyhh9qTDyeSKw+bTmc7TBO5NADC2sPECdy8RrJqGtGjbAcLMcYhyWgPuIMtopU2BJL
TIsfzeME+qr6SSe5+KrR1PjtYosuHS8bpAvtEcFqM3l2FP9xKiIEhwz1EG1+2OpskSVmrIpBQfCs
kAyzNCFbOxSxrj5Z2zO1nRwPwiLb922eEOv4ivMDooojePYwvg58ZALh2b3Ccb6JcfTXjiDlGrO3
6UffxGMx6Y9MII7nrxlZ1P2l86L5K05kCSZqzrZ2t+KsSa4rUUt2AFDJ1QdWsLJDfCQQpu9ibTGq
HHgCbOoJD7ld3oObKwFDt81W96oZU9lVxFapPUZM8Gcehc8xrxHr5MdP30uwqF4OvkO8iZ5RxpCp
hMf/ssLNZqojVb7kYALoDI7lqehMskFiMuT4Ip8GP7bZ1mBmXdx0HtFh4A5UqWid9oADF/Nt5lhB
YoYZRrd4nnQ8cxCn3rPhATAIMwsUXDAcPPlQ4nOqA5QmPfuPl30w5slo6cR/SYsqggQwVC8VbYTB
3J9e45LnDtMLUKumXxZ07yY8QhFCrAtK9qg/0eCikpgjkVIMY6ZeMybCnBztnZ5/S7gs5xPTuEmh
xXFCIApjqtZp+KImtPO8L3sLtWYNnYYJ7sAj8DyuwY93SW9dHuvsEVvUKBZoZSDceJbQ9cWQfUC6
xU+Qn8ziHl5cdJ9tknjL97MafQdK32wUw6oxRekOW6bvOUIQ1L0MRjNaw00ZgWOhUNa5ZRnfEVrn
43oNW/qHWbZ+GUSxvYyEUVunjKirXmaa7fKMwlwzrdFQPaL1J4Vgd0R1sIYqQoXx2MKwEfZrOaZY
tUcggGpPozWScDxww17bJF3jQ9UqPv5VBrDfE7Rcif1KtE0q3D9LlxUoCS+w59VVaOl4hGRS46EN
PI57rLSIK7vGbs0e3Sj7w9qipRSMEYGos+cQzCEZw2CvJD2c3CTO1udpa6tTWy7g0Fe1sFOYwvro
oAuDIy1WqgF8KHfK8q6rxWDDazZ02RPbQFuBilmGrxVJZsfepPSSIzAiA565puc4J+SL0gy/vSVA
eGhou49ZVwgmRlzwN8bN7LihM/ohxqfRRGbOfeNwEx20BOlHpzy7rFEudiQMAbzO1qfPE6xIT4wR
ktQi6KiqCW8piEWfP3ZunXZJGtIbXN3o7ULhHj3L0oxvkXNJQ91UvCYJI7UJlRQNoNpkwdLtIfDD
CfExYTPeF0PQnwVkxI1EF8qxGOduNy9lj7Q0mFkJ8hcV5Gzr/IalaQJ4RmIGUraa2usYo98dngLU
ggFwFJ/DgJBXUkzuX1R01D+B2ukwoa0IFWa8ZX+2zQrVICFF3E9LlvwnsrD6BtGA3XGhiEQ94NdD
3NmxAm9F3j+WOh1+jZ2GsiVet/wdglnoMjJPMR0gBPK80qlEzCZrrzD7AGIkHYQpSE9ErARZ/8fR
mWzJqWtB9ItYi04IptlnVu8qtxOWb9mmFSAkEPD1b+eb+jauyqTRidgRJw72PF8HYMt+AqHJLamH
CXyP9Ta1Ok6iDS/1/9lcZPUM4X9pwx0vBf85Whg7d/QCy9cyrLDR+saNH74lTod3MJZPUbO4cJdV
XIjF2KonejxUfQ2gSfZplHcRpqjchl3Ye6HbpyPL4zJvXZ8TO0NKSEHTa0FxdNBZUBxeKiGXhibP
WObdvecIkeLSOZ2cmzUtcNskODe9dszUdIODgLb48vsyaiom9QUcXpAJhrtFNDmPSRn/RMpqTpGp
l3OUbukJlwyxcKLKdL+4urouMBkvbB7riO2VnNbrOdnQJ6FY7SP1uQq1rVHvrYdpj2KQbuIgtWgf
7Fox7eou3dEdNAZ7h7mLUFkqGK+kmSamGqpmcXS2BZCALR/bKQ/RjfaCoP0Rp1B0zyiS0YMLY1yK
ZtXpwQuH1DswzLcHaMLoWkUNO8n8hpZUjTh7zXn2XCc7Dhd6Qey11KiSbaemh4o//AE8271XE8Np
urFrdraowswMaXmpVORetGuIKqVl9uRvuQP7yrLmOZgdGrSfJPILdd4gZZHw4gu1L94tl0v8n4/C
Qws+O8yG+LqGfe2fIgCHr33utR80KPZfw27NbuEyhsfWBBijwboVF06tuBr5TDb/0U7pN9k6Dplb
vYsLG2yPA9LJ4+RqiivCim3xriqHpwqc5UeqtQyPo2qiY6eSNNjfAw7pJbbZ2NAFLZob8QHuwmBS
6mVsLUBRykumjLncd2oJyscRnKU62TYwLO1Lp+kWQ7zsOfhVdA+Pi31ucPR+dBEw/yJFf2Ew7k7j
uvUYqFlI6cNsO1b0uuahyk2x7mtOG8fRy5on1g4SpsQ+SJ4tLyfYTnxO3hJ4UhcW2nG7JZ3NP5Ci
t8eJCf2H9eP2hqvNglFg0mIX9aiDRQhNzP6X+TUbUpYa1pHYG2Tak6AQ+znmiPqYtVQZxlu7USwX
cHB+Nc7qkQiBrt97mbpXyfew560dFqeAZ87fFZZ1OIbUA541qNxvzl/ZeunCzj/0deF96Qh2XAgC
MtzuVGLq/aaX6nvNe/Zn1bJej/eNR6It9nHbWOzlGKrbZKkOs7MzVn4iPocxz9/LYSSiu3BwQWkx
OgsvEa5HywpEMy9HpJC4O0i8rVcGJ8c8INRXAyv8EA1R9jGloRVXg5Z1noiI9i90ESB9uyxevhY5
jdQFMRcMiiF7C9CQrv5CwWaPkTAQIDZpcFpzPz4X6M1/ATCFeF0WY99RII13Kio9ZYeJs6vjHqUb
6bCtdVwccsOeh1Gr7q8ItvlaJsK78f6vxw8qcqLsMFe+7q+1AdQ9DnJIPyQcZkjVxRIwRlRlyd86
izC823nJM90XJoLbCsx/M30bX+9EREowZiuvfV6qY1U0nTr7OivXcxHm/vZD2UHWaJIL//2FD76N
Duhn8fSnWMoQW62t8AFx9qF9/CUkGVJLnx3YK6z00Yuz1jj8jj7mMFhmpu5ebF7PrG+FRGzech/v
4T7hB3kid2JaGSNzv8iiB153LuZpLBWgQb5OjsORB69igLvb6uDHQwiGrLaqmFgHzRqOmRPjYtHM
olVUjyk/HCgCPqHDMObf/g5IrjitNJOeHjiBZflumJLoVSz51L95WUsthSfTMb32SFwxAyTPwhtv
QdJ7YoIAyVnvxwqCIs04PXlugV+eCpRtrxBj+630grwErAOfP1keOsQL7TRVO8n8B4uYZeZnXEkG
xbSPxIl22MH+mRkK923WaXvj2eX99jlq0BsnJn57r+fwYwA/ubk0D5Fdo+dmAuIsVnmK61iWl5x9
fDfE/uqtUPfACJUbBDIHq7X+npYVRMPmvEztSwppEEe9FEOW9xRHYIlIWz1M8Jn1Lq/jO3m4hLnW
D1XhjPwoYz6Gswi3TP9T89x4oAN8/pxVNY/9S2aNlr/QagmLKwH0qqQkAWrXoW2+GUo0lnPmcGkP
tujEqYDx1Z9kagbL25qKiy/DiEj4iPkydagMi5HBQS297K+rLQk1Hf3JknTbi3UU4ooKOX4wlIYl
oY+mu1Eq2JSw6X5gXsulswTlh9z1IFWa9/83WysZkXklqfApaEv67bMonC+E6pZsRUErCNDuxrDK
LpxBPEqrWMnKpk7f9RVKsWTB+bDzJHpkR74iJ+82HJslcvkL7qh3EnZsPqmKacHVfV/9LjZ2IOKM
oaHQoymoBWiW7oucu4XmnZqUv2s6k13KoOpP0+Q3y6OH+JrjXzRtdSRsZtwnyeWFFSl1rh6GJa7l
Ww5+8xcA2dXXxCq94Njxgr7H4whf9KxDY6md4ZfbGmS8xU8ulH7Uf2vPuBvmWsIa18xfH6F///pG
0hB8riUbg39uy0iGDvlLUGaawKkO+yLeJD+zxPXiwae90n8GserLfckHWHzqLRbmPHnSsInD1Tiz
UIQr+0WjtcwTFp/1NPJSwlCQ07tMMaPsPiHb4J+UinMPDCacF+ZgIlSgWU2atdVr5/CbzyrbrPrh
WcrG+dqommxO8yKr9VfFHlu5azi2D3ulwpm0VqjJwNJJYP9uMtNU8qiO9Q48QABy0M43gB2Csfey
1AktZhHGMO2NY/c5EAFeHuCiJfmOrLDC+0rWIwsVhxk3Z38GzMftaWgsuM/oKhiWFQSseSq7suoO
/sy+SyTLzZr+TL/iEh5ZCJEnnEVNm+FDQ94vl2qkU8jSPya6//RmEfNuboHJzA8uCZW5CTYK5xvV
3n4vfcCArYkVa3eLlWVPD4lke8F24tg1beFB5yjfwCms0lieS0Naq99jEMZagvDYOCbAgw7eTXsR
QAOjdPrtIanYaZ4YM5j3aCra+kivcMBlzOklqQZ8j3lsr01j48+NT6rlr/L9YjkKnXrjz46i6nkn
Niz6EeQ/AmoaZboCLpUyoiPDuKGzx3L2lOOWUPHaUaYUO/7aKRR18GSnYfHe/L6sk/grYlWdHP10
LLNzFSOuMyHFdoSOXkU/alacECh7LKCUbX5oSZCqf7Ypg/AzyEp8zGNH2zSfucBXgWd/060qohuD
b0CZlETYeQvNAI/aE/B3D0vFx/M+IoYvxxjydaKyqYmvogGB2vn9XZ/SbvFPwYhACh2/sA9pbYf+
6pG5osJeFPt0xpu6welDEbI/57PBVTw0sEjRIeTARKbJ1TdZ5s4/jVkXnyItg8cerH3+PQ6WZ9DR
RHU+nkQ5uSA7LXFseImSShN34WMt3XUYSuHtQ36+hlyEl/zZ6p44zkZp0y/pWXue3bZW5zBSUiAV
IWRwka546+1YJvekqhcE+2JN511Vu+lEJfG4oPbwBRxFPNmnsSX2yEOh795AYPNbOIj+fQWNZVcc
89QzVZ36hzVYA4c+7OPdPBUkeTFqB/cSeSOU7DomAfgTBOx0hbfYHpooIlQCi9uWBMV4TSIRoxDM
O9Zb9fVZ++PIHzWbvY5tWb80mWEIs0tYvaLuJ/0DO9BnrnzfVW8s9yF/L6S/sgAXJoUhGts0whKd
94h/xn/pJozUu/UJsd4wBX8ZKAgk7NqO0X6DyQt3RZvWHTe2afxrVPZhelQEY/SpS/Dn9zIvh8Mg
w+o7q83avcumNGCGaXDSWmBz7znZWnNuJyi2Y1zlvX+gTYtnhkZx3VcpWgvVA4Ya4C4OyulpM5R/
7Ym6sVbXxQ1WFEGihV+Xs1vGVhdv+JClSov9RDqH56DOzXZVFEsHFIhl7vfakzUggwOlQ2FJ+TVk
FWi/963H2heAEzU+UOGQEgTdsoNu5mo+DGyMvCL2RuUpp3Z9H3kldhsrR/S3xNElQLh4Wv+WgsTu
g5bZ/EWVTpirFNv8EbhEIrJ4U30WQ172p3uFeX9S0sYXGtnChfE5UPGLQUl5paNC33TstHjW0o63
mgaWnSg5VdMZu1z9rc2uzprkKpJWfNKB5NAnqAvYx/TYvjId83Xtq3xS4zEh2fEpp6K+KNKYF24V
1msHpeMAZhDdbtXKbHel7SokqNmMW/Y0jECCF+1BxJz8iEYtoDMPn9SDbAWXyR3GuspKcZYUhR39
inMqL81Z/7XFwmjLDJ+g/FGedwh0NTzU6PLczYP1fmYlts17oGCdDvlsEDxiIm3kN0psY97TIUND
Z8+DlRU7OmaD1WuLgVPT3IT1MRQgBKgF2XTtqQVvDhnHgfcxq1F1Ip2jfyk5cbwcFHU8OHTZS+9M
zvGaoOVurqLkbQ1qYnzLsnbHtiv8dddP3vSae3V92hpP3dY5H48unuGOJkqsFOHHvTcWUIbdPNrn
tW3ItXDbaSbOVrpDMNfjQWgOHvjFUp9WEaoXzTW3jxA4D2zhrprb2Ib5IYDr9eD8PdjNBNG8xDC2
0deJBxOrh6yMz2XqgTdV1Zzc7fdiQgGOWqgihJ7ev46prb1D4ukMrGDKh/OG/XXzQHM4e08EgE/Q
MADOm6y5faum7/f3JYlEl+oQKLD0LX5yOCVivVQA4uSt3ZRyygjj7MD+8eVifRecmqhBJyuD3PtD
UJxVAm1S/hIjTO5uy/3oGk4GIKYzspe7EDURjSXKf8Xkir7FjZq8/Qg1dSNhdm88mvTRj7us/mlp
wnoXoag2CAFcim/aC5ar0XEQnTrcIibDKszsjquDWgBRle0fb5qSV51vXntRRID9fRd5wMBD4z6V
JjcYE3p8Y2Nqc1DQzN2+NAtcw+CpYa9xaK8aM/e1btbx1dqozb9UuKIvw4T/As6QMEs1AEcI+V1E
Q+dsCnHsGP/6XRWAzxq/ZwB0nYo+E0eh2u+u6/NH3ATusq5j1ylDSJEQxkbiutgaak3tLNjpC5vV
LCVKFhTCWxcsQ54GNcVKfldfptxPjgGeEIefKTxgJi/IZcDRtS/z91gEDMCWaBYgmFqqf2401t95
JVo/fUcFD1XCK94hnQgZljpa/VMIN/C+5itwLYKaf2YNZlrw2OwVQw5Bi8/U24iD+XO614E2L34d
VMmx6Hls7HXtdaggHDmeSBgP4wEFM39eOLt8c5rK4R3NMSUfUO4suDQKV9hx3hhtK/YuaeYvDL1l
+iStLa6qH6PHNByX+paRpchOuse73yXzQDrJj1Wov2OT1BxQcenG6xKNS3ciOKTAeLFX0/oAtgqs
QCLAf8q5PvQF8mD6DUfQPhgKE+95kJktmFsm5CHM534+JbqS6AR1/AzrQUl3GWvUtGLpzcXZuvvd
R6pxO2Tz9co/jp6jvoOZ5Vv0wptEgA6eBuJqzy4LypsXGXXxrBx+MLt29nHVVIBd3TALFO6Btyhp
Esn+PJpydYFKTr/Dzd6HVdVrsl698ef6ahZnUZ795l9FW2i7GxYx/tsgVOMdpIwm9Ep7JO8nr53D
Wx5wrPhw0vocFOKs6BMWvOQVuYAGZ0vNGhYCdLK+tOnYvLK3Jy7OSt3Tli5wxKgCknX6K9UyW+Xv
aAtOoMvUGojhD6Ep/UDDh1n3xDBBJo3xE7oQQFbbIww3pxGfKht9JsE2yB2VAw2HQTWx06adMjI1
lIUceGu7Fw6v4/iDzAjJcwC1qL+mnJ3SyxbPxW2jjflXYpCL18FXUEJZ/qNdSfy83UVk90PLZCWN
hsvb76c8bH7WK/oFrWjV9jWAqOGKxuOFXsyZx57DUgX+oSHOACRHmexlZJ17eop7Oz/wK9K+wIQw
/qNfKv8abgHFup6G+KvbKowxegI6CYAw6bCMm9DKs8QTyVuqBYaCnAboTEEMEb5ozu+4Wum2nzwc
KzwcpnLW5I456VkMdxzPS7GQmD5nInflIepm4Lt082mbMG0csZNcTwQhzltYjf+FyTS8WZiEbbe2
MaIjlwLOfwtk+takQfKla03OyvtmOthuDY7eMA9Hni/1YQ1TWF0LSbZ8iBkcQ2y1PcPSZZp6N78o
H0pZlmyK5gVQo7o263Z1ggqP+8YF1sRhL4WPRuFS0YXrXXuWSxF4k/1677vEvcmQfyPDL0a7xPSS
g9rdCoTxT48KmR8jewMsL605J6icQtkoskYnf/bvj82SLgcGjrjH8am8U2LEveKvjlk/RPLC7B2N
dOqwrhtxEipgyMcYv5rgfic+u564BKXSmIGz4JfusRcOUzGlqt3l6SIVUgUdO5QekeOzZ3iN9bfM
Dcu49EypAMdZ+m3YZGX2PdDDX27EriS9X9hnxsow2k1p3H7J4CL/uGARXE8Irbuxa+fz1s/2CaIF
c9ew8+ZIImB4oX/Zu4o1nM962VrA3KlH4CtCzMsjn4v3bq0gM11u0Kp1iuOPtGOpWrIJn2vLJHD0
SSf8oD66T/6t/mD8X94KMhnaDdA7WCtO5eSS1WGWs34hdJReWQeFiNTMNmOKKujV31XsNYSO3RY0
GwoELSz3+8hMczG6nJlmyq4+VyjCwPxiBQodxtGjZE+yWwR+kLz+ySMGx8ZjjSZOvDrhmxWsouL4
1GxcZfwx6Rbj+PhYIPg8zp15ogaXPdAcQJ7bNg8E191IoLhcFeE0tiYQZ06tujFuxkciIekfMwkS
qaNhtSUUzsiyJePjklK4kZECNA6Ak6TBh1AiGr7VQxljKaXS7RqUlfYiJJvyoqY0Lc+FlKA8ZnGX
UHAro6o4DUFMgQBjDStbJQZA+xGMVqQYqnx7WPG4DJeZTRnpMZBd0O4nG5XZRSEl92z3Sg3oi8RV
Jws7J5kOwLldST4opEkFs1m0xXnwtB+8kjOd5qeJPMmLKhvm3tQh8r/60kDwA0nGUA34aufAKyrE
Pr55b5cSX9X0f9hlX9f19lIszvC/SAjyEKj+vmCWfXDOBGaM4zJRD2DNlXv0p7UB0HNTWJ/VYNP0
1KfCM49VwBbJx3Hz7826QQh0T/mwvgjEm+/AqvWvJWvmAbYwBY7lXTR8HT3mKJ93dwXHB5dnzq7z
SpoPAnEmI4v4KHBIyb4OC2BiWD80U978rFwr/0RpnLy1RSbCpy1QrnpgHgBk5O2+qEOJloDwivb8
3NE185lGbfVi+DrfQNgtIW/Z1imeWLis8z6Z4iC/Uv0SRm8SFjk6RqEd6WdAE7e0zBBi2CcO5gXz
osUW8pnIqLrj6B3KHXYDzZ5UoPjXZcw9DuvZwh6AIP/bKvprcM29rDjKoqLsMhsDoox1abP0tFac
+Ei9gJh8kwu4+jnNAV6O0s+y6zrVtEvG5fDST7qihrumXOTAT2OJFAHnXU3n1nHv1m367ppt+Jek
eukP7ZoQZe4STmg72UzrS9EDFewXeqBZjQAB9SgTZKfnpdgcn07UQ5zKfsRRZoksQnaeg7A/bWnR
vnlyaOWTt0WQLIKLVp49V5pbSD3csV+D5NZGaf7pL8AOPIUTIx9ED7L2ROeV2g6r72t5AN9t+1vJ
4tCXtqKhF8syf+vpSv9oQIrNTuQgXw8954uUxqQtxqJrQP2SbSQvtc+UN3W7rVHoZgWatvs1TXxA
7T3ImYO4C+2rCy68eynqPJ9IAqn+uBbNcBGUqD71S+hfaF1awx+Y9SlcdcPJoazhkjnUWW2/sAXa
xHum/jS9rrWg+E/yoe7oVYrf13jKsxfgCCa6oSfm+5SRv9iQ+r3ooGbyCGbJ8MLDexP+zXl+fKq9
EKhq7+VpmPxsgyWqP8bOdAu+aEcBEXGsLOR83PP74pazH5sgly6DD9I8PBhAHMLwIZiy9LnJ5+Vg
KjMpNPoEF4RYXvIO4p9Nb9D5rDgbgpLHQIqKh1NB/5l+YwnAph/IizZzzIxDOIBvZWz++Rzt4q+R
GrwMHi8RLtvZ2U8fnCvo9+nLHqKCSL41PGnTnBGxooDhTxDP5iTT1hdPnrZQKmShjCAjMKkNG2uH
RkRD8I4mqRDcKmNX0U7LaX3iRtFHIQwdRe2SHdowA3+v/Gk6bx6K4k7pmBahLsqa/AStIW71ynmc
JezJoyLYQahijYo3crsDfMF9A0PC3PnU5mHy26W17mLOC+RUXkOPUMmFwigSA1QfEATudxNYf0uY
UvXt/NTIrAuPkhzUeJjR2al8CFZXPU5MEOVZRRbJu56Rv3Z9E1XzOeo98sC11fKR9Re++0VMRkRf
Nfmr31rwg5aj6urTwB6oeyuZoWFNu+D+wpHJEdp9YoHDCot8jdGLdmvADr0bjcmkHR2ddI9TVIBX
UrQT43N0yyp+TYtLgkthJQM3rBMOB5WUvDf8upvWP2vaDO8jBtdKfZQzwIT7rm0Q7teuaeS/1nZ9
/R0Dwi8ukA21+r/xDSuikyUG1Bf1eEqHiGm3EUMcH0w7qRR7XeprzIkCRzocjNpOI0AXt35MsiX1
Hcs2GIK3md813X4njLKP/VSN33NcqepVOiGfEYe25jDOYzrSx4P7NezJY3h/lRvHAD5HjjdMTJ5k
eIPeI73prKeEjCYwKiGcg9peRtMkB8qEero/ANhrKNI+Dr96E3tJd3Os5G8KCu6Dm6vrov5psmDB
lFxh26Zl4UCdcGsUeY+PQ78Mj5AwJMf8DaYW8ouaLh7NJ3qfoEQ18q08Zj5twpdFhPRItQjL36Om
Q1ZBWKQ+HEY4B3FS22OD8kOtl4aiOvDL9+Rw8wxdZqoxv8eRm4/IxZcmq6uzmQtFxTHvPhKkgfP6
62z4PXdCF3NGDw6R1JepW0P75gUyB5JMkgpq1PCvJCx+BXyx5o1beXmjiym41TObQ4Rzctv1fi4+
UfjTJ1hxe2iXdFtJoXCypLoNvPte5WWSH6Ge7opIdfdBy43I2g1duPoZDZkUOyL10fMg8MuRThbV
iP8w+IGkcry1Xc1qp5dI0ckMtR0vv2ghyZ6KBn7yuBE38Ulp+ut5iTk1nBfl5TElLYMWx3at/W8G
nh5BMY5p7CvggO2FG41VLaiSlYJNAppQt00486jrdv5g+QbzqsORa8904LjmIGqlRppU6+7Lxry8
F65sn0eM72WXsRNinwOGUBcBmyaBBs8WWOfoMer/5fYnFeWZkNNXQBqUwqopza/DwoKsy8TWlfVC
8Gv7OmyzW86Jir34SzPWeHcF8Gq7TzI6XHbQXAlyfEqNwk/i5Rs3rCmS7M3UqFh7BvPhO/sl54Wy
C58nnOJIcUuSMicbW3oIoPFignk/p2b7CVRvfzMkNDtf25V2uHyhQUoKJMQCXO20MQC+B2WzoRdg
LPgnS8CsPips1HuzETh5fmJ7CnBcHQCVYqyUMOO8OMXJ8oAa3oZCVpBnflKfurTTT0vA6++NCNMc
PrE+Ir7FKmYtTyrxyq6g7mP04AUJfUtZRB9vTUtFGpDX7gYiCZ5Qw6mUOi2fWzjp+kcW9clVC8BP
GqwmI2lgqAL3ZbaB+pr2nPnarJiO+DrN8MAml60+yIQem5Vyqdj/zuLs5b9c9d6FjSdhud9YufKl
9YS0mM30RYs7drt37TiGrwQLovbEodSDCWwlDU9xSaH4sci94bHlLPNEcwKeQRbFhlbiGUTymqop
P8ocwao9MYNy5LKpU8N5tAyTAPlbjFrrZf5bG2z3dO4atQMclVviS0DU86ag7A/0lw0Vw8eyXeec
NvtTDpEIJqW41mF0s6m/Ft2SXaI+q16FgD2ilivoPnqQ7M8sytN9CPv0WA1m/LuIJgpgbWc6Ngrf
f+JFOmNf6uy7T9Ry2ZUaHImrK3ZPM+D6rUexvFcOGwKcPYrzK14NCcHA4cndshJ98oO1eRV0U0jv
ifq1bp5/yhcSkRzRc5+/2qdS6ViGA/YG8xBAJ4f2fnhcCp/e0sqR79FoHOExTbLtO73y6k+zOu/G
QnEMDq1jAWHGEtVd5hUrNeSey94rzInHoR+ar9U8ARDz4dNyJrgh5iT3x4Oii0l+1MbDBB1cEpFX
FKCM9/wF4IC18spWQLqJNLQ8nKwc2z90IxCXKOMFMZQttvcH5Yo7Rlvd8N+Wjf3bVq3bf+Us469e
5nnyka7GzntCNqm4WXADI2SPLnJH4cPYfHVVnPJyQlu516LNywPGvaSmuuGleFWVnK8FCiDtyLWm
9rglkXHmxVoWPOHr6YVXscbJLjJ1SlsVrLtmCOqznNqpPtXsrHoUc8P7weMcRKUjV5RHxWLW/YdE
TONoRvACEMLcNbDSmsu2ZUiJ/kx7BHnL9sqNaeHGIn0doT3jXZuteXjMO4AkqqtGXoX0mxGVKVrb
s06Gpo0SXyaqP32fvn2Qe/kQwQFwjo4z2N4xLODhRpsceqUJx3ExSMyyPCPUnVKUehu6TFJnQ9lR
R+CWUA0HN7w0bKKApNSJtMiy7+IU9dIt1fxed7okxTaQznlrS8vRPF/X+uRPpNyTyZ/CF2oYtvAc
jMqU1429dHCdWVJ+DKjRVOMEoy6fOGsUT3NJqIU6Ug4RPO43SqeHLOtesYy38YV+RcgrGvFM+riM
En+vW5WObj2uOtcu1YsgXF6h12Ns514/bOuqKngcj75rIq8E5nO8rnVfJBFJaqspviVPBVl4gB2m
9J7KDAhJVmqG3T+9pd1zwuvrV1Sb9MvixfMl9hzPJfZ7jvvAp0Ub87fHpo8B+5/rvtXDCVgmfbEi
6L5tom7ccZi1e0dPlOUX9vzyTN0raq7nn8UWsFmBxcssF4Q31igbdiKyPsfoDv/SqlDxr5hR459r
V2KpY73In7IPq30BQJISSR8l9lI7RW9RJ0bBb+2W7YNzcnR/Y6HYtIciMZu8tAxYw9dkzvvxTzun
RfUfE0ZFvMFsBdXp20joHGOIN6/E79sAZds0PrVpwcZNLVX6b3Ai+yaKkgINnG5e+9AWXBe4rGb+
QAzkzjxaUhDPwpuD/AXkEBBxp/wV03itUvE9Sdv4bfGCpr/Mul2vUdwBQIRr/x5XM2AVi+uILxpH
e5TO8sHu/Ir17PUg0l+DpoDqk1W7y3+0pucJZmbSjZ9OsF3mOYeziK50GYoOsox1wBTU8GYibAtj
PvxirNPrHyJUfXMglhz+1ey3Uq/y3vLh4wWwe+nS5bY7j9BCRMRTBspdxEKIW82T90m41ST0gMjw
9xzOySXKIiATOXTpMcoTrnIzDd3el9IFkBvReKRggAGsXzJCM5RgbNcaKmr5oac40T/p2whrzjlr
Mf8yoXaOt3KVfIc1cOYLV0owfqNEUNMdsWTWpvsFFZAAd9+88oygAGZ0JeiHQbLXyVgcDYsOHzTn
cEsBWkAhFnG3Kb6oZlHltazD4h9Iu+wOPKnDVw6u0y3rN3nXvTP7X6PV8GOoF0IXdVHoCwkP+8VQ
FHAe0nH4PVP69KzhJsx76hcV9IoXZk+JDRe946fwMZvhISmr4tRT/4cW74L8NNWAKgRpo7Tjf1Ot
4og7KnJqW0H++NYiJdyf+xJsSot7MMHpkNXUa//kyc1fuXFgytF+8vhZl0xOKyen8DbGmCrAT5uP
6+L8oPIPgr7pbw0dHw3iW011BWETKfd8jMFPDnuSJpay1TVdYkSKuaIXjxXekkphd6oLOJUfhBhq
IEBvjuc3X41c/buQZM3wOBECHA6dWemkEbY056yWM4JZDzN0IH5YVbR1GYJYcTp3wauo5pYDuUUR
7EfB2LBVbeqRsTWjoLjVDGF/9aOtE7Cvw/LHdhzHH+syRQCex7p4XMhBsIUFr704Flh3MGp+iIca
UWe6UD6RU5xm2q18Y06HhDJjgxvGAs23PKI82+3JNfkXBFQclI4owO8+HYvtvepiRe8rXMc50lhP
eHg8eGhyy/2DY6EK28V56QIuc0Ur+6truuSpJorSYRr2lfg761r5vFDzhrENqJRr5l4KqfM3Qlh9
+1VVtDgeR05p9WkNm+LYhvQTn4p8WOsjO7ayjgqKJlefPuG94HuUbAEIQ0xD4deJ3ELzPYVBwBaF
mc3LG52V4TumX43aUtHf2PgyG9iKQ59kHOf4EsFQ9ucu4mE7MNOrR+kWItYVpOubCow0e+k88Yr6
nVfHJqDD9tOG5cQFQpNoYs8cbcib0LjI0DuHVzZmp+EB2wliL13G0juwU4aYArQRwUtRyZ1PyvPc
td1w5VTpbZctTD3vo7PUeJ/TqSyqu2cfFI9b5FGxF6kl1g/Goe8/Wa4efW6MyTgHxsizh6Ko7CPX
7/aNoi3T8g4agJG1hTjpEz/AEgkq/V+5jFOz01FXN8Q4yprbIo2j+ewLyquO6xSwQYXzAeGKiEmd
5qJuvfasTV3oKQvbYwb4jXhGqOMaRILGdJlO/yPpvJZcRbYt+kVEkAkk8CohX161y70QVbV7401i
EvP1Z+je1xN9ulUSZC4z55jsUiqJhZK0r7jZdaSt37EUya+V16IIyR23egtLICZ0OE36zTYr+YHq
aUMhmQzSbDSc/LawSLaoIkkqo0JLqgoN2+qV/VfRLsoc85luv1DMPnc+uJ19ws4CD2zpQzcIPfB+
bzfMWU7tzNu866h1wo3jsAvlmWpkt0MWaiI8X1DI8FnAXWLAdFvGQ4wE8tXU60YYFdSPDOIx+Gdl
zTg6QPmFLsizM6YoEndWzazAw/gJW3PjFKvG49AbJiqxWux+t0rmljxX3SLiKMjXKfhsOZDAtrbM
Mq4QBa3shTgmO7mySKQiCAV49iNVx5L+WTkHE9LaUoxRNE2nin0i9JnYHLy0YZdeEO+KFB/wG5TR
44Lnt91oN2epUQrjY5y5vcm2Da3+wGWYefYmQX+gGbx3MFkQjszTT8B3uNwxhF1BtgmBow21fd2z
ZR14Gq4rj21xGtAj4IIbcMuil1XBn6DMpm/4KA5RSRgqMDPUfIyEoc65Vr5/lzOh+UdnGaNS7PqS
ffxQO295LGPnyHQ7JyejTelPC+K7nxCnSJQSy8RyOpmSe+ZF7MvyhMWuhw9sw/jaZcBnXPd5qC1Q
kZ4ggWhwmYvvOLG8DxQz1ktTSJShbu9C2gU7cj+PkE9ScK7syKe2+W5AdF36uiP4LiVpZOvalTwa
9A2vaQoa/z7A3xyBjrBs6GRu5m7RuJSPqe7kigcb//C2EBOrf3Zfzo4tLzEm/IHmutDcviKEV/ZB
YXnka5qKlrE4SUuH2POLc+9p39o3bew/KjP4LDWXBA0i8gI5vKVh1fxOggk0HuOuQZ5nq/iS+Qs4
FdYP8o/DIr0+zdU6dTeKT58dIR7E90nP5Ycb7jY/2wwhLqLb29aLj8aHbPhNFeqGjwOS0e46J2Ph
XwJ4letrEHZZ/9mBDN3XbQiUNhRN4UZypa56XJn4RoHolg8p8Xbell//YBwiTLI1YNpaIbGKx679
cquFOqOtx97bZm1e3EFJVuOzMztMTBqKG5BXno2m0va6I8baRJ66jlJjDDz25rrhH9yU1tJ9tdY6
f1gWxnOQVho30mAOQEU8xdOg65OxZM04z+MjsoVbAv3gBwa9DRlP+b0IoNC8QMKQMUowJY/cGWuV
IHhFw7Jj4KA+bZAWz/g1C2AnTcgoae0l/SIS66iiXoCbY2XjAVwBfT245+K/NLRmVsqmSB6moa7m
b50HiOxmpRYf0s3YH1wxlmZvSpDA2xFRvrOl3q0+tZIwVtsGx/hUeoGzYVbnPnJD+NeS7hXhiZPi
+aiD4gdArb4H6D0TAYQc9wmKcR5VGef0jkpivbp+WERL51v1wcHNv6vdGFNpLJYCjwkkFg4m+2BT
bP9JJ+zqm0QZ93NY8H/TCPMzzfT1kbDo9+gdrezNJpngirOhfcIN840mdfqBZp8eZ2gzDO+L8lwi
lTk6wAQZwbttzvB48k6+7wP6yW4W5k1gD3a3hbc+XUSfhc5usAqfUQ9x5c+uG6jvXnNYo/xJu2NZ
1T7wi1G+S4YJDIlGLTkehlgdlSTr0nNvGB9kCnxKRsXpvzVzi1dcqssPmEkLuoUXO+z4MK9IGzk1
msksfJwnu772fOxP2LXdExUqpZgLLghXmp09l2byvvNcthgEfBPeh7ZRyyVxUuUfMNpiW5mtWR2m
jN4PhRKcLB9XzoMrapovKoWdm6Kl39oa/C7MVZSjZlnvJZJ7Kk2Iz6zSkZiZMK1YW9nJGrm2Y1SE
pih7b1KdvpV0/RzyffiQtmV/bdsMbBb1TPE++sNH1pUeX1eBoKHvnfpexLH72QBy+ZM6Mw5If8iz
o5rZ6a/u8rdNg+mQJ6v3XLZdXhwDXrydw61HqJEn/Uddd8huFKa7u9GmEd9Ngxpxbil9WrTDt+q3
wwf1x7LrcMbsZZOE84/XVbbaWzBX9g3MgHyT6Iz1KLJvVLIWIrmeX4sgk9DER2uuQxlZg30NQnd6
sG9NFroRnt90AkN5Sx6/yCqPX2wmCRsuqTJy2Xqx2yDB5Ny3TnZiSr9b3GLaV6lPnYXFvMtZ9bXB
2Rg9gjRxn82cAoBzl+ZsjVnythh1xWpl7SV8vnsb1fOxrkXw5GMmP6xls5iTIIMt4ixq6ReQSteR
IBrznPH7QDBieyA2rjO5bGJGQZnhlvXbwjF8BnfHb8umKWXH02XBe8Mecz26yDSeXS6rY57G9jvy
B6IrED2zVPXBfqhuHYtoctzApXscvpFm9q9h3iAFKlX+jhBTnmoPBnE5SuOgwgcNicQ7/WVTlO4y
oik3GZjMjer5XPUMyyofBbppmqqocRwoWIU/KQC8E+Ng6dnFI8aGMTJpEL6kLJto6U2WIAuzFBv7
3C3J7CuhdyGoqOwjmqzpr5nb+dvJRUU5O3yhN5x3kug7tKpVHL5ZQYxaLbGe19tfigiyWYjC4B25
EWCwXVS+YrEAghtQLx3siB5g6MyxIGJnC65OXpBT0IgG/jzedp45Sdlzk519jDZ81BVabpUh47Al
pQ7Y021vmGi7gKk3ggSNJxZUwKKZ++QzBVMnC4fjMOlIROjbE+iDnpyXceifwmQ98l2Hu1avyAF9
i/UfltpviTQg6oSxznM2nbFUM61s1ZD/C0RKdtggufx6vtUVunJxXZcwCKJRTeSeQDzosTLpLe1n
yYUGkOsjod+9FWxj191WQpSHqKSeyNEIPq3eu089bS7gAhJ5DhPBoSpAWD/YIzL+AerTFnc8BFNU
NfcUS+W9N9/M5wqpxU/cCr5vr8SBFJJCuCcppBPQN3iiLWH9l2vwYDJbAC3iM9gzdzGsHJGCldrx
6y0AUS7iwK+uReMXcC6LUp4Cps2fga+by+yPWNAph3+o3Ovfqmoey5vDklc39vk/E3a0sYUlvqa2
fGx6nXwEcMw3AxvRxzhQ1R4yukg3UwLWdZt7obEx2DRc6pn7U1uifObCms8elVa7mcDybMaObJ+j
dqifKW4hyTk+uBBid25XaMmN9eYkNgBdZrl8g+FwZEphM4DkY66a2YVesuWMsge1dZrjXkAUoqO0
9JkeUNtuKOnDdz0nWAnGxj8iAwLAkZdYbPNSv/ZlT7NJIFCP+Mi7IVPXKds1yss4ZP7/jahM+Zfl
VFjv3CURD9qsicTQwMxoSAZo85rQ8WjK6h+IK4NDaml+E7zqgZy3OJYP5LjkLy5r86js5wDyOPX/
vNWoQ/yd069pHpXVmNKyJi3rWZgNGzb83a2ySH/nWA5Xev3PNnbiQ5+DPcZRT4XAipQIgkp/sYif
Mgq/Vl9MnwfuNmWLDRuAAd3XAmUn3SqPKL+L3dPy67H7y3Q4jvrAmYBZzWP7kik7gDoVZjfheYUC
yM9vaNER5DvucPnqORMhO17Xll86F+lhRX2/zTuXwTZss+awQDJ7SjrTvtClcJYo05q/JHqYTTuu
SAlMXTFqaT0v3XIu+MTtAPjZ9atKh/1NrrClq5y2xgIW1Cw6jqzKQt8xJ1gRZUHvg5a1Zpuh7LOM
me12mLUixMT9rjGZxtBQYVW1c9Nt1TySCJE3gR522dpSyjaoq0jkaqMRYCXHyfIGbA79ozNZw7af
Qqyt03ubJh57/BuoA7UT7Jvkw0z4SqHohZh8USqn82zgmbNnVxxneCqE9SoX1jaOY4o723fkBzOa
9NP4dnsiRFGZgyiLA4TIm/yo4PfBHi7Tp7hmGLb3JfzFTuPc2ZI2hjQm7sjhmTBg55k+gXWzThmL
x+ZgDYwHXeOra4kr++o7XhqF+N/I5QphoPm9fC91b39Y4NqsQ5nZ+c9oXCQ33FrVb+H1032GGisE
7k5M11Yy77/5xSn2SeCoODnG7KEeVHlxp6DbahMw6of7gKED+E48KNrlBrtQhjbevenYIZVmY3vM
8gCjQMaqq/ITF6Xf/F8yI4zCLXnObYzlDdUxiqr8g8EL/7ExfK4GNqdhUZ0xCYSbNpj69xwaPR6V
eWG0vhZJ/8cUy2sS32qEnDftMKHlRgjsetECU2inhqA8YTxLnjQrh888dm6pG5XPWPu2a5BzyvGJ
x4mSC+j6gSUDU43ArsjXsduHLoD8mS+Ffp3gU2yLwjjdFmGCuOkU09eb1u8Ny8NSnWOGHlRTSdoQ
CATi9W4Fo74jCKX/wYAdGpZZSc0BF2YowTzfWejdpOXs2mGefxuds7sc+St+vSnjycqqeGu1AtC/
wKvz1ZpiulRMZ5wDJVAAnptNOF40HnAEt1llMdFFVwKX+xf6xPzO/MQ+BGXoaYKueud5DJouPRWC
dfa+X10XIw9GOLMR2LT+SeFyFc2ISaMxtYe/PL6iPlRs7P/IPJvqL9uY+nHt1vbJh/nwNCE7obfT
ocDZH0zFDdMPwuaEmo2IyyS0gfXmsDinqIfGjpVHyU5VLzSObse0o+UGR+Say6Pv1DeKXlxNFzNP
c/g10uf5CKV63Buolqzriux2+Usacvq0+j6kWaZNyETGNQVsuJq8vmRLwM3LD5jn1bM/jQYIx9oW
50z6Kcy8JvtZZCq4VdFWe3uANF75hAdATrsJnNg7aXTUWgYD3D5VdX2kO0QjnY+1/ygm0HvB4OY0
tuUaXNOk8G5h5Yj9rjaj34xjA54N1cTomHGH7KHexYOwwjsUMFJth7Lydlnu2btJ03ejF4RfWGRE
/u1pXFktDU7xInn5EJmt5cnuK31DZwp6xyVwiUzy8WybS2vPffosGoi6R4vYgT2ckv43Q6D5yNyG
9J4qdF0UwrGDGhOGAyvHACuRiUxnmPnY0AkY5GDs344uY/S9F/jrJyobz2x8d1V/TF8udZTYtdKP
04BdlFi6Dv3tsCkHD0Cg12X5jQUn6e3SCHOrJp+QDzjcO6Dw6ldWV9aCHufm9/2yaVubj9RFT4Co
oGV9gpOCTp9/vJUYTb3ZqiiyyGzqt7JnDqXR7ib9cqI74GNih8qv8EuYQG3Zbgg+HRtQfF2pWyjI
UcBVtzh86vjZSYo0ySPkVOmsKWYZOWdHDgMrEcxEncR5CVFRYBJGEZn+gZyYx29xNZrwc8IWP5zN
hIAfx0pjGaTZBv5cM3H/kEwoD+gBhumY8nbmFVud1FjgOJrYzu4l6ac2OGpITvDbAlIfilORZP5M
htW62gOpSrqbK0KyhqykaON/ytGZK4GBnQIjiTF+0XiY7B/7R1v9N5WQTybQClnutig4SjXpl7SM
dYyigo648ADgQXvp9gyTAX9z1awvCEHCm2OF7MuXMLet/qhjYEHEpnCBbGi7BCa71g6jSmlykBKU
DRussUzC0jlhZIwsuv8skvm2iSqluaenjYGow7qg5sJT4m6GztPFcaymddib0K0+ic+wq5NVkE0g
cACNkcztIj/SP5OWqEgnzx8g2+X+YdG+E5xmyGoxIs6aKhOEjDwbZ6QrgcvDqsmjX70C44H1uLHc
dhgu1RAzs0GN39RQtYJsfsHJhFa4NoqmWXKXjw/FMPveserqcNoHVrZqLHWN+ZRyhMi7oUSa3Tv6
lenY44dEgF92fnftbnyORtzCGVG5Clrlm/aXqMU4wxaPjqHf4uxIhr2A3vXVZCNyEBegNbdL5ckn
P/WWGyVrQNDUK7JSTsjBguXUtY5K90JOZXXHf1JpQkQ1ElwOAEWIqTW8ddbiPyN5MtMrqUT9o/KN
yx9F8AxoEsfRh7qvHDB2ITMYITUtvoegjBK2tCdO87T5Q3lQj78jlJ9fIunwP0nW4QEGMiz794gS
uve2TFtgtozXn2trHP6FLo6QIy5XRKwlItIHJodO/uhqSanj3BLOTZZ+46fw+5PFPHWj2iR/zDkO
yoOZyrTY14Td/ShFMk6U4Tok2IJhZXIsILmlGD8zPifE4eoCIkwRTmXJzI3WopXLPybw40uX6GY8
hEsX/MCIs3FRk5nIYNEZqJoVOA2b8HPVnBo3b/724ESYJNkWaXT9OtkXm73aFw7S+WWZW+uN15a8
J/RBZJoFYz76p96LxcNEn+Lua2GKSzpA+6Ueaznc+eVzd+/qgp1wx4gAkwZGf1YWOg/vS9hrVpRg
xKA55AQSl6lcmzc8OYoxP60ROmohMzwssy/o1KRyaIvIZOseyD7IfUKbWqQipZL6OyZ2487zVHwe
PczjXNFTAelGNBgIVc+mMvJrS72uCUYO/h34PggHTRqASqPw70hQwB2lLFiBN09OahjalaqK0LN5
xVsFCX06VuNY/VjljBxtZBrLM5vNAsMQSKIfN8eVinNexP4r1PLiyi9aswXoyv5M0If/ITy6tiNj
P4nqqDfIjbM6GPdd3XrWPqDrbQ6rw1g9wotCv+nYrjvvO0RvBmerjaWvx+X9ma1T3F5KDx7wGdlr
mvzturTKd9YwDcnOmrQuTzE4xgw2LLFrmCtmcQVtDm1bsd27JXhSmo3Y/p79btSMQEQsim1ZUgRu
Jr5M4KAtYPFzQSfxnKPYutgwNrOD8OhPCE2kS2Zjq16oQ0CYmvL2iYfRZkJRWzUBOF5e4oOfxpB9
RWBTKzhlPqMmrgTntllb6R9wtsBq5qTET9xz8j7jHag+ROORcsvTi4UgMVCRIrLBYK9xJRIIoTmI
TiYhtPu1Wxg270aAWeOWgYHzlIEKayLN3/CaGHhc0ey4yRZYrLi3hszGjZKsxV0z1BRbPWPW6rPz
rK77wwC1vrOGdUpwbE1tdqbRc3cab8ZwYJbGs8cCrJ6BfkKGdBHg3zGDs88i4dQQaWy+RRWUWGfK
lWmnwDXH/meBeHl75pL6pNkQopch0EwgmsTPm0f1JLs/IMLU8lfGFREgm0owtPvOHYMwgWLTUUdK
QEP0eWcLVNLQl9OXoaj5NopFTOQduWoO4e+EzI7muQn73TLh4d8IOKcEf1uVWQ72ZMX5wWRB4BwG
iwGY1Dw7m3bSw08g2GjvVdlOdwIZTvvdMkEukDAk3XBiHm4ldy0RourgmFwpaqYSbMzEOOGlnJ0A
PVNHkY2ZNIfDp/AJEWXCng26CVNYwVetTDLZRxYBQ/bFTnfU967CYX6U0m28l5zxsr2xu7Fdj2XT
kyrmNFPtHRe7y4MTt8XECDy7YUyHhA4Y+oxkQ+rYQNS3dtv6rzVGSBKmwEAl34MZ6/accPv/I5qF
zQw/dne1OvSaUQ8XZH1wk9r+hxZ5fhyTCYx0m8Fyweog7KdFwy+I5glOzLlrpP8P5QJ7OeXamb/1
EToGZ/JFVv9LwwuNxgDR0wC3kOqhKrMHv3ONvTPcxBadEPY3gZB3u5Spf16DkPRjSitmbnmXgvGD
8h5VBEpyGBCKLPa5zYbz6oBYO5VAcCgfpvp39pFBb0w3oBoxHgTnnUhqhgGDO4JErEs9PHaQQqgo
K0MRnOnMe+Vviq+zZwOC484ObcByMfFNeRA043OGOPCUr+z1b9g0+wHDe3rXaPFha5a70QCx8XGd
ZkgrpN/pjQe2Zacbe8WAbznnAKxgwkGt0LbXQSzecaAO+fMy2h5IKibfW8m5y+LDko8+PCEbr3Ol
GH011pNAdX6XM0EtthWjvX1r5UQQ3pIeuhqZ1q5kMH5CIJHCFpmr8IBQjE2+E+bVx1oZHK2VQ0jU
YTKzVdx1i4M0yQgYYYMO+S5MHK9iBx9Nt2y24rUs0MKuGJCaXP5XaFxQaTVzIzVNfaumgs8bHeaB
z6AfgLKxPXXYrbaIm8pCbrKpgV5WV8uXcqoO1O6KN8XGjnJ2pfOaMNzexVVw41QZcUYrBaehqcIP
iDF/oRu5gFfN9ITCkPc/H1deAia13uNM2/QCKHjmwGOGukfmmLwN1uAeioDHsJiWlGSLKhNQ81Pa
AK91ynu4BaiblnD4r/WG4ly3tmLRWiDO3IVZUd2FMi6OfZmrtyYouQNZXeM06mADbyaNRxx9YJDm
G+4Ef5d5CJFBDcXhRg+hBJOGZeiQjmRQo/3GKTesHcHfxdT495nA1QxEA7mawR7D7gQuieOuOy92
uUnBFzxkRaoeU6Rud4EgXIh5NLwinyEp6spW/4xUG2NE3ba8mtUBfEQlHrrfDQNVh5KXP2w7O5Jh
VMNlwWisPZQ8AvYerXrc8O1p7o6l1zB36raYu90gx2w+scC148iU1QBqlsoC5wvvxpXXmoBFhslF
uzd+OtqR7+q2+C4Ww+bAs2aO3BzUFgiBilDC1wwtFAqb1kAjQw2tUnAdRLwBHUAvdgLL6zGWnm1Q
DHsheP0imo9q+ejtNq23Yu2D7nG2kmG6Y7qClUPh0XN59kO0DJskxoR6SKwb2ZKTAE5Vy+jE2ZZy
QgPAmCdEOGm74cFtTXmj1pLrw/WSeA/wKG6LsyH9L0zwkEELaJdb5A8nCLmHyOQBfciY/JE9C3Oi
bVFIVKDJQpLP6LJHjmSntg35eIzJyK/rK1QxZlE+f7yg+7xNjhEobbO00gu3USVGBlYwztCUI5GO
apn4V/hZ7M74z+fvum44zpYgbL+cmMXeFtJRyA2Ca7d96XHW8vPOhHHuZtS6OLwwIGNExSELLCTw
+3GPwNK9wh8LWcah1UhQ9uVtdkgLSp4dZzZLyXxIwwBGboyW3uc+4jUngRmOZ2om6IspsKDIraW7
HHEDTWbb1fPgHHClyvDgADU6NSFIF6QcqTEMS7TO7/BDaH0YCrYqO9G35E+Eqm8BowRW/+iOt0SM
gLz5t8pq0e4NGEVetFtAkwUiiBA4N0G2cJK0tn0gOIbZIU8SKbMZGcTOpSNNUWLeqrv0FzgH4OU6
WOIvG3AZApNBZzrKw7Jk3+TE3atNDOHvuvQgs0ly4r5HotvQ4PuuuH02E/hvazLg9qHqLPHQdXBv
z3rpM3IDidxz9s2ykhBEK+LSMUkqN15XEuj2oCWHNUIDS4uIIJkykDxfs0aQuiVEPief5mMLyuKf
5If9qhn0Bvf1klvzhUMTQzQ5cC4WOxqsZ15vHKz+3AVsqUICXqgIwswimkbdiABoFZ5D1M3w5mI2
OTxPdnGaNACsremX8NOKpSW3fn5zCaFdrT1opksnWS707SeCUtBsVAj2fqSlIPpGoj8gzLoLh72L
qgmJpxMsDZqLsQ+YMNHP7IbGhdAkS+BQmzEooWYYLdPi0jMc8Rh1N152ZMdm2SdPKjR7Jm4rMIbG
BMFubgceIQgkatyy1GocNjVV/+LliOJvftHJBo/H4ceZ4iAjrvOa9lZQ4wcRCyxOnFIIYnMSnI0K
4jQJuDu+h6aARRO37gm5ipNc3QAx3SPL9Z5IDa/x5k9POI3eg/eU46EoAxlukYsoj00sAizitoL+
O+UiIYummPzbkJVovW2K0vg6ZyVRkLj2Bu+QKGvydhThnfMnA8hvvwpaLgsmtJ+F2BV4PiOkJ2Vx
NyL8A4BEIXwulNX9zs5wg5dXc32gEEyuo49FZNc2Aic5LJo5uLOVyIIKCrUpITN4pl52am4gzPoo
AFnHDzddKhWp+gdlmPUdlYMXnJdKxv9mb8xJoSqd7HdJRXtXEVfNKAWuC7/76pYxiaEIKBEBhah/
OvaorFUgi30ivGt6BrcSyhHmVgRqaWJZsDH87JuZgTHMZluUSbFW5ypBjIWFol2u/G/+c4jUtt2t
Dtq5fcroWW6x0fc/rF5nK6JU0V40Wmk/PjKoLVJ250MNdlVMHt1kjw7pXiZB5X1YMbad01LkDHjc
zhDpDv9xLLZznI93ZsLTHy0ITeodI6ZWbxO8fS+oIOh+8w4mn5V67lu5eMulQ5XfA45t/SfYzITR
kLahh9NCbcpB27FeAZ6FkBDO5JgeySfo/9ljk/9YfUYtPPUIJ08SS7E4etzWrwuwyn+AiWL9VEus
sZtWVuvDSBHz2PW591AnLQuImMMUfM3UWM/J0jbWXdXr8jslC/4/d0iI/NItclgGAy1BDCR+uhHE
foUIz/RESIadBUfN2M7PTS7I62pl+YNihfgXkpH4RZVePwXJghwtx953QN8Ep9ZOHDLDWFHBfutI
F8Htl91QWqGvRhZnTkG95gpBMYvv03knqmXIt5TO7nOpQZrvilqhUWstl2Vm1wL1ukLLlG3UIS/8
aW36cqIn7PZNEDPmb4nDyPp9F/Ssb/KOKdBNZRa+4Lwmn8sTeYI5HIcq3JEMNR32YGP7kb+kKYtU
/AdDW4Xfsc46ZiiQlFZnoaTTfELNcmaftUo9KKt3/0DFfCma5RX04lOZ5fOTNS/ENXSzuENNBt2n
S5NHHLLLQ8cjlQGznotTifT2pKRBZIE+OT31pld7bpniiPxaX8n0WV7Y3687OjyCKWff+kKyaF+I
5eV8hneza3tSunJQU3sR9Mt7oobXqXYnlAp5vnVSx7/MmIXuVd2jdC4C61wHsx3Zvfe58qDsYm+4
ahA1UQ1qDzUCWXZod2rWsUwe2cBqbDOhn5oPrAnvrOiD3xJz07M1wCagvs+OKdpJkp7L8KtVwJES
YViVtQxvN3FTlpyqY79fQld9eWCU3q20vvGqRlk91cK3750pjbcIuL7igDgaAJF+i0i1hfnAKETf
YXB6XbnxNwN+AHhaVhdhz8jJMZyz38aGJ7cso3UuwgREeA6TwS675Qm5IHkYnUWGUBB0F5TX1aUo
xvynbRNwH3mVHztSAB8tM67vipcyoo318QR56xct+3Li/sTMkAIafZ8zvIpM8r3//NYeLlCUbnjL
Lv7NqeSjJFi7S6gDfSfxH2GR7+sjsq3xbUQUxiq314+h9umuO/iQlu0Prx3hcIAz8JgA01n4u+qf
PPXD7dBV8o+NTHIbeEqeoG47R9cMzlucJ+q/EVfboZPkASE6EE9S9MUfz8v1h+MF9PeywW8sWVu3
nVVeSQbTh1XbWBjwRe8sICiq1flBVO1/xK3UO8ARDPFKRhIXYyCBxw1aaM84LtNeRFuHGFIChhe3
J5CHQKPDUiKHpVRBDeYgPItMUYj7UpvsDQpQiTyawhEVybgfhRqOnqqneyCuUHxHxQCA9CEGiSHT
Rfx86NUYm5zgHSxIXfIpYKkzBxvK5fCJm0VVkKwX/2Fyg+uIl+S+SHG/cir300naVvmNAvcFx0j7
6Yw4b8J0RBjbzCcSmeK3pgj3FkO0T4926LL0lTw0SCCwlDKtxTHXH3mAnvAHf2Q9l7MorfEfxj9c
qvSMpTv3T5xxn369Zu+F504ROFpGURLqU02oIlzmnuk6M663OYNVn9b4faj+vYN0NecCTEH8qU7v
O9uYvKSXEnCUAZ1R7UQTlkdgwfqJtDG8n9Xkn1bcQPtSDCfsdTY6kTbMI3K+adqG3vuzoAL55KeY
yFiwri1mvE+roGVALlHfEQVHLo2LigZs34h9qCbc+djK1D16wNcI9IZNyFq5ZmyTTOtvJdIFsf9g
9qvQGKem8V1YNjpx8mMV+9cEFkI8jcwpaQS43qZsuSrCwAm9tZJ31el4uxDS91qYlAjQ1dP+D9yT
6bFw2Dtu6m7FlIALjok8ylD5k/S9FykITmLjtUMO3z9x2q+1rZ7T1gMk0Ks7DV4UcU1FJgb/jgKX
mLa3RLIO73lamyu/idpwX/sHgc+dAbNn/tquHX74E9LHdIZvr7VXubs1Qb6fwA2D9ItMJqrXRLw6
i8a24UlsnbIm6JTo6xeRN+iuc6hxK9JNP/9DD9IeAlnNUbmW0PCQlrcnlYAoL1v0CW7DBFahW9Dg
MB9Lz2YB2jfrpz2T/DHHSPBZD8oLC9lh507kEAqJxMKHr37ScfgxeWD8B7qnlywJsn8MPVFMtBn9
v100+d7PlB/hKcDdQU0YM3Nthx/pM7Sm4iXRhsk8mT3aB+7XOIiLegpV7AACayiJQsge2hVir9bn
IEVpU6iQ3o/J97aLQ31Mpur/GlJcGPRE79lomw+MfdTuLKyaM6dx+lUmSl66zvxnG/QIENG+Mlc4
Fy0Jw56IAtjHYOa2YpAGpkedPLDCwvzpsCWP0Gfh5C/tZW8PQ/2AOwXgRNGxSOlTHKJNrmqNOZrV
HEA9/T3kuXufByZ+FN6cIwq00q09em/AX5M3BjAsndG4PVpWmX1OjBaeZ9HhHaygwmvok/cEDTyS
U+A8lcYXh26ZsyfHEuZdlshvh0IMNxDpDe5qtcFFB3l3CEMwvRSCDg4vIBIPWEnw+qrRbJnxNK+N
a6N/LSa9a8JYbiE5mT3zNvWU8U5QLacEHyLSxi+3+v2/Igb7hbBncl7YzsRYx404agaDkSyH+GUt
A+AMCXl4KBPje+MTKEw7TR4S0i7nG9cXRpp57ikT3ZHTCj/mBa4KnBt0GfMb8LQmiVRIx7nxbFZt
Q+K4d8uStff4Fdnei0RGK0P3BytpxR1cyf4yz4E+457Q735HA6mEr3dMgpevLkmfwUKinU2CJ4C4
X7brtShPGdZtKokpR6W1fIkBXewHb+kvjmy5fbgG90qNzkks5cvNDrwjugomfSEtdifDdFhCvpDJ
L0e9baeEzizw+nBj0Hw9ZhgozwZFw9X3BvFnGDoFJ94GariL8XcOm1rRAF9U7qlj0Nf2idJdHOel
0yRj0N6f6Jlsyo5GfqrViU8F3v6zXml9QtYMURcrsxuRcAiEyV33vDTVcKyzeX7Ho18fg6EG48YX
68MUZCF6nXW73ocdS3R7/h9H57UcK7IF0S8iAleY1za0k215vRCSjgSFt0XB189iXuZOxI05o2k1
xa7cmSuN9NKFtfOc2QE/bdBnIbISv+AVoTHeG11ubHMjfdYSuiFFAaBAPQhJ7nYyqYRQCqqsJqKF
0TVIWOO7SJHAWN30q+3jemdNcfyuzOEOYJh4tOVKLiv9OL44vZfeF/VYvpBTw/hagC8NRxpnWdmO
9WeVIdKwbTR/cps6lWqox13ntwUM6JpmC2OMr5R4sFGEc/xN0bb7BcPlMHFxJbcDYePGssr5UEEm
4aKIKbpCexydXT9T3HbOevZUK2R/J2PppDv2R5Q1Ys7EsmjUM8br2HYlW+hy2ZvFkBxijRDKNyfb
VpnlzDgteavELXOBs3j1T5qq4SD04L8OWskfDME4KoB47QTR8b+5srABcGZ0m4GC4IP0nbdhIs66
CWcxTTvy5cUVmSSHEC5M48kme/IxVkrhiRBGHHm1iO/k5KU4u7km7Kkzfk2HdqAkw3MfcDTBGuME
z5n4dEUvgEv6IqNUgyAOG5r3mOqEZ66kuN+cIdnhRwyirhTGISkt6y/MJsAeK2Id9n/KbB6LZ5dC
d2I/dvuEYbmDJxjPICzo4JalHuj/pZWHtWExMrlO3ZV4zPIIPs3gdj/7KHtFoU4S1hAT3ezT3tAE
O7oEYzybyfglnNKMaqeprrX0QskbxEx3iWWx+E0CCg7quGY86GQKhzn0ThRbh3dtNnRfA6+im6nw
/RdCV+NuTgaWAly8BZ1ODl+EtlvycIOYXG9j1OuvvKEvnlWUvrEQk4+SRMk1S2lF3DmOWX1krFV/
yFGmEZWXrNlyc3joG8ALdp7Kn8Z28D0Z41qXFbsXDHrZ3RJqaipnw32tcLvu6qEcoyS0/NXw1wRv
GDq6F1aT8clxyvh1bse7ul6G85CB7a+ouflOuDjvyXZwbMy9vUnBZKxoFAu4TkDvs5UbwxkzZP/r
92qM+OfiZyMwuQ63gqK5EZr+GaqyiGzu+uS5/PnGiy19qhLe21PJ2gYJ0h7uJHNRQ13syt9S5b9p
rsa7CmbfrRDkxbB3wlE3NaHCosx+2PhzusvUWMm5qv0aNbWxCHpnDR5rA+Q5+UXJyu+5BjQfs1Z0
0bTKql4WZb8Sn0O96Gkb3DYDw3bY+ON9CN84X7PgFeKQK96UgbOOGL4/Ua4gvHO3oG2qmPdsNZbJ
1W5Ue5e1gwJJr9tyQ+Pa9Ag0UUU8oiZVC0ZwRlkPh4OP0oSZ4f8EW2sv/VUHiToPQEb6M72I45FG
mfK2g/y58SauWRtQuAPcsaIyOHdl8pGLkQpkomfepkh0Eckp4YaJJPwq+q4iMpuxp4XLes2BdR4o
GQtgQZk0jhID0dhNIR0pAhakRDY2sLn/2ybIbjiK5lvMrCTImBy4lOMfKtM4PuIrDPWVhpPRu8FC
lO/okYif4GpYTPowkmrA+2sTWbctwEhHned0FEEEawVLkNEAbdn9P7Cb8p5mLCE/1RzwddPcE3j+
X3pb8iN1zvDOOiTfFXxYxdZdAm+fCV6LCTLzWwDKlEpQndSbyfAYdQeM3MhKk9ugKVjOUXtVc9Ch
1X+nvNT/350En7gCXSrTwUVyhIz7hVhLeVqMtpOotSFLK/YzFD4y3zT5vmPf+BiTLfqJO+ineRt7
UPBK9y8RY4cggyR+w6kTGhvBk0NGpW9PPql6L+q0/wmoFLZ8PTvUCwGROToU6vGNShnb2DUQh2tm
01iAqcKW9MAf/4JLaazbrCEusQX5010W2nGepgEQBAmz9BJK3f6mXddf47DKCeG23YfkVDqTn1W7
hGrWJwo/slNIjPeGFepwMDzmIVkKrJeza1T7wB7ksTC7rtyHbtNdLcNbXo0y8S5zbogAKx5eQcwN
JX48pBSPX0lvRpDh092ghTw7dunsDa2HKz5Q8xSiRL/nbWbvic/lKNtVL+6KzBiwcjKZeQ+NY7Tv
kkUlhxYSShO7MwGSpZFHjdnyo0+S+duzi+WhDYb8fm4WwZlAk0XQmta91Xs0Q6uyenMpUN0NsfsP
olVPEwUQ077sjS9jou5GO0oefehhq02/+ui1jX6/tlLEZeohXYn0O8f4wSagsi8eFY6bSTmS9D0Z
MwgdiQ/EDGDFQ5zimNoAivROifIcAD5V9rgitzYqpUjKm/hmZ1YDUINgVc+saRfBA4np4ZmAcndb
ccejwTOPmgnj7ugcAcE4hwWvA6KRO9/SOam+lj4zoEUsqP1ZqAhZ4DCtqp5RCpExIVqug+pk8jIj
4R/GqXM7NliiTMR/jJuF96q4NYUbAGpvxCDITxvkSz7iuFF3JJSnxyVNhlPFq60i/0pNiOuRI3eg
Z+DpBeTA0mUK9jQyLNFYesVBhvH0AjZluFBzXV6ttXEE+IaLyZXlLptE0FFoar0VXg2BuwNSM7yu
jFzAVZTkkymV4eZNwFplQ0TJqfhkkJp0VI0D7YA4kK2Lh8PbimyDdTtEA0bpjkXeYWzgIvPOdt+R
ajMiz1JNQECDmZoJ1w5u5kn7oDO0FKjvvRx/QGZYNtYwL+Vzx4u372qJiyfUHpUXa2okcnFJvVUr
3/4Rwdny9gDh7DN+M3ZAyNCloOhPCDPcS0akZ3aNKE9D6bP9kxn1bN/EFKdHFPDEitJ6apvthPtE
X5y0x8VLSV2SPeC8selM4n7z43iW6WzLgkXKLS7/vgY1nGYfKJF4nqgfTZcNAR8szFauRbktGz4M
BDeveFCyI2QxZ6VDTC2fICAijGO65znGiUypEM7kkMvhsGjjVhUrUAZfLAazjjcbzUt+/pSH7tqI
bcmS3UyuspQWnhQfQxl2yeOEG+kKNQmDRJobhJ8hsuxhBTL0+45THRusHUwoRRX0+POsjvVeCBjp
VBrWSsz0w+WXqAJJoWAZpnOnFms5Q69snkEvg4DrWFaDS6jXSSzzrTh4AOvK5pfcFG9LN4UuBJYs
N/hti4nEZMjtCu2rIr14sYm28jDIoaS0KEiG4qjAgAG812DAyHw2gN5gspuHyeuJpGRV/j5hUmUs
JCbnbXAh0wKn6ia8LLLjtyJNewHLB+l3C3vPRjpje49nliuwX4bsPJWbwvZoDWgWez0H5m/eG5Sf
kI4yLxIIAHfNugFHyX8k2ZpezhZEvFKI8zSNvn9HNqfhuW8sqpNNwzcus6XKeG97VlXuOmAozaW0
Qv9ICZvZnqa8gHvna2l9rTxTpl/V1X+OmPyo9Ci/2GTsF55ZvfYL5TNwEqKW0rTpIi3T/TPVyNWl
SIPmFuyDe08ri/+WcJhzhUUHfe5jLkl7C7MxRb7gyQ6irMHXhLxdYXUaH+BNzRNEWoXQapd1EGG6
tIK9X7JQ3SF74cig2egwtcX0ZKO3/hhD/kIxMMCWJERLJb1OhsGFlaLmL2DCZ0y3uLDj3J6x1bb6
CbZKcOFKw+CRcDV/wy5PZQOFqKhqgOXjXO1D8JubwnbeuDkiMKjSODBph6+y03+zk8mIthQue96I
tu6W4bHFWM8oQbAB9XtIH/FdULaKAyH9dUZ8HTwMoKq975nj+g2M01kQHN1oyrVrZ3qgw2FbCTLh
4OAeiEVegzWgGDJEkrR983qBd1FPHS3mkHD3JT6rnTV6BPWgHFKwmNgRDipirV6THe2+L7CEBOPB
pgYREKXX3pFi8R+aAQl+G9PDBaxgniKSJe8YHKdbdGvzkiWNfzJFYL27wxCfIePRaRUYYf2xNG14
m6vVKxW7z8WIlX00Q/lv5mJ/MElVk6QFLlJjsClCFtKu2th5cBNoW99aMAa3RW16sELJrOFpSJ9b
FmZi4w74Q6EeXpGXrVcEweAWva7+SWJLPQT1OqTEt4CGQFbi4AgufmE190wAQbeOUstxWL35OVOp
tq3gMYX3ChgKUkJp+VhXuqYkSL+48CkK8FZgod/KoPsL2atHoGzizxlw0m9M+zY3Y+U+CDCGUR43
euMExpFtGLJ3GfDCNonj3IyeRcjM63nxyKp+SQzxODJinixoKlFHM+QdGIecdSpHFHuuY5KTI+nD
2IgqO202GYJ1t9Ng5G8rJcoLl1k0uODKjlDirWi9C1zgmPhraqbMhdOTtRSzuwk6iMXFRHVpxYmz
R1Fm54BT74DBhOsiuyv0jhFH4iw+OnIQm2F0XgN2S3vWOuWGwPq934TxnaHt24yY3GYkZR2BRuKj
6othNy++imYdNjuU4Gq/GJBDR9E330D7hgg76xD1rvuWzgQgqWHfMseDkgRYzATLYiE0/eAGb6l3
Fgr7cWdRmtXF+O1UR87ZVuFzkUCJozgYBoz3vRB4BOOoKufiY6Q+VWnqvbESv4gFo7jVSUknskBT
Ha2PeVb/7Da/7aEe9K2yHSRUs704cZkdHN874VZ1d14gajSdOD1iTS72SZeiItZijuqhsx+Q/IOL
kPMFjB5aczw9g9BxmYWWvUrd+YLP8jO1Rp+gTQcOG7dyhOfpC+wjC7aEBklsnAAiqPVa7YUJUdDF
TqaH0URLKSh555Qwz/Rv4OrRjb/rtGuRqnNmt934adV+WHiOo6mt4QG3E67hC8WcvrdVPu8Gngww
rJa10QEWXhY84gAFyX5sV28D4yvj7Fy4+16BmphWMh7HEy7qrvbuWryf+NGtdGfSgIusRjM50+rO
IveMG94ejsTDsKZNltqkqvgtHb4+Q7AY144p8ByYXX8E3zJtu0DWN7EzvITsHp+SzkFqyrA4KppG
+9g5NL6jvy1TcJ1wgxsfBYw7GJAgoBZdBGUNjBbxvCOco/yuhxNzaAbjW4Er3lCkNWASJmsReF5P
NwZH0dGXnf9NoSAukbyYasrnCbqaiv1TEVrqDgPZLRFlmsWFyRYnmKt677hzfCp8g9suk7M8p9WI
vAES4DD5psUKgxBDCfYfVmTW0lhLN4FLspay7Myi4NDwPshxDwPGtEJA0PCtkcs4dswNNK+ByKgl
71oYQxEoqXbXho18SS3jGzz7OJ0DaQDLJA/9h93YBCADqfqA57/GNy2p9TYqLaKlo64W4XTSJ+Zq
3oO1M17g1xjHzB+bB9pXsg8u9PijgPjzWaK3yWauHyh/8G9sR0Xh/OPW0kUj6kjErkgx0BMLacOa
YKLn2d5JhegWmTnmD0HhiE0Y2MaV1w3GlemrxXiTHTQC4YfrDN4/NQZ4Z6xknrcqS3r7xPqXa738
GHs3vvd4K13QFSPMBMEtKYcb4fi0q2aVm4w7dgZvlcKIzxsWINXANUHS8lPqAht2PRIa5bvPkuyf
7H0c5WGb7/ib8GymSzNfrKVK3qRBU3UQ2/4WgS6gCcj7mp35t52UemxTistd8CNIBsW3GcT4PtLl
JqCz4L5t8HqZSXnTlm3HVtTOMS/n5r6koGe74PwoNkIETTRPY/DCWpg0RzFypRzpLDlkdsdbqfXD
m2Bdso8S9ZE+JTAcSWJal0Z3vAAbUT6zX6Fllsdau2YNqSPNX7hecSCxcSO8xvHv1sgBmWDHBGjU
K/17dvj3yTo2AoQrbvNlbM9ONdgRpvz6iTLumGpriph2tkldu5cQqSwZ1z7xU9FPPg4vnYEprqwC
jza/GkJS4zNLmWyZ23Dli7B9vmpLnc1RvwVtEoUDFquKcM2iHQ1pvWrYQtvlv8SZm4Y2DwPGis9I
iIp9O8jMf80Xqlr0nN2bwuOV1XbiXE1xVHT5d28UQG3g+ofAA72ZXya5MoJNyb/eWMYLiR5ISxPn
NSQXdeeGoYNML7vDnA7rz9An956dri8/zxE3RpD0h8SS/TOv0nlvTjXoD7ccinff87wfU1vZD/4y
GCqprPe00tV/sR8/SEkYZj+Ow3vvLPfKyxAXNFus7UAVQLp4/dWzm8M4QCrxu+8EL/KWVVVGYEqb
x0lU6obl2FoZvSJcctY1U6r2AivjllfINxPcGQipPtULB41LEPtkdzOZET0kctN31K6Nqin3SLDV
QYxmsDf6cd13NC9sgZ68Lo9JhCT9JTer/KVf2MOMvqKyE5VUsTms85fa4Vz1jYRwK6zf4xiEBwDs
v2jdC/Dqfl9AGbvIHH+lBOd94jFxb2sjPeiZ9NfkVHG26xHBd11lw7CW42SwBmavIZqXDi/Ohr05
IBWLoVebJVhOQVNP7q7t6cUi7sjUTSbXZjjQcf8RNuoIeKNku1LWwGXChzwjjuXHODAI89DE5c/y
RFdedmH8Sg4a08SNqt6x8mDDHp8Nysk8eCINqSMsCqjoCzSTQ+LXAYN31Su62WCKGjD2DuOE3bCa
8qPZt1bU+m75qEgI7mu5aoVZSedTXzAMl9594mZHS5H2IUfSf+Hfbw+Oa8wR/X4M37YPnW8cm1u1
pNcAHg0jCQznEoJzs8rgtiXqb1LJ8qfP+yceIIuezkI/Vy6Gd7as4odrOp0MDkHqa94U3a1N+pBe
UaRjOxg/OyEIu2yUJa/pZOOi9sJkVTcZonIQm/C0EWo82dyEg7rHQ/jYWJieZ3oKN1BKvkNV1RfA
M/V+mFOmRbX2jOcsji+d0bSnwZPhTicUEvsVc5tMvuey4+XoajfCqPGcWtV903S8SpFGNdiNxD9O
jEPXkW0mOSGNC5k9VDHJ4NAr33hKieYg3rKntjHors++9eqsQLosZMzBolkcDZE+Lqx3cOLk9S7B
O/1oxMNDkcPVZagw92g15r4J2uyfiY+AY4YHdxBhftAIWHtOkA5GExalPcWWgs55Y3yU46go9iG1
scH0myU4idaaPunJ90aQWaG0a63xbi/JzCqT4H+k+DmbxvUjAiXc9BLAu1yAwW3vOulWxy5LYTbF
UGW84C/u0xsXLzWsU/YzefDFdcA7LfBGDvbkiFufo/1gZGR+Nd+LKublCLPE2uPZ5UqLWDpMURMH
03MgknonRZA903Zwbtnm3Dp+6/ySq2FVN2bxu0M4d4XrQX1rxmDPTu01CcyRXC2XooDszaxx69QL
ino4zRPrL9zAO3MdOnZGzNRKFJ/y7CRMzkCH70LDnVDZob/kDuUI54Uk9G0BMf/sL8AS+eY2/mdY
+v21M5y7Bn4BKy6k+ROOf/yJaTjISxrA4LcZODZ42rP7JWdvMo70CGQ8HS9xV8qtbqz+fWFFh/xB
5TYcGnmWY5J4p1LgUq3RQ5jl0cQARoPmg9bDddMuUudAsqrY8azVB9AGHYkWSH4u5XIAmX3Mysyd
dCSBHeVD0dq4h1rHJyMK450pFPw90bEtNsm7lRPJJtYuzw2eSNIlM6/Gi+3r8snVyfCiWtHe1Xli
Rn26TM8W/H/0O+Sic++hU4hyvhSKCp3aLpkNaQT+A1sdMk5Oa6bKp8pphy0Q5FWZyLGIaFZq7tqm
d6Kxt77ysDqLYJh+FHe4CwFAi7OX8Itm2+X0fykfdHHIS9fDV9i2kABktsTDgT6Hie1qHD9g3x4v
iUq87Fog1rjRJFCDTp7Vc+w3XJkJeKJCbNKm7y1WM7X/2pKe2LsURD/4EkHaWAac3hgeK5d3QN4/
+n7wY40yRavqnEMBQWuvvRlPcm6HAhKzp/cuV69oYZA41AHPTTn6MJM0IaKEth/86+26rzM1+BtS
txjW3Xz5pwbZfs2l/2+ueu9QqC7fs/9Oc3yEJc8yattxARbzmInS+AyaOqY0ak2sYx8mYhrYNPDC
N265mBbjBpzsP2i95Ctt3jYrT22b07l54OI0bNuB+hh+ePgX6Xqv5y5fn/s6aUjTEyV3E1rZsFAP
9nYJs5OoJGa5tlNYYuf2hiMT+gBucazY5ji/9aNdgxQiRcVhSbFl8Tw6rCrP/jRl2Da6iq8pPCvM
ikPKThCBgUYYyScSYdjx/AOsgP5UVFiEth4GsgPOtY61piy7V3pgiPZCkXHFuYR1UE93PvYsdr7G
qNJ1HsM4oYi81hIjnjneLNiXQa14vtgvZfzBtL1cXXLU5oZYun1EolKnEaDCM6FlH5wIpsDX1leQ
+bEilldTTdMhT0MslwP/uGn2yR/EyXEfUn55JgT/SXKjOi4Y2FczHR2w5drEbszwQyOYKW21d/za
vTK9D5dcwxrDfIWAFyoruY+9ztvLkO8lVncMGs2EVmtn7zTD9OdUscDngtsBKvVZhxGrH88mhFGW
6eiQLP5ZL7ApT7EhUsBHPwYr7G8yZGRlnTSwN8ClKMiirTEgxYK4hmKyQXPIDywenGxfWBg3MPOn
1oudq9dsrpAh5xmqDUF/B9OeaP/6tATsCZYU1d3eT/58n9OsuxlTbEY8PztdjcEdXhvvtsOpC7YY
LGPrsvidBS1KvA/+SWe0oricUzZg02tiO8BbIcvBjuEOd2qXZcQC0uQxqpzypzNt9MtGLqpY+T6W
dRnN1L/tGYSPREMc2nhgkQKopzynBfmFeW06a0uS02IZtC+oYl+cekFFOJotW4AqTNPjELSkrSVM
b7fow12HDoPNlJP3k+kKM3s8uC9xar/xqa4KON7cTWJkN0vsL2+VC7Gw7icsbZ1NgeYiqwcrN9U+
UDN+6qy90jzK0j4G5Lx2XFh/CfoH9L91nYO+ZxGMhz3Bv2RdMCCa86YC4wmFxef05dszd7ugw8LT
mDWTUkZDGR1vIX18bXWhd2SkhjIOWCz1+T5bJ9EYPiFlGDpAacFmvyMZu6mdjCkynOiJgg1+32T+
37wEvwNBfgI1sEgGg5YrHEoFbsvBxQS6UMi+H4Rvc3cSeD8hEkLflFkd2UG1OmeWij9wES9k0Chu
93xPfvAieSTkSaOCRYgdPDkDPzVeC3sM+qbj6wwFhMTCPOg73r/toyaZOZ+InDtEqfifGY/BzKmB
BjhQEuM+ZLZ1HnC+HhFVy2OWDZSC2NTyscELd+wHatacFlZdO8kuGnvGNQj1LoUkfPBNh/V3YX4v
iXFQbUdvZQFXsZ0K9K3UDh/niSYFX1MzUszNKWhon8IEZrwnWe0AeezMmKfJW2AFttZn1Y9pE9En
Cihkgg1aeWI4MIR253LB6kUZZnMfdLN97OS0UhyohwttRYzACdnxZNmF7VT4kIXGdXLseufCvcUf
a6DhFpOtqfxpsbl3Uw8wZqBDM1gBq/NnQ9MakH0q6y9DCV9ljUQEn7WjxLzX2byUFxPK+ZOPVFuf
MQugV6iuP6mynsCXdkF8pwYe23sWunWx13UO6SGdy3GKhLcQi92x96t6YjelfdHdeni3qn3Sub5m
til2dqu+CRXpZjsr3JboQ0x+zULzI5hzQrFdAmUHj1SCkU2AHthpbobHUob8ArUp/ukhbM4xOh22
RqS/LiheDIPkYTKjo5vYwVJg6ZuOwHtCJFez0dY6QZssMPfkZo7dwiygEcXEgVFrOqu4BAuNrmIu
ppvcLeC8WX7SbosmKHnbZpNpbzErUL89T/Yrx3r9yxSwvDVcLvW+W3z9hNaqntwF3nhGDPtooUie
C8N8XZnYewol+n1i2uEz9ueBqE86YQ53hp4VpdmcPbMNTgwTIC9y7e+xmyPY2dSyPEBUmAsyyW1G
HjqJbwRvpfzecJQ1XdgBz2dYKh7WraAZjtgsppBVBwamjHvq0VdTfGtZCxzpwc/f57Lwvhrqg67u
UjivdLmyFWhLFWxsYNA8RYqyoC3LqoSMSEzzdYkkEAI4AC/ZuN1Lxh/81hZ1E43K3aNW0I+4ENSN
+BFtxjIlCEFzisfL2fNjeZXg126nAGwZmhjsLKCQmY7krAmslJPIt7Ov+n9BzVa+91vkJ06qKPC4
ZNd8d41Szuke3ASo95Y82hFoXct3kCseTbU4mimSzeQOXBRWaBnMO5OYyFGWoX9XL/kHPPFkvxAn
Jhrnt+fU6+7KfnmugVPZipURGCYKaYyl+x0S1MPQr/FiexN8b8/12S+WhbHxvLIFCZGKcf13PceV
LH5KrCD7sB1bfFgyXAixGnk0drF7NCE649ks6rfFyw6uLB+8VP7lHocAAXzS2ENGOIE1BO+vZmrX
IgzhUwoujWybpFCSshHQbgIBdF/1CGgE/PryVQ1ezq4M4DY6LAdsh5cpMrj2n0zl5LeLIm3foz6j
3LAoauLw2GMhO+bcEnwSbvPTSL/7A0XJNV+aGRV4bFUkw0FckG+4OvvleKhJM98kIIV+JUwB8MFg
npCTQ64fhV3f+/McHtlK2ziwCKEvuvWj3g9+fSq+L9T+MHLAVD9w5MBkFRkfAo9x5GtmBBytCykw
r35v2CQEFI8uFM4MSmxFN1rHOrBfrFAXNZmWov3Q2HPI78KOSqNC+vYjzvJHahucc7/iEmI7uAsa
Q9zhEWSbyWKZZlorB1Ofxo8pW8odVZa2v8NJP9D9MTrhHvrj/NKOg/WdeJiA7YB81JjV1n0zWsw3
LRxn81iFnbcTXV3el2Gmdw7JpisIQxFGM/93tekdR0HGxuR0YcnZvDrCb7tIqXR6ylVh3y1ZzNfV
kdmRZGRxZhZkQ+LZBMTBVa57dYZbVkc0Ok8GngSvLQZ1nXzRfA1d4n4wxwznPJmNQ6Os7BKmw+Ch
dxjuAayW9YOIn/6as4XhHZG8mPvq1tfF7eSq+5pFElH6kMj4VMjiulRjHtHgsbarEHrahpPnQN81
qKumnupUcuPlL24FaJruaLYKVHHU7a+U4IDsjmMdIZYXHnF5toQVcs5mqSqwsJN17VrNH8IzS197
8W5lfRtN3FayrWnSbi9cP44mXVEcRmcHbI6QLkM2n6e0hf6JelUvMywjFtLHSltJTKRjcIyTwWlO
Bqxup2tvt4ZGg7Him7at7PGYDfwunhbARYA4c4+bsQtimooeajIVrI0dbaM4VGKfjbsLTeYgwEUe
rD7GtrsIzoV2glgmqCFDFVckQ+kJ9qyflK3lPYAE6r0bPoq/1F+K01hMvsFuh+OuMmkE2U8k4e4D
XGQX+FRhxDeweJhL8U+R+tvHFvTjVAAuJFXQbSaetmwiPD17ig518BPFbygIk5EZYQ0/oCH9ZU2C
ID5YxXTohXG0RVkQ36seHe4WOOGJNCDoUNGQNCmeF+BgrAQsliCWZ9gHp2n5UEhOPQFXJ7NLSxDq
aKOBT7HYjLDsAdLQFQ5vT3n6diGvixbUihgBF8kPUyKKqROEsLEqrz4mNesDfNNOuDyLoU+9fdf5
/adqzLKgnaGc5S7WmGC3JOJ46DBHjOoVmBJmG7cezRuf3uxzmOVG+ET/mrf3rRYAawU+ZU9DtP1n
EQZ+9NwkVhuNdWmnMBa8pz2UvU2eus5tG88DXWuYvqMslEt8wOFedWhApVpbBtnS53pAP9F2P8gn
LoDa2QPCRM6u2qDc9YbO3kVq55HDLcL75D4+jSdDNVMWuWZP+Sg8LRxqHqf2xZ5l+1h34KlAcMX+
J8R7v3xIETDdp1647JWAPNTpo+JlUO/DOGyqe/DagmsfzdFjc1aEP3WkRGaIVURLb3pJeWMzycx5
Yq9JtMUxk6DfQEKhdXDLPSSJZExgGZmG6miEMZtK6GYpbsiJOtRXV0bAjK/FrCbEDCp92VQhYJxK
189RPHBFYu+tFRQtSQtz0LiKSHbBHWzjN4vuLrNnW8WTBt1iHAbpT2a8sVRbo4fg0qIZa/nqSvro
Li7woi8iqnZUVCJZ7vFdZt2+i/tkfmFUI8CPzi6rn8DtxSNDX+kfCjeIiTaOCEh9Kfo7ozBzi273
fPLeyTXXzb3TWGI5sA7A3bJZLLTB7ZzCWmk2iE0jrMMc2GdsxITBpO3yxqvp/Wq2hnYLzeM3IFVz
3TKZvTDshvSZ186JqKL4ct2MInNsbGLHK4Km1zizxjvJIrG4SQDU4qTBGHZasq5076waAO8t7QjV
lctfLo5cgCaO3VyTG44twKKbNOVn3+QB3CrIMSO0x4nXxYycwNsyDMuCp9W1KRYY/bqxdpw68p3x
0KFE0WzKl7nLx/YNpJ2f8RvEHg+WQB26OGPx3lI3G59pDTOtU5kOib5h0T4LGn65bm3B6advddnV
/m6KRyIsig/+ppTCnc54zqoedpwTHLGA9fYr8V5aTF3KQg8es/FPRifHK8uQVvxI7cqbSQxMqIId
6h54S36GYTPcF5NVHc01TFKb9E9tjAaJHUHDW639QHJeUdRyqicrP4k/aybW6dHDfcwZRp+0Uxou
5S11X63X3XIkw+T1sZz+NIHneleJ1G8jDDh6+C4MFSbfGb3m09m0Jzu/KQZ/PCkPxZTuoK5Ys+hT
hyfZSOJzg+PIvGLN1lcCieD/ul7RiO2VCxh7qm9Sbj93mJds7G+S40I7EvvXItxR3lRk4LI7s7Rp
bExmOzs7WMYb6DSpy5aMu7IqEBBpbThWZobR12qTHJeMk1wTFdJFIIqOvP1YFvRCDtl8Y2DiHlg4
C/lmLBVKu1vRh3zfOrGBAdYBouXR7+3fZnoJ3sYR7/DG0NTEx0jwr23TiF2lY/Ma1E11EtIbvhI7
9Hz4JrawMFeSC7uEC1xZKSHaQr2bVTXS4YrigV6c1fKAKEYh36QSMz3YDgEHDnbiBpw4dLkMXYxn
Gz9z/el4yegwKWSK0J9mV39qEnP6oRJqfF9yFM2UyFsx6j2scPTQLoF7s9ourLg5xX1rY+kq+gVH
uNma9TkDywFSNU9GxDaqXUrN2gWKNMggovLOYi/f1iiG6ZW+iaSPMl1nq80jlbR2tFoG2aGbTPe2
4yq+XB0LG1wO4civNuRuBLl/mngoM1JN+5DOtC/8x9mZ7ciNZFv2Vwr13ETTzEgaedG3H3x2j3lS
hPRCSAqJ8zzz63ux7ovCQ4hANpDILFQOdJJGG87Ze210ZMT0rURnkPWT5xSBtj29Wmqw1Pbbi8Zo
O4uCZqDdaxMOvw9YIpJfCw4zsBXh2Yl9SJbWqaKmPaIxlcYTUDVYBMRzdC6E14WgHK5rQbuaY1wj
wcae3ASRfkUJKSZCO40DZAWmXyxx1iKHg6egBCNTYOke27p6TCr4CvYi8P1SdrXyfveYg7sb/KYF
BHm7x+xi0NxECnMtpsaknFmYOrVPLumtu8JHNbmuO+hVl9HQyZ4UBZWHx9Jlh3Do6PNvUSy2T6qO
AKOVQcHhdRHaHLUFsQHFLoAfoqv0T7b/zZa0N0RFATjNW0/SurwoBdK9+9ZZFIbtVEhIpDWtTbR9
ZP9cdyJ18VxHOMDJxyJcitSAMZOqwH3Xe6iX07w69mIRBpqLkmYXl174m0wM4V5TrnSya+SWFipQ
T7gVZmBB5Z1SZGxrzFzxwNKjQ7MVO0XPU98oLwjprNCu2KgZuuqGTWoyXY4tC+ytWdRUvRAaVRc6
G4ov+DtGtkq50Tynpqy2SZSV4oV9W3aM2J3QebYDB+gLYu3mqcRaHtJ4Uc7GrOlI7mXgQ+FyQvcY
Z7X/qoHzU0PvygvA2P6JmObhUkcig5TDL7DIMG5UjbyzxfYR09+DDWojJ2g4iNHs4i9A8VSYwgvQ
PfJ4jo7hDjF9M26s0AYMiIbKQj6mLBqwuBXDbSAwCl/kmRcuGRdtN7sXjiVhcA0d3pWWsYD5rbC7
dN9AH6BJlGvzyc0XVDMQLEqLco6ybUKXMlt71QQgH8cl57iUWWUd95VOyaer1Tpk7/wl6rR3w23S
10O52y0y0ym80TS35Ep2qg33bLwbRMTEbNg3NTrdo+HSmMVoPqI5BHKK1i2obJOWhZq+KGE5X2TY
i7ukS2ibD0sGwZVbq7q9Mkk3ya9aSjD+z4wOHzOH1Myn8OiIsjpwxKTiSK2JXKZAR6kRbTxslEHK
MsH4PRhDpFhyEKU8BmOmL7VuByNeEVdjpFeTyZkHOlUICn5k3i9XTWboF3amwrgzTdqkLyZE0T1S
p/RLh6Fu+IkoF/IZ67kKX3TL9mSPjr0c7vN4Cgl8GTVaHmcqp01dEv9Bzq228Ojo4k6Bpp1wVnN2
3Thk5vDaCuwVF3MW9+i/Fkrrc2fU8ZZDcXnPmPD7S5x68pG0ETLHTQ4Nx4juqqanbQcv2KbaaYNC
zuPT4pX7Fz4cSZycZbUFA9IRhTQYeq2aMbfoMkk7dK7tngPSCQxjZs8rcCoTeqgqiBaAhML7/0Rh
I0CurajHT76HAdYMs1dHuPxnJSLILf2sQaH5Ygt98CfpHYHdt7T4+Uy25tRVwYUaOU+vE3T22U1c
ObAfKGWx902HygF32EraeNJM4HwU2mkMFF62rfHUuRIPrm7Q5EK/9JwtyQ3O+M0DT3ptCN6e3FA5
Hr50eWuofEPWVfMCHZuU8KpkI6LwVDQXQVvpEwWCMF6jhFiKBY7FgLNiq8aRKGBOuivhWjI62pYj
vGMeRzpZS4MVY0UNFjliqJ1hi71rvqQEPL8EjTDrfTdVDqWXeiL+p5sJr8KbNqwR71mXOcA8OH92
mMebhKTQGQOv3xhfUHv6R1fXmskQbJW6L2RejXcRfs8iXqfQifCJJVXg2jvRirK+y8JpoHUBCRUT
gY0ElUFQ9WBIVH+kHttfIsiShCRPsEUM277U8F+8DVJlG0JFXDTiWwVM3tl0NbvmdQybZEKuIiIv
BUGl8+EkvKVHVYTSLqtNAV3E4xitB3vqNvHAmKT7RdJ0Su42nwPnrx2mwGATjJ39I8Z1f+UySg9E
ceuWKL+5GO8tw6QeXA0+6PMWBwoI4TS2sNfXFOQd5Y31xp7gyqV1haYWVfXwgyZRGP50SxKGr3BJ
pxhPJXmAO0kh00eFGTdJexdaHc101bp5uof9I+x7auTw6get8n1Y+QY1gcrPsMYRWlf2mOUPjom7
dBsXcXGBgCDd9pWpD8GI7HSTFdSfutGGOaXzUC/MyYDHPNdXRA+zlw7soWm2COvUjlL6gOaKTmAF
Fyfussd2dJPkMjHdoUDgPpuvXliJVwo1EH0LQ3mCfx344LeKD8bezDUgm2BsAYSvIiejtdym1hNO
TmuDZaIDJ5YbFyaGZzZ11AYLY1OmrshhwqUpJBAf5AI6Hpn73+exGbY9lI7OAkcWzJA729yQpyqw
zMWnSH+7w4725KRG6Xw3m7C+QhA+A10qiz3yBPJOaCPFCt3P1O2gjI00+4uOug20QCvkecSy24IY
rDnVlE27sysk6lQt3eGeHVxcPMFuQ3XAKttrvIMtu5rSnlgFqt513HVuod2cihFdOYz/YF2Ql4mG
uTSm5I6o6Nnd9x1btWPTWr59cItAlI/p4iyi9A5C5vvYTyNMwBzSVLwop8vyNIMoww6uTdlxJpiD
6A5VeG3dAdAa8INZvcth3AsNWDVEWJfDcIKrGNbk8eVsex5hx3GO2khnAWEWnmFvbSfq6LXOrI4N
x5oyDm/dltjBVdejJUyQWCcFvjmTFhThIIRQNttSD+0vK1364DHlmVOtXTg3HEkJupJt9VREgbeP
bKGqXSBF6CLksq3HbGy8h7ZL2kdRe+GvEaiC+c0GzrDA3V3xiuxwQGWe2P0tm/YQJEk4IkhI7Gpg
IQ/B+9T8VxqvoHBqtEH4aHST8ZUi0XTvBbHlEy3hwrcF2wf569KHJ3fnc1j/VZkexSLmAucRHDb5
R2kydNNNCgr9qvRabh5ogiJj1eqzYGuVlSVJP62gdndOWNTbTGAMXVsinS6MmPYiuaOifxzDOvzu
ocASOzTuYXbrliaGEt/DlbWldsysZo7sIwLUx4/gKQ37NFluN7LvSQFzw7WyixzUd0IkCp0PenVm
53lXeF3KkijXipigzKFUdpEhwU0JUyVYE9dJaIltR1LHhSxpQANwI1WbXh7r3hY5oD/eYgryXnCC
pE+0pId+W9O9PurMgeoPEOh+lrReThxJnewU0Pn8EZp1/8U1e/cKR4MxUcJwJ9KvJZBQLxBD+40c
y2ooL+aKmlCBiIq16jrq6fyRD2yU/VdibRCoIOKZaZmBGfSxXHom4jEwtzMFMqZ1COcughirMKqL
kbzcYk1jnlZQ2DUDfUGiqQjwtV2nhjaMPm+87oXX3/RVq69lVGQPDixD/8YYExJppd+P5CSXuvXE
Jhdlw77PL71iK6FehsD1q+gQdaX9JbRIpzvSpNfNY8PuBdN5KkOx8UiN0RylS+i5K3yQA4gZAzi/
IEzw4NdW9MMORfVkWzWAm7g3f6Zx6p2QwVS/28hsL+PItS7KNAjSvfR6IpE8zBGU64Yses2mZsG2
qjnoidgxnGvt09y6bkI/9DgbsiW+mGyzlpdonpvqoHruGMUWZCMvzDFpFaMbVdCQpaO+WX1rHDHZ
N8MXPGmeSdmdAykQ9xrX8a/CZfG/yayMWi9dibnwXm2rseKrdOhiKkwSvBfRASwpCO18NbK+CNb+
TU5gsFh5gMcOfT9H/RXHDtTU+OM5IoxxDMKQ6NJyJip4Zqd5dJwYTewwlR7J5lMf3NcYzbptN4kE
lPgcKnWD2MXokKSy5T+NhGRwjSnGLOMrd7juWR7upJ6nGwKDnfKWhKH0a54HlFQHL3AgPkRlhAFt
eXcAalEq5TiZNw32F+PekgAv8oMIiAoB7T7VXnlnWB4YZCO2AeeteuYcWSxBwDH4eTv0QHpo3y5Q
peqBU8KKxulgQO8o7RG2F7/35EM6JbDBLrusfzboCIZqbbcl9jDKUdEYHKg1g4uWal46vxaxppdm
xeyDhJGCHGWkKfwSAJUrcZcXc72hr44HnFLKqJ8sQtAggiMdiS8tr9FtBC8Q6Ey5Ysny6kubltOz
44P//9bCiEiplBQBh/xsIhg1hukANmK0CjzOAOA5Wdp2Qj5Iix1TPGdZ3YJtmfowMK84RrZI91Lc
mjTRVWEleCQwjiCVc63ZoBqPM5a+FbWhI/vdkYfXFM4hEzlOjaAeDSLwXPuoHJ004EPYlUCDBXzi
PCy24/IXqNxsHwx2uVcVR+5f2l4GSUckx1F7ks5kX0bZzzFWMuZwL+ZNT7i53pDczWgcuopCa9gR
uPZjHnCwHtKC48d1ZOiyuJHS6KpdjTQsWIs+t9Kj0Yymg/3ayu2rJEgQTJK/h/GElJ7DyPgHi6kG
x/xlIclP9zjZmDZjjvYXzhBA0Y2StLoBW81S7ifleFXQMTC9Vd0GlfOYYri0HnAvZGmwQvxkbJG2
ISMsIVkh+POGZzqBsBgiz0QmT8UoQMtRGvIqZev9JNiDZHdznEcPDhVbzm7UjX8SzcHWzrWC+k40
dVxsyFZwL3K+66/YHWeYyfh3txzIKBbRyxRjsrI5eoyQ1IvMuYiKgL8B5R62IKkLLqDOxqjLa9pr
EezTcFaV88URejqAJrBwy+bEElLMU6tOxxB+86Q6NqpMjJuGMxASDqHs8aZgPqUjSkshmzdjowMH
1YunHiNQgCiiIi9PTxG987WHMLkrN0MWy/oKNW2Ufc1D1LPfLMfpO2ILEb2vHb9ph3USmYZ/GxoY
hOisW+wQ8MMW0nkpQHpoYxXAH5PPmIBokiHq8pIj4qPySo4WUBt6DfZ3j0w4H0sSWcfE+jAbOXtj
pniRccqheH9lCD/xf3kFdStYZUzKYHW/lbxR58BnVbckF2SmqK5UQ/bxl96mAL6LO1kKTJim1lva
UTjngnaYt7gQSBvW9KHAvbTWrC/dCfIBeIpZX+WkqmjaQBOlD2+bUs+hfwPY8pF6V4h+jT4omxAX
Sz5OKMUhqsAEoZPuFLtIho5MaLNzT4B3FQBHMfyGPXNJHzElqE/dpLPK16UvkDSyYQxz96mhSsVJ
vcz0+Er5HBkrJ88J1QLlxjKhDEkI1tj/Uh53uBZWRI3CG7vmMUnD3FpnVINeJuZi2qGGE2bswKbx
sWFzfZvOvcGXFVbPcHSsQ1WKbr6s7J5jaQTudeeAXQieLGGOFDNmkTivnDEszGu0t+RDGlbu80xE
RBDspJyBeIzM/mA/tEjgYll+/JgXReDfdHj0d0RmAExvkvmhE9D3llTmPuierDEV4dbrJ9iphJRV
eXvHshMjeM6yvHiWVcDniQsm/MoU474006ApuKQz4bMkj1u3wrA9EzNC1fdU1NIZwURmWXcT5wPz
2BKN8a1wOzd6RmAEwWy064TMaNdX933hS3xCVcKRKBysF0k0/QkfMp5a9qt28NjC63LviCPltMWX
432f+rHfe0pgUh7L7KIWi+SeImn6zAZ2OlD+xUXpKqfdEs8MKhGwfwsJDNnAdJXZU/2MUSIaHxI3
HaZ6VfSSf3KpkFJ0ZGv7s6WXvSj3HXKuYNRATupKjHV5VuvtzIkZw0vAWXA9t56KfvkAJy/HiWzG
k4i9gl5d0jrlXnYzG1CofOU+jLqYpkxdwXeRbFqx0dL1Irl3dKx1PjTuNYHQbLlxgNDZTYrM/UrL
ubzrLNlD2LCzvum3PH7DvMw9PdRfBXwf42nAJG6sZxxf65JJ2joKLWr4X4U2evIYVB++avan6bHu
4UVI8jD0JcXsvj4oDMr9BshchjbKa5LyxvXcATccJy3D/k39ycbYbUBaKO9TNNPFVmiNHxEsJoRs
7MUD7VXbSINbZUB3M6ORrIetMTeVex/ENZZS9jD+mhYn4A/QXWCrIjxzxpbfp8urcjAL9McuMzN5
CtAJC59j/cafbffnTEuJcGa+gqcA7AY6iwTuMn4Kg6hMdoUyXTdzNngbzkRS/fByDLxr2Ml0ieH+
mBObYbT59JogGAAXwglIuYAW2YNqDWIqKrqgcB8d2pSDzLY2mK6OnpLmHACMC82JDBdGrTZbrChU
doPdoDBp9wBM1VrRjXtEI28mu5jdydIhNyf3ew5wFqxVKKt8R1Pax8BK+OtpHIr8KWvrmoZH3E0B
ysoF28npFkXfLmSDisO3A6oCUi9Iv3XMYOONm3gyuRBxF7XNzpxKbTyXYLf017Lz4DK2AevOCeoW
6rxK8L8p4lE+fYRwkLIxZvN8I8fOTOaVpZBx/TJNJ+a5MbF4AInhss0kX1atC4iFV/xSAsCen3EL
OAEknTgLu4eCnMAHerdjQISCG/wGsN0ld1XlWuC9USrsU4NnyK5Yo3civtP2vpHwJMggUNH0fWpJ
NA7TgC4rtlC1cqcADbY2A44QNCgWblIQxFdlFxS/Ut/1KAAImz9jN3B2jttTa1ra39MJebddP9fR
6P+ihecW3wcWCmIi0XWzPTL8un7MQTNAjqcGeO/bFaWBBEAQ64d05++JEZaY4tjYYewjhZzMmpJJ
x+6QpV45ozkc0tksL+pw8NtHxD6jul8gAfW+lS3Igk3ZVRNpIp3PPGKFOOYfiCvKwgdaTJJrmgme
U2WQVrMnrML5RTIRB9HYbUNaS3G3qzxX31RWnxylTqptJWLzh8bWh5ceZT5yNHJtqktnliRTURZD
oDXzSe7wKZgmIqpo3osi5xDU8W24ozIo71g+JRUKTgA1THu+qw1kVhsrs4eXPMhGb58QVTnBbvI9
MhNUTDViDZI9J3yQyQM8AxR/X47zS04TDKGoyOd4wgbB2r6mJ+Us8Et2GKte2m75SIPOnY8BBtCE
Q8/kglxjXqwOod3XtI6m8op2ZF5jybFz9bMLnfLJNTphAe6ZBntGeGPwL7b51N86ed1dIuLRBxJz
DLw7iURwkQ+gCCZPe0vJPwfx6uX9/KzaMgJiZY7Ds4kf2qbChD3U7DOGcMRztQ5slgJiCHPvgQYT
zzgz3NhgIvNs7J054ed4crNYFA+BV2ZE7DHFIZXsCvbXPmyUEwpUqosBhOx0y3ZrRofhWaVaJ6hw
833R0QUN0CBb8NHRFx4yZ7QTvvu+tr+irizilmpDXFEXmGeEk+pgYTfgCvFkhu4dCtjoam6ytABs
4PbGbT+7AxFmleeYN2MlWvPEXIaJkFNY/a0m++Y2MY3S/6LLzrAX5ISsj6Ev5a7CiHEiVHe6tqyJ
nqwROVcTR6vmpXfowa6pxMlXqixF9EQaw/xUGZpdG2dBvS5cHusdeYjRU0MXZ40OtrRf6T3M5Ym0
TO8i68jVWcM89ehDxQQRYSUm2eAC5H5yy7qANYkjgTK2ka48utdxhq9x12R6xsIyRHyi46kCmQcE
2KLyS9YdKahkRwuHcAdQqN4Qr0XK7kEidOlxUB6S1nR0vAn4PtnqZnanH+KBk+Wm6eaB072ajNvS
nQx8xtlS0L6ckZMH+yHGqUOMkmf33wTYxeRxasYkAEFnNpQl7MHDJoPRimpyAGtq3Bk96ZrmWhFn
kBmrzirpw1QuWSDA7EvpT/09ZoBgrn5rs+56bIt9OWGjxBbVjtQtC3Rr+bTpqzBvzQd4uTGJ375B
a795jBSovC+tW/TjFUIdowxePTbbsb+jf8YHhuZ7RC6/dzv0xiSsZVh6rznrzcRwWNr0ghSQBSCI
A3kiWB/sidPnNTV9d950hSy+RbUo+n1sGRUNJFEpq9vHLGQddr0Rg1C+1hkSTnWgXRSGX8PeYsY6
TKSFTuVO5Ojj7Pb3v//1v//v//k5/lfwq7gt0okoo3+Bv7pFBNI2//1vIf79L6b15f8+vv73vzmG
QKm0NUQXdm2eTYWLv//z+31Exhv/9P9SSZC1uK/K777TVtWGk8+wT81UPDuS8wRuP3zaGOeJ4W5M
b+L0Urt07seEvlaEPOnjX6Pf/hipKXKTFeHh6XS8pYP69sfQvZucgXX/ayKQe2yEVXovAk9Lu5V9
NmV7glSwA1dJyJbiH14ZU75tS1MrR0HtV9bbK0uLHpARGsMze8VkX2cTsSwO4jitneASc+RP4QO4
+viawnt7uwrgnHKFRc0cBpwmzv3tRZFNUUrS6L0JABmaK1d1DuDI1rKzFf1YWk+rgc+GqblsbHFr
S3yngPBtL2V1VpqyUEk3dUPOa2EeHMq0MUWsumNTQKTmok80CLhOxrjsHwbR+e4pyDjYXH58E2ev
TJmeAins2p4lLZRWnvv2HiQPaLaD3ryftOiRJ5XjN+h5/baRJqguxabmZZIyOH581eW/+seoVUKa
goAVqpgMFFtYy6j+Y9QWc5OEtu8UD6AeCbEocze77BOchdiI53ZNOVjTXyZj9hi6pHN8Mkztv1xd
WdpitEr+Ysq3V+/QytZNYxYPfjG090mm7IegWWS68BE/udQy4s9vVLm2VAjzHM+yliH0x402Uhk0
BKzioWk5WeYIP9aYiepdl3jjrtam+/Txgz1/nUJaDEj0hq7NuJTm2eu0AfZUI/aHe1In8S2E3tJm
oY4BWC7KDxT86Rs5bI8/vur7B8pVbQr4lpBswm3z7V1S4+BGab7dFwlb9NVsOD/Chgo2XTNj/vmP
r8UwpTLm2gLu6fkcw9isTEps/j2tc/XERhFuCXa0aKlG4ab7+GJ/eZyWsoR2pbBotOqzkWJhAnco
XS/BQIudH3rd92lx44ACkvjXOKwTK5lGYtp+fF3xftxYXNh1eIvMo55aftgf48Y2EI9KL/XvUV+d
SkPV6a5WsHgDai2Eajcg6qNhrr9njni2loyeddK05Az4ECtqZlsH48PAec6D/3ILsuTR83rrk4/4
L7/R4cBJFdqh6GiaZ7+xCstgaIBX3E8WySSrMHMoy+GXti7yhtzHKC2q548fy/mEy+jWknmKccYj
YQp5+1RCTsuzGxrWveTbRhiIf6ClKIA+2oHgrKBIHSzHoHuP/aTdRUTirj/+AX8Z6MyXgt9BdUs4
6mygJ73AJtIF+t7pRnlMrYZKUpn6iHH77pNLna/szJHWIglinkXQBi5Dvb3ZIB79zs1K5x6gnbcp
8dXukN9zJqSdv8/j8qJk57fC/6o2QvhQNooCcUA9Z4eP7/n9XG17wrP5MSZ3btpnq1xLmAs6/tG+
NwZPwrsdXXEs0/QFNz07/QIUa5+a0waPbPTJld+/bpYll4u6Lks6j+HtE/Dmofbs0rLukXzQATXs
UW9G6k87d07sS5pSNylao53fOYs4xC0vPr7x9y/bZnliaRSCLQVqi7eXZ4Vy8Qw04l7G7GRFPBQj
0Kdw3qio6X98fK3335KjtUlQnSX57Gm1vb0WEdPkbjSuf28iZ9yZjbcc6EJ7j0S6XefmGO8/vp5Y
Ps43C5NGW6k0kwyOZBOU1NsLZiguetfM6PIFhigvCDeM1aGn40lpOPLteue0g3nMiLkBIjUFxNzp
2VHHiVC7+bYBOfmjQGyvVghb9ddWSaPk0499iOplGF97oe3dfPyLz56Q46Bn51vQjsmflfDOhmHf
TB3AWJFfyDmfD/DC6kNhZGJDMy69D0Lzs+/v/fWUKR1eCdhej4rt2fVMJEcEoCcV3UmPhNp8wLgO
RNSH80/DArq4u/v4Bv8ze/3xSrhD9Eqmq6F5uXz93tl82qOXKBAwVRf0kdsnzzKyvWXJfO2E5niM
1KxejMFKyIEbkYOUWZvsZzrXG5Pzy9aWcvxkUT+fgP7n92h2DAxIuIbe2ecnUngqnQSnhF4mz0Iy
PWv1OsSlH/72S1pwxzocF8aPmcb7HMEMkGHIqA8WAUXuSZF2+vTJAzo76/znByFBcpViOqSrcvZB
0qoTyCVbXkmQpf0aIDQiBYucJganHZs3xEciIqYwC8yIpMZJ7ezOMH+npYzCTZ9ZdBo//kV/GSNC
e55nu6Z0l+Hy9iPyTGNg0z+2iAGcdOfFYnqALTXtqTuoX6agYPTx9c6m4uUBsB4Iz3FQOktTno3J
pCP+pqPMcVFBjAYbDMVpuJKJQ3O7UmjyD25VO+N1TWX7kXTNvv5kiMplVjgbouxjWfV5/oI92Nm+
velSEmOasLkIx3Q6tkTUAQY1xy9eVF+z2bfAaIU3S27ta7b0ajj+KtalinK5Q3Dqgagk4OL0dcaV
RgMFFFi4v4MewFLgDPHKD53oYVJaHyKVogTJqDAimf3+8UM8f2kuR2ZeGDBIi+WF0urbl9ZYsAw5
tafHkp9O2o1jA6/R0Q3Ln14L4gruP77e2TLiuK5jeTbWaFPSDPf+MxP/sZULZR1qWODG0XW93sTk
SfF5pM9YBXjdVmk2sXh/Mi7PJncuyWmUJVtxn8IUztmX6+BNoNbvtierNcuDpuJN5McEr6i1mrVj
V+MW1mLxyeA4W625qKttzgHCkfZCcjwbnKTlTRlyT/IIXO3SOcxwp9k3Tkq75FCZZT3tAH4ZxnFs
RNnSsEfXsI47Oj+f3Lx6/0M8E+SIZC21XXYNZy84N5H21Hi+TiT7mMMlfbawvc+Qk2es3E7XvFid
cLD1dhT8NioA0pPBWWvH6VH3kd1ctjRczS9Udm0KJFCEzejroJa0HMS8EDevY0R+yX0FkcPfmPTV
vJ+NBXhzK5DsM/GEXW3el0BbQ06wFVI5gBZA7JFFtyE7tHKKCIqOhlKYxwY0EME+mTXSM53iwljO
oJEZnYYu63ryGyPU9Wt8UkbwqAbAzE8x2vr0lq01OMJxGMdOrsiPAMv98Zh9941wNvdspUDVcJyT
zvKI/xizErkecQhIlJwmpzma+IOzorsIDUfO5Ss1FfeTl7YMjj8nFsY+DTVTCv5weXPLxPPHBZMG
6zZRZNnJHMb2DlZu+UAmavDJVd4taf9zGY7Vko+ClfbsvkroLTF68+yEVoMYZ4qGx9pSBLVYvSLt
uZRHI4OxSP53iO2JuJK0zJq1Dqfkk73l+UzOD+FIaSOPEVRfPOtsrR8TBe+SdIBT4FnDk1Wl0S4n
lvqUE8TXA5hfEJBRUZ447VafPIS/fB6SqpRDpUBzrjh/1AIwX1FGgsgQnIVrJ8+jmwyM0XZYRuGI
p+OI3EeTE0n+cEo15vbjofWXN815RjGu2NFb6j9LzB9vOswaOU8ZQsogFyhekYNmr0aURf98BEs0
bSbLJBJe0znbK/RD0WmCyHnTM85EyKajc6Vcf7J3QTwEzyj5gf9/fGd/+Wh4oxpMInsmuDFngytu
wrEMszA8NRaJOFbfXGAeRFHfISyzJXEYH1/ub4MZ/LIwEYDzB8P57TdTm8nU0g0LT4OTsoyOSc38
5jN5jGOyg/JASkpagtiY4vIy8OkOTG4rbsy6+vnxD3m3K2AwUx2n5KSdpQJ8vi3prRHxQB1kJwiq
kmj1UY/uCZ/OmLxYZJXOq4rIKvVtbBDtrTk8yWjjFBSLV7NrG8FrokezvPE7CW0VUks9O8aKzoat
NrXwAqlWBXvJ+BRH81BezyiS+ptKaJz+ngnjqFlnfuepQ5FbNQIcFLWwOT++wXcrOIuposrO1pOt
sLLOTv1AIsmPlhRiXMTqvxZY7L7te+iu6IbI/vv4YuelH9ZRniZ/2EiIKaqcHzwQNeRuxCIBNC9V
+S4EK/QTiyeU7MSdnAOTmuY0Sv7mvJPIBqolmKt/LEnjSS/5V/MHiRbGX2u3ia4IzBbljgxf+TNm
Dys+GYJ/GfGcySi5a74whwrg2QicChNPbxOdQGHOCp02UbVWoJsne5ZucdXS1Pj98dP5y7zp8FR4
LBwBlTwf86MTS0rtRnIaJq/fECtko4jV0SlmGtuVSjaXjQqIOSyD+OnjK78bBOSBKzCqTNssUDRd
3t5rkwpCmaqIceiQMouLRwYZws8uushQeV99fLG/TJJs8G0OXzj8FJXVtxdTNmYAUVak6Cl3PLb4
K9diSv4/FiHmKTpH2pIOB6uz3fxAwEMfYXg+NXNCNROBM9pRUxhkeMJUAqTQETg0oYPz02z78Q3+
7T2yNTMdk/lyKVa/vcEZXY7XWkV8IkwopXwni30LcngTulw+azCtYo+y1oGch/3HV36/N6blsMzT
DFjWB3H2MaNhV0PnJcmpda1C34QG5Z8toSjhgwwkTd2RpEaiLYrR/+dDd9lLLes9p3x8O29vuS4t
NdWGH59K4l22yVAaqwk1++U4xs6vkQg6kjCCAk8LtdbykzX/3eBdCuUU500ahRTU1PI6/lh0kY4H
kdvN8uRgolsX/FN3s/RBAcZm9snx6t3z5YRDN1LQBuQm+UTfXspG05FTH5In4pwlDjwynTSS81Xg
NON2Ar1Hy9fM/ulExENdrsoqhL6ffevbi9Ypcv3JVPqUwu644JgFxYpMoFU+t9G+pffxyfN8v/ay
JHDQcVzqZ6bD0vD2glJnZOckmc2Sh3UAZyTh4XH8u3KIISC9ZFrlUcbdlznw9hCnB05HuStGmDX/
cDQvS5PQ1B5oEjCszgaV5cSJ5Qe+dWrayts3LcpOsBT5xqq1WqHUNR9z/Gmf3P27j3e5KOvU8v1w
Se/saUc+SMzR9NUpbWInRLzbzYhlBvbrK4+t+wnAITRqbWf6UCNd/ac7O65Oq5KdhmT7w1z89tFb
pqiZ3WMb4hKN+OdaEx4A/aMortFkJTAyggavwT9/zPR/HOZImnjU595eczaIcMyCns0cqWEYUqp4
6xuFd+MSdrIPFtQbgtgs/mRU/+Wr9ZadJJ0uSwre7tlVBQ2OIWit02RmyoRG1TSAnQKfYqwI0dF+
fI/LUHlzBFueKzhIPiEWc5aft1fLUt3FhpFbJ6tkZmhDna9p2otdFE7fFTDD08eX+9vNcQ5gu8jG
gwX9bOR2ONki4E8KYMSUrVsZkZNnomfJoRN8cuT423hdaqtKsl1mp3y2Ma9ENcwWDZZT2pESYarO
OxjQune5ztWxRfL+1EZCbChfFuYnA0f89TZdZifOXBw4z3sYNegD+LGhd1KA1zMXdfNcFmvIOGO9
qrCV+FsvQoa2JWrDJFuX7F6LlIjAmzzqX61yYPT7OPZX/LsxjEwwe5O5m3OYE0+oK3z5iRzgb4NA
w1FgdqPGyjT+dhD4re8HdYQZeHYRIfaIPyFl6OyQxxxppjAxPnk+7zY6DLpFOcGA49jk6bMzzIwI
v6ymALh41rav5DnWewyp2fU/H2uuYwrXQabISDgb2lbrjpVp1tapLar2gYCl7KJtoTtFzWx9Mje+
f99UL4SiSMkWng3O2Q2RTGAbUCk0G9TeXPthK7ddZcF6jnr1yUS4DNu3H+xSKDFxHbvCea95SQK7
qXEDaqT7LnKrAAyyllH7BYF4v/PZgW9R0vubSZX4Y0ygLB8/1PcLPZfX9MaRHaFK/s/I/2NPoYAt
wZzIvdMUuvNlWlpXSQno9v9xdh7NcRvdGv5FqEIO28mBpEWZkixtULIkIwONHH79fZp3w8FMDWo+
a+EFFz0Auk+f8AZabD5O9MAO9RAFgftrXp9k1gRZ5LBHyYzdWdqIGCN+gKPUq6BV91mdBmTMnN7A
n9HJX6wCm+W67yBgF8qv+wtf71OZO7Fz5DBS4owuz0Xt9qIsQQOd7DizzWdh1gikI5dcJl/vL3Rr
/8hqXhZVtBHmUIpOsbpyNIgXIfoQJ6y7xVNkh18qlVd7f6Vb24fXaMquLR9wXmcmYaNGox64JxFW
Cgg2u8GNMqris9b3SMYledm9JqmTfe9bNf5jcTe+3v8Bt96pTCJo0Ng6RcDsBqB2FYqSjfYJ5ajp
Lx95QIyMqPcfjzHUa6SHLieFac0cbNTFjqk4aCacrDCOO5RNm9LdJ7QXH44yrMP9CRyPpjNDkss9
Qvt2cifhYGwJzPSHY075GSpRRQ2n/r7/5m4cA5Jd19YB/sn/5Cb6cPQcMzTBT3vWaRCjsvVVLdvR
4x7WXVdirg32jBwb12WLUenCN7u1MqkfIcd2DD6e/PuHlZnzSHg4MQfKePYdyaR44+UNLA/uUyRr
YyfbI+vXbsCULQ2fbpwMepOMvxhIAr6Yn4wi6uCThq1zCr0cGpbCdGts0mTT9m60v/9+r29B0i0P
kifBRqWhMrsvwljp3nmXJ7jDjLH8MeoPmUlThT4xWisKToH3F7wRS3kslwER9y7/5q9VEb0jREx4
0QK0lDvr2Foe2iaRgYNiX1QbB9mP+0veekaHIKOxVdlFlnH5Jakb+hJdNuPkdWhsBwBoz6YOd0F1
ChONmcRbCDe3Ph8QB9qUNjUo8JnL9VDEntTRKI2TYeqgC/hFiJBNGJL07uOxmqksxa5BR+q6rRE1
41AKtTNOU2F537Qu7DauNRQLp/3WSUDqw6IpREhx5jM2vdYQAUR95SRK1JNLL1O+4gWQb4KuANxu
1Xq9RonxR+T4D0I2CSz0IQzHdcH5mSD9Zjka8vUJBn0k6hq433wFDdb+WhfeN10DY20O8CIqWZY9
vF100kHkMmWRYNgymH88+EXjhKJL6IHSsNo3QRJsTK/w31pESTYl3MxoITO8sT911BDp3Ht8SHBH
lwuiTgCBu6fI7JraxN866o56rvtHjIkYtVv1l/vPd4W+kG8VoVcKSoSAQfvNzoMaV6MVea1xQtSn
WVtBjMQNUMNN1PfQEgZyg1UXGQhudKZDqdBVz4Uk+fTMfpF2COt+4YXfuJ51GgwMibi8OJ6zrzxg
tDgWdm+csLStmZq7eLuvwKRAUbXxhTxUvSd2NTyGQwkS67Nrx+nu/iu5cWKpOSUSBd0cAHXyC334
5KY/uX7UVjpWOL2/j5imn4ayqrdhWQQLD3sj/hkawFVGji7AF312dSIfaCBQ2uqnOHPVMyQTFFHb
1v5axFP0Z3Ti8bkxOnUhyt94w4DGAQBQEcioOwu6jWc5nTNY5ilXEfJFUdxrJ3wh0HBZpSWOsqsO
ScGXoEH2Zo02u3N2zD5sF55cnptZEs99Co7HYh7GWZ59ZqQnY0T7KIBG3Ba/R3Xvv05dqE+PnyZw
MxbtVjmmR2Tm8lsWaY8CX6EZJ813mLu06JkWotZh5sPIM3ImvY/vHY/oC1KFr0moulwPh+Ie81im
X5WiZb8HxbRP+McrLwXUg4W788Y2lYN+XVb3pJJzUCjqfYFSmal5UuncrhF7HTCubNBPDvQQ7fL7
z3UjKpF8AMGRJQjgefk5P5wJL4mnzhDcmhlA9Tevo6pbwf/DZcnAwwGbV8/1F5a88XxsTmosDiF3
2nybwoiJuc5c/QR3S32qCkvQ7KtR77ORN73/dDdOBK1Mi+70/48eZrukjjB182MfmydNYnQslDf6
VYAr+AbmHBRvoxu+K0Zv73o0DSgxR+vz/R9wIw7AkXMZtnEaQF/OgvAYpU4e+QJqZdhPCvR4Q0Lf
EL1BdkMfNPSJQO4ka4hZbrlwQm60dIm2UJwAXVMUUdFeflo4zGVdFmFKGmQ5IzRBH6E51cZ9acI7
G/MuxUWfLwqTl17X4nXnYuXtTqH7x2wce3v/PdyICoxSKXFBObOx35knH7ZZMigqVbWanCcl0f6w
M7K1SGPr8WT+4yrzTmqHElGLOn5yttTY3+jeYGL7gSp042bFV8fyPk+RqE5tlC/huG99Zi4Wh5PE
hAsayOWrNnOAnB6k9XMPJcw8jxUyDm9eYGl/M7RMfzSDigygo6XOsJC03ThLcvhDu4RCHq2t2T0T
N4puI0wZn5GAqA5uXuv7ONbwrAiipfv7fZA0i+yu+57pug70oHkC0/T8zcDp4uxUqYmZCqhWXHui
LMPfohVtI46497X+LsAmEl/fIQfmfShLCMcT1tEwihau8+vQBW6S6Y/s2euEydl1TtKTTP6YZeeY
vL/EIrQao7VKzvc6Cqv/q23yJZbP9duWqG2CJUQNCWWfhRNYUYGlKjGWtOGQ7fNUjballdUbRzeX
cpXrHWVYHu0ZycMCQu3NPiwWrQ0uQ9DaYrusf4ZalKPkyRFF0Sdv4JyHerZRRw/VxPsH9cYjSiAh
Nzh4Hpgzs6DR2aKN8ZH1TwOCdBU3aZU9t1GYF2uRJIzs7692XXPQqWEczN7VINbOVzPgrGI7AroW
YVv3JUUKbeuLFq8YTL5Rzx3btlnrQuLUaXf7v+4vfr1/GOdJMgLP69BdmMXmAmaH0+M/ebKijA5f
2o6ryhIdHHvbW6VBVC6kENcxUFY3TPppMXIbXDEbjQz5Okx5To1f0kS1Un3fg2LZ3n+q6w/I1WrT
GJZ5IOSl2anoHR0JXzzMTyNJ9aeidqcXBQ75KW1yb6mkubUW15pK24ZWN5n9ZdhzIicV4J3GExpD
EtiRIUON+jc85WSpOXtjKQonCZnnMIH1muVfMU72TY+e+GlsnegnXlvppzxW0o0yTfHCpry9FGp6
TALBnc7jHI4cQkXsqoOCUQyfUBTJD3ph5ltkxZfwzze2IBQJCTkhiZVDz8sX6NYdXn1e1p861L72
boV6dhb1YD4KBAKnvmkXHu2dBXEZwy3G5hKQ4zC0R/XxckGYxGrY2353wk8ww2zTtaLjGA7+34VZ
Wt+xn1D3VeGi1VdltE7sgHtsIzK9P+gpZjOEcoEVLaa79/fsdbCzCDhULoCR6MHNO2FZhTecHuN4
hdYBqhr6GGyd1k9OIVoyCHEMe7RBHyR70XSAOwh6mUaxDOfzhL7NzD5PEeY8GQj4/qOAaP46lCHK
mahB7LQas7r7z3hjV8nUAAABNC+bsDN7896AtE4WtacanehTjh7ykR7/dHCcWtv/D0vBhQG4QK3N
lO5yqUhrhy5MteaETldKuR34R0MJzF1IYbYwXrv1VIQZU7ZRZG9xtp9w4G4Rvoqb09BF9SdX0bw9
Ca/2RqPDXXiBNzaJQyOaxgk1kWPNh54RIhtCLZ3mpJYDivNK5R16B0dVJ4z756oc0aqaisdLahpu
fC1yaFAuVJyXrzLw6sp1MrU6Ff0E3GSD3IkPFC3FtjHDnjpEbBkDtCHcM7pHC6vwjNT/jTCLqBdG
vjciBbkX97IGKJHOxCwfaNsUm+OqAAOOwO/42mB3EB7zqkSMjiJHQQO1Nf10/fBGcg0CkwQ1se78
enbqkUbDZNYnx8iG/Yjt1i5CBOZgKggn3V/q1vPJV0wZ6pFderNrC1euIcE3iuxcCu74qvc7nyJ/
C+5uRMJA6Xb3l7tOPCymXtyODKWYoM/RtHrbUTaGVnXyOPmo8cNwH/HLOIi8eMVfKDrU0qoLeZ96
4WzefE7SAApgmghXwAvECvNRwZz3NNRW9IayR/pPb1vBBvUFKasoqu39B71RBdKhlqeGzBdIwPyK
iUkzRNmI7mTBwgKAFicYlae4ia3HvkFmpq5wKAnGyEVaMpsGCqYs+DeplOTHoCX18f6vuQ4XnCWo
RbLfClJtHi7CEUFz5Ggm+m5lH2wwYZtevC4px71aa8XSnrr+yPLkIuAgmbVyb10e3i6s4tFMS/Wk
lQVWZnGCDvwGpzrjy4iG+JtnI7mN61ScbKo2EQuIx+twxVjgfZpNXOS+nR1YoEbaiLSSemJGUq6d
OhY/tL6K/hS5gqqMJ62CrSZ2fz78goGik1DTWoFPNcdZxmi1mlaPK2+gISpnxo37V57p9cYN6mxh
J9/4ljQ4AS7RqiIDnEOI3NoqQ9OiOdUXifEjd4bxiGgK4oMq4nv3n0q+q8usBaq65GiZ9M9VPubl
hwy4I6Wm/ngKQEzvGKtaSDfn1iEF/XfA8xZgQK2AgYnFgMqEyBfO0I0ndYC/8zm5C6gWZpeAixxv
JkmlJ1KmYl9Tiqx6fElWqMotJWg3lgI9xDQEgBQ0vPlQqVYVg9wzKU8CMPxW88b07wx7JBxQq2gh
BN7YoDSFmAvSnKJkmM/LKto/OEMPPBXKqMD7B6U+gXnPcK9HJfpbJjjI54rjUjx8lTFvRVVBo76E
1+7Kd/ChFwQ+NhrDEPNHA3sQ4EuBMzok1840bRq08n4Jr+rTB8m2YJ3By9iGSUoviVSzNRs8CVUc
sfNT5vUi20+l6mW7MkxQdczsFhOUgq7vQrC79YLBZ8mhq5R2mGM46QuKDj53dpoS7FL90voZIRe9
clv4gLotfucKDnf3D8r17cJjIiQB/EHepPNJmjZI9yHPz05VadTP9lSLXTPoGSSsMtv3Sr0kHzBf
D7ix7OpJVhVNPXeelWgtcrr24JrHUUuLAHV6AxdL/G3DoH2JGzVt85UcUakLO2geD+SyjBbk2Fxq
Bc1rXLUo8hC+tHHE56ruDmJEqHadGZWNGHaLbGweaBDhMsvdhAzwt7079Nv7L/rqWmXzo/NIAwqs
CSFhjgquSlx4pyzQj3gHNTRzyyHv3yoL/NLOm6JS/TTg2GnvfMXz/Z1ANgTrrFQkwXMv6LFvQ8Tp
o4Vc/KpBx2+iYWNI+CxcKOiSlwcrDOwAEKsYj6korVURBNV5YLK6tqDNAKUIMbqB4bp2sZSih5cE
e4HF2qMlrfwRXLUyhYOpBEbl8kdo3PBKBJvk2APT2TouC2ImPpwcp/mlYma8kKLO73i5HI11Sg/J
pydNvVwuNEf8jTK9O4Z2P1SfksxLYSeFI07gu5ptEjsrxGsTjJtxfYtGRp64IixsR/lIH68nfgOw
MVoTHHIV5N/sekKxPsJEw+yOWOTp/9nTmH5NqzB9qeqwW3hc+QlnS9GAZOeBcqDBOeekTjj9qXVv
tYjk5Q5mE2W9tSnAFq6G62NNq4X5ocwjCGDznNHLrJxJfN8du06Mz1UKrRepClxp0kFduajbre6f
phsfUcqucMnKUpy+5+VH9GL4mbk2tUeDr9e/dUlBPt5mxjhkuB1mdnqC4qb7OCRiXLwK0sZUFyYH
81jNSJ5siVQGYjNgOHW2jWyROKiOB/WRTRbjURCb+ZjuoNdBJklKB+WrXIlaLCgzAw/vJVGlK8KZ
XJ5H54qiPUOiI1/Qhyuxzb3OwZR9OmLEFejeoaso7JOVi/9TukNOu3LPLrM/9UtuIpVHO91thNev
q0nt3O8tTivaSz+5rrFPbT1SvisI7Imd0SF/vlVU5Av2NQSzoFoHA+2CX6FfxeknrY0dvDkKSYT6
4Xo4MX+usS5HRzMKUeF89AuDKuGa0JjPcEzmKZQZeRF434DZV1S+5WGLFXSDqU2tpLApui4/t47e
7AwtUhay1OsDY4DHlXA8IoSs4i/fbGJgWj3Yo39UVZCkMbXXOrTH7OvDj8cqTIZNijp2z+z7VbgG
F7rZ+kc86/R4FdSt1Ioyu56uYWsJd+/agMO3zpDoJljSLPj70fUBlMDfIM0AN4v9yeVThk6RD1Cs
vOPk+HBDiVTVqu2YOU1h4v/EHjDYJEHaemh12c0SP/06WqBoQzlD6w4qIenk5eIo8gmUbSbvOHQa
/kCqlT3FpZt96jQEH0uXVe8/7I31aMSgxyd5P7AX5N8/HBYPkdsujAfnWCclnsaFYXSYnVaQy2qh
UADUQbmQPd64WdHLIeGgDJGYhvmlZts+CXiZO8dgaiQVBLfzqaD8UEdm5E7pG6hXlmHBIAMwTRSR
PI8RbNVeC7PnpPbSfOE43XoFYMtpUHM6pazS5SuoUvQAGNLzCrCgOCnB8IZaeLn1OzV5zoQSLWQ7
N5ZjQmJDHAPYKikHl8v1eew0uD9Zx2CIs1XYQAwpgtHeaoE2rEaV6cL9L3yd3wF0o2lB+a7L7uLs
PhhM3iWuNMGpLbAyWE1Cx44UBRHtp134+VPZWTYeX6PZfUEBHlciD7uS/HD/N1zfCNwGrA9hEZWL
q8CR2QySfaMGnzVoxaGtcWtPojDFpIEmSR6gcJgS7h4c59JDZZyL8CP/l+WmjGYftnbGkIsmQR+c
UNPzNhkz071XOPkOYv+SusV10sJSsjyR9QkzsNk3NVT6znjGBCfMxBV9hwhlUGwtFZ7mtktr71Gw
K09G31IW8CiOyDnO5ZNpIhF4Gel4MztKfcTrUlnlmZ18x9Z4qTFx67QCCqK9RL+LHWvNTofwDfxD
tRbLNsuadkaCgWduY1UmNOTDq7431/GAMipycviZw0TCgdcLd/e3z43Xy41DWU2BIGGws+f1UyVQ
Red5x6Zti13fW6/uOMVPPgiUx2MBGQPJC4Gftztv+USpZ00WMjbHjvexd7NcFavKwBthnXdptU6D
LHpQb5Kog24PlyrdX4p4qs3LjxlNJtr8vYJs2qDpzyAeLJj5WnmAUdYs6Erc+JiygUebiRm4PIyz
faoHfaYF+CgcJ1HTJyjLWv3ji1L7x+4SrFFKeNMnc2wGPJ7HVn2eTCX+hhOguRCSrkPgO4WMTQw0
i/JGhqwPJ1MUU2NAWy6Pg1BcGrUNullVkjy7RVUdNSr8/f398y7wepnpQ1kjZaGQYlRMlX25YNFg
coiFiTh6ONcgWWKnmVKc0CR37LcJOwoe2PAzBMqlNs2+8cxS+TxgiFI+Wb2alP/5pTJaJzsaFftz
jzkq3jVVnRk/nbi1A5x5eiOM1qbfRtlx0EfR7jytzxFojip8jFaxruPjifEgxr6rgXGuGq3GIPCM
b6HnYN6z16qyDneWmXTg9eFS6N9VHON+obGFxaKLTLizTfs4SD65eZG1q8ivcmV7/xVdR2gUjNkV
XBUQLkgvL99QbhQ6L4LfH9XC33vD9JmJ6XBgMJLt6hE8rzr4w0LucX2sSdWlfB89TzmFmq2pKCZG
13aCjCtGjpuowr5ZzS0beyuakI8+HnAp0iqIF1R6DL9njxePWR4qWXocylH/auJeEWyaxK2Hte/o
7bAX3QBGeaqIpwsrX5djzPQh7DCp5GyDX71cOfOCrGIK3B5tFIAGOOuBCvpECTBwoRmS7Fwzwjey
7PBunYhxC5Hz+rNSAUJVoLFD44wu6OXqsL7KimtrOFpdZqDMDZeQTsKw7ejsPOepO73mkoh9/2Xf
+K4eIwkmazRfYYzOrowWqDQzd3yoHX0Iy0OXQxs8qHoRIo5dP34XIrHmGAhvyqk3867LJ4wC3B9G
re6OaqlaW7vGL5wEx1tNsbHUp7p6me+gMB1tAIeygGHX5VIOos3jUITNUYC1xEkzLbf4/PUvQ6Bq
pzxOE9xUkyVM6dXLlNgTej9Mt0CJMdafLUpdafZFVB8bP0D2nnaY9eKUoyfQTxPBl/tfTm6HiziJ
whIZOWglAKV8vtkTRmOM5SbGLMe27r3twHzrJeuFtwqQKNuOMBc3Y0L26La5NOkuzYXb9/p+koWX
RFLIlj3GAbP7KYmARWF3VB4LA8I6ivje3sz7FMHpqQr/QtA4XY/MnUx+AYbiG7yISx1bkYfB7STn
4P/o5jM/YCfPNWsSr8BB2dWqYzYZqFA0rYXzAUbgqxQ127f77/zqMpRrSfUQg8kwPbdZFGwtHXlN
RHiP1miAZM0xzYxXeYOI6Y6IYu3MsPS1hRN6a00w5WQ6DNXQnZ6HBROFjcr2y2NZWyI8iEwLhy92
pWBoXdAW+uxAm3908CPfqcmokkgkR8VzwVTfSQclaa2Sxl5b/LHhUK3tKbC/jC0aH/df6XVDmbVI
LtjI5FZk3rN3KuLIt62srY4KXzhumc6KPA3WadXUtGwVf9QOJARetnWF8L6QqAtrGyaRXn9WMDD1
41VtlEWzEItvvHQSSyBXoN5ll3X2o1AVaRpcrbNjjK/bNyCJ3Q/q+1BZAdvr9vSlgvrxz0wTm0JT
6hLJc30ZO0Q+WY5SGNmxTbOyZjo9aNEmxJxt+uGbifnVaHCNXMgxdXlGL2MIbBfaj5AmDLb0vDhR
k96ILNpkxwlgR+asJg5OJNYWhoUjIiayTaaHqRjDk2FgVfRq23nc70oM2qyXsdQRs2mssS9+aZjs
GGthaU3wbrQYY+7T2nRBvChQvXbbh56H5hwWYL21CgWOZW+qMwzVoZxs0ezv76gb305q4ZJDuDag
o/mEIiyM2smHMgWVW0SHXLH0Q6JUw1YX1hfhhvHC9EGWprN3SLuYklXKfFNQzuKgyLJCE1FcH1Xm
e6dkaOpz7oxLfcR3SdTZMtD7AE9wpXFTz3vtVeihsDWV/RHXlc45UuHmSLGouIvsStdhyO0rYPnt
zaBgkvBWopeqnQJyNZSkjTRPvicTTiOfMInu/a+0Z7zwr9jE/m3cWF5u6Fu8BAOs/hIyZWnZOgg8
2fDNtI9WPxDT4YO6iMKPZWpsrSjxmz0o+0g5QBml45ZXeQkTEMiBfoiE2Wn4QAvHWiVTOjqvyNqq
KOT4qTf9aApMajHBxNXr31zR1HCb+bopXkJPi6JtimBHv45qTIE2qVtOw9fUNJF8iXS9+w/7iWx8
mXKtac/pGCoGMrVGOGnk52GeK6fKK5EbWmk6shrJClyH5b0geei79CNHXIjub7Lrq57BB7milF2G
MD0HdIBl4TdQBBwbxHSHQy30AZPuIIzSNZSZ+s/91a4SU0DCQA7IhVGHYxvMEgsY5MHoMbQ+Dnbq
lOEGOXGz/IRVvePs83GIkj9NGcSttnHxLHO20YC3yuf7P+HGAwPLhvAJU5nOwjw+KX2VAkceS3oL
Q/7NgFLxrcJzBtdTnFX+h6XkSWLiA5NjfuN5eeaMdpRXxwZZaO3bBGGi/64kZKj/Deh0ma/3l7tO
FXm1cBNpKb7rC8562H1bxgIggH3EDa5+zirM4GC4HlOtap/xXE1XoAethch7Y03ZOKasJ+5C5poF
DTMGo4opFa6w1Zi3G71t9GptK2b2pQtqZY04Tft36OF6c/9Rrz6ipI6BfZCUHFxj5sU8aY3N4Nix
AbLl5rOD3/UpYlqNn2WzdK9fReH3pdARhFgruXmzLVvFoV8joGEf6lApf5q1N1VbbDaTTzpiKMfM
mLqFE3lzQYK+1HinGT+HSRpFWNOnV+yDbU7/+qhdP/e4dW00d/qd6Wr05f6bvE5/kRAk4MMI4RsC
BZDXwoe+CMY0E/aSjnkoVCV51VpL/W62JBPbOMntEPnkvMAnOe4b/6grTqOtVB/RqA3Ws/r2/k+5
KgQMxju02oCHQsLhKr/8Jarr14FbO/qh7zDa/aOM4Vg728x1+7h5EoMVB1KPLFVfphiQy9ouAf3t
4sTI+m/3f8j17vIomlHVkLMuB97P5Q/x2poBZoTdaj/VwSowQnWvW3W+78DSHB9eivJRmvawnVXQ
sZdLYX2Ljb3ACRTDW7egbROmhv23XgX28I00zfXe7q93FYBRUZLSPyA0mb+wxy7Xi5kZj4OqtHs7
tvttndnhv2ODmRStn2ofmgK6ttsEZ9MU0eb+ytcjUo4QVgJALVAS0a5GHmk+uRUSN80+dGp82xAV
+Rzh9ntWDF9seUViA8cVhR/NaQA6aw6SicX0VNdqdLTbAiM5E/1QgAnZBn06xLwyURxTlJ0pzLwS
t9OutV4t0QdHtcfkMPUr/cXUYmch4F2dTvkUOFtBAIftzij08gVGwFUCE7/DPe/JPodlWR7TQo3X
MQ4QOxzNllRjrwD/JEBgQhBVpRYHmjAPdSQDdt6LGFCXaYZih5p7yAjd8NsUuclpKvXg7wGl0fZU
OX4S/NWCtE/JFIDzPLk4dKhv3hC6yh5fTVptKwUxJXOpsnvPRC9yOn4j4QMpBcosoMazGKmgEWw1
Q1vta+wZTlo96quqCqtVXUbFOuyV6F87042tOvXG81D4FJnoPGyaMsbaVsTxXmtVd6OZAWZUYRi/
4sBt7mrLKjf1VCRH1PyTJ+wHcQFFK/mL1wh951WRtU4JjkcR1vbKwld1B2REOeAXPC7s3Ku4JJ+O
69sFs4Tg2lyGDKE/BIQKpdpngZNvoFelT++G4YWo9I2ftM3zgGbURm3a5olhWPhoiJDL025CfEcO
4OcXUFJpyBIPYb3PihHIaRm5+7Aqp3VnG0t11HV0AFzKVMAgZaEUmBNONTh+g7CN+Fhmqld1Gy2J
HX/XW9UQ74yp8IsXV7dj44cfhPn0c6po/6kLL/sqoYCFxOkymP2QyIDRmp0vK+nVtMr5CUk6nMOg
qNcYh9bPVp+Vp9rmoCvNNB3ux6abi/LAkLpkwJ+Li/cIuFauHSRHr9KbLlpXDUrjKIvbhXNQsReZ
fiW6nsXJOk/Mql5SGr+6bhACYnfJ8QioX3LFy0ce+0rohab6B6VHC6y1HPDdnZNs6TMlC2/3eik6
iczwaOLYBJS5REhIMWNH2egditpOD7QQ9VcUNJz1hBPvwm1+FSi5ZGh8U+jJ/j696MunCkYMkFXH
9w5DEgU7NUMkzu10+wwf4GuV6Mmj4x2Wo9fMDI3kSM5DL5dLhgKfJSx4DylE+a2Kmvo6RUztoIS4
ZCkCgeL7W8aYvUpm6CAKyHjfxxfUJ7Nsmz6m6ptGrzyZwEQy0KFF2T9lURUlu7Dt3JL2YeYgyEs7
LahWlaOK/B/sfnt1n2AQaZ/d3lRRl8WfBKFZGIvqjjy6nb4LitL/KClxaY0nC8zyRPkab007sce9
BTRgqjd4TiVPQ5+o9k4bRBKuPJT/y7XfDMOI4dXkD8qLB3v5E6okZnuIR/iKa4S4mXiYPsiGgxML
a9hMovSDfdT4TkYJnmmTsYT0mAUUGLbgO6TlgUTuyHL/8qt0Fq7zdH6CJzU1/H1VVV+7xrLfDH9w
1o7Z2pu4c8DzjN1S32t2olmYApP8DVoqmYZpzhbWqGLf+8pIlQUIaajaTzg2yrZMGv2ohWZ/kGIe
u/tb4saaCHISow258RFvuXxYvJIjYU1u+TQErn0IIvQK8la45yo2R0TGg2QD/G6JZvyeFX+4e5EA
R2iVJSVgE/HKeQEfdFzvVmVNZxo4prrtOnfSseVp0oIZmjaGv4vK7/8pE8XAT7moU3Ptokf+OcDd
GAGHGJ79uiztul6N6IW+mGWZVzs/Cx3nORCB+9WaKj34VsSZkjZEYsB8yHunoYFDeRaOJU5uvAqx
8gKclV/QyWriTTc2jvumlpqbb0q1aMSr4YpJ+1r1RZc9OTiGJbRU/DEp1nkKhjpDFNdr2YlSMD5A
HrDCtQJjhx7U6Wc6e+h1rNXSFkB0HOEN5UYL6rzatPgNnesa7tqOeyT51glk6lbMzfsjMvSTuo24
Nv8aoNL9TvC1++NBUHRXNW7Yj0U6vgCzmXcZN0ZuhLrZlVV4Ye9NSFqfM0+r0BnTfo6jH72YsHMO
YxQbCxno1TZjOZJCkgGUiChJZ8tV4OD8AUgjgpFWfK79zmQ4iyW4T9tqN7XW79wLHuRaykcEjsFR
AvMOaGCuzOcxD6oHuLZn0VbjZ0tMxT+N3lZn22Be60mxvvtH6Sq4ogEojRLAiePfQjV2eZQshEej
gNTwpQytcY+wWvw0TWGxB/Q87R9civueQIGvIaY4kg1zudSU+GUOOdh/Kqm3/1arYVxhX9R8T4dh
ibDxrk/08awCZ+GroSbyLvAD2O5yrSRzS43Ssj4TKwtqMMNsspOl98oPQ4lN/MoSt/pTV1X7E3hV
364VtHi8fZU5/Rc31YME8h42KIfGpZENAQrNj3JstW/N2GhLsOzZ9S3DihRZInZLOCS5yeVPnYKC
vnbZGeeyMMfvOcycX+QVxudRz38qcSUWWmXyyT++GdpHMEnIcy04brSGZ7EzT2o763NzOoPG6c49
DsXPfWOXj0ZoEDZMGQGC0FqBCCSP1odeR9EKHCoT0Z+1uCi/xkmP9a9Is4MmrOZT0EbRzuwHZ2HR
6zfJouQmzInpH3ElXS4ajx0AkUnvzmY/jYiICM1b86GtPZq5wS6vCntJ4vc6QvA24c1RixElQLtc
rjiM+VQoOemzE5aquhYGYueRb0TZesia8S81wHeoG71k4UGvDi0mxzKHJi7JSfU8MCkaavWw1LRz
bU3dRklse0VV9V8zeUvC0DdWYiIiTytTeHhys3PUwLxM8rRtzpaP+tFq7ODhWCZl4kqzw2ohQLyj
JWZ7UwZAJpZ8RKbis9epwrGymzRozn6s+JtW54pfKxUAtX9aw2mqlY7DZbNy+zH83jVmV6warzU9
dFl131jJZEF7C5iFdYeybbpyY7ZWgm+HrnzjKvSKbdZY7WnyGpzLbC0K0FSrKs18cjBOZ2rFTCDe
OlnX/mvmtpqsUeEpXtFA1ZOdao6jQAy5rRiaOPWwdCav3zJEfsoSXBnB9EPyudxG0PgGS0NQ4Gxh
37bP0BJddY7fvTC+6Bey6eszQkCjSY6ED7INaMJcLlXVnWaNDADOhdP9l5fU+37PJSb59fHKEmrx
68GgTz0PSAQZIyk9Q3i7XM8H2dfbYY+sZKqb/w3YD227Ri+H3egE45La66x/IPcOd5g0DQWDSaCb
RR1nNPyoKjzzbCH2vBG5iXAAx/5sFYGDDH83xjucPSvgxno67Q0RLumWXL9duhYMnd+FN7jn5If+
EPYyBtPFiGXv2Qzc4VS1rSnWXqJPv127sv4y8yryF77n9dbh7mC2Al4U8UIoEZcrekkWp5i722e/
bKdtiB/OMWh7dxsM0bQQda6DHZZVKNzqpN6Oinjv5VKB1blmoFFQGX6ibVVkQw+tOXAzCpQvVPxw
frgKhrT398/crJR8D/0XyRYg31PJIOQr//BK46rwA9fzxZmkOY0BMTp9tu6Qep62laFM4gnRN+cf
SGK+CgDYL6e9UAPdXKP2nRWbaDRFsqqmwjVe4rB3dkKFkL+io+fou7jMI3Wf+nrVbe//6vk+kD8a
dhmOpcAhJAL08kfrGSIE9gipLCJFjF/zNnG1TQ2D7F8RhkJ86oPeenB8Ig1d6QlC8aMulxD0WRCZ
3MHqOnssz1HSpf+S9rjZRqka8ezFcVvvPL8bfzz6lNxBEoNBOx1CxxxP5ECDTcfBr89VVxbPej2p
B/rg1bc4UFs0HI0lBY15jcsTgvwgZqGWC5h/LhrN9+z0IsNyMwDqHlCEa1GzCVwj849FhRnWykYk
9Is9CWXd6+307eGnBWOIEAFCjXQ95nowrpXToOq18pz2g21uO1NY7tprhRc+D32hbuPU4oc8vKYk
OYF8Y1pDO2UW0KTldeY7Fm5iY1p8jQa9RJa7cdWVpdXZa+Qq9ef7C87DCXekHMPILiw58VVlXZs2
16KujGfJij2kDOB3lQeask3rpXLg+oxQC4CIIpLQNriC9gnf02vkQoZzLzRjW5pmsS5GT90HefBr
ojG5UMzdejJSGFYDZyeZv5dHUkI8egN6+jlH9zJcV7Di200fms0PS0SPam7iiS7TDYnFlkM2zDgv
V+u8MTJdsNf7dJj6raNn33rIZZsOVb2npGvNhUnm+1H7mDmxHrQmEhxGp5J5M8ucXNKFHtRpuS+0
PoRJHBte9tK0rtesAGClMKn0SOwHgankKshzg/mXgqLPIYML9DeOml6I4qPIk1UpMheiSq33r/9H
2Xkt160d6/pVXL6HN3I4tb0vgJnJSVFU1g1KS5QwkAZyfPrzgVpnWxNkcR65ystWaZENYKQe3X9w
tdT9VCl1o/sh6qfv1MZTZCBzZaTxDL3RDbCMzrZRgs4ngGml20YS4jiVplqKYIoQ1wuEU+YfXp+i
60P+6VWXkvmCooAGuNrnSOwwb+2rej90Sn0XNYkAx6xWOzphkuYQ/jujTYlXk2a2d7xwunLgXoZH
VmYRiEQ6mxobnRi298uRlVrW6i6NqN002ukh1HP9NClDsjUourSbQcEMW5liCcjCKr9EqXpNLnyF
fvv1AKBHYG2w4cODXE1kx6q8KAX4tzMafFWlDms50Wb1QQD93eCHPJ9H3bXetHreH2utibYVcM9N
YivllaP5cjv+9SC48FAQW7h0PM3ll8gr0Sne7KrYhYeAAahcoSEZoaDbVU13CmFM31edE+2gd5j7
1+fA8qv/M93ZMJYqJ0nIQrhdxNRW32DGhhvEhdD3qWNH79NwDm8bsvgrQ325ZTxFoSPIEUcBnyrQ
usyYxcWsduZs7F2T6zmOldqDNun1xkvCawWLy83w71B04knNaRhz4br8liGIqsIRprGPnU5/Eyst
R1itjV/CaHR38xxeS6uevRqle64byF7RZUNsa/UBXaVvvZpK1D6WPUwYFd4LRqTKbqB4ELw+Vk/i
kheDhdwnRyZJAqMF1X61YqyIsxynQH1fW217P3dduNEU1/Whmmp7tU0e01yUR27J4wcMEGc/soR7
Vt04fW9LHJfI8Zo98xCEhFG4m4mk6zTZ+J7rThLfxSJXHmY7BcI0IOdcQzPc95GbQ4NeTCbRM9hK
u6vevv5Oq14x47W80yKRwUa0XI1X76RZzUSxudP3FYKp7zijE7QCnPlgpEZNGRoUtWrK/qD3tRKI
bHYOmbRrmrFKvXWNCVEDF3XV15/p2RTikRYUI62t5Saw/sxqKTSjp8+0d43UeoMC89t2aqZDLZF2
LYr55+vR1ot/+QBkCRxtlEb5CKvFX9jzSAvVMPbQcrz3qYeQGXOAirXaqPtyNjW/gj32JSnZGv84
Mg0o0kAU6SgGry/LqSBLg1hi7EuW5klogGYSQ4S+45TTO9WIlRvRzPoxVJprnajn7wzpgXIIXEf2
O9oel4vUsMKaYukUHTLqxRut7fqdkWDlV5gZ10u3LrZZluPb2xnXxJmfjy0ZNq+7yGlbXC1WX7sv
LVmDcEsPswe/qSycYltYhjinLlka4lzX+EKreLTUFv+EJXvhMsHut4qXjSaqM1EJQ8go4c/vhlQh
M8u53rkewsfjjNwpJdb+8PrQPg9LWQsGG+c6kwo24OUHrp0YdWW71g55aCi4QOLYhXn6o1kN4y6e
o2v4r9VRzlsuJW+XQbUgrlIzvAwH2aGLTKSlD9iR1ZvGc7ptWvTGJ0PG4quleO0hHV17w5dW/ZzR
vpLcr6bTU3g049xfhuX8n8vwNiZR3YRYwyHjPD91oBX9NlaGfVUmb+K8VbdZnH6BxmjsXv/Kl/d4
aj6UCgC5kJ9yArCTreJGUo29JjK1Q1aF8ScXe8jATIfoHu0zfT8bZHe0f/MrGeqLQSmQAr5a7H7W
u5Meo4jnerl+GGvL2Cm57SLJwIZpNgIWPte5TdVq15xGXxhgpGdYLtxSYUM8E8MC82vPuakfBPCy
PfaEoZ9oWrU3EnQpbC5XgRd2zSEsCmsDQ0f/+fqHfj6dKbFrBhdkuGFIVa0OiQHNVz2eHeuACPS4
zTorD3RnSPausBJ/VsWfeQYuA8tDwh8k/aeG+AzGPsW6kQ5Vah8Sd3QDu3DdOwGYA7pnhfDklWP9
pZdDxYhTHdPA5Tp+OXvRv5DK3Hf2IWUOH/B1ru/0YUFPDubwMWfhXEn5VsyDX28HxQ+SBTsvZe/V
aq2KeUQTJXYOM+wCv0qM+bYchvydXoRLZVgz9rWw5V7PTBzeAE3uJ85AP+Hmuu/zdr5NQr1/aBLc
1bkjFPdGKfP71oErUmqaCMAE5cBRVFKiIYyG/M9SyWVouJ9xMeN/AWmsgY6UWHujCBMsnLUhv7e6
3AoMDWHequ6u6d4831bYthcXExXRA7J0/XJg5j7UZOP09qEq3OTg6TBjNOAo90NjA0GAGhsUWezu
4grVxtfn+yqpfHpJyGwcUVwYF6vay8h2wwkpXJA8OKhYn2ePB/Aro0J8R2ra+9djvTD9zN9jrdZW
iWortuOtc3AiDctwB7r65HT2yYZLENRm7xxej7fyiGH6LRR1MGFAxFhfFCwuXy6ey84OacEfOJq6
B6Xs76XWpRu9Ee37ofbEY+UlN3pXWsce9RAfibZxR6KyEFGVavP6wzz70ADPAYOTt3NaIk2wWntO
jzO0Crn6MDqKHaDwbJ3ga56F1xjv/jQSSe4iIQseG2O6tRQvEDTTUchuSc/ROVCSWdkOpaMf41S3
/3BDoX1GCDgWfFwaQOuX6tx2LirpaUfdrvIb2Ypvils+xtmYP2i5Om3/7MWWZh0p7MJGpGb6TGQB
o5/KiTLDhHxkm0HdeMmtJ3FtzPr8mqPY+ugjFJcEjrwFDUavcHXe9vVU987IxIjVZvLLqbWXOTEH
eRtqWzEZf9W56Vy5oKyXx1NMbkKLiyDMMHU1Q6wpoS9pNtZRIMS/05tC22AuKoPYruNtO1Nre/1z
rjedJd5CaaImAhKIzfJydTQZWv+SW8kRXHm16bTSCNQREOFmolj6vVeQpVfH3Jsh6fUs1deDL7/8
twsmogdLcGIDeuYIWDeb1VA6XT9aFmDKSv1ilKW66cIae6zXw7w0jlQduHTA8uM/qy2nyEur89zB
OuLYpuzsafpgKFB4Egd9asRVonMVOdWVU++lcaT7QbEHOajnHBobCdyyTWP7mBhudIOKfP82sb2U
LXwqAj0f1L9ef8f1zrJ8yt/iresQpix1O6WSdCzG4oNaD/0tcoXTjz523Gu4h5dCcc3g5ZYdjGlz
OWWoKcG4qwcILRWVqqwt8juHg2qzsDKu7GIvfUU46wDGgC0uUi6XoRJ1kKELEODohn2a+KEduUEV
Zyl5AypXfm9LeSXdfenlOOth3VGoWlTSLiPmUWMamSrsI64Q9Z6NRjl3emgdUwCqfxwKYael++Ky
SWvcii9DTZPRWUktnKMW549ZZkx3aoKHVhmW45XP+Pyl6AwseQXtOK5LTwSX31pxXT+4TeF0zpEe
gngDX97As2RYFBqrPwNWcMeFQUuHB3DhUunkxn35UmmXFFMYGc7R0LuTnS22ye7QglRzQa058PMN
Yc8fXp/7z2cJ3R24kvBhFjTH2nhn6mbcCd05PLZRrfs2vNaTWmuLCkBj7kFx/pne2tM7Lmo0FOBg
OeB8tjoX8rAfx4YM4cRZam8mWUf3jpkaV8pCT/I5l7ujt3SQSJ3poVKyWYUxtCizJnOMsAz08r2T
ZU3QzFn/ECvT5A9J3t+VFY0DJwnFQ2XGSUCKOogAGfN4m/APv2l6/QAjp6ODqffOlV31CbT37PnI
HelaLqChNZ7Y7EckujJNOSZ2H/kNMIFHfKD627obPmYFCkhKZhs72NXGxmhLJ7By6e0tSzabKRT6
qR/G9iDH1DzoSWMs+jL31TgDDa2yCJV91wjoUNafLWwLA9z02Lgz1PQUxY62tpXYj2ky2GdUs9Jt
aZrDWTEH5yjHfDz0ZeNtrBo09ZA40ZXz8oWlRMseRPJSUWLZrhZtYecNiXqnHIGMjqdMoJo4JdI6
tdwSr3zgl0MtcHeaAjTAVkdzkdaNaRWTcrQ4oO8goqM7DaLnFPWyvhLq2QlpL9gHWpV0BECIe6up
lqH4liKGEp+cvhGbOFH0oyca1XdEoxwNFz6faSIk9fqyffZ+BAWaRMuNgIvn0OVWAUGQbcQYkxMS
ZM0+7qxmb7hxv5dmcu00fikUJc9FNJjWHiXty1COAvFF2GFyUtoCR5rRHs+DPrbB2OTyCkf82WbE
W/0eanU6dllvTdboJsibuZ1fC01uJ2GIDd//ryiijfn6R1wBJtmMlnjugrviGCFfXE1Ib4I361QI
A/ZdYQVSKYpNlIpyq48zXj+OjG4HC6yHJR1nNylGB/pfmQEQo6OgJ5p84yG6836K+hJBGC4mRZlF
f5rS8oQOHniAT5hdDMLlxw8dWWqJgQwL23/+JumsT6OuRV8yYu48Myv+TMjw1xehWwFQktYqE8y4
jIfTSzSgiZ/itNLLXSLn+i6RHWIl0lF8hAwqxR90UQUzqZv0R7NJbmws4a4kgCvW6NNjwNIBqgVn
BdTfGuunu5UqZaOmJ8+YUXBUVIRyx3KczbtZT2Pcl7La+2Y3fdxS8cnn740e0mDxIOFXf7pnLWDD
J0Vwqt9wTVZTElw9gq+lm546FdThHKFzBYs/31ms7iuh1oU7ZiO+B6QRcDu4fa6xFnVb9EmBH9+p
TDP9Lsozx7fAn2+F5gznMazswMUW4V7YQr0JIwy/Xl8NLyy+J1aWBRjvyev6cuhHlAWLFi2xk9T6
cec2qjgVidpsy6mY3lk0Na/Ee3GQKRBxJAA5X+TsVwGHOZzLvM9OvT0aTPB0AMEyt5U/eLbI+Kew
ghkyQBTMWacHxYh+Dovymg/iS58dQPTS4yAFstYpeVjWXo8oYXZyRmd8NwIF20XYp53MrPvI3wyf
DMXLAntq4sBucei5cny8sL0uWSUIBi7M3HeWYfktv2znKprCcs5OZpeFFI0a966xy/gEhOKaQ9/z
EWYKc/OnUgqWljrKZaiyh8Hfj15+Uiox+cXgDJSHPeUbop3v9S5Or8k2PysfLUB04NagE0nGIG+u
di9YZ2BnNa85jYXjBmqC2mKDmjDcJVH4ipQoqeTQAdXOy7a9YXT7xqjct7QfrU9Ob17ryT6bcKQe
1COZciwyTrL1p65ka2eTMo6H1Mlaz68AihwymuoBU61EJGTO72K+w3Eqe/MLbf5qH8fK9z9bZZRC
lzol4hB8DohL+uUYYJ1lFUMBc6wzvPFOwwHAt5xC3KDJMd6MTnWtPL7OTiiNc3hQIeDw4Fq2ThRw
NCbZkpZ28kxpbUxw8BtDrzsfgyIdUQ49C9JI2lf27yXl+S27BaKyaD8CBSX74iBZ6yKZVdgWk5Uq
t+5UGCc5OuJeadUerf+OtmzbW4exwK0jl/Jagf7FyIsgxkIYRvJvtV2PY0R5aII2p6WWeioiz91j
Fdgc+wIN6Rq9RL9VNcHFBgu/1wd2VY/hnVFmooBHFW/ZQdfF7gRhEdHTzTk3oKM2aa+Fu2So/7BH
uURhUYEG5DrKNXGt7241TtN6cs7P46h1B6G2hh+1ozjXjToHqTYrx9ffarU7PcWjXmFwPVxgsOvk
NgfvM0TWlJ8z10k2tlVHh3ps8QOf9Wvt3hdCIUtGTQRSH3C8NcYIInrc55mbn7nlMk5lETqOnw8I
l3pV4l67IC5Z6+UU9S6irdYhMOlZaXLMK2mEGE4Q15Bhu8HOaOMX70jkjXtO6Op9adbeGWUxw8fS
WbuSf6724+XjLnUFDhc2JnBNq+1xwLklzYSTn4vazKNNjnJVAGHTeFcb5o2p5Ohivj6a6w35V8QF
yEFtdilnrO4qU8srOxPf2Irm6Sa1pjOGU95P2SnVqcNID/gbWW6ZeJ9azwnVILKodKCIK3m48hqJ
coVyZmda3p8rOvdBhE84Ii73wk40TYP3sTyns6XQ+a0zO+irxoSInQJoaxNGI9ejvT44eaCEWRv5
GlzTM8DiZmsJE5VpgyphVLr2x65AbdJBJcDYhPmkba98uJemi0adiVXHYmDQLh+1HTTa5ooqz32P
k2UKoxYLgMgOnNBUb2OFTKUFH/e1chvzQ1MkxjZye7e/Mnyrvfzpey1XTOTZl5KXukqYsiVbdhNb
nlXVmkFEDFZP89wu91bVp36YtIrv6Okf9pN/RYXO7SyaWlyVVrM0VHKnd3NGKUoN5w746mc56gUg
l2ne9uBJg8IUP4pKdT/MdT9fWacvbQoclf8bfJUdDWE1IjPRyHNJI++uRclvA0fPPsV6+eX1IX5p
MZJ+6SwOqGJol1yOsFsqoSjKSZ6nKpRfgSWnWyftBmpAHNR+zk1o93rA50cVagAg7ehpofXxrFtR
20nZUfiR5zquyje1wO8sjO1uP0ztPYLlMaqm7vi+Z6Sv7OkvTSOwLvT0VC5XdGgu31Q1hqlRE0+e
FTxm9rFaxRtrgC2r5Y64UR0k8+cIVMjrb/tiUGDIDgqN9LLXLFakkOmBTFFxFnE3v0tsp7w1IgwJ
nTq3dqEZ1W/j0r4mkryGjT7NXe4Xi14i4DDOzctXLTI1jNKxZPqIzPw2Ich/4OSatk2VNA+NZv3E
XtW+cxvlUwWX/YyDR00R2Tau0ahfensEPqApkBgtPbjL5whHLUHPpZLnPPO0nTnZ3aMqPDrTQxZ/
HT0rvJ26brgyzk8DuTrjlpIUUE6KREgSrwYaUIKbThNlfr1Gxx1jdeVd1VkQ/N1k/GBMqtoGUaXO
33Izs3YAj8Teib2JISmKYxgW5Y5mr7hl4K7VeV74HIhWU/7loOcmsk7ES5vGamfn4kwvB6Wlzp02
jlUbW6dGHnHS3HA/Tdmw/8MZuBwypKMsN5Aiz5qfoVJGeYoVz7npRYTjFZBqX+0K3BpIBvK7fujQ
kbFq+8ooPHtXwpJ28w+QR+T8q0EoI1OxYIaLc9Zq2s8MK+kjcJX0lMnhc7xsasY4XctFVzGBIcAC
pnrCZKO1gmbF5XQrxyY1hqySb0o8XuJ9HbqDm/mgagurCGjnOe29GrZdtvP0drL/rGRF8KW2i9QI
uCc4u2vb9WQWOQUrp3tTVHNxwz3uIxUuOExjo/mInIxXDsXVvg0UksslTSBwHwsjzFiVJ7uyt63C
tNoH/ruvO1iSg5Wi+47TzQHsonH/+izy+HS/rSnCAcUHiLmwcUj0vdVpWBeOKT1jMB9UfNOCUecG
kyeoAdhItZEoTuN2UGus10Umb9NiUN69Hn51aPwdninFTX45plazCQwBpG4jNh8aY062Xj/2RyWv
VeCQk7dJRv29Nbh2MFJ13rweePnFz9/7P4FX7200kdGKqDQf3CQtNg0aWG8TXXffvx5lPXF/fV2Y
MSwUVBzX5ccItwezKhvzIfFS5XPdQ2hUuGnuJteJDkWVeTd5bfRXXu35DGJIEUCiQoEKEijby9VS
e00aqdFsPsxtMezwjbM3dguiGS80y8+98BrmY30qPQ3ik8A3ghqs1HXzJ4udWNqzbT5UfdkFUrOr
ABs09OiNYtpAGop2dlInuwx1j/cF0raBLtT6bYWAy5US3Cq7Wh7kyaLBIKNc/BOWQf+t9pQ27qSl
cWI9CDuSW6ur4pPewOaei+KaVMsLHxkHLfgrcJ+Ajq9Vruwoq0CDDdbD2Hf3ldNrJyOyrK9Zn4KU
csbqGuX3hZlE44cyKrdWEK9r3ILUGy+c6856mOBWH2TeeT85AJTNgELHNjQnDz9A8xp34oXVaaBF
AwlyMXtj77v8nrjXGUmqd/YDPnoASr2kPXpjhwB20ZrnOYRPkRbFg6mO0zVjx/VZvwwl1XrSyKWo
tKDtLkOHAx5gndSsh3KCCJvZFS1cE3H1EMTkbgpVHCzTKN5aDr5DtMq7XQEGyBdo1L4J28TeClmq
hyaqrwHXL8cB3AgHPanXAlnnhsfF5PK5tCQVglqN/bgQJbwbip2ZfhPGal15m9AwAPz2sk36j3lX
RNafqfY/BScs3GhwT9BM1vA1MRhUV7ExexxLJ96l2DGc+Ihik9rONRL05bnwKxR9CiiomCs6YOYu
39NMyFhcY3QfJ2Bq+8zR6t2gZ9PBszsEGBQHfr+XquoHFyswP8HA9I9OXUqiBAeuthTbwJbAkLqM
b2Xa2FHeTn4UI4SRg4fMonrfVKK3P6WV0IbQV9AOmK9snauCwhKW4iISdVRtOfVRk74Mq8eVnFqz
0n/MTa7AkPOEnW5RpLKro5PVZd9sABCp3TsD0qF7DwxUTe6mJheNb+ohkHdkJMJtG3KDvpJ2Xe43
PNFicIxcN+VuOnwIRV0+GBkXkD07Vn+AkoReY6aptktC2fYbq8mrz64s+2tE/MvdlDo2DHgopFTz
F9z1M7CkqyDj1zuW+Em5o8Eyexw+YEs4+lqei8c/OSf/DrUkIov3DcnsauMWbceCw9L+J2S92LhN
vA6sG/QmN3uv6YlzP/UCL0LWmmNdGfH1d2WmA6KHJEGBDimOtdoAtW1Mp7wxify0d7qb2JXGfkLe
3/Bjx1YOCA/Ia5Lvz74rsF5Egah74AHJzroayj7EFir3BP6xikObXYlaKygjdvVOLaL96x/2cgfn
wyJLs2zd1Dro+rGoLqeNwh7mKG1VR35i2eGhkDl9/awY/KnU4jfD7Jhv0E5LfeHM+eH10M++LBDb
pSzHpF30MNah67mnTohAJJbjpjvdFVwaA1y+SgpNSCHpFZ3A1wM++64LRt+DzQWFCjjOuvvdxEoH
skWGvGsXJl8RPyxtH8hYd5vPjddcydOfR7MXnj7sKGp+/HO1QaZaQuV8TgdB1xisIVCjNPebJPM8
f+CkuhLt2ThyBaLBgwcV+xN6k6to6mxGc6RntvDVyFQHoqEd6teWCE2aIJmVLoheqAmeNRVnYzLd
z69/21WviYnEl/0l4kDJkMbuaoUOlG8zozdC4dMK0VWkhY1k2pRD7manYvRw+aqLKMHCW63dR+Ei
+e+nrad+btum/TMHMJ5lcf1dlP7pMy6+yKtnEaTMs+MNjvA7x4j3nZ61N21R9gy5I/Enmq+pMjz7
+rQYKWlh4wZ7i01itYr0votGqpMwFuTQNg+0U7sdWlOKb2ZZeBRp0b2NbGPYWGQiV1bROt9A7Xix
6WEJ89oUSZdz+reUFpMTp3bzntCjkeRfprx8wIrZ+FBIlRayo0/HFPH5K7vGkyLQf25HtJtIvEj5
EBWlRgp4b3UM9mHMSVQYqvBNEvnmnVoNzbipx3ySAX823xu2GIvDmI36F7vN47dGrnfym51p/W2D
OuPgW0U6fbBUGWv+6ORTeRsn0vwMcs86a4jv3NedgL8eR9ag7BtYl+NXtsThtlXhHQctGVx97yDh
1f26IfzX9/H/RD+K+1/v0PzPf/Pn71Q36zgS7eqP/3OOv9dFU/xs/3v5sf/91y5/6H/e9D/qtqt/
/OP8rWz+sevk47c2LuT6Zy5+BZH+fpLNt/bbxR+2so3b6W33A8G3H02XtU/heObl3/z//ct//Hj6
Le+n8se///m96GS7/LaIx/rn3391fPz3Pxcu2H/9/uv//ru7bzk/tv8BpSL+tv6BH9+a9t//NO1/
4fsODmshlgETXUpsw4+nv1H/hQgKrEVoXw6kjWUDkEXdCn7I+NcvvBHFQOh+T97gTdE9/ZX2LxL4
BTu7XMieMtb/92AXY/WfsfuH7PL7IpZt8+9/8ijM9v/MSzZ1c9nZ4RhQrmArXLsR5FXiwZvo6u3s
tlW6R7RS7XeDU9ofY6sxEcLuQgpwVdQb9s426/GDjiP9N554PIZukeiIfdpC+KnoTOA/Nk2/E2SR
JLuhwOR9tnCHy/y2zcFmu7GXWnsZpUPtW3Pfvxl1p6n8KNKBpIMMdr+2IBo7v/HUydpBkwnP0vWa
xW+xFTPnaaEUQZ46JW6L6jDetq1m4MqkAfyIHFTt3gx9mBziXvVuly7+XaRXxTfTSqqfRSlh+itC
/TbPkxH5deymXwpPZobvUEWUvpMJ9S6O0/FLW/XOB3wThngvQpEUfp8I9CERrYFgGg6m0/hDls84
2kV5881OK+1RyFwzfWWO8096y1D76gQQzQ9BgoB/0voq3LiChNbXgAF+tgDo3sgYbbKjosO5i7Xs
jW7WKHp1g1efdGHm6T5vpHKHReuATHmRJI8iSdFvAIM8nWq79FRf7VuHGxll+gwhJUvDdU9vkd02
a6UnfzW8JvbbUBqxb+IrjpR+ZhiYX6MGKne2NMpzUcZR72PppX81G6klfmFn9VskESNlazRq8TlB
ap56Q0rh16/01n1Tp4at4AXpijnAH2SsOaVzVQcyatafjMLy/srGPlVhNlEr8Zt80L71CrI3QSRy
0MmpGNpTL2qESUN1GlTfKJNcBPjdtBhMVWblIqjezfd2gxMmhwLmRQc3MZPGj5xUmjtlkKBtx2LQ
N7Y6ZC6WTbP7IZcDonJKuCBRPTNFf81tNZS9pSPxge5GUrWNaSrc5aqmnAhkqWnso7dY5UFZeE0X
gDYt9UNbIV0Jj27hY8D7BbvtiRaBpLh2KQQntf4OmLXzIMdWHLEZdx/wBRSuH+vSmAL0qqufUQSt
LnAABX9ARHTuYc4lHDGa1+X2aUZDrQsSaKffsmhSY/z3bOcGY+Ow3k7I7kOAxHsAnAfqnvnWyksj
DsSsuGdnLuwUeLfjTr5ehprmYwtqu37qNGhQJxVgcN+Ma8s6FG5tR8EkDen6IucE206mNn6V7eh9
KRVdqQKT3J/v04Dw8ENvoh/oZsO0U6fa+6vGqTbyqw6GlpjK+jwbFAqCWEvUA6IiGblQUrBsDXsc
dB/slSO2njJOP1O8lb443VzFvtMDRfaTpLamo7A91NE9lR0CQmdV/9QiN8MOp1DMdKNZKZWsvqCF
iZG1UmRBF4fAefJCpoGBclaCfp3JmUURsP7YyDj7mfUoVOZNWxn+gLnkj7Ys7QLB4Ga4s3p9TjZZ
Cc4o6Joi14K0TipSJa/OOp9TV3xyU08HOGZUthY4o1AjTkPRdUEaYwvqe/ipRui8mwl67nhcqLQX
ZIFV7zJ5AmkljXOSZlvpvtkKEwB4CjLbL01683sLsOe9O05DHFSWyCnqUtZRfdZoh6mzq8hwI0Xj
qEe7wUNi38Y1YrdlRvt9V8yFPgAZjdia7GS2jQNKD3HkF1PLdmhEZp1t67mWZhCbZV4GM+Saeifm
xOl3tDwzb6cinP0ZF60KQV13jD+6beE9FqHafebIM6ljqXHT78lFIn3H2dKiw48ZTJBQULMPXdnq
cmtMXaPtQiVxhp2ctKhk51GN5DuPM3ZHJMjjcafajUkDyuwGnxfv0FNJI8yGSqUfDnXRIQMSZbNG
cZ3+ZO0rWIba96RXZri12jmOAglEJd0NQzOUGydvskclsRsKepW3Q4U635Rl9NZLDMxInapLtEAU
Dq5DfVoeJEga3wpVC0p0zLhSPWT8LE8ghZGEPl5ne/x5zNu5kOdk0E2/onNiMfZuLG/cYrrnkrFF
E8GvYm3gjt3dpZFB4dZ5yMv+jVmp35syfosdZe8biXZK625vIKG8CcPBF3beHvp02BiuvAFsxyaQ
J77hzW+asnK3GDDeNLX1GVj549TId2NqsErLHRe0b1p037fVOU+nzI+ng9GIY9MmxzLythM63TNO
mHAP3ozxtEUrhhK2q2xaq6oOTj2872SID1MSjwfDzqj8ygf8U9nbKsvPQvcshaEHWWVt1YodpvuO
3YMMABxsBo9omRrtKRwBiQldcLHJJwtfp12bgavCLXCjh/kOHxl/SFFintNs0xjTCQJnejIbQzm5
efcexj2C4WazKYGgHYb0gLAYS3WqjykCD76Q7qGO8l3mQhnWumNveydPK9l8EuSSx7/mnoahHJzp
yM9/CuvoU5OYjR9K812WxicKLTduaqD0NPW+6s4em+2076uR8hcW4Ds6YW9FNn63IM1t8140XjBY
GtQKq24+olWK3zMrtW63iqnvBLLD6TjfJKVKp0y7GTRFC3Kp+aVlvunEwKxhy1FTeYxC4JK+61af
a6XY0GD6UdjetlKzQ5foB3VyP5aNM/qglOtgyt3044w6kWqXb2Bvb7XYMHzkxs5sRoZvj3m8FWNS
bMU8pIGQ2kenaKXfaksmk7Xf40J/qBG0CzpWY9DN6sZRsh3S7O97PfnMfhpwyxbIL+pve9pApEYF
m0BscVBXoGB35D7vKqe4qarsm56JTyPcWnJveMKjFDuo8pkPHtzzc6GhJeeO52ZQu03iiaCzivFt
TxvAL1lA26KrBnTnFd28ybv6u4upMZebXjsPmjb57fjZLDPJrLZ/EG6DIvadQIvA2QC9wzactphv
5do50cwtIiIVJmWOvdFL5XFWrI0sh+2czeFJL+vyXWM65CY6fhCjQgv53ky4wUvjIVFLaCseDrOF
jtcjOQuQSfAftzPGumk1BG5WdX4qp7e6OezyRGw0qWOB5jKG3Gzuc1nukfSuoz462qZxJ+c0KJX2
WGfS48vHf82xoJ/W+nPIuTFGd4ptHWlW3jttgvchp+wI41HmxjvdkhMuIMNGh90iTJALopzLhPQn
8ie8N30ViYeNWYQoTaT5oe1UX1fS81RHN2lq3+ta/iCd0G8AfFhsqZHq3escNJZX+6mmNUEXpgev
YrKBB42mjXBT38i+ilTfoRL2gSzjcyxJI8R3Wbq3ZvY2nu6UjgKSLN51k3GyQ4bf6r+RBaLuQVnF
yOKDEc3DfRd9zLIY5hGK6HW767xHpWhvJzvZdm0YnrPaukEoaKdkeR64U+h3+o9Bw3dAmtq2Emnl
N2IsfQ6Zco/2y4y9XHfgsrlNoPRu+iVUE8uvoVfcm2WkavsQLL2Pui4cB9vb9UP6xuo5pD17lzWI
luGW/D2lphiUqTVvICPAzqnJRtS5fZR4ORdD2eMZ0JEjS5O6dn43oNEnx1pu0oztpIk/54OoN7xa
Abg49fzUqr6RW/cHr/g26kpZBbY6eVhVt7n46rQM0DGaVefRyNr/S92ZNLeNdWn6r1TUHl9gHrYg
SEqUKJLykLY2CKctY55xMf36eqCvussE1UJkR/SiV7YzIgMEcHHvOe95hxMIdRXSF7StvQ0l1Gfu
0NhyviPhq8bPx8ySF0dGFrKJzdSOdxieDlsS8OTQCwuz7zctuqJdlsScBU0psEfv+gbLzCgCWqrM
TP9ZG3H2Q9EzfIjAAMkEMi3frF0fX3sSkw0jpdbKcyxROpEqd4bZySbwm8mR2M5wlV5i+VgypoO4
PDQajrqVeOXZEm2nmr4VeWbk9zGL0jYvcZBlv1NDcSbGL3X5XEv1ROlpV33gwlDNv8qpFXaPMJHB
FE1yE86W04Xhtkk7/VOpBortFiXqDnIt8fFw43Eof/FpyZM71Gkt74jvmLKNyAVA5GBzY15ptXBp
FI6GS9+rTbNRWpyYUwT77TZTasfwhjYb+juOHqJwxiEQsOz1mB8IAh+nB7k0dY5FW50rSydVzUOR
RNJfPUbPT1Qm+GsmGPFsMxLWfykts0u3LEWbQYqMp7/fuuv/F4hD+Zp/auvX1xbI4f8HnIFx4P8Z
Z9jVr/nP8D/mNj9/bRaAA//nvwEHCcbWv4AZzFmkg1iBEef/QhwkuCX/skDlgVdnnjsT9P8NOUjW
v5A5wReY59yIPYHu//M//htzkFTrXzMzBfbE2zgYWtl//gPQYeHKCEYPhD3z52ZuGzDvUprbxoPS
RnE/HvtI+LuqTJqHto/FCUJk7iZ13x3F0PZbRWlpCi1tOoi8yLdoEVOvp1MGeC8HT2NLwk0slHeS
Sa6UmNLsUJly5Q7wxz5HeDB6iJO+1oP4wpb1o48H8ZmsJH0vGxVfqIQX4x8v47+xlT+xlAWgy20h
ReeT/bcDI5SaGXj8A1jsq4BkScJEj2k52feV08kvCCroWCZp//ZDZavfBE0UnnUzGg9lVaxly78Z
6P4PmsNP4BcAJsHCJmwXCcMCZTQjk1K6VOTjFHa7b3Y15mciSOOCUlba5naN98bgsyPi7xR8U/w4
LDed7bd/yZNSXOI+L0qAgJEPneplussSeJf0MVb+DfVb/BPKOQozLRGHXmssxc1lI74fNFpCicbk
3gQweqzrqijclN6aw1TEQ+NWDeaaqGccAwSEVmOT2GtT9cVs++2+IfdAGyRsmRXhsOT/fPQ1nosj
TuHDMWPw9oxVejW5MMglgQlZU/1WUOuYbpem/W7OiAH57X39gLn4KVQrx1X6qWncaczi7/CQtDVS
7sIVb/51fE98jsB2mB/fZFTGECgcIjHVYwwy8yNPwzR1rSbx90Y16t8xJzLGbVJrwSkOSlSvnTN3
66pESdqUQ7HBFDAt3KpP/BWJ/IzqX68WWmgkm3NyMbryZRhqEzWOiQy2h18av7SJQyyAPSQrn8Wb
+nNxFRxpZodDAHDU+OxUf76bzmfYa0jVdJRzedjUoHksP4lv1wg/JVXVHhB8Tq9KqEoU1bLZuVlK
p5vhZvo5SwtcuMwCYJBn0c3uUKMPvqWrkJkzTdpr7dR9brW8omxxrPjJbOLI05Sx3Vr0KpdMkWq6
LcP5MRqFw9EajjIx10qkf9IHO3uxsvolMjoEhGGUJa3rI8/VW6JdIF0aCZEFbax6Dd5U7pSY1S8W
XuLB1knXhHXvrF+2DbZe4N7Zz245C6qnXi3icJCPmijab2rCuMnFj94gwU7B8k0qombnm90ONWUJ
pXwS1iczrLJk01hZ5Hj953yj1XH6a2VHmz+b61fHmJHVMWPDRGIsJ3KQ79ukL53xyCy8AWab1COn
fOb5qibuYWZOG0nq+/up6PqvEzY1uzE2rLsxTbK1Ydm8cS1+CccGAPUcYoGp6mJepDCti/NSko/S
AOOLUsYIPHwOeUlxowsPhx9zFwdFHG2UQh5fIEDgVVA0PMBkMDDXB29tSlcgVvE+fkbXM1nSQlna
DC0xHYIcBbtjseO2VKb0fX53AaX8Uao8JtsISUkwTG2TDOoKZ+FtxPvnc5hlS3h8Ye4KgQQ+zPxz
/jhjJGHXAaPp7pKp1TdOAZkW6RjG9bhR8i7x4soh6zyBOyz08k6Tv1XO38zfW9fQJirBuqFzlOw1
1f5yH+FH4XOO9pXNDduGJeNRGoyh1ntTvjSDVn3XhzSknavzlbndzfk6+4WgX4DNiUsrZLz5Z/x5
75JqJKIKlMsoN5rbNakESzsLHyZ/rlg7oGI5015KUiiZITjRS0ygy8oY753nz4vG2G2WSRKmsOTN
Tk46ojUQjKUGZ9hbTV7u+pnLYal8G6FlP3WOdbQbM76zfFV1DafzjxbNdQb26xY+lAxXZta68YlB
cz9eiQvS4LwUEVISmAPPlRknc6Xr5zPFjcHg1k8vTq70m6QlsDuyh85NdKYBfRhptEC0sGXYGs+J
IoIN80rjsaGO2q78knl2fr1KZ0knCQwUkjBvl/RFcjSHIZO19KJkSrrH6TZ1Nci9nu09dZiyuJlR
xg9Gpg8bQyOfYOXqy13r7Tn8cfXFN6KrOR77sZxehj4Dsy4beTuAagIP5tUXv+pHN0Iz70ZFrGzJ
eq82kZbvSEIJ1hbszd4Ak38mjMKJ5bMwl0aaQ6LgLTVI4cUqa3h2FOteOeTtnS+04pLHOV4CYUOm
o+TjHy6+F0b7vcmN3VCb7Ze+maxzLCLtaOIruuvDdI2ve/s98fNmo09OZojRDImu1wvyVY0FETNq
DkToDb5VX6DD3RmDGZBPBJjb1LJ4iuPWeTA7QWZqUAYru+e8JK8WCj/hzSyXpzRzsBavCqA2xr24
B4XV/adqNORnPRiLLaQiH9CUAUEh/PDJrqzy/PEiee/VICTExBWeP/S/BftD5T8H2eRz4cpodjP1
Yp6aRBtHskKsUIJ0ZS288ZJv7hSWKWUIhBPIFtcPe0zjrNXrOL4YDk4zTCr7+wrgxw1QNd5HbYUD
WlOr20yAMvQm5hn1ZEf7HuqFi/ROOgxy/1KRWLEb6woibtfnG10JKpiahe71pT++NGFmesbQfjXr
UtnBnghWIrLefWZUsaSH4fJFMXt9CyAlylRHIrqoQkRbiRQGD9/8b9hcSKDrq2Ls+YncPDHTBjqZ
TczkpTsVVn4ANlMaX6rQ+uw3SYfUzw538hT+TZbwY+Foa0KB292dCGwIqMj855AS+CHXd2gk0cQk
2IkusVEPAO7qN7luUGNEGGuKJnGniGhovFyeHfvJMYqnqI/ax6IV+xqGz1Z1G4kn/08XKmSVWeyK
8JW/OYsvJA+sLpQK9hClwbxUL6yvqtpdpjbEuc4v1pxqlNt3rOPlSYmF7AYe9pKkOnVl0oqxjS64
mBrppu5jXdtIjJCYamFv/EvPlTMEot0kRZReqVrnbkRKeLORm3Dad5GEWEY17rpgNL7YvpH+4HEb
40pL8fYrrpcGXxJsJXpcJCyMca7fE/1AVkX9FF8YaWinblCmL23Xh7j6paLa5KU2ZRCJCub7wk6p
+Ic+AhG3+NY8Be/GT8gixZPipOlPO6hE7vZKF7kkwAkd48pcO+bMYx4DUxoveWqo3z5+o2/a9sWv
x8QDxsUsuoees3illu0XtCB5cMHFDvyvIqo1JXjpLiekbRMJRfPoMNRNJiIVIDbZ+2OvPeBZPn4z
fcW5G+dRlyiSu7oaKlcVAOey0oabUh48JrOWq9pJf1Dng22Q2k3TKNMmYj91Bt/39BpZe9EZOpP3
9JXho3Qw6mcbR/lPvuGUDMuTAWWM9Ik0jBYEPKkZeA7lXc9MY1flZroZW0e9V9O43duCxmjl2dx8
84gMSOqxAIcUCtxliYf3dGANk3Qey0C4ataUXo68cUUyurDep1JSZy0DvH8YaCjflnCBEzRKoQxZ
cGmgyHq6UVr3al6kXsJZ5NUCgmWZVO22kRSEiEBYG3LEUSuV/efQJ0gCfnVxSJ10chW9/KFa2ReR
OBbmMvpncyScoM9CBJLZVm4qbKvV1t/7cFFcAOdqU9XZmu3pTfmtooZ5a+Fh+xKTsDjHbVngN9Qo
0llrEsmdCPE6O1MY//z41bxTLrAPYYECM4kOAxbv9UeHOg7wSzazcxTxYfkERD9lwUDTruUnvWlP
GKVZu97PS8/O5KNRG9nK+aPcngj8Am5wppJzLCyZezJmFPowGtkZks5nclss40kiyMT6O9bDbdVa
WyY0D8q0daA11OPwqGEH0w8CaefvQGUcFDsrAMrbPV9/yvwiG9AJLyTgnWU7NlX4sAc4eJ6noNXu
NB9QDPqJuptiPd30SZ4xh47kz11VZWw6DfEnQOMb2WdiC1Vg3GpD0nl9McW/JITuhzGTMghRhtiW
ShBTcCX2SsF1u1bmw2SWhqFRB3pd7JyW1euVwpD33BHnux2ZyjNxwvDx47VyzeSdvy/ej8zuxgWQ
Fy6p9Tg8yu1oaNnZDrtmj0Y6gFqhNZ4/ijVz5dsDCxbAXF5DU8bDcrkmwi4y5aJ34jP8q8BTcZF1
AzKC4Zpj7Q1lYO2Nv3Nr/3M9pCPLwlGH4dKZUXKOU/s+sjv2AK2F7ObchQzdSsIHcrs8pFq5wczd
jaS7qsv3vTa6dlcdgmH38YO+Zu/NDxp8fz5FQPlx1JQXJVmQtS15sXV6JrQ7ZPIN2KXH4Z6c4/AO
x1JqxMhuXcp8YxNL6Cg+vvo7y98C7gKHmD2X2a0Xq8lA9wsZYYjPka5Pe9Oq60/+WFlHS+sPoRTj
hIU27wjTWcCeUYRzp439U5ZLwWPeNWgupCgfD2NCskEgA03kvjrcSeUYHJ02jh5bxf/88Q++bTdg
sEGnRGAGdxJl2/UWVpQmgiKwvXMDD5Dyxc42Zhcz0IaeuQnSHPMhSzoVdrEGgr6zeYJdgNxgrDSD
B0tjJQstL+vDD8/giuOuz6LnztanL12n/pLtYPqrVaDxa7UMScohDBF8K9t8fO+3C5dfMK8Usm1m
I5pF1aFWAyT0bgrPTtM852WtnkmwKpnU5vnKU77Bu+dVCRrG5wgexlhkcVKQe95XJXYbZwdGc2yV
PRB2oh2FVDQPUICeytwxn8JOeITJu6L0vaDGP4s5wpMYizUTsXfeOVlqVM8UFfRey7QitbfMSWhj
dNYmR4KVmTRPtpkYF9WevuH7w+A4zz7JZCi+fPy8b3daihjwj7nQw75k6dttakpVWWoTnxVGx3vJ
1CDEqZ3jfXyV2+2PtznDC8BimBW+dTR/YGJFo/tTouXhOa4R+jpx0G+AH8st2tFPjTKuuC++s4bY
2bHmRDHJVrv0GtQrM+nbvIjPUuV8TvM62Y0TsCpAwpozwe1RT5uMQJz6njElhdr1l1qrVY9EPY3P
Xa/8KtpR2yrkUX6FRvgzHVv5l8H0a2U3e+/muKjC07TnMdqijCoI0lT7WIrO2ClKj6bWfA0c9Eo4
Qrz+43cG0M+cVZk95fg+ru8tLIZuajibT1Wkdrsybc07MxpehdqXD6Msre0973RLM2bO2qBE4Yla
i89RKVMfrElVTtBQrSOKjHpnh9H0xNALwMOIvMqOu7swsaZHhnf2oWKE9c0RpYftiHVfh74K6cuY
mSG1FfyESTjsRTn81sIheY6rstlkUxKt2Ey+8/7ZquZFRgmBXnXxMjCQtH1TL7RTXVvEt3VlfJGg
+rUWxWZO3Ls3OMWaiuzdB4UiiNk5mOXMy79+MaMflbCRK/VkJPl+lIND23xOxG9NUl8pqO7asHNT
WDY6bBu5I0IwDqC9Fgfd3zc5jFOj+2JPksMeY250pItxL1b2lNunwmYCImIwCsEP0V48lcxHVxxz
fJ7VQj5D1n2G/aU9VSqsIiwFnvu8ClcqudtdbO5T+RxYOYynlkV/WTaTVFV+cAZIgyTu5CiHU0Xs
P/4ibqFrrKz/uMwSdsip+PvCtIIzietq3XqJg+ej4WCsaivfzHT6hjphnwXSYw3LEOOztSnO6g9Y
PFljjAIt6pzgzOqAa66ZrhHBs6cp3MEP33VOcpRS51vmH3BJ3+LY/98ymisVzZ/sgduNnLKE1W7P
gAhqrMUPgNuUoH4v2H0qxAN9zLVGAW9ah7HY/PXx434DG6/blrkFpnPBQBUh6rIOSlstjiJVDs5a
FT/LCkVYWhpw4fJM7TaqVuA/E9e/6VyChxmM/q7Ilf3Q6mZ+pzdsxYmC4oMyx3lsxkD+Hbelmbo5
xHQodXb1WjY+GDuk8K/gC31D7mOwl6zEhyKlD9mD5IRh4vmpBR8Y+BkuLZkZ2ZCOx9gOnZ1qjMkT
UZLlzu8y829NqtJNW47+t3ZU/EccjJ2Vrea9d88XhfMh80UVw6XF/uhrlXCSMorOArHYwcymV5t5
9cFXpZ3WoWcxrA4AfopAtqyg2DLPVr6UWrmCEN/WKQxZaatpsbGOuvF2bWUdwLdWwrPBMtz0cfLb
gVa/7+o+eaTLqTyC1X5laSv//ngxvHNdCggoQSjyMNJdslZUY5iCvOmCc4DpjhtT6F8KYQfP/qie
Mb8J74fMbO7yuLVWvO3eQVuZ4wE30rdRUjDavd5uC0kIhHclewsW5S5+979bP4u9TFPTEsVRFHE2
9v7BKaWv8tA6l1Ed1b3CZnSKW7hwRhNBDyr1U2xbl4+fyTsV7GyNY9O7gtHNOt/rnxYRjz5jRM4p
dtQfJVjIpvxLhR3wzQSpZ66bfDLb5FGYdJu9mh2Elbw2iVIdxyQw//kOPCMuQJ1Y4juQe69/SlFj
uYAju3OK6mT44RTMcWVrSlZWwW3xw+CQo4XiB+ybXMrFVdII0Hfy7VNWiFOH8TqiQ4cs2a421+xs
3znEiIakWwXCZaO7cW7OJyz51N4/ZcBt28Tp4l1QBXAwLbPzKq3oNmmpKitP8R3siA+cp6e9Vcoo
/69vMK/UyKzRcp3kLIHlpNe6sWkQ10AQir4nY42RZGeG+xRCLkbwBGZ7mA9fyEIL7xwdA3C3rS1n
00BJPSChFRu7tOXfjdC/rqy8+UEvtmaYe2AzfIn4vi0d/KZequBxZvYp6M3srlDxdE7GKd60tSr+
YgP5kSta+Ti0o3zgV9n3diXXm1iEa2jfLbKAdQNfJ4wkyNVYMF4/L8x1JKWt/PIsprz8yzTS9J4G
Eh4pG5I3MuD1TJq1O5itXyTsVLcddbzXjQMU7QEvyHLEIj02HntpRM4zpdFuKHH0zcdBekjTcM0Y
e/41V08N9IFqETUvnveYLi2Wr2KAmhdsJme5GgQROzXIfxt/cabJ2QyEQ66sppslzOVwJGGfphij
sF48nIRWwe99LaCFFjEsxinbDZJdeXadpzszJIOBQzdd2S9vSrH5oshE2QRwsbKWFQKe4rTdNhft
QWI2YNOpS5zbuHIMvc3mF49y/ipnoGAOQtQW90bfahayXDqnpIn3wCTA2rlbEA8jxL0TWZ6NhiYL
SJl+TbuHQrofEvnUdV/UomDOUj5IQ+KhJPs5RP2+qOKdUX7xnQSRWsef+sqPveFNUbrwTVP1zr66
UJSWbWJuyVOVFdKpZXCwtbLu2ZrqeD/3QZ+h0SV3aSQk7PidZ2tsjEOXJXOh4jO7kgc5B+qXrbuI
0K37la/4nQXC2UYdR+uC7HdZz9KRJ/0wjsFZME3fBbUf3QU0Sfd1V7vE3yR3esk0mJYheLLlON47
Cl+V3odiP6d9BW5rk27g1Dy0doxeA6aRF9hg/yxqHvSQ5C3eMwgi40UAm3nF/QEekGRat0qoqM8j
o/ldlv8dtBdcw3I3jfpsBai4PVLpqSg0+EAZfukARIuLJVNCtUgfR0CbeaoL/WRFQ09gYUfZGJTW
IUT6+TDXuzpyogczVGSXQcLfmogy1LXSWrT0bbeH6pmDDjkpSgW2jMXasSfhUIKozlnojbMfBJbj
Hk0fICXkoWcx9dGx7pzv+J2SaWHb9dYqKlXyDEPjHVZDtq+MyEcXUDWfbShBP8tKAg3GNa+utpoI
fHd07N+QlpW1XK+bzY4fDoTIDIYqHhubxReqJ+U0KbKvn6cQHc4QWRtJLS4M6DguGAB9vJTfuxjM
TbAsipD5gtevDT5WoKMzQY6TJOOjaeT5Bo+ccNOafDo4Zakr17vZ5bg5wBcdfyq+UtbK9fXanAWY
9YKbywlEK1Un9axOXtvl3r0Kq9DUTFYitL3rq2SZWVZ2bepnDHSGTVdWEHAcbTUZYl5CV3spOwAI
IMeojJk8yNL1ZaBLx2kqDdY5U9TuUZZa8QWPrd4TDTZntpbLoJ7YPBxia5LcEJh9q8RiMjxLLVAl
ZfBmf+g+TKBNEyrJc0GFgvVLOPq/rXa0vtlj43/qRY3CivBas8Uvv2bQEs75kmNOuBeCzdreqlYR
PFlJlnyB9A3RJxqapnZjv2x2ORLxdCOPaFRcqpLsPq7twQ0k/r2ByVn+cMLurpSBcUmErdV6g2MK
PviV2SnSJu5S1WNA4nMAQsFMSpMvRJHabYkqGMPWFO57GURD4HZW6nsSx1aw+4eLk5OKhCgYgbTl
RG8vamO6likU6OHPepRH2wYesNviDcivShNPY9Cwsji1m6oIXr0Kz5/SiGIZo5TrF9pmiEXbdJhO
SicfbOu70mkvrbAfo5D8B9gYQXyo7JciHJ97tNYKPO8qTu800qJ8B1lWvVW19k7txUaysLT4neqv
DIWZFavMhbFrrlLUmhO8Y8lL1YvGjCKJw4eSQVIOaJdJeIONLQpC5SJqZ1cQfiOniEf7lfn4TTMw
3yXzPxuqOsDhUp8hKN57uS+nk8AlKiREtnkcgir9FU3d549f4LtXQirx78EIo93r59kHWtjZoT6d
utga/2LI/cCizu+ntk23H1/pttvkpgCUaXIRn0DIX2xkMAIV33Sq6VQYw3PU6D+bNL3YJkTAomuw
jSAvXR/b3zjA7UOjcdE8nXsOZXwLvNIGwJfXUkVuuTbzL+JQpI5U54JrsXoTVY3kUQ6nExLxdpMI
Vb8v1C50rVZHjA9drtzW6mDuM2TpjzHS4T43D02GakEbpNwjbA6NnlnaT5ZWql7Rp/XKwP1ml8TG
VCE8mdKa38i+fP12Cpnmzyos5SRNTnxv2BUVYNKcV17MfJtXmyRXoa6d3wxzkhtLxK53WkQYqnxK
6Pt2itr3CUdnatz31KJuG/r2d1E4Z61w1DszjZDiTUiBewQqezMKY+yTSmEdu9D/1YczIyqKQl5l
oiAil/Q1q/M3Bsri1zI5RAHFkQgfeemXksR6qeihJE6WySnY4Ra8t/TI2GXKpFZzuGd6cAxpPEZB
2ril3sh7OvjwPOR1+JXkvvqc4k60zzQsRGUZLp0y5AmOJDVaUqUWyFTLxrmfFIEykQG7W0RWsO+E
JVl4AuTcUqEDm8mp7Aq9yPaEH+1wK2l+Jmqjs2Zk4d9Xhh94eTu2+9xB4qsrPXKgEXdDYASVmAut
34ZtXHtYTJLkZwev2RiJfVdq7acIZ8idFIUXXD+R2Vs4mr30g+yc2rIodgz0h63fGU+c2o+NFjt7
IWVrrpwLoySKUnz5dKA44635pEK7XnRlUkdyorXDySxIWnEdEuouAV4cfeBPEP8r2Rua8WujxP4T
03frFOGK8gB9MDrXU2WfsBUxHkVmRfsqHBpy253ioRWITvsmGJ5K+CUPo59Yr7qSkQMQlRiWSGVz
54C+rizs27NizgydiwzAG0YKixshsoj0hDDsT7XRE2jb04iwfLt9nSvyK6vrZ9VGeHq1Y9fukqFe
y79829AWKxWbNAVrPIwtCehYFNxZxYyjkbPupMax9VWRCNmNrME+DD0VKQXIuFfiqPoijKB5aSS6
FDHUXqNgfhAIO/I+/srfIOXFr0GYNVutsuFBvF1sdlji4PlVttYJFR95PiYxhK49GdajOYzPky3k
jl/XRl4SdxpQe9z8wO9T/FREOj4zcGg+a51vulgoZ8e4lp1LlVTFw6jl1hMhHdkp1J1kh0IM84dS
zjxm0/GuneJuaw7YX2TkuHG8NiFT9UyvjXs1as2X0arCT3lZlmvm2jc188zWhIVOdQ6WdjP6LbQA
yBOz1ZOmlDUuF018gnMT72EAE8Jd9fUKMnDbBjvzjBkYEjY1vJuldX4Pwb7EScc+Kb7U7Kwyn15o
IIJj5JTNSSS17MW1Inas/m6vkwKJNYLe/RJYKv2AhVdv2VHVjToimvv4rd8cIAAIDMCZS8MDuu1U
xk6L9TwAuywrhpxdUpj3pYrE+eOr3BQRTE3mZptZMW0K9qzXO4am5LGsRpNzwqv8iK+M9LVV+wNa
RuXv/5sL0SlibgmTYjlIxa/ISDu8bU5ZJ/IjDrEF6R5hsy/JYNt/fKnb7pSbgsw3T9vfQPL50f7R
m8+ejCPZS/ZJ6sbsFzFI2oUeVP5u1llzcrBQf0zH6JsmpZU3zD69uZI5nwJ5NFxnypoXieQGmLml
eTdmY8bRIsXfzELqEOEjt3c1IEWUQIbz+vHPvjnL3wTCjLbJFMDdeJknMAqU9wUmoyc5x8VmkJXG
NSNNnQWXXf+Y2KNzlDBj+DJVSbhS4N1ALlx6pmyzEMAz+BSuH1hXGCGNXuKcbIHvudw/W4MlewTj
gpJh8piM/hr69N7NWnzqM8iDh9tyS6uNINKSRLJPfJ2JN3WS6XVlHjzxWgUQGCZMjzazpdbF2W8N
YXojQFztp9wuGDoKalg2eAsuWsuhxvMjKRr71Eaj8knOsX3RQtF6U20Xx6QTyi5qfGc32nVLcJlt
Tx4GwMUmx6Z9Fw0VZUNQdYRX1ozqqlF+QT2ETCYyiUgeJ5HRQVYhj25CESmSVn4kfwdLEAKsPCXl
1Ar9Uao9g551OyHkvMNRyXpTJARbFkGL3GhMd11TjyepHbAAUzCRa2Kp7fAtqPMtpjbkN0UO9gKw
JKO7Wo6iQzhN5caYUA/rtn/v51V5Hwdde8Tp3d8UVa9rOImg0chwXCISQtY+f7x43xLnr58pmviZ
KUQNgh5l6ZBNWrQSpSLRToWkGW4fdWgZsTo7Rtlkaa7Rqsmm5dE+UNN/qdpU2cStGXmlAfOGWvFT
1L5FMea4h00CnoCf9c2R+J9oKyvqGlnhdtPjt8JRgPsIsKYsjauVzhRSE6VMv9JG+eHbmDlNaLqD
KXr++KncHmYMIRRQwnk8xF8XB/cwRSW8n1Y7KdOZYhWSam9Zd61afh5NZaVkuj0vuMBMHOXMhKy2
3GAt0tVDLTW0E2y57klpsPHNcJXx/vEdcTjzkoDSoeAsiT7mAC6q6ZJ2qkaV+qsTBEtl4d+h3pWu
5cM8+Phy79wUXHZG+2zlMHAc9XpjqjCeqmydOeUk9cw5LeEzUvN7sfKebimGgLTcF/EONocT/qbX
1xmLuhcm/cFJDoIXQ4QQ6MfZTKrBIsaVzfIhGod4Nw1pvY2bTL+oYfLp4zt9qzMWHxAjEWgiVPDw
muQFrJYO7dQr1aSd2ilJtlqW9ndTHtnn1vAv0CnG7yjyOBKMuki/KiWhBiao/eCg/BbxqB1rNfwr
Msb+iIJBPFRjP+wIBbTJLU6KnYO9yjlQClyoJr2799Me4K5rHsaUxD6Syb2mUcuN3WUPcYI0J4Ww
XRCQZFpujYLZw8EzPMS5UqzVXvNGu7hnTScoCYO5mYe3bJLrcKxqsmr0U5QJ050sa3hMC0osjYjW
U2DZ1V+15JxBpNjxmBRAa1Cs7vvHD/6m1aAaQL9HqUUTjTp18dyNMACUzjTtZCNOuheGIcClM/2h
yGzhZXn7ozXafAdb+WRWo7ZSqryzE5EOMc/d6OMhriw2iAI78QjDUO2Uhsaj2rVq6ha5chR6DSX5
4/t851Oi83ZMOFrMvyBzXi9xxYrGUYoL+1T0Y/R34OQvFY5XK6v4vQ+J10gdyQELMLHMHpLMUpYk
LPJP2mgisEl7CYYjpx8T0XmE1MSPlkRapEvi8d7I/NcqQbfz8Y3elhb4jENK4WNG3IFT9PWNJrGk
2ULLnFMfWI+qPj6pY5ZdTFDrzVgV2aMTcyTiYrdSQ73zfBExzHgP9fRsEHN92altZrNBCtwiwwy/
dAJlG8wmWR/f3LtXmX3KYUTbxNEsVmumYO1WC985SQhPz2kkP2rKkF4+vsg7PRHyML7vWZ4/z0sW
j9AQAcZbg2mfylQ7MyUkGRABz0ELy/IRL6PqWSv08ahb3dc4GOQL9o2kjBGeuUv1vL9PiGM4CKNd
OeBuP1Ts75lUwtRnwGEt6bqVMjIzgpd16vTxReqa9iGukA/iEtXF+IO2GJmZPfLwmC3oIPn6Wqjl
7bridHW4vIZ8nue/mK7UthwoiUJXofvteOjznqCeFvNOLblUjVcTuOsBWq5Rm+YXer1FohGgsJrn
LZgkLE+mNIxke6wU64Sd6bcU979Dip9F0cfPjG5/aFjWrmxJt9gHKD29MINXPNaZCyxeftJhMdrU
0nSiNhP7sTaifekQiAh9sz4qZrCz7Fp50OOo8NAqZFtbGIrXw2PYMLgXa5qRd+4feQp9AvsWkrNl
VyRLZU+DyvaM/S7WjTGHFB6VcfaSMFl5aPKxPLW5rfySnUDCv0BsxinxnGGAaoSAXPuqy1jsqP6U
bStdDs+lpgEl4dK7Nli8/TBVxOr8PgoVNr6lwDeOyImqVGpKRY/Ms0n+XypEuPIJvAF4i9VAIckG
Ph9a8J8X7wbSMTafTMtOAbnsqRuGTbiJo3bYZWP7ECZZ7mEcOm5zIas7RxOfmqkUIKm+83tlh3jn
tXBcytDtmB1RDi46Rl8aBWWspJx6Mo7ug3gq7kvdoAECQoo715FK/cUPx84zc4EzdmON50ir7gXy
we8NkaJHZ45uo+eraWtGIt/vAzXLDo5Y66pvdw1KC2yHAXagwmvLWt9k4NtIeMCfJlWaXnHKnphZ
KF7u6+6oWXf4UX5JlWZ6KbC+Wtmr38CT67fFtcEPmbPNA+cls0bC4DUmzcM8OU7sgok8tpVW4q6L
o5Z0mKafdfar6oafRYwbcp3c56Y4kEEP02eizkPO4tj3Q3y02sbt7Ac86N2mDd3G6F4lx7j/+IXe
FiKsXcwWoNDiwQVucn16hWEBNzAI9afQ1n/nXVQ+ZWlQeo7e/bPoGDDq2clpDi+Yyx2skxZ1iBzE
jZSVvfZUKqO+q7RM2/WpVWwbCBfbuXFfKQduh1dcC2cruDdUmXMm4vWtGXLLQKRNtacaa1dg/kzf
S2mEpjdKzZ9q7hj/xdl5LDdubGH4iVCFHLYEQVJUgNLEDWpmbAONnNPT3w9aiYRKqLkL24ux3UTH
E/5wxjoy2g1LvG8kNn8LIo+SiP6KwYX0M7Rj61D3lXCL2NwKGlaiY9R6IIpTi2CDLJChZV3elaok
bvdi0lrTD4MHQAFognrFFP2J9O9SpuwFuksoDt/2eX5XGOnoosezS9TfrTE/mWFz20gn00by6FWC
dCyV486RH2r1XthPZg/iNkpJxLV97SDgiArUCAp3bE5tcewla2uzfxD58SVE0Yv7GCHDW2/i3ZeQ
3M/YruVs9jj6GtVGspfmGpHWuCufQnxP9uiyB987E81PhKkQ1SylDYbN+k4ik0Ami4bBW654tbMQ
AVOdMDZV3xyEclem0lOmOV436PcIyYP2E8OXzw/NW25wfcDZVQCfAfuhL3AVEoSINdbRGJING9lZ
N2qvp1ERGcU+aRov6Z4R2D/qEpB0WRxmzCq6CGikWdxkVfE1RAGzmp9Hu3Rl4xwFd4Ue7GKp9DE5
bJPItVv1hAjvmLTIE7XPn//yDx4S5greFNeIClbSWTKzd6tVyYWVR4mm+qTV40OUFclz2I+xb5WN
4vKW8cBbfegZuiQfm0Y3vECoAqVvgOif/xL9gwuaAg/HYDFQoYV59aSNqsjtPsp05ORmcAf6bYyS
K8bUj4kYPCd5VuKnrIv3thSdqqm94RCBFJg8yag8akaPTnRQI+mxL7+ioAty0qi/xtKxNpCss/8I
+cFAVq981JLi1QyrU+Xkp8FSv4r8xpQl/pXQt+LGG4KHoEdarRXhLowAQrTJn0A1jpU6P8Gpf0nz
igIeziK7WbK+5p1zvygHkLpscfgXfcmrcE8jD6Z0TYUcBs+qvlIsyWrZy36NOBP+A7fxjFp38k0a
B7cj9BG4T8WvFPwamo05TgDC75W7aPxv1r6NmuKGvU81bRwiBKFhzcOkxprlprO1n0j0mTsrT5/Q
c/Dn/NC2Xwq0hWTj9PmCfpA8IC4BM4IUk6tNs662FroxiMrV3ezrkTHfRZKK5AHZ4mNWoqEtZjU9
xk0x3HdFEB9lqUbrvMGafQefuttLhpxiapp2N1HY21tkhXWMBoCBSJKbdnGnf1Pbe7fphz7RphJE
sD+24hw3rdgJczBOip3au1mzJIq7WfuTQHQ6EMT1f9p8FgdjjuWd4xSvRZCN3/u62bhEPro4afrC
rQXFQOPi7YC8/1WjGuhxCqWNWEg5N7r6g/A2uonp0j/1WSSOplljLFGrYNSoNJ+tSNtSWVy//pQ+
FPYcTGSmxrx6/XvJifHXAd8RaslJQSYAjACMrds5irYCjTXveSmzUNQjp7EhB1wzRozAKJy+DSYf
e8z+jNzW3axX6dmAtoYHOgJ51QBNps7l6EcImLYFBZSxYftovuUVzvY5plZoTGiiu3d6VfnlSKF1
UuvQfJKn2brXRCBvvCvrtjqlBLY02CWueRUtv8vLssPF064qZ/Q7OTtDqxh90dL43kWySj1QIC/P
DY2+uaU/NfKEy7egcR44Yjy3fRKe0UcUO9WOpoemzkZfyWIbcWfL60qrvauTqPLIoI74sKNfkFfJ
Y9dKv0MTYZaNq3ZdjSYQAo6IphhBHoCRy8/AIUQHv9ZpDzEWuogkBHtgPH4/a53rlPrGYOuztgwG
J2YBl3GdXQU2QPfsyKgq7WGUOsWtJM3aV0397+d3zXrfwvqhXcydQtbDg3b5RUk8xSVQ1NQP9Cj3
K7t5noRj3M9JuVGHXuf+y0C0SKlrGTyay5+/O6Mw34Nex7zVx+MlR6+8/6dOnXM8iNgdlOQOrx1l
VyfZloPsOqKhL0szEPIKUFl23+WwfRFgqS1nhS+wrf2qzcYPdYpe9RKTy96xu1MSFcHh8yldr9sy
JDwADdYM+cBVtBzAyrYyrHp9KbTNO2R/1LvW2AJHffRdpI3LnC58UUu9/C550PoMlQ9iHaAfXtxO
NjXXIvYsM1N3o6qOOwmnjY1jvA408I5d3HGhq5EMXgMeLTsPAzFbpZ9PxnDkCZaem1LvHurY/uXU
+h3tcYUatDbdFQEljo3zsOYGQD14P/xVnCOsWJrjpCn9Wa53ffYUpPcSqKyhdzxt6PYUFV+DrD/p
wN2L7ndh9xTT0A6q85cqbmmUfcHi+5S0x7m66y283kztp13Wjw5+XG6nPEfOll7jRzuBfAs1N5r2
EKiWP3+35x05R3J/EhUFYxSk28BRPRtF9o15+Wgr0HEh/+EJ5HK9OlmyDEXaiOQSGZwkvElFxOQk
+dfJxgBqirv60Zr1rTjggzGRLoI9znVu83FXS6FWk9nMWKD4S3vfBP2qG82zIWV7oU1eXAVujbZz
1/9GXOIhLl8yx34ueglPHvusDtmjrkXHfNg6E+vbGVzCgjZiawLku67sjnMxdWWi5D5uQd9a0yqo
iMjmzaxnqGpU5WZavJ4EEHjczoRD9GC42C6Xt1TrSvDNnY8sfv4tSdPwUFf2/FVMKpArVcBNT7Gj
eEgaNbhpdec550B/yUVFNGShM1gHYMzwMwq156zNxU1cWvOvzDGi188vpA9SlQVAz8VLfIR4knl1
WRTCAAhWl0icE7ycGksN7tpBwwdHN5Pvo9M+BnmDYwElvp0imfmXajYqF7dAbeMNWC8QiS0vJxEt
mDRqkZcTFttKOKQN6EW5Rp1Ukwbp0DVOdSxKg26hUmwpta3fHMYj6FjA0vSorxtTIA6ruICS5Ys+
TNDzqkrPaO34Pqv1Q2uPyl0xoCvQiTHeb8z4Es9cprVgUGiIgsFbOij61ZlUrVmTbPxn/UTIhify
Rj32kyGdgwaGR9YO0lMUjlCGyhaJNCi9PwR/CkZCGP4MNH4/YOvuff6bPtit5IcAoQBFsQne8qZ3
l1Gi1aOcLdZDWauaJyLZ4GwYVb6nS1f8AGzreH06/vh8zPUFyFuxWH6z6gaSWVevbzuFQ1WIsacQ
TkpqK3ipzwqaZ5+Pso5hQCq9kUSQO6X/uPz5uy+LKxx78J2ofMQyGvCDWXO0lVJ+miNHbPRbP/qg
hT8EOxeAAGt8OVTZptWEF2qJfxJxQwCmhZpQPW+8s28ticvts1B/gVdwuTJv1wpW8EFJZ3I5eIgb
utDmlOY3BFB3eWaYrtqIyisL43c56eNtj47cv04LpV2zyLDTOsm9ji6ChytL45rG/GskMjoMaoAl
Hy8eWgJYutD9zrxJ6vU/f7sS7CvSEgjDYD+pGV5OT4271QSAInjoMW7cDwm8vcLMm+NQU779fKgP
kj6CkCWglFl7rvyrpWgyJH2Bw1Q+VI9fGLaIZ1H3gTckYXjIBCZFGJ3BppIlmvf2vGgxts3GxluG
eL9MGobHhF4mVTtUsTHEvPzcduysOjfa9oF6p3QYbBF6wsHQqbex0BmSQpx6o2n8PtLuih7vwq0p
uD7SGkpOyw2DyDFnS79GYYlJWKK0B+uhQ/P5drDV6kZU4WEMFqk3OfbymFMdafpMbp78EJ0Z3Eg9
9L+WfOMZCzXVTVJMbaZI/T4G+XAqhNL95a2DmCloONpuSzWDR3k5UO/OphOGcEYmXTz2TvVPNAwG
NRe7vsH2rPC1GsCsJvLu+8bWWN6zi3VhUAqpxKgEnPzjatAwR4u9SEX8mGl6+DKEDvwiA0dwTDva
W3uEe42canSSNLV1x0bK75BQz9zEnEsDHlS5lRBcP3vLHFDJoWayRCdkW5dz0AElAJJni8dBcn7H
avs904xjanMi86roN/bk8m2rb3832NWeJGcWlOst8ah3wr4N0OEGKYBW7udTvP4kiItLK5fglqB8
9bIqfahOYy8e1dbJXu00IAdhld16HM2TQka5sdWvr3jKHArARcIYThrKPFdXvEo9RwQ5XzWExu/Z
0JMbI2lLN5qkrWfyw5GW/g0pKi/X9Q1f6BL5WzeKR8xDbKxA0e7aYS2qzTuSx9j9fBpXF/3bdxH1
gupdnhT56ruGBCYnVzzsAaV1Sy0+aPbSvRJICA7jOLtz0D2XCagjyuEwcSzPCKeTnM2HMsMhbJ7g
V1AUT0lgCGww7hOHUAvvUJM5izDZCPqvo6nlty6Ec30B5PGeX/1WZPSsIMZa8zEqJxUCSG4/z4uN
Y9mjQ1HIYtgXkxF4ejlu5Z0frQmNLgMpR7JZ+oCXByhP7LrOB0YWmaHvlC7WbkUaBLsQX/a/JB0t
H0lnePlOkCg88ZdDYVA4GbVAhisSVuYOODa4koN91+frvj6ky5UAJI9tRpR43dYMokRq4z6MH0t4
jTQLEsIwmISHz0f56JDyNJCesbUQMFn+/N3dayJyCEVxEI+BEzykYdD7NTXZcyUN44NAR+3m/xlu
4emidIGxy9WDDHAH05OSMwrNAyFS8z9CzAqjVvu3mqqj9/lgq6dvWSfq4/TJsBwgErv8NuRW1TIe
Za65sTd2Yxz9W8kVUl1dPBzTzH6M1ebP5yOuN6GG1AIT+VZhBvV6OWI/q2XU6QNtcN0EV5yO9QHp
z27Xa9WwcbuuKh0EaLj26BQ7uGAXmPXlWElvQKjKVQPIhnZQm+CAt3G4H+0GOjJGxtLQSrg627+N
4kUN1dMo7lP9sRi/RNljUwM51M8KGGY1ohyazgchjapbW/kXXBcC7IbaA3a4KEkVGz97lWfys6nv
UatcZPoA+Czb/t2GG0phjg7ppZ9glLOLM23Yo1NO7BrFNp6LRvktRjFwZ7at+aDIfX/uFVReYstp
N3b+B2tFkgMtdzErJxS4WiujbmszThDnxsNduV1a86dREnBaAW9vfPTyTZfvrQW7iUiUYjx4vet2
EzL+RuVk0ujnUYhiE6qBh1Gu82+fb771Ub4c5eqDirAszToIJ8qYNth0TcXAwVaOiUZTK8Bf8fPR
3jqG1x+12LBBTbcQS3iLvd8tpCIhvGPXzeSHuXKQmuC1tNXATRpIhRGeAOdq+CHF4V2n3OXxozmc
4+pZxF+n2DeCO3X8E9q+ET+qCcbqk9vhFVuaj8Dk/LT81SS/m/qcDf+EbejOMgI8B1X9x55/zx1S
9ngMOB4ll10X/BiQF5+cs2Oj59Ii/v29LR/D8U44vwcHI2azhnF9ivEVdZQXzXiS5ldZ9shspeGp
ddALi49G9Z/T3wzKV2Tze8qRmG/srOg/yXELI8Na/WQuOkO/8/DbICW7PP5DPz2JoLA0vyzxb57/
l8GQtwOdMOM8NWdF/VY6D3YHAkrd50gJS+C3rfQG35Pd5/O/ym0IlkGNLSrG1OUpH1ydf8QQxIit
4wR6sKNF2TnKV2T4jT+tM4a3lRqFyMNnyg10Cf2uANa3Q3fX2nJ0eQuTr3YBacWCFiRyR+F7OWXv
dkGWjDZkrmDw27rEfEA+x+VpMtpfWEhQKIrSf2kCpvs5Nf4oduzKyq94otKX7zqAOBVWetq5F/Nd
2ny3x39m5V9HOaU2fA7podN/SSArirm8T4rbsT3EhfVNL9QnI/uFRXa1QxnDpWy3cSusAxggwuSm
NDt4cldUX0OOImswU81XBfxrLXqVqJy6ApLOQc+N/BbN/p2G1/HGsKt2rvbWpgMPupjDAXK4CsmV
KkfizBgnv9NZpNhqquM4I36ZGkF71GMQeWgP98p3oQXHFr/Ll6TTjHtRpOVjUvT6fdt1gWsCjf3r
B5uyjE38vuBUgfhcNSqKJDGiNA5lv0GQtkC8+qD3ue1SM9tVCxDt8029vigxeeEuoeynOQsC9HI3
yXYWypMoGA3J28NUdjkE2HELDLFqjjLZvNJc/YuEJoLHV0fHgp6rKqUKrT2TbgJu5PYGKPMuTV/6
LGMP9hGtNMMNFXyt4xB05qz8joP8j1mUGg61zQtao8c6SfEThnOvzVb915HLwqzjVaduQeJ0nQ2K
mD9uJ+QNGqMdnmDCikdiX9Ptbes5wNTohTaL9t/nc79+D/mfMv3ImYJGBtp9OffoblQm5XHZVyXY
2a0TNYc+LEZPM7fi5w/OGEx9HiuDZuJCcbkcac70OZJCoAsWkmf7UABthPrb7YJovgujI4W14M9g
dF8+/76Vvtqy6sQdIIkAXAMCW97Pd1eVlhXgi6J09gcY4l8zgIq3tL8KRPeVyc8pavtRjudzH5Dn
65L0p2gl9KvEVLqtFgKnINc79rBSb0xY8Ds5rXt8o4bk5+c/cx202ryp3AbUQxZs/9WBEzh8xFNj
ot+hBQXkrkZ5yqvGfCj1WbiDMGJP67utDugHa08hBBQy2Gsymmu0QI6cWx0MCitC1jyPik3FG08I
4AD9xi5b4QRZBdjmoCCh35BCXYs5TtIEVMvGpV5XY3Ov9LL5mNbzl7RMZlCXTqv/OzXodDll+kQX
YGdimfmjdIzxqKOt+KMek1ct7OtD32raX0dpcFNM8jl+HhWLaxqZmmZ11Ixl7dPeCNFHMqRdOZbZ
xhX30TZcun1v78uyzlfbMK1KwDNGVfuimUEWpdF0ayPit1MqIHStJumHeKw8WW3FgWDE3AtrQA48
r330IjQPYBZ+0p38A+rZ7KaLC8uUjOPWj1yem8tnHRUs8nc6hswEtbnLs2K3HThssyv8FmdwRL/O
alDXZz01hu95DmwmDx2IkMFk3M0Y8jy2OLB4clZG3zt5OA/ZX7tPaotsHvgGKgt00cjwL3+P1arI
hRt16UdQ077oxlA+zHb8PRuF811qYuuln8DuS8K+k+oo9W0zMn+paIZiQjh8i0VN36SS079/rhZR
H2CJ9EzI0a+fK8yjO9E1dFXTMCpfRVNEhz5PZu/zG2H9KNIa4QlWyWFxMbhOVDpw3G0F1N637Cy6
62aB8q852Ru7f9l21yuOByxgAaoAyIdc3TtpCtJBrooKMj45EYTKyqtsPNRNKQJoP8Z/2SRZFpSx
qEcTPGqAWS8XdDDsch5LtcA63Ghv5U4mCBysjV7i+lrjnqHRS+yy2LFcHzW1lUOyb7NEqCMMIZc3
T8WopH8cVBg/X6KVdByfQ+lpaWPxbC/SZ5efoypzZKWS0/g8ZAh5dEpwUq34aMbNdCzQhfinrNWT
aNvpZz/iTg/UtXM7VUtQi9ZeYyvf0ihbYWaXH7QUqJYQBzEo+yrEKVtwGDHesn4TDadON3Z2XCoO
jIEugNCcJbJbZIP2EnGQ94Uje3I7OPtZ7rpvmC8u7E/dKWjYF8POidCucVDgveO/tXdJ1vZePCCK
y9to9D/tLO52yEtOr33ryDdNIWpXTtt63kWaAEKXZtrvzyd7CQ8udiodHcKTBdJN35TFvZzrshtn
FD8n2ZcbICx6NAvkAAvn3ClohWSZLW56EJmvhVKKGyFLs/v58Ou1pkWKZBrNcn0hv10X5uw0qp05
ThU/HbPkNbCdUxnP4ylItQNoSxDvfRMckfz6mZdx4hpFb+4tLB3UGcu8aR7yjUbgapPzcxbWEq12
7AhWTjahYrY0mDLFp4GfnlM1jO4mKIC/qizYyjlXN9EyFD1HiHfsLyRwLmc+6KJ2MpxCocJQzI+S
YTXuqNIn/3yCV+Eho9hYtVKXgS0Bm+RyFOgFaYTEvewvBGE3VdvspBXKgObYNPocrfqlMozeqxBd
33j2VjwBmkEUdsliqa1BFbguXwMYr3rbaRsfV2es5bKk+S7hFLIfs0G9rVplOlmR8S2XASPGRQh+
Ers/f+oi+2Wy8JWlodxjHxIGLymC46eyx/K3qKuf4NYfydTlnZI47XlyxsyXooZ3nNLMf3q6cE4Q
SVRPJdJZB23EmnUopUMJSmKf5ob0g9aJeph6Z8t4ZBVr8rlUYiGs8hcNk6tAPC2E02N8TfexqpFG
pYa1t2Y8P+NJwSxAczq0raxkq3C0XO2X55dRlzYNcEKcgVaOmtZsJ1mvNz4if0eQHVbz1aAKKJU9
MGmvI7au9MRVi2NWv6KNsxuGcwshQ8q/hzH48OwpbJr9cs2Wuk698ykYEI1Qy0UD7STF+Fk5v8pB
PSRtvE+LhzaScEE4IOEcdXRAlOxUBhp2lojtiNa19cQLVaY/QvvwHt55mBiu1Bb7qB8OsRUfYOOd
rHTw4OLuUcTLgChENbKfeXQa9dxr4nS/BIppMrgp/1lgeMl4avUQ0CeQFTDGtqcZ9SG38cTmn+Eg
4wRtH/RU7APpBgT3MbUUNwl/y/yaUT92qnpsgumYUSdBRKruo5iHEXr852dsnQJT5KBHZpFbLrXj
67Z0bjYy/apa9oNu3pXSjAcvRoPotzl3kjaF/sRsHUdisb1qpjX8FyQecV6szpNp/SdpVXGTGrm1
D2hTuHhWh54E62Df1LZ2T/q2JSy80r0AUY70F+Uu9gxX/7XZhpPYgSKlKmUmoy1OeSmqO5RaFQqH
g3Srz6HyEMmp2EXAupXB1j25bgOvSTXlFvvrH8Ac/NyiTb4IylTunMTDIdCc/FHL5q2Xd31HgjOg
zU+pl84DvcjL28uc9VZrJvBSJRWD/ZSN4WFSrerp8/X7aJSFuEDDhsCT9vXlKE4pGz3kwA66n42d
WIEYrimj0vb5KB88dUQzoNaQR1rKYtdBYd3lUSBrTfeIFZJ1phv2Q8UPYVdn6r+jDKdP0zO8H/sj
tTk3qRtEbKx4xsA7TMQt86tsxKjr5gHJKSgB2sqkT/Czr6KaIquNOpSS8rF2cs3VimTw7Rzl7lyE
xkFU0S98intvAOTn5gWhl1TnliuS9uXzeVnP/gLlYD6ouUBBv54WQ4RjjPdL/jg71i9Hx6S5DOVi
4xlcDaIDh8cBAykn+syrRknuNCGGH7Hkzwhv3sFJpALYjMXGbbwKppZRkDZk80NSIgG43EixYJtq
yiT5kl7MXpv2pdeZRX9ySrAQth3Fh04M5o002dYRjKC0EaG/6SFcPAb4lgEOXSTKKc9Q+7wcX1Pn
XIuNwXgwBoEgOxatO2XEsaYqonBP5qnD0qJWuHMEVXx7QkFNZP9MTq/tRJJiJ4lcWaMmk4sozre4
7wEThVKPxWJtqY+jE1snm9bzbdL0w27C9d37fCOsHlCyP3hdiHvhO7NoAV/++mLMsrZtjcRPskrZ
U33K4VTFFIyG9lgr4sYUnbx1JlfPJ6IzvNWLnixLxspdjlnrY8000ubJcFJyWyxNHocY+RBrLPQ/
ltDEzVhQn1bm2bjHEwOvy8Asb5pZ2McJiUf38xlYRZ/UJzkE/BiiQnrIV9UMB539oBRzCd8CPWCs
mrRvFaLC/0mTpG+c/vWBoHmmYqVLsw685PWpi0ZDDxIJyEIl5cnB6hfIElKKG6Osok9mDaQuTJRl
VWmtXE5vB8dholYQ+4HV5Yc4wgs1QcLsgNR5+LXKBvEtKYLoUNP62hh5fbshCoZ5KM5bcB2XLPJy
6GQcAr0z29LvhtbYj5Hc3ePCEONBGB8KfUwOIdzOXZ1GxY2Fz0GPYKMb53r/+/MlXV8Ji8ARDy4g
Ggrx14ixwBp0+jVN5hsGWBFkRdpja1iuEk/DUxlPE1LoNHkKfUBmOWjUjVlYHymSKmTyAVC+CX1c
xaSDilPELA+ZD70m2uWQpo56Z/R7TuBz3Ce2lyvxlq/auiYHAIL7x5bJaqixXFekkUSdEfqy1Qce
Lt0jQC09Ir0y27eJHv4IJTk7RfIMyb9A9nRH2SfaFWOHJHtoJvd5mahu0c4lDUhN/mmUHYc+KRPt
Vktl52/P28KuRhYDhjVNV6Dll3sknvPeLsdRftAl9Qud8p6Kk45+T9BvPD+rdQCjQRIExIUyLbzu
5TS+q5ZLGZiJsmCgWfKtLPthYT2ZF8hP1HXyNciCrX7y8v+7eAiW8eg8LAWoRYH/avPPtZ7XtPvl
B+in7S6yRuGaYZpufNXqulpGQTaaXIfyM9XXy6/KkzRAMG6QHyQpQwsbf7gblRt7R5l93qhwrYMn
xtKhs7zx2bhIrq7GchRKls2N/BCZ6ou2gGsxeElcHVTUv3o39se+ke+DUn0RZrNTwdpXu6QOnWOY
0THNR/ufz4/1m1L19QzjIrCgYWkuEDpefrvW2bUYnUp+sMNy2udmFHjIgcRnpdC6XSoHzjGWo+Q0
B3L8X2nijrmDlxz9dNRZQ7i9zRwPU63mWIdWu8N+PD8EtCqOpp1WJ9Qm/xnNNDoBoZSOcmL8GyRJ
ua9qdeKakrRbY0iyBzEX0a/KDKbvNfrtp7RQjdtO6KZf5a3icp9jwar31R0PmfOq5N2mw85yd1/O
AI1MADrEG7DY8JC/nAHLKuK4U0sYhkpn7s0B+vjQK09JrLpOMRh7xjT3zVCj3afZoVvVUrURMKz7
5ZQV8Gsi6gIdtJRbL39CYFqxGubwQdRcOmuGdNdpYeNVtTXeZuj1nZso/TXMfXyby+gIYjJZwj2I
Nfw2kkzcpSkTqoWzcsSdtv/PbFN9HzQ1Js0pFPy4DE81Qc4x5sn2KqIfb1BG+a6xs/JcCa11ZQnl
fXeeYFXOk2be54HQd3aRSXeKplR4Lubc9Ra6TSJ//Hz3fXDFIg5CnXzR9EG4/fo+qUapjLsqgWUz
adJBR40+MLUGsQ2hVFyXou3uMsmp93Uyn9JhfmmrdJ9q2N/KfWPcZDF9WILANnih/+nsKWr4nT1o
G7fr+tLjR8IDIa0ixuAhuFwdOwRLVduNBF5cr87NFCGbmMJeim1wKqKOx13Ta/LGi7e++ajU0nSi
5OXw8F2r78WlNJYLJ8OvwnB+QTesvpejeKvFt+zti72/EJA0cJmLJggiaFfvKhrOFR+BiILM/lcn
ffCKcUi8dogrQKWbPgTr24+iAiJdhFHU94E1LF/97v2wTW5aI50UP05KNL7LxqQm0o3N92LQJa8K
atwJNPEwNYp6E2uR4SYF2vGqNDZ7NU7HF6BvW6HdanWXn4SgF7EFFxsNlcuflDfogFgTajpI0H3n
r8xNszL7kxVAVUJdFl+mYEuMfbW2b0OCakfAhzznTUP33SxgEj2aUxEo/iSM0G2RPt3HYzH8bQkY
JSR6lovQK00iiuKXHybLSFcnNER9vVbCgz2n9vcO+fZTJhXay+fneBUcEpkxDJ0oJhC22NUJicsh
RnoYKT25TroHkdx2To0ZoONIqYvAkCa7tNg9FcX3M0ThjcHXKBmMvt4EJKkG0W65xkXMiV3awmwz
f0AC74j8YnBKDKumIKEokDexuJK9oZJfZTsqvb5JFZwKit7LKIrvysEI3DA0p40rfR22Lz9qgV9A
XSa2uOat20kv8bBHmS80vbmhqC3vi6JwjgnmKLuEptFNL6vPkTG6iRyj3CSSU6CmW2XVNR6Mn0F1
ZJG4IY0gkbjcBBqwSkx+htTPK+V+kkV4j96m5hFlA2ZSqmKfwuvYO52c7Mccg+80yTeCq/X5Iqog
dSB5oJqwssrI5jDhaenhiXf6i65L4U0bo5wlRWW7R8/LS7Vq60h/8NVgtQBJw9ORMcrRl4Dv3QFL
kexsm6xI/anMa6RYS+dnHUk40rUJpcvBloF3UDmIqZixSZvKa0aHIsHnh2J9yi9/xFVckVEjSuq6
S30pEdKhMqXYS4s4/PLXo0Dwp8dDgxYi/jVELGsdRUqyOPLVIQJnJyvSfsghMn0+yhsj9fKhoAxD
yxDqNkKA1FwvZ1RMsl61Ux75oTPsecx3WfI11cQevtJhNL476mNsnFvtqz7krhXrO4C0Oyft9pOE
3XD3YAUTmswCr0J514pf6pw8aPnZ0P/tQh3T+Bc1+hKMOEskwC+7wbUboCZVeiIyP9j58AUy1J0d
9l/L+meBT5pXl79RPP779YIEyBsItoGH4JqZDPGnCzuhhj6+Krd2Jqn4RTSbEc+SsVxPpA2QEDnB
hShwHW+jMzsSoVSRnyBefyqNyXIDWHqnySkOkWSFHjYdtTvYseNa4OlOeaoqO3AXzcaKfrA7F+YX
GGfwsyRzV69Dg7CH06Ex4g99rNHcwHBQXiqkn++b9eGHX8a+WW4AJGuvb8Gyc/pQWHno53P9Osiz
81I1VvsqcVHhhCIsUhw28PNfD0o4DUqFuB7w1nVAHzWAqCIbeaFZbtKbGbOIW8DleLAE4yFNpH5P
JLrldrr+UFJiJpJUFUttCO6X56PRx4iucJujrAJG0DBj46tsz+3ezkdlzzYKb0WVpcfPP/TNiuNy
MzEq4CSAJiDmUKq4HNXJ6KNVU537rePPReAqER6HRorqWLYrYBnMw6GDp52/juBw5eE1lcjmdC8Y
bsrgVFKrMpOHtrtBvGVn2U+9+KlXjmtO0ymZToqGQw0UMPhZWXHQhmgXay9Kdq9FD5ZDGTg0midz
Vg6TDG69SdF5bHaCZ9UR2SFos2ODXGavtPsWyUyrSX5lgJ+9KQU3a9eScKMWx6ChHk6fT8mSKb2f
EUoSVOhwnLUW5A0gycsZsWbOtjyI4TnncThVMt5oFYaQJ6mQNXpz6Ci0Vm95WadvXZFvUdvF0Ojd
AkYiaF88HSglXA5tO1k08yilz4hlqrsWEdqXLjUea7UNb/BwoYUWMteBnQWeFnO8zW7QT3ELmjwz
JySz+kzFmdcU5wLQgJsnmXOouDItDFxf5gzrrTH4+vlkrfp9yEuQ+duL9CC7aGX3OI5hEum1KT2R
ep8QUinPBXApv4zSxpNKoz5JXbNPDbncSwMBzDTKthfokvIY28I5jS0uxx0ldXNSsRzvFe1lsvt6
3xZh8pipsbqx3VeB3oLYgZSPQQk3KM2Pq0NWSE7VWX2tPQVKSKKg6s0BMkHxHZT5TynoUCJDyMCV
1aC4D2fb2FWm07koEAeHCqsql/eKMsQ46hvtiuurFNgenb0ljV1YHFSKLxc+KWapcIpRfQqKMPJi
U2r2XRgFG5WjD0eBJoPFGTx8urSXo4xlGuXDvNhpTKI8YMHHsauq9ubzLfGmxPJ+F1NkA3gFvFt7
yxyu34U+U1KlTSXjKVac6mDW+uSWqL3CiZZ/oQ5wHhIt8RI7fTUXnY6p6by8j0tvGhH+dey29ops
TE5O7ihnBFe+1Tj57LroJYpEhFyy/SU25HHfa3lxps5ucjuQAaGuUrlqqERerlvVnRNkximKytxV
Zik5UJw1XF3OLNQ7W5Tf8Kp280rXX+3ETF09sSovlu104+VaHWcmglmgo8DlShz6thnfxZCiHGan
xSrwiVjHM/5H2nk1uY1lef6rdNTzogfebEzPAwCSYEpKKWVK5gWhUqngvcen39/N7tlJggxi1RsV
oYisNJfXn3vO3xzRfPcWbzwnB9L8r2avehP70Pze1t/6n8mHcOcKE0tmMwsCYQ9wR6QjeSVeTjZi
y70at736BOAzgMmpt5Zv6ieF58L9+b4ijD13E9QFolSQ0UF6X7aE86JdsPvVp/q1fTJP2eN8rM/K
Eba1Gx0UVz4Wnnaqfx8P1pNxsh5kvzxFfuxKx/ufY3t/bj+GevkxZnMYklFu1CeUgl0DObjc+KbV
p1Y1QZXurPHtTiJWBtciYi8iE+RENl3WNZFNiVFcm5XSeGPZ0e9d6Tg7r+/bjYCdJq3HxbzVviWg
atowLwBPJzgqVkmaHECxJjtdERf8xTpBmwQIBLV+IV/H9XM5bMYUI+e61uVbc4hwcIZvjSR0FQl2
fugjmPGN0kDxrgEz50nZurd4rvsosIT/zOaQ1t6y9kgOL3BRab2RMxMG5VKJF9aeeeWmFcBeAmWA
B68or5PC0y77WORkfgrEJ96SwS0GdwXmG+Q8qJ/ur8BnaYwXY/nPdsiBowNCLow9f9mO1SKPAbav
QKAR/FHe28NpquontTT+lFdDQZnSTBY3XhCMgk8X+stkjm+MOqkPGCqZAXqFnd8o8eTKo5JwRPY+
MoIAOictPupyfuLxdyzSxJfxWPacyPqoWNmbVM4c32n646KRaq8cydh51WwCon/2itoQdSwBzt7K
KCywx8O+pFeNEz0tOinflrkyIIS6qPkkrh6hVVkrsv1rG/q5XZ0qEac4URUl2svRXABDWmiZk5Tp
FONTXuTJQz3wrOv1InLzxvrc1Xu20DcWCqgUUMok1ejuFrWQ6VwmU5Pkb3tLj4NwWW2ufChSz+vk
P37M/zv6Wb3754ro/us/+fpHVS8UcON+8+V/va1/lh/69ufP/s33+j/Fr/7fH/2vyy/5zX/9Zf97
//3ii0MJh3R5Gn62y/ufHeZCz23yGcRP/r9+828/n//Kx6X++Y/fflRD2Yu/hu5Y+du/vnX+8x+/
iefIf7z88//63uP3gl/z4iT/uf3xn9+7/h+/IVnwd3QEhQoHCKvf/jb9fP6/PPD/TrEdrAFcFHal
kDMsq7aP+Q3F+jvfIYTAgBMTA370t7911fD8PcP8O/gceNDiwmGSZO23//5UFwP/PxPxt3Io3lVJ
2Xf/+I1GXhx+vHzIeICeQFVHZWHDe75cYprF7ErKvL5SMD4tW0oWZv7Ut2hKfFLLolI+xVFa/fFi
ZP71GV62ucnrIdhC9c4C6isyWRRMtg+9ZDaiIoxy+8Fy30bu+8+vHz887emyXZ7q121sOuYso16b
RmY/ZO6Xbx8j93Xo7oSsm0T8dRObx8pi1kWzAqB76A5PX958fJf671bvKyWXneNnk4q7bkj09UUY
1ehtvhgLDb1yXMX/GPt0BiHRnTBmAwW8aubZduxFM6GKU1daMS1ZiO9tdbK4Kco1Ppoq3kgYQIda
4Tt24FgflCrzcJd0pdnwwi7HGQuBDv2B55Y71IN/f7nszOQ2utKX/x7m9fj2reOdHlvX+f9sYnPQ
NgugvzCn54X7LfY+9u6j6u4Nr7j6/udq5FEDL0sA22DI8fy6Iv7UWJjOhWP1p8qiRCRlYexjj6e5
TSRZOyXBy0Dwn02BowdFDz8BrufmFq6lUKVs2fQnyQirj5FhP5TrDPQZiM/D5Ew9JU8qg/dnaXOQ
6ChCaPCl2dBCGJOM+eUazRY9XTM0CQMK/t0RnAlcmnFo/UJVy4dCxZP1fnubojvnFQ0S2ovDhFj0
GjIvpY2KkB0NCtAIYHnzANDBhF2eWf5Qgy3PsgZKbxqjwtQ31isDllPQAWL1MvzvjlHWT9/rWm4B
lSkKpkl1aft5kuDXPSTz6pMqSN9LJm54nVE4eLlFpjsUSRVEbW2f6nnsD0k3Wmde28UrKc2aA4lC
zdeGpjkaamd7iyXHBzND1HqxivxQj0DQ74/B5WXNEICmesZrgiZShTbn5ZhXfQF+BEuKo1bH8tHJ
ec5W1bSHV7lqBaKaiEEgTQqlxa3u6CIhKZbJa3NczEL1qPWMx1Ya2p2+bLcHbA9I7tR6KLIJievN
g2JtpUw1lgJpwN5pf69tivh5Y0wfBhLqwf1hu9EU+UVyDNzKXLNbqz81CwsrzkL9uERW6We0/Gkp
+uFgr/qeMdutpoSTFGpNKGOS+d/MULHYVYLH53FVIgMwgpH6+lrGx1iN9/BLV9OE6yb3NwBppgt4
0WYAU7Vc6zCJzSOvceMA0GryyUHsuXBtjxYyGtDH2XssBcKTreNZ2A1JB6FpCCyYE3+VNfQsYSib
/JWHDsfa2ln1B6fjpbFzQl+G4Cxz4hxeR0itUY4CDrrpnazGctPrY4jMdFRhpjbm7ZfcyKaMLE6S
fAZG135NiLUatKw7de9+2B5uHDaEYgJQS0ESwPZmoxWFGtfwKvJAyeQG5YyoUoxg7ipr8qw2k9+r
I5nKnQN1O9LUHHHChpGFRzwB+faFbRdziy6pZJ5GRBzhvNnRl9qcCg+JGe3Vaq/VgQi239ka20VE
xp/ysyhycrCwJTc3B45mK/JodhUU5YLZnmxUb8ALJzumSNtd8dwKrD5eNOhZ0cnLXQEDLFrYgFXQ
UGF8pRRh5ZpYnByzbpZ2gpobHUKOTbxFwQRZINsvm4pGQ1lmmw6ZUMv8yVIk14JYe/i1E4UOgWpB
35USOrXSrei0kDm11rhE7rhUK4KkbqWkFzl6rPpNwzm0owV2PX7c6eSaqTkhwETd8rJTg12Fc6b2
czDJOkIehhZDdC4Srxym/JcUudh3bDjidLCRVGUoPm3Gbx2g7MSQYgM5DFuUFvP2JJPL3Amlr2eJ
bQ2hlAcNyGse2pcdkkjMRFbRUTApFunYTwlZ86b84/4k3WiElBXXBVx0oSEqNvmL8LbrWWwOpLOg
rpQVomW1lGi2xcNf95u5OisYLconBnQ3ocG5JdRUNoRiXcH9Eh9Z9a01NIjyyG3zpl7s1euWeflx
v71NeCxmCL4R2ThoR2SwtsBLxcjriKzRHJilHj2ZWS8dFC1rEYACYN04U+b3dU9KC17FudeSamfq
bqxFYI+IA3Iv8H7cauhhwaJYsTpOQWck0gHEupRgACzP5CfM8dP9rt6YQRSuuLipLiP5tK0uE6YX
OSWSKYhKOArukjvACyM50XaO3lt9AiwuLD2pQkKLuVwpSABTXNKcJZgXvfzOiFpdYJfg6U4I7WnV
+X6vts9hePcgspk40PeiArI9PfBE6xNLy6VgjCbNPsa52djvZCmqfi8jSXpcST92X1NUvD9iAGW/
L9tKsw9NLGOmXg25k+6czsrVCiYbirMOSE4HqhUqnpfdj6BJ6ukky0HEOIxga+fROUlWaeVHdaXW
5YNiMLpDohL0+hzvsnLMYnOsPT1Va+uUhTOGozkJ6BlWGHxeP0576XclSpZ3KpZ2e3LPVxuAjyu0
6Kgac0tfDd8M8HMotHUJSJZZf5ahJE9erA49dEJgsJMapUensLs3gzVZB1Vepp3T+OqiFu2TKmPF
MHtYs1wOl9UPtaEXzRIsWhO6GHLpnjKNyUkrivYLtgvJ65K+7yyaqyVKo2RuyBsLpgqHzWWj8LT7
GaDrEiRJOuIliOWMF2VdFbqjUsIovL9Eb7YmAIeEf4BAHfH9F0dnPWVzO5rGEuCsNp4tRJQSN+oa
y1NjVd5ZfreGE34IRydZeW6ETc/Y9vgj92y+vJcqd+DJxTG9JEPgVBgqVRZihrNlAXm538WNfAo3
nRhRbgfubxj+yla/PqZWv1rdvARr1bdus8b5cFJ7LXynJfakY9BZBvkyHuvayj7L0YTg/2weolLD
tjNuNaFSmrxReLbknpRHeF/d/3i39iRhoGAlArC+qrdIiSXlk5zKwaJjjB2X3fIxHyKsuaS+b19B
7N57udyaBojo0KEIbkTe4nLKISMmNmQROTByKoQ4MzpvGq2rPqFfER2GVtNP1WRKO/XZm41yEJLc
hE1AvHHZqJxro2TgoxU0+YThW5nq7cEY1eaDmrTx+1hDQ8zFHlXb0626sb5JXkCFFTE+SdpNqXBu
qBmbfSIHyYSTjJfFTicd8nC0/zSZ3M/3p/JGJ4FaEuhQiCde3FLbpNkJ88yyliDOZPDQc5/nroE6
0eMEc/3A50CviTT/rwZy4h4jYkRSBcACyjOXQ2uOWpWDXF0Dmbxo7bYKOiSePKWgpe537+qSfm6I
01gMJEC3zRzacaxpORnloEjlwedBBR9hln9NMOF5t3JGcBKJtygRsNgvL04kuQmtWekrJQD5i4qz
EU6l7COci3Tv/e5ss7ziXEBEhXQankPAP7fnUWnmjgQ7TgmaVpbnw9ouQ+PXjh6tnhaJ4VPIA3/s
+ki3/WntEypBrdpFgDNbK/b6KZctV66NLAkSOzH2bFlujTYROlUpVi/GrZtxQFsWynZRK0Ga2zWC
I/ifd0cT6Y699MKtLfKyoc208lbNw0WjIaOcy8hdy0aS3Xpu8vdK26DPfH/Ur577AkrDdU1Nlmcb
6a3L6QWTMVRTVnL6SJLlRbEmfTbTXj1381x8KIzOepu0aus7+J7vGUHeCCfAFVJxgw4p6qWbji7h
lC25xVmwoKb40QCAJnst5lnvuRd0ym5osbyOpHB5AJtfe8uY178Gen1e2zzv6DvUXd4p24eKpVZD
45idHJhFiihiKXfd9IAcUv1r9fXnhkTxmXMIXj0s0821Xi75mpVZbwVyZCCIkdez3y2IgtyfyxtX
Fy8UIiTuVpB2W4WpToN06cyhFYSGZJK7L6bZ8ccpKX5wECFygCmj/uV+kzcWqwBmklhjHimgbTqm
ZlVcN3FuBZU0WT68qu6gLYv8wBMw3Hn/3OidgH9y1ImY+UqymsjIVvJeAScHYflbkUVoHzghAEmn
KerSbSurHXZiv209SBxJDo8GZJfIlyJpuVmiRtXWi6JEelCoa2Mdu2VVKao3RfauVeLmFUo49fuo
iYa/9B6Da9dcE+UJC4R9yWHzxvHDa5p0I3ECfLztYzeUUqOQ19QMxn5wUi+biUaOvdI3T5Ic6UJn
uNXKk23UCMImEBpaN5tVlFQjgFNHmBVmyg4qR+NgJnaGGXsMmr7jBqnOSaouuK/mbWwfQNf2v5dl
0g5ekoRC2XDEcdBDCzf8UKlK/lmRkuJRjoFAfdHWrNUCJ1Pmt4VpTTU4aJCq/khiyzzFUR3WRylP
Nc1bVEmf8JxuenhbequDJxgXK/UMu1D+bNux/4sAtKlexyo6Ll4+qdnvjRQXEgu4t6xDknfVe2MY
dcvFEFhG6qPrrPFQqb3+AwjdtHiJDITTbUqFIZkWyfkyOIU1ewZ849bPUJmwjzM7Y/KkMZ1B2Gda
+Jb60Fi9T0FVhZiTj87qSuTgkK5JG8AGOo9AxS0a5IAPa6nP3xQ0WPq3aTK0b8bJ0DLXjI32W1oT
oHuon0jfu7CS7fNSJNMCoNVYfu/HevhY92WZulq3Kh+FDsLPpVX1HxCj0vak5NL6ZDp5jTvFnCLK
uYYqFPgw42VHGD4b2lOumG3kj4saPrWoQC0ud6H5PqwNfCYVPMp+wHWbLRR+w/qxl8PRCujT+Kka
BiMUGBtuD7C9cgOSvy0eh1LBqQm8mzp7rTZJ7WEyyuLbJGARJ62z80/zZCjZAcW+4U9dHpcoGPgb
mVsoXayglCcbP+xImehPU5flq7joZeDz69zEqHdgC8VtOKjIbg18oGNXRHZzTEpepU8ge6vBLSB1
qOSTMRb0EOaWMelAIWb0elWeVJS2xqzzoiJWg6ytK/k0qw4Y4UotOs2PmknOXMTBtR+VERmOoKRM
yHVY7Vg8QHLOv8/FMP8ghFzPi5XZqVsqagv5U21aDZ77HP4R2XL1h671hYKc0ZDLnhXKUomFsi19
kXDY7XDizdunmjCCKGKQ+Riss+hgoyoGxkvSpo4VMlNnm9DM0g8Rl+Rf/2uE8D53aaNxfXbiTy9k
P90IzOMewu/GPQ07Csy24KMBshPffxGGpVrtNFLY6YE+aW3stigBgmyc5/hLG83Is0dGWwatpEEx
xKA23Hv63zp+BHJLuEECENuWVwoNVZJJrtWg55h8bKlY+EWex/7920Qcpy8rt+K45Yyjf4K8cWW8
N2MVr1VaoQZqJ43V4hIfcPPb8lCsrswNmnuDllt/xBb6mn/db/rW7cL1TF1MUMW5RS/HVweHJkIF
NVjytCmwpjCWU6fJ63ujRjZk7syv99u77iqENyqJ5H14barbmyWsw1ICfmXAVS76zI1HSU48p5nq
4RXYNxD/Umes8zFeJcLf+01fLyVAfuTA0CwxqJdt72yKTqjMSXN6rpcIHfKqt7Q/ogRil9fIk924
BY7Pw2FAlW/CGTx29t6eN9JwJG4p1YlHC2+z7cOlX2JTX8y0QFvEjKNgNO248UqsGhAijoizDz1P
OmwypQTpc+oACImNujDRSTu5/6RjN5jtDMl1GEMpj5wWaAFCYJbB5exnUtLAP06yc9N21KGdrnVe
Qes0HsY2sb/fH/7rlUZb7GU0InCz5qlz2VYd4UaGnzLi4bY2YFuUZAdYl8ObWJ+co4HD9U7frlca
bxYgAwy5cKzaIhLHMdHtJF/twE7S7AQiyHbxy4IagUTaKekyxV1kbU8I5MaAigQh4Db6CBxDu+yk
Js9gM6CBBJzc+SMXuWBrm+shGmR5p3/XRxMsBgHco2wCf25bOGmj2LR6o3OCyqjVo6QP2UOfLntV
8xuzBnONXUO6lkr2Nv5SwpXHQj0AypFTiSsklD4gSzkekkme2KVKvJNF2KgKiSeD4HdhjM1AaQge
bEYwnVdtmnm1kRtWq5zUFypRHvkMDX7Q1GhPVVMiajT1WQewWwnD8JTGSvwW6r/1LkEJSXPtaaa0
mIat9DFcrC7ylU4r8jepigq8G2rJOpy62uifUrkfw0erXPSvuC07n1bEQvYAFDfWA0AAXnuU7oBt
b6vZWEUSWhp9GMyyOivgQMImPmgY8FjuEhlztnOR3GxOQBxgioMj3r6EpA52CGh8aEPNYC9I3ZWF
dCBr3H7U86L6Nczv81QBOOIgwqsacZ9tWaFZlFayYvRS+6IjvIxG8+tgFu0O1ujGOqcVxDqBGlGX
2dZknJYW8nwJgwo9W4KRTEuHT/IMw2unoRv3g5DRprrKPSEOxMu9m1n62Jg6nKvVSqzVJ1xWif7s
zmu7oTDcNjSnQ23P8etkWfGrvn863po5kQ7g+cqyl7femTn5YmnESDSQpT75SETUq1+yVCs/qVKr
1x9/vTGB94V5LiAxW2p71NnR5MyjFCAQJLkjrhwY+TWNfB4VJzneb+vGAcLCJ79LnZco4wp2M69l
pqNSFkS5U/j52Pe+HKnTEYjsHwvbY+dUvHHqU6wA90kmjYLv9lQ05L6fnUKRAkrj0G3lpvXN1cxf
Y9xSumU9SudWKcydlXOd0QGnQkqf6510zrVAwxj3M3e3FCBIY8o4VOLZ62WN0qGJaXYzOLxiMh3h
hTd9l9TQPqldt+i/nNrG1g9MBaAZQarbphGzcjbxjxykgMRloQQYXwMMGyNjmo5aPi6yv+LW12F4
srQf7k/xrR2KyySKkiKbdCWlxlZEY7ArpCBvVvNVka6SF/Gc3enfrVZgGVCZFeEqKdPL7dlJ9Wq0
dsXMZksMMZU6nIZPC4ZEOw3dWrFCagaWmIBdbAMHc3T0TDg+BrlFNil1MKJzkvFPPSLn2kbFHvj2
1s5nW0DNALcJ5mlz4fVOkuY1djEgYjrdh/fSUX7qTbydx39jcwiLCPJIwNJYKpvKl21Q4FaHPAyG
rAceNtjp8CTHhQ6SsRgwFi8xIcnctHF+zars+aYQmsD8h34TGIxNw2vF0u9X+jiEfR+Qls3dVVnN
T/lIfoZka3m4vyJvjCljyX2LIQlK09u41shJqovHZJBDxoL0qqT+Etsayceu2zm4byxLiiwcozII
e5Kcm7CWUn6pKXkjlKSN5DFXy/hhMMf09OsdIgQjOgK6yNrfLP4IaMBUEckHUZbPr+wu7Q9Ro2AN
Gxmlf7+pZ1H6y9cooStmlmja8A8r5XKjqXndKlOeOkHqdNVZJ79ynBc1FY9vM/LkUEfdpw+xJYwG
UHrdOLo1jgyfW22NTmEu2Tv5zxvXssNbkQNN7P6rZ1tOYqNoZ3H/dzW+LZld1adqaMcHOHGKl0hR
fkhak4iPC63ZGYtb60hD6BjCMvvlqlScAB+zhoK2qbW06evJnIFD2ej2WWdTmudxZy3dbI43KscO
B/jVYxwBSGxzNINoUXLqc2zOmu2zJKZ3U70YewqxN445XAOJ6vlXZ6OID/MiszKFqzPZI9O8WkCp
lXmW0I1WNWy0+sXtkL/b6dyNpDKRKZVBQMoQJskwXjZoSuOEJHaPQ3m+9quLT7VWeIMa6+thCeVW
OppVGKWvSPN32amIurE6xKWWNORD52WPlf/82N6uckrdOGWzqrhUNjsqnfROT209DLp0KnTPIQnT
PLRVUcVv26ol3Yp3kh0ewlUaZ1/Ks+zVWKTzT0jgw5e4tqvebYbcRGh1TlKFewHBuJPcI7W7kFaf
cDibmj3v0lszJqKL59S8qExeDiCKX9Esr3EYOGnb/qwdLfkqZ1n1FbxcjipcOhp7io7Xe4+nGJVy
omKHJ+32KLDY50aMPCiggHVqTno3Kl9DI2xknzAg7w9dnbSZDyhH/7B2nfNrgszi2oBUSImMqwOd
mKvH52B0mbOGmU1cpbWOh2Rjah2zGYDf8f6Zd32Ii4aEni4wGw6bzf0Ug/wd+si2AnS87BPmZeV5
6PU9a5br7U0r3BIA1ki2sOYu56/Lo9bMqo5WsjhH5XXU/aIFqw0ucd65L252SIhcOAKOCPDxsql4
qYYYnLIV5CEgGgd+QFCr4+DdH7abHSKMIHFIVoeo7LIVQLby2i2mFcQYZfudozReO8ra2ZLaX4+S
GDue0iQjsRi7AsCqWmQkcz2R6ueo8OxSXg61E8/eulTKv9MrbFuoN+FFCIPusldlIXS6QCQGazx/
VgALAcSeupOd1dPO1Xa9oQXCCictYmaqsduQPTFAGa7mbAHsqvpzopT2US7gnc5OqcJ10ozD/fm6
0R4gYsCcwACBk21zK2GsqSXoIjsoK1N+qOQwc5t87Q6l1o2eYk57R/6t9og22VSC6gl8dDOSWRkT
OPQcH1YqvxsodT/xbmu612ExGj/ksErVnZfYjRUJBwLwJoA9QYjazF009WibSbUdxBJmBEk1VS4V
fMtf6qX+5djAVpg4ggNCTeUKzoU6WQ9+TLODtVzth9jAfp4S0OyXevlrpt/P5yBZQzayCIFECHg5
jpnTaGbPpRNoI1navu3QAWulPdfiW7P1opXn+/tFQKApKE73S2cHbA3Al466UPNbxo+LnfTBXJjm
v7EaWfRkxJEMEUHPZa8mwjf0YlvmqlpLVy8r52kxZzSK56o86hgn/nqOhRkjYYpWI1HPVWpRskeL
HF9lB9YYRgerc4ajCSCPKte8xyYRM3IZXZAEhvsqyuhkgbeCX4ORdgQEJWPZyqrX1xSmMp0VmRVr
5q2ThqiUTfW5gangG2mr/nl/o9+I4WkfeAJZEMB11Fsux7av1izWTMZ2QuerDhIlyn46zTrofpbY
Vu4VqtlV75Yma6eT3WJyQACkdR8KU+0ealJkVJunOC12tsyNcIKzAISnEI4HSr49D9olHdpZs8g7
GUvtghdQ3qRtaH0fhqabPMrOTufamOT9pTS4Bey0rt+YE6pcEF1IscEk3Ky3QkCjUVZ1YGog/jLn
ZuJBI5bO94f+1gnE4kLrCR4P+JBtKBFZ+pxIlB2srFkesWFID+mI5Zc91z/ut3QjoBbkbG6qZ8YS
74XNJLOlVhI8dgDkYXw7lYA1PIU6h+nNZW5+1csOq8/EiaazLPPYdpSJam8v7RWRbowrFEk8Oanp
8aDYlggGvKIg2CxOUDpx9jhk9eiOS/nL0HxkwhD6fpZrBF24PdlbU8/UqVWcICzTJHzOjoDCXux+
T2FOjNpm6wpgOhQLqgwi3XQ5qnERCVxFFAaQDKrQzzssU/w2Rzo7z3Gwe5jSvHmjKT1ijPfn88b5
i30gwEnkUYXU8yZmW1oq72WVsz7zTHndM9oPsxVHb/So7b1ysc3T/fZurh+BNwTaJ9hn2/eEVanE
iJlClkTXxq/4tNRvzA6vilCjdhBP4XwwEmJU6K7OqcvS4jgp/d7iudVpygesH+QB9CvJwlnvV7xy
qWINrZF9ndOqc06mVaSOW5cE7Af+x5rtXDw3tighOHIJFNy5V7cXD2mPSSuw8gns3hq8do0TV6uc
+pi2S/VvNEVbpG7EMUyUfLmYNGMZygGduyAGyPApTxwd7YZqNdy4MPDsuT+hN45XsKr/05jYqC8u
cFme5tJYeMWYQyzrnkQU/nVY8+48Ax8r3RivnXeAPWzLrUAIz8H91m8dAzw3RGEfrhpuepetq9Qe
dWeR7EBSp+ox0bPpNUwBdSdkvjV3vKHEQaOKpIz4/ss+ZsQT9bBwvC5Ge9C1JPLmxdQPcVOHO8N5
q0NkSikhAxS9Zs3ocbSuck7UFQ5pc0YJEiHNUqv+jVaAYIrXtSjkXoEC+hSOXZmZQZwX8WnNispf
k6beWYc3KDe2KsqChMWyAN1vFiIJ7LlezcIMqiav4dop3XvEvB2XDU5OT89Mrw6X+FSrc+J3dSi7
ElS314DHKFrqg+TL0oQir9W0jwVibm64oiR6f/1sZpbShULhF5AxY4ES7tbRrHIQYTTWVTsjKdAf
FIiOh2lSsY+pzD28zY2maAmRQe4si5trMxiCkZiEeaedkZYKcTKfhvyUNQP6whnwjz0I02YdiY6h
dCmohxyyBHSbCyVKuddSyVbP66h0OJDr5puVatGOlNXm2npuheSoSrAJXY4q+uXGSKHBNnkTyWcI
M8mb1qBUmqiF+dpYkBoYZRkkMaj57/fn7FbXUFsiFcUzCHLqptHaiENLT2T5TEmzeNXpTXaunGGP
PHGra+I5h6cyuBGgWJdds9M+U/XVUs6U32zU91vtdUFm9l2WRfrHpnFkwoHYwSLzfuduNUsEh5EM
K8QCmn/ZbB8VfbLiAnRWtFp+wslFPo65kRxHs+B0VXjcjhyk6bh3jG/vZVHEExlgxM+Q1sBoeXPG
sZBUfSQtd84a0wL/J1Oy9Di318941vWT20wt6M1OHtVjjZBEABy2KPys7Kxk59i43ih8EuJLPhEZ
UopTl0Mg9ZKxKkWjnyl5Z8cws9azKlPV5A1fH++P9o2myOyg6CtKD7xdNk2VVt8nhZ7oZ72pH8PE
7h8zYiy/KCV1p1PXixZiGwc6RXaK0tSILjuldH1XdegcnCHVm40vkdBc8foslJ0deasdFLaIL+gW
h81m2apznCcFPPqzQVjzmqcunnKjumdBsLn0xWKhiC+oBJjJAZLe9CbCsVkyal0+m7Nijf46t+lI
vSZN1aOdNvXoGf2Q/rEgnLycxq7M9jbnc270Rbz8/AHEpa+QOEVEfTtxs5rqQ2QuyrnXlbF3u3KI
yGBlkEhdE5HK2jVgRMqubkrqewJRx3TVRtN/SEbkfHHMWvshAyb9EhZ4mIOxkADsNr1qeTMhDAaS
PDe+Zdqkjt9VZejeOwgVNeBUwUWd4RtFb7GqS79nsW18rdUkbvw8QtnTsyjbfEMLY32ldbx43GSm
vOHXC4W5nUNiE78+9553NhcW732hjnG5mIzUrrrMFidgNMT+os4zV2UkIVlhYGSX1cNOlLXdJkhB
U7gUABFUaURB9bK9riCFZ5uVcx7GuP1kgfzF8D6vPamI672X7LYt1Hk52iHNw8skbNiq0iVrXtiL
1s6cQzCt3I6g4TGXrFl9XDNEQjynnftXerVEoydFSfyVKxdCpUH9/K3aGfbrebUEeFHqZvnQa6Op
enDi2+pLqoPLemxyufBaIrzvc9g4yZ9YTjiv5anvoHbbTWyaD30+GY1PqlDJfEONDFBeOIkJQWIc
bgj78kIGaGCGUVASU3xdkbMz3bpK8v4457Lde2qNBb0vdWbeedKimCkxcJ51YGrbBpT3LM+fDUmF
IWIB28AxtUCPGi7xVJfvpmnqjsbcj8ujHhZD5nYLdwwoZCfR3jVQfrleozGDoJrhqXBWrSyJKEv2
nRnkZrxgqmn3qf3p/hkp9vLLrcaEcC8Q4XNwIZK7VZKWK4yq2RfDObFr+6xI8hCftDAc8lcA/O0x
aIta/eJU8RwtO8v86k6iaTCG3IWEF/Djn7GtL+JuM+TOkiRzPGt2G2UeJg0JJbKpir7JVWaNqNep
i/Rg8tAozkovKb+zW9vFLfLVWncggjdGgcCNrYbCLnAGS2zJFx/FGlJMVftyPHddOPoVkmJuqqTm
D9wcRw+qHDRxUH87h/kWvEsZhXcNjT7X+DHx22w8ikaZWtXVcJ66kGEwc9PBOC8fIajnU1N4qT6j
tx0v8CHe4BxqdOhuNb3pS2ndxQcScORi7q+G6+1Jfo/7BYY2QRH/Xo5DXCJXOmXhchap07fRIKVn
W540f226verL9iojGcFoiwXAsws8xSaEzYVMlqlM63lYhjTQ+yJ/qM1+zwfjViugo2VhPoMSlCyu
uhcTi9b9GkrqKJ/XfCj8GJ7NSUH6x7s/bDeWMooD5JzJzTF4IMIvmzGsPJnsjCM7oUji4YEuP5C1
7BAIHfCdyIr444z5eYUgvSM1MIzKck///HoF8wlsnuqkXhjMreB+NXVV3OmLfEZOJQySrkuCxuqT
Y2KF1jnTMLGqzGj1d/ot4o3L00Oj9kg6mve5KPhvIgVt7OIqn8z1LHJ4CJqFVoXDxzw28XEoZ8B/
eATrryUSyp6iLl3rjrrcvKraJO5dyAPJQ2yhJOeO1iQlO59tI2hNUp4FxhUK7Ermrrm61vLISXUk
PtdzruTqqyqdzMJl8Td/WKuzLu6YjcV8imtE5vzO0BfbbQxnLc/y2OqxJ89hVHqSZoEqWOqpTNzO
6mBTIM3smLgmqPHsmlJttp7W807xwngyP2MbYc5uW1O+8ge16d6ZnTnMnpzF1dekaLvam+tmjNxC
L4rvE7v/7VzEmFiHIpxx274pSleO5OmvMUySApY8fHbX6KNodPNRi9+hoFp8lYe+Tg/353Eb8Imh
omoCKYVpglS5iTh0ExEufM7Xc2so4aOMlfNrnuRz6ulr5vyJiOzwVzOEyKdZVWt+vN/2jVMQ5AYe
CaLAhn3xNtoEwKp27J/1TJUlqQ7Wohp/ZZGBp6uewT1z0cMM3zbpAHmu43AsfRFEfM77uUh9Re/b
PeFcsVc3a5rKIikNRwREvNU2e9nAUrhtevnMgT3hTRWBmoMRZ+ZI1CxWiAl69n84O6/eyJFzDf8i
Aszhlh0paTRpJ+0NsZFkMefw689TOgc4EptoQmsbtuExprqKFb7whhbHhdl08uMsq0X+qCrGTha8
cRGbktcA4swC97B+GiZTgZQ2N/g1lI0IwpbetAoI+yuB4J7V4sbNQdGLeAxSJMHyi2bhqyvSbMOQ
YH+ZgkWdvY81znKnOa+rwxhVKhqMdQtsWfyXijgILkJ8euJkTqtEJhxkEy9GkMwTen9QyzxDJPSk
FrF6omTzf9K9b5R734i3qm+/qUR9kAP+/3DymXg1R1Su8kTF7elaDYP2R9iZxt8UUYf83JfNaB/y
xkyvoorL35BwQCqZ3H0wT1641HuEndV3ffkh6L5QZpbwfWKOtz+kNHUUWO3Bviqj6H56sZYcYNZF
H1Or2HMjlnN6tY9fhuL64/EDH0VzcrXE1ORiu3BnB8EtxTiIVl2OUQwb9f7xXSUrL6MAwSR05FM6
Nx0GCO5j4lJIQLd/doK4dfWjAY0OAEpZfKrNId5B0q52qxxPXuuETjy32g10Dzmiqqu80KbhuvSP
4YBQZrPkyjMrMB0mCx9KAJn/oeQOKQFfABWwDeglub1ebR899cLIVRjU6LLQT4tKP46jYl313kp2
gsKN9aRcydGXqFaS8PVOjZcBodOYr5ZUWIVoZnIcqjK6xG6bkhKV3fH+99vYkG/Gk3/+amqZ2i9i
EDhjR3aCw2Si689O2U70bmvxvjzz5dNJHwvCfYIxmntvh6omJ+thQmNEVwks9iAjfxxrZfxW2uHO
pLYWkRdN6qbB36dv+nYkj4e4hnIXBVgNDX6YjPWpad3uccFe6SAgxl/uL+LqyXiZGcQi9LAQ5pRC
X2/HG5JcMbBFjQKjcZws6MKh+CYKTUMWvzTG31178rITWB038iFg6I9dOojg/k/YOO2U9siiqPFx
la9xU108qXRG3CjoK5x7rIq2PN2Beue0rwKFl4kCLAI7R3mGbuZqt1h6lmR1bUS0f7rqCQXX4YPt
Ls4Hp7HtpyjsSu/ICnWR72CD8+X+DNdSz/87OOh50gI0Eckd3q5yB9IiV6YiDmKn9GqSdRjx4HRz
13zq2xHyN7Z2ILcm/GtgaxOahg9WhrmOPyh5VR51fOguzWSby1kqcS5+7QoHqX/FdakFuFWDRqYm
OeTOaNZ74g5bC0cli0BHltMBaL397T38fqOyPCgrAOxilKkVB8PcOP5E4NM9eCo0MjdtVaKf3D3d
X7etEy4zILjnUO5ucN6E5GHmdpNyVXN1xPFv0S/4rEzHFMfPnU24dQ4gVnHkcL+QrOO3s3Q4dGqO
H0JQ9HHqXWq4OMsBDnrW/W6Hhv67Oxjar0kx4QYlsek+pRq96R1ls63pSutu2WmnO7LGIBuZ1zVm
0seBq03JyXOb8DQ70V+4t+5lPxtPEXwOOhS4Ekntp9WpF6mIVHNOoDx5VW/7cRIhYJP0SrMc4hza
qj/YXjeeknrsxc453LjgqBDS2gZ3Ao52feHoI4g1ki/laoAs7D/kA3VZvxnIAo8lf/alNeO+3nmZ
NhZWWvZynVK+h8eyShImyjGVJ1LlCnv9W1Z3xTc1y7/lnTvsfMGtdWU1CQDJRBBpXJ2VzLF6RdPL
8JplzRT7qpLLGpsxPNSjM5BCQvoo4LOU+R5aYmuGlD5o0PI56Rystu+sal1PgRBaQNbF7jGtlEL1
UVkShu9MzbLTnNy4EqQXICx5ng2uhdV6Or2S8ZRABGimSo8uXucgFObOg9tdS2E1JZrrrv1P7GTR
10KJ2j2Hvs3hwRqS8pJlUP97e1axw4s5rm4IdUZXvmlejtJK5LRz5reEGdNTj8ZaeTVdUTZBvYyD
8v3+tbRxV0htYrIOmfzdEIcQoC61uRFxIPLBGf5G6aKLH0r2Hw0HfUSSonIdUSBMkaKU3qPJUPma
11b/AXIphRhobtpU4KiBv10GKIr1nFYQzbAajh4zt8eTNesRcXGifOcAbaj1UVSjryLFJ9jZa6BB
WbhZuiiOcm0wBY0+eJURqWeEZeMCdJNhBqVTVkhD9Qr58Dm21bz94eWRoIKgR5lzroe8ERcHJasH
a1KU/nFUlPl56kHe7mzNrYPAl+Fqoy9wm6VY+VipXhMp8NzH3sIeIY1+VwYKI4cwbVCyvr8Tti4z
NiHdRy5TPsbq2OVpiLo5trnXuLBJjKy6tHzTjWnbR0YV/ZFwfubz/SE3oiVeRGj8uMlRfFoDS0jP
uklHhDUwZy0/t5VTnpfR3usKvhTdVikYgYpNIQEqngQovt1cqbskU+laRCxYqOR/11GqJY+tpc2J
32CFOvmJoUfew9wBVLj0qrMoQdmPFroj0OpEEOlGJn7UphkLf26MZnwMi6F/jkdMjw90PyrrMOO2
MyOxYffzgy6cqvmSgKOw/1GIwjp/zKuJqAZxij0F3XXVRgZjL4cG/jQ4/ZvjO5ralEI9TgLFywwv
0OyFUo0iSUh+Pc9e9KEXatUc9BCt20O/tKxwbpmtfjYMJXuuvBRRovd/U1A8nGVMa0jT5KZ+lcnY
mtJSqraTQHPCKkhquzrEGUTL+6NsHA3iGrolqAmAMl4XLupax+nQdpMgdyzxoBIOf0q7pbo4SaH9
uj/U1iYlcKN+CaKMf6zOxZKLJmkWlliPoukyQYk5aAhD7Szbxmsr/26OOWVrIsTVHs3UOlXBkyVB
R3floDhNndENg+ZRVij5VKbefcCgb6/otD03FhGFc/LPdS6YLTgBUmOTc9Oi3PdmUxHHsnaznTXc
eOUsvHpIztADRWxC/vmrTRGObkvdOxNBGsWkRMwR+Fji6EaFkXERThcvdJPqGTzm8A09XPF+qjr5
DhOUBqH0PNcXTVQv1WSmKOmac0Na5unmoaa49lw0angtui6+3t8zG3ephBrhyQ4oHejO6jlDjTOq
wLjFQW514ow1rHE1l8o4JnM8/1AnsSdpuTEeSDPMoKB/ALlf33Dw7RzkIeooyNO2OmWxsPxRJMUF
Te3pqlI1ff/LhOMTQmsujepbwLVjjFgwhVUUzEMDUwcswHnmKj8j7LUnG7Jx0hmKFxA0EnXKm+OX
TGKM6xQPVzvxoDDa+mOtVlpQofQe3P9qm0PRFmerSorQOgihBaFlpU52OIzogC2izR7DOnIflLwf
39fplPc2bijUBAGQsSPXwfVSavk49GkcLLM1F49DGxqNX5EQGseqXtB+m2Mhwp9W3i3xj/uz3OBH
gn+mrk7Tk5jvZnNqVlrrFm3LoFxQ4b5A70Fia3K98u827vTHdCLwPPdLHRpH6AwzFk2wEu2zYydx
drBF3890ZCrzx9BKdby67x18c/kfTrYlkucI2Ez8/f5P3vowiB9oSO+wcFQA314fKaox8I0G7zrW
2JVGSCpdqQJlD2Q+e6YP6x7iy5eReYDE9dFEXHMJFBOiCnB7TxLM9eekqU0C4XI8DXpUHvI6jk9j
3k6nmt7QsW5i9VB3yZ5t1cZ1iS4tfAZCP16E9XXVtu7YCLWRiPhq+Lcsp+EB9VLzGGIzc5hN7JVd
K/8nFPWwszc23gMCCuoTYBlJ+daA/yW2SlyMgOKnQ9hh4WfYn5xp3NOD3eKwsP+xazYxorsVs5nm
qjcmFS0lwu20QP5QMfFzTLo+Puu50fyCoCR+dLky/LC6gf+DKeKCXDMuy/KsLHFqX2gIevFONLpx
iVK0QxwQvBPbbM0OpD/ZxnAqYDE3TfohcaLlX9uLFsSq59iv5rD6eX9Xb3xl8LAsNF8YOOANk3N0
IlpBoJDHhr6LZ//raMnHuLE/1JH9o9GMP8oCItH9MTfCDCkJ5vAOw9a+yXbbEbmGJp2ghkdG+asN
8/kAnEY/RZNDmXap/sZJ1Ny56zZOL0eXxIKDK8WSVo+hbeRxR+iLDIYnflFp6mggFrAAmqU53p+d
/JtWgT6hoKTZg5OlVbAKouzGsrHwMqEcJOaQyP4wgtitLarJB0xqun5pdxbAklir/4yahf6hh/nu
+4mKxOGsLp+U9tn6siqbTBmSmoKCVil67jupaj+3jhUi2WJ3dfn+QBhaAJkNYwLUXQfCVjtBNjYp
loxJn8ERKqPvIITFITGG+r9M7NVQ8vJ4FcQNiTJEUz5IWIMoLnWv/DIqMZ5nLR3/w0mkoEMfHFlq
1KfkLn41Uo5qpy7CHjWTfFKCSo/Vp6XhcnDnsju4U2te7u+brR2KzBV3kScJyOtwrTIMimlY9l4N
NcWeoMxntT/pbZf/Y2gLQPX7o22dQXIjMjYaI7e9s6RQa7XtbFQ4bEs6sk5JLp7BhVnpUZ/nigKL
0EFxIAuKt+39obcmShgObZxLXrYj3y6sZ0z2GKMne11cMZykw+dzUYK1M0qz/g9DUcGjrSzRkzds
OWVK7NmNAcHUZbSce/qsh9aM1KvWu3sV4K1ZwdymQgJjFx7Z6th38aBWSAc417Qcs0+5qkWcvdk5
DEtV72lrbF0xBE60BWW79SbSHh2vSBeVxmBl9s6nGi3LoA9N9TOiCSAitW5sP5BmtQGSX+OvkdbM
Xn699WrAcgXehLoXQdwqForMVFnG3CIxjMNQDfQ6LPrzQtnkHzWLwn9r3MbaYzRmxg+ihWyPabm1
1KATAQVR2JdwxdUGoodH28Fzrk4+5x+73Mau3G3xawQq/eP9e5XyIwQr1KfgRsuf8uoScMo6Tiwa
vteyH8JzI4zlWA9J+qC2+n9gz6NyRf2egfim6yvb0GdyK4WhWs9dnirbQMMX+uEhrsUEQqnZ27Ab
m4jFkzQnYGK3zZHIEkWfLK57lbzsFlaetXyr48hpqESV0a/ZSnm9mgK1a5KI8mHW2+Sf+4u7EegB
SuBJ5paVjITVkZmjrlmMEkqXXlnOoWm77DjgbHi6P8rGbgHSTJ8ShAW4tHW7zXAxqNBjiPT95Drn
sQbR5Rb6dBF4YO9cqi+h6ertJ2yHHgNoSL8VBY1zjNet3vOuQ6+mw9Uak9Qo/I7exp/IuY/eD63K
Qlw6+z5r/omUznpaJjN51qrQqL4vZkWLyBwqZ3weUZKezmNXz9l3ZRycJki72dGQ2i6j/EOuxfnX
sqLv4iPVsjzbQ9srh3ls0uVpqDT1Kw3grjkpmLr1l2UO5789UaGAmoStbpz1ca6PvTa2xWGcuzgJ
ygxzR1l21hDZhtEUP8xj6Dde5v3UnHGePmOZ4LUH3UhM7VokbfZVW1rcRFvk/Iaj3nrlv63ZZ9DP
q7bqDiIvdNwH7KT7QylrPUS/vmcruXUbf7FTd578yk7NIsi6oR7oM5hVAhvTw8dU7UUHNUylTXbS
8spafIDI5rPwZpH+wL3AUHf2xka0jeoSyTangA24Pt5zMyyil2eOqpZyGEdRBYohkCgvrCUY9MJ+
f6DEeBLohNz0rX4rVuBRaI0Ih1mj6nwucV596CoocYPq7ZytrV3PHQhsDX0HdCfln7+6uLoB7V08
gKIgtsy0PDt9EUWQiiK3PeuJKPZIRRvhBC+fNNYEWkuzdX2Ua8AO5M7KtQcYdOZ5jH6DGdb6AmOt
ozBN80jleNw5bptz5G8FcArd/qaRXtsNXr0quojFMLYBHy98Rt3c/ogEXXe6f4lsXZaww7AuAhhJ
o2714LXOZM5j29CXALAy0BHSI4oWVpPY6Ck3wj0a2VyahyRTzQeEcJDJF7Fj1Nf7v2JrwuCOZMsV
oPjNu49oYD7bE9XCKh6jb/CYC1CZjfs9V/R2Z6e+PKLrq0zCqyg/yKby+onPk8YxwMHToCIQnL/2
XlH+Tj/UqfwqS8z4nGXLOJ97PSyyxyVRxFPU0UDzRZ/aP1NIH895VnldYGSWUhyRs7fp3logmhCH
UUzxOYlsrzjgpO4kvhL3zbc6K1L3MLadii58lyr5oaA38gfYDfGdULVQzsjkaQ84UGdQNJCefWyi
MNlDom+sMHgWVGJgOUKYXe/jiZqcotm6gh5x/i1NDe8CqwdzLHUydr7lxuMn1VEZBxM0nmB5ot4c
UKF7SGlyYtIuw3cw5+4tq2TnM25Vkig102qkMcNtsE7NyqoyvSY3+YyJOT3VpYFgqSVd1jyNJRaF
af5ZoZJ4muz05zjECVLS2j/3d+3GJctPoIoE2WZDx1frKWQWnsIxRafxqphpNgJ/r5YTQCHtDNEx
2gENbH5ESkjysTepoMk/f7W07WKnY9aiCQuNaPCLcMgOpqckl17h7b0/t82vSAzMtfdSJ1vdC/Uy
GcLqDeVqYcV8RXd9vo5eY+0AHbdGIbGWgC7JkVgXhZKixr93DJVrG5kzBrpIFugd7Or7c9ncKxIk
h8UNJXUCmLfrVrpK4k4zBXw1bJzAQ6zsWkyG+XGwqXxb3rT8S89atX0TYuOTkVtLfAQBZn++/zM2
nhLYNy42Bdzo1DBWT8nkjTm+zwll/XSKrzP6X4ehb8SJ0BRPLm/qL7QNxc533BpUYpWAHwCARifj
7dRrOlO5GY10ueMIVzxVCR8MrS0+ZPirYGtZ1F90eIM7FYaNRwU9XzYoF4G0W11dAU1bJ/Y0ITkb
xUn1XcM25hR1NSDFxUiOk9LkjxMSgod44uXUiv+ijSHxJibEcYBDN1UbFfVwqZrPuaTJ+aHoquKo
edU/oUulUcqh7Szx7SamrgG4A6of6P2b9pfQOq3S9Ta8xouj/+YYcyyFyOads3+TmUp9CqBYpgQ6
8y/5K16d/Vmvu7qjq3H1qtb93AxN9bH39PbYZz2cwBxa4TJWgBLBL7070WBo5D6kywbl5BvmBEb2
ocBps79OQ9yr/mLH9e9tuMAvcdAB2BMvvD2tXAWUNIDrG7RraUu8nWk0u+aC/Bk+vQNxNHKRpZLh
kSKW6OPgTLV91CoKoYelqNLZr0k8dD/Tx4KY2rKE2MGzbCw7CTJcI3l6CJRW50eIzlYjUQzMvcD0
JwW4n58iVuOHqHv3p6vWvXmOWsMZaSpZJBP374yN4akoyweG8IjXdHUN90tsDCMd/ithi3EoOwpL
frfYrV+kyfDUFqA6qyxzHvQ+//H+keHwyMySt/ymWeHhZU2RpRl5AMIG9dgqe1QLs558My/Gi7ZE
7mPT1P0RaHUY3B/6xcf2TYiGEjfYRgJuWkSEK6sdgHY87qyeNV7F4gwPadOZ6XEuQv2oD/FymbRW
eapEb/zy5n6ga5S0Z6EaoV/b7SJ7mI3forDwVx8We3rMN7eplAjnwZdUTqonhowIXh3C0kCyLhb6
cO1Hxf7uFoiTF9XiXOAgLL81Xmx8681s/HZ/OW7CDIpvCEVQUGBEKnCrPVArFHJB4/fXUfQYWSmh
J4JZncVvk1mMxqnB8qjYeTFvrjRZ7zNh+dOxkUqL612P054uomq4egV5r6UnMHMog5/uT2xzFLBD
yJTyWNxAxVqn05LSbTlbZOR/Gl5cPHf6Eu08RlujkKPxCoEXkD2St9+sNjO3aBKKFs3oWpd2mErM
kr29TsHWKDTsHchUyDKRdL8dpZ0rBVPAmSygKpVDVQj7MLuNs3Md3CKS+DDAcqSYJ909ytZvh6lq
KhU2KpAQqh330utl1ByL0NY+ZYbDf3Wg+Ko+BRDreUnK8lOd96V7JCY10GzLOnM83v+CN1sT9gY4
EvzlCGjoKMjr6/V5cFBXdLR6kbKRqe4bBVUXrOHUMvZtr9QVGt/T/Pf9MW9WWo5JeU3KpoB5ualH
V2U8tADArgrh6afe7NrnvArHnb25OTNkzGDCSAr/Olhzy8SycMJZCGEwVCpNr7+KPqm/0L7VL1oS
e8nOkbu56emHc9ToqxGkETWtTnk04Y7GV5+vS2aKkwec7ckpGvF1MuLKn7TIuehaWV+jLone20GU
I9NL4J+8MdSS335EO6EZBApEvSpKXZ3N3Eg+mzO9BNtTunhnlvLvenOzy7F4z/h6EhS7Tg5dAxWt
rlKWK9Bm89SE3vzUNXb8dWzMfE+H6jaQYDD8COAZEfwSwchv/Gp3TnQIMQTAtHjMlPoHYhjxI/Go
m5zzsRk8aLqow/tda3V/jZFnPruDN30UgorgTgxxu2Nlg1Z2TUHfarRs3v4ON+qqAUPa5arXevEJ
skZ3BgmGi9d7D4aG4DQZvq7z7zBX3g4z5F1pCYctywYLhR/VaJIePC2a9nLvrfm8Hmj1OqSanit1
ZixXLVfMR9EM9SlPs3ejrmhuvRplTfY2maRhi3m5IgPX+nExLJ8rU/wV6stwrDVMCe+v3s3TLofD
2VxyfqTel5z0q83SLJhwxAh4XlEqX04lVrZBYprTZRRL7RdSnXnMKQrfH3RzJV8NulrJopiR7jKH
5epak3ZBEzp/iOpR39l/t4dOo0DCuZMFYTbh6mpJMT027YVzEOrT/CnW5/oE67q8RlAddoa6nRAB
+4ukjSfFj9aPraKIuGvNwbgWShofzRgEj9m3e9S32wnJUeSRpuKM+tvqxpIVSzCHuCh2Aic4fc7G
w2hM1dekp/p+/wvdvgMAVtgYMAiAjt6kssLUszBNVOM6I2rnu2GqnualdU8oRyXHETTuj/vj3W5D
9IiAz2uSMwEwVn+7DYl/sIPtYxxkvWy4YPNe/16WAlelqIqSk8g81A+Bsqo7hZitFZV9Arwa+HrU
l94OW0IRdlDwNK8AOeMjSL3hkGk0y0vF2BNe2lpRajESTsGyAsF6O1RBJlerGMhf6yytg7jr029R
bS9PC76y/3gzJdude1EeordvDlgzgiZeA16eGyMsC1ujpIphf46Y1f+Ba59TPyDDByHBqPISryrc
I61L1uSI0lDpDwpTL/+6/1U3llf2c4mSCCeIdFcvUaiPbVYlBdLooab4veegtZKG2sl1xbsV7OmJ
cDrYtESHt41d1HboUkUIFmIeE18gxdnHhbU53Z/QxkeEGsOhAKBKLX2NG4UCauUD1yjRSu3QmrMQ
Oa2s/ghxtLrgeKrshUeri4VOLA8bqrLEmCB/KIC83TUOKICCDlMWUFlxn6wQI7HOjPfyu41RoEDz
soAgAWC8zvazpje8uc0y+Dpp8axFSXNcSneP5Lk643IuOlItlHF0eJ43zTkHub+0AvoZmFrR+1mf
aifkRv90Bm2pfHNGFdiPQEK87xi8jAoghqSO1hl93FX5se86DZZFkwWjlRS/4RjcPgyhIQSOUKL0
/DKtJY24T0CNI4ZsfEpd+mn/5TfAimZvSg7DGnqpGOY88ahmwTCr7hfLIODCf9xB8icUBztZmg+K
4tW+PYv8Z2Y21bf7u3Zr4YHn0c4jmSbflH/+6o2vMlq/A0paAW1mvEfm0fgVOnbtE58heqXoxQfI
Ydx67x4VVR7wLACgqFqsORvL2EytN9dlsEA2+xx1qn6p7an9jmCX+0FU6T8JGIyf98fc2MjsLzr2
Dk2u2+qNVhZZtzRDEXhlbXysS6X2Y0XNrvdHWd2scksBP+AB1qnVgLhf1WnQ0AYgVytFoLme+7tb
C5GexnpMqyuRDTrkuR4VJX7TkbD9tPQQnq3asEl26uqry/XlV/ALgPKi0HPboh071+s1KyuDIgzb
n6E5/DUXs+UrSa//dn++W6v6AjokQuQiX7+SsVYtC2qLZVCHYXf2ssg6L8a0J+e0OR/uuJengtLy
KiiM2yRuzAaVnlaQetKCbPzSCB0yFeWdcKeXpcNzlZICRB8czlYHorWsUhT40wcO6nTfRyODEdor
nN0P2DTJCFgvBzuIRCyqI4VIK3//0aA0QyUDfK5DuX51J41o9UFm6qpg6VPl2PbDHGRu1Z/G0syP
OKsR8UydsRPrbHxFQEiOFB8E6AXt4e0tMIoywmV9KIMxUo2zEfal703jsjO1ja8IK4YeiOzjg59b
Tc3AMpFcPyyCWMtMP02q6lIZOv4AijKc7m/LdVVIfkbGoiBiklTLz/l2RmlG7V5VOO1tHTfTxWjC
Gpm92sg/ZaNm2ucK4PlTZDfDfBxQKk6fdBh7yqmZnXo8CNUr9mwctpYY1WQDnw/KYTfGGyg+Rf2i
zUx+mIq/ah3hOT+xtT3UyeYwvJ8grCi83TjO9FOb1sQ7JUKLbfM5GlMnCAdXOd5f3lVl5mV1+etB
JMo+yA3Zvk4yvZm8ughQaEwNv6CYaR+RixLauYvi8cGcYzzAxKCIS6m7ubbzdTcm6ZmkA9TDoSCx
Yd9+XG9UIKm2SxPQ+jB+U6xyfNC8Xj/cn+TWHpIypNLyWarArOtPdBpG8pK8CSLFVL95ShN+rBrV
uSiN1h6q1KSo2cXKYRiW7px1moeA41T/Zil5upNCbhwcerQQpulZaqQjqzspmfpG7+KoCUCBFM+D
bRU/KBPVvmtEw+X+pLeWFswJkGSQBPxL/pRX8YBAi3FCAbEOenpap6GAPMceemcLVoKVCMalMBOk
EyK/1U0A3Rl1Ps9JA9Up8NXJ2GnMZvQGzijPp3qmFN9+ivRwjN67dRiZSEdiEyAB34Dls4JQSNQQ
A6lXRl8MBG196Kn9Dl3tZhUZBfAQDwjFWOLK1QcLvaYrXC0VcMic3i+gPfrFXO+d9dsNKoehWwD7
FW3nmw2aZ1FChBomQTTUnPE5h4TgW03uVc9Dmo/hNx0dPPUB7fPWOA/qkABmz60CcTMzW1LXR5BD
6MH9DbSWa3n5trItKgm5JCjr2C6silZ34lYERTUbE++WSvg4m1FOb3Riw53UHKHJqikXx49d4f1l
EP2GPvwwVTyGcSIbWV2a+khVkzJNttH+0mbISeclRE+xbaoUgb4oTfaYKjeHjMVEBQIMOoRRQozV
NzP7ARVuYaSoRpvTo7CLJJjKLPzcZLm389xuDkVwAZoaCZGb+0vxaBLn3pIGsJHS69LGuj8hfXpF
4e7b/a+xNRL3s6S7A1S94dtGeQmELeoEBy23/c5ouiALJwNhhUw53R9qbbf+8uGhu5LGyUIUt+bb
q2PASyrC2j0NiDX1v0uTPhnUNcP7psDomv2sy/Lfa77B70KoqXiwYd26vhb16i9Ibk12qJveNOht
p0r/waoG63OXdZZyQiPQQaJXd4s/1TA0NX9oJ+N76Q7h4utZDtp0jIx5bzabC/dSmUeO5Pbu12uQ
/DTcReCMWMeDIRZ+rTb1YaCxshMWbV0WpPAohEL45iyvQpVoGuMC3LIIzEQzr0s/J09At97Z83v5
OjzZ4Nykezwlo7dfB0Bu52WOIwJbeO5RxMgelclsH+9vgq25cPJ5mwG63PpKtqizUczvk8DKZ+uI
xqFxhnf4TqNcORducLAfEuwqWTtv55LAV4nLmRUbUz36NLn4pVl2n7//EmcU4kgA5aD0103mWbHH
wugjRlHn5gQPKT3j4GfsRBkbG40+CBUwaadHxLq6dhrFK6n+pdwFRT07JydKWzwxJtctfLvCVvl8
/wPdRG4snWSTSGIrMdT6fUeSFgnGbhEB8JD52g9uAYkkg5XnDd7yY9Ji7NpUYfyhZmIvs5I77FXR
8eWrUeIkNpXX3o1aWhs7tiyoCHwdGuPYGFGtwHzSFuM6uWr5QYun8XsB1O1ffKWcv2vV+vv+1LfG
l2ZaFok5DO/1CbBDKy2KxkuDocjL+UzU5zawh7PeDWwPA4gPQq+bzy3wu/7EjYUNpbG4abkTYMnv
uV4FbIEALSAoeBs6Z5i3GPjipkGsDvnFmFouYiRB3S+dJoqvcSoS/aE2270S88Y2MyjVkn4QSbLL
VtsMq7oRXyIrD+zRMuZD6Ba15SdUv8HeQmN4/wNHEslFI0tK5O3r+M5wWie2iiIo61HVfW0xmy+1
W0d/T8Zs74V0Gyv6ZjD97W2QmmFtWU1Ixt6n+aPiiuhoIf3ut+KbItSfZWiVO4doVeqVOxl5AFot
eBRxpa4PUZ90Y+1VZhpYeHkNfpqJ8be2wAfqkE+J6kolpXz6cH/3rjnML4PS3Ldko5/iwBrpWrbI
eQ5VnAa5Wy+fceBDIjyZ5itad8YxsosRS5EaN0dha9eoLYeDiOrmRPzY/NnOxR79ZWvReRjBpSO0
DCRqVedi9yRTq7sEFvgW+BiI9A+T51ZPfRSLY0jeBFw8Lef3P5XyoiSspmSLTPzqEUPHKS0wBkiD
sMuXz10JAKxWFffP+0u99XnpxEAhlAIp9jp6R6JnGruOQGaJXeVcKGF7RpGg/tqAPviSJv0ei3jr
bHJGOJacF4766jmzO8Lz1kNzXTWoNw/LVJ6sqMc82MaL5f7UtociLqcOyqOzblKokz1haZqngd3o
lm/V05+VqS2H2bP2rG83IgEgvbCxcDun5rq+AkSbKEoGaD+Ie1E8qY4yPoTU1nbKrRvPmVQUJYqW
rLIbyytPbdreGUm0TJEvw8cibKPJn7xkqU8JfolNYCeRoR+9cKqdhyIu43/vr+da20ueSnQ7uAkQ
RCK2WmcNi9k6TrsQyqeFi5gjyHH1GiloDQTK0qTjT0NLnOxHUZcFTgcU1Uc/UWZ8Af3Oc8pvcyJs
8ygq0bSHxRJmcSoWDLzOXuVpe47wGx+EX+pBDuANuOU/gTMujLjh7LQtWU2KocwjxY2do7M1CPuY
tjC9TIZZbeUhNKn+gq7GVsKaLiQ2qW8tc7VTD9k4oDK3ZBODX6dWunrMUBAqBikLGlhj43zRwjn5
2FpT8sdcudm3mlh9T7Z6a0CplUS94KVjuXrPHBCNSpwPUaCUZX3Ey0m/dDhjfHCV5ZdB8/t0f1e9
hJarIIFInd4oSFeZ4a8KXFWIkepYDnHQ5XX52bCX2PSh8sXWkZ538VUbw6H84IaqDVeQjud17JeB
8r45zg/2vOjW2ehTVxwL2XL7Q4jcyMEFiHg+2l2OwLo6p1F46EQxmYd+0jWwxJoRRycbR5KUqrZr
SEuSrlT8Iheacijx6UBAV0rwnLFaKc+eI5TmoQ5do/ObKRPGMRdOQ9d69Ern3GhTuSfrv3FxURAn
oOD9I79cr0ipF6YLjRUNmdmcT5gujGgPGMYx7Np5547c+th0VYnFOdayQPU2nsj4o5HyKvyAyZuD
sNCL37quzH6Hu6geklTR/8vuopaJEAiaUTzsq+0cwqtA4r9XrqPWO8eoNJ4jzSTfNNvhYVmUPenD
rTNKw5NaP5eX9At/O78lT9Ue8I5yDVW1PSaGFR0rbJN3buatD0aN38IOFMbBTY6mokMe1Z6tXDW9
U6F21dpjixfCFwRB0q/3j8vWhF4PJT/oq5olBDHUmV1klFoj6/AwSvOLUyJG9R9GgWlAUQDIBCJK
b0ex7WWKB8mYibKm8VPq4he6eGJnlI0HjaYhoEOk3ySTeXWBZkk8ZThsRkHoGFi1pppygg6enKHV
6g+53cSXyM3UY5Rx592f39a2915QeSacDbRB386vVzsd3hEnrJ/m5NBy5C/lkGm+lzLdccitw/3x
5K5e3XGULj14DRJadqM55AHBJQ91kCwzZ+Wz2WruOaX8d54jrT6goZJBnJ33AIGbg0obTrpC/Me6
RtXRbM2E5cbBqOnhKR2X4dA3sRUgSeMch9Lqrh411Z2odeMoIO+kG5SdmTE+3m9X1mntOlSUFr0b
t9Ceq9TuSHad/rsyeMb5/qJuDgWP6n84O5PlOJW1XV8REfTNFKgqSZYtybZkWRPCtiwSyKRPILn6
/6k92pZ1rNhn4oHXClNA8rVvAzqXNM8n/uelsJQIl1iSf9uqio86LGSqLFV+iofl+f/jSvR4QMhJ
wMFrQlPdJipQPYpscTAMOnMqDBRYsHXqu9LF+h72+DVw9VxnQfChwOPbIwf/pR+wlaKfGyEup1nr
az+2mmPkS+Wl+GyFX6YVNb9DoPZdZX4x+U9+5w3Xw67Ue+vZ/8cPOS+/+FhYLZ5P2H8Fm7IfoqGT
qJFXzuDlwhmaE5bs+ri6fXcQS2LRAw4Lj8Lp4gzVLKISDiqHfz/8N77Vc3QgR8Geowlz//wRsHra
NdjQY58ajZRaHT1j5jYh6dQEDFbC94z53jpVHks/JrsA+Zns/Xk52a2+W3QotVrn+V7ebbqCnjiL
nzP46PeEKd+I5pwm9lxMkRlYv966bd2O/27XWxeVWtcMZt54Zc4WS/9+gm/eEmXEWZ0VXPDrJIjT
SagDCfl366tpyQPwWhemgdaVLnPlff/3xd58XfRB6O+cxc5er7vEaodd58I4FNC3gqydO95c4bAF
qTsnX3f6gndCzltXhIKA4BaDLv8vi/PejzZyCxx2mAjo5Me+0sAY6rLAdS80cx5IFdnvBPS3XhyD
EVb4Z1DoXxDUobdo1KQuL+uq5jNUfgJJIHzvKm9FcMoy6gomD3/PsQu4Raz2KMXH1tIAMUKvGk4j
hLUjKvPzh5kthEx3TwSnf7/DNw7MedWMviaMP8hOr6rCZGW4JFqbYxnUzpUQXXXATDJKC2AD77y8
1w7L52CHSyLqMKyiYDWH57f7XzEG1W8MCOululxEqeyTq4oZ88JWYi6qV3e0Hoo1GMKjp1xVXbRh
YA1Z0U4gY1xcz8bUru34ix0L9qhl43UXjVbLvVRTHR7rANOpdwqHt57Mf//aVxFxtAxWspNCWwTg
SO6bBfG6dXbTiB72nSP2xssHQ8FuCbV2bFdfN35yqtnfsaNm/rMvX+1t77KuZXXsWdNw0+nez6d5
1u+8+fObfVWonElSVJBgq+n2XzV/SC+PQzdSM0RtUt/Nq2OwAHNEphvPzeJQWjkaGP53Xo+dLzpR
d/8+eG98yqByzsIMzBrPafDPw7B0IpzXuhSXodt6bV6O+CDC65yVeyo3jDlSY0f6vR7ojTKU9gAQ
FIUuXcnrPl4hSAYQEzeFxHKrD47ucLBc1ybdLelwiBixOk2/ABUU/yP15j9nn+KMKomdC0PyV7e7
lX3duGAwL62+CG+6yO5Z+Aknc+sxeufFvvVkId2gLHUG47EW+fPJRiYEq6fOu5C6OJf0g+ecVNi4
p7Bnclnaw/7Ol/LWU4VLQVcE/ABSyqsL1lrVHgjB+lKUS/ltnZoewNVQH8bAMdFVNemkSwmZyZHu
3VLvXPw///qrcxyd+wpEAikZeLd/3m6gnYKt9sCT1aLWEEctH5NbeBziykP0ZDzgK7mw71xKkXsz
LS9bEGG76ejF7Y0lpvW+HC1gsU3pTu0NlNMxyPrSKa4iT8/NXVFU810yxuNHNHltN+v7uN+PYxx0
7TtfxBuJBropNCYiZPj3+H0bxeDXA9ORoa+3m8D0TplqLKiO//7w3roMpu7n/oSF0V9TJmhPDQqE
Uly2i2WuY1xys9aP3hMBfSN6Ih2LZAZHEC3l1/VkOAW7DvEovOwDWC+5BwMFXWyrByHnMxZ++vc9
uW8cwRgNLgA+LE9BUL1KYwsmT31zXpYU3hSXx2LqtyUFoeV+qZS/6iwUfVumHNPZPRnX9HWKPmcC
w3rCJPdJuRghH7mPSuamNvrZQ/MN2+DNHeVF1EX8A5uyUKDXSVxMp24vt7sVasZ649uiXL/MYYjj
q9/i55HpoSitKxRtBzLWgvGsX+r2DmbTPrzzIt94xDD5ENEBeseQ5XUwQwhF6Uh7imq5VXtWDMt6
8kofl2Nd8+c7Oeo1VfscwWK6f6IXLQL5+1UE22U7L3sFgrSoFifO0LmSTqaVPaq0DWSpM+HO6mmu
/Ka/tqGO26e+tOo1DcuIARO40ilOrWV0NPN5D13GdVf9kP/7HLz1SGDEgeunpkcI49VvbG1H7dsC
3r6tY96/3eujtZkpDaT8H7Uu//M4II0C+4RHBuL71aVmvxMCRxd5iVCqc0QMbf5VqKLNtLu3L//7
XaEeDdfjvF1lP/RnhCvP2+0eCZhLe+7io2m8MJ/ROcnCpv367yu99RmRnwDIMZ5FUtf780pr0ehm
x5bykmnMk1RVfEhQn0xtRFPu/GRdMqxcmnx1+vqdVuKNoPQf9x9UmlA0/qsYKeagtFXA0+y6uT94
xkQfDeCv/31/e1aFYSqD0BeqIa+ihJx82U7jxPHAru1ib6z+IDb8viztvKfs/kZJx6WYR5KZgCi9
Lumq2S4UvsvcUFyKK6HWNhtDOrJKG4cEZIlM9nZ3/+/X98bxT0BAcELO1qN/4Z2L+WyAskCdqcw4
AYaaig+1g2FbF1XvgEjeOChnniEGStQYf+vszJWbjETj5nLdrGW/TFzkeq8EwbTPBm+D3bHX3bZ9
WoCahl/KMnaL98LRG1XOeRtDUCbB/A17mM2o7LKzIfDYfvWrsJjZX6C2U391QimHdIpC9RWxLia1
SP/V4WfL9BBtRireMNWBX924swy704IiwwcwXnFEdV+WfioL6LWHf7+XNw4DTQ+LSTLi2br5VYlS
Rf6i64ZtWk9JdlLuFqad3ewXXeDtmVTU90W1Le+Qvd98RYA06SaZL7Fl+PNbjvtutYtoaS51JL3v
TtLJe9O1K325L071NDfXiudLerODy3/f7lvDJCoMvmLSMR3z60szPTItZpANpu9GdGmloGKnMFX2
OpNIsWMIHrtSIijS9W22LI3jYXMXe1C0l8H6/O8f89Y3AQXgDB2nOGRR+edjmFuP3jkKJOqT4RCn
9PfuY1X6w9m6xZ63d970G3EMlgwkGWax5/Ln/Gv+q8Wly1ai60lAQP8iaA4TQozoy+X/+z1R7zKN
ONPX/tIhKqlXGBxqriKd6A4QrZcK27SHkrz4zg299ZlRjDLQhoZ9Hon+eUO4DzaDNYcw2IKiOU1K
RVXmbSL6tjWr8NgX6Pb+f705WLjgiMBTUcxR2fx5RUSBIe0ntbp0JeLtaezjboj0Yj8Habfv4TtX
e2MoQSXM9pPBckg4e01MaX3GgFZBHImXGFVx3dVoSbcqaB4waqaT8dUUD9kMQbC/S7pVlGlRJMDH
zRhY5hSSiA3z4XIpDu0a1uIQDv7aHobWnYsUG4rB/59fCIrFSDOdqw7Iba+7O3dC16RF5vMSOvl4
qJItuAqavr/gk2pu5mTe37lewOP+s70CWM52EowO1KG/zDzA0/XMXTpcm5EOzig7xqyOsXVovSW6
+Pebd8759/W1qD4YkDKMgubxKj+jHIZfmjPLS4KKmXKhFwTZw7MsdYqKhP21o23/Xshp6E57NFY6
M9A1thSOal3ClR76Jh1mJcIPoNK3K7mVyTMgplEjBLvZ8BjKdS1zqK7hmi/1SjZ+5/ef59Ovfj8L
kf/oawITZZn659GNdjRwowEAVRU5423BuO3nWlDXQfV09zAbi8D/TeOYwIJSCRGoifz6i2oaZa7D
VqKRLODTVO8UPX9/wcjUcL4BxjB4+0urnOepcZo7p2qn6786lRWm3pokh0Utzn2vt2//fghvXO48
uSfgUmP9rTlfWfa6yqWSMOfoRwSq5Z90vQNoSkKGOv5ev8ea+Tu58ulSFQMIiN/AytQ+Id5qArA/
1Vx9XgWY7M3GYNzsfow1qNEXoDbrd+qfv+M8mGYE2bElomBlp/7nm4YN0MFha5bLvrGHwx5P8qwz
Hb2TSPnEzkfm1ZFiZUpTS5UDf+715itUVWEvjUwup3L0xDGExVJ+ak0UHBLHWCJVq7U62Sq26Lsz
r910EME2RTmyCYtJVWwtz5iwtO6ZlhY+zltQ3vSFFOpTMEx4qY2OWoZrWCXzlK3tZjrWzKMogfS4
5XQqTIHY2VDO23I7ra0M02rHZzzbmkLiPqxtNaJ4HyU/Rltaj/4QqFtFli0Z47nFY1yWYk9DSVmV
Azu0XnaUzUze7kv3yVHl/MOYTarrZN+2X4GzLDXUiGBpM6+B15FxK0KmKO6hGQhgbHo4f8Ii3RiL
BsdhDoTJ9iQyzS1KZfKr3armMard7tHZ9no8CVdODyJmrn1wqn3fUzmuK25Aumia30jEiO5SMxuy
0jiRYk37AE/XL2vRzhiIwI1s/NO6hqxOEkub/kdZecwIjRmCz5bdxT+rNRmCQ0Udvp5cnNkaZBSa
ebxuLFal1wq6VJnrYJPNB60sY38ANO55PxeZVFaKuNK6/yKiNahtDdIFru7sbZFViZEflRtaZLxx
7JF5aovhiwqsolxgi2yJ/bxvQ9JeWO6weh9rr2M3ixXwZruE5shq5XiJpzbA1Gc3FjrMwGG1G/Wu
FzyzWWjDDzTw5tSYfZgyffbKudiYOC0XMl7ksyhc/cjCmEpFAWe41zYS3Beb5H9IQVmubV7Pxt1S
FBYjjIPA3Pd44Yl1yAAQlS9x23t+Bt+x3lPdKvnUmXKF3K3KlaXFEMefETZ2JIgwJb4NQdEPUMxG
+X1G0VVmbjxRkxuSXQLGDeDeAfMRNaSgeZw9VbsEqiPHNgFzBWP+uSiRX8scB7AHcPzSlDk4tUTm
jHu3h8II5xNlzPwdENHcHkQ/NeNhkeU6piNedzoNkfuXWZwg9ZuNwT698I0H+QK84s5MSVullZnD
a6vVMVC7iMWj6pzGyehEmqwu+lBnSyKqO2sakf0N0FPWKTR//aGpY9lhttmND+XQyA914LUnq1X9
T+OFKjm5jXH6fMI3Q2YJIsR31dyFdWq17rJlHP+mxiYRRZd03IPot7N4xeOOU95VV2/VdoBVgzdY
a0tP5rNNnrkWw+BCLml6/0owr+5Su1+nD7pCmSxtorK4c3a7ekxIoRJZ9ar80jVF/dUOhv1JWPW0
Z0ElHJPVblH+wglJWGnlLrLKGliWZWphQ2byoona+KJ35u3BcwfvNumlp9OqK5uHrdmD+6T09Zrt
gwk/aQWyNBdVvP7qfMu4qV465pdjHHcCBpf2oP5PfY2Ad6QqOxfdYnSadPti8fc6OdSxHgucJrr6
BoHW0uHOqmiocz11wZB7ZqrML2h7fMpTUgUi79j/yQtrHvxrxcrsZi9EkisY6iiZYDppUmCH/p7N
C/TfvGO5p1KFdl+m5LR+trxwnHIzr+6NX3qSP4J2zFW/xyrb9jUQmUp0+1g1o3zBNteDNtz2Dm/X
lNHMKWzb28Hgap8FptLfRCmnMhu2Uu0p/id8IMu4zShDB+3wswkwvUoLgpnKJxxqi+MswvAhtOv1
ZQpj+eC1utkOc7jMQZZMobgN0JcrT+DJIQKZdtBlLuQYaCBaDAJzCv7EocopiyldS8s9+VOjyqPX
sURKl3IaP26NazdEOrXeF67L8Kv1qZvTLqq9X5VdleJgRgSjjk1jYkY7bF++e3tbizxmVIZdKyJw
95MlCp2pKgy+Md8b50NtlWOXwsvcXyz2vGca2xbv6e5Y5hvG2+2YJaWlLkafpjpbh8ZBbAJd1iYP
OTNJ6lh9ewvHrX4EYAEGbJnmZUuTxJ6fyrIYME9qO/sHfhHzNwnWAgmDyW2eZGDC4VAi6xemyTqj
+xhVXCurq+rMsYBtFqR1UfUvawWEKB+DsFaHZdmiKBtiW9640AHuHFgJWzZvQsyYrgnvASY3M0i7
0nF/X8x2OINIW9of+xlgwufoWONhL1usE90Ip0HfUbOd4/Q2j1kcie2hh6VDaYplbYDbU4tFdYO2
JnoouBg46T66CGcytEXjN2z3PTrE1hqBwYks4AvgVBFR9f3eXHZ2ERSnqevPjL/Ir3go7sbEPwua
xrUyVCAddahXy31gPNANiL2uAPR013nPk0qSj7CPoBtGBo5LOqhOt3hbSnPnbUt/HTRiilK/HAE3
kSKbG+OO5t7vmv2+kwNnFaGw8CUuqOMO3U45Texo3KutbtB8lWMZD0d/w7YuTXo9G2CVyIGmVq18
ee0Ni39ZlVr8KDvCAu6IQjSZqZfhfvI90RzrBZLLwpi/u0KKZx9Y//jT5dZPzg/MB2vsMXr+BY3a
e0WY13Z5aMdofemX3UNSG2IP02Q1EQbtqUs+QnIoytxoE50ct52GzCuCsM3Q/Jx/B20hg3TvbSGO
tZkjxVdWJi+QuEcsZIkmVrp3ZMtMAQMUmLlWWIGyg1YvugqXndpCdMyiO+mb1AFWMGdOOZYyddY2
uRGlQDTFNsGWGYm5Vep7Q/24SC1+d727LnkRqdgw1bbCu9KzO77/wPJbNk4yoMBA1RSAEom1GXjP
qa/b6WaPXT1lhpL5c2FBhztOxP5LHW5Fkm+qoDjuyUQus0KjY+DUFcq3UPXIumFYjN9cv3N3QDhl
83U0eyIPbQcANsVNKr7p0RtY8mgrOJOdO2/TRQNb7bfXWu1tY7UY6gTKV2tWxnHfZGudLFtumnPU
Yoth7rayq8KL2q2rj0hVISs5YdcHniMYl9sGBwlzMh0k/yNRwr6NcYTfKAocc+i06pNPtPD1HfYW
9L6jP0QqbwMD1M1YZ7gE+cYQkfdS9ge7Qpgy7UubtINjm4gQxJF2dW1ZZd+l89jJPlshW5Afl63n
EyXa/273ub5FLo3u3/EFnrG4kuzuxT6323Pi6PI0hW2Q8L3M29cuNN0HYbz5q20r0iCS++wf2mEa
irRzibAZfhJqTZVvk/ytpkEmJY7AHYTjGn6Xcc0XZu+jd1XUKp65A0afaTESlDNHrj3+eZZYurR0
u/AjvVy1pRECtn3u1562D3vTuW62iYG4OHpbEOSAdIARSdQZXD6RJL4BBIQzR1SIokmt1RQtx09Y
1xOiFCrth2nhP1ZLctNJ9nbkmQhX4WJN1vW0zOwM2Z9JCq8a14DfvRvoCmY+RSxwSoVRqZxczkph
dPOM/+1WIJUsnC9K9eW9FejkMZpsknwpiem6xubptApRjMcRl0ykiULXGZlQ91aHi80WWhz41mKF
Erbd45LYS8/krtEX+L6K9kJulfdVjVp69B9O5aX96IJpTPTotEd7sHwA3QEYjZytBuKH9toWN358
tlQWPptisEgBUpd0WBKzTuOK9ShY1cxokFnIQG/Qy3SKFm7zU7vtPl60vrA+K2UjUjQBVL93zgCR
LBgRUEvrEPh4CjrCvWiVtbG/QwEW67Ft1V+Sqh/srJnj5WmynfJa4CVjsmb05HBBn+zUGZQKMolF
s9NQHir/0+gXLbvBWDhXq7Gc9aSA3U2pjFf9FZmUgF9tBxKjLxPaT01f11drWKxN1kaIlWbz0G/f
BkB7cyqcKVwxAva2LRN6XOYUGZiix3F8bcTB0RTiWdLS2eQcVafNWCWNv0TjL6gVJVVUp2QZy/7o
WABBPtAcRDJ1kU2jlVpc9Xmoqm5Kkf5xf0E7DyhBkhax6mjo1WGtWw6Zj1HLmiL4MdyWQBq7FOWB
4qennflh79W45RvFR8tzOncCo9rUmC+mmRmcx1szpgVLS9A3w1B9meo9uYGwQP7fQzOux4kyyU/r
ISl/zYNX/GDt6agsiAd7ycLC77ksMsKfOvZIz6MfUGELO/ysEAwc09Yam09lb7OANW2w/cBQCGX4
xIEHnfldP625ofL66QfO+O2sMGYdV+qRR2t39AuqfaqBQ6rjc5BWZk4bqpcfSi7cnjuZhekyPIBP
BfuY9ehasvpFi7a9yF6KiYWA5Ij6qh8buollWNNa+AThYgv4wevqINoi6THUxIip8OaPIBoCP2va
Xv7CPGr85ZcJWUP6CLylg5j2Kp9ry3/0Nb1Z5m/R+khDSyAjYIGTjAnP102p/CozTrWInDKvPz8f
haTIvEvzFGzh0KfY99BbBu7uPUEUpfKxqmXe8iZI5Ah/aekeq6JanwOtgHLUitYpBZxi3VCxB7Sv
epDFaRmUs6ZazxuvWQZDdcBofoK8wLhhJitu5ruqEKFL52i0rYwEX18VmKEQbcbG/LTWsvrQudtU
37UOUKDOUuGDgCjeHPvVJJARuj7xPiCAXvV5PKnyFBfj3OTUnT0AFscs/UktyDOk22i8kjq76Fpg
J66mc1a+y2etNpnZRXgeGKuSNI4zy/gb09y4SVezV/SAzP7k4Zy0n3bL3+Y0BBrU5MTo4tM2eNVL
GM5+nQeTJT8vrl21+flQf+jwUqFwH0J7yOAVuFg61BGDtmkGPbdSPX6JTajHbFrXzc6AhFikP6vR
z02xw0lLrL0LUprc7aKtk8FJKa3G+zI28ZZFNQoUqTWO1g9J0vhZbGH31HjlnqSrTDSxP+gCOuKQ
qsvxNycm/PVWktWyn74ZGQUVtjrbGB3J++ZLbXfVD2Aywx36S+ppDHcnOm2LM8zotvo0SlNoejKG
anWXiV1FhH8FHDhVdDg0x43wf2g9zp+8iuumFY4gz1vfKEnXva8FOgK1R6ohVweZPWzrreS/fZaV
lVinUDnme6FU8rlY5jrJCwvgFV/CMJKZfQb46X8oQqkA1nC51MUuMktqDzhYvAduvq5tdd9Q+54S
FSdP6x76xPGkrQPiHTL1ad8XyW80f4YmpRgcx0MyFr48oosQ15kXCwKqKVb1jarRuV7RT9ep3wcO
buyRM03Hzh7iH1tRmyd/deerwDlr1GHdap4J15yVeA64YKJ0S5QEMVimDiOA59kE8Y2O9mHPEI+t
flIfJX5qYqu9gpQxR0wpNIgD5gFDcSn6nTnSNNj7eqqTtWZkb9dkj3Afo4SG1lOnms58uxjxGLMg
xQeWcxCTnD6CWzEmq+a46khMAyOo1ip5+/WgR5lObitJZ55Z4w9Wv9r3Woz6Bso3xdDuK3FN0Uy7
ZoQsW1AS04Ih9eIysKt2y6MuBOknU9Gjv39QgVve2fiGXLSu231e92myMLPAdiYtnHjr8rUQUZ/u
8bK2CETEcZUJYfg6NJQKxmWLaw6xL+TPfXGSJ9uaxxrfvcRhITvsiU6X2Lhl2scMyTOte++rZy/d
Uz0nGyanY7yuDJ+n3r6kb9QrFes6VhnudraTCQbLZRrEyK6Wfk+/ES6D+GRbiRzOUuPCOkJMZNsB
DzL4XIvQaXPparR0PQZcJvWdEMGTOtq651Au2PSVS7ST65N4emjqrfi8bl5R5CwZ3N8Td/OpSVz4
hJEj47utmjd+o6rPbGQ3eiqAZKm0qWnK0qlgqJ36Y1L+mJFzLDPVDT0ZphTxcOjp2n+73hqLfO67
jrQyL96eBr0HLbQDWPyp8BQ5dWBAMx2dM8Puat6H5caStRLgAefktg9HTYC27J3BRjR6c24xbW0P
e9BZHAY23k5qq9296nQX+vzgInxEywU2WywXdWf5jviIPcgWMtHbum+R0ZOf2WG1fV1rt+R5lSa8
ssbOiq6AH8cOiyVdbojcllF4hY/59tKjzYbtA/i5l943jGVK30bOWgFHoV6ZpX7ug1WPqZkb95rK
zOiTOlP90qRixpNtbb/djJSxT20SanRqWMbfJ9jFCRryqe7Qg9TxE7518uuCtwKpYkMmFRxkTC/W
7N1ymyRdLei0O9c5+GpXIZSqyP7CQtAaL9uZ3jpNCjf8JIPCu0JoOHHTeCn101YG6icVnPviKcMu
QOAjjDld7yHk0xdRI6jYdmc8FW1lf4BD2o8Aq4tuy+O17H9UnjYxK7SknBBxSMLpMO/l+LAwa3Mp
3sumP1ALMFqM9F4hGK3E8CLtwZ7YARXq1zKWhE/JzDbO17iz+PL2Td1OjSNeQOjQY7uDXr7uzrTd
GF+s3zkf3ucQE7qfgilnk24T6FCkMYvhSaEX8bEsu9I97c1S/jBUjHE21oY9YBLRjKV743bfynVp
v++NYz8urdN/GdEKerTUNIanFfzgDXz96EdVlUWPLKJp6nxgAtfmu+VsJ3BpoAopMt3fOyjw7xMi
Ro+y3dSWIXVE40ql6j4rw5w/R0kq5MxpPhIdew3CebbTfA39Avm8xi0AlfjkfztNkGZOUqNkMmaB
vW3bKRmZsFC2dPMDi2v3ro6S7osORPfBGaqouZiVbYu8QRvEz1aSyZbOwrNxQXHxSUzN6pdfC2sw
JXs4t/62JsIibG6r7R26bgx+t1ZkGKey8nncK43ippBV7zPabuz+wM5nverDdYtAPUTzg1O6YiCo
lV50apGQjlPOJZBn7g6pAaPtawIR4a0quoLNa+8sL0AJiSq2EfhHslzqrCPP67zt45h/NX200S/M
dDmXXr+tQWo69ohpnzRbnFJ6LE8DrIE2hfYSM4urqWVTyVagTYe+8jE2mYkwqQKAXbEy0Rwsr3Tl
74kBA/NsxwaMOU5ee/TBFjqZP2O6nhsxQseFJkJoHCxJS7z3qKqkAYNCk3dMT0ugJFLe6mbAslqs
KuzIuV2SZGU9jFeri7wbP7Fe6lxhYP5RDioJM8ya7IdiG8OXifXFl7ZcqDHmhvOpQfqOzAmDzic8
TVaCX59sv7kzYuXpVkXV/aK9xbvHyMX/PAAl69tj3LP0/sbOevqtB9cixk+xxhn1NJHrghN+AP3H
xk00/cygxmunAs9xgQDfog5m6YonTey4pDLc1LHuwVBkMpy7Z78qanTTCxmP6LeGjJ6xuktonbtF
3w/TKpiyErPFaYlm/TGZZ7jguMAvL2JYzx0bDeJdYJr+1lRO1KJ0MHorxX+tPq694942y2ZXhwGC
VpXG3WReahV6HzoRma9B7zTfFKc0QOl4WG/N5o0/unoIH1oW7UzQqpB2s/VqfS+BW3fXEb45Ix2R
XGkrB5fieVFOzUhoWQJ6CQJpNXzqma6OzoXsYm9pGMIEJvAY7dumm23QTJGrQoYF41Qe2Aq0EVVO
bajcbYDBzUGMTkHP5XjVVY//H3/dYqOWWvHm2PlIfL2vrca7jZmcUm4Axfm9IgL0TTeT9TjyW5y0
RcPfsBeaHOiJdOvP0ez5rFdokb0MxEF9NTPT6nMx9ec5IFHmE8KysoOF5a7DoS74OWw1tvAKakTr
H20Bjf1ZOrCVU5/l94zqXLFQySQUlChy0dETHIChzWi4FWFVfAo2396yxajkS7sO23DhItVrTotC
5fU8XLD7C3eliTsErtqWg/Ta8ltrgZNlfDEy0sFGUYSZjexrnQsj9vmDHZZ1cdi8PUrytg3jOa2m
PlrzDihGTFkyt59hbJiaxbwZgGJHKw+iScb1C4OIbsrqRNrxs7BlwFYwFqN9NWlnD9KI7Cmyqfco
z+a4kA0fE2X6icUQZgiTpnEYwn5Q+aDUYJifQt04eE5r0wBWpY0aV2IAeByxi92cW9xwFqCb5Lhv
rilihv9tcFZ17H1P2QdMXraHJdJzkq9eNMNgDlllpTjxrPsNr29wszlk45bPS9x/IGmrx2VcvYuk
lsOvhgwmLhaQuc0xXo2qj+EwJDdqmVST87EwQqjdaBC0GWGTHDoHtmha6YACsWLA3h/P6dG5LNeq
iz7WNAq/CuljXjcs3vduFqbLa+m0bbqhztJliYSrgurc7rwErU9lkzIOm8OTE/XufGuCSu+PDD22
6ePOCDw8+JQxIi3kWv6GxVeak8PqTn1QWB7REmgRqYcODVL36AxIYeQMBf3hEmhxXR6XaBTdJ9/0
xZaW6x61lyvj9JFO1McpnO+CIphpdGWulOdPziNhi44m6WEhVGm1jv/H0ZksR4prYfiJiADEuE0g
Mz27bNe4IWpog5gESIDg6e+Xd9Ob7qpOp0E65x+X6NRJ7uBn63YyfHVSgk/EyUl3awrMo90HU1UZ
3fnA+NVLNK0sdm0S7n7eu+r4pyRQ4O/lZt68GB40wyvvQtzV0vUKwZHXFLLC75ethsp0Tt2h985T
Ui3spjw/UKneRoibJDrY8F+qMrgnjSoyD+lt6P5Kb0hi/zads2jeYA6fU8v6yPelpbbPZK8uHG3K
bWayejshnmJrI3nPttu3GfaIBiB922qSQ0tu/OivisIxvQDl91XWJRp+pA6rdC3gJtJv9Z46aAGn
w/8r9kDbt66M9FKorW1TWNXB6KctWMktqNNgci9d7fveEwGzjndxGgmp59Cmos6cc9OnFc7s0gtd
Ettg4ELP3eFt/8aqAQdpy91uDC+p97nyl6+PQHBTexaAmOYrOWNDd2qpXraPddisIhsxJzDcksAj
Mn7oaf1BPM/y6NGiOP/jIkm2DKZp8F6dckpEVidj6rwGDGwj4QzHsj6n5ZZASfK+b188tczbE9h0
HPzwCACJC211ALOidn+7b/ZkM088857J2CpHcjkNL0AeKFzxp3XVofvXg9ee80QCxd+JrevGO2Bc
0gTQ23NpGPwHmnOKy+E6h2as8zCSm774C/KhE06V3f/ogIP0qW83FzDHBTrPpl3Z4WmINWd/x96q
820eEKRbsmr6U0fyc3dCGOE+uN7aADJJMe+ZPwapYRUiEPU+BWj7d4w7nDJadG0KFtVSnKupJPmv
4nxYH4d04rmB0j5sbhh11HtzM0twN0licOxiFydXVEi3fMylbNICDUBks1KZ9ZffHmuQpRihjxMP
mImuVRc35qzbI2JrSOmnL/xhHUw2B3TV5ppGwr0oSZTz89oE0/69TXrfhZwMlugj1KMX36dwqSyF
5Bhmwhn44DTdma/zZEscLdRSq2zFVGozTZfzkctuXSm7Nbsx9v6W473n9ghkU+Ci8fmxogP/TO3M
m3pOtyF84y/nQlT8cN+02bSXH2ZJibOAx//H5qSfCT2q9uvMy/4tkuSDn2gST9xHt7budh7TjUki
3JgvYegcxro6qvrxvqkM92BbO0eUo/g4YLtNLMY9AzadxD2dRcF7wDqL2q4xBNqdACfbgTWhXI5v
anen/kTRYlJCJwwwvSpdyvLsrm4wfoV40Pxi1qavHgAuYP21NAZMGT4rKjpbIzxEZ6ahrqvOW78B
u9fV+bAl6aI4I6IpH+n6QdcdJsY+D0vsPIXIKZI74INoPDmjK72HEKzjK7dRueYGXIHzHQzp3edb
AIkL2oBCpBihYdbtgiR87fcjgJzXl/XZxFXUnxrJ8ng/HiERwJQAem8AsWwU/p7ibdGRgyWS30Tz
qw48deRqO2SZ9dExaprxVCDzZkCu83PsewZdARvVnGLRDd11VlK7L2mLZfLcr33iPrnE23FgryAE
UJjQIgw5OAFEWJCt2pBSCdnVFYkdMJEts8bJUzcdmK6H0Nd5FiVq8y/hLYDje2vquob7XSFni7Ep
WXMDhNbh+xhJd82XlTzhf40pkwlugGOzYxwHrgGLdXnOJ5ed6xLMIJTPh+81MnfQuYrChFtqrkMV
6OWcIges35fZzkwPmOCGs3UIDh+7dVfXjfLlj5746YeZRus596U5IBGRdeSi9sLhMRaNGu+41HqE
hVaCiEij4QVnKVbK6oXsfwBvlVEmp6SsaYEJl0/yZJD7BK27Tg9jNZPBtOL8+DeOnn7Z4Lp+YGW3
/4dJXHB/Y3ZxBhl2fFqFQAM+kipNdpragnjK/bFxSqKDmIAtmcdwXIgJxHkYSAr8IKoGhXpM9eB/
zaLtcT9wBm6Fs8kE0QcnHrH3IyzNxtvmvyG3UMrN+ha0+z/VbV1zwWDa9tkMbR3n/hBH63kKYOVx
kVlnmdQpPpqWtm/XXdfxqSJFfCWdGETmEYmrXM9Ro6ZfPKlMdGQFSoDE1B1IyyDJs+RArGhf1/6B
H79bj/k7y0O/vsxhWj9iIp6rSz3vqzgrMGFAgbWFptXp4Q2oagZR5qPfthSNbyZBzBPNYIB6coP4
FGJC60/WEduThKJPL3LjLMk8DUOYhb31d7q0Zpa3xdFyOQ/tNF4M2qoqE/RS1Y8+HFmflwsG4WtC
Hhai231o95xm5WXMlL97R26qUC0ZlAIXNLe6FNDYweJkexhXT5Z2IXLThy0ByEvb+tmg2EQ4VC8h
P5j0jiKSnhGXPR3mn80wV88rJmWkL5LP7ZH/258P1qZvdT1Fzzufe8jSMllYtiupvm+283+TedC+
BWE3/qpKr0dosR7B8XoT2iRPnljBWJEqaTJrwLjHDCxKHaeNwNhfovXj9jx3VBp2LvrCy2Gd4T9P
8kafO1ua4UzfYRheeAtNUvh1vHZnEiIQQxm17+PFd6LWXiKUAzrTsorDM8YfXX6sC0txPgfB7SIY
jPudv8ybHw2Dqfebbtk0vCjleH6u6u2oz2MS6fS8N5SWvC3lKr8GTcA7K9Vc/myTVINU2ED8gtZB
r9UQD/ZudoDBwlZb+GuusIqcJhY5OGGGE951TqRvGmytzsp6nj436n37XMIBPYP8tchnIhO/EgEw
I2JIwrU5w6JbXiG/Lt2TK5REV6QWdyAUsIpAwHt3+Form35t9mj8RB0cdE/B7kpEyj0OB39VXZ/F
qgZLC1054l2b+GTvJpxUfUWiRYehXUGoP5b4Rk4wUS9fom3a/3hobnpCJRN208RR0z+IuEY+Un7I
RV9GkQ4exG60/rGhi4zPJf1bwWWuOVju90FN8oIxjxLiSYsVbYy/9VhNSxaYBujI3i0yNu9E8PJs
Ok40/urxrP3ZUFh/cVISm7OhIkyGV5HW6GtjiQXIo3gbt6+iGlZ0VGKR+7XenVVdnHWyb6vdYH4A
9Ql/MTDxae4nOxxR5XQGWK6WdAKMI2ssoo1t11cES8uW80fdV6xEoGIKyyL5oey19bln7ftPrYmF
hNpjSOe54tH72w52rk7Ct4cPWrna6Q5xH18CA8R40lSB9GdRG6/OI2uCn+wRSAMAy/b+26LMxs29
rFxGFM7CXp/wgChykEdf18UC2No8taqR3+qt7dp8UqnnFm28zOpHPJVDxC9NwJYI2nDN1fVMsJEg
1Lt/TLkh0EF0Hx5Ip7b1jzbOQWrCJBdzRRFENUIchrSmJxutO3nst+GLG9fz9q+jbzg4LQIaLttc
jVO4G5xaoeSaI3mug4YM2ZRsPVL4xDh+23wSrc/zNtOUy2HUioJ/dvAjrGoD97HH86yn3mz4TuXx
w6ubcriQ5EvGGfK8wBQlDyrwLor6r01XufHTFJUVmoTKeFVhawNW7qZOdL87ywgoVMdTB1cz3yZT
wi/DjMo3hCEVBnNA1MotUR5BtAx3Q0f1S74OSWVzNG51jZxkBK5ax8rQkjsmoICeip1v+9CzMfF1
/XSdhALdZcQuBoMPzZvbtYYOQlPpInbgaKbQs+K3nB9LF89XCYn++9ASmCwGI16Z36qWCUPW08e6
ynS9s7X1/ot0HZXFDM79pTk0YiLuyBoHxRhHNxqyXwrs1xHWEVsHObxh+DEhm4kKrAvlf2QOosG5
heW8HpHfN5e07N34nnNzbXPGbOFzN4wTm294uGiF2Nvrc8W4mFxCfvGfLt/XxFxrYnnpECR3v/VM
Iv6JWQPu+STjwb8C/1f3OOCd5Q7zaNre9C7HmEW9ZY/3gRqnNxWBmp/8IQHM003i2QfOzWbLwnRM
iuTmETsZmAPvGhLQ2l9YiGpcfVVbd/colFuL+DLUGNBjELUzT/jQPnkISXveQNCMAmN+eT/M+/xU
G3795yNa3HdIsvUtTUT6a0ZpAZ5PIpBywaFdHh4Eie6nnFOnPRkIzDqH8PHEuU0tJAZoe4fyywJ4
L5Oc3+ItcLecdhyLdXMZxuRkEMhtCJT15heg6y3knid9dOJg8fKhpbtkxhbnmQrCHvzqRzwI5TxK
wQSQpxN0bxa4LbF0fu07xxe0GSBsZirTKN86N3zq0HrVb7viEzf0Vfd6yVCfyKfOWG94Ecc2Q+bp
vU4vwpHylpivvTcXvyUhfI707ZcpVRUmYXc0/1llmu3BgvWqF2aR/ZZdkJQMwoOr3AsUK3NIEJnJ
fwWBUoZ+5Aj1zaST5rvSWxucROmH88cBzssc1VZgwCUjhPPdmyZnfdw7DxbuwEQSPgNzdeuZ1oAw
+Oqo7hA58i0LRBxJkdy2kw2PBuKkOtdMtPLUbo1x+JrG9LVhMQOmhgB1rwiX058ClXdzNkvAc5Om
nUWyKMT+d1nTnTuwnaCYKxQzPFSlqT6dcU7Xt0o4cHIYjHrxGtTJjloUUGh7PcSy/kI4285IV1Ho
nab1iPpLYBA9FZVJHU168651pmy8vh4LDdVMsKX6aZiAKnwmyvlJQTFTYhf6uJdS0a/bR4Lfw/yN
AH+RjAebwQSjjtG+HxSEuK8GYAhphL8EwXSV28oFVaF8++LHexCAd4Tp98Hr3N9TOsffBIr85bbf
TT/7qmvSd79sEIn7R9+kj5s7Vt2rPcQNmUpkMl185LVoeQWa4Wz0IXW/HBIE6XGepyl99MYYHiEw
a/se4ieNnh2z+M2F0af0C7+FMKGRKF0d8CynnNloo0raxyYEdyq2JVr/ply1a6brceSo1sodKHyd
WPFLz9Ng/OS8vTRoD/tTJMcFmcXABvy6AxSpnEyvoTwxafR0tI5Ht56Qv86kYFI9B0Zvb6kFLFwr
U8t40G88mwSJngmO0mTxvCsgL+UvIqv43omoWqZNMV1EyZi5HLi32RV/YK52OG4AfLSS9yWvYJrt
Eqwya6c+Ucwv4zRkxB3zCZN0dOfPwzbCr2866GUv5tQP/cwD/v4p263bTng9hV8scR0HT3pW/B4D
TUjzE/kVSKXH1B/1RwcWe5x3ukhuT2MK+IYDo+myI9JDdw6QpOxILm9rDYkdaJ+4r7kE1yj84Y0A
ShkjrtdfWkeP88O2tvLDm8deZ6tudidfLGpcmFeBNjkAp345aNpwzpSa96IYxqoa7zdvauqHIBlX
JlWxosXkq2H+HOS2Pw+EIxDlNXWKFFXbqIZtUw+amTvd7/F9NN0PnM3xlWTQ5W0SNTIhO43j7y2M
u084x+SDFhqg78UvkdlTdPrku2H70uFwft0GZebCwkig5Fx2/61jEIbbhtZ+C1YuIbhLoo6YjbbZ
ZGXnI3N2F72et0GL9BE40ovzJan1L96GiauU1R8K3Ntob1BMoT/7ZF0xRewzsre9CpPPyqZ+VTRS
tzZDAKfHa1pP4rN3kLEWUYd4gg2Sbj0icqdmjOCdW/tnQer/3WruiBt3HelzcEyt++LtnPMZdIU/
3wm5lMelRZr+EzUUZgd/75MPj4bj+WVEjGeAqmJvA19JSvWyJDuHtE5W4upWm4S/a9k28QWIA1ZM
VVrei3hPMS+QVN9dudQNEtO4cgv6A+e+QLuKSE7jtXw4xgMmoiErsr7vvdT7ooxW13JQCJf8qeSH
2uVWMsgoN7hP4p5TVsxK/1x7x3fPcd1wvrOwc8jyIdmOWtlF02+PC+WrrSM9ZzUxOKJww1ok114y
4Be4noKRKWcIyYAqKxXjbxlRkDXR1v+1XbJ833dnWu6d2N3uWlOtwdvoheMenMp+8f9VcQyLFgw+
kP9GZtjP9fBB+yYymp3zwfGVIydvBjy445SejyVk/QKptXV/9hzrSQwL2/JaO87wj3wP1uHddedf
SnaNOiPMQp3crCtAvqLrPWRKH9zvFKXp+gPXzfaVPQUHnU32NN8Pbk80EsLFSzNzG+8M7H8oNtxs
7qiF44w6bMRYrkgQO/dsmM8NCsuvRAhArgVTPf2NUaaZU9Km40MsFJ3ZSbmA5eijlQ8gHzxF5Nta
nSW1H/6iJrz5tstExicNPVKf5h1RB05reaynoKslqqsbVfiY0DRjC6/UTJex8dCFY7FGuLEJxwdA
0TtZX4bcjI/g6CtYClQRf+MFb/NdvG4Hrmn3iOZz7CMLz0rXiukiGNbKG4ufymyFtigmp2YGI69e
/ZW8jvW9GTCpASX6fpc7m+CYXRwVgFbxAzWPfQ+BgW5/QkmCfhC5/OCzFhSdThxdjGlln8lJ2qI/
B98kqSrMje7DGAc9nqhm8ddzLdNFFNEm9vbaxTaY+L5CToru6Az+nrW2Mme5Ia3+ZBkneRxcmA8g
+VH9ImkLixe/CiFzmNCbvGh00z/uiM7qhE68k8+Hq7upcKIEJRdzSRDw5QYDJ/QwreVynrHG6Gvi
ALFD3B5oZGfj8cxplK46pz9EpehrdgS9kiEcm15FaVhBfrePkKU2zy073FMcG13lcW2q+DESu/dH
WJKK4VHXLbiAK9n9omW6jb9bHWs/kyuK+PubNmzMKcEAAgHhS9Y8cio8XQwYSXLV3tY0T8fkqb+s
yPsbp1orL/hm5JOjo2W8bLaS4QOS8PSDMCr5dzDLTqQZmuYAEfAwU/alBlmz1hPYferjlQsaDdUg
2U0QmWZYCzAfQdZWYEyKZfFMPhrlfZMUXNDI7sKDCu3VBK/YqDx5Ln3TPBK6fJhCM/C2z5o94zws
gpSt1JlmzkwKDz+p7Amae2SG6480KOVzwL7Byly15r8qcuMfo8Bk9Zyk26yux+yaL3FnRfvTBYc4
vh7VuvXXxOyV4RnFM5IP8bSmDAptrO+aKuaG4Qj0vlqPjNusCzrOOkZ+Dl/uwYUUUXYnTfasNwQX
Z1sCJ8eZMLwBX8tP5azO3xHRHtvdAneIUHDpfzv9wJxIE+BEl7fSkSzCumsZohpbF/So3giuREjk
SMy0jzO4wpBPLqJcnOyiDYrWi50QzP6I/wy2hqrzVnxBzDBTe+R2wFNadLFEPbgSuiaukYNe5NIs
h/8zXtBP5R4y7O7iRnH5J9r4qPNSLuQbwb694BFBWLVYRDC37BuUO6YfdnMXgnyf22i3E/oGnqUe
+9swf6+b1fGviBbJG5xFuNnLBPQ5cSj0yW8cw+ILYgr/D2f7Gt2UU211Bmuc6nevdpcRJT83tflS
t5uCv0FTWhZNb/eNSyiU7dXzK59pO9pZMRG1Dyp3AMd/qKkOlovYWbhgsCrVP9U+lSk4+Uq1vLp1
OOp8nfb1sV3bAXUpUkgWKAHv94TNQrmIYOUB1d+LkR7JwMjFXh0PdPsEwOpd/bGLXFRdFi8PFg3d
5MT/DA9hM0zBCw0T9XyOnBsYo9dUvvKBhl+oivl+TgesGFPb7tUAC/Qqj++itFAey7EaRL0E2OOB
2dSu75tYpX2RuujRWtx1KO+JJk8unHHuenVq5KpIIVLN6QhW/oEcfWeKDie/eqrmZTDPW3ocC67H
+ECr4GJ+gLgwOFz0grH+0s9lGb/xoQbgW4w6ZbaVrvhaKmjcbPQkS29c12mJ9G7gME5rBIK7u2Ay
XxELPJa+E8bnAYvDQ9vy0H+JXXKSrmzryPHZtJDMRZPnlD+61i7AoYPaPkNkB8cdy9dsLw6krrhH
HM+4GQ2tOCNs73iQGtk+Lcrb0KKiiP/AK4XWi+dUdW+MoOlfBI4tLuG4WqYMA5fP3kocaP0RTXX1
G1VRvJ9HgjtD9gma+PBnBbF/nvr/L5/k4gneOyD3v/42ztsJ9WzzBFI0y3t6Hfo1s32rP61fA3ID
CaHyn4gI5AGaBn7bkvH9OLvhMh73ile5yrtAyldZ9Q1+jJhX+Ru384DyHx1A9VSjjU7ukZFLkS8t
5lOkkZC2ebmb6aHvRFNm4HjJ94mIqfaCU5B5ZunbZryLZ6+t7z1fKro0GTGw40AwkZVJ0bk8VSUs
dzZ3gR6/b6rlLfP9hghLwtEoPQgH15gCsDvpXpDlkq0f2R0vyu6P1QtFcYpbd+1sAQcQlEXfbCDc
oyOSr7SoK/Qn076VT7xkCCpuK927WwXecu2OhMmljBOOiCjElhRh7U1y7Wmu/lSMKnpcbIzJIAYM
4PD1tvhpa6Pjh5xD1HEaTD7NelHCuaWty2bjN+v+2vP/4VvBlyB5gUf2EXDoQWYuYoGwEPRsbEUv
cAEWgxc4Lics6N5pmdFVZVHlB+0F8U2bnH2Z9MHFOlClJHAN88VNJGLaSe9CXoOolMF5lbW4qcXC
5sWYrVQo2tpofDn6WQ5feH9VdFd6zmbvsE0AGnfB8lLH+GYzNdYr8lC+RCZywqp8d/SWJ/KAbHKf
jvPwXO3Y1+/SnYwRxC7twSYh9wStS9l8Hvha5zvITZYogKlUuq+9EybjiUC1NuBpa44u700dqnyG
RP2je4j7ItaOmrMpBklixDqqLxoXgP09GUHNhWRia4sSKUh0GVfIruu4zjGTI2UIn4IrEkdHTBtT
7kZ+M1zWJVi3V+OpNsLK1+3f4o3Ufv4XUZ9gTxDzQ6Js5V5cg8r1tBwV7AQBDxzsQ4U7ETRq4ubp
W4QvJ9tGHh+0bKA9gOg6xMmuE/1L67ias8q3tcySeZ+8oifA+s6mHJ8Z2kpCTUOm5Zn7y876q16r
I4KmoktJMTQFGLKqZf+q2zL5UsHweIwOCPhzNzA0eHvIkFA3qxqT80BYMx6OLtTbKSzj6TdMCKR9
OqSCTTaoERby5UiQC+bC9op03GsLX8QHgE20BBISDAtxQVhOFZ+9GQrgbkc4A3Q1IDZlBGtdDSSI
mC6f4k06WdNq7raSnMfgzh7Ix6+h7ZN/MA9YrwCFmqoQdrKiOFS/f+Uthk3EermfEm9X3kUMJM8S
n7AGHxNqQ/Wo0m0399UUrt94wW99fOtSFX2q1D9hxP6JOFfiF5ucHQVYwvAcLeg7uTQS3E5j08vC
TZWB78ZCl14cq485s1VZHsUsBFsUj/urQhH1CYWe5ij+bs4j8On5x7GvR8OHi5iFN9YNjCRrNb3A
UU2MhxaFyx2T+5Ywl89zclLlwaknUgIdMow2gyqo7AhRu9wWntzWhMCfGGr372samncxefqn7eP9
2hFKJO8n0OqHmFy0m2V1w2rTUZuCajcm7R9kq2weJxRvP/x6TgZGS+WNiK45uHnk48kWJFiV4JqU
q8TXZHOSNt9FjREo3cjZqBOkDpcRWR8BDs6UoEdIquGVWrDpJ+G29ZvcW+entwzQO33MbfJIElYn
CuDKNcyQuSePcWOxjdCvEyB7cqnwE22MPKIv/e1640Bh9pDYg66jp3vSgR3/uJQdb8ViA2IHiE/A
IR4nqooulraOFFwQgdGb2aOUBY+758SylH7TKO8kLplyiQgVKsOPEO1ycwFLsB9xf0zfo6ClZEp4
qv5tOPVs0YFC/5kc9F0nJMWVvZBB7/7mkSAnlDXFZS+KN/tCnERwy8c7woDWkLltC50uWr/S6jIj
oRaH9zeajoFtBDZuyFVMdnZeHfH4Lsn6EcU0LtWrJDDqH5d5HOXO0u0+67Qn0NEOXfdngK+zCM6n
mL3m2AI0daKF2JpXhXjoEAzzx4hDFSVs0obX2Gc5y2pU9kBIPonLp2gmjSLzvRpeI7BVSiKFJLzI
QNMsl7ZSa8k1v0U/EtfbcLOIPnyp4opdyGtS8WMtYx/2X8X2SyO7qnuIkK18RvEqf2hn5F3uebf+
D5QeS06+XR9nBCHV32KlmvU6yQN3RlzF6dVJhb894waj1WtN7YJ60pdiv08iNKYMjyuYiGppLD21
xkY/982iErBLaspLCyv94GHRk+eRrhSX0UjfwGPsj8HlcI79cZnMttz5GO7SPGpZWvEXbmn8AFeq
e17CiU/hLAo4Gldm08KEkiCRh55pxuehKgm04Ol1v7acFsMFgRbNTo5od/3WRkvz2ur9+Ovhbbiz
Hh7KG01O/bxZ1VTREb+HB1akBNg6LaPUz4KRKeBuiKbARYjikDAXyLqtLiFJDHDyYaCq3AbMlxdw
+dr7ZbXdPlSwOvqMhTF6OkzVz5eIAIifcmGzAGQd+zfkm8N22kK+OB4DcgkybkyyNbYyOt5Ut4T7
CSBhR6s7O6SuVV6ElmVxdlYetv29ulYglYXvWgj+RvZewOCyTv+Mn7AkGJQF5mS2yAZsO0f5pV96
4ZwFdoG/bteJ6C7YfPHfcoxhD7QSua/l0fYI7FWy/LgVRmvUYfPIqBAMaXh/IKuk2J2MkJeBpKoA
W3/Fo3WLQHmZUgT7xT6u4XHGZT4gkcVGcwqJHv294ZwHRU9C/TuN+tq5W8Db3ieMCc0JL7R8NsiH
G0ihMXj1wMZ54HYBOeDvSpZPGA8lBs92Tl+013X2giGT9l3/RtGgpZneHc+AVLmDn9ZFaLqJN8mZ
zfKSbpWtin3r6BDTRL6rKycVw1faezT58mR2dAbZpO14tGJCROSAiqSuoMs4lEwiLqMfhCh5/g8W
9TdLKDAHN1a2Y+x+CJVdefh65EzMUDXUDOEtC5pADxLrTzvX6UvDTUcsDHfKrwhf13wv67LyC8fG
QBFgE5soYsJFZI7nNn7zy8ND6y7GuqenYo5fTT1x4OuFec/pJ2yxZOGMHOUEJKbQBGlXifxoyxHA
zR/jswtRhdhpqEWYLZAxAJKuq96Y15jpNuV6eNw0J9blCMX+0nkcp6d1h1fbwkbepukZAPpYowaQ
TMk6kxYB8GktaVF6EKPb6ZsPhanyD+tNHBMFEvovfM9cK2HoUhWGkX7/EhDE9b1UkyZ1oRYI8A/J
YXImrsvM9y7LzFu1xS3++3CUiIVwUq0n1aBDfwKBABOrlA6+lUlbvprqKJ9cqJvyIVDREWeEbThb
kaab15+O3Yt21DsBwWnWuP0ntYPjT6deym87qtHj7hbF9QkbImkyG9BEnBJzrMSBTzUwmVem/SO5
0Jy/IljrPwQZ1fGFNDlaEve92yM2IfIQ7px4nF7KevKA5CN2sCKc4f74NdQDBqYwKsU1dlDPY8TH
eZYn8zRDSqjEy4OhR+hKy2B4hSeDu0An05R5cMQJKjYkzpRutN0yvGF2WF73Zlm/iF5pTmyU7BoZ
fm2/z8FtVcE4st4TwoCALGn7eHvguCvdd55GHBTRLoYV7VoYekVVgpvgAEXIdmJHvSXuu2Z7KBOL
aDJ0QmIyYfP6LEoqz61OLd1K/01Q7jfxGhbjEyj++nPxEqTfrCzzW21GtPrE4DwoE8mwKHc4OQKb
Koxopajkv2paPJujFSfz5RaW4Z8ONCDlOQSCMSQFiPR7WPr1NzLa1XtrJS+ODAZz3SPluvAydfCA
M6fyTw0PDZn/jD5NEbaCOIlduulFpY14hKY1AzXc4N4vw9KhzgG5Dj9Mmqz6NC5i5kVACFSCLFRc
ngGTpH4+Sjmlp4qUqjDT3nCzb1eMOIVTec2PSDfTcZ5gXpZXPqp9m7mnSOR3phQwNQqFKQ58Bggr
ucYivq4QyrMPDv2NrCfooK5Lxr86XeP55FVRwq3RLVg2UHUgIglm45hTdWtFyBpR9vIyu3aENlhm
OjsAhoR+9o9UfoD9R+EzD2JHWKgfLWXhTSHXG2wAXHq1ILMGvwynqnDbjSgY/ug6FeQeE1jQxAcZ
eBgZSffnu8VsBZIEBkumQ9zk87qZ5qzJsq3Zter12fdX95YekNRPxyGc5L0qg/2jv72MIBUNC++o
0ujDRRJCrkE4tg/VnHSCaJ1U/1hhQe2lx1z/3HM30KM20AdbwUMpboll+2XIhP6PqITgMXD6gEyj
OCmTrApQT99jYXOJbh6VvSOWKLyfZ7oWTzhakEkcDFk8r6z84S8PbPS7h1STCQoREtgm+sr4PfI7
MRbrvEZE3HA3Zxp30R0JFOt04d/V7UlvFr6g86PRzQWWov6cBMv+q4s3QO5jrdMq91mG+1/gs0mB
t/eG7oiZEZpNzxFXpIXL/f9IO6/dupWtzb7QT4AsshhuV6aSJQc53BCyvM2cM5++B91At0URi3A3
zsXewMZRLZIVZs35zfF1ekdKSbFLSYhiSeeFcppI6L7Xgvl8AAtNo0TS659BsKmfhlokrwrz5Hud
Dvl9YPjj3C/isYNKb8xe6dBX59ZkjcyZA73uvyBVcLGjIGMOu5Hz69Zhpo+3iZEmj0ocxXI/IRCO
dtJCe/ANJIZPmxsGxLSlwWUmhT9xaeScofp8aIai/zhE0dR8zKnf0TDlVM1zSnoSkSgGsN+QXPT2
GT2ZXiILytgpcYO05K4suYNeejVX6h9UytVsL/qwLO5IceQ3OaHWdK7QyYhjoPoKvQxouqDzpEPw
REgifmi+RyCaTehIEG83qOEmNSobODpYPuxKCk05GWa9iM7T5Iy0kmUJcXRhqg5zLsgMImY2wOGU
cptjF8hrrfjgZEb8QBdNFd31RSLRBqkpKqzY1zNkw5HhHyVp5YJospsLoyX4xSfwZ/SsSy20MxfZ
jKnvEWp5L6C3/OixaGUVnfDAENmxEk6PPNMW5QPOzWW500KVX02HjRA3wkYHjlzbTs6JlibBDbnS
nBAOXyIU81k9qt8au1B+cTHPeLt9bj2NZmogwhyjytzBi2zDT6U/1SfdH8b2mIiBy/8kuhoprO7l
J2R20aMG4ghGVJ4X00NYljp+s/TY4PyGDtdPH/4HjaCpNGHTu6bdBTdwOQvrvhOh5+wmaxy0w/8I
T68M5LGpO3kdFllamhUZrB0jS449OODhhBxdzflTEyqFPCrGS1GNmXVMWk6sseXD0TER9xtYzxWC
qEmAA1cTrCvXlfm//8XEpRo6UvMpWhdStIq9Ya4jFEHJK7hyblGh13CJFv5ntgmDkv8tCKLRjAml
lad1W/gIBw/a0TE0hf0wQoXZkyyyfijexNXCIQ6kyI0YLScwpwMw0jewm2uESEvHM54KkYUf04IF
qjClyZyprVtbU3NqAWHCxw6783Xa5gr80rSgwtlCn+0c9AWHUvHJ6I7cSNzWqz7xAf2vesC1kf+D
4pJK4D5VJnRiXx9UW33LkO81lM24Bi3NTDJ6H3uP/KPbd532iK7BPhtCU/YGtZkTURfIIgQ3x7Q2
p0PRx+UOV1NnX/T5lhvv2tSC1/V/fsgMI/1raoFZqqzK5CV3aQp2D92VbWvhLX2i3YY36+rnRL+B
E9RMdH+HdjUHM7GMqnVNSsln3dblgwkvbgNWvTqKZVi8LV1H6bb4nB2ClVardW6w2LKSqDLkJe8r
ebz+/VYnzV+jLJDYeuObyLKG1i3ohnaxpvCPNoWiryC4spuoQllJzNdtrIeVT4XXj4p7qaZaGAov
Hg3neIeco9G6FiDEIyX85qGNew9qG/1+159v5S0iDkVmY6JfAlO/IJ+3UJYQiESti0OdoHG2Me0T
2knq6P86jmA2qDq2NxoM2uVmE2Rs56hamH1RrT/kk0A7Og3+xpx4D9RlFMJI3bBojnyHmoXSiEJc
MvM8OIsnOy/FF88ZlOFmCiPhkhL0xIYn+/z93zJnMaJSDSwEVAty/HKuCzxOLEBEtUuI0D4HkmuG
EiXxcchMH5byDPmPzRzsmyfEBvH2j0PHYmwLtwTHBDZu2PjhLFY0BRg6wsLJbTrF1NwY5S/MJUNx
uAAXmcjdzkKI6FYt8diFAoFZck3R5E3b0qdwilWn5F7l0UxMuR5gi0ysMd3THOHJS0YfLXqCFAAo
RVfb8W9SS1KQL9B77xJ68dMjPlBIZlNgJ0gHk8n4bFWTXmxsn++nJ3hrDgYDCY2Bac3CdlBzkjwM
QzG6gR2bnyFEIWmYAvXp+uR8v97mUeb5wg6NK9JivVWxEhuUN0aqVvAFAqVv9koXCLcvpvp8fajV
B3JMx3YM2InwmN5+M5Ue1cn2LYbCKPsYGyRpZy3hxqpeeyDcLbCO003DJOf+dhTIUU5VOQbugqiL
9mMtYR5MXOpoYtiyGVxZACQ5VdKs3HosCnRvh0LsnNHAaA+uzwUp3yVpDxiq7WeWEeRCEdzBVw1e
eqdFhysSZQw2Npb57y8Wgc3wmmHRq0qJYLGBkViN0tYoB5d0iUI2MaV0m/fo9sg43JalGh1MPd9y
H195vzbJQIlFGdsMls1vH7rwijCymmp0IyXEy8Psk6NVtf1Rh3fz75+SoWaDBAPrDhwk3w7lmxH0
+Ji5GRnDN0MMLX1elH1N3Ug3Rlp9k3+NtJg0TanAjmnT0W0IQj8i4zIfMicf6ZURnVuCN6E8a5un
6+thdVCHwqKOg45KxPH28eiM4wJt0+FRo+P4yYrxX9OCy4ud0cKbaq14GSnC/rw+6NrnMzjzDF6q
YatLUDgNbD71nbh3fZpebsqUbivFoAWCbHW18VLXhrJNYSDOczQBivDt8wGd5oraF4PbG9DAe6Ok
Gyns/muH3tk4iVbeJDoKVVIB4SzAfOrtSOVo5Fmnmb0b1V3zCD5UP424hnyhylve2Z6PnjFUX6+/
yNUx8Qii+4wzEKnm2zHDkYyiNldKO3TCKQXgOrlNYMsfwgFiEnAAFe7PiLzcuFwf+P1Br2sa5wFG
tKo5O3u8HRhZXBYDRCo59GRAHzV19wTzi1952ub/6dBJ/I3v+H7fZkBDlZyzOHyYS7esioXXB6Iu
gdgrNXdGIHJpHNYb33B9FEJagmfB3r2YLVqdgXUcmtJN8wEliYOO/8mJTLHxMO8nJQ+DCa3N0Sre
fzaN1KnReU3lVj0gM4Q89XQ2ySf2hwBs8e/rn2plMHM+vbHjguUr7cWnotA1WmUYNC6kHeW2wXfw
FAxe+jCqxZbT0jzF354Fuinw8mUqzm4KS0sup5eSgoJXu0VRl80vQM3cokQ7Jg+QCZFRd9Qhuxu6
frxHrIsSbroaR/31x135hNCPWH6c7bjALa8loB8nLyal6kovaO/UpkX5QgPS8/VR1l4q0YrDbQ7j
ILk89exwyvGVyls3SEVw8qb0hR7e9GgZyI+vj7Sy0ua1jcu3xeVVLJ+H4kIfaINVuWY0qed2sP2I
HDYUaMrPXXuGtdr8u9c0d0IcfFWuQBx9yzOhyHFR0GEUuGqlDI+cBuCEzMm5FbTonq4/3Z8AcjFl
OMA5d1jSs5R13uH+uhXT+hcgiYGGZNAMmt7MTnUVxXP6dXa0WRg3tazy/2iS7V9wIRBH9kH1s4Dv
vbGfrXxPJowQeI/oxG3LEwmR8yBKMUsYkPd+BlpLxdIOa+Uypujtrz/zyhd1dEjDbGfYIXEMvn1k
y0oTsw3D1g0Ret0qfSG/eGWb0gFYkyiC/4g5zOFfhzRQlLN1GmhVcBBa7AGIdrIsCaPaxVsCpIM0
j5Rh64MK73yf9fSuXx/u/RpkONwXcVVRKSNai0hm6kl3BY1duYEWtC7kC9o+edaNUd5/M0Yh7J2d
ylRydYv3mCAxNrzeq9ywcaYHODv2OfEddNYz4+X6Ay2H4kuplkmujpPHxC5rcS4opQGyv1WopVdd
eVPneo1o1cpPvgz/NWD5MxSLXbeBDTrvvBopwCAoqxLVxUIkuxC0fKOTsJ/btPyN97f8SsuR5nn6
19LTQDnEcZPjTBEU/alvPfNgKHA8rr+65Zkwj0JPjco1XePWtbyfdNGocVK0mqsRjYBaleazrjuW
S8xuHbtGi47gIJ17zFLq4wDccGOxrTwkFl06a1sjTuEq9vYhYzySMS2CFSnQX9xkit1ewrnv4PpD
Lpc0D0k4hDcJ1jfkN9XFVITiZRohO4ubxZJm9ZTG1BB+JwYyIQJvfGD+0dJnHu9/xyiCOUlfztun
aieFaMhTVJfCoNrt0ymOvlWVBYju+nOtzHveHHGQjWBGfXcSdAh/RiUzBe0smLfSRh1NwJUaErk0
3UA62Bhu5WMhQuUFkg5z6A9bHAYyL5GQ04rAtVnSlVRG0R0f13KvP5Q+v52/zxzeHhs91w6hWjjg
LTcO0ZgRl1kEeaz42nkO8ywgwWHk9eeyUJCD2di6heRU/OCUGfWI7UUpBMftBB4TKWsn9oofaqBP
7NYKT76jVhfmtlbvK9tB7FxOwYj9AdsqferU857yKmuUA2Qd83FCtkPqJlF042T2ceh8h8g81j+C
QnRIsWktEBTFcDi5GTw1bvegZLJgjz2Piowc8ee4cf6ufWAbizZNpeZhkbB4O5EGXwCgAVfqBqod
uRMNiLtISXKSCXSfXX/tK2uEtCmvHQ/3lVRSFIG0ACQ/ueoQdF8trGtc+tP6Q2u0xX/D2G3YLM9n
zOIj65QOdBbKnB9ZXhjsqm+zSWU4/PkADE1++huHSfuLj0XFHuqt+ADlA8vnFKOS6w/6J/h7N7Tk
qsKNhTTo8rRNEz+qyxLlFbldX94WmRF+Qw/hfOwUW84mqzYwu6D1P0ytUn4TaVuekPibn0svF1/7
pks/dKQMj9d/1cqX/pP/RazOS3mXrk8HTfPD2MD/NKjlxa+a+gYCSP4FMV208QLWh6K0RfXVnPN6
byeVY0ywDRSTL92owCLzCrWODLP7XEFg8v/wVHOWXpAEYn9fHMxpJ0oM1TktQZrQxgQduzkkShB8
pAW9ebw+1soE1uf7k0mK28BhevFY5UgIEtX25KIPmOJnn9juy4CY4L5NwAO9CjEqG4fX6oi0Ns6Z
J51/LEYMlDT0tTibXK0vLJruYUkigMPipfXJwyb+liX1Mp3Axsg5qUuqBERt7+5vdacUVhk3oxsH
vjgMgjbIrkBJhTwjRTTqv6qObv5j5P1nTOYkGzERD+XHxWQJkHSmvmQDzqz8I+IQGjxRA5/zPgn/
P4eaj5+/Ap4mp37td/boTsKOwmOG68BTGqMN2imJKsaNqbn6MiWespapY2a4jAlgBJt2gAzEdepe
u+0h+59bI0l+zzr6iz8VxTNA3GJjjq4tPUFDl0ENm7LS8mibRXlF35KtlPQfPQyQBc9NUYWAkWjq
vr4c1jZY0vY2gxm2aS1XeVRXNH5nzkDfvqBI4eflhY5Fjc7JGAZYT/SDHxb2pGhxN7I0WyPPy+bv
7wj1NFLGjIdEmbgvUwv1kzNCEx0y52IMWvurC2o0BZWZZxtDa2tjzzVcFhuetvbyWCll0VGAj/mq
XVXlnOSN16FoHMPuAB84svd4jATDIeNa1O9N1MbuSItrBHvfc24gatnaTqUXINjbmeHDtqZdGjDk
OHj2rpJljUvRJHoapXtAQMfrH2xtbpAFIvihLmG8i8TTIPW0EfCZWyZ2cuodxTrAEkiIHlV7Y+6v
bVwEFKogjmPfWt6X1A62s9FPk9tV5Xjy86C+4JOTH1R/nO7ghYzn64+2ttZgBlIGJMiXpHrfzgiU
wbrvQ311O8dzxMlo9fYebYvnP3Z6Lmw39WbMhBbXzcfrA/+pFy3PehQjdCJw1BMpL0Y2fc45FeKF
myuDKIBNhMZL5WD/4jZWaVdnAx2EfcKiKw6PfRUH4A5KOmHQWQ7yWw9HIftAA0osYMqHdDZ5udHb
hwKrNowt4Q3Ep5o2cPWSl130JYWJNsNzvKKllyOo/Bvk+NOXCPIoGqVRmkhIUa8ZPxqfzuw97UnN
69RMEwAJG4nQgUaa8vPYRxZUZrscEOi3sO9uwejoGAZdfzErM4BsLbQwh9OEKHuxrQ9RBvVv3h1Y
LzPQrNAS5TaKg/4HctsoOdVtG5anfx9Ts0iRkecn5b+MuwrMJIKuUcjA5yocmbLIRqYdO8MRwaun
0bfakfT4fxmTCrQhHZ2U7iIAqXyyw0PFmKNheXwEDUFzw95wksowfOpUZ2PCzWfUYr4huOCoVHXS
79Q13s50UIV650Gfd/0U04ad1+Bfs5cQu7eEMytLyiA3LbkimSZxweIDOqBh6UFLB9cA/xCAnFA1
BU18ik0pkNYYvn8wTXdRPUYv19/oyjZlGLCViZ/5B0Xht0849VFtqpLanoAvji+EGY7OEa8evTt2
QoqN8uXaPGWOatLQ4N+Qj3s7mpEOxVjSU+WWzdQCO2ogghqhIoaD1UwATEzI5Rv78MoRQglDMkW5
vJLkWUwZOw/8Rg/KCUUSfM37Jp47hc0gNpE8pi+wMu+tzNKHfWY33saZPc+O5eyhXDqH/5rEDHgx
NHi0TK25nrrsKeWFzT85pg0Cvco2IhcrWeNi4ld1yKpImXZFV1Ybb3vt25oOl2scCnRyd4vZSwo4
JTjX2BWa7MnGQ8jF6eDnhP3K+fok0tZGsoCHz7kfh/hr/u9/xQgx4I0+80u+K2GS+BBEkqQqjQdK
dgDbQ0Vk50xpca9bLW3CmL1kP8q6zC6ItOxnNc10VIg0Of5kFZTmTYhupXFhKpNHuv47V5YzxxV2
IYYgiiI99vZnolFpLCcdJtcIaOMUbQMCvKYheWOUebEuvjutMzTak1cky72MWhShYR0IINLVOPWT
s9elbXGL7Nq/aTEGome56yudFhsturVw4AT/5GfTd/K4ObakQ0xrCwL67KxaIaJ/i97iX7WKshuk
stBxN5mE1exBjCnZGYAPLSZcMfH48tKRdo/IcSLrp6nU0G1hQavilvthMl7susRt2TSsuAdpmlrg
gotm5COFcQF5v2GzvuvGMfo5GEHxZIS+/1sUZtocvF7zaeT1cF7b41KKQw2I/OpGB1PnH1LFHDOs
cXpxo6t1mn2//ia1lQ9mkr3X5psgtcjlJTABHQs3wZeuCRXA+4pQtaKjIu5Gtg3DKfr/WkhAX2m7
DupH1agN/b5MA2e40AAAM7YdgIlmfKlgT2Zt/G2hGk83TqSVX0iKn7VFwo4odVlesDUQmEmpGa6e
I4Pf+VL7guvrEO+vv4mVjZMLIsUvnNN13sO8y/21wFSnyvq8kDhsKmw0gN6aEtBOZOE07Df0k36k
5hD8++2GnAoJSTQ1DLncOf0pFCEGADqUiNQ0L8QQTnjqBU4030ZDs7ZKb/PiW6waG4mQBK83X/uX
8URQj1QaJ013U53ebp0WhnNlYgQAfz39ipa7P6Vq8XT9ta4cDkwuMsmmQWFDWyqHuEdaXZMFBiVu
CzEqGKTZYNxO+8eqdAily46clT/Ft7RG+1vq55Wpgy09ykd0POzPzuKb9ulELz6ui0hU4XbT9wRc
C7r6v+95nOrIBCmb0lWylM31IQ4q8ZiZbtzKHodKC7PtQNtyvV85AOxZHjTrN6nnL1PkUSMdzyA6
cwcg+AcH0heGa41y1HPKiNe/2bsiJjkMLoQSkJXjaLy9+b3+tRYQ5dPRi1GzW3UWXedmKu8MuwmP
oSKnizVaI2njtPlmtJ1+CBQ7Oky4n2y81ZX1OMtP+HJkcfkli99g0pAAcSqyXEkP0tckkg2oc807
5XYvv+IW7m9VideeGoWxMSf5BEpZe/5Ffz21XSdmQeePOYe+Gbb2kt6ZKaN105HFgcIS7n0jJjlx
P8Bo9cMei8bJOlx/9atPbRPyEy/yY5bLJR7VcQgS1QLc6RinmG7dPZ45cKzQFxxy3Yq27v8rS8RR
yWALDoBZzL0QRNIQn5iR11ouDVCRDTjEieHYGtmhsTE4sQpjNr+2w4+oIABK2WqNuT3J/1FG1a4j
/3uASm+fQ9g0z9ffxNoPIwlq4CYloMeoi0hCywHT96oiWbu28dEi3t3JtvM3nn9lS+RN/99RFjuE
BJyEJXpoumoMCNYJ2h+404uvQ2+8dOCBb+q+0Tdi1j9Vn8U2zEFD+ZoyL101zmJmA6wnfrc5cosq
bZVdYSltdcqzocAUBV/gXYOZC007CTCBDxmcCxqXCsBD9yJqM/0uVpvuOyjX8YLXjdd9DxPFwAVC
ZIB5RggqwEOQbQFgpHfX31d9H3/0zB5Po1h0JuRiOXfRK8nwTEFHwQfR92uJR5+srUOIfOUcxA1s
Nh0DYNoPgftjHFNFmnfAn0R6H21vQKSU63OS0UeX7x/qHuYDCF5pbNVzVxekTt6P5lS6HVRDvF2Q
FtAsKNO1SV4sH51TFBHJnavSUoOLFuP8uqsrw1F22hhaF81sR8AMAiks3VmBZ56vT8eV7Xeu8zAb
6SdBmb1YJ07YarP3i+lOlB2OkeljkhYJLL6cVN3YA1aOTIYiTT7rzufy4dvHjmVMz5EtOLX8MPgV
0/AE1bjApdCvxnu64IZLC5/ghvq+3Iqr+cvLmTlLHMilsSlQiV2MnAIGjcbJdOsJKFwmRbc3hnCr
cLb2KimIcmUkysL8azH/gTOOcWhb0u2nActEX0vZ2SL9KxjbL//+0djZ6G+w0U4RPb59Hjw0cIrR
U05mB9fnOA7zF/S3+n3YoK24PtTaRkLiGFvpOVClKvh2KCWDPFgUzI90sPQbXyrlZzNNxV3IDfxO
DMDYLbPaiK3WXqTDVYtkDYuDLfDtmH4EjC3Ck9S1dL+1jgpBWLoPZVcc4a5EGzeF9cG4JCDNJmgV
i8VoVE6ZYuIj3RBPc3aGfKaba9EF9JOxsQDeD8UdViVgpDuP8FhfTMMxDCVmzGzKjkim27IagVl7
cvpUTMFWYnd+RW9n/Hxd1vGqILtLqLEYCg5EzKYqpCtpuqdVmkM+BYZ4uj45zPdLWpu3MQS7swrt
XSbP6QIvEG2ku70vS+c8UMIQT7LN++AW+2dsgDDnam/nefUrw70CtjHHKhCxOv6MkaH62TEQGe6r
NCrBWWmRoIYOxs0CCoujGhYMdaNVh8hr7OfBMmlE1wKR/Z5odPjUFYj1T15uGqQrB897NRMaG3eK
DPwvtI3l6Z0NJc3eRS2JyB0dF4q2tzvPfE3aWOrnEHjgqyUBL8DQVuR/+PXqrxX2fR9wV7V/NrB3
8z33WRxW4k4U2B+WVn0OnKK1PtN4Rr4rnqay+1gPSZTdxhg3PE2Z7OOT1xXTL3wUq/Ti5aD9D2OP
PgjMZik+97TKI0gqkfzukXll2okEHX4wRpL1+s6HGfCaxF7QHfMxaiCIEDDfx4ViYqWXlo16gxsj
rEBNTdVda82w9cTUW3PjGF85najCc4Rb84WRdMdiQYSNquKpEOsuUTA+jeCvHP+nWgachqTdQps2
2jjC0TIwnQRMOjlOeOiQI8Es2IVTbYRLKxd5FuV8h9SYyZq1vEt2TdeDkFQpUaTBJxtDZtgfEZQy
vISH6t4ereaIxTMQjIgiVq4YziEwgggOka5TbVIgCpFf/nx93mvzO1gsr1nIRo8WFwlKsYsNeEpz
WJNJLlwjGdsYgIitZHdhBpmDqeb4X60JNctlyEIwLTVM9GifOuqk3NCl0yQ3aZEO0ckIU2wqN37Y
vB0vfxjlZaJ85N4kLRc/jEIYitMxh2EV5HkHqswromMy9qVzPzpq+zIpTjzuujq28z2MRxWrAEpa
+K8YWIk9i7QZ1IsCAEo/6JjlFgAimuaFQv34oQi17tf1X7uySQkUPvasryb0WF6FJP6euKJWOmXz
VP0UY1o67EcduuPGW3HevxRS8WiMEQEzmrk4w7qWliw7UHVX7TPne9L5eDsg5/ygE6cCvMHCJoX+
3EMlGuoEElKJy4K2IRF4f45ytKD/B0NCIhHVIL/xr0uYQhc47KCSDZl/+cQntUHIpgLwCDB5H97t
6FwSBJIb94C1V8wpQH0HmbyGEvrtsGEB2qluJuk6Uydw4U2jG24NYmORrhxswtARBuC5pVPRXrxg
L6Gnn+4Uw6UegF8I/BTntXUK/8lAKx2d/nnWcMsgjiQ1TRfacn8ipO+GDF62mxepdEe8Qp6mJvI3
MuArL46bo0W2lyossofFI5W9nUVgdXWXmNK/8VRgN7R1lQ/Xn2X+K4vlioYD3Z5wSPpyHXj7ebKp
sTy9L3s3Cz3P+e30wowPdBgYIDFrFuB9RvV6Y8yVmWjQ1UDLMZHB+8p4NpmDbeU0gmmlXv/o1Vmn
AnhkZwHcORQABe/GHDO/6w+qz0+yeFI8DCSZDzpRyNbNa/Sv+V/rOFeHg965XYzbyX0qSlRzUPup
oiBsqh55Pbhb4TbazFRZn2o3GDB59GUdFDM/ni6dvggwFQnTNNIOPphF/8NAn/GXPpyoeM2SjXsr
KTMsDeKg0D6TS62593MdwHY5ZsN90fFdib8XXK1elCbQ8kvMhlEj6RKhdeqTGHpsSmjtf0zsLjV3
Qb7dprn27plTKDTJ/ah8+bdvwQoc3TLKpnGjSB8/eXi94CECbRBhSyNOA5lsXFO0sv94/e2vTLO5
SIdun0odHbjz+v3r5QdZCdXNQMmu0U71mPiA0SEEWXuaX+0nNqtmY8Odd5XlxyZBSVWS2+3cLvp2
PPJfLdEzkvJwCORTn2n1KzSvYA8/ARpp1UyvSG7KPRyobGOerSxbLpbsQZJ7A296Mc1kIerCq6iG
tkYNGw3y2Fn6cjhff5/aygtlBFbRvDtAD1uE1+VkR31ZmHSrhS3wkkZ6an0xI024ZtGbPhM2j6cd
PkaKckgAEk23smZOfGrxIY13mCp7za/KxzvgxEbXQTwTlUABlCv9F4EjtbHxe1emHbslFba5i+l9
axHOI9gXVxHlPMAPFIrN4nFMErj8XaPH7S6svMTNhyZxDtff09q4bNEoCxA/C7GUlxSRDkIG/r+r
5FZxSdomfDKqHFvgLtY+cEzWUFqr8Pn6oCvf5k9inLTf3Ci5rPR33QBmfe4k1O2pAJuoYvxkd/Zx
aPNnD/sp9/pwKzMO7z/KtJyvKvXpxZKuslg1Otws3bpugYBYnYNDg1EkW0KNd4AMlMlUY+dok3YD
h43i7aKaZElhEF9LV6KKng69r4cvGemlmfebjTgjB5XhakB9O0QbcfhJBcIuzp1RSrzPhTG+XH/u
lW9rEdLofCaCN2SIb3/O4GUKkFm1dkNcN3H0TkLrqWAen5tW5LcxwDFx1JIg//csyxwpsiz0+du+
K/ZMcayG1CPoLeygg3sejopJ7NeXjrDgeP0RV+JGeMwkP7jYkmVZXj1GZ+SiGha1m0+Btpe+qe3K
SnX2ahQ2p0EvvLPmqc0pZC2dAgz2Pl8ffu0mxqSilMReSoJiKe2IJlTuoSgaF4jG5B2E1QInyvAu
eAwhWAN46koJbMji1DjqYWKQYo00/6sagAPe2NFXIjyLGJIIls5BdAmLfXXgig3/kR6eARfqg4la
x9wZytBWh7rLq61q+8oSZgenl4F1hShteUxy2UXE1dR0efU52r0maC9cs9qdg73OAW5+tnHnXXs6
iw2STAZfm0j57VwOMG0rdCdqXOjNtG+XlY7N0JCN/neMOmrx4fp3XTkdqchyPeOgYmotR6O0X8BT
rBr6ytpm3yoapH6p5W4bacrJGsAGD5oln0q4UBv7sRQ8yNuDmVzLHDbzmHOBdvEZEbpEXp7QSkSv
X8xS7QjVD5ps02lHDkOl/kUTycOU2P0nJwrwWMwNe/wKEVzpD6j5PFLstu2ZR3+abBs8dKHiJmV7
PSi9vqlxfpjKIdyNGCtoB7hQRXWs+wSMXe0jmznbcT7MaPUJTKive9rv1MGWBrqjP1o7yyusT1pR
K8lugmr24LWa/B1bmhKc5EDJwNVJmHzOfQ88cFdlLZKPuv3k9KAoTg4tGwABG6nofLwR38rO6p0O
/p8ZI+vFp+wg6U+EsxN4/e88AHXn0r7XWHssYWR2qKBOensNG+Eh2MkUEvPeLwNTbkyz9x+epYyq
k1yZxp1sqXUxo5GWP6BsLkDtwvg0Ixmc3zhvtcEZaDq6kiCt6DqJ2G+9HSGb2BLBrf8A4iLSFqr2
TuxX+gFub5bCeWwaTfRxqlHZgC6uy3ufaO5MwSh6QOZRfxjpLf12fda/X9PES3O9g/iDTe3PZvdX
DBrWFNqmWJ8AMXMmqBbEURWPuV0PTuU09oRF18d7v6YJOAgCedVcd+DOvF3TSWwFJUZAdBwYdXYM
wZofZaX+13Rtv6GweH8Svh1pXnR/PdkgRBZiZaG6DV7ox2ZwWryZOsj4nIknEeALJIexPF9/vPdh
B4Oyim2NeJ5U1CICbaKRzvSAxxMeGdQ+1O2bboirjeCG+vD7HYMo+k/CmuLtu40/S8e+IX8yl8yj
rH/WO8C3P5wyj/WXwqK94lY1AtGf6TvDX70JK6DjHvBr2PEJtMWjUQundAlVYlJSyNiiXWGOzXTA
oFdgA5ynk9zpWlOUuwTPsBmlVxTRbeQkZMR9My5aSDyobA9sNG3p1oWRdI/EFpPAFMDufhWGR49s
EJYNQOrAmxQ8ATScM8t4sLpDGdTsrVqtNeDAEw/fYR+ju45+mlFvH5XAIgpF3h0MnxEEKV/MMIKS
6Sd+69/KzsZvDt95/7dnWrF1MAq4tYeyDSk7GmZQ76YeBuF+whA7OpP0Lx4oZ4fJcc4uTQBcQvOD
QaEkAEDSZK85QeLJkJ72ZCODf6z48beidzA19QNfxcgS/7D6ME2kIoB0R1F5R2uzJOsMCP5ZazQ7
3gfYkw08XiMe+kabom/1hHPdjrR4Q5rdw1CV4zGtih921NrVzybJSYoC/3KCWwlDcHyYVCV6bsYx
8A5lWff5Cfipc+5EpjevOOWEn0CIpvHZNEFGX2w8vfJHNWfJvGbkBCqeVyl8HBvNGk1XM4lPAP6h
etV9GyXHYija/DEqaVLbq4O0wxdRkx69qe2Ko0Xhxeh7La0EfEOZdc4FNwAvdFm8cEQmPDjoJy8a
iPRxpY03uMfa9j4LaMb7kDSd2aOQznCWsDEC8b6bRWTeNI3A4ovMOLl9nXTvN0VWdUc+XIuHz8lU
COdg0wejf/DCyCiO9D+k8d6C5Gw/9z5SwrupRE/4bALmzl/8OFa0nbCq5qJXkNjI9avWsDMieKF3
SuP5/W4YWqKriXq1cVtNoRFd/DSvuE/VaMp34IEVDXfs0Qzx4Z7K+gQ6kVMvsSsKAGok9eJrV4dW
/7WWSi12SSnEi1/qQX2bhxmGIH4dgDYa2H/Vy4iR6IDFyBzOOY2ef5DSZJukDdNST/hUqKAdTVC9
Q4rc98CHyKpDQy4+BEVrakZ0bCq809HlTcmNmmOLvJ8KKX7guufB18VbDwFc0oxPeGthu2f7OFU5
AJx1/tUc7vM0Hksgm1nQ7mPUFT89rzLJDcVpVNxmtjP8cmor5IzqCz47iaoBm/TAkoprNTQt7BLs
W0MMSIlxjglmEeaOGwROfRzNItnXnd1omGzb+s9KIoI4UvahvI+1KPSlNGjq9OCLSg0P2aCE6UVL
Wy1Fq+bB8A8LJ3rO8TW+NbF6oyJue8mTKhtTHu0I1foNHT7deFM4WlifrMnyXPbguP/ATSK8x4BE
zc9JbzbVHitvFpYVjFQWh2BM/TtVa3r9kiRq/ymBwfRKGzyGu0YCinQ/SbMNDn3f+TjqFEoE/9Gs
2njv1eBCz5gQTPdjZZe3vDVeOuVr6lgl9ad0N9pqph2nyMH/ESWK2T4PalNZv2j8aHGnrVs8wDgX
PHysK8HZO8ps9tNDD0JDF0fWrwzLD+11EGr3PIRN9qglQvsiaZjxz2GQhG4/1Kl2GHP8zm7Ltqyq
M39Cdzubm9curyT1GpBBW8HrSj2GXOVcvpzv18679KsdFzKMktB2vSb0S6K5wD4ZqTBeDFByn2Jj
1H8UUib3VaFX92Ho26faF2a/syoZ/PC7bPCOmIUCrsd7QNu4k67EGMCDQA3Q/i/e1/kVMxT20Co0
rXteuWfaF6fBcYbbTK3GW7XL5L+f/KAAWXhkv1FLi/n3/HXyNz4ud03Bu4i4Fz5VmGsMO06x5OIx
l4NdFprO5zH32ud/PvsRjmpcSCW5xHc1eYyHgOXGo+U64CkOXFK7O4+i3en6KO9vv7xCknco4Mlz
acvSQfu/ODuzHjmNtY9/IiT25RZ6me4Zj+2xHdu5QbYTs+9QBXz694cvXmVo1GjOiY4SJVGqgaqn
nuW/AFPuvVBzLkpueLlPURjiNJ1K47nEe/6vtonLR9OqxRNGg/Jlbufm1/0fsJHBIXVl0/DQYYkY
6xY8an6p3re8XRxl+kNnAEKsI8gaI5ZZD/eX2to4BgBEUuOlvl0jDlTIqeo46DwrzTE/xMubkoxL
AcF571mDDLVXiN1mVUsD3qZ5iBTBTfamp12Hl4HhXDQ9/mFGdnOdc89+ycNZ3XmyjTzR46gyxwWa
QndqKQn+s0WZj+sZ4QTgXRRTHOVSe7aEnF7uv7/bFBjhCOYX2HhCsEIj5vUq4WTrjdBG92J1ivqY
ppGCBWns8BL7+oGJQBVInd1zf9Hb/QFxfEHLLxSJhaTxelF7xhM9EzT0dKyUkGbE3oEBsgU8XWjH
/2UpZrbsEGZ467OAk0cTqrKlzTVhZI8qpOHHpjWdizSMd47d7Qej5QROiZkoZ/sGdYvTVxKT2LmX
JgZqvyDR35H1Njs9iNsNzyqMAhCqAalHl+X1u5tzkDWpNJ0LkTxUjyA2o9w3IsvBI0rBix1ZS3S7
3/4SPbD4dEvpRnOLvF5TTTtOA75uSJvqS07FKdACLmIlsPtG7tTaf1oZq1bHH2AKNxU7hEHX69UK
XFwR1HLti2zcSAlwVrKemZBaZsBUwPs8JHr6G1qehVkigO3aX4gTbdC1srRx2wAh6NPId+oTOqxK
dbZDIbWDqKM0Owl3wGgBl+XWPUSeXbcfZNHrA6n8FJWfIgUaxbtpnpFIgeO3eGHRy8RxAGUaGQAM
cC9ibieGL2lm/AJDMug7cfN2B9FhQPGKw+7BIlmj3ZpKzBNaVM6lb8r0IcZc83FWy+Fw/2tuXA8I
Ay7UKMRq0bNcvV/PS0TtKYSwCg3ml2Fqs++4ZFa1b+i9ZuBu6cTXssCXwNfbpjpj29Z8fesvAJZu
IyaLFhQaoeupc9d1cY97knUZFn8KH+2fKH6QTZ4CbZbA1Q/jaLi4y5O8460MyvPAUHdsd97DH2Gv
1xvNAJ+y9OaXXvgN5ELtkrQN0fe7GNIp9QO4E7v8JLO6HR7dkhZpAK7aK4KcEumzwOO0w0tKxTka
Dn/Sf49Rl5WHXsGn6gFqGyZiKkquzWOTSsc4TorEuUjDZHKPIH27SdgZDJ7pQy5z4PXLy2dHqdm6
Jk0LbT4mqVZgL4aVxv1PtBGilzOF/BN9L4798iv+c/tIbEC9NvGsS7mYMfcZQwK/Tjhnc5PrewpG
y45bfQgDtT6iJm3jhVPwerEUJ5Y+UmFFKNTEweCN0zcxSyfFdiWePpgkqU0wxI76lBj9rsDFxvs0
eEIGMyrdEl7p68UNVURGZgOybxzadtFkZ0E/WXuXwwaNGWAn4mkwZ5F+ANr+ehnUUTqnbQb3gm5t
/w5mHo834aX+sdMV1OmoSyaFxpra6w1VOkcT6ktGVZCViiGh/KuRhu+9Pf+AzgWqjc5rxFmtUq3y
kVroCxx15hIjEXr6+dHN0vZa9+C6A5xUk3cNs3RQyNnQfrcFGQeGU7E7iIPD7a8eoeV5v1ytR3cL
w1zj2Suo8in/dKUKUPLBpNuYSzRvsY/w3hzxFlH8paEJ+pyW2CoWFaII+Zupe3GHLj/iaG08GMBw
3n5/IQPJDISoQ/dUXyU5laeGdjRSXSQw9IOxdzI8B0oclppp7/ba2k3QmZAXU/8ofayal0LPuUWx
uiQ/7NQDPXDrEJOs73T3tk7nf1dZPRANvbQxzYzXpiczqJ26OEVjKD6nWAvtLLWRIJKFIrCxYLDJ
PFZfKJRJXmdR7F4GVZP4MU+4TnKDYH1Jb+jJaxjWQ5p3djLEjSwH+hLHccG3u/qawRTOPZ5kGs1L
M8aOxspneVIlBpIMFMZji6fSh/vhbuuzMdZxMBRjf93AAgu1HYUppXPJeJfPM5bbAeAzdye12XqX
ywiOyErqxj5+HQO8HMRQIpBmowPpfa9w/fbw8aSvMs76te6kcsFKSuwpjG9sFvh15sKzIym9uTBc
Wnx5Sz5zyUdMP5JaiS44v2Eg58XuTra98dmI3gziKHLhnq2rCaI7OL1S9dCdiktqzszSfymGMj4z
5cnfwaUsdsB5G5NWQHKIAQPa5+Zg6Pv6lY7YPESYE4YXur/RO5S2nH8AShpf6U95n0fwj4cy6wmI
c+YdMr2wPzZpFY47mf9tRgX4B3FuND9sQBPr+4tMp0IbroqulU1rHSP4VD7O6TSiWIJawV8xaZ2H
e1WcxYGnlxFJulbWyU6Q23j3iw4OjlLkkOhert6EExeQqkFgX3pNnSffU5ViAgWqTL/LOSSkxnZc
7UTvjXublo2OAhiAAgTAVvvZtJASjUdPwU1nTi4j+I0PFa55gUim9iGJm9EvvXj2BRXF+c3nFYb7
gsqE+2LcfHYZFVbtzTQvLad3PkgbRzWv9PKd8/onuK0SEyTbkE6iWl2yxNWlncIijWavUfA+GFUN
+3W0qYSGBaifSTAGPlhu9V9VcbIPKQxp7K28KXmv4kD6Q9dma/5cxFka+jbJYUzVZM3jc5UUVeGD
L0dkttYaWws8RfR4tERKop36XnNCnJtSFSehIfJodOI4Px8FTNanDmIlyiVDrknYTTlOYbE9uTis
T4nMnkTOnMEXgNathzqKtM/QGDz5oIGuZrYRCeOlk134FcWe5KVvy1w/ZPh1d0dGKXF/niDBfpxR
wgIjLhdb8J7aHZj61Jh40WaL7bBIzPGTncHkDzLE+Ea81AftPd4TNsZlVpG/iDIu7ANWquVnQbaG
7aNbk2n0oYJ3lZUAKw3asWiBYza90x0K4dVF0GNIZ/t9pOE7ZzEfeuGaEUD7EV8Z/HgYG2Y51Vh+
tKoY7yZcGXAUd8t81D+UKeJDQMYNXFTTzJ2uJcXo78Lq9d9DBMC7nnjHRxkNxd/IU2aeP9LO7gKV
wfVPiMbG57ZIip+MNMPvQxu1v9wcF4ZrOqTzF4hV2OO5PGqLCMfgPsGjhcWVOkp+wjiMyjOkP4RX
JvJSOby21DW/FIpjxzt370bkXrJvAFgMnhcO+OvgNg1uZ2jDoEA0T75Oo24zHWg192iaZbJzAW4t
haI0chnk4WRJq4yiwfWYn0Giopbl+BEhlupDid/WNcH0deeS2LhrF0ijTvMHcsDNXcuALw2xk3Mv
PROThwy7z+cpxTrrfoTYCIfuQoWwFpQf9fTq3dlYTOFm77gXvEuUb3zA5jFOPDWBpmK4lEyVW4nD
/SW3HgwcCsgfUFUqycvqc6VdlDLgo00wIcChOEK8y3WIq/dX2fpS5H68N9qDS1fr9SpuLLUmAS9+
kZ02HzJRjAdzkL+Ak2U722/zeYiwENYXQq6xXHv/qQFNW8ltO+Z5HDyqH3CixOq0Dvfm4dvP8/+r
mKvnUWCBlnkJEI1mZx5k6GCcGRwlQQ8B9uH+q9t6IO4r2v6L7A0aB68fCNN7N8PWjz6WhnV9R7vr
n05x0p9vXoX7dzHGW5hpN10cTJHdXGlj7xJ1ojgaQzWdtKoq336KIBCqXEpg6kgpV68tRfuhwO7O
wx8gcTUqNBl6D1hNy37npW18HyomWl2LeOmiRfH6pfXqHBZF1zKzqIfhcyZTgAK6gY4aU/Qm2kli
thYz2Wngq8B03fAR9FDQfukpbCBjhAco9qBwOzH6+IvtucNtJC8eUGCc0hhROFS6r58rsksyF51Z
TE77Qwlw+mQ+HmZuavhTpdQ9gADh/ixjfPE06u6P9zfJRnhCK5lPR4lD6rSOFbGBllUx03fH0brw
lUnBG1TGtQnFtp4+o2oS7XzGrccFjQgHl5EQf6z2/pzTiEsBZ1xQg8h+gfvF+lZ04Xxg3Jc/KzkY
TBgZ6nMnWpTy7j/s1leFJsGAFMkpOv7rtdEpS4alugLeO197W1ikOlbrvAP+Yeo78XHjkEPvMnA9
oSJAXWu1WEcACWenckDlRfaxNbzi2S30fGeV20dCkoKpCQOMpVO7fp3CGLBZ7Lrw4gF3eADZ0PlD
F1fvR2fXCWSDswaCGCUyC5aOR9d09UQATDWm1HF4KRsaPQeq9Ck+LG2jhDaG4X6hpGhlgIWsLQ9d
X3RjUBVYoftmbZYY5Jom+eHRGTt7D2Z7u6eWH0arGi4GnLW1AoiK1pDdlcmSn8xRdKLvmf1EatQ8
4UWs1Qjudb0Z6FPUJn5eYZB6vL+tNpdfgFRMJgi26zM0uhXWG6oWXpJhsIoA6+xJIHQE+tNXoq56
FFI1voKLzJNjL9E4e3OGYaqkeTRGUO8mXK0CSNVij4nrRohEOKwfU/G8Q6nW4liGnvFSRNneqG6j
1uVCoa52kY6h3l2XW23bNExWq/CiGpiqC7OHTorUgX2eBlxPB61Xj5aW4gdSu/IDTsYYTZqyfrn/
0rc2PgUXCBIaps7N/AnPBdF1Xqtc4lEaweSNMGfzvjzqpWPtnLHbk7xcoLRMiRkLj331gp2ss6NK
VspFHzGrMFPqaUcvjP9hFzGjRjGNi2cRLX99DzhzP9Rl6S5vNZ1OqpZj6NiX6XHM0JAaMFE55Jk0
DomDnOP9V7n8l19Xl9zf+EUsspogptZNrniAmBfOZnhBAdgOGtsw30VDUwauqpTvFSYQe7frhm62
Ce17OauseTvtxQPOxPKr9y4z8JClbisy/W+0wqLmxRKzXZzKYii/On1vfOlEaeaBg7e9E5Shm1Q4
VVftbwF176NRdXR37r+MrSgHHhJQ9SJqAZJ7Oe3/yTatzJ1zta2BZORWVpyEzLJPqp3qyLai0/dV
TqpWn+COl3+riheZPiL55UcjcfT2IAcnnYNGqbVsZwvednaAoJKOcOqspc+0+lFdtkihtI5zSRP1
ZRqKpwpB8nPiddZ1irT8SHrwD27b8yHKm/zb/Tdy2y3kPfA/ahjUIm6cAe1Sjw27oFsYafa7ocwO
WdwGAJHy57yKgb2hu/lwf8WNsw06CAdcrk2XaYjx+hNEkcgUo2m8ixfGAMA9VRzjXFP/qbXp7egG
OrsklVxn6Btzg7xeaqgn+F7Mby+JU+iBobTDAcpXv/P5Nh8Ipsky70R0a514ZIlBkkoL5gJMD1tT
Cj8qDKiGn2ZpUGy8/e1Z0Nz5zzApJC1//UgIUOlmOFJCRzagQrCn5QE9HAvH53CvBly23SpyAMYm
YHHvMcBcj03UCta6qwzepbCsIXnoBRQyPxwxyfCxnxqrQLUTkOi6cKNPKuaPe4d1I3KxPmkWNQF/
WgN86H24pFjEEdVV5oMLMeA4G31zqByRB5DW9pS+N24CgOA8sMPAFjrLKkbDP9W1aSnmh86S7yiG
TPT1k72Z59ZT0WyBpEVCzgW3um8moTAHoDC5RJNnJ1cr0qpPRWIQhtXaCYcjSkNvx7oThV2GuUgS
bCArJOaSnR5RxTnS+FdXu/apLubwHZ24fI/auXUWUJpFDobGC9Ymq3c4KcXgSfboZaxVidArysct
PclAReZ4pzu7sRTTQfS7ARksCqGrpdQZBIwx2cYldkDRH2fJ5IOWmaX8ruMuK473z93WzUFrFprV
EriQ1lgtlzXaLGdkiy4gO5vfsjBQAgN3rGZ+mlMjn6e5qsYXo5UzuvtRizqM8GBPH7JMb+nCdrBZ
j6Naq/nO/b6xa12AMbSg2Et0a1YxDvWTJisiKPy5qbRfZzX6Olql8nL/6TcW8ZayjvINZaqbSZka
h4aGc7N90Wo9CjQ6hRdlAt1/f5Xbo7E0tIBqgGPnfl6nnl3YaIO5ABcHt6o/KvbgTbh3JTYQnDn9
kUyRuRNMbyMcCy5qqjRSLLQvVmcxQ+bS6TTE9uDxhR972yxOY+LVnypwI/48xeIbXKMy8FKr22n6
bz7qcuHTwwOavQ7jnRb2RqoKB5D7OJ1BjdUMkww70CHcMok03q6KgI67xZCTe4NB+E3UyTybCX8D
LDcU47kaQ+2hFdJ589WO1s/SjNKRJiYHXO3FQUdlkx6Rc4G8DM9LNaKnsp1/erqo3v7+kCylUbTs
eibuq2vQdAaR6RJEJvrZ+rM+eMCi+w4F2lbRTrOaWDtdyts0iUkjRBpE85gYo737+tptHZHGNswr
IATIoKd20h5HlCYCoYTjVUnNKUC1563+5Sa4oYWVbXMbcQ2vJ34AMzx97mpmqq1nH5IKoxA2VH1c
tOC/3D96twcc1CLwhWXC5lGnrLqwgH0G1h/Dh9FO4o+ik+3FrTW5Z7B1G7OXZbhikVvjJa5ZwZPR
I3AJt++hck2lDhRNqw5QEnHjVfVsbwSwuRh9LyC0ywlfqyUjlmwSGovwYVLt/NwNNc5MdhM+xFqz
h/T+M/d8lSuhWclYn5yEZrl1Q1/TsD1zC7uNr8rkgsuMkedwjuqQIYTUTmb/aypqOR4qNNhtX21z
tIgGqy9/lLOXlsfIsUq0/Mex+VpaVfGvLGk6nYZ5mCo6DXn1M2ZduGKNbMLAtAYnD9K5Ae88Gq7i
vDcivpnuRxHOtX4+p6aD0FEy5EFVVsjrFjrSaId5yKLwwGU6fTWasPlXTlkKqhFg14B8FIAOIvuE
qPHCaA0M1Lj4h3Mpy2M5OL0Iahk27y1lpsVVzFGMa+VsFF/5F1DImttS/J7TqH0AV2Rph7j0NDzb
5ZBD+FDn7GWcXWgwb9ywywtf7HSYzNJpXNdMMBCLMsQL6RqOXXRg1FNeSh2Aw/1VbrYQIFtOIGeQ
igsk4SrMqLGCREE/KpcOTNgXU62NQz5rw3MccqffX+rmBP5Z6o9aBCvdwJXdGBkIywKd4bRdcjRE
qz/OZbEHIthchXuAftLSFljn9HM+DDb6HjTTZO6dkZBUjiX8tZ1nubndkGtBvmQR+YRocdP1rmev
TYVrhReGi/oxdPo80BQ9+RZ6Q3o12zHZcznY+E50uRHNXYBvXOiri4dRWGfPuBVfsfhGr7ZTnXMI
Fs+PY7FXFd0COnk4TOeZUjDFXFTwX18FlTbpDbBM5TLHYfOFytLoD0sz7Unr01n4NDeEOCT5kEuo
jrPkqMR2f8U8MHpJ9XR80ctR/TRaRh/jTTcqg19VeuoeObjlT0bP7d7oa+OTE5XQWVniLZ9j9W60
2U7HHirbxSnK9KPaDsnfkCvVHdkgY+sTsATTDsagwHNWN6QWZUre2B7EKldJGMLHkfS4kw1KjKmF
K/eQidGd/S5M0Ged8L9SHiKG9riFa737o0g8I/5olJEi0H4X1jc8gWBMxUhFGQ9ZmbWTz/yxd45S
JXg+ChR7ssCKrTb+qIVjZiEWU9gpGrJ6b52VJFG6ANZB9qMcTTEFnbDAKyKLWRLhkBc0jpYzNM0p
NtCno9WtgrUAZzT/pgvcwH0LQ33PK3rrK5Bq6vyfugiZ6de7RrFSzcLHgD5uasYE22a6GmEDofR+
FNn6Cgu4G/UglM5voojodGmVQxleGlMpfw2WEb+rtXw0fTsR9psxX5wEAGbL1YoQp7cuiTSByAft
+fCSpyKDdjjrvqXnxRNIOnG8/1w3mfqyFFQYOlX0DG+m3qioD6ERMp2YktEMpI3uQ5Hl7nFSZ/HU
0dg6KyWmOs1o2//eX/mmOcfKiwAdwYUG7k1/WMQoVSqu9C6NB0TRr6fMekgK2gIINzaB4qLHqNs5
8LrCmo9wAaqdzHNr44CWoHBHFIqQs9o4UptVrtPOu1hlGF9lbM8BagDF6f5Tbr1fEAwqTVukB2DI
vd6eiGXOwgoV72I6LRJ3qDaKc27F+feFy/egKPJHK50uAJT35o4B75eJ03IdMeUgN3y9slIB3sJz
O7xYcjbOdWuo5xGUE+jiunxrx4D8nbPMyWCWRu9ledX/af52pkDhb9mvodtmT6Wulo9lMzinthZ7
leXGV2OrgghZlIxv23TT0qJDcyW6Iife/dUY0cL4LMSOfN/GV4NWtdQljJepFVbvzq7glIwmAnSG
cLPfkS7kuRQwbI91K72/Z60wiGtWGZ+LrA53dszWEy5EnT9w3WVS9PplOpniuj1TsGtdDdYZ/r0h
D6oJ4+pwf2cuz/A6swboTC+AAp2ZFL3q1+t4/ZyVjA2i6wy77wjO/GEuxNFL+vEBd5M9h+2NN7pQ
1aCJ0upgN6/e6GRMianHUXKNjbo55rnjnephsrHXsdMvRqM3F90t2m89BJKdzXlTYS4kFXgyHD/C
HEO/18+JDYmHCGWbXHMbjN+oCevc53n2Gcas8ZjP7W/48eFOw+VPhF69XMCcCHDhUMFgah3Bp8IG
Zujk+RVqQh0e6S0rSAi5VdT5jnSH8dh3VZGe+iStjIdw1DpxLUC0AVsTcfQ1x9l39CdU4n7B5Nct
X5hJWR9p+2MbonuD5edd1fW+Idimfmcq0VlTRtvwW6+1XMKYpb4fY0PLr62w+/raxW3Y+5XTY5+e
oH75j1tMcAkUL7mIemh1v6685BlsbfTNxoH3Wxip8ncSqRh2RQ1YLz/uPf0XeIv8e4lTQXS0EQOK
ny0LZ94+s8wXBrTzs8OGhaw/q/YUILTcfL6/Xze/I+ee+hbE6k1/t/FKbZA5mgX0yJl7FbPWa36h
e9LyuyKq7bOcsHELRjjBxs6R3LiqKKpZGAdVehR/2CH/iW/otSTomBfxNXWGvD/nIovAMXaRab1U
Wde+Y8PLnwp46fekxYP+hLYrc637j3/bJ2Uf/9lTSz5OcFrdV4lm5IM0kuQ6pVmffcwtrm3wjEzs
IZIQlvwBRdU5UPBR/glDffww4lykHuD4dnGgNY74NAsjVXYqktuxNj8LdUNw90j/QZFZhSt7lGHU
9YTKquw6cWShrg5EU8NsGRlCar5XaIl11jRR90E3NVbuW51tlr6bm9pOVbn1nYAUIyhlMMm5QaqY
A4AJ2gHRVYcLeFjGnMe0nsLnPAdjFRY2Tq1KWR6SETZaxtD41/1PtDzq+tADWGTuh97jbQETTqKS
rVdE19JsG99VJuspJKneOQcbmSjq4riYgFJjU67n6pNLBQjRilUiKk1gT2iisMpJNvNe6Nxeahme
MtoFrb1KXihDOyf0Mq6ITPeO/TCaH41Ukwc0LJqdPHR7KZrtPBYc3HX9XEcDWUwaRde0kD0eV6p5
KMp59gcx7E2FN7cs5SzeW5hhLmCj1zdCK/O4rDBCvORlZj+iO1MeldCwPhtK2T2PSYVCmFrmgYpC
6KkfNZheRpj/dX+vbB5nEP8LkXNhBK6r3QaPsSTWSGQGbXK+M+ZMyIGbtn7fqXmKkgnmscV5zMx4
0f0mvL3DTKOaD1VkyO+VqSmer9ulsWdNvRVk2cGLKwU2SzfwVDUrZocoEl2528RPdNhHoOx5pH5x
wr57RFITXq8usYS7/zb+9CdXRwfRKCoR8nFcyU3j9SfBfVIwQVSSK1MXBOgbXFN+VuDSf1TjpH4v
9aF5EZOTly96KiqUSxp1UH3Yfin6OnlLUer1vfOCAk76ZUZGN/cLZ1Z+4BIoyqCcB+2zUXtT7Cdl
0whfNaRiBqjYaMPBteOJroJStydRmTqcb4+LtZF1BxtvSJ1PGCLk1tWA+4fPVNziYBvPcfc344sy
fyywP/wH819B5Z879RFvuD9QdWRuAhSAYmDrU56+pFPT/KOkSSWDCh4AAHn0TtBGKuLUOGZlFXZE
xqn60blapfmo1zfosqVG8YHSUKm+da5VPQIQ7YxP0Txmx8Ls5u6x6cb0VxPn1r9JFMt/dj7IbSh7
9T1WR6SOJnfKDHantLIfukic49Q6TVCa2fzw5pUg3QNZh8XJgHMdY4aJwkmSB10nE9CbJTDtKqVw
DmUyWh/uL7X86NUmW+Yai2sm4yFnXaaUXYMAs9InV1F51WM/o4xgV211uL/KRiRD/ZNaiLkXAtbr
C9EBBIvfwJheaYkPX80wS55LL0xOJdY5O2nmrTYpQEmSTJAtgAn4q1WApjuLnq8VpVepeM2PTqrz
3xPMwr9UtF8+DXUv38u2Ln5ojUjqh0SNJSZL0hjqozTd8O/7z70ROrh3ebOU9UhrrCdHsQXCWDTk
J2Df2me3n9EgwpflxMTXOVpVqn/zrNze+aQbRYzr0o4haoBQvRH0aL1cKZtKi68NWltHyAiQOxBA
fo6Gtg8wMIm+/A8PuQziaFNucMUQ5hrmiKe8pklCj2lRK/8UaaXDX+ZJ+J3p/zj7Jl0oYydCbu1d
F/lKZiCARm4QN8RCpJ2Y2V5jyt3EN0p3xpg6dl/uP98txowdRb2y4NItnGfW9/CEQ3nv6FN8beMQ
ijIAQfFZNXNEu/vQRPasjvIPChzMX00ZjpdO1DlSax0+rUdZyCboezXVTs0smp0PvXWqFm4iRAY2
+82cMNKhSrRDTPava9mzVBx5lqHrPWVztjdL23jVi+AexSJ5yNKden0X5bGwy6pu4qseC/Vvp9WN
Uz/Dgrz/pjeOi4fALDwGggWGYauji511482eGV0bnQtnNOZDMoTBpKZTEGZQrgZ0NN4emYBzcM3S
8qPFvg61cixR3ewxNS2tPD+YdqSebY2BvI2Qy05U3ziXYGsRnsdzgRXXzQXExFJFzWVyradOeRSp
OzzPSapMQU7W359KpdKHnROy0WGgKFwEihf0D0Pl15+tBtGrRRonRDXy9l1D5v2pc9zpEVlR9Ron
8fBo2Z2rMOFLleF4/2Nu7M7l0DDPWo7OzXxe6LPtFKpNG7E2irPpJN9Fo1Qf9Kb59/5CW3sTVwm4
KaDXgQKs9uaUgTISy/Gs0Bp+D1zohwrcYKeM2lqEpB+0MhIjdBFXbxJTGWnMNCKuWofJzoiCaHyM
DbPdo4FuHQEugwUAAwrtZpMollYmcc/DDL341NCGPjO7dk5mnyctREa1DpIWbvXOPtn6VtSqIMWY
O97isO0SPRhs+ogkihl+aGtZBK6GL4xdTXt2zn+i5SrjWPjvtPKgYRFYVzU7jA2ji+w6v0LiHcOT
PnRN+h6Z/OF3a1ooP0IfQaFt7CPzYNBvdHxmGP2HGrUJwLNz/D1NBWqSThLWPzqgQr/UKBo+lXmP
5mJRWnXjS6929pLx289vMZdZsgnkioFl6K8PEkfI7KZiyq+14eJDNITaEa3heqdxsLXKMjdTlw7Z
7dzG9QaSXSeiQybL5JCii3Kcmqx+88FkGxt0bfjUELlvgsIQj3HfN0gyznZ+YsPn57bV6kvWwrZ4
69FkWAOdZBkCM7S5KehaN9U7KdOro4Clr/OuPrZVsScgdXtm4E7RAeK4aDTb19PAYuqHIurT9Kr2
6L/6et/MfYA+hvM+7JnM+no9au1RADnZg2L8qcFeb2YmUqQFy5wIkuR6FmxTTKEsmRRX8EHGkoh0
uhsIfWjHQ40tSOyn2mx6kiIrqroz/Vjb9hV1VH/UuT58KZEHFQeZDlAquU1thk2iK341Ra9hItVE
aBrGYAKiJ69KYsCvwMT/pQ05vrfQT7UDSBHme9OLk5dGs9FLaXSvLXy3KozxMPdajudf37v2Ea1S
A0h5HOnTme9VTkGSzyi3W6FwcxjMndnC0NaKPnDbRZol7wozCapaNf+ajQq6tPAsQk5aTRSAZt66
iAlZ/O37e+U2BvEqLfJ2emcoGa7nC8DiwVMaOtdj2afnHMPvo17VWVA5mbcTzLc2zMK1h/8LVudG
IKcOp1gqxphcRwROfRCr9k8za8H5OqL9BCcFe7axezMWl0uQeSwxli4cStCrECKGXjOajDQZ5Ij2
0E0QXtTKww9u1JUDcM5m5+zdNv6Aq1DQ2RR3YJpvOjpd26N0VKZXza2s/JBksfkrbe1QW8iAGUqx
3EAnZ/JKeQTx4vzSowaZ8vvf9Db/WMw2SHcwTNuS/0rjTOlCQf5Rp2UYiHCKPtOLzh+7SRZPdq82
F1NvB2Rl+P07a2/tJ8pNxhy89ltEeQsQa9Ila5d57gUL/nHRUDZRxc33Gr5bcXtxOrOpQ+jEr191
pjSUOAX7KURE+Di6Zf1QeUW/E7dv80fktUmmUD2hI4Sy0+s7KJ+MmXNrZ1ddKYIqL4pzSP/dVxuk
XYBd7OTi2sb7w3NoKVp5pFspjCjNM8WqwNBE+qCjDDBF9kMK+u2zG5ddeFyiwXiwog7esSvo5vht
kylPogBV1CZJHpQKvoUPtkQ2LAghqj+marQnlvIHVreKv3SWlwkWEFAuztU7GSMiHrpm3GURzgDn
GfgLSBgmAtgy9ciDP2moC6rHZqiH91E4mn0AzktUx2So888q/ou/8QEu5kdbTaqLpav9ImvdmjgU
J6lztKHYpQdVJC4ExFytq0tO/0u54pOTi8B1Fz+oECGW8ViEdpeBzUxFt7ONN/YWQCMUQZyl9ESf
8vVXt+lkJNPAZ9BQA/lsFqbnG+hI72gwOouK0/pFMl7FqROmA4jJ1YucjaTmHgdo5LntOF0T9OI1
v7KZj/korpTtI4BONLeHpLG0j1ZdmUpgZIwv/M5aqGw6sLwCNa9JhkHqqOWnMJpNRD1gpI/+OKg9
Ld3OHFC9E27l69geFCdvAJwYpFGZt0E0Tu476hEgjJNdq3MwqFnyK+vNgVHkbP8shtl4sapJGr4G
RC7x1S5O0mOmj659iAbF6g5dDqXrqA2NrR+kYLxLl8UZ/6paozADIafooaos2ftFoql/N3US/lvU
of2s2RMuDg6g2M+JzI2fUOgRauxLr/YewxLxZr+m8RmepmwW39s5LhSfII7SQh4pqTwWA4TaJyei
O+hXUirtwcNH+QsZlpKdZozGLlOWq/+4YelIXzHb/mfRiInzC3YzQgsFVXSfzkaivUvNZvxLa7Fd
P7kQ4C3ygsnYK3c3umNUMUC0eAqa7De37GTHOBGhBX5puxFpZnqlh9RsoyBSi/H90id89rq0YmLW
l+8KpR8OPTOUwHEGfSea/ams1zsOtNNSUIHjugXgR7pRZHJyL4iWGObRi0RcH5q0a9rn2RsbTpYe
J9Fj5nkyPRc92QEK90qWPHTp2Fp+33vSOwPTCqeTYUg06AsHaZUMHWTLt2jNu0+MTabhX1Vrkz5A
KIm2d8F2+aIOVpdj/zrHSMZHLfyeURFq9VIPrqhPVZ/Jn0XuYA+A7rlWvXPd2Xtnz5NtHtrYbj+k
lpJ+c2vcXSFjmFnBvzZ2/PK+mKZA6RyZ+gpqAt+TalazU+GoPXDxKaEwmWOzkC+QyjkwE8Lo5VVM
Q3WVXTLgKUyAGQ+5N2nvVWPGLs7x2Gc7wWQj8aG4WKA9HHMSg+WK+c/QVjSI58xj5V10FYvcRi8a
z++psQ5SYw8oWdccYjLdnVW3Nh3LIlABt5wB03o8F1YLYLdV3EuMPIGf2qA3ZFZUh6QemGYNVR64
RRcGfUc6quq1fER1qz0b3bQHsd3IR7ieKUf4LTB9b3AkaKynjD74IVDLDrLJ5mdFH/sjsyjruR/U
EVX7wjlZ1l4jeOMy1RdtC8Qg1UULdRXFHXADnlEvm131ylPYpWqQNp55WqQaz/dzro12JRcVM0M6
IXzqm1bFWDJqNfEBuLjZ2H9EWAfP39QFg+3/H2fntWyn0bXrK6KKHE6BGRYrKFuSTyhL9kfO0ISr
/x+0D7YWk5rU0oHLLsvlnjTN6BHe0GkLM2CzyJYPaSKQ3LcamUkmhLAh+TyM0vK3piKe0CDOCNvJ
jZJQLt+MMAP3TxazMiSppG+aNROWK+MqJWJLbX7KkmIJtGksDlbZO+fr5Iz4BknkBufFHxTFDMke
b8NUYrgFcPbznDntensMTjANmYUdsxEnR5mgspN1r8wGZu0G6NcbBB3I/NHqm1h6iMK8m05aG62i
iYVjgF3hj3QQ+n2NLrQh5h+TkUz/EYv6j5wbhqtlNiuY9sZa75xMJTSaK9lmpvqhVYuvM0AzhnlW
Kp3tqWV+n1KTfjw4Oru/fq1mSbeBVG/nNLSTR0WN4KfXC5EKHCkzbSPNO0ACSqE/zRo2FpA/o3Nd
KfLjFEZq61IXGx58MP1lxCvF6yQhvXO0STov9iB/iuZuvIJFkb5pejdd4lw60vTZSYsRzONGo3YG
hrqt/gdnsTonBnJMHMkf0qWIL2OtF/+l05R9TgpJOdiknU8ZgsyqxET35LbdGGcNnJKe9aBP5T9z
GCaNV4mhfR9x6R8xD3YXoyFuYYKNIsO2Pd0j3o9xnSk9zNOQ+rSgcGlBLfqKFJtxvv/ydxJNuOqE
xhWhdSvlWKH/hkgMz8UgefKUBRXpaja0g6p0722tGGdONI/De3t9A/GEpFNxSY2QAz2pmyU/6bSI
LhGJkB9X6hHGbm8Due3ogkNJ2+mnQkVpsQcJH6bCHHyDzOokYaLuoqbx9iYqkX0VAWMao2DFvWls
6mFoTXm0Ploy908wU2Wkl21Mv3KRHMS33acCqEv7buWJ3UAD+pEx65BJD3otkudBcqYHupbd34US
W+79Y3G01OaFYTajxFOU8nkhynK2ZJvWGlziL1GYvFnZns4614LJX0xLwTa8PhsWGMARmm/4kGLJ
E7vDrLUeZi/jdbIIIvcfa+eGoC2CEsJaUDM/WyPhb5mQ1PZqCqYEvnk2RKdOX9KXuBCpbxnL380Q
/6d3ynhwMe/s5O9L2pscYCwXI5uMxXlQzAR6GO5206cK7VRBctodQQj2no92AZiVX2jnbcrVrBAb
Gb+Ph9o2yxcJh5rHrOn0x9LsUJ8do5FLcLEO+mp7T7jaY6xdF/pqW0Ar/3LpuyG08ViVs8CMB3qv
1aKeI2OsDo7lThzBC3MV1mK4hc7t5ljO+LcqXU9KWQmp9xdkGf1R6zHO05PEo1Q3T/fPy956qyjr
imHDOGA7A4YdHA6iRN0hG0R6Tvpx+XfsjO9636tBYgrnoB7f2UmqMzo9jEFJV7d880RJSilvV6xJ
HKNJbOBaUWC8c0Fa8shvZHcp3tWv+/OWRztVCbxF2AYBwXd80kpjfqHrY74fbLhG9zdxB+BloIOG
YBdKHIzUt/MAw8xxPTPDVX3UUc7TXEhePZW6P4HLuEiKNVOILBBrIai9tFrd/1WMWempSi09RhEd
7/s/Z+/JGfua4BY4SzeTKK1h/cpRIVehenqaIcBdyemkU0Sn9gCVsvM5oj/DyVmvPa4/9XW4Ea0I
R0vA7cMLbX6quyq6Kokkn9slyk9tZ7yfpCo9AJ+sn8CmwAYVwD3EuJ7+6a+Wz28hTu6KHGH7WXpI
uzI6OXOZfWAW0R7oFe9u4m+rbJ6slovKxIVCehBmmlCPY2vppk6TuOhCA166/8b2Kknw+XBfeVur
m/fmihjCfNF77N8eoHlY/2CKbjyMSFH4IoQhQCrqaO8bHNse+3By/lKaTLe8ZNGAkjXhm1nuVBcQ
LtZpBWXGTS2ttRTvqUZqVs9yHvSmlQdO5BxZW+xuLxJ3q3wN1P1txSrJqRWlRR0FnWZMgZ0DorGN
uH9xnOIPhnXsKZQA0qSVL73Z2xFEYdo0gGjtKQaCqTrlNRfFp/tvcPdDWFXfaD/QmN9eEQgROK0d
Ao0O8QJxZ2vGk8TMcBpMkcEVedJ5QxYfWHHt7eGvwA18h+tpqxMCOEmZLARyA32OOnqDaoU5LLuZ
hZCG7z/e7lKrqATxjb9ti5GK8JmjX4Z+NAw8b54zzDY6uXgIkW87yNfX17H9vAF1ININgeQW2M0E
ra3khloNgdb8Mgy2jOTKkJ0RUU39YhjT7xRgxpc+mv6gJQ040ST5BMmysjleB7NxQkAHsWiieFw7
lwrJLd9KhvlgALEXviiwaJeQTq+zs9eroNCvjIbNpw7wGC2QVpIfMlXNDu4AZe9AUjiuSgS4bcH6
e72MNSiMWx0ky6TWWCIXiaoGFG0vZsU1sahqr6G1aP8xIGOQ2i7KVPttN4v2UuSLsfatJlG7TAJ6
x7ccCzjtejZit8qX4l+5XNruRHtTPRoF7R2zVUSZuoZOCins6x+tqks8YcgmPZRCnoPFbvOfTqlq
J9OalD/4YC2g+0zxECW8QROik9WOcp3T0KgK219hVG5iysOl7ktxzrK5dIuqSg+4Znsv5ZezH9pt
dOntzQkD2ejErQzcTApHgfajggUmRhCnzJA+mPYMXQFK1h98uisZ3qQ8pUm37Uw5KjwaFc/ywFIi
/VNWtYmHEnf7c7aW7/eDxM6X6/xqerMKVen2ZBfpotRdCsxNKlFKYpygt49aEikveN852EsaUfHJ
7PV6uQAtPSp8dj4ralMCPJ1IOj3bCGWl+FvhABsFxgT41lVaGcwmCrjywXburkMPjE7YijPZdi70
KjTjpjNgybdZPbrCGK3ziG37j7fv5eoACXZPJr/a7mVcoCSx6IImJkpJAcNmRK1mwKDMe8MA2fne
cyJoglh+HJX7ew9Ia5F81gHndtOaURl2mV1Im7UdCvGRgVYD3aQ9upT3Mh7qYfTLEaCx+AY3YTDE
F8WaGyircbxKsi5J09k+ZIVVY7eeF9qYY1lbpyJ1itCFmjJOdG/jkWHJog2Wp7WlVh8ks3tPvhJp
wTCA1rxpZlf2FBlpBfu+0OX5paP7ACNgOsrOd5+cAo9iYQWD8vyvg5yRI5BYQ1Z5gB2hXCc60wGe
WZUfmVA8tFxSwYMW0Qvom8l14kE8yL3T+MNoNwfdlt1fss7esU0AYnhDsxuNQRJ8tPZDLqFk4hcx
EAZ44UbS+KU5W+YVCaIBEUe5wXFapVA51Yi0tGcNqIHtZpI5pgc/aecCcEDTA11Za9EbRRIDaGU7
G1n4kM1Jfm5B6Txp6aScV/DgH7xtMGmr2gUA/htd4GKpQsTFEs65Jccno2/SkzQ1RwSknfoa6UT0
lEknEDbc3mjTXIZa1+BLYWYgqOKmjq5CVjIgQG3o10v6837Y2Ns/kG9snUq3/oah51BMV3m1OvOa
UPzlFmmIuhQ4yIgsf/tdtlo1rjCjlVy87RzQn2jQpookRMyS8NJpXSq5utnWT6JbDI1MNFY0NzPi
5a/7j7hzh5JmExVJTVBa2uIsK8TUewxyKZXwYbi0g9QGtjVHj2FqY32BBEEwddpRYqLt4AgcCCUE
BkI+5dbm5o5r6O0YiZLf11Kpn5Ia8SUvidFiYf5RUo5B5ByCAU9vzU21uP05tDZWXVYDSA4qZshF
L2e65ENCseZrD1UjcwdY0JXXtO08nOw4Hz/MiyOBPWkzkKJKMkypixVH+g/txYnJerEUyblH/ugb
7ptZ5MH3bb/LPcyT950jBC5zgKCuad3alicIYdFBSrl3vROy0J1FzBIE0iZuWVJcJ01d03KW4gpR
+cnKnpq5ds6NldJ5LuKueoidzGH+UyeX+y99LzQDobfh5xOebxRWcwMSeak0iHiranIaGq2/FEl4
hCLY+1gdjV4I2Kp1qfXo/dZZqArm6/LI1Sc1aX415FYGp4rpc1gbWJxUWnbQV/yFrt7UOlyy/3/B
zalqa7wbIR6gempVJv31rvBWge530QRAkH9yXH3GGCkH8OaqITpfVsKk5P7W7j40LUCiFP1GitfX
D42zODoq8NIIGXXzbpKc9pwskepJjWa4kVMdTUpvQxT8HYYJ5KM2koG/Jo2/bbLUdKmI0YzBv0Rg
IC10lH9gJZzMMD8qgm5Dxaul1M2jVSkAIyddZZttq/yxFMvoOagpeczutJeOOTV7XBxJBa0d9tfv
lIdapZsZ2a0WFpt32pBhM93knU6pyn6GDnhIQCgnOwlz4eZmV33IIrp/jtRhQJWbb/Y9XhnDIEoV
PlHI49vCL+sMe5nUIQ40rYjfxdNSPtlDUy8PKeDW8OAE771MvhPkD9CXvZXC6kQ3qhJO9kEWRfmL
FnY9birh9D6v+vTgvt5biqoQxd5f5Ittq3HSo1lP2xxwq+nUfp/amAwhVXDqMtSv738Se0vR/8Kq
zIZxdkNvk9uylqMeZmwyJ9LjrEj5v50met+atenz/aVuvz56YPQaSMFW4btt3ygfCmnm2gFiTe0p
ddwWhjZG5ywcM58myXK6v9xOysd6q/3aaoJG7rf+nt++vrZL5yQa0cxFKtH+LNoydKclBI0sFcpJ
DMMMAs3UzjgyzD5GV9lTjY2VN2WKdtAGub1NaLXAPKATAsAcd5TXP8TMx1jUgh8Sjn363qkMx9NM
alNkCyxPn2bDTRoJ7HcpjANDj51u/eul18vmtz1A5Cg3xDBnQbPIcgdSp6t74yQbWfa82Gj0uXW7
JMKl9QyBuFBaLRgwFaiDIQ/lc8fF3LN7jXYUOHZuA6xo0LxA/JBP+EbSYBoYYgnq80AtsY0oy868
9NKSnFMxUe4Vef2oiS71eyFsXlobX9JqlP/g6K/qizjkUePe1PCdrmBXwRkJst6wvLBs5e/KMPSe
ibvZwXvYO/r0elZ3bNqyN5ASIUcNLSSIVFm9fEVKoZQ9GzUaX+pq61NJJ+EggOzuLwkMySqy03i8
bq4DLdbRqjCkOAjTIT+rsUKHK5kLzR2U0PQrLdRPRkvcqlQlfmc09GyxIGoP+gd7T00ms2J6yV+p
sV8fPnTq7bKLYMspTWr/Lbe9+U7MWXlGVqN71MngjgTGdhdkfzHoBB90Q+WwlDQNc4e4qdgcLaOQ
84+zlBaP1ijFH3K0oQ9Stb1Ll0IHuQUUHoigmwhTxUOm1RjdBsWAUoU1jrgMlhNGdeWQzpS2IvTb
VNc+3g9su08JumPFf/5q87/e1jgi808FmkOtI6bvUx33binF6ctohAxro+SoS713yzOq+cWNgdq0
vWXVpi3kvrTjwGpM3PdGpGKUQnyfzdBAk79YMA6MM2+mWnbLfP73/sPunWRUnJCUh1lCPN/29AxR
0aZ3sLEMmVPhLhgpiFwqCmpDF6k3l3OBbVagtqp1xihgfKZdpn0sxRJbB+X6Gik3uY5CPxZ2HaJg
iD9v3rXZGFOcT0MU5Myz3RyBhU/1KMkHScbuKlSZwLg1Ppotestmh+3cZlY0J432L525Lw2ShF8P
9nTnQqJOxzmLMT99xO251eh7NMNqkSOX0mK4tIloIyZL0j8Pco2P80yHIJDt2PrGl5tnYF8RTXVL
AbrUzQcwv64Uh0vrzg6H0cU2dIi8xcRzHDeIxuj9oRSrt2SVZdLRpb7eldvXsLbqCKJ7xl85ebaT
FAqluKk3jieN8fKUTnFnX5Ih0eVrSo5TkXqq/beokIXhW/YkPyphVv8T9UP4ZFa5XfjkAtWb7QdW
+3OyKATfAZbdtDFHeBh5aUiAyqRoPE9Nr51jsPT/qnklf5jK5UgIb++okLnQUEQnYeV1vw4DHBVL
Eog8Byq89MBQQ8SHBji07+8flh1+HNr8JFCglKgWb+Zh6P1IMV2wKCjyNLddSHLxP3Fo6l+6RW04
CUWImiHUpOgfdbCU6VmateKKZlErvAX2a/eizVVmndRirUmgd07fY8sEIVDbqmRfLSO3W0SFxPwN
lL/1oxVpL1+UiS/eN+20QfhgKYpPlR1iKOoy07H764iimHOqhgq/NwMaqu0umE+M53FCouE69/a8
uLNeVY+g+5zIHYWSfSrnWjWf5TgdatqwQ9ReVLASf1v8T7L/9TH8dKC1bWSdupoU6QRfpok+Hezk
ztEl/1XxYgQ2dxPJLHXJqmXuYejKsxaA3jZfxq4rr/dX2bmTmBsSMIlWNMe2cUo4SYUAAHOXOq3k
x7Yem0ezTLogX7LiBfbhF6cKlW/319wpIiiLCCXgQhgnbifcvag7tag4+ugs1N5U6MVDwwzYh0GS
HASAncsP6ACkY2bpSAZvQxeXfpo3C6Chual+1o4teKfZ/AmzD+ddGDnlcJAk7qwHb4eewXoBMvRe
Q+lvCfQc2hGgkgKIQKjNEChXyMC5ySUaVpGktZMH3VJOv9zfz71FGUqsKRMF581sEJfevJkHET70
iaScllH9YcVL55pzjTRjvRxZQuy8Pvgb7CXMUQLrtkvfWEkHQYn5xNBWI/l2tEZv/mtD96pESw/e
4E7cAsxJ55Z78ldu+HpHI12rI7lZ8R9Vg0KEjCkemEHt4CLd2UIkO8HBoi6ygrm3CbAOCbs2Ga+2
MkOUc6PSnfhkjk4MBNppl+pUt1Vk+vff285G/kIIUWvSrgUb8frRMIw1OtQEpYdm1Bs0DxfpnNUp
40GK3YNd3FmKuQpQiJULwYBl83x5N6cxomUAVhpRnS3K12dRa3HhNflh4FJ3Xtma5lK8rOJiN/1v
KKCmpC5aHljoLpcnESrQMc1FNoRrGKI13YQy8mc7WMnfSVEMhasrYsqgaeX6f1mWNs9E3HrxtRbm
8qnOVDSepyi2z/psK3/B5bFNL3Zq1YF4NcARksa++6EIVf5XsyMTw5QqHT/ZuGkduZPvPRdJlkpn
n5bOTatVnwY6BJOUBXXitIjdz7UfYiVyEJH3VvnVW6HrgfXq9vPSuYmMKaIGN/Qlv9YjEjeONh/1
wvZWAdUIK4wElfRjvRd+D1SREiW2JvIAJGD/lMDL8rqqPzJXPFplEw6HhmVGtcuDxABKoE1mfFbN
Rv6Dw72Go5V3QIqzvU+A58Nkh1wS1IUseaNGv4j5W3XWAacexIn1B7/OJ8EKECQQw/1/4lavtw3U
yNR1S5oFShglrUc10Z5Cs7A/CsUsIl8bDeuM8u9Vs7L4oEi//YTJ8mmb/upcYrey+YQd8kJTnvQs
WEq9xNgpkV1NF3MQS8N8ULzsPSWoRQZY1gq03eLCYsTnSqruPNBiSG6XuEu74dxakx15eQmB/qdq
CfQK9EILg36aIeDeD4y76zNnhvRMJgl57fUuJ202Molml/vaKB/1ZYxe6J/Krt0Z8bWIp/QFGpt8
hlHWHay8u8mIWoHpp2i44XX3qtUn4MRZeZGVxcMj3v5hwPiMXFutj87t7deBKhCfHwYzLHmTB5Vj
nQ8dSv5BAhkbj/k5foKZN1zub+ZthgdjAAgScQt+/413SKqVI3PeEsI0knol6n2TUfjoEHSVK8KG
2NrEffhs0ng5GhrttFRXsgJ6IKjXkVxuz1ErR+XQaVkRVEhQfAmrdnrO89SUTwVqYT/j3hAf+q60
fBT2h8dMk6LMy8q8yl3TxlXsD14tbTtY1WBobsn0EYjqFE2NnN5m/bmJC+shNmLVh3Ucf377jgOW
WFGiax64lX0CZaz2gxkXAcj0HG1hR/4wQ1l3nbzuPrfOUJ4tUJAHQ+edzgcCOyg/rYMAZAS38aET
Db3bIiqCUlT1eTYjNCYUY3o/0mn2B0v9d24G55K1PaKMeVee6HkczYL3DjRvmpNG32StWzbfrTSG
6BVYWdDSIL8Mja15Kbjeg3C/+6SgEoCSgkS5nThLuh0pcmhkweS0+QeMToXjyurkpG6u1PGKMh/n
p6qP4pNtJkXllrU5fllwMDwCJ99mjSugdbWxB3Bt30SLUB2hq2NzF+Cpki1urVnjjzqD9ol05hSd
SiX7k4+Z6RlBWQEKfUMDage0hAfygpVCjFWTzeX6OHYM/b1sDM3GHbJEZF6ritY4+Hz23u3vK69/
/lvCQPsbX6MuzQO7kpYXfWzMAPPi9qDzvbsK1S4tCuZ0oJ9frzLRII2KJuTVdo5RBpAAQ3ROk2hw
/Pvf6O6rA3SCyBPgvxtR31geqTYcrrhQV5uzof2LEtUPjL5Ur3SQbr6/2E4IJhoQB+nBrqWh+vqp
hl6eIivT0iAbVTX9zJwk+6rimKG+y0wrvGCEUD3I8jBd7y+784xQ+xhpERfgBW9bPr0+60ypDTTf
uwEEtFioDrwwpQWWqFn3qJaDOOj+3PZ+ES9FGBIFW7QDbwTfgXWKOmnpNZvlSHfdHZtRbZ5sqZdA
xdqV+LjIqtDOTZnk8f86FKn6czFGvf757Q8OWHYVLqS9f/NyUVRSM5ZOAhtA9DOU1sqv1VYAk6ui
p9gajkShduZmPDdAevSo4bvfcIUEAZHRCMoztjZgkhWHtS+SWX9q7aW/tJaJdUicIbk0q52HV07r
YYX7mEmR8p20Thy89r3Ttt67oKtW8Nb21kWkfdB1GjtBFWd0NPNBl4qz0TnzX01rJ74Y9O7BqZXo
7dKD4J3hS4FfWIFW295HhIpbmBVMraIoLHx9KXO/tc9KAdw/EU+id95rqVUeXHs7AYMkFUOatTdw
O5AGKASCQTiMyuQQ+Za6t16cpTrigu2khayCCuAqobCq5r3+gGNHLRwKJQRPDSnxIGe050WZQ38u
8Ky9f3b3loKot56iFZu8bemXAFoqa0HEyVlG+E9N3+L6lPVOiJqzwEHy/mp7IQKKEgQbGvwrov31
gzUSLOMultKgkCec2hLQLT0AgquzJD8WcFVvj7rUZ7THACPRHdjmKFG6VHrSqmmgdkXzwJjb9stR
6x4oEbNTGhrdQe67t5k04dZ2NBX7DSKuRERkUCXWE2MXB/EYLqceVR2/Ql7odH8nd5dakZlM7Hco
J7kyzVKCTHogFSQl9VKqp2zqlK89PkwHu3h75iGUqWtvHZVPotzmNHZd5DhpPWUBqvTkl1SeJ7WH
Dnn/gXbSLJbRsZfhBtnpGQHBNzn4KssgMOxhM5td1nLmVDuRDa1fs98jH9ZcLCRNXUmZdN/U2/bg
5ry9UNbfYOH4RWWP6t4mo5zSHimhmYzSMAYODFH8Oglpfkp5395YO5PhEs8rF9cvtHXm9IgLvf7/
X9f7rI/WIOq0nNib9rjcRyYKgzb5iNq1qWua7WNmd+0pYr7nDSB/XFEv84feypKDL3P3JfNh0kLD
u53z+PrL7JVuQGa9YPeLuD8tyKZfulLX3nxqfzXGmZauQBPYHq9XAU5aJk2GkNUUS6FX8V95Y6tY
ftS10kFg29tKBYlL5qFkrjfg7pVHLzl9zVJhX11Hy+rPvTHVriUvDrypST6DohzPRt8ZRxytHYEU
HpM6W6Uqg/Gzrci6Ru8ViTZG0IjS+jBVevqzEAbo33USIS60JjHnyGMpeWbyVjdXp7eSExfB4JtT
l3zulhisCeKOb27p8LMYuwA4IrW+wXlEmhClpBnkhZHZzCC30vDjgixk50ttC2j4/ge9d6JgFQAf
R4cBguHmRE1RnVvYRadBiHi25qKPZX9u7L57uwQgT8XHCiB2JVltz1RiMXhfkiql6h9acU6RdPxi
Iw4s0Ouwp8eqL6jtISfnEYqEWnhQQajKzieL8hB6s0A2b6X0LV3kde8UabAsS5N9VIt+QrNMi5bI
V1blwa/FVAuknEolQVtsTEd19jWQbJqrKoi/uYmt1zG+CGlZuVICMtCfjM7urvmydN/6Sa2hZAy1
QM9xDs1zXcxTcpVloYXuMuuxdhAAb68VlNlWzgXlEGd329s0UL0tqjJLg1ZWi6DIpsnvbSO/9ot2
dD52Az7YcT4TlHRogW2CrRo6StMJkQYxYKp3ldA1lMpQqTrN6LOdkiaZnm1jRM4Jgtt/dh+DyFOw
TXr7KUXDCEk6OHrMmTYRKe2TITIMBGTBGfYv0yIkzyoK6yDu7X0L5Kh40TGFJ2/cNFORJI7L3ga2
UGSNeDCsVrqiGWYfNQj23h5rIITJy0OPY7Oji7BFhdwc09VWMf1YTkyv62FsOnlkHbCybzM5GhAg
49D5AoZ+o7hF0B4hpoxkOUvdPysIxGPZTstyEorwF82e/fvvafe0gJVkakafiy7OZguHbEJ7cXVi
yhdN/oEa0CxOvVUK/TFXrFLxW5rhjZujLpi7TplV1vtkKO13ctZDYbr/W/a2GU3etc1JQnRTedCz
jSR7RtI9hiTk23obBnHqWOcUh7qDx95dihqeGS/fyY1qog6KBDIosN4KrKDwlVzulOcRnS8P8xbm
vvcfbO+lUlfSOuWF3oJEYqxRZEvKKKl6o/QmIE2PUQr2wElC/ScgzCN47+5LBR8C04h6B0nqzR2h
1iiq03LD+SYc1dxF4zB/1Hpdr6/oHC+ZN1Z0D1Cnij7PZZw2pzpso2s21dpRf2ZnnxFXXpv/6Jnp
5F+vE5OOXRk19LpomSyTVygLjjLArdKrKMfm4MrYXYvgSn3AKBaGw+u11HzgVeNFEwBvVq+mk7Yn
x4JPlymQUO6/0J24w6iXfhOrMELf7m80tnoMjZjjg1bgpSi6+hzK4REfZe8OJNfBWJRuDFfhr9f8
W7NOmydouxAoAhO1Vt1FkHL6ia+U8jfAJvtFU8oKq44xVMvHoRI1lyHeg9M/aK2nzgm19vpL78zy
cNKR779WbR/J/linY6a4mjJji6roqFZ7KZV362Jukq0AHts66XOdO2//tIHAUAxTe6OLss3c8Bxn
wox6cSCZGpa8ja24eRFl18zMjYNPe+djYylCJ9cOGNRtrVGIRBPqmORBhb74syINve210JG+J4M0
nTU9nJWDz3vv4EFxgTRESgzmez0tv72muF9Q6yjIvnGpmJ+HTrcvjRT1iCYOzkE5sZN94+IB6JT8
F0zm9uHquVoEtD6mQHaUvJdKJ31Y2sysLmy+/gxlzgqYazbYUcIzPHiHe4eeIoY8BpQRuf+68b89
JlpSQDcK1k7Q8TjNgDFPvZH0B0+4t5mrMhZXOuGS+/b1KpUmlLBfp2lOUzSmC6zJQKNdSv9nLnp6
0FfYOyrgSMG2UzPdkq7Q1EyRue9zfNrM9JSocf04SdHHWhWVX1r2eKANtLccMIo1dYcUwIl5/Wgj
4kP1CJwuKKtC9ztum7+iAXqzpIvsUmjG0QBrbytpGZODoRnFYH2TthhJZrW6XuTBgi69n6lj6HMk
S7/UpLePjPAJoB1E6xCO/w0GhnoFLRVQWoEcivBRqUVzSqPiaKC8+0CIPTA0ASR1o3IIvHoYdJs2
Vz9HljfRm32pakd3F/R5v9yP8LfdVx4IKg4EbnruN63CTFSgo+o8C+y2X84ScZEZWGy/AzpbXLqu
yx7yJpTf3AVlUeQsyJeJkzcI3RIEX9NEGYGkIVU2IkVwl9X/3n+yvVMIKYW+JJkWY6/1yX//jAss
01Uos4EGihcKeutWTjOfo1k0vqSUB/t4tNrmDOpN2XEtoIItqsR4qvPin7TJsvc9n55Xd3N2uv9w
eycEMBu5Om0etNY3yznqDK+ijLJgFvAMBiAHnhTDPo0qvoD7S+0+GaBkoHooxN6kkPjwLggacxh1
SXLOiabmV7WLei9JE/nUxpM4319vL/xy7mGzgzK+pd1p6uJYpU3jxcmU/EwqXwfhqqp8f5W9DSR3
QtyCa/p2xlXrWPk6Q4UInC2ckwEN9zTTqbxGg9r+wbtiwkCFyriFJHHzrmxaxvloEg6jVE3OVZjE
mi9Ny3RC/FkUB4vtvS0LSV0GO3TJbpqtVbRYbaQRC6VYhqSoxKOXWAg5ywvzOqvqjhAoe/ED1A3I
VEiDAOjW3/PbVwbqBOZJyTU2O0X5pS36zkVANzkndSd/QV9mOamJdARb3VmUJJEbhkqYt7fNsjiH
RZutfXI2oAuqHNVkN+/N3pvNPvJMqcDMeGi7b/ePzO6qxMhVGYqLe6vSJFkqHFNrSYOuxOowoYK+
5IyIznkbW4/I9JTnZamUt5/TVbCT2aShrL36TYVTC2cRddqy6NxlL0O5xB9TJcn8Qp30A7DYzidB
3U8zDH4RtcX2VapWrDsixJdwsmLFPodm3ryLMpCTD5VJaXNQWuwcVOLJiv2AFbmqaLw+OBNuHrkW
h9TjWW793cRNeBFD012MZJQ6l1nreHDp7L0+hhCUaKu89g3smE1cSiGweIQWJ3lJgpeIqsfRVYtV
cS6Bx3u6jBX2/TOzftubhvxaDqxj3V8J0eb1qY09CBOb9qAplfq9pUwvlLHmObHw5bTiJrnMUTld
Jsy6Pt9feO9lsiblAdJ3t30ppWyHDOAJjTiEvVIPvx6kf4sRFpMwzfAP3uUKWqftT9y+aU/NKikD
6vBJoJlV3Hto5NedV2t1TDOsglL13i656A/upZ17gguQex3FdtAK26wPz9lizXihw62zFtMp82cb
D66DF7i3CjpiFFhkfMTwzQtMzQZaVE/PuymM2s/mtd1Yi/Igau9Az/jeGPlZEH8orLYPk0b5WCOd
DZBPIYnwBHXfN6eppfctn2HqZahWlG5XNmXtKjCB/CjSjdhfEoAmsqX1Bx2G/Z+zglNX0vRqhfb6
44ScUBUgGEkvNLAekagKr8Q/40lZSvMrLuH1txKdcryjpOKaM3fzh6zpn6MJ1cj7x3j/l9BZXdXc
dihjsTPlfLkKBXWeGa03T3ryZKRSwpE2cyfowqh/aZVWP8+VMb9DuVl+jls85XHR6d/OcwWkITsc
B+bPaB5tdgVrYHMpK3q9bRb/zNGcoWpLOxfRVfUyplLzB0ePrIvIT9i/xQlHeQcExTBJKZV0+WhY
TfYuBqpw8O3uBAqNzF/B1WEVy9s2sBHfMOcI3fQA8Nl46jT759zF/ZlUuT64X3ZiIYx/ggSf0crb
Xj+131MFEdqTVcqQ8duq/kePq3R6KOwuf5FhL9RuFxclmJcG04vBnkzpcv8k7a1O4xd5V7SaAKxv
EpVosesup10RSPReGQADt0mbrjor7RRfs0Y3Ly2+AyeVQHbwHvd2mDYkM30CMXfr+st+e+4hipR5
zgta3XI2n1JLsv3YCrMLnarqII7szJ8BDwCPgIpPSNyeUJRciMLdGAXZ0vWBLPctNiJF4RVdNH22
0PB3S+zSLlaMV6TLkPXtLEEK8PUS4MYhMG9H/dhGjJh384pnkZ1gqCznpV/g2fRd4vNmDzZ250Yn
YvIzoR7Q5t2iQfA8r9BgbMOHMnVQY5IM8WRb8ey1cjv7GXPbUzzK0ef752iHMbgyINF0Bj1AWblt
VnZk3lWUcyPIuIZMpyWymAqbi1kUp6WpcHgRoMVQr9aySoE3PJofU6OPoeAbZii8yaqVr4oSYVtg
2+P/5DHOG1/NsGLw2qaQnrI6jHJ41ioCtS3uV9ZFLFP0IVGmXsdNqK8fwypbZBdZjig9921XfdPb
Spkv1FJZ7jKE7/9hXNTEZ4Zd7V9Y1CY6Lx3FVH/OncS+loY5J36hRNX7Enrg4A9IQ+Y/aY9T3KHl
sJyWftCj69RUkfJVVfv5M/6z3RFSYudzRDEWagrjXTZzO3XNkEyE4JjEgZGHzaXAqeEsBnTwcqlO
/0trBjJzWMaQcRL5ev8F7pwa6Ag0cFCsI/Pcjg3jUGnacmTIpdZxFeArCXtziocPdD3QxxBRiyBq
doSd3/kwyd/h0WMrAtp5m1s3OZY5gwM7shii+uQsuexnyGV/bVQtR6Unry9TVAqvs8Cfiakavt9/
5p0shm7BaloIjGkFT7wOQZUl0gxaKAkaQuQPXWIlZzlf2gMlkL1V6LQA4iOPwalhE+DrAo8sZ87+
j7Pz6JEU6dbwL0LCmy2kqcyy7c0Gtfka713Ar78PfTedgArVzEi9GU1HAhEnjnnNPGLri8DFx7c/
FGkudtqL28swjpjbETBOlylZM3E9hKAXjWHKMzcbg+xHHhZ7zhYbBQraRgRsAtrfDPP2nQWzTg07
H7vH0DEeSxs/oqjRVLdBMOFQDNPePHvzsUhm0Y+BtMMmuV1PG3CKcnKS6LyVymtst+kHkfZ7s5bt
VRzmoA53MX/croKwv9EFXPX0+1D5PwSjbHhBkkbq29MK/I6BdXLfkYUv0RtWDI0dJBLiRYPeBm6v
FNRbhdVAWx4kQO5v39+sRLcIWpUMOOX2qcJCUeOsAjOX5tif1SWI7LDeFRrcilmwbGABk5aBSlms
YrZdV1YgkK56oElPHCfrECPu9jDZSYOypbAORJTcUxTxdpHtv9ZU8G5UlDhWLaRJcuCKJcBGlYkB
5ljI2NJNUvcO1uDX19/kRrLChHxGBcPJYJS52IVDaGuizrLoGphl/60w8ooni5qPAqD0zkfbOmCz
0j5UYIZKK2fz2Ok1O2rxdMb/kzlE7VxbNU09M58+t2H75fXn2lyMb0Y/eN72y1wBwr0taYmO2XcX
tI+OEYVu1sn2qcSd+yh4Fzuzso1zNj8W4gK08GlyL/ZKNOlqOmgFEjVZPJ5IJMbLBJf08PpTbXwt
ViGfJXeDbrdMLaM2HcSoCMy41Wh6Fg1uOCbTwIeuGfZQnBub3wRjQ2bJCVsnW6aMdxAGKOGVQYuj
X2M5SeODOXX1XWFLjoG3oBmfazbpZ6eazJ2Qv/WcQEchbTBToi5d3F+5VuAbg8/QVQxpnRz8IVM+
+PEQlwc5VMfT6y91q+YETwAyhSknTc3lGZDSwM/NysyvKRqGR2XU/EMii9SNrVY69Zbq30WK85FC
EQ9kI3cgJSvhwe6SnaO4sWVnNzb8H7h+GBXO//2fugGt+cqv4z67pmoRXHKUcDwBVv1kZA5JWh/v
5SgbX3gmEc4BbsYYLR9blQtJryIrvw6akGukRaLwqywktTlYij+SuUTmc5OE0WGEkPj79Xe+cVwA
+QEdAavCeG15XVT2wGXu69m1yYD48YF94yWQrXZPQ2kj+QOcRt4H8B/jkiWHXc2m1pBgaV7ToQ9Q
Ju6hxnIfH/MGkF+FpLfX1E129x8ejo4jmB+ETleFbxCX6KHVSn7Vfbm5z/Q6u9RDXO2U11uPRk0C
C5Y2HHif+fP+s13AoeplIo35lcmQ8avpJ/XOV6zkm1MWGmyaACkntIeTPcz61pebR8o0RgzAx0td
XGAqwBf9MKcrnnTHpLYiRDfVYQcuthEAmPRAM2AihITDsj/m0/iGepQWV1krC9kFxqN9q+Om6LGl
DHZNzTZOAg1pTh69aQXjlUXwrloytF7yOQm+6XR3tjU0j0xb+q+No4T5wdKATnr47HYK+MtRFMb5
9Q2zBQDmB0CEYnRJwbCsUXRfSdg1NlOcSUBOmTo9kV1wYvWPJnRijPgqo5zuesJG6FpJkP3WcK3/
PIWN+Fm1qh3TW24DxZXgWvs7t/bGl+DG5ggpgLw2IFf4x6MhaPLTArRU5cAeT5aW6ndUPvLOa9gI
gKQgTMD/RqUVIUwCwm/SA0vJ5aryYExF/4A5Yoc12my9DuV6JwhtvnYiLUEI6MfakVwy0gB2MciP
zvHbpyY2jRdy/8o+4bY62qdIyNKEf6BI5EOD5LN51VKz/oDaKiruVifF8mXKEu0ODD5ylq9via3X
TrUztwOhpWGwfXu6pTIcCkWwI4rYyH5J0Qi3XULiwx8M/e0wb974fAHMNoKr5q+k2qkg30CfQIv+
GL7uPNh11580mg+f3v5QzLagodCCnK2rbh9KwBjyI9VIr8mYFIdRjiKqKwTmMnW0duqRvyXuYhLD
pHwGm1KEr1NoXDaNMYyq7Nqmfvx9yOvpXTukk+8OiZNclMHRzyYdGNPV4wztHbswjkNL++bNx8ch
sDBisymQ11iVWMklJy607FppyqB7MAu75ADWbQa1jWq9JxO63jYOzXoyiLncm8l+t2+4SLrelkPQ
5dYcNotkTD+PpvkDoVftzZccKzGhJB+FCLtqjvfc6rmP+PxVxUHLNWR/ulRFuoe/WV9yrIIOE6qW
OOSuAiNt8kHr7YjBBPq7n9gn8h1JXPJLA29nuXJodsdeRmN+56utIxFwMFydCHzg+lY9o4Q7O65i
gSjhZKYfUAJWYTQXzZM56lVw7rVIUU+vH431tcqKFLP05OEFrODKVlFToBl6dB2iAKftoc0OUmkp
OxF263WyK2BZzDiIVdqlFQS7hnH9tanS4K4uCuU4Zp39FOGtdqIUaD/Mcp5vP4qM7RHK/Vv48cci
UwkjChVlopqN4lx1E5+jNzld6NEoHD/UKNv+GZiWXpSuTk+IEAZuCWc83/mkWy+YKAcQaZ7mkBTe
nozS1gfeCcMcOunZ2Q8d/57kZa8Nsu77MTSEF0mnygShvAzb4DtGBeuH+FpK0tidx0h37iQu74+B
ipbfSW17WYb/HqbvAeBGnccktX55+04CYUinVWUnEXduHxTZvqDN1BDugN8HF02TlMOAWO5O72/r
hHA0wWzSvzLIj25X6XjJXYtBzVW1g8kbM9G9JLWKHnoQ/IxTwC6vP9RWXCOYm/SwAA6vEHI5Ki44
80AfkBWCm1RrGq40oX1pkR3b2ShbZwQXR2VGyM3l2GKj9Jmqsf0soN1hWh46xwBijhYpDBPLDGeV
5Ta4m/Kx+/z6E26QtOmKQN6dOcpc+8uatxulcpALCu7AqITv2QBtPCF8+SEA8vrHyJq69eDMK2cj
SEbHpVbU/WM1TfYznlsS4508sH+9/pu2zsz8cWcGLlnxsiLNUEC067EPr80QaT+TwM5f9P4/GLrO
1zRdKCCWQKiXtaBkSzA1akYDttH6V2tAhsVR+/HRrOU9yfy/A7HbrIAPiwQeAZBx1QrPSS2M5JRD
YI+TKMXMFTWHhyobstGdtKoBo5EE2KQFFrJep5gr9CNuglnwsw6KEPaI2nzpzbJ7lts2qw+tWfXa
2bbY8rTo2sl0p7DQFRcJR40ZjAAVe7JbxzjimFM2Z6mTy2PZ2HpKO6GKvraaM4ye1vTMARQxgd5y
lKiwvAm8ruYKRWr6nei/8TlnyS76pShRrYVSEZ0m15NAUIjC+ah0qfmYIsy+U5ZunFQWYQ/j80Es
XEbAQEvVNmm16Aq5qD3gF85MQJ2qe6Mf5J07cyMGAc4FEzJ/ynXVpIZJOVYz5kUfZAVN+Wl4Hlo1
fLSmSf2Ry6LfiQyb682zTvbphpBXb+VI5lvc0VKKSGIUmV/R4UzverqXzyj42jv35tbnQpeDupBa
as2SkEqnRx0jRKeuljvmc4o4wlBvd1bZ+l48D1rEdNrWTe4qmJSmgHl5FWMa3yudWR4KSVU8qGHl
TlE/R87F4Zslw0kAZulwbqjbO6NAjxEXEgAOYW2MvxK0Jr2O+f2d6NLOKyU7frBwinpp413Tqo2H
RDWRemqeytPOV29XVlqF4aKGOJlDG8g4oeuZPEVZXH9LY6n9/nrQ3NglgJToI8D44pUuVYbMWhuR
Vp7pBPIYnbBxKFqv05kZ50kj1W6d6+pOAbexUTDmpapi7gLBbhlAE02bchGV2XUKpcIz+1w7z54z
x9efa+sdQiegPTF3nlcORaZkwEmcouxaNzod7iCMrhj1mh6gtD2pjq2lyKGAcZNf0CtfbBR0rzoH
o9Hsig7X9ANHwcD3GMiZXyM4er9ff6yN6x5BGEA3BtNSLvzFWj3BWY8NDFMLdUgfFTGMtednjfoh
8tUod4WqFKilFulOLN5eliYaVnEKM575m/7TvetmdnI5gqOtbZF3bkdYKd0+TI1jKHTJ8GpUy66j
PDh7dntb75YpDKhPcORkqYvnHTkl/08jGkRnHiL8BT/mGs6nmZDV96+/2q2l5qYrffWZjbjMpKTE
UEWSWVwFbW6gOIPAvGuVenrMBg24w+uLbQUX7htQuGBv1qoTAxbJY2bixyEPhvmlSYWCvq3WWBcz
rY1LPJXanQJ76DHOY32PFLz1oLSYoWfxUnVL1W4/pg5ydtRbsgrDhvZSVPp0lKuoOkWRHeyc9a3o
8u9Si32TdkMalEJhamxn8SmP7eY0cHv8mbQIz6Eq9N8+agUBjavg3+bfTK64fTZNaqoyynEh6JTh
T6T3/kPaRHtgLe4Z/prF3TBfdGwXWkP04hYRGiGUiDEDoCm/DA39Y0Z5MxUubHkJXm6nyqd0ihrL
9X01aT3EdIzOC1Hwp1yGWIL1Sp5nnqV00ng2K9ssvTEw5He43GhfrCYLLBdmTVzjJ5AJ4yDraWO+
jFNS/0mgKMWubdfOxyAx8vzOMZGbOGt2pQTHJsyLxpUQ6L6mioKru5MlvuyFuRj+mHJu48BS2PJX
xcwd9RCAknzX94P/PunNqTkOmZqXB1MVCLg7cdA/SMJp2lPlxNpXO5dEf9CTLqi8PNWm7JAypnEO
jVH1nYuJriRhNDpNT0LVSvNSDh1Y90ECcu850Fx/GQ2F5XufThsxwzcT5ayWdQP9cZzo0/ZIznlj
VCSp1/qSJdzRaBnJT8AW8UQcs7x5gnCE03CV2mlJdlGInxmCgyhc01sCmZIH4rMIRPKJKGVNz41j
MZdywfqnxm/EJgVSEI0SfmviKhouWak756yHM3KR1KEJjmTzSuxpiWynR19OE/MoZ4GOi4QeqBpx
LdIkr9Di6GkCL5Ae8Hpq/kf0EOa9mopIPQaSVIOLGuK8/xSPFDmHydaz/GUqquZDGVfmI/J6QeZO
5iDql9Esw9JNa3P6ahuJ82swp/HkCDys3C5C6OdOUszaOudylaFwOPT9U5fkavI4NEM/uPBPA/tA
XTmQ3mdGEhymrIc7mjiDPt3JeOMFbiBz6x2R6bfSgzJ2eu2Vg4mzYUlvqrlL5F7J3CAtK/1Qt050
n49D02H8nThf0SAbbK8VufGpcowmdy3AOvajKg3D1SiVIUVZGM6vJ3PRiLs+LMYK2Qc70yPsTZpM
cVsH5hREn3JoDyn4qOqiJKGJ9xaXReXafdD+rnRk/lw/lcwKuzomzl6Di7x8X7aT8bmT/BAAmBHn
XtrliCqaCTNqdwTlFrz0FJONm9lmJX3ORa2aXgC9+iqVzfRBixG5f8mx2Z1ccra4Z1M6Y38RUVV/
6sfGaF29bLUvZaVOygmhVbP4gyWlmnkqZhp7DaSNu5K6kP4fkzzyjmVlXCYigPEHEcPoMu0FIK7/
0akc+1dGbf6hapTftSjHnetkFdJnAgYSUFyQJDsrpfQmsQergkGAnc4Yec2MtSsjKT6OkvHz9Ytr
1TKiw49aMyUp2pistbiQBW192Ris7Go2avrNFk72LtBaE8yRE7dfS/Q5z13SFJy8UXwGrxuXx9d/
wOpRGTlRR9F+JF1llLiI8CIWzZQOFbrRlVO8E6EYcWj0B8q2Ojn9l6XQzgDazZWyREnEfZ4HjgwR
0B/ga2Z5MEFPKI2TKvl7NlXzr15eKGRzjA5RsFlzFKJwAuxo58x7q6H6Pbt1/VI6JmVvf6BZG5cb
ctYMWnYVgwhtN8D8VE9az7GtJxE7nm3Hxo9ZPnba2ZRblyQFL8anQO5mcPHtXay3pTY6OQVUAlP/
wYm04dwzIBZnUxOkrZUTiYve58qxkBWxdwq3tgnO17TFmDYDQll0/PIK8B0tIk5hg3Vk1uq17Kqs
e8mltn27Gi4gGnAB6PICXVvBaXIzkttwoo+qKnD+E5UQZbfi3GBGsvNO/yJPbzbKDF3kquSN4lu7
qmtUUzILJFkZaMdpPBzmhun9WDvNz0nP7f+Zoc59JWd2orpZXeePiVmH9uOol5p0aEPJTk++SKNv
sp/LjGwHCtvXd9jqm88/D7s1mAjMRlc7DMvOUceuNLuGfp17eKpzjzTToB3S0vnRB5Z2tG2Rer6f
7xGoVqkmK1MpgC6fIaTIdN7utkKJwiGouowyxBdHScuzY1qW/dlIrOlBjYxxr7+y2mHzglR8M32X
qmEZCZEervwqZMEcV+NrMcqCY1W+h5KS7jSp/gaa5UeHRUthwiCSluD81v8pv3C9GUHoWkwi1cnv
XXUIQGwLdTCCg661NfeiX9mFS8YysyqrvELSdozr72oSF+9kTJw+qkakj4dphBF/13eIZbt5ZDTh
neZU1qesacwBI4gy+Q5cIP2Wqj7YpVHweMdeLZTpOFTa9CsXEmKfZe8DbkBwVUmxzqtr9TN7vmvd
uJlE/64O6dQdrQZSKVM2GPYuaY9JUw2U3rcqCAzhUg5YkYfDaOy4XIV96wYF7i9PhK3kQ40MlO8q
oz18eX1jrgIsXwveID1rFPDgR6q3rzDPQ1OEObL2Ec96NCe//WREUvJWXN28Cl0wxpkwcFaBQLZi
3K/kNLvKaasS5yLpsc6qPVXLNQSMZZhPEb8oQtbToSiOUzMFU3qdLD86p6k/HMl35IOI4o7vr/he
mKr6cxi1ES5zxvQ9rC3teWBufXj9ra5ynfmHMAYk84NECAvq9q2agy/TyWLuHyX6eMSMiGAvNcym
ZU0cEltiTxIcd47DVoxhOY6Cjv/oilrHSXOmGXhCDyTI/xcYWX+JpcC2XOpL6+Trhf4dflj86CPK
vUe42zr06PnMyG7wB2TAtw/M1io5ZGV+NbtxuK/ltAdv5mON1jt78r+bSyFyTEuV1VbqNrFUUu7N
0CXEqG0anFIAUwWxAJFM9k6is/EZbZkBK6qsNOXo998+FVVEoI3o9VzHxinOo56U1zKxzKPCqMEr
q7C4ly0/31l04/loKKEOA26SCdIyGam1yiQzn7IrUtvtdw1HynNUd23nRupk7SHrlI3rgX4ZUkG0
wzdML2mcUUH0bJqastGte0O5mHWduUWTIk4YjbILXD8+1kln/xkYFR7KCMxdYsrNXQyJ5izlk3Gh
C9bOapWT61fynprRRmbNuJduEEJNMljDxQU2KwcpQnCfRIYFfAqBx4xgiUjdCWuH4iNmQM3XCfzw
SSRoRKG2kY53r5/mzXc0j0k5svPEaREjKxu4S02pfZ3UxLyXO+MFgwqUOYcMphQOJzu5zNZyzHVo
BjO2XEsblmaVT0ycsmtpK9Inu2gQHjAylEfLPj1O1tiKnQXXKBvakNBbMJsEo7QeWjZ9mTtp1oJZ
9c3yCRxRcMzaMkR3yUjib3gTDae0akvL03Jn/Oi3cX+B61Ts5EhbG5+WOxR9qqi1P6gqpLTOdEA2
mdlE9xnsJ3R7+8ptpSzaic+brxjnLOo0cjHAY7cHO0vlqbKTIbvaqdkerSByzuilpHdOGVj37VRb
317fQVuPRm9fBxgHIoVnvF1PDUU5DGYHHzYIm++sZEweysv6J6Pva33nc249HNuHQ8fECb3VxYHp
MJsOsLBK0FrCXTtRkumsVGp1LhAm8TpLhP/h4aiyccSkpcmunR/+nywsVfLE8iecEkpOynny8/e9
I8QxwhL189tf478rzU/+z0qgSpRgIh26tgyZD8DCEvpe9N3wj91rmG59MeoJrJFmQqSxPPNqgwuM
o1ASjk1ZuAU4vse0aXGVgv326T881YwZpRsKv22ZLIzwXjHjBR0Vy3l7jSwO+6GwiW8DNmzSTqk7
77RFyjxDtjWmBn/1zhavMKFVJtMliq9dGHTeYGvjfVja004qsvX2ZmFNUnNjo/AbGjPSW+Cw6FRP
2qd4CpOjaI3pVE7NXotn64EocCg3qKzm2eDtnuhTh35SxaCuCVJUiWgnXwHv7CHYNnIrNgLJK9cA
0+7lEAQDbjMWFW5jEDbRRZWb0NXtsbkYvRkeQ5v2bFT1zZmEcC9Ubb1KMnQoHOAA13zyzExBFXCp
IcsVR/A15PGOLlTipSIpTq9vxM1XyQ0HSoSB7Yq60JgCk6nQTK+k17CdxxZNzd7aAzdu3jZkUzC+
qImZDy6uU/S1Q9FYc8nhO90xbuKJRqkcfhi1KT6RXKaxiz5Se9SSiU7d0DUYFlvFDjdljRrmzptZ
KdAXuPhWGavfoedJ8ZPiJd6qwTFWfVPQS4/1Ux8jRQCoxM5gBUsQ7d0id+ruXBQZisZJgmMr1XaW
uUAJugs5917Ta2uzEXP4ZfRM1mDtug/i3FcZAuTApe8Hs2KIYVrSSxYVPwdfyD8cxNq+94wcdm6O
rQ1AaKB4oE5b03tV3zYlzSnTq5B789Fqh+gLUiV70lRbWTW3POAd+GoYeSy+P2YUap6UWXa1Iiv4
lXUi+OpI7egqApI7ECLhOiLZc3ffOkY80qzJMwNCl0G21bHQsVvknIzMkB8zZcxK13esVneBZKk/
Xz9IWx9wVoDDGcSm371ESJt1Y09yxmL8GCi1WjSUZ/QifPLjOtTPaAKFT6KShwPd6Wan1J4D+CLA
z1hl6ktI7nR8ZuXqf+7IsEwDRDmJhwyU9PeVIv1OROr8wYorpAbu+npnlLmxZ27WW3zNOvTV3plH
4G2q9Kmbq+3405nU+PD6K91cBi40PBJSmlUOTviH3hhqCfz9QnqUKvjKDHF3Mpmt0IQAw8ykBPqh
r7TS+Zoyc0tszPpQ7fs7hIZoJWHXbh7MKDWVg2SakeIaeWeqbli3de7ishOlhwy/sTePoxGsQr4V
gC/lJwdlcVPLVlIT/MgZqyL7rhkJLsJ2Z3qgTou339ZYm2CBQEzGFWQ5OpB9vdbiFqHJrsuKz21h
07XKC9iB6Wj+h8xg/ogIWs6DihWAt2e4r3UpjTgbnYkPpZUYz2Fc+gdL9NZO2bbVDpqbgoQamhKc
/EVqgA1ILpkNqmpGo3dwT0a1+5MlZfGzlqvyQcSKf1LSpoLEj4faEQplf1G1vFNcvOy0nf27EX/Y
Ubj1gjxDhcJxbo/l2NSlLSkkyaoZBl+6elQ8Yyjqa5oG4/H1o/L6UgClbpcqsDnuJweYVDj6kVd0
XXVAtCp7kjQK59eX2gjl8AZQMqQP48z4m9ulGg0z4GZOyMNEAbNkwU8QYRxdHNEm5wpl9Lsx3MNO
rCMByCXgguxXCjhu8Ns1hRpVbZzXtNKFjwObHxgfqRvlPU3gdRxlGTYjDaA5L1+WbFoYWMbk0Evs
e3s8RkGkPTaDlB98KTcfoqbZExLYWk9F2hBKMJuWjuztY6lJVWiTQtsnCkvFbUrFf1SHMHlStd4E
v4Rxzuufbus1wvgEqMFQdu4B366Xm8JpmwqeauP31odOUpKnVlaqnVXWexGTKIwnGElqZDTLMirS
qeVNRBGuA6n/LzRz/VPSheJRk5Mdobj1nctKFKAze5vqZlkHJDrzrDEEPgelpPw1ObgmeVYrG2fb
FwwF0C29GAaz18jGMHLnGGy9S9acqR9UPPhS3L5LcBywjTVAdQW2SpdGCOUhEuUeknRrh/yzirr4
Yrofhtmo5uxIo5VfAnVMTmU4jidT6b5JAJ/Pr2+QreXwV5zNC8gIVwjIuCMxhyWP1PFYtl4+SFbs
YmAR3Edm15wb/p8d/bKtL8hclIxXAW62mmCbjab4A6zEa61UwjVDC4gNGgpI/Qn/gwR2m6ZkH3/D
2N3Zi2N/Lf9usyZ6TuCi2D9z0b+q78DzdxRU2XWIxxZsiEUG5ba4gStez3zkY1klClFUBomi+d01
EZ30AGofIyvMIL+Qz5k/kFhNatcWWZwhVOX3O/t7zSyAlMswlRNLSjlbENxuMltNjIFhAwQ/sCDv
g6RITkPd+x/RMOof8Iye7oB4YWKdYilSZbbsotmseUHf2I9pYYU7B/vvnl6+MQA9/CKKYqLx4ucY
MmioqO1h20Loz93OzPzaixNNvw7ZYNduFxp5dMD8MBtP0lCUxcEWKIC6kaKltgesSc9c269N2wPM
i/N0oLRh9BLHdWN5bR/jR2ZlE9irKLTp8Iu2VuWdR5hP5fIJuJPJQQgJwEbnA/BvplzZYRE5ZnZ1
qP2OOk2kU4fCEJxQu35UfdR9nBShuLEccjRY6z0t243zZWCwiT7/DJBdVSSY8Dr4pav51e5r6XmQ
+/akGKlxrovR8egJ7ck9biS3HGYN9UUKEzrpywjJ4ZLyIMDgpYod+TLi0+dVhvZFF05RecY4Tdgk
lQUIBMja/VNVGdlneFDirW8dhC6nbBbpQQFjda8WuYlPPNPMC06yX6taz16gv5vz2NW4q8s6e9am
GhSYPKUzHsu4vB7UVgkL86mZIgwld9aIXw5XeDATqxBhXhwJLkgBbuyZ2VH/yOhBnDIVi1Oap3vk
67/R42anIZg9A2i5oCyoiMaiJhO2M9mxHDsXR0d28EFTTUgqzZDoyb1uCOczctM2Ik9pF7lmbVcv
fVfKpotrfRweEmS9nunlydKd74xMDic/CT7kbN4n2UQXddKb6Z7sQd2rP1b7kx+NKAFiy3R2Ed2a
w/U/x4NGtRBpIdmXvgq/xBjMnXUrSE4NVH+vbfRqJ2vdWI682IRwCvh9zenBFLDxZ8PUC2qN4r1v
NY3HhBj/7zGQftpV/fGtGwEyKuAEmmqzcOdyI9hWIPc6/q+XQss1BlqJ3z1ovfpVSn39JUO08g4k
aLtzpa6yIRw58J3F85XOrU7P8vaViqysemoj5wLYaLzYemV7+oi64DAgbvj6861SEpaiTQfLjmEi
QKNFcOu7QgR+I9hyJjp+Bxt1ueBOBwPy+/V11p8NqgI0oZkMwgtdKsL1BqeJXpV1qYbUPsR6Kl2s
DniPP0XRqS0rZWebrII2+lR8NgSVmCnTTl3sylYd7CpTG/tidEH9zkmK9q4CUHEXGGVxVYTTu5JV
FE+2QOt81LK99vk6fiDTQbGDFh197RW4pdJTR55axbpkmuw/I+2QfmNs2bGqkRvfETbkUnasKji8
/pbXG4dlkePisiBBWiXrXd2iGg/H4hJa0nROwBd7yIs6J7TE452Ns/FBIWiShNE8YvSx3DhBFqA6
qPUSx17+BEBbvQyRbJ2w484PfSnSz68/2cZys/kHcj3AxTn5izQCtcKsmHXRL7FZD5kL3av5NthJ
9CSKDCH+YXwzHgp0BMw5PiJj/Xmie3sGxwYCHZ0A52IPuf1BqkrZjdF8/ArsnOmOUv95/fk2Nsws
ODmX/oQ19s3tch1+f9SqinPx54pugGv7NCad8qxJVuXWjtJdJlnrTq8vusqk52dEqIBJz8zWXqaK
0FCAp0y1c2kz3QnOAU5npetkM+xjAmWUXBBxlL4baa78KLK63XMqXscelgeeMau6zWFo8U3RYu0G
0ySU1zz0abS15M7nIXe6Vlur8Lcjz8o9zmGcd9Y/95Mda1rnt7ZzqepK/1KhIXotouDNfUeDzcLA
xwDUArd/2U7NgkYEjgR51opy2vBSox67MtnLpjfO980qizdm17oe0OdHVG10mmPllOCGfU126Trs
Xesbrw2cMHuSO4GvswzYQcG21wMUda12qg5KN6oXrbP9nYC1uQqfBqi3Sv97yf0SYekMEhk989ls
uigiASsfTG/2LeTjMK2ymONArOBCuN0CSqAoWVUj9qjF+eep9dNzViuRV1nmsJO10vzl77rN4cjT
Z0wG2nfExSVkQM2qQRURlsnNYFvPVlEFX3v0K56VSQ5jt9MSJIaiPNKFOxQZImvgQtT0c94bUOr9
vjNBQoYhuF59iO4Q9MBxQacp+RxKafwnUQM4IBxp4L4zkyx5jEzUww5h3Mm/5CI0Oxeqhvreai1A
ojltPZwl415/DO0sHd1Mp//sJqS0mDhL+HtYoG4jz2mjXj2lSlupH0nKM9k10ODpj8iPWySaaSbH
h6LCJdDD+JVZ12gV5os5JblMzSNZ6VEadG42p1Ps37qdyCXshYD7JqmF/mKPHbVRE0zO5IZDNY1P
JLnGvdHUKEb2wpZ/FMKJ/4ShZr2D4hv4h0FCb941cT75n16n+fs0RXLunBP9n9FI8ovDYFrgL+VO
SjSvx/XlSyzlxfem7zLHGwwjsw9pX/oDDphW+DGxYdYcWuh3R823h+7O74T5iCN83r8zJ1v7UBqO
oBBvfO1r3ELEoF+vzcCdMJGOQ6eJwDURY5ROiRJVD5kYmsgbEin5HqFaFd3laH8J12qU2jlhjh3m
nu1IFSDSCMUHSDACzbFONapnTM6U6uCLVi09Pc0q/TI1KDsh6hR/KRCHr7BhDOG5SNHUVa7RtLbp
mknYSwdoZVbnxQX/uLZklM8oF0vJofJhDB9McjeZL2VKtCFabuGnsQYIxcBo1O6tzBL1o6RmY/Ou
CTT5f3kxKZqXVEgvuH1VTdWL6ifJOTYLLDYCGleSC+Cl/lXysXtvmBI/9qomhzii26J4N1lisFwj
dqr6TlLV6g9yBGl4qVmS76HCqHGNyI6dFzMuVfm57036M1QnzQMBFx0F4HAlkCwrtX7gkBImMKX6
LH7vQy4tdgQr1qdwHvXPTETC8loWw7cBRukoKV+43Y1vfeC3n7la+sPr9+dqFciHIK8wWCJ/XsN1
ynCSmIRjmYY9UPIUoyL13YoMZyeV3VyFAEY6x5wHhP9t9Mr6RPItyUyuPfEXuEzdXYH0pHdvfBZi
JP0FBu6ggRh9LvIdM6oUGU5edB3bYLhXtMY/GmZe79TVWxeYzW1MqUh+uiL3jFxeAnMXxGG6ITpA
ipoY33fxofaHPaehraVoG9CvmZXemJLfvjacDZEfjVIk4ScJEyUKNrAlUXKmeGx2qO4bS5GZwgGn
wbUx3pDVphiMuJIuftxqXlzV2amszOBBa3tnD3A0f+3F/QJZCcsArmQMT5f3S2uYmMmBBMcYQ++O
5ignR6Mw0h9SFqQPA2aI9U6iv9p+pEy0rPlWrMhgapGZpvCF1aLP/ctkNeKQYVNxqAhMe23LzWXm
0dAs479W8GqBWKd4xpKmkYAe0qpzPKfGwt1GIcQ1B1X/ZfR1cmeOmXbIzKC476vxJ4czPQSTmd8N
pdp5bV30O8diIy+neY1MHSUHSIRl9shgCR+bKbAvjVniXxA4IfD+Sj62ll1810fTOJPG7gFsNvYT
iwIMn71z1/RYnxA+paCxLx2t5oOPgMipnwKwAZ1k7QTK9Xaikz1PQ+ilzwrm82f5JzseJxttQaNU
L0oQpJ0bBsKPPtcy/OkhD5voRzH4e8IQ66djOzGaZ2DAzJUG3+2SQQ4hVzS9conEYB9qxDOPvgro
Pc6rvQANqn15XFiEiop/54dcgUhKNJ1Hu2KwFOu9XR2xjTZPqhz4pteGKDe4oyitP0mOI/spSdvY
dmU9s+yTVvhl7CHpb31SmekFBzqAkX8QQwCxFMCQ4J4trMJNNLWpDmGHlzl2tIX6HMGxF//H2Xnt
xq2k7fqKCDCHU7KTWpLlbC+fEPbYizkX49X/T3kDGxabaMILAwwGM7NUXcUKX3gD5soVYR4awWZ2
UrrReuu1uA6f83IW33Jw27+0NCs+W94c6WePEr33oEZYCjwZXFlmUNCR5kH1Jv2nLVqrO2GjMX51
UAicLzXSQM4xpBz4T4kDUAJ5Oe+WkzDy/LRo40BLsK0s50FSx+uT5qWze7AHFEEelb4jVIlQ3DEP
lpknXqAqY49aBVYw4TGuJvDCGiHitwLmcIVVRtGkvg6DwDokriJ0vzW99kPXwXom1HDBNKDw52hB
FfZUGNCGNxwkwIc29pVJVKGvePas+2YeZdo/U1HZFUj4LoetkhnpDytpkzAgCsj+F9ESM09l4nlf
ldqFyOJFZf7YaV7YnlsinSrITbuLTz2k+x9ZoYX5qbcm8V7L6j7F/CCpJr+EmZb7ldEbT+OyjMuj
UXtx9OxlijsEIaCur9aY2ASzsYMGdeFly2OszmN+cNF0EcGgthiYm31Y/RSY0uLpV6ETeNCSMFMg
axv1k+vl2RCgMjObfjpFxq8lL4pvmRDGIwYr1XjU82jqfMdJo+aSZp16wXlTFX7vFQBBxlL5qdvo
H7paa32bR0+5ZIOe/+jbrvnallg0QIB4j4BO1YeJeclDw/swZ8acHruo6pOjvA2hL9tFWvrxkg6/
+OjNc2r0i/YWpX/bPrr60OfvsMDCyXSAAtkeGl2ZPw7JBOWoyIfhrKRzYhzNsBCIM9SJ94LWk9JA
Qh8TGin2Io6Fq6fxQ9kbYRUQ8tTf8hxmtG8mrSVOnbeo2cWxQ/NXNdVecyB1VIC2xUQ+h7xfoLFO
mRWeGjWqy0AXZp8cyq6P2AKqMrWzP2pT9z6Eyy8NwCujeVIjsgdflJ3lHEY1NDIfz0GY59OiiIs9
5It3oT+BeuOEC+xLo8Qmp8Ee3y9V6D13lal+mGManJc6EnniF4Odf6IRl898TTNqj41w3ejcOUb3
DW4L7K4aTuPwPdKXUTsUXqORfmSz1ZzjBHZAkXRt5i+iqeIg1tx6PLj1UFymRKvbA5ew/l5osbW8
8ZSp+6etbO+HgymB8oglvCoe4zgix1CipHocYzt2j5FIRzA/k5FrPowI8dJmRg6hES65cp4VZLUg
GYfeJ5zXpvEDmlIspZ6ywzmfXPIvFSGE+IAiaNK9W/Syi4I+J8G98lV0cPWL+BIiV2adzXKpP9ZV
2yyH+9HgzbNHZCshRfTrwODcRINugVw3NDO6/k0STHAeUWTtzWOetBD0l84+DtVfk2jkkNwmwI2l
VteaYeZUNAgBMoC1L8bxJBK8MuqujQ8UKdoHZ3GSw2Cm806+fhN1yEGBGErVTrp76yCxrKvfytQw
A6cu/NzrmfmO5G5PiOzmxfs9ivToBa9BjW/14g2akeBvHMGbmJoioCOqBfDwm/e9We2pfsmo9lV4
+HsoqqxS+AuZp9V7TrpDMRwt5SvPypD4Y1/jeNJm4BdRWgh9gTkQAKcqP2VGEn39D5vmd9+K5jgl
kNXYVUItr+vBUeGg5QRdLRyK7OZ0zB2BssKUZErAQ6B+uz/qxuICYKRNSc+EossavVUUMaIbo5TC
qBP3Kccp228cJf2GCupeVX9rKBolfEA8ifiYq/Ib/F9RTnJxl8XMgmFGblszivLQ40vxt1VLasFI
oSKCQMx523cy3LAzpxynC73UXhIi38cW9YWdoPsm+CM4AtMjD52H3udtzgcwuZTqbYiuwdaK1HQ4
uhYNmaQpTd8jld/JJW4XkCqzKvUPaKdTkl3lEqMaYzcvoOlHKTtCKKrxiPrqEkTQnXcWcGNuMldm
8QhtbyWVnSFUoMVicldETXFpsjI7trkQ56ZS6wCFkt3mrXFz8pgbFxcZNMkmmOXXYS0QC8sWyZhd
TZHk86FB4FHBrtrI3xVKurS/dC0jNooNfaQ3m8Xz23LC+mmIZ03z5zlF/8Zic116R1o13z8it7cc
VziMLc6mVEdeXwqhGRdDbOInrORuh5uVFr7rwr5//19GASbPB6b7thb18YyWckjmUvns9fqgILb9
hohl+Hl/lNstxMGQ4C2pF0b/aXXJWAK2G68HSg9dHGKdGEY+wt7xR9FP7Q72f2soTBK5SKnro921
GirMMC3I4E9cQ6Gnz/OUW+/CYhknX2TTmOwcjdtvJL1SqfHQZgaFukaZQIU1vGhE7lS3MzUYjTg5
GVq7x0/ZmBLvj5Q+4yVCfHhVFJntbKko5afY6irfsq4sDpNS6A8IkY47u+F2JOxJJSySHixyC+vK
/tA3Vl+XyMaZVrU8hc38M3dmXNsT46/dsuWOg+Yr3296WOsWvZmOS4dOaYZeO0zioaRCC6FN8fW4
3sPG3HSV5VBMhmIcsOQbUIoA2KWiCc3rWiHSGPWt848H7fSUI7X5paps+xNTHh7qJIKBq4BF28nW
b9ko8geAWqRWR1cbH9/Xl8wwOFZV1bxAs3Ca6VyUie35RqN69dGpwzL0DZp1zrsWy8Vfrqi17CA8
Wg74e4boFOSZi7CNiG3HjzTF+mtyNz+OBgugHS6AWycMFK88o7MoVJpRql3rxTbPVOWVc4XL586N
thWfUh7R6cyixMaGfr0OyDvNhHV8COx3IfgWWv7GLu3MH0dwIH4c0gqoumUPl7H1+UGNAj+RTdMb
irHAMgDNdbTzMUu3jmgtcJOPjX02yMfPgtbcJ4SvlyAb47MW73k33T5ohHTYjFAiA2t8c4k7xojx
X02c0yhW9QnjNMWP0LP0w8LIMh8LHXWnqrm1xkCaIXiBQaH+J1fjj9IQ5oVqqAhIDpNlhZ+HOFIC
bHNCPxNj8dzX6SLrHvVOQH57bTDL/z8oAd3rQWHoc0WmCSEWeuVnC5Hwx7GRdPJmVx5948YF9wBG
Ul68EIlXewggcNO70Huvw6RTDKG2+6KG2d4jIv/KOiCXhhpSsVOKacrP+scqGnEPWTpkQnTJ9Pe4
3RanbrDKAAEtU/OrqbDPaTx+VbRur2+wsVsRKwJswysJTvYmoWqAUzbzHF2bTB9+RMhfLYzXajT3
dUC7PsJhXvOuLh3nf8Zcqu0jOqbpHjp4Y5F16CnUxqUD7Y3ChTYYDfzpMsII3J4Bb8bRyVSqPfLj
xijwUSS6iAtIu4krxVJNRLrU+lNkCh69cYqtwElrd293bo5DGRHxIE8aBqy2DLCMSdgI3EGZTjQ8
dfPoJYcWuHMGNrYMqEeciajx27In83rLaG5m62OhKA96X5QBjVoPb29toWbU6G/cOtWDGGH5txHw
sb+PeMgO7d+0G/AY60dbt2J1SFA4viZRiF6dpYRH5NndQx8t8c7tsrGUlGQ57CiQYO+6xp5ExjDq
XN745qJe8LYdHe07DLl0Z5SNO4wqBj+RoX4ztF8v5ZI0Sa/0YXStXEwlj1oT6b+szPaQ/Jny1j3B
Wqmnhyoi19nJrTYusv9HyaLPBU5qDUDLy6GtXB2ohhiplnlx1h6SeakPU6nED38dEhMHu1wuiMsC
IlpdMaPWJTlgNrTk6wTPU/KHEqBilJwwOdL/w7R4EGRTDezXTT09GzL0zkMnQtIw6rFXyWP7MkNE
pa2clOOeS+fWItJ0IZ0CiAzzXW6iPy7PsbW8Vkm65Jo1PO4OIk2HsQmtg5soe42erf0ok1IAew4R
67pG4+qacHN9IRcuw+iZ8uJ8Vozx3/tf6hZbjQ08aGYiFpA1NI9WE6q81hptorYr2VF9TI2sfYds
FP7r7Wgcp1Q0B3q9WJGmin0Mk9FCnnP+azQMv0GqIyDqhgYPt/PrRY0Tp0/VkMh8VIvmITca7WyM
SKo3UTfv7JatReV0S0E+jQfgZmcqiaemJYqqWR6Lizul83nK3GSHWrq5qpCRgZDRy0LCZTUjCop0
QKERXNVa0w9xpTunaikW34ELH/Rqnx9GVMWCCiUav5374l0Tmn/NYJKrCiUExD3abTd4yGSehzxS
6wQ+bVWdEgogoC6r0Qf5ku+s6tapII/n7oQUD/p6dd5jrLDrvmsxdZ8iPMP62fHbaWq/zd0uwmFz
KKje4ObIrW6il8YxYtOCaH6FeZ8edaTRDsaUQIZOjL/GriKxAtKSw0HxAILKqn4iFcYML9cKiPZ9
+wHgjPMZdRIUEzw7tneSU7lCq6BMwikYjh46YhqrF1bhdDtmia6LkovhpKpq7y+Sh623qXJWy9r9
cf/cbywj4zHcbyDazbFXlT6NdBXhnL5eihgFYl08GaRjb8FshTu7Y+PJQ0FGDiXR4zcs3cGsR4gL
kvdImzw9WMR6B2QSvBL1hKzgvzCz9IzKrfPh/hw3ohZIKrwI4GFgr67rX6pVGTUKskTuerUcW71O
uN/U/MUYOhWh27SjMdWrL2VejH8ftVDIRMEV1oqs1KzOw1QUCqfEQgdBjNPBiuL4gEFifpyKXZPg
rauGPYoXolRoJHtYXTWdPSPnlWMtTofXbHwnsadjrWvTKS1tGwq/oTen3q6cq64AvDpUU9Pbj41n
9F/+erVlaEjJkYLq7XNVK1YS5bqCx0HYt8+xknUBtTd6vVn4K9Ox9FWxrzlME1Sz+wNvXOkMbMOO
keLnN1sZe3pjrm2yprjQvWf44uazqNPkeH+UjQND8ZsbHaEnng5XbvI/Hv4yyhveKKq3Oo2Zj5ra
jyc9mqWgxq7S6eaE/hhqdRdgGDo4E+3Hq5hq++BpS35w1H6vcrRxOqQ9sUlGJkWGfxML/5gQMNe4
7mQynY1j8R3ubvRJh8Nzrok5Hsy0TFJohFZJ39buy0/3F3Pjtns19up86MY8tCqp7dXMivKINpdD
+4niKbeH5ies7c4WuSXUS9I+5RmKMzK0XyPWqibt5k5BWQr0ZxQDIojyh1Rk7heKV1gBjj2aVn4H
5OegzmHEzL3ceLKianlGOrDYA4Fs7SWpW0BpHiFi1FJe76XUXPj6+PJdefoR7Hfoqj7bYBlq3zTG
/uPfrzU8d4juhgVo6Pf98cd3phA4GR6wBsSF6m8lPbZTnKKuDNMxOeTa9NdIIVYauRL5rnDV3/Qv
PWSMQKfOVMMTr77GptkFqWMqhziyrZ3a49YOJiMlaiTBdm48tvW4CcfYwFLXaEFXABcN43ejUiGc
HvdAXkYnooXRJnY4HUAaZX+/h4k+ZNGVa+E25gGPME8WmoJXNVlsoDrNL3VG78bS6/5d6qT5zhbe
2DOosuDpwhvKHbR+UrTRcOcc+PF1aAfxFuko898mGpt/6kHp927UzbEkvZSCsn0LMXMtukG9jZqO
cKzpqQxt60EDivbQW3As7+/OraEgfBCQWzQAbl7KMlTpPWhcq7EY4jeLMi4nOyqGj6nS6Of7Q21c
q8S43NyQWaiYr8O5rBxttQrp0+STlb6dAAZfAHz8h+9EWMrK6dCnNr5TSNO5cVXZc2rif+ZONIEA
sPM89J2xMyF94wDQ4OO5JZ2BF7M+2go6cmmI1MN1dBdHAbxcO+0RY3TTO01AbJLAaIu0DyCcgbPS
S8f+EZYmKr9pa6jfxII7M6lJNYPXtLTsY1dM/COxGG0cUpShQ8w3j/jPwpotOJ0jgbBTFC7KVj0C
YpjYz+kQeLGnJAcsh9jwUVUYvzC1HtOTaoW4ECTCBblz/ytubBgaKzL2hwkl226v707QXD3weNgM
aKk2R2hd89FDdfIl7sa390faWl1cI4EDIqdBIiX/9z8uTsXNwq5F0xwRFh15Y/CYZ3eyszNGDRVG
bUURGH00YciHD979kTeeR2DCfFT6+pIIuZpj74g2LPQKY7EhLY4p6+E3WTaeUxEJvyjVYWemGycD
hCvtdpMX6RZzQq97xrkJDHRvm9GxqsLlK8h6bycc3/pyv0njsoC/AYvQ43gBw5hcwwWSXjro43tl
RJ0M9d29yH9rKLDPmBiBICXPX3866oRWFKkUFFq7OjRJ1J4giuR+BmN/51vJuG+VuNFVlCh4yFY8
5nJt/9wlM8x7VQ+xaDFTZTzbwmi+6gpKVoFXhcmpmNLiHVzTOvoP50BiCRAFI4C76W03o+YsUeoy
bgwwENLU9E8RTm/60Gne39+Nm4vJqwMsiQjipo5AXxZArGUlV0eJUuTmIjNActQMZq3aC7K3Nr7c
gtSyqVjcPHJi/N3+mBMEgOYisCHMfs/DXA0sL5qfnIYCyv2p/XZGWn89BP4JjCBVs11WJw1DMRts
JzJAzhhbX2k66F8akLPvVFCtX6y6iD9OeYNDT+K08YAce6j/W4Gd+OBCrFEDtXeUOSDewajTGZry
AUGCfvbdDtO8ERdUcepTZ/g+WJ1b0/ZsJrhOk9UUh1avrEdzKc09N72NDgu1AyaCqBH/ti5P8lYM
JrIx6bXs3YFGt1L8rMl7f1RO2g6BuZgu9Z9Wnw4LHaJPxuh2y86jtHWXoAUky06SPro+D53lTk7b
OND7F6v6Ytggy6osmnawNFunDtQTvW2+nJSBfn3qIAmJwZLIDqWdS4CKSXeekuKT503NBbBwG3h4
Jl/ub5atc0DRVeLE6WDdJNoLmWcXmoAvBkf5AeVIe66zNL7oueh3CiZbx8CVpGJCMIpP6/xgiShQ
EHCBjllU5ZurmNp3o8uzCHGzpXoau3JPcGzrqfOA4/wGHEITXC1n7GHaYVvStjtu6xeOxBx4CYZT
teKavlqP4rPRKfMxz9m79xf19kMaFLNgWwL53wBFdQZElariphbemB+xYR4BTbvT0cVfNph6TC2b
wop3ds/tdBmUPB5OJHJuNwC9pSGCSVOMO5VQlBddMX+MdmYG+RLpuB3l1ksXVtZBx/9ypy60gZZg
ZE6mVKymZ7E+He5sGW0y4itiVnX2lYZrbvljsixQEfEWOMJLhvScthkKBMJTRu4dy/scdl31psHY
Sfc7Qlg96IY83rt6b1V66HtBR5BMCGMDkoUIuq6TFJLPWKnzGSxHCY4JLfXwYGlD+QuXscqCXaCk
L90syh9FtBAQmUI3/skAjS4+ncMi33nkbi8TfhMiN/B9yCqpqL0+5lo1VUreE0yrRS8uxoDGqd3C
Sby/B28PNmUF0FtoFGwpNDplSuu7ItzywsK6DkrmxkGdJ4ru96ZX7FnLbG0+UjgQeRQjpPTW6zn1
WpG4vcIVncWJ8ljklup7aj4dSSbVc6Ea86mPKvPRRONnJ1TZnCfJFPhk1EtvHHSgncB87IFagUmB
DjCAnG4bnjFFQ3jp/pJuTVKKakN5BN13U29pjC4tYFIS60Vx8RBDAEmCMvQU8+DmSokl3By6n5uw
qx/TBd3WnW1ze3/SeiFcQdpP4nHW8XOURnZq8gWvjTF3wZwn2TsncmJ/qcb0bOpZvPPmOVu3GF1V
qtsopEh5ntffFMjTnDSVNKoejPQ50cVYQQSuSwHRokUDHm/GouXjwqwIlsqFnJrTsfzuZF7nHh23
n6oHKBpz+x6FNxgji+HCno3HZHwzGItwvwzJqIgjNbO0eF4cveJW7EHZHMjvLOXS2tkUnrEfTjK/
C2fNO8QmHninqfE641gMYFzRcw3LzqdU0RuQCobmebSHVGAYFdpIf+la+FhkA1SDyl3sL3Sj3chX
46aUdJnKfA7rPlYDcLFDDbNfVO9zJ0FadJwUozoiwlQkx3aBH+E7eUvNLOJdxNbCzAcJQjIQGxto
/ClMOqkg3QCix3ern40J8SZ7+GGButUPozU5dDjbIeeQJ+7sBGW34CerW6KF59Yp5XhY1E7AypiG
zPbrxRr0Q96FtnvS+yTW/LxWi4nzG5v1VUmxhD/1KOI3F+I441NR1mr/XED3qA/NNKhvVTr8id+H
9hAfFjFqxvv7R2BjE5IWIOEpywDsCbln/kgMphqjFL3mTc3wNfMLei3B3Izmm5Tf/dOOnOHj/fE2
9iBOCJYscXo6mgwrcFShVYtQmiS95lWvK4HpPRXIWuZ+qEbGz6FUu/fF4NY7L+nWlSL1SaWqG53q
9cbvUbHgeQZTMKeRcaB2hf8iMfC5GYXYiRQ2h5IGLVyaiDutD7WgI98kdg6mwFuKE7d0G6AsEz52
uKTfX8mNL4eCDEkI6gzyZZCv0h9fzoKmvxTJQPMWOQvD71s7fU+mZZ/F5IofVqPuofjlH3ydhSA5
QjmYQialnJvIUjjLADCqgelcOKXlK2HU4F2pcF/sXMtbM4N7TiFckjhvlLFUu7fpleAgvqhpG4z0
nA+91gifsuNABjPvSaZtfTP6b3BZKHITW6zuxSk0UUx38Qsy1KU+YxzVHKps6N73NHCP9z/a5lDI
fpE6Yo5Baej1R4t4TQe1jNOrrfbDY4QQ+lWrje44z7b5H3YiWQBJjgEZVlvbRpQzUMo8nVjFsjSP
SpeZfhPF7TE2oSz8/axkpYv+qy1LDKtZCduejLhGMnouJgQHlXFKLwimhSFJJpLu9wfbuEHg3KKz
Rw3ot/TW6yVMTG1GWkPa+xluFhiL5/Y+sOXeR4aiPgukst9Qx9gDf9ymrPQMYSIZgGfJWtf3Vp1X
aKuqxEPFZCY/aEs1x8zUGtdvrQkTcboXIf0YG6oVNFfP/hQpvbcb/N6ScsFk8Y8jlUzXApHK11N3
1JZ3h/fzCsvMoSRVNsobxRvRW63jJn9CccYt3kcQllsU/kHnB3j51J8KVS2ILxKUaXY+xcZBBRUv
naJkgZcm9uvfM2mFPthJhVT4VCH5h8yk36aV7ltxmx1tEe7xMTYaZNIbAlo5m4zai7paAI+XCRwe
IVOsp7ovZm+6NP3i+mkdO4fMarKL7VT1yYyW6JgtS0qxuQ+vi4sr6v1NuHEXYl9P8ROwviTCrX6I
NlhqUrg8m2me9xcntJJ3XmGGp/ujbM6XMjLNI9rmSCquDlZLuxP5Z1xSUlfiLdzCO+FebWLzjhZM
N7jlg+PV8PfJg4LWQj8l6gDymBTYz/d/yca9BQCLshodEH7Ker6I9lWVg1bDdZqn6ICmIZeJlS0B
VuJ71a7NSQNZYXnpgsie7+tdVXRJmBTQ7K5m2BiDr1ada8F01dufxIj1CwzK9FOV9NbFiuenEXl8
Ur1Sf+jibk/rf+OqkW1Cps1dDXB9vb91m+BkqZm11Slwa+N8eKS71b+1+6Q/k4y3n6k6THs398aw
CBjALeM5gtO5Lo9FQlCho6L6oJUTroTV4sZaYCBlemqhK5UBTHY0hLraRcPx/mfeGBn+HN1CWRvj
b61QGrUTdfYgMu/BtIRz0uuyfPBGZzorJhTdFK0fHGbKPXGujbMEZFZ6r0hmyE010EBvxIlLBk0w
cziBkcmP9kCN4/7UNnYwll+0ZKhOUHtcs6wAqLv0CZGPToGuHpQmjQ6taZw6KNR/fzdg1UcZmruI
4tg6nIiWJQaqyIVYg7rwJ6PV34oo1XdG2UDUoAvMbCQYkYHWGTo+rJbAWQWhVxzLxmAUjfI+1dyO
iGmMEsVf+to2n1WQ85IRVTeoz8ZdFT01FHbSvw9r+HTcUB5iEWza1b5BYDZ0QlVE15Bk8VShWvBp
zBzLj51lT19wY96SdQwqmQdABgIyqf8j7iXqzcG8gfK2SxxWSy9cZt45TfvR6cXSBKnmNeJY10v4
IZHaEEGZdsOLJ1rj5/0Ntf1DiBZ5kGCX3PQ13WaIh54b+opGQ4ijVJUEWN8aiU+hLITB2GmnLq7n
QE/0+VAkk+7roWn/uv8rbrc1q4FSx2/G5q3T2txUVo37tfLQqzUiz/wehKJcG+Vhq9g5QZsTZqNx
Q/ACs+X01ytfV4UZD5GlPGTSrSwwoiY1/KQysIbNQU9ckBXQxbmKVSX1nXCw4lNhRe0VIWR4jfen
vfFIAHZkvhRGIf4hjPr6tzCclwnLiuiddTGw7aq2P6SIvb0ponr4X6oYCTZOi/l+ztv5oa/Quj7i
EGoafrnEaHTd/zW3weHrH7NeGE0leV5gjOilWr6PLQdFr1GbnacmrccgnzUXwSEoZJ4bva3RBfv7
q4BQCGArJxARRcSNXi9G09VGPyB/d0XWGwUGkwj/NzL6Bw4OhH55Vntv5qEKTwj6SZU7xbuyFkq5
cwvcXuQSak40BK3QkYZrr39GarIZI7uPrpnliEth2bMSLHnS9Tvj3Iad/G3SeIlbpLWy/vaVcLxY
GTXYJOYEmctJwWVaVX9aLDv2EUVT3t3/vFtnTJqKUFr2TF7lVc0iRiltMb2J262olUM31dO5XYbe
R2rE2+FdbA0leXmAZ5ge+f3rJSzdISrdkTsltZTEj2jqHSJ3QaWvRJxjJ3rfHAtMJkhBaeJirj6X
k1plUZZZdBVp3EEGBhRpdeoEtszaa7dtDiXpAS4ZKU0UuXP+uLPLDADBFNuI3uZq/A4xGfNTYY/D
Gxy/vK/3P9bWJpR4aEfidWzK8a+H6kIFC3Y7hb1lDuPRrEPl5GR5sROZu1vDSHYMUFKCCWoir4cx
isiqwnEOH7ykn5KTk5iqeJ4hpUdvhaX1X5I2y7WgcBa6z0PdiO8JzJ30jKJemQVx5VVWwAMxJ2D4
vPRjMU9deooGasV+I2b159TydPp1OFUd4kBtkmH+InLz3BJZLIdhmalcdrEd/ZuYaVv7vEVY0cRG
MqVB1ebOcBCdAsdxcawkDnSKLf+WEO1JDSxreotH0RT6VIjy6aUJK7aziiimCEZPL8kZ09ZxLpGr
NmYwxLFd8qTmxgnNjaJB2q6328Mgpsk7kvNnA4YMYImeVX1xP6VaNhVPePkK1KqRxTzOZorXYodR
1iV3ygJ8iFPH6WXJbOObneMI4IdlH4XHbBqK5ezko9IdNVEh21mrde4+Ee7PlyhCsNOX2i9vDKUC
Ez2PSv+5dfMifIiNtv1JeuvFR0Wts2e9EQ0qS2OBcA50SNEfBRhydJ/CBHXIFkmDyu/ULvpAwoT+
RBxhPOt3On5vfllqM+JRXUvdLFHM6ju1/yTdeSg2zgFoINk0VTWLCugqdgkT2sE6+jcPqTnmj7zr
WPrmEZCPhWpzvHO+b7sb5MLSHYanGtkNT/6YPw5d2LaVEZVtcvXsKDnST5h8RMOXQ7Go4ojCwKEs
crQEnXhv4NssAuQMFQhZS7MgUK4ull6veqN13Phqqln2OcV+4cuojSli7LorHrAW5i0WdWTvzHfj
FcaSzaJII0XZoeq8nq9rxGHfZCZV3rjqXlwW5YL0/Mtoustj6pn/o62pnNtpoBBf9c3Oxb3RM6Wc
R3kZYhCwAnRBXo/uWYtmFqJPrsiIlh76WkN9xpyJulQv4CB2rTlUV9Qh9c5HkKT4Bs6of9sbHskk
mq2ZP2mtcU7ifrzcvw83thyVCtlocnm/bgDUThEVS9KqoKYqrDR5Oskf0346TDTFdnb31nfH2pBL
lyyAZ2W14RLk1/QlbWOUiBIbSunSB7lX/FKNqPLT3vOO9Iz3OvNb0+MKNjUYKRLetHow43Qu8tGF
qAhzXz9xgWgPIaJkT6mi7al+bw2FnChJJNm51Ex4/YUzAfyMAIttrdFutej9HIZWG/DFLufz/Y+2
EeGQD9NJlvKl0v/l9VDh6LmAU0wesXQODb/Kvehp7KtB0HZPxTmBGqbunJ6NIWlHyn6kNKekYPx6
yAirFmz33AirsTo+YjRgfaT/FJ28GFG0zJqUnQOzsVlkk5fmBYSs29JWlRojFQx0shNP54nupw9l
m1ffwGXbwcI16VvjPP+HmwlwMisryVLQTFc3Uw4c3LEnj9wxafqgHXT7RZlLkuepywPEl0Uw1fVf
OzjyFTWbWjUaVsjF26tBbSQM3cEmppusCqHEiJKkE4QcCOc/fEIZjRCjkpMCg3v9CbWoq1B6W5QH
A2dqn4ZGHBhp5R6kjty5SnLleH+XbsRAFMWh9EgkMXXg1XhhFhapIybloc3a+pvjln3gZtbeRpF/
5XXbSTKRqbzTTaMqtj52SjIsqZO5ykPelfp5nPsyqJbSDbqqtf7+2NEhhJ9jsylJ6VcnfJ5mr889
hjL1qHoeFQgfheF9TdPGPWLwuafqtHXk/hhuTShNwTDb9IfJ3WMv8ePY0s6zUYqDFef6EXTaXrl+
ayUBo/E4WhT/nbXOmDDibnbCyXuYzWX0EaarruiWmkE/KGIHq7s1lGQfQ3aWYvjr4tRcQ+PQEL58
6OZMzqWqL2Y9sYo9bPL7u/B3I2u1QdghEoBGf/e2DtO1nK3MiTGGK/XyYiM13gMqSMcHl+b986SG
xHVj1nrZES/r9Gdr9u3oj5SeASr1MyfSNGZ3uYjSQM07J3m2P6iJt4iP6Paa4mhiJqMG6NOHzaGo
FtV6i3OafnbLzPqSmqIaAwtszmOcl/YHp1qsL6ihErvb9pIbbyjKOeGJZ776WedGgajm4IrnkFwo
+uESeM4+vA/svZIJYFkw6VqcHBww7Ko/KqHr+bUJRN5H61+4P7plEOoRFmv0LcGxZPZza1TNB7ct
1TEIE3X4munp2J8RwrE+U4/jkSJDQSrfiBGvMxUtyvzB6WawB7OT/ltQOqdzdP9jbMSclCH4l8xf
eUjkvvgj5lxsO7WTGkXnWM/sx3zMwsOsobQuG0QkHyTNCiCRXzkU352zu7HjKLrCHIJgj9TM+pro
NAIoFTteTDGs6jTy/zjkcUe9Z7am9/cnuVUIkzACQlyUNBlPvm1/zFLUigBnZigPCg5+l5ncFoqY
ks3E1+xAJZ8Vn8drDNrYNl/M0viO9k3z7v6PuJ0vji7g02lPmDRl1k2CAjvE3iqBJBai9gIbGG8Q
ts7y0RDZsvNU397zUrxHNvkQV4YstboWi8IsncimVT3SGLoQ3SqXPGv6f+9PaGsUF3EmlyE2qizW
AoanLgnfcXbUnqp5NB9QsdX3MF/a7a2L3BLKPIBPbAmQXQU6YmrQIgJnBVrP7d9pQFy+Z8O02AEy
cvkQALGmhI4yhnghmxWfcBdYznMCLTZZNPs75NXkf+nYeoCV1fjjjI3AZWQ7f7q/GL/RG68vNcqs
tJxQ4SO4valvUq7Jdbcc4ysC1t21olYz+2ofF/8OihtdSCsQGtShBj7NZTSQ9xbLx2LJxmOdKs7B
Ghz1NDi9/TLE9vJw/6dtbDy6NUhz0K6hx2GtdkPcL8mEOQxC6m43nLEZbC9WiMdNaWv54e+HgjUA
5FcnX0ao7PU5cxWXNliOrIpQevWg5j2eC2UTHnMj25WR29h+wNFhYvCMgOVcN/hLwgIQccSjEaTv
7wMl1MKvKDNm59Dox+82+ot10JO8Rn5jhf0L8Jdh8EH7iO82ZQ3xJCKkLyazG0wgYVR7DtPi6T9q
IF5YMLuQZXxkWJfpFEeqoLSnVE3mN4PRfcTCMfnitsUY+wZt3susT2l+SKNQk6WXavrmWYBxD6rV
929ricU+GPaCqHqnaKiiFsWETpkWWbUFeUo1vgt6MJR/88pq/YE35N9prGLXFwjr2zQk5v/j7Lya
41bOvP9VXOceXuTw1toXAGZIMIlB6egGRUkUcu5G+vTvD1zvrjgzxdlju3whU2IDjQ5P+Ie8C3QM
RGKq0U321KWrdw6/c2KFbJBKMmyq0bSEtp//djwqdLyKIUVXpXKzMdDntd7pwLYfZqM5B93ZFtvB
Ntma8Lgi0HHAGuRgMUqvtIzYI/1b6/ybJo30YlUsEbiV0Ye6O6j3HmyIEEt61c9qsZxZn8c5DHxA
Cg60+xDjoYH59kU1EAeuLCkM90ahhlXviRAachcknoe7MLwQYI3dOWmeU69sEOFvFq4IHx5uimRy
qkJBHvxqVnN319N/iYQ9bFg6OcWPdRwvgFLiKr5I24a6Qid7IMLv78tTZ+hGWtriZPoN1EDfvjhS
OdPixXqM6rUoWHdeWUW0gWLv14Jzg/bDo9Ak/ZHGRyRATWaXODxxKa600ZVdX5v6/VTk7md9ra1f
5tRMyCk6I8X7dVLOIRdOTRfNCKD71IZO1GU6ExSX08dRhW1NB3ICPBki1RkxYEvxyvZFlukO3J11
7i9bO0nVT1o2mO6ZKTtxvIClZqUClwFXrR6EDHWmkhkVPeGJ4S3BpNvlvVmL9i9TMkiQWI4wBjam
6mFGJorCGdBrV6KlzdQptBQvfZwTFEGDZml6fY++dvvx/bVw4jpl8TuQkyDTHFdFkpIYsxhEHBkF
1p9hr7T2xVCNi7cDp+M9uTT3P70/4onjBbgq639D30CLOlh8gxYDPR+SOOo5EDuC6p0wqBfMZVGd
qZ291mMPjhdieRTFkDHdmk0HF5BVdHGRLUKJptlWbs3UKx2fZHRVg6yd5+8suBXjALBIIJDbulqi
Itey7xO1mzpU6rZ/RqPf6HzYdt5LbKMf7ZuKrd1axWTd4w8yT/6gdbkWrJo6I3xZKeqw70eltq4W
vaVq5gxU0F+0AT2XQE+mmRggbhMPN4O5f5RThqGpvswxsLdCbz9Z2UBRlSQprTBTIZXcjWM3AkGI
pfhOuwWpJH1WzI+jttJc6luvvlfolEYe9SwSFqGY3iNRiXqNg5mmheZo2s0tx/csHuhUgbJ2ZV6t
YayV4L5Hs1sfTEJuJXBrr4CGW9VKf5kVNTr2bt1paajovYnHGtaKFx501PKB0B9Aj94saEX0rjdb
AR4BjggyqasSC+xWfuhU0VdUTx2ap2mpfpJwSZ4ksk69r6TKeJuVXZsgOsORHKwz6Mam8twnwyCh
Arg9OncGWLDPrjY0LsAZRKfDrHE6c5/SNQXnvubzGtbrOnd+1Y80u3C4TPpAMC+jvyY4MvldHadu
6Ka2y3lUxaUMsaPJZQgbQi0RZFk9CCZzU8I70RNF9Z2irf+EKYEvE5Kq+ef3F/vxFYPxJxR3F6Yb
8qmHOfvYC8ul92dFKsXknVD07GuJOvNerUYUJWdr3mNPcC7uOpHgbHajrHryODjFh3dMKkhmLKu3
owV1MVSSzM5E58psFoueJAB/3zb65KXsDQzPqE66fBI97ZfyGsJSMZyZguP9/vZhtqP1t3ACGSI+
juLA7i+qJKzxJNw1dqfvZvWsrd6J2QbjDF2buhYt5kOipWNXbKxJNyONkzMA3q9eSatJKywsV2+/
slFuhYG62Pvf+MQLgisliOGQ2Rom2xH72wvCzBOZrEYjGjk2L2Jb7UKkDeBmTOeU5k+MRGIOVID/
8JaH8q+ZsFEpz7GQkWC3w05Y+aNQU/W6k1b69f2XOroXXlX1AOpYG4yN++HgpSYla0c98aJWVx5X
pvVKm4aP3pChIbgayblL4dRwOo01LgTe8Kjtq9VmAywpx+cUj5rdmgozIJjQAi+PjcCs1nMenEcz
uXXWtsyEuBNE5KHIK04hqRWrKxi92Kk+xaOIwVcp+Jy29aqck584imG2wSjYIYnAbXRUaMUlMLFK
ZAUjq8iy+LIGR2QFZa1Xu063BxmsS4ff3og7R8IpmZYfBrnWZ8TiTk0w8d4rC9Li4j34nqtOOwJv
UydyaVvfJovplBcjaNOO2L6sr1uO0DORxau2z5vbl9cmnDHQ2CfjPErJTE7vCmCPF6WFaw+XnTaU
a2jQQ4MYDE1hBFSFZ0itZRYcOE/WRqiJMf451JMeCUdCXk7dIvnUZukEvqEdigFqfSnO1byOQjse
kwIMbV0QstT6D7av4q5cPwpusB0wxo86qs0vzmj8ZQXybRSkD6GKAf0k6n67nzwdtho+G5i+1t38
ra0WG4zVQo8/QSHp0/t799QbbTQxIH2UH442U2N4U7zSz4hQO5l3xMTyOmszPXx/lFNbCKETD77N
JjN0uIWI7qqKZIVVnU9FUOCFc0F9tfVjj5rq+0Od2kAk9eBCoK1wkx7EcfY04LgIgD0atFpNfMca
ja8t9/aDlFX8pQSVkGJ3lPSErvEMgs+mbbKcyQBObSCAeiiPbTR+XvrtB9QwtcIoa3GjBXzg5glK
2QAy2DDmFHJrRY1wJD333ic+JKU0di0pgbkpfr8dc0HUnNBctyNSGjes66q7NBD9j96f3VfI5cFG
JcMiTuFw4kA8bKuZveYquYrZWwLBqh3CZh2mfkd8kT9VCAqIXU4i64ba0A0C6ygbCU88t8r+HgVT
IDRrZjVdgAOKYn3rMUa6lzFGKD4Q8SQJVG0Vy52HLE56Fztp81U0llCuV4kwVrB4TvJzNM2KGFup
1z1yu94QqBb2YGasYLIl8a/A7GrQjDJqpyb+LGon/+nKonjCCttwQ5R9FvdSN/EJCqa+G7+pzgLG
ZDan6cckzOYcuv3Eot8EkIF+bIIO1AzefhF1Gl2nmDAuc9y+v9DUZNjXo6HsG1HU+/c/y1EwQz2E
1hy3PKqGXIwHQ9Xlkva2ghP3QqwdAAbx/MFM8xBSyHph6RUpEzJiu/cHPS5cbqNSsaTXST/+CIVB
CbdoLWQTIyR6lD15eU06QP/mqdE07SojlEyCmp7e7Tx21od1KKpbhYLGB2EXeWSPHhwSYer2Nw85
3vRMPndiO1jMOno10Ph5uoNjgIvLWvOWWoCu2M2PWLHWhyWZu39n3kkn4KjoJMSHwXNuDI7IOteL
lAaNuhyBoCaIy9TsbxwIDTLKlaH50eUFguLvz/2JU45QZLsgSAg28vTbtdXrZd/2+RhHAJNp9XjC
C9fZi4PFzuvdlDfqlZhLbye0ZH7EqPcvo2D58pQfCC5Z4ObResOXdylQ1vcILi0ZtcLLAiUvq8uy
ly1qVlp503uV3A1y0vdtaelnuhSn3h5AHv0Yj5AMQuTbt180Oy+1LiMCdN3+8ybn8MEyGpWpd1Dr
04Y67LRy8Ekgp2B21LPo6BPnO5aQXGebKAxPsO3836J43ndx47qMI3Nj7yKXN9T3uVvmWijkqt/P
q67UZIh995KvU8rCK5w/Oys1r0F0TBqiyasxXwoamd/i2CRIqc0suZ9hR7dnlsmpI8iDc77x+l9F
gd4+6NIXuFyPhK511nffZj13AAvkC3n4ZCTTmUv+xJYD6wa5na7jlsMebDknmWelT0gDdFCtdEqF
9cueVfnn+yv/xNyTPwEQAKZLseZw7utUK1VFabiAitW+RHlL+5QuQuzV2FTUQHR/mf4FsZd+2Ibo
QHH3KPovDNG3U5960VTU8cWAkHi+cyrZV2cyw2O5CwYCY2rogLdoTbzadP62qFYdKY44J3CpNYFr
RqkttksNQhrf8NRSmicvXsbvg24ijstFIJ71MjNxcPFMas9OnbVXudNm419fQG8eSn+7gPD1dHC6
7FzMMvtlj1Z8/KBjGLzr1Hg9E7gdVyK2CQCtwE0GGorg4u1YnVE7fdOqbjSbsbyYUnBPGeRc32m8
9rLitAkgWhg+WybDmXSmSCXrsjiziE/sGA42kyr/VhXhYnv7EG3erYXSDkT4XLe3pq3AR+ub+ArV
3nNufqeG2thmdCjRIT4K82u59otVsbIaUyS/BjHKHVbl4rNjNx/f3zMndiYLF6z+RiDnxD4IDzSL
SloGdi4arMHcVXHSPK5D6pzRkjmxMxljA0SCXT4uD68ujUurJ+pFimr9rKYiv5zwa7rPmOokKDxp
f3//tU5cAxsFaeP5cxVSkn77rUReCSdRazdqBmDKvjN12bdydvL5a6pVQK7Mxkuf176Uj3MJRTcY
0VA9t0FOrdqNFIujD0IA6PIdPASizc7Q1ZMTofw5faM3F1/0mBMPvjsade7HpACpD5mvXmlI9P01
GIH1anGxOjmzf47wGCQaW2mJ+3jrUh0ev8sao30lVSvyUsqfiXQNX7OmYpdrqBxXbSkeFrkqgYWU
0Jnr+PW+PUgKYEuwZzd9ExQCDzaNg+WOMyWdHblO66w7cx7MfYdHquvro26MN4hctr1vIAZx2XhG
/DEVTvwx95z1bhmK+NwWPhEM41WzIZI5RDZy49tlEZNipWUZW5Fe9QNGR3wff4L4ENrIouy1tm93
btWvz+8vxhN7DIlEByVBgMHHBGkOdEDyXWVHlbS/dWtXX8NFSM9UZk4cGShKg3mGE43l0GEPlLSy
hODNq4kMi/tKnTt0wxe5fMevzu5277/RycEAadB9AeCN0crBPObJ5rC9UI/OqyaqkW652gxiQ2+Y
zL8erVOBBqdJS3vr9xx8sl6t7Li0ZyuiigM6o2rFflGt4swOOblOCVphk3MtIlJ4EDXPamVM8ZJb
0WrOXbFz1bpC+acq88e403IRdKuW38isyYsAR8j0TrZAm/x6nnBErtUKRea/PsPQvTe/UbrnRy1t
z2mGoVwKVqrepNcjhaXGn+DdFaE6uqY8c7WdWqGwV4BXAHg7Li1SqzTn1R3sSKG9Fwh6SQE+wOWZ
lOjUqoF0C+AWYjFX6cGnNHEZGuuGUWjjQ9YzrCkozG7Zg76R/8b0QVDnPttwUUhdvl2gSBm2Vlsz
FHyAwi+9aY68fPbCOOm1M0OdmjuWJifoK2j6MOpMs15ZWwiikeoo1dXIeCAd53OWbScuE/RWtuIf
/QEcGg9LBh6lEhc+OFsuq7yfAivtOIhXISZ/tRekjjWgqT+JkWw0jqq1xKy7qYvQMCeKWu8vzePL
nCfZwH2bjCzR9sHcDgkdczfTrMgBRHU7FsUIslLYyYhJtFPd6IvQz+UPp4bc4E/bTtjqSwcrxwax
miWEiJEOU+0S3tKmCAPlap9gAXY1G/JcNfd4qVIeAJbOR321ZTi4uimij5XhZk4EgWAM86pP9tST
rF3dgyh8fzpPDkVBAuG4rXh82F02ZtUAIWnZUanYFaxpFc82JEv33ZCrZyii2zS9vYx5K3o+RNMO
MeyhkAQRGI1mDNUio+2dnRrP434R47OWzeauyB1KoqkbI53VYdCw5OdBdxsd7mh88r+N32/boLnf
7ko1N5QU+I8TzTgTgYFI+iccs7RrdYzxAu606WI1+kb6Bc5LmW/U6XSHbM05rMKpCeesoxoGZOU4
TRyhyuWWmTiROmjVXodcEZjGUl5qOv3697/tiTrYBi7k63K3bBzV7Vl+z9waEMZwvu0I0DUCqgiA
6T/KPF1IWlzlYwmC4UKxKu+p72c7mucau3sJTfNmLdXpuneN7kJmY/7oyGL+9f6jmY5+/DVY3gjI
ICeI8PDhPjZzl1cH8xnFReKNz4RfrfkwWaWmBIZiON3eXG0UzBxEy/QbWD0CpPSiLIu/Kaxp+znF
wLP1a6tDrisrQAPaD22r1EN7YxWmVdwT8Q/Zrqv49f7Yz03mj07R/QLL5jYvS22LZN9pIFhvhFrn
+k3n0d39aGVkBL7E2N290psxAS60qM36Z1p6Qx3Yg4lunGJ5C3Y6tpHkz4B+uikcjUUaF4pjVNql
cDVhBF4b22aAvreMfznYbFUgDmbE2AI62Ul+O4xTj0Qp9PQ5HNGM5zoyG/lc2mle7EHkg+FKK4Tp
gkRBXySoXVmJkPiWnsSAvO7yIc31kcK94g2lP/R5dyWXbIr9DE7C7CPjj4Adckj6vZs1dFD6oUN8
pigWrQp0IxuIPYFHuyCN5vF7bzWjHWR6KtNQ7ST/ss/i9B7pvE5eFVmnxZdJ3Kn6Dhc7cNtD4k3D
50IalW6HDsVx53mdei3Z1+bgxLvWANi9m91swRoCDO1afgGe4bY3c55p9fWUW0uz70tSgu9TU81q
ALzdHoN61s1ml9USgagG2c/+QS1bpURndF2+9Z1VmyFMj/JJoEKvfMe3u7lLmsJQQ1j1tTVFwzpo
rfClnajmbbngVRN0pjHfbNwo0BSjsL47Urfie80eqHajcNd9sexuLELkhQGPaSIFhQWzWld9lNJQ
/UV3RB0xvIr1z9D60xfNkB4Rlz7PN1UHWfPCblk+jxBwq2daHE7nU60vUh95GO3rEuvK8AGy1qz5
vYZL9w19HuPOGu11Qi3KzH9K5Evbz2lSlssF9ebpBt2oprpfuRLSXZZYeu7nY7EMvrDs+QqTnDHe
T2szfkYKRvfCRVemRy22rGtVLZTP3sJ/0SxeFu7gzKkCuaTxnw1pneWrfVyM4SSWFUUET6sdz5eZ
k64BNJPmuaKXmwSm2Rr3PUWO8dpGfg9Bw4V39I1KGkvQGh3WWynnyydnqsWzGFyph16V07lQwevI
6yLuK+OiUDJDXmajrF+gWrVTWGMW/r3yZNH5hWf1ht+Sju5XYWfPGbIh3yoHH1vfVksktBJl8j5l
Q6pq9L0KTfrJKOcHpVWIBfO8zQbfs2jO+bKzM21vAuz09sgc4vmikIaHcxzTY01HRyPHy6o6EniU
L5eFUbUxD2lmtzmOrz/F5GpdqGnt/Ekmi52GOPS49zb6cfUY2v1sOA+zFldmYGSxtPZ016Er9Gab
CrIzqalfjAFhvags7aS57mFExErQ28JZQgPaNMC+1AJpVbcbHrE3HfLraUi9GEmMySLyk4ahPDpm
WznX1NvEp0rQ53t2l6LE0HOQcXqr9blmf57zpbgkWAVOnzXpAFK3K+dJXM9FYsQfHD3L+tvcap0m
QGHSu6ZTLvJdonjLbeup8/cxX6mBQRzAdCDXOvOhTQuh3q/INHkchWjDcJKW5g+NFkgRwFf15ivD
HczxgkbkcDNTCLD9EietxG/QfUFFEii3uM/yGSRlPHY4Iq6QRPzY0EaQZ31ef5nwaoTwYMp1gl5O
be5etkN5p6DrHl+OcVuMO0lFKWHRVYuF/FvWPLZNrYE7Xpixzlq7p6Ermumzlsq43CUcLx9WKXIH
uouifrNbt/uAoK4wkbccVA1udyNgtVKWWnzUrVfHd4Vw7h2E0Uz4PiiT3WgtKhsPMPjE17VX2B9G
4va3vc3a3qfcB4BF+8INVBueToAaeLcEtoH7Vlgja7h8wf6qWPaJAZztulm1DB+YZM6aL6kyCO3C
hKH+lMqldvZ8W9e747JfZIDb2fihjZtkDsAETtNtuzhA0VCFcURoZP1aIBWBAqBfZstQ+WanpmXg
NOXY7ctCt5N9WxNOc8VpstwZOoL4BCRas7cq3M2CLBlBf42Fbv2Q5iw0v5Z6iQA8WZxPIY/Fu2Ab
5jtL2TzOIF++a4rMXhynN+7LCu0Y6Ix1/jMb+umnWjh2HrZjMjj+BLNADSe5mE9UynOQqdqqQpJh
/X3hQh6q0JPN8qendfHTaM/DdTPXy6/ZtWe6xuUiP43k3ZwT9SyEj/th92XS1xLT3FJZ+31ZafUn
xxjaP9tYy56oJacY3hRlu0P5UsMQIxvdb1ZBzRiD2zorwhrpnl+2S1/gKlbTsYk0WTdpOI2p+qFx
laKL0HfO7lbpTnZQgCiPfTHiMxcgKJV+Qni7dUhKWNVBrjpVGwngn3lI39tebkRjW19SIEEx5hDS
UX1EvOdfk0vHBiUtjKNcyIS3PQLIpm/1FirDpW0lN2ZZt4UPqyVFp30RfRiPA+eZVTgrpWAhBj4Z
8MCHin4LXU6RzGug1Hn2Y23j1dyRVOAlZApz+DYmjdZ+mWe3+kxvcVKgIjWI8tRWykmLs5LiRHJp
08jFaaLh3DC8b9O4tD9MXGzMHUdRpf65jHNn7eM+1vBqSBfV3Imure90p+r/NFDf45KfdHErlV7/
Sj1BrIFlDHL2jZH8xW90ft9F2yyZHXbDDOzFF+XaulcOXGkDbtgw9n7RlxmyEMi+IWpuN/XDtCaz
Rem7KmUQD2ocEUo6X22SvSKgxBZ/dGuEbAN36Yb+nhBS534psxbWrpd7TbgoyvqjdkbV8huJyUrY
A1Egd3Tsxbiahe7mIVz9RdvNSjmrF/po9ZeDJhwrVJp8TG9K3Vkf+7HpzAs8JFnjwJ7mz30JnjKQ
QndkkLpeUfJFOhLuogeaCxTJwiyPeKG9w8htXS4t1EPJ+ZN4/SSSlLf0wNU+Vk02aYFpT2gnzotR
KSmc3Hi1f9Zi6Pov74e9x6VQsCZbfQyZz02f9SB5HUd2g5kWWlQ5lRkVSi6nUKgFYEZjIQXyEzVO
rgckoW9y6WjdmQTsROqBTBQCWUSZINQOk3jY4mrJjaZFXultQVqS3cMGrvzWzs9pk5wYCvAitV4U
0umGHeZ6HMhVqQjOYoSrpzAhjgqcOB4uF9H+ZcUfXghBfIo6pkZ1+TCDbQw1adKps6J6MKxdjLb6
Ppmq5OH9L3eiBrAJqlG41alSHXV2G1FJVTaTFYEhVlYfIkz7eeZMejLiqd/bSAf/eH/AUzMIsJX0
DaI4hOqDbHU0+6aaSg9AJnHlThuFfjPVDkpeZXFOV/TEqtwE3eFzYF2Ai9VBPXUeIQpiO2hy9DRa
t1vRlN7F7RLXlyJWhgvU+Fx8jsRUcze2WnrOieN4arf2xLYiqQyg3XDwplUxZHXSNABCRWLuHTWL
r/USbK3pjWqImN5ypqZL+nsi98QEmWogSiiA5g62YUWYv46uriMxmCrPLQKHMd4NPIVvr71RBn0v
1SIQ9TiOgV256uoXwzDcdLGhgsuqcQHcLQm0W1xMMIfmuXP3WR/wQPJzehy5bybq2IW9yp3KVWE0
WBF1qve8GP2KPtsmURWWTpFgaGvq4ouZjMr8Zao7vQhas7a+jmphclApWQGweW1thJtjgjYVVfEc
B/YKRs3ai5a4aURUhmSgzZRdoXsivuK3xOt1a24nPZG91odpS2emQAR3cj/E4E6Wx6Fz3GynjFXr
Xsxdmd73rbqY33rNmA2MrHR00gkotSRoKfihCJNywSVh2XpK5asQ1OILO+knkqNYGx49b2g2fenN
LesurzQ5XwK10BH4yOqZNktXKXagqiKWoZkZCGq6uapoF5SR5yIclcSy95k3a3VIEFRLhFrsrrns
ZoeQO9H1vL0bbQ0hD9gMXf7JQWdO8V00VrNreMtdu3Nas0V0CJtwrLkM6B+fTFL4D+sMxj7IbWHI
oJX5ugaJgYK8bw/gG6j5LOr9XLljeQuc23paLS9vgtSDtbob00SrdpqXNNh9I/wOqJzmgHnZjs36
PM+r9jlG2YeruGrb5EbRnKH26W9x95hVU6GrklVZfwGOr7uX3gbdQpGk8oiT9Hn7iygx7nSscOB4
UuxO/SVWVpcuYNIqOzH2mQgcJKOoVUgrH4K69YYHxXArbgbuMbFXRMccBEWzGB/r1i5l4leePQlf
FLLs7qo46/pf+drXX2w1s0kfLHNxrzPNTW6QEcU2klyqkAHInfiq6wtsXr1acVGgVMtmuKkmfbAu
F8UmcYGqXX326rKzoXHoFvsAEMCXcZL2VdvOuncxLFoOubpKlitRWn3jt5kVjxdTlWtrKGy3/Coz
WH8IEY5m6pdzYTxJq/X+JM3Jn2av068TGpFKIFOrKm9aF5Ss3ze14l3CkJe3pblAt5yK1ckvkcsf
4mAoaBTsRZkTOFSAkZsQz03Z+mxVFb2lTnfvihRNI0DJNVpiQ5fUbWCPVfNsmrjlsQVL74eZVOnE
vllbc0ewpdKPTBLoKegSaGugQ4SxUE1sxkep1mZxo5ZINMBjXOIvZlWtFSr8bvaVGNEpA7u01o8e
ZfFf49qp665Lyvljsc6tvFCgmwtkyY3td+ZzVuyLfrQfk1VsjA3VERSCaqu+a8eya2h8WsZPUoBV
uV0mTz5NNcqu/gjFWd2VbtYV0HgWx7mIXZlR7qmwptg3YDVelNJuFxguAAX90aiMClMBa3lE8q6r
g5Qao+4b2BhUkdfW/UU2VJ4XCBS5m0BdvEQNCOGr+nrOAKqhu6VmfCwpIB6vnjQaP1WMeJcVbez5
qmJ3xZ6MziC7w02aj6pYe2NKJd0NLZ6vpT7KPKDxMFcwglta2k4jpo9j1ru0OD19+Jj3jaOHwAps
O9Assi86TyXOzZhGfU2GxNQvrC6ZwzgfW+TH6OKkgUgGNSp6Yx53Vd8rMigW0E3RrCe4EWhjnN+T
c9vfKl2m/Zkr4rirgqgf3Hoq1UC5uCXeFk5LDZY5wixGtG4lFFrBQ6iPiXeuPrv9mrcVaYYBsMWl
R+39SApGc2qSki43I5CxMvcnaxg+eHVe9+znqX6hq15/WIbauihSxEV9z85be+OQ6kgnGvmf7wcc
x1EA4FnETFUk/whND9/ZXTGYdqiBRFgcNTdeTH6q6Lq8ou7nPFDiy9FR9KTvmlVx8f7IpwIAIHOv
iJMTnTlRdoPuDIMRDb3uPsxy1sgxlmpvSre+m7RYOdMzO/mmmwc0MC1URA9DKzNF3XBqOyPaQj2/
8UQTup2R7cu4+RZ7lf2VFKmiVtmP+/df9DimQzqdgG4DmkO1OQzAlXyElGjYemSXyYoEliXDWS9c
qlrqcmao4xCHoShfIYAGbwO7wrcrmNJGkedWYkTAHdawrIbkVnCYfUCcO98XBi3P0Xbs4P33O7Ft
NqtJolXq+kD2t4n/rd8w2svQyDVXI2F2XeTJ+Ie1qOfsC06sFmgoTB82jLgvHfZx2zFtMgT21WjW
hN0Frpyq79jsilu03r1uN7iZdYbReuKzsVqg7vA/MESHmNbMlgigJ8YaLQUnqGqlGTJKdbaXilud
Qawc98g242aQGh5xMMXeg8+G9aI+NpbUIrxB1t3a2/r3TVrsAk6bedWjyBCQ3/WID0iyfORTz5xI
J+YWmSgb9QtUH8BXHAyfpUXplLRrohEVuF0/AuEt7DwmLF3zQE7mv7EhwKVsYfir4MYhPqcq6IRV
Ql2jUe/VoF2LBhnIbIwsayzPgMCOxfEAD7A4N+gNE8yx/nZx9pY91Za01aiKG3a2qjjD8yZf3/na
lPY/vBKvHISxjLr189xT8oCUbxYwRXvtToqugOroqCM2ybNX/+Xkkkcjq0Q4cGuxH06D2YnBlsRe
SJNm1mNvGMt3bZzzIpzc1vzRahROzuzUE8cDJz24KITPcDg57Ax2JSw/2ykgZYC2iEZ1mMNlNTBk
tFp5tZkfBhLa6uvp8B8/5v+XvDT3/3WxDf/8T/78o2mXPktScfDHf34YX3oh+5e/3T63w9/2sv75
LLKm/s/tl/zPP3r7K/55m/2gYNP8Eod/680/YqR/PUn4LJ7f/GFXi0wsD/KlXx5fBlmK1wF45u1v
/l9/+LeX19/ycWlf/vHHj0bWYvttCQ//x79+FP38xx9b7vwfv//6f/3s7rninwUNFh3fs+fDf/Hy
PIh//KHY9t9dOAHggBwKGVAXOF+nl9cfudrfweMADjI2ygYqg/yobnqR/uMPzfq7y/9BEQScHQhV
i04rx+z2I8X8O6BH6i+Yr0D2MYBn/fHfD/fme/3v9/tbLav7hhhi4GXehCuvfE2wLJwKZOswpswD
vVn0eVpHSZtqn5UeKmF7WuhUr86BZ96eQa+j0JvYcHIcuJyDB+WAzAXV5Mqh2queuq/d4maanQst
ne/KUXv8bfb/9YK/v9DRUMDCwYMjo4SWIpyo7YV/u6/iwTDIHiykc90C+xJ8oWk9qPll07u790fi
8/wW6fFSByNtT/LbSPakZubaM9JoPE7mUzl/ev/3a2839DYAlgl8AdSnNp7Nq1rGbwMQPmaCKLnY
m02edl+WYbT1vaixjPziFkrV3YHAbay9paxx94vMf7afbG61NiqGcpg/t+XU2Y6PVPAyXLeVggRM
M0vHCcxFmOPnykMpYGfigyf/kkjb63Oz1vHT3EDAhNsHIYOKbWFrLVW+z8ZPS3VvI4VWt2cu1ePJ
Z8FudUgbOCwL6+DkL+myVePAGHKUwWxdWc051ssBPur1NdixNvcLWcNWSnv7faUjckQKcDGOLfGz
1eqdoeV+sRVk4vETd71P893vzJhU7swafhsx/PfIG9+EkYnbt5f/7cOrve0ko8rI9m3yuNzG9+Iq
u58vpi9nFtjxXtkiZQBtHECoABxuS1KTGlsdDx8H/1vntzeGrwZTMIZN4O3Wi+Sjd9EH9ZlbSuPo
Otg2DAqlh6NAB9Z+eE3VnhPTUSmpel2UUXNnXYrLeL9e5Xf2pRJp0fuv+Epk+N907L+mErQ0sHf6
O65pHZw8ilJYNQXtbD8F9oV5pXxo7vrIDGb/Reym/bgbd2sw72LfCHo/3Z1z8DS2X388PHB4yFMA
sg6xpk5cOLGe6dk+jSh48bLzdRyBIQzF5XhJge/WebQeLeApsPJ9GkxukL/kL8pP4969s++cyIuS
0AvVayeyzszM6zy/82iHJ///Z+68lutGsm37ReiAN68we9OTEkmJ5AtCIkUACZcwCZNff8au29FR
ovpKp97Oa4VY2DDp1ppzTGwz5qonnsxWZGWZFXzf0xlt0LAh/pOectz2YLSpocbtfSDi6U/M6r9C
X375AczTgByRVGLv/PkrD7p+E1TaSQmPizPnEKXGAYVOsp6FWX1jPBlP1eVMeZPOaeze5bfuwb40
zqkfXfUP/d144Z7t8Z/WqV9nFeCSp2nrZL1ns/xxyMteBkQ7lYd56rvymm3WSPYJIv8/SKt/vQ5r
IDh+2FKnIr35YZEi1jVHnFIzQ/Zqa9K9sam6MN9V2x/WqNP/6OdnzEREKiKmPU5xvxiK1oli7boO
XKhwX/2WQOGFsZIorYM/jOtf5hLOpCcYEjtyOMZYon9+m2gejS6Uu5EVg3HkwJ3Z0QWt38Tp/rTC
2z+L/hjTp0thBaQvxNaFUsvPl8JvMeXzpIwMYMrn/Wa+Nb7P997leFtfRFl4W9912XCrH7ct7l7M
7+EfbvSDAu+vy7tQAxD805+CvPvhTtFjRIa9Qr2dD/J8PM8vygTVSdKeYz+8aVOZvP1+Dvv4saDP
JUQQyytnKsT+5sctmk9C8n4aJ/jq4HIlkF3T31/h47vjCo7jkQdNZu2J4vFhJCITsztV7tVhT/ok
vGvO+rPfX+CXW6CNh+yGzoxL/u4vDtKC0OUh2I06KzZIR6Wno9idV/mHj/3jVaggsMcMKd9aBLnh
Jfj5uzBqH/vN3lq0pjWBT8NQXtYIBf7hvZA5zZtny8zS6bIDPxUA/7Y4AzaiPuzUTWYPhrwWgZV/
hrT/J+zoL/dyKk2wamF3Bs6BUe/nq0TNis1o79uMmCErXuW4JkNIZPE/ey8sv+BGYfth1cKk8PHT
koNetnHu2mzLgYyk48T4TuwZjfYfBs3Heeh0IdTz9HRPJHte08+3M69RVOT2yO0sfRBD9+gS7bZr
UrXmn6xJ/+3JRXwJAFRMvuiPqdlL08z9aPDkStsbHgE8ypumozT3+yf3b8jB3+dWqiknYAbbTwg7
p9Lyz/cU1Es1NRHqFoRqzQ2RCDR/bv0JHGBYpUMr4U05BGG3ySRdvnqvLvSUbh40rtiYxfpA4Hp9
KuONpnmoPRO9EwiFaUnwbxVIb4LVf0cb6dyyEbbOva6ZzWMBGeW7U/ZBmZl7Yd4J35F9WgZFG6Z7
WMoDaX96jgVE3AIlkk1cBQHGfZHMygY7VZWOmuNyX7wHfyxR5IkxtM4A+RMaQasCiWo0I5TNfPDF
LVtdNeVI9ypTXwYt2MCUgNFCp3ZjDtsXQRHST8jTi7Z7xy+0FcUlQq85Ec6pXRqC14R+B0VS8UPq
5dNEudtONS2/u6b21Xa0yL5BD1atD2G980Mllog2LjeXn7gtY/NtUAUiiils+PZrhAafiQDyrknL
nKesQWsRJIsMLER+qpmsIw8TnhIRufkt8A2aKry9TqaY8CyZzsayK7o0cnlzCukEZI6vwY0v1QLL
bHUFuVJd5X9apNDwfYQ224NXWgsp1Hrpbzp+lEwwpttfMdqPdGHLAtdb3ptDFVd0bddDtY00Cks4
xUFizcCQEh1Ua5cuIEiueq29uxBCIB2cfdZDrBnx9KdcG94ZjIlOXuwNfSMwYkVBX5lP1kl86XcI
J6NVvgwApCv7jOAnc0RO0gTvtldOMgkoy/axCtRsJouYaEkXER7wBD2KsSe1GA0kvJWR39V6zues
hFZYVeekuESFOI5Uy78Je2+hosFpq7IAseGQ7LaDotDS+3ZNFzic0nWI5ilWIW3TVAmC7jLYcZGR
RuOyPZe17oxYADAbUxE5bBRD0VNxc1S/ZSS3oly2TaCSqexQqyai6vY8ttt2fCzkUkn6sMrRVwt5
LlOMrlpWZ2D08zDz1mVrsrLjC4yHoZYHz+rt4952a0jXmxAxeNr0CelwdcXAaNLO18Dqui9EZTRv
dth634LeJI4PQWHrJLPXc3ILmOHOVqey7hnT2jsbfUdYmeBff2tJLRkTgwrqq6owShF3GSzvfFsa
YlaXI8XTPRnncVvPK3xUezLRrm4eaPC5c8MGRaGDdVcAQUDNyue0p3swWTyv1RyeI6/f+LwRahot
kqYpfKT3yvAaZq8tkkHWZndmY5nFJq+YQ9Hp4mVMS3uJLmWT74ie/AWK3Q72T187SydvBRX0MDbX
udmOBRD+8nyj584hm3PQK9HzVZGZQ2Pcm87slcT5VKaBJjrwNqQQIgf7rcvQSQafimEyRySNHitH
1DLJe6DqMY1sq8qECM1nuqa2zXPZgkd7rZZn6QlZpIXhmpkBXGNJ2sJpjp3RqJswwEPHYG29K6/1
hEqgqcyPyrGXzyGiC4vn6NNpGrARTsfBFfPlZMhGx5TLzR/2poAnrMEU3AhJSSF1UMErBMQ0H+/L
TRmFn1p54ZXnQ2mHVSL2SrzXJ3Ar8TPumqd8b6yNgx0te4qAtR0zT3m7nfZb0SLXrlAsxfvYuyKN
TDXING/x+Mz2du91lvHJRrvfpksFBS9besP7URgdiHlJ5st4Fkaz79BRnqo5XdjcdFkz282W+h3q
mhiVNPJy1lHrxp4qWSZRF3WEv3cT1N3aGbqT1GKTU4xZovNS1Yx86RDY8xGj0TjoLOxlWxz3wirs
dBYwxpMJpmkXj4TOGJlbSqHOgzIHBlDIGuQDhvidzM6oekF3Ano+cg3d3hRB3d43jKg6Rja1oxRe
R7UmYhmQb2498oUkXKTFrKSnrUgELpFvhVKul22t2ziXaMt7+8wdCNNKSlmGP1aanAw1MY0qJabA
F8gAR7WgOhwwLi2Vr79Gk4ysBBHuUCawCuUVlBAbMk4bNlw5bBrIinR01+uVDKk6GzZLYnIsQotG
eUs0QKpCR+aEnUXVxK3b7lOB9tVLnFVV74MwSj9jpOd00gCL1Odut4RFKsKRqX3VCiMBuRo49HcK
3T8koDIdD4bujdjbN7SxpTDwkOUuI5LeVuXHgj30mzolyCScmJaRZjoi39Qvi9DGyBEytXaVKlj2
aONrBnOADsHeTaOM+6mRbkI1lsY+Dff+2Q/E7MSlY20Lao9CVLGhPFvGC5rGSyaUhQ9DtkjUYyOs
rQEVRDVGyzPSz63PRBvuLASemFUq88GvT4kT1ROgHiaefC36t1zpomNZa6V1UW5+iOBgQPd6ZhEt
IBCCNu6nnrLXg45OTnTNMfNNRJ26jEJArbEh+KJiqqOGzUrQrrfk3rdlIu3VedOyPiWRcwQm0DLf
oyW1qjEv461V1cOwmIOIDVoVyIWdaUUduxbut9brgh97EOUbly5VwHamQFQU4cNQ2Ls2IkCG039e
IRrStNOhH0vwm30KFgfpvwPSl9kLVQOfVjtZVtb0DN2zrdO848TxF+N5Diydx3KyaudQImx4MfqA
XC2bzplM+OLE0+yiTkK2OrDncLdRvCwbtIZkGDCDY7qhwL/4aFgA/ZozkQuNCxF6QH7xl1DXfPcX
exriYHVHO5kotWKPMPX8jMWhValhnMLEOaarL40NhDxpQ/wcqSes8V6w0FqZb4rlPt9UZGa5i681
8TXzXMBJ/Jtb5afBAR7XZTAgAX8T5obfaCI3DE1rFCIzvhkrwNhHVt9+OiiqQd9GSCI6cRhS52oU
ykuYWL2vTe1WRBvNc3k9zC3q9mCM9Oc9KDoE5at1kq+W62vlrfaYePU8dsksvPxz32w533e+Bg+V
7+2pWeAzPFRQpOeDiw7PPtM5rGIdlxUVZVxRpXpZBh7Ip06Zwbum7lBmk+O3dtqsNMiO07KgTCCG
zpmOmrnCyfrVca+iYWA/SFOPBFBcEZXOTIoXjxE2F310kH091YoAt5hg5bI89KOfe7h3mn2NnUKD
PcNMtN01ixt2SY0j8LXYJz2n0thkk3o4m96Hci/4Fsc+6jK0u3DGTSGWK2V5gsSKvaXKuzYeU9zg
RPNlw4Uv+dgXssZ8MQAl1zJyDmtRz1HmNY54z0M5+odSdXnWV7PcD43LZghrIJuY3drbL2gmlHVX
7cLAA5rvcLre56Ey9kdq5c4uEjZG5kVnCuNVt+THeQAmZ4IwNdv+9WjYvlZnQ79N/jPnKOnflPkg
1+ulM0N5Q5BfXn9aZuXPZ1M52+uxhpTrxNOQr09lRcmfrjbk2ZjDCjFPA868ORU1Yy8RzQBFqFzF
Br2uqoPqU2iM7BqxJJkm7Qxrj2KBB65NbacoXykVhz9QsbEmFVtfQvwZ2tr9MgcdPps2cM1nl59b
QHrptHntDJO2LmgPVC7Z7REStBPoxObdqzkftqsqr7fIS1qW6ytN4YoteSPaBeryQnqdnwrLq62R
ORUCfFb71f59sbfIyTQwopd5LNwvDuV6iXNoFkuMKWAwroVgpj2L5jXHY6uVZ2FCsVjnNwTis00R
p8LTcDTBLM1fZw+iN9G2bj5VzC6j9VSHKhSxDxOlONpSt8UtEk5nPTNczWzNHj9os1F5vj54W7Ws
FwjYmcutPfTXCxe5d3cMZF4w+bh51DCr5tHDHBI28NQV3f5kEMwFGxUZrr7YoOW9YgSsgPgKc13P
/Hxxi2RCCrcAeiTtxDsKXZjV+UBrqDyoVlt9NuGctj5RVQMSjERziLLFNphFzHkEmROQvNmkQddY
7mfRmrKPlylHKR4T6z79sIu6I/RzZJ9z0cE9by5Q2mGg6DoW51uXoAj7iHzN9u5R1Qvz66LHyYWJ
YEB6jmVd4+YP2Rz6zxUAA/ZYK63oOGcfOl9PpmL2nZUzjd/It5/tjGJDdOr9d4N/aOzOLe5GUG4n
b6FWa9YIE9UKBrKtzsy1I5RGQJZiJ9nWyEY7w58YOs7UN4nlW+PEg0QAzjFPdnkyin1fMuaRsHpW
eH3apJv7XX0eCpTVV3Pl9CFNkxOQ2m+N3k19pwvuO3PUn5dIhXebmpz+2Prm+OqRbKkuwCjWzadT
lNfXoVCRcWQ2iNADRmPf4KpqZ+tamf1iZkOwYb8xvLlYn+11d4uzerH7NetaBbK0cHPL+jzXVffS
9nZl4TOAJG9VWjb0wzkf3UwmryoNeJ3mRVDbrX9Yx7GwbpdgrBEwtCNUEYbzVAdxFRkNQRSbGSJj
XgzI9BwHtnaB6IztOYHe7b4hVjWGi0HmCPVifFNyxWZkVEaKal6yEzQXltlip+Ry4zvj3EApmfjY
5r4sigw3fund9k1lYRcQpd4wFFHSBb9fIfakFN+ftjhmbmE8rXSr8gvHbkL3S++aLI2NzJfvbu6z
Camc8EtugG9Oq8FfHh1vHNQ9Ktu6TRpgAj/wsaoG6PAwvdpGiAC47HZ9gSrRqI9OofR9Lxc5JK4o
ix+z6a5jij65cd7aqV/yL+Mq2qd9KAkU0rqS11GlbQBcfU2PoB5XTiou5YO3kPBwcd6aXfVuTxqY
d1dKr3+ye9NRqRcWQXfZt6PxbLCXis6x/SPR8LRsF84ilfIvO7UVjGhL1Y9uN0dhUq/2Ot5RX8IP
5GFzvrDqoKnPMTQJI27RHn8dOj18XWQ+LweOqAMWIs8c8hR2Jg7fxTNsMn1Nd1tjf1nZePq+HIqz
0wzV3s6LzxprA98iWxWJDAe4zd6umpbpIy5JRHewrcqIe5vqJWCT3wMCa5kREhLs6/vaLFjry9qb
5mvX2vzufpvmrrozo7GzCU/W83S1GBxG4NL4A5l7kiDQ72ihAqops1z8rO04MqRFK3Uf433R3aG3
/fJTy3lhjrsAbfDBrbTwEkrsrUjw0hB4MAxrOFDyQX8WT/ho7Ou6w3BzWRUcVl/Zn9XR2T6EYYH7
RS7z1Y649k41ZbgkJFv5nOTwVLl1rPaxe53Gwr9DyELAg5g3jI/BaFvv1F12NOnhNI9HNxREegpI
tWaqVeQxo7DMzswETtfE8gTLT9rB2cprbMaLzEonH4yzmS0nWmGf/Upc7Osi0pBIdyT3nDzvdpQ4
+qpRpYkkczGQMz8HZSEf9hJj4BlebQ5XhIrVXrzvnjldBMWcr/FuyGKNG3tHDc1unbgUQOHNRsxV
Loc0EAUS5VMj/GWaQ/Q/o8G+It7wN39ZS6Gf/ca2n1ZkugUIIWHhCjN3BpgBY3A9EwXhrQluT93c
7VvnMgIwWqULMUJg0lxib2K3FkWU8ND3Js2xqhK1Sr3CPC84RTnxNg/hK853xm8xtMW1XSmk+lNO
DGymBhtO1b7U3l0+GsFLrsv8M1qsPL90S6NGKkur5qhJh6HlpWpGXu3UYRhzlpm648jZ/QI00jZf
TPVc3lXLyRjlLZ0mbi0iQZpMXV4QhwyOy5Jn7cZtM1HO24B/PeAL7dmDDZ1Zso+eppeim7x7dwn0
PTRkzQ+3tnBK7IjEKw5+6/JNkqz23UFMj+GAGuWC+6qazsE9uA3BAgyizMr74RH9iPns5Ly7bLK9
CdEFXjb+cYBiOq72ZfYRlfCArsKxmdZ4k4MYYzvcrTsn6AZSBMXAqjih/L9fhz78NBZle7t1dAri
ER/VU7Q75sb3vXXYL6YSp7sJZulOOqIjgsAJis9E2gUiJVRnf+saH/t8txb+da1MdvuBpynpBZ3v
31QNcULHxW9L4zAJZaAnb9FvJJE/jnert7CWgzii06k3470qWs5SYekURgaz17ZT6GpNGVu1GVJg
JZOwJBAUq09GgA8Ge6ukQMCGpaAyM0lLbgnnqGi9YPho7KyLxcwydW5QJRSb3CtPTUGR1jji8V+M
uxxjYhXRdo9dVHKOGAoRHm12DWx8/KhE7lGuL5ANrDIZur44czWhqwnSWve+z/3gRS1+0Kf4PHm5
7HuG96DAaRKLThP719o5RQd7nosfYnGn12gcoFK1qqzefacnm86x1vYRhff2PJRmexvhTJYHY/Xm
283ulvK0Pk0/4JQYz4taka7XvdgbitW+96mns/DoyRn4GOYCFKijrbRkpTYU04O/embsNmu5X/r5
DmKXiquZVkAVL6o6H4CkNTl7NTvPw9cBJSLV1KrSl/4woN2JKhldNM7kGXiJTzumudO7m7Fgs/vQ
WPefqNRRuQ0BJrycMA6ns2tnbexPTlxat1a1lTTF2L+SFdjtCXsv669Y6WGPAQPvcCh8f7B4lzs8
gWBbOmSZAHRBjSwi8UOm6wTvcJNneu+6T3tltiOju2erPHLSrtKlWNlDm8pRZbJi7i0von5p73Eu
Vu9K+Cz4WIGDB1G464NSdrvHYyG8TLG3tAhxwuPG4biNDArJzfJWAkpJjSHAY88b/lZWSCxjdnri
3mpzG3Xo4F74EC8PoAtLFVcLfai46KPcIZ/CX78GbOlyjrhC3LZhGD0Djm/fZb5OZ7ZtOCqjsjzP
CQwXAxEkKSp2eSh8X/mJE8n1tudE9qBLFJrU2fKr2ds7LyYoY3mxXWpGRJ0P7QV+0eDNM6sG0kvl
Ov2lKySTjO6FfhjD2bwkY966NlZTzolhNPrNgLBVx5Rop6dCb+q5V2tIccwQ+7eo3khhtceAbkjl
euKK43yDaIsKM3YKB4FsIiI9fYMC5zJoA2d7P6Ul8X8jZPgRWaeD/oYGmkpMbUbf3Xlh4DHuRpls
TJE61XLqX1yjanRirbmzxFQpSjzVwxrcO4pDLKuaVNd4QzX41IbNRGwugd+woQ7dkaJTP5w3eH/Z
Ty9j+xaaQ/AFqDnJigol+UNlTt2jPVPPSC2yFKc02LdgZ/MFxSPZENqXaefOJu2Quspv5n2cvBhb
08mD0XTRS1SWXUB1KKee4Whr+OwEpfxesH8CbTGKU5nCEN0P4DXbY7BH45O3bh0j0y1/UKdkistp
ffXpEkH/FabuXlu6xF3s9W2+xW4HgkVYixiyaOiqR1FOwDPM3g4+u4XgHFzpfO75+FDKpYUZNtbB
C4yTDNZfgyDuwtWRmRxAe1ESY4+QKOm6b3thYzsOZNS+acodjNU10HZSS1Gwmodlh1lkLB2GUl5P
r2RgbDa/b+mvMbDgU7cp4xvkT+gCh4htgRYY8goVkAFSY8yEG3XscGrWcsMXNmPOt5e7dbDYFdWz
ZTH6xzb6BJ2zfdSmHNyYQZR/3xTdyzhkI6xoawW4wWBIm7dE1HjPZK2eCjCTpXzEK9bqxSvd3Mne
oJ6hjus3SKdJyCFtOPXISuLX1GnMOi61vMyyVK6z1cZKm24E4phktqmOe84rkucbHiK2+E4B+onq
yXbAauSLj7lsP9nGF1lWGZ3NXJ3NUFEmuA0cR66Z/YkG/X0b0v6lsYr+IKCzjqAqAi/10X1MqBxU
bGxQmQzCbCPH7gScG25hGVxM7qNviSP0rAPqgax3w5QAscTwpkxZlxTkbiwbeLF741D2o9udeoU6
eMv5Qm0Tett5G15r409YvF+7s2jh6ZbiucXcC8Lx56bpQBCdFam5yXQ/5E8nUtaNGxjG4feP5aOg
AYcE0Qkuj8X3wKh91NeAyXRtS3si8/DBP5jruFxTJiBjgq1fFtbe+g/1PH9djwhmkgu5N+dj/kkw
U0BhByQy6Yyc3nfBphLl2x9e9n+9K4SV/CXaFxTAPz87RcsVqY8rkD+bJ3OoQfitx4bSxTl0JhG+
/kEd8FF/SsMedroPXgshsoUR4efr7ZA2vaAGCdOeZpzNdW/M1WdrzZae+rJxC/my+MMtfvycuSTO
cu4uZIJw8Wr9fElR2U2paK2lfQ9lpDdaSszz5KWO2f2JpPXrpfgOEdiaLCAggP0Pshpj0rvvbwoc
gU12vTtIOu8AiOg9N396cR8/eqKswWKjSSFtxD5B/X6+K6YVf5+53dTAKLkAqAj9dBwsji+//+z/
23Wwl2PyOX2QwHF/vg7clb6I8spN69VxzoBiz0m/BfYfBDC/fhanpBDAr8yrCIc+mi7kPtGaRlCU
Uvt3PjPhBmyrDLs91GVZv6imo2HhqO1PQfK/3hyMCZosSOaJZwv/kmX9XXfThBaRcFSPOr+XB6on
EGM8WR7+6SNEK4dsHB85WqLI//AIK8EiEOjaTctwXC68ykUBuY7/dL74S7l2mgLxrdDh/Eg79YjW
tJsILMuCOIeTtrkkjRi34+/v5eN8wVVOwAa8J3zhCH0+6KGqmUONmqWT+qPe6FnkFr7svYspG3tp
a1bD3e+v91/eUMRTw0sAlteGT/fz5+cBbFipQxKX01jqMBrR8jnot+3H76/y6+d3YkQi+wO0d1r7
Tr/ib9+B7lF9U3t0KKr69m0FJfeovGF6yLvAuNM1TaCScAj/H09MJ4kqU0WAVpoJ/sOzjJSOiqUp
HeZCS8dRQd00d6E4dYv8d6DLP/LU/H/9MT95av6Xzpv/g54ay/ytqeao9m/dT5aav/7g354az/8X
SzvtfRD5vAsIIf/x1PjWv04IFitgcP0/v81/PDXhvxgG+DMRQZymYzIK/uOpsf7FH0CqYDmAzcE/
Cv+RpSY8Kb/+pgxD60acFgFTp4WTWcT9IBH00Ir5NSfnpNwW9AcVABeAUXWPiggqI+brrhD6ZdGW
+6glGQNsuSNRJRCzSrIEt3m5XysSGuKdhujLVIZUEu0xRwpTdsbDTrHmbaUaaadT0V1QEZaf16YQ
NVE10EviHtXEpYNfgYhEZyk+w8Mmh5QUm/qTUrN3Zbl5AO5rG70vW033N5YaS8mpkr8yFbm7y9G+
JtYimWh13K+FSVAEFYTiiY7CfFOVFYXlac0tUhBge6BCYrv/hLwhX1MoYy25XZsZfBtdVXyiEs6G
vqQA9qOYyhOavMdyyR3Wo8rEOnuc2Kfp22iWG+38sS0IPvan0D0aXRdcDnbuFVQvjLlIZdP6M7tS
LpZZdh9aqb9axTMQC3W9zEVTx/Sjdjdeinb/VEJBc48+6VxQq0NDpW27GLfoJeAPk6Fy4j8MJ5VG
HSjGckspc0k7jvr56b203rnUpn1WFH4gb9aidHVceFvwbHnzCasXgHVI86mOynMD8yGCn2ARHs9+
BTVSVEuFgmOgTnWcMSqDYwzo0RDtd19TPP9sEHZG2sDkKA6rzWx9NgCoEZiHReva5fcVQP0CD+UL
leHHYswDN/bNMjw3/RbHtAgGOmGlkYMTM9wSLQDPUHZx0xrRdx+bN11+35u/W8Q3zrFTW3I5s01g
GN5coV4KjWZ5WHGD0pdzp/0gC0WRfCtFmNjKu6g6UBnrWuU7PKdIXi/t6sE0QfFUJhuZR++h4dAs
yPcA6oUaLApxtLbymvURZ2WsG9sdaEiP/p4GNOhk0u+GeSuUu7/RNup/LNo337dem7f+uOvhCJGV
w+Js5gvt5LUph6yumwjBmGugjGiHvfpegsFYKSlpwnuacFro+ufyBeMA1LldeUi/OqrDZ41PSY0Q
4PVam5tRZRzNRyNZQ0Glztbj+CJWcjBj0roSBE1LdbDcenazAXL1BSqlJuLwngeanM7SJrFgaCn6
+3Yvx++7kTc3WJAbRfRfMJ2r6sQpADLSutlOW847BvaCisn0lU0pf/IuLcFRMCuklA8uBPCQTKJy
pmpu+0he6U92JrqVmqCknkSdT2NENf+cJZXsXjoQjpWEsEO+k/Vn+UBlKstGZ2H1/s1m2IqiD+q+
W8saUPqZhWreZqLSR6CFQXkFOARJoWtuoLYsznZVNjsaba3UvAtEMr18N9uu/FHbTf5UTYBP6EeU
qElwMD53jUIQQq9HPjclgMa4LwQCHXNF/kIPnozteNBR1SZ7Xm4Pob14Illre7nhpFuSOa4t9eJh
5vi21u5OHVqUdC3atatviUQ1vgWKY0sKqzt6C6bCAOXW59MDPaxgPofR0ZRZOc3DfTe0FmQUw4Hp
YkvpJXrua0FMBTIm5EeRQWnH8asvIe0DpA8tH248DqZdHFRQtkXW9bZUl7OLLOkCCeW63SxutQXx
vMLGSUATq/nC7yMehzuMQ5O0nkUDRyHCbFFu6NF/oERUO9Q7JQ1BL0UWyiSXq7bfUte11OVqmn19
48mpCjLyxExKgIh29muxloV7a7WF+d0QAS0LUpny8Ng0FDESXZmWSD0fZcTt4IW9OBscaSIKha/S
pehiPFoyxj5/ItzM1DSYuipP8x3P1mfXMkr7Yix3EpaIM9jyi1G1np/HuvItRTQwfEOfKIoWkWcc
jWSxZROElcdAr/6I9xdCW0LRYTWTkqeO/qN0OnVjh8TRfgk8c25+1E29lXHk+uF6gMm7yCSkX7Qf
60JJZgmIkl/Dsg3vJr5FJI82f5+2m219B9ViwAE1qL+OOe8KrVu1mqkVtvMDATYTumZaDdFBDIg+
DjTJ/C2d9rK88cx6vZi6XD9VaBigK+pIXGu2/RYslIUaFEl2xpCsay9fi7nQr3QUxlsy7cWLBCF0
WZa+9TVnQL9aci11ss4RYiQmnWBMT2SZt2Bd1aPjFT1ha9UCbtPpcjgcauHohTAJARldhDykIF67
4Vdn2aL+0qcZMyWzBt6ZDfM4ZWSsa6gnA1OOWjVdndzvmW3Io3CQhu26t8j3MBECcYoVV1VQqXvb
79z9bJ2k96Vf15MEblP7oy3pqyZL3QCGgl7jLmiqVkSB1czZ6lC3I7nHPXoRqpGjLgYoinDVkGkS
VHewFgRQcV1uwZqofFBfTH9zHeSYrpvHnqUoeDc6tKDlrI54rIJ1ChNqYMMpFzqCgiPohEEkjvL6
SkeAbuibwXI3PGChCbBO+8VWVCSRYli0a8KmbpaDIP/4xS+8lgZClHd4n305HgwFmKTr++0LDFtP
xTI3/e+ofuYH8Ce0v1p3oxve2FPEKr7NFP960rqWGXw80OD6LhpUz4ThwipMR2+K2gz5UPNp7yrR
b0dW26gjGxqs6xclcpCdUzEPFAlnI3qv+3Z/X8yCtr0rTWan1r2pHE0Voq3H6ZZ8w/ZM0lq4ntpt
fupC0Fepg1TnoZogSsUa0cQQKwT85zTRZXAWGovjJV0ejlfN7FC4HKuOSM3A7GyVQjbGi5gHVMst
bSMcLsOdbK25dMw3f930nm6ydPuz3QvyMXVE0ZwT9oemwiGo+yF0lPvQ9fQGD/YuetAvpsjNxCgk
e65NhA8zTUCozFE9OjEEUaNH6tiaT2bnL0+RCVE4K/yx5khBJQcYjuPpG1wblkonpaZz4tdDN65k
I26UWzTLTduK1UKl1haPrChmfS6i2vryP+yd2W7jSpa1n4gHHIPkrSRKsmTL85Q3hDOdSTI4z0E+
fX/MPiik7YSNbqCB/+IHCgdVOJVJSSQjduy91rdctzbhEas23MbtMgtTmt7Zmyn2zCgAEcIgGWoV
5qWiaMR9ZxU6Gi8qp6fGjVEQkTia3iErr7AWjEm0HnSiw1cqSrNzFvX4pfPt4TXv0+iVanb6nvWy
/AZlhmGni3wIZSpqAD6ly61e8867CHGqCimvEGF3lbhhfN+qDCJ81FOOrUZEwwSpaWl6N0pwXxsQ
K+J5Au51LKLEqbeOhXHkULmdIVbNGHbGWZuETAt1GRkPdT6UV4y6y3xfVpl6xQAXtxvOw9WRKPcx
3jQ0wpemTh/TdQ9r1Nq9HEBjGtI4jPMssw1URnGYCxwQ6z6xGBIwX0QcyDOcsmmag26t+oiQHc8a
WBtnk/Jg1h0n2kaVovFMVgBgaC0kJasvKRJBzvjtY9wJbQDM3jN7rqIG7Ujb+WR/WEnCUBsITyKR
DQAY2xTN7N9MjLUwa3jueIdqIX4kT7Gq1uCLw2ZVFmb8WGjT+JNJdRZtipTSCb2+05NPVWrJMSWh
67qvW60mrxUBYF5Jo1yxx0cnOE2A3gy9QsjmFwoiKRxO/rRXxf5pdo3ECiSvWWH12pNVQDrfY22a
jTVDmuKgjVA3kRkQyAKO1b6XgwT8OTYTf0FJqs/lYJl8BnRCPsK7CfXyarRGKwUGHDPX+n3i//8H
4j8gE7BR/2iDLBCLN5SJK47D+dsD8fIH/j0Quy4HWItDJSgJ2nLgUv9zIPasf3SQ/DyUgEiwXP8B
mfD/oYhwaKYsMUqeKRb+wL+QCf4+rI3YRRdnvUPv3/6fHIjN5bz7x3nYARuEYW75B601GvN88j9b
NoXDZAa5HyV3hzJ0MVQxJZ3G/TyLemN6yjxp+dCdDfNkQqstTP/Gr4S4cPRMnluaDtG9b9FFdvoQ
0H9ydoyy63bFio8NpU90jnr8PYyjvbXL4eQLo/S7FFqaTECP6A4gAHbhd/D53356IyMdwA/ROBKn
4V3lcZgcfT/n9AUnL9l0jJpK2aJTQUaKZBEJzmGSyDU5gjugce0E0SDTse2gJ9tZ8iPgcEpxf+Qp
dVA1rkbRc8YvaaSK+snVbX3VJUwIiZeknpKWHDemkv66VpPa1VY8HGNfB0E5d0z2/VYEXRGXJx1t
xr4stXYrmeRt094zt7Uq5bHBgfVF//e3w/Ht7WTUoQuONwI/E6lob3+QIivyCJqHEfQj/5il798z
Zpk2pZeobVWF28xt0Dz2zMvjYXjQVJoeJqP68ccLcPXf1/sT9PGuycJtwapKsj15UT5N4fe3xWn0
vOwBpwZek6u7DJ48NQNztmPox80K+Vv6BMKPcV/fDN8/v/T7FqQg6Avr8WIA5dIQOt7+AGWMPghF
NwSBwTLoYTjsSGP2S3O9B9vMZ0LRmmT1+SXfTyu4pOdgfcErz5gbe+PbS3LQCvuudrvAG3WxNoX3
hDbtpvWYSX5+oY8/62KBNxdYlANew3s3oCvgh+N/EF1gywyVx+zM5S7EzLOFZWpv2NERMzUeqja6
Hl9M0T4QN5YvCfKGG0uLTBB09/ZLAkPE5VL1XZAyn97lFTBQT5A55LWRG2R6c4fYlI5F1uItmB+K
UGb/iy+//NB0l/kRPvzKLUajlHF/F5RO+KSH5YuqxZO0Mn2FgpazhrEtCnH3+Q/+vmvOl8ZFuiCu
Ibpx7Hr3NiXaOOrQIbugGqFFJUnUrkXqVfefX+Xj80MvksV86XBCDXqPxemVDezD9UnPTpN4M/nM
Naapa1cFnoP155f6y23kWsv0ThdMiXhJ395GV0A3rlun4Tbax75275ES/NQWgUCio2+YZRMAx8v2
M3paJBSPX1z+49vpUYiBb2B7Yy98P4xt7ZmMbFSvdEDM1yYtz3XVfHP17hvi1j1RENuyghWfkAog
Y/dW18CxS/ovzoyDJ4GIXkewLnsvTdYk6X7+2f5yF958tHcPeIcsZMDHxl1w/INZ+Fe+3X3n1uw/
v8xfVmh+AtAazHxYnliq394BoeWekrS+0FWoWwaoO6+0HjKrQWbWk5SsyW2sxxfoPJDgpNFERxaV
4eef4eNjzUdgb2DvpCyhJf/2IySy6yRwCx4Cry4Dl67MZqys+otv+n7EtQRcISQQC88TE/b7ebFe
EgQ96gNXke59NLl3XdY9FOy2jWqDz7/Q3x4rXiAYMiyPTJXeLfoSF4VeO30TWHPV7OfIfUoAK60g
ldq7waGXnXjmv6Mghjh/p3P97etBp2FxcBbehP7uPtLTMUhkaJvArvo7xBu0BuLme2e7hyG2Xj//
fn97bU2LwbHhosdhavvuta1hBJvh1EAinDga5YwR1vSr8nU0YabCiDjuqo7M37HznspoXOt19dVk
+a/PrQXmAhUDoNaP/JUx1PS6q8FcCPuCUCK0zPUgt1AgN2rqf3Lwts4NQyYbUjt21K03ydB8RRL9
64cAI8H6z/yUTejdjU7hRNdmXDSBo8onOK83k2FeTEZ3h7zsgdLuir0LJb7zy47J01ElZft/8HF/
qWt+EzXfllcQn2wQZsyoyJp9D2UYcpn34HObgNiGKaARe+6nerlLQxkHnVMgbm+DAWPQFim5tlIg
wjW8iE6MkAEmSYcwrpgMhNEI8hFgp3sQc/qGZqO++fyDfnw4feQa+GMo6BmdvUdU6F5B5BCpCGxc
9j0qZ+9AoPTO9TB8zYM2frGrfFw62UqY9xKyynTZeI8rakdTwGTPjMB32uE1TZNbUtitX2DWv1hS
fnMb3v7+vORcTBcQTx0UIm9XLilDI1UpHmejNs+0rHqardTGf91e4SZukICN2SpqpmJb58VBRUQ3
OeAE9lWebSDPYad3UfnJWHkc191vnfCGfTdiCKmK3Nx3DsUEfefrZuD+2GS4rBxTNZuqmzYDHaS1
qysan8UXMRHv7xWzTXNhZFLTLCXz+9V47IsYFQp+Yxx/eCKdHCZvhKHNm+GXASr4al1+v/r/9/U8
w+LkyUFSX/79H0P6GFfGoGNYD8gFm46l1J3rNgrFF0/g+yV5uYoNZxQxFE8hNevbq2QMSHJkuXNg
hnOG4jP+PqvkGxOA8zbXA5+G7hcXXP7CPx8NLmhxDkRcw4iXs8/ygf74WoqWM9y7dArgVUdPVZ2a
QdzXL2Zj/DCyFGTWgC5SlvZXWqXfqL/3F6YmtpYiER6M/e6bOoyyZOd5KshqSNIVu5BZWndh52Lo
Ypx4oHUfSEfee/OvWHh4q5JL4RXnIRUQrPon0yB8bPDpg32+BLx/Kfk9OCiwRi0aO1uId5s8Kv2u
LXgX0Jm23iZUkX2G185f+9VUnX1+qQ/YJa7lOQtnBbwUSOvf4YN//PbppCEbxFjHGhgR50DXjjFp
tYFtx4CWU0IwM3rZiNl4ccZwixATf6NRaWu7tLc8Ht4qG5Pvn3+mvzwOoDnh9LFdUGe9ZyP3yHG5
VqoC2YoOTwGDJPyVVeC484tpTU+yx0sSJdlXIqUPWzVhJWySnAQRSOrLoeHtc0jPhvVcyTEg0vpX
JmYc5r6b4wj1iVtieiFngkV6BhuZReNBpo0LeaHuXj//+r8FgG+fSgoFFNj0ogHtfLglfVYjMOi1
IUDjb72SRv4ME+dy1M2etITuZzr24m6gtmH2QfrCTYNsds9UjJm+H19rXnPGMNo7p09a7lXj0gR1
o6hY0RlvjjUub3Ix5vLa1Zr4sgJOf5baMzk3xTwGpZ4Vz05eO/uSKee3rprNXUgC+66PGZP2TVFv
azdv1y0qtHyqUOy2Q34qx2JX14W1Nqc6X4MONs+ULb/T+3QPCN4siK6Guunykg/ZY7Mkr3RbmOZD
PVrqZsrQV3tjykgdb9GJvA+JCD8rL/O2m3exn7tBTK7zhmI0Ix1uHNVFliKu7XBNNUzxG++oRiO9
x+UvnR0tbYQQn9+OvzwV3AnKJ848tPw+LBLaVBM33fsjLD/rzonse37U76VbfetbZPjJiE1vbve1
y6Bh0n58fvGPGwy7MtJGgGy8oagD3z6Rcy09O82aIRjz3nn1sjq8Nw3SZvJZf3Aa/yuu3Ufds871
FoA3lCeEju9POPkSixmLbED3HDE3MipzlSdkS+WuHv5I4Pwnm0xhOzQzTd1gHx0fM82Sd3HWuMfI
LcWvQQ48iFJpxy5vEVHg3cdM0NRlMlM2sZql+qRuCFUw6Z5jVelc/iLdafVdZZXGyW6xLH/+E35c
TcjrXfTpvxsCpNm+/QmJeUDoP468TU1UILRvkqvGT7xLr1I8OyR9YE2A1diZWD2+enS4Rfztb99l
9hXUhoDa+C9s2m+vHhthF5E8Q8RFLOGgp5K0GcPxoNqVHgKGqhLVc5mkrUD1odyzhmiQfIWdN78M
nbx4JR40eYyIYOUsCWQIb5m6mkMH2syc9vZREk725IkYPn81/MqIAzhJWDhHMyVixhsNTk51WDgI
eGLP30PtIUhYS6byili058IwTrqbGXuSy+1j5ZUY0nAsMdR8sYoCemVNbA8ZguYjdhL321T6FTk3
ZXZRKEudZWHj7ivHrK+A5btrKhb/BuIQ2h7bZGLKYDVnIJnbFnz2rNnHnjTvgAeVuCs0fO3st3sY
49Vz3OnGToaiWGdQdFcwxRmbJmwzT3Fejvf0bTDE26nZBMwjsRDWMmLwUtJfQBWu80OAPSrPQYa1
l0qb+N9hOZRHRtnzsHLbAUFG2msv1NnGXTtazouj6r5eaz4BdStsC3kgO6N6xtstN3M9qutU4uL1
SAI40zstucxCb7qGtwJIlITNldaaLn1yJAyghFz3JTZ7Y1xp1qD70cpzZieo8Gij5KqL+tSQYtJt
0xordzxJdeFUwOAcBjn1VlZxhnhCg3awm8KO3wIZzV3edQ0Dzkivnuchq7ZtTeQaI0vNPxnMWS/a
HjFVymz1G4HD8RGjbLfNysjd+BEWCA8gzArHGgmXTUmmAVKoIgcCkjom2uhkXMWusyTExG5QeFEf
IGuuD2Spyb1JcsqrHg39FbEhYg07Jl8RYx6fslzJw2Sbyc6VycgMAba9Rzr0utVzHrXJkuCojIs4
1DVSEMs03iz5gnhggDAcUKA4PxWstZZCQgdBMXPijQKvo821S4iHsdfCbOpdN4D/OpsaDsXbEqQI
GwlKImp3C/ndojqt97qv/EAS7bFGQZPAfAitMy+vE8yzSX/SJ5EcYKh5+6xp5xtdM+NmnWCSQUMz
ZtNhdqfo2hUULbNT+eep1WKEkcmtQXzqOWLnYtdVjf4AIK44JihHgnKcwm3b6MQboYnpD6pJ601d
CP8hlf6wVY3nfsNNXe/nwlZYuucULVc65Y9JX8xsrwVwYW0A7ILIDqJU7puH0QnrdTK7AQSFfjMr
ofGSGckNLOTqYJeu/zAN4CAgFambRqO+QM3j1RfNlIXbcoAdO0wuv0hnnDqMX79nphehIJqubscD
5Bf3VILiXqto0fD5XbJrk7xH2leVSLSwVmiHbhoh5QrZ3PKaPPdEXW6EByNkIUrsusaEitul/oFQ
AW0/I23bAMQEfZJ2bqCi0H9ShlQ3KjbnHxVAPZar0dtWLJo3kCRawAFVtymy1DtNBEFeuG44XDT9
7H432QV+EJ3ErQtz+VQ5qbn7fU/HNhUBVjD7FCYKdxpHtfJoVH6s9i7AnU2LigOGazJ0F6E9Mq1K
UITeGUwImO163R5jgL9OEr0+YlOeLrU0D3yrVVd9bqqbEpD1MVSy3A409remG06BZnpakI2+WCvd
8Y41p+FDmsuXUSgQWh2xlGtd6yx0b861AKlzsqsGQ18i5FXCEfWqiAi3wdwa60RUz9p82ZWzdYGy
EOVjYZQUizJ1fIwcRorAxOmtC5E4EC5ENt4XWh0IgHW3ySiNkyt5frlEQ98UkyQxvrq1aRqsrevf
u2DXkct0GBDXcCBJFvICVsTwOcNWfSpar3o2wdscWysWr/jXEG2R8Xq03CrZ5d7o43rPDTxVDf75
9cgP8VTqNp8RrFJxcsp+3xBNe6iz9gwkFdgP32u2ReXUB5t24om8Ue8ak1yP36avb3rPm7+Bx0ge
xWRP1/hob4ux1H6K2bVZe5Bl0kMzTtYEWyWTQwFEbO6vYFHHBHNERk/QLnqUFRm30oDfJSv3spKy
MfbzUHg3NFOqw5yn5lZMpPhySrfd+8EdVBIo3R9BI/bRoPaIKqLrJLOVv3U7v9/wC49E4/ZGYWzo
0koUAhbyOhBdgmReEbnbOEVcsaoZ7yqCT4cZ8alRbcMKx2mVikX4VosSwEZzT4jmSPx4Iy7LMSx/
SoOAuSz2NS4Nv2w7kPrwaCELrVGIlvEWfmj5JOmOuwRmaaIMYuVM29ZvCLQeYyKGO1d/ncnaDvqh
25JuPBMmCmsP1KJz0UolH9GkQIYLXUlyMBDRNbvMeEVzfPjmplr6kup5cldWKtrmxWL999VodohL
4KCximvzs2YPWLaRWnqkmzlzvkd5xHqjZ2ejb2XXzEfLX3OBZsBwXFCH/F7jvVDWdFVpA12RaFSo
13A0roiMsw5GLGuYaWCuBsFMJq126AfHAFWh/TL6ZncaHEvdh6FfzVuFcO4Ulrb1U9eT75U7uJdR
5zSvEOeoE/tscO7VyJrCdHZSV5WhqGrSynPv59lkcFk6+qmqZHoGCtqk8dipO85ByDiqNDuypWbP
PZql9TCgr8D7nbOY5Wukzbd6Ohw577TobzRj7bfREX7DtcCij4yz9s81xcs6RLp1RtfRswJSqpmu
GZ3GmLsaqUEdVdwQ6GnudGMkL54J5Dcl5zx5cNv5eUrsWN+ySSM07rESr9HicIOgh+1pKPkHkBWH
iLJ/nysc3rzN7bBrIE9mo7Y4g52OA0xs1uxyVmuxBNsWibBY45kj8Jt46mocw7ha/a6C/D6Kd0Nc
OWflQEgbUrq83hsqOXh8xgvKlfaKhTRD9eM+5M5SxzSZfyRZGhctula02cmWrVseVTcf9T4nVELU
3p2kmnZyJEfgvRJEl4OxHeJs34OdYgHVCCvDnbjqTfexCPNgJFN63SM9ZkM2f0FMmPeOU8yo+HIn
8Co3yLVebKs4R5IbFsBryvFJYOzfgzfiI48VF3TS+IFfiNByxPOrtNDdbeq50an2a6przz9LnUEF
Xm62lx3gYnIfaRo1daweERUnhzaLWIFIWHzQ9aw7li6vClnGwUgQLhkzernpW+TQgJfctau89Axf
1K5GZrQGoFYGVblPKjVtsN3e8TJnJNXOJ3LjvbWvVylqTeuqE+gz09qwr73QUPQSlU4G5ZT02y6J
i8t0rKYrEzNzvm0aAHqTwQrqMDC8bmRc7ma8CCdUbpfsbb1afhkq2Il6I28oR0fht0Hiihx4adhe
O6pnlpqBLpNgZ25GK/LPPSP/EQ7FdMwyGlgb0QvvXC3/Qm8QyoNJA7dnlJERxJptQxBrvaBFvr/n
DIQ1b6jVIR6VQz8s6u/5e44Db9dhyRZfuvZG9xLlL5ObOHgF0nFT8tQeemITToDfYzCQGQLlOpTn
6M9B77QV9zAK6yAJ8xNpTMYJ0qS5Ir4Hvp5Z7MM2VKja/CV00bf54+MPS2hFAIlzAr6FNNOhGDzT
x9S610BTnMP9nW6IhiQXvEv1qwgV5W4wdQ45ZZ9qMCX1UeUbBqaK5dOYzvEz56C47OlejBUCSr+U
N7YUyDpqaE1rF7YQTtmycC6g/aIQi3MXt0Sp8dTPHNxW8MLrIzOShBziaQIz2yQ2L08/GxiFMWSk
Wz8eQO0TQJ7CLvVhhiK5+imABYybXCxpx3MUDtTpdSeuEFtbPDpeU36TbhbdDlpK8rVUqtxG4QgM
kZbFcN0ifQPmp8/jqQaOchpKU21rvKFgWKeQZQrCSn7XZ1I7zyzbYbufsUXL0tDoGdHDRF+z6e0Z
zD5+mnPySNVNW0nnBefKL9AcDth9a7K46XqzMRPwARldkKpFlTJV2W7EeXZOK0o7RLMlt0ZayJsk
E/3KqA3/Oc5F8Yj3AjAGasJduez5Bh6WtZ4l/KhzM7Hwdi6408GkEgS7zSEMvOClLoqOEntO9m1p
FnRynSpQmVafVO6vi8HxV1MHFIRGjLeT2qKwZRYEWncKcjgiW8PHWb9uuzQMxsRy9wSAdoGAsftj
4vECkOeSte1p7tahamS2300SNGk4aVcgWdsdZ4Tq/LeYBuygEaRzPiGGBvf7UqpSbATQ5EMou4rJ
WOytK/rcSKs7b9vOS85UglKpztxNOzoUdeBwNuhAxxc9jQhON7k55UgUhI/7WijjYa60V7eQ0cMA
mvb70MGCnqFQ/ui1HHmHnpbp2u4KDD59dGidMj6fNKIZCPzVSYGF++PYoxmtxsI3bn07AjtWzcBy
tOUjtYJGz5Cd43FHJOxY8AJ7f4DWpQ31+eCZu9Gipuu6StvXVVoHBeSKg073eqccPzwYM2zXSOuq
jVGEcAI8GJjUmdrKjIrx2LNYwXJpOL9orX9Bgx4WQDw36ERoupLL7cPGpGKA21GUYcf+WkfdnTnN
Il6J0hjHVZovlo8x2zW0RC58nQ4tnJiDgedjB/eA8haMML+iVdpnI0Z/3EyTWJWJNTzaZjqeVZVW
m4QKZjy/ReMEdNiKo5b77HcN5IH4bnbs+KDpxqIEjykYw8xjfAPiOV8NXkN1V1gcBORdhOflLDR0
5JW0JOhATLfQXsVhGqJmk3g+MG56yP1ZaBnDFocTCBetQGOlsyT5hEMBpNFnvAmU1Ds6A4SnULsD
0B3TUF8BO8IgWEGkXgFyd8+btDuBtpIgYRQacmv4ETGpX1NBP/tmq04Timscmra4gl5WrOmM2KtS
ZGJNLPC57yI4E107budQ+oGllWfz3LBl29oTUMyzVsQ/YRZmaK2XQ9xYLkzZWQRqFqj37cHfNV11
ZvcLsCSs57uh4A9bsZzXnTIAGC3cX53hFWeVdTukBMGMUU0bBKCsTt8B2barbUt93tLfh3fFqAI4
VlLtapWO5zCDorVpl84avK3cgC6+mxqr2OhuClEOzteFYaWQLhNyZoo0CdKERwHK9hSQYc7oJFEX
hewiVsDsJkyx7jgJIbuq6qh31Q4f9z034aWL5AM/1MPkpHtwnrtJiePY5/VFzY5sB0MTgYBK0PeH
KOZQ0rKiTj4cShfmqmdr6srKZHswTIogFMAr1NLEyNa2o3mrxMqmK29u1LWd1KpaVUOh3djEz6/A
8ZgnjxP9z8QXzlo3ikeomQht7bQdF7l6t4XUooLJ7qJ1mIT9Tirf/sH7BKlxWfYnHpajcCyzW1U0
i9YRZ8ui8Dt0e+IqzES9aozBehwM685DQL0e87zCKjHAmKubRzCoQOr8KUXvZSCNxrwSVNzNPSJ+
A0E5NirhDy2VkEVSrhFxnk8s/xvctfsMvw3AVZfPYeHVQAv8SnMiXdd+cm8qrUeMGZNbnHWvfUgi
T2PwyNkcrmlvmleOOZhBIn39InZt7xpYpof/zyCkl/zlPdo4wMOacZZySj4tXe8Y8FKfsT9kyQMe
tZLtO3VOHfTLiwxA10mvgSN0dbTVR+vJi8AKWgW1Qwh7/0KoJuflGsVeONJ+cg2l9kbfrsGF8pdT
GiAs7NR3f9Sqm1IqpgaCo0s4G/OBNjPzA2HRLcOnV20Feui9bZr5SatleNHFmf/dJfEP5XdS+jqO
CszqHOinnozrutDYKWJdJPcdTR5BG0eF5g9ndtmgMkNU0Gh6yzoNuk1BTLDwptL7+MWlJ3IkfFiC
JDGNYzTWxRFP/ORtPOAoP30xxVwulowlpq7bF3KKLl23Gk8Oe/KrklK7rRor/QWkZzpfoqKfYdCm
N12nD8bK1elouZC6NtPoGLsudHsG/q25SWnWBDA/eXiQm2+spvZ4Fc3mKTLb6Q7XY7NTfjrct8DK
rrm7cOG7PonxNFD4RFKX524TZQGj+uqIUyGEwgHKekXpI46hi9y/qzt7TQLA2MCYLnG0cemLrlBk
YM1NfyZrldF3lEi3WtvbTo2QyAKH7uSnAkb2MMVXfajlt3kzNPsmcahqiIBmXFpLSJc4BZeeSGIU
KtzWPhzGFShR5yXCIsVekdJVGnLFbeopGeTR7FheTM/NvoOaRzXmjpVcKcfx72oRO+vaylHkY8R7
KCYretQobcDkkf+S1qW5ojmnocavS7jfim0iJ91gXXWu9ZC0Fm00V0W3rPE3dPTWus2RmJE/pclt
SveRQs3Z1qLeKauRCI69syhhA/O8ZuUasb42DB6T3s++dTnNB8BkLkMI7ZeVoirT44oONzjhee7t
gLb2PmbYgPEPfIXmRTR9Pd65Ou0eEq8+49XtfzQ9zZqGvA8IZgKcEVLgqiRYIMIXgeM3cQ4pX33l
To5z3hhauYtdvwwIWe422ZB2ZzFd7I3DJvsTJ7AN7D43t/bsOD8nZfhrp1fWpqfQE0NMYTL6wzEp
yup8EYCe0a/XMKiYzqYh56DFUJYDniUhHDx1rw5WjcSCn45OHy3Y9rbXhb6ifQVMJWKhMGFR3qV9
78MBtkQwDU4RU+VGHIwIbQCw2OIeRLQqeJiUd13T1jr/feCe4mK8j+LCOLesaNjYLW5BfSrjvQdp
kW13JN68FQfc3wDXLHM7wbUGz4O2fYd/s781bCPfDfY0bGlWZ9oKAbTcWUPm7+2xV4FpddXzkk39
UsgkfWqMrn2grybS1ZhMkdxIMy6P+aDaV6wk5ZGUe+tMabSJScvMzutZVFd+lMpdMUVXk1fIjVVM
8cPnsx5zGea8HbcsEjK+AqgORAXvRUYjw6g01s06MGxpr7W2Zr8z/PsipSedVZdFaFS3Dp/qnpnL
T7anxY6W6xCmRitzXsRSTo+RJ3ZuzVE/07N7Y5TlAV9nBE63iOmvOf4Xn/kvE3iHdR4hiSUY+DLw
fjsisukwhXg8UG+W0r6fEuVjcLdiDgFVus6gpm3bZcUx+/I1xg64ahkaHGXe2heVByJvNhF9Uhw1
XygDPs7NHLz23CXP5zhoGO9Gj6Bh6mh2I4zntLxblCbMo65DDpiroo7tjR3CqcUh81W222/Xwrtb
iMAFj8QyhVwoOW9/DsiCPNFdUoMyMgAzliGGfaEAXIZQ3yrcsCjj7yf0xGsPry9HBAp1MDv49Guv
uIInmqFadF5oPaQXDCK905jY5ZlbT9Zm1pi25bNZIp/VlyEV5s5dCqFxw7DjV4P4dkVHG148frCO
84z5I2zqU0gOKH4rIyji0d/lM7I9kE7Ix+Yi/6FNuAYgppoH4ecp+8JccuwW4o52THymD/Pw3KTG
vGlCCOCabK0NeqKMaiZ/9rAeEEMhDfFj5t1Z8erBfpuj6efnL8UH5Z3roLrDjeKjbRAflbtYuVCM
AoEMKg2O+dhMO6I6/BOd+HSXlYJuUC3c+K73MHlD0XxNDKGvLemAqv/8kyzypDe3FmGFCSRioacY
qIjf3dqBf1MlIIaDjmjvaxFGBAX41nj1+yr/B76m3c9ySZtt36flvqGB3JU5/3n/f/l/Ef6x+JP+
I4n84HW67RkM8m3/TNRFRfwft5Nj/fNbeEj3k/vgIdb7j9vJ8f5B24YrkvuGjeA34+PfSF3xj26A
Hfut3/UM1Epot/51Oxn/IFLn/++j9mTw7Rj/E7MT8+K3Dw/eGGcZ6eCt4g2hPHgnEotMykjeFW81
Vwu4uTJnuoaeKUsW6gxQ3tYzWOFFib9gTRz1+EiXRB0dejrmqqW6Cve2NKKHOPUwCrdJS8czBVBo
rg1l5Ns8ZwqxRulXFyi+umQrB0jExH5k2paTARkfuTPKb1Kba5IbM7e3dks6wbCy3VxfCLNOfpzQ
zb/YqoeB4UAg6DkLuTAlU5NNc9OGIaEv1gSwYu1LcgqXXIzq0p88vVxPVVTaAbbdZlf02ohDMWk5
zKI172pavIAf1rOWkzGbeY39HUO36jZjOcfGlqWG9lXUur22GtgI4A0UC5PEDhPS4LrImfLA8yDr
r6xS+vBILGRNqzKL3R/QG+KHAp/EvKUrmUP4jJV/bUcq/MVZNroPnbG9b6ySr+N7kfXY0Ly+YRCh
iGdFSkC9a+IDH/D+xoGWhsWlLLwGmzFVar7yAAmAflacGc+qyFUvjS/lY2nb4luSFFVPshIZHMzh
wUVvyBFKSO3wCXQHzTtba2PSmgt/Hs2rMovCm9FU7mMJmoGQAplmd0wG43yjt0l/h9F2MQ2blneq
4wg+hdV5/lOS6cM1gTJ1w2h8yHdVpRvJvsgFFlMlK7zdFDyHBjQm+z/DSWMTpjU1zkxUYH1hexqs
rcRqiMlo/QjcPAbx5pYJRA18VBuKl1B6Zntuyo5uZ8Qxo2LQ7Nu/aE4M8aZWhWdtar6rF0jXJoxh
MZKySxDNY9O1BAK4nZyouLZofu0Hbib6NsxJqFsH0IzAal03XTPRSn7qUZk8ZfjN5W6akqUyF7SO
UN8waQIYl9FfC7OihMTYDhQLM5TFeoWIS4Rb3qMWpXIDcXFTtHpDB6CbHZz+TQklRUUGtuPC6LXk
QHC3+pV7ttLOKs2NGtCt7GzXUUYraDuIzL+e6oZElMUUQU9Ta54okrPoYNiZLs9E2IS33dDDntjY
SlfmvWdHTv299Ushj5M5D7dGNcIRZ+hkEU2QCBExmtIqta8bLbzt8zTqGEdAilnpBLqx+WZ1Vt0g
m8+R8jJkAZrNOXIe97FjRieOFsBLXNsg0stuMzfeFYud73w0x/GCOKv/Yu9MdmNHsmz7L2/OBPtm
8CZ0ursaV+OSrroJIV1J7PueX1/LGPGqJFeUHDeBNyigEonMiIzIMKeRNJqds/faVucNsgzBmfoB
/FB2TQpxPiVSjGtUCiUIZ0MlvSeWm17CsI+ZeqJyFurJKmriON+0FS5DNqmx0p31ATv1E1kqzJa6
Gr1+N0J1h307CfodzH7QGb4k5CRiqwwVUQXZwC1qtIYfaMp7pQirWw76SbiuEt1oT+nyNHfmAuto
s9Z5ywdMHkR8JdJLKrgeTiSzaS+oFktMJnsdGqT98/AXDmQMhktrgYSMghdSLugQuSrAiMhwViRc
0ajawccV9EJLOlJPtabM1Uq1idLwFyxJZRjTSypYJWxHg3faI8VHOpqdRv0OFDcGOIE4KdpikLfV
gj5pBAXFSKlIniOKSd4Q9+fM3kJMUWNUgVCxM/OyWqAqxQJYsQRrhWA9sCtagG59lTdpGp8Gttbt
K8dM5q0TkwCy0owIeEu2gFwKBAj2Sirgu5RkbvhrhEPnxIKxc+p7S3TKFixMM9MFXrcLLmYS5Bhn
gchwHs0ujQUtky6YGQJP8JQ7gW2Ry4cWIVtXemKdDUlXoycMi56QU7A10QKwUWZYNtis+XtB1CJu
mxbczWQMFwndKp0KYyCfgDQUYBzbB5KDDKd8TmyBsaBILwOWqCnLpoKt4xO90FGapvnhFgt+ZyS4
iE7RguWZ4mqqtnZdT/DTi7h6UBeEj5nPb7nA+miZJtacuIb2Q3ot5B9yvaAAdQsRqCMZkYLjQgqC
QoSmM40a5cMYDCqP3cIV8rld+9aZjGew3BOSVe0stURfrEpAUoVxNm0Gans48vupv4O0BsCoa0z9
FsVY2Z/IC+KolYvuFX2LGpIoAwMpGgQOyV/QSOQSAN6WbIN3c17wSVNU2adq70N8h0WU3PcLaklb
sEvQU60LfPzAmIY6g+YhYWly/QXXpAM3fzR9ru+0EUynRJnacCuFC+ppwT61CwJK4Yh9R3oaMR2m
xNuR5WwDkNKYob3X446jM1LUmyDPZGpesGd0KiYmcTZFkZXTanbmxPlrG/v/YYP5P5gkJ/ZX//1m
8vq97r5uJPnb/7bNm/a/2Ko5aB4xuBsWfL//3EjacOR45mCsEozOX1BRvv+9kZRkHPW6RfQnLmCk
+OKL959bSUmx/8XZGAmuQFUIc7DzJ5vJr+cQtP6GbGGkhIyExlu2D1WuoeEHUlDHAX5J6GllYcxb
JCX+xacZYeMxIYv4753Uf48izjuIh3VKEeJXfFLW1+WgAtghgmSq+ZxBni+d6AXszIVehI4HlPla
0oqPn8cUm+D/OmH9NSbhpwabeEoginpwaCcqGq1M2Eje4E/0biRfusFT7u+MZqb12GsXI8rrP7IQ
/TWmreGhYLvPvw7TvQeqSFPB19QrpehBccKWHCRisSAGppufr+5rSeL/jYSEV1exEjmm+XVGlcKI
rMAGTzCNzXCP9UryNII7wclR3p0o7pxo8tBuCLRMjxRDePS+zivjqXAOrcU/jV3i68jOHKPF0akr
9bHdy16ht8ptVkCHoHisht2RGf32fAq9MAZTYU/UMIEdXKcB6S5oFB0/q2UZKyz4/SZTrPDk59n8
x1EYycJNikHx0BDXTtbEd9ms1x2Mvgs7h/EDGOvP0qOpaHH0g8XKm4YCWqAyvs4cel6NEAGEbGmb
T9cOIU4bVUHt+/O1HN4fMQrHVsHqgJ9AfeLrKCXLfpOnAQhuQkvZQCnDbUGQ7hm4dX/781CH08ZQ
FHF1BWsOhiWcq1+HSjSjNcDINGt05ebKCWjsDVlv/VGpZJk2Mp0dqk0G1RtgIV9Hqacx7eyobNbl
oFieJKPlHKY5WP/xtdi4iVVhM9QUWCZfR0EuWyRqWTXrQUImCgFWcwmzL/5wFBYGAXll2WdhV6gt
fR1lovPEriwGAlY58UnslyNUslaq9CPLg3gtPi9+FAuR2ovFQZUB+xzaprgJdd85lQx3qhnXHMsJ
aQBz8hToNspom0yb65+n76Cyhu6KKuVSvKVAauLVOVT3Zwjn+t6W15wdyLGpiPDpFAkLqSrHZ7pZ
vgR65mznNlTWU2igy9fTaGcNwXTkyrHJiaE+XzzuYp4Xvo7UYDBxHAImGt2aEU5mOEUClQznglQp
kkL72cpPyzgry8QzSlAGHoEeuroZktrJ7n2UvPa+9btg2krpELxPMkeqMzWtxuaiGqkMPLKr1tvr
gm9pdkYzNoQSpWUI26GjDaSuxIQm3kAiwTtMeYZOdVboc32SxkN5Te7kQGd/KOudTIIHvCsN9ya0
tzK5o+6sZyeh2VjqNgropq3QZtmh12em2iLJ70zLkzn2NOuqjxwFvcIwvXHSj+d1j21ZfwyUqqGZ
HKImO0dQryc3gyE103mTBON5R+3ScWWrzfpVQNUWY8NUzkhDkrlIpHNVQzy5s/QpMbwgkLpdEZEn
5qaOOGo2hlz8Iukj4nggYzpzcsOHqqrH0XmcT3Xs0XlL7oaISGaCUINp57eaXL7ldpZZYADEK2sm
kRUTCkaQzWruFNIpjTQkwadI24z2JdpvQlyGznporFovPVVta3stmaOMJkEJNUSaemNcU5xComrV
kn6u86WzqSZ1CUYoo9U3EGk4huSBpobQaipOAlqkgpBrdKkwvFxRZ/o1zWjdyJnFca0ZxT9FTka7
XsO5mz6kuXYQ0OgRaRkE5zW/YyTElDyysAvWhjwGz6HSODfUILRnKRys3EVqBXN2xIxEvDly7GEr
Jyr6l4gIiBG1VDk8ARkZP2Y958sMSu0RG1/9EsF29L0sIiqEHOSAzjNiM/ORLGeb1pPv6LBV9cba
mbVw4YvctCt8POXvpC+18IR0VlQRrYkKflXAfKUXESMzCOqQo1iLop9k14LHGjxQ2Gw0/CHGqlcp
pEiBJV/WtMjuG9KbDbpYJhDcvI5KeTXGvrPtYcdrrqySFOv5fCkMtxx7Muf7Nsy2EtSD5zaIykeO
FubDoJWA+K7t3oztYu/IfjNfdI5SgHxoLTVHyxuRQhSF8JW4ZdBciGWikp6wLRrcHOfCvZl05YCs
EjsKfrFRjc9tojCR6FgmkWRJnXQm6EKb07CaGBXFqK7hzDYEhkVYoa8TRQMoUnL1iXLKLgiDWLkQ
MWQtxkCEFVdBMA4cxPXAfKPxzAm6RbrnNnPL0dR2hpFWnl71z9LQGQDqSsXaT2TLiOKQFRGp2w/5
bTgUFbHsvl9eFYUqjEktyh1XDQPwIooS9ncW2Ttw/ezYuSM1KTVOR61LLsM60/uVz2m92qRpXiUX
2mDrT9Lcw8BVhPzl3JHCETJbbara2sdsQO4JMl8w93loXKhZprxbUTnbVJYs/2wwVZVmVmhN08ZQ
6hberAMtcSUlNWWTC7IOFWllR3M3oxxTrGGDjYp8H8JfqYflOWHvbSiFxAdFhnaOnjosyQMF3rh2
QomyL6K2yXCJzyOSvcul9mPQcVitJhYZWtK54fRnoWH1OzTI1XQG9ZrgAnWQas7yah28TY5dDfVa
qWUdMw++6IJP2eTmrQ23fDJG472j13uv1XoTbOtO1Z8wuYTPCeE+97PSak/pPFbW1g8IF4FXS7KF
V4bBeJtCo0UuE0uQD+emULb2FLO3kKMizdfGFEhozyxLf8IOOr0OU1Xc2CEVbQ//U1tRZhhhDwdA
A2jkND0FEq1Q/Tu6o5G6Axk5kUsXJo7vMsPy70JvqmqNFo6XJ+WtGFzIKcJzRm/4gwNaCsexRlN7
4utT2LuZEVjVqdF32kkP4pjlAn3ZQ9pYcUj0+0DVeCr14r2OOul8xjqguNrkKE8IPebHrCb0lKQe
ymJuIqlpssK4S4hcrE+8jRb2//DULnt9y7Ns6ci2qvFlloeGfClVhH8ZU9c3550mTzd2ntgfGAbR
IsU6u4BVGkaz5KHDK18N1oA3KU5IHqP+ae5VIuAxPuiCOQvcg/JJzzeI/rXadOuo6MNrHP2wiP3R
mqm0E7vluBCnwteubaRohaXIiXg3OtI7pdhR6nUBueAWPAGGWz9WJbIUa2q+JMIVXXZe0nq8SmCK
wk/TzAJWaJh2KXY/Um+VMNJ6z9CDYmO1VoR3a4wq9ZrmhrHXDGQrRM9mv9uxhwsp1YRzWeVkT0ir
6vplIMgTlGMXS3eCkfk4hh25E5VPEJhLfrP2hr7Omk5TeZJzUoqzshdZvpOxwYOn1Kuc/i1yUdgO
zRnqaB2RBbqZ6z7NE3kF6V/ZI65Dlm6ajlRt8GG3A+jDGBXQGAKBU+XQ0PF7jemHA6N4ctMG+z3k
TmnaNR2ZrBuVQ99ebWGwgjF3FGI4B3MyTkyy1R8AloE+H2sFPGMltdF9CnERK4NV0MIISfj70BtE
iQgMu6Le6TlJXCeofbHQIbPUHKSgMp0VlEhJdd5wcrlBscCrjTDGOlNGmriuFU75ldIm0CIzDEd7
FB+GucraVDORrGkW6V8z+lCQk0p/DoqcojmYXH+P4B4WfNR28kVtYQByKzw9v1hzkB3zYXcu40HW
CHWyevO9ktVhS+WzeTe1GR4j3K542gaF390ix54tIqfaMLmwcCw1blH7BfLZZpCeaz2bHwFCIF6c
9K658bVIv9IR8xnIS2q+LHaYnk5zz3cqNxXiMyEm18+TOck4W0a9JQzab/UHUNnq75lu1kmX6l2+
KhNVvS+m3CRuvo6kK6yfyA+tiOhRnS08KVaAknUtUYnZ5Z8tJB48DmSh6/Kr0ujKdRm11Tt7O711
g8Bo0XJXKchxX24u1KCEhgMJASIMwiNUEWR8a3sFBsodEo4Mf7g6lLuutuZ0BQO0f51xGlVepwrW
UUNX65SyvB0DMmvZ+CW2HqOAxU/GnljpTvOgVxHxqH5ywwFznnE8lfot3Ew0LL4/FwDSazlh+2Si
iXTBHhm5V5Z9lrqOplYkiw4OKsw6JHmXvh32EDBMPK+Wb9vXqcUKt2KXZZbrWXeSO6KU+ZEJ3YnX
TFWy1iU2TLkOh2omk3nWfBsbzTDrhDHGGJNQYSMIm4em+dVWRDPVekqFtpIqVFw6JrDqrluypggZ
JndKYt9Aj3zJo9KXbCoo/Soc415KQzayZT6uURCiSm1DAmzdIMGG5xlF48xrfUnAqglCQZ8pWOuu
09Z6xcZDJGaNIjwLPn3ZgtYz/YpoedrzZNIWzoCwfBbRW63dylftXDgNWvGYjRhSO14AZl96lZf0
LpIKsl+diPSCgk+617gkfckmoV9WFij+GmU227gePcymnmhFYTgUaWF5OIbFRl5SxLQlUYxzE+li
6JqKC5smiepptlL/rupQqCLVirDUxpgkvqhLWpmEo5oTlggxq6y+m1d9SbRZsaScVUviGSJ10s+a
JQnNXFLR9JGa80Zf0tKmuRHJaUuKWlJV1g37ObLVfBGzRtg3YpDCbrRTfclhU4ORtBWanPnvuunr
nQRFofBiAzoiOQdF+A5UOL/qi7p5lEXQG7OWvVdRiV4tiH0k+boIhZubsL6BxkxSnL+kxkUiQK4o
KNq5zZIrhwDOueT0Q9ocntY89IYlhc6eRMtIXdLpfK0ldJBeUv6LdNvsTraou7kArax7P7PTNzSP
GaI2INenzpJ/l2iQak7pyuJtUNOB64hYmy7w88kE2YWJdVtWIk8PETbYXGPJ2dMiP39Wan2A/t2N
VbnSazwFsB8QYKaIoDrEP73QM8dE+PF+ySRUSvn4QcwgW9/EIe7PXJL/NE5vLLFLImBVDbijlpxA
SBtkBk4iPrDsBhsU1Rx3T3Nl148khaMvnGd1egtGmfzBUEQR5qR1nlPJn+6MuBx0l3AaJDUtfiuc
xX1gvyEWzM60JeEQ83D33C25h6qIQJSaJL0KJkO700VAYrhkJSpWXF1jJuADp9EiYF/NOfQk1AFm
OwHurpXUNwVw7roYH8IlmzHKZ50IgyWzsewb7TdmPUTXUSTiHXFeBS9RkEhXkoiArEM2AW7b5Wxo
oUBxw+itG+usjciOzId6uJvyzrrrY/FmZrEUftgcV2/HJXuymeAcsxUXmZTNkk854VRSvUnJIMbA
EM73sS6TTWAtyZb06AYIpiLwMsd5/5osKZi2aYpEzCUdE/5BPSEnEqmZCaazaRVKVv7bWHI1VUwQ
7JjMVh7RMADMc42mnl78JZEToaPzqC05ndiMyeysl/xOvgt0qP2IWM9psNhExEvYp51jf9ZEBOiw
pIFWqVJzXhchoUZZt7KHJbZ4NJYU0bgEG4b2UqSLohfFV1f3Cg+CuSSQliKMlNAycw9+G3ZlzG9K
vEIEl5bQ0d+diqhOVKJJd8UXhYxTFursKqzq6WmGSv4LbtMkZHZjhNlMZKT2Y97+1kRwatePScM0
iDxVOxDZqo6IWZ2YUhzGeNkLvl8EsdId1G8HAjjCVS2CWqGIk9lqWxOmSZMg147OcQw9SuS7NkvW
K3GyWOILm9wulMsiFRZpv7ZrAfdHODcVTmyAPWhlQQUnT7YtlXJc2UvOLNpQ9ghOjkHXrVvSZdYm
H/dpnRBxy1GsoKHMu4uBmmSKfLQ87Db9LXVOYXZRJD7Pw6hwiNOqskHU5TcGLzIPQ3JS21kwbKyx
Sef7RAoC8lbNTE5XwZDQeywQ5b5bnHD2shWN75JUxs0qRTSMYBoFWUMwImAARtZx4fUYB9NV1Zt6
vDLqOX72K9Jh9LipiGEwO6V2G3A1pkcj3NFWQZn16brQQuDTHScYfpbVphms9SqYyl3kNHiVAcX/
0rHUADlplco31V9W0MqzN3S9U3e0CUc7tO/m1ojqPTUIMpucOIc1AP2ye7CqWT4NEwLXqVXW1StR
X6PioTNqgh1dSz6IdpZWxipKo/ZELoZy9MZQGWFhY4dHvV8X+nhG7qkZrU2zxdmU08HlbbTG+DcG
3zRdxZlJK5mw7txxcfDxn04vIlOcaJQvpGKq7iVZxAyr5VTckyGg38YNas1Va4oXVR796IF4MAzd
mVxMuz6uxw/VkdS3Ns750KlTyhlIt8cGK0vDUZ9eaZwm7GeMjjYrKtB+pcYVbO7MTIbrVguvW0kh
d6DMwvqahDhksAGaXaEQVfTHsZMM3Bkj/jIeGKrFK4J6yOJO6ynU14TkYjgnjz3NTwMLm8KjEne2
LASFhgiUzCZWwIbu1XqyFO6Uq9ZIOoBMlg7eLlfHaidvqJoM6LdTeqIaZ0LfjndZnENZ9WYazvZp
L4d93bmGnfn61u7CcUSaYwwwTvwpsD9yfAXhqig0Qk8qmCFnQzk49d0YhV1xiYUH85hBSi9VTVkK
mvbMn22ju6txJdIKhv9BgOecUAF0S6fVu30+OrN/Xo5W2O7CKetxJMiIpIxLJ515KN2i7E0Ys06p
l9J93Vpzs9doKg/PaBPM9DIoBygQm0H1NWurh3ApPaVj+tadPwj4DS9ty24mTwKbXNs8dCZhxM3n
aF82rU00S9pazqaDL8bxsp0ch25Ui0iCz6Skl3KV7RQSWxAnyaZDYomnApQnttskTIH6htpQ1iKe
yZyigsQPjVPbG84oJ5BxsrGrUF2Z0CNtY+PnQ4BNErhjuUYCQGlTzeIIIiNAew9Vub7Q+sFgWavQ
YK2VbpCM36Ea6/N26go2jmPhYzzLBo26JBl4FodvriKnWBNVEda7VV9wSvjFchhbwUqa9alNtm3S
hb22qkvWUiz0mH2IzR36yKLuCQjBpR1RZO9ZP4sFhTJaTloOSNr0HBl0zKw1QUHrKG6YiN+R1Sja
Kpcxb+LAZpmpdqMdVMMdXmMDe6GPmES77nLC6KiZqanhr8ixCKAxk7AiwdceJD2PbvluNcl9i3yf
oFqy20Miqowq/jVJjgrWWKvs6jypDSO6GeNxUlwseRoCNL3zIe4U0zxynuy6Br3shH6G6MFcLkDV
sMgXJrJ6tnM4q6uqVSwMsaaknSZ0WYTFGT74Y4bg6IZuT6Gp67HRnDTagn6Nk/F0UppRmddtb4LB
2EYdDvAeRlYUaJSNE004AtYVByYrXWly0xJhMQ1A/SLcUGVa7wYLvQybY8mozGQd8CY089q0MhrS
f3Wr/ldA8Im8j9z4UzPlmxr1/p2Y5e49ffmsIlj+P3+rCAznX3CoaLHYNDvAAIj2+fDetP/3/5CZ
8C+YzgTA0VBaumP8pb9VBIrxLzIS+ecQYEjfdIF1/S1HleHy07dDXwC1n54/3Pk/0RAIqcKnhosB
JA45J4JUVTUQx5oiLe9zex+KQ5fx3fG9+ysqMu7bc+ReR+5V4F6G7uX1+/bX2cfj29ntp0m6/q4p
0EXf77/aPN9HFQKAT6KCOfPhQvWD7z1X7v2+cO8oo7uP/Mnr+y5wR/Hn79v108PL5fn95e7l18ft
r/O3/eAe+x1HfsZBE1SGsSLNCRdfFPeK/FqH+5+vcwnd/ek6D3qGKnUQ1RDXWbiP9/vMLdzn+8f7
89d3knXcR/79DKLIvXu9ujm9er47DdzTG/f69ObmdHd5c7NbXa5325vT7c3Nmfij9dnZ+vz59nK3
Ors9Wz3dXq5ub8+v9quzj/Pby7O9d37+ceT3f3MxHDwdhw1p25QLS+r4/RfPF4/7s5OL56vn88fH
7fbu/OIxcNe7m916e7Zb39xc3VxtrsRPPNvf7s9v15dnR/r8jpirH+bysC9KdyspG22Zy1fx2DCX
r69379eBe1cwm7N7834XMZcwY/hDBJjuzfb97p3pvRvF0/zA3/lQutdPofvx8nT58fb0sg/ds5c9
T9fT9QdP1/724/7jrXCJ6uOp/LinBOU+7ne7p5e384/b0N2/HZlf7avQ5dt7cCjhAX8C0BJKpOdt
LryTC0/898Z116ebzXblrtz1ij9xT7wT7+cHU4iXfpxM7esLiFB7TCN/pKm1PIb7t4/z1ysMpe7r
zXvg3lwyV7m7ezq7f7l+uTxyJ8Vb9dONFNKETy+/wN1yoOSiJfOkMh8i+TlIrtkMu23ZuYV8//Ol
Lg6fw+GgAcLrXWxAhyRiI5G7FMeW781ldRENu67RTij7YVT5qCw4IlryPI8vETi3vL/R+wddxwKu
n0nzy5T8Gsa7ALi2Fl3+/Kv+cd0lrduAQGo7pKyIG/RpEhKAkZRZQrEy3L0WrH43kfv6ev2yu355
ur58u5Xd+7djr/OiUvk2FZ8GPWj0z1TzbXSIvifMd63xYFECSpTzcbrFyM4pEY21fa60Vz9f67dP
jKkBY8S3g1KOT9phT3+S1I72dEWWWcXejmwh+hV2NgTe1Pbz7z8bC1GLoSsoWvhG4p87zIGu+6Gt
ixZHTjhb/UUzTNpLDwQBumiUHZFNHF7WMpSpYPDiw049/2BthzUQyQ5CKi+t2vnWmIM2Xk1Sm7IZ
nrNfP1+WeCU+3zgxFqY6JlIk+CCl+fq0WAU9Bp1Sv6e3hXHlNIa/Jqg6PfJQ/tMocIsNohEwH6Js
/DpKX9djCNsYEB8ckK0/WNY2t2bnyNrz7SkUF4Om0sIlgREBRvjXYUqD9BVrIuGK3r65CXVNexhm
eA4rooD8syjDsOBChYi9KrENT0Uk8jvODRpgfz6ngthvI4ozUeEdXK3VhegtCnh0uGFML0TT5Q50
m1d/OIoNhU1FRkqVADenc7DTaYywtsgY5DzQ1Lj0MPDT6SzDP1JzoeWyCdQg54aeoYFOUzl4sQMO
9kNoWpQjKjLTamTaOAqd4Mid+/bEM4pCCoAQJQkN1MF2yWzMJjY4lnj5oDhnIRCXVUcNwYPnFB65
OUsa/Zcn/mCsg7fLcVLOiTZjIVaBQpHcZLDKqqY96Tr/NLYa8payB+CjbtVbq2AuT3jO1lJlbpSR
HA9zOLHScW2M8wvRCR6l1E2s9aSsacqvMf7ThUD8VIDw6Nv4WH8LxZEVnxwmlZ+q5ZD6Wlt71OyQ
A35cHyN9f3tBxUg6t1rj1UGKe/AwoffJUrj2GLW0zLxIDF2mbaBZRx7ZrwK0vx4mHlYOBFwLnCHx
Kz59mgqf4Oex0kfwJr21NkFmbtKhVy9Nun1uaYfG6c+vyLd7bYu3j4vCYCdD1dcP3sSohcOiKfXk
Kbv62rjq7vOL+tF50y9HOlAP9Xl8P13Pl+HL/BFdO2f+mqy5I1uSbyFkhz/h4JqHsUqRjvETinvt
Vr5BsXJZfJjb4EzbDyikrm3AoL/k6xgS7Wlzol1R+D+y+B7O+uEvOFgViezQw04YrIIqxneWn9QB
dCUDLGZlbX6e8MPHiKAoXNpYGpG3s/M4VDJKsVHKbdMOntJnkqsgvrkFKiw/HhnlH4ZBos5LqvGk
stIfzGlQavjULaK/9DA7tSt4D1OvPNoIh9yQPn9eU7xOzsLyF/Wu7dhiKnN+WVlFmohPHKE9u5Z9
bjjV4zxsOgOAbAgwbziBteVl0oUKOEGRCSykKaLFL0440bZ+bYcnRXkaKYL65akyTdtZflO5gbL0
YOHMSkiusiAHJtFb0ZbPfEE3Rp0c4yX/w3UDVjMRcJCnZNmH/mDs75QLfQHtKmbndUwC/bnI0vWR
2eUl/Lw+cg/ZU4E8ZT1GmXyYY4SFtGtVdSJWfcrkTV/3eystxiPBEP9wJQzC9xoHvSmqDV9XgtGk
gyjp4LwMVM+ug+fUTemP/xuXwnwJzwRPC3/wdRTTgSprqUTZJWmj7RCqglSaOvvIKnN41BIThhOf
FcZWNe1bUJ8GQFUJq37wCJyDkzqkzq2jxe3FWM3dtggibZXASPwj8wQfAzEoAgzmj3lkcft6aX6Q
FWmW8ij0jV2cWQhiKhxUSB9SSZLdpkItqMxhAg+pU458Qf/p3ilA11HDij3xsuh+WsUNDQ5VluTM
qqElXotJEWCMeSyU559GYS3RFZmLFAeZrxeo2VMkz7XUe0kGrzQ20u5M4at7LPvtcHEU80i0Bfp7
ga8nBu7rMFKKDLhossFD9au5eYpBsZrU4LofJvss8SfUEMmYbRozV/lbNGUNX7F5csb0RAedxuM0
WC4BDHflYK0jXdn9/C4u26vDl5G0Q/bn7NBVxRI//9NcB2o3Jh1fS08B3gd2rK3zV2NUyqs6KsRa
lPg3ptnnZJppCEZzJWj2zZgZNYX8FEWRNKv5759/kpiQg1+Ew90QEmqA7eahm6UGTFjaCh4+a+hg
fk4apX7NCjdpNxx7ff9pKPKoOV2bFCvxlny9+FBxho6md+d1tFjICCcKmmYyTBg6ZH7Tr3++MLHv
+3phrEMWjn+H54F9+8FiYZR2gFat77w+shUkRuhMsP8lJz1ktBVk3Gg3a/JJOKo3pUz7+efBv12q
gs8KDgV1L6IMeK2+Xmpb+7XdyXHlOVk+B+R7w51Y1VYPk3UgPEA5cq3fnnreKhULK6AJFkZOtF+H
k5UUxcMklx6Gy6tUauExDqPrW9Nz2lTykfXisCrjKCxUhgonh//UYPx/HUyivSeI4AkdZoIkZUiC
F3k3d6dm2/Q3jRX1fM7g8fkAyo9sR76tzMvIYv/D9PKiH4ycSk7X142TeOZk0RmWyl3dlcEKYd9z
7ZQneUGYy8/38duqxYhs2C2cZayQ2B++XmsEYJu6usmyWCFuB1eH4HYuUu/nUQ5unynO6yjfYL9Q
5Cf44uBRzYxONPTmUoABDG2X2VHa3GAzHjWYwJwjtkU4JuWRL87BI8qgmMZ5YsSYuEgO93a5gaEW
pmPmWWXZ/I5SWm8ZX7jC7YxQe/n5Ag+mUYxFIqXoXfBlg55xcEbrOYT4WqJkXttGyt6PS/8umrH3
//koYFbQy+GYw4J1cOr056k1QIrS54eJtp1BPb/UJJH/6bzxPODpYXeBBYU18+DVpocYQDZn3gxw
jPYm05r8ASRRmW66umqO7PUPjxsUPbBuAuIBLEJrboGUfP5gTLNKPE5P9xkDhmafWqVOJQQjBNmS
dm2k+l6eIoPuel7BxLwqhzp/mksQFS4Zg1O8TpW8gJ8QWVb4nNVp/SoFsFXf7RzeBFCMfFiHedQO
oatHqo6c0bfN5ryfBQssiBNn/4c3iIux6R1xj+gkERD49W2qBieSZtw5ngbTaFWkKHmzuPCPHNG+
vU0aSxNnXpIrkbSq33aJk1P18DRSz3Eq1XQzvR1zb+AAA3tcrqRnkLWN8Wf7X26TwMU4IsYYWsu3
K2slGxWpkWceJblqLYJA4U6OxZEHXNGYoE/ftGUYU+HSMNlyuj9kVCXK0GG4DzKvGmcbc34YXA52
nKzkvgJgONjlbZUCUA3CKNg03UjQn90IMF81bq2qCU5QNisPf3pPxV6ZTb+OyUssJF/vaWa3epTF
4Ekc5BMnEU6kDdpu7ciVf1tAmF/Kd+wdNfFRVcXEfNo3IeaIMtDbmRfXRnRrh2F4PcSwP/78Wlg+
RDEDBBjbhq+jSKR45JgZUq+M1PkciX+3VeEM/hvPCjsCFQsdbwG71a+jEMRiEAfokPUwwDqz4d17
hiUdy/z8pxljvcB5bjCQcehDnaUeuZeipbzTSvpRYBReN0EFJ+TnKTv4JC9PJCw3nTtD/Yfj5deL
4bvZSK0YBsG8RI5CUsL5mStPgde5pS6XnFpRcuws8e3TxdPAZ4tyAds7Lu1gBueohRPDN9NDwN15
MBflEz0hcYNI4Ozu5+v7Po0sIOwh2e9wlTzlX68vMYzGUB3oy1RTORgpeZXv4jlNSu/ncb5fEs+C
8OizuSYa9rBiOjSTLjcFhVhSN8zHcuAQULlNE6nm2jFaVXv/ebjvt430QXZvnG6hXPFN/npZaCPN
hs81wxW9dVazSmCkGCaY6GRj69tkGpITmVu7/dNhxXusK6IXIogIYun+9BrHUx5r0pRKKxPa3rA2
FUBBW6OSiqu2q3EqKaxZsRcQcXSk8npwGOAxFY8MTyNcAipNS/v608BYM3rcYeTpyPTYz8PCyk4T
C8oQ0pwJyyQSeClNpMtK0XAcZvlw5Lq/f5Ko8MjCCkyJBHzYwckHVUc9pimIWEuOcHqozhwKBJcS
9+6UaRSES9XulSOPlLiHXz8WDIpH1uTLxEn4MOsd3z5gHVRoK98gCAY1U+UOMdkhP9/S7w8uozC/
cBwplvBIfb2lTozjhkod1pO6n4cdTDbqc7gKiX5KYh6sIx+Cb8Ox6yInku0qY9G+O/jcBCSQG52N
tQF5uLztspg8alk/wQN1LMH+2/TxnBAgb1GQFJRK+eCeSU3X1XXo2yu5DYGtIQp38UUNR6bv24so
RhG4QrYNNNMOq3NBUFRY1jB4gcLKb1QMtc8Vm4knJdJ1YedCMY+0x7z7w5vGqHzhlqMpb8ThLNKR
dJCHQSBK/DE/y02g6U2vJPuhroPNz0MdnBaxZ8sqLzrPH6c2sojFNH9688yI/wmOMD4o1arvoe2N
/d7sSOCciA/S5OCCE62lb8klDeB0a/2cj3+6YefQIapBFJb5J1kLQ/XTL0gbHWgzuNOVNvCplUpo
0VgWsva+qAh9+flq/+GhgWAAkkGc43gdDhY4wkXjrLAzYxXGXUlGhVRcqHp07Lz47SXginifqesq
bCT4MH2dU6zJeUamhY77XIa4L+mSk60DqrryqlICgk5+vqjvw4k3HNEXTEOalPLB8XTEfzEHfB1X
cWf25/gbG+GUU66sTM/W/8ZQolhD95/ynXWwmgQJDod0gh5Nbjig0d6o8JRWklFuqk6VjhwUvt8s
ruvTYAePphKVmI3bSUeQTvJRqebDf1B3HtuR82iCfSL2oTfLIcOHvJc2PDIpEvQkCNA8fd/o6kXX
XzVdp2Y328yUIoMG+PCZe/Hw9PW/WPv/2dUj8U68QmGe1+7y9//j8WMRXuzF1gCxARrS1z0OwUOW
IyxFnuON/w/Xj65fKJSsxJdy9d9/GLgwqtOK65cz482wUWVuTeEaV/bir//ie/3DnvZfxBaKFwyU
k3n6a8p/TRdZQAR0EytQ8j5fnZBO7NI8KVEtG7yy9b94jf/J3SJbAbsDME1Adv4v1xHnxOCIVrpJ
K0amV2ozOyCrbTf/+wP4Tz/Fd2k7iMjd/UOCVlpR104Fom4h3OK2KSr7WKui+HcPwpdrR7afUjw5
cY73f3+b5ny02yhAW1MH7RyXEtKyNaEd+d+/yz+5Q64TkuVh8YVD8teDML96laAUnMQYs+CHO9ht
kYXRyNNL6qV2I/W/uHiXW/B3EQfc4QtgCoA35vPI+8tCgbN5MCgm0J9hNLJJmO0OXFolevPPZVJH
/Ytl6R+3Tgt5Kx/FlWSt+GtFAWtu4IGCcBKPbuvEL/KxiBs9RdcZiPfN4Ee3ejKzf5GQ4Vh/+RZ/
9y2BvZFYYE+xCSSjv2YhR12s9lra8JjbfnzqrLSfDqMjxivaeRwIjJ3XM+lqS+PdabCHmn49kelf
uhAiwlogjooaRMpBO4qHrGB6PGZYdabZjL75RA1eOCXKyerHElaDw+RoyzwYSAjgUoSo2GI0uuhH
ZmzRrnvj2GIDNCoMBGFmMpzg+0zZKgMqpd178h1/+ioSK2O4NFFja++yYE3ppBld99vlh6/LzgVF
UDrBBecCOIDO9gw9WVyqYNS7nDGgp1pr6zjklw6L1sta1C5m8CcyIuvY1E467suLeckDiU7+0Emj
LMmlV9zSynKZAumn6jAYU4lvtjf9r9YlmRUrRao4HmXZXslu6DHNiR6LzjIEdg9qscje+9Ts1MbL
JN9J4t88Lz6s19OUqpBMGAQazKxL0b6WuU4zrlGqnjjslu8KWAqGVLZHxlMMy3pQbVcsmxJbH2x4
2xLwXUKJos7222VnrcDbM8vAxgQdsXyKwspZjg14g1ckYc09HU1gtmthuE/aaZmnkdUozqpjTCsp
gM8McS8pXlTZBbkHHKReEyaZISMym4oDSK4F2BYiuGTM21Bte1+GlAIKbx4pWltrBcnPmK5X6df9
PkCby6Rp5Uwr6tusFDHDF9PBsDtgDGHuOuiY/Vy8L5afvztGb/jxIGfbOxoXLuNG0W3xR9L7dUWc
z0Vb5NBem14/D3FqrtmVkU1jvXWKIPwsmB2zGf7OgjoBeuE6SSUFAvjRrcavoJuYzqhF6b4yPsJU
/iK96wrxzkdPHT04t7rLp1jpoL8rbQVpuI4YLouZPpMPmAYA4tg4Yy4jJksHXtYPUotZmH4tNsyu
1eFWy845emLNmVfhdEDlnpFVD5EJH5Y4Zegcperqr9Keq7to0u2PQrvxCmGgmJOVBO8564b6w+pc
+UrdzngWID2/EQkFUBYRiBaMuk3gHoJAM54lXAIxX8AZ3zJQzoi26TDLkjS5ZqwY2q7PgJBjPYUj
zoG4xaNyJ7XoMLDxkPi7HpANx2Hs0GeHB+g3N2Aqb+bMkAAwUSdyt0one9Ss8E96iZY3IzQVQ85S
LYrZebxxceWGjG3n2GG29lJ49Y6TcVbsWmqx4BR0vr5VpJqn3bIach/ZCw4ZDbezIVJVDJ9Orru+
1JXuzxknZbE1nM79WQLdFklgzUF58NEBbgdnZmxlIHaDBBmlC+PU2RA9GHm04mEiVfZKpmz1do12
jOseuMiH0RTzeKRTojmbzFGKzeI7470Iw8rdSfzNxxIPd7Gh8HgZ1K5MVe4Meon0cbKJKHarXKtr
GWjvDxhqrNh9s6K1KPRgxwOXAP9DPQ7mxrbX6snoYS4b2nVv7UnaF5dYzYgKsOTRT8ZKhB+rNfc3
dcH7GC9VneEfVXPr7WpYCiftzHOQdNLAxyEcm4XKCeaASXsYvEMM2QKpgkWihGZH4hCunae9L+aC
JqxVxTq/sAn5wV7JRUOLsRgR3lmGjaDSZjaz2aHZK+5s1FsmI3+e96QsLddN5yw55KZxUDdyreE5
aEZvyqSzg8xNSpgbZezy0lvJBMMFY1bdWyaGkHE4B2ae/YiRAbQ4gFf8rqSUd6vTZfdt0xgfNkmG
39Uv8CygP1FkFzEsbXhwLlqjiqnXRGBq+iNED/9maNcqv+1NumGpNy3LY3HBddP2XGTf3STq345H
a9nMBOX6YCHCAFXEFBnfe9Qv9qhgBnkASCC5zsWT20v/kwC+FzsHauoNvQbWbzrXzS24Dw9rIY6d
z6nnpY5VKZ2vqAbzclCcqMGYTGX1kVf9ZNJKEwX7bCalgJkWCu9pFEJ9O6lblGAsjPmLzqjZ3EVc
72uvYGqZS1fz1Pp0U+/AylrmNp0hEsVWZjDrHRrRVO7tWuj7vEiNe6qyxudi4p+7nLc/pjbV7BHM
vb40OqwVhVShqGQwfOXsZjGT+829mSqIu/bUGqsyd09OU6tvgqnxCdEXD5vPTPCjCf/rO88ddgQA
X2Cho8rqPzNfLyyNRcpO4lm1zdbcVIJlWeZNok0Fr4bzcfrCmGfUmOcVp2s778exrO8dc4Sv2y4I
YDaAkroiQZJc3g2uHH+006THeR7lN4PkKeiIhhvH88bDy8ynPT6xsflfUe7ArhqkBQFBO8V7h6xr
2DnsRBhhM4bAjXnwP6KqrPQuK7tBx45yO2ajHUN/INt11mQ2TH/LewW5gn6H6qpEyotKK5isMV7a
aeDqMKoccuYoy+dyDVlvIjRqMJBotgVN0bPyJXbuqpcKQueUdCn/09hb0zIH3jXP3NJhzfrThAXS
Y5q0a9bNQjBr7yByw9oIg5Vh0LW0+NRIaDvfuX5XTwnru/eShqu3HHxDXQC4tA5uMyNvoRvQz7fS
yg8dIE5BiTmxA77nwwl7vsUQ5m2775c6kImr5wi/b+mGr1Li4ALrnkfDRjHhXcQuPbJFvAgNi90l
HjEpfUXqeS7X4EdSFx42Bk5oh8sioxny/BR+g5q2X/t+Ds6uXooPsm7DrQGy83ue2u7byK1sSMi5
aMaEIUJZe/b94vpidFJJV3SlETPFigjWFYRAtq3EsktLKG27iyoZlgasuaeSCq250YPReUQCEzJy
w20NCDuV/QVaqkXwUw4Fird+Dll0KvcV/ROhkBzBFu/9EmJP4knY/VClyhl1eEpcGQJN5ZXn2056
FN92VLpBHM19aexK3bYtqrcCb7XB/tJuTDpuH6FAZVG8elnOD+UWOl1HcO33I5iCP1NoDnS3rqGx
7gxs9W+EnUw0cUCo1r0cwW/QYkTZ7ipIW5EeZujGvHb9ZT1UrcqX7ewwzcrTHA7fhfZMtaPGWK0J
25KCpVUXC6M0ojaKkya77G7miZY7ojOW0YDEhETKQ5JU8qUrHFJnJTPBnHQzTAVAUYEsEQAbmABj
605jE7zNfZ09BeU8TAmp4aHMNm03+NmR+o2xvoTG0Pu3I/VEXMdNv1anoKnoOi2FIrrAZhba1dmA
KGdslWoBLc/aXMr73Mn1KSuMZdxkjmmYJ0BPmX3yaq8cf/DiLhWKxsEoq6QmK4jjqq0VQG+wQst+
AlBJvyEFwCjdGswkZ5tcd1qc3JIplfdsXbt0PlBE6uE/QXteohPNPrVEtwT9LWE5cdVjRXyjzjN2
QJeJYPZJMxa09gxbfjfmy6XNpuh5rSta2yZPh9EB1qvjPjiEPGkyUX8sHtsuG+rncLLLBVZZgBHy
NVAh7DOQS6H5VjSzLEzeE4WWt5MeRwb+pRcepdtriN4AgZBPZfQnISuuQZ857KNW4ttMsMYEaTVq
MzYDbycCtss9cJWpfLJ6btyVWuvcPwUC5cG+aEd0jjhiA/1sARpc75hj9i3cDCARaP+b6MkXQZw1
Qa7/hClSGUAN2Il3vWPUJo3hgMteAizP1W1/gSNugyFT3rrxOy81TxyGnWinFQbFj7Gj/o0yAN20
ayWBq8Y8ARI2vLQTo+PbTNF88ISwwVCsHJN2N32VuvOj0Exf9/DatcFqkLXtm1RM4BMl5Fa5czCR
EelhieNABoyFy4CDmg/m9gmkkIpp9xjdbc80L9GFvOnMRrO4MuBR9TvdMn98HlNyCL+RGS3Vlglx
x/4EyTaE161fj/qhCyvP2Y8DYHKiRtnrF2Ypgsv2P9XV8rpYowZVGAQqHW7rtaEcATsKu0cCmHbg
yBeJdvwxyxA3lxop9ZOR8PKbtqBPMGEYuEKpLBB924Xh2exZlqyXTW70TbUTObS0q0ii2WWwpQj0
nWXOaENG31XvgWaU4dYZKArEzjCY6odBDq/Zhp7WrzgkWaLDYHIxbocDQIisWqMHCmBWs3UWAaAR
nJUL3t8spmav+tyys9gdA04UkesNWEfnYWaC3xLQE7bFkPYdIV2/6uA3bQMrvQF/Tninl9V5ZjBd
TElDVL/s1FiK7KG268DZjNAcjTMJd0YszNox6zgy3GKmCbLQ9tPITWx2IEVruIEpWsQvK6pc/xD0
2eSMjCYhgt2v/dxW94uE4QOnTo71dVnARL1eQTCWbGR2qbejMa3dI3WKuX9XBrjjs6e7Ynye3LYp
EI3mnN/iCqyHtY9oUhPHTJWsc8KZHGM3TkP3m2I3eLOCdQXLaAwqOAIEy+oYj5JXHHQ2ZQ9RlMs6
zlwKk0lvOlN1zoy+bBPR4S2LFTnvE+VmB+BOrThGkUkzrDsgGwvEFHvmzNqBFmPJaabU3yif6Ig/
4Sseq7G94BWWTLDTR4VPkOHZhRiSdl7017yUTXRX0mOYfonVavJTwckyPAPBD0uwECQ1zqIwl+Yq
d6Tt3Wj+4yuaRRulRN1Kj9Mnfi3VAJbN3Spxc3pED5058/zLqXP9u7yGhz/ETLs7AbHdmtUvMPmN
7mMt+vmPmCcE24cGvXL4AFRjSRPa7ax6C1nLPAXhgGmaBKUXLs8qd1r4J5mJ9u4gxghylW9W9Yul
eVy2szLTO7drOKsL1aRb1RXMbXDBit+MVwo7aluEzi5vMMiCSAOchGa9DM94OsLxHIEtBMjlRO4p
RZUYQaPz1JXvDR6vAsDJZtt7eZajPWvs33GyaOsiwcDOIMuu//YA+3AQk8F8VwR00vH2VPAtWx+x
PRm7Nst3/D667Gwj89444rbrflUzBjUgpSsC4dCtE9SBMo1db3SvliJrnW2LV1nu5WXeKeYAUqm9
NHh5aIgJ7Hw76DL4XYdirxe77fags/RVq6ywirsoVx/szfUUr9bEXP9CJgVPS1mU5wBho9goEZXT
VtgdLrhem1+OFI19wM7Iez6YgKw4ogWR2FF9XTCbTsETdQqyCIQN6QNyS/J1uTfZA9bhRX/7k+X/
zEGGw8/Q8/rQjfVCjs20+utgcAIe2NX2XsehUB7HZZr/+rm28L8CpvzsU9K0u17oOdxzpmy6m8Ew
Oz/DBzubIAUrsfwEuIRYzEE9+bAy0Rd8eitCcTtKwbJGs4rMrYcB/pEMSW9tERkNj1XorO6mtlfs
xJPVqZfVcCpafCdaiTcTDXTvsITASPiTO9jJIkrZx5bTmb/4aYAHzfg9gTdO5rgeCsMi7WoMRfeH
G1cF8bIYaIoYNcs+Qq8ySAy4w3QRcbvFm4U3tUsCe2TzzKKu+WgB/Tq7ThsL5DpfG+9Ts0JRAidY
WtZh9JQN/djJiEIKDokqkbKxrFjPGtlhPkuXDDbqxK/AKdp6kxppvo3UjLXLFpIzbKvekLOpIBGc
1/kPOwaBec6R4Zk5PgxloSQZupGNy5Mbzb54MsWAo24cXeAv9qJ/84YED5TKcu0Qj2Tuz+DABEbo
Wk+3TjrTwegTGZO9RIdYxiQj1XlxPevH8ArU71MUqCdrorFsLheH+KIn3XeolBmtiafqzoKWPOXN
Jpqy9qcZS/w1QzuIt2Ykh3RhjNJJbKARb9iL8bttIdDo9zQsLcwA4FBquoXocg41MxyVHZxXZ3A6
iHVZganSscidsbCMHIDrqH2fbWtoEzdFI5RQVcg4nzkjDJiyrn0Mc5PBYmvNRLX4f7PQZp2dPJKZ
w4J3lAEo4YPPWVLQJj3ruU7dqGZVLwyOQl7o3BEMEc1WYQpeiOBQgkyb+WSYa1mdiJB9m6Y4oCj0
LFpZeSxdmOEx+OXC3w5dKn6NWtl4iMPCe5tL8MkbjHdAYN0SDMoGCw8J4r7XQ36jdSpK9LQ6na5F
WFWsPrDSwE8OnU3cVXbdFbEiqKIcjo2Fg12ur64DEn8XLIPSiWDR45A5ql5tYNrBSya7FPxBQz/l
CU0EtX2IPGqpZ3cAMrkVWSs/AczN5Bp1h8hrdMecqGJ0JFYfimsT4zAgNpOcTAsZGc+tHjuzWvDc
GnlYbu08Eh88jNWShGy51sbnULSHpVaoo+6BFW1DEv0NCwcxBP2pVmZvAoQ02R50bbduQXClw04B
wb8YrYMG5vQ4dxJzcA+RlrS6ZilqIlIWah5aVJ9Ba91EQ21jUM8gBMaMulczVBTLbbaGMYhxE0Qj
9OIWfupwMNLGjY6qNYDPihGydA1JkO6zMMseJmCCj1Fdn0hD9d2GX09PYy9SyZhoNFRW7EJmszem
tuph2+F5XDb4koYUPo6rUySzq29utbeI31r3cHLneXXyY8U4X4b3SiD7fBwAICLzos2PtJF0gps0
5AST0PJo/gE9VHHOJ1w8dxca+95ZYY0DIiVy3IyOrR9GFTjPvB7DmADH8q7KobXg8xqVumGslTyG
UZeaApdhbltYc9nGmgSvD1mv5wI8ps2zEJrvKdNRYhuBVWJ4EwHoxdoFMmovrJmfnosmoCay4uWN
rTbw5njIBeYIXKqkdsmWGI9DUYuMzb01v61UXKBBZGby4zqN1bwXVD/C2NZNdzs3ZAGuKfqaihOD
WsAd2Do6Fysz2ud6IiBPOPyazaFDF5slCzJgop1Qhs+gmwy2P+IpsVnpRhyzBwobeX03cNq4EQHR
/yZwDTJFUNm+OyDdoNTH/kJfRSjuUaWCuN5IxyK3JqorKI4WPWWzexm19/I3MnoMNmM3ag5AMT3B
hsZFJqe0yNtZqdWBnbQQIJlzXp6HserBYIU+Ya83BydWzvWt95icQxLeMSpNjDfpPSlV4zBCec7j
do4GEleI6fK/9f79WySc2+5P8zgOf/6M15/dXz2Lf6di/P9Yp0NF8/9u0/k/SnLu+fyfKJzL/P3f
SDhW8B/MejO4QYcDqM2LD/VvHJzoP6g0c5ryPTp76bW9dKz/NwbHjdAyXpocTTqsfM+/QBT+G4Pj
+v/hXHqu6NBl4obOIeffouAACPi78l9wmbL4r14Wjy49JsH+2jpXYHHOwxXENzP96UkqXFcVuZEp
eEsp6++coD9Fg9ybzp7g4yAAu2zd+SMQxWXZAO1NS3b+FMF6hmxm5IAjinZr9D18bHbf/Gmx6dHM
cw+sVMuxwEEeJ0D9RiUJwMqed0I8SY5gG8sdj9rS24F0MRDQDPo40LlMH1XE21u+jdJrr5zoaxjU
abFpFs5TUtczJENXik2blZsiHOJs7k6zD2vYtu3rpoE5JcP7PjKTxn01LDJvsGYrIzj29Qrh31xv
82lip1udPQM1PeQ/Io2A5rLhejKieFiNTV0WJ3aT99ma8KYN5b63aN4wCkCGAOdk+kZv9sEuyTvM
BXhqL90M2UcL/TqfTlb3MSL660T4BpEKHTDssXfV/HSdFTfzq4bXuGHRcw5BVDMoR8JK+vI0KPO5
r+p9I6dnVbrfaw7ztIzK53Y92ajUCYyjHcfoq4rKjVM0LRmr+YyD7hBowhQLkJpbZidiX0LPIj+4
04Mzg2bnWPES9E4iw6cguuXkzvf0LilVK5nb+XYocgrdFprbkn2Nwm5+T5xxgUEeDKhuvV1fmfNH
rgvgtHQGvrRd2D9ZhlDXMI5fxpHJ1WH8IM7ZmlP4ao2Ui8z+3Xa704i9uR0ei1wmJNCB4WYTRc18
zDZ+5uL+Hqg5tvY2iL7I5V2XkkxEBeStmwHOrtOJuWmioMU5auJCzfr5MuAhIOtQr2gAyTQV+QM8
zcfJLQAX9mr6E3avqSL9Oy+fA8qFLA3vVFHdDfaUVP09bUFsEMg1SGREzpxtaljqSd0FzNsH9XpF
nSeWg/vEAI18wQb6vFRALqkv1AfRLsWuL1KILaZZkUa0sKFbCSWzTdDAhGueARZsJ+tarNU9Mr6z
j5oeVXhL/EYPSxHdpJYZp3W2kUoc6sK776L0pW25pEsfl+XpUsqEsGrC0dxPbX1M64Ly13XnHy8H
C4dcFifYw0wz4qWUMtjkzWx0xsFPQZCHtbsM6ltZIyN2uk3onT1b7fA+nC/lqCiST8RCj6L6XrNz
thTPdnfmn177Tqm2NnkmX3+s9Vck76FSnpxcbeZ2r6Juk1szJOQzVq94ViSoU2s5T8b4ZaUBO1I/
c6C+Twl3UqeOqQdRvIPCuBJSLYZMml4894t5B+TyFXDhjbm6OywHseUnF9J8nM89INBThb/oCjld
3EfdU+9n911wdObqGKTa3gDYPtSSibNsDvsYjiPDUjpTcedc8pPG7ywCcSZyvbNKEH69+p2EYDxE
5VtO5m9ttgb7PDdRkTg3lxQzDQWi3zSFt3zjV8zeyHiH9xOM832VAjI1WTe2DYXU3NX6tM6hJJ8V
qd3QNy55UItXa4B8WZBij5touLOl94hm9aEMEQ5Gw76oiua3XBfvpQqmyUL+B6YcoD/TqPx7Es7z
RQn1UGZi58n8lJnyoHPjmjr35lJBHgL5seowT8ba72LP/rIqhCzpeB4W4zFlCJmS+7tLbaLImnE7
hzrbNWRhyfgvFsnDkMFoAy1Hn22z/jOdVYwGDZ+Mtm8b53fq681U+PObcs/tuiZVp/Rr6IzZFsNG
/jOlJAAcjzxpDKkyWg4cmrYmJYvECYYGce5qfkyqDK4sOkkvMOEWc87IaHlpRoBbeUz7MMCYKz1j
I/vbspDLhiPb5ZSMj4P6yFtth0+5NZj7IjIk+8RqfhOaOgmWCDeRa79sIXNt+/6V1OJbgc0gTtO3
oT5BqA4fevHTyYr3uQqSEljAwktGZoqXo5thsVM5uBXmyR0zBuqh+X+TfBwzXo2OFbI/L1V7rDP9
4Rd1viGop9HBOZXSpIEFYDP5xNX5FBQHcGZsHQFrMiR2n6pNupikodzraoI0mGKSD6x8by5vkvXM
Dox389INQHIf/5Jb7r2VRA8aVA7h4fRA0WNbTMOVHa5XXV085J7/SH4yE4lZtRVhdXgTdBxP5nmK
Ob9cYfql6lJR7XlE/iBB7PtpzENiA3Jdw/vQzd5rITbZxMinwLkhr1z3kQwcD5iZ5Gb2AUJ2QzYw
NsYS1D2ZhSi6jXy4Cu1RDlcye8M48WFIXuqeejSzsVUfq3qItRVsIwq4OQUn2LY3vR73QWtce3P1
LoL56PfPdTW8hR2pPFbBMyMGVTxlzrKF5gTVKKXppPOrXR6NwY1POjBxUTTkmsrdOlpI7yd9Rd/M
vc1nH2kFGZM6y9ZDx7mtDm6abNoHeZSILL+hEhy3mru8AMJYhl3W28xFDCHc4pFmHM4FeDTPc9Ef
FYTZrCPMYKYz8Vqtj1EjScuA+d90bvneGu0TPNwvt+rOgPuhX9Zgvwo7qXmCQd/sEKXqR9VYu7wM
f+y59Dc2+YXRj15H+ub4euPJ5c2PM0m9c60Hf7fYlnFODUqOUD9xeaJ5QRTAVvI++wYLHgesbY23
152qNytb5uPcS95FO6TphWapuObLmPqpn4tjG0VjQg1zB3EGz/DwRlLyybDSe6tfrV0/druc7C6k
4H5JoDeLvctSlY/rzmKHL9sowZR27vx5l857RWajVR3kafUy+vpIJysXv+tVvIp1JslPZLK22zK0
zm3b3KriSE8//SOTjSc24Or0wFSb8tQE+lAB8k/d6SyaPdFBq8gUs4kBCpXprqiC/VojeJjFbUt/
hDKNP9oBuRuBTlrEvVX3j51T39M3fAsXhqaNlipbWr87l8yl8h/Lfnw3zd+6dvaq/bUWhwLF2co+
M0+RQW2OEyez2YBhQxG8HAdWhKuOfEjWXOfdtQ4/Uvtk6hcawOjYpacRiFl38pZXjt+k8JdDWRzw
hTJn3qCL0BsjegGun4TTJyjhLTMLO7u8EfygJpnA7eTeUdYzvafiYk1p58Nk5WwX9UdxCfBG8qiv
QwWIibxAS5oinKC1hvNysCdaJRhIOdP0RFJCQNlQj1Rm/a0gL9mmxa8Z8iqp8kwK50q0YRujNrsp
8iM98+eZflLg1ObNPPcbodzvAQNxNJsukUx7AHq6M52MVbc7dCitEpuGlt5rLgjXex/HOdMJX03X
H6YVsvGgjcQK7ROl22NFKqw113kHRP85LCTDcv2DJa9tMMJrbt8r8UtxbUNfGauteZK5fXLW5iJT
4Uxbhzm1BuqrgXrpM4v4Y9ymgm4nKivbhiG4TkQvrh6OgtDpxqhEV6OCshKa3gYSwobJs59CXdX1
7Mc+eh4qNPHMvcC5FO5GU8W1PDnetaop7HmV8+un63M78RUYD2TATwUPUeGkBx9UQ1IViMOpLIN7
vwd2/uWH5riJZu6JP7dk+o2HC+t/Xsbtahm39mDdjhgspvbHa9FBYX8nunTbU2VOnANmuqKKR7U+
k2KMo4EL2sqjU0aA0iAqBG14TbvKyRqGl9FdDyJaXr18eikD+7oS1pl9Ipls4prWPPfo4YSdQ2Bp
EdMxf2+tlD4lXoKOQh1rNjlYeLO7xnZ3eV7YLMS0qHZFfu7Jw3QuEO7Vh6MzWDS6q6dCrofIKBkt
E08Ll9xg0ldSooqKtbnSjR1uqKaT3dTjc1iT1CuUmTOKue4Lt1uoyuAGKcZPKTgFTMr8JnQd3v2G
9b9E23SDnQihr9D4raQjE61IP9FKYPsbVKkIZowAYq9h9Ocg7cQhs5d931nOIYQmdcRYvhFj+lj5
a3ZXzbRxaDl0z8M6sOLmbT0Ft8Yyl7fzShmLGik0a1oUN5HX4Rq4tPF3e9KD/I0fbvwm2gWqIvTv
uRh5Y7zOYZveGTZHPe3YcYXmarekznElc3oIlPc0G8ZNGPYRDzwp3aRr53BHz6WVeKbPrFGzHtrw
ArDXahsGufGahxwHSBKlH4Yf3RWmMVA8ImK37PJ2KYJ1Z0+lPNJrGuJOgN8MoG3bte0JpdIDyX8T
03B3k4u2S5qmuRt0Wia6+WHyc1sNo73x3c7Z9qI0QJg3n5ZfFHeiyOQPmhJ5CKuwSpiUSiZB6NY7
tLJMQWHsQwxvV2OAcseXMMSlQO0kVHTlj2xkQ2ZgQDGNk6fdJxvzyAaKbosSyTx4TbMJZvtT2/Cq
kRP2B+Ha2GAZNY4vjZUxXZrOkfhn3yE2mjq6dcAkkLyMVkZu5K6DLUSHwu3Yl0cRDPfSjG5rwr8c
eZFV6p9gZWjKXVXsDxD1e+vXD6sr+t1uA9UTa/Ky2KTq7ZrocbQMTn8tWed1anJyZ6vck38EbU7q
j+7Exk86r5a0uTo2QngUAaMpP7rBfpsG68Hp7MOCGK6le3F0mtuZJ/tcit/eDd8p0h7Iy//ShLQp
m/LPQLuikOkn/boHu/4Oo5dssl4cSz4OlfvkzXV+Spf82wj8T2+QIIXke2CoB+Hw7Sny3YJwr7bD
6n92Ga+CieAlIrFa0RMo7W5DQY42jh9A/cs591uxCVMri7V2/JhZSB8JC2Y/GlzIMHOaVusrKo9s
1xqo1fqlIqvQkUg2Vnxs93Y35wen+ugsGiMzkwYb4Y23bdD7W6+qqo2v5PVayfwmgMCO/ipM6rDd
rciyVtN8kWwhEhSLvBwJhfrKZwY0gmbtWGjoxAnHYm/P46nNsteqyR/bprpJPXnT2agfK4Kpbv3R
Au48G2+SDxaE7TLf9JQs4tknaFum7UIS16yKPafyh6rTu7F0QXQHy6cT0OYwpPoqCLNfQZhD2+aZ
1uU7UOI/JKN7jLgIwVZq9uA538I12Jl+3mF8+k/KzqzHceVM039l4Hsa3Bdg3BeSSO1SpnLPG6Ky
KpM7GSSDZJC/vh/ZxsBtYHqmAV8c41SdypLIiO9717uoqQ5RAbwDsvIBoYxd1SIgpx9qyjNx1Ruf
WS5JMY13zuKurPtFYrptWPp5GSLOYllNNqW5HEo72Ha9w5NvHGrDOurTQPD68OKYRHGlFbVqyosg
DDa4wjcZVRIkfa8dRkkaJ9H4u/Ouk2qFbNECRTHfljyZVpkNvGH0rNli1U1ynw4uoxRFCllD0mmP
d4ObUIr9gA2H2V2jkOhuG5yD8pQwos60nj9YwrrArqylpb1mDVt8o4mWGxdkepUytu6SXgwnr5lT
RlG1H8u5Z2vNpXxjIhpOQWv+trnrpLaAbjP6+WkPljYm0NAzymc2cWXsU8QGl8m7DyealbqwnsJX
jzSJlslmctzpMe+hEUAznqxW5PyDNb9LYR4mUQBKBYDqckTJN+T9V+s6YaD+5Momekg+p5m6jJn1
3dT0QvnN1F4SS2ior+xufklidyoApKB2Ni03rx0Os46cl+cJNiZvG6jDXr/RdHLkx5Z3ruapnvkG
F16SUE6aIrBe0cUjw7Hu1w41SSvLFdeSbx6P1npq2nOqZ1FRuc1Wl369wVvtbpDi85kv+Jmndp1k
fZiW6WvsNKFvA8sMsOknBzDnMi7I6Kjy4L2b30Xp7zsx21FNwx1hFJN9cPvm1g1FdhpmNYdehk4C
T+y2kuqwWFzKhfIU3Rx58UwtSbepKJlfQTYWmOIKX22AglZZpX4jAQgdQ8iHfJgj745S1J7NJrKb
pLeJxzGCxk8iPU7wnmWKx16OiXvhkC/efBNgL2cX4Lz+gEuHDpiYXyil2GLcTyH95HwZnF69zFU2
/9JKPfkpasDO4dJW2i5rk9+WKUm4JxIONarTrP2UZQtQ5EAzGa167mEsXx2DPbqJ6fkYIUQH52nw
0rUu1a7wXHc7IiJX9o+VgX0UsxZWTvaomjoiFT/CLsBCFrTLOR3Em2bp+0rrbhMv8Wps01uvj/Eq
iZ0fGLPtfUax3CmM9VOaHzV0vo1roznst0ZXPvsWlS7j2iipTLWHG3zWvKla6+wNE0FyLbdo2+zH
rjhmXlXuzCW+0Qp8bk1jqyugKYRW5W6UPPrl/XNJy+zWVfq58gIV6Qn0KIVI2VsZf/S5OpnyFlS3
1q13BI/sqXBKrgBTrkMpX1FuRa4cdESt8bn0M609OWqeUadqsS0vdq/OWfwlrKd5gG8fnUvWWe+z
CDvn3QSWu2uTFoiaMb+gqV0v3EoawqyNhtoC3fDIKLK8g3kcsMnuDAMEBPfZgZTZlpIQdgGjfRpj
AlftzPnQ9IockoJmEJcBHZSeCmL/lqGIzPEPzMqR3NtB6HYmlhRZeQAr7TF3nvvE28DLRJIrdgBL
qJPsWDbGwXcBe6iLujtAdok+rzWGPbOaQBFMe5+w9cyBuTanEW3G7L+pGEWKQ90ZnQ0w5lw2Qrvr
3eRHr117QGnoK1+YocvFMztqy/wNE55vbG/hOFpwrmz0RE3vtW38aF7yc3+r3FGscapvtU5/lyUH
8Fijhaj5+1q4UepNV+/BQQ+95+zdVF9pNFLm43YM3hB0cn7qj0PVfBa2Tk3rGIemKPcBFPMwyafm
flRoz40bbJrFWU988IjyzyPtkK1+P5yDba1+K6P87DHlLPG7CygxjBExZt85G44G+Im4cFMhM6BJ
b+t6w6FQMkqrsB7CwnxK1bdZ/Sr997ukMU7/cGSjiBlDYzDhnD/67AVEQ6+yrQBq1+2F4IHpgkYz
6ntWBsO42MFdZloCqdX9sUp+6N8jAro6dzHtoIlOx0pAtQoqatJxN7TOMrA5MMs+gYq5H2npG7FJ
EUsuH6CdHMz0MzWtfV1We218KOmDWhfusKNOdZdpxap13AenfvKtX+Vg0U6ThghlblXJQt/Z2nYw
R7myu+LaZ8URQ4taMTCEhku6hdVtarQoaOeGR3eZvio7+dMY3IKqFw+lT8pbmzyipDwsnHj0q+1L
f4GYqNL60OnmG03qK7d9a8fLvUw1nl4NK4tE8qPgEtoCW8VbPV0n6ayC6rWZFR8u+mQkrQ+LNqAW
tOu9pm7UYaIu792tq2RYFv7BzsaT3jUAwslmtN6zRe7RPj6X5icdaCu8Q7ext7fEIaxcoiWM+Jg4
H3bm72qkjnAu3svgUCjJ/Hyyi2ybteWxkdc4GJpnI0vBm7Rdm3uwu4otMdh48VOWx0fTcte10raW
OZOvl4T01dCpZ3LpE3xTP7Spt16IsCiq22Q/k9i18jFCnGkgSuTnYB5mwF6516A/PejpglqvUT/A
8RjUWaehbRwrcV50PjrAyfRQoCfNlr2WHGqm4zQPCwbFLKzr13K5lm4VOfqnxhWen0RzUIm3y5kf
UvVsj/l5ykJqPLlAYp6dQyCsVYa6F63UpuSRua+F1DrvsuVPTIBtkKvHsqGgUb35iGITs1+NZX8G
X6a6Dth5uRgYa+rJivQ6eaC+gswja5tb1KllVCKfnQIGqynUOrcZk0DW7ul7tmPuvda5tgxL8RvH
P7r4OtTbo1MfnRJL+muv7RoJVBRZ2d3B9K3qV6t/M2MUVtx/wru1Fb/UaM5xBhxilrtydCMqIjBP
Ufhj5KHMIDpGBM6tbYY+jTjC2pHnvPbpMWy6S2fy3CbbNpg+rPxx6Tdzra2AV1aUQp3qeutniM/d
vbQ4WDLOKDOyg2VjK+PLWPyn1KtJYa8eAsYHiAroD5/wjMA7aqbW3vMzoADt6jyWqN7SwHub5wnt
2TLsCtYvxqewaFCOGoQjObTDGcSs8iWWbYNGt9K90LdibzdDaORiwcaRoq2xLZQoTsrlg4yi1f1q
b88961l5EgaQbTmc+kU2u1oTV5nGvya3+bRQ2ixyeMO72b7lNLEeCCJkKDSIMpuD7qNQ7wsW0ZXe
978beuI7/HN0LIP1IAcfREg9utQJ2NKuRYzwEIg8IKe18zSOY3cl5mus85eeP/XylvUkgWrYW9sm
e7Ft/Tp7KO7auIpQYShzxhAHa3sHfZ9R16/bpacPL8/CCkFnJfiVM/2zYRW8zsZrm18s2jsZ0leL
RhEjT+mM+TI2T5U1Phj9b/Sf+6zp9qb/K5DZLQeHNbOHWJfwMl3oLTP9PDJkVJiKZn+vPh3CNH43
p2PtPIFzXzoiw46uxCzoIJ51dGCovpVPS5mnOHWtj8CZNmXw4Y/iJKgHCgQ8G5q6ldf6HCjVPi+X
sz5bf+rkywY+3gwglcQqIASNvSxqvfoCYkD3dEbDW2FT7qzzQ+KkXCOV21VOX1zruCs+3LsTtJjN
B94wKuhhSsIl3fpgEoH2wabNS0WsO72UHwVqrrRYIuR2j0lFia7uZt8x8rq+NM/BmCyHTNWhRMGJ
H7IDmqt3ia+JTZ7zPGPQ40og91Obvd3oaQHUMnZJ0WlfBF9c6gUmV9PtS1kgSvUzOT6Pi/3L1XnP
6RK/GeBDqDF+BtnuZ3xCq7lIJMQXmH8AQLnuJKyIUo9BkOu/pENRRL8M/sFFd+WhH26dXzNUO+Jk
QwEWAbIko1vtvWA+94OFVNJD2VPHiQIVTNtHDS0kIk4Dc1z6EpiJtQaLFOs0FjpvFQFaeWVYj5UR
xbRmMWBfp7Tl2dKmCc+kRbYwbts5xWJtQYBcW04lvG7ztGuoO+Ds0rP4jdUw4BEKlmNuJHLrT4F2
qNrBcEIXC21EUqTY2FW3E556SxTfRjvZlKx2b9Pk77TU+UXATVQQsEm/lPma6AtLmBn15bQqzOXq
ju0ejjhK/Dbq+nQvTP0kA/2CCH9V5sg9G1OpQ77oK0F520kVGPXKRdO3AU/Sg+fOR6NJRhRmdZLs
68IpI114s1iN6IvezAFtU0iYXLfte9tMN7qZewOLkmVqnCrJc0bvu7ny+hT4skj5czf5nG8ntwx7
YckDImsXr1tjHQebvxM2kBmUVhb3iBo/cyLa2Jttr9c3xzLrW2NAkQZz7F1FYrZbItMllYSZ+eL1
4lxMlUV069isFw+7nyHYbkYUykRPAlYsqS6fWnCXEEzfeJhKrHlrNbtyZy0lbDVySyRCrpnNj6gA
YckxpxkEQLAd44f1V7jOnopY/B78wSgu6Jjxl5fIdz+mymt/xjvMm+DyWYsJrKks2u5nyWghDRIa
oHgHab2PreG6NJ0XWgVKorlCphsIrT1X/D60DPPIYrVo/CfgYzBSQVGoEDLzzyjmHtF5aT50rvc6
BoBktoh3OeKNKB1q6wPSHWq6EcN1MBesMkR/rnpS9jc6Gr7IWbLgPSlSRt1SUjbnm99p3dpyV7uT
c2r7yfrV4YQ4Jigevpljp2pFF/yBCBw0J5O2C2JZUTG4tGBtbjowfSz1btLt+uRqwE5E9fFd0CfN
xnGo2+5bjkTXOhRCb1oISW7du1+TCwq0B3Ma092EDRfPJWf8NFyMcnbexzpom7XR98GPnimrWdk6
DeNm2UUAHxPyxbzBx8BOsxWpBvIbp22PjQRGi02YSurvzvaKp0HG4jbWqodCWZpNNi2fMq6rSK+W
8jvIm6zb9EBFkLGjoLG5yur8sR8Sb6UtDHAE+AV8yQH73egXjAeVuQ7ayfww6sHEdhmbH5LVZi/o
njub09Juzc4xLxUrBHOOYK6iDcJGtZ0bxloWrY0AlSJcOMq4dXmvjeaE3hyAcEr9rWhVFtqoBPne
OiiVuBDuttbPeIYwMZJn5P8RzliFcNp6R7JpYV51zMhfZacZ23zRvHAUnXOOSdiMkOxrBzBqRinu
02s/aurNG2k6NDvTfeiNuY/ccsRqg4vGPSIHDS5+YXmbUUi0MBaLBeYpMAnVUmbN+T9+lVPidNtM
owgewSCNEFZX64eu97k/zcS4GcTyoNu1vCaMAwhddjCi7zOtAZtDkrpKLNmfEYXYNMs3c/IwAAGH
rJrjQ+HeTZrS1+ClDW/CGCrTs2PABycWBgNeZba5wiRAwEror9eE/oZNaOmitsrUzq5K/3MsZDKu
9aIiUI5bTLuZBcIfz9P+6HGFlSdH3Vt1Ni70GtoJL7cRZsipakCKOLgECbhJVwbDRuYExOfoqPZG
7zyouK24NWs0lLFAlVx7rsGyiD3lzS5ji2r6Hidt74rSuLhEgGvUzccVW4Iw1gUyEkSpfo5ZwzCb
E+gGCDhdF6gZnY1vNtrGmnP/0RPJvFXxlB/1Lh/DZkI0lHiut/ObTt7iUmWPgi2jNb3qkjNOIvuY
4p9MoF1exW3in0WTPahAzNu0qNdGjbMG6ShUbryAE4u7EnQUyTtFqvYhnxzM8HV7tWWtHkxTUpea
m1bIXwtNNJW4O2AkeaT53Xi/H4WRE7BJmaKeXyZ95Evgmbglhels507we1XGU2R3+t62iX9wB5o4
icw2mAqR0WQgFI96Zw6PYFVCg3yfs2nl62NAM8qUE2yRa7YjNqWsXlK4hNif7FVVVtMxLmZ58Ke+
5Y1ItI3yDf/bznJ4GqSYUSPgfXmHoFUoWyHDn2H/T4799Awk99UMcOa9j6B9GeGSJTLuY6mW+uI1
5Ctgc2bIx5tr77Hd6jvqu3mEJ2s7B2hnaDHee14D5u977brR20PLtv0oans4Q1vakdGq+WzN/RzS
ycM7dm/juAcr3lRcu2fTn4YrAQFqVzVt8UovJJiTIKNmQKighosFT4KfNdNj5p2xeFBSZVF6x2Ol
md7mqrOuM98tPm6H4igIJdT0qXpFyFs+Egs2nEbbi98abcbxYBTvBlAD4Ue9sVmUanZdU0UBvUSR
MXZiEzM1vlC58x6Yuh9SYAo82szl8OpTS++tmjZx1QqJNoDS4kmx61qFQh2/zznPbbh/3LIR4w9M
UjnDudhQlQsU6ZWgW4RZFUAQXPJRFZN16Vu66rti+QTrAaJpJvUVx5a+tkuF+mKiO1NhRwkVAuFx
JeHSMZvPsRkKVZXs4noMX0ykPYCJl9GkUNYbBgbJpcEgUhe9iOZh3FfgeQQqGywxS/xpJoVhc2C7
yIYCQeNY0gTFLwJs61VsIi2wKmLMMXjeFRjtPV7BTVCdyLaKv+vE8E8zwB+9L3KzWBpanrzcUKzp
rXV90g88oMUuMCfvqyoCxJnQkldkHBZ/UOdtyyV14XkMU7voJlr5ril2MYmE4DCJcvf6NEIDKSth
gZ5lfOVpYzvP+rZE7RRnN4m0kRHTH5swF2a2k8wfSN9R9SH273ct2rp55WcjXwvWZG/c9L2ZuiuA
QXU1i0ECHKFju3h6aTx0U632uRnnSD4RMq9tr8/fBDsCqq82MzfCSNQPqQPZ1S4Xd924ZBs4BbYS
sItAHdC/wumk/PewcDnLaJx8X5DVYc/xV089b4uBaWA9KrX2D8Xeyw9FsM0hWPDGhl6iwRVY452D
VcknGgznqnGSRyYw1MEcx6xBHuOkj5SA1+GSGPI4DQDlyMCN3aLG/kMmS7JJyBRYkwgqbsHQZmeQ
rCYkAYcpOlUfJfsDb2KjgRlKZB7PA/aLn7LIqzPV9GPUYDe8G+Y1cl8cXMODjvZvaVQXzjPABaGA
qGPLdMb+sbToWKvJ764qCXYqL6q14Era4/rHpOJxwxeTqs9tL+pNls/zFQvkiWol7xbDUEYK/80H
fofWRfO6yCNhr81GU27Yaeny2cZKPPcyQKCVN5CunpKvdDujoVKZ3gHTSe/o+vBK+fRouQmgYY8c
garzS9nmuD5rc7gqPYahzgoveOncQewat5y2Y2UQ2NaQmIWxh4tBUVQdC6/iJJU4HvHBUwXbL7N/
WXDqbnhnNEx6hv3VJXyYqWViuE+SFqK9BszzIYdWcbJMj0uOu9wasQgi8XHzeq08jojCyY03DpOv
AV5xDzEcrGwAhnCatDmqM5WfY2J0vDX+G96FyVmmX24wB49+QugL5Ed6DJyHuEqrA5Ei/Z9W2dxO
8aktli2I9spzJSNAFy+RZ9xv80U7tgloJWkrUC53P+XK7PDMGjai2upIla7cyC5wWCfjRfHS+1aC
G0YDbWBAcX7DStgf3BzxFrUi7uUJ+8LvoNXi16Gq010JnAF/DkmvVmWnawz2ubvxhGHbm7KsqW62
225t+pRSG92ODJ1XTBhiWPuLkTz41sH3tOMQ1+B73QR93HTLvvRKkJoELCaD9jRn8TE4yUorllPs
D69aw7+xUv40Eyzfmb//Lnr/H5kBnpuK//23LoBz9rtr+uZH/re/avvdXH7hEvv3X3T/aX43Yu7Q
gsn+P/7+r5Pv5l5Q+1/+T4hDS86Pw3c330gKKuV//G9+5z9/5f/vv/xnH+7zLL7/9pffdM3J+38t
gQb8V62/SaLW/90csPrGyTVU//4b/mEOcP+KkB+jm2sSBv13mf8/vAHmXx3bppg40E1CER2k/v/H
G+AYf3V0m9IYgvItsqM90hL7hmHzb3/BNkBQOF0hxMoRokls+P/EG/Bf88jukaQktTt2QDqQ4+I1
+LdQNx2PctlWLu5Qh8scIR3L6PA2lPaRlnIZmegB/uVzefhH5Nj/qofqoSE0tf/bX+6f278kkf3z
T3TRK5F+Rtzjv1sRsiYhq863He5D88U2CuSYoMta/gzR+mQGzGhiEFwM1lswOL91q7thwf+aq7Zf
dZoVdYPznTIjU+m9dtv+vbEwsvcIW0O79/8fuWl8Pf/2wxK+a5N2beHTcPgS/702AvdQ7AL5EhKU
4PG0qhJHt9sWKElQH6z4TmumzjTfSV+azx2b52ORFdsu7Sa2oOVlbmp3VSY1bKAVE/sydpx3CnbI
Nc3+UlrpB3lGApcZe1hvtdYn/MRjZ1twTvizcfWYh8W/Jpkvwxb7Zj9xlnXSs0JCBsaXGqiGFG4s
9E2c7cgg5GyGKvxSprwoJjT2nruQVTM4D4xaY9/KUTkC/ZscWaS2We12CSCzO1Mlp0nk3kZnbl53
XvNZLT4dJEsJ9tSnZFbXLuH6KQfzYytH7TGJEzcKTE6loAYiHu7Lc7t49hrPZRho8kKevh/FhJ+P
SLBn6zsutOK7R38QUZapNne3/MoZtFBn0wKBzJ56v0NXWtVv5CUEewL53xdbPDlozBvu7HWvSqgj
Ju8tAqmCXPhlOekkou/zKX41FOILXXHMtooPSA84AG3fhIEhuSfSm7ZHsqYdyJ16wYGv35ZRTGG1
jHVoaCNehIm8E+jQfBvP1pbvL9i1TTNcCR/CgTrWzjljSK/S/M+UadVDGcTZyan1wdjUAGrbjOUf
d2dabKG4MEHTuLohN87ZOwEA0UoLYvvoz/h1Mya2p9ZEd05xDNZ6+AfJ3rHKzBgdOPgVb6D9khUV
HEsR7DEr/0J5Xm2MBpPyDK64pkinCo3SegAy6cJBLvWm7hH+ZWnXXBwN/oicBNBfcd+ICqjLtBwQ
nswj+WF+/JO7hD0Bz/3qZ1lC7pVVvs7cVO6EWzWPCzaETZUYCmszT2juG82mRTq1TsiS2HRjmkSO
7/2mMjP7ZfraK5Uw1hXDdnFaUqPfmkKzjikqT4+qkffW7fWnYgbrTHUPnCZx4n4jrMQ+dwODrvl3
kYSTp0QpeAJSKxaXADHkZ6u4Vtm8U3oCkrtSziv2WsYwpM0G5pqO7IVOuNc0N6xnzLtEadFAtK86
1E+ibfJLHCOpLcrA+fJwZyA9n521jmUzslX60DglKnaHrq+8CgJQszx5aXV1Q0+Z84ImZdTJGZdK
vMtSpFjC7aZNZ0isQ50oQ7Qku66riJ5iM7qVNipTZxDO1qzt5kJi0PJB6ef0MSyx/VjOd+FWl8Kk
zMTzEMgvUHUFj33dD8fOhX+snHk6g6/aA8QUJaumF2/lgI9rRSTIV8kU6xrIGKm8D3WS+FgmZtp9
vRdCHf7YVm+fAvLjtv09oo8KYAgJLA/ycaxiaw2FEVmdb291Fy3rNHmEFZK+2od9ZmebYlDtn1EB
aSed7X7Ecf9azTKDOamRnGeCZEdHoAdLSIt7JY/l12JW4mIUvr3zOvctt8z8hZWtf+ytIb40vZGc
OYIyvAe9ERbED4S94WBDkEHDSgJSj+3M/5yJb0Oj2A2PosU6LLK6fDBzjJ9ek7br2HVmINoCTV5W
G+QRil+gfCjRyGv5AUszVtnsJVfHFkTEZN6AWFM27y0NOnNFWGA1yJucdWNLiKN9rJx7JphGWl4y
PWum/aYc/dWBdnZZ1UVyLso23RXY7d21mY/Grbd0dXBK09hjLumpBNDUN2kd6H55gXckGiEwYVwD
JKhFFSC5yBNjD6TKkzgO2dGDOZqp/e3KneUJ3uu+GrGL961FZ2cNMoBv34QKKTLi+uZWXEXr6Cm3
AF7fphVkm8jOyCIq0my0hSl6YtJFpP7czI3ik+3qH1sM1W6RgCM6Zpz85CXGVno4f+Os/GNKvMFZ
6zdHW0zNThH+CPRF9sOXYyRNZGlZvBmDIDVXqgQ7qqTVEbMGRFmXrtzETeKcfSsXj3FXFmxn5bxL
lK3tE9Zma5UM5u+FcDeqRv0hfu69wYDkSjEGN7Mgk61V6UEuff2Y5IMBFdDtDT+g2YNV2VrpTjdH
mt4sm4G+qojsHlZNIjicTRUAAsvUCR6wMTP89lV5GCjIQ3KGrxj3BIAfeuIxNXOyPoP4p23s8aED
Uwkig+7Xhbcm0geNJd7MYTFMG34Fed8Ay4OvKzgNcfozAYi9NuRphRp3/C85es3RHGw28BY49WgS
NyMuYnDFloEcfK65J9st1VhdRR7bX5hy716nadkpe3wy2zo+pLM3wHlbdihAgEIRDN9plZQXnNxN
6HqTcSc0Djh7ijAHYHno4U+i3qneOlZzkAfmXW6DJt3NWa2vkxLOpFZ+fi51QpnmenQ5JuapRrcV
6I+NZsIcKA1tWUHowcYS7f071NSH04CTOzqxq2UQBVV7JfMluxQTyrixiE8+NxCmSFohBUWRiGVG
LknCgGnh68rpia1NRJrMUIz549JfiJa5ycrG3tWZ8UmTgfVmMXdgRqjrK7Uw9m4eIODGosMMJSc0
DlLTU0hhsqDb0jKIGDDin8HD2uJzYxy1HlWmYYsO+ij/yXrCMXGCNsfWKIPXrOch5cjW1JRijpvb
7qDnYlQ31lPE+aTBArZR/LSbpRqSdWyl5bqse/CwhYYFpLHqbLfgs6b7A/Zuo9CjgjIqK/VAXg7V
E6XRe9CvyblLDdRcpRlsehfpl0bM1z3jgFtNOFj0dNe5TJ0DdT9o4p1sjnhHFEqz6+17z4KKu1My
qvwt0bIl6nFAknowpsduVBLRB7kXkd92+QHZgsB2ksXHqXD7b03dAdepSprQpEvsTNqPu7UoSL7Z
SP/kNKSbuk6ept6o9yMA3XqxdXMbWHcxImZBcHdH31hgyzuf4yekdK7dkHCbHxtDs67YEty1Ly37
ZLtoHutgltvF8R6gdaB5KO3Jbb/4duw2jhwNONFLa3hzZCEDPrhVIksozI5oi8qYm81gTSR1jW29
G/PMuBiqRPvjZKfUhkmsO+95gnHFewT7bY/mn7qZmkOP8tB1KutVgCM8JuNyRwQboMnuT5dI9EBo
kuORrI9Cp04lTvNHDzYlzMQ4PEJJ9Vxsi+9fuEnz15Ggw0tvJWTn5W17lMRj5vqUnGpCgb5jC6qs
V535mmVJ8OZLuGwnJ8gFRyl6P5HX7kNK7PnDhO0jIyQLMQqZrQGejGkAp8tycXQCgIUmy9/RwzI8
mhi8LJAoUOOyuxhzwkColTlnd/MQG9Wz3eNhNI1ah2PIna01OAdTmzPSjN1zW/aoD8g6k55Wniwk
m3kPDoZ/qNznBuKmpiNgKtDHyBEeAiZ0YpWXBaHjcZONaf4jumEBmrX+FIP7q4rl89yIx4Vd7Izo
5jdk+S/cEOlzE6SotxMTioUiR4bsQ5Wl76WtCB3lJ8MQbBQb4LlsHWgl02TFwzf1fRIV7Tjt8yxu
18gfxbosnWFHsgBxpPNcbZqcBkavVeK6VMsTCed+xMpNRhTl5Gs9gdbL7Ae+yTsS2p1FqYsbQD2q
2Yob1B4EoXBN/EdzM3Kae3xcI+Pm7CMsLeYUwaWe5OuWCwy1HDJqcHtUvnUvnl27SE8Fxtitgzom
QbThJO24RzVRnUsHPVUimn5FJEO9snDUMYz65oOelfYKzNeOJjmiuF/kLrmTMLmY/AgQzrlNSvxB
jocyfSaMOacbWhK4s1IOLqvJtZBZSv1Ct+JEYhwmLS/xPj2h9TsiPNXVrjJoh1JGSe4vxxqrBhpR
rUtPMzxMTYIWP0rnrItSw5bmGQh4OCObe782XsuT6KzqIc1K0lskCog8L+UBcHJANVaUzZvsNfzn
2XIqlPJRWzdvS1l/6e0ybayWBWdlAZyusGKNX0kBAu5AjDyZMqG6Dr0XD6pyOpRUFDAivWjuaTvm
sJlLedcJImPBiZYMxJsGu2DQdnMtGlwtOtHJdJFNgkePFXOJ5U9S6E5oIKwA6m1cmlglZLxJ6s+m
6/WPtv+ZEoW8uSLiCMe6+pimMbiq1Ax+Ax8t4FwNNCETEonA+JMJ/lWRKpqKfA371lcu6ZXCeuyK
4Aty56mUaXKwmzsqvLBGytl7ytBM70xIrXdVu9m2ZSVXlfsiA78BqcOvW7bzRb+fdF6A7YUQVbUN
SO8Jq8pGnk1HKqgzo35zCipj71NQt85ND2rDbP70JPk9FcndQF87+tZOiitwmLvhZllQJzmYg6oh
XnUZP1k7BAd+pg93fiVvDNjQaK4s6+at89Sd26+XVaXmm0OnTkTEVP/RkCTIGZG4sFUFzk8Jy2/n
91VTOXd1GwR9t7Av8fONkT7dPyafF1agc9mYmaQWEEtjFXZJfhBVUUU8QKGb5sU2UIzAujpNZplH
ZIOQlhrfgrkozlMdc2UFCC8oWXppPNpcE3pG59hdTtnC5kqMK2pvzsVl1OwnqyF7kJkb8sVy5z1O
9fi3hylgjbtjOFA+Tqhn0b91xXDwCuRookn/k70z6Y7baq/1X8nKHFroToNBJtWxqtiTIkVpgkVR
FPoeB92vzwPa/mI7X5zrjO7NuhMPJFOsQhVwztnv3s+etyqovF3F+XxnibGGqIbWv/W92n7qmMWB
oLWt6wV948RQvDuotoLPxln2ffHm+g3OUXpoU2KD/19C/BAi/zsJEcDHX0iIkLmT1395LX/8y/G9
Xd4jUIjlH3AjKyDkV9xI8AltkA4eiP4QRDyJrPeLpuiIT2qtyEEehEOy1nf8Q1P0xSegksK1Pboo
VqYIytxvmiJSpATkSKAXXc6ljfXvaIp4dv4om7nOWgrEP4i0KXyX1iz+/nf1IfAUSA0NfvqheC0b
eCIsDCHT8WtKzXnIoxoxeGGPl63cV0VepF2MJD0WrSGLqR/TQ4rwiXewM+Nr1I/OUxerISWmvZTk
NIu2TffTMioSTAMHHRLy9CWSbcobfSKhPJqdC4932pFIwtgySQSXG2FPJTCIDiw6BpQRDX2Q4bQ3
Q55jp82s/NliF8lmQ7rRsi3FagSDv+WdldvzVE0wAj4DdUy+tFGcXbWBCZin51o8whSSvD3BHnlT
LRNABxL3WPCFoqOywjxzdKANA3UqA4Z6JMbb6z4osFcWbtde6gFvHsiLXO4jZdrLxM+DR7sI4EvM
IXEjdACOi6UebkYT4njH19eQERlQFBZvgNQsDV6PPrPdPa8+A+gStZd5wbSKqercZdsko4F8Yy9z
AqGjcdAbLS9tHkjb9T8hRxfhZe5z3XcgejE/BUUSJDuoj62GpdAF3nHxOzuE+pQlw3YWdrh3Gpvt
ZCjbGHWxBrw1+rYaNgQtglsvBnXElmAUmDiHPLq20k5+s9pCQ+AHn/FWZbZ6s/x6mQngZWz+BD3W
KCyJOkZhyqzH0wWSwJCH8ZPCfNVuRlVOuEHsLLspdNHfdG5nA1jQAxwXFYd8y2Ldj8MGC4t7BZmM
oWxrQhLsZeI+u2D8TllaY+h3ZhgLhVQUU3Px4XIvWWnkxin85AnTKYse90X9lKoi+l4S38FyBc9R
bxoYJF8K3bIEFFFdWHs1+x+/2rZ5fpNtwwpl2+JuGRLwnlWtpIteyvTtgMHEDS+lNKAwOF/grNKh
dC6Z6+F1qlvYqBtIyTHyBircIxZCXlqjjLsBmpGecvbr6ameG/SgFAS6kkv2PZlsxF0pmVIDpXeu
FsRLItpCho990EYg48qO6BLqL7IFnc1ewVbWYDqWoCAhrzUMLfvS4vnfKzrPqqUev1HqjQt7mTpY
Mn5ZzM520V38aAVwVTeQo/Vbkg7WF434zy6eVoN7tyJTZSbbZ0OQukPM+sxNd5D88EUZK4oGC4W2
svOCUCJbhKm34KeWzrNoGL9tsqHrP2vQwsO29ed52rVzqZytX8SI6lguq3QnbDZDVHFYUXUXjBOl
wjP7uh8E3wh3BsCU7zIogF+SKXffgrBo39HCgS6m8BdOOcxk7GXjC0bh8SUHnPoAh9ebLwZ8eiSF
Sf+MF9WQkf1yYTc8hIPjEQtQTucj6U94hyZnxg3u5boNCJ3aPT5ESIz3o5wZNo/RYm9VT5eFt8Zx
un55iztFQs9ANSSK5+A+xH1dghUCT3sRhwMn9p7y33Pf1WAzNYiRH2S+/K99ENXx3p1Dx/B9HpVg
aW6D3ZQXob8N4n5+alNA+ftUZzGQYZZ9/6BngxzaWU75Hfydw26SY9AmhlI57CffcHTHU6a7PePC
Ul+KMHCeW8hn7Ii7dRMfclB6Xtv7ko0MM+LFVlxKgm9opOxO18N1igX/jXXCKncCgWomkQtDxgpw
BtLe66gEnn2ax3vaQKYvXbUWUAUisdf9n6kgyY1TgpOMzYfAVEvNw9aaUkttsW/2xU0RtSXZT526
m3kczf0UYJzaZhztH1zV2O/dRL0aePzFSXdSe2vGpV9cvBPBsohdgscpOyuuxrRVdZhaRF6rGJym
vaCx6RoX3jZAROKZHknr2KkJyl2CDgUnIYrcZycICNXGik7LY+lF+pFymhZTHa4pcaAJw77hi1WA
DG17JDEYfBLoR9dBqAUZ7/xEo3FzmCsFUfMFWkN+binBsJ6Qy/nf47Xgd6uspnf2ylW9vsRUENW7
sXYCeN4s2t+CUXlElkckzE2mVK9AmlvujS2z5aGq+Ex3gUVIHuCInL6bssy/SONX5lhVoboMfScn
lpl05q2Pk/F2sHq5ev/hnW7YxGNfLfHIWPAYcXlkoLJCQyXB73Yk/2R498dePMW67mtfe9KzAw4o
FOP9cV33MWPzJMdSEVCgeFdYEfw9IxVMFuAybgo2EbmpvJwJi/wP9oz/ZzPlvyTV/d84WOYi/sWu
8D1/hXT1h8EyP/DLNtBzP7GYUFLu8Sj2qABmevvraNn7BIiODZgvqX3y8P/+YxsoJH/lsiKtDfGM
pX83Wmbq7HLW0Ipby2HnJoO/sw0EWPfHbaBN5ZlkfEqbp3IYMf+nBnXcRxn0ecE6YHOymrlbW8xL
y1weCFYO765jsm8FMen4wIgzfhhCNMOmtjnFYVwg9skuKbM3REET4FStN7/Ca8X0RLNC8kpsOpCb
RrkNuZF0wFWFyp1pKiO097gY2xIERBwfLyCCykKbAZygfhjmfUyJR7JJBsBFmHrc5huDNEM8DEI9
p0IsHukm8GpV7xsM2iyzVC1xFmx6AqKGTFZzQ2ivvMlS20Iwzprq8yTN+DXhrnmJxyH7DIrBhPdk
3VPi3Pi7FwJmxru0MLjQHDAlZMV4MYImrMHUVMyADtyBqJJfbR93x6ZwmW1hIh65CEao+MI3bN22
Hm0hHTlvG+dXwwW5SENP3ud9h1UxKCSRysIBGM1U1U/QOZ3Cu1pswGxHCSGn21f4YV4EXkuFWlio
79iP6sfcRJKBcmvguik9JW+BXKx7xbKCXuH0+ZeqS4k0AMDDBzzF5IYVzsSfMnLEjWiHjuijp4DQ
RKXdDpcMa9mJh35hx7uqhZSygY9VV0fjK3TTIZyLajstiq1T6vXjdCrc2b4uWAItllTbbW5FaJVf
Bqa5RL9MI0CI50xByCYQJXOBmL0i77jnvhjQrxK3seGdd7H3M43pEflahV4z7egj6e/AAgXDqV5f
9XYZYhWC9Os0wNAsL2DltkVi4wJKsi9z2I8QObOmtAhlTbiWu94VRysbUDqiKqV2x0DMmTddl9b4
JSkjey6ljInYmQDJ1l006NeOLZm1l2XdpyhOUTDuUupa2CDbiq6pHODvE2nhNNwEQ8GMh0YNKeFo
07eDcNUOt5ETe9+WbMZNP1okNUjOSb1todffsJKHj6vZ+QXPmo2zDNh6SnAAGzaxRmXXx2Eq+D4t
KH+M0Qyq3cH2uumGcZmgzb0EjaqzNB9OWb5wh3h558VHHL8FyK0u7fFOLhkpDFevNDAeCHmGzlmG
X+uiZcfRAr64+DjLnYxcmxY8YlefXXv2r1DcWgsLc119Xbe3L1mhciKDI0nm0beIskad89qWXRpt
hzpx7uzFRe3oWaTyQwBglnWU1jcYfYJzxGY9S7wkWhZyE2O16jfe2JDng5I6kBCqEW4OpUUYoAtm
idqL0PFkRyigu9AdYLjGqdtcgsfOWnLPuP3ISjX9w6gKjmUyMwlX03cxMiZtX76GVox1GRNt9uCM
FRjWrprKdVTsiR80mJR31GkSMZ8S7ZwDq8EDLa1wqPcLvgii04Mmc+SBJV4Qlaje2GR1Hmt+zdQ8
6ihdvlk0pQjsbmIQOAFJ7B/8rM+rQzjLTF7QWzO+dEEz/0Ql4lHWq6K/7xmFMAzyPM50aWzlxyyG
cp/24n5oRX+P4NkNW3wY+NV74XpwkSqn/eyWa/pzsmnJ5FEyTc/5YCqzpTrWjNsR1B7g4sFhT4/y
u3xP2tm+FA0Uw03FOQMnCDa966gNZz4KU0+cn3Cy3ONE9x6iya2bk/CFuaNTStaAT1ybQ2e1DvPS
gV3eAj0i2DieSH4mnlKXaRgBs/NjbRcXC6b/iW6HNj6yPoAomihMcnYgj8uvojMWyD3JQ6QSUu49
EPK8taYrkKqpqnuk9mD9brhMD09rs8Fqk69mzfEpAYwyD1aAzbqeLHEkC68fQ0LdN7GVxcm+ovTQ
3cd49pATMosdvVu2zRuG0Mw6t6Bo2NYPjf/dt6f8HTOwHi5IDud8Q6o4fR7naTQHRFmeLR3uK/Z2
WgN9IrVC2LYO24YWg8zT9hZCvbrsg5LQGKA5DbKrLKtk32DqfGe+1cktNQDVT7fNWR8Cjqo0r5FW
A+ZDBe5wKKguanE3yLxj3DvD3RgauzqTqiPjLyFgrs4Qx6jNuDCC28Qy60Hg0MTYbLToWAi4/MXl
vGCo2YXEe+gQkDnAa068GhHC6wjtGNnYuLZhf+wBbfY88pOkIy3g0RmgQ9t9wlVfPmWW6TikO0H7
xpOSVY8cA++VcXl2M4e+7HaRzLlrZm2If0aLsg950wYpuSiL5BKxc746lVILDUqyZFxacPV6nnJh
bV00+TK9cZLjyd9lPDTSqBXjdurLwL1kVl8dOkz4xDc5N/GWMoPBtG5tSVhB8704WxiyEIWjoPwa
xXVW7gBJQ3bloa3sfacVA8vSnUlFYlBeoM4KK9kvGlv0pgxH0uqyD/wbHeQ15XBzNl2HOgVqgx9H
f81LBl+8Vit6J6MX6F3jtsl3u/XFcwfMOTrkFnc6zBoL4k/Kse2qxF7s7eIEWupmQR7p4aeY7hY3
zeQdrKmjmzH1Ig8QIEr057E0CUsixWLYoXIuwK4eJYt0OZXuVe0x1b7tZiu96X3HzWmxjN33epqN
hXE0Hz+T6gTEWMaj99PQfUNyeSJTUMLV5xnD1PEWtzJcml4D1dtMUbtSF5layj2gMIaqGTx3h4kC
alFN5cmwS3l2Gpo/8v5ODlH0la3kcmSAVagtOlFDsYuLyk/EzBAImmTcfkU5zNuTyGvxJUjgAifU
OvywgeO5oLAs4gyF4TWewVi3V7JWwXiIXQPekqAe+cbESYIR/L0zDPtGOyhETpnoe4wt5qqlKqrZ
tIomTBCC3J0EPXhlWzIq1Z2XWTN9n9JzcPYO1J1t4nnIUCxGzSaM7SOopqGLNbU4NqgGnnuV5Ime
zwTxiGqjIfVgcod9XPX5Wx4FMAnDjneyrdKS8ZOFT+1ZhalxEQ4iMDghSUxmsHQLvjDfpPJpsm3+
q0tFKNXlqNzSnNcMyy1zn3UeBugnO0wVQ4yTtr1YsOxH/YNjaDDZzZXJOWr7Bdzdok3ujFtHT2xD
a6BPU+/6BHkneAH+Itpom1Q0IG91YTfvSZsElxRqJD/Wdlpap5gLL+eBsYq5SCa+/VTEE73cYxTM
1/CM4JRdsWW562mw6UHF9/1nl9aoOwJ2fnbl4dkBUzgRN8fcs4ysQl7P7qDxfUXUOLJWykU5j7BN
ag/9xlD4gHYme31OsVRD6vF973OhavMWImjF5M6g422bopnuvRYBee851H0hMa2+wgQks3tjCody
T8A19MogDgE+YUw8dPyRh+OmOoy1gTUms4CdKJYbUENlpdon5dC9uHJ+OrB1WCdAO3o6fWJMgw0v
WbIlXHv08L+eE2m5kk2fPw8XNVLKdEgTtAgiYw5+jA31hyQ1cxyoDw1taIwro849u1k5DreL7yWM
39bk1GYo6vyKtloHCkU7JD9FyS7+YhgG9RYGKqo2RaugkcGBhSA22HpBENIzRvEg8TIQfG6+HIn1
IpnVocODS4cDT2eULv2gMcc8zpYVRfthTMvPeQtTcks3kr43ccHYGsvZJq9qni/ZtAZQ6ci5p39y
0Tw2wJ8x9B+zb30QIPzppejee+1iU8nqITjjxbIxGrU2T2psMkJiFPJlenS7vr4vicaIAxUZ01Op
A6qsBQ2YIT2QrgDP12DKW+SgcUsVooa3Z5VGgwFlML3FpeymIFty7A9z3BKlzjBWUCWDQj0csDVG
pPc5dO4GIivBnqs5LYeaC2JBaunxiNmjt+7pgw6FsOnTtDgRkO+u2z4ekkM/B2Cz25ZP4uiAChXH
iuNGjJoX12tAmrjgxnNpXds0XVBZR+oDiuAykUR1N21ukle/VaLZ+wntn6exzGKUJNzQL4YoDewy
HoNHBypSfZnCr6OS82MhcgYrOxj6p7pNAfsuOmLtaKqz6uaFm51NoLWt4tB57VTKrxn4Kj03RFrN
Lp5JTFCvZIJTo+qZ/H4A8XE/Gs1rGNMhvR0cG41Wxlg/cM0CkqPbD19ZvxQzBwlqV90dVWa5fs1b
5bfH2S9FwtSWxq6NGYJ+QYnRLIlBHYsrZQy1lGWtqZZxaqu1gLEW3ohpz3K/uoMHdskaRHTBoSYh
1N5PesL2ldBSx0KgUSM9v7mfGnipxwGfJ1CXYGKnnnD3EAGmqxBMq4z5ajInaR4amkYBBMoMaTQS
gfuA6OZYW8naO1JdEGXj0eZEXe+5icvLUlFKs/RRf0k9NyKPjUub538hxDFr16hKNfbF5/U7H0IK
bzMWDEQJNEUe4P2pHnxwdiyGTn1hpTjeSdrjQziarqQnJZ/i5okNb/wyjX73A86jXp/zQUQIXZjQ
u6gFXo3r3knjeBvi9Xq06mQYVxOAjLE3DNHnopZkTcg/1a9YZ6wna/blo0AGuVlaUrgbGBx8sQJL
wnyRjFWnDVE4U24pkwu/qxlC8sHOB3aHKrfBMKvajumu8yaOwLWX9g84QtIJkDOZzY1qrP4rzj/r
KiCL+4otAt5klYza2pps8IAb+dVLkfBMkThgW1JdfiZ53SPEnxx0TMOf5Pi9QNFl7xm1jZjihhgV
2yoj2u1FVcVnh1a0i4hATbylgil7T9zZJThXFUw7yPnlalcPC03biJE+Z7nUnqvbqqNsKYLYCDmt
YHy1GTtiQv8Dre3/NRXN++vZqsmj1z+VN6w/8YuM5upP0kYj4+zzoXox/fxNRnM/4flHu3Jcn5Z4
lLZ/yGi+/8l1JIqo7ZOzZybIP/fbNBUZDSoAP2XrNbvh/C0ZTbt/Km9wmeJyHzm8RpIivv0xbf3d
NNUfab4yeKu2YxTxNMIjthOWoHhdt5WNFz6mGKnOQqWZuvjyPcthb24z1l9nl9Cw+UXqRjoEskV2
0/oUy2zxT6bky5bCCbFX9MuL41srh49ED6crwEDdVvPH8Lcn4YK1d6c2ONXkxB8WrwyCXZBEPuZR
wFRAWGKHdc4Syto4k8tTjbME62Pp5hF6QxA5P7D+Ra9pIabnNJ7Dqz5c+LXYtjK8GnWt7JMSuULP
CNEDMXSZDLwAK2sTHxhhfGHCebCVuHW94jYW/YtFhGsa9bUlMBhxvwZFt0N1O4SD2YoGa3k07UO3
AKIwHcMy27idAzF4wvicesMeY7UNvpz5rqWE199Nge19F+5zG1SCDEFM6FSTqwoooQwpHVDy2Nn1
awPump7wXanTy7oJnuxsup81uH0LvMPi8JNGjRsrosqgBHo/wYuekBi7qkE6wpDfRKoFOaVtppTe
CrRlsh3G1rZm+KCM9xKp6jCXxanXQe0crIYFRmM8TbjtLUlOvnGs93mZadWYiueEMu4+a+/pNfwe
NbYiNg+RgbDqaXUqSrxVNcAgnX32l4YGOj/OOXrfd4t9ADR7EvVwT1R5y+V9aeVzihRWWV8jCunS
rjqj0uxoc99mvbwGAcxFmjZLUJFi8MboRTd0JIkOhgpOTXA+DyR3ngaXh3QSX0QsppvEEKLmOL3T
xhxqJnSQYWEeZewJl4zejPpss7cna+teUrJwKmb/zg8DaqZA5vkc4Q3yhUtfXSIfaNS7ZGO4TRMm
birA2edxrCoo6GnYMlHGc+V1bI8c0LvisKTPdp4fWO32iJu8a/fJRPVl1/sXUZB7D731TVbquqqx
9mTNW6tH3EASaB7eBD61RHV3XdTup1Y8pFP50/jtOg599hV1Wh20dj2TlbfyPcbW25KGo44hZMoZ
eErlyS8CtZ/BhOXTTcKg13PZEhJnt2iZG8KHcLTwQ5cEbBTt8Eyxn+KRs8k0ky0J86PMhqMoFgc3
V713wcXKMGm+ts21gZbDGSMUFBa3z0iSR9fi/DmH5raggAq+NJxP/3NeDOBANefCZCDeCOkUEmdb
zvZx8O2auWVDxrMY2a+zwu8gkx6chBqFBuCxIRcTUrNEfVu5Y159EnhGcSpc47/fOXrSGzvRN6PP
MD5KrpEMjnadn5m142Pr5Z2qpxMw6V1lg4GTkIQ2NouV3XRbGt9uYLme8J0dJyl+TtjqdTEeBr4h
rlUQTS77LUZMV47UB+A5vvMW9PcOZ1NxntZyTtdl6znHj5lcVoxGfY8x+hJVnZl8OlJVYhFKbvN3
2TZbAtxbJtCbHuB2gLAAxCP7OnOc37RIpayc0F2lTXwXY72Zw2PscUU5FjpobXTAHcasviipdS7N
CjDyb0fAq30M1plo5UTtGU16ZmM6lETVZI+pIx+Lnu9f6D4JIAdh1tInwVvX0Vk5xTEV3SZBNFyV
0uQSLMUdx7gbiPHX2LeubDPtSV7syobOGhmccClvqdY7umA34gx9a/QGaCs8GDjEc+P+nOp8B+Vi
I3UPM9xBUKfTClx2Aim2bZYEc2YMK2+89MP51u2asyxBGdHa0Do2oSPahwUeRz89oeTw8WTy2CKw
gfthZqJ7COW5vc880tiejdSgK/F9aXEGxpq3FKCvS9kCzsZ3niZnZTnXttOcmVAXWwXQl33jl9qD
apWF0cHtOsQu7yq0028obDvMqyc2jtvGXx7tqL+O6cri9EevF9gibzzPQ8XXqWy2vhEHqlAh3bT3
NsjwBZiumEWxY1WbjrP0bjukpanTey3ghmQ9nnd02C4e2UvLkwc0fIyXjr0pzbgO760LNJVk6twr
c1/5zdX6OJrCeCeyxj1N/rsVBtthRS566scELtEm96KSO44WwwF3EZwYgoaqwZ9BH/ZC7wi70mI6
+4s6Gp1epd5MQQ0kLYNMbXvTzQicYnALQNnh/M2lOTVd4oKJQXI3st+LEGOBmD0k9UvR1NObisGE
VI+6FYcxSOBL2NdNb5F0CguOvIFDBedZTRXOaj3RlbZNxobHnsLfwkChCqsf/SR75kx9/cVtlQF0
0xKlZqbsBfdeno4OXIOOpSXANvSjDbz2eVqC/Av7V6CI4SDE3SqCYr3FW/atigsMg3MhvhMvcwrw
ZIAxCOx15ZXwUlIqTbZ6XZEqxC21tUz0keKDN68YZ1Y3XKNPc1AMgM4R/8EH5XH3na2u0fTtRvDy
0rB1KVNsIho8c5nGtALWwQifp0/H/TTZJAJ9tZIx64mQ++iHNuK14a0PNtblTV5zX19RGVK8K8cd
35TX2vENH3HVfqdClHsnHrvyorFH0hiZsmpzEWufomNsjKFeu3WBfZZz1sPQ7f2wheI+ey+97HmP
7IvIkTShgBM8+RjQEpmV006NQ1Fd5YVJkxMVcbI7Vb3K9LVTFnQHCKrj73PDuGxHnKerOIpa2t/E
ilzmZu7Bth5RFVdTTqoTqn2mHvanwyN23q5cqfBmobNZ7gpS4FR7IkKFKLgckXZuCtgE5WKBvG7Q
7APMzA5spjUzEuygt5CALOLAk4iII+0ZkcOGYselapCJu847pl7T5Wffqe2vg19RAd5oOh/PdIOu
/ZZJMjRHMn+kDyfZOdvYrbtua1VITrtM6BqRrYscuO2sGPW+HzUJzILT2G3TxynDGZuNyBGzCUYd
tnkScBugFe+olwT6AI1ZU3M5IUDQs9O3cCJMXQCngvburnpvx/2ZOwsoQ8l8cytGsMJXlpEWvSAm
7OlVyss0PtBep14C6jKWYzxQXLxrRx1SyNrkg3Ny7RL4FzHJBrJyUArwnlpYxdmjkTk4w+0ox6si
YrSE586UF5HptLmbmHXdzNXc2fSKtvgT8oaWyaMcRxvMqaMc69AiXZDnc0IIq5y9Q+cCZBDuqTIA
hoHBbeKAaKZR1Ve8MEyxjSS/a5Fumm+VrAp8M4Pr0D+E8+RkM4GBczwUBJxUVGt/74GXEQeEpgBX
e5uRzxknUb7S6ThchQ14jo0b4NwlQkRPJPvQ1EcQqweHMqcu5wA/9cNlXZOZ3QJo4u7s7J4W2b4t
GnHCqceYBM+2AlQjJ+xkvZX539oy9aN9Gg02HBF7xkuUl/RMeukgL81UW5iwrUxejZ3I050dxqGh
VQAb1sZiEk9rxDD5DNrpFGMbY3CybEVSM3UO2PzyJ4VX1ruGpmwAk3p01XaMWw34DRtitcEp2H2b
jRqgU9bhCPwFvRy6YBpm63E2hZIS+jMbnUEmMR4nL67WbYMkeaAqcqb7KF+qHwWV498NriFQ+obZ
K+toKK6SwNTvXRN5OF2I08/MYIbQ7Dhmw4F0H5uAf9yh5R0YbhqTOxWemaET58WRjJTwdq3Hbon4
yPjF94sIu0A/7RanS6tdl47ud1FXNvOMcEQtrEcnOQ9Z1F3mAzs/xrphyWi9opAH9oyw7jmjL8mB
avboq1DPERgTKlB984Mg4pzf6MGfnjLw/R4tMzl7K3Se4M2Hr+azBe7nW0p7mbrGOPKeUx7RIYA7
xRpNmSbCKhdYPqrah9JMaw1Gq1FgCC/tsX7TeLqYbjZt5V0UocjpubFDfKMIqdDKmqmjYgdd8WW2
LaabbJdkgHrkSCgL2vspiNP/8IlD9Durmbxv7ugJ0se+IuVdzatGRF4DvTixHb8AaKqdn9FYM7Tw
6gEwayBExqZ9qSD11Ah6bBVEg8S3ZJV6qDoAn+DXsu5t6lZDpRoNH1/f0GmxoVGDD8mTLgsT+fR+
D+c1ibckxZh85vmD1zZNsW3zPCToDY6t2cJfCvk2qYDlt5nTzGyhJ9NyTcH4SgDA0XFGkWEiKMoq
kttGZ+NhrhW5GAnUedqNXtXcx2Fi9cQX0/gb92zwY+mWEXl0kWuWiPjK2qsVD+3Gk+OQwtCLp4cc
YNz9yj99VYEgXREsJUvYsrRsuyabAdweWkxzrvK2JXBSxshoVVFPiExVytwDNYZULyUci79fiJxj
yugW9zsDp+x7z3/xE4QKG1zOfIAOZBxz/vbvu+r/lzqkhPwri9SX1zxPug/j/MH05s+eeX72F5nH
witPS6frYp2X7geK4zedh7/SnxztSP8XPsevDZ24LRB5tBY2k2ymOu4qzfwq8liO/4nvrQOIQ0h+
kGLNv2OWcpCLfofFoDHQEy4sNS1tzFdoR6uX6nciTzQq1mnH7p8Ia8LqZuqU30xlAk5ITJO5CEa7
3aRTFGXU3bnD94ZtCJXEdjfSaSCzp7Dpm5t88ooHZ7aXi47N0v53F/WfeP+4bn9+gahHq/svgGPG
TfDHFzhOvPSWYdFTk2KxcVxzJumrl11WNP7pr3/VCh35hRxy+vFv//pxLRTPHi65xqHG5/XHX0VW
dwwjsfRPs4X/x4wtNXeItb/U2v4CgPknb2hV6P70a9DToKgQKXX5JL0/uRlBJEraLIv4eahGc+FI
btoiHu+mhsKCHJmDnI+px03fh9lnJ1/pRg20iDa/pBdPbKQTlSeWzYWHRCweC80Vt5yAilKoTwdC
Pplq6stsSGsw0rUH5wkQQIyvaRcMgf3fUFWcP3Jc1kvGDmE12/EVFtpTf7pkzOs9NvJd/KyUFf/g
YODdjUxbtoErQZSw70abcc6TD8He+HN9MeTLNpqRwYtebEoQehc5o8ttaT4LaNd7VsDklw/1b4GD
/pc+nxQ3639t4byuyv69fI/a6g8uzvWHftWfbVRmN/BwZELoCzAH//ZccvQn3yPdE3ArSM1dx9/8
1h7sfRJ80EGA7wvp2hf/8WjynU88stYmYocnk+vQOfwbF+nX2wKk0n99mzh/snHyBESzwke6iuDC
k/JPjyZLAEM1+A+3uQfQEkWzBRtthp5jJHg0xuVTX0/ffFBNUDSHGVE4gpyNx63M++iYU0In9/U8
dXuGsK5NVYKWV13Xd8s+TUBP7JZ8tj/7Lqcr9rKt+oHNZgyYpBc0uAi3HzlACPxBDemerd/77Tv2
D3e68K1AEXLtQVgq/DlbUv+cQpuIya/PhrNGYwsJwPtOOj+tui+8wwbx2DTNiow2vj5UAxuDLUwA
76koPnoXEoNh3V4Ak3EubL/NCP/XPk5xcjyd6p4YviEN+1wBixgfLgdAtxWNZTkEV4AH9OqykxaE
ZuvIsjmVWd595fn+u2zyig43v63OzFkTGo3iKikoe8SPQtwJWGDg9VW/CVOlMIJ9lEGMQtRXBKwy
OIB1Tdf63LsatR+AgNeSeWeHQtbr6EM8/ZwvXnRObIOM1hEOJvGbecUN6hnxwJjL/dXKe/GFkyIc
3NnM1SX1ESRLaxxdnCgCzI3gDKq9M7r4/Zt0prmxthnfc23c4c6Gxge8wm+Gpwb2If3teJUgugnK
fEDR4/FD/9a8iRoQw8/MCP96AuB4SyMI4nppPHMB3B25RFeGUWtliqC9nqMC4t1HLmrMjXMMCjBD
SgcTog1D6325BqlcSsxQWz7yVYnVdnf09x0Yw5K8gtmWXek1jtU4dfAsPzJaJrSJa3Fw8Dc5JRy8
l7y3ZiaMwYNaA158wXHFmY/cl0ZTxfYXlgHVXaHgoN23WdveZFPZ3nGSXS7deiFwzkiZKbH/ES2z
VO08F27u8PVfY2f5OAKeikTTpPso7GgsjKzo1ZahSXdWR2rNl9bwmnxE2bqPWFv+EXHLBp9Y9/wR
fatn4gOYHBXWm49wHPj56TrKIClsI1xmy4Y+s54m2T68HtPZ5ncEjMa3pY7ph3WrJCcLKlE0weGw
6Y/NsnCe0Ca76wLgOlutJoqq+Q6RKtYLXlkYny3+qTGqKFGLLVI/G0GYA66+K+WNLi2VEvHy+1sf
q5+1r6dxoIRispP32F3i6rSgK19T7BqdWZaco3KtlAK7qqccrgL5U5wrAqanf2fvzJbjRrI0/Spl
fY8yBxyOxWy6L2LlLm4SSd3ASIrCvu94+vlA5VQxguyIzrkcm6uyrEwJQMDhfs5//qVGWltuVKpj
6+cCsGIIK7oI7LWVl6PHDNx3oZXYvUNalNszboUkY4KyQBMUNzB0BfMMqQ3410c9izgT9BTG3Ond
N6ndwHoz7M76vxh8/r95RM0l1H9/Qq3espSQ7I/H0/wH/pxOKEp1BYUfxJBSF7+4f51Ozj+FzbTS
JZuAw8blgPrX6aTsf9okyUERMVCJmPzPvwpnZXJwoZVEmoBBF2PVv1U379ZwNPvUOlTzxqxptUy6
3d1SMc9i5EXwjmHPzcaobM8rLKDK9RiSe/XhN/miXpzLwX9Xpe+XcnRFCYyzuC6pS3cvFYe2h0lk
DQNFMn/gcsYmRF95MdgdbF3h4yRTpcn3qKicLdyF4EhRLHer4j/XR1crZz0tVr7mnlVfi68wPiHk
A4QkvwfXuhE4a2PgCNkw2cT9RAuR3PITjEGEZ5dVEggY+PqdLeE4+ZHtXeNHU9mQukfQjiiGCwxv
HKQbc2+NdABjIrpla+tR/7vsS6y1MhgvSDkdftJKS1L8X4i3IcG4KjNA8ZwTL8VKH1f5vgzuWT+O
D8269F58e+weuk4Z30WtZWQtAHmse+jI3w+/DwzOv3gjtgnxzMTrlzppryUZC+FhphXh/RC6oNUt
o/PnrFO4LYzoj9kFoTQ/ML/Qn5PagsLJdoXvc5EXM9dukuWvCY9XA8q1h/wrSEhVILm+eK31oeBg
Q2HrkfYeOTYWfr6KtuDC8pUht9K34D7NvdcYUC4DUgZeVItIYaN1TjWcOE2RPw6tI3Pc1bzxVpVp
FS8qJyCme7DYLHEDqZpXcsqGe+gcdbomGmTs8SVpg6uOkYSB2QpcoW/Ac1GMO7yd1qdA8BkwXYTh
8SJ1C4vcdo68ah330KngWplBtcJuDHmHG2fNs0hESkSuNepEQrc0npfMVWwNE19Jvq4OanKS20EP
5ttV+rQJq8G2ifSB8EkwUdvcWcr0/WviCwYD9NEJnu0K1dyJkRuEUPX2kHaI5Gww9LrOpnIdN56k
6KkVaK+YQkaGQUW4wCpSIQA5424IaSUu2C2TpsxtTZLEBlGumqmP5UXHRMY+r3EiQ8KABOE2tNxQ
rO1By/SV0fqIuU0HatVJqA+u8coDW+p89FwLFSaYVngTe47dX3o+VnubKXSKcINeVU82lAAiXYLj
G8mpJyURWl4X18aazD03+xbpKB0XeQoBYoUTfiJX0KgrEo0zvPklqe6g8KrGv1F5Xe29tJMZhBuz
kUQi8pJGOL9aSabi1LtmsLJjV8LwzpA5r9w4qoo1BJ4eaxAPY21BZGO3Orz4v9qMaBZwXpaWgLWy
1++RlzbGnUDE7Oe2u7XQBqxqa05j1w2A5RZQfj11Wr4hU212Qmq934evv4sGvG9GrmkDlwjXeteY
7W6G5Ib6IeoQiCck1K/xDTHPjboNz0jw0be57kYXh6+3h4/8uaDSnXc6HSfH3O58xEdgjul5oZuw
GbMe8NBEoVNRqZ2HVe48t+VQnXjGZK4aNcDHRcBxmpSFfMmJsxk3wzhXN0QFbCb8zM8xMSZU4cj9
zbv/7umAXROTESXsmaUj95oky4K6AX2cQQ1O09c4vKttC6S/7gVlJnTwECoDVkUnGRMCd5EPhr6U
jTlt8lRrtmbliyOn1efTgrNa4FqqXM5tIjt3f69MqzNQrVbQR5mMm7uo9yGbjFH6B3b8b9vDLzZh
RX1gch65qEOV2tuEESOpXjgjyfR5310HSVRHWMH1MoKOWNvYYuUMC4dIWdiLY4yqY99GnN/CtAI0
7HpLSbuKoSM+lmqS+gYD0hJuHl7gWwzlvXTVolWqj9zz58ULuwNKlW1IfhmKkN3fxsGEzkaPxi13
U/Giy7wml5TcpdAmkjWcNHN7ZHHsddB06AoYyxAGHdlM5d77WjU7zvE9NcSSbE3zR+nBAEeMZPXY
PPuTXFlln83+z4n/LXLj+EffV8z6+rLWNodvZHdRULdQuQgSJbBiUwKkYT5QP4CMwaQKvdAj2mhH
62+QCaCx6+Lx/vBV9K8ug5Z65sshJqVG272MtHROxhgXB42x3u1YpjRMKS7DtyFhKK8t4TCbhrbj
O5xsRmF+RjLEILIIc8eI7Ar2cLRRW4wacKBoBuPy8N3t7pzzbwC4StloGgbILrzo3Zsr0J7XJqPE
ZdWn3mmpHG2NNWKwxcfhu9/G0doxcS7wyN09F0zi7v7+1RnJOAIVCwLcfS5fWBk1lAAkVfbU0EAi
DIPuFIdEDxPBVJOfkAMxwqnC9hUd7LpCXXNEw71bNP15fvgzgqXPxg3NZPf5HVsEFHmsgS6LsmkJ
ORa6WBOVw3WOcwoQRIKX8Fh368MPru9ukPN1Z0drCn/FLslIfW/tyTK3jKogTM6MJHopD1zre+KX
lEZYr8b4hFj2Wqtz/ZtKrYhp+xD0wyZUYZzAYkmmYmMhSRhWh+9qdyd4vylA97l3QZ5sGvuoO2tE
EBCmtcvJI3HSxoDptBVD+8NMzOm8Y7z5cPh6+1ja/Cs4FIi2/V7Eg/3s/vqyq9s6zyVE8sTFZ2MK
tRUVvL6JNU2tY50xm1Y5zV3KRGvdgxVgFVhpf+8sfX/q2RyInQhltq3eb/LDNtC7ykpUWXXLpAjS
Ex+a9qWsZMzIVc/uIR4TldVqL22t2xszrbF0C23/u9v44tLEheOsTvP4NKrM7Fl1yjnygUCO/XiQ
zjcHt8GRQgfQ1iU74e4vlOQ+dSxWlZjuxeREZQ3C7GVPygvkAVXFr6GKsAoyomj6FhkDc/HBJmlj
WQQj4FaqGUQljWM2aos26NuIqK2g/YnrIMqDptRMTC1cAXpSixFWOiUBlPfDrxi8/dMT0I7M/F+e
xHKFs7fSEWEa9eha5bIu+mu/lM5NiEqswKYCHR1FfrWyk6JBPdx0lIm4CKdrN05Xao6UD+IhXhI/
H59jF4P5jU8jSmoa4D6SbMKPMKlJGus1NfIGqlNA5uSq8DHCWwWxHjxaAc6H66SmSC+8AnZ5WU3X
Ji6KkS/8C5uDCbmz5gTEuYrQ5rDGEXlBcd3+VoEbPJrawNQ1w15igqNe1D7EEFFlm2woxlct8Erc
P3vHOGXAmzJBT5tugAljeBAOLebJDn5tT2bZi29aoTspwxSrQ+GacXHmIEhbllCmO1zGGy/8Zmg9
KqyaQdKpgOVSn1KZFzmUCFiBsFcLbJVyt/eY/pSRvqjM+R1nIwLQhbAtrLvpQWS1zUL8mc+wkGk2
8IJAECnSnd9OqYH6OYNV/rD01u0XJe3hsPLR39QL1ZABBpfETpdSpWpaFYkWnkF6omb3tWzCwqJt
7gcl88fEC+s3x5fltJy9VElrqqvoLdBpNBCB8YFBTxg7tcDnun+hOAwx4aPuuhemnw4bC+JVRZK8
RAkfCcxWNhGeN9Ckc338lrWJ/oZqZHhBJBdc0YJ38p6HcX90dRbTaOCVetni8kLznRsQCcIwx3Su
GuBBU2IidEGOnuKYbKA+j7GfzTMd1JmdctEXE3fG+VM6V0khw8c0IR9jZRC05eOXiO/tAgF2Va4Q
I7lIhOwM9+YC/BPF+TgtPWYAp1mV2EjVxxaybk+3+Gtk0PXDxClOAMcq75RhPAmcWj/C4ImLsUO1
qjC3XRhJHZE3NLbPUYcGcwmNTDwZVL+/aFbGctUSffbbim3/MSBsL1vFYtCH05GQNQkWmcn7SovL
pxyRzA2KT/dGS/qZyzLK6CzNmaMt4ozffGm4BMeAUEzDVUPAOGymQo72Kc9lv+oODrrwwuEKLgyw
yDMVO5a3pTMCI4A/0VZro1B+d+6bHU2ohrW9sa0JcvM3Hf1WDV0a50qiTWKcnUYV5rS3uDqeRk6A
ixQhRJLHaB0RnjF4reIVThKY1WLmhxvS5AU0v7qVl89WGjekqdse9GxwBwO5JjwTPEGLofxNIlHw
7OQSjyM1zIy5MYydbp2KFnURuDmwigHTLEa/67fO2VhZJjrJONZOma9A74uDZATIpZp48TQT2N9m
mFmc8eTFcNUCLOtbAvUo71qMAcF8iiESq8bTmVh0E4K2Bpo/lfoWvfLMUWPUIGbSt1mjIyavDatu
1gnJ5bUvN+SIEC02YX7wCCxAxK4TevIqZrHC5hSkpJ8YVgcNE50KSiJvIoluZWaOvHdbJEZwmmL3
KucdOWjKfIH2io+74A2GzUWp5fEsM0botSgj0+EvJGzwkcADhAClcouSji2yfvSEdnYrC1cIWNOZ
Fz2aEmsIog2cVjuNlWv/LHISWTBeyPVXCJLFDdMcCHotZlLWVgs1l3c+etl5NXG6rAF54K1YVQiF
yoHsT+6gdJ8MTTq/keF5+EZlEwEoCa4gDErmz0669f04TgQCGVOBx7kOjRcDj9DniKxtR3vSlU9R
18jYpYQKlLz2dfQVmzJCs3BiYL9+2fhm4aytiZ9mrYoE9lTRlUAV6KZuXcWAamVXTj0hgy/LgJC5
tr8rRo6XRY4147g2EWjCgTMUAU/+1KUXsAVUwYptcL3mucU5HN7puhvC5E7AsGa6k0gPe4KmUoBF
SQD3DQJOyOSOoTisN1VAV2wy1Ef1YOlXRU4Q4gasyT/Rp3nlz94Nv5Ru+slyiAfBeCmAz5/iKWZe
6qNJ8+Y2KYo42+s0beM0FuVcnZj0umjOb7TeyN7EJKMH/gbzd60hplpFQ5k9OWnVuyio4xAaJhFk
aKUlLLPV6Jj5SkDigvQVCBkusKALb5ETW9M5ESZo7KQhs2+OUTTeMi8lgKSo3gPPyvFHlA0d/F/D
GR66JB+Ks7FmsZwgLyUjSuGi0GGeDLywgruXJCeDPuF+TjpL3kKd7aff7Jz6lRt54ARljeUmM6LA
ZzKJU0m1aAthnbY9Zq/kSpcevDVB5FO76ZEBIFXB5Ik4srY32/4iCKwaO12vtiCY5RY85Yi5OgLO
gRSmAgP5n+g+bbQhngDqwiA/pgrEKsEcCcz2U3mpYxKIrSC+zwo3ftPW1tKAlocJinKGpYNu0dvk
guHr0sSYgH1DD+ozvhwyd1PX6m7iXLUbZDTWj9IYtduJ7IjmdErS+NIYak7CwAgESK5s23ZL8jMT
rFy7gANYhCemF5fRsq5u8b2CaVd2PuLVssaiJavfUuzKH/SyJzgQVh41zVnhp1DUDtdOXzQJdMlz
2QcUO0uy9hrlcoCWnwzWsHRLUSMnltG2GAlrWLWgK7+EXd6ZocIzF21ldQryI14LZQ73oRyAdDuB
icuxOxLyUzUHVIDqCgGyaczl6W49ihYA41gSFXGdY1M767AqZwH1uXy2HEL7MBwLXVQvpH/9IL3K
RzlUxaWzxOUr+pEK2YbL3tG7GzcjZmI2ugHU5DuwHOwkQEe/1VIP3pRhBenKxe4Xf6TAqUbaMKPD
0cjNRqpF9A6/+saa412C3syWRmuwnHxZJC8YMnj62UQ+6ex0ZmsnLSIN9lhdY6LWdaN3hwyMxNme
nMt7j9XyjJnjIFc4D8vfQKniKZl88gpit8QOOYbtiO4TL+RhxcAFNj1mTUNMGg/V+gl+m4gaLD+1
vifhgNNc4MnqKWDEcycR5DK7w1oB9dQUZtvE8Q3Ko6axEfKCgGvnMo+QPWFjjKuOZWHYnyDXxCE+
KsnFxj0JRiPHsVqZkhhNJrLCupjTi346XTU9d2TyJusqJ55vYdeu0MghVzhZpr3WwUKCQuytFHHZ
eKm3PQKCDD9heOu5t078tnxoXayJVrgpwcNJG4DTZVa7yU+Y1T6fosqZAxuq07cO5v2/Lcoc8yRp
O3PTUHPxJU8o+ReSaxfLMMJgcplYY/PNnWaJLthNghJHw7WhZE5fr4Y48JHlGm5xSXmnCIPNtRiL
IzfI3SOg4+dWSTENsiB6KMhjnzDHlizqMPFygu91qKo+mh0a+YkiryA0DHA2WxuEQ6J8i8SVlTXG
ETTpi+YZbooSdM4M+iCq7H4Z+mgkRJpinV4F7ng1ETi91cbKXFltKzaWFUZHIM3PyIWSM0VOClui
1JwJNB/RKxwvnD6uOcGggqJGK0ZzmemzGz9n4nf4oliu0sbfHNmS5i3n38Du/MHz5TNbwuYQ1zvy
unavyoCDrNTOqhGWhMVFgnL5IapFdzbC4VwM0EOJFakZ9wetx+wvA//XsOoPyGg8kkb1xeObGPQa
KDMMy2VH2r0RDR8NOnXo2HWO82GdNtba7fsOoZfC6DlAD4HCR5wefvx3Etze4wPuYgo3R5E5gAW7
V43Nzk7wba1n76juF8bbBCjoXcWW3JPL02warYnhswDDe9vMGmCTeW4wPgeNQRQNVMEww5faqLL1
0Ez+ptRVqJZe0raXGIBYmLzbFTWw2Tt9s4kLXXsSsqYKM4rkHvOweOUHEVFVuGOt49yVl67qcnKX
oCCjBUTnMecgdjnawMwZisWYmsl6yozMXzmMYbH6LHHTXvlMw+qtiw0aoyWhIV8jxNlbI+3w5JEv
cn4He7+WLQ1IpLblCD7JPeQzSrsA0RxZy9ijeA9ADLHCBCZDi374tcx/z/51ABDhwwDyC7C83bei
cWUsKr12GTY6FgzUTlStsMHWMHpuMIRhp6JorEg8qPpjz/j5s7f4ICCEAWs7FvLm3WtPvmsopBFM
AI1A3xKc2a99M3KWheuMZ1qE/9nhZ/3ieiZcAriNHMDC3J9kiK7KJ0zbsAPz3emKU68MGScP3reG
j5+0BeYL2pGf9/NrZKhFMp4lGedY1r7Ppd3m/P9F8x4qAPmkcRivs55RhR1+tM8bOCCBPdcX+sxd
eMfCPgBxepvXdWWygdsjejG++TkfjfbC1yvtEZpUvoADOJwC43VrmWrR9eHLfwaqaNiAIsFkqVXo
QnbfpEABMokORkE3NM6mbaV7rbfFsEyFyB8PX+qLl6jAWRkKcGAZsAj3LuXUfsIOzZPa03gXtL7h
YY1NQLeDkRxJ5HH94+9f0DHM+eUxeYFxsntBeF9Cq3KEUw55ohso/ynpuFZ6X9rWeFFafXTkesb+
jAfcEpYMbEuGlPMkbO+TzLPRqi3BmqlSSngE1pkEj0zTDOKiY2/1Wnenbdy3431hKa1Gmeua6HrJ
eiMMohTR0oqjoNh4uEISKeQyrMfWECEyssf2Nmo0hWKnGAGIx9wtxKrHYO8YRv/FcsSkk6XPTmHj
BL/3m6VtUOujBMbwwRvPqhYOH+6cdJ2lgn1uK98/G3oCoXH0QO5sDJM68j18PuLY1EwYHWrGyDl5
d1+aD3DTZiaRLXZNJl7lpHKLv13xGwa2RbPqE6QqoBgcXilffOzspDjKSfghytjfswvXHtu6IkFk
MFiUE9OYMxlE05Gx01dXgT3E4JFvfYbe9x4ttzFtSrgKQvTpBgY5Ln6uXZwffpb5b9k9FyzLNC2F
QQvDX47s3atU1IB4cXndcqjQ0epjikViJGmuMaCk/0Sse/h6X+wgNuWBmnUQs7Bib9FjLCRUXzn0
uUamzt1GCx9mk5iNbuY00YevpX/Ridkkn6KRoB6Df7W3XbFn2MATkB4BAn4CylbnRV0CJ9N2nIZF
Uy6lrtnXIKlAz005wi4OjCvMqsZNDCUTwmpHAO+xm/ris4cbyc5GcwcPSRm7v3g3VW4ZxkO7bHzN
++aYWXHiEE/8o9GLsV1aorfWTuGlAqf3MHpigc8xBfgcHPlt5svsvXhGOozXqDvgv9h7hUfW+DII
u5QutS1J/iwYf36v4xRxHGlHJIFWtfZkx6FDEEA+DG9O1bnjNe5++istArLTnJQxf334pr74muGh
M2pm4Ie1l7v309Rd7aQYXkPZ0LxnTHHGU1lb8gyl5LR2Q5pE5LviyA/xuTCauSEMXUDCmLGZez2J
k2hOMvhBi5H9hOzd85OVjh3sApS1XNqcc+sp6sRF0HX1699+WmxiKBkkHQp3sPfp+QPnTeS6Ha12
LK4DpqHfsAJFVwhF+GRUVfNCl5o/H77oLA3Ye++Efdg6T4ov4iwe2l1+sMj9GW1iW7HyyllqqiX8
lZotLFY1tQOx3PhHTsugdOe0deredh0JPJouCCJtHmzMjmmZCzPIliPuJ+Rk+jiAw7dqSboFJ+4j
gMFCv4ImNt60sWO+BY1ia5a6Bz7jqwHvjdJMtcVINW9tA4xCcXLw6/EyxcLtSA3xebOBkEDBIiCu
8KnvIzHEXjlF7oDCaW2ntqTtJmuKRlTzXpifHv5dP13qvauGW2i4NgzVmdn6sdWMvSiNgtxBVGk0
98h+hi3eTsjfA7zIDl/p04KlQqHJnCfNDCCc/Y8kdNIx1XsQL7DxcNXrpXeKxQ4WbZpeEF+ie6tS
FvWtNLJ6c/jKn2kaLFZHn9lbSiqTe9h9SA4GqTzcAzALSMRdpgdofEeQZVRe+ck0TtZ1ksHY0yaG
Yowk5FWNR8yNHpTmom18m1iNsr6q83n7OHxnn85KizsDheYbnonC1t6iFm4qMYMl9TYiueUycFrr
XJFzcEz/9d6672yadC/Ql2f+sA2Sbu6dXoSCGmmZG8NywMTE2YQY9QfLxiakYY3jgvOIRDV/FIOa
WVRqqOAPZpDRt5nMsRvDAAhT156BX4LlBmfyAve76qc7xM4LwaWDvg4yIhhwU5m8bN3HQtxpWtl9
S526gRhPYgLRjtFYYgVkRLkHgjjr43UUFsGp2ZcG5qi538wePIxUoEpOMlgTZ1NWG71rnUs3Kr2M
6TZ48ULEAdjiaKIAWdQYQsg5UQHcMIzbp1rXoWkaaQX7CESvxausBY/ENKOw7/MgCQRyNlIGzvyS
oK9FX7V1RwsvRH1KrCEUe4LuovG0cDU0bwl7vbYqetnWJy0DRvs2dcbKW+FJ2vi/Zdmr77D6u1/K
yafsJEjTyF2wfxXwAqsK3wz2n0JuaMoZPVVwiEkb77rmxUs84yczGUwOO81PKZvbAYRbdWl53aQN
2mBelAc52ca0Vdn+OM/vUfMz5CzN17A0jRz/hbJ9inPP/M3o1jifBvREHHsx9oVW7mbZMh2T7JJR
ih6dTVGMetmCKwXjRvrNHSM0hTEjHSzMAmJi0JzAR8EQ0xoTkkyzms7PDi1LWw29xD+xNovqjki2
SmyLHKLwSnUNtNO+yaYfWZGJ704dlE+MRfHWnlgLDnmBjNUWkEJLb9XWffHNN4f+1TGyAUGUW40/
m8kLyYkti/S71paWWgdx4xBwYcWyXMR0q+mCj0V4cNZ60st6CLn4K096HG9bw89OBHyh6gRcxEmI
BCx0sSK+DFMXW6OXWMHknvXU8Yi7BvwS47cZNhURj6AULd0fO9xigBhQcQrouBNnyNpRZRj5JRy6
1MXMTmNymKZxj2Foms2kCwKGitOyKQof80CHPEkzalsTW6tMkKLi+bbcBkk/vBSMTeVFYHjuRrQW
ZkTtWJXRRa5ZZEREoVk9Vmxy15i5OvkyCcr2En5Q9hAFpXHfMubO13UyIPZvcS/1iSip3FsXQ9b7
yB2wUcW9x3vBtap4qaeuN0CkXesxpVTDCKnUEcLwgUG/1MIeb6LSKRViMWZ3uBzXnraqdABgiKGa
8R0/t2JdVVP5Sm/TnqaxlDguEPYWr8jkdV+ppPHhqbuy2WTmBPLcKJMfpqsbWN0VaajlJmCsyise
tTxZIldxoZA7sJcXWcwXuQjS0v2lcqt8xBmZnq8JpAklxNCLcx0Hyrex73y2Aivo+J7xT8VYqXVK
DE7DLGBOa1qFtpIQmLJVgyu62NQ+5OpzPC3iKzob/HoqLYdHR0/gG0eOqM/b8YyCkjOBXwXqB3ev
7g6bOE2wPuywkC272UsFfYNWTMeOo88noc2eDxuTMgagYH83JueTDEzLZ9ra9swfK5bLT5xDSHn1
NOeMtVRfG4mDJ4ZZjNskyMsnhvasmTxxluTYweGajPJkGGGeYFgXbRnJPqHO074Tku1XR46orw5P
mxgN1CcOs6FP+ALxiHXHmFRgFmXa2cY3Mvt7Zs1exRFkpXMmaNG0sK1huGXf8W5L5rSnWRmHN33m
x+35TCCyyIHQqwcGInjvHj5Bv6hf6N/xxePuULvP8R8f6xdK0CRDw4E+LI3kC67bUDzMjJjDPDhS
gX5mtAEEUu9CM3ZobqFu7V4KOkKeaB469IC56crw4NhTdDrRG4CP9a0l4Webt6OzZG7kXwbhkJ93
jEr/bt/LTYCIg09TyeiQx3ZvAgcPyZkJaSxNDW3bjx5WuuXwJFVjXpGyoR/pbOYCZLdw4HK0vYxc
kI3TbexebugAWB0bmLcLOnnlizR9GcwpPkU7gBLJDb0j38bcO+xfjx4bDQ3VGjKdvclHzCGjiRBk
ztCwJXPitCAnK83Gy0wERG64nn2C9bNzWzOTWleOx9F3eD19ajP4feltKZQMg9zB/dlD7vhjjyPe
sBQ53uhhm9r4gE32s4qit45wsschMNXD4Wt+XsNck6oMaMFEpq/2Hpp4lYCAPASqXhhHzNLC4nSA
XwFz1LeP7HCzocT+D6zrBsc7kmqJdHC+lw9ArOeOWmAyfl0CZoThMoQFghVsZVpPfe8S+20HXf0E
7JD4WzNSANCWCMMLkjM52vmyzdsCz+6HEN/bu0bzodcgEJnabacK/bul6URfDKG6Qq3k3Qj4iljP
qRS5kcwr8ABtKsTLlEkTDxPIetsEFPE7YejBM179PjQn2uTzvsvcyynsnGBjmB2Wk2MTpdcOrlzd
wsJ4BbdYvZy2g3KTcBUlaJbX2MVnzwSREo6QarJ4UTX1LWNXAjooFqGaNFqEOiTUUmEse6EFamtL
v/sNrN6PC6OecCtvelLlLjuoMOVNlwZktI5TFOYbzM27clmi/TuGGnz1KlhlBCDrODPI/a6EqUpj
KVnSEA3JU5paxsWQ8nRa18NpgiqRHVnaX1yPPQPMlj6P+dq+CwQS+3CC5EMB4+qY/I5EVcJwsot0
FmknKxa2OLZlfrGysQ4hlIkHdJHW7+1WyKyUpvM9wb+dpquBA22BQ0R+BeWkfs6bIN4E2FCt4KxG
F1U0QNaipUZjZD0WrhhPIIA56y4SchWRbH7M5+PLm+Ogx++WZttx9nAMrewdNzNpikp9CB9k4MaE
O3c2AJZlTUfa7C+2FeirfNsQPpgg7wsFmjbtA03aXMvFDj4sy/KiaCdxDl2z5B/zYOsRJLc+vK8Y
X71xGm3JOJM6409s1YePvc2jINQUT9gFLgqmcrQs7zyLLYKnC9PoLAp0fNk2NtGKD0GpoXZ0vYI0
ZKzgGmIgwm684IvkmBsj8CwcDdP4FU9smTDjjMoHuE7NHQ77GPRWtVkOmyktnW/8naa9BpZr152K
4nKLeXf+G44t489W6xrnyJb2mUpDX2/g3YBKy7Qkr3J3S+v4cAcPgG/pWG31IwSQ2oBNkw43e/ih
Vq9wcTSltvQ7KGBBgiEUfD8MUz084i6q0q1ODv/sX1SR3I+DGzIttxD72pNKLzwXFjJ0p6yIQ6pY
Rk8LpmL+kbYe/fD+Xv5uk4z+mM3DFPvzyQq5qFvUfU+8+RietLrIm/UI4/RmtDNsqLDI5CDt8SN8
xj1NNSvdGnpsANsUl+IB4HqReDI4DSs8AfDXtNJbQW1hn5Um5Tc9ea1jNWGPaNd1c3gIE01gFhv2
g49VbKCF0NYDzye6yLLPSeGbTCy/rfwXja/+FhuDTS8uVHaL4ja6sEc3uI7JLCd/Vmtqb+MIAdk5
6r3yQZ8K2O+xDSFsCaHI+o39cjJtCMPy+TSMSB2beb7D5ztFBvQ4pqyc8eD5JsLu3QXjNzZmbWGh
ltCC9XxlachYcVuWPeSYqYPCZ+sPYHPGraOR/sTuNAzpWZE65o9QefIGT4PMv6H0qM0N8RF5e6F5
Q/qcjQiXV0Vsg1O43H27tmuMvu5sOyrtNSdqWP2RN/x/o5n/4Gv+8M2tnpvnf7y9B09fPadv//kf
d89h1vzjon0NOZD+/IvZT+n9T/1lgWWJf1Ij0xW4Am0sFBpe8p/EQM3SkfOjFZwlOq6cx1T/UvNj
dQUWIiEa4C7k4P/Et/2XDRYOWXTTLgoaxg5Q3LnDPW+ZQ14z733Jv9cgN8auzDHM6pvpE9b7pvZh
a65G1XiFh+MyMccbpN2hu6bJKzYCv3yQJfWaWqq86wO3uUh0ENnFKOtkG+NoAvkte0tCxfdrN/Z4
gywZ6bEice25cfzgoun77GKyBPLrKS8BRpAAtN9oFC9k6ppMjQz3OfPC8NofvelWg1279B0VlJf1
iJ0r7ZtF+y+tnDQ/Yh822MWM6F5V2f2YnOwmjAX+wiLx0pOh8Vfvb/FvLeiDfvyINfHxg87hB81/
feveqqat3v5x+VzU/9i02a/nJsyz/7UTfflfu//IO/rrbuZFtfMP6/cFdtO+VePtW90mzf95vfN/
+T/9l3+txiP56NbB1X1aEYWZ/fq4suc/8NfCVv+cEQNwA8Y/FmQlk7Lmr4WtC8LSHY55ctJnZdFc
ZfxloqTUPynCYJWx6GYR2Fz3/7WwycKEbTKbS8xUF/68+jsLe7fkUHRtM6HEgOUB3YNRGLfwsb/A
r7Wu4eMUVMzGk6WraeMWubGOplTbqsxO/6yY/6ko98/1uPPZKAKOJD3j7vVicoTwKOR6iEl8f6F5
iG8Kwzc2HbSrTWN1zRbeKJ+KVPgGBJZ6pKvBppRYC4ITs/Gs6YfbQRXxWYg5z0prjXgNkxljug8b
1PWfL/sfWZte52xNNd5uO2f1+31irscrY2YH5PHel3343l03J+UsSuBV2tXPMu+Ds0CWLv6VZXmk
LPj8BgBDALAELxo99HtR+OFKelsTPV9TbHVuUG77YbC2BtYO1NFO/tMeYPMffrLd0nZ+Mpsx7Ezq
YXUx+N974zjBh2DuZCYbMbjkGFEIABCS4xnE42XbE34VSs058t6/eEgGV1xNJ7CF+mevdifEPIWC
T3RVJm1tiWnHbMqAsWtFwOCJzLXfh59xdnH50Db/eUiWiMGHZYNK7MMCiHh9DvAYPfGUoVEiCqX7
DjUb9ngOaP4YAWnQcLa6didxTnJXJMxZd2XiqF+2yBHp9LKg7vfHSs/WFpYXNuGsbYGflhlOSMsi
07pP9E6+Bn0mfpahImu6IHTzLkpzvTw5/DBf/XYsEAnWCRfqj6rvwwKpQnIqVFCUy4H4p4usquJt
Wg8TxsJxvs5awzrShnxe+uCclIzzAuEc3j/qVERSvAiY9CkRkl5JxPOpkURiXZX4YBx+NPPTa0LV
S49FVwdJifp3dzdw9WRwEG2S4zhGhHS5bnTCtD87chV9t/BmNbDFMsOkh5ndAGDL7l6GcbNmJBWX
QXc6EMXuElUaec7L0Ekd+ibqOIUfxioL1LRWJONt24IoSYii1t9iyr7fCJ0PFQzTTXw15d7u59tW
RfpCWiy1DuTd6VigBTON82SoGIuH0N+l7+pHetn5g/5QusxPP08sCZGZESR8IHaf3u4r5DyA8Mss
kdFS8vUTjKQZONYR1lOTjLLtBMkBSVgcVU188cNDXGITVfBjEJfvPS80nzkAkecNTGkvEHmSExUF
xsLTUuOCbCQoyrB3riKrMs5bItRgx9pE3XnGMTn1p02P34A1JtjJJbmB763Zh29Ibz3YwHlULOM0
RJNHEHwKCWcR1LOXme9qZ5NwjvWVn3/3mYXK8Ja9XXC477UtVgbAkJVIG4mRKbZjZ5TLqREKRaeP
ZT5+3kt0djAgOuw6D39W/5u9M1mOG9m27K+U1fghC30zBRARDPatKGoCEyURfeNw9F//Fpj33SKD
LIblq1lZzdJMKSEAOLw5Z++1PxnwFuclVnPwjKvw72DAd8QMCNh0dVDbThZ4ZducdT0oAaOK028T
OLkQvV61ormTTWq3MK578Mp9q8e7r3/Jh7nE5YfQ/UMej1aBjvb7sTdllIQJZsfmQbXOb4lro3lK
EkdGeOKRde3DXMKlOB2w5yeWCPH/wbpWjGLQO8upg7wCIiQgN28Q1h2r0Xy8CqOIzwkZG3IvVuz3
N4RPJTGpQlZ4KtR2p6dlejuB2wn/6WPD8ayt5BKEopp6uCvrtHGCvyGrgBgil2pQme8Sk7hndaj0
I7P9xy+DNcXyqHMhSVnz0N/fUJSJIekNLqW0CVyHsTGVbZe69qbMcIl5C/lOQYFB+Yjq8OPHwYJG
b8bUEFRSzFsXvTcfZCpa/Mg6/h/pEI83r/SbqYiq80EbKWJ1uHnLuiedpzs2G9IE4Z9+Nx8SPK+y
3V6dXChM9IOBslh2Z4iiyQMKB/I0ijMAkS6yhus0VbH7YVlJaQwRCO3Lfor3Nkbp7wOt+rNaxODb
VdI0s0tzdvFXZ8sanW66VTPQAbFTVOaxPRPbY7PpEHik/hhA8b+LnuTpfWzGyUUiy1jS0tZNuWuS
Nj/FR5sZm3bWqm98fx1GOAsgF4ERrlsQ0mFZF7RpyUl3sMmcNkYb32SRR4daEhRegUtJiEXBkIyK
0J3r7Hbql+aqkYP6U7izya5EK1qK6l5LUD1QOO+2WyzGEP7Kedng1aclPKgTjqjJ7MQ3j81yuyGN
iO6wVqfDljo6cZt2C1wdvUAkrBOzb5RfUTpZ39ix44tnK0XnuFnkdd5Lqw6EkzpEXKjmzZIRgEHy
JAQhyT4DWv5UFjT6oFz5bqoK1BWt+2C2nrPgbI7xbRjGRHS3ExGMMfWoi8NxjNRfoyH0JxNDVXEt
9GQlCsxyQhAC05Fs2mpCRVJGS03ADix85nS7VQk4omGFqVqzNFJOMOqLjdYkovarZkwunMrRH1pQ
FsRYkeU3+zW56BTIKgM7xzyPGCOJyibKS1/jkRfSXh2/LmKXot3QKE6YWnnabsyMHgc0dad/GIml
9oJkSpQGBVJqPskRxx1hjuoM9EE2g7UBXNL+KFVckQFpD5LjywQRIRmcGjYYPCsiYwkSToIlEc1l
A1SfJ6GTmhAwk48qSfaLSWSw0XXjNusAWtHDd+ICw7iBQIRU4pT8KXar38gKGFaXCdGXod14PfB+
LIH8t6lWj17TLGPYeq3yVIA7g0w3xUAAjKqnPeg5MM9IuUZZ5arZ9Ng2o+kFtYsBD/mVOj6RDMEo
Imh5+umQitj4xCWJ68SSs70mQjYufC8XH/PWNMVyOSe07TdqR08gzMgRBDFtE9wgop6UnIEwmD60
5zg6sQkQs7d9NhL90ViCaAYQAxoddS9ON/nQodSJInJbNn2SjhfpWOQvwJFEHBjaUDwWtjVe24va
kxiPgdwldimPL3X0YXkwM67HbYwvFokKCKyrptSNB5XKfr/Bgt7sk9IARhdL1EklZelh61FxzcKx
c+znsRqqS5emW+H3TaVZPlk+DNwYGZLEfF+lv52h1xbfI5oYJx7v547Udio7qluAXnULIrSJ0FQa
LIN0fPd9vMA1dGeSNjZp5mL2IWdFJc0ALFzQdQ28h2UetZeZyHAVX/cAm7CDSuSFi7O09cbKDRsR
raUpZ9g+tCokliYuw6kCCgybNLWIFR8qvvgEgv+5bZHq6A991ctQMe2pCLqyAABAiKTShbCJVcAA
ljLGm0oprNGXXTM/Z4aFJ6dVRHrdKWuaVocgqPNTWRJMYru1/V3H1AjtPS/aKqxgLm6cQgiTAGAk
JL3W82MjOhj3FZEzN+XIMWI3NHacBGNTnjS4Om7Xb9vc2XMl7IBZanhSzMZ7lAsflK/FgDL8fibe
AO+2N1TAEkvvj0cbc+GgqI5nuHCt2E/cWSfcJhGYHMdRp4Ag47i+S7t+WIPe6lphuOrynPq1NVMh
UCE+z3Zr38hqZGawpyrHGSiT+oEowRwljqpav61u6X50nIvr3ThIq9tHfN6hBt3dwjw/cGKgdkds
UgYw69au0grabVdNeK2HrNIJtiZfJBjHSR32iRTRVW6mUKgJisdxYTmJSu6mtU7VWjJmuwR/FynJ
RWw86vR175uZlLKdNev9D/rkotiTPi3yjQZumRTcWrcJ4SqtdlPqGjlQiIjFRTe30CSrReZ/Eifx
Lvgqmx8E1NS/bDBSI0CQGqFeo9ErQsBXDmdIA5T5jOpAcqW6osg3Kv0GHWZGbP0GPtdmQao0+o8+
bxOkVNJrrrJOGMh8qlXVpimaeqH1WDeJLyllvh1sSxq4g8zJfeF1jtXt2OUWeCrwPh3ofZPQeEka
7e8MpTPADsZNCKrEeZCKUvyA9qsuYaJoMGWmYuzV05pKGNlr3drV68ps/M45MI9YTRbraqlawDBV
45T1STSkYGdSAFgF7k6DBC4aQtN5k7tjSXRaZP0aXA9HbjTzMfi0J2A+pI0+uJidJ07p5VAiEHXL
uoX4mykot/BxKHsx1FjhRjERVCe0GkJm0ijIR6Nsqc4ze5TqhlIZWAbhEBjmD86SLL4UlaLsdLPO
r0ROyFYoADcoNBOi6GGmBiODqRJ1RiaJUTyygHXMwqPVbBrKIVjdm2h5JtxJJhtG6HxX9qrgaZTE
ZvmzNjTxdrFrcsmA/ptYhLvCa/lTcMb+UOYCJWVHai3+CSfdk9Blo+kpc+fZdaLcYD0YG8zR5sgU
ryUt6bS8W/0cLZveBrJYb4H6SPtNmLQywxQwd+6nSYQGDzY1H2VM28/vZL18N+yl4XsywXaiIHOM
l3KISpKxkgbrMMZxptZeKaonnIfgxvOidn9pXpwk53iymx+D1gto4vFs3prQOwufHJMMQISKBVKP
Bu2XIxz1jw1eJXRUNlMIzIboJR5Agvo5jyrf2u1SX7eqzrvA59tY4Vjm0Xnq9sZvYxm7TQEU80cJ
WOQqSlD0kPxitNcFRfMLEG9Zy7JXPDm2Ml27qYKW3CLVii4VaJoNE0y+pUvNIkNs+pY+XL1P60z3
PadGnySMipgYUNT9n7pJlyfLSsx7pTbHM91B4Um9VLbJpnJ6+TRKksoCkZR9WEbo9QCzVya584s1
Po6LxqmTB6de1PTY5kDL3B4URLP8nHpPakTkLPk9glOdeVVnuUHvUMwkEhWdOBeWA1HEiqhceAKZ
tS5WZGNXEcyOZ4Q9L6HAhPyGak5cU9s48KjqnjpU6K7/T8ACPL9EPcojv9SMBs7jIKC0dtmg3S01
OVihKOflEf4ZsCY5WfNlRtSN7bfQiGL4Rg32hKybvPZ2Mseq9oeodu7F2DAzw2ywcRk7iUXko9Ri
6W2zKiK9iPpY9LPXjfa3HGV+T8tGbVDn9nrjq1ktH0gLo8gTydb6zqB17hPAa6esc3AvAeNMSkhI
Kc40tobCC001tR0fRH0qQmd0CbxRdaK/tlHWNNEmA0sIojvBLHKqEi27F1KdUiKeFRgdeqHr34Gs
sCDaJQyeQACVcFhR9OQc0oSxusZy/ZliQQNpQyXvfpN6ZfYs3EkixWxnaEaIXfEup6VIz8xZnbD5
F4V3qyKC9QB46DVxkKol77qIvwgRIRkfNKAwgA4GEDjSzMqnubb021XK8Lsp1flec7oZxTrZphPM
rTRnK9bgOuQgokZPcN6gJLMQFMI3CkWPT1JvrG5kWiO/L5wSGgzJd8aVSKSJdx+BDdzKkXzV0B3i
8SGtbPATUzKzZ+uyXvDj2AiIoLY85bqFK7oSAfRqP9QxUxKp3vlvM1fZ/BH+1NzMWqRDE4bRetq0
zUx6eD+46CsMK/V2k5OtW7aS7i+hjKZLTqTXLNcZQawFuwOn+Q1vDI1+relRiihKLjBe4kHbu7Ft
n9h1IXdoz3UoVnOVB4M22yc15QjeTN8P1wSOslMHZUvSHOJ6Mw9VXc5Xij0OQ0CGgKfcYF7DSxwt
yUh6+7Bof4gJpseSKC2GIviWoMJiQQV9KtdchdTEjB9aY52MJ3U+ThtJAsS0sYuCtoPTo8ZuW2c2
AnVQV1gVk+kfgncdnAS9Rrpili9V6IKYUDZ1qaX21h76xAnjKqJfQbTm3AadnleMpTaq4T/kBXHB
Uc4x2TOYmYOq1eDCI9V2LrAh5MbWGaaJecBOEeI76jQHitZOOSXntRynzKp6Q/bxTPo3uhIjWNye
ZgaZCrMZjrQDLxxjJlwz9lqW0RwJfG6w3rND5/8m0tgaI6ppxvCHoG/IpnEJE4Sd8RoAP7VLewIk
CHtA0hpR6lsD1hV/sIfpPnPL8ZyU5tzwUWHn+1zDwekPHJr3ohoYcFHRmLf9MI2nHv2Rx0FTYf/0
fJqwzDsx/Yh0UmZ1SlyAkAT7QRoJjb6VluhaDnMs1ZtGMaebiGipCI157twjZlEIqKqJ2KLw1S/R
RqOtAogK/bEdKOwLAHxkw3RrzhUzG7Bm7TquF+tPp3Vs8UWUvIYPlS+e0clfsCzc6TKTS/MECbtf
ww5JztpxmzgTalE35U0vS+N7D5/OCVwzQVrmoqOqgrT1gOkkBBQVYQyxJt8krLlJWEEEE2Ekm+VR
dq05nentRF9KZpNxqRWVVQQk4TETF44iTpZ25mQ3Mextgi0cM9pI9rxkXKakQo9uq+eBNy3Z5CvT
3H5TZt0bQl6+dgWliPBMwD9DWPQyA/KmSuuU1p9tgg4cEm688pJzT8L9CZPaRtfOP5ezN9Hq6j63
Epsw7W7Kf4lC8y6mrOrOoXoT3yxEay8BJc7iCQn+dDPGkfIncwUwwVmxovzUGHKSSMdywJNQs3O9
WOJ1ThmjbNQ27JM8mNn4qAhZFY2704UjnzynKuQJ/oB03xly+k3CnTHvMFb0AMldJY1DtCCUFzzD
ip/N3lB5YTWOBpvdkRFMwoU6PBTamG+wivBABTZIjs2rp9jMOzJW+U1wvFgRPTWkiKgQIA2l8ySB
1l6zYTbznwtfsRXOSl+eF0rM006SIb1EaGi+ZO1s/pGp3p6hinOGEzZvnOYmVK7f9MWxHqAtMF/Y
5JdG+KOq7Aq98+LBYJSFDCpRJaQEpzU+EmDsLyKXGThvp5viJzypJqVondiZcJCtekqdwnIhtMUL
hg+tZOs4YZDZ12LKTY6P8D+3Q0aIalBDjSl2rKwgvTu04vCA1igVQkBb5WzC2sBdAY5g7kkHzsyE
dKYLW7jmV6cnmQgt7DuXuZEvP6au685lOis/xFQqP8iAow5oTrXOqj57lYEpRhjsClg5u0AZm1ac
5lk/x1tOjM3PtuoiZ/3+Zz1ouhpQFtGXsXtpahV2KuIP583gjqBj6AWov7vJNUu/89Yjc20k0S0R
U3UcFFrh9H7eatmD1Y3md8lHPO3xr5p/5nRcbgVaiZiQTBOqfytXyFidaVaHgDRyqcUITiB+QYnm
jJQQTpF1XrsPCO5Kb5eaJjIeowaaxmmil/nqeFm5Yyauhv1oDO65B2qQJz4kyd5osfcGppkQDdyR
2fLs2BktDAB6stpDc7VIwCYS91TmVd8w+9bE1VZ1QcCIiCYVbHyHtmTrjJTffJllNHcKzy6DHhtN
GbZEyF7SCINcR5wraGzRLfJb5Mj2SqQGhWo1b0gtngu7MreloFoTVKXe/k5nNpr+wmYPmvSk9jfl
EitJaMd5/p3uDyfTdOw8Y9/yMbPG1JA5Nmrf5OI0ybA/spltOV/6ltQswe6wJOCRP3W7qzGrredU
o2XjN92ssBhWffaoQyT0aMqbxCTYZYR5J46xczAk4dTtNIp+L3TQ3POFrb0Ew5+Wzyxx07nUSjsJ
1/JkwoZjtBLGfRZZId0vi+Qyi+Rts6uxizAtRaQzQhi6Fi32LooTuitOqaVkRAEbM+miPQfKQEjT
Xs4Vci0MUPnUFPx8aGQHawpqXuFPg6fldxP3Vm3HXlmBLA7ZiATBcTgyiDbCwD8kIxhufXhm/e0J
TXb05GIiqdnaw1F0qn1Wg4D1aSjUWI3idVBmNvzpos6m7/8B7FJTq07h5VJRvEbqu9yObtxd/kcV
5RgDy5GWbwFXP1RZtE/aghrJ9uva/IeCOT5vzTBoo7/Kzg+zHWzRymgZ10DIHB73SI3lXFGMnsRO
J78UpRLdRZktjzQ3DswMrw1t0CamRZYahHDYH+/r5aYoYaGVwJE9s8MB66rz6I9Z0eI2JeIHSXq0
13SofQVl4TCtJn3bStiaX9/6h24Ot07ncuW6mLQM7IOOlmK5sjZiGInL1Ounqeg16tSGdVlYU3X1
9aU+9FnWS61oH4jENKMPG0d63xKBR1wPDXzDPSMEtPZF0jdHGmWfXmXlSqDpppdzSKuRFlwJ4bDJ
N2Jt2RRdrdxVdd4eUXh8vAp7UI+jBHSFVXuxPtY3vY6297IKvw/x0cOQYtKMoDVaZZb/464RuC3e
i4bv2kTyduj4rxL0oWPS1QFae+1ErDdSx4h9yzVY+uvX88lHwG7FgD21kvy5tfe3NOcRBQ+xtq9V
Oz5dFlw2SlxkZ5pTUlZdOm/T4wM80sf/0DOicWNQp0aou7bezINuMuneSaOxDlDo5vzWD+zNRyBt
u9aqnkWkzaGk00ryvVMc6ZEdSJZfvz4eKsIZ8uZ4jYffvKpEa0WRr8+AgE6wTDGS1kVXtdvjdcjX
w5hzokw6JTIb30LbtP1ZTYNGDQQRzOGixM2RR/EaH3TYxAIRr/EZWmQdHTaxLChbNWcMEahO3tzm
cipCfaCmNk7Ln34Yh3OMFQC5MJRC/u2G/WC2xYlnYpTJk/UAN6TNlkCtF29KmrOZYGS6PFFB/YCk
3yMT5ofhD+Px9eNCZU33fdXGvR3+GqDcyO36GgrmNN3DKYP6Yaj5ydcj8rOrrJJyVAav3pyDwUHk
m2zspiQZrtTdi6p2vk+Z0tz8Ny7iaOtdINrSnYMJcOj5sMi35gBj5OYJnvjiGsive2y4fZhneWIu
uiW4CWt2xeFA742pHUqIhzRHe/PSGAfqrcww52yxFV/SCfA1r4VkJ83kBmgqLHHZ54CgrEwn9Ser
TkpLT89cBKoPtTW4P79+CAcOw1XFYiPFsfCmQ+pX9UOkhw7KFeZUVgdNab2oaSye+kbc2uNSnxnQ
7k4LSTjqYvVUQRzSYy/AZwGmdfrx0o7xWtfmRNWUOKfHr3/Xh+nh9WchuUApheBHPdC5tF4/m5Ta
66BstHIb1ylFrQG6olfa+ekiBnx/FQCY2fv99XU/eVtr/CQzg2VQ5nTXP38zvXMAQTSsMSiAM1Py
j1z2jhEl15GgwiPT7sdtACMCAybqPQufHw2099eiuDsoi0hps+YlvdUGiGJZzMamLGgid1D2giFO
oRpju7q0PGzGhbccy+p41du/m3v4Ech6oKkhI1x3Q+9/ROHN7LQ7ugKDqcNB13N9UyD18R0Vb3/B
a99r8+SdUtKZfjZKp/8wvOml7WwNyQ8VI6EryVXuymqTCOFcoz8FEw3vwL5LZkpY+E4ULRy1sdII
3zC9LWHkbR3YQj0mRv1kwJAyAcrBdVVEI4cvjloqoYVaj5ZDM/s/FnDnWxxQ5cbq8EEsTqTgdUD4
MBmcbb4eMutrOniClgMrZF1KGDWH+hycW12jUkwJSq78PLqRusNQp98i3FFvxewd+zQ+mRxBjeFe
xgnLV/Iql3wzRCsarzDG9TIoEBPeomvrr+bKNI7c1ScfArQKHTiHhV8D+Of7cYGmI8002NpBxYu9
g3krmLHi9ApovnZke3iAXHqdg3AR4R5CuQJz8pD+OOFyZ4bBKtR2WhJohFJzBpmxL8NpgIsH6LQb
VY2Cvsq3kurNDs7aNy2NztmqRGf6II5MPh+fsKMx5bA7eN15HeJ9GuIz834oSRJQtGxnSoRdEMzj
I0vpx3GDSgfhCptIpgEEQu+fsKfHYB/4hoK4wAJX4QQKIV6OJxWS3cu6omjy9Tj9+Ea5HuZpJhoD
EforWu7NuDGVHKqmzvVMvUq3EqM2PG0tWl2Ax/hIn16KhCrWO1yuyObe31pKObQQU1METt+3e2tV
JC05iEFQxNmRcfrJu1pFaUjrV1kk8rj3l/JyullOwYgZCgyjpLqYuwQu8ZGrfPquILgwTJFV0fZ8
fxXSE9R8GrmhiOYir8lqzypqQUE3mbTm7Hw4sgH69AG+ud7652/elTMJAJ+t4K7afrkTtjv4KMuz
bTKVx2S7n13KYK1joTXA4dkHe63Wk9EIBYhh2LSub+KVC2RXtGdAK44lrn92KRY6i3MnXh7tkLgT
62MzaQPNrKzpzD3RB5FvTKV2WaudEn492A+oO+ucgh6eYwUxW5SUMOi9f4LA9ekad+gJKk3XnoVd
o4yFH3rdQKjMtnXd2kFfmv1Dri+0uGU741vMmmvSKKMgsxpR+pWI3LBDbE5fpGtEiLNCO/JJfhy8
649kUGmI2DzrkG2sduwbm55J1p5yOEwa2PWY8vKRiebjYwfSgPsBxxWbakLu3j8KCvaItQHsAp1p
yl0SlcVeCHsJTdI5j1zqw1HSXb3G7HdZh9dz68FgqtOe5OZ8LOjNLlUe0k5xvk0urceZHIfKVwuc
mMHgzsd2sZ/cokl/jnUReisay4Pr4qxfZpPNdDDMox35VRxLavtadzLp+ZmDJuiWly9PGerLpT6Y
wxlWzXrX2BEJHHmsUpaqq/q3SlPlXhPjcuQ1f/x1K7aQfZa6emS1w6cSe93UqB2Cg1Z3+ztFjeuL
XqWEkJAEc2Si+rgNWuF8jCc0/7wA5+BdT0tKS7AmsSVy2gGpnkE6RCdvWHTbS13PXX+gfT2Fo2oe
++I+jmUst/gMLI1ZEkzGwY49g+BWigaFci1M+eCOxnzrtgvR4F9/2OsNvN9tsbv723LLSPtgpG8s
QOpuPqF9p956ukyEoRs9ZU+EZoDJEa7RRhwAPe8JwrN9j8z0Iy/zk/ukLsN22XTA80IMfv81ETsB
PRtfbcBe2tt4dZ9t8mSK776+zU+GDNtJakDrQWQlYr+/ChNliyihy6h7G8NtNw83GCLK71bBevP1
lT67Hw83ioaRh5XaPpgoZxHDLVIG9B4qyaZRUw7Pjuo1919f5ZNzJoJxfAvI9qn36IdY9b4gnaZ3
uKEWlXuB4IXQcwdEV5jmXryxZTGH8NgTahawtCd7/NVZEgIQ6qYtFRlkg9ncobfosvDrH/bZeGJE
rQcwAJIcHt4/6Fwb6VHQvAvEJKxziWIqqHI6GoucaK3xRXMUt6NqS2qdgHskxJHrf3j8PBIGDLOy
7cDJO5wbmBzbqAet5GfZkD8kipdfgKU9mp/5yWWA/63GxdW7wYbz4DaVsZAsyKSZoGKYkWInyQ4H
OBq9qqCqTyCiS3CLi0hGQ562KZPlp6klwy5HibdR0r7bkM7sPCT0X/5+AP/Id/r/Zhw6A/3NWPxg
pL5Ou18/07b6H3u5Wk7lW8/p61/9l+mUzuRfbBGYXCEOkFayzgX/ZTo1VBLQ6RfCMcRcwMH336ZT
RTf+Yn4kTp3DBQQQOq7/dp0SM/Hqwn51JOjQ9PT/C9cpUz51cMvBtc1WC1vgwQRiIyFoaJwsl9ZU
Kxskx77aoq6ophSwvoKQ7M1Duv57qn9r5jys33K9tSxE1waQDvumw2ppa5YEfXlAd8kqKHwVos5G
T1fl0mBfLqP+Q6V8s62jLtsp0XVZfldigRBW6PPu6x9yQEVlh4MFix3H6sl5NZAcbDrqpbQ70nnq
y8ZICJ4meyuqUqLzyik5E/KnpOq3M9KE6E1zbV+11kssx7sKsGtoIom/rBx500MN3JXGeI+FiKCH
0uREb0YnXabWVL1KEa7l8c3QgWHp4iHdL0+63Sx+lY71EbgV5WbmgDdLK5tDjoZ0wugKOdReX+tV
bw4d6LWT0pqEfkHoETpfII44JIxfa1s0lVtTP+3VE7M4NfN93G3b7qSQN9AR22uv2YMWc8wTSwns
P/UpjfuWcMfmp3Q3i76Bc4gylPslWcyXF/XFXJ9n6datUIj6KONR38RmSAtzjwTScPBJ3NLExGFE
+oxdbfXf1poRtkVXtFyOK1/6JHnUfhQzrVYSxE61+cIELCT2uB/mK6/6Ziulb9S/Ku0UwVLv7J1p
YyFCO6lJkaJXQzD6EHrqTit3vbsz2m2ZhJCSFwdVGqrW7SowTkkVJlwjIDyque2v23hLkk5x0zw4
T8aTl/gzgWPX5BypMoizbSkf2Vh5WQhfUyOu7nzY2rvneONhiXZ87bG+UR4911e9QLW3U7mNFAwE
v4AED3pYJxeoK7pf2BY5eAxmWJ4B0/4h1BM04CuG3fJJqZ0xNZLVdpFdOHsSvO5I/kHNG/2RzhZh
F/ue+ix+5q1Zd5K7yk5mJ+AA49wbvr2LdpyId5nwk4v0cYnDaD5ZBI1Z37sav22jC++8P4suZ8e3
7uuzblucT989zTcvkH7AGMB+ED8vZCUGoNq31h5BgUnOsp8nwdRcSBS30864Ji8RBZhHO9vPr7yn
YqecL0/lc3XhWjvg4NkUxNso0HfjC33y6KY4x6Bw7u0Ry1LV9YnV/DHv3e30LQ7aIArsDfe4hw2J
pKDY5BlUQxLUg+Ylo8PhZy+kjmXqHhWwdUp05bY+G9HHLT4itgvCvXigT9XOClK4kSEuX4Kqgvx3
vq+/z9nOu6WvvvMuhs249/4Ml8Wld1OmvjIHxeXyk88W9xwhcYNv4Zy+1jbVTXVjIv8h28z0U44J
pm+MAb0gACavs8n/Xwb/57rV+19veQ7/4jT8jRNBS1VX71Ei61/4e+3T3b+YXYnEwVC89slX8vvf
S5+usSbSVKHiw8F57cb+e+WzvL9WPAObOSrrnP1XLMF/4Racv+BLQuahycZZhYXznyx8B3tajuys
ysByvJVZt7KlDvaOi97o3VomDSsaN2fOIr83sS13CsrR826ZvdNUK6uz9di0o6fgMNnMzI0OPosG
LZHjoRGK+tOqirOHN4/wkzXyfbnq9Ye5dJr4YVRZKI4d/DAnypRsLEw1pAgnzioIWHwhcuSHstsM
LOjl/+gQsV6Qjb1DbZHoHvYCKxfjbb3KVMc2pW2po94B9aq2bnvaGkr37evben+4pT6lWhwcqB9Z
lC8/9oxNRBOxS5UqTI1ePZ+ixegIuEhVPmBDfyDgO34gh0u/buYxObbrYLf0ZnFcr031jy0OvaGV
9nTYNY5cg8qfM8UbY7HzH6TSFadyduhwDJCs/LYwWMY7e8R1lJW+Il3ofEvS67vSVO1Lttj2VUd8
0NPXD+Rgyf77V1E3outAk4wCw/qr3yzZTgPJz4jiKCRtTdkCEHVOcDzIzq+UNZvRW5LbbBqvUHfI
s2Z2cj/B9Hpi24P6mFcELVKWvkGOh2KyNRyEWEd+3roD+t87in/9PNqfBsIf2AOH9AF3cbCQQf8N
p9hzt13uGaGame3Pqe6nE2fONZwUSp36NqX9ncbpLvBaCxzbZNdnQMu6I1ucw8+Cd7i2TCAL4Val
SHLwtOwFlnayKv0tJLMIohH5b5o2cTdOoyrfE8ub/1ln4/UB0BtiEgICp5OZcfBd4C4osKZDcvRE
XWxR2kDmyutWvWvbGZZplbLTqsbxRfAKfNRk3eXcWPkGD2hzqkSJgsFtOlbAWPfjBy+FobxWiTgX
IMc5+E2TRNirFzbh6I7t3LRdNG3wZAyhGUcTzQdCuJy29I48+vfnTx6Epq6JYoRdclBZIZ/vB6re
N0YPQT/b1E4U71xDDrsFOsOR5/3JVcx13uNIQxeQzsP7q1TIjLwUOctmyol24ZSb2UHRG+Xt1+P6
wxPE5wzGjI45UghoL+ufv/nqqpRpgrg7O8whd18QnGzuKwQXCCz7LtotfWrvYCba119f1X5fqlif
IR0y2EKsW5x+aJW9v2xnVp5FX8AM63JRohNImsqLqU1Jta1nkWzLUcPpMRuFRW6P0s7thphF7D0t
hyLCgV2CikKFtXFYBQfdXa4IagC1gY54NRtbwOf1EZetOTe3LaZawY5+mW6zzIrP1yLVVTZm2o2g
mWNtmo6uvQ9hXZ7Hi6FNQdZbc+Hji1hB+lE97XpuZifVTK8veYyW5cP/mzZdZTRbcBUDztNJx7oQ
e5JASDvRum9JM9mXqlKO1XZI9PqUcQK7fnK8UQa5CbAnyNO8Hn29d4o7iZVT9V1NxHpYjX0zEBRE
ZOjNhMPtpMGlwM5eI1UZRP1Q/OgsC4W6Z8zFt8nT04i0JkUZ2KsnGuJ4tcMeYiij84xFuG1DQKUc
PHqxl40X3Y1pJL4VZoagsmwr+Xfx4/+IUPpsJDEdGcgA2a0wOb1/pcRYLzRwdfa7eqmENTmLO2AI
9sYW6FmNpRguk4Kkrq8H0vqBv5sA1nFEuQA2KP8Wp9j3Fx1JY+iNGPsV2eY2J7TS24iqaUIdhuCR
FeCT+2NPwMU4r68t8oMhK2Wcs3XyuBRfBQhyhC5RkuRBYzTmKeN8JsFRKYKv7++zi2pguCgNkFmG
huj9/RVxPETTgiJPq73uAho9djKH0HYtwl3lsD+xu1b958+ULhMwU0oT4CSMg0mVAPBEwRnHjaap
uV3Jd0GTutXWELFz8vXtfVjFKLDTN6Zat5bB2Qi9vz2ZmXCJyI4LpT2VIatWu1erNCVxxVsutLKc
jlzvQJ72Ou9Q43mNbjPZV1sH46VwLFH32ObDtd6x9UrXe3GXsXhOkyW974n/+Q40oR93at1quP9b
ZLxKIvNHy0uYf9Xc4lC/NG69s1cVfchHpl6LGAs/Ad5y3ssKf/KR7+qTIU5OEiRrC4UEC/C6ULyZ
oSMsr6PS1QjGSa447/vVUN9EamA3cvpvXIpNKX4TjZ4jkt73l0IGKvHzYTnSEvxKI06KfaYowOKZ
mo+8iU8GNp2A9bNd1YvItd5fak506WZD5oR4rKNzXDfSX9i4Nr4rU9sfOzSb1A//WS/69fXDGQK8
BSWb8LnDZn7teSksBOojvZNX9DoASLeYurArTvrunw5tjhEIXqnEw/9GMvz+BpNpcQrYCjb+HfKB
MjLaNmLpW2jYaKO0vCuOgEvWYfB+JqT4js4QHfYr0P1gZEeJkZNnjbKLxARrK5W5O/dYZo+MkI8f
rAG7Hq0XvXP0F4cFS5EicUetaYWpPXsYxtJ+R654f2nYHlIoYpyPXI9/8uN9MT3YzIG8L8icB2Oy
yD2Pw1hFoIs9KACc06kiz1YzBwRYeEArPBV4Q+hoJ82pnMRCEvnY4TqOpAbo23WbDHO/S5y9hC4G
ndq2y3sIIlmFeceI8mBE1R/U5AcO/iA648RbuuWerbuo/Ghuil/pf7J3ZruRI2mWfpVB3zPBfQFm
BhinL3JJoSVCUih0Q8TK1bgaF+PTz8fInKkQpZaXem4HaFRnISuCTtJoy/+f852oUocktcZfnUir
6xi3sLlvCLwcN4WVjP2ewOO+gaVA2N/Oy5v0CrtP+zRlOnsXYkch/dUt5bPS6YovTQZGb2PrMSka
md72P5NqoXxhqsY5O1rm+C2q2IOFAY5Wybk6ay44qenf7RZ2bMirF/dd3zf3OW/7V5500RVIKsxS
wzBHFM9aqS8UaK0UpCl6IuFjMuxs4+hT9c2pbBmdB17hLA8xUjeOlhLMYmM/jPZdnmKzUyJpr2yt
nYhk0HoP11hOEPpGk6l3YfXYZTbBFE8/Tdlg2kxiV3x1a9mI3YS3944Tw/AZX42KcVuPRnzZFxaI
30Cp6Vs0tC64iZrA+g3desxJRLLIz0BGynovZ4vDHBYiQQ5L2nTwQhNcLId08hz2T5MlrQ0/igmJ
QCHxfVad9hEHcEaNsokW2McCPdngp3PB6OLXhUEcDHBP8c79cs1h5L7yNO73bTrGHwtVRHVoYha+
RshfP7B/kxLaY0rGdjrMpU+ESUMBDr8EBcEx16x4k1bgVijlgvUArNNJbTPICWIfiRW6d0k4SdQf
e9eX90WFqyUEJ1KSr9uo8lyamPc2+ewTwQJyKzg0dAMvKOqXhPGiGFdhHQTYjIK0o2Ke4lS+4A1O
BhVmNZLQg28M2ESseRQtW8n/ECZgSshTZPVXvY9XFVt8691leqnV23RJpPsAv6o6ak6Z/DArM8gP
GU3I4yxH6D+kT5XH1Crxtw2WHt8O7mzecSG9CKeurR7GqZw/Mq5T/JtJPfxsYO33h7ya+LWmYJHb
EI/WXLttelLI/vI4wC5i6dxSt3d9nLrPJ0uoPUYBodHcNlC3Dw385y3rsPmhd7Vxx96DKrg+jlsv
GlvqE6e0PCvR3rIsIHVcLCRLYjXn21VHkUyZpjFFZW7rEjM+XY+52bbF4ldXeDCEdOp9b9cxuxSt
3NZEX14HduVdm7zwre/04yU5zOrEdvPlsr84ajjbUm1Y0PLLfP/Hsi814Y8wr91t43PEwJmW32g+
pJYGBPvt20vVi+If97+0sbn5xdbirbcYQV5ZPRZDC2+hOx6nalBbEhnLy0U9dqEIS/gKabLEII4R
3GgxIHMKqUIF04HPmXA7D1rmxYCaev/2D3s5LJAnIOjlDIyz54UEJy0AXBgZWQZ6W8lLvR/pUyB6
1faVXzM95iVnsTQywhTTaYibYDyxE17155aBAeaM7hLC4oVCtl7u5qzWUych0V5EQ3xVp0z9VAXr
YwlMCV+C2+9nAuA2rpZ7N14qvWMx4+5dYgO7JwJ/xOPbzwMR23o1pH4MmJdGqWUsYuvVhhmD9oSp
2orZSwz9uZ0Us7PPXU6Jm8aKAPZg407NQ4tW8SqG45OHZs1AwqKuY81kNP8AwrxMG3PpHaccBkIo
CprkG2sm7478C3aaYeTkbX3kBM2sVxLrcR7XPl2DFldBHdax5Tzkva6fmW4Op7U0GvKXRGe0Z2aW
xPgLo6qoNj2CW1LRTKbLcFSO+zlx4pINtFIGFvjctCI+qz69goaQoE03yWvYCD+nCUUVzf1elxPT
jRTNOB0tl1gcqAjteF/ZjYUbWCNZKqztMT4avIdHq7Ywm1oj9Kpt25Cvxv8YNtD3Jq7opwrV64Qh
qalghUs138Bq4k30Ve29lXrmtWPV3b07j7PcG7PVXPfMwFZI8rER7+1MYV1JJ7e96zwqC7veRON3
NvqmRhaIo38A1+KWN9A6wZBNk2cZYZXoxUPTxxbULTCMB6Ri1L+SuuuINcZXa22qVAKJmtTC5rD6
Rt5MlXR+ZJVfagdWyEL8FIPS5V06Mz7v5yBxzLNGVTSOwL6CO7UAzvTnLOHdcYZ8cLX4S4ZLsosC
O8wtcPJbVUyVfcxG2bQHlcicZAaM3cYtmql+T2yL1YBU9PWIiBW/BS/W1w0m2aJLrhdgkovBMxvv
9HjCW+wm9B94m/GCdOlbDb9sWhsNpmiSVvatpXffkygayThU8XeYOHYK6SR1vrH9JeiBWEZl0jLW
6kfkmiyZJfb2Lxwve2pZWRtlYQJCIzr6akxh6nXjQOkOjsoBXH5KpzbvNHs3Nom86zp3WQQmVRyk
qvyOPHNBGl8zevBJ22La1ymMlLDyrKVn30V5vpPa1Ov7uWSY0vPNaxLFUA5eZyr1zZCIa6HAI0ha
2qUpOxh3qtM3hLHH/qZqU6G2M1+fsW+hEt9LSMBiF42jw0ZPG+qfhKNVyRkxJD0BSqgyiZV386KA
3NtifWyKxLnMyLmlpZ/GvolreLmOp7TurJzspN84lUK5Ytude6gjCRxOzhg2twzCqb4kaU0HClwy
AGmLaN+I3va8TRmIztu2M8rAswrf4WNMjvyZJgJSaNMomPStZwAEnEnV/tLLXmlQsqLFvJ/TW9iq
DhTERk4gbpbzq4a5V+mqYUiV09OoUVfcWlMxPc7aDA40DhhpJEfb1aFpp2WPE/uPWqVN6QZXdFBu
UW8sSWt1p9/30JRAxzGozqfZzn46Xqfdxh2skU1dpMM3gMatHo5eoX/Jm0C7w6QDIIr9pXYrpDVa
m5SqzSc+9UhuR3covuSZ7z4OZtDfOUaW/xrhQnxo4xoAjtbVwJAEQTz3ZlDH3wpJvuEGIiKq0yyX
NgzPNjFptmt+L3bAn6piVzQGSiAKco0KOWITne67EzyhKFKesxmJzAk2S99pZ9p4pEnjWoB7Vl8Y
1wXba7hK4CzEAVaz9USaT+6FRd6oc38YYa71Dm7k45JRWe56yDY0phBSf4dYE4/kV8p8uvBgMAz7
mTPmTTQ14+MkStdGhVX693kfA1hoGsPamsVAH7pJ5viDMZAyujGIsVAh8Vx+sa3HzsSwnAuvOQc0
bjlnLCxIu8ZqBJuC4F5Pj3XvNRpQOpFeibJtSISTi5fc8pGq7Vo3nsW2NIhSquuqegAVipwwDfD4
70xz6H5YmsZ85seZdo31JKfb35T9EEoeLM7qNgPVoE25/jBKjd6/xVfZHoKZemeYmnbyoEeEUrCk
4CkPq4mouSrVqwZdZk43K/ZRcF57tizdLcn1kzrMQUDypWoIKB+rXvvMm24b2gQW7O0mGdlwO3EB
4hPpe7qgP4zgEfq33IDWy2Cq+xlFggIIaLIL8t69H6KSNSvuq+JHasw6kBHNyz9LPW5uG/yRyRYj
TXnZqBRtAmQr24GeaU9RCO8tSbe6LbV2N1olMS+tX03fYtesho3JDvoxIh7qW5to0XCWVCWrqBys
vNzyMvvLCUAVLSd8nfoGd67yCNkiItRrQfz4ctmn9UTVPYoWEedZUlpuDD0GRNWWwJCRhBMC4CgI
C3oJfxcM/3/v/T/QRP+xW3ohQfv0tf+R/rf/1X799rwD//uP/d2CJ7yASgJCYiIMaH2ai73p7xa8
Zf9FOB0KLGw7S5t9+Tf/JB5Y5l+IzvC24KExSctbwhz/acEb7l8LK5b2Ox19HUHoezrwwDee7+0W
8RrVPdQBPnu7xaj0fMcfK7iZnNc1+sBGpR3A+oifqR2M/rZsPeecM1K6NWGm6SBdTR0QqiXVwzyT
hnwcMg3Op+6K4lcrDPUJdLSw9qYtoT75ZnYwgUQS7qon0Sb1RoZeGsQN61echR2Bn9WGQmb8wynj
5gjg875k7VvEreUFwB6ph5YVtZ/TjOh47Dbaj4hT3EevLo396KBe5kF/scC1hLOQ2RLhORZnSVNa
3bFu8/jrRIPui4rhMyYcHD/6hoIjFMkcuE9sq5BXcsnvDkilJpqpDdvaRFwGVoLVtB3GbdOX9o0T
LbOZ1tl8wtZ4Sxc5S0ImUI+5OqqGQ2cPvbUhqMA+qE4SKppMEoqVgWkiO2KAmO2LqGN/dp7nBZOS
T7brJ7JBzOFgjZOqt8hUc/khycF0VVaHOEmrcwoCpec8YmxIp3vT6dvyOEdZceFxWP8ZJW5xYPtN
umgCFrfdFGZT3E9sZ7qtQtFnfRJZ3MQ4oLBe5N9zTO/eAOQv7wvxUHZY6YZtNEaQ8g6+P9vR3TD7
Kna2Tl03RrKzh6Fvhl9jMlESy8B5+Zw6Y8z5fWRoP40A+tuN2ThYhAJeWGwGuzKFX9pqlKxbv9Y/
TMLxcxHGRM/FV6mGNTgJGd5aNVrb2HT7PGdnQKyV8SHz/RI83dC3zIY97M6QYlv/Y4TKyA9mBH0o
Mqdrj2PTg0MiiavyL/25MylGuMMQ7WAlup8jx49xALs+cafNPMUdAEw/+NqT1GkAXsmDCyT8jrys
C2nPMH3bsu3pnkihU+DBiseQN7uw7y2z+CDtwh4+LsFbDC1BLXJB3KkdbS92bFXfDsHnIMj9O5/4
5Su3zpJ+r7PJvfXcyR8+GplWOscxqtvuYdR89yGag+xHgunPvm6qoX4iSrZMDzMpv4usE2d5MwXB
SKC1cG782s2Q93FkSrduI/Lkvhu9XB2Ij5aCPUw5fndbJ6fCpWup2gJzYbVvkpgTB/KZ5IJiHLxa
o26dOZSO1gWEsObzo6Rp+KFJaGlezPiGSNflxF1sPOzK6a4ttbnfajCBrv3EGKazoa6BLYHcCPaW
p9rbWvTmvQOEU9tGaaO+sDRz7aH0cRR3eY8Fe6Tr5QBpMc4Nn21XOU9+zylusO6alL4mJhUjuM+S
2cx2TaXAC1UUfeir1jECmhi45G6OcYp81f2xHXetNeNSTDwVc24hd607o/CZTKEsLJqJZSzra58w
+2Y7zVo+35VJnbDHV4zFDcZzw74WWGfkRleW96OdygKGVjEogk7Htr7riyyWx9pPYUK1vUgUQcse
1lZBcvY+NUwigyMRBGInWwBLm5rd49caaudZZYzJNbbfAdxNqeVfot7KoL+Uga114WiYvJTIGLuL
uGarscm81P45u7V1U5uTeR44y7aiipvsl+dPOnBUMnABDgamQkg5J3DFEg3P3bni2LlVsQ45d+o8
cSZ0Ehe2qorLBx9Y1uM8E8rKZt2vPtPYcr5MHED1TdC6IKeMUo3AcZyo6xkqXk5uXJoiX+FPx8nO
mlwcAbTbgYo3uE8vcqteYsDj5nru3eAzAmAYzWPAN7RPpC2OlQe6Zu83huSoPBBlBi8ZRCFK0mbm
gD3ZA6bxRki6JWZaFmWoIg1mlbRpS2URpLHzsrXKR7vh8E1OR1wHBwt8EpkZhIl1CYBpUI4Q/sxF
3jOUEcPpYPU0VN0t+ZZOtJdDm8yhFgkdSSRx0EZrUAB05xakhq4P7mVduVmVMp2gv0UsiSD4STQx
vEKzsdwU/7Xeaf6wFcDJMtPZNJCBovrGG00YBXDB4KsNyGHHhmfc8dGMs+1eRbZelMZEgrjOaGlo
zlTgqGwt0TY5D9vfIZfKSP+ZPJsU+dKOJ0CkltO0+TFztCYLTZZJ47LUIc3ou7Q3+Huh9Qz6WO1x
VZUbpqE+2ZqO8KAAFHkspgNn7llEKL37yBu2cRxPfQ/U2bPGC+EkUbMEz+S42m4IPY98Z1PbgWh2
WWdo353EwrTTjvGEpTjjBWtlaTyB+FP5J+Vp9Ngdv4c+HPtt+SltIHiGbtLrcjMKR1EOiYRsb8nT
ifvLCFXeeJZhjldnDsKWX4VTdndkkUu0Boi3Y35gLX4mIikQoBouhRVjLjjVwGI1n+oiSeY7bRzx
blMlnx3A3LUiLb6zIwqVuZXWFzGOWWSfE9QLPpMkmDd+GnGm2YzAedzQ1zpTHpqOHw8fIRUdLDUB
TP5xEE5NDKqC4yav5dyTsocIT0cjQY5tt+fYKVIL1XI5W+CZmJ4tsFDu0QKfLS4TvY+PcLna8XIU
ve7syDAdnPlAm7ewCdhoJvOGXbsAywY2JN83U+m6t9kUL8eidCDlvrMo6RNrXQeh1fpZdzW6QX7m
j8q/ltxR8BD7feUzyRDyekUzY7DPCx082jFvcw2+FD1uvbyWuGPUxh9151ovadOEcy+F3GD1KtR3
8tRj2BmiH78UjRa3oYA/fuUMmvrk1BgZYesyjULsS2wIWWYmIH5y6DefjLRNyCQnMKF6qrw+fSxI
REUDXOYwx1VGEeQo0OyntwGgt0+GIgzkQcsmT+kkreSFec5MEtgcUl06nmGMmOWXXXFTDxUm/GBX
ZWJItp0vGyfaMPq76KLlQKkfsnok2tDv8i4PJVHSgyAPyiaoJSwaamTnsa1n3+sCltsOCCfMh4Sx
qG4G5PzxUy/n4ilzJweoY+byQ5dwIN4pLMEaTZNjpUdlDZ1zF5eaU4uNcBwp9uwVI3DkU0+tRSYG
PdsgcuePBqo44y4Fqp7tZs5EnO2DoDGfSjPpuxvIZeWNrCfvKUPC2eymjtLfgaIdQ4WySd3unNGu
B1pfQqKkIAwap5JliHR46mmgWcwOXeHsFfVHDmHYdqxwyOEcwrCIFTL2zCoeI8Y2lThgic7BCoBx
HqVfozX3KRR3IP+8TEAQHSS3aDVUnoCbBe2wgxdlAJrTlL1nH5Z8MKbR/FwWU3ZtGpq48ytfqdCJ
DMvZyQYHYNi5A7tyifDjVq/YH3eJolyJnXmR9xdLUU3lQftZx7cHHSrh7LxVo+NpuwL9Rn6dO7XM
r/GcRBQO8jI4m6HodecqKLJQmNOU7qdC78+jTve/RnVXDqHmNP5TE0f9uBUMGveTNnQC8FrkYZxT
ueppnbHhd2Udn0W9FjOae7v7VenOdF/3g3EYIt1LzqBs1x9nPlW1h5fGEE09pk6XWzjG5lDshijV
b6N27q/hW3Q/PGj2RLfqaW+Gy14y1GZNdxj1FhzsqrQZL9qYMOqBqOpMEVUaBJsuGHVzR3dkhpdL
LzJ29wva4mJO7AlAczdYyQ+REzmxd4qcVj9lA4eVV4guAHFtuY+VlmcXFQfsbhNH+igRO1U+4dK5
Pn112kahVfcaiHWS/SPo6K5wBfvsqPUufRffAYHR0DurrsVa0DmCjlZZ9d4Nu/bgqxB5tScTmCEh
wXACyTcBIoRWZk/A7dp0uEtgQvdns0zUDUxVJh4V29kZ/QD0XCKJ3GDnyXb6lutZUB3F4DD1daDV
mn1QGchmdWfsq3M59YbYjTWgl00zMbGf6AetBBMm+AFmKnNRy6AEoc3//HSYI8GAiIAJPLcDvpWc
rcWvyaF5x1kHItZWIiKcqIXKeTihZFh1YaAJsT91F5oFAnUOwqtzadWy30BUVYbTVFBLzWcn/kSr
stwWBXDdRLglsRbsmW8sOJJnM1uK8cS9r7QNyy/wMNlzlKcfg9Zr1QtjmQZGTToFYB89uuo0Qae3
U92vP+oFN39rJZ65sVbNld83StMtQI+EhZJG5PNHPBfLsYimW+hMc018dNORENW7aXBpTiP0/kCr
epoa88RTYFfHhGI07pKUhNj6jmJ/cgrH8vK+kVlQCsACAOXCXWMuZEbIGcluQIuUZWPq5zgPCiC+
ffu+X7uKBTBtGVQ6SrOVFCc3kmrwEk4TdOHmIwclmy1OVJ5Qza6rGygjEZPBIlmYcy6ayucP15l8
jpEZTind5RzPBG6aPqeYRt1nipiEE2P25T1hqeCK6KWQzvJXPb8aTJ3IlRFxSFoZ8IkowKk7PaqH
U/zD5av7Q3XDkEHZZ0Ii8B0UKsh8nl+HIJWe5Y5vI4rKARaD5rBfjQDRbnSrRmFkyTQ6vv26lr9y
dUkMiui/keuinFrzO+jgBiytEF18t+x+talr3TjAZy90hAd3+jyK7yw3U6hrjNMTasQX75BbDcCL
cbMOuq21BLJy9TpwlU1dAYkHM/XkwPo0O0HqS0sp/OntG11BpehI2wsbyOap2iAQzfXANOu0Fqnh
s7cZLJYdGUwsDFmh1L1DpTsOub53GzmJ8+A3foRRqvWiq5Ss7Me3f8iLl8zvYPJDh4nrG7H0avqh
MZSZlubQZJBEJpAuM3OEoBVLIAXRCPS5HOrVp0bWK/M9aYeehQ2VCQkR+PORlUaWgDNDeATUJ+dB
VNAmaHRngSO2BVnq8YFO1ZwlgHCDWJyIA3zxnmkvQ9nAFsqo5vNZzQhG1i5n4gQs0+BFF7ozJxWH
Qr/7FSc2R5h3PV1E+w55V5DY0ZtyuTU6THVur08YtMOC8+lF3w+ogRrf/VJ0ebZtfSqFJy64mhuW
C7KEMOFRAOYO1xckZVEmZl+lYSU96qMZoN7i9Ky6GjSUkWFHsFov5WGa9S/mO1TdSR1oSShzUe+I
QTG2M3nnXkjbJjtz9enU8rUaMH9fcLkcg3VRuK4GjCtIXhgWDQARo+ZTwYH188QURAXF2fYxdSFS
WPhQ3355q5HCRS3b58SxCFTYIaxnhM7x2jFT5DsgOv8Be48mW9X/KEx3OvHSXrkQhinYHvwfM7u9
GpKJSo3aJC4gVHwWm6KIsTkWEuOLmav3Xwq9IfV5iwsGGMuff3mjPio95RCwmaI62/6+qYLt6TZY
bu/tx7cWmCzPj8RhFveFWrjs755fq4hcJ+ssVGO1xR0ZdVb6FEBHOcDod+bsPJq9+NaqEPrNgqPW
hiBkGYf+JOYIBlDhFh9qg6Ca3ds/6+XDRu6yqKMN4Cd0TFYPu5QDsskOQ485c6yL9DZHnAEcJFj+
6f2XWtTNHJFZql887BQyNLnLWLTRkdyDYrwfRH+v88/vvwxbSNYupM2ISFd3lKWZXRPvHIfSyByO
nkUB751QrEC2p6Csrz08LFJQBCCg8gxXrzTtEfAMuQ8fvxMqTMgduQKPO2HA5p/evquXnzyiKFpS
TNTwEVgrno8eCixF3ppgiNjrEF5iTnzf09DPR5Ezx9DviD84Wjl8f/uqq/MAY5ZNOIsDEnEGCLK5
51clnkajR40/hxkO1a/OWfNqdPr+Ougk4zRJxs9z2vbHwqe9Qy9UnNivvvKAF/aozwYdMx471ufX
57A8+g3CTNb/oTZvPL0wn6pi2RsIV/CD3r7bl1fjVsExGTreVq67WvyFKOo+oLu+aVp1rwmNQrgr
7/+NueDlhWj9LZ5TTF+sgmtbGdxRPyZngULnPP3+Emik/Ze+hIXeRKgxm2LwNOunRyjDlLpOT9/D
nYdtyjt6aKZ+oI3FP7330eFYISuUFh4r+4stzCilH1sGMU1Nl50v37bQ0/P/yrfNQFjMI+jEmbEX
j/SfSsnCQe0F/Z8cDTupLqi3/hCWXV5kifzx9v282Di4ACXYB7L35rTEaej5hZxES9tMUu7IbCM7
s51x2J6+m1cuQj4uOBD22v7Li0hPKJRMfoS6vCw/2ZDAf/FF2ft334q/nKUR3TJFOevdCdGLi+Nt
isDkW/Et60t50cj+1Mny5ZAmHQ3ZrsUOiIlibRllf4uDKJERoQjIXLc29zYcejtj+xzkHTv4t2/q
1cvhV8Qtz1YEgOnz9xOprow8RanUrEZ1X2A3PTaKgkHhws14/6XgD7GT5EhLjvRqzFnNjPmYtOpN
i1xt2hZBWl2gd5nJ3kh9b/P2xV4MCYoABnnxHNCh5rw48UHUDUDBBdomi3R7r1EJ2ukJg++dV2HX
CDILUqPJeHAWCsGfnxExVO1gcxkC1xhuHRXXba38dz84rsJDWyytLMesWc+vQlb9oLkttMSYo/N4
1uu+MXBWFt5H9pJ2c6Lo8GITztUQdTAJseFn67j6Yqfe6nw3biL6GXn6YFkVWgbdaj6SY0f/PXPj
95lwFlDdohJGX8JKwb5udT09I9iGFntAeg0lZQ37wXYK/Ozs3W+K61jcjsmvfbFnijjaVFlTRYSU
aJG60MXEcdBHX6bi9448XhQFG5/9GdUbeBPP35aSc1vbKVFOYJAJvKCXSlJM5ovglL3+t3D5j6oG
T25x/Rt+QJ2I+WI9Lrp4HNHe8+0Wy9w9BPn0IY0i85tAnXBZdxYW6HGsq+s6oPmp2bZVEIKpMvQe
rZ4RFpbkmYvdhb3qprR07UJXor9E74Co05Ai3RmewjMhB+fJqVxLgzZfdFceSv+HhFzE8kD5Ud27
hI7UFyTB0ojymoyT5+jZ6S0tbup+MgaogOjcbeJj3tFpOKN/+bmJRis7F5ETf+kcOSV7czll3U9j
G11RU++sDc0bUsocvezuR6SX8VUnRWRvaANaWAdNf952CBwug4k8IpawOMp2dmWh6ObFBD9nmAwC
d7A9mtu4daczQgsr/0qmnfGUeRrbHd/rKf++d4T5lB04klNBW+owq3HcFTDas95DxRazh+1yraTx
dHIcv/w6CSxhLaW7SLkVO9nz0QXAsoZUwfJg+xXlJKuYoivSf9lDjlp0Zah6PlE6W0+kOOQ4aCGy
0tmgw/ZcXbBqx4ISkUNAZJ93v6ZA2IeiHOJ3xWpQq8bHwr7cZYZj7XtRRiZDN50d5B+bdrLYiqds
s2ZHE5/efkXrxY6r4IcLqAAyEVCSW03XUZGafZcg4h7KvrrIuhrtfVdEnACEe/Kg8cqD44TGB8rW
n43weruQZ3WfVog1Nz3RrwCMWBZiGpd/zzbv0i7eVdjvxH9f/sz3qlYtKiz5G7jzr//27xH2Dj+r
hcrTrf+qZ39z9z9//+v4Z7XoCZ/9l10pU6lu+5+t+vizI67qT+zPv/sv/8ED3an65//4j+9VT0o5
fxt5weWfhDyPc91/ThXao96Aqbf+A39LGi3jLzQXHsYdiEIs3Ytz6h+qkP4XuxMGI2MeRy8Mnf8r
afT0v8DK0n9DmWfxpxe14/+hCgV/QcCjLIaEz1pAe8Z7NI2rMUqFDRAkzQ82ZJRxgzXlwbIAhgSl
k+zcKQXB5hT+eC4JGrsPKkue+LaX8f7HAsK1liI82zEqUTyHNRAFtEORS4l3fNmIfkMS3rnIhF3C
CoXhSUBBJW0UIquJGyyL/MS6/+rF2U1zPLCNxc78fCbT7VhmJbjJHceQ9AJ9Elz3oGHHSzQpWV5c
WvqROEfJP51YodcVpL/ve2EIcSJezuVLjeAPnxj0Ea3RsMDuaitVYYYld6dapWH8q8eraayRHboT
S2oXN8mBRTHZxLlnHs0qX6jRIx6APwbnv9FF+/sHBXCFEDP4FAfN5z+IEEk9N2I/2dEjHC4Lu0rO
58yRZwzJeR+hEfglAhM8t6+TAV6leb43EQjectw3Lk/8lNW0tfwUSucLGgaj+UKQfP5T5shoxYzD
dkdiWfYhK0sXDl7SBEeXZgmKBy3BnUs6rENgHX/LrjI084gKFoNq38bA8TxdtZcgPfRgm6E5LE89
q2UdXQ1aNoxL+ZStD5/cap2dgCt0ylXo8vwx/WjrA1I8QfCq2/oOysCkO5BZ0l4QiVzuu0ZLt3ia
uhNFJGPV9vz9lDjFQNfkwLnMFs+fks+2Cw+Pn+0Su52uSS+3wXW0xVXad9oRwJe3VU6MLUjFbX6Z
J/lSZMLi+tVzi1N275cTBqcCNoCwpfWlrszE9OdgppLeByWgjV3ZZeYPnJ75fso8eZBxGx3eHhyr
zcffd/2vSzmruyZYKIobJ813pt4A7kOt1Z83WhQ9OUKpGwwg3v7tC75yb8vTZa52OZ7SxX9+b7Il
H9TMZbYzpSFJGi36Q+x21d5vMdS8falVXXC5Nz4Xmg9sRgj4claXKh1harqkdNuMiAwlUkOmPgfD
EeIhBNrOVy+3vRPXfMHv+vui8FGWBAOXjd3z+8s0paXYw7Mdam6x70WubtDIJUTAaPIJu1Cyd+qp
3PMVBGGL097clENENy3XvZsc8+3BAHGEhaYPnHt2vaQ0vv1QXj5/pgFO0pxt6TK92JYxW8FXwyay
6yppHsqm9km6T8eD1djRiUu9HFvUvdg8U5bi/1FBf/4oIBDJsa3sbGclDjoedKCbiB92FzcFe0HP
i0+wol67NdAPlAeoh9LwXv79H2uAmCpsYW4AvdsmhbpsXOcQ0VQ7urUe7N7/FDnn2Nzb7573amj1
ectcSnInurKAzNS2LrZWlhT7aZxOxar9np6fz44+gDz6v2xTMEH7q6Uttzsv1ZOGTzQPmKOFranz
ahgnwrWLyA+zkWCVjY/X8sqoWnVZUcTd41mXaSgq5R3T3g5uUECPj0VnomzT5OTubNFbJ/b7L782
PjadKhDeXPQ561oQglZ26hGkrqg2qj3wCUCpfVzsmd9gxLlS38sSatX734O7SDao/oNtXMPx51yg
eCpVvku7ClIB0+WA4Fh5CTmtlvbt/+li68Jn45sz0qAlkRikyEXqD7cof9wzFAb+iS/ntZFMS4Pp
A00697YaXr4LSC/iP3bxlFfbwoapoQ2D2ttNU5+41CsT1jJJ/utaq8VmdOq0Ncgw3uWoq8+TBllh
bMXpmRHrxs63sl6GjQdpV/m41BZYP46QaULvi/6OZPckb261CSBgBbTr0hmVd/P2U39tFqFUz4JI
pwWH0bJu//FVD17qqyGp8t3A1vbMQpK6q6XvfurpunweRzM6e/t6LzAA+tJToZhJF4ISFpzt5xes
9BpwSmnku9lpvG8IyvSfasDZEA7EGrn0s4LxUQ5JeVOOjn/rS7ufjmDHbEWaVz6DBDEj/es4zK4O
BdF2TgHGXnsei3Vr+W6wR60LlGMcMN6SgRysXo6fFEUCDSNtoz0wyeYXpauqE0eKVz5sNrHorphS
qYOtd/VwZCxv9Caxy2IjE2RisW6k5uIu9PgnmQVTG2ZDGZzoby3jbjXtIZNC+EEgLy6wNQwjTwyk
ykKKXc6g2+A7iHYNhLm9jkHxGhMY1S7TKELDioElx55xYhi88glyeU4Sv6c08pufjwKzUY3oRCV2
OANIDqbnuxV1nSPPUO9s6jNdLo43xhwACtpD63qMU7EpLuTIkuxVGlLSobvIZOdtRD3KU6XM114m
XSKWEax/qD5WRzQPMzRh5nmxC6KWnNrS8Pd5AeRs5tywJYALzl8//kNC/k+ZeK88S9qzLM0EksIb
W18UOescDXUa75K2Tz52kRdtiahWF32ut/u3v97ltaxGDeQnniVNSp86zWq2yOEPGaPJfBn1mXWc
KBhuosLst2jDIMt2fgLHQIojhdJf778w+sTf+53f4pPn44XhOkbM59rWdOMJAXzSPZaJSeQ9m58N
tCITz66f3xd1l506P70yI7BDgIZByCE1/jXOq7BJq4ZHwBphB8k1UWe/Zuhhe/LGsQCBgzyx93nt
clyNkgazAfv41SPmkM0BJTK0bVwEyYfYUN7nfJ7rhyYpi48EHpknnuyr16PIB5Of8z3r/PMn27ga
uAtt1Lb1JLvLksVq09nsKuNhBjcu5ImD4MsRFCw6Uzp1zHm8z+Xn/LHeZJ5D/7kfkt0MwmM5+spz
mXfFbkaXftCS/83Zme3IbTRR+okS4L7cVpG1tFpq2dZi+YaQZZn7vvPp50v9A0wXi1NE+0K6kAFH
ZTIzMpYT5zQf0wiV9sisd7ZVu3d4GKbzDbkiU7n0Cm8Nx7AcTb2rRD5kL3RMrCzvX9KpsqaznUzu
bwy4FIU/hdxq+LwEcFgm0Of0XcXE39VOCP2OralE7zRlChnGiZTmn6xEmtGjMu9+sRPdfYmQH4Cw
iXnL9lCW6gIYqi5AtU+pqXycmbqajgasTMKLQ135CxpLZrEC0TeniqE9OgiVG/7fYuf/1zVshB/g
NmiB4mhBNt3h3hqjNzUGHmK/7sCrZ9VU0aQwKi+bpsRLGbE7Dks3+IUCa9kwJzr/hhqAgNPkpDEh
fBRpPr+LhGr5QhN70kQbRQF+GyedcjkyKwBcb7+JFo9JPKIR71dLpDHMuGi/w9SoHFPGmC+KGlkM
wCCm0GWwjmjj2J/nfhLIzVjuTmnt3oXShwD2RZcAAAYNr9sfkuvqzKC+ia6OCr1rCIHCsSuXEBx+
Zey8fFufhKyZiihLBjy8jrhat8s6FWlWv50H0R7UWW+eBr2yEfaJmSxwtS75bLaTAgtTHQ4/hIhg
7R6Bo3iWtThPVt3VR2bJGGq1TfuUwKy9h7e7f8Wkkp7FiwI8i2R2dVWGhUGvqmOeMEv4LGWtpd4Q
xc1zZVaOr4kQPGje7EUEm0blrhAs21TSVkbD1hkUg6lxv5+4oZTNquiCwhLsDA3KaH+ODldyye29
L39fvZMF7f9ndvViW0IZJxGluDroekETSW3tpphPj5+vrcUBvCPCg3jf+sUJ8NrrMRRXws6D84lp
ul1NuuDHPh0H3wkiZuCTwvSnCcaJx0bX0GYiHzo3cA3QIyIBcdYYVG2JlkxFS8UfQCz9ps1hdQFT
BX2wKZbf3SEme5QBfloY+IKSoSjqGXvkq3e0Z//7EZTogRkT3iqrO57FVdloHaVjI1frvwxjCi8l
9CHXLk+XL3za4avdjNGTiae5MtbGTGpmls9jWognS9e092hVxv8+3piNp4CXR6HrKIFtUETf3nbV
ItdsbKpGROOV3zIo/k649niKJ1AVVVJ1zwib5+cuHh2/pzC7V8SSKc5tFOVaEPxKYQVeQsrXt/Z7
dQoHEWC/ter2NJBhnxhHNp/dJhqPi9Cmd8xOTwqjelnyN9gC/X2xtHbjLUFkUGGo9J03ecv7GbyM
/CBVKj+u9wNBoqFuoHnvwni+qEM/nqbQ+eKE5p5n2dx5DuWv2iSwgtVhIM3L9VmZuAdpal7mxjC+
IRVanXjD2vbQiTQ4AtjQL/ASRR+CYdK+Pf7yG9EHjSIUkTQQvsw5rVfKFJ8VZUQfmUHpb66Dn+Cf
+k9TM/YXu4qSq2bFyXFsmvD7Y8NbbsZE/Iy8EgZA8p7bT54v0WSPC1ucKdV4LiCeeGcH1MAfW5Hb
tz5YtOMgkpONOqhEbq0wbidLHm3k91XBYLJSQJnfmo3nlnb4SW+KfAf5suXWgGwQFUOtLMUsbu2J
pVXjIcfeEmvzk7k0ChOXQc0EfwUL0+cgcbKTkifZLpBjY52Apy1GiRgaQxD41q4L04RFwpP4jt2Z
TNXPyos1xv8a8/QfwlW4XLiipI4s8hfF/KtwNRLQuobE+76xLKPnLIFFgDrbvQebnPXVjSwbnhTV
+a1lMHTvsmxdS0tGyxRCmSVaP8Ox7RSp7aax7yRF7vV5qXvIsEYX6GKMHQ+wdXBem1q9ggUjqfnQ
g2ARDhxFDvwTR8k3d+zyoju16JntHNStgwPch44ypSc6y6sPSIVFxK6KzEOQJQ6E+3CKVhA8Hfup
7o5xCuAgn7Px/Ph2bO0npuiKEHFydFZuFzWtgt5TEfsl1CheCEPOqS3t9tAPDKg+NrV13XGn+FKQ
U4xSrvYz7ZPUJVqiJ0h97YS4+XJifiHZsXJHNC7fVkYlKQqDNKF6J93tq9MJ+VfdGWyhb+dx8zRr
TXCiGELrTMR1dcmc8HlQkuYb03/V77ZRqiemyLp/u3rpzxqkYBdiv9HTh0r3U6HSmdKC2DP0fPSh
nah2XO/WJwffRJMe0TsK2Kv4zoZmFj7qmgFuR4mPoi5MDwoTHSkNZKGHqlzORm7pfzz+DlshEKgA
OQwI1oh7tArs58kukfBpYj/X3OJZ0/qvDMstX6CxgHUCDp2j2tfZpUHD8egs3XWwtHGnP7yxbrrU
cnKFeRKInVZPjkAbGqIh4h8INHrfUCZ0hKcmvri6MDwYsOOzspTTzmZvZVZUaMBY0vSFa+qO814v
zTBqSDJ6JsK/KkFILsX8pc2oetHRkhrS06Ia+Xu164YPQi2gLVjqODnFNGn1nTh0497xWyC9oqSK
L1snPL2h5VMeGqFfWKFyMtRyfrGHUPd0WE13elTywK8eQBpT0FsBzQXGuq7sw3vktkIvQ5+6NkwA
OdSL33QA+6pf01w5F2GU/hRRljzBlBALAmHJzfL4yG19bwqAfDkJGAcRensnJyh8mdIuI5+Gk/EO
2JR+Ha0+vmah+m8tTAikoqE/Pba54b4ZyGLdJPgIJ6/hGepEWgwPK30a2OzOehIOVyRInStzDdml
r9Loy2N7G2HUrzltEKg8jdDm3q7RnoygKswCe0AXAGnFxcnq0JCHRuJHXxnTcwrbxs6TsXGKeCy4
QRTFiJ5due+vfB0clVMyFTRSeI1hLTRG8wxXUHzSJzP97fHy7raTREXhxaevbTIRujZV02FbyN7h
ARRGLzOzFqkG3GVhCOEJyUr02N79beWs8jKhKUz1Vg6h3q5NZbgkr7NUeJHRt1dqEIg76oAgpMat
+xKn6nztUA3xW6UoLjC9R1+jBPqimrmRnQu0sXTa18zAAwBnFnZ9V9vRrAelo0ZVKgsEE0pb+AgK
j7SqyiY/PV723SMpV40wELpDsgTkrG5KUuO2QljFPebtB+pfVg5bzVxJcdD/YgighzSEboxc9Kuj
g8xYY2ZjLzwHv3MNVLiEiwzqy8dW1LubT0LDAeVoQjJuU2K8NVMqKoyo9Gg9o28q5oSdyjNnQ3uO
hhCBypaOrUit/gpdbfgFpFj3YkST8S1XKvMUtgOkzwVqjUYQlb4ODauD7pUofw5D0+8c77vbK38n
MRBtbzo/2tpDuSF0pIxwSqavqXjShB793aZh8NUJFDdBqLFpvpVzAalLk4udPbq7xNI0yE64BuTs
hLI66JKNaSxg9PZKO0HhdXKtz1OnGtdepO2nx59j43SBLSQIg77Wkejy268xLW5qjYaQndM5fIIS
bIK7S8Rf3m6F7tWv3h1o+TUIZgnG0oB+n6MVaOXVXer+XV9Ve334jbXQVKLhApqYK+Ou4ryl6pNF
IP7tib62LjP5z6EHaXJ981og0aI+RYLOUPi6LAFbo8O3GQPPDTvnUtQiOTlD0eykGhtHgGyKVJih
V5rO6wliKHl7qlWd7FHF+RVgrn4aTBhom6pXd+79nSkK36AVZVeDqYI79LJV2U5O+cf0wnlq/MnQ
469ptMBdleThj8d7d3enoBCguofjJLugRbbKLeAXUtosHDHVJOpToxqB36QmvDi4fEh8YL2eA/NT
Pnaa99jwxhpNk4EGoluJYEGg88a3NV0P2gsQpDemTvySFUHoGRUUZuhkOTvnY8MUxB0wmLKtFBXX
2LIqVEInbFUYaZUJYEw3lDg4kuF3vZuks/94XRsbSj+PKXNweg5MAStPMVhMQECK73oOUizNsU6c
6V0TgNWBoLm1v/dFW301wxS5WiML9wSxtlZKhQixL4l/vwOIpAH057maBl7TOX/FAeXJnBEF7jig
lLcv02IMilImQeNdtLhAEATFMuRtyQRh5qGFu9iD5z363eihwz5CpWU8GblbfA0ZE//22PbWKuXM
DYAu1AfubMdQjyXuYLlelhPz541t+/pAPUVXka56bOrOgcH5AmgMLhHmNCkcrALGAJSpXmSB67Wj
q14nZRmeemG1OwuSLv0m+pfNJMmgQVEBXhZrZcWZ1BCWSt3x4HYsnqwMlZhp1osPILO0Szi11ltf
M+wR5oMZZhhDKpnd3j0TBEFDcdtBw6wCxhu1iU93XFzcsjJ33pmtpf2a4ZcYEaCFK/+SjrEWKaJ3
PEFZ+amDs+2S0JzNDiW0rZonh/njy+Nvdl+5Z3nwIdEspTSEHIR7u7y+oB4mwYCe3VEBOgwzMooH
tG1Uv5zD4XdkQ0bzAFPK4s217jRwagrnSbgL8tGQL/quVeq+1Srx58e/a+PY8rNcoEqkAbQ1V1sx
iAYKjyR3eNij4i+FJ17yKQ7zmTnC5eObbdHzl9wJlI2ZmF6FdMgZBfNUhC69uRKcQamj6VZA4wgj
o3Z6bGrD4f1C+DEZAXpUYybi1pFH6DfmXeB4TTvkpyhRe3SAkKw4wpCcHiO9Gb44/fJb6+blz8eW
NzYUy7xaDGL98rW3lnuUhyp4gV1vSaAcrKEBvVSAew9mOtR7Z0pu2OqKwnEtO//YIw5YrRLafSQB
Q4srmgOmrI1WvTZGPp7T0VCvMPvmJ1gBg3NtALrU7GQ+ha5RvP0dY64RT0R+Q/lsDWRNFrjpq051
vBmVBojkRrgcC1X1zGIw/ny8tVsfFbgMpTkyO+bUV8sN0ZLp5hjBMtid4L2PZ+fY02c+BUYCVztS
oWSzWnEwkjR9MxKZAiecNwzrIJcJMGjlnOi5ASxz0X4O8upnvtjjOdSxTE9l2alwbZ0fYnkKqwCD
gIlK5/8qvaoNl5nQvnMIPODTXixaikNaoigxujtf7t4LSmlgWcDF3QJYXAUFI0A8RFUSx0tyAIMl
0mKeOTbGwaEf8NzNw15EfL8y7DH0L10NAc8apdZbZTpXjbC9bmx/NoGTXYY+fplqYzo/Pidbhiil
MKFIp0sSQN1uIcx3ttlVJgqcIF8u0E4uXgEmw6vtvYdk0xK516/LDuPE6lgUs6tPY4bik5WpGmTp
pnkJ63w6jkUj/sOieLNI8iENQfd3dfgTiGZmFVkdL0Lw4Up7IQXOKElEO3ev6La1KgJS+SDwHlO2
ud0/RrBkKbSyPD1IIi9tjeg4CdECW9As/82fiuEBsjFYLchi1llSJWoqzUtmeWadNMwqQpZ+qbSi
fOlnc/z7sa2N8y7pEOndy2UBQbtdVq8EZstAkOVVg/0nUNnpZQjV3lsEWiDE6OaOd76P0kCD/lJA
lIQrtBVuzWU21PyFOlqeC1U98qiD6yd2Fr+1xITj51P9D4nFzVotinlYfabqbFF+oD+ZQ4rPZ2ra
a5BA7Mi4A+2Lx7t4V5dZGVwty0A0le/IOVTTGVpPQzg+RY4aycHF+BCPeuy3blHt7KW8sbcPHW6X
54VRHN5WBiFv9xK9vmBqXPayL3LrPfKS6JkZc3Zxpig+IQ9YHOtlsq+MHBnXHFLvL4/XvHVyGMuk
7kEowQT/yieTBvZ1EhuWJ6YlgLo8zY5IM+annK96AeOrvhVAxR5DMgXOFtwiwyhrz1wO3Dx95gIq
jfktCTphHUQ9mk9O7pR79Tx5Qu72Fnl4wFqyp74uHNYkqKnesjiI32njQIx9zexyvgCbTN7a4WZd
3An4+MD0ynHW289YQCiTR0tteaMSd0wZMVBEwNB6SuY0v/OAJx8z+Ijf/szJMRv58PDuUCC9NdqF
cPCiW4sq39ymF9pDnYcmZstfjXocukR5cx7DIjEjqfgoy6yjXMPBN2sxi6y6vDoNll2DdTTE1VXK
6LfH5/K+1C03VA5IUfKlOrP2MYWO3lATc1AsQ7jTcVD7zDg2sPk+GXT00T6vxeepITBSQGhcJrXp
fNgnYWAgw9hZ9pa74/Dwc4C5oce4ShfJV9NgGHSWXc0JTVpzpCwZ6TvR0Zb3MbkTEuFI2rImehN1
GwGMGEwvs0PHI6NKDwirDgejmIeThYCC1yIBsvP03sedEs1IQ5jmDMHnGrZg1E4DrN8il6+m/Gwk
Goj0cbJOS0KXppur0QvTYbi6UbrnbLccj8wkIAcEdUbB/fbszjlvY1PriIw4Uf6SJkWNDuss1bho
LA/or1Fl3KN32/qQpKj0ecnVYNVbObvSmEXe6rPUZ5/D06yV4mhnnbIzgbXldV5bWb1bAUjsuIF0
wQuRLvGh1YatY3CXYxwOezieLVOU58EOEGhodPRuN3HUa8VZYtX0lE4H9qUE0P+GAPyLyoz9nQt5
n5HRqpTsQr9IZaBau7W1TNAcOp1ieo0UDfCmKdWcQ2gGzp/w+RfJFfqT7F+tM4vfZ+B9qACn9vgN
Mvw3Qyb4bnS+JG0PjwgRwu3viAu9L1WVCqqpMyExdJ39Psqd5evj5W49yzJCpFsKHprI9NZKxEud
MkhvecPIWCHE24v5nom6EeKXboRH06ij/u+pqJG6SJALfxqEke5hiqSN9fNFWCAn+Jmnd9fz2DyL
GcI/qQWhE0qvRTctJ8sexsYDYlWdW02N/zWtApzm46Vv3UyQQf/jLwB4vNpgPTHLLoRtik+MulND
XwkNZLemcDXo0O1rAWI1b7cICA0AMQRLOIWVLyhKDRa4uEedvFSsj60ilMNY4sZDow/8LmbCc8fg
liOQ+GGGxkx8zy80yKtMVIghgGu94+tOWnKcjbD8MLpTsEMZvHU7IQuGsRLeAV6Plbups9CwZ53n
Eviijmx96PhDJqmSy9T99PYdpGAJCbPKhBBx8+1x1bUy14cRP25FMPakJswBCA4kB5gzda+ZoM15
bO+e6IFb+NrgKo5DFhxB84JD0tXp8E5FY87Te7iYrd5BprBG/wutsPSkqK3zvq7SvxDzsXzLRdDJ
Qmn1/PZfw/NMHR7sDMVIa3VbrUYg92eRay11Uf8Vg4dtjqKpxHiMYUr+CQnWkvmRFaZMWKVqLjjF
cf4MR4WgDoFc9XSZl659M56F/g54HlyFDEGh0Lv9KGWr96ozEdrPTDL6U0cptGus53kq7R3nvHGe
byytLlCdGEyJNFhShfoVnbPiPC3C2slUNo4zRohQZDeYBa0eG3WWur3ZRD5Gl/xiNDPRZhaMXhvG
exHXpikQjXBvMfhAtnC7c4tZlEPfI+iwFEl3SGmyPFVp/WnRESR9fHQ2nB0Ons4K3Bx4hHX6NSKi
wIA8BQG7MbpTNmr2SQHodkGHzPARdkt27G34dPA3dDjwc3TWjdWX6hPhVMiLkCfYTNfEra0fZ7VQ
LhFcbZBOI0/52VYiIPb/YZlSNZAKC7MFayCOOrqdPSHG6pnl4jyDZ5k/Up0gt0xhZzJQCNu5kRvP
J91GOveyoAMz2OoDJvXcIIe0kHnBJEqJpVx8s+lh3eFGFEen6PNzE84IxMdGe0RDvN+xv7nNr+zL
A/bKwSdD31ULDtEbDWO5aKlI/TbTnKeuAb6vgxo/mnOyR5K+EUzT1WV8guiErsM6ZnAQKS6MKbO9
pGyrSwSX2TEtFeAEtRtd2qDNrrqaom3cF9rO/d9aLjERYTyuhgdA/vdXy52TCiUe3IrHLHh05iUK
DnqPDFI8l82HJe3rS8/Imff4TG1dUsIT6mW0P6Va5K1R8BspjzSXFAq+CTzOmHtdViTPONI3s5Xg
SamQSFAOpQqy+VtT+dxk+jBT9lwsFJEXxPuOM2Q9p0FxlJ2t3HIIr02tvNw8WOpgIkHllXAHn506
US8Zei6HuTKg1icQOj3exfsxL4kCYLN+PacUQVcFIDuMREvpjuwyCMTPerSMJzdtUHlBqjE7oiCE
7IfStHZ/TOZheFfqggGvdEbjbUjGxkc5rfmawgaITnCy/KGPwv7z8S/ceFw4VvBHS/IQACyru+yg
jptBuWB7YR70z00e/BjDut4pZWwcJp4VnvBfRShK9rdfGDmmvrLH3kaHkkE+WPGS85SixVTF9t5s
8j2zAHXS17ZWZZN47iZ4/WASsuYGAQG3WWzVE1Yx/9Ait/0Z10CNXkSs2jmivnH6zRpbAxmtsE4l
U6MlnINNd8H2kZ9ChreCQfTNL63kHKIXRJmaB3DtSGxXKH0AKMazEtE9jaJBSauJVT8aa2cnWb3/
uGQXvEgMN1HUIea/3XfRL6niJJnpDcLUPoyJtVwrd9mTC7r3jBSZiRpksi8DlVV4KizmuhaRkKcS
pJ2cqSqvRGOUddJsmplvrIpP7YgYqEbD4a0wItInMjjCLzqzdBJX16vpmEihkWd6AWJNlxaZLyiI
6uk0d1n6ZoeIKXpluH+yNpKL270M6iDTk6w2PdstsvdplCiXJUANnAzmy+MreX9bsERGIYeTHGn0
1pJEYE9QrfDVXNEBl+4lr1JLWDup+k6kf/+08P8nPiJmIGK5Gx1QyhLgeBYYnh0UySVs42/4s+5k
T0lCxJ+Oh6xO9+YV7n3wjc014Wc9Cyg8WmyOpoDV2gnjI4D7+hhPVXSKU2RIHm/n1iV4tcb18VyQ
NRxp5WAP8jp/sbX6FFIB2LnVm6vilZaFdvLONRXd0tiLXgQmYP5hhMvVrR3mrAfrUEKxfhGWE54f
r2rTHvRXTLER1zJLd3tIxhEdGNiXDA81PBgB5tY5ORp0RXVOATM02726weYlpytJTYYYE/j1rb2+
y7OYMiknJXXyk2K28ExF8/TCMLmU++1RRRToFGuNnuw8HlsrlYOaxFw0wO4yE6tpk7FNXMMz0y68
NMlEHiq6Atyo0lzVWXx7vLH3wyIskqqvFALCo5AM3a60bgb0lXVKYRp67FfQNuVTYHZIFyYjBFRm
1vsBBIdoc0XibwfZU5VS0o6v2VoymFU5ImNJkrOV3+YlnRvVnsi/Kzv1azOxkdF2hHlt4Zu4ziLd
Q/lsuRxK38RhNNRJEFZr7isX/ecaipK+5eYvDsPdnVXNfhOU3x9v7+bSpMYa3A8AP9cpUp3FVl9X
1DLgD6t8ZYgLJlLg8+qtKXtXqlq4c3o2Wg1YI093aNygWreOnnWtQVAN1hT8tkRmoc96ynMroZTa
awfNjatrJkLrqM6j8QKvWXvO3Qjqbit1dz7qlq/lpaJhzPQT+Czpp16F8RrY0I5mo0lEbQekoCF/
dYrqDbXE9yDYal+Y1xHdjtnt8yxruxARy2B0dZgydMDTUOv5tk3nUkduWu330dSza0eZ5IfeC/GP
OUOokCFk/FGzg/48jWLYK8ptnjDADXIYDmqF9cytFbf6tIQVdUc37S95mUbfgqz/I8wW9fT4hG1a
kuUFmNIcxhdWnopZVKoBAeFI3jn678Hcu889ys1X1Oz3uKu3TBHUyxtKuZFm+e0nrRULoWEFU9ps
zJcY3oCj3SfNaY5RD337qggGcEegpuXabk2FlTDaMcYrJWRhyABWKESnKAUF1hD/eGxKHsTbyjTT
C3SrMQfuBV7fW1NoHTnNgjyiF7pu813rY94XI9ob/txwBLDoAHYFDSohSqu9axa1U3ta8l4yRo1v
9Y39zZma4Rkm+9+Rh5h3FrXxqWB/kkBeRtCo2K7MaUg0DCpk7l42V4yApZbNHEjgfEdncdzrfm3a
Yv4DPC8m7/ifjLYdjbyIORaMgPhqqdlPnWn8rbtL+vnxp9p4lXmPSd9I0CUwcfWpuoL2oW0TS2V9
hWxjb6KwYalhCkKzXxodQmInBrXoiiemecf/4FkM0NmyKstnpJd7e1BaM9WqdiYmGBU7OY2J0bxv
487whCO6T1maQZ5gJ21yCPFLT0UyVD4j6OnXx1uwtdnyUnCKoEmivXr7I6YymJ1mIlruhNEpx1qL
q6fEYcYEEELV7viWrUMreVX/V92jTnprjL60NqKkTaqTuoRZCb2Fw2iO3alhfDj1zKUW805xb3N9
r0zKI/Dq2ZiieXC6uTU91xi6a6vmk9+pkfMSqPEeC+bmaWKkDxpXpBEIf25N6VOpRFlNujiVBeJu
pFv1eWJEyTdTxxYHCt3p52Cymy/CGtWdsGvLNpwFiNHgcHiwV8ukw4FODA7DK9FhfHZdaFFCTc2P
rtXoPrXN0Ucf4HscVtnOJ93aXw4PTxNtVqpr7u2ipwUVW+qzhlc0tnK2Y3RmB4QhzuU0L/7bjyrz
5EyF/RpCtlb7WxjQmywW5Wir7P5BGdz8mFtZe2buxdxZ1NY5NVSK64TqyO7ctcCobUN4V1pejnP1
hnYwPg5Tw9jirEhqHfvvxwvbCrIAyNDnZ7Kb1u26wDOBHE4yCZBx6iD6nuH2rlGdmO+mQCv+dinW
fpoZy/NEybxZLEbzt3wOJ9hm4nYHVrZR/mHcFncoS/5y8St3ELuD1lsN8aVDtnAQjZifK6TCCXvU
b1W1VJTmrfhdbTThtQjAdLpKrnDIrIoaZwohWJjREDX1PWiidAyrNxUXyTACM0hg69ZzaEFpmn0w
8nynAl4VMCK2pyihfmhDYoZhYjYNxsk9uu2Nh/zG6MpbVRkshwE1XjmqMxxLW2vPAcDznWdg66xJ
EI+ugm4BPiR/xSsHlQduEI9jbHlxpX3p7dg8L52bHU0leVYDpfjt8VGT13G9kdQrZCUcg5R3bq3N
KD4zIadaaJOX6kGJQw1dJGv8EKtDfgmVCrWIZFQOekTtD2Wc+ONj81veAhFRQBm/Rj3WWGDTTQYb
+AygrBjGyqBF47tvtPBoxlFx/i+mgEGAGCduWecLC5RerSExulUZTReI0wufjL9+SVRjLzjf/IQI
gFFxcn+NZd5uqhmkFcJPNP+aMaahU4TaS92PqgcvX+ZZVbkH1dncxVf2VgcTtsaqHWGj99xKZKeF
4ZMjKdziuwi/7jyfm0ujcy4Jlug4rrMfx5njqaWg54XtGLyjTpFNh6SusvCQFfXw3jTiNzONwm5A
MY1BPNwQEzNy8a/ug5VTsIs6Sv4Mc9tHBIu1Qx1Yy8FNgjfPTq9MycW/MlW3btyzJJAOy2gdYrXv
vbYuhp0q8taVo8BE950qMlWR1QVv20FtEi6Upwu3hWfcdfpDGqjuU6aFytmMCACzyg3elfFSfdfc
qV12vuHmD5BYSFnnhXh0VeVtA+TWImjWPahDnPGQpAAu9GFwf+alIdB+4L5b+iBOQoRINTnxHhPA
1nFFb4NmGE8pLDyrN6U0oEEmwLM88hKBHrtoe2hdI0f/Y1riJDg+vvebq5WDRuw2/BVrbCSTo1lh
BljTWnU62MHYvywwaXpRBz2VFcc5nIwifLYr1Xq/mNNer2YrEKNTQKmbvhUFodWZoh2oFr2JO1fd
KE8Oylh865VE/KGaQXfSRj5uOlTdscnbdsfhbVUqDBqchC1IM4AfXrmFyW57pZlACrlqv/wYjKk7
UYgvL045uJcavjSpstUgTGs5QFOZ+KCaUu11M7YeTallwJfmmyM+enundNEyF48GnkcN66XOAogw
w2Bfu2TLL9HyhOJVslgwXXprJksgB0kU4Oim0v5rZK16iqoqOUyZ0flUKvZG7jdX9eshAR1Jr2Z9
hIvMiYMOcGRrNMlxmeg8WegKnt5+dGUEQK2NuW6CwdtFibBFTK0n8a21cNKPomvm900GoeVphvYs
PrStFlY+Fx16VVJkNfR6O5v+A5iR5xm4O00aSH/g8Lj9GXAAI3GiUmkL1CX8U+GlOQxovj2J0s68
MpxsREX66qQ4pX4w8qy86FUf7EDht77v69+wdppKUsdpC3gznuk0iyVqntU21y5pr6bIreXO5fHW
b31gPBSaioBPOFKrrbf6CcFFVOo9oyzHS2l22sVFj+CPx1a2PCGlBqh7mbLBzuqGjhFVSxqOpjcu
Vfwj6GoDwbg8G+KDOwTDHq5lyxU5hqzFM2QDj9FqD9Xe7uZiIX4VetIwZGq62lMVj1l0dCIdzaVO
jZkqKKwuCQ8dfNF7FdvN1RI3wEOKM4Ct8PYcGc04ZKJtKC2Yo3Oq8na+LGCWmGaYxp28RW7cOqzl
WMppImgxQJTdmkrH2SoWejfeYip5eFDTzj3aYi68DiynH0PB6qVzvjdCsWn1V2dYo79yd2jqApai
XHZuUysrr6WVfioZOjsrcDK8EyNEgUXITX37EaIIRyFYoj7wf7crLQ2S0V/Fsaic+vdNqCyf1SHu
Lgyc7gpEbV0KGdBSdtdV6nDrD6gx5RbacIxlTVKeykpJ349qGe5cva1jKjM2sFCSRXa9oiFrjB7m
YCgIS03/1yzaYvQauObPc1wYHmOF8VMH2xpwoWzcGUzZOqG4WjD2/OHirR5row+1yGTuzZv6aLi2
UaYdAnbjKWzCPfaRbVNMMBABwaq1Zpdy1RrcHgRiHuxxuT/b3Xc0fQcfXoRuJwDasEQ+iUQUVP28
xGsn04wT+lEpeE+7j40jVDHB0zA6ZnYwrF4/v/k0QrNO95tBYIqHaxfThuow6WVCaDeHsdcZqoCO
1ZnfRynZ5WNTGy8CpsA4cUTos61HcS2DeSg9oUYSom74M0Hc4aBrWvRX39Q2oNp8D6C6EUfS7pL+
E3ZbwqrVi2Cj8RkrFi5FLZ1CvIy5UD5VgZshoTG21fiUxFXmnCanMRhaXOzsIKZx/vPxmjcu4C8F
JCrhoEPIwG4vu5OFelXlVH56w0o+D26/+C1Tmj8fW9k6MBT2me6ksEJLYfXeNwvZK6yHBDdqgCRe
N8Y/6l6Uh4AwZCcX2jLFmBB1B3JlfNhqU7PSbVEanAzPcaPmoju19bEIiWwsZZfObdMUL4IDTy5d
rHUla1aoLk/Mh3n2UC1+6AbRNe2Z5O7tMN4JVjY+k+xTuHDDcxFAT91+JstqeqZJkRAa9Hg6RXFm
n2Obqsbjz7RxIAnGcP10sCTpzyqNM3oHSIl8bUiROx+FXcefx5kUZ0Kj2RnG/Icr2r+NIDWvvRm8
HWUIxAV5AyocTJcQTtyusXHsLCiptMJz0lYvqCRBwOv2o6+p417csrWdEJDIzhZKWeoalcRb1Jnq
Qq8pbjT14tRD79cI/e1s57YVJO8B4AJuXlsJ6rSr6OgaBAZlcSFC0Z4d5ugujz/aximU4HZJuMcE
Alnh7balbofGWk17JURb7STiYSHZH5T3g518f7sl5mDw+bzWkOKvjkehNGUHBw2F+NYwPijFrF2m
OYqPqUXD87GprZMIoR8sBTCiE4OsTOVFQWunJbAs1Ew96GGlH9RARBcR2X/qIouMA2oqyqXpp/g8
mC3h7WP7W5sKuyDjlrhm2am+3VRCLsawCoJ1poKVMwOdn0ujpJIZ6cv85bGprVOCDeRXmRuimLiq
lypBkeY5BAKeUTetJJmfIZqoXS3bWdLWlr62o90uKa20sWYsjss9t/03u9Pj6zI7NfOOSXaq7aU7
D3ll+pFAS3wa2z1hj80dlakPgGXK0Gvf0iWVNXYtT8AyFtmzhn7FH7aC9oYZqJ8eb+iWJdQzZVTJ
KModed20LDRRYo1+XJ+mlwIRuN+jlqQd1lxrZ083wnPWA2kIoaVEAspv+6q8N7kT0o0trT/4J7J/
3N5QnsxOSb+H4Bue4DrLP5iTPvyHC0+PgnauS7/CXPfDWlATWQKdpjcnKRrkHT2SoQi6iwvwwHu8
ldLlrpIe+dzIQgvEjxzR1fp0tWoWnbnJupvIbdKg785oP2fvIt0OTk1nVh+hihf/ukq6V+XZCMYs
Hjv6RGCsGERemW40rRpEFNHqTDXtnEMkfizsJT3wRug+BJvNTpy5tVSiPkobciaNWePbpYrY6maL
WB0Mv2ZehyayD9oUNF6hh61sNWqHsisaP4663n+8yVsOgFlHmiKStQ0C3lvLA+MJ9cLV87BXH91p
ivKD4hb1jvfeMkNoK0t31N/uuL3q3EjivJJt+DQ3vpcIK5wr2DV3ApWtG0EEITlZaVawotvFNBFz
JWEAO9li1B/LPDXPVZuLs12JAvC2WR2TQJQ7F2JzZTxHnFOoe+6EtbpKbzUjZmU0CTNv1JhFHxb3
n8dfaWthPEawv0HyTnlu/ZVKEbk0luCY0RQ6MOXYHaDsbI+E6+0hzvLq0Jdxv+NfNlYmHz8J/mUM
/47AF+ZrpVRmwTSE2ffDwU6U6l0zxdMOSHvbjEQXkwEAMFytLY5CUYuM8r2jtuJnNZvZZ7Wy95rr
m1ZoIgMDx50AYbg9GlGu06NImeO3K0tcrFDMyaHue2PnBG68cxB5S60+imygy1aLMfKhVJKerpxp
J8aHQhV/B3D5wluvP2UAtF66ZvhLmRB20P4PZ+exIzfSbOEnIkBvtjRV7dTqlpc2xGikofeeT3+/
7Isf6GITRUjCQLMYYKIymRkZ5pwTo31Urtl5elB4pLUkdOsRJtwsUanBSBRhJKTYIue+7Bq0ZfXM
nN1WmXXr4HDsGkOOV9C8eIO2jdYGtepWT0TXp1icJznsrUA1CrrH8lBXc3D9+O8aYzf5ehB3iQAv
P97YRdEC5NLyq6b+jXNsPjJ1lGkHa3KUBuwdE8itrIeAFtzQxpLeSSVCCSHtjaJpTyiUTKu7rPVy
1OLc0c3T8IToaIhauNBfuFxSPsmU8ho+ltyiX1kvavww1mUXJIs13uQVdD4/n1bNb8yECYvzGKlP
Iwr9p4RSfeS1U97AjTRR8favb/XuAQZaTF2FGS9UGC5/l4Lkv7QOEH5UntYfWRsPd2TM9eA28xCe
2A/bQagGZTq30eQs8cysqJuD+Hvvc1NxBHQjCruw3y9/Q5U2sN+zFvQFicA7mP7DQ9qa86md1MNY
e8ezAssXogJC+RlxiEtbSmKEg0Z9gyJubN9WfSWdF2NoPZMj9xXtwNlTo6T7i/NMyi4waUTyb5Q3
5NTsLKkAY5h15vJFnRhe6yj58KMgofmLe0p5moKczcw2kFOX62vBPOfoSOMUVNS53VANrf8yNS/K
89C0sn66fnr2rg9yvfBbxeQcsAmX1kY9WtIo4vTEYLWzp9yu0a3WG2v5C9YGCSfSDOCJOCBbjzAg
BiORQUEZW+v3VqvY/zaI/fx3fTXi124CUKabQVtCiVCUozeriXrTacMQHydTGr5Hyl55CmEHenGi
DqU7zclRlrR38HXKjKL+QOlmq3rF5ObIAUOIFoLTmietAFWXZv1wGsow+4s7RhOZr468jqgPXH6p
eihHhVEaYDrMWr0ti7X0xygKT5UdH4Gb9lzKa1Ob66y1ulW1jYPEmwZdoTdpW5hz/71nlib6zrPj
TquyBrHe9m6RWvVB62TvSILdQxkNeCAOd3PBqz41VIPul693uvGcQUA5FVPRH0SBe1+OXIxQiUom
n1C4mde5WE4OPaVALbIlam+WcGHYOojFB8TFp9P1U7mHYQNKR5mKFptIaTefLo0qIPRNZPqdjMaq
pzZT+N6heTvf0Bsa/pN62uTe2ET46DmiovxorhHjU5ivUTWuuZjKd0D+81ktm+nX1OtSdfAD93Yc
mjv4AKhOZFGb793Ba8oVTbQC9KL+vFTAPsD9/gWOhikelNFAP4kcUbvc8SiuQztTINMPrRIGlt79
U8mNdBMp69+4UMGSJHgElETF/NISUflsTCpoSRSJGWdhFi2aB7msMJo0M1XnQCRg9yRRrlMUpLbI
zDYOWx3LuVYyIURnNPEPh1LhTZrL6qcszM2DavXe2ycUUKgeoEmA2OrlwmSoFnFfCOAM5NJAJev1
mTzTPc+t/TRZ03wnmbH0+frpFf/PrU8Vuk8MBRFz/rZlSWUpYx1qDdex7eOH2agtF+9al27jdLJf
d+MRTm7XIAEJudMLaGSznyHTFuyimhG5Y5o6kiCK87OxoPqMncaEjEo7ahntbuqLFDIHQ9i93FQk
cyRnkem5RXnfP+Zab3xWpGI4jauWo4LSJLLXo4J3FFDuXrpXZjdOwYDr2jO3CSc7yarXJnlNa6w+
ovntbybPEwAY2hzbTkChmZIaC2mHklyDpNNQFopoiE57kF2S0SM9RBD9+onZuxBCPlt5SdtwKJcb
mrVZN4L7oYkZ6+ZjtxRaEE269S6z7eTgUdzbRNChEAWIlejWbkxFMjNGZhpSvjEkWewWMsguF/WE
w1Rt75BQ2mLwEiEs9KCNoYX+U6kUMN67sWLkR2X26ylUpqYOZrWk25E7duAMTf/t+lbuvcQWqFii
GiBUJKmXWzmA8oky0is/htxyTu2+/2dtU9AZcaLdG5pknkyQFB4i8y1MWN058De7SY9FKCWkSimZ
bJNwRN3MktwchLs6DQZZjVI9GfEqRgFOvdL6pjaYn0APSaurDxNQzAmw/OTWg62XnjkaSesyLGUA
uC2rxcELvvdJeFbxTCLkY+rc5d6gos13zkXsVeXaA2Dv6EQCnflOL5epu1qN4iMZVB1sya5VgB38
wRmCQL20CgV/nIaeEDPVZFFfrLTfaTan94g7ro9VQjEO7uWR7OgeHh/3qwgZPFmwHjfngL4UM6bQ
2/Nj4GAnFNw6ryvb+AlpGMuLARZ/dwDwPZQ8e8yIkE2ihjD5andoc10/kHsXTnCTOBTgsUD3XS5f
tWJzlJEB9csxDs9kDsjXydpRPrlvBV4++sIUV7c0KGnOwfUOJPXmtKa3mjrlD2ZqSAd+SnjY7csm
1G44Q3TTAXxcrmVOJU1rRbbgTHlHDcY0z+mczecpVdfbfrAqtwqRxTfTWj5f38UdQS7RP4dhRaYC
fm+bxFqDgkptndlYzYYn1ZZkL8yL5Qta8dMQSFDBh3OWaWrtjoY9PTDgNEPgTXzwYjae9EZJjzC5
e+eaxImkmgiGqt4mtKjCBs2HzrKIYsLlpzbLagISzGZ6i1oje3tXmavF5GhV/Yv7REJIjZRyNj3/
zYFiVLCiRasYgRAWQ/oo1V3up1EnPWZd2v2LyMpgPclxpP/NekWOocrUc8T0yMuPT5SVGN3Eeqcw
dIx3uV5Y5zFVze6Djirbkzl3zJE0Gu0gudl5j0H/47BA5Ar2rjj5r9IOUJNWXUel7TOhsLoPy7Dz
lbUofnWt9BXusnpgbuf9YNIBySmzMxShGnxpbsmqrKEcxTkbNPMpX9rQn2Gd/jDDUlu8ZXT0e+Rs
lE9OKSbFr9KR9vTecinUvLAQOOZbDc8lbyNJzXVbNGbD2pVGNA3cjHLqj7UdHBFd2euvg7sl8sPN
tSYXBxwgtM+MN3erLRbUWNre8ueujr90zaierSmLnqDmmL+SbCjcxezryk0M6ae2aL2PbL964CZ3
XAu/AaQOQr9Av7e9785MmbwwL9Q/rXI9k7EjPABZ7SZcLQZ1m/DyoKpbxSlri/TAq+1EXyRydPiF
sAOs3s3BHgrDBEWN6aVIlg9NX9tfoLXat8rq2P8dbLU4rW+2GmA1/Q3RvdmiZwqNAkiM8ok/OnX6
SETg/LbUAgaGE6tMnA1TRa0IDLL20ZoiqXYXuZTVUxLx+9xSTrsqYI64gdpiV8S4ulatjz7E/i/k
JFBI4OHc9pFNaYiLIUuQ6A2tJWccTl88UEvWDmKRPTMUzwQ+hH+YY3B5zxqjKuQq4cwpYRxX/pJU
QOmafM0/Xt/xvfvEbgP/AmtAwrmJPoyhSntHQ7QMLFgWecqQNp/kTg3dnrwF0Zfow3V7u+uC94K8
A9Ot8ZeX61K0rFxsm/g6sZfyG9gD+ZdlDkfIl91VCVQUSGTWtFXG7upSlxcLiadiXadHvUrpgCDP
7TeS1T+jZXF0RXbeOoQLdO4lBQ9AFJsrUtl0ANN0tvya8YG5p+eUjU9GbqaxF69DEZ0rBWR7oMtJ
/PX6fu5apmpNamuJvzavnVnbxuJ0pBG2lKWfFj2MPvFWcDDV2uTdLxTqh5W0+Net7nkjuj5CV4au
4JvSYTNXuZ7g/qB+mc18jux5SU5UCnh7Uk1qTkmixb/jNnFirwzROzhwhnseifIXNS6Q5ODeNttt
rkqJ/jfFc71TGrpOchl9d8rMWVx9bo7YNntniVoWWCAQtMxW2NyQzjEG4jciqz6PsxODNzM3NJfm
oYzCnytp/cHW7n1QVL+oOBM10YbaPLC2Nk0q3V0b7qv2sIZae1MO8ntjKZuzswBmb4fmCAe6b5KM
F5kAUoEtoSXMJbOgSshIIWTHADpNDSz53l5Qb1ydH5WZFvcMTjIOkMl7VoVaENgKtpVreukJ1Nxm
Glws02bSKFIUUiwFkhH1t9GaOj9Nhpx4jIs6FHvZ+5qvrG7jZBOpYUTOaE9ISyc/OSiDnVp7tBGo
5QR4RD2T6g6DSjXDTMxHSR30U4Oeo6/002oi2AT60Yxl7TPb2H2M0mp5ZLZA/3T9eu05STS3xAAk
pgTy3F9ujSYtUVfRjfDjOVrPlVOGjxDK6vN1K3u3CDlvcY9tXpltTtQuoZwZNIN8BiOAbC5K3ZMz
U/YJ3/rTn5uCpUGZkT4bBXLxVV4FqYrM8CanZxaX4oyMlZZS3U2pg50RpUoO7s/e3oFVEJBHhE7f
DNQoTOKzMrOB+qZ5dmJKlXTKVWs8OLx7eyeIWS8ITqAE4le8WtCcZozG1kStrVh+g8yLbtR2/UFB
+AhbsmeITJKAShWzhrdDWGtZGeq8AbYmtXTQwkybPL1E5ymLyNP/+CMxuwiWAr070qZtr6tcszQf
Beaxgix6j1B+Fqjg0T0ojH/hwAnviGzYQpKWrc6BrmY63HZA9WuShMjVD9mpor7+c0VW/s/fCspr
NuA4OhH0CjZfKhpRE5gg+BLgWPWZ6n4cWAlqB12qHNV994pbpH6CnyNALAjkXJ4KUqBYydLa8vNU
rs6K2khewtTJYBmjwS2pNHtzZjVBZ4+LGy4RNLtCac7xOpduLA/LbVca+QG0Zsff0fliuKmQBqcL
vHlOFrvMW7Vk+fKQNH5PBc2fKoXQWDUTz5iGIynaXXtog9AsNSFNb+NWnmzmpjXgNOJJkkpX6DwF
GQoaXxYt1G7CuFUPAtidCwKthjIDY81hb2/nZgydhhziSAAkTfX0O02r6HYiEgimwmkOkD0vbZ5N
dkL9SBelYUUkwZvNzKY8BL3HkyUp1Wh6Vc/WPkpK26HORZP9Oc0k879E7drBl3CnobsSVKMCg5ZV
A48wnUd3McgVfcaoQEmeOqv+QBisWEG8toXsdoazPtUTYEevXtXxcwo7onTXKIf5Do8nbt2cMD72
Cl0qH9NcKJHI8tCrbhQxPeRXpcyy4UY5+hanmHg+gojbjJTzmqZ9ztd6+K3ObS65fW0ib7Yspdx4
cttXi6fFTfY8rdVQn5HY0+QgrTtV8s22aD+mqWr8uzaV+SEuIudDG4ft6nfIkB11FsTtuNxd0chT
SFMBRvC3CBhe+VR9kIAPKyM4BVutv3XNwiCdxOjPjWGUZ8dCr7N2CGz7NFR4DuVP173f24MrrPM6
EQIJAZbNEzUwCSmsM3F3uzB6Nzt137lkosY70xg73Zti1f71FxaBGDEbDFVjXuDL9WYL50axIDPb
OORHEziIt5ha9aRYcR10dW8feMK3ARclVnIUndv5Aum7tFc5RqwuI72+nrFvaJvE/UlT7d6rmBlA
8qwspxQ+1cG2vr2eGKVPhPI4tF/wGpdGnSyNCg2v55udmX/p10SlDDkajyEQ4oM3WXjy7fkRA7ap
OVJHBgJ6aSpKB2laQlLLmMvoFYkUvo9S2TgoL+6dk9dWxK94dUqTRZuT0qRwXjNq+y5vyuEBSafc
Y64zysUaukh/89noRIHrg4DDs3lpMLSVXJrw8CSvfR9U6pp7IMznc562AD9hv96mDKj841iAzybQ
mAIFJzpFl0ZhdWoGVB+6U33cfTD1JHSHcCyepuaQpbJ3QpAIg2yBVCmFiE0yVzVD30kG137QS1RM
9LHx0Jg0XVRjjtSO924AA5SFYAoKSzzVl6sisxCCGCC9op5RyuVoOB6xQ/gZ6fb6nblOhmvaxRHl
fe/AvLDNKZjSGNiGVcnaaO2qspUJKMLpPCtJ+zzmthqgIdD0XqOV6BRc9yy76xTqIryKKHXZG08q
o/PRdzbIwqZJ1FsGw44+HMbmoVhg/2gM5jijV1Cd/8YoKbkg7lIm3Vw/vbcTtJHAv3S5XEHq738M
DnF3LEm9Jy3Z5GWlcrTQ7d7ChhYMGUI7GOC47c3ZQXwG5mKWrQFF2NLvsoip5mEZe3VRz75aOOtB
VW77RL3YI2iFE0A9mNj18gCFWefIy5iswZT17bNoN53TbBp+ZOHS3AEitM91GsnPTlOFnqo0aP9c
3+O99bJkXkehxPPGm1r1EJeqObNeK/5hpe38nEA3d019ui20ePp93dreaqnvMCYT/w2qeLO7Nanp
GtNXCqJQ1Zno3MR3aV3K5anuluajLNV9oChL+z0c5vyhn231x3X7u6ulUwzvFo4cEfzlbjMRUBrb
blwDChQ2khRG5utxn78zB0VxpWU4om6+kRcRnxehQHTKqOHRnBc/6JVvn5i+OIY6XMqsL5WbdVqt
XyIpO3dDrwT6Uky+VEtqMCyNfK8rWfwxBrx2EBVs3SG/gbtjAQtA/hY86ubBnGlodHzkNdBzZ/En
wBReaqS5l0JWCq7v764pThL5ATAtSvaXy12nqFAr+iUBminDox7n8qkv5frzOJdHhMcdU1wXLin5
Jc3mLaxx7RPD7jrGgIBvND+YWgHHbMrS+yKTDvZv6/vYPyomKFXxloAu2k6THaNUAsQRyYGam7Ev
ySu6gPMi/YwI6x9TJCg1t9SL7iAq2FufSZJOaMofns3LrdRqSEIlY8gCq5MtL0Sdxg1pgN426eE4
wr1TCq6IewGGAnLidoVhzxINRVqD0RG0j9maFwoDqXlT0PP4vmhZ/u9qLxYivYZ6UtbalhHJQanx
wBftbLTQSRV0XZAyb0gbTAQZ7LaX5KDPpi9SpEt3RslMm3Qql1O8jvRmYJ8eNVl39pn4VRSREEiE
mCL++6sbuhZGrsp5pASkJ8pZiSLpFBtz8mEm8z14z3a8H8kULQTQAtR+t9y6oqTorpiZEoRKYwc2
f51tBTHqpFCXoNHq4cGxkU5kQEfpV8OcHSTub1cqBDegDzLoXPiBzeXUpGqWJaNUgpaZJ/5cRPG3
yMlbf4nW9fa6H3jrZwXtmaRLTJugbrFxe0nRpi2zRZSgAJTkWUU+3A2yut7VtVO7Wtv1n6/be7uz
iszgApUCJwd5R3GthVaIgHowQwhzW3kabzqr/1cb6uzJUKr6Xuoc5U7mS7trXeb+des7GytkL4k2
4ehT7t68amqYh1Glj1OAYnx5LyXxf4XRRE9Wl8mn65Z21kl0gkqVTkIlWgiXh3Uxh8VebFzR3Kpz
UDFS8AOi/MttZJQUvJe+u68iBl5Kalr5ejo5B+WKF6LG64SI3he+FtEWTirA1S0cZWhoynfluARm
psbaWTPDTHbJ+FTEzM0oftdRjHA8xnep/9q10k0n0Q1MvUTu0+ec1Kl43zKkM3VjNXJqrzcS5vwI
2sly3xOr1/eDWfTUsBCxSm7zLg1bt2lsKl2ZNYTnvJjK+uDTvXU5NCdoDtPBYm10Ky43lMZ4o0R9
xe0P7eqst/YcKLUsNo+6SR7VCd4wrMzf1z/jvlVuoCpkFt8MOiraHK1rGatJMahn6HbTuV+G+dFZ
yv6/diZtL8Yy/ue60Z1TCuDYFlqgKGxTmLhcqjlJpbMwZSEw8rB3GbSh3VpGOQdzZ5sHx3TXlEUr
zUaOUKZyeWkKlJ/Wmr0lB0lX6+caGLSHD5Y89CWLgw+47RuKE0n0TE6CHbA5G1MIMBdlFWdyUJh2
5mlJupzN0E5cWbLN907oSIGZtPfU79vgz7eTeI7oDojdW1roxHS1pQbyF5TonXpMdMrPSmwx7E0x
ooNrt/M+c9t4oMUTRf9mO5uhxqODm0mJQGDX3IKs+76sTnsqSnodmTw3N33bt3ezBjTeLdu08UBd
9gfr3XHp3Hiyd4Dx5EVbmGViRSZ8ypbjIzP6Oh2K4S4Z0/jfFjTYQ9Ug+nIQDewYFOoqQuAXbBBI
+ctDpNlRpGpNswSDPlefoiqlwh1F5W3ChLhAIgU9sPf2UgqKIw0lIhd6pdsZHJlJPY6muxzYZhLd
S6U9gGTTQnQZYrM7Vfk8flo6S/10/Ri9Pb8EO2KInkXcQ+dSePxX4Yc+9JodV2zrANbIE4UtBtNL
5Ze4bMt72CU/y0oAzwzpoCH49oriC+gysbl8TtLPS7taRlC3tLyYqtE5z1mf0aDNkvwuyfL44Iru
bOyFqc0VjeZBT7MKb+DYaQGWDfXKPDLs93KrTac1rGtP0db+IALZXR8IIxnathAa26BCILFoTVzz
NZVKT7+Bvy5+WQbvyRQXzsHNeGuKfBInJ/TiIDVvo+epNiOj75Y2GIj7vIVC0btVjT/otSX9sV8F
GsFxAd/NNQSzfPnRUNJIzK5dW16rNvcKFDtPVWfrrpVI0ofr5/JtpCFQGPga7rzQt9i8FnWCVCIE
NkxZ6nBbT2PvSlZbnJQZBErNeXSXkqF5KOjAgl/+fAArGkSyjpYtlR8QMNDyLpc6DcVaIXraBfKa
NLd9OZtf4tHSXIpFymOl9qVHkNTdlHk9PPOIrqceRqU/AjfIvWim43HgHfY+Mgh3RcS1AtG98UY2
gs9tiHJ6UNTrhHJLIX+mOULXS7GPhrW9vS+2wrtJSotToGS6ObrmaIaFtoZlEBla6SFw+Wsya+cu
HfsuqEZt/RAv/ZHS2ls3JGwSWYr4VcSXl9st51bY5AR3QSaFkRgPrbqmNC7vliwf/ERMCGyWRT05
XXw0afatm0cQA/l9vjYcNxq4l5ZX4I1RUapVUOWxQeSqKLd1as9naWBG4kqg9Hz9YO/tLuklvp6Q
QUBcL+3laRlWvaJXgVFMdpDIVuYhEZYE9trpN2mbfaWaedRy31sjRUVY5kIqE8d7aTMjaCfkk6sg
rGbVS60mBmcUc5nkOfWiyjb/2Plxc17Z2/iJybA6p0qUKpj1OnHVprbeVUtfnmW7Ng9ik92lUeRi
dgMPJ7nB5dIqKevqsJuqQG/00UUMlCJCWUvvM1QzXKd2/ryCx9JIfxDrJRCBNHRpb6m6PCZHYSvn
LLqxs+r3mFVMJ26RrGwHwznYyb178YIqYEQEcfPW43aq2WqZPZQBAmjGl4iOv+dYSeJXzATzu0ax
3hldm3lZqhUHr4pYyGWqRZMO7X4Wg/AbrYXLheoQnvMc4k4Qh3H3HpL68mAWY3ZQZXoDMMDPvjID
IuTSTFTX2qIsRhnQ1k9Qee4jX9Pb7sEOo+eQkcV3sVXEQQw+2msj2Flxym7r0zA9MF+uJ6yf9QOu
4t6Joj9E6AeXCMn9zRdu7Zpcu7dQnl+XKWjSvgnWjiHncrNOJzvuj2qWu/YcQgQY0qJUujnB3WAy
4hQ+TtCqdvarkEfrW62qk+yNS1dkbpxU47/XXdC+RZIWXnBRWNy4IDPtetJ0Pu3cdLrbUtsLhiRs
Toq+RKDQ7SNe+87bhdqQIcpq6IeQ5l5+437Rgf6aehkoha36DEe2PXt1ytu6bvqD87TnXUWZlMeE
ZhFKyJem7KGaUSSx+Xh27LzTp2Xym7KyPoZdMT2gA4bPWwbAb9c3dMcqAly0pVBcFapOmw0dKUZa
86hVAeq53W01j9JNMfaRVxHwe0NlKl5Kt+rAqLiAmwsqBC3QL3zpUG0VIFOAuenq5E3QK9ZIRUMP
32Wl/ssYtcFnvMp0Fxtq9DLA5r6blPzgluwsGUUnCk68JmT0W5XLDlmiddLQNFOmcPDKBsrA5EQI
patj9skyW8VLdPVoAOQbjhevNHJEpNya0LZ9s9FlSWXN1GrbByNcmwGdFCj+fTMaP4mN9duo18Il
KBgp976YgQzfL2kffnOqKKn92ZSkg7dnuwfi1wjviM4UEECAP5eHbdFpdxaZaovZk8tt2g1DsLZN
Ghh929FPQ900rIojRtbWL2OU2JtJqVRugARsdURQiZWMOMtD34rj8gu7XX5d2kN6+PZwvVgBgARi
lxLqG5CeEjrUwMYiRAmn0B5USdK/F47T+aEWDbeMLMtPnVYbbp8k1X052gcOauswhHUqmqJGrAsB
ArHxr5JSbRgMRsbrjh8N9foQl9qdFsnjXT1RrL5+c/csERFRtwGIILgwl5bmttIm1ClsvybrmVyj
pCTl2nbTfJfLtTyAc+waA4sjKNQv/KaNscYxpnVVQbYba9Z5emi23kRnNPU0dV0+XV/Z3jkRJNz/
Gdu8352zDos0gChv+7oG8my3ZwuYzPkvrIhskOYIYdG2pVCai6aEo0DcQqo5qUln3MR2b324bmV3
4wCE0KHmneD8X26cNdXMXQU376N3WDyHU/QZPNxwWpjUe7CeN6UucfSESibYHhLQN60oJC8sNa01
uKugVCmIavmPRi8dj0dkuK/bWPGaEDVt5Gm7s9aO9hOB0p+i119+wwueA2wTNdNNRDDVTZHYHfh8
hCOTu1nNFFdWGvMWwevFVyJpvZN6fTp4ObdBAUaJvuB6AGDHpW9p1L2Z6rGcpDgzsx78Qm67yUtL
PGkYqu1ZIqU9+Kh7BgmhRXORwilSDZcfFUZLmGTIP9GBDqE6NbBK2W7Vt1dTulPSw1mkO4cIa8Co
UAQl1NqKNIxRXqeD7iAm3CvVjVUX412sL+bJImo/2MtdU7xQVH9wLUzkvFxaGY65U0627YfqVPqK
VstuQzn61OgQ/P74alAPFULegmIGVPPSVDebZAH5yKrSZrqN6+hnDRngWelIhK5b2nkS4DSjroOs
FLJB2yCnT6VRYSYMOgJtbj4vo9p+pR+cwGMzyk+kseZ9Ga6RJ0dTSM17ig7M7/gzJk1zK2mXoEa3
BVWpY5QkpQLSqVnC9JOWLd39ZGdHkdyeFXrs1D54Xam3bjxNzLwia57xZ04BrbnRJee7mjn1wUOw
d/SBoXHfoPMKZNHlR6vN0jRaNFn8vp2Kj31bxLdJlI6e3g32jULbzvvzTwcCVHQooFOj33Fpb2Do
qLUaNF3zbhzOhW3WvxqjVp9QgVdjF9BzdjJHu3wXmkPztbS66GgUy5s0T3gXIZIpaK5cvjdl5mRy
TIq8jg/zXo5Ok9GGXtgM+U9g5fLnNq7LU6pEU+f3tanPDLnp+oABiM5HWrkFctlOYn1JnGg8OFR7
F9UirWaYgMiF3ugjhDT3+nJ1EH5dtRPcmcW1tdC4begGHlzUnWCRqwMmlqlx9Pm2sFE9ku0UXQrH
XxskB/BytfO8xIOtuEZkDI912mnB0Bjzz+uffnfngTqBcRZtf9Acl98eH6vZHVxrP6/i5HPaqPEN
ylX1e2jq0V3bydniarMq5qfXcuRGslF+TnomuIP4H1dKu/JQ/ZSNIjzCz+zsBxeNgibYIF6ebWUj
j/R8GMLG8e1WqdyefbtZOwzGC0XOWumrxG2Z9Hq6vh07Hxy/zNQRUdwUFZzL3TDqJosyOvk+ZMqV
TEFDlN0wRoYLz6t/3dSOv6RwArLDZHYM51/8lFdB7GSAVFcK3rcpkdqA0dtgHsyuhlOd9V5PinBr
5uVnvSnyoFgRtLxufceRccxgT+LHSEq33asq6vrUdGLHB6yo3bTMdSdPnOIDx7K3nQz2ROND6MuQ
E1yuUR/NVQsz3lQY8/+URhl9jjiD94xOPSJB7bhMwFYCIiiEcAnSLi01SRPNZcEejqDWvKpBw6ZC
YtWz1k7M927Sm+v7t2cPfjyPN2kmLNTNuyonTdHKWueAU+kLKOrZp66LmrPUVKVX5/lRG/mlu/c6
m+eAMAJWdP/Q6qfotFlfN0YZH6l1/KGEaJvEyYgus9V5jarWd0snrTdxY49uy4hJV4z+dROUc9/l
GsfWmTrzZjDMX6jsqd5sUkBnHt90sCF7nxr3YXF3+AL0ZC4/gDqAS3Wc3IFSmWgc58h8bgs9dwEt
hsH1vT8ytdmLnFezK0pMTblc3KaKVdCw05InQ4U9ft3UzjUhzifchTJIr3frheIoHtIJwQ+/0bPo
rK8l7d5Vqg6uyc5hIj9CPhLVAfS6tkIaEXDfvmZoKFKvEt+1XO3ItaJOCWp9grPU2+Z/15e1LRsL
dwP24aXYJgOD2CR/dF3X0DRRrQqZvvtZsalFWWH+TqqT5dtC6e8RjYXeLdckP1jpzqcjQqPE94LO
gVK0OSWVWajOZLBSMcbARuLAdWikP+pRUxxUoHbXKBSXMCiGBopNf+Vf42WhbKpGoT+itfMb8gV6
a7Eklw1S0k36bTEi9dFqpfC2bfr2dH1/d5fJkGFBiwNhsiW6iIE3moU0CAF+qn5pFjBGi22EuetU
4xGJaM8Wfk8ALxBABsd7uc4qtbTFnE08g12oLtNR7bs0y+7sFWrTn6+KoovIAuknE6pdWmI6w0ye
WYcIoSWNFFDqAZY4jEU1eHE2JsvBE7WXawN4EMNCEPoRwk2X9mQjYTixHYf+NFaUKp3C6L+bajow
BcyWXWnNoPOE5pe1b3IGtBS6V5ZdfXBgdxwAv0HALaCniyL85W+Iw0iHBFayZubofEX+ufncdO1R
93Yn2KGyT2uYwt0Lr+/SCg+nVJmVRdFuLOQ0sIu4glVnCLVuxdfRFDJOktIpfzorFTdAwYQzSjmD
iHMruyirVZYluhz6q9Ia3w15Mj+lU/Tpj0/NhZHNV3TSuFxrBSOz1oXQTbhsahVHp6KZpv+um3qj
CfX/CxL8WuTbkT7cuJesK8LM0gbh16Li38Hq88+qmq3/KJKZ3C3SnJ2bSUu/RGo6ewDr6vius9uq
cHsZCPw4LtXR8RGL2zzbhAjUTCj/ggTftjakKdYGfVVCf4iV9Ezhdj4xMk+MYQobN2+ONFT2zpGQ
FCM7Ff35bb5iL8poMGEAc2oUh5nbQjQaXIpj63hLn8x+mkdqVI8AJ7qjCGXHDQHbI2TnplCvedND
LvXZgZ8h+XaoA0dC+f5j0uQNI7SyRf/zWOOlO46CuECbbOt9kmTl06T1zG7PlcrrskamCJw0waQU
ye31I7X3AUUj/n+mNvdfgVJvV90k+XFZaH4+O8MJZdLx5EhD75WkZwf29raRGYACXYIkBqjDS0+g
OE04NcYi+Yo8zH6Dxgdkl3V5LJTB/HJ9aXupn6h20SQQc+XeQMtHK456ReWTLU61/LNqiIO6mtz+
MzRIE8+qqX4UGTuavnnsopdh3SJ1oruNDCi2o4BE+VFv/Ou/aW+7Bc6VEpwGO3U7S1wLeym3JFny
O8uBuQXhcHzfMKzNLZF1uIWtO/zpqHbhMiwB5SHRJNXf4juWvG4keakk6uBZTxBtMW5rGOuAaViP
q2MUf+ENKXSgO0TtlkLS5vsmQ0gfQUnZc7ssbtJiYJ6MDe0lEeOwr+/l3lGyIPdwKQEPv+l1Eo1n
2ZTiDOGKh5/ztPoGbsU5KVb0N4cW6CWcCJpvhFobt6s46Vok5iz566xa35Yxfm71dvKTRD3iLIv/
09afAqoAQw8YCMipWPOroG6x4qxeHM5HNqudX2d654bSfLRze6eQCjCMJDbOfqMfT3a5UuDhEurm
0p7tbpq+ggoMXSnvs1OUwZO+/qV2V0UpGOYFWGFrm4xLsjUskxBnHLJK9mcrbZ6HJQWHft3M2wNB
DgOIACQTHK43JRV5RZ+wlNIoMGKz+pq34Ia9ulyq5yxe6+4gcNoxRsAE/4nXiH9tz8TcqzNTOKso
WJVi9bTecc4yE+y80VKng0hfxJ2XhwJRMqYvgMkQ0u5bjEiNygDEC507NWnWT0hr0bmsJ7lzGSM5
3MbAd2+UxhgMdzV0Z3ZDbZkObvXbD8gvEJwZqCsvZLbLY8nIEzWeGgevPU/5/dwXyl1aIpp//fu9
PZbCimDWCko7za5LK9rYL13a5hGQm6jwFCkpviMkmqdB3NTS/3F2Zc1x8mj3F1HFIrZbaHrx1omd
/YaKE0cCJITQwvLrv8P73cRtl12ZmqqZi2SiBolHz3KWT17QN+Hu7RVf3USkpNA+3qAglz2qehlg
y9QZig7UmJ/atakhAaFIxTDa+Oc7HQ/311IXD2cXOsmcjLQaZcd3Ju7NzVCjYgppUt+//VSv7lYC
yXocmhCJxEX/ABYDYdYySys9Z/ChDrR+8Gn+nrbua+8OA6Ut1m/9kEs6k1Uk7xMGcVfZjPmBxcMv
KqjbNyn8od9+nldXQuQA+B5J5gusxVhHaxTNNQVNs6GnJKj9+35ohCz8Rk7/w1oA+G9MXNyauMOe
n8Ega1p/Np63U4lvdwxYuqNe9FwlAPT985QMgipbvYk9ggrApQAkEdHAFs+wrQsijiuN6HEMFOym
4vk9rMxrJwIXMrC8//UmLg1g/GSigbQhq8BENZXRc7Dp16n92/v06iroaG8tfuCkL9mnMjNNlrKR
VXWeGNjITeq2G7P1nVW2D+UiGm7AUTSW0VneuKHPd8jNOZsw028qDPjpjYGhzj7yprRSQvADcEjJ
h39+KlA/0L/C2A/si0toblu7PqlZwnAEuuQY9q19YLZ/LxK9rGw2NhLcLECe26BbF+1F4nlURWPe
VDKoo9KOkSsTwIRBsW+9D2FLm6pB6vzOxfLKq3y26EWgoJ1Q1LG0qZJRSsAJeveh19qedBMpWmTD
bN6hQL5yQqCmDKoFrjJMoC99O+wUaoxdENGF1lGJrcxPkHJ8z+7olcbKJrS32XZAiA5H/uKItHJT
moDiduVBnAmyYR105tOxriQiSZm0XnhyfU8PkKtqrsecgNgSdlP19rF5JWiB7426I4XK6uZt+vyY
5v9vjUc7ICjlVELtL9lnxqsP0G3Ov/37UiitEYdxNwPBcLGNXGPqBkpAW9W+GE/D7DXFGgxrqccs
e+eK3pptFx/fZteFFieIpRgYbn/+V34KHl8oJOMwzHDZcpXi2vwIA5LuYHCTnpW/9R2c5A1et4Bg
wtuP+cppxdrAA+E/MD263FVI5aYBjUVXedRLqmidZQE9+aCMFC7wcJjekwB9bQf/Xm/7ZP96VkVr
scQE64EjrMusnWSZUTJehzbi71TFr3z9aOpsyBOgGZHKhc+XyiZhfB7lbRWuzP85C8z1Z8Lbj6oh
aV9wNAB/oLITh7df6KsPiOIQ00BEnRe8WYuPPm6htlGpGHBJ/D1+BEYkuMqVZe884GtLIX5uMkUY
NKOEev6Avt4KEZVj76Zm2tW0bb6E3qgOI8SW31nqtXeJvAdEa/TEAc3aYtBf2yZHwUeNIWMFhwfI
lWVK7qkPKxS2OHJep04eEvAT3km5Xjubfy+6Pf9fi6YmjjxYgeC7SP3hKjE0KIeGyytpbXOVOfOv
ujf40jcIz1ZLgTMPtv7z9QiDik9XM16Bm3crxIT73LIDUq/kUIOWXMo8ey+HeO294n7CFH27M1DJ
PV/ShYufqHxqYODdwDsDcMgQJq5xvQP1OmaFRAg6NGP27yNWyDKD9gP8xObVc/nVJ51PvTxcmsr0
2lZuhIWDl6fmxtj4979/DsBdbnTATaH50iHaayWgiLXfVGDKx8cWstVlM0e2HKSn/4cvD4L2wH4B
EfISdhnaenSp0k3Fx4aeY9rzE+Djy3Fx0XsT/5dXLmpHIEmRj22wpeRi22ybYRS+pm0FDFr/AWhX
eUOMes/W9+X5x1uL0NIDfo5sMIvnhwOSEq62G2cqgt8t+P92n2QWTHTpP6qliXZv79SWhD+/hTAn
hm46yg/0naHa/Xw1Haw9hPABvk57Jg5q5dl+oN45tp0qUuamo84Nh2yeqQ8Rmd+b27z8EAACQ+8d
woAbr/KyCc/sJGwwgwzW1XUM/T63XMF5Qj6Q3BoICSsNsGQ+fnz7kV8GUMhQhmh3AZIMsavL+XjW
tSnps1xXKH9c2XVaH2CR7JVwkvtX+3eM2cD/QAGE9QDpv9TUmuucOS93ogIPEhaxraUQD6e6z2UR
Jmn7Doj8ZUaB1f6jf2wiAIjXF3uZI5AlYwdJzTpSVxPQZrsVcg5lmAIrJLL+XtRRdAI+5fj2C31t
XeCdNw8A8N7gy/V83X4EfdOEAJ9ErUhvnc/b85TABIlO3gMToTn0LYTpwwVH+e2FX9lJAK42ugt0
tTDDuVi48cfV4cXyio7jdApct57C1NoWsGvuv+fF8upTZmiqgDsJdfZL1TcTzSqxeuaVBlUCowob
6CLVwt93djl3alKf+lwsZeeS9yBvrz0mxiT/75uCi+piX8nsQrTeva4aYh/5oHDRQdXrfOpHX7xz
hF5dClwMcEEQv/CJPN9KmAEiijZ6e6NZhDEY6GKxN9IzUUP/zmf42vsEpgjcX6AjAS+4jDyqzXnr
SV51GeiRYA7qw+A5CUJwGHxx0RAeljC2O7BA3vNoR7n5MvDg0t84sOiSIZe6lCjWbtK0q2cYFcBJ
yEUFao+AFtMAF7lCs0BAn632a1bW0bwgCOE0qJ2lSpKdN7fhjsIEay4is85JoVpPPQSYRdSQbY6U
LKZpIicBwLyCvrviQ5GCvPNn9HD/Vv1C6OOSglZUpvmci0LLXCmwVOFIUgwkNbAghZvlVC7Ngpsl
FKzBOg2bpyP4C/2A/NJEPxzvlDjNrs6mXWhsZEo74G9ioQ6yskwAnFxM49Ad/bgTuhQDDb81KJ7G
nTFsuYOMBG0PllrvR7zE+bFPaKeLYG6a7EDx1FVoG5DkjJxtWKITxXRFttiyy+G2uRu8VoMPqccA
SCG8wpOvJRUFxE2ggzjlkEkpNITCbnXDyJ8WQqtj2UMO+imdlrY7dUKac03oRHaELNGnVLStf/IA
nQG8w6HSKxaJduWhXjL+4GgAwcM59ZvrNWsCsiehp38BTtVtvT/Dr2xrUnI9qKxhxRQmbipr4rlT
N0QquMuWxL/pEn+Krtm80i8oAMKPbm2mn71o+HcIU48/AZoZAKNp+AiTliC+hS1kHKKXL8PvUnvi
BmbV5EPfM/078IAiKP2G99cLr3Fx+CPqCx34yxnXzDgcrFXsQ6s6jxaRFvnjADCmvyOmSXjpQifU
zimIUxc+VBBYsYrR+6U8tEAKV+txuc4hYTCUnvXDDyYCjui4rjWfSsNtlFZzlPZo+cNBE44FZAbE
T0MjKCugmGO+BEzXd8HSmWY3DsR8a5k3bzjXLqVlNjt+q1CcPIUtUr+iGcAGODpAOR99O7GuVHKO
otvQ0hbuWpRDoDPOut7ugkaKr27Ma1ku+eoA76Rm2EF7QJ5c1CcEFmM1CLnDavvP3FEIaGlVz6as
jcJeUK7gSwaQBHkiyMiADwJneCwSS+evSa26+kpgsV/gy0SihAUEQEUokJECAGWzPE6QcbruepX8
howWrq4ur9ehEgJqglUHdaSuilIrP+g88tJC+/noFzQxbK/R106Lto7tnxBtzt/Mz6erKa47fvC9
NfxkUkHD0pN9ovFOah/pKIzT9ji5UJFpCW2WMh14TqFx7zV6T5mbx90kRNDsF9/1EtLCYSdKSJnJ
5ePatGtS8YkmArJeMrkZ+WSzAt0n/yed/B4TdUBpT1MUdrj7hq775RQMOYtFCO+aRY4+QtFleYhN
iEYKaeclKDl6+TdaY+hfgqnbkF9+2uTph6WDyt+AprvbkVQZUPbJMKtyrdeo7XdzJwe2X4C+ZtgN
1NllTx3gLtYmMIcGKCb/TgYvIB/rcI7g9KENEIGFSaeJn1wYDNDp87RipgArJf4prIHwy5AmXP4B
PAgw3hGCFn41IKE/26C1fg8DD1aTEj+illcUAs9d0aSGTXe0C1ZXAAEz3aRj5xFIKUvACSdvHNtv
sUcAqZiDvp/KMfXSE/RzRlfYwNe6TPFB6U9uJtFykCO1XTF5a/wEc096C+W9hEUQcQ6WD7RD3lOq
SeMby4ZppshRueh+5iCPjQV0o217NjC8yMZCqpQF912G+r9ck7b5PNjAy4uUNK6Dn1/ggHWAghB0
iwZvAhhSz0buGOVRVGQLW5pDHjn7NY5pnRRpR7PwOK8e0jZc9Cnbi6WZg/26QkVjv0DXPrxZoNcj
ntwa0PohGlmv72UtycMKKDoMHHJi5F0MnHRzazJoYv7mXh301xAyyNld6s88/AbhujC7zdzQBTu0
1bz7YWADR0CgJAGIU0e8jJI5jEqydG1z0EDaP+U8tTfx1E3mqALEmH06QCv2mKdSIZdvLFOQpFJy
LfukTbCJjafhYJFM5hCxemr3cTdAaULUqX1iQeNHt1MixJ+5kfEKKk1iVNnVvQ1vW7Hyz4M3m/oq
oeA074akye5T6weiwvBMjHu4Dso/iU37BGArtnyGya7jpUUG2Nww08zJPsfviXarzWExR5ZgoFd+
UrusmLnymiP3CGT1bQZlHkgraX0dkSamPxfjZLsb+3hdd4TzYSh8o7vwXqumZx9wAFVXJibiniqF
j+N2lyL9grh8k4JSwhce5odk6BJVtCOJDPjJNE3vAWTwfFUm2gr4OZvGm3cOiq8QG9PduOg9x8Oo
20FToF/9xnZGlNCrmKKiGW1yjR6pE8fcrWm+b3yxIGx6s0XrrIaJHqkyqhrzu4lW+t1EcatL2qss
raSNo8889afxpqVh1gDeB4+mB8C5k3bXkwSWMJArthG4ClnI7DpDlijXK1KSjOEKvXXpIDzQCmCy
nVOI7rE5/xNEnPlnzgPffQ2AYmJVy1dwr2fMF+Non8C0OtuPOpn4BkRNxgoSrBDD0IYCTbGfRLCo
bz6FkKdXMICPur2nPQfprp7AX/5g2rYbCgJsffuETBEap7ic1+lRwTNPHTB9nsynxPPHpdSDYoiK
kAYNdlPaSyDi2drhoosWm+OTD2S0bzObKsDyxnEoJLBXU5Gu6eD/yJuslcWmSxVBRXwecjQHQScv
Eb36qaBZNA/lDN8DXc6wlEpLP+wQAYwP262tb2KWG1BeIMWzuJqdrUvEUjFbL+w2nAd5PXqct7tm
VPwmyDtPHAU0vP0ymDh9dC32EHJuWceBowcEqmwbFaI3wo3NC4A942XHrMjnK0MQ5Io1pNNaznzW
3xZIl5xdv+RAR4/pXJe2b6xf1OArnWa6pTa6awyCmwvNV+tYbmEbktCoaGeznHtnYg8Vpx/SckFI
/ZJPIyyY4J/Dz1A3R8gVQESxXYBQ0BWxJWHzofEN6pmAdEIUHTVNvgMdwsYKMcyEpBxJuIq9gd91
tzPe1If7peaooDtohfFdFC3LWc/9GJUBemhNIVkyE4iaG+5KNJqTEIdxdfSOghbDfmvRmpmX0tUd
8OloxfVlzDNkwUELDc0CH0TW7rmc4+VmyGJNTpqwKDzyfm7mY6wDMxyoVxv8dmBJxAKLjFHkySc1
LInqkPdYXecApKuUFqSN+/xWEcnN7dAyYvHbBtBYizBdF5IVC0k99Q05qhq+pmqQ9bkWOUUM9JG8
T7A5jTs7XLspXNG/DmdjjkGdiDsKrAbdpapj5kTqTNNxh//ymqeRURGj3d1rt3OQjuyrxOtG7Eub
ISVDcBCkoGOAiTnEP3RTLDkMw4vZ2Uwe0Y0ZvB009qPpHobJ5HOAf209rABj0GL2wnGsBL6DYR/6
S/YT/o1DXQQGSM2j0hReBKgfG11FOVLH64nk+lO6ordZkXRKwZjpKRwO2lib8TwY7vnFnKT/IfMN
PGdSBAhWtDzWiEQe1Llv54Z5kB7E1eJ2wVg3v+I5zRZ8L238I5zqWJVTmtOPGjlJuAPsghy9xIfq
2MJzHpWoaZiBu0hQh3AyI/oG56/2MMNph6jIMZU46yiX86HX+LM+Y6TbdcBH/4EHCmwqBwxH7xsy
zd/NJNo7xSP0hpsOHPmbbuAE+YeqaYwm5mTVkfmagjgiwUANa1a7XRJ0EaugPkZ4lQ8u+Bx3LB0L
QxYFzQPH+zMsOcAX9TgZ8xJkhfCDmsFmKMCqys0BdZf6va5GXOc2y4bjLPj0DWqA+W275DDOsQ54
dWQPAf4ficsXfWy6dK+7yDv3pLcIwSzKThaWo787mLb2H7PJhmcczGhE6UC9BwAcUvhyCd5dAeNQ
fybCE7roUE/c111NkdA3o/yExyLsOmU9xTJN5p9nb8mDsvcCc5snsx8i4dVrfZ3ImXzVPrJYPEq9
mGO7JDLa6SiGKAdKtvUrnDHwxUe5XcgBZcBYn1SmeFrMAvuzy2Q9nttFjWnR2ZZCHUE6vG0fd921
P4X+r57QDvcsdBcf4b0V/vYkhfjjYvL2djYKN1tmnd8U3CH8VPgUyLeWK9NXCiR4WN6bOOZlk0uI
uy9Naw/46MxaBLQJTtkYbq2jKaMQNou4LvPZd2EZEWPTqotccCMbnFHIa8e1KFrNV1GiE1v3x3wi
pIemABSyqzhsvSvUEx7dJ3JMfjHrAdizulE0KKJX3uGGGXCHrFGf6ztkYrYvaK/jYK9xA4BLj8nD
k1nkDDNBB8GjQxd39aNZbYtawbZRXAGbnySFDIFNilDcUrB6WDgW+eIly0OkswD5JkQ1rodQ498G
zM3n0Dju+6Ts1oUfVltPc9E3ImrvrQv8X/BdTGxJVdr1exHP+P5H1M8tvt8m0bgXkuBXl+ac7mQc
IMnv6qQPUMXHgE9INCvn0iQ8hKkqyfKuCECUmwo2946UXAJZjI6RQ2c1mSaA0b2egHKjdPLTMTvO
Fa5tqnExcxUUQe4rcpBtHHZVP6vWVTZOoXPSSJOXXu/qBRuM3sqRtYlsi2AcbVYmhLLxbq75cCeg
g2UKaOLk2W2NcvfouIi+AoVV20JOWmo4p+TRQ8uAZ0aLp1l3jG93Q2RDWJX6/oi0PmzRDCtnm9r7
hGjQO23CSHvVK0wVC5C8yScYL+rlqIc2/7oif7xpRxr8gNlDz2/WBipjuFNXNZRTz6OPYQ939A9t
nww/W+Lxfr8iq32aV1zGJcdP/CNBnkEkWdb0dhIYMxXIEk1zXEJpOSrbVZhyGAG8RqkWx0gg4nG9
jWm64pQ2BGlLvyY/hn529IrrHnaNyZQRV4JYF2NMRmKRQsRp1jir8PnGPZZont/ZflpSNHLQaDlD
q7WzBbgF+mNIRb3uJ3+WT6KbF1dm8ZwjpZrrGN2ggLDHrSzBDYewPe1R87rfuA2CBuqGfQM9OW7x
VpJsbvaxmmEiPi/TuhNUevk1MSw8A/McPPRD7rPSd4s9YZbJUDqlafuxJ/HiiiGEZlmRQCSaFFnM
9eegJs1jGI3kycwmx1S6HuRhNhAcK1G3oR4nKIFjfIe5uuqy1enC9BnkMxs58BpBPViecAFksuxG
O/2IpO9xbIClGPeaLjuLTUgSAComfkkymelARK7VDu8U9icJTcL7epVhUMzzGonCkxB5P0QcCUGB
dzz+HPy2t0XrEjsXQGTIT2kmzU0MhoAsehyH8yhb/rWB7tpTw+L6iHTWmyBHK1okIDo5ddOqvk0O
zJBiUDk6BX2kBDrlcDzFzDY1nkDW2AVXpuFNc4hESNFVG9HcLmDiOEMzK6eIde00Ts0pgUv5UGIi
pFgljY9ywBcyvDMiXeDuw6wb8eAkOOJl9BRePREZKvwb7gHWdRi+tSJS3Y4uk8TRz9k4IxcwwyO6
LqmPhITO9y0y+B4eQpAiKtop8X/HGGrTgg0tz0BR4vpRgAKWFMM4onCdxzm7G8dRQjhWtMFD5PnB
j5yzKShnM4a/DM/lxxanfi1jFbqrbKFDWnoGacgpsZAfRlcyllcwpMuz0msN2bMFxS3MXf10Krog
m5MqHerJQ5Y2iQURami+Qa6Hf1V50H3TrY/+g/YXGu9NPUyP2jF5n7cSnUudJzrcxUOcfK/ZzPHS
0HFaMVKO/MeGdNHNBPDbVPrMgyfWmjr6O5skkkKLAgrBIIz970nEBjSzqKPInyalbxJotXmo1rv1
JgQvlpUuX4HGCnOZfAp0S05h57pvfQwFrorpOHlCzrXga/RU8qBTyBDumL90X9G8bR8DHi8W9C/p
fgagtYboLaxIhBL4zjPwMCywXXAsl49LAFx2YUw+fwFsE2ECQiwJTilMg8KKDjJAClULFHCDnt1B
1PDMhURfTI4qbahf8E4uaIxk1mO7rh63sA3P3LPiwUzRMIuzXzNT+smBCqaLPstg8hIZtMnLFLJE
92CtprxctFK/fI3QW+FYxU8LYvMXgMPllybWIVoQTYw0ovYkoijnahjLtOm8qVqjAFZRMm3xq7tR
+xk6EZjTQTwwd95uzhO13YfZcBrchFAw2ag55x6FcGWSmmnXOchElo40uIkmVEVPgUEmBRpnH5+E
FfD3Ra1DvpgWkJ27uEN1WOLWNik+DyMgl24Yn6HUCjnKk980c/ihJynO0OrgLlmyaYrPGHhCeCqy
rMmOI/q8KPFkQthVhE4jrwxr+dUQzc7the+ZvAiEH8+lTdwQlBlMMDCzmEniilAn6U/ALkb0QmYX
IO/Eb4JkPJrLh7wNpqikmGhANadj3TWHG5p3G7Uo9Xcuyr2hyEyE5k1OYwKcQxcFSM1dJtEN1616
mJzfNTsryWwKI3LLzuja0x8mhDQ3iDOd+WBEHBhwI/rkLPqB0xPHVX8vJXPgKDBUABW47NIWGrQ1
Dfr6jJy1DyQZS3gFBAejbcsrtTjxMJoU9aqdU2T0NVKPERidJL+VkLuGeKgx0x0YfGgW5SAYr0Vo
E1xuMY8Bneq8aO0KoSc1FAFajg9hP3nsmOu2/Y6kCMWgVw8p1MNzdGZA6RT6IfHqhhxHFssv7dDK
E+0j+b3JSP3ZLvOUbJ1k6MEbzCaycmpR4JSr1vFV2neDKwVVGIzlEMqWxYx8TRxmEWfzSaJx9x32
SOQj9dKuKRUu/7ygiAJ8509BYOEgXdtbGs0pRK/QiwkKSI2g4dZnsfd9RrVxZmtsPim3dB9kNyDX
6jOZfcIHhu0asrq7llONYh83dRbe+7nnNacupBHwuWbotzIjcfg7nrvWFDOXJeBQadCGoEQkqCla
h6RuiVFk7urMAbYHX+ChLTErig+EuhDeTn1HJC7LRH5EHOk/yJ7PLe4HMKh2Yx0HVRSrPkJbywW3
yOYcPiowquLsZhzQMr0ZUcJBChBKXsd4mt3HeAqWH7a3prnKjUZApFaHRy0SlpbT5nhSyjrOnjwV
B2eKoIOPeaCmq3g655+hrxOgLdv06felVkAaTrnJcNRqmz50euxbmE8kIOf1YhzSoskhU1NkMFJj
h2YKbbD3M7QHcM8pCtRlz0WN9l5MuyIaU6u3rDY7cIlu3m5uVfDJEsI/x9SSO7jQLjDUGqGYXUo6
LwdgEwhmUVHfDhAB9XIIauWMfRuNrfUReFgKM5yc/1oakCIKtQJbig5+6ot9Ntbcr5I+j8+9sfhM
2NxikJNQMqPPidTT37mEDR9TjMb+kFC5FsLDSIkQ49F2LTIqAE7gK40fOTHtI/zrgHdcoY9zpLBu
7G5kb1F4hrgMUMkk6XyFThwEtkea6uZjH20Mt7gf5TtI05cgCoCBNxAFZosAuF46d9e+GhWUvDGS
tgRJWM78/eDrAJ6SLP7UUj1/fnsS/QpOEgsS+DZkm7omJMeeD041N9AbgPsG/DP75S6q9Vx2GkGU
aphp1UGH7hpqjJPgetoxz+V7K9r3NJX/I7NdgDngqgQGIQDrm97aBUAFh92A2s8E0N31eI3xZJRs
zaToTrN2cjvoqSOpZBTq2IVbGa4ibXAR7FB2hWeoqaBj+/ZbeQmYwZQVqCr4l6FDCG7u85diwkAK
puDxCW51f4OSXn5SkWjegd6+MrMGdxsKlBuJBHrSl69+IRpzklVUPoWEHEaXEyJAEl/TfmWHf30g
wH/A8CdA6CAhvjxWDBNSxWneVzl3eWHZMF1j6uG/M4R/OZyGv2yeQZsAiBxYLm6H+y8EnBTYuGwW
eCA9IgiIlD/JVY2f4joBF3WFn93oqfnh7Ud77S1i4BEHQPpuHgTbn/+1KPrTE8BTmahWpqZSZnN0
JLms95rJ/h1Y4asfCzB3Gwkd8I0XLAQPRmgrIPR9RRj9MljpDpFzusRkr7+BAUd9DCGUuIfYpf4i
o3UsOQ/le0qiL88mDuVfv+HibNLQo9FkcjzvDOEgZFa8v2EeD/8d5bB5sEOlGWgDCKhcojVTWCEv
6I1UWCspUBBYWsQ1euRmdeQR0xmkBm3n2Hcga97TTn4tCOINb9J9cHyGAu3zLQUtckVEavuq58Te
NKkCknJhI7AFkPEzHibKbx+hV9eDBk8C9DS0VcIN8fHXEWoGEPM9PkJ+1udLhdY9wNpel+xdjOmc
3fR4317vFVYq9jAG+AJwlRTBd9vjvxYER5P6S8z7qhZ8YKduwUqlDOP6ZpmS9m6cI3OvNeZ1PUxt
YNg8YYwcdd6aFCFxWUWliK+E7cKvb/+uV48WZM2g5wkV8uQ/8MlfP8v2cdTUEJis4Kzc/fAsWOUe
NJ6Lt1d59W3DXRsYbsBnUJ8/f3hmZ4NqMAS2bEU/oMk9ee6CCaNqVHy3sG1/Dz36SlSCxQsiLRSe
0DG+hMazRKnYoTyo4Iaan0JrzR5zzhhtNCC//NrEH9d0lO5fn3IzPICsH8R6IKAcXmqUrqoLCPLW
vtL9UD+lcdt9AS1quRuCeT0tBJTcd+6sl8HpvxVBq4YNEuCBl7xRJuZ8bBYmqzQ2LRR4Y/KJ8By9
tGxNywZI77LnON7LYtDHC1JgKgRQMW/v7Qts1PYbIJWaAEMLdOQl8NqMjrTt4uFg+2kCHas1u+rI
xnVzaMD3nIb7zB+yslXc/queHFYGMwevHCIP+AEXpwpztcjUrYYoOey2j9YoWgGZoothmWAK5ch7
2uAvTvG2Hihb8KNHnHqRN+EKXeiyCgnTm7D9mbFk4LsUJdXjCqFVVYbr+J6dxotzjBU38vHmjQJU
16XOwixyTAWB9Qa1ysGILk302TGgVRr471wD65DeAVCRvhMSXtyu26IAw6cQZQLa9tKIu7Guz6AE
Jys7ZH2R5yvYkRhlAi3I38tRXnu+7f7GKhuA4aXauhcSjE36qkl9rorYE0ocoRkWZEW0+uaA0qH7
0ePlHt4+s/99GM+yTzwjtIQBpMeHCs2gi6MjHZAlwAcNlQfm2L1BSYv+WA4rcN5OERTSIFT7BX2/
tlIDzb4CldyjDeBqesMAz8KMgqIGYgB4PDAW1FnBQ0xA/4doAsLUliRiLvGC/ovkM3IsqWWVDbI/
emisVUAfD4csRx+IrYs7v/1OXjvd6K0CcY98bruGn8domisjCCr+apjUAuYSZ/vZY+QagnUdhK/a
95ixL1VNsAe4DTfeG2gN+J/nCw6JwGhUmKGqJ4IWtF+vH5Bc0Pm6hnPVOV2S1VTjwqLvxgvTu9bv
xYckdGNdiHElHwcN6Pu/v3JIbCJ846YC++DyMnRmUE739VDB/lZUuZbDET0YVkGVK9ingD+8E79f
+dICKHDkEMSACX10qZqAfkXUU3/CK2+j5mhH8xgvCa0yyOXs397cF9c88jkw41FoQdUNhICL1G4l
NSM0xPikRbasi8RvoifI5L2nbvjyLtjODyS4sKVkKwuebymdYNgC0y9Vdf3g7wH5gap0FHlX2cqn
IooB2FB1Gp1QMrwnTfWyntzIIoDoIpKAJAbNz+dLw/o8l+kUqSrCaBIFdAeQRpqynYGYlasGS5KT
kZOtQoY8h5h8ODNl9TeUSO+57b7cVbgiRoC1B3GAL+lSXLubUEf6AGhAIiCrj948zX9y8HY+TCZW
9p0T++payCtRxqP5D3nH50+NajgDChprZco3BZ8jqO0G7VrMy9JVbx+h15YCtRLlHnRoN1HC50v1
Nh7kmsWq8hdNdv/H3HktN45l6fpVOuoePfDmxHRfAKAXRUkpk6UbRGZKSYDw3jz9+aCq7hJBjTA5
czMR1WVaKS5uv/dav2GKRRvZix9CKT/N7M6Xk3VchegeICKMWuV0J6JsogB9tRjKLhxKmwwxGFG/
PGbHmd67IJQwZxCTl+g+bMA4D86bBGcsb9X6hIVU0T+WlX4vwIFwh+ZULjQd4+lBIQFljGCEXMjD
mSX5UX/SRJIfowwPB+558DIVld4faGUrRNayoFqzAZ0UrMNiyGZCXR6zb3aAWJaz/rlLTNoJ90DK
gMsUC+OkVcsoE/WbnpvTQjS8DKANbySNsptVzCQ7PlyTBjW0f8WdkAFkPffFEG9VIGXsCW3eHDdx
bEpLOcnKZYINpYvKYbGJT5bFCVMVXwa1ML8lmFXP7ewfTCkeetRauROSDZnyaAb1iNpwmBR4f9S6
Ay5d3ManzJjp5w+jcDM00GrWGdVJP8cYIvi8zYtFT23VJdNU7VJy28+/vBBH6YWROUogci7nEwft
UYmjMS8W+HQlq6zp/QVudbLdJVI3c0DpfNT5NQl2MY8ZHm5QyNhdz0OlKOYdzVxmgeRRsTAjfDmP
pZK8dqwn2+yQx5lZkR8GxPZZpA0yjONxJr97jvpmJ4ENMQqKTcg4ttCp3SjUXkAWQD/QwmhmwD5Y
g+O+iaYY2jFAnCfHIg7MPr4vaYlAwlFxgkQTSXhEotPTqTOL4aO5oWHdCtWQgwHt3/OWAZ02usjC
IaOgt2+lFtcv19KRGZgZso/icKHmyYBki25O2SJ4wmV+GB6R3q1Mc2F51TVMkDmvtI/67c0ZkxVl
wDAcv8S7Yap5ywpHry0WrW8hE0ulYHk06sHVEpb457P9g70L+67Rp4JbBQ2b7CGlpFVN0WU4wKnK
aPWLxJ4XlOBdmqDbozevO3XQ/LIkJNMeYhG5xTH7akzdyrDX8rPm1JYLKebRbhVtsR7JFVlfSjNn
3Qc9yT4gmqN9MlenqV6ABK0waa2kXJgnrD7aEFu7E7xhpzWpvX3ekx/MDLoRWSBjFCeAUXg+aOXI
+ebqVC4iDFxuKEEZtlppzcw8/2AFc6JJ3EnImFra1M9TT1D86gaVeR6F/eLkp/46ofCGvwI1P9LI
/4MbEIxQUsGoybIZTimoslcqUtTX1SL1oXzXYmfYecIN8BT73R/5hv/40f2/42t688fGV/7zP/nv
H2nWUxb3q8l//vOQvSZfquL1tdp/y/5z/NV//9HzX/znPvhRpGX6s5r+qbNf4vP/jO9+q76d/cci
qYKqv61fi/7utSTn+BaAbzr+yf/uD//2+vYp9332+o/ffqR1Uo2fRnEh+e3PH21e/vHbePP5j/cf
/+fPrr/F/Noq+F58i6pvxfRXXr+V1T9+E7S/0+9ve5uIRyOTi2dB+/qvH6ECTi6Vc5fLDuWV3/6W
pEXl/+M3Rf87Ct0k1hWeALzGTVZ2mdb/+tEoT8A8IuHOlJV++9eXOxulv0btb0kd36RBUpX/+O1P
yb+/zjH0dpjv4/sHOiS5BpjR51Mfgwb/xPX1pyTZ/mbYZPfxnfS1Sm2rgnVkZ66+eAm38dZ3hiuY
YrmdrtpVuDZ21q5/1a6al2qT3ZTXyX20EQ7Ry+lFcrV1dD/4C+NH+1h5dv4Nx0wn2fROvrDWspNt
jmt1Ye2GTfPiA/+S7dwB6uXmt/lW/+bfqD+DdbrXruRvgKdh8kqgDh6L++qq3ArLcmEdKjdaJq7v
RJvwUb7NrtqFd3vaKMv0TnbkRXSDcf1tAfsetPZ9vAjW6tGxlskhvW0fWry9qZbdDlfmqruqH6tN
ficclB/yVnX8JWD5K30VXmvLfOW51TpciFtjCUTj5+km3fItr5WdsfYe47sRxPDD/CmkZBNRRHKO
61pHh9fOdTsqXXObbz2CQlQ4WEttLT4cu0O+zayb7/U+2FIP2h6v/Zt+ax36R7rwijb8lBfJ0tsM
drDVHRyNd8nBsA07W0ZfvHt5gxG44zulcw9MbBEvsitxq1z5Luy1pX9N0X6bLMNF6qhuZcer9jXx
lkW98L9q63QrLa0lSu/reu/dFoAehJ33bKzDFaSWyO1uR0izZntLLNpLJ6ucQMe/mRW2rv09Up7H
75G0w/Oz3Wmb2tGdZNntFL5XR2reiR3z9+pLz3VOdcAxaF+Hq3gd3Ga7fMWd5LTJ15qrOyfaxfuL
bjlt/I2xjNfp6riTt8l9+Sxcx3vzhghPqBR6trjwNyKGC3R7uApWumvcKeCu7dPLEbTkU7hrDu3K
/Nnvi8punqw7ENtPyq76UhxM3Zb8FbwlVVxbfFF8O9fidbCUFqILp8+RlvU3c9tvcWnlarGId9JB
+ML8bJzATw5BvDaWkp3u+X03cGQbmOsuim1xaTAiq8jNfodYaee3zU2Q25CslGs6DZ9ZVHTWPtBS
0ZXuO2+JTrsQL8XAya6aZQsjzo6/ay6inise2/hq7m9ix1ad9O60HOxoaayjl2V1fzza+qOcuMfT
vsXHbPuME6hvmwsICQ7Xr4WAgh7fIn+O98MuWVaHFFcGCAR8xMuJaSQ63YatXZUAQB8hC1yFDoin
ol5K+tcaULZV/SRLBAr+Z+TttNjWNVgY607ZV/bNj3IJPq5bRDuMHRzbw24DmNBDc9t/0R5iGNiJ
ncU7/j8NgkzvpJFT/kAEzO4eQEhJDlgiCm9OLzs6czG6gh2ZQMkCwZNodtnAI91GQLr6tfijU0sn
YO6KC2+lFnb/Ld8OTwloeWt7XOQuhninrfcjva9vKLFQUwRd4nTbfIMBrPENF+iDdp+jkKyve7z7
rg32pWrZb5MrdYUmtPiqPeTcVN3yUH/J3MRwJGVJQnjf2/DEwJc+qkv855zIhXOJmUqyTKVlArL2
VNiRigMDhGA1tE9gSP3NMXLaigbv9eFezQyXsuY9XuYH6gQPogz5wm7S26ZxDbghUWSbcBX36Y36
YoKmXXRLiHDyNg+Wfrcxon30LfgibPSVJS8TW8hX3U9EC3GOXDylqWPZwDLDW2HBot5A/NPKRaV8
o3/Fr3gYyOqT7lqeE79mxZOwCFU3XGUQlcAVDWvMReGZKdEi+d4KoGDXBvANAB/FruM58DtwR5ti
5V3uYN8kubq/U6S1NSwAkY8wfbqvAXT41McUftJnH6wcuKfWjbwfXhAtlaXypR7WsX/TSeR2t/Ii
fAQmK/2u7rCSTh5gLcdP9VMwaDaJB3NNhRCwZ7sSKVjpzrOhr0YW1mPoL3X9EQFNS3wCWZmuWx/i
F+TbRQlIKXGHr7XlasMqJYG+6a1v9DVY75APbL+0X4xH5pSTMLuvqzuxcTDKECi9bqvb0P2CMq3m
1PaQUOJe9u2Lb14dLaBQbvtUPom3omY3S1Fe1MISyPeqFpw1HojJg3Bj3pXrF8T9EzsWXUji2V5Q
vxl7Uaid+mt+gBBll0vNa/fS8S5ZKof6CHDUTp6N+qGG7hTkxkom2Zk2gtP9QON9lYBhso0NjzGn
coO7dtEvdA8G6v7kwpPx7/mcr5Hj3/oGZIp2yeKQXMHf8m7M9rK1179jk2gH7mnRIEfgb9g3bFxM
E/1JGWHcq1xvFlK+SHvYzbYJolp12d9iGJONKzxGAEN+t1QQxrYc74OvYvJVOhTVM6BTAzb58ar8
qVSdnWc/tOLBOmjhrt7G1pUqrtx8UdssqtptOuehWSzaHzFSGifoSc7J7nJbfToOL81egvWbZaCp
2CgX2R62AZs7lXy7M9hYQ35wWy+rkwySD6xsEIg3nFiJrf8oTXswk0c1UJd6GD8hp9zuISSHX7yT
AxTQahbJCvDwaVtvWhfM6nfzzrw2TnRFtYcOWCJU9J2/Vfto2195B82J3fw7yMINoRjUzIG1e2WG
dgkCap1tdE4X9dnf1N+z3IaC+F25adfqTgNs2cDCsQG5XZm5CzxZu5HWulu78pK2tgDLl0a34l98
1RbXwOU9n4mWLhN/zVzNAmqFttGuNXNhoCWebU7B1huAKa4r7amFV/9Sb7zC7QYk6hdJvPVkhGqX
qbHa+lsmGbO52SP/CHasXgfuN4D+HXSCpW4uW33rVTdiuoUe3lXui1g4ovrHE+qXruX3acxf05v2
2e189ZqO19ly+of+L17HuZ9+ch3nRZCUr/3ZbZzf+PM2LnOt5t3FS09EvBCEDFnPP2/j8t+5jJOW
4l5NsRarSX7rz9u4av3dIOeCBBbXbQS7xnfUn7dxfoSo42jbBf0AmID2S5fx8b3+7ipOAOAP6IKg
aCFif2COJYR3qQNcQqpuMI5MkMK3dsBGw0chr0/XRir4u5qil1sFmuF4xwx6EoTrbaFZjZ1qwVyy
TjrPLCCxzjdBDHnUvKEnUJY8/yaVFyfAX5OO0zlMA7cJnj1dCa6sfJB+BrWgU7uQ/Wez1/yDGpKe
tFE30FaF1kKXLQWNe2MPkEAdDcyrpiEVlutScCdk/TBTmfvgi2I+Q+Kd0sr4eJ9kWxq9VLxWocvy
pj4thZOgrIp8a3D9HksNTmx6c05tk/roW9+YGE+iJEtVihL0mDl/N0pCHpuNJ6vwhAJueAPmWWLq
fxEkUbBFvUdaDQdMV/Dqr0GoQy8CMgsxpVPs0gygSZl9hkZfGKzaUCvct7n+S6v9v3xany34T5/q
/wdX/Vgt+69X/fL15bX4Vr2+/O1LxT/Kv6U///bWD8lrGXx7vxeMn/PHXgCE6++gm3hkj6KNmOCR
ffpjKwA593eyTfj3oi1NfndUtPlzJ5DEv7PWyabwaCeHyIL/904g8ROU18nFYV0GLIF39C+8y8+n
NflWtHvI9JI+ZC9AWGdMjb2bY4FySmMrS8K9WAaOZFaLYyjYjQiJBsOXo3X/rrf+zAq8zwKcZ7/+
jMaSx3HFBPc1hSANQS8J/akJ96C510WtLFRxJvN1EQHpQfZO6mP6mPuarpmuyfOsTmJ1r3jcoP24
jR0riObkMC96jYo5SCqKVuTYSHhN9s/YNIQGn2tIyBpyPWGtqYu8iOtVW1OozgesPsxcUmcEXCeV
HHrPIGtCQJSWxkrjtDJeBUmAAIlV7kujFq4kL/kJ/j9yQwQHNwW8NLeQ1ONGg3Ln9gOpNTsjlY+W
jj6X7nsD5v11fvz5TZh+o1A4cKMpZAQYaitYlVLsqyQwl+mQSiifF9JXNF+Pa6+FpmxFMuo7gYL/
i4XoyjEGwd6aTermYiNtIOiHC2D14c5At91uAllB6SjP1seu+Zomasq1B0NGrL3NlRRrsLwCXW12
OmSCO0/wT76t+mkF/cjUr0Qv1W8/n6Zvs+SyfWMCnxoBYsfj+L9bFZEJlgo0MKovuI4uId8+ITel
2Kxgw00Rn1meuky5rdPetBHD8K81ZgTEvBy++UnRXEkO+oUh9/debaZfi1ztb7wR84WVko+ATjOH
UDpP947DoY5JZcoA5OnQ+5scFHHS93XMDrOXgNqsWqM2lh1K0U6htNZCK5Q5S6HLRcbVYeRBUjG1
LGQwz7tHI+MfDqEa7OEAOUMS2EeulTNDMC6h8yE4jzFZYkqlt30GLnJP0eGadIu2LHlUH8lRMC9s
5DMW8lWxTV3Rnpvdl705+lazr2LRwF/Tkz4TBf3YDVqwDyqyMv4VXA1bM/tdTzLh80a+3W6mjRy1
ktnOqYEDHjzvSBmNrCLsR5GXpb4K7k731iG50rfMd+nr6Yq00Cq56g7yCoWdZflwfLX21u11dp1u
5EPV22rtaD95dHiHOcfDccJ89r0mEyrEdjrIwyHYK+2ul+BkJfpCKKqVh+D3KTBsPwZL6M+g2C9m
FVwIcD9cb9lXKBJPSiPqIOSQjSkoIZH5Uw37FbBnf6bHL8b2LQaXTeQyWDNTj13qmpmYKFG313M4
0GbhaDXbj0om6PXzob3crCeROMDfbyGnE36+ekEkxR7cdIuoqftDcwqnPMz5QF0MFpHAX1Jo5CQH
tD2pnx57qNu6R6STmqMq0y5H6JjUf2uGp6BsFrjT2bkxcxu+WJ1vMZGh5iqCCd1UwVGNYDGiz9/t
rSixTzJvWYNnq783rS8lstBaPnOsz8Ubx/XdhjxgJGo1EvF8rFLEiPzpkCyP0k+98jZHi/xGOBPw
o8nIxQygFlej8R/nAUW5MZBvTLs9xqXdpoXHg+iUOWcGczF0b0VVEHjQKFSwWpON9BjBVG+1Mr82
GrK9funmgelaguKkfmwfyQiZqY9s35x/ykVvvoXl5sedD7DhFKY1RImiwg/LrwUruBWFEKIv+7hR
LnI5hWockheSZxbeBy2lIgmxx1QVnjTjVff9AOYGimJw4fPrPJEWaextqM4vS81YIvPmQLC9rbVk
W1qbz1fhxXKnfmxwKFN0AsVJ8POoMe4YVZvp/XWgem6v9guvWBkn8k5Z8uPzSBMT1fFlTv2TpxrX
T4ShL85EM40KZG0GZa/uhYO6ba/DLelv+Z4UleQ70grXJ7Rb7JqktzaDNpjeRv8IPQbFVQjF5rHv
3y2OLlV62So1xNs6HRGD3tVOFvIcql0iT1MQ8fOmfhiOw39U40NgbnoNtZo2gC4rKPujKTqn9gYc
6ypq+x3WrKGc80r69/vqv/FieGvbu2CTEUQrBT9fRIUItjOFZ+nX/FrGYSMHg1UB0wRQCGbc530n
Gxk6HaIu7PPWqxd1CtWj7wVzZvafAwz+iDJe2Pkf2EiYAudRVKmQAmRyjtdJbjXLJC+f0yiMEHcJ
lOWv9hdwaoULOI/HEdk7OURTEk5kCobguipPwd5Ht9htfKWdmQLTdcWurwOKBrQDJInMxKTXkNaD
ny70ycEXFH0V+aZyP8Dg/o7uqLXKxWgGbDXdrwj3hoPnjHtDBI+b9bsJrhbNyR/A7RxOneVKvn9o
Y8UWe8ntS/lLm0l23cws5w8ayDP1bbjGqvmUhYVA2ZCfwCEfFCXCIVxqN9pxEG2M6nZ5Y9x9PmYX
s2NEdLI/jUxQsOZTQfkyRVei84rygE7HLQCbHsESg+y5NkPVmJ5pdCM3HsA0o+A/lIKx0e+60Quz
JAqUkspVlO6CeheL1urzlsxFmMyLvgpPYecRITdMZxAPgF1mZt4HfYWv+QjYxP0I4PpkJWUpHl/N
sSoPBpc3QdzK5UYIMvfzZkx4YqzXsaf+iqJMVlEsocVkhURRH7KDIdrDU5g6AijY2+DHqHv62iK9
PwdEHzvn/aV7GnRM2r4bHpBpfYrYbXmA/AZRWpAWnuJCu9bmzosPlhNrF4MUYL38bXoqlpaQl+Y4
31LUM/SOiqI31kdCJHGBTQqVRF2jefm8S8dxmTaOJK/Fds2tQ54SlNC6ibzSGqif945MTelaOa3R
lqSoVwM3mNP5vnjAj32JRcPol8ITFbjJeV/qg9eHEAELBlBbZzfHwbaWyg6R2P1xNazCjbK1tsOz
8NKadvaaPn3e1o9WwfvgynlwtYjbYmgILsboX6U3QClnJuhHIzjK34+7MGf+Rf7JS1uS3UTgPHF9
jco11TrlqAXsHMO11yfPaRLMbMIfLIrRLoHrPsOIQfP07URCz5Qb7J4OKDS60dDcwOq5wqzTRfjC
aeSW1KG6LMLnTsSKI7WQtQbuMUcFvlz/AG5hunHucI5yAznvW6FIGoQBguEgUUdGpMStuo1mzUzW
j5rKiYNMPBaDKoj+yfTJC5SY6Pr+IMn26KwtOapiyz/Mr911a+ffm8fiIRFm7giXR84IJf4r5mTW
lFKYo+N9pGXJ0SnAVqKVFCckPrSbz6fnhPMz7m5vFmsS5zYvOIxvzvswHwIympk0HGI2GkSjcjtG
be/FQCYc3Qm3vFIeBmPxedDxM8/X/3nMcVzfbW4e4OZjKFKV8RXJFbunrJqjt769cz8LMTneEHlp
/EgVhwOADEfZ5fvOFhaNw3txJ2wEN9h0YFt6SuCpHWyKVfwTJZl7c86NY66hkyOwLNFOV+RuOFh+
sJW7taFnM0/Ttwv2RUPHFInBnQG1hMlBMchGWCtdORxA5ES2vkof/Zem2PipbY7YiOiL+eVaWgi3
4g+024Rb4RZm82N4n7vWQre93RwD9CLV8TafEFgSNbDilPAmYzuQhTVyLRYP4SNZB1Jz6GNFdo1y
lW38Pvek+3BtQlH/d7TJMIcZBhHokBDtZ/OiKRstX1klgnoImnGGQV+0+3UaLL2Zh8ikGvfnqnkX
dzKwim+qtYLO3CH+GdxpS38JSmaj3xg7/wuSxbsht8WnbmapXu7zrBpUHRhohvsisSuSNe+PAjHF
n6pxFTbreBMpXzislZlAkzrsH62z2NrpVrx+cBc5X591rqWcWnp/6L5Wy+CbcT/8sHbpXXi0g534
0BcuUqIFk612zK/1+tf3BupBo6s4aRBFnYyoJniWFfRefxhkHWVUOLxzt8YP7gM8it6FmAwe4qGZ
IQ5s6OJWcxu3W/Y/s6vkSl6V22QDngOgKdajynVy2kCvqGcurR/tCe+jj8P8bvPrW0xN4sIfDtEQ
4drQCUukluYcXD8MAoN3vLaS9ZiyNswIxnRS1MNBUFkOLcCWfOZe89HZa72LMGmGEDe5kCFTeiiL
xyFAdqtHqzaeo6R+cA6SKYK5z+2GLOOUaxAE9VD14zZeW9dWv6zbJwQi0JP7fM6NAz7ZQ6EWQPmi
IgI/Ywr5H0zcLU69N1wfj+p1f1zWp4fEr2774coS1Jmz7/LuO96W3sht0E64upwPvzmceulkJdq1
fLIcqfEfOgv1tB3KvhQoEZKrAKghbP55Az/YJ3UJ5QWuKaxmSlmT0crxdyhOeV1f57W0zgbEDyxj
6ZnCz1rY9Ea1iCtwTUmybIrvjWy60Pt56cw5YF0OJiU0DLCgYIoQbN821XczHyH+zCxCsbsOPCoo
aDotyf0jMpmX96UpzJUtLm82BvQhCin8XRnLYZOTEdJNKbSdfDwgnRsCDlUXqXDcVFGyMSNv5ZOv
6r3Tsyj7G/N414BchpE30+8Xi4TikYS3wp9mzVNCtdecKIceVes6wL3BKdWMyomWH5dqeAxmCsIf
hrIw2x63b57DkxFWkrxrAy7r1542aAuUy3HQKCHCn9Jyjnd6MYV5aY9ORgg9kJ+g+Hc+haOuQtj+
iHVJOwy2SCWo81+D7mHQTldi3DiFdPCrmRLDhyHHdz7DOVbIJlu2mityAZAAJfIc1I+WrDtLcgNV
uSGDAg642vTlqKZdu5+vm7HTzjaGMeuvYsg4ZrZGFarzlqZBZkQdCuuHRs5lpxeaZmdF3rDofF9G
9xuod6dLm2bE33we+IPJS2TSDpDueF+pU3AEFa/8aEY5YGI5XKWBsdaANgsSz/Kj5n+nsLOA/79s
8BjQ5BVWPhKC1frM7P2g9fQpxwdGKrwsR6bI+5MqKgukvo28OISDIAI6jlHBiUoLTX3JKl9gtgL3
rjLpppGKuayEPC7OSc+TG2D5sm3xtJvS47XGF+swqotDgcKgj66uEK1SIwRMaqTJXqrlfmdY/rDr
iz52shoL+7bCQYB2kLTAHMlpe/+pF06YRhS9gjoiGsojS3MZYHPrDEXdbcICVDbOCHNSFhdnrwFn
a9zicEYe1RvGn7/b5rwB5bAiQno7aK16gco5rluCbs2siInSDKucMCTuePaOiiuqOhkdNc9QyENz
8HA6WVyTKilb6Fr9NQxP0q4x28BVh+EW+5wCdUfFXJzMIv/FGu3bN9DgyKGXQAV1epQNQeL5sSeW
B73J6s1QoMrctWa0+nwpXC59EqLjIlDIcZConLbTArJgekp5KEtdXYjmEH9rvcRy9L5vv4RRWDuG
Xwdrs4na6zRXo7vPw3+0CFiHmKWy7YxFgfPRLNQ2r+oYmZcWyeqVnuSKe0rxUMsoxkl43S71Bptf
QRV65/PAF5cSFt1IxQJiyD/lKfLARPTJ98JWvw4rKji1heSKXLa14zHvkfIVFVDD1o9fjIlDnUkn
I2wDL5v1d97YmKqW5BtHhVX3XRD2Qes5SIa4UvTYHn/N4J35O4k1WSZdm+BylnnywQpiJzTVnTWU
u9SYK/JfdONbmLHSiEYC8lOT+1Y6HE2pDlX5oGq2/jp6/vS2tK+fPu+4i9N3EmUyS3SrqSoR7Oqh
ybt1ivhz0GwxeJjJ2V/MRaKMBE7wIQoFzGl9irdR6IlDKB/aYqkP617ZdgUrfyGlN9WvEc3fhgfp
KOi2JmoDIIMnLcIoIkIEvqNFX2P4+dGiezwqm8977WJpkxhF8WcsyI5s4mmtUgpbZDjouIOvWnh/
l+FDiIGACaYEuqrjSalol72MU+Gs9tt4cJ8dL+eRp/ASkkO1hNKDyPsISb06Ddbckxxh+IG1wF0q
GqtyKF1U1BfV8GzVotuflO3nbf9gXvLiQOwIwTuwc9MbDae7GR67TDpYBpQs4bjwrae+PS3q+LYC
u/t5sMv7/9jecZcGKsj9f/oeLEZUuh/k0iGCB9LClEFufFH6sttWp0e1++rhIeWnX7Q2c1sB6lJd
bPp0jtt/cf/nS3CB02ku2mSgWc93lySW0vDky9JBGwS3LJ8R88TR4EUs5ywvP5pX4DS4QbFh4Q07
jv67E3gILfNUFIV0wKKgWdbFcx7s0pfIu8vVAxCfz/v2o1YBlYUSy1EIjH7SqkCU+hJ1eQVrHlyt
BnHXduEeX6GvRWjMrJcPdhkwGn+FmqxJpHW7wOpkhVqNfHfU5WVddbuua2duvR9NzfHRAkiZmwx9
eN59OCTW6kka2JlPaugcT9ZXr8Fcp1LrRyVs17kezEFfLlMyvE255Yl0H7OTV/h5yCxO6gDdmuog
BrH5NepREsblY9gqst87R8zeNmyHr5EYGvBhEEJrEyyo/eYK4ekU6ySOKg/tkiEN8j16mf4+C8sf
qRQFKwTUm6fPB/wy+YcoMOAOkUPlDZY4GXEtbGXJw+mJU7LBUc1Mfs8tRLPSqtGcY8GWrHIV3TWy
hTWWiP1dZGTNos+H2j42ie/UfqvY6KsLdhrBz/v8y12OHfqKvM4wkUZeBeDieUcWHA9thk7woWxM
C3eGE64avuo2WjcsFF3Ymd4pW3we8g0Ae76Zks8aeRCAT4G0T9e15ctVG4x419brjeejWfsvbVhF
X7DsRfmbTHz73MV4AjnDEMe/p3WAsHB1ErDOqqnffOkw4Lw2BTVBrRY0KSRNpKMeQuxdn7Mckzie
PQa4YDxygmclkIbMbpkk6F57snw7WpAAjfTlYdueRvJHhsmnUxwjiGCWHPknFA5C795UQ4EP7mSo
e+hLwBxHXZ7vJgXh72TPUcMOTcF4Vk9yexvihhnaVVa33/sSexSnwSPsHkHfHLxupDePgEfi721b
40CY5PHx0LWUM35xV6EkC6CCAxjlKhm+wOR2JGbHEuSInh/Yut1jt+hRo1f8ypHa1eejN91TpoEm
i70VxLZUcgLVpoj9F2Yl0cHyupnmjF/3/RSZRpksmYQ8T9okRNFEMLSjt0aZzuxa40e8D0FOgtwd
Zxy6jNgsTVOFqol9UiKdmkOErxRWJJsmsE62VZx0J8YgfOZ2Pm0QpVaQjqwy09AsiQzr+To7Ydak
ZlHTHAKfzE4vZqVTYiwxs7QuDjISuCRYeF+h3oGY6KTbGl3H7gA30UPtN4uihMjaVFgQ5i1UPwXu
40A5EjNgdNl/cVbwziLwaG8MihzU4+QhYLY6jpZ5zOMSXfi0SGwjR/XbnGne2EnnQ0YUqvOkN+hO
js/zTuQ9N8opJSQ5hMaV64OJNUMKgufzGX45VOdRpkMVeFUv6SnP1BNiv7HlPVF7aGf23TfMwkVb
xici7eEJNc0h19rQir554p1YeW50Mg44Z9pV9UodF5FbZP6wUcuslr1rwOwEuQFF6VB5H9p1Jswt
hctpw92H6jHlN0rIlIvO+7WPoxrrMA8etRA5iaVvcXl1B6xByZQ5aDku8+q2lK2ZJXFx9EB+QboP
aQ/YADKRz6OqvaX2lI6CGzjbGvaW3VYbnCNm1k+/Op4cbSQ/RlT4mOCdjKcaF6UkJ0JwE0mVsBQH
zFpiTZ5L/V3kV3hhjUpbb/ykN8zheXPwEjUCtHI5SRWrs9VQlkD5tP2ykWDstgYE8dxUSe+U38qe
FwtWSXPAuunE5Ru8FT648YmjQNCkoUkb5HWSSNWhAXrtpH3c2njXpTOXyrkokz1GEkLwzalYHbBB
OmgxAH8DRs7M3PgoCEpRb31KzliezI0OWzKkEOXioBx1js1QTLIHYZDEmVU4ftf3i3DsMQ5LjboB
VFYuaedjZnDpMdPgbREaWDO3QeHGvoCmQWcGyxyXncWvTUWONZSOxisP6pJjVec8npKNHpSKlB+O
CBs01c9ce/g8wDjEZw16CwBamYnAfjxdydzN9VRstPwQYXhpBdxjKBH5j/+7IJNCSVckzACJIAH2
yqf8qR2+5EbxqzNg0pLJ0CTwTo9iwA1ASp9bYJTB0NufN2O66/0xGH/11eTMwj8ThUhfyQ8pru8b
DJNUFir+Y3g1V4t2rpg1NzLjjH/3xkzxro8AWeWHWLmX8LpN2x0JjJlOm26p0yaNX+JdEClT+uQ0
Dn+GTII9bHJ1FEDArevznrtYnZOxmWwBZtzUFZSk/NA33xUAh8HcE2Gus8Z2vmuHEsBfFTo1P5jk
8oX4xtDuJfPn542YizFZi1EkxMEpIsaxBw9sflPiR62eyXjPxRin4Lt2BBizGkPDFDthuFpLQLOi
p2i2HD0zHFPAaTuUpzKzaEljBo6q+nauBjMjfrFRno/4FL4XlTQiy+X8YEgnjMxwhQdHLeNvkH3/
fFQ+nMHQA8j2Qvggk3jeY2Ll+YAfWfY8LRYmtRqtfTZ6ZWFYd542UxL5cHTexRp//m50zAD6ZZKO
TxnMX2vjSmoe9Nh3P2/QXJDJWikEMYhaedzH0BePlLVoCo70P3n+wQ34q9smC6ZqQ4Qp36LIvpPh
yFvivU1ozKJ/fUoDoKS8QSKSYvlUd13He9gqcTQ/BHrmqFlt8162k24mygd7M8kk0EQ8aFWeS5Mb
aV6XJy8ryvygWFSMeVyj72TjCIl1Wy+Mim+/PEiE4w0DJo6kxEUJLlc8GOct0zv/fSB1FSKIAg/2
8yAXSdW3R+27KNP51mlRRDIoP+TxYny5XGc34S3SxGJml42d/xj2/q089/D8YP5xEwRCwe2UisaU
jRxWgSzg8c54WZHree2rXmMhFiUz6ekPw7zLP0yOawMHkJpKBBeP07cOrFckXIf1y+cd+MEmdJbj
mBzYsiqFlSYQ4+RFS1G9LaSHsgpWOILMTIePR+pdaybLSSkxsKpKtrsWYQOZch4iQd2+aOWvKV68
CmJOelOvKEjfaUbmRNZp2xjKqsFW73/X4skZZaQhadV23KFOlZubsovpMNpx8srMkplQFw/St9n5
rs2Ts0oywxSDRCM/lL6D5kfi2dV9eYcG34MXOUrsUgfDFild4r/8eSM/OL7eD+tUwzuUhChsx8DS
Cc8R/GOb/vbzCJdvs/PsmDW9sWKSg4Q//YjYgfUVr0TpO77IYQXnzLWOOC/PNGlmpk4NOI6SlPYW
UIiD0mlu2O9lNFVOWDxXwv9o5/pr1KbQy0AL2T0DIgVyvlCDbY6QrxQ+ft5/M4vbmhzKcVwfi/Jt
hJJurdU7xS834mlme/zg5D+bBpPd0ROwg0gVxkiM25XUFPaAkYJct7YQ/n/2vqRJUlzN9g+12gAh
hi3g7jGlZ8yRmRsscgKEQCAxiV/fh6h3b6UT/gKrvtvelVlZhlxCwzec4Qh72sPHUzr7wPyxbssX
/OPttxtVECgSIWayEf2XKTDAh2aWSeg++R3OPJjCPdvKaba2xepaGeZ/DQocO66Vz/n4FEwvs94g
Wyy3wioJxEqiZwZi98KwXs0tBHEPBpMIz7ta7ksoYqMUHXkAOfths0ed7tjPLx+v5vkRfURsS9T2
pkr152pK9OnaSsx4Pxv4D3J+09Qmhp0z0EbBfRmGcdttgY3eAcf/uq/+HnP1GnRZEY5ejly6dkk8
0i+T8pMAnpgzXKmkhPCCc2mH8JK4opsk1nffcZEAR6vLQT8WXhVr3alc+p7QDmHHrvlKRZt0YOXC
kz0Btn73Dxd2NdJqkmHIA3esMu+orNu0tS6pxgQ5UtWueOogRIj2wv7jEd9KKye7ZzXk6rBT442e
nWJI95A4V/rZgVU0TF2hoqIjAEki/yLbVTE6Ms/synj3AWhD10Wy1c941+Gjy88AgAcUmkXKe611
3ZJ6FsOMn1E869fxt0rUpb5XD9mdf9/sxGt/2T/IWwyOFlqy2f4++4H/GHz1XsDvdk49B4N7n0aU
zKEfYkeUx1TH8JFNqlvYwj7JOpp+bcmHvN/Vy7QX7C2ANQg517DMEvJpgQ5z7zipZBgiiAubLlFk
V3S7tItY4nzyNrbYu3t3NeLq3Yd5nqGlxIitCe+c+tGei92UDTC3fZ6huPnx7nr3kpwOtm43WmGd
t/ABwX4GCyyAIQEMCafQ2rjct0ZZfT5B5jpVJaYk9T6DdipB607aPz6eyrs7bzUV5/QFGYFMphXM
6o/woTo4nUSqFV5QNe1UBbGeVkUBCIsfD3l2WwJxjo0B0Rf0Tk+HDNpZoS+WsqMI4KEEM21WJkRc
5Vskr/Pr9/c4qyuggAPmMMMp5lhAsq6gx8Y6OO1GwrA1l+U3/PEAj1LMtpYh7lD5KKo+oT6JAhCs
arZxob0PbN8+1N+zWX7JHyPNqUWlRr/sWKrIugt/dA/Q8y1unEvxvf8xfoF4RlBF/VZUu7WGq7d+
ZNNkKfTBj3AGyNUIHeQhdsjTxxtia5BVfkBbO+MNw0PkknAXFAU0839p7uw+HuX/cyn9vYKrK4JY
gOGEDvadrneD+5nA9Pk1+InMx3shVtIXe2/LvuHj3QHhytNvJjUQ3EgFGKwvDjS8Fv6jBuEAWtIf
z2xrmNVFMZvGzUWGj8SyJnZ8yDGaL/WUOKHaWMJ34ebJHnzX67JAw+IUnjLHpkgKqF9nMCWK5gM0
SywS5zL+z6a1uic6i1iyDLB6nfsj9dyrpv2O7D8eFU0+Huh9ogwU06K9Cf8q8IbeMbMrt/ZrrSd2
nMDf4/CBv4dnMIr1P8Mh8aIHcdhi0i1Xzyo6Abhh0bNEWOCAmXK6MVwDGLlCb/gY0p1poGWJs/vx
nM6cKYyw9AnxAkNycbXZQ2DFKSEYwcrbFBU7ofdGQpTPL9nW07sx1DrGIZU3uDlIRscKWs11u+OO
imnx+z+azxrnEATCKlpgWI6WIyO4xCeebuIKBj3/2TCr59DhwDXRAXPx/TF20Xiwilc5bBFkzm84
AF3Q0l2Ihutylgfn7bprLXa0H6pj+txOUIpANg87M1ijNpFqI6eLIJXzv5nc36Ou7lk5G0vSCaPK
BZr02LEv3pYM37m4G/vu7zFW+24hQM2+nNkRSLUb5kTurn7wj3miHsQ+SHQy/Oav7EDjau98t7oo
/Cq/y4v/aJprlKubAl5ht4Ydjd0jPw0TpKZCPn08yPkT/O95stWdK+02LesU8xzJs8lf5+7rP/v7
DEd3MfsG5BmuJYBmnN4QZQt34CJr+1vNYR0BsuAvMllbPMN3X2u5HBbc4WJ6ClPxNRQlAGDQFtoe
4MJTW1MSTCn5Rqfae9Ro9H12nbrliev16oWLCuXQyu01csQpG5/zvm/jGVjmKipGGwBzI5zxm+01
bIoBxMhE1IDT+kKbouXxhJK1gQY8KaEET3RHwLlvu41Idp0BLHNZoLY+DhXgH2tJj7CnTZe5orvN
HTE/DnU7wHCgrVDP9PO4tqvLRcxz40Sto+e3MSEfglcDys0AGp9+JSr6SrYh7W5xow+/7JGPMXCw
sBseIT3JGjp/La3haaLs8uPdsb5yMa6/NC9soOQW1MkqtMWQzG4ta7yVoV1eSzk3sBMRbQwRs39m
jQslTQyFFcUehDYj8rnVRjcCiMpxZuNtGkBzNE+HXwRHyqXWY0fnT2kvtozD1tHMesDVFcwZZHhb
6o+36J7ku1GQx7DyxsgxIGNpnf7DZASjYVJQOF3M0BbboNMvaAeNxzNrGm/DNHfi0ih+76XjsxR+
+lOrYUu15MzkAN7xgc/GeMBQrK5gPC+OJ7J6vGU+dIEo/KKSDDJwcSVhM0dkG2zkkO+CXpDoAKQD
ThWYNjSH1ic8Y0w3OQnorfB/FzS7Z1DwLBv3orQQuUE/f2LBtTNWn3jb3Lh8qxz/7nwAQ4e2FzRE
gFCB8vPqFgtVwAgHz+6WGv4NpiTZpbFguDDW3XPY0DaCVjAMPZotDaZ3PELM+mTcVXw1pt4ozEQx
a26/TMbd54xej8QBI7WJZtlFGmBcpdNLPtoAwU4UVJx6425YvxBsUU0BBx14tEVBdY2SUSKwSDH7
3i0rrSCRlNXRqM1WY+zsKNg0KFi+GcyvTouNr6twKXq3gqTtoa6oQIgHBsfH9807ab9FVhc9P3BB
oboNVf5VHugHkvayJ8XdNHn9k1MFAY/TMbU+w5UbphxtVXuvNdegNohCwnVBiA6ONY1fN48ZNDLv
LFVMB266y0zLcj9nFgxpOOF/PQH/p8kOLzEcrX+LBi7GayfOaLGSr92p+vrbv/h/8uswTlhk6oBU
RH8I/4Hj8C/59f9exK9ASgHlCSpKS1j9LyMG77+Rl+D/+m+iykAX/1t+3XVgxADcV4gCH5oPy//6
B/LrpzsYxX0KBD3+EErRCHWg5nJ6A0M4HAz9usAb7UxDLD1SJ0GttjBy9PTJ/GsYSIdDTx4asT5U
dk+HAXqBDjKFP5lf2P2952jrufWQYsKOqFX3vd82VmS1RRNEdVcPEwTgQ2DneTChU49jbL3k2gDw
YMB3QahulCcjzxHkmtVe9ZiXRlTXSK3gaQ1aI/K6cch5xGoBlqTsJy531AE9NQKcjnytUtt+GEXB
n4eynHoI8viIs/KqCx+AtUFK7WbMSlJR8+u2tEsSu7oMPgc9hRnNH7vk9q+M808x+tPn6G1RcDfD
bR2kN1So13GEQQzLhLR5PKczBJfCoz8HD279lLHXjwdawv6/E973A61WHyXY0h41Bmqz/sU08tiK
IPJoBVNlurOdECau01WnxMb8TmPCJZN/Iw4GC4x8EeZZ3Y4ZlDQGWlvoixkYiA0yXAjkQu761E/3
7lA1kcO6rTRr9eb+NaoD+vqit4rAcE3wa+H7m4bjlEYz7cNYhkOxK2FBjrJM5dy2ZQWnHe175X4s
nTnJ204e8EQ1icBB2aBOvqX5f6w7FBFQY10wIdBjgG/uWnWzM2UgPDERmNb2eZsMfc4+LZKPS0F0
ainwu9ZQRzDSDo9Blo1T4mpRfWoLzoqLbBAhDNa63rqBCQDcBWmqzEshx/Tebcv+jvQyNFcN6hhj
PJSZTCPQgYk5uLw3zb5VXoeANCBQR+5HRIm5kux5InQYo4pyr4vs1mffl1vG2luVbQ8RVa5ndgqi
JPdNNkDcDDFUpWOfGZj8SKZD+DAJa9qFTPNvuWWVbfLxLl3dEW+rtXhQIORdkq9gFeuiFZnN0vQk
qpqgb6LAa59NSsz3ZnK2eM4rtSFsEnwZgLmBbwUJlCH/Or2Pqq7RXsYLEvWeLeIm7GDmFei+u6Gk
KW55Bz+kyfcg9Q6g+5GUpNlVolV3DNoaF2qQtYjJSPobRnN5ZSzFd5Jynkyl2/GNQGZ1Sbz9UiQb
C8MKWQ6oEae/NPDLqTRSZ7GpyXgAf5oowJfgTQBwm7yrBkeL3cff4dziAOQL7uYiKPDeD7nPVdN2
ZsjiFufrngk/+AWB5Hr4ZhqVIYfkBKZZrZWLi8qAFBblbmUgulVruGkKyrJ4IKm5hMobrBHHuixZ
NLJqeCp8p6/jvBi0sxFnrx6xZY2gk78oAkCnAwihVSI4m6HjqYuviYNx31INMgACPhz0jxfm3X0G
H2BQLaB7iGh6Ueg4/RRmkKUnZrRNZtc1n7t+6nahcR5aMne3At7RUdNM3cbVvYKdvO1UnIlgUQZe
1ILWdByW+ZQAPYQqpQVGCbIGM/MDCyGXFXPZN19dOA3NiG3BoI98dxLDQRurw3viUf748fzPLDOD
6gNEScCYBHVmtRVdcH8QTEiCmxWDechA91nRp1vb7+wwEAZfoIhwaFmcq/7stVRMuIDboy6Ldod1
KbxS7spyhEpnTlO/jIrMdb8N4yQug64Ovw2VmnEBVvmPRjbFUYqghAFZADZZ5ufOhuDN2Z+GgA0G
KKBigft1+tMMHOxpTlFBaUXeJay3yCUim+yfj7IwaaDgsyAX8Y6djtJkCrloqEiUcbu79SWqPE7j
0JePv+Zpdvi2sXC4kVRY0H5HqLnKvf2g8+x5wjLbNK/2xNPwIZ2b2wBPaxGp0q0uZqhBxnPlpxv1
k1U4shxXhJsAd6Pqjxb1GmvsFNPAeId95HIdBHgFcxRtsN2gEwhCT0K6SX6yPI988c04FtHYZPzu
47mv6LR/Td5FVgzPAhtny1rtMZ21Vu8Gy1sDLfG4ILVIFAfqGUZW/J7gxbxoVJcddE+HS9dv1DUU
TvqL0vamZBZ+d2VDb/wTy5BQdoGGOcjHP+/MnY8DtrxRUB5CvXS1zXpbFojJgywmvrI/l57X3yFz
YwtKcB5uAqC/1f7jEc9tBjyDy72GqO3dKzPVU0FBKoGVb8AqJJR6vnZHIr/XGXo+wFbopACG5ZPR
gfny8chnLlUodCHQgGwNRAnW/Ysw662KSZrFtG8RhSloNtrNOABS5yqAaLWX7hrdphtX2ZlRl4oa
ngq4vyE2XW1+KHSpQUzwN2gtZM3W2GZfx6Fq7Z2iYz9FzC76Ip6GuTp8PFv3zA0CRTmwasA5B5f2
LVH6o5EMpnY19jCvjQszuwE2ndQXGr4jNp72ur3KarTmd5lnNZCBQBR21fScDle06slv0xlCIthi
ztlFO1gWLGJTnl1UJdRG4qyEwl/cM/RykyI08/eiorMDg+BWpxHLhgZ2yiAqiB3SsHnc2xDrewwy
t0JVb0Lgc2G7PTOX2qkM6B7VrGv4QTrp9DnzC6CL9cCHa5oh4kxaeHU/OcFEUd2H1+6Rj71rDo7S
4Nf0NQfzpfP72kRTKOAu6U8AlYMD3bMJKhOj3oB4ryojb+cYSfDiAYVAG8IWqyeJhkT0zJpxjkOn
u06zcdxxWwzwoVMyP/RZ3ce8Kq2kgFLPDWGuvA7NZB2BiXIvTNnKy8D0MLrMoWHWdhaER+iIBHPj
m+O6XmUBuMOhPQ0mAsT31te5cVim6yHPYp559BZccrbzRxJsAY7P3KoodOG9QDEKLYt1+OyGUM7C
50f0lTdNMlRBXiXA/aI5EEA7LQlSaW7gIkK9JOjgylWUoBP+Lya66DPaENPF67js/T/2NggEfWGM
RyKPE/uL7Rgdc6jubqjPngtPF9o1Ti56Bmg6rsIwZHCVhcQZtYSGeXtXjDKyrZ5FYepWe8P6IY9M
1YSXcgE5M0cV+6CdiltHz+FlU5TwiqmMqp9ziXubW7MVh3YO6VbD4Rvz8YK8v1Vx1AHFemOHL6HT
6YKY0CqLrsQTW9U+Xoqa5ru6sfhLI8fsOJvQvjQZf4G0nbfxwq5KsMu5APPBXqJ38NIdyKyfjlwD
NhLKXJOo5i1M6p2MQSoklJeWyRjMkSGR4BeD9xvlHshCZJm+4hYfj0r2MmGAV231w9/fevg58OrA
W7bE6G8/94+dYWyTOlbVkogSwMIrWKvFlXE2gW9n1nsp76Owj0WHZc4qcEInfKpTeyRwwe3hoTtl
8LNRZsqR7A7OobLr+XZExv8VJNC0iRWHvXTWVCbRhSXdvbAoHFLAwIfQ7NDmVlxIcef4s3+oW3iZ
2JCQ//7x/lje8dObARiBt/xzoU3j4J5+JXhjQm6/Q31gHOV3F08B2D0WgTM9m8pu4xZ6/+JBWAWg
EewJAHrfwWuzypXENlibOeXB5x7KaUXMBX1qjeU9FbJCcMGMtzHBs/twUYS1oNkIqdN3cVaFupua
LOzDMH/y3bTdWynD9eyAjRsLU875jlS5HRPkVSWY6S58hDV4IHEJ1ZmoYF6zARk7t+RIo1HpRI0B
p2MVWtVUTv2IlCqapLb2WTuhCkWaUUmQ5GFr//H3tc9sSMjxQU5tAdvhUl4dQ5p7KA6EWHRwx+l9
P04GRtd8ahFzhFYelhfSIbQEYNwKx4usSFkdV/CjhYm2CDqYJDtsEgnwrQV4InM+fQlFBtEH4eUd
/xy2dVjsO8ibFLFhQDFffPzjz/527BSkO4sU3pta4h9ntiKZDZlv/HZ/sMe7gXN+IQMTQkBmUAep
XPEJZmk8zkBn1xt79f1ThrsCtY63ejkWbnXDQwdIoTQBKZs+oNqKUZmenztedRBWIUNB7rpQ6BvF
0V77ZdFxfoRgBd/qFa4gf29XKErygBDj+kRHe+3gYFiZTg2UMKIeXnSPY8tZIpvMj9TEngKt9MUw
B0gYLNrt+pkMXxrRAt0MIRf+1I56ijkLEZ2lTW5tBD1nPgzazvBtBW4A5ft105SbYLCcLEPELHz7
aw81LW+vpWN/KgYCRVLRgU23T0NDi8sxnOvq6eN9ceYuxyddqtbosNnIGU4vLUNgo6H9Aplh6rYR
9kadTCbbSkjOnFMoymLt0QDxlx14OkodGNMFEhfH6IdZE7GW57F0uA9lHult6c6dmRJaa4haEFS8
odBOB4O2YmlBD5tEiqKqERUdmHUuL/qtO/jsOBCqWCgOeJzX2NvSLwtmZ8uRqtP2Mq/7YVdaotgo
O69g7287F4pdwCagaAj9g3Vy44tiMJCKxx0Xekjlm3kBjAyaXhaF1N+8ysmdS790wsQIWyRzZvMm
ykj20xn7XkFSQLwGvY1qGoQ3fleAwYjI8oo+xh+jWTRIp4AuhG+Jh3+8r94UDRa9ZvAM18Y6qCmy
wNCBRGIKbGDVoc5nLPTKPx7lfWoN1sVSLcT3Xtriyyf641YTFey55wyjkLr3Yo2r9FA42n6iMvdv
EMDqjSfgTS1h9cZDywYcVB+Nr8Vu/XTANi+JRhQMT+MctdNmasmL46AZQGfdH6DcBX37Kp1uLM+C
7Jkoh6Qrp5kD1kOdpCmL+bIf0btmZVBdeDrI9m2gnChEdnwpCb1xw67WN7zTaiPKPrdVIYoGPiT2
Kly8Vi+XM8vJbvwUemFIk5CQquKCGMvsPv4aZ0fxF8laCEzCYnwJWv74GnmnSM8Eslo5a3alZpZH
vq26jVHO3SXMBqQLjz4wpuuXbM7Kwh3TpQ0j0zBRk9fA9yekPBF2ZW+x3M8NBtMWG/sLvT1YDZ1O
Cb6tFsBaBir7eQXZKciBXEqNUpIrsy0ninOrhyO+ONejUIS36nQoTct2rFtsrZkFXVTbSl+KrnI3
amVnAkdAj96cGVCsQ2vmdJQyh93NMOE2GQq/ixHjK/gtd2gY6/tJ1wkfin+mcLLcX+jM4Lgs4lPQ
9FkLRzJdqIb2SPAyZLJR6U7NZwbW48YOf/+hGINxEaThEQwjW12VAGHfY5dG4x0begtUYOKneVTN
tr+z/XyLKfj+S2GsRVIb7GmoG64bFD23FSRhMBbSNgskXNJGWavnjbvtTDUEBbyFtgfDOAaRmGXK
fxyn0uSmkCnce9JBkx9KQGvaddzmUzszQARHt/5mlRk/jlXeXjNu+gvuk25fcq9NbNX/KMc6fJgK
aF27zsyftVWn4UZkd2bRIS6OJvzia43C6yqyE4OkRRViM+kuRxWdSHRT/G4M0X5Nna8fXy7vNy6K
A4CWwY0CATgA36er4bIUJRAbBRFt+U1EQWe8McSr4hoEm+XBU9lDEYzdFm/3TOB4Ou5qjmGX9pME
xzsmGYqXTNFX3jRij58yJ35QsUdB4VkInyxy6ZvO+xwO5WtVhrOMDCnlfugqAB3KUb5+vBxYYUz4
9CnCD0MPC9UydKXRqjldkMozaCGHcxF7gKU3d9rMhDxZzSzElcoqxh/menBEjNjS/h1onMJYFanH
E191vLljzQAFbAUximPtNYLtORQBkA7QLHhAaw9SY/jwwj8UWeY8c6ZMjUrgpNCdHjKPIBAO2S5s
uDSxtGbbiRCM5DQKmpRDjCEoc0TMOlTl1RDOM0vQwnKgmxzQSUZsnm2edFNJkQuMnvVLzNq7Ry0c
KewMTcQ71KS4E9WZqn8M0i70ddezpkD80rgwBp5AoI7xKw2L2xHb+wYSw9WMF3Zp1nbSqccICBDz
QqHVlu9CZftFnKWzVFgnp7lGrRB2xhBFBzQGpuPjj8lpcX4DAEsU/mHIbvy0zFhScVSZIujA58++
3xRFpPt2HiMvDe3nVo11cM3GJtQ7hGboZRXWZA27sZZzGTW9bX/viF1/D1GNrBGW5Za7L7EmIL9O
OQGAgRD3MSyxkLEeVLazg9FncQVd1j7SiI+hbVg79Kvf1u5PGECJBVk4uFdZOsgsEmwYDnVTk2Sy
rcaPUA1UiDW0X/rQP+7mHy3tmxcP7Fp3xgpD6JzRCMK98m5wEKJGaqQatiEV9as9q3mObhRXnQsc
gXLDyLbT4H7M0etBZpQ346EIcneIIaCf00OuCnFfjXz6ooHJ+DKZ6o62Pb9UhafsXZBW6lerHftH
ObTyJQ3JfDsLLqFtCFnNn8E4ARpIGpLBIBDiXSqGC33DE1rluYpaU/t2DGd7MyWaUDbEOsu6R3vo
/S4SvrafUeig8xVnMAeFHCofbOhy+WWDAldlDgsSFEbVOaxxEmfoWBdXQ+Pc+ji7gMt5kPMp7IC8
dIUJfvBGuXNUB1n+QPFv7dhMGk1HKx1dL27mZvymbVTBI10T60m0vPrEOk/kceVMk7MrlU2rq971
QUP3g6yz8cVU5kUD81LIlQrHicSQ2Tej50kR8cnqjoMpxPeSV+NRuH73vVRG8ksfYMnLViD6m+vJ
w+a0bf0gYfNtR60qChah9mpAC6KTfQ2yifJ3zOsdIMGpbPK9Z0+WB71ni/OdB+iHjOs0hZKACfu8
XqjAVp6MbZO+utNM8BBWLnAls0m9PLaGsILhepMfJjKVXhT6M3tgAwGUlIfeYqAY9DpL3ClQ4jAF
2fSzpoR/a1s4yiVzY/UqlnaNkgeKWs0zlDJrmcBlApw5gtbk994vSRY3daH6uMncYI51BbTlYULv
p4qaMYQl5OQVprourLYB2jG05+qCDAzqC4E09KVUWhZRZRt6jd/rANnkiOE3NA3AQ+2RYEa9w6Bh
73d6vKLo7frJ7OSQteRjVfwChBvsXN8i6RevzuRNbQI+AheVht8sWQ9fXBkIfLcZxW2Ym02jH6GO
1pY4v5C9jq2wrz4TUcF/kECR9hFq8PMXmHTNj73ybHCd3VqGsekgCpvk3dw9W+1Ia6QCTH+ebWaG
CCQG56s/5OltgSu7j3Nd9PdI/ue70GQA79TAhYCV0s7UHIBJaLMopcYdrqADCKpKYRS8MnO7Dj/X
WoofnbbzIRn5PO5YAxnNJCvIeAfJAPa9HSDQa41S5VHjDtb3EQ5QfkLCsbRQBW8tHms8U3GgivJ3
r5j1YjhsahB96ewO0K2C40gz7cU4xwxL3ATWHAH67rlguhFxPwYUJUR7GiYe80L7V1MzdyoBiaf/
JPou9RLmDi30ykhfTYnFC/GYQSwnOKCi5T7aTtdlkdeW/N4K2vw7sjQUzNPUDV4dlOxfCkC1H1xn
mOYLC1R6qPH6ON0R4FPdi5XX6dsFtHAheHtUvgf1nSy3ZuwPStLfcmLmpQM+onzw6Cy+4OYOgxvL
RXYciaaRPzovLfMLvyctgIejESbC8X2CE8pc7YHzn+0oGIrhQYGr2++Qo6KF0po+I9ekNamP6k8O
GHMwUpGhUdarCUdTGhM1YhpuIAQ63lAoUn0ibWq9wq1ygiQz8NE/TTllNYzAUWG+DBkv6pi6tTdH
bpiH30qrrNpIiVFd53i0xRVDdzIuQ257iVNT59gJhXerY1TbF47x4BHJaVp+RsM6VQmQRMCDha10
uyhHWZIDPIS7NOGOGWUiZ3S0o5IYcLnCytFolxR++IoBUoqZlzrf50Fny52vaP40goLsHFJgdhRP
NbhsWX6VjThwhii0McuUQyWuD4oGVmY9OG+JxBY0F1kwk6P2whzmqszNfsyuqXQyu6NztFNl2zv0
q+SFThla/ySvxx/uDONhlM9oJeO8Dpc2pqWmYJdmxB3jIlAeBGEbNx0iN+2D756sq2fhNaG6CTM5
w3+0EGjktlX+ZZ4Ht4l7z52mRFWudedU0E+L5myk+aHrKBqSuBwy7xKS9c63goYQRyUeHo4IfQr/
FuaiaL5OVoq/R+o2dyKZ+taNaiZJksYiEmJvbljExcQ6cJqNGrOL3h7CL5DXz5x4LrS+6o3n4YJp
FQR/CswjAjppTo8CRJgE7oFVmFRvgCHNahdSztIwNDAbYPMy4N9k7DRQGI3Kcu6DJAV5soqysGvT
feuSgkd+jnrnLtOB6G9SfLmfTPnjVxQwXYEmVuo/hDD8gnWOgjJdRNu2ekVMKBxAHUKNDT64oHLY
bKSvZhKwTsoR8xHonU9WAZGPidkRJwFu3rQPHbjzhtw5eroPPxPedfdNmudHb26zz3lu++aq1ji9
jqE16EnUnu5VrWBoNQ2LiHswAMMYc6PNNwR/AeS3WOnwJLVGlUUWVLCHqGknA1FTNui7DBSmryBe
lbi0ZlPC27D3/KPQeR2Hbj+ik52DJty04W+uPfLaO2hnWrPJGXCPLS1iG28onDbrrN47xQgfMUqN
fcG4Grtd7hCgW5RTOHsffen23tPWxBPWwcn5Hucjh71Ql6UyljiHAsxaEnwdTZmLq4bzWlwL14WO
QlD0hl/7Va4AVIFRBSwJc8HLS6ijuJ/6upIL5L7tWUxsFM0iB/AC9Yn1bdriuavKatdCaZwmbd/W
3cEhpg8OvlMXzdUU8BJxgsVVtiepxfghHJQL0FNvwNEj/fQkFOEPsnBCKAOglQBpLE1cFvlZrZ7A
Kiyt2J3ZYCNmKSsetV2YlbuJ8dIk/RCWL4BEufCRDaX1zCo/e2Ryqpwrx5/yKzn59pwwmFruuzI0
CLOxVW6VXyLEoiAdXYCdNPKrYOjHTzUKZehQQVNRRIBs9HUyzkMB1fzJF/1Oexr60L4Lg/lL7Pbp
oi4Dv0ogZIt9bRiBfeQEZfWdL3Tl3wgJ3kaEuKpH+JKTELTpUYf3duWPwV6aIf05DF3m7+dJZAKS
h8ypLxyog4HjKoP89+DzFL8NwconURvryFJnXgYHiCHJx8D5gddzesZhAiGOAh5+J+nIUB1pqtsG
/u3pZeOk6qvVhDUcdt0y3VXW2B5galwCs+BUS1jd2MMUZwQmdQrGY0WCVoC+cd2+G8Ats0x1o2ZI
ze9mK4X9U9NNzYUP4XaduHBggjq8Yc68F9r4eq+8ChpREqA02MH4fcljeLHZfcIrw+EAl9ZTrFCH
81hU9qJuI3fM52dg5NsjA2qdXuSzIU3Uhbqs7soxL5tdYIl0SDJ7aNsotVsY9QLC4JoLBu3ONvqv
bFYlzRatSMkQXME1LG/jrBtIG6PZorf0/890+VDU8EGKA6QGuJY1P6UUIjSDA7BYaVgDBHL3s89d
5HkmB1IqsFOsQ8BQch6t71r16iq3Bn0lmin9BbHx/J/XdTz02uErDtYz0G2repUBtKtWlcrQz3Ty
Q0NK/csHWTQuajfbMvp5X01GRg03LKDIAIwCy+M0o2Y0RXRNO0y8lTLKh1Ano+b6d00cFqHj7Wzk
8GdwawyucACFASm1QHRXBVPaAr7QuCgkuR46xFY31F00kznsokBMP2GNNT56DJ6Kjl21TyUJms9Q
ZHF3PXMgDpjOvIrzNGxaSOtN06GcffS1P64ynCu6wN15KegCiQLy7OmKAKJpSZDDAVfO8CsnGCLD
+XziTTwPAbntGsAt+lqajSr7+4Yhnmr4n4Frj2HRUj8d1XJHe+pTwLnAOQ33PAy7a8tX7q/Fxiqh
aVtflMMISyFVBCgqjN6WDPmyp04rKzgAC1YVNN7Ftm5ViXWyMAWFDeMrWG1eyXIMLvRQ6a/aqV8R
Gae30/+wdx5LcitZmn6X2aMMWixmAxE6UiczkxsYVcEhHQ4NPH1/Ud1mXSTvXFrtZ0tmZgQAh/s5
//lFDVjQa1ij/6e327tRfchFBMc0GQv+fOFLrgWWnB0kFto8nmiB6pOlpyrZgD5F2KzVO7PwP7ms
/b7q4b/eDK8BdZjP/eqEp3VGUG0b/E0rI6IIEQvNwkYtJJ1cXPiPP6Wx/cWqZ3MJ2F1wkEXA+avF
Nh6k46Ja+JC9JuVODuQIZTaOgttCxcm55qZG7C02pyWZG7NNj6Joc+BziqdAV81ug6l7YoUw4bNz
ksxmHKP+NNv7i5vCUcguCPcE7P9XYt9cTEQxmEtGIdK64VwCk+vyIgprpyvj+98/9d+XOxRs+7bY
YbrAFL4Bff+G85KfUdVLg9WIN+FSFkiv0w4F9i1uYgmyUKMhsLO3cVu0bG+Jm7cqCZ7Nn4IUfhfa
gOmgAWGMacC9R2nz87eAW+e42Y1RYhJ2Wp+kubl+1Incfq6Nbn7SlDI+Lyl5EXHD0WPHq2VSXKGv
8L9rmh7IP+w8f4G7+nivMjDATg1G86/RgLnla+2/ZAtT0ZmJqjYbojpFRruV/mMtJCB3Ldp9hs6X
0nxb42q01E6N6XToimL6mMADk7Ht0/jvn9bvK+P2vRg8wYFC1fIr0bozl8BaB1YGMv4qXjYYDV6+
ooXKfO2A4d2f+Ia/b0bwWpk2oBqB4wqD/Ofngi5EVyxE5uXN7L+tDKmYaA898TLBrS3IVirsohxh
2uBeNv/hKdz++M87IVfIRsS8gy2RcdvPH+6ORWG16Qq/dV67facIKBimykv+41vKyuMlQBhDsPBv
xDrXLTbjxjQUtI0vJTzqh87cjF3fbD1Juy7ZOn//gb/PLThVbgp8BmEAO7/OEkqgCk1zONZG1d0S
C9AUN0XjkbqEEuc//qibISHqzpuGjVSln+/gVJudMdiob0Q1bvE29EWyQJYJN5Uu+7//qL9gCvAJ
LBZqXCbTXNjPn4UdZ16QespBvYj67I5N+4aYp0Kl7TT+VUzZMocpYqNLHWj6Yd7Mf5pTjkdhl+tR
O4Aij56UJ7uDU6lGbUtAbdKdO9otsu7Sm08VvNc/fOe/eBI3QaMH4/dmwPAvytW/7X1TgANylvE2
taM7g4alg39W7EW7XCdi+g/357fVzEyahx3AKeQdppz8+f5MiOTKyic/ixm1Xt93Y9n7MSE1y/dC
dGRH+e5UfTQu7KNTsdhE64VmLqYvyhT4wnZbp+rIr2GBxRYzDPOxFUEW/GHo9y9exE9vHGyJW6bf
bbADOfHXOaY16H1a6ZuINqaC61uWL5kRzcragqgCvl7iTJvWau8ajZj3w2IG62urVz0U4dJL48Vz
9CWCC4HBCOQYYlpaJZH6tQq42q8k7HFGQdpdVg1mt5tKNcyhstPcDE1USW1I2dXMp9qxuutY58Q+
DxXJUX2mi+WojanOJEIrl/WuZ1Rh/uFN+dc598uloxC6jb65AzZB6j8/njSt6VllStlljdt+1pS2
xJXul58BICwZb/5YFwkgoldioGtX7Y7DydwVVVCViVgQ15x74tuscLS2zrnkpZNqScXY4dmC9P7N
8wogxCKwNxm5A88+pP4aPxe1NAEaJnutkmLJBSFMei6e/37l/cXCM2ksAt7KW1rlrwWlytKqpOLE
K1On3Qs6x4vabp3/QIb8vbCCO0CXZDkUz9SR7i/rm1vl58TKwQQd0/ZS1GOw7Ptm7UVM8HKHHsjX
tte1S3HLyPOmPnSEDY1RPrYynlpmnCB1TqCRFTagxQbvSM1k8pfiTxmkv98NpG8wZJlc4hLm/Era
cQG8jYXBXuQZxbLPxp4IcNq8Pxwqf/UpARuhj7jr9ir9sppARpyCtxUoiThakHGIA9G0FXn7h2V7
u6k/r1rYIR7aaPYw79a2/LxqNf7d7Gs3j+a2FbGTu0aYgpcka43X7r7IFvc83WZGUY9nx6lzWJe7
v19dv1UI6AS4n4iyIUHpv5F7Zr2ZLLXxDWxTarve1rH1RXB2YV6bTQB5w5LYmhHsTcaFD3//0beb
+OvFB9Ch6JSgxDKV//niF4bvo55rTFhntWHX4/dXJo3pE7uO8bikZf2HBukvHuqtFyUEwOZikdH+
/HkpKj74tEAuQ1vqx6Wyv6+o7P/wRL3fP+Um26YXuik0bzX5L59CPzxU61REuVs7byVgdbkTgQ2m
31E3iKToy6xkTCnQ2+T62EzJhoB0bWGEzSBMsDGkNd3LvB+/abZR4T62Mi/2RluOh6lpqjdYJcvX
VBMj+4DsQdl7c96e4LGZd5XnDd7OnHNvDJdNWn048U0/E/MaaMlYlpMdbzcbKl4ejWxlpfc1mBuR
5uO9xP2uCytokUz9G017zuECpj8ImVHTAd2Mi635vFhBwng2RcsLTbiKS5xRYanZ9bAlwM+1HQdl
ltk7jvplCKFguW9miro67trWfKQrmeWLBARaz4tJKFnEVGRQCbzrhUalXyojbNqhbkKm2/37Bi3L
iEWGkVVcCCEn7ugozf1QbgTrlZsl7zUt9YZ4WnvGVz0vy2MG4QoVw1KlL4XWTV/6Fh8sTLuKuf9o
GUMf8dcfIHQKsf2PYd3/tzzB8oRt6/9teXIYm+xLt/6f//FBOX7/v//9G/9teWKa/6D38Niz4dnT
kf2b5Yn7D9SC/DsNCk0yFj3/a3ni/wNQgVMPKSrJrOAK/2t54vzDA+IA4UBOY7I/Gv+J5Qkg1I3p
8m+7EPUjmldMdW66euxIfnU9keC0OO0GRJz42mfKakNVzyLdhgNDVOdgmRX5hkOt7/yeWaWZ3k2O
0A9evam48IS18ySz3xIgOi7K+jVl/rbz5g2YzSvgJ8+zHmLLY+04COcEFNa6tpY5HFArfbH8vHjw
Cq89uVtLOoKUfuhU7sc6O98nb1+P6RcyWKpEtv54xtRhewAQUcDvqRWZXSPOZq5pSZv3MJQzfwlO
VMrZw5JJYO7BMfdbkR4HEqlCSHYPjhZ8LtaGgW+7wURcLpqxlKFmDtpeuFgapKOh7SZNs66Lq1mJ
rimsD0WDg33qp96uqtJ6L/S+fFpcTLqiESPxl4w+OtHpJhNFE/Rpmfz0YDmFbcRWT+hq2EESNmPo
wvpLq5k1akCpvbQ+rK9o6VTDiZNNb2VPpVzdRqNhTl178MfO53I8fOsWNerbsfUC7WXkJ263sx1m
hhnCSkZ9cPSkWTA9wgxvTs+5JoxYgf6IyNB5xRnqZfG65nMdZ0wdl9tkUb4HAvqLJ7VEsN993hi7
7lDCZH2Yg5n0oTt55bOdTXYKtXwb+2T0GY6sepEFicaFFihmcu0Cp7gP06mq18jb8hwnbR6dnbuM
z72Oci0i3JuJYesbdbSOnvk2oXpEWbjWR1Wq9bC01TdrtX7gWXwd8g0nWmmv/wQ5B/UXGnZ+UDnU
dd62s9E+GtmB6rTGUMIpIqlu/h3l0DCSGwuUW2Jc31dD9OeF0vaLNupnnDrCDfOBKMt7a7/hnFn7
q/28ZrI59pPzTal2r2nax8Ks2fTSr7LM7stu2zeLfqiN+qkjEDwaq4GnCjzwMGIc/aMXrh12cutu
JQhm7RmRvkjVFroCIyZ8toVHMp3Nwq/2o1EHDxwIsQ8/YXG6ZE0PAefRJWuteu8bmoobp/uKduuw
Ecv6ZQk00qVooTLAYRMVSz7pzZGqKWC2yKQ6rEZz/YRAjD9n6aW2C8ymukBn7BJsRx57VUFUmFv/
ZVV9/bisMLmbCVaCMc3aYbDL6S7oUApQEVgAhTcDQles57KB8LRkexis5pGha4ZXak5SclEtr4yy
SddwhvwytqAVHQaQR7evsqOZVv77pEnrOk8SYkwxtlOkD+1r0XQf3gjwvrQcdtFQZKQ9TK4XNwjZ
I1VCjrGL93auJVpUZeyDwvLj2oZbhtz5lRgHdcewMjuOJvPB8jbkknRYIW6F+cVT07e1wl8iXDu+
V1qsJDivOltFr09+JInZDGnnwiHv7DCodOhk0tBjs5LuNc377Kl2tPniELF0QB7bXEoRuB/IiJ4h
qXhRL4vnXDQnrbXYqMypIcXYE0/LmuqxZ7TNcbb8e9kEeym44HJYw7Q0afevTR1MibV47tkfZ3Wt
b9z14Fl2dZDANSEBOYXDYZf/dLaC9lBDGFJOpr5z/EzeEzxwGfXZ3YNmLkdr87ynHH1WeNuhTy3b
PsvPzhKnrL2rGvoqzF222EyDuVAm89xG4KsHV5rXwMj3ym/2OJ2xObjTEcvYazrwqvXzN3QrhGMH
zo5Ue0XedbalyFSmuPEEsd2PQrPHMOi7ZBuDMsny2osWv3QvaefETIt/KB80k8s5TWtXR0EzZzED
jPa1a5jn6nAO67bOH4Nmc3aVUTIdTv1tt7iW/O4smQeZpMRakES4A7Y+7Yujd0mOEzSeAjn+O1DZ
xvrTajdb2DGqLR3n1ExVsjXGx2ro7BK+d6aNsiNdEoeHqCo4MozXQenc/EXcypuwafThqJyaiTGS
gKbwE3PW20hnvDVEdBsrVDbvdSG/k2jpXEsYlfAMymKJ5NgL7n9zNfs5j8qySg+2s7mRtX7HF2re
62OLAf2olkNubW/TNJocDE4Wz6sa35ygjidLTg7smH5m/QbTQ9FBK8jGDF9jYsiLaciTYXMQTs7L
SaQMIb2qhlxG4hZEzruVUfxgZdoDufUrIRR5GbVGc1/jd+Wn4lwaki+ml7HX5w9a2n7M1pIzUxVr
4poqf3cymHF2XnORbDyRB9PI9OosNEcWj9UP072Lr2koVhXTrCfMrq078GELby9cMiHNLJ+mTA2H
qtqO/lyUe0cUEBZGfYyF2Y4nQPLEqHTGr5fV792wwHm1C4XfGvt0DcxQKIJPWk7frJCHG8IeFnX7
PvUr+WhD+1z3nX9q6CtgYnFkIupIj3OX93s51inbdzcTzts8YkiTAGkNp8xq9rXsq8PU9vppwAjg
ZTDuJrOY43GbYEpVG5wFu9ATicj60hcfmw97c9VTD79GOTzhQOIcUjg9cTdoWKOVImYRGgdP6cHD
WCIyHPKhPXI82IeK3SOSmRnsoFDi88YluHt3nlMVaR3MFEfLCn4beoPlk2bvjFfsoBri7LxXq8j3
CKISZRNsXjNmDqW4D7L6e2d6seorjgyRfqu4FxCAhg+YXPxssczoFjH4crc8fVfaND9lPmdeWuhO
5MKe3G+BWC6D3jK/nFz1WchuIolg69LEowbLk4LtBuwmP9RbZkVibuHjSVbTko07dvS3WQ27dTD2
a66dt7a4LOV7VnNWFu/BUN25TsXMs0/sRe6douBlE9YT4FfUW2+LXJ+bwnnMyq9BDTcmqHZZEHyu
Oy02ymuQ5rFnHUs5vpsj5+qEX/Ig71FSHVQ9IcbBQU4oKEn6ihdraQ1PiEr0k2rA0w3Ge7nXHbEz
fbMRKUJecp/UJIaDmJl0+J31gHEvp5RMtMnSk2Ga+iRv99Yc7KRbnez8fVXObtSDbj/XzZdyqe71
3oyr1nymg3pvdXFy7PGuH+z7TqqHgQVDSA0MsC6QcY+YKEGT1yXpLMlV1J2jRsWK7+6ax+kEix+3
keyuEtlhayH1MCyMdH+iF6ubz34JSVrk/metnM2k71ku/sDJMEm8WRTv2hKWOtRfDjEZTmWfJikZ
pMdCueZhLpt92egfmyJLDDO4LUqX9EF5Wn6w3caIRy3dQrXYz6g5cPnU1zHxrFw9tR1/y1Vt9i3X
us9CTEVimhWHdVc6Z2eUzT4YBx+Z3Bq5okt3eSeu9ar9EIF37ZyZxQUZ21Ld91UE1xWieLCIOBjE
rhyovpRlJ0SK9pF1+1qe6t6p1fgbepS1Ks5vDifaItb3yiAJrSym+p2FVjMTb99IEbsbffdbM+rP
NR3MHaO2HxRm7Ukilnq3Ouux1ge+FXyqWYjQ1Z7t2nj0p56lZE7pvdHPT0oYT8Ci+47NoJfr7SZa
u9FZmv3KBx10PZNfsNcqnpHzLse8+DHCH8XVc8ccrbluFQUP2o1otGFO6baor/5Umuj42uC+rkrs
C7ZaPfFOPfh19R1WcCJtZKqSfIDjBKswgR4BRWgyLTvuGKderLSfUbHaTqL07Cz7ngwEiMXPg+YL
HWnZur7C3/O+IpPxCRKYy0uK3DK+oezQrLFccpU/xGJq2MylGmMDTAAAwSLVxiOmPShzFIGue6+v
25rAhae6yMQRoWB7IdXJvKNJGpNBlh9jmj6BQuYfaScuHif90E5BIloKcFdU6lxjqLrjRO4gyPAd
DQkAKmFWf4HCbB7qmYGPl5raUfqQF0PMk9gOb1o+r5jVOaNl0Eybcx8fjvpsBtV0zgmVQs9D5pzZ
OeNJzm33vIiN8Pc0d0OA1/pFW2Epu56qhzCruR2MVYMjp6U6o9zOdjnIEoaTRGNA78zHJCiDz36b
Z7shM2XUs6fvt9mW0VQXfcQ+OUHulDIGlh5PbcW8U9nmFwxtgu8r7wcp1Fnx1FRgl4UqsOb2Bj2c
dfEh/NLCgykzjkzem1MtR1inmTd2x67LjNfFcLcYHbJkkQbdNzOd1K7s13ODV1QVNqURvHYj5/AU
aG5k64N3wvxFxNKv18T3ST326mmNRr7VJ3hjkL9n5Xj3i2BLMmeDfD6vtw/MU+pwao1UO/imkUbz
sL7N62LEGbzLirtajfdF0MLtLJcPQWJiEyuEFyjP1KqumAek910Jka2rvHW/slMmQ6tt13LsgxjX
E7Vf+836DBxk7kZ3mE/GjRoY+TY7caVMbDi6DMZlCf1xcud4AGXajU2vTn0QaKdgoiHGwuPVM0r9
bZ5MI3L6cf60UWl/Qn/MyGNDvMruXu8NH6gabtwYSYH+QIdfuIU3XtA5VWMfG00Djc5L+2uFBWe8
oM66V4GJZM8run9O1jBHKijNa2cN+9xonpbgrWoEWahDjbJDyi+GqNOk9JTGSZ6aB/Nmsrg16lvQ
9PZ+XrOgDdM1ncMW/dre0xfrUqxOGrm9YT9A1P9Qgea8ysnoomWDODnwnr2t5o187bjNJYWKuU9F
24XIZpxrKdRL0Tk3GYbtHJm61qzW+mOoWV9pt8R4Zvcntxqr0OwbP1o7HUvp2xuJ886n0mjLx9HS
F0gIpRHDHHqwMuhJsB3j2aqbi/Sc5UpjvjyoiaSzYWzeJ6dP9xNcqUs7lUPcADSyHWXz2WOmcynm
tJiSmlEJ1qpbAftw3e4quOKcs9T6PV4KOA1HmwgWCKCmfTcbXfruj1IdJlQRST6lzi6QHDnk2XsH
j54w8jxBKqsbhHCthpNmcC3p5A6niYH6MZ1K99HKgpXI4Kney5VqN25QtL2bKlgfsU81nyjUnK+W
3w13iz7mI0WgNd8r9nR2ImF/1xrUElY9HTOrVYlibPRYu9+EwnGhfVCD8S1DgFaro6mehBwi3z1Y
Q/N15Uw/1RtanUC29SHwerULgMkpO+dCuwTK0R4rUzphBsb6CfZdHmsMIr+xIvE68qFk1DBgL9qY
x7ZWbE9FbWXv3PjivFhe+cNO7QUjx87Z+2VQvWC+wcZaQMlW+vZi4hWDJ0a6fBK1Ebw380DfMpvq
Y5ny5rimVvG5s+GPbkFqsO1M2ErhFVbLwzoacSnJbZ9GVX2XQcFCGJhw9mxLxlZG3biOeqKRPgcn
2bc28XFzAw1tNxvOg7AyM3F9TTf2Q9fD4LUXW3taKGrp65Advdt2ppXU/9X4kWFi0YRCX+RT4zby
oeQa95WkbIywRSsvq2XPKFAaZdyj8NKPuVXDGl19VRM+6gjjai6t9ebmRX23VOZC9WAAFeNcbYsu
auZ0fh6XZt5ii49E3aTcOz03qk9aa9jH2tC2p7rv6UwNr2qPneXLIF6IWnkRM1yAcFbSe7C30vmR
joKRICUxh5gvi2juSxeA3Cm8s2c7+V6auKVGSgk/phE1v2J2aYY6QQy7UmV0z4p8akdpVrwSrEGz
IGmZCgjksyeHk96OHqqWAD3I2UWwp0V078HXLNge6lSZr7Kkt6gb1Z/NLgWtobUKOeYCL06BwdxI
+G4X52oVeWwgadubqf/FEfI4jYGM9FHq7PZNHdlgACcx6hOGD7K9Zm2xHHE5Oi0FDVOhnRthvXSd
EdnKxKkrU7uBdmTM+vQRo932YN+UtKqRfTT2HZ37tvCVuy5e/W3f2de2RnieV5yQqfnIVRxNZ3i3
XQ9tiZ0Uoy/i0VVHv0OqgJbMnd7VPEWFZ+zrYI7GFNvU3A+H+S6jdH1afa+PHUcLnWK72bdg6cKx
LhW5d05eccTMRCrGKDbqpGNaoi+fysp9xMEyNut5h9bqxdbrJFfpxGjoMFc/yp4DbbLn0M3dJ2fr
5Qud4bTXF/+fCEEQLuk0t5PvIEcbLXLeYcRuZ1e47ikYSzfKi2Ln69m3ORM/LGNdL3ZeHpzVmSP4
FzJaTRQ4uV19Ar1AhgemGOIjKsLAX/fOkjd74mPOjY5VVy2cs2853/z+VtNNuYgb7N2o4HWoAbSe
NmfCI3o9Kyoa/cdqUnx7Mq+fOIETr12XyEBEePBmP4RFAt5hAlYKZtEUUff1bcNzYJLDWytW7LcN
O3Rd6jzdIVG+LeO8MDHa7JM6gNXmIxgkHLkKpUnoaJvGY0mjnTlPDlOZAgilnkUECPTdXLz7zTeu
AW382Aav5KWg4YEU94TpnLtjgX7BxcUKb+tRoiXj49Y7ma30Jn7GjV1ZFQ0TLetHj9uwue5sjBip
X3SqXn9JKksmAO/PtiMTH7dts3fOS5B99vyDwixiU1CNvOBl026wmH82ZgQpMACwqQs7rz1v/gQB
X/ivaes8Kc3Iwq5jIjpo95Zp7Ue5fNFFeSV4D5TLXGgF3MRel89uXofUDbul8jjc67sivXQCx/s+
T09z1T1Rqd6VNviwrNwiaVL/Q+XOHG/rbU/PnqZmRBSUB+j/U/O4rlKEKJDjfEb/Z9obPH1t3xSM
0Eo4jmFACxPKTtlHTv1PhIljut/68bTguKC3T8sWZxUBofT99Iix1Im4pMELGFlRMzoL4k80XazG
Oskm7wRUY4d257H9dPJBak15GLLh5AaS8wxXJKolGSGcY7+eotWXh9lrLq5eH1brAdCRsn9edq3k
NEkRr61zgziMWwMGNpyqkv4W2m049J4bVTMRu93ahmurg2BB8YjA/R5mv9r15cC7BptgmIIpBIMI
AcqOU4b/mTY/If/cu4p5vvtlnn0avS7lMA++e1A6rQLCcVX+aLsUrN7ehqvemPpj169T7ImWrVVN
ZbQUfvYJUZEdS9vMD20KzQyrLsLJ5fqlMkdeG8HqltrVrdnwqgXh1EROZJakcC2YjJ6EUjGU5Y+u
+2T4iPOD4B79fqTyYOcpdD3TSIIBbp3o3iz7Oc0vQU6+w4RX5GynMX5RwWygZHxrjR9wG75QnM9h
b6gu0Xr/oWys9Jg5y1lWihdejdt5YT7qpfpDPahr4YC2ssl/JY7nng7kWM/zW790F319C8z+qVFw
6UCYvGTuKQkwYHgr8mIvaFPclofSQgap0u6UjwMH7qK9auY111rGGTD89fGM0yU5gZC6cHgydQxk
68taNkct9w9Nt2Xnjp+bxyNCGqywHups3clpr3UXG5yKIsg++UGzT6tXcIewTF/VfDe57Cje9myY
IyD/sMuD/QQu2g5Ie1dCNgBZFt2L0tq/Mk0JxXgu1BtbUUjNgRSIiQY6D697yqlIF3uOVxep82Y9
uM4ros7IMD+c9WvZvzJpodmjHeQ86Nl35bacuyFqvHbX++89AXRDa0CcGA76rVgYmrtBA3ODM1M2
7Gn0k2+L1huRL6vzpo9e2ObB8tLbqxWPmSwTk0FNVJn+y8TYfNcs5pPtjetV9R19iIkyZxt+2It3
qjEDts3xvqLF2wXomE92y5iB+iXWhG+c27R6gSxypwrt2Kn8tqobHpkIaprGoY8E6VgXG4nczcI4
LkbvIHTaUAbWKDb8x2Kz3cTV1rnlGujvVjc7m8b4GUU0bHatG72rVSPznO3s4A/OegHOsqtHqxp+
cASBfnhUMrYYL5AJkVWWt518WP37tBiWPfoWaPAlwAfbL8OM9zTLppZuvn+c9VdPa+6IGwgrBKJR
Lyz3Pt8C99hiVYgU6tkuQYdd2hqlODqWzYi3NHsfBnu9eLOzo7ZmVIcJVbuGgeN6GELJi2k+bB0n
rbkv83I99PMS7GCFzImxeC+ISmLC0c56od+37ae5m0C465dS8xAxDrE5EBHQ6AazAXs31wzXmu0G
mg61yk4NeqiDQ4DoDii8ODRE7KJ+6In71Rf3WA7tNdcdwNw2Frp4agFygVlglgRN8Fij8KaXcRZ+
l1JMA3HXLbQzaQ2mFKAhkTcts14y4ugRSoMhF9U1S8+F6YyHaloz+pBUIQeT3aMReO9FnuXHvifC
wehyZLAwEE+5V0aCuxAx+feugaqPdS5RrO2UVTMoNfyvkl8LHbPS9/pG+LJjzk9N5zVJB0X/aUmF
vm89cbb9Eka1r5MS1CcTUSph2jZFLKV9nOzqOCnUO7ZIo9buP4FlvwwDxFN5U+9o3tqHjBSqaAmm
Zad86iWEaDq1hj8Odxl19MvqNh6nd0Fp6pF5WARf6tneG+aEFNzP93jhva2Vdge68Fo65QEp08Fo
/cetyOx40EdALAISzck5bcJ/tKj0xp7JLaTmUAxWntRqeK1V/SBhg0TWNtjgwTkyd0xjrkY/mIlj
z1OCpvafgqo63Aq/O2yy/CrWlKLR4QibSkot2DpfCv+Lt6lHDyoSKMT8gvzpig33q0/zqIHI73OL
QirDjGpHe49IXTnHGqYh6lZbRF2rnlPMhKFv+Vt16oey3ge9+Fb5DPbEzbiGwzHTn7FTOzYbQ3lJ
WHWkryzAgoBkH1cFL5WxnpUXzYNJTXvAWKHWGnFyp+IE6pbuZjmt+0khM8Yarooy29rLbYuE2/Ez
K/w9d5yPuVRatFWb/prVvhEus3s36XgaDchIo1vTggwbdX6D5cTE5BXR6W0Apx45fPNQtPheYafr
7lUz/2hHUIvRLWSUlpax2/qsiLrSwClpdbq7srLu82Iejnw1EXaDXx+Hrq1PmSL9WbTLGKdjN4ZW
b3kH1xg+p2Jrd2AYZjx3qYi1vt4tmvHM+/jQ5aA3QFuCgss0ErUNTHo3wLFUL5d3PAwQ0c3rTPPW
qfNc6cV3t7OxtVWiO22S6N1lGm1AvdXc5Xh6ofTTnSTfyFvtXDEf1eL0R831C97Nuoxk2d0qvsLA
4qEYo5uwKLaWpUd0B/dBz8Fjx5yQyS7Tv+PQ+KbVlHmQ5/fGBAPBtOYqcjstjwe/fc+YIj2YdCCx
Dz715C92k4AkFZGpKi2eMd++WpvNCENOOuYZN3umoHhex+5l9dKPatS1nd1twYVqEfeWgUF4juIu
CvobGVF3r5KeGFlwd9awcjkinytecXT1L/3YOsduBOKGFgbovOoP5m2yvLXVvXTNZp8Hg/w+oBU8
LGanX0yVBV/XudfeZNks77nebJg1jStQaMZAoFafDa1x6X62u9YV96swnzSMMcBp+QK+3OTzoqwZ
PJQhBqzTsFkUCmwj+F62ViyCqUk8s0O7PdTUQ3kZQFigiqgpzxHQF2wjNllViA5n9ymDnhrXXvtK
RGWFWtuHa4DiOfkv9s5kSW4ky7K/0pJ7UDAooIBIVy/MDDAzH0n6wGEDcTqdmEfFqF9fB8GoTNIj
iuzsXYvUMjLSHGEGQPXpe/eeqxZfn5I6WO+HBRCXDwL3AUvrdWWZ2WfmKv0JK3m/s7AbkwJ6txJG
cZyyrD1LkJL7vM+xp6JriWG+7hycnvSlQLFUTojisDqnw2odemfOzk2aRwi9iq0Rdt3EZX8LXeUp
domYQAjBiqa0rfZzSiWBT0Idgra/CMyrNTGfBhoKqWFFBtrRwam3dhVvD/L8xd6No+Nga3fvlAnz
rCnL5oSr3/mOvfu3tFi37Ut9N/QvL8P1U/u/t48+N+yQWZIO/+fnf1Tf/zl5abY4p5/+IayZjq3v
xpd+fc/ZpuSj/KE//5//t//yT2HU/dq+/Mc/npuxHra/lgBP+kkztZlU/nuV1UXTf3366we+i6yc
4A1AHdrB5Mvi2vxDL/U9V8oRbygvcGSCODVN1FL2P0VWjvPG2ZLoSDDAycCJ9V8iKzt4w/8AAGOj
tTr4R5x/R2Rli9ciU1T6RGVwfWIcsCram1PwR6E+ANdB2eOwR3+DERst0FWuQTiGokNucgL9VpJF
l5j5WTDA1BH9q0PpGmu/V70YLhMt57OynMe5srvznPnLOxt078gByGmN+aaesvXBqKRzTyJKUDPh
XuZjC1wVJKqprxYEUCB42uGtY8ruWrmVpy6c2QqSsFwU/xU2KKg+Igevci5kVgx2RAu+asmc9bAp
gf7p1fVoeuMw0hCseeKx4cXFS+mWbvMU+4peP5InQAC7IEl9A1lnuibhusT2dgzLK6/nWIIlAMSK
JNaHJYvywZmFvOSghOKT+sIPdbt1Tqt8O8zEWJx3Zl9V8aFJEvLZ+3k++3B9BCoLNiCLjvh1xt/F
w7k4jCLqIrOGBWHGrAmQVw0JiiatXPtYj4sn3sdG37Io5KbfvEvilSJpwKJwMevMMrudTsth9g8d
IE/6Z21w7yjU+vO+4HcSoChwDF8ixph2hmVUn7pqWfBsM0676ZiAHoqE0IPbRc0F/v5hfvCZGefX
IsiX8aYMOCN387BIpAt14D45+OD5DtnSlfemt9YV2jcDTsUOqlNSJVFKkZ8HnE3qitPEMsVTSoPZ
x7mJdSp+sPokdc9t7seKvUN6HsOAIlC6pU8XlHE0kQL4nKDDsvfo+lx5aU5+tQ18xIAGpyd/iW7s
WKMO8q3thMpF253wmYNHJBmNUcurSxen9HT1pEdIsvveirH7u12JXKsuU70DEFDBO51XWvZz5lbG
foY34XKIcUv+oqGfB5BI62GhLncB6wjz0zK7Gb0YiJ/mnQ0PMDlCh4wfB1rCT6XQKwOJKXD1jpIq
EOwDaXE3JrQhdkAwwTaUi2zMvWnJERqGmft8t7YZL31vmbkl4yhvXdGW1cH3HOdWJRJRiTBcznQ0
wFTHWajKzvHsi29YCypvZ6+xfxmvtDF2TtPQXRNNy2SsNoS8MowWs3LWyeBEUDXoybRAWlxpuaWz
0RigjbCI4LowfYbppS7rc9Ezw41AxJFmWZJrfN+7PQbzDHzmFwaJQ37ghsuvqQQbQRNoMT/2elgf
nBbjxL511oYUoDEH8RBjg4rpWzZVcWXXk9lcj2vqBEe32aRWAzqS+pKRMP01SHHdyxivXRxOooIF
S34z1YxTJUN9csnqucYxpc45SdWXFgwuNqJ2FJTqtpg0Mrp1Mq8S3xzmQ9zX3faDeG0T6bTHKShE
bJYcerDDHWovMKqD8tujVdjVI+153YZaTjxtugiqe3MIsoM3+uLGM2tV7CdUDlFW1zOHyQysWujB
pur2eDdH+U5z7i+jRTrtIxJB9TJy/nEiVxtUGX1VvKd4IPekXxwLkgF0rR165yU5+PwhGXVSLrdu
n9fMTUxkjtZqxUtoj16c90cXU4uIdLyoInLsK3sh8YixOdqlwfMjpNEACCZJM/CP3eff2mKvs+e+
Uc234ef99I898l+b7f93G/GWu/Tfb8Tn55fyqf7609a9feL7TmxYzhvKF6wEpk2daSMu/q+IRwbO
b7AGmCKwCIDbXAhsk39mPHryDSFKwgEPy6ckjox/Cp49h73dA4DNZ5BPg8H8d/bibaf9l9rZBYQP
/xBfLGJsWJfCpRz4cSde+9U147GZQol+p28QPq6w6lDRLZRwqy73pdn+DuH9s89ju+aWk2VTYVPq
+ixUP19z9NyUs0+rGLSq7AlVWB1Zs/Wu9v3p7TSbv4Mu/uwK/H454QAkphTyoNy/MmAM5hA3hdOp
sMbDdlSCIwOGUKK789b7jdnjby9FYtzGpnaI9di05T/UNWQut+ZoFSpMLAM1rAw2BM24IrIhRKD4
/sZ9ryfffr9JP0ZEUo69unUegC8HJyheIQte/c8XU1XfwKhtFPlyfXGTYp45ZpwuP3doKtBvzN6h
L20EUrY39tcCBulvrv93t3FTypvkLVE0Oq8eHY7HsbeURg8B2K8u2815hTwDp5Aec7qsxu8ivf/2
ehu+Q9j4h3lpfv6+AQ122wYsGOo4RuOiu+7aW5zp0px9/zIojd/Yev/+cowWUaQBUn8dCN1heJtd
gobCVhryAMesO9CFt9GK+e5pDvzy9MOq8Te38++uB4ITUy8FO2/+9u9/eHbU2mb1ZowOV3/xkJB4
1ltzLoPryk6629l22t98v9fPKoAQ0w0ghmwrECk5r25f6TLuEwWy6ZrO5lvIXnmEuwB3H7i9T7/+
aq9wAKR7vLrWKwZGwAE2r9FkhWNdq3OBmRietSLEoMjqnZEkI10v+y3RctM70QTmZdDMBGFL5dj/
D1+aBxZY8YbHJ43m5x95zldU+qQ1hmtQAdOUBgExQZpdMhKfv/z6S/98xvnjO9sAGAgqsLfcwdc2
Td+12sTVaRe66Ubpy+hXutpa7oa1KYO9GubnhA9WYZpA7/r1pV+vDLiSXbaczS3Dmc0LXi1DrVUE
yG6SKqwes9C4EfZ+/Ggcx/Wgf2NF/ct33ELiXAy2vCC4+sXmffvhmXV6AwlSF6ShFOg7bbqztwzh
UUBKiWmkChJ5hlTqbFJk9Ii//pJ/c21+ZJsDLt1a2/3LGTLznMxomA6JcsouMVKbJxSqy5WfIgPu
EuvrnApSrXX9O8DAX35dC+8tJlCX58hnI95erB++NFr02urAe4VTWfcnLsKUBK3TxUpcCgpC4rFw
A0zHbkL86ST0o3/9vf/6Mlk2VQG+fPYzdtDXGYjojwKceCoNlXZ1ZCcoB8DYiL3TktoX2qXHKMVZ
GTh6w+CfYnRoaIwSlGppk/xmv/vrPRAEl+DawmG9AcBfLcmqrDnaDl0bLqrdDFP510w0zr7z0vpo
kYWKCKwOotkyfxcB8fcX9ukgiC2jOnh1D+J5VHlstS1fVzFumCs/LJBaHTU5PTdJPoqHZZ3ee3r+
XRzEX1ZNC4wL5AzQCMBm2OV/vvnmSkI0WgQAiLmvDsZCnq7pE4WL3cL8Dazqb76jT+BeQGoRwwpa
CD9fCkVjPkzgXcOatKKrOcW6oDx7OrdVgDdB2RZgTeXfcYzOwl8/Yn+9MrWnT2UYSBvH89YI+vEJ
d+ZZLsqcq9CpYKbFhdF8SszisV2Fc3IaI7kQA085R7Dg3a8v/HoPFLSqNkAJJGpTeqS8/HxhVExG
yd/H69EhFspnwh5M7TqXgDXxPQXG+deXewVFZ/nYdlrb4o4iePUQyP18vawx7KDLFYdFcmWeaIvC
CrLTAc4bmMCTv8T9VWxIpIftlKdXiQ6ya4kn7suAhivssrLYYfUX53Zu1b0h+ukEhm/+zc1gRd3W
6x+LdEr0zY74R+1DtfcaYSX9uBuSErznNkOs9qY79fqzBV2s/CboHXc3MD3r5aoC+WReJkOWOwjl
c+0d8SY65bHVs50fF5DJ5Z3KcG25AC9BCxzMMbazz8CxTPMmcPi17uJ0rAJURaplFtY1LginpU7V
iTiX2v082ZzPTwxbdHFAn9kbA1MYMzHpZZSxvvBTpypPo2PRK0KzqIbIyMuyunEwDT0piKneh3hQ
aXINZLZvD3HjrPhNEvL3wEoOwxcGhKt9YaTJ9KhXheoTBzJQ35rHLtubdoep2VlGxneLwy2p7KIQ
4eKUG76Q9Ia3nZOiZqpohthRHVireT/6M5yvtoE36Nb44pIFtZ/P1NTdj1OQPHBQMZk8VcOmEmhn
CEVwpuu3OnWYtBtpF5gHGikeTXbdGlcdLyT2wKFST4GYHIgRbj8jdWJ7P3cJNinGoBNNbC3RjzMD
QgDRAVHZ9dqNP5NW2k0XSW8s6GiXXt4sPgimw8yZBIkO9L/2WARx27OkpLKlOe4YDWqOGqkJAd5d
FS6ZvWEqVyJJFakkTxvHDlKqNAamhvhCiSwjcXlvDD268VzlyxNGoOlmbKQHy9oY4ul2mpaNTjy2
KUSUrLIwUFktKA/qdwP+YeZeWbqjMc/fAwbo5/KGuW7zDXLRUB/tniz38+oZND353hnjaoaZhBj5
GYkxca/rK2nR5zzA4my7izQxjdAEXW8ce9cdksjSBgPQ2s4qsXeHFTYwljDvRpJkLhgMDV12aMFW
52HgT/0EqNEml71LU9+OZm+RxUUmcpS8qbGqiA3YicOc4gqIVVUtMx2QFKWAqZh20cgcSQ7r8mQ4
e4poatyXHbG15WI14zmwGi+L7LWNX5AOz+BLTfK886Do5xAicBLsC6mne6ft13iXweZPD9Vspx1e
NyOuDrE3NRgB0K+Eoh+sGtkfZN5IIPe4d+ok4zb0A9CRVcVD5OhsaN7bY26UB2uwSao1waWHtlss
1SWC+Kw6VnY++LdDg+QJaUejbjDfOMllB2boDvOYAcWogeGFrcSM/bt2qPurVjNTCgPUClyB+R7Q
mXwaEVhUK8iAOs0c2EqrhW+rHvPmOLoifivKXlUn9vAclXhLLMfepBVIQVq1AF9rtqCtcZwPLPaM
CR8sFcSP7C0YSnVqEsPgBDHmoSWmZwwLHtpuVRJUgLDFHpEyJGvzxUsU+wWVoiF2cg7WLKrNvJve
IhDNzXd2SrhOSLOhfLepG42j05htxLABsV+Z9c3Az2GOwdu19brgLQcQJr2typz2GiHwcofC3you
gsocr7LeSvvQRhrzvKBcgCC1jFN8cP0mPtfZgstkoXrK90FmQbABKmujdy1NIMyFC4YIbjSpAYc6
qMY1rDB0Y35AtEgG3eQlX/PBNnWYaN++NkoOIgdkFulpIqsxwKrmm7cDI9A4x4i2dfLIBo7d9MBq
wiEmxb457M0S5skesozVf0iMDM7v0Cq06qBD0Tn4nRzS27G1sAgT+tGmF0U1t8O5aeYaI1kjAxmt
qMTUPrHLeY7ctcW5WVaBezMGLGgPxVSIiXKA/vQxH6D/vRdu504HUZrkn62r679U5hQz+/Q4qoaZ
t1GbPTL2dkuupmo/OK2+G0A/IiuorSXSSChrZt0SS1/Xz5hIwbJaNWPuQMc7phCteWbYm9/Wa0sK
MobkxLkdTTE+SrOX5ikxx5mAhSS9j/3V+1hhAl13U62UueN0EpOJjKwLXShwil26FG2wo6kusgMh
e6ILPbnMpFksaD2IJMV/TjRJ1mr2nXnGU7xm9UORxO4aZnGdv/Vod5Io0aUrk9WKkWLYdn51tzT+
ygK6etadrOvkWQUTYnlKNPpXHjq3l2KlojvDnWzWc8F7nkTkFq/FUY/DpM4iKHwEAqmcD57acn3x
RiYvVVJ0gOl9M0uOaMDlQwDLB93LbBVY7f01Jpikgl6H3FmPIzDv9bioob7wcPaAn2ni4Q4idM6M
KTXmS60EVHLoyyX+Alhv+kjiJaLaupHGx15p/a2unAUvSs4o7zTq2N8rNdpoDOoUVSWBpMy/aeRU
WcQjxbKU0F6/1kE/K+TmsfFipe7wDvvp2p6B4yJKdiSejNxqTXzOeY6dKjVM+wLlu8B8hkurPDjw
e7sopobOd7NyIOFSKLETbfzNTV9Lzs3BnzdrQeo5dbwjDNiATZ5RdPB+rPaXOSVmz0xV8MVNoe1H
6VKD08MD30Vr2wNQXpoKaV8RZPoLLFqjZUiBKgH54AxDACWRd9vZHaOOoPEmQm/NAvVY4q3tsB/i
GWtulaqLtGm+JoKyInRkI28cRyqm3FXxNCZleqHctDYPemaShobZrb+4U0mUsYE/4ZpdUE1YjFf5
pRGdIhWrQx+zX0YbrRYRgWQ2rEU1IIEgW9K8yoYOFU++MtcTVqbvE7l0n8oVJc0OR5Df360S6v+x
hRjR7WViJV+NMfG9ozH6VvpAynxxy7C/nMFR2xrhEpxkSkOjLJ5XnPzn3ktGL4y9GMc7qRvB/cpj
LTB+mq6LLHNrguii6A+9NxXPcZzjpmytMQUZ76O6vqDzv5WcDqWPFIDwdzMl3OUqx7E8V2LBXjbr
oLgwB2v5NLerfWphN4HqFqjK9yU3vDq0a10b4YRq8iFZ5BTZgsUlnNG0vMSDOeMCxaw6H2hyBW8X
jvHpicGGRTMIZBYKWgMlHDEMci0PVEz+RVMbg7nXvZm8w/7D3VI+AgMoMrq3rj3LUyoqxxYjsu4d
pqo2xcS4F6VVJ0fLM1J5WITjtJeGpeqMRXZCbuyiBt8zSmT1Kr2+FqfOtlCFBLzQ5s7W05pG9pi0
60WXlMHj3LRk+vpfqCaFc00QYtawVWHHdQYE+ZnG9u4u7YfJWrLHWmQ62SV9A2ZnaKXKibETy4OB
ij4UU+bf1xoa+yHoYiBaKfX315lClMaMl9r3tTEl9whqVXMyQKJ/0OTztl9xh+HaF4N2IrjpS3Vd
k4WDaBKNGrEzeBYKqtukG64UwrgrFJ9uezu5fXeRx1gro1bWLasYJvv5rDEdS1j7a3XSRuWh3YYI
AYR3cjaLvzt5NdlnTYOKFO4aURJzp0AKL1nZR2k8GNVNP5lTGvmIK2AmeWoaT+3cwdDAhEtyASHC
swM5Q4jqXLa+rqC5z4QZ0wibceW6MdiDtO79S0reITvlPSnyO5BARG1o2x+egrVCvILQBINfhrT8
EsaRqY5F0ldUNn6cnJpxcIjNUO2KH3dJnZMxOw3bOnaKEZi+pb4Yzmg9t0SWb+RfXAE6c3vnMI8I
ugikFoxP6fBY9wQ/ZOuO+a9h7MsBechO4+tA5iuScsEON1aRdNG1GhiyUGj1Pg+sDLoZB6sgyhJx
bhrwB02tWH0Kqty9PRT+FC4MOEfamm3+Lu8G1kS7swCGKzbGEziUlqEpMRXGvl5t/+uQCcmwFj35
s5EKZK7cNVY+KeYhO6SM5BdG8hhpDxYpOBkq7QbAdjcZm367lPNwQJJgxrte5s5np87yp6mgL3NU
pIkhkWbKd52VcUBqSSszZ9dMTvkhp8dRE+3X84ZmPpEndI1m+0zO2UDZKSh1KSctgZGV9AqxG/pK
kt3ld9CM0S3P9d7OC4J36mDpagrhus/Pvrbk0UQzFSCELtzhFkOHD1oc1hH6PaEMqpB5psqGMMZQ
UWBDCNfVQJjZ4cX8MLF3LYe0x0M5igUzhGG1BFgsWIaAnxfUmRdLaU4itCn18LJRve4mEufeptUo
75PFVBcSNRJGmTnmoOeZyxw1wjXMEJYgNaS9MWAozoxBHJAu1iG5C+WpNpQ97UYm2I8F/QlJE7Ed
bXSCkByOjYUziBE/sT17LTdxPkLX1gtbnLVf85lO4IUwamVe5lmnnK++P6wnQar1GOZlVn/x0R2K
aIyX6jnnKeVNEePIXlFLpz0UMyM4ZuTsdAdQY3WxU0IyaMfGrY8yGNBDYjFJkP8T8wyrpl7yqLZH
lGrtPDRnY/VKfZpkZTzzm2IndGUNIqBvOfvu6nIKLtZmWd9zih3ZwDWiDpKwecssw17yW0PDxO/t
Kqh3Vpfoy44hf0ZR6hgzQTYSSlCZL837YoKpCdjEDVKmudyPHUTFuUeDJvRt0xPFwuprzg9TTp3A
x5HG8p+Eyo7M2fjR8Eq3J2yLjuausWzcPwJgwL4m+KVF8QcQ8lAnmtI3XeLqaqR5ACqDGddDUZkZ
j0kiWP7otY4oTUhK2Nllyels4bXtT0HpoGjX80BJl7Y1bDqALVQsFha/hfKcobMa2HJ6jnTjQZY2
yVw9NOg7t8IiiuMiMx9Kv8KM0CWNH46rmhDZxQpk0toZ6kJlbhCcfUJ+TjhmTGD12G9Q8rRpH41g
NdEIL4PthpZDVgKaCYf2LxMx8rulM0vm7WmhAZZ5SB+cBD0durva+uKNSzpHJHjIO19N9VUmBgKo
zCr1432a5gsVXrMGC6wkf7APjszY9RzaIsktcyHvXox6nRF9w28SapSChc0egh1FQSURidO4uDSq
cm2QlyOd2WWlkc5hsw4oqdtpaG8wq4/rGQjanEQMvPjpMoXkF1e77SMr71KJGK5J9bTHkNqIY5V7
KXqJBIwzv2gc3/kkOGwHVLja+zGvhIpc0qb629EzVPZSZgQgb2N/1urDyLdi3mKTTxWO1drxoBWq
CM5dLpN11+M1JhyAQB7cgLkwu7BEHqX/QCFXtMAg6Xhkv+v7boqhLDb+uD76JjiAyLXi+Rw3NVZ3
Y6Gg2y/EZH/WdmucFnIUqp2X5OxJZtaOL6JQ+ioxRs0ygrduvso0qdRo2W2sKmXRKOuQUXYsV2QV
VziEajmiiLYUA+jGZxmG5tbExrn1bVIRHCLB3sXmAm6yYfdQt7XBDr5zHWxeeAtkipSdjYyYzdyW
yQn2OqPJrjCCLiqpjaeD1wQyO2ijJ2AkJjmB0kwkTjSNq4s+xlmqb6I05HUb2NqOMD5yS8xeQAcS
U+cdPI5YuMkSesREx9Ev3PEYqE+Sdpgf+thqcUepmUgxJxhm+2LFvfLZ15IKbRGp4T0suhpdjt62
dbGMOvH3ObPid3IlPQcDuujXvTtCSDpYAnDgrvaBQ1wF3mI/N1UPiIqlOO8RqjcAtBZrYyfwmR5q
hpvl1n5p2Mzxg4KojNitAKFMA6HuzJva5MGkAjP2op56PGqDgsRLduzAMEzPfnokySAFfFX50KSS
zpj7va5MAzvEGqcyLPDjKI4WvZ2Adih8guYoPc+Fw0cPeT6P1/QSJLLqJZ4zrDwulD6AQT3+N9+u
kJ+NGe40Jm7Z02Kr8SalqOVFbRxvC3GZSA+mu5GhMCIhFXs/NIRHq8o4q8fWslxhMsayB+lCXmlh
DEjLvDb+lrHyftlkLQ+9ARBzT0oRMduZmBh+aL/t77iku16gG28eCfHtl53jpfHXdAVddWqD1bBP
KSdJdhTlQumq207eUiHq9eRNWbW8JckNlTQzwrbFPgc2i0ijut9UhD4RamU+qJtcJSnYGxwHX6SV
bQQnKrMXYy3lF3PoIIRoNdK1WHx8c6r24HaVJV2Xy4bGTYqBwHWv8oRZ72nwbJ2dgXGZjz1bzgcx
YdbbIaArHqB3mF87aS32TdvVtMimNBucgyn44FmXc3Js2i7xIvyjOer8xGZ8TK9s2KGhfmZ0d2zZ
buz9lDjAqABWZMdROZxhm57CfoeaXL/1sHKc13wtvjoQKgJ2BsP6wvIxdu+poVOPNKZVEu0lKSAO
9BkKnneOY2kIT4RqhNbQSmeRUdDXRBnxsufUjO2MDpkZusqhY6Ok5kYL7RmfFUdDDswBAIKjXFGk
X2b4LMwd2UNY5YKZIgpVfasObOQEt8wghsVpNeHwtGNGxp/plAvtRKdfI+Bj9BroPUJMaStbcnQt
9AQKiDjaj5VTGIQNOuzG0WRN5pcxEOwQtDAZTLkoQu5yiFRo34hu83e2GLDVW3k588QGHCQvPdc3
o6QbYZVIEoA2rqwc8KM52zuLO3u6YGOqiohnwT81DZFeoP2c4rZ09EId0wx9Q29M2fHRJh/SidI8
GA1OZR6nqIl28WeWOvzqPA/JTVEEyYs0khSzhalyJNhGnXPLOpIBj9jHApSgCa/DfkQfCPm3W42G
OTo8KbpbUzCGTLaBG3EbEbuivD9ZncN5CkF3XIbdNARQn/qRRO/E65DlV6XsYaFMzSdCo4SOvHjC
5LKBIBDJaI84isQHi0Oa1HKGNdfTc+i8qjoVqMfwYIyKdQhkWvuYAKKxzsHEon9Hw6YPwkoLAqJw
aTsimvTogv5KhnTL9GoIMC2sdM2wqSlO7qwUFkFComlAddj4HfdePHYcXCBXOEwEpqk88tANtyb9
751FQBJHw8zanPZaw9eLWyg8q04VnVtfb95KI4HUQYO3uknbMaUVlbr6kV4OgyzfBBOV6pi+hgkS
5KMSHZ0G20s/jME4uXs39yaUg5xDiN/FaVnv1nKzL/Z0jcFcT+tERxJk3decBYumkhTrEdMsmn7p
+t1xLvrugV/HarFplully9Qo2KENHC5lQwm0I+3DPbIgcJKZZr0QZ1iVfnNA5geOhRMfMZ1li5WD
DASvj5m32JIItJHaYL/qbrSixWrpvNeUz5xo/NxfsCBoJvuWriy5ZwY5jVdDka23RhbHQUR8u6si
FvqpuQIaVvlHX5ONcloms6KqSQYfuoWb9UNkW233iX5uwQlIe659SKa6O62SxwUKcVNOR6Ozy/sB
0Fx1ct0EWxwyHAtXwuh/KujmkqlhmOqd5/Ruc0n4VXLNbz/AaPVj4zaGXktQFZsC8s4iJWcSykFN
/1nF4ipb48TeeS7cSiy2kL9Culxoagew5ltAnw33obOrWEQlSVaQ7JKkeA9kKuUUAov7KYXzhjy1
jiXJ8LMzPS4ZUOqD1rBAFlTMyaEd/P4jIaEct1f6DjHIP7IfD750a3VIlcsJy/KKjCZvo4rP/dpb
HIcmVdfXQw6PZ9cE2n62pzbdDOG1/+wVnX0vMN/hwKbXO8LIW0B65IldRAn61BepeoiMK17iDx7s
gaPX+bQSg9jA+dJKQp3YIL0YXWgKjAAWIlUriqL5IzqD6csyz/RJ4gxHk6HmrjxWRFEwHYGSIIBd
8PfhmJWc/8cATTK5rk0KVN1gwnWE8JNdFJ7EmhQkuvNPlVrd9wEno5x1dPTU25STskU7iMxGGtz6
vRuoPA0xYTXZcRWoWK6p/jixAAqc4ksB0y1+nzGfUAcIJ+b8rTPwhfbcSqnkA+OWwD2UK6PIYwOr
ybk01iVPidODZ3QzLsu03vp53gbvG7sv5JWAczd8dovAwfVJ2DF40yxXby1k5Ng/hAWW9zfykL+M
kp0APL/0yL/xBXYH++fRrqja1ePQuBDxk83nZcA0aS52ELLIOeiTeSh/PUv+m+tZwjaR+lhcGVnn
z9cDpKf6lHnCwWCScBB43U6eKPOTSiUZb+wf39UB/6O3/Qfo8R9++s2C86dh5uapwjBz8VT/r+un
9eWV94XP/Km4lW8Qs7poF5zAQXjj28gbvptfjODNprOFL7y5WXimN5Dxn4pbab2x0MKRVkNMPXI1
B7mFoneV/sc/pPnGxzzwhw4Xtc9/WX7+1PThFvpvJZt/yEN+nOSjPCOTZBNruiZ57+ZrwQGSedUZ
rFEVMFMCm5s1OZM+LFB2yOKUljFFVkKMxoTbtB9vusQds0tTY4LbAQVLyhPrCE2yJAaJvKNpTdmc
DjOJ1QZsFM6sMsg+TC7Hfayycv5c0qWSUTrEi2YEZIKcWiyTI1huJwzuCEYeqFO0uWvtFl+3mS3f
rMuO1jjnCiyqzN6DkeLzqEHFd7tatPVTrgfNdhPn492ANmSQK7z2IlPmAwiihPZ2FlSXs2Hq/uAw
q42Ups1PViY9lrDqVXoxe27+DDcImBXT2X1OGs1Fu4iFRdNrx8fNzFTRcOi6owJLHLm2aZEcnIo7
YqBic8+qPN4n2HMOvRvXn6EL4dqlRVUdNRazJxs2wwq9kQkX/Ff7aWnz4XNNz/WEopAj4kAR88fD
9z/v4T9Qvv7qPbx6Gqbs6SfZ+/aB7y+h7b+xEbJ6RD+h8OaR/+c7aJtvAvS0SOgwgSF53zSDf76C
rv/GRP1jBbbHzu46mzftz1fQdd/ggfE4KiJ5tmyLF/fVa/er1xD56U+Kmq2jgmRNEBCE9FVypVfa
qmKRRISjcCB8xa2/VcEQfKor5gTYq8ZjiQ7gpagnOiU0mPxPMdi9MfTXcbnexuYiIuNMPHpMfdrN
AtXDU8jpdYQr49VjrlsK9N6XIJww8EjoofQ01K4RJVA00seaT7HlufQleQFA0SyjtEAvTXa3OYI4
QILPYsQJ0reJLIyj9qUzUNfvt3DHe361oSD6Vy/Pi2h641i5OJnAO/scgxI4v/Sk5nktEQCCqNnR
3u0gAHaZFRWpMDGiLjGCl7gq849O6QP2EN7G+lBr17eh46SOu3Mmw3kqMWQtuFU9wUG6Eb15sufC
uKBaWXeumvXbKYjrbww3jIuCGgyOZLe8l6Xu3xHaS0CGiRd0iSpg6U9QGfzxw2qNtFUdGJYAFar1
xrVXsEscOkE5rwC8w4V+/TnAy1ZFWe+Dva0ROVH50MONOvA0H3vA/ynsvLp9WgrVezvm2Mz2C8eE
P8jaDQI3nQwkMT6T8a/9bDDo00wR4L5hxbqWo8cQqOsACR84p4zfUjfJHhPBZXBPM2bb1wqdN5qz
JCVC1ZyNa4smHRnxYJYf1lYQIxBUM/zbDNDSrh5Tl2Ovr3R1yMjrHJhYqORxADlE4kzVBN2xn3y8
dDL3+n7Xes08XMDfhsUrNMytEO/YxuYpLBNyDO2u87zW1PfJlFtfxzFwLpzWqPzdjMMNJ9FUgPcs
yZA7djZfh9vr0OIAc764Uaun8WIllrRFvjRC2CgoeAR4jgpdBMwXED90YdqeEne0wKD63X+yd2bL
kVtXl36Vjr6HA/NwCyCRE3PmfIMoFouY5xlP319K7uhiUn8xdN9hhWVbspCJBM7ZZ++1vmXZo4FN
i7FH73aFMBkLZECZaE+4rSxXpDtz19HOz10cq3yG3qiCYdXpxvSmCFr+rMII4pmhL/WmkhZEI1tt
cQF0qgqsqmVg4Dtt5/Mo1VM0My9H831XE6JOzHnUVCdVMECjSLOILzPVkvfBZ5josE/pD9m1zbnA
3idyCkTlkCz6gRBLZIDWc4vRPrEZBensFMb1py+Yx2GbtFArLUZOvU/qVCX6qk+74IP0mmFa5kOX
6S6amyg5jGJCiHEBLRzg+FhOS+phpG6SLys4OuU6fPTnwGquZG6/htNb0puOW2V+LPGwRxCvgA07
LYOYkrZvDUcppN8QekICQ8vJmNKwlcYDEz86CDGqtqEWbMQs7etIL//Jx4zuu4o0wzwoweQ0O8VM
+tiWlMTICNtMYkLyMiNX10EAKG1NNE+GHj+NVdPBDg7Bg25TFB+I1OsI22LQSvO0mfnNJbjdYN5q
v0K+llpwlknsDgYXNNF1QG1SUjilZcEeqUAkjhtas/49AxTeZHGGR+FGZdSfzNospE0kqFjBxxra
y2VkXC+9RrmiQqlClckum0pj6Vb13DzXPAgqipWhZxxWK0hL5ClGNEbpM9FsLPUYWIBd0i0oD1ES
av6JiRY8tNAXGMvLgGmHuw4pG+SLHurPPlGs6KMl7xW9QWL1FksPxGBbiRKlWeKjEx8R41omhM0y
/klCgNEiCsPSAJO3UII3lZn/Kz294L1nGPleh5mYLsK8U+kzd/11yogn4BEiEuihknVkUeuSAFyP
dN8nQKI6zkows5Zdm3rwZGRyU9112OeNRV5q7VNODwVZm1qrhL/3tLBROxcYdjUigeDgFUwZF7Ae
9eAkMzU2daXMFxlyxzerl4TRrgdQepQoQ9e5panNzKjzSLmfaTmDXROlriCXyhAqjJ59ncA9Ev1N
yxRKsbls81SpafOmDEnrL4D7NoaNm0kANiKpWCWbVoAhW2udSRg4o3MJTLJeRF7HANytu1SK14Io
GB8UneOVeOYryAJ6VvG1zzxBWWiDxHoV+WiPeJwSJu2mWhkL0+pRXJplmSEODEd8zFqoD+2Ksbz5
HLEBSEsBWe1bLYKZZPGIdRE/LlDkDR2Wdl6FUVJbQF7L9mdT07ywx7aa7wXJ9+8bzOcN9EPzRTBo
rAD4jOcl8GF9M/v1QMuxCLadbsk0gDAdM4qW0e8VY3Ffq2a7oxeYfVyHW+YSUNy0agXEug7kTubL
sVZ+jAKzRzvFlcFmMqQ0PYGjspMNgKhHuwKp+8rybei2wSP6DJZHGu6FWDLPs6m3T2YlNdBao7E7
GqqKIDCZ/eEpYbaI6kvtYOHxA2lLg8FOAxV5Ste0xsGG0JucCq+udH22cyMe6Qokkyy7nDeQyklt
v1QJqb4UXYqDM+uTwl+EGh0NOl1U6jYyOOulLzOa7Krlhz+SpqO9VZQxzlOMpUXjmT5CcacvR0W1
WY7mD75PX299Aanwcop7QOD+VW7nEuhB99SkR30I66vnXEukkYlZYJVEuNXE8DiF5DNDiyBlQEkV
whD8/AAO6u9opf9fFf9v6aq+/p/doDsyWMIfafq/1s3VFdp8qo+v/9e/62NOMf+xTFnjOdKvzkud
UvfvMyoPxX8sFeHxb+fQ/9bHkvofHT4xnkmMf9d3gKL6v/UxTlKk+ggEKY6RseMK/Tf18edeBvU6
th6JQpsc36vq/LY6HqQszXDskP0xirUjVdemtHnpB53+01iZy99u0H8Pyb/7GPnUtA3/yhchGujv
qwGesCjS8KNR5X/unIBFH7ARltnZICPQy07yHBwGBViS0u7o+kH4IRnj71Pb/3gQ/4dr4uvTdZ2j
PmeR2yDwLPZDucvG5IxC7ACNoliNULiQnC7EvjCWaK23Ed2yP3/Rf7itKslmpECLKJ6+3NaeWrsr
pDQ9yxh3Vn1rrlv4wZC2t2mEc+fPF8OOdHtfZVPhIMUFr/cVt9DNfTWU3KQdq5+tg9Z7JjEWEbid
d3ypLPooMd+J0SA24rkLLlJ8iLs9rXYFxzwHDN8BDii3ziz9sGa4l4i6383g3Swexuop7I5iv277
D0Vdm6Titi5w9TS+V5uDHm5T06mgCPUMDyiEl2bzMreBnbObw6GV76ltoMCod/GpCDkwvU8FTLZL
mAOgP8zGC9LguVya5tLXzqiKSvkkqmdm3XYDBbKSAauXp1YUlqQawGeLlqO8YmjiCleM1dn018oS
vDWiSabPhXGwHucfOgJuraV42UQv6lPyJpdOIhxn7WcqZLtIL50ysqviODQk3mW/TPFlMi+wNavY
h8LQcXgALfKGpdYlGoU+ya/ef23J1EaLSuRAo7DL5XZMY0Wpnv355OduE3oi4gMorHxjzRGmZwNp
mKQ8CdG2HjfXTSIFGWBJWxHaJ1qTI+1wUiNJhoHt4QSWx7MQlG6dbIEWGsMLqmVdXQYC5fga1cU3
j8k/PSUW7jkOweiMcIJ/fkqQydcowiz9PESMdnTdR8jUTD6JEsBOa5/eu4kQ+y4fcDJMQnVftGr/
zWf48l7wMsCV4eQvUSDSsvv8ESajbZMER8C5NX+0U8sYZmhmzn4ou0iV+y4Z9J+uxgGbZc3CqUu3
9vPVNDKu6HnV+hk11gM2dJREOnV03pMWUaPy/fP9/bLQ0LGgAU1bA08TC+rN4uYPBsJZZUzvR9AA
tjKSQtIaD0ZJFNfAiNGKiNDMv0sk/ssK/WlJ5aqgfRQIAmwwxq09jrFKLkIFTO6x97+0TGyy3nyw
2qsSxUwqlMYIIupQJ4w1GVbGtefI8fs+yvqTPkBDaTpTWZOfWuA6QS0xxuc/35SbNihLvqXSFGKG
xbQFi5t284tHsiZkjI6sS15yMl/ya0PjwqzI9ImQHvLLVHE1JSumXmtxWACy7Q0gawvhF6ybCTN9
Z/cY6y/tKhac2Mt29VbaVGttYywhonW1C3HE2ukd39Hhb+QAfmXkDC6TT8kBR0g6gbDRPawLqs3g
WXgX7ppNsdIgO+6bt+ASbuRt/Zpu4M8s/UWFzM3JkWAbjIdd/6y9/Plu/LUQf/q1/robNKZFRGz0
pW+ekaAUTY2jq3UxH1DiKj+DirYoGE2HQWzIdO3D2BYPBD/Kx3TLjcBBRBpTWXsc5Du4Ho8V6WSV
U11wS2zjX8Ub38MobU6Xf/6cNza0//ur/b/PedO8Buw2DDMQzku8Lu84DGGYCte1V2wRh61yltEP
pObKc7KfPf/UP0uH/G7akOpBEPM+keHWO/6OunwV+I58VtYKMzUGYQW8xkWRAkh3MdvQ45mTu1h1
zPGhRaXC/L/i+EDXyWEH63EoLMLBBg6/JUfnKJ3GM2x+iKZQ/4aKiaYNfrmihacjfjio45Y4psbf
WcVx8n+IxUvbAmp1lNpWn9M9CghPXZXL+FTuioOMGuVS7+Kl4H1z367NxNvfV0PQLEoaDVH1Oln4
3U6Z4PjL/LA3L9GjuJEO0no+xHfNPtujXF3Rtnhs7OzUVTytJGPDhqVNbc+NQ+dLQKgLCOs1g6mc
A0gl9nVdD8e6XqZMa+kbcoJEK1wvO3NhRN6s0dXg0Ip0H5uXO8VLU3N8Eng4/KsLkvBwAkNucvNX
9h3DXAjhpip56bz0tboIm25tPsWv+pO06/eZJxzZeBRCjk9gtK+tKBaPC1MDnEkoFkPN5X2oihVB
IkKB0W8JkJ0IMNKTxRYkth3v/nwXlauX/OtdBBpicC81iCmf7+IUU+MQu2Je/J2/ix5JZlqHDwyV
3fSuCqFbLQS0jQXEKOeqKAICudPXnZdu8y2hYK51KtYgcjzVE3NbfpoQ4+6K1Z8/IqPFm88IzoWU
4Ktrl0kLnnSGUr//0qVajNXsV9MpNZe4u2ip0FUwaw/ttg0PmvV/mxDt2CCTCOj0bMponRonqAdx
vhatjT5sm/JFtR6IOmiahRGQnOGIAOb9VRw51c/S9CCltsWm/ZgOoe8S0KqcaJDVKOQlW31P0Aj/
CI7lh6wvuuIhmJ7N+iARaMHOUzvpZANHQrZodgsoz8OAFNSrCzeSL1gykEcify/ivQIVNnX9iFO5
FwWr1sipbQhR5LWzlENabHqAtJnkTPF+TnZEd4TxdZGl+osQss/Qfcnv6wzLlfMHXdlblsuL2Xe/
+PBVS+TFIj6bjd29NRJqrEsCdVj2iuTUC0t9epuoFfUcaiyyRc7OlaEsko46REP8qPIV+TD0vbml
VIIcyq8pb9wDOIbklIfM5ON51aK00nDzBPaAmqY2sMWejfDYd7vGjLzefIyMezm/yri5W8O/LGU0
hooU+LzqEKE4Qt286j69I33GM3fOr1iAYYxptEwKuRL06ObK+GbnuC1liBUCBWQyyiCuVIRJ8Plx
EzPERAW9FlK0zHdIacRWkehmixVeVJik3/jRpds3kMvh8aT1eD0eMsC8/vXfwActZM0G9X+Abiqr
7E6qZlrp+U8gRtc6fxOiH3AiY533vXIXgOpOyMhT5wCJcGls6gId+zfv29cPBN8CzAUfCvYEc/fP
H0hgfgB/YBTPkuk/0ZPVPApHOzT0u0CBmx8G/rJV2FSF7GQlwj6qjJPGqJDTiIjeUk3/5UGWCo+y
RsMprQAJMKybypK1aQwyEWkFnaylCo80xDVAExjF0iwJ7pzR8OIW/zu+kYlHSCOllm3Z4ECLS+vm
nIfJpzXMohPPqOMaQjAboskleos0uZVvDpW31aym6RQpVCkGAAroBzePtxAQwYHjoTu3VUuqlI8Y
GWY9lBPcYsmrosS6mzDM/uZn1q/L5u9LP5flveJffE8u+9fW8NuDN9aMp2vE0uck2RQ0xOM1yS3o
zp2k2KMQVuNVZ+2N4EcOk1ChexzPLAri3hR3mgXKvXjRqnu1PfvlYy4ex3Gbj5epfJyatwqBbThe
wvRuaN8ifau25JyvknyLZNycVnm1mxCKomUn7kJB8wv9P1Iz5zkz3DYj6mJtVKuEXBYgjrZkHsiQ
juYVne+xPBkRb/0x73aavsrEF5HpQaUK+2peqdMuET4KzhwzJr+GuAciRQy2XvVZD86ddTaKx8rg
JLQy+CDmQQg8WfmZFo9YIYtx3+Aa11fscb1xSsW1pW3rzJXyD8uATthAFz+YxHKVGWauJeJ99IEb
Vv5ZQFL4ZMYP8ryXwzMnbAOcAN8JixiTPVklDmWp9T+kYp8rp6i6Tznekh4QS0tS9ojUXsfcK4GN
Fs+BgGGOZjbQjZqEBEXb0f7sfoaEnJj5D0ninmqvDZ1F8nBKfYnbCF1x0ZzyicPOCp15AbORfEp1
zflZN+777j7kbyUL06mVC7lPo/nYWZ4EN0ZZ0aOIfA7O17W6YUgZbwdt8+cH7MuuTVkmqwbzEOhs
qIZudu0qIszTAJt3DiOiVrFzZMxoINSS04xvUxNqJ5JK499W05oGfJIzt8xCymVvawW88wMxNqJy
nvV3mLiYCJ1iXojE2prFNqk+GmEvMvAa2UyDk3JNhtyQGyf5O7V6bDOPBaUZXwTTSw3SVndyto9k
Uiq1k8lRQDtN0is2dJV+Mf0EisaaCIwFCQa1vpniYwP+UIm5s9jpCq+33H4jG3fYupUHqrr56JNI
ZZ2svluQ6AG/UAu8q2rKd4H5N+Zm7nO7FDe5uBmbXwH2dwIqyKV+9/WlyL0TN9apT3Z7xLv1cAjj
52JC7452rIrQcXYouE+lgXCyfjSUTUCMe41m1kNGnEd/c3//xzYf0NsvSwf6S1AtCodhKB/XTPHf
9yyzqcpgyhX5HIGyiK4nqv4uXWtHf5E6wwcoz2KHFad+VtHbI71DWoM6ZtLt3j+J82YsKtvLOJKO
uAHCu1R9u/6X4DoPzB5xshH9eM33Kl3mFUzILCr2C0EpTI2NXZjvDgW9tgTpO4msqrpW2ZuV6RcZ
94tEee5MbkHBn+6Kkdii0iNn00pfrejHFO8sej6W4xcEWV7CaCGPK+GtPEoN+BFXCrYBsbX6oz89
9F3vmEEFs/JHoJ6UkoEJFtZ5KeiHUrERaNsijqUMnzXekGn6YXZ3ViFyYDoLWLnw0/duUTl+e4bW
EPUYvbpNbsp2hVGXRNfZrXUSLJAe3zdEufjdmxQNbizgLKnvRWu63jJSFi9dsmLsotU7mcN1zBk+
wvtBzvGIYNydHqW7Tt5VylImqkfcq9G5/jEQi3mECF7OVx/kLiVOGsqZ5u99gk4hy2v1u8LaFu7k
jtjZtiddRbvL62OjPUoBxvLg6og+VO3ih5Zg9ezeilHDZxmtQ4V/4FjZ5fgWS/Cyf4mY8CvmxIgV
PKlY5jVepcoz2p+YWTBxs657mIuvRyHGvtOM1QuPTp9MKKrus3LjT2vMnGVHX6/rjgFT00x/K9N3
DbawDadCGJdasuwiauYVYRYBumSUU6NXmPYDP+Yyf32U3wRYIfMy8z1RdOOz8ID5TXoPiB/i8FJ5
yrAg04nQYRDdSbhkP+hPpJXNHIG9nrfcZaNJlyHyfM83lsV1ip0tqmSDjLx8aJMtbVXy2O15Maps
PLYSrEX3rkyXA2lbTs5b3+wgAoeGp68st1mwPoQvCePz12BLwOg++SEcq9BG0dufweGuGfXTHT4Q
NbLU14TKhufwFbAEji5xVV2ugvMTmlSsqNG63MZPQJHxJ55q1VWf8m/OfDd8nmtpA0MRxiXIGEPm
BH3TJyqo5UGI5PIZTrm5gA4AyaDqHQ6IBA0pkAQ6guliwmZ4QelrBWnnWoW1Jd8HqDC5YKEqPTSC
cUd+8Dd7xpfSk/6haciICCUUg4Z8U3paVZ1Fgt+N5zhMkW1oMqZ2sNP/tqLkqyucIgwDYrcOPePz
6qW0EWP9eBLPcXSdp2vdIzaII0YJDvnzj1acj0NsfbNmSua1YPxUbtGrpGmJTPJ655kh3FxVR16B
KUw6Z0RtY+Ay3Exc0YiKZlYC1Dgu/e9RWWBayQnwFJYhz+n8mLLG0oUv1+YvKXLfWH7w8tOy6NKt
IZ1BVgBDfjEqgqn6faSxZmyn8FenH+fhl5Q9G81WTN/67ljFxyJ+zPuP2fRMhS6WI9UOOPxKsJk0
JLHbaQ41p0QX3jYqj2cgDj2yB7BNWeOioJKKN1G9Jj4DLIzcIXjGgWYPESsvOAY3TAnKsTGvOepK
3tLQWFGInPD+O75Dv9CldbWUvMmpFr0HxnNvnvzX4sN/SD7K52KhucWWOQp/H1MjD4TFon9JnrI3
6aXaSmv5dToJ/Fk7InaPmKVDaeYUWrj8kROviwprPvfCasrXinE3Dqd8aSqrMnvD9T9lu1EGT+0J
/U6MD+2wFhpmx0y/cOz22iWukPE/Z6Qb3vGCY0uLqo2UbNFECME6jVb4S6xkCVGcDTsPIPw6/Ht/
Fu+rF1Rq2ctEm7sAH2AzzAPRMtM1Gm3jJXr7cynFQffrw2OAdr/STymqvpxGptbkBJl28xkusVKt
Rn0Vx3cqmrnR860FRSX/u6q7MgzqkDg9REuxrb5alVuri768z423rtjTizfnXUthPdmqhKiU+KQF
HHiw7QHHt9gOSqc5py/CM8CHYt84FNd0CAgivaCTIOQpzhbywb9MpGCQ8uDBttZO6nP/KH2E5/wR
h6xyCu7KFR9oU+2IBuYfYL2mgzvWdnHnHzoPF6crr/PH8of2iMTdS+BUEjp/Ybn/0AD+8cDhFtJd
iGFdCd3RLlfhwVilkMd/YC0gu2ONnaiW7vWD7pWb8PWaYQS7e9Gs2w86gWycxIm8kOHJR9spO21h
OcICKdBSdxsvuNNtNhNH9Go0L7bwI74GOeNndJRXei3ixb/z79Hzidy7d/FdXgdLbMUk6eFvqnbF
Ztgrq36lv19ZB4vCk9/kp3iLrVg74b5W76vB5o1DrEA6+0wI/GKYNho9VInE+RVR3EL/XhqnqV9P
yiVE04gv0wo9Qmz5axF8HzaF3DbO4kv+lOz0FxBSHT/JLnuoKnRbNJ8X/IHeSRdWeoFzxcGL1pBp
CJeReFkuN6ysZtsLW7PfFQPprtlzM20Gepis72/9yliawGpmuvYgKgiQcftT0jrSw/Cu/ep3cssU
w675J5k2se9zsqCDJPSrmnSzAIaMVybLRlvKLVkrO9H0DFBTBfElTo5k6RcRYyTQ6+Trxq45uWLn
+drGhycfbwlr0STPV9aS5JnFJhxOaCTqYKV3H2pEPXVRGBHDeEOarBKB4SjNYeBoEi/alqjGZWfY
sMEJ+CUklt0SJVZCwnvqMkQcmFowvmMS+c0p4mtPRteV66RHQ6xEiXtLsFO1OkMXnQFl7wwwBQNv
uB+NWIp65h1hYmza5CzVd7rcHXPC+HCduvAVBCcTNVq8SvLNjv2lI8XHYdtQdCaJzNduR3m1Uo/F
0JFxjdKQTJKFqEHjAZlxPdN9s08x6vuy1GBHojKwLHoutAZuuhFi6is9dtv5PLrZqtp0+/FueJQX
sWcthiOvRkSUgQRIZtON9yX5pjJuRbt4kI/qPSgy80iXPO6PZCvGdMxJ+K05CZOShk/TkaOlCbDp
5/wwibaj/SA0AEGjjszTwCCDjos025V+lA1iUg4puScAtKHntG4Xo0UkWttjXiMe44/ri36YXrp+
pcT3gbqf+gWaffE4Hcut/FKvgnV21y7mTbCMltY5WQqLdjsdVTdZ0lt94u87sLw/5j+Gu3IvewPr
krJXCWaM9waPpO828YKkAHLlsNW1yW5uj2Oyy1Q+h6sex9ih46tW1+XQVxh/LQTjJLHlEAgKU0xz
hqPwcF0bd+KRjx+8FpThD+KR+Zr4rHwIrJHplj4x4W7+ywwrvwXAZLPG6EfljBHaLRzCDL35jvrW
U232W1f25g9ipwFmCQ/5mxU7JeJExU6wB9hMFqtf3OjrUrOaN/pzeG4KO7ov7jkKCZvylFa8oH1+
3TWtd+s44FWWEDQTAW03bz2LFqOkhAOG3X1AxdxVh+iZtsnG3Hcba6Wf418B+/Owqe/Se+3ntJF3
yZul0Di2jSNNYf4sjJv4gcAZ2XLVjiO03UpbTbm+qrN+l/anxt+aMNgsF3RFsUn71TTejf2pa4+R
ugtUpMnEU+MQd0vJi0wWHZYHNxWIrFpaiit0qzlaRqE3oKaboG04+isNa71h4XZhhGoxT4udPIF6
uCoL0IcupvZYdjtZXk2dJ09nWd0lpEBhDOF75+QD79L2ALsPUfjOih7LYEMYnfFNX/cf3lkmFYiQ
FICbCCFvBitmh4vGH9v5PM/INQUlyrd9JmFm7Ud1UeHy+NdrBP4cCaQpvQ+CUG+H0wSMTvEwCMnZ
p6EMOBUbZFtXm0JM3ieTSNc/VyTSlw4AzR1qDlm0JGwDLJafq1krLpW+I0P9HDd+iZk9eyNMpTuS
s4wFtv0pSiyYE6eksCW0FOEDptfcSWGJLWOd7apFfmuzW+nYxZc4ItDvWl3rWUHz888f9PZn4M5f
aaR010WdSBz5prtejZ0Yt3EWncvZwv9Xdzymuk4QpKo4ADy79Z8vJ932cq/XQyfOTPIqgzD+OgX8
1lSFxpbNKHSjsxnNwzatprsROhHR8WEDi2H+WeF1JAyAtDjgMQxaQtPwaA2j2oYmuO1rzox8n9om
NtZfEY0BjEErjTtirL7Z46wvdwabiKSjomBX4d5oN3emyYTKT7BdX+TXjutJwJHs9F44qEvt4i/N
TbYoTsxLw0uwKX4pTyz1DEWjV+JXBKBFql1Hnh4f1cIjl412TYoAotuTJ6NcgWpekriUJJrvyrR+
pIj9/9Kpe0IMrXMWbwNpm/uOVm2p8qqUzBhwpAycPMt0+nmhAb4JUyzSXldTRHiMPuHhCKpbgYSS
ad6eBP88UO7HBBcv6AlQiExb/qNCKNBbsZhOOJsrwybqkVWCTkYPr48hCuUStRz70VPL6ofGykC8
64SxW1MEak75HUv7L9HL70c+ZIWwjHn2mCMYdNtv1oAE2xXt15SgvbK+y7sMBpExak4aslGWwijD
edV/9Dn7Z5lQXWXiQZX8D3B6xZqhyPHPj+btG6tfaeLs6yaPNs6hW5McR+FQ55XNL7IcSUxx0oOq
Dv3Sj34SZUrV+jD1xSoeRuubpeK2D/zXdVVSs3iMLZEYh88rRY5b3oICmF96S/BaCVFXOZJrE+mk
t12pN7qhN98MVL4+2oyuJMR5+AItnE83bQRBlVpyrKrsEqP+XtTGdlJ0n0Me1XwMWuDP9/UfLnZ9
kUBvoL8x+bafv98YYPgu8Ttd5Lh6jkJQhYli/iqk7mFKSSz688VuizP+8TQRkDZQDl63lZvWjVIp
Is3tYLj4UCYZCzfU2jIjmz9f5a/N4vODC56aPjqjIWDs5jV45ff+bqwqYyNVen8xdzTdaL3a430I
01DH3cDrT9HnmBx6CcZLj1rjwirGOKMhaM0fOkLt8m0cngXrUI7bUgOavMTW7GgpnJiFDDWvXXSj
O1R7pb6HR4GfXGqWo+Ba6qqBJRd5mr9t0dxzULS2gbogFb2eV5a/sDRG1K70wXGSqfVIqQTcAOPR
fXYvPRLkiw0egX25p/bir6ePCQGryMHBaSDWpvpE896C5HPndF8oC7hsI3HWhgcQhEP8HDimADiN
EFsPEmxgLONtmxGuu0yGZb/Ll903N/nLTsEewb8UxMdowVDqfb7HqihkYZSK3UVMZsfS+wMzPnu2
oDv1bf3cacSn0s7/8w/71w/3+YfFzMacmcfo+rD+Vfz/tj3lRjiQS6iLF4aDMcfA0YVEBzFF09B2
9Q3wakWkJdTDdhbaYFEV5Xfj5a9f2+BYpSDR1kgBIcfh89cWgxm0C3SySyqoj2mUga26BrrGFSGX
bYy+Py4+OuKvv/nmX99SlmD0mGDA8Z2RB/L5sk03JXXUA6+Z9LrZtCZWi3UGZNPJJBBk//oum9QA
xADqMjpBdGafLwbFsfOHuuBig3mpRGnV5CnJWNVHOFxjyK/+RuxN8A5G6IHFN4XgP/zGKE8VwhtQ
AXJ0NW9Wv4L9Psyjqb4IuWgxs5jdPg92SgeFSYui3XQ3AKdiCBg8Mpl7/vNX/3qbLXyo0N8JUBI5
r95cW1ajMuhxSlyarNliFeZcI1qsF50O5675dp3iPn5+mrkabTHCva7u8ttGtjWINRI/rbkgrWhX
NLIIgCUbLrA7WX9U5BC0XU48M3Yw85vH6YsWFAk435KfmEYuqhRF/vwTY9/B2FgyAcuyCZFbLd6D
i3Xy7tK1wjav4U/0MiPpsQWiYbEhOChEzYUarXUrQIJZpuI1NdEzBlW/NMzZ//wzfCnP+XiaqSrs
9gz2FV63zx8vLlMBMW4gnqeqNZ1gnD7Cvmo8vSih2yZM9ykGsOlGjDKthMi0tOUQXYVPbQQsUMM/
5LUmIM9Mp9wrlbOspd2izlC8lfE3H/XLE4Nc1aI4l9isse/eftI+nwGR53p5sSCtIdBjYmKVleT4
cvIzrFCU/fnOfNlAr5psnbkHmguJ0uxmHbCaroGXahSwZ0cFSTm6lZSAqW/eQe26QX56MnFUI6Gh
b8MgACXuzeI+aLVSkPsTXSrEalD1LflFkcYzNNF1WEXFna6iVgummSGwWpVAkfgchCEpu7HTD74Y
WMfCtxLPn5H3jIa26SHW7kswfNtEoqegz8+qifcKKqV+sEJsbt0MzQaqiomQVwj9N/DRwpqPQbeU
prCcjnur0uh255bqpAQnkjVIodKqwkZI/OJ8ze2JlZYfYJ7VZWmIzQnMueuTnniagXL5snVGVjBp
bXE0qnbat9E35enXkxO3DBki/hi2Jzanm1+miWDEdngzLwQux05AUrrTi1UB21AqHEyVqRvFrb/p
uuTIYk6uJYPPVrR+ia24S2R/oYxq/0T4BgBd+gC1bNUegS/qN7u2fH2xb39ZjnUoz6nDgOXcvPg4
hYPOMvPoomGGXipDrxykthAWQd/KgMV4nDq/QE1QciQqaJwqTBfFmnc/7CrQloqUQKHpUQP6GaRw
4GSzFd1lRt+u8bwuo7Rp7lQh2La+JK/+/Oh/2Xl5EPEDWNfNF2uAflOIK11eC6E29Fddl7VUeDTu
mLDZgYiA3YSsYqcmOdn//poskxJVh4HUSL655gCVX5LNvj5D5P85p82vLEyfUj9ZZ6bPVsj0SxBD
78/XhPvx5Tei6udiV0WddV1XPq9+iaLUsp624xkOspLvdDAXUK6k8REsYkAMeCA9a9kON1JbbTId
5Q4KzcjmrnBSDZyhghtJWH2Aq2ciFwRnBvlDrsJ5rYE9acAsCyD+lvKbgTs5f9NJLy+UbU3bDweQ
TCIEmOpUXV1pV+B8x32PxqdMVv50bFPXAAaWcOLkOPTYABPry4dMehuqRcMQr9PWqkVE+wfiX+yb
NtIPn756pj7oxcp8IvpoyJ8VZTtgt5FstFLNUbvCPZmHIfthWKovdAK749juxg+hPCf0yLOrM3ud
GDtVPxj1g08XT39SUxWo4iHgA9fnic5Z4ZVY7Ikn0fYTLDrTFl5Yexl7RdraNzxoO7xUpA0kORYL
NnXkkEvp39GFTF5Zi2OoiV2G5juV2s2qmYrTMHW6zDqpKOgnwFnTRdoHiGvxRCffPJqsxP/wmFzf
BIs9gUCgv/KUfyuGIy2Dw1qpw7lTvUE+FbrtzwcMu3YqVg7kci2lXaA9G+YPq9z5/IiFfwnb57Db
NMqLov6S1F/jQKOrPAblr1TYhb5dzQvcz3O3RPnWFVtfZBLzIJkPE/AJNX4K8M62RLRavu5FDMuE
+Mpld0akFT3KkSFZ+915CHeFvAzM5w4G1lS+y0S6zXC6en6hBpi+pMdAakqe5yfL30whgRN4eiDA
AMi6xiGkxBi16z4UFgoY48kZkNGpQ0cDhQCZlvZy0rpTj0iCiZpV4GogvqKd6EyKKiphHh3wloLy
S9LeIwEmg3S0nkeOVPi/YRsw76FnEDyTILvs+egTXW0CLm18/PYASSbUH9HG2CI4HbFhT0kYc/cv
2isGgoGOPOnIjz2SpRTg/6kuz3HyrjJCTmSLrsDaBBJhBfdWcIrql0I/i+hmwmewCJa+rSzOu9iK
kLtl8dnnw6jW2iKJo3xBRIWYeXRTBQ0FT2y3FDTXRJ1OP7pam7I9P4Jryx34oqCs6bYwTese5A8J
MKjLHFxSkXiRh4tfQXUMPnC46MqTcGI22L8p2zFz6NJHS5zh5BYSokA/CsgHbJASDZvsFuj52CrF
/8PeeTVHjmRZ+q+MzTvSoBzCbOcldASDWhX5AiOZTIeWDuH49fshs3u6Mqu3aupxbbdLWFdShALc
r997znc2WfA+2k9GuCXvk4lQEW+GcdNnW2CiTbzx+r2fHkjTCjkhR6cEMeP4GnY0Jo+2f2z0Lm13
4+LJ0y2yEJK7lz+eNOkYSNFxyXXTM45opnIkcr9MTHPR4gIa8J/Gr7O/YajXB3sshoxpW/sBLOqC
3rRPUv0mg2M+v/rD28yVGWBhCSg6lok1gS4Z6xjXCbPRcA/V2Qk2wQTsec1SyN/lcG6N+wx9VHbk
ZDbZpyxHPnAu4KzUVx5ykbJ7z5ap8rTKumNp3bo8eaP+Oli3Q34fTfcpI8dObLGMBO3RY1+vsscy
Bux+5Vh7W+7j4gQBNkrPWX9K81PTL4d8Zz6gkSzna6u88Cyop7tC3OnxGTufMzz2+a449hXw7f3k
7urkoc0wCN5Z/U3P+D96trk95ukoQjJvzsjZC3Gwy0PIoBQx1MljLFn9RbvJ/WNNgDmYbW7RwlkU
fb9U20NZqSpRRKPNjAETFKZgJYAOK73Tlnmfwq44zo03XruqcVddIc/lZCdQa6J4H5v0Uprepjuc
TaQSweQHqksR7A8OxE2vQM1QRAxSVn04PARp+aCiZYprV9vcN9FALHKwEsmWKmICZidJH2aozd3Q
sU3lIe56ET+HyrFWcPIaNLMD7pNg68FpTHIP1edc7bMBgdZf7MF/KICpjPAdLqfB0DTFdw3S79ZW
oxZdasVGfm+TcX7jxcOmgQNug7xfzYPFZjxgaQnk+9R33co04QP9xRP4w2fCE1hcgosDcjmD/9LC
Er0F5luI/J4jnHuW9Q09Ab2rlfuN4PZppRQRI3lLi7jV07gus/kr1nEmTzUX+p8/leXT/6liXJ4J
RCSbIRD4tO9d4t+9FeOcxyFkgeJ+zs0XwivZuzXnroqCd+/ZVyJkXf/zR/xeVv3hIT2HRD2EtxwC
fzmGk3ySd7Pt0gDtFnJBVZLok/kfDviVm8KV2Cd6+wg0vkAV20XbyG2v28l+cNgMT02g0fV5xaO0
W36MYC9KIPKeVJutQvvTn9i08EBPf/Eufdd2/fyc8RqQx+Ys+ZqW+WthncxRkumkyRDDcX0MVhnv
h4mI+THqh401Jmpb52DgbcmhyUOzm4aFvFEILSRDxx4i/M6VobXXptnv7d4lTR7sRNZLayejztuJ
sgr3AcjZFcsQkoxOdXuwM95BV2ivIDZ8wK7qztoq9qO2zb94de4frgEXjiGLBPREzBz+LxUpMbRT
VLlzdm9jrViNQfegzfTwF5/6H+oZ5+cH+eVTj4CT23YWIafpTMYdsw/1ySIp4Pu/CHzZlL60dx5Q
p32Ve8nW68Lfmv4aKky9S33SJHPO3dZoX08BLiEoNNtl9rQ2ETRsZijGFLHsDBMOpsJzsfgZwaF2
JeaE2vB34YZP1/mrUv6Pd/HSUrfpZQXAZMX3c/bv7p06CbxYxLNx5ynkTZUfz9vGHGgRBHI8xjWH
Fo+6oJdnMS1NXinJgOBnkGmNwV98hN8b+b9coMwvPCSTyyCDs+rPpwoVupHmmGTc9TBEhXIII1W8
i8bsHithY1Wwa72b0eaRDbG2Le1ch4miSMAtsZWCIkwUzFtSyH9//rn/2ydmLaAHcA+m8x30+Ptu
fVmPZZq3rXHXkC2+VnK8c+bmSH2Qb1jbsACX6mXoo82Ck8ZEaFyYdBPWvkYrNRhTB1s3vq+K6bc/
f1r/ZhHiLM+qx6cHlpFo1Z/fL+hrCQmptbzPo6C8mjnPek4PpTggvKmMjh6BHZsa5Pl6cieTHBsS
mryu9i4I4d2mxsVUnQm/2LpmaRxkpwpqBe9bGcZ61+jSXE+4I74/4f9PV/lPrEW/++z+wP48J58f
sfosO/WZ/Mz/XH7uB1ol/EKBQ7QzBjVozbTQ2eV+oFXCLy7zCzo2i/EcBsfiI/oHWsX1v9h0+7Fv
4aezmXNwe/8TreJ/4XZmKvh9+rwwZf8OWuW7meRf9ya+Kc775uJZA0zK2iN+uTd7E9YCXRZvVdtA
LHtPdxezcq+rDMTEGKl+J0XuXBEt2a+U20w0i6iZnVJnG7YL78HPHLVpSre/nKvOhRw2rEFnvxsu
UphCIgUXxCkWnrgGUTxuMsy/qcrOwwxYGqPgMyRBMFd5YB+zGk9qkNaLE7ZNMdk7eFQYlEVNh8ay
go+X1xu3ArE9FTlyVrIbHo2iwuadUe3XKaRgj0kyYtOg3AVB7l7rBrlhMBTdJjXjG8PgNBQsJIzM
GrFlOSkCpbKMd+GyX0aET9y5Te/+WPr+1p3xUBX8/b+Wn/moat0mSDe+wyL/9V+XyUdbddU39aff
tf+sFuRs9+s3/fSb4U7+49ktV+tP/7EtFbX0bf/Z6rvPrs9/PAv5WS3f+T/94j/Ytw9E1f3Xf35U
famW3yZB7/2EFuKq/BMq0bmfPot3wHHyDz/046bxvmA8dLkwbYFzkSkBt9OPm0Z8IYyPgTH/Y1Rj
eiZf+Sev0/xicSEvo7FlXAVx9183Dfca6nHqOZ9ilNsx+Ds3DcSan6oS7hruFO4V7mzqZKa8v9TI
uhYxlk7pruxOkWvQT5pjBK6EsMrbj6auQ9yOY3GI08K61eSootgggDw1U1iyFoe5IZuLbRe1yKnb
wN4zDgqeQjt/F92s9rM1jhuoMRAepXpLCu+t9qOnqnVfZk7UceP40HOSb+DIH0xNn8qLUZFYcQ2R
oXVqNq2zikV48rW8843gq+vSIOncujlOWH5RLpN35gXw12w7Z+IScvBs6Hs3Uzi+KAvdOqjy5J7w
FA1hPu3J5jX9S2Ut0Y2eLlGOE1k1wHfkikLEOtUdvZaym3eBJB0yJmbvmr5oeIi8EZluO5IeGZOA
1ZHZ6jv6MSijV1kM6pTZ2W0cOdB/TZ7lOhRDs0+Fzk69EQKNhL9IjIX1iqqbuM502kOB/0ALlZ9C
laerogMGYiGPi5lpR9IJdmWFkioZnX2iwCaWrWx2qR1G5DV4884EsL3mw0EPXA9Yn8GqrmG1m7yk
4G1Unr0aqJM34B7VaZoKedGp4LXuWrZYv7XfKziaUEVbXxxclsmLOJ3BupkVPeDRfywX6GRpFPqS
iD6D9iZ5n6lDwwcWawu3f6Zna5zHpLOoE9vmaqy0tVGkma4TrccNCMi72AUV0c1ht6lL4gpQd1zm
nAN5oi2e8ST2Vs0EnVjU7ZOjscTh6SfdsFH9imjSRyfVNKqkxpzfiyevrx6IhGFwJqZ5k8fDU10r
RdSBvhQjQr6xnvorO0KN2iodAEtm4UVYY60SQx+SCNWRG9HIiq0BtU8VbFy7uUfTAH+oGy6V2yO6
LNHumjhOMANwMkTrL5ZnkAb5WwROgA78WTTKJfKRIXXTxFfzQMZjF9nvppagAIi4JvaVxqlrvvSe
wzjFxtNaxAXeTeciVxl9YslGQGryezskSCVpaRiyfASLhxASB5U9GWiSxHPeGNFORd60IwSEMfiA
r72qITu1dmlvC6dvH8aa5Gwn9oEHuV/lKEBRl+Oz17nuOq1M4xgTmEcDnzCZsO1fWkc+1CRB3Auj
QVotia524hhfROhttGuf7C44sMmjvo9q71g1Pmo8XiXyy0qRDpgjQOtqcmjM0oK0QDOuW5K7Rug4
K936cBNoOZNDMpwIF5lgbjlHMw2CQ6idfS3KdD9wfT2bqn1Xnplho636TbV8CDJ2xp1HzsYuGYJX
s5cfwdA8Dk5hI+eQehPktOkQFHpMzOZwD8WRto3P88yH/KoOp3g9u7zRVedfZJiUjoNdz+cJ9uSp
K23StjA7b1JRkc+2QC8rK3llTQAqGvC5xhOnOmIJntugzXeJmxFA0o33jkhfkmTcqrmeN4E9OCgD
FlJDDMxjsKARsjbae7eD5Vgt+X1h0dDMoBzBSGOoK9HOKPlsl5YMYtigrJ2DIPF01xBxvZIA0XnX
MvdO+514IEo14Lg6Il6fc4tGCKv/xrL0ReGoY5fadCINDhRpTliDnXXllgr6loLrwoYTtU+NxFqX
by45F3ekNR4jp7bXBpEjG4TqSHtn01+NyPNDqd/baET0rGYvWIuIaB6ZIG6u+SfxH8MwxVrVoHqx
ZYTonwqkxx8yEFGWDxm3aCU9qJmNs4ui5jkfQ8gmY3woyVLZFo35Pks+5dwnspNhXUTaKXdnS+Zn
ZfT6IvVpvY4jbnGwSJB9CGY9RIn/mbU9I4M8W/InBjw509dKG9MPxNfYVUeix/2tH+E9+Ps1/f+T
lYug1P4TnmKVf62Gt5/KluUnfpQtDhWIR1XCSITukR1STP+oWmzvCxe2i94XUS1liMWP/LPUD74w
xg+DEDEECuSlNPnvUl98QQXDTCdYFHnfqeV/gzIOge/XsoVwpSUGiSdi4Yf64WD4XVOg8Ru3T+LF
oxa2ZyMYomHrdlrdplljDPQtrIYo7FreGAilMfP41jbJcPT6o6euMxe+x6FKPLPbtT0qabKJY8XR
lMP1M7mT4ZZf+JXQFQ4KKm12ZgcAJfQla1c3CWYbrMpVW18QsBT9lpoOpNAwSu/wbrsbQMNwCYxw
n2eyO5ldwGikML4RMjxdWp6+53T7NbJdxhWJSWHFxqCwAVhdT0MjaprZPSHIIavLtfvHuSrklSsi
TE/SGc0bolhBR1tySDIOApHN6tOQP/9RDTSUHnoVcgYYTUfgoyEzqmrz4mGorFcCRQKytpwUS0As
R6f4HsiK5HgIzQPLK87WUiMytqXAsZzMOly3XqUvBxs7vC6Mdm/bOrqrq07O22ESEfgNAzdMmUzJ
0TJ6Eou8FP0mYcXyOu3Uo13E9nMge/c8eV1LFym0+KLUjFOdMqRJ0jXlmgQsRgcLzHgc3vJMY0Br
K3NgSy3963woMLX7U+Rts2yKrru4qN8DkuQZgy77RO25ByWM6FqWTjycWhmKR1Fw/jwYflMYWHKj
6SE0LHHbuTlDO0U/4cNkV9p4mg+HRMqmO0UK/XfZZna6zc0Q/Fffj/2bKPz8HHcGegtXulgqGkxp
eeim2yaohw+Oj9kx7dlekrYtX7MIfk4gM/Bcol3qPM8QF4PKBIVVa1yrrPbw/YbRcOGPhcDc6LiP
ROIdVO8h0JcdZ9FO0+Fobdu70yg+ZEVyYF0CDsiUSF9tmKjrBXuddxmmi2HSeDPrJgGGHaJdhJq7
TheGvZ5duvzGlGzcsvBWMpDguoOA8C0zF6tmCYyNuiTcqXbqVm5fER9R9LRXgmfpKTDJWhLjY1bQ
wMpxZ4xJvxP4jmWjL71MO5RmLqE4froZ61HsQyOKOAATqqigQ5Z+vmq9dOdq6PxBZ4/rxvBuo8i+
9SbpY8GvN4ziMYtkfgr3F91xFUBlQHtCinw5v8hptnFwcTXEs9b72nXISnWHHaFK+KwtIteGCBb8
DNx9Azobb7RMgYpEpzC7HUkKOkIKZtio8Ls7nRCbMlLqFDSu3NJqMk4Kvj4AjPBeEE63dwOzWak+
tzd5OKmDmPInKMJrV9mEkIUWqIXadbejATAsKQxyrsjyk5vJg5FJTuuwIkeAaZKnL4yguu50cq0n
DINVBFV4UOPOhNMjoesL7D5IeR5Ds0wexypPjiNcCJxjj77OvPPQ0FslfnDJTkZrlfvIxmIn+Tan
aAraYHyfa9/b5UP7aLcWZnjoOtqPf5PhAFqrUVwhGAzI6Qhw35MIdIuTML4pG62PmLopoLS5SyC0
vqsBBLR0Ck4hRkt/oTbUoTEC84koIe7AshSPJAKAdpG0eJEuJ+uO2+0b8R/4hAoPb2HRD4BAC2mS
y+tlabmm6sQG2JFMMDKWx9cS24wyBOYhTjZuTJbDkD/quUb+YPddjVp3yNR1GTgbcuvOOdFHZ0+P
TIC6QhAZRQCJU2Rrp7dv58GYb42ZA1Qyys+egKxTjlTlYFgJpBPTA0Kmba8+1NLXV0jIxzeHuIeL
pmrwhuZLgi3kk96u+uoyGWeQkCUX/JMgoS8HrJBn98one4HAlCl3WHgcuUsLv1kx77C2SFTSWy4U
G/GTsl9cUwdHLPL+dhob97boOjwChaqDk8rb+qk28oiFMmapxdY44BQuCENZBTaHMtsIQLJMCJbM
7di2E/A2zLM19wZW2dg65hxhqRNpoBM4tZT4eYVsWnXem5RxtJtrRBlIN8XBr8ijjYKZyTU4b+Bc
RmHH205YvbnO6RZRXIXF3kTOus2HKWLjAy4wZP6SZBjWZ6OgqRtz/riTg+GeyT1AO22yyNXDKM9V
Zrcb2bqQcirXcO6S2Gdz4KDsio0a/OTV07N/jXEG44UoskumCtHax4Lbcxtedln726iPQ74Ivr32
4FjlNq685LL2vJuqb6pta/K9EaOaC6Ik8muilHGItVFLumYF9CEH/71ugFttAqQe2ENST+1KrlWF
s6sFgPRcRtI4xWZX3eTSEjsr1dENcfEBUJ1yC7drY/ecyhyvOieN4FotyutimPJtSzoVCczNLoPv
4DB6N2mAh41hbEBwya2OB2cLEHI6R3ZD1HDfY5ROu4YYZnXyulzeRXBM8HHcJ5N8TwLtrJNhMA6d
H7Z7MXVUs7MYCuaFaZhvSY24CR0uPR0zCQ/8G1yk9cnJXXXsJ8O9T3NYM5n1bbCs6lyTjfihZ3AX
vtUUJMte+cEU75uKYAXBlXfXGLzolTDm+3IAtTFPKj5LsuV3foeLLfTS4gyT37zhVI0xT0z9MSd0
FDE9eI+0LOobIzd57ogn362ALmhVYtg1kWU0YepeJn74EJa6erGtJj5wZuR67O2n1phnuG81+xeN
esRNruCWiKNDT6wsa0vd3Db0vu7zOZVPeuq+9Rya1vY4wv2txugqqbNmRzp8DgkEs7LyvLthqpdf
2ccHhuXJ3lOFsw0dURztVJSbKk7TTT0Z7alR+JMbt+suSxGfnWJhXpokvHJIfSNhvX7AJtPdZtmI
NJIoAW7+cj6aNdUSQZ3jpSN6IgFYDU+tX7YHPiVaqaW2WLMnOzhHbl1D0pkwv/npGeU9tiBOhkcv
K4Zjpef8oxttBrAZLtTIGh/ryn9KAe7krTOeBou0k06E5Y0/RNM2UWBMVFz6jyOh3NclVfE1jSo0
PUm+Qs64IVG94xjtuXeGjgBdS1w0lRlWFy3ryj0BpdAya47lSSWnCtULcuXVOPvJS+O4Bg0Ubg+x
T3RSXxikv9wrZRhb+keiXBdIjy9qKykWJ182XnAn0Tz2vCp/I8mbVJCqDd/mNqx+s8CKX5I+F4xH
Radkazj5/DYSNkLYhu7616KT4s6bZu4+NVVPBfk2NxoVIz030Z3AhTzS8REHh+38Aj4HLZUpNm/D
xqJ7UXcx9aWO5cvIFP9bNknOpcAzNsTes5+SrgiZtEdaMAfT+K22yuGO2S3n84bWdGTgVo758tfC
75sTw6v42yy9z7Too3U5ev2h7QuPjL9MnU05enfKEYq0BUFV0zGP2NB7QtbUOFCX8opgWe0OOPhm
Ad1GkclgbLxc+A8pMfS4QUdWQWJMKyJXSqimHeCgssPkvVVi8dVFRgo4UCBwmZRwTn4XX01J3x4W
YxTvE1u3U6l5R0qqczW3jf2RebXgGdEYL9XcfeMmKVH+EAIBJsJPYyrL0D2Rd/880RyApZJ9KsHi
XOWO96QaogS4/uqbMVDvqT/II06h6Jz6Vbc2IPpsGoPGG9Vi/1jT0tu5QfLi09DcImnsd8Ew0CwJ
HuUAZsE1jwR2nYQ30A2r/GhPNkm9r8d+U0J1LXq74R00uwcime8bVcHijS/Z8Dh82O6tL4lIjPLz
4A+3knCcUXydsPUtE9589raRFX3MUeztpxJkdmD2h8af36oArl/eAcot7W5Xp4bJcJ1J3WgSdNTY
1tZwO2psjNqdqzZl0e4pQ5JjSWutTR1Q434vtwGbydrry6911xGM1BwjMh8eSbyVWyMz/CdDcf/5
OYRaU9snQ1ukto6zdR0NMiK5yMw3sa/T5youaNolYbfTcxkeEm9IN0kLwkM507vjG0DBR3SdVD5o
suBh7ePZ+phC+GLaCqG1inKb9J7aoz5eO9PI/FjonUnRUZrkT5l+nJ2yLvpmpfWpiWV4jDhLgCtz
ivt4bqKjHq0A74JsN0UG9E0R8r1SYxSe+pqU8SxNDNY1tFbzXNbryY5AYPljchAWyuqJq9xhWgRq
ZC7PsjKWmG4xrDOzfSey1YV8DJaWNJZtK0oSXOYxOze9M6wbn4PLVAQSk7NmnK3V+MaINb0sDANa
6Jw+l6pp78tUEIOrGPqTeZTTKncP81xNiJAc9vVcIdqkSj7XvOcr4o+Lk5TIXJeoutafbvouCA8E
uD3ksQ0EdA4PbehvKqcHcIY5JkKzFrUpQJYsfFKsKqFjeGc668jZ3cFbCc0b3krZbxkjOMcWy9hu
nA2W0QqbvIiNJQy6fDcaj8xxn6BOfyqDs4UE6DoI9AuDfdxVLNJ0fTZxix/LeCY4AzZr2x2SziGL
plh4qpNT7SPXQwHlxFtBqvKuJU79MFH5I3QL20Ou60eagj051cZCwFC7IIzjx9zIIEXJyyRgGgAw
bwx4pGG4KDOa1crr7HWUxpAHwuiOrX7Yabc5WyO/uAP3pe3oEEo+EmuoSGoytk0PyNoqH0WTstPR
TqNUaQ4VXdGtOfa7qQ13I4Afbt6CoDPYKG3mPOVpSpxgiqqTdlt/YfRq5OAp8K5nDEsUhYYPti+z
utPkpzs7w4jlz2m5k/FM9R3mD6U04O9S7UdFdGiRdNHTVgwhylJtLZqeyUiOqDEGOSbANts02s53
htHH+znF0YkeviJyWCDdi1HsqJLULbh/g5mIA85BANApkxvbKm90XreHbIb9HxeqOmg83RACQ8X6
TQSVrSvKTp+Sed52soRZOMEUTNIECZmRfp1i56ZDotfhBpYCVcvYFDGZxuq3trZgHRfOa8Nr2+RW
hnyZ1eEcFtf98DlyZKUzIaB4LGHHqblprIg9uP4t84Zp7RWvWVpXB5RuhzEfaeYM9dosva+VKl4N
3x74EQ7EdtE/ZlVjMwfJ1hkGNi0uxz68QgTy7EzBeyRDrNZdl2+wvV0o5sHAj6bLUUeA5WL8+B6a
CMBMgoN3Ox+dmrvSqImCZ18PkQWZyCGtSe2GvHFWph3Ua00HeGX0DBBm6Q7c0JVes3nAneyRjnG8
LS5i0yTaSKhb5YGxStVwZc3qxbc1PJyGEKiodDE5GwOHS5fuEvSv0oQek1UJOIMhuOXT6Xa8CxLA
ibXt40xu82A+zp7YZkwOD76lFG0EoqG6BoKUHcTWIa4q+NC+BvBiesNv3BFXcBfh5/UHZUMBHG0y
J+apdsiRCny6NqrZRgO6rhSnVq6eghDL9jB0441N+4oVj6xJ16ou8kh4yFfDdGM2ej7qqjBWjV1U
F1YxQXSIDYqaruW8UpNku9aOIUDcpJvS7E5Wg9JQE1q1mYzmZoi766Ier8GJcfhj9wyQDFdBMa6j
yB9PjMgluQzT947dxbAMx8Le2xIDR5kSOg+JYyOwpvD3RNwTBzvCgtGNXpOCjbfCnJND0yQAZ/Sk
7ywRXectW7EOD3EX1O+1nbZIlHV52dPyIe4z/aaqXOE6NNNTM5N7EYqZ5gTjddAagnacDL+hCaQF
lJcfA6bJ6yLlvUoWw4xlmN6pcDo0tJ3xYaFNYCqBRdavmDmUtQveq7IXTLW214kA1xh7Figsh8lX
n6jpOprNkEB2vHEcNrJLyvflJOrc85i3WGB2OovUJWHcBi0POWwjo+G9mFIysC37gYyDy5GU4qgS
H4gK9iI17gpO4odGJXcMxmg5mvkdiQtMDXJ91IW8Rf5nMt0pTlq16CDkk+2ZX02CCHZWXjmblunc
Oh8Agbh1W24dtxo5vnnevmMgU3XPXqLdXWyn95OHW3f2ihsUgu95UH+KGEl0xIhnHcc2eR01YWkW
BnZLdCTqOdgO5it0RWdp+YfOLE+oC9+Cgp1g1gihtJyGbUx+Kqbbvthk7lzuipI1webQyzjDwjFl
lHvXNm66OCCT1CbOmnEjBLJqVdc3gSsYILBKreeyoZ3U628DGtO1dJlgZ8X4pvPowvNxbTgt448g
jADbNZRF9hSBDaw0ApDAYVbIVGzXD/Itd3K8wBNzEbc5tS2jrJTp5+AO9t0UdT7mjBmWpylvCb5j
VwyMlyHIX0nrvKHtDA3Jz5PNAIqrACKqA8kcOy7WRqpuDTU80XQgKLKu0XaX8DpdT3KzLrEgRDay
C80ZPmNdXqtBMKt91lX1jew5lhifVAXE7jehR56JtP38Bg+FsXOsHET4dzWtLTf0gGHL6G5f1SQ9
AumGTqph9MDEEXELfdNoL8xEXfY5Nhcraz4nWz3JtttNqf2mC5zkdoSlg3h0moCJf8A9Q+OONtea
TbrZEDg3rwcdXBNg+Yqg5Z0YTV5H799lYaDXg1/7XKDwOkc5qJURUjcylspIENMA02y104hMUcWI
o5LGtJ6tFlY5+LgYLOu2cri80Uvfk2qXrqESwm/QHm4FlQ50MJt+PVm0fSMnhRoVGQj+8ubRGM3X
zE2JbIDT/JA79RNnshCgpOcD606vmsq4r2b3Vanywy/BblohKSwOuXqWBt6b0W5Z174NttTxv+Is
xdGiyDqw4nTXjsW1pzHqTNJL0ARRwyZWeWvwgzRtgbXWWbGPuJrJuKQB6ul6PfBw67JMNS6cSW5N
hHVbh0wzCvHMXDuzIbnig2TVGRHXTWN8daPKZzouijU62p6UjpKXVUECG8qFpmWr58wmWUA6HLs5
+dh18801RmaMMazrrsA9UUTU79I0Dj2NUg6LLHfMEl2p8OADYljXYYgpIiUYs0uBTWgNCm6sjW9+
OhyNJvsMaph2nnUTTdmx9fs3GWCyIb8bjLuNgNGJrzX2Jfxih35SF3nHLTdbDRZ7NTYE6gjzOquq
6CACkz8rU3NXDNzDfoE6LzYDpPc0qNYirbD9o+1Y+1N2R0sClBPrjVsfif/0nuK+veCI9c7Zedwn
5nmYhn0ctjeJdB8nJNIXwyCX7nB0miicu/xTW7Aq6vQUi4F4JT6u5i2xw+eg6F8HN/KeCgV33/dn
/2SZ7DGVSxxMA0ffZfFZx7qH/mSibW4AZGw6vzxYwbyflPckbPddKespS7v4wPhow7sVHGZclUb1
GVA/1fhSpJNnG7vVr6rtGE+n9m8cFAvmFLYgZGMO4OdxvlayhKtILTZ6zqnz6o+aLQ9tRDadAoZW
e9xwWLyaEdB+FIqDZ43XI308AqCp8pqivdW9Qfs9fwhG5zaojd8ENnN0t0a1tU3FHKKmzBFi/hqb
qrmMBoPPoX8Nqgpg7bCMWIMIHmEckeeRCEwxYJd30xwwdjXc9oLu+cWUh8TQh2dCBy248vNLNcOC
sqs4JNuJPZCoeah8wGE+/XmcNBCseNeifHN9Gw9KlN1OvWL0AmDB6uVDFbk3Rb8wseQNBd60HeCk
i2CcD2UhrlXFsL4kLhezTI3vdPD0KhlVcQgoJUDcdAnFDzWYGPGL9AsIE7SuM0Jk6ZMOHiblEIZV
AhZqhtBx5zuoBMDbmkEX3sV0I2hjj9V1ZTZMOhmG/i292/9MzHZdf9KTaT8/1eVb/X+Bog3yK6QS
Wl7A7UkdgASDSPz/PCd+LBP1+fU/7tWb+uz+4zJh2Psf173KdVLKf5fF929//Y+hsuGLLwjh4Lpa
FgAGZKLoRH+MlTFofPHIdoDtHyJH+y5g/sdYeUm8Rg3H6Bj/hOMjn//vsbJhfkESzoDapNcOiwpF
3N/SkP4C/Vum1yhUaUF5IPhR3X13+fxurMzIomC86smXZsC8O7SxuLO69Kru5gujaT7HGiLSPN9H
VJj7LEB3Q4YrRWxL99Qat23pfP3dW33zQ736+wQ/dH6/84384/kEvPwAA+0yPv9ZPz22FJtaD/Kl
yGhqG5JQy+//yuCXboyMdaHozec/f8xf4BG8heh4MUMuXFzedRAlPz8oTbfSIHzeeWBWeiGsdlsU
Y/skdczorI1psjeTuy4byH1NGT95CLH+/AksHoV/CXkRRHrkTiA9sEGjYAT5lZJbkC/LWzqRHSo0
iwMgqAbbjkvSlGccGbGRrZc4Vxg05uPffWAB23gBmi8JDPz18wtvOxmD3aFvYnu0ZeGYoSRALrpy
ouE+7MZd53r3wqoPTeW+/Pkjw2j76UVzBfMB4wvic3ZCf9Hx//zY6eAKemhxcZutiPPmn8vL1+Ox
WPtruR9W0VlchVtxpQ7Bxjt6R/rqx/YCivQVw+5NsAnXiBbWy58v31cf2kN5UKub9kC0LCxW+2jf
qBWJGXzjx7D+uPE24Ehf2otwi2SBL6fv44smBIvNkOAncSmP9da6mq/kOXycbiGWUD/c2EfGtmtc
bWsGodt2+3HDL/34UPzfaU0jcsW0ZHMrNv0adu4ugvtLIs7WWcFz/N/UnceS3Fabpm9lYvZQwJvF
bJBAuvJFsiRyg6ATvPfY95XNjc2DkrpViUInhtp1xC/GT5GqAxwc85nXuJUjHsQDWLtDt6/26Z/R
CYyb0++so3XUnOiQH2sfupw9/RDvpdP4PDwMD8INPm6ucSvfCUfxgIwp2sGAHflpEuZY8883Xe1E
IGxbx+lRvVdO80+i073783iT28iV7wxn/muWUx7Lm/qY7D6kNnzeHQZHB7THTuhYH6yP9ZGewsYa
NjiU3iziv7+nLOoEWZxnrKfL7xkiZeeVmpA87Z2Hj0TcN8RMB/+p+xZCsG7swETiwkU2jdbA0XfR
wnK5Te1kPx1DNz/wV128yvY/D/fn0eYS330gsjxiOL4bbf6FSyvdGXnqhCnP5n/uCPZ7+wk0OogK
AIefrEfiyJDfO/RQHX+f7eb/9ni8vnDVS57963sCKga+DLuDM3hG/r8lnhRqSi8e9N4TQYUPdZwa
29CVEbTc7NCHKN7lI0Gx75vfGsKV279+QTmUfC84vf6uHvvPmd+RL6YhvQYDDiqNnG6HJzZmZV0O
A1qXSvFEmwYw5JCfX3+REBMIZGhzRssORRhGp6DJ0cA2UpGO6h88QtKzxwucURT8+5cs1+nwer7h
/PPvXv8erU5zYwVol8fY68xgIAO4m3uNy8tYzAze80M0oi7+hMHOWVCFWzULniO6emb6U2iaD5Kn
OWjD3SuCdCdr04ca3cuZs+NbMNNKIvFzJP4ALUmY1n80ouxrnltPJK+oU1s3bdr8DnRn59V9Ymff
QrX/DD/mmMNmpnqKnGZ7b+X6IZReTGkyXRx+Hgn2DmUxoGk6BQcdy1JE1m8HSgB4/bi96rl58KBR
Dm+awvXQ3MLNedfo3TFBXRp+p6OqzU2khQ90PAm7k2clyz70WGb1pKfXF9XiBnqdOtgksDgMpo4D
d0EbSiOztWRgRE9izFXT0DqxZbp1vfin2KBnHjYHSXuEx74fwERsDD5fqf/cPvMX44NxAxqzxjaX
Afi2twvaxA9hHACJu+i5DbvS6sNdNPWFraKT6Gp10zwX4ByUOjI2FsxivcxRGXcfLBZCMwn9pMV6
0frKrAfIuGCo5J9xatF56UoEQnz0tv1ag26CUO5k4apqRbV02Jjyy9FNkTqHJRmv8qGAYIgPL1+7
UFusLVsNWXMpnnts/nOUmvGN1MJxFz0h2WMYhUOalt/lRX4Kp7C9izUcTiRKnfDSENgAl0r9xvGb
iUxpIO2JivpjalTRhkHA+pMiqwVgHrShvIiJaFCFOR0/8WMrhZ9RhkK/S8R6LlSMGyAfn9tYg1cL
nzOZgD5dn6WZ+/RmcVBOgksMlwnKhgIpAX28y1mS+hSSAy6nT0nW0qnqPbfoptPeAXkOOa0CENHK
vnpK4wkXwjBAH95AVDFL2hs/m9URyta6NXJOfKpzN50q/WGSGj81vVwdqgqB2tff0rsrXU1F2jkb
YQo24viJVDe5V0i5ATZFT0ZTeJ/U5n5K+/E28s+WEXQfcimgYl34FMRUWrPBoEW7us+685RlokM5
uXk2fO+ewrDmAN/99Dozv5Qu/X+AbP+n5UqGimSIYlkQxBEJ4XabadT/fa70f/9jtiZfy4pWf9Bf
WZEs/YZ+rjnfETKeF+BF/yspsn4jJIQxLqOkBh9oluv5OynCyxzqHK63BMto3CjzLvibVqdZv5G8
cB1DBEVwlOjjVxhCS6CtiGinOo+PtBoe6OIijlGruJTCLpwcOR9AdIORPNaNfi6jiqhUha7wZr4e
3yc8a8Np4hxHYJMBxndxCDZ6iVqLFUzgeqXALXKUO5DOmY0YcZQBH79pFnWxoQ1yRyYe4Ad6hMwW
VZ7LDR3X1DJLLRERw+KXvpcauo9J+ygmw+jMPSPqi/nYYJiT+HtLnqSt+GllfGu2tzN4AjiUi2M3
TttQMotUdPQAFkYpllQRI23LP+/y2Hp9S5lL5VWJ8NXRcPGWlV9IcifxEeEJO5Fc4yqG3hoHZzi6
1z/g5en891CInXE6smL4hpdDVUUdmXTQ4OSrJg0qS5jcVCsByY55cpTCQNoRMgHH6IXJUbw+/7V7
7K/xUePjmIbIwm2+mFDVzGkFaFimllMJhTPSE+lZ55FIqVo2GwZqIBXKqkUfSSwLuulqMHnzN0bZ
OBPKgBZHT/s7jtX409QDVwLQSbvUSVvBf0RPYfwReq3xXSzScGstLkjcfz+7MpOl59nTXnPEN9WH
yJqIiiuRxZ8WlkvdvUIWBAlOKzKFx3QQASGIwp2XeRJdSbpZwCC0E4s7O9a5kDywb8KjbLY4/nqe
cLr+XS/Dor+ebY4QKI2gnYfTyOV3hVHfZIXnoW4iAXDsS6M4+G3d7EDe78IaBgq8Es8BMjNsXPcr
J4KsIFgKvIV7F6GOy4FzNczALiiT4xUG7iENDciy60cn64YfYld/uP6a73YK70YsRGBBMQnfz8Xy
8dBnGKtkAGoMwH6fyZX1SJ09tQuokBvx3vzg/wSazOg8lIqIHDqrMJaV+cXffG3J0+tSqifVgR6n
oHUf+YAlRP+vi/m/NWqbz+flKFTNYFCIqK9xi12OMnmFqleBxws1DRgaiZZvpFY/LA3YgVFgjTdN
RrtxBrz7ZLyZTJSkyryh8a6OgrJpHXVVBP4q9/pHIGvlHcV5Gqwxov5mJtUfr3+0hdjbX1OJPoRM
/GzMQiuLmD2N20EtdQYMU/zFkiLDkyIF9ER9K3SaMf5cd2DwWr1sPsDNq45pViuuoGXxxmm+/iCs
HlB/CGxLinI525rep+NAnd3RJrAvLdDSOz/BardPPCAzUpGehVZo9n4NQm3ShvIEqG/meHGrXp+S
9599FiGaLzfKomQTixnRi6IIyjTWnGK2aNNDNIxztXFNRN8oqYkFuo9IL10fcyGmNn8GBjVkfVYA
QBd1WTjUMwXiCdVFRwbnAqkG3cokRwQsk8ednkRkTb2aHXxhfgaTJlk6cCrDkN4rAXA03YuyY9eX
xK6Gcq+UJeUp3Vccw9KajQWzMjtsBR1etjLroCvzn7/Zem2pZrqgqqLTtskzYijTk6946XNS6J/z
JgQRUyZmsDHmu4sR6rNKvPE6OWSri6Wh6qFPgxVicR6X5Q09EmzfNNqLOcfqRzEYvucCC8UyS2/v
q3m6cdisfRsK6xw1rAnY3kvVcJ3uDtxmk8kVa4NpNksYMwX1p1RV6e4q7T5MBFhSZmw5ngy+v4nU
/DCKSKvgjau5oJ/lfVukulNBaDjGedG6+EM0lLH61Lm+kFaniuoz4ska8qlL9+FxpIcNeBxLP1zB
7bQXqvspb+BJdkjWgZA5lT5etXQDiRXjDfObd/fc/JnI7gg+ZbQpXut6b5aGEdKNglssOk1Tt/cx
ra8doWB1LmoakL7kx3ufm/DjoBXKxlu/v3ouR17cB3UxtnJT6izKvopd6uIFva0ucoVs/Hp9fteW
P7ccsATKHAr6+JfLv8y1FItpvBIHKD9uCUaLdBHXel+SgoOGN8DZk6ct1dS1j/pm0GVgZvW61WQG
gwK2SA+SWhjHzMu+T6L6qBfQycx4LGm4d8bNFBS/GkPwUQlZRPIrPinNpMsXblujjmKP/Z4XCm49
HC23FKGyU5xBNMoAw20sorVPqSERpBO2MPDyGhjrHoQC8HdHTTNjZ6DHdPBi/RuyxNZGRWLlxuHV
5vSQspGsMejlqwmCCnaH6x8EbopZVjwbmGYdlvM13uFoAbUQLXLjMJhdBgRLo3JstYabiYG8MceL
3tnr6U/bZq6ezc0TNN8un4SyCbSUAII1dSxcojvsNLrQMEFFxIlr5AV+yy34vYZeMW5oomdbIzzA
cKyDByXOQRfLDXB9UuXT9dU+M1IXIRBtvVl5RuXU5XJenLx0/dUwshTJ6TS/tsEpnSqzeJKxJIVJ
D/8hHFOEpMBiOHgVY7lZlXjDVRyBmYSD6PWHWdt6aHrAgKXkiovLYpKaKRJLtUKgUU4iyfaBijmF
XoQ4nGIgxU0l4pGE9dr1Qd/HY0zAP4Mut56CMFSq563k+DKCM60R4cWCe7yta2B10D+LPl0fb22r
c/ajpkojjabAvD3enKF62wWGAevFSSOdFEbtzKOOpoTQWBCGxCR0M42qdVu1giuVTXy4PvqrruBl
yEt7jQwQIXECUOo2l8PjukMOhNqJ4+eZfpJJR28lUdD3am8iX+olYIihTIG7ISn0jb46N4o33PPX
pl2SWj0CzUWx74qERhtiI3Q6ASVdf8S1D2LOgkmEAyT/1uKoRyQOslGssGmlGOM9K5nBtWARyy7v
92Nl6hur7v2lhgSXRnQ2B+OzaPXljPSkBfAODckZAlBPSYM5pFihCOxV6SzbKt0BLYNiKvkv199z
PlcvvwTjzuEBfVV005bVDdWT9XLKSVe1UQ6ffUvMdx0ibxsf/P1yY5QZN6Co9OxR8r18O7lEaVL1
NPwiOfwfzUI3dpbSxrtgZmJ58TjrGQA0LzTvhzmYW25577/lPDoBP9EdveqlnUbbRWkPyUNyLCEA
LWxoMu6Apv8pQQcCBm0kbJz4a99SkWZrPso5dMrnP3+zuZJGqNQ4rfGCxtOKuwzQDqBEeAdJGpHw
tBP8FtQbxL6eNlbt2tekCDmnFdR19FnJ6O3IiidXaRQwskhH6s4nfnPqGHDz9TUz/5TlmsGjiPSR
DTKnLpejtJrim3XW8n4kC66k5QaMvbE9RcCfnX8z1Nz0AOxBVKBcDqVEfQgPkBcKChympbToDsMk
YjWY/3pdkyt61jqjfkFgKb82C998tdrHdkkFv+p04jTt+yT+FnQevjVQAFxUY7fUP1cnkbYLnGUU
2d5F+5PuTcBIM9lBoIY2QEkyKlvI9Mgxv1yfxJUIhDY3OqMkUlStrGUEIgsQTqEMyE7di63TmQVm
E9yee6Hpp9mqHNyCERlOpGbe70IPJrhIYcFJFayuf/Mk88LB0sygJL44+OWpxMxM61Apztp433s5
4GJTIMyVTLrmfTo4E7Jaj3GWF45vQefWC/DZTSCgA3X9Ud5f8xTMZzyHTO2Fnbp4klwAaEotQnL6
1OyOeWbtaHUDcRXvIB3HR3Tfmo0jfm1z0j3A2YuoXibWuVzLU2kZHZmk5NRV1RwNpcMiuS23jK7W
3gs5Ms1CtQ81PX1xBJhjPEihxyjtGIYnRRw8l3eBd9NmT1o8sxlEIAfX53LtwCOI1imWMSCTevlm
oS7FGQWs+RIZoY3lQnGGzYJ1sKJWT7QnkAaXAvGgl9CDr4+8drQTOM03C31oMGuXI5dY3qsaCHAn
KvCUQARudNMeilob5IHb+dnWVlrbtbPdFnwBFeDTEn/UN0Ok9gKzq3i4jyppq+1DDVEPyWB3XX+1
1xLH4pglYyAaQJlxLtcs1oviiXKvZSG7thaGu6IpAWMIuDdXECiQN5rdAIt9gqG2lUjW3ViI1m0l
m59EAKn7WsNTiyTHfNL9HrAy1x8iW7qwmzS8/6YB/g+B5kFMct3plPCTiKwZ7seB9EkWpuAmLAAd
aACpobyY/cHLoxnaa9EtqKkWgXfrT2EUGKdUnqobACXTbjQaE/St1O6vz8LrjL6bBTq5c+eFjv8y
NYjDVCz8AJJpVyvCbWqNLdD0GKX3VEdkLhoqx5pgkxWKoCKFBN+/q/1kH0VxcqK2V9pRiZxp0iAC
31VddlOOQesGZadvPOfKwpAwEf2vx1x8rK7LMOwZ2AJBj8CDXsj1E+WYnKGQZLk+JStrnqFA8yjM
CdWX+c/fXFReAousKEiWetbp2Uymj1VcxS8N7TMO02kKf32P0fwUuevJzUBcLE5Kw/CFuJ+DN6vt
vKdU7JtjDSx6DylY2YOSjjfeb3UqTQPTNQqAtDMXdz7aa6bVzPC+upL8O8Teip1AVRnQ8jhs7LFX
u5rl6uLc4gghCAassPhsghr1QjTXWdIqbV4mKKIo+0yK8DxoqDCggx+Ej/FgGI9WIz738dA5WhyH
RwXKNNTbsvijABgdlPLPqK2luwq/qQS5QFVX6fMn+DN5TVAr56LAr1Hw8oDSGL56FsxSRxispt/1
hjSgJIAURAPBCumW3aB7HYxjIZuyXVkWxovYDDK3dDBbdQvlYOwkITWRHpsggQ1WWJ2tJEsnOk1K
+6E0KJegkpMY9z7xuLrPkDV/SBI5Ee3El/Wv6KsOAAWB93ZOr6FReJDQO9P2gSFDy6a505pQRv00
tjUjbj5bXhL/KXU5WqVD6xeHUg0t3HuoryGjpI9/pHLaQa4T5WpfaG2O36DQyL+nJDrJ3sLXqOWc
LDAUg4HYfOmjsvwgjtiM96XMf1ZLiXpfZEbx2RpD6blpiewg3XsudaBJdDNpGLNdoyvNsEuRdfzh
ay1sfur0GFioqspBUJNvHNCuVMWNJb9yiZL8c/haZMfcLoslOBExwISvKTHSiTnGmf5HmbShq7Sl
5Jg6yPuOtvTGmGvLnrCAXYamKOHaIkfSokyoTUgQxO5kCAosX1upsZJoaBNsLPvVoRQqHEDeWP3L
LoBWlh4aeg3FtpYTJCvE+gCiN/8D6RBp41xcPb8JCQyJYpsski5cnlZywOu0RSc6tQW9VLEa7UZE
kgaRGOsWub72oUEaZFeIZrm3Rl9yKwV1K5WC3xlDZHhiugLIRiaFEiIO937S4LvKrXW4fqaufXCN
OHzGGFCSWIIaJnBdsjgOouOh/+vgQpjsKH3ru7xpMEPx4v6220STvV5di8NnBo3gPGi8KiIvDta+
VeXB6Gq8M2BDRVC1shZGsj6goZVEOvQ5JYo/ach0BbaaDv6nLjKHl3FMvQ99mWjUheoxedHpsG5F
Va8IuuWTISFBcR/APxyExRWTyk1TFtJslgKKDD+bDhCinYwSooh6Fg+/xyTvSC3LCmAIYUii+wAr
oMSmtBf+kQVF9aemZ+mtH+pYwfi1Kt5PQ4XckGHUnwOA7U+oIYXIzxCbfCuF2vg0FKH6o1XgG20k
HCt3JY0c7GxljcoDrIHL1aeZHD9ZOlDnEgz8kcLxS1206m4Aoba3ak3+9WUk44gko7Itk6csq8pM
seSN6cQXrUUViYGh3Bm+6NM4C/THOJ5pjRlb+vraXdnNMpEo6RTnlU4EcvmO1WR2EOAaiUZi6FOj
RboCZS7r1LRquTHUSqGWdImqBhAoom5syi7HMowy76aQFwQHkwBS8wGimtwWRt9ItiJAvEM5Ax2j
fiKTS82boRezPUqi0Rfki4aNj7tSVXrN3UjfZgfnpTByVPdW5WkJMVcGca6muoNWcDCdC8DJdiT2
eLmbEYzCoEdcQ4u2arbvwSA6a0sEWM2H5hHeJQNGpMkQm0kGKt34kUpt+GFSJ+2mnnU9rVRTnuLG
pJwdp9Un04zbDwX8sXPRFExVoPd20WSwqkKdxKUWx42Dd23lo/P4irEBw7BcitNgJR7MPtkR0lI6
FGJ0p6J1NYtfnRMfvPf1NbjAA8+tBZkPMFsuUDbn2lwsQiutKHGMVE+G2WmeHplsx8VUwhhM6x3M
3t6RM+hvkdq8VAJyGLXabXQ35lBtcWYBzKG/AlADfO4SRiFrReqrdAwcf97cYZ/IsNi6LXu+lTWH
Vd1sLgGLCiTD4jrTjaST6qSXHS3Rpad8lEen8LENS7pm2GumnDmx2FWnTA39U1tyXl6f57Xh0e6k
/UkVdRbrv9x/NIaCpEN0x5k6Sm/ehOhyJuaUbjwcs1X0vhyKDMjcJCXKwobweH30tRWv8PLkYYgj
AzZcHKcBCoFi2FKOCz28jpISb6JWRAlxRKNu33TmeJyL8tQcB9M1ExxLqSslO3DLmKgjTIR2H/RM
JdSezaIvNqZm5QonYZDpwFDHBkkzH5Nv0qLQ6uD3+4rsjEbROcEkS48VUclJwWMHs29ks8cJ++jr
M7I2KE2MV16bSFi/GHRoZaBPesCiG90WfPA9/o3TPjSU8Ji0E5bmzcYqXwsaIOXRFJ6zsRnzevma
kWoF6HcxotUrFki9DE0SccgpY1XlbWAEuJjRSLJlJUgP04jSahdZw8fYqr4mFqooggaF9focrJw0
CtZRRAlECsa7cnCSZnqbl4XsKEOInbGBhZrQFZ/qotIP8qwSen24+QWX+5xm8dwvBAbGiXM5AbFP
eUtJMgXDHC3F4Qz5GaklhNStTYLI2tflXCN/ASNFrCxfDoVkoIY8T6kgZoCmmjhOvV21VY4ECIze
WUCvTIpuY0WtnqRggin8WAxLLHE5qMYeT3wrUSAnJ81NqBV0ZIImQmNHinAERHU672sNJSuBMng6
Naci0LONy2P1xTXIjBYfdd7ql88QZWXdRy3PMBV9iQWyNuGEERu2KKVOHQjyPp2sz9c/6+qQgKFm
6AtGB0seZSSF+TCoAwfrFDT3GaEmUVMFeMU3cwfczIgWSY9m/fVRV080TrMZjArK+F0jFKODsIol
j8UbK96pTOLCjYcW0UpvnA5on0h23OWmq+gqnBpkfSAAgdWz/SarUKrNLFeMEF7tFQOFQoMPdP3x
1rYWwQVfgECDAHax2ZtkIiNMA8VRRyl29Ur5jhayjwxKKNyo0WBtHS7z2lruLWBxWFdQCqE7vDjf
EY2ugVcikMNHME/QTKadHkk4HJt5cUDK/Geow5GP/dR/KOK8RoWLM6jASvwuG7Qew0wELsusP12f
hbUdz/aDXkvDicx7XjpvTnat6DEOQ9bQmYBFTp4MQK1ORqdBkWFjvtcW4WszYEZiwu1djORbdRiG
oAGRfUMY11CTmCLyZBwaFUuGstHEG18Jt1BFa4OCFYLINKO/UOW+fL0IFDRiCo3qCGrWu+PgHyaU
BPGKkWSAGvlHQFAff31CQdYZtEMN6DJLXOsgIdyDKTXABt9IdgioSru2LjHCqGH3Xx9qBdUGNhhr
QQ3yIUmRskhyQyXwISj3WGjHovJFh7t9xOv1po1wxbCKlnMtRfspILc9oM0i7waq07dZhkCuqbUN
qzxBKon+8QlFj8rNJikBV0zxe8yDjZN3LbYifKX5bgGTpBe4+A5+7ccIYimOKaDEJpf+16yVqnNQ
oeDkdTFmIdrU2RIasS7wO3lj9JUeCl0MmtMzyUw1lj26LFcRBsx9JJ0R6N0nCB/ZELu6Z6wXiwPl
S/EOSfSPSA+O/2J3IQ4Nu4x2MJZ+87S82V1BT1lN8xIGDrD0qrB7vME9EPW1Qmr+zVAmiRLoPWAf
4mKlq7mCpEvJSq89BDhMEZ1WVO1G1yzTrWbb6zW5PMqoV7LyqKnR2VUWr2UmECoGCpc5sur3UtG2
4N/ryUVz/FtgZuXdgFrWuRzK73TsMPfUtXGnTdZwSCYZ5CKag7kgHiyMhndyhthf5CFLk1S4uFA8
AIGU9Dc+t8XB11PRRluw3wlCqbrXd8/a0QDNn+wWwgE592LzjJWQTD7E87mfP+yDCs9bJUP3qDTK
atf6dUdUUElbW3b+qYupAwZrUlSgFskJsbwFBERYsrpn6so2RPwFg+fUA5AyGHnoVA2qaSjoviAJ
6h/yvEluujzfEhhYOfI5nGYgIChg+rTLRUk7zYsNVkoh9DUQJDSDC9P4HA5peHt9itea42+HWjaC
NRVst+gxx3A14hMIG2VneLlpd1oPkaq2pkfk34TbSdIaIGFxj2YKhs5p6G/aKK7OO5wSpIzmDG+Z
XVHNtoYI64HZQACccQMModCGP7EHN/d6nDcHo0WHSExx9FF0QdgNMJs3duhagYeCJMuNNjVwpGVz
KU/HALM0ScVcCftypTHgjki5gDBdMwu3K4Wtdd20V4jV3J7C7ilRlGpXYDG7Q+5B3Pg4a8sAoMnc
d4IIwG11uYnLcBCrDjC6k9BzQL5bQNk/sLiyKmWrb74S+rzS9ObWGo4TS0Rz1icjHRpWXDTLeqMh
KLpy3f+LyvvbUdTFhq5RRs+gkqJDhm+VnePsdWPgBGwPpbD5KecTbrmN51rMTA1kPS2xFobpGbWJ
YLgzZmPzVacEtAPVE9s1APhT3WEuKUhSdhKxfMBzCGtxS6C+HLZgK+smwYeojaOto2U+4d89EwsL
1jgnzEx8vLxshqouh/my0ekRAY0CtxcoBRUDuSr3sp5W30MPbcdmyqa7fqYxB9grHKK+2bI+Xoms
IfbMjr8Wxat3GC0/qiypKkXVQXCgdir0jpzYghccT2hKB8AK9tePmfXxGBDSEm3NJQZNQ9PTqPJ5
X0VFT8OvjO6UtsA3iaud6yPWtkL5OTd9N9NUCZC6fq0CLlZaoWieVg5wlwrxUVUSZO2y4YsvYA7R
jpFJYyOFBF5qsYl4Y1Te9VVg7cOhjl+Cqg8e/sXLw/sB9zP3O5ZfvQhzLZktGx1arYhrevp0qJOy
dMrayPdaYOCRfn3AtXODUqAuYz7Bdl4S0IWxy3FA6BRHVHz/nCZZj8S8huZXWG7dlq8B7HKiZXBV
EPKBqSHHc7mkDXXye0GqQBJS+3VF+EX0fuvBDRIN5brMrx0UsPG0jxsLpQ3ixqRNJTxBPGFfCWLp
UMb2XTmWjLPWFMUpQ7bnFhUyxMASddzHZYY8CFVuG7eu7NgHCO7IPnaxo5rkh1JLg1024EiH30v5
gONbuw/CTAaUYmzV11YCVJWmBkTruS9K9nH5npNqZlGrYuuc5mmICjK6onKAJDXCwzjEIll+kONg
PFXt1GxkZWt7h5gY1ikWXSSli2AAgpJlVmqggh416kOLzc2jr6Mx2Mo4WwEuFjeW69qbYtyIyhT9
wNlh6fJNlUKctABgMcSfFg/yDtljNPYwEYkwAFP7+L6tlADfsrG6v75sV1/0n4FfS0NvQvG4041Q
VksOidoYd3I46Ei++aBHQY2hmKDox+vjzS+yXLpzGY1/EDR6xwIMtIjmmAjSAhBw/KepZSbiw0SW
JtKfn2jQxncpq2kXloa/7yOU6K8Pv5Yb8jVJeZEbA/i8PBcE3JDTmAge3+rWQsMiDz97hMPnHOuX
U5CZGJvXcnNMB9Xb9yr+TyW8ia/e7IBQY5myF7UOU8Ie1c8cHxfX0GX/6HOTHfFfyjbmagWzjp6F
pNNLMSj988SXqyKSIpb/WMpUIRCn1bvshzKU5C7GrKM6o9ALw0STdYxScGiDvDcbOhBQqsXbWtYr
ux+N6K7H3u1e9LFi6oh9P2xM59rlSqjMTHLu86Dzqfhm+Ui1UEpIkstOVgphZg8Tutd5Kv8IJ8S5
+grnPAAf5u+JH+t7RaAYrBt6goFmULnXn2Tt+KU3AhUYPR8u+cUtnwZaNaLoTDNoqHFTInOHTkJJ
ySbG+3R9qLUl/HaoOax7885a3OBep8E8UyWS9gYk4i4VYvVkoiF01vFwOrQdXqaNiOHOSA1zYwmv
gfTmjJ12EGQR9HkW44ddJFoo7ALGipHB7OUxddtehGaN4vSphbLy7JtyfYsDYka4E40HX8yCE64M
uJlmnvZMWP8jlaMPrF/1DD4T5Y98UG/UPqhu6QGNXwVEfu0y0r1dqipIwPaYMAQturvtqJrOJHbo
I+dIo2panB8GqwOkI/vZrUdndI86grkvs1S51WhDn7UWDwKclVoE0HGkuv4h1jADfD7U6EjtaVEt
yydMg5pJLdBIrqz2KcDN0IGoZ4A59hHyAlh22xWtcZbTsbyLuqnYm0GBx3jYoFKuqNMD5lWdS38p
R2bZMJy2aKeXstflB78tsoOiRxmuodH4c4p12dU6Y6uzsrZo4Xug4UekYupLECuVoV6SUxOzD49H
H9MAVzUs2A/0PKqNC2YlrSel59idiyAqWNLFolXx1Ww72mhjGqPvDNoFdEub3hdFlKNVigMNMsrt
3fUPtPp+HA4S9TgDDbs5YHyzU9AmSOEe0KbRjKTdK52WvvS98VUCHfYvsjYgF/M3RS8JUYvLkaTU
ILkRGKmq+uYk6urZszr5MTaw7/71d5qjW1qhNGmQYLwcCfJFCS+XM7lvkuIkp1jFTh3CULLRCxvr
e236gOvPajPUTUkSL4eaSopn4Ob4ZrOKuK6XCbY/BEJhYJYbsfvK8iB2pckK50Ej8FnEH+mIHHSF
PZuD3GGDGrPiHzQJ+W/Ar3CtYzqqmAFuiqHx/ItYAAsZ6J8am39GM1y+n6XWmJkXluzoPcrABcZf
oLC0wVYTa6vQ+souW47FAlFBXNHGfFXsebsUa1RFLG+krdFZVXYYdTCUIbgRVwxE/Q5ZS9QK4X/v
k2lM75NWkHdRkJUI8s0CBWaAf9qsXS4keCF6lg+EEYEQh1tbQ5xNMG9BCZpPFahm4NBK/rPAI/5m
SrzsQCfHP4R18eX6IlyLDADE0CyjCUrTYImWkgo5/AtqAcsox9UY8/dCqP3bKqn8c+cVBMotOs0G
TqzYdIzjQR/E+FbFI2znFTCEMIpvnCrtlbu6y3SkufX85fojrixeIIUUlxGgkpDtWVzIZhdGvZiz
eNs8wLUrSJBbhu5/jANhi1cxX3iLb3sx1OJCpJYmzUReUOsjyGfVGKpzFIjexhGzcu3TA6btPMtX
zMv2crUmfRpquL+B+4dKBUUw7g512RaAgAzLDXUZt7U6i56tTClOYHDTjR26Np/UY2lXUrHnzlvM
p9iO9KdHlA+GqkKvPg+j86Q234W+qg+//uVkInSUomiBkcpevqjUKCBJZhhPgPHkh1wx+kPVYq1Q
Kkpvvw71SwJh/9PUv7hk3syn87X5+r9+Zk3YjPdf05//53/f5dnX7/mlgS7/wV+qXsZvFFRh6c0g
eu5YgtX/VPXiT4CQwN+jDf3qk8vy+08HXeU3Q6MqbRFoyzPchHPyb1UvlT8iRaBKb6CKOGsU/4qq
11+srDc7CWiojOoUhX8kFGj+LgvTRoAFkteNnV3KT6hN+k57g3TruJv2wS5yuuMd3ggtsnr+B3Mn
nns3c9JDeDAepnE/oVLfj/bNi9/RzMh3B+XQuB1Nsz+Gyj5TI0idaN//MR7xUHWbc+8fNf0MNQxf
j/r+pXZrOz2mR8Odu923sK2BorqpfpTTF3E8pjulwJHazrF0sNO7TntG8LDjwcbdsO84nN1h7/W2
/2XWmX1qeYqndgcm0EkOwUl3g0PoxHZ+Ezwp/U4fb9sb+Eit/dLawa14Lz8lJ3hRZxxw9vK5uAVC
cigc7fON4CT8EMERf1eP1Tlx5W9QpN32+EIZ84OCHu88AtY7xgM4BeXW2yuhG4JYeO4+y3ftrrWf
vB2dhAcdaLv9cn56ebHsu5v5N+Ouuk1OtftF3RF92dVtdQt35hzTgLNvUju1/9h//Ojb3wanuAVy
4abPOf8yfqF4iR7urjbsG/GAvx6fI8R53LLbl2Cf4aTEzzbsL6GNuGxuR6fGATVvD47xHTCzre+Q
hv5WfVac+Llxcju7xYn8frSiXfhJkrPnkLD4EDWN3fo9YHsU15/K79NBPBXHuSuKeJedK/CObI3/
7lZ7Ch/9XXGoj60tPTT0Kf3aDVJXfsDMsq3P/E83H3rjsfpj2ifIEYe34NP2wcvgjrbm6F+Sc4k6
cIHZiIOZMZYJ/WPpJMljSGha7+Kn4pva40Rptz+LB3Is9ae2L5/aA9Qap/muFw7w3pss5LMp2unL
kOGSuJOQOOBbY+cw/ezuNFuID4od1Qe8dH7PitLubPGTwtswcXfdzpPd6gv2a4kTByd8yoPTI4nS
54pCwJ9UYaLW1lU72vtucyOeFEe5rT6PX3qMPLFExN4WL5LyGKiR3fnI+ztSf0ClxritRbfrfgf2
pSX31lOE1C62Z78XdwGSxcqH6rY/tJ9041H4Zn3LUTMRzXCHKzp2EPwf8RzfB47wkPP7SLjre1fc
VTHOnLao7ckkRaqosV3JuGrYenHob40TJhaTtkMWTwUTh/OjdKfUp1a3Q91u/8TeFS8LybJ7bV98
bL8GeKLdNg84lVX5qR/PdCjz4Kg43jn4f+yd2W7kWJZlf6gZ4DwAjX4gjaSZSWYyzZK/EBpcnOfp
kl/fix5ZWe4eVRlVQL8U0EAm0jMz5EbRyHvPPWfvvS7ZIbsGbj1+Rbf8lbv3lbt1uVwfuf7Wk+/b
ncQSUNOcAlL6QiuseQDYq2G0ADb0ZX4zT2R+hlDS7KBAmOJrxzzAPOWSm5MCLvzo+Wl7p4Q7WFaJ
V3pRHcS3lLUDhst5J42ueOGpaw03fVYuhF4arztQu9G9/JEFLtHF7hSOe/00ad602+j1H/xijlsF
STAGlwUjq+vF+ZXM96KSysriEJ+1m+hRCvLd9gbL2uPyTB3Xy27/znWB+cAC8GKwbpBc/cLmfYmv
xKdp++136X3MCX/zAPH0WtCKvRFW8XOLUXZ5wKmq7JdTFehesPiLP4GbO6y7myYwrt4lF24lkOCr
7DM/m0ecc+YbbG43/x5V3BKZ5OvX4h1OUrdXXy/xyXnTUq8DEHFR77RL6jxq2WFSX9flMHjKrXZS
X+3rBkFSXLvz6H7IB2U92Tf+6lmh/RK50qm8BlPsNu/q5aDdhajSzsmXdrYvkwfR9F47ntsDTPNA
aV05vrPyAwJ4/Ql7iRF2xNe70Lh2LMv+21uyh2zlHGT3PtnXlyM+Q+/Zb8iYPi8737gFMvsBknWH
Lv9TveZPLikmL9Xbq8ZiDq0QoFIw+ONuDpK3LfMb6IWreMIXfrE3vNWfr89qoHhnyCFPfbLTb9Yj
v4KbTl55qK/HHRlUN/VB5h9p+NnGnTwTvLnr8M8ATUf2eTaO844L4l/P14pXuAVVb+s62kGvvPxk
vuYHPToOX4bh8sfi69UKf1zFeXgiAhuOVdi4xZPlj6yLkwvcuL9ur+cA0itB8jS6vzL12O8qMOSd
i7MwoP8x8h+DXx7447UTTlgNDLaq4SgZLhCpcgdAXGGwEYw7fgbqXVgYgVRgJkbq7xnySf+IZfhy
RqD58cUIX6WTwu9ADlbiwsdLQp7KnRUqfr17094eMzc73nv7L+lAhqx6ZV7ZweO5WtFqexH+qDfD
g8fCvmmdlDNjtOUCQXE3Bgw0dlq4/XvwpVsL29o39lgu3wph48QP1Vteer0T9tdclP0C2vE8X0NB
Nl2EhcnJab8tkSd9Moq2hp0Zu6l+E/m3zg7OJgLjEJb1FO/1hn3OeC24ZKlxNWgfdtBIe23aOztl
wBlVH03nH4kG/63S8L+QHRt+r7e6q/8fgNggHOFfFo5vxfD2S924/fN/1o2K/ocB4xO1DmUeOjmb
I84/EBn6H3QBGFRQFqKgQyH9z7pRM//YFBVbb4lqDinHv9eNmvGHzeGMjjLpppgqUFv+n//9S3pg
/9t//5lH8aMC/fkERqHokItC/8DWORj9JaNSnuNSinMJSJTGcg8iW0XKMRqgXM3xtkKwmi5vg6Zd
lOINKLk9Po51OICNMRfSvMcs1ICYiewa9Jjf9/cz4PC633fyE7XqXstlsOuKH7e112XFLlr3tnK7
qoNnGi9rczLBcG8fPTcPqggBinvTldR84Hx0SJJZ9vGjKW7lIrQ6HrddiVQ9ERUtjpbaw61VyAB1
tKvhCbZFyJ5qbkTZpDvW/E8W6a9merDLctepIGQBUqXd9y1SA4avK/eXJob5qX/X64sJYy9tu/up
ok5qvtaZVcJ5WTZ2VNm+Y9G5QcRygL/r6rnmUv12hnbK5TJIJYhZ5YudEwQFFq4mu56tW2JlMlNz
p0RePTt+t2ienH+oTXNdG/eEUIbJ9AYA8wmrli+iOTCWtQeQU+/L6MmZqkBp4qCsk6u4ZbuFaq4I
5SCRfBC3QzArU4BqHa4mVbHV7OeamAvxJeYynKD1WbdL+k0ncj6hE1O/jvFVQki1YZFMl4NO7Yiw
bj3Nif0IiNQcfbDOEG/oGuq+kL8r64e9PkjOm2JCNGeKpZSjlyzvBoJ46JgXJ4IZbCc0XfdGF/td
nodyTxFvvcgpDEGp9cZmBiIruaMxgDHqvULBC574RK72eKqcqvDiNQ/Bqd2IbavVycTvRZBr6AkT
LVym1mvM0e+aybdEc9Y4rND0VLBFy8XsJ1tKKc0dWNjYpN+qIt44bPA8dE++mqfkCJsgzIgd7CGV
Tkt61ciqt9b32sbE/ISM5LVEZVTWvCNERti623XfZMFosi68ijFpwS4qsbjOsRaKnufbKPzKwozF
8K7ir9Li/mDSR6qJn3BA2M3WtVlOV1YMfD7SKUnScLVvmsHwNMuPUwgUanGMzadpesXIg0fvVPRk
NSVcA2/C9omx8U0Z4V9UsOir13zb7MQGOz5k6YcF1LbpFtz2YtfyttkwHuN2JW2ETS4BDRupnqHj
3G8xVaeQmZKNLjpz9TGGd7GDSYhP8KPEfVyVM+jHatkV5BsMwLxaoVC3iR0tRVKKLiYUdwlSl3Lf
5OKmjP6m6WptPYefD6Y/Fhim3VjBUI/Sf/m1J4EdQnWSIcVkUHylHE768jGnEp8jqHbzblUvsQbw
g7Hi2tnXOqSJxSp9ZSIsehWBFM1hXUQBnMJg0pRgIgkn1olwTQLTUfgxy2uU90rcIU9Y7d3wHaih
l/IzSuspTuXqCxzVmnEkxWXuuOp0VSd3axvUloQhEdK7DSV3xpGmfYOBq2rCteUnZyNz8TabU0K8
Ee840/X12tQ/E1B7GG+vzP6qxfhZ9OiL3oiA65GbT3kozQ9IsHeVTe67YdL1vemTu3JAKSj+ps/z
u6/jz1X7p5v6W395tJgFkKSLGbx4lIf8otcZoTe5u4rcLatvS6N4lfwCOW+1QybPJO78XabjjwnH
798rKmTzR88DJ9dvTbVqkiR77vPRRYyA4h2feOLlYPn6S5HsMvMdSCZmrjWxfKPzOf0Y6p1uHirp
pbUOxIzk9Q1Lhaw+yek1b720HIRxFdth4exyM3Vlc9/IEAPHvxmm/DY0324cjksCMrDwI979Xeuh
8MSkilOA1AR5CBFwlCF9WtcLGRE/VQCXP2/EzzsrjaLfH3s+CHU8Qm0MYL/L88Z4LEZ5LkeXt0zl
DI3TP/ZsEab2Pv47nRhxB79/GkK0TYeMCQRbEcG5v75kZDsI7JTJ6LbStV2Zd1akHNIewExZ7yeT
CEEd6xdKNSXTXuYGs4Shgdw45LVvIEjN51NhMQ8lRcDNl+wRkiNIySKI6UMvRfksxwBn2OcTiX6I
XO6Lqr7P4nI3a09YeVmDh08JzCjrv+fABE+3rJptNR8huMfnuf9QdLAHxnLBCorI7CTM7ihudPm2
tUdf4zQYL7ddoriWgiPN/GJw4nVYBWJeTMnKoUxyKFwaV17BIkXNt6nUDrUM64QceV1hKZmFb3XF
Xo2fCs6XY9IeGoKJ4dju48LP1q9SusR5f+xQqTH956nApC12G8IXDkndu3GJR01hYMiGaKNoGAhw
LQ6pjXyR6J3qtsZVrllNMKe9q1i923EbrNcp7oK5eZaMp20bBhAYGpxTdZOJ5OJF5bp3ADhM+n2D
OiNNhbvIp1lwWF4+Ffk6t9uduRXy0sOSwV8vPhe7PMqlT+rxcRnhWTpftvJpcQs02Zfa1JurtzFP
vcS6sRRYHjfTsB/lQz7cTewc5rTy1T/H+QTS98cOUNbPwwgoyTY8WaHrLDVer14TVIhNHBQ6PTt0
moU9unOyhIz8t8B6zK+Wr1O0DTa2DbHDhMvqubgS81+dYxfJCZ0JNGAVbrtqh2EtH+xiCBNE6G5B
3KI+zbvC0vdCT3c9JqQM7jS/vJY3rsPWto4jj9SH2vLeF8rVygFK0Twn3TM8jRHzZ5ESWstHliBz
ouDReE9qlfWevW/sPCO+xum0q4G16NRmfFyVmOQ66odsInuye8qt9TibR7UPKy3sE6hiNFxASCpR
7E9ju7fMCyZnlnJrv22p2vwDwQv7k5W76vYy+QFFYXqOeTbSz2ikl5L7EcgRyEQhj14g50GpvoDf
cVUjg0sa7zWhh7Fhe5OxeYd3+ZIcjcw5GKXlzrZJFPIWD5ISSlm5VX+3qsZ9oT1OxnTS9JHeo3lU
8MnEj3ZSua2tuT1i4p5AT9jfuUq8dHSX85sQFZ9ECq6123b8AJ1O9TV7k5y5unycyOWfSKKerWC2
+2PvcCKkilXLr3E2qUdM367Vu0rv/KKZDwqtE7X5quW9Odw18B6IKZ95tyJNcWedXkfOmT1+SSfw
3XK2KzgY1rV6SJwL5d9sf4cT7NkJdZ3jWStbpPLU2jcjghxj3WtUXCUpM2vpsFFLD0b6PIoHWZMP
ks23Myf3OQKXlWA0pRrAPt0w8/XJK9+P/YdU833pLyQceImT7JZ5PiZRfL+VlMDQ/dGp/LInOCSZ
gqT5qPrnJm/2KrXmkt9gPg+G8ZWUqkdd5LsVVKUJgZb6Tuv3UnTqHT+2nyaLnZLk3zT+UhtKTdT7
cmqhaPVsGxh8FSwUpMuwaWw5W5SmNwuLR/VSkPi1RaBoy91KOWqPz5Z6illm++k5UkwXOxgqWYhG
OsMrU93QrwzjX2r52Es+amx3mUZmMcj0gGuQE66pF4Ux2rjTdV9NnlopOcY9a2ydPznz5M8RQRKp
4W9HiVEpbgjT8c12CbRqBaZVIsocfG2hn4ZRoUzAAhSpKwoCuaP+hokz8RdinznYJEwSQahbyLk3
TV5jWqXdEsA4P/BtuWJ+GrNHpfqqqJVIqXfJX9kxUzigRgIB/9Rbsr+iUcnuC/FpcOxp63EvyoaP
vpMkMySx/5iUtE0iUieT7lbq79qclEKVmhfWp9npnpnu03XeIal14xFoMg77VRO+Xd2zNfRK4hZD
8SDPVwmmz7U4TPZVK70pM41gLmWoh50iXXLs0CgwvRizrNlxpcy0baMHCPYxk3xjK7y2JONoPK00
MhbR+Eib0ahKAQ9SwEzci5XKG9mHck62dlf4MS0m1Xo2lvtSr3Z2X3hrXh8z+1MBsM6ShxzligN5
GDNiSGiUE8fwbq/HydnPOk0c48TY5SoaHnN5P5J3OnXMiPeT/IrhjPj16zalZ2RVB0O/kYxQqF4+
33bSLp32sRw20VEfrjVxD5q+jfYFVYGtXFtds1OH0mO8tO9pQffS9168RJy9qH0cg+56rrIWXDUw
kDIznNtva/XUbJ8DPqjssm9SRGfcaL+ZtuNFY+VlT23d7+x8ZXlRg148dFZ8nS4cJHhoHRlAcEbL
L5a9UdzkxrKbZ1DFQNeWBvIg529QwMGKabSb6m92us/J3pNEezXMmV+sgc4ZNvdjWTwo9aE2z1P+
OlnfFLV4VDrT05Wvkg7Tgg8hIxUl0dyNu1AygMICuZJrseJDXr+JqfPyNaCtGnEgSkidG+HGRr5N
+MHY7SK93C1w3xaLBTxnJWoq17ld+cKylcYZEiGhs2vzqOJ1cleOro3pZgTVKWwyEMvtbgjaDZhL
az9Rjh2LqdGE5aDtJ+VxdfRbtTZ8YSe8LLCDuykQtuM2jvRMSIo711OwcLxKmnvRX4/Iai0gWUVE
4Gxx37MrD3B17TnxHeuFw/1ZIxK/ah8j8V2SlnOvlQeJwceGNlv6/ItYGrcdANQlB6yfdCX4Yl4l
bXQHx/GrlBevEN4gVyenhFjCrC3KRwi5HOcfZm3wytKgvTD6vcZ5hce6MSe3E2Q+8fvbC+ejJHYV
vXJNefDqNg7HKntI65bVZNvk8uPa8VoPxMNMkZ8JyTdlVyJBEjcnYjKv5P7IxCd1POxZyTrC3dX4
DQ2Qzu1anVS1gViS+AVbTDExj5nYz5vCrR1ylOV9UmbHQdaJbVgYwaQ+jB1fq6+mis239opcpzih
15luMC9xlniXsY65Q/TV4o3s1WKfVPDdLTKpjg16R1vLXVSYrqkhXFvDWJeIBgEgrxphiWXJrg1U
8Ou1xolfirLvE5CwabJBwjdhx1RI74uglO1zslUpWn+TpYJhEdHk+l5ZSpRtE5pjnh65OelxvYNw
zKG93uXjk4hKJl6Zb0Y8qcyDJG1nZuJc5JSdeUmO3k2ZU35gJhTbqVVUb2rWIumND+SqRW6Z4ASY
KCTGz54lczKL4zgph9iMA1ufOa52nmgv65L6fZkFmbkeHApR8onsJkaBWn5qVhJMLPttpdB0+dYL
EaiixzPeukDRdhEIzQUBeK5SfXKPbPjikxSwGA/ylQZZRkgCFHwa6OZrad+Pg+5NMdtf9cLTrEee
ssihXvaw5kgTk8wdlPRdEX3rFSoTqdzrC0flet3N9VOnrkGl8X3Xj2v1yKFAbfoAaXOgF8TnAfls
3iBfhNV0KlfpJe4wOOpAMLOX2H5Bl+ZJ8xTOy0kTNTy7vrhB3XCemWetA7Ee6hzShDP04jhROpVV
evfjsPX/uuP8X+M//0/qS28Hwf8cX3b+PiTfuw1h1v/Snd5+6t9UDaq6IZrRFiL1szlC/lt3WvsD
KwS4pe2wjAiIWOt/dqcNDVYZ/w8/qAPQA+78T1WDISN40EgUpZ1Ncxv7yn+rO/1b7whAkK6bOGzJ
LiGwk374r8daYO69IF6LDkvTclAigonFk25sTvuoZfKcDyZbr94Pfm8lOH90OSt9yeroac6q5hJ1
QXxjNqtH24yc1zUT1XMrRDF7xiDZsFmrJN/OF070oGtjd3AaedoYfX+XrvMX/RGJA9wMmuuIqfA1
/9YqkfXFbjW7w5OWrVrQaNMwMtXTafvGQwSso2zvkPHCqZec/CCvsuz99K3/B70IbfuAn3o1230k
41mGQrXpQ3Aw/XofF72ty25eGIIRWXjdZXJ+Gmbc+e7QDplLECahYUQaR8cmt6W9NebLLoml+8Kk
6Vk1jErXzqJxvHKyS/qbdcrbG9URfTh3rRM2dt8d0HYq6MeRUblJ1UiPKJQkL0XP/0rW4aoTJ6Rk
Jrmf7PwGgNnjn7e6hOj1r3/VvybI4U7ewm5AJOnMGH6XtVexJU9W3kbumObNXd5nzrkXstEH69o4
ZpDUqzijWcw4npEdDm6+ERRguR5pXmE7ybMzzcWb1UVsSrLQnB7tRrylA5EnaOCtyTKeuL+5ZPkv
AjGHcD30gA6tB95DY+vu/CS2nTWyeJSh0txhbIuzoojvA3FI9NI13XfUfLoq65kRqSPuVaGve6uc
OaLHg/G+lBONAE1UBe4T9ktFJG0Y4YxvzmnujFd6rsyPpKfZHzE4kgHWeZeivOnK9hG0J+f/zJmP
S4p/TTMr+QLTLciiSg/5GqGTlwNYaQIZQ5Hm7Xsuhu6Eyq57zlVt+ao1R7prlbI4glgZCVNt1DM6
RomRos7JbhI5kdB5f9WI3roBg2n79ThX9/gXnc86Wh+73F6f6rGtnuukqp4kiySgUWGLM+OivUpj
Dm7R2C6XPqmKrX9SV+yKpTiyS5vnZmn6E2C46qZT28TrABY/a50KVVtZBaKa/M6aIHZGQzrnu9oq
m4CMvvlew8eQ7xKJ6A5hlMCpty3fmpb5ZFn0zVQmA3G/pmeR9TdT4QSiM5Do6EyzR/lVbdqExpFN
miXVFO2MSlIHH8GrfKukC2cXUU1mKIQR70phZxwT4waXcCojO0WpMZt1s7htR0/Czptne5E4KJvT
cGmtPvdzeTy2kBmDTpS1/zfP1+/Lj7K1OxEj24hnMXz8zkBrzDgVNTmdXm9PMwNv0RAFVPdTGzKV
6tDLqPJ+GRRGxFm63MzMik6LaT0PkioxPcunbtkcp6ayU/Qp25lazLDdqdP9tL39qlX2uwUB3N9o
Nv/itOaqcePRzCSkzsRzzXT055eisifM5jUt+LIh8jtrNJoTBMWxqC/OXvAEWWU6fVeiaQ6LWNF8
OV76nVOk0eu/vn3b5/y8dm7XgV+DqHdUmptR5tfrEJpUJ6vFrGCCg/3gpHy/mdWmu2RclAAjqvmg
k33wd9/ZXz91Sy+xtmQfLER/SQ6TFTNG1D9LDOjIxibxYm5fdKuLP8Zc4wRhlnE1h0ZGqZbntRNG
slHSZRPjGL1O7eaJTRz9tR37/loitQdFnmJfma0gb4zMu79ZwDCA/X6Pflg4yGknd4D++lZf/Pxd
dbNlV0xDkS4xwfSM0brh4t+TBTqPm6tWFDoJAqKuXTS3SQ0GyJN5NSVqXEM54CjW96lC40p9a3Tm
sUZadOdcXSyO/WoaSltmHzjr7r3SpH0q1elxmobOK4zqWVtaNAxKq3hp1Uf3pqki+mhLObQK/bGT
Ytqdqx0toS5XCmGdjX3fRUAd6jlW3J5+Q+UlgzWebZn/4qkO/QNsUXroxMW1SFTOGjqtPLHQ3lzb
aXzuVW3yI52GmKHIMelOEdSbODIRPspr8i11rOVYk3sVZnWGLdqJoyCPc5h8pBKhMJlb875faL+B
pYxCmA+UxKkJm0au2JnbRH81OCQl3lrwl6+ZYr6IWtp8tzV5n/pCrGgFHkjyLJNeNr7wi2G0/S3h
v9OnHqdKwHKWn+VGjSNO0dN6LBNCcl2yzi1sQhJSQtFqp8RQb+s+m8NG1ZoXM2I0H0excTb6Mb2Q
mqoeY4CUfkbxR2B2EfmiRkAjapVEzhzOe29267ErzCkkzSe+gbGAJM2UY1qy0D8RcTWWUe8Zi+jv
fWsq/hCbq80ch6m1kWkToFKtSUNYGqRjIUzAmSr1e9HbeOPSPI2AHXHSUGIS/QfOwLa8ZgfIf+N5
SWdzZ6eRuM4G+2Cb6RCUkfGiypF2pbXJkxlD5lA7B4HflJ7shUqxJXDcJdixPxeSUV/raz+EOakd
yLisIqzMduv9FWRSgKlqajpJI9+zUdunwe4e16Wge1gP9o09MXeY8qo4kcife5HSGCE9sovcS9+S
PhV3S7fWWHIIcnSbiY5JQtKd30dZxyOvhpmyojTPopc41+rbeUZZWZhLS882Xx+jdlGeKKPVQx1n
2pUc5wdN+zGzSwYvAaH1ULaF5MVF09wNi8ivRGUvXpOZzxVnas+k3XDpzGa5TI6UHqXK1vd0YKOH
orbDqJhmZjAI34E4kNfcTFiJ3YT8JZ4wsrGyFKNz3IvhG9/hfE9G7LeIU/LRIUL6Mk2pcW2UfX1k
m7Ne2txAT6madWCajIjLWMp22lh8X6RFCkscjCBahDZZjEcL9bi2Th+UiYjIg6I73bXJd2CFNGeA
JaSByGmMNpPyEFVLSkt2bU+jTHUadGot3Q68MLezsubvVR2fkNQLv9O7+oNaTN7kltsTRAzZUdNL
BoqJ0Xmr3Y1PVaveZ/hQjqXay61baByaVYMHeU3rjLZfw0Gd/P1lX/AFnCsp0d9wCtnPkjmU+5q1
55FodGJDSGF/oVRN/FXLlutei3Mq41yyspC2ALqxuYDvCJY8QbjRWjRPh0xhgJU7SfQiDaYZkM2b
fu+sToO4l5TVKe2xc6e1Ph+I1FZDnrH2nZbah9VWyLo61SYJbFnQrThmqOTxgqIgJsitSNcbYg4M
Ah+E7NrW+qyl5lfNG08XoQ/ZGp0gltXSw2h6UTGJ4/fBYx0VCh5Gx9LfptTc1w5TFbkR3Z5qJree
LGfTg0wO3Sjqo3R+Isd7y6vbOo0czpUWSUs+3MxtHX8seU1Hh/xAt+nnHLplNa3hGENn6Iwts7UZ
or2TLQmn/To9Y+2WefPyWTrP7VTdJ4zJWRaaPg0LagfqazneR+tYukyKS3dSBiyn9iLelzGm+dvU
FU4eI288u7Azf5hE8UkccO713Vo+2xUQ9Lkz9fcxWsb7ZJRY+Bfdj3rJfnMm2DWZ2XZ7XmgEdg6k
3dmCjUJf1KLj0dtNZR4nUemITC0SpOIKSizqE9FFoQW4JXbZ/+vXjUmj7RYTfJTCOpZ5iOwl3oDt
3W8aFJdqkYo9VrXyJi1yNaO9r0SOP0UakUSpqFTxmDJVDRq5gtsmjFGmt6fJyuc80ky/mbI+bf78
pGzOzBOih1h3o+01WGyb1IF2a3qOowJjnm1kVm+71DTrz5FQda/mis+wVzXMwqQzINc25fWaQn3Z
jbxrft8PNs08gw04y6Y0bHCig2ldekQvZo0wXKzK2QLkgsZi05cYLL4E8pQlcw5FXCryc1iIQSMa
ftPEXRP0ndC1YJ7Sdt7JBTXKVZ2C4PLsoeTuynkazimCF1Ha9jX7uPPEhxftnZwnWfYeiSrWLrrZ
qqOnU4wAOJiUpgjSLpJ7mvJ2MyLYLofPqZFxFZe9cm6ytNv/uNQfsRoIZ9NwUWfloZGhuxpVoZzL
kcdY6WLlLMv8mKOwGXN46+zdMrBVkRJhXytwYE138+FfUoH2qtTz5a5zFp2aW63rx3pdEfaq8UIJ
pNWTuAwGd0saLHO6E1KJBHeFu0z2vaK/ZW3No0GqPGJWXTIiJcg4UDJszuc07KPtL5Krotv3onOu
DaOPd6umFa9N5HAdU040miV3hNWP3dB6XW03d2rjkPunFPFge86U8cDWiX4Y05FfpK9Wvo2+ydBy
qoRizvy5oSucZbXkIeoTl6LjRDQWEvEPSzJ3+65XjZuaOpGppeKUCRunU18VQibvxzIk58mJa26d
yLPVbTq1/9Rry3la1iVBEr4SV05FIYy3IlLkZ8WBlkBEgRBN0NT6dMloiXyttkQMsFPbgaHGlls3
Dg9oIna2Wh6bLtoypRLDuVTOKgGAs4zdbOlz7efmQJx/KiV+Py1LQKL7rdyt+luBbAEWe3eYpUrx
+7Wvbp1WMACT1vmcjMmENmBaEQgLK3rQirwTvp4ZiAEHBYkBp6mjVhTL3umK/MZCdXiLN1k/rQ58
p7qge1oMWnecCyX1Z8fZTmq94+DzjuvAtiLrXelb2O9ag9Cu7YvmShmIH7aitPjs4VyzfYR5IjvZ
tbbYVCrNWO4VYAdf1VKLUxkNMgm5ycYgW00NQ+fQKWkASG7ELF5spUrDUGuuFXaQKKftnxKjzLhT
q5awa7U9XRWdB89q+s6r6rVgAJtEBGONWnqlQr/2rKFWIGLpSJbMRum420o0Uk6YSrSXRWVd5VBd
vut21u/0QlUO5CeLo5JNKAH0TjWZqQnU34SLnPScN9sj9veJbKhnasx7K4lRV6ipJ7VNd9UvshIW
43Cnaxbdfrz+NH+697imbT9Y9NkTnvibRlBILUYp3UrzQpVup124rNJtMstoMBLOkhIRaIwmYAXB
3ou8QTXETTxM41VdZ/VNX65iTxfB/qYllXopIQV68pxrN1lsV77eIQpVjBRRw9LFJ9B50dlknHNb
JW32SA/+uallfa/1dn3WqvFNmiIa1EaDy0VKGgdjd5ruimVI907UP8V1a76OQnIgPMTdZ5eiPljJ
6Oc5GDAjreZsUxjaegjZKlhtBINM9IfbIalkpBw1EpRE0aywHlWdb1/7TCvj0VGX0zokNU34zv9f
zGPrOSOgyDV6+8zhJfbrWUdaMtiPFWVnusg3co51pRKc2DSle++ZsNsjTodceSaAkOxXubnrovE+
l7KHJEH8l6dv0A4ef5xV/38f/GFpMOh91GM1dMvd95h2zy8dbQe99X/eB7/U3TDGb8VffuTPJrhk
IsRGDkZIMCmXeOy3zJg/NdqSpvyhWkDeaIAj5MKo988uuK7+gSeZIBTWrS16dxPI/cPbp8l/oGyg
Cw6dGcsnJ77/Thf81/YNn6BwdcjBVWdr1JOn8+vheq6rYqWxbXlxn1vnhDHo7dRHbWBPcXpklkL2
I+fmyG2rPD3Jo5nc/3Sv/oPu8Y/29L93QLgAXaF5LDvwHRBrolT/7QKaOK0SMkQ8rlR6lPpBolHJ
jLPRQU5ONBPdpl4UBBpDn55ZMywaEVLn+KAGbEwbkrReCcNsnsrFfI3SpudtENr8oJJVuIZSUxhM
lyoYtoLC9l9f+m/xyNulE7JBb4P7Rj9YUX5rTLTmUqPNrsGVm+R57Bc5VcyASkxnsLxwriGhZWS3
EpLC7xStanqoNaHkV4tQGU7/64v5VRHItZjo9VXichXU++Qk/nYtUs5YrFWF8IRhYKSOyQs192a9
SdaaOtcJiq5iFBlKnMIsZTMiyvlfX8BvvfEfdwM7gUNXzdmMosbWdPqpz9wuSw8bByNlnYuZcMtp
ZOYOGieXA6Ek2XtmD0ZgKXpm76K8XOug6qcp2v9f6s5kR24kzdbvcvcscKZxcTdOHyM85lHaEBFS
iKNxNNKMfPr+PLsKnZlVqOzaXOBuBAga3MOdpP3DOd8ZYqnsg+lkkV+1QTsve5eCiJ7Fsst6V+uM
MaBfjMV47dpa/5W40bkM2P5w+YVYWrktWSGAgoMY8sd3Pa9lFTqq1Ekf5KmkgV0RMksTm9847aR4
921c5lc2Mw/rXvpL7KPNmFqT4YZsQ0RUbg0VUvm1Fe48pxaICsu+UK9/8eH+i7fJ5XaBiF0S2RlZ
/vFtirgIC5sWJ+FOqjgKRjE92Yx7991kI36w3V45CJ/IPTqWq+Xmt+ib8/LA6KFLGWquvaEoGhz2
z00vcMyOnnb/Isb6T3ugyyWI7JVSDKwaAPZ/wmZzmbvL0LptErdBNkAA80g6K3PVYkNddLgilWAF
IOfYL3ZIjAVxGKKe974lXNK9JyYIm4yD8IoM2OlzzBGL+B178es+qD9LolFbhsvV8NgGqhco54PZ
utCFLACGlk7t3TIAzdtNdIDz3aBBzh0G1w3TF45+/RKBLQs2NtHeMNAmKbLtX3xBf1wm8sODrALX
jKcGJzZ4uT99QdFao0MCl86GvIQk6As3mzbStrGsaFtm5aZNe/plrf1yp8FTvuWMoM+DGpinzW3Y
pAmyQWZp//5tgUj90/Ud8WSFcMvFw3aOlerlufH7uxKNxiQY7+F9bOvo5LS6P2mGPSXQ/rZvPktX
DumGUrWZrmupTk0xteWu1F6KZE3cx0RvFxtnNvoUdQhKZvQBYzkMr5M96efFi9/jJvBOdVpovCCS
DpPI7i7ajcNgzkS4601BsIiI3OauAPkybgpXNehmpDp49lCiIBT2cwvAqiHeHRls/VJna3i7wDKA
fLksBNqneCgCxM5J2oOktgFsOb5C9+rp/VAvv+Y+7Ddgeb7D56QbdGXbXWtrYIogO98+ugNSNjca
5PUg2NwS8GlTWiuYR1wu+c9qsMj0nnveL5cqqfajTerxxir64CZe6nFPT4O/M5qmq8VgBAAtdMg8
yse1M90Tc/Snce2I5uaKONamXG98A01wI9IGPWfWd4fOhOLD6mswe5mX36SyAHHGAvA7j9Kr0QO/
SbRFfGRwi/G9cZsrg8YK53BEf2iUE9F6BNmMqzBzg7c+zExSRdbTWvasrUvVnGpnyQ6Y7eReFtGw
7ZHKUO9r/di17kuc9tWd20X9xikQuqB5xGAuhwNIrvOSWdH7II31fZj9LOdaLbFd26VacbzrUAdX
cVhNX2bq+5+SJWZgxp3wxgpcoqnvLaHMrhepfGL29b1gX7u3p+bLMyTk7ui8MrE15JKhtLLD9QEm
YflpDw6Z2eYSNZt0Oi1/jWqMfvZwQu5jfwrfBpOKr25YUXBCLsT9S9TqrV+GTBzGG+oO15fTKYzW
5pi3rSYavLlm8xqfYCs3cxLxPezIQiInwI68mC1aHm3AAhcPWil9ytYhPXmtlO1Bl+1wOwP53kCi
G/zNGs+HcNYt6RwixFsM4cmdw/zVW9JD1qzedZmlehcTMHzFvM4SGy1r/0BqOWaxOauP69LNPPWD
uX3p+vnHXGUDbUvQDB+wYYZPV3v4hSftr3tRuM1ToOJyq9waD4emsqmwEbX5R9xky2HKL9M8VeDI
GTv1ZkXo+DjMC+QyLHLqC3T2kokdlvpesDTEC+ywt+qnmvF4WPlTyZ0ELXlfmTAaTvloisNU+hjl
ZfGeWYH3JNQAt2BmSMiDtUJ46Pbfc93W93SJeJDtFE/4gtyND51RnqQjqnjAPuNtcllURGFFqKOf
MwxyEfZabuW+BBc9bz5kPMtDwy0bE2Bwkv1UYXro15tsoHOdAhtwdV7c1AF27jj34+NlSnbNRBeg
n7H9Q6+nT0iH04vjcsXCC3DNFQqCYT8LAomlRNpTp/pe6vkbImtUdbZAT7GIPEgiquQdASv6W7tW
xUM8p2kS68p5ENrPH7Nxtk7urKFYkZBwGGSEFBKe2bPpA3vckq7r4xC37/ld8VraDRiaCAn1Bv9J
dMoKL3vGumA+Zyss3xUze0S4SK02Mura22V21qNTKX4x+YAFKF2Gn04LuH4TlWXzTVXLfFwsaAx8
SMsxHS65Y6pOYQd4zVC/VKt58Gq09sYKl894zUh0X9Sn9IOvuCfKkrWalV97g10/kacC6dEt51+m
6G1qX69sz5afsZorrfw4ihUgxurx9XmVFnqbGo0AknPuRY4rPWsxvfuWah+lIzUUJU9csU8zjBsu
HwIbqPyHLPV6iiQIz4o8oxjKgyN3plxUkgUpOxh/8OHFOXm2IwXFOzquhedgnQvd78ZeNa9uJTw0
n4y+gkias9eO4dGx8+rKTVm4qHR+aMirvQrGzhzGror2YWBVt4MJ7V2nhyWZmmF8TYkkPtd6cE+L
KBfUc5cFdj1Wd6Pi1TR/G609cttK4kccZrPsorSuSWBwakTStX5D5Kduq0HOwSFkQBXs03oM1/1S
Ff2dMLQyBRSwYSODLPuyCZYFjmTz3K9kcRuONBI6VDGZwS4TlJgF/Vp/QTSeb6Romh0hr8P9VM4g
VWchkjFkbZb1y2vXqGYbtCrFmmrCd9/jX/op9/MGnQii05TFVTLapWfhfiHTUMzzQza41U0w5/mj
w6btVLYpM3DUDmGb+PFcnCIT2K89jRmgTys8tz2nXp4yZdnw0u6hLhBuDkERHZ3WWD+GaP4qYrT0
aeGKKyr+BQjEzC9RyhNtkzqaYNqmKI8jvDD2JR1jtFENCBCE+9wZx1o3zeT/tEYvPotcXiL+1DRD
63D3C2Pl0uqml1E2ziGY7fC5gwC0V6abTuib3e9RLPejiDo+FrU6X0EXc/kvbnOfMi45UISab2bq
1luwodMt6228HFmB2ZHQJUwlXWUnTd2Za69YccIOS3+cFdDRJmTAxRPAuy6Qkr6QMvTGniy+srwM
p7mOlvbcpT4y5ksM1IbdHjsNuq6V6+QwlLq58uHkA+ucLVZqdTtQdrhfXejrJwsFDqZGni1ilmUi
eiOeYQiGWTLMNSJo4zp7Kfz2iTu7vl77QZEZNlS4q6jAET16yCys1d8tiGZfcR3Zt0VbRd+MJyOs
VykDQi9NY+bdBPBi26MR6p1ZPAMUHV77zPbeLW14yjNj1F8Ojel92KwC57ycsp1vFNp87uYPd/af
pCjGpOMQMpGKn9LKDN+nuc6eZhTAv/TaVl9Z3OUPRZFW+1BZ4VGgvxKbdMzZGHUC2o6zFuYUhoiE
iy7/qUKkwlWFX444ZwzLRdxt2yFHrHX5zlw/A6tBdHC/qYquOJYhnq2q5BbxFrt/aot2pLPwqS4M
xPLfhv6JN1900WSXZw+uO7SYRIOqwH8Uu9euO4JJ6xor+NHh4H1KkaX5O6XT5VXPHaO+jgJ/a60k
ZG+6eMGwrUvUvBgPn2Yv6N/6tlgCPhXxM3cDW2yxuvMEQB+Gxamxl/sAqDKttuy8q8WrxR2geH52
1eQGvspMyRfH3PX7ySz5Wc5V+zhZlY1N2F5+Ti1J1mifl8HdB/Bkv8EwvtB5nJZfKf/Ei++kEUsc
Ly7TLRfrBOFhKNU+tqQxVzkqLfEatA1m6nqKOTGhvXG3a/CDMQ/tQSLNpR2PIcL1C38wmLaPH+ai
WxAorIocymOfzRznae924TEN6+Weq6PKznGxZHpf9sQDb7W9zMHeLUIeOJkr2uM0qvjFySf50/VU
hzzGnX5lPSJqagupbsy0ZvfEPbKMmC/S8qFcL6m0djwhg4/CttxMTXMD37pFluDEPxtbiYtHZ6bk
yaL+Gydvfu4ixz7aRRlnSWkKH7KK7TNJtkfFuUEWW3hIrQIjKBPp/FzGDru3ARJtUinqmy0nT/tN
9llkdgy305dwEOO0t4mB7ohNrVu9ZQKPh4PFWe/us3iufyrtiZe6H61bowf+Y8K7wpn/s7U+Uo4t
lMsiRdNUiih7rkDvfrBciDC+eJY8DGltEIOLXrzootLNYRrr6FtD/vSYGMtT6uDECzzogrJ8wJGT
Rx9xqYatrJ+pCAHTFBa0exkpO0/sdqxuLYziGUVy0GAOMG5O0oEe2kdDsU1NQmaJ3NgWG4et7iFq
ojVx83PdzhbLsyCvk8txDQ5RFziMqrQRL07vmeCwVnHgXFvT1LGonKq4/N4wEz9zKzfWlW1bkzpQ
HkzroVyC1t3RZeOMVzhM6mudr/jceq1RsUzst17FWGEpRlIlXB6jFter20R4u6TdB20CoA5mgN90
IYQm6pYCDbeMXtEEqhKjBd/oju1YoPdRLyiOGw1XFNyOiqnK7Tp6QGlU3OKPqndhXPJt1bVd4l7A
ybEJ3J4d6mTEt3xAnrZNJ/YYTYgXFMUjRvQ8vO+hD1x1bmkxeXYQheNa4gMr6xLVnu5C3F65zvHn
V+YpSAeOBhk6rMAGP37rJpbookVbs2vNMlxP6Dk+DA/v25ZQs18xs0gc9cZqj27uKx55+YC8tZSS
nnMaXN0dWAtNKmHzxrx8FdMS7HnrXrjHzQDOB+Eg5PIO1834F0qqP/mUmRgFXkRTAYSZZBYmuZfx
6u/b6yqfxzl1xk3UY/PAhEL3U2Sgeaoy7gjeLMGY1asV4+OfyvBjRqJr44OpUb2FsxurJKrRWt6h
WbT8nSOCjC2SswZqpwM350ArsJ9NrsE5SPC5vLZJOY24OmbcAi2Xv78J0Qm6yUwEKuup2rcOPFpi
5C7oJ7D752usNr1SPVaMoKiCpJA1+IF/P2T4pxkaBBJG2wwdue4A3f8m4Pr9h9BAzMSSi2GmLbMf
8OyIwJvTsf1adJQ98FZ0YrPDesDbRsHPgV5tqnB1VKKCyrlBr1LeOXXhc9WyOP8Ljvk/DWl5c0TH
ER/D4AyW6J/fnN0Lrbqeqm8k6OAlSx0avwHHZckV2Mv5rDNRHmrf2MVOrSXysajuwUtYPrvlvxiR
Xmawv581RsJGEC8u4Ft0d8TJ/PFiyTrXzct5Bv2xLASTzsO1jCezy0JP7deqDP7i4gz+xcuhLGRq
SEwoKOSLru53X4vfxKMuCD0FBO5/KMt0ryoc16RVYfzx76+Af/lKJLzYeMQhvUSX4djvXklmrVW2
2SKZm0BoLZbYvuplDjId/cTpt5f6f7aEurzQD8SwQ5HlCpjN31/4gmv8w292v6EbH6avy0ZonGr1
D+7N5W/+b//w7wDIv9gvIZn/3cd9+f//AI58bOVHU/CNfP32lk4//+//+e1f/Pd6yY0hPQLZIdHM
5yBBzfmP7ZJr/w1P4iUMEzIoGHafkeQ/yJGCP+JWiGJkpy4UYb7Q/yFHhpeFDGRh5oZcrP8ROTL4
jUX8P9c8EErew2UsHHLlw5f+szxYtGh+VthFSZeixbqOCPFut11HSvCR3KBwvZ8RclPqMb/J5KO1
BjG4NcgPWJS6XI6Yi9eprZyf0rSDc9CWvXYn5cxOnPStI+UuzopUbXVW5umWSCyeoq0gVebDLDVi
9BC1RX8XrV7unBfbrNZRlZKQcEiGQ5Y/V3U6WTetnPw4w5lbt+05qOhbEp5oznFG8hUyiyNSKjr1
pA49iUmzLMdUcu9NBHidiqny31gPWh2ZlF2Q7anf5B1tVy+2E3VQT7PQOK38DOiN8HEqr9HpOY2q
Qdtbll7GfrEpX9PbXthLd8hl3IS7pVhGrKZpyg1EyETgU7XmzTc/l2m4d+t5NscGNTlO+TJGQblQ
36tknTyFQdn0A5pMiyNw0zhNWCXCEhbEn1Bn1j7LIoSPzQgF/aamwb2RnmF+h5qEFRkpm2dIODDb
quJi5+RHKL4rtapHVEuX9IACzE5izY23X4YSHJ5kyOrv/bIq8i0VuINR2MtmOGqYbeYaN2ur35ES
4p/0iiEqdnU2kGAZTBbk+Gya/K9iUctrhXQ3S+MFKXgx+rxsFj7UZmjPFA8Rh74KIbYTfZn9bNDb
lAcrtR5lDY10W/vj+JHWCJjiNsPkyl1wzik63hZhcxpjrwU038F4T12qHNYQ16U1okezXGYvuVfN
p64T9Q36MSQ0KaTyK7zj02fmrcs2LgyDfOnVP+ygoUrpJcHtScWZfhdVAYjodIF9v3WcKbi2S1N+
r8eBqyYqTWqSTq4dP4424hfSUtemaMyAvLgEqOWHwIqmceut7vgk5za3d0M8dwecTvAC+srDhpBx
nd6slpmZKq85Wl3kZiRSBGVgO8hbYSVTjSETYmGLd3ntyd/d2L7Czt7Qsh6HYPIYP7pSPdJNMm9z
iOl8m1QPDqIqEIX6FB9ktRUO7knlzxWW7ShsbtvCurxVIybmlPk8PDd9UfwULmxjLM7l/KbzAnSC
6rzleRrJnmbql4ZY+/teWcelUIHE/zNkP5HH5C+Ds0b51k2N2x5SkwNNMnrpfvVjVoutTIfyoaEm
AmDYjdZD3wRlhInUT2nlx7C2+Xjn+pue52rcUInyBbhW61xLVY7gkqh7f6atq5azyivtbmLCSB4A
PWcvlAE+UAxkoYe8KGE1YoDy3l1uqBRCZmbNO9vqy7uaXR2wVSWDXzK3MiaZE38GujMyrJ2jWZ+z
yPeei7psH4cpwmLuR6N7qpqYZL1g9sc3i+NdnaN+ImS69X1r4zRpfENtRRVej30J2EJOg73z+2oG
UCpD+05YiLf2paqqi79Yd9OV28MU2ESTNf7stKW/Wm/Ard4oRGr3QddD9Vwde0EMqXiGfa5pwHWM
R635nvEeGNmEk7ee6aCtNDGLNTikV8nqh8gk8XyM2gl0mgorelFmllHi0ihMOJnbQe762alenNBa
0q2Sk3wzsTezPFxL8WNoluZeoHMqN3XQ4/UkU8NjZzflF1Al/R4vnlJ7L3HdPUeKCdbGBg9Tg1Jy
819uZJp+h222fQ/RmY5XtJhsDmiD0nNDloTYI2tcV0BcDCl245LaYq/CKh834+ix0xOl5ptikCxe
PNeCXpvVixz3gTPL28sdG+/zYHaPqSnRB2SOKe/7LmIg4xV1+pDWlhwS32v6+1712XvoKmI5iduK
syMvOptkoZlNT2OOphKHiu8rAFgx5tne9YDC+X1af0hbe1EyaJ5t254bGfRWLkrw+hpL4MXhG5gt
5JDxgfL1IgJN23DYGsIq48QvbT/aIEW0rjq/7UzCzbz+iNJMvACTU1+rFCsgHJdFFtr96vtYzqi2
nDZs04QPnPceamvNgK9n1dMI2n3aDq5PQvYaO0ifwZwsT3qC+nHQjE7rTblE5P6WtizzxBoQVG/c
uAF75bUCDl2Vx80r3xp2+CBr059iLtFF18GFkTF4PFAx5vtoFvuGdqsQF2KLAXGPBFmUOQuXyn7M
VoATOyG9ASBq6U8nqnm33YbuMj96UW70Zmz8kYHv2DtPtT1ld9EyIBtf5GU8KxkYwYI27Xrnjzq2
meBkmoPV0evPOsv0VRExWGQxjLgsQQipwGquUj1QE7hdwrkavfekSX1zQkIHcFTGaAhzLXBrCnz2
b1O9OI+W3eCUcvF3XIxWXXTUTsP0skOC2m9tIFs48qwQ6qyOUcglduPZH3bkswkbfd1MG9HI8B5H
JgfNOvW4uxek8PCbkb7eWxVvJxkQz4DCzdzxdfJz94EVurBIb1HEZCxe4bxwPLXVFdk/LmfbMK+7
Ii88C3BMlXabhuxOsLKcuh1gvWHJt2R+TPxFwoXf0a9McsdM0rqNZbxK1kqCq0b2nYb3I0Pxi+US
e668b1dkX+vEhDmwxukH/0da75AIud8yPy/uUQAUHkKJzuX+ylfnSpoKGabocqSHqQiKpxixGbkn
7TiInU+hMBCZ1YzXKXHxHsuWmJYyX+oLLdqxq881MOVtb1w81X7b+3RpPt/itisb9eA0frtcycqZ
D2U9ssFfTNhDfxYLqucodckMEaV7WS1kafXueCkMPMsJ+nM9LRxiacSENpFwDi76vxhaRjvBh66Q
I7y0VeysSM/dlemLstZpPxIoylplGXN/5yMoxyjW8UoJOmBmjZO/NOuxbbpIJiE3zbilYAqew2Jt
vU2f8/lDjsRMwxygmHdRR2jz2bgsUHcQNcmdCQYL540OqYs36Tq7n5NlEHrGIhUfY5Vl35WZnP6q
IocaDJysFV5NMVqPNfEX2PxEDhW1VEsx7Z2q9BEB4uEhasYiZ2HtkSmdJEvN+Tys4nIrLU4H1Gew
y7Oz+Iwyp2IO7KQVwwIbmE3So2Y6+BjGXvVdR8ykLuSo8hBME8b+Top6TIqu5Wqto6CiuLCbsWHh
K0hP2OiLWfMGpaHw9x4KifC8FnOz3KFg5HqMNHypX5ptffO1OhaykZU0JCwlhXHs6JyxIctfqYnL
GptX2uizu6xefOWvVts+jgPy/H0BbMGhABbpuM9Lx0l/BASV53s5Kt9+op6I3HPg0WQ+sjL13EQ5
LAj/gqx2kU/8oY3wUb7wvQS0OQ4e1j/JK9LStcKuhLsl+WP8vhWJPlgvf/yusfoXYrQ/DQvoVmjL
A4ekKDosEEl/BrjFQ9eM1IPVtvMNKJy4qM0TOVYX1o5ghbOpHRcOfIdlKlk8qkF7QJGURsXw/J93
uf87nsD/bykJKJh+9538U7P7xMD068/d7uWf/J13G/4twGgKuhYRFO7Niwjtv7WUDkgBRHjwRRjC
uajyGL78o9sN/yYQxMGg5Rf0kr/vdoO/+WBz6Zo9dGAX7dx/oqV0mKj+8Tq1GbUQx0pKLEw+/2JZ
/OMkZOUdzOEEnHnBXPCKgFl84s2nuuxRX3JBZReEy5LNC1mXTVx229rxCEUIVh/XBEpI/WOce8BL
QTy0x3zhWNl5TeTe4vLHCasCP/sxZk3OkR+t1i26cDbLdp2S9zV1IzJz4bnMXhfkHlniKxjrkpzr
KwxibCJd7+B38egeABMUL5lQTrujCFD5Xss+5aHpd+mH25W4cubBqyG5rz5qy5naqd2ujTHetsBN
W7LXwHBFveyhHKqM1OO28tLqjhBo/A1j4I3OMQ95lnCSerz1BmvXlkOgT2J2W/WV1wbDdZV5SDt1
r+PvQyXCdZMGWMaSmby99WQqkzU8HdnWDM5o4Cmmo/NRtm1xU6ZKn/vazOfIaZcFTPzEcTMujcQt
teZUAgM60mjX4f2xrj2amvgQTbPEcN8Fo7szQ6PeyyxDkhmw282OPcffvO3BN7y7q98/eo0ZcUUi
q4P0z+n/HnR+IHejiId3mQX+t8jJgtcoM/p71cf9XRoWM62guYRtBoQxgtJB0NEkPaeohxe6mFE9
ucDFUwgHHWsf1m0CNXwrMFGMEEMBgFmepF8v2DDZ7EQtJgjv0twPfn2N8T1JF2BDsX/05a7pw6T3
ixMSrGIHMnwpyNeszQeQtwfbObczwCaxvgFxRRDQrup2LXlQgjR2AwsVvYyoG+QnAsEXwbI4QbCV
dAxIgoUqfZluyJU+hHK9w+nLxjK+yi3ntR6/yk7f9xf8YfHl92S8ZfZ7MRESAeOe5eXdpBRqTXqZ
Ij05s2Un2vcOaT7i68NN1FBMaIwKfv/A7bdBLw+ZIm5Aji2JA35XR1etqXpmAgammLuXg5ujn8oP
UArOq0Ct5HoVpmh5VrZgDBE9sbk6lWlcoHJV7jMyae8pJNP1R2mPJ89wCQptzDaPagvVnYcTcI5g
4vrObtZ29FQFBdzpjg0LYCimp7vZWaz30I/Y7vbTLxd/eijKe4gX3XUTID9h1q6fx0UkQ1Ttp3S6
yrN5uI1mJMkYV7K5P6mYeKdiS1LqfTgS7uetBDPGb7HzYS+3C3DgKt46pDJq+w0F9g7o8xsMo50c
+E4j6vb0fkElgjF344mYEpJJE8alxMLQFtss4MmhU+v30J8f0lU9kbuzt8Bd4KXiYmGgIQ3kiNs6
DPaCpaONwWJkFcHDcusjy6oUxjsBNz5Hh0utgD71mrkEljtr35fBGYXNNh7zpLabY+BV087nvdB3
HFvVPk3WS17/cKf02oswty3vbojjJ8ZgSNdhF9dFWu+5ZbFnHpnR/MhDSqUMsvSCbxiR6fwt95Em
McKJ8icdO8+9adoDAqBPCxQ0V931LBdujhyvSO/KrVU9aLRgSTH0z1Ffz7g6DMY/SQy66B4k2Lw0
hKXXh9oDV/ceKnWeL/arJYyhw5Z7qTr3xIZ1O8O0Q/HComrutzM/WYhtM6e8m0o3CVP9FUwL/gt/
ct2HYgj0FuhEn7RZdV/4YpdqHNqyP16uaVHr9JAGFQwMU8k9UxNssvVkHoEGswicv0WMJih655sF
dIS3Vm8MQw/k/SLDc63DWE2nYBVPcl2SmVrKxfmyrnd2gRMW5lmL/RbSLp7Fsb616+ITKzve8XVi
7VYExcbr66ZBlLzE+x6iI7SEcL+m3MXjOz37914aCKKyfGp0f0CbvPWl99BFxZ0tz0Fhn7NKHLq5
fjZtdEu3iMWkWmiUkg4gORGHj66lT75QO2e8B9q5Ypd91Jeata+uGvUxz42CtjQNT3W03szWL6bQ
L4s3PLr6KtaIswamCx21EqEjwB8bVx0MLhzEBtpcZ+s5YulMqipLvrK4Y4l6Xkv7XOOS9clGaTXa
yh4dAPkq4W9WyF1c39bukX7zrHMRJVUrC6xrcuOjhtxGoOUQJ0a7NrJXENXYsBgOsQVnX4710OsI
J2oQsCZr6e0nN/01muBUiupY6Ci9xr42fMggrLb2LI5Rx0x4Zga0WuhAq3lmKCZjOi0wO3i0s2rX
VtAoR30wJYtKRdYOir8AXR7n7KruGHadx/THQJ4q2ppENO1ezXJXEakQlDiK8csWucvmd/rsMTrb
S3hP0wAAGsidNvsA0JkbfK7uKV6bu8gwG8KRP97bgGK1fe2zlw+9cesgFIhbiYAYIzYk6FXBLwF8
1dIdj3dVShNRM3NcbP2B7eFMJ/Hpl90vBKbX0wJ5iCBLVG/A4lSxZwXI09YM+0hSyAPTzcJnPEbu
G0GTF3nr2YKfjgPxjrEVj9/Wky/TEHwTK6EpffijjywmDepzJdNZj1b7WS0pATtICwV975gKdLML
3UfNGD0d2ne6IL0dC/t+WbNwu6z3sXOS9H/IoLi52i3Qi6TjBFs8c/Rg2fLw/UCS8+ES1raxYQAJ
98ZV5tjzMHccmk9FumICbDCLLQbrOj4C4kHICGnELt4HK+JLqs6Z7p0HovjQcL7atmLvbFBs364D
YkUW5EiJ1T4YYjCg/mWEHnB3QuufMcwt3vvIoOZ6WNHL6ODGRMOvgBOuwim+NT2IesYHwaKP7eVY
reg0xJ0zvPlQM3kwvazGvc5ayeZ5iR9Uei+y6M2U1alHCiZT+AbmUzgFZojWXGPV2pXBlFhZfui9
4gqtxXM5Ed/kGkJP1nI/+bTIU56D2mv0DprSG86dH3JoeY4tx2EYbycFTNji9mnVqVpwHKweYSLx
9DMLLwE4QXGDO+BKd9U9eHnE0U3BgmRxnoOw54ZM9XLylA8ucAzOmYcqNuI8oIdeh6MFxfm25GcL
7S1zyMPkzPY92+yk9Ag3dnZrCV2HXTRR59vsIlYrkR0r8yFDoljmi9vjqS4zggWDpK++e6XgVZpv
HerROV4eRUg+wPLdU0RBgFoJ1/mhAI5X+m3SVN8CKKZmxVlpCtYhVIKIKxgKFVhQbXEMA+fnFGZH
lwd8NTvoLqhqZbYt6MTQ3yQCq3tEKE9QNPvg4v+7cBstcx9PwU4xIfVw2ivkvavfvoYtrIDi29q9
5eUIK2EocF1Da42YpOvQ32c45uGebDCEstK22ltA2xEcXiADfGXhlciRS8O9y46FS46Oa2/JeN+K
5ZqAi/ehD5403Ii3gIQXkZdHqhKG8s4mdZFyh9YuX5ddlv6Y/HGBVTfvu+zn7Ppb1DpIGhWG6DG5
HK7mkpPMGzGwcBuoiXYYcnkqzjp7faEvQgOa+XsxPGjK8AfCaMPtXFzgih2gSVZRGwWOo6vc15nc
Ij87LO3dbF/LTu3itIFkg9e49Pd19ymMAcV4juYP0+5IN9+mIw5TyzlIDC3NVxrMp0rejR30YdVe
j3advc9Nfhhng0mSaS9re2RbKU96FxuM/1THFFsqO4VqPDi1nr5YzPPAUSy8axhRYDr4mvFiZG0G
hJleo5oIRmjmi/iqfvd6h3K4uS9KeK+9q15RmP4Xe2fWWzeSZeu/0ujnZoJBMjg89H0489HRLHmQ
XgjZljjPDJLBX98flVnVlpxtoV4a9wIXCWQlXLbFw0NG7Nh7rW81RxRg68Ba0jX6CgupiUBQKALS
evuOFh6V06bMmsPogbWcjHXccH1wGZ68jnnLYuhcl5NGFez9gC+y0YZ5L2nqB3ONRK2Je3buvGYR
7Ok70rJbzV73DYz7erLsHwghx5uSXryNBkiHDhM+WKseZln92LRntqY8z0womKfUjy+0kIdEK3lT
Tjh15hMzlefCo4KpjM3UIo4NKYXKgNOEiWNW8QaFpJZYDsFNZrNt8EMs9Y6FfmeRrRLZvBsbsJsT
X5QsjvH0bcynQ57aFylQa68mvieX+6F9Jsh5KxPMPeF3mmBXPdaICCMWlt91qgjGqMpT5OU7l+4p
8aU7Mdx23qEobrnWYEWZvC5i+dllp1HIgCwYnJYS68oqL9LCWpF0f3CibDcPLzbRSoOl79vOvRgi
89xnsbxElr+nbbNRY3st0mqdFikGCBumK/j2TSeMG+3GT0IZ2FRHeyNbkVmLaBBQM2hoHaBZmkNy
8+j7QXc5R/v6OOmhOESpd5iaOjxmbtQzMjOuAk9R7tBoFOnX3LvN/WGTx+ZaZHLjGUazMmXePtkl
DkDPvy4jOo0ZNub2OgxND8qcZ5urHLTRGc76jR+VF/iTUCUpqNGu3vEbX+ZIrAy64LgICqmBzWXm
ZRh91mW3GYnws/OauSjwrdlYMzrdNvSM90O8iCmxea5SNT7GPuu5BfB7pjwsOCVH5hNzQ5YBO2fY
Z7lL6gA1j13eW7zpBecP3QrkfoLDTZwMZzkSEQDywbnV8g72CaxjqbpDIGFUtxIpuE7DZusavMA+
59W1Q/jJXLT5DlMMLe5A//Ay9NpVHS6oibk/4V0BPodC4xlWU7tNhHGeZc33pgv3DFkkX/+0D0bY
nK4f603TRKfUhmDKVItWK0ptjJbNdG4QjAIFv9wP9DsXd4aa7JOczaMDBj7r/AvltF9KrQ8FnFXt
g+mcG9JIjAjAQNA9FdGw9xoLERbex+2YDmsQu/YYzBT38xFnzHDb2FDzLHLaSTfxPMC7kGABOGv/
vMd7t/LIjbGoT53SdI9JfVN32CVqF0QGcXvV0dXqZU6Oy/ensGHX/CUp/GxepjbVM+N+d/ocBxi6
133udw9Jg+Nhlaiwf8HIHloHZG8LBikw23AXCOmjXMtm5TPCrE1SdyZlUHbhFMHZOVbIFTLauFeq
KjhP5TCWuQcI5gnxSubwsnRMglRYyaaLXru8zIZtdmd15EcEYFK3fg1DMUWHSE6huXcrVyTrvmnq
q6GYamODgV9A31hwcD0vL/h1IWpjO5Epfx0EPkcDJ1VmvGKmZD2mwovcY9fb6FCHznZiMnEqDke2
nYobiibOwXoeOHpmwRx/hcTL3+dH1QxHoQ7a8/+Yiwq8d2ZElEpTO29LK+Lfxeu/YYY38/b/9zV7
/SrJWVRx/7NJ/O6p/LeLpzYp3yTA0nr8Z2fT+kMKqKbkItNEdEFk/LOzaREB60jAIyYdaVza9BT/
0dm0/whQFaPXseiLI+TB3fffOh4EZjQjsQP/pf75h4Lpr0b475K8Xm2CP/ffBZ1VOinCdaSDyTB4
Z+7tU7xpLqByXk1epxKvzz5YfAYSJ+qm0iTJWbG9RVw3XBm4L0STHJ20r3emld3nqbVV5XhHbcY5
H4jkeVvJzzaxyWhuNOksfpdv46Bh9jnY7dHF6rPKnRA+eQOPKc5SSjsjfM6t0VlZg50yP0Z2Ppne
i0faazIExcEPyi8ew7vNMPlUlkrcDS4kNAQgqwbBx2oo+D2yoxRVx7J5VFU0rkTv0nFwwvti+Gta
8b8mUvtZo/Z//h8iBltLP/43L0H9lLwhK7z+/j87+84ftiV4/JGeYaXFRs6j/BclQfh/MJIJaKtL
evuC3/bzC7Ao25hUMRFg8Onwf/31AljeH+AUzaXdT1PNlrxQ/8ILIN5zEki8XhLLfWC3kBMBMrxt
7I8+VG74VoQI5EszGRXKCCuVTK+FE1QQNEAGjEmNqUXLLJoNYzMRm6I2EUdl8hlVmLccbQp+xQpp
7oP2ZGS5xZm37Mky9gj81W2II8MEKLoJClogtz/d678dbrnvIQHcKlt4ZAWKRYfKOvP2Q9Ta7PBJ
DC+KpWi44YfSC+qCsSd1jAE7+y4GAjIWtJ63wkBdEiZy3vuj5TyHgZVHD7D7lL1n2kp3q/JnnX3B
OrDE7lgljCAm5mBZBwiST4pVi/NMI5Cgtbau3LWsPfr0Qy6VSxNtttq72ggpR3GjVde8qAIQLIbD
YasmR3b7GWx5yEGhMZHLuI1JjBqCcWReueHJbUo42iYpqEzWiaibawzvgb+OLQM8kdmkLdmdyLJ6
MIehcjZNCDI4hopXrqMiCdt978vyBXlGjALJXYjriKGaB9+CBHDqJ42rDpV7hx6DUp1DRk6DcwjT
GqeFSma1TTqPzKW6MkwLWFt8jurJsbZ5Oerb0Vy4SvZU6wfDwtK7mbpBYddtIqz6KXRaFxvxOOpt
nqXJPbiIehu5OZFiMf5Pmzl6y31sjayMN10/NdMjfxoWFBXjMN7HAZ2yBWtUq10b0vkgIKMyb1No
QPICE04BbacHp4bNIljABWA8HnpTAMoyhq4MOTgN7Q90uaF3BxSXkYMpZU1oojIRx6TjNHIGT/J8
F/uaplA9RfF8rWzRZDu/QX1Oi1ZENKo4GiXMlgQHwnFhTavS8y5xNjX2rQfIMtmEacKn6FOrfgDB
GwfHbAytm5HJa0WLNe7P6n6ecTsNJAnudKCJ9MAQMzWXfWzXJNGOHegxPwqwA2DyN5tjDqusWmFm
IB3WapLF75D7X1UHHWUzDMtOYUsVf4lLUEzsHDW9dRlCZjwaUYdMZUjLonkYkyJ9qeoYWXxVOpH4
wRRquvZ6PANrNVTGhAeqhNvXgPs4Y1cdw12I78Vf9z4Csm1H8l/D4N2iUjbhG8SfapmN36wqVRZp
kSaHxy4H1LlJUB70axmGyrpCLsJfFk2Cv8xBEKMFcoaS977Bf1nAkOSDcXeH2Q1P1dSwgDTO6Itd
GQSA04IGx1LjjQOsbKf3naNvCF62HnD5sMLKzF8KJZY8NNFO0/VkmZl2iGFaXsW+RxFE9EI68FfU
bNLT41SF0jnEhp4pdKsYlD6BfQifih8ET+aoA3u06JzFjCwBskQ+LeXy5ymuXGI2EnfiB8/BVD9g
QemtqxwLZrj783GdrQZUphKKn1sYGUvDnw9dO6Jn3fn1YA4bqwOnfI5cD6yA7eYZHaXOf/KcaCDX
KYFYytYfwdtscYEcS8SQILG1Z69rmXY33JMlPTTWzoPRh9m5zL3+yhUjJ748jZ1vkzFy0CJy4Uea
5eaBUik9oT9ptwMUs6PqKl7lsgbEGfnWQGhZ+cKsCV0VFU20c40iu/Ryi/EG2VRJvMMdDqlzCHt0
qrMpybJPQ/MLckzF0p9ZJH6l+mGqfe+STnT5KRj8bNkOoupxzM3glOskAXdnlKh3VaYsWgohgo2q
yj+bYR0cGzlWF0wfNNEZUZ1e27gTkD6lvn2IOAMuQFgv/pRP8s6PJ5RKVZwkjHLNAaiUb40Ecwf8
De6qjeiIc386IrBUqRB04ajlRjM/jTZdaBH/jpAwWXQ2TbOphadvs6o14g3yLXntiqI6h5XHd2Ab
6l5NDI46Gj9n2pswRbY+3ZW6H+Umkm1yq+s4m7iHvr6aS9XQaCWoBR0FPZWcwBqvTy+1pV/MdGy/
+KIiAmWWIV0FMvJK4zgUVfgFUtydmgm26BvVnvPp8wUbqh6mgKybZGBymOHaXtc5AbCMPphAozSF
wZ+k5dns8EIjSu5HDmI+jYk6ILQLJwJvbioGqBBzRlYzp//4RVW6uGPFZuqA3pKJe1p3zd5EcMcv
eEV8NQZNkG1pKrU7GXV0/XPHnRvMq74kI6wp0nPkZVG8JopKfUdfQ9N/9hLOZUEzhE/VvJifi9J6
VHRk6QIaXvMtSQxszDQZ9F0zNu7eTKIG+jkqr2zDJGwB8jmUwMjR3Ms5z4Hw42vcs5Ko82LMyLeH
LHZmOX5D9J03Pw4aAkKkLFXsGk64KLTMtPrG1kgbO2vAksH/7Q9gLtoNAmHBQNkvHessoXzh2Fws
nJRB8Y2tpj4bfhjV5Dy78fASmnN7gaKMTHqqqU/aCcIH38y8R8OfxmTjdPU3cB00T1KdhOvWDDkD
Rx7cvITngh+VBd4pBW0SkKU+NLeOg3yU8wwCrzYY62dNw/0FglxzzQq/EDB49y6xC/Tfhei9Owh8
6BlHQUMfr5N3rsgMrDdtbuVrO7T8mxoi81OB//cmNdwEW3RIkwx665dMjPLU+7FgtanDCz/P5u+d
OYsv+B2zndV1/Y30nGANgJ7Ud1NXm8KtIzgBEE1YP7yAhnlhxfP9jFeUo0PmL+UYwqbhkC2hCg/Q
RBaBMV0wwtEyUWYLK8NnYpAO+iKuQiLEs5mX3ZqHYOm005Q3ECuRik4I44vfj0xB0rHuPvst8FrG
75nPKCWZiWazQnRWcdJbuzIuBvoXvcNmjNN+sYO5pU2uWpKSycJukH3Bwja4uz6bh5NDL9zb1GaQ
77u+w/zXACVAD9FUvXmj8TccesTLz0UaVWdzzOIOac+e4PIJ5uD7GGgImGdkz7gjKMZQ1U98B/6n
IRA0tP1SgfpY5V7FMhel0v+Kcs3PsAAiMaftNbnOgZ5IRAAY0jA4dyWPceXwcqF3L2v41mFpPNNV
Yp48+rgvNqh0gwFQhcWoNZjIEZ6weqzjekgCtruatRtBRkALW1kkvzRdoM5rhH/JJgvbTnHKs1zj
diQ5s9tUQ0AqGWMnHHX4A3PxWCWOeFS2p6drFWgTi7DjIJhPKIXYA8yBzHL6FPG2nYdaXbtUSsm5
CKFs8f5rqz+LpArAurOcZ+dBGnRfE+3UN+zI/nDmJOOiy6DqSFeknbFz6baufyjdy3xvQrQE2zg5
qtp5k832kZNLcsC3XUT7dCDOzYkDgtWHGSQGKZESi2Nno8XBJJ664iZvnJw5TTAM1xJJH7bqmEA+
ZWcBXXgV+FsGXKSMcDCGj7+cO1hMEvekwxphYMI0+2CHUXprqYl91akd+UJxdOkWqaBp3VmNdybs
bgLd4wLPXQGm7cgmiBKjQIs9pSeouvapgE/r7E1ECxktwC5zTlUx8fwbpg+yJGCYmDAVD5oHUrpI
k3fmsbnM2EPJP5qqGyckh2ljKpMmvQ2eg/kMaRD9JqSfhV7FcAifBiLNy55zdNtynqFYh8IbP7Vl
1DMJmtmW567NLlqh3OdIeMysjJj4Skm1tZ1S17jM8qJ+DERE/yqNc/582ChcBYFTj6Qw9kOKVVCX
KGg6PF0WQs3ERQfcIRA8lGVFohQYWRgoshgX4I45N8QOeJFlr9QsjXOkR36zmZU0xBkHnx7RBMYd
grDTTq6joPS/jgWawkQ6uiWqMvE/N7YZM8iDGU915AY18Y+xfWbVqEHWAa18tW7JsuB8YVfWZx9N
7HlQEs2AGBgv4xoCMMHNw3K+i0zlfMKTUz04eT3sM6gvjw7SYF6GvJp+WL1obnwosJpPHIeQWg3X
PpaW3Y1HEylGtkb7aT6GGCaY1LweAuJcTBZYlewz/VIfQ2cwN/NumMfKP/T+iHDZYU5scFQJR2ZA
Inyx5ZiczMScYOR4/hFYTH8edGWFp9jIFf3p2J7tjUJ1hDUpUB1AEGbUX2LRzp+V0ApHqqvmO49B
f0eDprBP+WLwt2xMw1D2Jv8aMQ85pmXuCDJZWSykaBGAAnll5kUT8Y7ye1iBv8PYgTH6AASCA2EM
jXzFjc8uAoztCPKNdlt7XnyMoRRI7ExksQIu4KUbGZn5EQLh1iz4khfIQbzgDgzEzTdOItPn1imc
FzVIXEFB0j4GUxzcRZpMTixn9sbyjMJYy1fCgvkKW+D1fQ5fCQz1AmPoVVTWayIYYntTJmPe7JtW
ew+irexhg5aHdNLl/MWUnJhbt/IbfTUQOA3Npup3fuaVzipY8BLo0SBNIHcjss9yyjNm7tOezZJ2
MWdKHzN2vw5f2RWuOV2bVB77NGi/JGQwfhKG5Z6sFlxEYtoWhPXpQPWmCTBuLMRnCyejaMb4JKpu
thF9gdVwF8CGZdgtogKP0mY/OZM6YnlDoKvF8GnKhbf3Igr4xrR3VSGHq663kMaHC+Njzr0f1STA
fmRhbPKKoj4/EbGQHvoBPsE6jFSWkpwKTCSpJuvI7vMck/39wzUaiDYxcRg+iypTxAVOAjuytTdI
IRNEbQSUkjSW9/Etq2QOOAWJ+1gnAUtEzdPJXr+AUeyFkTKil/laJaAGVBfBe68Fpa1p+6DGG9Ro
6dBeF0lSbiEKDhcjKBY8AISaoCw6tq6dn5zUsA5D6BLOoApn2wijePYJ8tgmXtdcMeBkgob1AQhM
+gqEiRc2jFN1cGDDMGN6JowzQhzI8CXYlMpSebHHBDYClN32TU1fPyBOCVMJ9XXY5fGaaXZ6Zi4o
G9gWT3NUT2eUF/0h026Lvh0igG/7zhX6y/zzUMRDQxBgmywtUtv7MqaT3sevKB1hoZdrIfqNCCYS
niWez2OIHMI+TOUYfHOAbt6Wndnz5dtMfmsIZv1JjHlogERZ8D/9QgLKFyaQJ6hqWCcDxtttnWQY
JGEJeUg7mNjWmIykK4frzjN4iWJrZrk35rT9AeMMZb35yi4ivPBL2y/Dj1aJcp953vQtzEo4AylV
B2+vZna0KgwOKDzGMzV560TmapwSdef4hUGulY1KLjYlU/YalC07ognq2y6R7XcKWlMTWg9O04hT
mVbM5EqBDKMBU76bDOPRpI8LbwsSFKz56RSHRnScOH+QeWnUW2oU9tZ2wZD4C1mqAQlPznRfooTw
bPFp6j0gEawLMtu6Pdc8uUJ8qf0yxLYAxJF2VJBdRxA4HmVUEv+ZZF11r6eQESa2+/wVlDXizOt2
oKAAaLXlQDCi90rXAiU4ogcbjPBKywEBQDsEn0sTZq/vmuNedxF5U1M0EspMOcDsDBH9LfXgvBOv
zC9PyPZbtoDA1CsTrIIOhgIvazc4t7B5Gvl+WFBiVJ5QxfwFMDYNTb3tCsgHbIDNNyWM7DqW0LUI
Iao4gs0jwphXiplBt/CI4388VhySboph2Hle7s8bL9L5N7gBtV6z9QZHERenzMbqIEgnOYgFogYr
JD54iFi+Qr5GY4GVzH/Gkqq7NRp8X256jyE2RjqjRdK1ANy8eVBfG8l8D5Bx11/rNtM74NmPbMfF
XeqXGIWyIr8udHxUfNq9MhQvur8Q5JyRKfHZ/AqWizy/G7fI1ozHuZXNVziA4NktuA/0b9E8eMnX
JCrN27ZN0VLN5JNOnZk8BFlXH4yIYXUK/I6AxUWa2xb6QM0caNoYBtU252SCMka3OB/UnB05TpZ7
FMruIwQ1QTahHV+kfEt9hUEQQVE4TOQny/JIrwd9TGfpo4od47ZL2YmoeSSvgn0rPMh/NP2i9WLt
2LXgJi9CB+8hsBgg5NbcoyEIOpsgcbDnEAM8qZJLsw3EA4ht8zB2Fcg1lRnVKYAJT28OUqEX29Rw
sAtFMY27Bvb/Zyu3FYVVmGz6QKZnE+neF9lCQrRAIs4gSdYlkERvoSXKruMN6oquvMoDcF7j1H3u
nTJOGNKW/efOkcYZ8Q/9g//KbkTTWVnXKXXE9FhKH4AgecUmQbihStWG85BLu2tMIpKn68LhM9Lq
w0OXzMXCes/ZeTax2XT3XoFgZ2VDV5oZ2tMJCp3EbPaxPdC4bOyIKjXoKxNeNeTWT7pxFISDGKlb
FA/OySiJBtpwsHevNWK7e3Zc0lHdMqGWqsYqkuAssGQfBw4jJI3VbVOf+r4K4w0D+tRbkVbCBF5O
YiItFdVCugHpwDIzOR6HLr5Tn+ZTXGCu/H3T/O865hJ0JgWlybTCfTf3QugejpYdPAPA0Gd+oUx5
0LMTZ2tdwWtzKkXQpxW2+tLLjPrr73/2LyMHxoDYGVwZoLfyXieCP1MVfHfAWVfNTz7BdxdJYKt9
pEW6mWm6EijfqENl5+rWCDOnQOZhmLvf//hfRx4+7BiuwLGXjQsF9NtpQezJ2JjcRZtoCrJaC7Mk
fT0OkkR/D6HUDfe17wiTlX9JmJ0Aa35L09Tpdri9qejGVtGfoeZv0o2WyZQd8drr/MTsLbT2MrYK
Y+NkXTNdV7Pw3QU8aBsfxXwttqD/HltK7B4e1y2ZKgWS/3HeDTyMGNaBFojuLRFm7j5uCYYlp7a0
zDXuYoViKRMip1TKmOnEpc8wJsrFMqoxCLJ2uqwo9nOLGXsjXqc2Bkll+fUH9/lvLhI0iSmpenjG
uM6399m2WWw96LDA+dt02Ie24VYnKClcFxs3KPkxeQ6ynlkNmgRu8usUKagCDnJWE1kuIZRRQrvH
a2MscpoMog9egmWK9+Y2+iRw4arxQahYjgvi4+0V0tiOa8CMCWTuPBhu/3zpOqtLpz0q1dq9ZN0g
BNFN6NcTrdtq9xhN3ZxfBgC5CLaBa4jfopsyyoe8KXlcusnmSQkbZA2nImnsEcHa2Lv+xe/vrb3c
u58fAC6Yb13yFlmSTJWFtPHzO4QVlDSiGO2W5eQ8vXamc/8xB8w6EPDOi/1EApLINyORPdlFhOeR
oPoKCc5lpN0qPknPjuQhz8ldWCOMTXKSpTmTbUbZYcGWi6SLVA2mQXQCgFEC1rU+S7nEO5Ik4dZ0
wdLM2TXUzdOmKDhqUEs3/t7wK0w/La/ACyem9BZ+C73WpGFmguDPN55qrK7jzdjF7j3JRzJf2X1f
Vx+8HdZ7Hg12eI8XYLFTwaQB3fz25swMJgqPoQ7Yt3iKL43E52ijejQsKMGnCuEhNmn7omt7DlTg
uCx9mgM3wu9qlvy3w6Htiu4/MTxByYgWc6906gOLaJaeTFfjR8T5Lo0Vk12r2zSZYnTjFxF/1JqQ
CDUrxFzQyElYSv2n2i3Ieafrkn6lwW/q+98/CW8XU88yMfOxjODMwtvHsvTuEY5HmDtOFsLu9NE/
U0FH6wzKw7Ewi/rMxQOwjszKpZZA5bklPhEd4O8vwHr7mnMF3GRX8hji9JIuPrR3dzuepC5T6EtE
ZnZEXZEDQxGJ1JmByetIh9vsOceACLivBNH12LXjdllZRWR9l7EEZJXXMnHAB5tATq2cXuWusEf1
WOKOofjmXHMEb4g8TKIa2UuVIYhoOOxi05GzUQyrwgqNrXRoVO4/+HDvby8Tdhv5yWLNBBqDl+7t
h5O4Yc3Q7X9wMmku6LQgJ7dUztXTIQguOEWqEAGxZ58BP4mfiDGineh5uKS3sMSJpB+DElVzZbrB
laYzuhl0mt5Z09QjksVAfBconZ5cVbKmmKEs0zXTG+zvhPWIi2TCLUBLmLa5jysTQ0IJTZxenuy2
RVC3t07IYWj9+0+8iA5+Wlk8i0+MVMG1PLLuEYT571aW3Kg8cA8g7OxlrmYz9eAMUXVL7wxVQrn2
aT0NO56x6iIfIvQysqLvSk3OsQZtbjz9Ka1CChI9V9d/rmn/xlH2ukrKvvvPf3833F8uyCcTQiAE
8gTIJ295278/3SbME//z38V/FI6TUEToZSFlOz9WAOfu0jQo8SgpETabyXb1pwH4A5NcMLQk2Ujt
h+cBaFDE7arv1GpkUJ2u8LcFLyXcg36bFqZ76dmZDXqkzoqXNpGMKiV0igs1lE1+Z47+xPlqGXCy
0NTkmHYSdS39esjPJt27119FElTTrDeh6i7mx2TYRIaf5bsuNHhEKnANK3PoOL7Jrsqw9tSAaDck
k3d4phhjR+twtpOEKLipW7hZJd06IsxUzF85OpoQeDQMgMgxS6zy1wmkVTh2dAB50Rxs1wG6ytif
g6QMVQgfiBMtY86wmrZ2mjfVpvSKwDmWOl1G7WCNz3Vei09doOkIy4qzDzQ3Ym9REQUXuYn6CK+L
yIOt3ReUrzKH2wqs18XKrYVi3PT6pP2viYn+byReLSkgv9EJDU/5t6f2xxvk1fJH/pQK2SSEA1Cz
fBIc0cSxxf9DKiTMPxxJQqhpmRLuFSSyfyqFfJPscCQ8PuX0qw2YFewvpZCH9sjGqIKblyoRVJr1
ryiF3q6EpEMjkUMhR90BCW+5wrevoYH0Z0YKJLba68YrwdNGWJcBO3BVTcUS34XE1t/R8wK3WiVm
3p8bQyG8Lz/dsL9ZDd6VbH9eBvAuEmccwKMA9t9eRolhggcYJwQkNI4r4TQ5wbHCXsiIKhnDRwZU
oF5ToP5fVeNamInaAJlD6oJ7PKi6Ca9QsbIdhZHNHN6Jo+7MBZZPb1Y3Awplzymj6w+u+e0OCdzA
QuElhGCnxtwdvA/lTdM5AFpV0V4khgOcFPlWSej1l5Vr1qchsrBy0LG87foeL49KXTZv3C9p44hT
NEDqapFGeysvDhnffXBpb1f7Py+NazNtEyEmYsh35YMyuXXCoPMpR1GcPO1Oq0BH6Xbi/Lvr+vmG
4Bz699TEm9kQ4pDMzExzQeL2B1fy9kD614UQ9cdRYUkNfp/mnTG51oI0V4gYASGIThGWz5oG1rVs
jJGC2k8Ay85kGhBc8FHGDG/PT1veXz/bo3bhLGoiLX13mmrDhJNa6PH9EFNmMg2aIgcRdWrussGf
oNYjiWG+2yBS+Ndvvyv5tBSsS+LR+zIeD2LITkNzF6GFvS0M9AqYdy3/0Pmpl7LjFe2RnFtSX0fl
3I7IYlaawdmNlxGP/dHOv7zB/32mWG6D9NDPmZiD2cnJ3Hn7armzT3K3hfjLqo0eu69nEMaaCptd
rKJ+tTZRz4zlrE0tCLyzO+VPNbode+3WTfT0wY359StxOdWwdqFq4cLcd685vcdyDjPC+/zGoVXK
4KXZMQ4PL+jhwxIdEdM+JBzp1tFY55cJNN9PA+EW99BHdjmTLJzhg64fWmcyzqc0kYRtA5Rv5j78
YEH69bl9XRdF4FEAu4Hzblkk1EBGiUlsoqFjhQXI9PCIuXRzSEC5sMC4XTrKce4AY0aHD+7RL+8u
MmgEoC73iS6GcN89tlUzg0HilLLzZ8I/IHjoeF0x9WIIZdTmQ1J01heh8vmFnNXpMFV+fGKekuwy
H53R76/lVWH55tnhCpamCs8Q6Q/Uy2+fHZVGqTnpaJn5J5jjs2YCfaArlrXzHhXWbQkCUJ9ZrNBX
syZE5hjAVVUrxklA+WlwzzcduTrJieAbMXwRYbSpykiSyQK+qyZKQtFVs0lpPCfuATxcZRVTv2fk
R/XieHmOTVpPxHz8/lO9w6bwRjiISn2ymxDhskq+Lz3TnCZWIjKyfGTfHwY1qoMoOQKMtC42Q1PZ
O0pIXa1KK/0+DYNx8MU0fLRGvz3N/nkRHvAW/mFn4j/e3lqW5Chxq0ntLLeeMJb0DcD/wUzFRdB7
n8ql0/77j/03XyabK+xfC10t1kr/3U+0IU/UQgdqNzl6fDA5A+C2z517y8xLf9NQoa7rrp7Om7mq
zwPm+mc0Z5BNWr13Q7H6owPs+xnxH1ZPbaWf64p8A2Yup1hoJKfQL4uDxG/H6EYWlbNOUL/hDDa8
77//HO8afcud43PA8KWqYiH5JbsI/ISDjTQcdn2HE2HTOma/dSvVERoRNadKDPIQBkwPEyOqD/Uc
6U1XVN7d2NU32iHQNYjJOiIcw7112PZwoslxgRn6V2HGGLVmBf1gP7CWO/v2NaLhypq3rH0uh+r3
r1HQZ4bu2xFlapu82BY6QNrICpBFrm+WpIQDHYbgqKRV3HrG+J2zAY4qkEqbLmrcBCOrNs79cC7u
K9/tr6yK7nsPhcNYTeGsv8yIplBDlNMVKuJPXmRkJNGFF4ad0opGqcLszBiGywl78Ac10K8P8fIa
CZYI9lmLL+TtQ2z14MzTUgy7UJkkRGeGIvFiqK6o5PQxtJ30g2f4158XLL4SNrLAdoXzy7ld2bZM
QzntOGuXX+3e+EHRkdCsacdvZpT0/xoCeXnUKEYXKwn7AKYV591+heyqQCihgEoBNv1EgEv2bMyT
dyJ6ehmzN/KDBXcx1Lx7UhYACP17Fw0NSYfvbiitqNKPzEjvakwna4REzC6bqrgDGd+Yaz14l7T+
nLtGQYd0Rg+2p1IltvCA9Ntr5fXRPWZpkN395H6wL70/KHArmL7SfxM0+WnCvSsp0X0GRkfk/C7I
7Wwf6kB8jsIYRlDuqsup90kYdl3x3IMWWNlW+RG6/O9+PKGiVHK8/bz77xavqikA2nWV3s1mNn0y
jVo8MojYG04BEKLHUraZjP4HJvH6LE4N74MPL942Zl8fBCp8ziaS7h/tincPgu/3pQ1Tfdx1FTXL
CkGBvG+dulnnjcYkkc7dfTAQj9FH3jHBsX9sTW+4srVEqoZYFlWMqhmIu2kOP59Z46ffr4m/3B3J
CZLYj8VbwkFzMVb93Exxc5WMUPXtnUspcGjRb14R04ol3Wqar6O0v/swk24Zfdi7Mu/Mu9//9HfN
Je4OYZj8w55qmsR/va93kw7on81YkVjo1jJujUpVn0Yai+NlSjK1A+kY2+A6mlz83B3D0ZSGLYHM
QkB2Wk1p1//LpT8X5AWccdjpbD7Vu/ItInrQxNrpsE6M0DuG3gArblbkTjAuBInUnyuj/Iv1/T+2
tP7mSwDQsLRKMbHxMCzP0M8drdkJYZMKZ5dFHeyLNBjESy+xpOjC9fbOMBbfPTrPqJ9Sfq0yrPqj
wmZ5Ct/sM5LPSm8AIKND6Rq8ewymeHSteHDRZRL8QqIPxoWUvjH55Ecy/Jqzliz34ggEEAV7xm85
j42hGq9tCNXdpiRQbXl4w6L6oNf3LjT19fkIMCQFnImWr0W++zqYuiMgsxQ8HEKG8NqCrJdr7NEl
zHVzmOOtj9kC4ik3ptyUlVvYhEx0iN6wXbtHElQAvvaD5etDwIQx2JWZ5vRgA29CdzrH8i5JxhSx
SKLmcN+NFgb4kmHg+NH9/WUVgIxK54WTLCZGWLLv7m9bFbmo0abuQJqkIXFGvgbflDa0HOIhZrAc
lpHjQrbtCMIg/HzaVFXpmWvEGig+NATpnrD4qLsSiNOJ4DA9u97YWgO6+P0b+eujiFfTJt2RnQtz
1Pvzv1e5/ZK65O0Mmj+bLNfy2CvzC7P74MJKdH7wG6G/ybraa/e/ODuzJbltLYt+ESM4g3zNJHOq
uVQqDS+MkiURnAeQBImv75U3+uGq5JYi2k8OW3ZmcgAOztl7bbc4/PnDf9ukKXAo0ABnB3S9Qu/6
5f7rPfBHKcn9LsQBn7b1TJDr8hjK2AZPwuEBx/Lwl8yE/5RPvz7215a2zdYQuJDExbvHiwaDCh2J
PlmKlmQ2y1uPNWfexCp9+5b5pN+lmR/oE3sq1N48ttNqrbqzW7MQCWtq7jsjqgSTjLrxmqA/Nlsx
EONe0w1pchN9lqL3d3pT1FeQo/92Pr+e5959e7Z6vNpkGrPxv99YJd4vy54Lch55wu+9MY5fnNYD
tZY7+WuzcuatiWAiTxKO6y3ZQ9neybcpIdCRyCOCmVAshVXe/qVmda7P8q9fy2PL569rUAZd5+td
/q+7ONIy6XoDAwi/WA1QgH0PPDwG849F6Gfdp9WXdnfWGxPVvU8CYZcC4wlvJ+OJy0ScKVIsy8qL
HUakkWxKN88OurE2faOHGBm0N4IUve1d9Bp/fvr+9Ytju2ShDWl7iPfRwjwJbhsuFoiEaCW+Z8Cc
2KbVHMaPrQizL+00ABfKnLqlfejNkZPCCNVfZ9WioWWr9jDOWAuS9ELhkd/h9ROnOVsRla32teJW
zhxcvYiW/bcv/vvqzW7lhlxxFhdSWd/tH7qfBHJIxxxQzfntLvec6S2owNvUXv7UOkjVmzyyvvoj
EPLcleol6uoSStva3pcTL/ZfruO/fJ3r0RSPKzZMj0v56wMweQunDmr+Qyj0dsgzD4qCuxaXLgzU
XaZCiAdKikvU6fjSWdN6XzumueNvzsLd8r+k9f5egAXMr3g7EB1whYL3O/pWd+iuGMMzte+ONfjW
as8oVD+jIc6ubQj3xsur8UB2DByxcJw/AmWsE7A1C4kMKMVAEJpHxsPA39RS/6Vs/5cViBNQxEiL
yJaYRejdCuS2bS5GG30zwjckVx3t610cku/9aAFSgbLuFVJ8sjZrOgaupe1DZAGT+oqclAKobhoL
4/gqOueOdj295CwI+zAB7WtvBOkY2VyM23oEUYjhCqYJMtkdalNQZhacWv52qf/lxjNYuFaTNEdY
AN79mKiHilZCLTqAIYMVIt2RY2gYHdYytwDnBMrc4VlrznrJXyyuySMqq/DkQas44tYN/rI+ur9v
umxktkMRFzCrZVL463MYcvfkzMngIGE9nkm9bO/bibsBo9M2ZP95TjptngJU4/ppBpqbjpKyH6Nm
bQ9yWGzcJ3ogxIa1gpNJHhO5Ib3RRqUd1HtTNGg5ULNZLyJYrvA+WX4d3AEAdjl9Q09cfqkbEb7+
5d36fc3nCOvyaxzEPoTdXG/Bfy+uZbVZ1RjGB5cX7EE6lXcXEslwiNu6elsEU/e8Qlrp2gXCatCW
P4pcf+NG9IlRm3ye7Mrd/T++EgesgBXu2hl736Mou3lywW5koHiwvI2h6m8LntcdbWWTuIuzHcO6
nj/H7Er3rAtbslLE7QD5h/jZxvDB2KjL//ydrnf21y2INl0EXILTDR2y9ysQhJBhtR2Bc3MLwk8b
PBCSFoPujpp+SaXVWR99JZrTnz/0X543Wr48a8zFrgkMwbt7A7Ie0jkeNR6e3D/S+HRP6APEsVQN
+iHZNDcIJrrPxViWN72yw5/aq94g/ZtyF6JAOVbRNN5ZdQxZxvXam8BV4b2FvHNXGQfrDWZZdeya
xUmt0qrPhhDRl25xyxc2mltSPUfxl6vo/Kdp8N/X0ee2Xl9kFB0RPI73XfeqJlmcLdHGojYAlPNW
Q7r5xNjgpYzdbU0IloMuOjGRyBMWYRiJ3uzG57WZFC6NjSPnDg/sYHYG/Ub/2oKqzxO3hVSTYhi3
3fvN9iy9szFmj19Xp17ThXHE0TD4VvulxJ0FbyZ8CSq5fc5AITN6aavXbgUUms9y2Q9YftvEGpyp
T+e4pnovvQFrX8ZrQnof9fFM7ebrx2p2KvrPUpAnEkp//Rq0RA/vSNJ16GpWGbBepXKdLt3ikH/Q
QDiE4maZxHdWKwbQE2CCHEK/rs+Zb+t7pFDWuN+ggT9x6TDCluVY/RgR/pToSlfM+Ggh8uVmocrJ
Ti5ETPL43EkpfqA1V2cqhOqJRs74k8BOHe82flzS6A3CF+MBHe0HpwaQ2qnh3pdLCc+pV523JwUV
99Os4ysBTQQDYdtwYDkreJt1A+RnALnjE4hBMiUhnsbSGJy7zI7b/Uwe4n1JFiRwemTQ40kFw3JG
8EY+qhehXzBZLvzUBoj8QASBZV+cjhlbWplahonMo4Egn6Gxs6NGoeUcvUrVz1w8lsOR7GSTZFVu
73kbr3ExXSi+N8jfENv/+RX7rQHPA8lyfqWjM0JFm/yuy9UP4YjcPnDSximcS2lX7cESI+8LIJY7
z5BstNvWuj84bOIXv/OqM+dH5/yXb3HtWP3yWrCkXJtt18E3x2b/Xb1l+6OBPGjIJCr76VxXWX5p
y8BO66i4zwHQn708/ABDv6CbmhN+to6oaUVMZl2JqyEHlkQfqFA//vy13p+e+Nl8K2oclMzMJux3
p6d+YPUfTI5hamv0j7paCQaYxfi4zHn9OcARe/jz5/1Wu7DCcVJjgwXmCrbkPau+r4gGD8dFpFG8
xrelzqrLaMv6C8m/7r4IBt6N3G/vccrlZ2UamCI27liOWQ5ukbBykPstpTSv4TY2z9B9yg9B0yuN
mTW8s5uZNWLAkQr8FOu0byvH/tvTBNPntzvJYTP8j6SIrYI989ftNPbXoEe/laW4ckyYdr4Yo/NQ
D2GNOXyaiR3cpLxk8FbV0a4982Hg+csJszE2zp7A0XckwMNPrTT8wsRZONTu4Vx0XwA+alJSwJBO
sq1wcWN0ecvxHMJZbgGQ7oZobLuksPvpdWzRjWdEIh4zoQN5GZQiiqSoOrk+yebKGCNYBemN6UX7
WYZGs/BNivh2mndoiXKCZ8k81vmk0o5kpjpd4DyYcx7V7fQYk35B9HMTBZfr+TpOXHt0grQd8w7g
oVmab31fFv2hrN3KpBkniW+oidr6tKoSHnUYjxSONZ4ZtQsLx/iX0hA0hdxp3G5NRWsMxwH3i6bd
+J0Fop5eaMKM3+TYhtzJOZccpyR53JcWMgKy3YWxXkLYSnBfRx7wysguEGWUi9Fvvr017sFfy7Jh
SQsdfZzD64AJpUubn5nNoekPGdv6aT0VxBWDJa8BCCOGBR62mgCEe11E+uT0Rd1eRB372x2eqBnL
mzb9Uds6u3NdlvbN7s31WrvPWRdTEG3KI7IcEov/DwtQ9BgEMbq6CbxH4q0EODFvLAF22413oi82
fPC9qbVOWQcYZu+VQRXgS67Vg7aaaxxOUJHeNMe2XyZw9dwvUWHFj6qEY7CXxKbDxa5MPLIMK/PS
Yk3F1l8H9SNKSEJsrGpZ7rBHTeO+AHKy73TYqlO9lkG5yzqB3hx1ebimCi+je+DfkmYSSBrDu7n0
Tf1BjGR8U+cLeVlxFB6FM+bthwLPcpOalcymFwh+s3oUomuX4+CzMRHxLK3vVcnZ9ZxjfRnSzSg/
TCHbDx+tnGzDQzy0LQDnxh0VZqapxlGy+HTJwPaNN6S+bF1abz5QbN+tJAKJTsUFwcJhrIdHCIi1
s/eKDYZESXfpFklsZScCnCSZPXY5HxsO+hOR5RCaj31Z6uUWzbrDv6yqeaSrR67PAclaVB4609fP
LdvsknhtsSUBkcftIzYRGMdlNFs1QTyOS3CtzaPr6lnkd63vu8B4zVo8Izos8LDPUbbeusoz/QfL
9CEMLt5NfSa8zXN2rtGbdVwxkIA9j2bBeGytrrCETWTwo5eIgODJ69f6aNyKnDP8kkuiaeg3Pyp4
x8XO1rb0L02/hAxT+PPDifzfq0GrsOATusUAX4OcQ3iImDurea9pyJoHHj282Q0iP+jssh4PuTVs
hMdDqLh1FACLE/FXA4s6pxYOeYQJACtS4b7BAp7IQoy33EjIiVyx9YwLB95hFhXxB7ygjnhkQVk2
YKXQ+GDmXEcxminoS63dkd0rUirJ81lU+8Vh37zrHaJXdn5OKXtw/DED8r6RSoWg0QdMlg2qr8ld
qx1CVv0t/kD2j+9c2mYLPkyq0N+Dce5Y3jpEhHvoV546uLpu5KnBTlSRreV7akd63/jFd/s62IPt
JktrUb3TYqAFaIFZMwfPMtmxg0XYLec51fi3XyuNeUsja3v1q7Ed8OGTbAYMA1nADfTwxt/NjY6C
NN9a2AbVDApojxEZPJMnmvJb1tl6So3XqVeiiPCWIt4gtLxaLWOShbiK6FgTtCJTp84nzGg8MdN+
JmR4ehKSH3pA7ELFuLqE+KSlWCEcx1X9T0lOUpNOMbxXpA7EWzzZUz9dNHYadFG+cTTTtlGFd9Iv
JQ6tChWPOxesE9cs5Y6kH2ec0iEI6xNOPUEsXj3zqtPJ1nGSL5MNYqeOpid7mKePRo34/dRSTeVd
PJQKgS39Avdj7Cn/J1c3aG8aDlhuqiiSXq0NZ+0eLZq51VqpH543KtrNZonq1BPTZJ8ty0D6NMQM
h89oYa0swSCk3eO68uofVyriJS3rNYeR3eMWJKyg9c5Q7tezVZb1fK7mofug6APAsg2nZrtbwTXP
PJQAyHGUOnrZ5XhuK+A+E0VaZCuQ+8TNmjSgl4Y5dJE4COghTWLXjNFKwGLQBUlVWQPM4cmG0I1H
N7ITv414gKXK/YuHm6C9WFSn+yBuSHmbWtNPxw0lrMZYYrsvFerk4gMB3mzlc63j8YK1ykyoZKuJ
im2aX3pS3W4YP+dPW8U7SrRk6TxWsgk/L5Po1mNl24REbJ1aPwhPYQlSDX7xB5gVGia0EW65q5TP
Eit9E5I3MUzAZOoBAnuC61FS+13hOnsz2CgzSmfKLgQGNJo9unA/yXnOoGaSTuTd8BwohLpBPT3r
RWRmHwqhox0qvHpk0V/BHzur14MNcaa1O6xOH/+QZcR1idyBFqUb2b3CC0hq1L6UDv8XwMH9eV2C
9cYsi56T6Lp67UaTswtOVARgxzfCO7ClFzTf4pne96aR1CWVHrb8UIINAfLOP8IFu/iQQOKxdC6j
2w64JLSsX7feq6Eu0PfezmMkahDSbqMbnCL464qpptaJar8NzlloUH9YV3Z7DAVl2gku632FuBDM
YeORsAYSbrrZRMdRbSnhbCSmNjAhRoAYN2AvDKNPuFbrLfmVzGZNDZS9J8KNBtlKg/mSVSsbYcsk
hKqgoOHlKRM+Izualn0YwCh6aWqp7fuGsZm8mfM5/IZ2Le4ZebuT3JE83hLXOORjg8x5mN4I1cRd
HMwen8Yp35B40Ig+XZaYHMmoMwqEk9Fq2nueqSEnrcP2DI7aTCnB1+v3eRX2m3Dqp5y3he81QBbY
s7rQYJq9ejmSplTNO7uzvadsM5ghrl1uJH1MoJw7q7RJQcByYt25rUW/XMQ47fmM2G5OZCs2y2H1
O0BQBR77pBkW8gOzLYouk4CZcCrbmmtjO03+saD7uqO/Wc0n7SuZ3xGjg+TApavV7J2+iwvSvFC1
nOnJrOeOyLfp2axtb+2EGfwfAoeMc6Dms+wnY42i2/O+hxn+Czk9Ebg9belSKZ5USgqqo9ZIymGl
svJKhjV5t5fDFF/YV0kdRKbatMjxHWc5tZjqlgOrRqjSsV4woIgY5/1ekL0QnWC1R4jfZ89/GvBI
jTu+PxG2gR7m/cBCjt1Z6yuXqvf7JAvw451FmwFvw4BnMRCMiOacx8hMbzQ+7bsuVBYadYaWuDIj
o7rHvAnn7IikXTLWdDxI1ipwMIp4fQE9h/onPhSg0YAA1sVEA0IpGRyz3g+b1GIsWp75gWH23BGr
cUaAlpm7QW9aPpBhEIzI+hzLPlab6/yk6eTpy9rXtgXMCp7tUvuNm4ppZUDZKMIKcZNO4tTCxGt4
RwvvreLUMe+VhYYgmdbajPfa2qgsu97PhxPevBFW+eCILuFl7wiGACXQ5DOI+QbkjAxl/Zbjb/pY
x1FLwEc4h/YOF9jgPsaEfGXcl1zlu9BaxRcC3PLose/bcjxg9WIdAu0hl1MxwJz/bDMqy0+BbuXD
NDfucMMKTh8GXPx6r6Mmri6e9nvUbYwIIXmveNsPFSjpgLgnM+vb0udFvSW/QVEL935Rn4sGbk7q
Mml4lMNAhSH7MYK0TfAtc21i3fStjAkcvBkKqUvk0Oibjp2aQfy4qrCSodtYUwvPa5555FG0FEhi
0VzhceMQVgx+dyAcqb5xXA6ayRJsoUiJciLczck4RLAHE6KWa3vJ6L540dskr9CubLNBqGWwoika
m/6ctQ5MVuitwFZsuwqeB29wSaXyEYylHFgyYp4AGxH0Mti5uebRe9fQKUCCeBHDipyrpjTf7KLC
VqELmV/Qm5J4v/Yll9Aa2LJ1M0cT5BBvGUArtZYFnrqLUrxaBfXOlA8/cv/KIFhrS3v3kKE80ESm
+eatmlPpqvsIodTUgctvrWb4sY7Ub+euuELEAmiAHPSHdcl3muCoPrWsLG+IWMLstiPhEaxPJESw
89Wg/P1SZWT7Ne1k5ktlrrrYoPHHl+vboPdDgz1mX+q8f2VeOXxweKKLJDB9WWP/W7XH2hytNogd
jmIkzRalAhANnwTKnTcdp24tCJeXKAO14+Q/dTUW1c0wD5Vi3Oh5l6kWwPZtv++Li1XGGk843iLi
eyIUIJgqFzcBedeiWJus+THX+FQPWE/aN6dUVXHsC98ub1h7pyfNUSJMybgOvg+tdqw8sY1nfyCG
vbkpprw90edu99QnTscA0rPFWwzE+75Yqbx3TT2uh7wrdfQST2j9ksj0zCuUzVEhpaOvup/huqkW
FqIDRbOweuAZc+SblyWf++XMRCm7bfpwDPel64w+oVWeqw6OM3CeHfOijtKwnMUCFMmI8lDkPA8E
VLbybSaRhQwHZxzjZHX5b7zK5Uc3IgLGk0Wu/72YreJ19pslvGLz1g/07eTzOHT2PzwVVQUlJCDV
AYNPb86U8pO8z/uhhU0WLPV35Uh18jdRe+BYLOoDQfjPlvhCq/Upo7awE9ftJkTSWMgJY3MGxz1i
eQCCV1HAiVuJ2yy6FUC5mx2wY3JHCigwcTIKZiL70NX5VZ1CmfrgNUCD9mwHIM5Lho9BstK2e/bR
dK04tyGTk7w4ZPDhCGLLmkeqoOq29SNrvpUCvE1MHefe4QgWM9UzTJtHS7uTCxjLglfgFq5+HuyC
hoHn52o7dmwt4iNTnnZMic+sMGbkVjylHonT3kNfbcFxLWcQITaw1eLEGxN/8dCBpuQ0xmwCFC3m
HLsVxNWOxF3CxUCf5h8lBtndlfjaU2I24iKBdG6QVbvc35PHaWf47l2nu/hyLARwQxOzPDHIO0UC
+yptYbpA8O4X/151piMSoECZtO9Kz+iDr2J5Y2/SftOTiKz9TKVzQXlka9CoHYkFNB2KW2yUZFg4
xFRv6RC5dfgck5KZQjjTqFV6l1U/EL2abgIbMsbRNGPGRMrk5Jr40tE3GVgsILvd7MAzbetr2xcZ
ZSgwvyxa7PmDpISj9ytG9sMqgspW03sGOlZuQ3XutyqusbnFNn3yuAX52hVZ9jTiV4sO15jR86jF
OCVlli1fpaHBcBiY+G+APUDWPsgOKNBLPMxWfO/VAlwqvWpBsx0BNttkpL+McctuRZFF2QBCViSt
nHMONnm9kGzai4wUZouK+TyWbeaexeYTFmBtGGx3g6PkcFrNdc20cK+1lB8cmM9RNeNH3hEcZr+u
nGW3dNKUPulCFLQ59KDtCOztq+ytLMmIPqwN5ylmDijvEyvKSnCTYFZPzJ5dwAIGfBX2FdpmN1ZQ
ePYDV1l8k+COM+KzsnLbA2hYywdnvSZjNcY4/zTwiVDv2fDmn7I+KyTuYdBYp7IugqOARlaezaqv
h0Q11ZfSbytn5zA4USRPO+vnQhMptV9x+LEP1jnSgVjytO6JOIz3GkiaTGYQKUQQCn/8ZEJZbNcp
YzDuVjWwNnQBeWjHGWWtPIyI5NibgnWe7qcZA/geYQ2MD7ezCrJ9Fg1qKZLRcBYjx+GHtrar17Wr
yjdvqYgxd4dSkjRDyP2yx4kcDudFFaThSqXlZ2ZToGW8cOHjIaC/mLbOGSxw6l4vnHRmJnhAIdJ2
7Qi/oFMlL0XcL1ZSzNLDNzgQaLGDdkxwNljH8g6rTnYDQUn0t3YzcnDPhqX3LwEbx5eJiWmxwwru
f4vp+OVpU2Ztf+d7dEUObl/kG+wFjvjgsiqCczbak+sN5FjfPPVVjCxdYPt194qOPJwzUY43PJjE
bjlWuIgvnhqbz84mmUi2vKM+ETilCfbZtM367ORdd1dJq4leR7zSKD1COV7qturBb1LKAmJeFL3A
MMwX8IKIREEVLj3el1V19Y9FhAJvlB+VPznYd+2x7yuCEYJ1YwbbElDwbWlXG+JC4ET3JFXT9+Wr
udER9CLfp8iJ7wXJGFhPSAD98UjrqEiZUGdUbWut7TvH2NGWcFMoxD1heU/gT4RDeZzHPxDDAXbI
dVPapyuvkogOAgAfZR9AP1zpGNecDPVMwWtmIg6h592MjXHpdwkp2dC2OJsOoBIHoFD8IvBP3RVI
mg1M1XeMvhXJQIVofqC0Meeonp1vNAfRsdRZhAcNHzLgRAOlrgTb8RkkduVybIKp+QhEwf1Sjmso
kxBBY5+ss4IaNmcNQXWIYR1DsWUpdZG28oukD9VPet1aPJFgTHRXEGlrfPbYncJ0RB/SHkYjoN3j
vfVg5SsG8Rd7NsAIqHUjYIBW1Mg7r9WwbnU95lZiFRxxdtxrfQ4yNjBQDVGPwHwylG8rp/UPaqOh
cYmmYW0uvRzsOwjBxQcN14k6INpI2PO6K3CHBMnjCK0XwGkRUWJuATEit26/rFlCVgzHSI418jHv
BQEyPamf444+hrgjZaAYLsynQ0hlnt3qe2IoxHhviy0gimTeFs40EKent9mqgCtskR6PnUQqXve2
9bUJSftDcanzIyViO9ES6fs7xKlbfM7QpZaUDNYWHAD8EQOmahhZvPrT4l+bFkQ40d0zwXFAby0e
YOxhw5lMRyx3I9Yt/EQTsyfUxYOXBqmmGYYTv7jsod1ErkozjFbLZaitAFt15tnmMrnOTDxLXYXx
mTS9EldzZGf0IAoVWbeFWsbqEGitQfyxopmbBQz1D68PFkptrKoDpUQzu0dr61ziWUEO1O5DP0j7
TGEJ63YCkv6gKZuck25cgYLdiSnCCXGJ1NdBIZ25J/tJ15c16PrPflWKb8iBXbmX7SQJFqkH5yXz
xvxpAeOu9/ZoK84MY1VuN7g8p/aoci/YjyObOsk8PeqtbeiucTpNO2+3hM50n4wdsjfp3CvdRAVd
xHg5NPxCljW/SnwaZ1+AEEafRLteNfIZLaik4UQINs9RW1pRDn/rqkZ+s7s5/5qBXdxOkaUzRDhh
U3ynxzeffT074gDSYOPRjAey/WRczh/wC8HioOILi73mztDzlS6ULMZBYHCz3FZ7fwjGs1s64tNQ
2eZ7VYzTeFagRUnSrfDaH3if+/CYF7TIE2eZCJsbqkqLmy6+tj/pDGt5B1Nx6QjlymR0bJfR/kGX
1c8+i6Hswq8Mb7fsluOjTxJn6czOoWpBoz33iJLIpFzFuvwIXeinCdE0sZc42ke5WvIkeo9moCjZ
V4SPLwnVnPIPZSjqO1UtDACZD1dvXSzRGwWbbJN69cURDjy5Z9J4oweWPnCOXAw+ZnAyzvhuMNJL
GPsYh0KZbQrmNDenvpci1N3BMJT+uqxYKx6xCgGVs8RSiRtqyTkJ2XPSEaoceZ802jSpG0OWhadA
Ls333lWBJAWjb6fv5MnNKHw0EUM7UM2LvUcvxcGebF0ShegDVPGdpHP1lLXExzAkQ/Cxj5mDfILu
Vmy3JPvN8YmM9SJhi2JH0LTa/G8ND+yrypy5T2389qe4BDVzKeaJ+b5XXFmdee3PboLH3q5/roEp
qz08lqY/BEEbmpuyiKU0exrkfoZaadSnomNalmh07985Tpdbsjmu9ZPdmANVb80KzBtyRfvDNTKg
uDe4/Epe4rg/FQUYlNt29NAsrQMd+72oqy7e+3VluYlst+FZtXD8dw0MPrIFZE+yYQeVJU7KgnR7
cvlWyIAr3AoUj5FH8pUFfG/ZOdmiscUilyabsxm8C7GXILULQBDWjgV7TALwRt4RngLCUxvZpEjK
jvk3sEXers96NOT9BA15fB8ZwHUPyEWmYCfncapu5qX3AN8i6C6ONbF8D/jGwmxHtKJr7Ul0HeeU
f6B2JbbhfyK8TERZmtU/Vc5gfdIDCxdkL1PphDU6yzh3uSxqNJcJVYCWVj3nkqEzAIbMO1u1BtKP
c9QL97Py8vtiasbysGxq0keuEtvNljktSY6Qf0NesOgaUhrmvTpnywriuPY3Op0qrBC66LmY0f76
WxgmNA+tkjkRmvikYxA8JyYcac4tzgrtcQyKgqPG2HRP2B2d5gDQbRFvqxOql4Gl7zOZYXORYiEc
XCZGk3cn3QCsex2t5nWTQ+RcEATLipkC+TBIYT3bSr1eSHWO5l42yQTnzDkFBSnB9Bm4Vr2crq8T
hOwmqd2i18emqaOjkozm9iD+6vg4IWTmPNUV15Rfla2vqhHdP5kKNANVppYCmqXIThqB8bhvOeUR
uRCJEZSljvwbQH6GUaxFw2wHDlxTyAlwPkfe9hkMb9BjtFNLEP7gKDSs15CBLuDEUevoggMLDUnW
lQzcYK92NKXLHC3M6sxlylgpuvZFXeeh7nnk98g3WSiLUKIyoMs83gFrA0fea4eUwjrut4Oss0Xu
Vv7IU9M4S70H/VfJs+5qeWsLwOpkxcbjjxWOGPFuS23VFyq3mr4FfvxDxUo8HwgViMpTs9DAobXG
HDWRRuv2QQoboVLH7wyPAg0rkYQ1Q0CGCMV4y/yQRmG7Ze7PMq8IIt+JK9i+Hr2sIMl3Qr/g+cR/
OsXMOJ2YLBrY+9HaMjsB5OwBttwiOjFQrT3OVGAL0mFeueLNGmQXtfZ2nqohtL+SK3RNPdz0uvxN
u3YVzvwqacG2TI4EHAXUjuAjfhVC5JXNmc2Z47TLaCopmirJtATzxbaKBQNhl3+He7MyqnaAG9P5
cA5rB7KdOsy7bGFE6IY27mU2JjxV3UiKyTLJjz3vLAV8nn9x7DpIfdWRM0JQqPr4ZyXKe8U5mw0u
O744/Cs0KeE7FUfdbHW4MC4Bne775JS5xVkKETPXWbxzrWqmKK1YaZwyvfuLhkS8F2TiCL5KLQPf
YTzM37/7bKZUJvKrDkBx4KqHOUCjlk2+4wILjm2iCNmxVuThjL/LIwGyOkvGMNzCYyO05x1wN8Bw
KNwmBCTct3aA1D2it88pG42chmTNskORXdyw0eVPSjf6pRSuNvdOUUakV+SlrijiexTMqwP1hYFG
SFxoI+jRkb3TL+NBLuTW7lymP0xYmNIE6ZitTX8Pzlx+Agl9NWkPZMqt1oI+fBsm/bHAne2RRDN9
99Az7enotp9Qwc6PTDpGSEblSsCBXEj7zNUkSB9AW0owiLS51NyksHiiRDHDmyyzMEpsaGqahG+3
fDOrcbttR7FttZ/pOmMNv3IcxV4GXfW9Iav7KXc2z36cybtjFI6ebnmW+biYo+Oju2KFzrqvwUo8
3F512vqKdAV5uZ1L6O8wwHVHl7W26Gh7VeYcmmUYvpQhUIu/Se5/Ew5dbzuZS+6VEHH1Nf76vvg0
e2m/k1AOBXI6sMZGuwo/0tnl8qfeVDuJhqfzbYyrL0s4kCefNeLQ5uYOjB/z5sZfHnTBd/7zi+D8
29NIcBkUAB+2CCL8X7+WpGfi0jtcD6hQ+ns2M/s1luV09KGzwBMd1JF0BwaMUTxCQ5sz7zUINUgt
VLt715XA0l3deH/Ry71X4/KK8GpwjVzgYDZskV+/1OT2w2zj0j9YdZ9fxhjYLSeFoTwTmm52mkPn
OUBy8zcbwvXN+2VJg8CAiwN5GnZYCI3vtIKhmCiciI08qJ6udjEqKs/KH+8R06MnwfDMCI3T8wdr
qIvL4C+f+N+AGo1ac8pDYcNAdeLHoLJVasaKWunPt+rfvh18D9ZaQGLcsHcPkIMaumIM6hxYYR9A
uCq1K6pmuOvdel72f/6s32yWVHt+iM4NkwFPBpKPX++AZMosvTln0bYm/9usBj/HfrupdFpsOOcb
tdpQdG5a+P12117znKK6F4yns/8NRvw/rY6//2wBtwi/J7JJW8Cp+PWbTGTlad8mDykr9PRccXSn
3VTE8T4aCF3+88/+fVuIXJSQjo1OE/fx+6WZ5uSMvEKagyd6DuYCfSj5u0QX7LqAI5Zi3Pt5jjjx
zxQDf/ns38SYSPTj6xVHGYl1X7y7vWqNMsZOPPNz4V8h4UwAIndp4AKqWqXAMS35lwfKdd8/75jp
aWm7eK6wPdjvX7Oeg4sVFW6W4tBDuwKTOCB0eLG7dPIaanqvmJczAaH2gvqvGqCYt053pIHFEZ8j
kf0/nJ3ZctvIlq5f5cS5RwfmBCK69wVBkBQlWYMtWfYNwoOMGUjMw9P3B9c+cUyILXbVxY6o2lVl
EEBi5cp//cNV4Zh0JMNM5vB3VUnTxsM7HYAypRFgvTAEIPmQLnEbZBmHvdhs6+ZozX2Fi8JcMlh5
//Vp62eIj6nGUIJAGkjfLJoVobVNR1ZRFXGAh+v8nfPOXGDwh36a8l9cV6E1fKmcCpplPlHTchEV
UMZc0AwimiUtIQ7nnUGSaVOF6m3XKcbXUYTJBXPJcz9yaTwQLPI/yN6rBQ1BPM+Zc++7shTabsri
bnpSS0WQWtaOWnNE/da13y48mnW7xqNhierkCGKF4yBsP70q/CW1NrH82UuSx65AfiSdmWk90qMF
/szE/NbA+PlQT0xPNkOxHBgHLD4PTKMv6f1+q5P/rLP24iSGby4HU4QC6C1Of0uo6HGpMn/aB5oK
v66EHniN/bx+a2HsLG6krefx9cyZL/3AFxFoeyR4icDcHp7kNhVMMTYusngCGmLV7W9gvDLEgERW
a9e9xLDVm/C4h1hXN5RxJW2sDwxYsnlnG05TXQ065WxD3JoaHfRG4vMXw+AgdL0BNpajHte3OSwH
cUxN6twxIZQ5uLFmALZtM4DvbGZzwCAhBpnTmTMY2ABzAF3ybAbOWDew75sXCy+Z6Us4J2pyV9YF
gO7YTPO1JPjFvjbM2jQ+6C1MJoIaVPsmZKllntlFCPJK7MGhcXS9/SQQeQfbwc2t4R5uWzR6wJdI
I2qUsPsLy2NdCmy2W3VRbKDppyVeV9kJX0rwxlHFcJ4hFiYDLgGi4J7ozEJVYGllVIj/vMpSnR7l
U2QoMAIzZ/DcIO6ya3V0Bkg/lVr3F1qBdfmnDuuGwIdp8YKAP7/qT9B5qrivhdN+Jjth27ahRJma
8rWGi1T1gh6NjXRVEnHfQIyCwwhHG/oPsdr3SpwO88Zuwz3UNVEtDDCtvAvKKv2VG4qcfANVBFyu
BHrYQ0cw5LPbObFz7AAIw7upR5GyT7vQUr+GTsd5e7RgGz2Av0Uf3BxenRe6IZ7fKaQk7UupFNn4
qYriKvMr2uTRl7KpVd8iLIo08EGl3W8mzJBugxK8HSXL7wde4gL2YVaDsPc6nn7ii3HAETlIB0UP
+c+sVHvucKmdDk1jZvOT0OB/b4bKJOTbxNFEO7ipW+xNBU3bdpmPvrha4LxiKQ6KEmoCJ7sQVI7G
rmgnxceoLf+q56G2VzU7sI+ZNkHDRaUVkMmXIlxCaY+lCb2/0dzB4a4t5uf0VnsmYnhVNtHU2cyj
wo5MT0Ppg6eGqf3eBnfPPGvKyx+jofbFDhJSTZBJJKtPbq2jSKkqpfsly1xs5OwO2Q/2DhCfHLPv
/IUxjV55bRRrJBbESeDRDhn1Z5la4VXI8Sm/MjurfzRKadOYBEEZXBkiGH8aVFZKfIlG3jPSrvvk
GIU7XA1MD40tY+rmZdmy3E0FxTTyrGQgsrQ0IwcDaiczfmmZTrxPGbfTawGN8qORpbX4maYOfHQl
qmwM7zsSNBKk3YSCbOJGSxhCsFhuyHnPUuLMhtHeCAdxqQ/fJqtgYAXdzhR5wXy1HsEVGf5wioH7
0xEP7sQq9mlpTsLkZJBxxa+wVIPNlCeOgMVJwr3NgXX2VK0rvjgjOPBGkNkLnmXL4Csb5FwubVuk
JPtyJB0Ub1/NOoRjMunPqGeRHOtzS9qTVsdXoldmx4fY5yCkZlxHPesS6Rwy7I7yrRU5zeuY9Mwd
cy3kHFlh56BsYMAxd4C51g7XFRtQROoDtlsbhfNveQCXEMV11MmQ0CVrqo5g7AJFViyicVMaUfy9
TYpEojUeMIHTtDjPvbTWSqYXZNLPHjWb1xAVlgmXmPA3fcv4MrzXY9jv4DqEDm4VY0gaX8mtSXqG
3eQf8cAFx9WKMb52+tREP1DZ1uucEFvJwEMlrGgog+mOQFWGvCVl1bkDI4cJE87K/ViK+hunf9td
kKmJFZA33810tvQdbRRnHYHk3JOmOWbeZOZSMCCOejyPes319CKnfRqiQA/9pDbio62lWuoXbQ/f
TsmLT66dTFcFPIKfkEqqKzt1YsbCeooPtjQwTLkqDN4gDiYZpEuEMo7cKpxjZy8xy8nZMCk0bmLd
ctml+wImcGs1EqoOAlmab8wVjj1xkc/AsR1xdq0cH1UtE5ha5lK7gdOp1NupFVVxA3CJYaSYhQge
B32O3Oukb0g4g9rCInXqWf+CaTWIWhOjINwAqPG4C3iLiMq0UB23NW3s6NvpODK8wqquZuYdpPdK
lkXTYRqBtmCyJXoLywukAw0PQgVS/4KWp2HNMUwjN6QKuQufRwRmc1PIeBp8bC9JeiEzsHiAtl+9
mIBkYlPOlvUY96NdewYB7dfzIp/fqLQIxlakkEc21ZgOxMgQc3l0nN7cFmgBXvKunAtvIm5y3hYy
CcerPnGyFzAtdfRAX8yQILi8yD0UUkQm1C4Zd5MOJDBIHXMZrYi/ZCmKl4ObV/EXVIxoaAI3HEjR
ymb5HCYQA3FtEyOVj2liwarIWNv88c7TEJO4wUAoSD6TsoNOD573mPkz1J/djEl95Ys8JXMXKFsN
SMBL4hm6pZ5MD62Z164fZLZ5X8iQEUdhRuVjE9iWvq3VYuGHzJClvWWW02LY7Wox+L1u/pApfbvf
57OQV5rZzi+DHdGGkING5B52XvbnDEY+fBM4S8kWCB9Zot4SiBj1AwP8cpJT6OEwrO+mACjU00bX
8hX+j9ITUsDIjVSr+mFHFj3SSMKHsYU1Lx6GdKT8FFEbfM1zZvVeh0cR5Qe79Dv4bhYikymZn2as
vfLNaNb6R/o2PKrtHiTiCquwhdDuIljyZqsutySgZwrwla7om1E1lYJoHlVk18yaxudkZFpKHR/H
6JGYqPRnPcyEyallFR3sAgtOCpbSEc04Bpr1WWOugst8jU3QEQMGBWGlHbIdMV37rKUFMv0eQl/p
M+q0t+rEqId4g1F+rmWk99vaKaClU6aYNpuYEmLwMbnmfF8VarhTXJhL3jyrcXyYWlqlDUxuTd0p
0sg5nDIF0PdZj85vMEbH3kVmG9mEp2pkMkeNXr4ieWsgxGSS5xxVcCKg22S2AydR+GiYjlONAQPy
yg5p2KzH44Jhl9UPhyGsCuSrG4NnTyORlr1tBOYn2TjGCOG667X7UZ8d+ymwWXoe4l82NbycwLbc
PsBT3oKAsU2SIHzUE9Q8SMD7cV/TPTQUcrRaS1ZewhNpgT6FJEbyPmPu98FtIABtebTdV2NKlSDb
pKHSi11MleC/GTQXE7xQyfxajIhD1VFXG3bTihieniif+DrKTe1JGyY3vwK2RwAGXN/+SCFqFYgv
qkB9cFSCqkSHs88WMlJESAB7Z7Ehwfpza8WEnEYFbLadJiLkHpODExYE13SReLg5w7MsDB9TqvIP
yN9JzEM0THs/NIg44O8W8W6Kx+5ZRGrww9JmdzwEvFI/SnP5LeWgOO+qOC9fRejA8qv5MnNPEsej
oFkoc7JaEBcXFKcULGwYYqHC9mDvQohhtbPXo+zEHnyoxmvBkYdpsDb3w0EhICjxWo7AnIlx9Pqg
Z/j1POHXGzC7VcZK7NqutD+2aZITtWsm1LHMNhr+e8Itn8Q8DUQOJe5805cpBp24ARVXZPGahEri
37qv2yKE1lpa9o0MMJP0VAfFwy6YTUSTY+yg9XNGHe6zkrQJ3ryyneYH1HwS18GmNsmYjUeT9N00
n5iz225CIAlOij/HOqyczRRL3dwnYypq1nkDqD+rAnJn67AO3FB+1PJED+Gjdc1TL6dspmO0TC/X
F4QIw/so9sJJMg7Pk3ZUfBPorCBMrRqrHSuFLyg0OPKRajD1N4xzqm84XCE90Ea1t+4UhsqD58ST
9mGGUUfpmTU5botCi6Oboi26ekOYZ/DVIhf5taKcWJt+SKzyuph6/R41HAMe1M9tapOtYxTjNpHV
mBydGK/PbZpTrG8wxpBy8ThNpM9+EJu+Pmhm8IGPfnYgzvWj77YUrVuFGfztaPQtJuhNbNkfzTIk
3EiLcPM8OgUvabscpaGRRE6fe4YKs2ynJ7VFFI86T1s3VU14OEnpvCjhGKkUJygQmwJnGOcQhWmE
BHiKZ4V2Azcg0hWg9xYbwbjG/RAFnCO2mq7NjjcOaTXfpZY9lmSpBZ3j01W384EGPSAoNCo7hP94
P2jbRIfd4EOYJJi3HzMaxVBFrfJCfjD0j6wvK41tS1GMbaOb7S2e0kp+JOoj/jarnQ4M3FXxj8Dm
XXvIa7r2ptTgyV5XuZHZd3ge2f2vxgr63k/h8fdXRTKbD0oSm9aejqqh6sNwG7vNBPcj92lt3C9a
ZBaHMYpVZ8OfYiJyanC9uY+byGEE0euF6pMnyr+dKAryNtNK2vAmNkM3eczsgSxVm+rVXw1OFkaf
BGrMRQ8pjdCP00TN7+IZPsltXo12tkMeEg4vWh9KjuPN5EQFJGi8f0QWBf2eIV4ZPmb4Y6MPqHpD
6xj62M20s4mnTaAYjpnDaDbSlsTrxiU/2CaTeoDJrwz3GLTWAFtZUj6EbQOPnWTsavCMgdkVsc/g
pZ/NyCwfYD8idp8jqAG0l3H+ok5h7F6KzHiLIdHpw2PRHGEbLjYapwhKEcYW9ICw20NVKz/gAvFV
ouAbNsyM1a2Mx0vuvAtw9idig3UI4wuMRBwcO7DcWiHjLofvbJimbp9Maf/cEDngsRMkj0PUdjum
FUHnucXwgtFMd0u/e0k4fu7yAAC4iwEdgVSubrdzbBBmsu4IkB6gL3WlgsdFY5r102BGzbOrNeGv
rC1hTpVxc6MYyq/34ZH19ZeJDfgIbG4eBPjsgp784aECfDrVNWqpPXBN6WyQcIHC0I9dQX9qfWw8
Kn92yn5h40Gqp7estu//gDUssaAgzGdodjRQaXIsTn+ApJtQcXmf8AuDTg7nOjwqsVQ/u9z6jWN3
/ReLvdh//6JvvBOWqwIF4RdmM66kzT+9aog2TycaD695JX1mYhMf+4EoER2uarxVE1QOYeI414mG
u0YG7/sRb4n8Av7z5tFjg2f99ilY4kQIgjr9DY4zoBbmzewj2tCS1EZc3a7VoesHDwfEar6usI4q
HqPKrH/mbqje4anSNrv3n8Rv4PjP9U9ThasJ3gXMYW1AstWTwJilKDUNnvg0YHsMctrX39VaDvPP
2qqG/hHWii68GjTFWjRy7S+dRjzeZZg1tbdt0mjZbWYOunKfFm7Z/BpamSECjm0RXrO7uAbaUj6n
Te+2OMD0cs4ITZdipHZH0JHMyKbeKvXU+WkFK8ZTWi1Tr+fRgU87VlE57KSp2sEhwcwqf0J+YZYv
8MQd/YOTdAgvrCjowgMQsMT4wsae6pCJbjC9lBTCbteVrpkhIUdxSFiZWagDgmGr/MzcfdL8rtPz
n0hHiUMdatiDnsQ47BPou8ZpB9eU7DolOdm6AJK/mUuS1IJKHxzOwBvHEr/jq/745FQ4tJNIB5Rl
2DpvR4gxu6AkxNGq9Pg5gQdyY5EWfOyIi9qUNNd3uMkTTCiX0Xk3xV6pyvLw/irQ3iwD5mDM3xyc
Lwl7BBtY1YF2lkWo4EO3cxsHn6cBpZlybItEU57bKccXwAl6lJHQKCsvNNy58DtBY/ShBi7jEynw
Cn0eSaior2C1Teoe8o5WbcwezOMn2urm2UE2Hx6mALzIHwqF+GliHiB7jqP1IjvLsWldRfVZaeqM
KMQEAnCGUW61C3N1Dg6mjrRg01X6ElquF3Az8MmA8JIHE60hOfWFn8WBhDbYpb24Rq4xFEfAD8t8
GIxklLvMxF32o9PaYXVF10mSt1uXkUlunTEom1ZJnJsU/0NzyyDV+qxXc53B863GGqy8C4ovUhPE
Y0yt2XHQxcCj3pUEs6H2QgrHCZmwH9rMtrWgXGh6m9xP9KniyOmHeTfG03PiT2NSd3e2XhcAiEVV
P5oJVH1UDFo/XdkYAdnPnYZvVqgkBtwp6Bn2U8iLeh760vjWKFYnr5sR9MUnldKMYMDqQbQrZqYr
EKQbaLmRXs7zLoNdFn8Y2nrgfNzMziezNyfLS2U4PzZ8WGTKYyJibxNag2iXBwqgmrDyIeY417lo
iBNkCnAZmIUxJnT7D1afuOUWmwYAc/wha5+3MAdbNIZTumssp/sms5As8BbLleOohXBiuyhpdt1I
2q9HE8ctRF1kQ2Aa8OuEH2A2GzfINcVvsJWP7/oEi5tjqeYsc9Jy7d4ToSyHH/idQt7fsADwZsZt
tV2CwUeY3zdh7S7HV61RuFZoZ3voq850L9NGlZtYEc0LJzL6YJgvEOGaVI/Gu7BxK/tR68rsCJdJ
gzju2CT8ktrc7eE8ldou0NIw2hfKqFnXKAG56RiTuJhY1jx4QeqOB7qbOmaNJQNuVHmtBa9m1KKH
yqYBvtiAa+OxyUbRHCelhsmk2MXwnKdNJzYAwWp3YRNbd0oYHNL2Wkv4zRKeYqyoBDieSzWK5xB3
LczxwtGtH+aalBe6mfmqYKH9zTHucj3ahMXUi/ehidV+RS/adb3O9YxcMT7iX/wDHx9opxBOvkdW
PXx/vya9meFyPayyHZfgCGgLeLCe7o9CcWWGSQxqOGGhmxH1eBeF7q5GB/klyXGWwdSqJ1vS7cuN
Gw+mRp65Pu4ZtTtfdDv8lgq14Hxsm4xxBRazeEcnjlcEQxxsXYhyHu1QeZPKvriJkEWjN43Nz+/f
w3rqvtwCd6CToij4a3VVVTmeBVGX4roXjti+IDbQdgJd1NYWM5BrqGOIpoIC3nSoEvbvX3oVPcfY
m4AQOPXYr7Gv48W2GsaWZQctsgvsXRGjuIG9mGKQ2wwFCrJAtTr3Q6H3yIlgG8N0bewQqocyJPPL
2FZWt9VbXMA9ekacnRqO2Aj1jE4/cMZE2oD91vzDzmzWmj2DS6D05AzjIe9xo51jdXCZQ7K5b2Us
XGxzgJ8uRbS+WfvMAHi2kEYoQZqx7lqUog/Couwl6uQp2drAPb/CBD9XTUNoChFdSS60qcYyjfuz
T1rSXxYTe0hoNIy0zKerMcRrEPuhsNoPkwroHYTEzZB0jksdyks2ArMe4msBGpHv9bC29U1CX2Vs
EQAZna+2cTqRHKuiL8Gdw2WsY9f5c9FkZgsBIUYzwHEMHbKIDDRGM7PqZyXvxqdQr+LwCiYRWH1c
Rl7GoVgl3szKObKaSXuVQuH4ITkc+sMyPKb6Ns+/F9LfiiK7k6/Fx7Z+fW1vv8n/PAkX+9fp3zZ/
/T3xddtv7beTv2EewPzooXutp8fXpsvaf/3nX1SZ5d/83/7D//P6+0/5NMnX//q/P8quaJc/LYzL
4jQ4jGPcO1ljw+vP17f/wV9JY7r5HzRosAkwy2RiSufxR9IYH5PGKJkjI1FMJkyDoqzbiGA+9z9U
AhahQpmcRhjm0kY3mD3yjyxrSRrDRJokVYMYVdhN/+/G7/9aYDyz/5EztK4oyw+Ax8WphfMqBLLV
V91lRsRczzU9RS5qP9mJhywVzXbJC75OFTv5mVRttGtUEh42fzyjf/+UP8MGl5PAn1/AcmlqGScn
CGSQqFYnZQallduk0vJEjdMWM195GyOS2zrY1Rz/yaUAcEmX5NyzPp7RqUaaPhfIgwez2ubpiMdC
JSs8FiEev38p3tmbu3Jpewl15ADKMez0u9ZCJp0GQwco5ngVDZ2FRphYpQvu2udeG2CGuThhcoBw
V6dcXN/CJJCEUcjZdg+tMQWwN1V5JHeiYlzhsIWNTU3UVZcAir9/h8ufvX5vcJlhvS2O4izb0zuk
abazJEFrXSlwV5HX1AUhaljgQcHCyArc1wsG1LDvX/XcasH5EzEfuL32xp3QzQY51KBMHj4oEzmr
0+hVXVxgQZk2V+9fanlFqxvU6UpsQZoJn+fv0v3HgcppNRBVZGJetbD3UMPa0T6Z0+rBrtNxa+o4
ZDHoDnxUVONtIBvjQiN2ZgmxcJZ6APl5YWidPuAijnA+yni5OHcm13rptrbHy2ytC9dZb3p8gFzH
EvQRcPkQ2pxehw5ydMMkYcCPOcyVbGE9KI7d3MgiqhFkR87h/ed65hXqsBJVPkKT/Ld14ICjYAZK
DjuHaVUzDnYI12KayBNlOHDJzPLspRzADvZYHBudVS+bmbqKtU9uAQdXP7Jain3oZO0DUTGXLHrP
LRaDC2HkijyDF3b6ENGjuQ3SEx4iRzQf53cNF1Q4ILeo0ZtP+QjfxxssGT2rkKZvcD7Ot+8/1TOf
I5CLBtpoWwsbc/UWhVJoiaJHFv4fuvLJDbrYE1iWX8ER57Azueg6dTKSL3yOZwoQSxQKIYgDfby7
KgLlOIEf6DzgErOVTUWsiZc7hkVjOijHFAHVvqtdaye7uP71/v2ee7XERVIDNMGmqq8K7GQmVUc3
aXp2l34mHdGC75RaW8Q59j+5R1pdejRYgMyjT1+t1iAk51Bmeq3N2a2tMHXt8b39JZvevs2BTu6h
w7uo2qSJP9bfvkuqj0G0NblgYMmrZYXILAlVyaSImXd2aPSY1Cmkm4u3SXThs3zDYKYOYCu+ZHdb
IF32ut41UA9TTeVaYY2Mwa0wfoQL0O3YSomGmLIbgn51hoSV/dHIS2YKifipQFW4UHbfgKi/fwfP
GaYn1YHB4+nzBsTvofnzOyIDrgDn0adeFK6P6wtIsQSuTyILvoSbfE0Iztkpnfr6/kM/UxBp0bB1
1B0k+W9IzSgX8SwgyclrmDoRXWSl13CfIoaOuJYji4ouLLAzSxlxDXba6tIgEul9esOymDFVsUAX
cXepdipyiy2OFbEfqsolUcWZMgXhl89VWL8bvuWn/LGnzb1Sq1aQmx5eDdAXRO/oG1Obho/20NVX
QW7Zh0r08lXIIburexzp3n+0Z26VRDL8Fg08LGCpr9azzbA10jKcOdD5BduePnkDUbQ+WkgoLhTE
M7dK1hJ9sbuwZ2mjT29VyrYvVJxMPdjP6t1kGjGGmL3cJEPU7ECWdIgsqL6we4QpBC3Pf/9Oz+ze
f17eXlUNTLuVsJwgpDSQPLd8xemuaqbywk2eLtXfnTpMFm3hMAj+zlotHdWeBkm2DU4IGcQWA5HT
ZyFCY1vCk/ED0OoLfM/T9/fv6xnLfIOzKk91dT1DwXRowCvTd7q0htgzhIc0inMPJs+lreX0/f2+
lINrEKdxMA5I36sNTSWURMWyrvVVjNzhVKXhjpzhb6k0gx3G5to1XiUl4r4uxJ0zMi9Uw9Pt9N9X
Z2NjemFzyFo77iudpjbxcoyG/tlSiSZjk+p2c+xUUgnjbND82mqM+/fXzLmLLgdEVi1E9zcaEq0L
lUnXkhrXKiIcsmLIfLUxE9/FleOXwEL8QczdcOGVnm7hv+8Umj5aBjZRFVBs1SMFSZY4eB/UvlJZ
8wY4wDrEcsKHpJoFWBhmjbDS9G4XztK48JDPrF6XL1PVkFNBptaXn/ZHNeoCDvY56Z1+3oKbtZj1
3bQSoYraC80HLFev3n++524V9GrpBZdhsL3qVgRQb6Lr2PFC1sPQC53FUWCAB4fdtm+yMqsgoBgY
Y8i01S/U+LO3ioaSsxq9KBjT6a3CKM1FEPFqJzEk19g/ochu23HhHQt4dOOlR/t7svL/Ty9/vVZi
xihuJLJQ8FflT+11m8mIWftSGtgc5WgSofbMyAmZdj2Vwq4cD+8jfJ1n041eo8Jx7xOyS64MssdQ
Vw8iu/C2Vw3GXz8JhBeEYVEKgXecPoNUYSgFOaaGzDc88X05Oxefq22YWNjg4By1GWvdvklCA/m7
WuNNMAzGDi32pQjoM0WMuEBg2N8oMI3r6e/QmY/NdW41cCvFdB8XmK6NffItSBpxIXvmdBP4645R
yAHq2KZKP7F664pbqNHQJ62fh8K9NXEN2veBbF/eX9bn1hbhbYaxIETLCeT0fjQ2uWiyy9Z3ay3H
PsLNdngnaU9qZ3fbUS2Sv9eV/vu2CNGzKVPAluvMijaIKhGraJLGOit2GLWPuG4Z0MINvAX//r3Z
9EXg3RxTWcun91YZYTElndn4kL8rX6qiOMyw7PFO7vC4mtpq9/71zq0NG6yN2QcIkbsOa2wWY/8S
XrRf1f2w64TVHuRiw8ZU7FJ+6blqRMNnQxOxWR/6qvCaowpwEkUkZJYLC86ai08l87a7zAz1xSwO
9w+MknFIGYNLkupVDtdfb5AwRMSRpN4CHa0+xVlCk5lsHLSc3HauGnfGxCLGMHUSfbuD7NR9iqcm
+DHFuN1F2ewS1BMCJyttieVdBJ/+Dl+YxstHaH/XdqYzUzaVKLgyNVzV7UxMzoVd6kw3wPnLslyb
1cAXtSrdgd4Ele4iiRgw+7olve8GFYSG/SZOmmM4dndqrBjf4mZCGFGM7qXSpbPMTqspgyewLoGu
gdZ1vSwyK5nAMANKV5RizxQxAPH7ihzybaxgow/jDp79BhTd/SZrxd42Xdc2G8dMnL2bFfVTYs3G
8/srdXVOWt4hmydH7qWbp11Yi29NKau+Fan0AweXKRF1ziZKRHtUAywREGUpy/wkh4KlZ85DXjfT
wyRj+8v7v+LtIl52cJsnA3pLC7Fqc3tTGgMEDSAPS2AXXaXITNEl7fWmU45VWTqHOcMaVZvq4sKX
evb+OSxBKwBuAbpayuIf3QNZs4EwO4VLu8I+SKKv9mxbqrGvZCh/CWW2rxp7gC/iBjLyjd7W7zRi
45/efwBvCwYaVJXyznTEIgZtVXwjEWhzWeDOj9pJbM1MZ144asmdmMrp6p9cikrqLqJXY70I+ZjL
sg24FHY57fdaqTF/amr0dXyU9oXv7dx7JRab5puRgCbE6nsb0tQyEgPNI/q3Bj6FkiutZy9D/RrL
ox9OXBdfA9FA4dQrt75Yn5Zls/reFuYIlZgpJ9LU5Xv8492OyEjwTYwwG0oj/TqwIwf5YKh6TdTO
vqqG8tqtCYgMsRBFR1UTvFFoFwg1y/JZ/wSHgwe4y++dddUloPuqRKtn0ifNoMACtMd3ZY5sHZ2l
Wh60LP37LSJKZpuhDs+bGcX6wNpP2Eo5Jlb3CXFjB1IusQxsRot0VZwwr+NQg8r6/oJ6e974rZ12
xFJWsVpYveQAWxum1pAzekAmDCeT6JYgLwFc1+AkiFMQ/Ko0/QffLUYW7Hkm1+V8t9p7+lJir96n
JY7NbbA3MiuFMNyEu9GCagAfRRwJoVzcHUKCb5OyTT/YbTT8fP/Wz3y2bHsMXoFsGSesheuNoxdu
E7alX5u99n3S+nyPUCLf4Y1VX6gQZxYSmzWTIAZdQIi/Y8X/WMuzqgG6KDUJDAgdXxvdLY4YcY4b
XJPwcmqSubrwWs9VxqXh5IyzYD2QLU+/niYjBGxyyHwAC+4twrvaIEfVl34KLCWYNmpm9l8rKqr0
Y7CgfWPZQbs1wkBk/t9+ysaCNjl/MdLc1TfEP+mVzIornwpOQEfm1szCRlPD1KsCY3z/YmefM/YL
7DRAaWxIp3c9O9iYwk6o/HRqrdsuzzFOsweLcBDle6qP7oWdb/k4VvUBme1CtjP4YBHRn15uFHMQ
9yX3VhbadBh6K0DFY4qH92/qTB0G2eEay+kclHt1UwlmvbE1wXTH1siAVWSkmPLHjTcL2jLI1Pyz
TTIijdnPTpT8g5VLG0xxYAC1eIuc3mJh2DXOp4K+2wga7Jjj3uuxuhkRWY3a3o5KCCDv3+6Zd0gb
sQwzgdtZvOvbbXtRYukEviTybhNNSYZ/eoqzRJ/Z4oHouGL//gXP1AG+SKhOi7GApZqrjSbrEWrk
2Gb5UsTjVZ66zocWe4ZHSUjRy/uXOndvy8mXHYXlyXM9fZqGbDSpIBBhOlSknqwwSiuCXLnWYgcN
ll0WF9qF5StfLVBTuBpcYJNWEaev0+vxngRkY6ww9CSSSCL5HjiQToLUI/LmWrscbmqtLtlf2mD0
52kSF+Cs8z/A4WQDYsgaWt2w1WOaNlr8AFxji691kHU3OrJHZNldfiOh2m1wGQo3XSHKl6TWP//9
x+3AZLBwBjfoUlZXT7osUYeOOEC6CwIUA6eKNg3UIa/v9fFInc8vLKW3kMsy1oTWtPAY+AtneR5/
FHqRA7JZVuZidp6KAwlkNCgEjGxVZfxUJOS69FFHkPqsEFes5MnzhBE56YIuqbGK0/9d6IEfw0gX
xyyV1FtkAKc/RiVspHPN1t3G1dDe1qRbbScnMHfvP+Q3RZCrcFRcQobo1zg3n14lIEhzSgcMqAyB
XQTKqRmdSH1pNLW8qpOVrOu0vNCkGAgzh19vIyX3CEFQx7qcRICNo44/6jwQe61GwEFebHh4/6be
1AQdWhtICnsItBsyy09vCikbpc1WEZC6YfFl4Ot4cqZGeEMVX5otnrkUjZ7JuJZWW4UpcnoplxhP
kLdJ31ZBOE84TsZduzGSENHAWJpT4r9/Z28fJK8JBzcaEXS7jKpPL2fVqAOgNBrberK/K3nQ+9Yw
yR0Bg8xA8kG58CDfFACutCghaC+BUqhCp5fT0ik0ZjHqDF6iaBsXdvUhSYr2Th2s/lbFwOQI9wfL
g6CJ5kNf14p56ZNcrnC6crhXXqMF0RPS50KtOvkkZSmteHEE7SmyjRdqwRKLEozm56h38G0mmMH4
DIcbcXNJ5EsKHyiZ6IdHLY82Rlqj137/DSwb2JsfxJlKwzcLDHS93wwSI1Yty8nnI43kqyPJOYJl
V93rYfY4Yfb8ESJJ+0pAzKWo5jOvni4Ueq2LQgCwcFWc8OhoFGbX6jYr4+mI2y8iazVs8e/FmQQS
u32h/px592ATABRMT1wmm6vrubgWdmNHli1oGrhJZbR0KkPjZmRRFIV965axWd3AyMYAxI0D5iu9
qgPsvf+4z3xf/Ar4HwbzKtwXV5/ypKHFKCjMW32akquyIsdDqpPr82G3Fy71tuteSDTs7rxZgHe2
vdO1RoyvVoeLl7jBTM5P8DnwhzLtr6feLHYobaINwQuFP88DduM9Ylesd5u/O2ZYfgPPm+YJ2tCb
p94TWUjcj4FYWmjVVRlosD4CDM/xgpb+gHX0hYJy5i0vUi/TXdzwls779J6lFG0zl6gucw4c6KWj
6lZTKuXYOIWCC2iRD36K0eFH2CHj4AVB6FxKUD6zrqEqLF0OYDTI3ApFTYIYIJUYsC1oWHrU1RYh
fNDMTwXK7tehZJldeMTnbpkDBrAEGIyGmPD0lkNIb25C1WNGnzvJYxoa0RHqemphRG1VtccIyKk2
RZmTHt/MmnaPFqr7+v6yPvMbOHGwccAaxqxg7WwXJRb8ACdScdOYk51KxDAQTZ3Ze4nZKbmElqg/
ZlIP9pXezx4mlP9gi6S3MHnoyOzePgQzS2o4ifW8HYYOTnKnpZtSQyJOZMJw4Vh3pq0y4WOrC1uM
ThJLo9MHPoY9olzpmHjcE6m6TeVs+APr/8aJ6mATJqn40mBms3UixTmkGRWG9kqzPky1QGZstdEF
18O3JZydzABvRCVBk7CGPCfgPcyHK2uLryeO8bE9Euxh1ljczdmxIMEQa+e63wNNX3oUb7stsCjA
Xva0/+bsvHbjRrp2fUUEmMMpmx0kWxpblsf2nBATmTOL6er3U/6Bb6vZRBPywRgGBnB1sdIKb6CH
BuPg+ktkiFNYkzdhBIOo/wVfn+ERU0VzByV7e6KIfCTgWO4ueBmreyyZaWzjA2QFHC3kJ6JGP6dN
bAb4fpuo5HOJ7Nyct5c0wxGtQhik64IF1PW0lLgD54yfM8aZWRGU4bQcDaNLfFa6Pt0/OJtD0Sf7
yQOGn7r6gmMuXAXPXjvgDdYOrnA5N3imwNx29q7Gzc9I0MGl5BngJVazWqI2UbQ4tAI0QT5OIo1O
iZEbxwHG26FOEF24P7OtXSk5Ow6ZFtpfayKBqivjYmskdjrGGK9AgSF3g6U+9HqXvtQLWoiFZoTn
ykZM5P7ImxN1qG5JtTGS9tU3XUy0n4xh5JsmOMoONT6mEyz0p7Lv8gvtkr1mzOZ4tGNUCEM/6RrX
20VzkSOKqHwF6KKMFzTri1cvskjp8rB8sJN6j6B0e9lSSpOHHTwPlIi1/CByE/gmZIw3oh4CC0M6
ws1W+3FcCvMUeZntKwL5LRch2oceYtXOlt2aLn1PClvc95RGVsexn+rCyHI+r17P6IaElnEGzBQd
jB6TjmWK9rrjcrmuI1SYr6oNvQfuLtib1b6t5zEzo6G1gyxM26ecFvYXpbMNQsY+DIyud06RHe2F
xZuDksXZFAJpyK/LXFh1Ugd2KzsAa2k+ehEqOjFcuWONUvNlVgb4MXWv73zZrYV1yChJ10n4ILut
NtKUGl4zllbQob7dHgSOMacORIrpa/Fg/wfPsxhQCksyoDFJiRZc68Sv7z87QP8kupME8Ka93cfz
uPSxbgVq2EOEhtoMVRpDwVpZ+kCIfi8h2tpMlKBIxnhGKH+vEkBvcvO8oKIYKLox/60WqXYC51n9
0MDUGzAaq+yv+xPcuHCpeFEkkOUBCGPyB72piWS5iiKdwL9o7FAsE/GcnPDO6Y4I5v19f6SNqVEl
MKiwU/HhIVnt27TPkHypFieoAVgjWPEnDLjkmCRpcUgbe695vzEaaGuw1kQlQLZ+srHfzKvKMEBY
ULQMVGFQwjKoRDjC0IImwyKnQ7h7J+i4HY8bCHIMCH1ZLvBWYS5yYXFhK0l0nGZsyBwe6MOI/Meh
wMz7MCEvshME/OTCXF8DNlgdOrvE96QzN1K3+eAiY0LC0Jaz/jeyTu7f2HwWn4txUJ9xAjT/KJA+
/xTHafSQ1BgQ4vYOTU8tkvEjuYBKa6GUrgqh+40AljT3/mrL1Vz/PDIcBDaQ8HFZiet95RkKHfEy
DgNbz+0LJ7M+6HM+PtwfZeurc1JM7n4ecmL+61G6aphgYcxhkKQjQrBdhepf4bwWjtc94Omws4Nv
L0GacDwwyCU4GpAh+Wve7CmDbh+RYyeNqbrhoAMqRyy0wgEgKqdTbDmonsflHoL09oBSCSJuYJWl
vv8aWGEaaZfG9hIdTTXHsGcp4kOaReaJMGOvQbMxP5OomRAFHJysr13Prxq8BehoR26cx9NjHzmO
b9qYHuOQDQN7VJsPS+XtvSwb80PDQeP6gRYhocDXg6ZTPNFnsxNAdhbQFrUQh2h0xJei7/udjvHt
ewIEgFYQWSgFV6Dr10N5LvpKItLj42D3ySEfhHXCraP4oRVoOOFEphkYQYd9g5Jg3z21FqTy+9t1
69BavNrgU8gO+cvqVJAN2phElckRF6Xq39oe2t/GcRH5YbAs5cyPsU6qMAEBTq7e/q2KssLHHP1J
BEjhnfY9z483muLrHGFn1AC52QlSf0ahq2NrUSQBVsvJRYxw9QOrPDfCCBlaPF9nlOxaDdXHRK+V
39LEUtNDN2KWnkyF/mkZ9foZ3sX8FJZpHNSw2r5hpzX/5qE6CtYClOqEsAlONSXyB7oSlz90C84x
olkGHc1Gmfa+rVy91U+XfTCoEbLmrTur01mbAH2KsI+PQi2/VLWaP2AuFkvSFJaxDqiguOh6tGxr
HR3orD8rPLRQFYT7nKM+g18R7db7y31zO3H/wSykLUg/nT9lSvDmvpCwMfzCFxOXKCd+iMqsQ7UW
KZ1PGUJ2L7hZFqf3D8gR4lGgjyULPtcDhn2J2PKkmAcq8uZFjzvjsRb6FDh5WT3UQ5yd7493c3Zh
vjEMiF2KajZ38PV4TrMI08Jx7GAm0sgW8gogBVAJy+hOwf2hNr4l0TWjQE5AhmBNaycQVtLBKnHv
HbEC8zuqR/95S5V/8QplDMrK63YG3Jibhz4P9y6dRx701WWokJZ1Rd2Y+JcjTgZVKw8Q6oXXYgrx
cn9uN/cSI3DqKAqinYIqlbyX3+wTo0/R3GkhXWALCaxiIavW5jJH5sTBG8JFkg17l+ol1pG9wM9z
D2B+i/tlfAeNflIKNioQ8+vxYyWk+munkD6g9QSWLqIP3oLuoWH13QsyXAbSgkUXdqdEG7VXNKLn
p8ypm0uUhePh/qeQQ10dYvlTgPNAqqTAQVf7+qfU4B80J4L/EukehgzIrwRlV3bvP5iSGes6LkJj
dB9Xt5zaxIMeOpV5ANE/nBDcq7HkE+AB6wEP98rYSxE3Z0XOJnmc7Kg1FXeGIoLIpzDRe611xJmj
8qNAkXnn29083/LbkTxIkBu34DoE1UZ6bvmIwTX3bPiPVGzATLVHWjajaaIcwMybn2bVdXY4zlsn
U/J40Ft3oYatLQpSokANw2XjkGi9/b3TywJ5JrtWT4vZaOmxN9q9ItH2iJwVinxUttc4u1ZvBtTf
pV3esEhDKsgQczzCbMR3HZ0ZzMbfuykN3kKSMirKsD/W7U0MGfFcLRlPF7qCYprbP9ButHYu79vl
YxR6jCBVPAKwNZ8GdYgoplYNH2qJst/01k2PRuvNz2MtcpCbs4I/d6V21g6Q8PZjEn3hJGpyFLh/
7NVZIB3iUAvOggmj8CLCNr2Y6uge0dhVP1g4fO1M86YOxi2umZRq0A/jtf5ppfDmsqPzXnh15wGe
7s3yaDpT+SA8dGIxOyQsCimeVpbb+VVh7nHbNu45hpbKLHIpgeqtLpc5MpURPLVxsPQM1dEec2hs
FPVj2zlFMINN9iMNsygEOMbAKpCOVGzFeFGxEdq5f27fFkPlUBDzwv8g3F5duP0A4tVOueUUbciO
YdOgpqP1DgJF8154vbW87Cvq84R0aDishuqSCBH9EOGISPRW4NTGdGi1WbngGYCVYYfV3/2zsjme
xbeVnGOZoV5f4F1uaCOYUbYTG+sYKQUfEBvej4JVhSTbzTt58NanBDzCybTAJN2YzAh7tMkb0HHI
XFX4mprmwYxy6VFo+l5z/vYWR3BGXuJU3bEsWodzCQa+tlEyVOtE4ugRzQVG6b4bYcX5ALtAJZE4
ljKxnPCb8xGNcxSHDW6RIzRfP8Sp24/NOTy0YfqXMzjazt22desAQgJjRaeIjyjX881wS1/EiIGy
Xt2UaphDlcpBwWbksXLK6DhokXeccm2POrg1KA8V6kSSMkJ76npQrZ7pBDu9eUjMGX/pRjfFkw7P
7S8uDetJGWwUcKdMnb7f35tbVw+MYSILnklo2/JnvZlrHS9WN6Hvf2iTKj8W6MKeNcXzXsl0a1KW
0gsQmR0/16gB7CQnW6eCUi1xDY8kkkKrRTWmrqxsBHkPeEo1p87sGz/BZ/7sRT0e8PhHBPdn+pNd
fx1HAcMx4R7QSOHtclfRa5lbamarEcew88bY16PShioZCfcfj4cEfeEEuBWwptAuAtuILNWfi6R8
Vqeh+q6R0U2+iZCa6RtTqUXHaqod8qcEmVh/EtUw+F6cj0gag8n71iW29h/G6FGP5bledBeA/vgm
qU1ZD4dZa5beR7w3e3ETDcstegAgN6x0ESU2GEP9XlQDcQjUIOBsXAeEW6vt3FfxUg0LS9xM0IPi
zLZ9w8v7IzbjsEQbgYC+ZzcHJPSQ5erLPbjQz+tt9d1B81GxQaWHM7U+vZ7RebWFWyyCL2ryYzZQ
SvcLu1X/HnMkXQ8CLcAvvQYWFV39rGx9NP/1V8yqsCld+sT8jntjRKs8bhukH3sRfrIS0eCPTnkb
QHKbNwuKfijiR4XVDH5E/wX+UVxQN7i/gTauVfrD4J1+ahuQFVwfFZQLsX5AJPHgKOYUaN6cfxkn
fIHIwOfj+4eCtMObwfkA6L26DIxc1LWWmTgDNMAuWT/6NVq38GLk/U6RduPekfyg/w21egxLs3Y0
E6n/g2UJnJX0Ov++yKzIJwGMc78vm+mCw/ay8zE3h7Vk3YlkWSe2u/6YphmhppIww5wuXO63tdVi
GY8hCa4Ptai/e16iHEOzdXfGvXmwyMip48kOCs8Wo1+PO2NVIXRLQAkhUUaMfVJesNVNP71z/eQo
kPghOCEyQqnyehQnNRLLbIEVGH0E4SVE02iZs+Z5QhFn5xq9+ZByKJq1dKAQuqOIdj2UF0E1pFU6
BKBF2YxaqIPUEXh6c7j+xf1l+Jqr5h5u6OYoMCjZKBg5cN4uXffrQU3cKYRdVWOgKOOEICVm6TQV
bP1Z5NZeEWtrglJnAjQUqgHgwa7Hytsl1Md4xq5BG2L3wbb6JHlpiMStryiDcl1FFVGHpY/5nnWe
/HRXFxezBC0CYIYTSF68itvGZTbNXu8R01dJ9PEwWIJ66JDSJec/WuayZ9O5N55+PdNQCyejThkv
qfs0UJshPuZNW50Af7mnaDDUnRdxaxUtEPqyRQz0ylyfBQUygJirIVAoZn0DwwDaWISmOIKwTnYy
4r2xVtvUmGq8FfR2AFo36sdxtrzHUnpGVXP8PrktOIZy2RAi0Mkj6Kmtj3jUG01eTwuRaF1YX3tB
XRurd/U4KXa4Uz3fnBUpG1U8yn3codcrlg2eMlY6e7NSWu+MlZ571lvoXR7H43T/Stm6uOSpY2JS
G2qtTm41FbLTyFQGC0B97YiRGxHSSLV1J/jd2oSYo7LbKVJQO15dXXGWTF5vuiKAWpp8NhXkcefO
Sh9rR3oGYra4d763vqFEw3GJQSiGOnf9DV0A93AhoyEgk+hOqi3ME/rIIHkmRDbvf8PNoeSTCgpO
wvtXEWBVUGXSsVxBsx+zjwwU1isbQ/gIlqU7Q20tlwQj0GblfqSAeD2rNqRZEanIrXnh0D2UVq19
wS1kr+qzOSEIh4BkZaFpDVaWqbJKGMcNRY50QcaYjqI94Oq1TPoehGzrHob6/b+xVuvUG5Xhpo4i
gmjp8rOqQKJ2lMn9s88V/ELU2EFG2X13lZAtD1EXgQAJtMDN+/oz5mndNwJCUZA3ovq30FpkWqPe
DX9l0wOrwBr5/6QProcZzIjTjXw6xYDKdU9Q2M1HNzI5xB3I+kAmTudf2IouFxXMAIr4axxH600e
fDeMWtShM0PfqK34ce4xfz+bGlf9TpCwuU8QBqBbiqbDjdUyfgXCAkQ1BFOF/pftRQ+imWQjRPzz
/mnBgZWGpxLCvt72IfpamtJlA0q3ah/07uxcKK9+jbGR27l6bxJXdgYFekkWpC2LjN31ktlL09pl
Ip1u6BV+Q6g6951Kz2Q6kRyHHlXzcsJvc5nyb/enuPKf/b/3hV4wpxvyNLnV6iBEtqdkxRgScSXm
8sEeQU9X1lydUzGQPAvFOueFOX1q8AH9Tj8r/NDqeH8dSIGyYxVX3dlGLuQPPAELBFxwLvpXGMP8
3/0fubXgEm0roxZa12udBpK6OtU83kBPHa0vaTxGvpsr0T8ewh6/cHaI4Gl74XxEKr+Kz6yycm30
twZAkLCCFu6Ik93NlEx00Dm0Rfcox1tTk6V1ot2faPHVzYo7ccJzMvG8Y0tw9Eo7/WbKxLLq3TZ4
/1ekRCFV3WADUA663mOc3DgvC6ZmNynlLTpq7TdSlME+JDWl2Z0PuTUx+VxIYVnAkOuyZFSB3Glh
9QZNbeqPo5r3l86yfshYZmekrTfeg1GBnAxiVbBrrudlK6pi5xn82bGL0LLRwQXDiahnH/pNHrQR
JuS/cAFJnwf4LHxJyAbXIw5m07tGkgrAeKbyEOU61i7lEC8c0j7cSb62nl440sAOwZnL9OR6LKgd
ToXUIq/8YA4vWWb3SkBKODg7X3FjHIl8AWwk2Yo3pXNHR7ij6BjHGg2s6ou5OeZhU/y4vwc3R4GC
BzeDXMta3zZWmhQDaE6BNVuE7XoRueGr7S1j/f6ABaDJ/x9ntdfjPGkJ9piNjQ0f7mtTfaxFnOyU
pm+LcJLWJ6lN7HGAO+ucwzK9BJcMDNcwYIznRxt7D82v6pxraWjy7Dvy4NWf41y14mJUuUZCImIn
Q4d4tv6kSagbR2z8ugdNxaEriFqcovwWzeDeB/3Q/+FCWfkURaJ57pMy1wNRGvQtFtDT0fPQZniW
4qFpDP4QljgaCtSaEXBKUvPB7cgmjm2VLa/tnLfhzsfdOHBEThD0ZG8DJPcq8ByhdAORAx4ZQW49
uEUyfzFsbCfNCv+7dJyVnehia9MQEbKcMhHi1F4fgSwsEZprEaHCxcv7PBut+bBMmbEXum9OC3d5
ZBGI23/Kg78tHvfxkoxxzkMf1qZ74kZLX4nXJMPDHT5ESbIHxtq4IYGmMx/IBNQy18JKC9rVi9Hz
GQvFUvw2LZuLgSztASPYPS29rS9I1AniB8YIWk7y/7+pi4uckgqY4p59miF7hu/LN0MN7Z0gZmsU
Vog6CnUisjr5gd+MUiv6oCvQuiC8qsr3ck5GDATqYk9W8pbmxdoQryAoiawaV8nqcFten5md7vYB
Qwg1sN0Jg90sNGI/EXQAnpu2i8ansS37L6Dg579S21a0o6llFIzff51JKA4Nf7rHxNvXM9amtlrC
uBRBaKazv0SafumEru5UG7Y2JuA5sMnsfoiLq/3fjOqkhgswc5cq2I/IKqrLNDUl9xou9JDzxc4l
vRGMgguTTAYE2vjLah2zKcryzlDwCewSqmLNYMzxuScRxds0QdvpYDZLkr14KUQOfzT06a/7X3Xr
YAAR4YKhyM8zsQpJ5y5vO6zj+8BJRiWjT6E4j4aTWc99Gc87K7g5lhT3hTqHhNKatBFbCoIvytAH
A67GvuIokPOTdDrVtl4H96e1uYzST5NJSQCM/OxvjkcOetjMYEPBoTbxdzCzFrq2vYBVrMWD5ZR7
Bb/NqdH4Q3hAhxe+VvCBjIaVe8X9YnZD+CGuFINmhKc9GrFW7wQPW1NDwkzCzCUVzVmdyAHucT8k
JvcL1ZWzGOYUEWwnOTld2P+uMP7OeLeNfgnvxLQAkWQ6GAx6/S2HwRm9mLpUgF6udigG4XqIPk0f
6gnlYH/ErfxruZjz33VhCtyC2sg+gzmLPttGVpbvjwavfsvqeBLRdujF8VsGvs2hz2mkVQJjptyK
o52XcGtJue9UMmxwKqSk19OOY2No7MEj8BSaoLdaasANcWRq2sk83t+tW5e5iyAH5082UtePvKaO
qTbhnBjEs5KhYKaPHyU35/v9UW7xsiwk+ElqIpRTiClWMxpcs+0mZeIGbVHEpBWd48eOQXJQqGUU
dLY7fkQGq/oYlyqabo01c82GYupPbSac+YJIrH6GFlW9lvi/PfTkyzvx98rV7WeCjH0eOw14BdXY
tcy53uVRmbYNLsR62/9bLanzZKrzPJ1LzvG5rjtApgVOHcNZ17P2NcMa53tsGtkJMGP6J1LSWoEF
xeTumRNs7QVAfWSOaORSklttu7IGualR8g66snWSQzOG7gWci/VH14lfSHgYQIqgSxtiFD2u912b
itRyp5nkIErFl8iZ/6VV6D00qKN/vr8hNmbFJwdYgqgFZJL1wa5iuIg0T0TQcqOZBLuj0dFMJmQL
EqfU9rjLG08dxAqwSlwksBjWTEtThFghuuUQpKFr+raYdZR1Riy/mrp88upGPyWZ+kOfxm4nddic
J6eLT0rZ7KZ463QVEL+8IO930zEoUqs4NoMWn1VIH5f7n3QrXqLKTn5PxgrCba36WoIgmA2t4SiX
RnJpZvjCpVMLHwdlAEq96xy0sBs/RwqXiDIm6UE1EHG8/yM250uMBM/UMskO1hd2mMFN6WltCeFp
p9iz/6TNVh47091zs9lcUpIx6JD0t7lYrvdqFQpq7ROltBJ8w+CHee4+emPqXNQYlbxcy/UHD9jt
qceXbudZkkdu1WIjZPrf0GufAnceKDkb2GTWetd+n1T0dewmrL+oLYpj45R4n7u0yHaWd+OiJvBE
ZobDQuqyPptd6KFsDCcoGLph9LM2Qa0v7oqdUTZeeEYBV8Nry3V9g2CuRNU0M6MISE/fojit0kNj
9s4zWgo0owTyoDvP6ua8WD+JbpE6VKsoUFWTTuCJxcdEW3fxC6/FslWPPfPf9+9M7c04q9jFSpUY
tCnFRdoa9WmcCvxJK909YFuS7CAxN6ckRYHQYyPpWwebuRZha2AJul59EQXpUkn3NW2vpLi1C8F7
qjxa1HOgxl0fANtoME1N5VKZxPARsrnEteZ0FHPbBDEZy6WY7T1U4Nb5JqSlDAfmWtJ9rgfF7djL
C/GzRFuVj2gfz4feCsFhQETeOWWbW1GWAtB4kmD21QHXFrAQfU8zyq5myOpATTV/cbnU4FzmQVR2
3Zdf2CF0zV145Nyg657e6CZGFU2EQkZjoO48DfA9iql/MQAZPfzKUIRdkrVOSWAVDmnz4iqzbLRp
XZZd4hm7gsZNYSdURrnzGbdWDIAeNBL+o/Ys79E36Qi2djNOnfKyaqrmd9Es0R/VHFkfx1ILX+/P
amvfyyidPiVKnpjzXA9Fft47YpTtITV1XzNrzH9X3LL6lQlR2CJlBaVOUn49Sq8qHjqLPHOU5ZST
nleNP2ZtfRlLde+N2dqC2EJJi0LTBqS+mlCkimXSXF5vLOqjkwsC95K3afaK4k57UtIw3Lk4to40
vX8mBSQemr9xPbW28fBaLCmbpulcH3GJSZ5jhM2w/LI9H9AePjH2Ev51f9W2NgjrRXkTaBFhyuqc
2alS11Ne0SItMvfV6MQIehqv2nA092hzW2/2m6HWyQZ5cdZkNXVU1Y2L6ZTEifKcV45S+/YYewen
t4qnySmNDmljzQvuz3NrMXk3IfYSMlADX+2bpU4Ts1Yo4rixuzyRSf6WW60aqPq8PCV6vAdS3zoM
ILXAAMtSDtqO12upWw3Ooc0ogthUw1NrWqDQO3WPnbu5eGRtKJACsqAedz1KMytRU2TUjCyMZI9d
gezRGGO0ZzbhnuLR1uaUIjSUwqkz3KhgI7BRQmHKSEoXMYO+mWfopVSC+9bSTwZuPT7t9HfTiIhk
pQoz/Q8ATSALr+eX6YWeRh01QNCA2bnuExX6G2qu97fG1lpxD7P3qTeC51htDRx6asNOclxTp6IG
IJDZTzNKrsf7o2ytFaEqSHCYzqTBcoO+uYkn9C8Na2D3p30Tf0tSKnvTVM+R72T2Hiprc0aQjCEL
8Lwg7nw9FsVoJxc2xQqndq1TalXFqUcLdGdGW0eKgJTr0UClhyjkehSJe4d3qY5os/f9o5hMGQ1Y
xbkusuLBcapoZ5226kGEAhJeShOdMVePGU06FUgFpoCASxOMcRfvnCuJ/dFUFlzJQ+DexlJDBl5S
PMEzuzyQ7oXnRZ/fjbZnX9I/Zk9CszZpDF3PfFa9CE/6mTZNn7cfDWSaDgUgFh9waBVESal8z7PI
2gnOtzaQtH6jSAwVC/HL60HVuQ7Dwh5GxM8r5WlQRXZA3Td5cdN+T5tka//Q9JSoCPTcbmHn6MS5
2JSOQTy1HtorXfZ1RJrs/P4TAVWBeAsWkZSYuZ4Q/lSxoU3lhJKErvj46kXBrLjEsYpn/8pQyN2S
itPOuklsqpZrEST0BN6nD/3UCiu/0cLhFevveac/snFR0imgJQ4qBznGdV29w8QcXDtDabFln6D9
l/6c1+PJxlc4qITj4gnW7IkgbTytUl2bBAeRfLRrVhflgA1h7mo9G9JQ0j/01DUuVTuIg9G12X/0
0pZA75LPuBUaO1DsjU1Jyw4gIY1rwMnrJnkNsmEcVWsM0E/WT94E0bZKa6S5wu7P+7vlZk9SLPKg
uIA1oFEOze16t9gDAHPac3XQxnl3mDuhXioaqi/3R7m50+QovHGsHKijGx5SnDWY1ZQ5owxifLRB
zTyXYZSfiBNf4kExd5o+N59PDgcb0UB1FVmaNSIoyo2xHeqkDrD/dM+KKlpMcs30I24HxnuPgDSC
A4TJ7qP2htbI9ffTZ5qUYdUjgutN4tH0iiXAfLv4YM27Mbr8p64qJAxFGkAvUvq+Q+q6Hkrto8Ip
IuIQwx6zQBuRynNaOzvNJSJVuGYMPiz05qGmvO2P3hTtrOHNCZTDkx5KPwopFbkaHvqsVSUQOIKi
85ojlbLmpS6qKSiIyoK2bKqD2c57ocrGSqIBDf6UqI8HYT3nGpGEOcdjOdDSrDp0TlidKmXsD0YS
Rqf7e3RzKNJvOgMUvdk+15/XXnh4O8uoA2dxlnOX6lwuNnF73TrzzpO79SkJIRAJpywuSdbXQy3d
7NiJPtYBL57a+g765D90WqGTHyHU8Lkyeuvz0o3x1/sz3DjrgC0kGEAmlCBfr4dt+CntGGl1MGmV
c8lmHr0kqvpf+I5yWuQ9POLAoa9HGa0pIgtmn5RDX54NS9EDN3HR5xihy/3ChCQMgCsM6traejKa
HcUzQyaEakv9YhQcUgprdr3HOtzaGj8V/hC30WGprKcE1aiJc7MOOpEUR7dJ/5uEFwfF4O11jrZG
gtcPGYbHW9byrz8efqSeQsUEZ0BtcS8uiBS/ST3145Ba9XvfGM4zHSrWCGiDxINeDxWxSZQRn5fA
qhN44sOont0F+aeqM/OH++u0cf3TAUE1mE0BB2ZN8GMLJEOYTWUQVbZo/G7O1fRJd8bxAbCBO/h1
p2aF//4x6Q4A56JaeNuIn/GRTJghzhHdiJAWCrB+2k2Lr2m9fi5dd68ZvnWm344n///bRCQPWc3B
LQLIU7zWda8gjq7PD64IjSBv4/iMZn680wmR22H9JEj/E6BtPHnq+k4uea+tDi5hoCtleaQ+rh5y
qisfpsm1iTK9wh9zFck7z0Vxb7L1nfN3O2eLIhioGFJJpA3WPDgnsVq7brnHyraNHvJoQSith9kx
RHn/RWq4Pzg6B+b+wt4eEQaVqGJJEmfk1b719NGkHzPUAX8a/rKUyuNETuHry/vt1GA90LZDvBX1
MvxP5IX6Zk1FJSm6htMERT5Zv3fDNPsT/rNfCgS7do7IbauUsRAPpJ0FOAew7mpaqWXnysLMggx1
kcQfss5N/VKpsh/5VFYf4TiW4tB0BURSMWndE3hyntwMghkC5UuU/LDDDNqmawJ+3TlKt+8GCTbB
oSSwye8gV+TNZ2iGinKIafMZFCP9gqkFXa6uNL/eX9fbS4KOE0AIBB4oF0AFvh7FskWfxy7hTYrb
JqociuVHzuC9iqz+ro+9u3N0tibFgOTsVA0ARq8mtcx2azaUPAPX7s1T2+Z985sau/YeWWJrWlSk
aTVDeqVzsZoWBe9yYeM0wVzAn8QLKAeVY9uRLx18nvEZ2yvx/ww5ry8FamMkSZIGCLhijR5OXUyS
W5Vd66Zx9IC9XPXskRS+9gr0Gh9miPnqzCEMwXBwuqdQeOJHZqMQFGZe9S2Fs/+h6yP3gzqU5HNS
Y/IB/W0zcOY0eslrLQm0otkF3MjtffOjUWWTRVqE19f0DickYTbMpA2SuS8dBGcy9XOz6Pmj0Y/F
s+f06sfSmo3vM5z0ndRya4VAKEgIGpEfHNTrjTfXbj25g0Fc3Zv/iSnynr2lKZH4MH9vAfbuVRe3
hgNWhDQhnUeJTL4ezigTL1TbpAtmvcv+KRVruggEkQ/kJq4vCnOvvrNxXwKw5Y3gspROxKs6HL4F
ZtnjnB1Mgz48x32r+VRRzYca6aSdi2LjPWAomeIxIInX6kypZtyrWaYhIWm1w3JyG4G1s0qCgFMC
Bzg3OjfoQIPuVPhvK1hIBOEfx0vkseVv2jFtZSt5mwH6X0zLnoM67RCZ1sKx9dM8Cr/GSj2/VKqo
gnQMw+YAQ6+bPljG7NZ+a0YIB96/yW5fZX4OIkOy1ysfiNUXL7swd7tKbwMcXMR3/D/HQ+sWE341
Y3xKabr9iJ2pyk+VPiYvc5mJ0/3xN84SbxU3KDJHsusmd+Cb+9rrlhAtzq4Dvz9n32sBasvBZPqh
cZTo4Cbp8jrXYrzUlbPXi9jYa+BxAZfKteCJXmUY8AUtrZ9EF9Su4gQN/oWfdDWKP4BgyD/fn+Tm
UFRnaG/LsuUawtNDhKajUnUBAYB6KZbI9AWgvQOaAe8mSbC9JOQe7ShZJ103TSuhtb1ncYKEitDZ
eVHasedptpzM1xDcPXZ6vJf3blwSb4YEO3W9hG5q5HayIAvfpg59U9sNE5JDy1YOyaLMH4fOmt5d
M3k7yRu3kwZHVRRZwxZg+rIEkd3SL+rn5aOFbvvONbE5OXlY6QcDNbFWFcpR6bQkNLMu8EgJn8pK
T57RulCO3jInsIVyz/50f69sHQiDZgbtWuweKN1ff806tmt1Sbo2iHWR+GGF3p83JP8m2Ix+gvE8
Pzqd5T27Vb5H5NkIMqhcgLZyZIsH6vj1wGkzdp2RtG0Qisw+k+S0BzXT3580QkCjICPBQbLJvrp2
5waJYpusO4jU+s+qzJcnxH+RcFrm/nj/Q24cOmkNRcyL5xigvtV8uq6ulmggqbLDGmeGlCBjxJLn
0FjhHjJ04xIlDGJadPlgIK+7+eas6R0wyiJoDUN0B0xJmw+tgOl3CBOle3SHevk9HkbcCM0y+5gK
AHb353oL/ZJ9K8an3kWCzOG/XrzFRVColKgF/nHsvDFxHAaKeo1SmefWoG6DXr17xAIm8cve9s5S
omTnN2ycFLrQJLCEJfyGtfxYlKrz1KMoGpjFmJ8QIRx/GxsPUPJ0TApvz+J8Y7f+LGLCLeeogI28
nvAs+g6zZiaMVkX8Ia/s+OsguuRy/7tuHEZG+VmDUi3S7tUbkQstdghCmFNmWz8GlHh8zyiaJ8+p
6w9Z6owvRDE1ceCyd+9sbSmCPOjlXAZSFH81v8lFCK9VKQlEmnWJ29oNypT+UoQ+8qVDwYpGm6YH
02JUJ8ed8t/vT3xrMWEW0+GSTTbqmdfD62mWS3YM+0kzFq4c53tDiHzC1OE/VYn1nUt266jS/uG+
A7tIYLtaTDA+ZlwmXAoL22byK3QiH/US8MNCE2Bnm94uKf14RqEDg/go7dHrmVWu16ZD48gLPZw/
x7YVHorKK33wfNY5GZua7l0I2ynkh9z/prcYaMJoYExSXJw6KqXb66ExHutEHNVd4FhROPhZjGq6
LpSWizZs69xXZ928OMtoHXMX/7Dj7HT5qSO1yU5ZFZu+2jdtigVM5uC8Y8RdMJhj/+fOj5Tf+jq5
AfcrldFYC0LDdcjv2lFaJWPbB+0UzR/0Rb5EIqt80U/lORvc/uNiv9DnD7zIRI9KnWzrkhjtu8Ft
fCsprczuozpAZ+T6W6EkYddQ4vpgxtUKBfDhRwSp/YjDU37S+qo9puH7LTElK1tyRKQyLRwceSje
xKLRoldJFHbwmtIUvUtlmQbNz7POUM+jNidT4PXtnJ7vf/DbvU/si8AUQlMUNjlx14MCN3MQTiLn
FvXYHmhGRodpsMPfujS3dsoIt5rQthRYJ6+g32TRGFmlc2LmSHgYsQWhgmTjKTSMwfMzel1s/zoe
H/sEPaxz3IMU840RlMxhKO3pr6VVBuPo4VINWmax3CdXtG1xUBwx/Bj1Fh89xZ3d3/NprOdT1CtR
73el2v1WDbm7lyHeXkysDe6hQL/4g8LB9efCsqEK85RNKVJyIXO0nQN4KeW/qIpzqJFD8fru5SE7
IYSg2kUBZo2ea+yUf97J2sBJzcj2zaX2Pi+jab221ujt3oO3lxNwNpJDWjpcvPzlenZ1lqYIRzrK
AX5i1TxluhFaP8ZstK2DG+eF+wwUxhp9nH7ZpUquNN3JKkQa4klvaOkpH3sUx7Gnqr/ptBPR3kS4
OsbGsYqfoiKhYC6GOKSCoizPSCAP8Ly82vva1Hpi+FIRijrL6Dqf0qWMXxexILCtosKfnsLUin9z
Qld8HF1FjYKqIh7ymzymrZz9P87OY8dxZQnTT0SA3mxJSirXttqd3hDH0nuX5NPPlz3ATIsiRNRd
3FXfU6FMpomM+E1hOFUAtrCvT4jOW61vRqD+glkZLStoC+FlDxNUryUQzYwpxZpUWePHcGXjpzIv
RsPP6xWHXa8QauEva9R6zzVgpizQvTSbzoPSuuPzRIaX/OhAgiLYqA+xfmo7rxF4KavRR0PkWvOw
ODB/AREUnUN1zHZ/rg2aRwfv5Zvtima1vKE4klh8yH5efyEmtRIJt2agdkb5kONK7DeD275Euvr3
/ZV3s9JlJJkhoyAFlHj7rGIPVkDhcjMY5rn4F/aRc/bMtgPTnxbtc+p1ysH9dJNSbQJubmEqt1MV
j8jWJn2hvk6Ka/9spFfU/WHtTqAUzQH/xNm+TalMtXbnQm/MADnCFkPl1vs81nr1lNbRm7kIDEjj
S9FFBKN0w6LKhEgR10NpfNTi4UNcdvPJTHv7oSmqf+4PSn71q0tTRiIWHRy2CdCB61UxlY6Y9QQY
tL50eBGqaXNWgMrhqzXFlzxrtc+LKK0/7gfd+14QtuTigCXGYrkOmrojkgET36tYStZjOrmhpuNf
fT/K3veSeRJtPhYjL6rrKAgCjfbSMrS+6/Q/4q76t6l057Pd5gfrfS8QQwHqTSNMsnSuAxnOxKNi
EkZQJ1P6rgY+WaJ2GSPOsUbK49sHRcmHWgyNDEkwuo7VGHppF95sBN7otSFQr8UH7lU8ioIG2P1Q
e1+JphN8MhJ5UAGbUMmizVaLxlag9dBN1zpOLs4QvdlzlAVo/V/Einx6ba8pQ59rF8wwA8qGH4sY
2xOi4evZdFCB7Uq3O1gUu4MCGkODXnp1bQdlK95iNu6IUjhOBS/V2KN7HBVOdKT1trev4H7/vzhy
zfyWkUn9R91QiGPMpXOmJ9X4utmOGPJ56zlvFvep78rx2/0vtnfwWlTrJOlctxA+uA6Kv3xsF9VK
0N5sGj+K+vT7RKn/3CaO864Y3PqoFLk3nRJUKx/w5NyG/EW/DTPTcgQ5VJZ+kpVWWFhVF1Sxqh+k
f/tRWCUU9PGm3VYhF3cqZ93uEVsvp+HJa6FKpXouDi7IvU8mgWg0eCkkUV+/HkutZVWZDroRYC6Y
gmJCHH9ApQMOP5ezErnPsxf9d/+D3Q6M5pjEzONLiurWFsCe0SVvtJnFTyaih57V2J+1yXC/3I9y
k5tJlhl0btT5qBvTrb8eGNBqPUlmlTUPtPaSNLb5MFGn+1TB/ELNMZ+gH/c2dqTZeLDbbqeUyBxC
kgUqe7ybtN0cO1yuOsZXlc70zlCM9Dv+wuNzzXvwEWhaf1bIyg86TXKVX19pSBBQ8/Skt63kP1wP
F6OBvkjYfcEyzKR3iuX6Vq5rD2WRjg/3Z3Y/lCzEQxpkjjcziwqVhuEMpmVJjMRp4bRtkHmTflpF
OR/kOLd7myI8ZVWIWXTR2AXXoxqsDIeilb2dT2MbSIvM0E7yxNfiNP+aj6VyUKneW5q/XrFkICQg
2yd/qjmZOseoCMOLjgMy7Bl6omsefKu9BQIBDAzOL+30bf0x6xQYs96E65vXp+9RoZ4vypzR+V6B
n6Vp64YzGL/w/lfbGZosoICQ5CFJkWy7KmnoDFHfsUCUeH4u9CI5eROny/0oO2sDBDIFeFYjMbZZ
sEmtvwRhzdDKBdNbqZ6Qmnb/wXOs/ABktDOLLHhZ90CBDGCT/Cm/ncIzWvCTXbLB9UyNQrxSMl8y
RUJvbepAM4E0CCuuDxbkzvhsCG7SL4YlclMP140WY8JpMAL6x9M3akbVd9zIyjAt+uLgg8kPcr2j
JVwDTLJEn0Ge2pzMjlVilLTCfNbdZf5oZrM40eJ3gsJEz7pomzlQSqV8EnFSfnYTvTwIfztSKfXI
HqdD9Ytfdz29RTIVqreg1KWX8fzTtSO1DcGJlCfokfER/WE3mBQP52PK+uXmLVPOq4C7VVE+bfPu
0qaL+dIBo7ggFH2kiXhbe5eKOy7KzFDeYF1vOQmV4sBBG6EoJjMsu7SaxEllO5w8avHP8SDyF8iR
2bNILPNpVsSLObndx/u75HYvEhe3GHkzIfuzxWDjZqfYxkqdWosL8aimWnOK0zU5/w9R5P1K05yc
b6uCRbE4j92CovCsj8NDSmqLm5nxZilXplMWqNgSSJ7axqYgZgydUPIKNXujt4sXI12nR9SM46fU
hsjoa/XQX94+LM4vWWWnxg/M4Xphxmav6SuSh+HaGt3nQYP8MzVuf3DJ3d48jAhEMkUrHQ/SrZ58
mfG+qKl94FuZmw+JGJ2nYq3FyVNF6Q9afBTv9jS7jre56ZYaTydc4iuwMMq7AmmC75ghLA+pVWeh
u7o/B3RVDs6ymyFSl6PbBlqEe1yygq4nUo2qsSljehZC70x/ykYvmE2nezClA7SW1kf22TebnHgo
XUliK41LnvnX8ZykWvshm1gpSpKe6ZHgu2JY0NBMYzg4vH4Bka4OTxlLag/KRQKKcJOjCI7Hesxw
l+m7afEoPIr4B2tJfHDWcXqEs1lWeN4sRUCByju1jWf8qaaZXvpdrmYvw5roX1fdKF6KJdNe2rwo
KSCJCZtfsyr/tBOX31+W9Xde8v2DZnfLp96YpkCkRit8pe4OUCi7M8eZRW2d2xU5luuZqxC8WATb
KUxLYb/MqjOerIkXjtv3R1Wlm3UoJ07iaKWuKpDuTahROIjZ8d4OC3v5ac1u9ecclculyoYE9+q2
z6bALGD13d/Te1GlKyPKjfwPHMRmgF6y1LZBM7KGp0izXgDBLFBfi9omPpcDKIyEZPZ0P+jerFIh
ASogRU2AMF0HXfMM7DXwHl5wNsImGZr2AON7CoTVkaHybqhf7DPUgViTm7t8lrD8GIOucMCF0bcS
qw3ydI7CBAeKgwxsb1fTLfBIGjiZqTZdjyqB9WzOknEPuM29OJjahJM1TCclT5Kz4ZXRt/uzeHuf
smJo0LHLwENTet9sNUVIVx2s40JNxBmda7P2zhgOF09jp9Qvc7z2z4rI+pOkWfxDHVQ/OWpWH9yo
OwuIKFiv0c0Gd76VY/dKHDvrys3DfkqdsAPnHq4CPrQ1p8t7L/JawIlmdRB056tKEiV1RAzewZ/L
a/63DLQvh3ks8HoIm8ZIT1EWzV9WzemDVmBUdn+Wd0NRlJIaDuDstm3QttLyZZkJFXdqfOkRPzpP
rj6+762uePthA5sKdAKZtaTFbEaVlsZkGpVCqKn1/Dpa3bPStiKoq+6oxCG39eaUpvgli/O/sLI3
V3mZSQZLlIduVHqhGufWpfH6LrAmz/sbwpHACCkxH7oBwzCls46eRHuTikEyfGXZPqUYcf39SOV5
fPIgh6CGsPM0KhFK3KoeaE00HhRzdnYlHQ+pqk9rAJHfzbG6OlnSltZYQPebVESMu+a1iFaH6e2q
B600isv99bK3H6iWkv3RI0VGZXO2oUMG0T0XRZjHevNUOlZ7qhu9OmtKh5GNVpaATrL24OiRg7j5
nL8F3ZwE6VKuU6cQVETGVPIELJbXOiWNr6vcecwNIzl7uaPVvjD1/I/7A96NTQlLYjR5M237FC6i
aMOkrzxXxGA8r5U6+GSGFmhyIwm6avwz9yoNyrN9BKfbW0SUiyFSInFBerM52r2lqlwlTYtQHdb4
YeHd+zVTKR5wXB1Zse6GIlv7dU1CDdy8kqhmFVWjVgXW3tqntVSd1xrBvWAd1bdbTqDAL7FRvE3Q
q9/eV0yaMOfVllTAMg3WflVOs8AYNRNOd377h+MtBqaTZA9H0M3OqKgFZrbKcZMsdvW4lGi6+WjW
fG7bTrkYTW7hHqXRYdU78fV+5L2bi/ojTRbCww7fku7tlJe8M1ucdCvuArqXGee2U/tHd7GTYOzE
kvhO6n6f2qTufF1aWk3U1Q5S1b2dCnpPao4BReOldn0ILVGay5pJHg5m5j2OOhYHplkldGKrPzU3
NkL6N0doDXmEbzcqmQGcTZn3M/LrmE2ql1PcLMRMI+DMZj9+cnDUOyim7W1J9HJQzZF1DHurqIGW
0iKw3cg5XkfxoTL5nu4iojO35U8nskD5tYPTvF/svDvaKXsXC0pEqI7TxeEO2wxwriajyruyCM1J
75rAHNL5JPo8frCsvPueDY37p+vFIvEBTy9Bj9uJcvBZ9w58Xo9SoQISCFnJ9RQPaIkkIkZU2uaS
ozXuYdKWjFk4q1RvsgpQ/v3FvHc2cI3R7Jb85Bu6VlrYNE0V4lmZBRxq8dZQAw2BpFtXHOzYvaE5
yLJQWIdTQwJ9PbSsEw4CtAZpj5ei7oQy/2vRRP1DYVfLae7XN1OueY1QUuTGQlyUt5zcQb+lWbbZ
aWsUx3k4iflz3PXj06CSaBaR3b45oUPcQILMOYvoh2zzkWJy6s4z+xzhv2a8wJJ3Q9BA07nspiP4
5a+M7XoPEktqKUgnb5qbmwXiwXKiEFySsSqp+AO+xgQSY0zRpuv6eX1d6OT9M4tCBL03pufUtsZP
U13BRaN1cS7nuT44DW/PIX4MjQM89JCm5Ty8nuUCrxVzWHPOYSUtvtSVNedIpfbmgz1TrvKjsum/
xmNTxQcLdzcuFRYJIANfsO3tjjqN/mHK8tCY7L+FoqQn4AbOy2hRBue1vYTlaBmvb90sUG059sGO
/SKebcbq0e8yy7ZG8X3WiveU3fOzk83qu8Ww8jdn04TiVgPjL2lu25t0nceYP8pn7jAXPVtuurJj
WvzEuu7Ikup2X8pQLGBubHprW1Bx3yeDNZqEmk29huWndQHCNUvYxrH6kK2j/vj2WZS3FtAaXFnV
LRmsS+1Rr4qW3VJZHxK3qwPu8ursoth+EGlvZDwUWB0S4npzXy1VarjKzMhgLvzEyRvb8LUtY1T1
0/51KObqwMzy9n6UuBCyZnD9vCq3H83Ul1hxaieDKt2258lR+g+t2+mf3j5/QF2YPoiPwNHlr/jt
XNP0mhp/2WTh2AMvpfJhn6ycNtfImXO6H2pvQL+HkrfHb6Gq1ESjeyCUW+fah3yIsktu2Efyz3tb
mXeUlHJAigbhsOsoQEu5hEwvC1sY2c9eNbjvIimxaU0i+sup7DxohsNm/M7aoEPBGxJMplSv2NwO
cV8hSTwZaUgH7Z8oonRTroZzoiEz+UukHjV3d2ZSVjAhe5Cu0qjYjDGyDcWFxp6GNcWwc5/Y4iPE
Hevge+0MSvLK0WqSIJGbBdh5emkmLVHGspk6H+k6yAFdk/0UiSLe4/N61JGQC2BzG2FlR12BTFSS
BzfvRYGOMBENuRZFF2R9aQV2kjj+kjlHyjd7objwKCxQz+T22xy+jejyOB/4YEVUdmFjJz0yI1w2
YEaOelh7l6ysY5rsYunRt+0rGUlepjOHbljMkeprWaf9rUWKWflRSo2b5khzchMzkXx29RLPpR4Y
BW/xCl5bMJf2+Of9bbg3dAlFQGSIn0Wn63qDIKrrzpC9UvS3lPSDthbROw69laQwPrIg3dmLaFeQ
+rKGEIDfmtr3yD3Y5dqkSL/jfArRvAOAM2J6nKSw6PNGi041dPCHtw6Q2wdQABgjfITwmrgeYKLT
xnPVXAnQu/VOuhg7PwdQSlKaZgdN9NstYkAYBxMGRJou8JZxgUyV06h5moalmAs/7dvpBEqtO5V1
1QeeBvj8/tBuN75Ekkoc9q8rdvtOM6IYaNhgxeDbuuQ7td7yZK/JkafK7QoBmQiqXW4O2stbGMeY
C7uw2XmhGGYjLNus9SOrz05e0R6RhfcGhOUmDzODTijX0PW3mqtlySpNQc19NRWQboZ5mSnzh/en
Tf6V64OFCFSF4Y2zClnN11Ewj6EtOCGuVWlT9UntvOxsI0wYdrwNLzn/me/ESvWpb5cjRMzOApHg
TnwRkXOk5bR5psxz5QivQhJN6oyfvcEbz73RL/9Wa6Y+DFW+HKz93XiUTWX9WW6BzZsz5YjprYF4
UVcuwKbqIsD2MX709Ha52IWL/8D9qb3d4jweyPTov6JCwje8ntqiGbwqK8mQ+6yNLk3TmhhXrDok
ts56olllPhnpmB0kLXtBDcl+4J0gJf3kAv4tk5hyg8xcCBFGsahOej46Jwdh+1CzR+UFxbT6UzpV
R6znnV0BIPj/B5VT/1tQVe/ASACAoBNqR0Hdru4zTSioz0MRf377pFIQlkp60hNyS0Mc8qKbp0aK
wdEw/0vTZh07p1Spzqm+KGFfspSq2jmSad5ZO+hSyC1PLRpd182nNGvR1yIpRJhb2MXTdVtCIUzt
iRzUo75nuZf7o9ybUHq/6EFjqcdDfvMVm3H1PPpRqOs5SxuQ6gwns3LKYHYw1rsfaucA4GkHBoHm
JX2F7Zs6ipR+qkeg/z29m+c1Fsqpi4zKQzM307SHJtKUS6Sp1Ts8e6OD2DtHHO092Q2jDCNppdfr
JtdFNrbYmHHfza/94C0fkLvLvtwf4M5couQK4UTnuEYjYHPOkDXhDDW3czgmhhUo9pheuN6bME+X
9uBdsrP5UCqkZykPNiT8NgVgL83zBfLbHKLSbD51+bRSkVSrp9Ki31egTfBNKafiIOjO+FA7l8ox
0uaIC/d6EhdVWSnNpHNoYyfqJ1WhhslEuQc65RGL8nYb4M2rAqiVJhNM6uZKsq0+0rwZm3FWZPpT
AQQXmOvUfKaKB7WRwv9BhXI3HkhNkDiAj6h+bIYG4gIWF/mQuVjuE0o86bsEbdnMr0Vc/tV6Y3kQ
8HZBMkB6s9IMm0fztuPUu0k7Cw05dq3rrFPcTsNz2ovh4CbaiYLcogQYQdtAOnmzu5NkzQ29VVBO
1sziQcIgnvABOBIq35k8ijbIFPEYYlVuC0brZPSjxq0aTokxG2TU83SJ5jj/rnRj+rxqXXRQBdgZ
FtLeqMuDHcYSapvS1tYMz0iYY+jVpnppnEk5Jcah2/HtHiNtpREh5bWJs0Unr66eI+u9juGAzdbH
uBuiJ6VbUk7mWaOcPDofq7zvDr7Y3lwimU+agtSVfFpeL8Q0VUbyFeR/KWu4f3lxVQQxfBiU5mHr
ZZNoT289s3iBUXfkq0mVhC1ME5VFOykahNL7sRQnPUnbp85kwVC9TQ9C7Xw1+isgqai3oQW6Rf0s
Y+at/YCVi1ZN7VObGdolT3iSvHlA7GLgYGxiaojbC23FLqJzNQYkMBb5qGfdcMpMaKdNciS6dHsc
ghcBYw3dFZgMxNPrT0WzKnGGDHFK5Hi7D2avWl+8slx1HzKyd+QV9otKfZ0+E+3XV0LvhSN4kxiI
EXINhHYRjmlSTwHm4hKWv6au4+eDzvNqpcvyMMblMl0scpokwHzPGgO8kVSesI1qFX60Nu3fw6pY
fZB7Q/11npflb8Xt0y9LYk5/k7ci5qa1hRs9LJSYDb+YdWMN73+g222FtCcFBrRaGZC2RYlMkBly
I04h68bUa/xElPXXnLZR7JcolvkTKm88B+aDfXUr30OBkuoQRAIkVljym8vL48Tty6TBRw5W13cR
rUqLJay1aidsqZfhko6zfTabPGnP3dxR9Fgi4z/F6dB5XPPE9A6OsNt9jiutQXkdCIchK9DXi0ck
oP9nOgxhbfTpM9KEymmJiyIwpnx4xqIqPrhv9uLRkwY1QmucNSs352+Js5lpaa5lA8lXaelBmeew
MRHU8BOwk/6o90dyNrebnTK3h5gyBX2KtdvN0U+0VQqIkJhCpS1Yh44dWOVH2fJeFHlU0rGl585R
fT2qyFiAaAPGDKcq8y51ZGlnWlJHIvO3Gx2QN7bfqABBJ6ZDdx1lWjutjh2ixLqbnqi7dZ/MqM19
lT34ZnSIDEWOiio7jeAthiDDoKgsvJb0v+zxR17L+Sc03u5ESo6uW1TH3+5vxr2hIbYLqxwJaDgB
m2XRIGwPfYm8uDGFG3RNO2W+XtW9nxl28ffbY8lEhOVH8Z6SzfU09kozsmCUOVx6M3nm9otOFJ/y
d5OyVO3BLbBzyLAgpHQjrBsShc24OiEqToKYx5uK2LQiPMeP9KT2G0BIj5j7ikDnmX66P8AdGAEK
5STHaLxxMYAsvx5hpLWIU6nyjBbtCFoxTV7LfB6DpGJ/uYs1PixWlD7qqRoHfauu536ZtB/3f8Te
loDuDsRI6rEBI7j+DcKLvRVWNo+QdlQbfzZFp3EVzO5f9+PsrRypcSJXqySMbcbqFo4zpjNx3JVi
MfJr3BaI3L0z50YczOve2YX6BnG4ZnmmbkLRS1hmZYlmKkd17GdDbZ+brOBed7tnO5+nP+6PTK7D
65tWZpXU9X/5qgAlvJ5BnIvTKGnlO7WytGcYhSV3rte0/rSu2sMimfpJMnr+ZKx9eD/0zrKVORgv
EE4ARrzJ/gBqaHrZ4ZLgxmt+hu5UDABPgA0Y+qD8oFtY+cJpxOV+1J1PeRV1M79GES/rOlNzMLAn
fMjxrH7W4lgEjTceiRzvD1BWoqWXOcvmem4ZtNKqC+ebUOP0LEwppFfVlDdGrmMUeudnN9eGg8NA
/tHtB5WQVGDFdNdR17kOip63KGJbE6GT41GZx138PprXt0OzuV1pSsrkisfCVg8eEQ11cVXERlIv
/jEgW/W5WB38Y4xRP6Kd/nr+bkdEqY+6N7kUSitymn+7zREviFa0VERo9275wUqK8XGKIxMUcVq/
14RQ/hkWlGD03umf1LisPxtzPqwBh0P+OZ3W5JMe2f/EiRkFpBv9fzRcKcEW1hKi4TsetRz3vjlU
Ot5pdL8RWt+kOlE8r3XRcH3qyVqGmE7bSBWDsMz0NHpAi9I70XIyvtxf07dBKTFzDqqcxnQ+tgtt
tgdryB3Ubiy1SRe/dfPmk1qp7exTsE8/auviao8jdJ/44Aa/3UyUY6RIESVRtFi3KIZpMoCMLBR/
h8W2z+uAKAav+8Jfpyh687lIKMnh86TTGiW161VgDziE40ND7W5RKni7DnrFyAbaHywFUQ8f/Zv/
wYsD1DHvRMAhgGO2th+q0naDNo1cqwO+EWnq2efSSGY/1TvtIGG/PYUZHH1VxFuAlN+Y5OESqWdm
xaopB8fEAmfN/82Vyv3Q1nV/wkkoCq0BEqiK1N35/tK5vW6IzPFEc056VWzL90ZstK3tsZGXZhWB
l4vopS653pJoRtmgypvu9X8IiPIjrWsqXkBWr78jqWu7eKnMlV2nfXag8PlFndVB2Qn9nKSAg+/H
kxfY9ekhJYKl0jIMfRKVzVMoNrXRjBoO4XI2sqe0M+YnT6s6f2lXwDeiL15rwByXGvU7dHO6P98c
Hed5SjcGP4AOyeY0jvWiHekJ8v6zTfrKcUrR1jdKl4PL64Ygh99xhmJWvcvScThpenuEWtvZoVc/
YHvJzq2ilbMzhENLE4/2CBiSoZxekLs8Ijrd3jxkErSu+L0AWuk+X39ZoWGqWno4lyUZwmWricWK
6g5HSIS9AXHasSGpJErnmusoxjxbdjNhgNzatOyjhYNmicYmiDIvC+5/vJ29ITuftCakphLjug6V
8o+NZo74wOWeQE3YzP0KUSW/WUo1SJTKPoi3NzSohGQLjIxEb5OLTVUnGqtRcUnL4+rBVThIk6Fe
3zUgNQ9C3aq8UWDh1YEgB31A/E+268KQXdAOZ+Myg64cJMKusWky2xWRLXv0Vr+wcuvsDPpSXRZd
7ZtTguDOB3dMrJJW24i2EHAJbTxRYq5f8yWyX3QT27yDg3F3SgBB8iAFBEUx7foT0HKjEFTgG6Wn
Q/cwTibJVJd8SePCe73/sXdqJuSF2LCgJwAckCr1dSgxubHXasyIWjf9uevrPogVqrlNlzWntkte
M6hSFxyFBdtWdfH+W4cn2FrdwafZWXX8DlIHSm08ALbXTrvAwB0LVkE9Fl7MkbFafqGz2HjVGlAV
Y+ev+yPfmWOp+Yvd4C/Y7rahmmAl0ZRZPIciScdHx50oVU4T9TYrUg7GtnMYwxkAes5JwYtx2+lQ
yxo83oIZbGXjnlhAD3tcszILPXJ/5NxBx6iDOj20a7KGRpkegS73Rsp6B2QA8p1X3GbRjzYs2rR2
abSksfrkFsZfZW1X36bucH/tnIU838A/ssEoAm+R2C2SLJWaRhMtq8Y4jUPefEEyLD3QAtgdD/1F
6suoRdIMvl6yVluYCW/RKexEuT5l6zyfkgIxsbpUmoMvt5OhUKZB/QLLaPDd2/SrdbyqpPmCnamd
lF/Hta+eisgzPmt6rvtTY1phlWrCLwd0+96+PGUVhZKUBspuK4HuKKwowOYTlhGthohpSZrb1tlp
SQbjIFfYPQOgf0hVGKn1v9UZNxFn6weLpl83eO1Z1cr4UlZZfRJ58jrUVv5xsvQB54ihDDFpzv3R
c+vLyFvoYLb3zgAyarjl0JSBSW7OIm103Rbx5DmsF0Xr/QLrIsNXtUJ8TyoTrHSyoBd2f5p33hBS
z5niIsKfwBg3e8NcdLtYkVcOvXbAs7CejEsNXe7ZXSoVxOlCjzdCH+p+0JtxYtknC0jE4ybHNud6
AVMx1hPdxm0ldlLPj+F9QIKDUwni0TsVS+Kc7se72TBAp0CHQTdBhodEW67y356SNGRsrcegPMQP
MfnRm21zGpoh+1jNFK7uh7od2i/dLvYmBXgakttsyFjjVomrNtTntrxErpY8O4uGQ6iTL8/tTB52
P94vUZirRBdAg/QC+kWX5rmyTYyGxcC4E7b0ElmgJRe9W7/r2ZiOl5yOzktlGNFfPZl+HBp4gMUf
i6U2y6DGUmANHDvyoq+1K+avSMqmtZ9zpkXPZtdp/9RNCzeJN2/7fYSs8zEVNSr/SRqv7nuelHP8
sZ3i+bFUMtYoquC6CLrcblV/0FMvYet41jenNyCig+P/0mpdFfmWXSIBVyIDEfvrmFnfuqQc62Bx
vebvCkTkq5pVyh/DxJHgI6/jfkv6zIalnsbQlCyjWBGwGLtPcaao/7IRqQ00XpStvrNUCEvLr/Fd
H83xWz7q9lPR5/q/y0RLJLTNNf0LHeKuOWmCHpLfFECDP6yJW2Lnk7XOJ/Q/+m+0QFeMX5SoL4Om
H9Lqucw19+tqG1r8vuoT1fJL1mnzuo7JnHx0IsMcyA37TBLxYrWyPkYlxYnAQx4YgcjZSJ4K1xPf
jCGxhkAx2umH0pVp769Rly64FtgtF72rd7CSgMLl4YgTaumPGNB8KnIJaze1aHw/p+A1/bEyltrX
Jtw9zjXpx5dRyZBZr+hLDIEdmUvmj1MXP6+jV88fRwGJLY7xbjpY39utJKsxQPW4SNm7qrcFZcxs
M/yscSwVdtc80REvXuYMHE3QLfzDQbDtdSqDoS8JiJRCmoQ9X+/bYYhp9Y2WBsBSLQJRjM7ZjcYj
rOPN8S+teCQuSGb7tFm24llwcs0WRqUaIA+WKKfKjcUzjgjRyYqBc/qd7onXKLbGZ3tqe5JzWNCz
X8CiygKt0tojb2awo3Jgv29qfpGcZ+kgLmsQW2TpuuR6KhaHonZF+eWLMxbKhPmU5XXUQezU+j7H
YGjN3nTxEtLabnyIZ6taH0hKMvKoqhUDDni6Ap+kGbrmm4BaYuDzOSd4/8XVnMD/63LH75uxyx4i
asE4MDQDbGB8EIfoU2NluXGqe71M/EikkXbKS9s59z00t5OWROPHbupj/t9FIo8cr+h9d3br+DwK
ICxSM2Gp/NGanP+Qm2yri2dMKXxKxdM+cVI41akYhPchHqL5Z8dba/VbqHnppa3j4Uehrjj1TqbC
9k4iyN/+HNu9CBK7Nv9sm8ke/bTtx/dRoWO9E4/VbD9mVZZGp0hvlD/yOrbfO2LE+khzZs8LYVaz
zTLkktmDMYYtJ7PV6+csScT0YoLg/VF3rbnQ6erKxz5ZYazla9KqZ7VzxR84VA2PSycy/AvzSPsy
mu5g+cpYt+9FHtcfcDtCs0TEK7CT1nXzyB9HtzaCWHeydxnSw2qA69PyJW8y54lqJPLDvFsRiiqp
/rg+zVjKwwNv8/GC9DfXe14s63NclNUXo6fPEjirm/1kH/ALdbzrnkZ1tGJU60raLU2h1PO5jc1l
9D1XZK92jEJbOOUIiyKqDxzM75wub8JoKpOPMXpG0+fRbbufSabyyoxBOn3FiqpyfRHp8x+VF4P6
q3RR/aOq/Wo/1LyLIFArpftDpDGarglWS3mAW5/1Ayj/8johOPg+ccGXIrQ1eH+v/PhX0TVUg6eo
sv8YUNxDTEQxva+qWKPk1NtJ1IRLhXJAYHaRzhsgNZoqxE4xGoLFieIPo1YleiCGFtFxENFxhoWk
IVK/tBev/1aXbv/PpBTqcuKmb95jh4pNjpFq1ku5tnoeemNbGn7Xth1WA5YC1dHr6+zclYpSBPDd
TOOsz4PzTzUUy7+IzDv86VYfjeGxcK0lC9ZCG/9D9LrqTokr1q+W0RrLV8eIgUZC8lD6IK26WXmZ
lw5dCydB2TJEhcH+1Pd1+kqbXbeerZzZ86nbdrm/dn1a+EVlpyVKBkP8uTMmF5xC1a1Dxl04TC88
/ErvyYrNeg6mVNjitK6Lk/jzkBXVqZKqHbTXlsl4rHpR/QBm2wu/dRzlkiBUMvtV2Sd/paKK3tez
2xa0VBv1h1Xpg+OXhhF/GmdQ3L6LX0ZoxQqy5cps9R9NxSp0eA+L8e/UFc7gm6ObGr5oiuy9DsGJ
JZpPxWtsdr1+8dS5eM6nyLVeHC3CyDdezEZ9pOxuWkGW5amV+XHlVDrP1Wx+kWZXP0tF6OxVkWef
q0jaP4h8FV8ikBkRMmmx3fhlRGcr8AQ2ocLQ6T7ltDvpttVK0r63Z9zHH6IpbT4kWmP/2VSz0/nD
Sm8okF3w7gx8YZx8Gjp28mRmRv4xVswYtIUxNs53L8/c86RK8kreL3ZgRrk6fRgjvUg/6QCH26DP
urog76WQ6CPdrbmhMkziM4X2zkWeQXEHf10a8epgjFMFg5FEeEiiMVWjrmETWBNZWpyVrkLlNnOj
ZH3uzbkrnsrVzP5WImTVH4ssrpcT3cNEPbdICyeBFmeOF0ZM2eq7QsR0oRdl/gyuMq5Pg5nm7yl8
4HuoI/zXPlVOYzfpJYuaOvHrePXKd1Nsx//hpOM4J9znF+OsmGNvXZxiUf8U8+RQEze5DMJOy41/
UIQnB6qXzLisI4TTgCeA/bFR9DIK2iYasJB0Zgdfcj0rcMIwrUF9UpTai9mKqzEH2aq55TudZdfw
r673uUl058PkaObPOPXm9GFtmtn+OE/uWJzb2kvKMxw59dP/4ezMluTEuS38REQwD7eQZGZNtsvl
ctm+ITwyg0AIEE9/PvriRDtd4Yz+r3ugEiTtrbXXoGtv07syr3sbLAXfhFEj2ryobDaWtd2Im8r2
2q9mW80igfmoHt25DYsTLNluvdXz2imMhVrr44ZckqPZXovbuZjxH819u/9EpoQ7x93aLR9rDXIS
L1swTZBLIKAvo8N26RtvHI6tW4eP82gx8F+tKfAOBF9vYWrIrBhjp1tKIqxkF/4aV4UzUx4M3Ue2
pTnHDJGM5maxM/N75W6DuN1Uaz2C1jsqrWTv39bD6oiTaBoZ8pL68X3m+3SN5mj72+MyVvmdQWtK
R5HxWXLJRf0myEXzwSgNU1IIZfu1XOfejsUgzG9mMaItzjI9PYwZy/ywrLDnbm2+Zk9cveuVR6+I
orO/ztuSlrBgxxgbbCZvxTLNUSJGWmPVWZpX7GajexcV4wReVYl1IJAURyfiGyL9ZcA3u2Y4NE0v
bq+nt01haTP2xxFDgFplprjtLQGGAIOh/Ex36SJosaK+T4KZcO3bpZyLMnHRGWA8u1rGLe2pt64x
q35rTlB7+jr2h1K5cBZ1D3zlVcKFWj45H8dx4CwsN1X+AM/K7dgY3Ca/GVSp7bh35qZ7lw18lpt+
m+3hoQr11DxvtNzlfU/iTxGT/rNFEOq6ak9pLJD14SgXxb7TZirVbOs5yWerwUAgmsIlrptNj7E/
a8KJ1GL3Kcmpm8SNX0p9ztxKF1h59u1Hs6mqLK6HXryVRh18RVHKv1b5uefB2hr1W1EN3FDynJPq
KMqoimJmsNVLaVTiUZCVNaVIT4P16IY8hlFYPVUJxSkDUQsEFMfeX+wqwSp+PDYi15jk53ZhxnO4
sjpG6S0Pwhq2OQ7d1VruLWvlhohFKCeAJ4bsPWIAYl2sXGTvDcNSXZLjtvIV66HIOcyDmQEyCZPP
pM1xfGMNvRmclnIsx1vhtbb/UpYlHVxQKe9FVqYxJXDmgk/hhjv/wfaaqo0DW2Xb7tqePwAkZWFM
yIlaHrzCVUG88X8l0bbHXx8VsdHEa287GPPnpeHqg8IsnbIizIpLO6xA6ujIL0/y1sZ5TOElxjjJ
9N9xoQpvpK0WI+l42g9YkXnaDHmFonAXoB3dyl4FkZzZpE9iiwJ43pXnfTWJd4niTIzZd6gXbU4v
W5vFU1AL6aTCd8RLZQUN3i7ubN1H/rzxbVrL+ViALqyxNmrjDOBjhAdl4/Fz4kAf7oNtc6N40Jb5
E7TAg/y2KvqBJcwOw9rQO5lOVmTnNVxKM6kGrxgT4S1edagDaf1g9mvsnyS3WL8WngB15oTqqKXX
vXd6L4egqG0tyHoshy22UYN+AROleNTSJdHbasBXKRVdXyR9XoXLncMpVd2Fc7X2bGhJRGLolMEt
bic+asRlGLMj+3Icktaftge3k3Z2CFXe6LgEzqK4Bu4IqkEc6pI0sxLFSSFsV/HAUpAH0vsgKecq
nPFSNiw8qvvOfvE6skpOSPbYCcNqmo/cjco6DawujO6LGsJXbGbN8tCg5K5vGouKFeP4VMwHvKbl
kylHa0oLtZlfYXGM5jHL7XE8Vc0yvAQm/px3XCDyd5ipwa4YCqtvYy9aBKxNqcm1mUymuLnfhbe0
104f25MAJyFdwfAxH2xHM26getPTwCdaj4QKGUXsNyNkTTAM9nto9z7ErcGWscuFg0gFEFfiCb3K
nxLAe/khizzejwTq+iTz1etYoYUOE1MVIV1l532ppT0NScMIkhOJtU09Bzu5H7HR45wxJZGiNmY6
BhBFMOi4tif50K0NHspDG2wkyvqyEUk4sngTf2s85+jmwAdI1yK17N/eXAhnXHPimBehvsmq9DvO
nzb6WPkqtGgjRzcrY4ZyfnXK/IV4WoTZIqQXg+wX10RxP9M9u3Rrrj+H8bDkznfRzbYR2wyn5TE0
BlF9CLs1InYHOUYQe4iO5xsxC/Jn2ihoUhU4tUx7knC9GN8rIZKWSSlnWhQx4Bg3o5Wnpizd2w0n
WX5GCJ3y1CLddxOnr5iJbliKbEm3hKuVOJ2a33lbsZCCTCjgTyT2fsO1oAzux35gNmN3YRdQB82i
eYendvdZeRNlpGJdbnG9+ds9xwO9tdOP9CfQh+2fXV1kj2PbDZ/khrHrvVPP2kiBfNd0KZx1OmJr
6mRYLQf1szlrdDtzhkE40UdhdFfl2nvki+DKPHIXOOqqtRFBY276Ma80YYw1QatW4s6ZUyX44gZ3
9lpCcmUmLh68RVPhxzLsyniq0SUfssV3GzouYRwwqVA6wZXL/+V7mxfdeWIqPhaMNvj6al4/KQW3
4lBPxvijdyMwLWt2gxurR7SRhIh+3q2OhZuxFwzN/VqbkujhuhAf3D6n15zzis+8TExmE39A4BKP
jt3ilbKK7M4eNmNOlrqanEO5Fm2TzPlQPM3oUAbSmUdyGcuoVMWdKBRmejaWo30MqDk9jf3qbeks
C7e/zVbH+1kEJeZp5SS4i/vWkgdnbdGJHmTpTwumj5HxvHU2FgYeaGF/sluhjr6tWly0O98E8agj
ILHW5Dog57ZX8RbMGA5XToTEluXpfqP+ZV8LA710PK5CoU3gUG9RkmTTD2+YlP0QtFsjUyea/J/r
kLXQEjfRcJ2mO41ljUL2sEQVcFvN1BGL8hmDSRYdnIcflrHZ39WQs4zNqoosnu4RF2OEpf6JgVBx
m1eTL956nYdR5Qwg9jIaLmHASE3wuUQhZHAwSuU+m04R/gos7YGcW1NYHKp5lcH90rrTY6f84jNz
T785lNwS6hjUVm63uCmvP3F0nW5QiHtR0jRm890ya3PZXbjBFNQYqidbLGV+nkzCgM9h5ixsQHPt
fuFgv1RpTXdWg4J2zidMpOavKqh6I2GIAlNRN20EAtMs43pmLMlKxRjIHWJvdmesEEIVPOL8lvux
dDMmznkWNhbpwjJQnHyh9YD7JyzPbsidIMZkpPzVZFZW7OUydAHvxfRjYmr6TVWywGauJz3pQKin
qg/aciqScbKm/zZlkIUOmdVUp2It5uFAZ9ZUYIpqeLMEmcvHgGQDHhTMNpE3vPHlaA6z98kUM0E2
flTNU+yUfdCT9oWRUjqupvdr8H3uFHO5x3IVeo/5q0oyuFle9RK3nVw+rhAbyySniXoyVmGgzc5W
4zwQIhTGgqE0tXlWVWzUEIFiJ1vgy0ra/I9DOzjIQtZZ/TC6fHjTDGX+va377GXVZflF0TGDU29r
8zxYpbslWZdvzxp9hB0XrhGdmsYNdezkW54ndoNyIOB+VsZWmdsPo+aegwMVAslUr1Z+muFzvx91
P73XYQnkIoWsai7UA1VxBHxWB6OgQCS5FuIDyRyLEbt5vz5yXIMjVKuxfBWG2/8acGQVx54jckzm
za27eGtG+ShXw3nKVFbfcCNQv7xtct4XbKCfq+gJl22AT3qu/SawbVQ4/hgHg+kvcdatUxib3EPR
zLg6fB64HWLpD+Tw1bJkXxwCDN6rdBCM82PcWSRTFQ/bBLAc3dBfY0SbMJDpxkeMZpby1ok2guxx
gHU+j4XfvVO2PX+NalHP94NuQsy2uRZ6sTn4ubgvxyLsUq7g8wHUbukPyM+j/qZmbPCjBOa/i+CZ
dbejzIPHbCTXMl4gAOFDpTfLTIfOE/fhZEwf6sXYvlv13H0QWRbUx67bjRAUGWMPgSR7hJmwX9A2
qbKWsVSd99K2q8pQCYVC7PiWfA//ILMx3TS68czxK46T2xZG7NsZB/hKDSO7yewNM2k5px83i1J9
7MoJMBJLO28+FCYWzXFe5d17fGyVvgXWcJ822mTiqGZuzClpx0MZ52DuGzAjftVzC0iaYAIrWTOj
AW7ftnBq4mrUnZUUoRE1qZ5wc01G1UzuySb99S2e8IM+51FUh29csq1+NfBqn/uBm26y6L2FLnQd
3uRZu1S0aVD2HtkCoEIM4bC5zCtCNihYS5s0URHUSV2PzrPn9owrprDz9oELrvr3Q+FMtwUIRhYv
IzSokx7zbUizsiMEAsHpShrXsonvi17LZ/Kj++EwNUFeHbLCU3Sco3JpBgh4+5Uty3qvh3n70dSc
ow9mby1sy60yphPt73zrbb0tz3pojLOvTSzRCwxxMqyZoqg7SXqWrxGJRnbsiM0+iswZ2kPrDtUj
bFTjrRsI90kS8lXGavCDR6tp2s9DuWB/hFciuSnSsPlfrhqhQ+J7c8edcHEzMIBVUy4wAbU9VCN4
mh2KKdtjseW009Q6PX2hka1eChVSDIPMEDmbPmRwVY7VnsSiN5Vo6bAr6rrimhVoUyQFtoKxv9QD
zUHkld/xb/RkPM3wyNJhXvOGEYwtCfiJrH6NNzz1nmlJ/Pdug/AiwQR1vc17YUWxCDzjpsGb2L1b
fOLdZ9Wq8txou3huNxCk+8Jw5XDMg0mU9PcYA8SuI7zPG5eVIvVAtykJ1e7UNgVhFiWaTLrnBgso
nMwat/cOqtFDccRrM3+MXNHcdtoClRK9FZ1QwKjPiNODh92SnKlabZs32UyxYaQ0shHqNqrvLQZY
U2zPdfnOsC3q+ahmDBa6qcu+5gz9RTzMI6chfPByicNmc9vYpIV6ymDt0zo2XT2lPgLYl63pCGce
BUdFPEdqfBauYXyvWADfJyL3ioQhRfbJre3qrZzoGpJtGRzcf6ssO6ltBNwrStGpdPZzCY1qbpvb
plNGfrRMadyGnHZ+mi2YAWJqG2TduZbN1ib+hGtYLEqfaiOlZ9277oQIP1tN+i2uv41M7KDEaXNE
jJ8U42DdbCD0DBT6QZ0qRmFerGA50eK28xKCrg9TB3DmuxRnjlg6jJzY2YjjRzMdjqqHYOwjWiJv
s3+0hAV+6928ptm1GsxUzEncBVFeclKrKlcJ8zYZ4HCVjW+XdiutAzujDeJp1BCI3Ehp9+RbjZlz
cSi2l8nxFjOptd87h8kA7KGDsFSVoLpxX/qGsPG7wm0pWyMJiA/a0JGVDFFrvZ23/WrJ4eMVd4Qg
9x9wqS32tEPbek9uQitjZmjMcdumvmXKERZJW03GUzDUzpiEVmW/xd466x4zu91+tKTxhTc9iRHP
YVnm7/whPJa5MOV5NSxgsdYfbQABV9cuOXhR9ICQfPnErCIUZ+Sx7R2XoOGH0eScDHA3+S/q1rDf
bbg+R/ST80SIMVeAt4L605MVugHaZnQOoDmB23DNrJ0i3S/Z8yEXdXjgYM0jUJtFDeeeFFJgI9Ew
ANJoTJr7sXEKDkt3qd5oN1s/D9Tq9w4fp4wbY7J/9Rja1IcgKqb7yYn69cRv7N+6VSVoXas1AyJ3
+GeEDlA3thzXwMPWRA1XUGyZdQzj2D3XmvScw8qHfUSUD6gPpu998deAtsEes/I7oX1kJ0yFNqo4
UOYSPTDRBe0LOxdkys9nzzxoVqjH8d0YZlwTgDi+Lbq8NePe1/6uH/GnPO27YfrgRlk23ykmGjLV
zcxhY09+H5yFv4ksduDXfyXmsBZHbXCvTs2lotjYY5Fvpwi0/Rkbd2fHiz1uK3pm1nTWwFUqnmQ9
0eeOVk74ZR60bgwAHgL+GNQOyoOfd6m7dXI+0OlZzbHcalQEqRmqyBxiZ1i0d5ydiZCZFtAZpqyo
m0n8FMU4Fm/WPFyy8yLLmi4HdpyjOUXJZ7LTplkNkhHnHGbo+EaVzKN14ktnUM+DGobtRNciciOu
MofQzWi1TCA6ABrjyZ5WF0ciYddkd8Z563MOpsFgddV7gv2GOYvNrhqbQwvE63xwYfN2b4YOA27A
F4qOe5amL/M3kPVsOuvONIwXs2iX9qbCn4AkjxY3pP6uKESrnnxr3uivjHAL+59BX9r0M8z7eMYk
IhEaseoNzLNRvyymdfbW2l4eBhf0nFGBmLtfjjHPW58wP+bydUQvmWe/smiDGAOWKJs72cG3fanz
Jp9+hBa1840Z9pmfrD0jj4/MWUbzQzv79VwlWeS31ufeEJ7pH5uG4eA5s+aZKbJ0tnD7Yaz9njRJ
D1d87ch0rk88ZmSMmO/8fk1JbGX1yXENk81t4bMORlYDnVlGHI4uni9YV8sK1IVRSoEvA2/HPLdS
Bd4ZJagyntBG9nQaahFe8IIX26jJ3p7MgS3lQbQIv/mD4wfflB/WAZJRBqR5EburXwkJ6lS67ScR
UmV+RFxXs3QNV6e8w5qumd56erD27OeisexzEaxZcLeOyl9PpYMi9t7kVu6e8C7GnpR0iXF79AV/
fx+bITMCjEd06P7Iy3xtPviFaaxfMr1SNhiS6AhXbFnz03yrjk7g4Wq+saaZklmYNjMUILVlvNWG
mrM7Xwb1fJbtsrJnO4xTKJVKVm9I6kT32i+B6m/HzdyqdPZap/4ixzoj69GRBNEBd7rmeYRbssVV
R/9KeoNuA4YYACyJ9twu/FSzY94rPVbrvURkZ5w3k/qaTuvkDQes5/Rnhdfqz3HFFODG5xCoD6tb
Z5+NfOzNODfm5dnrQIGPqxmhVOlbR8VZJJrgUFH+3BQHgrr/kksSMrhgOdF6zgX/UkLd0NlNznb5
obyh8g4mIdz6tDtZPCt3AVfyAOsjyGlgbzHMT+MdI1T8vuuw2r7oIejfS/6mDzrMzYBbkixTkvHK
jukBPWJcDJENemU0xUPHfftdSPIuNhQuWto487PiyyRzaSWzN05z3AqhP7X2phca2dk0D5ayh++6
8cxPC65Ot4YIygYeTO/fKAnRk5uZnxoO+wLqXH3jVLhxu8203TP/mZu0z2f3rmf3LPFmK+Y2QmfQ
ft1yqe+bAOrd4k5MHnJHiDaeCxuFM4UWEoYA+PnWbtb6QfQiADINmpkQk4bc9cNWMPJ9X3EifjCN
UQJGt4IkV+UFhWag4cA6aCwflkfB2/1QDtDkDnU/j58gGoXvs7q16mPeZUHwvkdK8DJAk4Oh467e
j6ifaw0A40nu0dpru8Rb1jod82jlxubUAS5TeQ2stqxwa+/lZC3nLGuG9mY2l+K85EL2D56/gks4
pUf5jsYO/ALxL4MaPQ7gPYttFvchcsomESqrcvBmCSuYwt8x8RyywI0HLxi/DDm1KV11C4Gj4r5O
Na4j+LRqy/QZKCt3DzJEE34HfcpoU88t2yYts009b/ADZMrdUX9rfav4Xhl9GMY0mPLWyYVrHfUw
lF/GaSFHOyyK6t0kXOw8YRP3JK7pbWK8MtnjHfcl7qxmtkUPe/hjnlitX0wJ1B4GMExVGfNOc7eA
IbewOWNojJJiNTeuEe8Crydkhhky47oPmzig0xkP7qrXd1PlzIJXsnpmTMoD98J8DBpOPCuCYZXP
kuM8ioSWJwsY84WJPpSHubYlQN6mAaurrRR3+UqLlc5o2WYON43Uz9vK4XM9OO4HM8I9Abbzwrqx
pZ7se0OMYxmbjIA+5bnEtaEaJQqzXo6MkjmMwuIIRbM4ojk1VBIwtbKOjRXJR0/m20728+yHPh/9
d2OBtoXkdg5x7AvqUKdFqfW7kvidJ6cchvZujPy+SDN3rvJkgG0wpZmX5SFDHpqMYzgyDt9xA6D8
2VO5AL+0vOGIcLJqj0q4EcAPF0CA12mdE6Ut9aWj9pK2ao0zc5Fg6bbDYEJ2A2srMDU0i6g8OMA1
8o7pie4/WdWGzntzjfBr0Esy4IahW+eUzb2UKT5bLYKRVUbuzWD20wOWlmGd9OMMsh62bXdr9waw
dWFxkzvSINgfB28ef3KGMtWqS3NHiECzTa6fq4XmuoJi/lxV43au4FA04K4GM1n4QPXzWIzeB2t1
3ejOot7h9G759AN/Z0n+QSTDRBTxd4hVH9IjLOB+J5J1zaQVTRXYq6jGY0va1c1cXX3KJZcW0zfU
5ThKYogWITvauaH/oplySRlwIezCBM9v2vqGr+/1FmSnGjLHqp08KSWN1d9/2h+EvP2h//A/kVyA
Iu7//F8PVblFJcpC6DRwl+9k1fZPfSCzU8vs/r8/Ci427FzsQKgql0L6MsutRtciSDCxd05OWE6n
3K/VqbCG7grF/ZJGy6skiirEtAuLRZ8ArN9/VbGgmJXjHKLvIf+9zuSc1EFbntgLeGdW3be/v8RX
1sdOEIbojpIJJuDFl6tRwWVQRyJ4A9q+abZ5vQk5R6+8v9d+1C66wcJxN7W6XB8dLN2gXvE4g7K3
HcSCAMfJLHx+Z49xb4Uhx99/1StLw0Icgj0AMUpo4OzfX6JNcrmUWR0lkT98K10T63/M1pJS9Xb6
9ye99v5Qz2CoyrnOYrxgPefMsMVglBEpGGp8gggQkOrVXEug/8fA4zdaJKsiQsnBgkASjCjg9x8k
vNHjcshnMiZwexK9vAd7yUCgbYzcAgkkMA/hnFijFyQDEX6EKcB5aevCOcGncfcBI8ol+DJP/8PP
9/YEEsooThP76/nXHuS2F3TMEKJEjsS8J2UEbQXGFhEgV1bQn1RV9ND7OsXFyw1CaLi/P8muCOPC
VIgnrcI8TFYJQmgUHtPIojl2ZmbzdW2viB2IxAkSWeswwn6Kt0X8V33Grszec8V3ci4H66WM3ygs
yXyFO79R1Os3hixMQPHhHz5hKFpeU7f/ebLyMLzqfWxk8Pi6dNGtKmllzEJAyIhBeBBB91UI32Bw
xZlaRJBM6nxeroicX33mrrJht+6E5wvRgL+Go0H3z+7xZu8o2lIng3KDYxsJJMi5rxPTaq3j31fS
pd7mn7eKfQ96SqjIZFL+/n2hnKzuUDN4mkA+DlsHER4moD6u/ezHE0q71LYG+KaduiYE+fOw4BXj
x4ipH4Y2CJh+f3LnDlHut2vE6pXqeZXr+lE7Dbjrsi7tFZO9P48L1DY4T+zFkuJ1Ke8rHVkJ4pai
fVYTnsxFDydrY9Lw93f52i/C2izCj5XTguSj338Rd/gMzDXguF29MWH8xGRLde2dhj1/pVy9tlY8
4tN5g8ik/ojF2epIDlgmsFbgdL1ZJ529cWEIfUZs5Jnp1rkZmnw/qK45Z7/2IjEexgRgN50JLr3v
jMoELFVcg7fFbr8g9PeIsosmZzn8/VVeCvj2ZelztBO4jOYKQuTvr1LuYuJZ+xFCA8e/6f2SHVdN
FuLqqobVWtEyLsr7MUKVfLM4YXGlvPxZOGHWoATA2dZFOnRpGKcIt7a4ELBeWno4d6D1rOxd3LxU
0TkzJ33l5762cnbbQj4kFk64K/z+cwuNfkP3YZSEijwMDF8fMzKmkLr54ZUD/dqTLl5spsoN40xe
bO73XkoUZZUMVZ3hhSzcm79/w1cfZWMtg5cg87c/DuyQWJExc4mHNEr324SYOQW6ER9FWfhXTrHX
vhdyiv9/1L5s/1UPaUfQEg+8v7mIdFrZdU6SG2BRGBQetM1svfIWL09NG87gblSNmQLzb//Sdpmb
kG0ZCruvxVisE9qkFe6Wjo61DaPQcdb5GOTgPY5u5JWT7PKl/vNkzDux49vL8WVWZWUrzB1sW6Wh
rMNfbd9HNzXz4aPdWP1/XJT7o3AZMzmbbTwbL7PrfSMyGj1h8W9sc/gL4r2bIJr4MM2jce1Ocfn9
9kd5tolYjuabhvji5GwaNdplDteVnOkHxjPWx7FdyKAxc/99EzbXNHOXpyePI85gz9CG2UgG3kXR
syYc/aowmtOVcJgjJ8AJJTzSCpQWTFj7nr+DUd+VL3d5pO0P5TihY3P3W+Gl0WvpzeQx9fA3cXnK
723Dq8/zYsjnMYCRSLfhpSBC/W2hhvBrQR7plZbxlSVLO8NX5C6FI/ml1eGcM3EbdTulLSY2p6k+
9hjYtLl61xahlzKX7eGU9Nd+9CvLFcUwWySM7D2eb//n/9qYs6L15yFTWo8VQx3fNraE3tX/lZNv
cm0VvfZZKRpo2RFC78rL3x82KKgj9GZT6uVOmUStv7zpx0K+yyxdHKcBNpohevPKZ7VeWbsW7zVg
QZm4m1w6sDXYChKtKCb46qP9xgbjZUQT+tO3Zuqj8zAvy4cAy9jbapL2I/fB5gUE2UmH2sedqY2Y
q2EQiQTdQtSRZn3mxNammmvd86t/JRQ2DiZ/Vx1fLHm82jw8tyqoyybyvWEKt5hV4p3HxpDn0feu
+dL90+z8++q0L/dd+4qVDkwHDCB+/xgwR2sfF3qVFojIkC6uwTNutvMTwcHOm9IGJrbzrPwQSfDf
Zli7O2cDRkT2lOHU2MgzYVFLdPx7RfojsOKfP4qLKcp8fBShYPz+R42ApHYxc6TVwm/vgO3aY5Cp
9hzkJXlbUm9Jjy77QZqbSL2mh//NR08HpcAAzKy/0i++tl7Jasb4x7IwGXEu/hqY/3nW24yoNzxw
7iCcT0cxhfNb7lffapFj49Ku/9Xjen8Duwca51/I3fHyPrc0prkZSz6lSIoqGDP2vI+ypuCx0uFc
xwz/gCPazA2uFJPXfitdMQJD+OJ8gYv1ZzFF3wpgurTrHZ/5w9SViFvUBiXRDHFhQKZQHKsak/2/
f/JXn4tl1H7w7anYF++4n4q1VF43pabdOOegImYQKvJU3WXIxA9zry2GKqjQrjQIe8NxufrZbVS1
PbGHPfD7QlugBCvbQSKCecf8XJarPNjK957//uNeKSk2DWNgsqf3PKWLGyP808ab8P9N/RGjgsjt
6hv0BJAwZP4LnfOcSHu1E7oFhwgW5Vzp7155tTYfEvsx14Lud9mK0DrosbYKllJT+XeVD90+7KQ8
0bTKlJBn6H+D/K8e5qxfHgocQ6PgYCdy0elR3EIqAGVMKWbQga4p2BpQvg6yMgm8Zf7vexR/W3uv
25iHmpdlM5SY89h+iIF/o4076cvxsYAN3B9NRJVlYjZTftRRoN/9/cu+9m6Bd+jyeLH2H0kvE1IL
ogq2KTXUNp10b7XnCcueFFlu+M6G446ykFj0/+GhLmgHzty7fenFuxWtLM3Go1j7ddHfrS64+Rh6
xvdc4I5odvabwOCFX9kpr3QIdAYsYZv3SIrQxcGgsyrwGzeb0j5rJSC5o54mHSLCdaIR7erff+Er
TRAJ74idWbW7Ec1lOzLZ9qzmhR5MI0Z20J3desvmPBnMQeMJuXfiOK15nOpt/PT3J/8BJe4LF0QJ
6T7IThRetrhmt1H1dQQfiWOS+YYe3gwMMX8h2tDHQjiYKDpi9L6HIhOI3eE1QwYxbPO2mWv3mWnO
cifspSsOsKLQGPz9r3ulO+CPA1dDa8jHv0SBvHkxDU5u6mII2S2cepj/cCIemKybcZbP6xXj5Nc+
OpMDZEV7z09e0+/Hoy6IFh0GbjEFBMvYm7A7IIREnUp7umY899pOIhoQsilGXiYm6b8/ilmTIwuE
ZGkGL/1EF/yxY5ef9hRpkKfRe0sYWJ3+99eJw56HOQaV9g8DYLRwvQ/xW6Ve2wMfWJ16u5Skd0YZ
xBRX6/7935/32m/08MmMsDrisv0PiPuvLjvszK2fdTens5uZ57VQFqJ7OT0jm7SQ5VsZ39Bavv/9
oa+tGdKg8f3BQsr+o/jMZREtOTKEFFTcSfxogJjWlMYBXqGxWxg4Vyr5K2vGgVWM0RHdG9eJi2In
cFA1mFovqafz+kF45fgy2q4+gbDVn//zTwNV93BIo7xyIO4//V/v09tAP7etWphiwt4MwiFAfuwj
XDQUhPFyzrYrl4hX3qWLOpsazqiQZXrx24gbQbSCviKthzw7dv7ys3VL+1yLFlYzxO4r6/OVV+ny
NKRgeMNywb/ozZnDK8bG5pJKzqwUYmB9ghbhwkj3xZUm4Q+Lfc69vQ0i3ITYB/Dli2f5Bcwzv1zX
dKoKffYc3A4G8hgeK1VZB3+ZJBdSs3tXKmneSoEkx5PR9tZcVP6l3LT/DTW4izOCM55nsuSPgeNl
T3k2qjch18Bb1kN17tC9nEmwna4FOb92X/jHvY6ze4/XcS8WwmY5rfahz6UePm0wjDK0W569ened
I7uXHiIITaxe808R5fimH0p8SmAaGT8npy/RkWAkcM3N+JUSxnyAMRu+u2x1++J9mriQBv7IUrH8
yYCr1IZkWa8zLi4QwrC2qM+bEUlEmb1zZcO/9mTQeqBtphM4G12AlKGnChEU+ZpWZvBDZXseVr1N
b1Cie6k12c2LL3FzWwjUvbKGXlmuDEUYQXFjY7na9u/bMUcw1k3CWtNhmArYaX4dB8y6Um+Yuys7
45WTFD/E/Tmg4/ihXPxGh8Qrh2q44vWQ7dx+d2lPEH3WWKgVbqTexnMw2POVH/jK9t9PGix16QtM
+xJV15anxrpHEC80jigmhFqo3th8nDdi4TkBsAS55rP2xztlNdNfev/H3JktR25kW/ZXyvR8oYt5
aLuqBwAxcp6HFxjJZGIGHHDH+PW9QqXuVlJ1pVY/tUyWphTJACMAOI6fs/fap2kFDb6vGxSUA60x
+8PC3ZfLS2lkzc5s7WmHEvOvZoj/7lBcsJAtKGJ8Hoc/nj6o4qNbePAzTprNI3a9PCxHH5kSPe6/
qGP+3aEgU1mcQfJDKCx+PFRjiKXwXW3ZYCGmZ1/39hA5aF4yVE5T9RfXyh/2eET/0KoE3MkSh273
y53oY61BSAtuIUdtfYmAuyDVYm0Bt/z50+gP9x3HYZsFmI7Pj3++vCkMDROmFxOsw0K0kesn6TF3
RBvZGMZwz9gzVdTgHoMZnfOfH/kPdwNH5i6A10jhBB3z9HH/7jnolgEkg1NHHeNrt1cDdE6JPzNW
g7Zs6Y0vT7Dipu2fH/TfnEPw9zx3UW+xL/iK/M4CC02VMJAwIYYDv2Hmt81CU89TSG3/Xw5lebQn
eXNUTl/fn6YbaCBPaikFrNGRzPPNAHV+G3j/Gtj958f8P9LP9vpfe3/5z//i7x+tWCCEZerLX/95
JT6bO9V/fqqLN/Ffpx/939/64w/+8yL/6FvZfldfv+uHH+L1fzt+/KbefvgLhgpcRjfDZ7/cfkp8
QL8egN/09J3/t1/8x+evr3K/iM9ffvpoh0adXi3N2+an3750+PbLT+bpEfSfv3/93754+Vbzc3dT
rtbPvnprvv3hpz7fpPrlJ0P/GYHPaQzMnI/16PSUnT5PX3F+hmbM2oQ+hisRujJfadpeZb/8ZHs/
+4CzdLapp642Lc2f/iHb4dcvOT+zs4NlRXXD+naSofyv3+6H8/R/zts/ABFdt3mj5C8/UURzFfy+
l8OeDXD1qYtN456X+7JDtXKZIifFhWLaa/Zc2kEJ1aDAM2nYBfWA3ukkorJj5NpRKWpRr4uNSfOu
665KDkTB6BuRBXpoG6m8DKQSd3h7XgUl2EElg3FVz21wVuJvOA8o4S9Sdl/0RlFUXzS5JkBYuPbF
GPQbQiPMg0gJzyJiR47HOV99REMp3R8NJEJojsZ0huhy2A2JS7u5V2qLVW99mT0qrXnE0nrAabKc
paPlnBnFfNcEbX4x89M7y+tRdTcjZL1Upv2zArOBvVnJLU7um8phwxnMTR+jdkUipdVZusOKWGwq
DMhxaQ8Ah3rcI2Gf5c6uM60BelJezTcFrIjw9JyN0gD2iLLRY0OzEEfoKdOuShtri5F6/CAnAZW7
ZX/CLsIi0MJCaLFjR2YZFEe3qpdw0sim0Kx+vKC5NR4NWNo0LnFuHqbR9Go83D6dTMNKFdg2mT3r
zaK9M21QsSGCMsT9w5PAyJfjLHHjhp4xay9rbyDmJcBtr5SFJ6l1u+AlNVR5hJYn7uRgpfFij9V+
lGX1fQbItC+bcTsndNBlNix74pyaQ9ZiLoybxtqpXgenjFT5YeqBZQ0Yay9Sa/XOZOZ0TmiXcty3
eCixHOaVc4ah1YgG0a+HCoP0pZXrsCndut0FrV7ES1ucbMVW3YAu1HI37KoTkmcRMh4c5zsLsns2
9gMC5qRdb9bRdm7MBkm9K2rcNsi4d36n9bsgkPJsXHNcSVbpHnEEVNsK3M3em3BfEzLaP5gV8TGJ
RH3M8MDcdeAaIvwXxApT2cWdpRn3sB8qM7ZBPZmMKkLXWZNQzB72P1zv2AgYwtdiJwkHeEfdynfx
/OWjI8vQmyEjmXW3nXhWIqlLJHavzjuCDLIvGpk4EfuiLKy8vI69pBox9zjeofbX+pDVndqLANCT
OwW7ehz1R5or/r3tJmo7ge/XokAH8VWR/rpRgzsirC7s57YaMtT7WorLmRDOsyRosiLUJU5IduOY
KmxZGM9Zla27pRjHD6TgS5SkltmBlDPNWIrZOPjSgVWkN3m2Q/Cc8IdDcGjj5RtztVoCkT0niYIF
YpiFPn4zEMGJkppzSSq6axqI8ye63E41v2J41yPcg/N7Y2bOPYaP11IzeoSzlXWJePaswooeEYVu
7CzNMa5wtSQbyV53N+Eg27QCklNT8xGp0TUuum52YPTV2KLnIINDBNFlDqWTAX0XSzU8dlMALzZh
1orAd3jWaCI+mGN/IrLZ01a29Vaf53bfaBIxr9br2PXL59aX+mayveSJW3U4Lwq/uqmz+dFLAm8/
OJq1cc3T1YjKzLqa7eK2ypGPL2rOtxqhmdfJgGvWLpUPUGuah0uU/TZRWG3BRKFpu/LRNUnbg7Ix
XClr9D67OTPOFh9JEdpbCeHbVHmEyHwCVzXr6ry2dXJMp1QzL8wBinxYp5PsYvy2zWWGixKTTU3M
ll72uxb8UJgM67s29ctFJtr1G8YDSkwbfNtOCJlFs+3OW+lrOOqxYn0aCSyagNfbaeWijk1VT2dm
qWzE+ctWVOVDqdmOiPOp6LHZa0M9Hf0hH4OrvF2sNdK6oXzquNUvW4qXIiq0Zr1ptebCT3s7tvzU
PPAoy5LQhEKAIh/B+6by7OZ+bl1bHHQ9bXZZUkpB4ua84XmThXmtHU3vBMZeELIph+Wu6sgJABRg
VhvicR/Ra7tna1kX90wREIRN/nk6gcfDO2jGNDX53Nus2M1uEjNBTGU8akF6sOxsOE8hKdEDsu0d
LgZASeX4YXWKJ9ZQ1AdrQLQADflkheUKymanjFAR46urKiBCfbFe5AAeNyMsuZb28JYZw4db9i+V
hC8VjM9eVV3aMHJctJiYwdICrkPjunmIPAq7YjqLvSrFG1yM5UJb2vTcMU4XicV2XmfKtxksZaGS
mlOialdWymKVlzRJrWctMdJNWtn1ES84Ll8wRfckuC2vFNv+BiYlrJdyqFDIjRKS3Nq+EIHwHIzL
ZTkFVxgyk7Af+2+qJ5ldmYyhWRg3rBYTm1Zvvlzp+CLOysdD5cgz5ZHst9j+jVUZSCm06b2ZtORJ
SZHFVtnkcdqsK4/toInkBEgi9wMYTWU22Iek4NmoEbVxmyZmioTAsuNhhAJWVbkfyqE8H3BpdZHD
A7gF9TrVezsP9DsxeuVbzW6hCCs/9SIMTclhhEGwk7kzs9oN1dOS4GyBK7DufBceCYbwJEJ43T4P
mPftuKB9jCMYy4thCuud/arYGm6Tn5IXLO/MgRL0rc0q8yqoav2mF5kH7IBf9QqD6YI/VR5Nv1iO
k5cmj+04O8VZ3nbV9ZwkH8Y0Vcc+4SHmwhpIPYMWOXOo3TSv7ZbOIsZDT3iHoARhjWgie+mIRQRz
JCx4mFoqDo2TkF8NofbgdTxdWJd9/nCcHRemHhetM5/RR3GvykWHU5RWhrhJ59V7a8zqejRcRFCU
VejJs1o2F5xiDFMK6O71tC7Do1XqT7Lljpp9ukk5CAUf7wAOeUBF27Ynm96oB+vBTLR2T0yMQ2oj
pSeRjrZ+gk9QRIQCbUuMttd9FjkulFRYPRPBLrlwYcVdZpAxb7HazgdDll2cad0aLbWPB7G1oP+C
Z9U++B0rOzR0NtFRPfreZdolxlmKP38L1VKF0laR6fTmBkxJcr5mrrXLKhxJITS6cg7LoM6iAUPK
NhiynSZFs2/H+gI2jxGWHkD+I5iXNtJGCAIQ+1YXbokNNEnhu8EzVCabKRnsV0VXuAxNX5vDpjBK
zLcupEnzRPtoguWyTSA0ram/Hufe6O8LsHk8QgwQaKPhz9Fk6N312GlC7StUTvHMze7ss8K1uiiH
9PGK+aYEX+AbU2QC5dy1eZoyMfe1uzKbWbiwHGqhmlzxuPZF99Iz7NbPwTkkn5XVDcZdBkgCBpDw
1m1LZyWJ1tx77QlLqoAZ5ra5bSB7RRIrzc5xC//BbuX33tK+t8q17qYg8WMfmya2D8uH6qRE/RZY
QuFErooO3LQKLnvbG6hAav8R6o9WxHxVO6Lq3hl+VlGRZO2dbct+57Fl2HZjud46BZdK52MtUrAg
i0H1Wx1znU+txbyprc06th14QIoTfuVo7pNNLbnFFgR8IPWyzTrPxadfr15MDLF1GBaepLSkyj3A
J7HhTHR7qHnrQzMzvhvr1842HUgBEEs9+maUEOV5E1CJ1Ss0gMrZGfWL15Q5kWT5ue2sd/h5cNwr
bXwrlHNZlKq/llWZHqhTbnq721auuMQB82m2AR2B5rbTg8+mWm/z2f6wSnOnwWTbT+1qnoPwvp/8
6VBV3nXClhrblnEARy1pn8FbkR1MFDtzD32KYxjXIz1azyyj3qGmn/QY6D9wiWp9n4vkNJufYH57
gSqKbZK58naZOwMxZN5OwBUHogBuWk858GTK/MOjgr0x6Y/cM4Kgy5MpFy6RuaQ3QG+AmOrVFLWe
WcXrbNV3SW0V4RrMIAURphwx4qebCX/3VeAsC133oB8pc/PEPcPWrLk89dL0BBadbibQpMs2qHQt
zty+uE0HvuUkfe2N5UKfhLaXQZHvfbGyWyCyQIW1bmcHLa20ayIuXT9iS7le2tWYf0K1S9lyAR/M
nb69zBh7RZaXO9f2yRbtiRz+A6QKncWYCKiBKmfOZ2AvxIGFHioaujD0gcIRNMHGsitW4Vpk+/Jk
F6iSgs5owwl2ctYfnr1Wd1YoE0Kbn84XhBlEy5Q/wxvmg5DNrB2apaKCqN1dnwxzZA34ONhhFca1
gMaMFtUnB001cTM8NyA6eJgMd3W+6htvWOu9ayX91vfhMqSOd2xqNR0zy4Krgav8JuvM88rusOEP
K3TctHvCrGjddpieQ3iTMm6gSVy4RGNs7KlrIq+o6l0Pd+ngmFqya/Vg3SyU4Fde7psXmUGaUle7
9g7BQwdbwutuiprLe4Vxd7JiTlQW88Xo5DfgUKApqEk7TGKtLpKlg/ygN0GxAQlbl1uVj/XtquZv
Q9Ea+2kAarYYGm5dfEwZFfegNecOtx10GimdKEfY8eCZE7dsmga3pBmWTwOILnOjkjG1N9Oky/ve
D5CZuHVgn16g9s7T3OaPMk9v8sRs5mh2G7FZ+mCNM4MVQVsNN0qzk5nCbp5T4EeXBojXFJCWBja3
yX0JREB77lsflG5dcbaSioQPo4XkNK5sWBGZlL5orqFceGwji/QayGGAzbypbx1nVdus19eow4gc
1Y07v/ejscbAE7jsIIV03zCctk+OcqopVDPrUJjSYrDbHILf5CTW49z5xq4t3PJu7BY9BprjbNXa
VweYtuVFXtj3XAwUP4Na9OOqya7e9OLE35+17qCGJN/QiW15Phec3wysdcj+wz69lyzUknm+qhfl
3/WwvAd2qdJ/Prnhz+TkK/odQlwMqCkj7OHLvb86zMaGWXtP1mWJJP7e74Zy/Wf6r8UBEtl8/x+t
U3dALnzimx0Dn28OCy4D1rKH0GdEuae/GX4xnf0HyKq1oNEBAcgKxr3eBU244G69FIV7SWRVEnlu
kFIt5DdsOwvS+IzfFBd/q0F339b8+7Xn9kOf7r/tzP3wXbvP9tT9kl9f6v/H9t0pP+u/b989lP1b
3nz+0Lo7/cS/Wne2/vNJL4CKlrYYWRCnMcK/Wnem+TMBLsg+TyJiFK86Q5vfWneO+TNfMQwd9C9f
/KF1Z//MCOSkvMfYhTKX1/sbrbuvDXo6hr8muaBCRE9AksSP7d2aBRm9dD/FRWkGx9Qr7CPtsr9S
nf7bo6Av4C2iLvhDEqOXC7/OBZmtWpKjI9N5Yu9nVS/vv/vYf+tL/tCH/NKF5BMh6AMPH81QbgL/
y5thVygYHeMzhvsBbzPTW8wJqbYPei8/ekMjHzQCcc9aAqn/aqryhxCv07GxsmKFI0wPxcaX8XQN
KRcsXQvJI2X/9l519FFgGcI36ENtbOp1o5YcjRCMZQJPPT9IH5XRGy8NjZ8kpoYHFKINVjWTdEWA
8Kbu9ba5RC2dOX8lJ/rj2SAZC48LB2HyzAzix3OO73osXUwUsQGq6lZiXktCED7dX8Xnfh2N0FrW
Ufwy+oEpyWG+nI5Cmv40AYGDb1UqKlSLqfCVqepuuvDbye0HJobjWjxn0HtYOv/8WvjDm0S5iSuN
6CD+Nf/gHh2UKozOKvzYk1BM12zxztjT939zEMPt7CIn4bQjlsJGSvP999Ofjug2ZCNkIRG3IV9G
l4376Fji0cnX5z9/P6dX+n2HnSMxg0GlQ37hrxa/H4/kLIGocR2TutQZbCsaN2GDOdJVBViunVWl
0y5//xNEIo52klgg8o+cL5OffBjswcT2HTts+/eZO06UAq32N8WDpwVRZ2fJiNBnrPE1hgxgpN2D
BrJIwoGnDDWn3NLoZP8759bB1LtHq12qv6kc/HrMLxdmjSl/sVeOafrdqYRM1tgouw9gCO6T8ksr
pNvg/U3nIs46llgmJHhFdNb0L5NQL52hpUCD4JhachyLVV0b1jofS62l8HIKcnJDxr7T381qPR0X
YzNiPiR9jI++vFdyRYACdMqMu7mrbiGFZG/Vmrghy68HyMCty7/Q6XydTZ7Ep/zDLBYFBGxYHmq/
vyXa0sfh1zkOUa2+uDLIrxbxAFQelLBfaIc/vyswSnwZ/SL8hBrJgQLUQdZpsP3j8Yy2EwtUrTGW
Lr3x3SDXojkKGHnrU4Fhk+Y0bzLZphBumd8rOuGhmSzsrityv/dEFnTG2wzrGKZFWpZjj8KGbtNx
6b1F29Kt7jw6GguMExJvmfsj5LXbDW7mxN00DDfGHcuaMeEIlbO1H4bTwGLs8wl+BS3RnizVpRZX
vSSA4GwZATofp5WdxpO/zgzBVFpFcrUOQZUFxsaqiRYKO1iZ5p6Z8qze7RwCdrj4y9SeT8xe3D3K
/MA4Fm6ifRgYgHTCcDXxDEPacw60IVcVBk4GPcNBxNlEiWohg4BfhKK9jCVX+9gH4y6v+mUNk1oQ
lWRVYigvCj0YZEgLKDWBcjvF9dQF0wjl1fTHa60E/7vtTE88i6XUtC2VqCO2xIHY/rntgXEPq173
BSZvPbvydSyZe1JP5GMCz9uj4ZKWJFewoV7SD1ZHe7Y3wkzNJYuSRHZ8tGIyy0mG/erZD0onGAec
3rLyEaqGXlKrEpOJF62ENFqZwD4uMxOfXcBGhkiqU8RzSLJL1Z8B/fH35jyAvrUZo9DxsuzkJhBq
0nf6YgSvdAbVIJgQjUyG9Gnq4aABEPSNO2I9DOPG7pxC7uplqc3d2tlKwGpc2zbdAMVQ035eA0CK
RNSMRI0AsDv1CsGU3QOtn5sQyKYF9cj102nTKuVqG8soKnT8sMRKBMmyWQ/4m9hoGHrFfye9axfx
AAmYHjcJoE8F0TQl4OPSOZOS845jfNWEPE+KPLinX9YiVCyS4ZR3P3aPfgJFKswYTwfRTFpSeekI
AqC3NFySQ2LzAAyZflRV3Crh3vV9AugwsaDqn7GuU2zUgh5c3PTSZLTSN85b30gKps73a8CMwhL+
c6eU/Zk0cFKiGl2FsdW1qs4js9Y7ZFXF3D2OytLu6a3P5daytAYuPS0x+InlCPoKsjIUmjpFfxad
LpvvXPltTrtUjFpoySR5LIexE+HsDj08RBccdLwKk9sCqkV+bFeHYcc8KgEY2ICUpgEz7GKNm8ji
tqJBsPOaNoXS1/S8SKkxwkqlCWwLxk73bhE9EFzmRQvUpDbdhf6xXxJLUQwjHLZ1zcCzT1NifAu0
oa8jW/jLzOWF4weaZKI+HFBKeuR7UEZjMkS4GQYNCO0pu5j9MueuXPZ5BpADYH6jgYazfMFQwDbX
4UpQWE2xl1XCRhDFfXNfYyhJb3kIFvmWMVw20M22usslCcYM7K2qAVRN+rM2dsWVbxiOvRvyGSJY
CokyP5C0Nc2gdTTTf0CkrB+5dfUXenNLytZVM+8aYDfBa2nCkdp2me1oWXSSKQev9AVIGbKknjAj
HI0GtRT9nVIyMBJg9bJdN9q1wt4y9U+GXffy2vKGXp7lJO7cjVbqZAe97U222oNK4KNGxF7r3dZf
8DUfLLPSSbRohqw4FxVV3rY3F2led2nuydvJa027i3zVa+OeHCALllmTl/23oiyBQ2ldXjR77s2m
Yq4mbf8zdWlgbStqU4LahoREhmHR5izSpmnVoqLNvfGa4EfjfOlru9rSlyBPo/fSekfLVH/Nfc1u
osVAmc94SZY3TBLMPjYSUd5SROuP2WqregO41okDr+6LGNBsd4SPpL8QazJ/upA9vzdUAdbO6bvs
Ssx+Lq5rve7emWCJV6e1phuzFIGM7LTzH/RBOY96jyEy9DC4bTzY2aSPaZ5/W1SB9k0E7fosJwvC
68IWsdgI5Ujv2CYz1noWzzH2dApIUKoOgMrUSos9QPa83luCBrvWeFbcrIW5wjAvpnHbL/KUZV9m
AXNMgAB8hLPpV6HwE3Feki5y75UpKxYmfiaPtArtTapnkwtOyakfJ31iWSVSaE12CkGBBEXtELDi
EFHwOQU5GDEz6LXHtCvNa5jGmgWed6igZvWW+UlekNNszQ5q8bHAELWH/jSk4ZC23O2J8qt9W+ZJ
f5AM4d6m0icgwMRO8yyNCqB/je9exaJY5svBFutNJXOtj4Ys9RgrEGKqhSK19HVT6wmKUKOpzBZg
XtF+1qSVvFn4vnMw65LGW0efXMaVY9McHVcIfjvSea0UqHPBZArFQ38/6YqoHGOwxrfTqf2oqFMo
sOjAE6mj8U5Dw82nfLc45XAxkY7gE9w124yTGguHRSHT6xNtCs5bs2TPi8P7p4tdyIZO8qRnkTn3
nRlnZU8UT0rL+nrV1q6PlcSSsR/BbuIGCOyOJ7iH0o4YsVx7J2dxEtFEiA9BYMQUuptysZpXZTI9
vlzoyBGhbfMMudeXEQZXHYzVRTMNhrHJGnCMjV5Yyd6TTf6Z0douokbzmOpYUJw/3Ab5AoEUcJt2
kk/0e+HDyweBtpT0Fd3G5owyzdlglUmT3cwc6IR3XK4Sf2KG1nkBY5NgIeiYtr5bPZnkJ4FnJq+B
eNlkOpGrGe6tUaEomUPwRQ68LWcS8CyNiewlD33M9dwLK4vAjxtvMtXhnRl6rs+g70o42eYKzqqq
muS5RbVpMv1uTSLC7dl6WCdDIzUD4RNzczW0bxpB3syccPtAju/NcQlVPpPx5fZyZtBSJem2D/L+
lrymNYvZu0CBhgnUTjtCESDYCoEONXYcE51oiWtoqxErMUTcId2RIXq9bHoDDBgJb0P5nrMo3vo8
nJu4ZkJOwIk/gabuyQYAPEz1pTZq9Vk2DezOfZj7uJC30l51dRg15dWg4Uv7pfJHySwAthsag9TE
PSqTBeJfssL+D/kFdaIwQaDtZ6YUcP5IeTskTTWQe0HDYCZ+aRX65ZRC0YxzUXJWS6WyW4+6VIun
BPx3NJv9MsZiyMXG6jEwb8m3GN8LfywpWRk3EaHnFi66GIUQhEBwl3ATOyOXioEcc8Gw78v0ssAw
MO0VbNsqlo4NBXi1hXHIG2FSQ4oSlN9pEvVSZbZLhEFdZ+N+cj11m6R2o46nlHSeQJOdPYrxNOAj
7Qk0qmZm1lUnhsaGGOKm7t6zwNxuiO+kAM4NmT9NazK+9TD4/U1j5L4X23h4vyd1IQDqg5zNopFl
+vvoNMGdWw0B9G/hAlORon8cLb18VHiCBKsJYT9hBohspwLpnLRPXlLz9l0X8S/kx0ca8XiTZm8Q
73PLSKvJx/FB9oI8abQdYu+1ijfdi9xxo9LxiQPwpjRARGQHfrySSsUjuXSbG4hrhYT/JjIVdkCh
nmQ5CjN0Zr05tpq7ujHeEdJNtFF4j3B2BOy/JYVTWRlrMG1MkKKnaX1PberQ3kA9Ik2ybW0Gfxl3
GvjqGHP3NCCc9snAgFwDhRkr38Vaak4b099CU7GCliNvEVxZHvaUcYg8lS6nyHdGERwXQNDjxkhc
967x4FjuhOE0F0iR1ueeCg+owsxwFz1PQEFn0vCmHb2CwmYy2jwlSwIyt4ZFdMnp7BhzFoynITZn
5o2r5PKarU3P2GSs6js1FvqdSe78A08gMjGsSSWfpOF1DDwh910HCaMyBoVlr3GtEaTkJ4pUyKCf
00ewQ0R5pUiySGyASPoxZnVzaRMjwp6DEwv8b82l3IyzllEAp7MzUCtmxMzAB2wOws+JyjOd1oRS
6JLTyg5rNp8IVnMYwjB9SqmOIdbw67fNgaQZbp2EgvVmZYXsuSRGAgaDIE/uFnvgIVLNVUpwgm12
m9wYxHeD/52T+DN377ZrjmPoZhbE6CJhSwB2GOFXJ1cIiUoF4g7Gn9h6bWKThDOsmrvBrGr1cZYq
PY/y2Z1eGCMR0BI0nXOhAZNv4lFO7R3Tdo3FWeSkQdkM43rwinZaHxMLHkY4sxQ9jKLI3n3Su+b9
yVN81TD4zc5YIusXSYpwu1PT7N9VCY8xMLPt8Kp6UEyhlk7WbpIzbBm7bZNHsl7m8kA8bf0U6CeN
okoKgx0AZM1z2gq0Intf5Q+AER2NS8Kyia3VimAgIAblcDhr+DpDT3RrQbQF1yQFmG1/r+XYtOFg
9OlRZT5M7kz0LdEo/JluLEmsF0E4aAtC3WTnuhkDPWBvDJbX3q+gfShqtK4CpCBUi9yGvWw4ImKb
Q3e2iQkxvLnWo5WR746okAySLMrpPAJa42W7nmlSwjzUsFDWwaUNncl3XihcbDM2yDC7ahNwRghY
0CWSElcQHGNSCpwhCmJ4VMikaMJ8MmRyg+yMyE60ZtPLiDzlvmS3VLG0Fs3l0Btud0lfMGCF6QFS
sz6YNSUVQiSxGdijFpw3SW6UUusw0xdqu9ec3BrJOyNqj3VS4Q8Yi0n1kTP49T2pYPa9PuiaE/rK
t+6yMi0BvzLbhFTlUzWyPZeBi8NtyN9IEXC70A6qFZlLwP7Mr33W9MHhUg/zJFDMqIjj/O7OTnbL
zmvItsztytfOycdPpk9zs4VlyrOpr+CQ72aZg88eT9zxkDoZFcSkdDJzCqZZV2TNEp1BmMAShK09
QLZN2LXCtzUXs96e3ukn0TFjFmUFogDDadvsCAlK35yiaa2oYoNRRqRvFJ+5NtFrrBtq4BAy+gq4
NbVLN/IgUfehOS3VuaVsFDhDZZ3Dlfe0qNbFiYON3/TNNGrtfOxn9TKmen6SZ7GekIZRqFsG2459
yi7Liu1oGoUel45T8UEuadtsXSWSd+oD8tao9gkzSTSX36MAEo8/vueGgK7s+ZeeV3p3mtNoD4NX
dW8wXlce7Vae3g/1aTtTJO1AlkafuHczVVQGBCNH1FI3VWDtgjHgdagOaFss7Eq+mdLOnsFCi4fE
M3Ma+lWeqH1amj6h2nI1xGkDJYkv9d1VHdilUl/2JoE61E2UHTsxqfoe2mdZR0XtOHsYKnaHbiUg
9FdXqToDcDAQgQHcgakEQdzmoufTniV1hdmOek6LUpRLt5NbdsYmV9Voh0vjdLdlORF/UtkWKaKd
A6olTNc1XWNvsNsiXLqUClQjouKmgQIbROzaSKpOFAvxRvPbnJxPbXTS3eBIcUVogPkSqNOw3RQa
1SMLM4Fb/jDQXxI0Uc6Hemm1HdzdAQGCnRlEqNoNqFySeO1+T2B57r8RVeaYQG7xqoXz1NpPY9+2
AmnChPwHGU2Grsdyiqt58J1uQxdrrTZdoOYs7uo6OOSLCty4J1J1QEM9j4+KiDwR2mo03gYKVJzz
wCeycBBcm8eGEIV0P8Kdlai6tXI7zFx4EVEggYskulbirJ4WDHHMQWZ28RYQ5FmkTuRABLAOTk+G
+qaxtOytW0sO05Sseme9DFptT3QTQRZt4HJh2ePAEaZFAPDPmsx19lay8tEiCmzq0OoDlW/ZEsqL
HIlufZgClL5I2moecqpQIggVQWfId7puWrd9rhCk2Knjm3EdoJxOOX3jtrA7lFau5FrZ4EjyxbNO
t6rY1k0GjXLWZnJmZkLa3ejkTAZyC9F7ZxTSdUO3O0Ul9iIx/diErv3AHbw6WwsJ/U3Wklmx79lD
uahjkz4Ie0foxEVAOf4sjdZ6ZrexLCwVav2wlesccYXPBs+91H127MV76guz/4DpjJp/tLOAwMp5
cj5pHyO8UHaaI3anXFm23mQO3yZvBopPpd69BI1roC8UIJ9AFvkPPLZaD2031+luHMf2hiGH7l2A
RhcPirBIlGCMs68rND7PNDYSwgO0TFFJd1IOsTRk1iGmOz34NQCALaxlchdCR+Twhn22Fx8r8Ung
xzLmmFIQ7RYlc7s4sUloj9iOfmq/W4We3Ekf4UlUe4nuXKy+bKttAffm1bMWkswNRRI368JoTfuS
9KX8WuY0C0lLyvo2tjzpmftcIQQLXZZZMGeWaJx4TZqCARf377W5mtwRQ+mK73BSh3FvuWiuwjm1
iIQf2yzPokJfx/pBK/8nc2ey5DiSJulXmRdACQy7XQlwc6fvS3jEBeKxYTcAhsUAPP18rGqRzswe
qerqvswlq1IyM+hOErbo/6lq2b6tPcMcnAsjMdl69ADdyF1VyehzCyXYZQwJWTf4GYCOyu7SLpRH
7TwzS1aFmREDwl9Hr0rg47RDaHPCy+TVdKw6AFZpklnA6VdgvHjSAdL5zpsysOtRpNVnXqfOdJh5
CFfIZJ8EjKULoi92I5cstpzrno7zdeaFWzpHdsXQBA/rFkXeqfaQPvgS5dkXaaHuxNPawp4g6qG5
DdQe/mTYoEVSsxpcc5o7TyeqrcuvBZHmnDCHkrovsAR4ztYhgfnE0jx/RDAeGXiZrziA22hPRLr4
qdjV5CmmOz/tuy9t37a/sG2Ll1JFY7oPptzwYV5rISZn6N9YMWdShUJ/5Cpfg8KWLND0RQ/Vd2d1
Ww4CFCJkx7Xh3rP3KFH5SGmRL+OJ4rAhJlx5uvP7yIaTrGQf7E111U6s1i/485harvxcXpqefTRg
5K6mtbJTQeYuPKzlZh+uq/pHWVsQMWgCKT27isZAqJ/yUS6l46HbKeeUUaYnD56Ym3uY6mY4lJZI
5Y4CjegtLM3KUzy4fRQPyFfw/2PtRIc2SId8j3a/caIJpzU6cK1KL7mtJoJEs2wcbsqmaz9SdFYa
hlIn/23LzCF01LEA3xdZd68eQ1c+NFq3v6Wjn6p4401oDx3aH80Opsad67YSGGcrox9GujNhIVHW
fLFBVNKkm0X1VsytbvbCUQyMBmy0YTwWVvg2L1XPrs/6sBxqV1Q/mDajIpW4H6xY69rfLm1F5zDf
GEd9U+tKN4Jf2G7/fe68Ld2PfYjSzEops8eWuo763BrL/HL9afwpaDCsduw0eropRsYyu8EyljzA
6ooHzw1n6peEgcinMqlakr6XPjcdZIs7zTpB+RRBV6fQA52+eOzPePAglnEDCufsmokkbL/T3o/a
zaKekO0U4dYKIvWltAtKR1P6Ph7KoPOfyX13fthoYQhKS2h9z4eWq5Lnw3UdyWgb0ThE2P0ecuai
CbOA7J5yNG5e/uA6J6badXfj9EF0m61TT8di113rDdFuf0mKGlifJkoWLXL503icXNjnwhLld7iG
duF5ahXy/tQy0cE07RPFQTdhSPqQyzK7ckSkl3Ac62jHxS3iCAhgNZ4IDgpvrKDuf5a+nResowwP
WDVNAb8U8Skd6JDxVazQzHuOvKkoblcENCeZt7D4CnjOl4Urm2lpNx14ijGjjA8ezspvS+BJ7nqu
5PHlKAoJhox/dQgwrbVQfFb9mneO98tRW0HSezcstMK5YiaG3jWajaDFPtXj63h284nTReptVEdZ
xMKjeWR8LWKXhQOOnnnmSlNssJVnxmz+g3HHGVeYoYeQDjCkRaJ8IiQCCL7N2XN26PwdafJuxI+S
myy2p02+mqbJ0thJUe53AWfG4LYLdEF5k6Rw5jwOkX9PZoD9KK7fbY5YbLhJP3YCTZZ2G16IqbBh
NtT5F7PQubJrlb9ZD67VOKCLbpCqnalWnuhat469F1bEU+tqWnWPec6cEmQ5TVme8N2bfTfUaOOy
RZTZtVGraRgtETUu2OZRC0eH7fGuQhi1khb5bUuaYFZfG0y6VowxSxQ4j1z9xHnEaunC8jh9hbRS
vREJ5udw/j5Z/fxIGG8ET0p7HHAJ1I/GocxrHwFz+nGIGmzv1rRDAUlrtJ2Ds4nBQ8HqsiAuM12m
ccQHnO2uDwoNCBb0ER6abWLqYdC8Yv4r+VvKlRzAMcTcttOtDs+4vLiqz1xO7wQFLk6SAhmxenWr
HuLGmd36SGMF28Asr/06VRdM5zF3rAfEkwZJjVKfLNbU+7ax7Iv8l7fpZrhW2dGZGmku1oeBZj96
YsngFbHACdDuRq3XV57bxtoLDxj3NG2sCocutNOHona9e7t12+8z04CNiBibDlSvrDpudulCk0O9
cRSK6VkM2sQfam5Kdc9Q6iDTzlpZ49b02a9TiSmMOr/rKl627i7MXK6uNtdbHBjuEh64JyPjzJHj
WTccg0NxVHNh5682ivb4oyDyOTp07krfo9VAgiPw8KrVQ9upQB857KPSt8ieza0hPANq2/Eg1OH6
Ww+HEteyg8s94nYlb/QLe+boMBHAsUNTdmDTNFv2dXnCYTU9ELoHZCvEsOjnvOLAuwN7RFjLsnD+
gAlARt6Yg2E1dOpIULhYVgUl2+zS3oGSizDab9jgDhz3FxEHdt1gllDW+Ay2VHwb2qJAl63Ra3d9
PxhW84LTKuGazUszUkIF87Jmd17mkb3McTa3DgNjgfzQCBVUmICUnHYQ0NzdKYei73LhCocrsJR1
ymLk0Pl8LV/G9JQ3aXBY3K35aoXhYCftRDMy+v4cfNUdLg9GB4U94h1tESbsshn1mVeuv0pK12/n
fkCMoIW6/C3XtvpYCsA6WvLq6Yf0p07/5BYDjXWgttz3vrasVs21ygMFuY/bEagTc5xki9hov8iS
oF5EF8uy1esN4hgxlzqYmCCmoSJLm55NKjbCBcMZc3PGiXTFFtH8G6iZOIJ+0CivmGGy9JVZRD5y
pzL6E9MY64eF5zXbOWUKB0yzDpYm7pqRFfcy3XwqTUvvlFkUByAlyyLa2xp6aV+yU76oqOT8i+w0
nYkoVPQX2GX9vuXToBKgtHagRyQPXWLURF/EPRvE9rIWwl2OXh7x2Je9XW2JFdGAjmgfdPlNqxlG
JhhYsxzxNsjrRFv8S4eqnlzr3BlfPkYc9pp9iAUuoLUoL1Mf3Jh4Tuo6M45Yn1ISVvfe0dNGpkeQ
A49DFqCcck53Oq7vadQ8FH05wS+HPBtXnbqmGFrqFMl13q7JpXpQLrWEVP9QO+oGbCu+aq3tIApD
XjuSRmBujJkWMIumkoe0YzNjUORhICYYkkvDQuFXTtS6bFuHIeE2nfmLYqAc0Qmo1c5HFOGNWwV0
/bWH97pM4zq44e3qsBTRO8aNpmVqTuQ104Jd1wXDz5Ft6sUCSOZOaLkrwfX50tHhsXr+mcToMdxb
Yz8hMKp0aRLKLDuNkmvjX3AHQR5VVaHk46JcGKL6Skfm1vJn1jcjaf49iqko5Y1gyn230W5CC3xI
X4nqKdmMg6rp5dEpG/ItvH7KAIJzwmW5R5bo7xPpr0fCpgP+cK9qt7cORLs85W3g5skkeqlRnfle
Lue+qoMfGGflD9GPZtvhdnSMRHmz2uCOuwM+L6yWCE+ys8PmzUfkzx+zaqm735Sn6WM1mLK5NzUz
gPOMYAoWvjAU2I9emD8gMQ3jHh3FyhAQ0esyusHrSb2vXF8Jflm2ITzXVlbYTylHWZ+u8pkCTnZz
mrUKDT9AmyfVNRx4fEa7V5+XcxEEivT4XqbcPrqMFPOHRRee3Ode2HcfDpuienQt2VtYxGA/YqQL
VEC3CPp/gGH/FuD836OX/2lOwf+XCDMc1j9BmClc/fXz/9wWKvvZNn8mmfkP/yOE4G/AyFeEDSz5
Cg1fGdh/kMxW9DdOfw6MM2urDJzoGgrzHyhzYP+NOSsE9DVzBEDL+0MKgeQfAcMTNBqQAhb6/w7J
fI1U+AMh6XsBW0ZIKp/juNcUS/svGQRbk7ZeVFCxcChfmrtudx+fbp9uk98yOf2ruBHx91aL/8Qx
ry9GmgkgMz85bwW/3J+ps60a801MAvXQCdeeNFuOQ9EBCWqYd6ojFvq4VjWCEl6elr63XLyLpi9o
iSdCvLbTsLjfTBb9TqtW/F4G1d5gX8/Oa72Gh6UJi1cgom6/IFHol23bFkiXvnskgC64DVbH+1Cm
x9dLkC89yOiiadz6KwTEMhbfAlGGiOgdriyielSaRJ7ilIm7GOCgryuNCsye5R4DY3kvVJtP8qGS
qi2TKt/q7SZzybk6S7r/xKGhrvDDmSJLQRE5s95DSGzYV9NG/uowtjFQzPys5eppcbOWqy2Wo2Yn
RjwdIseJtRiMYv3uOwpXeyL/z1bozdGzI3Oaexn2LwuLahOGOBSHprpBK65546asT0zDBqYaE8k3
WreLgZ25z05IhCsvIZfma06TyoPBtERGXTuE/kFFFI9uTnS9tkZXJo3GsvmuYSxWxmbLamy7DRvD
sQEK26eOZhFSwFeXkrSoNiZqP6SuOJ0D5+BzZaxiSePlz3Gzr2fELlj9Yze3oX7MYYbG81raED6e
CiXHWGutX0jiDR4cp1uK/aLa6s5ZsYrs/JzzBNyEtBgwFZ5iAuEX3Y2WbLLxum3iMDDl+S7GJsAO
K1EsDyObbRn7tOlSDUkK06GsbaNoZ8q7B1qy1fS6tQhqMUMa1e8BWeRw5lxlf7fFRPNcmnPH9Ffu
F7HCkmRudamjr7mX0VgMq2zofiTM9cQEjvm70IzoaCcan2bTMdCaaBF4lWOoIVocS/2gjtD8nPOg
/2hhH+48YKhT72fh7WRRMAr+MYdhYuSM8zC3gw2MsbNe6V1onuUy91Ni1iJM3CbvbxGgKEwrKI57
6epGH9LeWa9IfMt8fTBZ9d4y8H7UrVsH4BNmOEXljMRO6zIzOLXN6adPZfOPtmfPiWU0bMepbW26
OUPdcNtcZICkjLMqj5nZcpmxVsVMpaxOQWm5772ggC+po7T9pVOfi09XhgFd3aST2bE24WeW+3A2
rkjbpwKV9EimJ4NCAUj5gM/GWfHRU064mzm0Mw/jmJ/tVVNz2ZzctPyMLOzhRz3x1eTbjVoLwqTM
wfj5At0jCozvA26eXb3Cx+woIe5gNel7vLMWzL0HxcP6PVhFlZHsMHP8/MNK/v9wRfyFhIePZW29
hnVds5GwqP4FkKUyb7SRd1HUdNLa9inQ2el/8ApX3hebJuGD8voT/CEDacAArNE9kY451W3hyYZk
+t+9wl+WW9lNxm06XqHBdcvvEI7D/+QVOKeFPFJEIP+VdqfqZOCrAso1hYnle6e+1P/iFZzrBvSf
ewbZoAQsk8roEy4PguL//Z//4W2izzfHkYCsQOq5t9zlU2e/bEMTfSkyzxK3tu5xOIcMhRhgROpO
eUW6d7qwvhN+Ro1l5A5lcOiXqfmCrdQLY1iblYm/mO3mRDq4FscUfW252BZ3pETUVfevwv7+bELg
N+DbI0hDw9FBdCAVC3/+oHu0tj7oQ0E3s7jY1KrK6uZ6rm7Nv9d8849XcojUcm2PViX+z59fyfIQ
/e3aEjtn7V7TSJe3WPaeVN5syT//Zl3/oD99KPxKJOZJkoux8PDB//mFtloF+AFyB4k8SBqAbde0
74U0H//8Zf7rO0ejDhlotFLw2f+Xh5Cy6zZar6ZyG8AJJauNaxV9XVRwskz1L17rz76b63sXXs1c
2A3ENaHT/csDX4QkddiFcndTtJxVeehRTZZuQ4C/zcPDP/+9/lJ+9fcX45fCbcWkh/8V11/8D19q
iBnQTe4HTKiYEgfvVAmzP0irBQv5DK8RATdRcyEK8l+4UwBp/7yw/f2lyWD2ccU4GCr8v34bjdfh
wVTa3fWOP72G5LAFZNjJGmA/mrIHZYh7i3GPhD+J76lvslFtz66Z2z2MSu8lHklMLUONtXgoWxiQ
mMmNYsrXAiUxWJmsj8409XFmaNbEDtvhLWkS3dsqHb4t/lSOrynX7K/pNlzBcsDe3RA13D4dv0+L
RHArYl7VTIDLhRuYNfGyDkymxBpyKTuGxW10vav2gZm/151RAX0ojnkLumgJY92LYE/sRvTsT40Z
nrMxhG3Neg/HCJSk7d5Cetrfx64rHmua+LDlumnPmDWwthsbRtKjxVQWz+6U/WJ/yNYdStgkCTOS
HZPilbtowjRevJghKJxbdEDnmo6X9S/9ZnR7XjpfH9bOGn4WazY++ipvzyif6tSEWb0HoxVoWuWa
t8zbZkcf54nAZtczVAL2HEzokg+j1t5Fc2t5yRiEoU1blui+l4VF7sw2bR1k5Fo1y0O39UPC/LJv
7rBKzJ9pNLW3TK+JY+97+0m6Q/QotNMmLe6hC851ZnQzR6k4I5UKEdi32weH8tfmMM+jPb3QVAwz
VSJYObuggpi9G6whM7dZMMwWMn46LCiexDBNx8HJJ3/XVGG4Jm7ZmpdOhfAAQxFVX+Umb0rWu5Pf
Lukhj7T7xKFQvpAu3btHQQJt3eQhWjOYO1kQkGCBSC+Wlv0YN+mUXbqiUuaGD9M5DD1Q4hKl8w2D
tRVFRBPmAoNYqlfDU7O3kDMWZjYsH5eJ8JkW8jYP/cuYmfq4IQO/d85GcpecJnCpoCQTqF0DnT9y
eKBTbyhpiwcARNMYgUHupnHGtW5ZJSNoVxdnpyOS9XkaVxvLBmzidNvwVj7IPOrP+K7ZPChyMetr
xXfnyhSVPep8LpqKswpGnki+jl5RX2mY7VaPKriyeYaY2qHlu7wrnDY6EPYO98DpkPik0Q7rG6gg
snZ8mj0oHEQZtp0Hg6+0/DHbbiD2KdHd1mn1ZW1eSLUrP4cWFeeWBBvEA7UptELZ1gFMmfRfg0rp
giZ5Rf2KLBjiJT05Bt8wTZd0DnvTINNkZlc/etzElpixe+02O6FDIgK0HUxJy9nyi6rkVfR0BsPg
wB0PWMDkS04TwAF7G5BkYDvjp0Oew8GzJnOyVqMfF/oSODp73W9HGO9U2o1zKDBpnEqtp8+oJx3Y
zwqq/JYFDDQRXi01fpx+MjjpU/qu18h6g0QiF0+ZBsCqzKb8Z0vd8jOBuaR6WFTCftGuaxi00IP8
KfMS9NlPbcVMffZvBqfb4MRYdQ/ku4wfaD3R57rSx44Iif+B6KrxcZ5IYfYtLIcMdPrmpgi0sD6p
KneRpSGt90BoskroO1tQUp0ls/YBeUQmhmaY5mNFIeXF29Yvreryz0Y36kLd+/aDMTrDDOYoIF1c
gPuV8Vlum+NiUXgYgxwUb2uhM3fXDGSo+U1q6eTaxFrsbXir3wYNOak618hnGDIdHG3qtP1bm4mI
85CH8OZ74XbFCuOj6ZymBNlGZrYyStUbf5H9ySo04iWDluWJ26Xp7/TVTfPeTD5xEUlvE9BQJGNB
zyARZNiLJpboQ1qigEHkOcsrP7dKPCyon3a5zN1XiN1rFabH0gF+Sb3WOJfUFbhlSG19bnEY2+mm
nI+qF+bopEb0x/BaqU7iBAW7ISjETdNrpoiYErY98TOFt5vtwXrOUdEYYEtVvG1p47+pafH3a6m6
G9mJnIaHCbG1j8b1PercYKN5orAJetqW6bXX2CniAo7hcbTK/Ij7hHS4SURwBLLLnUNQbZ1L2F8e
uW9ULxWxWigernWmw1M74ow7k6hj9L7CLgVVRhp0Z16495XbTW0XRXuA93e8x3D0hobEwt70B0Kz
p+IpsINmbzeTfUPGVSu+EQgnVBIVfu89Gs6Plx5t/onbFyif6I2TniAW8ySbnexeeCp4Vt3kePEW
dKuDwSudYcELAuXUnqznIPsMNJ/rPRPYVe0QDZboUE4bxM5i+tV5H6u245IVmOUW/is7taCE2R2D
eQatXMH1eXWs9qXpZrg8Zcaivs181GeI7xZMJDOO3C8Ovrob1MA6i71QYqMQY8ZYfEo12AhwGKEm
MYnkMB5w1vRi29FWocVueCNKtIvnWfK0nHBCO8GJvUGffOSW5l4jqB8LO/O/NJkDBlQiOJhDiopJ
0rBovkBxbh8bC0B4yLxCHQYrgvJntZ3PfR0InpLAB/yunFwcM1tPjxgA5vBCzgkjFg/DjjhUjGt6
TGjSffbGTfHOLoQKE6T1mY2Fxj5AR9OLWw02V4KUXLnSSfcbcCFTUU4Vx7C5+iEIp+Q4wmydrBM/
91nBQmZSx3zbwOnqLXQxDc1CYAwJDOZr0abq2Wu9sNtjurJfmty31HGQfO7AN1qG9z4U8zO5VKw9
hI94b1ueP7NMixI6bZ76U58uU/lRVZk0941F9Bl+BPoZOgsPYJENNhIRmv0Eusot6oBxGIFgVDD3
XHgZpjCFiAIkmdKK07Vcbma7quN242gFGF8336ylrnnuYPAB3AZT1dBZBYGBosItSFCSGr9bFghc
Y1CSE6an9skjT6W6MKclkKmIXKtKqF0WqNB9JsF0EIxX5BrhD8ShpMRmkd5SC8+U74aOVrYxXcvo
PhBbSfX3AoIbR1gMcZKBPUIJ2vwRmu7zj03aaBBRNrbHmYCDirWWTpdThh3DP2cMttTNUFVlEvVm
ZDbcDFX2LGhzx5GKEIQBikjApLFUdiCmdeME1a2vEVEg84vt+zFN6eUNYCioDLpMYjL31Nt+fp97
W3VMjcwPjCn6OBVAMhlPPyP4icDQmoilE1iKu68jX2+kDgTRpRK1PfzuccjBxBEGaOAGjkONq4K9
lm7I6zS/mZ/mxvTVPp1JDj3B2o73uVT216ZfuoqFZOquZXbrbUPIIxTjSC5MjIa7rAcTDF79QVs3
zdl92zjDbrh2AzkjlD1BKN58sTEpOney8hwo7knW30s2Vw4G16Q9VQUV4E9lgttlNsFjmW7N47KG
bYRhaM4Axm3VJc6wyZItLQi/pkTYH3K32/bwCIbDhGV/tRYqm2L05+FpcR0FPtIMARC9iBAdorLd
S2kahmpU8jqHKLVcmm/ybTl3M8dF6ty6Rd14m5V+b+g/jEXjKOsr16hpYxJBsP5LqPIoRG8qmpa5
Sb5+jmVarT+dUKX9d6FbgXsvbKyJdK1CNy9AtiwhY9/BQoHpc9ZCvE2wQIsmQeeTe8dtV4ZPM6OO
xRnc12ltuCfAuK03KwLh2RJF2+wiL7WiCzvGHOMDznDVeH3/W3mwwBGq5m4pq/NaVbcT4zS1Ktfb
k46VD8m6aetM9kwFm55n1LiX6cNCP81rNxxGjvIDyhD2GlB0yD13bB42f0SfFpXE/cs5ctsSl34t
rhvVFj4xE+3dndkGMP6+VHtuGf79ZK/cobxm+l0Xfv3GIxcdw66KbgfZOQcrGqzfAicv33KK8c7G
lqm58dO8t2+3pXM5Na4q+xHgtzn229bB5LqVuwDtRqkTt6VQ4npGtQ+Cxs2FLKPSn987upS4hUmQ
1moZ6732rYEB7DboRIMCXYaaCI49kwAl4rFvnWOql3Q7F9u2Zoyecq+IxdDYx8aoHkamnk15tgJD
MrAu+0xdojpgpo+vq/soNGNd7J4M5PH6TK26YOQxt23uuOuZZTE/c6kioZIMXxu6AkzrB7tBqeJq
a7AzLrnt3GT99d4FJserqjE/BNTbnspsJL3L7oLh1JVZbp6xy2AsAMYrH9ey7r/34TDfEWXiA9VW
EhZbgpc7fUWB2mQV5sOex5lJs1rM5BBhRY8B+avjEhL6Ra7bpUVBD2/GtCub11FFSJOkh03hHttK
9QGYqKuYs8j8vMy1+2Qt6fAtGsjh2zP32wjgs8fb2a+9z6VxMh1nXmOru80Ym5i8YtT5c5DaTsA2
6RXAlpO13lpztpp979nLfRWO6jR4szbXuwkxfaTs+ruim/UP8KbpwbIwEp9RHavvoAE4Reb0SjXK
7rCt8IeQdvn21Recz+EzNWFebgFxsq1DiV9fOASKse3W8Yw+X+/g1eEeR/afkUgrRyZWoHUS4IRn
CxjC7uKWxgTnUl7DsQafM4MEF1jrir+Vcj4U1TweVsoRnjuxZHvb7kPyNCMXekfZEbh3nn0rUdde
u7WjH0KlJP71MN5PrR7sdy24sqrNrh6g06x9vQQDSBaJfl8d3YUIdKK/jZxC3+dgFHUCX3w1+uRm
/iKDrvhdtzXjV2eRy1F6+XofzCv38jHQyMQ4iDBfB8X4sLaeQ05fIIa31vPXG2baRbKJyNkOPHJ+
FtcE68eNCX5gJLLuKnR1AKzMVk8cSduv0yy8gaPXwE12AzyOPTfNJpaJrMMLMPrcNBkFgb35nn8M
5mW4VEVVX/hGiwRIuzzwo/dPrtOKV+PVL6nimOCjbuxKt7DJpPZqMSSL3W+/WWgIHpAGx3Ma5ObM
XL1Tu2pT6sugJ0IU+dO8e3rdK3AQDQbETdb9QUdrtTe6b89mC8lIVN1gSGvU3EXS0JNfryDPqV06
NCprGRj8u4PFllGDWS/70Ms7EqvHFucn68G7ZQECONwkP4Ici8HZGSygCjBEdVM4XZRAloA5z1lQ
PVlFtHy1dNY8B73IqF3PltuaQc3F6BRA3hWhuG+joDnNq1s965TBvt1HBAeHdfswDoU8BZUEXKDY
BmMf970mCcbAfJsmLDdgR0NwKgkfQ9YRvT8dgL6qcN/ZuDBdNhRrZxZ+gLjoVfrWB0t03ACrkgDg
jpkfEV1B7xDRWwzbKWNIcNYLvBjIuTsmyszDTUNlwSvRfuVTLgTTFeMv5E0URQNt0PjWlszo8C9T
bYIjPsMFSjyYG0VrzFqdWidFscBmEPfpNAS7dhLmQNo6G0+4tmmBB2maq6TJifv2tI0x3qyy5JpO
PAkJfLVYnvCZk+qa9vqCj2pMoo6hIe7v4ugb1jVfrJ27Q1XlPxpk07zXK3XCx4r1Y90Jv84ObrfK
xPBGRISSOfNFCQkQNo/a/5UNVUvoaae+YT0AJI3K53QQ7nzXbZOfXA/Pb9fisRe6+ZqJY2s4VT+2
SHZfVm1588HaIhu2zV94fJZuBlAWCx3i4xTV/HVrrAexBQEDv6s2yDlgiewjrqgQr3452utFZcL/
bAtPsBijiyYa3NQ/kKGhQbJ0TczEWtkykaIPyzjXaYWd/orE4tb+MacBic1e8OiJMuvjoeMmBQRh
5ss08+iEFuDGzDP1OCg/+hWsKFNr42CeGZ18+5Aq9T7SYTXPiGDcJSWO6tuIp0sgVw5TtFPAkXjK
JodBHE51OGRsWy+p3Epi3+k9lUKlxaFjGl3uCMXkEoojHNiUAufex/kgwosP5FHHkauzp0CvZK92
zN85/fLNwzWyW+aXFLtI925dGOKVzdEWnX0eWkb7h6riojZc7Lor9rKxfo7rlILuch//lU6BJfZW
2ohYCZMffMDLW6NDwOpRRHZ+MqRIfIZegwk0bL2kn9piPa2j4KXN4OI7sexZPzlWJx4WkkcIWL7W
i8rGJHaDFRsX0Ug3O0QcmH/vOXZsE9Pl33XF8Np202cY6Rle31mfPQwfl43sHlZZwGV94x/zp4qv
32lNx3qMtcd5/BhqUr23QpHhY4/NwmoLQH6HJk+7mGy5NGEpzs8E5mCI134fvHM3BDWKFO5Nsrnn
U0ZZxM+OQyWcsIyaZO74auwESZpJhDoF9A95iHxSYVLhHPy9bgM+Bx1wddxXowtPlUctHD0mh03c
qahV8qQ1GX345xaQSo6d/V1uIlZfjmxk+Jfbqt4kCebEOzG9eFjyWbY7PbksHMSQ4HUsZT+H965b
t4doHsOrV467BaiBb747kymKIyGb09nJ60EeU876n1jCg2PezdWn5XpRl2DSEDfpVi72gcvDao5F
Lx94LJ8IFAgAsMDxfCIn0rPUkwe/OhS12inOyfIAYezedRVO3F0GKw3cm2lCgWcv1sPAALyWTfpF
c+WR+A8ig52Lj+w9QISl72wrB/fZbRkUp3PpnYOGn/9gG8DIhERZjk3u7AxrUuSpwXZdewiDLuFg
d2m2Rj8RNH/RjvyU5hXx/MMSOQ+rj8/8sDGGr/cZcfgvmM1oxQOPgvivVuIIKM0hEtwi5UOFLdNm
bJ+yuawlGQY8Cnm2Qephs0iod18/sw5ENubas7x7QH79Lo2q8la4ilwOHGyCECoM2hRGwN/NcWQG
UHivCaYrnT6N1b7OSJIA5icbA3N5w3ySdN05faVhQY9JWOC7ODBcTlcoTzslAV0SUzpguKaPU2GQ
s4rRcXeyyVZ5yhv0/fuc8s51l2l/6ZkorMUPgTg+x5XVFJfSw2Ga4CFdw5O7rqV1hE4hcQGoGdsa
J6cgkVk9HQm/3qonksmi1y5o7BmfRGUuUzjxc4RdZldnaSrwYk1k3pztmhzP9SMphBZ5YnM7If3z
lhGzOvTms8kH42CI7vvPGZlu+zly0SKCmnPvWbEGLicFLICHp3OcJ4EjmwybSolX63raPWWeK4aT
bAk2Hkel9njNmgfMd8PLJCof3by3xa+tcPPDoiicwB6pSH0mSwlrvw14eKl534FDdYACLewDZ5Pi
zpvHdDuCmeknPPcTUb5+yTWKjNKHMbWLR4515p7+MeyMoVjIo8GFyL8VLOlPtU62jq3Sr9yYWW2G
N0KVJCHYbWO8WxffIDG5Q/qu3MhOmhSC7wIsg9EQP5OzPU8wqGNc8CV+bzbARFx3ucXRQGTNOwBA
tVJPN9UkIONq5wuUoZ/uJisr3zFLDdw1UPNx7dXp/yXtvLbkRo40/EKLc+DNbQHlutpbkjc4ZDcJ
7z2efj9wVqsuVG3htFY7GmmkWUVlIk1kxG+cUVera69GiWswEOXh3jXpAGX9T4KhXA3UpwCGKJQv
Mfh2OmvcWL/VJAzvY7h+zuR2UG9b3TRBr+qQzRKzwh85o1yINeiodnacRYp8HWiNhS09L1dg+A0y
qj7CsN0WsY0BzDO8zRBOfW62K6+24l2fRuBest7w9xgGIkRRonC1hcFafE+0QbtxGwF1fkCtT6KC
rH+Ba1W8cn9beS48JEJVbkLrIzBWg6XBAqLRSeWgJwFFRz0VscvUI0n8XUmdVdhtD655laZuqBwi
FGrekE/Oy3XQxDzNxJL1TE/ZeqEqeNf68bMraREcLN1H47zzqpyvmIEeqfuGh0YeHhJ/qHdVphtA
VDCxOAwphZBr0VUtb6NaQ1FeoTNT5/smTFNaBnzqW/QOMYNMwfZC23ajVl6V8ih4BxGAUrZO0hHm
iOtS4OOLQ/elmx7Fd2IKJiVPaQw54Fl8lx/pexToB7pWoEnKfCfSM3wspkvXq01Wnm7lUWmb7O4f
NPqkEA1YuYQiasEwCkoEvnnhj/JzlYTpXWukZIIRdUemitfbpqc2Gm2BiHIvpBCUIPQGKBxfSVJr
fJMiOTiglV8Nd3CyG9QGeqUAtO9LV8gadIGTdBns/oh+xK9IKtJgU5aAud/ynJ7FCnUvP9iWucJl
WwZGtm4Ft6NVR9XmIe/a8eBbYR89pLTnGJmJTtm9VGvmQxCgyXUVhwOElyQ1hJexysU70fPGYiUm
lI20qEhEFEtGkUedrMskOpbe3yT5aLwpSFFDehRqHcn3NNavWUvuhjxK3FhD3aRXfS2pv8g4mSFN
k/JyR6/rBS4dIgNYgaAHUCWVMW7lxDRrJ/S8UH4uSMWQrlEkCbFPwGnEa4TepnHkoTgn6uaA07zA
cR3rrfA6ae8gzMKVCoclHn7x4aQbxIrC6EfEsNECDGThiaZoTHOlBRBH4c5QnrraREQScfbKiaCU
x7YWll049Z7afZ1YHoaCXp6XW6/SxucQdnYMyL7vX+oBv3ZUz5TrgXL1A1308EdaF+UOck9S7g1o
qtHOL1MQYL0mr0EMUqNM3MEo12pchU+pNMAY73LwvhBrO+sJ5S21volroYsf68w1PBtWz8jbuAXe
vwHCAHEihsVKITH1YpFsxND/CIBe4n3d5TDlk4Tz0VasuNrDLaqyXzlNnOFF0FPJf6zcJIIuY8FY
tJFKoKSPTkb30rZwuhy3D9KXqustcmSYQZPCkCIIKHZTNt+MrSX4D7U7KaYFQVR9Vzwv2cPE93cq
9EAUV8J4fA0qRQXt2EdPvpZTVwJP7aJGgNk51bYGXalVWAR9CSGxy8XrugNdfhuhZSU++v7ACsf7
PMG0gSt7nySDFFyFdJl5k/rMPiJ5cvMT3GZ9K0UdZgQKNPuHAG4wMl9Fndyj6Vg9KTz71ZUO/SS4
cmsdRwVP6pvrTpZThKcy77tOIlSt2t6l1ggbTOGBUw0/C/SqDbvxqqC1vZLLxYYlU/cHYfSCxpZU
r6+g7jTBveLFCl5FsBazNxh13W0MZYPXuBfFb6kIAmElSlX9XGs6WjC6odAG1nOBYn+QXZljUfrO
iMhXsrKUJtJWw8gbwk6KCGI2iXByTUEvfuC3C5KjqlKtvkdDUx7aVCvvJZ3ERFYLQPnF4N9kWLk5
Ci13B5p1e6VTNsH/SqNzoE+4+AE2JNxRFKShMQCVh1Fi9I8Azel8GmIpP4RpI3+oYm75jh8oLdQA
AJ3fA3JAap8DuAjUZmpjV7Ff9qUWNtf03IwfUt6YB8VUNcrqJUYS6GG40bZDWSHhIRhAk1dD8aHN
5HYrBzpWSUkwqC/oRXLCtg0HklEXOBM1vInpWiaVtJMblUdWkFp1sQYxa63RHhr/cGXhsDfmpemg
axb/rJqyvAFW6N9nfQSikGWFboVO/S9zUgEU5CoFJts8FnIh31eQ1zZBgmGzaInyN6mspWt4z9q6
wIbxZ0H33oVpU2kJpoW0EGO5Q9ytygZWiQrnGx9obJSUVgjNK1o//RuVonRD5ozQTzLkMPoV37sx
tNx4FZtJyaaUm9u8a6xdAGJ/cGJ60LxXJI8CPo2xlJyUxv8He8ldt3ll3YdlQ6UqxjG08HRl4yWS
eKcEDfBJNNZMJ+E4eWtEknuRpbkGz2j2kAp9OfnjeuR+10EHzvHKM+XKd9yY83hHkg761e+QHoo7
N3kKpar7oaSBhy2L3lVk9Z5VKvd+4ObVDhxfeoXck77rLfJcBML6jBUtCsnjAL6BdmZYhL9F2R2/
y5VGZ0Sk01buKFcOL8Uo1uKNTweQuVCT3N13SgPaFtUt5bfCNty6MGlLR6lDFP9SIYofPc+k6gCQ
RXrsqGGSSVF1W1WR3KYbX6DtiZF9LNteoJgvCT5e2lpvG6NYV2EAyK1NksZJYLyke9fyBN9JGiMX
NmQUaMDE9Ah3aeyN8fMQjGiPCEl3LZPXQbuNOOU2GVfaAdxfI23jMUnvNZMkZ3AlBVJlKqGwxad1
yVumD7dxK5LqO+qcpvejnSQABN6ZU3OLLoLjJa130wQVQGllSOv2Vc9IsxBYrNCpKASt3zfyqFJ1
NimkscULHpEI6TsGxyTqAJUur3xaumNct2t9yLecF1hG9UYUIMddo1/XpLTl+RQHKOHjC912r7pF
csANqR8q3o7+p/ecCwH7qmvCW0/SKVID1PNAlJCnhxsjFXjC8qhnX4xMWGMLZM9OPwow24beL9/L
FkUJxBnr9ocGeRTdysJP7iG8Wr0T0d/CpylMs7VJVyJ9hPlN83JIk4PLMXbLE0a/a+q+fMA+Dia+
LKZ0LFpYzpYLz9U166hFWzFHb2ZKCzdhVqnG2pe1ZNcgGaQj0CCKjzTOKPwW/G8h6Kmp7n7gsmmv
al3HG7xowTei74bYW6lNEpUo8IClwfEiQhBGbbJ7JVTlmz4VfOUAti7r94oeUOIySzG7F+o0ornT
slXo9Ae8NYryzitVjb3RpduQ/OYguf740y2j7qmEGkUHHv3Ja2Qmx2qdQyZF29EgwdrkFiBPdP7j
dk/lWn7VybzfgJuj8uBqCm0HFUHZJnNRmGXbudl9n/fRWtXwcyVFG9SrLgpK6w3F2fIaTik0Z5/P
omxKNSkSu6wF9KCMJqTrJcbRXQhR392QJkjIWHVppdMzNVGpogvhD08gCeLyG2kPrHkhKfwd8r7R
n0oUTWELI6/173nKm4jiks84ShXriS22uDmvSjUzk/XUxkVFWjd7qvTAcB45BiKQS2LG/YHk7bYc
a/nFkOBguRS21sy4+B1oH5RF3CrqXnZ4yZDwc3N3PGJHjXIEPdOYYzlpQ5f+UEVP18po1yD7JOiU
1kkAIgp912Egq9cwBYoQOpOXvygQu15VRTScyJD9D6RerXJXqn0Oq7bBSYLXokRlil/c+9iiVf0b
Hm4BlCJLL8U1Jy6G6i2XIdIEZml+eMMoR/sUixftBnRima5J4PvI1vJMuhlgoQEXMLvhW52q4a+g
T5WfBTpuKO9FqfnDB9mE1lUBRZVuvmd++LQvLI54+i+UUDujsAUw1RxdCILuKz9M7sIajZo1OkmU
ES1jyMcdzAnrgRImMBDZM4OnNinF/DZyUZ1lG6L0AvW/y9u7BFLwlS+1/bvIvfobsUgf4a9I5tzJ
MAVknYdm/03GtfppKAQJOdcSG6zdlJ4ZdAspLW2oZ+u4P8qpFF6DRUP/wE1MCVU32aq/lbwmD2Hv
R/D0qkkvvOGgRjanpZkMyUKeTmoPW0yI+J6F2otaeJENm1qL1uPoUvuOkLB6VZpe/QWJtR1gaSPF
ZvtcrfUVWjhYa9E77x/qSGiy7X/V/Zg2adlyhAeRkqHWqrZ/zKZS4PhRgX6MmtTcSih8XmMJ3v2U
w7qgBiuK3y/DUk9RvQbO3+A+JJ0sSpzcGD6jUrNOaiu/GdCwrB6HQL5J2LiWMS6oT58B2tKLFE0a
oXhIqeqMcSTmoSsMdUg3Hm80UXgMLFid2S293Fz9h5mGI8Z5i9UzWFcLVRQLjL2G/qE5GxD4rBw/
OSq6o8+LTXSfo8x9+PKcWYaIVr6hMB5xTmnSlFzom4gQSv6QG88pHjbWAtj6FAVtipNMN/gyDdbX
XwrXZ7AwTOuWarVKU7pzCiRGg2grApNFEXsBHmzygY9h3aaIpQa3uWWYkvbXruFTpLQwFESJ4FMP
qBSGlPW6AAK8iSXke2JeBXinXJ486QTcrzNlsoyjrgmK/MQVPYMBW4KzVVdVPNotxUNRukrLbQBN
OrjxvHVLu1dfAF+frvIJ9gyGTdZQdxfn2HXZo6lpgY3D7ewRqvKuTeuN0qwvj+wvXPx4Ki2RCrjO
54IHR0/ueC+he5EBJCGHzp3Oxkl32zq9I6zQfFgF68wmyXQsm7qjXTitXa+xTHMkm0lfUSqx0bBc
uWvDQXnhS7SWCf3Nz5IoA4D+NnR1vlxzM0ZeXednSdZd37zW5oIxgQLPcbaECMDMyjKWxgjPz7Yc
bsNUqU1oO8V6GnfrtI5syza1oBUyDv87brhrNh1SG3yM88+owVranoMfj2Pa+cIOkqbZPvoaE9ge
To/x107gL5vy88kmdXkMt1pCK27YYykseQ4dTwQr9adqI926OyE56KuGL/Dir54+liZdPtnBs/DT
vvu0r1oxbDOUBUmj/BX8NvkBobR0/+Mus5GEpKKK1s7e3eS7d6AsK2TcV7fD6k+3wgN04fNLE4vh
eCJMiYMKQgoAdp2T/viXVJTdjb5EA0utGruQRCSW3kK0PcvBR+4AQSUhR2W8/SlXrxX1FErS+yD8
H8vy//NYPjlmIKfA5OGOkXVTQn3r+EdIWQIbwEIseFC0u8yfnA7qxyHUK7sTpHu5QGO6Tm4vb8i/
lIrZyNnzIoxEUTPZ+LMNqccWkF1forcSYu5XvOUdSWSldg+VkF0PqbxuOv2WPu6k1YTfKuSv+95U
7ErBVa8Yd5Xn3SDN9bjwq858D36VonGHMBnQTo6noqwm1XzYX4jM/cpy9SCSumuhiiFKdmPqDZKo
qFamzYslx3fI89FaUn7JqrTAfTn7QXBMwuuCa1k2Zx/EQPJr8Hqg1kUCUlfDxRbZsq7AncyUdhGV
O0Bj75dHfpIFTGvgU8jZlkCcF9xHSsiSha9RKEPboaNH25QdVtYLR/5JHjALNvv2SKwBjO8I1gKq
Is+j/23wCr08opN7hSDsLENDd0SR+ZjHnxIc7RA2KW6gqHIhV4dHcAQ2myfE5TCnZwmcbwPaN+c3
okb6bAd7hlDXQq24PPbM+yEV/+imRkktqV4QsMleLwc7mTgTZ3rFopRiGOADxem0/3RwyVrZVloY
4eCefVfUA3YkX//fJ3Ni+TNtnAiz5Z9bQEu9DMzaMGa/akoaY2csDOFkvhjC5xDTED8NQQiFFjwL
IUQgVTxFV2Fn2Ebj1AAlLg/mdAFYqkhiS/akqzop53GkPFHwvdQM9J0DcSvxIPGU9pUtv5DUnm5W
wmBhJsqTPJFkTAP+NKCs9uS2Hi13ZUivNXqH4FEwxC1gADTfjFyzLw/qdJ+SrEsQ1SZaHAy52aA6
fGJrq/AoWRN1pQYNwkXtOuqThwi/xjYdF+KdfC6DeLLK/pFE/nV+FAVIiSWRJOOthRyRLt3Gff2I
Z+VKTb3D5ZGdRCIbYgMxKItJtPTZCYRMCXSDUEcUsDIe+Dux9G1R3SnQ/HZ8rGAvRzvJQMiIZMQI
SeJRdIAGevzVxLIvEc6bigi4yqpPkvang2uVinTYjXXSfkvbbn054slynCKqBkvEQj9Cm59HDRpf
kScSEY9kJOSQIdB+u4hzfjkKTzikHRTOPfigs3FRyh1klCsBcvS3ff5dK13qXjeXY5z5UsQw+Vao
ivMWmp0SNItzEyo+Dx/hGt+1lVpeGfEbfs2Xw0jTaXaUIvAkUMkQ6VZaSM9qs5dpWyuDifUCb7lK
kK7h+tdOYRT9Pu6VEME37Q+abGg3e9Rz8zbd4YtC/5MO6RqBon5hdZ7sO5Pnqk4/Yjp1SdZnx1ZX
FbHVG5KGJavaAc4B02ImqvKsqG28p8BEsU9t0oXsnf11OgUwGCcqN+h01ulsqgvQkK2CsM7KcZyD
49w4hxv+3Wb6Y7NZbfb71Yp/udlsNvy71X61rVf77Xb1uOVP//qHDv3k1+pxteW/3vOvj/x9/L3r
6b/nT/b0h80/nOlPtr1y7IcHZ8cfhx2xnOlP/NPmj+lvmf7W6S+cj8Prw+vh45A7OX91OPDHx2H6
f+F3HhZ26+mKU1QRiRXNQInERITleLeqDaVj2qogfGprFZXvsjhu3Oja1Z8vL7nTr6yois7egX0M
bHlO2PYGrRjLGtQwpi+rFl32OtAOCeCuPLBz68/lYOcGxSZVRV01VOLOBpUoaHZKFpXHKM7vIYrv
4VcDMu6uW1nYXQ51uowUlSNVFhmYTgYxjfvTHRV5StiOXmqskjhyEFqvCszOK7pycrVO63cQCJfj
nZ51ikaeg06DTs+ajXMcD2llJVdCHwuAVi0PopvEDhCF7KrHaWrhWD09yAllIYCMLrOukcIeh5o0
nlV8cqAltma0l2g2rIIWA+t+0DN8ksRAxxB0aA/AcF4NUDgL5+3fqTs+pMDyTWkGhzqWhn+d3T5N
LabzqdjHSOTiPbL68c+rWrkDNLUa1vyUbbuBh+ok9u9uA79AWbtPsNq23QEvotVr7oirPx+mjde6
M1wJC7tmOpPmP03hoU3JY9oz8vSVPv00PFt4XVaZuWoUTKtlVAGUpRzrNISisVGm28CQ1ZMN07cD
mtxug65ni3WHAC24WLAcPK1J8Rz7HGK2lnLJbPARaVm7gZTuslYYHG3Imn0JwNYuBnAuipR+RJhO
2bgw3SmNWNiXV/OZjTodPLxWEWTifTz7BUnsur7a8gsQx0Z5GXfrTM/I8oZvMTZfX48FYgvxJ+qx
PMVnzwkYGQNtE55GcY3MsHAlWjdJQrZV/T/jTHfvp7WBmxWccIk4IAycTrpBfReVZNMu4oVk4dwK
sSRZUzCN5PoUZ2ld4WJp30igXopMeihy7z00ltb5mdMGYjPpjkQJZVrqx2Pp/AhMcUwpAYexfFUp
ra3JPVatWrGw2aVp9o93FB/mU6TZSuiREDD9jFlrVBiOwf3IwvN/14IKYhwzoZKacPOzAuevC0uh
zxzhhMaX0qARwL+ZDRITjqEGwsixIj0H3h1QC1XcFdV9J29FgAxqcJ21V2K/zeEEo6NZXgOsaqwN
vrtj9vPyGv1bdz6dhn//ltk0qGEdIHvFNPBbhmzr1beZ+MNFE0bRriF869o26HH7OLhhCyBlrUeb
YVhIjc4sKzJDXQbRS3lTmWcEUqsrmV4yHXkpSnTXcu5r8GqXB3pm4+uSyoWJ9BslunlhrAGQj/YE
/TK4hn/kTNvAlfgNSXld4ILz5VCTgJzCMSPz9lHl4zVceF2h5pGCz5lRvrXB8JBX2gFs7TvmSUuH
9ul+4YWA0BzNHm4FY95XwqmoKNBQYhUrwrYozHclklF1sL5/dUiE4UEsi/R8JOlvev/piBkQ8c8H
DJxXRt1e++hMQgFaB9mwpvawUE08dwtPL33aF0CCeLJOy+VTLEtFxDlvfYpzlBPMh5wO696TFaF7
Q/a4CDeTZmy5phNpvqlK3YeAK0ZuKyGIusGm44E7odDprzEiGMaNW+bdb/TtrPEamhfcIwMgROJk
icZjpx5p3m5ALsR/BvzQwHqMgfYqQ0q/F8vYumLJ9NjEtV37nPsllMFe0VPqu3kab1Ul7AEB+kH5
Yuij94w2f/idxnG9D9O++e0aYb2HH9aHXz7sp7bHvxOB2X6tx7brIBKa8H/xaEgiNPLDTOx2I/IR
6yoT++fLX/7MAUGXW5ZIzKhTGXTJjj9Hhuhy1JiphWo89g5KfpVHEa6aOJagCwIP4wCu6hmRjUc1
xNfCh5uUpYcMar4B60WSw4fLv+c0rddpOCIkgIM9VRNtdqla5RjGwSS8KqXqo6p6sJRL9AiqXTj6
38xRWsh+T88mxg3Jh6YW7zaW5PHovSjXBblBT7zQA/c6rAw8Q+txYcmfbGL6OtNDZbJDNsh8Z2Mq
+jptQgU9PJ5EjtRcjSjKGubw1ZUzizI7lgYkssY2JEo7wDWaDB7QJhnomhniwgF4er/9bXQi8cag
yCRna1TL40HBa8tEHO1XYNFqMT+KACnE4jYM94a8kJWcroipqoWrNMuT8/Zv0vnpvOCNqYChRORO
MEdkBN0HsDwrqWlvVLItZXS/nEGqzAgbghYn9TRzWjGfwok68iBSZZnUtiTk8Nea0m2MER2fdCHQ
yaowp9YWL1eqMlNzZfbQo3fqYnsBjERtfwaZCC3G2AhKtrC/T2ePKDqsIUpaBPzb1fo0nChH1aAP
fM/OK+m9ztOtixpALxiwFssuhUJsbi9v4HPDUrhKKDnx1uI6Pp4//JKHVkBa0Day5zSH6x8YaF0u
Td5pT4oWqaFO9R2qWtQGZxs3lvsSX4zYtw/fklW08qaiyfubvbYfFqpJ0ukRYdFvUynswG5QiHU8
IJ9swwWPgxHntnQo32y31ziCrqisXJ64vzNznKodB5qtvA5fb5ia6E3Brvjb+y7pf4e2vlb4K4VB
Tv9M+L/Dt2/OjbW+udus9v008O39u7q6VleFo63ztbZ+X93D+12BE1m9bddP9u7h4+OwVL48zbiO
f+7sC8DYjLzSY14Eow3toEmDbSrlaPd40aOhddJCFnm6kKdwJo0OHZ0wOgXHnwG8LJpIQObssOmv
gBBvoFZfmcj09H294cpc+Oyny5jWDUUChecylRF5Fg6xmRRyOSaVMBSuqkKEeDx0h1wWFloSpzWR
42HNToHYFYzaLBiWbyIu6n6DerCOKu77Bp16uke6Fksr3decy4vtZHgAOaZeC9geMCvaPF0ePTzE
zL6IbC8bbZ1SixbpK1O5+3oUi/Fh+cNdTjfs+JvJrm9R5AUG11XX2qTZgaWbECzsm5P9yb0nqfTY
JN5aiIHODpwiKnJRSbuIzlSz02AIcBTuvjwOhqCzFjitdSisx+NosExT4pJx4C36CvN6U9FeEWPj
62uO6413BRqDYMmU2UhUlGIxmuLmDnFn0CZ5XPE6ir9dHsu0cGenzFGQWZoAoXsYYh5F+IEzZ9gH
7psqtlHSs0eeGLH7B+uLp8shz7zFLcBxZFgco6p08gJsgxzvkgarRU0OHvxO3qiQnftSfJck76GP
Wpg94huEGhoEeLGr0cIKOTk6LBa5iH64Sj4JZGC2DBuEYeJ2kunoxLZY1Z3xbqWG9rNQGjw+gAY4
cZEOL5fHfGaDsbEAn9EXoYlqzpZM30HWxPMjsPE0K9a6hrIfWWyw9jo29eVQ8lQ3PfqkjI80jGim
TharTL/l0x3vh6YG/FAK7MHboHmF+QeEqPHVjVGEi16buIe6dA1T++DH01TbCfj0fqsn4QYXi73Q
3Jbub8PYa91Cci2f2ZqAZVSkThHV40fOJmEshy4qVD2wxxR9CerKIVmUlVbwc0CMJzfRkOGdBlcE
ylog6A1+Qpms3fuxLKzFoGzcXRLg8HFVcjNgJoKOngO9QH7o4DK0TtkOOUouQi8cTORHVVuKICrZ
aPfwDiySQvnWGAGoezAhYbNwfp4uaQ7QqYoliYjQTxvqeM5LNPOiIY3QuIY0hrQFyuyjvhdTXEQ2
hoxeHB5/Vomd9kLgM+uKuCrvb9EAlnVSdCz81BVy2BXw6W0l0pysEhBAldYLa2o6a2ZrarobKEeT
C0ukw8fj06ve0hKsqe3JbRWfB97fD5b5oiL9hg4Apao6WBfuleJt2+wVDQA8Y0tUONufeX5QJ9T+
um/uKCRc/llnFhR5OXi0aVPRwp/NOgR4rEihp8Gf3kK2hCJf2ZcjnNaw+bCfQ0w/4dNmavqCEmlF
iPyd5i8iqEjStFfDt+4XXtVffdoQi+ox6wdiIuIUs7MYx+Ie7ytimQgtDdDCqrtaVhHGcKqlRvC5
dcP7U5Ss6c0BuvB4WJ6h6x56B1xhXr6DzOx4eGUgmbowfSdJIf/z5EyUx1ie3Mkn6YyMvbJYhnZO
efyagtXo5Fib2PgQijspwLD78uc6G4+WBrcmTaWTyz8qx1aqMKW0LT++kuvvXiCjWrYR1YUvdWb6
wP2BCADPw0Uyz5eCGMIuypuMayhuubHe0TbceoL5/PXhTM1rXk8yF4cx+0qcg6NP6hzacfhD0j7a
dqMrH7m/kAKcmzSZRcDZTBnTnKNtAng8fhPIoe2J+3r8GFl8Xn8ftB+XB3NuzjiqDBA3vHFJao6X
XBjXJLeuFdh4JTdbrB8TBC1VPG2tIMwWSizymfPqLxaKbJ2n+8kdGNIOxmopCm3Z78RXVNEsfDH8
UHroBxEK0gADCi1sQRZ/VWlnbFIoMC8xYgnXCSw14x55oDzh7OalvAVZI0KJESv3o0Lq63n0vfjd
MCpthwQYJK2hNY3vaphJP78+X1SVRVIVUaIhO2uPFg33VCe6gd2og+P6UDWtbGe5lnM5zLmv/znM
LMtMZTeii0cYyBxIVe28WrS1KEJk5PU/CKTSatSBBIKEmp0FllqgJquS7zeJAUQx7VX1TTKj4pGi
jfI+6j6JweWIZ1YcMBpqKZw/gFDmiR662dJg5kEM9zPaC/DIVLRs3DrYXg5zkkJPlTauH05uhseJ
d7ywlVJ21br2Y9tVSwi7qJDQHrwaLPSuNSp8eVE7TfPnP4kJsASkP8/R+b1fu6U7eAYxUSReBy3L
dp9LD2XGozG5R7fvcrQzGTPuCtNbhAbn1LU5HiGtaA3NOgQzFQxgsKLYJ/iz6s2foAZea7Sby9HO
fTYqK2TnJtVY7H6OoxWuCS9Ig4rnjebVZH8imdparhaOiDPrnmaNRAWH4jKvq9mYGg0BEktAEkPM
9O1URMDKdNUhNoLi68JtcWb6WO88e7neOWPnC6SyQoUDBcNXautoPoitcMMh8qtPqxpOuZiuO3pI
C/WRM8P7B2lKKZ9K/t+E9VPeghGkUFBGhd7WofdedHYiChBQkp3bJQs1i6VQs7TFHOmNFBGF3yh7
xad6BaMRHuc3X104qc6si6MhzfYZvhu1hjFhOJkNOV5VrY06wH3xy9YPdLtxl6DCR62C9+HsnBID
sVRLmK3MnOk0UnnrIvCFxPPCKldZxbOMWrV4K+gwtzg4jFkYBXfyMGwmvZPwrdNLHvhPX95GE7TG
pHBAfw0cxvE2yt08whe2iWzE8tipyQaT+xWsyK8v7gnqB0GHW5YezWy3ipgE+ILuUW+Js2saamAR
EHVOP0D2IMUw/AdH+uddO63FT8s6UFFFsHR2rVJazzH6IfEq18bBKfWh/HF5/s58IA4IjgeFQTGH
s/nDdTjglxAK5de9ORh3CA4unKtLIWajGTTMZ3OXEGXeW48jPqiUFT3v8fJAzuzPo4HMVpo/QB0Z
LaKYnbAaOXtUOhiPirD0VjpzzBFnwgKDHqP5PstWUWQTxxSeIKqD6tMEusF1dTfiV1sM0Y0imEt1
nHP37qd4xixBGkyUzjw34w7MoblXpZ/ZWesZeOcW310XV4DA2/pZtLBvz0adXOYoPPOwmb85u9jT
Ki8oYnvM4iv6Qnn8W4aPBOMyUSS7MRfCnXuAkrz8O960hj6teLlLDVQmiYf2uT0ghCggtSmpIuLi
T512l1An1hCWC9eXF80phJes5nPc2fJXJWS6MAzCmB6pK+Sx1OJhUNDo3NaMFuhIVg1YJqJPVO1x
VLgc/OxK+jTm2b7Q3cm3JCE2XSVWDvquYi/cD7GHFVEHzzv5emH6aKyzHaL2qDb72TRW+dqTkLiu
0NFFWuLyqM7uw0+jmlbWpy+J54jXYHiGto2FfrxW/+iqBuqkF4JRXbIVOm2ITZ+PCiusTOoXQHCP
g8V17LWVSim31hAS9xtkFwvjHdMwtCjc53CXNSsVOUqUjhRxL6JjGP50dd1uvW9ttnD+nFlKJI8g
SsCtKAY9htnBIJpodsRup6260lIe01ESp+6Jdui1sQSci1IhNuOxHbkytwjya+umcZtVOPlKVPjb
Lnzs+eKawIDQNScaM2A9eqDHMzOpTeX8RvSSY/Stu2clrW1Pe8RBkJL3F5PMKRYQSBpHvN6Bns++
QoCKloUOZmJ35pPu/kE3Jxnvkfr72sKaoujQ8QDsUI/A+P14RIPWdVWQAWMTvf4hVH6puM7kqQmW
bVxYwn9LtJ+zlr+hJpqxJYuGdIJ8LlRPR3aLULgcOLTCWmXnRsjr7QT1IGl2P651HRZq9z00Dkm9
EH2+gabg4KsmNiwUP7jox+O0Gu5jZJJT9Dnhvxpbw9xT6YfLsNTLnN/LfwPB6pyQsdODbrZETCWI
c2sgEIJeNly0295THy5/s/Mh2JyWZMn0d2ZjkTPUvVUtRSUF1fAcy1uwz/n75Rjn5gs1EJ7bIFIn
ZtjxfHlUdZB2z1N71H6ZPaT672jOrsRuIcy0vOZrgk8C6ZFPwlN0HqYJI8wnS2ZLPWQFqFfVcCSU
qi8PZinK7PS0urZTpIAoJaiFMSivQ039SNKvPmamTw9lxWDejOn6m51VsAZC3JwI4+nfgvRXH7vc
Bk41/Lo8mpOGwXEccOjH3ybXazQjO+LEAISFYjv2P5TsaoQHg64rsq+3WYkir43Ky+XA8/RlHne2
tOXC4mJwp7hqjUhpbafAv8PYXLe9ulKVRxH36MsRz6xCilg8Q2XOJx5Us5We9i5SLXWU2pxdsHAz
xMLh5Cuvbv/FJy9DOwo0y5T0QPAlZSBQpcTJkxEo8h61iewwlPmPyPDLhXGdmcnJiZi+ObesCjrg
+As2Ag5VksIhQXfgVSwGB95qgwhhCnUhvVGgxrrqVw0QpyFSz4SChqaEedLuiQxJgLbV4PKOi1jX
tqvWR+QMcewl7P6Z3cYJDzFy6qNzc80GF7RIppsGR4cmWBjopTjSkfZlCtYbX18dwAGAmoKRVgFY
HM8inr0ALlFlsYfIXwXyc2s9oJ4blMrC1zp3c1FE/3eg2SXZuz5oYfRwbBcF5ShCoA+zMAO1KzvX
ryR0bnK8WwU6LRisjodAWVicZycURg2fDslxSAnH40ytrBgVqaXfGcr4wEdreVDXkryUa51JbiwA
o/8KY86OFVdtJLwGCeNhL6y6PzqleFLFzKllaZflS6vkbLTphgRzhQDIvMAa9EUvdObIoPheYp4d
RPVXEPwm83QQgl5fXilnbkyLihVUXcDP8BFmKwW3d7GoWoamBOm9QDvJKH5ejnD2G32KMDtACnGA
32wRwQhbO/Xa1SjVj2oUby6HOTsQTcMlBENyui6zpVAH6ZC0IkWyyvQeRKN/UoIF5Mj5xW6BsqDR
PuEyZ3OVBfzHSaax2Hv30c1GWOfPBt6lcPbNJ1SQ5fbBUG+M36JPaSupt5cHeO7Eh1VN6XbKPRBR
mK11tSpcbRhSgCt3oV5ic/0eNPi5LDGcz53ASAVxW6MPAwhstqVLLekkGWqRDZoWgfbc6TPcmyHm
IrqwRXBhFSRLd8zJu2o6gQGrazCBJ6Uicfbx4rFL006lDwxA/w3hzb0eJM0PI1YOea3dpA0KaaPq
P+ul8RjgqwWQypf2pdqJV25S7DU6BJu8LuiwScrL5VmfIs/SMAtsGrkeyvETpe141stck7pgcEnN
MbhQUGSpsEbZ5MnvSUxusJ6bJS2Ic595qvrxygQOdVIoRetRCzBzTu0UYXa3+WXQR8PmNViq85wd
2Kc4s8wPBwyEGDMhsd32pe7v25T3au8k2i63bqR8k3cLvLVzxwDQThoP0+45YcYFLF7EiH1Sc8rn
KqKEgtBRXpIWbqSlMNP0fioH0DIKK8lk+nTrvjMy6Ameg9nl5UVxbovQceAzTesV2vxxEBNfIASJ
A5C9/a3rY3GKpZaxs8RNna794T+ZuE/BZh/KF0vIFjHKjy4cq6I4yAHuX/9N2nn1yI0kW/gXEaA3
r2S59t1qtdMLoVFL9N7z19+P2ntHVSzeImYWiwF2tzEVzMzIyMyIE+esyYn/fk7M/Zx0Ns8yFfgW
PBGnQ4pQMu4KiNKdAp09DeauTodSty1Lu0PJRM7cndappS1AHK2FQNrSH4mW3kW9tQMg5LQFhEra
L60oVoLekpdO5GUUtjmbzrq8CPMIwfk86NLa2NT5BGn6FeXVPpNeoHYQsrt8Df2y5EDgu6aSKv38
7PvTicjhL0GENGZtiyREtS1WnUjx+7tJxH5z2Y0WTU13TzAVgMvmR5aKH7mpxeCycryzBpepFr9C
fvV82cwZuHqKrmTbZZk3N2Lf81Y5hVtiIk6vojHV9kbkv7R1cFe1Pwf3U+m6K9OvfVtrKFCr3bMU
9FsNIaQNVXz4IOFnvvwxS5eb460zi/RRRYlJ4LAm6boTjAbtkRSO9ds6eJHXKp6LkfTPxpkT+bWj
KpJXxpQnfeTmAeLzEmbx/OrygNaszDaOjuRCX2lYscyrSdAmf2ghrez+xT6A9I6CKuBYisUzr1S9
uA0DeCzhbPE2VgNTb0CC/o1uZoSggh1oIccc1i6iS/5pTSQ+FLx4r8y3AgASGcknIg+3+K0VQ+Rd
elvTeLo8gb870ueh59jM7IJYSyAHEfZMHQEI9QsU2W1+cKdWsG2rGcMzCreSu4PbCFJlMENINuWS
1X4nVnWbwQJb6xhmGwsOVwIp+2IiWvHaNxKdaYJbWQaEhCWuNvhddmOVmfFXgqbql1Yv6YxFFNZ8
Dt3QeupBjjlt4lYfBb9CQQ9M4ntcmP2+9jMv2nmoFNW2DPYB3vw6ytunsiPTtWHTVr0TIh2AfqEi
RrvO7xUqz12nVjsDalaU90ZlU5VG/pi7BYz3QRhD2dvkNSQ/vZbvIDF3Eq+GeK1SsxRVQB9CXXug
fe7eokcGRT+9Tz8FQJbvgxjVdNAbhQj/gqfyqurVkSt1VXhw7IST2HfUGspGNjzxGWrdPrwD5KI/
0qVt9du6zTtva/QQdaEx0GzkXPHgj1DRHkUNTDeR6RXdVz+H1ePOT2QjccJOMR6kEkp730MYtQ9b
bgeu6XEWFIiii4w+NF465PdINTdtvJfKOtslyNKkaEbU0CkgH9ndtF7Vf4c+K0RQrxfyLbopebwS
SZc24bELTZ58dOqXYzeWbcj2SCAeqdz7xv2CvI1tRisH/1ndaAqlcJBBazA1mZ21slWhiEbRlGAc
+oc0O/jGNhR3Q/FiAiZHsgKla2WNq2JxFx6ZnN1oeihs4XkmI1L6iZPLhU96Aor7fPy4vA8X5xCs
JD3jtGSx50/n0KqKsU1j7MD4fOh8dZ8V4Uuo6F/ypltZruVp/GPr99+P1qsfUqg+plTwqB8k8y9x
eEKN3BnM72oOQe22ip7Ccq3Ld+GRQWJpanIDtMRNYs62ijyVVwZVQZLOuvOKx6y7K/sfnv99yJxQ
gwx+ZwRf2ecoaW7lvIbyZBNE73W8kqOcpvE02p1+hXw6zZ1Uwo3t8xVt1CLf8gxtwwbGDMf1N13+
Ri9MUK28W88dCIs0ERrTC5/0++yEShGJpTmtRt8SZdq8EBCLNtGIXzOzkHzFDjc1A2yYPrURno7M
7VqEKsaMk7DTn1WrfQpaHwp537rWFfC9iE6hTq7wyEMP+SrIimJrAoBYca3z+wWAKi465L1gSyI1
dfoRoxlZeTBlYoOquuMu6++hTYZNbUDLyEJkzFY1X/7nUWEaOdRZ9MiIdMjMTmdXgvBEijCaFK+B
9TPywdGXrKTwISTf2+F+kG+Hca1us7isR0bV05GKiRt7pYojUfA7hJL+XvuI4Zbqys1jYa8yuKkE
QQ4fEqB51kOEk87N1Ip8AKSLyaSl/RVtLTN5MCuUBrdJdYeg0sot8TwWTTYpI05Tytk7c1nEMRqr
KXHZKvlZguYByuoicpUKPy/HvMU5PLIz24wuynFDbDC2srrO4r/qZCt1K9ebaRnO9vuRiZlvlKHV
aFLCUOryaRQzZIXy/3KyZo5gypUB6Q6DiPKQKUquosB8MmJETBHIuTxfi8HraDDTfB7F7SQ3Q0os
DCY1HwTjU0CIEh1mhaeLK93SOGhXtbxicskV2FHA6kE4c6eaRRULlfC+M8kwy7W68ZOHIbhP22Cn
9P/4mT31mfxtZ4576fyJBx9aLceX0hvUMrY17FNj7G0uz+CSxx2bmXt2H7dqI2KmEVoCpbn10RHP
k2plNGfoACoMUyQCM0TFDS7dmZ2u6GD8N8m65kE3UkTpXHUn100w2CizK3QFyagT5GYhIDgRoHxS
Duk3EKLtjVzRzAymYOhXFnJp5AaEW6wkcZmz6NR38tbKLZQNMmqAfWyXSVw5XtG52yaXfv6LOT4a
u3xqyVBKlWcCYzfd9jlzpc/KUDdGtvKsXtoLxzM829gSapb54LKSRvdm1QjaZhBkF0+gHXxEY8zo
nbL9vxgXAErqOfB6naUmvDyIch/okjOxUO7CQtSuM6VFakKPtZXFWopa9JWDUYe3Avbz2TFaV3Ht
ZZOpplFu0dZ9DFLduTyaxYOFatjkp5YJcc1sAhEcCOsRcJtT9A3KiI4yHGQRyZmdUm8l61GGU6Zu
VmAqS9GE6aMdg4QzV8CZTUGwxCHvSW5PEsqGVDvxOFwlqrrV03pltc6ThLTKkqZHHoQyPjxFMy+M
rKIcAzmlopgAENyMrWdL+kcp36UdJPIvl2dzcWBH1mZZQiPp0MlFgtTxSRub6V4R0WbIKjsLVmZw
MbJM7CmA8rnlwXpwOi5hLOMqncYFl83G1CCnt5JN0CDzWQlOaCBAPbxZHXisor9zY2Pnhmtw1aWx
8gGkkRWaAvGe0y9Ikgym644Dz+eV7SY/GnSN0VC7Eq1gZQ2X9rhBWyu9Y6CKKbucWhJS2ogsIcmo
LyrtuziMXWm7nWRUtlip5vdMH6oHLfC62kGNW+M5yB3xX3zCpHUA0gs3OivlBqNupkkgTJCWh9bs
dmJsW/WjZiKSfoUctW2gQH/ZlZYcl/IPoCCItaaqzOmgTd3rJcS7MtoNv48St9jHBDKQSvJtowch
7q/EgWkfzC5IrCXvksmnKN/NVlMuUJ4Z6oJsQWMWN8WgmtehUPqd3athsFXIguzr2qzclVEuPlcM
8KY0mECoyqPldJjo+THQyCD7mtLfoSCdKz0Xlt2n37ThIYgecvVBR4i7qHeXp3eavtl4OZanJhNo
3hVoQ07tSqbRqF6ncyEUvguqfJOSHVklD17I+YJPp37H8tHBqc5xFGiST90eLCLCO3Y57DMki8In
PSGntvf1A0KasrwbA9XpuEtJH2Rz/ukoweEDGofriPin/NZhOLopurkbem5cVCTnCsPxhNHclpTu
bL/VVqDyCwuJKfLaEw6BR8o8N5qggh5w5ldOUut3gfdpxc21jLiv6EfbMPplaKEj0MZqyM1VJq4h
f84PSoxzRuqTJA2xfhblTSnEdQqM50O4C0LtS4TM5r+YyiMTs9Auh30oZmNVOQ3EcYYrHcQYwSA/
Xwk0C+fx6VBmG1FJWaW4wU4Y3yr+S+f7dq8/VfImKq7R7HVi8V0g1Xd5cOexfDIKmS84TmhL57sw
LazEqqqawmoTOHri7tIQre9MhojIXzm51kzJpxuv0fRh8FRM+aa+7XvkkobOLlv0sg1jpXnnPIRO
ozK4aNCeRCyd7fEo7q0WRHvl0LSdhK91ukvbynaNlzL5SzO9fzWHf6xNAz/aa6UXVWocMjBXutNN
MMnhlYVcRqStPCrOI/XpqGa+DhBINOKBUQ1esu+J0EH+yxKr695/g41o5VhYXq0/g5p5fQZyXI4z
BiXU24CMXWT8VbvdQ7Xm9udH/OmgZl4vp0E95cMrGL0Ca1N4boQAQ/1UG927J3f3zdAFNAWo402s
h+rayi0an1gBKTbC4DC/S7VQsqM0iHGNjLwA1KL/IVRXVhLQnv4c57+8cHd5u50x0UFySFnzb4vz
YDlCYpGkDR390XcuvdfyVjW32pd8O+zSLwWQdiL0XrxZY8JZyL2emp3C6JGLeh14PzOfzL5m29jf
CAd3q951r+rPZJ8eBm6LjVP+Cik9r+zE89MWw4QWwgv4rbNMEpW0IIOJs3JM+c6S0NQtNgjxrhx2
C3fiUyuz0CLIdaBIFVbCcq9xJfQGJzGcbqw2Iq97ROSQ2yhCyyaKWu3Xy0u6uFGORjh70qSJAfWL
gG2vVm+GGCNicUtRcF8Ga0QAiwHgyNRsFZM4FcPcw1QqdHshQbN5CCEBMZ1Mj218/OXyyNbWbhZF
e5rtmjjFnGR90IebgUHq1nbg2uxNfz9yTA1x5tIfptmjaSPIn5L64EF5tQbxXxzK1PQGgQxNMXPQ
eFUrtW9GIqEzvYmFTZn/8NWVrojl89sEGTaxGvCfWXguqPAlpsxVRKtpAW+uuy6H3Gz8GIXqDu7a
bTvm76n0NUrXMiGLp92R4VmoDqqU35xOO7SAK3Tgs5FAUgNncD1bD/NtqGsruM9FRzyyOAvaiWYG
9N9N56uYazYixbvQ/Ojd9kkqBKQnxZWpnfz69MrO9v5jbk4aANWP77fTARtCfZM3Hjn9ca08tWZj
9hxJS8hSk5Ahqawa11kXnR5xTQNo0duPBjKLU0Nca2pTYaRp8k2AOqjjyuZ2NCTuDKSvLm/fBbzk
NG14+0SLqJz1yhYQbQ0yLM1OQWfUuA+yx9D9cKtb1ftaKyqYwjdZu2rCx9xHb/Njxfg0X+dr9sf4
bGN3XZ3BiIFxNd5G2g0qsp7+pqHR3Ntx/OwXCO/aZrty2iye5+TnkK/jLUtn+mk0GYscREaAUdLw
b70v7c0w2KBDvs01XtBky3MIhcRE2P2bwR7ZnQ22r3yz16fL0hjcjkMQgRoAPGgO2z57NSqasobX
1G+czHzVorWX3vL768j4LO7AbKYY43SFRw/YFtS7LL03tB9DGG4C47ox9oW78cqDu4YbWfTlI7Oz
qCN4I7yILWYFGd1o86loEEF3i520ptC0GLuPDM2CDYnYrqx9DPmGfzXwAjKFdKeuMoytjOd3eD86
icJaC/tcm8z0iCcVXf/mKyMglgIe1jXFv7U1+/33I2N+BMtyVGAslH9J+bZXHNe7cmmaLATLGcgy
NTsY41v2yIqnLo9y6hNE1Ah2r1mYyxLALobHjbcuO5ueGQfy5Y0aCntTgWi2zA5yPPD/l1eqGG5V
JloYjecYKbzYeh2Un3myJs3x/0zFny+axcS8TIRxQEfMafMn8Bxd+9DGTlr414gl24ayF0h+6fXW
8g6Xp0KZugbOIhSI5/+bitnFDRAnrWqo6MLp+1F6yr7WZbvv9Qd9UJ0sMba5QMI4fKqT4RqJa0dE
6F3zkytFfEat99rS3K+F/ldnfqSV7IiNjJv4160RhYgG+/s6k35Wcbn1vGhSGgDLV6WhTbHI6Qrj
y+WRLJ7GRwOZXQtpKoy0QWMgcfvY1lde+KOQJVsVN14/XF02tRxg/8zZLMCWLmUkd3owFfJNLT9X
br8X8yepflB5UwiIVhtfLxtc3vx/DM4iq4eEgq52eEeuovkVWYdKlBy977eXzax64TyIpiqlnHba
FxTWjW2BBkoGnl10uvIKArykaTbtaHfSGrBw4ZAGUShOUseARGknm81oblHqkUUuwHlwW7kBjG/X
Oh7P86UJ/4rIxfSh06a3sMyVMJi63evKwM8nGPu02dL3D+iIROzpkSnorVIp08vQK0BoVCRldpF4
owbyxi1QHNcGOI4fYb0rgeSO1RdNUDax/yAO6e7yh5w78el3zI4TYINl4xd8h1+P+Y6MAPqmvS9u
1LR8QIs7QGDOGFZsLo6dEhsJJrL7NP6ejr1DzhyGOIXrmHUfqwevQAB6JcpMn30aZBgWBWA0aXhh
g+A4NdGOoOGR/iE3pOeQanl7Ucu2tPxSr/TljeXeVv6QrAT5pWFBZ4ia3G+VsnmlVwAbJHYqw+qH
ezpY7WTYef3Py8t1fl0mbB7ZmO3LXrc82fNUHlS+Ywq4TRj/l6OYzVwwFLHbT4uDxk1LYnm4L9Zo
YqePnC/O8SBmPteQGbAEARNGCpyisWN3q3u3dfWPE5+nczW7wCCSgu4y28zpizul/8y6Nzd5MpWV
PPzyitBMRpYFdvc5UCMZ9M6jKx9nlju79nZRvbLky7P1t4E5QsMNBhMILAby4bks94nx6rvPcrtW
GDo/Ypgt5B0lpHPofpqDuTwjgPlsmi239eBQpZZM4B1zV/vU6RF98zQh+hzVvP46uqGvoQweuSuv
iDNKVxLGBENKfuQKIOya00yMIRJ4w+jVTrnL7ou9e+V90zy70pzkahu/ag7dLfc346fybGy6d8RJ
UWIub/tViZ3FFUULEk6W6XyYAweVQhl1QAc1T6iNfN1vgm/6R4MMtGsntzR0plvrKywY/2JfH9mU
T+OVKbSqX1h+PR1HevtVXuv1XYxNR78/C7llLYRS6PL7PriG/KBbL9aausiaiWlaj+7WSWB1gkpT
haOb94J25QENVtfAlot7AdTE1EQ8JXxmW7o1g1HUQ2wkRel46Xeel30W2tUaUc6SHYgSkRrUkU1n
U5yORYyaHi+PaqdpAYqbMK2hY2T6qDCbjfxXH/lZtuIAS+cwqVrUKyc4Fi+EU4ukEyKlLqFRsuDE
lZpfni7aYYbXG/Cnq/3bP3c3tL4nlgVo5LQ5lIAiTtEpDTFF7bN9Yuq8etawjIsDIu0+dVTiePP6
tjGKoZLonMCS3G9SfTvA61tKdqL8UOvny6P5vezzAwWFQRIP0IZBtDBfrioP47iq8e4r61C/y3cK
3Zt2/97dRwCMbfkHwN/deK/bL+md/jA8Dg8fpTMcrAO6Z3btZNvL37MUQI4/Z7aZiw54j5/zOdMi
9m5GSuv1soUzStIpVB6bmO3nIEsU2a0xoey0e/cu24uPaA0ejPvkuvkQNu11fqfb9K0yyuQWUJ+7
cr9a2iDH9mfuWstVQQ0H+2rGGzVG/xVmO2GT8dC6PNIlQxJd2rLGtgC1MNvxaUi3a6biqbKH6kxx
lYh2ZSBVoV5dtrMYvaDwmVi4JnbcmQv1RpEM1WiQRfa/mXAhmG5sD/rTZSNLe4Ji+d9GZo6h+4ZQ
1JMRlaCCbFz3HLevvEToI6lW4smSDx6bmjlI5rlSPKqYMt1b3Yq3aZOsrMziheFoMDMXcOVez4UW
C536ngSHPnjgrijlL5V+UMP3bE00Y+lGT0CeUJ1cs+Q5sqPuKzgONYvXNtovSmQLMuLG/qef/1CN
b0G64g6L03dkbT4414o7ckLU54dDEf8l5CuZ/MXJA45HcKQ4QtPzabiPlMjrvJZwr7VvtYeo8X2U
k2+xPgz1HeBY8c9pdU6vVpP7Hx3OaSsOiTldrcJW3RYkvgmZ20RZe00u7qKjG9y0m4/MlEZiJV2O
mVi7Ui0PfBE3xbV31tLaHB/Os100FoonIB0P20z31uZIY75c3qVLIef492dbZ4ykPGllfl+qDnn7
qwMXbA37dlWYfikayDz/sUUDBajT08ka6LiDxwQfEPuN1NGLKh9a8crsKh5EK+F6aV2OTc3cWfDT
WHVpWHNyhfTmGG0U/60wg83liVuzMv39aPWFVq+9sMaKKV4nEjjv6E0X1i5Ky0ZoCNUnsQ/AT6dG
xgYdr9qahiJ/uoWDNIhT+/+UXW86Xrli/m1k9kItPZBVno+RoI7tUQk2ugywJJpEu75enrNFZzOA
G9OrNDE/z4Yj52S7Q4mbpqEiquQ+hP3BFbeAuC+bWaiS8qTjXafwvpt46mbONqk/yQH1Cqc1VKfQ
jNdQNaBoGkvbgtthJMs0JNqe0uVOr4T3y8aXNuyx7Zn3mUOtZJ1LFVimeb3RysfRklZe4UvxFHw9
bG6T7BAN/ade4fmjn+IvE0bHI+Q0abtRK0/ehA0Uv0KmGVd16UYb2SzfUrVrVgqlSz7JaxGHgbUW
VfjZ5LaG7BpjwGkB1wviipnT5eata9YrD+QlX1HIMCAwbSBRMaf9aWIBzvCeK7XubuU4pl4AFw/q
a1axu7xgi+P5Y2hO/FMMWefn091dESups6XSrZ/TJO9EkhwJO+KytWXfPDI3u3uRos+GJOMmoQe9
HQWiHYfiwew55BFWtkOazGsLTcj+ocnHtXvS0rWCROREnQerAknJU8dRUok2toCeLpc8rGp9yXN/
pzTFrR/JG1X6rN21fpClqH/80JsZNKymV+t0ivoaqGqxRj7Po4/+IBfyY9hSPS1Wdt8CSmd6KyB5
iWYGHjonJw9j8IdV19YOEehdYKcjLrPRe/U60N19nHBdQ07IlgNxW8Q/wYRsxKxZwzsurrEBWb8x
Zcmm7pzTeY5daSxUutudMGquIZG5Sui9ptt118j05sSe3Q6PoZ+gdfN52buWfPnY8CyUU4wvSPFg
uPdSuwkOqYBMU79yXVzamQZONDXtGZQVpo84OvnE3CojXefKIBj70d2L4d7U/9LGtZWcfGP+zgVV
gJoLfG30K8/MRA1kQY043Uy8Rx3WsWwQYciJD+iUXLVRfQi04VnPPyKpRIplovKQruXUX4FDLo4V
WRnaTWlUpcp1OlZBkGUBxGztdDWcuvo2zDw7Kbc04V1euKWdafyxM8979qlYmSBs8Jg0/KIE4baQ
8m+jK25QS7Hz4nMI1uB6S4cIai8QkIl0eND5cDoydUziVurz2nEDJdxwOCYHRBBiCiLuo6Jkd33X
otSYCa4DM2G2Mq1LcQEUt0r2k8YZiginxoc+qcJyyHjRa3+F3WOb/Bw7p6920D7983mlnZXOnEnM
/ox0KpB6wYtknu66+ZZXV2H4UQU/ovyjEX+4Xy6bWijvAYRXUR1GAFrhKjYbVNilzUCYY0ZJKTft
bqCm1e0k/0HSdqa0M2Wfa9ybvPY0XWgDOLU7u3H0UaQIYlsR8tTdZ+88CYeq3JnfvgivZrkNqm35
uhJlFlcPIj4clr4KCnqnq6ePMdUYueHqG4+Oqd3CWaRI38XwxV9r2FzaftAA/21pFs9ircvMYLLE
Pc+2ZDsXv6O1p7orF6rFAumxndlm8HpD6Wml5ZVVg5SVDq0d2+m18lSTkd8Uj4XraF8ve8vKyH4f
IUdBFMaj/53DgIxI7T6U2VuG+oiVrHnl4mLx5Jp0eGkrnCf4x8rIWmiNSV7tdUc6SF93maMqtvkg
ffOeRyfcF48w2cEN/nF5gEtHEdnJv+3Kp05SI8hZwzeFV1Z/ee1V69151u6yCXn6jfkRcWxjtuNa
MVaySMBGu4tlW34trt1Nf2VeVRv3OfsqdRsoDx3R1jbe99i5ATTvrCH61mZ3tvfi0BAUdNdrZ5Tl
x2gUYY1DBhRAx2g+tkV5dXnA8zmleE5DEYxVXPwliXrv6Zy2slQb0MogEhdUPxMzuA6byrNj01vZ
D3PnnNuZ/n7knArtPGg9QoEuyLT6jTL4fBkJlm/Bv9IchYoeNTBEzjiFZivoFUit5H3D2SoMlq1k
VmEnVub882mbuKgtKL/gBdFmRqhD9Ino067YUD8zvfxWi93bpjZfL5tZmjV6lGhip0cTDbqZGSNv
odGFI8eJQj39qotDfFW6XnPrk9971ZLo7bK5s/NmWiWL+5GEK0zInFnQ8tsADdIAXH0sRBswOeiQ
Ze2HjprScN0IsV0Yd3G3qdzdZbvTzx5vut9mJ4Qz+nTQEs8f8VmX6m3jiYhVCMGtWefqPqoG0RZB
Bz+a9bUfQ80EBbORfb9s94y+jg5iKLnh5oEEdhKKnB07BdQeQPAbzfYqC03IsTZuBb9/FypF3kZI
XdpJY74JYTu+1V0OqXAIxqqKgi+eonzrJO9VMcvoXtCHcR+1Ymh7HkKelz9x2u2nU8P3TfVcWAzo
x5+na2JBrAS6utGPVr7W+VuXrtyJ57dEZuDk92fHYZpUvpr4EsKG0j4SXg35ax8/xcleM2lAWMMP
ngebU2Mz91LDVB1zro+2G29Ez7djxdvRg7FyEzx7sE1jovWVWyDoaxpkZqsqV3WL4qys2tAJ2KoB
ePWborwIaQ/Z4G0kvxTdTdXuRPdOhvrp8nKd3ZywPYksygYCpNieV1hTo83iQqk1W5Y+pGgTc/0t
2q2h0k/ooFhfVp2jad3W6l7ciC5k625V2Pk3/9/MZfgE2sgg6Efddu4ygp7pZt/i1MaQb6V8E4EF
LYLrWt360L/lwkPjR3Ybso11oB2Sk2a7Xt6OzVYYN536KOdO5R8KJHDg54jkzqnDfWt8Tfvnrtwo
ou+IQkQGzN91puoMrmtn4bNaHoY0sHu6yNLqu5p6m0i4q/NvifqzKp8t80G19uEg7j2k51H4gxG8
Ma7TVHlemf05NvI/s/9n6DNvDgIDQmmoUBErjjbwG9g9GkjeAF/ZQ99sFNDrQ/hFa9yVVV/YRCcz
PvPrsO8FIe4w2w67hlcH/RPqMyJ4OJt3i8adfXmY5+Fy8rG/R/kbIXp0lo5dF5mVh7lsSO16GGwx
vo763q5bHlaQgw+fIvy7l20ubN0Tm7McU5DXrS6krWZrkJ3DImbLAqx041pfzdn96z8rCIMP7S60
6c9lJdxhcPWowc4w9jBuJXbpPqfxT0u7lponwxDsyNqQf8+Ht66MNrq0k5VPdMPsTtNtOekAklt2
rtx1/b4SKXJBHHd5Hn4fuee7688Hzq5nbuKpWiYx+Rr5kJqmc1LAqZpgjj1voA3/Mx4ku4zlreE9
jsG3LL+J0sSuxXST9oCkg9QWradGgQugeDAhdyiNe7nS1062xfU6knmZxUCEAMVhqJhHb5Q3gkEt
4SXwrwre320IJRPgaeMLbznf92yreGtyu+k/1cxcma21r5jtR7lweyNy+QqxJlvufhaVZK9XUs/a
BH87DbAFy4RbTz0Dg7aiNeap1Gt2XDwl8s4vrxQ1tv0gsQ1r01jvRvYhMuFWPv3zXeuzrWh9dCUC
7l9XvGOa1jPvOPqS2YAzlBkVpeJLKtBfYXFoKtVOowJSpWvL5dJbbiRlugM/iNUXUdx5430/vKgC
rQ7hoUEBOAwHW26uoc+EkHybaGRvAgVKg9pO4ndDhzs6y/eXv3nh0kc4oT1vusmqUL3OnlVCFHeG
1Q2a7Vfvrrw3jA9Bofm/Uvc9wt1uOzo1gt6G3UhrWc1F92DJDEBCkFXMTyrPbPWsDUbNbuKO/Abc
j5tEaD/Vmv7ny4M8v0hPY/xjabYunum6qlJiCVweDwNopP1drUEYTvfHf2dpdhbICYvmRljyFHHj
clSOE09E/Kg2K5dmefHU+TOm+TGgpohCDD5hB5Lsjanao8x/ja/zZtwkwVMjhFuZ2ORJzijcS+Je
Vq694Ea1uIa8xta7kr8a5sj/+NYNd+he2mXzkCLEFBbbTH7lqjlYT5dn5qyJ+Pc2nboZJ1SxDnb7
9A2oK7FrGFOc1AX3vvcB3JTGkycZ6GL1yi6S1V0PLb03GJvEsr5F7o+yFCjPgC4frXaT1e1KdFr2
/KMPmgXJ0VeLHupOzU71cZdBSC2J0N9YgJtlxxJy2qJuKvGxq3Xb+Ke1XuaCQhu89FOLGzXFmZsk
ciJ0MOJjuoYkNxTu3Dbe1vEaTmJpiFNBD81d7sRAn5XTOReqCA0MgwjcawKVPI/2+3Dw8w3cKZGt
uJWw49919647SbzCH28n0YA6c2uuca0u7HXy+4BPQGsQpudVFLdQKisNiTIw9F7FRrcLxnSb1Ws8
3EsX8BM7swHHijtQB8FOWFbfe0/ZZJb0qtT6Ru7h48m0Z9eDu1qMbi2xpefTf9I76SFQ1Z3WRitl
zeXJPxrz7K7QRFYMoz2L3EzJDm1Pf5Ko32WjYVveg9I5pZhcG9ptk6zstOl3Z6cQDPPTbBMepkrn
6aLHaI1KwWQ3Cq91yXOs+tvKVp6ue5cszOKp1KpDIKbMcmLde8Zbr1xVySHq3pT+Kcmu9eROlW+7
bLNideF6fzKu2aZBHNvzVZNxacaLNL65AvU38VpIH8vgV1wjY74T4YO9bHTRb6nVwOYEl+UZwECr
ebXCAKLZqs6+cNVDAiVollorj9aFYI40+h8zswktUSAbjMlM70HX2+0hoXHTrdJ/yRTdHpqVrMJZ
dvp3+DkyN5tJbtlyLeScUlH2KCU7Ibwr013g/Yx9i0zDNkk5GWE4+iQZaydrzUOXp5R638w9wySW
6piwq1T+trPEh5biUBubK7tgzczkw8fPpDgixxUzxlz7UtWIn7yPawWaxY329zTCRnNqAmkXX2x6
Vi0aBVvsCqcVvvw37gcPwKmFKKtFDXlxQojv75Wex2XvXVvZmp7Pwr1V0+GXmjDAYILmeDqv6IWE
aiX31lLZBgjTueadVNS2ENwIuriypX7f62bRgzvAJPVNkkSBcPd0UB5c31oVsjIUWNvhF9S6h7Q+
FFlPnjvkAH4Qkforeu4kRmxTEhaNam/2z1ZzaLRPS70Xlc8MGlFlo8qPVp1uqizbQBkuGN9NFG6i
VTLRpUB+8sGzm0sWIj0MSTGHSiRXD3I4kAHJ6h+KldN9k8d0NRRJ8Op5YXrjD2PgCJ34YPrNKtJj
Wu2ziYMc6/frmDL5LLAbTSa5E5M4Ffg82fqmVWxkpRRvJTeD31vzLBvii85RrfDZj5PE0bvRd6JA
kznqm8SWjLUNcIZLIJAYpJlEnl6TOvzvmTvaZAKLVho1MMUx/rDQ8NTSdy+C1aN40c2rogfSYzwL
qrC9vCsW3PVkPWbzQIqN923GevgFKRBZrwH7F017FSWoNqPpntsegi4rx88UE88m/8hrZyHaS2Qz
qAWMJuM2JYXWofVWBulWo9GyCVVbVF5MY60NYNn1uCv/zuah2jeL1NTZlFTv2ZkT3KW6Rh2QIOOA
5zHvY+MhHcpfqp58KXXh6vIUL2VRJ9HF/zM8BzF5rRLHzPL0qP7adB+S/MuzxE1ufs3KqxotF2FE
xPKmaHq7WWOMWojcmP7j5rOZ9uWmIoGJaR1x06T96MaIZtKVyHrWA/DbdY+szGdW14vWHbACW73d
RtU+GF6zYeS03Sjm99Kk1TG1yZEaWY1POWPkb0aaobPhOQ/rTRTsMlolLDKlQBxXoSoLFyym4Hf7
B4x/SJOdhsgqTfMkH9jpWfPSDzexcqXEu1YpN/148IbPyr1JUJhZg20vpd9OzM4OtAjZCcFKeUh2
FsnEaBsRV4I42NaCQEZgA67GydzvbbiX/NLOYqpBhiMUqT14+1j4ksioSDhu7ISkIWvzplr7voVb
EtFGm3jigfZCh3g6KxnaYoUvMCs0V2/CAUxp3dpW84iAQhV9DOOKi0hr9maOKGRenAUV0xEG/YEc
jhR0ti/t8vwqFq6D/KU1nzXtru4Oft9MHBYDrRWh9zOk6U160vPC/jd78mj8M5fVRx1ccDgtj/ae
NuNVGY87iZDXoIODlEnzOqgyyZSvxcAXrcTc/yfU/z35c0DRxB/UT2JLZFVr7lS3sZvvdPfOpfCV
8HzKPy3/R2isZDnmKwBz6UTRCDHRbyWieaG1FTsEpgQTIXloDED2d4iCa7eK9Fq2X7I1DNHZ41FG
/xdiz4n6C2TWWTVcBTTdjkL2P6R9a3PbuLLtL2IV34+vfEmyJMeyHdvxF1acxHy/CYLkrz8L3vdO
JIhHqNnHyWTPrqlKs4FGo9G9enXivYUf4e7Pw6/g/in2RWWwK7NiYtCRhsIuyB/xHuYOdyw1GkmW
MvVeDPcYhq57cDcb1wu2gjDfYXHJ+ZXFBDlsBS0DVweQr5fnRY3AhaeiF9Pzj/4xfDv+5ycMj+HR
hVj8xk/w//7Bv2zcnYvf4dc///mPgRtU7uHg+dvTaft52vr708vp5ffLVmDazHS5T0XrHtgw2W/b
4huVyhYcQ1ENNkfq9V4Yhqn39bMVzThV+Uck1gRdghrK6uhNRKMgd4ZkWpd5OWPx/b3vh34IpQNX
EOGu7TDq2WjF1TXHRJjLOaoO5MZlm7apl7v7/cveP76Hm9dfuvsaCLb4Kj74UudMEuei5CpWIieB
pP3xiG3zApEqaxuDiiaa5tFrg1ntnCpp7dRZnyKo3R99/+0Y/nE3MAdvK4iuvtr7eQM4l8MpAoLB
OslryDm+v388Pz/H7uI+T+7j4tYeOqnZ/4Po4BB426fPxnv6fKIu+/U5o5M5Yf9zum2S122RsBTU
2QCDQDs1WiW4Z0oH9EeV9AoshR2X3bcdltf1fOi+9TyB+l9/2bX6f4VxTwxqYZqL0TJhPqzfDR83
OJmQ5G99gSiTjy2YyYA1AhG7BR8HPPGlV5CnPp4Hp2eijuwEhDt27JkjgHrQz2e//5u1PJPJBRax
k0+kbwfIBF+Piz8w+Ah/vkDb3Eu9P5vXzcPh4XAIBJt4lXTmlWVPqrMHCmlHNWETsDx4wNoNw+fN
D+9e5FRWz/v5kuqXUqxYUQGcYer5R2T34EEfNrDU7yIzuYrKeXU4mzTTolPkL0FvfrjbuPciCV+D
Wa4METha9O8DBYRWzktVtKyupBywGLZTe8t9G0MS+OHm4VcT/Ppyld6WnQFB/mv9+J+J5Y5/rkVl
iRG/qcfsI3ffiPf20gcU18HsDX4fjL5v4VS4uCl1d8CvAv/6igq/NwSoFLumW+EX1l9wMV3PmWOn
5ezDuPvCrhLA1fT/bC27Rv3j1x84OOzwsBsV1yg7rOwP/ImfA/736zDhOOHHZ8f49nky2Xm5sUsG
l0OT2qgl8sVXfX1b6P/n9mZfwb4Fv3EjsB/RF2jMpPkvUNkEdEzPUxDHcOtS10hu6x0QJUwwIoqv
H7jIR/cV2t97d8xN+qdQFNRcxTRIkoJ3Euh9G7HaVTuG1vWJNtqQO5K5c4mJgqlDXHBJBVoRCx4A
X23LF0pywjivPGSVlCW2hsuvdr/FLpD6XumN7h/82+JO+DNmkVsAfV2ovTk8eI+7x80uCKD+5+fp
N5ZlF7KD9HLab0/+6eVlf9oS9zP2qftbNGaHnUzuYxkiFyMqQMwk63yPiJHTskKpKUefmBx16G7I
6zZYFK0C79UUgVJvQZfVLu6qQuBkV7aEdRMytgLwh2La5KXLsCOpnRcdMOoJfRcuXhDEJ/XyZsxG
dpdXnWgY6Ko4EzG6bqCXGXPqL8V1pLa6cZmQE5DedQy2k5xABfedIkIvfBUkuQVFyw2bH4RUG0Bl
nF4xTWUtYoKUDkMkTXRvTV5aJe4CVI8WJtJbHH3vq3CqXlVrA1zMrD4VUmCbm9uH/fpZwkZJnH0H
b4WYlyuTCN9hZpFrq1FYOKFVPuANrDfH1naj6mDBcSpBW6F/Lj04kqCSxZzvrYXg7oR+kZpiVvEB
uoJ+K2rHLtql3crAfLZKzoMyjoJONYLbaq+Y84XW3I0QaQ0xMgqhw5QEWXPXTaVbJKE0bqXpx38h
CukWAALR4IUpf5cW1UcOUVsHJ8eRahRJN40aFF3qq6MfRYKLjv1VV0vp4HWJRke0GPDGa+e1pced
irPifFuGXTm+LqLq3LoIjZ0QkKGgHeZSGwybHKtWRc4smVtMnPRn5bOI326v2HUgwmwS09f/vxAu
oEu6JFo6E4lwubfkHuAeuQ8kLSZv5Qi6BNPOQEwG9PpTNRVZWDQNPQwNsrbBRKR0lxepIXoIXd1H
3AdxgV6bqEuT6jK0Vn0LxG8JYKa2b0R7a3yKkpOT7lonTInjm9YxNbxOEX0AE3C9s2jUQQ8boieH
W3Z1yPXFKvEBVgY+PsUrpUDTd6Z8RFttjbHv4PdwOuAfAbr8pRs7wX5cPWu/1P8rndsPadZnY25h
wrW8SYb7xYpcNf2wZ5/SV9kOiy7sO4HG63b2VyS34hhh3I5VB4W16L3IH+fmWOqft9Va9QHOXxFc
XF238qI0TASQdHL3C/0Jpf1tXABIld3bkkTKsP9+9k7Qy1q2ixrrp2XzfU3eMfIpVJNKELetOtIz
fThP7uSalncjkzIgh994g76htmchzW11geUI3DYLwW5ZJOe2a6fC7E62etPyQCnac+9N8zBVmxSg
4OEOyKDbS3gFpwd1MXzC393iPHYrmQZmMkNe5bjLW/TZu9p2+Sg+4l29yx4bt9vkzzDID1Hj4dre
oe0QBMoGOj90mQtFTa0tMGzMyb2mOaX0Z5wBUSMaKCiQ8ZUdPbMPouZKSUfIaHNwbAM8o5ItBYTl
9hKuhTZnmnxle86kqMCkUbOFlLLQnlWqBWTw5ZHmrqIJDu+aJaJyDXg42uExkos7vEDP6p2TAJ8G
gGrchSVAMPMbSQmqOXsabW6rtbp4Z8K4Y6wUhjmNCoTRiIKr8JTps9+NH7eFrK7dmRD2EWdrF8ED
IiqEEAvXnjoeSzMs0AAgRyJXu6oNgJKMrkAH1RFnbvZQxcvc4wpvADquf00jdWej9A0l6Fo1sJOn
AtA/BW29GFJHOn/WviXTz07EQLyq7t+v+MpznqkLBP6YSg2+osoOJf05GXda8RRJAoe1JgUJWbwn
VBN8j/wYV8fBHW7mNSB6y72e+w646SbfFiEC1lYU4TUr6QCDavCdw2YzJj0t0R3Wx5M7Oj969BrR
TMBneZ1ig3sCp7z+1RXNEnuXBjJTEMY4TIoiAwtHirbQgcys7W2utsCfwv/ngPYsjP44t8nRtpcm
kDM6o3PZtHpMGrQLu/1DJeRK0T9Rx47qLVlCfDsu1D9yXxgZ0Ooxeilqo5LbsJ8B1sWglHIYDuOo
TTLIAowJkUmnNzrao6tYxKm+tlmgKNHxKkZqz/zKsZyZRFGpikRAueK1iupXUVAqgA7bLpkF7Evs
uPL3CqpQiHEwHxqRPnevNI2itRLm1HttF4PZMbM+C8ZUf/s4rwpBexZABQwuyPfxRURPJDTF4dFT
9/sU3UJxlQh84Op6oQUMrTKaxbDPlwZhjglplyVF39mg5pii894pnWtOxuxP7Sw4SGvqOJhqBm4V
A6SBPCYvQt2hnWd4pxzEuXZ9GouHf79eWCsbNBwAlV6NxLKd0ZCKAsoYrPuI7LLh138jALhC9GfD
F/AUb06cTbGjJ4W3UAvT0jDMGZg1waZ/XXC8aTkYIYpfeHWjtfJyS+pOBTUlWHnRuh9tlDRwVLxo
S18yfc14iTPqt9KhstHVLKItXd2fM8Hsv5+dnbGJx7kr8sKz2urnOFqeHquCY7Nmbue6cf4H0xFt
NI1Ct1j9ATZcX5sCycYIeUNw266FfWh7A7wKTEWMtupSFSCELDsDGYPXWUrkJe2vqcOjnb52Y/bg
TLHp6VVxkHNRFLaqHoDdClgYYCN8VbNE+XGIRoidRzMBeYbm55n1UdTaSyX9vm2K62aCewIJavAG
YS7VpYoyksWVWbcF2Pc10PkcrPrbbN4n6U7V/tTt1jBOkvpsjdvbYtnfemWcJi4OlKNl0DJwUvW0
nhEUQEOzSx5UwImr3y0ajex8o9PwtqjVG1EzQTDBmBgAlbtUsE10tZ57uHKpde5pqnoK1Q5DnAe3
xaztGRL9/4jhIvai10k9mPDkc6SNrkYnDKCq3RTw5IwUgtUTyeLCJj0HElAaIWusftjFvsqPRXNP
RA2tVzAF9gjBzYSpaOBOBV0XJyYu07kH7xI2ycj+kD7zWpm4VpEgVQx++qR7yCvMQWw/0k7U/Lnq
QjDQEe4dWcmr4dm1PiZWq8I8Wsxt8noF00tiIb+4SIh6aRiZbFWwDAhJaf4CVrBnqxTBDFfNHHcV
+EZYfMnzO0iz5UyLhJtklsifNk53DZ3ZLMytTd/bbhRY+tpDBAxK/0jjFNJkPPJpDa9IlAWBtEwC
pFzdmP60E+k1Gp17xXi9bfSr+VQwBKCJD5ButCRzhwssVhJm40IkxmGe6IJBN0363bLrlwqjkyia
k41K8YeqadxIe9Oc2VeJ7hO7CaxORMe3vtZ/P4U7gNGYzUXR4tpxDOq1Eo7e/dAGxBiCQsSctbLQ
GFcLngcGvMVLmbsW+k5d2vKrz2NCc3e/ySw/MbamVfqx/S5RQTJAJI3b1pTYw7iUFY4h3svm8r2N
36ZYRZ0GTybnzqy2t/d0xbmABxRQC0BIMBWBZ1Xqm85YVArWB2CbN8j7Eem3MTzaS+vflrNyt4LV
GqVROE2AAng8tj51UtqVjJEBCKzu2aRbQ7qr9K1S9G6n4vXcCPLFa+uoIFesskZ2kLpz7swuCbob
I9x0xfIwtV5STXs1wPirYBx6AUfHii2C2RAZcEuzHbB2c7GXLJldLDMukJ7Y+wlxhTsRtFEbJYZC
5daDqf/b3gq4aggEFw+YiUGkxLMOLnE9RbkEV51RdUMk2x1Q0qA4Z7f3bM02zsR8VXjPQruuVxtj
YGIiPIuy/tiAra5R0fQu8GRrUYmFrn9g6EGDjNYI7oS1jkGGZgEryNJ06CCLpSJ3h0ptMV9RP0lT
n54wgE77FbXmEM5VnYdJZpLE1ROzagXHb+0aRFkWXO94QWFOA8+HJSU2qAZtBd+SHRobEzLBabNE
LHYHq2woyXBoqKc47c/ba71qrmdi2fV1ttbAvJfTmKiI3yfp1NY4iIn5Uif2RnKWh9bClKFK2BbE
7JILyy5U5eJqI5oira+0AlxYfyZMpRo3qr6LnYPl7Cz9mzN8J2XYGoVrYPR5JHhCrvmD82XmtlyW
SsWaKfRNp/dUfqdqWCysl/LOkL0Yc2lSUZJVtMCcX136qE1rEwLrWQLU87VdvpdR7Kp15tHyXUkE
fnXVJ9ggVkWfIqgteDQIocNSxzXMaJBjV+q3g6WFo+3JaFynvSBdfdWV9OUPkFMwdcuGq+NvqDzG
LEYphW6a2cjIjYNpjNIZ6ONSL9F+HP3SY8yFzBOqYlK38iRFiuZTazA9JIAdXOIYc3Xbmte0B8hA
Z6BEA09rzvk6tGkzo9JhWZEdWEaz17NN1oe2lG9azDG9LewKfM3UP5PGZ/SAbo6HJjWQn6q+EaVy
pbZr0Tp4gvPyklr3aZn5Vace2yRsFF/1rJ2ZPjfZAU5aKh9ly80eJl/ylUzwYSshJ76L1Z+RPkPb
KncvYNKMhJQaVmFCXTRvm2+4GgQLveai0Xf0NaUF5Jb8dHsnj5JOGpi3ylMr9+cxB758tuhO7ZY2
DdPJGZ5ur/aaRIBvAWoESQpSMtzBHVtUzOwKWPUl7bJvJO6RJ5OX/NiOSupH8SAiSl150AEkA258
gAkN9Npzi4jHhyEByYxHeS/5EdktsNjkz22dVi+gcyGc99WnpZdpAiGj5Dju1GRg7ZSCwtBAXUTd
epw2CzIpVeacJstJ3SX9LfiAlSokCJz+7iNb9TP3rxNMxUY8j2AevMF1+3Mk380loArAEq+TeiwT
PCR+3Ja5ap1wTLBAHFJw0F6KLGXQMWYdTKegDmZw9wcaifpR1mxFBfQViVWkpQDovRQBitt8AbCm
8Gh/kIu9NT1K6sahp9uKrDobE4AqgAIwxsfiFLFrrWvNmjmbuHrINemuTdqn2U6DmJD7JO782+JW
1w2jRTDhWtPwXOXEyUNMhxINkp5G2n7fm7VzMBcRgRn7S/irGebwjxDOHpoMT/RkhBDDmHwnb10p
y/1WFQQdq8GOCi5CYB3gQmEIlxtUIJitshw8ZaNenjqqgOGk2aU02UoRuvhzfUsaZ0+NPxbGDN9e
xf9FNB6TiPqQeeUJa0xAhJ0odfDwIDhl6Q9FMt2kU8MxibyJlJvSeKf1tAFKW+CVrzGnYOz7kol8
MhJ9PARQmQjoc4yFhR7Otq4K15ksP05ftFndSpJ51zfPXZzsUVrxHT3CyF5wP8y97mYIUAbru54l
YC7WAen5dXtJtKsQ5evDGK8By+GiQnC5G12cjTXgzGDgq6Xel0ic3yVGLavg80mzFzWSlx+2Uzi7
VCN0i1Jg7ndkQH26AYQC48gXjDFFs9Vr1TXyQxWpWeTLdDCKbdTnBERldBruqkmbgKiYTc231KT5
TbIxpj44iabfBWae/EmiLg17fcLYXpqa6oc1dsauonO+n2ObTBhb2i2PxOmU52aQc0wXbhkwLulD
9HH25UGqiANSjLEW5OjXVkZB9tDC62ANUAbI5lj2sFNrxqR1yVzUANXeXdN0oKzR6tKfbTsCx4s+
Cl6RV4cdtO7gAUDeEiTWKKowv33mlyc7sbJlQWv50DxHFdIMIAe/vetXJ52TwN2n1DL1OSsTMKu0
DaLegwmaahHP1pWHZDJ01KuRZDPBhscZVjkDz+7QDFooBwx9IOOP0Qq1fDf/+/GSX5JQRFPRIKih
d+ZyvYiWWTG4zXCPedOvwWdQdSuE+3LVp3S3eM1p8kSzua6zUpxMZjxne2RXKji28Gb0plD/zPc0
sP1lUx+K+3aHUUihsRNtGYteL5wzJ5CLbgtj6ExrhEAQsz2W39NDvpuCxpMfb1vGitFj1/5ZSz6s
NZo0MWnHgpLQCgmmjYUG1BkFYYBICmd/WZUgN8/iq+nX4sen6KDWruRru9u6CJbsK4Q/36MYU6MK
CinZIdrUXvLa+2OQhpagUnR9q1xuDY/OIIqOUSAT5OgnJRy3w74L4Bfeio0o6Fg9tmebwxzHmUKL
apWIDyDIlLcLm7i9i9Tvt9fsOipFwIuqIWjYWJiGI3wpAxWGUR6WFGnW4kcj3cH3+vUYzOZjZIW2
s8nVT0sOa0uQzboK2r6kssckO79g+LyUaiQkAuNQUXoRa2VNBzeNti0ugVqQAfhf1AONBUglEdnz
5TalIEWvoqfM600S1FoL2OFrLb/h1netSAnsESPUeolsgHDw4yX/EKzuyg4i6LHRh4/ZAAYwGpd6
YsBw5ug1QqyMeDRowmpbH7TMa/bRluVbN0bjVhvlKX69LXdleS/EcnmIIhsUPWnYY7W/W0ZP0n4D
J4GWUMG1co0pQzCBDgM0GjDlbL7qjKTvOKAahgT52KELO0mS8YjwgH6mBOkIWScAI5t5M33YlU7u
q4k2miuPOdIEU97fUWvqHsHP0McuWvfL712q5w9tIZGPxpEWwe1+nb/AtyKPCQicg/7kq8IJyHMN
hj4pPPVEXhy3DDTVTXx5t9zVYT268nO/vb0JK9f6hUBuE4zaYGljCHT6kwbWDssMbgtY2+VzjbhX
66DHgy0hWPMULchkQFhREkllL9P923LWjBhJYBPthcg7XzWTSO3YklRBfGKbqH6Q/L7SkEsfOwEE
aGW98DxGmI5mWGCj+bbMqhzbjKJNwiM29VNwHHeT4D2wFqKgsxfklRrr/eQfcRRUunTsoIg6A2Ic
qFUwEtXtgcvvFE0ga2VzkCthqCkF1Szk7S9P/ijrTTFG8N1J7Y7Vezd9G+ogy0VWvarSmRjuihgp
badsRiw0b5ynuHBVr3609sW36CH1hs8qxsgZVw0z3LatwLVeZ8RwDWL8JVYS7Q8YJsv5Nl3LwaWX
Q0PlyXjS7/RACrIP/fRh3CP/OHr5zsZMki0ANV660zCrMdtQESPpislcfAJ3xHLDSTFVly1y9cO0
j9kicnBMBz4KO9eR28VMTkcjdSDA+KWl4O13U3d0dT9VXTkJyIcpSrKuBUrn8rjtTNIiGbMEFprs
yLFG25wfHZaNTtzlrnKVk7SZXwkmA7+Ab1oQoq1GuOeiuSsZJLlaoatQtXvLdtUutf3xFczWGNjK
DMkbHvPw3zvIi91jR+gsvEmACB2LlPkVsAnJUhBP/7roz5ko91LI5MwcSqZTpeY7c8y2dSPQYf2Y
/z0EbEPPdGibpGiXGTq0VRw6GuiZp1cTHZBKeNsHr8oBYTbr6FNUg89kGCMS6GMJOaVyWgyU4O2f
g3bvZInAba34ekyF/iuHM0DTAbm7o+ClGEsP83js6atERJa2eqjOZHCWlpuRCgoZyFjixyxCFa4M
KhSfYrodlqPanTDwUnZ+zv/FdXmhGmduSJ87UmozZ6FjUBtmmrey19R7TbRVoiXkjS6p0cBNoF4E
ApLmWwfUrJb7t81BJIMzu7leolIdIKOLHxd7W2N4sy7sm171rmjmBOEDnu5XSUiCPs5YB9rXa50Y
K+Y76TYCqxKGbFnydzBb6+lLVzz1EYh4FDDEFs+SKPJYfWqhawB4IdBPmDL/1Kr7tuzHGmZP2lCz
TmMZVkocotQelQ6omqkrT4eiFpy1rxwY7/VRKAb6HlaK1xG3g4ORmN3M0oZg9PGjXfOxoCW+dR10
MsffDK85yo+YLCFi8V6LUFl9+h+x3KZmkpZhFWw89zYW3pVTGLtut5888tY+tXvRM3bNo5xL4x5+
FmZszR3jd03LbaMf0ZNq98D9B7cNlX3zjaU0udxW55R2MjApRvdWNb6+HG0QgOU9/GQYlW+3ha2G
JGc6fZErnHljRWqnpVUhrXfjzeSDPtvLvln3CIFAg7PB+0d9i5EvSh6ftLvOKzKfdt4omu21lvs9
38ev9vCzr6gnzGyJEpjP8u0dLEjHZdt7yZMT/FF3mCqARpsGlcP9XtQnueYTcFoZOzvy7Eh6X15F
S6PktS0jFCw6v+s6pJE9S8R4+L/Y6F8hnI3SBaDvboZuQzj6xpbcI6f4szxQP3LHDd0SUYS39oDH
Yv4VyJkp6cCi0ysQqG6UIow203N8qt+mxVNMV3ZFSczVNQRGX0HoDmIYPl2AdgLdaVm8l1YIng9D
tqWiZ866iH+yvTwEsqZdRlNGJKqXoFNESizH0KlRcI2vuG7mt/5Je3CB8ZjnsmSnSHvUmDpZ2feK
KPpf8R5Iv7LiO8b4wOK44B/kc/1AbSRwejjhXPqcUHZLjonoAlhZrAsxnB5Dog1p50CMFh/i7DAm
W0M032Z1qc404UL8RZVsDKQAH+OkYsRGL7tN/HzbLYmUYF9w5g+kLu6Qj4ASqLsAX/eZjINrNO+3
haydTDCv4YWONzr4+fjCzgKkMzqOICWLdbdJkQtIMNRMc6vqHqkZyJsMf+mDpv4+ke+RqEOTHUPO
z19I54KrXNLGDM2FjBEw2/SO9SSPQFaBcTHWTAxWKfwMgKbK7je3tWY+7ZZYzuelRRbj9Q2lF+2x
jw6FcZyUH1r3ri2CA3W9h0gcWCAe03Wg75C2udzDsqet2ctg/k9rOXFz0t6XpuQWciJIjF6vI3Ac
wIRhpBB41a4qlsZA2qGaTfQYVujbJscGk11aMKtpO3lAY+1DRQXFpzXF0PHOmgJ0nAIe5geqUhMN
4FbuFYCzK9/z5FHqf9zeJIEIHuJnELNyohoiGoNsOv1NI6bfi1p4Vt6vIIAGvYaK/ho2qIp9xdkp
ixRnwBMJLUkLWJE/7cYrPzFtZN9r7oDpVO/S0XzK/Xp7W7Vr53EplDP7WWosSicIbS30ToLVlIo8
+UpMAxE2gyxizDT61zlP2w5DnGCIAEQE1TMG33llmG2qnXModj3gul611aoXa9N4J+o6h2zjHETt
69e+/vILOCdc6pJZySm+wBrdRtoZajBqI+6sl9truSIGIByWYLRRRIQru9xAHC+wE5AUCpLvhrPX
ptCSn4kIovcFC7t0GaBKg4U4hopxJOjJuhQj96rTlkWJiNQtH/MXZXTjIFM8pHXc9C7dRH7harGX
HccgDssnRxgdrpyGC/mcJ2mLRe0d1D48cgd+SL8I9R/K/RyqbvHdPv62Nj9/317WlYvhQmG+xAfg
VFdmNgRG74biYs51/jLuFdcJjCOZQuUTsE9R2uzaLaPggcFtCKTgNMHacbnGmTxLnQH4MB5Q0lP2
0N6PTwC0mwezQfps2TjvigekSeRphrCguWZFNqN4QCmfZXo5N2BIs6nkUQwrYuO9ljZ6LGRyTxep
3ylyJAnO/5qi59LY15w5ndwysgUTIdHnm7a5qzc/p6p4VuMf9qJu5+Hz9k6uWI6tgqQHDg4sKPrV
qmZNErUtNtKpY2+Sf04zcc3m6baQFY+GAbrwNCBgVBVwU15qNCnTUGOON+JShoZyURy0TggBbYFV
rokxMe8dQ7MZvvxqm1K7xCxNiic2Ev0pAhb734fyNhIXgB2BHBGtijxKIHVSqVRzAF2WqvdV6wXN
xW4iaqtb2xJQhAKFymShFexytXSrSBtqo9Am2aexDwviA853e0NWIgLMwwbBIzgrVwq0c+KUSjsO
gKVEYb68JR2GhKDrB2VaJUTvGIoLpej4fjVKcD4SNw6qJGjWglZ8XS9ZpNJJYvSHaECnL66sR7NX
RnL0MIHjN3etBJk0LGaje5Y9Et+hmFzSKjawK0h9YQY5Vh5D4HUqIeOfLj3dUSrpL2XU4zWSggF8
mzVavvijhoBKLs0h2RBaaIo/Irg69B0lB5Qbu/tWmWOyb6xUfwC7Lm6eZV5CdZiTvamW8rs612iF
wHz7HcFBTD1FQQenqy+60qKxJZc6TJpzzM9Srqdw0e35I5Vm41T3UfmUYPbKa4NGcszcySfw41rp
qbFjc99UlZr45eSMd3phmm8jcH4bNZ8T1m9Bh9lXYqm6r1N79Be56GNv7uTxJ+JuII/VWKl3xIS9
uR0FBRStumHZA5tGowdHkrVv2eTYo0cxUXRwpyqpd5aRzC8N6ZLQSkcnxpzHAU0QNDc3SaotKYrV
NSZbxmQGQHRRE+lbAfawt7xdolM99ClwY5bRgqZIynyrmWl3N+rgE0M6Oqn2VZPXd9hGLQ40J5//
qK1al+5C8/I5JWqD9JmBIVdV36ef/dAWaihZXYUkkGURUKa3IAtSdTr8qJd4BH19YmcfSoz5A2gq
1yfM2Ci0g570yKoPZiRq92VXMG9+EK4g84hGPXSQXp6qFLFqAvJ6vPkxXVefkLaRhs2SyZt0aDDz
qvyTSaI8g7rmkNBcg1IdAnw4DE7mWLZtEg/we9ITElTV4a32rMXFrBSQnd6P+9Qzn4z7PGh98lB+
JIGNMEyNXU1w9Fa/Ak3oIKcF0TEaaC81N6LY0qsSh13LQzPWMPhNGH+sXJAY7/BXBHdlaTSaanuA
CCcKDeKqx9n7QB7ZcjGuofK1U7tLD53r7ERII5FqXHjXVAW42inkxhiXLhXo5RMRkIskcJHdMCsE
LCPMU+J89en9pJ5uu+K1UAohBeIKAIC/gOmX2zPg/VFXw4zYsVald2u0rB9VEiOJ2NoVqj7O0hdh
GTngQ9BLE0PmhiRKVR+w6/J3F2sZ7Dft901KR1Hn25rq59cpF3AVcTTRWMd1Ssl3CSGtmQiK82tW
cy6AfcBZoGN3Q16r7YRaAFVfcrXatE7vGXNzV6n/haTzK5V7bThlBY+SAYbZT++5YfoZBoN2FQWI
RURVKLq8uUWTa1I3VMLl3c9bpbvr8dRWvdsWsxIfomECUw9Z24Rx1XafjrM6wpshGs2rsDTqsNyY
T2AXD/RI2fzfRHHrNtUypoNJyH1HTbql8a4qAEsc/EE+Jv+670hHaHWmFbdwk2LFYx6hUIEWQX8w
U3/W/aJ+0eXWryRTsIRrlwHmiWhIuqDHBSNpLi2vjeuR9A6WkDZe2qduk3iavnU6zcWIQJqJjGLN
0M/FcYbeK7k+VxLEzSWq/aM/y5/R6I7Fy+3dWikS2JgZjsKWyVBABt+2MDpGl9BmxDMwIIG1dZ7+
oIb8C1dOh1pT6mobeUv3zrZ5o44vwpauGT6CfKRt1a82cu4JapKJGIUB2QmGBQDbbQMnoix1cFtF
gRT+3TmDQsdMZ9yoGUZ12AlaVB9NEt6WsbZbZ5rwyZFyQQcSZuLBITeGuaHgb0OBUDmCV1VBWTnK
nv5v4rgzls56W/QFxGnar8L6VSFCbqLJTbLX23K+krV8BHSuF2f0WVvaisReYelP51lGrtFdDkia
4fI8WAEKWuBdubfD9EMgllXjrsQi7EAYBHTU1QgjjLzLu4igl2bEDVoa6Ht/JOqTgjE+ceondTjM
YmTD2vlmAEmDZQrQSc2p6iRKQmPWWaPVVeM1i7avCXkiFDOUlO5+RJFZcgSoqTWvjNkLJlSUHQsQ
rUuXgkiYahbrC5Wojsna2oORE3C3ppW8a+z2DRMQRLX0VYkM249Suo5xTJySJhn0vs1x1dRzYQEP
oKQLJvKlyruaR1LitXobFZsSLSmCqsBKXID+E3RIgqYEzwoe3YstrnITpAlelRi7mhytqN3ctpmV
U+5g/BGcCbiNGF/d5VpitLZk6wT4YTnPy8BY5MQ3u34CEtH6c1vS1RqCPQkIWuQ/GJUAfl9KQoPc
rFCHVJ4+DK46bRXyu9NPRvrLFJHbXnkVJgmZVgPvXzQg8rtFMjJYSj1W3ggK1UwefC3dmsiYRYJL
4Mr0OTmcRlnvEGREoZFmFSGeXb9sdNaCCC3MC+eHEel3TS4CDIpEsu08i+OsiiJjtUAkHhkgRPOT
5LGfY2+swZnwKxlFDBrrKwmcIIiAMEWYP2kzOjcL1aIVilKoloz3Dc3cMT0Z+b8OtNhSYkgxKOoA
UAXN5aVeS4RISy4hqC9ejfIoFSEb01w5QUtFE95Xl/BMFHcJVM3kWJMGUbMEoiYVk81JUBR3MTiH
8vxg/GsMG6cZd8C0VEtkp2NLCNq6PIn2MaXb2yfrOhjhZHCGWKZOmeqErd78XpmPswLylcm157sh
u+uWMKegcXKLZot6uGTMnpl+p86jOTygUAX0/LPga9gCXtxC3NdwNpqppK5lHV/TjaBo3OvG6CIj
6Y7AiTfm3ok6V5VDtEUmVUCSUCCcGcqVcOQk0fuILncUUy8NSTLbPLb7uQJ6S/2RI4wA/eC9BCII
W8k3s1ODNxKooO69cgrEolEp2opV+SB0RH5XxZQj/jrEa2GmqcTIKRUTbWeAJoNusSLfZUw41Utt
KwHnNZbRT93s3nRZcDFeF9Gw9JhFjMwLrioVra6X2tcaGc3ChvYjfaWV6UcqKDLt0jPi9iVy1J1V
W0Ez5TCNKYiN/I3SKojM4dCVtWi43prrOP8U7pgZkaFNxYCFAF9tEyeB7PzRkqPcxv/Nip8L4g7Y
AN43PMkhqLUar8hfNHujyo3b188mcpsSnrpj72bNg5aIRqxfw9u+lptdneDmlZFSuFxuB1S1Y+tg
uVlORGsC439Iu7LlxnUl+UWM4AJuryApSrIs7+62Xxjd7jbBfV+/fpKOmdsSxBDCdzrinEeXABYK
haqsTOOPJj+AKz4edS+J79h0zFTvuoev7+s/m0t4O7kBZoKT1UGZ0QFVxVx5KkhPUteIISRbp9H4
1tvl8Hjd4trFjYX+7yovKO/6ue5SgiQSdOfQrQ0q3NzmbR49ZXbuoKTrXrd2SX7+takYQIQABbIe
XkMqBeFK0cky/jazKJsdWX7QSUpL89kyfseDkxYTjcjPIrjrvk10dG6an/ptRklPrAmm22rcgG4k
6zo301ADT0Qx8iJTXywBJmAZMk7qRXfDrEdprlVYyopXFmzqyVHDW1SawUW8B67NnJ1ZRLB3CcXi
bHKeY85zmisFbBoJIBDmJpWJIwUHK95I+o1R+XPgGRLE9X4JPuhyAPmQfLpW7rka9ZbUpQrsYkTE
qe1d3R51A4HQaYdD1gE53rpBusHzBMMcgSGaAVg9L3iLoUcF4lYQoJyfF6WBoKydkRx+U790QwwS
awjfsNdUEt09y1+6WOeJpeWXnJzMduxTeRxgqQDLWcmYq/XRppS+TWONz7ik7CAMXkRBLgBoSj+C
x0XBgiSU2M04DqkVIubkhLwnSicYaVjbPtQ4NAPQDOBL+DacVdWZIslS7khq7oALiNotA/t+9RAQ
kXTf2v6dmuL8U0MXJtTQnkFZI6vdRAPVamrFhlsaIhLPy/f5socnq+Jc0gSxQN9nMFXkN436rtr3
BugSqwMrP9DX0uZ3WXlVgq3a/yiSR2UEUF/w7FqLqSc/gC+u5CPgSJj+QppQ/MmyvWwdFBI7lnqf
QQXz+vlbto13y1NTXE7QVwFp7DAsnGY2PxP2muQY7jd6t0QTxirZpiepYHFrFrHB/7kWud1lc1Rm
/XJh6ORPLN0kJZWCgrLR0eTbOBUd8DW3+WcN8fT82AVKNcVqifvfzIt9VDTbsgmQcP69votrVuyF
/JcAlakDd3JuRYoNKWn6AM6Z6zu76V66krnQuPWum1k9bidmuKxJs1gaKQRmkEXetAXZzDARjfq2
zlQBVG3lK2H8HlOVAC8aECfnVxSl/+uCpj00XhoQ2x3krMZIgnkft5Ls6vXIKICitSCfWF4jnEPq
EFECx7UK+wZPKpOXncGyjBXowkTSo9ZlJohRrV7ghIuT8VYIikRAr5gon2icE86VFhSZhodxVr1C
M0mODpAfboJ3y54oJpepIgIGX7YgwbKOOjcg/uDNXUi2zl2kKnqQ/FVy4URWSTUM0aVdT7vZdKYO
pbhB39rq7EUqoYku7bROoaYZenob+e0McvNwOEY5cNjG4M2G+SwXCrWs1E/tZBPbiVvmtpOASPu6
u634gIFvoMGrkYQgHzn/yXOCekIqKdDlMZEmp7SyPCPwqu4t1CroCQisreXL6AaDhAecNSpmOLlv
UlsoKKiLOTPDXM3vAfPcaEcZ+oM5b5XBGzpf0p3rK1wJtIhDJkhA0dzDnCP3OtALyyLpTAoHjAxu
FKLJZ3pFeKytQ0UiwfpWDi8cwMY1CTajBX1zvpvTOKTVWGJ56Mq7ZYB8NaZp/CdrH66vaeWr6RiG
R9cBY9uYeV7WfJJomH0uRUmPNY2tr6uo1bFdODyrCV6Y7dZEpP//mVt+zom5Qqln2Vy2cAxfCptR
xT7G/R0LXvKhp9l/86jC6jCUvjDkQh2Q28WsrKKxkY3CAelMatEapew4UdxGfY0s2ui7ubgtAsEd
ufblTHw2nAEcBdDWni8xVDt9ZOlQOH3ttiA7zNO/+fQ8yLVgK1e8Eaj+f3a48B5mNhRIFAQl3dr2
YGo1qC4R9G6ctBSigBbP5gMg7inwaqkAAaHzdr6mKRzrmkSwZSr3I7mXRkdFOQLafl3bU93emIpb
lJsawK1Y863+73WnWTvrcE6YNjD/ZaNBcG4+M8zYyKbxy0lb+SOp3k19o/bb0nZkHUCWzk9HwblY
otXFik9Mco7K2mDMGwNf0YCgxDzbT5kmGqBZ/YAnJrgIxgxtGvQeJqSKHSq93khhtenr6FZP0h89
mwTo7rU32+ku8thr1Uib0mqxi2Y1/KnZnZnK0GkL71BR3EPo+kkKrY2Nsm9LfjaWKLNae4qfWeeO
hV3Y7VTaWC1rdknlVTEYn8pHqfsThK8WOxTlE3QBa+25JIJXxyVSA3fpiffY3EGJJFXNJwuW6yp2
pRr9s5YddCO+q43ipSnTzTQ8ThrzpbAHE/7TpAEInArCuXDzubsj0YypGEpsflL9SYOHrhrc1nay
+K6vnLTf5TNe6z8aEfBxNRYtXWWEIoCo+MRlmkJ5zAmsMsXN2yezuQ+GTZwLkrC1OwQMTP9nhXBZ
cxIHXSHpsKITZEgdcpXNrGxV/V1d0G/P14PBSi6GshGUUxYSF4xfcKcmMqecKGD8cmzrRcoT3yhf
J1t6qmXwcBbGIdaBntZFAiQCo3wxBww2ijS0MNoXoMR5gVhdjJIDg36HfDDDiBoi/bEloHLhByOu
aISCLQ88ZPwTAUNWdqjWyP8w4122KlXr3QTs3fWtXPGOMyPcwdAzIwta8Lo783jfoo4DpktIn2D7
BDeVaDGc70eSpRRmudixfgOzis4COqwi3s6VaIr0E5MrqGJgQJl39bzCJGKCVp2DzipJX+3Cs2YP
wqYo14o+zuq+nWS63HpsFQMQhQxTZXA393+r4ckMn/RW8KZa8zkQ6eDjA2KzINjPLz2rYYUaWEiV
iozRItnZygsrflrjSPX2Ywb6EjHj+/6A1B2AHlzxgBxyR2uqjBTKLbAIxC2V2gBaAuFBAduUmn4b
WgNQ+YkpvmaBnkOiV8liCoT2YADaSuoPcCTSubBEfYy1rwWidKD0AKRET5BLHhpQgZVjqBfO1Nbp
nzwIi99WqUg/B7UpnxpTDXRvKtIQtJMsPaTzbB6MCZTcvqLYbJd0ZlFQa4xIew90tdJ50cyq3pW1
rBdkHCtRFI1s6IYvo15oN3G7X+rj2HSTWSCngqiWujGaex1kRClmQrWC0aF+u/611w4MUA+AAqjI
UtGwP/ev0OjKvmxgj7UVTQogg99GJJCGfG9FTHD9ra4NbV807VGJv2huSKQuOm1Z21zVCghm2eSp
ZnlbhyXmLOfymKRFtMXiBZCHtWc0VA7RwlukPi9fbCzVqghFzRIj50bwakE24tEMifI0R6OqOFqf
tm+DoSVblWT6Z6V39i97ZL3X9CAWpCN6PjuAqPWfeLCEEwV/iPVoxYme+FJBhsE1qp4xr+6N5IfO
ILeWGVrjxlKtfIazhnqHooSKMBVfqfaD4RkzbYuGFIhUuVQ8KMGjMiQAP5fFm0puVRsqGMZDqT6o
6uiycd8QDy3J666y8vnObC5H7OTVRsy57onVlI6UoumZzm42/Vrqqnqa0hbw3Rbt/OsW17qPZya5
UztOQziaZDFZezJYuYgPHu+lB6uY21IBSVy5s8Nb1JnaapOXD6X9ev0HrC8ZZGZQSULM4NMMXLbg
bEo7sCzKt2XhNu2j1aIvB45k9B7gDNetreWoWO5/zPEJRoKRoTJQ8FVjGZhGdVvYx6nfdZUjYTpt
EQAIjNcSzH9o8hh/xlqk4bb2wjqzz1020FQFO0OI5YbzLoZ8dPQDnNSh7EzRC9O2o/6zDGPBmley
gjOTXPyBZjeaEssOq+oD6//K0C3sPq9v68oVemaCu6jLvk/nUcauMogMF8BnyMpGR3vVzrbZ7NbL
l/WuW1wJqmC/AlWIBoY00OFx+ygNij3M2gwyY3s/WZAEtahd/44C3xR+szVTeP9D4ISAahU9iPND
adcZRnFCIGFH6b3IXR1iPFYCJruMjrMIUrNyh2LyB7NNyKsU+6KmQVqw6YCoBzq4GbqY+QG5qRfH
H321vb59a36IqRK8JRDbFmQxd+yVXjaCPlVKh3Q68Mu5SbqUkpQwd2jaYqZTI6uMQmY9PxiS1Q5u
FmNcyK3CMRNgz9fcUwF5LQQKIHV5MYLahyyw8imG71QY8gnB74oB+sAyBbnxyleEJoYC3QaMuypw
+fOvKBPZapU5KdFIpSkYlWX1CY1TO/mtiRhE1w4DCDI0GZNjKNHz/Dl9jikjAupDxwLzZf5aTjGV
mz2I9TJp9LOC7XDxCb7m4u3cK2ahvAOrpw3hRpRuzhdnSXVdVkqB61f+lBMfKS1VuohiRr8fk01i
vxXFa6i9xrmIlnV1V/8ZNrkX6Vh2idxqMEyk3qk6kB1Ibmzf68EvNe1pNWyiYG9Xvj5vI9tpyH1t
/ozCt7k4NkImn5VC0uke8BFhbKes7wz8FEmqHR3OOygAEkGFVv4Vm42j1Vs1O4Szm080lIBddoJ8
/C8iLV7KBOMquMwuJg9MLdBColX405btxfodY+BLKd4EH3stMQGub6FxNZGD8OwBqtmqWWDASo9u
xLBJ1V9B5luLI9ebeNrXce8YZidY2mVdZRG8UP7JNSzH+CQ1KSCdLKUZWFpCKduQ3DfntzA4kslv
m9Dr6gdVfra0T2iEX1/txVflzC4B88RsU7ealWkA0+pxsZFQ8zTG76bMiwXgriCVAFZVgKHPLdSh
EmpNg/miBV6oKZ7Sv8SST6Rtl8ROGommzS4iPMyh1YDpXRxW4I+4i0ufQTtvMcC9FeWAO8yJW+I0
8XshRYKgsLZzp4a4a78p9TxsTMzikjJ/6ub8WRO+Yy9C97IWkNqb6EUuYgNcTI1IkGpWD0w3a39a
EFitQJUhCNsX6SFnYlnlyffX5Tatsi85oeEFqhlmBEpGojtdCLjPfSWCvax+nJMFcU5uJ7ZcRQE+
zpTsFSAhJbOkg4UXighKIDLEufUoAXDZJ9i5ONgr1kuf3tbNo8l21w/P2veBbipm55ZIQXgk8BjP
1mwsM0NhaoERVXorywpjSvnDdTNrnrZATcAhq+I/voYWMFmfiYnQYCUxuZEDpaNhq8Qv161cvlTg
CgCi22h9ExDe86AguY3NHHhZzGd00ntXab4qaVQC+e6kJ3QY2WFoEAMtt5rqjd2FXogjZZWhk3bW
fxMMMSCuoUWCpOWCIk8rjQFTRngx1HNLaB71I00wNVqTAhIMhTNINkigQF5XRrSJZ6eYDcEvWILS
2YX/tRf/fgB3LAy7SjNzGYUxIB+Sd5vEvMnBUwL59TCTPWB5IUYlOIlrLnu6Zu5s6MGA930I9JJd
j5uo/d1EfjFo7tz+FnznJTBdWxt3NvTcniJTwdomHZIWOXhKywFEFma9D8EBT/GEdM32tzYn/oKE
jVXkOZoICLt63Z2ulsuPSdKr1rBscIORtFT1yZBRYv2d9Y/K+D2x2xawyoT4TSdoHq3FO9SIUJgC
yy9QENwuW9rEEiihI6Qq8TY0bWoXYO6Pn1rLjYGk7N3rm32Rv3350T9z3F5XBdRZJKgfOyGbf+RT
5fXE2Jcd2gmLyKFif143t+pDOvKWhW4a87z8hdFGsY3yBsQiO8udKvQyj7Psx5MoGVxdFsYlQUiy
oLr5ZJ9Fc9GRCHaq7Gk5FH3lj0roWtWtJdJoWzVlg8oJqBwZ8AHuPi/rjBl1XCEUyIojh1tNcrNi
MwW/Ik1QYF1zjWU8XddVdNqRs5xfhdFkjW0HSW5Hab1Wdw3loU/uZGNAr/jQtILTvnZ1nBpbfszJ
vatECfDfJozlfZP7fazIFDNH7U7ttFbggyJTXAKWJHNFMgWmtOFoTh+pdA/ZMYGNNccDgQsyPOBl
MBnMfSWlAeC8iOEQZYcabIduM1g8SlUCMlJgaXU1J5aW6HaycTG0h2a7gKUQE1OSBsxScOz7t+vn
aC38ny6HO0dx1RMZk3vIiklEK9CwVRFVdFTSn7Opos14V1XedYurG2gTAARBQYPHOud8uGzCLp8w
5z+yIyk2pbyLQLoTC7xOZIXzOrzg7G6sYAWUIDYF7cc7iqD7SFHvUiaCj1w2yqEEihOLx9qC6sas
+PmXYsANKrGF+f0MyUKdg5LJLqlRpbQjn2Yq7UC2ruL60fdh10MERAH+oxZc4ytHehk7kRd4CZqt
/JEeS7QBy+UnmORTNT0AWUp91xc1lc0PENkLXHMlVC3jYADXQbUQLRruoKGuVABOKmPBeo+Co7RB
AeqZGOPWloqbLMS03XWfIdhA7iJfNpbgPoOc9cWY4qzUY6dp+JqzbHiDYXmQ5bxuYeWwWapKoGmy
1AFBHnr+CQHZSqca3QWgj9/L8AjoCo1TAee+yAbnkySNZDMDzg5KsTXYFN8TUzoo1ri5vpIVzz9b
CfdthijRtbCEJ9Qxqt+Nk4ISRHtSWlOwY9ftYFzjfMdALIP6GCjgHZn0tJDvWATpZFSjRZRvX1c5
//FREwBsEP+zTZ48XYWEc6XVeFbPNWhfaVdPZUIZUWw3UEb0vWyrYIWXdZXtBaB62rFhHHbxYNqH
0VpG9NOBJe5sVYM/MxZvYKP7m8uJHNEahcJ7q7WDzEvqGPKD0TiHJs2mJBi8FmfN3HYQv5WhttZo
XpKWKgBb8/gjGGb5LQ6b8GBH5fQ+hqkZPCSdqr0RdMTcgkmQ2BxkM/StVDH+BFEy35upmqmuZPW5
X5ZlPlBjDIcYffy6C/w6aM3+YNeJBKLsJlGYr4Qh+1EDa/RDqitNc/KiYG/lZCkRlcIgyx2rBZoK
Wsv5Zojr2BYc8LVwAuzsQtwA4AIGDriPW+LyyxSMdQc5SCh0v0bSWpLtWB1K4qGndt1l1w7GqTX1
3FoYdxFA3LAGmBMFshqdbEzsoaRx3cyax56a4e66JgG3lD3BjKL9UbKHJHjsu49KqJm87A3vr+g/
gecNmamNLOt8NXWgM1tjBhL+6qPUXDXzNXKXsBh0XDdS7JvFnV3dG8bD9cWtvTNAHPvP7LL6k3Rh
aFmY4hWA6X/tT9/rtMge0yahRu/pGMGUyV0jeW3kSN1OYHjl69lLNRxBE4TCgD+fG7aquZVs0oLl
3Yw+SPE+96Dk0h/C/qWDTJARTp6FZ0CY6LuxPc4J4L4GYJys2E+a6V//LSv30tlP4fagra0UUrf4
KWRQDPTgdVfSQVuutWDABx4DFFqCc7KSPmHhuJcU4L5lDBidrz0wgjwi2ZBhvMh4KlIgWKwycfQs
OHZS8Ql10W0zNU8lERHwffGhck52aphXHdQzJRlAFYSyfDHvAjlFimMBSd9KpL3FsOk4IPFJ4pt4
BlxgnzApuJHBdhc5wA+wz2DSZMlpE0OBtGbW38vqFG9jkFYUlEhJqtKpC9o3lujjax9CgpvGhFV7
NvT6fpLl9F6OcQ3noUjCcc2FkYuitwIiUXAX8pjVOJyblvUj1Mykvkfpu7uVrUZHVCBvQPgnXl0n
z6jD3OupD+IQjUKn8/O6A13OUmOuCo9lcNXI+JwgXzj/oGaom81od5ljTC96KW+Ykr3aQ077OH2y
0QwJLRmTV72jNDVV2HgfAejf6tFTqz6RLr4NlOcRc6iSJmJxXdkbqHSBa9HEOQNXIb830FPWSC1X
kPbIQTVXaa3qROZ8h4oSDQrmlbNM4+n3CI2FtPkIKv3p+sasHXLw3UBfE6SgMp755/tCmAmmzEiG
tI2U/dAAvbQb89VQ0u8nFaD2WGphKL7ghcDfO0M8GnoFt56GmRqQel2UPpifYYL7+npWPvRSZwS9
JLgoMBrAN3kaBX1fxZpA26O+jXhvk58ACtaKm837Xn4h3SboKKiXtGqkKTRAwP+XRjsWbmXNAZOW
4Ndc7u5Sv0cxA5KuuHQNLjOUU/CQ4mChCKeD9J0BV4P5PpF+1krMwJdDcEVzy0Ih11iy7JMbQkpt
pLUMqrbu5vbuefn36FPq7J2niW4Z3W4F+e7lfQsFNR2TF+ACxLnmOZ071pvaWOFGCiGLC+nvEfBS
9XVsBVCXy8fBuRku6CNp1KpmUekDAwsdyHGyRYxLl9fKYgGvnYXASkaP+3zj9HSKlEyHBUzYe5P8
ks9ukmM4Z/aCb7PgfcUfPCbR9wPuiu8hGcYcwBUQfxI7bu/bPILodpt9H5IEM6fRhNsz8HnovdHW
kHut7E1focE6SROIbdhxDj7rJtpMABLSGa+IUVS5W9tMdK1wXeLSRJDnrsyiCBQNJJuIsHgoR/0t
GqtLchSMN3PybXjkssx/tnjMYjQAY8agOuxocwtKBguUZzdadGOJ3iira9I11NOAlCMqX41MmIGK
NsBm4GVpqSIXFIww3XRM2/dc8gWB6zK9xJpObHGneOxJA8JU2MKTFTn5X1lBTr41gsIh5u8ZZe2I
bApt04/P1w2vrBEPMBvMGlCNwBK5NE+1ragxSZE7Q/YZgitWzXEzEyrHe9OOvf/CFooLC60UQHNf
l+FppBrqLAdzYO7YwKMrxFdVXy51zCF0tP1+G1XBRAc60sg5AIjn09eynSo1nCrYanwD5GOJjbKX
ggkVwf6tdJ3ODXFnrtSm2khHGOqym4TdzqU/an9UywMtY44ue5/foNMiq69FsbMar0sED4TLVBXm
CTp4uPUwnsZXiHLdTkMko6BG0QdXyhqnjQxnWLqg5lMO1J6q/UlEk9YrN8CZTe5e0xDN1IzA5kzS
jR1vlCzYmtpeb0V9NNHiuKBSVq0el2ONtjtQoODDx6ImCkomRQfFIemdSN5E1tt1J718I59tKD9D
gbsckuIqFpebqLTt28adyfvcEDzynTGud9+3hrRUBg0YnljgtTq/g6ZR7msUz/HwLyJPmyonqQ8S
6nsJuCqqbqAA0AiSkrUDf2qR+3i63mEi1QRxg6SUfjMCPpo4g2VsIpaBAVaUnaxaU/GCRZNFAZ0K
l/kBnhKzpMb6MO7kTrlJdSh0RFPhquFrLoke6RffDqA4qF5iPG1JMpF0ne9mMKhD33WKhCarA65r
BRyHzFAB5by14ge82K5/u4sMZbEGURcIQSC9u7geWKTnTRrAmmT/arLQGYggBfq6yM6eg5wF7lII
GGmrIkYXwvDnj2ib7jbz9q/mS/vyNXJ+9zRxgB9ysbmbb0uewLJhIqQAaYjk6EsA4yRU90VjRlVq
SjSX8RJC9aE9NsVrDKhagrmHDPP4w7fVajiT3MdLMxCW9yrcI5zeU/Q2MUdUxDRPN6Xyq7cwbB0I
zt5Fes4Z5HZX7ea2z1GtpeN4tNSNBv1zJfKv+8hFqORscNdrMIdzZjLYYAjJAdQoh44CoF4RwVrW
fBGPK1RqUOiEN3JxBGD/hqkR7NTlc6qBOlokZbS+Wf8McGHDSNppzorFwPiEioSiPLBRkB6I1mCf
n95Wn7Q4aWHCYmDJBfnjTEQ+JjDBT14WCiiVsmWbGiDvSPgq24LvsL5N4AkACwLk3giXDQSjavQY
ncUa4mYB39X1o2o8XveprzDGhwUDI82ojligruRzm8FghmT0WIXxovo/MSv5moLM31f8ZJf7zVaI
BV514hN73KKqXO9ktYS9fqM8KT/7n6rzmDgBFBzuD8NBPZiu7JuuYJEqvva1RXIeTdo5YYCVYSfD
xA0r3alrd7Zv+g5a2iY1zDu2aAkAxJo0riwi0Fz1E6CrAcHTUQfkiYCVMDESs8aKzeC2yu6s5rtv
6CUsnPx97jSFfd/HoMjA1TEZDtF6b7KoPN+mIikM0Tq4I1UZWqhPS4gr6pRmyjaQRTgAZd05/rNV
PMK3Jp0UDyFMoM5hhu579DAf+u0HaHHZZ36TUmOTbcoXkdSd0CyXWESBHc3jALO26kyPD9mn7EQ0
Q0Z4M7z9mNxs92K7mS7Inb5esRdOiU+nQP4QaQb/gunkTpLRS5LobNNqr3+o/uRbt9Vn6z7fxymd
7hjOQujWNH6Rb0RauZeY/MVrTqwvR+bkUga7O5AQAY7EpNOZecUrNI1rOgae5Ks/mODm+iKBulwr
SF1Q6gFuhUcaFVmkFPOSAsSH6rN6VR2Uw2+MneKPj9B63NcU6JmbRKYin11d5oIjhoI6/kH4+HyZ
VjyP8zBimWNSUEN3S7QZ4mOtOdq0K3U3Do6VqOu5uliwyyLIgVgE9VjOZpMEfVdKWGyWgfpb9vKO
Vn5+oz9iAvAwbTCP/zBsRz/2vo1owDc9NczFVqOp2qqXYTixj61MJ+WZAK1Y6dvr4XQtEJya4aIp
viX6BCrMyOobptbQP/p73cBqrnpqgQtpkhkEagCUJ8bSnIqq+3JD7ltKw0MTuga16Euzzf0Hbaff
i87FSgTS0M6UCRhhUMjgR1XUsWT6XE8SrZoXBb2aCtT3u1E0h7Zys8MKLoMFIIFJNC7gaHFm62k9
I84RL0fzhNUJmtYiqe+V74SiBYbBZVQlgT3hArYc1KbW5RAyju0X23yQmWCc72tY+exUowIJ5l9M
7EMhadETOj9cvVLpmGfOmHMzupYTbu07jVp+7Aabirab6Cbx2pvsgTihNzqtM7/eD75+NPDSyGl2
39wh1twEHjkeZx88azuVhu5L6lx3pYud5n7iskcnYY5ZUSsBxsswM3JMhpvE8LTgu8cBJvAN8eAG
gRBG1blt7kPMFIO+lzllfJDTR6IJ/v5ynPhdNtDTMQDHM0yAT86XIPVyGGVDwZxW+1Tqp6HdD2wD
IigWCQxd+P6ykBND3F6FdoBzEUJ+QcVM1hDsI/OdpJ6Q4kZdTi+/oK9cSNOQ1V6csXRGWVIrOizI
NV5HCsLZA0bcju+lC2CFE/rtIdr3TrZjND7qD+mjvctcZAC+9Fx4oqbZxRkBUF1GBwxVe8zkowtx
vrlaloPRLB+Yo6ifbeR2GHO57oArm3pmYNmMEwfM2lgxpggGdPNuDjYs25XAoYpwCys+gq4bfE9H
WwBC7pwPJkGmBHq7WKlu06ChubpdiC2sFB0V9/qCVk7UqSle8FsZ7UJTRpga53tS+F2z7y1BRru2
GlRDvnQiMeDNX9ppwcjQtRo+CvkgJdQrboIGmmNoqSYCl1/7/KeWuBszV40ZqCJYKqCEF+foYguH
cC/eHvCwUxOch9m5JctFSbBfG1OlUUNVL3BLrwn9CXwMiJvzn+sf6PJJx1nkXC60x0ZJR1ispc0i
rkCJUzn5TXiokGqRD91yRBDoy8I1Z5Lzv1aacUUQmOz2uXRbomXq/LWd0ZF/QjhAn6iSuZI7+dcX
uuKJqFTD34FlBLiEbx62w9AnpNHBNooKXfJCDC+uBTDor2YaF6tgA/NGYBsgOqLW+fHVJGPu89Fg
Tu9Wx5Ca1Nqbd9kjVO4ccO58Gi403ZyWJof8+Kl5Az0C7Abpjoz+Gmj4+/p6L18MmBs9/TGct1p1
1ugQb2TO5MRQN7WZSzCm784H4rDfrRdscjpWTuEGjkqNggaC+34llJ2Z5zwZU1mB1QbYi1T7axEa
ljqt4scCrO3X13nZhebWyTlwvChRNTMMTZ5GM9oc643qpc/gzXlst8p29l96h2wg4+oRtz3avr3v
tmjOCOZNV5ergY0BryRk8iZ371rWYIPgxmaY8XRjDQIHrmHdzSKGm5UIhG4xUM6gAwIXGj/A20Wa
GhlzFzl6C0zLc5S9XN/My9cINvPUwPIDTi6gOkQ9L2phoP1oEORsmu6im9Czduz3fJTvdD90MuZ5
9k7ZCSyvnc9TyxdnJ6rUqoflxitS2v8kn50/30GkE+jmW+m9OjQR7nVRBi/aUO6Q9GqXM1C6RE6Z
bJrsvi0/ry/r0i2WkW60pr+K2RfpXsQg79jUIbCmsdpu7aA9WmRudm0B+Gw1MhF87PIthIbA0hNA
zxgRCHij8++XpnOZdD0KIkxzBg8Yf8y+te7wa6aW22ZeTadNTF+TZ5QMQuePjC6P4Dgusfs8BOIH
YHQH8RuTq4Rwn5FYowT1TfyAPkKwWaIduQvvByosElx+uXND3EorEqepGsGQ/pQeTGwwBT6+vIl2
mfND/VA3lk1FVGpfmKhri+NiWpLls94YsAnw6rO8lx3y1mE//1p3kQOALs1+i+Q+1rbzS1AWEkw4
ejzVS2+qEMZdJs70Sqck9nLmjvY9IJBy7EI/kQYioO6qB+GatEE7BsTaBZ2uPPVGLM0M858HzY13
mTd4toebA90RyJDFn+GzedtbzkRNd/zowFQkcKCVS3SB6/37AdyHjWwDU9UmfkBGtY20he6pcrA+
28PPP9Zm2o9ueDPeYCbBA3K7oPlN8kyAJ3Tk/bGdnSqgwGUIftHqGT75QdxXxxtonO04QnFh8owG
3In1JkKqjFH967Fi+Tu8dwGOh16lhSxW5TspTTp3QddBJjsa7xTWAO67Gcr7Tm025fDruqk1twKz
LOiY8BQFXzN3WyWVDgQmgSmr6OyHJJfHhyFtbuYpqbdF30SOOg2/tWYab5Jo/Lhue/XgyoZtgvca
iib8cMsQaqNUW9hOHbEpMHOvEc1KLzc+v5EgAFwe8xhgAfzyPAiGMVjMciMGvEqHmJ6E3MdsQRse
/WjNyemB3DHBWf5fLOok7nJhL9a6iJUtIkNU3cfga26/jUQGwu6UFYXLcpq0JXKvyRA9ZONDM38U
0c8Wmg5TAlb7WZShX3j8YszWMECPYUgZg2nnG4i+bFjHHShY8PpGZmhKBDN9+c/CNn9KKeCo1/du
xdqisQuunCV/Ap7k3JocmWAnK+LKGa3sh1W2/VaNrNpjuMoe+mASAR8uEg0QJ4KFbCl0ASR5ccxY
2EdWZSeVI2MInXZVAs0aRU3o2OJF8v2VgZJ8mQhfgEc871yUhr3N5LrCgEDpszr38r7fjZG5bbtG
kH9enCqsahk2wsULj4fnn29iNwygVm9gyorbbWaOPjMb9/pq1jYOk0wIF2jNLz36cxMBk2S0dfIK
xBAgA+zD5o/JpM5VZ/PvdUOXdXgsBlk09gyHGBfREr5OstAK2W9Z1kMF1RLou8ndDaQwPLsPdqVs
+nJbHxO12itJuVECERD+IjJiLgwzFrh+CHgJ8IbjTNvaFM4FaI7kTjtKqeUpxZs9Pprqqzp3GdU7
MDlV35/pxoIx/UOQJsrwF/6aB4VzFwMRXTlqMHltMHtFm+6UrN8YVX2LriuIzhqaSZqbZbqfTywW
fNqLq2exj/YDIMOAHGp8VbLu8larNLlyysEAPnmcTIy89kdwPjOPxFKGqb9O8a5/5TV3OrHJ8511
Uo+TgKowmLlcKN+9y6A/ylOoaF83sxZdTKxoqXMBZEi4wJmZfYoOgVo5UWT78jB+VIq+RdV+i4rS
5rqpS0w9thGIKjTGETTxEuQyhai2UzIDPewUkA5e5kRJT9wQwllK1LoJ1OitrnKz/vV/SLuuHclx
JftFAmQo9yqbtrK8eyG6qrvlvaP09XvUe+92JlNIYWaBeZpCZyjIYDAY5pwEsGp9H/j/T/GcqgYD
uVBQQXzTMd3NMuCak2hAEEFARQK2exs3yAlxy4iXePClq/GBGvXXykcsYAChGxxdZTg7KCfwhcoI
lQowQKjIIYXxvaaCqn4AKoNJqx/SKO9iqvgdePG6EEMH8FkrfUtLmw2ORhUdChK44kXu9OZGPRq1
qVc2kJCOQ8Mey2B6FALxvZrMj9uKLpnvmag/PuzMR83TsaA+MSCqLTunGPPsFPfIQmg1WSM6WPLt
qBdg8gs5cBWPq0ufJI+toYA6ETcW2AaUqvwYiPp9W5s/mYOLmAmma6IRcJ5AR4WGd+4ZZk4Q/ckl
MJW3FUFfA4LBn12ySVPFypv3sNX2WvAyllvKnirpZ2yWdpUehdLLpo2e+2QEd5dbBr5aeoOyvf1x
17uKWV007GGQB3Exxjku9W+YGpCij0pbqhxZmqwOLW+j/B2bj/9Czp/aDGAHgXHBXXDM7JUeAOGl
XaTUUoFQHKNnKlV2JF9jsV7UCCrNQTBaaPmibyiUNR2itLRHTDK006NO3kd6YtlKmH9tOCBIRSoV
2K7Ad0Uv+eXCmUwlg0GBLNcOqWZXQqvZlCLq/+fLhpOAEjYmXIBYzZln0wlqU4eAWOxLlu6Byycc
i1rWHBm0WJj2alZAka8P3gyQi6n0uboF4FpulyR0krCJAmSs1imCts5XO93WirWAe2nt0AiAcBRF
1+s2bkTzSpLOfcxM32T0p5y+31612RlfHjioAXgq6ILJd4TUl3ujJ2E/allfYuTdUUqLYiaDhHtJ
VlFW2JLu121py9r8lTb//cxbSRKNlDSBtGhQ3UkMDlq61jc1n8Irhf4vcroiTlJSo9JQVSqBMbRp
Oi9U/VG0BZb5kQaSCLRLof3+tlILliAryLjOU2wSsiOcXzBYGJs9U4CDi4KPOXnCJDpAvrkt5Drp
g4NjAjpqxoWZQbE5e6NsKEYgTACjX80crWC2bgiYQIrxRo7fxlh77otXPGWdhD4AUOF7FMs9KDFr
U3EqeW2c7RoZgvsY+XIfmwGQlHSOwU3zQZjgcVs3ABl3gtvIao23vCv2PagVzElw0+HI2LjiURaW
HA9CNKfhHgIfMl9elhnyBnGBukEWGM94twU20MIaO2nStWBq9hqcORFw+oBIaG6tQEhxqWlRSlGE
maEaHNkEY6ZCCwOaxPtKD75VrTslFYClbu/0n9ZiXiRicBVYXhgWRMb2UiQK87kx6G1t5wf5c86Y
Ru73R+wAadhN7NCrXYBuuN3mZbBU6+GfDxAamMSUMDGCdnWEL3zwSAwhVOWhq+1mtJraCu7y+wli
HdUNjr2tvCqphVfdXfa8SSxhLXKd7YZTHRhBGOabK+zIB3GrHSDsF5QCPCfysTygL2NnbBP7rXgv
tom3Rkq2ZMQAJQIEA84Dnnh8FYMpFBBILdZZeGrsaQMODB8QpNvJRWPHJl65Llalca4vTPVg0kyo
VrnaLtihIfqUOhEIG04fZJ+vvaQW3q44GGfKcUakm2klST2UGx+AmYJBOAtNC6mj+/F6Pnq+I652
7UzWHGaceXVNinFUO8gadp37hWSd372DsN4CIpLHTmth2JInvFCNu+gl0mEWdFatfcfY4g9931v9
DgNcxCqt4Kn165eHbO1MXj8nLpeTe9PkIBsbpAIyjYdsEzqA/3JGOzyYlofiRuW0LvGY/wE+YC/3
X2/7g+vSOEYrkICYE2B4y6Dp+XJ5h9QUmrGGbOnb/Jn88OhRRj2j85AdmHbFdrW8sODyLuRxlqpG
nZiU83aSI57cJ3DTonLbvlfocpkCSz6BL8ZOj4adr1xxCzf3hVzOZNthNEHBCbmdXXrAlPx6VH1R
XDfXZf1AbICe3bmFlbOfVJLLUDJ7eLid7He/sqPihA4aH23Trt3+R7T9Ee66/bg6nLoQ/EC/v3I5
GzJzDHGReAAX4XvyA1mGwKKH+qt2JZu5eWq9PKxRjy4KRF5dAvYkymB/DOvsXKqtoubybDiDMB0w
Lr5v8zXUK2XRY5/J4IylnzCQnUe4LkaboJrduCdpO9qnx3eKjjpUSSz9Tt4eo5dfmjV+oP/LCjw/
3EcOuTOfX4x/HompGOUkBgBBkDTjE3ZDpEZGLMs4KcVzOT6muT+unY6FJxPSfoj2TPTnztwkl4dx
Uo2koola2ylhDpAXJRmoHPQY9GtX4aKgPwOpeAXjmcGdBqGIpSLJSY1Ctz3uos1kyR/EUh80ULAM
VuNUBxG1r+m+E1cWcfHqQIiJl65ioHeCr52GpOqqZkQLHfN6Y1PeBwg7XO0k+Jg2vO3aFnU8kzT/
/cxAgbuAAXQGSTOsoo3WLwt8kP9CBOh4kFM00LXKn4GoS/tgSLFfVf8SAk+EKpsq2hprkcuiJjOu
BsqjCCb4WKLOkbDuR1heIBy0/FGuUDC0xzUm7+uqKK4CZJRwmiUAvOJoXS5YYmDqlOoarr5v5gDX
0Ep83Q0sbWscwtSa3HYXWneDVWzoUd+uUavOFsdf83h3yKhmITsDPItL4eYYlqzSYZG60d2PmrHp
WtOLBrKyY8tK/pWjcAhc2SSBuotBzrjDEH2v2MCnEmzJh498HHzTnVQrFNC2VLjhXHI1weDi9Guc
EH+KS9faAoYauQQZMalyqW2XR6GUFDAc7dj8MB4DPLoOgMt1xm/dqzfhD2WylM/aDZ7FDdD4viMQ
1q0sxKJN4cUxcw2iY5nv5UkCkoGeBl+QTduBPei0wjCAa4BW4V8ckTM5nAsfs8oYixByaKZ4ITCN
YGEvXZxh/HBcKQ8tXfEzSsd/VeKc2ozhFhsdRI1CfdQk6g2q6RRVYctS/1pr32ldYtpxJXhbDKDO
pXKnRmhzZeprSJ1mLJQEEzO/RsmqMGuMsqJOtsCZQVmhBfSMIW/lxr29vAu3MMbgTCBtzC2oGPu/
NKQaMX8e5xSGpMc2aM5A1/vPN1BHhRmdwEgNoGTFmSraaAH6PoP651JojWAV1D8A6xNNzm1FltYR
mSjgjswXwwzneqlJKQdomeiixs6Ay+SVJ7KlnnoUf7Zu74KdAgxAaxIXwu4LidzO6fLYmQ3AQtCN
laKLR74f7s3GQrNHs6nXABOW9ulcOy4s7OWkK4tZVlShN1K3B+T1bi/gggO90IYLAOW+mdosgITS
3KpAuRAaUCGuLdlsTpzfuhDCeemsZFpXm+jbEH3tIXQ6F0yTqTs4T6Ov/7ytz1KkgFkQAEyA1Wq2
C87wpqxJxbqIMWj+jV3B5Etm4SJiVu1rx+ljRdhCpImozkAfBaayZcIXJ1kERodATRtb9s2T6E57
6pl2iUmzH2DW81c7/hfN4UwcZ3qVUiqDmuUAmuwVpwFlhGSsbdVC7vVCI87iEkryCSw5DZDAnOGB
+GFhxV6tW5JvOJ1pta7yMD9JSqs4RL/V55X1XFOQs0bANFbalEN6Zxdzaunuq/dEm96DK+ip+Fnb
4a/bAheeXRfacoYpsE5kVYkFHcz7KHWF3JIVcCBTK1dWen6XJAEJBO0V6D4EL+es+VlYqTAGby8W
jT1m+xpQ0BQp0J9F5LRrUzTXzc2YtjqXxHlEWZCrSZAhSTvGgjXsNF91T/cnsbTKDbMCP7V2oHrq
LOp2awXlhSrvpWzOQKe61uXWhOziobcky7TpKfF793eHls7N7a1bMtRzNTlDrZJABtpo2djkMz+E
p3YjHIWHZkXI2q5x9th2WRjVBfQxcYsN0jyIqFSgOwMt3xou2VJwh32b58yAJI82Zk6hFgwxkZRU
s0KTB8iYALkqMNi7bFtvPkKveDeP8nP4OO5jJAmSr2RcCe2WclgXH8ApC4DWpjYHfIBB0XNfv1fF
3TzWWnyro5MDvmr4JuR7au5QxFXU2gJN+CpHw/VI0x/j/bsI3IGss6kDfdW8CMd4Oz5ovrQ3fIYJ
V/Fntu0ttD55vcXQoS9h1jXydAy8hT47mdarvv3HDdCX38IP6FRZ3YnjiG+ZQIzeaw+kWCHR+pPV
4e9Fbaac0pAKAUAKt+VJHVVTJNaN3SMtgRDGz6zuLkQME4TIipIN5qg2073or52dpcQvcPb/Cua2
OhcwWtwwCMZc6LQV8dYV0SUMgtvZx0flakvyfO5vKcptqwDc86TOIK+VZGtA5aKmliwBmdl0b3uF
+YduCOIH3w1hBGKXgT0TR1uX7IbuSbSba9WoU6vEU8Lv2/KuB3ZmI/m7knzJFa1ecQzs78b+DHZN
Zf3CDYJTO9kIeh3R6kCOuhKwrWk4hyRnF0lRAIo00KBhF2/y0qkJ6j5epmLmwSqz3/qauKX48Fw/
LpwyVFDRqu1sKcADEx1WfwXt/coaLkXU5zK4u1FlVdapEmRg7tPuftHndC98xpZ2p/yLsujFbnF3
Y9MqDWklLF7b2UBczaS7tF+xwGsQBM4iuDsw1Ugb/O+KeWCNs+Vd7mQ+WnpaWESybTx0w2/kN/J4
exH/ZHOuLR/wapgsABQC3yqqVmnSajpUM5+0nb5X3kxkjxvrvkcuBtBxXmm/wXPaKVK74kZ0pI9/
kW7C2v79AG4XhypOojzCLkpgcKsOgOcPFZ+twdUtRYioNqOFWUG7pfJn9c/MHzSHujAhFwjYLxFU
9Zllrg4aziZ9tZJERyoV8yKAWuBMPjRZKnYGFNF81MXs+GcIYr676F5wUjf1h23g3N665ajpTCC3
cl1sxDQ0IVBFgGGNg/X2IVvN07gpNsOK91g2kzNZ/AmokMqrKWQVrkhdDbgKiSXazCLbFhV7S7NA
p31P77/Lx8BtUbxKDgoIUla+YmETwfMCdADUAUC5+CfbdraJSVLTtJIBrKaheG2h7Or0KlujPprv
MG4bMa9loIsIvSq46rhtJHoytbFJUCKqakfQ/Dp5R0vu1GNApTuFa6znSyoZM5cjZIpzpfjSLVcp
0aY6RCOalorTk9ZWLyO2dK1gu/CQRvcgSgkoXgIVg0ciAPB4NeFBg/szcChz0iZzAs1qxFe5fW9T
12AHsP1OazCiC3fAuVT+Us0m8Co1nYJCY/GzTNU3uZZdo8nfbx+DBSlolfq7glxM0gH3qyhSNCgO
EfCeibxrNYK3mLa5LWbBLICSi4z1jDqNEiYXilQxleK8D7GEyGR6Va+DAjMBh0ieF6eqNo1HSqrq
OUpX0T4WLm40ziHIQ9cGWjd4rPq2D2lngBcacDjbwHA7875GeBsfq+QTREBJ8nBbz4Wny4U47hoi
AdTXCcTVI0656CZC6cZVjfyiI8FMbwtbsH4MdwL0QINlouOI8yoBMcsum8uXU7XtgV2Ygvr6toSF
CPJCAqeOnqZqGbYM6pRguc4T0C8+kuxYNMy5LWhp3c5V4Q5yOOBOSGII0sSHZsAYVVC6U7WXigyQ
e/8izX2hFWfzpVaPrBBRfu0moTplYcLcTqiCh3IyH8S8lVd0WzhiOGBzpzegfOYb9NJJjVlHylGF
uN58yLNtHf1cLRAsLR8yy3CBBF4XXbeXIvoqYdkoTyhkF/eRag3dZkhAiP7U5ysBz1KcBdjyv5K4
tWMUfJxTCUmjT/3s9+S1+68JRRndVR/JU3Bf+iRA1u+2dSx5j3Oh3AoCTQfcmgmEGvEmg3sS7/Xe
IZ0zho9hv/I8XDpUf2UhwXi5lEYHIIWwgKyWPUXDzlirky89+OHX5xAHTbAiOJYvBQS5PlEpgV+f
ToVhi252HHw2Y+zjtYSLf8ADxnTwgFnDCVsyw3O58qXcMQgZEsKQGwUzadJbTFNHFFYqLMtC/u+q
5B9mQ5GaZTbgqsRz009KBOFpsVOMNXqmJYMASuzcHo7m8Cs+KmqCai0g0EUXfxfpZsgepyKx+hqA
3riXv25b36LNn0vjvKAMKp42iSANQx3a59gl6j4B61WLTlk6ARlFUVwG67xvpUC1gYRaHHRQLG8x
K9S4YAKObJb2zTaMM80Z6tZw26T8efsTlyqlaJYHPzkmPQD5wdMKRIWSj5k2wqgS2e3btw6P7y6U
nTg2vaH6lnWAtAEvECxatiT2x1YZiTVUyHh1H5Nxn4b1VpDIDlWjkyoC38NcY+9aXMPzD+Ssj9UF
QPtNfKB2ZF4MKKVgk+KFRlqbbshTts13IQ62j4mm2yuzdJzP5XLx6BDqckVj1ASK5K0lx2wtqbNk
iee/P8s/C6oLEpOEELgLGadKQc9g2zt6uIvje9pbZrZSNV06XufS5r+fScvLHmy4mBXC5O/nWM95
81d1Dd1r6c4/l8FZu9YZ01CVWDEh9eLkWUH+JnHk8fH2vixVjDBsAGQvjJcBR4l/OYPAK2NZClUm
+RWgiXZdbWuptQpkFFVfa3YE7QTVWtJjSbdzodxuNaZSGVSFFQ79S5o8qyley0dt7VWy6OLh2sFT
B+bxeWrvcpsIelmiEZxudu3g4E3OqfEj3cVuueWRugZyfoNFHtfKlkvGgWltHQUxjM1dDclGetdn
soEVHcrEjSpU4Jr+dcq1lZrKksWfi+FOspEZVEwq2EfY+lPh4Exb/YRJd+CRi2JiEWXlQl62lDO9
uCMs1FoziH8McmxtBvR6gkExPCYOmRI7QyHqQHQJT+AmssyqX4k81taUMxg5BE29ImJNqfgQdR9J
59dshcZ2KXY7X0/OWARZLyYxgbFELH3sDXATGYCu1evnOuxddBKtbN9S7tQ8l8edbzQItAZNIU95
csgu9fR3BURzT4032eMW9UWvGZ3bZ31eJC4nYOoK0Mkwh4hZUr6BDYUxNWooJGqp8GuMh688JSsi
lvYJbfLzhB+e6VcotUqUknYw0Q5FsvshuUv1Z1Fc81hLG3UuYz4YZ85XQZDd9Dlk6LLN9pj3fRTs
yNW2Q2xND92234GZyGcf0s815KJF5Qz0jQBxH81WfMGiN9LASDLEH+rUeLRPIqtoSiujdCXRcSVn
HvwC0CKG2zBggpb/SwX7LMZLvAJVKkWnPxhgqoduDXX6uk46y8A4OGAX0f8KMNVLGXpbCWUvAhJX
+2Qn8DdWfu8Bb7HfBL5u2mAYcNGhMKKZK3PWYDOWZQO4Er1/qPyg8+hStqHVTIoMQLgnm7iz2FOO
toEQqDQNXJktoAxj/po0ezoGHpusZr/WhHt9Lcy6/5XPZ3TEOCoVwiC/s+kD7rka0GaGA85zf3C3
kz2EjmQ/3T5618UuTia3pxEDunJIZghitBRsARG9A2RCYX0ldvXNoLwTuijsvZXHNTTX62oXIH8U
zBwbCpJmQNaYj9PZcSnloiuNMUhA7/6mU1uMtlW/YRjINAA6Jtz3XeKgvSbXRMBWr3jtq2ueE82d
1LJlUhspEC3rbMskF1x5Lusfp9UWm/nqufBsnCDOotpIlmg+QRBmVH7W3vSe7chWOdbAN8McAHDu
u83t/bwO9C8l8jYUtw1whkRIRKmNfBYb5sSn8Rg89hugWh+ZDXAqO38AGciLBEScXbmysgv2dLGr
/AMvjzHuGGmQH26Fk/kUAG+9eo2d5GA8j4GL0VvMzNvVs3wHeNjbql97p0vJXNwhpe3AWilM7MkA
lHbyFual166RD80bdmND+U7LmkZD3AxQb0LJNO8a1NvLx8ZkVtGKrwHi06zGC3NY602+fh5x28rF
GQx6JQg1sK1+fxDjDZ5rdvRrNC0Qn8xzFmwn74G87CjP/2JRZ+RNZGZBPPyncHF+SIcmESeCRaUp
Bjpivy5e6T/myJl1wyiXif9AycC7XbkKeqGfZVSm1m/Q5/krmaRTK4zlBq2M3r9Q6K8w/nz0ppLg
fQxhofJLRW8YgHWC1QnMq9LppUb8IdBDFU9wBUKIcKDE6bVDrPdujqbZWt41kjuV37LwfluxRZ92
phhn/mE8maNEIdOM5Nyp0/io9njEJ2YhuIUi9/80oOJU5ILuTKQ504sYBqk8hPS+6sEvuhL4Lh7o
M404mw/NOJz0IMJWGV8AZARnmqUHK/5y+WABswVpd4BIgzv88hZSJ4KRcxV6qOZRkJApPxbEanH7
KxuabtXoWRcCOxAtJfAq9URSJ9YsuV2Luedb9sqtnH0FF3Nj4Kcc9QFfweqtqFgyOiPl2tWTHyE7
oQoPuGJHCwEosxZuLRrNmVzuDg5rDGCXDeSO8ZOs2XKymcrI0aIVL3L9RIO1QAzymiDulIBYcLnK
zdTFak4hRyCYqybQQ9LqDaUgN6IgGg9nFkpRcoRG2YX1SiPDbCb82iKpjrw34FRAbMpFOJUSR2hz
KGBGwXinCBVorNdGfeZluhIBHErM9hsYhOFHfaoIOQNJhnpJZewA7O6kII8YmPKJKf9tsHbHX1em
/6zmf8Vh3u9yNZluVMUoJyjooHlX/1UyyQmAnNI8lpiFq/PaCQsvy4ctAsZ/7mMwZvwfPbGhl4K1
SGxGOYDgPMZYkaJtg6gG7C9opIPV6eLZX12tqYQoHN0EeNzz4WHaNQyTFZBlgDDK6hWMN3eTlaup
M2q9pZbMnf9/3Sh3iZRu8K1gOF957ywv9Nk3cHEiWMXaPB3wDYIe02eQnAz7TMuBlzoVvZ2LpeQM
QjD5ATPGXRnJ9Sljtd8CWnUlrbcYK6PChfEOYC0je8OdHylMM7RW40NEDUSRrdN3m1j/FlovUb2A
WIWGGR8sEiYW2JqHXHIRBDUjFSV04HLwzdTyaJrZoFVYg+jTSPxE+WliVF+1b1vWkq/H6BresAYm
2VR+cjUWmCIUZT3HGequ04pN2MXWMH7dlnKd28DJAcQPnBA6+wBczhmwnpaRZMQIo+QeLpZR4zXX
MbmqtiX6mbtUfqGK4sVtRsG9PHyxsnhvGv0BTCKmLWXKC22JsuKdFl0j4DpEEKziozC1e3mmZrAn
Sa5RnU2azKUKfQSp8aYFspYwAIKJRg+ky1yVZW6wBuixGKvPuVWCvIgE+ZxVyUk29IqQQnSJqjfz
o5p8pWNiZe3jJLWOFIS/DPCKgF+hR7mgLz/aGLfQUMvbRk0QqAGGeQ2kaD5R/KnHvgD/Bd2XCAW5
DRr1pqraEc46YvEu6R8yZfRTFQzPlN0Vee9RwODdtokl+z6XyMVNZW+m44jqEPgNpspSEK41YvoR
Aa9YXSXdW7Lyc1lc0CQJ7cTkAbISRNPmEFl6+VoOKyHN0mV0LoQLm2pVCBvJhJAR/jGOKysKfMHc
UTzk17rqll5D56I4AyrStguLEHzvDSaimtw1U0uPPmkSODLeeQAhQVPPik9eFkmAxYBGs5kM8vK4
xEMZJb0G7URaQVJs14m8HU00dWrmHdUaS81OiTCt5Jj/TBJe2SXmQoEQMsfufFoqpZ0myCn8E/Gj
NwIwWTxjD8VRAbPPXnBHm27NA3MIoIuzY+lMFn3GFDyoVXbRM32vfpKVPV6KaXSiIpzSZIL6AWdI
6FdRx1CCU0a+CLVa4y4KVmO2RWNFCQbQ8xjaQXPM5UoXeTaB8bmBS34gj5JX7AK3Nx1myx5Atb3E
KQcL8/63D+OS7c6bil7CGcyXn8EtSuQOiqZFgKHpY3mfjf0AcmR4TdUB+NQAlPJWfWyaQl+rPy4p
CzgTFVLR+nYFhFeXGe56sU8Atn9KFK/NMViwFiUueRpDwR2KLjEC3hrOdIECNeSROiTAFvohTHdB
+BKZL5rh3V7CRU3Qg4ktkwzEvZwHnXQ2prhOcUCM6Knr+te4BozfMLm3xSyGJADQ0ufheRnlJE5O
a1IaiGxEEGoe1dDVkv2Qe2Pt1929qLqF5Cp4KGkHqX++LXhRvzO5nL8OmdSFQzjNPhT52STeKtVj
ka21zS7dQ+facQcsDqIpyAasYqgTAHcp+q9Z6MaMSG7LZa57UdlJTpXnK3iAy3LBI4YxXkA48e5N
HfJKacDnZ09glogyY9/rmjNOwoliCiqXBE/Tft9ezyVXAg/yX4k8iS9ts6hXchGupAjQP3Nndmt1
x8UQ51wEZyp44ZFKCyDCMKhdgqKeumFwHwxvpWaDykXGpBeGXW+rtXRPoKMQCHzAdQcIDHfYqFqq
zRSrMJMePFfqx5AXqA0OjgJ61gg1upZkB3EYt/8vqfxigomRJX0PqQY7TeUp7u7l8LUW7huyAdJt
RVasZeksnCnJF2SANtclggJxQ/xUpPtQAcR4uOJPlizyXAZ33gp0ZmiBDBkkaSwBuBIktGQAYdej
M7bu9G/yc+fiuIM3ZkYyViLE6eGPNAepLXPrbmWXrseTCUDLUX7HUwrhL1Jxl1ebkgRt1SCQsLsx
TSNPkvvgA5P92ncE8nPPLKT8iRVGcoc2nRpVzzoQTmBSAlbmkATDIazSdN+qxrA267WwnbjOAcSK
Jh31GlfayM2obPG+nvs1KQZXMDZi9GujxUunEXiZAEXTAJ2LCJs7GTV6KgqlR6JwGCr1IBiVfB9k
6j5l6ApEgc8fe3lwEMMdURoaLYCnTSuX/JKagNQBuz3wZsA8wqUval1vyizFY5YaTwa5L4yNtEYY
JS1YrXYug3M5Sl9OuYmcOTjeY3TxTi5pC2sA3J5Oa7eNhIMMPouw16wIeL6JYtpJ1ltiLlloMt2M
OdDyFRmTNZ86coK3XcRCFHDxZdx5MnSgwjRz4rQOXFN5HTqcoV2wVuFa8OowbgPk3pjAn4E4Li1c
69MGaQS8KuX6d1I/h/XLbS2Wfh+sYhiclYGNBMZy7vcLvOE1Hb+PsWTMRgAHbQ1tedFOFWCEI1JC
oHsVkgVTRVs1wOOi0PZmu2GNaxR2qn+QULTRAsQGpFxWuhOX8gPIN/2VOZvVWbmjDlVN6k30MStP
pmSNvopxWfJR+ObdhJrza3MwAUd0eyWXTgOIcTBtCKDYmdzsUmSqKVlLivm5JhxSzRfwaFsd9Z+P
NPd60c5lzDZ5rpYkAoO0ndWqHAkcKoEzZUcavYiAhZGtbi0EXTx9qOgAd0ZCYIjUxqU8zM3oUsPw
POlALCW+sMjqLZRBgNqDwuPBOImo4Av7Fu0Qa5M0i6s5z/0jWza/ELlHS9OMwdzDivyBtCPhrmSf
RrTyFly8Pf5gC/xHBmckGJokXR7gYQQqZyvaBK78QQ+dZ/qhpT0GjrSSIVpWSZvz57gcdB7qPKtI
FIYTVDIk3ArfQ3Yc2xURylIqSJvf0xiCwMsBZ/pyx1q01o9JJMR2KkTVC0Df1S/MGPavxMjKTVdS
+TNtcnNLo1i40/O43cWZlLkxmto3tBDDbRDX7QdhVPxRxQXdiFIwebGgBsg+aIXiF30AjK9A7nYi
GMcwiann00cytsTWApbCPBgRS0uojBpd6XF3bKMUNtJogH9tOvnYjLpwqivKWks0xsmvpCr4IcdS
etSyrnygZcMOJI7a+1SoO2SlwtJEJ0NmMi/qwKkaiPKXMSUd2GgAiiRbMq7ZZwC8RrgV+uhO1Wu1
cYAIFk92CTIBDMCCi8CwpmJsXlsNAK1YuOERV0qwldRKck2Kt4DVdQbZAOioKFGaqupDpCjzl9F4
2wPw25GrLs+tEeijTm4Wg1dpau2J+WBmfhdU3QalgmGr0SwKbHEKlZcgnYzdoGH+1xJZrkQuJelY
WiQTyUEuRboJBpPFVtmIDRA0sIjekKWKo4Jn9YNJWiZs+g6txJ2u9qYXa33kZ5OpvWdtiJ4DURSe
Y1xxnxPQWE9NORBXkEKlw9QLAUxnBJ4R4ihpQECvjV6zN2UCQgsLmLZPs0760aW1/IsUkXg/6Gns
FrUU4U1J5Sx1hLxI37JEGzDRZRbpz5yqbBcrQvYaS+COKHJpsuthzI74590xNIzcblNdOVJhlFCA
VcKtweT4KEdq5dTFhCnnCmWhN7OStYchD8zYMrtaAUoCMdLBo1kQpH5XhvK2kJv2IYmVyhNRum7t
WFHGHchQh0+9D0WwqNQoKhlCEfiDRES00kRqeo9OqeYupYDMtgpzDnNMFjwFoEl6LPJJK5y4DMtt
V1TVR0C0EEV2qR5+kD4Gf3oqjZO6k8O0fY9BE+7FU1ruaCcqz3lXKnRLhiTadIk8PUiDkntZMqq2
QAX9QdUrum2lRkXpnqCG7wI0jUqWlqN4YpM4GXs/bRr2kJb9iFnQ1KSHQRWyjUaFbkOjUpAsnVXF
V45GnWcF6xJaVVgLT4GkNrmTgy7guYgJe5KDVvo0SzO2g9QUWysu4/w5V/rqh5oi82jJudYaVpiE
1VsBpMgHCooGzcpLBQD3Asn2xsDQoNH1zEuLZniWK4CUWYFQF79ZPzBXQsfDs6xFgAFJDRSVrUwG
64SbRWb4pCQ0PmSRGgKhAO/XZ3mUBa+gnRJaYiGmuRUClPhVqYNhS9OsNq180LT9UMr0LlBaHOBC
VBlOEciIw6zs98OQiB8jiDgtOakIPl01aOaMfaHfZTUSXxboQNm2opEA16HVyehHGDnZkVpI7sd4
As2SScJqWxla4uUqaMSoOmG2rGlVdgBcXvITNKPDSwko0m1mpCYa2lAsOOVIY+TBWIVOWRf1j8Cg
4R28YecIdTZ+6ZlceRNRBDwhcxZajV6iPW0ax2Af9RFed+aoUR8sX9kTg7v2xLiRe4zTk2BbmGXl
gUIpOZKyiB8FOoYbLVRUHIekxEHSQoAiKznbp+PUe8WkJR+Z2QgWGcPOzUBKvxlEvWeWFqi9U9cj
pvEESQbbkt6hLE1G3Tj1pBrcKM6JW/SJOvilptWmDRA4Fc3EitSY1lAArciRwyYNkbeo0b6ilmgS
tnqiACNYj1oFnPR64mpSkj4bsYJUat4wYYILU+vRnhoyAWtfbJLfoZZjcJoVVftaFSZ1R6UuP3RC
200fpok3krT5UAKh3VSqjr5toWvdWq9LBwCCw0uYC9MbkTrx90ASw9L1pHhAm5h+CFqz2QMUftpK
MMSXLhPQkXY71FoMvefEGND35g4/PjhQxYaODW7SzHQrcDjXoKGvHCNf48VaurFVgMrgmWUA8kjk
wp9BjvG2TBC5KnQnC7/QdGykK2nwNRFzfH4W0YnqWMUDg4jOeDLBXNfVjrgGwbYmY/77mYwiqXsg
oiAyNYrfVeImxYmVj/9mR/6u1FVganS4jKBGCVdR/Q9pV7YjNw4kv0iAbkqvuurs+3S/CN32WBd1
3/r6DXkxYxVLK8Leh8EA04MKkUwmk8nMCO3NyD/81O4rXnp37bqyXBFm5SNJDgNdA07WHjXlJe7+
PBGjL3+fCQnRHNibvoqpKlO3hBJcrb1Kxuv2XPGWg7m3x4msdLTAGJr6GLdvlfkEAvdtCM40/bqS
LVbc9DMQmVaAkNX3kJawqj8v6UEgC10p5Deg5Ma+KYxim4xiiotBKh2jwRXSyBJ93iVu3l7sbWcJ
wixGp9CeiA1A9If0E7K2t9NesHWn9frOAmHwp7jfnrXVW+MSkFmZhKJkVZ5H1dsSzrb7aX/fnVB6
da/sXkxHPPMuOSuvJCihUUR0j6Bk3mQfy0UDZFJmAz82pqj36O8N4aHVbgLIt/JkP37RhLJzubwX
MNkKRaVD1Se4F2gWSli96r053PVuYICFAWI5DrFBJtq/N0fdMnfFz8zGEfGiShYYEiJuQmC+g2x9
C+NWZ0GgRDH82O6UxynyRJSDSOSbbL6JqBrE0AXwIoyeyuPXXdsUKFGG6oWO16GryyykpsJcmisG
hXpXDqlFq8reNqDV6/kCgXHmQQu+RHMuFzTb8aOQflBUupmib+kKXryi7yal92rDo5BZza+gFUhG
xSUaB67Ireu4Vmop/rW0MqjrLA2Jh70BPhk7uIu+tkfIBWP2ZFmTuAXxJHJxs2h7dNA6r8XmNzQv
CvdD9OarP+LyJwd0Nk7WYJYjZPZlXsVI/qcADSNL2Vc/0iPSyrb6XXRid9hlLxy4eQzXcLhsaBq4
DtHNjb8vvKcqlmXgC3NxyUMFKVJ6+Irs4KaxSAo5bfne9+oDHiGM2+CO91q1ZkCoy/oPmZlds5rC
AMrVyClSrzjQn8FZ/F69xjvCqUO6ZkND4nwJxMxoZiaRX4UAUqFR+ZS/etMugoT1zGWj/0hvtEeo
LtvVbZCBJqjiknavZilQwWMg4QjVC6R5Lme4xqVOVgss6E3+2NwZ92phGbsSYRYI2QM7/sjvxxMu
1aaTvv3N2i6QGT+omWFuhrMpNe+GZt0hLJZ2uqMQK/9ugFTKA+2ZU5+ir3gHAUCu1PSqIS/QGc8X
CYqQIXCO7fK1x51sfycRi772TnEE1bbH60NZO15QYIGWecSwc53F5SxHdUhlfa4kzv1byE70utcU
O6gi+bynpbWIZgnE+L1urEazmwt8heq5rd6V4MClKF9z3ksIJoaNS5hrNLvWiRwGSBGCl/YvQho8
s+M9CVpnYLZhtkRuImsnz3WKZn/qwZxquqbGSRGv3lt+P5iwBfJSndai1OHJQJiMc2/QYxMljpRH
thLzuCjW1n4ZWjBLUuIaGmbhHFqIOzXcB5VhqfrDlOzyP2fshS9BLY0KTgpckVB0cWlmMU01vUsB
5T/Ed0Rycf50x8aOZFf54T9u7981S1tgsYGtLBXQwIyB1UmOod5Oqtf1fxM7gyIR1TJ4WoT68uVw
qkGXqeSjmK4pbjQzt5qUM4ZVK/gNwMpP0qzJdSOcn3S6l6z39PCU+ztd4QSzqzOFEmbwP0GRGEtz
OQwiRllZt/NTAdn1gSeUCUTlOPHO2kjQ1A2RJFQ5mFfVS3kxGWHQo3QkDDMrRS2RPlo0dyUeK9la
jYq+BGKsWRTiSk2bGahuijMSwskxQ0LSJU1d3xPIsdlV16K5UEezoSjVjj5pHtUjxYbcDy/eWttZ
eIz7ZfOoyGJpPWijTPkk45JAEk+U0YgVPgbQ2UDn3SBxXijWnN4SijmsskIuESwAam7aiZQHaHBx
VnAdAUIgqDpGuyQb6iiUpiSen1maelfkt0rH2UyrFoIH6n9/nw1oMjDDVwN+v8x+xG0MSVJkOmct
yYinHL3WMId3KoT1qBJBkQrb0QVDRMlGBSij0x007iAaFTwtAB8Z8s3NBBI00OTKQeQGSX5GU9Lt
iLz9VLfIandWDE0fZRKtqDf3rXTb+iaS1py5mB0HG1YuP5Ax4gZSu1M7z0UrvBn6fagf09ANc5Af
HMtir/AKLFenfjEfjAPAewGCnQivWwnqPeqosfRitOV8HyC5++dOeTmw+UsW8XJmxlChGzGwGB0L
yksj3Iqiuw2xaqcQRISeLurKcTxfQvRCBoIYEfWEsXwOEwlv7tzipvX5+g3BmOqo5yoeMDBfLbo/
7DC129vMC1zilo5+1x4EJ/sZPbdPBicmWE066IuhMedNN0HLupjXCR1s0W1zLwsWHl6sH+JZdgQ0
Chd2wlmvVQ/2G9Fk6jaijJo5qjNR8ReJNq2fa+Jl9J3WZyHldZetviAvRsdWMfq93yRg6gPWYTor
J0gT2uYtSNzd6FB/F7/LFjmPew3h/+PEeQvlmIzJOE8fJAF9KcNkwqjY53F01lX6F2fscnBMgF0r
8jjEPibS1NtdrvR4ecgsSijH+HnrxTiOsksqVfIxh+MgoLbFIhnE3RJH7Z76mDrbG232CtdO6r9d
YDJeYyxEeex0zJrcqNCcfEmhWgXdl22QlQb5WcvmNwrjMdB5q9Yi3nvs5NU8qw+DY3o+2qn7bw0o
/umxexwtnjmse9/fkIwH8UUpImaNtQrivYj+mqq+GfubUkfiTXcyaWcq3vYg1wFRVY/ACOw3rMuS
Wj0aNNrixvLe36I26ZzcT0fFjt62YdZjI/C0ob8RAsVXLXlFPCa9qgKHROcoPfrDHUX3mCy96f2+
RZmGaqmSjUo5C/VFHEeyaixz+T4eXhXoxzPGkg1TgsdJQIf1MWtDW8QrbxjvOANcNf8FCmMsXUwS
LZxRatCpTk+aNXnRsXjLCjfQ7eo0Hsqn+EWYiXZ493Xe+Bib6dRsFPT51DGNXUx2VVqjZfRv3NRi
dMyxU2bRpE0aMAZoS2dghB9azpZedYQLBOaACfqiiAQBCFhGyxdyu+M1fV3T3uIKiAYklKOAlAU1
/4whpL4pT1kzoJLG7nfRI3U0r4S+pv7q5cjodDf6e+SBK8syvPr8ApHRPSeMXev+vfgAxkYGqMCh
uhUfMDg3vmN+j07V4Z/krB/iW8USHD2zjrm7bZer+3sxZsY4ctBB6XmKLoDMiJ9jxEBgF+7r8xTm
uk2UEc+SFHp0Qf2JboTDNjR3uIzRKHI0NHoJbP0m7NBM7Zh3safvoofsTbshoS3sVNOSXDD4c2xp
1dtADh05EmSUdO2qQzbp69iYVzrSgofUUNDr/9zXJZ6si3NXEzsbxIdq+JqaV/Swuqrwx0SlsDQi
o8NDAkctSk6ZI7cX0l6uJIw8jaUk9kQyinu1E7QfJi3ATWHk0sv2XK/5ABg2mFfR7wxnzpj2EPVS
E3YYsAma6qRAucfdFIwcR7rm4pYgjPkCe4gKFSCh8j0iqNvYg48Vr3bPdfu6PZz5l9jzfYnEWO0w
lGPQtbhJF0Njtz0qOlAsNQvSKM23bSTexDE2inBIp6i3wNXS/AwC8IU8EeJuQ6z19eJ+jDcPtJtC
1YNtDlBRSFEL87YvoYt4Vl3dSc/CP9qxf25P4W4bbG2/owYX74OoOkDwMv99ccuR5bKsox4dHZn/
SSIvIahpK1DlJFq9+akIXhl8bQOuT+B/gGwPgkFbdDLWAJRzxdUHlHvqjZeisGobZn1L/x4YWwKc
DCC3GcsZ51h19nMdO/KPyrA71HQGjSXFTuVtI67b4O+ByZczWeRQI5Cz2QYTT89cVXUy+qTwmMLW
jr3FerGPq9BBzdO2BIpSvadI5xecixvv9+e/L+yBRPo0BKmI5Mxgx5CT6WNeeLVqcXNYh8pbEEqx
icIurqmBwhQEPuSpakY7Hl4rUZ0p+QPhEI14Lo04trDqh9DYhgZuAy0VbG4rAP0/qh+AaErnyEdr
fOxlQQ+aYQkZBI4VrM7fAouxAtmggqZVmL8QTDsCnviV120zW71Zz63u/46GOSsyY4SY6gCEEq1X
8bGonvLgsVLtrNy1KHNDFiE+SoHXozBPQgMTTw1jfWPhDVEGpZtsXEXmfp/qUuvDAoVQAndcSrrx
RY0ElM1VsZE7eeNneAIfykdK9PQOXEtJbs+VlDcS2ExmkvaAt/NWXQqa09GXDVkAcBMzNisHECDy
FXxR9xTLbt0fG55EDA9i3vyLbaGk5liCpA+hYExukzaz/Cy+zSoe3evq3liMhDnHcLh0RjQBpu5o
c9IIqMR9QTrG0Ixzai0+GiYNLTUOTmoJ7VyOYa06sAU4c7T1VSGNkJpK7EdqWtqd7PrfaqvJ9uJJ
eUidypUf4TwhLbQNu7o5F6jMAdQ3baR1xTxkJbdE2auSpzzc5SG6jDjh9OrW/I30K9W6WMM4rjsj
qIAUgqy6UkWrkTmbn2MlrKMhSk5IlQOBqrhTFZ6MamnwzW9PGG8YjIcxB6lA7S+WqZNeiQGMp+3f
X10QA3riiEjhntnQMIvjbNCgy2JHSM+Lmp2Co43eCP49Wo+2kVZbFXA9wz0b/gxtzcxQEirFVJm7
5cG0B0HjU9f9pL6Vx7dCRe0md3tlT9Jvo39TaPdohOKgrw0UDx1z3wISKFA8vtzTmZqEU5TjHaJ/
MD11lz9Oe7BwQ9PEPY8OQUWRdQbHfm0LnDKFdVyUCBgQkpgFJS5xfV3IYsFHGRuOws8qRNPs8IGW
gLtBe1YSnmjrmkcBIQ4YK9B0reIV4RIsz5HfAKkuwiAVii3TKY2/BsWwtNwOs1OXQJbun+1pXQWE
Eh061VGMobENQ0KBEKVAehSlNPlprL/VBtKgw21o9PbkB89TOjoBeBG2Qdc2HoIGQ4Q1oVWJfeUm
yNeQTEJ/fKKiiSc5yN1p7HiByyoIiD9RZoXmTGgWXU6laQwtHpWQa6vU2qv96VCG4q4OeApyq+E/
akggCjP3B0OW9BKn6uVET8h8GYzozVjdTdC8Cav6FqrgLpqxvLAM76Gr/ThCr9Skn9szueZdwKBk
4A4Muls8B16C6yYYl0tzvntAE14Yzl3+YxtgdRaNOcOA/Y42UgYgkdVyEBWED8SfdnPNayGIXoCS
vW2YtcMMhPL/wTAHtqhQAzQMiJJkAvINGW1kqdfGT+pfcE7NbOP/4TCbWcqlvgPlOOJlxLAR6u8S
FHVKYGfh1Tqu7qsFEHM6R4avt8WEectlEZw3nyguUulTo961xMnyaF8bf1E5ghAPx4BhoCCdLeso
+tYUqxLuMUiO4/Qu6nup+ou6ZMiSo9gdtCWazJ6XghIjUy0gB2rGsU0GUBDibOY9ga1Z9BKEOWT0
ZIrVMANIqhv3ot4+mDxVER4C4xgUJUvzMYX3KTUImA53GuUsxWrMjaoNbabmAM8WW72RiGMU9BV2
ZW28iTlIEE6j/CS0L3H4IEHM8ka4QRZ84t2h1/bQApW9qYWItak252/6ZEI39GsDSd/CcDIea+ls
umz2ZonDOLygEvshE4EjlXq2i+TxoRveqsm816fvKYhKLJJ8bXuHNSe0RGRtIkuUPMmxmRIN3bp1
aivtY8KTSuFNH2MWqVxDVMHHsDpzNyWhNelWSSwl5NzYeTCzdS7C2pzUvTIQwBS4cdJhtFL9q+n3
hcgrXJ8fULeWifHc6ihRIqMcwdaQ0w/Gz8nHgt34xWM1tFaQFLasyYjk/qKYA89NiiThNQg8YGzG
w4wDtCrNxyHtxGOTkduufd62hrXtNb9omSb+md0d48R9Le8HdE0CgpS35ZwWKCYrClsrjRW0j5dI
hx2Jkjm99j4E73LxFyR2qCWBIAxarMG9w/Ln6V0LxQUZh4iI1/I+38XobxA/tGi3Pc4Vq7+AYc5E
vHAEakIA0zRo3WuGu0YtfzaZ6GzDrGznCxhmNpt2KrtoJomhdXyjgiiPoNv1YSDmTZX7Fro4OEf9
yslIcO9H/QQoha6rKGJJEMu4xlEf6+WrKudu2P4MfbCK9U8wKXSCfZlRz5nK1TEuMJnTWFCFXisb
eXZZTjU9VcmDZSlFZMUNp1hqdc1wT0BcC9538IFc7u6irtIgmoH6Md+1BpSMp/RYTgHnTsKDYcaj
DFVAehEwQ7Mr9fu49mi43zaL+UsZ90FEA0KEKDjFZmYrmRofmukJWh7trkcXSuSaFbJWaK2GRBrv
cXV1NCB/AFEjgjM8cVxOGiTusKVmqCHsnVbfK0NrU16+ZB1EM/BrkG4EQe8lSJ0qaG7VDGSdwC8B
bsYRVBNawDn51+xMgswMqhFx4wAZ/SVIEAyyELQCKtpjaeeHeNmAYI9TqqNjdiZalQckTqOcs1Jr
I5PAjWDMmkz6FedD3Ou4GBcBSPcbQ7TNKi2hA9P1XqRMnOGtnF3gpP2NxHikaSI62kkxvNBUQb2k
QhfFPARZ6OCkOWyb39qgZFRaoeUR7ypXF2EQWfrUTJAELgbd7UVwhce6O1Ym5zRes3JZxz0Utq7j
FscsWElak+YRUkBmklnRuFMxi8ZJJ9YYe9sDWpu7JRJz7odCOoG6CgPKBA+8jZZOvjrT7ZSnbZj5
Z9htu4SZ53URXkiCLAYYLmC06Y705i7PC44DXx8JtF3nrTTrDF5C0JQSPIkio5VmP0dwX5lvpHV7
7W8MAEy9/6IwLi5KJKWEHg4q4Yr7vD2MIJwcdttztdaPBqUYDEEFbxMWn5msYoCOpTjTekGT3aY/
inP0OB6fBZuehr3mVafoQI54z70DOf8tqpdPDzPVCK8bZM3Slx/BbKooTc22nz+iGW8H7VVoI1vk
6eTyMJglq4a+wokLDEP11OC9l8CSzSvoW/N9eJCH2o+mgAWWTV0NVE7AJY0zCcwXX0UanjslPSVK
7EEo1NZKwzKksLa2V3AtlpgbJebsHBiI2EhMQ1NWDyVuYHYFuGhuYxwbZZpbdRXYeuGCvaPn5a7W
PMYSklmurpBpUIjwGGVKblERZ8t9+r0rJDc1Da8jKce580bIrJxaoTLa1zGrY17kdqMOn34h1AdI
/L3nnfhNNIPc9SPzNkU9Mmdy156u0CEggl1y5nDBvy43etyFcQktUZzLGvWUKDqAW9uWusztSLPH
YYNsZOyAWOmx6xQP9aOuEXyKQgCBP44vuPY4oH7RIOcAJR9EVmy+sKfgcYgGJJlpa4Ji4BAVH7Hx
rhNv25rWLfi3NTEuR0A/8UALjHci0rATC+QLQfHZOSkRPofc/ybm0k2o8V5UrgeHVxp0Fc2la6By
YclygimVx0KYj6D+hNuaMiTWFNmV/3N7cGt5SuDokLCcW5hQD3i5mipYPwY9x+hSWb8RE90eqe5A
AGpXCvEpTb41RnrQQNqhBeM+0Nrv2/Cr22bOHyJxDYo8hTlo9a7rKlA84c6Uf2+SFDsl8uSgQyTx
iUY4juWuTukCjDlrFU2MfFBtIxcGNvlCf02m5GDWgacJf3OZwc/9NyxmUjXQVsR6hWGNIdiHRONE
MoJwnOzbIb+LG9GpwsYyJm4vCm+E898Xx3yGTwIxPHDDuNiDStiOtdbSQEMBAuqbYRxt1KffB+ge
lGNx77fNU1rodyTqG0to6K5MWkuCbMJfLPFvd8GyxIF6hlZ9O28fPBjQ0DMDR1cd0K5Z49c20upG
XSAxo+9JBVbFEKNXhw9VsVK6p3j8QpGIP/eKdhzTXT08F2iMC85H0IMp87giMGKK47uP9LQU8GyW
h8I4n7BPNEGjsyVpaABxQZNiIQjmLNHqabIYyvz3hdkojdaG0uzRp7Z5V8zmHLa60/mv6Gt0VT1y
o/AzQ3PM9mpxRsaqxUKDTffRLTnn3GVHDWVoMES7AoK22zBrkS/0+HALAvc9xH+YWyShdaGZCS54
AdG8Ptb34FTabUOsj+Q3hHw5fWjsiYZAgF+pu+AYkxDV/OGrP00cmNXNvRgJ4ytzpcmNZsRI1DE4
VHVxI3WPUmagxkfn2MPaky6qZVWQhKLTEEVlzKSpZlMLSmgi+AS9+jBYk/ZIwXquvBL1fZi81r/T
eitTQXXRujWvY5eLzsxniLC8VisMVEYiLVcf9PAYGhAUPUGuhrZfIA3CLoBCYCejRLB3txdz1Yks
hs7Mck36sq3mhEAegWc6tid9F0StE6QvGUQ/eSw+a5wFFzPNnElBEBZhiiutHU63WucWqPnXut0U
VQjfHhXhkcrOEHNqD1YNaa6FnjeEcsXbKZi0F80cmIUfHrKqg5BZ7WaGsGsxxO3ZXD3fZ1pmcFCp
SM0yhtSNWjr6MlIDWtihJFFyhVbdUVxkJvUdseUfB4Rgzkc0Y4rQ1wXHOoM25oGqCWqOe4VCaqtK
6I+mhMy9HOiRNcnay/bYVhPOCD/RQQguBllkc2FBbhq1qAEOhY/qrk6Kc1OXuaM1wXAAra2+a3Xl
exOVtTUYbe4oA0QHC396SvWCJ292Pc8IhWeafgRReGtmnWmfV0qLikJqq0bvygMFP0HihLVqUeVb
MKgcn3rt8C7RmA06dXIXxxXQmgn85LLsUnJfDn+czJxBwLqPkoA5Kzx/xOJQksNkCIgZoXU17b/3
gz7cG6R7yeMm5yR7VkYDY8FLva6gUUVj3y81VQgHhMHUNoWPGqRjLfRURc6MXZ+wylxGASJkEaUN
BptmlNqhp+g1wzbXv6h/mCikdA4VAU1Jcsrzt+F12zTXhoS6H2iuIOOCjCNzoIuNiDRcMEJkdHQF
Y68ZT9OfV0kpc2nRvxBsHVYh95pICkBU5Q0NvpW6K2Ten45CJohKUFmkYotd6fXIaaMMCNipHVPz
qLbQuijJDeVmKFZ8MN6u56ma64fQk87MVhMHHVQ5OjwDRI9G9ll0DzmkjsbORuVlmLm1IMxPfttj
u/bBwERyG/0KCujj2QIKwZDDKIeMrh2ntlQ/RUYFgaVD3vOYuHk4898Xu4jIbRyAEBTxI7Gb9mnM
PDLdVerb/280s3taoBRxD7lDA6PRwPETGmi4l55UEbUtz9s4K3aNWYPPnRl/oRbCHM5lFEICs5lH
Q5/67iET70qeruKKJ72AYA7kUCsm05whBvIVkINUOUGOgqSfE+8d7zowxeYRZYJKJzAUYLNczlkD
okhhnJs3huIhqMxH0Wg5r06rCAau1siU43RiS+MUKQ79CDrpdlvZTfymKn8cR2AEeFuAoiaSFHg8
uRxBGxZjPfx6PiMvteIpfm4l/l2Gdu7tVV+z4SUOcweShwxVwz2S13rqBJRaAQGRLZ5zVc541uYL
j8d4vkXmF2TgTPjQNriNFDpyy5V5J+f/0F7mnAK/MseXaXhkBZCYBJsBmIVQl3M5Y7pACnHocJsr
zuiJOnzIgUWc0vU/6t3oppZovd7IR8XTXHScTtZbim6H7hg4yBVYyIagTvvTdwNUikCvarc9xyu0
R/g0LOKsWja/sDDHbYX+yGzMcB1rtcKqh2ex9a0QrFJoY7Gq/MY0f6p6/NAorZfED2JX7/F6+tzK
iiPOmupBDvdV8i6/K3sRuT3Iy+CoAU0Iu92rlvo1GDZxRdTpyZ/aUxVJO6XUvBHbcpx4pRFrcJCh
xa7EAwMsmpmCPIdeQE9gZ1U9Fd9G4oM7NJ0MKK3nlNbUikdJBVlaW2r7TEjRtaqqHbGmgfTHAPqy
rtlO1LBANJJnUPc0ZpLluKtffOSG77W8UzVne81WvCGOYEilo0wT6XX2WRHctVOjCD21o2k/qm9i
fK54RVGrEHAfuggyDBRMMls87GSpmghO+W54wmPemJwRT2+PYu34RaPUbwxme48aiLbBqY74q3qf
PlSsLqp1tX/k6KPtHmhQWVqbcjDXh6XA9ZromVJYYy+LplVzJKZsrToEwc8IQtnK5/awru+RMFpI
gf4LwRy8viQaKRYdNJ2+2wv75GetOXF2O5muXP9FALuEYhbJHAMaqi2gTIhSB9K+jz7wyrc9nJW9
cTEcZpGSduxrSQRGGY1WRC2VvI5GapnSSeF5yRV3fwHFhGMSKStfKgDV598l4Ujrn8Vg98Fue0DX
ZmfAEc9Bn4QXIngXBiYSw1poIQeJmzcdMKQGalyQRzCi6J8kRMkuCQsHB1/mInwKnJL01c/tL7gy
QnwAfgCNquA/x3Ew/30RNOXjIBe0wQdIZRdY+J/xZDP2X75Q8yT0rmzxFxJeMlEZhZv4L9+/QJpz
/DGqhCrbVP23jHadbYKd3G2QuBw0FMujQtSqNDJy/NOVzTCwjM3EeJryFQmwJUoOwfoeEUdNqBVm
vhX8MYEmg8WsZlZV6KwRMJlRDdq6DAta7P9muf6bxKsLT4UHthg4dmTcgkzb6vtTxatovDL9y1Gw
V1GjFc3JbzBjAQhdKgHVa7KVi8FdU3YcnzHPx0UkMiOhZANBiCTPJz5jfPKY0FbFaBJUiJN2wOMd
jivzdVJGu46S+7QqrLEuOZUiPFTGKYp6FGq+WsMi4mMP9YVCP6NHxRole5hJjgovbFJve9lWjXAx
0PnvC9sXw56IeBYFC34nO0UugTO2fUqy0hE1Ad0pvDhqdQUXcIzNRy34rA0TcFQbIfR50LuHsh5t
hXcwr+LIWDpE4OjeU5lhoY4sk8YRgb1u5qfQJ7bWpa5QgBAl47XYrM7gAooZElhWzE7rGvipGnwC
n/qwj5IBbyyZXem83O86Fm7FqLtBoMxexVvZ6Is0wwbQlNawxvyThPSIDFPoIMe2r1Ru89Ic01/t
g/ka/r+AvzQ5F+ahEaHNOhF+Ay1GB7FQj3pUn+pAPGTtexOWd+gksfCmdC5TEduEHraNc/UImB8K
wemI1BDrmMuB5j5FvhmKKIUTl5Cgnb58zef44VVbWaAwC5hDRKFtYqCIYeQIbXcQw9hrIbpLtZyz
wVdPVfB5oAAIzQDkKq9hgGm9ClJgCY0rdxS6miinpI4cQO9AtYwAgh+KpfL4LlbnEdyLeMjGQX51
lsutXqa07+FXRkjA6H1hSUrs6ELDyUmu+q/fOGwt/RgKvZ8KXWXniWlT5QNytH0G1WJQsKAjWau+
a6bqbpvIvDhXBrqAZC6lgyFnmqAAkmLBzNDBed2ldl1+xFJmiTpn/XhobGbXKNB5bWAi1d6S/adA
eNTNm1B9Qhos4F23eZPJXIZ7PdPVTASW3pXuJDjITTUTgpHXrEPfkuQkuO9uzyUPcU4ALDZ7ApkT
lPwBUUIdXwOdi9gM3B457AA7G4+RLzQa7tCg82Mbdv7ZrSVkzlopk6LOyAEboFYlLakTgtl4G+Ka
y2w+zxFKgrlYRSUHW0ghZyjmJtGI6EQ4h91rVb439UmBUJS8h4JIle1T1ZsmavnxgyFCQwpthNqJ
tAcFwqNB9KfXK+ZjmHmuoN/SjRQD7vTHtB3dIjkho8cBWZ3VxYiZWaUKquP6EiNOkqNSDW45Ns72
pK76TXTIz09X4Cllu+gIloo23QRfhimUuh+16s8UZ0bJe29ddV8LoPlDlnapKn4RlwDqi8bKO4jr
KK+SzvFd1yBQYEILBjo6oaghsrFlRSWZogAYjgRJDAHSTXmremAW/uNluYRhPIhAokBJFKw9uBI7
vCqK0G6JGh4V3PXSXKIwvkMAsUHTNRiMMclOGr9W0Pcq/a9e+/hTE5hxkKRHoyiiBLZtxRgKLaY6
Yh+10XeQQt5XJoEUV9/sel3mZUKu3RPA5jZmGJsEy2ZcvWwkU4GXKLQrwwzC8UmJbYM44ayHGru4
e2DXctzG9R66RGQWKw0VPQmoiPNMn25JXVmNGTxsz+Cq2c3VF/+bUjMZ2+7IgA7OEYMSFPqVZb36
lqjE3/kJNKS2ka5jRzxoo/EGDRZofEU34uUuooUwDdKoougpyaGhte8a5VatZav8hjTrNtQ1yRW6
vqFnMJeXoqnyquexrXM5MVIdYeNoS++e+DRY8kNuFyfUziVW6fTvgd1+Sbxevl8p+8uj5BKXWTAJ
VzNj1LXKJtazcaTn6b52p7vOe5Agk06s1sp2Lf4zCSzTetbcwe7e6p3gGo7mQpJ0H79Ktm6Jjmnn
59xp3P5N+bE9M/L8BVtfyOxMI88rSJXNX3gX7sLn4o24oW04posvOBVuj2T2dDQs+RG0Z+FOsbiE
b9chzOUUzTa/cKaTCGrpdsAHQJ2xqt4k/VmKD2p6Pyo4KTjGvRLuXoIxh1AkykEuTACTqSOpN4rm
BpALE1HyW3l+8VT57lRwXNKqmS9Mj9lQY9/FWRTB9Oa3NqVFZQOBMHpudf6e8E7AtblUdEnEmxv2
L8ReL+cSLQN+lwsEWyq3BkGx0F9njR3o84LOaasTr+b9uhgV22qJx5h3FkEIPQb7hp0lLw2KF8Tb
tPjA7c828xthRCWSZ7R2zWOJX/O7yAWizwM3B5CFM45jKAYhTKgPixnuoKwoRKZFA1eCNF+CKkrx
xeDVqaz5RHWuT0HmEa+/7PO8GYE5a4RqgN0kXl99kPx18Dn78LqIClO5wGDTVaUmF3JTCTi5qupp
yianbT+7JPpQof1ajdK9VKinQqOOaPToFQvcZHpD+wbHJV+XyDBfwRhQTKMQn4GR9n1hF9pX6WcP
6ZB7EvoHI/l16gNcZc6CEO2qrsVTCv3TtDWDzxhUkktaamaYBR1dNSUo0Sb1bZLOWnxPBg4FzpoV
LSeccXx51hUlqTFUEdnOqoCEBnGU9odSewi2k3pPur9xPktExtPlmhKTegJiMj7H5W5I7SBPLbwx
Ok33UpPAhYhxJf55pvXSsBiXN4DrRJ1m1IG85KByVHkxF28iGQdnpJJW1wUA6mwKrQAkPAJY0Oss
QutI7iqK/5oJmTVl2uP20bXm7JbTybgBofaLwiAm3IACoaLhSU0gq9MQuwj/ieND9OdZmXkekSMh
qMKD1gxjL1ODdlcqwjSD9GffdEjGWBlEZf6YI/LXDvgNwxiJXPqdROYd0Ezx3q/HG7VRXVEuObeL
tYB8ORrGKrSoCcRaAYxYP2b9fCgpXlbYBAW326v0f7iU3wNizEMp/TEOBCBVYWEPtHG16E2fHJns
oGQFbYX5Cq/ZU+goGq+acfV8mtt4DbDJSmAVZtyZMdRSPqlBbfdU6/9JE3XYzcwUh6wgELVqU797
FAq1foNybul0VZsfVa3o3SpOeWpMa1GAKsnoKZVUcG6IszEvohyF6m1EqrC20051wvi5ALkDbgmq
6pKI81Tw6y2ADemWWPOGXWD5g9ZFSY1Rk6p1QDMJTIBN8UuJdpHK/JYqo4Nhnhot2ZWy/o1Ab1RE
jWc39Gex+ykYqQfzP1DxuymFNtqjd8og7OLIfyyrGOoUUFw3eY2ivPlhdpcQFgmKvvHNgvjPkB36
yiuEU44krsi7C/CQmA1mQjovDlMgGWZg58TNiudcfA/K0M3Bi7Nt/KuucbHqzC4LkMBSIUyMPDz1
mgrcITaaiMHMXFipFtlC+yZFr9uIqxHucvGZ7YboRSCTju2mkV2sHYTWRTe+EOu2X0G14sEckV9q
LQ7ovDpbFse4YhOqu21DMKdK8UBaWJN2ovUbnSS3BiliVjVWO6cMH0bDqswjBPk4+KsBGih1NTwO
o7+Mpb8qldEndRPVtiadceDZvd5aUCqa4lts86L6MIIaPe+P0mDr/XP/P5xdWW/cOLP9RQKonXyV
1Ht7t2M7L4Rjj7UvlKj1139Hwb2TbrXQQmYmmZcBusStWKyqcw7bWwRg1yUlWW1+Z/35isnUG3Ff
F62Gr7Dv7qx3gHc2pRft0NhMHMOViN6c1iO73P0snMD5RrmQrGNPWScr5g3v12dk9m48mZDJgqhi
aEp4nMrtFJDua+1PJDGgd5f1Xk3EzjQqr6vNpR7J2bekcWJ14uQS32dBpcJq6dlOtg4C55+f7DZ0
+FeAZySa/zEB0A5xAOsEimunbLulB/fSRpi4vlBL4zyBUokblw6Ax24beHmxpNqjj1Ho5Xb/d6HZ
BFGZIwEeJSasgIksXdVbDYJ31u4XdOp/mY7+1bv+qnjlikO9cJftm5V00BDxrj9+qm64znfolPBi
b/kQLiz6NB9VV1KnzfhZRR2jnz4IgEZEqF5teRyobu6X3YvSUPVRBaNB69ptIPdVHQLNG6Vh/Y+h
Rgb0SXnPfoESJjo0lcpuiEypdPyMGf3D0HH5njexOKpNxYFRs83qEX3a9boPIqBKtDZmXs7wvJVh
p0AzsihYja8Q3F9BUVvs/ciUWzCX6occ8ucOEYr60JHaekIKIkTG1raNLQ8K+ppWLd/Hpd/7Djps
aw/nCmlvvR1uM5slm0jp2KbKqnwlFAXYYFpnxxRoPQ8ZZvSZpaV8SfK+3XOLBW6niRxpdEazm4Qa
7C4HFvcDEnf0Jq2HooZkN9Uij+SNba25aWR7Pejitclt4mVoPHWg/GMgz1vp76GM6/sc+zv1oBBf
oBg9ZN4g0+BZiRrLAbqV3suk6cE2ZJR15VjDoG5lQU3A92RvfRJM4CEQfiaRJqyJ77asILojWNBt
0XrId1C+sUFfG0HEp2as/EGHpn8G/564p10X3FUEnGBo2lV3AhnQVdI25DsUGrqf85K8N1JjuyYL
8Iuclum66G0Bhe5elbsSFam9HxvkgfDW1z2UqOhLQxp5E4jeKjwhSPbFB+jX88Cq+Yi80rcqTQt0
OPpJaexrdNJZjhZIlq2RzzJqp+TcTFFxiuvOQU1I6x0aaSDH6yr/weAadNXzIuG3FbO0e7zWA92x
BE1/2qXPK1BN+iBtqexSQfedsNmWGJlxT3gs90GqKzfMkol0CwLS99Li/bdVWYabD1EmN9e95O8c
+rWDPHluGgPShTHBidFuwkcEhD8j7z7ec+8TLBIb7S7fhd5re7B3/TpwoCS7YP2C2mkM9f+4y2l3
aRpUOWtGd0k3v2pk1rbBE0hNhofM0d6HFV1FD0B+2kf7jt/ao/NcgvrPRicMQGLIL6MSO61B9QmO
teHHGL3MDUf24sYyBrridfuRRvQzLuujnWHRzLzfXR/6fGA+8kLjyIEZZHphh0K306IDVXyiVmuu
g94xp+wjDoSxLvUG14OlIPJUkJsliQgdRUU2Kc+zhWzDeCFfLP/JV0wubFuWOSUofrkoTN1ypdsY
ym5IN1BR966PdzYyODE0uY4b9K8qqLBVbi1q5HzruHGKiB9NorzXIXWaRRK52TAQ/cGQtQcFKVpB
Jy8fJYmZ2RngqpTtQce101OvtJ9U+Gbp433jNd1NtEShPzdK8BOMpDmIefFOPn93GLLX6mTkxyTl
r8zGZW++WqXp0PrVXGqnmR8f0nGWplNQZk5f434ANe+qxIxa5NnvALc/mEBMK7VH0bFmG+tQeKG6
pDY9F12AylwFzl9Hq8S0YtGw0C8amVVwRhm6XKNDIMNVgTf69d0yawYYWKhS/IYDTd5Cft2nouGI
pvNhW8bMsZQbTX5ftzG+cqZb3zyxMXkF4QEMuUcNNny7EGu1lM1OxD5fXbcyd8BOrYwjPX2J9r1e
CxVWmhYI0Fg4LTAnreaVnb/w0prfEDoyM6ibo/43hZ+FVlZEigJTZluuhhaxNu4QKgZXVPkOrGGW
kyHZFpTUMwp9yZXPrRiAfOi3Hpnk1Ck6CE9kH83YEsyw6IYAFjQklqP7zfb6bM75a5zof4c4cVeD
yuJatHhNxsoRh80Dn+sb4AsvkZL8VDkOeWI4hVwq083PrGGNVTMAFrH/zxfRjPFkAM4VYWW55boT
q5sGzM2aO2iuNXSOUCFmvUTJPjehaKKB4ih4S1CwmzhMo+4VgEgwVKY/mtgvaQ/h84VLaNYGutYs
oAnx71T+pUvFwPIC40os/yC0jdYU26L45/qazd505omVyUGLJC0T2cJKCOCp2ge4xuJHAWWtyqAu
lNgaNy1L6K+1Xluaz6zMlP9w95x+wDgNp2ewAPo0TxFlyLh/szrk4IbwU9GLLYHKaSmXXsGzR/5k
vJNNaqZq0zYc482CjWx+hN2rDH809cJRmOmfQfYS4HpAohlqUPZkU/I0SNW8Ruwy1PHXQOgX6FdW
ph07euUfG+OzEVDfBiGTU+vh3tBSh6Zx6EDGtnWYFURO0X0VVL0JoWVtyKW4Yu4hdvJxdPI+zGxL
hj7HlLeDI8LDQDc1tKvMyo0IFFCWyEvm9zGwncAu2BSQyPMF1gD+5/44FRCpcIpM9Uol3xlZtpAx
nvU+I4T0/8xMNnJnqC1kqmAmal5lcVcPkdcba5pQcBqBpAGp4yUW9aWBTXZuL1UuggYWSTq4kvqJ
Q9F5nMtOLETiS4Yme9YPrMJQq3EG7ZfYvO0gU1KAg/S6J5idP3RYjj39aACeMjsbdlyEo2o3BHjx
+Ilf2+jW7yOv4h+AKuKCcio8xa6bnD2LoPinKrDSSDpPArKkqGuLazl8j7mmgkKvHVpeN32trq/b
mZ0/tMSa4PmDeNKUMyxG4DeA2Rd3L1qnB2MXIPEH+sTVdSuz4eWJlckqpXRk0RowgcIsjhkASGtf
Ku+2pIOjafVD7oNa8LrFS+osvNBO7/WJyU6yuLXyBi805VPWjrCPASpolAtXUVFz0h3E1FbpkWil
BT990YHh317o8Jxbw9NPmNyEnR4kSRTgE2yReiQw17Hx2BvdfVk/XB/sxfSikQlYE9yGIOmCLu64
yKf3xNBwUCgCvNeDG8zhMfHQn7OnYX7sFPmVhfVfR2y/DWLTjC3AAPZMdicAO3bn05E2RCnhhSvi
tXp9hNSqZw+9VwoGKq0UYuPtBvIhS9jB8cfP4t/ROJCKBgWQBx3IE+NQmwSaaADRRdcwr2zJViFs
bROI5pjmWqn1lyFsQYAB5RztuSn8hdrz6CsvrKNHcfwCkNhP0RwZMAIDhA6Bv/Z/tQG6a6qlFsWL
bYPxoV8BMD0b7yN4gPPVTBq/E3rDQRXIV0awE+qhy1Z19nZ9z1zGhhMzkwQKtGoVlEQxjeRHoa38
F/0Xee89MJMZvtNvrhu78DITW5N7rssCVZo+bDX2Dg8IJxR3jC6d+PFHpiuDhxdeP+h/Q1vu5BRU
5RAOZQUW1szs1oDcFA6S2qprS7XfwBvETma2sZfkMTrjI9ndQtEBmVBcjfsqrR8aOfRLXzRO4eSL
kB6A6CvaGU3rQhtiiFq8gGvALXsRr8C9hlKt6vC6OdgCRR2t3NqsuAVwaNOb/Caw/YdA/G0H0zjx
JvggARLAf6e4VT3krQGtD1BHaN8gDXVSesuJcl+zFrSk3cKddRkw/7aGoG4k9cGTY7LMelOBwXok
9ClUvDYgJ3hkXEdTmsjFexNa0RqUAnfSH+xbTSc3EVVsLxrihQP6e50nsz4+tfAAV+GfIMdwfn64
SYOu4QHYTAqrxUOySXWCrFRqPCss0jykgkv07HVxFhwg14BDFkYxknfoHR92th2Vz50e14MjFdv4
oA2SrrGiD7hBjDTeE9FnARp48EtOJa3qOWeh6hW8QNq0ymS/8gcrfdEsCZirzNVnIg3lW2SV2LBI
0X6YnIttIvvUiwJjOAahkYJulHP0XiDNfl8jz//X71vUe1G3HmcCnCtIKZ3PBglt0vRqiKOnDR4w
Fejs+smHJcW4ywN+bmUSYXKWpWaRwEqoH4LoqUZbQty7153IpV+EDdxzkACioACa4rCKMs35wGBD
oH1jgIosOH5APR+Az+y6ocvr9NzQ+EY4uU5jlkmODn9cMBrEw5RPX9wwfTWUjlhq8LkILMeUA3hw
dFtTkcidou4VXicousBlgW/OzO6a0JP2U5Pf4qjEuWenC++Ai8cNzucYxYLjBWQY6BOeDKxDj5zW
ZAkaxqHaqtn3mfkpwdsaq6VTU33dLWnXzHoEMP3oI8x/7BaeWERxxWhrG89nQBMYfQBKIqtfM/s5
aD5q9hCCjQ73TbXUJ3C5GzFO7BQ8qcbWkSm7QJtovWknoC1DnWzbqRwRSnxnlcbCdM6PjjKG1BEY
ny8ytRFkAcp2JMHKeQsdm19VD7b+w8AcpDWpsdLsfQOt6GIpZr/cNRgeQxoTsD1wpU6fI9SQNreA
mHAt+TLUT12B8txRKk6svJByqy6xp1y2AWHboAuWIGNrQMBwSjdd53WRQpkDjFfyJW28TndJ7PFw
JWPHjt70BGCbrWrd0mJz/RzOhVqndifnMNKCTGkpxkkruQntbtv2SxJVl0cdQwMOAJMJKM8FZWEp
W6klGVYQcvBFtRPtthfpqEWELv2FR+Tcpjw1NYm34txHCgDEFy71JTD21paaiUPSZH190pZGNPH3
fgQN1zKAGa4ipdjdd/EbS3OX91/BYtvEnD+BPgFyfQwOBbWoc38yUllWWStx00J3jj2yiDnMfCj5
Uw2cg7XEYqnN7QcLngSvVFB8WVNnogoFqSF9DPCgDSNVhxVP2oCVWynioeI/oM6uGDe1/9Hnbkq3
OnggitsAGBI12tDmQIyvUhFOWjwlwzazvDBLH/9+6k+/b7JfLVHpsekj8EA7fEScpl+X9oNe/ZLh
QohzWfzEiYQ7hdY56idwcZMngl7SSg1MzESJGyoLN0kPymdHBECVxA/C6r1ARbZXZqskh2dPfhao
23M3EZ+mvo+7HxntHKtzifWwnMwf99c0+jr9tMk2rzUgErpxEkR66EmKyV+hcICylc6eo3RtoX4V
b3PFS/zUy/4DUxoyzzAPDQYkvaePMyFAw4Qye4KeRIKuCejcowGALBzkOfd7amSMU07Dg6pgGURa
cbuo71I6ptzY6VoPnltzm/I7bSmJfxn2YK1PxjS5QoXoTT8EhYBrmQApWY6h33ZQ/mRLz845xwGG
H6RmLURXqMWcDwtpe2y5HN5Wjxuotu7K4THAs8VQP5IlSNmM38B1+VubCIoZFwUfiAujbcWAqTB6
svwSkrho4c7vfNWJdeB9F8K5mfU6szZZrzbS/EQZSQfjaDeIHDrdAdgeDMfSnNT4qUP5F7LN1z3B
jK8/MzlZswhizpnZwKRW6isia6/Nb8jSxphZsDMjE3cztFHEy5Ea0m9TRyR7xMGYVoeiWXCp5Vib
XTGcJ9SkQD6GLurzzZFmkZEY/TiHyVPY7drwVmY62mg8018Z2XMYGW4A1Gb2FVpHPmxtvfRaA4U0
MqJIwFsv/XXJgdupV1BrRCsxmouaNSKK2HDy4K5lf38JojL053MnUwP/WGdaiN8v0YbB0LOmlhtb
/GoVurK/ri/1ZTkDmjmntsbtd+IOSgrdv2GMUrj4lZtepbyGIGhj0omDHelXZbgu9CNTV1p+L619
2meu0B6Z+ZakwaZYuoIusShnX4PS2PnXVCThLSH4GoZpBn+xf2MCLR8Tp2p2VuY7vH2ry25jmvdZ
6rXdf+BAxGT8S/A5LTgqyAlUqM6Nk3HfsWdtQANVvu+ChQtw9nz9MTNF3CgDV1gVwkxWvYVl6/nF
NhPZwiGe8xun2ZuJ3yigRAABZGRvdLpr+n+s5lnTwe24F/6vnK5DslnYSKODndycEFXDYxAEfBSh
/SRya9gQdK1q4q1Uhi46cZPwxc5XCd93xgA42KuOlIpEiLMwzN9rcmEXSrBIOKJKjDLx+ZaxU6Uv
eW4BL+9UP+qPdKX/0r3gK0frnBPuytjxv1D6fJU39NAv2J5ZR8j+QKwG3SCQFf4d55ycnbiUgtvg
Zh1p1Sj1UrlputX1aZ1ZRTROq4B9EBty9mRyPIvULjoRKrg+RYhKFBBCG7S0gZfOMUMPviha4rid
ua9PDf7Ou56MydKyUi06jm1jRE4SAQcV7ob6GOkLefC5uTsZ2O/H6YmdhkAD1kgZ3hOKj65EJJM6
IHf+wwKdGtEme6OozSyD53YDaJAx7urstS0XyiQz9xhUe8E7PHLCYidM7pbYUoZUj7H/QBh4rPLa
1QWgCm24ykfZxCZamLeZq+zM3ORuCBU8IRSCPZdoXzEa1EJNdRJlJeieYi6XxBiXrE22X2nWKMtm
sKZZXhl9QNHFMcptF3um9hDX39f3+sw1jczVSIkEehZc1NPUp20mTKBLLHYPYL3cNOvkOd/0+3JX
reiOucpL6Bp3/hGaaLfKT7DgropNdPTgcJxq5XvXv+Vye55/ymSaCeFWVtsKZGorgcfGXhoN2ngW
7vnLswYjIAtAQhCtXRcgIXNIUQnqMF4NnJFG7QkgglP70VZ21wdz6URgZ6TagaIc6ujT8Cca/JwU
Ieyo6ndsr5DGGsSrlkVOYz2kdusG5sIFd9mnPqZtTyxOpg/v6kjlHBb1u5+hq79VqycA4zb16vmT
OcNb+PiZVqvQRXtWiMYhx/DCY+Ek+/zJXw8rfYXU3mapwHJ5Ts8/abKVE9Lmap+Ok81XYDlp2L6S
78z0siUo9Exp6tQSGokmXoeRos3GbTygwwhJXs7DtS25fwOqoWgdstRE5FTmX0Zg+Y+BSoONVbP4
+fqaXxIPnC0BJC3Ov4L0qt+2Fr6idUu8GoCtZyv5KyHOfe8VIB4IcWwOytZeODiz02xAPIaO/cUg
HDs3y0tW6ilB9lmKmwpSIIn2QO33zvREueAJZ3f1iaXxdJ3cIKkZkTIb89xxC/5F4LfAtkIgQZEb
26B9bYwHQy7g22bP64nFiaunBocorg6Lur3J29Wg2ShH3PHiP1SisIP+VD2mfMxGF2RdP9YjiO2G
FrBFABGB+RG5gLL+5sYjCZ87dgu9mut7Zn7t/hRbJhuX+yTyrWwcn+qBSd0plXuLrTK2Iu1C7nnW
vf4Z4LQIrvolVJhzWFKMFdpn2+Fe7d+uD2b+GJ7YmFz+qqIUQIQFEFsZZbrzVYpkthyqFeMhlDNe
mshR+l2zJJs8MzILlCxI4CPBhfzWZI9EAbovaRwito+OtnqfmG/p30ccyB6emJg41xBti1HbI0cV
Z/dSuy+bF5EDb3Gn1QtufCZleW5p4jM7ga4blAjxEH2LPwy3zJzEaX4AP7L2j/qtI1rXcIKPPWKe
u2qvR873N/mZLOQ/frewngf4Y7IUBUDck2BtmxbGe1C40K5GEVhVwWLhGBu6Jx8iceIf+SY5ZIE7
7LvvrlprC8HjzGk4szvxL6JGktJuYJfy+4Q8RcKl1DXg0KN++/db9czUZNOAHJrahYV5psm3VN6s
f4IWMJbeqeobVfxQoxufL4G2ZnzZmcnJJkoUw8hohNEhndSqbwPZlOyYLdV6xl+5tnaTDdT0cTX0
FANj6lfffOiKx9mjCB6TcMu1BZ8yOyIKilKQXI851MkDlNRtFbQtMo0GEgUNqnJog/STo77UATp7
wk/sGOf3Ttw2mh5L2PGHO830ePHcLMUq409Mpw0bHh5kzJOb04AtkzTINQ49C/TQgdb1W1/KNM8b
oAQCzQQNUNNnpU6RHbAH6Gr6qg5OGO1pWCR4nDUBqvGxMoXGrmmTFYB/ZotBj17qKy8eLehDXT81
c+s9cpn/v4GJfw+kqnVDloKaO30gKKZr8Z2dPAZL4dzccp+amWyrMhINbiqMI6h2Q/bDFk7EF87/
nKc5NTHZUYFf+YD+YSQ0/6GE76B3pgoScH3sJEsUrbOrAnoeStGepanTll0aG61aEdTXzBCd/IVb
pUstrUsWJoOJEazk+VhVlrgSkAcqzIUobHZBToYw/v+TuK+UBXJ4DG0ASvASGs9637lRu7AiszYg
JzTKmiHpNy0N+nzIRNyhBJ93d4ri0fyop9/Xt+9M+Dpqbf9rYtzeJ8NISr+KjQImiv5WUqdmnoF+
ruJGKNu6EB7wpgvnZc4XaxQdh6hdQERkeo+iu0FFWR5Zx6BfC6vytBxPrt5TrCP8s1ik0Jzd1Cfm
JuOTJgsgMQ9ztDy26ja0f9i615dbUDxen8j5tfozrsnl2TZUNOEAQ3X304o2Apz2xsKWmx0Lilij
ONlYKZ5cY1SwFEozSMjrxXNbvITBzvDRivcURQsR14IhexKBi7qt01TA8ZN+26TPiFqTwm3Ql2X9
LdILrTvanxFNEXO+RtFYiIY31wpelQS8n2W4YkuN57MemkE4ASLskK6Z7jgCOYsIwsrY4mDyhV4W
IFCkhlbkQoQ463FOzEx2miqjSA18mNHIg6K8iSUcy9xLYlScxRJTdK4gsD8/qnlkRRkfGwXEkAL5
HRxoFHt6qG2BZz+Q9rbLMvSSaJkAL0+1gBSdKYkgS2Ciu90eY2AoT50bjzI9tKkc4Ipu1UO6QcrX
I4qDwi24URywxkVOt2Dyd/1hGn6cmhw9yYlrgqeoQTkEk9om24WPz9kOLBbqK3OFV3wje7AJbtUH
9afuKkB8OMrX9fM8t2tA7aYzE0Jo+DOZbamnTB8yHLaO3uXAVJrRtlXQ87W7bmbObaAPY4wfkJkF
Gvh8kIFs9KGiOAG5utH4P01/1wPrfN3GTIvVCCL714g5Oc9Aj9WQ+YaRunDRQuMB/M/td8PeMNMF
2eCQPUYgFEgWDvfcgTi1Okn9+L2Oou1otcoOIXBWhfF6fVyzS2TjIOBsA1UyzU+UGnDDQ4EDIcHy
UbsGEDgbMKFowhV2bEnXhDxB6l23OXdf6uicVNE5D/HCaeTS6QPYB4HPd7k0st6BfGEErq9CEa4d
SroxWw2s/VUR3iiSI7fXp+rm+gfMbpg/gzYma4kCchXTcdAi/0jtnaDvdb2+bmLe05zYmKycAIBN
FANsqNYOhCYOkHloPrlP5P2AFHHFvVwBJdfqutW5SwdAeGjn4U4YS+TnJyFJFKrXCYwaCKUSfSVw
6DhLHCX5oWULgdXszhkrhMjwI8tPxkk+cS0k1euGsRolszL0QKwAFkwpnCDRECcu0sLMrtiJsfFj
TowNeZbwTkAfhhT3veHJ9iWmCys2O3cMBI0j7zNKFxMvogAOnmRJiwUTGWSxFcemH3hYowcPEmeB
ueBPZs/AH2tT+hdhCYkeGAyoD8G0Tt+H8s1nw0OakQPJKGIFoASMpSbDyxsI1/fIlwsBKfSumeZk
jHkEcD2iktzN+nVn3AHh3IBeBUQ/bgOWhPoGvqym37QsHWiueqq59KK4WMbRPrQr6FjeVTU2sc+V
DNpVskFbnLZvw09DPAT+wp1z2SR6ZuMiZ9/bJjetEjYqZjwA1OWkteF25DMyIWQVaVs9zH5Kv3+P
asXRanVXxEvy0xfh+eQLJkcf7FLSSii+YGyyZGhtqKrbIpAHS3aeiei8DxdF4Meb9Oyeh0nVAlED
pnYG8CCSESmgGrmrFGj83ygAsL/Vw0iUQvpWPgZmUzwIopjpWjML8Mpw0/b9o+ob8dYu8kZf14lB
9hGj7dKj++IGw5eNEReSOWNj6xT4YXVN3uW6kYGpztwoA10X4V9HjaMJCyAsgDVmuj8bK417G1c+
oLL+TmjU1Zpq4cq6cHajCVACWMgWjfHvJJIhdS/YgBK0W6TpVhO+o3THMtQgzvD3dAe4FlXIxaIt
DY/fi/nKoySGeDGoUiPozkGFKmd7M3/wl66KuREhnQOWA8RN6EaYXBXA3BoVejGwLik5qOSTCLGt
OgLFO1NZuJVmjySibQRQ6G8e+yzOvbcGpLgR2PHYDXvL25fOHBwSbNUkdtP8TslfrPpQm/u0eQms
hefe3FE8tTyJf5tMK8OgTHK8wm5scaNmO01VXFO/tYMXdVi4ES9jROySkb4Bzwsd4MepInNkBH7a
kxyc4GggMHLtsW+eWVOsfD9fF5F0pN7eEBIfqUL3lcrfr1/+c2MFnwjTIJyI3uTfq3ByR4I9z6xF
l+Uu6sY/ejNwtFxfs4i6QUnesFkP0jcWjsX8iClOn2ahUwWKuecrq3S9HnAfI+5i87nTyF7pVa9T
JUp5ln+01NbpY7Ynhe6a/Cs1/gO4Fm4Pc41uDZQp7emFovNAtRuJ05JXR1o4strRFuBegNiRSKJs
RdmG8XWiQy8A4hfAsiwt+RgqTh0vWsDHLnC8irXp67tkIa9qAsfQRjs1BWGZCRiq8h3AN1jKNul3
Br/pWvfvVxqSLDoASGi5RrR3PutQigfV5HjBAPAXHWNZptB0k8UNchtPQx3e2hEH7zOTC/0xcy6D
ATkA4WT0X16oSah6mSUheJ5cQyALUENDzOrvwq51iOovVAAugjFEByMJC1oPTEjNTslQeGGUxM4B
pW3MT1bVG8AXPZlXDpPlzkYR/Pp8XgbrozkUpKDNB6Ood59PKDRH6zoe0QkIfZ46UNhRLXVzEq9U
KoB4v28YcZuar311SZ5mZk7PLE+WUsmtSLQKLFf8vuWRK7MS0bq/BkRk6axql1sVpnB5GWAPGNVo
zwep9GAqYyn8gxz0vRFGDm7+Y6D4nl6Uqzg1gEgI1jl9HKzgMLTWpiJLZGGzgx1bu0egxgjXPv+C
bADVXJBhsIPyU5o3lQJMknyEysXfnw90jlvI8KEZB3ppk5HWNOUVziTCXLXel7RZwVWj7U79VDK5
VdJuh8fEZmELze5YtC7iTQtYIJlmlozCtjOqwGYc7sx8G5p71d+UydYgEETZBoOX2q+mcszYWote
FDx7Zbs17bt6KcU1cwuAGRjM9nDII9x3EmLXOusCpcd3RNBPizeG/mybN7TkbhwcWGKurw97dkX/
WJtmRZquF2Ek4P+zvHEleRVV4HUd8D5LLm9uejWKAO83cRZSWudbhwNJ19b1AAoUAlo/JXQjVj9m
anEI9PixY+XD9XHNhSx4CoLwAvk6oN+nfr0iHQmhUp+jF7CHvmrhFNUaJEaOUdxkqQshTR4+8uxH
SEMXLRzXjRszB/XU9niQTy7yuGlVUkLADUhg3x14dFSDJdbCmYcYqgcAlluoIRhoeT030VRFEVBO
wcKMTnQa1a5JekSB4e76SGbIL0BMgMt5ZEiCBuK0OmnWhtmAZgrurWT5JvQDA2z8KTCf1GdeY3bJ
BmAwsMhZMI5mtqpHq2rg9wgMffNFwWWza/K0X/CEM3tpZDLBX7Slw9tP3BC6qY20t/FYyuOqtlw8
gviRBjGYOJmWILa3Sz0+mAqPlrhUxrM3CRZQcUCIBiIvYpFpTcAKY6vOkV6A/NZKK29bS3jaYKEx
sXAT+pFW4PBfWoAZp39mcrLQYZ2xtulg0qadJ4oXVhKXdOnKUOJ7gCMAeoAGLiKbzkk0skkYc1uu
LZR1LlFiuF7N8Y866t6itfx8t6U9grSoxmEq9dBpEiTDIKQtzK9GlweDpC6PceEZHyy0kDsqN0YN
tTY124bpfUmtbWxKh4PbNbLCA6fWJtAUpysWE7xzp86E5Imh44mHFMlkVzRVHfk9w6nLGopobl/H
bxF3UOnilf8SGcXOCN/UCq3voH/WgJaMohKszEuQ77mDieM4gmmRqTGnVxcOACDyAwKfUFekGxpq
ty3NNHP1qlx4Gs1bwjuTot8Zb8DJzlDRDpvUY8ogMrQtVYNt1SQrK7EXLsa5G8IG9HlsfAe31NQD
dERXwKibFi4NkBmsoCP6Feb52lhie5v12GggQvITsHJQokw2WdaHZiQjUbi54FxbBSFJ1yYpJQI3
BT1itLdf1VpVtymQmMfKrtQjtUr1YGQFpAdBvrdwg8yMG09dFXgC1DPxz+iETpw43mJNGQ0g6krC
/i1MUJNTyhupkB2tlgBzs+ErQGy475HTGyk+zm3lSoFeK47CRFU6TXjk+VetfGtyZRtvprZBOhPF
4euO/bKwNKbvTkyOwz8ZXhjVYDuOYRJaWF75ioTI4y9wM+Jt69QHQEGd+33wD/g9XNtLF9zJzMye
mZ7MbB8UZcWipnCj7F0QdM8nELe5a3W58CqYuSbO7IyR1skQecpJXtWwo2gJKIQUN2adq3TVDgri
jq4EC1M6F7idzugkcGt14CbCFjOayLeh7JyheGrDR6J4OUfn0BIwTf0dmk0uI+QoEOQATA9Zs+kt
OERpZGc6Qjdk1uwaDIJdV24qgULaCp7B2pdSE/rKZzZb96ksf5Ci1O4Vk/X6Xtopur3bQu3WVqwD
mFMj/+avjaHvH7Q+R6urPuh6cg8nKzbooDbsbcjj7iNWuxw9sL2vr4LBh7f3qR8fKsFk62llYIDY
wmryYNWZSrlPCCok4Xg69UzjipvWRP1iklRbrWrj3iMpU0KvCaLMdquO01tTEZHpqCot7nXfIM9C
U5M3k6SUgGmLDng8gv2auEaocs0Jchnt6rTV8RzqWeypdlDiG2h929hcNyFDpfgfahkWHpLp5ZMu
dLQmowTYrupIkp+odcKlGSS0IKmWgvxtbQZC2/tt3qWOLMYKMwjIzQDc7kq6K+BeoHKqJoaHLjqy
ZUJDA7BMam0AdrxDgSbqMgEPTPpm38YBg8aDH9GvXAUYpa9t9h37hbpLdRaCfI30HkvAsr2HaAm4
OWTfYN5yTLLjVxHY4IRd1yBGkBZ3zUCDA2xTzYpvQl4HIN0uI/M7ZVx+qKHsqQu5jPIT/ZHZUx7m
A3dMAZZfSRX2nZiY1Ec7t/3bUu0AGvX7JNedFnQxhhzEqikBY8VNhguzBeK9ybjWuUEhd6mso/3Q
ttkOWVNtR2RHP0RXgIlFy4I0X5cV9pVSdnq2N81eT28yM6crDfKUvlcmdXbQ84bfEK1Qym2fqbYP
QWGigGodOxby0Fr+ppU9B70YQ9euW/aDgPaebbL8oeii4GCVvW64qL2Jwck6IVDPb/IKunhx4K+j
oK1uFXNQn4yyC8GsKJoBHOT6/0j7st5KeW3bX4QEGAy80qwmfZ9UXlBVpULf9/z6M4jOqbC8fLG+
ult7S1sqKWNNY09Pz2aMQlXuSr3PS68blC5A5bEmV+OgNh7Bi+pXb00gzqE011GBVWkmeK9y7y5k
yMGWu/jwM3aSum6xZ7ISd7G88DHtw+paHX4k0Q1BGSg+kOKznt2JXFHw1G07ch40nshIGJoWLk+w
Vp16uaJvrapJEPa0kX7V9P2NHnwk4LrUk3KvAg7ac7tCHS4rTPQ2aC9pNdHsDMfxgU4HMwZo+AQv
EFuUyiV5zkIExk4nKbbq7PWrbtBwFmUnjPLdtrkcn07QI0kRWKlgtmbzlYqU6o3SSshXdjalN2VG
HWgbTP6TT0SCuDyzkClbeGGXkiybwiqnAc6yAse/32jIjVZacaHIY5fa6HAC7z18R+fOgZJA1qqj
wyD4rpxL8iT8YC6vVEJrq0QRflRjdTArHRrg+MQYxA3I3faScuwETbdmIa+PcWwop5xuIDJOVm1O
4K2K+9zzwb7kqlLxKI2DFxuZZ2KibRxFo42cWP0Ek4k+DNA0hn0MzLQb7LwmCNMft63iRMcgKkMc
jscAiulsn5hfWpHWTA0KPjpYe3L0qI81RBEErGjctftGYR+EeRh3/Tx0IOzvLFyl0kuUQOskp45k
pDsj0PZ9IO3/s2EYE0e3Ig4bGPvZz9WSqYkgwYfLCywOjdwhvPCPaaT89yANLFJgKYU4NXI2bLKx
Rd3BLENIbsRK69X6ATRjiKOeMKK2bQ7vbYnpNDyWcMQQrrHeYwIbMSmDqIQi0jC8VWNiIPM+QSnO
afsUegsYnMKvCONkmm06aD61J4Qe737f9RUkH4PkKg8U4zJseusQBjT0fL8MLsNokDxFS3tkKBua
+G7SDsXdmFKzstW6xyjKthm8zMBqu7HppqIFw/KcgCMATXw0vTP9T3U8RtB5Te/C7JH2f7bhuN5h
te+WrMEqtI3bSMVgF+BC/9ocD2hTnusXTTRyyj2lKxRyihLpSGyTZXfXBpJoQ4zcThKKpo95jx/s
M2RUVDRuwAEtv2Jli9VHuS53NaQmKZKq4YwWFNDNzO8hyW0lfB+yRac10xRBuM5xECewjNtLmjxT
6xiwnT54ZYbm5WmfdgIQ3grKkNWAdrcMWi/2YdempJl6GW/aHuW8gIS3SSCaDBJBMK5UKWrclQEg
sizB2fDDe7UVqclx1gqORkHtHBRNS6Hu9BPV0Jrp0wY96qZcPuSN9DPw013ml4InN+8QrWGYXd1F
aU1bEzBLn2p6W7QZIohrcEGllkf614wKXCknmIBZMAnUqAsxDrMFsgpFlkxH8q6dIBFVtLfxols0
ahdQPwVnnkihjAtn4m+CVXRpQmDg4plWtFPwHvVRlFLm1NMr6qolqJZIeF2KJo15VxNadf6iMfui
6sdRiieg1dLtPDS2qn40yXWr70IUsiH9tO2QeJ9OoegMQiOCZZzxSGlJpM7hMAON/tEMzzL24/CZ
xk/W4LtV9zGioX4bkLeYOgpRSIFjkhqZ/NMtqZER5cUgqcAJM3p64YMdIdVGu0tiZwqNyelo92sb
kXcI0KFjof0HfR2EpYTKwrGwCqNEqboIbGWkt0Gg76F3Ff6DZXj4LMx8CF0oy8FsTpMR4azloCTx
+vkS6rTgGPXCGs8eUT8ZbxFX+Ww2SCI+Er5ziiDTqN8KWbaL6HmimBPxD5OorHWecEKbO4qG/9ee
xwqT1blZaemM9rz5Vg6d4CFH1g5R2Y3lzTeREx2DJ2sPCW5IILi4w2+Ko2hI6cxRMj+A8S5pUElq
oOAHZGB9WyYuetHQLocA5dRG5sI0JDmTxhhNgeNO2emP4VMYur2rXSCJclnF9hw6xoUT/EA3hw3C
6d32/jz7mF/2wdnjWbQUhZgTkWWgq0dUjd7R+JPMkj0PNvIgVv6si5hgRUjMSoL1YgybpZmzk8F4
DJEzyyHRfd+DFuXHv9iEI7e0ESwDcqenvAU1HWnpiC48EA8Z7U1dOb35BG7KHqdiG+rseGP5vpgp
DYKUGnTFT6EoNM0iki37U++9BAKwVYdBNvVlG+X8uc7AMG45CqW4UGvASAf/uviJCvr4oKF8fzW4
OiTebPS5bCMuf/AkTfgFCDZBvJu/CGJP7SpQR4dU04QxM+NnTD5H1PIq/7ahgt4S3p5YAvgvjmi0
vzG7r2u6IahDfKlAuuqCo6zepMOlWtx3VPDk+qprnBm0QmJ2n5zpRRe2y55Qyv1cW5dxC44skhNU
/8rOVXpo0BfVXkVScGyaj1J/+4cFhYUyiKHRCseyzHS1Oc+ttSxoDR0RSXODymvRZhx8buNwN+QK
Z7ngV3GxKUkpiH9krKh5GeuXWryTRF2RX0SX52v5bQtzvjJlQmiAUMSR7+m9cgx7W71v/mAQsT3Q
x9ZwpWc/sGcncjF4522bdxYxLPvy2zzC9PAnIy2RMccyjv0rMhB2NR7iEaV68jmBpEOdbmRy2Ebk
ngSwuaMjAJKDCrtFDXNSB8XHgmYg/IAEL1U+w8kNVFHiiHsUwDhgguAOtVK21SGbok6NURp3Ekh3
xT/L6EkavKa81UUj3VyDlvnBJSGGzBtz5tIuaCB4oeIkpNKR1p+m1f+2UjQ01JXgdIuQmDNXp340
+TWQBvXeMlH8eyWN4YC8UrApuDeotjKJuUExpIjONV+BSZV5PfeFTWjt9Hn8jJr/Q510V5EM8aLw
SS2hsRXeIadgS9HsDeYPDbnNCY1QM40co4qPWh8e/2H/rH7bEmCsDmSXIl7XKvw2pXIbyyu1aznE
1NXDNspZ3L6cC4puCUxLoIbMDmsHlTWoSg/yNnN8T7vPvnegVS5XF1PpDB/bUFw+hzUW81nDDPcg
xr4wneTlb5gwuwWXInRO3KB1EY5B0sRBR1vxS6T6wYvEtKXDFVRxaHg3mI+sTbEymMlyQMbbQrlt
WtFwBne7rgCYL5UQqZySCgAVTd2YXE2tm1Zk14t647kueoWz/PtqRxhq0We0A44evUfZbOuYxUt+
bX8krjdZYSy2rjAkTULdZsGYusyOk7exDJwEkuxx92CKeHy46wamc+2r9wx0WKdYQ9BjRG4CVg11
akBh+kDG6IUgtcjd4SsU5mIL62YADwI8f4gjS2OvRZdG4XUysmY7zXzaXj7uNbMCY244aNcORFmU
MyL52gdpZwPe0J2lPIUBiu2HKvqxDSdYQbafLscTQNWnr+DgrSv2IwY0yVMgu9so/HsbYfEiBYL+
YfbhppUTmUOy3NvZpbHr32QvsOUYorr2dJfbzZ2+p4+d+xOKvIJokrvjv4HZhLdSFkmXFwBuJHM/
K4lb0fbabw2Bq+V6iBUMc7PpEUgx/BgwIfTpohBiuK+CFTzr+17c7AqBcX0VIVmidUCY1U8NfYFV
fRisF017UKvXEER+knJhFqLbjXuWV6CM4xvDXqZaAlC9xG2GIWVE424ShTYePy4xPjpodIX5Q0fx
ArF+jFHoSN1rIedPPdQ8qhgtVNrwvL0Q3A27+kmMq5SgQa1j5Ch1UI7BxNxjWYJN96EWVS14HxRc
66BlRKPSIvZ06lmyss36AlNVTqu60QS9w3kW7Ezuy2oFcXb09CgwC8wAOsFN4o2Q3rT9XfQ877td
8oFMORJD2ysnBGQ2KS0CtCMsjIzxVfeZH/2LHhMaNspM86dsq+io2W0D8j7V2kBmy1pBQussMrGG
/esou6Nxrxhv+n8uPOJgrFGYPerH2A6kglVT+meEKlWQ2O343lqf28bwHAmoaJbeUh3CF6wHo0PR
xCC1QjCOqWE8OHRtN/93ub3Flm8Q1luZaimjgQIgS/E7Cx6tyrXie7O2m/iyKWK3hKTatlm8u22N
yOwJWQ0siIYAkVY7LXA6FWdctaf8avhIchGDjGANDWZDmFbXo6saYFLxlHTu2D8TwXXGoy5EihW1
fXwkDMewTUZtK2n11KEbRq+bJwPCBIdxUndGNb9ZhZLYyWAO+7GpJzcKevXCpOnbUFSYPY89K/qt
Y4pKz4YdGedWEEPwPClYM5DnojLcOFtvs9ROC+UCKSizlzBoG0GWycfcxc+Y2q1I0pq3zGssZpnr
oJClDM2VTlkNNujRnLn+rYlo+HiHew3CHDuERIE5dQDJIQ87BIpbpP1NJiX2/E+MU196uotiCRp6
F3tXESXCPjNsghFXn+LqY2KH+c/tQ8D9OItg7/8CLLauAOQYzeFGBoBAAd0luK5JF9l+/1JonpKL
+kZ5NwtUwgzTNNCjgUaUU7DO1CY5GrWFH+i9HH5Xw27bGN7XX/99xpgq7DQj8AlepEjfBqRxQ+Op
HUUdRLwlW6Ms/75ashyDl34GanyniI+9vvdlT1N6NJXjhfv4D/ZARwndTriNwRlxipQOWWGaC0k3
WvWdqtkRjEWphsBvcD/KN8hXzXdtju73aiMDxAeZumns0ewhcLS882KA1JSo2MogZGHMyGuQyI4x
rilSHWZIROfoFXuI/4WcbYVyLuKro2Kgwg412GXK5wh9te2vcT5ggSsKvW1Qr8CbH3TSjB1dp8O/
TECgYJXItSNyC7TDUN4e2pumfyzrV5zQpN2jRQLkgK6OV+b2L+Av5N8fQJk8HPTS4xo9bUs6NXRq
0/bpc9G8jaJBBu4x+raTHa0N5EgplAZ2KgrmFXA3pI+WKHThHiJUzjBZiS5KzDiebm1/Io3ax0jQ
5OqLXj/q0VHOj0XjxaLcJe+WR6PCXyDWJ6jFFMQh0mHIIqrD9TA8T9JBa9/q7KCJaDrU5Xphc7Rr
MMY1aIXV1Wg4RdjX2fPOeLTsyJ5iG3W6uyv79XV2bO/K86h9IKI6D/cUr8xkHupDEefpZAA5Rofr
jLG/MhJc41xa07VxzPaPsyG2ghEQ5LbL3OZBcqQbyan2wbXhVW51LB3PHr3gcXDzZ+0qcEXvWe5L
evUD2O2fmzUNZwl7xnxXHoOb4gUijK0dP/6R3ps75f6iczElci2aexZsIPY0FOqI5jQTqGoWQgca
dCVXZndVta6WvKf0vzb4wcWYi9waBgoxW8BObc6BpaXd4ozHpNhFqup0hn7s5vrQKBYUpka7rUsB
bxXXrZkEhH3QTlbQMcKEM6T1o8hPEZoWkeMT2QYdCsHsUCvd+tVRN+3I/4NY2Y6rm0S9MhK3Fc5z
8h7461+wbO7VFSSZda9EPX5BUNyoIzo1Qd2xK9PrMLiusb/iBx8P3m1Xet7KtKy0BhU41DXUpQ/i
FBM8e20bdRYeNSA2HzRUmu+i8k6qL0MKyW8KcZ0isSEiI4Bd/izrIUBZgNsDmhtoZGE8RGqaeZZT
wFqgZ/kok7lBKcUaLrsRvet5s9DlgmF0X0HAAgrtMcGDRB3wSDVnGb8MjE19N/wLFeBSDMSUHsQY
0Jh8uhRdDDHwWg0wG1Y/NOQ1RY9nhDmIbct5d9caZHGdq2+s5vPUZn6YOZrkmeEFNW8RLoF2YxuF
5wbXKMxXTafZ6CUZpuCdYRsVmlVFrKMiO5i96stKJucKEPTkfsiQNQQGNMZDUYMC74K0oKiL5unl
YLLBRmLKRVXWceZIQf0SG9ZdrUg3hI6XJu32jdoetheOd+dDXRsZfugiQkWCce4V0q65NS+KKXJh
5+1bZX6WaIPYBuF+nW8QNtQcUULUBgvCImbTObWG+RBRqMkRZlqm+dAJjnZbFH3Zx2YRDH6Q+7Aj
jOwqs7NP6Ta6HC/LXX6Jx010ZXgDrorZozfhhX7cNo9b7sYEGrr70RGE1jtmERUkSsyqwd4oQqe3
bFxQV8l1NTwmx8SN9+hR2MbjbpHvc8sm6vQEApdBG2VI/0CrJ/jdQekwsT7y8k6oGsDdHt9QbMJO
0SZziCJYNgapG8XzVTSGrjoOgtold4N8b3r2hk+yKNZnHxb1ercflfF+xvW3vWhcSzC7Bw6npYOe
VR+iiq/3QQaIpvxNoKuUhN4Q/NjG4DVQof0SLdKoXUNd12C8fEbTGq2kEBUdnHlnXWlOcBH8qQ/h
a3Bf/kLikTyAQEX9gGzgUrNHm1p+TF63fwPHzpOfwASEHW0CvZLKzJGbydfQbCrLd5BXjg1Xy0Et
4m2j8RKspqKjmQmvE3XpDj517zJJfdJrsFjD4FAs4fLSr3w0b3UGGnScck5ss1toiO5I3e4w1SU4
Cpwg7QSeuV3kXo0TmtT4qtpOQmkKUrw9Jrcqh8i3siSIhHmxwwkac8s0EGFIkghohDy0SDfMaLsH
c7oRvnQEFzsScFd++w9X2wkoc/Hok6VpGBNEn215WwYDgnzR85L3fDmBWPbU6o4OiFlkUgq7JOne
13eN6ZEwcDX5WvffkmVAULLrD5JJGO3CzO8rJioWll1kdRwDhKPR5UB/y8GPqXoyexFVF3/Nqa7C
qy57jCV0hX5IVkUjfltXvmRQee1/6vNuKM19Vj9ps4vNB75poaQI5xSZmCdGJWQprp9xkZFIL9LQ
xKJPF/If7UcFrulD5epO8gT2vkvlWHmDDDpZwWHiOHY842VkG9CeC3fIfIcwltpcUnF2x93kqT/9
d9WboQCEeb7gT35Dd9mthZ19jO9F1yfXXB2UveBfQ7KfvT3lSfMrBRojjj/aMXmhoItod9vGcW3D
0wZs2khpGqzgXSrJZMQMLE6qSvbG+BvzvlPQOGO+H+P9NhQnVFtYWf5CMSemAj+mSQtAhYqbSiBR
Plj5fjIEBnHurBMU5mNBaG6Z6gOKmexH9bYxRWwJ3I+yMmMxc3Uqh1gv1DICQKw6NHiO+l0oGhrg
RS4LZxzKIUvf75l0QhjWUh31oOs3ItmD/oRtKl6W/MIwTqRcEchqJDvQUUFKR0R2zTvXJ8jMPSWR
FNrBZBEKqO47lMUztLL8QnJwRp2idGsU6UTpLS4kJghUcKgtTeLsG0yxYj8lPQolyNKkzVMBiSnw
UybgjJs6OwaxmDTh/eBub0bOV1zGFv6CsnbKZjwlCw9uPt8V9E5WPun4exuCcwmeQDDhZ+0HM6lG
QASmI092bdj0GIAkYDIFt+1X3yTzil0jscW6pm918OYAiZTDk95VF7G/sMDFYBaesJDEbclnnb5R
5RGviYpeZWMIei/03Zi2nMS2qYfHqKeYda/dgD6rvgyS0t8RhKHQRGn3en43DvptDF237QXiOIST
n80GKVEfKnqDn90jn6EWu0F5sdAvmXvbMNzvAB1a9BRaoJ5hc5uBFvol5hmRtqez9hJZVvYeYBtC
8lgjIZ4hOjx7m1NQq8mYP//vjywdCmI4w8oyygTnx7iLtMogoxahYyt9LOTLPBVYd76R8fcNXE6A
0ME0uvz7yh1lPUhF/Rh/v0GhFkO3mKNOdpb8tr2GnO5CwKBxF5kS1OmAdQqzNHzohQ69mDR6WObq
k51M9mPg0iAAo/OtPrtVbxvWVetUT7pmt46j2nq5m0WukWcuxZw5wo6F+5/tRG3DUoknFeZWxZ8i
oVftJO2nThV1Sp9fi2Apwn8w2UtRGGOzjG2aK1XaVkjCTbb+JO97V37JLvwr41qvndY2rrOP3Mku
0wuR8twX187pWQYy2FNkcE9gvIrtkZ5luZNKGQ54oHQObQnP608F7YaXGP9fmIrTFr387cJbHBWk
uS/GFEJBc6bUxFWiqLgD3QNi7CBtIogvWQ11CViNvKGpe3TI0y7LbXB6BBhmr5LwyTe65mmYC3w7
IifmQfVj0X28bIwze9DrDSIx5DMxlnO6caouS6kW16i0awFyM6XReamVKo4hmaZdqdnVVKcI0VPo
0SDOErUzns/IInDDSBDeQih4nY9BKH6KPvMahz8+qu/+T2KXVxJy1JajHcFD/tYjRX3ABHpuX2S3
2g14WwThyLmPO8H/uvxWx1NSQNAmW8Av0s+AXvrRvvdf9UwQWnFPxbeVX/HECgWEBX2sL0IYZvOQ
gNGjhhKn8rztAnhHAnO66LAFpc/Cs376IbsG/Pgl6ZchoPJO7fTr0CJ76s+4ogvblHzBBX0ex6Ff
GAPU4MsGvegZUxmIMqRA6WASxp8gH67aaiiotXMRkG9GlEWXa4H1nH6hqmq4hAAG3Vkapu1qgYQB
d8lWCEyoOFXoMAHHNsoHxX3vg1nyUY4vrQR0LKKZ/fM7DqtlLeqryHaB54Vxz53f1xDAGrDN5xuM
A8jVwQ+9fLB1UOAKO82X9zR7pFdgZwTuiGzqfBkHqys3U6+HaZ9VngnG0OBAtd1I3KK5zSJM1x9M
kHhs70KOvO6JpewwnC9ly0wjwKub5l4ebenZciZv2H+k17p7DUa30DX2r8rBDo6lrWCgBTxNdu6A
18zL0Jkr+Dm8g7deCvX0UGBsGR1fy7rL1VWNiqZ1CEKBB+E50DUEk90oQ8v3lWX6r0vdbjyqaHmc
3aFFZXEnmU4jpPXlHgswshDkq7CZ2NTRmCeJlqOL1AnKXdPeyfObGh/M5nbCCF77xyTHVHsvJbAb
54lTyD8b/T8nHXHokWDXDXS440HAHEu/okHcEdibQQ4V+h92rwq8Jc9CdOejARh80ZhEYhDkuSwT
lS4tsgSKMNk16C4F24KTf4MRKGOBBQ2SCoQ9j3UlyZWfYGAGOgM+vcymB8U6SMl10HoFdQMrsasG
jW74r6B8yHMEK2D2bCZGH7R9D2AMq1nSXiG/4vZGmZ6b8kL57z38J0ayRzGe4IrKxcgSJN/N9LOc
1QspjNztEy+yiD1iVZ7SaRnmCgmx6Xyb5pd4ifj0l9we0OgsQOMd6PX6MaetQ9tek8iLTei9Mt6b
9iIefmwbxLsVIDcjL+p1GGZnXwRlqdd11UI9xPQ1tKzU0Z+oB6/jUMyTF47B7EFWVsStyFvEJU2H
Aiu63kF7eOqnRikkkbU04mXJY9uCjN6R5OdCsScLpFtP2/ZxlhD0/eCCByU8+BxZYnKt65VCosBq
LSR+VY0+lS2dd6kRTYJjxnGNC/kJKox42C1EPKdWBbKPhy9UIJ0oj2xlim6C4g7DTDeSUl6U5CaU
yc7UER5v23f2/ZBWR2HORDyJMRxwmp6iFsRX0VSe4/yi/6voflRfbDLRMe+CC+S9j9toZ1+OQVv+
fRXaITyKaVcBra+OkvIc1xf6EN7P9QDahdgmZiRwjiLrmDXNs7mPoxp4aTPuMoPclbSBTlHqRW18
MxZgHNy27yxAPrWP7RMzWzU1jKiAfUqLPOdT3XxWxscomg07T6kxOEyyoTX9KC5z4LSW+t4kcWjX
cS5dQl/8Ss0yaCuPIwVd9Qi9BAhdeK3af0ptmQjci8haxpk1kTkpymJtLe1U0y3REtthlGcUUp5z
PyOEELA/kQ4FpfLptoFSQqZaEz5jWF5n1W5M7uGqbVq/hqIKPHeDrpC0U6RBMqx8HoFkqS8oJIEY
MUe3Fbjcu8S0g0F05rkrCJpTpMPBA4J0xCmcJg1pG4HVzmkrIEWKm+GAt7N6TTE1/Q9bcwW1/JTV
0YvrpJRLAqjSUB5NsNLFOjKRAz3WukjW8sxnLrtzBcX4lCaW8lxtsYhaYN2DTBa9790vzWwEFvFP
wQqH8Saxhmr8EJYNBlA9Mrs5eMTUsHRz7I0qfcIsdgaRLkxki0IF0VdjvEpihGNX1FjKiiA5pFqF
ndYdeuALd8h1kUs5H878Wk0w0ygQI1kW9vTDVVlRLgSRDYR3xj9pqThomLo1x+DYZtGbn2fINjbd
ZwxSkMTKr0JTRr9I48aV76JU/KphbnZ7Iy14Jw+m09/D1tF7ycjLoftadRAzybVjar2dhhTsKzuJ
uuDoKZvhHzwNbl/UDpB3wbXP7CipSHUy5jW+tFxApiI3PK2Y3LmsXVwpgnfueQofBq7BmG2V9lJh
gmq7wUjKJekvweSoRVdD5hbGM6hOU+s1RPFge03PM5IMJvORs2puMTIITE25yKPbrMVClm4bPyYI
EztXK64D+ZDEXgPyuvZ6Mg/KcBG2D0aE+OoyCkQdn7wTvFoCVlhPkiAHQ1L8nEYP3oek+aBqsi9H
/7++jr6sRiciWrcX4WvG/SkItUlUACY20JJB8x/I991vryzv6kA+5C8E4/asgFAf0zdY2LixG+2y
weU/S3dK8uLLghSMCIrZpNRqFwVXHIwaMoFhdt9I1a40QECf42ErWDn+B/o2i9mjbRP6WYp+IAeO
CDzwbiChmU8TiLfwQRYKc6QbkfJnDEpGy4waCacuadDLEocg8/cvS5ILPhHvzgWT4V8YxpY6Sgu/
mpvGmfPrsX6iUvPW5DdF2u4oUiIhaMIFURr34lgjMqdthoyZHLdA7HJQ3RYH6w+MIzdTaV9EkjOD
Nar/74SlcCqLdNoXVTMoS0+9eIs4tO1GrKUctFcx2rUkY/DS9gYjyC0RMMKfd90u52oFxkQxZRrk
gR7Bvqgk3gjC3jBDM3VZO3656wPFVnqMlbwU1j2mXSH/2yl2KuKk4K/x6jcwZzvI5xTZYhhMqW35
76P2ALLFrIVgAW4wyG4MtW1qt43xY/u8C3GZAw/5ltBAgQCnEH1BqDzI/X0BVhF1V4JBWEozu6Sg
fNJcBZHBNjT3uKwsZo5LnvVSnE9ALlEVkPuLmY77XvSiWT4de/uiVARnicAJOVIm8pcGaApIQdc4
6iy7YEzAq6nt3rYN+Yqnt0CYwH6w6tawxrZxFOsWjGqt+mpZ+1q6yrQbsDQ61aul7pv2xix+t5Zg
EbnOYGUfc06kKtGk3gI0SVtQMsr2DNqUECMNoBGm1qGUDFFVhRfPQHpMh5A4iqrgOj09mXqZx3Iw
A1Eqn6b+urVsI9r55WCnpLK79iAe/z5rSV+O5zcie7v2ppo2Uw7E3ti3qkeLuymZMRhXuHm4MBhh
LrVEbUw0rcLdnwSKTWjdROMRO2qL8Z4k10eU/ArpqhnvE/86D47bO4e7O78h2Np90OVVsYwyORWE
kaDP4A6piPBPYAXbRpQp/iClixU6yvl1UrjBdBmGf7bt4MeAGoSKFoErqK8x21AOlDSSTKCkSfgD
/3+v1OahNkov9mfwnJP9QO9z1JcQ+Io4kbknYAXNOO+5zrIZDQyAVl7KMbSttLeHqDt2/g8yvDeV
SO2Qu/9XeMuCrx6GFdoW4qFfFtSa92Qe9+C098pCtTOrvw0qupcX7oVUxLsqMpPx09nYj0ReYFVL
epH8X31ahWDAnHYFeVf6zBvUUvRe5G4dFNq/5trRost81C7UMqudsbKROu1UdYRyZHkdgT3MNOeb
WHmOlOkwQpHPNqaoRJyNZlpLepUTyzYbf19Q0Ugp97QshNsKOqPA2s54Hg09612sm7UzV+M+VbuH
MSSCA8mNSf9CUJmZ6utLPEjnEBCkswf9Bo+XONmbGkaxBQEp702M4OZ/bcHb4XQXSZ1uZNZoIMSA
XEGEFr8O1SuMoBxyYcmO/xm/oZjbCVP1RSQvn7FvDz29N4fXVhFdCv8PB/ANwuyVnLazPLWwx8gC
ZPOgl4Am3CS9iHwUq3IPw+VqgOdvIxplEQIzxx/zBV0JMUxYJ7fgsEY7BAHF1KHH9A7ERCZ6INVN
ZQhCcNGSMj4AEpSJGUsAzVXXQOO6H+yNpheE3VwQTGaDTxz/Q4vm6RYheZqN5vLdcjRnjFG51ybq
gbLH2fbd3C2/gmEcS6XSyYwpYJBmt7vyV41Zq6BA11q88/1RAMbd9iswJuZTrNYo6glg1ZTbU3pT
9pozBT+bQlTKEQEt7nTlpWmg1HgjASjK7+Jhr8Aow4TouKDiJvpGjEvSS1wASYyNIBvIfwTZYyhP
u6xqHre/ER8GjdYYncVYGEtuVpVFmDUz3JKCYcCBTMhjP45g2/n/Q2EcRZ6UdYDSR+2MrX5QrPAJ
Iof7OLcEz2TuTYYR9P8zhnEVXWSkQWda8LF498/hXvNzT48OLZ6TVeDOoteraO0YBwEJyEHrCsBh
oDFUnVLt7TgStQKIbGLOKpI1oUVHLF2GrjW3Vq0wht5F9jNKzdlr0WfZYAJqIB5J5+5p+6txzy8l
aMtBZx74CRj76qpJW2r5gNYvER2PSu2S1iWhIyv/ksoE+8FfKMbKJsXQSV4CSiHdFQkmSKg9jBnK
b3IX/Orr9EhQwBxKyAxtm8j9hCtcxkVpcjL2cSIh9sHu6MBShNbrYBwEiUzuN1yhML6JJCDdJot1
pua26UMJdhQFhXRQf5e15QlbO7geagXHeKi56ztLyWBUGng9EsF9uSfNu0Y7weKJcBgXpaRDb1Yy
zFKr1h6XqLGKkHxOHrsiFkWMS9Ry9hD+a5PChk8Qgs38yASWFT5HwzEED2UCsYXOmQffTpPH2foc
5adCE01Mno+jL0/EFTATTo0STemcAThqTDStfza+FezMEWJTcGVVIu2z8rHvJ9vqTXdAsFr2YO+A
lpdKwGndGw8gWr+bMllU2dneUiiMn95CeWtoqLvjG7fxc9tf6uZ9W4QXcfpC6XtSi/Twli95vvqY
V4euEeZH2YF1okxlWadwQnUq21AG6YvRjkhj58pxzH9OKVqEw3+5z79GcqBygBk+xiOMia+qUQ3n
igc6Zq68pv3RkD+ViCWZn2FZ4TAeQOqmOG58mGaA2yA/ZhGI9H6n9SHr7ydlr6jHsfyou+cqvcfY
jLvtffgpMrwFZBROkfRgeza0TgrbYcDmqltPry/nzgPBtk2Km7K4sFo3Nuyuqu0AhCPbwIvnPv+e
f3G/JhtXMUwezNXUJzB6VlQ7RUe/P4oOLDe18m0aO4E59VKbpgogzBzN97CiNA4UkSymIROIJk3d
jk67NPjPffFfx/XbMuZcGHmOLuce20aXDHy67mWu0/324vHvjG8IJsrQadQ1MkQAHKu4riEkGhVP
Bq7/bRD+ifsGYe5eMAyb0gQWZgc1PluTjs3CU6ASu8EHo+NDm1zM0mEbUrQpmBOXDnKWdyogcx89
zEZ64Rf5+zYE/8b4too5bJT4aMowEdRWaCXO6+vcL/YdvY7ARvUvQN/xBPONIGY1+BqBe9QMTIJn
ceCouen1Y24Xpva6jcV1xSsPwtzumlmpLV22HIiPUooesuSlQQW6M3ddgHE00YQodw1XcMztTstG
gQIU4ILsTxXdaKVTmbe5LnBN3M2wQmHudsiBUoxsAaVP5qOudx9Kpwqi9W1DUHY8vcJSObbKPAJE
VNVuiOhEInYt3aXVbvv7cM+ruZRhFFnTLFYmBBzcahtnmD5Ux+Ja0sg1zeQXWhsP2zB8Z77CYTY3
ZkiSzifwC2R4RSlLIV4c7Yhit3rgyTXk4g5gxAvBbCrAXfbymTNf4TL7T52kpunm5RJBS1XdVxf+
TGw8Hl0/H+08qb3Q+tnk4e8SMjNlZdh511wZBkjttn8H93OufgazL4k/52Rol4gk7S5Krbxs0NSV
jaOtSqIR5sWiLYuZzZlZejng9VU7XfahY+PUMR53aCseXkHbKvCKArPOWPGbxM/RiIvjVu+CMHKA
ZU2OrAk8I9eJLHcXOMdAkmMyH1HTRhobAzZpNe215g86dUoMSUayq7fPtdwITjf3dlmhMd/K6oyk
NUZ8K3l4V+tn2l+q1svgh/9D2pXtOI5ryS8SIFGiKL1q8e507ku9CJVZXdr3XV8/oZy5XTYtmKg7
3ejuhwYqTPLo8PAsEZhZ2GfFamxawTcoAuROLK49SYNKD5aXRZav25l0VDB8UeV3qepS3VVF6aBF
//VnhXzDMg0CyBSRAB+9AVoEZBqmqHm+bfDLrSJnGNzTwKvR7pMNWJScyA9m2JuznGeH4VbSOUoy
3JV9dJKb+qtS+8lm2vRSe9NWMjzkD8NTWM3sblUSuXmiepBIB71MP+ZgFDchzSv4pWThg5nVJOfG
PTrLk3Ou1pMaOYWIkZ2oKOvX/hrzXhiOyosNiTCVWca7oGvWWhGDUROeKuq3Q2OKkkDXxAPYq1mS
j4I8Hf2136H4WdTpF9AXbuczGW1QzGIM1Gbv+A8axdgdra3G/ZA/G1t+lA7ZunkBa0zyIB3G9e29
WLoNzn/EbDhnP6JRweRRSNiKElSYQ6+scs3WVSZwhksoIJ76z+dszgdyhuJhzBDyxTCNSJ52EupG
SaHd+SX0vP9+Nec4XJwDsdSoiBg+ZGRxN6qXuyXD7IEmSsIveycwHDEZ1Vmd5w3CqF2OtjYsh+kv
nT5Zdeq0DQYzRxfsLbIumoVfvkoxtA2FHPChoqv9cvv8ng1erMFSkthO2Gjl7SFFDRgyE0Nw7DPI
K0aW1IDCiAq+lEW3cQbMWYcfmlKSo2HDHlm5huLquhfJbi3eJ2cI/KcYpBShFLZyMBACT6tChxQm
2+QQm75tGouXJLgCMW0DOT0k8C73ELRi5pD3MI0seKSlG6LhQkZUqrmYjxZALVr7GRS3a95AOjnL
ZqjyQVN6S69lkDtHgjtEhMLtHDTBoV4z5+qk8GCiMSBEt6eQvHbxokJzMziMmYrmfw4EYtZSqdY4
HgVkyn54GCG3IYPKpz6ZiRvFiVWqgpv/mtF5dovzRA8yrIxCR+nyoIqki9OYAbLJrPhIH8d7/bm+
I/feSnZmYTLM+Hdb/zeCutsGsvRRn+HykQ2p4ixSvt9I09ZgLkXjbHRP/H2rOGMkKGtdD8xeLpKv
M0CBN+4QCOOuXJuW7zLf8uH/ISB7n+5SiLGZk/UmW8lLuYI4eWNBOVUSPDeWvofz5ZLLbUYRWQ11
DeYzDas22o8jcsvPRuXoys/b+7pYODxH4r48mpoZ6X0gkWgPl9yOraPKe0rRWaJuKn1VQiO7FM3z
XXOicTvMfYSG0fmkk7DDtZUfJ4T5mAq1Bh8SPFbw1rx4j/tGtTDT4vz0XF9U3VZFxsR9N2SKQ7mL
4LFBkrfynvX76K12mBu6qMKtfRzoQ+QYDsTlt/SxdKQfDVgr1vV7Aesu7HqDsMkElWi03agf1Up+
kPah6J205NpnQgMIOBIIqvCDxpj2mmLo3eMOG+68cABtg+jaWnJQ51EWd+5VljaJPOLyyDyLgl1F
SteecFBhMWF5jsKdc5XQUJvmKyqFQ4c+HUuOYJrQgl9qi16KRIKWilvKL5O87s0VHWX3tnWLFjnf
b2eRjYaqLhoXAa/kD72EUUO0D6aZqMi6GAGcr5J/DzWpBD0Q2BPSD5WxquvD1L/qEsTlk/c6epHz
DS235fR4e3FLl/M5KvcukooB/d4pFqeV0i6e2L5PfoOK9q0epV+3kUTbyDn9qpPzLAPru83Ge6q8
jN1T4/3+f0HwT6CoTdqM+VgMiSebhAS0r9NqSjLnNozoqPh5zckwA9r286aBlQ3ZBwQarbGtyKmj
bq/8ipR9rjiynm5v4wp2kA+x/WDoFDkArE/fK6SwO+WBkrfbGMte7d93Ex+HUgPcBGmBUwp7NJN2
oOPqpXfD6PcVJZ+R8VQb4eY24rKX+oPIfd2jGVeJ5gGxKo+ejBA3hcSI4OJfxICQLAY2MQh91X2V
1Uat9LMHIW1wl5s9UkGmlrdft1eyuHeKZhoayM0Myu+djG4nCG/MKBBVHiVrhNxTMjpEUiFRdPKR
OP//4XE7l/rTGIOcCB6jfKy0kxev4vEQGR+p9zCAlec22KLxnS1u/v9nXpDJYRTLOsDGDvLo2raK
a7AACLrHF73RGQjnamO/61HeB4jXly4Irmw5NJFrME5oahGYneiwOHer+1lEYhlQ4DRVTbTnuM30
OQ5PKtlLjaAavrh3f9IAfDGRNfVYJB4CFQYG6LHfKYYTliK+geWA8wyFM4dMwysfLaMQzzsGp2oz
bVBv36bHAspVkYUaSm6FjrrNbOmYruTUSo6GSwTnd026M4dkZ7+Bs5Km1UASE+MT6L5OUD/yX9G/
+Ov9mVAo+pVOZ9M1syd7fDPc1lZ3E7WblSb4Dd8PFj5Xev4bOCNCHnhIax/70IKvwkl7mz4O+3rd
baLP8it4UEHc6aJwr7i3P5DlcPRs7ZxFJRkZ9boELkSyDMlCrmXfbMgv71erWqiGyytilZ/o6zgV
aJxnbiqqPy5+PGf4s8WffaGepsWxGQKfPh1NUHS8eYc+cnH28goibI/t3nskd6CZ8T9vL1yEy13s
kV4XVM9w5iAzD5Ef0Y6T5ArFfQUo30+Qs9WxGPMIg4rVhdVn5O0hFhFHnTWVgrfp/GNvGM/31X8G
Q2jtqZE5byJIgZOA/aPiDQFZCktWf0+BjGeNjBy1qD140Rn9ObpvFowzVC2bqqAbgdoWvyRPc5IY
tDMJCO6edeRIw3p1+8Su/BGonOfEKMi/0GFu8uP+U2HqsSyBrD3Kawdyqi1bF6QUfA/fVaaLrZwJ
o8ncSoJqP54g3OMAopR+kM4CgaCsHV3tCGLlrepkexTB8TCa4BECZ7CtPLNRO8zWzs+dbbi72yu9
zlhzP4JziiEDSYQ2Cz2Oa7C6QhP909x7Tn0Mt/nWPII461f8z4FY8alwDEFofRV0cNCcL8SQT1DF
1ay0p4/WAIZJtRfcYdfuloOYP5ozu1HLyuiMWVgb1EjI1Gg/fkQr/eOL7ozTtIEo+kNzCH+kD/lz
czd9olDra7bieoLX/+zXbp0z5/fYhMBUVvEjQGJbRveRvFLUTZoeciiECE5TtKWci/MTOYPmE6CY
lXxgpkofrOIzfTl0r9JvY6OhScBl97cxFyGhKg5xJ9C6Ioa83OI4G7LRGGfWFAVMyK1pF4EgbFxg
nfymB/oXgj/FMJQzaQJEnjjKCQMP6bpxJIudntEO84WZ6t/681tlSaZduem6dPrCMsBAvQo/9bt2
H0mCXb7ytDAqHaxFGli7NOiScEWeuI9YoRYqlGWUHel3meaOxu+cimLyhWUjFAcpIP4N8bSrViCa
pO0YyiaMNwrzldn63SZDU8FksYzqvsPMwDiGchrc+WbQ5k6Vp+Vd3yfJUzip4S5JSZqvPagHRFZZ
IslLdC95IpJRHkg0QMWbaEMJGi0KXdy672vPinIwb7p6GI4E/J4hfQKjXYSWwZro26iu0bAjJYok
eixeXSiQAcL0PF4FYC+CBgrnBb0x9r2qwirVmMru2GeerdW1tO2bGbBsQIRMem1Nx7Zfo5T914OB
M7zBQJ6E0SsZbWWX5puyvg/jAndZSEi5aljsvxujWiBhU4nGTK9vFUDN/DGodYHySudWOpiREmUR
lDCSFt2BTMnCbVDoBnK5Qy8w0SUonNwsE2eqBNn+y1VFhSrlfQI+52As6n1u6MUDiRrj0yjUcBBg
XRfxMO2oY9wZPFQELDk8keSA4dm+LkpcU3b2bJ7yzeBQxWkTaCDVkRUfMCqxig/+2nCom7hwRG/Z
WpS5XljwxW/gHJ8St03v9/gNXXSg9DVgHzFI6W57OhEGt6ljLPttbgBjyk5ee6qCVRQ+3Ya4dqYX
W8kn4KthqhtpAoQ2jStFSTaIeZy/hwCPESaz8Q8Y7uZVnl2JrNeyEmzfeOaAgTPU2X2fxYJVXCck
v+df/2BwDrtrwLTZSMAo3SRwo/v0xTjIW+K7ys5cB5ZSWJPocJZ27nxZ3HdchywA0xsgk6myTDDU
doLA97rtl1sUZ2I+Esm5NCNUB/YU2KRCtYI+ao5upaveqfF4M05sl9my6L02/8GX8cM8TfxnNzm7
k8BnZQ5BBWrBh+R+7iOwjQ+6J/ehbWyZi46alfmqvHZHzxa1fC0iawSslah9KSCiurQVnXbQSiqB
rOehpWXP0XvOYosODgq+8vB52zAXLgKQGYBpd5ZwQeDNgcG9mElbNRDFUE5jN/MkoVfOtwcdGnvr
0cOso2jEYOmDxtZiXBvdNZC45xxyGwW5WeTQHc4Q+snDLo1+Ynj79qqugwUgnGHMdnv2uVVqJYF6
FxhSZoW/u/pN9p0oEH1wV621cx0eyTsw0UCjEMWMS5SaNgah2pDZ3ou8K5702SzIqjRQ3RkFz+iF
Y7qA4hYU9MQbKgl0PhgBkfTISoMnHYSUgWkpOpKgdjkJqnQLO4hPC6yp1AChnMJPLya0M9ElDBr8
ojiVam/FGjK7aIkqRD0xi0DgekJvh4oRcL6lwSd6ybK4Q+UEc/VjqFgmSKVBWODWWvl42yoWvJWM
yu5/oPjHuldouTw1gBpnAqY6O41t8XEbYsG4YRGzviv4nc2rN2yppYjpCkD0ne+knnofI98UxKLm
mSVfj8o4VErVmdoWq7o0vRb9Eb2fjCnGLlbt9Bgmeyl69cmWQpcjRE9GuZ8Gu4/uiuQexE+313id
0ps1JFWcFQUBkYpg/BJcbyiLA09LbfKAshoySgdj68breI3c62iNK/NBwjsWmimt9SKtPcG3vXSK
yOfJqB/iDU/4p48sSawLY5raCuZQ0xafRLi6vcClQ8SA+9wCgK4N0JBdro+2NPd0PC1AFvJK891E
HoSh4jUhybyHGqirkfMAgzWvAqeF3ainio63Kd3HvWNa2aqzhofwOD00aG6QVj/JptzcXhdZ+tZA
kg2VEwOKJ1dDhlNB84aWWFhq1Va7e6/dJrIwNAJCt9ZKrVPnkLV5hwamO29TQWpmm9oxpIUs3/ZX
oh9znZicd+Dsx5DLXY6ntCqSGj8GDQ+KaSFt5tnoObCa+2iF56T8zh4hXo0HUmjf/RJsxPxnc5f7
BTbnuVvMQiigfoDy1Xv8e9w5iu+WlnbffnwZv6b1sEEPyKY/6MyKHtg6zy3FFvJbLRrZ2fJnMz+7
otpSi4pqPovcNZ/U985CUetI1zA6e3Cl4wN5KAT5/ut+COiBwyXhHQ3TVkEozUHisu/9KofSbLMG
3e/o1kfkvU517cb3gwBsYXnzK92AvOasQs7LXI5+nFdThYJ4H2/kVLKmaRNCzPT2OS64Auj1oV0H
XhChNX8BGzQvw8JQYEKjYmNqEIzDAoTrtD3C9Xk4G5cgQhbIdl/umQdVrTrLGQR07up18Kb1lncg
rSU/3cfvgetHGyQkauv2spY+jQvQ+Ts+sw0iBWlmpADt7XrtbxTLQPy7qT+KN3YkG3ICx021Co7p
XplVCgTgC6EGtKNBgYp+Rp0g/rsEZ+Y0FF5qQDTD8dblMdoaO1+zhk9yj7DwIXsNHboNP+K38Cla
Nx+3wRccFEhsIf/E0C0HaG4UIS2hcxB4AWLD7OgFd2F5ZObvngj84ILZzIzwOqibdSR5vu+3s+01
4jBr4gxji335qmjvevL3to88g4pctoEm36uUQ1a3zQiS7Qy0R6XVxw7JTpimvb1TC6eE94EKywdB
j4q78PKUSOJpet/Njz0Mx6XPvbHOGagNtzJ99MC4KAkrrUveA1SD8B/QyMTsIT++EabdCNrfMbOb
Zt27oOv6aXZOZkVgXxe9gJa+ugss7gOQ0CFEggpYmDxO79Kj8StY6U67IityssEBf5Q/ZdFLc8Eq
LjC5kErJS2i/KsDM3QCSIDmuyMCJ4Y7VY3DXWDvDF33mCz7yAnF+CJ7ZoSQrGHpuIUjIcAF/ya+x
bzfWuB2t2jFd70mxk127FSmQzMvgrr4LUM5w+prkYIqcl2k+TdIeY0u9bqtNamVosbxto0tR6jkW
n1jJ047qzQAsPMNqFyJJqDXb2lO2j5x79lA/+c5twMUNBXsCrBQOROFzxKDdzODVZDjLdrQnXDeR
9lyi9e4vUWZFnplpDOMhIAHkCaJl2ZMnPFLQwtfEoKV2CgWDsSJWs6ulcCCcbZQFiDS8ASDUg1IW
9IHVbF2LHNWVyc+iPxBPUfEMx0QW/8iTlX7QhwGqPxGBsatO7xcCE7hy6N8IwIDezSwuwmXtm7Yo
wH4O0rmhNJ2sdAzzUUnQPPH510eCCABiIuiKZzLR+Fs6rwq8IwuoJGECPikHTHC8+X/9LIDUiwaS
JEXGqeMBwq1FqvOAVgzE51mgPqht59BMWRNf4IcWDv4ChVw6hTHpvTbyZhQ13mKud62E7Ull9frv
d0ybGddQU9GQhufcQDcgKa9P4FbvEnpoBvXIGGaC0/a/gKHIERP0eoKpl6/pjpNE9IqiLF5D5hoB
zSwSLYlYt+dv4cKl4WCgLodbEHLKUEfhbguSlxky+jrUlCld9Wbogmp/3fu6UyfR4yD1ThCIMt9X
1y8HyV0WkYEBvqFhINwPNTSmu2Hx0/caJx6QsUtWWrWGPuftA7vy28gao4CBMBSCVRCq5EycTble
0AYVVcOoEVTjadIX4Hgo1vpkPHZeKoiRrrsJZzxEvEhsgXUB2a1LOww8tfXaFDodvVeu28Qt9F1q
rnO04bOXOH5VlIcgeDd9QWV8aZWYi9I0pDQQPPHCXIiq+jCtkGxVq50f2PnQWHW4rwfIO3eCDO+C
a0J1D3E2mfXG8Ci6XCDJ4mQqc0AhCN6mqndokxizr+Xv1mwebp/dEhRBQIjJL9wauJwuoTTw0ve0
g7VQvZMxOl60RyMYm0NRl5LV+ON/4akg8IJpE7DS6HPp6xKvJ2gs9Ag+iIroLiYeLIOhHClKxCyd
FRScEOUiGYOBTvUSxTTjEdaDGmKuxAyzMz6z0NX6ECqJhvaJfDVm2fvtfVxGVOe1zbc7X8srWdUl
VWnMvRv0n2QEMZ9WWpNf1VZkxKta2Eguwpvvz7MArR7qJmcB8Io0/C0HjV1nw26AojqGUx70ShQv
Lbh+8N7/WR73iY94Z5ZJjA01sn5VSM+KTle5SDt6EQSvH7DrzaSifDtolo8mlHuxhiEm21J9aNAd
rCvx39/7jJyhcDvnp20VR3MvzxCQlVx5721THtXpyw8rQSfE0npQbIVTxP0CbnPO1tUJvCFTNMIT
d49Jb9q+JFmByPku3DDfU0gK/kLFnL/6tUgbKw/CehgjVJxAfpPDNw9V1syrH8rwZ8oE/mIRDryr
hiqDRAvywJd2Nw6BLGvFfGtOxY7Fh0T9VaH1VP+n6P1tpz7d/qoWokAGqRoEAQhssIucp6/kvpXr
DhFHbJpfEkhW1SwUvIiXHCDCMxUlH4RpV9Nc+IhkjdTwtUjjbOU2c9p+/IGaBjoQqeCeXLIHRGkM
paW55M8XtEKlxBuOoW0lYhvMNVqJvJkH4G9v2XX6FrfjOQp3eehamGZmiQU1iZb+kiaq77xBre4h
4ji+KNLENqiuFGt0rSRIzrN6HxWolYNqIzJPxOy7Jz11Sd9tb/+spZPEFpvI3YC594phoU2KKUsC
DQk+07tXw+J+KF9uIywepAppbjgQvLH4YUbi08wcqxkhLONw18mpEq0HVQHnVFRQ72cTdKJM6RIk
Em9QOYFipgwTuvwYvEZVvZrCCWNy8r2X36ZYfShQT8ccQLq6vbrrHAd3rNyHZ4Yj9QIdxiNBYS/p
13rr6hMGGwJLj5y8VDHes65F9+jS146uJlzVEATVCN/cqUh+xSaKzqaiarahrm6nsD14ybAZ4cq8
qt3FWuXcXqgIktvTLtdHL/MBCakqq9F0azC+Gs9JfM9F12UW/hf+DO9LCtEoPDKvJiu7cew0X4I/
a7Jw3TL5PZOLXV6gJsvIsRnBS5Qy9/YKl6wGornqLC4JqW3eqQXlNNDIRMjFUIDTJjQbp9ley1Fn
MaggFbcYKuN7m/0nAPHPpYUSFsU0b2GhHko3atxjahK4/iqKvwYGNpW70ntiZCWcLF50dbAY2IyG
biOetSpAu+wUa3NLXM0sJUvvqyZeeUIOn6UoCNn1/8DwJFW1MfrQAwWMXPmu37xKKFqU+SoYJ6sT
8cstHRuFmCy6w6CfdkUA7FNJiQgEZBH5ex2Uh41fZtkzW2qGAGJm8fq2kSx+7+e+hbv6fJDFoWEL
p6W36l1YPeYGy60479cJ9VdkSj6GCUNN6Qk8RoIbcens0AGBigQCZyTJOJthZZd5fgSbiUsaWwXV
fptNukNluRREYkt3AnrS4Kr/lzOAc2lho2b5NEiIj9rxIy/NwFJHkQjw4qlR6Edg+AWMEuq82LM4
OWqHtEfr0Sy1OloYNrLyKMJVD8JsIU3cVc8FPDTe+kjxwI3MxNWXUEYujVM/oZ1PbxpD2TWm6idH
BJvFYEE21NTXQRfVhqX3JL7TGho8koC0e6OtAkGe5nrNeM7Bs+CXIIVi8GVoqva0LxAF2KhkuL1u
jR6I1xtqZdnjbSO9/vwAZKD6pKFjHXPp3IrVrqetaiLT79WHTP8xQN4oyTZ4qqKjTBDWXBvlJdS8
5rNzhJZhoYInMQMrJhj3TdfMEUaJQggRCGeQHaV1qcytcCnmn+tPU+qsmAoCoSUM9DLBKyJfgtk6
7usKja6SBx/tMiC8dfSk26QsWamSKEmyAIPWa9xoBrIIKqr5l/s1KggXCgX55qxmP0E1smYe/Idf
+H8d0+Ld8QeHFxFQJaTDehWFAj2FiEAhrWppcD2qCNzh4nJMzGR/E1WgrelyOZKJCk9d6ti10ets
2cgNy9TzzGpakczRguOFeCQCVeTtkOlBW/cllF9W+IYTE6R90B5JDddgGJw5GnnoGNUPvQhWhlLa
k6iH/Drsmct9eMkhiYvRD57cSQ/rIPJCoBpJ8lxU1SspcEvL6FGRs9qiEuRYfNO9/fku+AkFDWL6
LLmrIwvJ2Uin+lHSTmFue0xedepnMvbrCbHWSEXk+fOfdJkGhSH+QeKtBDwcfj0MQGqMF2qYuEJd
yaPuNPygmDlu3FJUPri2F/hitMkg5c7Ydb8zDQuQPKNWbcdV84KUAhQCSORkaiESO1swFyDMUu9w
/HCCfPssOG8CaDshmkMmYKcaEYjn/dL16uCH1/W/JkgTYqbHJnl2ryAjdPsARdvKfRVJk3volce2
BnVpsR5h3F3Ur3TyFjLDraV3pgtu7EWLAdOzbkKU5DoGapnW0qGOc1vR0U0VPAxkdGTP6pggbl36
GtD2+X84KCVcfoMVVPQKT8fCwD6CzPWbZk62F9kSfU/NN0MS8fhfByIKoKiJD3++y3jmEYYx5MCv
4CxLfU9AhqH6f1+YU2bhVsSOqALMYdXlgoYyQaKhhf8qDCJjzhlzhnGTmlbJikzwVS8tBrljMDB9
exO+GI6KWiIlhKHx2S8sSu+FIdV3VM19zdREUWtuLsWIBh/otJUcx5UHXzXQOrMKj+5ZSpuVNEan
QJZOaa3RnUf6gyJJO8OothLJX8pyOhbE9x0pg6+pg3vUkDTEst0uJ1BTlhCR+bLarW5/IN9zgFc/
FarKc9kV0RDfwtlXHZro4iCH6qm+KpR0IwfogNVlp+hMOxwCzF95tjx8+RN1IsW3ze6ve4rnUoEK
WRrkypAw48sGdeGhAjlCVi5Xdn7HLL96JIpIV/za3c0gpoIGFSTzGV8yS5O0TIvRhyOAE/Jqea0T
PC2zze3d/C6Kc7sJDmJC0TqFO+NKY65OtCkiJj7LYUVX0t3n4KQ/wScJVpayttbjV/X2ODe9Z/tD
fKqs5PVJeg52xQ/mCJtMr2NtLBhvZ7z8GEZM+LC+jcpMUWMsOB9iN2tf2DiPQTXDZgI5XVW1zuhV
j0pRGRYV6lsubjZenTM6YjhexB1hd6mGFNhaZP4ch8YeCmWfBKI254XvGEv8A8NHvFkFWe0WMGGO
SlOi3zVB+HH7QBfuj7k4iWQEBtcodG0vvZJRFlOcSjhPvXrUvLsue1fR5Dg8GvW7pm1aTxArLmQj
lAu82e2fBfHNCC3kMYxyaOg4eXUXj5AqsgfF6aedJv0wVavpX6ROYLULCVGgzgkQOjdUmfxEV9wV
ZglqcqjSb6RmbTzIbm6TD7yHdEdz0m23jr9+3d7XJQs5R+TWqSKmSgu0GaI4I59GNd8NPj2F0vvf
o6BwhwZd9DojScfd/nppzlR0aQ6WxtGtmnFbVrWDITLBXbzkQ2EgCj579ByDVXpe7fmpmX08QJ0a
p3YKDsOq24I/w1Z+5AftC6PygtKnEI0ze1mRPWTJgdasMNO50deQ89qD9/wusfCQFukTLH1kqolO
ahmRN9oAuD3sIyMoEc/jIwOFvFr/g7fr7UO67heD/z9HIJe7x1hBWzkFAmh+k23zTsBoJqO0aumK
Ex8gPGj/RP747+t16GjBjUPQTIvX0lXeL8IwdafX8FHys0J3KnH7RGQXsxXztwGaGjDiJ+NBi9D3
cmUerYhXDX1uZ9voZByf9V9ka95NO/kpdmwDnWKYiwMRn3N7Q5e+LTQX6nC/6C6E6+JQ4zHI0QAA
n5VWTlbplq8iwyFKG10z7uHYzmFmwzkz+jHzWVAVHZzGKR+tzkFEmNvGM/pr4zU75ofqVd+Ue3M7
CVzHN5Xf9a7+WR/3tdECozRFivWR9Y8BwNMpO/TwWiv1Cfm/f4pDid6/DsLjaLZF5fxN2rltayc/
R2e06FbYCr90RZzvA/c56lKk+7KOn9PULt2wJxCV7HWncMlTkTv1anBNR9uUh/AUv9kg5bt91ovg
aAJDYRNWhhfk5SH4upGbSHni69T3bbJOa4x79w9x4GTeP1XvpCKh3gWLRrcZBqbwcIQwIh9VJF1V
aWbcFLYayuh8BC91D82M+9AIrSQKMfoguBAXbJlhJActHuAxxVjOvP4zI5PGjpbIBuV2nIEjqDG+
Oh+hqkr+ehYSNx+SuehBm58FSMdf4mSqUnhBKM/P70raTT1pUJKmIj7la+oIwKCnA3UGbCAibu7T
jALm6ykIim39xfjBDo3D0FXp3ZuhhQ7ZwW6daQfZKOlorKDGdttSltzsBTb3vZZRNZZtCWxi17/T
1+qQ3Kv7tLQMGKlZgEJHBV32i/x2G3b+U7mP9QKV+1iNuITBJECt0/3QveZ/LfEw7yjyJrB+CFbJ
fI8iAQl3jnac3JYqt5BRIIrRTvKs1Afo9BF/PYqGE5dipQtA7rYqQIjTFMUMuNfXzUE5sP20N13p
n9oZHUzAyft6c3sLF75xZGrmDBQSXzN/wqVtoqeQ9o0M22T5sGvNYY3qn6Wbv1X2iXem5SlsDQIl
gXLa4rmBepmhIi3jTcadW99lZR/jWYoQvtkwv79LJc25va5Fi8SyFPBr4Pw0/uGntWqQU/wNEQZ0
pGuvSbgN5WODLEZrV90LAcXQdE/wIAx/Ju26Q3AlinyXVnn+C7jDjClkO8tMwzfhTdJOZS05aSX9
ur3Oa59J0PsHBw3ZBFSM1PlHnPmwVKKeP9R1gSGXJzlDMXrXgMZJO0nyTtP+uY0128Ll53aJxR0b
WhakPJ3989j+ZNoaHJrRcFDCoxkJDm/+gy6B0KVxdnacJ6vUWIF14OxA4eZK+G/dNVsWiu63+fLk
YeZeEIxJonsSYdTl3o0mqEAHc/bLeEU2hWErkGRQwlOZ56vbO7e0oDOk7yzm2SnRagrDIFVysLtP
m1QD/4IZuVOvP96GWVoQCJLQMoB6Ogpu3L4lsVJGLcpNUEJIT8z0P4cqPMpIvWDkT3B3LkVoMwUz
RfWQYd6E3zw02aeJ6gOLRMW+bf37adTXDEyISF+s4rjZyOq9gun0pCSWOdwR5Qk6kwe/puBn/qzi
WLD0pcft+e/ht7gpkeWuW/yeiXpveae4WqXsIFi9i+LgvkYhIUFDPkO6Ar0IgTVkf/0dIorA4BBe
8QRROe9H+46Mcd+gSz6rTSuF6JZig78J7Ip2KuFR/3H7oBfsCToeSGmjsVnB2B4XUUy6X41pAZmv
bBqgXrIek59TJ3DSIgzOfVEvjxPTCwpIIWTW5K2z0XdKIUXSgslerIQzWb8sBlmpsRINWrvNh4QJ
78QJIvf2folQOC8ZFGbbaC3Woo925qNrbov8IzGeb6Ms7xje6CpoelCP4PyJoUwRgxkWUKMGqYa2
MTFAO5oCV7K8lH9BKJebD4a2l6dqPnrpmGmnlG2i0R5aQRPC9bUCc0YCGyPk4OFBT+2laywz5kUD
w4ZJNWgP+2ZbqOWh1YrE6hJi94q3Jr2o6rC0fXMFANNxCJMxSXaJmUQsrsw0K9DHDgWy0TxA7Wpt
NsrL7VOaz5rz+gbCOswwGnMPNN++DoWHCGJ5JWxBJ8dxwhSv93kb4fqenNNciKhAWgfOH76YCIb6
llQq3hXMCFOn7wKwxgd96ip19qMfoxZ+0U8F/u/6wC7v5tlszm6YuWjaajnu5gbsAsZd5L2YHsb8
H/PsMBBBK/5C0Q09aWAWQoHWRFpdm3/MGZgpY8Q/xmiFHYTGNg/eZJXaUTraOgNnXgZ3NHzJfvLk
maKo7npnCeQmkGtDwwM6/vjq/YRwpzE1xMdN6HTmh6a6XrvrtR+tbP/tEQIIafZ5iBJunb/dQk9R
2zpHhFq074P+4VVbv32tyG4SkVBdW+MFEH9tQTSO0aRHZKBU7+BOsIZhfXsl1wE+QXINLVNIsOl4
7c5f3dlZ1Vo35U2jI5Ya9lNzr2drKXir/E3Z7wuy92tBAnHphM7hODvMQVPbVi3gkmK0R3k7jdXa
C39Iw6aJRL22i1igekDTPzqH0QBzubRugo4N/AmufPm1MaKNRqeHXK1cqWottKsIIp5r9zRzQ859
8Qa0IEGudYlGpSby8/k+7PvUYmzVGy9e4d4+rGvnPmNg+spEXQ9Su9wNkkedMeZ9jGg+/4eOj2V0
CEa0QgpSh0s2h4EoPPvQCo1OC27fFKVMM5XNKMqD7oVI+z/cXsaiM8LVgZfdt//jtqqVyyIryqiw
88zRixfiffnaSY22KSj3Y1GudckK8I3+C8Y5I+R2g7ZNcCEaEAgO4y1lD5QWFpO3teh9vmQCGF7A
4wTt8Ei5csfT9Eaf0QAbV5Zgx6jWJjilKdSeb+/eIgp0dcDigkgSd9WloQVVTlGlTQrblB5Gs7CI
+SgxkdbCkqUhUPkXhNs1o+wleFqATPg4820dfk3KToaiyu21LB4OSvqIipEyvuJUzYqiZnEIGCOm
+xQMLRtkFWpL84cfDLKSxPdSwSe0iEhRlYS7kzG2wJ1RQIOMyh7uJi/9NQcSNbNLaSv1hdPk69uL
W9zDf6HQfnJ5UJ2WNXWU5zCHcVPH2xI8lyZF8CqAWbSHMxjuc9U9WrZtDxgvcfXuow0ei/D19koW
Nw11EoaCFmNXbdhmFGgVmugLm5CHLlo1dCebHno1bV3U8L24GDgfGRNG8A78PG4ALqdeTbGYvg5X
xajaEXr3B20U3N+LR3MGM///s1svSXtDj2aYuAVzeATxLXdUdKvJ/wtXOg+X/mc588ae4YCvLyFK
DJyKBlu1NV6z/yHtunYj15XtFwlQDq8Kndy22zm8CGPPjHIWlb7+Ls49d1tN8zax5wCzsR8MdKnI
YrFYYa0l+pvtX4lgTiqSx1GJggsonaN7A6x0zu0yCQI6/vZ/acGcmU53SGNQQ+6UbBODXyjbNhHA
KvXKHYSJA2qu5/E3ItUvfdgHDKBFx67RIYyUMcDrRjqit2wl490ktt9bRTAsOvgHSAq052GXLc5/
t55s1GBamKFuIsiHeyXq46Bvw06U8RdYuaGem4WaA4fKriEjbx3fisEx6LiWqCdXYOPsxE1jViNY
xyFEiXynDwZ7Y6gHS5S64toG5n3RY4dcj23Sv68sXJPnOFYmSBnrz7B0mzkY8juQA3gWAJwveyFO
zhamsZLFmHqsjMlkDZClbpUNOSQ31U31hCrXzlpcAM0geDiRnfWvX+1UKIajsFi4oFjA21i3Ojxy
arhX+VEDQGbxyxJ5cPrd30x+JYIGZKs1TKO81+wQepnls11+TMqPzPEG+8EeVRe9wYJV5B6wlTRq
nCtpYdznSt5AoRrwVKC5fyuvWte6lraJ72y1n5el8c3ja/UYR2sNYOMbdbymW3ADawnx42kCyIY7
Gh+V8XxZ1nd4OTz91lvF2GLWT53RxRAmz7sikL3kWffAVHYzHNpdtneeJNcJhqA/SFtt294nPogL
Ln+BaCMZA+2iaJCbCksbt8YOTQXD9AJ+jK2ivan19aD+xYtjrS7jltH+l7WRDmlqqX+AZDFx0fy0
mVtlf1krTu70bF3/NJ6tLAaDUDUaCrGufRS04aNR+hY6kZZ0NxG/MndVgjs03oWyJVhOqsCFc8E2
fi7KFBs10Dm8sM2eByfdO9OjEVKZGLd3UqCRpV7T/s3j5Ot4aIxvrsKli6MMQsnYbgqAqTWjB/wC
tXsbC5D5jILEMPcqWIljEpyYw2oymbqXkmBQCUAXbV/f55Il0Eq0lIyLUaXeWIYCYuTq00i9uj9Y
JET2cReP3gzaW9H7QaQW42SivI6lSYO8cL62+puqelSbh8tmST/5knUwrmVo8rpxqIhlfJjmD20W
RD3cNNbqfH3rCrbDyEwHCLCn/nmZpXvFSd1aie+AnxnMpnGVlLd1jlnEwhSduO8NlOcnjnEkra02
cppANHhbn7WCHNM8ugLl9yHXk0PryN4CGpxKMQNjkgX3A9+HIcq38DyiMGfn10MJ7A6i9biMUkn3
cvlTTuNtXCwbZQn9ok2vASciyAlxbQUBBEaV8GgGZMi5RA2jiFOe0hNnjIHZjEGp6EA/E7Xjc6+i
lRjmYOvEbp10xpr2ybApbNtrx+R2SFS/0H7Fjggmh1MAwxauKq+MViZefoleIOMavkuxS2krzH1z
3e4ioOXscQMd0slV3tK9qGLP3b+VXEZNs+21AYgTCPt6MNcXmeeQbQ+6AXlx1eolGwQ+mr+qXwVm
xn/pRrp0qoQCc1g9S+jntV+6yl+6jSa6W3nhLM3IAwXAtABBwVzuhtkZZEHzlQd6if0kOVc4/Hdp
a14PcSwyFZ63XMtijh9YE8pKLnEGJjXbxpE/Vndk2SGrEziSCxZbYADbf7GOa5H0k1Z3rF5EdZMn
UK/Lfxf2lUR+T/0TwHK9GHRrlx0nz0Lo4xokIOhMRYXwXFRLhn7Kga/lLdnGCoF58a7ax3CuNqrq
25EQko/ny9biGIMsKkurSQdxDSIiS9/nsepK9p2NLqPFOdpVUBe/iGkKlOSay0pJ1i7jvLdqjW4h
Opqm7VDhdYCGFVMECclzXmvtmItVqzDD3SOP5VXjeyZ7cnzKRBDevIuO5ufBwYey4TfudxSJSGQ2
8I+VXd0MdXiPeEFw4YhEMHdpWUm1XfUtwoM6PKKyEzSd6KHIXSg6iQrwZ4ohwxg4kkpNUtpwFBrG
lpX4rZMnNxWhrnIP7j9Cvk0mIRGW2N0E52fN8/vSPyZOvE+Q8J0+OukhTZQ7G+Cdl08Td+nQEIqi
ruVglIWJdEq0VNhhh93J5vfWOen/HsUCxbTV7zNbM8nlPEg0QExMc2c7yW2coWMgqqQgnP8m9wHU
XRs9CuhF1DRmj8x4SEbgoGCPAGXhRpZUuAnpD00sqp/xjeEfQTqTGiXWlKuZAUFyjSdF/fK/88IC
l8p1AV/asHGFjLjJSvDSRQc+EAFy1wbuDnlKYsEzjNNYiR0CKDa2CY01gHM496eoeKv2gHZkb74D
3kd450+f1QFQ++Gm2Jcv0XY6lNvZz/ahmx9EHcBcX76SzTjXUur62dag40ynaaI89uIiwWDZlHiL
AzapLN+NeC1dNnnOnQ80Q0xHA+Ifbfnf+ohKI40x34aO6xxc9L4+ALrLbStfcp4vC+K9PNHBDgAg
tN9SjAzmcGVAAjML00EnoEECfS62Ur5swgyD7O2y6/VfaAq4MZBAS2fzmBqiLgeenmiXQq8xhZXA
/8831lzksRxT9AzppAEDeK6WgTJmjkuyqvdwiEpfjgEZeVlnjj/BQBqmA9CBgGlEtvlRLUk5hwqK
Y3kITh5n+RhnQC9clsFpJAXphEaz0n/Ijdg0+7AYnVkQVKrMWT8VA9qyIK2/shW7PEjzjOf1JJ2Q
l7KuFMQfnrqkP4CugQYuc8jcJAJ5VvrvAfzoJ6GZHehAAEdgC9H1rMrFpEHvwfg0mocsynwQPWHV
Zzc0HYHT5vifM2GMUyUoA8u1CWFTNKF1STJmTzVbw5Xi+ePyUnNuJEhCJRUvGzw+2LNSNkhWOB3i
unYeMjAwIvzPk0TylVnaN3NibNrcUVwAxv3qp+rxsmyelsByAuECqmuIHRjHVMah3aNlHQ7Qivdl
BGygEgk4IprPFYlRmWOilPNSWVAR3bqtWrg6idxRNKjJceZn60iPzSo+7suZANMRlUJpMT3MAluq
X/daoFfB5TXjnfn1flFlV3LmFInKDpTRXjR3NxaixgbsV3XrScA1H0UctzzjMAAJTOHaMN3Eure4
X1o1n6AU6brBazQVIKCyOT1XJebfZL38meRgAKnaIX2SW1II3t28JUU3o43xOwxVA537XNV+Apw5
mSS0gy5166ZL25+Mvmv8xCg7b1kmIpDHW1oAKBgUAgwkAiygAbALhkjPoG0DMIqBPDvdgYQ7JbpO
esHx5qVuMIH6jygW0WCpCt1IdPg3fTJCVzEGb67iV6M3vUwNXzLS7tH2+jnX6n6WRQ/VPwV4JjGl
rI8d8/RYMmeJIvr0MG6Lm/y23zhuEpzKDSBJF3Au0jJF9zFcA0DLEKHLcsKBM9HMKSkHszETWjwz
5pOieupw13f3anYskBAXEQSLZDHmkw+NskwdZEXTeCyJ6bZgn9aHLhjS+JQODjhYB8G+8kSut5V1
aJ2BBDtyi+gmS0+DAsQUQ7mVqtbLBswfLpblDoZ0uuwQeKeE0lwBDUxBjop9LdtpY9cjbbcg+GfK
nhQ+KUnmzyLaYa5uKzmMF0UVvxtSDXLscPSvS78qMe/enKRsY6sCH8cVhVsBXeBAzEUj/fnBtySS
Ec2Aw64AfB2BnhMArE3v962yM/QrWzSKyBVH42KsIW5CtlkuNOrC+FMiJHKU7JrFVICSh26vuajm
G6dwFD9Pwus6H/89rAOm4DH0ABxivFm/dcpoDSYgkxnBcV3cUkRHEPTJzfayeXCVW8mgf1/dF2lW
aqE8QsaUWh/9kF2FSeLhRfiAAHqPIUVXk0RA/DyRFnjXgL8LHO5vGEVDMTb2QruVR+VRkjwnerOW
fTc+FigXCpNFvCtqLYzxKBVRw9hCKhr13NSLh596Cg6xP/zRP3LkNcPxKjH+dWc5qKORJUC3CfKK
GFg7X9I6TgY5pSIlZdlMSn9Y+mRDRnNzeec4s8yQo9LBPhkLCaj5czkLBtK6hgaB6khcU3uIEhRd
gU6HcQhfjT5R4kJmSgINZiGaxeMtKkgAaOMojoPBzuamcoqhkxpnXUY1VLKToEieZOuZmIfIui+1
BK01glCQ58X+wOJh8I/S69AvWpkpkAqitJOwpkqsPhCAXZBCDWIMGbalCCuJe/muZLEdHPYUo/Up
w7rq2c8YHA4FuHA8NOg9tVESJGW1V/upceXaubXl6PnypvJiDAqUjRZJwLl/q9ajiDZ0RMbF7+TA
ugjvHYRUaJZzHSnyylrQ3SMSxpyNZcGUZqpA2KB9OtFW7XM/T1+aJpgwznhZL/pTbEyx1ou5bNul
A6gL7ckclGc1/wEMo7/4fZTp0QmMQTHMBp3bRyT3kV07+P3OKR6UePhQC8n/GxEO2ohAwgYQbkZE
LbeaU6FoBwx6PwfitlzHgvCAA32DEw2emf+IYAEny1ou5DxD8G7dVolXH6d9tp1Pzau+MR9M90f9
G2zhQRV0gb2VRlfbX1aQ7sG3PUJLMSXXtoC+w/qTsB/GFLlgz5J7zyjduQNzhWhqkOf8ad/y/wlh
wgTgmGt2S8sgmvPUWPsi99XFxlCy5hXTbfF5WSOu1a2EMZEsoDTnxighTJ0kVwGmny4KIrlrBhBp
tEwD4+nb7DMKLYmltshuzhH67wD3A+a2/ElJO4F98+UAcAFOAXDS7N6AXBGHlXbJ2XY8bmW8cIIM
gxe+onSi7Bh3hxwQLsDRImhknzmSnGZgp4P7c+Q26M1DCt6r/pdRZ65cPmrh/b/fIgr3hXEHNHx8
wxZyFlBUlBZMvp5feiQ5JVESjLdyXwIwBnnuGeZmsYvchgBz/GFBicY6xKIrQySDOTkxqtxdmULG
bG6c9E4zbhBoX14n3gW4VoM5N7VMZFShIGIcjnEK4Nt9TXwhAZtIEebAGGARUokGKa3WbYom28zo
7Cv6NrisDO/iWb0w2Ze7JalOP1InQDnQbTd2njI0F2fmZ+n8viyJq9BXCsmiy7qKG1KHzAitIakG
m5AJJojC3OadIODjpiPX+lB9V1IaDEfO9YhlG5LlzrAld2xwbceKb+rZ06D0fuz02LgZtV+gAi39
4JZVssnz9KZtJtHHiBaXiehzOe9KnT7fyUG6dR7mO3A4g8XWVSzX2cr7cDf7ZZA+2S8ibntu4LRe
BuaGnHWjU+cUiz3ZzvOIGd1kqTY5AE+tKj5Muu7CeW2BD+HHxV+0IJ4lDphTHuONS3TaLBol19P0
0QAwcQwAwDYD4kR5uGxT/4+eNvJewL8FhRSjZ9v01dzQfkdMcIX7fNaKDXKGr1YR7dNmQrCWE8PL
jPShcpyD3Mz15vIHcDw0Hk94PeGOxowa+yAd7DDWKvRZeVEV43R+jpUN6/KMcasPh1Tk3HjqQpxu
om0BKX3UMs6tO2/G1DFTpA/sWLrRFcTFRo+cV+L1YDfLAEM5x2Ywy50rz/nusqac43smmjm+ud72
XZtD00K5Tusgb57LUCCCc1wgAt2xGs0wYyjpXLvSrMNkog0gaXOXEl/Sg9TZhMNVrwn6sbi6gLUX
szXIVoJG+FzQMGeKkVhYxsHcqfMhrp7T8fHycnF1WYmg8dDKD+WSGWVhAhFlEqTkugEkKPByl2nn
iAgX6MIzsSIG+76UYVZtaUdnympsDIDXi+Qw1+9ThNGKj8v60IP0TQpGrOgoOKhb2Zd0XkhDp2YL
Lr3cVQbX8cofWkCOKghzLwvivaWBQYZXOzB5MZz7BzdptXIZitN5FVPbvp4P0f18kwBwUNpH+wLS
iKjiyolL19K+NaSCB16OJRk1smO8TY/1Md4k1/ZR3kTbZWtsWyG9KFcgxvYdymOJ7iPGY1lZ2caL
BfUcMKgOqD/2o+AY8awbG/QfCd86FzI1cSaFQIIsnQbwYnf7IvT/ZpNWMpgwywa7yBgOkDHfLf58
kwMP5GcbzJvwJX6XNn/x3lOBewcAJTg/ijh0fpiA9qcOCy1NR4U8oUkS2PwIwwv3slK8g7SSwmb6
rZpocj3iAUH01173CvWqTF/6ZXtZCu/GWEthVk4PCyLFCXRJHWCog6VqusrTjZS+ONpNudxdFsYz
BYrSgUw3pTJgz5JNAJMB6CJ0kc+tipyb2bnjUseBhYFWwerxRNkwZ4XSFAMJj3F4taYsIB6DG6qy
Hcq7c/pORJ3HvA2yHTo1hml6DQO352ZQT+Ogd+WA/pX4Z6v5drlJOswYi8BaeK0CgAv6Rw5rCBHm
h9URbW3ACgyUTRSAZQlJtZMRBnkgHWtR2w935VbiGIuos6QwWoBXenKHVvgaoKu0TVxwYkVCmEeL
0zuDmrT0PhofmnGXd/dptP/3xrZeNuZWlao8shN0OXuKAQXAvabGmNMXmBnPfSLUQ+sXDBp9xcxi
SQQPe0R9tNw++t3SX82yqHWJd0JRZEf6ygIKPfzouZkZdjwUKpDEvRhkO3U4edVcbVVkbtPKudPj
D1srBCvHCxYAGU3nnoBGASKHc4k9HnpjRFMKzQSk+6FxVeneyCPXmCU3MQSAGyJhjCU0GlrbcoW+
+MqgAqLgPB26Jd3MCmh3Npctgq4UGzSs9WIsgrYC2hmdkB2mGxlw2+D9dcM0KAq/C3tMtpwkPDkv
i+Ta+WopGTfUjtkwDz3ef+i7PWSl89oDe0PTY1HfC89IYCMoQoGtDK3tjJEMC57ikYTLYkJvtJo9
N9azg1Zza68kuzAWPCT56/iPMDYZWfXFXFkqhNVRvBvzErP6ZAdu3n2il65kLb9UcyKuLcmi6UKu
x/3SkkUwieV0NFM6wVIZtkuapylS3SW5Bm2MYNu+080D2Ha1nipjlSSE0x2oiqNa/4gVvXXlzsBd
Mh+tegoKWfNTOb6d7DfZDP3KfkLItk071e3N8VatH6NJR0k1cWVQ4v6FQVFSA6AKIw/3rSlTk3Kt
tnA2JzPadR3igqT/3SytICzgnkrUGf7QuVCC33MXoHRotNck3NSm/NiFD71225bb5Wc0v/yFOipC
XoXC+n9DZBidZpCaBf4zS3VvRvrDsTC5LmpV4mqzCgYYbZq8K+JGhxTZzO7wLV4GFtwQmGdFXh16
RRR78G/slTzGepZqWeDKcLshiaO6rfxzid+rqfBkom9Q9bxelPkxlJ+srvXMXMRuxD0kK+GMl8sm
acizCPeeKudXtvFQyOFDFi8bCyv77zcPFC54++OoyEAHOTeSqMhIqFWQVDVHsJW1zTEWcZZxUwxo
yIQlUshpABqfy0hqlD2sScbtZ3+S+TGKLRcsZpjQviEwmCl11fTBBt7mZc141/paKjWo1aMPD9zZ
AUEjPBxot3rZMzEdcVkCZ5egEFJEaA8HdzrbINWgfQGbhAOmT+pTpuHxlWjRB5kMtCv1oj42jv2j
4VJXUIxQ8G5hL/RxNhez72D/kvITOAi+OWd7qZx92+hcLf28rBnnyjsTxhi/NUWKGo8QVuQHMrW4
hNxxFNQnuau3UoixcZA6LpoyIDWzoMlrUZ/U/D7DLHss/bysC+emO9OFub7HTpK7Gv+8RJ2eABWw
sXr0GzmN39rO9Uy0JxAqBWYqMj/REtK/r8zPXFRnGOmElYQir4mGkqICnPv+sm4cGz/TjTlZtk0i
pW6hWwQYlMJu3LEX9cWJ9GCOEUHD1pRH0COdtCvM5mC6yIEiucAPcYKfM03o31fLFYN/swL1OKzB
2pr90e43U6vS8+QafeFVApvgrxvQagEPjfiYffb1hVIYTgfnDrhaX+uumkSUc/ozec8EqlDoHxHs
iy+vJbAqSxBhbLQdxlgD3Zvc8kp6upFvx7foiL7lR/TfXNfbMMhaN/sofmeij+BdYmcfwVyaRtfa
dAQEmaHYJaPrKMfJ8IA5ZYF6BYgERPFQmjVFYvmu6kt1xnvEziD1SgWpeWO4nXZXFG/1dBziyY0m
gRMRbKTFOBFtSrKuoWlXE4Rb47y1JdHTne8+vpShX7AyzEoCpEPnUAl4adijO0XBmG6LjBKigfZl
O4qYUkSrxziOBGXMaSkgEEQXmGpdllMyZh5J/FF7v+w9+Ef7SzXGe4ylU7SFDEkgfZkJsnqKWyqi
bCitzVw6B4z/aPSy60mCAEOe0R3tm8lLW773mKEd5Pcy9WfVHUSocSKjYHwJxjQxwaBDL015JuG7
MFUpWjcmZlKaAbxGE36/d+If0jzugPX40tfG5vL28OKm9em1mbJXD8K4YaHGXUc6hhI3QInrIqDw
Asw7vjZLv1QPhgjSj1ftPBPKuIykNaeCmHDEMHR7nwRy7Sq78irZw3/oqtfcSo/wIWXvX1aWGw0A
qhzo+Qaavb/nsBH5hCrE2mPkJ4W815CosKRPC0NDlyVxreMfSd9y2a2SyAUhkDS3mLhsK7fu/uZc
rSQwS1hZFiEyvctaYK5bwydIVyMRmhv3vlzJYH2s3XRpq8E2jPzNdB6W6AatCVMO3HwNHeSCJeO6
JEpYZGHKwXDYGqEijVaD0XecYfVOU1Ctsf2pO5Lktpa2lzeHe7RWkhiXJDspIZlOvUV3Lxu+IQdO
LfJIfAP40obxSFqkJtUyQptRQsA0BJLWB6UaKHXvNopXtSOYG8EMgnbL56x4qwZvJIKTLfoCxkEB
wBWxdQ8tu+qnqX1i7uXyKnLvrNUqMg5qyZ0lLCaqYfkcjfeOAkK/U0hwcP2iA3tcLRppEBiIw3gq
YylDvQRHuhcByNKSvXDxxgi4ibE3iEpRIlHM4TLHVl2IQm0RiSOJ7tdrMr8O2cEQ4VSLJDFHTMMc
3Wh1VNIooVH6KpFiT+lcc/qcRM0VXO8HuH/0SwNBGAnA8yCjWWZAgNPygGy/SD3o7MyP3jh1onZw
7ulaiWFPl5rkXUQzNYv1A1Nrw3g0Q0FekWvaKxHM4ertQSEWfTmO9kPc/571/WXTFqnAHB0jbUwA
t2Ol1BIEUlnky2Srhb//OyHM+Zn1xh4Huk7qYIL4swAox1aLXv8rIeztXrRt2iNPgHcp7qFUDRbJ
cK1EhGEpWC82bdAOWqp3NI2lWE+x/p5E21wEwPcnkfotxPvac5s5KOCsbPKMamIprrMDwKxx+66e
wOt0Um4aP30BmKmf967ud8enqAfBs9tcSQKXyj2sq29gHgKNjQ5km8Z8AN/wjOE5GRqvrY5ZclQw
aXx557judSWLnoHVk0BK1DizGsiK6h8hWEyXJn+WU80noxz0juM3TbExzOLtslThMjNOIg6rUsH1
iLBzoxwVDBq7ywbcXL8LLx19c79sq2N41Qbls7y5iz66w/Nl+dyIY6U14zz6XjHzhb6Zo/Fdr58k
kEEMrbnJFQUFJtN2yyxLBAtNf/KSYTHOpIqHcLRpkNPXIFCKXScMgE3oSqLJLdEhYZyKZZatMlHV
1Hlvg5hyfBFSuohEMC6lbxddxp0P+3Q21nRf5h/C0YY/IDMXlou9hWcAAVbOAjXSY+dVW+U+cdEm
d0IQ2i5+dG1sS8WrX9RNeJ++mC+yO+7UG+I5/pO2LfxClAUQaMyWH5rSlmYS/dm8x5ycnO5eTwSX
DV8EJkZomRNvB8Y++lwbG5meiHkhbpzusvAJE76XzZ7vWL5kMLZBTDWcFBsyknx+SoreTSZ9k02h
W9fVW6mL+lK4pwwNKYBzBMw/8lPnvqVpwYxXaAg6LIwxASXTdchmaBO/qQ9xupdFNXx+hgiFbx3t
2Rj6YseMCrPsiqmYkem9757RoQ0TSY4Y7DPc4qTfdKKiHPdEr8QxV0UbYv50tqBeIr/p88Fu9nHl
Ffb+8p7x4K3AI/alFXMbAA+jtMcKWkk7+24O5OvkoFV+/lK/t66yT7fpITsZXhhcFss1x5VU5l4w
shxdJiWk9toR/Yzy9BJLAs2om/h2xDE1qKAAAPB49iU2trlqFhGKGjnGk+WdkgUdMILVye+irW5N
7pK9/IVOK4GM12+JKmWaBJ1ye1aPJkJiLyQGmnHkWQTWxV2+lSjmNC92naXTgn5A4mR3Sxl7SWRd
5ZNgzptrgSspzHlWcXS7iECKmW9tDfwLp0K+MUSDMDw0WDTwfm0U6+9NMNBMDm1uXCIfE+u53Lpm
fNPUwVQ9gxrSTq4wVpeEV0N3P6eAHdo4f/WWtugMJjDJKDb2uSsZdQBjjyYtgKEypU1HY343Rd6R
a48rGcxqamhV0A3UIOh7Pdb8oviw+h/9Eijhz0YPGhEkAXfzVuKYVe2kqJfbECrp+qsxfyrqo+lc
CRNv3DcMuPmAPqaj5MaiBttzblQl3btunryh+YhDgQ1yLX0lgFm1UY/1pLYgoO23WXEAxJ+Q1JB3
jyA9BMxjenWhMn+++UAfkGI7gqPV5qq8r+P+4Bjox1lIahx6jNHdRDJIi1S9K3aXHQZvi4CVYqNH
ENgexjeEmKmcDKec4DDMe8u6QxfipF5logwKbwU1cINogGNBPy/bKwMWSqluYo0eL9UPgbkXGQvo
4bXtZWU4loA+Rwxno5CDtBdbXujADCAltpF7MqbfAZ8Wyi5wPf+CGOZMCnNvDE5jTcSEFCC9nOoa
2OVNvgH9zkOHUo2JWs1lpThrB1JBDXBQFLUNdBDnpgGE5Vy3Jyv3LBIHVdt9av3kmZIsKM1wxWhI
tGsU3eUbC5MFkgNg5ti5N6T1azlgbEZpT44Q34q3RWB+xFAjjA02Rz9j9RizErMw9FjKvdAujcBu
svReNuPXJYvSINHIsQjrmyw1Xyo0+7rDYl6HUaG5cr807hQ2zj7rDBHOG3WszCVNh3s1fJNlmJgd
Pv+kwqiVZGniApO3sTuCYiNbbozeU7JD4Txe3kvOaQMSGhoQKFKiDNKLc1ElBtHjLksLDxMyGKIg
UeiFJe5oZc5C3NSd1IvqYbz1Rjfu/9JigCqOccFKWEitpnSFR4ZpcOXU7LZ9XXWCcQoeTIlpYFAa
Rw9IAtjYc8XkpQvbakbpt463qnwY2iB2rkvJK5ptlPtIOGxb+WDWrdvpn6EdxPpb3O5DckpEWME8
ALWzL2GWOEujJEonUnjZc0cfUu1H4zcghf1FthkykPv4aJziwA7IzrwRgSvyLEk10CGGHk4Q5bH4
TMOgAneDWhLt7B+danHL3lRcC+9VD9ynsUuX/7JFcUVSLEeg/uDk/nkwrM5TPFlRUypF4U3TxiEH
MHXjv/fZUL1aNNbFK3CZf3Aj/yOLeQ3oiTmkpg5ZMyD5i3hXDqnbJZ683PSLr2l3MxCOWim4rKDK
OzNrqYz/M8MorbopB2JSkVHsvclKr1Wl6t7D0J6v7T7RbpXQNH6F42TXm6gnXenmphzuI1kZ7sY5
L1GUVRVwaUuTvHeUoR28ru3QfVFrRCm9XHKUz7iLzGBMIlxRPSasJjdXtXoXZkn0FJf6nPuN1GMu
JBwMQfGJpx0shiIkWwbmx5gHpNGgq8awYa5SStumd6DaTqJnZxGIoVbP+jhwTwNHzgBSBPCZzs+n
M+bNrABbHVTqyradlI3dxcEcaoLN4poIiKswCaeCEwcP4nM5kWEO3djiThxngCYExRgbv6WhJZk7
h2oabpyEhAEQLvv7HC7Q8oYScyxulBWxqEL5p52LVVmTcWuinxrAH2zTyDKng6ERUItoG4BPh3vF
B/aeOwWfih+hqZ/cRYF2sGZXyl3VdtNDugfHelDsgKm2n67moNwSlwQP6rF5KL2/mOvG7Pg/H8e2
m2hKNUoS5T1ZDJCNaw/E2eMjY307WtflIOj35m3+WhhjY2MEhyXRlQCAiKq6o9TKvxTgvtwTKcnf
Lh/Xb/cN+hIRhMMHgrIKg2KMoSkgLEiKqIIByNqLNXd3HSKXfy9CNRS0QcqAHUIi5NzG5Gkkk5PN
iLtqYnoA5uk9KeoEURevsH62Q4yzq4vFMgu6Q+ZdGwfKlRrY/oC+DhdjDZvyJgxk//dlvUTbxDi6
OZGyqsmowUb3vb6vlW2YCZaOB2pxphVzT+tGZdbdCBnWw2sSLPvBz94xFnR7VLzTsjuFbhG7+jHZ
aEG0uaydcEEZ12AsTts1KkST39bj8jrcfgCzfAuU78Op2E5eVgt2kL+cdO4Jg3ZwrIzVq7WG8WiC
yzg3fk/lSSVXQlJnrgikDWQMHwPX6E9UtLp8iVOlydgimJWNeZuNsotuCZRrRe3FvIFIIBc5DjBV
6HSszViGmpNMJX8sI6ncedY/ovKzIPlR7eCi5vxnq1ieoqeeUWS7BbypUZacBLtHRXzzpqsgmdm9
LJd7pdWocYKZLgB76ovsSOPGcDDr3OSptA0N/UFu7dyV5eRqMhLpzUrz+0IhZgB4SklgyLxrE/ie
WBLcaiZeRowPsMsx02ggnWq/eiUY0XjYLDtT1EkhEsM4gZCkzajUEJNVN2Hq1+E1SbEDIpAq/gaD
GRyNSCbCOPZ6JmOeJV2TFV6UWelmAJlO6qTHdJ4fHfISl/l1mxOvkZMXYkqbMl/2hvoq2GBOBsLU
Vp9A/76yZUVJ46jQ8QlW5MePdu2msZv/noMmuFUl92X0owdldru9sx9GNxXcULwolpKGUhA5y8Zo
37nwIeqKQTcQWfY6iPSeYWzuVG3b5GchamPmqrmSxDhATQUXXE1j2LY3fCd7jWPiZpPsxkh+JWTc
1+EoqHp8uxEBi48nH+hQwdyGgTVGNymah1aj8SsyI5NbZNPst0T/i/INUivwdejXBzLstwMxJ3ov
yyVWECXc7GlCbUBefIGNcJoDwRQq0xF9G2gH7CQMpkYsvZEQ3ckR8EsP0/xM7E27HG3Ar4PAT7F8
SwRJwxsLOpNJj+jKLqMkBEWlA5kqGGurzFfgauofg3ajhZtG9RfzNm68GZ5Iem1ULwf6WiX7fbE3
q71TiXIx3PsTUDwUfxfveGC0n3+NU3Y0e0vj2+oqclxD/xVOd6B+kkJ3VB/MEKCcgQIi0vbWyK5Q
wwgBqNIcCAnq8S1PgioV3Ko8B6VjGMR0QG/oABOY+Z6pQh4lx/PBkH8t3WttWgDvtgGtJJy65ErC
bK+OcUjN/Ib/azlhFLcmJHVB7lc7fYvwYQO0xeOAltCdsXkdXWVj3SaucyO53ZYAVsWtvLc4AJiU
Z7vTlRJk+/LGBv+Fu+tfZwQZw/OyDd272g+v4+D5sq3yrmYDlqo7Oqpy34JEknXdZOgjwje8+WA5
S3KyRTBAfBnAOFM0vIvx4jlf/C6xK4I57sIrZ2NnGc21VSk7SekEzpGTtDfhQ2hiBTlUOJNzMWOW
V1HuILcydqWTuMuoyLcDsMQPrdwUvtb28t1AVHIo5l42vbmIy5fLa8l/1VkWdMTQEYyMsTJctFKL
NBkeqTsQ0BB3+phM32g3mPMvXU0QavBWFYTBIAwCmjE4Kpg7V0l7YoXZgKfRuHG097JwZUk0ncO7
BdYymCXN0EXdxAs9NpG/WG6m7tQcMOTVBvg4pmjqg9cJgtLEl0bMnYPCcRmnETRKWrwwIe5/SLuy
HblxJftFArRS0isl5VZZWXuV7RfB5YVaqZ1avn6ODMw4kymk0B400C99b0WSCgaDESfOqSjIZb9+
KbY5ZaBNKLY2hGMzDxXl4+QdrJ/jbk12bekSskFbCipIUCyhynnpQx2I51EjxE+oJxyGTk9o0iUr
brL44c5szBHkPFLnyoBLHDZCB8ORkDzX9noTfdp5s1b0urLkzLQgcEgVXR+cO2lDI1UxiYgF96bQ
3sYa83Q799Nm2tz2+yszOHVgiIHDA+Rn4J/LBUG4Op5Ih4OnVHsmvqrhNl8Lq0uOeG5Cyrqq0hhR
JIeJCg8vJTxOJIgB/hAq5nccyCAE/7CiszKtFLGMKjUap57NCd0zc/c+GqxgjKfn22YWV3VmRjrC
XQX4cVvheIHqHwpOdl1TrnyQ5tVV9uXqvOL81+SnyXntWTrMOov1yexhDZWGNvsyMZtG+Rty56j8
aJ2gKFTq/FKrPfQd6O11zg4gWz4/VZKDoGdsK4zjkslem+JE2odhuleTh/jltpml7Tw3IzlJ7vQV
RuKwwDB9YY1Js8JrTB/61pO5Rda8sqil6wbkB8bM82OB3FU6xqYYuM4ERmfrLzka3xFEPZND+Dwy
+g8ADJCDqih+6sgrwF97eb5qqyWQD4Ul1bpzkm2mP5F/YPo/N/HnZjuLSfpo1FVfzV+o/5j6n3rj
a7WXr41uL0bXvwu5KjXEemp0PRbSqoWndw0F09ltF1gKRZiDAf8NmcVLrgTL0hK9BUtDqmEcLVBE
5BjNWeueLn34P81TFcVo1Eylc+QOCLQN8Croo6OBsJ1AoZDjdaSXjA7ltuWpn/Qr8Wgxszi3KUVy
wlONoGiMEMsgu8uPLatBf3Gn5pt+9Bp2gvQDAP6393Lh1M73B2aADRW67XLJXWlZUmOAES8KjIiJ
mc83/5WMAOPUn8Yaodmfjp4UImAMb3pcIRYIzSQfh+YC6+I6RM/EMz3x0ps0z+mIQYb3+K7dG5v8
MHn82c0oqOqqR3fvbjtOXZ/QJDAbb+2dvVSEO/85REL+kyIE+5SCtfOjsyUef2VBeh/uqHIf3RmH
+EV9vr3XqwalG4f1oEwvEqw/JhTzSdTx2VO7s2FqeA+9bF9uf65YnN30xo4T/TKqTH0eGiKFxR44
cKrQ1BsOyeZxQrWfQ+w5XTmZS0/Ciy2Vjk3U9T2m4WEPpPdH4zgJz6UpLSh/MD31e3Fi9IPU/gmf
GIP0DcLpSpayusXSGeJRXZCm+PMDmvtG38DHyOYHO3ygrRHa6J1TSPCsTOUs+DXY2VCrAhO/i5Ak
PwkslnXcFuAF6SygA8HIQRxBxzQQNtm01k8HzO699aVEychlEd6jGxTsaer+NpLpPkcVs2t25nB0
7ZdW3RPnmXU8UOrMt8F0ujZ7dX3e55/qOiBpsZH8yrFTjd2xnHL81KwJ4v5Zy7+ifCFUvNKHX7d9
b97pC9eDMA+BehsybBUMjXIRpnGhJ9NEJPO6osBbYjJbmmZTuRI0r+6C2Yprzc0j3JxX8QscXyXh
MZAaoPaaDk3RvA2uDlV7Tt7++3JsneiQ2TMAppHLzsJoQ8iPoGmoRux7jorupDPvtomr1AZrmRmU
0bgGYEeTIcG8VYwMdT+0psqvo/HSTpDCQluAMcrjd4v8w86h6I9yCQbJdVsmQzN4OaaTVaNzFNfv
lsaOTlS/u2yNyn3OkC7dAO/0udUKSBVMyYyCaTMoU2rnrTdkm0TxefiYNn7vrhzBNStSZHWswYyG
jLeoGe+s8XfrPibcZ+60cluumZHCqVPafNS0rPWgwNLu1Sb+oQhefYCT/5cGwMzKF1qzJgXTPGsd
F7G7Rar7m4yBG7+S5pCt9aKuzyk+EPI1pACAquBRfHlFWHbjuNGYtF7GIsg+lYT55hivedviWs6s
zP/9LPeMBxcjdlnagkTO8fPO2eqzfIEyd2k2//UUzetBikHg2pCCkN4hRZbH4OaAJZQmUWb2lM4L
8+8tXMN9ANXgyo13fWYvrUnPkcnsIhCWwyOGur0zQtHQqmxiWgqt3QCmMlLSg4cpd921qs3yhv5d
ppRLYdLUNlyGZdbjS5lrkJN0KZ/wbjBWotJVJgw9DcCzXDz9oVsJYr7LL2faomt5jKPFnZCS1sYb
MqajrgQp7jNgnfzccb3eWCPYXdpYICdm2bo/UVFy/io2WarVcP52gJQN2NFemLZn+WdUjtBDslcW
eZ17/1nlX3NS3gBdMF2oAuZAuxOk1snGiF6h7kLj0erf4niTdx5y/v/uqedLlE6eKNG9yDLYZO0f
/V5eI/MFQzsLVPvJWXuXXY9L/FkigH1A1moEEfnyQw4D2GwdCwKLbvxmqehdbhtln3JGE+Oo6bh1
AAhxfBvXze1lXqPQJMPy2e+rkCglDIuQH9X6W+J8L8q3Smk8iE4CD4fzYSj7sQWpBym3LhLEwuq2
Ije2TYQhEkyRhGXiq9zYEOBCbv+4edHy9QR4+f9tiuTdbdUwbijwbhAHUz185uRLMqzYuMq55vVr
2gwUs1BylPskdV2TsB5hA+ScNR1dTE81US+oIFkXjB0/4fm51tq7bhVJRqXAJHJ7UgeGaenRLt6S
od/aUeeXvKdxDD1q4EYF2m5J9bVEhzqxfhvpdG9qb5mKcWFb+NwafdOYjnXIt7c3fNkNz3ZDClwq
Yd2AhLP1DJAzNcqH3u2E2GbjDwjLUd4HrLy384Po9rftLn5oYD6hygUMFNpWl97PwX8eJZiTB2kX
31l2u9MdENjxcm15V23BP/sO+AOiO2SWLCluYYYtR/sTh1rUoxeKDKAmEbSoaVsQLNBM/dWMCl/Y
6dM4RSu2l27ymZrvf01LMczsgaZ35xjWEXGIq2pvWGuXwfIu/jUhxRDe62lXpvh4bjuA5chECIGY
k6n9U8g4W4oUMnrCVT0ZsZQKJRA/3aGH9jveAUJ7rHd8xx3vUX9xqNtTPC924/O/uMrfRUquUvKW
9RmgyF6cYjjJTYKMNEE/5is56+LFerZG6YTaYdPZzXyxOvHemjZO8ezi6kmP4Hqv1V2XPv3/ViWf
u9Y1gErGlmaa3/T3hBzJ8PO2iRUHlAsqSRL2bjmnx0rxOhgPq0nk4t/HcxK9TIAzEEsvz7DRmEhW
QTXqZfyhrV8qd3f79y/mHCZQJyi/ghpPTnVILgo7axAjWjU99imhhpa8WOUrMctdTbI7MTSfty3O
rnR1/ZxZlHygyolauToskhFNem9UHitlZxU/w3bF2RYP7pkh6ev3rspSDBWCZtZ56EAlanYYBl3D
CS6uBu99EBKj0XyF3En7SUlMo0IA6nG95dmwh/BCQSP1izpWXjupK99rKQcGAGyGPaH5BY78S38w
uyIMi7yeF7VrzA8Hsibupl1TFFj0ChBAIvWFCpAm00wqqCYxh2DrGMn8ugXgJ6twdzeexnaoN1Gl
2PyDU/w1KM9CR20B2GgPg1WxdfRTDbGj4pfqvGpk5U5c/F5nhqRXM1Ocig3VvDKwyZDWH8Hlln7q
mudOK7ifPxoSsqOj7gv0AbqUqJ9I/pfbI2Nj1CLl4zTyMP5wIN6wISONdzEVNN1b9/3mlBy+Poa+
63VfXpq7zs/urG214RRb7qH+vnIkrlvRuKrPfpMp1X9Lta9rgzSQ5H34ogTsYOzau+Ip+wCx3d10
Sj7i/RQ8pSq1Hqs7Bl1SJOcrmeF1uXL+CfOYDUQSoa0n60ikdQmKDrdrvBF1wYOxHfzIh+CQ8NoA
ozePBtW30QqC4rpGK9nUL0/NmIXgPnBg85NNHlj1PtTH8VH9UvlfoYfjjx4U5/3oYN5h13fWisdd
TzdLxqX0qHeNxHW5wIIPM26mCMLRS7eK12/6R2uLZ+wxO4EtbG2fZ/e6cr+zfZZSI4bnbVimMIs+
oV8FFgUbdgrZjubHsXo1Hxyq+OTe9lVf31YrQerPuM8t21KUaseqV0cD+43ZjM1E3+2HYfP5TGi3
Ib52UB/VB9cztqY/0vTjpdsgQ18jyl18DJy7mZROCd7WPQnxE0D+rcHF2uB5osNG8f4cPb7Jv5Rb
+2AEqyP6i/tug84JLVQMecnZMDAQY8ME9t2m4MsDXAp4Cyq+GBuQfW0gJHiXjIBGJZWXb0K0uFbS
yKV8wTizLn/1JsN4ogProW5SUwS6O/6DBROEBwZaZ5DeloecSiWL4c4DZqSzxAPa2EtWOxpLW2gC
VAWAB+R5rhi3NZ71SazCRIP5f7/aIUi3n/Ccux/8vaS/2J69jjTad1727qxt4NIFe25b8huz0YxJ
C2HbTQW4UzzG/QilA0g83r7xFksEwOFpuMTBaHolQUREXacVRK89o6PTD5c2s8T3d4Z+lfWUUav2
oCDrFV9RIOnpuF2NSkvZ0bl5yVEgihbnZJj3eKTWj+FLep+A3xR0MZgSpI6Xfjfw0Mgffq6seumt
aGMOF9I3BlDz8nxI0ookrHoD26u92xl10l/EPor0NdXfE8uP0oMwVzZ68c47NyklnHZs9BHmgRuv
jmn6JHYYyHsAG+NduU93vUUJtJxPVooLCITQ6EomAaa7ozf0bm4vfcGpLbyNMR6DGi3eq1LmEdZN
Hg0VmuoDeSsKz80fSnOLmiJ02ECs/+CsZaYLHxiV7XmeHKAv6KJJ9nR9dDjRqtoDSlBsBxcANzNM
BB5CUJu5vbSFoAMBtnl8HIU2y5KBUllcxsJUQa2OpvvGKcfvYM9ZyaYWV3NmQvqIPBZItUGQC0q3
irbF5Lf9gxi3t9excPahKTK31GaxaExwXqYJpOoSIy5hZDJQCmVp0GE50NQKv962s1R6ndV4MCOF
N4OG0tOlIablRqN0bQ3V7cOA9BB8v8IEMRplCihd9k52X0Yvt20ufSMHhPGmASQCAAnS2piRlEkq
utprnHzDw3Kf2fWKGyzVubCsvzb0y2VNVkR4lsJGWgJlAzJIo/YKXtLW2NStP42UTX7UbiK2Mn68
5Byz9jycHNgV9+pKcnkZuw6wIsZ4CsNf8fBSdL9vb9+ia4B3HxItOFQAR10uTR2KkY9C1OC2eq1c
jCwa4DpNcMO+37azvJS/dqSwHPEY7dAWdqA3kRonsztpa+yP19Mm+EYOsI2oAGOiB5rhl2tR7Dgb
QnX2vrx4mpJwHnQt3uvJ6AAjN9luZNOEee2SHwst2teu8dXFGK3PJ5Y/317tH3y6lCjip4DYQEeb
BTe9tK2aCcV7LR1qT2QDy2jj2s17X0Ts0c6G8sdo8kEHXVpp5xSadKkvGu6cojTC2F+npJWHgMZ3
+OPFlkOyAAga5CXHwWl6m9YuYQWNwcfMXEwHxko5bOOirY5lxNo3i6ikpllfYmhLZVb8yAfT+smc
1P1oRx19zmG032MXwz8+yD+6pzhMNThwTQd9gBRCqycPRTeXrMJydKheiXgDpZLidx8peDQ5jq4G
DDj6R41XeDlXWqcf9K5z1hjX/kDMpf1zMR9sYh4DWnIgR7/8lL3STqNTj7XHiQKm8DdscQDZi83k
TrvG0agxgjMniT+Z9Vut2heQAtFITz5wYfi5BUQKUKe8/pbqjJpNj+FjDd008V+ZJaA1PrfTdJSH
5wkyyd0yAEjUysI31tv4rgc6pSiGw2B/3Halhev1wsp8gM+7rZPDO0uFFbcp+xMoW+qIRg7wrlQl
8bRXeZM+p1CKYjaQMhASe7xtfvHcQk4F1BkAz11lcxhEKJjq4NwCGHLMNOCfFX4MGfuHaxCfGoNi
s7Q6xokuV2kNLCdlMtVe1NkPpSp8jFlHGENZ5elYyNNczGOhbqECyoBn+qWhqdJ6YedzvHNHErhd
hu7USEClANDPS82QNE6s0D0903pKnIYHesfZ6+09XYi5s5rcfKPgzoJkzeVvqMSYQOdrjlPIl0T3
uwa/gGkFwxp/6Jod6dqqC56XBkDKnqZnG5dUR9UK35PMOfRQxPZur2mh/oTF4M53IL0z59+Xa4rC
ocyS2U3rAuVC4yWBCjY0TkUPZaVxc9vW0rrObUnrMsMIb9ERthT34NZbK2rvVXbM7DWWs0U76C8h
oUe5EKCkyzUlAhF+grIKVPl08LfpSJ0tpdF+u6TD4A2x+NvtdS2kMhBlQ3MRcRSBWiYZ4EMaT5ij
w1HPMYdm9M95v1YoWzjOFybmJZ9FE9GalTu6iKt9VWDGVNu42ui3ovmH0IhheYw9ImvBOKu0cyx2
tGKcj7NZf9Y594bwJVF+3d4tbT6qV3fEmRHJDXIWWQ3wrbVX2X/6LmpKh/QLV/ea9mZkW8sZgN3w
+vbUuVsA9G9bX6gkYyPx5lHBXKRjeuxyIydQ/XBg4JBSk4ba5g6ineCaPqUohkZ+I9ZE2ZZuAQ15
NdBxMyJGprvJBXg6xnp2+bLfh4m51YbhGzAVdwUTR9PkICsx95bRv99e5ZJHzhxNGMEE6g/h8nKV
ZciUlDRYZTKAX0cvTpi0/e+Rfx40+z8TUmKYiSQ3yOwqlho/CTV/TqIZ4Lo247nk+PhaIBxD8cq0
ZHVF1K5SaBhwxMLa9aGqtdHLae/mo397w+wlv8ALCNnArJ6HUe7LHatsVGR1s6i9LtKqgmYuPhit
QZLjq3laWxsRWWTjiGp4AZmnOJVZlvqZXoX4Hyn4kTRW43aktho1Ok2GtrJpO9SFr1q1Mnp1lIAw
ErJt9woKoEE26eV2pj0oaaiqwzEU9nQwAUr+GCY9weS4G1YfbejmgRNpoAzFWEJ87Jt6enLNvnxt
Enc6CGDdfNGWk0NRN7Exijq1+L8aZZmADpAYuUUZihs/DKg2iqDQi2KncM312RCFj06vV7grdbvf
ZObAPas0xdaoBhdaWpjHQUslegT1c7xRtSqETFS4TwtF39uKBZr7ydjw0h43U1+6gKm544OrqxMG
PxTzaFV4bdEo64o8MHiqPhkD4WDoHExjN07N9D7WRMtpbyflozGhP06zIWpDCmH4LHCsSLwO2aBt
uypPvyos1ryxiwkwR0oI4NPtL7705gWeCkkFAh1GVeUHqO5CYSez8TBUbdM+xmFVnrq+bvcQgTbf
AW0LE1rzbvBLZXBOoHBNOB2SUawco6W7CgyLqMMgtQBRlRQMQSCYqFzBr2gTlRaj8Mz+xXCCsVnJ
B5fu+XM7kn9jA41xyFF9cWoGsd1N4aagIfKr/kUIZ2Vr19YkhQbo4WaiTZG/qHlMO5AXRcA650HV
rHSPFu1AEg66uwQPQTmWd8xtDb3Bmow28gvu19Z9aTrU1na3XWUpmp57ivSNMvTUyt7CN0L+dRxS
+znl3fa2iaV7Yp6nQUUJHNmgl7oMPz2ecY2JCiwQfpo3dSB9KzDmEoFASsmKzwJjPGHi7Euy1r5d
cgvwkaBSBtfD7OL838/yCtftFWHMW8i1ox57hcKojnJjku3QmvsHtzi3JZXM8i4ZcltgG0uwn1NI
vuYbhaivbVbVz4CqG/9yss6ydcnjWV6NTWajeGa54SfB65cyQL+aOnNoX9jPt7/fsiv+fRpILj+C
LaUC0dSc2kJSktGapEGpv4bR2iZeM9s5oHbGoBCYK/Hqwuvt8osVk6amrqLicG2bZ8frA3Gn3ZE9
p+YuPIIQCA009c7e6ysLvL6HZ7O2iuF+UD9eRcuehSLvDRM5deV8xGG+0wpy70TWyj28kBxe2pHO
mmYVTlVnsBOB37ap3oCp3RMUexp9RDUNF6Sy1UX30sRAqfUNLdvYA+Hq2+2veX0aL3+E5DqmnWsx
+KLgOqPx0IWgEjabIMnMo0IYiFCdwOpNv4D522bX9lhyIpHqwNBXMJvWBm1ag5aaHeRriIO1xUmh
xkDRiQkXVurMc7CM4Q0XvWF8GcPvWXoHSdSVVV0fjcvNlBxWLUhaRfZszwwizOVEHnc/1DXA2KIV
C5QlM+YPdTvpk/EsUsE3gEQbA4nqsMUcfd+h0frl9he65mWeT9+ZGekTjRNo0PPZjHk/fbE7anzi
2lZO8aH9IPv2qXwmjGq/1ljdFwrZMIv8F80atKpAV3p56MFk3dgYCcfpQ13UhLDhof5tE9/WH0RB
7cwfxPdxjSz5+mq4tCmFa9Y2hj2WsKkNmzT5PVgdFPI+3OTUrurbz3/q8kUIphiMQAIVjdIhpqMu
l1dErZ3XDQ695dzX/L6L7mvzoS3fjelJrLHlLjnKuS1pWSAkn8augC0ThaqIBGXom0VJlX5/21XW
1jQfw7ObNdbMuCCo+qEylqEE6tCq+BkTfZPwlhIO2cTOCW5bXFmZNZfQzixOEGyvajbvYvlQsF+2
eIunhLrqSohe8guA15GzojWFqr30sWqeQdDIRj/YslPqZCfSH4CvpYDL4VVze0VLAfHclPStBjMb
CjAbIyAm+7D4rtp7i/36/5mQPhMvSlRWLJjotcHT40el/FEN/72HD//+u2Uyu6LbgMcqhIK4h9K9
GSDhr32tsYC0CR3yoLnhGhHMou8ZSIsxY4D3rEw1SdrSqTG5DXuD/j4lCUO1Y/DrfrxTM07Hxvgg
ru7d3shF7zNVFEYJ6sBXCYJrRhqr+xB9tqL20/kiAc478jPz5V/sGHPPCzBykNBdejkrtBqFPxvF
Nt7vs9RLRvSuFQYp1hXnm//QVVCaATNzaQ81I+mejEGA3zQTNrES35vyDkk0NYrtgJHS2jd4oK3J
Ti6eqzN78wafHd+85KzXB9jTp13RU0P3WfvV1u55ucK9uoD0mIm5AANEOZ24GKW8tFTrcY/Iji3s
791Tzz3tI92Vu/i+PmRvmtcoFICWR9Ci/nK7Xfq5JrW0eJmdm5dOtdFEjerO5sWmOHVokiWUf2Z3
yjb2mx30PP6rv6DLg9cNKtxoyILB53Kxeq4ADR0nULTRto0d9O19OEE2dP8PVjBrgBccttWWdbJA
VGfp45Q1XpXsButI2Fs9+Ir7ftvKtSowshtgnUy0lFXwyP75smc+MvbaNOR4sAG6p9A40PHvZqvd
GSf9ANQto8W2ATn5JgG58MHexz5G9u8g/rLy7r72VPwKsOKhnmCo6NnKW2q6CXgU8bczoBTBm6/R
vNxExWNZr3jq/Icuj+ClIelI9A6LgFXAcgfjB5AIucA89ufKlq7ZkA4DEarTKikWoz61x8oje2dj
bEHrvI29dtdt2DbyyiDdQvEYAMUksPbq1gnM+7X31UJmaaBKrKLEiXg9l5wu/dQcp7BX0Sr22Hv9
AxyVAGE9kC2jyi874Du0SO+1w7hS7l94bV0alY5ibLkDZM1htP0xeqVv02lXH2Nq7puN8q0+jbvb
m7201+drlGK35qRqpAiYS8Yj+jFE/CiylexkbR/lLKgrdZCeT7DxXu6de5vmTwrVVBoeP1yQPLT3
2v3T/2tRsuTS4HZpq88Gof6VWHtD3Sprmd31VXTxmSzpUTzmhR2GGUzYL8YH0ke/pPEr39or7rAE
Sz73wSuoqIoacjfO32dfF1QDDs7TNtnGfMVZCIr9uOl2b07AKVQAaRivQoT167zlcp3S64oRFprN
7I59EHrR0Ty1m+RrHuB1dTc8i12LM2jjLKr7eH/6PTzqD+BbDOLPEI66xrS6uhdSkCtUnhhhi9/C
3rvA8KNjsuEYjtu4AcaDPkFt+K5sk9NLdN97yXbt7bVQ5bncCSnyQWzFstL5S4wHEoRb0Ni6oADX
gBX8ddSp8wPl8Sdnt4YVnvdXjregpJhvF4ug1S7FoFKpRtDqOrVnx+o2a/O7mhUr0PelEHBuQoo4
gH2pwwwRgXqu2JUl28U4LVXHVxBYS1cULicUhSHsAZZjqRxgG1nbFi2y0aK3vqcRJDua3B7ui8h6
7vvW2XBLX7lIls4oGm02OO0xSYDLWY7foYN20Pzeg/Jaxk6TS7ZCBNG0jyKDovKYr02TzT5w9bX+
WpRpHcLKUsdOzK+j4p0VVTBU8TfBZ842sYYSWDqYKHvMpXYHwCj5ctI7J43D+UGhWeQuZe0zyaHW
qFTkdejD5w64j4KMb7fj6uIZODcquUqjVhX05ZEn2mx6FCVEKnPnh5NMoI3/NmKaM2XxZpwZnotR
eSJFcwK311a139QM8yumOHDL3pQpe779sxY8C7pI4IgC5TswfvLzt7BY7UxJDMCw8hSL+wRoXbv0
CR70ThzcNrWQKUN3C60hlHw0sLvKTxDw6KhuUSJ3jRIMCgOUXSq+JkpaxuMmxsPeNgqNqmCmgiL1
M7eSFfuLZ/Xsq0suXfG4CcMcH0Brp03Y1adZE7qIqpUPvehcWAmZccggC5aijunEQKINCAn58I20
mBIYmacmIEp9nIZdYyv09q4ufED0/ud3qmXhESR3lFu1ntTEwaqy/Gtr8I2jVU/59JsLA1Jga1Mv
i2s7Mybd3BVAf3YlYCxs0M3l6S5toMLokeiuafeaE61kP4tf7MycFPZqVsdWXWMrpxAEwKIPEowK
DLGy8gBYW5V0T3do2ygiRDgYMFCtGN9B6aGo37XkQzh3tvLz9vdaDHNna5rXfPbmEYNbu3GDLSwy
nSJd9av2Jxv4PqvWmAbXLEmXbqPwOlbnFz/hvwuArRWdps0rBx7l9oqWvxIkADCmCZypjDUAFMu0
E81FZcEwKeB7pxZQUegw7W6bWbzNEav/14z0laB0jedwiTuwbFPVD4tY2409W5NYWfaFv1akz8Nj
AO2dDoshDXi37Y1hfxGgLW+3AIBWztfbS1r+QpCPcmaNA3TBLn0BTIOTGyrw79ZRwCqD9yBQPAbA
FhHXVxKVxXUBXu0ghUCXTY7zFRk0IwRpBIqCAAKQZ6P6sAeFTgW6v5qnralDLEUllKVVwAptTBrJ
c7TcmEBqFiHU89qiaX2qAVUryqdRfKnNFfnApU0EoAYTwrM2HdChl5vITaT4wFugIsIg8CNqhjxa
T+ItL63HDKCR19vfbMkNoX2n2VCSBFhdJiETvCjMvGWYK6qTINfZaWTD5rYJ/U+uI+VCAAKAhgxM
NZiyk6GZSeHko5WmjeeguHWwkiT6ajPQv2ltr04QT0rTVx4qfaAarNgrsZH/aAuHQGEtLF5Ka1Bf
YwisnNjImyDlCniDkthCIcdRjr1Ri1PXaj2naE5im0ojrX4MTt58SbPB8KxGK79gbsyJvEErFZAN
F8OnqijWc1M59qnO3BCqY1Cn0gQbfsUdyY3TEJrRntlznpZNKvlNhrZofCOL9H05DUrQsynbT2oE
FuHWTa3wzkyj5GiV6CdQyO1amIcVLZTDx2EkmJhUTHCKpKRwdTC36CZQRVNuRgGoNgxOG9Vu8Izo
oz7IVCICvCTFbwHFmgb8f0kUe27SuYYX9hPfj5ox3CWakh+bLO9fnXQq3xulegOK+hGmxG4oOKBG
ozpNgra2C2RPpOcZcFK6sYlFn33r7NbxJq3Mnjv0R3escbXYG3Xg6viAjjEg4XFdBiZJIdMx5ioB
bCgzApKoyV7LuB5kGmp0xBjsAzxJCbiom71Si+pgAaayH8HCLNBzGKKgFZhX+ZGGncYOZjZlHn51
6RzqlsRFUJm1DZx5NOhemxa5C/lStydentVQdWmNsXwx6zh51jkom42pEa95WY+0VVx3Mwiw6NLK
Jh11zEb9NowJ2nxdVozEN102YOQ8CZONbZjQx6pKwV66qWmdlywbutETFtc/eN/mu9IcSs0jwIVu
ek0bf6o2AzCg1soyyAECextdfC5f4yEptlNlwqZeW9GHiSkC52Cyyn1F0p3vRsiH6VDBqULjfoLy
i0sB5SfOjmtdexx0kKEdGnQWMLk6Q/x5pYKtp3Cd0KIGbyGxW3DXnmgXlyjuGH0hNh3n5jsUkVLM
emacH5RcVXcVdmrTIs3+WWelibdSqtucpix8tQSGVcWgtvcdZB43EcLXoYl4tQuV1j0afRbrsMrS
xLfVlu1aDEo+10447Y0eXVQ6DbEWFGEbb81hAiqidAWGbiyrZ36Z2WIv6lQByjQeMFUJ4bHfRiwY
NNxEjJxC6FDJJmwIj4aiZC+qXfS/QO0SB6M7gbqlL9qdg7mVX5BRA1RvSJzpLuVJCPSFZTxVjaZ4
cY7iNzWw2o1VCUyRTwqrv7HcjXVq5yX7qicJGlhlXDr9Y8h5fqjDDGQqjtpmT2bfuC+tXrHH3ODj
135sRnujpoa7nXo95LvJVppjpGU2bj0rZkHepuQJyCe183tHybRjq2bls6W0/E5XSPK7sJAx0X5y
0fszMdwQOIyDL4ykjuhf2p5jbhXo8gOZ7NHHyE0CBizNHoPbgXJp9hs0SKBWx8iVO/MoXsb+3rVz
y2lAaQnOI9VXpgI6feCCtV0f0lkBrro3q/plZjUmDhEyIUVy+BxZ4fPiHrMMnys/Zk5+5aB9/mOk
BKVR1bJh6XwRZZj3wCnkuZ/Y34bB8KeO/S6qHxWzjlGIHKyFcHqz9qpdfF+d/wApd8k0JXP4MFft
oV6Q8M7vKgxiNrpX5ybYz7WdabYBySKw5QGeaLgfKxswpyvXGzCXKGYpJaAQL78GFNcSzMbh1iL1
ZxqZftREG4M337rso4CsGK1FEbSkYH5WRtQth5WbeSERgCje3OW35seQXMcHSSl0YOwK5tvqwQq7
TxyVg+AHjjb1ykoXxjcuTM0/5SyJL5RustuuxvB/WfmxG6hJFaCoSWvVG8U7ibdDdOj0lQR4IYWb
+UjxpMRwOMRopO1N1QzzWA1uP47Lz5r6d6C0d9OkgrWI215Zp8/K+P32QhfSOEw4gFgZYG88Z2VI
YsQUZco6mIwhRNmbFWV65CnKPgQV/Jr+5UJiBfw1BufAGg01AFl3TvCoMcHXj+qA8QN0SdRekyxc
8o9zA/P+nn00hEG9KhwY6NoqBkGJmZ94H37JknTEEymr/Nt7t/As0gBEBNIbxQ406qTPZVoJ7m1r
wucSL3X/HiUfjKyUBRe37K8JmR0pGv+HtOvakRxXsl8kQI4yr5SUpjKzvO0XoUy3vPf6+j3q3Tut
ZHGTmL6Yhx6ggDwKMhgMkhHnQIpeGgAxaiPodhu3EVH8CYxgs93cB/W/oQKhqz+sfteZT3/xMI0S
UTx7ofwekRxNUefTos3QeU4SBQl1FGbU6rDLVw2VFOU1V8tjH7Z3cxjSshpEZQy89aQRNLlAdIWA
p5SZoERLJ7mU1cbpG4X62YeceUjUpHD2mvRxlAWXDLy2UDiCjT6e5bbNYJevlI2TpLZ4mTN+5G6r
0vSmflGukT/ti6+qpZMAj+ftKP23NTRBWWhIZoY176qu0ZatMVEeqwJF+h+SeUBedNnJeSgErHTo
IUN8wEH/fPK6EKc8GTmnE+c3TQ3l2hFym0gh/n3VnYbW4D84zNolpd0OUSLDGrRUyoW5a+b0WCBF
TXNZ8ErLW1Sov0bfLES4cIPHuMUo1QOJQ7gF0o1jas3HCfo1l0eNt6oMvEcQCEH8PkWej9rUyzpS
BbiC1JkB7Y3cdKsx8p1cxXv7ZSheC6uC8hesKxSigRKIGTmcMSqJZDayEm98xWnHyLxDu6083ZkP
JQhTjAd/Y3rmEx7d6VTQ+ioX3DxwjV19ADOeg10naWouH5Cir2S8yvOfiaithne5vrISlNrnI2oP
lTYmM0CkHeTCKu+Uee0HWFq26cbYF5/+Y3M7vIAnVFCNwXtxBi544zQc0vF4z/g/MfWuziU8bDU1
/THv0Egd/QgVJ9g/VDJVd1niCOtNlp9ks6w1JDOhGrrHh8SHqbLT75Vd0LnGbd9S21Mc6c3Y6ffx
lXot3co70bMtN9tGcyz+022QjrKvUCoppxCk5Y2jb8ej+oR7o9iNtv4OxQRbtAlV4Peot8Ph+bIH
c9fjCnX5+2rbnpS0q+x4oXYdbxOZUF8VVNYvDvh9QP+YtTjwCmC2epyKAwDUxxxEEYf4V/4cbeyS
Kl+XLeFuAesBXKLpCinPjSaJdAxgBlq06/Y1P0aehGrKDdnaV+02ebmMx195fwxjnDMIg6hvJ8AF
qNADSTzVK9BbDo+XUXiMY1gDf2AYh8T5uDSVHjCtm10TKjuV99pDVmzvP8ib92YXCczitTqdATIR
RTfGqO9Bdulon6jizU6z7KgD7V6bRxBgaCLzeLk+bhVxrtB/U80xZ0xo+iqxuVALo2y/fW226htq
WE7WDYGSmGAkebupqRgwbknwcYg5948mbip7zgKwD+6De+2hd1He2B7jV2sf3uu61x2sTfseb0Uk
ldyFvcZl/DLKDS0J8A7qKJ+JFz7nbjRSXCqM9yjKJo56rf+IJSqDN07UB8z1HRNNQrqNSzdoFDEu
akRRFRbo7XS6WK5Anpvghpq00+RKYSztw2KA+XOF159SIxniqqXHD3MlN0/FYCqunynjrtDm/FTW
pSxS89I5cWH9bYxft7NV52gtRlzIe0cNxn0BRV7BjHOdC/Wdy7HHXMoYz2e8kmPQJ1km8ppZx8Wf
9qBUb4Ma7pKsd8ocJQXZz7KEACEJBbcVfOP+AWYZIeHuVhNNGHg/VjaDGW5yJd0KjOO68x/j2Pbr
0MCd34SeJWe4Ko/KV4PrF2yT8hMYmYKfR+k0v6e/ZKqJXkR58Ry35v8ZU3u5p1lF2XYuQqU0CEgY
c/m5LdVd4Dfb2UThm6mD/6sKHKsybptSf7tsLy/crnGZQJFqNcp9ZAxpBs7V9KOSrszy6TIEd0Sh
EIt0DjLwIPs4Ny2vptEyfYxohjIC3F+SGwNF5PLrZRSub6xQGMfvIkkHs+syb9GXVe47UR08N2vC
Sx7I7VDGiucoxuvBnD3IUYCsSQNxYeigb9a8lm8r1/isNva+242i5yiuRThiIq9fGs1+35ytXGI2
cqThBXaMXn2WhmMiC9Yxd+rBF4uOMpBPQC3vfF5qNBCYowqDuhricdIICaq7fpbp5Xnho5imDBKU
RWCFGbZhCBEJB1gxNffF4FXTbZ0ITo1cCFRm4FyCmwuZdbBAsdq+HbDZVdATwlkcstwyjYfmb/x4
BcN4GBiX8bvLDl7Fe6InNPN3uvEsZ4KjB3e5rGCYAbNTGVfzy346TbusPCbmvpPcRHQIWD6WzR+X
apb/GzOdOXsMdpTPaQAU1YQi4yJHkJquDZqx0YOexWUX4G+YODZCc9fGvsl21kop6fWhCkGI/G51
XtV745UFkdhtehW5ltfH1Ord5RlIENv4S3aFuwz1agUpeR0rRr3gXoH4/0a6x3nuVHROe2o9sFu/
dbvLhnKnbiFeQgsVWMdYdl9d7oxRa6LWiZVjNBOHxMk+rr8SqRQ8H3OTcgiq/AeJnT6C5x0L+zCm
b3K6cmMZB1K+KBN04SFlUeCyYd/Gd1lJm0BU3sLPu1bQzPu/ViuDKXcw0gYXF7VfwgflPjslUGfa
jQ6eFBPJCU/yAbwLpsCPuD67Qmb2yB5vEwEkB1snCVFTeJ9BWq17HrvrLD6OlajFilfEDN449PhC
FgPk0CwfnxyHaCauYGdjus1JvvLxSHY1e9OtuS13eGw8aSXNboQ16Lz3CAgUgAALWl64NGeWv1bk
VUJm+Gzr9i+I/dR/CPZv4cnezbeXvZVHhwsL/4FinSgeLDvwZ1hYvnaesa2uyUfyszhNN1CkmDb6
htwmG/lH8AYVWsHWw1+ZK2jWiaZBK7rFyt5VqE2zbXowr/Pd25PvFAeh4/B9dgXHeI7Sz21a/x7U
DdQndre9E516ajrafUoDxzymp+xDVL28pDXfIuwKk9leUxm7eo62SrTa3tTSIZFv64FKBoqAvMvz
yN3+lptMdJ9CWoWl7sP5OM5iH9MY2ejRhgjFYH/04f4yCDcZWYEwoTQx6razYwQcifhUGe/xSnkZ
gDdcS6kPWD3kpV+O8QiImWaZtQg5zXitacEDPgfpqRhtJyibbW7WglcIXqhewzEeEbQa+vNKwEEG
m6Z6sOnqk1RuMlFPNPeSbw3EuIFajzHEiDFw40bbxwWtdoSO7ngYwC9+QEUd+dEdpN1A87tRtL5F
Q7rM6Wr7K8Hviht1QOtb8okagYLObuLZnn5Tl459p2/SbQBud9+DEs9/N5mLy66QZehJa12G0bWt
9yy8Ss3HKUXZw64TsczyfH89uoxb2t1AhrYFEEFNYpXTItyqQyywhrsVQPEADXNLZcf31u8GSm3t
ksNWuRdAeN5KD0H6Uuv71KddfJDDewmiUdC81I+x+pjkjh8Krvt4U7n+Aib3lP0hNIflFrPNbtLp
ARUEFFUseHSldiwikOSNKYp4EE6Wh59v0j2mnGSzNSI1jKYbVfqqso0mejYVQTCeKdVNr0oLxFQo
d3mMCzDDh2JF6Vx2Q25xwdoUxg+THix+4CDEZgoas/S9k7xa9YLil0ZOKDt2w8nJ7JuxF6SBnDwF
bgLOYBCO/d5gz71/HocUeTdQlbqiivLRQ/0ZCr+68jCC5j/qBJspJ5SdwTGhrC8isK4rOP5oQX1b
5bmrt/EGtLQuDneCAeXsAmdQTDCbcVq0BmM5afWZV7fJVdD8lULiavAY16h7ydSmFhB9djMrL5Py
YM0P+V8cGWEItGpBnIk2ZrZTpBqgcV4sCcE4PKAIh0T7vBVMC+/Gd43B9oYoUgvxpBL78mSlLtqj
XTvIKBpK31qzAMNP5S1MbXM07qpouhM4Pn+i/rGPJdaaVHW0yQBsWX+NS29IrtJyV0TPc+U14VNA
dq32MFX7oXR1+U4zBAGTE63OLGc8MtFCXYfOWOtkge6E8lcNLuskhFh8IT8XZe9dNlaExjol2E7T
ZDl1dfatov3U+9ixcjDWZweUcV6G4p27cOeJ1E1HZ7+OLuPzpQ3CbLW3fFhGJqTLlXSU8bQ7tMFt
FYd45vXfihxVpq1yj9euG0uHtnXyevkTOKHz7AuYnaDILMlWElgbj6hMsqxBQYFbrTimUomIgLgD
uzKWOYoYmpx1cg5ju4gcQinYlDq50mzI1KgpuIG+/sYwFJ9ghwUDNXsdJQdzmOYKDCPVXh/BM4ii
xe1lCL5BfyCY2JJGfeVLIyAUVISOJi2TGfetx6TfxsnzZSjenQfm6Q8Ws/UoaggmAQXJ13SFhzP/
pGyak/WFl5jbHEoOV/ouvRPtqlyJFZwq4JggnESBIZND28qYKH0EzPax82K3oO0OBbBSQCMHz7ye
ts3c0cs2JQ2vjGv84QjfPWi3QsERDrvBwpj/50OYAFAlcEtICmAub1LnOTmA5iUzHLV1rSM6p5xp
9564ZUWlx/xJ24eC1J67/a7AmXggo9Y3qglmeUp39eDI2qH1oYDrRfl9aVSCUMfLDc9MZXyqGOvE
HoplzDelC1aD7WszOv0udu175b6F0Is5bX3BNsx3LgtUPSoK+u1vOg4Y3WpQ5UVu1zBogx6jwlgq
oWcKcsRTShpK0IqnQkHViAII3am0UBO3I59opxOcC7lLavUlzEyHoTI28yIz3KFxbDjpdg5CK7RH
1+4QijbUJd4wJ2poaP+xmpnYyCoTiMfDav0qP57wKtPfxrftznjEQSqhkKlzok33Jbl3MRp2Ly9n
kZnMLMvqYLdGuEj6mahaMNB80iZuXXc07n+GoC+/jMZPHVaWMsGjjKHlTkrATdLLGBJogexrc5f5
ILbSH23jFlwaNKoENnLzSBBrQ61zeW5gOx2lWTW6ogao3yV0wnU91N7uQCmhFLnAvuXzv0/kH6Tl
S1bHQ0IqEE0tatEBHp4i8Fb0eKk1BWGADwJ6lf9VXGdTvMhq2oTIUEkcWqTCYHGMG2sTyo17ea6+
w6DdRV3GDK2tEO5Y/r6ypcBbUR9qIVJiFGz7RuUQ0AMkuQDle0w7R2FGDMXgupyMQJHjz0bxms6t
wk+SeFNS0TgWgHGOTedoy2pY2USksc7MJEL1St/QadFsvZVNN+pRnN240G3tSLkx2+coKL3/bjCZ
5EbtKhl1XzCz7bZqfBjTnyMaty9jiIaSyWrQelIoWQUMW0UrwOuQ7bN5a/m5V5vqZjYEfA7fY9bZ
UP6mOFgP5VRHXb9MXGZ5UudF4IbMvyQ/3s8qum9spKjby+ZxaufOEZkkoLRKKYpqTF66R2GjeoXe
oPLYHmwvpdGp2aC1Q3Pup81Tuu2vBkqoKfAe/dviPsdndgRiz35YJrBYSlovQI94mws2gu/BeEEg
KmjlkSrikHPunn0nEfBjxmg0K567cG/ah7Z6DlPP1ASmiIAWU9eTN0pVgUe/BsRWmyr8muWrfHTS
we3QmXR51r7H3nOTmChi9AOEoEB25cjFJ4inDNNJKxOiGIKYyJ8by0TLIXIHtGCfGzTFaOdMDTQ7
xKgezqwEe7UgH+Cvrj8IzAqe5BA8LAa8b1ZiOkUVHSLw5pr6sS8kUDIQFzosPy6P3e8SvvPtZBm8
P5jMikY1b2hXMjCjvHpB21QBzdW88mTIW+1MlExotNIlDS2I4BL4BPtb5lhSVR+yLEXNdh5J2oeK
BrLPbiykY61b41EexvKH3obpfQ8l11MUocqKWnYf7bK5ad24RHpTda31Kx1k/7mb5OlDVzXUalQj
usASTbIdXGFo6AcMgl3Qmv4ma4mGe8PSTk5mH/Qnc5qCfSQbkBZr21PTRrjJmwoceypbiz57awJx
TmITdDg1+s9QrmIUiyUZqJFA/x1r44MM+ZttUpEHbZTsnV6oxKul6LawIxFZP3cNaGBWM9DZBmkq
ZueRctWsOzVHPZ7yhl6KSYqoqVE9OY6mIPhzsh7M4wqK8U6jHmxLkjJE5ljdG1IM7uVdab9Jeuwo
5iEJSyrrEKEWJNO8CA2RHNVG3au+KNKcr4mqG2Ip17EmwM1N6ybdTHkCdZFuX5N8GwbxbsrQo9DK
L5e9ljeuYJsGMwraci0IQ57D5igGRA8w+p78BovdRLVUjK63svmIffskK6Ja9CWAsGtkDceEMj80
iSQvbVYghB/SxmuspxjHoss28Rb/GoSJYmZt2XPRAyQofuK1IYI4U3pX1QpNi4PqG4LozLmMARkr
tgCIbymLxjwDF6Wgvx/tEs0JCehe/PfBoiUUCiCZlgyPHdZfg1w9n6g9tdRXPi7byh1QaPos6GjF
YPXFUkkvY6towQelfkFqz4nml7YSRDbueK4wmEmrMqLV0DTBpIXgm523Q6C6ZowM4k3tvnQRlTvf
IpSgQYIB/GdspY6lJUVABqz0XAOBXWh6+sdICkE+xNuB8Jz+HxCLqTtJBl1Gf22BdLlonsOcbPLa
9v5mZv5AMAmQUc5S3kmwoykjL7QkWk0QFu+/LqP8P0nyP7sOa8nkz2ZtNNh18sCTyqW5lmYx1NK0
10qmtnSciyf0jtq9aJHxpmm127E0h/kUKmpXIFVAnxNeYiXqIyQmoloLEQqTxUlmms/F0sxfTR4h
neP3m9D/+TdDCBpRGe3SWCNsXVBQ2XqSTwDp4odg3srD00y2Cbib/GCbRRup+ajDp2gQ5Fq8VYWL
uX9QmR1Nl9SiqUeg+s17VD1HSuzq/UHq91rykBARoQl3IFdozKaWmhEq7zSgSdJbpH3qiU1n4c65
uDQb3dcmMXvYNBZx4C9NrHF553c3qn09ygXtiiuwvzZBS6H/gXbvBNQIl2eQt4mtd+zF+FWCXIZ2
ms4tdmyz9rfzODpZFELBI7iuzendbLK/SPyhXgDGWbQ6oXuFgbO11o6iGPGwV57bxFGNGGE3dq0S
p5hexGLIc5M1GOMmWqvNapEAzO4ffONWsUp3IB9WWrjE3Iet4IGX5yZIstDzhlQAgplM0PI76Ln4
yqKODQbnwKwhYEO8PBFsWss3s36yRmFWNSgeSEEabFqFfe0nuKYzt4l6G6cCGF5KtYZhcptuAL2c
PgMmmPNd2urbpu9orVmgAlNpB1qDfLyRFVGrrGgImd3STvzAHroFVX2zu19qe6Xaj5f9XTR+jANG
EL9uVAUQ3UIXBN0d9Hha6tuY64dGub+MxTUH5VlER7MnRHKZwJGbKTQ/9R4FzfAEWYHynE7e6kj0
2s81CcVmv7d8HfISzBJui3hSOsAQHN2c0bJvu1L/BYqWbTb+e3pllEWijRQ+jpgH4odzrDqO9Cpf
RGmItbtRUYQy9NdalNLLA8dJMc5QmIWbTzpq6QkaO9N6V84trUVpGce9AYC6QBkSIODBYdx7MqZo
SnwAkKRxsxiMrYq+KbrHGbRBsi99hk1GG8sX1AVz4hHodVQb7ZBg95ZZMiTbDw088LeLZBuyJtmn
o6HfmSAliPNjeyxJfHd5GDmOcYbH7ikBHgvAMAI5lX6j4aK7KXZptp+bRGAX5zEDXrEyjDm+56Fh
pE0IIKXal1BiA2GMsU1AAmQ/QxxLRVVPmuzGeEvmjradhUPgLPAYzlJbf4HJJKU4GJGhVPEF03RK
p4mq1i7Jd5eHk3e6PQNhInwWdDgdLfOXSJPng/FDj220ljbHxs6Qv8Veh2gSKsNDgSOPwMD/BxwE
+GBRV1F8wqwJ6LfN06B2kGlC0kjAdCNZmzR6yfWHBvVMvrmH6AVFv9Rlm7kLxf6DysQWqUzVQTZ7
tH10GyVwcxWSvs1GrrZBQUuw8gir2vkT+QeQ8dnB1/JMmmFm3Zwq68YenWoUHGC4QwnOBwXFlugn
hYbieRCbdNMvg3KAu0Ju7nq0w9GVqwlU7YqG51XITlOw5neQ71ZjiLDOBlS8C02Qd/HsBO0AmKqh
mmYgHTr/hsxoJwna5zWaJCcky9CRm6/D4v3y7C2GMMnCwm3wDwjjM1IKJZS5X3SE0X0EdchU3cpg
9TSdQUTYwCmSBIfCCooZ01a2a9D+wB5j9ALDGcu7iLyE5cPYbm2I4QyllyanMP0AsfPc7YYUYuw0
ilzVfLtsMi/mrb+D8Z82AusCCoUR86AiWmrPuTy5yK2hxvrv+QdhMQGHBHqwIdjAXh8keDYiYaXC
Yo2gCm4zqZJTFpvL5nDqns9RmJQotMsw1VOgxCRzlcYdpw9LvurlQ1htfXKAmu/GV49RclJMZ+ze
SPLLnz9AgHP5M5ZR++ZIK1sZb51KWR7aTkHwiTxzwnQWTlcR2oYm3olxbykSM+euDjSkGiDdAi0L
258IRVpQSJnAm2e7dNOG4H3HVN9JS0SnZI2Xa6CrhSxdLUtjGLN3pXEVJmWIASaorQX9r0soXsyc
BJ3S0PDdz+jqH8Cd3cU0/VXvwBh7jF9+gj7jRr2OXGWLzewFpTRHeVe6l8ecPwb/fBhbfIa71Kob
B3xYZT0kfki1eZ+I1N14AQKKqmj5XcQTwSdwHoVmDQrwaQ51oqx+rmTEiHjXTldk9hRVVGbBG+c1
FBOLogm1LbMGc9rGk/FukaiiZ0ERAhOCsgq8ackMhCKbaKNUNBG9JnF3jrURTHSJQfMV6T0gIjSQ
1YdQ94bsPZR3MbqkpSu/OSqj4L2H5wXQFMTriL1Q+7J7FWgesilWFi/QNzI4vqOjLYLgkLRDuVqF
eO2ico5WQsYLQKOIk0MML0Bt+1Wzaba27Taf0fZlcjuUGmWu7/gUL5GZSZtd4UmC/ZgXstfwjGdI
BTTrp8XECKqGMuI0MmNTv4rmv8FBrr80zKFlkuWRsIxBjpsIZk7jTQQewvjDKG6I+vDvl+1yovgP
yuKlqwsVWZUGG01BCNhoYTSknRGUTiMqGOZ03yxyOiC1Ng30GOH/z1EGNe3MHswmKM/PriV5W48j
tZ59sOzPVCPFIbFvM+Dr1sZOPVu00njwkBnDFTAq6fHgwt51pJMRhNC4hlrDeNPogzuad2b4QsZP
NX+UIJsyu41xZWFRaDdqIUhJOct8uT5CLT/Bg5bCcp80Js6fUKNFf7wsoU+4coMGwlmXJ5GHoero
YgET48IvxGT6HfSF28lGaQu4KUHIMZENZLoEpzPOngqWWlzVI3XA64PNhCsUuRlJDZ4ph4QWnSNv
nnVaW79AzdigeyuyBFs4Z5WdwTGhywhBFBot9dLSEG/A/nvS0C9c98jpybi7PHq/tyYmXQBXHJJL
A8zrBq4+zr0ztPS+9m1UBw1XBQ03g+OjkpGggtjtrootqntnWngflltRct87KLBzYhq4n5mbHDVH
puZbLTCeN9arD2L3UslO9WFeypXmDkzEPyczdBGywzqlfQASh+kvDsS/yfIIlBR1tOcxy7MPSKGb
OfCUpTdOcjLdhdWfzWu4sxP6NmS0MCn43wTjvvzs93HXUVjxv7BM7FGhNg2nBewzOMVkGlS020LX
i/p7/TY6zjt70x9SOoK0x/6BK/qMvtt7MKWgKE2jwab5uC5mt91Mju9d/jBeFovxgKQDyh3h8eyL
R9BG6HT18WH+k7Qpj4HbfnYVtVz/GHhKDUGSiSIH2YvafnjLeA2rnvuhH6SSMkPEwgkaCAxoIL19
uWwYR0oKZQErw5iJ1uSB9JUJhPGzd7Wd7kXXxXX82jxFjv9AcAdMgwf9tUQ6iXIE9yr0Evrrv/wE
ZtKzMiFBGqBKbnIa2oF/SjlCj/TpNjt9vpUnsh1eQJ1M3yXXosSdDqKGEl610tkQMNmDrQYB3lYx
BNLuNN5kvyyn2BFjZ+0/X4utHFM/p9IP/cF6sLfm3US/LpvPO3iewS9xb7XfjjXqiPQI5pObG8uB
WsiH4o60oMHdp+KUUNzRnHqkAr4CTs0w5t2EIBr+wW7ERjg7Ad1tNi9Fs77XlBuiRrgdT1HM6+Jh
FDy/UnCFp0PoL1ho4PgRhd4oegjg7sEa+v8NGZ0aMoofzg2H9FxpmAPGfW5xuNZamsg6RVB29Gqr
afvCvrEaGnSoEsqvZ+u6FJ1/eRsKCkB12E8WSWNmj5RGdS70DvgDOVixG8T73A5wH/x8eYJFMMwa
HtDDoDZLEagvIYRVxVFVjE+pDu+V1hfk2irnOKRqaE830MO6aKYwJoXolFDI4kv2jY/u7XDr31le
uh8frUdlq+166CdJp/zXA/lC1rHBVrJp3ImOTvMiWlX8iLn6FMbsOm7MIZAwusmEZQtKpgZH03iT
gboCgCMI9Wm/lTczBOoujzfvjLPkPAoKyaDXiMuLc78aJ0UOFR3l8HY7ObM5biXVdtoaUztmMw3R
UogL1ve21Ty1GQQ7GC9g42pch1/hJP7tKSOVaq2qJiwrNTj58s/ev79s3PLt7AZpoFtMwXs1pw1U
nog9BMsGqYbTNNKgLMxgMypBGjtNhn6uy2gcd7ItE/kdbo0XpXFmJIkphzl6MVE52qQLL/pDVVtO
RFJqQWKoFN3CL0kVY9sZGhMIa1+pjSBaaq/ywMnRDw+5FN+EpNB9Ao3tpDnpmsBV+Ii4eDFlDKrM
qi2gZkfPkwYBz4xSr6lxTtRfYrRJdpn2MHS/Uj9w+kT0qMZ7bLCRRyC3xGMr6r2YLTfW4741CIpD
FBA7kGsVvS+qCuH22pOHvZp6oA52dAmP5u+kA7Fksq80QX7LmVd17UVMKh0HVTNVI7wI8lj7vDY2
EHn2JgvEGZFOp/Dtshdx1wRcFtWeYPpByef5emxMJRg68LRjK4lQmtgcRzkVnIx5Y6pCCcS0UcHx
+2b8HCOIiwm0o2XrFMVEI6hhz75G7dryEr849CC490GDK+nRzqx1OjcdZEBTXCJrDrgpRUGYF/AX
Hma8Zy58COz8qn0WaH1Xg3UBmmbliF4R2z9kU7od/XGnpOomz9ONOTwsQgiZDAqabtrnqkIrq6Q1
gcCDZjmhVOy7bsDu/CPO3xM8VpKudPIkPU2RBQ6HNsXDuSkIXtzIaeJhD280oOVHGn4+iomuosVO
xpcr1as5HBWbqu1baW278JaUdMwPhtzSy87Bq6BT15jMqjd8UstyA8ygSWiEqoNck5xg8DJN2sjF
zWiflBSydx2qEzfdX1wLn4EzrhmmvjrGE8C7QXpqGzTtWI+N0npxmtHRr6BB9SEwl7f01uaySy+3
SDO2i7klai1xxxfmbwkupA3dNQIIA1SuVu9kqB9oOq5dWprK20hCNPwJ1WbT/in4miXUMCH3zP4l
QK5yT7yLpYE84mvMuHHt8fi7Ypi46ujNfgKNEPRyv8pSRvPkpUp/StaDAH951fyGj8tbSFTrkItm
b7RIgvb0UO0w/upjjSxXD59x+6Kqe2LQ2tzYCWoNRW/zvKO0ucJkjht6pCjlqPeIvelD2G+s6GqS
DGprm34saREIIhMn+J0FewYtBMuMFNjY1DSzeM2bstzbrSpiEuE41RkIs271aJCCYimbhG7GPghA
TkzuaiNy8JK0afW/KF4DGp79bPBLLe7DOE3cmtk4Y9e0I9kz1dmxohclih4hpbOZYiQISrm/7CfL
9zNuskZkxVyRtilx3y0Vm6jnLdV05zeBk6R/ccMPGFQN6chDQKrORAMJLWloo0Qxr4QjGS2l+Ycs
v1+2hON8ZxDM8odATjmoS+2pHOc7XIxSY9wsZQd54I4Q4VGl18t4XM+w1YUzENJ6WGLnc6VBKK1I
wAvvSDntJW3T+Dd1BB1RB2Im7mUo3h4MIs4/WIyr97k91c0ALHMu5NupLU92ZNx1s70te1RHa6r0
oOpRQxXcKNOxSadbH/c9XkWg+ZBm8U1rZdmT4Js4Ae7sm5iVYUMvsrcjfJOfxc9a0fzI5PI6TZNP
f3jO8ACY+L47SP6WJDGd9RyH/eATTauimMNJCSDwJqO8nyyd0azgQBloKBMHsfyiPj5U713r2slL
JmR75zQ9QxN8hcOc/3CPUflyMyyUwlLqBF60890Oj9lUp2T7Lp0mt7mZvcwNHqSjqD+Vt0jX2MyB
r7f7eII4D7DVZEtSiCOp9j7T/mYo117G5AtFQbrYWirum/y6t8mV0uh42nk2/z2RHqKAjd5mkArr
JqitzlfO3OQFnvyAg/ZlS95Ct2lfoIVNWFDKu/85A2KWjU76MdI6uGhvfcphtzWmFrfLvvkUhPlO
S99AIb1TID4IShI3a14atb/tiP1SwlmVPLmOJxlKKpkg4nLj1Mp6Zt0UqIUY5RAfJROqmkdQTUaN
tc1MlCqj6WcU0TPyfGc92MykSpLUSbWKwe4mPCO07gglWZQmXQ4GvEUI2Vr05SHDhQAaE94HeczB
hIXKyap0QrPc+GgqJqhjSxTBCYA/eH+AmCBfxIbfT1CccZL8SyfzrRndddaG5G43fWr+IJgqkVnM
dlwPYROhahcLQtNwCUBlu9lKSn0NYdjL47f80Ldd+M/4sbtwkUHQmWSoRg6jtwYPEKnsZm3mtOSl
Cl3TSg7jsL2MyLulRJYBFiiwTKogZGOmLPFRBPq7j2LOxt1YjVRBZUgelaBLK64TbXQkA8yT5Kvr
fpH8p4pOZBy+qJzbrtFlgo/h+ej6W5hZnYlaJXmGrbsZ4pzWKMVwh0oLXT0KRZKdvCldQzFTWpIi
tWIdUMkQ7NNeoUHU7eM5c+ZRdS4PscAqtjl46spRHdGN4BBFOhUVHk80dWeYd5dRuLnByqLfd/Cr
gwa8JoXOE2B8Kd12kf4iFSieJ60nBRpNWxVqKygKHIztCD66qY89E8REja7TaBDJMfBWJ6K6uqiH
QvWKMHukJQ+dVBG4cRMMTlrU1GhNp7HJcWg/ImV8GMBKK4g8i5uyKwckGYs6Ci4lNfa1eUDCV4cW
oqk2aU923UW0KeIUoHnlVhoUHINAESzW32f1c0ygofxIIQTvlyrb2DIRs52MccDR7sHYFp7yKd34
CdWd4DqM6DS4iptChELeWx2dJ6q/Btv5ChvQZ/hsbSLRxyx7//ePQRE5ihZ+C8ufb6ZtZAbGHOIK
SN6STbH1t/vMMRRqbpTrymnwxuTpbnPUfip7pF75Nt4aT4aAr/a7oy/j8ecTmG12nH30wZMcR834
ylY91dhbohrC78sWEGilXCpRIFfElkdnIL6s5GKxsvzq6l8QH0fH3IPR/7q8mL570zkME4iSsSrR
jguY1AbxygcuDX1QCqsgzxbfzvCxUKQAiSIwZ7N36cmcjHPoAytA9XPafc26cWjV9zYgjjGgsMAY
HBsnW6okPyG56ZrgfrFJ4861fpJiayOlt2OQPF62n3NNtQzAn49a5mEVTPQmg3ipXOFCUTO9DmXa
UubY036KXM14naudJV9rnQB0cY9vHowbTE3BtRhE3Rb3WmHKtT0VmtqAT8yS75LMeEhRdH/Zru+B
CWatIBiztDCRxqnCZYyaa14dO4OylRNXKoP9JF2Fuajfn7sgVnDL1K8sajq7lcLl4k2LZIiEIyeC
ztCM/urLVnE9aAXDeOtglMrY+Rg4I4HoTrMpYtnF0w1UadyyF6RCXJPQRI0oA1Uh8Hz/D3Nf1lwp
jq37VzrqnTogMd441Q+Me96enekXwnY6QcxiEvDr70d2V7eN9zG3+rzciH6pttMLgbQkrfUNH4cU
iT5O+goTQ2mAzOC6Dd/G/4QjDtA12i+oZcOu8ZPWu15AoGbIMaJa+RlTt0F5kqo+bKgkwHjyxIl1
VLA2X7/FS9MPyvJYgrAMg1D+YtMypkHnpoaPVeVoCdf0lIl6JUFeyl7vQ8w5/N18kDiwPpxhWBJL
HCk+Z4ldoCJJq/uvh3JpQryPs/hIjKPMDJI5yuNQTDKbM7yWpwFGo/C4/OvCAfhS797a/FbfDYmT
UkkbFaFSAqXNmZpN4F/o1O0hY69fj+qC8NnHWIsEURepDoBSO6MIOpgIE9s8tlvVsxxyrvZgJbqZ
nTqKNwU78xzf3CfOfeSuqeVdyiDvx7vIIHndiU5u55nZFV5eeGIqfQF3WU3ZQ/tRkn58PeZLy+19
uEUG4bi4jiU0jhyAP++kuRAIIANuV2ItVV2cmsApoImk4HMuLS4VAVdgqUOZWOX+RA+VejSj52lt
tlx8e++iLDKVZbEsJx0KwywPhNlvYN5ts3A/NLlXmVfRKgTy830KM+ZdvMUpv+AcfMseo0LLyvwJ
Q7v8G3UhhfkIAnDU21XkSA+jK2/IifutHx6j2//g81EKT3YZGgLWckvrKUSW4hHjlRLoKaJqzFRH
X2P0X0xc74IspmQ06rH066WGJXNl8sgAm/p6GBc6SHiPgOrNgpiQwfpUqUlBlxhCvMdCOvPyqoi+
11FgDK9M/VH3Zx1NneoYSUEq330d+OL0fxd3kV1CokxpPK/4ZorAbIhtzcCJKL/5OsrFWfIuyiKv
wPU876cQUXhxUss3dTyQLke7CL1/eHM3GXT3nr6OeHG1vYu4+GRDWXFQiOZ50eys5Dvrj1HzXVvb
qy9EAYiBoBYDuU2cmBfbQC9X8tQSRKlCyUkM6meitFPz3Cts5VRwoYqAEO9CLT4UvKWJMGDH7gwA
M94qvT1t2HEKpKN6Vdd2vo2ccW99V1a0zy+kk5n/AVws8Dhzq+Tj5lM1UkcjMasyVkcT4HMI9kxd
DAnmmQjvgRj/9Ve7MBs/hFsMsoUJuyFShKvIIZdulGSjSCtT8YJbg/YhxmIuDnol/mH5UWs3KPRK
tZv3xy6DcQr0xpmn9D9b1a/NvWxe1/1eK64adm4it0Nii1feLpmPI4sDOZ4FOh4A26iwCV48i9LI
mgRDR4zXjU70DLbbbfmsOjfs0B/aTXzT+Tl0KTbpoTjp9i6+b9bsay6cYz48wGKZFCG4hVqKBxhC
Pxz8KnZj63tvnap4rS+/OtbFRltDWSpjGkLRyIXTKWqyMEr/Eftv6eE18ZPHUnHZNrqCgv+hs9ld
FTyv9fzWBrvYG02zHAy4SeL2nLtCddWosevcY9ETTR6+nsdrkRa7YmaUY1voGKs6On2459luzG6a
8TaEkNfXkeYV8cUMWjZlQGykalIjUk2gufXUpisH6gvyLJoCQSfY80FaBGf3xVBgy01CdQZtg6+h
hWersYfM59Sfiv04uBgcjeAxoWpr47qQeQDpxKIAAEXRPwEb46hpqmxQZwAcdWvkN6hiyEmQtMBz
CC8zQztJncjS4e20hxCYFO9RWR21vU5PQvumi2tWMJuMAMxFQRq6Sdl7U2MLeZ9OvihdY8LNh9qj
uk3McN+FANzAsqlvNMjsSU4zPPRx5bXtM+mCDJK7BshMVbof67PRyv4QOxDsgB+6zdYy4IWZA4M3
UMIhyqeid7pIuCjIlKU0aTgHIANGIANZxzR1LBkdxtr9eupcesPvQy2SbSkgLZGhfOkU7AAmThM7
FJYPDBDlyNWrlcx+MRgoVDo4TtgvlzjZaBJoj1IEy3rLRi/cl4FXaJVvMGQru1NSranGX9iZ50D/
irdIbF0zQvpVQbxUepANAFLIHTT2/anz/oOX+C7OIquB2k+rRp/HBT+XHI01k7yWWkCnOKgMc2uu
lmEvvEiqACFmwFUC62PZDJdIbIZAkXUwRfDkqNqy6WkE0rngZ6Z4axpJF94iBYsBjmPaLy3bxWzM
C4NPVmQBY6uFzljdQ6wJlQFfFCuz48K+/yHOYipWCpTuG9noZo+fIT1myh1bQzBfSJQfQiy2WjpR
i1GO99aGqkOocPQ1ycaLg4BCEQqMSFeQpPt4ViIT1aMixstS4+6xLSa3r+KbIlk5M1wcx7so8/x4
Vw7oFVPSmYwoKfIbbcFhKTdfT+m1cSwyfiLFFqkmRODwH+UeRW9WQZn0fxVkyQWCsS6NsEA6Z9BS
u9W2wlSRef8ybgk1tH+/q2XLwsx5b6glRiJ32jnuiQtIsvv1OC50vj/GmI94775HXaccfGjEGIvp
yPSDNs6qh7DuHalbseKQA+VYxAKXcdluoVjFFfifxYob92jcCjkIxW2brvUJ5k+0OBV8GPhi3RZ9
UrSWhLebd/dmecvHUxTts2YPnpWSen230hm7mCbevefF8k1CuS8SMs9JJoKegWvFHqFyEKYr4k4r
c39ZyO96+NZW1ryG0+Sqq/k+L+6+/pxrERbbRskjyxxkRBDqt7AISKuszPtLdf8Pn2aRJXSoLYI6
iXeVafKdmSQwbZwguNhZ49XQS56Vmv7A4DjQ3FjRmnjlavBF8oijCc5hIsSCkO/ysLZjLPLunE9X
IIoOieUIaV9IZGXIFycjql7Y+tFz+NR1aGpTj1Qp7p0cGQv60ExNABF1jKGzs2f9Rm7fvv6Gl2Yj
ZAQA+TfACfpE1jYHtYGcJeJ1Vv8zr8u7AbWwTilcma6+0Hl1Lxfa+1iLFypak+Q8Zb2jHJrcreEw
fKiejWN4e09u6tdyjfC0NrRFajZDFQ5FBcL1r/KJPRi36Wl845Zd7Y3RoZ6rbR+068j9+n1enDXv
BrnETFQGyUDXQFTcTj3xE/bu2lHdxpkN1a41zfSVEX5qbCtVKReweHfQ6HThFQxfESdNbkw1+HpQ
lza592NapO1YS7K0TRAnp9ZWz9R9LJgjxrUC0VqYRSLulLimeTuH0WTHFLsE1bW1qv0FDtov3Yw/
J7w2J7V3W9BojsbYzUGkDZoRQf0tuSsOilvsy2/qbaLbbCUNX9zz3r+8edTvApog+fbp/JGa4iF6
hvrIU+s2tuSxoAeSxpbeqj2562vbus4e/nefbZ4+7yIjb2Y1RNl7h9JXYT4Q2thcvv86xurwFim6
H1NFgjd77+hHCsbbk2K3e7aboU8CQyq/TbvhKnVBJiCBuXbdXkko2iKhYNfW44EjNvriPLeVs4pG
vK3PoG7vuwxYgbFyRrqAatHB3wEj2JxV6+Dy8PGVhmPOrKpVGketGO725zzbpQmojC6BXjNLYG91
LMJN1wV8dCV+StKVlXihwjA/ACClsgo8CzqeHx9gGqYIBouQErBEbafQn8wrSPnAGx4KMCEEHLZj
rAPK7+VrLgnQh8af/pi+P4ZerJzSjEwGwAAwSvo+gsJ+nTsGNMvEFlI+knXOy0PNv5U0qI0HS7N7
8Eul0qPym6I867ijQKZuSK+tOrWtSPZo6zFxNHm4gZGLY1R3qJIAC52XtWtVsAuoerutn4ZYdtr2
DEVHW602lMRoUG57tfHBHBghYjalaNQ8mZPkSa3qDKOvkE0yeVW+1fiulAqPi20hBXA+0IvJbqEk
ZwJtGdT9bTocQ3rWosKOksjNix8R20c5g/yFZ+Wla01XWXIuiKsTH2JUVbUZinMCuvfoyy3Oq8VD
bjpyuEmMjWnBXuyatqgIFPtsvM5G21BS16w3Br81Wz9PqV31B03fJdG1Xh6k/j42Hi00/KdDWu9L
cHB5ujXKmzwNiuY5FHfomxTWrdFvSn028oGEToH1I/eRrbPXBuZm7VlMfm/AXSi01fyb3HwvDbgt
DSEQ316qH2MwapX7IrmVymc6gucRCqhJQeEuwusa0VNTd43kWuyVlJqjRt/lEXbGZ6liTodGCumT
TW76mH5OUt6HHBYw/tT+bLmTWAc5PKOM1Tf3Zvoi4C0b80MPsby22EOCp4D2Wdr7keo1crOVOn5o
ozHQyDmjwpZLM4AxGdBCfs683FrrO12AQusaAF4g9akQKiRLbl+uRWGtxd0MxnGUrbGt/daF+YWd
HRq7lW35ih6N+9rDDLuVI9D3VxLh55Mbav+aAjg29Opnz/GPK5NnWtnVM7MlOWQucYSTOsW5lu3Q
frzVoR9Q7F7ROHpsPL5y0LnA6P8YebEw9XLUjRqb2i94UOiRHbenRygp5Di6OjeGZxwrrzmMG7hW
uJWbBFDRkN3IXdsJLuSHDy9gkRvjvilb8P6AZnHAtkPo0NUDJGPhl9/ugZ+0Ldc4pPY368fXb/7z
Kejj8BfbHGip5igb6JcNkRvnTxUBvb2yO7o2vvn5F/nvw/gWOx0cSgVUMNG/yu38pDp0H/spxsnd
Pmi9cN9sIFjtfD20C42sj2Nb7HB5DBfJ1sQ7zR9AHNsWPofiiof6o/vcHk9ZoDliZTatjXJxas5o
nRXNPI0Na0e1IBxOVNqsjGqekP/zm7TkmST27mASj5UJIRnESPToRYbhhFxsq6SxG/GMjpNrZcNz
K4htpHFqhybgoYqApUd/naZrN0zy9eRB0+7jo1hWRiprbsnjMHgNx0jqF9vETU+h+5IGMAS8wa5m
o81iN75p947wIR7g7rTEvv36nXx6DoDHVRiN6RR8WfC8F4tHSPGYySTEMWqsfWJyhyO5NsaRrHlD
f/q+CKSh/U/gJYkUvqwtW9mUVTr4Yyi8ETiDF2A9eZT4X4/m8zlpEWWxJklPp2xoEKWGG2VtTzif
2WUSFJvwttxSp4DcBZpX+V+du4uoixVaVCI3Ip4IRyqv2+Su0nyhrKzI+U98mLqLEIsFiYql1Mgd
BiYlsrzNUp4/EonqiTeUY3k0uiT7KXXJsFLHvDQ7NGxqOr4axDeXF700AUymnzKBdmAgN6UtkwdR
7wn9tvLZ1uIsLnqTSnpWjXiBFs51rjL4ehDtyHdYy0QH8xZWhnvtmG41p1lDQn6+ls3vlYAdjy4O
emhLynhkTJawWAp89harbmvI9iOs9uAe2WwTD6e0buU7rgZcfMgu4h2rOwTUj+2BoTIcWI52bTwJ
fwjinXlaLUfMSe3TzHk3wkVilbSxEEaMgFzzB7d0ehsMcKgrqH4BYPraaWR+/C+i/SpTvEuxXZGV
/Sgj2uAqZzPoX8vMbkaPOPP9bAr0c4ODETzvnzGbxs3avnUxyeAuAG4+gJMgiXzMqqNSlgWZcgFg
FSCt/UbMVSwwfP+T6UpBXodjOOSjlk0EvTWNysJrxWGr+9kFsqND6Y/vqpfwyvBqlENO+VXkt2uS
H5fnDlhFaF3MR73lptGZUxfpJuKisfSqXgNY74du9kLuJkdz+Ll7WRnnvOw+fcx38eafv/uYmkSy
No5LAdsXIFlacMRt6rCgcWVXyHaH29/Km/2MP5iX47uI9GNEo4O/Ry5hhOZTNNocdWq/8KXeTnzd
VSBVeR5dI5C2ScA3PwfHeKp20iFZkST7dEqYnwECkgpUXfCmlxjAOqsas6RzMsoOqvLT7N6+fq2X
B/kuwCIFAFkmcuh8CacddKC8ISUJ06dENm+KDvDUrrKAd0ErH5JryaiiBA39sQFNbhFvogruUBRE
OT20rYmfRSW2qQnBLlHfmlqPUp/E1i4Yn4/5i/exSCB9aqZcJvPupm/1J/EMzqDux7fV5qaCyKX5
mvuTcJMd3Q2OoruDM7q3fxkB8/ERrMXBjUrqUGca3lg+bbn8JHXXJoOe42ORrdXBL358FFigmoJ1
/UlCJOk1Dr9R5K8Jva5iqk7DIK/VUi7udoYJaU1F0UGaWUzyoTBwPZ0zMjTeNYhOnbqTr+1pbo/f
Wzu603ZtUAMj6a9J+63Fncf+bjknYZ1S1iKuxchWraYDutRwrxq9OH79eopffov/HuEiD4Ofq01t
hEim9cjYg8q8r//+pV0GKBdAXmbrdcgGfhwJfO7iSEQcUzLSggZFj/DKGm5EEShFdsrX4B6XRvM+
2iIN5jBZipsM0UbrsYv8sl3DPK0FWEwIHbY5gzIH0M1bVfnR9puvX9elwyPqvVCJBqAfHmyLFayQ
kVK9hz10b7w0mlu2QcN8sFkgQvZ1oIvn73eRlj5R5UCxOaeIxKjcO0Uco+KcJsc8+hGFqR8RCnBp
1rpFbz0KVkDBsmgf5B5sBs0sTyH08lee59IOZhlQjoCHBbr9S8TuGKmc9gWeJ/2p2IrltgAVNXZ5
OAGkhIJIK6/cBC4tMcsEAAhSa5C6WyqVqoyqJsjMwonCzh2NQ0VzsGu8snF/Dey/Xof/E72VV//Y
hJu//zf++7Ws0EaJ4nbxn38/V2/F366y59e35r/nf/ivX/z4z/4evJWn5/zzL334N/jj/wyOG/zz
h//wipa143X3Vo83bw1k6n79fTzm/Jv/rz/829uvv3I3Vm9//PZadkU7/7WIlcVv//zR9scfv/2C
Uv3X+7//zx/OA/jjt4fnlr0+F39z8Dyf/tnbc9P+8ZtCflc1E8UwMK9hV4B7y29/E29//gRINXwW
wGRwo8EiKcq6jf/4TVV+h+OMCklnSAQrUBpBumnK7l8/gk0ifh+mELARNX/78+k+fKR/f7S/FV1+
VbKibfCHP57FsbGD0AW5PDge6dSAp8o8fd5l4LaSSCQGCnCwHNt1d83U67B9DqH/Y6A5U2xG0P/h
d6mjaro5+3l1Y7EzoZEXxsTV0BiV8sqnoMpIFiRB67uCP9DqQRvvY3EvwxSBX3UtR6HNQmU0GQId
cCATpd9X0zhFw8EIbzTl9q/Pw7syx/++nIJH9lqXTfmzXf7W/49z0MBu8j/Pwdu3+oU9f5h98z/4
x+wj9HcUUUBfQjFWt1DnQKb95+wzf8d1AfILUA4HPddEovpz9um/K78IyzJ+IIPDiM3yz9lHfodg
NPSKoLEIONk8mf/C7INU/8eNBvMPAnToCaLd/stW51eX5938Y6xhlhHhhqLXSb8DnVzy+qzUdpIR
oWJfKt0jqQW8nhI9BjZmeKJWKTkxaWsIZIbhgQmmvoS8mmBaysxtFo/xY5xMk691k3pokwT32Rg6
2N+UpGyCKguLeA/YTXFlkTY7iLJhP0WkytcSMMZba2qlkxam9Y0ELZeTkiTCBjSlu5IVtT0Oelc9
NJMEfT4RJ57QulksykCboWWNV1tEgqUnV92qlaNtq4w56r2sBq1QHvi1qY3qrVpXU0Cx+7yUgDDZ
RszEllJ4dA1V3l6LUUz7Aep4m6GNyWGKlQlZesp9TY/TQ9mII25hVxFRvGgwbjIlRJ+DKLch1Mxx
qNEBSm2HDq+Bhs+WCZ6zXCoeqCHoi7ARUNuK/AhFjmePmMeyzqkyYwebcQ75l9ZPFAAOqR7vCM3O
enQvxvJG0mDgFMOS8qobw9zPIb5o2XIkxGNR9+OhKMwIT9+1b6ao1IBlcPtVJgJGe14RWx7F+KIk
sXyrdjnfSqN6V06F+J6GFnVy4DoCAUcaEdNTQlQtmJS6uA7zkhyn0qzuBYw/PEPv9I1RSv1dxCDt
UOtV1NlEzsQu5kIHlqfpHlo6aOi/xxl8S1Runa0uhjZx7ilJDhfi2VQnC3PqSCYFoc9ow9cu7uMg
57S9prSy7CIDOaYKu96tKvWsSaHqkrK9Mpr2m9RLc0+HortPNEce1G2RQ6hI5bChi7sT74aHqNIt
exxkJ0q7F4OyGw2nWYjFpkc5JNXOHBP07PIp9oG1Lr1Sm/ZtP+y5FMPfRHOyqn6BdQXabl2UekXe
3/fEjGu7ibr4IPFGquyWV3iIRqk7lxQ6DgopoKHc6B46I0n3SmyKfWji7diRmOxGh0ExG3Pqy30F
mZukdhMGHhz/QbgJXUdrEtAhioatwXeAZuOpG4oWDFyXg1oXrtni7E/iMNyVHRRviz491vBzc5gF
fVgdAihmQlUQsyTzVRESDLe4GhK7iQ3T7RWluxqFaqt6FKAaAPtlNOuYPEq2NmY93E9wH6wlT1Z7
P4uhcQ+GoFJAMb3j5bDhhPEd6a23ula20gAQlZG0e0VLBnugI/QfWmM4xhAo82ot8nsoFHm9SPY9
6VKQSjQsOBr3nlDTPa2YsuszHtuDJPtajeZ0Swu6ZRWlp6asTk1vqtcDhFnt1OCvjVTfG70oz4qp
XRdEZpCEhDDd2OdwEVHUyTMM6Xmo6vTQ6Cy5qeUENlwjlV2AAx2iDswZMj1DY1If0QFVoaaAhVA/
Ty144jVk1IMUzRi71yQnbcPo3LYYUZXE30mWy0GfKeKhg1Wb35W8u+2IdmxNCe8qltyiKnYGTmww
9/iZ5GxbqzE76tGgPqTFRNwqO7eNxV1zZAnKZmrsUiFeizFkEA2X6YM25NztapPtLS75lEErtVWl
bxZnMuxe08mV6/gunGpXb1kZFCNcuhWsJtcsmXFgjFUP6kgLdDzr1yxOrrVC664YlIZiC8R2qmzZ
2D6UBsltBulJ12ir2zBmP4rReDY6ftL6rDoZLI5tPQPYPS/DTZyxZKdVLXhbnV5vpSztH7iU50di
UsmODehzkYkbYJJAnIr2Vn1gUQ5e9pBNP+ukTN2CZsIrMz3ap8xogi6FKb3dyPII87UkdCpFlXZt
pWR+A5MPO4kzrCdQMR2VFFNQj4BQxiJBrTG2kA3h5OaCmWcE+TjiFD5Fuifn9GUSqm5nIiROpRZD
EIGoux9pPe2tXopvRsMgT6xUNajyQWf41Ot5fW5CtlOj9DokvCq8LLMYGr7TMYM2fGiZBbULRY9/
6FKqb5TeSr5FGhtPRt3Ub1aaa28DPtsunaxrpU9UxzTF8KIlkvk8VtByqbVwj4FMhpvBdTjiEQzJ
mfB6rinb2oyy29xgP9pWMVy15NSVWqV4KNupv6lInj00I9R+iT5t4xpCW1FEimupBLvMGROLNHYy
6d+kAXecwsq9thqeRqO4D3O1dEUySRAGjcNTz9NXEUMCvGEQuuFwpHXlOANpYzQ4ea5i1lROJ5Hm
gZmxHmGoYSzbjEbUH1K4rtoEHM+bYtJ10CJEJplBM0rq1pQG6Tvtq+IA4ZvUhCdqYdypsmSCblpU
3XdDksjGmkCfaqWu31pWCs1oUBugh5JI0IplOdRiadTXB5rMGiZKWJP7qsAm1TOCNMDyrn/pZBPQ
yLDow42S8uoBzSbtDtyzFlLuVTxFdpMVurVpy1B6Ru27u+kJqW8lahY3pIqbWxxFTLBFCt3J9A69
uDyCg4pCuZ3ISFqlpQ1nXTOmY8+bbhenWRVo4ZTel6ryUPIZiNDl5d6qBgoblHp4xvuIsQHrvHwb
pwq1tTHufkb4pdHNWEPvjXEA5TWJCDJkHyUMuZJepUVQgg7sDE3R35BO8zgo8A7c25kLq9nbBLTV
JpFPvA5vpNTATlyGTtfCHaKzsnt9zMKfrBY6FG2kTdOMQab9MM3ClWQjaNXeTdn0IhO/D43UjeMZ
WZla4XhmWRkezBQ9wD4RW1Xpn81egi07oGjIeEyqXubj4p6WHRxKoqblNqRFGseMjc4Ou/KZ96Hk
jlE3a7mGR413gWVgjQqG/ctq+0CaIu1eVTrh4hhBj3KGdCynQ+QXRmybhMK6SDaa6z5R9Psaywlc
4Hbgt2BIEg/8ausqjoALQbNCc1iHbSbMCPe6KdUhPZCY21jT4XpOcfqL2gqYB0vob7rRvIyZMd1n
cJrHy8nroJI79Yc2arGHs1eDHRTwna7GIa3hyl4rp+wW1DYDoga8dutBD0Q5dYERKy9GIj/ABLdz
60YrTqVVq5so4cjqZTh8z0K2kUceEKxLTSoOkVkGJDSQJS30+Caiyg8M3xgaryOJ9tiEijcUpXBK
mQS6gqRCOytkgtpJlkQ/eJM+G5JZn0mueEk1aAd4GBc3WgXZAFSg4iuoSJDvvO57AG/78j7SM3qe
zVc3ejYW8G8ZIJ8vBjXgWZu8Qp0wBEeJtPaUUnovoqzEUaDg5k+aZxRLFXIRAalwnC1LEPPV3IkV
MPb1/jxGOzntSrfIA00YArseiFOhzjyg/bOrqKzj3VSSejM0rWlbTRKdZbPvQI6bgLoySCe5CsoO
HnhLGmR+IQU2jcajRmPrJCYOdy6thOki6xV4dZt6U8L8qUENX4shPoc0zqjkqbP9G0AqGu6bUvIk
xnRDpdYzlPAWxXBmThzuFwPkV6J24gHk8frEhidZuE2gHfUzVZtmU+Xx3mC03dURo/usAh6E12zc
pHBV2dZ11W2nziCP3FRyp8dBGGgtUlqZozE9le2cNyaw1ox5nVFngAyp4LL1oO0coq6ZlRPlJLI8
wkJlV6sD/LHUSaXwQOqNFKtUlXA4A52ssX/Nc1aO1VM9MMmrtDaIWFF+E22mYn6MTOSwGcGhWJZb
gK/MQokdvGXFJU0BCWUsNBTi01qVcfOIAZkaikZ4RAgrt7lhSXdWLY3TVjIMqAjJY2Hiwq7RTdVw
1AazBvKuKK92j6LmBTzJKIP/pV6PMG5mnXxXRCkhCMR6YU9JBnWvTADSVeWy+aC0TYpybMm9sKLG
HcyD5MFpATK/GRKaB5IZGn4Es3JXHlXO7VGXKL58Dq/JyqRONTKOmnyZjneZMBpHp0l+Rv6P/CTC
Qa5pa9mbspydQ4kzFBK0+pkkAxa0lKTlTyI103NaapHdRjrakSW/A7QGcGlhoYA2FThoqC1OcwQm
Ww4JOT1J8UabRv2Qa9iTaFoDnlJ39S4pquyO4BqAxIRLHTYQFQhePIDIIvUJb6fbwklOB7sCZu5l
Iwm/qgztEDbd94rKmpuZrQQ6Xce0jYb287bLQ6S8QtaL89gxshkAtoJaSDRr7Sc4qlCp3ynYnHe8
1acgk3IZKLhS2gvJjODho09+15jyPsTO5wFQT7dFEvNNoqmSFyccTMLKAHG4GSttm1Tm5HZmY2EH
UUa3AqVwg/8LG6pc49ISNCJVHnXRT6mLC+uNzK2XHPMXHMbCtnoBOY42jwAK5Jmjg5+DyxfHtSie
DcrzVh3PsRlRBx01ydZTSdr3uls1t1NMb0St7swm0bxWV65wYXjqrB90iLYkaYK+E9aWwU4NdvHM
ZrK4KXHjs3sqrJ0VUwMC0irbYn6kAC2K9hse9HvYF5qTtOWjJED1SHnSPuup+iaSGCLlTHfQ1IeC
wORbJj1C7k6yk7CCka8R/wT/D2tSrnRH7QguDFaveUaSPw5mZRwGtXuwGol4aVdFtpWHxylOoeYu
uvxUU7VABsrMzTQOJswzzVg7Ah9lAiGquYkhyfcVYbhy4VIBWQEIpciDEeJ0SCH4DSdRCafeZkro
Qe2KgBVKsecE8rF16g9Tod3WUy75UlhOAVe0730Ym9+QCNONYOlTIRc66J5aEgM7yBSwCYsRcEzA
DAN8+tINSaNt2jC9Ez1uiEhtoPgmUCVyUlzobYIT0k0ZhsCnKVMoUhukhSyILDlBjVjuDSeSy9BV
Qh1FY8a5N1nDLUum19GM4HwBBCjgoUnnQhAIMtaGhvsONx4oK6zSNjRgQFUr6V6SXpEhfdfC0wBL
x6PV4EdWUtk9GaSTYfTWDbF63Irq0DzyWbG7a48szbOzhqrNnnKm+3zsdF9vVU/TatMWBq/cgeJ2
RJvxGI4GtMs1HDB5e7K49Zp0po7DTwGhoNkQQyJ7yjhxU51b7mjy+06TbmuphDsG1zi2oOZ72+pi
g0sl5quGz8GBUbJ5r/cbrkYmRogNCWb3oaKou14bp7MyZE+TijK/QXtj0/a4gOLyIoO43eDkzE5E
qqPtgPuyUeFvEJMF4PzHsAiDFzaKK8RLojxguuJW2ogDD1y/cQBB9L5Rnllbd0is5CnRuOkVgP0n
E63dqu9CtGXBT8HX+7/UnceS5EiyZX/lfcCgBDAQA7ZwwLkHp7mBREZEgho4//p3PJtWy/SM9LJ3
VVmVzB0wU7169F6TiriwfHdUfei6Te5XxXpvDOVjQ7ZyU/OQwT54gZnZHMKWUZPKa525b/1Iix5z
8VMT07jD4nbZkiKW/pxjVCJkrmMxyh+yG0895XpjGMVuarmMq9x45K7obodiqI9KQrDqpaDHmqxT
FAnQkajcM5eNN7YVbce2v2tKL1x6bB8mb9mTkwaSOWE2bhgcOHFZHhL0vk3T2+PO0IurjbaV7ooo
WrbeVC+Bk3WvxOMNt11egpSn7ptncaqU0Ex5NKybLI8uOfX4vo4KSLU1Fr6puudJZVuzzc6Var9q
/G1CvbLpVPl77ZY5XY9l17yZRtneq04+9REGMHZRUcdOXr8rLXe8IR5HbFYbbyGr6Q606IDTbMoT
WEGuSWHFDr5aTu8TUrWEgxKA1ankLNWMn7RvPx3cOSnmlTjUBWi46NYgb6LIj5FgLMroUOU17xOG
sxtz1Gc/bWx7k8xegxdUWRExph8Mh3+oEj09CRXf5rXhm168xH6rEP/SNCaOzNEvdaEiJPHseY7M
G72L9b3bDhZvHhKPN7a09A6b7+uoks9Uz7E0a7Pe/ojN1NvkSflYC1A/04FVVR48ewmBHccr3rP1
3PhGhorR9u2hcYiXq8sI9zssLoTTHOPGo910LABMM97HBYqenos0yGqq12Vu9myGL35s6+8GF8+t
pdyLTmHtjUuQ9UazyfX8NJXl69Bim6E5erp17DY9G67isRnCiRPlRkTYO16fE0x5Z57yREXebund
ewoPPXRYQuPoZ2vQkHPAm36cF5NjpKLBHHhBfUrAXwlF2be7JJ9mCss95ovypxgejiOK6b3uLrcN
UR+Ny8tJPZXumqHUMJXoH2zyq50V+2iO7P5B9QSgpcWbKbLmsAqlNipxGVwYZ12r753S2bWm5vxy
r3aPabTL6/W9nSgnUkgEd1WWSShOX/v0PO0Oz/O33hbxD88bY4y7o40pinM9Jp+SSxFsls9NUpK9
GYoPfsR23SnszWqM4301ZyfRd1urLlpSSmxWC2cTzSDd1MlcBLEsyycrV8lutuZTF3cuF8cybdfF
/Ghy56ii/mxEP+TIc4VN+XehqhTbMZ5Ai20cl0goo62p0W277E/24Migdc38tCbO/TzydbHxEEZd
Qumk1C7q1zXE05erNs9iWs4yFNE2ddRT6ngHAwMYjiH6vqLIgIHnfqGnFx5mnE5i/rKZPp2TxbD8
JrHNrZY47XkYKu3sdj/0ZnzTLOy648wM7Lb5kk05buuuLzYDvWAo1kwFyVTDilpT+fMaxENFzxqr
SYxDXs7v8yrrIOnnMmib79YSoeHMN4jQ4KzF59DNbyKDhOodj8sXvneftXF2SadkPRuNsJ9WBuo3
Gj6oY269ghJ+VMCUew/XFUUKdVPHn3ml1nBp9Pk8Ld0cQBsWW/RvypbO9+R4NlL9NA1cJnO3bJa8
hQavnRul2AvAbNlL8pVPr+aansS6Fbajv6fMGtxZ2OFQR93eXNRm1r67Kux4/pv5jlFaOBntTuS/
lvVl0N/HSgQpd+OaF2WgzPx7scutWxcUkD073M7aFcGQ6x1Gq2pEwkpeu6zQDrHmrDyPZ8lp/qRr
1npN/ii+kkE4bGCY+lGKdr1HzjSDTOuJYdRbQrdrrTxSjkbniTcr1cpHmUU3veawPCua9FLIuN7U
3fw8RVTodnJK4pizf9CwZpi11mdk8CYstR/WrAurFesLK8+KCx//vNUGex8NFn/QKimfWm/mpKqd
4W3Q3mxv3IplDttCOr5uKsBcFWXBYhnto6UQ0yZXHGODgGPexB0lyaejpWGUxycdy7lhGL/KqLoh
xDba0h59ecxhRNWMflHoJ62Kd4UX84mtWahEjcABuFYIwpuNKrD0ZD06q+1isFNgHSL13TBHximZ
7SGsjNp6XSiUyI6ZRp5AGLsu6Vq/WvX1EkeVu58j0t1opwoK7bq7Z5tDO6RMDMg2KUrUW6fn6nat
784uNgvqijHPn8TsxFtZW/N7zstOA0Le5fS4xPbeSXkI2bC9evjmByNLw54b145pYOV7nfeEGPEz
B2c4xlOyXFYmRdt6NMJRsameyo2+oKggi5MxS3+nhrsB46fFyx7bIVuDtozVj65PT1mkoX1ND0Nv
Yz8RTdzKbfdcUjWlC3Vz2zbXrUApj/PI2KJ0W+T+VH7OheXgTQCxo3faLpONfWqxn/QRwdqTtZQh
+wiL71QICI3kRfAa69QgzJrcemkFRytXR+dmLCtr09rlRDrDKpbBH0ZZGVf5r77Ma9uecn1c0U0m
DpURdY7MgO6CQPqrqkti26OGg9eg8sM0xehu+1F3wiLRNAxTuCZBPuL94vZtQLH2JAfN3PeaajCb
M9LYrw3qHstwJ9Igph7LKDxMumbENmrIPN7r0k44WbOIJSEjk89y5p7G4M/bVJRTh1FmDh7RjZMk
gZJDeYmMioOJOygOsUt1d4Bremg0OdtomuHdZWjvPzWsZKnu3E7b6BWDbNlMaPwkOHxY1XDWlBNE
bpkevM5MXnE8EcHoccyPczNsR6vJDmL2SFee+S0WY3zsuZe/+XKbcCxdLFGkO+Jrl2f6q1Z0+ldC
bVP7UVQk31VD3oU3oIi5A9FGKx/kp91Z+jkppP7RpivbImU/vVVynl9ytGe8ms1q2+d1cUwcxP0m
3djIoan5LshgvyAJ2bsM48PHgYPwNvLSZ7X20XnOvfI+obv5Oepdw9oJfUJge1odLIOZvPRZhYtC
no3rTdko/DP6Pt8ac8d6E0l6l2Ua6rcBHPk4aSw+oU51VLWwMmYXiUs5t1hgreVH3LR3Vsr8INHR
kjq70Q5Jl8kbHohha3jME/jC9OqRsq8+Damy30W1qJGSPp5eZi/LjoOyDHSmyLpd6qFiGdqb9KNX
rdaJkJz1cc6oR5zCmKk7SmLt+lnEt7KgHi6q2Nn1hev6mmzd1wkm72u0uyFQkVttq8hZwqnVWRBb
M4sI0YFrcVoDFSvjwcrd6iCw3X8rhb2cwS6rU5Wu0VcrkE7QgMrYcNARW4unmqW4SSJkW6nEnWHt
nnvN0DlutHj9GtJKYVxgRDukUvNUzS/AetqHnPuIzsjp90Lpw30XW3HgrjMzuTIlDSvPso3Tee2p
i7qZK+ya6dJN15eHBL1NoYglHKmLqPEaEd2l0TjtdfjAkxEPEkslu6RCkMVnzQdwXEtGr0gMPfjp
WPXMJ/P8oaXDD/+PxYvcKhf1ds1G6avRK0/RCnDVsj0ZmnHsBoUWJxwxVvsXUP+vSM6fUJO/Yz7/
Nx7osW+/v/vLR/1fAFqwtHZdi/n3qMWhK77/p/r1P5ePP0FCf/15fyEuNOsPCAkAL9ywJRmjGPz9
DbngP2GCbpsktXPWkfuk87v9FbqwrT8sQxK+g86Nad4/Iz/8J51URYzewAsdAcT4n0AXV7TuHwi1
TRyOjh077nEgRL/B7T8TP201VQIUUvMV5QMSxMfc1tdGXXf9vkoB/+Ns52KEEFZ1/f+z5/q98/8v
vznhkNewOphqR/zrZiIB654SE/poHOPyXE3MaJn5JiQOdXV06Bq9QKKbnP6okni81wbamnRIjV2h
T92xowhO0Ijz7ndv4m06Jy9O/cQP6rb+Ni4M6JMkafQTny5zUjJgGSbnvD+Gmj+nSavmINIrC8Ml
PQrj1u5fW12AJ7uZ6vdqScVXaozTjAJojsk2HTm/LY0UodAtlhqlol3OUZR494rl5x/9aiUk1WqM
lJjZT/PLdZjraIX9oem8437GpICRMhJ7cr1tMQ4Tsvq1EFJ6ce3Js/4Cqv9H79u/hZr+xOJdKb3/
qrfSc65ujP/+rby5QnO8k5/fX1X5ZxLK+MvP/QcLZVo6KB42WLCQzt9ZKKHD6JkYVhKUSCwChnV/
fy8t8QeEKCSebQviAXk5/wFD6X+4/KB0SekwrSsm9R+wUPL3Wuw/3g0p2GHH6IToLeALQbLN9cX9
JxRKX5xG0C0VG01Wo8swKTHO2SK+0/omiZe3LM78JKORoSD+YXT1W5JoB8eZHNyAtWVXJu2XHQMd
je5wZzkIbz4GY9XeVBJ/uzYCAHk3Y02whW3s3Mi4N1iHNu3mjhPjrbbBX6qpT4gSQbaiyKSaJ8fe
pn6eu5uq+GWas6/qoovCQvfSx76X1e2acGsfuiVXj3li5zVTOJvZsmLpDCXWWvKHqmlD6o8gd9Wu
crLbeKadNObeN+aKdXJXWy8JVe0lVSXSHsHzm0Qv2VEunwmneGnUeumhaYwpIaFhoYsvtW3mlBuV
MlYcKqziFwlrPVeVc2szIbpIlqz1Mj8ojyK5jw5DWzz3sentOkts0tT6NHs+wKhtwUpUnN12VfPt
eSh8qltxXKSCNfr63DfDGTntK0mNr8bV9rVdrAyh1Ksc9ZDb1HhqMGXeDjGhlVNpPZoGBMMwUOWq
VtsW8/Tawg0t8frU5PW3mWjjmXHfU17J91XJo62YeJqZ+CpnRaVFjMq8aPcldstV6Y3+3MaLz7wi
I7er8G6YWVlBH5UoYnUaTPV31OpBV/+q9Hab9rL7VoamB02UMETqmsvKTzYKlTyZDjyDiT1aKAdb
+H3bBPYsyi+pkM+cKZMPiSiekvahEPxAVES0NmmDjDy7lJte90TUw0df0KdZGZMXOKSs5Y+qjB6J
HqxuY1ZrDSS9IJOn7U3Xiv5WMvsKxoW6NlV0PpHBCmtXx85GDPE+aQuH6UYemhWhI25D2CHDDG+T
6oWxmyeNLGYWIHzHk00oIAJ8rcQPS28GxPgp+bGkPNHMVQq/nuQd1W/I1Nw9aS5Boz10acxfODTE
KnxhkgUxusoKVJXFm6pWP9OkOkzG2u3zut1HqXsjUYsHV6MqFONuaTDhi4doP2UxrdksUeydbtMq
zveB5l4XFcRe6QZWT7vZrqW7GVUb8dcaI+dduN27JLM09Wkd8WUScTuwLHyfVPKeIKTXiSsAfMDC
mGI4LZG54zEPWr0RG0tmT45lLrwfRfOTMTksUbU6QWxr1ruWaLQQlRXOjfaI/jf2vqcNs/C9vAdX
g4TYaJq6s6vbIoneK/ILIg/mrNxm6+uQi8BLktCLFI3qIIJOk8mNnaz3XWGx4+Ya0W3W7ilPStqQ
9YDpYah7LZCdqr611ipsn+8jZKkBwxTvRyx1ALg+MGziMNMUP+SUQ4o1DZ8vBXVOz/F6t80g7wWt
gzUvhOgs9d625XRn0qvuqrnGWaJrip05Go/AF+Hg6f6cJPtydvRQb+UvazUvnqjimzxbP+wlkjdJ
bTPhr27cPObGZtK/ceI2sKZ4i+XUMRqBhIS51zMd6V1R0Q9ro/lzBjZHDwuzlU8R0z5eMW/2gjwm
VN0a0ZKm4bOBSxosLd/Wrb1zvKbCNZPvp1KGyz/Vn4sg2sAdumsC6ffYpschSe4S/hj7fKmYC8wf
Xp9gSKWImROjfktYQmAZ2ilKWKC6aqseWzRVyysTl4wFNWOnefMPo2Go7op1ZrXa7dGvCAMXwoEp
K8x8Y3XTq5ut52zCvmVgDdxfVnr8CG18Tnb6FTtds+UB4ZSvNdf2TpkZPj+ansoKPxnSbvylwIa0
yNHuGInSh02B5klyHHPgKFP+WJQ6zXqc3rSqJGPIVlMI1P5upDKw+/kcF9BnizV/4kni51bFLMjw
XXAmLUlUYBeI5G1l7+O+u0sHFAwTNHVTD+OTHo34cq2b2vkR1wZhBnXDkM3ZyVV7mxOJWjyv+4ZJ
VqJ3H27j7vpmfJoN5knLTBSSN9Kfz+/LMF4YZQG1FX6Vxk2wJpp3ieU03BRWqR1RRYM1vTKBGC4H
fTOloV2W5SdUE1bHEwJuq6aPdAVQcr31XgK9BNIY6fiNX8Zo9qeowcMEbO2zm2fTd+KXKV6yi8lY
/gexDGrrZM5r6bD8VM3RnTM+aXZsHQdB0GbULOkxqh3pr0XT37lTgu6FnaWeenGweHF5mD3Jt8hm
SUXeaVhaXIWO09wyeuZX+1nYICNMlt6lh5Qv5TujRcY8KaMzd8UsVh8JSugkcE56kxr1naF1J0Ty
X3HdLBvdGRFxPOuYZjzPiOtpQMNu4RMzftYpA/y09nAr15PnWPbGrnGcz4Wp+ta7Asf6FT2OLW7U
4TePbPQwu/kVUjajWnsuruDyUBra71I/yGyZYsXCk+ZZSf3CVK2/dFE+3Nk6+45rqpob5wpHU65r
NzjE2Idq7PT7eHKTX9EVp+6dpbxrfjPWZCl3O8/r5VtizAme7Vcc2+i6dauuiHYtbHnwrth2s67m
T++KchdcI5QUObwYnDccK4O5K/otZTm8xi44eNto1rExgVkaA5mtu7a4+EDmD+617Y3LawesX5vh
TmTFQ75G4tbVtJTxmRtkolw2EM32fkj7ekt8a1v7ZlJ1vzy38nB6zMqNxdjgw7GyOWiYzh4tpZCw
VCtOq7l8aF7Uf+VeHnPGqObJG5AZOCg4dmf4AodUqYaB5L0er0k46QrUeJ4iqFzXMg7N0kumLc2V
YwHnuOhTUp+gE4BF7Ea/1dciOca81ZzrLWM6W6XNRe+cmezjApL9w3bnTRR7XE4lvpBhUyW3SiTD
7Zy5ds56r9OkCPRtez/NnnbsakIUZ4jSnbEmSKOZY003DHYbFp+gtbw1jY8aeoTnZymjpiqL5sqP
UrsKhyJ13vo5nm+TvPnomYsExdJPPydbaHQ6otqxJnjVnkssf4OCccuDk9XrUcioeUgHSjqaMfs9
bwT4NadiVyBTr7s4qdKTTHSHWeENyBnIVbc18UThDvO6j9FgoXHo1WexEI2zOAEDG4zp2o1XiuJQ
9mP/nBbzTcFHjAvhj0wVJ21BanIKIuPbKbsdBmXDocawtHHNoUTAGR9s70dwtpEoRABlcq4ShlNr
Io51P5X+1OaMOLIAmaa6l1U1nOpiDa2iexjw7jJH2wjdjue24JZYkwEfzqz4gqpC0J5lgaHt+NJF
67AxcxM4ZU1UOKhkb5Yly3iVd6piA4MSpv23mkc+lXL3bEA8N3k+eNRWzeM8TWE+OthsnCbBS7hG
WrmxbWiDstRvrC6BaPPqrXLnu4ZIH729GFVOHTpFQZNS46daUZF5qFXPtgbIjUJrieUAyujXutzW
RZ3uIi19mGIAhglyeBujqKk0eiFgEmS37qErFkcdMVNkGDdU3v0cg205ItpZuR66dvJiOm1zlqwG
+TU0WOYP5fJGU/HGJX3KnJppS2/vhfurwabhVoqcwXrV8ejz/35oJZP+mRk5EXYdWtMStE7/CXiy
Hgfvac7jM7zJFgCHhb+5m1CBWdxO7TAZfmMpIE0rwH7evc5emWxSasGi8wL6ujsBeBHotDSqam4j
nPFkL5mTNVH67U2WRw2UXZr+ern0L0bSaGfTzS+lna7hMEUwZfHF7p5NAAymiONF7/PzYq1Hcx3K
zVqh+okif/RsCH2vPy4NXYasyqA0vGNhLNyPeo/Q+10MkCrTPP9gopQyr19PRqH5VGP1ZnJ5jIbe
K8O2TfJtrpg7otYdrZHam7tLi0EgeInD2un8tGtnLgZ+CW0uqPsdY1OWzk2HG4FnrbfdCrYvS/6Y
Xr+NbSt9zVNYlHZpgDR+98v/kXjw3yYLsNBkYS71/xIGTmx4jdU/b0b9/Sf9VREw/rhuRpnk6uio
QbjJ/U2qQxFgq+cacYUZKLlT10C7v61HmX9cd5ZMHQ3Nuoapszn1t/UoA0VAOiYBmII2ngTC/0QS
oPW/riX/syaAIohHDYYnWIJgU2P/iyZQZFGmVicvgVGa9sG+Hrba0MWHps1gklea36oIyEeDMlwq
ne2IrniRdv0VV8WPcTGPYug/qJC90IYID+ul7nmiR5O5iEOxvEqTgTJFCWMUjnrRfcTpPG0Xya1g
LAtjQ0azWjPdxhldn1lGL5Mcg9ihOi07da8ZZrpP3EXbTHQzyxV/02PjVgzzndKXdDOOV85UMy5u
m4rHdjpWroFfbBsfWy15ntP+W/y+lVixuinFstLxjVEQDXiqsDbMbiGkr+8k0U/Dm/bMPW5KQNhZ
5m/spvFGqfjE0o8Z9Go4GDWQ2+jl50gwjB+c+kHoQu3KrBgCOczFflqLG/pjcSCE8yRldWZ74iQR
iy5pat8PFEvlGrkAPk7FUnVVbZs8u820pQghG6KQXcI7pZna0eIqHtpln42avbMMs9x5mQrdvNvJ
ShqgS901vYiWVTgvfaf7a+ttWjo/HwtPXOMo02fTfIzj+aapcUa1qgfdW8JmqPc031Rf7SElsaCs
zYOrx+dRN0M3Hc4T19rcwLQrBgUqQ/7M6qciZ85bNvLZ61S5SSPzZZFetUEOKGD/jR2s8zP5plu6
KW3fr6K8LCQyhBnModa1jGhN/jATU/SWyYpcd/W1SsnLRBySpqZi6tZDmUSPCrGkVPbqW/lqbuKE
dYzOpMGx2jBjD04qqTYLQSiFm2N0F+8B//eN7VzSgjDNHKcj2VRBbOUgunl3qpv4NNURO1mZieEz
PTYFXvVmGPQXeYmhhzY2RCw4Wyri79SNOrjVKMQZkVK6oZEeUomJ4fA5Wohj12rM6BauCiFJh8t3
Fk7tPLrFThc9kNCa7LNmzDY69VuhLz9YYdtBmnXbZSjPYKcvWpffKWe4pZ4M8m58YgfCxyw3yGcG
LIIySvR92GXGLq2z1U8hsUkAcX82hdrNbo7cWwpGh0bJtsyUpn5Gss0k9X1k9A/zKA666ZzNaj6w
AgIcudCp5AN0X22Z2Zbn5yUq5Q3FH13P4DwYLqnW+YQtYtrEYdk2+3w2601Ef7usebxJf1ewg0fw
MBRKJkjmsuLHumSJva5CuUSvE8wVH0X/s0HTxiHg0xKkaJVlczRjK1hG63OV8qPt+lMsgFx0ohvY
AnkS10nS4KSPqISHWRpnk4GYCX+UL81e/B44Ldett3SXOcZtW9Y7mc/3nkaF5S7euSrm56TJ7uMG
F8bKfGxEfF8zuLou08fUl+I60fKc8kng3eRHubFFTd85+pptrMJ7NSvmmewBWl30sV7nYKvZ3LcQ
knXUX3rsJtcMxV7HtJFSZ29k43VrBVihrr5kXxDD8YXNMGBCVz1OBsVvBLNNKRgHbTuMW7fkkLgu
NNjXURzBgSX0gsX6cTsepCXVtp5fTD0+RXEVdErRIrQ8U6IUT/xLvskHGS4dtt6reOcRjWivxY2S
lgqzprFZ38/PjaYd6Ua2EfDQbYPN8sFp7a1TDU8Ng0LAM1Kd4DLaudvlFbxVr/cqiAzd3k0eteNa
J8+uNlELkx6X400Ba+OK6jJK1wjcMd2r05QHnvPilc+J+0xFuG4WZsG1kTDJnsz7Me05/FeqBPpw
NYuXvG13vRcFnbt8VlTR/TWwxlsaYho7L9t3jE9DA8z5OgKy5/RGz+aWh76kmE2dk+nIi0J3q2Cd
NyavLusba8A45dmW5Z20edngR3hL2JSBou3Je+zMgz0M76m0H6xiRUFhEdR07oQ1vA7XYWxkIhJF
cev5CtIZXe4mWcxsU6/jV1eZ9c6MlembVXY/zOMPdR3pTh2dddu6z+1U3ns1CxJLBGvh2OpjYisA
p8/2vmr0rVpRe4TNkSuX8XUa+LfOioEZyK+nqPRoXEqkHhZxJr284yiYfT7rV9I418dxTl46q/zp
xM6ZLOLPxRJ3sSreOM4PbYSh2eitfjFcSZThRW+HvRg6jByHFoPSkreZmSw1tNgWNZQEdwdVqAMW
ibkDho/LfKQn+6k5GmtwCR38Kif29vrLItzPYoSIQodCyGnNl9JRMkicAuPErL6dJ4ubCXzSiL1f
k+GywSMwrywbY6CgTuMwk854xm/+xzzpb25WHFdL7doKMoTLjVUvT36u83iqhvo2NXXLX0utBkOB
//c4GXwZl6+lkTVbJ07vUnN5Ubr2PRoY4HlTf7AW44Hk5JRlW7mPPHk/yfxisRCriuYDufdBrLDj
Lkwm0cvsVrLX03fzidU1vO1yua8mA3L/ygmomf0qid471NgEomowDhNfMhN3fJ3PHFztOc/rfW5S
ao+RC7dUDw9ywuvW1fSV150jYyFgtxrm7zk2Hvsoqza9dkVg6xuujtwv6t8Yt05abIbW31FXi2qb
atjOtshEU+c2W6vK7wzXOqravU+r3ObRHXA6GNH/CHvF0GaKf3azW/ijp92aVv7ZCffIkiCeqOWa
Xahocg4bg+/Qk9AFdrbp1459i2kJqwQ/vzqtHtJavRkmTRqQyn4k0GCjeXkdrk4busYIbEbZ1Q9n
URTMNLpfmmfuq7XBBJ3lTlXNoUZm2Ogm60HVineLaAfLGsfAjA3EZzEYl7R+d2A9hpVOCPZjycdD
b+s3ee/tkn5qAq9fZ18aK8dDt53Usi2uwAjo5MGOERaNfP2ROu7PxVA4WcYDmQG2frtIPBmAI6uI
78kxMn7piu3UKeMryT86YSUnc5lPzJuSjfDGB5PVAb/P1M6sXcFz3/E4l+aZxWxrY2m16XsDIMtc
qXFX/oZblP3BansRYCp1KcpVD0cH4SA3u51i02djjXChzZo92646LE35CdZtbFovvTQxu0uGIrGu
7dO9Y5bT1ugTC3Uqf9JS/UykTLbjIBvCaLTgs2d4m7iCn4SRQz8BQty2FsMkt4Bj6W3r3Cg1YJHM
qZEZx2Vso00Sxa/TFeJZl8bcsV0gEHzYG1Js7m8Tm14ONAXAKYGOJeuav7eLZXl1U0rxYdSA6JCw
9bZb+hvOudNojmdO8oUjMb1It/yQIBV06BYbrFeyKF2unsxZMOisEWp9T+Obp8QXZjNLfR3r9otp
hYXtPvdieXCG9H1al4tQ6bnrsg85yN5vJQvToDpjKBKmc3bfmeiOKYJ4g+X1GrGVpJcyC41Yftfm
4ISciwDA+XI7ceMCKl3JaRD+SCcze7rVhJkFU2Pe9/MVekNwmDCR7i1EUnfuSZXWtEc1zdDZ/UkJ
84jQjz40mF+1tIyTnKfHtXafO8sNW839Na2Wt3GuMFZRb1mp3CZOzWK2rSrgH5NXS5MhfCvjDyzM
NlOZz5uxYpm00ysOnWV6X/p4M1gy8hNvOi+tHvkcpq3f12OQOst1kSt6wGEf2WuAW/Ta7COfh7Nh
IM+bV1psFdONA45BljprtGZy1Rjjcp/rsAN5M9zz9NGDR+Krb/BwjjA1XZBjlRnWyMIkra1PoBLE
ghXNU9nFdZgv5qkTy5smgYA1kxUvBIwnEbVnFp6Iv3Bu3Xx96MrhxDOs+FqnJ8O9Dj4M+2cHndrr
7CXE2nw0s2K/2NPJSsxDDIrhj31GxSXtcMkoqEDM7saCxUcw8m+IyIsqKYbXGtfsMfNuY7tXwIYj
cHaVb8SVuFuASfVhtQMgA2xa82hva0gitXfou/hXZCbDzpZmWHCrZBpKfNRhpNGo6X+5O6/luJG0
Td/K3AA6kAAS5rQsvUhKIiWdIKiWBO8TLq9+nyT5z0jVPeL2f7IRG9ExGkqsApBI85nXPBYhmI4S
gOFoFXvZR+eWV4dXdqiqY6WK8aJI/RsoIeWe0duwFx0SFJIo49NdieCFpAaIxq5jQ5OyS6ASKNRN
QB1sg8KNYDXYqTTkS2S8mmw8W0f6ey3b6sWaKnuvYiQbXPDvWi5oaHuwqqlKdVn0NI0ErkOpCHCj
YRcE8qId6TDV5WAdMpgUhClQvGVGE1JFTNVBAS2nYn8IPWiw9rx+GsoW4pctb1MPqOI65LSxHLJQ
SkeuqmAOZw9hV19mceju4wbH9NYvntyW1eghwbENTDOpj2bT/CIMnOSmd+v+kFv0La0cLGXXl7eT
zoZtlsb1Fi/e7K5P86/CSfWlN8qLSrrJdurYEhfXOnpN0h9RCQAT6JOOBgle7Gl1m6byScneBSea
A9f14LD0zcEChtqYK85AboJuU+jwBvwt8ZbiSyDw9Fa3t8PmExI++J9UCe31lKpYLqOa6Hn94k8o
aVTZR5brn8gFvaNbTX7RV7gvr/23qAV3Z+n0vV//ubrlo+/21QFTiYNHbE0GC/tyXYp5r6yyOhSF
Fl9S0dRQedt07wtnZSJCBF9BHF45kXgSaUsMJ/hUlfk2dZf0vTK9FoAZmrZIuAOJY+/81SKBiCjP
52Jbedmu9a9o8n/KU8gdxAol/NpaoK6Q1R80rHLSEMq4fQAhL6ATm2xhIH4Lm71eaX7D4Ind89hT
t+1UsDfjLxvTgkun4t5330XG5KOjfrNxAnCI63DetusFXPgL36acDaEcAi9cD0qpl5FNK044/ac6
SamaODR5vBFsoG85GSe6d6fsT8vcxedOiwQpSa6uXGTyRyC9Yfe4TEiMxJ1+6AJUkFyITeze8bze
gBLqD3HgQtKVGO4Fx6iuKILOd3URAx1W2Y1umstssK+BhF0rQrDUrz/CX/yAU8F7mO0PYhZnQ5oq
NPfQzNYePMv1A2UEdDai4TYA/01k4hAFOXO5L53PcYOx0DhoZPir8VOe39BT/djjEbJL0qGA67N+
6zUtkoHU1CMCi2eTxlPGLtoR8pJMxTbWvrOV7bIteyhMtltfoEwA63OIaKGzjjcuogbKmTdW/Kfr
PM5siJPu7rJpTY9TUn66rPzompb69TSB2VxAKdhT/C7tp/JchvFFzXX6anW3iNZ8H4LuqrVDGsTw
RE1TwpaUlEeopwFYCT/7pCv497eyfQJMt11UUe8CazqolpiEvu52HIAFg6w8rxT4gjHYyLi5X8YR
tHxW0ZNc0verG1iX9jyqncJB69BNE7F+YN+sgfehKUJKvZRdK35hswL6OCu0CSlxqWi+Se0kVFf1
DWwhhHQo8Y99e4Yx4E0L11LE05nfDx8ADvSHen2SuXwKuiA4L5Yfebmc51QSqtp+17WjvpE6AI1i
fRPc0aMHvcK2w091p5uzURXfmpinCKd1ullXmKwg/LaOn847INog7rLc2ZdGe6uNYnEICoRb6PCS
ZoF/QGcQT7DROgrqfC719C387GAT1Znzo0/nhCEzqBlHxUcHnvT1JEPrQg5BfukrF/EfQRlgdopi
58WW3g6j/F9Ibf3/CTkz2Kz/jjc7gmity6f62y+VZT7yUlS2hADKaeBcoR1JoJ7GtftFc8sKnD8C
17ZJ3IQM6O7L/wBAQ/cPTmf0nmVoo6X7jA19LSvLiDK1ECEyTjhh/UOgmSkZ/6ekLFHcwpEZEVms
g22BZbhR5PoJZtb4asWXOp+vu2XswIaMIQIVGw+wImwdZ0hcK7wC39hYiCcNM0z6mUZN9xCHU9W+
ZVtjrvXrvQSeDAS3YQufhuDJvYC5y4fIC8Q1RSPfMfYxdgpPn6TB+qiqoPWv3aIZEnBPKg9GGLAr
5bxHuoEhsVqYAYlRVdGcW2EEAi6aMje8G6w60+c/vd7blxv6WSXvL0MWup5DhBZ5XuhKGYIO/HnI
psUO4kW65bWF/hQlx2i0lmt6U+782Hh1toKKQgsHVibYn80EpbTfDQPn7OM/vw1Axbw528yh0zfn
rl0DjbksEa8kg/jauxMoVcet8gKiJdQOOJPo9wIuqpM2usztqVQXCGg04dff34f4VTQQyOMzPhFp
xBDZZ+7lZDziXKHaFcL1roowTsWF3yj4L74aq8i+bLNEOx8UCuawnroVX7i6Tov2PIeKil800l5v
WRH9ze2EzCPj2ubQlolYbj+/niXC72TO3eCirZygvhsTN12JrQzSAPxFNNTeASPZIoE6aAH1hAIx
ocswbURBUeCuGTjUz34/QmYAfp7X0OZ4S0C1TSfIZqH9ekeli5wDNNDgfPSHEqpqA0kiwYQ4kRXq
Mwm9AIxHynIdHPBXssp/SNVbRDm/v4sTnWQJiAKNUVTy/TBwhRudLi/lWrqHxazP4zVKawiHdCKy
/kraQ2QY1rSIoczTWaI4f4Ngv0ZDJvWiNvU4nWkSx5Sr5y7/YXuLtLf12uT5itef1TSoO0AbSFBR
X6x1vUxUYPlP6bKECOGFEiIPuU7QFU8VuDXzjJHVFE/k6/yvgqavwt3vn/R0RoLQdY2QbIT1MTxt
sLS/Drglc7od2QxLhQ4gMhRBVU4r/gpyKLjLahC1BYEu6Sbzb+VUugA2OzQRgoOX9RGCC07fKx74
97d1Mg1cFDx5BQ7IQ4gANANPJmYrEd8CFTEdKpVDrbEc1SEPLnRSblWa+DdLyurdeEmKmgOdizp5
a2X82j6U3ACCr7YtHUc4LjvYybCAF5ipVhLCCKsTSBjiK+xs0L2S3zxntstrEopB3dKd468p6quH
NClaqgR1mctzVaHUc5UMVdbST7HLFciHvejPcBopQv9+pIzM6E8Lhv4qRsH0Wz0WsMeSOelzBlRr
miFe6XO3lh8eCHhwuHK6dBiuDeTlfQ3eaXljkf5l0tDURUhVcO4EzByMSH+dNKp0FyuY0xEJNm2H
N5OtM/9jnBeWfOelA8ZSDECTvAdQ7XVnQV/H5XXXSw98slPF5PO/H4IT1yY2U/TzAWZjRCKQj6Kz
/OvtxE4+F7OL4jBMvOhd2IxAaEeRUY/WFWLMx2RJpzuUn/v+rEo7sfUpgt1VeT/42zQM9Oe5KmL/
e2Tl/rUz2CXaOZCmKB34hYt429y6VF7oQMMyTjJl/bOzydy8QEfLAT1P5CIj2uU/78GC/sIMtbM/
IAUQ4k8zL3kQg4aELyf1opwH8Nt6eQfbO2t+zFPfkFwVofz+xhiaFfXrPAqNRrpNDIX/NPYZv96G
p1BU6Vjnh2xxsoulcMXdOLtOuM2TqUuMZN0cCCDsQrZXZaby5JI+JrDSaImXBWFIFCB/lDR7sXp/
485OlyIDJG0iO+5O4pjnnuwFiOeNeN367SF15DRetMM8IztQdsh0iCBFsJF+2uoeUS+kE1PE6diR
0sgsOZS5V6KR5iEyRe83Wdv3ZVMW8t2CqlnxjpldDW/Yaj/fy8koGuZSBEHI6AyfHqj0t6khY7Z0
aIeg+qgoQqZ7mhITzq8QD4qLCsFHqJFwL2BLxjONIn8VdH7bsROPwYp1JQw8dKZJPWfgBINMD8Es
RkQ6YzSWPK/TNSW53ELNIdbBU0EuuFwsVTvdk7t11A+ykMZLIif/IkPX2EOGoV2sHIBwkMDw7Zek
ex+480jxoPW4QlA3fAqQtFbo5P47sP+byM/Ml5ORCCVsWopP5j/P7PA/BcsJ8UvfhnI4LAKJpjt7
KCF2loDp5a3Ly+vwUZfZVWBb1cf/xYVDQB/QUkLHNwnJzxdWYZNUJLPjQdUVBjSRHFBqpdaWHuyq
7sYLL7PjkgBdYAr4+yufBLtmJUOPYarC0ZKe9M1E/umRg5p80gHzBlKTit17OB3BY7T01XcN+zL6
HKwBgoRUMwqxqziKaUfGfVm8sVz+ZtwJVwQP/wzL+Ytqu4sukxXO6lBmNv161FahclkSFV/gfSKZ
76g7oh7oFjDcf//4f3dlSd5mTiL68+HJkSm6pZ3DsFUH4QoQukjaVfGPgTW9zQagdLAkQoEgQBtG
/VvnESLNp5ONBM9l0DkBYSKdHAAN8MB6oRR6COSIYlTiD4vJf0Cf9e1YHSlj5YJyt0OfKxFBXB6H
CduqLYdlPFw2ts3g/POxCCSTz6EqQUh7EsbmA4UeTMgH9oGmlldFGLXfy7CKrjrHslqg8Qvs0xDx
qzfe/mncFJoMFa6VAyELQuTpSajb2gaaz0kovZIS1rrU4Ye+dYYPcwttBG2nri23feI0GtqGb+X7
3z+2MO/411WP/ZlLXMACMLo/J6s+0yLrHd0Oh2JVJWD+pO6m/VQEQOW9XNNTswubykvuoBOEmpq0
3jXLUFxCoNKUutmH3k0UsWbADl0/bCBaTf7h97f411lqhsfjP5oT/HFyh2Mfjq0Vp9xhhr7rrij8
cP2kF2EhmRmL4ZM1I0W8o1Pbv/Fq/m5sSNXRYYRCR1zpn8wJkO8Bei+6P7Tu3H0YEwUOIWcxxVtf
VH65q716eSzQQkJlKS/9yxHox5UvEufOrtBxobUqGpleyaZIn5yR3u8bh9ffRHXYmLjmzoh3yU9P
Dto2nbT25rg7qEwXf05umvfIENfUummlg0HOpJN/znjx96gL5+dlEtb4AqM81r0xVH/dSCHNOnCA
MTHndk5PURBIU9u2VQ+Twk8t5jLUMVQ4GsdCC7ER2W6dpalVd/kwtxeJE6f73LMT9/73U+XEo8nE
lUSUnjB5qJktp9sKJrKr7CKrO4x+o6tdV4wIbeZTGeNEFVVg44Mhnr42HZZxG4tq7ue6IA46rGVZ
XxdLoNEY00X9cUbeZ3xry/trvBYFiCMZcjOnDpnSr4dN2lTIdUvdHYhGfHefTmF5Zdlrf9PZBpUz
y+rjqPL6o9VANNtJS/UIXKH3cBTNXH3vM6gZb+x5hlr66+InYYqEK10iccjSp5vPYk9NC1C3O4Qz
BX6ABE3/MY4GUGFSGKcDvSDtPJZ+9jWcS7xztQ8PyPextgYm1+QhIZxi+CY2527bLAGEIK/O170q
wAzQWqjswzg6CEe88Zr/cnqAX/WD5zftAxk9rQ6BnxwAJfrlwZv9lg5vUM2mOyQApkPfGdbgXi1L
u3xTblIXT+Dmw/S2dtul/4zKAoBwp3ItNPz+8V0Rh/ukFaBlXcc9LZ15tMst16+yA/3ehrL/MpQj
ebblIPX0zonL0L8Yx8GyON1X4sKHstHBdK/nEckpsIWNztVh8by6ef/7G3NOikbciaBiwALlsBcQ
b0/2MdT59AT+M94j1toDYHDJ6Kh8Ig1ZoLe3BJP0zhpnTVFNn4KlKp5q25mpHqxJ5Q9wMSV/ldst
FY0cCa0bPrfIs1Yoqa7abJ69i9UjtZBIuy35coZoaG5/g5XfcSkURRereuPQ+suJEGITgp+DDbne
R9Ts5ERYNRZKiI5Fex3y9QcasShaWKqO+30Rzn1GCz92AYwi6NHUb3jMgLz+ddHgw42RA/utYJsh
YLBPRjN2etSsoyo/rm0HPe/dUgyawYpma+GPnBwL24bFiuYJupU7ecF0XnAcAC9bdV6/81H0V5/n
55pR7g7UnFIQIswTMaamSDaiTLyE0JyWxM7P7FYlCyZ30gbxdeYU7N0PS700+Q83aK3yA+KIWn7O
O85jKIDu5L8HFeYD4kAWvkOrXVSkYgBb9RTHxiMZ+dIHd+UKuF0XpcerGXQexdG+QgPdZnEX2KSU
YEF6xJi2WRCt/MpcNXYHPbocuzI6wh8q+Pi69gXFLfZLc+lY6oyfwrqLhxBVmshMJkFeNUb7LCrN
1EHRhPpUi94Yv7jkgNdWuFnJMGTHBCojk4UKfu0v99UU+POyawd7Wr+gZ7iqR9Ekq4Ba4FNcYhNH
TIyvWmy/g2MaT5aVL9skjJwKWXN80mklpU7HY1Rd7ZrkMrWKId/IImbkduOEVny5bQt/8G96maXm
70jvhDwLEaQDClx4SgcIHDHYuL2jjeMDPgTNlDj2Me/USrWt9b04zqEZebKV5v1kZHaXs+Wwwm5t
MRE937zebdYxkcRBa9g0wSFfRujbqBMNM3haDRZVP8QrpRZ4wvhgWLDKazmwOuO+QYTugmlUzs0l
1HRqjDKLJmA2McyqFizsiIbueCGa0WXipVRFGfrFzW3GHKGtnIFNIZGMZPw9ve/tlKqc1q5OUFyu
C7/NfxgSL++pfV37zYyeJuIsVcWQxIia805ef2pWPTFAAaYLPL3vdFHz4CROKe/DwS31AyKePdKX
KDD+8GkNDB/LUM/tUzbVKJa1YqmgjJNKjjH8bahaQBiyOUp5l2MB+xcX5zTimNr6wISfPDQxLTj7
malgLt1q3hamnezkoqxt+dF3KLweYARO826s03V88J0y55bLlztPPeq3T0ET1yA4+xyxmfaudWar
iI6wb8QAAGbU+D5hdRqErArV2Gaf9lRC4QjIX9L5NxHUscg9d+bVVEyLOUFL4cL26kiV104Txa5h
kfXDioRhWTaXSF34sKIRGZ+H20nmkw9nNrMVPfskmvRy1U2WAnlD5U93+a6DdzMdUeVw2RVSQbFX
blFBDuSHGV49zfJegN/MVMMOZETpC6T+A0c37hfdoEIMAI+1RNC7NL4uUKNsp7kaL0iWeMZD0CFy
te6QWZHTvY0GNHt8LbtCP7Shqhlr+AHMAwcbB34NVgHv+ZB6EpWx21BkmilYOiyt9iBQsmrdfear
wrduShD32b1uY3OEZDU4pLM8ThSTLZBFzWSTyN7yRwHmk+EcwAbmP15Wmasm8yGP5Jl16+gon7L3
2gXEHG0oNrbF01jlKfcp02xlrbDFmJeeeXFvtrWmZ67mfe7mn4QVgxaPNMDBLxNbH7Kk6dyU0VmO
SUV8X09ORcmw4MRDChoJTue7vUzImG6WJDHrYpEte2dCIwHQfFYof8IEoZrMaYdGoxVux5wa4l3U
IcT00DqjXRxFR9EYye+UCuO68dxmzd+zA07RvVhdzb8Ehashw6eEu81V3JEDYUL68p60bGnHbPht
m629WiYO/JcHxv4nQAFBZmKOrsdVdfT/Sq8d/wwgJY6PQLOzQOykO9MYHBA6X+xN2DUtiodibsd2
D6dRWt+aXnTWtej7uoANH4xhf6eGqMzP/HbxU7wgkHFDX2nU1mWhxmRKd2GZu9XZlNA2uwE1Luhl
xXGhcjTvLGsGDthmcfIAaNXhhmHkUKh9XRIuml7/7mkwfvABsDZxkuVjpoPGh8iW9j0OFs7am3U0
q1Gvl13UKX6Im8T0fEYcfxnpcArFeqmCrAehFBEsrbulHjt5DmtCrtMBMeAquoe7O/BRWi8L75Qq
velrzAhHMaCVRJCu3MY1JeORjUUrn1IyEO4rd5yy7IoJW3fn/QJ6cSMEmvjU5+YmDC9Q8QxZ0N6c
0/Xdpj6S3ZAUBuVwzLmcRQgIwkAeSqqoLwcbwYVcpmPaumhbUqbsRXpbdks8f9V6MOf1a6zkidhs
169neQGbiQCzRobULK4Vb4LKOByZDtHr8ZunjQkUXg8JJ5YJS7MXngmXXgIvcPzmvJpqt+NjgfLN
Jl6NKMTEG1sLcxbnXWYO1XoezPlZx0nG6ypBEJuh8gKz9F9PvcZFt33c0t+N8Z987dWB2Tb7ZoDS
agRMpZ7hltiMOihb+dIkKuv5+ZsVMLB5EyEGylcmcjWNpzoMLcYyL22CGFXNCV8FCJ33tO3hytLp
Q6FuSO5XO9Zl/zFHMs/yt7NdNN0BBFbRsjujBcCq7ELI5O659xKX0h9feOA+maN63aGSX4TuBf6Z
CeegUl3PBrFYXsMHAloGnCG2kjS9tnY8mJhCvBx9RVCZeUNcY5ZeVnu+tewnp3hu5b1cISjs2oNO
u1J0QO0kQwok3CEsUxT2MXIRciAz9BtzPFWwfDr1sXB6qy0f+n40m1UUZ5adf0kd5OKQGtQBRoIY
hSzoi1Tk4Xqde3EzVg6UsKOclJnmbiPMsTzUYLDaQ+PWMI5u1qkQvHS7iMxTEFGXDGTLlPbOWhtP
dXHrdGUFGFTXnduLd0kt4c4g4TZJ2wI2NVt8e73Ryib2g4cqpueRqtPAXD+FpB5/ySx/6MqH17BA
ZEWmvrbDGo4fV8t1WYxenCpTqC5JSbdehXSqOGRpgIr/zm09ExO6BiGhtn7qufRQM+PY8gARGtb4
GUD6gtfxGntkTt/w+53wzENWaURE/B41fn+678Mu4WVOUVXHG+aK+cK4r0YeR6LFyiICTWAthFZY
LAwOqLUNG0bjeStSJ/BnwXNhWsn8zzrEdVcz3cxXBBXBbnPet6rh1qQ7KH5zTQdEZY5WlzZ8jWgy
1I12WAt3/XTdvMznemjMq0Ns3KyiV0BIm1Y+3+lWLnGAm03PlwMNwVcWlD5ol8iuqfMf/ZD2aHoT
4Sc6MDPEPGZe9gooHtqKhXNZlsmQoS1kZ4Vd7aHUBckNcT9IzWCy+vpTlMZh9z2IuN52BJzsKUxE
hrb+hNauTV+/yw2aFYhV1SPiLRbwsjtZlRJcfu8Ree5yWj3FI9ZjHcS1pco0GJe0o8yJN8gwRONt
U2i9PqJ06VY1Pkmp7qEU9YVDGDZ1vBn3OlV4QwzoEMomQ9u1gfoL3DxD6KD8uCSw/kv0Ffuq85Hi
K8pxwZgrBve46capWvbdQpMJYzAAI8B8i5IJdcv3SkoXqSqR4MlUOql+26WOxmeRsSkgXakpbPL2
PgSUY5eHyC4nqd55UYEh1rGdmliw2WWJvBOCgpU6K6LBXN/GfXtBE95qzE9eiSjqWVysBcrUleOM
1bt2mDIbKdROhYO+CINVQcsikEsBiOmhL7J4izaZ14kDvcEY5Za2zpv8bBkam3tLuxpkQraJFmSP
0Q1309rqr/ulNhvfzPQ2O17ecIDHL1Hz65bdZk4ELIbYxirZiX3f7PG0cyIB4jTM1/xpGFqZAs2L
hy4Re0U6VL3Pq7UFCSeLMpHIQw4yesydIuTNziPiswqaqhbVeq1EOfsbaQWAkaE7trK1t2GQzSp8
DLVg3vhZ3A8OjXWRSVzzRhOuVk1v0jaEC8whly+cM+XWydeVR3BffqW2Ew+x8AH4vCp3tGJNUkYC
MrBlvOSmsq/Nd3mDDeqhryWrN68XVy+3cbx4w4FJG3GkM1EIJvVzepJH+fO5gAToejm2rjnr3ZWy
CFYvrsl0HSykGE2fbW3MdtHqxM1yoPAb59nN63YBCKPmRBjb1uz6BH5xjxpmQxcz7a+GagBrek+e
GEM08gsvR4kVWwaTr/TBZLb2dbBMjJmHlTmAwbWzUtmvAnb2FG2HWH2JVx8K0s5viueYNK7MsLzi
JWy/Ic1yUbtixMJ5DDgzhsnmCSP0XxhTp24NWCSvrBaB6GL08r448/02XcNjBKps2TejXXd3rnLh
CKpsZNjYNZg10o4Lh3NVtAjC/M8xXvv5wh65Sv95XF7SGGsYEtEhq+IPyEkP4ZRu6RApdjZbR8yy
rU6xH8eLtAHEdea8bMsZcSsJ0kvgrJKIkk1vuQaQU0e22c+qly1PpWVEPPN6uCKNkvFCCrRDnnVA
KyoqWPyEmjncvkQ+mYrNnueipc0oOyHEMfKol3A9iaEONucN3RqTUKzgt+nXu6bUIJbFnHQhQg0c
EOEgTKBld47um32ZWUYNol1jPAZWBINmfZQM8DLvmCFh9N72OoU9Tx1EdvJ9TAaFA860dsWZzlIr
Rr4st6CibCLmDyxWL+28dZtQohA9Mg1hEX6nTGB/6Jq4W76ks2twUGgs2vnRq6asPXemJF4f2rhA
R1n72kW2o1Wu/kBopTvrOBjbq+wCpXCB2EhfNLp4WLrcsj87cSWQHJ9SJ7MoLsOxhY8oxgF9lW7G
POge4Rjt5xsknLPwjLq3hW1dpNe1QEB58Z5EXC7OuVWrLv+aK0fQTdBNcKxdNPjrC1XqyT/XarKm
9xUdufjdlGRmXQ51kjPoS0eA9yPWE6rxO2wKa9CuQFZ8cpayaOXZ2rBj4WRbtXbt7jgmvTi7NqlZ
fLQRoqtramSMHMEjTH9USeg3ivJK4piMQ9bLxHmNsgkDTNTzUiR4yVcswNJMJm9MySqTqCWAD1yS
d3DMWGSFzjZtYT9DFXpJ1BOet4ERZeb/8hJDOS+ralk15caZ6hHTA18VSkMvKXcRaxNqvsa5r0si
kJMJqzu7MlG45SIs85myQfu1m9YsoMPimfd+0G7YzjBaQVzjyOmABcLeZ3ZCZtguVdNrOGJC6yzv
zG4xFBqfBkWJLH/X4EWJj1dlIYx8EUxoEPg4ey1my6Cma/IgiwSBy0dei9TtBin22CQz6GuS4HaF
6AhBRwiygCPRPObbQS7ErJkiG0Xyg32pZOvS7SqifdEtGW6KZGVz+YEl5SN/AtSxt/G+lCBFIAGs
1XzDC2znm6RoQo0UoO1qm/KJ38EtA325DN9ddLeG78QSY/41Dbsux3ArMjI/Q7+q/KuCE4OckArA
9hScF37voRSgbZNPZetscE+61vX6pZ0rU/5a6qb1v+dASLL8GA/VxO95q202QTtZzP7dtJMNs/Gl
eBTQy2+wkqlBOMLjtlozHHW32GykPREDsVGXSX6YhrD3b5Qbm5MARZmaV/W6h7HiQsoT6TBB9LAz
tKsK+H4SUZONkD1MjduOViQvzH85h0bbrbid8iWc723XZBuob5vtK8LJSj9Iy2FRQIuDqKd3/3NI
m6ITw94UZg4UQlIG8Wdn9PvjKhFumCmahq1zVcvGTL6ssxvedzUSUccb6L6moNH57TBwMTp7Dfr6
gTuN2IRK5Nnri+UVPEgRuISXasGk9neNFmUUbZwRdiR+Ly81gAremncmREQSbXUL6yeuBeq420io
VZ2HaprsR92ixncAaIl2f5C1DsMWlsRYHxJPoD/2eqbadftcPJ0Beq77OIjb9WvsoTkzGlYTCtZ7
P1lHxhqheDNohNxmmNBNtNiZ0UzIZbPho2jecQSaU7OHBoOlCLanFIO3geVUDIad9YZ5NhRLOdb7
JXJjC6XAdqz1fPkKbaQZayINChAFm0P/WsujDkvkoBRSgWr7miwmUzyQUlSjX2lgJfUcLnKXddPC
BMa9xl+PAXzikDB5XWO2k36Qs6kOJfg79meZ0868F6Fc34gd9U2I40ox5eaPOmy4J4p5ncQCaS1S
1DAhZtSm7oD5gAnwq6zmvcPYNz9gPiFJAbIgw7um264vlZqsmAL3inHHO7VU1Pu+66xMMAOXYtE3
XurMiCsgrjIvzuNze+YfCdL8X7h4/zcj+V/0bv8rRcHczZ/UNElBn73sX+/u/6ndvE0H9N8AJXMn
v9jNv38C7vSv2+x733//FwSEf11n3fi9PLGsN9/xSkWQ/h/Gdd5gGVCdptNKk/qVisA/gdQLab4C
yAU3+x99m+APU10N4AjQwBaRdP+jb+P/QScvAJsY2s8UBeef6Ns4z7DOn4EWBi5IZ5CL2Ijf0Iz4
tf3rWcjQZzWWzKl2h7NgzqDPgLkZqqsgU9g0sMcjKLsm+xIO8DZI76n6Xuo6Dg/hlB/Tkn8BrJae
yRzqpBLuF2lENEe720NwxM44qy69Sl9QJjnYjf1+RBVn7ssfXuth+BBcgh25YCsn77OjcJMt+Tca
Q+dz5D2EaQM+PF7U3hkbclJiXdFGW/N/8gQT2CFP2623JF8raAhnWaBxxUAaZjO5wVctEGUtImsf
m+pKN4W4BNlJuSN0uuOBbzAl+5LZzhmMXnuXx3GyGyS2N6mL+q0H9wjCKm56TqGv9ar1GXEMGReE
wIgO2zbK8h8h1VvQkzAKE9l9KtvqS9RUexxYL9QI7GLOY3jOwUGkXB5+51cbyucRQB4KOaJuX24r
G5xyA4ztWE51i4VC8hEK/NK6t1qHxZ5c9Mu8+ugOU2IdVPaNpJztljvRIBZ2uKfWVOLthyqd2luv
QzjH8thTFwjP8PHGHf7U34ArovBdfO3R26cS4BF7tOON14jHarDImOcvk78+DANvLiv8BfHc9Ous
g3Md5qieOH0L5BAO4xCjiKUR3Eh7ta/q8taK9KOeGSdH8o4AgW6oktyNqr0tgIpt85XnKXA62M6h
dI+ONk0kcdUvo7qggrl2c3eogvATSNFtUyIRUk5IITkZDqaWtreL9zmw0ZOYUW6gs4JWZ5N9RaN/
vQytst0nIy6t0eoVF2nDORQFkMj06t3hm4TO3oRdtrDI0IalPM8oHt17uasOZIiUKqW7XJQx2etQ
UF0cem8H7Rbtf01drMbujmrrRDeUHb2osXSyolHtpT0OH8jNFiIJzLpxgMq3LGZkxe202dRefJH3
Nu0UnD4xOyHG9tyjVaLv5EOZW3G6o3nA1Cyphm1SzWT3Jb7zrdjPrti6eXQOpGPnifqLpluyI589
ACy+EF5xX+b9bWDz9tNO3VbU45L84HTFl592r9uXlf4zscbAO35Z/2Hk27Yh1kjyUylO4B8IZjRe
MgbJMSyRJwwwx1tz/4y+ocuEKt9Cw5+2/FHOZ7cDag6Zx2bPObnaNGJ0ZkH+PwYh8GM/iY59MB6t
pv4E9UjHxc0sEXAlMmZCDp9+/6TiFJ7xfHE2VV9CyXB43l+3uroSbtNIJzkC8/vqYjex8611i7EO
GxwijS8vokKeMS6vwrq6snRw+P0tnCIEzB0IoNG22WmBap/06A3wkIKcSGhGTdeeU10lqX/edag3
oQrVxMUbwx1wTJy+XChunBcAw5/V00+e2LWHnuZfcoxJyelHAFNfH/rincKQFdqzMuXMCJusLtqm
cn7IPR+9n69OR19DYoeB01cYZwepajDa3kOECXQ1Xnb59BA24WF0MIJtu5sq6o76G/UaHPUoYARr
u8cxEXPA0b2r1zDc6Dk4b5vsKZ+Hc0RJ0YFN9+xGUKvT/8PeefVGjqZZ+q8M5p4NegPsDLAkwyjk
FRFKc0OkUil67/nr96GytltBqRWTPQvsXuxlVVbWF3Sfed9znvNLLwcOkm3yfSCg2i4U6QqLFSnL
1IxtSnSrqJSQOVOsDIL+R6lYh5Turh2LSnVJPpPgdL36bJTV14hzpw3BuN4UrXQfqFgEElLosNxT
zqdL/Ija5eCbsHlG8xBM4uNIO9IOK/NGBqDt5Gawy8J2nRewxnVR+60M+j+9l/qn26S3u6T//Gc7
rv8H91KSwRv+z/dSN7/6f3N+JB9kBsx/7/f+CVEL+ycLRwoyeGR0Cl/17+2TpJl/Q67GdILrQRSx
Z/59/yRI5t/w54kYrtCRzf4SJpq/nJyCjAEUJ6dhYQOliDdvyP4gNGDWYv9j/kT5Odt7kOYqGip1
9HOzLOeNVjs3Z+qpX3gPafEEkVUXvwT5uc/4oyG4Tn6xJiHIXUyaQtUmY6AO3oMSikRRf22scKVa
PyT/0IDTfvMAPlgOFpPk7+uRZ+sc2iiEk/Om9O31eKHVE/8KPKwfbZLmiQ0Ff74xJWKK4QlsM9K1
zwx5Oin+NSJORsSiPF52w6cjEhpJyTxXhYf2Jf+eH9V9gCPu3CDzPVo+JgtY5Tz9SpK01JppRdSb
SqZ5DwW27o4KTepXDjih9URr6vNb+MH1mLKCTgHXgDUrsU6vx0NS76Ms9x4aMXME9VgkX3Vi/2QL
M2YonRnsVPX1evOokxJVAQdTsqSlD9SohrzIyybcB2ZHTeJWqc4p0JcvuCby/8c/h1wPX5i53CD0
NGKyIRjh3HnilSnfiD70k7ZffX7TTiWfbBEXo8w39c1npMKR6Ihr8Pdet/IIQla+eLf6ujMrAAG/
J2PmSP9X/sErvrxl81C48kwZi5Ro8YROh5JqcgZMyw/2dUHaRQyyQJPjM2O83pW379vrIJyqKOJa
6Bt1+XSQgepuFrHK7qtnkwrSAJtzXYEpfyLy6imgrZMDZbflL30AugUR8Prz27l83V+Hxz+CgQi3
NCDU0+HlAg5yI+fBvoOUrJZ7VAbUfeOfdD7PPLiF2Pv3kyN/5e9DLSYMjiaRIfVlQCkcqYVtPACF
u0VNfDVcp2dEjh8+uTdDLZ4cexnNAMwd7CW9u6Br6PjNOQvg8uPlxhmixmEc4xW5Mku/qKij1rWS
iquBFG6O2iVCvLlr4zSStA2yc9PS+49rfj7sBZlocdCqC9NlXWtKMSqyv8eHukIIJhuksyju5y/D
R4Pw3WrWvBrO3sbTl6ENJhoWOPr3eRC/CPJ20qIj+tgzr/z7h4PRjfwcMNo4OlGjno4SmShOoNgF
+7LRooMqBTFIU48z3OcX8+EwuN/ZEaBHf7cYisNYAUDTgr0JHnOcSrSkBlqizwf56I5ZuCjZWqiM
YiyuZZYqdWglmVWJeW2TG1Ia77og2nw+ygeXglqXkowiYrzlPHR6x+aezKRRLtlLiSMhtnDono9n
rmQOTztZ+OZa0dtBFpfSlGkxUB4M9+717UHZyqptfeluFVd1/O3Twx3eMVd00XXs1EsQZPlevhzt
+3/hOtlpIerHycje6/Q644pGSyDU4Z7wI1DtcX5DKMfqvzfGYr4N6iS0PLHkianJlliLFazj/94I
yulVAAwTmqApwj1NbiKVNGBKVRWd+VQ/fCU4cSg4vijwLZ0PfQ2v2UzbcJ/F1TYKaalm23/lMv4x
wmKhbYYoT4cRnSOtdrsWfSfIztyo1y3i6drHK/fmIhY6eAN3UtTTTtpXa3kzrPXN5Ib2IXVMN/wF
Ad54CI93P41N794QX/PUE4H+YDrqGbDJh3cSW7k4u7NUMDCnj0sLegQe2Mn3bdxekOLt+kL+51MR
eOm/D/G6Mr7Zs/hhmQsIQ8M9VnGC7GuisT5/Vq8esnd3UlVmMovI9C3N89SbEdSyICCwV/h4nwgx
3qRbGpmb/Dq+1m68g7H6+W23NVyeo/6QXMdr6pnraoNP2H7+/Hd8eC/f/IzFuhukEQAY9Ax7U9/P
oHM91NzPR5DnOeCzK128lokkTX2GvW9PNtiG4umvOl4hp5kaG4qbo9voBVbJqtgAE4/RrJh2fuuv
ozOT5YfXqemGzh5g3rktrnOiPxkOUJb3vl5uemxRPzDJeL8+v9QPJ2QDzBBFMAo+M+/+7TNtijZg
H6+H+5AkDiC8iXA5tgo2Jf9feT3fDLR4eRDtIZDouKVw1h26iaCJzw3x4QuK21Uk3pYaIjuY04sZ
giyZCGqM9tdP6S5ZS5fSFxgv3dZYER/kQMdzMwfFyqq99F0yy+3WvocjvxMvt//CGsOGHtqLJWGC
WR5b2yxkTzCl0V7N6xslSm8GKT+zxGjzDTt9R+nhSDTTuKmYvJaOT4DS4RQZcb33s874VU/oIaRo
aCD1K4gQHU3th29dqU0vBV30r+gJmh91rCTHQu2ia10Z5IcQatCuUkbft5FCQUDJo877aQ5zCdCc
ZtFIGjXldetF4gvM3fFnp6eUtfUiCa57UfNgqE2SQo6lybxgg3yD1UhmgHpIIO+isE2E7F7PNPEa
0A//rFWTApQTYQFwQ2TnqEHFUR0Qn9UDQOpQym68akiAXCqT+jChkLsGl6rDSh7MQVkNjRYTIpNU
AFDpM3qwGyq5D101DqDnWu1AZhtijim1ZU3Kv47mbKUkw92gY5QKmBzMoTZfPv963h83+GSwijGl
UxHBe7F4q7vaSwo0PNaBFm+zrsuyXpXtnFkqYLC8bitDveWbFS5T9F/XtcIvKurU+vL5r5hno5M3
AScnBSlzriXPlezFRJFmCDDCMOr2oHBvxuIhV7UXC2poH9ywXPzpSoZLjiOJBLdi3hGYi6lxCsM4
6HFdMZgIZRg+f/Xr88tR593RyfVQ+ufb4e3mfDBbdk8/Y7FQZR9AbHgwE9JabCzXxTfd7JXnHL54
7ZhqJj4ICnwkcOVIfcn90YxdRfbASxrG/l2Lc4maTYMOGW35iKgaTT+x7eGgGo9e43HexeGdP9NA
T+8ELJAvTauLz3I9taRMyT2hMV5HnFCjDfWAysEs4G4SCEOOHMzhBx1fSolSVpFGu5YGcPKanN6b
sTUczcBU6ErOenP6LEqWrAQvgzdYxUV27VdZA6AhlWJtMwCJJsacbaJ4Zpp9PRKe3jzqj3RvoddQ
WaKueHrzDKGsg6bswoNgFuO1aBaw8qW2clo/IdUd2XTzXTdqYWd6ueg0Hu5iP/N/+n3ZrwJLzzef
P0t5Hm75c6xXthzkO0ziy59T5FaLNjk+4Iks1mUq+S7CZXMrIJxZQa/0L2HxYKCXDGVfFQXcRGD2
R0Wk0m4Paluv6hK6eKV5w86rkXUSyiPsrQLshWXG6C3K3tgjJ1oL/ZhfK57crok4k0Bea+OOeREN
U99O12B1LZSNagfzuVHOzcTzyej0Gkl4kdliIjkRZ0bK6S3voURXViOJB8tI5qkoV5uXjqz32C5y
SSa6jfRGWCbThSLNGYB50qj3vTJG3bYSm+zW58h9yGC0/mj1abzDWh08srpJh3osoEGNvqSPCDD6
4q6BXD0zWA0ckw4aYOkwEg94T3uM3aSRtvG1LlZSiBrc86BlWr75S1KM4WtQ1RVM1SwLf3V5gPxe
R8slOoFQljj39JiEjVCcI4f4BvxfhZdbX4Q4su6CutVJu4w6QPFdOuesdCFgfAQy2BaLQnwsqaPu
eyFqruW4bQlT1C3B9ZLYUM+VMd9VgnmhaZ6ylQcppKn6srI9GrhQSD23Di1ZAJbb6FFeX9eWVxAx
T9f20I7xGLplUNNhmVqqhE5bkrW2mfoqbh1v9NrHz1/td9sz4DwKdQxQhboBbGw5EcbkkLRqFx/q
NrK2LFea22SGcff5KAsjLQWtmRoJ2IH+AaWMd2cw8nNCQSMO9+B5hYSAstWvMK7MYHNxG7PUOCm2
1JGMBGjjDct2M9z2KWzisB69EMqTdlfzDa4//1UfXDs0FtzQ+MspYC87h3njB1qq9NkBhZK5rrAZ
raYpnc7MZe/3c3RNAI0wk1FaYdlZHNXJ9ZYCXSryA8aO+jLQRe8GD4y+NedDezHG+yYv0yso5+qq
T0hHnYRQWaUw9ZxWHeIV3OnBLpUpcwbSQu3eEwmiEAXFndIYR6Y80/WHFGGyRwhgnQVbNKXFZYMm
zzExRDqTIdMY77wQzYGSnNndv9u+zdfGii1RxqbYsuRj+SZSDaMu80Nf+gg+dIOYQ1WkwBxrwZlJ
+N0czFDcPEp6vEX0NBZzcDPxmmKlzw8mzuBLy4v0lVGIFj4WhaJ2kuHL6JL4YEme5RSooy7+8GWZ
h6e/bMgaGUuv6qG3Rwx05DmKhaY4sDHF860P3o0YkGH0+Sjyu10Dw9DemHcm+qxfWuyCiiJEuWk1
5aGY2sAhutoisGZqJtSkerCBn9+sofOJDz7EdlZ46bpSgFJ3kipsyWIYd2k7pnYxxNIuIRHFnpDD
vyDBjpx4KpFbsIsOWL3T0CGHSV4PRTa4n1/BPGGcLCOcrHnRqfFJBm+WvJhQiIvLQJV25cEa2glV
R6XaFBJ8R6u1fYM5AkFIc+amvetzvA4J+GAeFrDO4sCECB28I7SNA4g7nOWglbdmMymrXhq4RwKE
ZeZXjrtxIp15/T+6WIMhX3m4lOEWT6shQ0L2y6k6WHFKrKz36vudpmSl4nR1YfW3+9yUizOjvpu3
uF4wNfSmVIgIbNhPV2qxSlWxlpTqAMmowauD2UUdYVx//iDff9ocpzl+WuiJ2MXqi2lLan21Abgh
HfwhmhMlg6eGeGCn7WPvj18ZBZKnyJpIrw0e2Xy9byoyiP67Qg805eBnfFqWFXkr1vppg9xUB0Fi
yK4mKGchkvNbcfqi8oqiCKT7jSlfXb6oSNRbUe9z4RCFQ75SBe2i7ogqsbza1Zt+11jmpRS0h0oG
uYN3i5RD7aHx1AL8UXBm7/X+gXK6piguz58ObeJ5UnhzA8CXqqGiD8IBuXvsSpHxMuC2O3OX53dx
cb10G3lntFfi8rJ9BYM4rZsARVxlQJXT5ZxIMRkGsZKjxO2wd5+Zr9/v4dnrvEoCONcB01UWj9Uc
VUJvtMY41KH+nZSzje8RyR6pwf3g7TXUuTVVpwyGOYpdCWOUDLC/PPOpvL9ojZ4DGF3w05SFlpta
ylIcOQl/Oiika5HhNE67ke0JXYF83ODwEs+sEh9u8HRwZ5z4EEHIy3JXmrF8sVqihwnFUXIDuGbf
MrQUd7U8RR2IAjN7IJwD+haYTm1ySJ/tg7UXJupzw7r/x+VUVmXAAbC1FW6BNMc9vn2z0jLBh64V
1kEfyFISfQEORSK9nJkp3i9aNLNlxBSowICLKYviNJaGKgk9NT2GXtFxYifDEEpX1GyLapIm8om7
5kIcgR9sGrVVe/JLjBGlNuEz9FJxMyHhNrsnsbAkEl+DYPBdE+wm3I5QptfF0fVWTHJtzWk5Bq5P
sB7ayIIadyDhpLZ93TPvOJxlX4qg6gfCIvTKcnt5qNHjD/FdxKHkVp6ySiSqYWw5AAthdyG3Eakg
hA0KMMBlmai7sLa+haqgzCYDo8gcwiRnfiXUqAe1muRjbk1gjsHqYtCoCc7gl3lFi3VJjLDY1FGo
EE8XW9btKJdASpCtYYEOivwB07T4/Pkt/+A9g9sIEwf9MwpcTm2nDzYA/1J3+O2PsAHadWmJBQnI
ipDYQPoVB2k/YYpekm+NKNppUPrXflTEx9IjS/rzX/J+7gJNiipo7lOaCkXe0x+SlwVAc6mIjqKR
+JejTqAHKo7q3GTy7nRK23AmQansKZAZLPdFolaLUhV70bH3jWhbhqJ56RuACAyJTC1N9eKtZ5I4
HLZC8CC1vWHzotV/PIOC1gX2pCNNwrxhLia03Et0PFx6eCRXxbqmmT0c+6ESb9LcOhArVVVnVuD3
kxfFMNKENMK0WRhmwfrbj7cgng5D2hAeU0zjroCtbQuDgpUIvtpa84Nz3bj3AgvWYdHkIMRUOcu4
FrMFR3xhqMmEPJJ41WwJXO8Iq1D9FTxLnagolMHj1PPxWTk5yLqVrLEPKq7gdZhSzTzALxNm+35o
6ovA9wMXi4lypg/2fqs3/0LmcU5SnNuWtyRTjaClMhYdTYlHgAAcORXDO2z11G0TT4MzdG15zMKz
ZfkP3nO6rCCg5sMyyrn5Yb1Zo0VANYBYzehIySrYkv3mraksnmv4f7BomgZKMXnGibPvWnanAHkM
amfqiAkMyli62EhruqQjelE92vhtqKwLzCs2ZpzqatTaeKeBXXezQFTcHuXGmTd+fuCnewbOOwbi
Dcr/aG6MxSxTYrSphCyLj2E6w6/GF93MD4B/vnlk/hBS/PT5XPJ+y8k+kOQEQ0PfA1tuMZeYlJ+h
EOTxsQemckk8nPYgmNNXSpjSmQt7f5hE/sjRFSoM8jUW69On2fielmIwzo7aZH2PfbG5s3ojuYl6
3KU4ofqVRIwsAS1S7YZmqJ/Z731wnZwYqAWYFj4UU1+8S2ZrYsCn03k0JoMA84oSYAGFBzCcdk57
qIjv97kwNRFBIyOZ9QLGYnOpE9ceTZZXHQs+UaJgiJNwRbMkuSyP6jltVYhxShD68H3SRoVoeYGS
pI3bMP+R5UnUXoJkJRi2D+HtgKogj9aWi1zbS/Ad7kZJmPyVDhtnreh5Qqsi7KsDuKt81Ynkn66I
5Epu9JAn4cqVLv6QEBcTNUOtopOKSt3pfhv8GGKPHKSQOAqdAiA9CDsz2oxYhY4dgetXZvjNytux
3eBfUI89p+InU8aPbWM5Vu8GYo6fMj+2QmfkA12lulKRD5oY/ZVSZBYEmTobH3DEtfD7OeI/ELKk
HBKOGa1tJV55hC83gk3SFBeESevtxAJ0EmYwYartUgVrjZO+aHR00Ymxr3OtvDa0VjPXc4xgZw+t
7CnXOvHnEHUoQWzHgsdgzy0GKlf0TS6MtpV3PpXOQw6B8oUDcNxTx29Fw2Zz0X2dpJae0wQgYNVi
KZ/Qz4Hmg2OS829EJDNgu8RZWkBKWiBuYqnoC8fPm6B1xLFnQzM1Y8AGM+8JaxJoNvEUaA9EMIym
28qPhW+l2Yh4fFUJK0eA+c4iPVQbTbfPgb0+5LCpNJd+WwBFv0xU0aUEFa/0zCu+TJqnyytCdkem
d56bfieUOf2Soo5k/HiW2GJWweeYubUS6N5s/kgG2+uq7AszdQNuTR4SwjU7SWhWQBBhKDV9ORsi
feuJpHjjifyE9HocfRBGwIdzHXIhblBb7NNJteMM4orbqlp4ERJPgsyU/K0ja4Sc2l0CWgKvSqfc
WGwuMxIQcs6mvBjZt2Rqo3WTU60Wh6FeMQVoO78SwsOEBROfYji4WGjQ4w+BN42u3A83fHxicavX
swHJQCiVuWFuxDPasgofLFp6e1kMogaX0OTvgilLr5E6jT9gB83RR9OQmttIw3iLM9TA5+q3o7Qm
oCH9ZWopjJOB+vqhAr/HYzT94L7hw/vWxp7xrWjN8k5oxuRX2ybJVaXqBBwFvppf4rKVLReci/9U
koX3hZaloLsmHOG7CVFzbgPUO6q9CrgqKUlMrxSkfPgezPTRyFVcBTrxVrAZg9YmGCEw7XoSw9Qp
62J8zEdO89yieNKdCoMWaBQ503ejhWGJ/Oyh+hLVRfmQx7L4vawrEo/HKaweyqoyahseCgvs5HXa
tdWEFZAyeBLrAu5OtooadYUzOT6OstrdFBKhN7aQ+Q3JrdIkgeZDWsYIeh9+zwRTv/WnzH/KQr3l
2xd0JdklcTg/aOu2y0z9q0c3vGLLI0gUIYRp+E4XlTM7fObCBlwNEbRKEt2ilCURuewJcadjHMrH
59K0mks8pzJEgp7bMJYBvLvYd3vQIVdxL+rPQWVmGbLRVvkiKlN/y+PgzYP9a2mrQehqclb8XHkM
+bPaBV5lmU6Y6O1hGtjmH+J+knqnbqzpGcyDdNuaVvLsyzg67EQvir3lA7gHVDQ9Gdqg0nEDmeA0
WZdsRt/wV76qZJRoy2J66TQdPIdwQ0DihSWm4zZWvfpZp2/hqukc3Iwa4Iuvxnrp8GLLua00pnIt
+Jxs0I97JYE1aiNyvAuBmgDyJthy8DtiIHHFiy9yV3p37Nb6ve8JRONK5bizMnbrttB7OttJ6nOU
kYJy/BWZFiZ0v2xVj1vOrF/kRKE4BoodHpmXhKqNL7oknc7UIt9VJ9495rgQuxjzZHSfmXF4JfZR
Lrk8uwzzodmoXypJ88Y/rvlh4mSrYCmy9epIWCzgUSNIJUneR0+v051fazJ+EzNxeXRz6KVguW3f
jdvW187tyl+rMaebIstCXMhhh5Ubd+Nil1INOnz2MWmPMYdrEv1YdrdwCP1V3Mpa74pEMKaUZpsE
3ioGZ90mf3bsHUFJC0yQdX1be2J8LasRppteo9Qkxsb0g7WuvhiNmgjKrJd8FUImbKVNAv7s1mKa
NlxuSIusAOjpEYRLhstKZv9ZS0aY4Om0Euym5qALvN91Qj7GQBXZbjzJv2/1RO/OHPveC9K465Sn
OREh6OUAujgrqGpM7kMrVUdZLjy7jUb9vm/UH6mlVDeaVYqrvCJ4USmzcBMpfeNWkCYdWMzJiv0I
34FuNPS2GuVK7TuWz2RMtkUNXwgfgXyDB6bbFAjnN/jv5VWvTuYFrLzigbqNvyObqjuzH3y/I5tr
NTMb2ZpNXdaiuRCxyoGo16ojsZhYocbcIhsTem+b6n/5lv7rUnlu3D+GerfJteQcoIFgVMexDfwV
NnXNtabJOnN2/OCClLmSSNNNowD02pB7c1wZiNocAWhmR08ofvSd1d76plk6iiBoZ6o/81Z58Tkg
EMLFQI8PofKyBQRKIWt9cpaPVTMYEIbZwmqxmpwpAHwwCjvY+UDEZnYGAZ9+76EXmUDF/OIYDCxx
TeKxd9KlP7Ux6KKsa0hPqFAwg/GFn44yioJHt7orH2NWCiIV1dApGgQYnx9zXg9xb28ZI3CzVIWC
2exYXN6yKW+0BiBS95jb393Sru3Jzh3CZe2XYJU5Z8UUy3dhOdzi3oEsCr0BjNKj6Gg2FEOX4NcV
OTq2z1jRaifa4frzK5wPMMsLpKCPDFvnvWCyPL2PbATQ1ah+/6gX1m2jsDNXiugpidtfQp2fKbku
34z56t6OtTjfeASU17IqdI9deqVqP8Po8Pm1vPbkP7uYRRlGlnqqiAO37xIUmm3ZjduuOvfiSXWI
47Yl5yFwNkxtrrwO7NgV7TMGjWVJgNObSKsHH9x8P0EbLGZarCC5nsnKcIzLTCTqFPwGZT5MoBJg
Y7neSXGBpAzAGanEcQ4+AzHZSACzNogJhlCSlW8TsYYm+vl9WRDl8Vfwu5hf2AvTqCRgbnGKFSvS
g4W8HI9eGg5fW6lp7RgE0coQiH1vS9VzYNF5D0YeAvvVCW5vctkD01H3t5jZ9XVrVdVtWXb3vVQn
V80Iz2gsRd8N1Th++Py3Lt6R158650LSYZJwTCzzkybOl+zq9OFoTYbgtvhUkeNxtPx8lMVbz6c8
ByLMakkLt9+7ZIRa7UB/dq1xHNlr34dAhpy4qIk9ouy29fS++D2P/JED9r9mb70tfmX7hnzP5vpH
8T9OTK3/efqP9e9/xvX1f5MXMu+p/rnF9X/OEQg/f2T/tv+R5j/eppXOf+9/p5Xq5sz7QN5Htx6R
y0yO/wsRIhnSbH+lKwSNjSr6/MWRFtcE//HvAiGnCBrY8bIwM//jgP2HyVVS/0YvCc8PwTG6yiZB
/xOT6+nbQpGL6ic9E74dRoFjsvisq8YqOzbNxl7mLAdGSoI/04/NKgZ8fUEWZX1mnlROC0FcJxU1
8iaoYOM8tN5lL8mCYpXplHcHSO+K50K7hAMH49bcTRYx1mavylewo2GKlKqyBTjnb2oQkeB2iPID
yto11DpCLbIVs1MvFNodv7Ki/Zaamg99j1Yru7Mx+e4TLk+rTxJuhQj25Uohae8CmVj0Y1CptDnk
cYtuQIuVsr2a7bQ8WEveIzxjdg9iOcmrYijTb2/ej7vfk/VbIMPpCvj70nGhabTlALNQNDpdjyRg
bt6Yds0hZjpzQlMOmASUrxMnkzNzwPzU/rFYzCNxGCL2Q+JsMst+Fk/VakRy6hs9PWSgXm7ACkkX
RhngtzcaA7qJX+SXbY/y4vPrWyh4fw+Lt5jKPdMc08li/6oEQQ69ckgPValIa7Afhps0VuWqCmGh
mBljsjr72NGb4Cozhp8jGUznlsl5nV1euc4Gjb0T29t36WoEm4wV+IX0wJ5fvvEhaW8Gs7HsSktv
cjb1a18hrKYQTH8diNM9OLD2wup5EcU4jlfQoGEoxkK/0ZMq/harQMdG1QgvulytdnL3olYp8ERS
Aq+TapS3n9+/5fsxl7Z5N0xamHQW+ChP3w9/ahUlsUJhH4lfdALbc2Enx+dejeUHPw9CVZ8BaOhY
7z74zq9LAbG6sNeDdKOHv5q02DALbIbo8fVq/v+68O+zRO+frwv2L/DBzycLwvwX/loQdPVvdA9n
Exi2bnb584n2rwWBPyKmR8XPSVcAPcj8R38tCIr8N2W2jqAQfG0WzGvFX9AD/mhWD/Lm8FhxBKLl
+gPmwWsr/s33wx6WZh8ZJzNYYe4xzd/XmxNb2aaCDnOwWlNMugi0eFOAeuo9tD10muXeHbQHDLZu
F483vhlvmc02/Ci7AYRjBdI1JooNEl27HB+7OcsLMH02gCCJLXCg9XaO6oD8uSsgNlnKs9p8R+Zr
D2W7NQMKizHy8jZbe6W+9oNoK1UE4/ZowHPqahMy1dARcJD7UbMBHU0pqnbnROYJD0QQUezgzEzp
bhMNylV8ESnWttL71Db1HrDT6FMWBwggZ9FBEbWvoGQfpiCgoQBAihKdrm0UwDgkXrvkodhSfy7b
a/Hdvbuxi/07yC8cHx4Znk2Z79BbUja8I7Vyha3kzDR8us2kQbB4hPOfv3mERVnEwVDwCC35TpC/
ddKZo4D6/lIIS0dtyQ4WeQmC9NMBSkPIEHz21dr0r0MxclJzP8XrWIINTK1cPJAd51hFb5tlfFME
l0qeriHSwo6+hZPsVA2g4CK2qyTY1YLm6t0XwFquKD3CWKcMSpADOD2fvx81uTP/v4BmXhFDbeuN
bxvKPXJ3u80jJwJB7o35aizyVR3VdkuPuMJ5MwnxlqYFGu3YzrUdVr4zVaeFjni+w9wAaVYa8B3P
SfOnN4DmLATEvqvWle7zi1lifkbsKaz2S5t325iCQEMulTFwjZ6dcVMSmfBkft6beeWD/cSHz+HN
z1is8uStKfro8xxAKNo6/MeRlopkYOVAxfT5UIul6d0VLw7vOUYnC14Z04IyuQjoiN+J7E48d0Wv
YufT6We+s3NjnerKvCc9vbNWUBUJ0W7VupYPQaFdRKJnz6mgAquUEHypLNLuJqdRd5XYPkzCTZ53
5Al9AYjtTFSLMzijubfyPPo5tf35LZg3L5/9tMXqrNbtgPOlrdaU7iA8GDSZoJi3IvQwyugkiII6
Wwmd//D5sB8/5H/ckcWEbAnDiJyJh1yS/6dhO8nlyIFvsU68+sx7/X7iOL35iykq00Iiy1uGIhPS
rqvM9tMzSLJzIyxmjqCtyByoGKEfv1dI8tozU9PHNwut6Bx4TYbN/Odvpr6ZKFRE4N/WrXTbjD9b
g7cD3Lnl/fz8oXz4OSB5hTGCbO+dXzA0GmtIa8YpE9CBFInbR3Hafz4GysuP3jhcC0jmJALIlvWC
WvMxMqS8cfTmmeH6dTGy0oXmhTwhIoNvmBHwY06T3ab9OtQva42Grx+FTJKPA3nMfmG8yFp4G6Ju
NAGb260wHLvm1eZbEZ0Z8p+aIUI4r9sKiXaVDkfi1rZqkpGWETtZENwKSQ0YLF4lhbYRi2e/6ddi
m9iw4skV+CmWz8IspDMIXi/EnRTcEDFo0+C3aSgAzLf7iRCC51o9SrkzVReNVqO8jN1ysi7IaQK3
zddd8tUIlpOH2dqfvHWfRkzhxQWR0U4gGq4XUrUnREqQdkoXbROx3Tb9pigo7dfJjZz9EnehlD+F
lfGiqd2jrk170xseGmPTyDd41e+h279ELZYloUehXq1wYO6DjhsXBZdkiKzrwLiccg4pAazE1rLV
VFyZheHq/V312p36XsUaxDyytnttQyCOjfjAif0bGQErr8gdFMibuJav4vK5ZQsxbY37pvwZTxuP
tXG+hD7T1p402SMgJOQM+k9/+t7SkIotFicittI7D7+QPkILHCyXhp47FZWb99GqsazVOOjrvo6u
cW5etoO86YNjX5brMs53OlgRDNNiWzriFF3T31nLTX41vy5C+FyG6XoAQQ6T+YHH49KnxsfkEVGv
uX6uXY2B/Gy2A0p+D7mUT/qRSFPVl+IrDFrXRGDotuD3N0rX74uy37ZGDRB87wW4ssbLVK7dogxX
rdw7ZDddpibNN4HkHn0LOZuOEstDyNMecGHkZFjLGjrFyh1QLWrNk5BGLq38RhWcsHwe+I9w5dgV
4SvmUwPcU/d7Qtyki7JRLwz/Mucr04zgIop+KDS1pV5cc88zn31oc62Kv3cEie5EQrs1AGPiEXTk
EBIUWVJpnrpNB12uuwXw67IPscbardn2Ne2THKyqqALrfpO36168o1+B4YsEgzp4yNNurSiqO8zy
S6X7Gvkqq59q53Abpzh1c+JWKz9bywhqvdZiPpavraBzy0Rea3lyUxnqj5i0llCdbjM9v8mn/qHu
zauUrayo/pQ8f0cPyDbYhDbtz1a17DSrHhFPcko/diV7Fyiofv7UjL96NXDEooOJGm0rI2MjBMKy
qqnZZCtOsQ48PDe4awlAraNnyUNU07AeStIq5OfT4WLjtFF7nftQbCSdnbQV3gyIcCUqtvLo4JRz
I0lYJcF0VSTxtpKby7QEYyQX14OffS/4v7WyvDJzyOUCvwBRB6oXv7nN45r70K/MKCc9oFuHQuCO
0WOicXYo0y2CEl5IbR0XZCAUd15LCKmurvMecjPOuaaJrk1z38v5ygPMJ4jGphs8sj3kVS1U9ryZ
lGtH95P7KtUu+h4A6KhcxP6wCqtsnegC2Szeo6JWWz1CkMDbP1lIaEAQjmDUyuHKGo3bBPx8kIu2
VqSFXUCC7tL6wjImWxjTLTpKp0om2iuhE5vNnoLEppO/d72/irK9Rg+OhwMXnYTmO8jxF0GWfjcr
4T5sqt1Qe1fyKDmR328G4UrQZaeMAsQN38nVcEm8JBiX1udYrTrIl3xjTZGvJQaSimKtpj3hQ8m6
qtWt4rUX6KL5hLu1Cjq8q32I79bKFO/YaLpKOXFWmOxQIGEmjba+4E4+oiKzXIHH2HixcRlU/hca
PRshbq5S+UUcAIOLd4HVXo5EOQh010f/irj7e0PubpTyO6TMh6odLrruujBrVxmtlRAn9ihna2QM
tphdZHKBtzLeKEx3fTTcCFH0WOGEi6TgstK7/0XdeSzJbaxp+1bmBjABb7bl27HR9NQGQdHAe5u4
+v/JVpyYLlT9haF2E5LibA6ZlUj3mdc8a07+NKfpqafjHVjxXlfQZG0/NIBDb7+Ci/o+sbZ0Q+Zf
pBnRHqKgff6kK4i2QnAqm4MVl/cJLX475jKAzVK6QMn17ADTB9BIspuEuVH6dAcgfm+60UM6qE8T
sVLjDr4SfU5HZ+WnXTzPi1+2CL+d1MV6quSX2bm7M5rgWQ0wDUrmjdV+xljhgInMocPr5PYHuQg9
FqMuInGjT7oGHfXmoEzp1jM/dz0mE/Twb4/iyVjvLNqVwyBdxMVMn5hewvlnj5wWx3I9ZXJOtQEV
c7IUou2+83u12ZeKsysnb6+N47MMAMCw4/+M/tDcPwy1+zVkKTJjX+n1dhDp1ukf9K7aShdKmaNH
o7Ux2Vdgoz9hBkjS2FGew/WJvxWIugWHCHunu9H+3L3v4o+dZmwmqFsQGDf46gwng5RwcEdsnLZW
BKW2TPea+bUK9oZJdBK2+x6eduWOB9hIx9YW7yiF+qYzH1zjl+S0I1jkyzNna8NnvLe+Km26s+bQ
z1pvn3n5E6aCB4+uIXTJveuNL22l/zXmAoXsD3aIJMLUTIdczB9ahQry0J8KEXwWo/0168L3M6mJ
qjdHpCq3GdkYKi+/J3jMfe/uwrzG+RF5a6BNMQ+JkUjLKGN7e+WWjtT/HJj/WbnXFOtNDMwVGDSC
+i/b8h3AvEPUfDCVgyzjuLP7OPCN58/9fd+WR+7ewFuJjBeVZ0bHqfa1GIXisGnZcvu+GR2G+QTZ
jtHL8tgiu1rdRe/i3Hrsiv6fLfpH9cX/hYr9/6419X9IeVXCAf7/1ccPwFvzsvivuzZDwr5925aS
f/A/yqvqf9MdpE4BL+dtDRK0938jRIqXOYwdlFBkAvWfnpRFtwpVRaDnFI+hurPy/9Fd1ShPUmyQ
qHQoesCSjD+pQS5bzQDWJX+SEqgOywLO5KIIoMPpbzIwhH45ifoEmaw4zUHm3SEbp9xLY+B97kGi
VNGQ3FslUsJjNZd+MRXJ1zlZE/V5zbL+5yZ0X38NOrOvIGkaK0s0hpOHU2d6Q+KnXeV8DdBYR8vF
mrKPRpkFv0aRteNuSPInCyNF2eVwwhcVyKPYNCgO9JuC++tYhUgQJCIrmk1lxjUuMhNujNsCV4qV
86cbZxf3Pz8XIAzHENokPuuLi9tIa3QGdBH7mdp56L8NY/WxGUrE2+PMUXxXRJVLebby7oo4H95P
wirDLdbrf1vpgATopOmfhsqdPiIHMluILmTNr4yi3FEBu/EidC/9DWQk/mGZ0fxJtGn1AY8pXFUG
5fObbXuluHVeKvjPPKgBSTFP+J+Li0SL0Pgyoyb2bX1M7tzQTFB5t7TD7VHOX9PXUdiuuo5eMCIs
1pKOqFLpi+tuiv28UdLdYAKlpPFXPzQJUcbtoWSgsthH9OYNUwL9aUwtWbpDGnuVazMhJe5/Y0AH
RpKMoVWAMTee9en2YNfmJWmlFA9oHutLMrLbp/DjGhNtQ6CPDyGwdfqcZelP2MX/oYgNpxWgAZVg
/gds1FJ/l15vnM94G/lJEcWH0TTG/YwRwErYc2U7wMYAOiFZT6yW3PZv3hUBLDqebDXxszBPDvw/
mv3kKsbKGl2OQs+UcgstOB1m3AUbV7PHYAIe7HMphbAP6v4QuMkan2XRJ5W7zuI/apz8NegFL8kQ
3WTGcRGlbIXZpgqi59EJ3Y8WkwxkgMKcD1gDa3eEO+1nQMQbXNWmp9sbRIaJ57sRkiSQSRPOryNL
WOffE2/bxLGHNPExLv/dV0lzNHR6OVEUjgBqY3xbhybedaWzduKufGLX4CsT2eOMxlNzPrCbZcGQ
6W7iNwD2dpiFgteBvreykJeHDaYt/QkaqYQhoBwWo3SQ93Q9Tny19oytNVjfdVF8UbJiV4fTygG4
9il5Kql6S6lX+u7nY+EJhJ+lWSV+12Tavhk6BDwkO7N2q2gnjdYeZxO1nCy318jUV94myM10YrhN
iNMv2OND1LvFGLSZ705/pS3GAwK9AQofbqLe0cn7mKDcr4dQWIpgh2TyPp8/RPhDNhpRrKg2fUoV
u/95e2ddLjDgA0SYCSPIIOgwn38Oe8B60yrnyMc5MP7sKYn3HmDrKhVTltvPNzCYX/hLIDnlUi+F
rQKjQ3eqjxL5oqW72PDS7Tja3Wn0NDRGosg5OZOSfLObHlo94qWnpAlayAGrirKXy/+P/AHYEu5a
zVo8uKNmNm4wJIkfUTQ9AUQFPNOp0z7L1Wgb4PdL5jrHdE2baHv7S19ucka2uEzQLPNAEi2+dI6W
OxKwbDy87MW+FFR7QMAOey/3rGeMqtXj7fHOE155bYGpkCBbW352aPznK6vDSMsh+iU+oB04LAby
lZt2Uqpuk4+GpcDuQBl7Cxw+v8Pc8RBhHjivTPmCcSx/A7waCIE89sgVyG/y5h2oBIAfEzNIH7qv
92B05Gw2Mcum6vF2GYa0uKPM2H1IIIFSQIMw6g4xb58RVSuthgsAPu8qGB6ecgPcIbKEi35QX2mi
G0Te+TFmPbINWDkdqn8oGuz7AdT8PlHyrN+OXhk+KEqzt8UAa7ZuxpLahZmLdlvnyuBTBSoCHEIQ
6MFXI1EpMIa2XkEXmWwsa1oDxnyK9MNjg//5t5KiPCitEEelHNP7r85gTu/zpHf7LXlX8VhP6Ps7
k9a8zzM8OPF2bYVNqa5qfldQ1+w/vmaJjFkS+Q9HfqmWF3s4JORR2vqlAv0VQzp112qABSIIjRvw
jcaH2zvwMqwhAAA0B/1ailG/ao2+WX3DGSCl1hP5e1NXJ2ThLEJZEAR49P1ZF11udobi+nJRLpD8
jsVm1/qqFp2qtX7Mg3yvpECEnAT/rNsTurwsZUQDMl5jDOLcxWtYiz52p9eChGqwY6bqi2Kmw78Z
hAoajVWEJoioz89MVA+RPRgltRuhl4dsxsJOeHO8++OpSEQfPHH56F4wPIVSV7qVdJRa8HHZa0Pw
dxoZa+/6le8FBR/ZRPC+FN+XggMudLGuxSfWz3T07Lpp+DWIfg0Zf17DeF16hJ041LL3JrvQ59+r
4433Okf0fuI12R12gs1JwTP6LrHDEG0uI9/Oo/2nCgbsN0Mm1+B4WCNi3fNBbQf9N0cYDKoCe0jh
e+5zN0tWDuyVAwQHl44iJ8iCL7XY1XmhNZaHRoCfxoPYQmGH0c8HgGZlFSv7YVGIev2MwBxlMYiI
XZIMzmdk4N6Gl/zU+Ake3zSXMmffJ5N2qHoneAr0znvUzWjaKolV0/3T6/0Y1sYHKITJ3h6c6ZM+
dmvE/SvTB6gPW4rYBKSdtwjV8DyzKecXHaGaNe0NbVY2ER7nEDzbYeVLX9ArWFByCWrWACFJMJdU
/a4yw0xtrM5PMYD7rGA/S3smNAE0pc14jMpiIjqYi3FvDqpWg7odRb7FRNTSNyENCAxnhrZrD8It
vqAnQf+sxohuDT5/5TzxkhsAiuUyIah9vkaI3anV1JS9nzsw1rzUre5wIu5X9BKubYWzYRZbwXEq
PaeK0PtaE7kHSxjhsxkplCitMYItqXd34ehofmXhk+eoAa3EcFSOSZvSitPCaevMkbO/fV1daJyx
PjDuueA5Dq+3/fnUC9jKgdCs0a9KpXpM8rbeGE2FZduINOIPG3dzmu1zgdipUsMQPXhm0fgUghDO
bIeu6+hThTniLm5UIbXuRPR/MDZt9M2IuZyz7ZBq8xC67ttDhFHsuLGKjKY6hZLKt/F/j1ciowWw
+vW4SRchqcOCaBvzOp+PW8xTGKIQ6sfSzS6NmuQwCJzoitF24bNjwJrbya/EoQYVtO1wH3T3Y0rr
cdRhKtrNXhRZeJjp8u6ayu02BgpFuzLLdGqw+vBzLGhywKUD+tIy09iyfkddb/quOYSHMk4wtA2m
4m5MRu/oxi6k7qjFE0z31P3kJGI3APtYedYuDzP3JUYeKDmi06Avc7xKdXqyaHX0Vdjm2wig8Rfb
bvCZVY3k5fZmuTwm0kMTAD9ASySGXhP6N3FHPfWDac/O6CuNMI5YEvyq00E7/YtB0BUxXv9zlmdR
MequiYpuQkfXHncI0KOOjhvRyr0kA+TzvImCFwBPbiVgYJRyz7cJlOgS9rk9+UPS/oo79z5x6Jp0
tboZOpoxt6d0bYkk1p8cDaEaCsTngwWjaaV5GUy+LpoML+dBHPJUpQiq1NnKeb6QjSFKQ5lRFj7l
aLyl52MB8UwCYaXCb0ILGaLQje/qONUPOg353VAo9b0n0va7Ftt6t2X57AcXS2DEhduypfc+5tCP
46QxPOofYa4fO1w0fyeGqzYrH+XKZoILicwponn88WUKM7YgcNG+mXxDoKCg9qjH2A02nrc//ZVM
idIAKbKBBCKxzLK0Wee64iCQLHweOOR023TAiyRFEpBuMpYxm8ZRMaIIS4QlzLbVvod9GoaHKQjb
D0EPEWQlHLiy76jKuZosOPH4LsuEVhgajRFXsz/OsfZ9RrCD3e0kfuE07S6bYLyvzF+u92Kjnw24
2OgAU5U6h9fud24VPCN2lh1hBuDumdnhvQCpQHJUBV8LVagfuiwzDsM0/VmzVt7JmNRRFKI0w+VB
Oep8T0aIQ7VJPs1+7ehYKWaoYhajgnqDAbX69nyvHDWiLBm3kiGhH7LY/v0coPSRj7Mf2ACvRw/7
HKMfxoM5tmtIyCsNGqbFCbNlX0RWA86nlcUubaDRmik7ucZxoPy8M7HKe0jTBjXqaDApQRSoR8Si
30vRl91gNPE2sZTqY9Boa94Ol2UJ6QRIrCWJdSShxvmvUSr0E0Taz77gckBGfLA+lXmPRrlbtPdp
Kl1zA6zGmdGPBl39ldjm2neXHj8WlkW8QcswT6PS3iWAcHx9zr52IYCNKS8/t0ayBiB/jc2XG/rt
SIuvLpISSsuoaD7aNNkT4DJPO2g6Gs07T+u659m0I3zOg6xHntdoNX8IG51aRJVj09K5YEIMynAf
wy4z3Y1QLX0AuQjbkfK9Vx6UQm9+uPEAvA7hbU195ITq9gapzOSxqEvMBhDwCOuVS+Hy0n5lKqFO
jw4+98Ky1Qeoayo0dDX9xk1rBAgr5ehFbe5HZojYmDtWwkPyApPxjTHp5YuHbPkXkZbqsKlqN0jB
y1jz0Yk953eQNorKQzYqH1Jl0D7fPl3LOxsMhCuFyWHkwcuHIHC+x+LYtcWMSrYPo8wiJjXm4+i1
a8Lcl6MgcqW5UiIJgh8b+nyU0c5To+uanvJG8n6oRzzyEGRBU+b2ZJZXMdUzUkyaQybnhabpYpgc
BL5bN83ow5NyHkMSWqnV631S4sK5U8Ahfrg93msz4e3OBboqRUU94g2Hfoe7GLDCYNwgaFL9oDac
H12K3uGm1hxUE/t8GMJtljh0AJAlcoctfwcK6WFmgCCMCf5/tkaqmtumDZtgMwxR/MWp+1bbmYkU
VSq1VssQLZKcjZzgKd86MGyftTzOiDJqO/6r5U/j5mwoWOLaWNz83TRa+NT2FbCpUUHouowstd/Y
M2j2LWJD1NdirWmh3JcNIgJJG3e0QfW0nUkPrMHP+6qZpP69cDdYRAI870CslDuUY6snJGOkuCh1
nB+3P+GrrvT5J6QhrqIGQGsXitDykut7TU2Lou19vD0iSpuxPp+80VXfmfUPJTKUT1Y6i2+zmdh3
bhHXG+zusnJH1yIpEWdJvHu1nKufhUaPDiVngHm7HKlIXMrTUvmCobnWbsSIDFgkwUWPqJXOeGxr
EVDHzuz+jiKMG44OsOcTy8vK5KMX+WpjNx+jzKXJEGauve3nJoXK3yPY+9QnhoUCU5d3iEF3sDIM
W6hUIkUKShGIZ1jve2MwP/d9CMcubBPlmKdWiFGwlxX13k708SmaawMUYinazwD3wP2XiMZaW4kW
SxEC7NGcGt3eeqEPWHl7y9aie2F1Zs19H8z7eewKUHOemLut2TnN/KCMSabD4jO7T3paAHgd+rZ3
t2EDbu/BhZ2DmM08vJSlOzubLFT/YoehdaJGvYb7RRao6lZAowTB5ESjC6E6LfujpY/kq1UdloDm
ENeKkY+NMWuf3BQ5+SrFJT4sLGnAUB3zIhfRqY9pBQB2DZrPukkKA5klEtYmn42vga1N4ITxlHeP
tzfQ8moh2gTMhdibFL4HAre4wFqRx3pf6b2v9na31wqqjRW9ycMfj0LFjPasIymoMGfPL7AKnRi9
LApicBOzEcNIAZWm1lrid9E/ZTIMgwAmVSVindf45E06FpRd3qOoLYBstWjJ2VKYnPLjFmnE8Sic
6btVatOmRUduX/ZSct5L25VkTWbTi/Mo8YiygUnrhZrn+UyBxgYC4aKe/ikM/gIcRyOVmqgQY4uE
av6pTpwDFOdftz/wRcdPTp2bgNyBKJrQcjFu2aG7qLg1fYO2Dzt4KEr7JeczUOpXPO930VXDb48o
JN0mzmy/q2wN8hXCLr6tKOZ2zLPPWjEW5qYnONwLTTTdxh3DeNh0nZ6ttEiufiP6Utxb5IDALM6/
UVsMoNJ7c/CnYVA3oVnFx1wbPUTgSW1TLazAVntI3LXOn2qTv34livby1aY1uEQvojgzuT1yQ34/
4sA4YkS8RX5eXUmxloEno1BLhJWJw46jEw6fz6/Qys6pVWX0R1eJkTScgWm78TyADyKo+tYVOWJn
BYpfv7u4j+ttUAdirewj13uxDzlo9NMBJiGruCyCJEOfNZlQSOdHdz5pkxcfQ6HHL1Yx3HlZE3zM
O0f/uLIJZUS9HJRwl0I/HQskahblPBUlp2DAxMqPVQ+6SLchintH+vhRp5uPesaWB/D7kJk7MNV+
xdWeaRIOuWapuODhkXqwAARkEiIsVS+W4gVd3XRcvCE5z9RNd26kmw+e6ploWSL2VxrC2E56FCAU
qVV7koNmW1jCoWOkdNuxD9p9XujaVnoj71c+kAxoFh+ITJeNJy8ost7FB8oaC05Kyg9zh36CABH9
dhVKLnUSl6dWl25dVgdkFlub71liu4e5DKQoGwHs7R9yZXdwCkB6yIXiOl/cFl4ZwH6USXc49vpG
nYr+eRoidadaU70NjXLaVYqo7m4P+gp4WMxehpUEzNT/5RE5Pxe2lSWVUQlSIpBBx8AegoNdpe1x
nJXgDqhYsUHL4UOtZT2C94hUNknGx6BbAAenc1/IspxjXxQabfy0fjQTS2ygrHcPgIyUQ9PPzt2Q
2t0P4cXjnREFOqL4aK7pg2beD6r5WcxGtOdWJnNg5ZGtKxXwxwHsn3mEVlIUObXOxthwnGixdLgR
Tm220wphPJnxUKxIxC2DbfYoPTHZTOKLWBcZTms6QTJk2uy3omn3LkrjG69q8l2Ue9M20YW58jDJ
h3z58dGYMbGh4KF4RXC+bZDXHS36tA/Yeno/+qntNLssjbp9EqHjdnuhr8QURKOUnNG0YKO/Vv3f
PMNKaPIIz6nqp+hGn8Y5Mo+Dp6zliNdGoahNc1kHZIbiyfluigFQJqU1qH5rEdHqGFGdBpVzdHsu
FzUNuU42N4qExCJf+1pOezOZYjYI29tI89ErR3Gao0LQZxBUvwx2kX4Lp2n4YnlR1N0HzPR9GU4a
Gpa4pdUHJTVVNBHLBtLK7V91be7UgyWemj2E3en53Ct8iAwt8lQfzTPAJGkjEISjZnl7lCtBhew8
EsdQnUN3YlmmKi03MWKn0P3UmpN9OXih2IVqHlubzMvSz0j0Rl+o4EJQC8Kw9pPB6EnRMHUhAJ/b
+C9aiGZ8svq8+Bs3LFwaEVttN449at7WNJXQXbnWLj8Lv1c6KshMFk3oxbWWDB5FNWFR4lAFz2pg
uTtNDN3K8355cin6g84Dxo4SOUHe+ccn0Xdnuy9137G5PHrUTUi2jO5xbrPolIwz2gK31+HqgBSG
5UsOnmR5nnjqwlm0s+5jJRDt3DjAyVGLsU0itdxOcebtbo/3Ggad3xXM8M2Ai+1FiUAr6t7Q/QLT
gNCJk51rzPex6TwmVRwftLF08XHqgn3ijcEhb2PzSMEGhYS+rN9TDyl2YTGK+7KtEU9G87imXXGH
Mq1ymNb0Ci+vNX4qJFhwe9QsECE7X4zCtBJQLvzUVunjHc8r4r8AJ7dx0KX/Zt3fDCWjnzc3gUfE
g9y9rfuemXc7+gVUmDITa8RRRAeYi2th5LXdzOlGbgO8gUp5/Hy80BQJyVmu+0ZshndhrDIrLOpW
ZnUZCryebFYAdWPVXhIzgkqU05jqbC4L990qqB2/sNMEk4YYeQ0qAHvQZGtumpcZAD0ZTg/GDESp
gNXOp4ZQ3ODlbmr4GCHZ27HLfquV5X6kx20/tmpFYu4N8/cgVpyVG+LaUcL4CX0GCUEE2ng+sGHr
ghOWGP5kVfGJW1vs6D/P78wcRQZPYG14+yhdG8/lQuLsymL0sj7YV5bV6+FkoKCcUX61lPjJ8Zpq
m0emgCqVlyup1ZXjwHYh50DNxyYLXVTUqHnHYurz2SfJIYhLhH50e+NXUoXpykhXdie4RpDKwJQY
b1ksDOJhGmPsZv3EqNVjETlP4GDXwHRXpgMYGG1/BM8kHHmxXIUx4dLjEiShPV1jm5VGu1margRl
E67M58pK0YsBc03aQGvyFdb39nR7OcaRlTKzUq7+3E2l8YSNQX7IUMo+Ugpc86a7Op6UCsBxh7LI
xdSiAI1ruAx+kszmwSFh+1Jn/V+K4aTv5nSKVtoRV2ojHkEMW9BBYgy+zuLIibLVKiu2Vd+u1PnY
jl7zYkS5upU2lgdOa3QI3VrbVJk7HKyuKe7bMVVWMoAry8lvcDCokHELhKLz01cgwihynnDfpaJ/
iAdMnkY7MY4GVdaVa+3K9iRyU0k2DPAcOLOcD4VgRWfbIG/9IdaDBzHB/g6bRv1y+3hf9CkgGckm
Hrkgyry0suVF92bXlDX2VIOMOITjVj8MpedBNhR9bxWBft+qWfSgduF4rzuzuTVMSL722CkHo7L1
Y2mX+V1mxL+UytBOo6iKQ5ECe1n5hTKlXLzl1DskC0sCFC7CZBdPJ9GqueoLr4ck7IzRozViixq3
8bcJItcROFh8j4fCFz0sikdHoOhQTdSBiyqxvigC5HjXuOAoBnDi9WghIVA0DTacKaWllUDn2v5g
1RA+xNKN/uEiPXYLNLOp86u+07lwJas+fz84pkzP8UG6/V2uvECyU0mtDjwnqIDFUMjrB3ZmhZqf
dayKRe/haWqy4h1GJi2wYE+T3C2VF0Lvft4e+dokeRHQ4EEfHMz0IowYY72NkmHWIHmgZxTF81+t
NVqnLNGG/e2RLlr9cnfyzMr+APZEaIue704c/+aU1df92a3elXQCjlqYd3/zNBQfMiOzN9SIWhjw
mfaXNpX6J6vNxMlw4pW750qIwT1Hqqvipc7lupjxFMVxOTeD7od6g3rTbL7D0tTe9VRKdnNCMysI
tQ+3p/56fS62Pb11ngyk0/AwURepQIW2I6q4luEj8d9IzkWUPZoTNKsN7Uu0z7nd7vPYhvPmlikO
QW7cWA4KBFkR074RqV/U1m/6i02002mq7D2hel9w3rX/Vgg0lUPkhEhJuXEFGqp30uJ3kozTiORV
W6VbRIbwIWmk08LedTCJQfLK079qfS7eCWsaj7PoFPvJtNro3qmlNgrbvEZpIM8fgnS0acnOSd3R
pLAqLF7KwESKQBmHB+hJA+2quUWxvVKjLN8JLZyrDW4gtcAtQrOfjYDW2ZPmCA0gA4lSCQgaVcOt
bfU4bWcimJQTPsr6EYvP4kHFP+cHhDEbiX/CredWt0GqQaUsjzM1w3Jbd275xVBGVd8VwezO2z6q
hi/VHOcoSxnJz8BqyuquQ8leVvsar9rkYSWlmFCFPzpBEK5By69tahBDiIzJyolUqD7f1DONKE9P
WsMHnvPszJX22MbO/Gkupv63KVS8ESEx7hx6ft8KNVAmAPFV+07D1Pp0e49deWJIhICZ8XxrsHwW
pwtzAUXRg9GgxFqEd/QRYSI67ppR4ZVR5BFGKF3yaPHIOZ9u4bQ6XsSB4Wd17B4C3U730Ku//+FU
pDSnBiJIRTbWpnZ7PsiE3+Kkdp3tx91Y72vT9nY4xKy9yRc3H6M4qNhLKh3OcMt2b69F5qQGmuNP
iZ1tnAQpfZnknGrHXLv6Lq53mlmcfMlMJuwmgjyf0DimJlonqeKXTmJs+qx6n6oY92Rpodx3md7t
VC+a8PEr1+BVVwaW6B4SDK5eKKqLiNVK5lkrR0PxbVrSL05Tjduszvt9POc/XRUJgwS/3B3KS2u7
8Z8ywNmVB/5dAl3gDuoSkLC48mrQp7NixOmL2zokqVR1okNbztlT3yrxjN8Zvjk0xpvhiV5gcsLy
ttpX8QzuOIdwaoZ42mzsXPGeTeSFfuRl4nyO575+HpBANbc4j5blRworMUJHqSiCgxaOdnsg/Cn3
dTHnAcljVLdI7elIO7TtVN7Xtq7XG6cCdrPjenWeU81Bh9vr7bLeIiHl5EjyRFi0z1VYIdYxT75n
ebgzDmkWv9iKN7xkOQcQZ/ah8LU6996hrJN9x8Ej4+JuPRRRshzUf4rB+pckEtqANtk4/rKbuZ+R
w2n1X5oTTCiujLU0p/AeIvSL2idu0UQ7tniNfOmsMTSkO2EeHtrWknKCSTv9nHrL+Jk3ofq7hAJM
Vpq0SJ9IRKmHEGwM7zmyIv1O4Atv7WCctr/SPLtTuJm4/kPpyGp0bIaTkqbjo0g880NnzQqTxKLl
VI+zHUYoOznzvvfSEGstQArYNloi2jWd0f8cImg723gckJAbdGM4oI9WtHtq5vFJUzI9RN0SkyQM
WujbOwWV9KBEpQULzb96I0u/5FLrlrUpPeV1Vsk91T3Tp1CYfDHdukX9JYgsdJ+GqP3amW1d7z3i
Ld/t5+RgelV4V3tp+i1regMAaNUb7yIL3ssmIo3FfAVcfLgSsF8ECXL3UoWga8QaUxdYnNiWkimh
QfyitlGIsIeq7LW4xaHJrLp9W6FNVdnutBJwXlZ36YA4cBG5YU3uviWxV1Vqs7B7N31REhpx1lhX
n2EPim2tKNVJF2OCQVGRHRG1t9ASnfWTQUd3nlPtwWnt+E9TUDjRpCwUYmjjwgaX9+ebZCKxWV4v
DfIXfke0183A2CXTaG7aAUZsKALvePvWv8wJiaUt+pQ0IRgTBsT5gPg5eSYm7OULNpXYiGFgdExS
OOdpmbfP8+CKBzW1Vb5+rh3jPBPvNZHq327/iIv3DZcWqE4SnEGZmVT//DeorhK5bpHoL04YlA+u
yIYHW8/FykJfGUXqWhAtSBI33YnzUcJoaGq7jUw6k7pF6GPZOzBVaxXCywcOWX3eNWqnSA3ixXk+
CjeX7gBNM33LbMInxwy0TVagyxQgJHD7q10+Mzb1RqICQFOvq3c+khVNw6w2qenPLYSQiLaHKERy
LJDg2I9D6VBy7Q0uZNv7Q3641PEgvqD0I3nipBbnAxciAkwat6bf6F6ztRWn/R5OtXnwRk/cp/Y4
7pC9KffOPCtru1XuhPP3jUq3RLZT8YWk7SyOR6sLy83r3PKDXHwWaWd/dHo7AUNqRbhMIMiF28Md
l0u0s83SezdpyZ1nZ8dOif6+/fFfb4XzX8IjS92G7jqcUyoM5x8BCyuKRXiGvEQCw4YijsJDmOb6
1xkHtKNaKOGu6lztVGlNuA3doLpLjRpX59ZQPvDmuPsgTYyT7abuKdZ6Zy96CMIabr0vTlvE950h
xB6ik49mUeoBdjPae6d125MNNOJezx1tlxRoJhU8FCs30LVtRX2G3JQb2LloStqVbWdeb1l+Gwz9
szVTEthUQ6Of1Ez5xraCTws5JieISedPtz+qjMjOvyk1WQhR8CqpUAEVOv+mPPtJlceG5UOomLdY
J+aPsTOFd7nIxueycR+SKoM8nfA4hCRatwe/chMyujQq5nIAYbk0eTeiwvGSiQB4iEvUToq4Og2h
aJ+L0XH/csoUAWKzxdKRn1W/ADzK9lNpNc+3f8VFSZCz9fZHLDa4Fzj9MBeRTZ9nULcTFgeHcKRG
YHVoZ6AaEO9vj3dlH+MCYEunH0+2lZZwmAlGxNij8eI3aq4AnUuy9KthJ/l3i7fuvVWBvd12qpuF
267qjK+ERDiO0ljBUi/WRdRt2Q0jWxzh5+zQjy1ajTbA26/ERMD+4kzYHRaVvVVtsK9OT0TgFjgQ
kjo4H12sfG2TRsetmr70KdO0sd2mwHR/TA1h2+2ZXhDN6G6QMgLHAhMDNsRa7K66xHrMa1zbxwjZ
2JStotx5beO9S/KgP1CzxJ6OnlZk2AGYzuE5SQBPO/zYqovQHMb6Zq23ernW/CDyE1ltVpEHWKR1
0g5zGMva9sH8NS9F4f3i9hpPTpS7D6M+rbUQL98/hmNz04cgwCALOz9dMXDHOrYm29e02Hi0ynyk
8jREdyuf+fL+4D4EIo6ACL1paPjnw1gSa87N7PhmrVh/A+ynPiGiFy3WvWe9RDU1VDrlqyGU9uOQ
ienJmJKHLvGUnzDfSAz0PLT2oR64GBXpeeBLP8qdmhlpvC20Yc2kTx6n8xtH/lj44rTXuHeWsZ+T
qTHmlsL2RyecwXWGyEuCu4Tt2K7JZF/5LtwtMrF+hUYtD1pqV6MdV4bjp2M5H0M8eo7K3KA6qkzZ
yaGQg4Lz6O2awVVXzviVkS2CahlZwvO+KPsXmdHNiROFL5qYpxN1p+kQhrmNoJ3SI7UKG6NpYOEG
0biGz7hyp1IPJ5SlTc6lDt7nfDO0dpBGzmRHL2Mbveiov+7zoa7vyWCrXVzr5maaxxk3u8B7QcH3
m4FaxcrkLw+Z/AUIFRKoUHxEfuwsoC7NztLV0opeANqQGSJGsKVB1m9w+swPPRjolefz6njkEoCx
uWdo7pyPl6q5g/WiG70kfd0eDbfNT2Gdm9uhcZFYYsFX5neZM0nwEOwem6faAkd/Pl4EGDoTDXUG
1UkQj8gVRF2Su2ryio3IQqRl8ADerBzxK2NicsdrQYWFTGX5TvfAtWm1a/GLjhLzB2FBftjUUZ6Z
T6FQ8PzFEbX6CCkUvHKqdw6vw1Bm+iYC4wjJKcQVdGPqwzhuDBMR5m62jV95NIbqzhZt/pwYTbGm
WXllVWg1AQumtweMZ3kp2R5CpKWbJi85m6BrKD0NcWySeJvxxkbD8fYHkt/8/FYhxQB5COYAKRLu
+PM1aaxotjo3TF6sDNFZwFbJTrdaTACoKh//zVCAfpHhlBnz4lHLKKrn2uzGL8DWXEwuy+SxVKN8
G6Ztu7KzL98PZsXXw4ASHD+35vmsBpygw2ZqkxdjrsMjZA5l15mIIt+e0NWVejPKomqnaHkzWwmj
REbjbHs1AyXoee9dtdYO0Grm3b8Yjt6AjPrwVlluZXUaB8cd1OTFEZb5oe6reTuI/8fely1HjiRJ
/kpLPe0+oAf3sTI1D+4OIBAXGcEjyXyB8MR93/j6VWfVzpAghdjq6ZqRlulmM7OYEUEAfpiZm6mp
TgYIPQVr2w3hWoruq62DDluI0YF/DfW4hTkKa9FU0x5NyDIwfw56SltWlDq0RmSEUhr4/NkUVfrf
8JC8vAxQPB4SiYWPM2dMWQAJcD8+8aaZDVjVQwoSDd0Ow+ipUOK1SPpzGA8cOlenBPxeVbAQPl4u
DDQhVNshOcWSAM1rJd+1o3CVVeqr3Csna4z3aqYdxyr/owwgcHKo8uBkL3NhK0APFxdGkkSTUthC
v4NxjwIDPLPZtKbEuqAdBrQYl4HxQ8Yf3D4AHS2WaJv7jR+KSFOB0wT9HGioan/k6KMRyZDgQEbm
VNA8EdEMQwEayc8ObZ0B8XvwDEWQPgNF3aCKL92IVrZ5HqCr6c+NZptDPDtgI587AuaHZC3N9cW+
Qo8Hdi3a4TmB58ImQcBem32Ipp+MIeMl/rZyIz2J3GSOdTqhY3NlH39hAxFV8QZ8FDihF7SwFmgX
TCfTj5FVq/v7COlwL276F7TFrNE+fWGWADZHWzqHEeGS/MHfZcyq0beysjeyUxBEaJkuYpW2sjGu
bKEv9i3kKlFJRHcckjraws3q2SSpUFvNTqD8QZVNhMr5gNY1WuhWYufgcWK1rJr298bpM/iSI19w
9MDJhRPVLQcxG+upF7oghwBlDWVvo+QhywhZ7H4UXRMAA7cOi+GUjSqw9gUY2+LU0h5KcL8zHKFB
peyD5NqyYolGCpqhaui4H9V5NYn4xVybCC15FQyZW/QOfpyCoTOzINCn/BSnXbIzxRk5dnEY0Tlo
tivz8MVsY6qRJESxCsnKJaajbUHpZKA1/ySD64nWuQCS5xRk2t8P/Kd+WmxxNFoCgQCv8BY4fHwi
0RgkcC8lxQkNTSoA44q29SETdzdX/duuRikFNdf9HAe9i8RO4UDntDqAlRQ5A02rnHJu0eIjlC91
WUQOwFO5Xfvp6ED4KvL0Pr2XYw2t3nI5PwVos6OpgB6075/hq5ECRgHVUbAHIRpZhN7CwJkhe7NA
ICpKsMKNDh6McK3H5A1Ntoh1OFkOTny8jwdosI8jFaAFECA/qzzlrZpgOcZ95IJOH5RvQpcpKeuU
MnoME/QKs0puldt5CkqDDKrqP6A0IZ36UR5vfDkor/JZ1x/9fGoaxzLq+FRosv+Eljo5R46RI67r
uJVKkph+trLPvhoqngXn6ec3usSPzzBblVJFRVKeFLXgRAitD6mHJrPuv5+RLzIQ6HgCJyoQH+iS
RNz+8TqBpZfjCIGFk+L7oFcYbosB5ZRkQDWsQYa/sdVOsuMKdNyz1tBuHLxmEA/F/MfY6d8cGDLU
KIyiyoI0qsjH453JVMA1gAnN45MO8SYK0rnRizWlp0psNa41D69Tbjid39Y3ypinK0iQL0YBgSqO
wiawidBnX4ZAUlKJMVry8lOt9AZ6SKXxVgkhvoCeIh1K7JKckFKBPIomFuFhABupXeq96aJpNaZ6
WGt2rirFCk/nFz4d5ov3DaJfCpCgpeA1+uWCMFSQ2DOUMXiom2RCTy9QXPeT3gsZESq5gJjKZAbg
rlOjXVzVykZV0E1HukASfTvCux5TQ0Lad4xitJe01fgK5RQ0sMa5L6LQB72etYrGW+D2cfMBfI58
AgrcKDqAuuXjRMZ+NqboLsUZqlHrs1KF+k0a8BRcgAIFeKNAOFkwnD8sH0p5RuVhRkoXrNSRQIcI
NPi00vwucaq8Ux8LX5QOLR7OkfOxxj4bhR4AHb2L0QwIGWWBNrCFaGPUOxnQ/UlOLntBRXeOUQrN
vRRleA19guYAztbetxMIklyYUzSZrFSqobQl9EUnrLXi6aBBV15jyHKO6O0JTLQONFae094vBd1R
KsBz7cFsooB2tZKWbBYrA7kqoJU8IehCcSvMYeMisSBnBEFGftKlWgVeuJ5riNYE4FAEokBgOAXS
NjaOYDWaL8sBII1Zm/WnAiwxFfFVob7uWrlLqCyGw4NYG2pCgf6EhkzZJPmT7/fFfZvOOhRMJDPf
tCbYWCA04EPVYkS5OKVQ9Pa5SvMoQGZoSPQOWcyirKkE+w7SXt8A7qTKcu3UJlolI0MaTM8J+o8q
OlkNKqgxaJR0kqRgoiRd05ivk1qiKPu9zbE+2Ta+1Ti+DRlPHcmfRdynCKoWoUdmPulVAggR7AFI
I6uiFCFkGJkpOpBnAwFgN1u5K1jpIN7EALo6vZyDBRBIESnZoSY4lqQpauVFHkf/Wutbv0PNJQ5o
DZUU7A6wIUKABdy9P8t+9luKLrphh757EQ2vmIJz1OFQZ3eBKt9HZhtmBDKp6BRXlRrSf5M07uSx
ndGVG9YVLp3KCperEx+iXJ5vCzHFxqn6qlSYn4rppQSGLRSb2ilJbXTwpj4tIBBV2gnUeB4hWNTL
rJDNVmYDdjxiIGsa0KKRmjjaGX2p3I9R3nhtAh4MAkLObHK1uJ96Uqsq6jBj2so1JCTAd2U0E3Bc
hdJbmmN2ZS8RAR0TLRrXuQaaEeainRdTxmIZAu9UqcDFUAVa+OyXQREBMBmEKc1SSQ+36O0TcACI
lfBVnNvgBxg+4ysp7KDaVNU6GARL3qmgKly9ENUNyx6yGfi0IU1AFS8o2bxL0DSd23CQ6j14bX0Y
yy4IHvwqQBP+IPfokxuMkKtIAV5OBaHyD2GSJcUxaBN5gDKyJvauOQF35sx1UVx9v8Y+5RdREOSA
E1gPju4RF5FGGPlxGnVtcxpiM6VaWRpbVa5PjRjUpNfAVKqlw2MzKtYfbZ9DRh/NZahbo2zBCaM/
Wr8pRgwWz1N9KpNUoUUHSuUikEHD6KuV2/ar3WZfPCdvXUcKCU4cJ5rFczZxLo2m6uN6qb/rUpTf
Ol8xAfbNdl2du1hbEJuUlT98qkUUimdEpIlSI6qfi8vKeiCZs9w3p5B3RHOieDvVQcz//SR+iuFR
FjA4FBV4JaRBlnFcM2fYnmLWn6TKOI1d+JCKqrUf1FpeWS1fXAihj47cISDTWDf89XfBh9+CFieQ
u+5UgBib4dCCHk2UBJykqtfCeO7+PrhHpF9FYLCwRJDiR/7v46UGCagFxI/jKQfxMIVNmG20Vpo7
Y0oNOnIM/Pdj+Dndvbjg4tAbKwVAS904nmZ1lGwLPYPUmtCKryQyyC/gDV1Idhq3mga3XIZQF0Pi
vFgJZr8YXw0cIDiQAU9hgffo40OrEDlratMaT5aSvxaWlhzyaZYQBYjmyhH/MwwTj4tTLY+ZsWaQ
Xvh4Kb2Ok0qrhfE0ylLhCpne72pIZ9m1Okw7gCRMWgVDfM4Lv94EuGkKcFrHhEpbu5Ovnhl97iDK
5X0bwBV+vJFxikGRW7UDTudqTcah0my9DQuWQHeYrczxV9fikELovKI6Li9xkqCCAXonrcdToylu
kgY/B9OM7quqIqbvu0oXskQJ3GmsPKAgdgBWX7dYhqQ0FOFg1JOIbmJ98/09fXFLmACAHVFIRBJk
ea6IOiUy545PuT6mLggkh4t4AMqxlpFY+uN2gpNZ4VwMkXok+RbLy6rSflKRAznVWgt0WhKbV/Fg
gEBSAYHU94/1uTaNxJGOGiKEMdCYBpzLx2nVgYMSwkCVTgNQvDj/iUYuOipir5z0loVev2iIS4FC
bxMhb8aZDW9EQRL2UTOCJzfGkMlkNrTisoLjHMjU+dC7QDwdcy5VtDe0fqbYQAHqjzMaRS/SCM6X
1uPwOs5F8gSv00HMcBBmD/2/cM3GCGzaYfah2biyk76aQNwdPx2+0Y7y19/ZRHUseiWY9OmkKYWC
dhEoYIVIa51RXKhWjl9fXsrkdBDYK8hiLraK0He9MCXCdLKmfmI5Z/4LM6hPBVM4rW0Vnm9d2F94
LIg+ofCI3JmxmD9wwRXyrONaWhsZtGihzqMKOnjPc9CaK0J4QIeMwBJ01m8wH/tBtoqVgeVXWNwB
BNVhobCEwAizdDaocGojgu/p1KSA/YP7S0SMFoDvVJjxn2CMv0/FIieIM7M1h/qF8+HeGpVwdP2h
mWzhfFDlmrWwS+eThnMNlENRA6z1ocLpCApk0yj98X2JQis6ntGgDuzvkmsOCsB1bxiTeLLQ3WNE
cnWjZErrjQNa0b/fll+YfbRu8V4nRF84fiqLgKSDuu1cpql2moGmuPEt1PRjC5KptKrQ2kV6EPl6
hQAcAvStU9C5WLM1yiwoE2B6qsa4/f52Ph9wOCoeKWDML/KCy3ZHtQp6EIga/Skp8gTNxbVFrUH+
w1gNcJcDOsg1p3jqZrmUc9mKqkqukENVw8QZ+hrPLKuxJ7XQWkz6VlpJSHzxVCaSIxqPx0AguEQL
IB8PCo6gVk8iSH3IkCMJVhdW63w/dp/XKM/aAetlwY3zkvVHu9OVTY2EeaOf8lrLtwmaYTZdoIQu
zhHjZupF8Y+im5Cj53lsgOL5TC05tv2mSudJnfQTKisSzRDX2p04xLQPUmvTVtAD/P75Pm9/NP8A
3oRiDdgv8ffH58vyAJwQUmicJGtExyi60tEP0wpeUCHhJs11Q+fcNNxZCJ+/v/Db/Hw0PHDHb0BF
UM6qMIIfr6yHLWhEaowslLKGV1VFUB0IKTTJOuEGQ9ycS1TKWdSYQN2LKZpySsiUosyr2iBJmI5S
qKXUipXHBhEiiP7C/GSCz9jxW0MlkaHlm5X7/bze4H1wiILFemuzXXigJoHU19gpxqlKhdzW0S5E
ja6J7/0CtG3iAPZIyx8ihuPWtC+avMTpOIhsqS0F1hh6SUJ04dNkAErn+xv7fF9AUQDVwDMXqPAs
4RR+j+HQgjE4+zLA8IilZRqDsHLNTXz2VGhBh0UCCQuuAc2Xj9MFfBZUiVHMPgvITJ6sqhJwEh87
gCiksh0eitFXT0aF9AGdUVcxnTgArRCNIkkqQP1XD1DkTYziIoW7QycWdLgfIUnVyVsTokmbPA4s
N4xjYMlMH83ZZCwjiBhPQVPNbNKs9jRVGtTF9BwHbSJqcQ19WE3LbkEzPu90Pa8z8PKFFrohAEQn
vPY420YYJ5vYsvrs3oBiA6guugrCwKmhpzaSNsUPq0Mvf1+HyRnuOXs2gkhtN2Ckym+qWrViOy8j
+ezPhuHgCJU9iFUR1qDs8MeM6XiYF+ANxJnACs33spJAvqtpJ3BNKEMNfduyq317kCrJA+wjfo5K
KRbh2dIkoGam1hUo7PRy13R1/FohJgXDuRzMP6pC1i/iqssSVsyJcsxkEA+6hgENHHCCj31AOtDu
oazjl2HqpkPe0zRMdayrColW4KbG1pYhN74XAj8EUqtUofvbxHoirawHHgR93L2cnJ9T8gA0hQSa
8nE5gFizq4y0jc5xCzp6Sx9kpmRGe9eoAihdlL7d1oag2EWFctcMPrmVGO2z2cLl3/J2qHChsLkI
HaIZCjWqD2GgPFHusjFE80qY6NQYIh1JWKO7ROEE2rs9+E2/3238F394bhCtIkgCqhxnGDAxL55b
j6BZ0wFEcEZZpz6MhdGzOtSlbYy0mKP5cXBA0C+sbPFPg60hMof3xs4DQgEn1o+DLaTYlthO8jmr
w+BaNzG6EVTH7KBORahlJ75TQoyM5ElZPKNTt1rxSW/hyuKhgY0AxS/AkeBLWGY+2lqWBtyBep5D
HWC0sTM1wY5lbbgYzUk6SnGIZK9fiKVCdDXoAMnutXulUUEebBZVDxb9umh2Pc5Eg9PnuXqsrQFM
Tnk2iwMrER6BaRJCCsgqWn7uDHHQAFALqh4Ctr0usIHIVGOmFqrlJTjPIBidQbnPJCkvQU+GlDiU
laF+jmRTVIGvMDBauK3vp/1TGIChh/3DH5AKA2fO4kygt3E91AhuzhbStABrWRmyI83slPWQ2xAC
idj31/u0vnkC7S2NhuoqwBT8ft4ddwKQb0MoMlbOjV4nB2gcIRWr+WZ6U4nFdVKL8n1VDNo9xBCb
ldaFT+6EXxmMg7xMDbe8rD3VitA0sjAp56EeuQ6xkFIAb9ac1ucIGZcB7BAsvRhMJN4XA5pZ2TjI
ZaWcoykotpGVQjNTgz53liDxFLdzAOo/OT5KmNyf2pTcma0aeaCqXuN4+3TY4/eBQyJO0IiAUJ/9
ONBpqXZxFHTKGR0V07U45MXGKlHjC1shuP1+Tr8a2feXWoRaCOgyVYW5PGcmcpNjKWQUYdEa2vGz
rcDxHAE4knkg0AW05OMDRYYkgmyp08/hpEhOIkaZB+S4AonOKd90ZSltA1mB1JbYzYcpkaQV+/g5
wQdQE1LdgB8AM4/xXMQJkTrA1+u+ei7V0bRjM3OjME6J2lY7AFnv+1w8NnPvFWp90RvR2tX5GH60
VEDvIF7HUVrTUVVfjHE/GILY5qF2nudxPnSJpJzAqhse+qSdGWgohl2SlvkxUcTsJ8Tab/Ii4kS2
dbwWLXI/sLgRBLe8XwzTgJz/wk80VmfMRp0JZ7HG6YFIxoBCNvhZ2osar13qGVRiSZWPpUJNsNy9
DkG3aWFk0VE6NBOd2zKSoDVtxY/fL8JPG0/l+Ug0ecGZyMCeLeenSQIgsAEPO8ndFLijqO3NYFI2
hlooBaRzsmkLKt/mUksAnaniTEAWIskfmkCJ1rbDcutxfWueI4NbURFaLkFiklFHoY5k8ykv5Spk
zSSUiS2HiNytpEpyimYTlCo0UKHMe6sUQjTzZxU43ALVau9MfNZnI/jZJyDYOklhs2KmvP41qJFd
zyBnIqLa6DCbQAaDWTSf871vpINB6iIRNnWqak8VkPh7FBaGGj2hUXNvwo12BH0k5UBAWt4/qt2s
/rDEMtpXhYjSgoLTkkWLHJ1/NKt5xiwOkvHWVKYWkN4420FAUAO/VpzLBCFbKbMa5xcBLCblPCK3
m+Yxsiuo9hJpzKI1eapPPCv8FIVAAd2agLl+JgISgzaXhrJKrgI1qWVvnAG5IW0YgOQx6s1GJrD3
yUufyOk1ZIMa5OvmpL2S207ZIOhOHyMpVgFIRooYycLYCkIKQl7kLiSo77yurENuB95vENwrhEYA
JECvO+BKy/NEOmtFk8W4VzTogtMyMdOW9n0luZkidq4qh4UXSkXmynGdXE2cuxLYi55JQ5JQZD3X
SFWk5YaFlguKLkCe8LYM+L9FjAWm3WiqK0G+EiAmAtL0DVLStqT/DE3kMRrd4XQuhf6QSfFRmzFy
Rb9Rx+QPRtW4CfQhQHIVRDlouHjj63jn9sG0onWaL4tXadHpFK2YmIF50t0e4fY2a8SKlGU4/BzA
EQ0Sz5WY4xNQCVEtsp5v/WXwyrCgH11H27Wab+iZcTXLl1F6aKSLAkVZU+kYqCoZF1ZTwc4bx2e9
taDkdjeh4UtRSxpoh8zwqtq01VwilvwjzmNXzGp7Zcksj6Bv9wfAJOw7v7+lJNpoDqOQSKlxBXis
m9mm19smGe2QnL6/0NKF8uuAqALlC6xOZPEW46AO5Qj9IIxDQmQKVhTaEzShkLUY75MpXl5nEeRF
il/2g47nEalEGhoyEEIyOyaAhvy2rv7lafw/wUtx+du+av7tX/HzU1GCcCWAkN/HH//tED0hyi5e
23/lH/v3ty3edVG+5Fdt/fLSHh7K5Ts/fBC///frs4f24cMPdt5G7XTqXurp/NLAqb1dBHfK3/n/
++JfXt5+y/VUvvz6y1PR5S3/bUFU5L/8/pL3/OsvnEvqX97/+t9fOz5k+BgtnormL/9r9/KSRnnw
v//iNelD/twsf8HLQ9P++oul/xUQIWTBLAAncbjk1evh5fdXTMAEkVFAFQQNHVgQeVG34a+/CJL0
V9T08RlAXIDk5S3ToIP67SX5r1hD+AD4tVB6Q1rvl/93ox9m7D9m8C95l10CidE2v/7ytrrfGUwg
4mWo/3AKeiB4AXZdGCiIE8TpiKO4q/cZ0fpdHGyiegcWtizz2prp0CQAX1GOnL0KBThxM7YbXdmB
M4xMuYLmk22OCCgF5SMBfVYZgc93Iw5U0be1CSEQW0deTaVNyarmqo9dRXAFf1MDuWtQrdpnMkef
sVAHB9u2zj1l2Pu6N4S231EtZXrrZuOuhOpB4fhgzZqusxpgn0O4M26b6+wZnPKv4wPgM+pxAkA4
vp9UL/PX4Jx8v3w3QoszhYywuvZDFWR+gt38nF6MH8XP6qesU+2H+NKHxHiUSmY8Fj+Ln91LHpIk
IfPjCHzhFbpBfKebXqYIwBhYPFJ06DXbDPGui5/0BID1yo3nQ6PQKXamAtgYcESBsvU+FV4RREPQ
ISRjfDlMKyb5jU/vm0cyF8cTIy0bxQ8w6YNxV9YnM92I5k4TbkoZHcDkOL8KJ/Ou22fX821yr9hC
SpJ7HNaqnkK9waoo2DDRRlqeB59MoNGq0V5NFHzw3ab6fa2+X5urt7kIu/+bblNdWSDLwv8/wAJZ
swrLxpX/eVbhizkHzxCCGV7+x7GHJ/TehVSZBGIhPdMVN8ork6DFMYXQBRLxvs6SqV3rR1i72sJI
/yevtozYuE8AtShIopCeAhvBMiKq1bkI1B7Ewh3V3YlCDZXGLGbY9NSyYeLpjC+NRgw98ixg2op5
Qpz+2eS+v4FlwJqlyVz6oGl1VXewwXwINaEOMFPSpKCTItrdRNs9cJQtujuvzYfx2Ye8zA0OJeD1
x59CC8AgSbblFTqDKjRBzi5a9JTHaJuNFJLRvBZ9k70EpxalMJ0GUPa9EY6KQdpddCOiOdJA4YXg
RLNJxd9/UEsyGgSaTEMM0BTa/YhhJwVBLj5p7LglrU/162DfvoYZE26EQ3weIMOOEsU2uAzu54dy
BJcOzY8D68+BSv2U7n3S7etbPaVlSvZGTfQ76bZ5RlfDxfRj2AUsO1cE7ZLRGTwAKEWJGrlWnBGH
6YrOKS0gPRvTIXTme9RCQwZe1ug1xKuv5VP+VD7VMRkC/n+lJPrxWTwqcLtcXAQ3TJXyBsl9oEjT
xAW8uAaJEsRHIIvxU95FrDFR9iQ873nVuj7ahQFU2AFIvUbCuj7NC/v+z2n+R5zmNWti8CP7O1P5
97Ymi9LKb8aMs3CCilJG9pnb1neXr/pRMsMpVd1SDl4GWQULRRWR1mig1QW6NCoo6tp5e+2SC+fw
97jk8tT322OiOxLpSeA7gSn4+JiJJicVgIeqC2Q/HVlDr38AdHmk3UouYfVCi3D4b76Q/JXTg4gP
DiVI6UG3ZTGKkVyEstlU0K/wfZ8qZjGQ3IByGtAfGzkaR6cpx2BjWOivUkCP6QjIjJFaTzTOqmDa
nJYTyhRT5k1KWG5DiJpQFaB1MHiGlaNPsLz1sSpRWdZNmOTYT3LmJ9ejrKYgfGvXGuGXmLq3CXr/
OIsJyptEj+ooVl1LoRkNByi/0BmnpplU4HIyadrTIGdpxODMepDdEfFuhGZZdQnH4fcEuTNjPOQP
aUYMgHfpmtP9cpu+v7/FvAZZKkLBAfc3IbL3wFZYen4KCi0aX9UX5p2+MTfyXYmzgXkxPPaH0a0P
0UpFcG3KlwRX/+BTri3823/1lPMVtzgFIrb79w22RJQWYZaLsoAwr3qowA6D7q+HpiMAB9Lvz3Fr
S2tZtfgzltbasy7qV3/zs75xBy0HlcsbyEAD8v8trFbTh2k8gwHVvbsT6cVFQFpyf39zdbWSlXib
nO+uszAngZmDr5BfZ9oG59YDBpCIW98NNq33WHq1h/ZCW6cIkL2GjMQVXIWCXokgttuXx5w8PGyZ
Lbj2Vsc/opJ+LMkPlegkJ0focBFrNaiXuZv/7oaX9qUezahCk7hboBZwhv3z0WZ2spzwUgrthFYF
Fb16pjnohk7ltrqoRQqJUQMdYzeGt7IgV+7lrdr4LiYAm8afdi9rC+bN3767l791wXzpt98tzCX/
vxYGSEVmWDC9A1ozfdv89OBkCle1QEpgr7K6rc33W2Xk3XMNcdWIqFKqbsvGp2xk1kV6DdIGDYie
kIURg78DsKM1SLxRImop10mP5CGtGDr0UhyX1rAWazvmbSLe3dB/+45ZnbFFweA/O2NLPta3COX9
CllEyo3eWX0SYYXkGS1cEcdi6m9UlUmvCg0TaKEyYY2xZHWVLMzln75KVgdhYVf/HoPwVQIRaGAQ
4/E+PutTO48SJ9I8AFTnMvazID9LZ3APP0GZzO6cmJGXwCYNa5h5cU9Pja2QzdXVEfV9MrHNbqJ3
G7a5icnmexMJZPVX9vo/bkpd5IjTrjVBYI2bEl0UtxkcDdVPGhmd8Fp3u4n0LOzxU7Mtds0WG/lO
P6DefUKl6AnvLKmwmbD1W0cht4LzXG2Ue4111Nr4tNpAa9E2b3wcTk6+fbpF6/+lbkOziigbD22U
1GS6h0QaHTcmi9yWGBTfdkvcS1RNnXEXOi+gC7Jn2rDSfql3KoQDry+RmhJsxM4vxcFn6mVLXgTq
eolr2D0GUCfUvm9Jgl+fUPPZZC8pvJ1Na7IFr6ITPsJVPwZu40CaFm8G6S59utQOJNtfmsywNduz
4KEMWuI+dJYSu3FaIno9NfDPKt4B9gQauf4+/xHhkjrTzsaRp8skV/R+xK/ttnN+QMNui+d5SuiT
zvb3A/txNMkPpLfoj8tzRl2olO5zUnhgcoUzdn/gJTDsE227RU0Sb1e2Kc+9iQ6Ejcn2eHU6AaFK
ABEkur1rbP51B05xsnseLyCC4HS0Zo3dsl1Hn29lmP6MgAKcxfRZw+dAOW7XLN9npHfudh05pB4w
zwwOgg307rCLvZpVNrJDF+F+l+/5LytZ7YTesO3vKig0kLIgA5228T72OoBYKSo/pNvGFGJjlzLS
h/F+2ioX/LL8Dn3q4/sWIsT4Ssjz8V5z/QuTPGxeO3J7K56Acx6JSEi1B0klxri0Gybe2feJ19o6
6e3Cu29YxwY2bwfHOGCYBToSLyDuRCayyelmwPOt7AQeGn4KXN5thEUUX3aAJ6KhUXU10tgpnhQP
cHC8wo3IxWFks5PvB5tdGi4au7f3jWdLW9yiMzk2ZStR35qlWPbA/ZdYirXxWWCS6raqWvAW8PHh
i8o/GBeDfQC1KErcPyU2M4tkdPsw7amtuNgDORGd4HK/3V6dVoZn3Wgtwvx/Gq1/Gq3/mUZrETv+
mZtyzT4swso/036CBfILY46yFuStODXpJ4S/oLb+HIJ8B76pZjUTXe4fG7t3eqezO3t2Zvyd3Y7O
6KD2RPlr07aCl2zf3scrUvw1QCmd4iH3JEdyzO3MZCoxzZHtkGZ2Ykd2zAS73xjnftNvBKozBDTM
wt8RImoNNAZE7qhRO/ltx0aqk33H7N7Wtr39EDCLmTb3pODk8QZbuJrgRYFQcwb8K8QLGeo0OLMj
YkgR1cCaHmMSkpsHhT6U+Hd+xEfQ4L5k1Lws4B3PiXt5VlmLwKgn54Lu5Y4ke+tYPSnuTPfwtDnZ
X+5/3OtICoRkkyJ8uC2IReY3rw03/by71RArIJ9hEESAE9XIqSPPfGxe+Q1dvcJ94/UBr/Og4vn5
GdXQLY3txAmc1M0QvKpkcjqntPmwAJR5U7HJ0Z2MlS4PCtDzxFL3e7+N+VyZ60UoH4FILA/qApl/
zF6H0euoiW8+8wpcOZ/JXc94hZNPo7od7NLLPdMtvZFNtuKIKD3KSKKUiMIjGyphTmCHToyfcuTX
MxsN55hwhRlOiOnn/1a5ECNFMiN2IruhKV7Hu52CRva8ydwEr46b5IAzL0SSxIusQEgjOjNCUFAB
7ac7SBXj/+qF5Nb24DTebE8Mkb5vy0R2RhsdAoimS8RgeBh8SbiryPbxGDq+JxvRGzMQcVd2R7Nd
ZSsXuis5IhJBqdc7JYNIDCJwDcvexMwUTkvlTUlpDjyNHW5IdS1681E5FfvKk/etS0M7YMDL0pjM
uB1pm28iQhCe25WbO5ntDF57bI+iI7J8i990ODH0WdFwC/k6CjUJLGEeekLuh6YIJBEY0ui2x8+p
XbARv7FHNRk6WxQiG6y1WwzFDnknBKDQ57NNW8e3gQdC0M43DxIDG2Nv7SNnYwE6p19PF51DIi/w
KLiR3HBt+ayaikXC6p+m4h/WVKDD7HtTsTzs+p0qJGia58mxBoaisQGOhcEfHf80/u4YfOwlGTaC
v6LdgXAC9kFioj1hB/quSCegJHIWO5kr0KceB1YsWtuLwI9z1+A40LHZzliE9WxgE6Y0dbcsP7SH
wdPvRqxnlfjIw87b6QKwA4ZdEdi5A/g5P19g904UxX/8SvVCJEf5Ljy3NN1aXuu2Ljafo7hAX3nh
sfBQ1Kfm286BtbO/N6mgtFgZp8VZqO5jdMMOteoqSAnwHd1RnOQPA+XusbO1p9npWQm3ODvaXerN
sErQ3mQK43aSf+nApOq0c1MGGDQspmqnrHFjJ8S4BfhvkAhtAttnAOHj78Au3GAb2anTuJUrPXLb
m8Cy5rCvMSvc8Ip/LgM6hb83OkVwvoDUseqAz8H2So/8N0ib2Knw+ZBhbuyM+kzAgPe7zOXv+u2d
zQt/R4Gv0OF/BtvUibbSpnLxN64Y2RVt3Az3HWFeUgfS8vgzwZ0ldmaXDu4Jz5jDC0CMAXfArb7P
QjxH5uL7kLn8eXjmItjGbN4U/H4c/jfuE09S4F38ym/fF9xP8M/B2B77TQaTy82ugQDCQEIhopeJ
lyFm2EMREPFDSqyTtm289Byf1bvCg/mGb22PzbW0HdjogMLP7d6CnBEnex7MoJmASaxzc8yCSkOa
wMt1NjwG7DdIjtzizUYXrD3ONqw75d5FxnwFG74eR8yBiF3i2yVtaU1FBk61s0YlFBQSFtrCZeQk
TmiHNgObNIITgQlw79x1VXAItePb0yZ1A7i0yZlYhtdaB5kEHlCouNfe4a46dHmeAkw2cAJomj1P
TKJ70ylfNQQWPg0PoNZjE9EuUdvdBuyqAOrHhawmzV3zHLsRg5v34dd8iqBkwt6ywZpCNYwkSjIW
skD/l73vWo4cybL8lf4BlEGLlzVbhwytqF9glNBa4+vneGT1ZBBkB6x2aqaqd9KYSREMwtX1q+89
mY6+MLaka3axqNbVWrFPmwKisoQY23SQoTwmXuqR8cBZEhZdYYMqMwfZ0/uFzoNIfoosQfeQCLVy
VtqiI3d0hSo2BlPG9A2ncRDPhchtcEEwW6M0GyODays3lQMqPjC2ZhKIvpYQBV6DUb91XMh56GUO
XOGLaiEsqzVn8w/iq/xaGcOrB8qsjGitrltnAbs600dqaCOjHOpXQlZw5Rib0XqwWpPZ4GiheXo2
stT2zLK3Y1P/QGM4/eMj1g9vCKfrp9vtc0hubzvyBq3PxYHpjRPeyltjRbU9jozkSF0sFbmhoxT4
JsNYGtRD9BLFgG9vd5pTGnCDGJTMCrNztL2HE1axUwX06QGkRY9UMlS8vbTgb7I7J1tlOBjKC+lu
uTiaAnQwIBkecSFoPWskXsG911nC0neWOEmqjqPJF6iOEhOi5SAhV0ePXXwf4g/QTw8MtoCeqSt2
tlBsDhsnLOUHBq6h1May9C1vSPqAjVnrvkPde8TUbFMwk523+8iQHB/aLmg/xQfy2rAEyqgFvKrh
CBUDXbvxGGbGZSGd01+m7qULi2Tq0hFz4Ji2fYU4ydlbV5j82SahF5ZqqPRSIIJytk/6B2p70Aud
bSF8LM8B2LE1GuWNZHGGqHNrDgy22XorBT/XC9YUAuI5ok7vrqxvqJoqrXPrhSPNLbiYke7Omiq4
GuVj0Fit1IqWjV2A30F7PQy3jV2e0Et2U9kcAbfD+8AJbW4FiFKHcuYQHDiDrKK8DpovfJsRzRLE
B8wMDQ0hd/2BP/GnYN08cltpE629hbRt7zO7Jwz+SjOpixSe1b0G24DyQsqHAd1lnLksJENkR7i3
Mnjhj2cz+Mlbi6SExSRChwXZOJ6l4pLRU6IORujWK87sdf+us/AuuHNb/E23b3V50a/Ame345Jl0
jrUDh60Bx11tQoNNbz0jho4Nv/R9d1/ajVFA7wzA3yI8H1RgApEO7CXEJR4gtEdQ03Op61CrS5An
zgkn6NvVSwyjJjf4A+w43H9qAoU2t4A3FFQIdynVbvG1tehJl3C1UtFJWTP1rtPv4GaEyC+QyFPC
GQvrFIQIncEOdgN8nAyemNqojMZTzh8m2rOCN1G3KngXNsMHVXPwjzdQq1lwWM3uYG7lH1vkQlrK
mjpplTMb86C741eoQsnwGeaGRTXxBi7WHrtG/7w3R9gKGmwOgdArTK+rBoatwUz1sCMx9hw9GPfJ
PdjcwtUTmDM4K1BCAtZGDV4YnsgYpQGMGs+n5k6zYIkODo7rpJxF0XlnHAaPVB67FbPwcZnPH1a8
bO1a1xbplkWyZHrXLqUNjos63Yn/zBwgyE33JCM4AFLauoa6wP8zKapIV/0hUNEO+z7CFKgRIW1V
Q8B/KlyjW3fBHCGYV8lt6/QrKpihPFj0CehthSdSpQJKiZUagUONwRGX6AWWd7WoUP4QEMghfNDT
CMG0eWvNW4r5Sgk5gFLQ2T5MQCgd2IJkjbLRXW47gZXqevzewFGt4nQbBEIKnJ9mBCDl2gawWEH0
N9AxNojutnj0bUrV1EIu7uluQyrC2AGt31AxxNzQ99JXVb1y6PfSIrT5I5Wc1Br0bZhRsAbxbh1k
N6MQztrY08YFv2zsXzb2z+Ijbs6cmLjrUWuK4tUO3rgQyi8VHBWUvGfKJvnNXFLmvPFCZ3ORAPDL
ePllvPwyXn4ZL7+Ml8vy38sCPeoBvWa6TCI7HJMknkbZN1IN4JNe2Ap04pkiwLkxJglC/09jzBth
k1DBLyPslxH2ywiD3vXLCPvrjbBZLXoSqPovadHKDD+elmiwbBElWo9ISaeL57hHvqCB83Qt7Ghg
lWaOIf5I4KxAdFc6xxBz2KYK/MajIZo84hgSfE0j/DDUv/3Da4Q8PdV4fad+2Uh/zzTCvt2PS7i3
US9pSnYHtwFwL/QeSY+Z4SH9jTpkqM/jh591Re3jubyv2ZVOYh3/viudDX+dI+kXltH/0vAXGm1+
p/CgYSLtZIVujdMU8q5s0eanrSnxw1sHfx31ud3dvd0N+gucqmjGTu7wQm7Am75CmmCHzwJ1rVN/
H/xQi9F4OY5kV+CtlQ6n+g1DdkglWKa7dFfZ6r6+5/fCVtj0B/EmN3M4tAtkjigIV1VwLZH9fv+K
pmdkD69mTPZwRY3LcckukJO6HO3CkODqb6wM3lHf4vRsMSCZtUD/F/SzgXHtWwR/3ZJx+RgT5fDx
cfLJCWEAzJUx3gLj8IEYgIA1RAjsASpGv6Npm4y1ulvB8b1uiKu/vYU6cj8Q+YP3/6407hDagF9Q
ogtGCieyQhr6lf6Grv5wh7047xGeDKSJ8ztoUsHh7Xpk8nsv+sXJTGz7OIi0SI0aEbnK9GOFkI/+
1Jm9kZEHhVg3KMS5BwoxOfbk5lzLbiN5mZhrgvyXNTJoblEjYwIqxgCwEKFhuxbBFStF8Co0AwQm
sJYQPte7N6TaDOdd+0DuS2h+zEFL0dYuX5Xqi5VMlOoeAN1SzyMeID/lD+470qztbqmcgmf5gO5q
h34P4KeU9D7wqwlKH1mNoKU5MxJlo55QHCgC1SOk1TT9S/YqI8hnMMjFDvXKRYWXjsJB/iCbbUfa
x+snIEw6XZ2rB5BQ9Z93Y6KoA0kNXXpd3A00UQ4Qp32nIdBEf0UPImJ4JNgAVuo2sRIrNtF6/hSd
/A2QiRG5CxARoj5tmh98fU7nArsvBsrFnCZqPaCARCHKaWwFESpRRyQKoRDBqtcq8rhoPA8JMaRy
zrkmeo0yfs7MkAnE3XfWErlLqJhCZBNRwOoclEE7cD3EVJETgxhRhxBmvEHMCFpTakuPKFGdyTxG
L6AZWqC/v+DLITpPKwGD+dNogYr50iAt4gYbmvIzIGRLowM0PpQicakzvSNNX2oRiXPvEPtBPlq9
o9lo1W2MrzS8TYPMLsLPNJxO05lo+Jsm2VN6D/QE0Xe7zE1PNISDd1Nqq0I0CnSTh+N5cEKkX1eI
YFZGsO7hpXuWd6Pp0JQfVc8h7hH4xSmqCJxWiPu11jmcBic0nXG86M9pSZoRIX9N3NF8hdYUlixU
hBSB4o/c7lZvb6758XG7fk/s4z6NSJoS3D/wqMDAJx938PShGRUy1Kh3nPq8qdynnzt4vhG3RqCg
cejPNApEfeUIL8K5Xp7jyQjZ/hfJi5+USDRiGriDAJJPCHvOQUC9rkO3t7sVnILQ6FlAfD0AKwHj
XS7BMU65PpBcv2XJbWLc3p4yI7HOKwRPPLy9pai9o1z0+j34XkP8eQ/OBZoXdMT2adAKDSZaHOOd
CDxKA5lmdmtnNAvMLnFI45q/nxl0Tlqea38uRv0lLf+npOUsPUxS9v8UephjxvzE2f/X3ZY5tnvO
DLwg3F9s9+/Fdica0t9Mqs8pSudGERfU9T+hKM0pnfxEUfq7KJ1zav+02e/fV+1XvlX70ZuddhST
oEdPuKOUFR6ajkDVUw9PLTJ3dlnvLHbpqdpwDpK8jXdkUpgxeY82HjQ55B4YzS3S6PVgCfXCSZbI
7SFI9oF599rrkl0hlww9q2zZGjcZPDEhQaJeu4nOeRWpTqsM/FsNmncQ6f4ht4HFFB7KghxiWHoo
1pxRZWeXN7HP/s2WJ38byEaHe45D62lAptFShIs7rSZVEqDRLYplBz29aZAiI94rxgNVzWkubG9A
GdfLG5gfMEAiJ1rJ51zRQm82NA80tGiZCKBQZUDOEKChxjRvjxYPGOEOSVZWstFg8tOUowYRcppw
iVQeXcCZouW7DThYknGkk22Js7TGvK7IzS5uoi38Wy1O+Dbz++LkJvduYCMv5dGA2IabQCKrwx38
GncPsKORe8fCC2LbexEel1Y/eyf39v6Qo1yG02GPzJgTVGx9MVYvZjK5IoWLTkaxhJnsrMXydP0M
Z5c5kZn/jcuU6I5eW+fEUQCkvUBuSrhqCpPmkkbbEU4aKwD3eqHOl5fFlifPj2vbQ/1osFxs4bJB
dxr8ZveCZEe8LdPhQ6NuhcF8EuxqIVrJnl/LjrxSneTkAYXAub57dEbXZjyRjqOrKZnaY8bobWut
4NC7/vgzTOS150/M/BrIdBmvgHuUQIhGMdCgR3cvtJiMW4s6i68pMjAlh2Zo0kz02OAci1vRtHFq
wfuWbxwrdBf/KFGVD49FtxZ0DszBJYIeH0ezJEhOI21nusfrE5/ZF21q//Yyy/gj9iU5PKJ07DBn
YH8vNX5eiSnuQl70fi0UGGBVo4p4RFYoumXpGXx7cKEy5IZSxgjb+wV+VWtBbFSypXhBsl4AJ0Pe
8e99j143tyV5BFIWKQlmiYI26iH0YYUvS3KELESB0wl+vA/gbSEt72PmdAW6C1dOd4pIxuQjE7I+
FgGuMmDyDxp5KOAApt7ipw19pTWA2wT+Toug1o/08Bi7JMb1w5q7d9qEjf/9790UdOSP3rs58p0w
3OZPJ98J0/33JN8Ju/7vIt8Z6ThFMPxD0nGOAZ89WRfq29+GAfPf7woCUQqghihADnjPxcTTiOEq
Se5E+8VHeVJlZ2jcA2fjPXidfoKKcgt+Z6CWggapZioXOJYyjK+M7efgkwBpPNZ8xgg96msTvdiG
qCgaUQs7mJtzZ69dYgpOimR7ms6voZiqR7Mp5HmeJBRCvazKkwcU7oIA4LCCMVOgpotyePTUEJzW
cB+Rkm5ttyzWwRsfIVbR2uqKRfg3JAmqcjJD0E8svh0WvU1LjUI47AOLdYDPQjxUkSBIQx2tock7
EeyfxArNBCnW+CWqP3go0LzBGrzxTPXoAr+4zmzRd3NmcyYWwVAE6ELp4mQMBZXUA4ppKMdfZRA9
A9RK+iML1r95Ys/VNLS2BtXGeEUhD/+MYtEq7B615YJFZURGaG3Ak4a/LPAy1ZpoJQ6tR6RPeyoI
fvfjw9/T96B/MIzCG5SAIYmfpvnnCGYgZGjyCA6qBNWGeo/yLhplR8st+jPS/VGRhLJwBRUD7bnA
Akhq+I2ZEs3+kb3PLTkIqB79aK5v2b+QTz/JaSKfEo9LmiwCObGwkgry4pFFoR9vgBNDVcOKpIZF
X6A0kpjp4unpfjDuBR2d63IoPc/Pb+hgAxkekrfDxzIA1ee6D2JIjLmznSV8quFe3Lr/TYT/bdso
Vf15ihOhWpRu2uYJTvGszlNPBf2gh0bVt9C6Wdyghgi1RCggPyv9Ac735uUF+Mzk8HF3h9YD7+8q
ej9FsIfdBdXwUE+7Xn58fKCW8OToHwzCsfRwlzyh91k/oUQvQIlOjjq81EaBG43XhsuTbw5khufN
rm4i0f+9VjfPtCay/hfTmmVaE9PwL2Nas5rCxMb8UzWFbxVtjWM5ANpwvHB2TlzwS9eVg3joIQsh
pQD/jCudgcGj1d1Ils+yBcTf5QyP/rblrHox5GS5Ac/UcshjSF/h3npWRVcKtQQAS/0i+ig/bbnW
TkKuNKIoSax0RI9UkUOrUTEigNB66Do02i+StNIZNt8nLf+S+8BrSofSlpSoIlrXsnMz/lZh+Dlj
caLKJWEUSW4FxolOJC3qcJGS4+v5QiDDBv7BGoW9To42ILfPNClhufXQn39GAp+9/F8UuospTBS6
pFQAES5iCjCsKYs+eiYtlKPt7GJC28LQukEPeUIHaFenjxi5ENd1AJ5qRddmMNGakr6pIr/ADDbU
On47bGhDxJ2Fnn417WpzuwzJYWbIuX2fqh1//r6fO5lfW/VEn6jypu4YBqvmrAKaHPLCCh2+L7g6
CqQVFPaI+0IbI6CTD8UM26KOj6qGCTmkyCYIDCRIDA6OhGq/Etz+8HIgSenj7vpOfc/rLshjItp7
tWUYPsU07yCtX6iGCa0MaidcGlSlfTDsVkc/opzsaZPFVxGNhWjbRntbUjuEFnY7zg3VBOjUO+qP
0VGIfnf3cfq4PtNZQqZnfsFw/nxCnj3SiST9i450jk1S2LPLjfrr2eTcbZ3w9cSLhC7KQYMJ2ezX
M37emYdPc5v/2MPPQBNXbvk5P+KCKMNekFi3g0jCbalwgTm0KUFjEj3ahPc1WdMq+ECPtxlSqhq0
HEN/DbT7yskWzRloxtMbjTg8mtdvytydnmb+/nV3mptRIqZN5P8MJWJGGp037+LE/gRpNEskEx6b
jIGsAP0bRMLqaCXmIZEX2hIkQKXT1rdUJjDkqTdg89sSkugGOEAiy90iF9FGLuMJtfn6jGYyO6cp
N/07zGnCX//My/Q7HOX+x12e4F9Ofvw//7ep6vI5Dp7Tf5CmfH9u/pF9/ONUP9dBVQev1b8B9CVl
Af8a+nJLASrfy/Qfm+cSi3z+DvuSPuEH9iUnyr8Brxs6gwpgVYVTIV9+YF9yovgbXgJgDaAxgQ8s
gah+B7/k2d8kCajpLMsB4lIGYuZ/gl9y4m8cx/NAJhMASCyLqvhHsC8nHAXPlyUgiascByQ3oGBO
ZAkHBOqsd6V+HzGlYLAM96REBZBgUlYBhnY66n6JsNrFbv1OIpclk1SVuxACGFPhZaBTq7zESTI3
5bd5pSqpADjl/dg2rRWwQM/0C0BtXh9lCpdOhxFEFQJFBQq2hv+f5TqXh3GX8Fy7Lzk/Xfth4ox+
2BvxKPJGyPQt8Sve20RdtOhT9STHuWfPzODL5vKSylEcZk6goODnqNgF78zUthnGcSj3alYD0ziP
NKvLJclitRatLSspWiYJCz+s7yHvuGj5BRMBUE3ItNiJuBKthOVyWDW+EG24mvNWXpt7L4Lc+jM7
NVUVWZaniNG8oCgUBBVQfp93ih19MZQ5Md2HQupbchpChU49xu7SRHJGfmxh7Y2VCICCYhswSLtn
x/yR8/1QT8TxrQZk7mvK18I2ZMtimbhxv/HdUHNiXmksIK8Ldu6poQVo6NwR2WbfyUP3wAnAWFMl
bcAxcK0e1Wz6JIf9aeYIJoFHLE3lsP1nYHbgoMsTizJNBmZoBTHeS1okLouU63VllII123mVrpUx
qzdi2W1FwF6bfjqwVqoBeOH6JKgC+Yne0WQVHe1FIHHzvAZE28/bm1VyJ6lSGO27tOZXcSzdhwA7
N4VObqxB2Wmjh0i1XM51b/x6ASRVA/fQWGDuirwyzXiuWa1q5TTx9p0y+Pqocvex36AlUCgxhhtW
mhPU/klxJUQTvKgymLJlyPWVT21ZFAhp4H0UkAt8TlPFyR1MOS1LQznVdgCtqmzFY5BLX4zK0UuD
zlQBGm9zw0n0wl3FD4hXAFm1CkrX4hoern1ApawiofAttY2HQ1Sqjh8AtTxl0GCu5h7qmNdr9EBS
Rm2m3voLg5IAaIlwEi9S9HSJnQjWqBZz4GHz2q4MNOU0SF1r1kPhzuidHL1Wn+gCT1cF7I8qShyw
sCebw/dZ5mWKOu6CMFn0XsPYPQciRa4RaSIptLi67J+FXHwJGjQYGuWBJI2qzDDjqfnDsjKHoVWF
no9AYdM+UycTlX7aZiO/SwWX3boNepcLsfvQ1hpKsdwciJOFEHFrHrBYMgnZ9kWSCtk3mlxRQThF
lD1K0savtA5t2MrOYwzebZWt1CVPLJ/6vOPXBRUlYvk0NqXwfp3Aphoxnb2qAPCe51TIMVaZ6GVe
JspSGWnszk+kdckE3mMlgLRCoNGjcxQ3tMgGbLRwAySWbKMEouKSvm/dhdJKrGCJfsQTcfC5J6mT
qw2yMFy0ahIGb5O67DgnDiamFebKCxKnsBIKhABDP+1yxmt9lFRpW++EMCmOvCTVdle4CrTaiLMY
xkPf2zZVVumQ97dJllfETbgMvo1WBactwrbSIzHNQ5InYb1jFKGw/DTV2h939g9pcP9/AppTPMB/
rdXpWRZ9q8nhr35ocgwnKb8JPAdwQVmVJFH+qcoxYHG/qSJUNRVCFJEf9qcux6gAP2dRSCngyHmZ
VejB/xPJnOd+09CHm9VEkecE6If8H9HmqCT5yVEkBaJblqBsSAILOQNq+3yXFamXGrl0hWPF8HBf
Rl6pi36m2LVEXKRJgrzJ0PWEG8cZOfuZY54HVhRsDwBzBag73ISJJHCZSpVXikegEGZGpviIYyvj
nKJCn/JpeVCUofoC+l1AqB+36PPypLQNm6Sp2cPICBtGKd5djkFpEdMvo+7NE8N0qXDsDJf+fGmx
ssmYEyadVXGZ9yHLHirfJYnvoatilaCRHOvt1bycGeyzwvhjMBFw9iyPylpIhsk2Zkzigu9iMD/t
WENDLSdwf6PBCFCwekrYzrcuKHz/Y+suNfGJCDoPKIF1QgcXRODeT3XktqmE0q0V/lB60ZF3xWpd
usUijaKFx3Q3pTgwi4CHJ0Z03GYr1aM/oyBMqnDOE1AkieMUYJNqkLp0+y9VZCEfSq3O+AOGEtaN
yG8DLcvtgukUp8saxLXlCp0R24w3ZD+tT5HV8g38q3ka3gdBumAWddXWm+vb8uXM0TNfhOouqSxs
IqgwnyflQUhyeRwo+1FsULVZDQNBWjrafebK6Kh9MUdjX3cBA0qqqkDXUGEVTc+9bOVKVotR3qeS
5umDGpxKjllxSV5YeTig32fNjzdx2vfELxhd6tA0sOuA9JMP+YJPJfTwT7KT1yhzysEXfoJ5oXWC
oKFbjKIAPPbzRrB8H3WJNir7jEUFYywtAB3wlIRNYULv5GxfZtdNOYbOEHPlTJj52z3RRJmVZQFc
UZ121StjT6maFmMrXrVOlPBDgyJ/y3m9hdn294rW7PwabU1HqRRNURC9hYaAVqYIsKDaYVhrvcsb
f5wuNAU5RjCTFE0950RcECvDg796BY9jystoz6paodde8x4x4mNaqfwMFU43n+InqqpAeR0sdGz/
583vAtcVYTxJR1VrnrWCX5Q5Y7VMcdP3/JM/1rd9gE7y6Tirl06ZuQbxJnAQYxpMQsAFT069C/wc
RcwjdxS1U6BkJFI9Q0wE4i09tC1FaQR69TY1kdC02BVJGASGMFdJfRYYl6z+PAdehLTlIFZBep8X
n3mlII4dzx1bFNdCI9V94UXkrUbeSqUOWvhQZKsPHJkBYKyeZ7q/cEcSin+UPU2nMWFPcRkMscdg
Gt6HLFrlK9c4ABovW51RlnKquw0J0QX7WS4NhVuKc6HAiXYLGqMncbELExKoMy9x2QHDd2hbxzke
77SBMQbAAN51jOPdihzxS70cb2O053xI432FWuH360Q/MSO/TmJCDk2YpDDsWO7YyIkuFY8tjz4H
KnTV/jVlDzkIpNTgzR/EOctkKg3PqxeodwwGvCwqE9HbsmXgDUHMH0UAivi6yFKs4MbT5d5ux6Pr
ofG14EA0kKjbhFVPyu5pzLapuBw6q4tvFKC5ikikE05+YyT5MhAXSaR78obnnetbdNarvlAr7osA
yQ0xJk7JRGKaMosE7hiVVo/csZbs5N5Qez1D/1jE/4D1AOiJyExPUOKL1/ajWkgpOoX30MtiK0/t
otkWHOE1kqLNgsFa0l2VGY2vNwoROV1rHH6cIe2J3ffjWEWOBZOBtqhqU2Uq91U3YYSWP0ao44+c
4bnk115LmPRRQUP6RA88ojiBiMmbRWiii8LoHcbutgd6SWrAwzPD7c6x/ekeXs5ncto9l/lpxjSY
D8BeEn3wdGWrthsPfXICS1bMHr7/aFN5C6Ey/N5KittQcLgBfUWanfeUgBHFh4RdSazDBoRBfx32
PuhImZl8sVQAf1eKqOS388CW4T54iNRD7DpySdgjMB2vkwO9ENdWMuFdGlvXDVNjZ4PxqdYcTbFi
pBCoz81wJwj762N90eA0EQxShpiEfQFnxdTDIjK+pGmpyB21GtiEgpWgnb7raBvtSQGA7PXBJpEy
0MxksMnKOoAGKb4COm+QEingH6lLM5ARy1ZMJVtKCdHSZeTbYrRqW11wdQb6Uz8eA6SbAAQv3LXN
Fv0l2BzoOwU6HGdEOrDrMQL0KqnQHyYmDXIwT8EJOKgFkgAeRAs1XZG8Cf0AOHsMEbqbSnDGduOH
ZigaybAWPAN/HLzKmeEzRz5dXl/yFzXkx5I1iXqyYPJNZT60TZER04E7DraGdNVCT9Bn/FV46GS9
4i03sOEebxUj8NdFpJfFzC09h1s/0RLdcQhhfIE0gIL8WQ4yXSxqYY4d1zw7RCN2NIIeDcqBpRSN
WhTOHMJtKtkZXB5WLzl+rPdv8NN0qlFzJM02HZwErtUFIeHDO9oFJSYukmeSQ9oaIu5avB6rOzUj
4ol3UAYpRGb5XqBvd/KgZUeP0bnM8pETpN6M3IrN0RpNzYx0FgH1syfsd7qCRgULmEft4DmR+EKx
qvJKU0YPmxyjdfioR0j4fWbBPe9kBP9yveE2hWfx/TJFOHjbtKSWiYDE3coKZYOtbHgBr5+68tlt
/HVCE8Hr1i2XVH3PHdVBDxBu5O9Ccd0B2GGHNjJtvCnqXRvsWnnZhCtOXiKC0TCEP0kl8VGWJZMo
JCL4p2dUrpGmMF2MHoeSEm+n+rqf6c1Ldae85sZw9A/Ss+wS5QTqcseFJSNJOSaZSsqjarkPMk+E
Oy4inkzED4gWVSLdXbKFDqDttH2IUqDE6lqdZ3QBf8Ub+ZJ5u74XkzSO3/cC7ltYaAriTV/cVqyM
IBXTcUfmpO2k1/BNE3TpJeFXtbhgOUtmrAbsel0upfdyJF5Iih3WnjxDEdcekNqePTOckWzro2Dm
d8lNsZA+yi1Ijk1I+tCoeg2h8xoc07W7gv+XOQCHYpHNWRNTk+58jTWW46HXqqLKTnzwvBJnda9h
EdjcEsAnqAwrSbJl0La+tHOJcJGDY1Pea8CyprAq0IL8+jaey7CnN5kaeSI8GLC5zyR3QeNdpTGJ
7Pv80X9Lke9/66OJvx01hoYWch2BVyburFizwDSlUGcfeKKuqpv0iANtFklupCKJRVg2m/q284mK
KgPGvj7DCezvj4OW5HO0CgYXrKjPvEZLlDKXVewRMGyRXhyT/gbyXzqYYaBX+xql0v/FASfMrYyT
hpEpZaUlTAkiv6cA9mLJAESAgYwbEZ3godWlM3rl7DontJBGqasmlBbc2/G15km3bd7VG+4QPrfP
2l08oz9/MePAui92dRqBYuTk99G8OxedxABa/My/ST7F+Q5msxfnBptE8ryxlv1Kguk2ACC3XwiN
7g27LEPhwIB6iezBVxJkecYE+lSGFHTWEhk9V60AEti9aRQn4/fa6OTulpU8IpV3YroRQW4tLC9p
5xanrJ9rSf6tAnO5P/xnqvNDhmmEAKy2AB6Dbwy3aeZkQIQIiADf9yuiU2k4R3hUT/lyF39Sujxx
JKZdHcuejzFdnANHhsFkNCutTtAxGdcUbhnFSI+hR7B0ae/mcxftO3EHvwrLI7gPy2nasYHxulRs
xoQ/uh/sszcs3UeNM9OXfMWJhKl3QTKjW5/deF/W+3PAaSCa99q00rKCP8qayatGH+mSZiXDTYq1
SwVpcd0DgGjxKwV6VsTKFp/NbDnlHddmMCHMttQqUVCw5PamBLhzY/iAwA3IEN1c5ylfdG+qPoCV
sYpKPZrT9DXfK7t+cF321PWwGUsSN8uhsNrEJbnPk0B7vD7cVz/FZLzpuqImVcoA40WDGatOk5h1
a8dAdpT1EZh/iVEnBl8cYsWIYDzftocKoNZmEM2c8NyyJ5eoQ4TR7VpMQ+WWKvBJAEtULTnvMUj1
RP3jXGay6Mn1kcJsVF0fozEI4aO7IjoMVhaQ0FmJeADiEs1W3iUbFdl7qun1C/YxjYngbWQB0Qgj
cgn+ecBkCQwm00tZLzi4NOHG13Peun48ZyfhJ7KbzFT8zFykyG3VPMNMY2DH1LqXr31gKrV2CE/h
1q8WXrZC2scAXLORCKWd4kL0LU+k4bUQt2IOHdsNYAEnhpDDmVBuOgCdFtsIhcqAv2F4vQeOY7xG
/TdC6HbD+roEwSXrPRPrcgHAGoAyMU7GZToLQ7VQTkn7dn2FHN3rLyuUOUEU4KxG2GfiepAYP2wC
Hits091TrqEjLRqwyYsSqDLCoxAtNJj24z7u9Vqek6NflGS6uRdDT/UFNdBYn8XQvmgqmh122AS9
QZU66jBxFdDmY64Y/quwmAw50RhSpA38fp7xOmMXrN63y1azWPlNQYYDuxE0U6lm2LX8hV1jUB6p
WDQNS2KRF/CZiHyGDWQ2HLgTvHB1sRBZu0DWigDnjCX5REOqakyGOwacUzP4YBlGluLbHDxxncWj
a0YNqblIgIcERKHcCNFNk9FdxeRDQ+yIdOwetQ0LzB7xlXkaHj3QoodH14YfE9jHaGXZHktEqgGv
mOjaRg0I3IwVB4WVKqoBunOqay1vSC3eq4Vde0u11LsEBsTMVTrLxCmh8YKM+B4vIJlkmiQUa2HD
ezXDnoKRYLwSYet1+4EeLqOluDsNTRpSA1Qg6q3/0iBbMzBwfcr7fglwX42oN8wRuU2xig3YQMET
fZNVHaGyGtUJHr2baJPgXpJeMgPViFvbR+JTZfUqkXPiAVGqv9UYsxE/GmaJnB0h07vGGkMSqIS3
4SoasZn3vgx3/LuL/o+w0eAVDmdU+C/K1ZkOfu7AhMnWWqVVTQh6r/hDncOMsAPGkRfPRYJCUmZx
/WJPoFchwiajTZisz6gDk8rYbzhZFuWrgqNWAahUQH/MULCb6ypABd/jmBSoAUxtHkrzEjYm7KrX
8imMCASN+xLNeYC+4TbwR9N2FAh/oJDp81VAqhsbRGPInZAsKFSk9XTYJdcX/lVZoQuXWFnB4zHQ
1OOSFlHMJWXPnRRURwB/EOW8Ganf4hePJ6Gr150xotVPTlLP8e6vjz3JV/p90y/GnsgLoRc0X0ww
dlAR8U65Z9/VnJKgdN/ed0h3CWlvIgXm+CO8PRWne/cufCpOhL32CDuThvSdUL/ciIm3zdPYrAv6
jjvViT4C5vCQSDqL7qMekIGur/urSTTZ84kUSbVxYJJy5E7VkDpqBGcebqPBAj6VWyuQ6gwMF4th
N0Mzw1ZmR54IkSgZfBY14qCowoCDq0CxK3CdgQcHCwW5OQBQVIkE4MhZK5Ae5Rd+dnHUE1GSRKEo
ILWLO8lPzV35CBqTn0eVhClh7ph3n9WLwoh7As1kZq+/k9iXx0rZzIUjQKqSUFUi7LUkHAVAFraG
V9jsFgqksBuexfemt3MBJz3OkNMkzfOfxE3D7Ug2Q1B3oqtqsVILbcdyiIfoIaBrBZ0ZrNK1Ja02
hidZbUnj35TZQ6qMRAxf/4O9L1mOG9e2/Zc35wkSIAhw8CZsslFKsmRZmbYnDLtcZt+BYAN+/V3U
uS+Ok6knRt3xjahwDarCSIBo9l57rbXT+EW/zs2dpN9ay/JK62nMUYFBLRalwAge2cR3iPZoKn1K
OlRYwo8X6v3t/5+fu7prkqixBoWRXyKAALbf4J3pjpF1Rvmxb7dg3nff+AXcAgUOTM21PFMVxtKD
q7FeKhW2DnzEmsm34D+9UA3uk8bwonTXJHeb0Cdd9vfNNvxj4NVuaI1aND2rMUuE7YWHNxBlozYP
ChIKOFvbXj8E5RDMFxRCcrJThu/0UGwG0GW6sP2hYY8Wwj24q0GSH/V0IiiGq72d7ahz7/DnwX6J
4UQ9HIfxjvUP87SPuo0L+91n8T8zWIs2RZVaRle22Fa2r4BMS+wPoKE6+6YmUK4R7+TBxzvjFpJc
risHnBGIaTmx1wSNwprtelSIyBJ+pDPzZHbfWT3yjyqwiyPpgw49HtHC0/SlfdBduZuQA1rUd+C8
LXdFdWblQ1E8AHQj8LBPP03zgyD+YASUeLI5tuMDR9bE64s0v6Vo/DmEc/G1sI+yOhJxKGDZkc/3
TVl4TdGGVQa8nABTsT4n0X3avWxM9uYcoABAQUVxAI+DRbymOOqUpYkzIRBwm4caoZ0t0JxSAWYW
+/Is3SNXz1nzCae1LE9xeeTZbi5Qln1mndc4XpT7VeOPaeD+rVz4Y1k6TMogJ0GPWA1BGIKHR8MI
JYD2CnnbSe2bAmYghQ4nuev4cfxKYDmCpxcLomDJVz1/PL23Ku7VAVhNb/UAGGzWaugwPRvGGz0y
RL+DvdUP4Rvo7T3AgRy2KDA3kc9AkTnBwocxP9kMgNTORhtl5jWYm+0LdHMmIVxX3PF3hp7FJOyx
THRfO35m+Z2xbxpwjcOyhD21Xb1I07MLf+wOinuu8M0kYI8l963Mx9JIEbDYL+edk/8o+1CRB0Ds
XRr0JEDFVpZeD0Vy66WTB/qo+j61XvMd6asku6KZPSfybbGT7NK49x+v1W1otKwVtCS2aQrgRmvl
hLRSC0ybGKGRHWqyM5Pcm9VTFTeeAiUI2nLb7/qnuL2bl9h7unPUBph5c1utfsAqKJUDGZXTIv4T
2UG0r4165I7PyWmMNo74bV67GmkdiTWMghOFYNuMQoXUUuuvlvNM+LFtvL6+c6NDLk88Deo66La8
7qybK201+CryMkvaTtGyJ1vY0GnfKQIXm2G6MxdNxH03HFmyY1MYRXep3FvZYyz3jvRdtCTAs7gF
nd0SMFa/ZhWczdKurChLrJeyOil+EKhO9KH9Uv8Cb68FfaDbisluIpTVgKsjCUaPLWeC6YPgWOlf
7XAsRew59GKWnysdtN1zX37FqiN0iabu+PEmv018wPsgJohNLnfAmL0hfnWkmKrZzl9K1gwIvkXl
2apMQ+XO3yJew/8OEh4kl/33uHWTU76kXx2jY9BxZEMVY2yvZfQ4yrLyba1/CwIStWUZf0vlfEfM
p/e01H8l8W6YR/6AF+vL3Em5EWzdRJeYBEW6DLkXg7JqbXi3lOo5Ta38RVYLqcJpp3DCs7X/eK1u
8RCk45YD5BT8DZTn3v77H7Gk4hM1spgnL61wvk11OaPbtQLBt1YoMeWRFYKqfO/iVgM9DZXTHkV1
OmzN9fZaevsVoI/CfQsSG7ECSCYp6jiOdPLiTChl5l0ciNbJ/KrvnKMtg1qANuXaFAobxy/rg2Hc
dxl54a312o/pvLF7l9Pwx3siIPkBa4qAEAHWELQvq7i+naZWJVEUv0wYJGjT4iWZOu6ZKv49Srmp
cFmdlWU4ZrtAwRZiP8iiq+FyUTFzdmvMfaD3DkmtnUVV4reKvEZF7BWNnR4UoTJsqvJHmyOTomZt
nDpz/loPeMWbgRue7TRtGBflXyiAxn3PDu1AkW1ONvVTXCwWg0gtcVixEfWuOUDLj1+qEBDJgbhE
zbUcW+saijAwHz6TCaWPuQV8KK3K3rlRfoxU8cAMbh2reFJea5RJIOLS2MUSNaSmzVuPO/VZ123u
pSY5kkbEeypOTqKNIOPov8J69OZgdOv7rlxcEAiZbzQrAl6LCaifrSLmUUOjQnhsvkyO9ZiUpje2
dhaMIu1OcxZ9MdLceCblHKPqPvFDkTRVWHXE3GdifGRZo07TBLAQ9NJ7nZb62FPLbyL2kILX7WnT
TJ4izNPv+xlRgMOGx8TsR8jezMyvy2z2Pz7B69sOs3FAwHIdcIrRPgb/XGeDyukzN2Vm9zJkLjpv
J1j92OhSBBcVD5lMQcTKvnLH6nfoh5P4UQwiDS9zsOBqxGyy6qc7wxiBRqGyXOVd9JilgODi2dmh
3YUPJWv7rAivEQRpeL8NDbqHGTIKID4iG3nAuhYCqjTIotB74fy5fGEzX0/FHCd3cMvG/Zw1sj4Z
6fhKEGqWDtRA2Eh+7TSdX6T9gc3ASunExscyAaGFWiK/K6w87Ecju6NF5iFRrQPQnbKAUDz3byv+
v/qW/8Nx9/z/9S27NEuhZKlUqvTx1/99+7//n66Fi3/h+EPQsvBs/1uczO1/OSBe4lbnYOWIBbj5
b3GyYZF/QRkHZSFiUIgVwNu/ErQgRMUjAMbUkpkR+k8ELTfwEMJc6DzwwC20iUU8eb2nWlGkimHn
nzVt9R1ECd3XIbGNn1Un2aeEVvOn3Cl1ECFfezSw44/5lEz+2JLiSasR1cw/luzp38/Ix4IJG9OC
ZNsE2dOBCGV1XPHYJrE5Gvxsk4welV0rryuy+mTP3PUGVyjPMOoK0DQRYZEWMaiIDfEjlZcbSOw6
wMDCLFIBjo+Dqg9/e5P/ePmjmdCocnvrHFWyCJM46YJcz93h4/m+NWL44zXloKtgwhBP41Mi+VzX
U3XhGJEiQ3Q28Jr5NqPoXVSaMFBMOFhOkRL7yVEnXAyzT7p5/HtqJDqHRYwfnSzPwCeTxa602n4/
lTF4UNUcH8UYRYdqcMledWkRROUwnZzCmHZ509o7y0y611I1ZeUBKHNDu5J4GinZEmevL963mS3C
l0XMReyb0IlpRcoBJeSzUVWnpjeAA8jH2krv2wo5Hq8OEER7jmZBU8OpK0l9qkGZ61Epn9pDEiMC
N6Md7iePVBw67nqXZfww1cOLYshJjWhvEGQOxgZSe/vZ4SNgwRFAwC4AvN0Vhkdw/9NRKXFOiNMe
DJG7nm7arZLXu6OAAgTxJOeIpVb5TzlFtSPSSpw165nPM7CPdcenjUjthlv5xoVCpI8wGVA/JGLX
hzumbZ2QgiQX6HvT594CKQOttyZQR/O46J5lZ7fmjoosPWvZ9HgSyCgfEmFK7juQQrahkmScIZFq
495rZqesw9LVc7bxO99ZDWKDqQGNPGTUYs3gyQtZdOAuROesaYzQNcDoJrpjG1fLe0cN+9DGgps2
Aov1iR4bacaJMqIzRCHWYajT5tQSs0FdjSk83wxhSpd1YZY13X6uJuFr1ZIXt82rb4ykOjAQifqj
TNKdrqtfKSS5hxGJ1FOmnNxzkkH5uncoioUdGHvzMAdZ41g73ZdVUOcQ1ZV6nu5IRup/ilosn9lG
HkQssPCWiPP6M1dlSgjoLujHFhXjndSYCYwNfoKpl++FU1V+XxfDrp9AJ87aXD5UvG69ui7sz0YG
cmVvgofK0nzrLl+ejqurDUQRaK0IirqIgBFVXv8sNsVA0jIVX2Jix6cptRAUGiY9iQi6cy1RY8S1
Jh+6suuDj2/VVYrCxTIyCNuALgHpQel3PbKic++kSRZfSlHeQyPvvHAjg+FIBDVb5nQbIebyJK3n
iQwUlXoC2iHGux6NjVAmgOefXNwiB0hRc5BVR4rGfnXZBU3bAARNW7rxcKwRFExxUWYvlhJL7PDm
p/PH8xRDly3c2hXnCIrVxyRtuF9Ru/KJXdVfIQ/lobarC+3nec+Gcdg4scuUVlOGlNCGaARZtotX
8nrKmTXnsKJpcH/FA4O3QvE9MevKL3S+Vc25gaKXiUKp5UAcR1x4vayGamH8wgqWumdjkD3aZrad
s49hbvJzaPvk0NLxno+CH6yx/SlQZXuOeuswy4kFbsx/D2aJ3qbUqZ9oSr73UzQfjNb+hriK72aD
9J4m+QA+cGXsCjv/ndtu+khtyM6sKmd+BmsXuCRE8sR6eplNbYaNmylAZSgCWL3BT2lXp6EWsjnN
FnA0MjuhzfuntnDlsS4NaE3qtPyha+b6ymTqWEPAv5u6xghcmXUogMwUHHNtblx17+xIvohObIog
ksCe4/rzdJxNdGgmfoZ00d2RASB6WUZoV9qW6OXqgBs8lOUW0fCdHQlamFjSR6BLEHZeD5qx2Gxo
47jQYNTO/TQ4NLB4ZRxK3KXHWmvmxzOY7yBzcjAdx37jQLyzJQWuGoRQyIyATKxOoWKmpqrIsU8S
anp9SdRTQ+Nnq6zrjcjwBi/E3y/IEiAslCA8JMvF98fZk2meOa5O3LOTztWT6M0+oCk1g87pYJed
sHGXczn6o9DUzweQQx016g1o4QaZWn4Ehf8OQmUQD/kaWpjKbhwNVhvnoi7tQCpe35eN1e5zWU5e
xKm8I3NB74lO9QEAg7vrkzo5dGabbCBx71y2+OhgXuMBhxXMGolL88GeWN3w89RZxd5GaOq5WV0/
Zpp9VrNphR/f7e/sbXC84e+KyBIl1jUWBrWuPVQVFWeZgvLfQA+/y0Rt3htUO/si0+RxdJ1fH495
E6BgWjayMDxmoE1Aunz9wcdilLNtjeLcmYkT6rT6IadcbDxaN4g8EnroxPCIwLPJXGwGrkdRHMl9
rsb0UhvAZeu5hStKTvVxHB3nc8Rld7CoO93FZYv3THbpPrGIcdekrnos0b8kHABTbG31ddkWvwla
XLyQi3h9sS+6/k2FWcFSp+4QWvRVBZGaHu6zYZwDK4+Kg2La3CeU6jBK2xRQoBjvutEa9wAI9cZn
f2e/w80Kj8BiAoHYbR0y17VVlHFdpxd4W4HFXCTqACH78Alpa/SdMzKE6cSrfQ0w8cCSMr+rBjCP
2ypR+483w21YA+QZwnrAY/gtSNKvlwSucCaZoja9MCNr60Cr3PrSWjFS4a5IJvSNQcCnUMSKk4sS
fU03oo0bnQPsWJCQ2kvAB24zcsfr8e0JXdwGdxguUd7Oft0QGo4wuvGFjboeotPxMBrRcAEwi4J3
PkP7GLkteKuVuGSRPd3309B9Z47bfMptEr/02kRJXBXyrpvxFoLIXD6lneiCykkMr3ci7g16koe2
IBAOlczaZy4MAqrcdIOskEMATx1n4/26vVJAFMCNglgdhTjgzNdTtOoi0bVllpe2jqagkQXZi4w4
Qd26w76byLSxprfnG4k1AlWYX/DFR2q1y5ks5q4BNfvCyiEF5jd3e2ok9sYLdZuOQd4DSMHF+V4y
S74axmmLqphdWl+0o4UXt+yOlC7kEfU8hTTTNGjnqUfFuDI+lWyM923a/RpTYv6V5UV6FKosdpXo
0jNhNNr4bcsNdh3QIUOHDA6XOLKfmyirLgtDlaTKLySNaVDFdR7UsqbPZgNN2z89P6ixIk5GnIDR
ILq7/riS9s1EalJdZl1VT6Osm5+9zlqQ75pxn3QifbaI6ncpbBG2btjb2wyMdQATYK5DUgXjheuh
R/Adupl0xQUGmOQlZrggKIfg1lSORkvzsf6ZRWAxIHKsfymYgQZcGLB16cDO+XgNbjf4kqxBdQiW
BYXfyLIh/4gg2pElaAfHqosBg0DfGqLScyCw5JXbeJ3ZbHGxbrEYXIDMAdS3cAtB+ltliIyURVaR
srqkdJ4uis0ZZJWmOinawYpO8OG5tUYc9FKiExjJgK1MZeuZWUvu+VSgI1kEVwA3QXZcJaVxlzYT
IptspB4r0vgBta8edRSH7VkpdJBBU++5up9O1Gnkc9PCSePj5buNAXCLY+nQi2YBwteZfFwXZgT9
YHLpprH40mUcgio7FsHQSnc/kE4GM8vEVsS1LNL1GQFqwGCXgXXEn2tSTFkLkSZRkV3wWOZPUWHx
uzoaUPdg34XzU5qVDEsj06dsLofHrOJbCrfbWwrSMYCEAg8g7v23TOmPTdMpYo5uVhYXvI8qsDUM
rMakGTbW9vYmwCjgsmFzohSEt+Z6a+rS5LPT8vximx2IKsk0nPKs4Xt4uW258bw7FCJX010IzyiU
XQ8lE4dPY18Ul6KuS6/jURvQjL5mDOqpjzfMO7GVg9zchg8c7t+FyH89lJtCB8d0Xl7GOOY7C9jA
zujb7sBHOnoiN5x93/VfDQ6tllZaPfX5hJp2PyahdOw0dCt33Eihb78m3MoAGCyiXARXa+Fxmk+G
tLMSvyjq3H0JDM+fXWMrUb89KZCsczCbHMgN8aiulphbkaUbaywvkGmk9wMfHMjRpmrX1Ul5cO2e
BbCEHzdut5vvCudU1C1cGNtAF4N+s9eLDYd/WsyJ0Bd4qP3dM5nshi4nMBjo1OeN73pzJjEUHEgR
NKPGipr/KhUzzVgoM6/nS18WaTg57hACTQX8HbfVXQzjR8+YQelL6NTfVz1qlv1obxmh3nxJeMjg
JsehhMUfqBWr30CWuFRENrmMHJqDig+gLcGUceNc3nzJhZC0zBO9ISyC8sj1ogIGaivToM1lIDI9
Gp3F7s1JjwGYEPMuzkR0UG2TbZyb63cKESYKTVhXE8wH4McwL7weNLfsUfbC7V5j5txbffbcjYsK
JbHOaVX+/vhbkut1/PdgMFhDAw+OD4rffT2YtrUqrSbuX0tYDhUeV6wBsUPmeygGuK9qV+8LoRwQ
lnE/uNKyP8Ww+wtzbrAjHpnhNDtgRphZ5Hh9pbRvJUO3z0slIdGCAFP2evhs8cL1kTtle1FpsW9Z
x/y266aNt2JltoG5CJjR4VOZQERAJlv3QUxx5Iw5mvuzbozyrjRy2GxjjzxERVuiI1lKQleD80aN
tgzrGCgJuC4dzGdQErFZwc+KkzQ0bbsJK5ENYKriDc3LKj+bvKj2fTvKR2xpcVdMTISqG/MXAwFs
KFqIPGcb0uuMp8YJNYzfU+ZO+7aK6IVkHOIGE8xjARI+mPZTWwPo4vmdDdupk4hR754TZoVpYTZg
dI48cCzgih9/5puvjJUBjWXZWksUvFa7F2q0dCt4fx67DB3VHEW9ZsRQH4+yirWXD4AoD5sW+bSJ
Qs6NIjNKSlfZkXnWgyCYv4a72FTZQT/Uw9dZ54MHG3S2a6XBDlEqCqRAOkXYU6QeQf5x35Wy3Mne
AXOb8mbj192ugQ2YGHEENi68p9aWoCIypC6dET/OrSB7sybLR8HL3Ti86/Zwb2uw+CWCqYNnD3Wm
6wNVZXD+TXtmnsUYQ06HOwxk+F5CTmUXn1CqxlytKBEhparxsS4tHEWhOJwNDTEfM9E6B26HftQI
C74hLH9EmWHcWIlr0HD5TIDPFogBTtWAsddCYTtJBzMVhnXOM8YCZGagpaYjdAkWG0BwqaZD1LJk
3xvxL9HhmHy8S64fqn+PjmAKhTEUvpfa0/UCNVGdGLUTk3Mhpuyu5+DhpDEwyhLuXxsf4+YmBV6F
mBU+MsBG0UpxdX1HqpllU1T0jGSi3Nm9FQUIYyufNvDILhGWbyzsqrD/Njek0AjiYKfmAsBZDUhR
9Z3w0lNA9JH9TZc2PZqSNp/chYbDgCIEmYYzDwr79GgYs+0TWUa7uc/zpzyX00ZI8N70gSmARwNv
CI6H8nqlEzM3UiwOPadjowMA4MybkAB5NFd2UPW82hjvnS+LHQ/4m6OmiGRhOYF/xMqkUjBcbDk9
44KPTogLsYfqyXq0uVlurfTyCP4nL/j3Si8lOPNN1wDo+XosFvWiHHrs4b6r+acZwHAwjMazM8ZO
ONsjB8GpMS8mz/iOFoV1aF1JfGSpGkCN/EJAKgyyn+gxDTvz0GBWCTGetfUgvfsbccZgQw+6B2gn
17/RKcqkmSPbOo8DsT/btJoexq4uQt308U6g1rsrs5oH9TBnTx+fsWWlb1YH/D0OKQFDHWf1JQxk
TLFduRbuOkJ2Y07GnRSzPP7jUQBggLgGMhP+JZb98Mf3Zhx81jk17LNQieVlAgBqlxSbuojbuWD7
LmQN1JFh2LI6U3xKMjeJC5iHAasM7br6Iu1hCwd+Z+vaiNfRzAA0vAVXv56KZcjaEqNmZ8tJnGNs
GvHB7uvq5KBnwPM/XzVYy6HPgYWLCW7+10PpHJQgOmMoVSURCJQoVVa07Dde/Hf2HjDbxQTVslCs
XFcqkHolTi8n+5wi0NnPMef7ss7Y86jH/KTrZoLSGJVqKl1z62i+3Sur3efA/xtROQBFMDtW+z6r
HZUNYPyfrX5yocaIDB2FWaniH0WBXQ9v/AqOIQZ6GZzSdMhepTLEZyBX7Z1TpuIvhMTtQ1M47sWC
80Hlz4MV/TCqzniOKWs+qaYQHRzd+E7ZJmrqWcvTyK+KbP4J2V0GjRkz8x+z0pUVOiBDCp/kDnAB
VGube3cm8Y62Q4ZHYLRy9E1thPwB62FAkEbKxKkaBAvhWgVdqmBIR3UfNUmg5maSnisV+ytKI/7T
bQf0nOtmCiegmClN75MkRTvXClBmULC+qUOLd057kgUgdD8V0vxh04H/MmzVsHCap/EAf3RD+blV
t0UQJ3n3om2VvlC7b2zU8OroKaLdQ1LndeErqivzKJXN/1rcZiEOaboxRMA4pvtsjgEZZ1aXN3Ah
qLOTy/LR9SI3hReLU1nqPm8jCCdagOXSn8yKf9MjtiWanBABr+3UAvlHU8TKUTF0c9gVE7zo2poW
jy0isf3Ss4aDHW/Pyus5kxeVC2BQLSrgyW5sRzynbIqqH3MJdpBCeSw+ViPB+kVU01/DpAB2IazD
5dtVzmOLEl4KQUlfSb8vRxiv1G6WLYTgGgoUNidmeiBmH70MWH6oj/JqOMeD4fx2e3gOpDSrPy0p
CoTleNGPQ1zJXzRaePy0bOocFgUDMb3OifpXUmRTFSAvUa9NO4/5Xlmq/yomwQ4ZmZgFm0XJf+VJ
Md/TqYP7bdNwhdiszgb00lVVjrA91QkcDMHEgfSLtYXf2DCzsoe5QTka9mlPslR7riebHHSGZNuz
+4iWYDhL/XVoDcJ9E20k74qY1hN8ahg47CSL0aOjIFH7jWA/Ike2FFylS4u1PjekTKHGbbrfYz0B
T7NgE6k805zpRcCbFb4u8+xCFpba9yo2TXRO1hnPA9uZxCeimshH85Dkq1WWVHno/+TsYlVlvQ/4
umPHep7r3x/fZNfZ8dsbjJceVABUz8ylcHB9kxnzYAyAMUGjw9vyOtUa9Da3nQy40WPzQ0YUxWFf
2enu42HfCbFBkKbA8lEhW2plqxeh4F0zJRGLzvB1Yg9tGrUXtzIg0huY/N1KFoEF0mdhjEJe0Ix9
GwyFHR3iktjPgqUVzGIg9dctcj8cSXGX1zTdeBnXK4NaIm5xjsql7eD1XecavYwIratcnXM2pI95
3BWhGDLu23MHLVe+GBtKsgU4vzcow4MM+AA4ItC9688Bs3aQsPpyQLTLMz8jHG2oYzKHJvrlujs+
VL8+/g7r8HKZJFBB1CiXj8DWVKOhIb2ejHY4R3O7lwKZ/ZTBtaCvLXkAFWjjQSPXqBOI5EukgacM
9T/AngAWr6fX2pWj6cCG8zgP4852ZhUUYLN+Sup0OGR4GfwOKuSQuqmEP00WHRLkeDBEo8TPmqwN
FErXPk8KN8QPh8ARpUbfAPk9TNKse3AjroO513rjNXzno4C0sEQvb0W1NW3BLrrOTVg6nnOiHVj2
2OLJSoiFw15ZB9L2UZiMdIvb986XoUskA9QVZWRwoK+XCsjLWKi2Gs9uK9uDFoZxGMDw88A6HYNM
DeVG4P/OeAuHUCwNRigkI6voacgL1dGkm85x7HxOM9KiBhozP2/cu9jWcmO05df/GV5gI8DHTQCA
WrJ4pHir2cGwfQRCNZ07aUAjnCSQDbhyK8N4Z06YD8AkRO8A/9YC4IGClp1P7XSuVDv6A9PlnRqd
z3gO1Akp+tbhfXc4jm8FQ04LtLbV7ka4ZvI4JdN5zmQJnyM4PTGQoI/aaH4BeKo3TtM7awiQDHwa
RGkA/tbsxXoaxjGaK30ehZ3sQFGudzWPrdd/fEPgdeDuYvthLQX06y8Fow8RoduSPpuK/WBF/+SS
4e9YT3/zaajCj8d6qz+ttgWovRTXEarKaD6xykbiRPCpAWfkXHLdByTP0FiXG3M4ZJ2917xJDiMi
Ls8QQ3ochhR+oRWdAp5Usd8VKfUbkyVBhRjh49+1ziwAuEEHgwQV8Dz26tu19keS5KaFIeG02p+N
eBh2jchoAL8ZcTBrPPkfD3UDPyxjwVpkoWJCgQMu/fV6oyTH0jQS/blHCO6Bqm18adG06n5snCak
XQ2qAp3AAHVhcWK6lr6b7K7ZR3NTHBUi8f3/5OfgXgBSjzIQaqDXP6eA+bFZ28kAPMBojzPB0wuC
xiKQsSdPz8CeuqGmoN6DqUeiCc63/dwGvVV1h7Svxg3K1A3U/bY6aEC37PgleFitTjPUZcyVAXgY
/OqTOUBhwSaEsi5oCIFD4D5qJ2W1N3Uh0I0mHR6nNHL3rYB5RqRHqO4hHOWzKvcuKri+MHLyqZsL
EbKGGY99VxV3c0GgxYc0zQfxb4LVNaTMqqjHDYLQ8kOvdzr65AFXoPjaDKWeVX7Vu+UwGCCBnkkx
Q79Vu/Qxt5FiJYkyPZG4kV+ghHCyM/v88RddWYIvbzAFwRdrB1kdiDhvAPAfm9kcqMQLXQ9nXB3w
/jb0/AWkVITHE4elD8ReQSehYh9Zq/cd+izsdel+S7OIPPdz01xqlvHQQEjo27GZwk2JGZ6bWyyU
I0rdghoGtAgudi6zu6CXib1z2iGCxgoezLOb1K+i6AU8OyjqWk4qPSuR/ckC49CjPJnDxrFHX0ld
PBmEdPsWLS424rrba9MGIYugoI/6F6VrMkmeKNBlx1SfmdBwJKD1iMQzZRvf9/bKWNrmACBdhAqI
sVaUFS1rcyxTZz7HrO59dDDjHshH1bFVo7FxZbwzIQjuwYhAGW8J4Zeg688P6oBfwJRpnnvwOOFS
PMAkQZRbuvf3JgRrSLKQtXE9Ly0h/xwlRlEWmXhunUF4gfENVE/e3LhPorT68OMdevuMgh8N9i2a
SCIOQWx6PVJOuUT9owX6PlgHM7da37HK50azOxhvbHn5355DlLYtEMJAwwTAd3O1A9m1ZNTRc+7k
3DNibfroGSQfTAv4XqQy86Brs74U5ryFsbwzTdDxwKEGPRKF9fWCzobskcMn9OyOMf/SxfYPKzHN
X0bqwnqX83HjJn/n+yEoAdEYlVYA92IVnHR2JVQTa3o2S9MK0MGA71MBi3BiOP3rxx8QO+LmdrMR
dkFjZ2NXACVbfULLmWKps4ifExGfurapRJhKFd+rGmAV9CA2/zJlqst9OzfES63AGglGa8iFP49O
deeSCJzyWiMI7ZWNoBc5EKPABwQs1typrhLk9Wb2DXBt/Co5BBqHzrakFVAb+aufuQ1sifsSplit
FAM8KKoJrnhxWsMbPXWqMQttA2EFHlGo7j0he/uOjzn/DPoj3i7SuF6HSuNZqRQ0RR3XQHsRqoKS
bhyajtefeVSqHuKEhEGq0g6fm7GAm0c8YuE9AlyqC5w5IV+d2qLTkU/a+prY7eeRTbn0GFFZAcKQ
UXzL7Dzr9wJSA+XFeEoLuFVqcOibFL8tnjrjuMjI4dxdqDRAix+kw72pnlkGKj4wFz2Qg40n7EuP
QP0XytHG0ziVM6yxeBO9ap27LvJ3c4DmG4StO7OtEU4lyQAPTtD7OVx0JTj5EuR+10+AaVl4cgpl
e23twnd6SlkPKCUH5Ornzjg969YEMMfmtFkwnDg/9eh1CDpjnX+zem38xO0AAA4ysAb3aeEcrHzG
vU8aZ+w8VufJ5LkkK7+DHwQsZsE9mV/r2fhWgQL6RbY2rMocJyWVV+DlBCNIzt0r4NsRzHdQp15M
c4pPyoiLvdSxeulMMX+3uDHKfZdUVoNFsiVAN3ucnb0A1TODraZWU+h0kGW+VnPaRp/Y6KJRB+Cb
5NHIBmfLhu+duwTaGfApUKfFK7uuZ1jAnhsoaOZzlXa+4k5zQL+q/2LvvHrr1tI0/VcO+p4GcwC6
Gxhu7qScLMm+ISRbh1zMOf36fij7dGlTau3x3cxgUKhCOWmRiyt84Q32pgk1aTOyz1waV0jFyNGR
rf3+AjCo3s+oWlhMMpn84YFZCiNPhlBy7pEYqHajHJvEiEe5Ee/Pq5nuSuF17ogCbVvs6UKffKnL
G+me8Kw5QXmg3qp9LqFvMxsmGPqxSPj9gcV4xL/QPOcEbmld0ud+aAm7k+4LG9yynyNq09XaRQ3J
cHPsvHp3XDEU7S4IT858Fcyv/uYGVXzIoUNlSfeitsLT0FGmtUJF05OthtZOqUleEDnBTQSD+bLR
m+zvoAhSzzF6zYvMQjpGSztEW84R2vw42LUAl6O/uuz80OlrCRNU6b7CWtNrwlJc1ZU/nsAJwLBS
88sNWz90Jz0wTioEGlY2q3vVTOJYTeCjhQXwk1uYLJO+zSKIUTIpFoEaBA+9JMVeq08UKtE4OFIL
+OBDcweT9IAAggmxpIFRpa5EbzXmvRqG8Hu0JFzXo6puzQKZrs+/9AcvhJABHoion4AEXKbMvmGO
Uu63zn2UtPpeDbLYKzBvO/JCC57L6wc05zIKxqUY5lHDOVxPSLjHdhfD6NFVvPnkFgGIIU3rDUfw
uFYdGhcmBqTrKegVt84nA0GIUTrSPlzg/l8fYkaMYCpAtEtfbJG5RWUVx1pQhQ9+2IHlr63MPyPL
QWwhFXoeAF6Yr0kVrx26Im3xdYJIi6aeJdlfVUeCIvL51M+H0GHCMxNdoJ1A0McBchl2I8shB36Y
Q2q0kPBZwa8Kyo06FcZsj+ILLBiStpFP6jJwgj8emiYdd7lNKZHMZ0mND1R7GDLOzXvMMlvsqopo
BVTdWdVx+i2utZch16X15287V0UO3xahAWeWBwBAzFWwSO8iqZXNaWanl8OovSRAgWdmQ13eh3oi
gWDw0VGhhYDB4Mo0hBqv8gyU2B8nBtCXwS6CfAXACGDycBmaeesI0ajQg2XkrfUmqnECg33w+at+
ULQ5HGZRIZpMgCdRyjClU9CpMq3CtTg6Tq1SVa4sKU0u48GuvqYJOFgVZRkPhRzLTWIRXhSVCfGv
HcvLsYzsIynYArs67wBOUq5Gms4q99XyI7S1r0ytkFHNVM18w19LznUkcYDhhcVZYk7OOoaS5AmR
VqssaBMKutPwXVLLAS5yFHlK0AdHks+PJouy93zOgfJEkGixMKrS8aegG2aKi9ZvYygpa3+Oc6Vk
RAtp7Gi5ZLgFNnb/AoLYuSz03vSIEznzB0R3dLtO3Max+z8+GMnfXrtA3LkOh9fhUsn9QDXpMNEG
6rTepVyaegVUvCO74rW+v9gWZI5zsEJiAMhkcaGEKezGQRTwCKQ0upPKSfpbFWoxrkWpJDIYeQSh
QlrJXtBqU4aobtZuNTnCq6kItchxVb12rhzavdcSaBHLqwuBQ0o0yIhw+YN1pNr00eMiNMDEwG+h
Wm0sznEl9C0zi+3oQRtj+2KaaM9JYxxccLqjpDABkNEsqb7BgFWcGCMBQzh26Ykuo8Mbm3q9yUu5
2MomHGajrSJkMQWmgQNAhSMb/aNVRc0Z1Q+6acgxLiWwR4tSV6gO9n0xIkEsJSkeUIlaIhRfS8/B
4Hc/w6HSv+VB0iDR3RC7GzU2BJSlqlkrA7KukVPHoV70Z1D1eQ9y4AKkom1Fuct6R7qaolbSo8G5
b2KolEbWZ16gS7gl5U54ZA0vyBq/xiKIe63UIvu5DCSEhCW7007+fSHb6T5W0SMu9LpfwaMw12WL
WHGU47dQheO0rQMj3baJH1yCG+hhLJv2VrNQUR0UpLjkDpZgnYXhSUo14qZskZNNiGC+dqXdIEvb
yyAiZH5yYEdrx2oxewzS5P7zg/V9sEKrTLNBdwF0pzu7OFeLLsxl5FPihxjwxK63QvtEyfOnzweZ
l/DhjpyBXsSaFrhzoKWLJa7rvjJIvRw/hAMmf2GQGh51z9arFHs8Fma/vxQB/9AWYRlwCADCPTxk
1EhkoxT48UOhhKZbtrLqSVFWnVVp3qxl9sZOIqY6y4uq8iRtkE8sf+goKbaYSXJ8rYMpNS+hWipr
OzVrzwqiYF1rDjrBtMduA3k6yqGfA//F7FDvB56GzRqaAUtRE0q3SVBkU/RA2GgCePZF8pii46a6
Tt/18Qw3KS/BVhQPRstV7MpOnOy7qh4AyOhjC7lHLzbFkIdnvT/6d0Zv+VgHGVF6wzkyUAE1pvi+
C33nuk+L+FwaOIfcaaRosc7UIryBVyFD3Y9LdKnUVvPPIscvU7zPGjRvgroWT9Q30xDwpWCZNBTd
FebY9JxUDCuLH3Fix1nakG536W2l2yUmdqjTViuzGfAGcGoV3hSbV5FAPOD/nilJ+00uA0ymRIIm
15Fz6qPpJATj/Ac0OgfihwugRm0r4VqMHoxMCXHLTSuvoCr13Md5uGbsP0Xhz+A5QPGoQVF5mWHl
h+NJsxqboksRxB/T9LQSQVYbZaSVrlfOWh2H4Ugi/kHgT0tzbgDCrOAEWqLX80GypkKJGpQ7apXC
zWg7D2FrjXdd34Xl2qLhfw6hH+JvmiQSkB9ZoN3TZYl/TP5voRQ6H4YOxW1ETWjr02FwFhubn4h6
dil1DxRWqn2my/pdbvfOpuiLExPy0Anxh3EFbUB2czv4UYZgt7HNKDZyW1X7STGCtTyy1ZxB6YmZ
83pLWRRvw376TtZzzAjo3TEEwJHrATQCuZliLM1CbIDlQxI1aCCkRI+Ye+Xx5Pbp74j4jyTWLouX
7LapXl6a86fi3+d/+iPHy1sgYfOfh7+sf/06eMm9p+bp4BfrV7Wy6/alGm9eaipd//nv/KDff/N/
9w9/a57djcXLf/zbjxxuxfzTKENmb+XQZkjmJ+Jp1Uv2I/zrNm+bECGWv56yn3/9r6x5qn404sdf
Z/yyXv6wX9pqlvWFRQEPmmoOxSoyxH8E1jQHfTWHrvxM6aUMP6Mb/1tgTfmCCTiAQP4dZtPOTEKt
57H/498k3fkCXBUqj0N3jJz3nym5+nWiMpu/puj3r9+qmS2SRTr1M5cW6hUICDSFlnl6JMahyQHF
rTQjrO/oCMSX2D6bT52s+5sEoVDQXfExs/NXht6b017RAY+yD2CXMTzKqPPx9aYMJA21nwy4Wq4S
LkCMb2EKJdZz5ZxN0Y1O0t5V17V6UzYR/qCVGziJp0R3ZXarC2Bc/bfW6N3ckvdp9Vyps6y35Mbd
TvX3iTXs07Dbm+11Vnebzo9WvR4gn3imOnelYqMCyVWCq5eDhrReD8ghZdsOOG6BuXlUbFUKtI11
DIKxUEWE/Ll43UXZUKtK7jSqESvr1j4XF3QAXVp0nrTB++iSXvN1cg+bSFlx2R3JguZs4rOJXmQb
/TBJsj8wsm+2rasN/aVfPQZKtC4z8Xc74OZe//1mU3ywoJZ4s3cvu7gKcsOkAqMxZLGv15tyvWk8
tNLdZGNgSpvvTTfd3H4+5Ls1fDi9SyLNmNNtgI1GQrMX6+SSbsOmP2Ie+eEQCvGbzH6EV7tYsAou
9EqjYvw5WD8mW6xNA4ltNMrz+zT69vnbLFs6vybwzViL1ZIYlQXklrGCiwzvgZ9wwL5Wu+E03/aP
2UXwEpyolzrt99PsOtwGjavR4XH7h8+fYlnUmp9i1lalxv7aI1zCFYFikUhFCRYn0hqLCpvgyZ1m
oQUax0SvrsCr+lj5aBG1vBtzsVpTpTJlxJgZExPaTrTbrJlqN0DUeMUttTnyhu9Hm+OVV8kUTj56
koeHUA3Qi96Qkq2sXNJXAZLT14Fj+5t4DE0vyzVt1451s8mmIj3XnaL2UPSxn8ayand1qZWnBapg
l1TD1EtJ2PHLSCL6Z6tuNlkyabchycA3gIK0mA/FkNAGqgTiwAbigxU3uuc4glxYGqMVFC3h+UFl
HDkyFskQbUTq4JCxZoIs0lnvUAtK6iSKSl7bhkbtghauNkDMxO7z2Z9PgTcHE7UP3glOE+WZ+Wa0
FxsqgVoY0RUdd6Y9KvFKzc22cSMzM+4qWS4ugcdap1U6607FlWkJrFBM/+bzR1hWraj8z8DTWbCL
/8fOXpxUSuF0mho5IAvtAmCKkjgu6lfFThdCdk0dKcEpKL6HJqh6ASPmFAfqYhMDAV8BD/RPutaM
j9RBFscMKAmCSWIyRBCAQQFaOVySU+40WVAHxabRTHxwxVSe0vbEb6yyXzRh9bsmJA0+Mg0EEm8/
xTwo9zBUEVRcIe47i2nItTxqpCxk0HFIb4u0lTeideKvUIXjHdo5QM1VEnlPD3zb9AxUQAZXaHU1
0g3pCtxJlDg7Mg/L8J5nQoUExN1MYgGkuywkg0sP876ccK5GcGeFRnN86luIGaMN6G9k3/4Z98mJ
kwvYoQFxfeOU5vWfTosBYRvIJK0FbRY7WkyLMfkl9aNy2JgskXCl95nCqkg6SIehlYc3mRlBFJoM
Ow13BcylWz+syifIW7m5cTKao244lP7zkaeaV8CbfQNynCYHiwSBkvk/S+SjHvS11JVqt5GE1g+b
yXSmmwhUzS4DzntjGY0oXVnvCjr0QAd/IJpvYKZmaaPiTnShQZGkKdY2qiXla6ucpq9C1QLhHXnK
xdE6X5O/OC3oUCB+sZSMpSTbWL2VmTvOAP9sSKr0UemxfEQB1lxJ3ahsYk2pXRsJb9eIME4rxz5f
1zb2JGJEqUP3dQAKjXHFjou3Q9C0R9jPy73/+oQ0V0nbCKKBGmqHOy0etdpqSS13mT9aM3XCtt1G
hOpGqQrVhQtZrP0qKdxc8bVdLjB6s+0qXUcBTfpQ921XtsY/01sgUWfWoOg7nL8ObbqlJ2xRag3A
EdncNdGEyXtSo4QwKPqRj7NcQYyCTD2qzepciSITPHxzwKWtgF1k7ZwpeJErgOE93I51SlnRPbIM
5kl8u1iRsEHRgb4MeSowyyU3X6nLcigx4NyNVfRjdKC0Q58PPVWDUiySTL+jUlY+tWAt0Z+LKy+O
qmpl0J9YwXUJV1Zf5kd29RIXzxz/gqTNegEzh21xwiJ66dtWaPg7v2min0Oi6ddOa+zlIJFWkRbn
yK+L/BTpLsyApUr9qox96/Z8j83QC0r1vtSe1mZnhq7V2Q1QvCY7iac63TZ5FN2UXMdrpTvKHXz/
zXhqWowkezNXf1nbTbi+bLUW/q7trOlMiNlmpC3lXeLLxyD4i4t5niB6hiDcNM4/613p0IgDh8aB
4ezyQm/v7CoKok2Zq8bjWADSWlWWlW7VCK90ICVFtqmyyLBXn6+bJfb09RloG0OJp6Zkc9gdLtHR
hOJb57NGRt2XD3nvx9f6YNTXRTggPp34oGRdYYxts2qMTvqZsZWEW+iFvp5sWao3zRQ1X60MJUsY
kFEeAnisxQrGa428PnoxM5MoceJN12DY0HZV9JQakZHvrNSgjZBbRhFAbTLSI3nKu1ttntvZllhB
S4XUfpn2NmFWdgFEHxZfaG3SdrSw6fWbXdSW7dpIEyiuM/aothDpbKoJppuKhdXnk/vBUiLhnqUH
6NcZcPwP59ZEimiy6T/tnMHqNnSIpq3fJeZpqsbHdODm8HSx/Ynu6AZyqiERv+zARXJn2sEkS7sw
8Q2MmLrQo9SAfPE4YECtyyE+IXiMNznUrs9f8oNFjO4iVXYOVbqSr8nNm/pCYmf9GFHLRUySCrfa
FqmXF7DqtHJS1hAZM09KM3mdlk1xSRE8P3LwfTDHc/iGdAIIdkqii/UroNHH9hQF+yIPjDMf/bqr
jMXnSnSOj7zpMmJkSR0MtficQxOmsh0HwZ5Na+9KOTT2NMQT9J+13OsgfntQKo+RjD98PzpgtkIF
EbHJRfCeah33B1i4fRNQP29qCcXDyLiQLSBkn3/ID18PfQigFcAKwKoerlZabWpj5wqvR1riGToY
D9kS3ywAbyda6uu3OK98/3zI97ELh5/CtJIEUaFaqhKADUedHpeWfe000aa1pO8IslSbLIpJhIhE
j7zhB4fCPB47EYlU+rSvvbY3a3WyCzMOIxEgolmfiFq9H6a4fWrlWY5I64giEdO5i/0s24xomG4E
N9iRR3g/yUAWwIzM4v6zEsNikocpiZwUfci9FtrZXrJFAmCiGy4qaw4jReF78jClxyKwOc44PB3Y
HFSi5xifzbqsPPZoDCdmwajBYPbfGyVIN77ZZTPfU60aotVpTF24qOlekSVMlstckYa9rfpwREdH
Ko9MwitmcPE8hBt0H5H949BYmgZxXqOUDpJzV9ro3PV6ne7CiljURM95pXOcrOqsMjw1QcvHqaPx
JA5J1MxAare+JZdu1yX+dRrH8gp+f77ri7o9KaN+fEytqFrXmVyv00EzT4UfFVcJuuN7C9DiPsnG
wUtIwfbNGKRXyuBr51CkkxMZ7yiaAF15Moz2zIpurP3nK/39d+dspN0551e0ngz9cHP1usgBCMnO
bmhDr1IvJqx2G+MxKy8EBuh/PNYcuRDcwvDE11c7HGtAuqFKMcLaC2GF52XrPFpKIENHMHvXKVDI
mwCjfT7kBztrxtK9cl9nbe5l+WTmA09B47DCIv9nAYJ5ZzaAY+dD63KS23rXWr5Dt9nB0KLRrDM/
H/0jU/z+MOERuAXI2mal+WUEnIsyarBRC/YxPBCXktsTmm7YEo2TujZ73DE+f+X3BzMICiaXHupM
2lnu5CybMq0IgnCPdFR7okiixO5T7c6ScWyOYH7eX7Fz6wAeBG+Gasw7IEQztmMfZuF+sM2TIH/V
c0pR79FrmBHMJsG879+aMqCaUu+PcTaX5UlCxLlGxbGFdj4J3FKCAmSGJnWYCHHF5vYqG4W9LwMt
XEPvwSxLs6ZdPabSc90l9LBzf7rMcglNzQ6Lls+n/P0mgu44o59oRUKWWkKC7SQy0iF0xD6jDWkm
5eAp6Gp9a5NeO69CTe5W0dgdGXPemIdH1TwmyG1Aq3TylleUX0V9PVEV25saknK+gp868Wt/ZO2+
X0xQlqBzgncBYsdhfbhlW8dupay0xb7PZGMNyEXdadWkueGELOfnk/jBYppnkGILFUc6qYuTyKm0
HhWaJNoned2ddL5xl8hmfJr7vrxTyKlWekfTNCpk080zfTxiqPJ+k87qTnDAoSpR/FwqEBZK3sa+
XUT7rB6SNcLJ+ab0jRIRAm0/dVZ9ZOcs3MvmPJ/xWKHAfEEL0sI7nFi9aXq44Hm0j2Tw1lBThjXr
BsPSrMsC1wfEeiIHVbThpkJ5FbmYXdg0HTCOKts0yD24USvEs9xWo9vEubUbG8On5z756144xT6X
EESewtLeNnIUbCUfJR1/kpBaphD7ZHTNtWbWzdfPv+AHhy0vxRlLw3KuUC37BUGshHWb1dGe/mfk
traZrm21HN3Qz4ItXMvTMqzlk35oWs8e+MNBjMd4Pgvd6V8TC52fO20GHSMZczixxEzpiAlcvG9a
W1oNlLm9Qh00/M5qBTC9GV1K5ciHRQNb3xmW1JypmWE/Kko3buXODndqXn5reywU69BELNs0+5UZ
GMbOljTnTNKDwrOIs0/AVHSuVYn22ke6DbkLaRbF6/qXaPg21FDtNCswgNg4webzWf7osIHmRtDP
kUP8vYjUyrQQURgO0b5XsHduCiVbT+UYriVUMzy19svKLbLx6fNBPzoHZtgGOi4g9ul/Hc6qrkRS
Z1At2Zdma7hyDifWngDkO5VxjGj9wU6kHo8vBKJYBAlLfUUR1C2YjopFJOWKK3w5OG0DOdmoGggS
1HyTI/flBwepyr3MqgW0wt5fHHFOXs2gXhatUivAVnQURUKjrLzPJ/B9HgxDERcGDm26/xwzhxMo
TVYBnWaK9n5vIr5g2OGqEaDl6oQMvJEz50KC3wH5pvaPBNkfvt9skD0j8enyz/P9JrdogqgrsCGL
9rVit+cYoOZwq5zqCAD+o682C+TBXng90Bax3Ri0IeUOifNscBS0ImUf6E0n7WB+xdemX/+27/sf
MQsfjwdwgJRlzvLnXfLmrRBZTau+ZT47Ea3Ry843qtli1szXRCPxWFPyo69HpIEEIHHVLN51OBrG
OVrgWIxm1Up6GvZt7DVGNu2GeMIpczw3y+ExkKCufb5oPnxJ+mLschAasr28EukAVT4Atn1YqOEW
Y7FyE4AZczFZlc4tIRtHKqMfjmdyCDIcaqrLhhwCGDpMaQzkjQItRYw5sjM/4tP1DsXNLu+dI1vv
gysfv0FqQzTV2RXL+0LLktwWJQkQlU9p1YPJ3w01sWMDZH0vyXqO/KiSU3UFvdrLUngk4vjgUCMo
B+9JewI81DIwB+9scgeb8R6ie8+dawwXQ1R9HxBx2n3+IT8eiaUD9hNq4LIKFtLLduIyTPZKF/nr
QDjVrhJ0zymkxke2+0eXMHx9HTwchX3IrouTZoy6QampRO9DuQmfY20q9+NYWptyisq9MNuCZDuz
z5Hz91dERPWj0dVH0655kEV0qhIB4Ikwl28hyh1umALyb4amc7QnbUdlyay5XDXJX2spDtqh1Snr
xEqVHWs/WEVZmK8CUwtZBn6xc1LpmK4CXk/vngdSCp1eYPAzQG9ZTdYlDe1RAPBoiJWK4jZWmP+d
NrpyaeXw4LcAnUZ91xSx/hOXN7/cmrrfn6Eta3yrm2Kg8mwqt2Y2VOcNUlUTktuD+hBJVndi9B3a
lXofyxjwNcnVZA8icOU4HEPIqUG3t+NvXZPdUM9oL9tiau0NLc/0xRcZgiVqMRjfhkCrbY6RyCN7
hKFfTDcqJngXWZPUa5/A4iZFYfdKQjotcrM+bUY3NtBccEvkMXFj8KkdgUlFnM0Fxt94nZkBdtLD
wB68XtJqCvQ0bBPXr5N620ZlQfBjxNB146i2GdRokh+5Ntn3aSq4cdOh7Z/tYkzObTkJH3RpMsNV
kYa0oc1e8922tWjWh22eqh7QVfNMrpTiHJRuE6GLPqSPas1pWFWUdLa0H3m2cQhaXJ30sF4rtu88
lWNe36eTZFiegpWF4Yq6kW4bHjvErTpIFQ9ynfItlbPgth1yYbsS3nWQ8WTk3jATKqQtnTd7cKc2
yN1EiYyz3i5eehHdB5ZkoRaXZMpj2Qh0WdWRLuwFJff+uZTtZB3Lvqm5lIsjBZqhpe3m+bYu00HU
2GAhb3tqU9zJVmlLDLYSg27Va60S44Mdd/GzFUKpWZvcNN/03OoDL23M8ZujNKZ1QgtcT7y2E9ZF
gbrmkxEjhrGvZutkZMo0+BXIb15MTV47rpP2WepWpaj8bWbk9g+Rpyi7aUkO5AeKuH/uDGZ168e9
ggklQAhljUjYZLuofFhcdej3Kx7c9ek21QVN1NbP7XgdNxYKdknYZV9TDRz0Fu5ss9PDPL/pq9jc
o5pMmSky5XPIF8WNZVdUvf22pAVhdV13DfYaIm9VO3HjJlOr3Mk+p8muStrobJIr+crko+tQGIaZ
PQxJEU0Ss5fDbSHkAAGrUhtXfjq2tqfU5nk+msOPrHQcfYUMn9+5QV82pZercpKygFP5Zzj5uPnp
0yTb1OeD4lHti+45qGO4J4VslXiXV3LxTTNE/uJAlr7VjKl9mmShYB1VDxokqxGdPjPoo0sM/LDu
qkfDeDaavpJX/gAdBDNSW+pZhiFgwMGobtsytoVr++AS8SU3zKe6Dsd0NXIEPcVRDFddQsvjUY2t
aCuoO0KDt0WRwmaff04CkXE1ARfS93KfK88GFdN46/eDfUXnKVBnfrYerWJyG89pQv1eoMd+kpVj
1ON4rLQQWoIM2rbA/u6701Ngde0c5jfyhGMg1pqaaCch10cOnqIcNRZIrBlYn+pUykZ4VG7oFOwk
XdC0WrVyWAWbNkOBa52EotXcfpwSmmKRmVylWlZf5VEwZq42WAEA/7r6kddD+iBpkb5Pc9jhrhyC
8nQzv6v3Tj9o9xPagT976sAgu0SA4o0iYr+GuKfYYgUfWQJiFgJZr3qQ9yu8xOrvQaRllYs6jF1u
FEf2f/RR29z3+MWOK+TUYM4HGtp9K54bD+gQ+KlONVkfy72D5+I9pI/0IulLf1YbrxCMDNLGuInQ
7yPzLpw54c2q4SrU++JO1ICpV2rL0t20yCO+hNUEER8ptRFtjGC8qqIqlEAWRE2GqEpnsNRFAZmX
fnq3mnAg71hrY/DUU3Ob0NuCAoGSbBOfdVE8PHd+Fj5bo9Kr8FFAnbh+JTudp8WTczPWvaN5KN9m
/eks63aXtNYg3LEPKJP3Zo17GDtvCPkCbbyKdCu5TuWy+WGg1wlR+EGeDL3dFDG4HhKaNtD3OK8V
sldIfeml4FB7zwf31rtJBzfaYy3k4VUR6vLsmYsFba5OXXBSS6FlebSwJLRhNDNai2iqbmrRhjeO
3TnPPZN5h9b8GepAD6SOcOrMlssGMUxOjrjL2jNEn6dxHbGAvxVtV7wqDjiPchIggYDA9Kiv0iz1
p7Udtwi7t7EQd1GiBd+QBQnv+fGVBSbK4TtN8eifQK2DWigkNotLXSf/O9d9zAqVRkq/piAkv7Z1
Uta8VAK/VUH5rvAcSZrLG5A8uIRqY0SHZtKMG3ts820yFOpZUsY6a3uQELDJ2kaq1sDoUXwvDd9n
MYVYDLEmGidynTx1+yaM4/VYZehLGijV7ae0RvtlKMMmXNHxa3M3RvAj5PEGZ9/UufKt64J62wd9
Z7vIxqcKin9Sf8pi1mjna4XVoWXRQ9U182aAN6nlzUXTOkCGx8zMv6VlWV8WBIjtCiIbwpRmSNUZ
WY94NqAvAmChatkpj1Jo2Od2MTn5rzzy/2lMvUNy9j9j6rftU/oWND//7V+geTiiXyjugpvnf2Va
jOQPv13J+RPSPlIias+v7bLfkHlF+zIbqSJVRSpPJjNLOv5GzPNHRPsInYGkBHlIhehPMPNL+Dow
HWqiaNbzcHCN+MmHEW4wSymofZBe9kbR3Nlp2+5QToyela6qcM3SOlyMEJxxdiBxkn0/9RBS8kEL
1uxLo2HljtVOqOcIpubDumzi4CZ1HOlGk0dxGeG39cB+EXeKUfvfg7zX1nnRuygVxBdKLo/dZghQ
kR1j/WsgDS1KHZ10A5VW88TgD18VUBqTawOUOAsBEv/w5QH1bIp+YohjnKorvbPWKvXUcNUbk32S
EofCn6RA4Yq+L88g/am/gUB/tHDPxY8qr/O/m0PmxytV4V+0kP/bKCNIZny2vncvT9XPv/Z1MpNF
5v+e//Dy7Cn55/fqt4v/9Wf9poxoX2hFzu4LMy+Riik5za/Vb6lfgADRe2c1Q+wjW/8XZcRQv5D3
kUxbpFiAR2chgn8oI4b2hY42KoasV9IytsGf7IB3NZG5LObMiCSgs6CS5mLCmwqMCQzR79JU2ktG
S9u2Kcx1ZXXfJQhQ695P8m1rjF/7vP36ZvKufuWQb8kqr16OB6kl2NiZogl6BRwXsL3DcZ2Gbnnu
+NFJF9fVVSHXTk5W5OcPnCTpU5KF0k2uICfdWcC79o0+jN2Kli85S2fG6zDLu3ytF8ppRISPqB/A
kVMRZomyqRI5f0SsMwg9yInFi9a2esEtMkTnYyu6v0Ni3buRovrfEkJCeoIL3spX2vk+jdvzuY39
I6vSr5WuFO2K+2/2qBCq9DhKmbhKHLHNMhwJExPpcrdTEVZxDbmMBhdBBvnSSkT0a6b+/477N0oL
bxbNTBf7Te66eEohd92KrPlr3dbNUyPag+31+g9/bS/JZKegxSxTDXilXc3N/l/7SzK1L3QwZuAi
3hT0NmdU+D8XDEQufhM0I40bA4QIT/LPBWN9odNMf3vu8qKAAN9+QcL6jJS16BDNcPhZBplCJhgi
WthLvF8qIK1GmUL7ovSt1Wj5K314CsDB7jKn7Va1EXniZCQ3fUj61MCz3LxVjcBT9VT2IvLwVdnr
IG7taONP1nOQBOkWA/srpZfdps0lz7byW9XX5K0W9dd5P62aKBp/Ffj+aAl+epwf8AEvu5eqaauX
v6AK1n+RuvzkA+bZ8rKYR//v2+L/DNYgmiOfLchTUYln3uXgpJ//ye+lCDiakxnlQg55qIBv2IH0
JFhvrIG5R0g3ZA6Bfq9EIiAHDQlEkhFRmkmArN9/TnpF+UL8M/82UrKsITSW/mApvkIG/nXkMoRJ
kRSXByjZoBbJjQ+PXEPEYLyDprui0KWug9xEcaEbf3aJ6H+WZWztkfg1vNzMYGrICFGirZ+u+hYu
jFq2x5yV1UPQ0Pw0s8QK2NRZ3AaH5UVVXBkENiH+FF/1STG5laSd4MGa3A9GqLqkF9UuVbLMawUG
NoWDQ04RKgJOrbOTpuw7i910m9pOvTK167sBOaRtV+nlntqWTHXPH86yznkchHSsA7TQt/j13LQP
ZiAksSGqZYezOER+01qdFF3JRQ3kR+Y+AEybKLXsEQPE13nVBXt7spuTRu2cq8xW0ERU42TbF0Z/
2tZB9QOt8vq+SPwLYzhJFeXlzaL84GpdSDq8PiHkAjq4sJjAni9xDPTXdX2IecIUfZAbPS26v4WP
9mhYmQbCC7Jxig5c4U5ySU+6rSWcYK14YyqhC7Is8cK6Li/1VO+vcWatL6xsyrexIyhMSH3gVnKa
bQbRJTsY0PJl2bTBmTPIIxiYmVIyOP6x8v5h0Zc8HPQL8QndYFIEEl72ztsIRbS0nGOpqC5jzezR
NsZYSMeewtA39qzYGYhw6FdGON3UhuQrp10jP5dUGi9FrRTNSnQjCXKDBJ6VFJEXSHVzYaCrEbto
5VerciqkH2mEXvMqJfBY9Ym0lQYju5qssH3JxpoCS0i17q4w0Hl1XGqe9llZimY7TRzRbtlUSrPy
Jy1eSUWSn6JcBIDMLrTkAW0TCiKSCMAattrDFA36HYm0ma1yTaI2VqOi9d0H0OJhQfvC9yoVN2no
O7g04ZwLgN1qRv1JFI96M/RrP+j89oT6U3VkvRx2Fkl+UAAFskgdh+0P6GhxLMixUdZBLfLbSYFa
klFM2jR2oR/jAS0+47thODfffkZdoyZk52F+Syml2ErRFG6TqXKoFeeB78KYO0fh4jsrMFxR8Urv
/4u7M1mOG8nS9av0C6AMcMxbICbOZEgiRW1gogbHPAMO4On7A7PyliKkS1ouetFdZlWLzJI8APhw
/D//UEZ6+dE3h4/FrH1+e4W8ao5+2QldGis0p1fRAKo8YkfP2AWWq6bUnJ36uBSwiAfTmW5xFMMM
2au8a0wpipBNvN0rDAJDe1TGz9mvtGvQ5fwqa5clKGG5XlqN74Q2WFNQwu3bJLPb3yHHL7tQa8zv
OIM4e2GpQyEVa6V1uiujyIyDY/UoFE2vsnGlXw54XGEjoo/TjZzm+q71wMPdOK0Odt3p936ujCP/
RbbVpM0jgJJ3ePtVnLGv+PrQK2CfwBVd/cWoU04/yzQ7JhT2KTrWpggQAtykvIcuzcNFR8GjnEuH
0FcJfTZR1YcGLeE74/82+7i/0EhfBQIWUYr6WQe4Fknv9FZmHaPFai7tSHN5u+rSyR0oo9Gc0zGM
kg+JVo5QYhwvsLLJCjBTTDf885ZuY5ZfZ9n8ntX0H38WTfDV93V1MTnrfCW9jXUI4DSXkPnJ6YVx
ayexdfH2w69Hxck0XJ+dg3iVUL5eDk/f/RxnESZui3kElzb3jlDBRBzMxdD27yy+047w+pFtUgmR
yMJfXJne1Bi/rj2hp15nIYk5LmkhCX+o4g6X1yzedFBWH4tKTJu3n2z9C0+fjI0aRSaPh+gO6cDp
gG3cjENumP1RWt1WH+e7qTPCvnC+j8j+W9Q3FObvBRf8YSrTJ4XaQqkEHZkW7emgcMoyKAZjfZx8
8Nyl/YCVSLi0w76YuheXTtHiu9sBdEVP459CFPt/+swkT3A1AeGiACTo6nT4xCmsDoh7OiotlviT
OPNDRqOHpkyv7rpevPCTxCVs4fG9NXw2WT0MQFbXEl6zu1runAdDWOXQ0VAw2zuUjcutXidhoRnV
pcJSKA1gRBVB3iXYhEdVtVuyInqiqzjuwJ2aQzN4w1eOo+o+jRrxzhs581PBoRmaLFd75gKFLW3b
s302I2I0Yyd27px+mR8GHMAui0aJEF/H6MOCx60z5VHQR5lJNJJ/5XYT/gKT+g7KBVbslslhoGjZ
xThtsR+5alPozKPGdjgeEGru3v6AZz33NYBa4P+CSmnFYyAbny0TjegkEtIXDYYpNzN6fdo4XBv2
jW/OG1FWxAqRKadpQURI+dtDn60XKL7AQ3hOws3ivoq31OnciWRZpi1g4t2MsabXz85BQFEJcqVN
QZ0bNq5oS3ogY+id7fdsB3odF6EybCawEAQSZ0+MexB8jjhe7kyVJJuuq7qt5mIxDTL7nmHs+gi/
bAlAvGQJQxpHKE77nslw+ohQjI3eTZzsfs517dZV2nW5aBgSIDcKsRfF98eant9+q68i6/+MudIy
faC4VVLH8YJe62z+YbBrJXPULkfd9RessCuPTlC3UJWZrXFw86XY0iArLsxmcC/mzgFipRlXuSXO
z0trBJMiIzsqUm+v6UXynvXxKzPl7OdRoQugBqhrK9fj9JXYJPyVnF/zsSj7TxXez3hVtwny1NlH
y2baoZBzghWqHn/G3UVdRzLpbpNhQF6Z5OoKsAld+2SBIBB0sfWcOQ8d6GF4KJVd/GyRg30hljL0
0gR1WuLUt4VIl5s2s5qgn6zPg7es6t1hujS7MX3nBDi311vfPb73K30dA2Qm2llZiSsw2IwclyPt
Vif0zWS4MunZbetlWoagiS1tlxdGd5l6L8RpE0FRT6HvD8UDk+iTmLGXD2OMub+9PSVOFxozYr3/
YvrBNBQm0+JsoZl2M2ZDNBv4Emfmd9sbygNSPjds1nDnONGmZw/y2c6I9PcqndNN+q+RoSRTZoG2
ovk+m4u6O1mVXVbGkRy9fEePU4bT7BvvnPSnC3odZU0Io6EBfEUpf/58US8dZTRee2SLG/etaT81
HSnN2AW9Z5Z1up7/Gml9mVjVr5quV+XnL8AxnLaVJFm1R7tP5We7ItLALv0rYUCcQREUJNgKvhe0
+vuk4mynUAQtMWFHYYt2umK8pp5w+LOHI9TLaudosbh3mrILRKX1H1I2n208z+pxwAN+q3djH3rx
wg0DBwgooZM8QNdJkTO43Xs7zTrwyVJ+/WHrGkZz5NLTOv1hiyL8tquj4YiKkAIkEcYX6AHDVRSZ
y0WF4PYqyvJqPdNg5Ol1ecnRkgIdZGJTAlYQWWvvcsuWe3tJxWXe9S+V9H5YmEmHfUmj6O1V8Bpv
cf5zV/4q/m5YyzEjT3+uKFGtE+/eHluh7N3S4IEfVI4u924z7ry2Rqm0DMXecltrh3hgOo6jl8Eb
EEv8xYkhoPN3dheGscTXpDXKW25Z/YvdkBFjr64mhayrH6JMikvZYvWQNTK58mtAgtHqBfFYtn8d
C6/cWkNS35L68UWnofXIxgDtUzMM9xY/a467heDxWEX+cexrIhtTHGQGWmmXdWM1sBBKggmGIr54
+928FsNn74btgfNq3ZuZYmcL1XOmoXBwnjuakYO91Fwh8p0b69LG7eDSSSr7utNj7zCq4d4mXPCJ
GEb/OZrHzxm2Ajt23n6b0ZMIhI2vxuxn8+2sWfElDq/ly9s/9bSsX5fgKhtB5cflHYXQOZ07HUqC
g2KtPuZEaB78Oa+hcwicDqbcJrrTXrZvj/f7kmc82Ea8HCp7CJ+nsybtcxsOfQTnSAj9M1pYAhUA
PtrEB4aZe+fCt9GdvT3m7xsa0nX2aVB6yM/YQ5+OWbgeYE0rmyOByk7Q4ny7iXtrDlnO74kO/vA6
aRKQ9YFjCxPgN2RPG0cMaBnKK7wKb7FU3laQicIkzsrLfIje097+Ph7Os+QKISXnigbKe/pobuHE
MTVIdfQ6X/uoaoi5uH0TvarX49bQ0vodccxvZ9+qpICoRb8EozputqfjdV3ft8RNgHqo1jks2GME
XhKPOychtLJ2ItQodVFdtPr4XijvuSKT8xaUgaQFOs7rjff8WJqcwalTh0dNfE09T00yvdRGvRAF
bN+Kxjb3wLY6hjy6uNWIZthlZEtd5DFmyrWhDYTeimrjQX35nAmMtCanMwNLU6RjJHuHv3YzYUFt
cOhEXtceSsvUwsYa2qchH+UTVpJBXuIpxlJOdmbTl1C3xlkdctUPV9VSvRNF8NuMXZ+VNEqAWLqq
+Emevuaa1IFCjUwjGecYo+B/uivYPilw8/nw9uL4bUGeDXVWviNHL5fIYAPwan3CDrv7DPkv4drg
P5GA8FnMvfFOWfcKfJzsjtySaMECxnJrwKD4bA+wRoOYY1SsR6aqfjmRpTKEee5XBLc0xkYNBMqR
SVVipyHum3YZN2wR1S1WOnHYtkW8HcijYXF5i35h5fNWK+p8r2l9u/PTJcFo03SOFbqbq8bED3a2
V/2T1v9YrxVbZ9QqPZjapa6CpVrSq8ZbNs3kVZd9Ub73oGeXQR4Ms5t191+dlMQfIAxtXvWIQ3Yk
7nXbsxtew32awxEK5a4stGnjT9aHeDR7aH45RCZrenz74/62Paw/ALbMK2sGQOFs58vVCDafEX8L
ZzQGhdYc60ehLLWjWO8/zarI9m8PeAag/PXIHjlmNGRoFHEVPp25ekkDCFFSfjSTxrn0xogI+eVg
r2KMUhFuKrXKui3HVm4INnGCpLGWwI6n92Cx36s8nnzlNwCRgtDiIn76O4YWkUYrZH5s0znZD74f
7zPLrVIYn9ESDN0PEUUovOTkbWE9RhvOZND0kc8UZfbDGLXe1zh973P8vqzp4nGFpVkFwoK04uxH
daKEhWqXRwMfpif05/lmUU6ytTPNeHj7Q5z1xl4/BGg8F8NVZO2xW5+OhQcPWBb3hWPdke5beXEm
g5kuC5nbnTS3Y1LIy8G0yp2BbxeZ1ZrYocMaLpHxQlRdsxpsuPIgCVgd7A0DviKcZDjfnQCFw47k
wl2LvXDIEMRFkY+tytsP8Ntdhw4jMon1vKbjDSp3+vstQ4tqKwZvtDCdDsqpTDA7WLx39qJz56d1
ib5Kh1YHJLakc98BdgPbE2qsjqMmfySje1CJ90T0zBzaiQ2V2V5TsOIkejCRTwdaNBh7BCTzpwyQ
J8x1VL5vP/afFtAaH4JGiw7DKhI7fW6o3cT7+WV1hCvihkVG5m42i/QyqZ2P1H/LTTnfdWm3xjws
H0WhhsP43kVkBTl/2Z8BcZima0DaetByATwrKqRmDELrK/VggBtsh34ZNlam/yxs3GgKt2v3EsXQ
zizHYVsAZRXF+I4m9uwmxA+A/UtoCHSnVSKzGuH+ijWvKVd08/T2WPcjrleLyrdVlz6Wqf5VdrUW
dmlskQDUAM2axhi+/QXOJt5fg6P/4w7MEQWWdjq4nvc2rvR1d5RT8l1os3UNGF58fHsQ+7d3vNa+
6zvmIeGdnGsNHbslCl05wxFoFQd8S8ndQlc64HPgcTubwqCScqorQ8hqhxVZDNdbqa0Wx9FHp16y
Y1Z5y1cnrbLb0kunvWlk0efZr+Wz7IiHtAwz3ol4GnalOQ87r+/tXTyIZZcUHZx7AJtDrzwa5KW8
iyIFbjqMhOXEbrZ3jfjz6OTFHrq4v9XnuL11srnjjqm07ZzO/tWyTNVNPGFq7ko3/ThOrhnonch3
sUDRQMSKRdxZ9aVpdtV8Nc5Jtx9dq7l+T/66MjhP5ym3eKa8x6cCFeG0Of1SxWhknTmZy7Hxk28m
Ri0hATr6ZV74pFNUxSLWO72H3CIRah/Juf4i4+45I30gaIlBeamror8Z67Z+8OIeMVYcdzutjqtg
TD3nqi6RL9gFCaR2PPuhP9olspzIVcFAQt6NOUYCcrnMD0uz6Lu3p8dvc3DNB4X1g/odvod5PjvM
QnML5cX6kbtDH3TppD0giYnu3x7lTy+QFgu0ItyjwVbPLeacRFf+FLXGccinTTUlWzmTMQpQ7sTt
zjP6D7HnHLTJ2idse5kqg7Es741iX8pH2d2VZZEE5nzjkaY0+CWZ8Ye87T9miQo8lcBTGgIWW1Cb
6tHmxH9no/zDjweVNQg2h3XLMnLPamQF5x6/w947Dm5VbNwqk2HrVZT2lpigf5t9wleeO7y7xgrD
GEGbMGhlWt1YTWdBXgfZGWfEtzXW6mEzqssl9r5BY6/39mD7lw3t7IdRp8HgaXr+PfPbeMcphKoC
MdfGljZtTiHUoUr9/J2z+xw+4ECibLS5QyJP84itOStejNRSeRwb2nHKzHkXwTynNSzv82Wc7pdl
rG9aLfYfO2fuN6Ya3EC5s32rGiQ/FcR9mVjJrtH1ucEwR0gzYEtJ6R5NzgbJS755exKd1TT8VpyK
OKjXLg3A4Wv/5hcMz8VyAE3EII6VphkAzRVKp3pJwkwT2jtXlT8OBV7I7Q9YmLVxut4lAq5cwvE4
CiLquX81+d6HDLHNmF7Ht5/qvH7867F4Lrj7/Oc3neZk94Za+to8mukyHDJLGpuC2GAgI/2K+28Q
t1VykeO1tZ8NQlb8WRwQvTSbPpHLRhisDj2t/lk1//qbMKTwQGXhiLEvnD6/Vfk075bWPCax+kkt
XZdiPzrRQ24q952venZx+GsoDmE+KMAQLa3ToVAVomaAg3CcjOKT5usIDcvE2TiaLgO3kuN7UtW1
mjspOeA4Cli88AhcejvnvXJpVcz4pfSP/mBWL47m+1i5etmmTKwxDzxYD58nbEq7DQTdwxJ52nfP
Hr0lQNi3ZNhFpqhkZvz9oHI9abobXSxJUl8YgJ+03ap0fmeF/n7ygH3QVaJLvDapz7FPNU4FeOKS
fljMGPe4RahvJlnKBzhCJs02MVy05bvRxuelIR+FUw62GHgrVT194tOPMtbj4htj0XzoBuFcpBWt
p6J06h3WNvNd28MCKYfJ/Mq2XG8yhP13C0qxrQXz7a/P9Y/InP83GfwYzvyyUfzGJw6H9uu3r9Wv
7M3XP/E3kdj7K8EBeGzle/wiU9Fgb7KScF1YQw6A99fYh7+JxOJfyJSZTS7/zl6P/f9H34S9yQUI
3AraH+Xwiu/9A/bmmVJl/auxdkOCzf/SQwB5OZ1Ac6JbWrw4AraY0L4vzRjfZrSM6yuKIP2QjcKB
uumWu7q2nLBc9OfFE+nV2FEIhqjHuThLp9nMWPD526QbzYdEc6ZwMepWBZZCwhdaddd+kChfdlYZ
QcwacfpCWOt3+aE0QvPnOOrJxVLi6bOtvCp04yLZjinmJjd9nECMIsGLzJ3l2bOatiEhR3UuTZhl
43qxebAqY6U3W8qEmwE5pNgga2zjcAZO2E091LZfvu39X9vPrwKD001wfV3sRGsGGawmqLPn4Cq4
eBrpfSk2nA+XzQyXn6bUJytzJyiB6t/Q6v/Eovrfy45ep9z/XwB2+3Voh18XF4yPv6nRlKhIwCBW
gKfBfoai8jdJ//XfUL3SvrDgBFgrff/fS0vT/8XRjUDL509Ay6BLzqb5Nzeaf0l6A5bP3CD+rS37
J8vrHHKhK/v6I1ZJAJxrYL/T5cXJjfq2qaJ7F7v7jYjTMei6FyIC5kPtYZeVCQ1HvdUoxMO1MfvR
as1HTQd96d15U0JtCjptch8NvJniZLpIMKIK9cgFZBm/cca8vL7a/4n59r8suQdE581Z9kP915cf
X1cV1ulc40/9TcN3nX8RTr+yWtcQSwh8/5ls9r88vp9Be4d7J3Ti/0w24f+LcpG9HZ7+KkdaiZB/
zzXUWJT0cETA9FdFCKD3P9jJz3n4XA+xSSElfaVqrX3ss6kmdJwAxjLtn8m48Xa2lPOTApDF7wl4
RINs+NnpegBtJ8/HGxiC7hEOffxVwZ9N2Faz4fmXN/iHrfK0NKcvs5qWrl11zDVcQTfqdOonSxwZ
qkusZ6MYvSuIQM0lN7A8nDJhv1Oaro/2n1KRoQS3DZ170drNY7wzfAZsbCZFfUq/1NGeuMGl8ALc
lgJvaLCX2E5thcD+PWeoP465XjMZ2IF6cXbz6G1/LiePMbugC6o9GviQUHgie95+i2cV3r+f7Zdx
zspu2x1pCcs5/YLB+KbcyUu5bS6+6oG2ec8T+ZWU+9tr/GUoio5fMbaGNmZuJgzlBhoP5YTwewJ9
k4Tfms1BBWbgbN/7cq9m8r+OSU8ASg8+82yVr/yZ0zFzcF7cClPxQpiM3mH34gncOFsLjXVJ8bR3
9baWGxcjEGwMa60OG6eq4EFiNeVDZMLcKXQmvLPC2qwGXDNESTLoaLf4r5dubRah3+n4VkuhCrGL
OpU3YRq7eEDFWpbdETOJL+WiKu/F65UswfunyQbBMIoSnxGpNUFb285zVIy0Nl19LIN+8hGWTMTG
7GE/QkMYWEBNkCPGWPbaTB2+zSfX+FZXXQ7OZHb9965KHO7g+WK228lLo2yVJKYf60mvonBQ+TwF
HfvLR1jTRh0MqsRuhoZb5uF06xDCZio78fcJnA8/LOqozsABh4K2LqeBH3h+12Uboy/T7spsECfA
SDPSa8yJCd3sNQvIasRwgKKslLUdFE6y0OjqwKtwc+CRkyktqquliEQXgoG2mIqTz3mcMcd7z310
nUBnH3vdIS0uj2yJaA5OP7YfE05D0uDyEhtLv2+Ncrkeh1nbv71kzjceQq2xaAERWDPTVvOo01Fm
0+2zmkzQl9rFnGOMdRqzYBKh3zZd8PZQv63O17HY41bBLJJa82zTLSDVt0mXGy86tFidwWoT/eZo
IHZqOj3Pt73TFB+SKU4+Or0f/UAsApcB58zsC96yhrV9+/f84dG5fK7sG9x6OVzOfk6HsQ5b8syj
l9LZQcZRu8jo60M7u8s7lfDp/kfzkk2d5FAs/xDSCJrSp2859qJUCqgiz+yOOT32TguH1MvCeU4k
8RwEq7kOnHqpV/51F+nFp3/ypOvw68AUfqCicH3tsy2fYM6hM4zCfJYpLi+KtFz4KXQf7MyO39mC
T2ft61Bc0agg1gTxtWg8fVJPAQmmFJrPDYKbe5UtSITG5j0yA4XAL2vjr1HWKcvxtdJvrLPjkgac
QOpRO89VE6dh4jrtjYj6CBFQMsNysrSnt18gFPbzEflur6gRFQi6OetsskB+ygtwUPMrLnnZS2HQ
Ztrjo405QNK3Y3kNzIKDSYTjkBegTpYZ4QlpKUJ8LGofRU9sNvvCafDcqAy3aHejcqsX0WiaGZB8
kWK1axvYxQ2YLHN2Yaj2wqXRyDaqTpsxKIgJ+m7n7YzizitbeWNFWnyhOovDWxrsmHvqqPT7Ipto
wDVFNhjouhBs9/FMs207j33/JUpSPJs9m5Nhi14XVvNiqumxjvK02Sd+DDDvtFp02zpVlK3BDpm3
WzBg8T8WtB9uRJNbVUCgRUdyWemoNAsmU1M1+MhgfE/xy6opJwp3vCjNsepRaU39narSGqfvFmeH
vdJnW9/5A3jfBhNk83Gyau9TFUv+z+kg8irE+QN/GenU+WH0Fw2RQG4a08F2ZZKGM35X1k2FW5GP
RZd0jENcCXe5GbwIWrZZUuXdY0Als0NuFLqzixJ7vGMqjjlpfZj2HxqrjS+nIqHlaKoljfdJZxY2
a6CDs+UZca6HZq230WbSa2Xva9lhZ+0LCUhfCWyw7v0yGbAZSpuo3btY6MD2MCeUZ4u0wM4Lvsu8
QbJHTEbsevJnt0LqARIJTl2rMdqtH+vSZ6E7BseqDgkfayxPV4HQRA9AbZMkirMTO0AWWfJxcaR3
zLKiwOWtFJ4M7EGaaSBZ6x8XWyokIziXhaXb2ogE/TVNp/Ih8VbKznHljlzraVy6yt6YnZ9uZgxu
ikDHf6rZuBPt6E3ixAD6OCflMb7hcjbD0olc5JSxn46bxc1L2hCmXwz71Cnix6Hxmyd0V/JbNvvS
vGzMtLlSk5VF2yzHz2c7Dkr7Pk6roVVj4n9EMHLlf4JDEP+cijROt1Fj8pr8qTOZz69toiU148ca
dycjsKdBuoFLbMa95lp4wtDXVztDte6yHWBC7HF2Wx4dq4fqYSC6Ztc0JnjVtS6S3dCbSRTOlpv4
wdh5tf91LoT7qKJOXE5g4WNYuxUdFZJlRY2zlTLu65Ksnq1pU/90TutYO7PCsetjHnMt/UIV5SXf
M4oe75bA4vhODqX2ye46g+NKnzN1XQqRpte63039VWIrWFCEr6V5UM6+fiW1FksydxJTtit8V43b
pY/gA2Dnqz5KJ9eJ3ob7fVMo3fvkR53/XGsplQsijexz1fpM0MzE2Q3byEg7kt9TUbf0en6XzIbR
wUUtvYfUUPYPbG39n2baG09dEWF/YNutFPikEXzGC62d9CAVV+pNpvnpcclyOw9a6LMPBn8lGYCy
nLZDWaHcNNFEUmdBb2i2GMFgBecrq76zZdvdQNktM15gM1AY5nnzncx2ZW9Tz865fA/+HJjd6GzZ
yMYHsx2i58aLChrvUSsebG9OHsemGDB7MKsJ6q0cjxpWeV/iXtk8SuxHSeA6Vfxh5GPhvZdDuwg9
nOU2tp0ZCxpTd7zxNNJrECQr0qTnMeNVDfTDsLgare7bqAg0DLBt0h3MAm33pc7mEv5lA+OT2bDk
eQCRvfvpuqPa4A4zRxsM8/KbxoGuDDpu0cEiP+8+wsqpo9eFGUVIQ6S8j4dYYHqUunwJTC26B7Oa
Y2KUzCyZAt4ljlylNsrvs52nFXthCcgXtwM1s+yl3oQDu9d9Y7OlYUqt6Z8l0qgEEyXagVqROQN3
O93KMZmbivnWlY0xHIzUNaKAbA6YckUkxcEGppuvfcRTVKfCSNUmy1xfXbJbCXNTuvS6t7BA8imM
mpSQLfyhMBUup8p5cmjB2IGSkXbXcP4n2wK3jDrUsnzBhjQp8+csE9YnLB7jJew0Grq7JjcIpmuS
0n/uSQzvtj5iqgm2gD/OQUrIQgUvcsBn0po0KG6VLKq7BvLrEHbdJFVIMABy3KSRfR5gHBiTEK2l
/bSRRkSnjc55VwbuUrtGaA0pGtNsinW1EYuhLpGC1uVW1SL9NKM8rbal6WrfcwLDWaAaTo2hMxSC
mFepBuYRvft+Y4meRHCWbELEbeUMXRgvflEFqKOBOUdnGMwtiTz6tVn3zfNUasscePZcXKhhxuw7
MttW7PLYrb0LsypG9ks/jftAnwwmdcntn/zxmnSr3SRcpyYcciXSTDCj0iAFr45CZ5ydo6Vl8ltR
Ttx2ojrur0RaJ8cym0gZoQlU002M2mvwjNomHndYy6+lAG5NqYqmwGq7Bke1OKPNihVh9DCMdndn
QlOnM9wZ7k9wikUPNStyv4hM6/BigTr0dZRWv+xUMU8fUluOn7xprDX6rO08YNHdyDuSqJ3vJRUE
rCOJa+umbQrjIYuR13RLtPwsiLPbeRqynG3uNE2N/98qBhSy5xInY2/6qBdKGvtBNty37M5HC9ap
ue62QrS5upCNNh8WMXpf5irlGmbpmfqYJ02ib3kKWw/ZRbigcgec7xUxlN8kYHGEmLTkmjfnqntJ
SQO968sKiak2JqRVqGqMXqYGBW4obRwHQ8stcRAr5wYBOTyB75qb999J4MvjgHty9pPidb6SeWpt
++qhtHI9D6sm8spdx+3jqVMaoLpY3NTe98KdENOOWgYpBID+xi4ghGxtT8ZNkLIzXQ+eVxMohAsm
SvzeW++YkKogIVf+N9UYxofEG9xD1jlRA9/awuCyTCb5JbPK5JOKoQFuCnfujh09CKJLIp2GM+dl
/IWMquw5pcfKrMyc4iu1UvqtGAWhyNxHJ5wT+yG9x7ytqbcNHOxsVy0ldx4Zj/6Tker9vVlME47k
rpVaeGiaayBzp64XkTz6dlPdVaVM8P7DpyhQVb+0O7fiyAyI2bO+NHmZjWEjK5/Ou66G41wS1raZ
KDojvEk1+AhGtLoQSNZKHBjGNPm7qaERFpppmtxgEOgXQWEZqtg2EwICNja2qsRIIifA+SC/hQ3a
NZdW1wiC4Rc5AbRMddpvmblTf4g1XRyKOR1CZmN0s+AqC40grfsPAr0ITgeTzU6YWAoX5rgMiG5P
v4zVOHBQG8Vk4c83TigTc2d6slir+CQKwGHWJ7uwSOf0mtQx/UO29Ia3kU6KprG286QPmklihu9M
vWwuUwgmu6jtFiSLfV5Ed6LKiq+1DvcOV68RM/vYzzGd15eIV4DQoZlectwFgR0KJaaqDPwhKcmk
Mcxi3IrBTU2qBq3mBBgH/wndUnXvWX5/k6G56UPLG7ucOGxtFF+k7LxNBa/buS6t0g2HXG/iXTQJ
pT6iYK/FKgLGCBKxWH6HGz5KHQCI9LDuLTkVcZ3yimCRlfuI4OCP6disgApEfPygRMMWouPH2oV5
3doKwJt2+07XZvelnOf8vh9MtHKoE6oL4nQxyjR1Q39wlqmbLvV29D5Fkd3LixnNVb0ZFtrEVwJL
2mLeyjqto3RTu0PTPWCnnhEZXFuW3GlaBYyTFdVKCVF19C3JBi3Bt8ky74rFyvoQY960O4iejIe8
zUR/AZNEuIG0dJCTsqlLmtLWLJbtrLVxvKGTBr9Y9HN3DzI16js30rOrtpuNz0VV+N/0mi2BNnal
F9sWflYbDDp1SCg7lIS4RBSmsXMR3tZBl2TjjYxtjoaoS6CwCGdJ7hqfbhher6XaTSXJMeiQ23rG
YIDbcAAxSbvre32Zdg30Hp3TxBu/eym2nBQB3L8AjHptONAax9Dazx3uNXWXNQHUQ75DPeM7arRD
/DWSen1hc4Vzds3YpEdPDkseZEvCltlzfblvxnG1mx1nM0HTObs//D6yaujwZfrExS+6o5RZrX1F
3R5Ia6fxMbTSwoZCuOzF0tRf/ErOh7mGhoyQTGztiRCTALmfc2RSeC8Y+l4vSbzRy6M1McsC2Ffe
Jy6xOSayqh3VFQfy8FWUYsgDe47GO6/VuiFwopjM4xzLjEfBlobNPNzdJAmtUcObNoqVxANJ71eu
kpG012NdJHJrjuuDTU7exZc49Yk7LyK/9QrnrYg/SafzswbaBott5WHyGuz4UmoOk4wNqPqO2ygH
QF0nxEZoo0qqoAaFhxM0SR9SWWyPGDH4xovAqIMSmiusHfgwzy7jrukenYo0X2rjxLT2o6jKj6UB
eLSJ47SYwjg1easy64iN8psKkl9D1JaFp/ZV5+PZRAppWzwsiZ5/4FJafNEtpbtB5OTaU6mXrMNe
Zu0jd/P4Uavq8ouNeuFF6bl6HKPeJAmCy/E1SXR1dT+iH5e8SodAW8BVMdyh7Vs+WuNYvMwsHEWu
t2M/jzC4+p0fxU7L5++xOY08X3YvcurKb3Pk+oSuCRHpV7omTBX2uBCpsPLT7DM/on3CvNv5kE71
dLTlzEbkOtl4nZlaRaXuzj7Ipe02t0OfeF/daK4eCrh8fJki9sjoa43EuYjdJN4XuHJyx+nnDIdc
Rdiwby3zt2ok8kSyBWyi3EyvBuBmaoQSMv+QsqMEpZdwqZl7E6rX3C32p7YeAFSTSvq73iA0Dh9Q
LBkJQRFuuanjAitsWc06vhyZklzzY7P73IHSAPQrWVk3ThI7xr7PRNxfW5506y0mwYBfavKnJ9yj
B+0TDsNFSdZB7eabbiYF9CoWDqLahh/qbr2hHY/u1NZU/4WjuouR4DzxJJeYgBS8u6QTuJ4qHQIJ
S8x2ytG0dqleQXuONTTP4Rx3SxrWEO/VhR1ZeIBF4KsBQHr1yfJoBt1LXtrBlmXdXkiFxPe/OTuz
3rhxaN3+oUNA8/Aq1eA5k+PE9SJU3InmmZIo/fq75L7ASZUNF/oAjQANdIdFiSI39/6+ta9qjoz8
VqQT5KWk66obu24G/Uqr6ol3EKdjvktapxpwQqioIVjyGjfkxszZZxoZpr7ayOx0py+WkjcxQsts
O7WmWRHVKK26iVvLzw8LXYG6MCut2d4IJ+7S69Rr1XANvLtsb33aPuXfSD9UIJBnm5w4z2JtxwQq
ZdoVYn3Z0SLX4y0zks9S4q0Old8KPVRaOT42hm7+5IqkuqC1l+IpoVc2cZ7GxHZRwy3Hz4h9wrEk
P7jJsVbeFwqEO39n35Z7N1GFvvHjmZJBQeC3BhZ1/S1PZPZjZEVl4eC4GcWP3M75Epq07q/ADXDV
jrqJ2EpvB6vdczTO3ytbJ/1OK9TxS0bZsAo00bQ/9MKi1URUsB5usU2tV0wzL+1bo4gaE4J5Zf/0
rK6awmm068eymGmdRDYftPf/vHZdh0trPg+OU/9u/HQuglRLzX8+Tv29SWhiI0JY5YCQo+yC8eA0
oRmVeZ21i+M9p2Wq39WZ0n+YREP/NW26jgKIay3Br6niNeH5lwoQRXA7y2X2n9PCmbbFHHvbutAv
TOVN1vR1EHLBKKHAZr1q+f8aJC8ckkBkbZ/VgBJs9MzoqrY7YDcGsPpsyNSFBPuZKG0t5pPMosSL
eccweICnk1JuKiVK1uh58fslqK2pCeSUaveI86pdNBpPiZfOO6GWS67+txM1cB2sjVo4BNeeGKcD
I8mxUkfmkMFdWe1X/MCtIJAJu3KJNnY+yAtyttNKAuloDtSVVwHUaG3MfI7H6jOzdSfuhYfCh3fM
ixQbl21003jOpbrjx0OhbDqdmlvb0xybJhmUUtS3Rs3J6iSyCy08qBeoX29WPnV6lgmBD8w61szZ
yheg0UXvxtVB1lC3SqqBn2a7Gh4//r7eTsi10KRSmaA7GpWos3dFtklG9MysDtoqNU+4knIZTX4N
5HvDj0d6bz5/j3T2jSnVohfWquogvFhem+QxN6bf/Pl4kDdLbxU3IJih2IOWBnLG6ftpJ9RriJuq
QzHF+a4DdP4pjo32eW5782HyFnH98XjnQlvWHqQBqFG8J3xyuEtPB+zzDtH40vYHer6L51g0VRnC
arO/lR1aZelkzVWl4seokOqz1sdqJzoT5wECIOfL4kgnsKOp/aksqV2oeb3zYoE3wVlEz8Gp8loN
/Gu30Wd85w1f3cFmg973OvWtATzc9dJcAkq882JBp/D52QS+/HO2hDqqI5zMqj3QrqAM3drIN1QP
ogvly/fmQxcYPnME5WS+11/x13wKqTfNZJXykBW+Qaqp/GcpREn7Du7RF97pKof439Lvup/gXeNA
wHZNDz0+wNOhFJdDWmL0/aEQY7SFvW5ckcSvPnGt0a9EG01XbbEk91gTx6ei65CpSOR0i94bv+0x
ji/sA682hrOfQwJhVR6wo7O9rT/3r5krnIYDLTCnQ2JVmR5GLoT/0E8yZ18Qh1gBbAPa60ZG616l
tAbpN07fN/4u4zv7jDXM+ulEsjVCmPYg96bRV8PWJ7kQURzxZzo9ZlYX5k6Ft3wuhviqac3yXrhV
/E+BkeOTZ0/NsllocfRdmFXtBTgJjDqczcX6MnIGfBJ5pC8X9oo3RxeHPX3M+Jy4F+PgOpsyDRMG
P5pcqmZNkoYOOcpwIHLcSWKBTeLZyU+CAHmkVnaJgPTOMuPtIy+1WM3o7c42ELduMTck+nBAGd0e
iG7b+5F2zTurtfvNx+vsnaEAT6AR1HBFgTA4q2m6pl56+RLJQ2HTnkNoRMmlW/3IWjojfjzSm+op
AoN18egrZ9vQtbMF3Qj8Hjptvg4UdLaLcLwtwa/a5vr028nS7Cof0gvf0Ju5+YjIsH4T7azuTees
Dq2KTLD36szN1dywtgv9G7G1FhjUqq4+ntx7Q/F1eOvsUFK8qnb++jxGzxBV0cbjwRvIKkVpPu2G
2dJDz3CjC2/sTLfGzsC01jDRJUxkaz1nnLiwqYao8YaDFUGMwmQYfdZ7W4VFaWBeWcZk27RivXHI
Z8Xd9qcouMeINLE3Wqqcp48nfm7+fP01K2wNmBTCeoympxvDXJSNJtJmPGTcLIPRd50rNfrjjqop
pWKle1+jbI4CX++cr+7YaFvu+vZTV5YaSRd/nxm99vzxT3rvXaxaGRM4JNGfdrZJA86aKBeY42EY
tPTOKnNtmwx2e0Nm+9IKe90DTrZFrATAhFegNIJEGCCns8c5MI2TMYA9cB3ab1DcH+k/U4HjQDHk
zp/QzXLt8gZDPXn+QMLALGx/T5tHRACFLKcH4XZqCXpjpqLgjgUqLM3tqz9W8prFJJFwQ0KP223H
g/oFA7J60kGfPRVZoj1+/NjWx/JmKo6LJwgy8RpOnE7FUGO0FKmpDtNSVXtaFRWbzouqCwfJOQts
XS+r7kdD0rQa3M+3gaImBzCX1Xyg5We3Fa3rPCzN0uxasym/JpgUw7aUbpDQDOjBzdLu8zJYPLFZ
ye3ce/HOleVwi9CNdqNNqS58xm8it/XHuettwaCegwP/9BnoRpfLdMnmg9LpI0TwUm6TNn5uwcN+
TsbpUnPO9x45CCpc7BZtB7grnQ7nU9NYpQTzgcIFhc9IZdsmVs2FjfedSSGRIcvFYfba5eN0lM6U
kZYazXIQjrbmXfGS1jMc4VpbxD18u//DrAhcsH1hP8aP8aqa/GsvNAaByMSv58PkaOJGGDXles/I
t/95uSJih5Zn8NXp5rnBumzitBRxNx/aeeHlFKP4Vda1cSEGOEMnrp80tHAfvSqaDMY6RwAo25i8
1s/0QwT++GZobfXoOXlEXteinlSSutvLbihhdjt+UPdWdKhJnQaQUYq71K5a0l2EDDPZsnt6X5mh
8FLicF+/HXLqnmCwqgtL+O2aIj518aboYP44Ic6OWae0myoC3nRo8hiQR1vSR2uwkguf8ds9llF4
ONhpSDFiMD9bU8IzB0g1+iGr/GifjVq5mTuse76czAsTert8Ec6xy1p4vAE+nF/kM82kP5HR2AfP
Js0/gxQOR7dz7n2rVTcU5s3NxwvrTZyyeohcW3P4YNgKzuEBs54MSJo0/7C2Lt27uY15zsDNDnN7
Aa1iDOm8Bxre/Px42HcOUlx7BPqkfjhMMM2cPlLDLshnd1IckGQZV+wKUjw0raOi25rV/SDGPKYL
XN4MX+jY0WOptRP7Z2SUNJlbMPsdeouyeKhHPgnYj3/a2yW1/rI1kWKvTqpzoGsyOT4dzuzoANWu
+MannXwv3TS/MMo7zx38JXkG2A9k5F/Dnr+2jQhzcSRkJg45MOGtRnf0jRPrLZXBpGsfUidN9+ZU
xRc+8HdGZWnxJjm+kSqea1/11gT62VLD4XIhrmNgO7/zPDOes0Ime32o7G3uF/kFNNHbJY0wEh+b
xrUCwttq0Pn7MtXP7eIX/lIeO6Lfaz9T1JqLjhR9X9OYVpuHp//8Av3V7YjBB8E/L/J0vNYQ2pi1
qjqyxggROdfuU2R9F/aEt8vE54BZ0xAuFE3MxaejUHNsjU46zdGxl3/8jM4FWl9eOszON57VEcj9
k4+TBCbgh7NBKF0ZDYIq+9hE7j0bk3NLx1EzSOza3v+3h0ZvU/YdBFf4VIhrzwEalUmatyFOPZbS
a2+hrFihiuPoAqbjlc/4d9i1DsPq46bHNkcGcZ3wX8ve1QXqtIG1sKRT2WyHzsvTh8VfDLUXujI/
zU6c3VOc8MfA6JzyQWjdfO3XUTHe+vZod4GgFoAiHybuUummCLjmVCbam8TfK1/Pmn2Var1cW1FR
0qUJ+PjFXzz/qdMEnQa0sisMbtNadSlJeb7GX+fF2uaLgTDwVug95vXABZvHN+lbMRX1FhxXeyMX
6xMihUstpc/X3tlor6DFv54i0kw/qnxGG6RebEy5NtBwo/zCZvFm8a3vaj2KiDsstouzxUe8IfXS
cstjm+UC3JZJyyK/7XYwon5/vPjejkT0uerEV68TufOz3EPSD/GyzG1yjGFQBpNwuNQ13M0XTAcX
zrt3hgLlig1LX9nzvK7TBVhWLcrYQqXHSlPGbVFP1LJoQHLDDu9c2OLfXF0JBvEy4GDhNF8Ry2cP
cMqKpB8rKz9WUtQ4RSy5qdH2IzKWNHC0rVRw/QGiFlhzFf0ezUptzM6c7uj/W48wSKz8QnDxdt2c
/qCzyYu4d/Le1fJjTUHv2tZLcRXTYfO/L08Kt+t+RU4YKMk5Z6MDfjN2jZkf0y7WNp1fap89c6p/
fbxo1gjhdCuhSZ+1HtJrAMH99/RNQlNAsTbJ+qiNYOjsQhvuSI2oW6TxgOhKk3um6SfbZW4Q1MIy
u1ABOT9KebkA7iEpMk9v5cOeDu9aQEBRCdZHqnDuXYbZK2BbGfamPaeb2EYKlSdEUR/P+Z0XeDLo
WdQUGQn0OenVR5kDSqV5bbuHb34R7b4uzLNHS9oT8yHzYk9zzh6t7SgU9lHdHJO8SX7WKB0QytFS
157h7TYFmqxEt9Ympkk97GNHOGEGMgbQrE9acmHvJ7Vm+9uP5/52i3WgDHNK/euUPOfNZz3Kr8GI
uiN8WPuuEK795KEPRMlY6PeDjO0L2987471a8nEossD0N0AL+rSmGdfHIzm15ROgo+lz27oqiL1K
u2+s1N99PL9zMzC2cTzK4CoJ+lfGzsoV+PtsNJu2dk10qcfI7YCvZ2VpGwHtrdFGydFLXkQ+eU/+
ool/ZK5GlAlLe0XbnAI73hSVD51itW5azs5regtnkPKcydc2LZ4tDQBRTlNUrEjurmuqqQYc6Ll/
AOSn2oXH9s4SpT5DYpAdAMfleSbfUrYodNn3R78YdOQwXn9b61F04WG9HYU7Koq7tbMVpV37LH0z
pBNViGSRR7vs1TYWqYZ2oa3+81wYBWTH2uqARJF39rmBO3ekhbDv6Cx9Eepenm8QPZv/9aPGLQw1
jCCPkhbuiLP33rPlpym9go8lV76dli7RFgVteuHzebNdmnzJnHlrZ1PGWv3Jf6+u1dXRadCxj1RY
RL9NEgs/i0nvAXr8yO4+M5V2jV5vBadRscZx6BcXIuY3HxS/ADkoTqk1RmKBn/6Ccpm575jaeJSJ
sG7ncZrRQ0NGMkqFvGOVun/8QZ3u0Jy7lHBofgmNhoT4mt86HU+vhqHPnXahTtj8QPFZN4EzLApd
t21e2SCvQa/P9SWj1hnC899h2TNIx+IufJtVQxgjh8bWl4Oczfpr6dbSxOQyItPNV1J7uLhueuO6
sUDwayajdu1gyCaKy6riv1VWXn+KDSYdozbdHaBRnH0lRorKrLLIhdH3ku5CY7XQlpuEWKP8S+SL
07jqdSjmynUeZ6tGZeNsKIlqt6g6BysJZpp9jekFXVASXaE1vXRBP9soX8filsBq5lYJ6tE+C2PM
SJRFpwrt4Ddp7Ib2Muf0K4+Q1RKaj+l2MuLuEY5I1myI93wbzfEYm+GcFy1drJfI2tRI3a6QEmJg
MeNGM2+FrNpPle1H4rMf5/ENKibxKHTq8kHF6nqELtJ//3h5nn6Q/86CfQVHPshCwsSzzWVOnU5R
PmF5Onrv4ueQ+idL72XYqmn+uqhJu8NE0/6iHft4P2dudeEu9s4bWyUca56U3YfC2+nnkc69oJ/o
shxG3ek3vUDnlhIwYQXp6gu79btDcbjpJDB5befx/agqKYVstYOV4twePLFc+1HRXfs9VpGPn+r6
Uf9v6PLvU3393tHfrMays6dKw/jZrGDlH0o0ppsUzdXvPsqNsNe8rgpykhuyFf5NoiXZf0pz/P+R
8RSvDY/YYF97cv51KaubzB1rHCYHVbTdS8bJseW/ttZsaHK9FH12qWj+3lMluwEUkiCNQc9eIHLQ
xC4WwSeH13KDZ8m76UGxbhJb7y4oG0637nVuq4WXQ90D20D552yodKSf6Zi25sEq2VLD3Eqznem3
7U8M6PioQGwlPz5+j2fW6X+HhKJBgoUo3wXaeLo88ZvKaEwX7eBl3ejuRs9q2i3mq+Tr5PfToVIN
Eus0T/Mvo2U2d+y51Z1rx1nY8jdeOEneLiqD44ruPBRMuMadn9CIOkfivTX/i8oiReSUEZgtM0ZL
g/wFhsyseEw7hcKzaoyXjx/EaaTz+hzWtBln50rMeKNJWkS9xI40zUPsAVErlqig4yPi5I9HebuW
ENNQ2CMhyWcKAOf0aQPiWEBWxv7BEDBSNeUDvO/GI3z9/MJSejsS2hjWLLs34TzVxNORDNVPkr0u
O1Lt1TeAC8ud3Ylh44lUXn08qTOl0PrsCHk1nTYFaEpWh+3pWAnl+XbwZX5sYr96zhWlNYSbdCGN
0R3TMbO+1zHBbbHzWk9iciy2famFUVkhMcXjEroDKuRUtJcioXeegYVoigZsOLrXAuHp71pE20Aw
d4sjHXazjd+nAxjGPt4bKdXRj5/B2+XD18MQfL/oEtlvTodC4awS247LY9Wrcq8tVb2tE0u//niU
t6EWvQRAJsGfJHeIKul0FBn1gA6qvjmOqjDvOvI81He1CXOOneJCUO4zegd5Yat/Z2ouzDQuaaZt
QUI5i+/wCNqJu6yDTrYZusrMrsdGty6M8s67IiZfcQZ8//x5NjU30YRSc9ZyBygiujK0CAsE6Osq
j7ILAfJrwfX08AJX5axt1TSCZPa+08fooLUaumUgc625MY4rXzovXiySWzPK1SdWekvR3bElHi7d
BqZQIMlJA292XScE/upccQ12clwfBf3DSdOZlN2bBQMq0S9Wncot9GAyl/7RUEmX77TM0W/sVDOz
0BETiEodI4sZDMplVZIQ1v5UuC28QNHZ47si5dAELXsPtrH1PhRI18TPgQz5Zx2Vw3PZ2PxGZBFD
2MHjekQKO/4zDDn5WpNm1M3GNyg/XKPfFL8WrWysoIQat9M0uhaEpBNGTMu02nnpao1ppoiBygDF
+bRAzpTGbe/iXad6EGX/uGNr4M6pTPV5miryZ3XU1Wrj9ToeTRrXAEVWWWeLW4lFSQvLOtcSXEMa
CK0Mc7MIjVwaLzH5ua8yTtSf2sZlTQ0mwmiv3KI92osHyKCTmverMocCzzlNMO+dylN6UMq8JDfu
yqzajEWGBbZazBKPn1psJzTwSWDCQx0it6W30j5wAHpPo+rKS5nMs/Qi6iVORQI4YL/0clxLt6er
pckRE1exrP4BEB8M8Z+y9HZYdBfvsarBmVTku6vrOvuVp191bEUff/Fv9tbz0c9uc3rVwLVy6cM9
2cH9jKX4pf5m3cufzhc7ChudJjn7xt3I/cfDngfN56OeffOV6TWxJRi1MKmFLPYL1sUbIToaNGCG
trcONNuhHy9sb+fn//moZ0Fl7uBqiOTEXDHfuC7P9wkVcsFjl1h4I+vCnn0ebZ0O90bxjP9V0/KI
STrK2BRFGc7aH+Hm+OSS7ceP852rFBsnbWA4bPmTMvrpGiqUMbK1VN3RwcKZBA2qnVsIwr9h/Tef
G391ytOe7CrVB3Q9Ri9Yzlbz2Fn2QIemLtm0usx382DX1xYxxPXSJ962r8hbxZpUNyQRcPxCN72G
5GFdCCTe2f4pS2hAbW2SldwuTn96gpVVGencHaupa7jUdwj8nfpSx/B3tn8Sc0jrQaYhlDmnoIxF
Ozmz6otjO+Cdnv3J38zLiNcknu0LL+O9oYjCTLqakdFCgnE6odgyJ6AHJlGBv7hXpRM7G72Q/jVE
q/nC1/vOeQ0KjmZDPDxtPUNPh4pM/KejXZRHeplhmKZERgQSd9XtKJY2CToZ+V9lo+avHy+392b4
emNHc0VW7fzEhrsC3sqNquNAy6YNKM2aWllkhkvqJRcC2vNviNCPCvBK4oSaz5l6NkPdrDJfOX51
rE3Yn+4ypmGSJPnVZA0iMKcu2308tXfSPmuvcFLmCIHQf593dxbNUExWUVCOoFq8bVuqKnk20d7S
GEm8Ahj+IYo82XYEljdUT9KthaLhwsZxvjtytQZphY6WLgzcCs9ly+Ywq4hcKK81wwInqYzem7aM
HmjMmn7SXCfalfxE+hfN+badzUv9d9+sKlI/PAGu+CxghA3r6//rBmy5WQyPptSpyOj9Txbxb9ph
1zucYdl1gzTwCjjrpb5Hb6dMvAQbjtI1dzQywqdjVhCgM2IpgzYPS33T4lRvg0YroZRVdf85Lybw
DP1Q3rtt12+9pf9vNiauGMyZ+JMHz+ir0u90/MkpElwjpnG0ok5uZttSd9liX7rJvAr6/44MuSch
OaU4ymLGNnL+5UwUWogESvtINr/Xg7hKifDwW/u3dRMXYPP7WRQbC7nlT6vHMQlvJgbLo5HiqcOk
zuUD/fOcZ+kLiBh12eF9K825NvCnjfYYdNOkfQVi490OtTncj1UUbSWWoj40CvzMNVX31ZsW/XHn
vH6JAP3eN05fZhud1WaGfTtnyQbwk36Fx79xAoShWJ9ic1yehTEZCcCCCJCAapPlxYR/hPa6MJY2
dIDLffeiDi9MZPjFFSQ071qfx17b684IGqkiqIsDrffnMdCiWrcDmqyMLdozUAZbaSX2nZnG4xSg
uG0+1XVpWEFXVdqDGGx+vcqUeRPbVvmi8tSCaMfCDcsqwTa91GUrA0xV46HH0bj3XQs8ZKQgY1/a
Gt6EDwaeMLbZlfLKUesap2tExfjVW6Ws49JF0QwgayzDPK8th2Bed66JZhHC6lOdfo763B+v8SHj
W24FF4VQdgCPN3NspF9MIdynxiCPH0zKtb7OUzo+6DyT4aYqfHFhA0Wuzs86WXMWNiWSx7ZFPoB6
3dkBC4dCn/IGH7WJSR//+JCNz12Vd37g5l62ySpSbFiqV16GYbZ+Fw6Rrj0mS1YfrUwV1ENHCIYb
x40ja1/Ipr+TcS9/0WRRfPMHYXc3qjIAj+jm0NlB6nfqVgoll7CqtdTdj8MIGaeIvOwFvIBDC6YW
109QNZ7/a5ST8csp8GcHHQSXKFgiV0U7VUw5YqppBCQAIAm8X21UGP98wFY0nFyWLA31om9eoEQJ
+tnWonx0plHNe/T0lr6d/MiZQ1c0dsaii3L/G9S3CpJ94QF0ixJZfINVp+ww7ab6E9f2+D7DUTAE
el8vz36k5lvDS8soTJo+vh9yCf7Gn2mHEWhdvnxx0yEXmzhvxNUwObXaQvbJ7mNtUNEm8WnTGqQe
tJqNng8+nc0GIByyL/JtKmfvVxHXy32JxdXYgV8TfTBSpzlWnaV9Uracn8lxw6sYNZsdL59H97eV
D5gc2YCjL1VeeiM6wjr3b2VRx4e6B/wVZMYCUAquC/e0PJmg5phdFjiWpL1qXTZ+qPVdjfazGOyX
fILmzcOv7WaLU1nAvErT7LEt2lq71zrlu5tlmKL6BsVOVOz6qo9/F1E5iadZoFDfJJoet5uslWq+
L9oFdsKCoOeomrqZH3zaWWVfoB5E2cFpIlsgRGyHCfe1nor+q6lFhQcjI4vr7GpYRrqx0mRqdor7
KdEQ1yDyFc6Vi9pAhHUX198z/J190NBxiaY/ca71iC9IbAV1WQx7dB/wW7hS0v4Z13rz23Wk/OGN
C/+LTuOWaUWE9Y+R6fQ7p8k7c7dEUX9H36JEw+udGdwuqcPfkA/Q86CPhwhq5jwSYJSt4WcPc6Qs
GhA0vT7ta5m3ANCGbLiazL6R4ZR3tFmMhJeUoTaIOb8tPa34TabKuZutjM7pSWTYQJMm3bknEdu9
WGZvtSE1JecWWl+GoVRF3O5UA8MG0BTENkROqQIWpZUxW72l9OtmHk0K49QelmtKvpV2M1jZLLbk
+Iw7+p3TC6kU9LDbWQMi4msYW/QNVKOormFKN/nd6CR++qmbTBcLCdmwa33o6xtM0FWbhplYihea
CrkPXuQ5PGZzEg32JjPuAr0p3XtmaC47MVdsVNHotA+gV8WfQTYI++eUBrCBocoIgkeRRfeTBdTm
RtV6TJ/cJfOv9ITgKGS1F32oSbM2NjkdS4ydmlRaPViNU6Rhr0d9udPrEb4GJWx4FVntle51mySD
eYW2EaZdpMV4uJeJjwebSA+8o+aHB7WnmhcXFggCV4Oy8c7gFf+ky1lF2964GOEHGmn8ddRkuTZD
EfozmgTY87pQ+bzNkyi6lmBq3ABAUfEy6i0eD4Ne5hrNPjr2q4lekVvD53dsGp8GtHbK7wObp+dp
kLht8mL2KZ0n1+RDi+y/cb7EOWC8GzCr9S2VKAgUaOJwm4F64WYtCkFTlsJa3HWHNIrvbkTCJugB
nz0unK9/2iHvZECiIEbBD2HJB4Q3p4eo90DlYUb3m6BJFkV/70GPf9DrFk2KMXq9w8YkdSM0o4Lk
UVVI637QwKAGXbek1qYlz9WsgLnEJptjOtrOGWYKqBKabhrATuPaEMF0i8lyGMsjCjEfK0PUyqfZ
qps/Xl+ZBzZxCGi1GVs/8mxufzV06i1oCJJmPFnaNdb7uWvcIy93acJGuorTrk7yR9GkerkhsBgM
JOcSpGBJM7FpkzBL4nep61sz7YDqWmmiGnoBpm4SkGYqxoBDRU831TiRoNchdoRLVtTaVmIUnQN3
8AsIuyX6hM0yeea+jrmNhW2nRd+N2ukrKm8i+w5JwP4+O7KtyXD1qbGVELCeydnG3sZQfv6JtsU8
Cdtv9bvOFPIOBKDxLasqByoFMPcAVs1w5zmVjEO9Fukv9gyrDHsfZEVgmuSf9m60WA+inIBpRPMM
O4wYktSc9BrgmEzVJ/8FpIq0WEQzBDqsG/PGirSM087UEgGczZFeQNtLa5cXDffzqmZ/Deam1J6t
tPCfEBSUCSa+drAJvTL3SpqJzbnQ6MafJOudIuy0PH2pUyVLcBVZcWvJYhnAbtUaEB1VT8YGHpp6
7voxmYig6zbb1dWcQ2zNwZnBShlAxVV5an4hqINP1/hO/NOZZzFdF9M0VKFVt7ERzJ1fWEEDA6Nc
7f0Nt7Ap5svqqwXAnWYmw6GtRPnSpmKJryDNaXu6LwIHBXww35hjmToB5Erc2EZZyCfbiuWhAYTz
2Z/0pL0arMGKNxkSsUer8pqviOuaz1WZINdm/RILFly4d1Vk1FoAIiL/5HjixWlNWVHDKtlMJyUG
+hYW6cjbzpSnb5Xu02YzpmGFuqaOsUAGAdt8S0xCIxuHTrb/wH0sAbqRdI/30WBUdIjMGsv8zsZt
ZcDg6O0SEpU5XDulWX12qXiYgCvmxdr3c065bCqGif3CSc3fVS4L41MRm9F9KrWJshL79xDQkM35
zobOAaP6zIJOKXP96+zRpwwFbGZ/J+ehubep51W0WgSBQyt7g+34W8VeO4VQbqb5eSLiHwJTze6w
H3qwUztKAf1AtY6K8l4tFof9NANsmYCgyj2hBl9TDRxnvqEtqhYdLPKXy3We6E39q9LopRtqdC4b
doMXO8fOE9kcOGpJvppWawDCmnq7uBq4+/2gbg+6WuGTEDd0aE2eksJ3ydX6rh9oyTw6G8tT9cFP
9QJiHvS7aQsnxcCHVXv8HwlXoJBqY1Z+UfqcTA9F1DX2H97foD3nERo4YK2pRocN9pl4K/3OKO4S
dg3w3xKIWdl2U3kl7KzsbsxCJfFuanLpPNHGfbgDg+88pro1mDukI/of4CJzt3HKWOYbyVLsN+WE
S23XD+aQb1RRWw0lyKFd8Dmaw61f9J3YRhMcvgzWq1yhPs2w0UhGpRucoLLGM1Fb5NN80T6POspm
BLPaqO4NvVjcz7M15mpfL0anNm7qTXHo8QVrG4qdKmPnMuYhNGU+/R6y2RUh8sP6UOqRaK7nsiOA
WNJB+xRrurybXD8ByGiV5YspnZkTY27zfGfNRR7fQXdJ77OKhPhGj7jIAYKA7rVzR1LzYTTUWNDI
h2uf0XxPBOqe2z+NMpnaa24xoKGYdvlP02juA6GEEDsBgGEO+k66UzhWemqENrvRZ9um990eNOLo
bvtYOmYw513/m4uy9ggJSh7Zp0W9qzW8Ob41lTHyNMe4znVBL+2xGM0fIhJLz3PnLrHrmNod7Qkl
28ac5BG9lzu3D/gb+y9Ky1quHGUrmj3gJBoMdq2mdkrnwrYxS2PuAxXlWnTb5HpzVyLxcUNtigsJ
xWExjK2eFeU9bf7IcWqtY/xSScsZProAr8JobPVt3AsMETXE950VL5oVyGFMq2cisGzrqb4OcSTC
sG5svEDQt4DIhX7ccrIZ88zJm3VLHPZjSVuBxMj7TdyWdYfYxjfbcITUx63CyeOcdswlnc48Wrlz
Iqtu6va0QdT2bgE76q6p2XnytNO1u3zRjc+lP7R2aNGCrgyGtUjOZUcTzqboh+ygbE391PQ5r0AE
K2Tgddf73abuhasA/Qmy8Pa4OoENKkp3g8O/BHVKUZIvy5pe8t6w/vje4n+d7UnPrgvhAFwUSZZx
mSujn1o7LJ/KTFgQc6VmH0dAp9badtard+y5tEHvslKXDzSetrsHo1HLix21dXfTzRPoeDrkAvyG
v8x1nFPnz2R2zrgdaTephbJcKZGGN1vfikplJrPCDbCd+nmGnG/PNPk1QEv7dx7EtmUzDu00baZp
Kh+KAac1pIOJ009HwUZXnSqr0ys6ECU/BQH7LzeKFxmCjtXgFABK49M3BXXmzCiT38CWS/NRKipQ
WNb66R7x9TxeRT6FsT2ZUPWnhR1IeFop+xd0Pb/Z1FDM7U3jxD5U/ZXZlgUFiunHAqheEtYN9U22
Llpm8Gy5cDLZtDvSv50ugSIz0ooKVq7+8QHaw4PL6AmxHcRgfeK+SH9wKl+2xeFjuY9wDjxsMYYR
g6siOSpDategpP4fe+exHDmyrOlXGbt7XIMWYzYbpKJKkCxWs8QGVtWsgpYB/fTzofraHCYyLWHs
9Zyza3YziBAeHu6/KKDsoMAs+bGHyqwl3SJqkaHkieCpclcrGMxtU62j3q5JYftX1M86oLqZWVDa
/STbazGwhbmtR6MOKikUvsCI6o2ho8B0Iyldru3Unm4/LPgMIVAUGqMnUdbzHNSG8joMEe03bsX2
xxD2owcEoX+M4mz0b3XUJyqyrlLyELcJxo2uFd03SGQd/boBt085GTPk/ID1g20aNO3vLoyEf+dM
E+Dd0RLmTZVZ1S+c2ZDCVGEAS2476WG2dfqs+IycZ30fatSl3MJEdc5Nq7R+Qf+5hVzdNCOVTDzm
xE1qxMJ4RNLFQj+2LzKe4kBSbjp1IP0FEKDfw2FEW9fXcG7YZPWIMqjeyvFxnBT9x1BbFkSTROH+
ROgs1DdqyCvStQZDYNppds23aSpQmygsK+MpGUb2/YA0jH+vajplj5a0Cm/w0BSfZ+eRvyYE/x8c
rezDnShwqdgasWU9+qFuenFUTm+ZkBp9w++qfodpYr71Fcmz6zBf35HGFGgqR5b6A0ZyojJkOMSu
X6TaV6p4wUvSoSHG4zxSO7cj/RdIGTrlU4VaMcTAQiK4lBAbLEIPCvG7RtYH+TMt8lFHJhtVU+oZ
rU8cKbmVSQpE/mCCjEcWE4cJcdDMuvlaD3H0+3pZ/Kz0ddKjpEN9WvrqJWoCatflb4PUPVL9pZWl
bUwb0+wCga1mrzqfrw+47Aote2eLWluZowEvMLJ5KxNa4LTr8ujp+gjLJsZyhEXF2cjLQEL6NH+j
JOLONDbp735YGeOs9DZPG2AckLLgVgAHLqYtKg36M0r+lt+Kg761DtLtx8w2/qd7/G6IxUQNkzAa
e1DzN2Dkuzp7C5U1fNqf2vtJAXHxFYuZgkmooHTEV/BwIULmqivc9LXa1rvpznkOnqZNeLi+Nstu
wJ+1efdR8+5414EwIM0K5P7zt9BuD3p0qFrqRQe9yA9pcJNLXyBurbRcLu63dyMueh5qPQos6BjR
hEnk1/tArPXqlp2s5TfNP3/3TZT9iOVUnd5kSd7rkn5rogrt+3eJWIGfnLWwliMtCr7Y2HeR1Y75
G2SKWwChm9GquY3SbVsfEfDeyIrYx/mvWlmVdLoYJgBooT0zA4iNxX6nxjqV9PHyN+sFHMdd9hrd
FRg8uMlBf+FFnWzjIzL4L+PD6K45KF3cMu+GXpwD6umjGal2/tY5P9rhL/L3oK+3tvYmB56Uhgdd
+359j16MH+8GXJwKcM0YbNdW/pZx4pzmFW7/BtXolX15eTHfDbM4ChN9OCtDYIwQouw/PT0hw71F
dGhlmIvb/90oi+0PRSPUWmodb5mFmQTZSBStdE/WtsZi+6ujLoGgZ7pK9HObHS97ZZap2AwYa63R
qy6G3XdfszgAkp7gsKQwVmFvrL3x3fqOfHK2MmXK2Sj2TGSiPQsGEp8xc7Ey1VQEujoNyptqDv0T
mC9Eazs05icznrZjOENrqyY40kfScFzK0w05VfIzxilg2w46kPVYZIObOaa+rQup2yjA4wCGlvbK
H6rOO/EkfjvIQRn63Eymswmb+jTyaGpbyomo/J8ARmlY8ywYko2FzxWunZMVRdum0uzf2fzcc8s2
RvkCCgKWKZ0mrGdlcDQEbY0pv3dGf/qZQAygJd5r2JMDqGnKOxr0Fk4ttkPhs5VCynxz99jt1MmG
AqyhEOyrsNyun77Ll9IMCpjFxmaGxulHWRWNyGy+vu34BnV3o3DNH+Jb8JfzTGXvNiw8jGnWbsKz
FT/Jgs7kxLI4ayJFIwvK7JgU8/vkP45MXEmLNFizTFsFZi3iCzB0NJMy0EPZj8iL7pJn+9Z8Arpn
8SJ+wAMtQEH7V7Zyd1wMau+waIs97SudmK1XyfPGl8n5UpYbJM+ur9zFQP1uiMVuHAsRZ7QAuWkB
1rmS8iyxD6XmKam7bzql3rz94YR//xnz/zte/hc2YO+m/8y2+OlH2f74Xx6+lwfU3n/9OLG9nP/T
f2wvUT/4bx3qioJSyR+PVaJ3/0s0/+e/FF3+71nnxwG2QAcZwZ//uF7yEyDJM16YeAC/DrrEf2wv
MTCee+SoDc6SLjIqbR+xvZz33X9CmG0BRgZqBGKfX8hltBTzQP0Z+C6SeQ8C7hKK11oj/c4VXb15
NzlP//zC976/p3vzzzAGsBec5WaDSWPZ4c/8qZDoK9sPUlOmf2kygVyvm8KDa5l/CeARfUFaXb1F
fk7+UoWm+SEo3Dw8OZMD5QSFCBU1kcWRR6a+FkZuBMdcxjhPSexsmw39p+vfeD6VDvbGQLxhzbOs
SzJkKFu0jpUgPKJ55W9oS+FEQnVsc32U00Dyz6f8452M5NuM3z8NzziWBL4zRuFRpuHnShQGsRWb
aAfZmby9PtSlDwKLJc8AOAu5vgV0J2krtjWC9kecFdq/HUrPewQiQIt9fBhI4tz2YCmI/YvFadBO
HLFUCI9DlzU7aAUyXjpJswLXWPBl/kzcrJ2J1iCKfIC/FuEx6kRBQUcOjyjWlEeBuxOtNzndF776
qxcD8mYCEUKtbe19D2972w1TwbvPdD6+F+F5zcI+iPbNULjTBeyw5PMlwOjHUCDnFtqZgduCla4k
0fMtfXqu2eUgGKFZkqHYS/I/hTSSEU0Nj1Uiv/UotLiOWT4buFhhKzCYH98pKAywTwhVoLCWijJU
HZU6cszwGNFwOrS4drrQjquV1OTC1odpIEMgY+tzkhczB+W342lXx0dtGnzUTNJqS6byq5fplX9w
S+pIFsCeBJQ0u0EueTFZUisp7Zzs2MBiAP3F5qEKKpSViHG2SDobgTc35DSDU7b0wPUbO0tsqyRi
TGCYzCBL3swAA1KMjexnnrVr3L+zA814NmDgWcKUvbccb1Q00dcijI6YIibbMMZmT9LsbPfRyQMJ
DP8UGTY0KWHwnG7wiuZdZdPRPQ6qodzi6NZRB060lVHOz/OsGcJ+A2HEJWmYi+hUzCjA2vIzgHZ6
7taDLlPEroa3KC+cfdgE6iM45GfNrsTvsquLR8psOUCHYg29dj6pBuhGS50ZcHP0WoSvyEjHQoHf
d9RDfURaUnrzpWgNOXphEOIwT19e/9B5lqSwVKhFW+HPd3QAuuz8vAbyZpnVR48x2f77URafgo2L
L1JtDI+NmuBcpuqIOfTYCVzfH2fHmCtlPlzkHSjN8HA63R/OCJtbVorsmEmqjk1Pj+BhKLU7qn32
Spnw8lDwLIAtzrjC+efvSkNyYfd2YcnZccwU80WDTe67atU3r8mM9l+5x+bwcxJydW4xIiDk/fnh
ukT3TrXAlMMqiyMiSk8DgLnbatBVTEbGjSJ3m7RCic3O+zUxkvOtwbAG8wgpiiiyVPtGtHzomoCG
gq0EILezyHfpoicfXjRGQXwZUSoCItv9dCbtMI9LcB/FEQkTu9x0Kp4u9xWwIYpgTRMFt9f3yIW5
RDSSIww/EeTykgCIp9IkeNSXR/hWio1RJEYV2Lq1tDXsyfYCa7LfRqk1j0OJAsnKQp6HZZIRcm5Z
g6wHrnixawIcEQttsKpj0QAR32LCaQWY89TxtzBMte/YgiJ5ff17zzYqmY/OI4BrbZZQtBfTqybY
MFVBJo4BnRUX/U+Kv04M8MJXjBVa+9l+YSgSEN4fdHe4Txdfh6ZzbJll0RwNVVZ/632keKUsgJ59
+IvIbwhZs9vCbIdwumHATdBBytPuOLVKd4/sbrbPWhHcBojlfL0+1Nl6kXnwOiGl44zPbgunQxVO
UusAm9pjbYNOSFmkux5Ls81kS82NrjT2SgZ3YbHQPeT1RcKqoH0zz/C7qBIUDd0HR7RHSeWD0DVv
tvnsSIIxj3Vz/dPOzsH8aZBSLZIDHolL8WK2Xj3ISdseyYaUH3gPAZULuuxhwOvFyyc0ntzCwWvT
om95vD70hX3CXBJVwPDPpIVFyXmaVPCMQmmPfZIjzqxryvdcCyfv+iinlR+y8vkD342yWDuzwhuy
Rfr9qAHNanX8R1WY5Dc4Wfif4zjtkTiL+4/mkX/GJM+e9Zs0JBdO10/LtRJwFWP2dmJtURn7WsWz
+LA/BvvrX3dxpyDyM8vGIx9qzM/idzsFkfig0xqrPTplRq9aQ2ZXIKyOtL2yloZcHIr4PLNaSPeX
jUQki4ZuBM90nNDXv1VAY33Fw326i4Ser6zZglj5Z9G4jJF8Ai4G4/5Phe3dZwnV7PqAPis2rBVu
raVpx94kmckdQMjgCFxbzW+GufXvJrTXgbcFmfoLgkn+WCFx+YypV7qmzHtht9qcf9SIIFeT3S7O
ZCnjD8lFiBBID65k8nv9Tu8if+VaujQKlCl4m7yHZzfz0/WcoklqpoZRpi7FfrZqh31CGrq7vmsu
xDPe9RRJKO9wES31QAFtNu2oGv1R7blqI67Ag1zHQI+UtPraChF/OJ6BQAB5gCYP1STeI6df1Y9O
SN9dnqB/GOomZqE2lpCqDRCbcvvRT2PT6GQRKIOiyLEki4/Cyosp1eVjLNeELfxfVQWANPWMrVT1
lr9J44FG2vVBz4PorEJHIgF3nIL2H83Nd9s1sDK/UpXAOert4IwwEgwRHRC0QWBl0my/3Imuybun
FJn24pjOugwrf8B5kOOVh90RNwatO2TMTicY12AZL99IOmI0aN/1Vqk8jpkkDlhswX2LBQSIbSz8
SF8Z93y7IkvJExYRFOK4tRSUgj/nczUXs9GmZe9gpoDzL/xw5Y46H2W+HahozM4uSEbOP383vbLq
j4NZ2P7RT7CgHXXYTFZUrBWjKBfye07ya1iD8DFRsuZQIGu0uCqMUtJTFlp9rDom7HmwBknfCbs3
7GfUK0AkzsVSCFvVpEwP2J+r+l1Ww/SGxwFRN9vHVZl1GzzURL/D8VY2G0A8qV1AgPfpzngAGimM
aHovS7co59Ta1qjjEKaYFoA8NNrOf5XMXKJcM2p6epOUfqlu604qWEgFbqjrV2UlaEFFyrDV5R5G
huMUsfG9jqds3JR+Nn1JczVKntB64IypUSnM+xx7SlpWwYCN4IsSteCoZPgBxh61+Tb+gY1l3+y1
TtVRNW9xx35MYkP8NkStdLNRqRQ+YIBS6rdq7mBi1aZBWW0xg89wKq4wFr/RQJPRHtZb8TXIJsva
wqewgwfbRnYc4QItg9AitDBzwxTYyQOI0/JBlof0tWmsWtvFVKqiz+ZoRNwpZMw/Bg20tYc9cRk9
hiBix12UT/Z3QXnpi4S5bnqYnKQJ98Lsi+AwJb3ffkmTKpEe4JrF1u1gw8BE/XVELvw57hWjgnWC
MuzjhMlkv8c+yPoBdggD1zDL7eS2yMFWb/2htaebyiqBlFQpnoPbKO4g3nVY7za3nR5HmZvXfWzv
fVUaXqRuBvyVchV/rSFshFi2WjhIC9gR9kZrNQzvAElGP8pQpuFTyUYebhoqurcSlo+Q9oSAElOC
hI/dLPHFT79XzU9NP1AgJJ3soge50YtZg1V3foFMt6eNDbo+2kQNL4aDH/pjtp1MqdSPUt4Z/T6Z
LODYriPIE3chBQvrMQN2h5QVbhzWT+5DgNFSYrVBDHbdqOxdaU2wPArJKX6CfMPrAcwZ9rBA6dq9
LjCSek7qCDt5KBKy+n2gLBf+mvABV2+kyLCLQ+rLuHVDBCoxTwjMsN1PA0ySvWXEqXzrq1Sw98KA
RbOxnQTDb5eiXTLxBgene4dqoTBvkwZbWw0BYbvV4VZAKdvmNDSB4iYArrZi6qtxIxL8Z+/N1MJ9
ssN4qP0+jkol9k7fa9E+SrBh3CHSUPZ3AryvEO6oGUN+bxs9Ns+VZMywwQ7s9X0t8jQ5GliwK2+9
L6a8xFA+Dstji7gGeHFhd3ApaLaqtw36fdHBiP1S+mF2Gd3IEjG+bluocpEeOhE5oAOD1HymmxAC
NITYosgzEQ/UhumESGNYaVnUh6n1m/I2SviP3TG2o3Q31Q3mg2UDbeqOm1I3tyYEd5xYeTX5ux6z
2SczyHt8JXuaHI+irpsE7clStb8GaZpknUv7oc5fJ6Uz/bdJafLg64jDX4/+QoqVwzaX5Sxsb8sp
MfHdlOxBEz/KtDKaTwmnfXyQSl45h8TKqH83pdY0vhuHOEnW2ynsi7eoy2esMphOqGBIIea5MMO7
ydDGGy3pf+PsDnCXehuAPUDCTVve1bmq/AIv/q2prcfACeGXlMbL2AOdk+D4bERtyDvLENlv0Q75
vsERdutQj3dxy4QWHSgjSiN1exCN8MAJf8mFzlaKgmhTxupjE0m6BYYxwaOdFMWNqK3ftW15yMwQ
r3ifarOMmLWLqnrp+dAl986k625cjcU+LvTWVTH/cBXAxs8xau/bcsIXF9Pwxwgt4E3bW9KNjcSQ
50eU7aTR+A1VtIfhah5xcW7hUxoSYPZCv01V51HL/XzX9UNwMynazxGDjm1iSQ8QvCE253m5N6ho
HRpoPluYvR5QR7yGU8nvvppac2PBUdjbTaR9bvviweniaTeMlX8L5yq+IaGFagviGABmvG0xgj+M
XXIvG741/2Ogq2KqD3CMsTnOIYiAhw13upmXR13JvqPLomyCeHyuLDnYSJ0h9kPkV/cUOYKvfh8n
23wYvwpFpdymyr078TAH5J/mhxpWCcqEvxBeACTv+zd6Y/ojJqtlNSiC7gS+ATdKq4GCRgx85DVI
A68vXkqMriV8W5u2eOqz2JlucPfU02fdrA1nI1WRIt0RJxE5NNOgi25qcL/GxqxDG//w0e/zv4cp
n4ansc6tWc6nhhW2ieUo73+N9Vh0v5NoVLtPTlIEjRfH+kQVniqJdihrYMK/MlXOxoZ7zJimz2M+
+WBeZcSVu7sKB5j677QY5PpJLrI82sqc6HgnUAdw7rKx1YiSqpx+koQGxTXtJ208KHGbZTdKrPBk
A/RnGHuoGEHxO4Pd1yqbkLs2tqGXUSVrN3o/aA9+YOl/K0AwnB8+QTrYmQK89s7MITu6Bd7oPRY6
SdRoNzEyE+M24URB5ypDQ003A25mIKztwfzapeAzH7i9LN+1wzhMtpIaJF4hBqfeUaSygR6KznnN
wszmwkVt981xkDhz7UaahnsnE2C1BxztQekOvW3sKEtk+k2odI7sNsYEhdQJMU9wG1UOeS3lsv47
bzA8dPvMqBS3JSNNd30aR9+50jXAZo6BiGspteFdCMEFxlKlgTNRRzvN9miTyk8DmFtnAx1X50vb
QtI/o9EY/l1lfTIBo+JWeagUJ+caBNuebO2+aWWvMXJEfOw8ysWWeSF5G+1BL3kGBOVb0wsfhG/W
TqWLqgf9sUECsfuUD9lU36CVECn5ZpCqpNn7yMyPh9qfnPChHkIIBi7oYA3KfwMEehcWVmZuM3UG
yNkDld+NXGsayITOrHFIaipYdm6WDg6M5DhWgHq3VcwFhouJ8VyBvsVvHhOGT6VDyYebGQj1Y4jf
64BepSH0T21uB/VTXaUx8TJCsmoba/0YuYR1UXgOREyidQ3LZqsblVmh2tIr/qG3YHPdWXXYSc8Z
MOjUzSq5/E5WYGIkQ78VYGYvHDcOhjbapST538ny5eyu4kjyoFe1uHlrQ7l6AGrc4dAdhXD3D1wW
Rrxp2iTpBgSeorbZ+JNv5IehUhtzU3QhrO+kIwXddF0hqy4XMKx2bua8nPHH5OkS0n7hHgBsD6cB
OygUi0TVmPI9LbJ+dB2JFsm+JnL9Hjs1jm7516OXQBfNq6jLoQYHPcy5RIjyXrKxofticTwUaOYk
kcGuMfQ6kz7lWlU5OwuTZeOlCvwOXrpQAKtsuFpKcT/kaflmzInmLTBlK0d2PYxpuAxBafRblWPa
H6pC0cajIg9BsS+nXJsOPl3c9qBmHQQgHAIh0YHxSbJt3cMYvnUaKXyNrKzWXa0orBfkEiLbrRAo
LqBh+s5bFClqDJ1G7Vm8xqflXJdT8IOySZXfjOT0+T6NZ4qlFjRxvVK5PHutUXBDQht4GK+NWbHk
9D0jwiGylagLvRx9ci8uyoLYouSPXGQ4L2JOP7p626+JHJ/Vb/6Mio0FyR/Nx2ULlaQ+qYuxDT2L
a+y2NvJoF0eg1asC8abr7+Gz+sI8FO5FFBioLJ7Jw1I8V5SymUJo5QL6iSQnxxGR3MjFCxdVL7WI
VsBPZy9EBqRoguUnQg+8whdlEyvAZsAo1NAbMs36GtiG8i1x9GKlbHJxFDq2yMwA6FPseV3fv0Ox
yC4HaLMenLJKQG8rTf/RGSc5XKnqXRpoLv+CPp9toJa6D52pd3B2msirDK26VXG83GljXH+0Ssmk
8ay2QZQgMYGt1ennlI0IJTBdkQd2JbhxgCNAJozzo5WiYPfxDTGbHNFKpVBBD+J0qBRKEse4jzxD
rj81qUOYyBOo+3r7jTbv1+uDXdroc0UbAP8fvRbtdLC4CK0axEfk5SLVH+Wgr/6exFADjlXXCvUX
F4p6FtKv83ItWx15mqeF1qQUJxUt4JKtO1+8So4Vdp+vf9PFgSi+0v0jbFCqP/2mVI+iXCMz93w/
b3hqYP/3qkFTbv7FFp8xAyCZKCfbZ4az3Ap6LsWxh2Rf+8UazQHHjKlMP+gaBuQMuBTVnFkUG+TU
EgM6VTCCUauIPOjt7TYIFZS9LDt8+eis0WWdtUcRUJlXaVEWE004cptWiWfXw/CQVp38kJlJugL8
Od9v+JJRLUIzatYA1Bd9jLSjLSM7nXVsixTtUgAzG5KgCmW6VP3w8pwOtahQySLtIMyN1tHqW+VY
ybn9SHNqDSx7YbORehiACimlUrZdHCA7KLNKz3vnWMYSkg4IKsK8dZqVUvf5tAEzoP/JHmC3qcu2
cgctXVfSOvBKCO6bEeEgnvx6JQ0wzZz49aM7AYkoLj4HbAqwxmWB1OosFb8OZyYUBHL9mIMVxO+3
NfWVyH3haj8ZZ3FFTOaUOaGUhV6DxIPb5dJOEb8kq2hdZCOmPZpJa3qMl6YReAhdc8zx5uBwGhmS
AYmbOQH3YHOmLcKafXaHmJAa3fTG+D9o3L+H/x38Kp7OUZYXdoYOJI9dTtcVp/H5j3l3A45qH0tJ
IIdelFnYZSI9aJElD2uG5uffRLkYaBlSWxhZ4Et0OgzFT9mpyVY9EaTxtynqqr3RFrz1U4jOK1fT
2lhzUfjdJ8V2asPSnxKvi9TpGWwp2vRC7ndUW4KVC/d89uayMjq9KNkCF1EWQ7VU+/wARqfXZJr/
SmFAwaw9sj7abIHcMHfpaFOxTmfNiMwsNb2OstjrkkhYO8XsnfZTDaqt2ziYgWgrx/jiR7FUQHwN
cCnLYCH7SmAZrUYW0fdUBAZsBxqlXdP/nnORk9K8DeCLK5abaUZ+/VHKerdK6lzvN1ouWh+lHR6D
QEgqgpLR3dSyXTy0dh8/IM4peagtDVQ/0IT6oBf7fGWh0AW4DQVwWtbOYvUMEVMHGqvYswQlc55s
kx9t2iIuvigBQovb6wFr/m1nH4zj19z1IEGTF5FeD3Q4rFIde8gkiD2vIJqcJuoDup7Ed2bcNvdB
LtSb2qHje33kCwtqw5WlpUOGO//v9ECgrxE5aRbGXjym6RaNlWjX9uq4sksvjQJpBUwbWCbzDH9j
2EMiI/8WexHYxy+mHMM75h9Ga36L8xW/nEecTlBWnUk4JGqnX+NT6vCNgXmUtH56MRu9fImRQ9uY
Pq+ukvqv8/F4ggYiURJoPYBjfZFzZNbYTwFWKl4pAN6OttTtU4HfQWM5ykp6M//tZ99GEDbnWxQv
xEUCn+fwEmPdj7wkEO2eMxGAIT2WnSq/ojjTbeOpW2v4XYiW9Dj5P1kVVgTLhLenGp9G6Ad5Rqfo
+4yX5J0lDRKqOJZYiZaXTgDdzFlwkaiLe8zpytVRA25jII6hW56+mCEa8FUjZXd9k8vbTjFiw639
0rkTidXtrh+Bi185M8T4UMohSxXwgbK4jhNJ7A2KKb5rThPDHBB4xtFc8Ju17vjFLYr5K0wv4gsR
7vRDwzCrRpsxPLtFG9EvtXIbTqjo5Z2S32NPon+7/nUXt8278RbbJsNkMpGpe3lZj1ZzbKW/glZK
3GyI4zsaV9mDkqTZCqLj0oxiFAWKEAnG2UH59Bu1PA17B4a8hwrleO/Hod27Xdjm3/wQwtFK7Fww
L3kiEarfj7bYOpSd6G7FauwptSj17YDhqkvzz3+K23g45HEe0lOkEDw2douspqXlX6CPrGUWC6Lb
//wZMF/+eJfhtbCo8zh+ODl9ZHET9z0VzxwduLcqQad/Fm6nYtsVAQYWuUnTkBZW0T/Xhuo/tVEZ
3GQlWvpDjX92aOZGuRLiL+0AHNWA+pKFqPpSt9y2RW/6sYxSntKGu6SIe7HPlYQCMTiGNjn0ufWT
y75cqdJc3ASotAJq42GOPPDpJgCa4PttSyO8Nej1FLn2OsW+vKtSU1qJHZduF95jZFkzzB6E5elI
lS3Vvt0QO7Rh5jP6ebw1x05eSfYvRSiKW7Rt/6QmS7xAUyDIKtox9gqAM56MCMULWrTiQUVo59Nk
NQ6uAXpzo6BEvAKxvDiTGEuxdjYlL2cxk3qdyKXIldhLnMTYOQIBgUDttLvZRGllr8y/annJAChB
aAsCKu4Si6nkAmsj0vDEm4b6V+awVRtRTb9EpanfqP2NhzC0x2+FXWS/6HmKFYzgxTOkkf5AIQPQ
bajzVn6X+KVyUPETP/Fq3gQHScKf4Q6BU1yS1KGsX5Iyar5YGS48btUrb0NmfBvzTt+Xdqu9YDlL
9zc0+unb9Qh6aeFhoxhgRMBp4SF0+kcl41hTOiZFkguN4mmtKNPeL/HCU/uxo1SX5t/pKohPElIo
KxNycWgQW9y9WMghjXU6dK8lnVPIwOGswu+tTRgj+ewidwNgoc7kPt9KmkHjV5ETq9git+S0K0dr
HuBsPzjY5Wkw+4CiL7aepPkhjwERe+qUKI8V0Iq/4BnFR2WQgq2QQ+PghJ32MQmGf0IpWH44LJQQ
5zN9+tlOhReGbJSxl+KmFrhGoaOsSi9PeuyolN9qubKmSnDpiOnUknlLkfbjrHY6YjCGQ0JHK/Zq
DdOPTZ+1hbNNB1SdXCtKEWy5vqUuTauOYRbEI57yZB6nw3WTL2d26nBlhbXNOH31UyQBuB0njMI9
2kvO75CX1uv1US+lHjAXeLbNkE5TXdxQsGZaNPC4CFokeBt3ClL0e1R6roeZKNnutVYRf10f8tK8
8jJF0IxHEXLpi3kdmrgYY5igXjto+aMVBsO4LeugC4Gi68nzvxgMzxhw2/CEeLadzmoU2FMz5g2P
e6NOX40WdOC+GKL0J4ohNNCvD3aOWiXtYDDcSk0YmBh2nY42OLmoHJvZFAXvGClOenrxaIDTkZ02
poI2cKorz5EssLCI1RAbA4v2TyCswpWwg/kXgRtQHjcEqCmKDYsdNZep8E/NEnqvbfLNz5rGS4qQ
4iT5ju1pyVA94g3jmy4Sg+WDYdMEWPkLzhlU84QQqyDkclMRw08nBOOVujLQLfHqROgbRxHy8DB1
xogKcTQ9IiMtRRtgJ0+N0ugPUmQpaBMqsxpkjyrf9cW5FDdBSNMH4klGoXY+Ce/ukS6Iwwp93MSL
9dDeU7gqZgmFoLpvS3vct23o/K0PWXosi8Jc2xfzui9D5swOBiuhYr2+zANF3Y5Biqy0l2egU12i
lv61QdHwq9QYcb0xR4H8U9eGtjv1ZYPidl4NCM9WMKpXMpZLUYbXFFUMmCBs1MWeiPssTZKpTTyl
HYH3RTX9pQ0i87Sgp5GK/x6tV/+3JKXytJL7XRrZokGn8swhoi4bCw3flUvEsxnjo1huUOZyuGsR
4/qEpJyM4QXoo02LjPZayfxSvIFZPLc8Z7+Lpf2WPjjFqPcSN4dRpA/KUPUbXc6rT50aWSvvjkvf
CJeTLUZixqeqp3sMhXRkT1GA9KA6a3t/QOOUopZ5C+5XuhdZ+Brnnbwyr5c/7z9jLtIzYdjAAss8
8WQqY/f9GHwCS5DfYx2d3V4/QZfuCqqW9KwteniQcE+/rgDiV8mgDTy/qDBh7tVknA4VFq/Ia6sY
Q7t9K9Ur2c7FMWefUQo4ALqXAcR3NOhJY5l4fU473tWbCe8QTjjMqURzdkVnrV37l+IECeWcXNns
mGWNFm3ltko0NfGGCNyaj0lWtFFzv7pR1cS8760IkT7BLbmVnHqt+XZx/5BRUVaZs21t/vm7GBV2
oLc6lf0jBfVdIfueGQ+QOsz2WYp8sR2ztTrHxYcyuhH/b8RFgM4d/MjsIU68XAU/q5N6bUVZ+TsA
5fWdJRpkb638W4bo8kFtuukQITq8EpIuPdWQHKUFCLUCwOMil6ZmCxi2ZFupWW4cIkcuXdv0u5Vy
48VlxXyeNOcfJu3p1Kb4c04VRplemFvJ3qC2j5uGaW8DqQsfOiDr+64ZZ1GTEezt9XNz8YS+G3qx
qiZCaMguKjQz6A5LroNfyV+VDebRla0ZRHx9tIvTOasPzIcGAMFiRYNIdLUu0tQbJRwZXKzpyazK
qseu/PpAlz4LoNyMlAelgP/T6Ywis0s/IJofZnapFG5sGkMD+FfJKCjUMpj4fzEc2fhM9jMpTi+i
T6mWqLgHNjvVpOPgRnlafQEEK35Lpt+m/2JP8rabW9Nzp0ZbpI3pEIdSPkmEujYttwK8/mYqhnBl
T16cQZvoxq6nfbIky8MMEEXgRKnX0NPAihpxf/Wg5WHz0gvLFivrdSmUkgrCiIfDhLHhIjmVBF1y
p61TD3+Z5KXRMayoMRv+ijyLbm8EJYR/UWXiwfYHY/LnrbpINvxcyVG4mFLPsCSLHD8rD53TgEVM
gaZvinDUnypfjDcf3igOHFceMxTgbS6O033ZGDhVaDnJlj5pfu/alpbSPASfhoarUFfeF5cyXAiu
fx7jNpf+mTmZJftmja405Ykc3kZnirsIg6fbaszHgxlgWIbLRYamcsX0GrVcbSVdWF9TReQru+nC
+jq0bdhJxuy+vERUmMKXUiJo6sWdPpS3be2DKPQzGaxoHU3a5yavxffrU33hvkJ3aC7Pw+piWy3O
ZJ1DWOimnpyOOutPpQjgrNSRvMvkTnuE8uXvAcAj73p91AsRjrLlzFflbMoQ2E4XWISlg8WRzALn
0yht69DC3l30+ADvrg90qfZEhIPLTJFnlttZ5FaQEC2pyOvMG+pRT3ZK7dCAM9Ui/WtqCp7LQPrj
2cN8E3dGvCNtyLZhFcCuRn3l6KeiujHzQXq6/lddWue5azbb05FjLilXU+0g8jzGmQf4Sdk1VRel
SHEV1QEijYzjiF1+uz7gpSQBc625+KfzkD4jY6p+33RoZqceGZC/afLG2UylOsJ0kPuZVSFjWN5q
LRQYULEyM/ZZlpJ85bMv7TVCJakn/RgugcW9Rn8JeJDDsaasOn1G4v+HLaXjjaR31ksJXn/PdlvT
W5h30uLdhnjW3K3HWhf6/OKKG5JUl3q6zp6NU9enNpDN6b6kfF9j7YlWPUJFXxJaUiNInxazWFSu
tOn1+uRfWm3SQUrZ8App6i9iaNlDLDEGTvWgjPhrln2uG1uD5+Evq8675t6ZcH5cuSn+L2fntSO3
0bXrKyLAHE7ZaWas4ViSJVs+IWxLZs6xePX/U/MBe6vJRhNt+EA2DKi6ihVWeMOtpcYcGWUxNEeg
Uq62fdsasZ2Zdh5gTz9+0XHcfi7U1Hx1xFgf+1xVnmLogOf7E705KOV6Ss00ntFRuj7V82wJo+2j
InD0sTpB4FIuqkjgGedq8wRxof82ZUjN3R90pdT3XlaklMkpkuggKKPr4DPvw7xXrCJAprv6nWJv
AmDcmb62SzVdVANbXDcRqDdbi6+YYXS0UXY60NKpnzFHj09uW5mXqoa8t/O75BKvd56lS4E2Qm5K
OKtPEGJawp2tFkHpQiEYld47Asub0K0HE3BQNHhfoQFLaEwQ/DT1jiYoJlkwQMND1QhcgNQ43XlX
b+1E0hIyaUIIBGlWP0mkosZGrikC2szO5M8jVFRWZ5AkxERteWVGUWo7C3HrBMq2g8ym+XNdr9Bw
owltTy8CRdTa2Wob/dkDMvMMhb85Yz6NVrmr2IexwHXRh7sn9jbIrW1p8ZzSnCec2KRkeTLFZUnX
ObBNxCaO00Cfzh8NAxoBePbl4onYemVz4bxTY0IwUfi2IV/6XCrtoVWy5iXtWvFvPAOawiHXrb6H
fVRDWtKn/Pv9TSP36vWe4dTJDAfaPF3W9WuMQFBrpiEQUTRDp+EAW0L7YmD6uuyc1G3YCtOXv97h
ZqTIue5AZOmMnorsrfUNVTvBf1o8gvVQvWi5A13x4VnBFAQkKLcdg622XbMMHnQFGzBvbtq4V8RV
g5x0lDTTw2EF64agFCbtMnhc4zaMuizMMqEr7mZgN42wKo6IK+xJ0clnavWRsPgF1UPXkKBiUyLS
jY7ZUl6gAV4lwL/c2j0CI0kGv8Rw+2uhlNKhqQOs4uP0nY1/3V/O7YHiNUMOVqY2hMdr/IZLXAE0
LMkCkFbOrx7MpeVU6qMa/VErbU0tEurxPxhYJDwtfd91p0mpxMNsdRRUqEFKfKkmIcDyR/5U52hi
OhKJMmWBk4j8hAx/P9GET6qME6MJEE+Ny2Fpcv3b/clvrzAeNMAHEkTNGVmHTk6URBWhCmldO+vh
AV20JTrNnVvgPlgw/DEeTfzQ7w+6vUEYFKSrSc7FZ18jH0pkIWt95ou3Zr58pxy4HJzRGi8m1vEf
SMyTPxoP4ev7g96YKeB3GnQ0WqQY1ipsUJTIroeBoqdtTh51XsJ3NEHyEtqlMXsJVKhcdQ/3x7xx
L8h4lEhR40lFk+T6q6ZxHhfZQollUaFjH4dixDA7b4zG8N1CGX67P9qtGdLUkGhKLjxz7fraUA2o
QrcgubQnA6pwCb9pcWfli9v12BUpWa/sXBA35kcHUqoxW1yvgLuu51cBpbBrL8wDTe9V+3np1QbT
JNov9Vf0HtqHn1uHhAqsOEIdlFvXHf7FTAdL6EYZGPlSHVU0FoKxaKGnUcq6mHQpvjy8nhTlVfIJ
oHLUp+U2/ulMIpmWla6bw4RN7fxp6Q0DfWtd/CixaZkPPVzWvavwxsEANwEsX6K78A9eRXwou2tp
sgxlALFCV471HL6FCHf4BW5rT9Y4eDg9adoePO/GK0l5gAuYAi84oXUvBj5MDHh2KQMuIP2LAmHu
b9w6xPP91bw5CjJYCIGCpN+oKmltZA4p8PygmqvqFBvdeHCVaS9MvHEGWDuoO6yfhOOtdiTqrWVj
NnMFNIN8+IwZ3+L5U2Kl+nnR3Vg/d7rAv+z+1LaDgn+FEYiuEokJXJTrjYJ3MC5RnVcGcZ9Yn5x4
MT/j9lj+WOLQ+pxXg70np71dSxhKZHyARCXMfU1TSkupR6saVTDYtnIaaujh4dgrO32UW9PCrpyq
O106tANXu7GMTDONbZdRCgdmop7DAi/wznU63Gi6RTfO95fx5qwkjAMIiAw4Vt8uFaHTu6gEBLYy
Ga9xDxnTqMTOM7A9Yvz9pnx9yKuAnqvX36pXFLpsbdYEU16mL2W45KcwGkfe2UIHbtsl8x9h5Iba
zhbZ3pRyWEonKD7DjFn3Wmv84fLZ8OoAAZXxzYpS7YXWOIIAtu1hv/vwQgIzQifKAA0DMGS1kMlA
DqdHcRO09vjPUBfDRUSP69ygJMnOkyfNQ5ZhvTsaqOHCG6c2SIemNHxK380foqPyd7o/mRu7kNDa
Q3IU3OlWjU2EpRnlFLQCbKgSf6yd6EVz9X/1vC6DWan3oN7b4biBqeHrwGwBk60vEFGZiG5kyxTE
VfRtblznoKjdR9sa3UOfiz0S4Db2fb/v32Mw6sJrvbeib0oVbYsZx2zFBq8WYtaKpWafnXi+vQ/l
WMQeSl5N0Zym0pv22vDbw8BlCX2K3h4PKxWd68PglkD7y6wRnHAEoEu3/b3Xlq8ReKpDY01vZa02
5we/Jo8aUEeJc6HAQGJ2PeJgYeduNJ7yGuOid2xn86ToyFrEpcv7tmiPRgzvozkcO1AOrO/qBtOw
aB8RflJek1xXn0jQeihoSb888eDbtR9yP+yMuDnnFJwJ+N4TQZ1m02pFk3lQq7wh40TKbbGPc6Uo
OJiFuvO9VePZ2jkbmxuT0Xi3ZdLE5Iilr1eTJqwBikKyZ0ZsXM15UD6ag9gDHN6ak9TK96gzSiVS
uYl/ioPmqY3whXKSYJoX5D1coR3dAktMJS+nR4MEJiSpb5x3KYy/vlTy2EpLtJLxlavm+gUkT34S
GtZ99zeh/AhXGSejILQp8zkCnw1Flds+HC20mIKB8spv+I9naLgmKcXEvojC8u+pTDI19zEb0qJf
BiOcK8zlW93bU7a7tbDEsTS7WD5k+lYLGytqGGUzmHpKjmF1GvSm6o7IPFjja+rZe1YVtzYL8Ezi
We5Ryory1/z0Gb1utAbHGsnmS4DWuqpWeKVUZd/vvD63ZsWLIAF0RGK0JK7HmVpRCHA2AGpyJ0V9
d0jc7wmWcvgGo1zznwYDO0IBjtRujZ8O+1CD0cFggEBHqgbYuZxQC2g/LQV+KjuP+HYFuURwnAGu
baLct0FcqtFcxBEF91HU5ilBzANHg8V7tGv1vnY83cAB5ZuwilAm9Hx6e1LogRaNB6PLavsECQoj
/QdqevKm20X68Knja/Hc0SejAqKtA6+iRjKF+lgR0K2QPKDJKZVzX1RogN0/eJvHlanRaEXjnaAB
Fr9c4J+24JiWYWy11C7bvB8btGq0QvGRbarE0RnrJPKbRtY57g+6eeQYlDPG9yJRZZqrU2bjqagl
TREFUWUqQSINyxQ0tlB+aYunpe6+6V1s7ESZNyZKr0mX1xiV6k2bLKVFkiYgfwMznfHibGvzW+U1
0ydejvSohCg/7kxye+jYkdJThIYrCOi19UDtVt48TzQospnax9GrnO4fRY3Eb60iUIe5v6Lb2dEL
oQPjAt0D/u6sHrmmUs3YBjcXFLOiVAddb9X6ONVCadDgcWIkqayi2fPg2H5G5AtAxEiYN3nWWmw0
9czctos+D7zFwmduweHbz4XZf9IJH6VNdoQY2pBoO2/F9sybaOVy3mn0ESGtwU+omA1IjNF28KYF
TKqXAs+cnfbhsAh2Jgwyci3ZWV2r49olcLzFoYOJY/wP/DuTf/OyHL66WKICRqWF/vn+F1xtF3rE
pHSoOkoUMIzz9YlfQEN2il7Nr9yp4UGT/TsXZSW8zJw9le3VAsqh2JE67Stgrw4Mm+szrwKeUmvX
Fq8l6uyf26SyqaguyU7cdWsUGjF46fCLKbetDnmPHXtW9mJ+Vc2Oegnvzyk1jXxn45vy7v0pcpCT
kQeaKjHYFMigqzfUCqe5rWJLvEo+T3YwtLTRT6XXIuWYNJyVozd2znxwGkf8G/V6XflAXewPEcmh
EUzoMn7Tosr5VKl9M5+6sjB03+7zucIet0uUE3NQFT8CETb6HbZcw/OkIjH2Ylap0r92IyfkUE1F
k5/pPpvTRRdGFZ/VPCzst6GdmvGIZ633w8MXVtB+mUj9fGE6UfQhtZ0ufs1qvMlPXi3a6RCprcpK
mSRvTyqwG/Fcek3xJctiB1fxtjbmx/b4+9oB5Sfqp8LFkVp9okXXakSaXPW1GcruOcxr76QVOVpr
Xiq9Phv9MUKQHI+iOfAeWjLk+uuqjFZkiqkUk/ZqTI150IzaOklwI4a+Rrq3L7bbwtV0wh1ebZrE
65CHzsRoYyenvapZ3/tDBOph6aK911Mu0GrzuYDG6TayBRGXXS2g6aBOl7Wz8YqFiYLCYjuH58np
sAnXMuWAR/u/farZ1VmMUOju3xc3jhcLKQMsB/DSpu1vKNNYJHM+vzZWWRxLpYw+qnru7OyQ1RXP
F6OsCeaKwh3NEEqR11eFgX6mPSN88orS1m92gojW7Kp+U8Y/ImRlfBHuZTbbaZk6J48WoQRQ0MK9
HlAph8luS0V7TZENfOrS8osw6z1K3M1B3gU9KJLIsO56EK/qhj61G/016oHwD5EWn7kvluP9L7S9
0amN486LLDAKJcZav7rP695Q6J2/AoIIq/NYL53lA66mPo4a7S6b8ManoogGKR71YYC560k5Tt+E
IhzN1zn2tG8DyoXPBrT4FxAL0WsDNf88ZyLdeYtvzBE8LMO+W7LSl7xeScXSOoFQn/lKUqx8N902
/LJM2IvjNi6ax6Jw9iKgbk6bKV176FSt2kXWJLSkTV3zFZEwtM0VKzuadQy7DAnAY0hTbueErWKq
/40nG3BSS4G6iNxFP4XGWWFPUUhB5jUNs+k4h1ZxcOYODclqHHykJeeP9/fL9gPKiPjd74PWI43H
6/GSKoE4iFbGK7GwMx5CYdT9s4M1a/useZ3T/NLB0wGsnxeZtROrbu8xy6C5BqcBOwxZmLkeulcJ
8aZFs14TJEkP4ayGfwOEBiwFTuoyt5H4ZMJmPMzauCcidmORJaoUaC4VAFiixvXIKR3tSLhoBdFP
nY51GvYISooQNVmk8Mpyth/+qFRNuKktGhHydVhtIgjZTQ0RlmqXE5U+FPLski1JfDCSPBv9ZhTj
v/e/6vauYTw0z0mEAdCSClxPUHhLbOZJr7yy+qbf9yW6IG6z135YQzzZrAwDhUpOjL7HRqdoXszM
yWzl1VKsoDSz5diN9V+Tpf5r9UaEYXz/OYnd7uio4m3SrCc3needTbSq4fzvJ0Bd4ZAyW+6965mC
GwfwSWQTDKY9xEd7Du3pc1aRDCAd6bk9erDoChQXtL3j8MegaahGOipiijv37vYckd3RiCHnIq2l
i379OxZTb+IsyaLAa0LPF+1Qa/Tpu/ovu4aAW6cwF814bvaKLNvpS8dDki8qlSRFa3n90fFmGqVF
ElS2sJ8gB3TiZNZFrfpdrNsCdUvV/svQhWX59WL0X0qtMX88utdoZVBYNWQjisd6dYwdp1WdZAKe
FiMy9dplWnqyymba2dHbI0stSZb+sVliw60xVunshFkOXjgoFV31p3R6oXfk+t6ovIAj2KsVbM8P
o1EfAw6BgQ5R4/XX5LLqmzTqiwArnfJbZpTmyfXS6en+yr1nI9eRnByGxUMkD5Wvdd09RkvcXHSl
CpLUXWzdb1i9zG9bCqOXYdCSH1VpqsvRK6ca+VEFUfTpJUIRYzq6JWqVdq2OzsEucEz6jMyb9z2i
S6L5mgf8+JB2alMdheZFxjM3jpPucDduLRHVZl5f2gaydXC9REU6OFU5eEWQaoN9oPmvHJwKhd/7
S7R96gE4SSdFCEfgjTfFyhmHGuGFZeDgV4avp2sfpzC3DzUw6PP9oTYToqgHegsYLyEnqd0qPhvC
xa5LJ6yCXvOSwzTGysFFKHanmbq5JxiFs8KeIgei/7e6r6owHUotn2oObJGcG8C7h7gVtuKHIWY7
PmD48TzYeryz1W5MTupZAOGCrs00VxvaMKbcRsmkCXq7Xw6dMsC6NbX59PASkl+RD+OPS9VyXbLM
iznJBCYIwYTn8qHv+oi0s06O90fZ7AlE6uQtSyeQ9xTflOudh7q7lTTJxFyQAH5ahJ2+5oQ2Ryo/
e03H7VAIJL3HmvB0ob2tlm1esIIZvaUOlqmzL91gOscxsqEtKvHDDwgBENQT6BlU7yQC7npWVGIy
A3XfJhi0Wf+db5OhgoL14CltxJz4zTSEyN4s+qPxrRwW/y78HN+RhKsZqn1a6nHdNkGqGxDqepEi
4x4u38IsLs5ekSsPspVgdTIgoAVCaXKtTfE86RtZiSibQHXz+skFpX2Js6w/DZnzYNvvfSgWU2I/
6RhTNbxe0tnSBjNvNYZKtPpJTZHq7BJzOGXUhn5JkXL9eH9jbg8ZmioEQ1TuyPCwf7kez3Tq1FNC
owmAJ9unqrDKc6EpD4JM/zcrKoQcASD/lFCuR7GawUzy0WsCJEjVY+RqhZ9P9nK2dFHvxK03J0QZ
kjYZNraQ2a6HcrTMnvrFbYLF0sK/QFpNv3a9WHbu+O2VyLL9NMrqM9HywjsB6aUAmoh1SGynnw9G
qrf4YoBr/a5Y0z+DPaZf/sPHQpVe3lV8snVi1zilpUHsboMlcqOXSSquGxhaPL6CbHdALOSRaCys
bZwtsw+VuLXbYEDal6OcYqcSJ+LhG5GIREKbpfQYtMPVWxwixt+0Lhu9C9PsYCIfG7hNNL842BP8
en/ZbtyIOInTQJO8Y56I1R4HuBhBXFuaIBq96HPeLuqz0OJfIpGMO0/WzZGoKQCHldjbdSk3oWxn
lb3ToN6pDke3cxNfi1P3IBL6C/cndWOfS08s7l3QMhK+fb3PCWN6YyzSNujnSDkUtV6e9cj49B8G
oRIpqwl0X9cRbKHag93FZRtoMrPvi2Xye6HtHaZNnPy+Ewh9JVuEIuTqPm9HdPbrYWTDcVKfmxqd
/0ZgYUKw1jxHRbnnPn3rK+kSKCOjWBxs5eH+qV7hJFS1vEEwqyScU+JAMSjnUkn6t2G0qmFnT9z6
UCAHQaNJEREKdtejGVBNw0IsLfRvo74kkYr5sIX3z/0vdXtO/2+UNTYs9KCmobHaBl2StEfK/OWh
SfGmqeLox/2Rbs2HDgJBDIGZAQbgej5wEPuFwmQbtEoyPqfTYh6ibg5P/2EUMkQ+EttvA3mO9LJC
iNBrgxppu2OriX+0AleJ/zCIFMuhG0LEvo7Uk7aZlGjKuiDUY5yFp366xMJ6PEgneObl4+OAENxg
f1EedL3BrboAwIT7p2aMlvdsYtSpX/7DbCDASo4bb/k6qcWKqreXsOhQim2XxfeyWbX9tiybPenU
mzsAWO07p4xmiNyLP52f3rN6CF0Jy1YIcSQ1cHwMyh7OZ7mzJWQBkD3iWLx516PkgzUno4m0HF5X
ximsO8yjHKAYDy8aOZoU1UGKCh6DvhplBBtttTYCdvmoHdI0UY5GPTx+wxGMgCeR7nryz9Uo0Zja
WIhasAawovhVTxL1H5hwxsdo6bPnmUvor/uzkvHUVZJOWYn50Oej3EVVffW4uuVYObMLGHtxanV4
quK+UT5PsRiW13ASVfNazmFonxMHt+4nGtF99HCITuWQSrBBjCSl2lcTngqWfDbHOsjajhJtHEXa
jzrHVfIAO0z5A4GhYe8G3L4iZD2MKPWS2TPrgML0UryyhMkxI4IZDmWpmMUZHMNyMSzMUHxHL4q9
cvB2TKl7JUHbVG6IlFYnQR0giqbA5IJIqFN89NS8sX/PF2OMvihmqxh/1Vka7RQx5N95/W2vx5S/
6afTF3XTOFPz7YN+UPUPGcWxox0X/R8iIwa9v422B11eJ1z1dNylNfPqK7ru0pkKGo8BjC3lOLeg
qPMmqnceyFuLyFZFy51aGTWf1YSSUetHtWuGQBjZ18LsBh8LrQ/Doj8PabUX3N5aPel2S48b+jHu
kNerV1XaklHSHQKM5roXBMX+BtksLu6CMfn9xduMJG8vdjQcBNpaPDHXIykGlb+6n/vArWrlmKIW
CiHJ6PxkEe3OUJvvxL3Fiwxa2iSc2XAvCtFUiY3PcxCWqH5lqTcc077eO2A3JkQUCAAcmJVET68u
5K6ZRy3B2Azlk6TR/ahPvs9ZWGB4bmE//vDiUR23ASxwlml0rvaEiWN2M7n6CAjJrmCp13BVsUDy
tPrQ4Fy5N7XNffmOqAcdRzYi74/VriBustquMKdAdyeegQGoYXnALcNun3Ajs2gbiw4fLVp149eG
lG/YCUS2S0sgKtU4eYcodm2wowL3Dj6xGth5npxGSi2HTguHy7RYe3oLm8yVCjEbE6IeZ5u+6yrY
Bty0xM1UGKB8MRnFi64iO3HTM9bMZqDnrfN3boTJo91PGmbczbxJUvqZ1Pn6LLjR3NDJbZ1gcOFG
XOgARdYFTXYNG99REXvKS9vzQNUV+WX2Dt0yeqDXw83TMGZRX7mQm0f10Mea7av67u24/WjS9IQm
PBw5zt46bVEM9M08I12CPIZafmzdnt3p9J1b4vyIcNjOIZfH6+reRxiWvhXNOCgFkqx7PalaS6VB
gzACrMjNY1wBebKF2551a1ZxlW70Qzck9JMpAj91jb73Fmz2DaKD7/rZNAO5ZdbyNnYMhqMYnCVA
5K2Nzu7UMkRndH3+C22u1sJYFEdKbCfxmznfvww2p5OhAY2ATaH2TBplXM/c1GL8NcNKQ6Xcretz
OhqxdvbqONZPnNRxPvLsWu7Biud8OdVKZz4otiMRUyDpWH1w19IZZpUwNjZRVKWNZpAuuM9Zmef+
qsXEUvHUaZ/xYt1rsmw+NbAzMDnkCvxDJ3R10/ZD4SXLYltwpJT2SVfCzH62KiunTckbecrKBOO+
qXGARpi9jvOZSaZsnO6v+uYQyR8hTcUlW8shNL5edQWURCHyzKLAgPAOV1L+spSWvtNb2BwiKADI
R5OvUGPVgWVej1J09eKOLuJoU6xVL5NwsmNN3f84WLs29DeHku1WoPNcst7qANEpIWnR3DCwvN4U
5x4PmeIQYT24HMwBPVj/0fWTNlxAhnnF3nno1zNzjMYp5rF3gtmrI9+OkFpukqTeSfo2wZMUtyPZ
A1lKFWUjjV3rHs2mzHWCkTrdm+O2+j8OQJbnesKb3CtK9c/7s9ouIpuCbBncJQvJh7ueVT4qxtIP
rhfEws2goSCHcKChm3+0kV179MbjdaLoLrv1ksu/9iJpdSvH5rMLA7j0JSrrimiPSt3WJ7UzLexC
sfgFKqm4hX7SlNjOEb83l531vTFfmk90PKXsu2zeXM83rS2XfgqbpkLz/anShuGYFJV7Gp1B7JTi
37njVze8QfRLzZrXmbYzmOjrsWwjl2yLKXtrQ63p/Rj/4/qS8uGNt0xthvZkJ1y4R+wU8UxpiRT6
s9q2rXmpRyGUJ27EnFzAijqYGJP0B02NOBVf0Hgp27OSJlPo62VvZ7+0i9GORzfxrH/brrEqv7JG
TWAkmxfj6NtNjQh1nHnG8LUVickoCKK3x3TIh/4o8rRCoElwmkw/i1polbC8yvC3zDTD6UnNKjfy
Wy4UxZ80u7sICtThAVkh07hkZj+/aUVvTx9Dzw7D53QALvdBm5SmfdWipm2PnVejpzGXiWk8l7pV
pbiMmn0BgC43i9/ht4nl3JptOB9EuszFb4MDOffSRmoUnVK975ajapEX+W5uz3+h71KmB9XgQJyS
okAgsE4h7p7cIppdf3IXo/mYdfqIzXNrW8oTqsLheOCcTdGZdVXN05Ih1/NxKGnddb4mxOSd1cTp
2t/jIUO228/JxgwkRJqmN99aZWq+DXyv8Us6tm7x56wPQ/GrkrTUgaM6ysLf5gaHNEzlwzkOX1wj
KYdfw1lXxSfPqDoBJiXRoudlarXar5Gnqi8AnCziXyJP+yPAWbd6un+et/cHtV1qeeC2aUwSy1zv
ObCnHU6BRfZGuGn8OTXN8jU2MFkwarc4K2pd7kSC27ec7JUGF56L9GbQAL0er5y1BSGmsX6rptz6
RePFHo8h8ua/U3yOXyY6ta9Ar8Yf3azNO4nzNoKh+URKhn04rxW0iuuhQ8PsxKjI+9/O9SNOR9Vv
rYo476kcFGx3zK70LGrO6fjH/SXePqSUzpkuiltsHWPNq0MiImnxQUrflCadsEUWk+nHbmOXO0nE
9lPSeEDNFQV7Gnl0gK/n11SZqQ48am9T1nMGx0rP/83hC3/lcAAzanPNqk/3p7a9HRmSGTE9KpuA
16+HNGIdg7fGyN6UbKn0s47den4qYQyPH5CNWNydzbpdSbIgFCOlTpqE864en6SihuOqaCcUqFuf
8lFo57B4lBJPtAcMABCNjDj5F291JMp5ihbIkGGQGWZ/qYFOfqqGZXxSkcQ7ZUAkhocjBQbkg0lB
EdkoWIWXupmaKaYxYQCrTr94KfYWmEU96NEopwXbEhAHj9m7Mtf1tyqoUJW2naRvHqfszVhi++Ao
kbPzieT5vX7DXPJ2qVQKy0y6a12PkuVRgZGw2byVMFjHp7rMEaFFxGPB5EcYTnURCH30L5MG+eyy
0F3aQc5vtwjjkyNIDATdlrUw9egkBEyVUb/FmFycOmwx/VqPup19vx0F5RDYx9Q22YukmtezLKyu
qPMhn94oLA4f68IcT2ms73XNb4wiJ8F6AvcDciX//0+VvjzSF6oG9vRm6qV4Qes69AsKMztf7NYo
iNvL9EoOsoa0hhlFfNvK57d3eGdTKMmPua6XPX2Q7VVBzYG7gpCRPY5c+fVkSiBjMILG+S1ty1/i
UHEOWR+lWOdAqrl/Kb27P17vQQntJiMndQEdvK7mLInZGK2RijdcXJcSJH4Uf2psgaG2ky96eRz1
aXF/rbuoVU/EH1bz65zZveZPUFWmv6JCoX7WTEsZ+ak1KO7JCp3pgzVFivXdizGD2dlMN1ZGcoyI
+aAN83tXt5ri5JFG1CPeCIBkJTJXn2atH95ch2jm/tJsnwj0/4gvORicUBoR1x8hMtRxWKDVvRHR
jq3fwRt+KuNp/F7Rfv1Nsae2O98f8dbkiHhI75AQ4pFYlZuMMGunzEqXtzEbxhfoisVBUF88uouj
7azjjY3skUVKbj4yOyBoricXtpkSmX1WvKlC1Z76aIkPEF6znSXcRhFEENyhKN9TCSX1uh7FSVRj
USDTvg3NODzpqVl/hTFpnRTqgr6HmuUxHwax0065NTUg2FIyHbmiTeoqFeGj2esZtIaIXydlcdCp
ke4dnBsfCyQGFS2EU3jM15FK1I5DqqRl+ZbUlBM8GhkXsEjlYVKN7FdTLPWfA0IAhQ9pbLqE7fQy
q+b0p5lG+UuOT+MvdM/bU1QBc7PNYk/dYrMGFCuluLLEjEDGe5d3/ek2RFpZ6MIZtLexKCkSWG7n
q4qjP9/fr9tRZAkdaCjoHmqW6xNCVw6CWYQRbyzA7C5Jpp1ccPc7W3WtVMnRo4ROGCr5SBKJutpF
KTlvlen9EOR6IWzfM4lMfyDxMHQfosVq1NdyIKV9oiUtoOQtjltfcsVd3JcmKiP9EA5p2p9wYl9m
f7ankfLJIoo9YbfNdpCqSsTd7HKKjqA/r7e6rdEkHNp2CHRFb/w0McDZIerjK3qm72y97bJLmgEl
NrD/1IrXtVRQBCRg8LgDOintYXTi6mKkmXd89OPKI8sIchApZnM9oRyxYXzLmzGYzQ6MiafHF6qn
xaPhnGQYS1wOSGPKhWtzYtXMOg0svRosiq29VGNWHNVBKDtbaHOVv48CG4Q6Ie6UayxzA6cNnHzL
KCQx/pBafw/G8lQ1GM/YYbRn2LrdChSx2Aj0J2STbl2ms6aU5DM3NGrdXpj4RgYdxOqaiEp3bvx+
/yvdHEv2yg0IU9iarM5GFXZQOJG7DJQyRV28jc1DpfBueDYF3/tDbbcd05KWOqiWAWNdJxT45eUD
IgxaMPWRfdDUKDwmS7PXJd48GXwqsL8QiFEg4RJfvbpLlk+9vrB4eMpVx2koBfWZQfncG1B3WqOq
z5qd7JHAbk6Nyq0qM8FttjvbbtxROtSCRYjubJTUBONs2CvR3RyFkAIOCfhm3vnrE6UNfdTFlakF
sWEXh6Erm1+MIdoztrg9ChAaxMklaWNVD7f7WcwNeE58rXrrEKZp86wo3R7D6uYo8Ly5hSBQbNCV
mRUj0Slc9l3roN+fci83vbIHBbm5GeBvSeoLKfMajFiIrLRHEqcAF6nloBfJm62Gv+WV8Vta1a9j
GT5m1clLw+b7/+Oty/ixmlr44/CF0rr/s4ywOhm8qD5a5bCHBt90LeRIJF70vKkkbax5OuSTB1Mo
WmBMmHGOuvuUROWTEyMEYjTLl2ap/gyH8CN+Dw8qSLzPkdWECUt9gK6m/LI/hQZd3lp9mrA/EEII
L/owCjDGXvmUU2N6NJ5lkhJeBbiG9IIC+PVQWc+2WBY2STx4+gGjbNevPINq5NTv5TG39iMXLkBw
nhEiktU9qFJw7mjX6th6ergSeoXyYsOivty/Am/dtjalOAmDo/y3hiYlszlYAiXmoA0d94QNz48Q
eMTRjbK9JvvaUI3PBCKIwjZ9XSAlNC2u1w4yR1eHQ7UEpZHF6JfOYI9ErR/yyikvE3YWb8MSz6/D
qI3nWuvDM/XO+qnso4kyqLOnpLRdXkDixJHIcRCNQdK6/jVFaQjLXMwlmK1IHMrcQ2x7KY2HAxsS
UTBYErND/3ZtAkTvp42QGdWDkmU9Rv34pzU3e/IE26lwLbIfEd2hgbBRwaTlm1HFNUQQKbVy1qIR
HzS3N3d2yibiQLoELAbtbkk453G+XrAwjAct9mInSBr7g3Ct1xEqpx8j30X7eW+zbKZk0W1BlhqG
JJggIBnXg3kzcqJj2lkBklrmcSpMbG8KY09y89Yo0ColxJDuDt/oehSAv2PqzaMVWK3V+LY+emcz
G/b40TdHoSoLbxU4AgiP61FctwWMA08ggOaeQBpWDBzuo/Dz/YN8YxSpTSEfSWQBaJhdj1IDuzAX
SKJBZFTLESN47TT2yny8P8rmuqAlBxcGmV6J196E0LPw+m5WUheFrK7/3OR0jRIj6/9BF2XYOTq3
hkLbCYImn0dCNK8n5CYIOrf8kKAYxtKvFn28OCZNxsRL20e70MwKQJN0QCUmIvu9Hoq6aI6SVEGn
UcniI/6raI+o6JN3xbIHC7vxmTA8kqxQ+utsu9VQSVX1hdLR1IxUDF+HUBteNbcXj776ckKwhyiS
k+jQqb2eUBtT70uMhAl55rcEW+hnY/CQHXDnR6uHUrgBZBIWcsSaCBxcD1T26LgkURG9GagNndxa
/6dClG4no4KIx19zVdIjE6AST+5GPW/LwFJLYindHtxgaltRHWvdjX5t8KmbDwO9MhOYs145bzym
TX6MRTZFXxNRze5HB49I/SWilTD9nidqVp5E2SCuZhM+1geajHpQt9kY/q5NU734sdHTAK00ZbR8
PR1t47m2FLf1MQqAquL3djdjmIzmcHnB+DTrjoUnRO5XrhopRx2PnPmQ2UTE57DPO9vX9HQyT5U6
T8a58Ka+OXtaNxWXCHfE+WUYXbu5eE5YnBPkxBzh0z+Z9U+iqJbpD8BuNFjtZnZfoiw2mydEWL34
efKy6t+cM/iDANbQzsuUutEHr4zN5CwF5ofen81FTY5TDZ7l0zwTt38MMzOOL2LSWmo0SiLaD/rk
WtgdUJXFJlYr89k3utD7syoGNjwBqqdC+ccBwk+qsvhsxwBAD3Nt6plfIRZcfuApn9tzY6bLJzXv
nG+ZNuUVvzav4+O8KOafrknx4OSKctE/26Nh9U8Jhrj6AeqXovuoQzSIGzthbesnGwRD/b0rhuz/
2Duz3rixbEv/lUQ+N305Dxe3LtAkI0JzhGXL0wsh2zLn8XD+9f1RmVXlYKgVrYcG+qGByoIFDSd4
eIa91157rfcwRRQFGRBCr23RGljl5g0OWvtEQefsamqqYdiNArulbZrQFn4RkB0iAIEwWv9+iJX+
qwTKC1eGu9DIPCeSAv0J+DGUPXMes+kXRm2W6iVYkbReMeaV8DIzCaz7mRDL2da9XvVekfdzvzOU
wkguWtMaacfPy2mQbrkS6WfUGz08lExR/N2xhiDdyKBm0ba2U+1LZBS65tHcl1UbZ0hz672cThnd
3n0Q3YeD5GReZYpKQnZJrmu/t5JBZmF0veoPYxThJUrvtn6dpn2qXOVDMMUkipOTHFq6lKcLvSnS
2eVlSJThhVXbXk6D/+RR7E+iX/MUtrbnhE3+IwhFcW+GuI65BrGW8KpwSO67SRvlj9ncabeTPGY4
H7PSFAc9MlNOvKkwpNLHTrWcL9tWzlvfFAAk741ZzxK/jXQp3it6JiW7hNwy3MESMaPNLJW2upmi
toOVsbyGz3WlCHULQKAanpwkQ7Udy6SSd3BEOtVTUiuqXQrezrijPpRMbhRn8zdE/Mx+sfxgP7l6
HeiZH6Mz861XcCvyBZyIyqVpf1R9W6sVw6+whDc2TStk80lR6lz2Iq1RU/gZjnqoNTk2D4pcijJ1
6cgSX1L2reKZRhqqsMcypd2WQpd/vH4znh7sHC8wxSgt0z13gk92dRgDripU0ofiHrfX6EFCefP+
jYNwiwOiKwBMFmWnNSWG+nIX9+lc7HuZUnIjUFq3VGnwXh/l5OY1QZQWVXxaleGKrgELZZCHIZPK
Zh8CYW1bp4ovjFhSPzUtkr6vD3Uya0uwgoUFJCbCZPLH4/sD5xEjUoVo9kbVmhdRP+Se1iua/8ZR
KNZR/KSnkdRt4VAej0Lbf0A5oG/3qdPbhp8Pg3xtjM74RttvOojohAal5iVBqwAyPR5HFdo4VfR5
IRJJK2OVRn3uQlBMHqgj6JsRNs42NLsiPPN4S+J0fDtS70J8B7rgYuWz7rbI4mgM2oHIvLb64NKy
vifKgINYKGiATQsq8lFrumrTSW/u0YEfSCs2xWuEitHiWT1vKCOZNFemeVdUyrjTF8s0dIc+vP7y
Tp+OqIzE9DlEN2AJHk9qo81avih23Wl2IG1NSdeuE2pxvlHZ+jZL1essRrjFEYP25tiGeJDUENVJ
AgTinOOBta7mZtFa526omb8QxtW1wBDtTOx5mlZBOSfTIdshrzpx+iMHqevBlJy7pguS905qJVtF
r6TPbUTZGo2A+eH16TwZb9lxS70XzQOiqXVVuWgpAWMG3+xrMIErujsaum/J+GnD2GIC8PP10U73
NwQ+8HxOEXJTsp/jOawlJ5CzIen2TjlMaPOZpSuHcr15fZTTesqCdKI3S+ftIn6yZujSUGl1IcfW
fpLyYnAVqcBAq65CGs2DRFE7N7U1O9qINO/yn4ozLTquqRRAqUuHUtwUWVqO26ymcfw2tTKjc3F0
D85V8U6PVT4kMDo340K1WvdoKhV/OAqcYc/pKxO1NImfEAq7UTee8419YSgSPKpLRP/M/brsGoas
2GiUu31uTL2PLl36gGqmdl2VUnemNvniUCDMsBapGNLqf/yGpaienCHSu30Th6PlcdAB6Rhh2BEr
yk1tbs+86uVMOTrsAFGW4txiFEPyoS+f5zewb6qyVlYna9i3vMV8T+umhD3WnBkoQtpYu3mi49cu
C6OxVLfUerl+sHU8e2E3VomF/LcShxc4olMxGZQoPofFnGQqfDxI29wDLMPFbvb449mD1Lbw8vu9
JSmxpw0JcStltJtYdSg5GTXtmaN0rsLwwi4DkKQLiJZzgDV1+VC/zUmkofIxUXjdc0F0kYvjjXEI
mJMzc3/6qpe9zIpa2hhPM/IpQ3czzedxr3aUhD1NKuc9NqxO7HfTrIdnQoMXRvur68Va6MYncOGU
x7MCdjbvaZCcLuK4g8QaxPENvUDfX19Tp+9s6ZQEZl2yZUSpVjeMU2Jsm0/BuOe0kt6j1Rgal2Dm
ql/ktpZvkYOpJy9Lhyby3jwwxXZQZI6uZz3b4/eWWSGUE5iqe+CHygdSl9xIkQa/k51yr9R1djEs
8fzrg55eANDMCLoAy5fb21odydaMKHfZh9O+yCbnPu7n8LqQDAe5vri/EXmKovzrA77wIgEnSdA5
IvB5XaunKnonyAwLBmTyb0MrQdMETfCHIGjj3etDnW4ELmxwSl4kWL+zrlOaRaBos5VPeyHb0bWa
pKgQ5vE5p4SXZpCIgH5h1ExPobZS10KF7Gza60E0fbKMWPihYmQ7uUsCv0Mh+wyp7YUJxD4SDTGV
ncBKXQUi7WwKZCQKea9kjokna9VxU2NmlzTjOeOcFyaQoZC5WfTUF8rg8YrEiqcvY1HLey0cgg2S
5vqFriVvRkQBcthtQJXUDDkrVw+k5VkWFQhe742h1S/TwZluwXLO6Ty88Cxo/IG3chDDDFpXd4dC
CMrTjbIXFmyJNGtHOkvH3H99yT07oR1fSDwB6C4CsBz8FA+Pp2yw4lCyrUDe99QMNT+oNMhzJcAL
IoLlKH+XRhtKewvr+P3URLWzhfovwhDUqJKci6mR1dRTA2f8NFnjND+qQ5FZm0K2OsPDHnSw941a
yJknm1AMr9KgaX5YQWy2V2Ud9/YDuWgloy0WU6nUjChKtlPUS2+0hyc9o3qx2DTDpmM618yJFnW2
rC9qZa/nsXVHPIeuf1rFCytRUT6/PqEv7K6l2ZEtTF4IqrdaHGOTc4gksrLPSpm+bcWAFevSW6cd
AIobsWmyRDXPBOGnS4U7kcIyaNjiQbeuktot8mXjWOAbI6XqTrVjeEyzLs4sleWTH68U0GzaqJnG
pV1XXT1Zqip9kSLSsHfMsv+eGaLfsnC1+2IG15rGxvys4+t9qUyyfob7fnqCkJlCJCXRRoeCc+R4
jXaBBmUoYo0iolHdZM2kfOpSGP7DBIj5+ut7YSoZijowGAXtT2s6IxdOK4mSoQItG241lspVrHbW
5eujnF7ZRAQgE3SUcoCgA3b8QFaLZjU28Noe4LfxC2MwtvlY2Lej2oQf0tjMfjp4x29fH/T00VDk
RlUNDiudn1B/jwdFaTlrykLV9lRhHM9s0viT7UTGmwPqhQnFW0ISnjL62iFtqhJ9KrGO2mPqGN/g
zMtWtwfz1qytc9zf02UB7ALplEOSoJp/Hz9QPlpOJVEE3Tty9L2ZnfZS7qppO0TiXD3vhVMSNToI
09SnkCvkwDweKjIBmPVaM/bQ01MJT2Ma/JJNmiD8dKno+D36sT5UdB9hqqRcmdE8C78263IvO7Xd
bNR4rKbPcTw6KJX2+lLhGnU5uQitPj7UUxpO/tRI9U88n8P4vQVPJLxQkdjIN2YhxxEtSjaGz0qX
x44LZ6UOaH/KxHQu1Fkm7HiHs8Hpw0MjjjVAgn38lOizF8Fgl9q+EfGvsq01z9K7yyqgAUiNxePU
R5dT2uBpJp0JYV9YmksXDyACIclCCDse2MzEPIB6q3vNKc2bWZekx8xolDMb4JmHt3o+Ku1cAmiy
MM4arutRZGlmuzH2tETZHvi/cZfZZueHSdu+Vywh9jIqvrvJ6EpvnIbqgO1A7Jdme84n7nTlLrbF
3OkElZQjleV8+C3jIYnrYmQI7L2F7YQLWil5zViXoPdzunnrrl86/5bNyAW4qG0dD9WaZZgH1NL2
umTHGw1zC6oilEZeH+WFB4JSTM4IdIhhx5p7O81pVUl2ZhASgYHnRhzuenXGETti7bw+1Ok1ZC1V
fALXBRE9qUcj7pY6XSWMvRJakj+FXftgKmnvhY0N8qHYER2BozIl/qhl1Zn+r9N1ytiA5BzcrFag
qOPJHDK5imWVsZM4dvw51jKSHTX2X3/CFycTPwMab4HE0ao+HsXqMxxrRG/s47nqdiGmvTcRidgW
M/pzucDpjueBrIUIvlg1wBw7HqpupBFLVdnYT1Ay0Q7ljrh34lx8jli2fqpp+c+sSbovARhn6Iah
6ZxTMH3pYReDXlYNZYeT+0KP9ahn7Rj7ik6HD6MU9bdoLYafzdw4h1W+sP+5chHrY4HCxD7xKikb
HamKQDX3CPr01kUw95LlprXp0B1pJYnllU40fCpF3OQEr2PW72RHxPWt2Sg4TtUQsoozGd9L80/A
zC1GBk+culpQejpZKIA25l4PxQS2mOWUXaePlag3emkargiU78IJt0qZvVnoF648fZPQRhRgKJj5
x69+xvJkWBxq9oTOttfHcgAjPWx2cdN2Z57ypXe86K5whzL9dAEcDyUonAAPR9a+L0bVhdNk7qXW
RKMkDfT71/fOKU2Lx0K4hgVFBALasxqrHfBkr8PBYj21veTT+jY8JVmNSmMu5fP7QRHT5Fpzl+2n
IY1Hny7bIN22ZdvdiyQ3x52WqtE5pGQZ9PjiWVJ6Ai9QBCDENY+qL8JW1GVk7we50e/KPu9vR9hk
H19/9hdGIcdBwBE91MUiavVGzTis6CHpnL01dCOck0KU33rDnM4cwC+8zaWPgUYosmxe1op2ZJaR
1c1SbnOj5Cm0o2m6Hwxl2CqRqZ95oiXgWM0bx+AyZcTICCmv7kkr0Wer62V7n9lt/9AbUXANvY7y
rZXJrqwH3ac3zyBCNtCBaR+h2qmvTt5CKmsVTMvem1aQuVWb0dlrt+cM0V+awOcCxiKzyb28msCu
F1ro2KmzT/Oi2wR213lKaeUI8srn7K1eWBLPHWuQghZpsbXmqmGEVmjVmbMXYz35Q1tVHop352QG
XhplcVuAx8esoYV1vL+jphnHDvRnb7R4n7SI6/kJMM/Fm18OlSbkrheOLHWI1Vk5KlFBtSYND9yK
xq4oh86VteBcc8sLzwKZilXAeuP8WIdmJnrCyGwgCVUNWuZ1sZVeppyQ5zCxkyiGffos8kvZmOBs
bZBqJ4Ni5VjqHvTc7mZ/4tCaH5RUFOBi7SjZlx13beEnaDapXi1UmeZds4XZnY22Lt6jYq6O95hm
Qr4AGGgyj+Ac9+1FZkJKXINj7mssI7ri1njYOj52Tw7/TrtCusgCwKpb2x5KCB2yVVBXiQ0jf2gQ
Mjm0nC0xhrtmK7tONyDDhbrClH0vcexsbksLSQVXCcPsvujSbvo4FGjkp65qJrru8QiauK6aAE6Q
FkoxCgv4eTpuqhrJjyHFX/Q+Toy2vGjUUjU2OspGw/WIppXlygpI8dehkeMZzSplMq8lPVasfexk
ZX0ZY6QQ0IYyoCxVqJND0XQW8+TihtFXroREadr4IXxB/bvS4sXz9MaFZ0EtfgbYOfRO9bV6QgDU
QiZ73xEA+KaWh36bIyP/+ignZ90yCo09dMgtAco6FBOSpKi0RNl7u+ySg4ldkZv3oX6daeO4CYZM
fHl9vJOFvmjuG9S+AVbo91kf445eOyXfVfZJF5fbWkWyNmp0481PtfQbEmSCOwBtm6ujwaBpQ0Z4
Qt03odX4pZVUWzrSpGujGqVLQ63PdR2fziI55NLdDDta4dJd9t3vmVUiS53ZCG2P/5J+wP/OidwI
rvanMNCk0JU7DJ1fn8flCY7uKOAwSMuLbMFCxF2DU5Nw2irVekK4Js8t37Cq+kkfpqjamQXH7642
pNHYYrowmmeglme5v9XQtOXAaIXXvEDrq+sKNuHiSec4+1yM3XRXjU72I7WK9EtjDWm4tVK1+4bd
EJW8LB3DEYVHB3WVzgm6p6rNhXTpZFhHuZqZSY7PmrThDWpUnx8i0xbqjoSxmf041i2aKOuxrb5q
Vh4iJNclk+FVadPFmxK0p/G72CjbD05gmr8Ctbc+01yq9W48oVDoyjARH3tB6Xb7+sSfxM5UKk00
ZWjYX7KxtRBymLVUb2fUAJoqGe6bNOzuEmcwOHVMSfpuzvJDYff+hKz+j6bsxdfXRz+5xBfojmgO
pAeKNzHd8UJrIqhcaCo4eylJ493QNkpDxVgNU29q0/QMAHpyW9jEQCB2izD80gO9etHBoLWFaISz
d0JIjAPpkkvf6jdzzHW3kOpdUajvQ5vj//VnPDkiyAnptIaVA2+FFrBls/22mXqtoQUFYGqvqnm7
bQVdZnlIu8hbRwEIgfkAEkpab57MZGPlspHGyWGIy+7LIJWZi46x+un1UU7fF6PQLaFAtOBJ1sCu
Uc8YeqVFchC9lO6sXJFvinFOt4Bb5zKrkzOIlJ2BAAkACwDS1meQM4gcgTUgl8zBR8Icv45paHkB
zfht10dnzp/TB6O/dYG1uKFU5BZWo4VRMZZhVYWHZugrD+yAGnNWaXdK3r3ZjBDgA2Y20DgPBZ6k
Hq+HfBzRx8O94pCMJeWdusm3fYYezOtv6nTV8RTIJwJLgEOSLx6PIgHTlWpRcwc2QeYRcUSXZRI6
u9dHeWHallyJy4kKNkD1crr8trbryCqtdIhSpi3VQr8qneqbPdPI6yaiiGT/9dFOLgnKJdyxPJGF
OjC1jOPRjCAezHzgXpeNcHaNHE01p5Z+NFV/LSV9uYNLek5x8YUH5A6Eb47izHL3robsOJHMOW3T
AwT36jIwWopeUytl7K426M+chi+8M2epm3DRLz2Izwz432YzssZQl8MKuahShLcOstQfEz0vN6/P
4kujUHZVud8Xwaf1LPbqBBiV2fkBkVhEtUTrbHpnOveuXhplKbyiWMm2Ao0+fldRmCgFkgX5Qe3s
YEtnivkYRkby7a3PgoyUDkFqkSAHBF6NYgrsMLQhyA9mMKZYieCelrZIU74+yunFwSgGL4U2MYQs
1zt2tuRZLUVRHMpMm3c5/VwbZ0rnLVpS7aUuqaNboxx+3da5eY4Ac7rktUWJgAOJXGRp5TiexmBQ
KpjTUX4oFasf7tUmN5M7umLU8dCQRBYfJ7XqvptVYCRvlnh/9mLQ0E+hXgi2tXy031ajqDKhJIMo
D1lkDrZXVg4WdNjrvn2LUTenHERQxBtEm+h4nCyeAmu2w/IQ9Ci10CeQe0aO7JmTmdabD8VFbIH7
i5sLxdZ1lKkleQn3vC0PRTV3W3AR81AmbXkmojxFSBdNB5qjELkheoFhc/xEsUi0TpKy8tAn6XBh
pnq6jSwp2JGFxRt1qEw/z+ECg4zb3ojl1Ka3B/2u4Mw7czyf3qH067PVqWgvtYv16mFvZyCUVnmo
MNnZDXVhuvkQFRtNagJfSamgvb5RTjc949GtD2AI6H7Cfy/ryaiNMKkOQRknNGnVE27CxbmQ9aWn
Ip3lwl7EQE5KsIWa6RxfXXWgryf0Zs1JvMIJ6CZVg2qTz7K4eP2pXtiDNAhC5iZBgd64zoZIWuZm
aqzqwFbRPK4nbRNT2N46GfxGewZUgBwcPr4+6AtTSXywoJ1LxxP43fEa4twO0FdcdIkC1fECdDAN
TyWCtc+8shcmE1AL8Jr+LcyZ1kwLBa72aExyfSjbQv4Vm0V5n6dm8Ung7bdRq/jNrFSaxGjU4i6F
y4Qm3iousdVm4MS2qwPsXO1qUdPeqqNueommf3l9Bpdz4yivYyTOFZBIji8i1lW43zQ1lM+QJwOA
0TYizOreQyyMHqtaTZEwibNcfjAneradPmovm6Qqz3yCFxYOODKtarDQOEHXiJ7o1Lqf50QcOONK
bcN53agbTRm6/Moplaq+RNVAui9K2SjPZAPPncvHDw9rhtool8cSAq7F06MoTqADdcYhq7HQsLig
jAr9VHQPqvAK6c86vnQqOFE3Edrmza/KGmdrJw95Ij4U1kzznJuW5mz+UkxR1tfSqDnTrh3VWiyd
SXJx+fqrWi9C+jFYCryjhVqxpGjHi70bYFr3s5IdeqsQfj+nV6EUHAo9/EzZ+K2Z0jIY3BtQoiUb
PJFYVZWyU6w5KQ5RKRTMXrMe+1X5rekLo6DazCG1sJjIlVaPJLJKbfOibQ4YF5qeYUjOjqX2YDhV
6UGSaM/cOevFvgwHWY8UnsyC8twyw79d1pUOadO2J3GIK8natTp3TOb0yoa+sN4b7DHbiWmwN01j
hp461dGZU2R9WjE8XXkESYRH3ONrvZusrURL4NUeNAnbGS1Twq1k0mD3+jI5HYV9/CzywKnIkbw6
O0yB8q82h90BgRr7tqblLb8Y83o4FyE/V0R+3z0qXe4KYAhyCEDl5jpOMEUmFU7XDQeAIQx0VC0Z
7Z1wZvkKqdm52Gb2nHzVDalW3kcNWhOzT+cSyrGQAlpkkmy5EzUIhkp3b1aF8cek1+R5R3deMnp2
P6AuM/UIzdAo6iSJ26WmPe/CIDe/p5acf4wDsAk3b6IEk2U7dL5MyMDS1SBLD5opzOSNQREPC2xA
3gtXa7EcXBVStJSGxbEuxkPpSN/UXo92UZmYZ3b4SXfGMorNKYh6AEOxzY8XqFaHqp3H1QQm2yvK
phmNVndr+G6TP0sFgk/OOIKHSWPrINQbjmFxyDR2/y4xQltssbhO0GJpgBHdEVkbyafGpA1vTI0W
2wVWMtuWmi4oyirbq2p7AO6bq0Pv2ATbuWLdSXlHzf55Hf/Hj/E/w6eSLACefSH++7/4+kdZTTQ9
RO3qy/++jcHLRPmr/a/l1/71Y8e/9N/76qn40DZPT+3tY7X+yaNf5O//Pb7/2D4efbEp2rid3ndP
zXT/JLqsfR6ET7r85P/pN/94ev4rH6fq6R9//ig7ji7+Wkjv759/f+vy5z/+BED9bUsvf//vb949
5vze4TF77E5+/ulRtPyqpr+Di04h5xlfIvD584/h6a/vKO8oHTxnkgZIw9K6V5Q0Gv7jT/vdwkIC
5oBWpgEXkR6Jslu+o74DDAb6QMFNJ3DjB/7852MfvaB/v7A/CoSYy7hoBX/3KJYgr4T2AxRFBL7A
1CeAeK8ihF+W1nQDraP1sWEQbqTb1E6UGOXnamrdSsPBOoZr9tv8/P1Bfh94WXH/PomWgQ2GJgyE
NreYYayOPLkKJ4fG6ubGjubU7c3EpOVCLS6UUXqbKsHfQxH/UMlAppg76HiH9lmNOdRQNDdlQJNy
2vbmdjTM+MwD6ctxsnoilIKhoS7SukSdyyH/200VhyLsMGvobmwa8F25saOtkI3sAVvQ/qqN5WFr
pJmibtpmBOlTEyQVC3q4e1eubaNxx6mlI71SCs2f1brZSbMatJ6plFXpqrOl7muto5V50OX6axmn
tyy4rnOLdpoelH4Sn9O+Hn72cSR9tSQtc425dgw3HpP+rm+kEkBpjKb7JFfVB70b6q9tqFjXYTR+
N0Qiv8dJbfDVfuwg+QRyXbiBlo/fnFmR3gYaP7+MJWogMiczRiN7lXyrishVenDbm3Swuq0zlLkf
dOM5J6TjuOuvUdg+rC/+gyGwehdmIsOYGWxxY8zRp772te4OY5hqp5nBOUrwM2Vk9d7B99EZX8iJ
dIouK/239y66cIyNKhA3tLRv60n21DD360DbJvTVdD/CZFupBo51dKojOzQZzbbrW6IW2bVbtIga
gKTHVE4u47p8CiV9Ew02UMxeE6M7qHeGcFATmrxo0Hwj/2Tj19PVuTvMRD/ajdIc+vhKbr1K3Ady
4kbyNz3+nPRXovSywpMQPIgseROm6gYfIM9Ouq3UJ24y75SoQl3xswj2STm9x/AXq8ibhBhnTN5P
5lPQfprm5HqI7zmVtplyFWDFWiHsZU3eYG41O9yo/cA/Hy0t2yONcVF0903S+K+fEi9tKu4r5JuA
DUn0144+mL5g9yYUcVNGsbLjy61pF/I2SYunOC0nOEJKfGOG82Nel9LOmh3KlG0ffVTS9C4uKnlr
BJHk51FgXpdNPrh5ILvoz36h1rrt9Sdu7MbLwEv8vC+a94mQ40Mal6nnSPqH1lJmxAE0zVPEGHv2
oPzMKqO9TC2jv3bK3ro1dVEvFRbFb+gB+qClZnWZjvHAmyqmnVpU0Zlo4zlhOFlsoEmLBBm4vr2C
zaAUy1XSme2NIWzNp1ci3nIgTVdzNRueXmj9L2cYOcOtrHeRNdS+oJagXhaII7jh4JheH5i1GyuJ
4htwrjyJONFV5N7xUITovIDD5mIMBH+5S/ONrlM4f/2FPgdd6weg4RnvPpQWucZW4ZLURUbExLY3
OVLxXtKGtSdCx9y11aRvhD0Uu8ye0msi+9GtlO4zvarTGfDohasHesii6g4aDcS6yp+HQu/lVE27
G8mGBxU4UnKNxLuxs43gnMzZi0Nxty79MwSh6zuh0KO6FnPX3Th1gzKIPimbXE3lrxGFnnMz+9JY
NG2RmdE7uvBsj88hWWltYUB9vckqub3L7dz2wQW190PfDtdMhuam0Wx71tCkN5EiV5taRREZYYwJ
HbsajmdXmlu1TQQN/rl6pkT5nCgdv3f6XrgaYQDz/ydNKKGF7otAZ+YmbAJ1I0BeXcOUI/gsorJR
+cB2zAptND5a7UtQx5pPd2lwYRTDsC2U2dyZ2TBfgD3i0jf3Mj6I0zmZ1tNQCIDvOWcg41z03I7n
Tw/CCLaaVt2UYwtWVDTlJkrH7Mqcm2JnTVF6maDkcaNQbH1T+sdtBYSCihrcJeIGulhXKXUdykpn
RUVxTcOKvbGmtPJDigtvSoeWUYjyiCoXqwYoHWvjpap3qr4eE/06l5txK+cxc28V0vb1DX5y84IK
IMpEykx4x5G92lxmKJtzNvXzdT4pO61qmotulkEjFKtG7+VvxcL/n3D8SaPFbxN/knB8eCSe/+Pi
KXsqHv/HH/9T/HgqBCnLH4/Fzz8+4u7YPhZ//Hz8w+uK6PH3vOT5z/6Vl0j6O1BmqGygv3Qswv9j
3f2VmEiK/o5ckTr4wso5zkwk6x0WCIuIKDw4SsoEPv/KTSRdfsepjgkVQT2b3HhLarK6KlisCDTT
cgjHfRFrAds63pA44IzYEUVXMlIj2VZY8CcyH8vCurhoCqXPH2D6VOX3MNXHKsBRSGv675rSqSVm
OVYUndPoXnGHTTzPF8RkeWhKpgtl6fjzQJPHjMopWjejoOkWNq5FgdcnVd5onqlNZfxD6oXdRtvS
yGG4uGI2HHGBHJQmIfmDTEshbUZzVk2kIhzr3AG7bKx/H7B05ugORX66Chccgl7N1acLnRwL2l7r
3LJN1HFGUbCraalsrYiWlRYJbpIFGFxR4gUklvrstUZm14cEfSxnS31Ost7D3LPlc5/r+FhdTnx8
NdGf44BD7pCrcDVrWq0VQGZXTWFk5bSZ5U4fbySaNEyxqeltgd7XmJhB6G6Hnkv9CT0xvb9MFSe2
bE/pk8C0URqQphktCYcuTV83J5F8zHFm/qz0CG32ftokMULKTW90wq0CZaKj9Hlz/V84Zz6WOf9b
IxpHSMj/FiH5fxD3WBb5f/wTXzg5hfwyj4v4B2fN/RPV2Cz+8ftZs/zu30eNab+jKEnhEJCD3I+y
+b+OGkt9t6g+GUu9i+o9P/AvEERx3tEouHByOE7AJpYm579REMV6t0Q68HDtBUVYjrV/fsq/wYe/
cKmXURDA8aPdQ0CigIwtqtwUw1XqCsvu+i2Jq6RMpb85GzZGS93hOukaedqWrTnO2zTNko8q0jV4
ayGtHu7mQCQ951Hb1C54KMI56HFBtJXSsLwSBrKRG2RT+12nEEh4cRfFjzNYG3k9Ssg/qzyocj/V
uzl3q0rvHoqEzU1YhpaLq7Yh/FyqqU2BjfpUAnZbjf0QF3R4ePJUYEjXt1o7uXFh66lLnaPOvcKa
ABzQAbPT2yLLcclt+sHpIOhaAcVKOi7DnSgTS/IQaNbukOY3PikmJrqe0gFdukpOX43XzMKqNkFp
9U9OZ1gu4oDF+BHKrZVfgMBro1+x0fu7Osq70A96UdWe5ETy98hxgp9JEWWdq0ct9p1YkLQfKEtl
5m2hiIr8VS6728Hpne4qaWd1cqeKcxIgeMzzbYeKnrUVw5BEbh6KKffQUFabbavYcX4HTtcOSFUs
B9skd3WzUayxd1yt6Eh9jTkcoK3PyaMyFmnhWia/6TV6MYoNbK9S8Uj4JRWPhxh8g7iui75FlAP3
UmDKFW7FONd7uW7n/d0iTjfsRDw0n0Vu9CTfnPRUsKXYrp2LuqrSj6ozpjqtME5+o8VRP7pBPOa3
gdXLj4NlJ3TrGdb3tAh14QbGlMreWHbDCB860RV36qZkn+lO+6mqnZQjrbLl2C1GgAUfxxjt+wxJ
ZnLFmMwPoWMMgztYAVmbYsKj3NZ1VCpuIs1orE4lrm5eU6nVvA212rDeJ5ZTSq5A2s/YIVpXa1c6
mojo7qUDlm8lfLfcrQ1F3Es4NaPTqBrBbWX0rerrVWM92RmOOHdLzee+Bc+3bxK9V82LqtPU1EdE
2K7BsLHSQV5mzMJtFlhWfo00njlcFhLVSA/mjTr4EvsCPbt2rEIva0OY4IlStzFneO3oW7meSMS7
3MC0BEJsFuwk9BdudTNPWo/+l5n3JoFQ7kaqF/k2pbA4exSy6LtR6Cih1ckafij5MC5dtFyCbihH
OHEVrVN/TdR2qn2UhnDOc9qoQk9PbWww97SfLztdCMSszUG2/MZEf81vlSKIPXpgagf4JS0/BMMc
RG5dSKEDg5ECpjtlIOlfO0OigUAxp6RwjTFFtko0ZCzCGKVPTdwPA3aJlvHJRnEN974hD1x8LwqL
N57DM1VyJJiU2LJczR7rH05ZY7qjY+TORZzEU836779Dx+0P0jiOsK/wkIpc8LH8V5OjkAm2oeIR
ANFf+TC0+dOEOkK3I4DANQPvjkBxAfOTnRIrONqBIOZelo1G6qVoa/1oaYtpvQGbspsqdCbHLZOa
bWOhCfQRez/jTtcC5G2nwlluVMvItxbUjcSbw8mqN6Kswss842l9pW3Vyu3ascv9skql2s9p3ih9
1WgcbSvh2lt5OYd06GIKTw3D0bMGsLGbxbT5X+yd2W7cSpZFf6XQz02D8/BKMjM1y5Y8vxC6HhgM
zjMZX9+Lur51pbTKCVejgW6gUYV6KEMKMRiMOHHO3uvUS+Fdd/pE62DNc3rq0UvgAqGcMi73CsWb
dWmmjh7DONS/lGYyPlSd7aqdMwvsCL5d2DaeQzUahyXz5DtbyqqPzMox6EubeM2NO4us2umpM37g
1mH1tO0mRoo6c11wQoCJaeJsYumGM2EPbRNtgDNhxisg+5Gm6R9pIuxrfcidGeW3aWnsm3lA29TF
1al11WRN9/YUmPXeH61cnshCbNfxv+O17cRBRkLMRgoc4Dq8kOcnjmulg1LOMO8S1Ri7BEhGaHTl
KeHKURD95zDEweS+EbwToh5lBcxOFyM403m3UGQdiDw7zY30gY9hHJW8FlLvIteUyec5F/QsVJU/
xvagmv2TuODHifuv0/3bn0HSB80AFXvOeTptPH9a0Vvt3LpWu3Pr0rjwRzl9chrZv2uzyiao+GcI
8sJQ27Xg+cTilOS+sBny8dAcOxeqKgFEW2TNrqjHrIwmZCD9jlIDbxktvm9ckasLgliUZiuIOflP
1Ms603f/UyHj7fQN02T37R+Uwvp/cOB9fQBSVB3HkP8Lo0NyaE/ezU/h4ds6/3ZUF3v8iR9BIa1w
XlGMxmQKEAJH5pOgkKX6imQFQk7COzDZW6H6R2VM819tyTuEbptim4YF273wR1SoBa+QHnNtpZqO
Fl4HkfQbUeGj8fTJSkLeyU2X2j9/9Ob5so6/HVTVq3Ib/d403lh0/SPs2cvqzWpe1ublnJ5b+l2T
Xq2VFXLwlO5NU+56uVcXdhB2H4I8UuKqCC7G6lA3FynXnWQJ0+91XNJm+223n+u4Nbg/vvaWm7SP
xiJO7dtSRAuCS/f1NF4H8yFdd4t1xfkZmva5q8ijyChfQ+5yMnknuk96FpVN1B7qJRom/63mNvHQ
cuTKC6d6nWWfNeOTW90uOppbsFS3hXlbCWpTEGd999qge6YNzSdQ4WqfrelVkd4T1eCICdvbvr3g
in8iBXV0hcYcts0owTqvnFvAT2STWTfpXC9K/b7PnI/OlGYxymDvEqzVZ28BZDgEcd1q+/kD5XLn
2rPg+8l5bE79GUd7L38GVSH2JKg/7BVcO57vRlXV+43V2+o+F+Z7YzT8OzDK2WVtXTqZ/Ajj4sFt
7HelvmiR6XcHcu5Q/6xivcf9GavJePfkq3hhx3p+RWZWOAlYXht1bvt7jjVNNbFUulr+fN+xXe/H
Jgv2vbI/DtZ6KKV7sZluzimo/egp9z9wqf2/Vq13YOvBIQJXi0+TCWWKn7yRn/apiNOgYQ8mf3be
F6TQnt5iX/xdf+1gevAK0MSWGfqR8frntRbcxavNmExpEBIFTOMn11r91aYIhu2BeZGMs8Vl869r
rf5qQ82y6xAT+BtL4nc2MDbU52fh8TQcS52DtAclMtryfCwvhS1Dz/hWgu21AYhqogqN9Sb3YmL3
FVWPeteme73aUUKTzs4XkZPQ+S6E3G170QDqPT/zvuRuaOvngXvXtkjTb1RwIPVmF2ee+uCPV9L7
ijsjqlYjzIYvrf3GsK+S9C3cXpHGeFyMPDKch0zc+/mNNt54zUVrXvZolf0rW76e0ODxv5dacqky
LMkH36+iIrncanRmdkMVO/RWFanhxrMPKbxfPSd+PkuSuzl472S3tfYt76pwtG863J89fWUqeq0U
16V8TUbJNfZTcunUMHPeLk6YW5FJRlqemfSOmh/MqQ27mvA76SM53pXrvbDeKv1cyz8YoLrzc09c
J/1ZOZy76yU9WygOuPPebc5kcXCCK9dIQHC+p8cyvDNQbHV+u6wHN9vbzq0IaAK+k6QJmrNFXFjz
9Tq9pvrbJ7EQFwque70v+irUp73FYaBRez/zprNOfSRKPdOWi+2/9V7ZH8TyZszfNrMeUrIqy+vK
uens+7a/T4prKc40J5L5Tvi7rAqrNswpXkpalF902pnXhGZ+3Rh7szm04k+38m/tIy+nvf4Xhiyb
Y/uf0eRPO0H4IDoy60+//+0H/vzcHf0VsSuSBR8t4oax+mcSi3/ZDCdwQzZDDfECB86PcMV0XxHc
432h1rgFJBs2+8fHbjok2TeUKukrKkBsI7/1sW+H1t/RCk5PdJmcI6RYQQZBZzqKVhzNsaRXcBF2
hY8HQJbf61JmDxIA9FVJBjYsuP0frGlSe1Tl5VcbCD2tBhb7kIhAfTYF9hJ9TabQsmb7RN368Qg7
/uMI+8nUkfzjFnJUXEOjO2vakvHFNZRDSUqNwQXUj2HZovQpREKRPGh2O4mwH1AaqKZow7bJ4BHo
ibymVa347KyW/dpvmz/cLFjjxJ6t+2RVdGbJm9l+b9ADOoJvoX2yKI9kYdexsUddboOCoFGR995M
bQJ9b9IOq4caJ1ozrQtCcm9AXoY0CUB0Wd79qtgh+kTOUe/mGb03KKfZYSNr2tfTJyDqPPJjhd+g
8QMS10m87fP6HV1g6oSYghaLS/nqfl67IQhLTZf6idDlUUZ+PJEbeo74hQF+ukj5gyqkJnBjt964
M0oT24UZrVh7wxn90KAl1xMQ6MY4TMW0s/rPUF4PHi2CJ9RGerqvvfukA9K4R7EYBnI5b0nbjaND
2rzbZ30fJXkW+0YftrZ/ZtfabxGS/lyjfA6UONFL0qn3aBmoNqfbg+z56/Mpo2NUb3MmZKewOc/j
qT9HAf30aC2HU3YcTyGCpsFCV3Sxt1b2TnN4pVXyZiyvCq/8rLxZhUWbnVKmP3KXnr0ZlgLm/A10
gbEI6+DzoDK1ul427tDFVtWWu8Yu9au5XAe6xWX68uCY0vrGJ4wsNjDS+g09ZAH4dFIXX5q6LK8c
El5XBRzk16MNwjwshdCudGnKD7IFcC3WwopbzIgkgHC/QqJPTxkrHzFqxw/A3kZkjjMVdcbRA7Ct
KGdNkXyIYlrizpqHyMknESk1cHxIt953o+VGakq8vauPxT5bLb45vYGMZPjLudOLOXI0UVDlqmko
Yzb9GbWvnJYEjn/AnHfhuP2bshimCLWOjOmi4V0btTbfzsAIDly07ga1Vre5TKt4RCZy4tth436+
QSI+wJ+6FSBsyuHHWEVn0jAao32L5WR3nPvdeZv5kMFM+7tBFtb3UD89OTxeCOyJ8X4akQQPgT2h
PTTHo+Ve5FqNbooRqYO/XVuJK3GczTjXLuqyt3a/HuzIncWy5/mQyIMFw4ZCgfLoAKhzADG93bUx
OAIysM6wb8jeR5WdaTFCEB9xWlmH9Wv9zPVzO86W77/+Ax438WcLCOw+2xJPS6O2gNYCz7+AMdE6
suhpG5OzTDGFlfZFMZbJeeGpJEp6h4BnNdvdWHVeOLZtENVWy07jeA1c826K8mXyzhEjcQn0hn1g
DW/VlKM+lSIglzvosSlsCBt5JUKrLAnvfDHz21wrDvq2j9JCd96WyxvbR18+zIb2mmbKbSioUe5m
oGEQnDT/7SS4kBdJk+882ZWhCthDHbSRZTgMfv3OyAoS9+wdgoQRKWkE48tQ1O8z0Y4XiDHhFni8
uiVXy5+Y1t8Ko/5lafBZAfH/3HWMDM2/jrmitenG/mnItUlT/gy5kE6jcKYqiKUFtuYT7bRlviJ/
AFWQ0iFYuEfM8o+Qy3JePQp9cSjyTeAR57P8EXJtv4/oYys4EpNxR7N/J+Q63vLBVm8JKsqTxDVI
a47FLnVgT0afZCqirVLXhUUwtwZEi7weo8kvxvvOmaY3Wt4ZV0FjJ3/MnEoipKNs98ciKUyFXteb
Z15pN++kscxtNGj+8FA7bvORckc5hu1oeMOulUPTRbBARbWvzFzZ+yfT/cIudXRc8hRIs9j1mS+K
sPTpeP7Zdo1HN85OMyLHoPrWZZ0bar3kMqHsli8x3fWljFI5fvr9YbEfsx1jmENOclRyDZaG/k1F
YEQrda/ZTrg6qdDUy1u1qItmmq7nzu1PbMhHMfLjoz4d03z+qMsya1YzbGPqy7mRNE6YUHcN29Y8
4d8+Fmo+jsRsYsdCo8+6PdoL9S7zMq2RZpQRs3Pg1WY5UY3I6RAlq0l7O6wBSiyx4tqrx1aOoabT
3UyNa7dbshTAkVY7ZyS45ymcICRlYSOgn4ZzNubnRm0aD7pTwvlYLMLpMCkCrLBWb0Il2zQR8a/f
1ONn9vQg254GzRhMVCx/lOrN7aB7Uh43xso2q1qqSEpdFZFoyIpEc6KPMUguY9nZjqiMMKHv7rLz
SiLwWCtb9TFQjQf9ZHaKSzVPxnWSQIPedwaCb2Ludvom7JUvJl9diusaTuImLka7htNZNBqdTh4f
ERqU8WAj2Dyn1pTUIXA+psNvakqByTZL8zZfQTqrbpcwiahgsxGNzja1/TbL2Tbfbb6mbVg8voZZ
mwEo6n5ixJQrUj20GqsQ8SRK+9tK6zvqa2wd9QUsppr66TIubeyPtRYbSi3fURulMz25stFAq20T
TaohsL5DDFdaOJfIMAl9NGhCkwkUOGqsKVnixZltedULUGiRAuY8RGXf0RnFaiUEPpKDVO2HVJkG
Zkpb8F7XjWkFVDuV9yt18xaH1Q7ygDldzJVMIuANiwNI3aQ4V7bl8qFyvDrDKbyhWIJ0vCu6Ud3J
xnbeClmL9VogwOtf62kwUwBNivKOOKw+F8u0TntH9bP6mgKRMnamVmtf0gKl6pslL9s0dGYta3f+
1K93tV9vgnIXxFaEBC1JUWXS+jMsbNltYBu79NC0OwgNxrEzJvrs9sX5iBbaprKf5WgUdBO4QLas
5r6nu+LOQQaKlqGfUHKDoqR4OWvO/JbuNN2FqWdleeCnWCBF0pkqaodSUbJUTn/PrS1doj5Jze8i
WQIqO/ZkfasBlRkxXYUtok/aBT7gIZ3fN0aN0nhzzIYFtDM/pNpD6X0hiJeRRuO7eJmmtrsseWlL
RGBRrLtENHNyyFvy647fuW1Uj3X7sd+25ylrlzZyt00bkpR5Nj/u5NW2qVOYZ3/3t60e5Jhx1W/b
PwSY4f4/Swzk+YAIOFKBFuyatHF3CzlnI3QDQSrLJtfsx26vA6Sy3Dx4m8lSnYrwj8yzcBbwsFNm
wQzN/ZEPeouQn3zGM7U5Omml/BGmd1tBb/UlGfbS57JKrexqGTvOJNP83oxJnNAMNVade2VT6Y2S
dLpb1UqjxupE2MrZ/nxr4W/yN34R0leX4/Roo/x7YrLe44nNx4f3cwryzuOcOI/zs9GcDGh1TNu6
TeDjBvf/odd/IJZ4stf/lO86PKiHf+DDy5qn8dfjD/0dgLm8lh+5K66Ff2W4CaXQSkFA5H4N9e5Z
AGa8ovsrRT36ryDfxL3xdwBmvCJS2npAYcvcisLW7wRgjxzEJzcOIkDScdywoI1y3cco/HxBVz1N
LJMmJbHjFMN+GjWvupks9AdcLxPLI3GaWFURpU1w3psVFgj+L+qN3VlH1mmJDdFaadTnpnXdT2Z+
6bSBtu6NuURk4liqD8dlkbc92s59J6q0280LJw76FdjV9bhoGq1Y+vw8KbSF/a/KHHmoenRMtP40
0rPBHOkG71Uod4pV9fWfYdv/L9r/eLRZ/+sLw3n38DxDu5kN/lyurkW2lbrxlmFiK4FP8Ndyte1X
3AZoIr5xC7AFb2Lnv+4LwStYXGRg4R3CrjpK0ZLTpXcA0vw/f+x3lutxAmJTYVDY4a7gItEFQHO0
WpX0Vtma5q7Mxya5mHozuxSyN5KzxZ+s4LNT1413ZoID1k+x+48CX2sbGhUuYhOatG0NLI6GblWW
5Xai70BHyFirJHBOe6LqPOnUgZ5sIS/cJ44fkxQLmk0XhycFXjwfR0H2VPaGkxMlcIUu533fW19R
1S17VaTuBxRhzQ0MpfmEzPjFMZFkIwxAZ4Lk+PnzOVq+LDXmNPpMrdB88H1/I1+bftCQLN3kbXPn
dv6pviPb73yy+WwSBNItBqCzjcaB1+FozHHw9N4mF203qcjDZJDWbb4imQ9RThb3ZUea79cz+9KI
XHYpHrLneViHn484r8jkClGvsTO3OZ6eVl66njIR11nze13rT5G5Xxhvy2mSLmN3JYN1NF5fyN5X
BmjgzkovxZTj8RfiBtRChvbBPNWZ9YV3GDzCFiAmIlk6zpZ1PTT1bDHXWM/blLB7vTW04jorRy10
K+eMHof3v57OLSF29AJpvvZYnX3UER/dQNd1Sf1izdc4M913NOwNLhy1loffHwR+IekBKvRYt4/m
0NQWGhX0HTSAxEBB0s/1Ooaq9v3zX4/z8+yhg95KUFsSbvOOP18bbd60IEiMNU7nTg0Htyun7NZy
azPdjxpmjh1FDME9TPbl4py4IB6PzbZK8LYRVVF5b4Wo52ObpSyrVkADnaZVi6a0Gd4ZYtL3SW+0
YZpV6kLRj+0UieT49W2jYixgb95g41Tgn4+qcpV4IhUwSJcqKfEFJG4XCd9IT1FjfxqInYwNdJOF
bzDAY3H4oLmUhj2Heqon03AWonpjlnp7Avr80ijgfWHXAVpi9R9tYZ6v4YZwYAuWvrF+hmHX+xSA
oSBHv7dQcAdyE+BZtpz0NtDzaZtaSDmyTlTsjG7+dTON7XTHKG91txwvK06SiOLCcIr3diRE3Ioy
W3GSVNOWQ9AxpT4f1h+TIu1lDpPGPDQufCkSsNT4oaed9RqXeBnsEvpZ6NapZfLT4sTNx/vDl4SZ
aPtGng9sjyvw5LxfqZhZ6dUjzpFE7xo2fjXZu9SmM2A8rMbw+tfTfHzi0q8L7C4SDqIK1IjHdy2v
QhGMEkqPE79b3Z0N4CXZZFtru2DNrrXsd0trjOfQZ4PSBn1W2GqeP2ZZd7PeJpoepx2S3sKt67Mk
yOX+1091fCJsjRxRqCDaIyPEQEeT6dG0vId/7sf0R3MukeWur7u1UgcYLstOLJk6ceL9NIuMBy6M
mjFkFcy6R4tV6+x6XpTAyiqCfqe6YKGTupgzdLwDx8WJyOWnT5DRCA11Sm8Eaj81scWZVA4Z9sa4
9/T8vBvwYCqxdCf6sb30TBhgmUiw+5T9j/KtTSaFoynfw77deF8qva6/2FBF+7AgAxH/+n29PBYa
A745dGaPQKAnN/5h8UizwhuMJz0pdu3cZ9ckyDNkJ8t6YsG/OHmUn6jskvCkuPt8AaZerqSrmDwT
UN4lFaY+oltl/7u75PaK+KgAuxGVbwrPZykMs3cCQKm5H5feVL+dqkZelKmsTryil5b501GOnsUt
KUzRcJBRXFO7JPe2vl6tUcRKYOPJKXG++/VremwN9DQU2b4r8jFstttF4ycmZafZybR5LrEoDPO7
ppHZ/ZyiR8QHke8N6doh/2ru/bzXLzpLG2PSWxsoZJxjmTt7PZ3yE+Ctn7bN7S8iDgMnuS2dx2rj
k5Uj8sbz1pKV4/VTidDf6K5KWJ04dSrMQvr4VZ878/2vp2H7mn+aBaxe242LusqWbHianxrLStUL
cCKaM5lWqM+OApaplYfCG7X3qVXfpck4Xw/F4p39euAXPxPH5ujF/IVR+mibEV2yelrpeORjJ+uM
ZtZql0G/QjionzJqbvvwz8/491BH+7RfqSKbFc84inm5EsK4M0cY06JymtCwyjO/19V9m2nmvrbq
UwTPF79RyhJ0mkE4jSrp+QTXQW9RAuGldnImMR8o6wChvvp3Np2/RzlO6bXp6op58rxYWdNyaY9C
hlXgN5HT2N2JYObFB9q2bHaEra3g0QMVatZaIidenBlMh8rz6s9ePZ66KLy4LmlRwLlKI3sK7M+n
TSN5DP2TaVsct7oIkCtfTMmcfljghT7UhlNdcJ8HINHSVvnXC/PlkX3adtJaYlugz0cWwE7mEjRp
XMy5sYairY0zV8+0PU3oxMXS2l3supnaz1hXvvx66JemlpCXIJFPAmzS0cVFZTo1GG1iaCvz7lVl
1/S6XNITO99LX97TUY6mdvX6Wbd65SEMM+Se7JodtUaPFmkJxpv/3gMdHR1DGZSeTx0krrypP5et
TPb9MJ5Ksr90dFDStB8tCiTat39/sm96lY57CmATmtoqiGlVN0X9ZrIyKODKcHMcnlgiL87gkwGP
QjLd6nRnyEwvbt2i+FI5mOTzpMje9/No/RtfG+krAN4Uvokmjl4WzD57XGjaF09dZ33xumk97+bl
9zpC83lx8pBNoXSPXMfGfPZ8Btseakrq8E3ndrBEXHeTS7MJSrRr/u/R8X8MtfGZMRIT8D3ml5+8
rE7oqWhq6cdt5eMHLbX6K62JyzPakQ0nItmXPifS5VgO7K3icbwuqJGpjkuBFw+WbUR604L01Zz8
xGJ4eRSkEhvoETnT0Rr3g5xmzl1KKYni9h4fRnO10grp/Pe/JDgl/xzlaFcCU8I9RuMNrZ1kl08n
bZdZdflvjYJuinQiQvpjRH2b4JBdJvY+erZ5lHK35nC5PMltYzUdn8d0p6L5HKlDi0vx89WWTwkW
15Jn4aaMfRF4F3u7dSo788JHStKVUxdtFIi440JFbzrjKOfGiOFiBk3YLdTAd8kGA3OSBNvpr9/P
z6NtSSCdy661CRGDoy1BOXY+5slWC0VjYUaio1oOmtu1iiu6PvXVieTrz4sOighJe4pEiAN4Vc+n
0DAzf9V1DMdaVxp7QqkOOrZ/ir/xwkMBV97CUXQqWwL9+Si9PyJiIe0Y03q2gHXsNVYXOl0Kz4wG
TPnvdUbdtgZ6gdPzkkcDQEZDu+fDTWVLSEEBPsYa6HwlwbXalHiW+VQ65vHvfr4AXYuoAokTVFby
WEexZ4M6fG0c38FYtObzH0nVuq23MzxNX8/zAHQHXtTetvIP9gqd/KBP1txFUwkxP4QuzF2CuwD/
ckfS28z2NZdzLN5GrlPTTXwQ4vybUZX7RPeEuUtwiRfRNBmddfjdNbcJKzegv05i/Ke7c9ohexpo
PBbTks/1kBhj74pGy26z/ZID3/71aMenLLAken+QTmI7tbfmcs/fDm9Mce9BUVhR8geHV2r5pxGT
PCY6fg4Bob/APvj1mMcLkDHB+21OrQ0qCBP9+ZhjD4ygqOwAtaEK/Mtmtiy0FL6lyZjOaeWpMsrx
V0Wdfqto0oSEbA45pKOt3AmyBVLAnJDQER6JCHxOnzp3Mk/ssj/P5Cb82nRKzCPl2qNhNL/qZD2I
JNZgA8jYLRrv21pil06dpPlMhy5j/s0zCsvnI9d0O+PJSRzrcMkEz+SKzYQPee7Omr6S5w1ssPDX
b2v7fHghT78srnP8ehiQG1OLffDoE+67ua+oAtW72Syq/KHQXa0983yCl7vMRPOyT1t9QVG0JuNH
IYsZhICZ3xYdzSvTycKPqAllZZiOgkqL01oM9zQKTR5UWYJh6LShDNkN648qT5EfGW+rtLbPgK0m
Pjb/xLJYlUFCox0icxez+2sC3QKvAZmX90K1ww7BkLyHfAiXwQxgbioDC8YlAqumuZwddNgLsZU4
W8eFQl1uYNaqvM5BOeVm5VtnGOeDlWT2OcxRcqkY5J0PUxp0aFvb9UYz22+NqWUYPeFvhV0ijK+l
pG3BbPTys7EGdOLrveL1rBkcq1rdibcWbum9B1gjTvhLws5HjWU76x/5UqUZrqp1uMdmgEcqmNbK
jBdZYXqaWg0WEgIbmcX080qbQ5rPbrrTVenD4oFIoYXYJWbSdbY6c+fSv2wHrSzDwvLQkWm2if53
UDclgJKd54xdBEOpMcO1a3Ur5PazXlvTWO9XWIQGop6khMKNtF7u7L7ww0xL+us13cgFQV7pn7xk
Wt5Lm4wISignyp1epx+WDMBeAoT6ZpsT6Azq9qIMxZjNWL44GKfUHM6kIN59PzQe+FnNcLaZqtLU
uxFynrHCzZoqYUOQidwnICskeHXheB8skDEODtpWfz/XtvdxRjVMa1XNCMoYq3n9UMgKZTKNG9Pv
BdyJSxRg6fhWM4oazU2H9rWm0lVTYkxDmqq5MB3E2MzfSuUJ43Wf8oOx1dGS2FuNILng1/YkJxWN
N0KxuCbd8oqV8pich8K4BhBrTjt09s1ZgoKr27Xgy5ET1egrzTIx3MtUL2GDGjU9lW9bNh2HTldO
pn+daB3f4ApqvQ+5JbSLzhxUthv9tPxgLvLOEGsdr/XYfwT04ZVhr8FuDcta0n4AioFdRMtUB18U
MIjXazMqhBiFMCLEa/n1rJnYnpFa25GtF9Ccux5JKLtZ484xSU8UZm2Vpai5qrncbMzZutLdXrqz
gyROuq1TT/vMM7Ahtrm9Nud2o0S5r2j9eJPWKtfh+S89JNK2b26GnsGAkiIEC9saAn4sXXPIo5pz
d72WTZZb5V3NNYZcy5Im+fLOGheD72huAMHQO8inhVkJqeSOA3KUe9OclbPzAtnIO9dRJV/2jNwT
2zLG6am+DVqpwagZei0bI6bDHKLFSfsxVoOPtjTIvRysVdX179vZb2Ev9oGWfq7gXGHxS6scH4VM
NdwA/tDfaujqNolhP/dBaKerLih5QguKMj2jZjJ5vZrioPZqP9S8YeIXo5NL9p7fS2/nbm0TY0RW
aOGyvA2QqSO62tt8q2M865Ws99VKcwp/4kvai6VQr9NA+VWcuFNFnWlZuWrBMne/Qi3pLXgd6NJi
lIaWsS/FgLzFb4HJhGCbQW5Y2Cia2Nc109+JPlfvtVSjr7pGMwW6QWQyNehav4jbrJGVCv2uahBw
6uatsyRzRk/0Vlvj2uhtN+yQF0GjpFd6DEYFm6WZetqFnxnp17Tj9IuR2Ck/VquEkFKzrLFsVXIO
Yq9L1B+zzHUramjk92lSIJoOtjQosmxdph5c3Ch2XNYpvBUFb1MPW7m1/hBGLj64ndYi+2znWdtR
4teyPeay5TCjXRSRnqFXDoelBpvTKb0dwtRq18t1UFMVdSlVqpAufPm0a/QeP0yTWqW5gCP3Fxln
7iK9c282Zveas50cLWsA4oWOQybfoIveVb5mawCnRhsxLwTeMse2vZgfRNoG2WGwskXhn0mAwqtq
Wr/riCXE+eQ3+bKfROpeBXnGkTU5jU7LDX8xXptts2L5h98k2GWF93008uCG0Mmyz0Q2Op9cOjXo
F9awuWKbRQbyzG6QXEZjXbGP1NCJvjVzNqmdXTrNp6KsXB5qXmuMv2uKVWzxjOGDCgYf1W2m8uZs
4Oh4g97V5ICo1QhxRRUWPM/EC5Jo4N52lVC3+arltUdfHmOmB5xsh94K0zbJmoNRr1YfFaPnfmGR
DSk60VY3doYyeIIGz38XYXLrbUh2diEPYuqsN5D7pbMXrVbqEX0Rlq81QKsx9GHBiXgEkjXsbbsS
Mq7SheYETelBNqBAFKyRbvYz5UZbEo/2rIbPFr/RRF+QFHOERswadqLrtU96Z1uf5yIjCzzBwvlI
h7IcgvbQ5/kBYlB51jteBy23XbYVVeJZCvXGxNzryBS+H41tv7WaTbtbz5lrLww622mj1oWgv89J
dJhh6WbjrW8UEHi9WiOXQeaur3f2Stcf7DHW4keVSBcr7rU1fzdkqtDjrrTynFN5bse9Y8/LHyph
s75xTTG+S1SegdDOxfzZprXJVT4Uuhna2SaSHqq0/KaN7I1RMwwieFO7s5KRn2lAiIy1L4twLOmG
HoGZFj6tKQXn26S1vMCgDGBNr1PuaYd6TUpshJVsqwNAJjrBjkz21t1z5RFnI230UC6FrsKOGvoX
x18s67L1aOQaNlXV0H7S8lVwIfQV72Q+Fz49Qjwto+Pooo1+qHL22aiYLKAUnZdaEg+AUd+IKclN
VOGaFhBCZGnAbSJw1rNurfV93UGQibxg7saPJu2YnPOpyQ0Zr/3smA8JmC1jp2yzz2/qSlGwD2sh
mhVP9DRXsUgLq32jWkflI+7IWsg/PDPL6q/0q3ET0o9eNhYHe3Yn1b9buOT06jNXJjrvxmhSbOAf
KKVnM9lPztAlYHsg64CbwjzRkXLJzcLpQpuJq8ed3qjW1aFvaXTdiAe1TNnXrBBm/tFDxr25UseS
fRIWI11symSZZbh4XV3tm9Jd131RZbSycoa8H0Na9A3NbWIW8sLiz3C3HV6qMOnt4hvb9ZDuvLZr
xqgRQiEdL8lCYUNtazPssll862VKu/LaXNp7vUTKhCkd2nFFoaHYC+qbWTiM/D8x3695XVLV4Uyd
eJ+hxb6XRlVDHHTd2aYM9muZdp9gIrUagIBGO1jtMM0HrRyGGpQWMWlYjk7u75Jymd8UcrDdy2XO
tY8TTLd+b6eeUceFwgSwm0sU0sG+lc4C+UtPh/vaKuWIor6Em15q/jjtCyXTCz1tjep8rJtFveu6
SfQxR0bjfyhqjb4kTe1lDxNSQIWRdODwU8Gkgn0+blDOeSQ5Gs1q9e+XYqjaiBl0mkiMS57s00WM
IrJMGqyHFoA9ufPNKbhL27W9MRtXOpdapk2XiGZcQOyjFJ+A51mfYFDV4q2kA2B7sIWSt2Lp2bDo
OzRcdOs8j+HGpcB1GhSSiJFa1yevWMwyMklXpHgfjFoy375d7XW7819Xa198N/Jy9XAE9KMeTrgw
iZwtfL2xLb3lrvCa6g82RPNtWRkrnkwz6YAQWlJ6IaILl3qrcueoqgbxfRNZ2IeSzr5fYQLWgAKE
T3YzadbmbMVGlOyQwRXfg5pjPyRPAzK+y4fp9WLnPj0DaiP5Jk134OrSuETu7arybwvg83lX08/z
Sp/wZ0ajZnIw10MBwaBOjO6iqgRRIX3rvWZfcCDswXsaRmwZ0pJhHliNvQM93c5hn+XTx1o5HxL1
X+ydx5LcSLKu3+XsQYMWWyRSVJaWFJswii6oQEDLp78fwO65ZHGsaVzea2czNtbNJhKZQLj/7r+Y
q50u48/OaDX7tlhv3Ha7lpzhuX/t6ooYWzHyNws53OL4l942fv8N5U4aMWvKrklR4QbStvHjnLpT
tneYimdYI0zpq0gds79I3F4h6ezrg1uQQM9x5BtqRyVs0X8P7YGdioaNfGzSINdL8aWXQ/0+w/V9
AgcliKlpjkKnT7EnrSfDOiIRIG+d8yBC2lP7qArNeR1zuXpEOw6UGVIXPnEmHorR1xH1INu98oV2
sWR+Eo3zZDwRgTldLXlT7Zpu9q/9BC8+4sqDl4D942VAi4A+XU1Ey+mj9lSlSvtY2Ll6HKteO6Rm
Yz815jjcD35hZtiWp58UejIw6IKcBdt+wOv6szVRtfjLOaG9P6aiSEKOLe89UTPjYxE4C4lry4DZ
XyF3qm7oqTS0EK5TPC0T4Rs91pQCjfmVOWDUNja82WGyYLoxYOG4o/NZhW2Z/T6tZXoy8Bf4gO3a
tNe6PNjZxPDhGTL514gzSA8BTwkn1AS3VebzY+tRDhFR2udxTruLhAF2OHX6FYL2S0/Zx86b5xCK
ahcqYeMhkjDpC1zU6floIG5vU/O9DsI+eeWUH8tyMj8uENMZAMrsRSmkoyHe097tkizDgYSNy2kW
6nnWXMVnR9OOxqi5FHZw1ljGvM5DW1+MQ/ohKOzkxtI1wg1snYSGFIPxSTra+0S36qu5cdQT4Znd
w6x1s3sYbCEBrKOpn2w5d3udR9FaButg5d7HAbQZLrN+wZapfN/0THUXqbK9iaoPcz8SxsCg6czW
VQ8+pnXmJQd7wogwaQNMVYrGPy1xFkfzWBJhBuH+UrbF8ur7mnXKa0lHnZtpFICil1H/5Fau9iCD
XJzMuNMu8b9NT2nFNAIfZBIKjSkm985p72xppE9p6hLbNPT5dTKRq85YYjrNXsVZNsx/9RA1DtQf
I3Qyt//AOArxep9jFee3+VeRx8u5ZOt4JZ3ys6L1AlhYXoiyyI7aYU4vx0Kln7W4KJ9g/ZpnHCHx
9RUMHLDuc/mOfV1CkCUNL6OjlDtha9IKHYZOhwxMH7a8Mhcwse6Jbggu7QHW6852SXRbFsUDrPLR
3Cfu4EYVI9uzrpR2hlx/JlhYXNhumV9iZvhik95+t/gGrsytXV06eqLzPC5T+d5NKu/Gc80HDgzv
ryKzqQ1ubN15uXjt7PZ9zz18Bn2UzQ5ryvLTJAMcHlEQu3snJzPOXIruLJe0OVn6eCdVb/HecKiG
cy0yyMauRTIYL55td+PHdEjRFS0A4KkXKZImCyBCXbKMBJsuiNAhOL8UPOWF+GBYZI+DoXwfNWLf
VsPONDs3CFESLSdZ1ZTsdCKgNyzTZmqOjd4O0472rX9IFL6wYFHjYYhLfdrz8R1iphRDhagXPf5g
di01DXPHun2YRoem1W+keemWzG1DzDKsD5VTlEuoxa75BUJ2cUjsoBWH3C7Rbi09SaxTHKg+ZDok
RejX8RhHNb9WRgRIXxHxLtFi8cJX/leDIzbn1XOdIzo1Ux7xDhBwtPKcdku0OYI8BNeuhe+iYiI7
Jgx7kkArgjDlGcKlhiA3+2AXCXNip8mMPCxI8a12aWX1xkWu/LHfLQ5fXqjNk0YlTgafDD89GcrI
raR3p4kUh+h6wWEyzH1r/qiRGJEgVHSFGUottt6XWmyUIasJPFAQh3UdOWbOeF3aNWEmmVEE35pS
a7+4XdfdSeT62LdqdhxHA6f2V4UBbB5R2wrr0DXEOND6l01MlIpntvvULe1nVWkcbVAq0zwaNb+h
MNFaVtc9U5SZvKExr7AewkkkamdZZ/usdQkjHMrUDQPoGB65EHnHo8Da7rM058xmEdl4VtiNHd6V
cdo5zMNGlTOGMmLfue9mW1x3ZNgmoWLnJMIpzcabwKkMjTM97pk3uXX17HUzY2O1tOK97eQT9baZ
0ziyacVe+yZH/FYWQ/W5zIe6uJgQ7UDzHoXpXWvWiplxSfGXnSpFCZmYIJAiNNVMS9nT+ffRLOr6
YzX43EMxMzQNBgZHISct354ZVzYyOKSW886cqqrG5y73rwcl/YelHoLmUGQCI6nMbeYp8iageORh
UqBfkCoZL/ANmvGQobCXO3xUsuxg9ANHZEqKCTpM5o3eMVC+i0RQNnpxLPVWO83C+UjArpnsHRnj
goR5rt9BR8YPZzfPzbCc6La7bk/C6vzi1pb4K8aKmAu4tXrw07RNrkyaOlRD66KGkY/0v1VsJod9
7HU4RC5xIh4wc/C9nWaaGEWUUD8L3IEtsexs0NazHASDbB7ADNTnx26yh+hVVqHGnLgOxzjHWs/u
7Ia3k5SJ/OCLYLheygY8FgzYdO0qv/DIZtEVTEqT+ZG/ayudhLi88HrzqfS1Pn7NMpJ69j35HO2F
wcztWs1x1T/qS2lXR41s2hWM1KvhgbL5Mg5+qo8VA5JyKCJcSyggujU4TpQulVvuJhWkOBGLUbv0
wCzfMvY3485bZqRSRpMpPZphh9zUuVoNloNM7eo0mW/NaeYA7PHSQOm0KFXvhe10N33iqTRKLKnx
RCaF8TT0XkxkYz8PGNQioshCWUHQ3dn4rs7h0IDIzrUizRMH2GSsOhf3Lbun+nTVZD93LIDy+6Zu
VX2dwetx7V1iSrnQvkmWwD7p2K/1jNHwHguHMg1FUZFoGBdVL9d5dj8/+53U5F5x1jGudb0cnMPi
+q7spU5jXMvJCuvAxJ2ji3t73AfuKMU1Sb+eETIVdWDbCDdoj6rKW7jrMOlNiFlVO/ZYE43LmpeO
i1F553Wco6GNGbW/K5Yir+4IJWqMa+y68XEJhq4ElRRNrzMat/L+6MK9BomONd+TsOLCu8DQWlVw
KugU3s9MB4eoH+kOD04JCY2EGjRD+suE7Y/jHAgT7KfLYPay6cwcc+ju2hYu7p4j3xwendYHV+17
zGz5JYuCbMFjmYqmfsqkYxc8Odo43ovZ0uPXptQL7ZzACavO/uRA7eNgqZtHjLpNiGkVrhtfysSq
3GSnkLb0GHOntuYcHRZD6qKly8V0SBlupULevLS+SRn5lUUYVMlglDu9YIlkhFPVj6W+65aymo1d
wb76Fdef6UvugNR2wLGJKZ0+t660z0MlJ3nBdKYLniXyQRikeYHnNS5QAblFJKXFtcakHJ1y6z7j
xm1Nt0urecFDKk1mP0aKwF6cejuZY1bDtgUOmAMnd/aEMubFB8bnOLxrid1qGGKTEEyvjae2k9+4
BaQq4sHsmhx0wzGa/FSaDIt2sVZrQEhnHIIUbDlPLn2eYtkUMrtupxZ5n5PVxyohQ2+ve43mnUch
NK0KrdmqcJWiBYyLl6Kexv7o1dNAt61RyrWH0UwTLUenXmrTM7zjLKkjcj+7Qts1c1DiRS6cMrjD
HnueL0UZpPGlC8jHELof7DyyWBSk7PcHIu+pbcGYnzTZdNUDyylhHhyVO8ONdM2SPXzQ15V/zgV8
2gXHeuWr26orvfqzwnHYf5ylXhcO5W7Squr7Vvh/RYr/w1r+h4XkL8paRIr1T5ra9Y9/Fyna/jsX
O5OVr7jZ164uWN9zVyz/HU5HWKRC3YFjvzKf/tEoeu9YriPE/edfwn74x0YueMeS3yFLC9mU67FR
/RONorsaU/64NV1juRwTqdCqaIPo9Taww2MYJAVRyBzKGtYmTdO6p1g5pbVbFLhNpPIkSgFUj72a
CX7FCCw54cSfJc9M5ahy+kTG171n1EX+xOqZOlyyZGbuy7di7mJaIyfU2xYhYNHpQXbwKGLxUR/b
KT4EVBj3DBm28Aheaq3EDfO2sepPhN7Z8wMBZcy5HC0L5DlTuWa/2LNsW84hJCvM7N3C8I8Jy6eP
+lQIFj95ry/0bRqlQWzne7+d9c127sfNWgMoGNSDfi0NfoNxNEOzWuHStVWPuForSbJVFTEtixvq
W7VptsoTrEUIC7nV19py+/I46GQhkxEwoMa6dnrPzu/pr6lmWEFQ2ea67ihz7KeA3REiv3E8O1s1
LLbKmGFuTmzuVjHHrXoG82w8pVtNHbb6auZ5f6N9r7p9TgW2tmrcrIW5lfOzzJ2Stcpasv1qYniy
grxI9bmlsNdd67u/lnp7LfqytTMfm5e1FzC2vkBsPUK99QuUzIFRhZMaBFluPUWMdIEGw9i6jTix
F21Pb1s/27UhsW5Z+5Fha03yrU2ptpZFbu1Lt7Uy1tbWzL0U077e2h1yJGh9htqjDfLWjmiMLTs/
OFujNG1NUxz3NFAYs3NpW8VWsseYXq93U9xW2YWz9l5NPGkk3mwtWWyt7Vn1vVXTWvGQbA0cLGGa
OX/t6wRhxOxOtnavLa0uuarpeB6SrSH01t5w8uf5pcBwH/OdXuuWUxYENJJNMRnozHD1anE8WZvN
uvc/xrqunaytFRVbWxpsLSqQiNaCDGVa13mYUOKo3KfjxB1lPLAmQremiHwwLvytAbZEtUxRbyyS
R2xrkse1X55H17u2tiY62Bpqa2uumXLjkqLGlo2JWSTyFruTdWO0duU9Z3ofGVuzDhFspQk5Rd0d
p62hj+21uW+3Rn/emn5YQk1xUa1YgKURsMBaEYKf9gwjnA04FCuGcDc4wYC/el4SB5AhNsAhh268
ybImEFjPyBz/xhWdADIAKkywAS1asgKYCqsJAWpeeWHFBnJIdfI/B0aMrEJsMKjcIFG+oiOdWpbt
xw00ye8AagNT2Qasxn5sB/a+K+AqvoOvFYcFGySzfMaju3aDav0G21juAOH6Fc0Jk31alDQOMKWe
7O5OpX33JV8xIGAUOKjrw3hd8ygwhhpzAGO1gUeH9eL7fIOUZGkCL1uvmj+6aQ3ojLUVgM6J697J
DZaOrvBYXS8Bi299g64kyABjWZcDadUGb90N6job7KUnAwJnGxwO7ApoPK0oOe1H2FvpBp61DUhb
QTypyDETzGVmG4XnifXmxJ6Ms/yrvWHyesPnqRgkjIgNt5dVSzDFvOF5PA7yG7mhfAlNVBxSDc7H
mnv3pd4mAvU6HPC2OYFPZs3lvE0PlnWQYAuPmcKwzRecDCe5yIJQXe7YQ6JoV+s4QprMQFPpdw/Y
IjCtiC2E30eQHFMMB14MS4h1uNELAktCQprqYYdwifmHg6dPEsl1LOJsExK1TUvMbXJib1MU2dk8
cxbLhAvTXyyQyDLszSy5VVSq1CxCLHiTlEl+8sw61LrwZMXk0sxuIK8PV/xc8X7u9PvcicfbxMui
OK/YHsg4f5hc+1Jm+BnnvnqQdpvezgUccV8jMTR5FLBtqAjmZTdXd2KsF6bOmr1z/eHOmlcHnvrs
5rAQQXiVXuw4/8tTQdcM3HaNaKzq+p4+7mw3Oh7ICwO8tkjj0GpfqHE5H0A8eMrPnvMZoxpcUPc6
H4JcxF3e9P23WJ+OeHy+IPq9EGkCCRad+RgL99YQ2NMEzhe2UU8AEHcHF5tfRJjVaXAXIjmM/HpZ
Ge55qx3hGX0p3fy5xVNsp/XduTZb+6/KmA4zSP26Q0Bxnqy2W6IegsgHO06n0E2GGU/5Nr4gZeOp
5m8wYJTGDDj9JN6JDC4TAyae91D0fX1KGoKF0DuGDRvxQrdh+VSccsQiDUVs3prz4B+stHAFy8c8
3oOWMNM3J/8+UK55WhaSU0Mj0aBP6J89lpmwFss8C9uyPsSpvBRjee7Yyu6sIQ3tdr6VaXEvu/xK
G+YO16XGyb/1jXOda0V2ucSYAHqKiuLWUx7xF0Fzmm4ynLCfioHZGV6x2smes+exSdU1P/sQ+gDM
K5GTFJNwFh19uD9ARBrlXLfvE3DycXAw3jwGOXbwSvNOmp0/14WUDAyovCz2GDFn/aVpC6b0BYlB
dn4tAmE/tmwOWBcUxr3Rmz5Qwrqfmhp3WLJOPzkm0yK/qP07oVFOFlefAVuUauidN50fNORVB0yT
Iof1zuMwVurV8TAKtf3SOOLNOR/mXnevO20qbzF//GZmsXVRayoqZ+BJOGs5i17HJEM4wRGhLY3b
1sRTlOmAXZx00t4f3WqUYT7pMixapUJmeOldFk9DzEslh5uyTryoSoqc6tpVMQSA8S6vAvBHkjw1
U/Jerzrt3qBV3SHqIuA+rd6LfhhCOcZfpew+MUanpVlpto9arJdPLjbFB1Hn1jfPEM+ZXizPEvJm
iNab/mVhZDdjeTba6YC7Lcwcdo27OpH5Ka6sT+jASFHt7W+9lu9cD0oHjew+DWLt0YO900eDdCNn
ZqNnZOKqMhFxTt3M5/foWdPyKq9H54b9I9s4a7pu4UyE0LiC7Oix2rvo7AC/bzznCBa5L5VaLuY1
6UaSshXCIDz4hifvejc2v5EF8EBo0IfZTF7TXsPjTxvnJ5OJ8ae4q6GgXCROxiA7dfDd4OZVZR7r
0m7VBdZTKHf2HKgm0vg2UVhF6XOl3+HIOuTXJqMun+Fil0/Oaw2/CaM0Ex9iKxpF3fEb9XbbPjQd
BiNns2jGwdrZyRDIVwEwhlyYi2bsmF6V5lJFU6lnSt3UJJGjnpCjN0DHyHP2gl8HH6iY7kt0z1MB
mSm2VH7DIqm3mE7XGG+dges9WltpFpDhQt9nX3ufJVZXP8JQ0aaPTlHE3rrGpY+yzu68oG45JgUx
VaypCs0w4Rq5hT7lVzEEaqXu8IWWfns35IGZZ59F3eDFFbViEK94XnlpEcJs4iO18MI+2Sguwzpp
m4UBomsw9Rtsdzr2VuU+ZAGWYUSY5hL7dThDbegOcJKxh8806zlDx/HBssxK3yszMfT3FcmA2t+e
Vf+Lav8H4PlvqPayHz+n3U+4dv0P/oNrbUu3IC2uXhAbev0Oa20X1018ANl8E6TibYEH/+Ba/Z3B
f+JivLO58qzs+H9wLUEvK9vfR0lPXghOfH+Ca7cb+RHXWhh9kIOEQwayR5jqwRuVwpx7PVs2OEsG
SBMvKOAKyEPnZMI1onQneR0HYe+/FzEJUL1qz2wFKvalDqT/XdO7RLlplV6T+ScaneCWKSZdSMVr
CrnflQKFbpqIs4m9R0rElSCYzw2mRoRFmlTImPrEmHZ0fbG47nM3BxowQVInVk/T1ybOZjh3Ql95
xTCurQiT5Om8snIoD4Nv3OO2EzOnhknLRAlyy45GcYBa1/c+RyacooowQQMmr44NMKymoYKp5NXq
gvZl0kKjavRrwsxc/yTmJL3qzLTAEAHj+iSqMPPRTyOStYS63jZDNKrSx0lHiW5P9Hx6qxO5IDuT
byRN02+WKAnrNHStG++QAaUfAV8OJR32w3DS2PpOjN7Su2QKxAumfjpLYVrhF9UxJQbprTB+EZPL
lLTWsHB3Rdx/C/pMc/YyVtID/GMCeIY8O5I15zbk5nC4iKgmYJUFsSeIGvOTualuYm0undAZfJOq
TQKjcUOqNkNYl2XkbiD95QTRxFiOoGQruVdJ0NOPx1Z3quy0E3ddU1v9frRY8Fmx56tTZpXV5VTX
yv7iQnNkqWd05qsCyYQSDugdLbNLZ8UXDM0vdR+FYcirtskG8Pa0zPzTocENsvItBa9mqr4mebeE
ujI9+4MTm+MJG8PaDc25unGs+TNbTrRTRcNc3OociFH2WchGvvdyxi871q24bcZ0WeA13dn3mTkS
OGjLDh6tke6NebrtZEC16sfFHSKhEy+3C7ByHcIph/h2zMrfOhdsXhk/MupdVA84SyOVQseEYO6N
WMAuk4BHZOmjKiZ5fkU+R1NHsRIGrl6M7N/cAf5pyU9UW3jjhhOGhqFSyj1B9KguoaF695VX2ugg
KwI1lMGKfv3mgFTT71QGb+Ua22f1MN5gnLVGz77Rr9rdLPRc5n0UwzcljDCzRH4n0tb3+aWzfAoz
Jv6Qq+h9UCGY7SfGO/p0aVVmHuzR/6+5ssg9YBHaSxNOULtf3c6NX4PJgXOqBeqkBbn9aCa5BGIX
DUw2L8vKy8RUbqQS9epm/rU1euVNyTt4gKxR4d/a9nkUky3xVzA72X1VLd2nghFBzfhE4UENn8by
dm1iiJfC0bS/5liU97Xty5vChfsbitqCfqq3/BU72SSMuSf0Y8e+yCG4JppkLfvD+X73/bf9MbjN
eCuiWL9GFwMA1HGuw3DyjTwJY2JvGBOzx2cgdR5KQgs/9LX7nCepSWaU7C4cPc53qknmfQ2qhfvT
eUgt+vbO00bjwh3S7lnQ2ke5HOZLH7PLg1d3+WHWzOE3P/l/+agkP+JRyBGPaYj1RqATDCqBFoGA
YWnM/j0ojxFCRkpm2esmK0O3PqC0Qa7Aq/Q79///9mYwnCV2g9Lnog568zUFQZP4xQz1O0YjfqFy
6BwGUxGIf3P15GuDcQNLGIvCtC0OmAGyxCvxll2C8sAmftnrefCXKGLtyp7NAhDom+cJlv9vPGI2
ge7P769PqeXLgVeA1Z3+5p3wMzUVpZv0kfQzKkkj26iPW/EIsYeysRCsvGvZiiTAvN7EREb0ezFY
WK96+QfChMbTkLr2BxNDK9pEU7tphNbuDX8oTi68rNPkyf4YKxOsk4jkbwuhP+q6/l+zPudZ+OF9
+2VLcFu8sTJc//j3bsoJ3nHM4keBuyU2epv1zfd2ajXU+7t9WtNlfMwymGyuvyay6f+0T4b7znUg
UXFKM+PHyOPP1gJv3y3kkKtoCwsekqsM2rKfxW9pB62/yFApGpq/Gmxis5gf4HnpmO9Ps3E34H7c
XQyDP9TX2N8FTJv7CSAG6QeVgVY1FqtwhoevlSagY+taJW4ysxxEWBfkFG/d/kqMNAImb5gpfPXb
jkbfiocKC6XAz6H15AV2/kg1nUdNDcOLPteJA1GkzObQa0xlR3ZQcaK7eq3fdxjGflAkbEIST/x1
lMAbMYUQDAg+sVHo5ycsTTCmzpYyAVS2zfSxgDnbRObUQP/PAw8NUFrXjXFwHM2V+64zyv5glplz
xhkmE8eixpkekmm1LHiyNCtxaW6NfB9US0GFc2SaH9o8Ta2nAJLF5dTlTHCAWhn/f8pgEqTxHMyr
EbZDsF/bw+zCYcUObTyitDN58cTv5mNiPQ4GN7krZwzPaOqa3xi9bEX7x0NhLZA44SNH0A0Hv/w3
R5cUBsc1FjNgzKBSJ1xUQXxiLIrx5Arp3meyDCLhaEXUmYl3o7d65+5cmcK+M0bPP/EXq994Cb3Z
QRF9xjoLYh0mh3haYWr389OG/XdcJGOA/w6LixtDcydE4COFO5m6s4nC4PDDW/dfqtx/uR4+cp7N
Ram9pvVGToqT+SDNpeZ6U7scegxzPwq/7KKiK9uvhpk1fyiWZVSwbr7AQ/jXmeDRn++vr9rcx97I
j/DEnDAUisczRlfZTqRC/ubWOEB+gj3bpVZbG4qSzZfJCfGjH0XLft8FgvmRNqN+gVxSfk3H6rfe
0r9chuOHBST/a26ZVus3/IOTQjp22MPHqRfFGqIgXPnqA/NO7zeiTtNcUdoPDytuamtSKDFb2D9x
N/ab28nHyR7TBUPvTkDMD/bu5GgY+cajNZ8Hq0vrZ0houvNR2pqhYQhjpq+xykySzTMUYQJeaePY
E5blDolIeoJt6O00sjCEHEIGwceM4WcVxiYm8AqCUmUyOjeLUSCx02N1Yrmm/RWgSiuug9jShlM/
Le57e4Qdul+6ngco55BkGqxspm4hyi+0Ckvn4MQx+uNSfEwMu9Zwjw+WucDNCZpdB68K4tsBxoZ8
HC2NM6Ib2N9FmcT14kgmk7DvlUY01g7NiaszcGW+XEQL+urmkgrNDpKNaE+CfciscSD3WuBktDEw
Emdm7a9Nzi7OXWZgmiLg56CMomThB4O6uDEWSOVR5/aZKqAGAK8ueyyYeBKLItf3sW502WHw0koq
5izjLK4KIHO6d6BqyRsx6pX77BZiGHY+JBHnS4NiEZ8xs63qY+K3rbrUSyU+MM7U2ihYILR8mBBZ
f10yXd47eY7aKcThPe3uFta52UsRJFlzb811PzwRoFhlJz/Ny/R6yVU1hK1UhVx5yCOrF1IKTdRp
divm/kRi8VBDrp4yQk3T2c4eahMaebyzmiS9WXqlmVhfTv38heW24qN0xLrfDr0rgMGF3yQHruiX
TEKrFLlZajtf5lxK5IvxPIboJZ0BlUfWVt/QoOXky2Rd7PcnR5sDiyhr+CgOc9xG0561XgbeM7o0
tC5p2vvyUKZLYK8GgEX33CZ9aT8OCGynF2hMsdq3sT+hPCskdlOGr83DrawXFa+rllqKDzBiLfeM
IL3pCD6PDfWJ3wIZyynpRs+AlonO3vxsxr2ndUdG+kX9FVNTbxx3Mf0ajbkfpKgjY2tYgwVTw4y8
gQLaKZdtDpaTeRwxXxzUpbSED45r+nY+oWBhwc4KzTuiorPcY2WX0EGraV3TMAio/GM79L5O3phm
efuOz53tGrUQUFI37I1OTIjLj7PJMxktfT7GYd8Faor0EdUA9J1YiH2a90hls3Guup03NqI7+509
xHtZMS7Y24xCxtAVPjSuWcRXukIktZ8sJyW8i1sN9p3fGtC/R7uBYu9VNlu9CVKCJhTznJ4BZELA
lAVXfFIz8C8Nqhl6cJLAMncr+E9XkH0gHOi+McynxKycy6xLTXVE2BF8Sok9qQ7oBrw4gu+XVYe6
Tj33wi3qBEtvKLLMXw3MPMOOrdi6PvDVtZkPQXw7dCwinpJkMrVTafX6AAFYVzftQMwR51FV5oi6
CMW0B+53B6GJ4uJTZxixG31mFcv1bDeV1JD5BlbBR15cflw+ufS4zroKT9JiUTeTRkJAWEzspoIT
8XmkFiz2EjdEY2LAYMb1GQOL2iz6qFdSMkrx07qNNG+pCvuYjkoY8e+g4psagC+CDU50sNqk1GBq
8aaR4AjpFAQsdPQTzDgF6S4XhHFC38j3feUF1ctUaONyYTIQT4+6FpufOl6T4EqV9dBd1TmuJsda
Tbq/MzrUsIivUbI+/3upX1uHnwrIyqDx6TCwXrKxBH8DgYgHj5O0yRIYeMq+DSa9iNxejKG1GNpv
Su/bRC7b5FqWR0FcCz1N+JtiRTdZcTB4CZqRQR0suRSw50cEn2bpvMw4PDxUkMT4Z2Z8I3xN35cM
zZgAJtWfmTysH8RgDwuI8FdjS+vNTaNPb61upWeamIi4J0pN/MXmPJzCFF+Q4MpvhP07Y5Nfn4Y1
2tLRV2aS62+u6j92BBnTHVuz7TEy6nGOOsXpKqfyD21a1mcOn4yNreQRM/+WrTRMbHyrAe5yOa5u
rljbHocAmtu/PzS/3ouN6ynfHD0HPelbJ4m6pO+RRQqRJul0JOy2eTFqrff136+ydpk/PprW6uoN
VDMI2SEi8+2jabXmONVSZlFfS2/vBLW9cyppHIIyoEL48RRhmJB+f2v/CFX//xk7hr3ID9//L9j7
/nP3uflplbH++b/Bt/kO2A3iZWXgYze0+tz+Db71d2vOHhbKOLg6vNg8Kv8XjBNnDxgHTZF/wXv/
HzBu2u/wUF/xxd/Uvj/aZbx5Gi0WIuuVsdphHMd13qAHz+YUNSrRRm1T2deGV2TnVDfvf/gy7r4/
dj8O/n65CG+uEzC/4AXmxHg76u2BmxrJbE20ulKfHfSgp7qexZ8dTLgs8dev4yy8lhjcvQ2ozvxW
Kzm5mgjZuH45uelTApnikA4afZOuGad/v6lfpxjrcUTjyJLKxo6LX+jHM6m1U9GzEW5QRLKBETOy
tQnoB0eJsL/MmNMzhjc+lAbrd5mk7LF+fLe/3ygZNwYvt0MAz5vaWHbrmtfSubIc5FVWxwFxVs28
NztrwPlpwD3BsU4wPOeLzGnn35TmN0Vvu7rHpXEbtl0wlPXzfQ8z5I1CcvWAnU84jsgBmKu0uKV3
8W/GCb9eCn4014DwCHjnGfr5UikWrXLArCtCScvQQqePqoO22TnwmKN//zUZCvzyrSL8xrOIBxFu
GqaEP1+sAFu0bcqASUKyHHd12ReYVHrxI6RFV+1pBptPvh6zJE5ry0h3M3KiC+n0xSdZC0SdToLs
OkMVDO9/EC/4piZl1Mx5+sqy2gonpbwPU52XKNgm7OwZumemT9FsLJSzVQkSI6q4bT/MhFu8twcx
fNKMJH0SLiNYwlOX3tgJ0a3JlXAtBYFViensE3say4Mfs90ucHG7SnwnFTt3Ed0VSNNVod3XdgOF
QVteHIr6V7E0vb2HgS5b/qlJ1R4SM3idyjTQdm7dzllU1y1ZM4lyxaWXGRggDIF/HWRWjCK+CV46
jFFevTLmUe9lpb4xtKqNizFr8YjrOlk8p4lcJMG/amU79ctzujj+0+zM9nPSlCyhlHAnMLdnwoCN
qesfM0zqv0LrMdKocMbMoNctspvUHTW285mHjovoW8KiYkBLHzkERxCQLJypC62pw+xlgQAcOR0c
09CG6MtOA2r8ZyKgesZ9bqLXtPaudtkHoKpIVd38tXJV/JfuafX1kGd1f9SbOvlAhlf6pI9kR4VW
47hPS/d/2Duz5bqRLMv+Sls+N8IAx1xWXQ/AHXknzqT4AqMGYp4cM76+FqRIa4mKkiryOS0tMywj
xABxL+B+/Jy919YHKl6CsD8jVcGSRNtLPQ2Jgqk7meZ1a6thjqfKLYi1jaILVgP1Kq+E0XmGoihI
6aXDyZ8il7SLwZoVshD1dtiAUQlwC5UaDtqeMIfO1JUd+h/rrOn4ALzcTdzP2Auam1hdnAQqfgTk
bpmkG4rHHtU+spOO4Lw5eQw67OX4UtrAZT7B5IREMjyUVZUip8YpYB5SHbrARoOEQU51UY0X0YB/
WfcaFg41DsW8iyyjXIVBDTeVgXO6a6GkfwbbhZRpnOaWYBcto42PfHR8Q+xRPmZDMr02TG+eFFXO
JUO5GVUmKzPO0FGrrGfHrMXiyil7lIp2L544fGe+jqgz38Rla4FZkM6W2rn/2DmtfivVqlnF5dy/
tW2Dnm7QGgPJeKHeiE77LWLwfd+HFYwEdZZtOpQmYU/Osr5+11+CKoRSl/7qaqqZi0LIqScHK+1D
EQr8DWTjoTEE0LFSOgvizl1Vfxr0Q5Plfu2eTfc45pchqVeTfnKCe5o1oNY3Y5Ntvy5I/66l/oGG
87u1+ada6m6S8ev3tdTXP/+nLET8QcXCe0aCBj12hhT/rKUIamUdZOGmsv66XfCl/lMXgt9BY8Oy
+UnWQGtBgf+pCyH5ddGS0DilRF6ifty/pQtRvzZbvyu7qToMbBPIMZf8Jy737tFqOlOOSasg19KV
PPRnnRxSgHiq/mVB1fUeQXkC52vciPxVy4tG9Y0m6Ta6Q4zGJsOTWXlmhUjZD6wUOBMi93xcw7Lq
WuxLKmKzMuQXOCBdVYVvR5hmHYiIwWaU6TBXyP1b9Jdup8Rt4kdmD9FEV4PggaSHdMkmlCoKPXAE
ZEh7sRXZJMii+UO25SI1q+P1pLV18cnKC+Hgxvgm9tJat0X6pYHB6e5iux0RGThTO7bUG5aFUCwk
hz1/079JyFw4g0jZ9Xbc5Ujsmtvxm9iMnIIldFwKVGjuV0ma/k2fJloQGqcOeYt67Sha8DGhha+x
ZE9Cp7najUXSPtZZ3hV7qxhrsZ1aMtkXUR5DksztpVOjQ3XmwPFy2tIv4L+m+yyxmgt8ALa/AHjY
MIY7u9CiT41iPZaBfm5DolCZrh5F1m7hjQKe0b/AaripkbbFPn1H2q5dzdJWayq7j5tj0i1PCu1b
FOuNhBLayOMySlubJTra3FWO/FpPQWrwmcYYNpoUD1oSHjCKvo7DearolRbRIc0t6C925+O1nfYw
rYDjGZF9a7Xm0Q2BSgjniK2UBrABnSDd1I2FVyatHqe5PlVy6MVJycv6apDNZQaE068mxM+ePUQ3
A73pDVtDogM76q7GsTnPgTA3jW3g+4MZuzbGKX2ejXI8W5FpoHDRjmpLc4UHI7BpXKXm3cAv6Wld
+GjBuNtJXGU3ueh1r596KI5usAsHKbf5OIXrcVFb0xd5aBUwFH2CshEbQ7DtKySYdRtcZUj5+cFG
nNIxs9xdHOjqEVTZHWfjlZD5Y5UCbHIXXCEKZTP2rW6sat+Zq+gBA2N5ZVnSReNbOxFpjdFBdb9Y
thOuCtogOWwiDBDpII+DUvtMB3xdVQQyfwBo0xmHfmKuS1037ssQTtq6QlggUWsBeMXcjqM4r3ax
Cbtx0WPYdlBsejmeYxsrscu3j+K+JPxPrUgidVdRQry4jModst3bvoYbUcXtapjbYotQ7EHLhg3j
9hbyDmRGNv3KAytk+JSNPAvxAjPj7LM306oHNZtP3Smjs8LfnK6irJsPAZb2TdPxP3Zjm4FXov7v
lCBR9mrNqL8ICs+dUDHimaw+akW7EkUdf5TM9CufFvdnG8RC5cNEfG0aUz+2QzWu4PjqVzF8r4Nt
ca6z4gEoSjruqkCvgVl1gASddBaRPwVG5c3VIElRhWEz5/opoSb3rEQJTk1nuD7Wa3PFXbnXIg6N
fu0mmlXSKh9fUy37POgamKE2184EgmbFziiV6Vj2lbZNsmKkSo746bqo7NUwqHh8CLMVV8SGtmBn
rCj2ldwwwSO2e8z0w7ro0KZthJ40qFSLejvlPRSkuuiQW6FOYyaCb1Lv0bGGfXcc4Nbkl7xW3jSl
uzRR9UZsk0DZHyuwFKayvW/G3lnRP71P7aqiJzp7Uds+qDXwCLKdqqNqBle0OZ8nu8iUjyR1gHCx
HE865T7RVORHjorvVgsK/VPjtqWnDoVDt1S6J6L5zoiTYNJAD2SOUirXhhWhaqvOMeAIcj5Kr6sy
45L1EB5T7EusaJhc1R5vmaLybYYMSvxK195QMrmwUp3U0/v6ixzy4E1G9kvmKmskyz3G/pRsebVy
NtMYPAX9dKILrKBGRu8sCPH21MCt90mvnykp9RQBooHBrqny9LUMlOISFiAXNGy1K2kwdioSMBP9
Gem8FF6ZOghJbEXbKJ3Gk9WVjs9Z0vGqGIE+YzOOJiYYmHQ4aMl8aoxeX/M+8Y+sUX3S6GT74B4i
ZNtMng+MFjKWGlr0BITd2aQOOwBDmVAy7CKQ1yVrpHMiRgiNij+2Ms/MWNp9FZAOa1mRM+yqmiWD
uv9thILAmgPIuGHDCMsm9+PJvgv06IMZDM+2WdrHibNIUe9KGMVjX1dMdJrjHAT+lMz7zoU/AhpA
BaHU7Qt5NOf9SOZ1n9WXtIZ8BFyg9nXYjXNZP4ZSbQ8huBl/mSWv6eAfxobo5i7+xEpH0lIUmidm
TcatPhrhZ73/klXZGtUQn6DSNOl1zOLAjOfGbUHXaeO2DdKjbTM2UKv6Es8GeTy4gl/Mpr4FAHvM
Iv3Wcl6r1uyPoZqsUAzs5BxcOHmdVNiYO2WC1WiVdbYxoFV+JIT5Utnm1RBpp7zVrqYku0nFnpyk
zYjJsIbmGYKLRCs4ynIVqcMJiOQxnLTOLzTlYZrMs1Upl7qNcj8s5D4X4RcW3yHc25wRfWGCV0QO
uJFucnSUt0q76Uo2lSbbUBw89e4MFtRK8CFzynCr1PXsON0aeZzFK8IDP1Wsk2V1L/SPDkfgPjI8
mXzuUKiFWAmoDTYqqldVnoJY98fF5lmE9zFYB+loLEUtvmlMVo1G5yTeWS3q67tckU91t49FsuvY
qgGKrML5i2PhZ64y1PrKihztDU6oXV50Z2tm8XmZm9jvWFFsi73dsn3bOSOIOfHKXlNP+llOyYOS
qp4hKHQD2wCLMfmVaQNnNu6vGjHuWq3eWvanTJoXJ9avo7xcp6A2ISTwGBGOrXwwlWOuG0zXoAxS
EiAP691T3i2r4lOa2StMo6vMXQvjs1QF65SIrxGS8nmFV2NZMdiarbUMOM+jdXKU+ujSbPCCcMDl
AMW1vCHaFRW+wUBIbCJB/TG6l4pRc5MSJGBd1yBucImVHImjRJyKsgNOOtDnp1Nf3STw+1KPGnmx
hsjBRzQoV8v8e6cG+X7Wt+ZUeGOv42ptVlrF05JxFOYkfzV0GeaWAIeQY14GLGPYXTQku25VsQ2H
c3Mz14rYQw0srkrFjHfhRF3qdBtQqc2pTFre/aJ9xq+n75OFo+aRJVkAOghieSOG+DaXF5vw8F2f
o8Dv6vkinOagyf4g2rXUUQgLu2QcDZ+CJbJMb009Z8Kju/3OCvkGUruvXD9B5V8ab/aUXrvuuA/5
Edwd7gp5yV1IJeJPptnt0D4CQppgjabyIOFUQ7Kajo4a3dU6FEST/Y73b59l2xIUARLYoVrzX1os
xbNRDNEVPgCebiOAVCwtyp5EpV3hiOg1EtbetpOnMkSPVgwIjqdoHSGP1WsADnazN8zsXnDlQhIq
pljqlg7PoxGTbE8Dw5vF2WhvarE88Xq2qjp9Exe2z168WiDQQzkdtVid+H75YLAkJvvIVhJ2DIA/
zg6y4LSZw3YdUBxPsem7Aw9rPO4ysGFRBhtnpMSDoLSKgnxTKeqzjoMuHTVak9VdbpRnkqcGcK/6
Q6PKp+WnLJk94qq4ixPlBbTBye7bW0VT31qlfxjg0XqSksBzURC38HIRF7nKZR44EIOKrbNkk4/1
Sc20K0XPr+wY9BARGDi2xZ1mNA8jXjq9/NhkvF5MnD1GjAc1s3gCrBetGT+43fDBkfYp7NS1NRdA
fUZ3A5FhW8TVw1gGZ6Mzd10ZWhvmfzmHkcIEEKzqDwPpiT6h7cHadMyJnwUGZyLHUmj6+CYK2r2I
jbUdzb6qdBGZkZU1rfKQDkUyOxDOwg2HgtivmZST5PHS9rFEZzvWu0Bqq4qKnhHTGqn6umvrdatn
N2Fw5Rb6BycYDynPSjuG6zzATE5niV9WrK1MupukdK5CdA9KXoEhBooF7209QfqbHWuCUTU1u6JS
ccXqK9D6gCQRxbM6JnBwjcBaRc1b1BpX+FZWgDNf7Ua5dwP7Psx6GB+ah1QBvbs1fjTTA+4u1zMq
Wj1CA6sbuRcrIX8aAyXe1/mQuKoXzqZ5xTyeSNeR6towq52rC1YhnUqZaX8q0L6Zz+qgbhllr4UA
1j1UyOXLYWPb021sx3taMGeG8OBXOT1QqbDKrOumfMlSa027aTXAzRY2BMVFr2FmR3R2V9F8KdXK
Q6NOrOBab9/CUll3c3ETTz3ius4rS0nx165GPiOjuKg5kMcC3qNJZRwMVFWhejMLFN5mvzPY3dIQ
QHHarrASvtAAOymW8ti0F8h2d7UZnZqQw0r4OlBPrqAOb0LLOmEFXiXt8Fj2Ooy4jN1jTpX0vpoc
9gddzoDxwnPSLMbDWHmzdAA5eJZpxM1EjIbTwdJGM1vhgZ7gJ0519ikNXaM7BrZJmaemJSccqMYT
pyHdSZ7sLrVZCI2RWpy2UvAJ8x6dP/Qc43wLDyWjPVlUrrG18VNqSPQn9YvdJOKTNrThrYwKgxvX
Yus1qmT+4qpNbkDEavM3GcAp8WsSPk4AZN3pDjgBHCc1nKb6hJwt2ettxfABTUmR+sgwamBJKr4l
jjapduk5w0HtMhGT+ImlS7y1QStf0R0lVHmRk+m+HYSGgssraBSai/20HLXCcGDPyqMX6KpAqhqs
ple6OfWWr3YdwC83E4jdnaRRVD+vuzbc2Hpnr9UyGDe2JfFnpGZhRmvsUmfLgpmmz7TJOhGpL3rt
ou3uchVPGvo4OHyjAk1pXY/FOpIUydgADUA4Tr5AB0Cnlil/QqGBWuUyQGzGoP9Q8OFSXfVCRYOG
FeghJO6JpdvswrMZ9zTvOx07K9vfJJ+NvFs8FjILopXQu8bapH0cHmcHFP4qgOB85hcb7kOlq46D
UAgLTQiHucttm4cm7ov0Phmr9B4Nh/mA62R4U0wNVPWsSjfjcFeksY8wD6sCDBlOFsMIpcczMzNB
uWJkFHCiJA3Gm2EUzTTV7Tryw95ERGGzYNi+0XPc5KAsrdsAocq9k8xIVvKpp9mrVeagHGlNglYk
d9G0No1VDMzPYOGna30uRjjbVmwOHkmA+sUwqoy3v+vsiwOLiDZTVXYQ2hNH+LNmd6WfjmyWvuFM
2bKODyYc6lhL7rSW4SMlATBHKn7E417j9OFrDCrnUZPZFBKXl8bq3TCY8bLqGeoHmsOa6WP9pHMN
yf4T1NyMBzDN4aQjHCgUfxom/Av/7oa20/7z//uHMGlH/s8B9U9fmvb/eK9F+kNHdPmZbx1R+p4m
tEKHMSCz4m8z5G/TZd34A1atSnaeQ+bbkmn3/zui4o/FekMWI71SBCxLtP0/O6LaH8ghNRWZhUpj
dFGB/9d/fhr/I/xS/jnobd79/+8Hv9bXULkfGqKqbtBetTTaksxlnXcjPCvt9SqKHZRLbkoYkvHY
Aje5ruLRWHVVGu6seh68HvkZxNhsPjjzeA2KDcJ8rto+dnpbYlrjCAbQ5tiB1Ubq47C/pvp8DcZr
RK2U1ExmRmFsTYO+R6tOhx6X0waDeMuRsA68psULL1AGcoxNy3UHCBaDsWIvVKfDAl8h8K8uzY0e
tcp5mO1HhUnRWulJxmt7K3kLGNVcBIkLT6mCOr3sdOWG2ZW87oZYvbIJojiaPUworywmTLS0JKMn
LY+aF7taRRy05zWyLKaYp2As17bVXiVu/6VeDvVRZ9+GKkGtsTZ/hjBFOHne554+4N4x5IuIn8lz
vKNPe2SSvRdZTgVPlRnt01e6nyfUqtdmWbzCs3op5vqjlFTnolvjMDsMQXUs7XGDPvfaDq1rLSyu
cxJMPNJudkOg3XOwXSlWtbWC9WBfww24i2R1RyrIAuezz2RXrVkiGI1o64YokTQbrwfnOUGVqzNh
lDLbOqN7tJrx2MMmGYqugkWjvNToP71G5DdtE965E31mMCAv7Vjfmm3+ZDnzMUrtAwPSD2k5Pw1N
tg80WrBl84D2cI06baNXxQ3MLfaTAFoYvGgI5x+afD2MOg+JElwYcDMXpDIe1A+kUIX1F8ZUaLoT
PNnlLaL6ki0jPICe2MDCin0nFAdTo49kx84p0vK3Gg2Ql+EkV9wznfBd3TgXUXNFp1zN9pTsQidB
CGj6DO5WbXIB14W079KF5rqWwWueFp8Le14p7Y0ikksSpbgKKQ1TP9R2prjG77lS5GaeP/TF3kGc
SSaB6bXIH0g0v8tV8VqVYpeybCMS8GdDbl0327KlFksYw7OSKRupzJsmLB/M4L7UOYtkt5KAlLHD
tyySraL4SRRfx0q4VygtJCZ8dxBnnH/ntufUWzibunycm6eg6PaGlC+zHayq3NwZVbqmoj5N/Xxl
58ZLLMPrKEDWqGaXCZkjZgauhPVqVTP2wzCIh/2l6bWroOp3ZpX6NkyBceLp1Ght9s62FuLEaCU8
O6PG6DMCQvDKE3SYZbPRevVDKhjukvnB91TviiCovbwf3tjEb6A7wq2ky+dEsOxqjg1wNopnxMnC
o8F7MByw4FV71Af3CknmA+EDq6at/NE+NbpJ87KDf33rdv2TltgbYzg51BnmQVic0wd72oJXO3ZR
epDWI4JSyN8ZYF1QOxNsoELfirhdN0344kIBpDoPbqZsuLOXly9y3Hut39XdrVF/ySdwg8kG3ifh
UMlmbHvfLOkfOHtL1hvido56mWysyj2VGHS9dAd03R8wnJdxxAmjIBQGSWvGQVjPL6YinwHe7yYR
PNiFgj29OgJVoJmguDeogg+KddOHNR+D2JZuuBdDuB7mbZHL9VT0RAY0azN6mQzzummbZhUycqTm
eAzq/ox67slRjU+ak4RMl4b1XEiaXe2aE5oJIop7DrdtQ3aOXe2M8CpKN0a/lNJL8gcUPLrLdD0N
94FYtmvdhaOP9JjWVkxIBakFAFGyzah9nJxpO1rzKnTtzSy3NY+vBJpgp/2jUMOQVSF4i4BYIpoj
vAGgrpuk+04HLl6FwQGK/+cK7zYLesA8heOdKowrCWOZiNc7GqADVjKtX2MZin2QKu6TA7uFlb96
cYNIHo0oqU6yzWq/sdUDsqmLrszwlrBaG4OSHCaldy4dMGsa+nq0NeLkM1kdFywpR8tl7oUtJjkg
s7hZKiev1DQeDnuX86MexKzWazXxIS3mu9bMXruyPzdZFh3qSCrYdQp1Z6Zaf2wrooCsycjPBjvP
rZk34nqYdI2MjOcgWZtNkK1Qca6GBN5f/EDIRryqGjIdGgZsWycm89g9DW78mlEDemmVz7R68DCF
zY4RzE2b040Cbvyg5DN+6WqbpXl7KLZKSl8GSNme9JTEs0NaE40MzJUIhoObqe4O7SnSvrpc12H8
xJoPG2q6IxYLdXG8zdTyIBLnuY76h9IIFC+S9oOMaw5xfFmEiqBBqLtjXlzHgIs9EQccQkyNsNF8
vOpF+Zn21Ke50++p0/HdDrUfhOmOQKWLoQCN0jT1ubKq4LWSDLYAvXltzNsxXhX9itfc45RW+CU1
P7T8KqQ9xhCmLXhBhk4+yY5jmppLaLyatVbV5ImWY7tX9CTcA2E+JfMrfdTnAWQWgRSjTLZ57ixn
HJBXifJZTcUazyvhTcQ7g5RepaEOyKSdSaYws3NRTRQeHDat5fzcz89qp78p00Le1dzGa/GhsiGG
gWeNsmPWaByxtxwxTd9rc/CSDsENBMpzX7jPgzG8Dq64RpC10Y32czTua0jQ5UDzZRn+sSndD7VR
bBMQXivd7FW6tcC6RakSjlyixIkqKz9yQNO8JO045o+DzvKd3aGfHdny6aT3WXMGL0sYQGPWG/Dg
hEajqPWFmwWbMtO6U4vIaj1O7WNRw/HojQwPBSQNTtx2eIyj9BRb7N9gP6pnE3z/SjHq/ouhtPbG
KXgaxk5ayJtMB0ta3F7ZbfS5sDCkuOl8JDJ4EQ4RHw3GuN+jr0mPUWOlmIUndRvjX984smPY0LQQ
q2kGh53cwQ1h6KzxKUOC27RgOBmfjIwEjGY7WMU2w4nC0fG5Gj/UsXEMzUrxCTK71u0B/k6oXlFe
mKxTzj0yfJgtcj+yjIDH3smm9cqxlSR0qecw/Yhu1YJxEnZrYU5nZ6jvEG0AMFJoVKupcsMQPFzr
VX5PINLVRIaHEwVEG2J12VR6cVeP0XEuEo2Frc0Y78nqyjI754DRBOlUi/PgXDnNeCJ4JwPdt6ye
dcroNWldY1NqU3GT4xYgf+CqUs0bApKc/RBVz3gWQlhEu0ZNlNvZ0d0H1xYTsWJulajsaeiHAKIE
6zHjGx8AXW/R+TTbqNafGInZ675R3v5vXrq6pvQ6SG7dvlP6dj+piPUdpaW5q3QweOjjERIF/3Q6
CSk+4vtdkT4GpSh6MirOmfGfCsN/i0/+ISyE8//zcevDl/xL8cNRa/nz345apvGHidsZcKYDXPLb
gerbUcvQ/kBMxGFf/VOVws/8KT75DkKiCfgkpFoiC/hqbBN/52QFheedXlGAv2DKiKSYUx9S4UV0
+72KCaoHZGEG1qWrRMSnJNTv1+RHQI+qwtalh5FleCQSL6zJFDsKM8wB7tr5fLFnOwv3Fn30JctI
KPVW6EUNviCZ22oFpodOlZ0XOa6bHoJAHYXTU0qj64NTpjMj2yAtnxyiKk2vG4ZCq+iblIo9+F1Y
tg4NVX1pJATSMXoGHtKEI75y02niXxLh7nrQrBBlQ5jVkQ6bHeiF8pZmC0+FlkgEsoD3JsKoBc49
Ecy6lFg0FOAhZmEf8EOZEoWR0DuH5hwd4Wkrwykb4iICZqIK+pfZlBBkoc9Oc22SdmbswwktAziq
WTJxryYkmK9OqzocDCJLD6VXcC6I1pqtpEj27NQU/pSWpOtskwEN5THq2pYRfKDGdDzMoTNfg9J0
1HsKDXNUgavpRNN7sQlPPzokBGDmjyQV1f3LNDajfECYM2p+Jcec7hBWmRwFQpSKBOEDROTctydL
n85zxuj5xp0D92XM87Hac1bso9MYIwYgsQIkTiLZVRTY5JuQW0iEn3zz3YToJXDh5F8tOUHIyWcj
/zTrlIPDk8FqV8kw5zCmJQZrU2Db5YzkFLQlZf0bAfATHTtMhJ0wQD0S/POgDEFu1ds5iVq3X4V6
Tsq5R0wR+VbHrC6ZxnDWrYP0k+hB9HMySAp62iT3QAJLLEfGb2hvFHHH2lds59iW4OYVN30IIHy9
FraV0KfPmA+4gFwUxtdJdqizDgInli6Zn+xoUNmGCtt8xhsk9R3xclZ1RaifFu6aSEyBX84GjIHO
zW6GACFfa7j1DeABWmdWRO0NlNLSbth82n0r+mEBhHYPohrc51bNq48MMy9CVvaTGiZoTK1UN25K
XeafhBMiJzL0jvALoXbymclOLC9jYmTPlTqqd3VIq71gGPVhDkV4CkNhQ1GsOF36temWEj1VsRli
5U5fkDpoRbLDFGd0IozJbF8Gc6xusmgwXoQhkQAIOp5g9TtQ+lBP9Y0zMBFtFfbGfBDxgRRKZbO0
WvWiKvZBNKpkUjBqApxJjz833zg7lmu6oRyNZvW+z1qGip2wjla75AUZQt6GTnFL4ADz+swY35hA
ysM0lWKN2NnweTnStZGoXXpHbA4+TnAk2BFVUS9DyTTJrTVZp6rFUTrTwQi2QZJe1WZMeyGONZeY
PQhhzqZ3yWY4Z6o2JmvdAvD2zHOQDJ+FRWPIz+GDque+z7MadW+oWB/CpIGBnkwjSivmzCaVWTQH
xaqYobed5zFoZl9BJGhfXCoXC5nZQIuHfMboLdUtprtKYFW3vdW71+MYy48OaU22F+FKjXxnbEXL
vykuH1ziEywmcErPLyHbnofJzYtiLdVeU9cCnk4F2s5IxHUztFFL5qLGoVcNVfE8aBDl15qmUyiK
oTJIXiCS2CbaooyL1xxyorxKjaFMdlCdQm2dWTYzt3yOQr30RpdciSfdqp2Rk21fCl/vABof68qh
BRuMsplbQlRrK/tiD4VIro2qrqpNq5dSqru5ltN8R0HQKkA3a5EdZNHmfDoNbTxgj32PiuG7He5/
4c7QVTLrNXexdaOLxWH240bC7Eukpt0FTO0BHfiFnajlqqpk++lfuA5OPsdBd4Wt751xwBy0cbZ1
KA0zQ+CPVTRMHzUZ9d86xT+0IL9vOS62i+8ajqArFmMVuViu4dpwZt7ZMmZ4g5mFB3Tpaus7hOQx
B6OsuKWUhQMHf/80BbwUv7417f1mvFx1MSpobO8aOvp3us9sKFyHbyjwBNpJ6skRREVOEtmaNL1k
3RFpC9xIRxhX1m7NvKRCB1+phv34699j6aa+v3kbSAeWRIel0Xr3EROpa4O1RUMWFiENgSSEmJfS
LnUmuf/1ld5benQVoK/BHQsXD5v7PureYd2MSw1hSBsW7r05B9pmbibtN2nwP98PY/uFooDWE5vN
11Tm72qcAjtSjySC8xkZl37jiobYvSI4Ij+t/vZbQCcehhiOOReB23vz3wxCKTStIvBMGZQHZ9I+
R4MIf+Pi/Iv7QRqMxcQ2IEQI4x3ZILNMlSNcguJcCSh+QoNZVUu6yLVIybP9+3eE24pnUdiWTZ34
rkBkxmkR4gw0i4LhWVHhns1hGv/mOfirO6IOheLCM0Cb/90dVWatK7ExuB4hcuQ5MyZs00PaF8gq
i7Kpf4dl+ovHztLF4gVFzs1oi0L7+6LXmhBc8hLSOrEaACoS83agzNn61w/38kt//xoJCmoTzNiy
InIR453FFfS8Oxiks3sRsRmQEOgjWgvOUip9d1UW6ue/fTmOBUxiXA0iBca+H2/Kbh09xtxr05NW
4qeRo/1ByVxxkESCnPVpMg6/vt7PSySmQhptxAawGgM2+PF64Ux3CqcPjXUXGQOxJ69CMLa3AEuR
bFaAD8t/c8WfnxKuCFdoIZTAinrvRg1j8M3ocsi/E2W5me2ajgefA93DtP7b6z+XWhaNxc9I/MC7
p940igZg9UgSUjMiIEiHYQOzpru3ca5sQi2JH+xm0H9n6v2rG+Th5y3QdK6uvVt4pZWFrCB46/GK
91sFgf9aYAvcNBXH/V9/ez+/Ahok62XHVpmt8UX++O3R/CsCil7wPczFDjEufOrMpt/9+irvX4Fl
Q9NxU1oqf+FNeFcUkECMANKG9i2zPvqYylTZuhgW1u1EiiI4uWDzL1zPNizVcHgPWIB/vKsEFMbk
JEzrXDuZVpEh020XG9Nzz7KCn8oO8998jD+/BNQGDE5dC5s0y+TyjX63tcTdrMCwdR24Qxid4OxR
eoMkSu8NMQ7wKkhBWRKd0E3/+kb/8rqsKupyn4Zuv7vRduw1icuKLWDIjftsSbIpMpR/hTTbT5Om
9ndkL8nfXPTnZ0ZYIJDsJYWDsuB9XWDEhPwojesunVlmHE2m6h8FGYurX9/bz28B8xWwrfAQXNBw
4t290cjsYTAhT7IUFHbwYT6zBpXbxCV77F+4El8JDRcuBhHhx2+vT1RJF5ds2lLVGsZMNPQ8Y26M
nYnyJf3NxZZf+/vtgFrHFjRCcHGrVDzvHfujFcpOs/CJlUG2Fdls+Ytffwh1Onl69RvP689flWGJ
xUAE1UeHZP9uJUnskjRypQAfO/Sqr44BrWKzdH9zS18XpB/vabkMhleVMlk3l3iY7x9/cozHLCps
WrnBPASrzhoYnHWT6KaVpZSFi/ra4TNNejt6Zq4iUbCoOAS8BSpUbUgaHUxfBJEB6ScsVPs3D9Jf
fghLSaHyGdhfJRLf/3YmJ01CrLlru7JqHzCRupksIhB+/RD9/CouiDLkCdRGPJdfO2zfLQEAcIMI
CgpE9SZVjuU8ldehqqcrzWmqu8lu6+cYNMlvuIk/3xoe+MW/toAslvv78YMfFBum+Zw6XsPHuoWq
BLnazaLfrG7L8vzD1wuXg4uAQ+YNE1jif7wKiQVKqowNNNmpkJ/MGAO+F2cpnahY5HW9kjiDlHNU
J7lxNM0Y+MyvP9qfXhlN5z8OtZrBHmW/f7xsxNh5S7CoJ1FvHbtwpm1hSA29RgGr1yPxLF//+oo/
rT1cj1cUZzpFNO7td2tP5wbguVnmvdqOjOLBIFdo9tg7QmM/a8ng/mZ//Olr1CD0cvBxQcpx3ffc
BFFhzTOg4XlaS7iyG6BcI0j2b29Sy1VYUSniYad+5TZ+/x5k/83emfXGjbbp+a805iRHNLgvQDJA
yGJRVSpJpcWyrRNCkiXu+84g/30uyu5uVVktxUkGyAyCrz9327LE4vYuz3Pf143hC7itAjQ4SZq1
kkPq1xK1caRClhwUJOX3yocm9f6V/HUzKzEe0MjC5Kdx+GP2DlHnft2rSC8TC6dHLo1fI126zS3j
3AybGy3rH1SkGarR38C67j46+rL6PHx09WXZTXGIJSoOy6MXpG3ndpCmlPBxQatdgZwx0i7izklm
bdzrFWU0mK/xZdV0gyc0cnNCiBOdt+/vX4Sj+8v6UVKg3DFVsp9fFkKHL1AsAe23FILsYzI17LId
Woda+Oj8/lF0sCDL/nbxjh6da5oE01xGuAu1sZqcqApLHDOJ9MElXfYPr64oID12FdxJE7wBoYjH
xJ4olwcGooFcV9wK+BB93brHKxDVrpmT2HjS4ukocMrjvV9PAKPLtQ51obp7/1yPXtDlU1gyhWrW
lKwBeFMPryhhLKUZzhC6aO0KV8wfPfYjRR/ltUATuP29fSlHw84rspo0WCkzwS3399XYrlMoC/JR
b502oBmRcANwdpGqQbiLMZjx6v1ze1ktHl5ildYP7wwyPIUh72g6HWkX15FE8C6sNgGSuEQMI8yx
ujEGr8ft1W7hCFjyqpFqfbqpLD6Qi6LTFHAQpgAF1Nqaoeh29Ef0+1r0JWOl9mgGVoYckH6pFwSP
o18yyoRO54AfYQqlzljJtI3uplSuRTdOpNJa6740YzUg8iopECSIanz/cqb/vzP4L/JSw/rnzuAN
ObbNH/f59z+c++ixaP7YNCm/aw6ahcuP+NEsFAzpkyTrIG9Y5psH3ULBgAhkUjlj8ueNQGIp/9Uu
lKVPZJuwRMaLvrwqr5SZfImFLksikXF5GZl/C8J7uEBgdGd1wIux6EZpaFJPPnw/JmESfJKhMFsO
SXs7ZWDWpaEgBzldgrTb6JkwyPJWkYofz88/lmcPR4Gfx2UyWxbSC9ltGatevZczTssBc0qw5soR
6NMo9VXcjJVDrkf30UR2OIb/OJYmwUoDAcvF1o7GcC5lB8QSSmVqIj03CUtaN7o8f/DuL5/471f/
x1FY4RB4icmK8vbRUqtpVCPTkc6vddPI3LbJ6EH6UnLSxFqOBmRE9FH4OMK8uhmyzatHcP/jKP9c
7H45to7Ed6l2UOUzjKO7SDcymE1k2uuR2iaeF3WHcvCsELuI2lgkuTCdPqKTv3EDYUADpNKoymIH
OzpdRfPjthCBAJIiEzl+Lipc3nh2NAwZF++f3RtXlmQFg53XUsIE4HD4rFgWpggMw4IrEEu7l/1R
BPuZRxtfM5JToZnutEREMdynJ2mrWx9MzS/l0aP7yhvIC0dxc+mNHM3NOjlpHFsT3LLHFBuWxuxB
iSZxrg9NVGPQnUkHpOCTT92azrliy20vsHdY8H8QzgkSIEki0j64Jm9d/mV/zSejbKEdrzvR3od0
6hTBRRTKcF9hgod2ghon6qr1+5f/rSuwsCzYgi0kCwadw+svVfEQpWoUrikjF6fwtbWHsDDTu7yv
tM9VL/YrSx+ckmSgTZfshCqjU0kgmxtVmDPnvp0vE4n56IPVzEsV4ejGWGgoKAEjKAfTd/zQZyL6
hkZl6BoVMmzrFBoA3gvEuxGxjQh34C3dpLhfz5V+pvVZDoTsZb4/nVuFMmwHeRC+dDrFLXuSYJA2
MINwxeZltZM7eT3lCmrZNgtWDQqGXRTgC09GxQlDMjPBjhNZGuuDdu2PrfXRQu2I/L+8z+BolsI2
xXTqzsddlcQoQh0Pt+BiACe5sp+7U9JCsobwMrrPjl+E4jMVAR0AhzCidqd9PDrWwmaAk1EaZIeE
01nGwrmF2lRaX7KswfxWBUGIwEGZCvf9J0T59Q1l8oJFx/vJGMsK6PAJGdl9TMWo+S7Wp2LV1nFX
OSycAWJoqIBjEpyuGoDIBYNv3p3NsWruY5nCBt1fn2aYVPkZ2jWlVfj8IAHsIWkWQ2bKH7SyBdhh
pH2LYFQNrstiHvZRJYaXtR/4JB8Xo3GK5E3bYxxMSW0GTJzmJLwtIbF+16oeoU/yFo+gdhUBfwWf
0JDRjJbLsoc5nz8nkGYIDVOsx1ZtO4Lh6/iDIeTX+ccC1clETVgR6DuVaf71XKf0GtF0iuq7wHL7
z5T68AualfbB/PP2UUyKmeQh0bs6ugflHMa+YIm+awVmsxrk6akoCZF8/04vP+TwneNUAK8wFpL6
wIN6eCpCQUZipQ2+Kw06rK14Nr7WsoIzn5gdsmqMxfLPBmOqc/mDKe6NI9NoZzEgsQdmB3y0r4+b
1iI/p7HcXiNpxQ4nAAcDVJ2pbgheMj4PQR3eCiZG2vfP+GhJv7yLyxjD480KQlOoKxyech3qkRDG
CvkthUhbXxlNMoj6urmXmxg3rFVrwiqTUGgkEYFmpDWK8wkVgFJzulhGtzyaRonZQZy+x42/o9rb
INdl1LATYjtvfDkWTvvQUG5mAdGOrQNeuRKSPHvUU0G9UEpCgsYu8T+oC/36wv4YOIEdUSHi4Tw8
qbFUqqksRRgHpdUjmzeta1p4V03SMsAbY7em8XBuKnLoWcKY/G9dUl44ttMipXft6F4mswrFFfuc
WyRl57WQbxwAFbWTC6XhxUkFrxq6jV1OVCSFuGCGlbRkja5L2WeyTyhMbt6CFUdjgcp8pcrzaEPK
zE/KQtVdq0GYDIRIXsEjeAoU2A5dVt+nEekQLSH2H0xDL/f/6JXgbWCsVlSD9t1xnSIYR6kPe0Sc
FSKgq5nhxPZVKzoNITS00NJq2ZEpyG/Ih1JXqVZZmzGriz3m0eD2/Uf1zY9Cy1+mpkgQuHpcMx7z
VFFQzPGO1EnNhNzV932HBFrH9bgxgRFjvgfEUakBWfWkctnJZOwkpW6vPvggy4h2fE1YAlNS1bCC
/fJ4WdzNdGhCPkhV74C5bAjNEDcwcIkJo4UPKl8XnVQJdhPBpydK2VieFBd44SNk9e9/ljeedLQg
vMa0O5YWwdGwGCqynwks7BbTsvI5CBPzTOdNPW2kvCIeNjA8I5DukUFPp4LRVB80PN8YlJGKSoyW
7OEoEh8NHkXlt0ZccXQgzP4ZCedElmbqz7bOv8dmvH+q265++uPsvmz+WHf59/s2KvL/uhzqkfzF
OgrC9l8Pf4vR7+cnWRhtB79x85YLc9k91dPVU9OlfOuPHeDyN/9Xv/jH08tPuZnKp//2L48I49rl
pwV8rNd7alLCX934X2hx58Uf5N78l+aPZTP+y/f92IvjkZSYungzlj0LQGTGnb88kkxmlPeWpCfk
QsuI9Cc1btmJs6ohLgfNL/oJHqC/PZLoA1gPKyzVGM5U43eUvMZLMf7vt4b2Bo8pwTq0InFkiiij
DgfltB86QSYd2wHYsomjXVUr50FZPBSlDLCItNDcx+2l6J8739yiHNpCtjwrY96m5FRSKLLPovjN
KEF1CoQphcr4FCAmnLJgpzqs7/HGmRAgIWK28p3gS5OjRkVg9yp7w7hv7/tIdirRbpiX7LlpdrkG
9ScgU0ZWq3v2rbJ8El9b8QVUjLpcDao9lWvfdAl6L7ZWuaobTzO3xM5etOgcDQMTP4vl3RjanVep
bkZcReD6rSNL9tDZQrueYttuDOAIqAth2CBrd0UVHMbeSi5hZUTFlR+fRqBeybHzV4tGOUE44MnJ
OZwFS92k1+l1vIpX6YUfPFefFfEKk5Nog9vjVyWhWD7v0nW61r4IPohHO7vDtlReI2zIEvtGkByx
cCqIM9FTKF3l18CObqr0vBBu0QTamjmzqHFI7FUKh3wAuTyrYvigJmpYpxFGDyzI4rAihXdebdJx
R7LBid5dFoIXduuqg80n2WmeOg02RMlrVnkrO2PodF+nR+FOuJsexZd/iy//Xn4N79vnH7+G9/Jj
+yw//vm//jm+R7LtqY/9s/qoUSrE70B0nz6d983an9aWVyU7GfCaasF9gXChdIqtbNMSJi2Mg7WI
LkcuvmGpm41VRpf7a3qvKk6Ptyu5Aa1/NYqbpIV35NmSU2zC2QUFOASeVduDf5FkjqSth5AkXKyd
FzWr8fkCT4QiX/KzDMnjV/ZfWXFh1icGS6QZKS0MOH7JtXUouOOw+jY6JvacOrWVyZm3Fd/Nv5Pr
0Rlru7Ns66531Au7dvl75n2hulB5jDsvq0/iEjXuBaZDlnyuIpJE4BiGo4+g71fTnvMMwSPAG2hX
MN4GW72Z9iH5t2ur2WdQz/LtKJ/kp76yKk/CDn5LgzUlvQqEx6C5yPSdvEm7deDx7UV4O45Xo3JH
uWavi+tY+MqjGqjUXlXDAay0kgfqush1zalYj0KwCshVyRYGUb8hvxEycaSe1vhLlXEfdidK74kz
fphVJZDNqzg4i4lhqc7GUHQIj7edMvA0/0zxz8odSIlxDfaj3ZmXdxqaKUtasSiyYMlu2bIFBe+3
M8k3jbAnJMPJFr1dvYrFPTLd4Tm8ic7PVuuVmW7N53VFrhH+5fszwdYiG4WU5eSqM89rsIbgVXvV
ac5FN4T0PbuWsmMVkN4IF33o8hPlySV2s5ncEQDagu6Td0n27EdfzFBmseCqwm5wVEiGUFcaROtU
PT2ZBZYqEJopZ2BTQPS9mAXFlTELJ1Z4mkKglKIHSBjgrbY15tx2l2PkLpOdRWPZR9bMZ7Nat9yL
97SZSDKXb/HuVVdZ9ZyYKqo1J0tH16BLcDVTyA/LbiWCKTAZYC4wDsaNeJJ/j7C20YtycGYCh1gg
Sg7GNX5vfr/AY8BH447G9riBy0TtRnQk4y7xJyc0nizqACTSpNpJWm4m5TSz3CXp3QxuQumLamqc
qZeL6yS/zcVbMaUOdIrz6F6OkYSFEKEER563Q3qqLAg206WFbufrLt2L0w3yfLWkbLLrzowvA+Oh
ZBeX2SVoFv6ZFgDc8h/5RXfWnL38MX/24yvEofLfjFXkcQTIo3/+ozVO81ScRaPTDBsGxvl0/jIB
LQrsBFU4gtoVu148Q/tKPcfHJU0PPPZKhMvsAXAtsvFzbYI5LEPsdQN1FXW8UxWJI7Aj8T7ZqQhY
EF+ncGXUAmkvm6AU6Nfm+EY3Tdza7DwhfWPanLY+YKpyU2ufM9cns5mUImRd8UxQrebrXwGaNsjv
0WdzVXOkLQCEFj5PwLV5AIbOkVfQfGZLxgBKvGhteQVwtM5GcG6VX9NBX6erHFCHUQISs617fRc/
dNC4k8ZRAZ8U53pwWzA9+qha8xMaOYZhz+F6Pi/xhJNxMFMy+JrXKmGJsM56AcH16EYm7w6WAlOe
3SmR9y2ErAwLhFDdoyFx863GSxu1X1RtdEsVxlmrrWUD337hk3VdPgda6pRsPmXkDnFXADDFaCgT
RZk8MLF/i1OkggRZ2yqmkkgjlKUT91lbu34HOEWd7Hm+FAvk8kHvBGT8mKC8O1XaNLnuCml5urCY
SBpfKUK6yoraHYbnIdiZDbyBwWN1m9iRGK5jay8oXeaG2GNtVOcrdYouIy1XXQFm3UgwkFNbAmm6
DVQt6yIbryWMhVRV3URWXZFVL6sPxH3EodlDPxOu6XXCeIfP8zyJpR3UmwsjHW/hUH+Xc7x66kWY
378szX5rvfofLXVRlclVe28F6hUsPf+47h6+Rw1hbo/t61Xoz+/+ax1KfWbRpysverOfa1DtE0IC
ukQKuzc0U6/XoMonNJMwXzWUOkvphW3Gn2tQ+RP6EfY1AMwoXfy5/v7ZM3iP0UEn5GDXtqw/Gc2w
iFMLU4gMAflxUKcCVwugVLVEp/Kt2a4yXQWsG9cMNd2mJ3QKitluNqQvEBz2tcqqHhfmVBhnKKVU
ct+bUy3TT8gydkgluxAEfVv06jkag1NzSG4jDLRkT3/uR31kGjS2KX17yignUgLYL5cfJjHY1qp4
VahJCOwJmrqaad8zlKlZDyMDQKZuLiQKGitemuKJLuL4wUgS/ans+2bxMcnS5zG3Ok/Tqvxco/26
7U2jxYcvKZsxRMMId6y7bZNKsxU5He/EyYcXBWHOIdfNvIR0/5A090FSFhdBDT4Xp+5jKUZEpMQw
7Sk0ZdvAGvp1TvzOhSIZ4YkaN+j3SzRci3wWGoAC37xeUD7jlFwHolY8GmHRLqsHidAnUT1v407D
w6uQKFu/oIDCCvRXkpu44HPjS5UxDE5wR5xYZSrLzBQ0q0YJAQbtvg6MjRKPmU3uXOIZXX1d0gwC
ctiEj0SQuXXB36HTvE2yJri0snLTVlAKiDeDeNhTNU48q8/ctJg2Q0+jXwy3Eww/miikep0S5Lox
ldoByNu07aYgq8AXc5ryhW1q83kUVRRkWGzFfng7BT1/oTgPVaYbq27Zg5TNgxYY61zu9tz6b2M5
uwNZaZL5FaveerYqO1LzzQzggrWQYFwbmeUgb3MoeIFJg3OC6Yb05B2xvj3AyG6fV1P+rQTgzJqx
N4APSLjaHhtl1khpY4kqqWWzkeQ8uVUWr0+a++dZmWzqOa3XYy7ejaSDfF6Yd9C8xJPRj+OLKjlT
hGJL6+pJ7U9hKK552dZGTAlakOcED4N23WPw4QF+pAuc7lnbaCdNF23jXnMS+KTQrmjuwI0kEL2f
1olEBRDyLaW9VHBmA8oeHytZE2BdnmZpepH6Bj42mW1PU2m7sZazjaJOWK5E4JFG1dA3aoMLdZ6p
YSYhiDZr+IoY7WcR8z/1gEu5FST74r/452b8f3/o/jjrGqafHzWEBaT09/f9GG017ZNI8WfpH6J+
eU1GWr4iEkfDrt7Q6C1aNBZ/7vpl7ROhtAqaqxf11jK0/jniLl/ix5D4xWvNJ8Tj8xuj7lGrB+Ux
5XT08OwhgCJxsKWC9KoRLkCLw7weAkUnNkWZWIZMsQ+7UZlZ5coSqI84cQctvLZApQmzTl4yfiI8
oKA7oByutVmaTsaAfOhZ5CnTiAj8/cn6P2eY0/uPFkWpoLt/UXrY9/VD9/3gKeN7fwo8dOnTIiBX
oI0js2GW5lH5MaMLfInZVAHMRVVnqYdyc//0gxuf0NVhuwBdRbGT5+yvB4yUZbR2uFtQK/wsRv3G
A3ZUVUJUhvgEeTlpbYvn3FySnl8/YJ1c5iZ+z2mV9plxHY1ds20BuBTOYv99oMEgg6QmYm89iJAl
8tnMyA+Gs0FeMX2JjTxiqdXG2t9MAIy/YOprLGjoY5vbUSvOD4mMGBqlcscmYYSK/ep1fkPY8KKp
/rsmxqdncSMuCbokY3FFjrsvAgQZcSo0ihSdNt3DfpKvE12bRHsk+dMOyUi/pfzO3jD1QVZMmbzS
o249iYMc20s0wwbDNbtJgQpf4QyqxEzdCclSCJZckhSMcyp+lBGIePlK3DLQ1WpWhH3PMnpNWvLs
EnEKESTOhPzrDHJevKC5CHJTzM3pUo+xc/rMQBsAVynk1gwYjN0ibPWaSKQZ+/61WHoyx5eC8uBS
3kdIRDX58EZKnYp5Vi/GFSJm3ylbqg/dKGIPLcWPcvYWRcXxoRbFNc4ElpWMkYeHiopMlVra3Svg
ADXluVLcNoLPRtfqTdtofIMyTH757zbO/IctYr+ssVlcs15HUMt4sNR4/3l6+x9X7rV7deuu/ucf
X+D/PdXsL45TUd78kX/tMxB00WGzkIopGK64jX/tNZjxCEHhrVrcDEsl/M96t/KJzQrtI5wbqFGZ
n/4amEhJwa/IDgV/GhqjZRvyOwPTS/Pj76fszQ/+emSiUaHU4LglJ8h8za417SSAJ+ZGRTmfRG2k
2tHQh16h9WdaKlzGak/Mkb7qAnbMmgrLS4FyXXfQZWqNEIvENtDsd1ZznlRNemeao+/0AmT+DMuA
Dd1K9th7fFFqUEVRGhfQYdhNmPWkXohgcNw4mp9TLfimCkTOTtBBd0JKhmc+Tg45jVdwcbHyQq64
7HjDHaMv1A1BRkQvtEsw1ZCvBoRK+KSsiFpHX9TVVS2zeQlpD4IxjUZvAiNB0KyEAoGEDmQLLlzl
syYz1bXVAxWMw3KvRtRFNRMV+RzVN4Wq3Id1dJ5n+pUYQlvQxNpRyMFw+MvnBbAa0o9vWyu6BCe0
Qyp0FkayV2ugBrOk6cARmrBvNGVYmXGJNEsGVF4blqeKnewSOnMGKOcZ7AIcvwAmDvTEXdbNu2kW
F00JSuSsNzt7EMWnJkzvG18/D8KxoScAqlBRBbR0Y62tx3Zg6d6YG4hCHfyMKdjlJRUUqae81iSn
Sonqzs+t68RPN4UFm0sOZo942vGpbqpn5khC47RgEbdPm1aCkZUEzpDDxffHjZ+A3JBXuOdjTAq4
Bcm38o2LPEqfu6lG2V8SiaPndItloy4v9BlzX5dSPYtjMOwKDPwM0G/bbORJnOy0FtTzvKaijRi3
9lQuIQnVKhUacTwpGsm4HqQHI59iCPJNtJ2i8DokGosdUJ6RyNPW/YqWs90Vc/wliubPWUiacRRw
lUl9pi09FnvCWIpdWw/Dfl6gLL0wCNs5b741tEO9rOSJM9LHPleqNXZ+MoFk31W13tiyx4rZEo45
nclpZ0AB9IR+/NxA9yXtF5OBI5eLDgZ4MkihUk5PLCO7SOLmBmmVS5uOcjATVf0MRmINq82Bae5V
FifYkBTe5aHbl5EdBuWmoHNRT3cgl+ykqygW604D2KjNJa/G/NNn5SmtbCcXv/VsRq14dBHxuIIf
LMkCtk8BqYo1Xg6wC2bqGfVeDIkSXXCWWOzPl6zDVMdFqkA8187I/nB94vJsQZAuDOSwrC0CVzRo
9ve9V3/+vziHHPQ4/99oasosCP95+Lef0mh+er23Wf7+z2WnaXyiFENLEp3wz+LPn8tO0/okoyd+
EdfiLlpG8D9XnSbfhExh8TKwLpWWGtPPQpLEtobsK8RDFlrLxezxG2M7RzhYPwBMR8G22PXZReEA
PGq6dyTEACcQGw+QBOhLcxXl9Tao5vWry/HG6vB4mfJyGJZEiJ1eQlWVw2UKWUj4jOepoYApnBat
uE6nB1/5rozhfumJvn+wF3bD39MV7d3lpKiRoSV4oUocHS3hlCRfnhsPXP15gOkJo8bwFeNt7RgZ
1YxaLd0xEStbnaQVmVk0Z4Q7yc+AqUZnyLM2Y31FNkyy9oPmQbSsm7YRbj/4jMuF/eUz4ndGHMjF
J2fl8IpIA3jx0Robz7dYik4QmpVSwbfCCmAVp8J1KFU3lSSfAGC5Khf8+yyUFUz+ca/G1k6Ux00i
0NMoNVLWQ6IvETpmH9y0XzYky3XkGWPPjVKavvlyV1/teENVg+GiV42H8K6z/Wqy0dyt+ziMbRRT
W0EtvqrIo0wA+g550mcBdBxbITeeUh1RVJ22AP2/hXV1R0rV9RzkJ0XxogDyZff9y3msHXn5pEQk
AUdgFUU94vCTCmzsjNTgagZU/L0ymxo3iug4AHIhl8EyTmAQNHZSYxyeAQC+f/DlVh3fStgDLMDZ
IFIPPlIDiJ1ZknVeNixvIo8QTt4j4dv7hzh+TTHIgSBbnmdKtIjrjg4B4Iz4FUKWPGjspx3RBDQt
PKnQP6B3HBnJ+PnLcRYLIKVlBSXM0VOpt1I2xXnYML/UTwHbUWLRosglBBRoElEfXgKvdBVNkArn
KACGHtdX75+pzsB2cDWXj0CPA5crF5S82uXrrx46DXRVmiZC7SX0yHdJFA9unZU9STXTxExc1MI2
YNf7JSrpHvaoI74FiabikO5M0qGSMnT0LI2e+jJNStcyUIJrmTJu5omCDNSnDK8UWS537JPPfOIh
y4q6n5az1qK8DUMYxlCoSjbsMEKgllQsqdMvulLoPCUIRHrtxkWf0FWOZ/9zUbTQn2C2LAv0Ez7G
jnjNnoaVoK19aQxu1FZUndGMIWeqtPCxOF6YVIJdSKeirSUxIQ3wy+xGDHcEBKZwnYtNO4noLmTR
phpGH7JNhC+sTJK1SNocncDxQc1KrB9gSk2ffC69P1HkQXaVvrV2mhV+8GIdLf1/PBGauhAaXoya
x09ekXUm5Yim9gBzExMAOxm15AAerJiviAB2crJi2tCKvGokO3VVlmHnGbTzNiATRRL6tNuuU4aL
oVNwY/NkOxD2WYplEKFFlqfO1AdnTU+ESh0wIHPKwhcikSa7rIPKrispuAtiJAZR3EFasjTYZhV6
D9F8fv+xe+sFw0OJI1XlAUSsf/jUTYE4ajM4SwaQRvicBlF7FszNTdWlT+8f6HjcXx5vxHaLRZT/
s2s7PNAAzKYuurb2SjFNTvKKegyL81SY7E5k1KLX0gKZTL/FPAe/WZZYDo03YCkvIYTi9T48NJrY
WirbErR5VCRPMLTPQn2Uvvk4ND440vF0z5HYmqLEJlyTTtnxkfy50dqUyro358Ze64CBEaxGl6Xx
1FndR375/bcvKsWPpQwCUR8B2HJ3X40ZsDj9fEjE2hPZjKICMLaQqyD8oXz2S+lMTSSHnOMPTvKN
R4aDGiAkYXAtd/PwoELRxOkYDYQrBmxnLT3eqUM40XKGIv3+6b01LOuyzI1D0A0fSDkalomWMK0q
qWpPNhDKTsm9YsCZtrSOHJE6gHE4boaufa4w/IMATh7fP/ybJ7p4a/GF46s5fmT1yuwN9hu1VysN
PgHtTA/bdQMR5v3DvPHQYKRDf7no/nhMj07S6qDu+WR2e8Us92t5zm+jOgX4ViJmSqWbUqIH9f4R
f/XL4MnBF8WcrYMnwtd7eAslqarnsV5wmq2lfdGDlK1bsyEgitF3Sq+maQxJLdHLjT4EsmvKdfwN
0oA7tOQpavqAz3kq9Q8KqW/fbHociNgpIP5CXdM7oTTzIORmI45qDTRXlTndl9ZjjWzYNuYRK5HY
7VFONvYA9eWDVd+btwHcCV4lEbuhLh9eE8NXYqLIrMrDXHzVWoPnZ9NO1vPzSQ4eYqxrq/dvwnJb
X6+eGCt0pOUQQdjUsEk6eo0mIsIZMbXKS2drS6zDlyr+PcLcyxy2GHTYF7DVkkGFHZ5SoMddCjSj
8nAeqGvatSToCfW0xrX+NRCD00746MFafuIvJ/X3EX/BJ1lhPtb5xBGL0nexe/QXZV3Gqyzv7xut
lEe3NvKYsoaprYyhOSFBZ9fpybe+kc/Zk59YsYZw0Wju+0w+Cyoh4+8r40lsRE/vX/233m3gRxLt
EDBnCKAPL82EuFrM+67yYLfeGul4NijVuRaHP0rGPyTE+x9n/tr2+NFhjh6qpOtCXe968s+aSlwJ
LckL6ZjQ2B7CD0aRN5aPNFD+PqGjx4nMKSuaR04omufHSOmBjQsXaaffttlHLIA339SXeQ74wuI9
OZpQB4OgdzVtKi9WgFojwUlIsbTrRDpvTO1MNJc0hvREjNTCM7Tg6v0799Z7AzAL0hPNUvzrRyc6
jBERscBxvUzORRcaUv8A/b38+n92lKNBuWgjBIaszLyJRBhqBe4UpB9sOt5YEWEugcZsMfCzeTt6
NtDbVz5Sg9Kru/GsL4ZvFklcUhPvjdC/FsFvrzQLfP775/XmvUO4zZXjqHiOj8aEXO/kcaZSTEds
lDwhJyNunq5ylrWb0WDw86PYEfVGOonxahB5ot588AGWN+t4iGA+XyjUiszC82ifQ7afP8pjxv0r
pTuCQ78IIdVUPRnQoGSfxyr5ppbRc0tEr9smUoZqN1u9/xGsN95K9sowrZCkscU/xukUEY9XUuYI
dEAoenOdPkWzdNXnI75Ejbidnkw1RzPSy2qolW2WJYMHu5YARRWbBPvUFcWU5LKZ/NCTqnwbNHCC
C2Bu69FCG1fq46oak2STgmOt87B06mI+t7Q+WOO7vW7qkEDJYLidBJSt+aidjqOVeG3bFKtKipHN
KIT+SUovrtpB2KRVPn/toog9XUCcTS5gJsu4Y7owLwAkiSanjMkQ3sJoT0pyPYRputILdU/GwQZf
Y7gNLZqTcB4l7GjZWR6QVaKKEKTleUkODG7AkPZOmSjbsR53AXGiXhJWRM6SLYOOF4ptJiTiSqW2
oNr53LgkuqTrXqiu9WjChSrQ2fdn5SIcob80YGfdMBnybxLKSZu4tdMKp5PXzAIwL9Pc9YWW0vyk
oquXgFzx0pGv15AUS5QvGW91/pxpBtz4hDhpYseFOCU+xBpsqai1006SBIrD6u/P/DRv4U4CJBWZ
kI/edT/OFSsTp9Jrhzx25gE/UhiEl2IT7QMrvuK7PngJ31hqAHICG7gYo5e9wuHkA+tgFOKwKr28
syanxPRPNV8kLzPZYhKnTdvmH5ziLyUtVhu0qGVEejTbVNQmh4dU6zCdkkYvWGRW8qrSpsSl8BVf
Fzl5In0e3XcVX9T7xHJLS7vMsuypROzNR8vPArlUbb8M041kxfJKi8bpQmvz/EEVZGXdARyzYzPF
afD+a/qrWYzPTFOQSe1FA7PAJ17vbiayMybLCkqPhOgdHsVtNwrtds7CCxNDllOT5IDQjKaEVcnP
vWBeqzUxBu9/iDeGCiqqrBDwlzNivYhjXu2w1KFSjLYzCmYb2DdpS6ROqznhDI/s/QMtD9nRsAjC
cBkPoT2AhjqaU5WmLLuhGAvcI9kdmfBrNhwfrLDfWJyZDHhsNkyVDfHxCpdqRdXFdV94ySDfNkNN
UyvPb9MClWCEVHxZ/eiBcmmQ3/PByb011WFNXTSmkGsBfh3eyTyJU0sZRQB79KxIiCGV2r/Rmoxe
VE4wmDY5edx/gC9bnuhfLijmPm3ZTlAzWl7CV3cuMWsivVugfkkC8xx43HWlZS550NZa9YcPDvbW
pV3kWBRCFyrK8VaxA0ZUjKZFDI6m74W4Sxy1yxwg4KelUZwKqnGNiP06Jl3y/afmrQtL9wKBrS7B
LlOPnhptACIvqFLp9ZJNpdctZR+lY4F2vaxQZk0yQQFJ8uX9g77sSI8uLUXKRamGzIPK8/LSvL60
PRB2jYnN62cr2RCts5MktmuEwTwoybg4JCaM/2P2EOntCeWlVZ7g/5r0HhwhYvfEgCxNUTVbB8ME
0aBWyHlpQSO5ZKSsELY+qiptyIHk6UCgc5vr5GhJTX1N5MGDlbQ4yGbcMrP0WUk61DKSdT4bYD8b
wQptswjvS0WmERs3AbVG85Q6DfYfNLsrUFKhWzcVChGjloldtoRVH1XX718eeRmXfrk8lNLYRBJW
Cz358PJoeEdLQJKFNzYZiykDqbu8bMDKRrTrGdGvOpEeV/ridlpWB6EgV3fphJegSedrMcQRQG/X
NYpso81FTL+6ULkYlerEkfpNN+NsFQeRtS6I9f3gPX1jYoKegQUVqzARiMdwKNSlcArqkllCH2mm
8nnsLp+l1dCMyPxL7mpXmeYH784vbSvGVfos9ISAmKGCFI/2YoR/aHI9a4VXD2q77sYRQ19KBaJk
XqYEgi8mmrPMsRaWa5kS34xIiqEkzvGm+MpnxOIP49Dedj1iCHJHL+NSV7djlS74ckv4YCZ9Y1Za
FgmKQswQIAMUKod3t2zaoDI68pNEFMMIi2+U3G/tiMBgpxKDcfljPiZoK6QXPY2YKjsB5CF9MC/9
OuAsll06mFw0WlXHI+oYV6XkmwMt+Ck5TSfxXBTRXOCLakMS4CZrN0SLTAMlyfsP96/7B0QayPTw
TVGiYQ5ZRqRX775Wj5Hm91Hh/Rtz59UbuXLm/a+y2HseMBbJi73prFZqhZFGc0NoEjOLsRg+/fvj
eI+P1JLVnrPACwOGbUwqseIT/gEbDFBrhr8tI4DJY+vhSPC1DqI7dulicLpL7Co/HvvNW3w09NEr
UjWxEeV6xhPZjrsU6MUo6R+U6sQKnxjmuCTuKTOLXLxXsLZTl0XWUVxttqY8VW968+DPXzML9nCP
ck+I+fdfTGSo5yh1J0wkImn1Gc6Y8jwz7FNik++vF+DEuWUOpfhY6dacvA512kTSpwD13dp3kbCv
RBx9Vb5/6MI8WtDUOq/qamd23vrjBXt/cB58QP7Y4fjW0UNRZqolGQgZvNT2RWfdILrzfUzbDmbu
c9VWZ9hNZEuvvi9GeXZi7Dd55jy/L8Y+ingTTYujKGRsBIc2jp+tazF3akn6RoExirqv7OTz4Gn3
Q1NegCc7cVDeXKXz8OiW0bekwkrX42h5C3eYejgiW+V9jTDhrjH67KtrM0t2qNScGOxNrHM02FFN
BGEOjQTaLbY5GhUKCItQ3aqHZpvjkvfxvJ4a6mjbBjrNQ1LDYtvgAirBLoXcfoa6NSnK/52RZul3
0nRE5o5uGsvuykoYHJCude11KXCmo1U0kMpO4xU451MibO9+2Vw05USCtD8uCeazoxI97WI7+jVC
WSZ2FLXKYJDXYHa7AY/Rv/F9L8Y72iFun6rOzFm0OMT51ugvm7o6q7x2qZvt7u8MRXvBQmVi1gt9
vRmTkepwlgTF1ohBApSefeU3cgm0sSc8PNVMfxOTzpuRvgLFa50k93jdGs0sAt+fv2u0MeQU+Tqu
xVUHgbapprMkA4+gWZ8+/sC3r/KsoEFe+6uFDjr06ATYta7p+FOwePA75WhqqyaIvrZVvjYAlGl2
flFFKPui3b4uWvcuU/WJ5OqdV+PVD3A0xZ1d2r0+cN6rGNhNJnY2HQqcQm8//tD5n3kVW/5SCiGD
o2RN8+BXnv/i1cgqMYl4YHIbw4j2xOYVtJzu1NYEcPV2HIqEeFWj3G+jLnR0ezbtxLWdEsMKU/sS
x3pwa+OytCEiWGZNsW565K3GcujXozV+G8uE5i0lP7imMTyRQb9LteqnJ0s4VZ6ptq6X1GdtR30t
q8q7VDfFxp3q3Wg255W0LpPBvBlxgl8ksRjOlBEpnKkc3D9V1S86hZ4YMT4EWbP8RH2quRhl6G9b
yt2bsC5snFIh+hFpdUAg2hRf2y5gn9MsRx2gtNJ426jc+ylhpezqLHIupIp3qgBD31k5bsixs5IC
Tqrf63ujs7zVpKzzALHJjWr87jBhgNsrP92p2jC3hcvXY4X7vWxT+6oK7M8h9a3VQM+3cmose/NW
bT1b+wTPLrtgkb44mRjuWrLjJVa508K0wA4PYe0spjFwd6KUMF2drILwpnUrTWvl0qyS824C7lli
AOnneHO6WVfdRIiSbbvCDa5tO0deeabbpAKMhe2QNQmjhe4Pnz4O9Key6e574PALqzCv0Xg8Q3J1
BPE4ms6mbkoB3sB0nyLGhQVsNhe5a7UU/LTxckx1mAzpFNxE6DXDVE/qPc1yb1lxwvZRrQsgvhQP
+yhNf2iTVe2FOZZXek3o2WERNnZhvfaT1lmL0EwuPCeUmKZCctAjZ22LVj/ri/DC0Cx6P3nWn8U2
PrqFZdxZY/gc5H2ySPq72ED9LjZcDELLWi5bL/1W2Fl5pab6K2k2KrnCX1nUzxe+PbVby8qSda/L
XQ+2AAWAAfCsl46LGeizwwYDOnRi7FTpLX1kMZfCH611mCTOiraxtdNEcU3lnbXrA8Dc8dDC0+6k
83mEYC0WA4rO0EZpay1wTdpkSTsVy8SU/Tqvo31fx80nA5ALpn0VLFE3N7dGHgq0BWy5t7tm2OXU
EkOwwfU6CeVn6TXZJkQfbNl7fX/jtTjNsye6M61BZkGM+mOvhc4ey7b0UAclAnsSPd5Fg2ezNtrB
hfA0exXYdo8IBBazBRPfrHVQANZGFUKvdmowtEthV2lN+RhLQ0iJ48JHLMF0Q/QRram56dA72roT
eHTysXSZKWcAh14VC2cqIQXSqjjTdDC1TZNsEykFf10+uHq7M/JePjudkGdB4tySR6cP9DZxu1Ug
IM8qJdpnbAbydYJZAG5xY9P/cKLItNF/6VW1980KFj56rgno8O4+Ho2dS8FiYeYR3kIQ2rV+mVt+
u8miVuwH03lywaafV7oB7q7MIPa77nQNKLBGqEXbdDVrMlkdGXLVdPXK6MjYFnIMsmWBv+s2MyqN
K0Xr+wszDJ9bvReou/C+5paTWCuzDqfrtgRetg29EXghac+VmzcBd8ZsH1saY4PDaz6ZG32SlD29
EAPW0myAKIVhZW41t+uTJX6Jrr52E1lCKC7UJaxRtW8MzszGSLpinSPPeRfjWX5mZxCHF1Bw4m+D
DBC6AlU+qUasISFjqasH+g0SgsJa9JKbbMxFcREk/ZnqmysrCvtlUBXfHYjwzrKM4nBdVv5UL7XY
oSYZZIE4MxonbLYyrfsrp3BuU9QvmpYM2qcKc56mUb/ISwS+Km1Y6ql9nXYJIiDOTQ/BNArKx7JO
vtcjagqur507WXblhfrOjfu9PaFY4MZComAQoQ9TG4/aNFGW0YFgdB7kP5Fl+xGYzRYHrHNPZDeT
PlKJibGmmxqkAsg/PoNHaFaiEO0m1Y1H1+HFqAh8lmNoHbyGNGRQnbEdovZAze577rEvhmbsV6oP
z4zI7pc8OQ9mxi/7rfuTgbplBpStrdQ5evqfis5e9dYjUp4gMevusRH5Y6STkytPI0nWy9veb+9S
vNe1HNVHVOQu8Lhe95oN6Km6Va391XbBA/WiXwfTSFM6huthbxBhvNHagCP24Hd1s9CEDj252Hge
TDQR7l2vQEPbR0rHoBaFiA+FVFFDuiqcZdDmPxLFBPoPkfSXVel/KgoQ6IY4k3b0M0jCLYqZlyHm
3RG8hMHrfuhZ8Un19irqjX4/peZcLCWKF4DGEuvONbRzXv+lQVI6xs6W4vmVFT4ZQ5txzKNHVYpL
K3XNJRuzWvZpcTCtaecL7oIBVtitZnDS0ylHHXBc9KO3NRx5Ta94KVTr0IrSvkVq5nqL8Mo28pUd
G0+a3dzY6SDPuGcWned94Ux9SeFNuG66bgej+OpT8Auj/FyvkR4K/VsRiI1mDN4zPPvLNhcYoRsZ
8k1sx77WdmNm79vAMXYWvzBYgTwkYZStKhQtVi7kkdRR65iAZFX4bYJyBHoqtjdt7aq5TYvhRz82
al/Ru2/3WdOHYthGQsXN5zEaVHzj5DaGyDcBAoGwCXBfRGUznfZUMH9+HIa9l9nOwHZsFTzkAR37
qGYVDIHbaSOVssSsL1yFGSEKRtJ7Mvvr0dRRfckfQrvfdV58Kqd+J7Gk5065F7UHAL/HaQoUDqWx
jeS2adDJR+E3w3Au1e5k1l/5gThYpXYW6HRUm4p9Ln4YsbMfa/emNdzzqXnWM23VnkIEvA1+Qeli
oTEXheb04ihV622phejnFNswUMseBsiUF0skiTcfz/rboBR1NJpmCNeD1iW5eJ3GpDA5/UBlBRu/
XQaxCWWDW2K6VT3W2ipaScTBPh7x7YehhkqteybOztTZ+fdfhNu2HlVgg6me9I4489DrIdi+nLRT
yqjvpJ4zBNm38QXBdey4AholiIrTOpVb1XQoODjbHFEq1dQbvTrF0Xxv586JGcGPMbeB3KMqmi1F
n7QuY7lQkoQINmJ8NosHu4F/ZRUNTSHLXo2Ulkt8pj6ezfmffpO8/DX0MTxS5nVQxC2zOWbjeRjT
P8BPhqe/POuRm5owQqYP6u6V7f1+qv3ym4/PDGpoWp33kdxagX9v1M3GKcpNhwaHid/Bx9/43o6h
hIDI8Cz7DCj/9Y4Z4FQNZUHZSStINS3jhhRlKb3uhLr2O7cAUnyIs4CKZB2PWzChKQ2B6zHFkb5b
CP/RzJC96qwddLZ1qrknoCrvbRoPHsRM46HqTPL5+qt00blmmbWcg7HZC13tc6m0Xe2lX6e6pITI
9C6CEdJyFe0F2j2/PacMSuca35FZOth8PXoaZbjT5pLlm3I6ArAbN4kr4Ih1hr36eKi3V4wO92iu
16F1Qt/56HSMZaPioa7kNlKTc146+bTJc1PRfOjjXeoA4pqaaVh7UytOtI3eyexfjGzox30FreBu
cPlIF6Li3D0MPHv78ce9c83MNSCWETcgsEdHqxhOosqmmPPnjO15IXaedWWRTmCFcmKgd3bnrB9E
3Q5Eq+0ek3xy4ddR0HPHeGn92YRnOqbfpeatqyY8dxtx4nS/c+QooeuzpCwPsnd8uicNkmdKdL2l
ZYa2jdjU0kSg5dTsvbNAc34IUXn2RKWx/HoX1nE2jWbEkQOS8KWeoYmOffPxAr07BC0BivWws6ho
vR5iyJDIKHWGGOLxUuR5hVS/d/9/G2PeJC+etNAcChH5XFBJ7ixpOy7a9FTT4Z0F8U0Q8BQb+V8s
dF4PAeqlLylnFNvW1x88GX9Xpb2L9PFvvM78+zMfkEQVzPDRdKnBywddME7hTg8qT74qq4gWoMbX
H0/Z+9/z1zhHU+baIT4CJbU9oDraYkrVqve8+4qK/sfjvL/8f40zH6sXS6P1owUGj++B4neju9aN
lkenWgXvjuFAL5r5VGh1Hc1Zh2+q8IP5fXKDdReYu6o+FWK8P8RM0J+9b8E2vv6M0hu9AVgCBeBW
2ydtcaGUvft4pt65ySg1AuqARujwLUeXpY5pUcZVUABnyn7aQXc55tHXqskvkHH6/XsZ0wD6c4S1
WMUd9+mMOsgEy19sB+KTRTTxSeq3sSpAYkDHWPjtgQdzZxLty4U3fJn6KhXFFhzSlY+G/UJ5iJ5j
W6InpwRL3ludOfiDUofAr+seH86+zRxfQt42W/1mam7D4NQN895xQbiBax/+Lh3qo8WRRi1F6CgW
Z8wv5qxSBiklxvgE9uW9YYCg/PLvNFido2EyACQe/gpEBbOurBwoUZL1oA/28Vb7ZWVxFLXyXLpE
53RPDLD0rxdnohbuBRkbgCL0tRypJkaocrmoqiG8WjobLQGB5ruYSjhnDuUcAx2HHqtPES8KYSzi
Wfv1Wz7NMcS0sCs0JU1/m8pyRTy8L3r7rpDTWnPTXW11C8O6Uo5z4oF85zl+9QVH7z4aoCABfAsd
itaiuvy1tc1tostLE10B26y3H0/Yu6OhFI2xGRBjOkGv5yv0Oz3GDZPjX8coRF1r47jQomoxyJ+x
f6pJ+N4mINL452BHV3M+QN/zYgbTUbLgPVhEHW7R4vHvfBKyh3Ng+NaHuojStvHQFtgOzrjgwCwH
PdqG4N5LYnvssD8e7f1v+mu0oxOqFDXnUjLaJN2Na41bR3uIzBPX2vuDgOMwZ3QcNOfXqxQot8ry
EhiLp41rrbjRfblK6+rEp7x3TxOx/3OUea+8eNEyNemNK0zacgnihv751CL9SqnXsP+Pn3O0xUvA
0Wq0GEhZcuXl3zLzyanME1fBuzt7Fsry4AhR/D9KDnjrPJV3xhwHNFut/2mJais1d0W5a6lV/omk
6925+2u0Yy4N2IW4a3pGC+1mPYT+aoIPOnomW/y3wae8P2jIuwYwEfqKx5tBVHpp6WJkM+jmEirC
Jv9T4O/fZ8IcDXG0E5ou9HSlDewE11xRVfZkt4qsv7XfIOwSfPK4gfF/vd/o58QB3Y2CPPXSQcY6
DuW61MmKT5Eg310cHjjEv/ivN4DP0MYeDpshQlxaboMr1qOBg6OJPmJ+//Ft8HYkamvYlxEc0O99
U4IqzNLXk5hQp3DExrKqs6ahQ1J11wmJ98dDzbPz+qVjKOhiQMUR/OOqez17yizxaoTytg00d+NV
4wPwh21kRFdaGm1z64J2bYHG8seDvr2IGJQa22wPhznTsc14OvmZyIuJaCGdkF159GV2lTf9bx9d
RpmdFbC+I1c4Lh36RgdmO2e9+gTpIZnTAMzXqf4YK5OqgjixZu9+E2kzFVEYwTDMXk9kBanMCVEH
RV0Ek2aIJplGv7Af1r89dQblNA4stUNAiUdhI13ILI2SMSfQMpdE3Bd8+aLqihMX0duIkXo7vbPZ
LAUU13HKoE8gfOPUy7dho6di5ZV6e+8lIjmFEn9n1qCIg1PDHxAS6HEVNCxUFrc+Oha5tO9sp1wZ
vYOZXnwCqfHe5wBrgAtBHj+bRL1eHGNKMytzrRwEKR40njOrbWnOiffo7VOBIxPGMtTmwEgTCL0e
pPUSVQ4oe29NH8V6U17kun+hxgp7xXJd2MXXj3fCqeGOvonUug/o2+bbqh9RQa6vMfJFHDdc+lW8
qmXz9DeGQ3EEeUKK1YBEXn9dEUndVEIxXIncl+dvA2faRoW1yGIPifXmxOF9515y0BOErgUzgnz/
qNky+k3U13qeb5FtXgxG+OxM1Rp439J1ruJx3HWju9PCU4H/Oxfvq1GPDnEnyhSj9SLfgkbASGMC
5Tasxybeprn4x0H+LfXb7Q959Zz/aF5b2/ySOPrL9+bfkzm9lzn/Of6H/gPVpRzO5r9Wl4Iz1z7/
12387fmlwtT8d/5UmDL/oJIBsZlSBgxnyDN/ygdqiE/BqxQOCTsJwEuBKcxp6XqwbSFMgPKb1Ub/
V2DKQXqK2A6y/8w3QurrdwSmft3xLx9TsmtqEw6MK7QSSISPAh4tnzo9G/1000seiAXRT7vuoenu
NRi5cunnI3y/KDOvamC7axSpoxUAASA7eSK/pqB0TpzZNxA5aiXILTk0mVBemoXUXx/aKaSzlipU
9sfBM+6jxrPOatH4q8go+wOetvFWidi/kDMqqBr14LEwXf2miOvp/sUqHv4xBy9J0aA3GerV3Mw6
VTyP1IdMpvwYvS6gfTZR1ZrrFi2HBYKuOIEMSp4VY2icm4b/Paqz2XilhoXgiRFcwCCbcw8TszUo
f/1icgrj4ACIWI6TZX02A83ZVuiobiYEE8euyDZd1Lb4/UHUvGzdcMBOl+pjPem3ldN+C8wmXMtM
dRd2mniXADzRKmxGfU8qg0IxnWlvIeu4PjQwzm7RR6dRlLvOud+V7SIASgXHBhrQT2uwxTZPu+A8
c9LiEniiu5Rddi57EOMwEfBb0fJu21v2t7wFlqJk+oUfBMyRE43fwSoUcCw0QCUNXjehG97aWXY+
+KH9gE1stYmtfHhODTvaDNFVloFcqXTrm6ulTyLRr/qo/NSr1t1UdGSXZhFfpjLKPqOjWC8zbE5u
AOZGKN4ywX5jOBe1HloL3ajGdd/UzeVUOdPK6oNhk0ZO86noC8QS/aI5a1JcwZsMRXp/RLQqHuzR
WhCFYoKZWtd+L+1voJbitVMOAthT8i2vvKEkMdH066DTegAlCZA1aQURaDd9/FFMmKb0uR5lC6lS
c9nGToNFTiRq+znrqzjbo29yoRlRHOxq31im/UQgI3eNwnlFUw+lo39G5ZWGZFj5izxqBCiM/Ks2
1nuriX7St4VGHLVrnnV8OJJW34WIsAAdk/V5ojdiNwLqXQ0i++Z7AaUawwE3JvuzcsRl01NOe1nY
KBF2Toy04Igcp+P053riR5/M2EuXqd1qq2SCzaAmKLTS+pr4waYZDP0MAF2+osgJKRC5/nsXpM0C
7uxFlEXlTivxUwQKtqYUDiGiR9nJ1Hp9WYvoh5GUOzkWn9NmMgCnBe2uLNMeY6uk3QWpcxcOCJvZ
WbVDZRGgoOvly6x3ry1wSEhse151pre6vqbTeBt0NUZLdMuXyNzohzJDvGPTeYEPykzYB+xHxt04
df4nA/vPM7/ScEgodQ37miaI90GsG9dSpAOuXW0x26a45TkNUnEoskJdFEDI5p0MMWddAo/GMdIs
AfR0mpjSJT6G0bnkNlnFptevMKYNYRV343Os6+mNVomt5sx7cEptzb1sQmkZKD2lIjgXviqja6lo
RS9jEFKUypqyMKdF0I8g3QbYJx7mBtVgYEfiDNOuljWWRi4qz0jp9GUGIMxLr/tgMzhh+rmY5JmT
5Pd6XDqrVqEe2QZdgAZ0FizSCQbZ5Ew6fzQq95bdO7djMrXLcALGY1YmxGStqsulLc3nzPWNZy48
sHdOlMlFkIOFU7BhIhr/o/MltwPtBzqn3Y3vdfq9pmDHWkEOnyEI3Oo79tnTUppptdHQbEPLc8Q3
Ri+jy9bo60U1YPSE6AW6GJ4OhC6Io5WbtdPW6rO8WzpDFO88P5kegX6haTrozacxFv7W89XONJp+
Z/ax+zNteT5WukGFUWJvfBcVeKAva5WL874u42QxlQZAkAQooyLUTheJXaoV7ivjotAlFawKvI8z
stFqs+5xrBVDeluww7jT2K6HfHDahygFtrWYVBTjE+RoyRmWq0H6MPm98O4Ty8i9LZjQup0WXuTU
5Y/Jq4YZ8JcYwVVs28nG9xsKpUmbiDVlQh19GQRXL8tC95c5aF3x4ErduA/c4sIcA7BoZO0Hz+nr
eoHOq7ewU9v4POKBE1cS6Fdd1N23PjM6mF+udZZYRb/qExyBbAO0rSz90uLFSvpVMjj9OukaY+mh
PnFmlS7RWtEhy1o1g9xUfjDsO4TrixljZ9xD2kThtFLNCLDLDant6fUwHEIn/GINAf4e9ehN3BMF
rqipm32i/AM1v4s701oWmHt8G13nLq6prKCu5w2HAnbUgS0zHFzItheFLKNyURWRVq+bpjTu597l
vRbzh3wvc876AARPpbgw9JC02gZbchd5db+jqJ7fhWOe3ZlCO3De+7OI+b/s7I5+HXrj9WXouOE6
bjRjHXLn4iCSZbs473IWsSA+ll28HWrFBldTfiuEUiursuxigeasd+En1lnZW3qMCZ0q7+upsp5G
gAZ4Dw2+0d7FM9mwnZ3iQ4nbBKS/Fpwojto1tnW1XV66kS0eS+6hYSE6mVwqpniphVmYLArXQT4M
V2q1qro4uOX/Vdu+jvJlXKTQ0mSZ3lhFC8yw0M0O0HUtbmhIGh3+JFptLAasU9dhVU7XhahcIOC2
tTWEZmVrkVrZrVaEa9Mr00+OzJ1wh6kz14Aa2vsco9DBVrgJJtzMY+xJjj5eIn5mBJwX1UvYp33X
3Y91kh7CpJ5uCiWthT9Z+jYXOPHlRqk9QDXPlvigbLUATUcQhs7e6KceAbq0esqmyluNgbSezFb2
S71L/J0MMH+enTHumzqpnsJKF5ew1MrDiH7cVaLhBChCG7zeOPjMKecuRHJ/M/JsxGByLYUBFz87
SpgACoMEE7U2Tj7To0tv0Y4B06T39Tqc6uB8Sr32TjfTLFmKTtdnbTHNOotkZwG9TrCe8iO3qfBR
sssnvxm8i6Cv7vUiKZ9ju2MfDi5Wa0XnPaejyVOHbW10UClBKnjiptoMOobhYx+Fn4RRKDDWhSlu
rLrq+sWUjfljgl4IAPssd/ZOhLyyCqwA/KoreftF69UrAbc34EGN6r3TxAUOEI3VfG+HMFylrVhX
bo0hhJYEh3qyvU1f4hRmGFaB11hWXuoIcH2PIOTqq19n0JwyNktUCFQCbVDMYxtNu4Tn6jwJugSD
KhxTzKzKllZlDMCVVLYfYr98+nVBhHHcXSS+HzxNGYjjrPWDq9KocosITuekIdkcn42GFtlLdpac
tZXBtSfKxuBn6q3OvtRlZt7Xbe6twIOY9xkSzHGMu3c5+Cs/8az2Lqiy9nusFFeBED3XjNcOBwR4
mvhTBFF2liWOXHunNMFZs+DZrXKvZsMPIJ2RAQyI6kRhDodfz3Jlzt5nqqn8n0UU+hc+MPHvyF/7
WHhZoW3cp4nO3Bq91AGZ17UhV5ZrKLCwVRsUSwT8kmGTh+F4qJvWW4Hc6j9Tx4GSqcLgEOUC2AyI
VoQSrbZ8suTUXAa+oYBWVvZw+PWLRBpsyARLdwCsAM+xwOn78gnxECSlZedgGEZRiw+QNmBpGNxE
C9GA/1Dk5OlPYaX2GfAF/potgPt7eYiwTD8YwwGtj/IJOH75uYHRTejlJjCKjVbwW0KVT+Ok9IMi
8t+WQ8XgceZVy7arfIyUEt6hu1zl/XktFdIjts7FFI4dv+rZXXjwE0QMfk1/6Cv/2naqf6Qqv5WY
v59NU/j+N9Ly/8Cce274/uuce539191zpp6/y/pl0j3/pT+TbvcPGMcUNqlFYygNKPKfSbev/wEi
jbQOPutcQH6Zdtt/kHfOwkOQ9WecjvXPtNuw/pg3OTw/febDkgz+hq4zEkJHuSXu9YTwBhYTpo45
x3FR1LWnYaSi62wSFdx3NL7u0kGTz2Ytpl3roPC+0QOnXXd+yYlq6vnKVcozLmojrw9tKLOliL0M
FXB7PhCNqakSiStnfJJGM54LUXKUQX4P1xjPBtFSRy0DXZR2WBWxURBlZ/GXQFjFbSOsCcJZJI0b
iEEkn76Rnpcyj3ZuGEJ8ccwB47ABAQAXvBl2eq77tW79ZGU68dTB4VYiWQd1Vq+7GTNJK0O3HqN4
NkF0nHT8XCRNOa7SSKCpHzQIIlRTjgdBPbY3uYEvWRkXlb3yp8jEXryp0NTr6thGFliZVYseQhNC
nJgyubMy0phlwHe4uH/Hrr9LOLct9momKukGVPOnWrrTxWAa6aYCvPAlbimkLFstQ7Qpw5wXPsfo
+I9lH9rPae5gvZjl+irziv4L6UDgL8oG09Uqt1cJ/P/F2Hjld/y3J7A61oioa1rOFCYWIIe+HrbX
mWkheF8P1qVBozVZIx+h7yF6bwtE3IkixGoS3k89dNr70MytZNHS3SY9m8aQZ85EXhaAZn5pZFpy
VZT5wYZ1+x25hAF2US2SiU6k5PKD7BEi6qJl+qeQtzagm9/JZzk0OuwQ5Ue7tkBXTB/bz0NalQTS
hbbL8rRctCWexm3T16sgMZ9yu7XCFdoJGtendhU4s66TUir8GWCohMAc5YIqMT6lRn3VkLdd1kFn
gRbw7S+qjr5AzJiWraPFmFO2YXPualWE53GGZneFRXxXEcNacbkncyg2PcHzJaHD5Si6q3DWZ3DT
3BbYsA0NkwKIADgGmqq5lo03wRyLpAWCVjNr7p7+R/rNaZEUczB6iLdOCVmCDeR5j9NkWNSBEsKv
cryfIhluIMGXu9ZqA+w9Cw+ZKcuEoNe0zbAO65ZMO4kcyGRZcqfQVNkOnoNJxpyAe22GlXLxU/Sw
WLTBVOuw0bQfjoH6xdB0z3WBy6netZ97c7zJJNIeemoAlTAox0RkizLRsMqLui9iwNEg4KtXhWF9
rUSNm2skTNxXEXVw8WXuKpLiReB42i7JuvEMOVIEgqOy2RR+U69wYdgNrX/TBCl/PjGK+7Tyf1AK
Ic2VZr7uZH0onTZdSWKDhWzYp7jshROSg2j8Ti2N3mWuubbClU/T1qVtDLs+DeMv0tf1z7VtTpvQ
7Hvit7EstqnAXNXOzBupp3JZeglt6NaI1+ag99etTW0qy8XDyFO9bOVgfQWaI5yFMhrrM2miwwYK
6g5BdC8tcQtOfExXR0G2ZBqHunM4TamGaag2WqvRkeicaCgotshTL40Knl4tRrWcPM3ch+i6r9PA
zmbjCRtEt+nfuhQJFm4ljTVeIj5FqdpfjHbYbGRgSJwsUqEFCxJJ/8Ec5lKMV45cQPqk1kOQedbK
QgP53oaJ6KymKvbCK72H3GqPFP01K7aaFQX4W7ucCnpDbtAeyLRhe1VV8wi7J7gbxrG3D6gpQPnB
EhTBk/hragOI6fUx3ft9PxyyLBF3IESdZGX1hCRpHIlkFRpQxKamkXdh6Qf3rXKnnZ22pMR126xS
20UvS8cxOOHW2IB0j5f5SMGOqhhe3OkAdhf9jkTAzQO5X4yFj2BNMlwr4pILOWT4VlQZUTm/XaD6
Cd1oUQq0jyZnCPbUUofDmCSwzhOCjx9ON58wtAKe48LmzfCHIvjZ+aQihyD0qscaDUJOsCjFXVG5
jXGRuS3SgS/e4ncqp8bbx2025NSBOpqoRLnzK/oST2FC/MAQUTkbFSHhHZbWohLdWm/TfR6bexEW
HXF7Cm3LIzt0EUot0w5hGQQWZPWYFjSDhDc1h49/ql/wtJflXGfuQdJzx6mHDBYVytc/lZWABosg
JG06LbKWWC8/Oln/gG2cWJRxZcHone4NPLf1rvhmsRkXVSYb2KrafRqLK0r4hOQyIbScyem+9Fe2
k+cLHeirBUWd8Lb7Cfp7WkBI3M+b5+Mf/5fi4PGPb4BSRnQLjS8gq69/fFG7TRkGNj8+6fXWB8IO
yv0yhOvoDWo2jgzuhS8PGTUEbE3ibYJ7C/WmARvtao166TZUQb6DqnNCGOdNU49pnUkEM+gY7zYM
L14ttq0JH39fHVfurGyXsAoesii3Fq1DshwCObBatfs1Ff/fwt1XQfG/amj9B8bECFm/2DOrZ9pO
/7BrnDty//PfV7Sg6me89l6GxL/+zp8xMb5TtJMxSkSKh/hz7in/r8MejSgEQEw0/dlcHkExq/in
1wnujrP0LBYgoBd1b6bi/Ol1ov/hokMBQBdwCQ1WlJh+Iyh+c2sg+gBzA7La/2PvvLbcRrJ0/Sr9
AtCCN5dDgkSS6WRSrm6wJJUEDwRMwD39fMiq7pMEWcmjuTtnjW66e2VnBsLv2Ps3tK+fSaE5OSre
ZJPbfVPO9aatLesDYXK3N8Iyu4IVOFuzxP5QpjgMTETJzmr4lW0IK028Zr9I+tdFhxhTFsSu/mSS
wegc5a8F+4+oovPmGHJNN3UbHTKUFFc1rUyo7gSBv9nb0ngyQ3dnENJuEi1FlnbK7+c0j/YvZv7C
EXw+lrTIDC8C2lQJ11U0/ICtZpK0GBOzboe23o19vQvz8hpQ+1yykeWkg4exoX0g2Lg+VS3qFykm
fs2+jsL2xkDHDWIkoSaVjWg6Vlqc3VpO2z2RzBX7suwR5R4+8Jf+6E3xBUuxoKzsVt84A1bJoL4f
VTMUO1sPD6VVZ+8tWdRX4OvnLKEFhq/iFLqsMUZoqeO/QPulOkCm3IvwYVa6e4p8d1PRvnUibwL9
O6KqqvZ+j0ogdskazOChHXavz835Sb58ADJHbLYFnrcGMI1RLMHEuNCDNLJ8W9yustvKxAjeGzs/
cZQSP8bo4GkKnu644RbOHYzC4xhZ31R1uK2iUdniGPkDctU1Mcul6yd3DGB1TBGXSrCDbNi6Gpy4
MfEyJjz7UM/g+s6hXUGbNXg7drJUtzaOckTNogmxwLAgAAPNNK5c07a7RjRwEFH65UzB5ASzkzUv
I51RkksSTLCKQUa/lJSKxjxNVkwxeuH8k3PDsHKpfmBeVnxVwuYpHObZD0m6lpQAh37Xi5lxwwb8
Pb8mjupSV0HXzdwbTv8kl6KLXMovLjvE90T1VFGZmZYSzRiSijbcJxNZFmUX2YOZ7EaIVThlK6mj
79IpReIWubZZ3ukVYeIuNHv1uy06p38fGbn23S1zXnMhpeONNine16ZOus8t/z5TdlG/T4Qb4qGd
m9nxS8PBEW2c6vFtWiaFTlARTvtWpASAsikm2m9bXwMEj7JDUT44w1Q0mxgJX4SADczxBluG9dZp
m+xbC/v7U5MhRssxlBk7qjhzUHY51splrQRAnavxcysnLQ2mUJ3so2X3XjCaaXZw7MYYNgsU+gGG
e7XrM0X8LGjsyUAUxN6UrpvfxTUGPSJTu1/6xFN7k2lu+JC3XUXs3DZ3qB1gFWeid4373FSzn5N+
RsIzl1V+ZzRO9yvWh+nGVirvc+lRU6LiqxRfSscOH1BBGO41B73SXsv1Q94lGU5Kwuz9UiB2v+3I
WWbbBtTXMY47IJK9WU03ZR5q+r4ltUlRvpAwxnMU7VQCTTTxYx2aftAOroktQCT6LUB4+86bWyRB
0lxvv4skVh4jaYnpEKOwPCF6QeS4c1tHNXfNaM/zFqF9fBQYy4Gsh0k+9ljUanMAwSvopOVmPRaK
Q1dPh7qxtOwguE78MOlia1vFibPn3Zlt+1rgrgHFuXAf9SSZohsd3nXo90Zm3M5IVMzbsrG1ZkNp
96MZWanqh0Y7ftPNOgVlnwr0KLJG8+xdP3dTdD+3kZL6appSqs2y9F2YmcLbyqlQnqLKHbFxrJcU
T81TdCezniDUmjFB3FJWtqEIomNRIRTlWO9GBVnogxvJAUgBHoCNM5k/3S4cIr6WF2UWOsnNrAIX
qHFRxGYoT381fS8Q63TfhtMwbo08+gjt4T6LC+fP2Ss/CJx9Pzplkd1iaSdvEgOyLDUgkfPsb8zH
UGBOTrkWs5i5zvdDb1A1kKH9bvL6+EDcre+szIt8E6mLG2q/4xYOfnobO3q/yaVpBa7RN5j/kGtO
9TTfxbNXfWzrqPqGMvJnhfz9Vjem/CYXUC4LRGt82TvfMbEhSTDiPZ/bE4UArXLJpnUKsAOXODl1
B7GhoslYT+a7qh+PaPY6t4NZazdKHEs/T5rmkFa2uUWEG3dcQ3uARG7sFF0+Ugu50/RKHAuPMnZa
jIdUbbTdHHfzzay5HyBLuBudd+GmV4p9VebKo1oZ3cbSong3tp2GK4hTHLoKHyesSsq9QRYB3oYn
v+g2Sqllrb/Vh/QXlSL9oCURSusgSJ4UVROHdPaS2zHNvtfRPNyrpTH/GlMt+Vhwbn5pnCI+IPlS
+H1XvkO3wN4Y0KijTdF4xVYDpbttGRNfOB3ghCK1gZtKfGeiXmHjmmwxPAfmd2M4NcIXAEcTfyjy
z6alGlSJkkeddKDfisrzNpYdu8lGzQqiNqpNfiO090OC/dWGcqD3pDsk9wBtkA7TSJpYUZSzqorm
AQPJ+H2G7qhjJl/NTDcJjary1rYyp4RNNFufazzhH0I0am8Tu+h3IJfqYx930q8SZFOVoXIOxjTc
kc0b92WVL+aeybshIRG4sWciSDIhTcOOFsNDn0/yV6y4aId3SRuo+oCQazqKz7JBnmeDi2Ya2HiQ
+k2UH4puiLYW6h37SLR/UpZ2tjiL1I8aiqOlb1aqEtRVLH91EWMNwGYxvZ+xLaZmTlixEWODspf5
aaRCslPdcb4zR9t7VxbedNTsrkYwAstVJ3WMTzGHRYD0HxotjdDvtA5FUacuf2RADB8HDSQrr8n5
wWzn9x7CBTeuIjeNrKi668Y4G9vZM5O7uiRSiRzD/KOYxfQlBx9xzMvR+2433fgHcJwZly2L0nKi
VMZdB3qCyzPhXnHBYGDFZlhv64qoME2T7gna0LzXZDg8unkOjscx0l1fI9EbmdF0GKiybBNdhcOk
h1V/E/H+33djW+20dDY2oRF/beIIXfZWzsjsNlP7wJVs/qDiVSFx21BALvJ25yY6tZsx5O/H8Rwk
SYEMsVF/78v52Ffzt0w4qHyEaY5oTTdiGRp+bzmedm5RvvdaYw7U3HhrSH2bx3HzrUBEJEDnRt1C
RmkP+FLttB5M1BzbjyIePpTtqN/WQv8RGRT/eh1IZlwuokphhi6Xpm1blH4ob5MVsdI8I5VWf5/y
oXlswtFDoSL3Eek5monzI9GmMCgzOezshHs7t4dyy3D+UUxx/HaeStCXolN+6k76PkJtJfJAbwg3
zndC425DITj5addCO3RNEu8TL/beSeBjGzNxR0RiyNH4UdWZlHrRxtmogoMqN225TyeY85TBvk96
Lb/FekxqbrLa8WHOhLePkYRCQ0xvzC9EG/bDzO6Kt73OlrkZZZp/TJSuzn3P7Z8EWUHUyFvjqc9d
WQOjkm/DzpYCJXyzAdVne49NBIBU8tEfUGfu//AaJXkstSbDyaiqkuQWZI92N0yx93XOZttEzsUE
w9RRif7ETkgOeWwAjsiVsv6ZWS5LyIut7ss8gfPSlGEMEhFGDowyZCQ2QmYaTgGGSWkw6Q3y0trc
URYEqYNnOga+xHSJACxDmtV1NOR5PIDQ6B3WxVZMjf5oxVb1VqGYSRKyaKpPoa2Mqi+sUa9vZjTu
6s1UJ8lTlaRzvwGZQnWiFXb6yShKFP+AMLS/WikBhQ3KCJjMyNykwlmhFU95PRPrge4DslVK35pz
TiGBNXBh1OZDUs+VecyMyAmPVZFia2gXjXWPCWD6p527ebSLvNg4tHZn3KG+5d6IyOzee1MB7yvh
fv6ccgZsW7MrP4yy2hm4nd+K2DSbja12JUeWGn6dMojhRREOt9hYDTcDSbT7ZOrM7yTCiTA3Vlt6
f0xicH/lRT0GrPL53eBE4U2Japfmi7Y2Aio3FCfZ99oevZzJ2zRZ7gBgKOcEhFQ+Rzt3yqa3qR7Z
/fvEc6fYl4lacAXaGLk5ncGfbXH7GaXjCfTICjw4iHLEVuocMlWX4v+HZB5awqIcv2gDIEa1llbs
+WHXqcamSWOC2hiyc/ERGuT4w+Fp9VNId/qAmR+Qzi4XDXIli2+cNUaZQOxKVb8n7cgZTphUfaij
Mqf6T/UrR5ZOTtaWc4NbeKo85jKcqvd1zoIIprpSHrp6nMptXYw5yl5DudO1uP2ixLr3peVvxzvy
F4Vvd3n/TuONcEyquHtfJrMS5FPe3TkDeeCWjG1CQD3X5P7VfvwkJqA1BFUSvSFy7oha1RRlqoNp
4O9A3Dkb87YIx97+lCcWgRj60Pf6M5KIYpi9c5/xRUxtuse4EdRRX8VTuHGe0Uic8As0KXnGKRkC
QYsntc3j/BNVlvQwPaOavNED4YTydPcpe4Y9PSOgnAUMVesLLspcIFLDApYqFtjUVDewGCNwNHPa
hdlmTHQAVgD6HvpmQV0ZuWfdRs9YLJ7i9Yd5AWilz1gtbYFt6V423GSTvKnViVfIAu4aF5iXswC+
OjwdQXctKDB7AYTpbhn7feRV+G8BFxMLcCxW5mZD8BDfZwusLFwAZlHZ1PtwAZ15C/xM/wuJtoDS
XBd42rwA1f43QVh2STc9TYJE349Kll0zvf8ZJVV5kux7kYg4Sw/+VyO/n6YG/1Mst703EGAx5CVb
hI4mWcD/JAYd9Q0pObJ+0NcXSY7lR/9ODOpv8CukTm7D0yaruCha/DsxqL/BqYTUymLwi+K/8VvV
cn3JzL9MS5BWQqkGgWYSaOQl1lxdxU27CUAxT+ZBK95ZKqUgdHiimwFoe3woOHpYgknxJF0lOmpT
LefAQrJ2K5Q5e0pa0R/VBKOiqFF3NeDlFLhwrT2yIYT0NaKYY1PB37F54r8nNiw/9G7rVnvdJs/x
+wvz/44c8dj/bDrZ/PzX/TfR/msvyz+/dcz2/wNsiaUa9M/Ijf8qI5nk+elC5Df+TlHb+hsQPxb8
KqLSJRENJv/vFLVtvEHdCvIdFRwUZakw/Z+V6L4h12mrzypn5KhZbv9ZiS6wDVijZJRZjIgtmL+T
oj5jJwAJgSxusiY00sf8O80dzkVfyhaknF8BF/UtNfkceYD+kFj7UXnddzdx30kM4W9iPRPHtsff
eDLBZ7wYsQvJ3bMMJpt12Y/mwhB0QbesiE0mWpiOS3bDl4gc30q3P7olnJ00fRqV9jZJlXLrpg5A
9rK6A+42BFfaX+ezl/YdRpkdTp6Qi/N0FDzehVoredoVpqskPik8YyuAHj6KwopHXv1zh7OFAoeN
lK6jCj9xawWEeJsN+yEvlU1XkA7fRHXkCd/N0ti3sXLd6OCnb/JciMr/3213dvZTsfnnbbf51nwH
LdWe3Bb8xt/bzvLeAGkCLrUU8ZaTnL3197bjR5AcXQxUF6ogGoIshn9fAMYbjn+sgGBbcgE8e6z+
+wIw3pBDJv/DXoY/47rO72y755TvywuAj4KKA1bKoNqA7tAqZQ/QoIXbYSrb1NLucEOOOj81o2Q3
Z1Yod4SmSEQooa7MG29K5mTbIu+tbKl9NN2msPXmGHdT+8uakTLnBZEPP3uFwv7cVGa0I+Fd4xNt
aMOfeFVYGzhN9sfKKtP7Brzt35pTv1W7/P/9Blim75+X4lP881+bb/G34tvJalx+6e/V6FCnRL8C
7peHNNdJOOKqb1ihLNRFF0hnnXJ1/L0adecN0jQEI4iILL+z/Ojv1airb/gz3AOIvThUqh3jd1bj
mha28NzVRWaH2sTz4j89/axmaCc2iwi8uK+2ljGQrmhssX8xKBcO+fUZ+1crrk7YwyZC6f+0lciS
0jRGfBejMNz2HbCfELw9EprmgEbJVPpdCd/j9TYv9gzssYrnICXgtSTOXMWA00xbBIWpV7upAfiv
LMiV11s5wz4uXTNM5CqRPoDut5bel+Q5Whm2eFxoRU3GF6iK7asx0h6V6nUFgJpKFRuzS6I7nmbg
xOZIyY8GqBKgXACJDrUKfm4jc6ybdLxwN0MJvPxDyoNbBrogpbiJp1a5w7ZL0d9KzYr0vYSBm96S
y3ThJ7jmo9CK/KZtwai93rnlpDyJVZEmAEGKex0OfaBOzSWWfVFdHKrZk9Kj9oGZoPlW0fVo2phl
rJMFj/WPkpLNZhoEz1fg3vu0UfsbbKTS/aSVsoTi4wxXRvssWFg+iFCFiMql6ghD/vSDwITEiQus
KkCBzj6amj5+TcYeuLxaTbg7ejk5FAN0iNIv0jSl4aOqbV6puZ4vLG4VULMEYCZwkHXAYFHd7PsS
PwAnzIfPid0W9+Dxps3rY7/05OUtQUy4SN8gD4INBzXWVU8V5EnVaIhy0kxI/7rQWI+qDckvB0p2
ZVTPdieHD/Rc7OCJO5F6XVbBi1k2rU4HKVjGgVmU9W0xktXpDB38oVuVH9VxVP7UoqZPf3d/0irc
WMMk9kTrda0nNgmjnlg3URChGhIhtjzmR5m1xRW4wtk4UgPGosJgOJdgYC1YF+lOX2udhkkvzOQj
aepsl7vsni6v3d/t0XNT4LMdgvTFX/Z0HEPhZebYDnWgdG36FIfmbas4zRUV0iUcPVkXNMI8AZyC
fb1Ap04bSUtkR41UiCAJPZzmujG70buxf6Qc0tzn0nJ+9+h2wMosMlwgxZeH8eoISLi8PHsaUd1x
h7e6kdzNZgr6UMHtGJkxayzFlYV/tr1oEP9AgFjLi5sHwWkH0RgeZiyGObddO6L4lYYUlylEvr69
LreC4AqMTJQplkfWyzXvyFIv8AoXgQZaE3kw2e40LSz+J63QHzQ5yTYgHLtqJekY0dwUsLHqcDel
w/dRc65JNZy948AmEikAdkCSjReIt5qiEEH2mlVJX0xSeMiY4zlO+hnutfapwAPwDg5udlPrc4zJ
m0z2tQ6jqxpU+8o5cmlMHexjrWWhoN+8/PzFOaIjJmLpITM3iFZsW/wn93NphVcW5Bkgc+ku9u3s
aOSoiaVX3U3qzHZR+ydkCZcXV6d3AKP7nV4MH6aif8LkFUaLYWwMzC+jpD6EmB6PEWlYHEBIvWp4
dHhRc+WrLvadg4zxJ70DUeO07yaAi9DSdBFMhnxaove9WU/XwqhLjQBo4ZBm1XIVLmfDiwEGupLY
akMjFGdQ2FcwlycFFl1ZtBdOTLICxA1LQgzmPy+rl620rZtVaT1iV92U6o3MRPKUcaodx9ZJrxzO
y59aHWbLRY4+EEMGLG9180xMBugQiSp1BT0xLN1i56pW6Qs9JTM/ZgscAvZ8g1PwlU6ebxpXRZAR
mJ8DfJDbb9V0aEch9dBKBOR7+6+ptKjrAkgIhGyFbxCd3UpnqH62rOD7ocjyY25CvrNDK7mycpZJ
OxkDEo4GmpCcD/aSr1x9iELGsuqoAQR6VP9SVSXdianPsc0IjU0m+8x//eA7u+yXJ8OCGka/CE7R
+rJvQzdqC4paQWoW4LWaso4wE2H5PsCJJ19eVOGEkb05fXy93bO1S7uLaKxqI91FvmvVzc6yhyYd
0KsfeC3do+QB1dOLrCu347MJwGo0eV4A4eU9AxzSXp24Iwq/zgiGBLSO0n3EOXNCUyGXNwhOKLeT
qPut201we4s4RinKyR+QfjZ2yP66W1sW81cGbjqYbmGJbW4NtvDNIYV+QZHmyZHml8KE5IGXVnLH
26XHqallkrK6Pnjp0PljE0F3V2QH73tcnIUs+c6AzbDLoiYDL9KrtyXlhFuQJJ2PY1ECntiIt1TB
kqDrOJOySIZBkY/Zg8AG3J9mzrXfngZk5RBb4fXIv3XwqnhtPugOmGv81i2/UAnR67T/+nojZ6BA
fFtoxSHcAtqt8UI6PUIGXYEMk6E8h5Lrj0gkjyNWctskSZQtHMjEz/rybWwoHyA87FINUsYQ2kEs
QbcYGfY5pYArQO11hGa+ef3Tzk6c5ct4NnsOb24O0VV0IcOkr9wa6bNUH+Vh1prGnwWOLTp+RWC2
InaAzimAD4d7ZeOdHaurlldjYtWQWOWAHFoxALCXvTVsymxy/CKhbvp6Jy/sNaocCxzTQucGCPLp
8Ef9rA+qHNAWbEZrB6k73tZ2fM1u8WIrHtxmjtFFFHY1lJkhjDBVlh3dYiNjFMyrMYeffr8rOmUS
9Pafg97VsaEqVp2owOuCRnNrf5Y6dkPDVWvXS6uCvAQpefLtPBZWc2MbDfVvkTI3BBd7VOCzL4ip
4y3TDtV9mg72cYg6XFoaBT7/73eQxPNSsGJfoql0Old9BnEajEuBlpeZfAKBUPpKM1g3r7dy4ZJZ
ildkuUkoIY+0iplm6stA5RO00YravgW5NjxwKgJaixJz20RmTI3jP1mwt38duC/1hi4MKBNG8oUG
rSV7cNorfRzGWrfTIlD6VgksA5pV0wOnSbFl2AC/lb7eA4Mpyqm5Mp5L4L66AEzCbY4ebXEuWWou
L6MXD8zCIjyQBzMAU99CWWg7y7nxjaxJP9hM6i5yysaP2qTeVEJoV8D4FzbFSfOrrSdZREKRbR6g
5zBui6rOwCs218xfLkznkuJecOrcdPZatD4DOCBgj9KKZ1o3I5HnTUqiCSaejvGq0XRXDpTzQeWw
5EChbk+8hAbd6aDOykhUjdRRUPEzv0yrLwOnwlcXScKtJ/HPQgfJfFRip0LOoncPv7uYyNWzNxcW
Mykdd7V4ByNS+8pWRZDW2SNnNGQl6SiPtWwW2SVI8SwyfMTyyH+9XeN8mLEEIKVH5MJNBqXktNua
UQ9REuHIWAN8bu8zzFSqbZWajnI75rXxE9Q0QA+3Uer23YiBOHJUERILA6jkagcd3/s85rO7lc7I
sWFPjf21abXe8clxKd/QD0FEW0OkogHA5+JOCEOTLChWq917FUORZCtA9EDMjEINZ3Aodtped9P2
U2l18gDxsvpDRriFAcwSQmyioXUfeef4eq3Y7lcMY10oi9UA3dUtmp+vD835MtdcXrQmySIee4a5
LJgXL5EBQZw07FMR4Fymfm25sTdd0lRfX2/lPFbVYLXzmDII5GDAr24YJDEMIGxYoCgkOMJovNMG
zwWHUT7B0QBK1brXGCDnCUbUZZcnCe1BLuK8PO1YrSYtYKoEcWvLlAe7GMLjBEjQZ39EuOmFKUoW
4HHgyYZkXxo9fWwdQPq/2+/lI7i+CVKWN8pqwRfAEDO9DQvkhJboPPdATst6dg/aGMHpKxwk29TQ
nf98vdlLnecCZKEjxMdrZF0QxpkojmYLNdAucSB0iEp94OpXfNNpUh+/9+4hiVP3j7Bz2o1TwY1O
63QOXv+I86MGLglvMkrcCxVvHVV4StygW4aKp1IagNcMJzlESdftwDSlWxnFGXCqpk1vAbQPINoz
50r7lwfhxQesVkDVEsnUoV4E0hird3U3p+9G04II1A+IklmWuI1s1dkrSONsQe8rmwQq4ZVL7Hx7
nQ7CanuF3aQ6ePsg9pnIb1FXuu8tEyOx10f6UiMU/qm7k93jP1eHOgR+0+51BEx7z4jftr2pbjSo
/Vcij8utUFx/ntFF4fHkpIijbJAYNhZky03V77RCx2Rzump7vtyrp9e+TmmAFBuSq+iVro8Ko4d+
bro1YVQKhb0wh/gD5OLOp4qg3CMYDZhOjv3bEpPA+xIdBEK7Mfvpmrmxm0fFRrPAym6QOcl82M7p
bwcFpx+3GgNpx1XqaS3T6VZAzeANvFMws/Nfn8+LQ/CMZaCuTCphNZ9xPBi1RHInKE2RfzSMuryb
6yzZpWZ85ZV9fi/SHwiSoFoofnFCn85pCDA5k2ZeBBPij1u3QYU2drx4J5Lmj84pr70BrjW3etMr
OrcalwvNqXmI5p5h+3YThQfgLenBCxFGen0gL7ZHhcdc0DmkVpcl/eJya7sIicQe7Vu1D6OPhVFp
gdLGth/XTkdWugqv5KIut4fTCbVeErhrRuUQFjbiSrSHjrpylw+Rs8smU2w9t50CPRyuUdovtIel
9UIaJ6qiiLY6XUpUjuJhorSE1tyMlo+Md65VfZu1GSmMuaj2rw/nc5Z7tTd5jnrQFEFkLA5Fp+Op
wArA1lrJAu66fmOn2a8OY+Co6/ZVVD4qagK/EhC6lmR3qVIfk9D1YXggTpLtlSq6q6j1+Vin7vGc
ANkt9ga+U4Rifpyr8ZWpP484UMXhwuX1gOcAtanTT+0h35U9BtaBmTsI9ZF+MIxHKvUCfl3n+UWj
eVcmf9n768HRcHjj3kWmx1kfXAjTaHGHX2hgqM2Ar4qyZKiSDJGb9D7CvPUYOTOi+pQZrwQZyyo+
a9il+AYiBhDa+onWRxU229WYBdMAc1ARae23wIiv3GTPlNlVM6C7iKSWzeTwX05HVHHUeajCOAu6
rHS3OQWtvVPG7SMyIc7N0MzJUQ+d+RtMOQOdUKk+AFX2DlbeZLB1evchyRvrSs8vHJTAzDi8loQk
2cbVemy9pgyLOc0wL7PUw6KM55tqoqG54V4rcl5sipME/AdccN4Sp72v894luUvvs85MsI5OefhG
HTypzPv8+i67MJ2cV5RTCV6X1M+ysl8cWoVeoz/cuilvlbAA0Vc3e8iG6ZWhW753NZsgl6hA8KiH
Y7rOVrTqZE6FqNKg6Fk5bq95H2Taq74MQyiaCCs+vd6rC+OHeDINshtZQGvVYurqPe9BI8UATjOP
FEDGvZM00xHj079xdf/Ia7/YFD2j7gECmNrj6QBKpSpAmHdpEBc9tpxVjNM19iYHW6bmlfvzeYWt
htGzcbYCeYNXHxrFp20VrVZJ2XvoWpja8IT8hbnFjAqTQAEtsIGAdtOojXqD+wiSdbVt4n9ql1DE
0uHWcGOM4lH83E1kxP400NCEYTpaP5sJ/Uc80zEA6mEh2Rn1AwOm762d5fYWQc3+MZv1EN4d+ist
JK/fhUUAq3NAVfNkptp+xtKXqp3VLUy+YKTY4du9QATGktmV4/L8gEa6Gvw0IBCQmKiJn46cVoQw
PHuRBFU99/vKErBJLVcu7N8qsBHV2SO1oO5/dxVyKXA7L72iMOasAhBjiru+yOMkINuS7ZHrsnZ1
BV7HgYH9eksXXh+8enSdAs1S33fXQfmopDFit0YcyKZSgkG6+GEbnX6UVW3shlhPtnVVd4/otnb+
MHj61sbs1H/9I86PEuozAMIowhjcbWvoCfqSLQhW5KoaIEd7q8q7nTVa1ZWZPFMkZ0svMhIg6jWu
B+L206mUUgEv4XlxkIONIwSIUFZtUgjFyhyOFGtD4yYHIXIniqo8xGETPU5e+UcUCutuhnGLptnU
3BrTXAevd/8c9cSHMc2kHizSzvyP0w/TqL3gDAPZRDZKeFASCML1GLU3UGT0zVSW40OpI6xUpH3h
5/rswPCFcjU3ybwLWxBSr3/O+bnE1wD64PLkbOdtc/o1lj3C4EVJDSsQ2/oaTpO677Ga8OMxs67Y
dJzHIsw6/SUfTbx2toWtluvZQLAvUFneZExbFNgklaspwh7PRrJ700VjuSEBci3VdmndA8/RsXpb
BDjIbZ72UpfdYiZVZ4GeesoO9g3MV8aFvEs/3HSzuDMn5T60wmIziUkPXLh5H357nHnTuIuni8XR
vM6pOgjVyliPMqLwGiIbNbobo5okLEOc0V9v6sIhhiOOCzQRpD/ps9VVYyRpjCT9cqvpentUYts9
gsXvNnxbtmutvt7IDl/V1xu9sKvRCME7ifov5jVr4JBjIw2QZjQ66YaybRSt8SlSXo33LixXzFTJ
mZInxs7XWfetrF0Ub8w04OJ7mMfUfYQrqB5wTY+2Qss6GO+iG6CsagTyyD0e7NaY4OqZLTzZqKbw
6Sp3lA5uNaGJT68PwcVvA+BGXonSHyfb6SKLjSi3YTGnAeq6D5lr1nepi9QkYE3ziiX1pcHmrlhK
0KBD1bUbrwlDXNh5kQZGvYgf4ivrbhxT4nvzeo/O4zFQdFRYMNV4BrkuPX4R9RGMKbMmSkIxY9K2
oWlHkE3bn8jCPHJu5Vdau7Rul0qfBmaPm2FdW+kaXY0tsERwKdVwP7cmMTNei9BCinofO5D6e5mb
V9btpUkDqMATBSiqhVXaaRfT3PPqYfQIOcsq2QthozvnEd0a2M7tXh/N57r0aVxG2pGrl5iTqwnL
ztO2VC/R4kENWSCK9iHu7E3SdA8EoHehpe/62LlJLczAMnKjobYxeue9Wi8mi+0DYo9+GZF1H5oH
Mxw/OuJvnbB/DE8v3UpIRpHc4urxwL6uNpbjoGpJsJcGOanPbZaYDgRSoW0cLRl8u8is/ZA24mHG
+ehAFyOcZuc+cBRpA6eJruUQLrzrGCqeUaCdCJYpBJwOVd0SE2UNeyntJ7FLINfcjkXzLZeo80Xt
8H5IUVAEDU5hANjqNrO78QjVp9kZddfu44zC2OuTtzR4NncWNr1LPRrI8mpzl+A+EEPg4EmFYx6A
e3ibUqj1NkT0/IA2ANXj2LM/V3rc486A/MHrzV/a8djhUBRh5SyootPx6B2nghHM9HgD8luGhmpy
BZDrSmxysZMLSQkE9OILZpy2ElbIBPWomwYcvviPkfH8hByX5pONRqyGbb+d3F7dpINZPLQVFiev
d/K5F2eDzDOTyqrtUCFZLcIR3q6CkCuvzFzj8RK/k8iWy9o+DFq2RRlsVxuwCJhgW3qPeAbkyGWn
j+QEn5pBBLMW7oWKbWurbSA63mRJdtTd/NiZ2W0LJsUs0x9dJu6cqEcaHqlIPC1UMfyyJnGHFtIW
JcCdZUXIw6ATqUYPWol2O6hGUDN41OdpMHoZShL623HMPhd19WOJWpH6xXMCoxnP3fOUuzdc9sfU
HTIlDNRh3NQAcoZyeSG5h6wW+8GwblK7x34qvMUC8ojm2v3Qyb0s9EOhaG+FXRzUKfqhZMNtjEmH
IuNHHX33DY1xCOLU0VXbwa6+dIpx06NGG47lIdQkKiJDfUCO+8Prc3LxfHRY8Ev6EJrSat07hozq
YWAjxiX10MQY1X3RxQmf4XlPrzd1cY1jbUNrhOyUDE5XH9oXs/Sy5f5UNDeIoSdtIplfA/lfbsWk
HVIMRBKrULDOvBQUmpoGZeTVx4GVtLEVvfof3NCYPxBxLkwCoHCnfalHNJiRvUgDU2qzH4Vq6ivQ
7Q+vj9iFyWEj6twoJBVIfq1GTIxWlpcUcYPFtR2kkcD+JivDfSauVWSXv7TambREhZ6SDipsa3yd
1TdmnMKgDybkRu96JTMR+a3cg1FlqZ9morryVrgwS8R3sJh5EfMwNpaev4g8ClJ9ndTpWU4W/lYO
Mn2Y7PAatvlyK5yTZKuXyuzqvCOJIAuVKDIoEBHbYIRg7yJEXK7ENRdbQb9O/SvwX68Fhyh1yJex
K+2pvkW0v/d57xVXsj4X18LC+CN0IuWqrW4IbuxZN2KZBjLVor3ZFZM/RCUqVI6Idq8vu+dk1dlq
4GUNzxDAMBN0Ojt9ryaD0kHpQHElglNUJwUiKU6CpU2j4QMklQIH7ER3MrQO7RhNl5kk8XBszMJN
N00czohiq2aNtrdRJT43a/a5ifX6Ce/QP61wxj177KxPY2LX+S5zFMB65eTl99oEwGFTC6c3j9IS
urXh/9F9iNRBKptYGxCfG6fFxrJ08DrZmrzsfjigUfdZ4kE9U/+btPPYkhsH1vQLXZ5Db7Ykk5nl
VFLJtjY8anWLDvSeTz8fdWZRyeJNjno22nRLSIBAIBDxm0h3intOfK18CNXG0U/DkA/fzCZBqlY0
+dida2PoLeQm83r0ELA2z6IEX+yFTan+JfNux6ao1HN49INKO1MzfgJIMdCNzekoFFaZPzf1HKgF
HFCvnXoUYkoZ2aDRBo4B8FAV36vOQcS3sObpYiKm1LoYpg2Z19q5+U1UsvzSmUj6uXbXNV9XJbm/
Ie93hRf3ceVgEeFk3zgyd/xNhIENYei48QgDQzBEOpGQUQfzLy1LtZeGZ5ABCmrMEE0czDF28bvJ
Jne2zPJDA/rz0uOOkvrt0iuPrFm/3DdVGn2uM6yoZsq973MzRqh+jkt68Yv6VI9KH8jGnF+cxEpk
L0rUCZmUSqGaaZn18hUtNtSR7VCKc//2dtt5F6zNq9XEFmo6j9rr3YaHTFiXspGcc4PScOXY//Za
G7l2k76Xm6q/L1tbP0iE9o4sibdF6AHhSJvuesgGJRbeldTUrS6X/NXS7RQnZnxQ09wLqpwiFCMo
+nEhbYJcH3WsJ93j88hbj1xGNYbzgigPZvTh/LSMSh3cXsm9GEEJFdHYVaPW2HZWkcSUx9ZgWlpH
NQw2eevqJQWZMbc/3x5p75vZNkhAoBZ8uTcs5CFfKFZNyTkx0y5ABs7G6AcfMyufR4z9VPlvVPbC
g7i0t56QYYDVUAMmfV1/1KtLQ/Qqbk4VaOdinNR79udwh+FeeS7T6Sf9Nflgk+ysJkViTCkAKkFv
tTfZKqL/llKYLa/wCjMkJzNKv6qSf3CqUA8mtvc6YyiaPFSmATtse8a2ujS4+PHgN+0m/xQKLhPZ
bhS/BkrjJTq2SgowgJPWog8whpH50KhVi8kQyWc0yEdslJ2Pe/Vr1oV5tc44i9WWHNLLmKZxVbvq
PCPXUdDDNMnDKTm/Q7ftqDiwu9i4L1M0BhRMgng9ZtcRJ62G89/2wjnpaJX6fTUbAQqo2kG82dlG
6N2SuMG0Qap5VZJ+PT3CfmRzu5HyYix8AYYuI1mYomBWY9sut9Tob5+VHbIIjZpXA26u09FO+0kF
IHy2FnB6UToBPYp0qoRNWPtG0aKrjynVXZkW2H9Vo+Z12NqdoM0dJF1rVNtc6xTMAVxQUqK+Zm+i
3mjARs0UHjorucMfmq6iKF18V8Ukn1LHwsuj1euz3GTSRa36o+P0Rh6ZWrhOpd6g8koRAhbH9boD
e5oKlGOJGTLajgiNoR5r42VQPyK99u+CPro+J4GZNV/CMb0Dj/JIAoc6l+NLXfXXpJTfLLSQ8R5/
tmSkuET/Se2d+eDQ79wMOvRBmmtrFRI80PWPHKBGRUjgEbNN1OXQc3ZOWV8eiQvvjIJsCutAiXM1
0dksRQbkXS6kiB7JbI9ujwYydlSZcjCXnY238owJz/bKNOZcXU8GdUA46wnP5kYCQj3WTo4nW5dd
8mUK7+gHW4+OlFYv6HGGJ7mJjZNqNnirtcmv2yfg7YlbG5U8+ixiI52RzeEew76drbCm6BdjrJ0Z
bXmpJU09r3KIP+pasy7/f+Otv+dVAJN7FX0jMB6BNaezr6cguaYli051jG5apTb1AdP9N3H8+mTp
9B0QNl9VYChtbEKK6rBpaKjoAayo+KXS4sVAoyCDBB3aHf4/C0Db/h3qS9UncBoJtezWKD8lYat1
rlbiLhPUilWkiIvNWNFYZaE9dHFrz/4CprL1K+SX7VM8YFbhLXNr5V6rGTmOqVmovIQVx8UVbTKl
niPKVH20m7muKbD2aeTGfSO3Pra42o/eMcrObfOiiV0ZLPI/TpGNPyA459/QRO5IeMFTIPunpxiI
dUu73DWxrtZB2i6U3AssRISHPikSqookLcE8CfkFrqWMS4yoOxvhnTDLL6FR1jiWsFSPQ9KJ3o9M
KeeVIhn4cQsdk3hzclAcMdCrFb5taBWUtXwyM3+iOvVhyqw+Oc1z8jUzpLY6yWE4Cc8KJfnbHA76
h8lOcPZBZW8SD7TMsDKllT9aQ6sEQjNlZO2cxQQNNOTTE78+fRyavNGxOyqy0MM7TztC274llNqk
rCvm1KSkaXPerjebKokUXJ7loGCg3mVar0mupDcOfkOllnr6PDenrJxRn7Z1DOHaDItEfXV46pPk
2a5D5PfQ0I78AhUhRB+O0Gi/C9ybrQnYgr4Y7takhduAlk6I0Sa17QSthV1KHcke6EZM6grDL2NL
8ciDX+A36jTMRlTW6dcZVc8MdPALLyZOSGHYPlRW8ZGdefrjYwqpmW4S8hrcSKtP+OtjalXIQ4Xc
RQHmm4/jolmz20irgXWpf1Ukju/t4d5cf+SqFLkURHEcleLQ5vqLujqN43pJznqEQik7yvaWOB2e
bJ1C4JRGYCfC9pRkyl9Thc/S7cHf5FTr4EyRPgt96zeouWXKtX6I8aKH0x+7uRa9RzT1i5JluVv1
1S9DH97/hwFp+5IqIxRGR/Z6cRMJi9exwiN8HKrwLLKi+2jOUFecmTqrXhsm4qbdHxdcAPXTHOSW
Z5HJ0DdxsJDgxsUDs5R7kwxmFI5XhPPRnn5znayjkMNwl2gA0LaFRCfDGBNlx+RcR+g/R4ZM2VYS
8Slu5/40hlgJ3V7KdamujtA6HoUqitZ0TpQt6bWYaFmKuF7fcda7uoT1S1EJF3ITBW8avxYis5Wx
ti2OujZv0oTNwJvQUg9Rg+IoD540T2Q3X6IhCIf2CPm7s5zczKTdYPcBf20xdpOpt4OazAAWyqI/
oxNoBd0yJSdTnqenDGnZg+V8m5ashiOMx2FccQlbGBgCzhIW2nV8DitVvZi90F6qaNLuUXYNz62d
VHfd3IszJlvhgxJZJVryq30Z+tKfbn/YnfVFK18n74WxQV97k4ZVyPdLcRHFJMTzz8LQoneJgRft
7UHUne1zNcrmUCBaZDSSDWM4jBsMfHUn9VSp/ZcqDewcrg+XPgw+31OQRjQkKPH5czkjB05H03XC
1Ivxaj3RS9P9MZNPoblSqOb4NCd0HBJu9EmWP4xt+r7LaZoAeERZ12pc4A8PFFXMU9t17cEX3Nsx
QA/WXiJID87gdWyp+2oILTWLz4iL6e7IE+aUmfJnYGmDr6I0djDc2+cxGwZ9FRPWGuUNZdsPn6xc
wgDcis7xUP9jJUL101nX3mdQzv08NF4Mbc5OYMbiRwJwR+UIz0jU9qSHAVHMPw/kqwAbAGh5DePG
pslbaHZXwvSPzg6WDCdJGyNUglpMEtSR8ocw9cAWSCbf3kM7W2jtAKA5sILXYNdcLzgvxihXOjZq
0nYfiihVPzlRn39UwAh8UmK99oqe4jDGV1Z4tHt3Li6GpuTCOaVDZGx2L8WfRZmTJD7jD/QQKVhA
ZmGI68Uo6GNblBC7DC9AMX2brJ44FX4QFnL0Zv2TesY/tUHSNdbYFuTDLzPOaOcK0j1p+EHX4xKh
qui3Tf8EhSJF8Kn+YRlle+qxTDxFleTdXsOdw27yoONmYipr//N6Dfu+NI3ZYQ2nQu0Cx0LW3lEQ
avgPo/B4XEVaQWZuy/QUOZMEdkF0HnlG+uxoFX7hbB+ciN2PAuaNlhAECo7FZi5ZltFARP0IMMzi
IUcg+3EmlDsE/jqC9/qSoIJ2sBV2FxDexqoyAf5l21nLEI51BkuLzq3u/Kw7RTkZUZIf7PS3VQIS
aU45jjQUhdde4fXUyibUUxvIAUoPafWs16twt7LIp6iI+wBJb+FTTclOwP+kz1JVI53fCPkEdjP5
CDgNY/Vh0ql468bzsHTYqaaZQg7bWMtDWhUCr5CePyVxKFK3uzqgGRAsoIr9RpcR04Ak7CSZT9I7
o2viQktEin/9h91F3XWtk6+Rd3MYq6wMG7tmENlsu7OW5sbJbIrqIMTtTYUsGcYFJRtKcZtRNKvL
RnpafOgFgYpithqvX7OC23N5+3DiS69QmVXsB8rkNkPN+8zRQ6sjkkZy+qUeF/1OyHSXzAXn7oQa
jQ8+DOrECKp5qaYP6LhYIASAUmYg4S/jhKo2BgGgWYqivhz8uPUK2+R8FO1lRlEtVN63OZ8a0aiP
YJ8H3CX9D9BkGuLdYvHkfKlxUWpTHtLcLZAMdIRdBVTD3gzSFCvTgx+yLvabHwL9ZZVoWsWf16vh
VS1jWcqk6LNOCua8dJ6jZHqsI8lerUP0wEi1/LmoRoy9nfAXTan8V6hHJADLMH2ojFL5cPvH7GwM
5PzI7OmYrIKTa17w6rdETjs2yEFLAYYZtY/AluLGmLsfTPntKCt+kmwbCNUq+ri57NpSgWGxoPxk
CnVy5S5t7mKRHQlqvA2hjMJ6rhGU87RlFuo4P2WFsoQBgD8Vs5Z5viQo83mqmkwXFXyJJ+P2fnCy
KPG9+ZwMS+uCO5W+AjDt6yVsk1lrDCzlA4F7ppIoj5WWVz/pBdnySdaz8VyBS8Z/2SkbzevzVrwY
oTUNbpMbk+KO8sIlXFnyC0C7+QM4MYlLWH42U8f5GA169h37Bls/oV3Pq0Fb1PxTHGvqz1oz58Wr
rH42vWVI5O+9UPLJr3V7lqgidRjAT82EOrNDw1Z4YZipGP5oS/oJe2oRwmpMHNyK8jiMXEsDM+i3
SupMfmKUUeiHgyE5Hl62TQr2RURPw9wlj03eh39No4Si8eRgwhr1s3CzFCKjq4KV/TD0lf5ZGaf8
V9Gpxd9pFdUJ8payMdKWNAa2s5PwLvhtPds57xIEjky/LWSGCilzT+xycyIDs8YKyIoJ4X0Zsvhn
atecgDJrkx/S6Ci5i/wA0tRq2X8xlxnmO+SPL0q5VJgZaOyBcxqrBcYAXQ9CCFzrz0lX+mczKTDh
g5HTXGbw1Rh00+cFdaRKj0qjJ+FJA7xziXvczl1VksV3PHXGr0Wltx+Eriwu/lvtB5vukRcb+WPW
5xKCakj8FwCGKgouxYhF6VAbD0QX65OgNvqhTtPwlFMuav2mcGbM7eTRuXRSmuhuhhya5ONYUsl/
V1bW2a4+Okni8SYyGuQ0M54K6LVJLT7SoTMG8Lyj70qxDLXfK0r/Lh3ibD43RoUl8f8I7ComHJXA
kSRWDBe70p0PUobp2SAXxmeBSknuor4Zvp9qp3uJwF9FbmFnoKeVXMLKigd39NkWpoTJUJ5/uR1j
1tN9He+oUUEepx2GOMwb+kDUONYUZmkYRNgqeWGMQENfKurZas3Pfz4SyJ2VgYoGBi/766NIZlGr
TZRTHUds5KFq419dn9XvZKdNDlLPvTkBEFMxqwW+QTZ9PVKZRlE8TDEj8TQI6ihvHpYqNLy2l77d
ntNbJDzwWpTJULwhdtKd3QyV2ZVtS2zQoIpaZJq0Jf8kWXT6iQ3ahYtkxjespdMPwNiPowGeJIZs
R1FuHWTzDfkR/ACZHJhWzybIjZUGlG4MnSCP8FoTk5m7xuRMQakXn9W5f4AojcNLaI+eEbY/itSm
uNE75UMjdf9GzvdUGh+6Lvwrsc0HM9bMX32Fw0GbatXBLb/zXSgkwS3kJYt793axptpadLlkr3VS
O5zxp/lHtHl/gh/9f90O/lf87c5to9PXBaYFM4TW2+bFbOOxlhWaCIPQMEt/yA3afb1l+RSyZZQg
hIb7EUiQP993NH9WtapVTwu82vW+i8IEp59+LU1bkfxt6JQZf6R0vPD/mv9hKWE5UT/i4CL5vDlM
ltLpTlwwlJPFstsnWewCGKrRk+yWg1nt7nGyUva3DccG8un1tBwD5ym0PJxgaEZgMmWYWydHMtpT
u6jOSQCzuBu5fE+SoQx+bVfFHd44R1f5unbbPY6EDm88tG/xL92sLeZv0UylwgmWVBEBRUMa5PFk
BxhiaT6auM2neuJ1Iozi6KvujkxbBbknAgp793r6BrZWqSQom+NROJwKLGVcPa7te2lAWjVLxujz
XKbNCdtS9eAj72Rmq0ilDeeQmrKyzf/sCDmVJoKD24Nyx+mhUuhvOEdqU3unUiH55uNa7KYtSnis
adMk+LYFhRQmfpua4Q/YXo+g66yDhvjufHiFgJihqPJGoFonCapFpjqBnpj1O7qGJTs3OQIbrd/j
zU4Be29wyeA2vRU2NUBMOCQcjFIg5TQ0WhtoyiSe5CptngoqrwfFgb3oq6665SBzqM29YaFjNjWB
MnICqYjrZ2dG9CaqOrxayyEnygwqXogaphStFj8XzXjU598LdURT3gnsFdXYogwSLMJiOWf4ULPG
OyuenPdqakluryLLQr8LMpicTF9v33t7Z+LVoFuJqbFSQpBuDNrSlfzZmmH6oFl5EsDDy7HVxNSt
1Brdlyzz0+2Bd2dLJRRc5qp9vZXN6Exc58Al8XHpnyEa0pS+rQlxkbu68eYuLj8iwfXz9pg7FWVK
MCpQ3bWXxEtiEwF600hDpJw4IUr8oxS8X3iex/8Muil5vTYPAUIpC+ZTha4GVhoV9w2avW4ktbgZ
dwYxGptnMI3STPPE+mpITf2+NTrznbogUJCzRQLIuual1h3wP/SHA9r32NFSXAOWibYqcnAFf1Xr
fzZFHr3cnt3u9kVOHL1bdi/Q5+vwpqdTGZcjK2oUUta6Mnirh751SORxSviZCHRUM2xDH2Qr0lzF
CZsjuZWd+EN1l8tFp+BKGWoT2fFTtnhtcb10ZdM9yXIinpLJ7p8aS8+9RSvKJ9kY8ke7sxy3Rbre
reN6fC/xjvMLJZN9M7Pwzuwn+zIiLebO/RCeRA6LOsMT2BtkEJXdYo8PqrTILp6deMRFzQWVLXQk
l9x8SoSCb17XyZ8Ne5jctmot30Hk7yRHbezLKmiUid/imYuqPCAxiGqaotFanpKFDvep12ii6Ch8
0UDV464+2/lSPOmo/n9TlCi7u/21dkIoyofI/QJ7oPC1TaLlXtSS3LCnjC4fnip7cE5yEmsHIW3n
eK9S73SoULymn7nZE3FuJKFq1ySUhmSdonxC7LRSUj9qWkpFcyZ8Ne8wluUyCW7P73duvoneK24F
3U+iNw+TdQFe1TzKRBnGweC2BZOb31WxVg8PENXV3rPNSQ5R4azm78JIlbsq4kCocYYum5isE0yw
afbAfeh/FUnTf+xw4tY9JJ/kR1uOywKV6bZFgjlRkrt4scY/ZjStLIuVyURcIgvfNiqyObMlIa1r
hgXyRYqwoLRULB6buC79RdV73zQ05OZ4UASS0x+BCPdOkQail/turfJtsagRWI9pbkqStByI7ayG
uttVrbgYSngQgve2IIAtSkUEIMC82vUXSlrbQgaPiSrJEAWJjYZeJEfywRZ8S1ljPUne1wQIN3br
d5Pq1UaYkjzJ26Uhw2vGMQmUNrExJx1bBPgmUjWBc2c6fGybJvrQOsZyP4YiEZdEEgntD7CdvIHK
ucvcbnKSj7c36W/k63aTUjADW0VFicLSeku9+m2lY0lpaAknGDvTryXn+5SCNJT7/FRExqUqs4eh
FO+ckBpJpL/ko/x3NixP1ZzfR02FTdd4GqvEM2T83iiMV53mZdZ0kZTypCJlLDnQ6iM2TK/hptg7
jasiLXOwvjsXKUW/FTYAWZN63OYBkQizz6A42AEPJJCuPfiUvOpXc1DjUXG6zrdWYOjBuq1bY7tu
NPbBK/BWXu30rtdNzHLWL4tpB7PVt5/CJDWeHWATBUXvKWO6dee4vN6bvyGuq99AXI+N2/bOD6nR
+S/1kMzPM2TznyHYxsbXp+kppTqfu7GRpH+pkoLA5YxS6leRGXg+NyUaqt4chuq3LEyVIzbvzsXJ
CtI6QVURqNP2XTD1aNjHxWwHnfNDiHx5QPo2vysqEGX2gFJzI+MVGNdNdtIimA+3l3KnR7tqMxnA
dUDUQije3Jp40IdWBZ8kSOkHu1ZaPyhhe5bS5hPG47S+lSKQevGxcJSX2JR+6VBl1KRV/Ns/Y3cX
WbSOeB/9vr6vP6iCHHKUAUYLlsh5p4zxWr9fuC+LJDo5Yd25Vvjv7RH3og9oe55DaxYInOl6xLEX
aD3xLg4qZUSDKLctTO8JQbdH+Y2c2e5UIhweDNCLYTJvT3gio+TSc7110fwd0q4dYPQLMQWAuK9m
eeJWGc3wiobK3ZQVzQXEce85Smx8tsMJ8mpi6WdTierzgoNvkCbFeKGVHT/OKDY+IEaoBTjQppfJ
jMU7VN3/vGG5iqqvmKAVZIK30PUqtYsmFW2l2UE9qNkDLT41kNUR6+FIbc7OkkpPkSRNByFl99OQ
I8N4hmEGwuV6UOrhC8osix1QmUmpYNaYv5e1cZAh7B07CpWwpWhX8spTr0fBYb1qtHC0A6HglAlr
yaQsOjoB1sjpZ8NI2kds2JyHvBjsj42oxcHwe9UQiiCrwAzKBCt5+Hr8sBlqR0iMn2GAezJIx8gl
s+SuBBnhdWHsfLREMpIFjIsrWxnVc7NXD37E7kqvsC+QfNyOW2idVCVArwaqH3asK+4cWvqlQ3LD
v30Ibo/iyJujZoBXnKic24GkNe1j3xYoBjhS91/mAl5OAWAGbB+XzKu7lKrNTIGlZasqPVYDvWL5
kY2Iy3+YC1gW9I5IaYGyXY8ijAyz635gbyZxREA2P+JFfQQA39uagPDgC8JzWjXQrwfBlbhDMpho
OMWF+izsJXm3OCRi0mynF01YaIZMLcIPdameHNBmB3Pce6fS6+IX4M8Et3TL8g8tLSt11JY5GrGF
zlTaLPC8sx5zg9q2v3emk37TtQxne0yVZAygZUPKaOdGtX7PizNzXKx7qgiXnSL81Q/U3FxHKgfb
B2hk0esoDJRHlZl5RHWpoLbXODB9zRRXUC+rrep5wScu8rSeP10pq9dOiuXkL4TP6EVzRPv99kfd
e6aQa9M3JgcD2b+5A0FlxNVQC3KYEno4EHeD7IFbAYrmeEl5U586rTe8Sbbmj7dH3rv3VpIwHUVi
EAyL6y+dqWpt0lDnFlqi+H2DHYRfm9k3pWk+2r39Elv4j94e0eRf3F5Ir0fcbGBd2ABcZO4htJR9
2ig/haUuF5hf3jIu0sGZ3Eu+8d4AA7Z6b/IU2+zkuumTPuu5ZcUoFd+wuJ9qt0LX+1S3aFXEZB6P
S4v6bDFLX2Kzc+5H1Cn9SbMzr7f7f0DX/7FBIORyrvWV3QdSAjzx9Yo3jmT3Ek2QIEL17VIU+nD/
//Dq2PmuV6Ns5r0McRNFa2CdESU4oyauB6gCmnQV2/Z9Fs3JsyT/h/cUGmw2CCaKWjy7teuZsXdH
yVnDrFYuIw+BZfbMtbhxe/+8FfBiAdHRWTVufuN8NhvIxJdQKYEqUlxShw9G78TkK3ntT7ESn9pI
sb80eF0Hcxs2fqvP2n2pFfoP+o/Ds2KE4j7OJMlbemAXt3/YTtBcfbVBhfJ6likqXk8ftVi9G0oU
auLFbFyCZLt6TvJS6mXDy7Oc5hl+vsFgaF9tuRk+3x79rYiMg6TTuiZIJMDIlzfLkvMQWWhmhAFP
xqHxnDQan+LQGCovgb+BRB/+hn5mt9GLUq/aKSupP3YTSbIelq42cHoEM+zaBQ8UX6JrfMKMScRB
WiZiPQucLjezhX7ws3ciH2Ra3sYrKRRg5Cb+WJNqSOm4VpwcdXya+z6/r6W6/+KIGHmRAb0Ui8JX
ILehecC92UkKaEfQK4aqDmRk21vNZIXCWY8oArWj/h8lnXovHRb7gH2/M8pvCCQn3VqVb43rTeGk
Ih3MxbYCZcar1XXsSmtdQ6/yg6j69rxDNwVoufL0iHLbcrIsrEYr28EKwtYRvixl8UucNqln6JN1
nnj2uLkTZi+399zOoGuzBXQRUJgVFHM9ObZjVWUK1iV6qLa1u9jO/L50lK+hqTaPZbUUPxtrMg+S
g52QTtkQEuZasEBXbNvmwdMoof4UWwHi2dE9Bdf2ZTaoLdiRoqGtSr20VqrwXeOAOZkm03mHfEgV
lCZNzName61b1Z8/GCiTcfSpZa5Q1y0mKO7tMLJbzQyEE4qLltX9GYfb+nR7ud/enIwCzxU9PnBd
0Oyul7sSepzgXWYGON6JS0M+4aMk4qOoN/FIKY9EZI+G22zdVnPajl1lBrCATK+Vq+bkDCB4ZasP
fTUZ/jxL5/jz2KOjtjpi//7ur2pRiZAaaZFmM5i0qjlPHT1YUUnjwfZ5G3AYZU3QidGYPW67TE1r
alg6tGZghmrma2E7fRi0SAOCJzEelsiPFogDb0mmI3Lhul7XiQ+FRrDY3PoUhWl4X38+EVVOLubK
xL49k7xZtMjh6aK+SzJrOGpFvB2K6QHnYEEhDm0rm5VAHocE0giSclTvYOSFd/KU1elB0NmZ0SoA
hE3GSmV7A8SkZpBHkK6MQMRS9JAlqXoZgBEFZW2VB9F6ZyhYtTRqViQjLKzN5ar3MWITRQyvO5FK
pPOW2sN5xPGrcjkqBe0OtQrbrV5lwLM23ylu46RtRkcPCiMpA2lEAjca1fGswCM82Iw7ARRPMFPG
9WIFBGzh2DTSmi5edD3ABRuebRYi/hhHxjt5SbKvSqPIZ0p2y8FX2+lMsIycAh1GNSSoLWVeVng0
4U6toWPLI7gekbabKtsPhaXfDyJr0MEc9JcxUn+mjpZ8zDRghHjBJMG0OM45zgzlfkFLxDeF3gWR
nYmgahvZ7RAzerTC8cvtqLezRr+LZOTLuMchdHZ9bHiRhDwCF3oNuW4T7IgNgaeDRLs0eRhfbg+2
E/N4d9J+Zm1WnPS6N17FIHp0jo38kx7giq49kHoYZ2mWBnQOMUCZpXz8Y9Q/aRbwHl67SHOCsLwe
bxTVyBEGkRsuwDYbBZZzbufJwax2dvRvthKGzqssxfbwWOmQ1pVIGMWc9RfTEfMpEkuH3D/h/PYC
rj94E+R4yEJQp3kEBHwLU8WRXBRaalEVnBvlOXTaCFGC5CjV3gH7I55FFEeEm2Y2Le3rdatzazKQ
bFUDzIqle8mxw5c2iyq6UuiYZG6iS+XJrqvpDvex6d+8bOagmPTprkEf4pkWjfHgmLRDjaQuF0R3
hECfQsnwXklit7fipfUARZrvDRHPwZ8uEM1hyplrzZfDZ20CWafVZWdWthpkBkV2UYU/bbuJ/ssg
q5QLYqDamhFeL49SL3mPiLIa4Oc9AJEr2+9mVBefbk/l7WHBJplnHtpSFInou1+PoudRliJGQGkZ
hT2XPkzsLV3HMwEYBSrRySH/7+3dfT2gej2gNELyTifTQuxC6u5n0ZTULuP837HMkvv4MYbrp/SD
x/PMQuql5yWWTHGALNT4V47TFWxwy3lp27I+WQk1Tt6QxbmtENi7vS5vjxs/Exz6Wj6mobJt+GnJ
UgPas6xgTrLaq3sSwWqUexcsgHbwoXcokYyFdgBFXOIVV8n1kuBb5IDhwn47iZBChHrW+EpZKp5U
p1MQFhWVcuS77+SqbH2UmmZ/yHTJM4u6OIgxbw8+PwRzg7WSy4NuS+3THV5oMD6sAEey4TKGaMtr
s3NUPNopWjMMTALaARBm3mCUomIRbUj7mq5DBN0fstIlCuPere2a15VRof4yI9kocCF7qEBDoxCp
KAffd2+qq6vm2m8ER7fFZZVpzLOHnn8QR5aO52pceprc638cSUn0V5Ax8AWeFtsWo1zZSrkaMgVJ
N1p+OI/zJS2s4nR7r+4dKZrSpHDrSDCorveP3DcTLBp1pbRZgABtZbooi/XvGFs8ulUFxtOY5fcq
OcBB6rN3SFaZ87XEu2r3rD/s1U2LpGwXilpnEZfKeuhaIzy1ocAqXCmOhtqLU0QnUm8gpoiTaNdD
4amgSdXM9xr7qfCHlI6WoiQprsodl7qh//lD5vcTjRYRCNqVgHM9noLSdStNoxWY6lzeqX0iXDHE
9kHqsDsr4vt66tcAvJnVoMwrcH+islBYtkfXpOIZnhSXJB8/a1Mt3t/eKL8pYtc3O7NaG3GUakgf
twc8oe4Xgw/k5AFqOpVFPXmh06tgkOcwUCMtulu0gRYSlQjAq8l0r+INCemjEpd8Qo+XRLHzFbnT
7+RUQzUiH4TfSck/MBHVJzp5CpBfo7wonVLdd9nw1yKgVzgK2IQhzPvnorC0E6SHyEULJPIVpNj9
TgGHEqVhAdJ/ic+3J7y3vlTRSM5Wqo+87Utrda9V80JFRWqEGgiRhQFlB8aDE0D7UVOOMKXrB9su
MGFt9dakD4DU//W2yWgAymFsm8HclQU6+73jWayjH+Op4UWRVrkt9JgLmrvmZST/CmCeYAwwNvFz
oo/2pe4HzZWiZQ6MBUMd0eujN8swSYY2V1y09IenHtOfx4j7kb6J3d47oT1dbHMY/X5ZwZ5jNN9Z
i9N4QMDk0nVQE75UTYg/Ms4eWotqrVnaLqPYZjlhu5UaZ3XW0odyQlvgfyql6aKkaawgyyFQVtLS
3ouUe2+hyfj19sfZC1uv12qz+SuljtljNIhaR63dpsu1L0ZnKM91mGperanmGXk5w3MATXm3R94J
/uC5EJJzePJSRFi3zau4NUWlo7dWQlgejPqxn9BWV0TbXm6PshMdQcdxpaNnusbITWoFSnbKTNjN
wSA6bB+FUV0SrXycjKk9CCNvn1fYcb0aabPr8lxD6lxEhJEoMjxNLUYsMQBpSwuQI0vCMreRpea/
LCLcCXLgNUndOptI8Dm6uk25dYxiOhdOJdEzSI/wzHuLSDWe9tjaADK2hcK4jqNKrygUZk2PQo0s
Feiljep9JxlHmLndoYgWK4AGLO/W6DiWmiQyFGGRbGa1XzvqR9i+6aUtQSnc3hk77Q+ePK+GWjfo
qw1Y5qIHs2uagWQa1pNjxVXQhmX2qMPBCiYnrL5LpfiV2lPnmkMd3yc2uV5fNJZbC7l56AvzpwDw
f5AT/S8/i/4HOnE71J1uKJyky3POhVbI8tlSMM30Z7tU1VNSyqZrw/1CliIZ5+cqX/TGDY26fbBH
vWr9GgeMizmXQM/QOaq/ZZ08HRVPd56MVN/XJifwYLyktqJBCFzx8Qc+kR6bSE/EQVVOD4tjfVec
5TmWQFXJCg8YHeZbnL7X+ukyqPHTuCKe+yx5P1fSnakUX0qj82ZNftdakjcuCNDe/rxvwwvZHoU7
Lh7YMIiDXX/dlvZjp5bGEiCoH96h8tZ7MjqAB5vo7d22jsILffUZ5pG4trJe7SE7lI0eMbIlMNq4
5jUgnsIsfKcMrelZMlTPP50TtxEla0BI8FreVHCqPkwMiEpq0KtaHUAmFJBYW+nz7VF+p92b+3N9
fsBwJyOi8rCZFEUia2kF5XFbkkKQAf04PzhGNJy6pEP5Cz+qIFfb6hLhfOJWSzlesLerffJicZon
bTxJWAacsnxOL5IQ+junT5dHczTBvnO9nlJzUb7+D3QMBRS8gV17hem1XPwf5s6jSW7kXNd/ZWL2
0IE3EUdaoKqAdvRO5AbRQ3KQ8N7++vskJd3TharbOD2rG6HFUE12IhOJzM+8xplO4FpMH8bUHrLx
CjSOLUu1X7pDSGrjZjMsa7PETmbagdTY+77UXeWjrzMeU9VE2z2a+4NijHqo6MX6VngloEsvofhR
FNYNjf1d3v3l3uRxKFJJZjtMr60PB/6785Kmnh0IiW3p2gIVIz02QysyCz/NVwR/XSU5FFKfUM3t
n+1YjhDP88wnsh/9qVWHoIXGurO95Hu9eO8UU4CSk3dyYZ5vZk8B1ZMTLASdiB4IicoPdhY3H/oR
MeNaVX/aiVPfFFB+A2NFofL5XXdtTcjSaO+h0wVTZ3NR69OYpXYa2QGp4nLUknnFrCjZ84e+/F7h
q6EESr2IaBRVxvMpDlo0dRS/abRVuPNa0TA9lEv+yYSncUp77+VIJobDJQ48pkN+toUoSKrGkLSO
HQwick7RbCTHRkdJ+/mlu9LIYxg8K0xq0WSeW9GvohOGpkw0mMosG3xklPIDJfcvq954x4X//jYt
SG60rXVnxBW60+4rV7GOYpg/P/8gl6uLxTwyk0ghwVBD2PV8dVu90+w4n/RgXvKvJKv6wVIgQMde
7gJJK/ud/XoZKzAcnDHeJ2V/FNbOh2usEWdku9QDc1WUwaeANPhjXoh73a7MFzeCzsfabk/uVFQf
MwqBkTo/2Pb4w9GR0/wL64fhEGrVfH2Yt51PKK+izGptkJnLAkfVHTz1ZCx1dXLanpzUWfYqI9cW
0IJ8LRcR4L4pQ9ontxeWvIsEDGvB7NS9X6FX94Ywsjx1ljafnp/ataEo4KkUSKhp0304H6pUCxQl
0PYCnlCqpyEBQqb2LtZrTpTtDHVtF9pyWhwiUCW37U90fSGQ4wpBqmmab4yqru+Q+a1PMTDA+6gu
m51tKHf1+bHJXUxRBIYKLgfOFuPHcb1kIqmY2qpSEpwo650SrF/J+PriFKlNcVRgJR7n3Nv7Ai4P
TYbW6RHAxCX+2PpQAjhP9C7OtQCj+zascDDxSwxudhb0+ih8z8gcob63LfusvbI0mptouPlq5qEf
qDChfbDnb3Zth9ADJRVEdghy22aH1ENbI1/Ka5OuALC8lhXrzhoTGbNpdyZ0bYcAyuHmJXECsbL5
mJHS1mCWNVqgpl3up/FsH1sx6MeYzN/vIRHvpIZX4g/gwRq2ash4WUhOybk/+dAkSm+dFGSuc61P
3iougkGmGlt+hifDqWADCd9AT/xoe5F+ozbqemvqTXNoS6c7RFNd7uzYy/nzOOQ+yMhIUbdt6yTq
SFNpaqsBlST7tFTuAIovw9QN2ugJutXjS7/98+E210KpVtrIEYTvYedCgVKbJJi4LwNYxh+fH+ly
pxLv8+FLxRjisu2B1qGkUBQlI0m9j9BroumUa2WzYz1zuVNpJXLzUG8lg4SZdv423a5EYrfyVsTm
uvKWkDwOSuCft5Te9lrMvxDy54cLSDTsC9CPBRZEC+p8LK9siphsUw2GoYuMw6TO0be11C3j2Ewo
//ij0kXZccqjlagMV/X7FKBpHcRtJYY7/soUn6pOF0qoRFk9IkyotO+W2TW+jmZqNIe1ctajwLPv
dSOmocRAZQUL3Nt9i0ptmbjde10ZvlvpWH/CKyzV/Kge1i/pGrWT37cDlEgxKjodinTK8zfCncgD
Ci1tNPR/FZYla4G+zk71Sc0nDb6bMZnfrG7gDJ5lv+X40tdvk88DRaFuIJnrmyMEVyd6pvaoBnNX
9GE7Jyo5qhBfnx/limwWZ66sZ9KxoCiyVT8QBKdQ0dCQj2aFvm8yiddlubYI6KGKkD5Y9aKk8BxK
Kz1iZdZAMXXH/q2XDgY118hYHhLFmu6zIerf9GsWwQwEZ7WXmMoz7HzjsG8oecnGCnZPW/DFCukp
b2utp6I8oy1v1+JA/8NFc3hy1/k4V6ay+paiu2rYjDl2nVHkAentctuaqINMZn/0wIXeUxKJHq2u
TQppjtXnt7UdGcWN4/XECGnfGGAbku5kdQ4yoUZTJ480ikcvjBOLAQQisqvfGThHQslyIWZWYK9K
n2Sm1HwgCHVzMLsqujF6qoAwn3X9NTSf9SFxOue9as44kKlNX3bHyMExzEetTJQH1CaHk6YjVnLQ
Isub/bRSR9hdo949LGmdH1L4qjCFi6x87KwSc9dOVbSvCQHKq6TCceVmKRaqNyjM6ycX7fcKyAhI
9UOUokfsd6I152PuWsP4YHhFR8ZlCPRSBO1IKsGU5Z/fUJcBBEgcAjBQCyCazC20cVKzRJ/LbAmM
2S7vJaf1aEyieN32CoCWwhOQwbvyjZ3Ne8Kzl+clI4PPoIJI4nDBtMAtlTawR2u+tdTxRgeWejTc
ctzZi1dGIWs0cFfh5nNQrTg/wwgyTWVKKZL0QzohJbtifWDO9osBophWyG9fsi8J/DansmY1DsJ8
/RrEVZ/c22DEDolduH9hLk9H2YQOWQNV3GjbFXJRMxyLZqkCz4DP9fyOuLxhmAugD2IFFgwFifMV
m9xsUlC+YsWysvGrNjF8MyvXQ8wJt5M8/rIc3BwUAOnACnJmGuRtm6SjyVtjbBYdXIc5UFwQc5F/
acmq2rtc0VdOBCVvHrpZjct7JWthTQtjwmcmVpdK8VNDce1Tv5r9Y12L8cFzTRGFZrQ0nzzq3uLQ
1grctxpSIFpejaf4XrsOmPZVpf66j+DMHsdGS/eqyFe+KHabrCRI4wXwbufrl2UYRC1UR4PFzdy7
Zepj2jidJNaqenko3U45KcVCRV4I58V3kETVMTAYK4KYLRErL6cUR5yUVxeb6jFPocdTQlb/yigS
MSjBbi6p4vkEY3C9TrK4S0AiRJ3VKqajYkR76cVlnCiJAeRr/0GmnI/Sqm0BidGEArAY4vNqjX0I
TjEPKwSADoWH8Nzz2/4Kx5IKH40aWcUAL7gNTKfVztuBXmxQgHy+z3t9rA5asn6JjQjhbT5uf66J
hr1Fsz7DlvLe4iJfhw5YSd9wx/J9W67drVrFI1ZgeDcoo4r8W1KBaZr05sZsGyLwOv1h9qr4BH2o
3DmCLtdLnj6cplRAgC1sO8l2VzuD2phz0JraFExtmT2IJbE/RNasY+w72DuB9RXQiuxswTlEmBLl
B3NzThDcjBHKLjOaTx4I7jSJ7xLRRXezrn6yZyMNECmBQILm4Q05R3HQKnN4ldTGp+ff27XnoGEj
g27Zqaeqeb5RmiVKbXXuJwCrZf1PYFs55CC6f2+rOm7/VBSKMoAEpqI8Gc20vCs1p3Xwg3MeS3Mq
9qQqLg9Pcjup9UYYKLmQm5B5zhOLrfFLzZueotE6w4OF0NyxWHL9xbcBcCFKGtzaElFube4cJxWY
RuUMNY5T/G1clOHYAd/ZyTeuLS/Va+pBxAaSW75ZXnywPHu08ymgwP0RUZ3okI90a5cVwZg5f1h7
6252JvOg6OOt1ad/UG7YA8JdSWFJFUmqSKuIrQFFn79ifbGcMV8E2zpDQ8liJ+GxqMdvctNofGp7
FU0AzwjmcigO/bR0d1GKl0OVxP2hSEZz56SQG/v80uJpqFjR3aH7Qlp9/jRZTeljVKwxKBLbeF93
9XqchireYRNe2UlovKOmJnueVOs314jWuNAjOkZRGr1BiD/uPvSrPaS+qhjdzox+1QCeTklSFmWx
TUqSkrpuaznTBCWceLoJtEnVceJLe0TNVF0kSBkngpA5btfKr/XR6CFnlcXNaFfDfa413/SiGMwT
BOiUhK6pMhP0XrwW/hAb0+e2HDXlDkvBtEUuIS+hdxAmv+56MX52kPn5kY8VHk8lrrjpqLJvsP+y
9zKm7X0s50YhjjNK9jxA6J6/LrUuFRPxMJxsQJydSD3drzP6zN+H0sCLrxfuuzyy8m+uksW3ZjU5
r8xaqX20nOkgJWhd1+bY3reFoy9+mqkek9KcGzC4wKQFxPLnT7Pt3pIPSy2UMg2YI4kaOH/Ytq4V
O5qHJpjM0jmIdXUIXaZ1J8Tb3hWMwoZCyYTKNRpS28595LRSJSBtApBjUEUHEp1c1JUfJcu3EjTJ
83O6ILXJ4Sjywi4DiC+hcOeTymO3wOAaaNPUZd6pGJblOJijfVSkv7O7Wh2gysZ4Z87CvFFVXE29
IlVuOqv5I20nrlM97k52N3S+num9n61tczsNNE2Aqe6lQxcdcJ5V538S2oucNzCAzbMCVhYjQWlQ
CVu8dpYmeTBy4b3Te7u91ZSKHlFvRC1+FG31Hlbm8j51Kln7X0CqpGZa64e1q4x3q2fuiaNf2Rv0
cWg4oG6BJ89WG71ccEW36qIJZszaIfMZIsiqeM/d4crnQhTEKNALKDNt6xhOo2IME9XYUS9t/hqR
9u4VblPjYUhK61UdlfYr1Gizk0BedycVvYCFsvYYCmCmBOwcTPiWgBUVOhp8OJ4EuVV8LuzK82ND
RY6lzdThw4xR2OuogwZrdtHXOrPRaM7maee62566yElSuldd6ukwiyi0nL9+rJwtfXKMMRhXzMiT
1u7umpYKFoIaeyLjV4eS/SopXCTx1+dDoYSqJL2L2tqauT+7bDFulyr5Yhf1Hh3iYl3lpGxyAnIs
EgMUYs9HQjG8KmqnGIMmwo5UFZjzOFlmfLCXNj41GYItM+J5x2jK24+ZWq4n03gxpYBnIDeWAZpH
RG9sbxg7ZrW10RuC1QV7YSRFz3XR7x2fV9ZUZuCuSRFWxS55s6aptXrQJ6MBwmuZAafsogOJ0nBf
UAPYuTOvDQU1y2JdKavTaD1fVNEBynMqewCBkqtHzYzzu6pamrt52pPE236RculAhvJdUDPHE2Gz
J1fLmCcR03YXjloeYoVuy+Ba2U2LebZvrEb3Hg/fPgArtOeVeWEfJodGVoqCM5cF3bPNJLFtM9qp
bocgTpYB6zBD8616gFrvxa2vibWkXivK5kMnZA6urqE9gD8btLa+X4RX30Q6OS6fmxUYRpHhcmiu
H5uoTHdyn2vvQvqwS7yNRNzInz9tcdDJiASw0kCdACbYCNWHbVyPJyDD1s5r3x7CACe4AngPlK6k
6Ngm+SWiXwYs5pvA62v1sJiERcMU7V2Zv7RUnwZkDGNRHqN8KlFv0HPPZ0TdE5hEXNWBYQ5ofwNZ
Xb4ZKrvAjxfHvZux2YEbg2vq63zuOgy0hcA9qVz0VvOpbqcJKpvGFJ3q0taPuTCNFiyg0x9bKESB
s+T5IAXUozqsR0jtPvm7+VUbOjqx9ZrgWB1nXbWQyE6YMaCHWN8teo/Vn5okHBsq5tH+4k0dEKy0
TbpDbpfuD36R+tMyh/5TbRpxfEzHbizptkKN89c+qcI0H0s03qO8foxSS7h+aZYWcBd7HEXgRRaa
Hm6pDe+sUcNxNzYyKduDML8qivVjkUWAvch0/DYxzSMdq2o8mamqQBhQEpcSi113b6e1W5KdkGwb
LPEq0FKV8YAkfV5eCV5qTmZq1UFejfNRNbI6nDwfi6ZaS5ydseT5tHntBGVU9snjwVjZm9eOfMgC
aruoA9Cv7bHw9OiIwm8G6obude0o0RE50L0b/5c02PmosNdsbFll8YhocJPQDDXsT1DfCTPsFJCj
iZlnx8JupSf5uHpvrCb3BvqFUwoMOOLHiB+26nfLEdhMrwuUlcReom/o86zTabGT5XUzZJUVmlXf
icDUEb+N2sjO6Fnla32akdNfbm2vTd4vcHhHXxEQvE9J00e6X2L7cIo8gYyaQeo+H5TUmLEYIi/U
j3Rwod87RR9DmI7tfgicKU4yNCQ0FWF6o8FZFt+weT1NbmIst202L99VsxhpO9nVrSkdLxcVlyyG
MYePCh86JvPr6FXcFRYElOcD34vypuURrMFTRpuPa5eo8vwrLpteLZS6yyiF8DpTJaWlWgzD+jZZ
66yAb1Jlvq62Rsl3lIn+pu9ro6eY1ivf1hzFqlt1HaufxrAmQN+oovpDUSDhZCYq2Vba4Pbud+Oa
0yxZu/6U1rVdnOJUXZsbFOnwc5jKpSrePj+pi2ScA4ktIr1hDBCBLPv5pIQYjD4b2iToMciGrTSa
w3o0DaV5Gy2e4mAemXj1IVMEN0YOja49jnPt5Yd6hk12qlxTo3QdVf8KHv/rTGO9+8d/8+fvVb2A
xBX95o//eDP+bPuh/fnbq8e6+y0Yyh+PnCvlf8tf8n//0fmv+Mer5HtbddWf/fZvnf0jRvr3kxwf
+8ezP5xKkIfLu+Fnu7z/SX7a/xog/lnJv/m//eFvP3/9lo9L/fPvv3+vBpSZ+G0xD//7v390++Pv
v8uW8n89/fX//tnrx4J/dnhcisfyt9sufyx/dNt/9/Ox6//+u+J4fyMFRsuSEJvSPtn+779NP3/9
yNX+RguIajwHAe+Yc+j330o0bsXff9f4VxR7iSE5H7iPpF4V3Nl//wgGJJsBui05NrYNv//nCd/+
64z511tiQf7959+owrzFtqbv/v77BfxTomYAU6G8JZ+C/PR8c5XzOJVlLRBYSbI+TMkH3uiF8OcV
4o/WzXHQG1ryFV2ZH+6kx28ddcbYYu2OaqPhcJKNEedC5aG/vFR+3C6p4deJq5+kYf3bzhzngzam
t4M9fs3x5/1O90m7tWeAj08W/to0tg3QX+AfWk7UcdGXvHBsE+iKJ61B53w12Jhx9smpl9rXmwlh
fHsWw+tlWULRLL1+0EVNFJXWs3Go4mq8odmXvKl0Ssu5NtsPjTIbd6pKJat2yxlodT4OH1o3q9/P
a/1Fzff0In4x0s4uA2hcEsPAPjBk+2JTgdDdLGli0KxBh+y9OGlm+xG5mflrZTao0HjQ2Q/2XFeP
1WKW7+tm+oQ1pvqqjPEZSYqyMA6mUaZvR7WoP6fNmi++3nkRKHZ7IHbxiumnQC/7thT9V2Btxm2h
ivER7KfO5b8U5bveHaqDoi50XRHKum09VH19TxDd+VUPINjMyzpYRPJFtfMoPgKwibhAFkugFpZQ
fvz1Il90qvw/T4izU+V/efb8f3iqyO/8mVNl+IPGwL+OJ3kGyb/9n7PE/Js0MZdxEewWAGhPzhLz
b4C1dNpgLno2gI8IKf59lujG36g8UV+gYs//T8H+6VlCRA10gvRQCrEYLzlKtoE6uQBsZkSJQHUx
jLW5e6um7zPML8eww0k7aA0tPiZCX3fSgW3mIUeRdmxSQxa5ry1yuFYqp57sfAyVGkbVTAEU7qNI
j4li7MnV7g3Faj9NcsBsT/SeizHkib5bPTpQkRuZB5R01J0iiIz3nh4BTAohICnlRFuBSsxmJNed
cjPX9SGsKgWSHgITD8U4ddg+9qIOR8+rcYlXO5rPWvd18lpjp7V05dVRikVXHFVeKUq0eXWAKyKp
aTmQTeo29W7ctJ3IqF7+6jigJSCUwgh7eBP1drXotEiK/Gi1otyvaZPcxYWuwEN7OXeCBaWiyz6k
hyJtO85fnTYVLmrv2Ot28+iGjiHx2MLb6z1dWTY6cWxGBEE864LbWRpDHbtO1Ie6Gnn0RnrnA8WY
PfzetVGk2jvbXhKYttZ4g0NKmNdmH9Zub94v1RzhsNDtsX23NQ+2IO8FJjrnA5C6rQscfvSuZHn1
YayX7W2jmSSmVCZvAQE5dziHOgcEHrwjxsh7spXX5udibocf0K8wZJOCqalCflH2fTgMBLCQ3OrT
RHpzenKIXokQLj9mulhUKygz8rA0ks53hLOqiN8Veh2WkVYd0DPEWWxO7AOiD+0LiyNkdBy1iIrx
zviit/I0EZQGtavnOmy0wrlb9cG5LSq7fd04Vnn78lk5FPe4D0w4e1swUV+OwlyLhK441Sw87dvi
UGH2HCir/mI/V2b1dKhNoGg0mHz2Rc5QfWfcVGZm3c9xsTehy81wPsrmJBpHZaixhavCgg8cKq2p
geGKs5u/sGwScMOcJHJ0cxIlRboUTRwzlzVebiyhT9Q0rOSYqkVyfH6oqxP6n6G2J9EYiT7Cv7gK
I8pIt/D3Kdkl+s/nB7m2uVFB/c98tpeiPQDFg2JVhXUKBgqkqIN+haLRnh57//mh5Gs+v6oklV0q
SZCSktJsolXUs6IlUl2KS53VhnEPaSpR8YJI3OI7p2G+86auLh/29jI9QR9jK8klYmVNYQ5UYe4k
SqBIPGCmONmLX5Js6tP4JYBCC3CryNeMilNCwixDagKfh3nMTrVnTsHzK3fxkiiTErxRyqSiSRtH
pjBPaqZVn+pY1qp52Lv4Xtpwyn8Y+IXAiGsxbHt+rItl+zXWr/6rFBbZgvi5raKKSDGn2mjPj1FM
yE4SklQ7w1yUq7nNUUaCB0HgSYV2C8GuaHEXouzzUHUz8VqxvQSGVYe9QYYN49qWwxvNFvMrbLub
B2n99CajnvRlGMo1PWiKSzXFEOsrZ1AEAcec3nMDdB9KaDA7mPyLXSufk0WX1Am00LZE4wg1CSvp
kzwc4sH71vaR9VqzqyZUYtM5qmhN7nTWrqw/lSjQBFICQYLvz9+1ic5f2cVOHuqa8nlR0STOKRC9
dNdCnYA7hBIaPCykYzZRY7aCTM/UJg+zKG8Dp2jGE8Klw87SXTKAJUMDRDqyKpLFtaXu5yg6qMqg
ZCH2ieKxzoWxHG3FKCkdmi5lsi6tx0MNTfFQrsX8T8MQXtigE/aRk1z3hd7VH1wt1h+mpXEeCoOF
8BtlnDK/GLv1RFWiCqa60irEscf63Uu/AyAs4DkkzkJ6aMtv8sk3p8MrQVnTpBGSYwpeDABXWtS4
d77si9gJKS3ZJgZYCwqJzOx8FCX21MGlAhtGbR19XWpEOappiYNltJP7dmzbh2hafjrIS3x4fnqX
4HQ5Mm44fOk0HAHdno9s1E4JJLNPQ0eIdEa3MzU+WOtiPVZ1uySHaXAc3ChsY363pGpWHZt6aZAE
R/RrfahdZJD8qO+8bxlwgG+xsJf5kFkoPO9ZZVx+fuQWxHcA6KnPXog3g1jUppm6cQjkz4C/kH6z
RInVdV8sh2U19srA194HzRxVqg2RbWyBcrmsSLXqmoag7o0DsuXo9MvU42D3SRTaWW1+G7LMDuvF
Lj89/0YuP3zwLp4MxYjVQSoZ5y9E4Mm7dGJIwzmyq1MvevuAR2UWPj/KRUlYxUAFHCDUQeB3Ugf4
fBjUI+0pafM0bNK2Lf1cRaXVHosZma7ZvHMohd0tiyY+rdRxDhUmNLdTM0bmcSz7+RZ9KO+l17R8
HpnTWfKsoOt9/jwJcpJaVdtJ2BVqxuZHf7RNhr1tdGVxQbMgd0ytgut6i9Bq12VeBwRMwkEo8ymm
bXPSUgBazy/u3iibV6gl0UKDhlGmxSlOGfe5r5fZrsT6ZTjwC25ErYR+Lwf45miKKO+5w2KKcBmL
N26pGh9EEre4Fgm6Pz76/UN3qJvFhHSv2MnHvFLpB1d6JQIX+OVtghJfyX96+g+dj+rPenaSPWPZ
aysBTYG6Egco6JDN6dJXiaLhpCrCFFGAm2J117dmbqSn59f72kLYyJNK9UiZsm9GyZpVi1M8O8Ik
K6Y7y2twLvAGcSJyH3derfwszoJXtiktNw3IAoVWdtL5NhVT3kF76EVIdeXPOXXedImJe1jvfKrr
KEhd/Y/np3aJ5aQ6QEkFbXNq9XAQ5Qo/uX+Eq41rO5ciVPomCwtM4WI/ieL+2JDCv9G0dQqV1u7v
5xThoNWKS8ANhnjLq7S+PP8ol6ssObK0H+BmgC3YcuGRyFTRlUsEEWG+frTdVDsKKXZiQJvYOQwu
T/vzoTaHU7UavUhHhtIJqwMMILIbCw29cE68+MEeUEd6fmp748nr4Mkia2Y3qk3EeBSxs8CuauNH
kmXzgWYM0kug/nauexm8ne8i3qqM7WyXhglIovPxUmKd3lMrERoi0m6aTDVzP3Hon2HUOGqvFPrH
h8lBgz2Kevdrnkban89P+Nq2YomB/XPXoE66dTMRRqY0ncY+jhu9edcChv3s0O86DFFk3E+85VPj
FHmYL2Z258VNdBpc4WV+Pb60/MBxDIsEPehf9akti1fMlePFeSvCedKo4/HZHYZxaP3YBqHz/Jyv
7V/qX0DFZKGUgtv5okfz2GpxFYsQYYPssKIR6WfL4h5yvd4TQLq2n6BawD7Dxpme2OaU6KsUycnc
icNGFeLOEPN0Klpo0OmSKP4i8nRnP10es5RcZReQbp9kG23Gy8YWXGZixGG2iuq+bEftT9Up9+gK
l2cfoxAzUGXWmdoWVt7Mad13uKWFahWNX2roPhIyrAW6M4rDTF52xJBqr+R7dWrsUIIDCwDlFoQW
U2sk1CzjkL50/WGthumd0Ixp5wC4Eg6hngSHBBiv1H359b08OQEUxZ3nXEnjcM3N4l22Zsv3mGPh
jnZk9FqfGucOR1VxMku9pj6WloexdOa3QP0L36nKPRrvpUIHXwWYErDksgxNZe58r4pm5QBJC5ba
8Ko3GRHc51KsCjdo1+AwkRnvVbe0Wt9ajOZnlWrGSS0W8waTuvRVrcfxrVFmYu/uu/YqbCDB3LBw
AKm3nj9UoWqTkihNHIIyMX6C+h0PhT0CRH7+O73APkrAMUeSjWMrmS/Xzfk4y2Qsnd2LOBzYD39U
eo1FeAs8zStW674eQIUsXituvRhaVl3U9bt1Xua9SPH6U7iA+SU1hOhlE5CyF7whchQE0pZ0/Wc5
teYBhOJw7EXeoS3bu5SAvezYQ3N+jVlb6ReJV/3z+aW4suKUHH4B4amnQ1w4X4nR4cgCRKIEBT5g
7xAEsE6ul7U7m1/+ls1tRANPgjA5OqQV4Pko8rMTdjkpGKb2n5V+7l4logjKxpo5v7ydhPPaYHxe
AGjJQFzYMOeDGbCJ1mzslWBOM8B/JHsn4gkLxefSvefU37PKuLaEEgqGcqAJ5cbYXLXg6uDl5gOT
MzxIH1o2HZTEyXZU8q+OQucUer+klG4diIcSdQR7aJXAGarcrxEmCtJo3ivXXDmAwXmT/gL94vvY
CtjQ5BBr2zDK2Frp23hxi5PXyW8fn2GUOJvpHtxMsjM1+fa3u+PpoJvvIEZPfIB2rgQptM1XfT31
902/eOHYVeYfDoDFm851xzCqoz3dqyuLKh3YibQhZUGc35TAslKhnpPESuDFwgzVkVN/Hes1fP4b
uxIWsBklpRWRLT53+fMnJ38iUekWYryBVtj5YW7X+GBVnu7jI7wH1LgyIe4xKrgQPZEb2GZDY9Rq
+SRaL4CH535yp2a9b1Fh3QmpLm0G4G2wcMTqMhfiP89npPeV2q4ocwV2C10GFJ0oTlqUovWSzOp3
Q5vKYE3V5Ieduvl6mGG/fYfnp2EmrmahY2fjEZfV+G03GErsI0oMPhUco3IAt1a/EqXlHrELmnYE
k35ZoG/2GaJ4KMCjtCUzuU0Mo5LURE6U4Eud5fVrM5+6KFw1o3UT3y0A0d2kyiAQPnPU5X2Sr+bo
e6pIvmdKlb3XMyt6KxZHT/we/0hMoHjltW+j2lUelike4h1E3ZVNI0NnWY2i3E8v43yJm8wbbEUb
MDYcS+3k1V6CHqySn5wW5OeL9+fTobZtR3UCNdn20qmxS+Y3XBPdra7P06tmXqOdd7Azq20TYxmn
KHIq3AcFdlUfEeNQbxx6Jw+NGKa/Mitcs6BugFdAdfd8AYcqi1OP7nAwqG07HI06FcMhww7wfeQW
9un5Jbzy3UltC94Ux7MUyTwfDBdba8TaGr18q18PinDXkzehM/FXRoF9D4AJZYGtsHbO8Evasieo
3A++V3aKX4tyT/boWlzCZP5nmM3Wy1xrVee8wextbJrPmF/S9o4U80Gr1T/TPtYejcgaqAkk1kEd
sBj0bRs061+YKjEgRHJ5Lm/jksnJtchUcdxU2kLxVfQ1fHTSrcNfGAWFbVD76M1j13r+2tbVy7Qk
q9n5Gkab/EmwqkW8E/1c3RzEBtKM+5ewxfko7pJiL1OUWECq3p9ibmJ0vXGMf34qV78sEm3ZASFR
29J5Boo45Jts96QZzNdCKPln9J2ssKujvZLb3lCb+7pqcVwAZ40batYX9yjce2FvTushnevi+PJZ
gVOQl+cv+v1mKFgA4l9GtqMao5HSp93dvJTJ0Zt65y98wnQniANARpCmbRokHU03apt8whW8KSK4
qj0Rdeg7n/CVAAtBAfxdIV7Rr9oyRaKyQ0BjTHlN02jdNUuS3OWg1W5g8Bt+orvt/ViK+svzq3h1
UFqfwJqgQQHZPd+AIwIG5ZhhrpGOU32SHTCMr83pvur79Q1l455Wg5HsHPVXwnC4ChjF8VmhQbeN
+evWc0Z3YdfXaWa/LqbJCHRXqU9WPjivHGHsmR5f+cqkCzahHNV9CULfTDKz1lrt+ZYRUiuPQ9JX
R6ua9kxwriwldXAcEUEPAi7YqndjO6Yu6sgocAvG0xSr7rEkpzhqdVMe2qxvPjXesHdBX6sd0K+h
8oyopuTsbfZmClOvHVnpgIAhLWhN6t07PU7KKrCH0v065JyRZm2Ub+MOE7I6kR21CU2I+zKL9VtA
93uUlCtHAGAySJGgMomdtwen9MRY8EJA5buKEnQMhvagqlEToN/7V94ruomgyUH9QQLdXK0mIM02
w/whqMFAvxuRd/bNeHR3Qtpru8dCGZWgVjJ7tqQMW6kmtaMoDX+BPTqoaXFMhu7FBrHMgGsGACoi
WEAoN+8xHtYujVJGqcHNB6kzPK4o6YbPf+3XpgLbyiSloatPx+v8Q8iwtqrzAmh80qUrcp1InbY4
Ybz86uQ+AzgGEkXm0PJDeZLUuN6qJ3mOE4bhtViS6rgHTK4Ydl7LtX0GGgVOnbSGoW99Pgoisnlr
iw4zgG5xbyYl1u4iRRTv4Om2x+eX7dpQ5ICAg2T3jk/8fKgVGRlkhJCUb53SPtqxnZwUspCgFKq5
84auDQVnQvoFAvhgI5wPlQltdNYZYX4QC/Vxzfviptac4giLczeYkzfkJumhjUQ0R9cTzuC2UKxp
KZwNYB6B1lq3SabALaqUE0XqfzpKjwN27HwqPaTIm1LlzOj0b1Pf/PHylSWVQe0WfIPsOJ9PN5qS
KMvoBXJ6DSXOdC5VvcwsT23jTTsvUYamF7MlOqZ0IWnNv0htT3alNbt9VqgYTXa1rtzHlaUf61gX
hyrStFdWokNqnsrmBL9lfOc23Z4mybVPj/sVYwLSbymXdT7T2Osz6GnolOfY6foOVgiHkbNyJ4a4
bK1ImRHOXnmtmnDPNwF6hRXzkowNPgE4VsDnSqLSh4Tk/FBQlbm3Vg2LDkRfTm2VVp+GyRyDpBy6
t2a66i+3RwWyQilARtDShFuuyJMFXxtNn1GBs4PeVYt7007yO+QOvzy/gS6USEBlICmEAhnuoZQb
to3BqZ5RQwfXHpgojCyntRm0BvpjAfxSHYc5gCG6/IiMjGiqQVdvppqABOLirbXjO4bIW38yE20+
9lNVzOHYq94YjlZX/omyRwZXdHa4VduoHu/VIW9gVkJfHD/MLaJFTkfb7jRqU4UflKWNJZb1arZz
zMnD8um2hVlDS0Be8ZLgCRTofBVjaLO124xjiGBc9aojWziUpZuY/4ez81iOmgnX8A0dVSmHrTQz
cgBjg4EfNiqiYitLLenqzyPXWTCaKat8FrCAgna3OnzhDezWRb2pR8IKNdOVP68v6/YaehmVIhGm
2+BdaNWdj1pbcS50DTKE3TbdMcsLmDP9qPpl23XH14da/6vNBLmFVkmi1ZGZR+N8KBgXkeXy1oEF
Ebj+mHryuCymEyDYozwm9aqPioLYj35x8x3awnZpqYoSMzmEoFy3vIrr3/+zQb1ESSy9XEbwAeb8
l7rs70XFSky0cXOT2258My3d9OP12W4X9mVMKs8rzZOBt5ociTOXrT7yOc2i1Q9LPKHPk1RuALxu
3nmGt1E2FTgEK1cmPjoZCD9trgLLzZTYKO0mjHhGEfNdXdIqlfMP4tFX7NLbWc7tBbuORymfrboK
dFPQP19OHbFKMY5DE06l0aHvrC+3Y4yduD+k+XTUEpn5tNDt24l3+54WO15xr6/t9op9+QEosiAo
S4+QutX5D9Bgu+1GdtGEc9850Ht54HyhTmKP4H25b3g9aEzA9l1hc1uhfHdAkoebtw49N43LoC71
8ddkjyvloCrTW1cbjIMARxq+Pr3LrcOw1N1XNhTP9pZlg9s22SMtmTAfi+84OWVBWzfPEB33OEpX
1pFyEYQrSmSrRtzmQxq1K5VGm6sQcqV1KxpYw3OszDdvno4FIHr1IiElgwJw/rWWWKp2PbZViLaK
/CqNSLkl9i4PaqnkeznJ5YyglaFaynygUYBu24yl5fiCz1kZJgrGLqbTaT5gyOLw+owuDxyYvdU8
geiaCvu2aadWs5pSRBBhEw/wzbUeqWHbCKWpxUGnRHvSQ9cmReZDxY+8j1h+s92nrK3zkkwvVKrR
CwANxaci3zVevzIpEtdVRM3gZHFLXyxdtojEqsLBzhGbWYwgy82brheZL5Fw21nCK3PiI0M0xq92
jYA34S/MacciMqvCdlKXJ6Ov5pP01LfCatcEy1jRrkSCbIit/64ZIcamNVoVIm5hvpPwZr8Ylbon
tX95XhmFisAqpk5wom5e7mIuEUTqTagGixqdYEBRpkdbPJyEsavIwEf49w1dJ0STEQAamRAaBOuy
/vOSZarV5LmiVuGI9oqvgv+jTz/sqYBd+zjsbgAsOkAWexuKKBSyrWIqoGlIqQV6vfQQDpS9xtu1
DYepC2BbwmQPkNL5XLwJAm9Ze2Uo88b9L5k77TjMnn3MPWRGWqeJdgKsa7N64aXxalCf32JRi0ET
eaMvZThgiXZyHSUJBM5eb36bsL2kekCsuhrRvoSx/3yhaaixqJFFGVZgi45lV4DbtytnZ5QrW46G
EIQJiAI8xt5myxno9LcalnFhIkdkr81SHBeWDcBp/2bxLfYcieOqvQX6kWrC5k6tiz4VSsYrQYW2
993MBaRsfKVX+7NNir+iGO+TofxUzd59nbY7beEr32x9OkDsMvhKyDzfI7KNCklxoQq9IZ6DTBtr
EKfl3hSvrSaVMNjIJMdIKW0uWJ1rsYvMilGqDkBwzwWLBcNT6rZ7195l6ETxH9Mn8qUX34XNSPja
2wpkiCoEhp6comawfLczhjAquuzBWGI9qMB33AD7jD82hbnnO3htOenp0+2ApAlFe/37fzYnlF6n
bgYUd5zKm4NW0a0TzdC3CvSuG4YC2iqaS4/qAo5LoCFUa4SllPRW95gtCiDvFOc1MpncEH6Zq+PO
cbgM1FaDalQcsRnimt9W1HNNlAo6oGVYdHNzT35I9hdX5vtWQzrdRxxT9wEYNHtubhddsnWmSGIT
c7NtSJ4229Oa4q5UooQrbMJAPhpS5XOMvu6d2+rmL8TsU38YEuOxT8v2TidS/DKA8vFfD0auzB3N
2hUOQrBI/3G9Zv/5pqkppDaongi13lPusikr3psqNe/O6uGPZvr4HkTAWzEGTByM3vo6INzG9b25
EyC8961EOS5sQY7d4DTjYSYZ9zuR45XtahHjr+QkuPq8R5upcVu7ltBFqOKU9rQkNRI4VBaOry/g
Ni9d58JHRF5mVXkGGHA+Cr5y5VAWUoRR0yOwsdT6B/iqSJmhRnrABk76WZMoftUM8eH1ka/cO6uA
2gq9NsiLt1jRXgx6ZrSNCEWNcK5KouTnBtrti67uyRdeYP1eZknixOmHb0IwdD5L/hTwkKxFqNj2
L60u31lK/75PvUNWtI96P97YUnhEFO5tMzeHXMmOjRHftHX19fU5X/mmlKWJmSlEUhDclr/1sonL
nkcrHIaWGxBhEL/P8+XtOwcOMNn+mkkBf97cs0YGdaiIlyJsTA31qtywTrHd7WF9r0QwLCYZx4px
pgC+WVN1ahutEwCYTQyK/bIslFsFzBmSJLGPV95b++F8wpVFx04luiCI2UToRjRpQ187CF22NSLu
Tdl+M0e57BgVX7lP1gwK1gov7uqOcL5RhBPL1NDyPLS8fPqeTHp3xCe59asp8+6KZtTusjHW9oig
F/Kq6+SYGSJmiCEQFW6usWTxsjKBtBGCR60kpiV5EQroOjdOYaP3k8XyGIlZf1o0oR0gJNBvxrn5
JDuTRq3lFkFcLwbeeY2zE4JcNN74yXjKaPiuaffa5zhfkFlBBRiYax5WRjX6mRI5fp6UOAeY3jvX
zB6iKE1Puhp/cBLxLivlg2hc3c+s6febTw6AD4qERJdEzVvAVdaWJm4kkNMUu9fuhs5rUMAfxp3b
8Mr5XJNMm74ee4C39Hy21BmnwSqVLDQb2QGHttu7qLd+vT6VKxcfbMb1U6+CiUDVzgfpysKtzdnO
wgio3WFKkiXwOghSgzfsjHTliNLPYSPTouTwbBHXxgT2dsnmLLSnBfHClPutc2K+HpH/8nWJ871k
8KIwz3aBK4XF62rlBUXtYm4yL8YUypu7IHxvGRMiTiJW0k/4PVhh7U3FQZnS9tAVrudP85zct3OV
BYudip2de+1TIpmzkomttaG1OclrpDRpkchCTR3b41IJJVBAVr5RRWKd76psD/SVrjtAnfNv6TpJ
XCSVmkG7reLTILBW9IDTHFCBUneupssJvVRvKRus7tycyfOh1DkxpRMJEULAUm7NaPrZSVO93dmb
a+50nmMzirO6ZoPjhXazmVDZRIY3lIkI6xJ5j0DOddo8mQRy8xGSWdQFpURw6pgnkxv7cqy7xuc9
1T+scHoAspFcflL7LcagAzauUxCiG3ZIzKl9Uru8m7g8qvqnVTnx7xxpbSi4ioj6+wUd6/ngEava
gQBr/xvR1vRZinZC/VfMx1HV2w95JltM4DWjw4KnaEsRSmdeYshR6KXfKNyAX9S+k1XYWXOLWJaN
02akGd8bA7QJcgSGONZ2o/5IUfT9o8ymOh+cXiIw5rae+jNplFk79sUQ3ZiKtTRHpDTF4o+5A3RT
R3TUN/GZTncunCtBNOtN3sVVsOJwt1XWWW2yrNcN6OFZvXwdW8/+1mQWjt4armC1SLT3mjBd3u9W
v3NKbIg0N39rN5Ywlp+BoiG4PSLpbQJB/lnoqGjz5NhLfJr0cfX0sDq/N529XOXaJl43Ft0sBsS3
4HwTDxKDuc5D8kBvUFGrZozSyDLenul5VOlpmqNsAANsa8Xi1YZVNl5bhEkeGTeWkONDAa9u5+xf
mwvBJJzaVY6JDv35XMw4Z0kXCYOrrp4xu4rDKBLKTrvh8rFANeafQTYLluhzmuQzg+RpRo8zc/Ow
Tu0koHG+x3C6OhRZ5CoWTH6+ffzKeBkqpx2LcIzVDnYYXqoRaFV/mOZ+Z1aXDxOzAqrzUtClQ7G5
ZRagOjNKdXwgHCbv0NfVIdNWQg0KLCcTvyinPcbLZWDHiLzpVHPWfGobPmZRm3ptxohW0xnvHUr+
gTVL59Di4h6syiynMTPeXqhiUIqvK+kJrMs2rMvzjEKmlxShPabybqwMVINhZ/AI78rxXtmMsEvY
8CRzq/HwpibmTnJcytLLwzkV8n0hdPtH3jjK20uwtKDXDthqhgVjbPMIOZ0AHNgaDGPp8kHvqu5b
X8Zi5xW68rE4UUQRJBfwJrdYJLIK4n94JGFWFXGQ1I12i5qiNgVwqrX3ckztw9g67g5e7+qo+Jmv
GBFQ/dvYH0rkYM/NnIcx1LRTY+LFqPVT9mBHuXqqYjP7Yi+eFb7+4F77bsyR7s/qHw+/8PwSQX9Y
X6tSedjX2niTen3kN076VnUybniNHhQVUzAhPOqbW4SlNLWu6vNQLk38bqqjQviVNVY7N+J6bDfB
w9kw62T/qcbMfWKbE8p7odW72a1NnOv4Uy9+ISqTn7AktMMiw9I8mEXi3hl9tGeefOULIuZPDxhU
HsnvFvjV4TAWJU2UhUtp9g8jCl/BZMYYW444yY6d2d4qQsRfXv+CV1IkWogUTikHISVGQH8+67Sb
RVY3DUIW1pg2Rx4a7yGtW4dUuDP+Stdtf42t6twTVo3oGmfTTaIoemhDcXyvIuC9s6OuXON0AEHG
4B1IdLqF/QvuTn1S6iyE1y4DCJfFsZw19dAkRrJzTq9sXgQJV1kTNi/43M1tINxo1ouJpIyoovez
pMmPZTbsxUjXJuSsxSmTgHRFD56vL7LOrRpBuwyjPIHOvSz1qVQzF/8N+VZFIM4JfSVOyioGvBZP
zodyKjXSGouhksb7HttueaemyR7b69ouBRUBm5g3EKDW5jAOUwLjxdWz0HCjFMx4M6FHP8fvzGRW
giS27VvwnnuZ2bVPtdolERQxLzpB5zPLIlEN2HxnKAtE0tdcXX6cxqr5/PpZuPKu0wvkkX2pkHrb
pAtds8jUBQmnY6XyQ44/0mOZRYibDCVG231kWDs3zrVp4TSP/gXxHkXMzQ7M5qbux7ilcKJVbmgp
ZndSZnVPlvBalE4mibIZSwcUd1t9KBRVjGY+ZqFXjPJOTeR0K4WGB0495I9xDF+bQKa4BU6e/ui6
hXob4vz/p+WNXu51Fegr54ClRWANeSzKIFuVtS7DpNddYu4ZdzG/eApuBo2KakUbjXtciivLymGz
6NYwaRSPN0dukIOcXDGnYVmp5Q8vNdmdnVceXt8t10YhGqNzZkB4x81rsyd1CYB7zlGKUbTvjQCV
aeAq8/brEKjOqtrM3kejbv0h/nmTKCtT5yiTNJzyWAko641BqdmzL3Q05V+fz7UPBBQcGPoKwb8g
04hFlrgDOEmoJcq3Jp6iQyr1RwVHzeD/MRDbniFW342LcrZn1OPsoEpTOXYcVHOnHnEDSHwtejMp
hBsR3s5L6Y1m+IUYC7ZgOqoKOgI4ZkP9D3/pk6nE7vH1CV0JHFCeotyKn92qwr5emf9+pNYahQ7e
L6QJiGYE1IkoPTm4GXVHvul0lLPtzEEE+mXxZQHDg2RcsXYIRBeXF7kPlY+1rbMSYre56Yof7eOO
84WCZvUhHbMuGEHu+kSKzgEP8+itZfp1PJD2a2l1JWBtrmTcmlv0rsosHB1HnDxVDr5r9vHO/r84
ZASQBCWIqq7ocUqn50tr2kjqknCnoebJX40yjAdVayP/9e/3Qu87i/zWUVYRhbVID/RobTP98wFp
BlBCTps0VKgl1P6cdgBCFLTuiqQzPrqplz/YEmdZ3WyV0Mm0IfVFq4v3jo7GYNzhEh942ogNUhd3
ftEg+doacjpOIAmxvVKUQ5smVpA0w6IEjtHMjwomnl9en8TF8V3ngLkI/RnyNZpS53MQyEq2es9K
mXgsdIemKVHAr1y7SP2JgHbnstAvOm9YxxMysenJp9Z47Xw4MzXzDLw7siy6jsBDPDfZ0Y0okd6p
1E6iu85ZEbdFO8EriKbmd7vM8YNXyQrZmtXn14009w7Gdvk7sQ0lrGZ9En4XW9X7tHTGhyQ34+Mw
ROn7apEOkNah9EeUA4PSWMzbvs/csBzV9kZI07htIuUHkOo9Mv3l3mOK6DrApYR3xS1/PsVUU0sN
WARKTlVhPcx5l/m5Wac75+iFcnS++ZBZI+5YzRZYz225x86MWCuyIQkjPfX8YdFPaq1/TJoe1Lv3
pRv0e9OJHpHhK3xTmCey4lvPxFc5KtsgKefHqRyfo5HOhlSl6reyPTXFYPgzWj2VMe2UPi7XZK1I
rcQUAkxQh5uTAvXbU0w6jSezHOfRLytTYBs6DMrO/rq8zRhnTQBAj0Dt3IYscY5eBuoFLr69i/EJ
r8nyZ0XZX9CoL8THhSruzoDXJrZyOuhsAgXj1/nHzjtnageehlPkjcqtl5F3GVNSvDXgAzS3Qh1W
Yt3aOt5sKctLoSTS7IDf0MpbbJXSwyqz9/+ZC0ARAvS1GrAlhNtG1S+1YC5ZPyfvY7WRfi3ydCd9
urxwCLIAE69pIxH3lpWYuHo15hJaSN/UzcFuEn90qz8l6JSd6VzZC2s0BzoPhTPKlZuMozfivko6
1z6VcTzfy6YgBTccco/Rkp+b2d4799fH461ZwYfAvzcvW2pavWiIsk4Cas93OaCyiYHf7Peobh5l
pVk7N/eVrbey8ECj8m5DQN+cqSUvew1RL/vk6r1+HyVWdqRmNJ3e+j68JKArnB3mGrrh5xsc5r6H
dtk6KwPoUAIg5aYz5gmBIHuPTX9tAXmLuDhXmBtYpfOhjNlFd9BY4LdQ/b1blsb4ME70O5Z3VpvV
O9vwcvVW7UA0gOisc4lula361KoqI0qNU6vPtp+0LR9KKsZOiHe52dc2HC1ViqE8di/P4T8RQoUJ
4cQw+sltvJ+LnWsBnuPeqYVvslPHuzYf0A8m0TFJIRD588XrsdTlRtD1U+spBSh5aziIuIjefBEx
H5Cv9KT5TDxv56PMRqzKODZ02tBZ5qf5oH1WOm14fuueAwNEewbIGsVQSKDno3joTyZVJPUTRjnR
CSGa9JTVlvqp061oZ6gry8bbuTJswR9ghLvZc4uJEnLlTjpxd3PbjaZ1PwhnTwXw6iB8HBD+WBrR
1zifz9REKvrEDGIX5Uy1H9O+VCp7XabLktwadbCjCT1WWMW2qlqOBQKvQmjYapbtc5v0YFK47Pvk
CRuuMXvUItl1fq7WGDM7UVmrfg2xOr6tlm5BZWpB8/O42BbGdq9/zsvpEwW9YANBc67kg/Ppq7Ho
ZQqx4mTGdv6nAHFJ/19tdjrFl7cHZXOVSvbKfaXtv4ksPTGLrrBKlUWmv+a6MxrzcfFuTJo6sETR
7pzsq8PB5aQzjbAVmMDNpDLcosGtqCcOzHJb1qZ+Sm2EmeJxtajC6m3nHr5YxJWAQwCwtt5XpZH1
pvnnJhmj1GzN0rRO5mhjb4Td2lFdzDfDmxgFjCivMqkZVMPNLYJrJ+pzAxadWCf+NsfeCdpuNtEO
6H8piiV2cs9rc6JIQSpgG2vZZXP4pjrNuqZVrdNUm0WABH19jD2j2LnpL77Uuud4I8myaTZcAOgb
aIpprZjmyUvsOJw8ugDmuMjbrnbAjJrJngbnhfL8C+sWs1TO4ouixGYnpgNtmwGx1FPWRHQS62Xs
I8xDuqLF5tYEDmCadZ1QmtYRd++WQrf8po3lF5w4rOyA7lxVB8ao60PgJrLXjkWlKQYPR1P1+Iv2
ILILWc97Ta716j7LJ2gdkLgAZKcaTHN+s6GHjEgq0xrz1MbF9LUEdHGcS8U+GDU8NkST3HcTsIGd
FPryznoZFYlhKiArk3TzoAyTu6hOTH4SL0nxUM2jd++h9HHvFi72Zw3eEX5uV/JgxbVSsga2e6IQ
WD2YVRb9HA17uHnjXcXPw/O5AnxhL6lb5HuMyAOu8LD0vTIxH2YkhHy1mLu3PqOMglooCifUVVeP
lPPDTLmsx1umRxqjN+d3pqxtqliO/vbjBcSC90BbZbgv/PNaQ09R/sjN04wDR2CNyF8PJjvs9RW7
tm+QUACkSGoPM2pzMemlmjuGdI0Trg5VFAi3mA6aB0vKb/GUviElMm+p6O0R9a7cHXwhYBu4ecGR
2rLLp9yZtcIgflNoJPqAEWDr9l67s4RXJufq9LC54bkNuXjPP5QszUFtBlU/maust6cxzhGlNQ1/
bN5zP+VSxFTQ7r+8vqbrNbs5i0gfsENAJRFRb1X/7LkwEducCRi0KfaHeSqeMzk5R62eXUpa0YB1
ZqQ+Re789/WBL+JVijLEjmsTiF9Icp7Pt9EcRMu5e4iKh+7Yj2J4yBGmv50HW9s5aZfVM8ZCGGDN
YLhzkK44Hytvh7Qehlk7lakKybpN6iJAfq1j1lOt5IeIktuvBLfdA3Bt90iTejjamZOZAUbL/RE9
ufYO7MZyyOa6Pc1cuXdFnOD54vTI/Co0zLyhSu8bDoifzLrAtV6ru52i9JVtSM8VgC53Bs37Ld3M
Q5lL5dNoJ89q7RtlyrMgomeyc8aujoJ8iM4IK4lks1SdMFUKKL12Uuz2Q9tFzmMfZdrOplv/k82m
43Vcb35G4BnYvP1VRy1zUgftlCoLF246/vRqoSM1Nt7OHWn66zvt6pQIBx0aghQCtqDwMjWSIepq
7dRjgOKrveHc5gvGVK+P8mIPt50U1XUeY65BSvmbSZV4ArXFVKsntbRKK4AZ3X7DUIyKIIUQ96eS
i+RLlehZGkwGGm6UEifZnYqRGqUfZ4MKJdLVur+NMUW13yL3+cdwuuWHjNox9yf8Mc0jVIg2DZTW
tIqgBWKdhoj48W4VeOHWCG179g9L1J53MI0ZPTN+g3RbGdqYEn9H+P2mmVl+FzJyf3s09f5opL/P
o+nKz1Ov4K9szYb5DcuGfPJhd1tfzbiDOgD9pdd8FbYewFbdBb1WmLE6BQKJ249uPqpugJUJnRF4
ndWnIpX5t7htpjgwTKGPwahWSxtotTuVK1mm6H1+8Nk6/o9bOU7idiWuq1GR2b4dgw/21cotf+58
movtBoWdQiliWPDM6AyfH38bh5XR1Yv5NFNp4pXvB3QVK7ejcmLtsb0uN9saZqxUZNy02Qab8zOQ
fkktq+dTWo1tEA+m9yGRSfH7rTMCGMtrQQWNyAGe+PmMPLeoF5Bc6ok80znqU1H7GC/XWF1Ne3pU
l9wO0mIKv3AQVt1kjETOx1Ktoc27pVlOCZldE5DELrfUIEoCCSHS9nZqs1FB9zDJhkMxxPYXbFTq
n3olxf2QltEQzIWk5GvmZfXrzauwylXRTUK0iaO3OXHT1NRZBQkL8GmjBx70zgPdUM3X62avm3D5
WhF4rJYmq2H5+nHPF4HbPPZaK1lObaTJI7q/5klRXQkActxb8MtAgKHWagTP8oqu3sT0g9orvVtZ
MyKiEUm01kT1k7aYOAubZqw8jrmFoVA8Gyhyvb6cl1uXMotKE57uKoXF7da1eqtIInPimEhvucur
6K9nSXUnzGHXsFTn9yTD0F1HqhmeCWiQ86WsF1yoJ83rTlElc++m8fpZOQpTW/KjEc3Td9NqAEOr
VWxUvt179pcxdTOVdZA2UOKmi6JDUk2Fdhgtkek+Er6K6ae90aS+pkktOU5ebelHIpnJPCbW1DxP
3lIlgYzSKQNwjcLEDSaIFOAa4U3NKS46mPUWisrHsohm42aRSZ0HU0ft2OcJQ9sF94MsDtKIKt5D
LQSWLvNSOFkgLD3+r5lHVwlqd0zcg1fW7jswdbF5Y8cN0FinrTy/zqX+rA5DE/ujFAohVZTF43G0
W5Efo1ikTzaQaEH7KHb74EWi/hANarxOupV4nZMTrU1bLSoOhjbbWDpHuvgvnfvoE8SD4ml0Y/t3
Ew3KJyB2WNI3Sq19chpN+zoYg6v4U+sWA8ZUFQWDpqssG5SzLt+bhaYDf7Ym70M5tFXke7mTWcE8
V8506nCTRpbZUZbqnUDziCbxUsHMGVNliGkhumSXTe166QPJpMByetT6RwrxHQSWJVE/N6NbpEFe
G2OOgMcihL+kloj81EA0JGzsOhHw0fQoO9Dc1D6ask2Noyz0rr4RSTt8MazE+EFnt0dqZIWwp609
PtiKkhS+G3NqPkdp3d2nyaIvx8b0ZLJS3Coj7Ku6LANXze1D5k7C9U0rNv96bWRbSPlYM0A5M4kN
/M5m7cMouWL9PJXqF1xlzPZEVBV7R7ZK+1RUyljhDqBhBKUtek+Rx0683nfmTLnpGtqpPvKUSsS7
tczf8i5vWDRX4ZwmgzLjC1Z3JJejV3OG05TemBcZwy83ssyfymD3yHwIJ71b+Nc/x7iZ+TKtSwQq
l7x7R7lnMU51NxrP4+gVA1GlmvSc+lh6ga1Puo1l2JD8LY3KfKdbMn2kEYomhVK46WNBbP3RjZuC
INdzyvHQNy4tCDXT6l/tInFkGpxCMjWli6qAy04ikj4Y412V5NbPHIwDnToqmcxMeIt5jLN4/lu3
ufVJl6PtIBKva7TUenuWB+mQtgTYv1JCxcwn4ZKq3GG5ccSMbGzJl3sE0Eq0YoM/CPBUp/oyySSa
fOG6EzieLK3/6pUVfUe4qPlWupAl/Y4c76mjfG8EukdiDD1Ba9939gdnjN81aR09y7pR/pL+dXnQ
jENXBmjIOn8kNIhvWTboWth6hTmf9NEQ4r6wTVZbpln7C66VVeK5l7jJSR+SPPVbd8weSvDCWeCY
s/ujbprxT0q96InViSA/sImmQEXG9U/lJYMTwJdXSl9iBPoDGf3heZ6lWocV2s/8qeON/cEQmlEF
A6LUkb/UefZMMTQtApVuneaXaAT87DwqN0fcw3XrMMwROyQvrOg//lkKSm2Qtp/HMkuC1GqcIzBG
myzDUpyPvTIjgGdluesbWtc/FkaN1hgmoQ7bsktWHfrU4xt0pZPUvgG49t6TetTcRiirjyeOlPfB
jk0Xw7NpptNvalUb+52t0yJN0fFzfAp98pnobml9cF8yIyTUjHu3suePhsjUQGYGHGOpzuZds3ga
m1ZLXHnX6bKGpEtC1wdoxMbCZ4IS3zvH7u4Vy06fIrufykNeFhbeMKNqfoqSSDzZSdPZfMJKw5bM
7rUbixbGY+XZ8Jgc2j5EjKjwNMfOxDZB8foSON+QvlvQc31uTF1bTrZTW81diXNeE3TpiGLw3HmL
F6RjnrxbnWjYG6a0p1PFcRtPy9RXZTgOWV1Smivd8iav2xEQTCpAsE5V919BT6ILEnqkoRvFJjdu
XSJNLzppvXOHFnZ5oTfagwpmyw6kyIb3WtMhTybwcAxx5eQaLTEHTO+wd457PFMSqYWWPXJpNvBe
nts8K34luiLj0ErdKT71Y1amYYEOF6kdoboRppb0CLvrhLspi9P6OwNMFGET4hOYtJ72CTOPnP56
qxAKtIRiJThcZc4DpOX1r4vA+jRsh9FRb/Cq1RPf4ivmfJgUxtDkicnyjSFyKx+mZv+fcFMV1YVM
hepTOubyH27bGLYtotefXD0vbo0B+IKfyqaafMNATOCYOXHa3UTcxupBjwdHQRyucj7FiJnbvsej
9b7l0Dl3jlMrKnLnZlH4elYWf4p0aNEcQ/DoG/379r5CijYCOaa1FGVrh9RiXur5MfIWZcTZphRc
4m1kTb6TZbDAM8Us+czIa98WU2T5FQlOODSOGixx/w4SVfc4SsXiMSKYy3wd77LuZNX1yBIgXoGF
WbzabdLiHh7NdIozH+xa/K2zFDEEVjsC56fBlt2pg1X/rigYkpNag5X5makSYhMIK/WhyErC4Gie
G82Pa7tKD/PsKO8GgVIpJSIr+WaYvf1+mRuZhtyUxnSoFZ0HLdEyxXe8DL/HQZgNF2aTTY/WkHXf
RBUVVWBUTjpzmVo51C+p1dFhAXWS+5WU1njgwBTeMRZj/2OhmRKijj27dzJJ85um5e04ZA5R6o/c
yu3lmOYy1m6TUkm+O+po1gcjsfTs0GsxTmqT0MJ+SqtTl9YwyUwjb7SgnGvxjrXMuKzTqquCdFHi
OtCR3XtYCsizP815olw85L39XLeW8SfxbPi6dldI9Vj0LvL2JZMd/EzjvfZVt+V66Cu7+5C3bfOn
b3jpQnQRwZ8ZXTSTr3Ltdn9iObg8SypV5jJS56+aMYk/46LphAdNO5vP+ajIX337OylOWiaW33hK
u9+mYikJ6Wpq2VPUgzXRAUW4vjI6dnPgu1k0c/G4fGoGt//VD8X4tUKeu/AbGMhf0skZf5OgEN/V
tlZLf9Y74jsTwcPi0xqfPCXDrCThWCSoWXoYeY0+/ATYJa3VDzJAz2NKgmVaYAypXjo+t63ufK1d
q/8vd9NueECtoPwFjzm3A7fTnNYXkdI+OFOX/rX6Uv9PN8ya5NCMor9cbLzNnW5SScIQVsQ+/0/5
cTBL7XOuCufT2MwqsB6hIC4PjqFoDhPXnHLgNBbeLWGUPR3zSptu7YXtBCZ43T05pAeEUxL4r27c
O08YgeWFPyV1AhcUva8ntSqM+CCVvvxWR7n1J4ddSBSdjd5nxdITA0ECS/zpIk/5ULZz+T6T2nRM
Ry2fj6XWitWHIR1+CFE1v+amh2AmoqheniX8OrZEOiWfKukRtTtxrjl4L0J79McIbUTmkM/Qm8sq
/8yC5ePdiMjLl6RS0gJ6RqXUD0vTasphVCm3Hhzu+9qnCseDlOWp5YS1plGFRSIitg5F3OspmUon
sg+qtOfqc5eucUfXGuZyyCcV4CY3Qf+EJnpbB6XnzL0v2KoPZduqT3Oh2JhkqJLrjdCrnP2auq7w
tQS7V98dMm/2cw8NQ5+WohXf6B4OdTjXTW3q056uh2Peu/EXvG+93xUdMzCAzpQsfg+S71Pe2Bj6
9LaqfBeYqSyE0kXyUeq8on6aUlybWjNafD0B8+NPVVxVvhLxOTmOZVzeWb02JVhejMaDQOtXDzt7
SP9OfTmQWut5dPCySTgQ1qY1+cgMrQ8wvKiHoEUeVLmTWGml6Eu4yXPmFKPJ/Tcr0xfMiOfxxnOX
fj7+L3vntRw3lqXrV6mo6wEH3kRM9QVMJj2ZIiVRukGQFAm/4e3Tzweq1MVMVoujc3XOmY5ooyoq
CSSwzdr/+k3BMZBkR9msaa8Tl8o246iSAR5r9tXGDJdEHNeoE87VputmP9NSwO8ld7JNmKhliyee
ZjyvgdHUoqOwjZOyL6dv0Eat6rTQtahxW8kKQZvUqPAyRBN3mlYyk7LOYiMpm35qr1Tih4vjqOlz
x2tGI8l8ZVqmT0Lr+vsQQmXkZf0Qt546dtV94iRN5MG3tB5FupDg2guxmK6d8/68hERuw9Wlrvnc
ybT6IH4V9n1e9jgHoowFQisKIzrHQb6WArkzlTTQ2iomo46dWXMnSO6Rn5upHPnSEg08niVZrQaj
bCm2g1qgv1CtIU2IWMGVZGtaOc4ao9mDIUdpqY2XWGCI8XpoLfOjZOGC4yljx6oty4l1PHRa37py
aAPEYYOL9x5qlxn2K9CeZ0RDLR/Xba6pX3JyT/pLqW0r28NxSVzEc1SXJ042x5cFdYLp9pnQhctB
tPuCg1B33SikqbvTUhqp50gUox4zG/HdYqh96AnOGSUFC21x167nlLI9zbMbzKNyze0H4ZDv2fbt
6Jp4Rgs6Kk47bjtet71NHEI7PDuKh/hMFZozn1EZEQphVYp9kteVDLdOYA/r5anV3ORK1j+LjBXR
H7O5/jDS79oVfUbRn0acD8/SsM1ZO9BIkDZWlV18LlVSM7n23FQDUZdFhsF3MjHjpngsGxcjIf0e
YXsb+5lpVNfTRFzKsUQZsM0y+qFBOcjh1znjSfsNpV3m2V0t76q+pmjURrlMg6EfpGZ9NFa/A1Iv
Hb/L+q517cWpNTcVGg+u09Soop6Uy54aZmIgAfLQ1IfKZyhnWcLCcxoPTVdSgUTVZ0uSu+QkQ4b0
xZbxTPCXJWoWv3AE2eL5OGPZSAXVbbseQBcP5JCc0G62pqcC54XTdjA4vQ4L8V8uSjd8hOSqLkKW
K7sYXIT60UWLAvXajitzp0o2S7ZSR4UczHYdqu5gUj2DDKeZBVKSxA7X6rPKc2LbARJYRvnRHhqc
4tRq6r7VKV20Y/Ru4aacFif0TdGKx77VGtn/Dy0eyooktHGTrSfiMlMpHmtpkg3vPyqTM3tdQCug
42BRsnejdmtVQE+RgT+chykuSWGYQzixC64e6bw3Lb/hnp1ftuK0gIdoo9swq8EeD3tiSjLMpTaL
adMM+gVGmia7cQtk/MvAl2VBpsPo2ESRD6K4j0ilcy8NlSKPGxk9KexfZE9Cnt/z2H/b9CCpmERF
9HP0Shlw+1dhzW3jCBd4oqD69KJI4+K6KZz8VAkNbVOXtvaOQcPfNLxXtj9k2NU8AXe1AyBxSWpt
MYxo3Iw6EX8G87hoBnY3bfokYX7i2qLWvRoHZ9dYKN6LdJeaVNHNr8YfGgiHtFW7p63tK+h9+1+8
6QZ29EjtcB5Kx+OxIrBJ4HLwyy+Rq2CXA0+Zb6wcGitkKqKaSBu7DSJNNNWN1VIeEB3zc4z0DQ6M
VSZdK3j48spgOCSuAozlSRkNmIyH43CR5uTHAMcaazmdez+/1Bs4FjNG2KQ0h14sUw4v1U1dFS1D
Xmzqzmq9JhbJdTsl47efX2XFyPfRWNQ0EKWwwAOSxSBh/+Vw83rR8l54OTmNnYFSz0wfp3AAcJO+
oDaD2/0eofzNQ8TUS7ZXpRyKIRDUg/mW9wQ9drLBqxJp5ilFKvkWXDgPg/5fluWhM2BcUIowBSho
DuaAurTGEhrdvNGJqXETjirbBW/ud0bFm1f1chVkHogzaGYfhjPlaSHGXq+B7CtpCaifF3dRyl82
9Fqvwn/XVHVaTIccpqiwRkvpxEznYTJdAxRrk3SEOy6t9Kfp83/uaeHaf/wX//xYVnNDLG938I//
uEgeidorn7v/Wj/2z7+2/6F/XA1PTdc3T79d3Fftb5tefLvvklIcfmbvV3ClP+/Ev+/u9/4hIKC3
m3f9UzN/eEIR1L1cDv3e+jf/pz/87enlt9zO1dMfvz+ifezW3xZxW7//+aOTb3/8vupC//P1r//z
Z5f3BR/zyyIRyeP94See7tvuj98lUzkCy14ZcggFWXNWSsH49ONHOEzhlrdad63mXax3ouRg+8fv
inFEC5JhyNtbXS1W6mxb9n/+aCV/oCOnw7YaUjq//7i36+/z9fv7+Xsp40uz+fW0RuSFfTSsWTpI
iAwP7UjZzNK4S5TaV7sVm09tlNq5rkpuKCEo9opeowNtVfiiujrWho6Lz07rG0po+nVWWJU7drL9
lIn0VB9mqQZIrq4VManbvjVNYutAc4FtJZIHsOOZKlfuO53ap+lSv1bG6Dwxpbn2Yhg554099uep
PcyfK4Lb1SDWh+KT2SvqR1EX/ZYYteXUqZPpLJyqsnabqqHHXRNJjDppuayUru43L2/y36P71ehe
TVv/9ejeNk/i/tve4F4/8NfgRjBKgiHtXjilEINeD27Oo2x/a/4EvedVCvBjcKtH+Dro6Ptwq4Om
uu7zPwa3cgRthZguGG/0F9HL/crgPtw+KGngsVFHrdUNDNz156/4qTNRB6Ky6tTXUin1Wr02A0kZ
2mNj6iz/1VP5c179JvriukxE1/7x+xsR2Xotblf9bj3AN96/lkLHTJmwT/Vrw5Euck4Ubhjqpu+0
81c1W0+mWR4HK+GaiMbqOqcSJq4JcMuep2FtPaUekU3bsV84RXF0WzkSLTwEqd+ORbkphjL1iR1y
gKCAFoWdtS6xBTh+58BSZlwVzLxyuRB5p+1+/tUON36+GVsVyxB0yDX95oAYaBEq5WQhl18kJd90
LHGeMrVloBpN7WqQWN28d0x36Qvj+/Tb21teP9TD3fL7lalJ1yHGarf+/NX7wysN+hy6TIz2RBSg
TOUYJevv5Ze/mJjsLYGo/GUFx00MwPnTIcEM/ElJesdJ/NFIh8ZvDLkKsj7ufdmBcupyjG98NbXD
HNPzKHyE5hR9mfGIqsd0tjwlk8wbmp+n1pypW5q+4HNGXmrP8WgnOzrKnXAVmpa9nwxlBDTd9+nZ
ZCvp17SZLB8iN4dYOqPamUaX8KQfjenzv1exwz16LQ1/sor199+egHCqp9e79PqZvxYy0pagMsCx
lV9UuvsL2SqfouhlfNBM/GshM48YLhSN7MNQBmGM/LWQGUdIk6yV+U8Fi8bwlxYybmyv9qauh+cJ
Ix0TwbUoOKi9zYoqYNaG3geQ/xw26uKW2Lv740RrnQ7RO0Xq39QEMEo4TTAr8A5/o3WB0w8Am6md
37CC0Ygw7C5gXRi/RsSrnS5jiwoPqgXhNkZkxd/IwanEcdVoyomcLZ3smkoix25i9eqXRs1Ba0Uo
fcDjAjg3VWZ9p4pe1XyhGXnmpXzlLXSyZgs8JW/ysLbhsNb0u2fAzTxX1dsYqlrlTViKJ84A03wq
5JN5XqbWM42w6/3ZsCBnmHMcIRiZaS+ScZntxji2aSA4Q/rOevji77e3XvA2CHOFKo0okZfCpvd6
WZJCHFAFfX6f3nH9VTRF9dEc2R8DU4Kbp9ZsOq45DRYxFkL6yp/0aKPqOa0OSXQOLdw0hnqxpDwC
a5KFa2UmaJjTltHHtCrA8wgPaj30z+i/FrEorgmcQt81HXpYFdAnAqU0lW/tMKTppmftBcRNZ6C2
1KjdTpjHk9xBErGIPD6TE2gS46xJ5yXE2c1iLfwma1RzGqaFEu20KM7uaLi5S4i7yzub4ptwZsbt
ehJBakY2s4bL5v6TWghmruDZtjA3FtsdhlxxDdoMBVlfBFoST5BW59iASVuFTnanYEO+9FHQxfiP
qYmingllmm66UTa2AJZwYloINXImf4IiGW2LdsqDV6vC3+zib1wzuWGos7iS44nmUNEc7HV5ZI1V
puadL0QIprvY4fEwOXdJAw8BOl/LYQpkVpvk2BfJ0iGrxIcqz5rhHUjmzc633gelEy1ka0UqDoZY
lxtLkhlR5y9dpwWGFGp4ZbTvFS1vgJ+Xr7s6uXLUoIg7VAqnaV3beZZ2PgYxsClIBvdtODbgIXrr
tZ02HTvgVMEqynGxhQ9PEY6rJIbjdaHkYfne03+7zGkoDWH64r9LYIbMcvp6YkH6EZZaIsWCklGf
q2VencDtUkcvNsbRDeOx2MkE/qqBKED5U3U5nRVDPeuzRlxZarfVBnsRm5TfHrvjIMKLsW/q9yRt
65jdn/1ICnAmQGoIUZjidv8mp45WRxPKrb+MpurnTnKxKOK0M0f5tLevuqVTvz+WXzqEXFVP4qZr
np46Ts+HR+a9Q/f/u8dsRCevZut6jN87Zx/fJ13yevt++ft/7t+WcgSYgs3ReiCmYPzn7m3pR8B4
HK+d1fiAzZgZ/ecxRJWPOHqjs1WhMjIT1tH/4xhiH6GftxjWeLxiao+A5BfO2Oui8XrEsGFjJQ2L
0aaFyP9xd6+H9WI3mkQgJazBYWAcJyXJBwmWlSflnOihG6lOiQ/iID3BUuquzKmJ3tPDrFd4ewc6
ZQhTFeD6YMyqaZ2VdP6tIKKbumlqTfP0mCx32oO/qiJajX7X9XM9cPH8DmA0o26ksKDDGhR0X325
Wgw/Fnnxzsby9onyTAlaANpCgYBVzP4Tje1cLtVe1wNpyOSrhiCkFny6xLEklempbtQi746xDZEu
TWykP0PXUZPNq8H3N1vF4TKwcl/XMyyEYnxH6Qns3wJ0ORgQqQrVfk2sq8zWvMjn0PE5AxbbyYQ8
psmhdPzzi373B9x/kzBv2UyxdcBNgls4uKxahHUuN0YgiyqN3DJOYvlE0nPoVEusVk7gTEoTnXSN
Qgp27NTCckPZwOTSqbLyKuok/WO1yOOMnW5unIvKpFEkD2Z9nyWdA1uzjKIEcyFHO6uVhe51lWLB
yEYoEAQ62jJlbhKHiwn1U3CW4U6VbtvYsX4r22ueYWJMquU2Vpro39K4BQ+y0ciNG7jQ4cdYS9I7
Xlb6wco1/cHO6mxAI6M43XGRKvD9zNoxP0Szk3xdrMkwdx1dsOKjTktYcx0DW5Zju5fML5Exh/ql
lsOy+5jpM773ZboMJC9miuopJgQFtBvF8JngxUQEyqQ71SVeG+pNZFqi9WYsOD4u5tIrW8xHOL6a
I8ne9Jl16DBCDft7Gt3KI00/mcycYtTOyiGZJphw0Fg89K1wnmp5UCpYcYN1AYmxnQPCTiDIWSm8
aLdPO4NK187zyisYFNpGpFJV+lWVSbW/OpsXoG2dWnHsG+vYh4ganYhmsWsO/YUGlc4yik1iW+zE
ej8vo5uHvXFpx8l0G0FkceDTkxfvQm2xz60Rar1HCo/9WOSTAQfYNppiLZ90H95dupWTLFTc2Vzm
yTOZKOAJefUk0bu4WTJEJu4wpXBFVVTazzUGYzHk0WlKaPpkw7VohocyTebazdNS7yFBGlTZuj3V
j2EXFt6C0v64kcbBCkJOJLu8s+JzpzWduyYa4ieounBNNUle2bD2osGZG+pt1ebd1tIl+6zIZms4
SyVH/1JXUn6t1lpZuQkkl1MawBbA46SpF9Pk2BAkF8XZDcjZGx/aCI1RZGi01LMyKXwinNog7OYa
op2Q9cUbbH28nJS4rz29mITiO2WfJK6hSvGnKhviXZVnuRQkeuX0x9hpm4mXt3kUECs0pZ+KgYcm
3IiIRvMUshg4R4VKVpxOehou5wQSkMlcqYXzIbGcuvdiutKpV7bZsm2nBhG9OttG7fehAORZemlZ
/DYuzfJYH/PoAZzURFvm5OlKz65s0+uGTndrp0wfK6vEgAnIVcYi2xhoyauFKWlXKf2q0JtJCOmC
DPDlEnlON3kJljIf5n4uv9jdoj5iLpLQ4q+lcIeXu30VZ6mF+MKooo91bzHGIee0Txa6mWsHfZvs
AeWmuzlRuihIQzkH5kiKtN3YhmR80rHa+9qok3h2RAdjyqnz4WtLRfygoOkBsoXUSTmP0xohLzpR
t8ecUo3wasibWYZlRa/XQ0bb916al5Pispbn5E7K0xi5TZkxTxQrda5NWt2drw6Cg21BbqqniB4e
dVQYJfScRKiXcpdqmWvanA/8rJ87/lzT2PBjlerOpQunIHOXy0r31RHY0RsSZ/lSS6aEi0veiXsj
KhEUqXFXphtR9HREHE1CTVsOIGlMVlJy/MTWYlJW+mZWOHK1juQ20pJHV1qF2Z+nZcVg+6Zdkc7S
Dxq+yNIowy9EJ5nTJqqmJnc75g6kRKWOoQYqCHXdXk5UFpfBnu6nvpFokJdWJQcy4HXhdZYmLZxO
9SgK6rTRRp/wQzk+1UPqfq+CPbvyI2xxb0d6cb0weqHios7WXK0plytzloTioUcOH9F1patAeui/
5JEk39aSkYfMCPwI3MmwcHpqZBV+bptWSuTTq2hsTxW4zvikZWeOP7bCuMXqvbOORamljS9MeyhP
x75jZE5ZY37sQQpSt5KFXXih2WbvqS4Py36sgjnurECDqQMYH9qE2CUrEGxuI5Dq3tjl7a6k032a
Lnn1Qbd4Vj/fQ//uaqu4h5M7BRlV4f4OupSoE8w2NYIE3v41NKvFH0fJ3gxarl/Eaff088u9qHBe
79gv7gh4ESILRqqDs/z+9ZpGLA1LiB4MS9TvYjsRsRsbvQVXvHGW3jXglzTeGKfpGKRYZoqPMCml
0O8GBn7QOfB9/Fo3qxl2fqtfyL1o4bNGWoR+fxDzeKE58GZ8rITa2dPnKOmeBDvfe5GWL14V+99D
RkG1dszpk5JQdnA4Q5vZ00TEcDDvCT/39NZylAc9Hlo2oiVzzDNqpUk9qdOCs9GkyG0DRXelidGx
MfvvBeAvnYn+f2874rr9aqi9OQ9d3DcEdiV1z4D83sZce5UvH/oBaspHVIkrnkkxjiG5wVT4q/XI
cYnxaAEo4i2wMll+dGf0oxWxIY1VxhWRY/hfpyL9iAWJH3HIWq1PMZX9hVPRS6DC6wG12kvC8Vh9
Sji44Uq4PzHytod7VcaCA0INARKHsfA4hcPTuybo3m0xxDqM8szaTKO2+HHUj5/NpdWfCjMO7yvJ
OiZFmXwstUod3DMmtYYRLG0FWVFI3ybpRu/wh1ioZW+TFAdxa0zzba+OlOhZJb7WfSvflnjAPLWV
sYsiqzbdWZMHHw+6+iwd1PiqLYzwFHpX7JllY2muOrf6pb3Kn6wChQFUQFv5Zha9cQd221zPg8ba
Dyx5E1VqC4m2KwxS3xKtu0klQdy5UeXPc0VgjlvPSme4idDlTwo1z7clRXLgjiyzu2aCihJpVQcR
ftJ1CgDYdLCKDZg5eTcY5UYbWnh1pTIHoRYtd6YZolW28/KipCr9Gha15TrNCHUfw3tr089WBDkV
StFJ6WTqt7wcom2dORt4Z9dVOCofoXtV3zTQrE+aRPWxElblY0sl3nBaKvbGvILFxRJdnzh2msuI
Exb9FBEbqqF56kc3Rh3z+Gok/83haj087Q8NcPZ11NKZXhNTDw5X0AMVnfOF8A2zdXzIvPKJPEv2
/8Ei8r8CWFktB/91c+SipKP51DT33f5Cwod+LCTqEUSmtWcLG4Fow3VN+LGQqEeqxjn/BUQkh3u1
aPmxkJhHKI+B8djeoe6s2v0f8Ip5RDODg92aicY2Iau/spC88bYh3AO7NFh5Gqw5MuRXtOBVm3Cw
x5adJ5v83tTajynSli9xNm17PZdhquqjcjpKo7Zbg6WfIA2b15gJTKeCpvApp6n+ixllKgzOrD9T
0aufzImafzAV6vPvfZV/b1qv9h8sFH821q7h63Tlbx+Sx/L1YHv51I/BZhypcB4pBhlYK8Dzatey
jnjPqxU229afXbofg80+4q9CAEW7LxtggK9Gm3XEHgO1HjNKtjTW4l8ZbWxy+2sTVaOOx/5qrAGL
EJ+Q/dEmkiHC1Kwt0OaaUoC6fvT1FoEmrG/8aYkWoFyD8HM6q9aNLffIRDIRVFoa08xaZGxXzeTY
Sji5xJ1NTySV7HMzjx9meO6ncVw7XivqM6XHWSGRBucqor94WudzF7x67n+zxB7iV8DXeN6zzILU
4cl9WHSPFYmEoZIUODmRFC7NfesXYXJtUL152AWjZEiV8fsE+Jf9fFaQvWUd/JOiAXyfIDBaaIeW
ISgTkZEAHAVhJWe+5uTPRC9/deTiV11DDy90gJL1zrQk9OujQNfzr02KrMAunNufP8DDcbBeg29D
Sb+OLpaf/XHQ9RqVfJdEAfR0223GdvTRFFTvvKY3HSkuA9ZJLiiwH+DGi5nIq8UNZgeuGFWB77Ld
O36U52dl4XwOE4Ms4uZuaPqPDYnVVoYRS7oou8Kern/+Pdcy7PVe/HIDEHJMIEdw9MO8HrMcFKdK
0RE5WXmeo4W6oMVRu9mAzhk4+z1bjDfnjJfrsZCzO0BrJd5+/7kiMNGw/lu1+309e2WdPMREMWKC
Yi9umFtXwqEN1xj6Dj3cM8jlzc+/Lpy8t1+YHPAVXdZwzaCFv38DmpgkfeEcHiROdYpm9DKXFjXQ
zfQ56qtlh8hgh2hObIuh0oA68wc0/89En51Xape6cVG1fjZjf1zKS7xB66lf97p9WSfIHKzi3JbM
yyXNnmVqSZHYCAhm0M15lFC69AhslIyis4C8fp0pSuXStvg25FLiNTL/A5a4W7RMc8WS3BhK/TUL
zdvW1ndlY+xsmSvrFk1kbQRLNdIHq7Jat14a+q9cDQRJuOtt2I5JqpSwbkfsRhH5KTu9jx5CDn6u
08tf7Dl13GH9kZGpxo0cTl1gqpgb5LHdHJvtpELX41J5K4BAkR36nFqXnd6Utk+yTOtWQ3GepOou
bW3o/+s3U1P9Yh7q+Uyv1zUvkYgnkUb8ta06u0iy9g7LD74VGi4YTEvhjdNo+xKeOAHe+5e1NoI0
GuYXyWrF584ZQx+tr+OVmG25UoFSzcgGjW/UOlsVopILXfDBzK1LCvRLI+3K46yFGpVnvbOZDfvW
DM0JaChdLuxKHzwrjnFj1KIE0yc08Ow8l4oh1nLfocaXMORbLG1XZcVDNmuf1ERVfcdq78IizoMC
JBvRvpg/ru81tMQ5OIrtklofX/VOGCB5Uby+sluapoXsD5UuBXrcaK7eIj2e1of88hgnHZwmtXEj
ibto/mhhZ4qxBQ9hRo2yEYpwtnMsO56dWJfEWDlbo5nnLYbBNl5IyYMuUKVrWVdtZGyU3Qgtd9BK
mJCMrbYcl6WxK3PTOCtthgIVkHE28hhiGGabBmeFIF2c+SKM6HHXkpb5RoZJCmAckLdgi6vr/Nke
qzs1tk5e7p0uudjKwjoRxTJ4aEbux0F9NkPpFl/DagOXs0Qezpcc6vjZnKNlg0hdxVx+xpJAsYan
Phk6oNa5Ps6GfFeY9MPsclKDROO+M3C0jRO2d0iEZN9IzcxPFGdyc7wtfAXZi+vESbTRUjFvObkw
akR3txgMAMlInqVIJ/N+bu66ycqCyUbjM0rg8JzYBH5eE9urk1Rw5ZSdoyByTgbuTEprPh2K83XS
yIAq0PD4S2HFv16nO/p/wAyOd+5AromrxyG/uqcnPhfZszEwyfKleMB34jIelQs1HK9q2bktIHq5
gLXZRa0x4PHUcLZJqLZuP+q7JRwcr24nG1dQ81IIvGJEnljQN5xLZdZ22By1rmpGD5rDg5lLhWuE
zZ2hlue6VN1JEk9qtpLPVivBUxt5YQp4GS4IsXSbkhd5EVvx7OoZuTbGsE5Ra3kcSEzyJtu+lZcF
K7NCuqXWn9z132gR9O42fxARUxaDrNs2VqRgXXy7zsr8um3u0kLdNUnFpEXkhf6bgS+HWAiQYRAA
EKPXVEcDsSmeB5rOkrFYzXRaJd10OhXkcK4wNiJquQP21eNLdHtL6GEbleJHwKsxWm5SJqHjQqb3
Q7SEzRSt8gejA5o3CvSpbkIkolQDtzdDWTwWS3yS6XbiORUzvk2bu8aKcV/s75qiuYMLtjrckyhn
mQ2LssU4sWPuu7Tj5zzBo+hlnkqVdVvk8rIFBU7oe/SIC8umPMajhVmBQNZH76N69iDdTnPG4JKc
UyfLq41NWsoHTBnzT4MVooiSw3Te5k74JOPK4auTJgWSzqdCWd3lWaG5bJnhPagjKMBa9oXOujTW
k3KuWQhaUe0aylZrR8IuDWu8UjreJXDhdG1rLILA9llAT047WU/F7tgwtEkJb2eXlyIdRwma7ryR
7ucpiq81u1DxEy/L415lwc+M8s4EaWDacIY71/E32yjRon5QliRcB/TcnA3WzEqrZRIh2LEkY3wV
G3xS6aXjQueWcRCZtxFCp6CZB1b6Qts1MYDGMvWD12Wkg7ghtqmfmzyOrzJJ5IHRGPcofDJfV4rW
H53W9tEKy3cgGsYZ1lMVkna5+qJI9rS1RThfSDl9K5xH4oc2krIPiSzdKzWaPQ8zDt5fKuOQim5Y
CtRRUYNhrPVvtNPw51G0wcsiJsuQA1Ngq54HEyptn46jvbHqQb4D93mYJrbndXHCx3Q61diw4bmA
aQ/N3cu2SN26m8cGZgkwudfK676Yhc0Z0lf0q7ZxiQV44gmLaVCxYGjYhPlqYTRnutJJXtuOVzRr
kq+lYAV/WSOyxLyU20rcSCJ9iPIq5KhJu6RbG9Es8euekt+SlkpPxrTQV7MeT0uverSznvtKva60
/qIprUc9zr8IKzvLkJnTAmMvbSf8DUpRgOAMsooEnwmnssRt+gSgp5RzFB8YOLg0LeazqZaz83my
OKiEduOXMnxWJt2Jmg03aTsUGzWXe7+bjOmaDCCaBGPLyRh3WI+K8s4W69dU5ZaLMh/zrF6+9omD
nCJ+SLCFc7MmeV61R55Sr5N2LTBeygWU33ezmT0QqVqxZ7VQmOgpvAPkr6TH/cIUfjAAJaA0p0Lk
Lgd1WsFRT0xLHOREtAamJd2OXIlFM30ek0b1lgRjfbgfyTvXNdcT3t6FTaQaaABRdZBSBj1k/8LT
LNoeJyi0SNZwFSeW33XxqaYPuzDDGKVSYNNF+Ee6cpP71CMXZid9Uqz6LiUnyMoEttY6+/mia5Rs
eDPKTY3ctd6kzXITjVnqRhzcvLhtT8JOfoR7KaHilT6DrdwYVUNf3q429WSATEYflbb/lqr5sRJZ
tGUZ1kMePldN2nlxkZziLEWZlg/TpSF12WkxM5dFyMKtWebJuNbuY8KkWceckdJRF6w6qbaabOWs
kG2XXc02DAG3QW7rQXGlaoTv5CVju3ijPRduUWWTt+b9Br2kvhPP8eaA+kIaBLjmjG1g0n3A8Sgr
C1JFYku+qVKEIG+jSFPMk8WKntOK1ZON9fnnpf9LOsHBi0VrgyE6AARD6pCuqPaa6Oowl3yxPile
jk48CaWtFjtR0LbLl962aHCwqxS5vh1C+3ItJ9WFBb2Ameqhh6aAh0nprTWTPFICrW+5oRiYteyB
DJ3ML1hDsJMBZRr8FkH0Sanmz3XV3GkVlU6/cK5JtR2Zzg4KVjS7SVJRBbHtq3GSB0MHe1andFzL
TWmhcigowluZ2YnXUhbQw57dmM4RVRuHlpeabmgqx1tU+9ZumSIS+1OWNdKxAg0ArMG4rBb+Jgep
uylV2tvSUbGvaMeVkRqxJy8h2/j3nZEzVzSyMYyzLAXTFCN8ddoG6sBYsbDiDoN+nF3BcWZpLexg
yPGle3PMYMkpOy2p7zAc6QKK5/A0IoXg68vr+yV47bYs+M9PCXL/s7bR9qlc5V3t4a9a7+afCrf/
O+RpHEhejfM3faKbexQrv50lXdf+di++/Xb5NCTtPvjG53+Ab0hzVnIj3R9OgfRiQTX+QnqJvFNW
U8PVyh6jx7+QXuuIjiCaUPh3YEmyDYbwA+q1jmCs80P45CtsJv+SWk19A0ZwdQUUD0NLA83RYc5l
WiUzTJdI9nGqTi/MUs8+aEIjPxy3FvU6xbuEsM0yPjXKRIkCzSgHKGFtiJsrUU2i5SzQTRQSo/JY
9nGykScl+5TAZSrd1UjxUiUJjPGtLjVrm1FIZ9i0frWjYXrAndZEdkOwpoeys3nCQf7Pnua/RMfe
sHHRk8M9Xh3HdQRV6mEKjWMiDxHjtPgRPlj3WHkoz5NiSucpugQIXBIEa9cRyolEfsiNA6KlrJSs
5G6phxMds+ju+0b3SxPqf0N/BKbizybQbUOb9dv9t5fZc1s+3Ef72PX66R/TRz7SV/rj2nalrbGH
XaNsW18sWk602qiZmVk/sGvlaM12RKnG5KIXunJUf0wfOKp4busys8qEy0zn5RdaroeQJTHvDLH1
FzHB10Cb/cKFbnA01RFOtvE49tthoC4bp+m9+Cl7LbxebaOkNJArs3L+IT1gF752BF73Y5oxUSRz
yuAnhGl4m2h9PAV5OxiNa49N/CWLdUkimE6qTV+e00kJlgErOFfppulqNkQyb1BiUz+ZlTy0gbnS
NTZz0qexq5kkgbWxrE7nlab3VwWYUh6w/04POlZS9Hk4aW+jqeg+0Smm+8lRVTb8oVZn9rpcab8s
lFDXmEVF0VlrLiSNhWhPdriNAWn2ZJ53Hv3vGQWXQkAxGyv71EmIZ1V/knKYuE61FoeyZqimy8GG
rRg4tFIl+J5z3Xh1qIvzQkQoLFIheiiFSxjDNtL5ep6MVerzaI115KkAJByT4uRTgkd0CvXO7D/V
9J5GD+lN0mBOI+ZzQhBTDZfrRj9RU5SvM7Xa4uKOOCx0HYx6dAsYWZm7mrIZXpnFwwQOVs4rAarH
A4QO6i35KYvkl/RLLmOM3AADRwPumy6NGd6bebjRhMBrNJz00Pb0LgdiTVD14vQlZeol5Fr1IYts
SFmFOdnfXk2i6+/j4SfivrWGNugD0AiEey3T6flv9s5luW0sW9OvoqjJOT2AiyTug9MR5kWkKMqW
JVuZ9oRBSTQA4kpcCXZ0RE/6IXrcoxr0rN8g36SfpL9NipkCxKJsA13pU310oupUpuyNjY29116X
f/1/dZfAE5r29DKWCKYSc5JsoFAz4d8+P/2UroDXVDajeAzlIFxImPgAzlYfUwZzIzWzBJ2tJCgu
0GK7SfJubximSnJpAO+CrHU+v+yuwmzAsV3NNnOoe07PoXZp7d6UFg5kFQw0Mvnv6hSsVQR01I/Q
S1Tt5MrbxPLESZwevqEdjTKHLoLTzxMrV39ljAwvzlHEqNSeR3/1xlXQchhE/oYM7VZNh14KAWYQ
6N3x6UfVq2Hi3QiFhGYmnXAqbXLVd1tH9txJDHRVyzRwpPG65yS/SmUOW1ZpS5BpwgSkbknlrlRg
e2pyHQIuWBa01LvnsreSZ0CHbGOwCcL8/Tpn3uP51kxNQpncGaTwIqUDQA5rZxhxfIxBSUvTaAOA
6xKEhfvBhqcLFoow3sv2fNfF921u4r/fbgu+17NP/cJrJKZLoUw6u4MpywnOLhIP37HqNooBDvee
8oYmbzQO8cjgIdn1SB7cRuBE1OQNgqouWtq7HsnDvWe8geeFJnDq9gIbJyBlh3vPeCPTKcFNiq8J
QIgY/DvuvdoBpIKGa0XhGNoe6mh4otVNWm7jONoASh4mCuRuCm2TgyDRaKUbZ973qlWIZxGx0vJJ
1wi3ds3edBKYz/IEgdU0UDMSntZqpJHqGpl2cvfsgxwxoC/EKnaP2omAoFkh2ESqrwUo30Sdl9eC
hxoxUfMyN+4Cf1MM6bF0z33YEYAo5ReaO5fQBol+LfUN4VznmvR5+MWXv+bWjcT9Q3sZpYl52Ydr
0eTAur1Brsj+yH6tC0W8+jO7tPsMeEcCkEto8QLnCdDWV2GrNIdZSYi5TdadgVyA99aLrUibzMuh
RPv56PQqKWIVKk8FR8AOE6RNOpBPWXgrzwqonueoXlb65jBacU8a6/CDtc6/ej3T+0CrzVUxt0nI
SEV4ZTsksTdyd6SUmnmVK1AX4psNoY4fOo7xwVZSqMNo8JQT2J6t9VWU320ktzh3ut2Schus0eUW
GIDqgwwmfP9Sqhopsyi8LWLtwyZPNqNUIQdeUhEcZJph0zOALINKK+HcJy0Hi2c5iGOaJX0rGiVh
5P2SiNtxkzuvyPIdCTQQxUF/hy0qoH91GivAYVbhuKk5tI1sM4x1Xx3IpftIn47Tp29AH2aJ9auf
0ufQTeazztycerCW9KPI0l65P15oBhgaU+GccDEyJXyB6tcpQ1dXKKSa9No7YR/S82RYRhuR2AZs
DE8lulJexxw5vaFrd4GMJ2k6KBXwsur6FzimX9PWeWEpqtPRhTfxbLOYCuy0bg4BnClFLjC8tTXM
ZVIccnYXFwgkv7I3X27NHWyJLusO6Ni6Pw6vLPSHuWmgcDyH9btI8xE8sfkrJ+BIvpKGRfB0cMyg
AIYVrL6Ur0SlB0OaOZQ8mlrzTfpFJh8+0J3sypcgn7BW22G5MeRpZMuwVnTVaakDN8bZ1JGuSeAA
HNihnoy1jX8TyYKoz8snOBOPsPyRdzevMq87v9oWHWsgydn5POjlI7SPxpIioWJZJlLfzEmgO/lg
bZufYrX7HldUuSSzuB5uyXH115ZNecJBxwjgO60qfkoNbGjAynABq50PoW0YD31JHweG7Y+UTRIj
LjFfSJ3VoxsUny3EOmYGBQLJtLY0sHZw301Miut8yh1BX6at6aEOSVryHHvkBpRjzTx4tX21Fvdg
+FlnMHDA0UCXs9zVdbY33rrQXA+2PQ8GQ9ptwpUFxj9Qw0mqSh/hRwwvux1bO6dVHX5fi46C3mbo
qcYg56/1T++tF9lxMRnY6oD5gJei+bo6Gd2MAPDP58ZQpz2rT2lJg4czJCn9YEJmS56fwnHaeWVD
H30ogsO0GIITVOsP7WwLOvVpp4HZ5DpPU5Ou/DztK/H6auvEet9wYQa1Vp9Pv+lRcwbLDxGn0OYk
WVx91aCg8TOHxXCYqNlFQsZ+BKeKO6bDrR/mkjmQkuyLHm4lQA36l7LjOpd+rk7IhtqvvP6uk7N2
1ygkX/CEAEKCl6xZs3mqbsMos8DpxIUyKH04wOcdysY2XVqDzhqcwRahu8Ha2sTTebzaUFhNjVFP
l95FeCVTQ8NTzsL+htrU5PQivRAdEpuTfSl6WokJ6HitLpLroDWB4B3KE/5nWV97770SHfCUBh7t
HPaqLodHsNMjQU5z6FajJAdlJNZCdbLRyieEcC3uqC5knmUvjvthZH5OfFmlbcr2KRrcOL0YMvRk
ZaJmCGWBhJTzQA+0gWxk/Xm+ulobhTECx/R545RDJFKgSHAXGhJSfalkd1Cfc4vVBGzHnH4xKxgg
k7Xqp9IaginNXhBHdvr2tjxPwu52plvv13pA5cFHCwrO9Uups86GCGasBh4LbVmb1ZCIXB9SMqah
aO0B2FFeaXQ9dlPoxHTCquLm1YV1VHsdBdlcN4bFysyHciYNkOQY9VLnEwCRJ2HP/whIniNHRRfv
30cpf7o9GYvwd/+IRejMhw20oxBWkGdjpx9iEZWOb6QU4XLBJJIO4Cb8IxYhc22Ksg8eNaaLo3uI
RXTQyuhmkjET7hJB7vfEIuKcVUyEsFNkAQRGlUx5Hc+Hh9srLLpMgdPl5z2nHJfG/JULX9znpx5R
i/8xlV0TJM0cRVvIUCO6ciPqo7l5+2z9r/cDPk/gvDgBuzchYYlGD2yodZnilPSQlXY68+HcK85D
xZ+FIeTPqnmHDbs4/agdMrT+SiRIhWIaxpye/ar1MlXa1zvbcj408vzS7qZAmQRAoTNcz4FBBUgW
yPllWFpjBZVuxy/fpaUyKS15IlbXLMpxB5Km03N6cdfx+pQgOqK2gfkx5eqUuiuli8DVhlY7W8It
8iZ2YY3ATFxa4sPGxifL27wiJ/zaI2s2XOlZJd3hwN/8jvVLUPJY0qGbAMGebAWIyeoj0PNKrHBs
uz5/y5rvmBrgn+I1bxl5q8GKBkVbcV+5mo5BXMl7kyWAHAFq3vpGWullHsIKw8edh9fbTvAlMJSJ
xLPIh19pvnKVa9llkkJbnYbXHeU1JeyX/gNfEsI20hNAbAUBaPVLxoqa9SiJQnycf4mU+P029Ydl
4k3cwJwZc2dKT910pZo3helN1r7xyU7SVy6Tntgs9f0tQOWilYF6Xr3Ybc5Lw5JzH2Cjb51r29Xn
XuzPImr6kEt9Ao8xDB2r38mKkWzJU9Sf4aaGz94Aa551gV8BirKg9SaJecFWmHlmdukCqkJddZJH
BZTu4fXpzS/O28v58s2Ee8mxrHmX6zgKNDR8+GSldpUm3LsSYGvUgeXCvIWV/JLkyFXQSe5PP/aY
ZSOEkTU8FZmMRy088+c6B64I2I1BcQ8B/3UU5qNYs29OP2bnDNVfz0A3jz4DKp449NUdIVsGEo0p
SRyXHjE3ug4UqKR9YA5RGsL9THNqjqyNZZ13XGkmTAx9bCPK3jMwo7Mi8D5EwXa83ap9ydkON7r1
QXOLkU/LVyrBYCQD3eyUAJ9WANpCb2JG6/egaIa06A8L9l5nI0873RzG/Y8o/7wScdOtc+TbEZ6Q
VhP9EFA0VF9uaxuGK6W6OQy65kdb9697m/ySqtCVlsyHHryeVJDcfk9GA8dJLzZaZPVTd0FKYESX
+3QlK30pdD5vNtASKHO61FPguu/XbD9w04OozM+VuToAV0bDMi2teozaB3o6Hllvu9Am2+3qpozZ
lzHU5q4Ecj0bJN1yTPfEZEPguKHXz0qsceCrcEURSLKSHZBJ8x6WNeFAJMW9nqCst1YnMStq8e9t
s3inrtfv5/4XcEiUOpILNA9mMCWeZxv7piwAbRIRDmE1ywCuw7Ro+TNTz0fzRB2Y69Vn4BZwCqEK
4IfXnPJZVloDHci0hbpQqnmf12V66evGYyFL50mCCJYDA4a9mm43vSm40f6cDn9S5JOgzM7VTryg
Xjt1VsF17lj+QLLj96TErgyrHOeaPVbRO0R4G76z+S0E8wspwuOO4s27XsGxVYw7v+vcAL9676w9
dRht3Y85Ysn9OPCuV6YyoWV8JFn2KLPS94YhXWSu82gAOeIyGoeWM/KifOTovV+cFV9UM+5W4l5Q
lT6qhyO007WMhN9Yla/c2KBINB8JQxJqX23WVthdsdZRGVEZGinrL+RVgaAE/CtZfdxYCsItc5+6
1maia9ENKiuzGKk5f6vfSkVx6TnSeRxIMzFWSHbV2ibvTdee6vZ8lKTeDO2EqV8Iiny1HGeS8hG2
4VFu2VNBKCegqr60/TSX1StNZeNJ2wvZya9SKxtAcDKLzM04QGQCbYPJWjI/CKsjOZ2x1ZWvDM8e
A5alk16doNPTVzIENALSdHJkBgPyXfclLPVQy4r/9GEk4dpMKOl55q2qap8SmDk3aA1iMNkgRdef
rdadcQQdGUzKMNkkFwnMEp25goSBPZXS4jxwV1NNtUYF9BVyCP4tKYfRPL3wcnj3C+geUhYWkJVj
ZTdzSnzGOn5v8OFCpRwinzW01v4wKPg7qPvN9SKF0br7kAQ+Ej4dGIJ68UWWKFPxqW2Pf9ZwrAzp
Du3Ui0IpRiAjJx0Lfam1NU5C6PetzXlu60Y/AacU5NlFWlg3OMdTt9wOze18twcA0k6pe34tYalY
94Cm29uh3rNuNdseKR63Cxer1vtodDOA9aupCiLZYllj8WlEFBU7nxPAYopP4ZF9kqPiAwvwJ7+3
ecVCHTPyyEqStkCGFXLBmvHdxojrGGnPHMpG/F5H59AKaOZTe6+4HT1xWdSNPMEwUTEerNHVaq7N
aq540ZpuQuCp7lebUxxrFgC38NpTy2HSVaZO6U+yQHP6ZZiN1lJw7QbWr+JO7ajzX+ycnZSQEYOY
4hfI3mfQ7KA5Vg5PX0UvE6Q4JyBzYQyHJhoW1pqbmdI4Fvhzg+Rdt0TXu9vx+qW5fShUZbLqydMN
/18yu1MguvdbuFKA6471VUDuMnwtW3nUT4KmQdRxuDUgPqpeHD3VKzzZo95QFvaNkxoflWB7n7nl
OCVHp+lEv3J6GRTrBWrXg7WOsaDb4fRyHN0bz6ZQW41N7kt+QhZ5qMqbd/oaXS47hAku0T+efs6x
zQHISYFCHTgge6S2CXNv7Ui9VBa1Fe9z1FGuwJcCkVYn6dbcnZEgn490vSRVvhqsZfvXMn6P3t+5
jBUy5/GF1MnPY9OchbEz9TOOrZ29oo96zG3m/qaWQlXD5H/U1kKzytiDIohySmiRRMlHNgIjiSSN
VshVaV5+LpD5mYROk0UKClGb/uk1OhL/iR5MyIhUaitAPqrbQVrpsr3edMyh3/2ySeyRMe89OPhB
XvBa+Hck7qEKSDcWVKS4ZfXEqhRBA+J6axMW3gsIyVFc7w1XZBmjXjmWIwWLvIcS/l0oVm9H9Fgz
DjxSaKgT99N1V1tcT6MPP3V4JB1CI5eLI1MpHsXWuXB04y5SefoaUDW/FFGnaE3IZCMCWeZOxI6A
qWegrEmky8WoVHJ4InsTtfQmmubNoIycJtv4IkmtX0l8AUnvjDM/H62LfLTS/OGGv+Nv8pGOFxRb
1pWh+TPfke5Int1uXHu0Wifvu+UKjiNz5rhcfrY6TeN84Fgq/IzONPHpMYpXH/xV0ddJdK61FVnP
4Asw8LuOt57FTFr8/XQD+xb58DSSJym3DQi4Ptm6UaFwx23sX4U3lvE80M6XKO2OIi+9yAPrarNa
DbpZ+l4p56McL7CEDqBLD4VBmC1OSWby+yR+38FiIq45Ec4SeCP04KxfLUUixSkaRlZTmEe/5oY7
kYmVlWxzsza311mwoUV2lZ9rES6ik1x08YOFp6Vz2aZ5zu3mTea2NLI7EoriKCN2rTG33RTJuQel
l15urc07Yb/LWJnOe1+c9fxmG3kjPN7LxHS5oyMQ9Lgi89yYIdWLOuCVZgdfupk1ntNgtw7nd50E
F1wzZqQhBmWu0rfE77bpIInYBabzwcL7XOP16iGg4NSclToM2LE9LeBgE2uYp+v3Hd+6MakAdHvm
WPw9Z4tjyI3a2aiTfCNfSSb/KaRb1Le+bli/cJVd+sbHOC+J9NSBYmbnaQekNRd+z6UUM3c/uKE3
hL/4ZqubozjFf/K8YdEpx8KRUVbmnYGGel+by1eJtAG6q3+aE4/MzfS9HpTvcie/VFwu/BXflL1m
oWzRcf2ZqoEN999v9dXNKsbpTr4AHhusC/9a5IyMOW6VWoy7kTwt/PwiKsG5cwulaKahzvdhWzoD
KywuA4LTUHU/BASsK5NmFClm2fjLNgy1021k34pciNgj2oZGEsxUXmCe2IPiiqXZ8aLUaVNItmOl
47Nfi5GppBca1jWdsz8Npd+LUQS01YH4NjG6yJqv0bcn3eohCyQRdqIJp27cSTfGkys+cqQ/nTZ2
Ly8/gR4QZUoaQqnVvagMdjurjHenMmhJtyIe6CnZ5RavUmyDYKVMHNe61fXt2FHKcTLHDZTNV8LS
FwaXKZC0hFAIMnbBdFk1uGFn3Yk78oY6B53NeZACt1bAr3mT0n+Cfp4wgMJ6VwygSMZoutyDIxP4
VP196TiUUO2yjKGirqYSDYJU8tIYbjb7Ru9sh/IWNx7arw/Qo4yA141X6+7d2t58Wa/tm6hEFY8M
7HQeSbPcLs4JZPrSprjXFGeAkqk2UEJCTmxDd8XVVOZ46vB1zdDtm+ZbRIxTQ7g5YnEJ0qgojTNH
nXRLggKKxAhSjwsNGU6SXVu4qqAf2oy1iKa9AjZNiKsn83l2SbfUNNTlK/pKp6pM/kh3bog/bhKO
jh8X70yNHVUWc9rwiz7Uezj/pXKFIncwdADt0dG/HWS29cvK2Np9Tdu+C7olLbQiAvWwUXIvpXMu
wApu/ZkSa1dFav8ayIgBu+F1GvtB39jMR7FKUBFhLxGtwcayV6mIlL35DQrdtwhP94NCGmGHd2+f
lkTUgXQrcdlC+2bfZD0LGFXHmyhKei/F9rLcaDQkGvJEC6JrQ8suco6vRCqCnqkbd4WQtZTPb0NN
HXRlvoC1lma+a/2SykSERI5BHkT0jeUjLMHUclClc1bTOWRwqUpQp3Jd2QRrvYAYOMzPQUlsBoll
3azTDq1G57LLXZcaM6ln3ro8k5TZh+48Pe9svdm6I0+hG7oyiKc9yRyJc5HQAycHymRDKZdtNi0J
9tHlmsA0MsnU/DyN7GmEnJAbWzfCzNKs/Al5wL6eZoM8psSkRNJwN7i5mlAfcpEZcAZ6SjS79iZp
j0txK9qR+UUm1J2N9LYXqeIKph9YNh91LbWGGWqDXZsKdGojsg4SwUDuz6VU8xV4ZdRPIj6uMoea
QXJpEt68k41yqKYqwM9g4brGrRNnEE0KpIg70dNwJgLvFUZ5SyAVddJ7O/bQEvVRj3OlbTml0P6B
hsk7hH1ukp5xs8Y4j8zMx2AZ/rWVzD+JENtGWW+woTlJirPzLhatt6Fyrrn0aFkjDf31LFQHWVGM
jIjYOpRGiFhcdIiTac/+ojmE8fjbXtd0IEpKtrTazi/Drjwl5T/1dPrBE7yT9XbzztUhAQp15Pro
b/W421efzSCnJx32wowSyaW46ePAesV3PmI5hKANZRZ8QqBgtVx9SnrLL5OOPjTMAu+IxeTi1cQR
BB7rkp04bZlfPk5QSeDzQ1UFI3sdQdJxNHsj0zYLuiG7FP6JTdRsBMFC7PRoU7zyuCMXAQ0S4NKg
ZBBI7x3a4hlEpATrBtis0IchRt8jwI4duJvcbYfeLjStu+6XTmnfFoY7c2wfoGc22JhPFPT/D+qB
TRpixHR+tl4XnUvv7xcJbxf3CwqBO1EnwYbWE3/8UBeU3/TALpE4BgrzBEQ81AX5lcAmUsTa0aQ9
rwtS/EPShWKiBnZxDx97VhfsAqwRkAOQZd/JK7ND5VYvXErzUCGBpCXUhwyxertDha/p27nRg/Id
RHnp6hN5jdySkRVfe9stHVkfycQmlNqLhwTFZjRLIP7dRnTt+cYQ1duZF+S9K6BwhCiycqWmn3cr
+V177v+HbhDksE5vMdFO1V8AePvtb97SL5/vt93fPey33huSV8SQJEw0oa5FVHvYbz0o9kANGAr0
JjJ9hqQ5DnVoKI4opYJ43YNlxVb8Y79BzAfzM7cldJmUHb+nDr3D11f32453k03HJMDe1Wop89SK
N4Zb9Ia9rQric4Xg8SaVnGG++sTGG3es3nid6kuTFg7N8T3UkB1pFNMMqGcocSCn/HE+M2LDRPzT
pMe6pw8DU74IyhVS9Fl6l3YiNHn98MrE99Ml+kRhjwwGeT7Phqst6Cykm/OxvtHX/WC1iUegpD6X
nbU6juFOghT2ifbzP7ZvTawO6wbB1SkbKfbv1YINvKyo3D39xcPuld/QvoRhox2NGACtkz92r/wG
JQ/q/jRTdNndAj562L3w5lPEFA1LIMD2YO/D7uVXHRWufWXXF8W+/g5A9xGgFbxxJngMRdYomYqG
w+c4zTQM7RUk4DKgH4Qr4q5QmlPXd6rTV8LoLoVCoD8Pg48Z/Kjgfi1l4HrIbuodUh5OF0i0bJG3
yOzXeOl3majqoSJCo9ME9AkYONq5qvMqPBJiAVwkSHXB9J8meTBR484lMPN7AEPoSXvzL7RFdPu2
t72OaEVyAz1DWC+8KxG2v9CpCnkqXE+R8anbjTv9guot0d4VwEYP2BPsi7TxqH1M/vV2O0+GeqFD
tuDma5DD8up8aLnQqKPaDaga9osBXAHjHjQRmgGvI33aJYRYnUucXm/4H5fDMSlI4dHyTU95IPvj
JbhZz/71PF4ED8v/9PyKeBrhcMx6bwAjiZQCxK1Yd5Nb/3BJcMw4e2QcqLDTWCEU5/44Zl16dEEN
C7UUoSr5xyXBMYMhz0DYguquSgz/PeeMy6aWBBC+CJgnoFKaSimsup3djZukm05HHpbbbm+CArsy
sOVth7jO2bySTX6Zcdc40jwJjA/c1PROVJ8lq7DVb1amPFwl22ICn7sfJ1Cp0C04kMPNwCr0sh/k
yOTFGsSgUUo+YuOdG3AT9ElTK+P0q9OxyM+7W3NoKGgMdRx7qMTBTHc7rwrT4UbWF0ZkYkjIQADX
g0e6OtmekepJzscbJqF+h/K7S6eF4c0Mw74KwdduohyeVA4x8grQRKwnnU4ZjFcbCFf8xOj0VQnW
kihzu/21bNy7zvqjThQxiOAS8fW14O1GH7xnrNZclRK84a58viEXOLZsfUo0tKFDkKQm3OvGcPWu
lybBIKBnwDLi9aCA9gLCnBD9+d5qivb4ZawhgOg4j7Yxv5HXVFHngJHRCZ+q81Ad/fu2A0/ugWhv
IqdcFYz9XSZV/Han6/gx/LE/dLjJjg/0FI+8IjIL013NruymtBO4PTWCh4pumj0iRItmbBc2EkJv
vMPdz1/OvDCA8Hv/606XKx1iPUzJ8496fNIvNXX/3gq18fL1oO57X70nnIsdQeLTm2MQn706RpYf
7Jj4Q+IH24IJf7Y5fuzlvmWRTn27PwJVYcErl8r3roAGcYPQyMYi7V+Rb/xsBSQTyl10CEkd937/
/c+1BJAYNFyDniJ2ATB3kLr7n8oaqLLYBnTmdZ9+y4X6cy2BcLIb7QKpp75BdEIgnw8vWVkCKtkQ
FKDqSK5stw1+uoMgGD+aLUEXxhFQicj3dY7tAsgx2AYw/Ih2yZ/s84sSfqOX7/XewIAtOrERD9/9
VD6/br4B+A6XkmCTFT/7xf6J7KCgvmi0Agi3vOmC5tEFfGj3wxZ/ZgixEQShwr/cr/VP9O5P1/K+
Rvf7rfwdDoDU7bzB5+RHUG48e2kJ07c3++DVdz8/3d4nV9Dwy3OuOfVkMSBl2/3gTz1bA1On2Rxq
HVSef9IlQGSw2d6XkSOGK1qQ4e9XoOoFdTvyG52IEnW+3YN+oq1Pv2TDd1dkNOWJUEE17z9v9dh3
UTDYbf0nw/fzeYCiTamh5XtD/UAhnXz4+qzpswOAYaS3qAek8g/X4Ge7/5qGQLJQvBEN5bRY7X6q
S4D3Qy5FQVH36eenOwi9xttANtEkp4eFqsL+JXnHZ7tAMs1dFIisytM22e+7n8gYCLWXRidBJdCl
kw989dGbQNySoAh3gNrdEv10TvAub9xoCTjs1MPFZcCl8vzzU2Bkf4AT4/9+ultApNEavbbw/iCx
5r3J0x6+7fPXVw3uAVqHAFX/bG8PpWHDtycBJCoiHRz8Yy8PAc8bBJBptfv5bj/y2A1fXkWICEIT
YCdHEyBdk+SYgp4EREOHjfGT3X5KUw9YEXxKgKTpWqscet4dyAq+MV/+53x3oBcNP79EChDVDmqO
tZcnI0JhBdLFp2vlJ7ro2JAN3xqPX0GJj2/b3X/Z6mVPgfYNZVjAm0Le5+fa7qJ7pJGt1wl24LFU
5KdXFwHkM1NvdN7QuEEl9imj9E3f/Rv+0O9VgwF8y4+7eoGzTHZR+j4d/OofOCTMXw7wlCveI5fA
KP1eutv9UVFA2A++zxuLf/7PD2EWpIdK5S6j/eyXhwz387/+9IovH350Wod/OXGW8SJ+sMvdC5dP
ExUMyf/2l/7Sc7bL5zVOkcn9Yxr/9pfKJJ999lOjIpecLs4QClscxhLLorYw8sg7u114+eIxjJ8P
LexG00mPs0W69BdeZc5Cj67pwJMweMziRXIYaSf1KdJ3TQd+xwLHCyurzLjL1ms88vUiWPjVYc1X
hz22O38v1Lzcs9UCzPf//ukl96up0sV+2O/PTwwJuT9W+ZUDd+LP7qnEn430jzmdb737ReBUvkML
2+ZtwOmJK6Nyw/zxcj925t9mSRpX59pt4cBjoCwn8w/z25nX7uGfjpZlf7+YTlmofpiwsDtW6Mky
3i6tMHeCypII8F7TNWHyizirHHxBstp42MyzFrW1FhDBpuMOl4G/iN3DQGKtBUK66bAXMcsQPB4G
2g3bwoajPyusHQ7R6NJ0toPt8sGu7mMRhzcd9twJ6osg+lIbD7uIw+UxhlfBx9p48B0C6jCO+G6C
+LzpqGPnPl546aJygZstfLkx+qRBsiwPUxQTfv3W2pdsTtmK8TL2F0F12DbWIV4uHyqul9nCqUDj
ClBJxZIBHDgsyY8bTJrlsTmVRYAquPm4Fw8vjANEdC2Mmy686mxFmaLp3p0u49oG6wo6oMbDLgJQ
vWUV07tjOGs68myR5rXdoLSwujMntbO6a7JjEmo64Vs0zBdufcotrPHMwa4Dm07SpVPBTtMG0vwL
zrLN0r8Ps9g6jCWsDy0rh3/88ZNH3+Ija3IYaDeuoNtrutJIhy+qSs5wQ7QwrLDth2F2k9Va+Hrv
lqm9jF/wmNM6dnjUjy/wuzAuFlVb0cbVfB3WL/xdorTpZ7sO4zSzFt7hvXdLLKrCTQe+CbnlqgeP
anvzccWJXtYHFmipphO+3VlNBF6qki5tRB23EcJLhxmKFe4JhozGE84XBHRxxRNGDamFgYvlY/Xy
2DE6Np5v4aTb/ak7zHG3Fm1ceZ/cmCWuuD/QtR0e8+OH+VPgpMtHJLMC6zGsho0ia9l0Se5wrh7Y
dzQ8VSwGpKPNB8cic0Etrbi6oduIam6X8X3tbOstrDbSEsuz8CvOS+W07FQCmq8Hhjm1Gfth+ViP
9BAYb8Ofg6stzCurDbwQctcWHNvf/rsw/8dCM8r7QkwGwIfotoLL//XH/XmpNQWCouaptefzF2eb
VPjzfzUS8P5DJr6Sxjv85vAvT8Vp/YUtbMph3+0uxhas9qCMajkctYXtMV5sF2e3ZMyiynwF+K+p
jbogbD+MslsEwcjbeNAkXiyrTkcbVyJzXR8mt5urYLRsOtdpGD/WlkAUkpoOe5kVCyc9jLObrdzC
sLMlSd6w+sVES0HT6b7HnTuMspus1kLS4gPtNnFlVMGv2nSqt4vs0Tl7Gy/qd5SQu2g8eFlLlQKk
az7qk58h5nw28p2Y2lFyGFWs9q4jounUf1kmol09qKRkQUoeHvTjbtLnpV9zGNvI9L4Lz9h0/5Kc
1SMfrrnmcx6LgOrsNrt/dESp4aFyFOF4b8Ms01V8f+zORiEU/QUBdGn6Td/eZ2dXWbI4jLQ7mvvR
W1ij/3Izuh3d3I2G//VMbB4Some39f2P8gGsF/Bh9OiqEhz7guXl9Gsdu6xPXOEtlvZ6Mk3Z/4Sl
vQEV1sfKJmjD5o/JKb+oM7SRHLhabpxaskj0x5/eNa+n1vf6xtcAFOLlrhh35ayzJUiQw9A7U9pG
rfzJXt+mLwy1QO02fY8BA1DUOHvrLzFMlc8K/czJijy3xjdVLAdU/O7vl7U7nf5t6IxOpRD24/95
B1iG/bbzTQeYICBgHV8AYap1+fCBNXjlz1QwK39W7f5rfSdA1FLfaU+v/I1b4G2A8/UgEhCHcfZ+
3UuQyneOm9RSAzBbHp5wcDG+b8RRFodRJbnTpdu+22zQfTrg2BHb3RG1Q/x9E96hFxZebR0Ei2yz
Od+GGSmMI3OGQUiAuKuG5/vm/F6chOqM4W9BmrFnCCkzuugEv0qzZ1zj71v15AsUaaD3uJkVxHlR
O0ecsf6U7A9g27caOPbMorYRUdmBZgmCDcjhaDOiQeyU6/utD+pToXAeCL7rV4FgRMYhMsF2qioc
HeZJT/tbH3e1RO8xTBd+9VMJ/Sn0U0W7SxciKbpeXxyPH1jEq4Vlx8v7w+cQ9oF+YVhK2A7Q/qCe
hERJGw/6/To6+zulGQP+bQCcNKyRO4fh2jyZIf2zbylhmw85pn8m/JiFP1K5LVpwdt4GFpHY8y32
wkg+27nfeLf1wzQp8ImfDysaiqsG8gfGpfRU9SZbqHH2szgLHp3D7MQpk1sYdmAvHp+P+fLC/P73
v1lG2b2HuSNLTwn1bACpSCXhLToXmi7ycOmHD6RAeMzrz2thBw7ALsdhNUp4PYh9PRwZhH4Yh9ii
/YKI77oTyuZeTsuDJ/T93+D36GDnEga/r1HlOadutm88Q4NFtDy7W8aPFc/r5OX8jSMPVw7ghrSy
4wUHQ9ONM7LKKD0MI5Zb0N81HnQNkhttBuIxuKWDZcWmCIrZxg9AXz2uDttGMW2U2k4YVc210C5o
Ot2PHPvxwq/lVkUTXdORx4v76iE0Wvh8Y7t2Dbz0wbM/vMtv3MAvNwKdJ80XYPDb/06XZ4//cpGH
Tlw5dRDVNB/+chmUld17JDD7/rWYOfd1r4AWq+azneHopnblcqGW2sK4zn1tFURHVNO9e0X6zVok
dFAcxhL2B/LWwz/+uL0HyhemaXU7nPR+v3ETX9GcUlRscFew+jVfCa82aAun+IqL9KGWMWwjQX+1
yLC+ThVUDz1EG8sgRq5H1N02rrmrcCvsL6nNwzR3e01rYRu/c3DxK6O2cWXsRq3eRKhPHx7z4ydj
b4YllCaSRXYYbrcWL5Mh32/Ybn77WxbUKHWhEjg858enfUNkUk3WQ4XbfNjbZflgLz2vVjlsA679
lHd6kYPcNes2NRi3AqRURSD22sBs34o6wOJstgxrwDDBrdV40sAb6/m9NoARt1kNa0Cqo/lsP4bV
KA1m+eaD3v72P8MzRAV++9uu1nId//a/ggenmqftCZG6pmtNFdWppfKAObUw7iLY1g30Tv6r6YQ/
WS8OeBswefIELm1lZ+eLpOIW9dqAnNPA69R8+l4rLbbkYajEVFwC2Debf70vL2IQCI1aGNbx7xf3
ReVq7bWBddnb0Jfnuw3Med+Jzz7izFUQVeTrmy/H2/tyWfl2OhQDXajVFAOKZvLoR2oaWS2e+vOq
heTfzX/GROzRyp36emH7z/sSiFP+U36Jrxb5BQBE1UJ6C3boLVD5+4Wzqg7cgtP8NgarVXXGWwjQ
gJVZ3uJxmdgHmyP88Dag/VflQvQRV4ZtY8J2Vv9oLbgUfTL5VXspdCGa+hMkqO/Dx+o3a8OhuI2d
sxl4wEpSqI3cDTWvau2lDQ8F4gvr7FL81+3bm8Oi7qK9NqKnC2gMgmXNzewKpd2mX4+Rq5+u20YA
Ml1EVdMAj3HzuV6WsVVu6+aM+7750Hu8xWVYS3XDU9987L1vdWTsFo70JdB61365JC2c69miWh2i
g6P5WtDgsghfHBGhodF0I9NQRKm2tpfbiBHIRD46eTVvsRNhbzxjUpxl/Uy3URR6t4yqGQtYppsv
8PUipjvJO4oYFpphTZfjmlboFxu5Da6EawiwnCiiOpYcZrm7/k9iQ74xTX1L790iwmxURhYyUE2X
46O9cOrQ8p32RuOBFyvn5UoTOLUw54VD9vAwzt7HasESfSS1INzC+u7otWGRPm3vl0eWo41u9jtn
mcItVVmPNkzde1oCwvzsIgWaEZ399WxEBThMs6eT+fxxXVQ0WvgATw+8zIJFYhPN//Xs8D+dYw/V
lTZyHbcRKAuvPGZvgK614ftcOY+P9HSOFkn6fNH2bYB//wBjRb4Jxfy0arcojAOJC1i13/8nvaR1
liATHaw2YPGicFYu+ECx4/2f//Y/Elf8EwrRlACZwYQqtr84fLWKPQQAqslt1DA/OiBLJCqk1bIg
iqZImrYQfJKSdxfuYbsnfx06i7AkXnLOPoBUWlSyj6au6r02qkTD0H0MWcCPC5cw0qkSxpm6QIm2
kAq/XGRO7FRaoFAhhChXkII2NfzXC8lzpAcIn6QkyQ7j7WOU3TNayMjBU2AdGbkFGzRbRKldc2v2
S/PqxfXnJZaOAUObQi+fv40o853uL37+p0cC23VoPW6xbwl4yb4z4x/7anuM2+A5velhAqdap9/G
WVV8uYXgg24FB27KXakJyd176mTPT0ELsS9A1MzxqlDUNtxMMVsYRis3QRtsAwKIRZM6zJqVodtI
AwwWJZ2Xx/yCNpy2QW13tIE6GYY+RaZqK0sbLtJh3OMwS62FKIQmu3rvXhuNofDPPtL6llXrsW3g
Iia0rVdKQqjJHI7ij4Mipuzj2vdDvqP5uFeoG7Mz6mCZNoC4gmAlERiDim/bPdnm8Y2O7TXkg2ko
OI8rvlavjcbnfZfkpZOmyc6avlvmTtWCtBHQ7J8yyx6q+SIEUpt/04+wNDmPi8fd9D+G9/QUHQbd
RcRtkK2KiHi/PgP2ZZgcM4Zorx+e++Mbf79Qdw7qwKhxE7PsgPV7q/AiodIGVLEvEG+JfXbnxBbK
xPtAqboB2jgdn25PPqGFC7sP5VwNJ9trg7p7QOsYOdTDp91tqTYCnNtF1Svq6S3YN9Jj6dkoI3FT
hzH22oDY7XcnLkxq//Y3b+mXz1dFbQemdVqEvmG3xP4F9rfASRXuk8855uP/YxgL9p2dB69754o/
hSTVRuaHk+z/J/7sn9XQHFsi2q6WCdtIOfUpUdRIStug6+nHi20VX9MGhk58z0piu43s0CD0wnp/
RhtJ0dEDPmVVKaEN1oZzHOAHWzTX1Do12kBGnS88VyQCj11zegu39zgDnlCJRMkmHWxkA6eA3CJ5
7crW6J5s6f1Wx5ISE2F0xYzvNOsbp76WcTXh1Ubzzqc4q08WTfvmy3sH5HgLM0jlw9Fc/NrIf941
IHg//ikBVHguUJ1Ug4Q26FyBG3wNPffp3B8+rPDlNBUsmmGYqJ91FcOA7eHV3Omf992PUTD8EzoD
e6Ib2KUWflg5lG14mH0Y9+vpwhYALbfimg2PBlBt4GUGoYg6//VyiaZS8H+ZO4OdhIEgDL9KryYe
kMTgycRUkcSARlETb1gaqTbUUBrDu3nzxfxnu2t22hGETipHOSy77I47O/PPNy8H0gWm8Ro0shwC
e8FFpgtY+h4NPniYZc4Y2VtTAxLeT14T38I1tBh9MJAJwze1ZA/DpU2iRV0ktpaX9Mdr2fpAgHyv
aiK0tbyn7cY3OinabPKIfvg/pAGcsk2h7ptNHQIEIFlevs6OKSo68c0V9YMYvGt7Qs0ahtE5ggCp
+4wtAoyg5qu4QrLwGU9rN5LJ5WkUtYSzBdQWiN0LN9SRRvudUfwRhJNUgB1rEKBHSaX6UKNk/WEy
R609dyM1YiQjVHnyUTVsln7gpxhaAN6MCDBmd1h29/9vkmWE2JZ4uYBcpPAFk3ck02gJQi27Tio8
rdZkKpgjLqkcKWpZIlcHl23/H6YMFw3iFEmZw+AsR1A2Rw1oGWkmi0VaDDKPsJjPmJ8CoFTzTRln
b3iTsJOKJrUa40JC54Yx4UwN0e24QAOCymQVTuYjtjcpI+/9Ygk9FJu4Rq6w5mR2NYQlISkgKWvj
jNaf9zGgVb0eCFbHIMJ3IGXRaAlyXzYnuDPksWCIzhWL4LqAoAv+oujG9UhE0wGt9QTPHzDdNtNL
/vHhI1Dhmj58/NXYIKr/0QWFgJ14o53oroSka3eVO0o8LuMM2SNmmxoK5dsir8i1uxrJ5fHXJ0pn
V7FvkgAOuj9/u6elw9HOuZDYge2eC2ntXmtjNhlmOJtUT/ZhQdeQBC1kA1sjXZO9qKFb/Xnvh41L
xMQ9W6X/owmbafVvUYrn1+k3AAAA//8=</cx:binary>
              </cx:geoCache>
            </cx:geography>
          </cx:layoutPr>
        </cx:series>
        <cx:series layoutId="regionMap" hidden="1" uniqueId="{7A755022-D93D-488B-AC72-BFD6F1EF864F}" formatIdx="1">
          <cx:tx>
            <cx:txData>
              <cx:f>_xlchart.v5.26</cx:f>
              <cx:v>AC Level 2</cx:v>
            </cx:txData>
          </cx:tx>
          <cx:dataLabels>
            <cx:visibility seriesName="0" categoryName="0" value="1"/>
          </cx:dataLabels>
          <cx:dataId val="1"/>
          <cx:layoutPr>
            <cx:geography cultureLanguage="en-US" cultureRegion="CA" attribution="Powered by Bing">
              <cx:geoCache provider="{E9337A44-BEBE-4D9F-B70C-5C5E7DAFC167}">
                <cx:binary>zHzZUtxIt+6rOHx9ROc87Ni9IzqlKsCAjTF4ulFgjDVmakqNT39WGWyDoI3/+B3RDRftlkqVmd+a
v7XE/15N/3NVXl+2zyZbuu5/rqY/n6fe1//zxx/dVXptL7s9m121VVd98XtXlf2j+vIlu7r+43N7
OWYu+YMgzP64Si9bfz09/7//hW9Lrqvj6urSZ5V73V+389l115e++8m9R289u6p653ePJ/BNfz4P
L93l58vnz66dz/x8PtfXfz6/95Hnz/5Yf9GDRZ+VsC/ff4ZnBdnjkmolEEdff8jzZ2XlktvbgRZ7
AimMFCff79+s/fLSwvNP7+frbi4/f26vu+7Z7X9/PHdv7z8uZ10V3hw8rHbbDP/6eq4/7gP7f/+7
ugAnXV25g/0alqduraH/q0yu2+w3Yk/U3g5TIoS+/bmHPdnbXVVE3ACPEP4m9hvof2E/j2P//cEV
+N+vr9GPPv4L0O87316WvxP/gPA9SRRiiuLHBIAp22MaYUkp+yqDtQB+ZUt/I4Ifj66F8OPOWgx/
XfzzYjhPL7Py0n3+por/vQfCfA9TrJCk5FEhILyHsKJcUHBNd13Pr2zlcfR/PLkC/8eNNfbnB/88
9qdpVmZ1nbnr7hsSvwV+zSRDQsobPwNKficAYIL3GMHgotbu5xd387gE7j28EsK9e2s5nP4L5GCq
Mht+qyPCcg9xoYTm6DEbCASDWIAJESsT+IWdPI7/9wdX2H+/vsbdvPrn9d+0l0tW/j7VDzDao19/
0Crr4XTvJt2Rt8F3jfuTO/kb2G+fW6N+e/kB6Gf/AtAr342QdP5G2Andw0JhqfgtuvddDmF7XBMl
GaffFr1JeMwvbOVvcP/+5Br57zceYP/un8c+TLPfCTwVe5xrKrFmj3kZjOie5JDr6BXuT27jcdBv
H1shfnt1DXf48p+HO7q21VULpdHVs7Pruv9Uwj+qL898ev0shJKo+qaN/33QDSC3V5hR+L2VhLoX
dcFCFAF3v5PVzc+3tW8s4b/Z6ePCevobV3J8+oEHIo7+eRHvX7f20s3f0PzvJckhO9VYKwgUN4KS
9wS5izAKQXKr1Pfs6m4O+wv7eVxe3x9cieX79TX60eafR//Qff6daRMhe5QTDtwE/W4ld1JXqfeo
oJDX6lvsxTex3xjRk7t5HPnbx1a4315do374L3Brh117ef0b0yaK9hQmjED0voH9vu+CollxKClu
QUdoFU2e3s7f4H57jDXwt5cfIH/8L9B3f1n+Rl/D6B6oOweFv6EjdhXZHX3HBNKqnZf5hjzcvutr
Dp/azd/gfvPYGvabqw9QP//nUT+5nrKr3xisIRhrSneJE7+HN5QPQJ4iLXa/96F+eguPY/3tuRXY
3y6v0T55/8+j/aashsvid7p1pvYkw5hTeb8qw3qPcaLApetHY+mv7ORx2H88uQL+x4019G+O/nno
Ty/by6S//I0eJgBdp1iAruNH2aCAK/AxmjKuVhr/K3t5HPwfT67A/3FjDf7ph38B+NXvpUE52SMY
gGfy0UYMKD/Q0YwQeqP7D9i4J7fzN+jfPrfG/vbyA+T/BVH1rO+63+lvgFwD6o0iSBMfS+G1BHfE
KZL68Q7Y09t5HPlvz62Q/3Z5jfzZv4D8f1P1Pn3215c2u/qtfJACdhPofbRy+NCeQUpiRjS7H15/
dR+PA3//6RX892+uhfDxr3/e8dzs8Khqr3+jDIAaYhQoByXwjX+BpP1eain3FAVODnplj4niyd38
TBK3Dz8qiNt7azkc/QuI0Tdt9uz40hW/UQoS+DnONKO3QtiVTnekoNCexFSCIFbB95e28jci+HGK
tQB+3FnDf/wvSH4uXOavPz/7q7389GxjM6DtfmdXDDhosAPCpOaPUQvQH4DLTOFv9NzKKv7TzT0u
m8e/ZSWmxz+0lthf/wL253anb/zvFRXVUIRRLhm9TVnvG02g9df+saDfWO9VMPnlbf1USN9O9bh0
vt1di+Xize+IJ38/8vJ98ie69JebryNDd6Zefn7363Fhimn16M8mj27YhsPPfz7XYBDf55B233CP
idhvr6+vrr8Fkm+fv77s/J/Pid4TjAOjCtEIEcwUiGu83t2BFJhKoMwRgVkkCR+BctxVrU//fM4w
5GhKKa0hP9Zc7hxnt0tW/ny+o6MQ5nBLcEUQxeT7fNZpVc5J5b7DcPv/z1xvT6vM+Q7WRM+f1Tcf
221TEqyE4lxiSQSonNpRAvXV5RnMgO0+/f/GcshcIHhg4mquXsSTWF5p1KQHwaT9hixt/5LJcXhd
JzTY932fHWRDxQ/ugPXIJnZrrPcguVaaY8x2XYT7e5hENlLbNkk49wwfVAtqXkoctEf1zFT086V2
X7VeSkHYJwIzgFXs4Lhz3MkGHR+QDkwraxl50sjRuKYrcvPEOg9w1UBbAY3LQFhCgBTvL1T4WI0K
wZmqKeabfqmmA8VUk+2XfhAvR2lzZnjc5NQ0LlM+RLMVwWEj+/mK8zk/GaYkuEhQKWhERVs3oVqE
Pi9mPOGDcXAch83o6WKSCqed8fHQCSPkUBQbFDRamHmkWWaaQtQfpozwTVVLl22KsZ2biCa5z410
Qm66aUycGfIC5tdSJTNkyDzxebOoPh4MTkR91DrPlm0b2DwO+zGV6aZFS81eyCzo0vAJ2Nbi0bvm
g4QkGQIRAlbwPmoTJWUsA5SEaTJdiWZKtvEQFC9+vghe6xsYIpgjdGwpTAmC+q9WaZp+JFlQJKFM
OnwQJGw8muOJhTNYy4UeaLvBAZ+9UUGVH+gE41ejskmYtZaYAvs+shTj0Ksam3EAbXpCdyD5uaej
hEC6JAikpkQCJbfj4u7qaEsKX5Y1bG/piIrqThTI1AEatk3Tok1a5sH5zwEha2WFFcFFYQHOCIxQ
I+j53F1xshPPaDwHhlRDdoFtofIwRYs9SKqyuUoKVi/GscG+kyStK0PV0H9SGolsg/OMD6EcefqC
eB3b7VBYwcOyZUEe5mU9X6p4Iel+TYq5MKjrUm1QXTfqP8eMCZht2422QXlFwF/ePUG/uNwXiwPF
QfZiaUu/n7Eki3rPTmqiP/8cr4f6Ax1nKQQQSzDHJbW+v1iQta5cqAwMK2h8ErOF7VtXzq9cENMb
vuFm7PMR18gIfNddhwWigVKSCUiUwZ+Q3QjB3YOlLi4C0QexcUOGqo0ta51tB7DwDS9wMB80SsS9
iTXucjNzllwvvNWnUzIrGVpXY25QmaBmO4kgV4c4TYuLTk/yVOQy5SEvGkoM8kPBI8RKmkZIz+VL
N5DpGg2TtBGMUbWHTNpsCsdsGE4rXrfMDHRKy81AiA/COe7QHI52aAJTJY6ceiZi/QpuitfjMvNP
E1dlZZgP6heVa4PG2KQDb+VFteRhkqXoZQeKkh4MaZOO+z8XFXkMv10gBb1g4I45vo9foXRDFtGC
rNIqbkJMatsaRaY0NWoa+IWryvZ9OZXBfjfT+WrpvNhfBlynm4ZI/arVc/55KjvuTNbT9lNb6fh9
Z504FU0uTqUYmDM8HwuyLYdx/jwtyZSbplG7Mut7QvGIIuCdDa4VATwjEdCapRIYnPsH8WVbDCUv
IaC4KrdbPrvhiAZxFSW6y0LkUlkaLoja97zxUcfwZEoetJtWNHG4DC4vTZMM4gUiqr+goqbRGED8
iawvcPqENa6j7E5p7+515cFi1WImdg42L+gY4TwuQ97JfPMEJA/dFoypc6BvNYOEGaa670PStfMw
pGWdhN6m86dG0CziaT2/ZDxNLqqkL13Yg6uGWFhOTRjQYMoignh/+vN97Mz9vmRgGwq4TBhuABUT
kCreNdE6m0QSN1US4jqWYendeNYubXJYT6M8ttyOIWkdimqaUBk6Jdon1n8YLyANVDBaAb1hwfGu
mL67vmxiHvQMcpogXfpt2uXNMa+a2rDZFc4gh8UTUfqxBQWDTFYKGAPQcoX7tLhhoKhLQjKnPnJz
JQ68aFpTTR02k5f2ifj0UJ0IEhANFQWfq6Fzdf+AHlQn7WefhGPZDFGNBxd2Qj0Vdh9dhXPMd31g
MLGVgZWT1m05wqnSVrODbkTtzvnJJ3LdR1cRnAnKIUnA67xwVE6qWcNZtG7mkAdFEwUIlvq5Sj62
iiQU0nkETDAox33EbAyuemBZEhZNsESsWeIN90n5hAE+uoriEjw55gyvEeOJZUiN4JJk3ZeD4Z6W
B6Pvp7OfH2ZnP/fti4KZg+8CnghUgKzEj8iUcWFBMGMxjtuKTnRbw0f3i7wQh2BO81udsz7EhaNP
HBBqqQdLA0EFlRm0oAW8N7JaGiyYNm0Mjmxu4MuRX6pz3wT9tkxnt6kWPYdV4Zdw8b3b9uyqK/U5
JERxGMdZ9YTR7dRvhQLVMPohdjWkIutAxifSZSnrsx3Y9WXSVNLMlNUHms3TDb31t0kHeRhrGAZf
AhGTA3en1koqsqSdELOxqbJFvwVr151xeT/IEMoIxkLhslFusxGhF7wtMmlUmcfHllYxhZqhT9/W
fpTxKwvfcjax3k4G8nAebG2fFmXUt/0CTnnJvA017XJn2DAPrQlwEXem66cuMbhFgw97VgGOZa7F
fodaesDUMCZPxKqHuMLrEjCGwJCECPJ1KP+u95zaOh3nmGiTDJBiu4TiMEh8f7BQYZ+wyod+k2to
egl4QQa6L3zX8rq7FFQO5cSwj01ga3Q9VrM/DnxSQBmqv1SN80/kPg9PBmMrDDECdQQEJrWT8p1a
V3Nr6TLCcvO8KJMH9eSM9zk2QYeRfAJGvNv8ff2EQ0kKjVRMgEfc9VPvrmYHGbOiy2NTknYxNZLu
hVdd/WKpy3gbLw5tx5LKt7ZUBFpGuj1EtEBRgXlx+J+6C4ExkUwDkwAUv97Z9J1j00FlA2tAeeUw
1+9IMnb72dSqyjRtQ3vT03g5LEvENziz/Il0/SHkO79OhATfDvUrW0m4mBm2tgfIfV2wMF+gyO+y
tgnTYHoK8LXz3RkmgwYfZwTG7OH3/jH72KZFF+R9aPP+CjsWRLEkyX+oQgzOwjAHuQKFD28WrRbB
UtS46YcmzOVSvEyWfNjOUxocD5RXTyz1tUS7q0AgLZjYhVXEjowiaoftHbnlBa+IrVAd1osdUhNI
He/PMQVqapinaTSCFpweDOWMssNAuBGSO+qCOZqGCfMoyZXOQuZT0YUTaFYf1q1rjhtf6Nqk4zTI
1+B3eB85XnIUehdk74ZSu8Qs7TJWp0nfFPW2rGydPWEZDwUF5xJQnYLxIw5D4qtzMVYndgnqMOis
P5iCQEfVgMsnViGPLLPrtMCLj0Aq7tzL/WXmFPicvmx9yN3QfJjKNM8NcFBBDqUfH18NObcqRHro
3/jOVeDPhwBcQVqm3XtaWj+Gc6sWU5R9tp1Tnm86JnRYj6xWxg5V0IZBmvkybNhoeRQ468ao7uOW
mpFS541sx7oI+8Au9InA94CiBMWAGTEJZA04aAgvq5PpMfNLk+dt6Mv8HGvbXnZjLyC9zeQL1jEI
xBMnZ1Nts/M4HZpjQWp68/bH30bEh+CCuYGZwfoUyq+vzu+Obva2lEMZ0zoc46HcZnFcg/dYkujn
nuuRVSAp3GU4MC4EL7GuPFcy+DwfK+dD3KTU1ITwwyEe0Obnqzzw1ECwSqIJ5IYUkjaNVngWywAJ
PJ7aEFKK8V0jrf7SZ7I8yJpYnfcZLaKWdNW00ZlOP8UWSAGHiGyM7pe+fkJt8S4TvW/1u1gIMUMC
CQ7tqVXxlGKrl9zxKaTkrIhN6BczJCHklPNTK62rReingFsGvwKpPdBcdBWg6lkONglKYKt0xfvj
hfHFGuE4sI1dm8oiHNMhcWErmZs3NelFHoneSnKK+oSc/1wGDyQNeQbMfUFqDm+GCNDp+8aKaGvr
POvK0Ps4OxYQ+yNgcIftz1ch65gMVQa86aklgXfhICiuK9MZEtpKwmvYoSqIM7UiegtMS/uZW0JC
oOX0iZucDJc2bU1cV+KkmcYxM5ZYVhhgEIKtmIYkKiZc7c/ISxUucbAcpU6nL8pSdvvdpPgbJuZx
k9BSRD/f/k4P76nGbvcwjwhDRBooUbHKX7KKdMqhxoWczQwI7BQZGldp2PHuKfrwoRoCxwacKxQZ
kMLAdPtKOaYujeNZEheSMXZjGHNoi4RJN2ptRJL1XzrJu2kfolFZRxnKyBH0SDCwapDsKYg3KHvL
uWIU4n7QP5FT6K8R4h4QVIJH4PDOItgseIZVFO5tj32S2BJElnfQlYkXDnygLhe8ncqRZxsoBNRr
6uK8NQx8/ofcO1+YopDBB5vN6ML3FXnHnMjf2GJuN5N25UXZk6WMdNCP7zDqpnNYPj6PObNFRNsZ
n5AypZWBxFhkZmI0OGdxFySnVVfMpRltICqIBTRXL/g48RMCuH4sMhx8sbQtm3AgvC83WsXxWz9X
U2FI7eRhh72+giRY1RBT2EQ3qVqYMomtKA2VTiUzKaQ90MnQNv8EObt6EUPDYzYzqTAkdEBoXWek
Gd8suWfxhqFkIWZseFUbmk3+/ajHZNk6mbqPDe/GAahmnI6mRyUQ2ES0ctjiZuZXjdSlj2alsj7K
gR0UW8dnBOR+pUsW+UpNCLQMguLxNKAyO1R25h95Oo47ii11bxk0JVLTJgINL3RSFo0ZyM5w8sHH
9T4ZUpUf5I1GzkxD0erQEij7oxio5IvOuTnYz/K8Putp1V7EfdIUZoGeW2ugqoS8oIr74mUxZf4t
Be9fR4PqiuuajP6jSuf8uIq7dAwT1Ks0EnZxV2gSbkPsbOdDlrRZAn66El3U5k17pKnTU9hUVXDd
+KCZwjZzy9sgD0pi6JAE5LDjBBoahSuH2JCuVNnWD9USGIjz8lPFl+n1PMb6NZf9OG7UjMkAhG/f
X3oM+mMqnC9JSH1bXlru6tnk+bKcuMJ2y/7QI/8SeCH3Ph1F/q6pq6IPk7nFbVj30IfbMqDUoGwX
QZUaR4ElPqrSJg+9pLE9qVqrp2iaiOiBk46HxMy9tS+1bTq1WRyFsI/Kqm9f9j21c1QWZQIpyhzn
LuLST43JVdP4sI07OCoSi8YbUjUpiiqqCxfZrpfX1cKDIWQVGS2wqkU7mVj0QoQxAz79VenGXEKA
6DA7GJQTwkxzUGSGN23hwxkI/6gpcgwV6zgH0DdTMSRM/cJcGxFX0Zd20u0OPLdsKo89inKOFmnQ
nI1FxFzXHQWVZs02sIWctpON/XmdBQM0YWyevq/a2stwXJbho43LVoVCTk267YWMT8YYCp/jeMnT
i4H4tH3bD2gOQk7rMd/ogvVd2NgiSQxNles3paxz6HJyKKPDtMBAWgyT0O0R0Nb1RZZBPyjEA6Fg
kwupX5cyhSockqv5ehqUPCrqjpT70o3DeWFd24VBDWk0bMe6D37AaWL8JLvjRCnI//Bgg0Occfmh
TNL+/VQrOpld8oSgOZF7MGzsuTVy0cV5j2bBjopZeGJqr9zxMNY63S+LHtoCWc6m3syMzX3oO0S6
CE/99KHi6TwbWQ/zaTYxVBsk2569qOuSoBcEQR57hJKEQx817+m2mhTNTTEU7iwD8VSHYx1MIgIL
1vRIOy2rEN51GiBPbuGV8ajpvN73QTEsxk5lPW47MZV9mDZ0aCPoCFQnczlBw2Macz1DEd1bHGV5
jPY1TrDcpnk9zqFSc/p5Spol2TgVd9tANPKFcDo4JhR4v3AO4voT1C0SVgWG9bRMhlpH0MSB/LZQ
llwlKWMypHUQqCh10GwH17lzsLlrt0HCUxo205CrTZLgaYbmpcvjba9kWh+i1MfYeDXY+gAhm114
T1gacWehYyNjWtAQXPhYGKp9U5pBTwv0iW1WWjOnUJhFzBeu2TLdip3jb2i2meq++5xplFQhISNt
TWeFRwdTU6Bm01DuzuTSzNelk1m5ld7T98zPaRP2CYXgMXaZzsNuItpuClF0UVm1yxBZO1cIPKN0
vfFLNhRR3xVsOXWqTT/1slTjMdcQ9A68Qt0Qcj9CyybTUBaaHIrdOMp7VEUFGpQ3aZ8tX5ZKjG8m
EkCRSBKeaDMJaDjheYmSQO0Ped+8WVDOt2mDT4BQ4maOhyPZdkAJWAR2mm0CmXwKavnJ8mDfJdD8
yeMpsmDuJhDTpmaBsUV/7jJ5Onl3rgbQGWg5msW9ypr6Q8mKQyj+NmNRXKMs30Kie8gHFAJN8qri
4mUsEHQidRkpbCMLuqx41Rsx6X2Zijd5Y991ENxZ3R3NOM7fVHn2cpyHIy7KT7nEhrfVyYI/VP15
kdiNolfYe2OxPGTwDd2cbUufbjJLtxBZ5VZmqogy1mJAVbThQltuUg/HMImL6cckhcjlaiCg6xi9
6oMSWZPitD+LnRSpgWRsOoCWwREQovBZ2hiJOE5M2SF7msRyilDT7GeyO+8Hu0UJGEZvq5N4LMHt
piAlKV+zqTz0AVvghPaNb9t3kG+cd0EBNKFPx4/IyfYAzXK/mpePIuWbptMnCeFHIP8zSuwFD6oD
ng2zKTw5U3XyOhfykBcXKjmh3LZRD5WasRDpjkDL/KYevxRN8kJC8RJbPUB30V/gOjlhKalNPo3L
Pl3Sw26iCpqN4xvb4f1xCLCpmTxsEb2Iu/wSty5sPOFROdT7biTbGHpF8LcF3Ba6Lu+ngJziFCi0
FJosqEJvSOYjrWMX1ooDDR1EEo4pTLCQfV+lb2jamzRXNAqGJDc2XTZNUCawjVNh+fsBj++C5j0d
cZgE+VXuy89dPFozdQ6sfDpO8mKjxxTyIfsqLqc+LAN8mCeYflQZCH6aXUiDcXqBUxcl8Xw0LlOY
Lnk0EvS5AgXaNOXyOaMfR2i7j3x+NSb8XQn2ZHqRRYtAB0nPm7MRKzUALyWqBGx93CBVfWa4OJin
4aV0yT5vGm5gUASqfN9+IEFXRVVWnJZZe1Bx0Io8QSFa+k9g+K8qNZeH1eyqTS/BxTXVdNa3Y2Ni
6q+Kvhh6kwV54Q22LSRJk2zDoXIno6/RcYtiuYXArN6loDrsEI38hEp2oObuAMUTPVB1e1wM0DOW
6rjhrDK+8pkpafBS5MUCAZtCRzSbDmLIY/bTrvjs8iINF9te58Sejwp/kG06hV13OQwiqE1X1xId
jskExSb3DMWhq6r4uLB8eiscDT4SGPj4bEmZzCHBcu4NghwkMbbLoeFf4kS/1qomueFQKUMOCQmW
jnw3N2eTTht92PmUVCFC8yzDtCO4CwX8Fa7MpF2Z0bAgfnmfLxbH4ZzOmYuGuNZd2KZD8VKqRuDN
3AAxVdJdbOlIUsH2JBPXeoyFimhejUOo2wrt+zxh0HeoAxyxDmevYs0zFlqwitSkMEIjw17txoo0
eINPE7SnPyFUNcx42i1so+wwA99e5S2kmzUeJzO7FAfhSGgzQGVhmxdQO8bzBi2txwbY2xF8pCoq
auDU+NIi5l43JJ3OmBiHfFskKfD33uXtGOKyiGOY9FhGFTWtUp/TPk8/ejbEoLu0al7LAYwraspC
ZWGrihHclw94ONZ0VmYAQueFd1PTgfYsrozqOYe0sUh9m5tMLnEF+XFRNWFXljFUO23T2HCC4HKm
8sosEAfTEAW62yxFNmLjChrUUd+IAaZ5xp5nIWYTpCF8wu1V3bEJPmKVONO8cdbA4ILwpoVwMpl6
rooSKOQaz9t0BB7MWBgo+jLHjFowtXbgJmnKgcFkjpZ9REcKnFkgR8huR1LYGXxumQ9HjVxgxGvG
Az2jJQxwvGzAwRYhghxNbqC7lBzpvM1wRNHYWTMEPf+SuwbEVzV98o4NwGYYLsv0E9YBrjei8O3b
wOPhuJq7xMOgQT9DFzHuGzj20iFvOtLlJ1JZCO0i90FrikQuaVjlyVKFIx+TJqxlY0F3dN2dLtCL
bDbZhJeLMocZpwgYhfitbDr3iQcZISbgDl+SONXwzx7Vrxiw2yfFTLE9tMNiIS2Dup+HWbPrz6Wu
1/kWks0heVE1Vs+R6hPdg4Y2MGKANEXHUkuvDoDxKdowETo7K0Zsj4KmrN7Joh5eAgsAh58DDyhD
OzHYMbXjqExXIVXC3EawG3xboMPEKychzyhi8hGcN9FhjBeI7KofIH1LFgVkZ1WgypkmrpPD3A7Z
+2RydIiCPJNDqKyA8biJ0P4TYkl1itqcgmGzsjaC5PbtWJRVbvJy16SF8RkOwxQxWKMpE6fe5xpm
b8wyK+vC0tXjYUdxucuQkD3KvMhQSHsmcMTzOHsdJF2vozGeof2aiT5/FYtRL2bJZ0EP+NIOL1tq
VWLG1o2foM7IYDyFLt5v66GoTrBs0sZQG6SfanjgvSgoDOWgRpEmauCPrQHNbSsFOUQXVEYC2v4U
x6W7XHQJPbuhD8hlJeLqBOYWehzqIZCVCSDxvgogcX6dYbtAZSAtVvu2Y3kJ9ZICYrDts7qP4pyk
gOgIpdjWLz2WpmWopNuggiFWo2FKptvUy8D5QVLDSOIpdCPbOpLj0l8BF4J8pCzVb0QyulP42uFD
iSso5QuYMHqTakhzIw+FZGFU1/gvuHHxWVPl3QffCpxs5m7nm3IgDaAIqlkqDBAzejjJR58etK1L
y22C5qTetBWDjFbEBbQMtM6A9pjnbq6jMWPBZHKy+HyjNM7e4SQt38WaLOA15AT35v/P2XntNo5E
afiJCDCHWwbJcm7b3R73DdGRORZDkU+/H703I1lrYRYDNAaYQIpVPHXOn9gWPXSUXT30SlnOvP0l
DaXSJm3n10AFjt9Wa7/4xlDNt1mvpEU0LRCzwTQwsgdGInlfJtqAg5sw1DBKtDUyp25Vf8+Omjnh
ZKn9a9OazQDkWDpqYNtjer0WcW0GUpkHN3RyNoCfKFJqYaFX9r5yrJtcVOAn/ZSnKK5q5UZlSoV/
sdy7Uh2zkRdXG39lcqprv4Y2L322oLgRqmLlfjkqY+J3VNI2UA39/d8u+ifIEkYAt55jOttCjt/o
aBURaWZMl5WsluRUSa30cVnq5CVRbfG1EW3KAZZUsxmBWLAnunzg4PYkeEc4KIsz7FLbNo1g1qR3
YM8V0rcr2Vp+PxeL8BvLSrW91bjqtTagFgqlcLQ5yO3UFeG8eslj6iyNCPR8UWB4hmLxfDFZzCLC
aybXX01luEG9YJhRWTGMhG06OXeqmStJpGmd89bVdh37qDzVHwv1TN9Nba++jXa//tGXqf0ZJ7Ep
DqvsnLthtlPHN+Yk/rKkmafvy6UfnhU6iS4oRcYWi3u7LcPcdJJuzxC9IVyGmv/RylFjM6RdtoSz
AH3yDeRDP0sKFyKvslmy0JSdl4UiGYVKPzEOe6OcejWYxTqKyLXHdYnssWrBVxU7Tjm86vwLcICp
Xi8cXT2vcrKKfecUa1gIM3kYNNCwyFVjmps0mQwlIlaytNhXnF9hMybJo9W3bAZbAEH6hZcZWZAv
66j7o7KujZ/2WvlPNYzWb03lkOF8GnV6ZqPlBFdA8aW+ZuveXO3me154lRE5cqqCpVTW7mqsluIX
IL19Z8hiuG+EzZ4q6IltgMZ+/uHORXc3JR4gU6W677S+qVT/USHDEYN01NrwWBO4fpO+/5sH1PNV
a+I8KwJP1PmNrGZ5x3B8QeJwBoDfgoPw4m2UANzO8UW0yYMMrplOGT2zqC95UEXVpBeoaO0jqWkj
YkYDrntI9uEfTqBbk4o/oKGoAnuoq99prnk3eVN7jCKdYplhshSzgnpC9rov6kL93XuJKW6r1k2k
bwB/pIGVJHKJKqV1X20tryWTfC9osiuHEdxVm1ihTi0aU1xuMpLGfZn+crK0smCea7ONGtcU9gF4
TXV9a+mKNyMtFcc3s2KRd0UWMxaBDpu09Fnby8CJB5dreLnqhGPRKhkSIjncpYPTmdFUzM6zNq5D
GsAK2xW3WOvqDQu6FUSDauQPukpP6tlq8m0cPf3vOscMcHlqvoqsyyY/HnPxV9Sr+FlxkfEKFkbK
sC7QxgdVX9l/UP9rue8ZruxCk6LrvU790ECm64PlBJ7aWHoo6zHugGLn7G3Q6+6N03Z4LDgNl9Cx
zPI1HQeGgKXJWxQmtJj6rhGwiLersdBG6omJ9FUrAa/CuLYGLyhLs/ynzwrUC01vOTm9FCX+amaa
UVB8p6MSZOs0HETrer9Np2+ekgURRNRq9fomc2RivjKstbZTl5kGXHdEFyOtnzIGNKqXv7hArf6C
jP+V3N35q242kwLwmINxdZOtdaEDdD75M8RU4vdScWu/VETJctSZdm+WdRZHS73KJERpVObBNKb1
c0H/RZ9JU3zLr8v/Zu1E3zks1aREYjSzv8pYdQf0WD29eSLTlzwxVs0vZje5yaZS+EXbA9/1scmA
P3id2ftj7ZQ/NeGsQTZY08vnfI62bfYjHgMRH4IFaiTvAy/3iTqiKebczY0MJlwOsRXUnhW/ushG
4kif6hWXRGFoY6CbthSP2jpm0tcsqF2/7BRkQ04hFQ6Dduru9RXQzO+Rmj/oi2u/TCIXCk1AtY4+
MGTybZ1Ue77AQ7+Tcke3j45uE+bbuomnw3VOqcqhyTKe/hBUjmT2SNyZxz84Rf9sQma8ObOYHnpX
iqfWyeQ9c6j82krbmPd967UwIIhVMjwFyMkAi9X5Skxu2+6nslX/dtPa38VrXNq7olzVZNfnU/U9
7qeZ2b7Us8X3FMsCX3Uc5ysVbWLybOP2Xk3U2vOnvovvslQbXkEsksyn2SwF7JWUd2vRm26QycWG
5Zyn8i0XECUHS6qyCuK6m35WrbH+KhuZgZjxHkFrTF79tUwAyTmKaBc/3wRnCi9UPupgdAro9U/N
DQwwtaItKL9Mxev+iLr0fqatNlxYq48cN60HgnnsU+T2GO/JG/8+RCqtmzV2TRMkEiB5py28QDJ3
x79WWzTlIes8aIFtQPB267JQLF3QxDEytVi5aeeN8/r8Z3/wnKD/2H4vKYCbHZb1PT5wdMVIe0D/
NujzpL1bkN8xEwjztZZwEnpaajdt7hkPRg2fCOlcR0pZveijBDEGJ7nuTM8KFyEA/UzG689v7iPR
ut0bt4X5xsbZcHJIybpx6wpgJFisTPP1uk93VhM/1W4uL2kPTrWc22PYOEzEvEhiiIQ7fgxI3nK9
j5OWRnIeSn8RvfPXa0xm2KrJUQNOTWhto36T28POZiMFw1gkbyt5u34iIPf9yRnUW5EYSzTKor52
BxXmIwd+bno9/vr5gzlXsXBh0o8g6mKvnkolJIqjkoOiCRQzra6yvEPo4nhiJ3uhH8Ys7XccplmY
03pe29x8xFg5Xmdq/OpViRcWDLJPkBUJEJeh3rki0Q1/rcwUNtt1/VJq3YWNv/UtRzWK54s3ANGq
ip7RPBUbtXOpzcOMmatdG2fXZEkSJF7Dyuo2Tk81u7SeHxUGKAx5v6xNCG5AEhyv56gqAHyabALb
iqf7nIY9akyzixAJ9QdUd9auG1f1aXb0NgA+b0LDmfo9hbP6jyJ4NhYUOYXZQdphIZQ9vhFVWyrp
wF8FljYOf5RcxHjY5npng7sfKlnbF+RqZ94ZZOKI/ACA+fXmSZcqY9VK+wVMxRv7+sE2Rf1PZU/O
7WwW+YVe9dylEFnzgpJrzKKe6CBcJQVrnCGroLYa0890dQiKmObQrzPPu6AZ+VifAbkw7au2i+mI
RT1+jqY1SsOgROF2wxTp9pUZphUF4fMX68xPohZqECE8PH7bydNT2iwDEUxbDrTVCnUplfus1urb
WBvtb59f6uMbYXEIeJucCtMs/pnjH9RNca8t7loF7VxMV2lfrAdFq9pDZ0DyF0abh//9eltlw2K6
RbCcXi+Pm7gdAVaCMV6s/Twmow/P1keqV7kP2Yq57kL1/thVWai56Eo4VlDLnGr9p0GbHU1wopb4
Fhit9fg5193uzuk1Z1+IAqx6TIbnRXNXyIi6KC/oU848YOQlHvoWyFINXdnxA27jujWZCaqgymrr
3pjzJKz1rr9ODBWCwqDR/fwBfxDlmzamTcgAnb6an+ycXHBOGjV1TYqaFipP65X1T7mr9vHV+re8
ngcIzQvP98whwPX4bfgLXQsJ58kr0eT1NOpj3Qbh98PTn6fDYe9HwdXsh19m/8Kr/j53Htfvo2ud
+pOXhIlM3a51s3vZcaH9fv/3+ebLhct8fMmPr3LSiENhVWo/cRUpXmUDOeFdUtV/8N29LxJlUUW/
hQb7tFluZjURzCpt0EXiq7ztguVxurJuyp0MEFsEIpR7tBgHaPAkXB+Vnff2+S75WGE2uSjfQeBz
E9hpjZNmHeCix83cIgkGpvNlPLkHT8/aXT+s7n9+mlyKzDyDDYJkzT7ZH208GkrfDRkmET15FZyS
HH/ef1XzU5ZVDjmLkGksZpjlj18zvatgMJc+Y3jKypcuqa2nxcxh+4r0kpb4o+J287qQjsNVdBPt
7bZ//iV3Xe1ZmovVZQFzw3gt0ZIE/QTY3yHQKCFm1OR7WSlzmGN32OW1no5hprf23X9fQg+URkd6
thkeT++iVaiyLCRwtDZEUHHzwczrb16fqhcO84/vA2c5PjYcvRhfOJSOfy/OqLyxM+b+XMnmA+rb
FfPeZSHzx+aXNCJmSC7musjBTy6DDMbVJ0cUQaFg9QnEpDdfOsY7PVTGrvplSL2K9HHpvzVDkWiI
Niv1LWtV97mq2vQ5TUz9FkZkRTVqOQItT7lJNyyYp8Fv49nbJU03XJqkzjwawMgt/pShHXDi5J5F
DsGEUmcDygTI62akdJq2u7AAW8k+LnvkMfBwNL7Mg8TgdKlH1RPaAvECkT1Vt7FdO19SYxIRc3j+
tdeJxUUMIMWFDXbut9k6UBKb3dlsK8fL7naO4pUGIKCVjtbB65w2XJy4uvDbzr1NOpYGnBTUCA6S
k32caSjJYPqKIK/NXGciLXIZJGaXA1ZUtvBozttUj2IjqbBPNSsiZDcvpxuvXVRx4TA7UxZ1w8Ph
yLdJDJ1z+/gnK1khtHexM61jHro6MCsizmXv6n0afv76nnm6OiYcVpQSzF8nO6eTeuZVWYr115Ii
QjmoR/aM2/zzq5w5aFjCzVqho0Sh1p/0d4k3VYhFkYxVS9eHQrGLHwtwWO9X6JYOoP1ZNKxlG0kl
lkHdZX04YQ/Ch9E2ASykc5O7Qt4NqNODFp1W5msiUW8xzaO87L02HKp+uIYHaMNOabqwmmBjPv8J
Z9aE6ZLDA8iQJuPU32igV5VaqmWBLhxnV/eIFxFZ3UAc/ncNPJJzPn6CeIcvpGi8aMfLj2l3soBy
KezGSo+/Tmi8MC23Dwqj4pd8MpODvqb9l6Jf7QOKfShLpfb+NxP6/zRTfLSqcBfkJtjOVthNAvGO
76K1JeIdF2hZDoUt/AV17p3VLCYQVSzaUHHTv71MDSRuhbpX9Dn7Qg0yf0tXFpuAReOPzgtFU2EG
bkrz0K+4QTVULN0+ngyOe+QlcsJBBEudl2UWTeomFay6/JtctPrCDjxTu97tBJhtMd+Q23H8a2Kt
YyjVFl6kxli+QZm4z8yLk2+An0SaOntfiUZILzzDM3sGR6yKm9DdugH7ZNeXzYB6eeaEJpYDCcio
5bdi7NDkual6ob/X32v8SXW2wRNAPN9l+Fuq4b/bAVjsIq3SXPFlh1THt7RJmf00Baqe8hLlmjo1
kPMCKyIxC1VRvGTF6kVqYnRf6lR4aA2McPFG5bYf64wXNavUOKy1NX9ZbZwn8GYlAtFxEwhHXT6X
Yo8RWDMDNW4M6zohMOaHXjTaj9ZejZ8NOFYVKcOi308I5hXIAMvGfBxDXuL5EhWpH1qjInqTsvq6
ZFVFD9g2hu3zwSblcUi1OQ+00Svvcbja/yhF7dw0RWshwo5VeV90K6jh5HbaPUrzZAjNSVfSwBm6
9s9oj03jy0pv0GovjuhRCitt6bdjbr+Mg6W9Tols/zEAWrvNKdsuT4rj1vFOp+6PoVN1yvUwt7Cb
VLL82vPSBSIG7vipVBPb9PHwGzFioLmffGATxXpoCiJGosQc9MKfrATNSjo01xB90LldsnR3KZM0
gT5ibeNwWVzB2+TOs0cUgMpdb+OmC6xrKM6uiitkgl6FCCvA2Y8K0PZqMD9LT3LVVxGQxwSGONmD
m1hW4otFKJXviXm5H+2lMHaLMqFzLwu7y3yvTPJvfVwlSwi/3f+wm4o8jZ4zLo+cEqOYb5c1/1ev
lqse0uD1t2ivXCUs115N/Squhxav2KBnO6U0IS3YXS1CarOdZODKYR32BCigUUQnvzahhlvmevaq
eAnb1p2+ks6CbksBMOnCWebtobRip7qt5ESCVQXF7BcAMr+hf9Y16ISalWEx2OndNGZ2E2EMGO/K
zlv0vUDlhZpOquirUbe6f1JINNaWn3brtKreRmY5euxVWQgLDeQ0ob+UnVr6clYaVBFmK81oUQv3
NyiRLK57fen1wCpR9FhjuyghsnRpRa4yr2+tTEYZDOo0Z2EGrogOoaa/9tM6Q42rS6Sf6BVcwM/Z
8pIHdVgMNrEZGzX+RWKbglaHEI0a1S5/UVHAFbqmqBV/nbdH3djaNOyVLBmqSCt02e5WXI9dNLai
665ibGUuom4h8gDCult3lT2bLXxPM9lXKwwDTJzQWoOdn6KDZyNWoLNpY9ysk2IOYacWy/e+1+Lp
2tLbYQyUwi6daHzH7uu4bFt/NbwUa3NXm/CHfelZQZcmxbpfJtnb+Da1pr13R+T0ew+Jdn5VVPGM
UqZVHD0s+sypD2s7oRROeH2XKO/d+TlxmsS84pQyHT/rs/m2QZ7/OnFg/UgB9/uo4JBE01V5nRqi
LW21SEns0XjwxoKorUzqCT6MLPmdDWr9MjcFM4sjNKu5NcVMoezVkc2S2zB4kTuZI3rwPo5/mssy
fBNOobuoX2bnT0eDBnMziWKOamSut7OWNerb5ILd+5oKNow5Ifbe0ETGiIOm/NFCq/NVoaF/SqsZ
eEKdC2sTptZ1oLjlimbDGrTrfKx6IypUO/m9YK//isSi+fZ5b3EGLOGLgMQz4ABnCsYLfly7kUkB
6Ym5DKapz9UnvEtVG4hR0xrkMlZs+jzC9HGGJ39TUsO+ViYcznvPTLqoxWpC35+s2YXD6/2APz5Q
QG+wOpI3B7gOAnh8U03qjr0k5Ao5iDC/LhAjqEQs1bqxm7qj9lSm+Wsey9ZA0ELAFhYsrfR8PZvR
oYyqUf2wUnX5x7QzYwmWJd2+OfRZ1s6ZzhW3PIw93D1T4Sl2YeEitqoV7ACXhBuUNOf3laIWvz+/
yscjHFPetjgGxzcZgCddULYkqAglV1Gcwde724T0qi7ffX6RM0TY8VVOHzUM6pxpXKXyfz75h7cg
+vLlwiUu/ZCTXqRvnbFPtksUvuOX4R/0d9EfZKT+c7HLQuxXFxou4+P6HP+mrSP7FzxhuwmJBgMX
JHYqWsMhbIPyzjgQRRMaYb3r7rx7ba88FVfyKt0RULXz9s2ujLSo2VkRzii/vluu3AjxzYWNfe7G
XBOkZgtT5K07aQW1wRjA5WlxWnyLkdNNVGHDu2QIPPO8EUzhqGOLesAzJ0uaC2SKKfFKwAhlf7AG
S93ZuaweRds04edru4FKJy+qriF7ZMAG24JdPn7ShVUzeRGLg3C5QdqV9Og82slufs7xal9Xk8TM
Q8aEeOmUPpmvrDxRLiz2GQWNA+HumRCcKgqSU6ssXPviaBP6fK2w8voWOQsyTyE2I1qJo1GEheNO
v2M3dnq/W8Tw25KxW0Z1q1hDMOTG9AMLYP84TWLdVOT6UtMxDi1WcW1d96VeGBXeYwv7m9N1SrdX
vLQ42G7sdn7adphTurFrxYXn+iHNC24FwsrFbAqmzBB0gubV65qMuC7xmxYFbtZiKIy7OhbT737p
50e66jYOpkr3Rsbzpf1VC7Y7sYOt+ayk0h7QihkyMmbPVQ6WVoxPqQ367rsdYYFBjdXCjD7fCGdA
DALvAFPB3CGv3S3B/N/vHChjN0oPWqPcWFey/tZn16jGoHPq4llM44I4V9V+rcWafU+BFHZLMenV
pWq2vUAn+5HZFUJHZ/IhJvJk648teTwJgTJAKbOn3DgjiFdQ4jRMsQTQewWFVy7f5dAUtp+1q5yj
CrDqh1jr4ueFB/IRzGMcIjnGZAqD2D/NTJxK0v4KtFyB1Q/5HW69xteJT71JdFNe50brHDS3U6Oi
zpbHIU/lV3YEJh+tUB6cOo7DmaCBCNJquWKSKnaeFtt7ZDHm3QDBd2G7bRX49LFx2oI/bTUD6PF4
8TQFod1MMFkwFYa5ZV8MB5QsGDeXtXwx9fISorFthpPrQZZDRWkcolDnJ9ebRpyTVSzLwAYCukf7
2151wyKvLizBmd3A8OvydSZSE2CETubStUsqL0+yMsiyEnAnlgKZjZZYChJYqawJoklh175jD1jS
SnWqF9+CeHxLVtW+UPk/PmF3UwaB7jHrczcn7/PqlHKBDMS9OnrjP5nWuJEoh+WbtVrGNXrP7OuF
3749wuNHzAQM1f2uSkBPcVKZu7hvjL4GS3YmT/lTCpIcqNTaly5ntgZUNu/4AHGH0cCcwiG38kPs
OnNolFhMfWVRqsdVK5cr4o6AVNbYuYCs6h91AWQpMfBv/AG85Cln7Y01IjYDVK7uXRHvmLzRxQ2F
ov7N3XlNo6r37F+20dY6c+3QP1qYM/7aRdUXocJUZfvCtZN7tFVzjyTRIK9kRRNL4W82mxksSfcj
Kfvki7kuzs9+tlUZjfiZ/x9MCIpuChfLCt5CoT5+c5a89/QkBcQURYPS1YhTZbpbmkQOhKs4xt9s
UcSTGOfkWw9ui5a+V/Q7b+kbeeEcPLPeOrfibT08vPwpzCl0VeRy0cH+pWddDRi38HMN5g00xSU5
0JnDyYXGAu5BdLAduSfvlW5kCz4WQhvFmts7VbrDdb3a5bPlFNmzRszM6NMsJHuOg9EvXE08lIaV
3AjNbq+cup8OqAvq+8IbPL/IuuagKPl6pTF3FReQ04812N1kwqSwcihQ4E76rSFFeDoQihksxqy+
GVIMWBLV4abJidZyhJLiz53ag0eqzKUM4TMvPC0R3Y9r6MSKnJ6Hoxob/Wo0yAqcfloo5KTj7AoE
QwnCwMZ5SLE5oCvP1wFVpdN5P6d8mr966iTUaEKT7eKJq8WtItwxDZEvEJ5aTguSWjvpNeNC/f9Y
j4mHZOQyIMxoTE/rsSOmdU0pkoFRuOUtAEYS2lq//D9WAwSU8mdZ2+eWTkqS1zGdjxPuJjdppuei
cnDwwrj9lnQsj4PoJHNwLAa/pqm8kM9zJr+DUw12lJgT4r05fI7fUxvZfKnMbhHEHtltFjlAN8LO
p2DAzfUXMVJO6EUTyx2m5uWh9JDP+HlsdF8xQtj7rBLxl65Y+0vQ8Lnbsog0p7/jazvoXU7epET3
eljMhtik1sVwOKsz0RdmHQNDFJ6B7k/Pf5q9hXeo0inEfa29jIVayIiwJucQd1WLqS8RlyT2Z4qJ
pfHawJZwfvAGHT8tRSLHKlLsPms+rs8V2EsERmgdCte8pJ44cylmIZIuN/Gjp73Xmn/PaotmEKgS
i6DxyLLoSX4I9Swr7prZvtR1vOeOHp+JGAfcd0DhnfY/edppPIq4S80hkG1pLg+4DavIg3PND6mW
tPeYykcSMdMW/5fSDHA7vR3jQxWe8VrkPdhMU63pS4f8WPMzdUwfDbdJUM07/MPQdJQJE2G+dteO
ky+vK4kJYCj0ORb2nkp17t1pMOzdAAX1HQmc9kpYi3gtcXl+0xTtl+616rdBm9TvvS2uoUHL3Tp1
xRSt3pSRgVKvKjmSncnBMpRdsm9yR6i7OBuML8ITqoVKX0UiPnS8ANg4MxxM2JhIa1FKlLSB0k7Q
l5NSpZMvWy/+o834LPdF6Ultl8LFjf7Guxp+U1cerk81mSRIfl2swVTqA1AvkrlvWdzrHf6oRP6c
bR6fn89ykOjMpvXVWiRpClqF1Yv/PFM4jAe7Q900G/JvqVNQ9ibinwWDql2+GIltX5pGtwJysr4o
PHW+lQBhC4V0chjjmsfmZYKE8jzjAyCWGZq9N+/awtKvyD9JsEZKcaGqnZHkeCiNIBdJADVVIsCO
X5ZiluMqenopb8GVZyHrv7Vw2z+uuWoDykrHDgWGUMwVynQ1Q2yFML7jvjQq/UuveusOM4B5SPB6
McypnXdbA9ddaD/PwHzvgno+GkKLj/zzZOsbVlwpIxh64GDpjxzVK0JwyDyqyQz+niXOdI+Q3sVG
AuNg0JM+NDSBt+Vky72WxtgIP29P38O0TpaKkFu+KEFoGrqK06Uq2lnVs3TzdFh5o4VgaFMdurx7
f8a5xQ3VdaY1RKlUjacFi8/L4jaZHrlarUEC4nf4UXQNaTv4/TMbf0xG7orXNvlLmsXL6o98T4He
dtLEnaFNpLTEba8ooWYR0IGDmtETgtOYrdDsxsy7wu3v2AGu1iUL3MwzfmfrjEt0LYr8oV/s+JcY
6nHcJZ69PJim3l3XWZqajHOG8mcY0GVfaB7O7GP4NFSPjCxkf52ysLhTEsJiOhGYqzKGXWMMvwFh
tbCvktjPodfgsdJLusQPhdgBBEZ0Ql/HijBCH2/jWGTIlwkxCfpSqQ6xk4trTH70L61zqVf92EBy
AbjCjaBkBqTsn1zL6CBSKC6BWxNCFcVS6X5DVWgvWZzm3xVzpIO0EkLiCWqbn7FA8d0JsFbrLtVX
7Xeva3/tflT9ajHWF6tzlj+pLYYvUALr6+f79CMSDbxLYwSusbX3SBiP75S2f3BE27WBoaCH2q/J
0M3BOC+ztTO1bsnutJwItbDV2po4hH6NZ9IS5AyxSd8Gzkec4xo0YPqLP+bZ2DxUU2tcGqY+9JoO
8x0DrsqnAMhCU09usmYPsnoGjunFLH5IEKq/i1VhtvIqPX51rJVgXkfay6+kzfNv06qSloQPnB6H
CCPXDBINz19QOmWHv0mbq+SgTi1S6XkkLvFAFiW9u/c+lQ3Ixvf8PoJPErPFAkY8TTGFhCi5baSb
JZSRqyDu3HtGs5oXutSPWDVJy7g18LS7rARSmePFMJ2hduYChZGYKvMw5RpMi9GZOzd1JhCW0g2x
s0zRqJEWlo4wBx4eXMx70MsXtsWH8XW7E6RgvJsb1Hwq+Rw4Oo2y5qRJx+rNhf70dUvsU125TrJE
2+uT3CHjOTgLKZjdWkGklZeKxHvJPiqh7/fAUYcaG1XB6arHVKpGONs96GK+nxMElYQj6/abnZhu
7Iuk0gIEI7QOjgrFlJAvM6saX0xB5/C4CUpCkdbrYa5j50okqXrnmTCPMVjZbT9b4y6r445EHin3
ZQcqtMSgeVBoKhkARRnZjdnvEPckUdX1OPLF0O3cmjCFRh2ILG9c/cbt++Hb5w/+Y5HihwLz4inY
RGfvx9y/usU8x14lPIt2Rnjxy6rKKRqa0dkR+to9/fdLMdqy0XSDuCzrZFohBqfohwwDxmjOUMyl
LXftgIkcP2Jz9fml3vOyj5eSuQu8ZYMt+WXvp+W/ftbgKEvSdTlHVr0SWNvNC50atreq16YIT7MT
0rJ1pm+MnRtg/JaRLAFJZm0LGlPk4qtOp+Y4zO3valuOh7UpsZ7PTfeqG3g2M5eVdBPNfKzSSnkA
6tYeE2g3krOz9srspmQni2osiXCo1YNhL92h5sMit93StJfEIh8wOT4ptR1qW7eEHPx0JNcWcjYB
BqugcBb7j5rWZR2S2qQ8FjHikR36y0nZq3yCxIhiDDQrjs6JtM+5bOG+mCGwFpMn2JkB0552JYcx
SX2ttqw2lLOpXrWai120m520IrmktL7pQ2v8+ny5PhzP/AS+hgNuub16jPfHZcjwqPPpWpAIlE/Z
vTbG8qEdnfngrXqBDNUDElmzSyXn/EWJRcAsjDjqtCfgWxxDZvKRJSS38/DI4FaHIk7GcCBm+sda
yPXFHNz2gnL5Y9vIT+WrXzSctLeYoU/axqwhMBHYrEb9UDRXfP5Au2p7mni8tXQ9cWE2wcofjBQK
AYbLFoQzqynJGKPW40LNlUsI/wekghsCJ2Va2L59pJ1OpoZJcuVcksNpZVyrg9jf8xUK9cILee53
8+bbsGg2ZB2g+PES812LooC9Qom+9O6tyKrk66J3ZYB5Kj0MnrDCuKjM+4Zws8fFRJZJlou8tftJ
7Ih7Wt4+33Bnqh73AZWHJxJe7zRuf1yzeSZMrQq0bMzf7Lwi+Dqx4+9q4tGZfH6tj0TOpkT918VO
erMFOz/bjBc08WIZpZl9jRVnB446E5UiasDh7I0VJl7JJcWhKvcXrr9tqZNaSLfFDfB5VtzApwZQ
oywQoBIAA1KTv+Wu4r3mVpdGJmkwiMw5YNo1n18XSM4HCXvw1HtAYwRKGi9itpYLrdWZ7UaxQuDO
oLJtuBPYSOmnTquNtA4KDTVLYivWlUV4+KXtdm6B8bp6dJoMkmQBnGw3c031dPLQOzAt8vkgVzzp
i94TjIkK0p9q0jDyhu0aNVVV73FQGhkf2eK25KyK1BdGUfIfmEQUFbWa5ECyVdlFny/MmUfxfg6i
+d8olVM5QjpSl2qHdUksMLqBJNQbu+isw+dXOfMkALCJYCbnXedvTmordqDFMTM+zLO4xDCtU8an
5soc3bftaReauHM/iE6SacfcsvhPR1C38SBZPUoJ3x7wbkwC7BKyZur1+fNfpG1d6cmG/l963OSr
25xQ233863C3kqytPZMoIMlHQp6JEa5yX41z1w5zVCvXSzojdqqkWKZd2qwpbuwpnR2frwY6fCor
nZ4NT2b1nuStMY2UsUVftybuwiRYm7rp23M8ENSWtoC2n9/5uQeE0g+ZD+Jj44O5la9REP42YNxq
VjSyrjC9GwJuLn2B68yKg34CCWMgwCV2qjhv0kZ3hwyIM9eSmiA5VUSGYlYd8txVu/A6f3RZb2YR
BKxYQPH82f9D3XkkR45k63orbTVHPWhh1tWDUFTJAJNJMsUEloIJrTV2dNdxN/Y+ZFVXMTxIxiNm
r816wGIScLg8fs4vxLJTZaAbFFA8B7TTc1GQEG0lxsrcLEUNNckVBAYnbdrYWW5dqxo2i3GeSWvP
1x2XaqK0aeWOwLhymvcDoK8T1/7nWgcNkS0eFQGNXKhw2irF6AQQ2jIkRSuvXVF3kx/VyTe/EcUr
9vXoyZZ5ESF8sC8iTc+3TZJ1t6ZmU9u0WCoeOlByWq9sayBK0lTm3KoCfHwKcvHMvLBVwsPZxQMn
AfHikfshOUMwE2uyF9VFq0LfnbRTB/1xapziEm4+NpsiutsYVx0uG5xdHOChbbXO5App/25AX7eY
2o2KdyCI2jDcWCiC7aO8DvY5krvJBqX44DOKux8nRdI2QKuKU/v08bUPWgQmrdBemTtcuQ/bhNpq
BZJVR34pt/r3hd7MSnZl/BMp6Gmn92N7DhZmK0XpY8Mle6sPTnHWK2SZX1+Yz0wUClo60Qne2NyI
xfNigMZdQ6koUVkxZTDUSbKlohXdVCSFbzN/QgM8S8czX5bx6Cwja2umxbiWcKj7UMklpHTAMFuz
zKcLJdbKE0HjcaRK0RmlG2i7oNd0Q5jFCOQ6RpExZpIE4rWpc/saFVbnKtEGTJDg3J1JSW+fKPA8
81IGhNLV3CNklISKxVRkXW206DXV3sTphHjWNRo+zVk55OO69KRskweIBZwYh+PECzU+FYLyTFJQ
icwP50MXmLGKUl+5Hqq0/hwwZz7kQLs+2UWv79GIRB0D3Tjnq2kGyNKSZlGVdWYgl4XGjJc8mEET
fKtRA9grMHhnpJQ1fm7VzPz4ejufaSb3FC5cgAkp7okjkidtLTVyAebcSptdm+vBVVkhH9hntfYF
yPoph51n8ns4csA1JlbHOYnxOOyXEoRFGRm8UO+AVXOO4COYKPr0CRqRn3KYq+m3Qo/GG0Xyh48j
cnmzYJGe2huvaIxtCAtAPc8JdqJtxcl2WXlR/IhuZIoKUzQgP/16/xwfQfPpBoSMG6lMMCBE+wlk
OsAqJOsVSe4Jdf1g7zckNVobCaa3vwqLOpK6rE+QNkLPdAYRPKhUdhAkiraILjqrwo661YgW7omv
emZJsHHCGKLmySiY8zb+JO4IYhJ5kkxdwsqREgWdntvfJk31LyVHHlENRjUbsLdWyackXJ7pTnBr
hG9zXGXy8sMXI/+VII4oI+igVOXWrztnk+lZvHL0zj8RLh6j/yzkLHjRHPMifWDOnfDkI+0sAsKj
z+/y4sxGb3cIHrMKMuFsedo0q3jQuDOjkD05u8HyjH5rsSNN50Vior4vSYhmrgg4cZ01S0dCCzel
FGmmduCvUdCr1AsfN0Okuf223Dq+WnobCa3VL4WJ3PaqAzvv4KjANeHEzvLM2FEQpkoOzhjCsMgZ
KkoHmETqFet4MIIHnCXbK40D4Z2B/+At8BF5k05R9P71uXl8rhMTGaBSCVepn4nCarZPIg9xIaQd
ytzbFiRAV1rUy6diMI0hOYyHf8ktzNg4WGaYjxwO2aC0fVwrDuTycFThKIzme3OY4OrDRplWIZXY
C4Q4DXLQur6XckivQGlQECkImyCCSPbF4Ez1SSTP8azFjJCKt8KMIsEiLhcJz4yRa2S1VgObYzPi
xrHBhcFwENRQJmcdBT04/gBrV3ml+5q1a5W2nA2RyiRBE9Sz/FVWJ9aXQE5jN/TqFonJNjmR/zze
yXWQbFSjKEdgSifWGu1Ep1RVyBCLMGr4YiYBdIhc1zejiUDtqknM4Oz1OfFMGMbs4mwj4wXWx7Lm
Fj1ZYOy52A5JmJemealtkR8ykS8HOBEhEveFSDiI4BZXNkbPenlpJEO/q2rMFrtB829BsJpXlJ1P
gtvmXfJwCkHiYn2QmTGpWImrPpUyBYliFUkvBKgKeJG29T0uguhzYBTTYx5T6905eovIWlxALtl2
edt+IEWV5jvPszFZSCiYwABF2vKjVDXaD1DZtb6x60mR18MESFihzPD9RFceR49U1dgRiZ3JsDCQ
h13Zl4Dw5EqW0LjrMCTp6oRS0mgMFyoVya2ujTp0xWDYKZXZ70vHaoxNJxfaD1STzd3rbTme7IZm
AvEg4Qz2jjzmYVMKVHuJr9GrrP3iKyxn5cppte/wgZoTweDxnsKLwJRyqAIUA7J6+CIpsMKU6cWL
qt5bK0ocUUalOvH65zz3lvk+ooO0omh6REJXvSgoGy46cR0wKbrM3g45EtGvv+W409gbmXPwCect
WeRUql2O9IapxOswyKv1jDTcIZbpX9aq8eP1Nx1/DxVxkzIVXTPXH4ReK7kTz+r0mMDGWXZFYpD0
fV+fFGd65oMIRSi/EyEQsNtzM56s7QbDLk0pPXi2fexch8XQP/pknjdVjQhNz9T86CdNtIJriy9x
OwGoV9pug0BrufaziromgohXiR8iHR+31omj/bhx3B0U8NPcJbgFisZfbNOK5yUJpFK9/OHFiYoy
Wq3dRnbcfHm9t5+pK85pDk5aynkGK1RYmBqCjWwhsbTCcqth+U1KvIoUtb4E1Blt+2jAk17iyFgD
I1U3nhnUd21d+Q/EreqbpSYQUpiZWDYw4RkmJ4xJlJEa6CkHcdyBbNDlabgwVT8+P/HJx2UYBy0e
g82T2QOLSfhkX2pHLy4xGMvUKr53OPtXoU0pBnVm8Cm6HJF9QFU/brr2h1bn/Qbtm+7b6404HmEy
+dyd+B9sc5TvDqcf9GR4jJyREBnMcBeM3AxJXLTI+JenevWZY2zW5sGLmJAbK1mRqII7H3tuij+h
HeQ4Bhl5MqfRwqRRrrBQydDzDQzjZ5JPVrgiWaVfjyPxwNqTdYBROh60qAHKHYWPqbYja/16RzzX
OtxIifSQ1+MCKzL8p6RH+wyXRaBWNvqRHQJtZyqc3rsGjv0dyu/VZSR3crj2NQg2wF38M6S8b+3M
hhsycn/A22XCVfT1Zh3vQqT+WBTqjNFGEEgYH7wpkkBq4nRdD20Cbk1PL0wUu996FM0oQ5guJBm5
MQKlOpwFyhA1MjfUbE0FSvpWJGF+RcF8oqhvyCcSbEcfxKuogdoyLCHeJ04CJEv1IgNDtHZ6TAu7
SPPPuKK/Oa+Mmq8BI4mzHlIlPxx+UOZJyGn26L3DPCjOAS8h713Z1ub1wZm75SAEIt1OIop0FCsY
BKmwgMPEmgYPUcR1YmfDfRmH2r2GjOyDpdXyBfhmc+WbcnU+oOCO5N2Uv33USAnPnpesYZlGHH5k
6HVOnplcrYCkzIlUJzsr7BYPmRyvp9e/9OguxHjZM2h4LvjPS/jwVYDICPprhEhUNUe9K11lqoKL
1WVAaK41b3f6m9VeZkz/L3QaYkqHr6sRmHGKbpaasc3sIuV03pZmb1PhnMyNGkfdWVy2+ho3vWIH
n407kg3gQaH4u+LcDLeoeXe3r/cAqf3j0aZRlA+ACVCFEk8ou+fgsUusTEgTYHfRt2g3r8nkyYBf
MrV31kY8YH0xpJrv0gC890bg5F+TihTdys41/Ufog0E8Cwy//zo12nhFBbs9K1FOUdepYqrg9NOM
Y88vjBGhgbrNJ8BBztRwQCSASCdfaW8BXZgNbJVSNj6YZtPqK4gOQMTIw2IaFihjdRd4yDCvdb9H
4MJregSTraof00uCUGChGZvwGuY3Ki+yL2ED3fS43WyzRo/DTWDm6r6WHC9Cd6Srr1qErFDuzwL7
MQ3G7twshkTCoyma0PAHxwoxuzOrPUUrO0Icu8eW0alaLVgDJJC+RlbYXzkB0D5I96HGHPV9DLvb
3pK+5Ihtf/QtT8XKrxo/tVat/fCjXPpSyKGRYZtuBPmqVWPL4SxopT3+vBLu7npfIDxNlFS+62YJ
ok3RNegRA8lC2TmWJ7SVQNlE0sUkB+HZoKOKdJb6ZjCtSrVAZc/OC4QFsL6TN1KtOl9SbBL4QIhp
nwosd/WV3Mp4cEkjjDG3CXQ2KgW5bWCA6YCbU5uMprltjRKLrCSaEB1FXJNhGsj4RTsK0MXnLs1T
Fa32ekI/rYmGO5DCqr6xBrm6r7I+zTat0+CzAtq3slY54PdyA1GIEoehjChK1Y4lF6t+LNqHCVfG
O0TcqUdFRdlku4RZ4gNBLIZ862D9mF9OxcyuK6Yspf7QcrhhrUAyf9MhE9utmGWmscHDlDpeVZmY
cw1ZgeIfN2h12JgzNQ5q5pT8iKZ6YGEjx6+u/AFDHk3JnWzlOwbmSIC32ofWSScZieqOSJPcc4zj
8NDnP0h0tsMHR27Lhxh1MNCEALCYIdxE31EQkJV1o9SguEOCqAAsltbdyA3K3esssKqZmE/5AQxh
UMyG6zGCFaynYOV7vXWPmkiUr7XAsffFVHXvNHqTx1n+7IWndfq0nSBU4sFbQm5d58nsrcBEtGaU
X2xvxzw3hhWJYbbh17eC4yOMw5JwiY1/xs+IcZs3DVEVxQVgYx+5f1luOGYcoN6vv+UY0zyzs8BY
sHbQjeQOcrgJqoVlhWo+e8H0Ibq2QxB/SHrVxLYAQKoX6Mk5iQHnvTJoyEJnBjQXVWoCBIgL48ZS
kuh+aEvMlEjJOXda4pjUsKv+RCOPT0AoCrOoLEkkgwynethGnQrq1CbcRZQSHtI6nGWJHbCa78ow
1N9PgzHegxpCHwa/yFVK6v3i9U46Hgqgd9zi4W9AzSQnc/h+QFsTUAodVWK5sN08S4YPdS07J77y
ODbkPLI5a7mgmHNYIRz0JHrUVA6idC31VHn6aefpDrbP8p3hGzsrMx4AT72L7Al9K8xoR2w5UX6R
3SrtTiTujsJ1lLpwI4ZiRpGW+7xwMCpqYTe9CkfL00bvm4N7xibLp/qqNDGCemvXsvhIxtmIXXH0
O0JdpdfLPiEKny0eCuus0BLvZ1Fbb/Z4oIA5XzC5gcB9BXBwOIC6MxpWTfEMi9Em3vW6r9+FYe2f
yIA8021EgqQ/KE2B8BPL/4jVY2hRkKWqvC7G1KSadvjAzXL91ol77PGEBNc/y0WAjkRgVlSArDTQ
CxbW42vDJlSJQ2vceQXw49fH5hgbxYhQowavModJZAUPu6016qCOQvzqHRRWsJXKyF6tJzme7G3r
ERWtICj2eBJxi8JDLBr7j4kRFREWUxooaK8o24tWa5PuxEJ55uu5plCcRf2VzNavS/6TZEYdlImO
Hj4CKlVmbqFc2ttYQdfo9a9/5i1kHO1Zl4OAFKjO4cfHallj3UmW2EoUDOectt/LSaKc6ONn5gwV
dlLwZM64G4nwYqONza6PlFmADbnBPqqLHRlm2GmVdeqSd5z8mHn3pHipNcwAMxGQWXh5zrFZcpGw
OvkmwFfmIZqc8b4NjeBcxXLgpm2V+L3v+SGy5qr5Ue9i467suCi/3rW/cJOHVxpaorGpUsF1mCTC
hh4UyBd7IUAZE7mw8HL0JvlTELfNNwCKIXg0aPD1qi/7zL5C6Et7UPoyCi47MxyTdWo3+geP2sy9
EufYA2Yx/IBEzduLsbGGYJugVvodejbAUZX87lXijEW9m6Ze/hE3/aAhY+OTwY+KNP1pe32lbnI/
J5cY6pN5//p3Hg+uSomFSgv4xVmfVPjMJjKHQgEFtEbMN9qQatSRHYzUT1Am7ROvOj4i5/yuTvUS
WgqYSQFXZpA9hsyD9POoaaF6Ocltu7VKvfZXRZTr+zLFwnqb49n6iaxEAQy8N8pTivPH1ze0Mzk0
QN7M+SaxDWZVjqixYEI0YFH9kEWYluAcX+80q9S+qEE87HSvjB9e7+Pj+xI7AYQNRpQk9xFuDxuT
mrmENKw91eBEvd4wPiLXZVzXXjhxksanmMbHGngzcYZthwGlSuKIhd2YS4ac6JAm4lgpP6T2hJmy
MqXYoZW+3WoXo6/5FX5umnQbqA6cQDsukg+Wk7VYlzVJcBP2HteLvJCQ7FJAeX2IsWPZaA3EAuAF
aOpeUG8qv+d1Vt0GU59TAjSC8DPOTg7ip5iJ3NRwm/GDzChfYZsltcDFpSjZFn4ex+8GLzalFbaR
JWyotsDypbSlVNmYOmiZDfce/adkjXV2HuEbrYMaqVHTLSsMTcMpHj9VUmUFM/TSa88Hn1NylbFv
naKFHS0NZNhZ+BQfgUpw15h//2QPrwzMSzE6xMNsqut3JMxamAkYLeuQEjavz5CjEhJ5i1+hBQQf
1qFYYfVhVdly2LUktq3kOlYhx80CXNU5fgXlOVdcH7aEpe69PEb67/V3Hx0ivHu20WADIG3K/w8/
E2qX5MOYRByFiskl6INyzR9oF7/e8n8OdDTr//ybn7/nBcrOftAIP/7nOvyOe2j+s/n3/Gd//7PD
P/qPWzxmH5rq8bG5/lqI//LgD3n+X+/ffG2+HvzALT1sxvftYzXePtZt0vx6if+Yz//y//WX/3r8
9ZS7sXj84zcMJ7Jmfpof5tlvf/3q4scfv4EAf9Lh8/P/+uX+a8rf3f7v/6AT+cyfPH6tmz9+M4zf
mWDIgSAL4pBS0tkV+8e/fgPcnewLci0UYBC0+e1fGZfw4I/fJFX+nfWNeQSyuLOM/pw8rPP2z98p
v6PwyWUEXAf5ZaK83/778Td/HnB/jgud8dfP/8ra9CYPs6b+4zftcMcEN4HUMVCGGSaCaC04vcPp
odpTg26RV20yVBilPZSnHuG5IaulTTfARtppo4Qjkw48xgNh40A79tRR6q+UStfRMs/MqdxqwKen
M6nLh2L2Z3XqC2VQpX7dlU2UXFqKVGCG3TQeCntQu25J8yXWpgZEVKyMKlBvcDgENNUGDrlxXRmD
GmavVf3wdVxo1mnZarcet654o+mDQTEMN0lzE5KXOif3o1H/1YpPdWvm330ptL7heZ//ePvs/v9t
3s66On/rzB1N23UQzkJ0f66AeZrP//zPKYuY0e8EAnNQP88IoPH/nbKW9jvEDPAK8w2G29Kcrvxr
yhr8ClAThx9JPIWJyTz6a8Yq9u+I+xLxzWTPt8zVw51M4rFA35iiwg7WkCQFagYsXUa6eqdlsXWe
980pOeKXni5czJBa8ZD/k/wbzxkxpdWJPCvsPt8Uyv/TdiGfHHfGkHqdYruIGCOP00Zkajz9FFb0
pbbPkcmTI8y31Ng0Ckd3C09xVo0UXpfk2k7cD156uHA+BmnLfVgeDNeonXsgWPfzLvamw+mfbpnf
+aThdlSZYQkQxCWzeoY0wlUfv60y8s+jhRvjVGnIW4JYdiWZtIWHjmkM3n3zZLE8s20KxJV/ni7E
031uOpEFXc4dEQj+iCFge1nJTfbFkXG7z0EhbZM813ZpVqvnYTkScudmdCI38tKACAF2FfumUlLi
dGcPb9RcjPOpU7+//mEvPVtIgqQeBszewICg0Oj6jtNTgUTbaNHDf3maPBltOZakwjR6zUX4NN6E
k+9mSXxK3uSFlovwT0tSR3tQEtU1MBImRXpPjvtxWbuFxdsoFShgL1PdyWckJ6O/LnpVXbYziBpK
ectDYaCrbhMV+i4HDXqu2tjsLmu6sHhls00Qao5U1+nVc6X33wfVqeLVSx0+//cno4kXeYXJr53e
pKlUbQb4Cjt1aJ2zZQ0Xli9SxKbcaFJyQ1UTaRDVyOsbwCHdKU+Yl1ovLGADZkuH61dwA4Y9WGNm
iARFXdy/3nghj/r39iDePyVyUgZyw/5NZkR3aowwfIjez1mXR+q4UqSs2/VSrTyapHKQKyeWcWAe
bccoHT40VNY3hkReYuGqE5Y0kA89GaSmdD0lOqsC3T5XsyL9M+4/CPufxo8vdKPozNV2oxxOVlC6
TeJ98DqomSbZm2VLQ+R8+Cr28FFDntsoHYyMy+LbECgnMqUvNVxY09wBmhK/u8INsXC4pxS4Dof4
lFXfSw8XzmO4k4oh4TvtZqGJSIg+ecA6Tax9lw2peGUttZ7qBP4rrhW34WWUtsHa7ALt7vXZ+1Lr
5//+ZGE7ZWgWLZVdNwNusGodvb82Bm389PrT553nn8Tb30tDrCpr/dBNtlNbbt8VPQkvWIV9mxmX
RpWeum6/9AHC2ta8sgu8cbBdsze2nk7R1tGWDq1w+Gp94FVFqZtuazrBmebECFer1DJf75yXWi6s
1XzU1FLjzuSWlnptesm70o/flLD/b79DKToc1YxajzrJUe6qUQmaWDLa8WPlnTTNeb7lVFAOH2/3
SVJWpWK5IOgubOluaKzt633y/IQBx3r4ZE8PM8TtR8sN9UDferFjPqhdEqydsFVO7Ne/fPCOJyU3
msN3mJJdIJ1X225q2dMqcZT6EpuFD0VjNWvNDkNzM0h+9hDm3GWn8udElgyWjzHdj1oNrGAslLPG
L8hbRV1mXiphQCkcoTT8KAay2HX9DZwR2IQiv23z8MIOB2etwOS6qErkdC+HUH14va9eGAWRG6TH
RawhK6+4vcUVyYiw7g3zKjoxEi883ZlH6MnGIFsdWsuSl7mNOo3rNFYRt5aRbFjUdlG8sM/DrijV
SXVhq3zv+v4dWr3vlz1aCCa6XksCXyod15L6j5o53ExT9mPZo4W9JsmyNMNx03Fb3CpWqly4nuUs
u5MeUbTTMdODaODhvmFdmVe9kp44/eZV+dx8F/YZryVP2fBQ17ISeW8USb31ZYgQjK+6bdDw+GoH
BeliSdFPcOZeWMVinVAD95v6cWG5gOzHd6WXxJcAfYy13wzGZtFQiPgBpHM6QJyR4+Ysq1XhJNcg
MBfduVBdOpz6SlYbWNpVjksGLboD511+anHCXhToUE49fDqCSYToGmeiHZeXKJJ8KdTgxEi/1O/C
msVbPtUTH5fPSknCvYEpIDYsknqFvNop/pDAEP37aBExmwiotXY2abbbxYn1OR4NZVWYwO9R96zv
GpAa7y276s7TtPXsbaAU0xmGktIW+w/lfIoK5SYdQbOlOdrTQxFl35dNB2HRkziVUr+QDSQXccTQ
9fgMKdiPy54trPo4NM3K0CIiDCc+t2VUq4sIbseyhwshRoa9kuZZNSEGBZ6dnsvRDp2GE+HXC3u4
KDIyKX0w9nKncN2sYdGgBfixs31v2UYrmlRonYKyqBeqLnQrYxuPPoZXuTwt6xgRSpuhGGl1SJK7
fpw0F2lQ3SdOecrI4KWOEdZg5Ld6XBk8XPPgt6eqj7mLsWy6iArxYFswkIrITQzFcBWBDoNBeP76
ZBFE4/5efCKgvesgMwCaMt1I75MrDGr8b3prBR9MT6/WURtZ2PeZTnOrJx5SE3kIW3iyvjt+lt5l
IbKkijnYH4NyLN+GGvunQcK6s+N2GLTUSFzciItg1QEfeR92urksTBCZfLIP4ijNk9QtDfOMQ/cb
dl3KwgkmrDylRDfa0c3E9REd2fV1haq3nJwCur00w8RD10GnW7KtxA0ly7y27Qokq/42+8i/e11E
ECuRQs2Zm76bZvoHuERngZ8uO1dNIbSXzMIAEcqjCYTfKfUK8u2bMPL/NFo4VWO9NP3JVBLXkZNv
U4gqqRIvmyYibyqd0rRurHFyJUn+Bqd2WlXN+Daxkn/aLRyqMX5YcoXuuTvombbqI7U+60F5LJuF
IikUWcM4ASPpud6AgZoUoSqajMq4cDSF5WlBJhuVMJxcpbCc8yGJ9ZUf2acqEfPIPRNYinAaOcBU
qPRk2/V0+RGQbrOFlJDdlpaen2ttr63rcJoW5Z5AmhxGTX2hdPqAPIM7Yhtxlat+uh20pF74dGG1
OnYuJYkBrTZTiedRQruTo/rEpv3CTiBCrVofQfSsJkEBAMC6oGwf7NoBOcnXj4SXni6s16Br43jq
vdiVPFwLU7VDf16RT3TLCwMsEiOmusf9tmg9F2sCfGOBQbXXRtsnwPKbXgYqXYT2HGhB0V32NcK5
LBtT32qwpF0JeBq+TarSbIKxUN/mKfz3WhaNi5yx9AqATJHbtFK4KfRyN/qSsl3W+HmIntyYJcWO
e11rY3f0Czwqm2Bcd43xRs+Rf9ourGU5gCSm5RJJlzJstyimh+sJHuFZWsveLg3q5rLsnJGQG7u+
vHL0xyZXiPqWfZt6+G140qmxpyuRmzb40LXxueZUJxSkX5rBwsqOy1IuZXxYXd9OgAPoj8hvLAvF
DGFZp1JQ+r1ST66eIOHWhuq6bdOFO7eIsQkmadCVtI5cAGLeysgwTe7VEwvvhT4RsV4qQ6f2muft
IRH9kGAWrvPSWHjlECWqBmvoMI3MBtfqO7Scen8P58deL5oourCC2fCzQc6jiNp3kFYoX1jG52Y0
+oWPFw5j21drgEpmSOQTnBWYU01Wfras5cLyLaYkBkinh65sjbK6SkFaE02H0sLHC8sX+awkGVOf
jNeAav/UOB/aIV9W4ELW7nB5IoUZB3gKIRMaGw+NmWDBpSDauqxjhAVaBNLEDd4fXJip9VYdMXfN
gDNslj1dWKNBweSYgNG7iRXhsIzhzqpMOvth0dNFVyRHgmxW1vLkJkH1qKili7TJiX1rnnLPRD+i
VJeqZ1gpQNByg7EOb7yqb1eFESb3lYUb3bLWz+fykxPFScwWXnnZuBZspvdS6ZvrIE31ZbujqAFQ
DTmWuxAU3ICb4jm8K/uaW6V9YgubF/xz3SOs1MDvasmSy9q1gkz/Cqcg2UR9VKAr6kELbH2sfF/v
pLkznnuRsG7NPjS8psort2xkcxUXlfXVwnPtYbBH/7bRy8Jf5a3uL4vmAOIdDomjFT4mf/ZeLY1d
6Ehoni28aBw5KESmOQXyULpyi5oS4uTDujS6U3b1c3c8103CKo7i3o4Q7Lb3cV6+y5UPqLYtu9iJ
4rHodIM1KHV7j5dLu6774WzS+2VID1XEgYXwu7opyGi2hjv7GFspxtdetWxTPiLo4BtsgGCX9pIR
rPMaol22DJKEV+bhRMnQ1JR6WZX2kZXDcpBuevkUUeaFofxV2HqyLYSt5w85Gc+9mQ7I6Ssrx48W
doiwaiXk7/q2mnh0m32QcxAYXdpuX1+oLzVbWKhyRNk6xxV8H0gG8vmBJa0aNH9ObAMvPV1YmAme
YWYVG9IeSWlcY2IJB512WJZgEJmARjurNdYQdZVC7VdhXp55emQui2l+Odk9Gc6uc0I/H3Vpn0v9
vTRrMMSnKGIvdYpwuGKs7nUjkeq+tHPoxcZFlGafF42miO8yW8zWMptW11m8U5qHWk6W9YcI7uqU
1jE6e5T2spy+66ZqV6BAvKzRwqLsbKMaJ0xV9mqjv+8qc2NbzcIYTMR2KTISNV1Nswe/vB7aYZsU
5s9lzRZWpa9qzZg7jUTxzkYny2g/G7WybPf+lWp+MvsMpxzTLuPZOZ6GWLkPN7ra3i9rt7gmhxEh
zprpB6TuFtEAao6d1SwcS/VwgzUNzY+Ry2ECQjhpDfk8HLWFM1A4K02vqmI1cpz90CEgN47cNVq9
m3bLekVYlHGqlZgC9UyUfDg3DWlDTntZw0WEVh1X2HLpyH02GKpVIFVA9ZwId1/YSkR8FieYWhsO
rcZHaU/8IA3FiUjxpScLixLygd9CXZX2Y5Qbq/kU1m31bYyYv7MmooxI2tVs27Xl7PVyvIe+MAHQ
ak9J2r/UcmFdYgTcO3kale6ktjOnSrtXJPMUsGl+yDMBm0jrdRo/C3xlqtx4yh/CyEh2owWNQjek
7aJ5KIKz6qpBu2BIeUERDmgQGvhNm8RXy54uLE+jUIhMdBPMXRBAe8yUVUaSZ+HDhQVqhL2CHLVV
uBHMt3XmV8lqTPoTVfSXRlVcn/YMgNMmWm60yTZwKvsCYd5TBZbn70XHUrCyqvVTCohSiYb2i+Eg
O5ZPRXuODbeBQLglyyf2gufnzy9G09PLY5FbA7nOEtygFndERGRyt42kOXeQGlljr4/ySy8R1q7X
JdMod2Ph1sib3eiTZV3ZYfQtCyfjREQ6J7KPlwFiP4fbfFrEEmUjA6iNrterESk7TJggCe2jYlJu
S7zENqVj2LshwxNl0fRCxezwnaE9dpaEnxtnonbnOejXZVL1/fUee352UWEUnm1FZY9bTuZiw6Ge
t6UZ75pY1xad5kfUeSz+JA1Vd24d/oDlQDVdlNG4rMyGPOZh0wuSS1y1/RnJHwTXhe7Jt5MSTYsq
GThFHz4dZxdP8pypI9kR3eld/xlD5vTENH2p04Ul7YMtTzXcMIH8xTdl5N90ZrEMGo9g1mG7+6yJ
5CytateQS3VVxMVOjqYviyaLiHJqKhWliiitXdlvv3uyeqMkycJHCyu3bcljdGpSuygx+e/wHEQB
UlLaE2mSF/YFEeSU151jIKTbuZndZXjBpdw/Qnm2L+0aCkfLekdYpnmBgXg1J7ILGykYM9OvlLq9
XfZsYZkqioQ8HkaOLgZ9l5JnfcZZ+MeyR2uHE0biRDH6JrX3A0atGKop70xokZtlDxfWqFGWgal0
YUCVfYxWiGLfQvFZOGWEFdoAX+263utBn7Q38eR9sRq1WDiWwgodytbyI4wF91WJaTfSmO8Ne2Eu
BlbiYY83IY4WbZE6+wBVkdXYZNUmdBJtWdNFHBTBQlQ3Vda4k2m/k+3xnRdVd4tG8wgE5XcqStVS
7lo5e4s+aiuNTOeyTVGUFyqxGDTL0qlcdO4++zrabzl5vEWXHAiVh12u6QYhmjllIKzKm5BcaRSc
WpovRFAiCCpnNGMl4gSVe/OxmP1aW8/83Da1eZ5bC/OlR/KHhjMYyA5JvMWi8hE15s7Cp2/ZMS3i
mjLF7OGkeJFrZl1z7ighCqX4Li2bNMIyjZKuBjdVUIKzTO0slGwDUXNjGZwBaYPDgcUGK4j6Lohc
NbBgP1LrXv/KEy5qu4hsSvMc06m8CSnQO3eSrwYrW14GIVFEaFOBQZCCVE3oDlN4hhj790kq+2V7
wJFeeFok1dTZoatmwfvQiH4aI3J7y/pEiIDVWKEoZnWhW3utde2ETfZZDzTpxEk9H2jPxNeiC46T
hqmEZk/ompF0K6f9jybr3qac9N/LN0JDh3PFQlNTQr8tdPOyQKC7lZtVnYT6snluCudorRWwiDQ5
cBNb/oiQ2gNabfmyvVGENrVmg0OfU/puPAIv7/3wXC89f+HDhQUq15Deu3pmxEqhh+4CBpNm7jws
my3C+gS7p0aZQcvlEEsD20hxGhjMk2o0z88WEcyUTE1Qd3bn7Z22C9cVVm7bIR6X5VMUY74DPslF
WqmUo7tZk3eLnC+q3V6WSnqzqFtEKJPk1xOWITl5oNA8K7XqDnmthXGoISzQrjNHjDpCey9FhryN
hsbf5FUWLZstImZJ18M0VsbcIj3mfCQHhyioeb+sU4T1WbRomnmqb+3jtM9XiT+ixRMv7XFheYIZ
cPR8kLw96p/1OfJ1Z9KYLCvDos14OFMKPQO8VcfmXrcG+8uAGvHPwSTLvGzLNYQVmheyUvTIfO7H
orR3Vasr2zZ2fi7rdXGFIm4n9c2g7anJ3ltjcTUV3bIIXcQkqROkP7M31b1fOcUqR6QJtZVFrRYh
SW0tRxIgsH4vJXq27ZRhZbbBKU+2Fw4hEZI0TbEn57bf7/XevpL0+SDSFmXzyDgezpTSwcSw85V+
b4yy41aTJpe7xG+sZag/ZZZUebpnjaVt50Djmj0qVjG1mbBf4yC9bDOfBVaePhwWlZxMpdbsNQlj
VKTWHp1RXjYNRUuLMvYasMdqgwOOuh0CX15Zsb1wSxQBSfgWax0u283+/3J2ZU1y4tzyFxEBAiTx
ClW9uRu37bbHMy+EPQubJFYhwa+/2fPwha3pcsXVq8OhoiWdo7PkyTRyvTt08FFX18L/S3fFsc0U
MJjRopZcjjyGMvMRg2uuCV78brljmw0kLOycibWslbqhMvuaNYFf8xGkoz8fZrtsq8W84AJh2wR0
tlTcYIzbM9Ry0UhZFOujr9lSrnHyGQxjz2yTfk7lXzapH17l3szzKIdqKdMuyeo84joC52Ga+gWg
LgypazUFYpC/Lt/8JcHPWFCTeT6esWOdB9CfZmvTpZzixoK2VLBiOpZPXpfF1XeN+NZ3KCgOpQXV
ZsF1kxav6nN+DtdFGiXpcsD+u6GsMqi3aXGC1Llf5OwijTrerHMatQOwEuQ06m8E2a3fljjGCR5t
ma4rVl6orW8kyNtPYEf2XNwxTpBQJeAWs6q0WSUfZW/Aoa/7V4kqr493sUY6043eDqJKQnfo2Xck
WfZbjHsffsCd6F9Vwx8saRL1BmK4Yy3VIR7SQ8enBkIRfrvj4g/2MHjVLY/GMjxA/gjmtA9Bnf31
6515NZc3kkRXcC8w3T4jdcba0Dt+qNY4/vM1BBvy2AyeD6mLxTr4Eu7xFKtyXZp3m15K0ExemUe+
8GS4WCz0cpYNnL6qFHG3tHkE+Crkj9Ng8HMELiCL2DoGQfsky21Es7aIZ6v+iUIWf/z17l/6fMeJ
RYeuMCFkhjIV2/AlGCuwnQeS+AVILhlgLKcFosC1LDO5vPTp9JdOpt/8PtxNASbBxn3sdDntf6gl
/DNJ/n+M1P+rLLiArGNJq0D0WHk1UZEekJLYQz+/68Kx0EfUyQxlvXIL5wkkpGHR1dAy8NsRx4V1
lEElQ1VrWelU/YmC0fEZWZJf8OJCsniNKX8S4pq3HPQEdbx/osc1+fQLd9AFZdGV1y2vElWO+5Sd
5SLsHZoW1waNLq3++u8/OMYxPnjfJmYuoUw3tnm1meF43w5Leo2I5tIPODexkphMXeZjLnkdpGMO
pcf0vAdJ/JfXsbq62tDzYIupzVgetH4vtlGdrOz88HCAwv+8OYNuds6gYVF27fREbADtx84L1xj9
y3j3w75zmUrdHRKx19a9ZNt8m6b/Pw78/1moC0VKoXSF7mIPN94FrEDi+CJp8N1ru10sUtOt26RI
O5VbEgBbcsT3dpk82zkh+3m7D10fTRDXU9lPsf3AK3JA6masr4Rer6u88ZK6eCSWHivYOIKxXFWY
Dads2PgfQ9vYJpcr00U6Q62sk1R4hhwuexSUTyC/N8mpDGyUFJVAs+rMAYydT78+igtsOpELU5q7
DYrH1TKXY880+3ZEU7g98bVSX9G75vqzpNPGIfbX1Uzdgv8OhC9gHgnHL6/kxzNke4ZYFm0ULOMD
qtydylGc03u+jj0ET0wUH8WadRht5P0WvIDHuxalnsMXu8yZuTfVzuS7NlhjfbupZs/rtraQfA1i
CGP/+g+84DlclJQmbNhHS8ayYeMtMN1fZ3stu79ALBm5Ql684lvcBONUqkkf9MFmQ8h/T4MW6Q+H
ds4rj9i+fB6GvTf3o1aTuJkh+2pyMyyxV8wbunqvSw394gW47LKv5hsULb9jjNQrb4Tw9c+GBHZ7
vi1gryyPfjnxbLiJGnMlZ7wQj4aOS+y4MpCEPaaStbPOziuEwcLTerTdhHQm4J44oND5C8JhiMYF
+vUlP5JTFkGQqaeg9/O5WBCm+3l7poBIzSH3UEKWUH+MBJvOja4Xv3N1KbowQA02wn6dSg3h0hcl
ZXzTBrr3CuzAVf3zt1OIOArQoS0lhFoGKG0tZ4rR9cJvY+jPixuI1bSrxr2BeqPN44o/CEhq+a3t
hNLHFuwHWXdsuqgwXpNtIscUuR+HITQRfv5yMPfrZlJ2QoUnXXJSp/csGK5s+dtX/j96mrpa5VZt
1VRWh0iLEGWpe9YysNJJW125kf8Gc/99nCC/8vP3EyHAF36EeCxkJr/1avkHEuEg7EecmvOjtr+D
crV6FwTVcLI23POll/pOZ+FyE026+SDjrTmtYkTn03ZsuYdUG39oMFE/55C0aq5sxNsOGVJ6P3+k
ysY4WkbYTd30/8xCbEVbWXvrdz8cx0LZKntIa/TlFrcfjnhqTukGeLnf4o47kSwLOsNgk8yKv5t6
v4cK+1evpV0QWhxv8mh2MZdJmp017d+BiOEvv6XdplwAPuV0GaaSDHx6xMXL7vQi1yt37tJpup7k
iAbUFuHJl848hey5SgOvpD90IWi9pUM16Gwqsyl6Ybqh7wPW7V4ZPxRlfr6EGPa0wPHWqKDFFvnK
zlUBdo0Xvx1/3asfovJKN5ig7lFEy9QAMdaGi1xzGNGvV3/d2TeMnDupUJPadQ7qei6h1RLdBzLd
nro9VA9LmooHmcTDF0RW+srUwAWv5SKv6ho8S0M6IzESQVUMGrLPezAAxwuosN9z4cKvJgY1+9mO
Y5lEwQPy0tt5PrzSo//IucZQEhyzEMFRy7b0S4+awwdLx9XP17j4qyQdmqaHGm0Jrt6gGFpUvrfB
r5YZuvgrMfetNQGstt2C4UYYUB6zmn//9RW6YLQuAgtl0qRtKjkgXWd/QY6hyyHSeU08/NLizv00
Q13tYY/8i86BPYEMpM2nLfXLh5Bi/GxbmOoJJtLroQyD9t2ByXaMfSJd99sX5/U4Qim0gaR3ORzN
1xHB9CI2P2/mwq4qxERZbzdRQtplfViGrEB7ffa75y7qqh4razC/N5Q8Tk6g+f6tV+KL15a4oKuj
GdA14liaAi52akX953Bkfh01CJP8fJiTWadK9yOSlxD0pJbWfywH8YzPXVKpGFz4gWnhuoZ16e9I
EjzzajBexXoEhj9/+TKbKpNxqMpNs+G8A391alvueZzO+1FD121M+9c6YLB+Z039Tk3sSuJ1wThd
zJVMu01Yu49l1jTxrdF1nBM+sge/y+IYZxsYkNdZNGAgsbbkbR3cq2m88hJd+nLHNvepN3FXG1UG
40kkSYoBe6h2+n23E9glA4dMOsU7EW7qT9Es9+0OmhyvtV3E1dLMoN3JUFrs4j0HD08x157xqAu3
aqAQRQMofJd6YV9SAuX5yi8cddFWPRCQW6Q2XBNKsnwqINqbee6Hkx1Wo6nV2Lai5BxrjmsloN9y
JTu8EK24UCu+kp7UiuKO1BkiFdZp+8+suyk362Fe/M7TMc7MQpSMzUwAiLaKc8C79zY109lvceft
RB09M1CkEqVCxSxIqntdmd/8lnZsc24OtZMQbxvj/UO8JzcVm/769dKXtt0xzXmtMewIiYlyRLZ5
vyZqKjqUde4Tdnh+vGOg3RBqO5kKAYtZyBnAw+SpG0c/mpbQRV0N+xxK1ImHcub6JpFQCaZStH4e
18VdRVDiQh2tHktVp7c9PanGb+42dEFXeg76OujbpgQMCFKWavm09q2ft3VRV1rRdMPEzFgG065z
PrH3SxT4PW8u4qpdty6JZnhE1HC+gpjoqZ1nv2jFxVstPYGo2y7GkguIgu/8Yzq33399yS+8Py7c
Kt54DC344bVFtG55lo2odKdXduQ1FX8jpXPRVvHYm16OciynKBwLGjfxRxaF3S2na3biaWVAUB8G
xVRP19oY/2Ii3vpJx2bT7ZDtwvhQimndv+6LwWxvI6vurDPWvpMt5Ef4Fs35GKyHyGeZ9R+zI0T4
OrDxt27m9iNVqy5QTdDv+wgatL3o9pdQJuupbtnHGGpcxdCPBxTjs/5xxTx73vejPs3LyG/bcYa6
iTH8pturPyAvGtyGuw1rvyfGxfVs0PWM9nWXJfQ/P4gs+zOqIq8hx/9o4ULQsk6CUI1lHK4yxwyS
zmc1e8YKLsIsG9t6binu2AoV0iI82JF3sx9XTugizLYM8OkQrO4lrWtQiUKNak/7/uRlHS7GTHSq
JhXrVbnv0ZntpMurjPnh7SFd/XOwPQwb5DBaK8pIgqkySPlzFrd/+33465v2Q62GdZHB/GQqS2hs
foVK7d1ORj9y5dBFgPFplj00zEXJuhoyh/I7geS032c7r/mOec+s0tiSLkrXm56dLUoPfrlN7LiG
lq1RtS2sBtMUGe5JOIjHaMuWK8Z5wdf9h22KBRvkRwZZdiQSt7vZxd0BsMAIYaKiZ0lwChKV5mZL
/Yj7/iPIHQyqbzb0O8p5I1tz1hqDcqmM4Iu8jsLFPemGyTEclYJLILcxw4xMMA5+sFBIO/58Pfed
0bWSSAW3tv0cJGY5Tc3hJ9sVurCnvRoVATNyVybhHEPaKmxyqPze+m2LY1jHgVZDCPXmckLJOa96
ApXQkH3wW/z1kf7BamkSz6uQqEoMwfS1tQnJs1V5ViWIE4SD9DiIgaceyqbbKqT1j0cy2iuX5fXc
3nh2XdzTArAGIU2tAI6r9uQULrotME0wFdNMyX0C+cZ3Q608wyEXCtVCcWpPMCcDWH77qZH3UJX1
C8hdceQe7W7AN1dZ7kb1eayogbCO/Pjr0331629skouDgiyB2iUjQLTt2U2TZae047dhJn6Pjmuo
gAsyGKGLh1Jt2sbrkeAPWHloz4a2f6lUtc+BwOBlsDXRy2Fq+q6OIBuf91vYP8ZgedC51PH0nFQM
XzJGpt2LqGrsn9sSiWu44Yuf5tg8qBMiHQJlVrbRsUz5NuI1FXU1PrYKnCOFjOUQ3swJae9G5Cm3
DZtjKGEH5Kva2/iBTf1+FxjRPA2M0ROAX9f02l+N661jcZ7hjNSt3KZAlgfb05MIBYaNFs/Sq4tQ
XcODJl2Cd1hDkvkmNUQUewYs5q9v1KVPd/wFWD5psEIGGzxqW4M5JqNOFWjbPFd3HMY0ExprNaLs
EGHKez1qndvFM+9woWlQ+o1XIOuR+oaG5RTiEeBXja+4o0v74jz1qmr0Tlkoy/gwxSDCfyoS+AmA
hC42Lco6FAUkqgJiYbgqKukgJ51cyZheX5E37qKLTgu3cQ7ooNB7qSG/eTTEFmqP+TsrpCf8xQWp
CQXqvWSgfSlXzk/zKh+2vb12ZS59v2Pj4OKC2KDdJCb3uLnnYA4t+imKYcwT80tVXKRa20Lgmw2d
LCeaLp+FaZ/jYFVfvAzKhaX1oGySIYiKS3QjI0Dfsi/1CiSJ3+KOtRp0wq1SBl/+OjnBhkfBg2e/
pR1TbWyyzbySwROq4DTvwq7KGV++/3rxNx93mrlNZXIoQ5ZI9aVYrUqKeuzDGxrF3ZdhAkmIZnR/
tDoWPikAzdxOWCUX1pCN9GW1a1lM4fyyCOazTVjb8Qv70HS8w1RfqfdmKPDwZcWarl6eAas71Twg
BhTdOwPLSsL4k8lQUQBd+jX1rzdPAXRbBC7jh9hQSNSA1AzTgtLbuRLzO76ouyHm5xazcoQ2fiGo
C2HbxzlLwwoW0NfV16zOHjO1+iGGQxe3BmFnYiDR9br29ncSNnd1lr78+o6+GVvRzEWtbRta1imQ
iCjsTSjtN/Go7kNAgG5Vr7Pf6oT3n379Q68wuP94aPzQa/73wzEocEdDiDwTZVanUM8RFMooUGtX
t+sRmnu1TxbYfDvMOa/CHhigZbs2iPLv0/jGT7vt0CxVqsFzL1FFH7cna/bwI1sTEBhttbpZ10Dn
gH9kRata8MCmdVAQ1bUvVLH2UR6BV4sQG+C6+BDexVAcoorI11b0f/SjF00klnYiMas0uDJ7tAkS
Jm96iVleNSfffn1ub4YEWNvJ27KdTMNwYO0j2D908Rrnoxm8ZCiwuOPZp+iwLYTm4FfY8K6q0+7E
W7re+H2549tRsh429O0QQmoZFr1ev6H961XLwZc7XoWDJW+WM+/KtiFATNJtzeN2vBLNXNpzx93q
qGv6oa57NHz3P000r8Vhet8vd7wt0NskiFb4w24lN9safF/bzYvdGy+eg4FNm2Yy1OI8s5AnYPAa
vi516tOCwNqOA9m2wYxi2vuytmF8U1U0LcDm2t56XRZXIzLISBSzDj5iX+bgExQLHoZoO674vgvn
6ULXRhvtu0zwwCX70dwNGRf3KPFf61a/GTtiYxwjEtnQTEgBurIJk/acUjAsRzStz3s/eNWK8ROO
KcWM1cfGdF/GEzgurfiI+RI//+LCP8dU6YXbrUWvY3yxc/9918Od35k6ZiQ6achk5r5cLGvO2zLo
AlM8tV+85cLhjWoHqBrhxhirad4m2YMIMQvh9ekuzg7asRnURZD+kmR4h4ipwV1PvQiIEG85lhSi
mktG6D2VaQuUQBZ2eajx9vt9ufPMQeJv2CaLQgpACOkjJyLLwyG4BoO7EK64GLsp6idkRGkPJuco
D7b0t7VaTuEsP3dZZzz/AufF25tEoOif9OWBqdi5BWV+3/7utzmOqWKghqzTmMGOOvUZvMWq2ER4
bXTngpdhjpGmKbDwWb0ijJ66MQcu2eZVtXqVtWnmAr8ikQR20UBSyyg5QT/1804Sv11xYV9bMhCy
cLhHemxfl+lGGubnXFzMl4lQcJYgIiw7O90L0730wlybK70Q0LqQr9nyZd3I3IF7Xs7y3TQy9rmO
VXMalAIxadg14IKi8ZLmTDXku9W68snkcRTOLeJxYMnSWQmm9ARQ4gVEz9DR/MfrirqIsCmJQUuW
xbiilLBb1DuS23XYtJ9tuTxccsoENGpsXwYBudvmSuVb5hvZuJqCdAUmJNEhwqZ+i196MiQnsmzb
lQjhwjNLnbiJ1nOaprRBEjbZ7I42e/2cAW39zyLglAqvzXfBYTxZbKiHDX/BLJZcaYEKn7J+e+/C
w6CCnczJjHh4TJu/ZcVLA+JFzw93vP5m0Khu56VHvxftTTvedj31Igen2X/ouAZ+0LnVspzrYDwT
Sm4ilni+4i5EzGzHSFqJGGHmr+rapH6e1OEXf6SOnTK9CWNqmJJJZ7DagAyh+zZpQB38Lovj74dk
b+ekQ+pOMKlZLFRnQ94RVvveF/Jzxp7SPVpkMsqypcmnsDUCSXvmxeCMQ3ViM4ZXtp1a1MbqMeqL
hAQqT+vpWlP5gq26QoGd4HrSr5EfAW/GfXOsx13QS1KkPQn8sksXJBavJO12sYoyTJopXyE1FEbX
pDAufL6LEasJQL7oBPao8c9C5ZCvn89Tb9WHthm3K9jcV8t8oyjiosWasBKA4c8o9YfHeOZHbwqt
Io1gDRfIMPZV15OXJgmFCLNzk3YDLesYYPesDtn7veHynreJZ3Li4sdmsNIKIZGKb2K8HbpvdLZn
Lwtz4WPb0QcNNWkHEqZUn7ckSm+Dqfrst7hjvvFsUqipIG2rVjYUlNT8ZCPrQwKCHXdsF6MEZpIW
vqEiRBYhW9UpiPVXvy93bFfJXWS8OrrSJvRPOe4GrF2Zl64Zvtx5ZsNpXXtJVxRWMEh+J5JqfUiE
8iusuICqGfDoREHOvRyXyuTbmn1v4sXvPF08FYBO3BAWdqXma3ZvoXFw2sPG+rkbF1DViZmxOQXM
mKT240RMd4ZylVc7lGYuoIrN4THzEGkJyJfqh4bO8nlpssXz01+93A+V3x2KVeMSonFmluEvTuy7
gV+TR3h1IG84MRfZp81Awy7ucM0ncqxotWbohB8RlNkgLb3cqSGiV2Luf6Okt37KMdf2sEcYUCCs
diFETtu6ynsW8rttWfV9OoPkfK3t3/GYLbJIRJDkMmRLjmnt5U5CHuhxZoTeQEqK3FZzx4soDZvn
mOrktOtQf8hAkgRaiiq6A40/vRnWsLupNPKiIl1ARX4i+2HOdVXFNyYbxVllWxXm7bQmd0wbjD+v
YNE+J8f+uQmUvJk7OyQ3kR1GW6B9Xk25tgasgLUYyUvfEqjD2jWQ2wkIz+CJVAc4/SCocA7D19mp
FmR/t3LtIHpsmoPxnDepuG/pGCloJ020+proSH6C7g4aHBHqn184WfZnTMOSe8YR6IQhG59B+aqu
PFUXEluX3qw56LDLHk8tyBtKQo6TmtWVEO31Dr51qo4rM+B5oUE0o/2xtcsNxdAepOYEO6fBVt97
eUsX4EbiZbZ9iztK+IGJjyn8bRjXa/ihC1vjUpwFLOkYTgpxN2NZcdh4OPdGjj5DajRzoWxyAqHF
hFSzlGDDzT+HCfEaVcHKbr7AD3Cm7CgoLv0e38lhh5QYbqdfNuIC2aAwzgdooKKCsy2q4CCAPBu+
DGevAyWOP6vnrRvjcQRMjgyqiHX6fsGEuV+S5rJ3pQFjHYqsCP2C+o5mqilQb/GM6F0kW0QEanNy
wDT8vtzE3fYIAI8XyBon6kQc4QbMegoAcbnXO4Q9g7D+nG118vLrPY9e3ewbhupC14CuTtGaRHe7
TWr2LkZc/Dfa0PHJAouXH3sVfunlshfrGA63MZzhjTJh3BRTtNP7Thnb4n/if3ldMO72rVIRdCHl
sgX8fegek4p8X+Z+u+IwLjxqLpaORlW8JZgeLmUQQISc8J2AGxUdp9O0vrZOyQQBNL/r5kLreCwN
RXrRlbypHoe0eeY2jDzXdsrMWSwMeRVFKE199Ai2JNLTQaV+VuhyLyrUeUIkYB3maBabY2AvAabI
+vWaotej+SFkaUar05qxFkQ+cQi6+Bovn0z84iEX2tY2xqyCwTsN2RAVlWJ4Ra25lmtdshRXAJJB
LyoT84QSebIvn9rOprc7oERnIJEXns8o5j3u0GZ6klZCgkAK8az4vOSYRa7mYkyFfm9nE1+5yxfe
138/8oeNNInk9aFfc7OM/7E0oCetRxWgRGqXK2/UBWtx8XAbmjxB1qQtCCfkXoSYwQWIoVYYyeHp
1hfNMHqB42jm8rbVNqrskWYo+NLjccOflrcivvJXXHjHHXDcr33khTVcDBwbBzpD2hK2TA1KWaZD
5NZrv2KTi35LNZrEmQY2HIJB9JxN6X5mffD511/+NnEWzVyOtu6gxgKS2ZXREpkC8Sd4MpptAw0R
dHKAGBfL3ZxNossPluw5dBrnp6AHc+mvf/7SxjnWTiB9IPXYwpWk5FtX97dwXFfShktLO7GCine+
UookXyT6A9shbgjxPi+JZOza64/+YFximhCrTjgTtViQq63rZztcLab/+wS88eK6RGmN2fa9ChDm
DHsoIMo4VfTTYjENlnf8UEduVDr8KVi/VEVlUE4+tXFXjUV/hOtdNB7JbbpWwZd662Ens6hOpIrJ
ww4YE3D/K88hlDd9nysSelU8eObkZ2EaGQZCj7YEG94NXwcBfoz62eeCcBfswQ4IB437UYNFKGZ5
luw8Dw6vYgp3ZfJi4BiOJqYNtlkXYh8+JzrwXNoppYwAv66ijZoSJEjHaV2n7hEVJy/qAMpdrAdf
zBQwgfyxyVT8vNp0/S561nv6GyecNGQkc6D3rqSbfuGdAguvFYlX+Ja5WD1Zx2mDyBeYg7ZoLaYa
05RcKz1fsnhn09meJaZD9lxqQ/azJWQDCWR9xVG+vTh30Xo8msd+SjDVm0r5146eX4VxRq9wjbsA
PUSdVnOQFZZJMEY55fX7NQw/+BmQk+5pkwDoNSCk3Tt5X+GRQqPC1zgd752SbD46K9qyYmNdZGtU
sMkYr5vCXfQbg+yBrXXWllu9fFtIt+VxHW9nr11xEU2AB6cLjhPg45R+qrl8HrLpo9/Szob3vSKK
JhZLCzUWWTzw0xJzP7/iwpk4ZvlRrqbBU9bJsbDydrTL6rfhLmY6HlPSgTE0eNowaV5EQdXmyTju
fnfchUo1LOwtYiR8uVijxxRW9NLpbfV67LmLkgLXa1ylm21Q6OzPzXjKFi8OJfhaxxv2R4zXspmb
MuHT7TSYuz0x3/1uilMBS+QU1xsxDTjsd3ZK6Lpjwpxbr7gWw60/hyiDnA4ZRvjw/kCOkUTIdeY2
8aIKo9xFSSXHjIKmwHHqxoSPJunCghNaeYWF3IVJdTOm77utC55m2Va3EILdTxrQYa9td5Uga8bZ
CtWa6qmvx+dA6XfbRD1vuQuSag5MK4LPBzbUK7xtAlMqwTj7XXKXiMzqg1AMFzdlQMldGg313Wiz
5s5vV5yIlo81Xvp2bEu2H+LchS0vUrVf48O88Hq6AKksllCVM1h9Me/37Nta/eP31Y51QmW3beYI
4URc2ztK9dPUXpv3vZAZcXfyYtyYjGgUIDzsl+RDCpbsvCdZfZqGnr8zG/2n7pV6mqpmKwOtt0Jv
k19flbtjGSteugYol6a0Az3AiXhs59qq7uS1aS4of6cqsvtC6zLFpi3N3ue9rv28jotVCyKc8pRw
MKGE7VjEwfFg47D2/HDnaaWqFqYOkrrkc3saE10kfjrlFFNeP3vLTBuGQlCEpSva5Z06fo+byav1
yV24WjiBOzPosXY/08esnf4ZFCgf/M7SMVttaNODG7wuyVS3uQptd2cQlXmlAoDM/bwrnZGB7ZMZ
q69my6Eof1aV3j0/3bHdvqeiJlrVpeyWMG+6gBZ6hUyp38Y4jytEp6FpabExxyy/QFTsc7Y2XsyH
uCzO01oPmQT8TyDEA1L9LqnU5yZhws8R/weIFqnZyHDDbSExWozBgwFuzGtPXBjagACJjCHHs2rR
fKjCg+SGa7/WD3eZytJaTRS6GXXJgj0tRhMjiGzm9Irtv5Zt/lsT4S4UDYocPfg7suCpC6IqR8tw
zicu7OkAfZHnzjsVI5AYZKaPSPC0QqYL0OMaHPHGM8dzEWk8GDK6ClGXw5aq4ojbT0s0ffc7V8dM
iY7QvxYke2oQyOzddsejzM9IXXXIPq7HbkD7/YmB8g/zU5m+W5lJ/CpHLhRNtnwzfbNnT4EdRSHn
iJ2mavfL2F0kGlvbZEKjE112vpyr1r6bmbqyK6+vwhuX0UWgSdKDqGw0wRNQBeomWQZz31Xxer/R
Nf2KSlV343WwbvsdRPCyqrc5A4FAfQrsvoONxRPcyV2o294axg+keU/QFtMPHWTp7jBe5pdguxg3
XmdcBiOC7GqX4XmdQKK3qSC+sv//tsHfOgDnudYHq1uhYaoo8HYnjG0OD/3e0cL02zdrZrifkNgn
cHe2uan0M0vm90KF1WnPXrXZs/pjYyi9tbvcCrRlgecYjk9DnIpimtLwVovmN6FF/Sltp7tond8v
HWhkwhQoz5RtzWMUyQ7ILv7F65RdFJ2xe40+ylE9NfiDiJ0g7UynF7+1nfiAEkI4jwL+tLdkOjVV
8wwgzTX+69dF3joFx+8cnVCt1TsyqUQ+cguOLIXreeWMLy3uhAeDmqBWEsbZUzWyxzXhr+hgP8+Q
OLHBqoImkLTLnsQcmyUXNgzGYkwW6TdDxF0kXZaZbm5IlD2B4nUtjM7+QLvfz9m7QLo40nOk2caf
kjqs6WndWtMWkQrYlQj+9bV741BdMF00J2gWGvjkvq/nogI5y51JdXeO1vrwcw4uoo40lrTzSrOn
mYZPYlLA2XLpmSS4iLo9bY99E5j4AGEMlTkG6EHPYrOxTvyKE64QZpeN4LuobPZ0rHQC8ZxQNypQ
/Erb9sK1d3F1jFRaJODye6q1/TgH4dc9ST0/3DFXc2zwkccIiyL7SapzODae75RjUMcBys54HGBQ
SXKTomGBQYfoWoP2QluduzAugBlUv3UdTnTT3cm2mt8s5FgKWdnxgQxNf8IbKb6hVRSSXMy0ujds
DM4Ty8RtJ/BebtASvnJ13xb2oNyFfVU0YpqOcfXExnB5GHmvHjKDYlveHmF9llwkE3KZev4ym7mS
BWDk8ZanBmioE4lo+4B+XXvqYzbpHMPG+4Osj/XmtQXb5mHT9rdRDw74X/v+C5bsolmQJEe6mSf+
pNZYnSuyxo+HsvQFQkns5dc/ceG2uiAWmYB1n5qYP7V18mdNxm/TRL30LCh3eaGqToLlcpZ4upoh
KcJhTvPNUr9Y38WwLPYAnmDp+VM9kM8phjILHY6/+22KE5xgZH0FtSZnTwB30HMjjluM/ywnr8Vd
YKAFK1Zca549hUnwLlv0bZSKj35LO+UVhGwANTJEm9NBPqt5hSrNNvvNp6MWjOfmh455I2EJh1iy
p1gnH/vR3EsYq993v97/H5beaEzmZFjhMiv+XEnybcuInzd2MYG0I0u8RFh6IftDV/F/go55Lu14
Y7s2KXikYDpxqvoiZSvYCkGL5bcl5OctadppGTbB+VNGTX+qNHDSduqv+MALRu8CApO4knZAGf3J
cqCzwl4eINhhfpfQhWhl0H6MQ6BIn6Kj0rcVyO0w8pp8+vW2vF62N2IbF6CVbMRatKA58k263RrZ
hfn/cXYmTXLiWhT+RUQg0ABbMmtygYe23d32RuHnAQQCBGL+9e9kr1yy0xmhTS96IVNKXenq6rvn
UCGPs14P7DA1SW/cay8R87t/x/ltoUKJtlo6J8jmZ5QSVljtVVDJJ+bMedg8hukCerWC88Sf/6wr
P4gLYm1BOhx7Y0QxmPBz2tVvOCF+FUCXvEqg3xNVwSiKDg+OGePzm4M1b/0+2ymjQewAbCksZ4qR
be+NLb/ANtcv1XGBLC6qiZd1hHPJ9vLTzCv1EUa3Xr6WPHGJLB7R9NgafHiyy+UM0bl/Bib82M3E
BbKOeomMlBi8GY4ky1MKmOzP8538flW6MmRrTKuogm9uMdQxfY5rWr9Sdb08xLD8zHQ8qPuGzMF9
F5bmRrz9Pg6EK7zTyKnaknUQheoY6piDylRb/hBbXAi83JwjvXz48592JQJcETSt0gT30FkUu2nY
axNYctKB8KPUYML5cjeNL1rTFV9EcQgB7nm4qKhugd854MJeRzPMQLhqjgqb1udy1vbOLrf0O6/N
i3MO1H01jlwYXgCkyPXWPHSj/OY35U7Oz1S1NBDc5UWcqPR81Onb/uIe7Te4szU0sx0OOnOGygJ2
a9wQq/fgb8obDzJXnvaEC/MwiG5EU9NjuaALrs+6itl/qpTFr9PNfurJsN/1zTHdIVjmbNiW6RnJ
lpeiGBcu7DMnod0gKcYKtCqV56mLm3saaep1NgtXj2pe+qjcD8EKsssYh35I3xxhH9+6Uvz+ABUu
lKOjaoRFreBFOlaQGNl5fYZGNW4scgy3dweeivzyReFy/miSPSKWhKzghNq/GLfbaWPa3Digfx8X
wkUWVUnCtq4pL1iVJncjdBO30O8yDD30l7sF4AKyL8fEiqUbX5Um/lbOt3oxrn22E3M6VOgMRvtz
Edp9vmPRHj9ZtpqzT9CJ1A06LPkZYP9lyrf51NOWnhmcgb0Gd5nFJYj50LQUs7KuTYbKXvAUt+Lw
HP1y5P10BSjHzowLwWoRpIe1b7ORBxSgv/p9unMvUotCk3ydYjMK4JvcRwVe/fx6d4QLdM3pocum
wkZneRNm5pjvx7by20WFS3SNw4Sm9f5gRWmD8Cy1RA8AHKT9lotLdLFh63fFN8z5qn6Iha8nU6JT
xm/OnQy6l2gx0bzFWtRdbU/hBEqUS8r8um+Ei3VpFGexOWrM+7L/FaJ+l02U+uWHcE18uRr3bhl7
0nSsUGEgn6bRfDuge+y3w7tcV3kwvDwBly/SabdPckn6e8h/3OrKvLLDuFyXiBo1Rehcx12afA4p
ybfBfvrzT3q5jv96KRK/QF12Qh9rckQFbZroXbeF3ZMZ5fhYbk3tt627aBdShHWAPTTFu5wJoDgm
MtjPc69bFhS7X/6qFF1PhLUBLWIC2Z+S9fesjm9JjV+b98uk/bSBxeORtOE6YHC1ThmkH1/x7vC6
Zwlx+Td/GjuIUHcJWHVZ6yFcC1bU2+H161ciQQL8cnTwV5JAFZsVVQLRolafQKR6frhzks6MYcnw
nhWw3Pk+1vWnJmLv/7wYr823E6KyKkk8anx13CRvjq1+WMgtL/prQzvH6HTIqjOViopY9+y8rYPJ
hj7w4wiEC29pWa2ipiYq4Nf2iajgbEP6w2tOXHYr2jrGBgWDnjmFOwdkVLusL+lx9hvdOUWXJTpA
APe0mEj3T8o0VjkgN6/7gnDxLTOjAXbB9bbAc8CWNXVZZiqhnpHvAlwsmQwUQxZaQAHbZLDf/d+x
tf/6TYsTnMcgytGmKy36VvyIxvBHMrCPfkM7kTmqPknVwklhRjiSZtCo1H93NFm8aoziF34gHPul
DIeosGXPMtqHz006+YWnK1Y2RgkfkRdFOEHDM++a8KSryo+ZE65YWT+tKpRlFxdM6m8UTy5ae0aQ
E/olhC4Jhal6ER70LcRjn1OSemaKLhcWLWsty2ElxUQhSCEWjbpumUiv9xDhomHdkKp0pyMpGq1P
dIeqY+0nZSBcLqwHcNDEZMDQlH1Py+qvFgoZXivchcK6CA99gPOjgsMQAIIYwXcz+1U+hStPlozj
ouJ1jwpST+Fd2yf3S1r5Du5EfdCmZT00ZVxUXfcxPlooXdbTP36T4oS9iaG1s0zoo+ztprNt5G8N
ytAnv8GdI3nvN2g6JDoqRM+7/8VNWL0vSfXdb3DnUD4GLfa6n6NiDPbtMV6bd/20+b1aCBcHkxIW
cuVCSLEPwX4f2yE4J6tf/4lwgTAa7/FQQ8a9mEz3YREDbH4mL881jhe4lwlWZVSLGstEiqVsxlMJ
p8nsIEAzvObcFQgrD9nWk8GlVjf9j61cEUG9n9qtcMEmiDy1/KijsFB1yx5E0E6nOEGHm9+XOzFU
2lKVFTFh0R7dedJRHtD6f35DOyFUQZvGRJ0OsRseRcWSv5d29WriEK482DpGw7AxeRTNBk/cEzpl
6cdp3uSHP3/5lUuWiza1E4W/+RqGxbxOVXsW9dijhCnj4HNZDd2NassVWX/h8k0AZRfdHWVYxK1i
8kRjo//SYQtjyaPXpwTyutlGO6iT4aAhEXwF4EW5BdhGj6DcvzJTVXd//nMvv/Vv7pSurErYNiYd
aHsUCcxGH5KAfxrmxE92VLikFaT3q3hO5V6YetiGkx2hwZuRjiSw4JBJ56cvJlzgymwxFzZMj6Lb
uw2CESs/td5pt8tadUZOxlqst3Zff6QgUE60qW6cNJeb729m30WtuiVNd7GRoxApMH5aR/pTNZfR
3R627NU89jXzC3UXuQoxH6WKxIEqGds/CcXGE4Fs/K3ngMv58ru/w9lJzLEMKqnVUaRxutyhgaX+
roaEfw1A8T1xsVb42cNhvOuXg5w5gwULFSSAH9hRx36ZTOzsOGU0VhYiimFx0G8CW3E2hsqztuBS
xCXZph6PJ2EBWTJ2auEDH6tmvPHh/9FEv5s859BeAyIMmnWPYrdhCTEzCGBsUDfPp2rvz7JO1AMz
aAxct7Y7SXqQTKd1d2pID5MulTYZt7LHE39kqywZg/gOMrZ4S60W+DDRat8fahPG7Vl2Y3v22zOc
FGZd2j6yutmKLbbznU3xrn2Eu2ea7sIRRhl+6ULH6F1ZZXiZX+5xdVo9v925YITB2Mpw09uFokE/
566zKik9j2sX5tIRMGR7JGuxNniZ6jTEJWEo4fflLsQH4jZt7I59KCAwIZb1Y4//+G0PLpOX7sdU
qbQ/ioXunwetNHhS5leDcnmrjvJkLUl3FHDV+rK8PZr6q98ydNK6Cc0mY3JYbMxdO8ALgKMcnc3w
u/SbcBe40uGh0dFdHQWF6OBzshpzouN8y7Wa/n7LdJXYZrl0xkhzFJxOUQbnuu5uj/pbpMK10S//
/6eKZTMNUT8MGD2MmMx4NYTZwhq/DMzlCgP0AeyV5nsxTCX7UFuyv+XWBn5r0QULe5bQNgqSveiq
Xt/pHf2oKZ38euaEq44V1Jr2HRmWYqTkfxEZ63OviJ8WqXDRq7KpgdENG/om2qU+2VXLB3CL5Y2D
4vf0iXDZK2Q0cdRV01YQ3oj7TepYn1MVilw3rP7CRDS+2kQJkiCdJt+/yDlVZRKvBoJuc7FV2GyG
Eb3e4e5XMXGhKxQz1EBtORdgFeYnGRNyz9Ao7JfYutxVTFfNJVRGi2gksJlUQjwQvFF7ju4cI6sh
O/ANboumo496eg883gu8Ei54ZeM0mo6e2sI28luofijY4vlFlktd0XYTi8TNrOjYcQ/vtDGb1vCH
12bsQlfBcqDbJJosqNpn0WwmA3ylbnz3ZUP/TYLkYld7N9YMLXq2SM043jOzT3cAPuLHGOber7pF
Rl9EudzqWr+yc/4CQi0El+IKf0h8JCRjbbq826ytP/tNk7Mv63Qy2zHFI3py5uMJfPuSwc7KD1YS
Lgm1875EH1Y7FnAJ/77KsGDol/b78OjlgRJ3DbG9oEOBbpm/WbB9VmngeVi5kkZTs6QL6bDkO2v7
oo64OV+2Hb9QDZ1Q7VkQyyBYxiLt0avGwjBLN+UnVwEw/eW0dHU1jxsanwrsZfWzOICS6MB4mZpz
4JwvR49tE2zltEIwrj5qKHLPaITYpnc+vyislF4ODliuP1L4phemme6DsNUZzCv9es/g8+IMjqs+
twsfiq0WwaOt0/Zh19YvRuHA8HL0OCCl5JEaiq6L3qMJ4dRu25c/z8qVygxE3F+OvaHNCT/lMBRx
ZPmj3MTjsC44OvqTjPu3AWF3Yyo+8XKtXumprJ9pB/hp39pb7wi/P+UhaP7y39+rDSWfdRuKhOjd
oKVF0wc7JNHXrqq2HK6sJclWHa9f1FDVnkvBCW6YU8PcLUlN0RFr874fzV3X0fHDn6f09zsqxCdf
/kUz5q1JkOoWISju8xJM/xjtdweAjuDLscN1ronVkyls9/eGAkfW2269cexc+W4XuBI9i4a0o30B
88/zSCZ0Rtyq+1wb2gnsfdt26Fk0mJI1eX9P8B+vqXadAEcjkr3WK8ZFww8c5puMBtSvWRWqDS/n
2sQ2gMHNZgpsc8O9gFrpXUyoPPl9uhPTDevlf8l5MQtJMlO22YgeU8/BL7/Dz9chaKzNOiB9sZ6a
LhSZ3Tu/w4u7wllgFSbkJ3FfjFXY5XwYlzzq/fps0Sz38rvbaLBVolhbWEWejmX62G63lJqvLUEn
KiGn3dZSHF1R8+Qz2tDKbFjVX36/pROVDW8laJC9L2gSfViCLa8ZcnCvsV2+qgfVGiq8yxUB5bXO
WlOXOYQElN9W6DJW6TbTUEdcF8k2Dyel6/20hbvnsejiVVXS77KL0q6gqfwSKHlk82T9Yt+lq6I6
qlSVxBprxZK7Iw7suSHqrd+sO9HZy4mi6fEy62P4iCvK32MVP/x56MsQv2b3eJ57ucZVTFVN2K4L
dDrwf/skYGd24J3Awib1Rkf2lbXuElbQ99ljKXvs5DT4ADMLCM6mgdd9jQsnRAMRR/XGD13QbUnO
gRhLIKKdn6QgdyW0wpbPpCRlVyTdsp9EO7w6YMp+I5SuzbwTpmyq+NYFvSkg5WDfTTRaz0Imw7OW
oPa9flwXtro4r6OnUPVFdCCcDjvVJz701Z3awsMLWeQudGXK5ViTqUZM8b6AafLjfPAbFZcr68Y1
d6z68MANuWmLLWpVAXNQeVdv8XZjbq6N7pyndTNtRm7WFC3EiBsj0yxg699+8+7Ea6JiaAgFfVtU
YXs8lStLcmM2eYbv861Hkd/fyrnr5LhCBCRcmGwLEpjwfbCuWmVxs9pnVSfgjYOa3+1VxG/sElcm
y30Jt7Wx4wBBuWLv9jdc/c8efvgld42yoMrAy3IzbTEe7O806N/FzS0F+Ssf7ap/hWMZgU1L+sIK
q++mMT+GyE/RnbuAV6Bhsou6NPKOvhdZWy+vCJGeFywX8JpUuAzpGrfF1FdQgAiWJiuHwKuUgH7N
lxs+xPoS0kEKpmDkx56ANlwU9ysec5fxasbF2GhVpmh2ifJWGjVPdl7YjS+/ROZvjiqX8ZoiEVsV
DLqYgMAkr2jEqvoEanKFxYJg5XfNjJ9GBneZrxGg2rKbTkMEN3wQ0/LeLH7mbdxlvlabRE3cr13R
tM0XVNP+NQEkgLz2HZf56lcA0qZHElKllR5Omtf7h8aWaI+soYrpl827SmDtrBtJCHK0za7LKdEH
PO7kLWWkKzHL4perE5kI2mD2SBckpumJ8Lm9M8nIb8zPlU3TVQOjKmBpO1mc5+kwPK+r7GCx28PT
Cq/x9XIikTAPe6vJDc7kygnvyoMx24frMSwd3t5ID9ODNQImhyZGotX3P//g16bLCWZaMqLRo4oj
MmiyJIJ3RcRKP10C7kJhvZUWzsMYfO0pzVsyPwy8vqUTc2VuXPq2W226TaFBGEDN5S6thm8tndSr
Jor0jR/7yty43FmbCljUWNIWOlpPVsJ9gG7tB695d6mzKV13FbRWFwsvv1eB+WiD4UZCdWWNUicC
Zlj0HOW+tsXA1ukvDszynwHdnmXWNGzMejV08A1N/Fhi7uJcS7vIEQ/n+BmYIg98G9Q5lbTy2ypc
mmtJuoOj4I6torbfVWQfCVSi/fI3l+Fa+FabYzcaFeuqO29V/IY3U3fn9fu66NTWaXTNwTeu0CJK
zik34q6B2sqNg+zKynSJqVnBkCRKZ12wrX4d486SpeP0xe/LL8vqp1rLXFFSAWLRRb/xp97yKivh
7O73e7rAlOqOUPTSNMVKk+ctXF+10+x383cRqXmfa6QmpC66oYKk2dBvGbGT303CFaUKopTOjVjr
ApY+7Qm0T3AqyeF3BXXRJ5Tjtmk+iCrGTv7d4J546OnG0Ff2Apd8CiapjEV7YgGD8hDVaGXkEzXj
9GoNe/K2DAICN27d3Ghwu7YsnZpUim7sTu6zKvpkTh/hG1meUM+UN+L1yobvAjSVLTVnzaGKeZL9
53WfxvsyIvurCb6TN7bOK3+Ay9EwWe+l2iZVdEqiPcfWx0kPhJ69IsslaSapEyjblhid7U9Lv1V3
28Dtg9/gTtjudt2MbXmJno7ljWHzo7SHn9kPd0kawrdJUh2XRQ3i8aRLHmcBPJT99gSXpGnQOdst
Yi+LNZ3/bSpYiIrqvd+kXH7nn/YyMetZRCD/wHazj9KOr9u4+9dv6Pjl0JKWZkqUxtBr8jjr/p9I
B1/9ho5eDg1TabnYcigLNVvo89ADVzjuh+fxX/C8eBuM7IMgF9qe19Y+LcT84/fdTi4ZBWuIGhqG
liT6GB3cZHUASzSvwV02b8BZvfBalUWAkt3dBiAZkgvKDyvivyBRwTL3KkqDnIXdW0W3Qs6JXybg
8lBlh+6wcouCPFFGvJn2XrwpZ+l36Lk4VDSvZTuZqizmPl7eJBVd74Y0oX51V5eH2gOxkr1nJXgo
cuk+V9CJDcmNPOPK0eTiUJVC/LQxPl3NKqiyNKDDGwYd5w5y/9H0MONF+0zS4NbN9sq7rOsGCPRy
Sci8BnkzBIqdtqBX577k049ET/wexbbufjdDcDooq/y2ZBeQIgFs65RQQb4fc/8jSILpjAuF9Oo+
hKDVy12CbAspNzvjDyLmi63KtwIiZ36x5gRyJXvWQjoYZwn/AXn9/qwiFt04BK/8Di4fRWOLVKQL
yqJLIMTUcmPuDzI1r7TGa5CO0zlr0db/Cm+1ngVmF5vick67abJB3m1YxUkNy87G+DX1cpebqmi6
YPWitkY2cweJzrdmLG/kbleSERebkukU1+AQ03xe9o/tWr8+6t0vz3EhqWpZVdChZaGgcheZWfd/
Jsn8Fo+rFRWuO6TlOpy5NNxfxYL/aNPRD2fkLiAVRZtVHOpT+dzZJ73LNosICf1OmNA5dmcKLWRW
rjJvmvZJW/ppR/+qV0C5hJStRDwtZRzkYCa/EbOah4hMfkoh3AWkYCfXDuOxpfkUtj8qAl54RD3N
KzljLiBFNdZ2JEccAQayDIlePotw9nsLZr/wUakZ1Lh2ab7X+ycYzbxbzOqVnjGXjqLTpOQWMpmr
AzKhR7x82UdW3th6/yv3/VpIZi4epQdGeYmDJIfYTlfsREz3y5TMr8t6DudXCpeIhwEt8xkMduWD
KFnwFltc97TDmhLekOO8/kvSqXwbEZgYZRA0oqdpm9IkM0szfaNog/kg+rj5WvODlllUNfzdXHei
zLqWo45TpvH8Q4EP/DcOKdimYGg0SMc1utNlok9TEs5fqsQc93hgQFPw2rZvqooEc7bV0wpjViTC
mQnSac4qLJmi5/SAaXYUnXiZdNBT0uGa0arC4/w6imeAF/WnLQkqyHMmC7uP1qPJyzbQDwHEdJ/4
uhp80pr6QXPMhcMMreALEcewhG6syo7a4infz9mRuXDYziw4/TGVOYOJS7/yPpsjbCJ/DvLfvy4w
l/wyoqua+fLhBj3vP0Zc9p5gS/pdibZ8XUb99Pjnf+b3xwJz1bXsZkY2UC5zMoQPMtHvV6T0N/6E
a2M7OYXiGvI3y5jkMsS7TqD3O0YHP9MY5rJeuk34AWRC5nyOcyXZR+gTeiWqzEW95IL6jE5tkmuS
yCwO3geE3Gq9+33ZAdrdL/OspBd9iOBJc9mgBX6K9/KhtTM5dfbwMzhmLvbF28XO7QAX9InbLuN0
L2r43/r9pi72tR6Ac5uAJzmKMk/kqMmpX0jtdzy4AlvRAg5aNEeST2zZzxfrq9PQ9IPX1QmNIy+n
vuzVFFTQa88HK7+pnnyF0+tff46i398+mIt9sWOCQFU4ybxaaHtWZbTcof+1fl0nsO5Ju+B4OiCe
f+MfuxJWLgamUZbZoJYu883UEYpw3VvWCq9SMLqJX84RmsvpWCnsOvuU2tOQbnflKvyQQagNvhx8
YdQmHbP4cBnqexOa16WVfmp7zCXB0JoSwYgZv+7SJRRSBEl9x3ibnP/8A1+ZcxcEY+3GoRqArMha
Lk8BGeosPSLjF1QuCGaNgO2jYGlODZ794AGyZAetP/p9+uWA+alqVdZEXeyv05x3M2xYwm+KSr+N
0nVQnKttbPYWswI148dkeOzF4HVbYS4GZkq4xwUHSXMYPRVosYWgBxvf+U2IU2sTwdjNdL18NUeD
dSibk0gCvxYAtFm9nO2kIUc31Eea9/CdqUywZRSeBp7rxIlOLLsylh1N861PX3ftPJ6rsFaeS9yJ
TrXHFpoCpcg31T10dbyc6qTyDH2X/LJJXelGlTxXm3qOW/mUbJ5pv0t8bZXiPWcVz+O1HLOOrA/R
mH72Wiou8mVIReBsUPO8sX9PtHvT9IvfJu4qbLXQ0Q5FrXiuFaI9jfhTSLu3fl99yT1+ivgWOxNJ
dgNzxCnIg+Vz3Bzv/Ua+bI8/jbxJ0nYhucx1wMOcBHXwuI0ot/mN7gSmbuFdNu4tz1HLYxAGWLdT
k5Abie5/pd3f3LJcRGpu9QarB6BvECtGuO/dHJ62mpdPsHFB+s7Sb2kgqmxPNvYcspZ/QSy3j7vF
3lPJIVZZ2YTrHY8nhmfGAM0FJQ60N5uJKoI3ai1Pez0Qv43VBUNikcR8TTXLN5JdFrX1enhkLgHC
y7lntca4IecrdEz6MOvqG9fYK0ekS4nJyOKCF8UCcdg8o9cyziIh/NzLmUuJraZLWUV2nqPc8ZWH
7acZ0ei16lxIrINVOSdRyvK9C9ezCsf1PmbHrQLllVlxIbGmqntLypLlw0Lfs8bUGaAfrzoQc6mw
LSUw6+ERy1WbnpBffk23w6/g4VJhwQwLbRZQlqe4PEOGZkG1pkk8D0mXC0vTEpmZhagF5PS+Lwk0
3Wjs5/XLXBzs0A30xhdAfoqaAII5Qw/ViJuUx5WGMOYCYTqKx14vWC0XCClbLkYUgsO2KCM4305d
mcRvSxmNH0IJw9STnNJRZfC1Sh+6fVpPZBp2z2XrHNfSDksYpDK6GMW9Dg6To7PKq6OfuaCVUigv
jPtMc1vFeWv6nMjSc2j3+qv2mXcmifNwAesWwPA5nupbON2VWKOX29lPpxP2NBXOXRzlRs3nmOsH
cix+N9NfACvDjAUcGeV4SL1TrHquNnZj6CsVgV9YZqrwoJBipnlvOtik7j9iy4bz0UTa7+LrMs1D
pDo90SDKkUg/HcS+8o42lw7r67UOIZIV5VOLOeHhO6NTz6XiZNIEiUC6LTvJ40TOmQjUMzlKv+3N
BcFCpowxhOzY3ob6nFazyKBg03m91DEXBQtiE6EdqQpzs0Xf9nHAu4i68eFXFosLgkWzoLuYjyNX
Vbo/m/ayyKelzpaUemZhLg3G9HZUs4mOvOdDm6VSfjJ1eusefaWq6cpnjePYqTIZDryemeVDR8v6
nV6H6hPbVPlIh3r0vBW4aNiB4iNN2b7hMSB9j/5KsKKTX6LjomEyasFDrmzNk0Xvj0HZ9ycxC78+
EOayYWGKRwzSY/Q0FucpscO9ViH1W5kuGzaJ/WigqopZmds1C6b0zYBy3o30/dradAL20HMzHrhE
5gqbzaklnX60KikflqqJbuyVV3b42L0Ax3h9TTp0Ppc9WBYIe53GPrp1u772/c6JGoSBjswerrnY
BVy3iWlzqKqoN4ukxi//dokwWTUDymJ2zeNqGB5tABnrGpXss1cm6xJhEJfpIZGN2YmBI2Q6ij7F
YvbLNSPnbB10X8PqS29oWqkhapCKbIRt042Vc+VndYmwOpqHEbY9Wx6yfrmP4YDzELboW/ablsvv
/VNa0IYpSUyTLDlPuvOoxjdrZ29sx9c+/PL/fxp6GeJUmnZe8i7Y3ya6Sk5ROVu/xe6KMaJcZydq
wjHXU3Ceu6/whfF6VGeRE6kRZXzRx2ZzmhK4fXb93bo0fg/IzEXCloFOW7QHY06DvjzRMnkX1JWf
1S1zPTgHQdukDnubV+nHJmxnXHsaz/l2mbAgXUI0MGDsmfafVGn/QnerX2S6QJhuTDPoqrbgOgKV
Qc5ziCftFzwuEVa1McpfrLS4YYKOqKLwFPAh8TswXCJs37q2HJfLh1fLcTK9fMWnOLrzCkwXCNua
HrogcPXJYTJWNKH4sqf1e7+hncA8Bsilbmi3yyXkXbI6nt6q1PP8d9mveZhxjCbtmM9t+F0u/EOo
Vy/kmbmMFyrHY7NOGFpa/VruD+Fk/a6LLt81M1mZFDbReUXm8qyNIid4Ntx6rL6yD/5nDPbTPqhh
qjwYWKnmFq9gRdwRfn8p4ftthC7khSJdr1kZmHxPtw9RR4rKNB+81olLc9GwhsVGX5qc7/y41234
LTiEXzMLc2mu4zBDU6MLMJ/K7X8RwJR5uplsXZlxF+cSMk27Y1d9vom14KM57evmV/R2ca6aVQ10
97cun2Fx+JzydHkKSesnAMlcoMuA95gpmKUcqa06ofvwTDcY9fn9nPHL8zjWSpEIhfq8gzLynaH9
fCeSgfjV1V2kS64aDg1bNOT7nj4xlscLv5GiXLKo39SmXaKrW2hU4w2jy1PZBNPdsPQge2w4918F
jG3fkaVKHsWqD+MZUU6qK5oUlp5kwjxRHt5JMaenxo5ffH4E6kJeEWuh48uFzsUYfB060WbJIFuv
M4O6kJdE3yg5grTNy7H/SGBQrFLilcxRF/LiZXgMaurbPBBz/DhbdtbySL0yf+oyXmxXaSSnqc0t
A5M8BWgSTkJUDP2m3ElxsT8mpp/rNmdtaM79MqL7EvL8nqNf9qCfdvdlM1ULTe0uP0rxpe33XM5Q
C/zzl/+Xzf669KnLOYE/SlI0oXY5Zmd+5NJUXTZ0436eadu+hrKXumcDOd6Oq5iLqbb7XUt68sS6
oMbeJyb4gSndni+bYZqtVEt7ghTj8CzreSF3bAT1FQ3tjtmGGvVJU6QDfV0uBRxn/XB/6jJU4QzD
pkEheuNdfFsoeRjm3avWgHT85dRXkah3Ave23A4y6w3MNdlM/crw1EWoWnpsA6lRR9KRhAPX8EY2
nv7k1GWoVJwsMfay/Xnp20cNH9wf1dpX3/68aH5/+FEXokqPZl1mUh/PgVq+tTY9r1Hqx2JQl56a
qRwStTfHcxXGkJ0iFppW6E7ys5ykrghEvzXJlijJnwEhvAZHuWZ1X//tNy2XottPcRr2GwDsvT2e
IVA/nDZ0XT5YQf1k4agLZ/FVBkkqp/1ZzFv0LGlbZ1D0mL2AD+rCWSgiJ4lpGXve5u54InGtTlod
u1deQF0+q04lHq3LRjwHbPkgUNTJqlQGftujy2MJmBOZipUcUicxy1ZkklldMj/dOeoSWVOLF8mB
z/szePLhfrVVc79KP99W6hJZI4PImhUkfl6Z+FR26p5a49cQTV0gqw5nbOWsiZ97yLTu6cdO9n5n
qQtj4Rkg4bxLouc4ReyLaoxPKCt7XZSoy2ItsUWCAcPA56Cen+UMj+1QeDYFUFeVq+647HBdj57R
ObufbSrouY79SnTUpbGSRKR9Ndjo+RjIeNp6VBgkRHFvHNRX9lyXyEo69HGTRW7PPa30v22UrPax
OsIq9Ko0UBfPCNAPBo0NHT+LCr1ticrasPEDkamLJvyfszNrrhPXovAvokpIIMQrnMkHx47jzC9U
OgNIIDGL4dff5X7q6MY5Vbz0QzrBWGjY2vvba5VR4+EusGHYedsn/gwlxBchzV27rosmwACu5qtp
l4zMdkmacogOPQ6ofZuLK1a2WAqnB1hyZZVfyASSmdda3KJWX/ukThqwmGEpstUeNvNGtsncDpeO
2A+7RsWVKovtGjDII9KsY2VwMh6aAGyMpMO+pzv3FzGzCtp545KpcaVpRce73Bv2UciBy6oZufFt
KiKa8bReWZvwot87EcXvJ7SeWBRueUyzYgku0MuCXaa+VX555Wu6rFq8dpGoOs6zeorfz2N+Qkvf
LeG2157tRBZWt1FVmDnK/JK9RUfxc7hG+w5+1wyyZabulYmXrPeKukh7RV8k/sMVfhy75oqrTMb9
1fd7GEdlkDmCn1j4SU31p12PdtEhUpuCyxwHEdIxMCcZGw43Sy73XXVddAhKnEDW4BCXhRSXoAJl
o7dyWabLvnd/SUX8J1hULWXMNIjkGq8fkqgVJ4gzv9v3bGe6FDXU0r1hotm02Mwf58u6bft2Wxcd
6raQr/FqaQZB0eXkBRNKmGIm+xKZgUsPxeMCCNbHmLcrAI8mZ+q9iJi3c8zZ72PebTFEvLlZsnqM
2Ekg5D1Weqn3rSQXGvQHqSEv1K3ZWPpBgjr7nBiCXq5939S5iUJSUcEMVi6Z5rMC6kH7i0FxYF/O
yHUTHINorOeyYRkh5cM02+tqo51v7uJMcU8aunJvzkJL4mtcrvbC/SXYlbIPXOEobeFQBL+5OVMb
XLrGqqw/REEfHnaNuos0+XHQIpekGA4MceA5OcIVbFerR+AiTcMcyUAOes1Uy7vEQ14nhfnRPlv1
wKWacGvh3bDixeO+o3exWPUxh1LEvoXkEk2sC2NVBBh0ElbyzpdTn+V6uyVJ+JI1+0NKyoWaIjuX
rMYNDptAMZ58ErEfdcz1M1un/sYv8LIT/ulHOKEXGfvag6S4n/WREY+FkP2h5j0/Llp4OEPYPrg1
cEGnuINZeTdHfhY15Zcg6t7mOdsX4bmUU+1Zb+hM4AOFq8gjE8wkxcj5vsSXCzpZGuBaJ1+ePkdP
JPZ0MvXkn12LyiWcehm2ELialwyupdUHXZfz4xwx6Iz//fHiz9/WZZyidSIRWOg50167Prc+TG0S
GDu3x7qi3mFjun8r+wL9D7os9ce//8yXU/sP8+n/5C8WHFUQ7pqypvbD8+rh6io970QAuX2Co+/6
dvQ7ZEL//sNeiQZdtmodWbNWfYANNbTv0APwLYrlvjPMZas6Xs5ha3DKmFmkUzP8U7TbznPAJasU
XME7uCZZpA3qMrWtRe1A7PMVCVyyKoxqAhn/zma04tMdrN/sEXfNbl8M6wpv+UHQTtCQsdnYQ3Ti
pRAFS7adC9mFqlgdIU0A3iarw4Ylwsd/iuXGvHxtqjgXtZDm7eJ1Pl7cn73D8kKy9JHep/UUuDiV
IhFoMIJZrwvo4MyeTSYyL0+7ZrlLU/ULbDdq2CdnuMCqi4y8PJnWTtyo+L1yALg81TLUaHJp6zmz
0FR7P1KozSW1Qh3XH0to2Y1qp9RR4MJV3uitOToh50xu9MsYjklukdfeN0YvJ+h/LhEDaLnKGG4z
K4cwgSpKBY62+7zv4S9z6j8Pb5uwBvU7WxwBhYEBbvxmmZZ9WT6XrbJYS7qauymLo6U+wt2kQYoy
+rHvxenvL66nBiCBneasL4LhPLSLgIYGrGL2Pd0JxGFIMPOIdXPWFQVPyWZ1QkTY73y6s2CbHMbp
KMTZbJPdlFQDh4JO3NySUH+ZF386puLfR2YapripoZCfIYEbnAh25PsiaMRl5Xm17wRxUSuw0eVs
i2LIZo89oBng1+zzfY6egYtaGb9QvKsw3WmrxmM4kTUJQ76zzOqyVqOOx3zM8zHzgrV5oK2xl2oM
oxsR5ys7sQtbxXFJcEhtc7b2bZMsNH5WMnzeNSVdIurlwOb5qGw2B+RO6a+22NflErhAlAgqykNC
56yZ1yZdx40mG5uafduXC0VBtJJpf8aYMFLbI1lHeQhCtk+kPnChKL+y1OtibLyEriozUwkxfBgH
7Xt3F4qaJ+ZHg63wdKiPn+Q29Gknhn3XcReLiqu4WjwibdYJ/wNEJh+ijeybhy4UhSk+mUphzBuq
zVGZ/K0h3nraNRFdKiowEspWhI2ZRBN9WpDepJ258exX9i4Xi9LhVIHaiKcM1oZLqtu+Pi/jUB3k
rHbm5Fw2KgyCUhajHDPFBDkNyLqeZR3uDNtduStTGLJ0mxgzAa7l3vO2T741zQ2k+LXRcc68zTJc
aSOyZMiIVtUFMn/1U0U6dTcUlN/6Ia/sYS4mFU2NgR20P2ZUjRfjB5/WqNwX7bmyV9Oqg/rF4CNr
/J4lY+/1SUXWGw//842QuUSUhHgzgXcw9kcZor++t/FxXia4toJmfvZHalLaFiTtcrT77lkIzMWk
0JFFoUZtbda3PU0nTuojKbZ9UgHMJaXoHK4+pEL6TMnhfgnFW6bMjXTan+cRczkpGdQtJSPSxtzQ
4M6bO6DvE20PHYSEbkQIr/2Ilz//T1xJBGCDOkLBTpR0+dmQWB3nCasu6U18K4z6832cudJQAnJY
DR1xj407NX2fVEmO08Cag5Krf1fwgV3CldS7AmXmlje9Cd+43ooqW7fmh1GdOnKCi9a+meTkrGMC
DVbRtzbTTHwq2lkmfYGe1n0Pd3aNEhSrR5ZwQJUw/Im+8Suahn7te7QTJjcqQBpvfDnCwPM0CTO2
/qcbWn+fKQpz4amKy9Jv42jOaE3rxyIv4fppm13dNsylp4xqZTjlw5CJJZk3I3/0dU6+7xoYF56K
4MVh9RT3SE81nzSVT30jtn3f04WnGKwCQAasTTbJdUiGIrzrKnojI/jKJuoqT5XjS7NpFzZZkftj
ysqMEiMT21Z+UoXzo4zy7RTW+yqezKWdcsORWoZ4XAZKTqbML8OEi1ruCoKYSzvFJNbQkF6nbGJF
8xUJEXKxPhSx931hZ8myNbaNb/AVBriAP+ZrlZ99u5Q3NoQ/Zy6YizstJJisF/tTNgYra5JmFiyN
4CBTAKzASaYj6u2cTc4SDsJBQG2QDJl9ERps4CyV0Hw16d9H6ZVjwGWfONeerZqtzwhf82dpYCFQ
t8Y/jQISIDd+xsu99v/vu8xloLzGM9MmijmLl9pP1wgNUSs13puZTupQxWVxapB5TsTsU8g74ta6
b+RcQgrG72Ss+OBfwyVvjxs8s4/eso+PYC4h1VtLu2Wz/tUrSpbkWwieeWcnCQRdfz+c5zpAaTHE
w+uyNgnk/ZpQ7DsRXD6K94y3zMejYw7dEzEanYzAu/4+m/4cmjIXjzLrZm0TUZvF24xQgkGoOeuq
aLlRrHtlsroY0ColL6IAWHNtyylPuqEp7wsTsUwvgt2IUl/7FejvQ195tCWLRn584fIXakWpHKFu
8ffh+fdK/aeV4KzlUvfw9C6GPgPyWsYYeFDM60vtoITb6BFdgu0lL6r+bl6VTsei1SdidX5kjdY/
//4Kr/16TmYrqmo9zfhKWaihkirEN55333Y92iWGKroso1kHm3n+Ai+ndyrap9oMYur3b6K6DaaJ
wYgoRldvIfTB7D5aEP0Yvz95DoFMmhgFizD0npD7/BYU+8zo2P9pW5kyR09Vj7VA5C8eoRd5ENU/
+4baCd6NzeHpvG7di7v6t2F5ot64cwm7oFBdz2YaRelfdawR0C1HpuMbt+NX5p5Lfec+W2qzFth6
NLCGqJ3TYDaf9o2Iu2zjYSuDHM8uJgn+cDBogOD7mBLmwo1o+FDMb2SVTcZ8YTrMJCP7gDXm0lNs
Il6bRzG5ltP6HAfeh2iqbsSKr8QoLjolGz4bM3rkWrBuungbIoegbcWDnkh4gKLR9n7X2LsKTCib
mWaLcnKFamaSV/kD1K0/7Hu0cxAOSL0ruFH61zw2P9UgDxOsZW/sxq9MRxeiUt6yhnwW5IoemJ8k
ij6vfX5LReG1Z7/8+X9u117e8sIUGJLCtA+dpuEBnrj8uG9QnMgWyxPzkOLFO92+laKDjWY87JMP
Yi4/1cMTWHV5SK7x3D8WbLpM6z4VaubqrkEeLtaiwqPFIlPBwm8FJ7c6qF4bcOdca/rAtsEQ4LUZ
SsNx893DNWnfRHHRqYq1opCCkSsX1XtTtx9FY25ENK+8tstNyZlCAarHa7PNv7MyPvdDuO/+40JT
Pfy0Itm9jEj5renXqzD8RurotZd2FiXRhtrax3jQpjqKMV20PO2a2S4vxXLldYh8X3aS6iOptmRt
9/WQMReWoisUQ3uJ4ehV8WjqKpGs3nePdUmpYp3KEAZgOhuIbROhl+2wlcMtk5XXRts52Tb0T8xT
pShcGIv3pbdCP21bd14uXTKqLOnMSC/pNZ7yL8rGX0S17DuRXTJqEt28MPuyarr8wcwy5Ybsm9ou
FqWbMh7sjGmST7jPjYWEYlgeHXbNQZeLquOiWgs0HWe9bOUF6v3sMCl26y78ytd0sagayDvxtI8F
H09fbN0fl3baJ5rEXCJJiE2qptoq0IZMJEwH/7Tzsi92c5EkJSnPvUL7QFK9ZLTTeZv1zke/DNV/
zkqjllwK66mMwg8pUMkyfNn3JZ1zMqKNjvMFD0ZTBzbYJtWT2BeXuChSCJ1JuMJP29WGliWK9ws6
JaE+su/FnWvi4tEqD/1YZXZSb3xVf+94tw+iYsw5KMdgqyKZK5NhAQGgIkBpWQJ5sHHf13RpJPhc
2LkiQ53ZqtwuvGD6wO3elI6LIy1FNcThUDWZUu3XnrXf+2jeJ+rPXBip9nJd68VsV1iR8GSlliRU
BvtiNpc/2rrGUhXp7apZewh0/oGx8lZa4ZU9xTX764QmPdBuk3ms+pJvaHsfdLjzGkud1UkGIZqm
meh1GpelTsNeRZDbV3aftzRzGaTcSmxWfl9nuRd+9aC3oYjaGeG7Ck9L7ZHeLyKDSnIOzcd2WE5M
xrfaaUPsT39I5rgST/NABgiZxU22tm3zba4C8q5vJvlc2Jidd20ErtCTgEZoIDZmsm1ev9ZKv6GS
7GK/mKvz1NOO5D7ajLO40fJN0Ebkrgq76cZ0/3eI/zA4LoAUjaFalrk2GZS99SFadHdiTbCeinr1
UxoGNi26huSJL8fxw8bFdp4xh7/N3jx+Rlmg+ExxvucH+Jrn58qW/NvSI8XB/b40Z2hUjikcdPz8
SEnYHwo58NM2hOawa9RdwImVEzQBMe5XFJ8OMOyrkn6p6L7LhMs3rUyuYTBDO1VMW6J0e67GW/2A
/54+fxr0l5n6n5NUbQEMK/ymyaSHLTiVoKEPUGacoosCJtOmI9xhwpSoDupvcP26AHn12tTz8iW1
cREchypAVjAclXegtfBVgpaO4T2rfZLlhZXnsrDkUEHW5Byhk/zz1InoAU3qaCSXcdwfcn/Fh/Ff
ohrDAv/jPOXlKaRh/6anKC9rOSx3UCtssrzrbtUvXtn7XOgqH2SlugHDyfWPfo4zMu0zkGEuTB7B
I2Uy7dAgLAnIU2fHJaFjHO2rbbpIlxytHeMC7w3zmAc+f652gszMxbli+JbgfoDupJwXBzQ/fhFe
uA8eZy7M1VQwk8xDr8q6pX+Oyxy+WvmNHeOVD+mSXFXk0RpNhGXWqrlKRtGrM9x79jXLMxfl0nSJ
TFu3dbZ5HXuzRM0CAZWdrivMpbmAKYVxXsYy4yp6gJkcUJN6Xwzrslw5WZiuIcaVgYv8J/f6D5sf
7JuCLsrVWti/elLKDEP/NvKQ0Yz0ss8SF55pv29FWskmgI+RzArcSZJVozzWFmpfAsJluECi+5Gn
Z+8aKO9rNSLjgz6ZnRu0q29VjNpbi230rmyVn2jRZEG9j2xjLrkl6zKoigZX+bEf1JvFyLtOM/52
16nlsluDt9a8FLYE8js8EKNtooZ2XymVuuzWlC9hEAVtkRlaLoepNbBMKLZd1x3qYlrMFEEB/zJU
O32ZH9EDuaZam125AupSWobBkc5DNjbTtbccG5qLBN1gz3vGnLqc1ja2Yluwiq7IWo13odi2g+7p
vhIzzBd+X0NrI+Z6Kn1xHbege6NRmLkQHe/D12Dm9vvTdblCaRo2Y9c+WGzaqJAlU2m9XZk86gpa
mab3qxkCkdfBj6t08LfD0pX7uD7qSk2tRTT4EV/F1Wsakagg+hq243iDVvjzQURdsamhh54PXIDF
VXqsfMg99tXjY7dzNjq3bzH6dScIZAN4qZ7zhs3HOtxudV+9zIv/D/+oy0uJsu4hPZ3zK5oqg1MU
sPIKgqo7NC2z+z6ri011re9VS0n4dVwm/+B3dH0fL3388e/L6d9L5Z9+A6ccy7atY6Sso2sfDTT6
it6D6HmuY5KUm/SvI2xEUs4gGme7vHobmB72TIO/Pq9lYJ9GGM3+GGEIUZ+CEOqeeV2zU6iG+V1E
c/IYIFg9wfSLfPB1XJ0t3+J0gkL0HVoCYI+9wZv277/EK/PHlSoKS+sHtqvCa8h0+wCxMvZmaDik
XPY9nv++bKHPDXQm5+E1mPPPndc8+whR9z3a2W98D1PmJZa5erW/XjfRLWnB41uR+muz09lvjIgh
VNct4RXqHBptnx3fUsp7/50vrdkVGFBX4WqkIZy1lilEsqJYv4hJrMeoLm+l5V5m4Z9mp5OJbwi8
DQ18pa4SNfF3VVcsdwqbZ5F2UzywlLQ9xIZ4QG/pU7580j/9PGezQPFzss3Whdc5FvEBPa3ruWRe
dYCkiTwZhCnfb3z3lwf+4Qe5gBbxt2pUM+pDtJ58+9wEQvVp2xv/IOpepw1UyJOVhc1zoSFleoBj
JEWLm99M+IJDD7eC+IW7pX0Y3PFKBZ9kuBTvq2qNn4B+DU0SdJZhPWoCcmObUf6DA/1LUPskSF0+
qtErzlDgmt/XEFS5m0xfDgkpDM+QNviwqaA4NmVTnTUaavo6Ecz653g167ljnvlQs8a7b2o+zkkY
MZU0tRw+FRSWnDcG55WxcdgTA4/hWnb5djWTgZKib5ZjJNmNZOkrX9iFyFhve+QuKn5VWNVnCBGo
U6iD5qirvn03yFXdqFD9ex3+0xd2do1yHVRn4hZHA/SJyV2r5w6GH+AlkhkWREcwTuYTpAq672iO
CI8VLX/6tAoSX691IlEIOQ/lKm5gCa9skP9H8wSdXxXghq9Ds/0YoEqT5BpDu+tzuUCP1zXQ/gt6
eg0m/nXRST2MN/b1V76Vy/Mwr6gUrxG8E88siTWyTwmZwyTaApH2JN72TThXCghG6Vz6eUfxqSqW
evl4NtFOXpv+H/03FB2khyP/irUU/WojkZ96qFX/8/fBf1kTf5plzhY/TSvkuSY/uIZ1HH+MyLhc
meL6PlBRcxyKojnNrVivUSDmXQlS6hKBPbErt1UXXBXSr9cAU/UAT8V815WKujaWftmt5Tbq4NrF
QX+VxvhJL/34+e+j9co6cMXB1oYzsoaMXc22GJP0DSKSYhb0w98fjzaXV47cyDlAkPBua4mU8bUh
vCyCtFTQh+3ThjAvoEkMoRPybpstH35I5LFjk6hNLVAaoGr2ICYkBQ3zPtkqnAdtAms7o/jbAsVF
W6f94E+2hC86Fyjbbc2w+lXqRawOPo7/LsFkXFBG/VVMXVwsCcoI0/ageBUW3yFmUCE1tRQwjvCT
dtPKPFA518d+jem5gIq6dxxIg8NisZO8aDT6imPJoHA85l1/Rhn/nlarghWhgaGzbU1I0kCX4QHy
jRCG80scwPGIFrhL54nwvoa24JMvSR4cyCbLOZnyqjxBMPlXIb3tR/4isVNPo0o6Eo+f8mjJH5qi
5l90vEyPXWnIqYygij5vuVa/1mHtm6ReeJ0/9pDP+KyFIN65RJd2/RhNA6ZHMiD605jkUnlJxfzu
MZZVfxg0UQnUWfCN18qKQz+FGndd1t1LX5ZwYu7apOL1c1ttwX2M3wGC0eW4pPXg5wfuVSqt1KSf
on6BPSPtu+jU4nO+JZCYsQ9xnS9NmocmfIRGfP7o5ZG81JP2vWSCFnhabVAEvmzVQttn4NjwaC91
/NlTkHQTUcHpgWn6ISgk+Z4H9Bdfq+baKtl/DGNRNAnakYhMwY9VBxDc4UG3w3Dog3E6KVEMQECk
lyOZHEFQsLdD+7EdagoPkLqEy2lfxnS6zOVGyWPsLYDwSzt380X1+cI+dE3bRUevMfj30xouL3no
wFSpjbi+dJL7d/gADd7SKMD1d+1cQBimnZH9GRMJaz71MS/EDOWxoYrX8ohts1Fj6plamHtf4J8m
TDY23fqCvJW6IEFao6PqlBeNhpfuNAeTdxiHuSnuxqqW5aNZpv4kMd/v6xUOiBNrB1jcRW10MINk
SYhLiTmYWvftU1SJmpzCoYvIycSU8ZMKl7jPD63ekBNIkERv2kcTeZN4E3Z5V340XcfJYyP8beRJ
jsiRpKY0VVfhTbraOyN5SDeTSoNS0pUHZqpPdB3m/oQG2oJ9s6OV21svN/CFkcD228/UrtUMZ7CG
0blLKCoWNqlaa809paRm9wsKU/K73Apf3vtywF/VGJPwCS42xEtWfIzwVMrQ8BMb+lhcZpP3IjUk
B2CWtAQuOqkd1li8yU0UF18isLH9CaQ7dHlEg39w2HTjQZRgXoIxf4IHBOS8AHvz+VR2bSB/QuRr
QC0PlzNbPLYME/EsJmv5tWlaBZe3VkvkG9piQpV7hMGsfVuJqTiq3stR1O2KzkbJEM8z/1Qzxtov
3QrryCcR6BARCxFYnsHkt+yymSBafilaehbdlrPsIOi+eMUd05BiOPilUuXdyMt2/MniXrE3gqhq
/FL18SIujIXS+1DooEUA2QzRIkBkKBakIprb/CP+lZnetl24kSiZmSfMg4zIMJ0hucinY6AHYt7X
UbBMbyIf8xqywNqLjh3la/sJ+lpTiJtmXWIewyYjPrfVFHdvNlaM5SVWSnefySaofrMG7VD4qe07
MhUJTLoYv4sgQWB+9Ll66Sdp0FVyVj60SS71otcia4Fc+hdexojcwXEv9Xa3xNrORVqFYSMPI1mC
l9118j37yWy8GU/t1LXsnmI3WsNjI5tcXSuJlqpPNuAcCkDcxJwmxsx5UCRopQO2U2Ov0HcLfif1
1KP3qDnmcT6Ed2hYDusvJl+H6FrCZvIk+zKsz/WMvw8R8q3Jj1ADFd1TTmFRVSfKr2hzQRizzvoQ
GkvqCxoO5WJOWywgqb7W+DAPHg9QDYTD7KT5GQcR+gb8WMrxbm6m2fyM4PLJL7RBa2QiIVxRJEPP
+/7QDlXt/9h6601n7UO8TiV9H9k14WXoHYrBl55OiW666VtDo4W8NbWpDKzL0ShdQGfKJ12BNBVH
GmmoY0W2ZPMbHFBxqGX+Dzp5Z+9d1Pn+dDVQ5lnOga4jce9XvhXfVUN9/8MISSNzUpyN+Wfm9zN9
o6OgG98FCpP0l6Weje5KlG87krQe9YN/AkLH/sK2wCPZYOxikhDEf/czstauZcIsDDY/RVQO/qmR
wKbfVCPhy/3cMVyOktoWovo2jVMePwi/HsovCxaCLZMgmof8g1hl7p1UPlN+otG6FPcSDQRe2rHV
D8uDpgGD9J43e+eqn7owm1HFlt+QO6J1h+4l66vhkEsaI89CcJiQ73DCI/KAH6Sr6vCyOIY1zQOU
guaEGtqT6Ei5H1b3ksL2W6YbFDnsj013Q/VNmVCN38ZNehGuZ6taP4hGVOV71oAS+TnVkq3NoRce
n8ITlwz5pOM4tr64h4Kc7p+o8shQXjT08MScopd07C5T2S2suLRxLtefGrg6jgcJB7n8iMbPWMtE
1LwNl4RvWoYcwsjoOg6Skbaevaeik3li4jyIcNrm+QAhXN6PfegfwQVwMRxKZsImOEeTHacvg4SQ
Tnie4YgAOc41ACn3VU1hN64pnyyK5XrN0QiWiNUUlifc+J6waAOSyzmvRTNU5xx9AYV/kDwWnrki
PT+xJ2ohHjinbIl5901pM7Vtwiq/lNemfBGVSgPp13pLajFHFXqXbLvxg7Cjico0Rk2SnJXx4KUE
tTqmwjuITK7VJfKMb3+FpOXReabSa88lUk/iEG68n9Mh0goB0yKHMpQnv4nyokZRxnJz5Mpu67nm
c0W/eHlphuMyieCX2iLj/4y0ZdWlXWDYMtKApvUozVvqLSFJeOWr4AwX5UJkcUHJAiO3UCzrJdx8
dhVQvV5xXs+6OuW9Z8kHw6piO/LYy0N1LuhSeffr4Fn/u9CUXKDZFqizgE+tOkKBewhtGlu49L2R
JfHpm2ZZoRWUIktHQRN1c/620IVB17i2tkMDBFvvvKk3x2KeIFfbTlA4tNAQOMcIo/qvKOMCXMOv
zAZx11fx3MVJaZY4OgomQD4lG2wRzN2MyBK7hlRySmIoYD4JMFimSxBVzYE5r9VI6Tt/40vhnVhE
uuWqeSPVk+cPkLALYDCGcA1L14dGR8RMXP5TeKzrL0JGV18EzV1JITCFHTZuvsxtDHWybtgqeVDR
SsVd6A+9wP8bjDckHrJw8p9qzdF/sdnSK6+IrDn7PPY4uR4B+Wn6Lm83Ut3ZUWACcvAJKGyMKhz1
GV7kHd5EVME2XfD9lupp4yH8Tgctf6DohMNQ5dulgL3irygaymlIZmts+5ZBl3u6j9pyVY8MbUnh
47ogufu8MmC4F3CKWpaJrcsQ8tQ1W9cTLBmG5mfs+154qouRiC/BFE3zczgB9H7OC93n3xXeFfFO
FUVb+TUfI1imAxjeSv646Vg1aJ2s65HgNyPcJCWpJZorhmDF+u0Hu/gpMrZyTRoSRMWdQH77pJYG
xBP0m1p5ppWNBuwVS6Uecz4VHiLKmsDlEliDjDWQkaMVAkbEISfweEyJ1L33PDWdbOcjChN52F7q
WtXnOBI4qscoF3GZ9rHxGIKzLYx+5JBgY13KbTuTB27nUN7RZQubhELn+rzpQD1HShcwWa4i3ONO
jWoCKZKZTES/CURv2jKplNDdA82ruvGTicP8F+ez19MBH84r1PYGiqXl1KSqXdcEf+4BrqrDcnoa
cEBg+wNIm/dLUgzSHNjaL+2PMF+9J74FuL1ryOxlBmH6uGFHo/2GfF3gFe8xa6F/GkHWcr4bBILo
BK1kK3nwx06gGJvHYVzcc5gBBggZbCOmIx5cXyoIGSzvy6iN5+VNF/tt93Zu8jU61FNdkycECpKg
lbJax+LkacKjd1OMaOVkej6Jpz5uy/k8TFF+H4gRbcNxWJwRchUVWk9IFeszEGzmP24IA/WxpZhX
zbFHj/HQ3dnwfxxd13LcuhL8IlaBJMDwyrBB0ipZRw4vLNmWAUYEggTAr7+t++ZTPra1XGIw093T
LZnS6Ki/8D0R79Gt3wa9/1vdYPPfDlYL7y5Lik8MpyhmpzLMMBrek85vjYLV6N+AiKa6B5V4siu8
ZrraFB2nS43ik+6hHRwWePSZbkAy9JUj0Fm3GPDLsWjols7uTSjBnW3AyFrNm4geRYokgM0k2zMr
V5c8I8w2+tlrV0AuwzEZFHUaln4s3jEZw09kGxUyBJFAhWzavB4ik0VwjQK0Slkj6GJh3mVLexM+
JR9rmmmhaj9EQ9I1ya6iOK/mAZsAP3RMI9dEqV+2EZHjrttv2rsBgS22Qye7ge4iU9KunnfqV9Gr
wrUjTgR7LfAhtrtS545NNSgf2wxaha2iayGnao6yr+i6Ba64CcZdNe0fEhsa8TkUX4k8de4jE72j
yM6ZwewajaE9BGJRXFWaxFNWaQVjxXM2CiZuwZs0vTikkG4ILoeliqgsn0G3rAeYCfYN6T6jeZhh
i5mUcAHccJN2JK1yM0pcj8AI7rLpK7WUwpmxLdzGmiXladKYkfifvSuic54k9GnZQhQ1kcd/A3tP
PzW2qtXJDnq44V3J7mkxliChbIhqu6v0Oqdhfxt8Jr9tORt9BT+zEuMagExbxWCLQkVgFyTLt4xS
DxpiUZ/psKYO0DokJ9r4o/K8zF6KHSMWWhLY0MUYC889Ki2kaAfFCp8bn9fUoML77kjvejmbe5yu
Na4lonQAdJfHdYS1Rp3Zw6L7dvuFEYsGxRsEfYdirqGiNudB7byJ2bFe1pR155x37m7oUaCKeJe1
miW7xTEAm1ioAQ0bhHEF7Qzc7w/S5quJK3jyjXWRpK5G5qE87ztVP9d9RdGCs1gzdHncwosqQ4uw
5FVauO/GliPGMorGyWLkPqaVtGJAzdiS/KhHm7mqkIgyDSkAD4SRv6dit3jlIHxHoejaCPhJgmcQ
dSc7EoOJSdpriPwfhHNm6Bo5BrY5x8/Ty9HXsV87PH+exGs9j1bfI90+wRRAt39aZ/F/akL5oH20
/5zk6mpNTfaM+LbhvyEduivCFru7odAL6oleqzTSWT0PMW9Dn8K9Jc5m3kI1jrZJlDq6YNN4a4Ie
0NIhEMP+2sJQVKqDfHqATuQNW2Ngm7KUnwqEFl9GhSYQwjt/0JpFcwfTPozNAdqjMzRe2X2C/AhV
MZSGM5d7hnzdNLWi9R0tZthXMf+baoMGGMMtfdaj7DH+5159QjxJLiuNwivF4udZ8nwfsfJw4KHx
njV80KSdUq3+LLsr7rcsW79xrxK8+UkPMiUDkizwMpw04/DdHhS9sIHPLcyy8aKbeblMvQlHHUrr
TnOkR1ER3YlPPs3901Cm/Id0Y1YlezTPbSpi+T4tnQ+ncR7W7K4ncjz1s822JqbT8o1xrl4UndhH
F6v+H/LcIkRLZWjMyqL475BRlN6whiuedrN0V5eIMqo8nCcaLKajBwjjJs89SKAPizqoL9kBmKsZ
BO/OA+uQeEjVRER99F24dGXMRStJFLkqJ+MQN0pKBnBr3YMBdDRsSzPi+mq7owvxz3X2uJerfgrk
Pqb5Yd8TZmG5X7I96tsJc8zaYlqntFqPUjymR85vaZyNG8Jb8wkg0hz+EBLmnxn0BrcsgtkbvjuM
iBgrd+AJuCej1uaF+QYXNXh8mg1RJ/+6fhhVTdBDPfIh8RkkpRZR4vl4rM88Rotpj2G7C1uCxK8l
LjR/BBumxscD7S9vR0v5E3w5l7I5ODJ88dOjv6gLXPUfWebzK3R+8pRkkfnXWWIOYJ6uu4O2V+TV
gl6V1Xg7Bl5PBOlldQLR+VOaOxwjt38FmeUxgwnAZCLHTolnualMXpYwhl1zNWOPc0j1dcpx+7Xz
nOovU3LVo4Oc2YtI9JrdImOLvyTvF1FniLbCjIcQ459E0RxvMRgA0kIQgzYlx7cq26kI9hd6vPU7
Yt+6T6lNyqq4iHhSZ46iNRbbskMN7jFl1mEv9w2HZSU/eum2RxSF+MNo4T4NaLlnV2B5sCJkxDsZ
ucPenCuzOye4+JNNlv1Gy5Z/X8icYybjyx7dB7if/xMd+rcqUTQMDUef9Lgfqzhq6tPyPuZrgmJu
1+R1tOjeKoL3X1THPvH7BB2IqPWwJOup8+uxnPhKd3nNYjnf6fgLAsnxj5UV/orFou+cAWpMWkx1
ik2I/DtSuunUcLZBaJxgyYDVm0MG4aNlZIRXaK6wkPa8+hyVraCof8/HsXXRD4+u7o4Zb9sR5nZZ
cxAPxBXeR2PZQuBhv8EmES76hPqCIYqm4+XLAa71AsQDsxmKIukADBWTfNCWEF3nS4igzNWoF0Lq
LPkuuCqfjsTLNxnDVaw5ctuZmiLxxzRWd+ux4Trwq/42ZfT4Yy2M2DwpVtpGYV5eU8SQ/4rknJ+l
KWx/v+kU7R/TdFwvwfX9e3b06d4QzLMvDmaan8MxTuMFErtjq40HtHfKZqxtYiFimn9OkEM/Yflq
eVQ5tnbajklhWmAW2V4vmEH4HQcqv13wJ8q7BBKj5ZzmcTY0NDMS3xPpNa99QYxqswwa41qQXGDm
gObDNtbQ9KV0AV8o/m6hq1wsxxOZoV2uJC4LhHmkHleWhFnmcu/44D56tq6m0mECn5FpWpwJNRYA
SghowunqoELe+9HlAGe5aAQSmY+2Tz2Xd/0x4aSOkGokVzw3nrUstcO1L8HwucXG5Jrg0X1EmwP0
PqExuZUpNhNOHVFruObjKOl1KWn+w2xyH5/zrEcE+zYeCw4EbrZMXwEeiLE1OQCyyxH5PavpNhf3
nfABmyXIKQGsne17/ITeK1hMCbsVdbF70mOEG3bXdDr9un+TTpblhVs+fqc9EeqltLGIXvIQJ6FG
gy79OVoVPNrHkMfP274MH6M9MEizPgDOhKXLCG4lpvGfSeToQGDzs/I2tgoibGJMut0oocxipt2J
b3rd509qiPbfxm49HLpGWbaY8ACsYLVHTQiCEtMH24e0yY9tSPCqh100S4bOwGAwk6eidOJssG6Z
V2PPoj/Hnuc3IBJFdg6pDtev4MrhT6oMed0NnzELmW5+UGSb9XMuUnIFBPksJpc+xQijvIMzHJ6s
DBK7lSbpcoCNyyzS87J6SFaXfuM/VTmFoSJxul/nzA60TnrPz0cCB/sfFoEELdGrQYMv3YOiA8WU
7vyiG+YZJ+coj9V3rdakbND1GgntutzUWYd9xJW8YTCr1JgUrQRQWVazjBEQslOhbklcDLZa0VnO
FU1n+yoWGD6gurj5LOPp+CvSDazwJGDw+qiS3di2LLHue8c0Sj9Q3gLdBeuX9cszKEKzRhINw5HK
sp6KxmeH3Fuky5fDZcxIkdVAR9P5BDum2TULyfqydhyL/NnqMnAeIQuyynogNlVMHCpqSpfykRWR
ryNa9H98Oo47Zoye7KeBGJkjFdKj5yGBn7JkKYcqKpGFgskBJnwVF3K212NRQTeLDKKopgkZhs2s
IWGDhbsar/mWZk/ArVkzTCl/LDqK9yTp8/fMJsCrCoy5FawvuvmdRxa+yKMvJ7R6Q/n/WC46jA0D
3fj1USACqVy5cV25OLXndFkOUs1rOrWesflntwl7StyGoV+sM3iWvTSvm5HhFyMbw2b9DAKhdgYt
d7v1PSpBUrCCPAu4y79NxzHCg6tT42s0Io7pUReIk8Gw7mD0IUFNhJZ1kQc6ComyOkvELKc1Dl6+
VKuCe3wFKi28Sq7D1gDTxz2QbMD/KquIslfCp/yDl2Jc/h2pckOF8RJoAVESD2lBTu59Z9IhqZeF
LtDjdiI6nnXGu/FsZLRrdMi2fIBW3z53G8zT2mzpi6LpIVqzjc/L8ahNp/mrx2bHXgd4LLyBWTOf
Ks4DQlOGeLiwKR7OuOdxM3E9383AxbDkhKnxi1nYxVPv8E7BrC5M7F5oJ9a70OeZAqEGnOGy8XL2
7TSE6UMD7G657Pofjmb7T1jChr8Bg80dAHi8dWnwb3Bvwq7ghGWd4jR2mj5tGG2uOFq9a0JK9VQv
BgtLmG6mPIV1URqtb7GkNjtns5zU9UsiH2qQA+5xodAF3IPAWspfwR8x2DiD7hsFw8yfSpnwxxwi
4SdH9vht4GDHeK/jK5QL2f3m4g4Bo4qtZ390PTp0kDGfNjN4C3jhY8hnUpWDGM405t4OSa0sA/C3
Y1fkrXDuKekYbWZGx/2CBkFWQxIEegpt/5bSr/sNaatL0i4ZP+5HJLRdC52aB+tmdhakQPgwYDn4
oBUBaUoNIn39VeKLBkAKH93rnK+44NDN9Ws1e2oAOwAuRYgjFiXOkNcnf4UGqVLtEcgZ2w/7vx37
Pz1K/T5Wkvfde5i0z/F6rblseGR2FB6n7Y1Fvv830xJNMIPjO0OWAgXLkvPe3ZRdtLxIW4zffCRA
cmJp7D+Pqw2X8Xr0ADA9BRGsi+Wum8v4NUQpHBJFRNpdJbKNCbiyATUGhS5FZ5gWIm/ThPC7Q23L
yaX452NixWntJTC/csQlM4PkqZa8ECfAwopXLt973WxA1l7HscQkBptNUO+GdDfVS7S8++jtxz6M
uukMY7hVommuVJEcp66Hwx84K97Vci+Ti8uX/T332zbV1qCGYOMkv7k5V5c0dAsFt9NnT5jAwHeD
NKuXiRmAAB1Pf65Tv5/szPkLlANFY7PcNV4x932L1tAkoJxfdR5NTzPiUmrAnPIi8i56x2mHXJTA
Q78CGhaft86Q1q0AEHAX8vOUbiNOUN9hLCkQiFbPc49zOR8LWriAfY/MiY841li/ZIXE6NZvj2aG
3rPo0PfWMaitS7ICAyCG97ctXZIKkKjHyGlhlugNNRUSruC5XNK0CbN+3aEKaZIUq1TM5+wyy85f
aAwydllCeMCwEU4eJ+J5Z1F/gSSJXadJFicbzccZriPTg51Y2S56+LNgla3GH8VSljJdX21yRNRq
kH1oZOnL53Fg5N31MmlATJIngLrTo+rn+A9e9rQ5qJB1mu5d13hJwHLwhFcyFaTqlqNru3EfPlIO
zDCdCb+sfSyanB8rqngUfUBu1gHQ7D/ikM1nxKYWp72AHgvvBf2bY/VwE+2RAh5sBoRkv4i8tycg
0qBFO++b1OTbObchj6q+23/Dag/QzLAdVy3pXzTcn5q77BVrughIhq3Aox/AWTng9G+Ek/wM2jdp
+siX16I00ePq9EempGpHLcCu8K5EwieoPYwgA27LIadvQBbWM0Cr8Y4wLK1BdKhxkYfhM6FWXoBD
Zi+TsW9rPvXvE8kQy7ahB8CG0trBnm0c7+GcWrzGU583hwEecYqycq5GYcqkkjLMVbA5abol/oO9
shXPc2fNUZoZ+hURsrxdsLVraihZlqp0bHe1gHpC4LLH6kKjR8iatLf82Uf9z2SAi9iHcEvq4RSa
kyWjLUe2Y72JQ8zp2dkNF+GYReBjnnUYCH+YtzVJo1PIsFoFVMpafjAcgJnt3/ej9MsFbVvw3wCl
DhJkVTC0/E+sO/3DxiDFExE+162Mi2D+9SE97Fh5NzLViFXo5HaUsFP+KHpN5B0eN9bVWQIlAWhu
o8RTAqv49OEw89hQvs/J95DGh75LxngG3ZhaJ/RriZUyg2tvj3FLkknH7r9yM0J/FpHLdKgW1ccG
cl78BroNGF66Cu7Tm6g3OnBguiEuf212Qg9N84I/gv4c49bsS/f/bcShTXJr34Tb+rlya2Gittv1
EGqAujlaS2ohHceNiJBZaEiVTMRH0CMF59VFNJsee97pdwyUCj3ShHIz1/10hHcCb3DzUvaFEycY
W8WkLietbgBVEsgZxm5U/3ao95Y3NbCwvMYw/Dd12ePi90j/cGaoehzW4UGuSs91GcNhE3MnaCxa
4VpelqfF2gNPmh9Aa6sxALCuJxcbUA0phWTmrixTGh6w79nxHzaSoXhCt0X69+DYoapjo8q994vG
y5QkoJ7iNg0u+QnitYifR4As/J+A/d+/LYcSGxZzEKr3zc5IgWlWAmG4SrPFaQ2k6Yie0fpY3q6F
iN5Kh7cE/rd0FJpAmNDnY4fYbMYQnh1t/YJEN9sDN7Zsh7NzXYhi89+sADnT9CtUT1GVSwh9oaWV
1s+gfUlHtn+xU1DwteDzJGUPfhKIC1qzDtIH3PvWtMgujrYfI4sW91kCUioSGOcZj6TuZIOXq681
rnVgyrieepB/q1f8ezpEYMThD5IW0XVWYi3mZlCQm91NCSRHI8h4hA3cysDm+AK9jwnX1UTrLJt8
nYvpcfXGl+dcDIXSV8RHcbRFCN09ftF9m3ntSIptWb5sYJqaeYYL7n8C0Fb64hGJoHTj13zLOphl
IH4dvqnxwR4R5FFuIK0TKDQIxRPaK9ZBMKCqKOL+YY3TPJ3vMZNi2q2WBGZpf1lgjK2ndM/6A/If
IQFZ3GOxl0tz8v0ODGwjPJtuGnzY9AcE1nJ8X1Gw2L8htgTEZNZPricXgjVQOqNXyKGVA7c14rM3
Npn7Im6POFsWzE7CRhYOpkccAW04z/gy+XRFPcEAh5g7mRw/CN9z1aSrLfrxFWRBcPKxIEk+kwbu
I/r4ncU88x9TvokRDHfIpt8eiMCmT32acnFSRe+1qteEHfrGDxDY8JvOsFXsAQ/M5+Nrd/5VHcga
BAG/W12DD+WYjGAnSbAUOmA/oYJzYvIPeP+Ytzh9U7E3hQ3mBlX6tNxihtFMnnCX5gWSfzeG+SSk
qBN40vOkfuMwD/RGbNLrSrvU0VM8WIHTPyKitd7jtYD/iC3/cUH6jx39j7fguQQr1hrJmeXMz4ry
Y3rtshXX9UEQY4Vikg1XkFsz+zYW/dY9OTLt9hYpqFPvYFSB9LRuNXMDzTprkTTP0JvsuvgrymEs
K58OGkeUo61Ay6ht9D6jZssWn3/a2h7S6An780Xaxhk5tseOAtD5YPzI1C8ovpK/OvVHAWgBBCpg
bVfQBwaSGjMHqI303GUGgqtYltNrofoSCWI+I1nW7BNJDOwE6PRDQGSzPZUYL0INYjTXNyERPXwK
Kc5vq0qQwFW6+UMltRaQFL87aV3aljHxa4X54XgKUrpDVjsWPI56GIC/PkdQvbATKGYEswxpYAEN
idf3OtGbr7tu6sQFnnECrKQIyMvB4cE2p0z8q+aRo9+Jy4j/IIi3jpuwYSAHOLqHd5/Eu0FzDNvG
n3tcyrN1UKylPMuvZWoB+zFoS+tknBDwUyQERwlAxoCD3udAsEukaNQl7rGjkRIqgIodIoeFPl6A
5K0bGVAiNUUTHOiH6Xmlhc6eVnS7aFqE3TzYwmG+G8c+P64ZdtyvkK9nf1jpiWgh2CA/kizfv3F8
s7AedDrAs3XOoAbNiXk10AjkfzNg87+7Dqfl4sfFLQ18EIAM5gSt4DUH+07vIErYX2hPA0D+eSkQ
tsTI/ujGaBjvh1FIdBvpvH1QVab+kfhS/QKX5//OXT6Pdak6QSu5UQpWj2NPJIJ6tXZltxf1sA9i
xsWBJBXAjPjlhk4YVBO+LF71RzTd1FRk7cLn/cyK3A/wmneAIcjXQZZJCTYkKPNLOHtg5wp0Ou6K
XfEcUGgyvifrLj8nEIV/4YAsj28HZfpXiLB28DIgCqm7N2aM4DEcor08dWDITQvh5KGacllnNCYu
FcsjC7BDq5ceIMoJO19D9JpB34Flr2M0v0HJfemMv+D6tfJebkD0vVCg7EZOTAcmhg9p7foNCjgW
0lIiwqtIR1yojHRPAHCx61VB7zqu/5AtxeNWQMqCZouUWzk2CwtzfI6UiZIfRHZSv+NU5e5r/wEA
l9MIEH0qAWObCl/cnH+upRp/97HUMd6hYxMn+HCq7B4aMlzV/Yq9r6wcdV4fUZxcIFAaVuxWAliw
q1Qve5ZogJsGUoX+mSeS8lcAVdkrINiR/81WzBRkG/YfEt6NL1gx9UsdZ6gPWJnaVtT+aJuiV47a
9UI7z/M6z3dWtJkXI2SnuY5of+8mlU7fR6oWlEsuInZxGMDyS1kAMjrlGeCRExRe/dZw4iBRmUOB
3R3GNTQ++TSQ8E3jd72pkDdDUZdyuhRhbZE+ALuNlHOdvM0e4K4/T8l8pM2Ixb1nbpEi0FKokvBe
HbOba4GQWsCzLikhXKlgDJ/LJxFG0f2a2DSwBwBCe1fUmeoKWgFEOnSb6ixnt4KjNX5CNpW5zrJP
KUhoo1GXtqFc72wR3JtaD42wYZasoir1DNZBguI8z2Hj13xGpb/sYVsdwhgh4APBgTp0r8KK9HPI
R8n4TeJWgqh9oQEfjysAlT/YsUnaulJR/Bi7203jjh6fIuvhgJpt3fKt9C5/I2VWfk803uQacW4k
+he8Evg1W7rPxKbmV0H2XJ48GKy9Ep3yvJ0OQMd1hLYs+5Og9kWi2kq4jLwWLmNHu89i1e8Um/3R
aYK3Sfd3QZuRfz8U218MT6b7CK3O66oKDQ3KaPB9TR0L4Bi2La9IRIcVwHEeVrz127Ro8Uz1MpGn
PYYO9WHqbPSgZihacHMu4VEhZD6BOnsYx0dtBTgVKD+xcDWLaWpZHgn4AEz2YGDLY56+LdDNXWVs
M/68zEbUDlNCpTBM75VjWXkxC/Sd+xLpH4gPWstq4ol4UjGsd54ZqqJojsHKn5hMOAQAmqLrkgBx
lts4TwaZY0g0mqBbGgdRk4J6FLElKWELk/oENaoQx88sxLKGbHndvuTyyfO0roS/zPtg5LcCgZ7D
1YhJf/X+OCrVEVLAS2FP2avPbA/tdQKB31mg+59tlXfhgPYFWOU3TCSlbLVJ9keaLOzGVaevJfoF
CC3KKElfoWjxtMGwta7vx5RAXpm7bJ7eetWRpe25h2InBgcDRNB1K38kSEd4GmOyMDAM4zqeuOvm
4rKonfUPEPENAIh3bbt/oBQG+1OXk5JvHTKiWYVGyuIbOOb11gGQpSdo4G0B6HHf8JurlfpsIJQX
uIjAMV1KaXd3naDsfR22ZExOKlHd1IAaDvw5PjpQ3SKCGPNxBhkGg5k5xmxepTIh7vWINrz2auTW
YksCNx+7geDGh1j6BELFAacKm/JszaqlO6y+pbDMny90PMQBgsVCywmM/DivMppPEzQ+V+1QKqoB
+xZ7jUbVPq7IvL4zBSx5Fin5S5mv8s7uCdJ1yyiDGigKUE8ZcC2sZUg3vXHwX7XcIiRpatOl6Q90
FCGr84jK9EoPdvwbFE7Rmzum/jb5RP9asXLCq0Ei4azGuO7Czdoyg74CV4etQcRC+acCiYf7DeyQ
a2cdrVcHl0P8mFrmz6z7ssKNtnR7DJPqf5syU+fcW4L9JJt6coGEn5lT6Y4c7oIHmuR6+UJ57oBl
dsBxOnGcKQJN98+iZCyv6e7ipd56u1whQzCvWkZUoN8MNJQNk7i6asjAnHjetwMqBJxEi1EtJ/8g
nZjr2cpkbPGPawq6QWfpfaojVV7XWZupwToY8u26ETP4H7zV2y9+BNtC54V1BJp10rQqnjHb02lO
9lPCV4WGMPJPTO/FaeDDGOp922AJZmMUq0ZqYs/6WOVfdFhju7PRPTAazydsTG6NR3v3sHHgmhI7
B79cKQe8kGqEEdKhZENXOz/HQ6fm89SH8QnUyHwRsZ+fdNSnLWpZAs7Rh/1k0AtVQ3mUF6aG8Iyn
bLcWLeGkoCbJiK0x4UJdmip+2jj4gheFy8bgC0TU8zfikRFES7U1kFTAzNXzDWJVakoouuWYG8CC
h8N9sa4UnIg0N8oO/pMp6pP/BhPbmJ4dtoiSH8YMPUIHBjc9JCth3xKRFd87KN94jR2jbq+KCCRx
juXVtTLzkHx6qKOOipS7uwkm3WVKR4hg5gME7WK+YAO4p9/DQL3gePYm/ZPKMZMnkKvYHQC9Pc31
vsCa/soP6CfmOOHqQjpWpmgJEjhWEU4f8I2hDfCmg7BqjDV8jQl97JB8jOOlaGRPDNs5T14Ee8Nf
8gOyLRibwIjg+IbdQyy1joUZ47oTG7kcDGqjlk9jJGsDvdwBVybcFcWx8it3ka8Uxq8L5OPrNzma
tAOmlO3hNS8WAA0HnPlkNZo8Co8QzEIXjqYv+i/bU9Dhzuxfd/0hz3HCCnsG0RV8u+BKJJ+EbF8p
DVA6jTWACWgMXZpOR2Mx54Yn4MIQq6GwaKba6IhnB7fpGHfFgcUeefZkoVGjwY6KV5BLyE3aohKD
RQVyT6OxHEgZlXfdIDoDsc+E6aiE4ojd53YDQxpwQV9QBiHMsovqMGA6uT9jnqcfpVozrBzRXXgE
R1P+nkHcdkfySD8zuHnRlh5Gxo9oN7euiSUk8t9JP0aABUlUtLnz6Jbx0hYXjXcCfRsabFEzjI+g
xWLkhTVY6tpCNeeZNM/H4kQHMM/HGsj3yjsoOqCt/YZOZd/wZ3uOlYxJLm+wKc2jO6cw8bVrGev/
KJW+QUHhb8iPQGsLY70e7Xd/lBki2kBJiQo6bRQCwImo4gQkwCPc8dB0gZXfW3zH8QfBYNKKjTJ2
wlUJrQKHbAic14hOujJuhPLEBShsbzsa1qzGberXB5jR6+EUQwQSnuNNrzFIE8TfnL7qMHJvQEuS
omITVAw1dkli0fJjyLJn57EbXqlM+eypnFl+PEHIJ9wVuoiv5AKCU3UbcFTnuz1nK70ErnrMfsQ7
ei5lF4vPBCsH8AuMekAdAoSrq8jYFT9LWdDsGSm7K8WhjkSCTSM58SYTBJF1m+/GrLYoCkttlMWa
SaWhfdMvweLuRennE0RYNdwayVKvuEBARmydhZqzDinEtg/lpg2DiBZgdvQf/t+dXj3WjhGMmxYP
s5Gyu8UmnbrWLZ6/p9siPrAeBribCubyxpjAAN+WlBbbO9hYutzPLgfpA5gSsk3IWTV02aleT4pg
gq52rEwlwFWhAWhGqOMBFq3rfwmWdtRpXvOenJci3z//x9mZNTmOXFn6r7TVO9TYHEtbSw8ECS5B
Mvb1BRYZGYl9c6yOXz8fqzUzqhhJNRZmMllGBRNkEov7vec758ZJ44eJs3TNrreoF1YMRlWhC/UZ
o84Mw7mt+6EMl1F58q5ahlwDekljBkVESSOTzehX+YeGiN+dqyT2uo1t+2rruNqkVlNdJNoqu7gM
2C+XcaiiNMU8glk5cGbH+wlnZt+1UZMek9pFAfUSk8rWm1Jgk2XpVSjZSswBLhm9eUC35avXYlen
C0/cc7aKi9GKdkPdlNHZ0hb94vbsKwugXIcWO9kEFFav9dSl11VVuYohwY54EA3jR6nRdS87mgLX
5GnqECc+49zF57VUiXsvLxgXAh0a8sGmo12GZiYW5ChtXk5cSAY76Xxadl0noptiAa28LynYb2wW
XRgCfHXrSHTzcjSzNHdDD5n7jc0WmXpmxVM0XcE5L896L3yJF1BCXnvKGmn1D6m9ys1FcOHU7Wvn
t9Vaovx8OrGu2KqQZ7fTxil5TqaueuBuRrgUkbkbUHk/2lQs9/MsnKNZdcsPlWZFSCZSdnR112Gi
BkwD6gOAYSqzD4IumiooTKEwXYv5qAHmdcEg2xnVL5YvJYYGStNmcM8lzlBWCNZOQ6tKnIk5LXLX
7JtXP3U05LRieQJinK8X1Md9obl4B8vITzcZUfZX2lynZ6MYqYyXSKP75bZE41CKmS6EeTyErWGO
W9CR/g2uTLuekhSFHRLzCmNp628wtFU/QaP0AMcM3fpu0h68ZJJ3tWrmd1K556OBWeVmdudDzoW0
Za/U3utjy9qlu3LYAp/HB2+Ucl9rJnS1lrPHJP5L3xhi/KAvgRunS7IjVBguMHM2GN7ii1fA4YYU
n9m/LIwlUA7TX+v9Egt9Z06VOrk8hQFOyvq5joFqNc7IRzKm9a+qcDCzzL32MEMN3ZFnMB3zcR72
NhDI0bIy+TNXlran2TftORSVDdvq5OQ5uX+MxwvR10VGAUloYPOU7IuLsZFrnmQejUejihHDdLVB
M0WFBMgWtMdmmBs/Q5vERY8LJh6c5o5MpnkEAfO0dkXpWd6aJoCjmLRqY/bp9FKOJS1XmluJv1aj
THZdMveUxWTWBzKj6BstO103bmmypOpApwym7ci8EXS4g7hgTjstLznAALptfOq0FhRBRnUR6Lnx
3uWutmdARXSIvNl9nTXboinniRMaSP9DZdoAtKFnT5PhoroMk3lEYJn22rgMVxhhqnXkS28TE9B4
aAYtXWsZY8+RRQli9fR51bPzvbgPja1F8UoW6RxikHp34Wt3/eKPO4pZ691rm/6qW0R9S9OQ7qvV
sdcmuS7QGncskFt0m0deqm1hY3OsCbofzpgwCfSMlo/FwGmWYQZ/dvpK/ohx0NwijWN4nhAqG60Y
twxp61khuYygj+WwpoFldoGq3OWJ6xdopa29xwh9K1+box7/UnmlbRACqFnRrM8G9xzi7RDpPbtS
vTp1KhdGICzbuI810c5I83p5UHHeUEhns3miCtMPDYIniw1xzEDMqDYMXWDuPH128ZQo2Qd5O8Tp
ihFjWKS9iR2EuXTr3ByAgOiqqPteGxovtHNVPHuOTReWFtyGeghWzh277AYmjK4OjQJtrxq/3NUW
GiBj+jAO8YyuVuz88zWeu+HDqZz0BX9Gh+jhTgSN2fmpiZPyzu+UU9+WNi6CJGnKl65iTu3KV6S1
rJLe9ihw8EXjqCsgisw+Pze5BcIFWLYtRJYdhjKi7c3k+xkNcFaHtLH1KxzacquhvZQb9r75w8ym
EP4PlxtmDK1AYWQQmTAb67ms87fKc1p8x/3AQjg4GVMBCElBmHQsMzAm4OpdpiSQbjKYKNC4ttfs
Ksa1Q08BfGgot3amxLsJlHfu8JKsTa9ipeW0OqwiEyVQgjYRsCvOA66y+UkHMhtWSGP47xymAu2F
PgOTtx0VeqJVaThBQ+BrR29wD/ghrdt6cuRtvCxq1xplPqIuJwNUU2v8YgRvecCirsPzlxrcoW9T
gAFltf5nS2c1XqmL9S8wLMbRmvaQn0jA6d0rxN1MYM2nNNyBqCvoJtiibMVmp4pWE6a0HVtB79Qm
MtrQDAYnkY0VlAwJ+IGvDSEZEqzf6F3bP0Z4MI1nogz829lQgBpxmw5FtnKsCQ8gZpQhdMve2JcS
VAfL5xCqMcbzlbRlNASj3ruHtohJ5av9upoPBtkEbM16o9r23WyQjqs3y41w2LTnfjOOa9cplufI
SaKgTMhl3ebE8bzFtdN9sqkQO0VJFS6i0DfYZ+oHc/GMh8Uajc+mxr0iBi9iXVqQ/CariN8SOZoJ
eI9pH5Oy6jekwYIZ088R+Yr8Q940noiD9VPNOEBcTPQhe+2t9zHj0WB288d2Ku192afaOy0Gu9op
HNBXmMsIic3LdD/prTyJWKuAPP26PebayLXBDKFzovi3+YK9LXcULSlSahM8TN3kr+h+zb9sJ+02
OA4En0kXDxPJ++kKyRtdDnr3ngyw6KQDr5xjq6m2tNsa/EitCnvaB/ZKi8cm2RC/V9+PdUuxlhW0
YpLMqs8qreofVapVN5rvaDvhtstDC/2F/5Nm1BL0/tBkeF0yOpWO44fmkBe3yzJZIUO2Bc2H2v90
8CcRYLDoFxibQcE9KUaMRu39G0t66TGP1PR0QWLOJsr+o+va40uRsPvAT7X8lEYHLN6P1A4rCtji
QAtNBZYcuoMG/397MRlie9G4KILW18fT3JWYaXpz+Uh0y7pzQa33keWVN5m5DD8saU0W5g0nr3na
IzVA+tJlJWYtRwSgqOuwQBg8CG13iEJ7jsYzJB8hh8SqVVlgdxnNbOAIBzIq9upHb8Qzu2GlUddx
P2TVpmOe4L2js0zk+Ft/zIMNWjT7CNFnHS9W9p5GBjqToaDEfXonv3RIw40th2L5TIkiC7veHrxr
bzTginqtGI4yxndxYHKS/tR1tKk2idBbEMC+cbN9EsOY1DSF4z5fR10Gg5NmRONtcV575T1RK76x
6VRSnyCFtUezoQkd+pXdJmHtomAHObxjHGImEj+bJHLqrWpxyqwSj/WbMCSz1J9yw3GMrWQ2mxmo
gpNAoMY4LtKB+qtwZc+DFh06Nc5+GzQsA+TWKWFEKqDgm9ojlJ1iXKAvsVPRTspGgecnGRQ1KCbp
0B40K6MfAGYzh7LvxV5zVWu+lQjyQV9ExnjHIuj2D9Pkxcl+qc3JviVabZlXeatx51LMWVeu+h0v
7yJ1DfrlFccy0grS3NhIZ91ZdG02M+wXGCMkqQMkfJap7a21ph21OrSE066B0E2G6EhXbxpeGtdq
0NcqcfXpFTj/IhdS6WpYjpraI9aEkJhjQf6e9VShJ/kPaLN5zZOxyNVzk9CBTU+N01kwDVU7GRu9
JEpQbbtFUe8iy+biRFqKOQV0d1rYSB8of7yb+5wyKHeAX8pIt5s5yITdyRMymufhNimFjOHIXOi7
lYgruVw1g29Vd4uEvLvWHR34O8BuuMgby6Nuh3IWwn/QK132q3m0h/lIt029i9oHBlnhkxnCOkHn
9FcyAmdjQ+0KZ1wNYEL1znaMaW12GoJ9uXTGvY9r/uTMHv4MGoSzhUWidh9pRnrPqlycLWJhe7Ao
Hm7lbN0m5pzt3IrO2SBdO2hdYf9oEb/fYhwsh6G17Y2yXdoCDVQVUrsyXtnnaawdpNakWC9vjNJg
IymgDYUnwVGm3ik3oszZP5tZNIAR+cVJJY33wBLhb+2mZ5VKcxZi0+u2KVaBF9JneHq0gm3PqhR0
lFzCOA62Oc+/QBuMIJMXTKaLKhP52yluqtFLbpZGcxnoUFehU8C3d11WCJqpUWGvwZLMG7Vo6kQn
MAfRvfgNV4yD715l5IIKJY1I3q2uwQ5epXO4zL1ax6XTPM2tDv9vj/MzhIx8dEwNLacQlfHmt9a0
860JHoeNz/BA4mGHRz6Vc4CcMnNt1NN0vozYfaktnIUBBaUfWrmnrtJ2KJ7sopnecuKKZJBwV1ho
7LzVQpbBcXElCKJRlk89d9xaMCSOsdr54N7iUjU+tJThPbgt7YfFTMtTrrtZvCqbeXguFdw3Zp16
K6iyjx51665rgaVXCo/PS8Ncsrt2UhL6n7o5tHkcUNVhEGcub5I86Fodv1XJZLBr7wZ7nRuMoi18
y7hv9G7UNrNHbqWMNQw4ldVe52nOw0aRbvBqzxnem9RZ4vvW69oDYPiyHqvZ+WlqOp0DWmdewPoB
rt121mFCWDt1hmm+WHYx31QuhLKObegoTWEa8Ot9BLSCP+M2lhhU8UNmm8GRGbErZnzj8xHPnbt0
v/Be4ri0yMGQCkMrtlMPjqGP4yunITJuZSXa/EKrQZ57Wl20gathTd5F9tRjmHiMR8NZk16oQieO
SwzmkLb6SnpCyk2hmU65xgranVPyb5wzfgTmy9Booy1/Z069+ZZNuqihDcCG1ljnpR4qrV4CI5+N
hzJHD5y4TuZQd61mfEVBdYydCZDUhIRL9C+0914w3sF8WtgO2xVj8LBqCTfx1nlVO+NGpzTMznrf
iPiUXEqUIMradt2prFqCMWpoAVVJ2YSVBWG+HRY5bQmEpgs9kI94gSR8/83xYi0JNX/CtFGbarzo
vna97Ax97MD9SD85N8QV7uwq8cJaB1U8RFqP9RnM6o4YHiw8ymrYAPhuOi6Hvq6s0O8o8sZUk8hj
9LgoMPqBR/TAvmrwSD4q+zLfyenCUV7iN0JZFg6dL9/Oh4Dn2rAe0R92TTeNP1KF32QWPZwUipxl
cFH7tNpaojUYyzAy+1OrW3hTK5t+QLQQW2XSD2JDAW10idTN2sBgbwZk7uYKI2uUSCJPZGbQha2g
H0v2RNooiWElKGjZtc0ITUypdOBzwYGO6mKy0LEw0yVtNpEbFXsHnPhAdNJ0ZSX4YucE2rLTZ9YD
kwKBK6ypGRAPBwTjHPmz+AAInDo8qH37ONLe/FmwHP1ImOCxKU2rvJaL3z5Lyt/NrCYV0GautpXu
4ubMs0ar1qqItftM+M2nKs1yA2qPAjlqsg5Mlya8u3iXMRI0hmycsFGL3KhVP0tyUR6XyEUNF73T
si1ZAJ8jAUqeJ4bcJN4I7BWZGryT89IxiBMx1jPOZBrm4OiZ2HYIJCHrUXTTuUo9+rVdoddk2SPt
WO9hKHGWgY6kZRmOHd8fgAjSWgoZcNeQrcadjmvrc6J4CbXOhuDDqfuxiHyBUPPqJnABJqkMDfrI
QOUoU5WMs2DMRu2gIzyv5aSzBYbFMBgRbjJqmUH1cu2ZMLdb3QLi2iNLYn4xZ0tL6aPXqFuoDVJf
jy4o2340ZLkjCba4tVK6R2R7ZQGVAL4UvwE9nLWY3e1AiNX7sJjQUz7oSMoM3l3Wm2TTLKgh1yzO
6pk5F/JOa4lwwG9I8VYZDbYy38rmLbmdvhFSFi3xPs8qkXBlS+NER/ZCh6DaHAXr3hPZFb0Mm6FL
ejRPp3zRJ2+57DUXEheXWJr1LcCLdxR+2mdPcdNb5ORYWSCL2tpJy27cV7vulpLnDka6IE3rZrc4
uNYpQ0k0mASDK/KlHua7DJjZXSelbi5ra9FltxMVWCRUnuHRpk303ka1KLqHQg1ZGfaXEJ9t3y5k
5ZFi58ZbR6/GhRrEKcpHJgyMWdClsbyAbn4WfxRTlHIlV61En3RJworuR0V0ih4o1aQUBlZVUkMr
fy5tkplouX6MadaWv/rSBZVBIcuLvboc/dB6Std2tC+0co1NYqYz6nkSa1RPKIw8Or5jmG9EALgu
t55biebOr/TETgKbPsR4KOxpcrfMGfZLhq/yjQQJy6wTJL3hXobjTK7ckeFR3SFP+neyMcaHfmpm
cyNdBcHGJncuT1pfDtMVjcjstmJK5PMyOqoIGAw/paHllFMUFqQ/7erGbq7SKkfUoJeGikmui3GY
uTWDJG+9p7SX2LhsqsCPlInm0cGq2bK/ZqRsOdiNyPIFflXqXSGGtAwemrp3HBTkEo4DdduVkH7k
blFxRLRp4b9PcW6k7zMOv3tLU/ZzT0EBdQJDhjNBJKl9GEgqUStJPAy5YpSP3j2S3NTeZ1EdQFjR
wy15GDWefxUR2LHxsgHLqIfXad4QXIhFBmarv6vRREKzX/SzIunjhDovwKtAh/otjkQ/XhX0Lx+h
gjKWgTyO2Jck068G0XlLz0OkQTmIYZ9FhhhW00RQHokN6c/Bod+JSuZN70g72T0xDdO1T9s/X7eC
7hv/WLtZK7MWu8iw8mqFVt48DaT7bUc3ca7KiDyWgqGav4YGFWcbG9PEY1pD0y453tnvPdfcFkvf
nQ1o+XkzO6BnmW922SaJKNHQzTOM4T4+isovrdCDJRcHEC9ey9Oo1tekhboNnAnwx8pbtAzqjQb1
1uorsR5ajBGEPLF55da2iNRpSh5RfjtjdukR3H4kCwa0FfEE81a2ro7qvKj9nCPpoRXEdC8p3Vfk
do/vrdtMRFXkvT/tB1+5oaR8C4XMqmt4QoKswMSKQ50xKwqFfDoXZd4enChKzlWdRQBpvfXolpqR
H7KiJBthQOM7e33rb63MJxBMEw+GXqu9HdkCeTvK/UPOzoQoJjXt3GzunJuqjfzuhNjPRoackMw1
63WrZrLZfC1xmV+0YFhqm+gGp91yUh03Zj94ddh1RknUHuAPUUblAd+3TX1X4dBISGk6paipKOC9
Y7wRvM/eOEqT8jNKLv63ZJZvsd0XgX9JhAqqtnBfqQOMDTLQsiaJo7umm6Qg0IxIjwND6wdjE1sZ
LU1GieXHCRR3W5vEMeqt6F5mEiL0fcZiyl5yaNZDY4idPQ2ywZ5R9N66dnONNKPC2WB/ei4Ebm7H
aJ9LszHOBslpZP8s07byF/EwpHr3wYh1eSMdcpK4N+p7e1ms+yQhWo9lU6dVx1wnN121NEu3rpln
fM4CrAWh0pMCAL38IBNEXVndPG2EQamz4mYyeKoqy6S/pkdE7ilSbs7QsKMbAGF7h3JsZ1QMskXZ
+nmzfPDNuQzZDtFqaPKp+1GT7XVUziXIqZ/UvTDIgQ66hhVtdPtx2+VLs+9m279ftMq5JjVG3FPQ
a0c0RfvKwPZDI50TXR30nvZuSyMo3xI54uokfObFVYULxQjmynXTo10UzXsrpbGzAccoOeMZFYk8
ry3GVVZ+JXF+M1J5WC1pP+2SuI+uvCqa1h4PvQ/BQIEHz6lmWiIV8R8WeuGaobJ9kJQjK/KksC9n
mb8zmX6GfTAqcEyRdv/aiRaLS4vbbiUA77eIDNx9ke42amPT24l3Xp23D64080edJIMVrk8tNLUG
z2tHWMNaApU1q7Eb033dYatfKr27I1NUHD3jd6JoMlt87hpPSsAGk7q216tz5lk9hKagZRYteC6S
bCSUikE0QNh21F/NGfhJ1Vj+oSC76FHSZZcrE/n6Om4c4zgP7vTStfpPtVjpi+EYyZ3bJ/m14yTt
Ojap/fR8KHZgPM4J2KALmTHnkCvuRc2uQRDZIqGxbyWw8PLcQteEFI7fooTUvE1PXU28a4YLCQz1
optyU8JpvOqGEs9TN2ihNtvZifYCqQLGUGxcC045rr2RVEPixH6y8LofjobrRnGlXtPUMPBDiWE6
J5pU74M2x1fD0mcbUlUMjGI1TY12R7Zxzi6zTIkXtveFSV6bCn3miWQkkqQMEviRZbXZHDMWqwTr
3iTajsFO+FGKFQl75WSupOaK6KwneU3/oGCW1HAHkZzaWUB2UIlIQNnD45Db2fdKwGii9bi7wOfK
G6qoRRB6FCU9LlOq56U7oxHlBU8Ck6rgmvWVKIBV7RQAySdYFEbphgt5PDG7X9LZQ28BDb3T4DHr
z38fMPwv8osdnxTof5g21scTxJrLbG4zMs8+/HFL+MP3Dv0lSJrQk9KdVGMe+HJe224+VFL/k8j1
f/WprT9+aoo0wy2KyjjgJ8Y/ue2K/nsjrEzny3wAzQDlynMpDrQ4bjt7cVadPjXfDDb/MhM01iIa
hTI3D3E3XFPrPrPO/Uk6/L/6Sr7ERKsIihCG1TxQ+5BsEN9rOe6Ib53Jr+PtnUkHrDLxFNVl9MPu
1ZvLpf7NY3+J5keSAwqz3IGWCAlXVm3sU+2bg1r+n5n2Fh5mE4nokGBAWVupaZHX5MnvnUzxJY4f
r4mXCZ3cELaKOALzEFLweyMwxCUL/B/uyrJtSDFJRUNpTbbei5WpP/m2Lwf4J+Hu4ss9KY1aT/TM
bQ4OoJJGx4mB12wD+zAlbfmbQ4nEl7vTdulLgvTxJkb+y2rKa4zz6+9diV/uzjkfvKwzquZQ+N5b
LusbgMhf3zv013uztfq8pE9yYE291inh6vF7o7HEl1tzbgeJ+pqqg87UBm++ESr/3hSGr0PtB5JS
iRWI1SFmAOjaNi6jiPx4+t4F/nWuvdsYekuffOa296xr0KJ2D548fO9U2l/GBCUdIH7nDdPBmcar
zoi3ep3dfutU2l/uTM7k0koI0EPFXoNZZ6+d23/zG/9yZ3oWaZm90Y2HqMvbDVSa2LitMr/5jX+5
PdPRIBoC0u1gqCw6y5nSlRkP6fdWTfvLfZmTdNIKC7C7u4QqNIPzGUXim5/8y42Z0fWQkyReWSRg
Mr5WUxuUdv4nj63Lv/+fPLbsL/em1MqGzeTSE8Hq9rgXaNdGifHNU/rl9vT8LsmJ+C0ZluTibImP
0q7fv3Uhfp1xr8Wdl4+xbA8wR/hRitxdtQbpd987+pel045nQV47Mf88wElU0eLHbM6m7y1B1pfb
k7GziynyoTlEhnHxbrpsZnNyx7730b/coZ4Bd7W4dX2Iq8UjVWY8I1jVwfcO/uUerQgMywzq5QPO
qXxFjE5o4Aj/5sG/3KJD0aXlMLK4pXrxQBQSVWQ1/Nmsa/H7BPd/cqVbX+5R/I66pTLBF4Oh/MHU
sm1tD09I7sQLNgwlNQytvtD97r5xl8NcI0B01XIUnl8uIeEr8RPu33yfCWQzN+p8ap1Lr5xCB6ah
+ylmcDB4x+EynkEGcCG3kZySgEAT0CsNI7ZUALwDSK5Qpji0ilkI0/jhzvQSsPquqP29m6ny8+tC
B/UF85zPWJfSg0vy2ipJtH0x2Pep9K8zxrkN0/g8q4RG1ZIDoVLqLRVv27iVNj14VZWHvaPHGxg0
P8ylf2kLN7c5XqxNEQ8G8Hwy7g1oWgHPw6ABdTXPbhwu1HndI9MydlYhp3qFB1L7SV62ywgTMYIL
EV092vDoxmRtG4CUI7btmo5TRupykl77bRRdEx670eNufM2UiR24d9aKScobzC9XhidfFtiGvT0U
11o1diHteo36vJ7fZ5+dgaNflXQZWj1q3J2hkV6FAZn+kJdeYrFdYyQFZR6hlbVuBjqsoLUwtle4
2exVmUTHNB6gm+sroyn2FK7V/exF0VZoJMU7eD7O5PzhA1XwsCPxmbZ5MwrrZvTEFFIEljis3Rnr
Y+/PQYUctUH+GQIn84vnLIVBTHtta8BT3eSkwRFYeG58MofLOntcitIL2J1VKkQM3hHu89BoaqI7
gt+Y/ebaL7xcrQkjv7GxrAUQ1CSDyVntCNlg7kOeeEciTCeQHHXUMCZjFBWBEUdR4HH2W80SLjqs
M28jYnh3jmXgyKncEFixe6KlCLszoogyIGMwMPjR534guDnF7EtSXUAKkB46E8JigA0d46ZjyivP
6twZJdtuiSNH0+4tJhc0reqPkd+fay7GS5LzxvPJtNx6kl0WoVOTCMpR7egxHae4epx6tTVyb6g2
NVqLY/tOcdeBtRyV0E8Zsa2bjmjtIHF9/H0GObMjocxXWAH7oG/1RwN8KtSJjOdCy2i5C6/MDwhP
3tbFhOJ42OLteMt0iS3a7QWC8PhCm+GXj5S9Ll3CC1x6UPsB/+C6ReVcxY5XMv5lIUR70D8Xe7nt
e2a03fix25H530mCuIz5iN6rCD+vuIWRV02Qs5Wh5pNiciDBQapdMBMjlSE29qN1iOdCvNjDgGVY
evo9GS7OUUw1eidBz+XzRDQSX4I9Baifvron6ekk6GuYj1E9MBWk3ueWox9T8o9p+nR6OJj+Tatl
iC1TdiT/bk3m196xgGD8eQy7C5iBF9TYtEKuBjvPOAVKbb00JkyKcA/CRbimg4sPDsPYfJsTmxWW
U3roc+uKFvsPNx69s5GZRJ31kjtbLc3ysqRFQYZImootczLMoJ6YLj+2yaHULecXo0AUeSzkQTOS
xcdt4Qg3XcJ2TK2jMBH51+Yw6yHh5ieR+qa3JqgfinMZ3Q0IUqStK9VcdlZvScIEGCKBikAg7n8a
UaVlhBu1T2mq5zujq5AIMUcfxyV6KlLnYqZcxvLapvUTmmV9AFjh3iCp2h8ufazaBrHFYbIiZIrH
TGTvsOS84yY2nnyNIg5/B+OTEcnbtUa6H8AsrDk/j/q1IBVmM09KA1ppLiSgKzVt42Ede0ywFm68
TrprL5cES7mx5FwkOFFVqlfHThXXUGjRiRkn1xqP8KaiCWhZGk4GgDMG70zk8fE4MMjbfzWcZlfl
cscFpl3H+NvCyE1ICI/QAmagxlqWoDSiJXIOVyy3c9QuP5sKijDvrPwe2tEEvZ3iF/pTxIc5c6oF
shq0k17DCQfT0KOmF349fGigI5IMqqp9iOTwCeapXZEUCVmsOJfoI8Mh1ghwVJzSddu7yx27iiUE
5GiWNcA8hCNS2MdoSwrq0WF6oYZdSy/xyym7eDNUrxgAPOZYTRtz4y+QIIkvK+YbyJt+wraa9wym
tOw+hsqSM6fGrh2fIH3/jb5ivNP7Nn0udKuvD6Nmjyro4VWP2TT6bmD5/avsoKYtYvcPYzkBn+ad
p9BpnP59IK4nqPx+AWKyxQPmfXiqHrsuwnK5JgwI/yWJ3nilCGwyDI9sGkLQdj5ox3bJ6/g4FtN+
FIY84JpPSCJo7Zvc1cu15dA+1nx93zExamMJotcDVcY3NB4Z57XYwwSvlFlJ6DAhZ6x9x73SyNhv
31zm+AT5LOOtaFzC73z5MCaF8axzTqFgS7yJhLfUdiOaR5LOlmHtoV5aay8z3Zdi9JHQWl33zm25
7EgvVztbQMrNDEvZthnaAAHq+XucJ5AepKJWSKPWL0JovLtaIov2RfrT0tHgYFCN+mVQlX7VjH78
Msq+3LS44dcFT2RSWerEzVZsaoogSYcek1RKSkxWGOO1NsAMDFFJlpvbexZakvmAn9HYx7C1vxRj
sh7dtlHXWlai1VaihJ+3Z2Pjm1g2rbJHUyIa8zrrx+XG1hcqD/QunmgxAaMF0EnYdIWbMfMF2gnR
1pzboNQLyZpVWzgXfANHSdlU3VWczIS7McZsuJ2wCD/UNMuP+H2qR6yFw6YXVvwExN2wQxiaqQ+Z
oaV20EVzfcgNZmbphpUIZrN16HFDUvEQyop6NTVUz9piY3eyEw3kwN+kUcvkCUdZ66m2TxOx0sjt
mHjyqXi0u2hisEd0i6CiGVj9ZLE1WUrZ2JHsZA28AxwSgFvaPkbsxALIy+pGxRlnrnS1/5kg+58f
83/Fn/XN/+w2u7/9Nz9/1GAsmJD6Lz/+7aEu+d9/X/7O/3nNH//G37af9fm9/Oy+vugPf4fj/v19
1+/9+x9+2FRIv+p2+JTq7rMbiv734/MJL6/8//3lf3z+fpQH1Xz+9TdcKFV/OVqc1tVvf//V/udf
f7OoSv/zHw//999dPv9ff1vJd9aXr6//fO/6v/6mmd5fPNt1bA+LjMOsmUujfPr8/Veu9Rffs8CM
hY/p3SU54Lf/YBRDn/z1N/EX0/GFS962i3HcsC6TLLt6uPyK7dFfXLL5DR07Ef7Qy1Dz//3R/nBu
/u+5+o9qKG/qtOo7jvyHylg4hm95Pu9vu3BAnu1/qZAZbFllZkw6fivgkIOF7aHcDgNP8MNFdOjD
f/hm/v72//7tbBvPIm9lWrZhmF+qQ0jCaMh7Hq5GDjhPmhvOPpa0KNXse6BFuXz8+/f7Y+F/+efZ
gukgHv9CfBHi8j3+Y0NUh0CQl1BF9ph6dde7lvPAZLls+yfvon95H5d+P7yZYHwFp9kxvk7f5j8Z
mpEYt1f76/B6tw7D1Sq8OoXheh2eAn4+rfn/9TpY7fjT+nQV7ld7XnM68eNhveZ3u/WB320O/JFX
h/v99XrHb0/85T0vDYI9Rwu3Kw7J4S8vCWv+/v4hvN7vOdqKw602l1+H+zB44yV8hFVw+S/8mR82
q1WwC3a8L6/liDfbaw5/tV5zqP9F2nktx40ka/iJEAFvbgG0pRONKJI3CGk0gvceT38+aE/EYaM7
GsE9uzEznKHI7KrKzMpK8/8f/JfDxt5s+I1v7p19OLzYh43Dz2w2G2fjOM78xzb8PL9v/mXOLV/c
sRI+0dMsfrd3jq+b4/xHN8eDvXHuHZevWfV+l7N4h0+33exvHWd7uNvOH5TPtuMnn5yf/NY9f/R4
/7zfP8/bxEbNP+3e3aX2LPbZ4T9fP7IFy7i2PDFrkb1Jo4qmxEh6vNs+fBy2Lyxq4/x09kfneUWS
NOck/u9Jfi5pYWJNXSUys+WPW/fx7deDbz/Ym/d7R7RX5Cye/udyFqk0ou8iMGY5HNHb4emJc3bY
b45kf3Pn3jjOClO4NH/wawtb5Bw82GQieEIe79yPF7SFc7p+Rvi5FQmz2X2qZ9QyQONdiITHm+3N
rNDbu7//558PH1ts4wFdvfu4237cPZQ2hnP38cFZ2rc7FOvwtDvsdrvNbndr36NhR+dmjzq/397+
Vcdb27nfc95YHmbhOo83jo19bo6Pzs0N2nfcr1TYVhVhkV9Sxa5jul16dN/cF+yGHVvT6r8FnmtH
ssiP0Rc30lGHH9p+PPgbzBJzf5gNnm174n8He8dXs1X7Nis8/tkXTm//cff7/Z/efnxeU5G/pbJr
H2jhgFOCs4gw7xEv9fKwdf7sD6G93W3nTb/b4uPc57vZTXIwHMTGxgc687+6D9sX9+XwdOe+5fi2
nf1282vLL2ApDzt79/KtY/tcvMjTYYfebY7oeWFv7n9G9vGZo3Zd2XYfUYgPy/6+uceTbF17724e
8UPHu9nBXFfVv7Wpa+tc5FRjgB0VkFYecdh39hs+t7P53O+7rf30H8/M8nCiN457s+VDbPC71z+B
IhEuXDXH+fufjIWRDNqA5q1+w73fsQt3s1+7e3YfXOfmcMBb7z+wFpw1Hp9bYrfZlLjX7ZY95+rZ
z7eA+8bhbD/cw8MDDhu9eXjybfsHWrTlTLglNkes8A2vfbT/+rLD7vBwePr34Nv/Ps2/9NfLw0do
v0z2L98+4OzwQw9P/Ou//6KN+Py9c/+Mj+Wfj/vnzfP+j4PL3z/bL9wig2379g5T/XF7f//j/rjf
fD8c97+fH7kpnEeuA2ezeXbtn7dcRPvHG/cZE7U3x+MtPvu4Z+tddvXvNrPyP2w3lysSuVv2d9zL
dzfOfnOPqf/9g6/P/OfZKTy7N49vbyii83vlRK57LzKwpwdi+l4uGFwx3JI3/IXu7u5crjxM33bc
438uOWdFDyTruh7I4uK+oZnV6HLEIpPtuHvA/jG1Wep8e5c2VmT/mu963CV2cbD5g3iH7dN8K3PQ
HDxfPfEDB/uegGDLV/PPHg67e/65f2bT3KPz+DewYVu3862JRd1juYe/4cL+eMQgZ1Xfzjr4sJ3d
aWDvUSG2H2+9dfHHN/Mxuvu3OyIdd//g8jPXD2C+Hf7PJnXFJJ41ZYZNdRBnmL6fv//JILppsnyx
Bd7KhFXNHZuC0Vse+CuVq9NT/l8pCuGfStgn085wKiWnf9IzSTEBjBxZG68VNFAth+TDH6bSDWNL
+FK5aZaniQT/oilKqqnyQDiVl0iTAe4guZK2stQts8fDNkg66UsFlv9IIetqGCDl6bImLlbFyEEY
VaJXMQ0QyMCllOkBhK1pRVnP904TwXnWDB4hhOfLsLkqwQhrDN7SAJbTWhlYYPuBS6PRHZtbY17b
jCEEL9e14vTF83dlkqhpsimavKNkcREmWUzYFGR5KzsvM/koCqXmgppAz1hr6ivLuyCKlx/vHEtT
5oBzsYlykYp52saIAlvABsFj2hbUlxzmEpOVctuFnSQBraqywTYavAxPtUIr9Az4DzAKu7CODm0Y
6Xud59stOFrWQw/jw/76Ls62c2pb2md5S3b5scknhmmQV2XSVOxTySuETQRO7YqcS1vIaJIlaTLL
gyn1dF2AqMFanzOuBr5yAEYQrBGj24Tt9KHQfL8i7NImaoZuWoxIiqZmzt//5DAs0nVmHYEA4o9y
zARTJd8Huu45mkpGnkk/dcVBXVycqRi6jJ1pur4wZQYQPbMJGVKSKH7R4xnJm7CR4amCtnvFni+J
0sUZ+FaXJd4Ki0tBYrSHlikmjsZKTID+TfT7Oppk0CL8asXA5pBuqRqfRS0MrJuMomIGbUZYBfEx
YECC4lD5akiKeturZMsrs337ujZ+Fnm2kSCu9LHERgbQ76kV3OZh3fgr5nxJ53VJhZqFh76oLXUR
3M+gorRIljq02m8xo5MOnODKw3+xFpQdY9ZBZDUXUYOnUbMKLEZu8pqRLBA19G3Y5fpKyuKSquvw
cZCUkiyKHgspFYNnVViCyyfQRUfhzEriY6Kn3p+0qIMXC3+11mB4UQNNHXcINjkkiwuJkUBaMtQV
KG7Il+2YJH3XVPWXXMrG5usbaIiqyEQ3LhdM4lMr1jWRIuKMSB54guH0aQ3JZyI1Kwa1eP3O9whJ
HUs1FUvX54tk4XEDAbRnBhHBJmCI3q6zmY5xCqJNwVjoLuuhlyt0befBD7BTtKYX7LLLaBAX1WDF
i5yrpY7p6CLAMtL8sebvf/ZaYcrDsuOWkbIm0R9pYwjqQ6C0ab3iHqXZjE4tG0lAd4gyNFGatAw9
hto3mfOl2xseQMgSwMXcltDKv+RddefrpKyrmtoTRJ8Sfcxt6gzAvTqcQSM11oGZ0nIlFDr3NBaX
KxZpkUUVtWXTQz8SHwkdI8GFaAJj0PsWJRwZFHOS5KJPP3sI/vVT3TbpsHL653uOZBngFtO0lPPw
aJSVAWg7bopByU2nyiHknEASWznZi+v7JGWhYmNXAE9Y4rR51nVu61PZ7EtP2KVM/o7WO5yMpftV
22FdHDAbpxuSaC18NzXBDMJQdlQBhswRrEF1OhX22utSzp0PUnSFGJZSPlnxxT3L2CHdcEYDA5tv
6U9M7NLjFNfRTgT65FcDHOL2urxL+4jK6kTNgFOfeQQvzknga/MwcNQzSNWB83cjz4M0pgnqqtzR
negO/oyd9f+Tu1gnnNRDCWkJ7SlpVt1AQpwfiqCd7qIWPOwW1GVAnCJpxf1d2tw52hQVkQBeVRbu
bygY0Ulmpsc4lLQ3JpeHdkMTQLSj+0aENTUTmh/Xlzn/xlO3YM0FCUXhCcS1uIwFKZbDvgIDlQ3L
UubqZQlMdBp1tpCBOn1d1AW70xQiGBAcRRE24YVFUF6d4l5XC3vsGe6Ak7HdDo329WDa0pgEkKi9
0DhF0ebUo2Zjnecq/NS2wDTajqIuZbbIeBRLSOGgNVrRzktr+ixt1t5P/rv3Zb0e4O2kPAe8h6Mw
EwnoK3hq44pmmOfnZBiaIc7awXyQNH//kyDsOEyCAHqQpBPrI0NpUNVlqUibLhCVhaF3LwPsPaDK
kUbqv24KljhXq4iveZAv2wKNeDAn5nNLipaN9ZyUmvwgiXLrFLJWQjaiT5EN3spaV+kFzbTIu3BD
yEBO6fIiLuRNojeKNIP9Sx7A1YpF+ypAXHYodsLXfbX1960sEchbXI+nm2tCDFmrNN8BUZd3Nzqj
SVBSNxpDLNBaNYBhAG9RQvp+3R4uHCkpDvIOBCKmBi/2qVRocuhubZCqtKDE20kYmi6cTvVRywE4
HtQ8sjMaVUEt6MIV0WdqO1+6uqow7SxzZSyHJIBezoqyxKP4UKTYsgiEAbmY7u76As9OEClkH6z5
TUa4tfQtlTcoVT+hs0zWSbkNuQn4F2EN7xTNgF/qsyd0mmURmvICNMjlSIsINYZ6IdSKpgArK6MR
omyF6aMT5MRYUZWLa1IViNhMMgP60omFU1SYDHvNRNN0zQGOot6ISZseyqGtV3zLJVEG+k+b03zR
Ggt/2fQeONxpiqgSnGPSHoJbTON7kIvjVz0zm0cshAnQI2hJxsK5lKkZgI8ILTfE7uGmEoh1Qb0u
N9fV4YLSzdcMVyObJxrG4hlb+0ZgAcqGC6OB1BZ1QGNKpgxWDuiSFFQbHUAGHXILKViRxOQeUCl9
PFoOpXrhV9daNGNcX8yFw1HIUGoqtw314+W8iyGnZSAAOwhmGeBaTdzMNDOgB5AOWanDXFzQJ0nz
9z95fkg8S28awbi09O7VNDJlk8kAVVxfznwrnoQBFgEHr0l839xtvGy2l5qhhCAVpg3YlsVbEKbK
5xSQ5oPlM+5t5/0w7K4LlORLEkGzsRRVlZC60O6JMeekB8sEKk2LDSwhoQPhK3Y8C7RxIDThmcmA
WaTxTQPEm6GUP8IoHGu4PrcgH8RP1z/OpU3mIHWN7gbQ7ZSF1gQihTdzQGtiI/gwWvrxSpiRV/J8
l4SAOSUzDMXLkzzE6UnqJbQUdQGI/gAYWeiMfaQ3bi1ahb5iA5dO07BUUkYysBF0o5wK8lR6RJUR
5cyiDNwturLAtRToiO/2UJOMK9IuLcukS8IyDVWHc2ARA7XM3Q9pl0Nh0mjeDXiK5aHAg7pfPyGT
ZIdK/EMMuUxqg4ZUKSMN3HZUp9Vt3oLIOYAD8vUjYtt4QOENOajlzoEyJMRWGMwxqhHcJ72lOlKo
BV9NE9H7A9o3eSj6a8lXzuf3yaTNqRMaYdb9OFTSu3Qc4HH0MnPF355nOWYx9AZpBnUUXm3zwX0S
k0JErMHRDppV64W3wmgCWFICwNBrlq3DTmT22lMhiKBw0BR6Q677qAMVs3K3zKe/8CzYt6RQIiDT
Yi6DgAlYSKvxE4IAOh6lTTPQVPgN9iSxu2Vyu1ecobeS8FDBILqWor1gBsTm9GHJiq4RYi3MQMgD
Ok8hC7HHNFJiJwDtwO3B0VZUX3Xa2uPvX9ZRLh6Z/LOi0LW0vLFb2QC+XcSLqEEQ2swkVCCA0lJ5
Xcr51SNxpGTH0CCIWpZPAfLN/lAZHKsehL6TQKVyGLPJABbDClZU6HwHEWUqhIi8PWRx+ZjCV+pi
pbGDeayFgjvSe2jSXB1I3y2w638HPZgxK6ub/f6pvpCmktU5y4j7gmv8VGkBmNEGn55qRmxSAW7V
Unst2376VbZG4kpSJv8iBTLcFIECgFMl1x/XN/dcXaHq4/XCK4coEq92Kh6AJZjyeob56Rj13UQ3
fieV8aFlJKfAXAZqCmil6xJnK1wuGF2Zz1Qhw6osrLTuQzDUJJDEM0HmwVq2LVhHXbZykmePDXgo
wWjihkM/uXsWIZ4cNXTA5Q0ELpFQTc5MJfFWTiNNuFXhqbBwdfANx2ZAvogp+3rtjrigs5qoE8oS
/5E5WvYOVlNhxBmlbcYpvHILDuLYODBDBi95Dc/2yo5ecHyUSXgmG2T8Z++3WKwiCww9QMwCwl/9
Db8Yv0iQALv0lycS8OiB9hwrKc/kwQPWfit7nmfYQl2X34NKzYqVSPHCzlOLpT/TJLSeG0ZPNUoG
bLiaSkaWILHFXLu2+dXrxPKZOAD3NXrxXW2+SqUffPkqYxMooZM1o1eTit+pXDG1Eq0s0GSNHvoc
Mk2m+3ZWJ4X1ynZfOlseXfSfKjwlAeY9FZRmGQiWLUiqABx437sxUgDokCwPal0QqXbXreWSMIuU
FdlHS+SvxW42KpSoQgPi7URW/VhIeXvfZ4bgdnrev1wXdcH5waiIGIqJBoU+5XRdEg3/owF7Jowb
hvc7Apbqu9kY3S7OkmRPMTP4cV3ehaWRn6fjWCMbYNImcCovUQWmDGdMcj03wHMNKF5WlU81nZ/5
+pGZlJu5ElkameKFboR6Wvh1w4CKBT0PfeqQdnuU/DLlIDEouDa4f8GnmsRU6uzlxDnZeLow8J50
RvsYNAS9M3K8PKghZykp+jmeWcu/4QDtxF3JXbPycrokl1QjIpW/jSQLXWkbQDtlhWEpcOrJ3gww
R9zLI0VGYG+C77Ti57dmB87Sl4+R5gRCAIPgiy8W5tAZnZo2go+ra8gQQDZjwdpV5rD91fqKa7mg
oSZ+TqMpm4wxDemnGzspfWt0fco0Sj1NDHlN8m7UO3PfVl4Eq7YvrCRZLmioyZN6Lp2QK+axeCqv
7A2/HEzmU2B/0Q+yMMlu6mv502SGyYqGzhq4uBVNoijqDAat9FzJp6JUvZQbH9p4W/TD5F6tSB1F
qhZsr5/VRSncu5oMexWh1EKKmBYw7Wh4kzJKyk3pieZNAE3Fl/NgEgVHshEmCVyG0uan8Kc4HNII
kqTQQMMtBDG8Qxc6cySA5wulC8GQWK64yEtaQXZqfscQVKjmclEi8NEwAM8K2Dx3zfSY5iWDlcRT
tlECD3p9Cy9JI783t0+RIuZdd7o45mgiXQEa0K7G0j9mYaVs69g3DuIwFDdTP7Urq7twZHhkstBM
KiFzCawRG3LRQ+Cd2X1XFNRkwZbqXD+XvLUo4oKyI2JOipGfVUVr4SOHQpWCJsSOh64zgA6lb8A1
4twMoX3yqucv7yKbSFmSBgVYsJfCvEGCPtI3QaO2gPR2+TjlP1mlah5U5iRxyfqrwde9Izc2mVJi
EkLu5bU95fBGBAM06lEHhFws+C5kFCFZWk3YMPA72MMAZvb1ZV7aU4JqbU4/z3mmWZk+WULQREKR
CioxZp0cZSqJmyRVfBgg5bXk+pqk+W74JAl6MPDrdDa0aJuwO+CqG0groemB2CYuOMrrC7tw1VjG
XBSdYxPulMXCQEE1kwCQGrsZpmY3jZrwbQKhzgXRr9wIgzUejTL0fvwXQvXZrWAOvJYWQuHB7KXQ
VDK7BufRDmkD+Z6O+vdAz6qtqJfKtq8DdUXmhecZjp+omt5UWhaWCC61OeV1pMDezkuJqeYANvti
SH6MXhD9k6dK+qGlYuVqglhB3DOkK87mPJaeK0K4UCJqZq6Wxi+qMGApSZjZrTFIjy0863YSVP5P
wSvbO0bYvU3tlTUE3vXKzXfudWZ1xVKIo0koLK+jrFGBqiU/aUOuojxQzvA3kRLJj9cP9NyX8uo0
yEPSUkYebXm//sXxDeWAhI3XBhBGBl3gNnkNejuEwflH02r+z+sSzzd0fueSUjPgeKQku3ByQZMK
gVgRQcDkwRhuGWbaNwacY9+uKKlsNSXTbCPzwcX0CqC2V6zmkvS/UTzk7sYcZ58aKXwFYiiphKFi
UQSQpTMCDbSqlge9Y/UJ0NYhXKa9WwwiCMQki6V/r6/+3Eko3CHM6FGSUGQypafydaoRhMk4CXmI
5zlUiC4Ktd/JgWluvyyJFCmZIco4fxPsp5J4O8jWlHBLQjLBHDoAKFC/WZAdNVsdpo5gZWPPrVRB
j0z8OnEajmGxsXUkxJBEML2ry0n5mwvEjXsolqTYIwMHdPTOT8fyHbj0YheNivp6fbHnxoJ0Uuk0
O4sGQ8+LeKdpYTxoa6TTNRYBeKGLthZl8pdNcpZCPErgy+2sL55LWIhJh3ZPhNhDPRmN6n0HIc7h
v1iKKc9WT6enteypqenzE+hIYyP7qfhGQ7o3UoAWu7U+sAuWT3JbJlVpWLQNLstJ1E61tM8AkfdF
FUiOkjFHS0r9A71+w9E0G+HLISnNZuJc7DCYIj3rBqt9ecyZj85sQYiUTdKZyb1G3muT+oP67foW
XtJFui6pMM4JS3rST1U/jUKR9xa0KYbR1wcxKlWHZELqymOfHIq6Eo9gd2mPwAQX78zAFSumcMHH
EMaxpWSdaIZf9gVrSdzR9kHwDR2tINslGcVvqpkY5DEHo3qRZUGD8VcNyxfoP8dqZfHncQERFuOr
FHvIgOvLbqlcmApZI/1iS1MuvnMYIfzMMsbotIGf1LQ5xvGTD/Pkf+FwEExvAYeM21nm/pswrEu/
4xEwSmUNg7mpHTpzCt4ko41XYteFuWN5Ft08ksEDAB9OZHd6wF4XZKmljqEr9rXmSmZS76S8i1Y8
6DKp979iTPwZXJ847YUeMQueiqGihG5EjaKxEkgT/EnY5CJMNqVei/fUE7NjrAjfvMEbtiXVzkev
bb6ozmcfY+Hc1EKE50KVgdypIN8eNKPaERj2u9xIFTeG1zfXQdHGmkm80ci4uW5Mixvrr3Sa++hW
kcikksE53esqD/MwMlrIMH0f3LVSHwE0ajv4Qru1MsOlY/0sarbrzxH0pBijlnah21oQVTZKYkI9
UOcrx7pwfH8XZM2JYRi3yY9a8/c/SRG6AHQDaJ5cL6yM/ijSAes59VjE1QFMLEt8NqCR/WI0Nwul
i54qH/Pl8yz+YheVUS0reIN8twdo4a4ZhMbN0OCVYPXC0gzyeTM7C7M4xjJUBkYe/BkSTK41jGZ6
00qwUkOmmBrynlH9mvkfo8DjX1eQhcP5uzRKl3OXFrJ5jJzuZw5hB/jGQMAAuA+mehYVbThBmVH3
UgXmmjFYDsDMXb/z25Jq+3XhZypDPR/dpy+CRnt87eJKrrrGUAUvUx2tbEBdqeDN0ml6XZGy8Oig
JdEwLBNGcYAKteCFlBZ0HjhFZcnxw9HvIGNJ8oeoHKyNoA8CBGHc1mlWZFsFlooVd35mfog2KT7T
CydTTlEXrs6KctGLo1QB9zwPpG+yVnQACDWNLKg2/S11s1KNuiQPu+DOJ5ajVX1hg8GkJrInFHCV
xWpnJ/1kukA+AGEEtY17/ewuiCJ3b5HCp7kJO1wsrWCaC5Bia6Yo74KNV2aTO3Av49IgbL4uahER
zAdIFwQldv4ygMFb6GgEKJI0QGgKjJ2Y3wReVkBaOaWOLBj+U9NR4/f6NnKidFBue0XrVw7xzC5n
8ZRGCOro3EFTT01EFiyLGBjmapTU3AkzzJEKj5LjiQJ0emouPl5f7rlVKERYbCvKQ7z4d/b3k4sD
cD72Ig+3JicxMFFJ1m3KMGhWNvV8VSdS5IVVxJZiCWUMWTwVfQNONz13EkiYmaqxHrtO0Vb8zCVx
ZGfnxmyGKFjf6SbCBJsWoQnJFE5MzKJtoVZjCKaglihJa5uZOsrZZgQuSN1+fTcVDa9NTpUqyRJe
MyDVSP++LDgK0PPvQUwZM6+/2A7EIYF0wtVARocKEBZ/ujp435JAN0WYDVjOOyyjmUsVo1jJwJ0r
BsMPok4GjpcMsfhiDyMgBXzYnSJXlqn6aBDIbgTa1w5f3TCkzDkiSqIkppapqTpXenjlhMgtVJnI
jHHXLbQQa/pw7j50XCJPXMYzqbjq8/c/KTmpeg9gTDNyhW6EUzEQud56KdoPHsX66ws6u+LmjiZi
KoXHC4NCyyuuyucJ2zCEX4UxsX+muE1fNM0vt2WkDW5t5gLIyBDRXhd6aX10QijUb2kLYOz1dH3V
xAb7YOO5URiUlIxpY6/lzIBWSepXLPmSKCyK+4X3CnmRhVpoCRzZjH1RwZmU5qEIcuC8OlN6V2kw
/LIxzZN79CCRUZ/Tegs9F6cyHIvWjMH7nPKdVSd/KkVfaz04Py/0gXIEPf/ztbn0t7UigRrEVCsK
aIzf2xwWvElQg1tmXus7MSiSO2gnq7Xa2LlxnUpdXJ2ePuaMa3mhq0jdtIf7udnldSfvr6vFeSxC
UZMMGtcm4+fUN0/VQhvGEOZOHiWC2Ybf0rid7BH4SydVC/lGgp0shVHRU/Zq0Hg/r4u+tEAuMV62
ELyRA1kscJjqQhCGgfeQrg/At8rxbdyIa5mki1JIalPdJ9vLCNligVFLx5Onha4hd91WKfKYHjJp
La97rvK8aXCEyoyaRS1u8ajKQcTLpCaIXLGdvBaI0aKWtxOsCem+TOWmWXGJs1p/Ki6yDMQx1w14
Fq8oXpOni+p8SGPLSY1cbyrVnR+X02OmhYkbVXOuymo7a0VNLpgAWT9acOa8OeHx4qwg9FaFzugj
1zSINppGomZlCLm556EC3Dc95bedUdfp5rqKXNhW/DFNN0jVuTMXh9cIc/BVdpHrc/lstSyaDl7Y
ktLNecyvDcxf2FSCf52SHIYnnqXKYCsbDQuYSbduGj9n9IzQz6H7wITATQdvex+rkOd92S2TaASz
a77ggAgzF7GcavR9Xbdt6mYUQx1yS96L3jfKflLy7p/rm3nBEihcYeYkiinnLjuomtagChBAIkgP
veF0Ety/yWT9/m+EkIkmz8EY2PI5LEqFTz9fA2EbMxqbIBNFN+utaeUGPdML0idcY9T9yNnMja6n
+j/weKO4GOUuc+XlY0La3RVruDKh5tZ/XF/QmYNE37W5IEaUyCjPsrstq2A5zJK0dKNcU16gX4y9
QziNDLi6uQdev8vN3Zuw3PVFGUMfCgfwiopQQj07Ot5PtEoSIM+dIAzSn66X51zMwCfY/aMmxsyA
C5OSyMm3LplqP3b0VK1TWJvDdEqgbjUrSHJt0UxFPXYkSndeCQ26CIPv8wS3dPAzjOnFUA99YhbC
K6iyZCh+eJDzZnAEC10t/M7SSAAQWAhFD4zZMO4g5N6IvQ9XFoyNWVeKbtNR7o12jRVVyks3FIDn
OzpMy/OfD6ZSeYfiKW3+SI1Y9D8mYIOV+yo1qvR3GatN68jtGEqbCPKiEpBNqYnSI9zl4RHWWx2S
RyPqxrchyBoK5FnrV5GxldUwax2okDpIJqmwmdWdmMxICWCMJuYr6R1ZvdGZoxR/WzVzT99jHoRK
ZOeMREmZw86khtslQtRmfPh88I5FFaUN5HNt1j9Lo6AzKpk3kee5KUXy2IlGaLK/D6pSRQ9VrgnK
PrEsmJ9c1pJr7yWEjAqcjWU/GNq+Kid/UjbNTEQKtaeYWKqxrwL4mncN7F8cTmJ2sgFWbBuGhpNa
pTVTtRae6OaBp4xPeTtJ2e+kyHQ53DWgBP4oa56znZtUeSHc0y+be/dNaE00O7dSHfJQ6Wo+qk5n
yZvU+iDE2sqUZdNzoRf0tEIlb46boRbLxmkNLYke6xmDJnUFRWitH5o3GvVH0VYJsK8kmbL2uc4j
kq52l0VJFfCU9SxpHyhyMzzpIVzYvCL8qS2pV0aioMLZJVft9EMfjMT/HmpmB0Ao6AF9l4Cl3rXB
oxG0RdfZjMyY6iPUj3nS203i92PkzFVZYuxw1If8B3zUqsi7Kyus5nUald4b7LDTJuHRrBU/+Ufl
xpZ9JxUE06/dqa8i2aTiL2rtc64HovavPE0qtNSZXJeB6AR+Z0SBE5pdJdXO2JZgXroQjfQ+4jFk
6yXyoHu/S9tCN6fd6GtZ9m5qsRjFNv0SwcjdkrRG/4Gv7GRIx4CJnr6VrUkb5E6orbFWILzOKkC0
Y79R2soOzUn2/q2rTNZQZU+vGVsQxlES30yoymvm1dVhqjrHj4RyfC8Ca5KOvVyo03c1q1r/WbG8
JnthsnVIXM3yhN5hLGIybFNsvMzt8nAU71LgnBj2Jxk/vSYC3SONm7c6wqu+NG7HMdLV1yYy22lr
giNrKVCvwl0qurWXS76wL8eEyissoOo4vmdqiqFuU3EEosE2YnGiRSSLBIiubhQ45gvLmTzwOKHg
CwTNgDU6MEkD2pMMqZ180wpMcVqO1KXt9FsLBKpYrhfUdAHZUj6KubqlRSiDiLuWhGmU7Eicsv6d
DksB7jomyr3sVpZ9gS5VMH5oS7bH3PTjn1pZDQWUZ744iU96UACcwNTO6EE1PjW0yEBu3Rda+08a
jVEQ2IIMY23rzP0QdX00pKRUm/sYsuOkOlRNEhTtrhoYC66djkeBobuFonvabaZEetqCWwT9c3Bo
8NbgbyeS1cDxDX4NdIGqIBSxE7a9WciHSUlxX9+9RBvb9gk+0TK2NnVmGT3Mc17O24foztSUaK5J
Csbd0EzDADVRD3r1pvAntbd7a4Qtsa5HIIFcS+ij6lsalWO5L8HyCCM6CmHuimxLk3vrt5nK1Dy2
TTTqf5oCStQbSYxr8cMI5Tp/SQ2m8en6o1mJxkOGSPPfsoJPtuWOaMHph7DrbkQd1MKXkQdy+yo2
OVi8SeLr8k0Nknzt4L7EX5C8Am4UtmNxqLwp2fWaJwEQ0Ze+ZOt+79/pHojUFpMHWzmBM4G6WkG9
JzWsWnuBLSCNN6SbqkG2KXrnwYNedD2Du4VSqsKbrJD7/oc1hcpbo0c1aQGGkawdH4uSgxTELeDV
Q5YoO9qtxeSmHjNPc/WeMN2JIQUt35RWNgURzj8IpW4FLbaSJzkOk/JW4gb2vpVqOIy3+LvibVJh
fH71M6gRoLIKzfQxigXTeGxKcbLe6AUq4cXMhRB+Xanoxh2x6ghO/pDRNLophdT7N7dqqfpG22qY
bgc/HKxfqGyOznkS7S6PlS5n2W/4TyOdocKKfdjkU1cp/8J/THbaFvJKRqvREXF41JSU8hQ0BY3+
nI1TOR0DIVIZ61cHL4lfPd+E33Cv9rVeQy6gVf4g7QceCt7gTL0ZVX86c+zFf7tYhe3VhhZXbQWn
bgRV/iVXw9AqTM/DvT65TGh0deKAguT7g21ZQQhfbZ8Hc1cqvLblUDuQ4JbZv0abimJi5ybQ+Mze
+3Jj/SzVSCxejVBNQy6lHEWHAplrRZedOB8Vjc4UuCsaiHJ9eC93JuTwzJ9T9yjvQkHrFZtGGeCC
zHzAn9N6ULfvKX2hlc0MVdjiGqVYcmJjrgTnUi5QSBrykLYiMQ5V83XwKZy+er2Q/vazIjLJViZd
TDa4kF4lgYyZo6CLMGSXfpX+U7eT+USDFze2lYrB8Aj/17D3sS/vNg6UIHPwPuWbKVH4tWuli99r
mnqekjGPfuuh1qT7Ih+Ux6Lv9UeGTv3m77Xw7ptSNTDnWOvHrC+D9plIwSQlHWhWuisngC12gJl4
zUY0PBUy8dyqtP1Ui7S10O6bvuaSwWGNk3CoqlGUXHKjgWgHBWgHDo14QBHA2Z1E20jXvFteN8D/
w7E4/QwF7u9D0ciluimCuqcFuwFzvILAe6ubo6RuVTHzdzw+QAwpxrgQaWrzysAt0iwXnY6mcbei
etHueq63d4VezMQpPe4YR4s7DiUcE1CBOrpaG2es+ha277AzRlvtTHrHQIqz4H0Jh75zwxGSj6MP
5MVoR1Fm7GOQ9AfganpTckWBa8iWZlFOm8sw/kJm6akOPGy64CqDPEg02fnBE+5O/lEredbZ8mjV
39XI8L9r/uCBt25ajxKI6gM7IgjiNghz6kiiUYnYQx5ZvW2ZNcEqoDGFfgtP0hA/5vmU1TtZraPi
MOTM6GxbpZGH7zFT5qWrloYQgsde95SBclRTry04q73RFHMn4mce5nMgEz7Geec0EIHLDjFKbrgq
HJ4tfYljyiUSGXA36Fkr/7R6Lb3xlXwaXDqbQ9YgDo2yC4WpZKJ8CqOPnKMJYWBJwD5n6lvj02a0
FGlakdH2l8ayw2Mn3UZqwpekYYnB/djMAluJJP+1iqPIg7PV62XbIFKhBSMyLZgopKR4iBPdDLaG
HIFnY9Wt3myVvBYp6VtTbNn5VOejE3R09tqCJkHlS4Va1DZTmxZPvVGn2nMa+7CP9LoQNXY6GEUN
SXw5DNBj+AVj1r5i+U7m94bk5pxncV9OorzP/SjVDrmSDB4/BJGAmxitBHs4k0EwWhgNzqyeQhV8
+rQTHmRaq/JfAMWPtgBRhmqXOkTEbuCX/FolNqx401kdEZ9uhNr/cHReW3LqWBh+Iq1FEOkWKnRO
bnfwDavbp00QGSEETz9fzfWMj11VIO39xwKleBfdJk0dyXNMI5hY0ibp1I/afbv+hISufLTNwH1S
l1XlH7o5SaaT3guHz0J7Rca0JEnjXpF73OR2Ct68YJvjmy7HB0BXuCle9qjonHRAeX9L7j3DpVlX
hjyzD4l3CHuqpTJCpxIiF0tbPW2j5/2ZZVLeVU3fylQ7fqE5DJO6ooHGcDCuuyt/T56z/RG9ypNU
GFm5L96iiSsIkDi0H2oa6cA7qFkv3QOv5bYTtGi5+UJ6X8RTyVz7ui+CWBen96pbSraXJOtJ/d7T
WfWqOBRFGftX/FSBOe10Mcw8ql3yYrCb1MfcVvrSLtGa8qpaxRieFFIdRalHXEanXOfAwbvIqV0p
e+t+yFVcBFG4OesTIOR8THyDGjS3JR0AnnHIIAqKoj0L5unhvaz9NR3iSFXZXCycXTAbkWrTFYtk
ezXhd30Ce/OaA/yRca/HSNOYNQp2Ft6vsBLmTLi5ra9oKpiGW2YVtjZaG4L6CpCB/86lW2Y+0HGM
FR4DS/kOrd/+eO5e/FcO/fof0S/l11qo5o4CBE09O1v6014v6pX6n8YeHB6oj8WnFPjsKL97nZRw
ODNbd/dPkQ0bhgInT8QhYKDwz6FrXXXt0/n7Cs8eFHvGvs/2tuvOf6GDKdiOOJCGQ5nXIXeB4NbK
kPGSjZU3Mq4YBjsWVNP44ROsPMEUO2am5IRG35lOIpoi+7vuklhda6kYh7VxouPeGO6hdK46Komp
rS/oQBGi/KwLnPMpojWnfa2XbZ0Pph1z/8xR3N8josix+Pp7iO1mScJU7jU5AQgpkn/O5Nl/FD4n
/2YZsNmaOh832nSWANIynrnPENg1FXtI6x3zgPUc3cslLNK67fi1ritOl6L0W5XOye7/hSxhB9KJ
qxiRxfQ7zqP+u+024d/4uNPPrhPGVQacPY3kcIACn3CuqCGrgxztSVmO7pvpc8Pr0u/Fn7Ab1oeQ
DqGvRG/iefG95TkRyarOAxMP8kkd4CqOWkinY1XX42mV7VwdE5caqLRcqu1+HRuKbBq52u+IOFKV
BmLTf2ufjARSXjqaNXLrRefGmYwDcFPsX7MjDVb5Ie7slVGz/72uconw9Gz918DhsR8jqjPvvdpz
/nlLuz4YAQ5+8sc5/DJFU7+WAQkZWBqb+YYae0Ykyt843zc0PuaqQYS7Hca1av/Z0RHf9JzUHufb
tv2qek0ky9zvTflYV6OENm1N9+M287Rl65YoddwExdsoN5vlVrR2mFgQtvFfEcr8z+YPxfPCFf4U
NqX+LHVAabLhW/sbjXq6te3oMut3/OYp+SvWzRolmAObprzYduWMbMGRW0MPQVkuD8nEGp7Wltb5
jHn2sibEQfXkeq3tToNTBSDyLmlGJzNvZknrsQqiM8yl+xlqFVBOVs3iUU4Br7uH7TICqGKHP1hs
7VMqI3tpMUFJEMM2iS05rr7FwqEsHSA7nK88rR6L/dEbNbSnllqfo5rvOk10q8OsXzxarpc54iHL
jZSP+RiXbygvmtfVW8CBWPyWOfWHZKQWmwSGkIro2L5QDx380PrS3K9zNRc3thS+PCYxQ8xpsm2s
M7VcGBUnd4trd4wafbI2SV650/vqYIKqu61xeOvriWL1P73xxb2txR6c3Lgs3wsG1uWGbqHkpUzy
zeJ9VHgMZp9uwWwrx/EYuzZSV6Mruzor5CD/o+XIIgLq8uZW7tP+Jtdl0NkUzGFH3NEm1nTjlzlT
7+WsJ2PK/SMv7GbvLr127SnxlHdsJV3v2YhkgnGWrtuVcdC5fDtbsn2wdPuvgfKLX2rC6JtWegy8
tBDMAAdPbc6/pqrbW+x+lyMc9Co8Taai/wYXjX6K9GYI7iXbgS9gX8Nsx5b1SKabbzMahkLasmIR
jseCsT3IRCOd68CsfMwEEwQ5kO0aRSnvs/wLw5f/dgY5v0vk9H+gCbbbollqm9E6k7zHq+n/Awls
nqZlaL8pwvOvez7mlMGSs/5aWCLSMtD8o4Nbk/za7+Ym5u9dNp4okev1mDu+8VJX5iPfLGcGOIgX
UOxOuAfLvocqgtMzGp8MW+qaEuJbu7fDJoI/ZpuD+yisp6+mUvLdj6DQ0lk2+lvNpE6ltgH/zOa2
D1uOvbqhtXyZ4y8YZobkpUyKuz0Y7ZRufIn3FHk4FdYqu9wNS8GQ4riLe9jyqOmxdY0iTDf2jk+B
NOszrkLJv9sbsIQg3OjPcqhzlW5msqxA2EpZ/veqH895K9b7PL6UgoRQsTodSy8qsrns4+XI1LR1
mZz3+gOZfv7kLeFq0pb9aM/a4jK1jdL0V11IHmFqhjDqs8LHsH8TT9v05dGi9xruCeWis9i7577T
8XtQ+O52nahCvQ667v9qJNb3xEf026kKq8SmPSkYH44FSE09bmDM/9XovjSm4wrIS2IzOWLD6NlS
qPa++AOrHCpi+VYaw9Wx9huun3BStrnRTu3fNjNLMrOv3y8Hv3PFRxX3xNKxM+QspLEkyGlmarlr
d8pc0kE2o0l5xcNvIdamOJbjSvBRzUacNYVSj53PPgEOBKd8bsacvrWdoIRzLqhci2cV/RSt7G7Q
rzPFNIYRw9WxfQVZjsYDMuScBr9YxOUhDgYE9A2AGFGZ+ObvK8imvyst9eFJ6947BaFhou90vVeZ
N03zpzOuyVOIuA+tfUckSaqClnqkhOzHW6jMPkgh3qpfRav0kA268xoCWQ2zV0xolJ9qv2h/LYmg
465dB3/PtKS4TsbFlnAV6uolJoU3omFJV9HJjxeXXiSANyY3rM6tN4tPxEXY3TG9e/MhaIL5rsEd
t14pWKLXSKxTeUNqJJdjyVhdppxF4iopHWvOTjFE0WEKYlzqQcEhIwHLKCtt9sdZN2Ny3G2pbrdu
mwIWsGDz00Rs82O1htxqXVRAYzYLvWFVBFF03FEefgT5sH+NiXXGA7+hulus9txDss483I3K23ct
1PCdtI2k9o8J5S8kw3ZfR6suD+zM3YO2m2ieHKIYdPGSDIDAB9v7mlaefKmmT9en1YtQ4EUuDzL3
ivAQd/G4fatdODN9cJq3QMSaX8FhVGczpHrNP18EAFicqyn5GwbV1B3Had7XzzVf3F8xxOHVZpyS
F2c3y0ffrsnfdumb8hS7XfdGcLp8X3pBGejqi/bTqbh1U4eN+/cu6oTQpTDpT+4U8pQm4bI2RzEv
SXy0Sz5UVxNY90xbqHT3u6JJmFl21uJfoZyBF13rkQzgA2A3h2pQsU2JKu3tMY5r6rCQILW/lCU4
gej0vROpnahh1rJmDPUit4uObcM/hta0kb/axmM0H5yddkOG55Fddms2mrpA9Koj7vy2BVMbxi+x
mTAu/jb7BVLYnHF8jmsRx0ePqkGGjXWky3Kvgg5kKlq0k4nN7j2XykBbWQ+n/c/bIudSTre1lXcV
JOvwZ8wXUk7zaBn9DIyZtWaLKAaE6wh76telR5/exoUEOkSwHijxNJRt1u178LTUq7ozjli7g9Ur
q1CxI9vLSjsRIl9OelhPnseMgQKmQAbcDu2kIGhs91JPi+fwfzf9g+vXzG1bvTvtaQf1lVnYVeFz
26AaSO22DCBu1JI/EEnnR6kewuU/DPF2SQFDnOEQ8jMPh3YSJYDVkBRPZiMYJwUoUc7ZoNpdD4El
nTML2oTi+xEk4r7J8/kFUqVlt9/6zr0c381XZeXCMU22Gn+ckjIW1dw1r94uk8ehtdqekevXT3NX
uN4hICPiWSeEN5LnrUl878LVg65yy4VJwJk9V5yWBMjorS3rAo1HXRg36/uu2u+VVKxqAddgm8Z6
Cexx2AXBnaLZ1+a2mmL3ahoGbdIB/v+15KnSKGuauASrkH3BYVzxQlVoZYrUIvdiEQ2D4rwUfrwf
CCYeoDLzWhdpTOh4noVLbr9k12jnXLKlXoOp+o99tIb/Sj+RC+dWoWnq4wGK0qBpduekKFndD1Pu
mdc1EK1IXbfaZrIxZBNBwlRRmw3tgOB7IxvLxogu/P1SPIgeVj2s5KcFGTztOjLtr/E9JNH0O0ci
50D4A4WQZbvuoH6uhgio1nEX2ZbP6EfdirupcWXzLcpqB5SUiXrNYeiHI91uyUY1KW2nia2ZnHAX
TWXqOPMOzrw16jr3PXy92kLLpAHJDN2B6jre+gWOr+WX3HsWACuDicbLQf5KJpe92sV0+QLl4wJh
jO7CILQsKtUqhpPaIj08LRUj74E8bnXdqpIZwxTCjAezlubbyzenYd5bh7tatY177elcvE679J/R
/tIUHOg8AWF1umk6trB993sfAICVRaB//59kSBOTDD/eMllKdnP9JvJ+bI7JNNY/ga+4Tgdj92+6
MadHf+vKn7EnwoPlwM8fh60LOYLy3nszjSSv14A+XUVe7/3NKUd+56PyjMGLUnm42G76Q+EwwPy+
GxK3lrhssCQT5UJeWx0cuefkIwza/MKqug+ZXwTbByJp8aeDmeAiS0o7p9SmivqetFL4pEKP5tew
xeWG3n+n9mDwoulncshsYVoPfwQhjk7GMho/eN5ag/ROdv4tbMtkXerFuW/qy0ljyzJ/7rg+qTTX
rrmFHMF9i5A5EmlezW54b4NdhlAzbfNsXYqegWO27tGzIiTW0HDfxZHhsJqi0HkZ464eb+c88iwE
U2uCQxE1wJREaMfe1TJKorICElaCg3a77R/f0OWwYtRU2QCc+uauJWCpIh9vTQMJ7FEQTRJccQm6
4NptDhHu7W3/rC5JA6ek87Y7jj2/Y/1gvE/DWPT/ctFKmXW2pAg3Nn7/UttkXjP48mo+JbIj9MWz
lfs8MYI4WYjK52lm/J84DuIS8gn7yIIz3joTQ3ZhSX/P28GkirMOe5Kpou1a4gj8iYO6pkrZXai3
5CHZPsxSi9fCracKKniavjqVg9YaiuRUulgzPIVEk/6duHkeQZrdJ/J6e++JHs45B7JrFdUbF4bY
1p07vecgf8659rflqXXcub3NQ73v6cjrFZ4wI8L/1eISeHzJGj6288ws78dVUqHmmUWVIbEtvzsF
NouJcmKhFZNS0ESDKp883LDLcdJmOhb5DMVvkfLx/W4eQ8XUOOGzcpUa+aoLZoUeNei3oyCmj93M
UZxtNLzTdtw70T/tO9uL3BYz3w5xyJWz4blxs8gE9gscPJLZjAj5HBJ7W15XEnn85ZojD3MYep/x
ry/A7Yih8fIMWHf/qK1xPzfVxC4FskrcYnrvf8JoBXgm5Jmw1RoK+H1pIhOl9LHC4QdFNF63s+C/
3E5mZKSVURNko4qDf/AeAWwHKoILWdziuerkzJpFaLzzF+wEWLzjUDOZgj707rapdX43Qo7eUdBX
WGVrBcsPjpxDxkcl+O+BLLn+Ra3+9m1Rcn3ygWhoYdloumOEOyTM5GhmfV7JTr8B8HHWtOcR+sW0
1DWHws+Fk/XxLvzz5mr/0wm66g2VavlnAZv9JMrTLc/w1O3bWFfBz7T3pU0Zehwwf7i576Ef5b1N
4nGdjoFJ3L8Ix4edWu+aEACaKKS6dlSzvndUdwU3Xtnl00GjBuFBxtj5j/eR6lGyleGJK9NsjHgo
b8ZjqEQ5HOepkrczaRPQTXRx/+R+CxLg9nF+KKc1XE/UHKMmrJbAEWwMvZiL+yKoWz4zzIDIKEV3
tlO/LH6Ttfx2N53bO3DJGDJ/1LDq56HbGWpFPucBzbJW0GLaBbbOBqfxnds9b6Y8JZgo+BSehRHq
itjTJ0pi95dICXfIkkCI7bqaSu8VOSzJAI5bMhtEPRkuvXZBZ4rLHJDSBD48Np0/NBzua/dLTNBj
3NK0faS7O0TPzhya4rQK3f6hjdWrs6oDrE4bUQTcZ14zvOrRBv/huQCf6dTSR+mk8ePID0mSoXvv
b5u336lJViL1VQ7aZIogekSrO6hDzD28H0odjxxKIliw1xnSIU4F5S3NOW/GqL71OD5AnstRu0d6
KqvXWhUbcE+wiurYo0uSwHkesPKgwz3zNjpXU1ft6g1fV9jSLa6Kgj8+7Yew83adckXCcSzcND8z
AbryAOPj3oRrmysyLJPwJlSxsAD6q/1V8lW+DfuOydjWSdVngi7rKTOlVxI33PXjcAISKp7m8pLP
0ayh+yaccnnH78Hr1y05ApStHex8KGU8y6wQA1IMmcfe9Vzz/n2hE+CAlFEH0eX5HLaKMYuXs/Om
IXUrIAbCTRBHkps4s8RW4ajpBWpd/9xoct+4DaL8KC1LRCpJTD11Rov6LtjWPExj69gqLQzJRFnT
AahexVsY/AzBWL53HCklXwIt573LSHSI0UDJl101dKxLp6/umM7oYh9oKz8HpjNVFgQtohomB9Aa
1zXudGiNJwBg9oKHpwyC/tNsCx9k9KviuWXpeqdxd8TiI3oCDvZ4yH+ruBg23JR7hAyIq6M+QvVO
t8PAmHJqwdRV1tB7u2Cf9acHd1n7v6IRQXVrvTC4wn29/A1NExwdr1zGB6B7OC+NKXLjUBrDf4lp
q/82uNWfBvT1TQ4h0omcRmWd+apgetMjo/mhMoN81Mg9UIjBwZKjZDYL5WCkyjaPCHJCN9fpK6p7
DsGlBC3nJtHRlNWqmvkp1ohHX8eUbaddOcu3BOnRFy3O9s0Zo3hJW6+zXx0B0e6hLo14Zp7YUaiM
/OOjuP0t5TK9Kds7ScpZ7dZ4oNCdoByTE0PLVgwVkUdht7O77bNOKwJggBpIjwfmGqIpTt3Fyq/A
1fK370TLsxQsqOkcm/mv5xQd8whL0HDIoTWvWz4gI12++LcVI2mYNZWZezQrZFYT9ukTTGsGRBa8
+u1w5i4svyO5Bppo6W33yXkaq/AgUcJUh5wv0M2Q5Ua8qznPQVZ5foVsmcww+PMBwVZ6OZMxrfAD
y3SiUuqui4E7YeTU8EbAVPOfsmbqUeHvzWPXMHkeN1MM0FrQu+0hqY20J1tDa482bMdsi5Tkk+W4
RI97zgUDNx7bP4Ny1BcLAT7uqhX7q+duDq4VMa6vstjqF28zLqCRu8LCcX30Q4ZeA2a6iXX/aHQ+
PrTS839PHZv+M7CTL7MR5dWfDWfdZ9Fv7a85VIzYKMBrNGFV7r+VwdbjwN8q/0FAc5dXfVeMX6Xp
LwpEdhCVrsS46fPidEqkZkm4L8S21NBJkImvYYiopS6JuUzXsdM/BsPFn5AVtGDe8Hk/fYYEpgk4
ruTYh2tF5fa8F79d7SImGmB0Lo0aJXRF0K98z1VL9HS6LJ77bP3VPrcUkw1Al7L+QlHHErJp859F
Wdym5Xx5iudZVv3VPqjuo4cQ5oFOGltlVL/z7cMdlEkK6AQUtYeqvC/10EXZJL2Je3jlD53GUi4l
1R4l4HjjiK2hvjpHODQXVj8Xc47Eor4I7VMp13JDj7aID3bz5tEPgLr55mvxOEy6eMJOQ3hu7nby
2nM1GPB0kSjxwgUBAZGqX+JDBKj2Bqg4fDrF6gXHyGnAZc1UuQ9oJrsww1cCcMW+FsJK1260ZZyz
iDcYvbrnbaEe5iBGnx+81FDJB14BXB4Fir0PUfqDPfjl5lytAvqdM7ywX/EQ5K8BUwzfUyiWb9ff
YfkxxFdUzLjBxqIu1vLNzasgvyGSdX3sRhJjTrwKHGxI87gr+4AeZBhYMxZM7v4E3tQOIVfF1k93
QnK2pJEutDroRo57KsItf8RvYV6MF+tvI7WcrlwyQ267Biqeya3PoSVl8AWOt3L8RVNx1fs47MFi
q/7srCPKHivFcMtHnZE2RF5ZZhuWq5+K54e/gfz20+y04b9Blk14FJPpvi7HA1sanAc53kwS11Fu
W2IN4Us/x3il1Lwq/aLjhhIx8AwYxUMzYS5AHhPmD3vU0Oa3A8ShRSj33hySvC8GRiJZ3exBB4I9
5OjUATBQf5xGsakHlfRcnu3Yrh6Pz+TfqADOicwbh275VYfqxdG2/rv2e/SnRA+OILP0nfd5H1mK
gobUHWlL1DaF5+AxLBYnZywPjf/OU1jfIcX/a/O5GTO/G5j2oor5PNpjj0TIrnGuam9Az2R3SE4O
7Hosj3XMyJ4awSaa1tB1iI2S1btGlFPGR5Lu6GUKO+F/dYjhOK18ruG6M85VOY+8EgD/ydPsDf7T
AALdHfLVXz9Hj1uTh0+u315H1VBaqzq8NTPar7RL+upt3aDLwKTW4B4P9soTjriyPC4I+yayoQbJ
Nh8pWIxwcp0bfrgJrYay4lUltkDIdhEg9kFStWczmooDN+8+J0ykH6s/9w+dU1n/qm4G59QJq+WZ
w3VUWaR7XUpUE0CCVAGBJzTmRnXwn+6FSURTF6cRjlJzZZOghW9oq3DmBPIAeylJwehATj70tvEV
7xM/Qj6hY9JBCPFh4nu1VrSZzT7w+D2mMtCDzqowoldmQp8LLAFawb1R6qMZosY/0RIEpF0v/vTR
1976s3bcQSRywTgfar2Nv6LEFc0dQt/qtua0aLNovWxVcMz8I5DLVEUaMXt9kEMqbnEtQmNH+1p/
yVKuP3B8/K2TmlVyALdq4sdJtgDCtBvu7APk38K6dnEwveODG4LbMuir34gOtGbgMsOCZKYSaEYs
VhaVTQMKrKsCSG2+w0473xuE5ksWA3ftV7QjDlX5CNdqvVcUFvs3g5dBD28jmc9vulBYQY4TEVzR
tYDK/yLle/2whW+XM5x83B8StmI0FosgHZL9GnC7iHbxmRCJRmxXHCYP5aKSEjVYGTNc9/2vGRof
YZVTOd8CeUR32CsV5EfEIQnSKFbT9iBnNEIw3ZcXQC4bYYVeF5sxi7lTQibsCKUZTF/yqvsxft4X
f3UgK3c+Jg7l8YzSdr3fzbwDv+2cDAeIkeWlQDS9wA+5agTTjNVbRTyCf1j6fiL1BxUgQ6ZqN7Di
OeDImVzF0h8jDHGRjGmt0aWIUkExCB4b+FtiHNWwR/nVCLZcEVLEgJv1jgdlCAXXhSdixwaymYhS
i08g94q7yfeg5iQycjLjpp11uZuMB2nli+IXw+NqjiUJqjeEybggLE4nBMvxzOO7WodUhbFutzxV
G8c7PCKAzzWp4CzTCE4itF177X4FylP4hztiNElbNcoeWt/I/8q94wwUFU00qfBbMNqkRgOcLhzW
L1MzNr8RJvrDka3evpmibMtrweANt1EN/nNUeCRsWXfgidRhp11YQ9e9XxluvsbaxL+IC04QH9FU
lB+bZMfSufuefpjiyvtT9l4UHOraOtd7UPTD45T00/O6dYGDdiNGwd5fRvs299WUSWdBFcZELnBe
d+H83pUNe25NLCiHPCLO/AAyLp85DuCQ8JghyfW7RgjEb2J54pjaTebXCo3jUJNotI7/vwekTkza
O72+52iEJ0ZHlH/gxGiuNpJV7QHBA/QgMp/xc8MfNx9GBG/jDZ0pzr/CdrF/dgQYXwZM4HKVOCHt
kRwuIj66q8/6Sfq5/q8tvHlloFbFGxm75nkrJ8MNM4TF16i37V8RIbM7qSlR3wmX9HQMebFgIsY6
HomgqSN0oRsjZ8YTD9ktS8F7g4uBwY/VW/0Fo++++iGq1tQlGv4NFheMZp31dt/3a/JF9gtqHhjj
YIQF2Gsky76I/2vqdv+u2K34VG6Dpm1pIyOzuqoDfaHzApM5VdT8qch2pbTH3bHbS5A6WM/q4umY
TYJYtOv3FvGJ4/DjF9B2N/O6eTp1Im8NeA+kKFEZ1cV0jIcE2TV3C3VKcSH3IoOQHR9oHXO2Q+SE
zl1QdJQNVO7a9GfmR/U+9pzKDHFIjxZv4OhH8Nj+RW5aP+Fr1egMK68VRxTh+ZPmfCozxnyXNa3q
l18eWvHfA9zNaxDCI0hux7u2b/yXuvFl9zzW60LUTlKZ7cqLjf01l/NMDOo++cQADY3Oz1vv1y/L
4M8gT+uGaWVzdtBGZhdCU3cvVvGRLUmEx0r2rIt2HsPp4GnemmOhK8v5mKxTd91J6y3YcVcZJ2Cr
AedD4Gv+5xI7z9+h2geRkbXWk2hQu1v9HfcIJ85EZJj83rDjIOiipf7Fopv7kawG/NTuJcylK8Da
c1kiJ9tQwCBv0E7zvU42f82Z9P8jFOoCs252lRwEzIBHrDj+J34QlB4t9qDPsbJc5JN2k/PYrAqW
FYdQe2XRd76wqwyUGtfejHw+wBy0uvvoZnODEzFVntc0KEwASQ55jk2GOTKKnsCmmTYDXAG39YT8
7lBRLxlDHixcT4hr/DdvG6tvG6PszZomYsrF/TeN2ejE+VNXS3RGTP4MudCupTr1fhv+Eq2HkGch
NORpFq7eszHOlzXF/oaaaYic/lVF1fYnXkL3Vwih5RzdfHfEoUwSyAl6oYoqU1PLaNoIv3t2Yx2/
0NzYfzpiDhAs9X3hZZyHwIc0w3V3WNJEh6958r/Ik0fwiRy3vZ4wXpmjS+67zvj3OK85nuebfV97
NCIAqP/Nqio+PdA0FLWjbSuYWB6x1PNbsaEUNBfdJQI3xAFI4N/zbivlAUXSDg0fxcMZhT1/0kdb
13Pvwb4xHCPJTxefnLRjMenoQdeBsBzVjRuA/dX1xzSo6jXJVfIEbQjisub5Li4Al+3TOBRYW2wl
Gfc3TrYvhgZWDQ+VZap7zA4pxqr8OyyBKk5zMtbysKGFSNB56e1G7mFL1oVzuWFqZ2yqozQlsGyD
osM/um0cPV72zoBDZdmv534upixfDNge+U3e3Wx2+btQnGIpAZcV7UOsJad4GhhnCG+e/q0Y/u6q
sdXewUwOfHkV4yrgm+aBzAI9Fk1q9k18YEDkN7Ybkehxtbuvvo2IahnRXXpAY4xoNOj0HsYb1SXP
WuV7kLKslwwNuevyQjie+L1W/v47r8ziIgi/4MyEwS1fsp79MdtXcJhsp4Eiv+QKbhBuYEZP7TYU
Avksa3W6+ZF7j11seoiTAsFx5LZM9oWMNEVRybBaTnroeW/eoHp3q9b8hFBUFleNOyfPoitJ0UgS
GPtb36ywGdDh8yHn2J+xWHDXX3u1TEQ6a3qUdTcJdlEN7X5kWe1qbIh13z97m4ssAM3YjIkmd+C7
8Mgtx9GW23CYHOvKLN6xQGfWWZYv469iPa7L5NanpEwU71SZhExaCFB35HNFUR9cIMHqP1sAzByX
Xbgma3sM8Axmm0JykYxedUP+WNLer6aKn4JKNePBN3uDTatHY/eI5QdSe8GnwJcx+u1/rurc+bSV
e24PmwWyOhUlg/HB5VucDjuHOLNFDUvFF9sMwgUV8vKXaoyYJUaqLwRCT8MQsvGu/jSdpUy9wvfx
0uuNhJdLDcA9hQj6A82shITs5/B+DOCdM3/fBqTF8VCTxShzF+UtJ1cqIFIe3NxF8mJBUlHirciy
Dw3+of/6fNh+941bP0pU6c5FMAh2DBobsYj2w784Nyx/4LpghaCHTFx1AGGjo8b5w8S36owVpWME
NVP86A7+6J5zGe9/CrE691hMjXOLmcz/bw1c/wLONMgz6RIqrgGGyx1+1OkeMRf4Lhp+fymh2Sk4
yBAB8UZFtnaeS0oPVNZLhx/MOP8j7Ux740iSNP1XGv09ZuI+FtMDbJ4klRRJSVRJ+hJQSaq47zt+
/T7OqtlmegYylrXowQA9GsnSPczNzc1ee1/V+tQ1NW3lqrNp7yZq491OStAOx4Hv/XHmBh9vTKoZ
tzHVk6fW6KkhwXHWnQBEcEsWoE/ekx1wXaRqU/SbuaGIcXSjqqaApTNN8JGaZEoKUvQ6eKk8cZ/s
rAAMy3UTPFQpSOJNzy7/BkK9fxAPPaA4aso8mKIUzSNzkv6PpKSCvO2NkReGObopMBEkVb564cRh
DspwcsBnpZQrshhi3T1seOaPlGIbzLB6GX4Kzbzl5at61Vd4huyUIlue/gi0qgYF4SeUlJjmTksw
6Xn5SStAABBkwV+YFpzHm6hBkHzHKZ6+eZM99+TxBliQgVKtBQqHtBGctJl+MCNmGbZ0oezfLbd2
nriDGuNQ+AF9bly33qttUJPi16VRbkV0ng56THFnH48tZWzLnQFGhm72IDCo0y4cq/GezCVv7JuA
jva0D03NraCWq5T7pufWvEmKwrh1qYnoGxeCeZ7wxVhqDw3DgD9rX50f7MhN280AsKK7aWfqb4/M
nvlwmypOwd6EplXsUfFqndPc2mn5mXeB8lnxKIzSBipV8Pl2TJbbDqX2Nc1nUyUH5Hn0wwviXtnw
/AKj6GsMTR3LCtT4bw6KoR4tFy+3CBIGpTFwtgFFeABA0fQMurRHb8NjdOlglMzybIpuQof2+sS1
4BJ4TW6AeADUn9A1qJCcUYWUhrtTbbK8CuAPDWFT/6Z0hb/pkqo7OskwPipKCtmr4gd8urbbpUmn
Ha+blwe+hXl0WhnHd6GxpQt2PmvNDGvdAlvJNoxe8RxKgTJ3NyooQYPpzvKBHoW3mS0zeFePKbDg
68ZlVTHE5bCuqypdR8MW/Cnn1tEJsy1ad/km8bly97Xmc5AyJAH3Ca+KCFgTVbSAyWz65xEvKmZE
90kO2oQkhoJ3ZbdfVn6RPHsu/yKJYgXAs1/VGZ8jKEziMC3MXRx4+pZU6XNFKkzgoRdeM422T9vB
gt/LnY55TgVAHwKg4RMlB/Ak3spOyRQALz8LAUPBeqsZF8xi1UiE7kyexHkWUG5ldi4A2JFSjUya
wi5213dB5oYQ1gTDhyPYTcHESDQp5WDmSLyDBAEO7P5uRo4BPI5xKdLC0Rp/R+RXXyHRWXJDKPc0
2xI+qFkS9QUAyaZIGvrwjAPqjzYwE9JcDSxuq463oOe8Y5kzu10Y9tvkH4S8oQ3S2BYeiH1N8kC3
YAIR/AvtPojwGLmi/BuVz5nJXXBLJYjW9vWtvVzouT3JvyZbYTClLBk8zNVBkKpO9xN234HHMMCK
V+2ucqvqg2elweG65UvPxjLkMxakxg56VOKXvaJ8aiar0CITz0YhSb0LwLZy8ZbFG7laXvYTkUDc
hokMijjnVjAdGV7FiTYGrb2zBPTNzbQ7mvLDRwe89YrfXJ4L2LcJH3SPaQjyNc/Nuabne5mCp9Yt
t1lLaXhLxfE3hmu0m+vbd3kmTHg2HJTIaffA7yu299X2McpV12PE3eBXenVLBsMsFuPD0RaAJ1PJ
NeXcFcn1RYsGRExMwDOaILMXarywq6zjzJehMvzwJwpdXhuLSmIdJo+wNborPCNLHoJ0gssghAv9
k8wuPqAIYdK5JRrXHe8Vby6bclc6TZ//DVdEgghOeM00+WrSXkaAycko2Mu5ciqwzq0H5misVqws
7R905RrgKVRQwMSff7HBAaebhFhpQQjYjBZ6800c6vV+pMZKB59a2HUXWXJGT/VAD5CWEc2kE2YX
tRVMrnARrfeehhxikO0YBI6y71KSmpVIIpMUiZPmGY7KLpqwRsgyJYXXpeTATB7XWpB9j2jogQ9N
gK7M5cltciFHrLT95+tLXAhfXAyQkGnESoTf9PM9nX13NixAohs4BZjo1Bz/2EzUW40sPlSp71KF
MMyjaQB4XFnuwteEBJZuM5xMBBdTSlR6PSpCt+KkN37nftUZvI65i7X+BrGy7hAwH72/vtSF0yAS
MqRZDI0rSQ4tzeC1YOxSelnAQ3cWzJaHTjHWFMkXvqKjw+hma7AUQf0sLQu6miDOxZnz9UQbQb0n
TXw0mkZTD1or3hJaw0hUqHWxt7K+RctcBIywIRYIX/r5p/TB/Y8tamA0S3r1C9NWCfWdxI8eJpQx
fie0g3UdmOT0VwLpwinBnEpyAdc18Dbxu14F0pqJd4cBU/Y1Kce7Jlf7PUSwypNHAWUloC0sEfY/
A/0STopQCj83VaWqPg9WxhIZ/dspNciy0aqZu43oHz2VoJS/JJq3Rle8sEBPUMMjH2RRQFGlT8q8
NBTMPWck4tvt1Bo0EpMt/jFQGVJ4s496QD48RDZQvYED83yBMTPnlJNYoA8f0M5rgTENlbVG93Z5
EoTggorGqgXhmy0zAqq9i4hHhQyMAn/AQzIkwPnCuF/JxBasCGo8/kPwhEFfip4d4ypZbnn0oh0g
oqWWW4B1QnvF6xesIGcItTwUiroK+dn5jo1q2I9k72AswIxkDzXcOsWuqJU2XHHzJUMklJDZq9xx
eMK5IRpKZpBTPt3MA8SkUabXW/CKK4TDl0HxRVEUuizU4cl+pNXo5CvDmFPjZLnJHbEzmvZRA/yj
HBn63zNgXU5f3+pycPGi1QhC3RLKKlLYiEB1Uz4gYTaMkhdb6JaHchrH3XUrCwtzXMKiqXK32Tzz
zndvgL41qJOKl7hX0TFMQ+eElkxzcJ0u3JZjsKbNs2yPFwA6pqR3Mil+r6ud41DWAYGgNLT/UBOl
ueoHDNrEalw8dWNt/Li+xAUHYYmomHHJQPl/8fKGHp+hFTZyCvOIwd2C5kLRzm/3dyh5qItZhoi6
nsQz7DU2I+7MHGy6VPUf3ZF5pyZOphXxysu0gEqUxU3icFUyES+dXd8OYZsS7JkGynYAtSFlYWhm
+Ahi3zt6g8sIbhKMdPCaNjte38aFL0e2BV2ghVShRinl3FP6SI2qCr2STWGbwRcmgKwvTOaZzSEt
YO3Y2AmIosN1k5fXCroUbKVo5HB5ynd2OOi5NyCivfGNfD5agLK+pQoNyZOi8zp/9Bng1TZFFVLO
vW54wWVcWD1dDqDL+ZOpZpG9JH+FbnDTh63yPrbMbNOU5fDmNJbledBe6sxbwfgt3V9FOTLK74L7
8lI3PzLW6MPxpuQORyFNM2vFQZdch6uZYqDYUTBz59+vM1DEAqbKs9QdoyPUXkDr0kiBlN534nvo
CKd7i5rd0SC3/vT27XTYRsRGXNzHEq71KhNxIkrXgW0B/gfL9KhB+bQvoFRceaIuOaij8yQmhbR4
qUopM5RPpQHhPMBkO3E2DXiFb8YIqSfw2+qGMZHm5vqqLtMP4jIvaXhuefUQqs9XNcOmUjAhyHRP
FlpAI82AlqRNdxaoF0RZKy65uDpe+iID4X+70nsfdiqgobA0wOLiM0eAOjBNk6bwxvQmySy1+TAz
/bNWDVswKoRSePuwo9zj0u0w60CVy5lZmwnVNvpUjHFNYOELuG2CLNu9eT+BJkBXyluVq8GQAkw2
JEzaQq3DWFTLgNE2mscq/cL8l1ONTIlPg772snvRRjmvCQvZFF5XLvtKCiF9wjHzwsCmPbHxOHvZ
Pupb9X4YYRHzoja/8V3aR1pUNccQdCQ6gAotqk0wOTQFM3jyVvx3Ieh4kJ8Q1w2bAC/nmOEAOhOF
qAJ8TR3sEdMFxhfAFn99l5fX/MqMcOtXhzG227RXfRRw/Hke7U3dCYIt5CJNa5sZXvuANyu36kCP
zU1hrS1T2tGQl7so88TqilbVkn/xxf8UVyA8SEe2gFDOd0yWHIAf35ogVn8ZdZUAC1ODu77hnXZ9
8UtbTAGcC4XrUwi7na/dtGf0KaBm3DiWUcG9xhSRM2XDyqoWAgNpG+0QCPINvqVY9asdBh1spmPH
YwEaveqrHwf0Eis9+I749lo+sLggHl6CpRx8ryptIAzJgAQ0so4aIfGdX4MKpFkTrmQdi1YYLCHw
UP8giJ8viNkmv9SRTkUqOIjcA1RFZrfjucUU9PXvs7RzSPhwv1J8pwAh5fI1Gb7LYCuGlFY9KKDT
d07RO08lU8Mf/44pyJ89kV2jA36+pqwZm9ZT+Ejl2JYPrt+GdDldoLwgiob4+W8YQ/GKMhx5tiY/
xaG0CWGIJuvtacIcuq5F/BKU+K5v0+xw3dTStyJP4xaEkplrXloXOCbTbjLKN4ZhZU/QWbjvbbd3
V2KV+FfkwAlRsiNKRNwQMh9znvb2FM34Xd6Andx04EVvCY7D55Aq1aHsmPi5vqwlz6DgB0wRxBJ9
LOn6M1oGxzOb9hmcWvk2nhmRq2OEwkjuw5WPdbk2SiYmTsHFRzlDXttgal7agKsWE9X1MfSrp8Kt
74DL2TdqHfUrC1uw5sK9jIQCui8Ccnbuh0NnKCiO02K3BsW+CzJP+YS8E+M7Wjc/QtPnrySdl/5B
dV1DPIc8QmfaVTrLkWoD2lcKBtvps38ttXmi7qYPH65/rkUrKB1yjKln0Pc8X5Wi9PY4w9AEqg0W
VrMP6vfAONd0lRb2TuRCNFt4IVB4Fn/+KtBSsmdCygVbn/dT/6hpvoBNMPl7Z2aD/Zte+ekfb14W
LkilSYexni6PtCzDTusoCHkXwDJGxp7pP6PceaNONdUFHgUmYYmAzuUh55W6AuFEPve88QoDJt0G
/hgqzGa+BY7BkJrKN1s5zZdfi7huIcHJw5IUU24KVn3JFE7vgelLq+7kzLF/r3aDMbw5ujNWoTqo
lztEd92VorubgfkBBJLAjtEW+yzJfs0Cblbb8ZoU1sWCbEPjGe6ovJN1FMylQwXbb610KsOIWjVF
X7NCKfdJG765Ro8V3qekE0IwgQWdux9gUBDfDpTDdTIY1SbJXehwhmlIjPu+K4HuxY0HkI5ZeQ4/
bJfVaq9saZ0ibPAsJ4LQdTz/BSnPHTH0C4KpTsHLRLURnszIyt56/3OdCJ0tLmZuZkLjuRkVivjO
FLU8RsPcnWcMv3KAxjfXz5bItc+uFMqeQjJE9MM98T/nRuoob+q2sb91zAmXhfJkRzeZ6hwKTd+g
ekOCw+AXmg0rPnlRYhBWGTiitmsK0iDpG4InhLF3tL+N3Z0Xuqes3+uFv03teDfPX64vUDZFAVml
A4FQDmVXpqCl4BHBLTEDD2Uy2B6D9zCe+NtuyPp3CpzrezfzAZRxm+6uG5U95MUofX76mjophlzf
i2EesoZiDDdweCRPzAik+9md3BUr8u38pxWXnNcwhLiedN5oRAdQArO0kFGnAWCJIuqxMCltmS1f
A00sGBOCIcyi0fVGJkOK+nVRIFVmCURi6GNrKN0PXGjcmGPrv9HxWdeZKcnxLdv3nbnCFPOJA4MM
mX+EYOWtKZuwQvkHfQyKa0QSKS52nRaCvoehkSBjHQc6xzTcZufwVk+gQ8skBHGKkhNFkvPzxdTB
HFs2A4p+VJa8YpsQlsX0rZGX9s+ZFekU8yCBF2Dk8QgpqL+BO+urmmhfr6/k0gEoR0DP6kLtQlHJ
kb7KmCqtHszQqSFcZP/URjgdUoZ0BbeEsyaX9OK6r8MSCQbGKBHQMqHJJKvUDfAkmFNPK4tOOkwy
5IwKA9tOc6qVrHoPALc4tHbX3UAAq2/HKNZvYcpNV2LjxSnmjYzuiQaCyxVznNKKswqW9Sx0vngR
UwAVVIvb0U7WsqlFI6A82FPaNrYqG4H6BSrh4GsyVZm3NyrDusvRq/OOb/p6AhVj8hCij4IhNFCk
WNGl6eiF9jhsEMQLQS+X7jPcKYyRmnG48saTVvSnKbJc5FrpYyNpeO7yhu9ESU5yu7EzBsAbFrjr
UkV7W5B4sUL/52UxyGDKaIS5KKCSykOmbUKkOGqmok+GOq917WQI359maDEIAT6eq5a0b3Dn9DTR
FKD0vVXfxGM1nWCS695bXWAdQx7MTHeNFsOYzHANCUIqDEt3wa0Fd8uWT7p20KVD+PJzbPoB4giS
EF/UI91ch0YPuohiGtNNYybpuxFKg0PEfNuKKPcLNuzVGXyxBVROx3Fo4JMbn39H08ygf574jmFc
f+oY8IE+yzjOfnIDbfGNVdTfumj41mlI6Jj+x9zqvoy0oSeyvqpNbuGmX6tTiFgp/SAucpcL3dOB
0smIIcYsmMx1oclXtdozfmVwwCZ3eUOr8xH+zDw5JNGc6R/ghYt+zBGM1CuIpYXNF1K2KnAlQBMQ
8J1viF/PegcFaL8BHgaPr10UOzDE5a4K43R3/bgunKEzU+KnvHpjVdqkh5Nwu7C1ldsEhziRjHZv
P6lY8TijoNnEXXhupWa01c9TzlA3B+FB90blUOrwTf2NtfCs0ugD0omwJT/yUFpIoV/Dj4o4/sZk
dPNe6RX7w3UrS84B3IMjQX2EBq4UdUBdBGWfMVmdRFp8RLY1dJgK0YJ9YAbtSS1hdtC7srwz+rh/
frtp7iiQZQA+Lg8K49W5NmSMFxoU5+5HzRq+o42g3DLubT1mMMtBn2bbj8T+NXzgpZsAnue9BWSJ
ZJqQcP4BlYH+jlLHcHi4ZnUfJ3lxE3rNWsvlcmtd2oB8OtVVeeDJ9fpQrXpbLbNpw2jeB9W2vvem
+8mf7bseFhd4W9sbx6zfhm0h+FCR1GEMoMyqA9OVrkVmkAae3fnE9CmEBV+8EnLwm1IzInsLzWwZ
wtvYBDRhoOmMP1//nMJTzsOMq3FvAWqg/QKuRjINgoaBsgTTrg0o2xj9eF+UYbVH74iBh7Zeqzws
bC/2TFoh4JIBsEqeO2mzbwY6nDgQISfbMS/sGy/rlN1YJuUNA5+fIPwrb+AkXtMBvIxnoi8IVgl4
Kd4jV8xDNAcZkIZnEWIjZZuohbJLzMY7lPBsrcSzRVO82xkGhdOQW/vcUaETGpxMgSsnT+nPb0M4
DpKHqOzhSWsF4cf1L3hxLJDeA1Rhm3it6NlLl7YyMkLtWgxiWCMUHkoNzVWZoJ923cqFnwjAOiYI
oIAVeVyer8nzwZ3NUFHBl5e5zX4awjjfpXZo/WREzIUSrYzX5IYvtlEyKW2jkTIH6CJssGXis9xp
ZvIrdrR2l1Vpv7K4iy18QeMDdSDBon9tS1dDOE+hCjMSlKJT1d1CWZJtGRHKV9zi0gqlDbrx9Dq5
VaFwP99CyEX72KkYVvaSxtpXYT9D3GTPK7mv+FdeH2jSFw4WRwsn110ISc+tMKClIf0E4qXzffXD
6PVoJwXd7WQ4/QYdovFDX6x1iC5MsmO8XQR6W4C35WdfqjnGaDTMU0RNre1GaMytrVe0yqMGwdKD
57aCtm5q99c9Unz+s4XyNiNTE/BDjIK5PF9oOg5dryboQbWHaNNth31xNO71XbhiRm5mEjPO7UjX
DgljZ1cpdsrdt8/5DgmOzc+7x+/XF/PyJLm2GuN8NaPdhAwAYkU/AizYIOmx197D9rJDBmVr7em+
bd7VmztY9DfTb9dty+/PixUKx32Vf/GCTs1aKGspN+Z22IKF3/xw7p27t16t8k6KA//Kzpjm0ELk
2DGf/GPFdP1ncM13/soHk28Y2Yp0wzCVH6eKWM18QCJkC3/gNt+WK2f54qkkWxFn4tVajKjWzFh8
r/tq/3uy/fTLOn7//HFNQPNF4/eaW0hhFzxzOmkRZqo98NMtNASbz3BuPsxb5xkaz9sVTxC+fM2c
FHI9hCsJH5gbtr/D/br5kW/u/th+/LxiZiFgvD668vs8a/LGgRFUrAoirC31oi3SQVt3Z+++H782
u2cog9Y+2Eq4kOegWtcovVDY7He87Thg0f63efPj+X24eWx233kWbODcXLlY1r6fjLE34OrQU/H9
pu3v80E9Ioy1bw7h++jW36THbrOyseKuv/L9dCmKJCajlEwZikWG24z/mBuIP7dwtK1spziq1wxJ
IcNUUCQKaV5utByG795nIqKou7s+cdbWtOYrUtBwnbhxc3HQXOtL599EUCaXOppneQIjyVrP+aXU
dm1dUvCIXUW34B37cwPTB+Qads4BKbjtc7SLdn8we08gVjd/rK3yJf28ZliKJ0OQISlQYdj4qN81
n4v31Z3xu/9IxRH27fL79Cm/ix6MR+vTisesba8UYIJ2jOxCeIyBz0DAgH/2N2R5W3/jbMt9vg92
7tbdrkG3L+otUvzUpUgz6XmSNuJg0IM8RDfa7lO2nTe//E3J9hYHfbN6jy8FAHqCgPnF0BxzNucR
u0ncLFeFy6JFvNc4H8bOI3Mwt967bIuS31PzCLH1sT6aJ+92ZZeX4upr29IuQyszpfRIyFV2w97+
nB7Cw3CYdsmhudVv1spmS5+UlgJ9C3B19MWlB0EMX3U81WWzqSGBVzWGcGGpMqdfXV7v4vnp+tLk
QEDaT+mTeodhAPYHt3C+q3Yb6X6YmvNWMVrjAE0S5MpaHSG1Ns0rMUfElNdHBFMgPOn1M4rkOtBj
nZtKXd0e9R4BLZ9h9XeFl+fggo10JYbKuyesmDSxeA2IoVm5tGIiVo0sJKxHLcO5D3BPOnd1nzZb
ddKzh7jMsmcmmrTHN+8iRRyeVSTt9EFt4T+vsokCvoS6KZFsRHey3EPPSkw12+wJ1vp0zRfllxwL
5A1H7QZAvsUUlnQOEOWpZ89Rpq2T97m3hQKjeYYDDiql2iqM5FOq9S28r5kDfS3F7UbZQJGYPabx
5H+22rwt4BHo+/62ymz9CUBJhdRQHZXuplSRT7q+LxfJN21X2mO2RrUJaBjtq/ONMdHSyFvHQctS
63ukR5Q0mIiGUNeGu7FB7hU2aKsf4wNCp/33mubjj6DxAnen0SCcD3Fp2GuD7nJ+KX6SgX/Q4YLx
FTmj85+kwNUUIRY/blFaSOAbNvQNmhTZV2r/cBIMZe/eTaXOtRv140pqe3nYDD4aCDVKwhTpDel2
gtBVGSamRLZ1636rwG88t3AQPUC8uQYUXbAkJmpsOvFUFYDznC8yaITynafPsOrFNmgKZp52xRRD
Gkqr6tf1j3x5rqliUvaCPYCZDVXuygeOOmYFjFZbB0acfVuP6DxVwUoH5eKRw2djuNIAlUkPmStA
rPjVEQvoTxjx3PVbXwn9zYiw6CbOAmODQ2V3UTcXeyf1072uxuY9Df30l5VN2koEuzx6/AagN2Jq
CaSZXGyb5n4IiorT5ULpbO+Dwlc+mokKLNBrocS5hcUYRpc3766IYwz6gPbRKNafrzuzwswoUp95
+6aACGcyk0OWOcbN262Abxb9AmAHDMyeWwmGnvbUFPewvSDrCSESZMNoar95/0zVYCEahTXalS/f
+NU3TCYjcVqwIdtoKPP71Gy0XaRAQjNAIrrLutE/vHVVArYBqJImCJ5jSj6jT2qTIkkLTfwcBXdx
ocy3PtIsK4+Ey4Di6hajmyyKrtsF7pDhX7p6k9tskYnNd6oKDU4KV/uN6loKoA1rgCB2bPpbX2n+
QmX954/xfwW/isc/b8/mv/+L//6jgPNJIMek//rf99GPmm//R/tf4q/93/+387/03w/9r7rt6l//
uP9eNv84dPnP721U5PLfOfsnsPTXL9l9b7+f/Zd93kbt9NT9qqcPv5oubV/M8ZvF/+f/6x/+49fL
v/JpKn/9658/ii5vxb8W8LP++dcf3f781z/F0/0/X//zf/3Z++8Zf+1/d00rdNuo1/z5r/3PX/n1
vWn5y5b3H+B3BVEHQE3IJfjHhl8vf6Lp/0EYpumLxxMmRYMuL+o2/Nc/Ff4OKYQoJgrQBQkLdyyn
6+XPTOM/HBC6/N8FUQye5f7zf37c2ff69/f7R95lj0WEdNm//nnuO4wUqKQNRDQKbyJSG/K5ywoO
BENMJ+cByDlkhxFayF+Kcpcn+1fb8pfl15ZEdvXv7OvSknQW5oC6uWP1+ilBsSJSUda7g85oRujp
fV29U0xrJW6dx8pLe9JdN0IZB8cx9lrnAZ2k2z5FhHMNmrVkhEACstPjAgLocR62StOEfK6atBOR
cxen3/TsB/Rix7BYK+SI3ZF3j4yScQAx2sYdcG4oYwx2hC1dP+WNe1tFJcReIbTrK/FxwYoAz5lc
pfyHkZpzKwxdMNCfFeYpGPvhEyPn5RbZL2dHive2gP/yeTAFIhZIIO0r+SpzxjrOA+ilT9XAK9xx
0hlC69BfacsvfB/qq2CIRQvaJBs5X1Bf6CWNJMM8IXceQdQGY1gwhPuZdsM9vL3mis+9cBRJnwlo
Kg+MFywb+B/JnhsoFXhm82RDzKojT+lkz8VQQE8wRiP8ICnXHxPnFgqYG3fo1TtGIevvXQ3d2o5B
Kcr6wQAN00Yx5zrd9k7pfEe2rAwOmtUqISMwcfypAOa9jQw1/iOs6oGyQq73X4PI0bvHfhq8m7hM
EmufjPzhyvKkbPrPj2aDysYTRT4t98C6hvHlYO7MkxFBYd1q1XsTesddqLjmjTo729FXHjKz+1b6
7XyXNgpv5do1VkZXpEzs5Vd4tisIZUgY6BxIkcQuBddTzybrhqLt9FHdmF57D/dStGmm+KCo1DrL
FvZt9Rbhj7Ujv7QJPH9EtglKkqar9Iw0CweVG2O2TmZSFqhPldNTrn1oUPnbm22bniI4I3laVzvP
jm8TpTYeLGe019JR0Z049zRoWVwSUXJ55gnlxywQmpgMu7NOsF9UX2xkJW+Y1/ra93FyE6FitZ9S
NbmHP7s7wnRdQv4ZaTcNuLSV56A4QWe/gzuNKwz+BpyeNJH77XVaXBpeYwxuobyzk8k+Tp4zfpyt
wV8JTJffHDPgsglNQJk1ssRzMzSNGqNBV+BdHewcf75D9/2nl0ADyCTVNoyZ8hk0FxKQOroPPl6/
uJZWCFyUS5IwIoamzk2PhZYgPz0r71ztroZFd7C/XTdwEaTE2v5twJQuEZQSajXRB+Wdrj9l012P
DJx3q1oroVCEHulDCWAWg/om+EcC7/kyitTROg/l+XdtD8GiFlkfTaU+RLUewzUNTClw07WS2cLC
zkxKvtG4NdKKieO9cx7S6qumP7vJc2M8X9+9izuLqc/X65I8Y4DXoO8L23sXqN+G/Lul3Q7pSo1q
YR0kb8xU0PZn8xzpA6mG3SSg2MOToqCFGrhbT+8g83nqjf5wfTELvnZmSfpIQ4OgmT6H4Qmg2KGw
3CN6Rb9dN7HgByITZYCTvI83uljsqzdQ5fY6Mt1xiLxPFx77ubp1k6DZ54H9LoH/875hMHjl3lha
FZe9aCZTGmO47Nwk+llMk5UtJoP6iOjn19p2Hq+vas2E5Go9o+EVL+PwVE/QeRoIZmxKay2lvEhh
4U0QxHSiyADgRX4KAz3pICTtwhMH1Q/6O1c5TlznEIsecu+dW32kSbS7vq4l1+PtzfNA5X1H8/98
6zp1qmD2w2Sg36sQMuN1yvCErvjf+UT/tiO7uIZSBkp0Q3iyEwrYA8SgcK2ulRIuHhti/8grPY03
D1Uh6eJWU7+OLNQoT9qDne8Lc9NN6UMfT0e4/pRqLRlb/FqvrEmOniUJ+p3FFJ5g7z/CVX2n1erP
DMLEwjN2UIpvqJhurcHZX/9iLzevFGjPVinlgNpk9woUlrhi+EGt2mPjdbuguivjTajrX/qKsn0g
RLRqWOrRM03ehemvILzJGrSblG9DfZ9FPwZouZGcvKcushmKPSW0Q+Ylx8awjmPRImYRQGd6E9TT
34h0r7+Q+IKvgkPLwJ2L0m94QlH7oJFTsIXMtRvwB3y/vk1LYei1JcmxUZmyOwQTwlPYPdVq+b6a
w59Bjb49ol5K16yUSF76pBcfBfJcKteC4VTG4/depwzOzOgRKJ3N7N5Qz/Cab9pcMwLSfTV691PA
g3SsvijxLrOgUHqCaBdV4GmHNg2i3Xdx/4SIwdZw/I3rHAJrrW2wcI3RLPj3D5R23o+7UK2RLj2h
Bu0dVBLM9x0ERchZTGvX8lKsBKPITDFPL96U0sGI1NHWSgY6TmmB3nPHZMGmA798e/0DL0Wu11ak
Y4D0c+i31sgxiL43XX2PPms7mXfZKkPC4nIAXtsknzwI5HycCVsr4XEcnhL1U4iasOBqvr6UpW9D
U+YvC9RMzk9FpMbzUPcshW4KUtmCvf3p7+QxDHkBFTIEvFGXa/MdhN5zHc3hydeegsm4KdSKnlh5
8zeWghqV6IQJoL60lCIqUXtsfUIwrq/0yBt+G8qVt8nidgGRpiYCbwVzvOfbpduFasM7HZ7i/N6f
DeRIj7FVrVyMl88wLhP3lRXJiw1jZoVVGJ1GPUfNpjX1XWMH4e3sI0rFjMu9bZRfSkaimsD6asE1
tA+Meo2aaimKvf4RkpOPFkKlwMXD0zzS56pgN4HkPUIzdGLMwVWCvVoMa0WaRZuwqwiCWgO2Nymb
8qNJrZKOT3ibIRbZFwgkwRFhwuD64bqvLJ7gV4aknMoa7a7uHRGS+g4RnO8WdSEuqRmR8v8/Q1IK
H4tXS4/6xanwPrY9OuouQmDGnVuW++uGFj3Tgb7u5a3K0/DcM7nbKP5TSDnlynMQO/t6elaitQRg
cdvAY8PEJ2pBmuQTnV4ZQ63E0SnW/3ACREHi956b7sw2XLnUXgYj5UsN7C7TbKIKQC35fDljhyok
UwnRqTfsTTW1sOseq+E+/z0JKX/kN+NWRcfV26Gp2nhIEq58toXdBOXO1K0D5wbMo5L5ZEjjCFp+
Fuo9t8ZzyPtrLZQsvfvPbEiuoddqm4+IxlFQU45kwc4dpA778tAiQjjBeqOkPxVXX3GThRsFrDex
GCysS9VBCi0dGj0kqkF0cv3hKa6sHSPp4ebNrkg1Ac/WmaS3KGWdfzvf6Vr0HrPo5HfWgaexYiTo
hlUrLrK4kldWpFjR2UrcjkYenUI/3XROBY/v26YqqMYBG6cKBVCEgTn8UPyEVyljUfXhqNJ+PM3u
PQiRQ9C/jTTrfyxQXbepEwvqoXMLXh+mQZs30alWP0c65EfFh1C/N9R0pbC45M+EBjD3LmSknOBz
O5HhN2FaWfiz/cvMPijDc5uupXkLjxKaLf+2IZ2ZAhSRhvJgdDLDubsLEsRWusIsj5T077LS+S32
muRJdStkY5O159fa+qR9bNGUVjrw8KfGffT6z7H1tfX+uO7VEl7xz2/1en2SN8xuhKBwY0cn5V2j
2Ufrxp42M0rmQbxhBg3BBEc7mt0AVd3WydY2dyHynm2u2IBXrtjqSN2Hg4FIYpdupnxfWb9Fmbrx
kh/XV7loR1DyMI/PkuVpSrPsXJruFknUF3v8jgidWX1S1Q9/wwiNHrRQyDDAK50vphiZdEUwJDwZ
zo2ZHKOt5rxL11xicSWvjEg7Zucaoqizw4WIQOXeaqIPdq2jy1QnxhYG6TV45LI5qP2oBgH5ciRz
CD4ykKwTWJ2QeUyGMuz2LmVOItLXXGEhSaJDwJQPMwyi6CSF19E0q652uDdqAGVk1Ho8bO2oQ8qy
3mRr1MJLF/GZNSlyaAj6Vgw7EgPrnfNbpiAKkT5pMyOnKPC+62KDBvzzgI6B5+yDJNhMk7kS6Bfj
Cl001eABweSgFFfQBUp8zSFGjgH1Ap3mybabBndTq0K2RPNAC1fGvKunBIU0v2xWnHUxtLwyL4UW
dJG0VhPbrXgMvkXOxkdgaq0M+5LPSPkOdTDGlUSEMREvOD8SMyqtitrVIkC3SOw8oIeKl97H2ZeI
682rf3OeteKWrGhHP23lUbNQu2JKCuCWmNEGfCO5bqfaFMXCLjp9RmNJKOmh3RqigPjOQWnXYOTs
+ulf2tDX5sRJehXKmP0MMtTBopPK5LKFIk/9a14b3VuzISWqgamMjj5io+zviuJ71D1N1squLR3D
18uQqhquEoZV1QsTO1O/z/V9paBD/wshz+vbtZgngoAR/IgcekaJzvcLXbPecCf8v0EZhJR4UwQf
0BbfxZ3yswvLk5ojbpr3t22SrMw5L5sG5oNXiCxINl0OqaEV4krPysC4tecs2nhDNyLYWLpHZsFQ
eEVG5kh9TwPo2AxHNORW0WnigF0cDUHLTVHfg3ZC2uhYgZRb1VTWrz8VNoQPSVft5t74mUX1vcEH
MMAeibKhUar7VDn2w22UqystpkWHevUjpJqe2tZ1EJljdKq0ew8Iqto8rTbLFs+hCUJMEN/Sx5Ji
AFpvSZ+2BQkUgrPb3PfsW8sOclQVZus2KTuUu6bpnWqV5o/rLrboyiZZIRPTLhm7dB/bg5kVfYrh
tkzVO603jzFS9/Dh2D1Mo5a7i6pxWqmhLaZTPLAsQUkFL7Q8/tExrR+nXUVYt5T7rnpO+hvd2Bdt
e9CUnUc9snM/+4m5j7R0T1Vp33+9vmixqAu3+hOpKtJ7mT5qaNGUtHvxSoFvy2nNHe2plaO76DSv
TEhO48aRbdcDTxS1+DyXaA+q94b9NqWdP9PSvxC3Yh1y2asOQ4YeodY+KVn5hew0Tj6OTJpkTfTU
Rz/SdMVXlvIcnBPEJHpCQKUlJ51936wnr2RNaGFO0yZN76g2h9nKrbvokjBAG/B70YSXQUG9NruV
b+OSyBNugHFtHetbauU7LVo/d4tLQnTDRpVJ1A2lBENL43pKR2zFo7uNIn3bFn+U+rS3hpUrQ5rs
+OtbwR4CfBiICTiT81DuDWnZlg2hvPg/pJ3pbtxI0rWviAD35S9Zi1QqeWsv3f5DyG6Z+77z6t+H
mm/sqhS/IuxpNBqDEVDBzIzMjIw4cQ7ciaP/b4jYXHewjYcZJqB7xy49im1w37q66flEWGbeH4bp
39uOv+qVFx+x/P3i/gUzzmWisPHi+CmsUU5G4z76dtvG6lFGlmhJAgDAE+WmMrsMZSAc0dkhPDPs
uxHQa1i9g1zCKg/+vGFtfUS/rAk3ZOAns1HVvNONEJhEvcsaBTGh97eHtHpeXAxJDClyPU0i+nLO
rVqh9Po1KP9oJ19YEC46WM9LenaZtBzddvNDkPn7MKRTsx8953ONevLtAf1/vPHXtAnHUzdaMcrB
PTk2GADV8e2LLH3ztojul1JQF53KsUhcQ/4QG9nR0LpdWKBAiEcmW5CfjbkVD5XEVIY4yhh5mMZe
bL1H/tG9PdhVFwGxDMwGgBV5qWunn2fJCa104pSMuh9NZ833Mwz6+agVGzHT6mFyYUjYXdVQGWNq
Mqlj8qRkiZfmhNSoVvr971GS/7/D5MKS4PWKX+tg5LCUz8ZdpRYnSjfAHHZ58XR77lZX58KQ4Pl2
nnel1g4cGDPkLZH5nEQAy2/b2FofwfcnKENpksTGbH3KQm2fN9+UJNv/b0YEhwcjbGmhjJvB9IcU
4w8QB5tB3Pr6o4218LHwnhPWnxaJJtNHHC1T0iPaWK6U/ZjkEbKoDUdbn7FfhoTlR0spdPSAGbMq
8yHTnqEV3MNwsbEuq/cwrKBwaMBRSmvN9b4p28EqJpXgewwMCxSXZrkgvws3Vox9nUbKgx0oW53B
6yP7ZVPYq0VaAR81sNn1T7KC0ov5XI7lxum3ekOBcgTiDEGpIh4IpRyEvOxnXhXFjyTVXLO/06Pn
XvZq8zDm8v3vex6kLi/Qd4iWRK/I2xhhq9Eh1x/m8rEqJH1X+vFwbJJis4ltbckoIML1SvoObjAh
Y9N0Sd1BdhkBSZrvGkdxbS6tJN03YXEsyqPTHpZH5JA0+wRBW2t+b1jdX22nnxq59RJJTty5nY63
x7+2KxZxJYBm/xGiuHYj1e5np0B06xxFiBcYX5X8R95KEJpv7PC1owoKFmBFlGiXrqZrOwMK6i1K
xPE5DT5MwQ+KYLfHseY1l78vHIVx6JN5krL4XOQge0xXUxI3Cb6UU+fVXJA0Xt+2t/oCB9u9kCDR
SfqKbDFMDL2a22VAzlAdIOfXD3NiIlo7FtZdUKqIy6dO4EGI5rhlMGZ/Tw4Y3dsfsbYfF3wb0DDS
jq+0czUrQT7eZNBK8FkNYFooT5L5+baNtYUz6V6CedagnUhs1kjyuWtntYjPeZp9anjtu8DDtnjj
1nYGR7KpQScFf6kjHGZVVE1TMeXxuWpy3evQyPJk0EA7aOG/N2XPZe2Yv9fB9J9bmpKsiaQGGfVX
dGTkhetJpj3wPMmPQfOpN1IvKf5RfBgIssfJKTbO6+UKE1+1ENyAT+A1oyM1c70BotShRhF28dmO
rc+l5qrdP7F6N+Z30ei/U8p3vD83vGPVIlwzCyc30iEiJKLQ5CiVYOw9982emKewc94tU4uUeUDK
1EIqfvy7MuzDbX95Ic65HijdZ3Q+0HFALZOi1vVAG6OE2W0MKFR8tw56uquyByX1um/+MxmaUfGc
8VxNR33w6ETok9NsNl4IvAV+rY0Zf+25S+Pd0rkI8p38vxC5DIAJ0zKowrMznTt5p+QbF9VKahgD
tMeYUOfx7NYFr4V/qYJsG5xkMvDkQNhqvpNq/505VSCpPw3jM8o73lCjMy75b6Zui4L19ZGHeSqT
C3XtQpK/nA4Xz8WqtEx00pvwzF3jBkntDlTkacP22n2r/0NdcWM+X29SWsCIIzi/6W6mqf3aHqrB
yBR3WXiurMaL+q8N7cT98D01D2EWb1xLa7agOwM0RDWcrjRht6SllIVFAAxE68u9mv01f5SsGSi0
m+m/nT+E+4n+WuIWphGE8vWonC60wqQgAJD0H0lMEJWelCTacJXXWxGSAU5PABMqR414vmW0xEN8
SSqojSiPZJ+qMfacp8l8kvJn9YszbLyIVzwDc3TkL1jrpa58PaY6U0ejobHyXAwpVRFpp/lfdP+g
Jvc23JFm/+/Gllf5PWHLX9lb/n7hiRKIFFjKeeYrZnoofcXrS+MeybyjrfSfNXDDwfhjbr9K92kE
39a3DeuL392yLvglCoDjYE+kTaRQurPscVGCOiB5cGqiU5z4j05n7JvSvvOH9qAitlj2KPrQU7Hx
GYtLvvqMpUBEr9IixrG49MUk0KBjF8aSWTGd8V5tVU+Xv07x5ymNjg1UDJr2z9QFbq9t3Z2vgwA2
pYP65kJlRlwp2PUzKDQdBArPDj3vNhyXlHCoc2+58EpSAhg9YMelIYH8oujDYFzheUxBu8/Tv/Ix
lHdlCIGuHnqhrrhT5n4y7s3j3N/lEvzTv8U1udzVTCzp90X9ikqcSNa2HBDVFERkrazvyti4afyx
rp+d+F0cf//9ZbwytWzli2W0rU63pQFT1fAUT8+F8SbKCtcMPljzUTdPvn0oii8bNlf2z6VNMcui
z5YCNzY2kaB3mzehcRcVD7F/HL+19YfQ0F3+RcOMgs6G4RWfBXFEaLckPXlkC1dk4NdM98jWCdOz
3j/L1VPy3MiaFySdZ7cfofI9ZNLWY385UYWNAgcrQnTwlVLatIT96hdK3U0j7+Ox3i+JXd92aMid
PTXfOAZXSuTgIC8sLRHC5VomDUptSx4tmzuPLkap+ZLXqJKme82hZxbiktSb5IewDN+panYMnQ/+
NP42wIdvWHBKdKKwT1/eERffMDb+HMvLaHtJUrxaGkrXtwCImFpceBvLuXYU8CZhtwCvwKOEmZ38
Zg4zKPlppS08XWvv0vItUm2GdVfpKHPr9mdFp7vWgh9Kz/ZLlVBNk3MYz/ta9T/d/piVK49x//oW
Ye5NtY+1rqAul5MyLHPH9Z2nxKpd07TcGW3HOIy8zez21gQsf7+YbFTr+uU5zxmsJJ+c0t4NuXWw
h+c/GNoiFQD5PA9AcZqb0jRoInHYrrNyV9tHrXN2bWvubL1+ju3drGte3Ml3t42uRLM8jSjv0PlF
qClWfIu870w5VMi9pLRJ9KUueZmmbVF6re3NSyvCZaIWUmBXA8kXVUqPbajeddV7bSDxsIUDWDWk
cHDTmUz1XJQoykaj7/xOwj1IpO2B85XHwrB+6GzAg9IE9kaUtzp7BMv68haAyUSIiNrZsIeq0Omi
mkDIzO+nYos/d3VAS1Mg4TEsKWIiKekakJQSZ3hWOZ5mPCpysZeC02Z2cSXxQIv3haHlQy58vJuk
fB4XQ0ponK0shJRV9eKxv6dKsFNQfnARiDzITvydtMM/t51wa5CCe4xooNbtcg+b8108H6r0Hawp
rhJMG8HU6nLxriIltWhyiHRPdkmvoG/QOUM85dGso2VbssQrITK9FXQiLo8ntJ2Ea15L6yGlVYTO
BzXfUST1iZRN5e+0jQ4l5WZr3Lhq104mejkWBiT+g17J9appaZXwf9M5ELf7yQQSe9f+fiUFx7gw
ITjGJEGcThtndJ7aD3E/7mDfdtVpqxV91QUurAguoBm5rEoFnQDDj4IhWIgQzl/n8um2oy2/IsYI
l2MRApOSYBfGAcYyqrWbpNW+Gh+S8c0Yd14Z72/b2hqR4AqZk1MQBlZ+7srm0Y6nUxE+j9UXNa4/
/IEheFQW5nS0+kTofJdIvdLK7J5KnnZ69VmZtEeEjcag3ggEVp3twpAQBwDjqo1geW42Sklsriwv
QMf46ueVsXErra4T/anAoNDPeVW9q7NScfKEdYIXwJu0U0KV8GMbU1bTi/DH7elb3bIXtoQtpAAc
HSF1o66iN/PbIfflYzbZb1tLea4bKzrm2fTNlOdiY+euugesN8jPEbDScnC9c5VGzfSwA4Rgyaiz
WWgluEWOmgacvS66EuOfHH2IlhoWvPocfcIom1me9MrAXGqRazWKhMueFr4Nn1/zEDLXkGst9ED8
j+tBzbVfWmWZ/gfqxx5utffbp/iWEWFjRZBX9vaCskmUU2vU9MA+msUWP8jaVbE0TpDpI4VDYHQ9
Er+swOY75DoaS6v+Unoomg0pLjYeoC8NNOKBdGlGWJY46PR2ykduXccp7tBS1MDapV/TOs4OaerE
oIqVaREb6faj05l7VMXkXQ9t2y5H4GPfL1SFQ2pqd0oYOQS/c3CCOmazdWWJY259puCsY6Ca/wEB
1apXmEjvNO1+DCCq0Iw7Wz91/oPmQO6fntvNHNf6akMvCDEeUqQiskRBVdJxIipazZ5Ga3s65J9u
7/+1s4ZM3U8Dwtg0AyKbaCbLRMDzAMTQ3td6vreMPiO9E77V52hj56+GWkt8itoE7PdEI9e+NUyU
7KAEBb5Sls6+7KRilw1y4Ur5kOwTtU7QIwtyL7d51JVtUf4DGeVWlnl1WjkJiPj0l1Ph+hvSeDC7
EMpI2Bm+0jvpxLUbJt9uz+zayUq2nvZMQMZQ1Ql7KA9gAlH9hCKgtZPVU6U1O4mXf/4VxELQbJTH
X7KPr3z0wpowq4pTmHKucfZEqnywfEhKJyLl6T1FoH3flgep/pppE0FZt7fV5v72UFePC/hYF2o8
uA1EhSBHicow1zmTclhzbW/8k+Obtfr5+8LgfATBHVni90c/2ylq4c7RVnC8HJuv5u/ChLAPpHGW
JmvghtCr4ZCo0UFVHpqpu4vlj4X22RjdzeB1deddWFz+fvHkQCkxlrSZQcX693SUbNcJkx2MT7tm
Cp9j5XB7iVY9/sKacDdlMhTZw4w3xoCX56p+u1waXVD/QWKGOx3tDIWsDFvrelC+Yvdy/NK9kDxV
8bc4Pv1JRwhSDyhaIlZLhwR9BNc2uBiSrp44smaYX5Onj7m9q5qP4xbrxOqW4qUEIHxJAxM4XNvp
gFGkoUyiK427BwRJvTj7OJsAdlvTTS3dtbUBOoWQFEXUHdFC2UoOry0ZiTyqtzDfUt0UlkwxK/RW
B17zhvojBelEEaXD9G2/WDml+HWW6kXjCBme60FqGhS2eYGRuqekpqFt0R3TWNuRtNgVYeEO+cZZ
sbLRMMhbDTQKN4AYJAEbmSxfoSoNBM6L/fitLnOjqtAITs5nw4hOnXxqra2y7bJ9he0N0pWufAD1
KlR1wmFcS2ZdId4Rn2uH3J1pSh+bKHlspcrf5bKV/v5TgcMKSDuAUHhLRIGxQk/GVB+TF1xGSomy
VB4HeyMPu3J8XNlQrxfOiHOaAPw4PrcUKCfdPyXW5Ibj49B9rqMtydVVL1nqFLClUQwRq5T+QKio
BX181ueXOn7WupWho53my+mhkIcnqQoK3vfm823vXNkC4Gl/2RWWrdXtdLalMj5LracHj7L91GwR
iqyZYFiouy4USq9eIgVvLNlJh/jsDPZj4LcPZMz7cQMKvXJB8iKA84wOAFKNsjCOxuw72QkwYqmg
dJ4La6uDfM2/aS6g4dVZ8OPiuTsqjUGDpBWflygRioboYILAzP0Pt9djzekuzQi3ZKPlPg830A9R
Cn1NelBtWOujOtvp8d+3La153KUl4XYk7VZp9cSArOkg9XXuprL892hUFPsUN7f3qfb7LY3wCF9M
4fJFF/dxrlNFgHE7PmvOk2E9mtG+r0KXRpv/bWDL+XhhxrGmtiFajM+Bcq8PMCdJxXlJ9iSfk6p2
07LeOG9X/fvXsMRSSdxrRmv5Gv49U6W1/MZrFo7HLvtxe1xr1yXzRyGRxiXScSIQb04M1OMkH2RM
DkLLyv5RNfVeHuo3cdF+r/pDLz/Xz0ZISnAu5C1il1V3AdkABhU6NEAH17Na+33tN5oEUs0G5NeU
+c5Uctrw49QtLZrVZjicvt8e8JZJIR8E0ZY/DxkmB0V5i7rsbswhZ4xh8miae7T69mFQ/MGZv+A3
/jtK4RiBrzMvezVJzokZe2VoBocaSm+3GBTJrcP0Lhv6ZMPkqvsQzRFygT4CMXw9sUh4N1q9gIjV
dN9RZo9JTzbmRiFh1Qg92EtzFD2+IjfaKDUljSqUYfTuCcxm2H3aLFuurhbPTl66C2GSKexupBNj
SHF58UWDikItzWXyN7/k1QmsUb1Tt5Q31nfDhT1hmydSEeZ5hb0yit8H1eDO5cmeH5Xo0KvNXvZV
N9Puk/Sfcut9vTqXvwyLbXWOVMkQOWgkrJX7XKdH0bT3FP/f3Xb+dStAC5crk/0mTKfdZn4TjSbY
G/LhVnGq0xrqqeNtI2u3JlSN8tKpxNUpNs5D32dFbYaR2FDOSZ0+9Lr/dNvE2jgWQB3J1oWL/1Uv
oBoOZF0wkYCRn/In3fkEK98f2IBAiZ4CvvhVsTo3sqIzooiItz2hx+JlU+3GZN9vW1mLAMAb/7Si
XG9UO+jhqjEDzvn6fa7N+7GFWS47GdKWNNhLq6AYS19aEs5ac0z9ICtaLsowqO+l1MjcESDZXduF
4x79j3oXaK31XpZgVKz0zHwXq+n7Zhj+sQYrdKVgHo+FEkRuqdvFLpyiypXnbnZRr4RWuba/2GZA
m31BZ32jBc59FUf090VpeLTGtju3QPeh7uQh1AfNFsvKqjsQ3y4weer9ImbELzWoaMg/n+c49qy0
3RO5R9bWZfWCHno1g7TX8n6lxRns3/Vaaf7MeywA5mykB+DOJwfVbFvPlj4Qcz+p8Sc1/UvVF9Qz
KK/6fWjGn5W48nrznZZ/QyNgNw/FfTO8gRc5s98Dqj/I6qdAUtHC2rfpGwmeMxenPtz2sLV0LXq7
wIXARgGGEF8BWQzDhBwSjZvlQzxk76MedO9c3BthvJOn+TzF4WObgRHPq9Bx+xAa5aI7Vk3jFla0
Uy3tNEXqHuVV+Q/eW5cfJtyLiWbGJTolfFiHWD0C3NGp0f2728Nf9Y2L0S9/vwzcxtjRUg3MdpMi
RPq5Gp9zeyN7snrg0ZkMWnuhKxIbJqsKZRJHrYkNxw+xE3uyvHHcrR4SFwaEMYRN1UxShIEh3UF9
inup6l9J8Pn2TK29EtCm/zmM5SsuZqqI+yJvYh7bo32f96dhPMHpkL6J2w2HXLvTL+0Ib4RasR2c
iYNINd5YCAeDvoYQtJYc6gb/4oG3R7WWuAYPDDEAsCM2gLg63Wwje1DhZYRCGoI4g0X/7JgBePrQ
NLu4Vh545PfS1oNhOQxeHRYXZoU1QxlGKeaBhEkd7m1oLHUCWrecR09B6rvRHM8ckU5Uqi1s/eoq
XtgVVjEaIjtNliSG5r+VQT4xMIWGOMPZ10TUt+d21RYd1ksTDxVqMWEyIXk6TQYr2VuntE18N1Ho
yk/7u8aPSPhu0f8uU/ZqSi/MCTdYbBlRr9c4qBM8UVeCaOBTkW3c+qsRII0QUBuC7UTrQTjknTrT
jWKkN0H1R9NTyvA0254yP/l0XGewuATtscykz5Dm5nX86U/m86dt8R7L5yrrUcVd9vk7f2ruWr3x
QAK5pf3sRH+S7boYqKinGfZSXZQWPR8SryCeJWlx7IDNvs+TOfsDXO4imExASMcTlVbhOYKoXFEX
A4mohxL5ZLWEcVgeN2opq854YUO4TeYOdsFsUDjo5c5tWxsFtCezjncDtPSU+26v1KorXhhb/n5x
VrIdpgIi7fiMytoXRYr2yGv/Kzvm7raZ9cOLbms4VWAZkG1hN5tdhUxnTUtaqdXuZKRvS994KLNT
XxT3UjK/KfNT6XjZtw2zS9T5aqchpm0aC4UocIbr4Y2dnFvZjNnKb3ZFbHlZ+QmOrbb/OJapq/WF
q1ECPM7VFuZu9SqlSkCCmXcl7WTXhiUCmHhGZQNVhczyrGgc7wdfbo63x7dlRRier9DnXKuLFfhq
Pckqp52fcHzdtrLqIyBBFppUtAvESiKozy4day4eC87abu8sZNPzRi1+Wf9XC3VhQ/BDvaK7IRt5
pGhIUC25ecObU5lLbgq9kZ6k/3FIgju25NlMs2FImn+yhydllyRbLa/rI4JIi0oz2V1z2eYXOyvp
RiPUJkzIyJloPwyIytqPcZ79gQssiXjwdNS0LVtwtAktx2gYuEvSdgaqcD+F+v73l//SguBkahBr
iao2vBas70UD4sF/W1Wb0c2aK4MYBUUFRgbuZeG6kqJRSqWB675uTnQij6i9xsmO0u5O5zU2eWP6
qGR3klwf8uBDlr/J/S05xbVzlxY3ikPQkEKUs3zhxYJNydyj8sKC6Tg4DPbwj3X6vjONXR6Zu9lI
Pv3BvF7YE10+dVqnzbAnZfY9veue1pWPUjFtvBtWqH+QYKXkRJcynEPUvK7HVQVplGYjD4euL3e1
9egM6PhWJ5JqMAH2ECmGtpvxftPynTRCT/6x29IeWEYibu7LLxB8NIrlss8nvsDOP3e1cZgzx7Pj
LU7eVQ+6GKfgp0USJaPVYsU0DhDH2fLGvbw1CuHu18q5BmawzGP9hu5/7shByjfOpfUxgEmDNsMg
ySH4YK/2kpG0PHFtX/sWBqbthaWyJV+7PpBfRgTHi2FlyP2lMZeEUFSpJ9v43vr5htttGRFO2MRo
cm2Ylxg3Ku98dFDLUbnbRJyvWnlBiUHPCB/C8kS72LN2X8WFLRP7FWYF60cHhV7TQ245S1J2uL1d
V48HmuoX4Q7g67awjUoFWcMgxlSomHvrb2lK3LG4QxNxr//R3AG4wpkXeT6R0jcNC4O01rzUqGUv
D74usPMm20h6r91PC6rrv0aETanprcHlReTnqJHpKvOA2twwWQdNz3K4wbQtRO7q/BmLTCHpm6VD
4HqpIsuukQOTcW1TUkhAtrFHB014kJSk3uWOTskkGrKNzMxa47JGp/RPq8K1oodZObc15ae5qU8q
spWmIh8nBWqrIt/PvXNvTf1OfdJ75zBGzr90h7yxjOBsxu/mJD5p0vsFrbQwytx2plW/pQeWegP4
U0XMXwMFqNTZsQm7yb4l1rHWA8+mYvq/WREGb6RNMxmVw40m89ajUup8MqetLPmqH4EzeNGmpA1W
MDIEuZwR6SbnQrV3sD/6MtRrzuTN/YbDrs/Zfw0hWnbtQH5BZ9IkSfFLrjzp9ZNstS4ig7s/mbRf
ZoR9wSNSjpue8ZTOuFMD587Uk126STG8uPurO/HntNFsfj0avYmlBfgCO4KvHijIvqNt3okjr2sf
l4ZBej7+4PqCVhK+B9gKaGUVrq/MT2JZStjvofxm/KBkjOkP3O3SgnB5lcMQVrPMsRUOf4Xz89Q/
dtFW7nrNCegeWQTzaMeh3Hs9bWpRJjZk1wSjeXwXFvodfdaxEW74wNrigM2k25rAfSF3uLYiSVYT
dEmcnKNmcuGh3icgAKhmKFLuSdXsxvHG4qwdjsaiYrn04lqGvgz74h7T6PbVZr9N6P/pIjfvJv/f
YI4sz6562ysdpAVUX/mTExlcF3okSzsOXOXXRv0xdex+yJKzrv9d5gcu06P02Qi9qC6Pt/fU6nxe
WBI8wxjyesyDOjn7/XBYelBD/1DbPfQVnHlONQR3srbljes2eX7RiUaDviF4So8caKHNQ3LuKjDT
FGaLY9lq6f3sJGhSJaO85/G+j5LY3Miir+Y6oK35aVk4EafCH8scetHzVE+0+CoBiOLpsesUpAU9
0GGhq6LkVMffQHZv3Hdr24PgZMlhQgxFf/X1kuYprbFqYSSoHCRfxnya7vUp+TuazGDjMF4dJH13
DkQrSBKDhby2NFWhXaQRkao2lPvCJ+QOvT4pDsa3RjMf+vJzNji7xv73tiOt7ZMLqyKFhDr5dp/p
hK6F8hi2D3kpgTT+awxOADU3pnLtXrs0JdwD2aBChrlUETIgIw2Qtqp+bKKAouCn22N6ETsVr4JL
S8JVIDEmOVnQWXXh5lG6ryIARmP2DMAt8clQWf0hkVNXn6hD+sPfXXaMx1MxPM1F/2bY2qrLVnz1
MeBo4OiCXwXYw/W6dlaQWWFB6tasyx36VmNWHm6Pd81HURr5aUGY2IjSGGQyWIBzdNcl1p6J3XwY
rPsnfYCUCYk1XzUxyb5FTBmNxNChcUzpSC9kmomIOX1/N8y9W2ij6rZd9yClWy3bq056YVrYhHat
RIU/81Ko04PC+R2MrpPVkMe33mBuUvMsC/J6wX4NVLirbCszCOWJq0PnE/hVzwyiQ9skaBeq8rHR
j8MIoaUjv21jaeO+X3UVmi2pnGqId7wCCPuxpQbGAu0Knmz/RxBsbIzVHXjx+8IRU0ao0iQ1iDj0
b8q6fmvlRyMs9rBDbwxk3dAiZQnak8q7cBHGU+KM6UTGXVeL/ZjOCNYpxzk/SODxb/v+qmsQgcEY
tbDFiXgPQ4+JLBf0XZvJ3lLIRX17HzX2vtKMXb3VArK60y6sCY4Yak1CgZIJlJxH3wb5AZe++fX2
iEQbCp1mjGXxAseBkmoZ8UXkYo36lKNSzj2Qwm8XSeb7Lsp71+5+3LazLPalm7/YYcp01DLo8xC7
hxUNuBuyezwzMt95iCfH9jQazndVAitK0Q31sXZQNC/UaicpdbvhIaKr/8e6ARCf178CS8D1KJMp
S/ygsigQnp1v2laTrxiqLL8OPJz3y0IpDaHY9a+T8U58uqHJ4aYT1c32PjI4Kpr+kJUf1eZY/Mma
XdoT/N0Z4QOwJOxZWuDqUuIVINHM8svtFRN9XRzVMqcXnlGUjZJLCrtKheat6JzHuXHemm176p3y
Lk7e3ba2tkIQj9gQZ/IuMMTIh7DKmWL+Pdf6LHtFFoyeNm6mzl5dKy+DAjlqI1fFDSkyApQFgG2g
wDzbjOKgy3d0j9GVV9vDcTbz3ZSmO/JuOx53h9vDE48o0e7y94vJLMtQkzSTJTOzN05/bLPm4JTv
unIrN7g6jRfjE7azkSb0N1WMbxjd6a/h7vYo1g4L6Od/zp4Qk0vOkLf9Mntqk7qx9CQH8t5Ofre4
8zJXC/0f9Oxg3sSn9VAacTXSL3rG0Y6D2rhmprvDVlvmqntfWBE3kWOEljwHydlQPpt+6bWwQw6p
vC9QpdgKEVdtOQusGXwzCAXhJpTkhmMWbe8zeQTD1QxKfFoSyTu1DuKjkhWGO5WII/7+YsFwthy4
lNdpbr92uSAnYIHXnjep/gy2zkt7UBi/i+9d1krnoSXz1uYFKia8fYablXaenEddedMb8pugNd6M
k/Ph9ljWJhCtB5KpiMwtMN/rsfRZ1k9qUiULnD+pnyz9nAc72PB2ye/2c/xnQL8sCafe0MuOLqll
gou79yEM6fHGSbC2hyj2UY6FqWbx7+uhBIM2dvDaJxAOZHt7PMqTtXO2ZEDWjptLI8KNZKbI48hd
QRKs2fvJvghOBF+/ndF7mSuuVBg7VfgHRTSF1uvanMg80SGNkqs3cZZ74SbH2dpQwLIRm1CJdaBp
uJ4vAII+GR6exOCX9PHR8T1Hf59sIYheIC1ifHJpRtii8tToNKtH6Vmu0ftN+3nw6ln5R5kKuXFn
3/R3UpZBnGk24X70O5tEn1VC2yl1rtz6p6yYSjSBp/wY64O0b2vTcYOIKmivzb1njL2+nyZt/nh7
W6z50sVHizKWtVKWNMkxN0N/VqojsF3F3LiX12Ib8u8LDzHBmyxysrQ9AkR9DbQKWfiu+0RP4Vu1
6V2nt0hzPQ9avf+DISkcJjr0efROCstdyUFRdBDcnzOnjXc9L6MHrc4TRJ1iY+OAXLsrgVb9NCUs
ec3TZIxjHrLN3tpvNQSvLg1dLMB0oSJ9Jckxp0On1Mu8pXLgNmBIwnL2NkklVzfHhZXl3LwIK2pt
CuZUx0oDY46dlCfYAD2ne5rN7q8/WBfcAD5uLhXusWtLDXwV5SSBnGoj2pvez5DBb8l6rQ4GfJHO
bUVLqSgjaqJvA5chIaARf5pobbLm3DUdVIw2njxrTxFa3X7aES4THWVFSZ2JxbJO2xtlBDax8ipp
8hrSDCHoYlJ83hhuTOBq6AkoHPQnukHcycLNMkUB/J8DwdNklLA9vB1q5RiU3tgPd2YOo5L/XQ3I
GDfdliuu+jnvEtggeeS9alIoCzUetYFAIAWVXvk/nGKLhXbV2S8sLH+/cEPy4XodNjzuRh+K3ZOv
jC59pLcdcPUgonWJ/hvwbnDrXtsIUQcazJgnnJ0fQfr7EnTie6c50BEx/i7T7XKxLW1S/7UlLFVD
H9QUSdhKSvsw0+k+6m/94Gjp9UHdFHxfXR5HIckF6e3Cri8MzISNIJgIoexAll05y98VxZai6Qta
VLze+GnePBrRmmEKRmitrYe2piISGO8du3FB38DEehjtJ0ndt8Vn/a9Y9+T0iw/94+QajYY+GEQM
uxKeuUTND7fXci2cI2PKZlCBPJHevx5yJ7XzNKZULno53+fZe7UvdpMDU2r2fhgd77axNeckXwnJ
F3VrYkdh6IVP9jtCKfuc3hdy5lbOY6bE7m0ba0fKsrEXgUmkGMTX66Q4pT8WE8WKVjrFceZqWbov
a9lN4H5mWOlOo+cZWMDvUlssnmpCYKwAVHzhMr6eydZMWqWSSd/IQ/4Xiu7eMCb3t8e2ulgXJoSN
l3S62Uk+Tbuy7ZmW/pdiPMYaMK6q80ZL21isLWPCzstsy1QkgwSblh5g8D7XCNXV0SHQx3Ovb5UI
1o6Uy8kTji2po+859jGWlNNbI51BMOhuOmR7y3/TpPk+VTfDzFVn1AyHuh1FYWAN1+uVwYoUqiW1
pawhz+HmE81dXiOB3vXkUJW+5CZobje1szx35U5xKrRDmnZXTIX6Tc8gNnCjsAIWTRjafc9qq3mX
TUkUo741QZI3p7NX+PXwHAAfj1yr8eWP4WhFvmt2if+uSxUbgammr6NHKUnHjVBxfWwghCFTg79P
VCFT7DFJunI5Y1LyQ4obtHeDspXJWzVCaxXNVfyDCM31BPrBHMBNw9EhQWGqzscCBJysP912+bUj
mTQyxIDUxxbU3bWRTEpzXhw0yqqDHz3QwTXti9EwN07BtXiH836hnkPG4RVkMrbnrrYVHmk0bnfD
zs/2s3FqlY3tuzoWujRhXkDvngvgeizh2OSNZXH8zchRet3H2zO1uhwQVSzs02hdiAW92HYS0t/8
uuF8Qt/eCmu3DTdu/tURXNgQDnBZlwrIgXgxN0Nm3PsFZNZVZDe72yN5RUz8cpSy2jYsb1C8ianB
uZX82ZiXN/N8mFL3b/txokfQU+e7OnLT5INxJ1N/kruj8em25bUzD0E9GIp48NAhJqzQOE3hZKYm
F1SUTXuQCw10wPl8L/Vz8SANMv1JubO/bXNt3S5tLn+/iNgUgPXQkOn4Xj4cZrl8zEhdN/W4Manr
Q7MhsSItvlxVgpmoaephsOAz1rWdb8e7Cr0VVc7fOZ3sZvUGCP1Vz8yyhBbtvlyHOLtqLZ9zMapc
Hnq9DHp83XGV/k2o7apTne9N6dSZx/bvO+fj788imWRNWYg/Fp6ua3sWoIgAdtL0XBXvUlMlJWrs
4bnbWKu1SYRjDW1HGumJlwQrZaTRA9xLrJUx7RbRaEDcKB/2cnYuiy0E6/JjYqC4iITQFYU6N8WS
6yEVc8RTctaAesT9jpwCklYu1Hm35211RBdGhPhPMk2fbItKuFSMXtzDWxEdZm30fN/ead3728bW
RwS4HkmuZWMLPrhI2MDEgQ/2MnSHw/sxqt1NhpYtI4LnxYWTDPSqQK2A4nw8+8eoN3aocm3spy0z
wiucDtKirSS2bdvR8HxMpMffpbZbtpANvOy/syUEKH02T01QLyklA46I3iB4bY6RtQE/WY601172
04qYuJoCYwy0iulCxtfru8at541H/upMEWCRtKKKwOlz7cfG4BuFby2bJjZdy4FKLEFwaivuX7Wy
iNmgj0SfkIhfVvKqdTSq3Of/I+26euNmku0vIkCyGV+bYbKksSzb0gvhIDHnzF9/D3Xv2jOt3mnY
9+VbYA2opprVVdUVztHlt6I5hXHv4AEneFyIhDCfpIqzPrAy6/+m2fRTPtfidggvGcGYxX80YbcM
0ioe62j11Jayr79nAfiBvFBgvVwZWB8jqEOgrc1OgCaBhrCNQcZjHn0l/VtBNiOIazTBlxdJYTyY
MltxFI2A0wS1UYExLQXp9MMwCLwKXwoGLzC2jhIfu3LaDHjBqkmSHVsd49bRPu1sn2QbW0QnuX7c
DzcFrfn/yGHsOLTi3KyrNDsuJbgEbUeuwLSBDRDLTGhMfgCUxBEmXCLdmBy77NHp7tIctfCXxH7q
78yQpppoL/kDU9O7p0FVWUGJGnkPaw1driFc4izAyPmwWKDdIiqV2l3WOaTDe0WmrfZaLZ/rpaE1
+dulqFW4jb4YgORQIEdH89o9aEuBV7o9YRyh2qAJgxEmM/5yO+5wC36oua1oB2hdoJZ0LcNIZaW1
E3T9Ki2IHFXONlo835lg/sqzT2S+7/WQFlmCB1khuGichy3QyBBgUVZaoQCYaDSWMsn6EM5vKZ8l
gPABfjfbd7KD9vbbbSU5pqJiPxm1MogyATxwreMSKdE8TXV2TEZ9i9Kf1td+lgKLd/MvcqAJBj3B
FWowZ1kvQHGrlSY7Wpr0NGnt92E0d8Uc7ks8R//e30KnP7JWnS+yyFAu6zwtuuxodns99qBVNAh8
FCcBuhLBfCC1TvW5NKHOUCMA5nEH1g+SPDRZegb239auRYsUnICLcSVMJ2tr3xGzKtc6gZWibksN
tihHXxezp5aorcnxU1cCGI0yC0BPU4e8cZGQMHq1Om/CfGc9hGXkG0270f520BE3GAJRWgZMKPoF
7H5m1XS6kqlrohIar5KqP8hE+/wPRod5D4A+oX+O2Hh9aJO9mNI0Q6eud4pfVXfANkFYCe4q98uA
m0J5Z4jB/BAjpJVBUSHDwRdTvh0s3QcI4201RBLWf7+w50UOgXMRZ7g7kQHemXMX/O1a/fu3uNCB
uZ2ozZN8XiDBUM9YIQAMzy80U//hWqIrtCIUoQUFM75WQ09MpQwzxIvcPFQ/ensXeH9/TpcCGC2M
sZq1tIAAYKIFBJyvgtom74qgrwVgd3S4ZAxdXysgN/KgoU0MBWTg1Wt66Cyzvc1Uk5pzTLXxrMzy
o65G29tq8Vz0pVjmZk5zl41FVWTHKDjJ7aukof7d0CUUtZl48Q7vxj/6MTF1QgkqMVTol2RWfAwK
VXK6Dkgxgx4/ZPo9JjTv59h+KUbNQDM9yAWvf17QuxTPpMmhMvSaCvz8YxPcL9nnYQRoGu3nypv1
0mkDgTT+qa7b9OBZQGONubbx0EZZRSBNSykIH6mquVK2L3QR1TdXDhYjIQHjrXjQXBsNXspKpNn4
epixWPq9Xu6LdeVMYPqraTNZ5joGip0c8l6oYT6dZGpJEy4I4xARjGdoImxVi0QwnwfMg60ZrpmC
hv1sCiycr4A7uLcKUVzgH9hvVdgB+NS0pVC2EFrTYh19yUdnqX37n5wRQHyQ8eC1jHL09WeRKwwR
1s0AzH7rycJ2LNzRWIngxHiOG9NVWPJEpMPnZ5IrZQZzqdThyIgkFW5eoxkiJbpo75qXiyC6rfvl
uKEo1V2rMneFWioVpLSK4eLjB/JDreybHHuVisDMeArhtYQeDrZrMBnO2EAugfor75TsaFdl49pm
Jjuof88CP8uzNAzkIr8H3AU8AnM1pUXVhziY4YdirBKT4HlRYzezZVHXm2dpeL3gWqLXgUYBI6ca
OqvUMwKLxrzPJsWSEnFiU/DO5CqD0vB7N2JNs6+/TqaUIHdSVdxMpCHDF1DTWH9L5LhGbyxY/UcE
C/k4k8yIOhVfJVf2VZNssfhnhBvsuTl2Kqpl8iwAaIlIqmBvePSx6pA4rRewQxzbOvTx8FrLzrfD
HVcC6qT49kCX1Nk970wFW1ocIRchUkqlaqbFPwzXraSBvyUwBYa8GiadvD+P2+9tmu+L/k3OnkIz
EwRubkC9FMTc/yg0Y1UroAqGHYNwPycuOetPqDPPg6/NbiOibeHZ2qU8xqCTnthjs6Zx69GtcxzN
OTcFLx/epQEBIfYNUKrHDWVyaivt5z418LhSA7KRGoOmbQQQw5eg/NutkNWsNWyOY9of9xMAtNc3
p87LxuwVuGgifynrBxtVhZigB5ab/5CYahitwOsK/UJUaq4FRXYXALZjen8vtjHZwRhSYVjjmfWl
EObiwAukVdLBqYWGjqrBvhVC+fO+/oo0svZV8eIx13+/eCYkWh8M/QAJY97SDj3JVn+VdcFbRCSE
iZskVCRDzXFWWpy7dv+2XlB7HN3bPkAkhUl5R20IU+DLZseqCEs3GyxA+Fh16wDvXjRdsp47mzm9
7xxhARctEzY/w3pOEfUW/PPwzXjLHoslpVspoW3zVdRs4sVpbJsCjArjT3iTMt8nkwMbLINJDoTW
BXg2RTP+asPKolEkS+e5KL4PRq8KTJt7W2HTgMzA3DroCK5tAoB94M/I0hyhFJwwQMdssNtOisE1
RPydPElY11ZhfxoKFexzPgZPdF0WWX5U9OOKv11FZ1vXqdTc/71pYLQLpXqsoANNf71nF1Y+jU01
2GGRH3sgiTo/GhHVAc/0Lv8+c2JVMUhWk0MP2Tz05RFj1+EgmLPgmdylCOYOYU8LUOF6DhHR12k8
pN/L8YAZXacnr2gNOMJNCZ7r0c11YBL85YB/Y+KdgpZQQaw6x52d6WIAc/4fZvuQDa6lUkzGIBNh
goLaNi0I96BRWge0T2uvML7Fz03jW2bp5KkiSBC5gRWDP+sIDib94fGujSBfkHlWeQl5QfvQ5tG5
RIsglLtDkhgSnbIfYfE2xr4SLIJPx7PyS8HMUTZDADy5FoLbqNlIy0znePCD/JyN/5A2gm14LW5r
eKSylEpdrOvFbMPMpX4DfO2g3/xLyxNTOH9EMJaeywARbbFPdXw/LDAN9vshfPv723opgzF1oyZJ
OMkwDKU9j4mXxSchjxLvwl6KYGKFkUWB3QCxcT0p7EngpLRy/y9arNMxqJQTfJBrcyN6ElnYacyP
KgkXH88wcE4T802fldC7LYnnGvBORLkAkQKtTyZLSMKiUooBkqypG7GToQx4yIEYGePzk+yYUtid
+sCot0vdKS/LoIoa+9zD/COfHQcCeaGR6CZchSG/4HsF6dO/fS/LRA9RRv/mw93tQilb+5i4Qlbl
WKXTlIujiVYDuPf0QghzTyVrRAg2rfwYh+MmDCd3HM6xpT5U4z/kQ5jN+q0Nk+JngS0bc67DEwF6
GxtoqLyYrSDl5iUOho3VDYyqYMaYnavPUl1Taj3IAbgu0wYoCFZDC1miniDrWvNcNhVCjFjbocC8
/1gSKxbbbCXyroukUq2m0aP1eYhOwojE0+hSEhPE9c5oC2vQEAHV0I2Kp6B+07IBa/MBrQbRK2z9
1h/U0oG5o2PwHGBezO0dMfENwnEIS99KkI9g1eJA3Aerd2ag8L4YItyTd07GW/IY5YY8HmIlgUmQ
pT+agzHRuikdqzCo0UXejPUBTBRPm9F+TdvUj0Z13/X6N1udnDo1BJ6Le9CocKw4ITKwQxndZeC9
9GoSFcde3o8R8fs2cMzi0OmPwajtbvsujiy8PtZ9JZTUPg5dxvo0W9hcjY9SZRv39SwblIRA7gKv
ToFRVgBFaUuZCRzmB1B6vBJB4oj9MqQBmPnXmQuo52YXk7AB34U0OMGXUvfB6DHZtFbv56r2bBI/
KMkpkwYqZy/TiIqy8lUpe6+L3kjR+7ePgON28GPWQu8KIvSBEd0YbanXhwpsKXbnF77eRtSQNrEQ
m5svZ60mIUQghDP5T6HrgBBUwcoyBUntY+umpRrANjzsY41brLmJ6NM4GSRq16CCxQMJFTk2v5Ok
doRvAOXe3GNTfUmDwu0nXRX4H07wuZLCOG3V1GKTJJBCsPlcNH4U+4WRCayUK8RAZREzUth6ZJs4
Y2W2kdaMYC5pio2pPuSVtAviv392oaj4R8h6VS4eKVVe4HlvgTowwG5o8jkgrxEATwRhgWsEuGcY
EMBSEra6r4WkUr5UiglNBhUc0bL3uoBFokkFfZL31wHjztBT+COGcSHxrM/qEoCkN0wjB6TDqXEf
a9Km0mdn7LRH0MVRNTwrxdMs7+zWcOx2coO6dTX1rsNjuvHs6Wgm3+eZmta2IVvc5aOUtrtyTDAb
f68DMXf2+kryAhCFizI3nk/CIClW+MDFjdlLJp8a1LEuIwVsOFlJG+lQ79Ln4bX6hyky3PrfUtiS
ZV6q4dBpkIIUFLmdk6Z4Y3Wac9u5cHVBlRfTnViFkdky75Qr6DKvUgriBGjwLIsTPgTdV838/A+C
TBlT1KgRY/xiNbwL61UmU+q7Hi1AHePUD5kV/mq6WHWXIJc2ejijgl0hjNyWybuWCFG/ZTI3Zomk
MWt7KIeQ4Rj590nZx70gVvAuDLbpsUKFuiXohJgLo3fTiEJ8nBzR/KFdfmrNH6W5Cf3bmmg8Z4l9
JUQA1OFQKGVUUZKsUsMcYmpP2wxHaQushcINdtVD6YybIqEhNalCSyejuQ+IKe/56WvjkP3T4Onb
8KFxWpWOO3NTOLg9TrpL3S8FLZxkk+2GV8Fv/ZgakcufylQ+hxksyLEJ/PK4QC7U/ojI5rYA3pDY
lQTmAkrT0GZqgMMgRrpBP843po4O8udMrQGxRTDHsm/0sza4pgnwLRFk5QdorzU7uFCQJUIIxjQs
tH4FaD+b38yYgmeofcH4Zfpk3Q/fg2/d9+kOLH/RGSW/25rzrcB633rHb2Cr16HWgAk3A1qxWYfY
R8+Kyo1MRRdcmw/4qu8KYjofrKaA9Qf03PVdNYKiRsAGowsQT/TkJRhjzzSSbdXTlGptTAG2TdEQ
LGa3m7JP2rhFD9JIBx8bnmEUubOw6cHzUniO//5BzCWz8ylowxAbzWZU0AZ7D5PiTKrpaAFqT5Mg
mPPVX6ErcNPAkWswrkqPolyOeuDRkXZ2qiB1FzWiafANkNppfyKn4scEumgy+OqQ+NNJ+STPfqg8
gO0jG0QjWlzNL34Lc+/rZJbC0ljxrw3XXH6CuZfO5bYE/Wsq6l7zdl2w9QgOXXR8gdrOYoNkBP1Z
fcSWfSCfi8TCzk4HzpSTVO8DQAgHYNcKOte0P1exN1XbWQPk4TgIKrHc1PvyR7C2V8XoBihYKccL
fjwM8FrO0p5CGpc0/Ny9Ab5VeUnojIWHz+1n0e4fL2BcCmfsLML8CxizsPw/h7k7GS9oWTltI3Bf
q3dicx9UYrBzi5Yn0PgY87LjZq6nBRo2uwyJr6ru22I/5j9kchyG7xjt+IcIhT0UzJqaa3WErfrp
S1XYBYjB18nFOkZnElOfMYh1sd9+2zvxKqgE70IFyGEa2mzsozhMqkDCCF5yLNLBKaJPtWI6azcv
iCvHHrDEAS+NR+IngVjOW5xgdgpJDNogKGwyD5ecpImZR1h3nSrbr5cMJBN+0PwaGwqGv8Q+2cuT
Uiz7RJAqf8Dgf3eTyGQw+Iw8Dd2QazepgLaMZKO6gm3/TNQJjcTSA1gfHctDEYVuE2mY5ZppF4La
e1moEbdbvLEElQhe/gEr+v0jGGuagiJO2hUpUDa/YuLOGQFTgJXPXWIKzIhntjAhjKlhUlTBN77W
lky5bvVqmEJb1+r85XuX0XBw4p9gs50F7wNenFtRtDEAif8YbN9HmYxcWhYwKAax/lpWzehEEnhe
btvN+oPZe2gihmK1BUUMjH5fK9Sm45IjpsBsdE+dzlHtke9ldOwt2ouawTwvfimK8SsYgEOftoKo
0Sm/KMfsscLUKL2tDm/PjVwKIdf6aGW0pICCxj1X3Zd+pFVOBydZqJo42IqNzrfFcU8PeN1g1gC9
Oprc19JMQPQnVghpgSnvZm1tP9PpHII2zFwGGrQCM+d5ZtPGkAia9rjq7GvItOJknRGC0xxJ7BR1
cLKz7C1oAlHw530qMDXYWNxbYz+b+wBUN7TTlXygI81WVwY3zw9Lt+lrUKMdsvkY1gWNjTvV/pLo
tBn9TDa27eBEy+dQEc0s8a4BML3R18UvWnlUrs94Kke5AfoVMM9Ile4ss0u8OGwVwWXjXeyVmgJD
EfDdGju1VpQLmatJA5r+EGyiTPKKGOP6UevaU0y7Yt/WwzkxK0Gg531QLPuoQHxAXoH/XOsGKBws
f6AJcowApgq0B7NKXWGo5R3gpZD13y8fnUqpKSNm6I9Lc66WL1q0CC7dB9bNNQZcSmA+UbCgYKOX
OLzIvi+N3g2wqA9u1r0MUIkCJJ95uD6r817aR/l9kp4kZKypTpM6BXh/N2LFTaN45XtjFmOM07xL
Ri8EVqlGNi0oyZVm2wFIPhbty/OM/PJXM0EjnRsJy9PrJweedemFk0WD7AUkbl0qcn3872wqWLxF
6MCtuv4EAInQ09JGkAQSAOaVYgpSIC9T/NveiPuhMSyPrgmygA8klwvwE4Y0gJSosTBoDi7NVNCk
5epxIYH50FKrLNPU4chKBYOqo+FY0bEsRONJfCkgDkYlBr1vlpWrD7Us71vcCnMyXbBy07WGNc2C
DJTnu4En/lsKo0seB+BSXTF+8+WkBrprj69o+g1NhmTULeRQgIPPS1FsFQvRmLwjqOIz1laO86Tl
NrBC4uIO9bx8Sk89UDYxqRcKriP3+DBWhfK1io1CnVEsboK0aAPgQ69QlDMyBnt8UsEde9vYuPpc
SGH0gapLCQI6GFtfeVk/n61h7aLul1b03ue55rXEKMsY+MVQ+XqPL/yXaaRNZwb4UJkBAgGMPdS6
o2ffsKpRaamnDB4qpLd143qGC4mr6VxIjAszlKIYF6ktBzdQVX+265BaQ7gtu+hrE4haLVxT1DFZ
BjeK2YsPX6xM8zpdoGFaNDa2lxt9OxntrijSitZZGLsj7AlQ32Aqvq0o11QuBDMfMQIS5hQXiPPG
umLen1TtFYtWAkvhCgGpMRiGyIpTqDKniaG5YAHHwzGwyQYToSmqKK0hyMS4nwzIYejhwvsZ7ApM
GEQtdsXgM9AApT1JdtNXe1gQVcqNnfaCY+M1IjVZQ7tmBcRY95uvVdIKsBN2EvygVcU0UpYt8Cpt
vLQGdMQzGpVOdJL3OfX6LNuY4FSqP93+bpzLh0lRjHCvwN4aXrTX8qOQSIqeZSlqUyi/k7D6Vke1
U5Wj6QRhKUhSuMJQbF0Za1ESsZjgZfbNlKUSIF9GeS7cqckGp+xy4loATvOQkIqAm7jywGqBrbT1
e7IJXwwU8VEfwRgCzissuA7KPp9bR14KT42jn7cPkmObmLQ2AKoHFjmA6zG+Ja8ttZJx+dAux/ZA
mIH3qsRyPKiAg0RgNCJRjFNpwRIXgQINoLMBKgBgXlemhDaKaF+FV5iFZcKXrJC6QJ5l7vQYxtWM
9gJ2a41PMQWCuJt+TncyDe7LY+UMvr6XHDCT7m4fJOf+XUllDhJpQSLl8ppJOZFj0ldzk7q3JXCy
G22FHUJSsBJCviehF05ZyuYh703saTbjAPgZ2fKxlf98WwYn1CCkYTsY5GRAa2JfwxEon8xKx+ak
VkcTBQrIQQ5Tbyk90ipeGefPgI7qpLfbQnmGgckQcP9o2JhH3/n6Ms9jlpQlsZCHYi8rbV4y1PEl
0ffhhBg0t7CBhioNFibYYdzcaMykwwPq2IWtk9qqL4ef9H1kOrL0JES/5RkDJn7hLIB8BLIhpqiQ
z70hyQuElcWX3AaBygtJAjomuYOBvn84PGwBYWJ+xWFlaXC7qmpkwItAr6QkNAwkeYMhrNypmnkW
GCBXqwtR5Po7SUuGN06FCxxjKEDuXsbx02zdN6iT1JUoMPOMHYsncLaoaqF5wTh48Fn2WT5CLTv8
NBiY9Cw1QVTm1SkRula0T7CIYOWAcetJOkbmSBBDsEUMevcaOe+MeZrZSTOJxu2yifNfOorftvwP
O7Er1uK6ogyKOKR11wdJJCMdV+pVMCbT9nmoHTzpb1sFL4QQgAKBAnAdqvhQlDTHKEFFDbhYc/Y5
6ydaluU+TmwvFrXBeZf3UhLjbYconvsElETHsGsqR4mNiibBpDqWnskC+xOJYlwsWaxkKkvgkNTR
W5W/Dc2LkDObf25w5Li6KM4bzMVtjNzOShPagEXYKaXcwYBsUYZ+3AvCBV8XDI2tL2Js/LL2XVfZ
0lTQZZy8odxmSF4EhWm+Kn8kMKpYpApbDZZ2BDvID8wMBYd/2W7BRNIfEUxiG4DPvA9X+KRAfY4q
2gzfF1HQE50T43MApVJEwDIEdkC103zd9uzt7ZvCc2oAqFtByk2EV9bRGNUc2XMMtA+wSjR9RYP6
lAa70Tr/ui2H59Au5TCfoyFpn6QF5AwgEgC+qpT8LV00ilB4y2P0VLNRHYVbu/YqVqDbpTkBOatR
XMzDzOTLbQ3e95aZUvmVACaBs6tRUoN0hVUAaxZpPdUrSwcNunBrLo9j/LYUuwTt93zxxqFyqq8d
MJoXp85e5tymyT4Jd5ULfGFJBADCsxEAT2NtFPkexrwYxedZ6prWwu8yLSDSSq9TeBYO4/I+H7pZ
aKABZASxlnFzY00mczBtxL4CFMtYO9B0wX3lNZyRef0RwagRhGpul1KIveE82YbqaU5Gx5hcTOrf
Bwmmz0kgg6gwpxNI7huL1o9p6eqzuSmV1CXRJz0+NJVoroWXNa0zLTArTAHgsXVtUzOphnTo8ZtC
szypxmM0/1KS+qAW5K4h2g6ELaIxdd59BHDHOiWM6I+66bVEEMOrAwAdgRdRPihK7Vfmr36tSOcH
I3+6bdC8+TOw8K57gBipg/UwGUAVLGVZqUDPsk7GvjjKW+tE3M7XD8NWdfVz6uSe8RifuvvlB2AK
XY1WzuxKGOvpHM3NfXMjU0O0o87rv1/+KLb/Pkm5YoQpflSg4hJpyRZptzPY2jaWrU06t24HEEqt
P02z5lhxfC7a6cHqrK+Y9PVvn4/wpzA+C52RLmg1hBDpHvzs2/Qu3we+8jXYAnfymGz6Xfx4W+L6
cVkPg6+OhUxstQMtmRGoBWmlTmvM6rHNGo1Unb4OFWDDBdUDnlVfimHiVg5LV6UIRzwNj2rtxGAG
84Z0C//UCSTx2nEamhuAlkbdDnnS6rsuHm1Kow0kMdHD7Gvt0dabX3bYHbRM7+gSf7Y0N029AmMN
QWO6SmMIYhvPMeJpj4cIXnQKosK18LaXcrUGxu8xJZtgMZ26i/ypFE2l824sRrMxyoBBSJQomdMM
yUz0OsFMH1wFNZJawjRmgWVarEhUg/YzaiVBq4orEP1aAHfDUrB5dq0WRg66bjJwptHO2umxnzvN
uRCVEbhndyGEOTtFHUMANWuYGkSvZgAMYW2/qCKGP15Uwarhb00Y61iiAQPYhh4ffSr49O/QDOxV
uvzTjB/tq9ZMq/VPz17m5jQ9kE1SYUJNc7uj/Nqei4floHwjfrLTHLwWH4CGsFGmpy7eW6LRE7J+
kFu/hYlsttzgsWPjt9iRGx6iX5Gjf9N9TE2hE555wZ4cFR+BrfDHI5g/pw1mitIH7ZA/T155H/zM
77u71Acn+5ONYQP3tsvhZjWXB7U6i4sbOkSLHEQhrAnuzQMqLPyBFwLVzptjJ0fRe1892x21YNDO
vIt3k3Q3/uq8uHPkrSl4FIgMm4lHpjqr8bIado4SVfYldpNdJFgq4nnYP9oizl5rK8lVF4GFCmbt
9ifDb06C47xt0ejBXf/9WM9KWZfwqWXPC53bn+r28WBf4PpvF1owlvr6pZBV/izdxZFdEfPX7Vuv
s7NLtpQGSPDw8w3jIOf70dgq1sNtLUQntP77hb1JxtKP2TqOLA173FHaKhm9LUF0Th+8ShChg7Oe
U0YHApZrsCf8SoHeg/rGbUm8xjcA1//jwOCrrpVREPbCwYIoNyjvVOcNg7bPiZveqd7n8DA+xTV9
BUaj6qcP6mHGa3qTfhuesq1oa1d0poyDSeRA01KMhBwX61ROyNIiUXK+2u1/d2FIHq4VXRQ5bOoe
4UDDvDWhqat86TboYN5LIzXvi83tcxWZIeMIRrCpkSZD4C6O/vS1F/QzuN2bi6/GFh+IEbVNuCrT
/ZrvJGd6TDcZKlEzVZ3qEY+7eNtUd2N5mkWpArc2fymZcQ9q1JSzUkOxklaujf8ck4GGW/W53dW7
cWPfYZVtBGGcwE7X87rx9d5HyS/unDZEWA0NYKYLsJEtWsZ+q9PBLeY3Yj1GvcBYRNKY/KQ2J0kC
4HN8bFxsbX4btukudBQn8v5fRvKevV8oNUWSNsXq6kgkt44qPyXglzYE8YKrC9hDsAOERh/WKK7t
PjN7u0LhDbogdEd7TJMRL5qc/Ot8EMGm8c3yQhZjHE1UREaY4NxkCZMo4HC2F5VOk7kZbIzLgHC9
1L8pJY2y/Bz3Jgahs41h6RvLyAfapaIBcK5Pufg1TLSxJjXqZguhwIyHxFkm85NWEeG09fpXPljm
hRTGVkxtHgN5tczglLmLb25lnxytI9KN2B/8SeBXuJHhQhoTe6yZTGB8xwkD7CbHzsfOHN3K9G/b
pejgmPBTjqliT/J6xwvFm+unOZcEli+SwESdXtO7OrchwS5e8vFQyqKJC/6z7eKgmICCLaRIH3tI
kMiXpNe8INnNSe/nqYdZknjcK9HglqB8sFAxvH16ogvHBJoyMxK5XQ0if4v3+abylIP0pKHys7st
57/ctvcZx3W8lvWJTTw1kx32mEZVU+D/Fr1uqE7cp33sVFNeKK4ll7OOB106jxTkz+M5USwQCteL
uYBqpiTVtleVIt4ERW5gG7aLEQ7tgoig1FaFP96QP7+TuSHRgC4vCibwQIGvTcjHm4p6ofowjYIT
4abGeE2ujCVYF/pQCVYW1SDrPlGTBg42bGgw+8FYu4P0Kjh67qW/kMQ4OnmIiRXOIaa128xJDKzN
2KdE+jx96rDJ+KSBoMKARwPZFlEeb4vm6giSbV3DUx1gqYxd662dSQXJQdmo5jROiEIHy/aMgOzx
nUX5OvfLXQhjTJkscjn0E7ZWonh5mceQ7MxiWttrkezUA1alZvCb+dbciArC3DsEvlxw26KNjQ38
66AF9tNGj3KMCXfBDxvV0Xi8n9VjOPpNeJ9gmghDKbePlavphcD1B12E4kxXpCAaIHBuxw3QjjGv
dDcBDSdS0EXSdTda9rcFrj70w6WwsGaBYR/sWbHfcanB/IHRHlzet4QU+1lpvxgK9oFuS+GGC/Cq
Eg0Yxyso37VaZQxiPWtqk6NvglNv2oDzKtFoKMIx5HZiMayxfjBs2oPk+1rOiHnB2SyhTQFEgwWb
i+rPMt7MUkaV5gGLqbSsMUormkl935NjDxHUM7APLL6iBceoF/dROYAwZd3gm47z1thHm/EUvoyf
zJH25/xs7BCFf6gSXQ7VtjjPfonyb/9Y97R5Qul9I3pNcV3y5Q9izqEbEysN1x80O6Zve6lnOuWm
OSR++qT56T15Ts6LMNSt/vPWKTDBNMpmMgYBhMrQP3n4EbiNJ20WRzn+zB9EDxueRV1qyPgfE0g3
ZiO9H3nhv2K5jBbebZt9Jwi8pQ9z+ZdW0+N4hAg0m+5ssDTf2a1zRKX1oD40n+pt5fRbOCFf2QfP
4a7Z9zv56+2fwLfnC8Ni3UEO5lijx0/IdrqrbdJ9Rxsa4NUregLw3PnFcbIPuaBRgzy1IQgwPk13
rqo9cLBBGPbltkI8b3MpholXGCxcwHYG94ZCuUyJIxo3JQKzYHORIVwayyigB7mvt703oQkTONWz
tqfmXXmn7UJv2U8b8qg7oz+78SYrqOYVPxJ/uZvd6S46jl/xv3uVpj+ibeHogsyAt+OFIcPfnoJd
c0mWJEINE79vLr40GPw7aU4V0TgD5ZIT3xWubP4I7IOBZ8rtg+fmoZeCGRc1taGRA0cLLsoZHZkm
jnnQqOXmO5VagovDi2GXohjnsxRDnefVakuevmseUBbw1oqnQCGRKTHeJtQ6Aq4lSDlNvx7S3URb
OngDbOoVNBs7+z4X1DpEWjEOZ1C6uY4jyOtcw7P93l31ErFCiK4h43I0ubJie4CQRaHS3bJPIeP2
ub0PtN7wauywkg7cH6iBbWSsb6IqXQEu3Sn3qme4+pfqXt71gzOcirvpSwn33f/6DgqY27+AqyOW
Ote2LMaWCGMe9hLLibkgRtvNGTux9vTSkiezF5QbuI4A8ClYL8RaLJBUrjOBGYtOYZB3GDzXaV30
DujZEttdQkfIKM0PtlgQAPUrMg6MVF6LKoEkWeQEWwLk0QT6veWP2Hyx4i+ToviDpTpowdIeuxdm
rwFnCMtzJz3/ngOB5Pa5cpusWNjD9iYW6EDVuj4WLnLHRM6NKQmgstI5Y/UrNPy68gawSnyL5ZcG
UErGMlE7yb1cPy5kL5qL5MEogMgSM9zI8ZQVy+paPpx7ZunTOp1eaU6f/tTmiWrAiizG7fiWJ/4I
KtJxp0z7yf4lUJ37tYE9ti4OYtaURXyWrUjXqghT5Ko1UPjVqXyOAZmAXSRJ25a97Hf5Bk3odbkf
aaPTaWe5q+kyV3RlRxFxaa1R+cMVw8QBeMGA3wyIjeuDKMCgplfZuouWFhbNGumxL+3HuAOfno2V
Si/JkoiOmP4GxFb6LDiKNYTeEs6E2LSrmkaqsHEBIjI3apTPGnkewiN2XHZLot21PRDT8tAr36J/
YBHQMOuLDi7mzXWAbF6rjSpHWHY99nJA/dJZp9g6jtX9JEJr5B3uusBirVi4uHGMlRdl3BidYSO6
NMMhjIu9WvXQrP5cRypeS933pVG+ASDu5+1z5VnYpVimeBC0C/aLFohVNx0WE8Iq96SgoIFZn7q5
F1xlXmzD0D4s2QZcLabpr09yNohUdQtOMq3eQCZYYt9WyBzFi2fAPQLU6npnVfZp22pZFEkoeMEy
Qqckz8j6tLJw08Sbe6ADlYrA7XMr9gBkR68d9V9sCjBuUlbr8n9XcyodndH2e1gD/L9uadGc7W2f
SX4VocuErWnZRgch3tYqCrfd4lmV9b2KZEHzjHvE2KQB8ApYDzApcn3EvSRnmhThexKtoZLylBJs
5Jqi/Ttu2gU0Hx2FIAAj4n19LWack0pNLQl3ArguZNd3KZVTE3uRgzskHkBXtMqJCwe9n9vmylUP
eCsrmi7m1N971RexIFgWPY+6BCx4g7XyLeiT4Y6BwEy52gFxQgczHewIE/fX2qlKp2ak6jGdHsfl
wSpk4qSkjTw7kJNdt6idj/onOcwV/q/SeiZjbRx6VNsFtSgeyAemrzBpu47uYU6eyQW7ZkhsCRXH
4zA/hKnbxCMFayIl+tY0vXLxdImcQBRVL60bFtGzqm0D7SShCFGuXNZduP37w7/8OYylgxtbb7Bw
g1FTM9n2AH1ZpqdCEtkWzxECBxMr7EBrwM484+hBJVyMY40ok7emZ9ov89QcShPLwQZAHNvwzlRr
+j+cfWlv3DjT7S8SoH35qq03ry0vcb4IcexIlEjt+69/jzz3jrvZelqYYIA4QDAukSxWFWs5p8zX
UJQ5xQKKKCo4aDUHKwnQqTCUcH7kVpuYRt0YwzGMZg69D6l+Dqfjf9q/CxmcWhVtPPRZLgzHAXsX
l6nTVorThS/XpXAW/R8pFqaVYIowS3fB4yugNzCs4vEYNpMYxA2KXxrs4bYsJNj2ish3ejj2KxU9
zur+P6HzkAACtRnq83z7SqtpW0AkDce4UvXetUKBoQEzLsfRn4ha/dYMor7mqDz7fSyE9e76kvl8
wpd4JKggGRycAMLmLkoJFAyBCdjZPinuzGkrKDforrfzbtdhxA/YI8dW21q9c13s0k6jnxjD2oj3
wczC6YyuVYCU75PxqLZHVaBeG7tC+7PXgfb5dF0S97b4Z30gMUYvF8a1LmhmSIrWtdiKh6Nh0dgx
w8oP8xTUrDkTHSVU14puS6eJSUkdfBYzDN3FPC1DRSMTlPE4Rkp9tOoeCAdaUumdb8WgKrO7ylQG
gAuNMEahnkfTX2zs3BGIkTpQ0Vzwg6p0SoHELE/Hqahu+pK4JrO2Q8M+qTC8KUqXr3iVi4MEDdU8
3Ic7Aw4z6M+59naiWrKu7NpjDHiaUevtHhOMVfcuxL9BDfAfj3KWZczWDbQAs4M5lyUpU0VrwWyP
Oun9rJBBWTc4UxftZHllFy9vxcyuhRMEZdCMDsO/SPO074xaqbqjrree3t9CXTdqOPht+EGNwo5Q
mmtj8oRRrJX95Ew4qK/RTokYFsT22FLgV56v0WAmuvl7sz/SInIG8m7Ge4KSBmWZ89aF2qZda6C7
uB+Y+0bpHcR2YJPFFKpyLpCWiTXlGRGPlQTaCmDRxsWjPCR+TruV+GpZEh4DFqb/sEJuaWZMqirN
E/Eok9dCtstxk0SyXQhrI/oLW4i2WDx7ga8CfB8eXyWSyDDEkyUe08q4K+TG05E9iZhdIpabwXiK
IXnP2UpyYWlxp0Ll822UolgjLcoQx6gmTh3vxOgD939U3v/zFUBPFNIKJtYHTBPObiZZE7fliLXF
H6LYAnjnRUeT8aiseIULKwYD9jUDjWFQEbhF82pPYsUCc4y9lNbSsYgRG40AEMldpkp3atzdpLLT
xmsA7nzcCL0HxhXC4pnVfo4juIVFnRSJyqCqR9xG8PKMjpKj+4JaTiaD2FyQD4M5gAmkCEoxPQzk
9/Vt5V8iX4zzYKPCSACoIMQLDJEOhGe5pk/msanbTRPfZXm6meECJublYmCRP8XwlkyP2aZUtgkm
s3X9p/BgrrFUXURSSAQjPQD7Boh5fAt3Fy3wXWQh1cMjFarYzvRMOPR4PGEvJGUld3lpt+dBfuw3
6s6IeHhIHmKOVKK6HAdMVG3lxhLu8e4aowK5qOeVvZ2/+iT9MO8tQNkRX8y5D+MCBasH3AMzxpYE
Sk21fRSVP/qeSHfpmMm+lgns1aKy5I7gDnZqjGjsSkm/B3RWvQcZ7kHRBXkl4LrYZfQ9Y8gGnEnI
SeC5y7ksrVCIUUj4ns68r7unPuu91FD8lVVfXCFIwYTkjNeKeXH8cX6FUgn3Jf5adeSyP8Z9574P
2+QPcfq3PAG6oYM0kDfDLNvDQziteJFL//UlHWYdCOPA9ebBrApZCmVl6EgwzJnG6clgaEV7bEzi
pfIfwJ15stzZo+JdX/T8Qj476Vkq6B/whEYj3oX+AhXfyGWKnU3LyNMwQ9JoaxTTl4aCk8G90rGq
rBvj+fR+ILSSncSdB0/t7g8QS56Nm+sLWt7HkxVxuiIQmsmd2JCg9Xpk6QRHd1sXDXetayTuWpVk
bfs4q6tqQpoDwpgEAsALQuWDxKsIbku6P3sPzHRDLXAjz7VSCS3WRj30oraLXXqIHi2v27cJ6iSi
W932W+GpcbW1tqMLWzMf2Re0PH4gmOKOjOQNYGZkrCuBJ3akogWkLIU/bsxjTdKfTI5Wju3CGXMC
uVOjNAYJUwQdiTD/wqxon8jvlf5DL7oVQYvbiVAGSFe46Eh4nG9nTQDoImsDCYikJm6no5OBImJ0
elNcQ2pbE8VtohGDYZDlEDXSYEQPo2iFtsHW4GSWrxeeDrqFtAmsNWe2dBalwwTk46ATP6Nc2oCi
8bFmyi0Z9pQWO+VXL5c7gQp3qVGvGa0LRzEf24lsLoaioVLJjWGRQDUAsOkQ0y18qXWq8L0UbkvZ
NtDr2tkDqjfEvX7PFxQGFQI0e+EtijHMryGTk3gnqjSiSx2uhWjku7Qcj5YKLgaaSY9AFF2rdi2c
JMZpZ2x3PNTm8cBzpaF5I6Q9wUlWCkXxKROOgkazTWcqK6tauHczJAUIHWa6WHijc0FZb1J8CM4S
cPVoLVE9otik8ti0ImdxQeDWhEGZS3g8ZjTVjFjJiEACRORbwXpO6V1iSisBy0VUj8cJMHIQY2uG
ZC3glrVV3FY0CUB8DGAs0lSuIB0TaZPDww1F4yqr1av5SnHu7EzkvO4TrUiVWMY7PU6C/E9fOHFu
/8hc8+1T/gDorG7Llg1cxtUu9lnJL4UiZkKGGNRnPDEIYGQRIqKoHEyKw/7kd+yn6vWbaac7AGhk
nWOuDLwt7+u3PE4b60QrAZIBeV27t14L+hiLNtLPaunJ2kb4uH7P1oTNO36yo1mFcepEKZIgiS2v
CPH6i0zHGFxDCBiYjAcTT4u1TsElkzZD9vy7o9wxdlqVtBQNFkEUovdKfSpFe0jdQsF8mDJ4afg5
N+8hV6P1K96BL3+izjfr7LdkzqFTnSriMEJnpd95m+zQbboVnstoDJLmphsiOAzDMbvYsZK7tu5W
3nDL2vstfLYOJ3sNYqJSZBX2elSFzKNFNyFOKtdaopYiJDzYYDzR9jkzvnERRcWKMe+SLAmyG0nF
rTA2NN8R2UbOvxLsfjqs1TEWdehEIGfVmCZatSXiOHVn2qJqmuMuppk9vq7o6leEfnETTwRx7qgM
UUoBbV4SkJfxTxEYB/OT/Woju/fovcTs39RW9m83wGmfBic7So70fP2yLKvPyQfwV1NUh2RsoD75
aEdHlM6V294X/d4tn5qNsXNXxC2a8RNx/OXstWnqBogbXOBK/5Q/H9T7wlNiZ9jcWA9u8qmtSFw7
Se5iFnGjsVSA6lThbadicDPokWqQkNTr42P+lCTEv77EJTcPJA5AMas6eof5gWmAvudUUHGifXE3
9L6U/aE/q3xFyPI2fgvhLn2pRMkY5XUShKXM/HbS32O5khwyDmvVdb517B/7Au70OWsIpAE+S4ly
flaXMG8BsPlAmbBHT/lOuWnrZ03fR8nvstqOT1UKvhqQ8F3fyf9xOb5Fc6s0alnLlKJJAnO4D+ln
rR+UxqlLhwHLcRQPtexW5W/9qf2VtI5av0QYuw1/02K06/JRs15V009Ar3X9o5aP9/ubOIvHWF82
wL6HoU+E0NXKFEMVgKdzBUsNhKn3rktb3QIuZYUcMSO5kcOZgUq6UnvEJejfoNZ7pHUPTUPg2PY6
ddA4OfyJEwm4L9tB8pN0O7V+kRNHnuBoHxWUgGn8Vzfreyfmm3di+2u1MittPh2RHeS97gxs19nW
c/QgrrWnzUbh0kj+K0nlzL+Gup+mo706SLRKssexIm6tZmscFf/DFH6L4Yx+rlqxWfRYkGU9y4aH
sm5lg56CueZrso8/r58sj5byz70Cbs+chwfqAF+iF+JWaKKmg4thnmjdhSPd5N1TrlT2KPul9Qzs
++q5r51D8WHWh7H1qbADmLL0dv07ljXs+zt436pb6dCKKkxJpm+BhaP5bbZRp1uqY+7WuGf6nZ4A
saO2Zc0dmsYe8nouh3iqcZPWj0K4bYVf4AlUjyuftZDawlTPv9vDvyuSbgIrgY7t6br4TTD9rN6O
MWCm7vFYq2n+qALKfNILDNNsU+u3nLxhho5IRyT8RyXxMvS8xeG2GP2sdKlGdlRGJR4j15VxUHqb
mqPHyFpZZdlUnnwz58x7qtI0Q10jUJ/znzRIH8tbthm8/kl9jR/TQFirAy56gRN5nO+myggWEFNO
gjIE9+pYm2h8K8PKaYw+2l0/j6+6F38HYf2B3WjBDwDF/fy2U1Y1yMbhcmRKZCc5cwiLdmJ3VCy3
ELdNjGH29kmZfL1xJjTDhewJ5CbSaKvMqRHsGw0wxFdUdzEsPP0mzhYXRNbQsFRiv01hU09vKvDO
SELcXAATbfM7pSYoM3+ihuGvbMa8sdc2g7PKvSJPatngzsTRIc8CJU9shdwbpZ1N95jNRXUy3PcF
JhNvQC1+XfbSe/t0zZzVLfpSMRJANAeFKLziKIQkumGFZMc/THkNu2zJ7p7I+tr/EwuvF5WVNPgv
qNCWpYrEHtauzJI3PZXAmVxVTaQaxaYkYPK4paO8Y2W9nXLZEY14ZeJo8YkG5ExQEINfHqyAnKyI
6GMhi1hNnXnwip7wy3CKTeEMt93tat/77JIuNOREGGcKpsloqrLrIUz0UHPoW7czikPhhTJ8SrsV
ph+jTlaCBb4T98ulnK6QsweCjuJ1rcBmyh2zx8LRmm0lO9WTdW+O+xyg9chkgNu1zB8N4aVmK7di
yRqdSp+16URbsqGmhlzD+oWlmW8i5IRAvaDCb/UI769fgkVXfSpr/pYTWXGRVVkez1FYfgCYBhNv
JbFCg+mt2drCcNP1xImq+9wHMOZ1yfP1unaunBkE/98wgXcAN9/YDsqfEikMyxnstAk3xPhYYxtc
coKny+QMXCoAcKnAyzcA5HwlZl7S9k6k/AyBThdHE6Lhvwjp0J2DpgRU6lFh4bS2GwQZNNojjPxO
K3dT73eYE+k3rHHNQKlWc7HzjbvczG9xnL5GSlqz3sTyLHpTALz5VjoajjbaiCcs1UUWeu1ttmjQ
kEFEiRBjhxfTo1WVtawKTQiMBctWejLZE4ho1+7h4k04EcO5B5lksqQBfT5I6H2s2BLG4sv7tt3j
gtqYAO61TzX0FcHTMzsfY1uRHUNfSwstWtaTb+D8BDik6KQl+IZe9NhGOUiSLX7mmVPUr9WH8lC4
enpHpSez2NdChtL7Wo7xC4/44nD//YALoJ4o7ohAWwnOWUSRdR89d5mtmc9tim6hTVn4arpt0mPa
35iP+WtabCxhT2him2PidHKyYehcreUHUr715jFha9wR/PTEP7by5PM4b5DRtkXyBZ/HxA1N/K69
i0GP07xPqQ8aysr0p/BRACix2O1EYXITsAGZ5Rrsy+L9PvkI7r6BOlbtellH+mwDZClGne4xoCtN
I4t+DyRUGLWF4oPeizMiVJbbUoxkEliHNEHFQx49lXww4yZrfiZVC24Oya1MT+vWwrP563kNOBXM
XYOpTxVD6UcShOlLG/9hT3eCbu/Fxo7GD3BKtu+P123zksqjG1i00NUE4uuvIb0Tp1A0Y8zKrIbd
0JLN2NyL7LmONKdI1uLuJTNyKohbGKFTA26nErXGAfxUpHc08+X6UpYU41QCd3vDrtSMpsZSUq1w
ZNAfTP1NSu/75L0EdXbXrXi1RXGYqDcBngHIbx6ZnUlgLdbmk2qk0ikLIASlIGCtRzcEbZOTt6rk
KknlX1/jZT8MMtdoEgdOMaaX5moV9OfkvBJJMApBQimucZvfQpAPrha6DwBo77alm34oniN3znZ6
WBG7FJqdiFW4bEI6FJM4lRDbIjdvV/fRT+Uo+tNP8VX4m/D2VBRnZCTCsl7vURxLaOjo3UEx3CZ6
1K2nv1oSIPXRJimD0IILh9D5onYjUBECPW1FvECEwSUyyZ8rUt3IOiYdqjEdbVaW1o0i0eZBTbVk
d/0blt4lqvL9CfPlPDlMqzYVgbVJEhiSq1aNHbe7DkizmXkQ1sCQlq4fOhi/2l50HXMA56JasRky
sUQ6KDJLc8+KSrOR+hLc6wtaTNBgSmVmYwT5FUbsz8UYdZfDkeNtYoxBF+378gX3Tpn+lJ8ZWjbV
R6lNbfIxAQfwPRTd3tqGhdffm+/XP2NpsadfwV0SoE21Ql3jvRdFor7R8wJdqSJda2dcDKjRhzoD
8FuwnjyCwdTqXVgnCN5p7CkGZkw7GeMLByF/CJFV0EynNG/Fm675GFaze1/3nPcTp7I51WmmoTcq
C2GgPtxnhOzDRti3OQPD0rMs7jtxrkomzlC/ycVv0lFnlPy0uxmBcV/tuvp91DDTAo67XZ370H83
Cn8JRbJLpWSrAnk2YsIuGVKPdJvrJ/M/9gyPPHTvoueb3zNdp1nVjIiWe+ZFzXsu3mL8ZSvYqhHa
00uc7gjyoVXhGyvOYSm8NDDgh2YQNLiis+5cMZvJsmoRMVJQxypabKilHEwlLoE3oegrNnpR+05E
cQGKTnukm/sJ5RpMEHgxkHu3hSQ9Xd/IWYUvz/97PdwzoDND9Gw2Ip6thbRN9zEYDAAgbMdRGITR
r7A3PSNaa4NajIpON3Fe+Ym96soQjUsMh2dK0S4KQUiVYThdwXO1JW6k5JhhjIH+fTOAKSJZI6JY
OkFg/sx9SuiHFvl3FtXRPt/3eIeow9B6cq5lvpDGAqbg9Owv7DKiPmCTAN0Wzp1bp4DJ1dxqrDlV
xewG9XfSuRhL88ROxxzYSgS2uC4Mt6EVETOxKNSebyoyrKU+JnEaKGBzstHWMzqkr4nbZtPa43FN
FGcX1WxEQwtjaVA2VN+keA57aRoRX2TmWjJn0UChGeT/L0vnIgaxTQWQ8uk0EIuKKl5jVjNprFUb
rV+Rbipvw0nq2bgXNOSyHLFX1MLuSR/e1/0kaV6KMIh4hS4TZQsalVTascmI2kNjYdTQlUmCv0dK
hknAtjcEcEhGGDb9A17eEnlEXR42Y6glua1llT4ezF6uLTvSh7rcVmJRV07XiTXQmMc4Nx1cIyAK
rUSHS3klsEaZc+sSsgKWxe21NTJKSllJETGV3vtkl+5n7RD7d+RUQHRYyzouOV5EhYBeRfM52rX5
CbNySikufEODyvyQ9GpvwCeFahijo0IMhPyzLhI7FpB6phNwQ7Jb8Lqr6VPWh36vfA5CEGofFqk/
rhuphRBZQSoGYNTodNVgeM9VO7N62gxFxAI1rmxZwEy5mPk6HT2r8EVFsYs1JqMlCwWJX/MSc931
ArFf74t6FAgLGr8BiSZgvBz7U/k1PbcBW8MoWxSmaYjFMfQCzi6Vs8FJy4y8tyAMLjVg4Im1uxe6
d0D2uS9XmoEWbi56OL5FcRYpjyELEPlYF4V7jk3jMy7iX5rE1kzfoiKdSpq/5MTGa4AFkmQTksZ9
n27bfINKRDg+K3nuhsI2F24zT8BjWPNCYIm9mOKr1m+Tzk2K5+u68z8+BFMiGGMURYv32MzMCqNg
JQuG6naQvXRwqDgAiY/4z/IPYPqUXvYYZW5S2gwQt5QcM9mOh42WH69/yEKQPrfP/PsdnDuvjBIT
60LOAsZACzS6EpgQkAIbnCjfXpc0HyLn088kcfqkF5ne9xYkZT55zNeK8EvVqLNfz+mQEZFxzEJs
KAHSVO4m1SZJnxKQZR6yz/IdHB3dJ4CmEkd8HbfZs3nX4+DXYualyuk8cYDJQvBpYBSOM4sNVWOl
0xuoV/hQ7XTzrmidwRVr2wLA1lvVOVL/u3mJhj34VWvFy9uHsrOljVHhsZmt9qwvXis09IEvCWYK
XUPnys6yqaNyia9p9wMtnCl864QDM1GIGottIxzQExBrb6p+P7SNz7rapgK4euMVktSlGigY7MGE
hsFEDVwunJ1spnQQJKVjwYuk/pqy3DbNyjY6j2o2S1y524ZSoApvqfqrV9Yc1eKJ6HgAo0cUIy7w
VOd7MJRhWZnmAP0+YuTT26m76b3ckA3bGY+d92xtAHr+brniXb6tD+2KXVtS+W/hFwlPMe6qrFAn
FhRmik6F+sCAKHD9Vi09ORAxmjM6A3qYwcdwvkCNjrVBUhEqN+31wqGqX6PYcRPrjvZSPQMsrDG8
SnOuS/3KiPCX+VQql0HUMKRYVeK8Mrdzey9zSWpTv7lXHVALDHbrpg/CXvHeds29djM8bbJjdwdQ
q632J3dRAT6S9+sf9JXPuPZBXJwZ66pemzk+SLPlff2r8N9jp3aSj9sSEwedCwCowNoC8uaz3D7m
BxCy2tVBOP6uXcOLNtaz6aJXYNdso1tqvyGe20j4/ybb2LRPiU1Xdo9HPpozzWdnxillk5dNJHf4
WIpREqTVHonu0KBxBFd+9aSj5rXb8E58bXeNs2KEL2MWdDIj+J87s79of861Ra5LI1HVsQqo0NiK
mNpW7KNk3MI8IcsWIul7/VzmlZwfC0aeoJ3oKJ6bxXhQx0JJgcFVFU1gPmOh3e43WjSrF+au5V8X
Cv8AEEEdF6w3SGujgHS+MK1XTYYJOQgiuxgNBu3Rkm/6XrWNoXCFdFe2GBNe6Q2frxa/OANEsXO2
ErDwPLJ+bXVRCRK6JlAT7SAlmNi14o+qU/xOLv5c38dLSwJMIVEHfC+kYaqLU+9wYCox0VoVRLV4
o8kqXlJkJXlxGQmci+CU0kz6rNDHsgmMfvBpXaDGty1Ll5gSemRWfMLKcvh5oGxM9VYjkAXi8WNE
U18J17qg10RwCiEWegJC83k5Y2VrEZjpo9frZ3J5l3D4eKqDexJ/XjD7xHWYl51GcSbFGNoyhrPq
2HQnAhxNmntJ2f8BS8hK6WZNJufS0W+jikC2bAIGLltFL3ejGdkZe4A9sdsOvTbq9voil7YRYAkA
MlBAxabxT44ETD+ZmmEbtWnUvdFINLvSxR/XhSw4sXkrv6Vw7qSPKpWWEtS7tOvnyY7d9OY1bO1p
72jEHVbS/ct7+C1s/veTNwDQr/JJs7ImGJ1xtMkv6ycwijXn5fqaLoOv8yVx14lZlWYZIaQMfvwU
v6x54KXb+r1jwNA4X4TU4xSiBrZHq1VPmALN6hDgBZjUaNUVd7Vk5k5FcTepTws0nE2zDa9/F8BY
rqn/LDTFX0kBRBkITDEmyD83JbDz1oRAyjQILis2RFL8Sknem9ZcCZmW1/MtaVb5k/O3rBicm3LT
BHlmATdLjo5Eyg7oO3oRynwlAlzUAgyZI/hF6zemf89laWB1ShNthK6VkZuBf1iV3icEZdd1bfn+
ILKWgRk3N0jOSz5ZUo8e+kKaICaubqMaTdkyAG+tbAcQR9uIPdmI7uJQcfJI+aEVkzdEw9v1L1hc
5xxeY9gaEDYmd4FJxADSkYlNQNO33MIyQa8Xr7UXrwnhLq7e5nrFYgmrtAQ/7uMDFfoHJpAVG7vw
lAS+GuJpIEJCD1HrOd/NMLKE1lBDKAj7DJFZwvSgg44tEUOdVQJaBmbT6VPuc9R+GOYGvKRjXpuj
HpEn91qaOzKeoCV5KqZ4e32XFwLH8y/jdgDdKiVpKwMuB49IV6jc8Fih0f1POHnsztj2ErqCXePZ
uNM6X/8wAzOsbU0N1t41l8YHn4GaOt64APZCqfZ8g9pGzcxw6DDcl1pODNx6WTpQtge3iqavFt1m
l3YeZc2Zarym0RQ9VxO5NQuCoI21WrRzN/JE7JHtqvRXbnnaz6j8hTeujU5PgX0CTWjl7l66PnQ9
AVMHkC+Iuyyds+BmMQAkxMAIY2z81PRDlb5fP82FmBUCZnwC0OgZhsYDCFatOuVUTbqgqftOt60i
FaVbMM6V2g1rTYts8HfrXRLMVnFVZk6GraelsZUF9Gm517/l8mphgB61vvlNgOlQvgIuphP4GcN4
CJCklogLFA5xm4y6WLhgq1vDm7g0wBA2s4LOj4IZdYZTH9BBRnKZDYFA6U5lY+0UoNewh2TA2zFb
C50XlzbzfQJwRkEtk7/Nw5S3Zl0MAdpcxP2oh/rdANzIHaBLk5XIYlEUmuVMWI2ZiYDTmJDoYpqp
HRY2AroKs6l0K2u5clBCDBteP7DFPQSSBhgsZvLWr2amE4tfmaQr41AegiQntR3J2zgtNAxCDF6r
jZN3XdhCun/GlUKWEq0g8zQEt4eovPeIposxEAfBerAive7AXBMB2QqAQhboco2xSB9wj6mTRlHl
G6wxqj0pDfpetB3efEYe0sHODKl7anpG2cv1D7y8qvg+5Hfw1gTLJhIh5xpVtW0+ZRgJDEI0D4MU
Ws3myS55ZRsu9xzz+6ALhvKaMxwO58yNKTKEUhHGoMRA1wFT+ONeF4R41+Q1eRLVvlzp2FtYFU4X
mDjowcEYNfdKur5Dl6qJbz/5XdwOIUEkh3qkjoH+qLynO/31+q9fqBac//7Zip/oIyBdolAg+P1y
7KQ/00Mc7KzaxhBY8czo/HNF3qULOpfHnYXGEqVNFciz4hvaHGi9kV4T/edQbQb0iprqcRA8qbHF
XZHEDop0dj88VvFHqa7N8C+kN8+/hLNmExgpo2JQMF0beUp70H/pxa2MdFz5K/HLzBEzzaYbq73/
tbIDc4R/7hfP5c4nfrLjlqwKE2o3Y9BaP4rSrdJtPfks9FGrfo1+r9GBLOk+JhfnNlnwZsAdnktT
OsmSWZ1NAUllVN9zMqK3Ory3SBnanZxXK6+BRX1S4HS/hnyBcsGdL6kbOsI9TkGryK5OPlNil0/h
7m2Stm1ngmKT/EfiUiTlgPEEHBkwyaCFAo+Q8xWOllQTpRcnPAv02k/EpPBHo1lLVM2/hT+1Uync
PpbUisOh76bArHKnksJNXmzaW8z82+HBtJKVUHbplgBXVgK8OfClcETna6INzRKpsKbAMiN2J+Kd
YNPGKHeSUCubWs2DLkny3XXFXLJapzK5k+ukqu9hpCFTBMlYiTBqw8rc3P6NFJTgkRBDJ+vFjBpi
7cZoCKq/strcUnP60aNXaUXIktLP4IIWch+I/3iDP6TA+W5FlJjlZohuI8nw5VA5UnABuyPR1JWN
WzLRsNDot8ILTsN87flhIX0p5GHBxGCCi7N7s21+42izOy1ryxVPthB6QtmRSZzhDIGgyCO0R506
qXVoTgHaHpXdMGQUpfQ6d1TLHJ0sFaOXrkHd0eiL/K6s6Lg3ektfiZYWdxe1cwXRC37w0dI8mCIZ
PXIXE/Km+yQ1G5so7eimyJw48WR+/IXGAMsa71NdgzROL6dUZoMRAlbN6Iban5gk2mZVCCuGa0n7
MUdgoEthxjVVOCuiMUEutT4Wg9zoweCclnZrtcf/vpJTGbwNsVrBIBS6nzJBsknXRCBTX6tlLlSo
0cOGKEeDRUSGm8fXNVIjMxU2QAoy+HtM29YHwxytXTiMzbEVkZhLzdryqsgAZI1aob80GnVbCqPR
K9Ho7WlEsPy+7itbKsfJbQWdPEWFSh3Q85CVSa6lqwMMGNQ0MI5owpSfXx2U0svMYrKI/s8wdFO4
p6BrAPjUJjQNrm/+sigLYKuyCaBTHjdXSOQsqlNLDGqhHR2Zxt1zXpuqrY3oBLkualGXTLAo4OWL
HIPOxWyDBtYfMG9Bl8Q2upuSZPJUuRH/RptOpHA+oqkY2BNhsQPZbFU/bot8p9NW3Vxfy+K2AaEb
mL94UiNTdH5CpkyHLtUjKQCyBRA4O/QOFpOc3CElpa9cwYVBDmjutyye9aBQ0YSTCKYYMGQUUAEy
q6y7kYYx77cRGNxagHMTcAgL9dRVrmKVbNwqxBJrWzKmGiV7qoGvJ6KqbotEqyO7qTSMPudqgkGF
v9kVUNQAPRtZO/5t2op5KzRSKGJALgXRUWNoP0axrx9D0DSslFzmDeYDDwC/o5EP7xd0SHNXBC1x
RtFYqYTuRvl5mLT3qpSPsRZEEgZAED3PvSWN/9+XB7Cp2cdYgA7lQYWqWJ3KoYbMvgK3kKCVrVMI
ceyjeSJaEbUU6QAM3ALbgw4YS95VjwgHOikvpCBOMpscGt0dQq+r/apfiQmWLuWpoPnfT8LuMAxT
OTHzWZGzBxYTh0ZsJfG04BjhntC4gXwX4GR5cONenZ/as1ZEdbTPmnqTAN3D1nqQTefP109oKc5G
hRYmE0g6inHBPjB2VWwNHZYjAuvckaPO1ZtY9WcmzTtTrQSnIXl/01QqKvuaeau35vjKBBBlrnzH
4poxiYRYFboi8QnkgmJ2OhoSCW0Suh3l9HZQMZsvv1QmtTHk4JR7tQHATwRmjQIv/FG/q2nrtbS7
B5nUTsiiYeVqLtwXVJS/P4hz5EWVWwJoRHFfYkdXiS/T/ABKbqcFdWjaj8ARvlHXmoAXdAsyAQhn
wBzgjcWZYnMoVDEmNWRGzFWTBzFbmxVfXtW3BOVcewc8uaymggS1ikOfoqJnDUHbk+eqq5DMII/F
EN6UVr/yDllKIJ2tjLs1E9K6Ba0aKRizDz19Fe4iCxmkaXxKRHWTJ8TOG7cA/5OllB4mau/S3CbW
CgDrQpUEm2vKmHoTEWZbPEh6NmWIqQXYCHRlKehTKcCBlBoaaIEkNGtmDMnHcJ/oIGqTBt3OEuVG
GdZwr2e14czw2TdwamXU8CjWCD9Y9Wn7SxREvPyyrmtfhw6R0gSw75s+7WR3Ylm9YiIXr9jJ8jkX
rPdmJpF5+QamEQTzN6JXRzXeJ7qWTF42Kt+SeAdcVmUSoWUZNjKgoZ0kM4OYYScv5VN/r76v4aYs
hBbYUqBiofykIFjibk0VEhJ3SSUFenOjKoFQ++q4kolb8C5nIrhr03UypWNfwjrpv7EioAzK7FfU
m3Bnu+uGcPmQvhfDXZSG9Vqv67gobHLQIbTVTGbnen5P13izl+L7szVxAQFizrGIRJiCFvnZMt1V
zNdr1VHUTxl1SiHuXUlyhER5mFLmD+am6HB4xK3U0R87/VVlyqdGxI/ry1+0TydnOW/PiXeV8DaT
mIaNNqW3mLhiWNjqtO/Jz1q4z6R7JV4JsZcewqjTI8WqA5cZM4ecwOz/OPuy5sZxpdlfhAjuyytX
SZS8tt1uvzB6JbjvBMlf/yXd956RIIYY7nNm5tElgIVCoSors0/iBDUK5A2Q64KvymBJ+K79yiFG
CKRS9dRuwWDXo9CZRf6ZX87CNC773tLQrera0mfTr9LHeIp8hXwv0yPrJb8qhdJqh1e12wjFq3fM
mXkuAPV5PVEt7BfIpdn41BATq43qxL39HddycOwrMEtgw1/wsJwf6+UIwrwCZjTDll72Ck7/DIqu
I4SUThnINeytZ8zqET0zyLlzR0DuTQwcHAX6IVPWWL0huUT8llfU6ea328tbDTlnxjivifquimcT
37Aqq/e2zwrbSEQR+vNZuvGYWT0QZ5Y4b2H6pLNphKVZ7SCX95gabiPvWu1oTnZVzTaKURsWVyPQ
mUXOQcwcQrNMh0V9KHwj3E3DW5tjaG7wbu8hZwfDQJh2Ag4SNSy8f9CYuzzqs2QW7TDqkP0CkZzg
yPJ7Eh+Sl9tGuO3jjMg8TAaPE41WxIDEY/SdNCcZgB9Jc5PxtxiBdVoGtnPcop3mc52/NsHzvqQZ
EEPip+uTsKANk0Powo1fmPpA5MYxGyCeDcOTAUGXVGG0aKNXLlqDuk07Oy9qtzKK9lDl+sY5XN1k
ZJPL3YgyAt+pD0kipl2L3xID3tnN8QnCq/YYdpCC7DcSZi6w/F32manlp5yF7mpifdqn0DFLBIqx
CgDcRdG//TW5M/7XhCGKS1BBs5rPjyezokwbaXqU25MErJ2Wg84bZC9ZjBRDe/0HY0vbE+zhmH/9
+Mxn6zGNfgDKCcaalr6O2qFTGo9EvQ8wqVH1bGP3uIjyd2mmgr4ifBIzPlwSgyLp0KUmrGHaK9RT
uykOGah4by9p9RMhA4baHp6wVxIlDcaHUug6QYutI+9qok8Pgp7Tz6FiP1aC/4CYFc9wAP45P6A0
rtVUrtKjMBdWkp8AxOqsIQKPcdFvmFrbNCg7QEwClUp097ng2Joz4DkJ5M2UgxjaxXv59fZ+rfnb
+d/nQiFT84okrE6PmGAXZtkvwJhooBheCaXLQBFy29r6alCexqMfsAiBK/eZdTag1I9YNQqalZez
JSemPeBZctsMn/L8/UCY3Pv/djhXK4QpIimI449ZdkzL1qJCZ+vt1xpsUGKYeyKmM8bqd5tuBcbl
w589ff7aRXMD3QtIN+H6vwwQQ5blVUcRi4rh0ILGkNZfaf4rmxPn9gLXvHwRkvx/dj7Wf3Zwm4GU
nRohEBX5fRPfb5L5rH4nGTzZgNkgvPMpI/Ts9bCNoWhYi6cqbVwzOwCQtrGIVdc7M8K59kDLNJZq
HNV0od74Rc3sWUy11urJgXXCRk74UVG6+jRn1jhHD0FKwfppiXWgRwT5D1XRu4fexLeqBcGAdJxm
4z4TnjWIFEbskXaK3bb1vjLdGVKncfSeN495v0cqYoqgYnxC6toL4Pcba/Xp9rddu8+hwoXRegwl
oijObUtciCEeKdj7IrNN8i5pxFW7X4TpFgEXpvwSpY+3Da5+7DOD3M4YrFVirU8RzZrQ6czKSSCc
WUwb/YvVr31mhTsaOkYex1iAla7/XUSYQUx3gvlFTZysYhuOtXo6QHaH5w6kONDbuTyFMp3ABQK0
znHQw59muhva8ee/bNl/FpZfcHb+knAUO6Nu8Y6pSreCMLojh5WddOoWu91qQIFI2tL4QVWbZ/2g
eWvErdSlRzN5D5PYTtmBhb291US/EvVcMlVMkP3PDnejCWXMIpXgmsmzA8o0djFACgpj17VfNYM7
ZXaYgWz5pe8LexoDk1UnPYkewZC6K8CeDXrUjQ1e9Zaz38MdgqZWJbHTsMFgsKfJjqn6c0laq657
P+rirUbg6gnQ0M1EIVoHCRx3XaQQqdLIgGdpYWZWVR8avK9YtXEAlmN0FYDQiMYMwIKWNrgDAE5n
k83g0TuqOnurqfIox61XJketdPpa8xI97jZyIf4d/nEdLUq4qAkurVqemWBOAePTBpiMDNlmZDfk
h7B+I3pvq3UAbmFHUXrbgCowJNv1b7ePyJrnIg1DGwxTiebV2wdz1VNOsgK2yQOZh71Zdu6YQSBd
2ILq3rZ09QDSFNKSRsDXE+f6QAviGc0jM9UHvFw28ootS1z6ApY26O1osGQCjyWb030WdScQANlC
jOnm2/u35pP/7Z8scD4J7fI8piRLjzG0LRl5b4yH8ZOyj3/9A4xbGF7DzNy1DVGnZZ7jlHXMVxQa
RO0pLWs7g3Tv7cV8cGnxzo/xmv9Zki8DptoQEgnSgPM8GbYSQwKm1KFcDHx37oit9iti0ykDss3M
84cpkexcLx71rHygaAiLs7Brv6ME8ZImgxdF4NcVdT9l3yibd5MAYohMGfeUdLMloqIFgdmttG79
IIFzBpAV9I/AhnD581kRZXkf4+cXbH5JVNnqY7+ZfoponAA435I06FXlTs2NgEZA5InyRvay6ng6
UFuYMNSA4uLCYV/2FZMUHYcpD1NfTAxtP5S5/CrPYn0HBfrKvf29Vp1P1zBXDfVwFXNLl+sVNW1M
gFaH82Vt6yhCr3ldgel5VtXS7rap1VwdoAYDPBMaXm065+iDNslyQmCrDB8GUvmzbpR2mVXPuqYf
BGN6MaLG1cLBk/N2A56zliicm+a8sqMgt5hqMT1molnaujroCwVU5d9e4epmGtAdhPwxxMH4hE6a
abLMYSDwV/VykvvuJGCq4raRNQ9BxUDG/zGIjgvm8ovNoYB8BNr1x6bo9rNe7Gna7NK+b1HJ39Ju
W9s29NdEkIRBDftKdayE7HitF+CJJFL6rENaRoIow8Z61jbt3AbngRIEtzXKlvVEYF0ZT91cOJs5
6eqmfWBqMFMoQ/roctOMOpdyNTMRlTrMg0bvFbBSNO69JNm6OVa37MwS93kmE59CDQ1Ykv8YRWEJ
w5/b3391v84McBGiqpUQdEDYr1jwUY6z0liwN1OYrf3iXgo91ZMQ2HncF+QkZygSNadp8CRwwvzD
YsAaAlEq6IaBx+nyu6is7DqhwmLM5rEEtrqZXubk9baN1S9yZoNLx8LISKeMwokL8jJAWRbBYMOF
V3cLJHqAIULrGKNxl6sYgO9tjDzNjnVauk3b+Z38WKedG21zYK98fbx1QHWFKqgAFOzyU87eI0Dy
R0CH9QgxbcwsiSKhI5BCc0R1MEWrl6I0GKJQAC6tIQ7Gvt7kKTxBuqkJ1CEFdbxAcleHxHRjEO3P
7X3e+mmcY+pkhNQOxAiPwtDYbDwApQPg58YTlu/FLJnMogsDKDWqfte9GBINeT/2JDkKYuREpbJL
ohdGrAVUUoavDdiVxwPRB0uBDmsMLfQuSMCOQsED8/nVaij1q8g0xGUk8vJDxJj+gNAdqgx6Q7yO
uCY0feUtRMvalp4bkS6NTEVkYKQKRiaUtgDzAlA8BQeGsHEzr/gvwLMyWLGh6gowIPflMjrG0ErO
EeYTHWRmBOQ8oBkoXTnf2rU1S4BHoFECrDPeYctZPXPfMFfbRiOwhN/h1oQ6gOgBQRWobCuTW34z
l4cqwN7gPQSQLJbFRZYIKPyOdHhPoyIeO1KnHPRigM4Uab+hGFbaQ1xF7udd4twkFwbMSss7VUQ1
AgAuqwqnJ8zDOVEiOrfNrO4hmFgkkHXJgsynUWkjRsUsTvhaTGIW9EP6XT3saH+vqtnWuPSaA+JN
iUCDFzOKEstvOf9eEzPqCJxugAe9dLtM/bLV01oJzgvfhAagmwzSU50zAKLArFe7KDtmFHThhSqp
9mg2W+/jlWVcWOEcXMiqWhCLOEPO5I09+OwRNrvxk/PRS2hSBXwVGdN2AIzwzQIVUBFRnJPsGIoo
K85PdXMyunojk138lvPrCyPcUoDRjXMgqnDXAJTtApv8LLBGdWjSGVaslJnbkd4An3fy/bbXrW4h
hhyxLAQ8SIxfekJC+34eTFTZBXEElqFu3bJjzNH7zz+AsL7/7HARIiMmlCwGbGJRJTuzeKU6s8xy
tPVhI+itBAgYwuwvQp8KoVbutLKmVua4abKjJos7sFAgSCh3UibtBoLu95TS/T9sIJirwNUgoVLC
g4ZlE+KbelNkxy6XPDyMHdL/gaTEhnus1fdUIJMRr0EdjIydi3tZRWcpa7EsBnFEtEaA+M0gkp0K
Jyqm1tSHd8z4wRL9LepCu5sPVBs88KZb6RdTdElbvRjF1spXAtbFT+J2WjWpGqJ+kh3Hxh3wJEqL
3XKPDX38OWTT3wP439p5qJZYDsY0DW12HMKXMVR2YstQ7irtYvTy/rPYl7/WVEg2Yoxyyce50EWl
tsPWVtmxhCLna59nyb5mIrUHDGLbJM+LR6My+icICg3unKTQuhal7wpTksd6KMy3f/CuhQIfTIog
nfiQKzgL1FouZmUyw7swqfyFCDUuIF1wijTauHx4VvOPVYP7TFgoLBXcCdzHNGYJBL0EexzOGcCj
o90j8IC701Kqx0YKPSFp/VDp/UGR7VDwlfRPjiZw+pxmjyPdcPa1mHT2W/hBb3ke0myU4FhJi1cd
YAl0LN0y30g51wLFuRUu04NWr1ROBb6zAKxnaSmKNSi+rH7b6pqvYS3wzv7f1spctleOOUVtvkYj
0+qhctX4v6vWniRLBvHfs15Zfej8CTfC+trZPLfJhXVFbvNWNhAuhEp2If7n50lr1/kLGpwbCfNa
aQ15O8ItcFR46/EZc5doZkQEfK2hftRbBz1TBKRZPYjJXmodSp4JROlEGxQCt4/GWt3pwjC3r5XM
cGnHDPs6hh4ZDqx3Z9kqR4h5fTQEBZT5hjrbOCmrznm2XG5nKwgtR9ToER4SzSJDawFsv/0eWrWy
cJKhUgf6TZlzzqgF4wAoepE/zaUTtYZlshfC/uUEoNENjBOQxgDgXN79Q9uQRktx5nvxncqNn+Kl
01pzRawx29IU4PG2HwFGRQEWKQYG+tDVuzSGue+cDJA/PBpK73YSNB+1cQf9t07DEOY+ZIMb1a5a
vydb6kBrW4lpVrzlJBm2NS6zipG/R3rc5sewumMRWm/MwIDphlesBZPFArgOQB+Jfy5XpzZirrW6
mR8bXfvVM+FLWw3emEtfKuC3xngrJb3KFhFNgN7CeBf6UbLAM15NI57SkFAbAz0D+5QLumwMRY1A
M4GRWfGjdovJYc3eQuMA5gJMASn8+87IIbU7spEFUm+WPws9bmyEvMih6O15Q6F+R/vK2JVJO9sb
h3xx9Iu8GCsFDTgeRKByAYExdxsLtRaODYaCg67XkodcpenTmGpfY2U2dxhdvBfk+lffCdJRLpIB
jJKqtjdl8NDe/hlXnxe/ArENE0nLccGb+vLzsqKdgMqnY5D3Muqx4EHFkLJZ+2YVCGj03zZ2Fbvx
fgbwaRkbNnDlm1yq3AxqWkWpjo873kEWzU0V9QRAzC4utI0hnutbH8dSBFYBMDU8Oq/qdFkR0XTS
Yap7Uw7sRGzdjl+il/SkPCR35NC8lD+gVPD06fXBKIR5UWNBhfjqeifzmDe6MQYT8H4TK23TSF2J
pFYOLvnPm4LTYCIYrXd8Ps57prk1IMnQTcGYQtSgPmQdtSrxVKSvt+0sn4TzUpCbipiOA6vuAvu7
9A89LzVxSvopkJKvUf2WbGEvrqMnPhRwiyh5oKa60PldGjDRWsvl1JiCsok9or8mYmEDv2YnZXE0
ssKhBbL8Srdn6Y1phv/51QEnvSSgqPDgUX9pXBb6OStjcwzw2JfsLsoBB83qrWGmFbfXAP9Eh2yZ
J8M0+6WVbhTjJu0ATmgF1dU64bGJhVPZgs2qQenq9opW4tlf7iy4BqQoNM4vJGku5rqNsJ1aNTjd
oNXOULHGKUop/xHrsXAs8Tl2SKIE97blq9tIB2sXHtsf8DkQRi2/7Cyhp7MODuhcHYMKgsjgCVvc
sdY2HturRnR0kUDhjtudL/wJMinFTKJTIKSh1dYQkxJPkvTZFHNZCcgv8NrGZQTK+8uVTCLUpNI+
noI++52mnSXicQJGoS121pXQi6IYum7gzkEw5CtJpRQpDZTApiDTfurEU9EVy7KDYsa2MWzBSBZH
5o4xjtbyzALlFWAky76efRxVJl0Yd/EcoLHg51X0BdMth0n+kwiSLUm22Lz02riRhK19KzApAB2E
EIyEldvGkRWkxk9BCNYSK1QeCyNzUCvZcPi1XUS4XcRXDLxt+SNsAnNEy1ifAgjsWSlxq1b+nU3V
XV/pAcsK97aTr4TDpa2IeXBwdSFsceGwFJSmSZt5Dgowwf028qwfLODyjM9fJJij1cBMhuiOr7bk
Dmefqx0zrUwUdQpi2ipOhSH1x0ZW5fshRbQvxU7aGM5bixoGrmT8iw4BWgSX9uROYWaoy3MgFvlO
qAKZkp9DYzV66rX17LVqvJH9rPgjcoGlKicARnilXtwmvamnChWCZbCCirNbpIBQya9a6+eSOyrQ
JNya5ViJwjCJ+c6FTgEIXy4ydn3SkjyBSVpTrzNzl4ASq/4t1xt7ueKQ4J8XNTR7oP4FkoLLvZxm
HUUsrReCsBUryBskyntZ6tSrNGr4BJLU98Ic1hsX2coHXNogCwPlh/oR55eTpsZtoUtzEI+PRtt7
YRakomqZoYpnI7XyYnf7HKxt5rk9zmEqvMEVtYDDqLGVu3MIzu5k6ypb28hzG1xmME2Z0YSlMgeD
utezR9Yx15R8LTtV3Ra/0kqoAgpi6e8Amb3Qblx+s0JV9aKccqi5TIlPWqCK88FtWLjBArCya8sc
PrA6aFHAGrdr3Vh3xaRUUzCNGPyKw+ZxFKAhOwRdtdXbXDMFfkMBvPQIVsAFXa4oT9MmLvICd1hl
p136QpRcsNRWcgw12sjq1zbv3BR3sEp9kuRehKlMfRJT0cLNEs4bAXHFF4DXQxsOtIULQJGzsYiK
QCl6nALQkFqicq/87AfgIXSr2qoXrkR4hHY0DBAoJFyXnNflWAFVU4TesJItAoSpNP++fXauyzt4
MiI501DzXmgK+UuEdFQSR0XEYqLqsYwfwmhndF8qYd9AOQfEglasH1Lhy22ra18JQ1GIffA7BFwu
1YVPznlOJVwpKgH7RjzvZBm0XlHUP/6DIQVtCnwvcLTwZwmc1XLEdKwO7hCFNbRA8JI3N0ccl4jG
ZTTLS3IBYUDfAg3tSwc3NNZMGshJg6pMnIn8ScPvzIvvCxs6h+Ru2kLJrARYtFyQ38IzlluZM9dF
KMjpJJsDIBycSABYNbdIqvuJdGim6UChHnx7G1cOMAzi1WCAfBCqOJzBUChnCh74OVBGFWDcsnyJ
KQATITAWHrhbft62xvPoLamMCYQbBEeRiOLrceZMKaJ6P7ZzUNcKO8g6S60RXUNbTxnbVRiZsiYF
cjhxQ40gjUcIZwlxca/pmdZY8WR2QZrPxUaSsHIU0XpHEgTYMxic+aksSZzJBKZoJFs9FZCjmlAi
rkEmeHvpKwcDVuBBmGJfGsfc1YnycRFFdT8H7CA8Tr/CjT+/kumAwAxFSIDfgOTii3TQ/4oUoWRI
rULdb0LMFT0Z2c9MT/cszATMeXTpXh7LjdO+Ei9NYCPQqEblTgDX2OXpID1CiaZP2DpttMIWYlXT
U17gKmjBBTX/uL2Da2/4c2t8G4s1vaTkxQBfPehv9esYW4VnONMbtO3LvbRlbXVHUdPBPwgyiKSX
awvHGj4MJbcAVMxBJQk7TBDuIB/4Zep/Ztm9Gr5gqukkQ1xkduoqqAVXYsmxzpH0RXauPuUCFXax
nG586LUDi9IlhDPx0FqYfi5/Fp21GRO18CNZflKkU8ISDM/fJfnW8pflXQY+EVneMoQJPJUq87Q+
kQFedklFJNLYi2I+6+jZ19mpbP6oYveaxIptmPehdiCb+krX+w7DaNeBx1eC5pqw+NzZoyTK5x58
HTW+cvujBoFIhPTWGGxN/d28U0i+tlvA0TWDaNqpuCVBW3U1YTIJ2pildYMkUyjuECPRgO3xBatj
D8qEmu2TSmROpk4bYec6IAA7skDVFj5mDDdyAYGZMyv0DqFQy74S2e/M5zneCLfXt8kCT1nkXSFG
gzoGt5VNn2G+jMJEWbjTFDsTgxC9+WpOM+CXpRd+GucLfZSl1YqhQxS5FD7x7PWsJaqCcCBAfXxX
Kuj84gVD38Vqk779OvIspsAFgmKygOIkl6l106yMuErmoPpZ1IWfE/DAKe2x6Uarq6nDBjwpowID
VjQY2zvW1Y/5fNRATFf20YB2P7OVbEvWfc2R4LAGzgtAePjfpeemKCaJNMddKubfMHNiTV6Pnqi0
a6Njh0Ljp/NhvGtxRIFCX7A1fMl0jmpDSzRhDsLyjpE/GFDst0CF1zfjpQluQWi/NGGqiNhk9nWY
f8iffw9hGAhTOeh9YtJP4nkUu1zTinp5KwOB7kHhDEeP9q/gPfzs4BH8Ep1OBE3AzK/JY7oeI9kQ
CcWbHOhmze+BM9lXzd3oR9rj7TtqzS3PLcmXLjCDgkuVa1iSqGQlYu+ZJqh6DTmYIuqE5kYIWTvf
59a4u0BB9VCcBlhLyOG31NmRbKuTWxH/9qLWIhUAZphWRl0DkpTcWWsmNVc7Y3GDInHCrHJA5OWM
0xZt1XUjfPlMGJBB3WTpqChcRBwrtUEOg+oCQcjQYovJvZXQqbBGWjuM/irM5lkcq3uWRr5MrDbe
1FlbPg9/6Z3/As7hcXaLEOkMroIu8Qhtj0vUNCPzMKUeXjGZ0L1mceXFoSNlbtrZo7AFOV3d64Wg
CzeRZoIb+dKBwr5V2NBhD4TqzgDWoFSPpPvsRP2yz6DlRxqBKhzaoJc2VDJkVQdyWFzt34v5CTNP
mwX0tciB7wg0A/xlUey6NMGEoutwTyBLcYZd83LbH69TIPz+sz/OuX2uSG00g5E+gGB4Wj5V9DRr
mNd0b1tZPcqApKHEhhwIBYHLJUgR2pVVHCK3bXZhaUMVnZVW0kCs17ttaO3awPsV33yZ1wUk99KQ
MOmh2FUwhL7OidD5PgvT37povMrSLgyHL4sIAbj1N+qHa46GMgeONSLI0i+6tJqQbEgZaI+DKoWE
XnMi0n0BfPw/LO3MCLeHqpAAR6MmQjAO5msV9W45Dh6oCezKkGwjldxG1728TDcC1lpcxDsO8EUk
keB2kC7XFk8tivWsRrxvvmj6gwZdOFm5x84mCd4Lzdfbi1zbSYxtob2C1h6KBVzQkLJqgrPCmtmN
by2JAjK2x5wk+9tm1rz+3Ay3qMKkXV3TSgjiwlUHO0+CpEA9+/W2lTVnBFDgY4oCdyUfgyMzBW+j
3AhBtMvEO6m2tMkb3JA4hR9tKRqtbtzyXEVnFLh3vic71YpWMwnXlyqhdkwjV0y+mrhebq9odd/A
oi8AeoDuK48sMfuibjEaIQRGvJswpTXI9zo6bUO6UXVdWw3oakDCg3IRZAq526sJ5Shp2gHJDIKE
QgtLxIaJyca7bG0151Y4Z2sKOa97yoSAPfbtb1F/I5MvfXpuBxcEMmu861EJNfDM5M4P4JtDVgpC
MEmHafI7wQ57P+43NmwtwMLB0JfBzB6aoMuGnj30CL5+NU2ygMnRuwJrUPrWHiPbHCZ3uzO5/GTu
ZgfjDuBF+K+IBg1XeCpGCQWukQzBPCNlXgS7rKRoxufbvnbNsYGeDKjkl2vjQzOS2zn8dqFJpnAI
6jyo9TdWeGEZFNXRkL4R8bWpnTA5TL+VB5b4eRFA1KXPpqPxHJMDhTC1o6RWaCs/ZKgMZt7tn7ZS
Dr78adx2C1PbmiOmSIPy+7DPnKfZn7xv0Jn8tmFnuTiud/q/LVg8+OyzJqlZhAaFnQ5MBfOJRYkl
l45uuoW8pxBJ/sbSR0Xe0ZfNePKRuNwyzd2kKT69zAaYbsAiK+zl0FcLlJ4h23hQ212efFViW3wj
VLem0AtzO/5SkofKA1VNQ8BA+zRDVYREx3Q3K65k/u4kv9GOzQy1tV1eWpJHX5KnClKMXb1ryaEw
MLw9W+GWpPMHpcWtZXC+auhsaOTBHIIWc+/xoUlejFC0JPbSiZqVotOig2cT9aaeejOz6fS7PLV5
6UXkKU78FAhyyD0YI0Tg6F4J1OhNrB+gO60qhdVVCibinGxObbW3CuMlIX9aFlkxWCWSjbv/owN5
axnLVXPmCBoddbMeIxYoxQOag5BonWXN0qLdQj4zW4NdvtCfudXs9dCZES/7wkrv1dLW8BXqIANG
hu5i/Y5AbejrBO1ec98NEI1MXkvBrrWgu48fx310kFwFDG9m72LTLHyW5iDmz6VXPhBQHU/3yqNh
PubJS0ruRsGvLPY8vtYg1E/vhzsttUrJGjH2Jx0F6JzkDthuTLqxESt1S5w8IJuggbAo5/HP3Goy
SDui5BCAMQuQvylvXa2p5z0UMyLbGAspSMost0CSfp9NOfuStz3428Zpa9D8g/bl8ouAbxgq4cgz
kZprPGmdmA11P0D8K5jhLsBg2qI6fBlQ70Zl1Z6bLjB+17oC7c/EKmvRzUzNlYW9Ob2nqmklTHZH
qE+hxtJZJAMnNvj/wTG2W4q9GU2tWrDqHlzSfq81O2Op7GNO1siDrtV2graRvm6uhTskUl9KdWVS
4BrJYaK2/qbuCI5FeS8HUQpmdwMYXHccd2bvxDmotiiqxWhNlvtUvE/uoUGukF3sxoNfpnYoOUP5
q/ToAQVGXX4sewvXhaV+OoPD9gN9hmQHzRZcRpcHglblwGQtZ8G7sn+QHz4ddy//OrchsUzxqMzw
18NuxrdovFzyOwO49dJeuhlEvDOH2e2m/FsvH9sqwqOJbuF/PlTdrjwM0zU6pgvhajz00kiaRMj7
hAFRMt0TgTyAD8wqGX0oU/VQxLNVQbSykxDGSjQMJskRajsMM7+UzKceSiV0mH6ifneijVFY2dCe
hjrcoWvzFEY5PqoNwVAnwuwi8cxR3BUzczvZk41A759YATi0rtnRltrHdcqFjQUSDGOTEjhVBe5C
qwTI2mdGwYImyYGBTJwyH9DscEP0PG5/w4+HydX2nZniPKRqRKVuooYhd9CemqjA0C4wK6X2CFaQ
FxlqHFlBgPvWHUGeTgPL3oa0coqnjv7O2s4C28xuMASrl7+z5iDnii2poy/lu41feZ1LYUMWhAGS
HDRGVS7JCaPBKFs6syDKYt2byOAVhdg6eaRpTkG65FiS8A6YccT8VHF7SAI4nTIkDmkn06qzQrTn
loARHIwAXg1AiaeAhuJIowLkE2NRuHFtWIiSOeoss4YnY6d5LQSAnm4vg+dGRi8Sy0AuDTQ9wjM4
Iy6PIwYfwMhhtiwoQfqoSyB97METSkp1r8yD36p7w/DH6btCbJOeajPxDNMqROYZ4rSvkMmw9LtU
z87tX7UY5TwA6Bo08dAEwUwhrw8E/B7E7WbAtZkRPhWm35WPYqR4fZvvAEuth4DOWwIOK58TJjEH
urQmF+Hxy30Ya8wbm6kAk2ljz8kB9JH/sqgPeU0A2vC2WFLGs0yg6qAA1GVAvxdIACj1O+lOh4pg
O/gZes79oZw2cNnXTwsJmMolHv41yHkoRiQLtSxhkI2uHFsGRghUf1LdYevErtztiyXzg6YBXTke
i92YZGTZiM0T9V1SJjvkWCf1LhLu2p/N65CFXiRuBIkljl95yJlF7gUYZkaYzxEsxsmutcufwJvv
+y2446oRpCwA2C4de146qo+U1NBKkQVGFVr59G6GxIvzJ5kO+z5/H7YaAatef2aOc5BCyeeqpFhT
tmcnQbON+3ZPEqs4tBuOsRLLQRn537o4x5gkZapTqK8EQ/IilTmy0V86OYKky7t9jFdeW/CLM0Pc
a6tvMy3XDcRI+S33+9/ht9yW/yiY77TajebGuguemeLup0yaO8yQw1Ty0DzIgkXc3ssdzWsOuED0
jaO8tYHcDTWj7lrpI4xNdv6EMX52DxaJjb1bvvaVh58tiMtkEhm9Bb1Z9u6ePgyd1f0YvvYOPQhe
vwegrf+6YW85MbfscRdBStWmLZFLBJ2H4YD6JfdlXzhCy2avAlG8RfVwXSe68Ay+b1fUo1kq+sTQ
Y9gN/V07whe3QAJrd9u5+/HghXjoOzMWcH77zKpjO98VUKCYnTmQCht+QS0aEN/wBMvRB5e+b5yy
1SXC59DLARAcQ8CX8Z6McVEQKCAGmEY4ZC0i/ShaxdYg4QqYCDt5ZobzRTPJ85gQHOYomGWn/N2V
zohKw+ANzDNpZE81Ij91wW9lb6RAWwvkPFQnkpgky5WppK6R+FT1jXnaOgarRw0VZXTDQDSFIejL
XazyPoLekYTnQrFX/OQoB2VmaXZy33SW1lvlPnOFwSKPymd1OZfMCA9VzIwJyxA3CEkuLXdgV0nB
HwIXRTVkkOZd/2aqpasXgZEysL5i6qj6Bs40mynhRnz5wJzzh3EhsMGEowzv4d+o2dy1VRequN5q
+qhkfqt91bPBV4rjLNyrMkhnox+NYikJ2LCkkxjHjhIFfeuz5su0/Djzm2B6kbL7PEksNgUcBWi8
YH4IeCAuSoRxOYAiNsPgSfxUsT9kfp/Y60YkWvOr/2xcgcQSKaYdcDdjkBxVbQduPS8L6J1mjTvQ
TT1qzxbby/5tm6sml2QT7F+AiejcjSiQQo8qEcuaxu+tdDeWvqI/3jaxlkwAhP8/E8tPOEv/dHmQ
6h4TWEH4otjzrrPMu/EA+ZHbVtZyiHMrnNOqIJXC4yMdEfKedTO1tIT4cwbAi+Y3wr7tdptkYB96
uLyvom+BpwNq/tD05FIxqWKQpofoXQCyDLfcRS7aC/pdfVIPpt3shsN40B/iH7On+dG9vL+93LXo
cG6biw56XhjqPBeYKfMHdE8wnXfQXm6buB68X1weXf8FQSSBWIezkaMAJCotbDQO8NY7Yx/73S71
dbvylSfi5Z6x0RJYnO1qQ88McnlgLqTK2FUwyOzR2mI+Wt2xsz/OeXor50xPuhw7ljOMuNf34viD
kuEOX3DjTH2gj26tg/P4sQmncBywDvLs1U/Vl9aNvoNjaT9Yxn7exYfaSQ/avt6PPsTj35I7/Vt4
NwXtw0ZquHq2AasBrQroTcFidXnwpCRUOinFilWwe99lRLXEqtg4dqu3MOZrAPiCrDJiI3cLG8Aj
VvLyzUwvfumelYPhgnB6Fx+bu3bfbwmKXPO4LD55Zo67euVES8uyqDDl+Kfdmc8dTp7sxa4YVDv2
wN7+j7Qra47cZpK/iBEEb76S7FtqtkbSXC8MaWbE+wR4/vpNaHf9NdGM5o7XfnDYE+4irkJVoTIz
Omdvz6j/rlz4i3vnyqrg/NNiymLD5hsTdP39Bu2Sbl6/pO1KEW/FzGdWceUpc3ko2tKAmc7aS81z
N/mTdh7XKvNLZabrORQb1UD0DnwP1HtOXb3Pcw+yTwejdpzCg9qGR470WXMmEChe9E3tqk/dkRzX
lJ3XBip4ljEsQa3W1phP47s87KKIOGkzgMZ2JZxYPAGfFK4AQKDhhH/H1YQCLSrbJWXDqZ52aCLF
O/a4Bkhd9FlXJoT9n5sg4A1Q4D8NdoLu1DPBVK74YT4bN+7kyoSw58u46pLRwijyp752ih+64mTF
Y9F9QdfcH0MGahQd8ytGFf5efc+osOUNMzQIBBthFFqNjvo+PYxv1q7ZgwVvaz7KvxDwGr+S/VH9
gXRCqpw1ioaFdjB+0jn9Ll87dJnP105jLbS5aYMPGH3qGEfqGr+1yqE9ijkOkO9v7RpB+f3dgorY
3OJIm06OK8wzKCEsaRfHG8pWbji+G25nFVuRmFB3Rsw1N5GHkqE1OtyXBUSH8TUPn+sLuIad1Tf8
xbIATvE/loT1k4O6pwHFEUu/9kew4W6VQ7UP9pULnpLtygZdHBWCL+iZo3UPRbf5qAI6RbLRtnAo
iuernTOVjvq9P0/foFhtPJjH/rfRusGv0kOmW4TuivWlegFoc/6xLhzyMIgKTTKxUxOIpxKv/LBR
8juEf1LFQZXReq5/02L1MWcxUbm2Kpz7uKmUukPLD/rU8bJphw+y6qn0kPiDKrsWtMms8amwD2H2
LTLe7Shy7HQb9IeY/UrD4ltYvCZDd2ajuh/XQER8ZW/22NV8CHusBvlWqVV8NZpvmiKBJ2kDZUbl
VxE/hZmb/rtM9XoqhK1WxuDknkiHrRZs1NojuJVr94BneFyXeOlxiv1DlXvxi31YWflFx/ifkYq1
FBJoyTQFGGlSH7JLM4aA0n0zmm3YvTTkd5397AhCLuuJrfYaLMfGV6YFX9FKNoBSCZZffgoejSfq
gs3drTa9Zzm1NxwbR1nxHIv3zJVBPhdXVxmzdTkOenk4hRAm9mppACoxkNSV0s3ixXxlRYjAY4Vk
o5L0GFaybxSHILew06O2muny6bmzR8WHQn0s0zRsuasFc8RB6X7kst8SKAgGjloZ/Fm+lHx17FZu
Nb7175kVHBViHk0eMwwPvEmpa5+DrbUfmVN/u78xly4SYLIhj4JHFQPAkvla5UETJRmbhlMJuVtj
2HUVosY1GphFI4CrALwHhitYmhsZJFIWCVWRuStHu4J6MntS9DVwzJoRwctFJehU9EBBiqt+DVvL
kY0DK77cn62lna1fDUTwV0mldSFVYMMKnoPkXYLQ230DSw7x2oCwHH3TAydBYAD9VdbottDeqTZG
fQBQZCgBVlu5kBbHg9oVAI54BAdocb4wSUVJS0qYqw6Su0YNsbggVz8uLMgQ6UlatvjxdI8nwe/S
SgbyidgWTwgHC/3vxwuLwauRw1Dj95XH3Hka/AHyRE79lLyRp/CFuR/4l+391Vl0pdcmxeWxLKtn
JkEGGb+CBwiNecGRmbXb5rpnUTBE0T+gOyvG56pu0CIog121aZ0x/LHyHXzqhKEDhsIHjiKfDaz3
fN2aINRYYmo4UFmcm26nq9WbZcXRMVHGLNxomW6MTtzLaCojmZw/B1Glgb0CoqDDIW1Me98Bp5x5
klbLKWjZcuuo68XwwHS7DdEmVq318S99L8eUYrXga24wUFZiZRLr+bamgAkXbS79Kus62ykhdEOL
QI9O5qSugUEWjXJvA1UpgJzEB89BGeQYjO/IqLpXpX+z6aGuNOQ9vyvt+f56LOx0jiNHBsCr/BB6
my9HB22WrM9gKR1UzdPqyNgnSlO6SAzslV2/MChwd4E1HYS3yH3FlQ/VSmo1GV210H6R6xR4zukB
olyB9Dga+cv9YS1cQWh2RTMJSiUcxiDs9tFutIBqARrvO/kbKq9otbLPHJKnlmc5mTwQaTzdt7hw
pwNiBSlAzjqh2iIxdoeXIsDbiQwkgx1u8ym1PQvidocWFHAU+ia7f2GOTyQKyoDNiu8WUWEVZV+g
e9gGZaaKRxKJabtUtv6EZrN2PS0sHHBJHMuiAsJ+w7oaWzk01fqMnLQyAHlw40bD5KZAshva9NKw
tSenpbUjINJDw4gM5KLYClRXkWkwNLSDS2naxuOe0cb24kTaWKF5pGbxvTbIn7+fTU7wgplEXzkI
QoVTYIayHOSWfEo/1Fz9yFkNuYlfRNE//oUdLBmaTgiw8GKtl8WNCUXblpxyyBOk4xuA6ow4lNYr
l+PCqYbrQOYLYmDCuyHn4yFKrRcp60C0WEbfTbva9pPugf50ZRMuPcADPQx4LTgbVGSlwiVc0pQa
aEgiJ0Wqpiddz5mXIwvbkoEMG8vuzM04MPrHshMJNLldeOh0a431cWF3colgToYFfakbcoVWSYcw
xlvhyUJ7Kku7bWZVWysMH5mtbKL09/0VXMr4Z+YEz0K0qNQgX0FOZiK7FR4lK7P2tOEdLtTO0p2B
C8jQQncojG0EIdK/D7JgHTz/aHFEb6MmJETDSIK6AB/rqSSlYwa48qZg19sW2qUfq2qXydrvTKpW
QLALBxL3NbhuOO4GgjyCUUtTKcXsY9cW0QsUdYtvRaceJPml1LOtalQrXadLC6qjrxEEFjCoi+ff
IkUU2B0adkHs5BUJmsuD6iGu021OQwiq6sFKAX9peAhcgfLlIkOyyGKrpJMil0aunMLInWS8hKId
MKwfuxDM0c1DggaW+1tocXyQUQEsDETseIWdH042jq1R4s35VE6tw4mP7Qc9i/c5urJzZY2ca+Fa
AiLnH2NisduY+sGqTaqc2g7Yn47UADQhqc3jOLqwbk1PUXw4wN6A8jJOI3o50T2li8SBWosSRRkb
xlkC7qwuJlfNlGKny3XlgBrtnZqQ7TZjC2/rXXbIg9DwoJKx06s/QxAfVKVS3azJmqNGuvE4Nvr7
/ZkXmUQ/Pw/sFpxHA0Qatzu5JaGdB5F5Di1y6iXgDljwnKKWXNpflbj1DGvyDNruAyBD0J+caw+6
eqTE2pDOB3xq5Wu4F74Khf/nazgxAS5xwHN4inNVbOjR1WaDl9k8K18H2TGt2DF+2O4UQejK0dv3
+BfpXftitvv7doX9hx4HBF94PIGuL1qIwRQ3N9saqQK+ytQ+Tx0YC6LvUHhzpfJiTi/rCu784pwN
cW5LDGTrqQ/iFrHQGRWr9mvw0fhoHgHftrJD++katlk4yP89MJwolUMS8RAuxLKDiha3ImEwphob
Wj6zQXKkInSyyQnL79qX+9MonKwba8Ldp5IurDQwDZ8L44ON1AH6yjGsHxOADvcNCZf5pyH+/M2b
OnU0QQrbhDTGKGV2FJwzZEZAM0B46afdrtUzl4bDgWiwgJmDmfmuMAAhwrUTB2ga9RC7UpBzRGhM
9O6PRYwYPgcDl855gBC4Iquam2kwvD4zYWaKkfCiT6FxwtxN9lBkyNzw75Kb/zYGeB2mDV1SSJjm
xuSk1RLojgfnAGjBMPFI8a6ucbjwDxZ2OIQSMR7w3qqAYguhozIhBJOrUDrrRk69Xi9RCu6V/LAy
b4tmwL4pK8jSTPB/zIfCkgxEBFEmnYPX5kJeNLKFImT7ZwqdcdwejS96B2DnbtJXAsml9QJ/KuJw
kC2CgVakA4JKZCMVqiydZVyFiOxGXXdo+tPI3Y4VDjqTlMrT8rX221sXBdIWPKWjQgL4/A0bemPX
UqxXauiD7tvppt82oyCMeTfJdz1ew2Heeg0we4AYAw4Dk4u9Mp/ZOkFnoFRMkd8Xf4aYvFgtREJa
r0CvP2gGvV5bcb/iwzB2JWyBVAT/twJ2LrH7HEostJnKNvY1+KecvrVuKvt1F6PqkZ2nCaWMXz2a
0Nr2CzXxBmeDlEtipxZAubhz8up7pz6aVY4/wIFp0JKirdTAFyafK5CirRtkHkBkCFttGicjsOM+
9q3gARzfWyXWtxL9UwXfpXYt1xMfePhkfNLR80wPx8cQYstOp30Pdj6QvXXPSfEj6F+n8WHUgf0w
6KYn2NG/a8kBpmUCq0zxq2h8wKU17VsHRj+mT7KjktxhqerUob7id2+PHFJd7HswiSGAQkluvjFk
RhOQIKuJT+I092iRZk42rNKLfOJ85w4EtLAgKOaYMdB7ieR30xhMQabVQOUpOMyMeZmcHrI8disC
3yhdWFkf2kr2zG/BUKLhylMAAzOA9szD3DGzb3Keu5LhBWO1GZMtA0Ofmg1QjtW9PF47l9xhit9q
oRCAnNIAUEcMlcGbF5jRKKd+G7m0eNbKZlsjTuqN91bpoWNkO2sdWAubEVKmyHdARs0p0AT3GhV4
K4FUa+o39hFEA6S9xOGR0YcBxbgVF6vcDg6PCQbnRbEwOPE9IQrzOq/loPCjstsC0gL44ug0GGmv
6OCmbPwgtbANAy8dv5KgeKyHbsXL3w4Wc4u0ABoGnL1XdLZtnJpVH9T6WZJsFwzcG9R2Mry3ETRP
rXWB3drSVVyKiDpxxuWbrCc0xrRRrBj3VqEzwA6kyBkHtDAFJUm8SKPg5WzVtaL9slEIhiAC4NTV
3BdfRbxTFk051Jekc1wR1R21qLfcwg7JZsq6EZwVlLoMYImv91f21sNzIhZOB8uP880JI6XRkUoZ
pPPUWM3kFlWsGy4krKwGHr6kIB8fA9AxVrEMInVZknNl7Ra93Vqf1K083wPkH+X9+bhRIck10k/4
giCMSoAmlXYj49nvoVDy3u0KHNQuywtPCjj8KU+/5jngnQhllZ3OKmtlp98GlODyQjiJ0hDkVG7Y
3fsIneMo1GZ+JA9kU0jK4MJm7iRVuxY/LJjiFGImVA1BkIp0fj7worfioQHwyaeDqnqpVUvu0Cit
Uw+juTLJYi8NrhIU1sAsC6YWUELD6NxWKYF5LW6T3K+sCLpjqgepYieIGrc7GYhV4DeU4RXn+AFO
pBu9ojH3LMt3Fd2aeuk0zbAd8/qdFrW79qostu/xT8PW4w5M4eoDYlpM1C6LIpbnvhzYm77HVU92
3Zh7QfWkpD9J07qmvlUnB5pAzDxlufTXKw6QEYB2oPzj+igiewq8K3oUSzP3A/moFRrOXObl5u7+
Mbs53CihgCEe9Pe8ggps3Xz+Q60FiZwpFYhrtGMEGbKWPtlD4ra6X4CR5r6x28BUsCYEDromgUAQ
LW7+ZHUHq+4dOThUg/eaPMYZOHH1s6KuRYriGxriIYxQxy5DgoRFFKn3EI7Rzh6a0qeQaocuQldu
EqV4arvqrdFGusVlFZ+SDtLOdZuPngomlCO6edgGTK+lVwWJ9BYBs7GyuEvzDtF7FJJAnwtGdCHL
CTt1ZGM3lj5UwbGLYjM6TKwzAZ1MfkZ9Vm8mbcxWSoJi39jnVCAd4TB3gwfpgtHGSgzaU6P0i95k
rk415RBqJt4t+zzc0oaCBjmEpHYmSZJnpHlwMgrpR0nM+tDXzPpY2Qw8JJ3FJVgYXkbBjYZ4GrWd
+daTrb43aaWUvv5s7tVTUqGs5HTO8KG6Q+rEhxL4pi3ESFbM8j12axa0ehaoCFEfFTxOJQ+patZa
6Q9Tua/BGxE+NWPlUeht2SR2UuPY2tss8mp9RTpjccl5fmQhIzPx0DUfrx2POlqCw8qXW/ZK2zHZ
BLWaAIk8AcNSyKZj9FPxfn+0N64cc4xqJU44irPI3IW7W5fwPiRNU+nHTaxtJTUBzV8FKoJGM9cI
oW8ib24KRF1QnODENWLQZ0wjRaxFKt8MfqrKq2G/3h/KTUAg/L7gO4gU6UaRaJWvmF7wNWEuMZ2m
dgtA5Nd8xk3EjKQSc4ZaPbJMPE8IK5VNzZQEmVn56Ud1qC4peiO8unXbl0hbcQNrloSrtieNHmW2
Wvm67ZvWoYRiTOoO9Mv4LOkeWcMzL+zA2biEExcrk9FnfFxa9oxGTqI/RW9h/rJagFhYKryBQxCN
3+j8n/OdXkNLNtWtEUtleGOXO/1HjYhJDp/BCOamQ+3d3xkLO29mTjjRli2h0ViGucl6U5OXllzu
//7SIuGNARV5yEogCFPnw7ElyyriGouUKWCLoC/GeEyDj6A+kBrku5PbrWqq3MYe2IFI55FhorwH
nKBgMi3DjoUpNjsdnal6jGu3ip3hAcXm38FLMTqldYBGYEZXtuPSTHKAPTIMNBiA0mE+UgVFS5ma
2CBWAUZQNHaoa2p2axb4n18lEzSSq7SwYKFjk7TJ07DEkyqK+PdXbGkD4qoH3b4CWYkbnQdES3Jm
qrCigzrtJdMOKnWydJ+MOxAr3DfF97JwnShoEgBxjI74CSWp+YCMJBvtNC5rP8TbofVIsiclBy+n
uXJ3L83btRlhZboA/R2UcjPYCKw4RmsUOEsGIDAGGjhO7I1gcD4OUEmMFRKe2rcs6pL8sViP9flU
CFP12R8AeXXsLlQI5yZAb2HrqFM1vtkeTcsBBbBx6L0UIb5qbuX4QpR9N7rDBtQ0FGT7YJpy0BXd
g4PH08kWzyp5u7LfFxZv9kWi5yiSOqeDiQcOie1B+cj3olNEH5381+8BqJOB6xCxNviOdOST87GH
UolAj5jUH7aJ9Zr1D9UaNnXBuc8sCFdJkresTypYUPvRlbsPwzrFiGdJAlqu/un+pl8IKzQU0NHA
idYZlNDFzSIbWV3leDVvVSa5qDVGyBuSbJ8leEX/e1PYlKAntnjhVSyv9EaHyDGizJ964oLWnSQo
PIy7+0YW9gEXmUUkDhEnHGJhPLA7WpPJmJ8H2JA520Vp+maW47Huq5UocCkIh0gWUA4gTrVRRxXi
mKSncLFKy/yIRSdCdxBJ3Mras2o+m6nh5lqyhXoR8DjankrGLgJRxt+OleAlAko76JnBmG/AI7me
QmOypj4+xLWCP5nyAvDPoK41O93uEeTN4JPgUqKoIYhVhLaN4gR9gdQnUuYmRemUjbKTVh/mb109
tDkwIFT/UBRDPXZ+sFgT6gqUD5hfgOysJy9lcjAmd1RtBxLMbq0d7s/egjlUwKCsgtYV/CW+ww5M
VVmfqqBYA0ZFardhsumoK7cvIIip5TVg5u2ZBn35f6zdvMQOwTBFCWF+/RE+Ue0MFav/i84yT/Ln
jnluRtiShI1lE5IRTTDFrzHpvNE8NfUPYj52gRfHCDUCzWHJ7/szeXvmYBQFLVzSqK/hVXu+cH1J
B1vKNeZDGtszv7QPyet9A7dh29yAcKgha2C3aQIDym50DZc4hqfuSi9eOU8L+3w2Dv4ZVxFNkGZN
3qA/1o9DdGCCmhC1qFX9gIWNAMUJOCakzHjbEPM4kuVVNZYB87PqoMT0yHoUQIPC6eunwKxWvPvC
ykCyGdkxPLyJ8o8wcaxDndeK+9Yfk+L31MZuElKnmYin92s58UKgyynfUGsD6AstaZZwL7JRNnot
VFo/OoTn6tD9ko/NS7hjx/SBfQTfuxVHv1CBmtvjq3m1WnIeSEMik9ZnW8YpEl/Ad79RN/qB/f2N
P7fEZ/nKEunlpGKqDEvaqx3W75Od/hzW0TbcvwlnFzAHlDHg+tBvIHbztbqRAexQt36fPAYJeCDC
50bfSNLRaD6MvqrcEE+ONtknU+7aavmlCPf3j5nYF4+qEiiKwQfGexfxT7GOM8lBLFVt2fq2lYGN
2+ll1YnCkwIZDf0ygVolA7MKiEUjT88uDDW4yn7IVqKEBbc8+wbBmShKGYzT0LW4BVCqZQ+tmj1Y
jO5pUzuyOf2Y5LVi2sKxB8kAGjYRMmDzfr6RXi0vgAa0NwocEmXcg2i0qCD/W664lsXdem1ESC66
wtQjKx1aPwMvEwS5G+IO+uRY8hcVAPnw0ECu+vn+ci4dfmSdfE+hIewmSC+VJDdyApMMlLBq7WvF
dii+BYB1/ws7aM1HyzCqkWiXnx+PybAj9NOqrR8n9ls/Us+KpHcQ0Y6auhLkL/oYtCT/Y0rwMe1k
Zj1kPFu/2iIsYB6znKqBote27Z0o8wAQbqDa8IOuHYzbfAcHA9RnnCUfZ0Ms4E9dQia5whBtSJzE
6SMDvKYuYwdPOR76aTb9hOdwfAPpgm3VD69yQVf0DPjIbpzD1RcI+wfY68aII3xB1jWXRGGverS2
jovn4MqEsI5tYtl9gZYqP1TKDSUAxXUPmrEyjs8A/N5AhCXM23qMUwlW1H38k9ZO9fsdwPh4oxiu
Vjs5GpFO3T5D+RhV1O94kqf76k/5XgyuAfLHxKF4Ax7c5M9qH8raBAvXiRpEcRm22FqjAokvsjH7
tfld3r3AQ9hcEZGg4X1+UMg02WapwkSiOEBp2dD88JrDL2XYQvo2eUsPypd/cTKvDAoXV8y1JGOD
j+mYHYat7Pbqytm/ffXjV8aVCcFdt30sDwnCM1wZ2ktWP8ah01puHLkVO+Ld4qBnBjhRXVDSHQp0
gqWW/hAaoaMP9CBXeNfXOpDUjo4OjTGrX6m0LISNs28Top+sRjzXWxh+vakY6EjCJ+OJpK80Np3B
uIyNspJRLCSEBMkEf3+D7gjAJsLejmjaUlUKO79lX+QRjTF2/BjEvENLeZyGLwUK9xNqgLlMd40u
74eoUr2/X3HEDzbwG1woT0RSGFklj4Yy9b7UN44a7qjSO2rzS1tTAF7yFWjNAehABQclgG3zrVyg
IV1JbdIjSkGZBaX196leIwdbigSgNwfyMwB3IAUn5DJqmmKJzGTw66neJPKDCTVjdhmGwKuGzV/S
d36GPmiHBAEukjQ8qQn+NbdbKVCMfPCltHP7KNnp0OOBR4fMLLjrTKdO0508rqzWUi5wbVTwuI2E
Z/gsTwdka3+idGua6Kn6bpQHJG73t8XnO4fgdRFUAqbJuwnR+imsV9/VdlkasGSCjruJqVtYzb6V
2UulMC9I37XiRwGIcEz9mJbbRLN2BvlRxW+l1P00Yms3jZJjNMVmIJlbqcG27n/b7TOrczTP5WuR
/ULggh5xFAPQiYNkQswkiB5FKV7LBz+X923pGd/BzB0OG3vM3Dx7Z5v8V2xvoz+FtRmCX1HtdCuF
HT4Z4mRd2xf8tBVaA0XTGfZCohxqU3q2hjWuHRHHwvcbhzQiUeJA9JvgzGxikul1PfgTLoEgaH9a
6tnQ2WNeQsMFBJoqV3H7QLv8xpz0tQleCGeQM6PLGBAlmVfj5qc3a/VWU4N+9LPW7l3FGvfygGYN
XVKDFynu3mV1PPchAztIrdSbSG68tDUTb5hIvxJZLZxxjn7EZKDqjjq/cEN1ErIelif4Ek3+UZd/
ZLu9QOfP7UFI3P6U7RXk/1KGg0ZkrlvOEWA32Te1Al3rWTfi6bFySTjstWrTmWDiijJnijY5ulTQ
2jdWb7n2raltv3lrw+CYJWvK5rdQCAwZ7d4QMeWvkliN+RJYBbWykE6jzwo/Gc5TGzmKejK7nQXQ
Ftt2pr2resga2+TQQ2ZPjreycWbkT6GHK7t96dYCIA59I3hDB8GVLLi+DoI8YSuPIKApTxBeSP5U
HiQpJzRenpVuYz5O1nczXAH9LBrFuw1eDxDPo2VAOGOBNI19yvLJr8wKIvWDE7X7unbkdsJTAZor
oe8OfoQ0BJu6Ku8CgOic+y5xYQUAwEBLGF6WOLpSrOMbcTk0pq5Ofp18K9v+gb5hiiBsY9duDQai
KKhcCRCz0QFcppH2YUuhdvO7K4rfUfp+/1tuHQ4IgFA/hhwa1oGIebelju3UKvLktwPaaQ3IJtga
dFPuG7n1qnMjwo4jaaFHJuj0/Iwdy2qXV3jh2vRr3JZLVtCrDhUIUELg0hautKjrdbVhDWgsk9At
TZA45c5H1r3cH8vShFngLkILN9qdUPAXTk/Sm70u1bJvjOOpV8zYUXNrpXa2kLKDIBS3JvJNiA2D
HXBuRGrQQpkzJvtRewyGvUGOsfTIknMWULzkgggHGriR1qwcx6WhQboCL9RopOP18LlVpQJBphnA
amg0o9NPY7qBCPlat97SMnGZBmxwLo0twqUjqM9m8EyyX+L3mzTYoX3vGTTyb1UUb/5+ra5NCQOa
7AKSgpku+0SbNt34mAJ//v+zwKf0qoBjBVGo1rUGC/KI1sK6dGw1W4ntbwNe1FDgsQEzwVGFl5zb
iJJYMRsdBC7oiUmDaCvXjyWZVgayEBVwK3ho4epkOELCdQj61bytTJyeonMi10ZOBFW3o+IVR/ZY
/KxWzN1uNdS9IAiMOAR4CMg/zMdkRhT8A42u+KE2eqzZZZ3l3V+Z21nDTyPOQEUT3RZoQ51bsKkk
0YRmqi9P6NXLmk0PhF+O/qz7Zm53MyIpJFz8wRs3mPgAMTQo0ZZs0vyxSp1UPjCgmyb9GKdr/bQL
hjgTPhjAUOhGWiL4UFPKla5PieZDHmmbGPGlCqwPlQJLwvJv98e0sDhI4sAPDKAqgCriaynytwIy
8Knp46Z0IvlnBUd638LCbkMDG3qiOeQezVEioxkbNb2YWGn5Jvr08gdWj080IPDave3QBFJFgSG9
6XGPjovh0c7xUHH/A25nE90p8ECAu3AHIb7AxYBBDpMW235EH9sWgkfNo9GghBevIGpW7Ihvb8MI
6p2oi2xfihI3APNOh15fxT502fv9Ad1Gs3xAUA3BbOI5XXzbGUZZacYutf3KfuSERZbiBET/0hZv
JCSHuFO/3Ld3i/fl24Mn4ABpACNmClFUaYBnoJE0ydcjpjkpZJjJUS77S8MVUnKoT0WyC/YGLXi0
pye0/0M76nfVqwhkqCOjhXZNhHghrJt/EF+KK1dsW0wxM9mSfOUJ4Hvpu86cQwDR3pfi2D1CgHN7
fwIWJhzdXMSGiCMkPmVxwtUwgAaUpUQXE8Jyk/SWtuq+kepNHHASG7TgrbZy3+wlGAKiESEBQkcL
z9TzAVp6HwZKWBtAij3bIwgXpBAl586UPnpojN0f3bIt7tOQGnHq2bkt1rRNHlm9cW4tfTzGlL5a
FFz3Td2Y20RX19TzuPOapb0YGpd1RK884mJkA3NzTQU1Hdbo5lnuvKq1zhVYl5vuWTOCr0aXrlm7
Kc7BqdkcE4KnSbSzipS6YVVpjJLOOrfmd8P81tXhSW8cUCI5RYLSlWa5GugV7k/o7QhhE7EVTiin
NhBRnFkTlCjHpNa56SbDK2t2QWy5a7oAheds1F3dBsjsvsnbI8rHiUPBAWZ4WxL9eJ8WpGpTZp3r
pihc2NyXpkF3ZSiTPXo7TmobJA9RKrFdWhY/SpQc3NjWK0ePJuO5tOuftUUv6EYK/MCYMq/uErq5
/4k3lzTk1cGCj3Ier17etMxAt8aOwSprnROJAQ08qW7Y5t+qPH++b+e2/s0NQcodkS3cFbj85hss
l0inhVlon41HjPfrxHZT4XSVp7NXQGKc+Fn9GA+oKWpsreJxc5nCsgooJRJcIIVt8d6mja1FXVvZ
ZynJ+i1pAFwE6s9aiRFvAQowg1Qa4SHyBkynEO7odlgFTabZZ1NujJ9j2OKuIZFmfzeVib7XLIeT
HvvQ/j5BwrV22iBOweYIX1Nth7GHbm8bR2a2j6ay2+WN1a9JFS9NA7ROZRAwgJvpRu7ZCimEy8AJ
cG6mcHoITbRsRsrY71bWecEMlwkGLgFNw3joEKbBKMFDQZUAIHOTVacJwb/tkIYLL7VB5RiTUe5S
c7Q2WtrrZ6KiVbowqtBlfd5uJCsxN1UL6XE7T/uVgPfG56Cx0wBSg1cXQbklBjy0HqpUTtLczxUl
e9LiiOzCIGNPQUioG3FeSCCDAqe26hG4LDBj3J+Ym4P2ad5AwoVyNtqP+bxdXY5W1MZyW0WAIZm5
7RXg4d2kUwDlkgzizfdN3VwdYB0BtwTiRo7whT7J3NRYx1mCTqvoYk+0/53lCPC7mDQQB85kwGei
9u2+vdtkGQb55HLYAE9bhYw8NQq9zeIwvhj0lza89CTzBkC74tdKmdAwUG8DyZWgpXPf7MIwucvi
vFgqlLDF/CKMugbMNFZ8KVSt2Su1Em6biWmb1KCVE49QYbtv7ybeMFC0vbIn3Mh9iY2KtB2jNE91
/6WWvqQAgeio0YI7Zg278Jnqzy5kWENUg6ZnYDvAbsCvs6v9QhmLMopK9KV31W23tzeZ13nEA7LO
yzwCDaTUldwt6GfpD+VXfmmJqxduv9YWfXNpIvrg8Q7CWaBywUM0/wqJJJS1AEhfch1FuSIt3KQD
TYqmv9dB9p5GobW9P8kLi4qQDvRDKAx/7t65QaXVNKlus+yixg9kChx5uryOdE1KY2nHzswI4Q6p
qdbFUp5doijcARVmFuGJhDEk+zZlGLgZXr9b1dpXxFrZRDdeCBN6PT4+/qtlhZx7NpiplF7kIvV0
8Ppmfj2cZXLBGxQUhM5GUq3c8EtLeG1R2Ei9lDINh5OzB58lu/HYHlVkqdo20dqb3cLaoaJt4YpH
CzSSV2FSTalKOiVW8ovWoKDexbs8/gpNCuhP0JWjv7B+uGSgR8KJhBBjGcKgrCax2aSk5WUsTTdn
uot5jAfoGG6TPNkT4hZAE+kJQHH3t+dtjgM0DNrcIGDIFdDhDubr1zdlrPTmBMoeyn7WgwtaQ4qy
vb1Vog3LDySrnUbekTjbG5K2Murb+Z3bFgZtZ2wYJpnA9vAcmREo8vd5CxWobytjvOkj/Ryjzjeq
jhdDWXDnRVIyK0lrCAyTC9VVt6ThbggeEvuEijFqomBKuOjSr/tWPxPxucPjo/uPVX5yrk7GOMaD
WZRleeng4NLX5ll/T58SvztpYJyO3XKHruqHciufAN31x4fqnGyy3XSRvyhfoOC+hZrlylG99fez
D/rcg1cflPPSAWtpeSFM8iTw8uiD5ubNgcjQQJwaN+jbH/fn4NY5zC0KsVMTDUkoT5j4jj6FMtz8
9FhQKIh6cX8O0Sbaarv7Bm+CEkRp6EXBIeIFe9CAzOec5VXRIWIpL+AGcjsieaGl7PNihVRuyQou
D/yNOw2VQHVuxaa1ZdflVF3UALyyjvRztX/ntprFw03sVzB9opyFFsa5iSAcCqTrUX2RArAn4RGi
83pbBuWoStUNq/Hf6JDKoB7NSjdTh/wb8D65S0OzOtyf0YUzihdNkFgA6/2ZVM0/pBiDGFGEXl1i
rUe+Fm6L+ggsCUh01wgrFmYV1QG8H+sIOpBLC2tXVnioRVmuupTtCOXn4dKgDy0BcOT+gPjMCccS
uRPnBEWJFXQVgjP4L9KuazdyXdl+EQHl8KrQSW1P2zPjCS/CRCoHSqLC199F74uz3WyhBZ/zNMD2
RpdIFquKVatWuUaZmwsv24tTFXzXJorim8OyRZG8ovloOEVRFrx1yAnKUjARts1ZOrcXlK13Zjye
QFXxlEUknb+pxPkxF8u+3aRDFsGLvLS3QsVHvbngyUjnoXa69jITTM3OXjCZ2EvYqSTcqzCrxTYH
AMGPU+NXhHymLL3c39m1A0STLVQWNQVg3KVrwTV7SkqwAl7i3twNU+9zDhJNUm94jVUxIseC1Lhg
CpX0JF6Q03Ibo71gFFSIjunWI72zmxvr9/3lrJhLIJf/lSN5JydJzRF4h/Zi2ketZWiG/6RWzBvO
dfEBffkb8C7xa/LZYZgvUKcC4Ars6fXZ0WEoxVhLdpm6qn8y6sx6Gerc9VE17M681powU7Mtkrs1
MwPQBB4colPwlj7KLpBqbY2SXcwsOSg9Lnfrmeov5FZz/RnsXHhfDUu1F8Pj3725GJuHsioASqh8
yogBFRAFpwEr0mUxay2snE+8dTAMssqfTDS0pj1G3bsEldD7Um/vvigOaBCKdwhyKEK13lyQHCCE
siBdd5ltBsSEWiQvnWVlT/elrARzyJrgXYxWKoC9gAm4FlO1pULS0sDiyjk/dMlsnczWTQOdmBiI
jqbg57odp5eMDOjftgayy/H+PWx8hPCt1wqFj0B+yMCDS9SSJIWycqfPC9XtLjprNU+3XeTcmPtD
nQx6XGYgG20u+ENis/TrYqjDgjIX2djs3Q2cIoWE7CRe06jNALJ1vRmY5aSIpEl3GZCJCAEe6Q9L
VrYbjn/tZN9KkSIN7jAUrVIkFzFabQzxZgHp2tz14f1Nvb2kYi1wvA4yiCBqkKTE6Obu0hJ7qg5t
pPdxBionjFTSkj2l1PQTa9iA+NzaOggEIQZEArGN+3K9eVqbljpxIdBUZnevJuovTY1rtKyzd44J
RsCEB7GFN4AG4JJAI1xLQobTRgsj6y8d+82nF3340ZafWbxhU1c28EqK9PyukPmd9LbuL0jdZUEK
hkIvaW1MEBlLzauMHG0hlb1FWCPrBsIRFIVRWoI/NkFOJS1tZuj4cweTXYCbGf2maRkS5ImxYdFu
bKksRlqbhjGIy9Q6ALQ7HbigQIZUBsX4J+bg0uie7OTPPHdHdLpsjd2SdUSWK7ndZWymAqlidnGt
lzHb9/PnKXu5r/dyNPMqQuwhIlGUGmSDRg1UhouOdhc7/651pccAJ+WVHqKdBZOj0F1jmN4CMPt9
qfK0TmT8BH+aAKsIjgOkvK91sl1K1jTxDHNt7LIP6Wftm/UpfeCn+Fz9tX16qpExMjzb744FPWXT
hkmRdVVDYwbMFirkSBaJss619LmyhjiOUVZJC8/8VY3JMXOsoFXNAGPrNkKnG+S5LEyy1k2RaElJ
1f7iFkiB7hQwBbReV81oO+MGGggWks+naYJ1OhjgXLZColVd4vcDA0eoaZtxuo9Vl4vu9UYrDnHb
2Y5f5Cm646y0SLOg4Z2yHDSrAM4H83ow4rld+PL3/okJc/TW52AVAIDipIBqRFVEZs3Cu5JafbHw
C+YAZXuC8s8+n5MITUjZIZ5ZteXjVo5IXGy4WiTzgGCQrlza1KNeFsV4QWeg9pCWPfnczaV9tNIx
CWPCO5iXZkFiUem4r+cNCZpGB4+vlXEfzzvNrxftkDUYxWMSoh0zCEPoVW523MgJCOyLIGS00GWP
KOtm8A8lszGBuni8ZEPsepZWR6bLum/ForJzoWe6NyFNGLZWnR7RtKOemJMvG0is2yss0F+ivA74
F7ysZASrsdKbutbGSzoa4wlpn0cCKoWvBmv6MCVT/WFI48821R/Vhm/NcHotRUp6gZgclh/ZdLxq
ZfB7gWksqKPr0yWjWvuBFfG0A4n6jPJRsviIUZRdrqMlcFAJP7tLWT9aJU8OgHk3YUmb8UdWZNVj
3uuan40E9JyFOSKBoVSBPnW2l49VGRZJCzvbMPuEmdAgJm94/gj6w9HvXSP28CACyWwdm76lzM9W
urg7rnB6INz6yOqW+2j4DAniQ28se90zq6reeHauuAdUY0HfC+pmEePLALyK5qxIlHS6JO7PodYC
OpPKT16cOj84uXaZYqCxtB0CwY/4wvvXcuWaXImWPASKxIkBzPt4qTTz0czjj8xSv05u/tjxU06Q
cr8v7ib+FeqO0rvoe0dF3JBDvq4B992kFNMFM9d9pzaCDKS+QMj6haZjSljv6319xJAHT6PGbkP2
rbO/li3puVHxwWZ2NV24PWMaRovGnEULeLEfyI8ytn3NjYO5An+H0eX7Md3ZiuMDMq0XW9DHtU1/
fd2AjRadJXLo5mbKwtuJ4bwzjH4fPiiIAzh6+ubuLxAXG8HH2qrhovCxlmiMMKQg257dTu/4gguW
EdQeY1M9mMxl79cj0DyKHA2G+4A6WtIjR09KFzOMpotVmk882VmLgQbB3wamN/afN85xZftQhDMA
6oS9gu0Uf3/zVKtt2qOIZM2XtG8PaWJ6zHlp56OBxpx5JJ7qLiezcz9UNmqdqDtjrbObeLV96Oxf
FYDfFduaEX0bZwHECJwMuJYwXhtW5PqLZsyINps2XS40NvA6HaYOrLmAH6czHPH91d8ep8BLop8C
i4fzll/HLsuoXi3lcsljE5NiEfyHca1XwX0pK0EHXBHMEWbjACiPJMD1impuVoSmTL3klPdhUaT9
sVGM2mscY9yPM9GeZhTuQQpN6Y62uh2gJ94OwK7rBCZf+F4tYvucu3W1o0nZPvR1oe5tZbT9hA1V
DE7DQX9yQeS78ShaiQuRKIFpwQARoJagJtffzZtidriT6ZeZlgEyFkaYBIP71xg8q9mZoF+b/czr
Sw80GGkAgsXq6yLuHfOarWTiiqm7/hRxkm/UFHVxm5glPsU6WX61S4IL+5F56a7dCnVEKHPtQl0U
aw3km1E+RdVf0j7dHfNR1Sv9AvfnlWF7UoNs90s/xVHl5x/vK8aKpkMWXnwwpaC6ldsZlqFWqKVC
Vo/4vmpeVDvEHKoNL3EbK2JBKHYBngX1AzjoeudAkcqTLiv1C8s/g79vl81diOlhXpJsbZ1Qh5ut
QziHkVpwRkAWXktKdb11eqvWL8U3ixzssN3P2b5iO+TUyGmp/fFgql65RTa9coeRB8WAdRQIgJ6R
SS2zMYWSpot5YaZ1mtvZ8E0zd8N3nxTsMOh64GnBRSQznuvamBpTzpxLr3IW2HlfeDNj56VPs438
5IpOiBlTACaDJctBJHu9iYbGC22imnPJTJIGpp32gTEYZeDWoLW5v6iVnUPHKebTo7kY/7yarTd3
StG7vkwy27mQ1rAwykRzdmhuyvb3pawuSNhyUFACQSdLsUmn981EnEvZ6ezIEYWm8CJD9qXHSJOn
d8pC3At2MYiCMohWiOvNswltiiYt3EunKfVTHtNa3xHNwewchua8TSrRm6VB6dAGBFSQaA0DOuda
XIr2N6exbYJYv/BcjMtx4++2PnqxuR+H0tPz5TK3OwN92hZrPcriPf5TyAnKknQDrSydpS26AdGI
Cjp+EHDcvtASq9By22g1vAHtfIfBpDV8Rb8E9/d3XYogvAclFmBCwta81Zi8iwcbFORRN/bTXkut
v1aVbnZyStv6z1pMLAQSQESjSac45dky9MaAWUvM4Y3H+my5VAqbL0bXdCEGr2JcdGmGtAEXeBN3
+ZnUxehlU7aEKIQiToEPPTXKYoFeuJw2Lo3cAfb/X4dXFprA0G4hO3NwYy9I9I5alCSLx9CrpCXu
Prfc46hWQVlESPT+GNIh6tiT4uyr1vbo8sLKPWDddW1vvDbFVrwxua8fA5JIOBDUDUGhLaUzCFGy
kpiY8oUG3QG9aOA6YPU+njGBPt8QtXb24C1DDyoAGmDkk4KYhC5mV2tEjTpiDoccuoa8x9RsPN9e
c03yigQYXvRTo11CxhMXFWtKPlCoWFloB+QNjMMYJ/xgTtje1KmU5wWzSIPaoV9q8OeezGRU9qM+
HI04/wR04XAcnHHasdlWQ7Vv292kLWheHrnuG/hlL2NoxHIrRgKnL7TdPMaYbRSjqc1xgAZ39cU6
cBMcA1XVqkE/khdTz8tjwtUY26p87YbJ2OVDmYT3b5bYPXnZeFMgd4GJnmDzkcx+a9c5HxdDi9oY
FaLBUeLIaJr8l5F038aSO2gkY04wFUz/+18IRuOB4O6FZ5PH7SQ5SIF66mrRQqwdi5vHKql2TQeS
RmU+6HQ+IdjcCHvWNAmvVgXsX+hYsgwRR7yxIiQd2JQYhR4l8IMeTU9TN29F9nIa4PVmIK7HnDsg
igSZzbWQ1jQa0DHqmKFW7cHy3e5RgvrmLl4ae+Nv6+fmaGMZp3wjUFoV4C3qoMUQmOkTANGh+pPk
XvHD+pijz/AHvVA9GGJvkyJI/KysOIBgo/gEMj/4aMkHGU1uq4zbGiA2F54ExYf8wTpzY6cMnvpo
7t2X4YJWg/s6I0OW/1krcpCwOjZygnIFuquMacL7FZd0GHy6PGQI/8fQVL44WTidMkxmw8zWl0wh
XpH9tTZbkKSQ9h/x8D5o4EDeGgMRrs92qmPM/xtjLSLEWfZlZrAvcdECTmk4tDyWdTMi62Qt4eKo
3S9GSbtrqV2famrgQeW2HyuiUs9S+zwc04qdOzZtaPiaB0P+HpkZJLYREUu2MnUJarIk0yO1cZZn
JDqHEMz25r7Wx63X8prh+FfUTdkvn+cKfYtUjxY9BNePbxlHV4u9oaiPCArO2hYqQAay/bP5/1kb
EF/Xmz/ms8W0HGtDBhzxNn+YS2U3kvYRj/pdhinEjRapaDMh1uwnY+uz6sd97VtdsUDrYLQZAq+b
7IhqckBBUj0yOqf2gNH52ihKoNnL98bKey9b6L5K841X1Jrbf8WYYMgaHvHgHbhetqXEE6EZps2m
+imfnH2MErMxa4/u8rv/Qp/aHq290wNwQRHK4sGCD2ntcQ8kGOKXreu3ol6473DCiEGAyHekACmm
blwlC2b72mW5S81PcUeiNrX8NCz44zwontYoJ6VBM/CBlc9WFV+o812J6YbrWAk+EHWqiDoEHQQa
Na+3JLEpmjSNUY3i+hEnDfMThzOgt4T+yVGFv3/qqweATncg8THLAe2uUuxZTSPIWGMNI2MpA3Zi
2pXVvHea/MtomZ42HvW4CdK+CDGmBfNGI9umQVXSp4l1l7TqQzJvZdvXXIwt8AdArgtyMTlO5bOV
lDXBXFemtC+L9jlBAjwuyo8uL0NzRsvV5CBhRqdjr3/Rqq2xTmu7j6QV4j7E/EB6Cy/7xosOuWUN
7oR4jBOyK+eT2uVhhXfIPL6o7vP9zZeKGuLO2//KQmrkWpbO6sTpGWSp3Wl+wVyW0fDcL9bZQlZu
izd2zbmA4QGRtXjOo0FR8twZjt4pmlyLDJ2DG232XRB6Jb+fMvapJiCTt+iD1c/+3Cc+42EbP83G
Fp2g2DvJqaIdE/GBaLhAwk7y5a41ZLkxuLhg1EGzXmXFvmsXdHd/V2Wo/uu2iuYiJCARUANDcr2t
GopVikNTPNp4vFfpT7yfP+ms8y1Wh7aenMA1EYGClff5UWnRWIvR8sOya5rmbzKrexcWqBhTP6W/
64r70wIUcZPseascM7oFIb41uiKIQjUdmYJX+uLrTy2MBu9u9OdE6C8c8eoKW/o57cNOPyrgiKX2
n/tbsyIOsSiofJCTBeep3D6gWxlR2YRHVkPRNjDOLtDR5oFh2m7KMUOxZzMc+CYv2UoMB2uKfDAq
0a9YHuncVTepYOpULUK/WVhZP0vQeaDpxjUztBqfLPslW34V7W8DrPKlXnp5P21ZudtwTnwBso/A
NOFF50je1cEUZTKSWYswvD3zuwW0Tk18HpT47+z8LNW/Cck+0tE8Iq3yJ041+PnK59MWTertfRdf
gUQK4EzIbMi2BaCxigKmoEXW59K0Q2A4tLncDegyHFAYb/Oneev9s2JMr0VKJqZiNS15iQeQiRlB
QZrr7c5eFv1Z67MxdGa7DIzMqH6DxrHcsQJERwKG5JGhUQ73VU8Iur771x8i+Zka4IMURl2LXJKR
3YR652V2l2JnMK483Re1YgAgSxSrRaQoCkrXt8oimK9eW1g0S4C8MAzQuBjpSybavEyfgFbLBUzP
q6cpbIBGsurHgnjLS2/5VvyhnHbO9MsevFn1M8zzs3JMhcjD+1+44nWvv1DaDUqTvGe9hjnbdfzb
SFKP9jvd5RgR78XxdGqKjxgmvEuVL7FzLMszwj+qPqZ4Zw3q1qcIa3hzMG82S4p6FoZZsQv+Hg22
b3/E6DlV8bl+HEH82PplE7DsnfUP2GcsHrAwtMMhxEGJ6Pp4kqZwe0HcFyFVior1+MEavWU8Mwx3
y0z1qDm/26w5qPV+wiyyqt8x9dOctvs+ASVbu5tpNOS+Qze+SubCfP0qfA5S3iILg2kC11/Vak1b
kwbP527gxSdtTruwonwKlHl5YLFOPixmhkIhsrHPGe9cGLBKCWmvPqmxXXjoiflmY1RA4MaW47e1
IEB1HX5I3O4H/qfIxbP5AgKdr2pv56feLqqnOtfKx6EvhmDCRADfANryyIdO3d/XtTWjgzZApIhd
9BOD7vJ6XcLlW5yT1xTIyD3kB+enWnUZECQ18WvHuoA7x668GqwkAFWazobtXfM5LgoxeFqIvKPc
7ms4Za/pC+Rb3Aha5ie65TmYtpFUHpkBxHfLrdKMuiISPEFoS8dZIo38ah/exHCWTey4TSo9Kq1h
8NDbyT5OHPjcIS2SX2Zlz2fd4DPqXF1eHcxayf1m0c80R0+mVqRzwBgFeW7Tqz5N2+IPKoSiF6xN
zqSN9Y37J266dP3g+pG1AYQRuiMDF/OJgtBM5XqkUGDqUacAonDQgmHKB0yAiMd3pxt1MJ0J/gIx
ZR1R9rU2YPicmg09NyLSf9WM1Ku3kKwr6gaDAdwwZiCIUQySOeEpZegrH40orjqQh7VB6ziebj1Z
aezTYjgUudd9ua/h4iflLRSVEHQrIP+FoZbXa6rLmttNnxnRIvBlpa5kD8XAdE9PHNVXhixDDzMq
q/eFyqVTYS/gytHOi1AKpQqZvwBItF408pkRBhh/tahxbPXkU5y6h2UAySmPKJ323ZKejLjfMFUr
6o13Krg08EZEwkNOE01u5bYmd4zIZSBO6Q1w5WW1CU5GPlk78PlaYGEk6R9WUbZhS4QNlHZaeAp0
oaElBGGk9IaIbWtwYrxYo4K7Xo6hE0n7wuYN9337ShBNyxhgIKb/oDgo/v7m9jqNikQU6hgR2FSy
kM5giHVJu0VfvbaJGH2Gkgt8EcrxkrmfSlJn2WyakdLzaDR0305+TPExoUnYzCCO7paN5NVKhgeP
ERCk4F5gkLdtSOviRLUGDDA1o4kG9FkUWWB3wH1AvR6z7Eufff9bvnPIrFBSRECAfaAlWxdvjOu9
hFfohqYurchNP1flTsn3KYAPwB34FSg179+IlWuIAj8KhKjhgPRW7jrXppYOKCJZkT1gPLdFQrVV
fdche70qPTf5el/a2v17je8AjkYyGoRT10sb1K4lPSiHo548GEDT9GGFfuFaB3dj/sQH5+waQVlv
ce3eqg0wPdhRQAERwiBDfC2VtQ7APHNsRxhpE9JK5T438V5wLeYp0xhYepn5LpveyduGc4RYQSyE
sAkwd5kRt3MFDUWfO5HG8nnXqNmB5Rk9bmzp7fW+liK902ZiaEptVE40tMlXnebeoqbPuIRB7NQ7
vYuDlrSX8YtOw8JNoi4mHk9+8ywNm3eCl/9ZL2w6MlKYXoF5rdfbbJM2I8pAnahpFRCBPiDl3cyD
p7kJypD+/WXfemAB0/pXlvBob+xNjH5IbsFXRFWSXRZnwjPcCvXiQ1MsW0ZnRWmFLFHXFn4Debdr
WcU0Gi26pJxIFVtKePojzbvJV/ImDwbKcvRJM+1ES2sKYGftB6vNxw1vKTT02oYbCLoBjBHjtTHO
XYoHp7yeYz52TkQS4K2VHhM69MbY6mRdXamOybdgi4ZHRp7reqXdSA1lqQYnotnHqWm8pEQ7lv6h
bCt/AktxBpqfhTpBlv56/2nC5iGZhnwDyGWFlXpzmprNpwGDjZ2obsv2uIzT9GRS5cFOJuVBt0Zl
486sKY8gy4U3RLsuHMq1uJx0bsXzxXn1iIR8GNn3NMHjBSO9769r7djeCpJcrzvp9dy2sxPxsvHx
ZM6c1vvfJEgnZqbpPIwlJChGpLkvc7IRPKyZTpSVBLcRPBEA79dbNQ0jM0ivONFEFi/+zZ8wdmDZ
94C8bWXVbmNQEJEJQl/0NsO1y7UUDPA2y2kgTuTW39CmjUh6oEExh341eaO5wZ67djBi8C/iT7QC
ouR7vazUYdi0AmPhyhzkakYdM79R2y2ywxXTrCoo3gP+JXpGZXpI3lvDxFhnRxX5XE+KPztonJ43
lrIlRFLmJnfjQkkxdRstYV7HFa9RH/5nIbIi60PlxM2AlRQUiHcQbdtBugXgWFkJQi28AKFtgvdI
/P2NFXBVPN21OVEidAoexiKOwEzjtwYL7l+ZFZXGKwqmBglcoPPkUJVp42iCtkSJrDQNXAzgbug5
NwLQTn1ZCt2zumkDxrZibtBiK1r34BNFJvd6XbNA1cJiK1Fj7y3zk+3XOvPcrQzN2u4Jnkvwc4Es
7eZpUyl0GuZyUSLEzvzgpOB/IJW9S6atWs+aIMBeBLTRAfz7xs1Toii9hv3LzPo7szB2OHEvnG2R
YK2KQUkV6BcY3pu8Kwqe6FmJIUbPQbJlPyTZx8H8/H5VEPG9yGdBF2TrloDMCmxEHegw2h4gxl3F
ecibP7z6Asrqrer0bagtJt9gxg+gjIIURCz4jXpXeBQ5qIMqEX3s44e+rdGHCzqO5rTVwLli3IDC
Q3VQmB3kU4Q+vhGUaXRRMrtXImL9NOK/Y/3udAQW8ub3JW/dqVpuJCN+f5kfnfrHf/f7iLMEIBNh
+2uU8ub79UnNCqvlSjQ4bQejicaJ3GWH+0e/pl7Ib2GQDNgLUNWSIqrWLBPWZKoS5fWfQm/9CegN
tdqIa1aP/I0QyTajJYIAzqNhJTwN3Zh/gB5TM/mhK9/r95JdivAbYx//XZFko7WO0pz3ihL1vNvr
2o9qGjDBHQRJ5P0xAQQhGhZklwpw1Nf6pc+WkXEcXYQRPLUXdy/T8mxApLUrt3IXq6oMKwOvgOQu
2iKvRcU9xcO1c2GrO1QEF8/St8AMa8YZfAvQMyAI8I90RAb4FhY88ZWoKssfWm88K3N70jOvoPnu
vsatSoKFhu8BOAk24HotCTEXO0HhM7L0XWl4ZovnqFdvUjmvuTdhnVGOxxAWFKauxTjAziUlIp/I
HFxvwMSDkCBHrHLbV5QExeqNWHrtHqHyDuwn3tZg4JesWpPmSa0jhRDZMfmQoVKN/yes82/3924l
D/MK6IW3QWgoaNSuV1VmgBEBAC4q/O1DRacI1NSzl1XOrjdPljt4fUo9lQ3PfU3P6AML4mUj0l7b
V/C8uwoMqhheLBkMcNa6aFvJ1Wjue88YXmrn4uYQNe8ZmFCLp/sL3pImKctiNVYT5yUQpmXiMczY
6KiCrhzbc+huIXPY9nq98VhZM1ZIydhwUPgHULbrLQaXWsHU3kSYEu8N8G46I99r7p+MFT43pp/v
X5+gOUNpF7w7gD9Kwtos5+CRVaIR8yGyyY0G5GAcOgdZ6wGD6ZlogL4vcXV5LpjUAWRAFlaWaKG9
SZ1qKKoGYLAmxqRVLYYeHJB1RpC5hZpYuxaA7MJCwlEimpXOz7GyBaXCTo2a9LmxTlr8YGYbMPeV
MjHCiTcypJteLmntmjnqVBMif+C9cP0Mv3c+jaoazAYmpFUH1MN4+qvfIsdc20sR+yGeMTEPSfbQ
8KiD1o1MFWm8BX35Nf01WsSf5j3CzQ2zubaT6EwzgOdEZgC3/1pT1ITrw0why2rjMM7Nl6pt/L4r
N7R/XQwmy6GeZ4J+UxIDF2TOuTqg6Fc/6YPXQUHGYmtewJoLgDKgUglUMxKCYl/fRDbIQ7YEgaga
jbT1x3yPJm30GF6WaeNNuOI20QELTDHAeaJvUrpd4NjsiCHeAlORL96Ect1BqzstvH+jVlYjzIRI
FomWKjlrsxjqPNXVpETOUE4h1Y0u1BfV43QCBVpDNiziygHhbSPacxDVIpkraXs91qaejIiljOxj
hpk63XOz7O8vaF0ESNyg2aAUkD10jAfTEA/w0AXgZKB3tx7A58L9pO02zmdLkLSWyenypsViI6v5
O6RRkzzNW9OEV0WgEiOShgbCW8lh9qh5a6lYywyKaGc+wX951daGreqZI9gNETyBuFnSs5KkJE3G
RI10Ncbkrdk1jqiafrl/Kqtqhmc6KgYwAyBSvb40I/pbzFxt1Kgwxj5oYhPcCoYZH/ol6X6nLqC1
9+Wt2VURbYKwSXt9REkCl84dzXqo1Ag0gsNxJGQJDBOd/kj1KMgVkSS009Lcq3kLRecZ2ipUrQk4
GbcQUGsrF/lmBZkxDKGWVR7DDxHzkAwhR515VHvo3PiFV4FFhueNJYvgRcov4+ngiM5fFEjRn3u9
x9qIrudqbtVo2aGTDzO19QPmee3zTwgZ+43n44rzQKMnXqaiqA08iaSZE0oHGBgGWUB+eWYDkg4E
GLnq2U2zM4zP91e2EkcJRAHQi7qKhgB5YQ0d50npcJZ1GZVVRBxAcq3vy9AEjv4ybE08WpeG4has
O2i45EoBeOqtNmFYGoMHLsMJFUnf+N2yQLW8++taUw04qf9Ikm5e32cw/iUkcdAY2z+b8vtojr5V
bZzVmhV5I0YOeovRTTMyImjqnC/cYr6S/CjdDcMuPlXWvbcypFCJTuOYd1zog+fsMVdrsMPHfvGH
32OxsZo1zUPIqQBlCkYMDPe81vLFdVqe1xNCCb3RAqdbqtCwU3ZEiDr4VdnQD0ufbHnJm+UBI4lo
E9hZYGlQD5TUvUszxc6AgYi0BeQTMT2OlH/th93kYn6KAZLt5feYJy/31ePm3JBmEmYZMQYgczdT
TBWWGpxxjUQE4xBJe8yU8tk1u60I9MZsCDHAwgrkiHhwyk+GoikJqE5IVJRtoLqfrN9gRmzRJ4XW
O7ob0vY4VRvJ1JWVwRWgkIuGJbTVyO/1Kl/Q1GAoyTkHBCnr9j1fPHfcUMktIZIHmGH8eZtryTlV
jhjnRfNAd76++4Su1iFtXRxzTS9NiEiszrOQpcMNbjbCjBv3LB7Kb/ZKUj3SunjUjXNyxgThHXu3
z8CvC2pjcMQhHkMR5fo2cfQWKyCMTc5j9Yicvmd+ce1vxbSj06mv/9Jy9h3+frUWeXsAcdEaiPGf
4tzexs+W0dQYeZic5xHoZ5eBKMD2p63ppTe2VSwMeSXRV4IPlyfUjDRBKai3EszuVkDjlAPzgcmF
5Wnmf+/rwI09uhYkP6OUyrFIp+nJmYNlE02cZXqOMU0FQGtlC+F1q9HIBKHBUACZsaYbpxsTvbYw
fu2c4tq0qOAV1Evf7S3ww2+FSMfDOwMJkgVCSBKfFBcSSLcry3dfTkhBN6wIa0EKIAOy49nMOM+M
8rw4P4wJg3iLU5VsnMxr2urKKYmlvBEiLaXnSY50oV6ebQrAVDmGvLQD1uRfQbDw4ApuoTFmHpj2
w2QGClFnaDFs2jNwiv7EGjQjbaUv1g7QEu9fzIsWjDuSw0+Svp54laZnNzk34BvBBJx2q6V9Q4bM
NgO+JiNL1CQ9T+53pri+uMPtsIX03JIi+XsQQ7l1x7ASZn02MWWiVD8OGtuIj7aESBZ8rLq5SYUQ
lz6nCnhX5z4wMZv2/gWW2WyAXUQSHFAJYHxwuZAbvDZInZamNSuV8tzxwsud5DDH1MsND4AJZ8gf
MKwkrIfaAzPAWa2/pNYfcD7teFcCr537efEHynNQOuOopY23sDG4/3m3hgzvc5Sd8YXIn4PY6Prr
XCUZG+C46nNjdIAO2yTfDapV+mlfduGsD+n+vrxbf3MtTzpZO2+omttJfW4BPzKWLoiH/1GCdKx5
MSRLP+b1ecqpb1l/0q33wm20dr0EyS1zJZ4T08QSUM/kA0bpYQirRf6o1hOrrQBp0dCaNhzp1q5J
XrrLczwpm6I+67UZqOYDt5WNXVu5DFd6IP7+xm26Y81qDMmqz4O6nxY3wmRHM083kISrQmw8H8Ed
hdyT3LU/m2lCi6mpzxiKOPoo3H7lDWxIXLE/79cy4f/xRMeFuyHEzVOlRoNrW5/LZDEr9MynxiO6
w7bAUCuX55UGDAU1kHtD0PWmqR1w3AStw+fyWQeHm/N17NBrOW5YkDUpCDJAcyD4t0Ghci2l6wt3
SBHVnHMSlo3y1NbKX6M7ArO+BUZZUTOcDNrmwJCHGobcKFuByangVlWD7LCqo9hKtJ2bdi/3z2ZF
CUQFEsS+qCAAXCNZAAUdIo1RGvU5U2h3nFRGf5IJZH890ndbJn5t697KkrZuBIMhUsOQlS6flZYd
TfPbBJ9sbM4suoXF4dGIjK1IwyAqRPnu+pAw7RyZE27hhtpkVyAi8Jd82DeM+bqOiUIK2Kxb+qFI
rGPXX+5v6Io9uhItbSiSSqVghsCtQlXcg+5rQYFQNKnDvvjtZsyzSXEeUkxQuS93dXNBvItGdQSL
qi2FG2oed2rO6vrceZPzVCiCIst+5/QF4T3RYfIfIfJIYBBEgEuE4yYroxPEzechSxyvsvlWZWtN
9ZEqQVofrcHI70ubCJyoYqCIAK3sEwPj6espmIt2ax7SbTQvUmggDxGtIeBcFX9/Y2U1h5m5EdMG
0RPqgqSMJnt4RCbsF4Z6AWxsaBuv79W7hmYQ6KOY+SLnRfV6MCpQrNdnJ62rMJ8xIJgUzNnVSqJt
aMPaBoJRUhRhwOyEzOj10rp8MC0GLtuz28b7TuvQ9hqbAzAy95VubUWAFQmacxW1a7lEh+pLiS+o
m3PnXGarDcQE+a7k4X0pK4tB8kBAv4CTwuNVOqc+LZxFb/vmbCh7jJKHhP8i7kJiBCGhq5mgdJFd
YdJnpEgYb8952lycuojqZPljaMkfs9Lf7drBrIEmGrwMQHqC6u31yQxFifGYblqes+wHqb/gVWDY
T/f36/ZUrkVIh9+XwzjwOsN4Y/Iw8dRDk4Vafb4v49bMQQb6HZCoBdAUKnC9jCVJY84syCh4e4yt
qE0+t+ODQ5/1Yq+An0bZ0DSxLdfPu2t50rZZcfx/nF3XjuPGFvwiAszhlRSVRhM4YXd2XghvGKYm
2d3M/PpbPcaFpRYhwjZsY4EFdNj5hDpVKJvpsOchX6HeT0FRvQ3uQfU2t8e1NHfwhsADiJw6UjHi
78/vhAL/IINfnmjj+VVi35Hs3gQ5w7+1AncIWjnIhwmpW7nW4+Z1YisVBKjH0QzH6bk3q81qMul6
iWDEBTM6qDbQBiqnghnD5clsBPcDm4N6dHxzQK9B/5mlY4Bmy3rX1GRlXNeP0KVJ6d5uJ711uh6R
Pvj/Am345gClhw0xrKXtr1cJdjygj6FoCTiw/A4BWJTZo6rDzmCGJTqkPDANrGJoF0YD5IGw80VT
IUstT6A5NQrbKU86JYETa4jKSiQN1JfVpbq+4XBLn1mSHu9pLlXaWrDkdd8zCI8Pa6xD1waAyALj
umD9VZH2lRZGdxUNCaUpvmPlviqa7ZStwfOuJ0u0IwnwJ3wEgD/1y4NTVKmh0ab27pSOh4XyDaq6
aO6ujpW+qka3YArOHTQ60IUIX0eu+k6zRrlhsBgwit9Vu/HUbyh4bGcoROiTr4CsvVeOaHZW3Okn
RSaBtqeEH4w2C621BprrfYh8lo3kJlC8gKbLnXoUihGz0c+gO5vc4USdnoTzgDIB99Ryf/vKuAZU
IXLCRgR+D8Uq2/HEEp/dTCnPgX0t2hi1kHZH3T9tmoegyN6Pin4coeloVyoy+Y0PifeMzm+1nv/r
eFEgxkSNwgNI9YrZcADVWoMoR7mjRr/RjVOWvFXJWq7p+p7HMNEgDvcIbz6qgJejHGuo1QwtMqzM
jLeePfq4HZPJ207pR2f8dXtKF1YPGxWFEIEfAEGwFCW4FmcG7ZPsBM7Gn8T5qLSoqKxvt40snDxc
IHgq8UailVMmOWRN2RbMKpITCDe7zQyyM3CemGs4lYVp84QGM3qNcTGiYnY5bTrp2DwhOQ203T1Y
WR6M5iE3I63sj+b08/aAhPdw+RIj6kWF2xGdsbhTJO9CL1OQ18QKEnVuvynT5oDkdGw0Ww21dkI/
mb1SA7xeJdhDU71YJZwwmbqxS+Eyz6mXncx42pvpfLKocueBSOP2sOQZFNlppCfQtS3IufDHyxnM
zHF2sqJDkjMr+zvWKAwlpLLaqrUC3xm8oUGO2fiXRwrtcEi8oMMAuB/835CSV2WeEBNRaH5qqqOi
vYmSUvt5e1zy/oMJ9MIKFmzB0HhVWGzizKn0IitOqYP2nHpMXhKrXGvTvp486DUIriFs9C89Fmny
Bjf3iqktTjEgbC6wFbGjh1M//KrBWJgPa7td3hJiTAAUgT4MYCmhTSyZ641KtcDjdnIapGhzH8nL
zPlxe95k7+nLhov8AXJK2OpyTcnp3Czn3licqooGEwUkp/7LHp/AZQAdjteS+z3/+PcW0dmLtwRu
J4I3aTPMpZ6V1C3IiXLtF+/AIZ/X5vDo4mLfsIbnhzS2p93IhmZXsGaNkUs+1mK8eFXA6IT0BRhD
pP2vjiCp5WpOTqYH/oq8dfe0s95bd9h0w7gz5uOq07M0w8AICgJnrKEjC3aPvDUzHVRjJ1dI5aLj
14C4aLuFMIfjE6XIA4sYdVhyNfZLcIGsnPcrchgMGHE4sMm4xpDLk9GzSgdhtdEi1WnuXDirGeM7
SyN9YKbI6jrNQHdqS1lY6LTba9TLwYs55t6hGsfO8Cu7mkLdsvrnuo3JXVby+pmUaraSTFo4vOjP
B8k6XFyBCZPu2j6xYpCfa+Q0EqcIiWLyD2IpfCUvccUc9TUVQNFhFUDjo8skC6ARq1yNueQUv9X0
M38E3hHCs68gYozvCz2gY0D/GMr+9nZfuDMErB6gR7gzOGLSIfaM2NVnDctPtU/e/0kfdOVYvuRv
t60sbOsLK5JbanZOXaLeQ05FdZfAOSqorzmv4MNiFvHVNZofW3ob/57If8YkHWHLaJ2E5gY5taU1
BoPOE3DXWGoYE2MOk6ZNNrdHt3ARAisilFBFWyQani8vwj4pCuC1dHKaarA14r0/lubK87u0TBgW
mJ4Ebwp+7dKERYquwQkip7qjaWCpuXePoCg9VhpxnmqdzD7la57m0qIBpILLEG61ULW7tIkMUtYW
JfZjFz9NoefPvjb/Stln/uf29C3cQCDFR94HEYuJ/JVkZ3JTpjocYXjTQ28GAhbms23bzT2NKxZO
g2IdkG5NH6Za+QnU7FppbNE6uDjRnIBjgLTq5SiVAt3poMUpT2wstikZJp+yHw4DPpuDZp2/zE36
Abn020Ne2qFwrpF/9JAqg0N/aRSyTgw4VhuZh7jwRe1zTKOYv7jhbTNLGxMvtIE4DUAq9ARemqky
q3UGDjOQPmlARmMk93St5L+0M9E6+VXIRcehDCsYDKsbJlXYyHxnD/DCqAUO94d65aL6alU593jF
qYZEPaBgIi4BevpyMFmfmIMH0ejTBIHjLENaSA1AwZ03kaH6agW+vXpbdsAUfPC49RX6WHubWPFC
bif+kOd+GhsAWbcOGqOzx2Z419J93KdHOq9Fxkuzfv6hYsbOQsSO4vP7vKlOBkh0UbD2Z2M7F+XK
2l5vIQQz4H2CXBGcFFVuxlc7Ng1TAZyY3r8VzwZi7lkje1CTrz1L18NBcl6QWALjCrYT+RpoWQc0
I1Wr01jWvgbOJkX7ybrcVyHHIThBrAF4ojZ904oXV1UQ5xdAp85+31nbVPl9e0MvuAuQkgHAFY8k
MsRXwWI1oBlssmPgcfi2q8L4gXi7dv6dlUc4CNu0HfblrIMz27hzx9/UyiJm8GCyP6EedftLriAM
OLYXXyLdWrPNqKIr+BLb2ZhTCMTTYxf2235LDumTe+wPxnPd+0XvN2RL64e58NF/cfsbrgps8jdI
zyo1gAcBNzVSzJv3IUyDIvS79/Zh7eh9gWQuj97lWKU7MuOtopSthzsy7EJt25/agxlqr962PuKt
OxZRdpzv+rsWgi1PYI/dKjuwBu9wtnbJ4+e+fOE+2qL2/a7eVCHYhrfOynV6/VLh+0BuhLMg4jdb
uucg3ZUzEKFWJ1YUHPp0M86/6/BAI123U63cCJvUjsOqateWYOEUwrLIkeiIGUAJdHnWjZnktp7n
1amYFb+lO9YFnPhNe7i90ktmwN6EzmTR94WE56WZUoFboI6sOqkWIYh8oBph1vcQqQuytXTM0lxC
4QeJGAsBq/kl6HR2e3m4y12P4vYaOcj6LIBFu/5kxHdgUgMeh/2wirULRny8vLuE9yS4coWotuQ+
zS6ZAKFKqxNhB0tlW2X442Bg+UeMJvZYQ0M5AUtscoJQ2rDCLnbVsyBO0JltOWODZsi4BSq2OvH5
l5fuGg0J7OQHYe0mznxWR934q+63SbcSUazalW6PeKZ5kdewC4WurTN4m7J5qtODdvSwj2ojmDvw
P04fNbRBbu+kpdvcRU+ESHObGLrkeeR6PVc95D2BNeI55NiqHIV45Iy0pl6rsS3tJJRnBQ0KXCto
gF1u2tScBjRMmtUps0Dz66WpsoNAeec78TBva6/Nw9x2OtARVmzluHy5jPKWOjPtSYm4oWQzAY69
OiW2FRiF+ebZH+2w1bx825vtQWttiK+GM3g2X7xpg/hyGI+Z/n3k5D62+W5qn5Co3+tPNkOUeXsB
rjLIYsudf5u09I6ZGVBkcrD03lF3No22T1K0qQgur20yPXnhiJgFz5e38lp8Fc2uJ0V0toGGAoIu
kuHBbpnHKkxK+YxEyuERHOjxN7sO/nBfC5BZ8duAhLpP/e8/oHYSFBu0mQQ0yLbJVvy52MCfCuPw
9nSITXD1UcgdIZsuQNGyPlzLW9tToAqKyHDXZXVQT49zua1JtUt9lkPlfF6jibs+AegUFIsApCpS
fnK1HFouo96Bve2Uk9nyHZ7cxZ6a+Eq6pgN3fWmfG0LK/nL/59xodLNoAevr3bu4cL4noPPiphtw
dWUSzatJFJYETFnQzaIB7tISJIoGZFEA1PC69CeyS13QkzJdeWQXNu6lFWn/NJ3dpa3dA9nleHAC
20CnfzzGAkR0wVTPfmrxUOsgbqCEkFVofGqZK7m5xaVD1ltwu6Oz6+sLz94myxxmZRQz6nhvSNRy
7V7V327vx+tLC4NE7zHuKwMZBPmlzZjbVLE61KchctojCyjUstMgfi/SlXvgOm66NCTW9Gwsrs6q
3AEe/9R6aIvfKHTX21vrVeUrx37Rztd5FxlujOjSzlQYJss7FXPWQphz/q7lL17TBRk/uiDCvT15
izv+zJZYv7MxpXHLXJrAVgt2ICOctDRIWLiaDLm+MzB1Z2bEZ5yZyTuumLE7AtwFZXHbR+s08E9J
OGySNhz17e0xrc2fFM25icvLctLqk519ummOxOQzQf5PsVeJbtaGJT3NU1eUFSU6YF1djW6u6j53
Ru7r+ujrQDv31TaetMfJSFY6g9YGKD7rbDabAXpZxMYA+Wzek9jcO3m/sYY9chS+Y6zgNpfHiEvX
cUSOXaavbbQxAX7agrHxM85+W3rrW6WPzaiVWeA8jdqwsiWXR/ePQWn5qhmwj4lhUjXrZx77jcsg
QR+bj/bz7W2yfDuCXvX/I5NWz+7hWqUgrjvl2an7Zinu69SGQ/4x8X43D3sPfrtXdAfE6WiRWtmj
X20ol6+oOBH/GJfWEPy8REMMTk+Arld+RpvCV6wCmXwO2KWf2NO7o00oVgCD6YR54YHM0mDZ99i2
841d5tXRbRVQfCpg8l6ZFvH0XH2ZDeZFREnIIpjSWS0Tr1fiAWi78iG7Y4Hi+Mpb8dS96KU/P/0X
W6JnW0hKAZAgXXWWUTZeNuF5SN1dZr4btW/EY2C/NFAWV3/oLnwcuvtPNj2k8ZCdEu2Rl6fHI3hF
Ggt3UbudVCuMvfeevejuzjaeleEtmf+MbOWFEqOQZxQsbwBXI3WI9jHpGaaa1sR9iUt2phUEyr37
VpvC26NaOqWofwHbIXLOV9wRA/TAu6FysZedfYtrYCjv0m4IBvWpjKH62n4wc6UEKw3KFdqrOIlI
hyK+BT24NI3a4FkZekGSaAK8YT83/LNAu+JKpLlgBIkykMmpiEpwUKWZc8GzOiiem0aP4f72hK39
sn65C1TF0yA5jV+G2nWwFqOKI3K24GJuLj5bCv6dtqtL3KYgO8i+Q8X2YJmPynsxBhX2tUfmrWEe
rOKVpg+gSgt0fp+A7GG0A+56K9fM0oeArAAkZuB4QEeVdJeqWtk0OYSAo9bM92lGipBzZFSoAUei
yNZIQBesgeYG/6LKjNBALsQqsaaQytTziKFVFYz/PihNNmoazmRlty8aAtIQeClgiBAaXC4e9H5p
0fE4j1xXuZvFXV3OP3O3CJxEX3HGvvSLpbX8gjeg+xO4eOBoL21ZJTHdrBjzKMvTp5H+KOed2r90
ZNePPy2IlKu2n2uPOkQy5pngv3anKhn0OPdV/sdWyNqNKbbO1eeA0R2PlpDllOPkquzwLKh9EU0g
XtllTV4ZvucN1KdDevRyr3oeR0d70L3ECnKtdsPRKlLIZVjDHaYS3p3VrEq3LnwTrm7As9GljKBJ
lgRzPAplotEsonggr7XlPRZuF05q7+uvNTcCo95VUFKAcnnvgmUhhoIqsdeWSSy5NC+AhaJTWkWT
NtR6pMd8QkU6bQknUW2DbsF9yIuIFbvUPNTOodGxDRWyt5HZv32LCPdYsvqFFhdiaMgnyuENeKTA
/9JjNWxoY4FrFdQOn11KV7b7wl2FXgyAeYDjRglBHlufJiq3WEaiTHPHgFVqBzY1V9ncHsvSTkcs
KghJwRKJnk/psqC5Y8aWO5Ao1stAT7fciiFS0B4qa2colU/rKSB9GtB69LU224DEuCe/8ZhueKf4
pnJfxqtCNOIWlucX4EvkafHEgIRJWlU7tagVtzqJSEpePKjN9DX/ZQ1bq/J+MdoHUwyWi2k/GZAT
2LTgHr89JUsTL5pCABATDRxyrlFRhgrRc1pG1Ti5oTZO09ZKNLaydxduM0FoiE4AYAMR70m3WQ6F
o0Er2zIqexLAyTtM8+tc5i9K+Z/GI5inBVxGcA1ius8CB8gulH1q2pjOqt42yqEFgdHtGVs6EIIt
Ed4jml7wcl9ayLR5MNAqWqKJEMW+ZrB/xWOXh7FSuSuW5FKKeGTRpAH4CyYPL4Hce1AQdMZ1jFbR
tFMhgTnY22Laj3YUZ8+d/qRMr2wNS78wONQNLOjcg2lKB5/25eAgxzeX4E8to6LXLT/regXSD9BC
W8toSM6cGBnq2oKWCQ23AlN0aYd6dTLVZl5FpvHaHgw0BShV4L213Snnz1xfY9YW51o6ZBfmJCcr
5rkzk6mqItWqi60zAaXa0fZPNo0oy/UePxpuovz7PQ+bwEWgJ0pAmCSbdo+8vTbDZq79mTsCkm0a
WHOUrba0iRtCHhzEqHCu4CygdUC+1OK4VEzSVFGSBaCS2cLzHt9SNaja0leNtd71r+rRtTnw76Ae
g/KrnEGPKzcHY2xZR0hVJicjM7Mwbov+SW8qaDXNbrMbEnXctImuhZzq5pZxXQ8cyKZuqqQYt2av
9kFtAQnIFWBDrVkFTzMzvWDMqX1gEOANY9VLN/pgW36e5vWdWiIf7cVDFfCElgBYgXGF477aZt44
hZROxYHnFEhJllkQRMj0N6LNThBjUnyOdrS7Pkmr54JpZMfLMUEV2P4GYdd2kyh6eiw4oUedpOpj
M6Pznzkoz92+MZYWSDBdugDiAJMjZ7u4jtcGf1lD0LEsd6geVSgnKWNgOXkeAJ+N4iV3+JsHpO7K
4y2XdL7OmQBCAn+PYhYukstzls5gXC1NFTUjj/qmFvSavnPnw5BFo7UreL5hqnju6LYvu8PtUS/c
+XhRIOMKtisR/EqmKSSMXdbmdTS47kvtfeszGjniTl45Z0tXybkd6QHVrU6vrTito5htjeKtelRN
BeWcdyB0kYX72Tr/LjX195SejUt8z9kL0zJmJhqBPZ59uP3zkGS+dyxIDbDTGjXj0m0suJkRfwJA
i+6JS1O1UyRZ63pVxPTMPPRupoOMz32YBtL+ub1Yi5OIhAhQVWjFvuqbQOyO6kaJQZn9qR6twG0g
2Zen9233C10j32vy2HgrIeSXCKB8kaBCDCEeoasClM7l6BQwh2lGr+CCTDcaPSRZ6rv8r8x8HfTO
twiUh8q9axVbEO3XcboZ4HDnvrVHMO0XyjHpAnjZerZpvdOkkqPdj34HHU3Vfb09NTJ9yNeCA+AG
9x9rAbSJdJG3qeuluYcLj24AE1QD3fZrsGcVyO6qh+YdrBdQKUwhP+N3L7dNL63KuWXJ1XC62c1A
kVdHVeuiJGlvG6iUzE2xU9xhS2MWqiz9hhzXyokSJ/NqYcDOhy0HFDUoTy8XxmWllho5rSMXGLOm
L4O0+sy8XzZ5zdcEeJeuRuSo/m9Kdj8hjVRxrmNuLW5wPA1ZYGoEzYL2SANj1nnoWKQ/eqT8lynY
vxf1zLC0qKPXGJXS1LiTx+oFpNFoSDpRRjdj9k6K3/9hGYHQRQQlFMPkF7Mwqm62e15HKer3lD3W
czQXjyo05XUvewAzmspXztYXIEJeQrQdoYUFpLXApkk3ByItndpdQaNZcxqftWxfWSU61AxmBiQd
pzuvB4rCBUAELK/zuG/TtN4yr5r8wZir7Whnv9Gt1G0aZrZ7V+vJvoppv9fxxMdaWm5uT9DSUwH+
QBVejCY03YzLDdd7aqy7I16pePT6oCRleXDJbG+SWhEoRM5Wgp6le1WEWyioCUFa2TXr3RnSQkpJ
o3F7GIOVaoKcdP/aWue/Lp3amZDRyGL8uuGi9WV4KcofxDrE8aOVP+b6rqv/6t1kQ92d60S351GG
I/5tWmSL4LzDwZZrrh2tvAmHiEbtTMGve4e8xUtreIGZuSHTu5eu+E2NjT0eR/7MSOd7TzO5mywS
IFSGtz/cpepOKfYtGY49IUFMj0nuA+izcsFcnXpg5cD/idIf2GY1aMRcrrc653ad5gqNbGeC9DYI
++N7tz81qrpndf4KUM5aEXB5UdBSgDQrokL08lyaTEEuBV6/ETPTJ/0u5SOCfqJBYVav5iDnOgEN
w2j5I0TU9i3ogx/0fCp3mdF5m66K9bU9Iq4X+XxCtRDgbETEuBXEiThzIsyOaV2hUBqZNAmZtm+Y
DzbByjlWSjA/G860UeKH4tfK9ljIIKGDTlcBWUXqEiDcS6vIkE3t7FY0UjMN2ld+3WjH5DdJKZjI
rT+cjmXARvejqLYFhHoUN7kfBmTY6YzXX3lPIHNosmRPlc8G1P3uKtv90nMnpAhsFdGuhh7oy8+j
loL2a4hHRQMdPuCpepAKjidfCJgedDp4vlG4BPhYxQyVrl7t+rjalYhJsRIgo/mqYciChK3bVYoL
QuoIvGdT6bOxRM4xd5Puh4d4B63SdpwEBp+rjYLztO97wPvQXWw0hzbP0co6AeAP6aYm+U6rblB8
bKj+NOomHQKQ3lqhUhrFj9sruujfizZn7Gsd3FBye4YNahZGTRX7SAdTozUeQKwNJn24vUMSli+G
fZfGwczNYJhXqXWXdhM8BGAcVXR+4jK9XC6NJE1djDrm6724I4DqQGY0AATX/09j/MeO5I60xVg4
uQc7dvnpxPepawex8kzoj5m7wdSkoWf7mts8eGue/vUzgVMiADmIn6AXKWNlGGlY5aD8HWUuBOlj
30l/l/HKVbjgXV4akRwRdyQe8td4LfQomWu/f23i+2Rw0UNGN3m+L8mb8cOxTgX8TZJXmxpOqLLi
LQhn4PIyQnSINhsQ8KCl6GohmcVis50GPIcm2Rpl/9qr5LCyiNebBZEgGneRAwRkG4f7crOAnVnt
R16ySJsACQazKKlNHzRKB9BdpAlFDRb0dOq3Ol4Z27Uve2lXikLVtBioZsCubd/N/DhqO9Pb5U4A
VZDbI1zaLAIEDpfLQB1UZnApa8NVqqRiUWN5iJ3SLg4UC1o0ZZuYa3tmcTLxzOM6RMoHIKvLyeSj
0sW6zVkEgdlT1pr3tG18RyO+kuC5YnRPc+VOj+sDiiVPt4cpN4TBxcCE4uWCh4OYFFnCS9ssnic2
ZhOLvMRuNyOFowHeUBvl2Nz3RjMY2VRvGjt3QOjakBB9DWCrm4bmAJ5AeqBtvZbjuL62xQeBLgUE
kgt6gzFuO2saVBYZlf6i2Pmz3VeYf+dXbU2HCk2nzrg2/+Ihkg+MyOjBKFp0cHgu58DS+5i0Q82i
vslDJy0Dz6aHaYiQRtfZtBngWqMQExR6u6km6mPO/sNmE31JSNPCp0F31+UHGF1bZqg+YbPZHTxL
YvspgWbDPCFYW1lvsZ5XYz0zJfb9maeSt2U9F9qAsdbzxzgCM598JgP5TKh2nAFn58ZwymwvAKLF
H4vyrunNIEkd+C/qbrL2I61WgoWlg4ZCERTDEE6B/My4/KCuAGC0cAiLOIR7VbBZoRLbAzt6e9xL
wwZoX2RvwYaMmOTSSmGSYuyQ64nsuN81VPcb1ftDTQhLsia8bWohzS/wr1DdEQsq6KYubZlMNbKx
83jkxkrIQEuh9qDpark/lsjOzb3yWtcKuFFZcW+n29vGF+5+dAeC+FdI8oiOukvbqDrUzuxVPPLi
19r+Na31Si/MI3I8gpcC7Vh4QsXfn20fqqtoj5s7HkHGR9EBN5rvdXKfGCvvy8KmuDAj3Yip2XXU
0mCGvxsb86l7vT1Liz8PWAuQDEjFQR7hchS8AcHm3M08IsYQqCScih4+yL/f2CivAgSMEw39L3nL
NaqTEYq2kWg2oWKTZkGOEvyg728PZWHBL6xImw0UsK42Qcoy4hvT//eH5vy35aqOmkElEyvBo7zs
tw5RAtX4ZPpfbvrj9hgWN9U/MyV3f7mJmjEywM7cHlw0KipAjXv5jkIf5bahpdcOIwLbHGjzcNfL
qXtoiORDXus4mugkhDrO1uhRPwA4UNmaCJ+nx0b3AQuH95m+9b27u21+eZz/WJe2HcnA+M0IrE/z
GBgGUoz2hLhL2STo3LptSiy7dM2juQbvOnTZkDKSg59qNLO4bkiDzWerW4MpZKfo/bg3ATchg0Z9
nunqpkBu8N7WkjG8bX3pfKEhFCyT4KQCzEC+JRyn1mq9aqKJP8fQbiR97s9TvWJlIQkAeIHg1EKL
ImQDZIJORauaTrdpE7EMBIyU9dva0MEq4NxZerf1EuVEy/2UsoNnd5scHZKWtdbaLjcLCv8J3yCI
kERXEepnl1eJ7lRKq7m8iSor+UHdewt8pKqihpNHfGjYdki40EoB1lX3daepfKaxkzJDwgMk/L31
qqVryZjFuUeAA5cV+ETA3C4/CMwRLqg/uiaCStdsZSAJSv10Xkl4LDhpX1HU/43ol0aSeioNReub
CAIsO9ABQsXmweB/gRROUw/aGnhqbUiSiwBEtK4QYPYipaW+MXRoZ7ajUq/XDs3S+RSx4f9HJe7a
s8fNIKqSwxdvojYGVemr585+q79D1mDlcIrX6+pwov6PUhBILz3Z3+9VaqbdpGI8zuS3nR4m6YEB
9NhoZjhZK6dkeVD/GJM2aFbWVgnBbmxQ+9PzfiTuG6rWBpLHt4/80oUjitUmGOi+cLiXczeCHNd0
xqmNGOIjtfrVW+89oIIgFFGLVz2BlOf7bYPXp18ALEWiBBhvdFPI4XwGNi7dSpQaXjsLsqHaNBYE
LrzUn/F6qPvilHdsBy5l3wLSZk3H9WpLCuPg2wNGEegxXe6MdqckyQrwJETEe4NDl/PWb/q1Prqr
OUVeFRJDkPGAOwndA2npknay1Nm2kbDonsdDcujQxhfvNOUObMGbdA25ujCkC2via852PymUrgC8
mAKnF2lxFwwmuhP1eS0AWTSDYAe9eiB9vWJ8cCovzmNQEUdMQR7GGSBSTBx2HBNVQUM/M58GIwdz
PwLNfelW9U5HB3Toks7Y8qm9w2vJ0CBuDZtUVNtvb6nFTwOaTET9wOPJHpuHvpwi7WMapYFZ/Obz
q73Gonp18sWKnlmQ5ngiOdhpclhoMsSTtNqCx+lALH9o1HsjWRnOdTbx0prsv3XMSnjXwBqhKcoH
6sHM2yB3vaCo3XsVneMc2cU2T33cDszR9rdn88ozlaxLD5HSDjNpZ4dGlhJDJdqe4yBz6BpcQJyB
i7sUVoTyHHBVyF2iY+dy17pwctw+xhjdcjfTfW6BEnDwh0OJ0p+zcsctTiieeaHeCrcDycRLYwad
8g5EUSyyJvvIU/bb4S9s0EJaBHmy4VBXbaahFTW3kOV6dHs+r+NKMVTQt+PVACEWYBiX1qsJVB8l
x4SmJvo460+zMze12b6mVh2NuQJyevOYDsmzPQ8rO+nqDfmyjCoDAnWgXuSOmrmuSw3Edixqmbpr
q2ar/MUbb9fr2eH2GJdOIEA1GgJoof4spxXzlE9kBjsvwkt0hifMNYLU5YBJoJq4Mqbr7Ymz5eHx
RfkEVJZydaLvpt50a41FZCZzMDrMhlfRrknwrlkxLtesrhSrbzObRaMOohCfsc3tCVvYkkhPoubm
2gg0AbuQ9r9CiI33zWFR+tqAMKMeXWhj7jLvcQLJlh1vR7Z1yweifLtt90tJ/vLcwS42Ilh18GqA
TvlyYGNrOjl4+BHLcB1YmRRurzXCYYKgh7IriKajGm3nASmKYTOAlNGvQdK5R2MEvIOevAG4q4Bd
hdNnw0zHkFfq61zlfD/RrkYPyFBuS4VtWazCKzLV59pM0vticozQQaQYDrHZbzPuCn01Za2ZUXz5
9chwwFFwFVSE0r01z2ilNcARHXkGD3OehuBG2dbtpn9C/q+DwgWkZdZ4r69vMTGb/7dpW9LRNtC9
hI2f8Ej5Xr4VH963zi8RM6zcX0ubEQV5z7agoAh3TPInLDQ5FG5JkfaYPUDb1bkI2lllK7HBV8ZO
nkBd+IAA1Yq4SHzGmSOhVLwmwGLwSLfukpR8H6cmABpbA9oGyaNdS9EPpnh+7gwbNamDJJkf0hk6
BIMSuNkvMBZhr2h+WQcU2d6CPNLhgK6CnULZ++1NfH2toWoNDwTuI2AxV6jVwigpSvslj8riZR7v
krfYeCLaStfR9ZMPI/BIUCZxwR1rSxk5wBUg6+EiI6fHT6yd0brXBx2o7pFx3njpCoXX9f0JY6DQ
FPS/Gsg8pL1bxV41jwVHes4BsKlgezWP4VrFKxtp0QzKhCbQTCj+yMWRtMUB1RuVR23mNpu5djMU
fAx1r0+k2N1eo8XpQxyL2jqwlkjYXW4mbsSgZjQ1HjX6MfPUzVjt04FAAv57siZ+uXTwUfExkbJz
RCFGukqzjLEknxwedZnyuwQ0LEHkPPgqB7RDQ6Zcpd9VtgYmXTQKogQ0IQE5jY6xy/HVc52gxQE5
IafbxfF4l4PFPXvV6sCAD1M6u6L7fXtCr7FEyJUIaoa/Ldpy3KTO0GhRKhsbcqcdiLL5bgTmdgL9
Qu/HmzoYA+63Id8ZL26wRsSwtJjnpqXtGYMegpazgsVUYuXF8thfqQbZWM5K3ykH8PYkhrtS4Fo0
6SFJI+475MSl48cdllS5yM+wAnxCBFd4q6EnY5eU1YpDseCfwTcEfaOKE4iQUN4/ZuZpKBsiKTKN
HxAnNIPc3OqFDd2gQ+paW6Y+e3xNOUbuysWVAqMolcH3w/0Cl+Zy/9CkQREtS5vI0jb1B3ur36a3
/DE+KIETjsH0riubVW2QpXcE4ElEv4LQE4n6S5tuqreGVrMmAiUcwDbtRut+3N6kS6cCHMqQpBGp
c+AhLi2UPKkrUxsbuLrPefUxNnuC3ggvDbXKCNOkQof8WpJp6Qm2IfaD8hCSZrohNtLZq+WChtSc
QKcRZYl1dN7zuttpz8TjGycxviFkXNkta+akt7hJSOfEsdlEajP58WCgY1vfqkX1FzfuNf2OIo9x
e0oXDaK0KrQTIYMiJxPAXOcoHdUaVKWseZu4hQuvzS12RVWVe28Y27BuUReLi2T+D48SPESRqEFt
FcG1NLPcyBtBthhlTScc0rTZJk5eQpm+XWsFX9qZoulKkN+jlCsj0fqUjROPszYiU83CdtArtKPj
1bg9lUt+w7kV8RVnW8XQZq1QvbyNbBL7WW6F4GtIkjeT8ZU1WzSER1ZguxzcLOLvzwzZbW95bdy1
EVdZoCvpxujfMu17C3XN2yNamDfIoYAeCw2j2P6yN59Rjxetk/aRXuZzqBZd9eD8j7MrW47cRrY/
dBnBfXnlVhu1UFtL/cJQtyUSBPed/Pp7qJlrV0G8hWiHxx47OqKSABIJIPPkOVFMOeCNjWsDLllr
mz5iBtDIzAE7ZNGYxEPWhYjzz8AAhdAW8UUt2V0fzIYZJOXWJjjI+oLNjHlz5VlhNUpldOFAChtl
dRuzpkgDZ8o2DhZggMEeDgJlOAPbQgpCq2iGuEsfJpDrcoS+SJ1qbD8HwCv9HE2IQTXqf0grtAZ7
YPoBPDYwfegkZmIUTXNZqoUENsmvLrlT8luBvFyfvA2XwyGC2i70icHPxiolzZXeTiYAb2ErohCW
jZoM2hjgR3tqaG4LSBpnGjc8T0GzE577qMZqEKq/dHHAh6xZTrQ+LFqr9udOXw5iVfKEnrcWC3sI
PAOo16BuzbiEFkEyQqdjjyzR4khRE5QLOLsepLryzax4uD6FW29yNIkhpH2hM9EtdjmmthrEJCba
GFq5NN0mYAh2LaGRQ3RjansB71knqa3R02tB9jORyMdB1ge/oaXMCVRbw0ZNCh3OuPxgSzDDrtUU
dW4jHUOQkRU7VQAuvpEmV++KJ1mndzPcm3OsbWTlAbFDLm6VDMKzh+1es9qqbS1VGEJ9ITg7gVB1
G4kQ34KgBWqdYKnsO7Cc424h3OK8qU5g70DKQkTTiAgRTM7nbNwjLr6GOXoEJJOmYdSHcOrEylXK
qPMGcIE5SW4V7kQVcuwrBX18fdsfpSHmIYs2zlyginCZAN4azVrsmWvVHSnzPB/DAget0Zg/jfam
y3Vn6T6XetknUDrirPjmgM8srn9+dmKgEdOKTSBd0X7c7srhrX6mUbNfO6kUezKCOflx3dc3wgXS
rui+RlYQlV72wC3RcVBEejmFi/UuFeFoTXY0I/czc8a1EdNX2ma0Na+aat967hRj0LQmtaYwXWq/
rzMbVTkQU79eH82GFZRyV4bhlZcSdMaXs2cCd9dk8jiHjWYEioBe41jNPKFrLe+6oY2oh9MWMhfA
UKIhmE2oimMXgyKxX8J00IXjXBqtW1dyzbl4fbeyAh3Ap4sIADF4Ng7V+jjXVq8NoUBKADShv8iD
k32fMFhAJRiPV7SmIJdxOWF1EgtxDGa4sJ1rz6rRGWEYqSPUImcfb4TU1RDuQIAVrMJGjCGKa+kg
Td0YivONsGrGlOWtvqQPa6EPdILLW5F8ROPvfiSc8+m7g6NKtb5DILiCxBn7flRJJqtR1k7h9JtY
3gDUU+9KPL7GrWlcu4l0pL6xYKwiiRIPiYS22ils5trNod2XQWexMz//1OmAVEAyAZOIf0Gf3uVi
gflcNuK4XUIxvquq1O6XX9cNfA93cAV0qnyZWZ8ZlwYkSH83Oiizw8YoR69KRRU5FChpAN3nFrk4
uJUMbMA0ajnnxN0yDMUYC683oO5w8FwaNlrIOdCFiID6m3Yz+xAT0hfBmUSHDMAmgNr1+kA31gv1
X6wU+kaR6WQ7wIgZ0VEdkiWsp94Wx70OCuZp3l038v3wRjIKcFA0+uKtjQh7OSiKFBViQr6E5bzP
21+JojpUvFtT+lrJMbXh5JDEwUiQOISTa0xeBpon06hYzYJODdOfsuFhGXV37LSdISyH66PaiEkq
ZASRfsYEgpmVuZIgH9yYRBzEcMgzyzF6MXGbhstavbFAqM+hTRp7Fo96NocfGZkEUNQkhnE+QoQ+
XOLaMVLOrH0/a1cEPERw4PO6gVo2s0CkETpIrYlhnXvzcidQE3pPmZOoO0UZnC6PPFl8vz57Gwul
AUWPzbvinpDZuTQJLHhEqSaIYT9piZ+2OXWEdFxsqteHjloiZ7E2XBAlVbw4wNGlIPwy+yqSalWt
9VoK89tGK5zaMPxIOpnAM00Fj+ljyxbIeCBKsj4HwEJ9ObSyl8EIHelSiEw8IZPbTsQhNLmr5NP4
eH0Wv/PGgPADZAcQR1ChpYW65qUtZZb6tMlaOawEdRdNN4kQe9nY2HqT7SrxF6TVYsidqYLkq0V5
kw2RB/pm6L1Vhz6Rbqt48MXI+nH9ozZi2Pk3sYLwvYbm2XKq5JBWxFuIO0W+oB87dZebz73a8Q7U
1TkvizRreg3ZNSQNsbpsj+aUmAvKulQMBX2fxbkdKU+kydy59o38lgrPKPKiU9O/PsaNzY/jQYLM
7xd9HpshJWWjjmAllsIunxN7NIYJLbMRjxN6w5MurKyb6OwObOTqYCxtKoXruEoNnVtSZxfN4sQg
RlRSDuHbljUk1DGPMl4+6Dm7tJYj5ZXQepDCVsrtpnLk6AZtwVMHtm2Oh2xs/vVdBUo+JF5xC1qD
3tm4ZI1WYhSrUkgaw9PSgdpJnQ4gmQaEtch46ewNf1zbpFbp8xXszZaSam2EEMIcSaE1tm6kx7fg
60i1J2n4KQnxjTCG111j4+GI++NKGr2iK5A4ZuZxbAyaFRlQEzISavXwtJSfStFB/WE+aJo3lYJv
Rr/6kgYWtYIh4uk7bpRF1vsrErk4bHFjZo+M1Ogy3Yxr7L/8rzmNf8yy6de5eBA6/VgZij0DhkQb
ZYebk59K4ns7zSCGHQ4gcDcM4Zn4SVA9oOP8+rSwEhA4/vFZIOTH1QZsjFj/y0XvsyGvawPJg7Jr
XCWDTfW+MUNp9DPzLU0TD6l/E4Uq+tFbdozWiQYw7ex5gDpGK36QUQ1S9JhFFu/DNqod64cB5Ato
IYS12fXKgGyIARnDfOHxMjfg8I9nNyWVbRi9F/emPasgeMnmXduru+uTshFGDFxVkOdFkR6gFOYU
lOoxUyFXJod9r1n2IAw1kOkCTwF9a7uhIQukUCB7WZtIL2d+HDWpAHxJDtX6ZRpTV2sXpDIUPyp4
bGkbIWT9fQDDgQ37HovblCiJqeRyWCyKS/PYBdoFVD+xTUC+U/EEe7at4ZYMQTbILn09tc7CSB5P
kBlLsHB5ahp+reFZE6MV1p8mwbQnpCw+hTEp/vwmAeU3EHmhUPWFvL+cTKLrNDGMWQao4kUrDBfw
aK8Xbsau3+kFL+vzvQkTmwZLtl6f1/cOS0WiNknfxZEuh5KweOW8IEYKth4r3iKCiV/vnUiv9jq5
jcm7VaXHfvyrgu6DAgqSeeRs4C0vQmIE1AR4f6P5lPGiSR+lepEXOTTng9X+GIen1Hici/31HbFp
RV0F1tCEjxOHiRLSMFvG1AlyCFm/e2mYbpQmL3ea2f2KLJ0HVvmOecf0rp1NoNxDXeJby9YMMfCS
ImKFeYvMd7OzqA9EuK+19DiJ7WNMHorhd2V5Xa/aiyV6cta5WW7g3w3XqHmdmhtjxw6FvDYal5Ea
YFVKl2KcirTI1LDMd9Y0giQot7XpCTxW1+f4e/MIcGLnhphJjiNNKbKJwpB6EkYgVGLqzr3QoU8y
UAr6OJsP4DVppEMhWx7Ajy95K3DIijbeNWjRxkUD5zJeN+zDMzWGpQKdghouRRR7pCuHfZQ2olOq
aCe4PtyNIHtuigWPSg0lYp1OapiXYiBM2RMFi+J1E1srt/amAO8H+CbenUxQUMGKmhNVDcWi0x5a
GSXefCyFwzTNo6/yqwBb9rCEyCThVYj+UsZekWeCNmL3hMNceI3WubrxXGkqKN05ha6tuTs3tH7I
WYiVepGmq7RymNdgiCmI/aey6Ou1AMl5UAUgOYVtyHaMmn2TDZPcaiGKQXVybxmATXOAS1vb/MIG
M13z3FaGmDcaDEzeXDkQAIaMxkmKICouHioZWOKlurUyt5/uLW049s1d1T+Pot+g6eXPPeV8uMyE
irM5kBzoCZyQmVfKrbNOKrEqz+Kd+ls7bEVT4CKvIoPFpuxnrZ3xZsTEZhm4wAoQQT3LKScvu3XX
RSIbtzpUqlEJZYF4ll7XIAAwtDDKO3C2U6nFPbPSkNo0msEtI/Dvy9LwMKi5kQHtTg5KhJaUsjeq
wFQTXpvB1rZAtQ+bEPU3/B+Tx9CsQimLIdLCqd8V/WloA+2Z67A8I8w5COa6aK5BdxiWsmobyylK
7rModf7d+p0NhklZkB4YO3GwtLCB/mee/lTBmDgInNvMppOcGWGSWMik5YQ2mDE938nTniQPA0+x
aiuEnC/K+udnIaTs4yJOGowDc9Wqv0cQy//5lsKKa+iIBtGIxB4lkQWIjWg1ephYvxtpARz0bVF6
vFo//9gOCilf4R3EmUgNXw4kAlnWQNQCdhJQV7VFUXqGFTVeSUl9g9Yx3ri2kjtrthS1KLR6AsnH
eIBRtV2TikQPR/DxQ6RANW6N8VS0xW0GbRwdZLh01u+Jvkt1O9eMvdkdhmeVgi/JK3gkzxteDwms
/1waVmVVZmv1armkBTjfwgivt7x8EJrINZpba+b1emy4y4UhZnv1TW9WAHjAXaBEicor6Lz//OoB
R0HrPDBEyLSzJXSKAr64ROs6QiykSpFWB+YsevgXznJmhPF6bcWTJnGth40M4ZXAyE+gThn/uLsc
ZMLA1CBji6o4ECmMFTAkd2ZU9fq6fVGmt7F/wV3O2V9bJSuAAPAKgdw2gj3brjFUXaLNyHWEdZbO
wahFzwLqmu5QA+xlZIUIDn0LNIN4LVUHaTDNHV0oyMaByeJJd2yEK7wrZcBVcNSssM/LLagArTuX
Q2aEkvVsaIut6H7NLZRtGkEyHBBIcSUwWv/8LGDNZJzG2ugMpNwP4HtS5FPU3v+5d6Dh4G8T7Dj6
uKJSCROWggxbIr331WufofdF4kDYt7btuaH1CX02lkRKJjTT1EaoNG80Md1leI77cOh5ZWCeHSbn
ZQkRujr6HnbawzJqj3k831aEfAwi50LKWxzm6aIVZjY0UWnA49HaOtktxIyS5PP68nCMsPcIMo5Z
JJWVEaYiSs1oPx7IMY/c60a+pyWR+0QBGA8glHDgzpdLY/RdpGezhbSkAbVtxD3Z0emseE25WA5B
10ZC4mSfmB0vH8pe2pAkxzl2JljCOIWy1BCKyCOosPSvYjc5UhNBZ1CqTtjGxzIH3p60rmqVdkEe
zPYhmaPmz8b+7QtYd4lr0hFVKINe9SEchkoQ8n56a1PESSgXu2B/vD7ZzIr+16AJ+KG4MuSy4HRV
hKK5HmHIarbvhwiwmT2k3DmlCGYTfBlBgsQAvgM1JjxnLld0Aqe2OQ1pGUzaX8p0isrYWXQ71jhj
YePxf+ysAwHLD1yHrTyKYI1e6KrcY8WZa8qvlpMBZi9ptuRY8k7+NZSPHTQxrs8g+4j6sgp7OPyR
3EazBLPzxFmtGmFRyyB+EYQjSK1zO30SdT8vClfZQYTCrv+KiF/Xu3p2JtVte5/zBatfnlV6/vsF
eGevlTx05TD3IXFRq0gRDKjNHe9q27LXvxXfsl9L25fRdnOs3slr/eO6VWab/sfoqlUP9Btu9V/T
chZBlX5SRsmAWFQGzckuuyNIBWVV6eRkJys3VTxz5nnLnoWHmQFeD3SksU6Uj602CLGC99HUPZfN
s1qSmyJ7LarENgRrP7VdeH2AW1vDQjsBSLvWvJ7KzKpUaVVplUkdyI053I7y3B+y0Thmzczro/1i
y2AXEEqBOnCSKJsD/3S5QSSKbEZjkDpY1y3ed4d4H++bwwiVZLRURbviUB3MY3zqDnSvOtG+SW7i
LECrjDcGicqZaDbv/7Wy51/DbFepWShOk7QOlPKtFFInMl/T6CaNjF2rC35Va8e06IBmf74+35sb
6dwuc2lrVXOJZg12pwmk87k75KaDLrJoesYaS9Qxa8G14tc486WHYXb08q6JO6fnbaeN3YT7DW5S
ErKseCwz58+gp8j/j/gMao1uatykDbRFgAJRtNhRS8495Ct3ySw9SPxWHRWceeAAYKxZsdEBtVnV
wclYd+5LF0A2z278cq/hv3/+kmxIYrqxl/j/+Ys6H4OzOLMreZEdO5ojupKD5I0rg8dR4VzHtk5E
vAPWVmQgl1ZMx6VjUtCTze2EuVAhFg3BRwsvj7dFm+5bAyjeVAAu60Yw+8NIZ/BaZPuuNjgTtLEa
aHUDEHpN+OPRx0RX0HoVuTnmbdCPD+tWj4H+OSTSXVrw+C02Agz2+YrCR1oISC1mExI1EZcxR25k
NG87YUIp7qYVUZ5cjs1Kt8xJMGycibC2Qt1A94ybKLPJ0BopQ6RnaYM2s+Xd4i65nVd/vJPhw8C1
mcDjI4kP8P/l8mltmdA2r5Igi3/KYJSge9OE2FfvZjLYg2t3qKrbSOLs43VFLjx6NYoeRcBykfcF
icalUSLQwtK6MQlEZMC8ZZCLQJgT5ASGht4UIHVxWlmhTq+0dy0gXZx78Dd/waVxFUYGhGYVlWFr
BUkW6Us5LUkwZ3kajGinBnklgDoWSqzHeITQJ517Hh32GpmYIWur3uvatQ9cKVu3T6dKBcgcoMVS
Fp06kt6mduA1cHxzzy+OSjSzw2HgpOx5i0aifkIROQmSxCs0dHDYhuVHvpr9jKv99Ui8MYfo+PzH
1Prn50c7NaEEUelJAFd5JEpt6/O9NjwItXov8aD0PFvrsM9slXKf98AmJEEx2HH1KL/Gf0UDhCT/
xVYAlAuJDUD6JMiGMvtt6JFh1goJfpH+aHod7WW3Rr3LTqjwZKe8W8B7+HF9FtlqEtYI97Ezk8x5
FsuDoOTa6hXV9ACWmVOG44pMmqvPnQOWYoeQzu+jKRQhcaIbzqJ+5PQPu2u/fQRzvgxIlRmagHGX
hgsGZrrPbwzhXuBE6fVXvm0ApFnQewFmh2+6F2DVXKpZhse0yWxn6MAgBhjzeaxK34+jdUbPzDCD
mWlXFMjHwDHbnVw2OwL+XUsRdhIJiXsj9W5RPjSLnfM6674Fa8YuE0dLOYfiYwS7ifwBWJW3gDYV
6ZW84ZWV/p8RQl0MTOvAJbAFM2sR465YCAmoqaL8V4GhBy8I4lhL+SilEnFyWrxJ1fy77EgOFTur
cuakeFL6Uuec/VtjRhcxsqwAcwGJwR79TQIEYI0xU7k6asQzzcGzAEQUOHa2YicIV1BvRkYX1y5m
bnurJnpbmkkA8FMLrn35hzGqPBKNreB5boSJaKhmS6kyaxhMQz/00Sl/Vyp1Yil1RFK5etXziIY2
Zw9UAED0oAyJTORlWOtbdJ5MMkZlifd0frOMyjF0p5MfOTFmzfqyGw8Ml7itQGwMGGLmsDW1WDdT
ayRBCb4oY4cuICdNjwPU+ObHpQakyRHuZTScXze7NZ3oRF6bNVQ861kvjVVSFFozwUvFfTL5pHSM
X03kANMCfieOrS3/OLfF+MfYJxElOWwh8eSMOf6uOMGLZ4Fxjjia5HmaYcECx6CQNnbWc8qB2xbU
r45SkKl8k4zFZU/O2oUEBA34f1iq+orwwAv8/eOMq2XDnJrz6gJi3TiT/lPTKoi6/ry+4t8fhQiB
51aY8xPQtQRZ9XUIjb38IN6w/236mafbnLvH1klybmedyrP7gCg3AD8LWIwE7bagd6tF1CEUybs+
HN6CMAdJFllZMaszCRa6iuaFXHF5ngHGayNVL820xHRFcuwUCaCjXFm3rZ1/tuyM1ypN12EMGEJv
YJ9bSPMQDu51K4ahsQ33wBULhGv15VIIkpRQqLyQoJYMp5ZnDzQLntX+rHnouM1wsmbPRB30VwCH
XxoatKFV67zAFjchQpySF0u5a5UHnE143Us3AzQUry//5jG79or+n8X1i868bJHVWqtiWEzuBWRV
1MyuHqGr4mqGLTl6YaM557rFTbc+M8jM5SjORqojZRVIxnNMc69ubkadZ+QLasaeBsghAGoIpnco
YzBuTZuibepWJIEc6pBYOIFbSX2OPX3Xe/SU/9RC1c/s8Sl9N45pbB/q1Nc5PsMC876iEZ5Ba/8y
8hnA2l7ObFsLOVArOgmy2R/D5Xfu6vXJio5LFWqZGszKS4ss1p3wO4aIicFrjlw95dsEnFlnJqBN
snicFQOxsH1XBnRrdKIj1jfm+JHP/+ZgQtocb02wyaCVkLFlJWWiFZG6bnHdsks65u5KJOted5yt
QILbF3KsIjAroPK9nE8tUhCYK4UEukr2lpUe55mXWd3a5woMrAu28nsyS1Z0bQ8gsInQLoq2Wvrx
qz6/TBMnnbp6OLs0oIsC1FwFpvebZNRoKkQGZBNWUG0rbFwv/U7tnU6zsxEgwnlwlCTj7LrNU+vc
KDM0qmCbqzqM5vNP1G3GSLSbnfZDlz70GE1kfXKIhpfrC7Y1zrV+KRuoDQOzyBzHXUQlPUotEuDW
JSCZG3tLYN7Xuf+vBrfmJ0EOAzgErpqXrkG1yCzLNkkDY5rwFNqhQcCYia0jHy8kYTIpdkpie+Tl
R7+wtexKro26yJQBeIuBXtot27bWUaMlgYJTh6gAYPQ59EK10kaGtI5v5x+CdFdH9VGOwll15F/5
Yaj95iPVn4Do4FwPWfj8V8DRv+pXKBWiR5X5GlTc0bspYL4hovqovhSh+Wvx+4c4HB/0A6poe0yM
S4MB6o9O/AsFiuvL/UVP9W02zuwzRwkxwcYvKLAPQcnoRnO139P95AIQGHaFTX5Ku+VkeYIH3OgQ
3cbOfCoOUP1+vv4Vm0539hHM8SK3bQssJ/xcHp9rXfCQobPRDtPke9nwE9QQsphHpbx1aOO0Bicn
YKrQO2a8r4pTSuQ0TYNsUY667PRGfzMUbp1Yfnyf/7o+vq24fm6MuU5ZZLSSmMLYfCT79LGXsbV4
YfB7+RCRFFgOdKYAcKmAUOHSr4nU90LZZ2kwAJivoYlf07vPOBrQ56AcK1rfr9dSxaI3cfRG2pjj
yNvbCgVEsA6jCo1/XJovq7iJ2oZijA7iIw3L1C0e09cFbKO78R7oX3InOtZb+Si8CW+jxTlntkeP
bghwcgLHj6T0pXlD7qUl1pAz1cPpQKgbvVBq16/RfWTXxetf19dz8wKG0uHadAhEO8qnl9YS6GIK
U9ymQdNNe3EMoSD5m/TgPDVtYXzuGkdzn3mMzpubBI4KsBbqltZXJDm79BlIO0Nub0iD/t3Y98/U
Ke8y4rQngzOVmzvjzA4zNrR1FdUAFYJA016sBdU60y2sQFXfhcPQ8AgoNo+49Q3+f6NizhtdhtOS
AtY69xNpqafI7YPlFgVLbgp19YBvkQ4wKTRR4ckPL7lcs3zprIgKmL8yz5wp8WvV1iB7sYdUoX4Y
XiZll1G7fGmNGxll0oiXAN+6poBJ4W/zzPYshGWMKoqB+tMvZdchmF/3yW33+Of3mUBOgVkEmz5+
X76BMo4FkkqruDGMJ7x4Kghb1xxz/8/C/WOPidnpZI4SBSwiKFrlI02NXVHlh868j0rIpUF+crqN
FVvOeI8tziqyJT1wLADLmcOs4tPgqHvXJ3H7OPxnldjOrbIgadTWmMXBn73ovfPVxpYO7Yvwarnm
Lj4mYHYU7fl39Gb8VCVbvJl9sGPL9e76d/BGyewKeUB73NDiM2LQw4vCz2G4a2peTmS9PX7bELg2
o+S0cm+wUymkCULmuvUWNz6+GfvZ0U7dD+JEpyYkj7XHa0ffDCxn9pjAIqqlaMZkTgNa7nJ0iKAG
ZLUPynijzXelzL1frj93bXjMHGpCM6C+BnPuIttoQ81DdbdUbh0Y1NGq+2bkZMk2CyYgw/97Ppkc
U9VbIJSIMZ+jg377EBeJYxv8ha5ee/LaQ8S5uW3u9zNr6+qeHQelog84I76sVYHsQAjNHj415/O6
I25GrTMrq6OeWVF6I57NZkoDSGPfz656KvfXDXyHTazXljMLTFiGdGpRJAos9O/TCXfxm+mUe5WX
AnxE/W7Xu9NufqA8EPaXiPY172DC8ZIXeBYn8A51Jw0O/ana0GdwAVUDLoEeLa+FjNrT7CbuD2En
7pW3xKl35V48IRWx19zEjpzZ5/G78jYkE8KXsdaLzMSSRmoOO5rR4GnS84ACW1a+tNwgfrOehEzg
bqsEyKdESAOSJU4SQf2LF702JxeoKnBkAR6KLAozEKR4UJ8gFp52/gDRhJ16HI/1bvgr22XB9Bif
isBCJqd1mn0bVLvus3xtd/mT4nVef+jd6jb+Xe24qZ11v7Mrfv5RzLiVSAb5xYSPEu4aX/Yqt3U6
m3jJu+ZUIJjluPW62a9YY2l5ZplUbYaXNA4S1QFRBFBtvws7dwo72802T8pL4ZljYusio3yp5xgc
egTccT+9/iX5CRw6uRvflTvR634tPxovP2o7aR/dVTi20htcd2R73Me77hl9tXthlwO2c30avqi0
r00DE4RJRnolAhVl4Io3wp0AzlnlgDbWPAP+316eyJ4e5xdlX7zj0XfUT8DHGGHiGU71oVd2i2fo
U/xbccR7MUjt6JZHxMiS0369vs984mtaz8Jbu+SaUFKskgK00ku9/s9w3hZkUY8f1L0+F5uPhnNj
TMQ24yoD4R2MiUfLJray818lW7VT7533Fty6PpxbYqK2BjkdFWy/eNyqH312r1SfOS9VuRm3z20w
cbsXxFSl5urgiJrJnWAPdmon4GlGd7hDXWRvdi+fnBlc48Y1b2KCdqk0gma1sBmbs1/1lUMKQM2i
bNfF876KliO0kfZk7MKJ9nemldwOY+RX2eQKy7xTpNqLJfN56e8EXjWDOxtMxJvmPrXaGV9mPVIA
4GZP2fdevsvs0hGcwRPc+bU4/inFwTf3ZUJaP451Mi5YZ3FHHpY9IBmh6uZ+7Xacu+LWZeNssdlq
OhqZ0AjQY3ijpwXLSbWhaeuNdhJeX+BNv0XnC+rp6DtEu/jlbaOlrTgL6FoOKKgZG2mXG6WT8og0
vk6fb170j5Wvl83ZpleHqNVKIaGB1BxI+ilNyd4w99aqJzoP9xMYIhLoi8pD5aRF7wzKuE8kJ49m
MCZVdrbkT6Ng2EXf7ZSo9JeqQ5FP3dNa8OK08TpDubPE5iaqs0eLRvbQ1t71SVo3FvP5QN6Bmg/5
dFSc2DxAJY1A9eZdEqjV4lQdOhmUxJHj54LLeLKmbBhL6DRdiSwgIfW9RJB3kzpBCxtQuK7el2Z2
1zY+oR6kDmT63CtuO8SOnPHyDxtOgKsDuNCttZULnVCME8xZgxdeS4IY4LdmSHxFx+25XDjADY4Z
Nl81xypt+7xD4rM7JkPqzlLidBANvb5YW1YAYURREF1HJiCTl4PBQvZSqiLxBmF5x+vFD26pdsMd
gJD8x8L6BWfeXAtW2aktCqnZUpzGUjvm5uQ3zfyy9KJ/fTAb4XflTAWbCgqPQCeun3JmKmrACTrL
qArLmUcH4pqzpHjZtLh96k16m+2GxPxzPCRMguYHncgrSSyTVSTjkOLxivkbJ69AX19DRy/tdTuz
ij3wDpw31eZqnVljblGS0U6GVAKLoI5up7/T6FfEuxGtRxS7p84HxFyIgOU0216QSdAZy7SLYsNy
hdwaHC2fPnotgYq1qvKS/Js20UW79jqAMZklwZSSphWEDKU+qXPE5MbvjV29+AWvorhxSKAu9o8Z
xhNbqBXLcYnaKZgiH4ox8aUYmuSdsJ8WyasrAQKz6VGYRPu6V25uABUJDDClQTeZRadkco5G51YD
GCIdf0/asrPkxB1pVoKNUP83OwAZbqCVEH0hxHG5A/Sylce6wxCJdKgdBWhZxQGRUe1H1e76qDb3
2pklxhUFVZ+VtkBdBi1UUvwM+iJZCVIPCnMFx9Kmd5xZYjwSbQld2Uuon67NWoXXkqNZOBF9Hnmd
cZu768zQ+oY5Cx8iMFcqWP1hKBV3aXnsFurlPHGfrVv2Snr+9xIxEXesB3BALFiiRO13RNb88j0Z
droZSMrPLN8VBsppemLH7ey0DWcq19/+trl1cDqCER8dEeyjT1dTQddqFCGU5WOJw4nXY8L7fcYp
DCVquwHC90FMPjXxJ/cs2fp9CzT+KI6CvxE98ZcrNJitYc2Qeg/aqn7PE2U5TrI1cPbQ1n49N8Jc
lTstz0qtSr/2EPBeFB1AqXpv9p/XN9CWt6ElcAUXIgHxrRymzt1IdImSoLFuKP1oZIETd7b2DRKI
4PFHvVzXVGYcs2a2RdZjspC70pt5J8aCjehgS/lRSLkPjM2lObPG3IoSavSRSYHASZMRCl9SBMGv
OYnRRpN1lk17efBykXZPZQpJZaMZ1naj8bbvC80dpbx1QZb3bNIl4ywm57M0JiCaS1Maybhin0gs
QJFTVH3aiDxaxs21RBuPjLMZuCD2rta09dwNeg3ApgL1H/TQcBdz6+xCe97fFpidNfTF1HU9LACz
/Fhm1BcmKGfIo633h0FV7UpWjx3hhIsND1qVU1H1h2riqo1zud2kLoFyjgJwzKILTjfQU9tW930v
OlK39gol8f6Pt8SFPSbSG2Y+1XUNe/AjO0GLhxHfzPW/OI8vrDBhPkkyPFAkWKmsG3W6yfrPjNz0
OudFuuESFjp11pbKdeZYVsuVhpKKNe40hRntMy09oIHM/HPnhvYaeIANGaxd6E+9WJ/rc79VHbj4
MWbyewDfdKriXGrTPvWLmBxaIYnv26705pRINqFF6ZdG+UkHCmlgMPCcLAUsj42yHNqp57Vqsywk
a+4A32OAFB/9JHhGXg7uf/RYI2qe4TSOrexU6PVRjN8rGv0ghPpWott6hQS8gtbNxU5LnJcmlOAz
v6TyzqD0lKnjm5jqv65P0uaGACJMxgsDrWUsLZ4SW12eKZgjQXDJ4mkn0Gwic5XwUnE8O0wwTaO6
6kSIowRJVR6HTN6Ly2DXiXaQSunUpH/IXv2fqf5nWOyLXcz0XBt7II7MyQbMbojcKDrWPO2VjXMV
V46/J49d0NYwKpDWYkFzW4zuX6nxEimcALJtQl3lcRCJ8Qi82BD/I6VaF00N5k1OkZqdjqObKa/K
EF73Ap6VdfXO7ol1YiR0yGAF+rhT6wDYTj1ulNo4uDBbeFN+aayCl5Ax0qpq2i9An9Wm2dvppBnO
TCcevGu9AzAXwgsrzB0BOBmzUGVhvYQcDXN01FbZRct9K6a2FmlOR47Xp27bsf8ZFePYitGmyAcQ
FOW17pTq1TPNflbZvQihnyLh6ZBeHZyM5pfLKcylRkUuFqimVJFtyQBBEajCxNe+vKNy4nDTUZsR
H3qOIAoAmSLeX5fmkCwykBrC2MbKwTnZvo3p8/XZU9eY92250GOHG/BKyv6NEUc1p7KpMSKri4mX
5kbtxmZSOnNNBXseivSpL0TNVnuaQT+5BqukWb9OSjvalkBUWwI/uIPbS2qrXf05TwBZxQlUbhcy
5KAm7ixnmcZ3LWt7u5OKlySZqWvkaXQCuNUE5YkCTm/6v6R913LcurbtD11WMYLkK0MntQIlS172
C8tBZgJz5tefAZ+zl7thVOPa2+U3VfUkgImJGcdYY3RvbNn65o5N7E9akj5ucwLuvBpTp01LHa9q
py5EUqT2zYUsZy0FZISpVnaoJTM4a82OAKrBMHa3N0e8/b/2htv+1GmLrcmT/Nykc9CkU6AkEuUV
3nsMjqG5CZN4qsOu7MW9h9VxRqRlkc22Ii05G+uBghvLknldos4VvC+/5LCVXsghI7XzGgCIZ3Iq
3RAMaYrlxyZ85VP2TTkatWTjhJbmQhxb9oU4AGyhEgEueDTre6ME80q2ZZwVA9zooMcafrtGx6j5
2J22T7dPXSaAO3UyDR2pV+xVksdhZ7x2sw2U8qclf/vv5HCGq6KG0Qwt5MT0NHR7Bx3B/b2qSy64
ZDU8ANBYj6pWGtiu+HV8cJ6yD4ukB0RoEn+dNecx/j9bmWraotMTZVgtA7415mQP6dd5CF3Zhgkt
/YUkzp1E74KhbyUkaXSHMdLRCREXYdxSlU1Ti+/9v7fF5dx5PTFWlM4hyEZddsm8Kb3H5fFuH79w
NShlAFtdA0wC77uY/Tzi9Nnxd88uGqwYEZhiOZ79TmSQFcL1sHAd/5Dn4H2YXkmqugIgL0zmHu6v
Zyyl18r6yITrASo9a39AvyHhTBkFmoGSWW1+dmaQerGBNtsrbTAKNCdgx93eO6HOIfnJkI6BHKtz
5sxt47isaySF+jLMs3CZdujAq0sM1oaNrMdJaMsuZLELdmHLkI6fc2WELKfz0JmWSl4A2c9z5kzf
pjI2Z7QwjyCg9vrCtIMxiSVGQKgAF2vgTJrSGmUH2Fj4SMvDYL1b9anJUkkhQXj+ABwBADzCU7SX
X+9TgoIGolYkhpBxTzeMHFLN62jqAal4ppLzF75nYLlnZDXgoIZ3zglrRmXc4LacdRRLwnXaACfZ
qvukr7QgWcfMx3DavemsJsCgl8ZbHK2RWG/RlrKSLQaG0e6DJPz1F+RWz0ALamzp9j1PPix/MSMK
3pVfv8+9DsRJm6ro0G7dJkNQFcSzq6+tIdEL0eyXi9EzNooKzFtcpetVGC2wWlIDFcFmvqNq2/rI
Vp+H4WkZqVfqrVfZmW/X6GDBgRZllI/ObrYGb7Ge7EyGJyzaUXiKGL0CFAkzI9ffMtY5iZcU3wIg
QzNATqj1a0ofp14WCgsFMZAVtOyDvoHHpeprN9YdumLeZ9PfAZ/phkYGBrEM9y68bafYIfHONcjr
wEcFtmtk8rhDzOphSRt7xMBZXYD+YTw362OlHtNN9/v+nxqjjJuM/U1kGrGD4FkFmjEsJLeL1jIW
SweennNWJLvy0LmAS879NdH9eE28WAZ/IHIvLsVxK0zLodY7TUN+LbOPmlt+oE2JJgOt9To1O/7F
bv5aGt+RMek1EAEmLM2p3zCuDx74zqvczVueDT0y0i1QZfMHohELgI8gOEL1C9A0vE5WQ5vl4DBD
ym3ZWVpxVwMtiT6DeT503NKjeZDekeyxzWaJcyB6FWyMu1o6+kIYSsD1XajANjOB7RvZmjZLfiAf
P/jKXGt/YcMupbDY8OJpU3N3w+uG1VlTfmgMhDj5bhua3e1jE6nIpRTObQOl2KqOoFQ92/r6We89
OHEnwJL5mSlrcxFdbEzjAPgK/gfSfNxb2kM5UlNFuBwjXXDoy/IrBpXBN5cuf1EDAL4VwjbMd8Kx
IZzaL61TTjGLEcjmDGG5FWlA+1ZGQSjUgl9S+E4AfU1sBUxGaN803k3E5ICFkeiZMCWKzhMAl6Df
BQyb3OEMFYYfjQGVKQtckej2H3b1q6o8tIlXG3fu8D4ux/U7puGt9Z8cFO9088v6qMtAZEW+A9Dd
YSTRMwJtZyp0oYjGpoyD3TYYAi6O2Zzs0vrYZg8TWXdGKhvPFakjg1QH7QlIlWEjr2UBzb0bmg4d
HVNc7qfe/1TSBJSERLKzIjt8IYY/u1RzSiD1s76K17HwyOw539VPcf4Ixt3b14t9L//GXAriLvEy
GVY7jXjNih/dJ4gqFu95U0ISB7LxAtH1QpkZVglsFuyRvt45J+uZKwRb/9i9AEDuz9teAH3+69e5
oKtDjwGNLfx6iR6XTT3b1j9Fh3qN9amLD7e3TLQQgPcBYR0g0Cz8ul5IqZRAWWMT2tXSPZPWek7r
4WAp738hBZUGjMxZFoiGuYNZU/zqAACgcznkgE71zPnFXmWM58IaC2q+P/n5UNfgKZ/GuVD7haK5
ZunCFkULox0Dy/1QEMcvK9ej68Et9yTdA6DTq4yTotq728sU3SdQhRD8N9CBwGNOFGqX69OKzbS7
HFTWGCZt0JsFyqSq88BEm/5x+gdpV0yj/5zhRy8/t6vbqMRl4yKUGZbWnwYAPbbzgSVOgNj9pwuD
JDxcUEpHB1c006ILo7SNrp20HcauEABmQJgBzIyadeGCgcBYxp71u0Zey+I0cuu1sW9yyCrfCPU2
HKO+/5vVwL1m4+fASOUub+koTdVbCM+KGd2euWbkh6oue28imes5duH8l/K467wZuBT9NKIvRMGE
iwveuB+4YVLEE/HGITkOMCqEgzxrx9C1ST2ZK6JzpfmC3tWnqqcPSkJl+EmCHhsd+Bjob8EwqIs6
HedbxJVTOlWC9Wi08vQk9e1S9QhikzbJ4cYPHnHzA+0xWtIDAv04NHb45wd4+QGcY6+U+kw2UCie
c/dVs+4L5d4IZ1mrnsDhxTIRFaH+i5ni38iM1Ko3lR5B9Zlm4dA1IA2Hm50HSVvCsmAEyEz9yao8
sw0tWe+t6CgvRPM+b50YTtyzWbIKs3h0j+YNTZZsEcS7KGvr8NoYaK8NEM/rOw1CgFJtlgGbOCqh
1R2cTw3m4FHpADBIkK7fljVorQl8foGBEx0LgI3Fp7zUP94+S8Hk+PV3cLeD0GZuux7fUby99z45
dYF1/hp/SnfNm3tqd8qJPJUv9ockkMhl1vHaWbiWy8X7bbtqq1VBiZK3pAor02d9Ho3HmINO6hBi
5qyS5TkFuRrIRD4IoBcMFJZndlDdsp7BOAKZ1YApfNPvFw891iHrhSPxaZxazxjP6SbJRwnmE67l
Mn27sN+kG6at1LDHtafU3uNE9mlgPrWv6MaEtzc8tw7o57y08OaP61fJPjM9+m2fASWJfBgY9jB0
di27yQrAcCiwtqZieWr3zR1BCpkue91ddmNa3+dD9USzHQiFsHD62apWmVvI7NFvX0Dg1QMaAZ3E
PNRI10xxm6cq8kfr/KB2GP9y+6/wsT62vXLfT+YnyYqFmoVkLNoQVYzW6pxbPW5lu7nFBngAtQ7Q
6X7KlDnx1sZ5tl6d3O/Vj91ytIDp6hWqZLd/90Bw0CzbgQn3nyR415vd2S2K2qOOEiYo1L3q0ahC
KilyCHfzQgSnSzb8mDi2NVj/NHDKAsy1wJ8inpKNfitrFvw96rteDucLlGQzktU2kdwenW+Da3qZ
pjzfPq3fYwaIAP0IOHIZbAWfq1+rbkKyC8qxwSs0BiVE8amegKumvWfKvaOMXi17WUTW3cAJEZuB
0uFOXB+SQbZVTTcCb8rC9SefgfGk6aPEvgmP6UII+/vFlc+7ugGyvo2AuXTrMHdJEk6u6m19kXuN
PaRe15apRKZQ+zAp8hMXg3HdX8vscgfvR2nl50V/q9TUc4o3e/lcownx9pmJ1gaAZoRYBojyEIRd
y8kAHNfoHS7YgpUE6NKczmtsTYEJKidfn4vvQHvQJDKFtpsVpoGDxnyP33zgOJ3W0sWbPJO79uOy
PpEUAwlZ4huV6y/05LRRaUvummhDQWMJbH1QHCMhzGlKUeXTZDi4zingmBQ/zpGCVp7MWpM8EMIN
vZDDKctWkMWiBHKmpfuq1i99ke7djwCv3K1K7Hq3T8/E6fDmGCC76LZk6WA4INen125NXShDVpzt
jxrgFWS44b9nG1AMufh5TjmMRteXai6Lc7t9npPYa4CA3ygvo3LSh9Rfl/fbqxFd5ktx3BE18J7Q
/FphnGy2vHoGj2rL6ny3hYiM1KUQ7nx6d0hb2rHGwMkFTtVTPNNAWyJrCVwnLBK0fEkb6Vla9dYp
cXe5UoZl6SqITOp91R3y5K3oUm9CjlnpPg79XrP+yTczur1Oob5fnB33cjaAtlxAOVgg8QE8Lu0Z
Ezmepj1uyOXcFiT0iJC4sW0TLPMI1bms8tjrRTxsoOvO1H1HgDs2UC+ZXZCPjOnjqmQg3iLhMtd+
VxwnNd5pJZh6XyxAhW1qfafGo+QGitQIkJDg+2IDVqjlXl+KRaODpVhdcV7Ve9t8RYgoHR8Qbe7P
lCJKaTqyU9ySTcU1s4VaxRk5CU+bfjCk66Qnnq7JdlekriilIQEGNhvEFtwNV/XKVdqNFOcaEI7p
MZm0u6FK7iib+65OxlZ8mLrPtw9UZFRQH0BuAglcwGxzUcRkG6vaG2Zx7owFVN//Hw1ogmlxJIYY
Azbm+NirzRmWrnPjOWtRFHSSR0zb+7lyz6ZE52AuP293WoPpKgOlCUSkatjPu5FIjIBwifAbfrID
sKG/axVpU2VpShYUFqNT7dJGea3c+M8Tm1jkhRDuBppptibAx0NUGFc7oyu8zl58Of6rSN0vxPx8
bC+8k6Rv3cExEAjRXj8mS4Tc5EGuh0IpaLJkgOSYaOF9u6ZxZ4d1/JzzDYMalYYG3LbSvijuKIN3
Ej06SCVhWBaUqWzQ7vpsGndE4dOB59Mo1J+pu09d1NpNwA57sEL7sU9UEASkEgpc4Y0G0jpgPKGO
lspJTTILJSqVuQfdcVXsuxbDHyOOq/2r5THyBsBRqkC40a+XZ+C4uootD033h9ywD8DQsnIEN5mx
K+sVfAQyd0t4dBcSufusYmw2rS34yG2xHo12P66gbLEk7pXw1GzESxg2B+kGP7BldS2IayfoR0H+
wexMv7Pioza/tQ0en+7pLwwUqywZyFCDOZXzE4aUdiXKPkjp2PPwlJS68liX7RjeliJckYPWeYSd
UEY+JWyR2kaXFnyrEVlGVv9YZ+9h7IGhc1uO8Hgu5HAKofZ2ka0Ohuj18JPqSd5CoVpjiITBkOKZ
4tvoJisZ6zZ1kNfWMWWpb/6wgJNXeapLibthiB4qYP0aKNuz8R/Caxlu7aYjaDk7/ex8GpTCCtZ4
cX30zqSnmA2r5luCtEGynfM2130Aa6SeaY7krpmUELl3Eqi0NA/tor2migYSpEqnu8bN6VFbDczK
x80W9F3ef8yGxdoBp0L1nAwZ0nqjz1PZzZ5djEjFpHrzOOX4jmQZNRCWNNlhoXPm1wQtd2pN1hDd
P8V+qsv0LsEve0aO5igwHskIYZnF4L0+xh2FmJjRnPKdSwB5bp3a2orzooAwfjBfkMogES0MGrRN
kn5Klc6SnLbwXUWHM9o0EFyBuoh7crqENCQzFvglq9cFGkBRfPej9sH+WLyr38rvmh3knY8Outsa
LF7pv1L5omRWaoVq5JDaBLXbnxb7U9K9K0ZynK3X25JE7zZA3l2MVKKIAkCFa+NZWJj37mvsqdmi
4bBTiw9d3Mo2UeSuM1JwBgUAYAjef0SOq9NGZS0wEKUfluFj4XZPKtqT3GXfuoeymj2Vtt6Yfbi9
NkHNDe/ahVzu8DL8qjK58LvSWmm8WS1eNy1rHxsrVu/KJaki8ETnGHuZ12B2LOUY69o/VaIZwbKW
zREtAzK2E2GcfvFFPK6dgy64VsF4GDiUvOZsf020nf5t+qJ6Yx04vUSLRKYK9TfwbqIGjBidW77S
99owphCW5BjZ6460xPBvGY7Y69sbLRaEjh8kAVCK4GtWWWquhQurewbVjorqgzYMnv0lfb8tRXgp
0LMIuA9G/86PJPZrD/TPDnbI9r4CUM4/0f1tAeLLfiGBezhWMKJOFRqzUN0DSW4ZDQegmByM8Hvq
rYESOMAP+i8lcjaeWnaRT/MEEGX7WxciyUfN8ZNSDQctPaB1GqnL1bm3ptozwA8APvupkjH/iB5l
1gn6n11lBuLC2aXJaK0L21WAVwSAUz0W++xDKtOQn2nl32z3hRj2Zl+IWZW2jPMeYhZYUc8C8yK4
r/aZl3xGit/b9WcMbGXBR+QBQ5QBgvaYPE7h6/sWylr9ROtF0g0FaTg0GNvg1jsZE6yUHuNVbTc/
B2pOBzTxpn1bzbDsCUaDasnlEHkjcIGRJAMSPKJOzrdCmjAztTKnGEMGI4arZt8xYPlQFrI0mVCO
BT8Bvd0Yj+dfx7VDGwEaTCCnj5bmZDpHwKveVleBCAYrjF0DJTcSE9wh2v1GaVvP4McMrY/0LpUh
7gpuuAYP3gKjLYbi8RpdKwlKXmOT1QtleQ8TXQOHdgJHpK/Hf34kV3K4I+nNya6IO9Fz2fxAjzXg
EKTd6AKTiHYSTOBjIZgE5glzk6woHIWs9NxQe7dO92xstVffpR3WwiMhLmtuRrWb8EPuaeIqKh0J
Pc/a3urv5zxEI85fnPqFCFZRuri6iUOdpcshAp0rfXWCCGDg3xYhqtqzHi+0xegMPoofskCOd1Do
iB6ceG/dxbt8h+faG/z18P1Vlv8ReQVXsjgrjzT6ZKQ9ZOX5qz2fjBmo4GgSdY3aU9OgIgGgq7s6
nOmzQb/JUhiGUDEuVspZ/CwZK6VlK1VSz/3mUG+9Sx6ms/q67ZCi9endV+0wBMvdEGa7MRhfcp8e
2qB+HffgPL5bd+ahC1FIAId72L8AaU5qqQXO2tX2cAayIl1jlGx73rRADRdvO+qQZvvE6/w4+Fg/
qYB5eXO9NLytA0JNvtgY7vKDdGfLG/hnZzrH+84KZ1XfO9vuthChhbkQwt38ZQR/NWkgxGo+wL0u
lWd1+aj5qytR6J/dVNx7d7WL7EMuLs2SObVpsdVowei1D+NJ2zlH4huIH2o/9fOjdigemt0W2Hck
aH3t4XN/6o4pEPn2RgDo9EANzB0g3PzxBdxf+o5GGrhp08PqEey84RVBtpNjYrKz5b+alRpZ6hnv
I59FbNx4bXXWyAoe8e6wbsHt3Rd1raCVD48u0owWIIC5q5fG6mhTBWQKDQb6DW8rd3GByePhradh
0noN9WxSPpa25N0S3blLsdyd04nSUyvDsuzc3g0Lhl2KRT9rZPxCplTGWCpwMLBGsGmz7D0DdL8+
eQI1TgwLayx0csz7PbJsWpXs6MG1dr0tcVlF+ozYFEk9eBggi+Bss5nFsdWwudS+6/xcre6Q2w77
OsrUBTjWf56RYvMK/wrjTq+kYG6IJ7RtG+n6YNn9fTJ+IvYUZF3rqVqxm00ZmZjw4MAUDcgM1hvh
cDbBSZDzayoMXeU9WvvWpgXoMsG8UtWZmpdjNuRwW0HF8pCQtUBWgYZ+7ta6OaDI3AnjSol2/HzM
c/hrSyOLhpm28ZcMKQwUU1CnRSKJs0FqtiR6zyaSGu1NbZrdhLSNnr3o7T+peZzHY6KnHsXor128
t+ah7D7eXqPIzl6K59a4Vtm60bgBh0JM0LZbI3sVby9J2z3flsOiy9+XiQo4Szsj28NdugbYRwk6
azH6ZXwyVevOyIdDV77ozpdWe6J5GU6DDGZCvLRfIrmrl6BbGA0g6JrCvEQfAGLt3RzQ41eSVrI2
0bVDKeLftXF6mRilsmkljnDNu/1A3KBZp2hwmtQ3SOsp4Bi4vZciu3wpj1OZLVNiDIUxvQSSUWY+
j8732wJkO8cphTqPrhYzAc0Ha0z9pn4xLYkRlukDs5sXL2KbY0RjaqF31Qh6Mgo42BGvnPoE4D2j
oOBV+mGgx+v2soTnpGHEBFdZBVsod04rspuKbqAJuXla4MUkfjEfCsMbmi+35Qi3DwlCpIMRGf2G
Yhi3ahFvrIUt7+2vazwVfqzF98sig+wU6oGBeIKBuLGZ5Os9tFpqOdXA2tWWVzIeFOvlL9YBeAn0
KIBzAcm669/P0rFGSgz9RjOgpkoLnSvoK1UnGeyAqMCNyahfcpiuXOhCrK6FQmbUNhQNouJdWQBp
EsP7P5CG28+2jraZ1vRp53zCdNXgVf2TVaCrW1/OJQ4zwXTs7XWL7L4OY4ysss66rrl1G8rSrsXM
KmTIFVpHpPO3wnNkREBiKfA+QWAGGD6eB0gBp7BibVg1OoP75uuAkNCcn8xC4nsKlRHQcv8RwxmL
MiHzAFglFI6AmAiC42LBPBCV9S1yUjA5jGF40BGi1mwCCpdwnsdmDHR068qIOsy8pfmjXQCwfXm7
fS5s3y/ekJ9C0AKs4VQgCSR613qCFLhhx2ZnRM78xXYjWHUvgWMVH4c5nGo1uC2Nsxb/Jw0Vegwr
IxvOt46rYHicbH0xogIG18MwQaiPtA/NzA4aa77bhunP1O5/BYJ0G/9NC9P43B66aGJR8lkzIiDI
5mPUgRinoqfEzfzbC+PMxv/JQSMh4NxcMBrx6p0kGq1xHaMuB8C9jZFez0i0cX9bCqfev0nhLnWT
4QJlk25EaQloFDi+GgaQ4dXTVdJrIFI9cFuhZGFgoua3baN9CRwc1zAiU1Ex5jZ6WY2EoqyjQbyc
X1I4bzcBHp1VDlgOevx2c/HQGZNH0BPWEolbLVsOp+RKika0GlmJCNrnjdVz2r45sghIpAEEhQDc
VB0zTj+zEhcGd1u3zBoMXKR+Kcy7vMymx8KkhUTPRNcVby3Gixi4JVgar69r7Y4z1bfBjEb3BX0o
llpPz26s7ht9ekkUowVq4bJIXCPRpQViApusgy36zZs2WjCMT2i5iaquC53uPVae0U/hudMa2La+
+3MVvxTGPuZiG5146WneKNAJ/b7JPpnNEchVsazyL1qSg4jORjoMxpUvlykTUiGkzsxIn/M3awmB
ou+zcDU9DLoS3l6RSBbqy0Ab0RCrGvyRGbTNRtggM0o/ZNNnUpdeYnwvhynMZePFAhWE6lkI+jHU
i2Q4uwYXe6ebyQoMq5xESbx1x5kuwJOmRffn62FWDigJSITD1HG3tuscrRuTwkZpb9Q9Z7KiSetQ
qq5AbBLnX60s+ef2BgrMBCJitLkgSP1ZbbxelrWZBSkAxxU1uH2BopeWb7fWHY0LUDmt6uEvpAHy
HtE+6t86/0QNxdyDmBTS1sFKS38Cz58WoD12Gf1F35yvZFQB6nVbpuBWwzdiyQz0rrJC0fUKxzEz
VnPDK6W090YCyLDSU6pjXjkPNeZku+QPEVXZO4KZJkTGDMnP0R3ukrVlYbllbxlRrM0BqQH2uwCc
TBYrCs/tQgpb9YU6VsawtW0Nu6FvB2NCSmEEoWs9gS73z1+rq+Vw25erS2HlaKKONHMbd+gd/UJm
iggobmXILj9Pn3OXYHYx9AYHHvVRvuWqNea0HvPEjBAj7M0tUtbsqU2mu8oANdzw4Bq+vtZeW1Qg
TpzuVuvRmAGV5qeoNbKeKeCvSuIvtrbfPshhGKUArUOli9mEy00G/rkaN7ERbe49KA5/rBRR2ENK
9lscNT2IW4tZBiQrOlcX8yVwdFCNxgDqtcilrfWClI0VUUP3bLXaTcVLub6nvYymS/BsA9vV1DEM
j4gMvKLXgvpqtdVB6Ui0Kg+OEplZOJE/m6FlN+FKBGcy821t8t4YSJRuW7Z3KnIs1GIK4hy8frA2
skqlwEKzRkCkEm206+EVv15RMs1prjsx3p06S+7ctcEsYRXXEgst2jcd2QoEWwAhAmbGtRQQMywZ
AIWtKGHj1kCnmTowUEFDb1stwcPG5hKgdLgPMJecmJ7AiQcsohWlZpjbWkir1NswXzaar+oiA1cX
6DmEwb9GWAfPh1e6skLd1aSdFcXutK+TwZ+nYOi+VutrT9OdqntG8XZ7eUKJJhQdLMEo9vKhA5pH
k8msIRGIMa9GmhansTRe+26wMbbn4A2iWXqcVoDVbrW9BreFC14EdPAZ6E3DOwteX04vq7UA23he
WxEx0ZX4xQgUXx0P83jKh91tSYLbDEkuUPNxlEB24TzKFm5SrCoDbrNiAOjo8zIiNxr3fiEr2AjV
BagWDqwm8ji8g0zceSHmFluRMtBwUN8H44vdPQ/jvJtnydGJRMFmYAIJDQFovOIMh9sjLwwTRSLN
K+43MDD6SCDe3ja+z+in5biUwZ3Q4Ng51YqKRM4EOrW5fU1I77nde12VfoNJk15Z9n0SP+WZzOSL
TgxNuCoyKegnQxh9fb0BVj4ntYu+vJJUlrcZdqDPsQ+A0UdHy35IlimyWJfCOPUAEmq3VflKIqLH
dbZXM6KqYWlRtFZNmvtN22ZyyIyMPLnFdJrKrblX0IPyeZ0UZwfkj230Yuh44veF7n68/W3CfWAk
9TaydUincZ8GKHxtXhxKoritv63DZz0ZvSopP5dxJjGofFXt52HDZwLDNPrr0HHNPuXilQVkdPu/
z0S9Kp69BYoWxJV9GAbF3zQvBZnKWPfvw1JijvXL7VWKDgCZLKBaoM8MYGDcKs2sWkmTxSSai3BP
Z8nKRHt4+eucMw8YYkUD2AhCBkyorvsCsDZ7+np7BewmcC4KglWAquEmYjqQ77IdnK1fnSS1I6d+
SFLcRv30N9E3tgaXHeEprCXfZEktOtBKre0oLu9qrGWUsXOKNopomJNH7tJmnBLXGpCtS2JrbWtH
XRpiLH5NDo12n42SdJVoq/DSoHcK0AqApWZ/v9CzlQAdrV8XgkTVPs127cvsRLcPQ2i3LkVwqrxq
FSiiJohQlWRvO+0RWNth7Ch+kYd6i6L0oh6zbvbzRpO46aIttMEjBxBnFYEjz+820xiJC2a3aoDJ
5m6goal3ME/6OElss+jxvBD0cwsudtGlk1JMow6blfZeNfmahSw4EnIKEtylhjaUvzk1dNSgtx/m
AURE16c2Gt0KVEWXRE2DEXe3BjA0aGS7ShIlCpXjlxh+XEEbNmPON4hJO9t5RAMJmD7n5VufFfvb
OiIyOTZKtAhH8Vz/lrFQ0jlpkXy2o8FOPED2+HMnQw0T6QLa01FfQQYGCIec3Vk3Y1m7LYFNUBqM
7Pb+pkelnntDJcP1EkiCuuHKoqiOw+FRgdZmSRVEESSy1bcZ/vbW3cWat1V/4Q1fyeGUIB6WDdCo
WBHtjrbz7KAheLTLwNaj1f7DaUH2HP2SZf2Gve7OYzxXTOHUASzrIG8FrIBjHm5rgXDj4Kyhdx3I
vACsuNbqbU0xMJ7jaYChMIPaqICVAzRTX+vWHhwstqwtSqB1bNgD6gbgSyyRs7DuoDmxoyPx0g7f
ag19otrL7QUJ7s+VAG5BebJtKriV7SjTPhX0oTdSuAvH2zKEm+ayITCcCmAJOQNelEPSN2tlR9Zw
1KwfzQZKmagvZN4n+1TuScVSfolhn3Fh4czJ0JRuxFIoyWKgt9TF3i1RE6hqDZ1N/foFYNfWsSW1
+5LSRmLuRN6QiaiZIdRglahSXUs3MCMbb9XiRFbegylzPVSTZ26viDg9x+gOafqil19G63kyR0nI
qTG7wC/8UjTnDektBkszG6INyARc36nrtr0GihAbVupbZVI/iZcwMcxD5YKxMpahX4jXjhFMNK9g
cgyDQ9drn4tc1dupcKKhrHfjkpxWmp6QBAmH9Tyb8Z1O0ru8aXL0ztTPdfHPbfUS3RE8MvBCkYpH
7oUzmy01i6nGaxPpE+iRKdULP1NVmbsreD9RCsRcNLwplqlg4dWFdm1bTTGb1jkRPENv6T7lNUXn
0XOe1/6c7WYZVxc/FPDTnBmgIgdJJsYokCK/lmflpADhkuoA9z9YlpfCAd1BGCuHRo0PbqKAjLEL
NueDMi2vaMbs3DSYXFlhRRAyQjDahdi8Mtvb629o+hHaOpRudA/gx1g9TJ3vKAGVtReIxDCwPSCP
seqNZVyLKQCQYycrUvTKTMLZnQ4JwqkxCRtC0JUk8YNExggoMAyuFYMjIFa4FmaPLSn62cQA19LM
O6dCPZL2hnUs9YbsdAfj2Le1U2RgkUPA3CFy2EgIcXqzrkqiFJmBwNTN4GpZ6D9ETn/y61yXdLoI
V4b6O8JfC2hnfE+2M4FEzp2wsnUaDkNvV34HTFivTYCUQSTv4E+CHt7mMKz9/wjjrrw1oJmth0cb
LVpmYZhppeTQWLVTAAohroON0QdNrdkHRpLVobaUoaXnmCcZ9A91XKtetdXrbjZS3Z8BnPPkgF4v
XGhrnBAVVQdlBSOBkfUSZ1tkKdjWMMRlgkQtZylSFGzVriQkauv1FUBg4DEjkndALAKOFePzg+PL
iSjStloZxD4gysh7o7WfV3WVTR6L7gvrgrAwdAyoMoe7L3pS9KBms7D31uzTWNs743i3OLGfaGgL
01MJ8qZIr5DTZkEKCmgI965vzEqLMqsBchtt5azdWwZFsW51572pp+tXuiyTJBoTysP8KYZKmBvH
wxa449oTMFbCpTeIZ63bDpOCXl/f9261u303RYcFFVZdANsacOk4JS4VDDfMNXODJzvbrS6uJSGt
bNRJuB449YaK4JWgLHG9f01vrTVpmItVzftCr4/DBMSMBlEYdSWelnBBF6I4d9GxskxbCMqQyoBU
cBZng+eURAYqKjJpcEYNRq4AvCY+lATT1QSEw8yOMMqrg5hiANu9vU07B9ALkhOSieJOaJ7phKoq
c+prsp9L4mBcEwNqYFiW+MGiFAAmQICpjxoWJhddzkmNm2EpwFaK4Kt6yqcfCkCUCN3TZZeBxsmq
MbecPSUy/lehaiB/j3o7/FaQil+rxqq5be7mEGqBda0czafOqZ/M1LyzSP/8F7oObwK+BJgRfiMk
SNt4XieKXI1q0gcjRUlQlWF4iVaD6BjOL3BzATzCPa0DTUjnlosdTe1wnN1ul8fJW5OqZ9NSv95e
jcgEXojivW06O0W7ORBVmP3JIu+Z8VEf2527gpqvlMgSLQv0V+iytNhkFY8RAz9hQpLGsaO5DhP1
bix9dwqpsr+9IpkUTtM3TZ1zpHTtSNO9ZntulgD560bWAimSwhDdXB2xMnKc7O8XXizrJG20EhZP
H8tzlp3AZeOtQMpV0Jv1x+tBUQoWD0Eyi/o4SYmzOYrG4qGm2SofQdc/WpOFzlCW6HBsZcG/QB8Y
BJkFqHLEICqfbYpdxskDcOFo6bN9tbnwQHCa/qrU/lKM76URU4kHJDC1DByP9fciBW7yj3CFbr52
XGo3sgh9b7My88tFcf3bm8huDOdlAcIE/iBWhAlnh1OKvuyscp4HN+pGXwdQEKgnn+M+3DCz8rlu
wtvCBLYWsHFwKlC9hmPxMyK50I1Sg1fhZKMbafkGzM9cT7yeZB8a05KouuiwkEgD5jUm7wgCnGsl
jN0UiIxG50a59o7JPrdTdgTCaK37tvHxLxYFKHcmDBMBNqeGcMmb1e0waJWMz2hyq7T7QpafFtwp
Fqf9K4It92LfijzNMDo+Yd9cAKYSe5dg9kZNqiCbZYP8op1DMMTiF4aZwmdS9CUr27nFaib765Qb
p/q1o6DSab7ASZTcX5HqoU8F9WX0Y2OWlHMlaFdjVBXVrAhzypntp234kJ+cwZtfUFG6fUai/AEj
0PxXFvdwrIXTJWunYgepX562r+jgdJ+zYzZ5oVIAfFIiT3Rgv8SZfK1wTta6VkCCGYF/tOvv9Pa8
fCTq99uLEu8fsDRgU9EZxidzQQ2h9CAYcqN5/vw/pH1pj5w6sPYvQmJfvgK9Ts/SJJlM8gVlGww2
ZsfAr38f5tz3nm43apRzlVWKlMJ2Vblc9dRTTfqqmV9yLxRN53vJs27ScKArL49F3bD+FSi9CnpL
WG6iTx4QYYnv2myjam90esF8pb5qVpzfkquw0fU7uz9cJB+9rhcqX/QqmqZjy0Ml/tyIz33xIqp2
xfctnRJC89loQUaKCsK1WU32MDZ5z+Jzr4tA42erGMLYfNf1H/cPamkt6F03Ec16SAvI5SWesqbV
Gih6TFoK3pOujLxazR+5znf3JS2uCH0aeGqgXIZ62fWKkhblj8mMoXfGK/rR/SKNkFsh/6HyMjsI
1BDw/kaBUbo0SrMthKfW8bmOQ2oFnYc5a5/vr0Rb0m50EwC0gJcT0Avz7XihAHnemhpT1fiMITXZ
FrvbHFwNjVW1ybOgrQgHD3r2FZR79Qa5tCkQjlCOvHD4rss15TkbtZmZlEw7jJdSN0ZPgc0y1PFR
J2CmbC1tbfrc7K3ki3QGciCZ5QLVL3daVKYzDq3jxed2Uh/jOnnhyonHn1jf7yyUpkbv2/0NWjLG
S3mSR4szAt75QonPgNh7zSZGmbpJfiRleF/M0qvlA6DyP+uSY1NVwX5pVhyfiaX/9mLN8Z0sD2tk
TgBtwQBtcF4U6GvHNKTaXMsLLBkOAGhzcQ/Z1xvDcSdGRwq2i3MqfuhQZ6X96ZZruY4lm/HUWQze
FMiqSIrmCOYaaZvF53x02L5XBN1p1PjWVujPQQFrjSh14dwwHQiUGQCkOSA2nD/nQq81oXsxaMni
s2VFevpedf1spTapQp5t7p/dggnhNTZjNKCO6G+VoiCvnIAKLplyphguZhbZjuRjAMLvsa/9OgtM
GgdTsXarL5wZcp42IN7zOxBX+/X6MKaAjax0ZjsYgQ7ziZL4a0q5JAPtTOhnmZHdN3QdVQ1ic2U0
lXMm9F2P5pKY61sMrL6/fbdSZqggksa4v8FyInNVJVplDUMJxQBx+SYhpm94va+bKznVeT+u/ca1
lBtfGmsekDzx2eYCYz2KkPQr67hV8FkCyr4YGwEHJb+TYnWGJQoen1m7F8ZbLEiotI95//Jftutf
MbPiXyh2J9Q8NtICdsSV+iH1zOmoxXxfcM9Z8Um3JnS9IClwTIfGTLsJC3I42nFCElo7bzcM/0EK
EqxA6amGA7C2ZKh52iAA6XVvbtHKYzdQ1a0DRBUatn26NuN9IT5FAOxAljZDnZAcut480Ke2uVaW
0IJ2m3fP6tgHlnkaRR4obGvTF6Z/xpzpLfPWJrMu3LOzZEzPAb56RnhKx4aXS9mUFjazaH5q2Zfa
wMjFyS/zbWnvdCOayLapgLBL3ef4hddbVdkoINwbnlVC38zY/Vzna91qt24LX4TNABkeQAooC13v
BYl7C+MQ5+gi+877wU/toC+OuHyGLzpaeNeoqhYMEEVdcMShmVtDQliKapFcrFtE2PE5YXCKda+Q
MCtKcyXWXHAmc5juAkWLx7wrk6cLRU0mIRps8wh3RTcICf1qratwYefQhoK7ZeYaQlwm7VzhpFQo
Chz+VA1brwlYj3nn2zkQLMdwHH/lzu/7Nr8QHYBNH/ltgHVnAiU5p6kZwmx5Wytnp2jm+U+KpqHj
Ga0y6DKd2uGn3WM4k49+j/yzgsIUhhUAvtv6TdOC9Pn+tyycIxQY8z3m0hvoZ6XFY9ZPpbjcUs5a
bqE4X1U/BhN8MveFyBw7KJrCTOYLAU9j1E1vXnaY8OeNhYEFg+FG1/OD6fAQ5PW+MbqB124ZWlPb
R9egz2hZ2HYK+rX+HjyIT5iRvJgcCrpR+WlkccdO0DGmnIV+zOqvcbdzm8D6y1GG/yz0Qoq0nWU9
Uiv2HOWslG+N+2KMHEnD3f3dvI2ZsZI5E4QABRUr2Sg6pa21OqFJhNQJBu7sHPEF9Lbjp+LvWx6R
nEFbJboOgPJDheTapUyi0wR4DZIoS3YAD4e0fPSmDHN3vt1f0JKVX8qR7gynsbsGU+SSiGQAvo3V
sZp799amgy/cf1erkVx2OlVNYtnYtiwDL7x9LPp9bGG4GnGCfu2IFhUeo0dh3CBbnOnLrreuGqqy
09wmiabiGzM2zAwzzd0bivZimQdSMtCEvlggXhzOjV4duqFaw9/JPfUfmnj5BdLh2TlJyqRpk+g1
tUFo5xsYZhjm5+4hdTA8JyhTpI6COg5OQb7Gx7+007iV5/wAyH0QC0qL15mL66hPIpP68bgB6U2r
BjC4YVyxhCXFwYAiPHWQFp37xK4FTQoI6hXbSCJWY4TMxu12RKzo5kIYaF2KkO45oVh6EU9mEs1J
RMWofdt4chjZrbb9Lt1CYJYF6tiZMUNyLOPl3HVIWpOofRnTY5P+GeqHtqzAUvGjq59jNV1pM168
hC4Eyu8cPlm1Wastibht+/30p1KyDZ8XGJN5jmOhzTQ0UcmyZuXKWfJfc38uJtsjSYUH5PWpzXVX
p5sgmNbllrog1Um/CpSRRxM1vUe3WxtQvXSEl/IkLSnaHPem05DI6zS/Gc8Tjf1YCce1Ro6FfjsH
tXEEv/Otjr9IC6swQWdouCCRTvfW+LVsHoj9S7gFeOlPgJwhFC6SR72Zm7q16fvAPzXKtsr7XVr9
B7u4/BBpxU5KVDSw6CSq+weWfG/0VzKsqM+S6YGnAC1OwKsCaS65F+Zlw0R0g0Ql9KSN9UClhd/2
a9WqJV1BTWye+Y3+EbQLX+vK0OnGPA4ojVoSasX3AcycWr7PotZpf1D38/17aElRLoVJtu4Ss6ai
dQnCdxdhpvlAtRdS+3rTbv5vguTbAXzOqdE4JAL7ObiC/mA2YWA2GhIn+ookef/QgYb7e+4yQMIH
rFny1drCmo04E+eKb7xM3TZaWFZb2zRCMoHxe39/XR+me/ksl8VJd2ynmRi7DeqUs4kbD3U+nYca
+Tk5vxI70m0tdMffY7q10hUkjHzhADOEGd94Jnz0KoL48lpL9NJKLSs21PNUV1ummJlvuiKqB5DI
FA09tKn6fn+hSwLx2kKOaK7Wot/zWmCu1XVv01wDctbDmAZ7z9RXp8VtZ6VBnyYrDnNJGh5bSLKh
XoWWDukQdVE4lTBK7TzQlAcWOIVirm7j2n3r+vGcJubao0C+ixyY9dzIquM9AKiNDBjACOSiKdEC
cZ5UGji9deLG9KoqxRF57SBh3YtRxZu2cldyIfMxXWqPJFYGD4ypk9gjhVgEFu8eghRPbV7vH9ya
CMlFZ+C8wDOTIP9L9WPO2i0KnismN3u+61WApV9FMhtMOMh/yQS/Najny85Jk8hL8u3keDtcF/u0
/np/IbdHdC1l1pmLvJFpe2kfM8Tm6sB8NBMF3PCCXPvEGD0Q5CRa7xGFyE/3ha4tbfY2F0JZmsd6
30Ko0aGnNQEStNh4lbZizbM632wgMKAgzwKMEaWMaykjNadysCDF5Jg6X1eB04gA3aQsW4NlrUmS
tCH2Rq7QkSdRqxyRXRjAb1rs6FpZfXHXQFY4T5REoVsOtITFu6EpIQVkTyH3wOtShav38U04B9QN
EpUzugdmO48nuN61SilV1xwQC4vBAaw+UfzGQfMxe2m2nJKPnmeK7rkQnBHn+1pxa1OQDCVG2Ips
GAj9ryVzxs2Gg0k1wmiIHMFNRsIBIx+296Us7CKyFIgaEWuAfUIuB9rcTJoYt1nk6fwADgW/1ZID
tf9uSo077+KllFljLjQ8UYhOCYAQkea6G8K/lPaRtOVWqVZa+W8eiB+CAD0EAY+KcY5yz/RglJlh
5ghsjPgH7fKtS9zQ4udyeK/qp7z53qmaP1oHMaAto98BcLK5v53ynfIhHwlhoFiwqWhzu14owPQA
wiY8xS2phcRKQz58GT8Bob8WfS+d29wBMGPzwWklT3nRk9xtPIKXRBZPO947j2qv7B1z5epYsGTc
VZaL4gawP3h7Xi9nAHbQZWRII83C9MHYAUn4c6MC/7w23W5RkDvPWgabAPqaJRfY2rx2OndMI8vd
Ncw+wGcQtQycIV7JmS1ZlYv4AnxWQKnfcAiCKSuhvFfTKDbI9zjB8FJNTWh4XwtuAjak6GdachQJ
sXvQQskDgqSAK5yXNMq7L/l47pwyBHHhgZlblxZbwD+Cqcp8PGHWmoI+KlrXXn7GYeOHrQI0A4u+
PjG9G1U3MYwsUpwRYwK5P7k71UZT+vOgTPvKSXdOGXTpg+k0W7Wtwpq91Zm5sv7bTQaAEN0poOyA
3wQ48vojavDllkoa06g482iNuOYmBYPNReM7shOoxX+o5fX/zk1RKpmTsCjJ0ctw8IoDjaOh605p
T/eeirHNgZ0+ObTcuRhhyYdnj+yLUj/D46wo060RohUT1WC8unHI5sdc6wu3VpspyHUwEjQa2S+j
/A2cZCVWPNqSCGgSYH5AmWKe8LzVFyJSfdJ6Dxj0qH6rumft8a/RadhN8P/8K2D+gAsBhDCr0Osi
j2LL8pXqofS1EQH3Y4ZE/X2rWFwKxpegIw4XKaY0XEsas7jNO1HlkeiGg4j3dsGfmKkc7ku59SQg
t4f6IyM9M1/KYU49tXXTYRREREb7aKK+obOfaly95OPv+4IWQgNIgo3NmQk8ouWEi5OWajLGOo6G
NUFaMb97azmIVuix6JpAG7PANhFExmuouCUDuBIsvd6nxHZHJYNgu4yIqPy++JKax3IwdywvA9or
YYk/aNBMoYGLpxvfEbraSBd60f0tkJ/Bs+6AOg3Fb1ATgIFYOlGQUgHEPdl5VPWdn2QJxmd+LsTB
husxnccRtfD/IO8j/gc4GZBeaeEOYa6DpAjsTRu/mGVr1j4reY1U62AfhKFlwaRxts0Ks195gt/e
63M7Jxw6ykuIZWTqGVb0ygAmHdAGmt3RZngJOKGrhqlrfh2UYUXYkhMHF5iHi3BOeYGn69pSwD9b
V3UycVhKjmAFsJNnMyvTsCvjMFNEGeRt2m6t3GxDdMIpu8J12CmuRH3QMB5sn7QjDd2BsxXI3dJx
ozgLu4LHABWT5CoEGh/5WJVw6R4/mbH1JbfZwWDxYSzjp4o/gwZ4DfawqOtgWQWUaS5woSJ9vRWW
1pChS20eOdrT8EbErjfg3odqh8Jvlex6zEEq+hfbOepa488gGfrKjuUaI+HChYYyHpqPZgY/YKok
RS8q4HKSmBdRnaChbTIqd6P12bhynSy5LgzLsZGrRmbJlh1Kq5m5jrdTEbk7lINemROqKye45IIv
JUgGZFhjrU8qJBCEIKn+m0xnc0XEh3JKEQgSR+j7QaMH0OLWrEUXF0ojWl0gvcOjSfV8VGdM5S3e
6OKXuXNHkAyXoRnvdaL6gm9q+8jYD3CkiYcY9Lb5+1i88SfQM0zDRrSgKE4DS992Kqos9x3Jwj5g
izUYGFJcAFpJ+9AqXcYHDd25djbuxrb5XZrgHCX1Wp71plcZHhLVaPSzgp3NBWOcZDJTbnUaN3uO
p72Z+07phmmmBkCEbzrrqP4s09cS1fHSCmgMbuY18MKCQl1Jl+Iwj0+T4AR5cRV8Ve7TJJ4U7UjT
H/9hM+fXDriy56Z9KWuX2h4dAXCEW4hBm55Rv61omJG1F89HUlVSLKSq50c4CCPQmCwF1SpG3SoK
gStIpn1TEl/B8Crk/hvPnwC3EtljXe6yCQNttCLw3IinW2AQQYMW6DT3U/eYfUnT52TAaIpAKzuf
YS4ed09aXB8V8Zedlx/HjicAImAEqnhnXNtA2gpwT+kOj1gBGijLRU9kV9I1UNDS8QILBkIiDxbn
yCCD0humobdNHlXiRzKouxSMzcXkE/f9/gHfJsVQE59pPtHlBC40uS9a1Rh1acuKqHI+eQC8ps27
G9NgBBDN+4lZSyK2V+xz4bq9kih5/WxoWUZQ+ohc8MlVPKwyHpb0Xa/ysFfSFWGLRgpaJ6C7AbwG
EFJSYI0YuTGZoojGMcgKgaN6LZwXr2nCum6DJLVfaXeoexM5C/NcpSu5kaXHIiKKmRQJ9wvA87KP
YEDcIQ2DWK4ofS4GX03JY+z22woM6aIcv/Mi8c2u/5wPjR9PzbRy7SxcbsA2w26BxgN7kqysZEzj
ngAmGXE1VrZNW/GvY6OoK6mEBSkzIy1A2ngv4TKVrNezCctYRctoqBpnI9xpOORZra2ETguqiqwI
gie87OcmNmkvG8WuPKc3y6gz31jylHJlF6vaXku1rVc6gSOAhOj/EjQJYwdMDqhGAExx5clMc3VV
2HWnFVWU09YNbK0wgh7TRlZOacEkIADaAaYcJOvkqW1sIjxRlKaKQJDyWWWbNOn3TiKC1P6zijRY
uB6vZEn3RmlmblUgOxBZI8qPk/lAmvFoeWJF828PC0qvImUGBBESBTKo0eK5mjYVryPV3HbdYOxN
vTK39ZAds6x80tP6e9uq+tZxyVrr5m0kC8kgvZ1DLei+DMFhMIRR00A9OObHIsMTycOoQF/JaGh4
kRqvdfzc7ucsDgiEueEWuffZNi5CorrXgTxz7DrCsOCmf1CKJ4BmVrzYwmbiiwFeQ0IC1Sy57bqG
bM1jvI00UT0AAPfsNt9p+gACyS1KfN+LdGOshje3Nu3NGo98HVD5CPaka07UQq+cJmuxZaW1HQXG
IysdAJr3r5+F3UMXPiZxzJSRc6rievd6u+ZMY3YX1c4vxTpzq/Dz7O2+jKXdQ+sNxh/N/Mu4s69l
eIJWqVNaXZQZmMeWKghUKTn2DQuOGLf5TssEYKNmd1/oQrYauHTPnNlckEDAr2upheB2Q2nbRlZu
PBetB7SicfD6xEfxpyLWaUpTn9LsraMktOM07LOnjDUrjnkhjzF/BeAGwKKh6Cr7/3xiaRZ3RRth
MkJoDxtclH7HNs34zTSeNEX1i6IPKvQErKx+4Vyv5M5ncmEVCnUrIYaqjToMJAld06dKVIK0Zwqt
J/LqbEayGVCdMjBRO3DWnikLt+7VquUZwXkyWbh0IV1N1R91/1uIXZKY/qA1G3jxsdmDTAscOKGJ
S/f+wm89+VxH0sCGCJAhZsBJujYgvelkfQ3J/LdlHXRxoBhR53T+1DSb+6I+MpDXMfO1LP16j0EG
SileANCwmZNpV8bPrfnKBWgMMAQDzNBjpfjlz2+GeOZNgozGKfd+oQhZi82womZrq5ae0OaIun6T
9G2kk/5geWCDGHbM+pHr7mk00xVhC2+Fed1IhcMtYT/lRyiGMDggOczbqLSZ/ts1hHpEvsgb/alQ
6/du6kQdpGPcThsKcofOd+NM1Q60rnmxNXvRbaYYU2tfqhYlqiS3zJ8NzzA3Lx2Y86nIuV6CmIEK
azPZOkYsZbXehKCop8pOU1mZ70hhdephaOzMeHAVTp5TQ/A1xvgPp3RzuJjZgpETiEHwELg+3Kbz
MGDPGnG4vropdsM+ezb2zj4+qpvyoGAMhC+6nf3wqfhpJ751CJ2V3PSi/0Iu6H8/QNLktDaG2uJT
G7VvZbY1/eSsb3L6MAy/JnWfVZ3vHOoqXJ3Be/vuweEaGOw29yagWUBW6lJktCNYd5d2LCjtOPY7
nef7wYn7r04eJ9GKFc0bebPRFwJl3aW8qD3QDEXZUPl5Wu114HAc/UCdImyRdcyH19ycAkw/vy94
4X5FiQNNB/gdGVaZvAl2ytxS09sozXUjoAkVvtVPyfa+lCU/DMQ8LgBwuc9c19dqpFht3aoO66Iq
f2jTb7H+RzdWIr2FNB4eGBcypEjBiRNHTTDLKLKtN7WPKnbs643YFNVJgLKgeQAQpvli+92D3jzW
1Y8EAOz7i1z095dfIN02XBdT0gnaIUo/kqR7rBsjpPUfQtETvWkfXKN9qEX3uaVrXA1Lh4j8D9R1
7pkHT9L19pak0T2lrrpImVz1U5EhfEFnQPzl/voWpSClgEw8ikTIl15LAUdNUpV63UWWVagHptfV
wUIn8Qo8ceGpjKweAlgQQACRifLKtZi47rO4pEYXoXdva/5wdzYGreqH8tUI2idurui/PhuWbHiX
4qS9I0bfYla13kUiRcutlQ4UrLFD990UNgmnMutOZa1Mz2glRMu+ofEHw46RB9LcLgBhT7qZpqQN
kdNQn9C+naGCnbsHNvB+q5JJbBsFfbimHlevFfXYU6FOoFdP0rUs3G2ABaD/jFdH9QDIgBsu/hFP
H7NJ3T7KlZL8NipGMAC91l4KkWinqSlj9GEbDMwGmNUAAp5yao8a2GR/3deQGzPHV+CZ9dEqDaY9
+bXVGU7fjBkTgI8bhxS8JDVJDm27xpZ0o4izGKghcnQGmrHl0rdCRgC19E7A0i32lritPYDXRaDX
4f5ybi6BDzlIL4PveU5OST7ZUDhNxFiLqEIVOmRG/s57MAKabMSUqrQI70tb3DyQ2v1/afOqL2JV
PXMtniBgimyPx4FnM2UzMbC810iU/K07/lgYykxzlzFaZqVLldOqHuKqERFKDn6lx0eW96GTTiuX
9/I5/StGukQrgH4yA7xZEXGtz2htj49675EVv7+4bSAAAJGwjq4JmacmVTtRpqTHtmGCJ9eGjV3V
R+H+5QBb8HXMLC7/K0YGaXWeSd0ebaVRq/9p+6PwxqDPPlX6sPkPWnAhRzoah06lpVg4Ghedyg6q
GVnT+Xarr7i92atdeT3kkWBDSEcC3YPmQ8nJlh7VUxoPIlKzinwrnBiMpqSOe1+odr8xgREP41Qf
Q4wWW8siLBwY6LJQ3QMVBeBL8ouelZhi4ORsiDqlCVyGh6BdbzR0Td/fyKUVgkAVp4bpFmBWmz/j
wpyIlmLXtGJAMmtTmpHejH7KBi2oCZbWuYCJ52udOwv+YqbORycn4BqIWaVN1csGHIL6NAA1YuR+
VXeF76jZn5QU6M0Y2r+ccTyr5JU46eZya8PoM1sMkRBi6zlT47fgD/DLOB9CK3ZX7uUFY0aDOxQG
2RH07N7Ap1q95gZRh4izfG+q/Q7Frb+Fj84LuhAhBRhmpwvwxelDZLOvZiPCRnmk5o84XhuPs6iB
/8r5uEwvVIPXHVDZujFElH3FUJKNRivMIRlXHJOkgA6yZP/T+oBhAVAGyfsxZjPg6edRpM57rvdQ
9T6YXp0B40/yKQCtTHBf4SXt+x95QAghdprNWnqqjZgW0ya6g5nJ9Au6ELcYx+tiMlW3Ru0v7d4/
cvAuAgvZjBeS47MkbeLEHT2MfDXfieKGnQM+9dVxdotSML7zY9wUStXSbZiY6OfoW05PRcMere5P
goHvyfTn/pbNBnnhBf9ZyoWQ+SMuFGGs8qrqJoyKBVQtGKt3gLEb82XKQ8RO4X1RkvnciJpP70KU
ogBA0gxYD1CloXvq1LXwYTaOe2uRnA9vaNqpWUFPtjC+aih+53a3GWrz4LAyIKp5wMzDTZo5f0kn
crMwyQvFIGwbEo6FAeT7u52ZHdPh92QrD5NqVCsqLr/x/hE2F17QugTEr6zjNYr+TuJCWN9uTHJW
h0C1XzgwuP0zT364GgCP06PjEL+0HxP1LQFXeaGIYGDZ7v5xLqrnxYdI17RVerowBT6kTLNA07/o
Nl1vF17UGRC6IfQELO8W6UsR1CY91FNLktDJiU+YvaKWi07jQoR0euPUj7bSQ2uShjzVthU6dbMl
jvk7b+yVw1vcsgtRknfH9BxT9PNqUNtVy9IvyZ/S2fyHY0F3Ispz8/BIOUqzgLEQqmjx4FY5iLX/
gPzTR+PN/02IdPbMa/Oyg72dXAzmi6mv9o89Hof3hSy6pouVSLeHyEekLD0I0XMvKMpdqXzWiiKY
+iIokm/3ZS2fDDr1UCNQMf1H8k262o9JC3L/E7rTEbZ8KR3Tr9cAy4tCgANFeQo1U7zrrx1gn+ai
R3sNPTlNLHxuiX7vDmBSasvVsQVrouZ/v/C1omCaFqN97BTzV97loajOaO5fiS8XjRMQaHCQ22i4
kuPLsU55FxuCnpra+SIm94/SrAHJPwquNz4dTxrQLwAUiEfm9UJyh9hm3oz0lDtIIFPSPwG/9cBz
FiZtt03z9qWFmep99qiUNKj6jc2TdNOkJKRGchJ2vBIDLm7sxfdIZ6hrtI+JPcxrHv1CnBvrT7k2
D2/BI6GzYWaLMgGbQhPR9Zpr3mOdHfSEd91+UN1sZ+slWIIYEJ+g3FkJOeX88nyjXImTHGCpe0Wf
DDjGHNz1vIa7ED+1Sf3iquIrrzO4XKRgD0oDwos83/ASHJTaiqkvBIp4o8y5LiwYVTLplDGTwMRU
2x6hTgY6+yb3LaULanXaoKPlJRvOZI3qYkF1rwRKx0htooLBc6KnFu8mf6iccWOCx2rlilzwYFdS
JCtsjJyZwKXR01i8u1lYbjVrJ1AlKFcBnLMvlMzkSpLkvxBndBkY+iCpi4h9xvzysDMepz21Xihs
xSz8uH5seTiAe+y+55STlf+oDzB3GsDgIFaXUZumylyVNgYuNfsTxe2clFsn9VW6oxqoea0xAFnc
oztGg60/IQJcEb9gj1g4WndRq5iHBEohPx8ydeRUp6epz0PaHmk3+AqL7q9xIbAELQr4RFAznCkO
pHvbLcEXh2xndkrfc9uvz7H5wCwMb5xOOqK93P5zX9xHw8/Naf4rT25Kq5oiqdW+z04k3wp+ICe6
J+eOhZ14VmvqM+I7AxrjP4+YraSBP9r8Uze/NesZKQxuhYnwy2GjPaNMttbduPpl0sWPJK/WUgs7
YTN/wijQb/EOV1m6JyfvU/k5SX0w05w1slE8X60CjAa2yEZVX3icB3vuJ9/WmiAX7XgekD2zH6GT
T/qewclar3dGvDDN98H+XrgrR7FowWB6AIx1puiQUWNK1kH5iJqdzEF7IOIV7LE6CRPrHRiUlcey
XEX+x5DAGIo+ZLSD4Ua9dvulnmitjrkXJw3DNJWvIg8181VvJ3+s0UqafwYwKmSmc3KLJOjtLVpu
iLVFiiVUEP7b9ve1WvLyB+F1C4wXgKfARF1/UIoPJYOHD+rUI2bB2mVIn4qy3ib6d6BdGXuoHM/v
3ZCXu9T8oodl930y90Cg+d7qxJPFgwZxEDo0MeEd9bPrb3HAPTaN6ZSdBrsILOubl77eN7pFG78Q
IN2CU43ChjdAk+LmFT1yO1ENB8M9WtWv2nS/DcYr89bejYu+60Kk5Fa0DHpQ9hDJ2RczPSZZj/yc
Ed5fl1wX+UetZm7Gjyk4N5A2+MxCy3IXUsqs2LB2sjcU6dCtroIeQvVaDOFJ+eQnmO0dpqYS73ot
7VcuwsXNBeMTYOAASIGd+/r0cltUghAFDrT8YXyFFm3wbuUq9RtjCkCCf3/Ji9EE7GhuigMERGbW
6VUDLYcxVjya1jO8VTiMo9+IvdXzI30Z1HYNebaonBcCJUOJ1YKgSI98UN8+JhMeEGBEu7+kxQ10
ketEAh6DAmXwLE1LzaJuSk+GQv2M/ci7QGsC/tOmm5iXgWKtxfbLAkFvPifTbFj69YllZYaHkgHb
dywCP26eQJmyMTO2SXIlyKzQROsoqBHvr1IuH/+jq3gembj8MLtbzslXbUYw8x3VYtIKFlY5Zqw5
Q2mHnc7iXd4Nno/RjBgKy5xdbXnZXndGoAu9JF3R1yXLnNuCwMCOUu8NlNDgXpsC/ICQ2C9xbQX6
1/sLlZEzHwu9FDB/wMX7LDEUoQ0FztPeGWH+I9mInfaW750t+dWq/u5zEWTTZjxZOxJZgWH41YY+
ZUAw+c0zW0HRLzqIy2+RYkdHZQ1w4PgWhDT2TivUjWa8g/l7m9cYEfBdi0+ErTjbxaDxUqbkzoep
V3iMaXKnx5H55dvjVIfjtOFpKPCeg1sg88/7e75kpCBmmJ/eyCWBHeR6y0XsteagMuQsKEjEqnfd
/nZfgNxQ9j+H+q+E2aYuDrWoFcOm80aiLr4dDh3oCgINE6e26THdextj38R+Oq4C6+8vDIiBa7Ht
qHa1C4Tjqez9zOQ/dMDKHtSu/8aL/jC0z5jxkAyvCf+SsMafMAWtsVcc7vJxznRKH63CeKhff4JZ
NbhikMY42W35h/YYYOmM2pZhjJ3SDs/MYTuwVFskDZRk3yT6Uef6fmXz5ytEjpnRqD+3ieIEMELo
+hPGDCNVkga5f0UjrzzLfTuDb5yUILf1vV6rgaoPvoU2xi5TtoP5X/zlpXhJu1ivYgNcXAForQnM
uAwqq/L13xoxA9UI1Do0nGzlZl90UhcrltRNyzKrGtCkfUq7Hzx1wgKJuEQdV8xm6SLQZs7lmbMR
7beSp0p5W6ijFmenZGJ+q/YbRPe1eDOS72pxyq1qa5j1So5l0SMZKuwU+Uv7llCaUo9apFHhkZwG
IcJbO3ghALpgcAknPgV4ysZiOue9WLl/liwJBTgTgzYxjBee/1qHHNLr1eg4SAVT23cHRLVrz9XZ
l8pairIb8i1gZ0aNSjKUXmhjQxU4odJ7NJQMMLdX8Cf6Q/J+3xxmbb8nRw64iN6ChRvJeW4OIWvj
NDCYgcBZ73Ct4IbFewIwt/syl8Kuy7Xp17vXTmWtuiVyqBPdutXr8NstvnehXguf9c1/OCmEB4aD
3mjgT2Wfh5ZoQxVZDVdbvCtx5dvWSrvJknHh3YMf4MsATZy0GG8YasWZkEafPmXNI9qSwxQTye5v
2Ad09OaUQI3luoizgKKVnEam8iTxMFr0hEZjfZ/GLih706IFz06vBI0C6qVRJMpm4KkXGD3rQke0
KN9bleVjCEL5nfX0TD0M8UziOCCOmKOlsQYPUO0GcQMCMY8la3jYpY1BUDSP7kNuEnmX61OmnUGy
VFUQGqHDj2JCg+vb/Vpn2qIQMGOj8AMbAcjpWogClrQ+pRUDNn/mpebDd7N9ub/5S7aOCws2CCQG
KIAkC0m7GH1iJGUnhoy/1r/zgq4c75I94BU/j/XGEYNt+noRQ9OUJlGxCOSKAgVvj7xJgsbGLPsf
HciSyzXY4OKmXciTtMnkeL+6SAmdEv1c5+a2L0SwmpteWhQif8Q6KDCZSP5fL4pYvcV1p2GnTLd9
9C0FljZtLBUDKdR62xXZ3mzW2oiWTupSpHRSVq80BZD87FRi2MUgQtUtVrzJYvxyKUJSak9lgOfG
gp26qnd2di10TPsl4sGr0P3O8bIL6qKddqXqFEclxUxXbkBdcsI0zNDG7O6V71lbsXG9yWxiSudY
WDHBaw9dof+PtOvakRxXll8kQJTXq0z56mkzPaZfhHEtT3n79TfYe+5OFZsoYmaBA+wBBugsUslk
MjMywptkCAbRrQ6ZHcCdMfDPyJivLZjOZDR21RenvnrA9RMFJDtbp+qkmH4kGVUXuSUatxi9ZASA
mG69NtVbDqjexro4meNR0x7IAGpW5fn2YRZdq1ATttE7gKTwOxb0PDHbNiLs+1WuP9LJy/T9QNxA
esaE+4ZLh41+oVnBR7+h1etlhPj1CUfEX+d1a6gvmfmSUPMQJVXQLnaY5LLHv9A9cU2orE+D0W+d
y0sw86YoNQH7hNYVnjqZDxWEI9LCOFT6x2lcQ335XNogO8zQJ02mIHLB13B7g0X5BAb42Ag0GBUJ
L1GPa2iMyBqxdSerx9pFnrUyVZ7ZOSw2DZWOBrctCgINOOdUTL2BQgrTX1w0Y5PClTaX6MgqKyjk
jyB3Go0Py5r7VvGSyq57wfqAlMVtAxouzPXxuLWIDk0yFfiuiXbS8s90/tF+q6u7VdbaE9mxMYXG
VBIJ0+e8Pgw5zW20ga3iNNGjEZ1yy/ywdN2zOawexuW+3d5CUTkFiQWYEXQwcEJpmzvlOSQc7JFZ
6+xS89aR1EHdLXWYt5mL9rb7sXBLADkLu/crjC37amJATLZo/1CGkj2Mmdg3qNjB4YM0h1t1U5NW
JUNZnoDQ98f6xzoEDrLRQcZcIzidgB6iEwDqSnD185McoCTIKfRbylNroMg5QXTA2Td7cEuS1TOM
XzSXpfPCz/nbIP/unaqONglhBpsAitTosK+fVeDKi1DyJUWngTEII15jvvXd5CTOejS2EXawy3Y0
9bTX+j4yArAeOJoHii6UGj6v2/nVSj3T3xVZIOsFCAIsmAl+2+cuyDpLyzk1YT+z8HZQnxTw5BBo
4/Sgo7+9VNFKAf7FqYeqIWI55yt6TCabjmZxqqJQUbNNnmmQfLGSzVS5O5o1JWrWMrU2UQscaigo
xRuMX0O3uQCrUSWJHRBnnWwyZXdzp34lkQXwhBslrjcVVe07dV5uosIx74Z4rbcaiH+eZwz9BW42
rWGtEzy+b2+E4N7ENDNT78HI73sdaWOCwhEIIMoTjUdwsZbF4KcJApI9ajI4j8iNkaS+BT9AOXj6
nzavWzCJuMXJXn9Z7XIY1cMU4DG3HRUpdZ7Ik5C+g6YF2GvodXLZXE30lIwpLU+gIZ7uxsSOwghs
5MAeJjHk3EkK+aDKCVMgAvyFTMB84JYI52mow2LCEBGZ6AgohDod55XOG7VrZNhY4W5AytFglMXg
EWb/flHG63VMzC9LW6L7WoFRtar1rUkTd5NX0D9cTYxRGlFE97e/tnBbwOfD0KRvkpXXRrs+1dce
aMwTRlTvYlu/X5YvraVWnirF/gqySwt3uW2ZbOoNLdtrU6RI03iicPa6hcrxQwEykz9eC5t4ALcS
QKu4utlaLzaQ6phHWTHHcarNxzF9VCJvIsRvjN1tM4LvxAj7wA+OyiOmRrinSJ/GKKSQBd8pwX3q
3BXO6pmz4i1av2/mH7eNCTYNc0XI6tAExngPT4+PMVc3thKC00g/ZJDSoqpk00QGdMQ7IKVBuohp
z+tNA/d+XpAMq+mq2glznShe3/X29vYyBG6GAXyA6jT25n03EpBbGTXHCFZegKRzS9DJeRiyvG1D
9F0ubXArsWidxs3MVgK0EEpceYgxgw44gEJSJxREyKvFcAd1gRsvxQBDA1oG+rz6ZH5GAVPyYWTL
4S4ktQP1ZAQJp5MCEZD60IIlxtmvlZ/KdLlkhlh2c3FsIs1qlAlciqdp2a6qr7/WL9MSWLLTKXQ0
QFnA8gC9WCAnrs2MSwM+UeqUJ9dAp77FIzFEF002XSNyNJCIo37L9DHRFri20pXzUKFdX53ULvrm
RvdRYm+m3NnFRb297W4CLwAsB9VUPBMYaRwXzjCEnurNauD71I19bI2u8+zEKHepEcvY0QWLAgIB
JhjqH3Up7l3etM6cUMUtT45SBEvzXJevOrThxlZSfBQ9+NDsBf864/B8T5pvlrQGs6pWnljd8VEx
Pg3W93Y9UROEbsrR8Vfdn/p7pZecXFHhHZQ0OpuKwxMFKfT1V0vmiGUXenlSq363JHlojI8unY4T
iTG+E58rs0UF62hbisSyaGeB7wZ4HeFPNTTt2nA8uBFaWHBK9sLtDd2Lq68zOJq059vOIrQD/hbG
hcMmbbjDXCstWA0JvmAMZmCQQFXdYWjPVIbHE/kkmOjAmo5I/v5qijtAs+shpadCe22mszu/kETS
thWbAMaBCWOA945z+2FFvqraJT3Nygu1XxLgwkASdnu3BKECerN4QDL5M7TB2W5eRKSknJ0kA4Es
W4aJNmJX/s3nuDDARfCqVufWyhp6at0zEN7rmntNe5Z2Q0RfnXWwcKYAQgE57vU66pjUNNNremrI
GZhd3Q7wQotkgUhkBTUE0CWAZskCGO3aCoWCY2uRDCrF47F2Us/Iv4/xl7T6cvujCM2gzIsaPKrK
wIpdm1EWTcWc+0BPQA9vy7CLsWda70vF9d6yfq47AQ7hfw29BYuLr7/Yed4q1QgPG1xPd/oQBjdF
nj4gaQS/Env3pODFLcyPWRGkGxDmnsCWfljn3ht/qe7HP1424Dxv6THmnZGIXS/bXEm9QEQXHS36
YoxfI+tRse7TP5Q7YJWKKytcfIjrYaoIKMVPhTsd3NDEMOFa/+mo+j9WbMxo4GaEV1rcPYLJMi21
odfDEBfVYnvTFnvZqNAZKw6muV0heqbpVDKKLAgY4FV1oEOJMgyKvpzfgGiFNJkGMHKqbhNoqmXK
PeklF5fAN8Gx56JKQUBXjJIP95HszrbpsGDEy1iCcYr9pao2OQauInAr3fYH9nM577wyxZ02twU8
vXFgalHPVjYe06JHMrNHzctX6K+ko7tYNgAtSNCuTLLVXxyISKdqN/fA/jvzM7SbqyO4PrzOXAOy
yDhJZKvjvD1pV1VTbJiqzTD6tDTVfWYd6fDSWvdN/jVya8luikqFUF7HnAWeVGABdrkLGIciahcC
QPzaPWSq5rVK4i11E65QW1qSxDNSDxwimo0HQ9k4f94iuDLOnQe8UUui1fiWGn2dNOIR/cEaft72
F1FOdWWE8027T8zEcdgKUT/LAuubQnw7RjHLcxLPVb1FAVvStjFtyfuB/V3eUS93lnNUPJLjZaJY
HBmrYKyHILYayf6xqHTLBOeYS79GsRoBL9El/rQFANHyu6Dbyxr8spVwTgm1IODEYpKfpsNmlqQz
4r+NfIlxcaPEyUUnTFB2FSRt8hNqtNpJdnmI7jJ8/H//vMvVCqrOGknEOu3FHpzm2/JXeXD94gkI
lg9teKgUfwndfe/LCmuSVfFkulk5dPVkoJII2dPuroujLoyIYu8lrs1+/fvv/3t13OEt3a5oixKr
A07c64PZK7zKN7wiLPzblkRhieF3oYOL4X50D68joEJVCNfkJiqjZzR8lGOiAAIQoP2P6st/NMXd
xGjT6JhSh6lJqyDDPoGcwQlIi7Kz9qXr96AYoous8idbHueEirq0bdfAZoVedjttAGrz2mzTLcOO
usdB/eXKdBSEDvJ7Q/kaVqwlCoKygVWSbd5vMah7+4OJxoUBg0aigYcIU7LhtjGBGFpEI0zn2Lrv
nh7rY35QQvt7te28H3rjgR5vB+XK4LZVUapxaZTbR4dOyjDaMNoGcfjYS9YkuobBpIvSpQFhEsxB
XzuhluLlrBguwIbaV1KdVVXdWeUzHj9Fdn97HaJ05tISt3mRnRCSgG7/ZDdBlc7e9wax1Sg3t60I
ve5iPdxu4YE14mqI2MU0+xN0B2bzuHbHOH/WKMHcFsNZyIpa7/0OtUw0/sEYA6wkmp7Xe0i1OHUU
E+iXDoCHDSHTw9SqMjcQJBXMCmqzkDFgOBvu3WUtRTODcqlAe2y2vELZZKC41M2tNkLLNP6xDJiC
ndPj+Cky97f39P2Xg2UgB9+KqYCwc3uK/NoaHArszUhcb6OhY6JnQSKpP0qM8MyAVgfSrDEHssHQ
zlNRsKdrpz9HhsSMYAb2ajE8V1Exp2qxagD2FI26q+Iv2VDjcZmHOWClbf9Za54JqibufFo+ZuV2
pDbwD6TeLUotGRUVeg0qekwkArNW7+bglFa32hILtso7nVGur8+3P5vEAD/4ppduWzdFBRyH3XgR
fclkc5+CChf2kpGDMIgna4tfO37u6EPZ2thLLTF2eWdu6u6equeR3mfL4LX0UMyqFy8yWn12nq5v
aJhluHOU3XFz8mEY5GQsA5lhtgjxBGt/asp9mZZhrzqBFLso3EXoNzLICDt+3LGbM0LzcWbGEtsD
uzke05Kc9n2Ax3JY8wWDanhSvjHKXbyEssjUkjWBhTyxkEEv3oA5yKqSSXnKzLCFXphBAQ0wT2am
BMSKESZ09LyYw18thiFXoTPFSpDXVkCPrplDtKKHVHZspBvjlEosSW8FHWbI5cHlTFbdBPRD54wU
aHsaao6l3EGiAkMPbodn4102gBrvxex0P2baHEsOfpIYUHXJuRKGkEvz3E7mAB6nUYmD5Sw+3uh3
pfWkpanvqGelIB6oz6DA6JXDi5OZYa81O7tKvFLBvIlVy+Tl31/f2AmQaDNgrQWMJXd9O13lRKWB
E2hsm/ZHnLYYJ/+VYbJcvunv8+JrU9wtN8eFqWQNVp21dBs1myS+W9J8U02LX6ZB5ZQemXz6489j
2OX6uAhTR1Y/LktZsMKsbTxXo+zuZn+AjyXARWDKAdkP7nBuVU2rVqq6Ah2oqviCdtikj3H8HBs7
azs/K4rkdIgilw62MhelQMgW8JiaYlVraiywBir8ZENqsG9Ei7LAMMSJrcEuvHHAgL5tF8HtfZQY
5rE1dqtT04lhuGT9jl08BQX5MZtbM39KgAK9bYz5/7s9/b1KPmQ6rVZnVg5jU/rTKc/RIvn7olTh
Yhd5ODk0GZq4K1k+UjmeaTzHZuwtlHqESpJJcaAB+yXDZ6P/wKMXbLDX2Oo8FqcFVcSpfy3j/q5O
zt2PSjlo+g9F32p6FKpp7Y/6wZJhdYUfDUo84HFAJRxVo+swx1B7JUQGipOOWdZ4j2IKeeyC3m+m
X7c/mDCKXBjiosiYKUadm0B8tvOv0fCtU0bDDnIzGEH/b4a405aVyzysPVaUfU02yeItQYohFMmT
RnTRAYyBsikamdAGYe55cdGB3z+rdYhWn+byBWPsaXemyevtdQg9EE1LBqnHBcTTNDhVMtduqSHj
DxWv9IkvS3GEX+TCALeGEWAZEGXDQL0nwYihydRXJfnn23jMu2N6YYO7qhUQKM+VDhvVwfKewWV/
AFD7cO+G9e4XVOp8UFR7Xdj6Pylet77v+F/0TRO+GjtF8kuEH+zih3B+rq4ZKPMX/BDd3Gf9nTpt
1Obp9gd7e6PcWizn4qC+arOugo32pGF++dgc82/JD/21m705bMN6M/pm69WPypOza4JBQkfwxqxz
yzzn+EPuJCVZYX4I7Q383l+98gBSAogfrkfDUzzbrzZAzMVe9qkOWy/FwWgD8iHdkC39tn7Svpff
SUj2Gv7l9s4IgwwgOIwGABAGngtgKHM9GxQdwfqbHkAy1zyRnbW3091/M8NtgJWpsRY3MJMXhzI5
69NrC6oYutObn0DV/k0EuFgTlzWsc+usEQOWm3Ps9ZE3pijl6pL2jNBroZsMYmII5oLL5DrMGJFb
KM4AI3byjLE9z1I+de24ub1tgkI7sq4LK5zfkhJj25kGtLqNb5MOwRDtdOM0mV9H+wWt1wbCD6DF
ywFbTWRNIWGQg2oZBhYBsH4nXqZXEU2VCJ8sJcO8jVfd8BanJQEp24Z6jaPLAMCCmV8sFi14vIbf
7lsu6hlO3E8pdfA2N9ZgaDBJ5BVBPgSmfp7qwUP26bdI9s2HPEbzJgeKwpB4jvA0XPwCLiYSkKTF
yoBfoPqT+bkFWW1Gt8UB4A07kyWD4v39vVrOgSAvNeElESEkreAoSX7N+ZMSgQMk+3Tbh0QpLog+
ILKDaV68mPjTYJvA9vVZeTK/JM2+soPO/kzT5d6MP2h9H2qNsrltUDCQDxlb3IqsTGUy1q3rowGF
B/AkFQkAKG5rHLoJ7LW93mdhOo4T6MTyEvxQ1rrBEz/dD0sFTXqVKju374YPU17rPqnG+jD1kfKx
cqNv1C4HtMuZLHqzgKcBc6UeBbFDOJYD5ovo4BzypDWAUZrdM+RD3CNgrPH+9ppEHwtKRaArAqgZ
wvNcz6OIK6UDhLQ4KU63QTXWq/vU71WQuzt/zmSC3WM0ymzGB69c7Xr3RjOdcgtsrycTl5PWhjFt
PCllt7B2w5CRbMpHByMk5xVsKDDqEgSW+cfwgtn6aosG5YwME5yynSRUCjfvty2eV6rqMyPNNZwq
FOZpczCrg0n2qikr7YleqIDIIifDew5DEtySVOj62jHD1a+xFvnrtMRB7YxfDbqmvltN3yDBUWxI
W/iGUYKQclzC2z4iLNFe/IB366zHHnMhQJnXAco4mH/5qPnu5/F7PHrKFIx/U9EBtZFjoBmBr8jX
WjSnMapYxXrLYgcE6rIxXdmKhFsKDDX4WDBWi6bftS+mhlV3zaQgRrUBGN3WY19uCuOc6A/O55x6
49fbOyhKexlk+//NcbddNkNYEC8qvLea6mdbPJNo3MZaHVplFvS9JClj7sDnZJhyw0wPGFmgA8oZ
m/u+bl0bX0tX/JVulB9FN99lzt50sg9AqX6eK1MSGIXLw5gs+m3ANiHjvd7NJbKbsUvG8pSXfRA3
R2vAeBlGQND9S3LJTSZKTwwAjjBqBBQOxA2ubbVDri0goi5PVdNuGqUO1co9VLXszhYv6bcZzkHs
FVWpMhuYGUwIVcl2BM8JkEWBFq2HdHV6yQtSeMYYYokNDUL6jJcuVJMIXJ82poS06tPc7zIQWLa0
3Rkx8OqqDzGkLZpXSfOl72TSHqLc4NIyt6NakaCFalXlaYyDziwCtQzMeN72nXKA2/nu9HD7MIi+
oIkCJ7rDSIggxnL9BUkBwfTGwOgE6R6olfo0PaeVjAJZ9P0ujXAplzVDzNuO4CaFvUsq4mVZFUyD
7+bboZRh+oQLwvVpYFYPkwb8tAqx2soYEhOIX6s0/JEs1F8V0F/apipbltAUtIHYjCdWwNO/gbye
2MM4wS310TpmZF2CSnX2GgD7kjPNHJyPIhhjYBOIeAmgUXv9lSp9sVaIiQPl69SeMszBkHxSQUGW
1+GfuwOcHmuBLyBqce5Q0yIZMNlUnpb8UIFQV92nf7OUCwucL/QD7Z1FB1A66c5VHo5QqY/2VFa9
Fx2jy3WwT3dRnslydQQ1JNaRmhtlzYNpfFQNr3l2Iho6kIy9vWvCz3OxJvbvF9YSMMIPNgO04yk4
h2uqY1BysP25tpONYeNBdducYHHwAwjnQOULpSd+8MTKJpNmBu4UaMB7y3qYrO8gudT6A20g1ykJ
EIK1oegP/CaAdChd8yRMbjVU9TSwgNTslu6EefDEivzR+XPHQycHtz/wlW/R6HoLc4w/xBSospOK
aWjT8ZvhYCqyAyuIQ1dGuO+E5sJs6mwaIKfh0PrLeAbVNm1AuSK5QESG0GeDBhuOkYnocL0afTHX
xc1xXtE5TGIjVOYXSykgGvICtLHEG0QfCCBbAL7R3ANgmnN1TVtKJYsUDKGQbZSHWXUAweM6SvJe
mRVu66ABmpNuhZWSHEwKWiFPax4yWbIpAL+wPglThUL4wVApc/2LkzQoDbhS2pyeSg1NXf2j46Bi
NRi49e3q5HbGSe9eFQDOVPSyYwMCpKqxTbYRWhoJOepU1gQQVUbAJQO8BciFGOkC90zq6dJTAwOM
6EeFyZx4jgMYqdKeCaSnk/jeKHzdDYbxS+xSLyrIr9sH/Y1Ohov7MA9cLnDAmMc2uWBpKP0yxx0A
3TRPIVJ5mKZ9oxzbREHLb3zArbOJuwX1mc5v50H1Tfo8qQ3UA86zBVKFo6n8iuzNkG+n4Y4C0zuR
w6j/oihqKNox1bZlv3dkPD8CihzQOTCwASYjVWCKuS1rS1UZkrUDdN8OihS9EyveFa7hY8An8e2f
penV8RIqZPVtZfTwq0YoqaZ3+XQmc+Z1q73Fc/XD1MlevGyv3u2lBllGqIqZoIriXEudrRFvXoC0
Fa2KwxlJ8rY2ml7SNhacfCYSBO/FICoiGfv3CweOZ6NN3DoFIK04qCA21r/hveTa97IWuIDqFTh/
FM7YO4bxb3OGBhJ1htmCbcF9SqbDmPyw6VcKYpxKz/xCDdppPc5d/MH9lrW/+vJXko5Pg9Z6uPts
Nd9hNF3yFBAECNYIwUgywEMY6+J+zwRXgAYP+KtakvtQNISYqLZdM/txqmVhXGQKDI+Yh0XLTMcm
XO/xGKVr1DAtgzLNAyfZa5Cwq+bMd6kMNSG2hIcNBnbwSd+RVhlr6hg1YP9fenc7NXe19WWRAZ9E
XQMmTfSvES65QwtXodPQAOavOUERub5SfFcc6puxeWfPP7ttZqKasIwbaDE+JVEXJNGu18dNjHow
PieQYMqp/3MgnQ5sBZuFwtw37n7uc2aKY7X1CkDg2n4h0SadDlb9dZaNrwnO5JUV7kxStTZ7zAhi
JGBb7yQOyX4hd94djIMzbUFQoIAm4NpLTDJ2ax8BYtt3BwyClhBqP7bO8fV2iGa3K28F7BUYPccd
gXY79/EW0Cuhtw8COvQBnbX2gOXyose/sIHr0NVR5wTSmkvKrRZIf+jVoEaufTTXUxljClg2TiDy
dDZd+v82uJtmUYsyalrYQHEXgEnDz/INzjrYL93g9mpE35wpS4GsD5cD5DuuvwsCxVhbCcCgaXVn
QMh7iGXsO4L82Lm0wHlV5AK/X5awsKw7dQagyt2ABQpjAxiMME3JcoQbh7Fs0LVgqBVzNNfLgdIv
Nm4ETCh9NNNwMVBMPSSS5FjkymAZwN9n1W4Q/F7bAKqn1ZYINsgX2/nePNrDcxNj4lOStQr37cIM
V9q0KZ6e9sCQdi8K0J6eFYENXv2o2o+dLEsQlMWQI0D4iOFugPnk3K3SaOysFLhtWnQfoAL65Mbq
XWGh/+Jk1keIq28xu48BlnKWnFfB57oyzGXLCphBirRGxNHiOegMDfX9zgMHrWeorSQAidaINFZj
GgSAcvOV4thY7VgZwW+6Imdcyd6dftYfICpBnnW18wtL29w+WKKUAF2Dfw3yrw7UUoa86JESRFVD
7k27jzeZTvO7eO7LsGyHbNMWWu8NOcH0RAQNKB2oE9+d28VPQQTmTWM6bhYU7D+WU5FaGFA0Ifut
gSRyA9GxWdKQFxXZrn4uf3JAvqo7MQhYnVI/Je5z0qT3WQTW3eiYul6H3k1WxsEwL55jPtzeKpEX
sNADhwYo6508RI7JxFxLsFMmXoI9WbyRfHdUtFctRRK7NRacuQuCqQchJXLAxorp3+uzG1Ha2LWG
ZEXvQDHchE7We7PpBCBL3ekQeC6PMbTo0BP0O4dus8Qj9oY2P2i66yM3UOutCynhGeVjkJQzZU23
/qJDo/H2fojeORe/8h07Z790cRFVA+ZRynDsvqJi5i3Lh1EfNgpIcgEE/5xM6xfa7rvxTh/y+9vm
BYEHmHYoDwJ+BA5vHjimrbXSJDnSrIIxhz1YEYVmuE/GxYsjPQCs9T/a4zyvqKdcWSd8kz49YcbI
0ydjH7v7ui+9Ec0/5a/MAY0HhnT08N8evRdvglRJnDm3sbmgKPUU51nRO8+yJ0+B6IeifRziTnIn
veHL3zndG/EJG8/HvX7tdDWCGTUXiMuYE7q+Y46RxCz1Er0/tIoV1KDb0+luoc9t1u6KSd2kke07
zfpcLtE+Io/leqp1HaTI2Ye+2lTuJtadT7c/uegEQrydXdNoUkBb6/oXOlYT222KMRptHIHPUDDY
r9n9ptaW0Fr1RTJuJwrF2Hq2/Ui1gUG5tpbU9qBVkEs45VUVGoUOKS8cdsyU6fF905le12m/Vmrt
bq9RkBuybw6AMiNsxHe4ttr3FGxMQAiDOOmjYlNvnXf2+uW2DeE+YmyXzXcBG88XTCq1wTx+g/zT
zr71vcUmGhhVaSpTaBDZwUMAlHAMJwKw4PVaojJu/yGR1bJD7S6eqsc+HTZWLCtnsT/Eu+6lIS5e
Klqn09hCItolw6Zs4o+z8wAFk9Hot3MbhXonE8wWJFfgtAKQD7PqDIDP+QbALdXYv6F/o+c5Ns7U
OKujXzv2odRkdHdCW2BhRUccREsgL7vexUqdxrgnGMdwUgMc79MQVqArrd27Pk93UO6S8RUL71gU
If41yLlgG/XFUlrAU6flz1XZFInxTNTvUGwIqsGf44c1M4IIxxxsxLf9UrhSCy1IRkdhop96vVJa
uGM3DxiRMmhQeIbuL0lQyp4SIugsROoBkXQwcwe+Uu7bgYrZ7DIDUM/WduPdqDBYfNesgb0OBtpL
jrKlVlQcoR0eHy2rmcPMGR8SErtPaaOZZwJuBEnoFZ15U8V8Fvg3wHXNFww7e0zcppiAlYd28+C+
Ou3DHMsyS+FnRbuOFbPwHwy8Xe9u09vWOOgECCJjupsgSFjNdmCO5YHEFv7bb7XUhRKxcTCHh7xf
N7e/rXjbwabD5i8QTfmhUrrq1J4nGw+FuIDyW6SNQbOkRajWCR6PUzP6CH29b+Q0CrJhdjDzNFO/
t/BwHYdaOakrpIVv/ybhvgPDhhqThRo4/6pUy7kqUpPhyIbCyzPbW5eXfJCxXIu8Gl/WISAcZGJ/
3Pl1XNoN1cRIR7smWAH+CNWsdr0oHbJtM5R3Xflwe1kigyhywY8YjStu8usP7VogKx5HzON1mXUu
p69Exejz2Vjbg5Xm+9u22I/nI++lLc6pVteK5pUNWnUJE4bVIiWMF8OWXIpC331TUQezMNTndHbT
XGRDleEUU+zizGZuU29AWJOFSeJEG3DCQcl1meadqQ5LqM+EhlaxusSjNGpPi1Na29sLFl01bCQK
+gHoOuF7Xv8SvWoXa8Qc9slYa/DwjgAcxiDG3oxxPvuFnvSQMHA/Tmk/SoKE6DJFGggCLMzC2niF
XBumcZMYWYSdHvXXFgV71zh3QxY4f4F5Rv3LhRnUJpiq/LWdWsu72YiwQECGkOQ4Rr5Dn6AJ+iWW
PeiFS0KlzQLUUAVLJBfvlxGXQFfjZjN1wHvb/pzrkP7NX/H8l0Qf0UlHsRRQJCZPhah/vSijNqKp
YwMLZfuIIX0vhcqXVi5/EU8g3KSD+ReegVrztRWMlIModkSPtUKWfsZz4bnXE3u3unEkeXuJdg45
ImrZ2hskjzviWpW4semgwZqxcN54dnU3Fz/MRPLcFm7bhRnudC8rHdPCAcUjOrha+hpPpufKuu7C
pbAuAJo/EBrgJ48A9M/7N/yi2z4kUR2Ads+GrlxSfrt9cIVr+W2Hfy+iWUdbh+L6S7uWCVknEP+o
c0l0EIVDPNnRxmUQSZNnqUNgqnNcJAiHRAdVUhlEcLbb6xDv128T7N8vQuG0KFTpKUCYdbSlkRMY
2j0GCdW/AJHjYfDbDOfLDvK/VmuxkgJIC/I8uPs2+nV7JbLN4kLp3LZDFWOi7EQSx1Oaxo9VWxI0
xR/99yq4cx8BmaIYDaPGJja4HNskcDBsBt74vwkwLpIbXLkWRh55jQ+gz93YjmBoMPKNrn3Tc8zH
OK+3N0z06dEeBL8ZGB1R9mAbevHpKyuhcT4BEoXj6Novnal4GPcJ5qyXuDHbFv5WZ6xjePy6QErz
4TK16iVaXRAEWsgMi4d0/Ib5+gpKI4nyuZ3jkMx/nLIABw5EFIBz+N87PEKTA+VhTzic+YwRj+V+
dTpPjYHl1/L91H79023E4BpY/d8oK1E84vwunxsQjlDgBToKocvXpTrV00sMrqzbZt5nCqB0RqmC
8QsTfC0ueCqFtq5aiwKVtk1DOHdYh8QvJGfo/ZeCEaTzGIOAho3Bo7/Vyi5dtwViZAK/h6UGjlpu
2rHGBbeA9sjycYNAZXnZ3V6aIB9jdNVgcgTHrI3qMXeuTH1apjJBKR7UtVm6NfVXfYoyD+A2XwEF
Tm7k3pxWfr4uJzX64zMN2yg84lRjazG1fX0K0kJFFahApwaX677WQRM9zRgdlZ2B94ft2gwXZ40q
7Q2nZo/RpvOyctOj5m+RR8vZ3N5LFkivz9q1HS7QWmZD6Ioh7JMzlWHeAH47nSe99+fl46TKZELf
x0NmjKkdwmGQO3AZF2nWLFOmBBkX/VAUH0jXgwVBwkDH+T0K5CiIoCqL1zXSVfz/6+9jtBopTKcn
T0CIesnTlG3V3vBiI/bytMGMjgzVwK2Jt8d3MKLZyPLe7MgTQkcHaAgUvqF/92eZ0DsjXMJVkiqN
lhSL0iY3RJ0gd1cvUp9vuwJfUX9nhQsZmpIs2dTCivrQfaNBs32Mfra7H9ldk/uyBjHn38wWSvYo
skCrFRU6/hiVk6sPEXLmp6ptzZMboYQbVab6PZnbDD7ompKCttge4g3khDQg9rgdNDJwSyYN7EF6
ZzGPMyC9ikY3iyJ9LKrXJ+p/K/ttidvFyVWrdlJW8hRXeAzum7fX4DkLjOZrV3zITG+aZDzIXBj+
xyQaugjz6LabPLAGsxDQ+dQX8lTTddqrbV08ji2lG4zbW2E/qOujmbXF4pWGMe+A99H3Es9hu3cR
Rf75ASwxwN5ajOTi+tBpcZL1mHwiT+Wn7CcC1vzRvJu+lPfqqb+jMmi94MThtvltjAuNylj0VgVr
T11aH0u1hdxw7i9LH0oWJbPDhcbStcHKX8HONCIPSeIPQ+ME6AEfGv1QQyItHwzPLJEFWQX9UE/u
3snzAySkt3msBWT5Q3njd3vM5Q1lopM4mUwsO14/xsaBVOsZ8mXQL9DBS4leHFVDJeskuyA8Nxeb
zYXTLE+p1VWwOhXDBuWwTRSlQU61DfgnJKYk+81Twc5KlbnIwshTT9BGN9Yvdne3GuDokXxXdsvc
cNa37OIij4Xk/eSAwhdhrnwt7S8Q/ToMxPFWiNynleY1hbJLcGWo6OZWiuFButy3pKh14ZH9va9v
sfjiR5hdNVbxCOdSSqRLk3lw5vbOAP+midKN2Qz7omjDXpftsSjG4/C4GCRF75LNsF6f1LjJDcVO
FYQKQKM8AhZdb/UP45Y+1OB2lg4u8ana/7z2tz3usDbZaDWoquGjJs6uhkR2nephVY5Amtc+DrG/
rpVXmkCe66rfuTLo/tt63n1slq6x4idSNi4auxD57JvRIU8UPGD2kp2nBSw/+ni3dsCbutPWXFZ/
WKxjt6L+nT8tmeGt6c5SVm/Q/2yw6p+9uPgtXPrTzqSfSQbH04vNBLIhTOIQlA9DkISDLnSWtaiF
RxeATuwuk9jml67GSlN0Fj71Mn9twOW+bojh0UGCstbYDr7f4d9muFV1xOnoZFfaE3AxLSRk0hIE
pG0PNlc1GxVvqAE597OpAz6iyyK/NGdQLPX1FEIzHhV/kKUetG6Otngrz+GoLV9Te26OtttFh3Io
jXDV1t6z82oN0s4Y7+KyziTXF1cJePsuAAza/0fad/XGrSzd/iICzOG1GSdII85QwXohLFtizpm/
/i5qA9/RNOcOsc+BAGPb3nCxU3V11aq1kCZHTR90+NdnAqndHl05AX9J/OrU1sUl6NStpuZbzg3C
0GinW9Cmq5JdpMZdr3AxZkmeJicSAgU4Zq7QFR9cLf+Fg0OO+LsvATJydKEazENiw0Ulf1ES4T2J
ZUtO7YF/5IWYSNoliXgjZX8DuqKnSWNKY4GyaLHVIUm9K5C6wQN+0U7FcJdcJJUsgKD67EdK03is
VBIWmB0x8g0fchNyYAT8+f6IVzE/2MFABI0ICHpOkN2mjDERM4kc0zceiPIuTMW70VhYQdl2pGTn
HTOX2PfswNr3ra59y2IWL3iwnQAlg8Tr9b4JoKQxZ8LYeM08WWrb28gl14mLg8Y0s9VCWwdpMtYL
WhPci/bQ7ObBFqUtQCrNobFMNQ8+WzAqoyzASfQjPGnicJhUrfHm6Hk+5YI+RhDDtZWO+MCImZMN
dVclP3ZfaACYykMkWxlndm5ZmqG0byeHHUh1DDk7EoCzAhCLcBkgTAcOzR/MqblsSU59v86vHMby
vTwaxhd+CIRxlEsOlUpokspvvHKnfGSfkQm+Rj0zZ8c32gP7VJsC7qPGqa3WGpzuWJvZZTi0xnxi
Hycn3gg6aCjzP7P342so98UUYsKoEWaPtzuzMhu9MwPC6IjXcTH65M/nZMTkKzA2chg3zgfoHKDx
gXAZdQaaoCzr5goNGGzrcZExypCp418VCVNfwGPCd27s1FXIAz0RllOQuEM9DpuW2qlVMw1+22Kn
xn3pKHnt5ckvsCDaSdjabRAci4QzZg5E8fLw1TKfnfo6pNxG4mQdeiwfAQQB3nuAtKyQBLGPBhCm
lBsv0Xq9kOudUMVu4EqFEYu8PrVGwQSk0nrTrwaFJCz3tjELN9wEKsBo8QAzIwhb6YKrH+URq+ZR
64nxqz+04Br/jAN+J2Q56RSWKOWpTMLdCLqS3VA+lGng1GGrN6B/gcICWgRKXtyICGhmj2X3LV1x
AiCseDGuUD7MAFbAKhNaT2g4UgvgBIZ6vT0iGkVjSaFJxth9RaMtx08VWjPUDLKKAr+RXFhdf/gG
VBPRAAIJOPxCPY3lIa+RyY87LwAGE2i9SSDqwI/6xuyv3oiLGZS/UPFG+hO9Qdfesq/DCUSSfeeJ
oQ6NYig2JepLJDwqlZUOnl8YbGF03d8Nq4szuXY2oOSWoD+GfjNEu3RRrNfiLmHjULqoszNn1vQ4
jbo49kSSDoAEISIgMhlHZ958zdCIA4Bn0R4hga8F1xKHTCztWOIRSLKKVy8G41i7j8hMTATcui4f
NlzJ+gKgLFHXX8pLrcTVsISWhGO9y8HN/ZkTdNQRtDDprTHpFkdCq3V6PXR6M7JBB2qMOmdGRrjP
LPYQWPPTFsj8Wy/2auapr6JeGoUkdMDQceql0yd9NOK/6j7f5cfeAn8NEQ6ck1qpUeifBJIKZmMM
+GEN2WJs3lJsnoAnwk6sEiQz93fE6uFFfRb1IJlTIJmXxrnLoHMwr5g5QX+ysVX6oZHNq+WntjvX
FFpRxN92ihdW1zDo3PAC8uf1N5QqSHP0CUs2djvdyPaP0W+hnqXKjIaj6zOmscyQSWA0vMzWgDkX
HMmZnUjn9vHjZGRGrcf6iSG9sce8bkRDqwttafoDcgpSA8sNQ+NMcr5q+THq0dpVeCr/UKF3NK5/
ReVDChjnv15CpHgX0h7cnUva63qUA5oIwzoumUs0ETT+j2i7RC9xibgF+Rjgj4375pZJozbyT3O0
GvnMhTO2csVcFD4kVfyRNf966nAnogEPIoZwjCthaQn81Vxd95EntCURpIaopQUBFB0BhM4F3YYj
Xi8UiNqxPdCTAWpzBI3XsycyQRMjAQJrkKTwhYAUv/hXsTlM/xI5iM0IQ4uzRxcILhY6xEnR/1Xk
rRB5IGQhM+D8Xon8WeVU0cYtuj7SmDN0LKF8jyZOzOD1iDrkPiWFiWJPuaToCQjF1Cz8llSMnhYk
Ynl0Tm7M4frRi7GBFA60BqBrAHCAOmjI9BVlnASx11qT2T18iPtJ/2JIfMp0gCTtRO/NX6zR2iV+
QnMTRLjKMS/mNTztBOR7F4716xGrYsu2ID2PPfm50mfDt0qnsfTu9f7G/07CX+/8azPUFTZAywea
rVnsZcS3JSKRyaxIqH/MhN+Bf8kWSfjYgY8vMtBUTH49l3pgbN0j39QA9z6Cmup0kdNtInxE+RY4
DCgBeb0nHVz3TCB/ZYzmEzgD9cEoSWmrBM411aUTS7bYM28dm59TTl1ncpwBqMhiyhUycSdB0cWY
hFA6qC/3J30VpGJp0WkGoDloOvnVzmrESZbzpI09CYlBNQ9Jo6ONniicO+zSrbfY99uQntyf1qhR
VV0XFYPfxF7zO4GQR29pBNtJV01e53XFQmcF6SxUjslozMbHuXVmWya9HtnFUdIh02egzf2XTLod
S2qbtfGG0r8AcHAYI9YTohmj0RrMTt04ft+Au9VnAzwLfiIA8YEzvN7/YRz3dcKLsddbgtEfdjMJ
HIV07mzxJm8W4JFk961R7io7tgL33FmDJZNix1pCirv3d2bkewj/XSKDeQo3nPnN9cPttFBGgtCI
JuEdhxa3RbR8GgTNYtVpu9loK3BHIs6IBZKx5/v7ZZXlw34BJg+4RKSWZPC7Xk8FryZaxvRV4kF+
ZpfPqV74O5lRICS6kehbp3IpS5Q3qLsKj7oRlsDhJVhBZVWd5SuHtLJFg0Fu4Y0tdv/b2KijH9Za
KTAQSvOKbiZx+NSNjz0UMtqtka3nEEQ1y+UL8AyqkjRff5QlOVTdmdjjFaPuDlnqgQgamaMQfHZC
j35PEfHofOgZB8r1Fy4m5Wez5dNvfgN6f9GKj7w8mrev15Gdh1DimCjx5MmplZMfHfzqgec+7s8o
zVaBSxmNF0Du4e2B1xjYTa/NjPyIlzebJN5oaSfhV2VmUHmPDX4HJke7dVBMI2jSrJ7+J7OrBMSA
LuGgmGC2PYKM3i3cxugszZz3ncVa5V4x4HlO/MZg1y4bAeKC9f5OkIHO73qsaRoMacKPiRcylv8g
PjaJM/lIMXAbrTo058UyqYg8cPoAJgV7OY2MYiO8e8uATb352LhvCqkIAv3IjK2ZjORsPx2Pr/bn
0+en/zackhODlut/yYv8/QUymCIWaDCaA2nRDLQOx4ooV7nnv4Ox7TdnJpsX8TpThlHKkO0Ffh5t
AiCkuJ7OCdJ+fl+PuTftxZfuPTwF78BX2JLDnKe/rTlc/Fc41ocE3BilEW+d0WWxrl0+rIP5Emle
dKYC03RtvQYoJatCIfeAODuiKnAI7FdOV0mOmz592IIYfedu75mj3Co3JX0Khh+Y22VO5o6cnuns
TnusD/IO3KuOYFTP0mNjtaZmt3Z0yZ81D4znTveK1kj1kfmVPm9FQjcyCtdTQO1nVotiptSWbzJY
MDPLemWHlmQOBm8Ulv+Yb9xk67D62hzlfcuyj+qoUHKPYVoyq66QPkjTSQQJWv0sDHoaG/edxOLh
7k055QFLNB6PwHvlHus/8n1qCNUhgkjvfSPLR1NGIJULvDfI3RZ5A2pdIzmYBKVmQ6+pP1jutdxK
c90YBLrNELZBkhqPYBqC2+da0YMvNfQk5e8I9eTcjvwtyNENv4aoH9VMMCsgTqT5rUYp00ZRLmLv
JBiieeZJs/GgWqcl8bb4aYE66khL5oxfwgIXnIsxRYf7E5c+sJNdSH9V3io8MTiIR+m3Bopq1HDv
L9GN1MlP66vLAhWpDBRRsC6+B5U+vCSfkjUf0o/BCB6I4EyxKe6iclc+C0SON4zfuIYxq5CoZLFJ
ACGjMuVingudUFd48mRkwGPHqV15i6uR3oMIMZCLhxFeAYCRpxW+m3mIGrkICi+AHGQiPYLDd2MU
K19Nm6DObt75aKXPYCI/Dl/MHwznpXrhf2f78BLhrSTtE5/MX+lj9jR47EY+cpXo/8c4mgMwkxgj
nWHo66Eu1CmGcU84lK+hHl7kY2oyTzgMIdm6GegTR1tbTssPJEVSjFU5LtaKOTXG9phCSNTvX+7v
STqqX4wgykY/ylItBsnMtZG41+aqE9kCrleVreo5yfRxJtNh2MjFf++vn/6JNrTszx+jqYY2y8pq
LjyB+JMeHIrn9MDty0fV2briNk1REydDdEXlZ4yJOfgP5S49BXZwDM8xSTfu7lsr9HPylsn9OSYt
gduVYWjhahf9v5W8i7daH25uOpR2RFSBF2opOiXCyYyQ+BxXeMNeRHcW6T/KV+05dtJn5QlkS9nW
QtHlDCwUkp0gAUUiEok7kVqoGiFZuYQknnDiUzKcG1c9IdI8CF/Racsp3dh9V7aolWpnpgtCJq28
5BDtW+I7ldW9bqmq0LcKPSBqlUJZHcGVBSPhLn0SHPbEH7e23M1xAB0oAbK9qEVS44j8PuGTsqq8
+Q9UFR7DD6Em/Kv/+/5ZpakEliccrniUmNHuiG5euiAOlvUUHahF5aVvoT4ezrZljQeCSPHRJ6+6
68Skc+6bvDF3sIg+fXi7pZ5LuYdMG5IuYJvKy85BRfhTa2PbbQCbb5wiNOeC0wutukBW0GW6IGeS
qmCY2mO5hzjVCJvpQRBsXBy3jCBjC/Q00BssuJWuj2oipBnXl2HjRdwuBjosCW0VQIL7s7W+//Bc
WrL3KAYu7XfUTpNSra5KsKGBpqdEwTGVGb3o0tT836xQQ2E7UJQVLKyI4QX8eaBbmzbGsQKAYJow
EKggAdOO7ge6g1Aq1CiG8mnjddx+Fn+zjGbJPJoekI56KqFmYrU6lKzQs8YIpELxa0tt/eZEQswY
Gw7yeBJdc+ESOZGEIGu8sW81kilVpncQ2N4a5m0zwNQDWoxaKo1zkcLOn6YA8BqIXLASgbpbMUNu
QOcbAogk/8Ym7/383oHlrTc4aWNH0gHZMsdA2SyOHZyWABJe70jwdwLa5wOfUU412mxffTk2J/6l
ibd25XrrXxuiQiZ0aPGAvyuN1+aoTosc6csnaeuaWlVF6eEsX/HjLmQkDn1UBUAQElHIh9U8jB/B
Z97oyN05QCmhJhgZpe2AamW0asPlyT6E3JBkLNn3AIn2S4ff/vuDAuUGCNouDZCrQnU4F9AG4MrW
a5QoPC9EmegTD5sNF7kqmXyPfOmCRfsw+hNpr6zM0wxpdKZFMUHdc4fsbFisnlvcQUHmCRjU1JEP
qPnyhq7tNi7rbwDYdVSFtf1hm0oedFUPmhANtgvCvD6gGK2XRr2T9/2psZARtordb5C2Gi/oYLJS
8/L3/gSv6ij00PnrRU/7UuC6IOg8QDAt1S5PElJErF3uwAKLHLsl2aBZ0QcLRYwzfxwfIRC6UfVe
YQToT6CPEWjJ0M+DGQhUvWg/lNex2fvKWxtaymss6lyIR15jJRVpIEXBzOBZBauVweZ/J6ECUObY
QVUGfLZRwhhFE+t1ocsM2DHwp/O5C+xi/JSmngy83hWOxlr3J/BGqIpUBNDSuJTQFI665/UESkMM
arUO2JGg1KPy2ASmzBwYp3nNH7Tj1mV+y93h5kPZEumuxfdcGys7jq0rhu08tvvdo5WMG7YYN275
NIQlKFwsXfxAhV5biOJIVEaobnhhE6f7sS3yXZ2rtc52mkYAga+MjflbB6uAfgF/A/QXem04GnLX
TImSMmnW4fkikYf4Ij04F0Davu6b+a410Mfspxl6kympkjPQo/cmOz7ye+ki/eEOlvXAGfJT7fhH
W3onNiHnnpx3mhn/Npmd67IkfHc74D0upT6Rr42hf6vC3PumZbV/OFy2bmZJA7c58uokUQ+xAmjZ
mQ0tDVUMVBORSXSzZ1S1Sm+WrO4th8QsCjVkgIaUAwIYsTHbZyE+cF8tt2v4D83gJVIfod0YbuW/
VpXO5Yz+nD7qbqizps3bJu08Pjk0/YNQ6g4mJLByXTP0gQwH/G4ieEGbsVnbOn823JTbOGrfaIZ7
80XtTX7sWYYHr5o3ZPaU2ACmF+wH8FpghNEcRnMbaa9lbjacqnIGC9khLXcR+1HKqZ4qBPWSLNMF
5m1W9eRBqQ1NNibt3APvnpgiHszifuCtbNCZ4avc1QOkKQnH2HVyAq/+qIL/xuS6x7B8HP0nMAsN
ZQMdUJngf0wb0n8mmd0d1dKcZUvYRX/iIDqoATDNJBi3KA6+s9nUPKC1FBVY9FQh0UZDJhut6cNZ
7hrv7f30AdAMQ9od9JWeGPIRkQal56X8jOw+A3GgwIyN5afQ8d/4QwagosfHvblnyf536jwLJkti
XO2X0AwBupqQsv7nZ3BAG7dz7x/DVaEO+0jBZY7cEsJSNFBT3rKr6ywblQlhobJLWfZPJHcP4mv8
W2EcWbPyuvXU7iWO662tg5O0mjGRB5IFoTDCUWr7CkWU+sjatd4g9TNYsat3Mdbe2Dh40KKZ3TjX
t66EhVcWqRiogC7Yj+tzLcR1lHfygtsV0kM2eY3UGCUrGgoy0/JbLJyynjTVVm7yViRxZZY6HpVQ
sTWYihpPO71opHwSK5Jekn3wLBsDcGsCmqx5wuxYg0Oajdk1h9yunC1N+FUlYFlhZJiRYF7wNdig
14MflKgUmR6QTZ7dR0RTLR70WO3zdKlCMgoAKJh4IJ7ELaGS5Z+lVxgN1yKg/RroauksWDbFmViz
iGMY6aHgA9Jsso3dHtkPE9T8MmGFnNTot17F2SWWMoSYEg/1nMBKmH2pFyXC3+ED6kfDy/1TcyNr
gDn9YZlKTshlDC2HEIPDI8aqd6yJNkby2ZM/f4BvwHJyeo1LKjA0/GzhMFZl2e8F/WGcijl4Mcjn
LgwBjn0Q9z36OOFTgn0InwI8PP+G3qzRrqxpiyx8BRik7VKP5EHx60BlMN0QNAVUI9RlnQNkECyM
QMFDng4SAaSwcjcxNABf+I3C6arOQJmn3wRa5gd9IcA8cyiPzKPyqJ3HV+VReRjt7kN7Ch+20nb/
n1VGChdwazSK0CjkOuB7ORhxcvyRZC/JubyE1uyASulPiMFDjzwizC/BuzQmGxAQqDxuqYbcSFQu
++w/X0AtNSsAUZCJWOpSMBWoydoN0vBOwh6ymPg88U9sZbLD3/u7+0ZBYLEKbkc8otGxQhNyqwzr
50KDMAjy1ruFVyMg4jtrioIFBWW0d7NP3HRU8bi8iKnXNUDE8nqbbKz34pPX/uM/H0G7LahDsaGM
yVfTbjBDDr56iIRC7+Xy9f54b3qqhQIHbwVQn62AsMGo8UUpob1i/uSLB7ZuN9ISyyqthvLDAHX9
aELZKbHCtt54ZN4kR8JD6DA/yxsTdvOWA2PC/42DcofcXOeKMHCtl3xBVvst+dSe1aN4qU55sTGg
2/vyhynK/81TXkIGCKbmjvDvM47CQxrqFeDCB/Y4PmgDaX/dX6RvPnt6EqUlaSqDPhOZWsr7KOzM
ZVWG419GpP4F3NIvUN5L+8EYXxLoahwUL3sFDYu8yTG5PETuGKblGMSGZRBWaOgEwSO8Psq29qYd
qgewKjNfmRU9Jcb9kd5yO0sKC5cm4iJsSmod4xxdqDmPF19bPeBRHcq1LcXPtfhcV7PTjmaByhJI
1VKAVicyso4oQrJNICEag4o96Np1EMY4RW4VWyRoty7cqy+jlr0baoHzJzw6xNjhq4OE7pP+KeR/
5Ykhzo8+Y1W/2od5n8Yf96dkWdurJeDQNwcQ8kLTgVj1O7f6411Wq+HQdginXPSjaQD6yzouwXM3
PVV+bXKDj47+Ldz4Ol8LTCX/zwpA/w8JIXzTD5tR0IgonJeNGzKnYHJ9jTFG8ZS3QOzU++k1lHVB
PhadJQwESbB4stnu8/6o11kwfAJgAeh8g2QQKDCo6S5KNQwjKLq6ENvqsN1afWLfU741w4K1OInR
IdWpB4/RtEurnRIaVfbEM1/zNKF1qzppdl7/DRgiqHrHbCzIyqMtX4YOJAheo5sQug3XkzNLbVej
b7Rxwfpt9OKxYr7axhumt1bWHAHX5f2ZWN0FizkZZIKI4BEGfJ+YH2vRFhkDdpChceUg0cXwoI2R
LjdbuLPVQaesUJm3QlKzdJLHxh2yL6XtSdsqhtZXRsMig8Sek8SKeSf3M4h3Ofn8PEbRhlu9veA/
xklNKwthPylA+7PbVXoc5rbCtGZc5VASmnbNXBhcBNLRkswoUSa/fo3VUUze2/YZlDKmHxp+sReV
hmjxE3rPuCB3/otFQDIWGxKkqCAQu15zaBqwkRzPjTsDgtAFzuiD5b/f/XsjSHah6QtgefD/UEY6
VY3qVvEbt1eZj6aJaidR5tRGTX2L2mGd5cRyQ24Qz/XlcAFCfT2eRujCtiu51u3Z9l2OfDMYH+YI
KGXR5sEfCTaJpfNIcPLMaIRz352FEXyzTvRUHWIf3VNZe5zTS8hbIdoI3iM9Ngf0w2b+qYdAdG8X
ChnA+1HpVbWF2Li5T5bQbAGAQv+FplApxkRWZ01p3YThDskgmczQkymczhGaW8RC1DP1iWm+fCxU
CKGLTPnAO5w00ROUwUkJysIktfi3Du+TtjRSkTUY7Or7C7kOETC9Goi0FTT5oBLzncD6cWbFaYqr
TBpatxqMkAMKrsiP6CL3zR5M/xflLyCc08bNeeOauDJJ+cuWiwNJrmEy1PvsoQPeiBnPwuT2eKjk
v4fNfsFlM1LX0gKRRaFJQ6lVpGtdERwkMk5B53Zf0ACXRplo58w/T08DiPARpzqRtJGav+EIQdLA
gaJXWtLBdLp5FIBShXTr6CKbMxtZOaBfJOATvWGVcMPUEmVQg1u8O3LoaD1GlwEVf0Pptg65aR5d
YK4M8NYT0AbqReV0wfv9nXJzTD8MLX//Y6NwPR/UZcuObt/aSlqSNt530xbr0SrGRwDxczRUTKU2
De7YBqMZktcg/ij9l/uDWOfRKAPU3pt8To7iAAYkjnCK03d6OFloi0DZUzaq+bF/6Tfi/fUCgcdg
8WAsj8o4Bnc9byLfpYnih6NbFFFhh1KZHNqBnQx1ngog0/lg43St73yUN9BAg4Qden9VukVr9qUY
kIx6dINIcdpTKgbE9xszmzpjTrDhg3irC3y9aAAwAJsBaW4w/MKVXI+wF0FThWLc6KaqhrRphJbv
JFe2rKxfFmBC+H5YgHEXTou+CKZU6kI1kjCRfaXs6jRTLeAYeH1gy8To6qx0RoZJnLTG26KZ8q9e
BX9zNCo9CTIwTILFKSBoMYFi2cQEppqMqS0E9VaSeRns9XnEV4IkG0qNS/+BSu3gCJL2WiWEk6uV
A9G0SIdoOcpNqqEOVgwB7Pv7+dbU/7RGTX2jaY3ET4h7+6owgkZyxCbfAI7eGhC/0NqjsR3SYjTL
2oS0ZDeIyeQKAHv5z5GEbfQgCy8sd74/Fn4d2ME746CgmYFF7EKLSCSpH0li1k1uWBZWmL6ztaUC
WB+DufBUPykB2hvU11AdjArQ7XB6j+JzFtixdgDTQYne4/6P9CuPFKIunBzjx/2vW7s/8HB8V9Oh
1oNcPHWMBwW0mFM1TG6VBJDzBRREqyZShXm6cSPfWlKg4VU8LJGSxRG+Pk1y0Sn8AMVNF4LijxDX
c/gsfL4/lpsm0D+JaUY9AYauTSiM2DXigLGEXIgnS86BhLli542B3AgtMGXAwuJSWhphaWjYVMhc
VcvS5BZ+Dm5D+AU7ULjWqKWi1SHwPL1KUdM7ORNCfXmaGlMGDHrf1nWjZ23MG/cHfWsB8T5TICWI
6UXl+XrQaToUZR1zkys1yknCxkm77AR6I/u+mRvuHi9f8JyDjQuVbRrSlaYK9obMTm40hOccrBjJ
nJt1/Xva0si+dS4hv4yaNt6/yLRQIfgsNTJfCcnsNn38WSeakeMXgjqRwc+aV7XNVnlmHbbhTf/D
IHUC2paH/s4QwGDX2gMX61z5R8y9FOLcJeHVP0Jv3p/KmxtIRvUJnCpA3cPpXy/ZDILHLANQyc3i
PdcJBs/tQYgMRjNwjOJZHYh/p060pjk4KWy8a/Jg4yl165ygGRGUikvmCHHytf0h5iqw89ezCwzl
rNdCUNoML2zJ6q0T9rjYFODN4Pg0BS8q6jhOENLNqkhB8kJJHK40+smoI8K3hg897fgiKDaalsHC
ZZeMZpcgzhdm6OYKpEFpNkreB9mJs2pft8JlY/7XgTM+DH05oPLkwLWxIvTkmxYCTviwkTnJgLHw
AuiaTb46QTuutCLpfdjK8d46pJgIAIoAzUbnE7WpeRGl8kQUZpyewGR8wQKmYpenWy+QW4d06cgF
iSaEnjW66MXzOZQf2Hl2R0jPobk8BnuFWkGLKQSB0hD+vT+PNyIyBN/gckKPEzayvNx7PyLnNiwT
bWwD1uWKlrWLKHlWU0bS2UBoj1keZ3ZWc4rZi+NW48qNEwvDC603aAGg7UrFIsDUquLUhDB84fe1
N9j8oM/5vv3iul/3h3hj3a4sUXFIxmYCV8YYopblu0oC5QeoJcNJebpv5taAUOxYiNCWfkraIYgZ
hDjavJhc9SHVcUaql3Mh6UKoF+xGYHVrzX5aom6LKQfxjV/AUp1YmvwJGKFes26C/m1W9Zre+vfj
AmoImx7A8zWzWhCW7BBr9eQqbGoqYQAgFmcIqgG1EcKy57xEgdT37tu8NUI8ShYoJihxVl1TfD2D
kjfjMUJ0JIjuhJZuMMdBh1Cw+ngDrLdlizoBaaCqfqrh7mV19rEAjh80Ffyh2LByy5GiVQBYap4F
lQI4gq4PmtiCu1ytxMmdNAAQu+JUDLkhjbHlx/IOuqUxY9ZAoAxPUjTY+dy+MMg4+H81+ZGV9Ajp
eXdS/3bzn/sTfcPZXH0VdQpHhhsYJkIYNAboeFb7HR+DGAf8YAmIg++bujnPPyaAOoa+ikPIdkil
BDyEvZocVR8++IuaHNGwc+MBS7wlHnEjDEHJVQYNpyDDydDxzgT9gDidI3jslnV9qIj5rKmFuz79
kGTz/uhuOZmFaJGH04bvphFvPjcnfS0UswtwXecMvjpZkGJQdrEwV7v7pm6UFQCfxZg4YGcX90nt
2GKS4TfncnaT9FLzL1nymSp/2kU3NZof2/oFUpR5eWgzA5hKMNnF9n37t4aKwANIRfTHApdB3YOs
yjTgVJ8wq+KY2Fne/FGjOTDnJtlSKb7lUpFcxe2wPFdRuLk+Mzyo+7SJw40LyvvsLFyK6SQcZj4C
wYEVhFsb9Oa4flijNmg9zmXAFPLsShVqjz1AwiqUDLpg4826ht0t2Qhc7GipwIsSHRzXo2onBOiB
yMyu2BvZrLNIt5eupv3K65JkDYBepRlLUGqr9SH+WzeGj+xI8uQLJE72VbOr+JjExyAtdX5+lEYv
KlWSDMqD/C9lBlUV34nsKxBpaF1FBwi1zv5YiaMq+bMLxDaEoWvhqQP1vN4nNadrYdQbDciw9UJt
/4ssEXoMkLFBXhTyx3Tat5qaslHAnecqbwkI7vnGUANAxHcQ2DWy13+9mRFloeSNWBJYdLp3MEGn
04THH+uGIBI0uTDjSNkWkVl3aencN/WdjaDSLyhzSSK8BErQIH+4Xvg41oZBVgbOVZXAk1M2Mwof
kXM6crw+TzVrSuAaN8aaQSP/LIOhUpo5q6vZzAngyM51NObHRI5qMndyclAR/VpK3w+WEEUBgUZE
9xDz0BJUU64+lkmhmnndlSmShz73JvRjZyLbLJjAQmRP6cSG5zEMVMKmfWGk6Pfa8FI3bpZFGQYP
WqScUHijdnnZtVUcdrngFt0xa+uHbHpSG5QMVHXj7XzLHf60RPujLIyKau5Twc0UC/gFAEhnREK1
GeaFw0WPSgpmsD7Sk5AUIuSe3yf/0OUTUUbm1/0FvvEkw4fIeBNCsw1ZqeXvf8TSHWp/tabhQ1gu
NxoRCfYtQNwat4Vj8dPE4sN+mGiZbB61PBHcRDrIxaNSo8EAscTQ8bYyHsfmUQESEEnVdDq28qTz
YCeKTQGon/j834wVzyHc6Lj06J4qLmmSppUrwZVYBsrLva4k0eW+ie+ImTovGOx/bFBbKK47lmvb
UnAnPReMVLYzvUh1xa73SW1WvpG+3Td4e/3+zx69kfge7VVphjFFSL1LQGYBgn3fwhpfA2wQWlJw
JEDXg1Y0akjCWJezmjOi24y7Uf5qxNeWiNNn51vZn4o3Geu+vfWVBnNoGUP5ZfE6LHWBNi0/1yEI
+lzsTCvKT2PmsGmzYWQ9bQLKSKB3gYo72mxoigNowzVyAhZPdwjRuj7lLVi5UVUy7g9lmZnrzQDq
ATjPpZaEX2Qq38I0mRIUjCy5rSVXoJGfj4zORG4tvT1z8RY+8sa8oa0SPSDowEa2U6FCgTTpgyaJ
AsmVIT9VATrGGLnQb7Qpr6EwEDJSkDxCWQKw6VWWrB4VdhCUBkPyId/bcG0N3YwWLLAsBJHzMYxM
WZxVq0oGzhlKBVRvnRI+KkJb2BUfFM4gJfHGWi4Do2cZXXdIKOHSx5VIXVH1HIOZqC8ltzFV5Y1h
SSX+GQA3Y+z7q7lsvGs76K/DzpDBRwwqvRWLVDvLoCRvOHcODajXkuKPPFrStNXisF5HkYewL7I1
yHiit4YaTrjQH0Hcl8MLskpt0KkVhK8FzUQ+rXbuj+jGA2+xtZxrAXVAQG2uXbOGK5SVGolzufk1
arRXYYxNHqX1hDWGxuyVSO+UhqBlsVVnwK7sSOadRCRFsYsYALS8WjQS4G/6v/e/a8VugcIX2nix
kZeZRhhN+YBKBu17hNqVO4BEqwUTaDc8ldUbNIA/+pbTocQL9m6Q1QasLsSnuIhQ+DvV1SuUmL0K
SBE55/8Ks7rx8FwfZ+ChREwUvCEy/bTT4PphqEF0yLscs1eyggxTQdCWqNahVcwvI0PKacO734gT
FpOwtmy65Rq9XqBxCHIuxt+42XnqM4D1obxbpDEJ2ESHxmBE2Fgl/f8j7cyWpLaarn1FitA8nEo1
9KAGGtzYcKIAGzTPs67+f4Tfz67arb8UYEfYJ+BK7Sl37sxca72pHddMtbfReJSNxAsG6z5s+p1j
tnG1QWsEP/AK+oKbWNz/dl2mwzhH+vPYBM5RtdL8VAfKdDfMdftc6pXsVqUU0C2mD25gl+adRMc2
ONRx+L6zPdZk0fVJ5Es47goKY/TMiI/JtGlzM5Ri/dlSJteIjpb0qQOB3dqJq8AgnL3pPPmxTk6V
dbxt+fUOuDa8XisXoYzcpZbW6kxB6lRwSs4liJecl6yXOw9S+q6Ndt5dGxl7eJmpeqC+CrJYFlPZ
gS0pNEE15nPkl9Fv/TxCAH6WnhNSkNLoFl3hGqPbOtpJrnb6IDZ8A6ZXkVQCQy5IsRs61fJACofe
fNas2I1zDTnbz2NAEwvOQY5iL86gmTw11VFr3fBP3ETZHKvszgmqu1l/ipP7MMyOjj3tfNdrb79+
Fs4e5pRVQFlYAtWOuyLRR/NZMtQ7rb2vQiixF+VQlMYp+PkmWMXQVkVfoPiI6dFydL3gQ6Too2bM
1jPy00HtN/CkrtnEZD4lyYeZ/t+3zfhU6vdRMj9ayl4w+frGMTTabGQyJ6z/q/RsPxaUSJzBeu60
4wjNpRl8GBI/6T9kw19Z/d76OEGXXUzJeVlxYL/TuTVPO4wK620jHLWrTxDytjI47GaKR+vZrDxF
OqnpR3pPSZ4+2d1jAkf47fP1+u67HrCQJULueCkkabGeef6a3lgh2WRVM70kdrn3YN+IZLAFHwH/
rHxpIgJsLLol6nLdep4iQJXVx4jSm/moLPRy62V3T3YiofHCOmTBU9q/uz3OzYW9sC3MKto+Cey0
mvXsWOe4elcG78PMH3ecx48TKqwdnR0axwQOY5Dd62xfeCtaGIyizbTkvS7J7JA6C/T4gAbqAA9C
0Sb1wUkQNnS7WqOnI+7g632qW2X6Pa7CqkaBVeqCu0lu4y81gjW/S46DqgxFluJNkk+wOQzljFaR
w18OD4WcgcsY4qgI7ro0kW2vWrLFRiyDXt7DEI7WN6DJceXB1lvmXjwpzYttjPkfejRLX8plzQZw
Cha0KrWc290YF8t8gDBE6k+6XpEmVGJ6Aj2p0Ncf7aTMG9Mu+9ItLdpEMH5AVqoFyCRlDY1IZpRO
v49yH4yHIjYHYJqakntFooHWKbvaKrzUzMs/EmvqeZEZpfQuh84LjjAKpIY3oyNov5saYvdvUJRr
bIJxIoNBB/j8tcnHtnCnPDCKNwu+7ve+7TNI5IFt+KmSZbVXNUF+gHlshF6wt7MJiqxO8hdZCxGP
IsPWHkzmJj2MxjJ+Nc2ozb02Hyi+9KpaOmdpMfTwS+5UeBy5N8r6FJc6/JpzXg7ay9yiUj8HdKjt
5PqFm43un7XtlModXTYq9Vkh6syDbAKFiOykXr5RF8/JXekL6X3Wav4Nv3J7+wvH/JWx9WMuNuYs
N0tlK2x5suvvNYIXm5Z/dWx/7vklmhGdd97Ypa2XjAmNl3JBcdKdR9IMXpi4YPPH8L+NSnzt1QPd
pLLMqEyWLmufKuXZtHYiY8Fx/BgSjW82JUgCQiKx65nrIaQZoyVHUjy5k7+0n4ng3XL+dnt59owI
y9O1o05qCiO5NqB28l7JU8/U0Q90fmGBVm0XyKgUy+C5fz2amuFUQ1bi+lbl1vQeTQ9j+DYqxoMl
GacqV70sz3dsbg2ODND65qelDKjXtU2lMa1pGVAhshLZRTm7ssNTPCSH1tx5Km9t8ktDwntcM0d1
VPM280kheqn8UMZ/gVLdGc2mEWrgFqVOclpiE45jLLA4rkZUoHlZ/q1Tz7vy7xs2FFIl6HTwX0JB
IYvRanafyK2c+5aenIr6YYbRIl/2Khkb60LbBukSsj88sUW4bjPG2UwHZu4Xo/RsTuXBbm3PMj4l
084zXmeBL27F9Qit/SEG9BWgTChJXW+AgDbGQrKc3O/6aR1Obe1lPIUQ9W8LJFRxqAhlIx9wbcFG
UT4ZKyX3AYqkY+WhZ+5l8VPthKfW+Lku4mtb69Rd25pmMx0SmcUpMgpnybHT9UM1/vxWpq7CZKH9
RjemSNgZZpEyBBVi461pdX6hldlJagYZMUAwx7d9z9ZmW9mXUeNbk2ZiJ0lSyIUEsSk98/K5oxyI
qn3c7NVYt4zwbiT1QQxmwGN5PWkxcnAar4jCD+PnjjYVMraQx2vezw8FLlb6regJXHs9r63oYW5G
XGyFf5Dau69Kev8LP08TEaqCiJjQwHH98+gyUikpQRc00VExnqzirJc7b63NebowIZz8zkr0OQWI
448LzBR/FNmD3X//hVHwsoFGBm44UrLXo0gTSZYrDRNxRRwn41kI/GVjZwNvORd63kxaxmm4g0Dk
2goJQgKcASutAgcBrV6S+mwYn6xkD8q0OWM8mlcBHVKxPyDGF5GNmTWV1YZK4c/l0dHXRRmKL7dn
bMu70DH7fyZ+vNsvTFhDW+tQdhe+E7439JdWMyAgMWlrASkn7TVFbk3cOms8H9hm0BFeT1xm2bRS
NU7hT3Fxn+iJx3lUyuIQLXstO1tu+dLSOrMXw+oVqVrC3ix8xf007kRme6NY//zit2MzB7tVoe9n
xEdJf2qjY5s/Tc3xpxeGujNb2KKcRgFDsMJbynaiSsqAR32ep/5eKe4WOb7LM8NNlJ1wfWNEV7aE
YyPPpi1FErZg8pzpLUAX1s+Ayd0e0ZaVFYpAJyVIJojPruetUVuplIYi92X43sj/hpSX6j8X+gwP
lpwHO/MnZpzWu2ytQ/5jThjUMidRapkl5j63EZiD9n2bNyc9DNyuOev1b8b0l9G4GhrdyckOff0M
vVY7+o4WeriRgzzfSXszsHGerz5JcBywAyd54jAD0UAB1l/Gt5F5d3uSNzY+Jqip0BhDzOAIuYAl
I7m/2FXuq6gLpeF7Xsa3DWyP4V8Dwj1UZoMxRqsBiyRdot0XzbvROf03G4KfqK1Gm1upyf3e/jCE
L6NNzj7fceIiE8b/9se/A1kHenGMlV4fgBoRhoAd7z1VibsPdusg1GZMoTeVdfcWhYHylJpKdOSF
Td1EkpVTrHfpfTeBG08i1aA7f0jf3x783goKxwQOadtK1wm27Q/F/Jc0fP1vvy+ci1juZj0ImVwz
W46O0T72UbqT5tvcIxQNSfDTaI9E7PXULlKbmr1MRDR15+GDpDw8/8IQyGASdfNWgd32+veHKbVC
KeX3lUh21ehhavdO6uYiXFgQFmHQ4sIK5rgAmw76IZY9a+/hsDlHRPOoaK3PIDEK1rieQjSvc19K
vsTTg1x8bvewxutHCm8T+pf+NSEMYtYms5gbTPTQq+WV16sn+cNs76W1t+YKqDHqcHRC0LItPFB0
GYhD3fNAifsvgIBb7SeB6z9O6oUBXYhN56AfFRQ/ct+BX0ka+6fclJ+SMP1+e1dtrcilGSE+pYQP
atzEjD5Ybmc9KZHkWYfbNnbmSqx6zaOuSdOiMpSwdxX7N9X+67aBrTXXQDOjQU6RBfjJ9dEoht6Q
h3WuilG9QwTvmym9qSxaW7vlJ1X6/l4WpEnoR7CgPRMTYkqhW1EkM5a2+jgNqD1ByXJ7MOt9KG5g
2NT+sSCsiFQZzmRFDCZY6u+FlZLyHO/Luv3N0v+Y0qfFivYsbq7PhUXh+mzyYQHgtY4J5S85e8l+
VtPpf7OmgXWmgZUmSOFQ9vkKWxmt3B/CbDg0SvTNURtAe63maqaXji545UOyGH+U8nwvB/bp9pSu
6/96SiFUW4lRVplUYX/M1TJPup0TVoKADKLooR70B6v4uIz6uZGnPRG37Qn9157gqsOl4v1kcssO
xktSfRuGnatgc7/TBfx/4xGms1X7pYSIPvdP6nf9j087v77pEpjwFZ5ucY8Jp8noO10jY5X7k3Qy
bNLm8mNW7u25zSVZsxNI0Mkky4U9p4U8uEorLHzY3r7WpP+XcDqa7V2mwq234x7EXoi/tx/CvHRf
YpHr4Xr9FYogYxeTERmzIToH+gzqdg5pfrDnwYMNJfBkRHg+2B0M/pFWJqekrZ+rJPkElUTn0bul
ewMk6AfFSZy7NOgy26srODycftp7w21OvkksC5ZkDeSFyc/NqunrLuWdNRhu+43WeWbm59MedMWA
n6IZx+CqFCLyKSt1q8mhCVfCwFMWWMmwNSUfbx+6zU16YUWYdKfrtZy+1MKnttWN51h/s1Cw+vO2
ke3p+nsoaNOJaaiEnrs54zXtW91D55zi8UOX7Ji4NY7VhOCPZZMyVLjOVlocp+qh0J+qyttNSewN
RDwP5EGlMMJK3X+dq5ehedPvwUD3TAiPGCORNGsc14Goz9RyHMjkl+MvLIcNKyfEInRVi+pZeoEW
sR01hR/YwRttRofDkmSYZOu9JvXNRVlFgAGM0bEmZnDCQKsXqeA5OerNSZlit4ioWZrBsdyr3q/b
VLw71qc7rRImaS8xtpCTDubTDt9hdZCohiew3nbwlzT/OdrJXZR/ma3gcHsSt26PS4vC8czseVyq
Ni98W0a3x/kY1OVOiLE3JuFo2kM1NrmEBWmc7prhXU3jUWc+wInpto2vd8c0+XR7TFvu/oe3ATqC
joDIh5iFiVykDud0knm/uHPpZfah+KzvIci29gVJdjLsJn2jrzagNpaLVdVswMW+q5K32WO/nJAD
vD2YrQUiKw1Kgr4y5JWE6ZvzHPLpRcezWd8giEVm7xeOEQkwWlBXqA8Yzev7qu0VM7EqLscpKvJP
iKU08HXlkZ8MCFTeHovYmvzjbqQHFYwaIDXwfsJgaCsNOmnBKxgLVBAoJhbyKUzio6z6lUyjZoZu
uvEtt/cem1veiMEBmyT3ToPQ+ucXmYg6Ka2qjUbOVT0fqyTynPhbsvx89l2jIE/lDSgoPZDCI8qK
knFSoyn1LSMzPzQVfA3aBBlT1Q3BXmplI24nwF0bndZCDyWe6wFVcdOPoU0LbxkHpzqK32rRdBqA
TC/1ebIegnIi1JCBGGkv6mR6ljM8m0PvFk82BFVdiqq46tDCUQb9ThPLxpm4+rB1O1/MtDkOnZw6
Q+rTnv4pcuhToTUFypm7ZE87RmwIWjfTlSlhUbu5sCKj71M/7edTQRtx9BAvL73tuJr2FkKsoPLN
KTuY8XFKE66f+HB7N28PlQ4QdDI5QKoQPZXGQBMNmRLu6tadw+/qqhJp3Kt7kIGNzcs4/7UjHFDq
hbPTmkbq5+McvO3GPL83Ysihh2JPxG3Tkgl7IYw9ZE1E2ibbWCRjrJbU10Jwo8bnKGqQmDFPt+dN
BJj8vXAXZgQvMNRmkFWqmvrm4qF8FXtkG9ylCE6LMnxNBx0fUB9T8DxDqL+RSzione6sqxPQNXk5
2qjHy6N1f/ujNofO0cWNOyvdgvBNDQI3tTVyoGLIFdT7IEjdZKf0u3Et4fIQ/ATXCD3OD/qXi6Ox
ZFI5U+nmzMp2fNcUDa1M04vZ1M+53H+c7GmPsGLToA09LtcgZQ5R0H0KxjpaJcT8UPo9Kg3Uf93y
U5+Oh3T6fnv2Nt3RhSXhKGoGsbEJGYcPp6Oq/CYBllCkxDVtkv2AVMedO3Ers6yRdeNfkiII8gle
JkmdJKoTKfXHBNoWuc6To7HCQTJNDr1uygIXTefuoERQPKY97H/FENZ3elUo7hKlX4Oqmw5RA6jx
9jRsbiIHCijq0bQqillZe0RpAKxS6rfFA3Vmt14aV+0//Dcj4lzPfR8pS4ARl2hQ92Hvu21gw68B
l+D4W3Qirm391y68sNF2SRQr9ZO5cQ6gyfs1kxZWzxE1y+NtW+tCCQHvCs3Ak9PgQYAt+NAiwPxU
4duMQvvcNN1d1LfvbpsQebNWd4MNVHZhvIBcTezzSsphkK2CCeuASRcwCgQDj25I8NrUK1R6feqP
ZfpxASBQm9kndUy8cJoOFgWIUSm9YqZs1e1908ZOufom4QVWqzQxDrad+k6q/QF6HNYuUKh57NWa
O04fctVwC2U4DN0b2IDYzPKXRC0/6/jKVI93gokNN3H1LUIs0QWJOss0f/u0E+r35oDmhZzOCFj3
VeBmiFWdphxGqdursrnwq5Q1NxveyRYeukUcVWM3sii1kbQe6my8PhTkyW9b2ZzmCyvCNMvhVNl9
6BCSRWcneWu298Uuo956HF5t4QsbwvShe+pkdsX05ePLj7ZYYi+5+W6H3wPaapu59SJLu5Pq4FeO
KQBmuNYsemNE6HTaq03R04Xl6/LZRAR1+NK9yLtUytvr9K8VYZ2qMqqXRV8yHwYHRCDUqTtmWZze
QYWoZId4UJZHy3Sa35Mxae6rfpLekN1Kj5JUh/SfB4lnJ23vlkkQ7FTA9j5MWNqsLSO08JLMB/f0
Ttq5z7b3zb+jFtYUiZQ5wAnStikXbmvUh3n6Fls7qc9NP3uxgOsIL+IBOOW0trHZOMhoHcPQcvv5
ewvjgAM5yO1jsGdpHe6FJbnonAiWMTodplOoPi13YLEa7eefP9Cc/Ttn60dcGOnadOxRr8n8qX+o
w+pgBvd2lu5s+k1fxQNOA2xKaVJkV0/7mlz32rPbJYFn9CfcZdJ+dbKHovxye84299e/lsR2LTXv
Fhafuxz2kIelf5/E5q84pwsLwtFCPta2ZxXnRDf+G2V4V5ovt4ewxqyvPNOFAeGIhKAWki5hspTR
wLs+oDUPx+67RP5tDUyg1nPnvRfE9vpA3GcBvKJ8LJg0SyVIopn+1mXIW2AuQfjc5sE5dAI3x1kR
xffJzig3zypKfzCjgCWlNeN635W4QTYEr4la/5Q6j62ZuIa014EocjP+HURcWBEGtpj2POWTyU0y
Rr4+eWVyGIvMnXRQdOpUuIuOvsTSfugJQEcQhu6YtrCA8mYZyOM6eXuE4M0djdDTm+mg0ZLVGQck
rcm19B8spdjLum1E5JQ61vL9KkiKMsf1rAzTsHYD8b1xBQ6pnQ9j9KemPWTyH92Tae09hTfXAB4l
aD/JRbySpoi7hKH0azxuN2gB9OO5g5i01kdnp49qz9D65xdOZrAmuctL4iZaBzzDerY6Xhrhngjq
5tm/GI7gyiKV4AwFV1728h2t9P1O7CMiM//eTCzKCoqj9CryykktnWdJwyjq4kGBN10p7tOi94Am
cjZBwBzC7vjBKvbeg9vDQiQAzV0gqiIzbpnlVUvcmfqq+qxb4ZM1ODuX8uauI8n2fxaEVEVmWRNY
BO6A3ikRbUJdJ5Y/x+GjVNVoMUb+pO8F0us+fuXjLiwK7/a5COJqXqEpWSTdVWaUu8MA9RVSZKuW
U+TcmSOiv/JhibLfQeP+dtvD3p5RyMSut2Oiq5mcWoy3MYt7tcvvynrnVt28uv8Z3yvUW5O0hH4T
46tHze2X8J0d6287Hfr0ZA+bsDcYwcX1UT856TqVMfWap71n696vCyFVL3Xykk1MVf0wne9uL8P2
gQJOAdURxZNX6nBDLJXjkvLpZd17TTKch9I8RPNyXyzKH3GpjR6F1A+N03+ImsiP+r2u/s3BQblG
TnWl+RHz2vYoWZKyAmPaGVE/FbjK+6Ju9ih4txouyV/THbFijBml4P0cNcq1LCkyn8ynB3MUuDbl
sBi8GkMVGbFHWui6OXH1B338Le6WYzrIpyCLQPhpLg1dp1mp76GAPU117EOk8eX2KmxNwuXXCV6z
6oo8gT6IoLnN3LC13Sr9eNvCVkDDax5tB8DkBHpr9HHh/bXe0pBaBwuUZwDmW6i26xMQd1e+Izrg
PQ+Xrr5H77AV0VzaFFwaCgZFKVnrnIdfkkH3wrT38uq3gOlM2++3x7e5j6H2ButAXZNrQjgkg541
iaUQPlnax5wGwrx27stw+pQOBsSV5pM+HJUmBNNsfI7Tci94EwW1ftxLl+bXFb6YX7tMotwO58wH
RwZzR3qmdA9crT4PtfzUde9DKTpMJo27zWNNhagYo8FtSB4c+ugQ9VCyZJBFEnstweLphbRzuWzd
/dDRrUwma+OxWMRRom6McoPJUeZTGb/Jf0vbnehiqz5FMRQjjM6mU0Tw52lqak3p8Nota7Q/A/QZ
2veKUXp5KL9vbdTyguBoo98p7QGpt4oZV5aFeE3J2kAdVBnnOyLC2SKJOr4pum9T9a2evmna4so/
kL+PEmGlEujHds+5/H/GDrpPRgqDaqMwdlkN7XKwGu5uufKs+rm0i7Uh1xsA7P7gw3Pyh7B7bOJh
x3tvnjAyQAjXwcltinnxDvWNAcQxkx6ofm6Ai2k1JKIa17Lbcx3vgRg3t9GFOWGT08CRNXE0ETGE
79OxPkvRs7OLK9kbk+Cpl7gxlVLvSZtoMDDUzlOjfFHyB2DC90qaH2+7jU1jYLCAFJJ3hu9PPLZj
DUqOvaM2jhePxwZOkUT+XJHIW+Kv/82WMHtID9hFs+aD4uKYtLzn2q+z5Pa8fky9rtzbxraCH3Qc
/hmYMItVOnGnrMaifDhJ1gNsfmgcy17GWbhtadvzXpgSLi8tHuQQkWASC+bXvCkfU/UxMKRjmJTe
bEHX6kPk0Nu1X1XDToS3uR9h2CShAVP8K4DrIpmN6RQ4XcWOvG783sS1N+6xg2zenLzOVMrSEFSI
PZF25pRK1zOTSmSf7fChTfJDOuDMg1M3/EYqER4yeSdXs7l6FzbXbXtxm1h0l5npiE2nuc/VzwWM
rKCUz5Abvb+9eJuGmDp6CuC7RCPj2hCgN7sYuporOpvmczkPaGLRhYkgVui4XV++u21uc8GQJ/hf
+VkkWom6sKm7kXsoC1G2UF8GuAbMveTgj1hOfNhAzY2AhqYT075CpsnJUHYVXnF0Muic2v4+sCjH
GpXi5b3ttmb20iRy6S5/Jm12rminGJRTlKeQLB3K2d4rbW3O8UoHqwL9Zo6FxWw6Oet7h13a9G/q
Nl9cu+xdXV+OWkIQ8PMTDJsW+RyoXHgeC2cxNJDqDiDw9S06TjE1DC/D7onfilYvjQgDgkK5a+MJ
Fgg4zw/QUeT0dN0expZbvrQgRI7KmIxqF5msIIyCav+XMpzNSHM76rwq4L/bxrbWZxUxhm2MuiOt
tNdnYHZ4aYeEbzSflF5dJA/VhBZb9EbrOQ23TW3tfwjxYf6wIWLhNXJtqqKFhCDAhj/DhBRcPRQt
3VV7EMA9I8KdllvdnEcmk2c4L8WANnl8zBAE+28jES4zPVBQndYseC2GB5ibPLN4kpq9k7O50S6m
S1iZIgUMVDVMlzx69l2d74xh3UWin1gb3U2WnbjNEMaw9EliOAvIwsGsfyO96jVL+tL3+sOkyue2
rP4MI2fH5ObGplcbiRo6neiwu94AgzpIqcZb1I/j2jdMWmtQrq+oHNLpTJLz9hptTh+CIjryEyCd
RAnHChr6uu1SwPlyx10sW+PZTrRq567a3G5wwFuAQcE7iXt6yLUikqYc3GDqFF6i1rqnm73CfTwW
59sD2jypJhzQGpcVJBpCxmqSEsdoZCCKzqifKv1jE4WnqU9dK9kR3toe0z+GxDp+R8eqFZTA3Koe
XZRhOjrjS9qbO+uzMxyRbQKdFd5MCxSWhhW4Y25/bex3UVYfYXw73p64rZ2gySvnDflF4xWAPp3L
rNXNMPfDbqHjytT79E+QCXsbbmt3o2YKFQR8LQBVhGgiGzS9701un3EeHmeJKxbGpG9Rr7zXGyrj
efDh9rC2JhCPrcFsRfMRTBrXp8ke8zCsZVC0ddN4hf0tUcmeSO2pGJ9vG9rqmmFQ/1oSXEVuAUMY
5Tb3E4h2PHWO6JhGP+u5hdHxFMp26lVz093rYYpKo+x8680g9HpNluDecRAPqE2Yj7TwF87D5VcJ
3kSKk3iYJs5DpX207L8U+QvlvCjvf+GE2wbBBBE20AxdGLw6FnlEcyJ+JK2OZvew3iZjt8cptOWN
Vy1wh0DbWHu4rxfTzGBhnVQAgWqJoKXdH8K+/Gx19UOrSscEsTs3VnaOxdb+4UyAFoDGnl0kZA4a
I+wK6og5QMoFdeXhnYqSrtJnsjv1e25yz5Z6PTwayjrbWOFidNv8UcTHPksOIQmBIFgOtzfr1ikk
zQcqn4YddJeEURE5lbI0G7mvqZOfGIofwG6ltN05y8xTlaU7PTBb7yN6yaDIpQmajm7BKetKoyOU
ShP0nEOlZfbmm3b6Q+udx8h41GgB4v96cKZdKfR1vsTLmz42FTUuWrxfvdz1KDMnKQJma0RklaLu
OYjbtwVJgtzWzppBxnYpvLxMnuR6fDSXwI3H9hfcj+PQkU1KDU5x0d0h7BLPqgUOF3W3h7G2fs8T
zavS4Q5dhJ0E3ubuWdkx4WMFYqKta37xIGRPpqVigG4oltmfnBGa4fk0zMaTvRt7b5iiGgNfkL1y
0hqysJ4QbaKPMtNobhcf7Qbtqn461IVFv8DL7X26aYiXIIEQFF+g2K7HpCqVUdQWK1grT4ZtvCvy
78X8IJl7yj+rFxR2iiGDNIBIBLpokv/XdozWTkmLgaKAG/A+pK0xl9vzr0Cmr6wIpw4xhqi1B5AT
FWmrxHqOjdBNyl8IWa+sCF5EW1CEilYUwDBIbwd6Mk3pgyp1a4Gw6OJDYHU7vl+kZV0T21hcaX3g
TuYOEFapmsfRiKsVwWOZvZuZmeekz6bxcTa50atjCcV9GQ5uLf8eQjMHQOf+9i7ZWj02Byl98tac
d2Hnl04hDWMpc871CWHj7zw0foX8By7jf20Iz83WpDKi9tjI9cqlNK7ZumvkX35hINT4dbIA3Dli
f0ecZdQiK8hsEvW7VZCKaJ7Rbfr5kJLukVXdgNL4yht7vdf7pZbhwsxKf4n18tzPZuUGufatkuu3
MGo1OzfN1gnG8ymwHFBBxJxgLdEnw0ltsCHhct+oSOvV9Ydeiw4F8kG3Z2/jUjOgDsHVMj4QosLG
lw1IG2M9LP3IeUF4dcnvE/PRGu+0ZMfQ1n5TucfI1pBCckQoSi2rVWUGUuGbdXksgu6B/PBTOmjv
b49nz4zgLqbERKNCS0u/XXgpna3cdfZIUdeTKfq9y5EIU6ba7VQYWlL6I0J1yvC9r/cE1rcHAXuZ
TacML8B1f1zcSj06R6XVMwiz/ogB03mR9wiwN6KLFQv+jwlhQ1sTdOwxSFhfAYDsxvPQuE630J5w
TOPp0Zr0g1RXj1Jufry9PlsRPzlfMEIKpRXIt4VrsCoIDjvLgGSjbLSzU+XVuYq13o0DmKhzyMNd
k0DrPE2q8RGZACDIleWlEK8e7cTS7yl9Jp5czZBW3v6wrTMHFNui6xukI83m13NeNWM0OmRtfbWe
EXe0eIwsp1l7Kpe9vNhW9zc80HDgrWEdV/S6/BfLOylDy4OAo6Akxv1s16clvddq+2iNjmfDO04p
dYydO5h+vPCd00FKbY0QhaNBb0+e2nww4eC9PfitLQ0xAZLsDJ9MqnBqmhn2iDAuS7+ojdq1Gz30
Ij0Ydu68rW19aUU4OM04qhDQsuemqYULN28MT41ggrSDuTrdHtDm9cr9CohQ0xGdEpPDWlmqMUzQ
Jcmg71ateCNtZlW8FilHGQajR8SJJ/Vxhnu/cqx7E4ml2x+wtZ3ozVtFHtG4J1l0vcZVmCdmXjQl
pcuHWX3IP7dV5X6/bWNrPnnXoTMP/wohpbBq81jUedfXrForHeLsvDTBIZp2niF7RoRFM6Yc6ggE
d/yS9jbiL3uuoVn+FSMkG7iKVnGQH6WwixPhyEGrZdaEkQg5o9mrm6diGH9hSeiHoQmUahPzJXge
Z8yXkpCnApDflq6VPVWo9KqQ33fZr4QLdEj90FvQoM1ed8fFeNoEGrquqys/adpzUkhfZ/VPJY8f
Oby3t8DG9c0NoWscK6polqVdG5oTOYZ3qSthyUHjwqmkk9SFD7bF0wJFQ+MnZcPWoPXK3OpHLsZl
dUFOHqwtfXTc3aD8oiBUZpb1z/sJELk/Ck32qogm7Otgyms5CmT2NT3BRdeew7vYSHdQoVvtDaYN
hnFdHx3EpOCFA3jp53iqKr+V7DOs2u+i8KXq4ycT+OrSVoey/EIrLZTfjdsG+ZnmES/Nup2Nv+F4
KafBIvuDRfSVOAdAiiKL+7by7bK6R9f4oQh3arkbOwSA36q+RIMS3kiYTKoWfdYnWeU3reHWwZtI
P4dh4Wp55AbT3tW2MRyS1YQV1MkgjRcBIJYZFraVzRWpEfQLD+z++rMRRTzZfnrbW1TVUewBn0XT
meCURr0PlmVW8RdOl53yWi3uzbFITkOhK25QgfOzl0jf2ZYbgyMWp8LE6CDOFqV7c+p+4wBJm29k
1TFdet1rE/UXoO9Mnc5SrfBIZBKvT1iH6LPkTE4FAsOxz10lpQ9x5EgPejm1OydgY2esq4SgJW8M
C32Ia1NFI8ON31IvifkLp8kYtAe97mPXRKToVBSx41plp+1UqrcmEYNk0SyKQ/CpXhudOqeX8qCo
/SxovkjR2qLuBOfbu2PjyqLpHsA7mTqQjyIdYhwYcjNFeu1H7ZMN9UaD0ooE/OPnrZAjQ0GG9gX6
s4SAMTWCpCitpPE12HOt5YWScCMd/5sN4fAm4aS2WpI2flZq3rkG/6ekO/5ha0HoHOBVS7TkoMpz
vSDdMKutPcZIJ4bJnb003/LkV0DcUDWBCaNNjjURH5lapxhNr1UNSGbzHFrSQanDY98Hd7dn63XM
xSAQoaUOyNMCQuProRRl0y4wefJIN0O/0T+bSuM2OaJp8R7h5p4lcdKSKuN2j0qgFx+s5FMeID1h
vk1/UlmR65YB4QdYGh5rr9amTSyzm7WB2/2rMrvd3pP89dJf/7wYo8LrFPZERL6UWgfDOhSpuXNG
9iwIIZdem3EY9QxgPLZef397uV8fc54q8N0TXnHpwJZ7vdw0LMxdZfL5TXC2nMLtuo/2nnrSpg1y
tWQNNDbWK/KjuiAxHFqsQPNsxx+hLpbVl9vD2JojfMg/JoS7zFCbNqwnk11rz24xfISA7raB15sV
Fioc7nosuDDFY6EXcjRnulL6aTs1bmTKvd8oFVX5qkq8SRqXnXvyR0hxnSC5NiicjmoagSVBReM3
g2fP56o6tC9DfWzCk/QQF0/KsLMR9gYo7OOwKPRJpl7pm2WgebZeB/dTLn0qZBpTtSZvdjzmumlf
Dw8WCDDcq4bZuqAXQTCaVlHRawvDkzTUYTqgVjpxgDI2R3X4q9a6w6Sg6hXM445/W+fttWEaXGTC
KzTU1s16YXgIltjSAl5JtO3k1SkvwgOaAEEbeXH6fHvPbI1xrR+snOoAqES2c6BjSV8gJuM7VuPn
sN9Z5UOAdoOdn9QgcUvbcs29oO71QQBdCKUQtwSXtmkJ81qmpUaQI7e+pn3rVortnVbqjem7+n1h
+go1scZU4/fHKSbx8CZwk/BtGbupvTN5G/uRi45pIwKhV0ykglgpOh1tUVuC+r/G7A17wQCTl+8m
kjYHtJqBXJs4R9Q+yfPWsJYpaP3INO4qC16U33qp9JZ6eMiMn+7cYHHIrpMnVngriW3o5czrWZXj
jrsVpWFobfSI18Sn27tuXQFhg9s2OiRr3nPlehFCqqaUltDWMRIyX2XycehPWfvxto2NnX1lQwip
JAVOqT7M/h9pX9bctq50+4tYxXl4BUhqtmVJHpIXlmPHnOeZv/4uen93R4J0hMo5lYc8JKVmA41G
o3v16gaEMiI1k2hdAtw6YEzEGIpOUPxW+pgMjRxyXiw3jds0EPIi1sLJYoyv6lRPH8e0AfvIIcue
+p6XM75pdHjNYuInqhTgrbx0DomZo5kur5utWO6TwUOOZrDhkQZZdu4v4A1NUB825pG3yBSCxfhS
UJWVojL2Q7sNQeHgKH3ZreomtHiXyHx7M7YAXA3erKh8AwHF3lqN0ASe1artdswmmljJSx6Yu06S
XAztInraH8Y2PahTttbChR6vJfNF737e1/TaVAC7ArxnZqPFu4919LgfUdnUlQ7cKV7mBEAWuJEg
Iyss9x6p5DhxAh+leYw2WWnDmK7uS7/eUEhH4lDDUAvkktjT3RQIC5vS7LZouKOdNZFEXOB6J4XO
eZJdu5FLQYzflToz83zP6LZxtMwSty/cHq09/k7QeXs6n9/LPUWlHRcXqo3gKkaQfmk6dehVZq13
/bbpozIGiXdSrkUlw8R2EOfScAKDpWWlHgX6vCLF4EuuINb54v66zkKuPgLdNHjw4jWCjNblR4RS
qkcNLHibTpg06oNBIhqIUKmcA39j+5CXRWUXBwVFQzYBPXheNmo96BjN3on2tT+3Sm6DIuOIubbR
+e0OAlBMjcDjR5s/4ywmqFE7SYy4AqugVoqbQmmnXSCg10npMNnOACu3Por1Uk3GI4DoCicg+c7E
Xa4laFrRnQOKOYDCDVbJYuomc8gNaauBuGhUMQxrOhXJLvnsIzveWNNhlCMidtRrXS1eNwf80GL0
Tt1Xph5jbyXqIeVxsF2vuzm3MYNlEX2JyPzPC3a2IKmcaegoDuRtONSFM1ZiZTxZWdSVVAu0HI15
BSo6HJd4o1EJ5Hog8pkbJrDVbHm4a+Wka5IJ44yMjihoPUutFu2NJgGpKVFLy84TwxmnyKn0v3fH
KNpiZghaD5EIQ5fepb6+FCV5nUjSVkkFTMGLdW1bh015un9obqwqwEBAcuH5AG5TNldUJlUH/LuP
Vc1CaSV2eiWQHO14pFXw0O5BRcBxStenFHfYd8iBqjs0nJ3W2TaW0TSYmNspb9FdKYOyTweX1i9M
ZqzSXTTkocmx5BtvFlS/rG++MFT4r8p/eYW6RpTX0lbU7bSkqoFpbqRQbNDnY8Cb9ZCiDWf4aw9/
KZMJRcTI06rezKVvMoyi37d2rpUUHOT39+6GiwBLLKwSWDywlJjy5VLGJV6HyPRJWyNVu4pOWoNJ
lkleZXi3JHGZU+B1MTfELJrJ9oMJLWipAOrG+x9xfckg9v6neQQcEFe8zhhcZgqD0OEjBEleIMdk
2gM4z1wpqoyVNoVu36oh51jekjnH4CBlQ/4E1bhLxUGUPw2g15O2w2huRz3YjagAklyxKoz6ELe+
xRsjf2ulgdZAwc8AfA4Ud5cCEwGTnRtwGW6zrP8IAjQrgm1STgGxBO3kMoswcDvHENWYN4T9xmHB
LYDjj9sVMBgWrytVgVyFA3weUIKCYw59857LqUWbqO5GziV+wxOAwGOe4I1h74DMMQfTSlMEmphm
AI4n/9B0aGOPS6fVwUWE2OS+zVxHmrjVUD9F2gV9BFekuXEvFFUHQjhMAlCD91KvOlcWKpFz9G9L
QaIYoE6cexaX52thPknwQFvgqkOSjkW7jIuehxS/tUXIiuCHYBYoDM7LeubP+r7J+8SIlK2ZpNNW
VNovNfAbWgJJyfEqtyXNrcKA3qI0wmxQgZMWR3GibL1E+zX02nHUmgeh837f35ybYnDrI/hAiA7O
tEuFUI5G+TRJFQBtZBD4DL61mLMly6IUJ06hYr7CmCgDuui4XhGG42KfnwpnazcFoibUvi6DEz5Z
AxhFlfK1rESadntFwCxzYfHXqqEiB68hoWvJUFnVSsOQgxZA/G07/MimhFhobpN5tDHXZocqNCwO
CEzkLjGE/lIpUU1CDQThOkiUVbSoF+OPSB9ijte9KQSIKxRa5lEGJuOQ8rCCPQ8+hKh1K9plmaPs
15uFGf43gkAOjkOOOe+IQy61sdq4yDOt1GdyzZLKWYq4x5+y5vNvdwbbj3opRp3AraPv71KMOFVq
hCGfOgai1qno1JbRlctuRAhE2qyUosPfi4PdiajFoTKCh/WluLbxKnC6BcY2MaqWdEZ3VANzqf89
VQdwN/8EH3O3qMKImdqyBwl1aGwDodzOUkDC9tfpGws4TGTWMK1Hnas9l5pYSarnieAb264Jn/Fo
8VDlMz7LxOR14l1fD7MgsNZ+JynhtC8FqRHKv54ZGygq/qxj4ZRjxFGquqHESxDcEqShno2bQcW0
KXZCatW3olcEoHDWc4v6PRh6fbS1i2B25m3PfUlXoz57QDTFVsT2gDbLkZufilnYfQs2TJN3t14H
LAhU/tUJAyAvFy9oSgsPUkhSvJ2UVw/gYiqE+kHySzxSOdnQ21rBKWDUHui62bd4X+IYTyXWT47C
gGa+HLhVEe7zNM82mVlzDu4NRwRwGXAWM4oWuWtGsxbE7W0q9ogaAlTmiSD5LwaQzh/3z+tNKXOl
DNgRRGBs13UYy5qXyaUMZqKoKEmmyNVCQvD3+76Y+bBc3kegif+GbWP5EFsyNl4WUuMXKQjiGyNJ
7MhC204iiAotdWlw7ou6qRFaQEC9gj4QYO0vLSIPZSnr6waRnRp2FBzBHfg/DJNT0bgtZR7+DPcA
Bz7/+9kFC9rdyTSDDlQXUWod0GEZuXoWmPZ9Xa6sG8y9cNpoYDNEJBBZhKXQg4jPB+nRtk19Unnq
AQPj7FrBdW6oRyWvOUvH7NKcgUfC+hvYAOwLQBuXSoGvpQ5k0P8cJF/fR2bo+PG7YAyf95Vilm6W
ghHg+H3EA2jhYg071cCHE+MlcRA07VXwmgfU0v+yn/EfGbhYkdjA1Qc5l5p4igTWcTRpHqo0ol2w
Sfu1aQ121Z3u68K4hH/kgGYFyUbEJqjWX8oRFEBwiziJD02UIDMWuGa4Qavrygg5vufmop0JYqx6
GPxM8oooPojNLy97nqrn+4pwfp+dHdeFBbjTxzw+WEb8y8IUEUtvOblhFsfMLpbKeLRCG3OUjNP4
APzqDoXOAH+kTeDqPRVXg040WqpL3mAtNtF0JZUJFbxSwyNTgGb6z8Edf3t7dRVv2633Ov24v4Q3
Tg9s4F9bYLPPmFLY6TXSA4fBrF0xMTFLLmzdwRIHcl/QvNdnzvT/NELdApmlmeKIWUdkF4Fc7Kr4
EIGRANS8RO4B2iDqNltMPMDDN7L6njBm+bpAy6IpgrDCfEzf+wdEqXVpJ5adEW3d0GGXLUZit5wX
5u21/KMi44n8UEXFQCjjQ6sW23Eql0UqlyCB91b3l5J5J30vJUoFuGcxYg5JZ+bl55UgGyw8w3xK
PHk/yTGQcBoSdPp6bJ6a9Eco8TJLt87ZjLOa224AaGfRp2iTzbwEQLUnpT9K5nrkFrVuCoAicEjI
rqK6cemRZLGrddnvrKfa2qrm4+TzLOLWkpmAPWHWDGBDV53vrQZm/srwvKe8kaknPQoo0oZ16rYK
mOyeVXCM3d8iFvv/vUfm3Pilor4JCBzj+qQimxS5DISnNkGugeiJarfhS9W/FN24Slvwqttte7Ry
1xxfRFRaVXDDW65WFjTKOV7y2ixBZTIPh8H+4Y3DRkt53sV5WQwCus40qlSDk44hsXgt/yzOFhrP
/D6gMUCPIFKr7LS1RCiN0ssi/7D5NR6it5mcYaENTr4KP1SP1gVO3P01vvYoKLoA5yKB0QBasekC
Qx0zNdCS8KA3qh3Dl5TTItsnX0EouX7mhrw01Q2njCQBsBIIjHTwQLMxAEZ8oVk8RqSRKxqtA2CF
rVfrQwtsTaKtlKwxsnKHURscNW+JnZ8eaJ4HxzACKiYsiAw0OehtF4IGThRt3ZxSN7U6w/GUqj9E
aZmtDKsfAArvg1UcltKzFWe8yZLXNoRkCCAbM2k+KiBs44jQpaCbqafwUISjSRXBwPFpcmFVaF5p
399WJnyEHSEpM4dZeK4gh8aGj0Y39p2E+cIH4+jXxB3W0aHmdANfW86lCOYuUlrNS7JuFiERU3Ca
lhgATWfm0zQlm8RfAu7h3FfqlkS4ThTuDJQJ4bgvHVznh5gsJSbZAaQ1pk8mC48WJKbtvKWdqoLD
iWM0PHnzv59F+oqWSUqMfueDatqYXEMCvGg1Z0L9HGFMcpIP99W7ceEi7/RHP7ZHGEN1pjDG5MkD
qGzM5l0HW1S7QaOt0xTLNKedR7tw1aAGgTISDZ4aDN4pOEvMUpTOhoPpNhjorSFAR3Z+tuEzndM6
EbvY8LKDXjZE21bjQye8e/5Oak9pvmmLj7r4hTK++TVIT02OYnQu0TpMiDKEoC/NCTi11lMlupyl
uWHP+KwZmY85unMi8PKz2iqJQ9wP+KzUFvwtBtOkP6R3BaMZiPjLP9YpqRbarl/VrrydeM7jhh1A
+NzwjiI4po8ydhc1iVQaepQfpBZ8ZJPdwvkvhgIhAxigk91fFmX/2QI8XfComN//bBNC1raRXilC
dgjU7BQfZJRjpvTZL+LFf7GogM0DmYenH1SbA4qzva7rCmyzcpIfUAJR1Z5Y3qa3ca5S58dX6Vhf
obdLzFOtbY0QxLTRpuS8bNiKOEbWwRFqQO7iIT1TNzAfMIKbJNRrUT2UTrHNH5KV+qQ/yetoha6c
1fRk/QwO/UlbeK5qV9Ra6RxjZ+uYV/IZq9LMYShTpMwOmV6Trj6GZUj8zi4kA3/tjVAmevQIGgKi
dx5H9vc79CK6ZnRnLiSMl8vQKgbdZZqtCjdep4tmky2bZeQOm2EZLvyV7kZL/xETyZ6UfezmrryU
F6CK41wV11fj/CVznRpBnQxyXsaR96hBBIKPVdClnVq8q/IajyaiiCtNWCj5AS2VwAByXCvbcvi9
9EBGAfWE5AaQckywWupFARbjUjtoRP4qcpLZ6c7fghto75H8MeGZ+qzDxWrPgA9k7lDZRRYUoycu
TV0cTb1uZUE/vCWP/k81oy2mWz0WOzzVpsgWOQnkK28153OB3ZknFqLbkOXkiMEVAjLr2DrIltN2
q0TYgI9qJILC4zq6jpBnSehIAPXQHL6xJ6juyrpq88Q6dMtu071mx3In//Dcfmsu48doUTugZPiN
vpH7nuOmfmdSmXMTjwlYEjxIHYMv70novwakk5sF+A15fn/+JWbfLvRjTknaVn491FjJorK9/NUX
HG1Z6qQ9AMQzqNQaX+TgZ6CpMNdlm2JgA48E8OrNg6c2oEkI/fHgwYXIHA6vECNjVAbvgBx2uFQ2
MfX9xQNv0scNNS+kyJfmKSVekfZT7x1S4r7S+5t1fb4ZFZgXtdnmAgZ/4cfbh1EjxuOp33stKYiM
LeOImn+K2S50D8OVo21FwXXN6FEmkQyMvOIdxCexIsKH5WZH74e4guGDotd7tfYTB/rCDiOcoVw4
Y2D+QVyAHjeF0c7D6Cu11ST/KCz9TQhK1I1lOcM6dY/tUvxV7cyH/FWztb92mhALewBhPYZvow7O
aKr1pYamuSA4ol6D10pN+wjweYoZ9ZVTujxi6xtWiBoxwNFwmOiE/44cz27qsgJnY4+ZW8ds2840
DZglUD96KRE5ibr5OF3u33fkh3enhPZYjPa6tEM9j7NwEuIYjwYAez/z7jiC12VsAo4DuX7nAlKI
6j6S1fO1D8d8KajKPb306yA5+pgrsdB/VyIJXoNXkMEBNeUGv7XP4e/q4iZG019IZDZskD0fiBs/
OUofGYa6vE4jrbdZTLqeo9uVc2QEMQap9kPpixjFdsR81oFoBwMDBXhYwit/wchgAye5MxIJV8yx
21sOAtG/PcbMzzP+fWhUs4wU/Hxwyh9qGtnGQ6wv2zc7tTVhbq2SuAw/8xdfWB4jknH0nad4fj1B
ZO/86p8Tmeq29uSYYD6hn0+ewnFUVxE9I23ew7PzZIndZFSzgvNYk4R4+6h1Ee1NO2uvGpw77JYs
TFRBnDv3DYK/6FKWJLdWKdUy9momKSICUiwfYwsqUaEnBg/her2MJgr9SHGAJQ+JHbY6HgxKPPV+
3B9N0JI9tlFf23Jp8AbRXJs4XANKKzPG0UL2lDlLgdgIZR/MsNTU7jRHw6Nw0+T7SX26b4jXZg45
eO7hNkHUhibFy6VTtTFJIqFVjxhmKTUhaQUamj/uy7h+BACzci6E2Z80ndSy7Af1+Ba/wxzCQ+Am
r9mL/tG9x6/3ZV0/eL5lqShMAQWE2JCRlaHgB/qLST027hD/VH9mHcHD2lI+Um8fxyutGEgSb/qU
6sh5S08ywHDVS12tLA2cdqTeJolz/4tu7iR6i///BzHHrtcmKRoTST2WL+no5EVEIkwkTWRXVFb3
JX3jPy5PONYZGCsAu+aUI5vaVIqprTFbUD1uevpmEX/5U3Uw0JYGdkgH+qM+vb9/jeTYEoXjzq4u
z3nRzwTPB/TssPulnsVNoKhH8znWiWlH7/4qWN7X7vo9cyHkCvcgqtlkGJMMIbviWKx+eat4Ya2F
lbWIHB5+6DpRxAhjbk9UAJCeRdR77KqliMTQo3FQfLIgzTrc6sTfdw+6Zwu8dbx9Uv5dyKtjn+ST
NYkRFjJ+UU4yVWnoSE/GTtghocqxy6tAhNGQuUQtzJuSIniFo10+rboX3iiS66iR+X3GsxgSGHsb
D3YvPwHAHMl2sB9Tu52oTwynxqlMbWWtfwD8rnKfvvPuMAcBlwGwWUiCz6A2xh4LRehR0w20Y7UV
iLHxto3jPcJOFvVmXHDMkiPr+21wZvuRlaelrnnqUVyAhtMmH3uNVg5IhXhh+I1Ddq4Um7Sqg3BS
hRDYBONYnVylIc1G/KHus01tt7ZJFFo9B45VEAHdHZzzfSOYRHruz4J+n80zJbtyUEY1tdQjuAX8
jbffk2kh/NQW05dC/YBwBfJ0ZYyzDCw/joHJOGpkckWnW1qLisQ2Z+uur/JLrRgTTYt8TMtBUI89
jVbZvtwB2OTZFRZUod1zsG5fa44Tu3EZXKwjczuBGaXKvBKGaS5ysh0czpm+UghIJjwJ0UaPBkyA
qOZlPdsmNW4GZYhU/RgYGPpXvGLcF2fJ5rjj4mTNEmaOxtndzzfspYQQyL35hWgcizfxy3CjCIdZ
qMnoJgjFndgOeJHylSVoIF4FLRteZeI8qJFRqQpzLQ0VyT+B2Fo6VTlShRUON80CA+2/FZAOGhCA
h87C3ID7ul45yFkyYj0wkiBRDM7bS1UDJfS7KR38k5GvTLx0S4Sufft5X8h16uBbClLDQCPhmcuG
k57nB0UUQT+tDFwldCrMLGtqAA8Waj2tdCO2kwXwXRyvdWtVwbM5c6yj6AtOo0vdFABrGh2xzwmA
ITrpO1TNaJGhkTpYSNGHkkyctbyyexTLkd+Z859wx+jivpTXKEpQKaMcnMa16PhrfyU5PSfVfWsl
IUAElx86Z0BSzFzZqTCEVtipwSlYgdp/O2z0Vb1V3cgZl5w9u2EZF5KY1fOUcjRiVQtOlSsshWW0
NdflrsIczMLxltJTuJLW0briYQOuA6B5Ec8UZBYxFqOw7SeI7dfBPlyqNNtLTz+ih3JlugInluSu
JmP9WdBOgpDrwSl+OPkxUY+YV+ZGu3KZ81ZzXq1Ll3KpFuMTS1n0vdiDWsLSXBiuv/Y+8eBZS464
DHaCe3/vbhri2RrOW3vmIcG+rwRJBrXCh0fpNXvPXZ4+c2xxrQ4ILnCygMNjBx1mipVosagEJ5H2
jr72l8NSWXiPyIPc1+S7FssKQqUM8Jr55Xtl70j653qsV+EpdyZXppOd2Nqm2+h2vEK/JcVhttHG
RNrlC0fwXDi4FIwpKmBEwOQdpGtF9rnd5kC7eoUcfZu/f9BQSUm+jIW6iej/KInZLXXAKL+kg6TG
7lYT8dzCeVWcepNz7s1r9Jx2qdJsNmdmEfR56E2zSgqeTQ8/u/2Ha9rabnSDg/8DhTHeNcpbQuZW
K8ZoEooG8kZ4KoEaTuu2NjKq0t8fYyg29w+CUW7mymMEhUmqlgANRyekNVFet6UH81FywJVwVA/3
N+sbs39lFmeimKA7DycjAeQmOoFaZZu46By0f3ZuStJl6AzLviDjXn40H8uVRsWlsRoPw8dnmRGP
YzS872CZfaMUt3rZ4Dv6dbKScDKarfmE+pdIRydzMUd+Ea56t32LV8lL9GAtFNrQ2DVWXKOarfPO
grAE/YFZmogw8SGF3dg1mWoqHJrXjx8RqXbVInQ9x3OivwZ0wZLRDwf/g7gHLavMkYlTcJpqPSyr
c4FuULaYgrqZPGra4mO5bd7XNHoqduWrxBtEd+1YL+UyJyhNsjmZBbn+u7qWNrKEerLIMbFr13op
gzHmoQhC4Ky+T41AJvJLt71j6vKuiPm+YbdNQeMi8ogAZSOavfQFghw2Y92oODJoXY72o/bpjTzn
zQ5LB3cJVDkTwlyvhScVVTtCiLhQ195CXPffNfnaDQGwaBfeol5US2k9OcZCd3M7d0GBzfENswhW
T9R1kPPDXHiA7BlLGa3GV8KkTk56NpJB6Ugcc47ivB/3JDA2AZ7HqIzkKjl16Mwei4fUzDAr0xFi
onQHpeENdL9xI4IxHHQts+WDLIitGEWyEbW1psanWnkaMCxcANTO8fuDoGzVTHI0QBC8VFzlrbyo
NDfCCNFMRZNz9TQUmHGGKTa5e98n3jIlvCBEa6Z4QbGOMaVKTlscRRlL7BWtjfzqZKdJEmPqcPV+
X9J15ggGhTL4/DDDiAoY16XV9uiYyPW+SE/tFzp0Nind+qvyQ3qOdhIvEXHLcIB+nYnt4GrQpnEp
qoijpmjCMj1NCUgv6Zhj+I/at6FA20DIfxtNkxt2YDTTVjGM+m2Uh1Gnie/1O11qchlQNivCQ6cW
ko9a09tywVmKWVXW7M6/j1mKUI9GzAtqMP023wzZuLU8gQSTuvLF0JaTzxx3gqplZPRLW3kOBgAx
+qf7n3BzhXRl7lkAaxCaEC9XSAMLLviJkvRUmBqGonRHoQY/0V/LsBB9AdWjoBgBjoBLGUWatj7y
wOnJFAuAViPZp1beWRwLvhUZWaD8myFEM2ci20CHvgywL0xpdqrszp5s0FQvzZVuq4CoW2sUvJfc
iS83tg9Fj5mPBUVnsFcw74FMSlUBbUbZCa3pyH/6jkX3znuxWKKtl/79GmJMA2gPAJDChcl4YQ3t
mkXj5cCA0T0vv3p75c5+nNHD8gYjG6siO3l12z9i6LP8po1R9SQUbUuDeWeJBOYK9PIORgGbLGop
IDKAsQoddOQEFo2ZSgmtwe0ILHhg1QFnb69rJeiVBigC6RrAxIDRZ76w8TDuqjCN7oRxxibwJUEV
9rScnkr/dxO5PeBQ1qHvVpEcHoXAIiWIRMb65LcBHbuF79mK4FgKcA7ltho4h/jbfC8PMb4NWSxU
y4FFvOJNESexTHSh6k9CuSzBvFN4v9p50Fh08IOeetMSXOlOrJUkNdxQCFdeB9yWRLIUvYmYRv02
WG+NgGEiJE9cXXOCdJkEX2CT7c1Hs1Ud/O+22kUqCTuAzKeCBAPVx4bkhSMgoyWiqFe8Capba7uy
qG3R+8jE3Akewt9pt6jiX3r0ZvWkBhz+vkVeX5kaqMC/8eJoGkRz2uWphhNtok7S+lMKNALJ9E53
RAyqctFn/FWr5eB0svnZtULs3Jf7fdsz641kKLhN5nQQ8nrMXS2Fnh42ogkw4PDqacNqEN3cX+XZ
YcwPYrhXDExEeLGGl1BAvByQwpKc4lH5pa9kYZ1uxWNk2JFp0uhhGGnhU016DGogOVfqRjVdTbel
3RgatjQ8GaNTOOFetlwjakhRkWGX64supBg8ZP2WebOsr+G2CAeACccZB5sK0k9M0Aj6nd7wKqE/
iTGGlQOWU6mPlrqsdWqoi2DatWVB9NA2njSqbzT/qBu7showa3BhPqA7PYh5WFdlDqzYpT7/Iuah
NFTqEI+B15+6MCMgECvduNzHFq1BwFBY6QL95KNvoyoCBsmVHrx3L15AKmGvgWKgeRM628ipZy5h
jLsxcCbDltNdpuJatSUAl71lnKDXVKdjs/HtJuDd/lf1DsDrwYEuIdAAMz76oS4tNO7jAnQbQ3zS
iO2Nzjjg5eocR6LtA85bZnY/F+vESGISejFmbqlF1senyBO01QA2C0zuHEy7xxALzrG7elnMooCr
QvsJEjc4A5dKlZ7ZJeU0xaeY2AYmblHAZKqR8N7IV3HBLAYtx8j5ojYFDolLMbUJ5nMgsCHGAqIe
EVJLZbPh3WrfOWN24eA6sE2gxUMQwgRAmJBVpIZc56e6GoRl5qu5TAsx9OKFVOq5RvPRQC9P0qjV
YsLM4oomYH8waR+PcUW6UgT2SZhCs6CZbGojzbxxiIgXGD2wX0VYR4uobTv/IRSEICADWnYkoiie
fCwLxYJpagC401Qf64QU7TRmmCAS9/CylWchIRXo/XtiCZHntlMWKHTC4KefYR6VAhWr0eBRVl9f
w1hz8ESBeAcdDRImD16uuahWWZ9aUnIa3GZVPih2vQjcECW66OFdXSYD4Y0wui6WMRKZXda7tps6
H1F/4xbbXais056GKzi4yW2oYHsHLr74KmSar0p0+6JhGr4bf1/q2I5VXCgAROGd8dC4fe0CXdwj
9efWndNkL+qm/gzQyoA4+P6tcZ0lhmC0MqObYabyx4zFS8FSgVkpUpimp9oxiLreBVRfNc54su/L
mS8fxqAvxDArmhgBqCpbxNMtTZ9/HL94gDKuHsztV1tFkPgFBIC6edOQ7YPiRIT+PaSRWS7mLhKN
biqKetbDKQnGA1CTPAQAZHDC2lsWeLFezA2jhZNXgxkphQUOLlRyXdC+rUziU2MdEV6D2/Xbc1YL
bx0U/oA70djZcV0lmlWozOLs3mlW8u/aJt0LRnG8ft63g6voiBHEmFswTNHYF2F6eivJtMHgPSd1
OaZ2XWWZZeDRBieNxPrVgArESCjujDlkuI9YttU23h6fuHnZWyf2XApzYiOzLNFTBilIO0jElZbo
7wS05Pm5oF+cx+itRZuZsdCmBj6FK2aSQTLjRAr97CQE5C0fqLGIfLJc3t+ZGxcosntocQELzjyF
mtEnryylVJUWLyni/VQes1VHxGZBaw4zxM2Dei6HudpA3CEIAsY2n94w6tPaEf/UJGR9NHlt4LcW
7VzOfJOfFQTyRBkUK4Qc70mmNdUfUVBxOKZ2FQfC0s5lMNaslkHbFnqTnTaeRtDX9TnwBmnfPJnn
Ihi/JtQGUgJtjeVKVvJCpIIj/FTokVd6nVeD9c/nYubVPFstcWoULZSgSbTS1261nZsUV0Z1UDNy
DJ55ydNbt8G5NMa7SVInWWMNpdCN8B6HhH5xNmZe+DvqsOTSCZKFeqXj5Y5Jz3a05vz6Te989v1s
N1CRqTPjOH5eX3uYQ+no5KGiy8+RKqR8vX8seQbApkSNSve7Kiiz00gRcJJ0LdDSxoRn9Mpw84Jz
5H9v2ZizaQ1i1+VdNe8LAgFXjkjshq5gc6yNczTZpE3UYyBwNcHYQGx/7ODOKhraPm+TeDbAHE5w
Co79GGPhyq/IVVe/rc0KTZmaEx/HpbyR8bR6ub9VPLWYGKePBM0vRgi0w8PvdLte8lTiHBuL8QW5
l4ieIkLAm0qlpfqRUF5FgSeBcQN9UQrtJOJgmrvN5A4Ej23e2efcMyzNVqD6UxJr2Pwe7BzlonLW
eKITzo15Mwb4c0LRQXfpz8Y2EWSj7mZLHmm3Lcn42bvrpUmF1ef9Xec4gyvCnsqf1LRScGjsgEbW
09Z5FkXSE/W1DkhGeV0unPvz+qWg1L4kCrNrc23NBDa4eE/tZF1Q3hLeCnDOl5BxBr7sS55ffDsD
jXS2SSt3srVltVHR4EtpQjnrOCcD/rPzQRfP5Zb5taligOd8fGLyU9lEtm5vn+NH3iG6f2ejrfdS
TONhjl0zYv2QNlRX9UokS44i972oKjJ+QOzFQQ4r2B4eqs3R3Acb6oAS9795uZ3vD+MNsqJuegH0
Hyfxi5DanSgN8DDgedH7HsFQGY/QZYqUjTrCqJ6izGlSIIAfMR6EqqR7z/A+Nb7arbDIHN6D7rbc
GauITBWaAJhFjP1q8JGdgPd2KntXkzQkL/f36bYj+iOBWb9UC3tRzJPsJB3zg0CbtYJCbbS4L4Sn
BrN8Uqn1lQgOCETVP5GKd5e88Wc8AUwoJepDiKwJBKTg8ycZMT+i5/sq/AeP8+9CsXAMUHFO/ThC
xK43bZ1OD46SOWs68jDK81pcO4A/cmYHcRaDegGG7ZlZnCFHIL5Etvn4nDics8nZc5155MDWMMyn
gVX11CICOtwGZ13sOEL+Q8j2RxHGc0ZFp42VEcHFuOYiBf5ZIPGitqOHZMk7nvMH31szxmkmfZUq
aYOnYbTdtI7mmgrp6I9pl9ElLyt223H+0YpxnFIJbuZIC1HVW79hpt+Ro8o16uf7MfXn95kTn1l1
KFUt9kaq1waRZFvSiPQgPKB2Q1K3Ik4C9NPhEP8Gxf9AZERXHIdw29Dn2UQzBx+QvIxHkLVOK4J2
LiYSmQ4riRhLgI3AHkZ5d91sAVfbdiaJcQvo9myTQkNNVv5d+rRCSicglr0ZdgVdcoLtW+nTuQft
X60YD2GkWZKGHbQa0fbi0377Tp1kuf56URClyBzbn43gjmIsZQFyYz3SwRAWrIIjLd37ruims/uj
isp4CLO0cg8OIju9/ATn5yH9ON7//ZvuAanQmXJhTr4z21ICFQwGCIS/9mDb6XJ8jlKCyOq+kPlH
rpboTAizH0VRVoU0IM4xF7hIF8/o+fjfJChM8FsJaEECFzg24W0iKkyrWYhLTnh4c6P/aMESJytF
+39R72HxxLHYm7t89tOMk5bHEDjOGgskv/QLbS0TdcnZZ54EBVt0dtMUTWHFaG6FKwO2rnGO3uF/
VIFxyx5QbsDIQECy72hvO9wn9G1fdbZIjDcGQ1o/BgZMFUQ7h1853fe2uK0oRw+OrbLlrsSqQMWk
Qsr49PbLekeE+fk/HQbW5WIQbSO1MgQEp2kZL7a5Wy3uS7h5bZ0tFHOmMdIxzTWUkE7Jyn8WSchN
N998t5wJYM4z5iwLZTK/k9TFS2UrGzOYfUZo84qCHEVY12qo/RTFJY5F+eCT/0fad+1Gjizb/tAh
QG9ek6ZYVq6klvqFkFoSvff8+ruoe+8WK8VdidONAWYw6JkKRma4DLMiPmcm62W+ctloN8J2PjRt
AHGGrrOlpYcHRSPlCFvwMs/N0SGZz5KoteDogsrM5lL3MFJuFBWo1LbkvAlkG28HlGpGVni/ouMX
dOY/X9AR8jIb+JkbvP+384GNLNlduRCsrkOTC/oD8UShu+hjWcoCtNjleIk7YoJ21oG1t/znECtm
bpYkqMOaxgJoKxxIeL9bu3+6KZz6sbB5S3gy4/eAMLR9xf1dUKOOzChyYcIC1Pz87B0dHjtrgKDR
IfqpPq6rJIsOpZKVqPdNUs900GM+EOlkeifWw4tFg9JK+BBOUTuc3GiqG+8OmUYLvfMAdD9f52XF
Dy7PjM40x43Wa/FMB+jJJO+YyYQV64JdXHgAozEU7XT0Niaj6QWBm3BW4RNW3hJ9G26JhHiRrf5r
iawLUtSReVwP/DYRpBRMwWp4tDiBmZqQgMDGlqtfrITP6g19c/bl4RYKWkdSG0czZwoxHM7szFPs
fDLcy7q1WRChIkZR9oe2xS5chPTRdj/a0wl5kkdGLMSkQkUso9IYWsCDSmnLm2O8L03/Ufh8HH8x
CLGOjIpbhmKK0SbxdWTtq+CqD3b2+/O6PP/stgIIDDqvsYZwXs+JvRiXdjPvsXa21+T5iewd41Ox
HXfpyducPSs8hke0QhxehqfxkFvog7Cv0/76bSo0vqBNBTU+2pX5QQXtNDCT98oKLWxc66wq2KS2
L7tttc9LTPJX/a6z0ApeD1Ynmbw9msAMGV7ydMYKCfcY05A/051mlzvJwSIPvSLpUT+Ku1gm/gfW
BFYRSd8qicgjiZ77A7be+p7b+qkpHZPUIILLv3r6hkuQw9VjMxhe0XUYVudm2nSZHSXbRiWdz6iL
rjhfoFoomK3E2AJ6fqiYvcsyAIBXAl6/glXsJ4U8hpZ1/XhZJChd6DQ8bSWjn3Pioumoh9cH1uDF
WlR6wQWlCBInqqPY8Nk5r8hzaYum5JNMwTnesWZ716zVBSlKF9pGznW1Aje1HW2LxHwGGmJllok5
1120bcrwjSt2/oIcpRZGIAIzPwW5Pf+BVijh5frdrJmQi9+nRF/W5aSZ0DF6nm5Q5dfQ0YUdGsR9
yl3x/jqplcDoghIVU5ToXJB8AZTGjWge643+x/03AlQYIcdKFUnqNBeRePNNva0YDKxYwQsGqPBh
EOo8yyKoClLDW9muEvLqfjKum6Ur8zcsnFPZh2LfxhDkEDN3ztjaWHXJyjddvwh0DV7SqGKvUnMN
NNrPY76RreLJY2AsXj8pgHNfUoilqdE9HjfhPeakO/cGMXPLZPhYFhuUznul2gl6CTb2HRL1j/3/
FpMMnS/fhvHHBE4i1INU8qim5OQYksi6N+yYNYnBYoFSbqDoZ/5Qj8j78ChKJlZpdYxO2JW3wgUX
lHp7XKb2QjKbj3CHPmFHZLWdMwyISledhjisRc8DBW7P745z1QRQWoPz6Fus2dfruoFVY5dSxSNH
P9UabqQsiU5MH50Ipcu07ytVtIsTo7S8yAEDHTe4k2e8rUR4ec0sD9rTjhFSXbfrKg00gxG0XMpk
MHPeNoT1CGGcFB3iwt3LRpTgx/nOciaSfoTHpmQmkxkn9SUZC1uVp6lc9wHsYW9Kzu95rlIl4W3E
eu4yjMlXyX1BxpO1QPFyCJhCHId/MN9zm2F0VylgOzfgPmSsaPjx1lF14CN0EpQEq+dJPhHljvTv
jChorbcacxnfVCjTXmfSFPqGCEVxNWLViVsi++A0QNcFYHZOPBS3uw2PpuIcgUV8Ujdug1H89ten
/crf7Fh51FXT8/01tIggFg8lrHqaaw7579J6QX8141RXhXBBgXICuZjnfumBQtMQw+Ru9z3U9brH
X7VuCxKUC8AwZJGJGUg84dpUUMk9cp0Ciwkq2otQHOLkBjKeVJYTEv0QYJmuyRANhvx9VVIWEp60
QSn2PYgoJOhIjZeHceNgLCY/X2eGRYdyBnKr12HZ4LhG83c1OQaGIkxbebxOhHViVJhXDXpYq7iV
8746OOhNtKqnyrxOgiW7lCMIu36I8x4ktBun20cuy7KxxGpmcXEftarlRlnjPjBoPFgNwIUfrjPA
IkCZAiObUNeG/T9PD8/Kfesw+6pXTfO3Ynw9thccyNEQxOkMUQ/s/a1BnuPTQFDWTHa+c50TxlV8
DQouCLWDhIFeDoSyPzm5gaaH7wwd/9oMRz3Ol3bzC7twQaLm2lZtBdx2aTeW4PCmgrpSZnIoNIeY
Ke0qU7uzK/LwzmqGZ0jy1yT+grAiB+08AzkfomDVEfm164nyfv38GCpJY4Rjh1IxFiVoRNve1p/+
CBttM338m335qoAvGBn01igyDUR6U8kBu2UJ5kt1+kcilN5LXjkmgF2B3pdPMGCndIuhK5PVnrNW
Vb6QBkr34WCbsZsFzhqMDcZhO3PbnMvn2JHf9rLLIvcTbWF+BSwUiTIFUe11fVdD+J67g6Da4eF4
xhTibTxgunjYSU+mOQwW+BRi+xPTo3+Z2Vh8AGUqotZPFAABzEJ49F1/Jz/o5EGz9L95sX2ToUu3
cjf0WTA762d+sx+/mlQwSZi/XZf29TzNggwVE0yBlhWlh9sb4BrQB/f+6pnZhqFTa9WL5aV9RWIL
eedhLEYtwJmhl7S3sb7I0y2kEVFYCsRjRApYDxZ2DJMzKlAIvVDDcBwO0GoykkfkFXm00HGx/OQf
j1C+dE5BH5WjHOII8SpNH8PNr9fM1G5ZGTWG7aNrcgnPeVoqKF8tvwPxt53N3/8jI5TBwDjlkCoD
SBxT13Gi96x2zOT5OpFVNjDIOHfW6BqqDJeHpYdGOVS5jkgBoM4vOcDjVDf8G8O3oEFpaBGHKick
oIHNRzHQcoWd/DzuWUnUVUfxTeWHRy8VBQVrdY7dohfpDn34c7OvxuBl/TW/IEMpqKoDfUJD/Ha2
RjO4NYhsNkTYNSf3+r18dbT8cOoLOuLlxWBzg+43OejExUaztd8emVHHiGkDQ3O7O9XnfbTlHH1X
Ew0vogJAvZioZjzB11O5i4+gdDYHVqhahDOzYr7377BASH2AD/mFtb6b1GL5knUTsSBHae4UeBh4
HSEo+6OIaVlL6OYmGXHDYms1+FvQocL8MM37NK+1+WmHygR57ix/N31+Xr9BhmbRq1yrtEtCnwcR
jKGVT3uxJ3gZYRjlOpXZBlwTE8rbh4MReABvRksOgIZIj1U0fxXrLw6LshBjlgZj2c2CqBLZwnDz
+79xQFmHUGww3tTj9wfMgpwyZlvDrChXToh23BgCH8dYwQl9lWmdN98Ot+ZrZLPQENYmGwDz8B9T
SjdeBb2IrBgHRua+BtG8mQi6frHujdn/z5As2nt3g+rlng+OUgLgZ7Mlwd1TiyFh7ia4LbYVv+lQ
FcbYjna+flMMC0vPvnN6n81l6PkVbjxwN90ZeAGOGlgMkV5lD2Bjc68fmszpc8T8WQX7asDotE/N
Pt4+xhbTiq9agAUNyrqOfRhzfQ8ae3WTHfidYA1klMzXv3tn6pjfBV4loKNo9APAZsWhH4Y57uop
OQNw+cknITBT4JquX87qO3NBiLJpape2dclHMyEN+1wwHchqM14X8AUJKh7BJudJSKZ4bkMSEJ2O
dm1+DCZ8uRUQVpZ5VdYWtCi7NjTDiB1bOLcuNk9A9cMLIrQMVsyw7nEWZCjjZkz6VGgRyDxP1nS4
VW/aw13OSPOtnxu2dmKKH9KMdQWXrrzuphGLILK51aFz8tf+FXGpWVtjTmRHtJgiN0cgPwzeNzlt
lv1FcF9HWBfG8UWOx+zkjE9AKSS3k+k9CzbDw62f3oISFQuVRmZ0kQJKPDZi3wSWjL1MKRhiCcOq
bC/oUNqKlastJ2F15NnC6gUOfo5j1PhXOdHQoYGFIPOIOl3kb3u5i/u0grgBTVI157hjTjezO9nX
/PWSEHVkmecNauo1s5rGpxAbs7rKag5vAykt8Q8koj6U58b8m4taUqUOkOcaT55GHKBEpucU78oG
IPMdckIsQvMP0bK3JEQFjIPQccOYtvlZQ14weZHNmtxnZLKrU7FjpAhX1WpJi4oWk4j3s6bEnTUO
IrjRFmatcmqrgLVgLa1YM0dLWpR1VcYWQqji2roZLdfFJEduAa7fum7DBZZ0zH++UF2tlgws9gaZ
AvXOGXUYuKY32FQBke/MxsYWMh9mkAkLxyJLGVv0yApaY9SzgZqcaguQQ0t+lW30Ljd2chp+C08q
e7/9mlIvj5QyvXGC9uUYeIbQhCkn7dNoa47mGM/9a2D6KJRpuskrdnrLHDViCg5lj8NOGnSlArsV
ThkDbGaxB4QMsGOLDROMYhbC/64QPzarSGmiiok8C44jzsjpB0c4qGaq2GR8YEnPWlDzfaIAW7qU
HjyzI67BmAyENHkXbZ/86a126+3vGFI6/841nihr0vdF36gJ6ACF6C21A+ejsbOTiCUSzJiaxRJl
T4wpLvw+B6nJkVH+x4IhFLYzdD0yg5v5l64xRVkThZNFPihxUZoeEaXvHEn6GOU7A8XHjLcqxNWV
pXZu32yM9rUsuv81bDXyqFiYKn/hqAFYmhLKRAvDKqjHuelSQ01IgjO1C7z4M/P67a2r3X/ofHnC
hYlBxK1wfvtFp/7dO4Kdbf6ifxSwmUDIAoC6jgEnihVOl7km0YZZDjH7ON8Zd1Re2VsM1+QQO181
1Op5EWNhlAXxe4OrfWDdAq2AN50M0nGrbB5j5/36ia3aiyUdih9FqMeg00AHOPp/sGqXhNvRMTYC
is++xer1/7oAWhAX1OgLGkJZTj0R1LBUmLwN+z/T046FlvRVNblGhDIVk9dXZTCbpR4r6lIi/cFz
zlJHAiwj6+Z+shy8Xm/9rSzbw2fk7owta1vLapliySZlRJKQF9OOxxdM3U7J94/7O//UEp6c+i3C
Lp0h9WsebkmNsiPe1MYaN4GaAtQBJDLa5+b1upSs6dWSAmU/BnkcIKRwKv4reuu6wNS21wn83LkM
C7GkQMUgmjjyjVKDh8oSZ1CbycrQB64RZZuS56N/F5oJ6Z1b2beGR9t63WXmJ8tKrj3Nl59AxSct
pxmTr8whF/AGYiRyRfLJwnZn0aCCES1MsctlDrXap21hN/arb7HYWM1rLvmgLEdZZ82oK1/ioGH7
6RldxLZndeg2eeT3xu31i2MxRJmPIOGFPJ3Nh3TjzGQGc0Th4zqN+Teu6DOd/G783KvHBn4SiSDx
VSYpVrdhtwIjwmDIOF3LFsdJDIcQVHqIHcCdp8A8ff4bI5RZyOSh1jkOh2WFCHZJbE5mjI4pVl/h
qj0AXqSuArpQVugnuREVQp53fH7+LTnTNr6V3ets/FxtPSvrNwH6EV5wWOYclhP4yALbUXeqOQAE
IiJiTip49VNWmcx1abOJ+SEEC5qUUY+kxI+0En4XiPBmTlQMa8/RrWp1Ju+Y5c2/8kjdlVjmRRWn
OETE77LJYSmi+Jg4sameO/M1sLktPw+4dhuGFK57SIDriyJ0WJJoYe/6QgLYpoC0w6azopfaDHiS
n3fRwKx/rIWfgLb9DyXqRDkZxmiUQEkRIfGNo5DjkFvTphWZ40QsUtRh9pqaD0Igzh7Kiaz4eNgB
Qp9dhZ1/5qeMfHNEOULA+YZ6KuHO6thFuhi7n2Ui/xFss58clnywaFEuEQFtVkQJWJqcDojjUQBI
Ocmsb+5CjKiwckSrNe3lXVHuse6VLAWSJkZ9gMAk2enBqJAIaDbzqwQtg/vcRbnMDDbXFX3V8C4k
hPKIQGUdcr4DVUnf1PVT0d7qzUZ55JNHvnVSnlyntlp9RLoS+76AuYzkOHWkcaHxHB9LeKXcbB20
2/XHw4Dusb+p2C7JUGeJFXgFoA3l+W1ukFYmwr74rb6x9HjWnp+y+M0MdXZxA+h4wQcz6OkrSfA8
D4MePKI9Ad3w+rmt39I3JSqmaLHyd6oNPHp4O7U/EnKYn5CsGJN5OXMgsHhaVUbR+uV8OVZyOGYW
EPbh6SWbpVbrvuubGTqe8DSZUwOQyW4tZ7Bau34st/zD8NqTyKyslpG+nr/6yi3R9TMuwcqJ3IMW
P08ZKU4FujszJsbUl83+QUXGDnOgnc5rpmfzuDg7gQP4aFBC4mYoPcF5Di3zqQ3N2JXcwBHP6Mzf
dveJ7bGEcFUyFnQpC4/2B1ktEtCtUNH4XT7elrd312Vv9fwWFCjDXqCLMVJqUNh7RwwfmrDrjBti
8UDZ9BFL71EuAwVsXUld/zR4gIe76WvX7/9mehcp8u97ogyQklX+WPKghQE+S7jnSba5Y00bztbl
UhYA4o3xagCgK1iPQSfjZdlvktyQ27O1ZbnZ+fOu/fTldV+/2J/R8OVnUherTO0Y+JPUAlGldtJj
75isgivrIKiL7QEB3fsyDuLt/pbVl8r6beoi1aFJ1VbDb6cmc0/Yyvvq8mho/+EbXAsw7fYsWfe1
Bbge++DD+T68Pzxdv4OVmYFLSpQPKWAJuW4+ophsgVrckz0MxoNqEcd8uM82+98W9M22bIwe2oyO
wK9C9DVhoryKh4nKuOogAEfnd/8YPup2an4AfPpodTf3gYV171vTDR9ss7Ue3FNqeabvGNv36yfA
ukfK6WBrbMR3FT7CuUdulOE3f7qay9OlXE3b6SM/6vjxgXywtHwlrbb88R9TdnqrKLXvK+35Kba5
U7op3hICDPfo0eJYG9Suqz09bvcvB459l5eeShS8qVLE+cBvGVfJ+kpK3Uuu9rywhCz/8y/PlBfe
tZtayfBmUwXsaFZj53UBVGnYxpHj07Af8dUKIYSRFV/JU17KCKXeWZw2oTHLCNDv72vDFvPHu+S+
cZBStg7vhxa4oeP+ID01iqkdg7dgINEhYkHxfzXQ/3dF/zFX1wveqOmzjmGZtSmRGFsXncOc165J
5pbO8+NINq79+Y/iQGn2qGlZx/E42IGYjJ+WWKJGKfZQoPEzVvHbeJTFJYnv8s3OvjmM5N607lpy
cF/N94d2b26sGdttJ0VWyYpjGZ9A5bmv6+TPdUv6hZx8heYLAQ8DAeMcE/jZ/24JKtyR5Ry9bUVE
Yn9gC8B1atjkdzWMUL9M24JcLxqT1icQy5JsLYNsB4t7i8l7jJJp7XJkWzkYK0xJXhJZtuLTEQ0y
ypazt4Gz345Ib4s+kd5ulNNzk5mtuD8PAPXHttzUPiqE90lp+4XtTm67ea43NzpvS3/UOwHb3TYy
VvhujIOEfXok0EmI5ZPDrgSyBdGPwj1QQYgfoC012bYJaW7VTwFdlFvAL+A/mKxwP2BTJ1Z/bZLD
r08pQoleP1WW8FBnVnTbeVjhcZ8disbOnzQnNxt8LvdHf1Wir46IKCP9RnKwW7Q284OH5FK6EbDv
43ibz3hpH0d+2zibwvkwiIIJ1y0qZia/K+1jD6Jh7A5W1KKmjZSG8sbb0364KUn3cKPbgYlENjaR
qWZgFU6kk+dtSbBgGt4sN4cb9PA6XEO2jrKBpBqpieeoCdhgibweNi6wIO61TWjbmo2M9NG48/dF
hjLGnb5LbUB79k6B0nnypmCD3kRGaxBM40Pbi1u5IUqKiu/pNrDygWzVcO6bUvdI0N01WK/Ze9a7
gukMnZS9eXjl39LN7le5P5WW8nQjdnZHHrA+LbNS4D1JW86683bFo3ZWCgLEVUAaY2mQzSE03gBw
WEBdQz11vTW6vL1td4/5W1qbyiawTL0FbkzoaCf4PrsxtQJIXphrQ4sGZATLBOIJ2TtvaxfuQ08k
YOJmn++9Jd6474/9L0UiJNhZ6m7c6vcYuNihW9Yl1Yfak81OhfBPHGmOJskQeZgyTNcfrGg6axJx
KqyuiD4009hGJ7S63BD7oSKJXVqxBaSvDjuOf3Vmhz1Ou9j6bAXAQLkV2e6kozndnUKHJ8J99RjA
Ap4R+OI+utNpi//Z6Ukx4NCQuerwLZZv4vRd9f2koDPI1PGjOAnOfA6s7G3aOEBnz/Cvgr1PiYNd
S784FPvfPTt/6wFxnaA5Vya9FRa2kdgn95eZfMibm3x/ak1wCkAJDSXhTYj9KOdiY9wKwj4hrRU/
fsDLjZD8g3cAeGxxfMegKJEL8s67IqndSXN2m2SXk3vj3c9I8Bla47PnPGq3WFldPLaoue5yjBxb
UDSeDDby9S6RNrstl1meD6kM7NbMjih4b0zl/TU2gR4r3c+wP7vWqmuTuAnB0f5BJpTbnpKGjDf1
PrGrmBB3a5cAiTcszEz7tnjLId6JbwrijqaHs/mErQIeKWn2j+/P6c1T6gx3wTF6tbLBmVweytAm
x50K/q8btDU3qwDISNZkScaQL20+1SDSOC70OvTgSg5UfyC/w9PckJFYTUr0G9WZYeCNLa5qF6Lv
m+GOmPSpmEqYaqlKZKMDfKSQmsI+PJ+dEHj6rYPeodt8WyBylm4NmNHsyHhBfPFGOfcL3qmoS02D
iM900C5H8vtsAMUgND2CLKV7/ZBXmnswgbA45NkhLpwGz/saxsG57vxshfYRqDfSqXyGsihY56ux
a1w/s2uX5Kg3mK83yaRWuNOiIL9ehKeI7AUHCsBiayX+A1sSVqpIoqQCou6SLbHoArHz/P5sEFT7
M96BhcQofX6LXvcIeFjlLRNBbqUCMPP2TZM6yriM2tTXQRPI7lkAN4jdLqHz2TN4Y4Uol6xdv37W
b1GfPEi5GHUFIhTrnvGVP9M/l7EPddGBXwsV1rnNAbhBYls5KQDu70nOICOy6FCxOCDIcq5OQOfZ
AaAaIccbzvx9PPs2XB1xsWzpaW/z5OHJZeErrkjYIh+kftXaForjx3UppPPrBcUs1uuFFQnTA1Ca
PhQ9Nz9fnvad4wTWOUIfSUZ+nRGAOPfEtbfKZvcUEBNQ8e+jufMtVrvMVw84ZYEu+KOCcU8Wk7IZ
wN+zZR3v329u3JK8ILR09jlJbTRROg7kPDf33d6zsGoK+G8+sSYUR83Pzd1g2g/2Tt4/wDWQ29C6
/4Sz3u4+3I8TDw/1SyLHY4AQzNXt6xItXk+AYZfopeZzRlcDsAFRsODceNZxe7R6fOpvR3FrPBsw
rJY6Ejlgg2F+w6rgM7Tp6z2wEIloErCMek77pKbNEjf5ZynuQqHoeWq1D7KhnB8T1tknx+180hvT
fjujJSYgCNMyq7Ws9xBvwRE5nTlaUywToZVK8HRi5Ha/YPyvCId4aYP+RyrUhItFfAz2Lljb5/tf
/p28fd4crW1p6rcNsd2NSR7wT0zOoK1AtW18oLlxH7BkEzAZLktaGcpIV6C4QNPVbr50ICqyXPHM
C82rgfS/hGWpGJn44UqC0U+bFEtz8WCpBIRB/bPuYkyUs+o965bXrNmSFmWPlQB9ZYC062A1Q7tz
/3jkYb7L6yqyFlxgVfU3R5RtHr0wjQdVAcKTeYzv31IzecU0AxMBfgUCAN5wQYeyzUai17mhgI6G
B19v/5beKqwEAdptBuByDi352HJK7MfPyrnOIOsUqRRoW0eo8CZfp8jb/m8NvudB6wmrKY5FRr+0
NEFkjFNYgD0r8YiUEu9PCqFIoIHX2VnN9GBQBztEReNr+eIlISXQ4twbdMRoRwHDW/AHlcvhxRmg
OajCKyK1fKd3tW3yMSMslAxlXzOoS+qUrguFVIxhOVNv7+/rbWa/X2dvNeW6JEAJ/ZjUlVBLICCk
TjpauWaLnvnib/naNp5Gz8LVsRYX/ReawIfURE3ArnPq7vjJi7nRgFIfDcATqbsIifHGnmwze/wr
7r4pUX6Uw7bWVorAneU9RZNVW3i8xlbr8rgwjpGZXE0BzbN+/48t2vkBQjyruhBsFZZCeuycFIi3
5TGpBAh/DahEhMHcmlNa0rusXP1PLA+TnwpgLnmZXOW0MUUUYoOd/3CdztpTDJbkmy/6KeYFtSeH
eA4hkZK7siV1DmcXe7RSiPsUC7qSo4e4Au/6XYQaunoqNcIyKmvh/cU3UHoQYPtLHcwXOSJhFNuN
qx8E+6F8++dDpfTBizgO0+m4xBE7dDA/glU6zqN++otJ/tk8fx8q5QYiUSyNbvxiaEaxSwG00DvY
rrVhcjRr008X+k2JcgShqstjMoCjeV+oAeisDuPpmJ47zdNzHmKlCHmKEAOVTMosAaVcQcZzlWEI
s547gK68VS1u44OicHtdQNddwTeDlDmJ5CDjAh9PvxQzI/EmAebya8jsJvoKq66dI2VLWkk3sHIJ
Nybf9cioYuevCQBhFBgLBLaG6TkhoEY3HaznLjlyW/+mdln9fIyrpBsvEq5ORU+Gbx3N+rFtgRmj
+oWlBnbnff6vzxT4tqosigi8AHJLXV3aj0WVc2C2c55rgIRVmDx4YPnW9fzHggp1c2prTJOPbeDn
J4MEZjyQAYitPqktEU0yiR06/sP4xqQ62wrqIi94oy5SThNJTmWIZed8xZR4qwo2cpHOjrl5Y+XC
FqR+zPrUnhj65ax7KeExG6vYovXAasGVWEQoPyCoaun7AHnEcIWxz14y5MkaV7bLO+N+ukv0eYQZ
/W5mgUAldz+rO9E9wHpnZPeIHKllYQTVAnqNxbsGs8l+LQq9OADad+TpmGXzDeOsed0sTQO9PG/e
4faj2P8q0AFIVHck3Hb0UEW7LsJrPkMR0AxqyBiewfp3inam8H4cRbALo4lZQO9weC2Y4eHXhPsP
YVoQoRxT2kc9+kFBpLTTk3GSb9pHf6duy41ih3cxZnpnn3jKbHc/IBX+2aIh6zO745BCJyMGLVjJ
i7XnxQXTlP8yYmUoaw3fUzlH0eZlshns7tSgQYs1Xs48X8qFpZxWtGoNUpY312FiYCA/PhgvrBfT
inm/4IjyXzz6bRMlAJnjm7+71SEyPVHt67KyqkKLW6TMndiWfCmPoFHceofKlp07vOEZoTyLD8rY
xaoQ+XyD7Osxug3tP9ymwhPsb3zuxWlRxg1jPGJU8eCktGs7t1sbTdhw7yl7ofJaGL8kRTe0J74w
KHC8/RkzykTbS3sfJbdT7jSPxZHF11rS44IYZeSMCb3QMofTE26EZx6G5LjVUP0ULAfDhr/l3Xj0
d4mlwp5YL+3WzF4VNzc582BLMoFp84hZbnfBUUIdCkUw23NOO7d7uS5Fa+mvi4+kLU7QiUUyn4g+
YFjhVyih+IVZZ6138s4N1E0rkVyywmoDzPhIuAlHMilmMJkVbyap7UUoHqFxfizsKLCiaVcVd3W5
4QtWQD9/xhWbpVE2K8JJqk2DsgNvejvll78fviqfG5vfAyDYjYiJA3p7LwGIEjpPjDNaVzVVkzBk
IWN7DXWRg6qOSh7gIkezf31GrbInDQrmmRXu+mOio743mcVE7PAs38BztfjTmPR7wyosxpfMlH4c
A3bAqghzdPHHukxe5CSfw2ZJBMZRh0S5gDI4qrcf5fZ2cEOMMr2g9vYQEXmPKTiLNdS0bqm/iz88
ZakzqfKMoMOzSmrN+AOLR9MtlPSBweWq1VlQoYy0HxeqkPk4bt6s3jkzfkFWnoWLu+4JFkQoE50A
EkrUIxBBJPGkYkgnxGuwP/Pk7vqVrWRDlvUyGs265Uu+kgvQAebwvfgg4QXoXqewbtQWrFBWeqpS
PW1m8YRT624+XhI3txixNfO4KBstKRjtrTLQGLE5Q3CLfber381ow9qDsKpq37x8fcciJe4HHWpm
XxIG6R623L3qdMhRXT+xdaOnaJKsIkEmI0cLNVtQCWU+zNoi7pE2BbaI92TEprRHrwjCat1JXPNl
fo+J6M6SkSVQnqrNO0PE14PMxRdQMi4Hid9MUtCfn4eMAErQ33V7A50L81hdRPh9dtRPwKHE5uVs
w3xNrBrTBXFK9kdDkrkhBvGhxZD2NiPewSadbTOM9lpbK/qfNVWRsfjUMGSKyTAKWilQqh46JqNT
oQtxpwDTMIcMu9iOoSvvSqJMVvOrjUh9xhbBfVHCbPERwCLVX/ED/u4WrK6xVeuy+CiKeZR6tElN
OsRN2NmUxKZ8fgTgf/3ruoitK4wuSBhwEWRJ+NpFsxAx7JrJwgQLRM7jbkIl6cV8ZBYa5uP74Qx0
uAGeVzFtQK8697AUYQi8YeYke1Z/7+W75EbdDvdDSjLs6v19x2qkXcsnKBiJl3CdyAPJGnWhOebX
Fc5L+nP4GT/Ne2fnzHJoHpxff06o4vhEOwp3E/puHoJNERHGkc4+nuYXoKKoQ+iiqkgSFfGOOZ8P
EZ/2MKUj5iuqc2wDs/LAY3nrsHlgTSoLsxG4Ro4yq2EuFKEelz3gZrAbojw5AyD8PXRfmdxGYcGh
fdX6flATsVdB0TSoCz0u4GdVX2Y65KWyBic6N6npa6YKaolrm4eXlwnBYP7CYyL6nXGsa2IkLihT
0U3jTV4ednX/f2Hx0VF1mDMbWIH7LjoiKZHhY7jENQ1cEqRCTn+UvJxrwWrgkaN0SIiSEN5pWEZ+
zcpBVA1J02apUSlx6eJpSioAiKObTScS1gGWmVnLd2mBHcb866A7KmeYGLUzDWA95ScveUk5d9Re
o0AkXbHLBbQ3Zl1H1NwVAgzz84wPXJn1U9Bi/f2BlIDVYh5KxaxNUCXNiXc+8Y8fHiAzXnyTd5OS
Dfu5FowsKVJeXI2yTtJ9nLwE5Ltyl9SwyrU0dyFy3rOqbk/T0UBBKDA7xPjAo2Ci2q7FryJsIm+o
qqGoGvUBQchJ2hjhAxTgVR7uDQwVDOaJY+Zx1y3VNyF9zvMuzK/eV+PUzDL2BGR3DEU9x0S2DSd7
EIBdvpMhCdbpVdwXZpuRaGfcNkdWjmutCofr/Q+v9KtB6sQu5kt8wn7GM++2/Ud5LH5l+2mTbl8x
RYr19q4d2W608U6sRNJaGCXKqorpSkETfwDiToknJkkx4kldzlkz9Pox+1lWhsMhvgsa1F3KeoIe
vBw0js1tFptzLmWHwGXziLwkQQsNZ7FSHusa802SLld5Qln0Yz/1KEQr+xSvsLlZ1r4FYHtw5Cxh
W74xC3+rTmdBkrKOnhcXoxfByVrzWrP6Dhu7gTmGUWNIDRsMZpWaImFJqqLKhqxTZ8pPSYctJTJc
+tYJeTOzAH+k3vSH5ne0GxnJndXXHHLl/58Y7XK8NgV+Sg1iTxpyLagNC1jfJAKYKGFFgqtZ8yUp
6hTVMImBVSv2Z2/TvANAKjiJ2rbOHfxV2gHKccOjspmQduxbRqVlrcSJ7bnfXFLexmiTUe1TkG4c
jdxEot00BH0SyV2Dngx0hbOCpNXIb0lwvuOF6UmzMo2xr2TOMUUCUowwcIBZIxxaF//GcyvqvNBP
0jVRpULZGG+yMTWUOQAElAnaqeY3xGD+ES03sNl9BasPTQQK/4ezK2uOU+e2v4gqgZAErwzdHrAd
O07ikxcqzgCIQczTr78Lf3Xv6aa5TeU7VTkPccUbSVtbe1h7bdNADIY/bKWdNOWaBgYaWJWRAghs
dVo/O6RO5yeeYway03fKbr0yFyAh7cMqqZw2q/UagxCtjvthZ7R/qCb0n9e3gS5iL1wntNxay5Rk
2/iA/J1sOJlTTelDOr5mCNlMV+/eJuMuo87YDY4dq4MFTpnsOwEBq47OGutFzj+71Knoc4YSUfbG
ftgZMO2ses/0Z6NwjOkbUnd+Uz8o+ic3KjcDLNN4T0snJQCGO2nh8vo4NbegahB8pyK/abhBkAMv
G5xQ9notikkiBirHV4wclPx3/7lQoCX9kX6mX67v2vZh/itpXZirhB7VhgFJ8tYG/Tc6MaL3abxL
MQsLp/c9iY8SWa3hdkfsRoGVoTr3vwv8aEc8OazFW4tATjai1VEHxg51OuretbuZ/i1PZxmbDKiG
jfmsYuVbyZHOREMN+TXBINP5sfm0lwv7iDbWWncqYXUZLKqpFO0z46tQwKtqocMnf/LrAu0gyd0c
jLbT3xZPpemyNyO+zeJjWKKvBcNZEqcbb0DP1rgG9QjFaNHhgSCfJqGtszuVt1Z01O4wBLLnj5nl
deWNvRtKbfnGsImUUFMHooqtjSIdSJqXeEhrL//z0Gsuvy0xb8V3y9/9w77bt6XVp+JWJnEuzKHW
zGGxwUvk9vBagBJM+N+Wuojl//mMpOlukmNLA05lrnI8U8jGBkj1AXPTkUd8AhuYwnwXfpuDvCNI
PeXB97the5Q8m47nqdhViFyUXZ7MM8QqcFmDD+IJFAowRY45wLs3vcUzIjcDAI3VvbqvPfmgfFQ5
d9JLWxZxSboAA8YFxoevdFOxLsythizwgvfME/7s/siOe/0WmzmsEynrXF0hEcRFFR1wlSvn/Ulz
UEJxMaqvddrPaSDvRbXXYrHpAJ6KXPkRqjUyUERhYZNv/p5fvcN3rw9ML/rUH82b9Gfs71irLX/s
VN7qnoxaQYDkhLyHEvOVktL9PT+mGPSNgswSn/3aS39uxeIMTE66jotJMJj73HdotbTMpx4umdmH
mRcLRKhj0mauNoO+8fratnXkX1Gr8HiYQmLonYWU95G+NcyphCfQpKWBzNc4zOaOtM3nhoHi0BQg
j7YAoTlfWdTyJIxNrMyDa9u8qLvQw/Pywu/lLj5wexP/FbWy/V0/afog4RZNmLY53k6VE3pAF6CE
Vvhe81m7BWhgT1G2AtvT5a1uHKnmMQHAeQlsids9Rv7PzpsBnSh2y/fmogPrh+dE1DoIqquhoRqF
qCyHXrSubsZexl0dOKz5Lu28ssj87NeYPyiVuF3ntf4wv0lrdgZwkBV31HywB28IkSG8S5pbFkVQ
ZbfuDmHn2t87+zVT9yH3++xnG7815YMd/5pBYFLcTOkhBsdY5CtEXnXIgsF8Is2jHG/CbGec6WZs
CaSl0IXNTAqWoHNtQeLYsjKwML++3X8n3FVAdPrus+39KdE+5+2ClD68jvWenspbHV9IqGp6Go7g
5p6AgrTBPfIVpT3v9uX2Rbif/G//iMlxmZvd3LVH8JNgdHL0hF6EX9fv5IfTdfEdwH4AZmdQJszV
d6gU424La5he396Qs5hBoApev/kGUIURbSNO4Pg/JNAE/fFz6ZbHP5gsjlrk/fP1r1hZBqCGDQYC
G/gFaOiAi7AyembcxE2t6jbIsgOrbr5P6TG8aag7mH6yB8RfKfOHLJCrMkJBfSrgiZwfNFMzOPLD
tgtSojmZbrtgY0fHhRlN7vVFmee3ZhEEcgZBECqBlAXZ43NB4dgYXOpGF7Rd/zWypvxg2xrdEfKR
cj85v/9Igb9poDYLC74el9IZU6mirpmDmimtdzmdssjNit58z8KsRJAGBn36OAKllt1LKbsXm8aW
fUx7nokHFSqTYZw8xV01bRajD9Mc+S/alqz0QyaS7xaT+qsKiQ4VHe0WtLRNZz7SYcC1rzS9esnr
ArrSlsr+qsaY/lGTqn6y1pifMmmlr0Vq1M8Z5nv4WRTm0oWxLj/3xthTp6Mqg080d8OLnLr8acjl
jPZRAQ4Uv6dD9dMoVPqeoxfgVYZxVjisKNVzmM5mhto34w+0JFXsT30dU7eqk/gtTg0C09sPBKXP
eJgOxtz09hHKn7FD3qs0eTVVAVAizezpoTbhIR7ixNDuRkTX7zyUpHVi1VLyoFdJ9tzneAQfi0RD
b+VMpqj1Y4wYI06WD9prRJL0bRa9+j6IRtxKUk1vlBgpEsuyK5RLi9r6UQDkD4hJrnrd00KVJX7W
d93nqDJ6chgtKnUvZ3ol3bYtVOJkcdvkToVpTF+amY5gqMLgkNDBfAT7R5wolt504ySBouxm7bkn
sgKWE3M3lWc3sd76aO+DGZl7NvyTFJGabzvsHXdYP9D2dhoBg95RPnPl8S7KJ/hCnY28Hyo0H0/w
SWiVGDJGimUcArgXBQZUTb1qHFOhE+hAZnvIvFAK8tLVCnQJeWYnn1vVigQbggnFS+yOo9CB8G1c
Oun5j7DMEMOIVBqBUUlsOtOLWmJXmMk9o+RW72fEYqlb8iQHQi4V7YOVCgQPyQTPwg2p6CvXJAZ5
QDkn9+tyrn52oB1B57A+t7+1MipSr+itBN3Ig7Cpr6dGfD+UdvgZ9KnIxetdlncH0fT1eGztugMN
WZahXCq4IdC/PxDiaROLMr8f50lFDohY5tLpKioSt6hra9qhytmwVWgLMpYKmA5DwlcmRE59GRd8
GoKBl247HDmND331W8uKPWdp+U0rM2IRAzgPBK8wJNbKWbK0oh87Eo2BJSP9Zdb46Nh2ww+TLIlf
5FXpJN3Yoiu1QFVCaLAUXSi0gxLwdQizI38wK9k6f21BLd1iYF0UTHCbr96mkY4pb818DOhUTS4V
WuZmnP+5LuRSh6m5BC42W/osCFvO4ESHx65rVJeYc8AFO1i9cmPR3nUNBw3F9NsO4507syWOEYJ0
BOoRwlinQOeZ96aaIxIoUKw+daEpD6KE8ub11H9SmJHm0mQkO87ipR7hCVqyaBY38civHwl0OYmh
GbU5SEpp+6zr8hu8t93dwq/mKeTedg5u5Q/DLizycGQmEiGmvsZO9c2ocKgxCWKZoGM/MuHU9Vrv
MUzY3BlBsgr0/yNKtwiBiQZv+hoghNQVtWtDkoCwcLplvPhhtNZwHBMbj004z48F11s307XqcF1v
1mneD8m2ZQGjBY+RXbRxEq1IImVQJF5GIHYr4Egt8Nx39nMnlTuZ0jPG174FEy+9TVQzOslsx04Z
yh3fac1vvXwHA+MbYyZBBt9ea5RNaGP3baEHJrIvbq/gXjli4L0jxwKpbl0XflfW3IWpBNYD/WCu
LXswryVdin8yRmjf6H9XiTDdTm+L+7wj2gMh8/ylHZrhYMQ5eLMNO7st6tG+Kaq4/FxMFdgZiik8
FLmsHq1ItZ+vb+6l74Q14XHB4S35Ir7yxkmZGGVjdCSg4/RYGtW3tqTm3ysp2u6ZjW0zcCE/2llP
Lj5axuoOHs0YzFHbPhjGGHrQ5+RdGJ19c305l/fBRN6LmTrG+oIV5yOvcSIqp32iYloagUor07FZ
O2F+5wxKFsxr2rkPW6KA1bMxUA2FXv6Bgz8RRQqu5AjvIbCZzwe3CY/DXk310lvHluG9pzZYvNDw
tzLLiCFibKtNg5ok1b3RNpNPesZfipyi3zRuuMM73rps5JFrz1O/l/FaR/bQ+OUDGIP3DppDa11n
r+2sZjSkNNDHA0uHyQlt6Q3pu2aano3xWlZ5NOfGKclw6CPlFtPt9ePc/gCbWcBxAc2FjsfzN8PK
Mbcs58sOmLnXjZGfdqObkepOmPNXnXyp9OoWc5FBqWU9kQGjD0C2cv0TNo4ZrhdYnCEf+Ta2XKCT
Y646yJ96HWZP5f2XWjfVnRSZZbpxGOr1zk3ZOHAD3oEOMbgudN2KOFAhW2m2JMgJrVFjEvPsWL1p
HkTaDF8HMKD4DUrPh0LI3KWzvZf5vny+gD2lFH6EgfI25+vSejxqyK1yEvSNbt+zKel9aHkDn5Zn
34tCUzvW5/JNgTzk8XUds/TAmr84SyebG+oamSubkSApJL8RelHcoQEnO1iR0X/K0jB/1EKkIiwl
qh1jvi7lLapNl302TJSyQQq30iwkG63B6rHUzIjdUNnPk5y+Kq12ZIcKtLSfYxW/NpK5s1ntnPLG
qiHasjhBdW9xF85XnURmPFoaVg2U1+IUuGH/j5KByVOnBL9S0hyvq/D/s9Z/BS46frLNNAlRkeog
0K4GR6v+Sa300ND8ySo1x5TNXRInd0VVgT9L6DuyN64PepVBlIp1wnVYkxHOaUZjrlVGwIFk9Yw0
0t0070HZ07N0R9TlU4bJaCa3oLcMCvVRSzxZ5ZQkwCRWhREcZnSeXt/Cj8zbudt+9svXb1iC3pIR
Eb8RjEohCHeKsbuzCv4wh9kvkjSP7VR4WlrdllXyMsyxb7wPQ/9N2o0fEc0PUV6MyezM8o9RTX40
8J1S+MbFBWRPwCtbnE48gecnbE1clHJsjYBRIHy4cpPquywGN633TNSlW42NOJG00qUOTb5hMUCS
iP0SZJiY6vkpzu6/XN/vvfWsbidRCScVG4wgTXuP9A8tbw8huy3tvXaeTUG2DkgG1eFerh0GXlZ2
M4a1ERSN/TjU32VbHqyBOUzfqehvCcIDquMlRXGOf4xTPtFOJsdRB6O5EWQy8wr+Q5X8htLBR9V9
R1e37gFCS8Ry3EKKb50Os0MhemZGNGCyLW4ikX+BH9HvOFobLzNK8lgPcv4Ey/mASJ2sR081rkdZ
qge0CSN3sLrhtsn0aHZqboDNPmGzz/nY3NSWKG+nsuv8CW7ow2DZ7RcU/Pud7b1c9NIZCktOGaZa
YGrG+QVoY83s4zolQdMYswPel+ZoVH3qXVfLS2u2tEkbJqI7YlgXVAFpKvB64iCDvJe3Mw8f2ra7
jfiOZ3n5PsCBhalEB5hAVoItV/Bka9sp11ISz3qQGo3f5upQlQxZvPl+IuOPsDKe6bhjOi+VE3Vi
jP60CGj7gYhaXerctAe7N3VENkUxP+tl03tpEfI7i3dzoA18/GsVRRQF140BRQ3Q4horqCHhY6m5
hlvXGsV9rHgT9DxWe7bqUimAaMEoAiTFUHW7CNhkLZSZkNEMVG4yrzXT5jgoYG+vK8WlFGT04aYj
p48BStCL8+PKtDrt4wZSYjNnHthURkd1+R726FL1IMWGDNgoZBbWZf1Z5EU4ttQMrDGsAoSO+jvu
vv1cNQ31ry/o0sRDjSENKT7O4ATS8wU1uT4nMpMs0MpWHhnKlnjECnKTZwY9TrLHyFat23u9t9YH
RCUGpsATBLhx2eUTpR9DEeaFalmQ1Gafe3EnJYZEI8OM8R+NArji+hq3Dg1pExs2H0YSwc25OFVM
HTASFQvmvGKuBQLiQ9e02uG6lK1FIb1pIxRFvoCuY0S7TPu5AogzEICEqvnJTqMbXRredSlb54Xo
3QK5nSEMgywFzJOty82yZQbY0oPEShq3783slmd0uLFCFd/YLYoBoGyJdpRkY2kYeLv47qgoLbCf
c6HK5GNvdyYLUl72nhXH4z0ixBK8lna7I2rDfxWQZesIwBCeYIT5uSw6sbQ2Q5sFlSWyI5q4tfus
SPkN1+su6EQd3RZZ3N1gtjl1TXSc3ufjpO/1fG68eABtEZAYmUi66dDU869Ixj4ifVjwwCYFooLx
rkXB1Cz+4VnAC91RgB9HHJUL8P98FrtBw9Z+4z1HcwYmjiPvsPz85JDL2iZROBMWxKlIHNnEo2fG
U+zA9y539ntTFGJt1ArR24MY5VxUNGpC6zqLBxaPLXLPaDMOn+SUAINna/1Id3Bxl1fRgsNKMCSR
g3xBfKT/TlaWZxnmajSUB5oKw9c6E83vcgzJzhN3uahFCrwDhlohfJblCTyR0sxoCWCC8MCorfqH
0duYD0FR7nKStOl2LuTmiuDnodcfSHhkdc9lKaGxLNMyEdhtPNQO8oaDOgzK5uZfPz1YFBqeUMzV
EWWtoXB6ZbGi6XFSeKyLr1ko8huM3yl3SvbrBhbEysvrhrqAhawEruBqPY1EwUcB5BGwyFZvdpnb
jiUb7ake6v6uGxgadcdZvytGbfIlem0PKXp5jk2edy+Vnt2aUmYuScPMF7IKjxbmIXwnbdp+k+VU
Pol4wACwuk1/CZQWd8z8xqljGJFpmTgKguHZi+k8OXUx1Aj9kyYMRB6FroqQTgWe9TPLpp0j37BR
uJzQLrxd8O+BbDiX1IkRFVhmhEGL50t3dBLHbxxvdeYjb5L8rBSvXs24q3qP8j4uDlY6qK99yvS9
Ja+BVMtpwUGFOwyNQEl8XcxRGTqsiIytILSk9EpJxtdai4HetaL0UEkR3vS6FnppDreuHrTab6fw
Mcnt+mmIh/QhS62vZi3pfQbDvxOmbhwH3Bf4Y5xTKKy12iSid73ddpEVADQ8vfIIZUmVR+XzjGTL
ztW4fBQRzVl44aG5SMeLlbVuuyXLVZTpwwBGbp7/pG3k1MAGq9J2wvKvjQtmziDpwNGPRAz8//zw
wbjRdEwJ4HLQ2omxXvrscPH9+it/uXdLyQHZQWTRYafWyWAsBdW11Egf5gKV2XzUf5l6P7s8Qs7q
uqSLaIAiVYMMio1FIaJaF7Foahc0jhSItPCYPmVpsqReY3BZh0ze4er0O17SRdZzAaIwNA5hB+Et
icWcnlzSmIhcdaiuPxQ5MT9PSLN4vdkJTG8cfs8hJicMZjt7ekztF4OMxY70i2hrQcouFVlM3cD+
fmCyTqR3VdjSuu3VQ59G5oMs5tkvjXE8NnH7O9Xi5EnFpHZjO9U/X9/mCw1dBMPRpfAm8Fasa3e0
y2k057Z6GKvenh1Ko9IEeCGMdGcyUC865HNb/5blOP3tLYRgGChkmhHroe6zuoWJJpu+0GPQYswF
cCbwKH2oU+JYGYZHX1/jpVlcZDGiMwxaNlE7W8mSrJBGRvPygVUgrC/q0g7aEW6arnT90xyT+I/V
S/MubEeZOSJKjE+6jR7ina/YOmM87kiICGQj0VZ7rmGDFcWAMpTlw6zX/LOpAbZC2LigF8A1Pxrd
/CCHqTiA1q37nLOODQ66WqbnSbWZM2MOxV2rMXFoQ/vdiObiMNvTYeS15oZpW/64/q0X13zZMIGK
AwovSLStrXeZ9Mwuk7p8SENp+plhPRbwso9lYdH365IuvBRIgh1GNZNQgpr7OtnPWKpzjamH2dYT
r+J95iDBkO/Y4UtjstwuahETPRxLGfB86xOrQbcIrygqoGGbelVfGMj+1jx/bhsiB5cXLRtvr6/s
cg8p8nnGQheG2ib98ORPrjRi8SnDreZBZc7R/LmoUsw2LYAvqp7KUcnJ/1txAPQC5gbXFYxr9nrA
DOvogIbEzArSoQPQSqBqaz0QdA+CuZWA/fqv0RoL/Aw3auk/xCu2znWVZt1U2mSJIDJSmjghsWR/
KLgdRzue+eU+mlgSZOh4P+H+rS4vVGau0yKxghEQPxcjH+PEAVQs/TyEMUt2FOVSHc+FrV4BZPBi
VvTwDTrgexxEVBgQO0rrr609QjeA+JASAvpGrF1zsNDGc95rIkiq3jjSucYkBmgRRqabMVoWBrTL
cdaaGIJLeboDMro0+HBDkfFCIQbOAlzq86vQhHKqBxbbwQxCnrIP7zGrGOiABhPG9WOlvV7Xyo39
BKkNR5MAQNnkIlcZtZMaJDzEoKuyCW31jGTgNbV4au+4CxdaYppLjIOWRoAwl5TR+bJMq9IRg5Qq
IByDhwTea6PTNd829upme4IWU3NyrXll0bBgSgXg8/WM4o8ankWZ7LwVF9uG1SBCJGC3MFEW+Ois
PBEShlMTJ+GoABtq5QGU8q8F6fKdDO+mkA+4FRLn4DxYfn4ipI61TAstoYKuTwBkZFGXPJKoKPbY
UDbl2MBzwS4hhruwTHaGlJFtqWCMkvB2yO3ERV252bm5a73Gqw6dhhsDUBdBIXflasdtbtUdQqN7
PrmlngKYLp1Q+rWYjmP0l6YdsgDTE8BDIBGDi7nauYFPgpUsZPcZwSDbEbNKRNt612/OR5n9tNj3
IYQvBT8bCRDASM6PZ0JbKTIVNr8nkmvAsMby62yK4muPkOiumuzorUWsejcDo3eM6IwhR7Qxv5GO
R898rNGOo1mFU5tRc1eUWe2OuflTKZs2DpdmxHcchrVvs3ws+jURnAMbiudn5dsgvgvRAVDw++ir
KH0MIdL9/qH/5/qWfNim1ZYgyQ23RKA6AD9qtSUlnafayjPrHo5s7va5HR2yqkKbHzXVERXB0Sum
uvLbsbI8aSXpI2+a8ai1vIiQEuzCO2VYlR8KFT+KpgkfhJao15ao9sXuR0zgwYnfznMcSq9uIuK1
rW6Dr37qWOObAvhuJ9aB6N2xXGvfBFuHGeigOxHAfCJvujIoAFfn8zhz697MJgSGR91obrXue4r8
xvXt2xO0PiMyAdfRCOu+n+8BbXDpQJ08eUr7r/+FHDyjyBAiq42i5rnizkbRtgm6ae8FA43lzDH/
KflempU/YqbQdVEbl36Zs/p/olZWf+KdInlsWfet3X0Kc/5VVId2emgZcQxj2LGXe8JWB6WJtOsM
hXWlWFbkPWj1y027R6ywdUjgEkExGO4O3s2Vt2NkXUJ7oL7vs34GPyXNC7Sx19aNNXWPppj0nbNa
2+ZF+QD/AIk/jgre1Uoc6Wkc6grihtpG5zEvOq82kmJH89Z02YggdLoAx8EVsSj6Gr+UIuclbVHF
wWAkJSY+sygs/T5u+29N1Av0MInB+NEMzWJLpywe3bGZus4lo9FObqrs7rWzSAEyoGhAOxHy6jQC
q4hKTerQaJrfe55nz7wgOvWL1ARbO2cR1X+SsqZA6E/g6bA8FH0QziZGVO1VxS6MHwdjOx63xSQt
yNDVxcopWMeZZNo9IPzVl16Av5XorgbejWZnIy8iWWwkPFz0xi/9HwLpivO7VTagWLGsLgqs2mkP
1SPYN96n2rvLn/aoANf0RMuZCRQuQW0D9DLQ6EvC5MQ90KcuCdHQHgX2MtOut56B6L8xa3S0kgID
0/TvfQUGQMzHM5v824y/krjuZtf7k7aH3by4eeefIlarzpGu0VUyREGr3eVg7wI36TEzjmKwHKEV
x7+0KR/CQCrGABJHg/xK2NCqicXtFAVJBrZKze+nP32MprXsvh/frota+5IfW7wUrkDJRJemnvMt
1tqUAo4+R4EuK88I70b0OUzx03UhFxaFw31AOVMIxL+LS3kuxGaqN4gSSQAav4cu/Brq6XGIMTSu
24ksLuBJWM7HZHIEa4B9wBU4l9TbdhjG+QgQma7dM6EGnyLOaCuqPg8VnY7pqEY/01l04JGefhpj
qzlMsQUqy9jqj+jHMZ7JANi60uFaV/BcPoVw65+6gr6o3hYvACgP0d6N2tgeG9V/lLMXRxuO8PlH
myF6R5IhkQHIonTzVo+Ckd2i3pt/su/01GM/ml9h6B3C5+I3vvn60Sy/+8yfAa3aB4MP7C8OZ51N
5QXGCOgoTAQdBnWEbqOC+Vnpji2P4+Dsjc24KB1ieSfSdLJS7CkBhL2ikFbJX3FU3Sbl5BmzeYSZ
OQgbnUjTfZ9aXvENtjQT885aN8WjOIxOAFQDUSleia/Q/lNPhMlAz3vHrBRAaSHKl6x30KrkVGTE
s8A+MfZPVH/rGtOLJRB61/d7w47Yp5+wugpKT1OWMo79nn5E8quYwLemeX1LXLqHtNp4ExBSLcBp
1PmWMP9creJRmCXibBmE081Q/RnD2Yn67zm6HI3oC0v3euUvtRhd+NjZpQIAz+GjdevEWA8FBROK
0cWBngS9xd3aSrwCmHCWv1/fwo0XCJIMhD+AdgGqvw5LrDCJDAkPOugPDIRF1UPmVG7MnRLTh66L
urSOyJoBtoBcPEAgqJ+cb+GglcRSJo2R0TKWjgsn177ke0LWJEV45iBFwE3FISFJty7JSr2ZUUGM
kmDwR8xr5e4LN/0Ic3PAnbDzsmwd0qmoRT1PDklmRdv1GURV6remudFzYd+39U4kdtGosiwIgGL0
9xrwuei65sTl1CSqaJLAOFYv9I2AONlxanF4Bv/MCJzk3kCZrWM6lbc6prSamCE7yFN6AyobL4tR
epr20puXpvJ8Vav7lLKpkVoDKcnsY640ME66Xz/bv82dbOOG2wN8PSCQsMjgx0eD6vkhaSKiIuQs
QS/KN0HzTyRSRyXiF6tOD+Vsu0nRuLX5Zkdg6rFa8H5M2h8wpTtad3Nd/TcMJiIoBIYIrQFLwPLP
v6SCG12KPJeBeNKf+FfrF/d+KvB21xhTG7nXhW2p5qmsVSA1j1NpL3CroCnuSgMNTeK9rjpnGPdm
VG1pC+4zPAQEHAh2F7t5cgeypIqrzBpkwDWwsIKEpmPg2JQ7Ps9F+Xm5BGiVQMJf4D9EHudiFjhA
VDSzDFBwfpaf+B0woflL/gKu9KByQ0+lhTPddDsWa2sXAZYUaCdA2h8pz3Opsam0eDZNGUSkczT4
Kmh3dpCj6c0dV2vTai14PzClAjZG106qQByvQ02T4I0dOCjT74dP6Jb0m1sEQDtWa1MPT2WtXs1y
Bjl6pkHW4Nog2P3eON/gJWBS2j6r0rJB5w4RijQny1o5xE1NjBbZ4SRofObvDWfY/OUATqGiDAQO
Xq/z0yF6b8RRiB6HRraflA6SiSVj7f39RQIm9/+ErFaA6FDn81jDnWSRw8v2qaSgb8LA7dra0YHN
5SCLL2yEaci8LT8/uUmGWY22nXYykCLHQC1NPhFt2KvybD73AF/BqeConAF1fC5lrFRZ1xnu62T0
47GOdTyT9oxhvAAIozxh/Zw0SlAzZZnfFqPth8MumdSl1wYfGRA/UEXgKiOGOf8EhPMjGKAJ7GDC
Yk+zrfsabeh+TOifqSmZN5qILa6f4paVAkUGKsaoycPzWJnDcDbrMUyXiyztI5I18w2C39SVMul3
XNINkwHvBjAH4PnQi70ug/OSdNVQRGmgsz8K+weXgKa1uzTS/vWSzgStDjKKu640pSYDZixTtsld
OLAAhBj+dTEb7/QSa6L9BRTOSwvk+WFF6NLv8yRNg2SwK78Mi2hwptl+5xKz3FGMjEGQF2JoJUhI
InT5D7sQqI2jO/uA1dHNWlIjuFFp0OjkzdDIsSPsKZu0m5DwwRkt81Fy+q2KqpupayIHJU7gJyXG
pOeyi70xy4mTAJnsXd+Wra9Cjg1mB2Vu9O6uvqpQwOKB3SEN4po5YpR+Nr+Iku1kKLeUCeU2VJ2R
1kOSaBXLVpLGHTBsy9qbh6r6EdMn3UhubCRq/n45FCkSHDSwmej1OT/lBHmohNgZlkNrXzfRHize
m+qvSzoc7XEnUtYGu6NiCJs8DTqfAwMRF1/05rdCj/WX66tZdHL16iztBgusFs0b6MM7X81Ae1sO
9ZwFmgF24rovFULSwb8uZEsDToWsFjOxtjQjRbIgzlzqgwbyv7jfAuk6pMLQAw7353wReVTTpmEl
noPmzci+SuOmln+uL2FLvVCJQowJFnHQKKziF73KQxBKVBARPebhy5jedqHH89vrUrZOAyBYPDYA
FRjMXm1U1YWsHhksIlVz+RvNa5gRxtDnvGN4t+IkAGP/lbN6qeumVNqgx2lQvmXwBrXYCTHMNOxD
h0StW1fkGObZXVZWzjwFmYgfC93cua9br+vZN6wOTTVZVwqCb0ASrPiFqhX/bf1T3teWFys/fr6+
sRvvKJqXkX8HcgPYg7Xrjagwadgg00BpwZTkT2PWury5GdLYj8u91qwNdUcCFakClAPxiK6R+V2d
mJGQehrk4+y0/E/UFE4m2M6l2tBItPAAPYuaPzJoa9K3XqviIawnnKH1TrIWZZkDeGhwiHt41s3l
IBmM7jAg1via8FBGVlc1o4FnuqsdQ0XuPN9NxR7mcUP1lyLq0v20dDfS1QUDQX/SSCFgVi0ObQRL
e1P/FzuGo0fNGtgdjCdZaX02NDJqG54GVf0zmZ97zMyYZgwqqz9fV7atk0FjHtqmoWpw3FZPEZeY
yYj0OpYCP5gOMXiCIpdmR1B17VzkraOBoViwmwj4QI9xbvhQ6KlHwHmzgOXK6cxvNph6hPz7yG4x
FQuOdyE6WWPc077qw7xvIIQnTmT5dvSkxw8VOBqvb9uG+4RS0oLkWopJQNiuFoOukrHJIadJQydJ
Ur+uk9uUV16L5jQV3YG37g6NEDvu7laIB3nobIFa4EW/6B7LO9DZDzoep8B4RsdA55Bj8WSBXcXr
fvUpIHk767xMjy74iX8FrtSjJBINVuki8NXwM0/7snAn7nGrbwlZ0GlAwyFIQlvh+WambCZ53k9Z
MOufMEhTuEYJvN/hl1l+u35qW3ac4VVE/hA4f+R7V7dKSksBukgzNKs4uW8VL+khSx3xdf4dpe60
V7PYulun0lYaX5Cy0pA3hTL2EVDl72bUOT1p3P3k6PKbVp7R2boWg3USY84q0mOmmdjB7n9I+64d
SXJd2y9KILx5lcKkL5dlXwJVXV3hvY+vvyvq7DOdqYqTuj17Bg000EAyKFEURS4u7iY9WQ9vuBqz
3m5AmRjTLt6FkVMXVltuY+f6ki5cVheS51N/JrnQZDkdTAldTYci2A92/Vm3xPj474Qwp63zpyn0
dWzbULtv0Xv8OuXUu78uY8k9oREaT2cE//O8hEtFOqEKWnNM0n3dRJ85mm/qCd1MWm39d2KYq2NV
C0MwrtJ0X9TqOsuCzZSMb7oS8cKmJXXmCTkzWB2vDNYRAurmydkUp/seXdCkRXuNE/f+XGhQedm0
pdsQ9wdATjOvIkLzy5UDagQAKDFL96YcgX7UQ6OupvNKQgtnCZB7vMiAI0ViiI0gBh/jmPsJPgK5
ZRqoIBKoJYrSKDBx5PoOLWWW0QkMpyeieI8iDXNsdaM0ktYYkn3Ubts6IGpzlJLnMndbML9rv4Ru
O4Yfqf+O0nMpqnRseOHFoq4ziQ+SOTOPDhNZR16Vy0MPc88x6x2PtiJ0ei+kPi9Y+rZpxm1o2DJM
JxEAXEPP5OXOBTW4HfEn3YN70VEwnfwj3Q7kN5GRt85slcYor/ybxT0TyRjLFPtjrPRhiqpH5wjb
3hbskAQNuRW35WbAhDeVI3HhIEBHdI+beAwB8zFb75mDEsVcNTsBrtFLUjcHHxiqU6vg9rpaC14Q
/CzKTB437xfLPNRqBfo+Gi/Zx7KC1l13SkRayXeN97SqOSnzhcsSYS2YO8ChjOoHiwtuSuBz1Bin
DZMRDdKlfgRKwCh101EZNkWL92SKHsxDiA7Mf7GS6MUCsxrSskgoMNc0kjWSlOK/va7su+53u4+6
vweQoN0MeHXU+GGXIE673Cy58/Ii8INg3zYfBWD4gopWyHabonXVRCH6+qYtWAYysgCOAP82t5cx
5xwcZrW2msZwPwUFzcpt7SukGjmPuYWzjOgQITQAvHiOs3lZkHymUqwqqIdh4tTUWoL6pZmoafw9
emTu8/ojZ1b2zMxDPUBgqKAcpqv3mqdb7eo9yu8B6uZ4xwVLh49H8n92jbBBJiA0RHWoQFsb7kF5
aht4MFihKqI0LyL4TOO3qStEzjYtruA/EoEZvtRMqUW5QN9BuC/0hCp4/kvRPUarEE1IOLotGsSZ
JNYdJkWUiZmHkmLtAUrVC1BQex9anfNI4clhfKDZlsNMGRju0xIVPDmy1BTPSB4xyHxWGOeOQAbp
GQXQQSTomLOE/jUvxvBBgCgqdXBNMV53cs97pi4LATIRzTpAJbKbE/e1KvQRslmowk6a/6XH4+f1
U7rg76DGHwnMpnS+H7eJCAmxUNuJ8g4GX1oJ+nolHsBbYOFpR68LXFIJL2FU5b+f+CxBQmtGaAHW
IBCl3psMzAjCWD1dF/HTADC00BQBZJohGli8S5MG5483iCl8+KowaB7EpGk+Bl5t5OfCzUJADTez
AQObzgjpaj2eWuTJ93nhOYmpHiP5MdSUXTAMN0HagK5FX19X6+dJBbQfFwRquXBG8KmXalXeSjGB
4U73aNImHS6i4dY3Tl301w7hUgxzfJTWTJpVm6d7dBCAX1lvj1Nx1HgoOZ4yzO0QFl4TVFmBe1az
k0QNSVgjw5iWCanM39fX7adPhUJzYQnVOx1lYkYhyVwlRiT0KRBBN15YPDXgtimGGmoBQxto1nVp
S3YBqgEk0BFIowDK2IUntCsUChBJBxEq+yGSY6vhqVQaWlbNF/qd+EmZH+Y+n16UzBDNzk2KLHve
ytebQZiKdq8kUWXVgGhaYOrK13I78LiCFkQhdgBzA3ALCODZZ4IObFU+BmK3j0NPOaRD8jJEPsZY
6GrrXl/GH24CVzpgETPFx9zKxGYaK0+TVmXZdXuUVK2VXlhBsrku4UeO6VICi41IvUSrqwK64LSu
SNsKrQ2JlTNlcbMGeC+iK6GSHEWtTWuIB/HxuvifyaZZPq541E0BfFVZZo/AyMUMQWi3734p0p1C
N6JOQJ4CjCeYM2lFa46+PwzzWx4SJnhzobjD9jkZaa7FpQF9h5rmvwOgocBDj+kZK841/+O4MXJm
GzoLlboS80fGRIKcwfFVTG+RTr5VyUeJW5RftEb9j0bMUZNbJZI8ExrB4ssnEMtuwt+m3ZDKDunj
l2DFDmfPeKrN/36mmu+HQdkBQLE/TL9uMZ5m+9f4o3ntwP6NzCeqxrjCLgUgYvfrvsTaTb8wVGSi
uWTZ183uh99lJDDOMC+QcUxnK6i1XQJaUw8jaSIdDMm/rsv5+cxnBDEOHt3brVSqMo5XeB/VVljd
KgoGSe69jhQJwWyI50F2Y/WTR/PEFTx7lrNNKtTSnxIfgtUbySwwJqZ3gpI+944srNXta/VeEM6a
Ltrh2a7N/34mcWrKWAxE7FojPMXyQfGfEplD+8ITwZh67oXCGEYKVlO+7YaP3sDQvDfOjs2R/kVE
y+wYY93ALU5pOhtfHKQWaL/MgCovRU1iC41hmetJHEex5OLBiIiGdMTPeJMyOoElPZLBvdrthXAg
gofLWC44IpaW7VwEo1IdoJ068sN+Lw2k32i7kHPZ81SYfe7ZzmMYQwYZUKGJ3qTmJuruOXvCE8C8
BwNZXNWlEvR7D9mHYoPGgTI4yu/9qcPgemH3GN5ENLm7LpSzaOzgo6TxAZ3V/X6fZKWViyXGAqHV
XOPgthalgG8DRIdztsWY//1s6YoQ3ANJhq3xBioRAAEqzkNj6b4DydQ/AhjzAolOn9RN3O+zT2A3
aKSe6tTtOrsKXYVXilh0OniiYS6IgWIfyGEutQkyTAIGk1C/H8U3YaYhd5ChIgH5SqhBlTdsEke7
pejlH4FzjzQjsIuHptJngbSQqRBS/aMBS0uP0TLIkHHMfHkp/6MdhP24ltq4N6K8RyJz/DIJGb7e
/94aQISENy76MRAeszG60eo9mtlgc0V1l0WnJDiM0em6WS8ocSGCuZDyvCj0GGSne0l8zZNPHNcy
v6nR/38r5pxju3DJXoiaT/WZbUttga5jjHjZp0mNRMe7bLwOmCAi8t6gy3JQ7EUp9nvGxaWc2bn1
nYwzBBMwe4NmBhJ5mAyjmDwLWIh8oNEfSYyjmxkwxFHHYWryiMaY16NkKzuW6cobiMZZvQWfB9Jo
AykVNFCbwPJcauULozQaRdID496STMFANWS/rtvC4sJhds/3Mxp8hozzUUV5auICBt0L27T0HVAm
EkVbK0O6vi5oad2QsEZFGV0wqMszlmCUg9orSYtRzChOhsMmKZ6N7HXOr4nt38f3SI+jPD/Pj5hx
IJfLluRRH4ZyPgAn353qFclEuygp8CbxX0OTQKR3LolRSopyvxeUethj4gGYqOQooG2V8R7SP6vJ
sxhADfAHlUMExpcKge7J19WwG/aNTIu9YHu5K6zWg0amxC03Oa87d8k/nItjzK43Uj1fDdiqQI53
2udK8q1wfJZ8WxRdoIw5DRYL19+FcsxujchLmkMM5dQustJcIKl31/G4D1lwFygIkBgHwAUA+bmx
nu1SUuvWyM3I6087gZY+aY+YpEQkx6cBukYG9+u6sX/nPM8iyB/imCVshAmTOEqI6+lMGEOQQiQp
8ok2OKaehL0tvR4rurqtCN3r1H4Mna+eoHBqbT3O7ciyRvz4EmZ58zzP1H7ECO2DoVtvxu/4znQG
jwBsusPTsHkf9zQgPAoDrlTmYJhJC9RvAamWf++kpF6rBLMx7QDDir+IjIbdjmRucNA5tvSN7bm2
7ow76xIVOD0D6z4+ygFpVhttuwpJbNChQx7/Jb/FrJ7wtXlqvsoRUAkk2xzzNCnP0VFLKKCe0cd1
Q2CCkx+rP7vfs/sviPQgrmusQ0rkjLiCY6wxR5Fy8vwKc1H8EMNG9yhJYmgZxIAhe6LZRtjqLfGP
TxF572zy0BL1BmNS/Pt5OukE3Iv+FrrpQXo5Co77ar5XpHI9Qmn3JTi9dXwVHJne8eqjrBf7z0cC
v2nO3YLg+LpcC5RF4zjDjDFM7+2sgAbUtztabnyqc/w/VxJjfaHXp3kxQtLkWBg3biUkvm1o7HCW
nW26+aERY226MhihF4XDCRjAt25T7BRSh2QbW2veNc1ViTEkeazbQk2gknaIj0AjHKaj6eJJCloX
TkTAdm3/0IoxpkrTUjOqoFVhrVSQowik8zvw0c1puezrYQgwBYoU2zSlQ0VKg5TaJkKabutjlFnu
XD8/LMnrfz4GzdjADmCaEZtnNTG+C0lDWHaxPxgTXZH6Htyk8eEW41Fz58tY0wlNTtGuOvRr67rs
/+PO+CObCfW0qUWVv8RCDJVloDy3q24rBdlr2tjaKb9TnSZwFKn7V2LBpolsqAheTRb0iaF3clfH
mJMcx+vav9Obh+gz9WVXTu0MHdDCXg1+yahQqsWm5zx4mZv/f1b7TDSjsVFk4Dkf52vLPK5aipnx
w2iZ6m4sLDHi6LksC4BT5LXR/8cyV6g+pr8MHXa2cdrtZAGsW25S6/P6HvKEMJGTYoLCcaygkLT1
XHCokFfxKeUosnw2tT+aMJd93Oa5Ns3eV+pPuNuGmDY3yug26XYc93r+aPAe2fNh/3HLnQlkPOlk
YuRp3kIrNNR8ylsR/QPXl42rknLpq5vJlKqkgQSVWOV9TWYfOtiDy0P1sX2Z/7G4P2vHuFCvAEdV
IkOQ4aoSCe0xo21GXyWyjTBj8hkteTaPnYVNUfxHJjqSgC3Gs4qlTE8Bt8UcCcjsqd5S7ws1t+A1
tm+T96zYpVZiP1xfTebp80Mes11jAJbpLoC8Rv3U9P6xeMsm2j2aTckRtOyxQIn4v5ox2xZgelec
dQGmWH/4mPdAbxXrNVn363o9/B0Q6YdOzL4Biwcu58hEgKc+h0ie34Ot4i+bIX7IYO88QcmVZg4Y
hK/4EdCtjAhWu0MrPsdJLN/jZ8vG3HhpVEnNNGLZwq8XOFlnUyK9Y0lk9688hQ5AP6oaMDwWvjWC
ytXLvHy+WuOjv77R6XN6isj6ur0tX5pnYhh9OtlXGiCQEZdgunNA1cRZkdzVTs/xZ2OnL3gSa/s9
Upmdu9p+mQGYRTxOFmsx7j37AuYi6aZK8jGRGsEXnj90ILUjugZ557WdLe/cmZz5O87i6yjyi8Yo
i3lBAxo53q1hKZvX5K5fixyD52jEXleiEUeyV0NSbvvHgN5763hTEd5zjSeFua+mPMGM7gpS5Ifg
pNHIKi3Bmb6+rhvIsgf8s2ysBxTAaFdMMcR4v+UbNEm4KcqFhuU5q7vELg5bXqf1smM6E8i4wDwt
al9LIbBzdHKTH5q178rb40jMzU7cXNeOt4aMExRioRdbsDGczHX8HsD4VHuvvPAaFnhSGAeohmD+
0uejLB1WLbrgfSI86AcDpeTr2sy/w9714PxEUW2uVGOQ3KWF92JTy8oYj6Al7GQ7FrzK6sIwd7ui
5/EBLr7aQQI7j06Z2UJY6qNMnbpEAGHTCfX3XXdb3JiFFVkK0cHeiEHkHtGcgOwMjwZv/+qBcyZb
ZtL4YL1QFCWBbCe5CW684Laz22fBtAxku+zrS7po/ueymFOmamNYY14E/GO+U6a3xCNJaI3tJrEN
TCAQbjXwlsSb2pJw+hT3vxTORIuNp2eJWSdwJF/eYWdptHfRn0Tn+KpxB9vkhPTfxcOfBvTPprLo
01GIkk5JIa+yMKn0JbRXVNiod9ku8ZCPevXpV44ZFJwraDGuAwwaCXmMOUDLDXM8StACtVEyX0H3
ByeciELvNRJ2VLIeHr64YO/ZOH7oeCaNiRRCOY3FuoG0xMK84JjWro+ExnYaeSHJ7KeuCWJu1ir3
o1jTsuFkyZNV2SjXkfX6y7O1I+8ZzqJivqOf8xVkDv7cESWGNXR6yfY6iY9AJKYWgNg2z0B4Os2e
7uwOjbUwgJeBoJ2DKY3P+i7cNG9ry6Por6HXjX/JaZ7pxFJ+Zb4vjsUIUf6TX5J6v7Is7rrxZDCH
G0TJSZj0kPHU05ddfHyTLQfg4UfVTgtCH5AMe7qu1Hfu+IpRsGWayTe0pO3gTnY3NY3tj4+SbA7O
mxzYJ8UCr3u7p8LuwbfWdDjQdYbU2uYz4qws78Cxk17AsxfLYO7ERxwKJwYh0GYYCV2vfedz3fEY
nBfjrvONZO7Yqqzkqp2g8khfdJLcaJZGRBoR3TI59x9vOxlHonpJI5QlJMXECo+K5W8M8skjWf3u
Z/yxhTqIHtELjQkHbJul0RdJUlYizrXy3twkkt2+dh8akfZ4gN7LRLPX1kN980D7HZJPzkh6gnXl
pRMXr/qzj2CcSzNUIoil8BFP1qHaB7ei47TvJek2989Itvk8yMZiUIZS9j9KMx4mzruqRkv2HDw/
vYBgkZa/jpTe8fSaf+bH2s7Ev+j6RvGKXdt0HGu5SFWsLQILu98EhPLmpS5b/5kMZumKOArHPJll
pO+pbndr09asvfi4bcnugEIt7/m7mHH/ZjP+j1LM2pmNWQ1CCIHC25tOpG3sOz65v7+fQH7nb1P3
ZnMKLNBsFNvy4Wt9l3/crQObPlJ7+Opsnz6u6cMdfB/PkGc9r60148sxJanUklLBpaG5w+5vB5//
z530Z5m/00ZnV0US5KqeFvh5qSK+qzxst+u7u7t/c+LPhDAOPO10sawMCLHSkipWlaAyQTmX3uyf
2HVC3w/60dCViFZMZp2ESpRbJO1g+sG9HItWEUschzyHHD8kANUKGAdKjhpr9X4eg11nSMdT1kdO
MU/vLnvqa+us4t1436HxD1EYJ4ZaN6Dd6FvEp5ztSieVba2hyHc6fMiaGxK9Ienv+5QGjmkrt65L
7Qfh+at6i3/Ryo3sr37Xk6mzPzn79j2v5tp3MBvXNkGHSWLDeHqxDjkpyU28RYFNIfiUlUCJSyvy
EJAR/38lB1DvdPaOs60LwS76gFH4V02sPBpF51jnbCn6SAs6xWv6E9p3kr20BfAEZD6k2IX7xjYR
XjeutB7/RVxzKXY2tzOxnlZ1U69CrEo8bICx2RsksXlXIcuajeMHMTgZcNpI0qtsY5zY15XstWN/
0lwQmntbP7NNkj1MFsoBYGL7iG7L2FIAEchMS/NJ8+7/AtF9VYNd9dA9RQMvGp6fKpcbfvk9zCla
NVMjJGCDO+WxqXZWrpfmRmzV/qsQCqUgtagPGFkiluXJHDug9HpZD4nQtxLGwyi5jtYnJc14LvC7
JPTzqwDSQcEIQzNYvstUBxYaOHrk4klOViaJt5VAgLq+qa3jV0Yfu8NDdMifrweBPy+5eSn+CGUM
D0NvO3TDiagBuOVj7Xg3DwiF1tdl/AyF0PwEgChmtoJcHCwql1YGcEi/0kp9trLRju3AUl2fIoXC
OccLwd2lHOYcJ2mDFpQCclraOOHT5FTP4jHdFP8//H4/Y55LWcxrWIxHPTJzyOq32f4E0uEboCwR
RgYx2B9e4D62O5+oJKHtzqCNpW2l1Brt/H7j+oEVvU+24kzUDvemHXmWfgcUIFEt3YpId7C4OYqf
t8blxzKb3A4xRjLAvmFZyaa0DyfD0m1po5Ft4XqUsw1LFnW+24xPqYRJTcAEOu/2C0744T2jXIWW
DvC5DCa49qJ2MlcKVn/e596uUZJv1jpdHVbbgv59bvNy9ZhHeqmPIOfpv1cvJzfNznNAq8uj7/15
7V4KYQJBr9TymRoGpbGD6AJZwEMxLJ9BAIjQ+DOPNWZWLPH7psck9BnQceP/tt+/6h3nOcmTwCxT
W2NeaTxAAqjfbUzKXBsktXyL6yZnY2XdpIJ+m//VhFmpEYi1ajVDZVTn5iWhLzlxjNfuKXW4wfns
L65JYmJlH2O5qiH51ugmdAHyohnBM7hfcx/Bywf0j07MhVQLQiSbJSTVdnRCFx0pe6I8aASQm8j1
rXLHHYrwM/M029s/Etm05VimhRqZWMWn+q6kvyd6TG98i153/Au5oEspjEeOAiXuTA2VMJVMzkdg
Ca/eXqSAjelWzLnIFkq/l7IYjxxqWSB4826lpLUdVGQ/jyurXf+7lcNrGxf03B3PojQ1YeXXqvQN
M3nz73A/F8QgK6RfCQ8VtvA6hEpnohhX2meDjsaUb1HIVjg5DZ49K3JWR39DMxc8lCXnpl6+Qs8k
Mm6i1nzJLzJUFKPNYH3Eh2E7AWbnO3e84H/RW5wJYryF7tVZrcTI7pb2y6ATtKiATXBz3fxmT/Dj
/J7JYD3FqqvCyIwH1MtfEpymZMtZLp4SjINQc6nSvQJZ1V2ymdYdiTeoDBn2dS2+x9pfU4NxDkA6
q+2qxVJlL5Uz0rfg4YC59IgSdAuomi1Q6Rsw2Fo5KYCRkz6VV51qRHEMx37VWvyltsbbeLNVNz0P
zzHrd+XL2Gd1K2pBXpawloOyxVgAd7RCbON19b+ftNeEMD7EBCdakyoQ8tRl5PDm0QQxC3h7rYNx
6ynWQAUS2MftPTHt0BVOVvY7cbmHnrPT347u7KFU6aGXxOa3IzOJcDigbhaTYv2abo6PNN+EjnbP
i8wXRM6QaTAOoicF814Z4zKToY4Ev+1PL5ODBHezrq384e9Td6gnIbBAQIA2HlDcYYfP9NIHPwEP
Eq4BwNkdpBOcboe7gK7cxEbri0c/r2+muKgUEOEgd8WYO/RHXsor40xZjRlseVdrNMWT8+DkQFUi
IPXB34eWm9TKXOM+bYhwf120snCbz73+/4hmVF1JWahmCpxp+dVZK6S7hr0RWfMXvASHwnoDwJas
MIcIfwksHT2H0q3yMND3+GE4KjtK8/3W3MyWh1ltrn7LiZ4WapjYibPPY2J0Se0qNZ3LXcB5UxFP
hxhfA+7wiLTOg3G0j95R3fBKzguIi1mqCuQNggGMM2FumEytK3A1woPJkNjac73GSSzfBhxMpyig
bh96km1XlkoKvNh41jD/OnO0L6Qzt42a4qFdeciRC67kHiRbXCOKt4dtQfS3zM2fc565z3vMCkRv
0jylBig9kyXIjb2iaz0F6qqk2ohW6+LdQNTtajvfcbx3gzTfYT+kYd4h2Ckx/AOaXhp7ha6RLtZR
2sCTS985juxIW51EN9UupNFx5Ra2vb4DnJzY9HUkwSM3VJ7X78oHsOoiqMyDZq6tNHh7iogcUrfY
xYe8J8ctsLByT1D/4/jrpZhPAX+VOfP5o9GMbfrABMA0KGQDaVBpO9qy4yCxd7xFVdP/df1ELxQ/
wEF2Jok50bWqC1EoeyixrAdgQRJcgZNTkpTKPgEb2AmNM7cTvQ1te4X+PbB0+yQlEV3rJ/GWW5tf
CKgvPoY5v+oojJnSVePJ9IYBkyrl+E2JS4UUZRfsqkgPqWekaN4Q0spVikJZez0g75wV4X0Ec5zR
Hhx2GAs3w3Aic5NktAEVgUI7p1WtRHW8V32kBmkTWgBNagJe7qiGJcCpdZvrX7Lo6M/3hjnaLThh
k7bVUTkprdVeGWguu3q+VmKqWcKwPaDjaByPur8Jm11CJVeg44cuW5yvWIgALzaFiTKrRopbzHBC
gAJLtDQLTQV7z8KaUG2HCOKOV15Zut7OtWYiziytlMjIoHVj5YiInl87dyQ8pRairgulmMAgQ74W
rwIoJUskkUH8XmCqnR1uapAAoFsnjYkyYe77c2t+YpK1Ft6HzUkQrLK5A7Uhh2xtIXd+eQYZHxfP
M4yTbD7tU04OKZla+hYeo80h20Sb6tO3dbvQrXCjuy1GbbyqLvgQjJRavPzGAvofHwKWdXHuRwdx
EOMMVl4jeGroj6en4eXNOLyhdm6+J+7RIoiG54g4tLjosEXzOpPJnPnCi/ROiCBTuAMHAxUfDhgs
aMspAbVEs+6xPeiW8igvXbAUEl/oyhzzVT/+x6x1FaXrer0y1/qDnr01pqsMVls5QE52AEk6aUzL
ZGdkjmyQSnqUxe0qInL6jAaioAbDNBGmnV7UpGwOTbwpMJDn4foJXFwhDDLGtHoFPdrsON1a0FBZ
KcPxNNMnrqi5PfKyNDwJzGmYirpbDX0wntJ1ZJk0OVLz87oOS9c4ilP/6MCYuCi0oylUsw5E/qCD
yzOjRafxz+//oAjDuMAc00GhgTVhkYqbhrxS7+O6DgvQMeT4MXUEw85QXQKz1mUskpSozeAhMJ7q
reQqtgpJ9/HepL9BrEa6O27osbAtF/IYzzspDSYLrSDPfJiz8ciO10CFahvf7R3T1dFRJgAOcbqu
5YJnnKfNok9LRbfkj6abWJRHtRpRyGulu2yFJiPzqFQiaZt15iO/XnD4NhY27kIcY3pl7edmE0Gc
jGO4MnS0VN+1hkEjMSdm+uyZLS3Cp+sqLoVXF0IZa/TFUgsA+RgBfsifWrc9pHga/qr34C4D5vC6
sNmPMPHjuaxvn3v2OhxXTYrZGCjQBn51inOMrR2D9X8ngnkQKi1axaUEItI2pFn1EfFIohZ1EMV5
zjls/yf5rp7XfjvbhBEjENVzUv890hXN7mcSmFvAWIV6GHrjePIBVg+snnN0F4L4i5+fFTzbhEQ2
WnkAF+cplN5WUmyZuGhDnXdgl87ruRKMf6hXbeHr8z6oSWQZbUYkD+1AmUnN5JfKo2hdaDO+XDLG
OyRioodTKo6n3e7wXXJHzvuU/DrllGzIr31n7+M9eUVLJ1h2tw/VIaPZ4RM5Y3Ld+HhLOy/K2dJ6
K2nIoxCfIUwdqeVffaeSpuS9A3kWyLiJOsHQjzIRxhPQ0qgI+r0zaBLHSGRp6aieGSHjFiIzbMcc
bxDA6A5Ofx8SvOKJeRxI9HB/L9d4D+0zsiUPGImd3jx8GfdfO/P0uePxWSxl4c+s9ceMKx2jgLsh
hbUKd8HtsMGguhtxnX76SJLzGLwX11UWgR7B2xpx37wkZ7unhGkrSCC1OHlVRgz5M2i5gdbihXIm
gjnaamSEWjpCBEIqFOUPN9PmlDmnYYfcn+vae5C1AEnb4An/YG6+Pjm+ftE8z6QzJz+I+1KNdOyp
Wb2o5XOW2WntXj8Biwpi9ZAABOIHPL+XawiOWnUIu3A6SdL4S4pCqzUH6g/1Z1sKjS3GEam9fqTX
hS7qpWI2CIapgxNdZ46dUgLoNYXxdKrKgxcfq+ZWXPEownkyGMXavBFDTKWZTpHxkbcdMaXtCkzQ
/50izKFTzMRLBDOC66o6Ksubmdu3RPh/Xcpi7AZqSMzWFlTdwMTJy02adExfFKd8+q6i7Qx3RUSy
op6DWT9ubo2EV5tZSlyB2BA5QTAF4SWlzYt7drKQmBh1YygmRLyHDmkck3T76iQ9fdzkdw4prb1e
kdfqPr2tyLh5yOj67rrGS5mdiw9g7gdFHZoSzDvTafcyhMRHJHc72oePwnFSeh/S0rJbqyhp9m5v
JatChSq8QVGWl9P5Lor/iH/O1oEx1FqZfE2uy+n09HQo9pgX+THm1Cfuirpo6vNvjxJa0WIrAKw2
wrOAc/wXz+aZdMaEjWkFMhOhmk5dcaf4D31W7oXi0VMLW+oQ1Ho8HmnutjPmPAimNwoN1N0BujHa
bzem81EfBrL5HVLXjpCDrmj+8HC3su54N7G8eF7/KKszGCG1jdtUMmfZuxcDMyw+35RH8GC5G+La
nd1br9v3h22//toKhL52tv0YEV4xZPE+wURNUTcBksCD9dLqG6X3g3TMsN7S73x1Xymn61bN+33m
VIHETlkVHY5xlL7FxqO24mS3l34f/P2g3JnfeaCuvfz+KpJqcWi06aRr+YscVC9m/pfssTOQD0sj
zLQ+APOBM/tSRB9301QGwnTyypCY46ZVn/LRur5MSzi4CyGznmfeZ1LMOorUCacOI2EpSMwxBfzh
9JxKln/b2L0DNGYLEt4TR+zsRdnDjoFiM/0SpothHO2lWEGPUilvcdf30YCRvr0J/Df1fbPJidIr
pQdu4zr0aCrDGe+00TQPYSTqCWkGIDdJGxaJUyb5JHK8//cgK+a7MG0D7IoYaSShxZv5rlDrwczk
DyK8/0qiASBcTnlID6cJlYTVI0quEdmaW1ChbNfrdv20/vtlAQgYA4Ew9wV/MRinIBthihEKk3iy
Xg4KDbelhZD8647j65aAB+di2DnApRFXhjpBy9JOCTA96Vtl+698pM38uT9W84867CHx1CQY0x5y
VmvEc4ebjwGUQnRybTg38nC35t0hS5f3PF4DjMu4Uc0fc1FBiVeOXamKJ8BGcxLcbFw4073g2FtO
VPXzutBhHeiBBC7cBP8Gc2yMRJPKsEXDpeXUZHzd04kX7iwE95ciGA/mGWM29FWC4H477Yi93x4f
Ro65LxjCpQzm6vfLcFqVYMkHtA9YbLoh+9GyOUu1kES5FMKcKSlEeBE0UGS3IsrrERACagHiwrvV
uAvGXOErASBFRKFISh/AxE+ze15nPm/TmdPpjU1etNW86fXd+PKg3XOcMef3vxU888XmoMHj5/j9
Gk9JjPps3AeOf5mvjMsDebEV3/ZwJiGUOyACOkhQydwJj9lF6/X6k7cTPD2YENovQEzfqdiI+N18
B2sZr/djAap1qcas5pkaQbRKmwmoYLy/1XXuYqm2sKqR3PHYfRbA9JeSmHOuRjny0QokTTeHl5a+
vLwFdH2T04+bg1OgmWdAt+UNojROTM47M2wGWSj8qlbnwy++vN12hOxtOyKPnJP50z3PyqELwkQK
F96SOTBZpDUhpjuhJQRgDDhmPDDI9Hrd5BbI1i6FMIdmMktpVYvZt6d8vL8B0dawvr/3D21j3e/v
4skC6bQP6CqyuhzJHPUUJsoNurkPXoJkDPC5B+ZlX5ckcEK3WRtYUvF+T57tfIP23EfgTPXXL39C
r5VBZe55WCiXXazBN1rmzF6LFXicKgEL/WQ8Ph1wYzgbcqvTfWU/20fKM9r/wxH+s69sq2lt1KYf
ZBBXlqhuoBS3u7P+lav6I4I5gYOiobNtToxbmAKa02fQ4kW88UsLZe3LZWMOn9lgFEvfYAMPluM4
v6Vb93Zvz21eEX1KOfE8d4+Y63bQA10fCywacnqTc+OI2CS3WmfrPWo2mMjk8jmGfj7DLvVjbt9O
SKq+QA3lNO1ah5qn6/b/f3jJP3vE3Ltql8nZmNbQ6CU+HtB1fEJplgTr4mhxcSjzp/68WP7IYlxJ
DGxdJOVYPeswgA0ictD0QIn9EAJhZlq8C2ChEH65coxTySOl9gQFlrHbpcQ6YLs2m9uOur+b9T2i
yy0ajE00ePAutv8jXvpHTba5ZhRq9CKtoGbqU/VtC1M0ABSr1xxjXL5A/4hhHpe5gYcn2rSRCc2J
sNFurHXPAzZI829c2TGVuaTHdAwrM5jt3Xpxago0K3ItmkVsmz4ULjo2eY8OnlKMy1DHoI/HshxP
2qP6/0j7st7GkaTbXySA+/KaXCVqsSyXLfuFKFs2V5GUuEn89fekvpk2ncVSXvR0ox8GAzgUyciT
sZ5AlOnOj9anYnsYgnvFyCvvCLmfigEPWRMbvVRhIkUJYrJoVe8XmK7fbjmfaqKV8IcpqgxuiLFc
RRGVAzMEZqAOgM5Yz7Ec35ybeFA4x8h7T1UGNFL9NJhCXuEtOaJB9/aWPH2SD+THEVNZfmTbBw6O
/Nnn9FNDBkfMWFESLYLEjKzsflW7eFM2NkcI57FWGQBJQ6Ri2wrWsbfRw/ZE5sj5Y6QXs8OB4fDu
8UTy7adKDH7UWS31ogGVAoh7g7zYfSSfoes5BfoDca+/toeDwKG7moR7ScIWbWR6wdbDWCSGqGr4
97AUvSXlHlSq949w+kaP/j5jiVV/LUK1w42WyTMmGN7eNnMk9BSCZiADR+n7HFOcoAbAKY4EMqZ4
AWuAiMQ/rhjKX2Apo4G95RpO93pfM3owf0DVSA5jgDkWaapdi4NTfcXuX+7/8YkM2E8tGMurtPNR
n+W3YwOBJ0ahl+JCtha++dATris4CYIjVRjDa3VseexmGPiOcqQNUCTkJSam8ehbAttGELXRrNRT
qFMhh7QBrH9SOELyAJQiPOybRIaRLOad6uQrmiBDfBjTTTeVj2pnTLYHnnPBuTfs8vkm/+/nl3eJ
p3r3P/9E9ePH57/h7cg3j2qha3PqLD8H/9fR+pb57tPJm3tIxC8Hq7ed9fpoH10fUR5PtYl840/p
DCboxrVpJBMnGKBpeZjnIqbQzxh+dxvLqt9Bl+gf/N0vIeCOBNE7c+dOsSOKx/zc5C0NjtLWysNX
bIG6bjrJjWUO6HEM/obEo+M1i1mRReBZftI3xlxF1pRjg9N++8gGGXA4i8Msa0p6gjZqGfByN4it
GhQyettaXH1e3YIHFzd7Gil07sBODYpqmjLTMc7g/h/I2thPvLD/VRZgpBuDFqpZKHphUHoITAno
lui9WovttuHA63S8+C2GHU88Y811ldEjpIuFYAo9GAsxAy/pnIic92Cw/Pq9efqP0QW24Kh+uNic
9r+6N4wxcV/4Sfd2pBPj3l4SsRSPJ2oWR/J8Is3SVZfwKnSkg0Hw5GT7BTfspn/yzpWSGQf3Cipc
0IfiayErReyaXILzzlwJaHbhjYJNR8Yj7RjYqE9Se1RT3CpEPzT4+QSbGZwXx/K/gi2PUWA6CTaS
xjgWgpEOkhpCMRu1gpV7dNA6NH+sbe914SyuZOcjPAkOHFymp/XnaaI2JKsK1niytQOpu2hNJSJ6
lcGbuKl2T3PEJ9KcOPh8PsaCv776W8aPI3b6sfkWy9hNhfVUlSHdxO73G80qsYXAgVNvqWvq1Ftf
6OOt0Gcu+CjL8IqKE/UL+hx8S2dMKEETfy6dG5TFrGaZPr2t5uRiQf7Tes1j5/qLu/gti7GhVM6a
SB0gK3gOGpt2hiXEffQalBqAnQ4c7/tH+xej/RbImNEpUk7CmQbPNOIEbIKGVbM95L+22pojazpK
Gh0k45rKR7PGalj6qgveHjN9K+oMh+6L56x/O/CGHdvnaEf/4j17Zd6hzujS9EK9b7zk5AiTQeuG
9/vscVn+/+IzfJ8j47CejkJdVTNA23PzoRMZt2PuFf4AT/8Fe0IGS3FBG8VR7y/P7LdQ5inS4/o/
ydTaaewgRoeKsSQeZl1byzqo821kH555HWGc64A6O8589NY2Tax0JvVlz7a9F6yV7m/QR13bF6/l
6PeXZ/2/+unszi4p1rFLnsYyb+YmtOdEQc7dukXUvEYzmR7V3y1FFxiIaZIeVAcxDT5t195QF/3x
6LlJ8IYkJzIw0G+5dHzRsna+DZ41P7G3+S9eCm06O/jPDdHZyXpAun7ERjT6K9DE+JQQ5GPIsED+
gHu202/x99kySNPN9Jmsn6nBgpkAg5aFjwDbWHNeDI0nhsEXQ46wUbyHGCMjZozps/3Vkj+OpLHz
BP+Ljr5iYK0m88LAz5h/eN7ydbFAXLRzHDKP3dD++HjBAMse/bDmtlxahxBB82LhIHxuS164Pp2g
Gn0ABqJmWlinIc1u26DVq+aYcp7BbeC5kNMh2vfZM7CUYArzEtKkQ4mRW2v2JrjW1ueRelHEuWfR
DCLpYlEaEQ2hh/nJDgnlOr2PrtMJm9FhMfDTRVIj1ReokREkD7d79KpQ7rxHTJmRBld17VjJA6gl
d9uAy1J73xPBOOtPFEorNTQFGiGuILW2TEf4sBYRbz0vB9axLfqnmMyos/RCc1IgdqQ+FrxVryNL
JGTP1g6kELwSDgfS9VsNcoSu5fWCyDdFyi14O9FRbDhYjw8aGJwk8rXAboVd6t3/ijyTv8UHI4lt
dUE7060WqC3Cnohb4IDaI96w/0dBDOI0sVBdGxpWl174iuce2w38Hdcw7vuKOlukTYVLZsgXGMZz
UIEDxVwLr8kut7Y33/C+Rrd4/M4Vu3HajY6uw361RJ1R63herUQ8+VisQ7zMKnzUhneWL7/qPAPh
vFO3J3MkMlONXjQLHGIQo6XXqu3oacuDp/teE5a8/DT6CEz2TXaEWis78ZH62Bz3X6cXLNdASMGl
v70txbl3iAyKxI3cF2IBi7+49luAucnV5mn+mKw+n/LNI3qTrjL5/CTEqtFiDiYxcxnsst3V93kn
y3GFdTZJl9aITgt69c52sH/buE8P2NmDR3+31ee5xXGGedfuFgmMPuRVTob8RNWe+W4Vk9CXHYty
03I+JucVYPN0apJGKnZX0IhN62xlZVRYPWgLvLvNE8PESGkb/qfg4rqqj0K6aT0S6/cCNXzcPZ4L
yrkDt9B4dHRD9F8gCVaodIcPIIy7f7F5jiebiOsaZHlqDbfs6tlIKG3mqdsEH0B9OujA6/XmIBab
jbvklToYF1hCsvjEqPiBowvv0zDOhlod5ehEa+g22rfpc4L2cc+hXwaVt2eOMPrH7lxmNhEXX/Ie
ryV0ARPB2xPypuFyeStzBMd3XjrpL5mrf9wolgr2WpmJXFHbbo+2oGK9s5+qfn5Z5uZOPsHWT4pX
NI9XDLzV1n09OWfKJueKLhOFToSaQf8lvZ7XX5xbOzHfPM45/LH0sm2TPC2o23z8vUL3eWZ5c3el
eC5M8THyUH4maweDTD35QoMVx/q5wplYqJqh9/lcQ7vS2aNc8fTm2oGyEk92bw2VE7ZbY2NdX+yt
/7XLV2kJ2Ar+R3Rk03ZNm2qDgU4JwJYNUmZ4yWj3yPEvR9e/pFn/saHbnN4IS86FLF5qhX7J5Dfa
yHRL2qNrjSOFZy5MEISoLi0vNI49lVbla6R8uvJ6xjmYKDOByzXWjUTI0LaCqDxZ6J7PQyle3M8u
txMLM1WjGhL2q+NasN5IhZwUCMG92fz+5eJFwWwLXCsrTatRIpHewuaLZUQy79F7WJ8fUbnniKL+
+x28uqUFRp8/yrAVvMdz8mTbPZbyooec/EYmM+Y42RwDUJhoJZ+d2iYZoBGCyRK0tghWFE5Nh5Nd
A4nyT69NngmVkV+RJO0tENvYG2xsjcgn4mmCKdJ1emtDqLGWjUcSPx2yYEU9WJQwRGfcDGd0hlIk
hnpEYdj0n93MedLsTyRqHFTtabaE31M86Z6O5DG3KbzM4jot8M1UElx881f2ft8opoO+kQDmLjUY
jcgxYQ5LxxSQ+/aOoA9Vx5yQ1zVqZdvg31nhSCDzRBeynhltSE+QzOde6KJrioTO9fG+XpN+xkgK
NdLRdzKqY3EpE+rWDzZ44niQPZnUGP151o+P8jw2T/QqadvEy8mtJMABUp6tsT46Nkr8J1jYB2Dp
os3xnwjHl9bZ8nfIDPF0mswyfOvEOun9IBtxT7Pj8fIdn0bHHuhAA5eLaYuvNa8SNwnhI2HMs6sK
ZiFJ/yfMXuWu8OHbPH0m4W4kgnHTcy0zzeSW5VQs8fEFWX4EqDz3/Bb2/gGqIynKT0Nr864+Yov7
FTt93rDO5/MC+isCeh608ESVc9+oucIYNDhFPfaQGxBm7/fn5ZEEvaWgM9RVXgVjc5r7detyJNKf
f089Fh5OhQQaPUjMwJRfegTZYYKCia/OedbO+1wMLmDfF1xp2tCLIjoGddAS5akoOS9RLEFYas57
DL4+39eOZ4QMSMzQPFKUDb3FypnMMsyecEtOvPNjgEJOzKozqREW82R1CUzrgv7hL+rcpfiPY/LT
OZpvY2Rd9Xa4aCfThLTnFfL6OEJwyNqPIMDCv6g8UYYFrBVoiYCS9P2jnC7RjkQzL3ImZbP0asJQ
zqAppUSlOvKkvWXuqk1Erg8fvdsthoW8ijK40L5/X/r0tMJIOgsn2ansjrRfNXg7ftauCgvdGs4z
jzZjOpExksNgijJcI6kccMAyCUFpvz72WL6z8HcJLxk7naAZSWJwJZEas08Vapsr2h4IJvkMd2GB
uprP432Z7tgayWJgRTnKR1WI4QOc7X3roMyFh7khWEWBMTmUgDjfinPr/vDeywgLYCn022h9fI/g
uM0fUQhB6wA2znPxmfNSs568qqnhrLlCWmutTiRyRA8Lbjj3btqJHx0gAyQ6FGpPNHPeLvIl1h58
yYF6JBEW9q2xQ+eL60PxlGJQ5dKGgpDokHebns5t8232cP8r8fxC1osfMpkqBRHu5uggydWRD7T4
GmSNVO/Wl5/ui+PYBOvPYxC5MOSQKrTKbXFdEO2Rm0HhuITsUEqb9FepoYeGLjvy+ElHERx0Kzvb
M+fR5AliQKLUzFrXKwhaYYPtPOFw8PH+OgMMVSpLskET1oEGPtN6fv9D8JBUYbAgl8yqqCX8+dbq
F/aFLjz/GBanuRXwXHR6Kf50LTREUopJF1wzmJ2o6JA6pYjhjM/Wtkobuxx4GxcnM3TytwjmS4Qz
TSqNAiJcMZAeciJx4YWnBPM16gHzvscQXgtanler9i21ZRA2vFxJ4WETG7qhkC/ifKFpR+lbKeYL
GUbWn+UrREpvOdYILx+c14XFeVCnYw8FS6FAZwviXHbORByMWOyqlvp9R3K1VvDH0C/TEMw/YQ4Q
zxDHf5gEgJE8xn0Qe/nY0FHHp+Ejx+COvABucs6NJ4KxN/ncJafO7OinAp8A2sg2mJWYI9uIfBse
1oxXjZj2xrDfRzZlE2TLJiNQra9KOVB60NY6kqQmg0/pRKhX9hbbRhKEH4sdZjQSt1jJabDlNbBN
muZIPGP8Vy0sujaG+E20hYvyFXEe8ukkzEgAY/uzWDM6MaTMpCRermJr46Z2+2tOHoUDOgEv3g7D
V/kvXgpmOos5EsvYPw5bj66Ddnm62AM5/ko89NnWDbxajn6T9jKSo/2M7ArzMhOOBnbnPT/r+GqG
fd2cXjg2OfmQj2QwQQ9tMWz0E3QJ7BCMRWh/QdlbfT1wxNAv8QfUjsRQUxllQ7Cf9RwrdO/g6THB
spbHWw8jSla7K08hatP3JNFDHUlCuarP9SMUSjtwkjW1RdzsM/Iidc4LrW6lor+LktjeLEk14pM2
wPwCNIVqn5kEvmsl8c4RsudlTLC5hbJ8x66wPthbPcVsdqByTGTa8fvnYCW2aatImrq+ijhY284r
QtDgV5DicbfjrtvhWL3E9mxV4GLJzBDrBoOqC1A5OwI7fH2+5VjKpHcxUogBjT7N+1kGVrCnNHej
IiJ1l5MUNL7dXBGIKC4SW9aCsNn/mg0Pjez2xpzzA+6b6p+8FnITD0VKv+pKsKrXOlnn4B+56sgR
ho5e8eLW6ernSGEGTQYUDM+iiXNVkrkhFETMrNaTPs7PrWwJCklO5OItpMMlGBw13mu8OG/SQxmJ
Z0DG7PVQ6xUQKh+/kowkD4uI95RPR5IjEQzGRFhIrdcpbBRzxaB5ygI85QRLbPTFb9nZ2dyhLJ5K
DNhkahEJek6/oN3/xo5hmh7v7YtzJr7FATaJJ4uBmy7C0hwjgaxnm+55KB3sfrHL9eqtHSxjR8r5
clk5ratt1DPICzKbl3jgyGc7s5KzBpLtGtZT2M372sEzdP868BRke7La46nqzYw+Qvt9uJgnDvDb
leYo3NEUh136gb/QXN+yuakOanl34JVtzrqA7Dop6cWwV9VhfiFP7WdE3MoPFQvU2r76dF/T6cDj
20zZ1iwjS9FhdLnJK0nvxNiLkS01t0CajCPp/sMusTWcKlGxt5ViHPXLrhZW0C4r/yMntON2/bvE
Amyb491O541GyjEoU5ZaWSkJrnnpPCtfzaLKyYI7y3Xf4ZNu2ePR25ubSd0qAxw+TMDPPhTrsjh2
2At9//Q4D8QNT0dCLp0xVCm93e7j1/2/PN3iMDokBjiqts9PFV1ncLZb3b4mVvaoK945dLoTqZ7N
FZqiWr/k8eBxDY/BEOM0K4uuwbHFMZw84gGu0PuFxB5vaIZzo9h6TiufL5eMfp/sd7obfvv3j48D
RWz5Ri60RBau+DCr0HN198iBWo5xsb1Vhp6dEoWeEvr+MhT2X0HKdl8BjmWxc5DqdSZGVQkFwjmm
P2rOFlhONAYC1J+eqdi13VXv6e3Yr/oF7cZulkXi1rkFQkm0mm53luW8rh+9SuUBzmTE/m3YbIcV
1hBJptpQwFnsjS0ipaq3D7xZ2OmQfSSFmt/oZipVh/GvIxQEy7LovlGCAw+kyiifYN+Nxe0gpOd1
5324vVwjcaAOSfoko+eZ2+eGWBLBOSJbjMIk183mHSCDDOIswhzWDMjQnsl+Xx53lZ8+D+Eu5sV8
PKBm26yymdacWwpvZ7dehUh2nD0+EcX9qA/bvX9+KUksw0im21KuWLT0clqdOmJt+WI4V5Yddiwu
tWS0EmKxfrHSLOMhszrU7zDPdbVxcoH8wO1v5cVDLHetkMlCflQgUveRMXYIphl8K3IPvLYt3lvB
9kyZqpCKNb1SvWqXWKO73h3UAwpqtE74P8ZEbNuU2svCcGpgfRkKWslzh618nd1hldgVHG9nYjQL
R3DvY+HNB7lzu24EqqPblSVZGYU5ZMotyEMec/LRgKoJ1EOcV4MDumwxpmxlSZmlWKpkNiQJSc0D
9b/EV+giwaYWw1TYKZ9T0nWFZGJpCthC7MKdPWarVwt73xa7xLW5/IvTZQuQev5XHIPyrV4aLTa8
00ICnSjcZsGTMVc+EqwqNG1/kRJ/5285T+NfPta3UMa7aytBNI90KcmwCdy5O7OGRyyz/+IiPA2+
/zSKbzkMwtfXYyd3M3qWAcg5N/PQRss4ZaQ6Y1sbePS4AqezOd8Cqc8xssIGVJZVHELgGe2QdP4N
A5qUQJN6ynhX8KxgnN7mmP60I/MtlAF7ATNJrWzAJJ8DiHRXfY9dmw/hTrIF0Olb21PA2xz6F9T/
Fsm4gCfh1MS9gA8IgpmaGA9LSnUHki+OZtNP5j9i2GgxBqPecKaBx3O+XF2twUW+qFxdE7pmmDsO
yjGWm86jb2fWM1mV0hldDua6b8WT8jvLSOj+LluHoxfv0rGhYpQJTaHQFVWYG4oC1XUxeu7PyQK9
Brtf63YuwzPgtfdMO9PfZ0nVH6k3q8RQMUpYyVG3Q6yfjhOOVjzkYsNEPcTqab2jUIJdqxLZKx4q
u8+94Wku0uk255Xh2QaDIaWZRT2KbwDiAKN+yct907u99Xegg40Nu1COiky9QZS9lxbYoo0lo++U
cuuCiZPEajBevjzO0duTg37Lzj3Mfd7/CdzzZMCkapQqyS7QsFoe1++FDQypl8uXJZ4Dn9dWOxni
67qBLZcGFp2yzv4Ja1alqkrRH1qDvwybFFxQmiADfF+lSQdrJIX5ZvmlV469BI7MWWPlqnMqHRVL
wNJ5WgXHhmOOk43qqibrdNsRtqyxLP1gIjjF2pVOy9vAqO69tEBfBvw315+a/YD25Mhtg8jV1ocI
hKeGw/l8U/dtLJ55ewr1ZKDOBfHYoVqiMyv+vH+Wk9WksQDGPMQwuYJsHBXAYOW+u5/avPFpQy9K
mwWM8fA8c+8LnMyojwUy74yoHwutP6IeCJ6iQHEqP3nwg+f7QqYsZCyDeVgul0YxhQQy9nvXvoCf
Kj1xoubJ9MVIBEulnzXnPpXphwlW1S59OX2gPyOqrQN3KfLUuzwWRIO0EeJ2rdgZCaVrwJhCuAjt
BzQI5WRJfVJfczgHR82JxauxMOqZjIQZl/YiJxcIqx2Mazu812MyUNFlVQXxv4j6NpstEaNWBO20
QNscdExkiw0xQLx2hi7bWUUwesHRZ8oQxvIYfToJbdx9AnlyQtKXnMTbAryo941t8gqNhTBvYiSe
+0snQcjZ3Qfw1lrnrXhNHOm1Nkkyb1Qk/Xvo9uWHgpV6Jy4xxO0VYb/a+AfQR2701fqoSTR1NgAk
MuRXVu8njyAMFD0yOL4vclqUuN+Qgd+6n6kobEBdCHNWNrjdtSeavLtCSw76Tbr4uiKhtixquiwZ
TMguS+JsOPX0+0GxvfgfEEzX5PrCw4xb+P/HKY5kMRftigGDY1hD1nOgE/etetD9dHNBLc4+g67N
3oUOmgB3luaCJxCPGjePPH2wox/AGGuWYYKuF/ED7P1bCB5ERBg+vGGd5/NMXfLxoTL2qkXHUj5W
kBOA+6V6iXb378PknRupwVhjmc0u4eWMP58jThLmre34Zy7H81QuZ6wDY4RtXJYg0xBxVuj2epuT
xOssxV6+FJimtVoiznuOoziZ+hhLpKc6umRDVJansIREmo7Yu+7MqV2y23FnoHiaMQ/yJVF6CRti
KMUT5r1NSLEWyuP9TzT5eo2VYR5hRb9exBx5a+rVYGQTC+kVIr1wgHHS9RxLYZ7hvhKHCA0EkFKh
O3mAORytIvCcXws/cnlQQW/HH9cXPhqapgwDY0KMMK0sMGelyhDW0CUajojCpw9A5JwcNaw7Ytgk
ohmaqSKICsTQfqb9xdbXCkF3OWpz/+r4vjViE4n1JVdDY9CpRu6qsFELP1sPFonhUh8u/x99+dNo
OxLIAFAUS5mkRhId78II2f5dthU7R+fpF0+1ybZ1fSSJgaBjLqRmluEUcZWQbYgfarAaDGghCR4E
VK6Br8lOCCD3oDm8i8wxFDavWBpVbYQnDRT7dvgweMvdwv9S54bF+3z0vbhnKQxEgYHezIYOcoJ+
YboYCXgZtqK1VdGyeN8mpx2Q0Wky0JQkUlafTJzmc4Y8PRrs3AvmGU3L87w17trX1jes+yK5psKg
VKU15eWUwVTss63eGvsurmxL8+JZshe8k5yExJF+DFrJsRQZcYOLYHeUx0Bel/uZCpTnNnjzLjeD
IcqgnYrUAMYLSDp089k6D+qP9VeP3OWJuyWH99kUxrnpZmKVHi84w9Ob/IK5L0UmjUN+OV4FB78B
FYZvKN4WiXZAzYmbIZ58pr8Ple39ri6pkohnSH+uHawUj9buqvXkI8HOqWH7Krxsn3mdx9Ovzkgk
gy8hKEELAeuDaesYQPPxFaj5hTUQz9wPybnjCoMv+RGzoqdaxdE6lN61asjMUV78w/1bMBWajVBM
UX66BGiJnJVhj3t3kr2k8WaYp5wLL2azui9m0l9DvzYWjmGToyow1xuOsWEMkoHOY29Y+/zR0OnD
+v77zF3OGkHSOg1//+TY4I+myzJa92pjDvW+HtMO7kgR5h4nIKHoQhOC0ORu2dljtIhWg2BpLTmv
tqj8r9WnC6dt/y9A9a0cc6X17pynogyZKsi3ieBgkTOK0B8GWcQncjhwWQUmbUKTYcaCiHMzmMNU
sMi5C6nlneGZvheb4y8VcxUNUrHNr8qKQGPNH7mkOvzx0mimYaCjH7m3G0HayDWVMJbQmCH2i4JM
AfzfM6L6sWhJ88sZC3KuJHP9bW5Jwr96A0Zimescn4fOTKR0gKeKOyam1ssvy28DX+YCs0rv6z0N
mfssN9jFI6UQZWtvJZHdwsbyEfcRQxIvnyiwPjgvr1dXtELya7FYoON0T0MbuDCofh0O4HKz1q+I
pbYAGs7bO21fo0NgMCBCwj8zSvyyleyrQLQ1FiiCLkOcc+4O/Tv3ToDxJloBNGsC/cZQbVWuJJlE
c6uyvuSHMtAcjrDJd3CkFIM4vdJpJymHUvA899h6hGTCWsQB5hYvPT1JioiVbf/YLnNfwiHuDO1K
RYEFx/D2MnZSRJkTLn3K7OP7FshtG6L1GPTHqD/1C7FYCuMdbYB4nJufmoTa0a9hEUqPIzUXsDR3
b78Ngdy6pnV7/uNfSkS4E0s3V/PeR2XAqZnpjSjJEEertIMdu/PHebwxCgtZsSS1fYBiaBmSX4GV
Ama8W9CNU9tnnkc86Qp8a83mMoVejsUsgW3hE/TOW40NYeFS9jBdj/om3eN1+Hdh1EgkdZ5HkDXU
qXHNr9A8zIh7WggpmcEH8ZwE2zp89bXldhNwvqzOgFUUxhi3mUFgoHhwPsQjai4LIUiwgQp8FQde
Nmk6XTBSkEEsJcWm0KGj8tAmn+6uG98HmScHfTjArzPgk1XJpVR1CEEB9QgKUZRpuflnDvTqDPAg
VS+lbRPRNcWBa7qqYDl4yMD7yuPE4EGpzqBOO8PbOauhzTP8UexUuZAIPPx06J1zbLc08517x+7G
PvZ6h+7ekHYO9Fa61DGXBNRBxlZcC6DurudfW5RyQktzuJ4pB8d1BmHUsK2F2RnHmWFZh51s5Uc6
d4nxE6uYkf8NxnUGXlJFi3CxqawzCfYrqbCEQ4USO1aYEtX+dzHht8mzydqqKBq9yOgj/VZ72a9o
BQLGHeibejJb8rI9027WP8+GweBHUsTHqi8BWStglvteIOItAnCcJjs/+Jce8kgzBjwwk3vNZmDX
oU2M8WZASI0T5A2O8ezfYCDjcjElo4woDNvZ9qKjLoIGSRv5At72Ca4kBjfaXjKk9gz7x4jVLc0I
/qMligUBF+fpydy5aQaDHnoWZXKqxAMKSuidATUVJeGG38LrmeHhrcGAh1RU+SyVYevBvl51pPAr
Aj4iiTvPPNl1MXJYWAc/VMqiOHY4u6sXlwTOWOLMHN20wmXRkOpqV2eikXoJb+kQxMna7Kz7t/rW
zHfvSBkEmelmGaZXmAmSPRgR1Sw5wCbl3E4c0KjNw5MVguzY7dEYKiVOZBk+XtQIvgSNd/hMSVxb
YkCmFaVjpp1w668L1z1Z5hWr4sGtPJujQoKtiveVn04pf99EdoNxNohDKQuwJyQoV1gYNQfD8+rx
xSDYXWbODxxp1GjYozYUrMHQZAN7uG8B7chLObWS2g16DndQtsuVjEFBz082hXVIVweEORxpU3dl
LI0x4QFJvLIzIQ1TNaSwE+vlCu+EG6FO5SXHYhiPe8jLDl0px5vTMCMZ+CD96zuvxjRpFmMpjJUW
cZEUvXrzf9Dgn4DDDeT0qGZxC+STDdhjSYwBXk+pmHUh9DmjPNgMWPmGuXaLNjoifvhCzGJi3Sjv
W01FSCOhtx81soxcLcJrrNJvtbc7AfotY8qTiADpwDNCnijmqVONoQDFCkTR5O7eNpG+6Em9V46Q
9nzI9/+bFbITB7qI7MWZfrjQi3fyQLQj6rq02pDy+Dsmu6PGh8g8eGewoEdGDc2u3gkjZIGLyWID
my/Q6xgR1bRP6KK3hICK1+c6WozDW9KXyy8z6Q+OfwjzHmax1MUNvXn2ym4aAulYU45/vpAzQAL2
8MxxQCebYAzFMBHdqRq66ZjbER9najKrajjVmKCGtf6XaYnzLenv/hO/vsUwVyMym3ZmdAXwC7Nd
GLgHXd4vWs7heWMcOextUMRBbAx6BRGHRNsI64oSkB0SHNx9hSYf39G53T7k6NrpMRoCIhkK4d11
KdPSxb+ABx7ZPPrmIC0Q8HK8k3OcY5EUtUciKxV7rIwcItHYDCqbt5XsHhfqqp0LqMQleFft+zpO
dsWOBTK3Qu66mdH3VMd8cwKNsr+9ehwRvO9F//+RTv1VGfK2raDTflhmJ2JuU3hLtG/UPvC2CInT
j+g/RsiO4eSKlglCB1t/3gOybA0dAaA38sG8wNGKWvMda79Nro+0Ug0h0qTkRONHW7A2sVWeyNlX
nvTF105/pXth/z82w/K0Y17TmSpp4HGC0GHzjH0ONMWc2lWQLbMn8KrwWh8nOaPGxsEAR9SUSZGL
1Br3brdLQxtuHlZ2oSb8cvj64hL3T7sk39+OARChjlCBViCO8pHsbfiavm71T1wAmfRJDFkCI7oJ
f0tgDPJaHy/aWTGQSgZ7Wb9VHXVhpZKbe9z4e1KjkSQmIGmlTIkMKIUDVF9SDFBheGo2B08BB6qm
il0qOmBFBYteRAOrKn/eMSk+Fk3YKLjGivdUvZuP/ev5hLahIHq/b/dTdcQfkhgH4XLWZrPCUCEp
2G/c96fm5dF0Pj8IIn2Q2OdWT1SuZzxx1zDzJgqiYWq0uMJ8sFCIy1MZmcOThlzN84yU1qm3DJDp
Oif7165aVd5/ZjkPPPCa8vdQAwM5gKTLioBGwp8Hm1yvRzFTSgGA7IaLJ7remrxe7fVvbAHhcvvd
JpoYUPkhjYH/qCrO+fXSCrcUbYmVZLjhv023Ju8RSd1H8Njkt52Dr7/Pa8PFyF9lgX/FDxBq3f/M
U6GPJkFxCSwUoq7dzGAEb0mnVm3RxwKqZ8FKck4KCuHwqgVI9L/MOV3ExJFIwYTR/YdE5iM3wjW5
XLC64yl/QGFY18G3inQwep6uL1v41c/8RMuEr/tDInM7r90sjYYwFWgpciXb4RNlPkO6hbvceMqT
+CGJ4vroNIv8OIDkN4MVdcjPbobBlg4vvtX65tMB76BECQYtdIvyXill4sHQJFEyUR0GxRNM+Kfg
cynJCPNyGJRKLm4HIx6WoNNxsOpeJ3ghU4tWR5GVwaTAyTNeDXQFvOcvpmelF6sPfCy7ASW2FT9X
j9Zxs7M7XtpwquX9xy9kPkIXH/szVmLhF7YLFCawqmIFexvOXuOAKxBHYxHLWB4VotJdm8Y7GBk7
Xt/7FHz++BHM9zllSnaMBRwT6KxVguFd1CRcg6Rcd4ue9x9GPvoezAOeppFZns0C2iLq7nbS6/HJ
+fV1eueF91OVrh8aMU93Pwxw7WJo1C5s2zcbEI+jWhtuV4FKZBJjsLFys5WJqQJ4tB5WOK+wpwQG
MXvWM9/iVo2ngp4fv4d526UML7HW0c9s2+/K6/Cu2eBhAdtlQzqMPNKcURCanATOVMw3lso2vczq
UKpzkUoNVtd1spVOoAWM7Qdl7kXLC9IE2MwVO1eCxRFo36uDQ2Rfg/adB22TQPP91dnul1SP4otp
4GdcUUREFsQ7+6F7wZZVE6vXODBKHfY7FsYy7vVRmZtafhLwPuO6h6ndPfpITHAH3aYxbaQUEzlI
baycZ+1NkIu0eC4TMUJa/GLNMM6BgQ4LykUFd9fY7bDuKchAWgYyJqHsKihYkquTLUpr8CPyvnHj
iqhovVnnOSltOKmVt1tcPGsNziarTUCHRRGWBvUo2RtW9vJvilc/rI2BsqouBzPWcOeAp3tUrzDj
hd16/HeLAyI30B+9JnqaRWCZwMmH26tYkWMYESP8OtpR6sbl7z4k0WDPUoJ1GubiqrxxDGzCp/2h
JQNhZWUqnRDi/JGMEqxZ4ioHJUGX6FC6vHvDeb0UBsQwcJgXok4/tU0XhzoRpvWXNJxr/djjQSb9
3X/YlSxrgmmIkqqzjU+zdtbWvY5Tza+uSfJ+rYW/hUDXnX9zfiM5zPnpFzHE6UHOs2uHKUGWREDv
MLVLjqBJJBgJYk6vly+9Gddnenr0gc8Wrfsa4zW4L2aquxbu4fe5MciOjGGjhiHEtFZju9e1HIQg
d1ySjzleloL4zeqWuchX3GTJpCV+S2ZHbVPFiLquheQL1qK9fIZudEjJcLFyABB3DdvkpRsJYwKB
VgMXhmhSuJOc2krwboWAGSxP2nGr+RPx6fhEb97K6H7nVRdjvQr0kskqENHIrjqvZ4+XwOCdHoPf
qh6qqlJBymwD7+oV09Dod0H7hXXfPqZSWj+0YfHaPIMBltq7plu29Bna4NNWKkwpt/OZ7R9oq0uy
2W45Uief3NHnYrDYkIpT3if0DDsr3xjL1pX2zdqufn3N7EPscddXT5UgfqjJuJBH4yieKx0CQUog
2vWqbcnuq30HVnHXjouTuDhSjoGQui4E46hSWVhK9XYi7jwiObjedtz84BQB4w+1GBARhhRDCEeI
quzGpVtOk5OFwWKTaFbmzB6PSTBY5+3X8MvfFd6XTluHOK8AlXAHl2/2NboN2DIUm/+PtevajRxJ
tl9EgN68Jl1ZValUsi+E1Ibee379PdTsTlMpbiV29qIx6B4IUDAyIyLDnjBm+Znj0NxUfzyxOtDW
gvwlk58/X5DQgcKRlg1ItObnBmBE29yE0fbfG+Bnmj9ZUDfrrhPyTjoia14QdEol0ljh6h6zKld1
VxWkP+a/4mP6+CPY7JrYemhPiHn3c0GTcZJrLbGquKBLKcWgtZFQNKAbHPYv1RUJKWmHRIb5gCZC
hgKupGy+kKLUgfeHKqw5kIpJchXuUO5/+MlQ8VWLvOCG0oLY86tC10GisI6n7lmzMSr3sElcVr5w
PURdEKJ0QC/5RGnlEZ5BtUFiMiXxb1SFMLc39xCKdqUT4VLZrRVfbbvADLrD3fcI88kjq6d5TRUk
QeWxPg0FJKRmoCoLOQ21gPcUdZqTUUVsSiWxWE7Qat5HEkVEYwL+kmko/TqO/Zpv9FnbnIvX2R6a
eivX/H3fowkFI8CMO1xzupbkqKOVlDwaxxzkYmK9vU3k5AJ9OiF3jxtmx9BqCLqkRTkq3MjhEa9n
1hADH19OVwdw1663kYFwguQ50/9ava0/R0kHnwkSv7qS/HWUqjmkcIYQaV99d7ABsfrzPmDlUj5j
O9pULjik48xE8ibEBhr0OyTSRzztOMEOsat9p+93tovxvl/k4JG7HZlRhlR1d28hlfdTvQAW7d0H
OonFuN01I7D8ntkFWcirqFdcKcwnzqd2Ve9d9xIAv/fHqzmiFfK32YjOPxriVZc0KbeGG6VISWqc
wf7lJUCSmDzf7cSNd8dwn1isUSZcl7i0KhOQgfa3AlZbhcN9I777nMlXrqEdbp8kS3ZpxH5NUn0f
HXbQ/KtP5kVothGZW9claAFHqJeZ0S/Y8JKJ07PmaUgiGlIEYU4Gq9RpdqhFYm+Ih2CFA7IyeQHo
HKYd84EMpYnSDEtg1nzSJTnqVNMOr1NdgxycqO4wRGa0Me89jLFtb5/numr+YYt6CD0tz7t6Fkzt
8oAGRUyM3v79qy/tkhHq+RO9JATgFgdGrEE0gwfBVV928gf23m/8E3O4a9XHXpKjnkK/EdVIn00N
luImllXIm9HxTXt0XsvtrnnbMMfH15AWoWZ/TpAy3GnU6xiRAIMoVGcW1v9gB9EMGeme590B5lwd
74lut0S1WWe7Fh4tSVN2fBRjX9STQLg+jS6eYyxvjHuiskSfISJ0m3qV67WUFzjS5qG3AE6BBgOG
CVmNnBeMaDOjC/NY1n0xTljzAgdmhqoEwLk5D1Ne9APAI7Cb7/0Bq5p/Mu9urea/vDu6O13qwnHI
dR8HaLU2h5tD1s5lue1rxeMvVCjTkU2iUnUZJOTJeksigj3N/pknjzxB74RvzduxWO7t/Bu/P39/
yyRdJhz0oZAqA+fZVkQg3nZK514NVBBQc/3NuLzVkoGEvRmoq8jorKGheqKpUstBSYVrO5oW/yjM
9aq7/GzqDgu+b63bVF2SooxJ1zRipxqJMD9pFu9vQwxN2u1pNwo2s9Vs1QIv2KIsiS4mDfZnZJCN
Fyu2q41kWsAtYwQHq17fgghlPNR+6MW6BRFLLwn/Q908pM8MAzy/FN9kYUGCMhKdXExJXOF6esjC
xrevNSlNfau9CeauUZnQL+vS/ocebS7KgherXscdoZ4m7YVNcS5SsygLmzOsIN0Pk931pHKM2AKw
vlhgclOK7Lw932b70z2/wTZtUrIMOzMkJE2v+9rGqHvRwarME9OtT548FzMOJPu4XFBMtiJHAbyU
eg1fMEO23dnlVs1Ju4WXz+zJWTXYi7Oh3EA1zYpWGSPhWugk7jfTZCLVNJLfasp41lmaolE2xygV
qAqHW8hEKzAwVroJ7je7x11ZECb23ixBt46a8lWUpNXScMRRz3mR43EbAeysI+7h8LrbMVEa13r4
ljaAHowJuSlFKhfUjkNIsOsyMuUX75kFIbeamZAUTUJuAtgWKr3uXG39RmqjHGpj+neSVbreVrpk
m+Eiz0t3KwS1qJehfiL9jIn6eFt419/DBXFKZ8OoUz05KwV4MYA3Pp5U8wRv99Igt1XZgzlX5zeW
fPlHz8YfsjTIRpEIZYNtWMJVKTbZ5s4cfFPeo61iXi7yjwrAiwP+rFgu3vzBExrJE3DAaGQ5dk5O
sH7L6Czk//dM8LNVCVVlJJmAj4emHeo8FQngE95Yze+GI9qqiYD38oNgndju4TeAUm/f3vqD+Ica
fYyh6BVtOtYCkktzUc7fDR/ziGpcWOgjYNBafUAWtCjPyUiNYlIkcHY8Rr6l9rYsoom2dB6bt4cY
a2Fc1ou1nhdZUKRsWFR5mTJV4E4inZOJ5mEHeFt7sEUDxRvr5/Rwm0PG1UmUIYuqwssnqReuTu9m
G9l54BnbtZnXRZmvMI0nLulBoeKs8dwAXzbGBp3tnjU1uG6TFydHxVpZEMlSm+HkLKTpQhtFYoxB
olueDY6+6rIvKFF+UlMDu0CpBwHJpBdrjlSvArmWj7m51Q/uu2nGp81DYj/A+2T12azbzQVp2m1q
lT4W+wZM7t+Ob851LAk2KRIz2QSEn3v17zcss8XSAcqJmuK08OQG3OJcFcHkSxI+Zvt5+v9hbMhD
tGs/8o/bUrlaeAAqxL8tCr1dPhC0QCoM0ORdROhoT+vt8GhUJueadbFLTHYSbdUf/UORTqK1Up9p
gQIxfQJ4T2CiX35yy239obPCyk+V+vaeLyhRNiWq/n2eSg5UClQ4nNk6P3Wv6Eo6Zo5xUS6/Llds
lWwfhw0XoEEo36o9qles+HYW01sfQpkaMW/kahBmWQKqQ3VKnAyQfi+flzpDnKKXg3GrDL2h8Us0
v6ryJIKGNujcd96arUFqpO33PTwNZ6d+oErHoLgaqS3OmjI+SdWGhjS0s6YKJyy4Hj9b0OTrVDGj
bIl1nJT9EevA4PUJtEq7cualEC/ZYTR1YDPnBEN0ggsQt9fBtp9dGZBCmK3BQlyUfgzL2rMOmiXM
lIFSRFlVAx/qkx1mGfuoTfVUQWGZEePM0y0RosyRgBb41DPAM4DsZRewiUBdi54LvJGZbf6v8koZ
osYThEzSQCxKzOPe+SgVsyhc/c5CV2pkhv8EYVtdGCGZcmvyGbtR5SGue3iHiOtCYph4ITcesk23
5fTT3b1xjvSGzKIeZSUP5xflycp3wamOMPW13Z4yqzQ5hTSuCSdxn5jBEYibyfEnsyv2c8PGrS+g
rJKfepGqtiOeaee4x9aX46k2P0IS77YzKLydbHYFEZ3Xxwfm1BnDBVEoM+Sng551PszQ0UI/bv3M
esDWYFaW9/j584Ur7HUCVrcKHe6xc47oVZOcwskfe8M2bHROIWp76D8y0+zcHVpA3R+deb6cU7dF
R+pjAAwfIHS4k8uf7jobG88Tc/M09O7ACKhXM6tYw6rO0RAa+emuoLBuNK4c+dlScRsMMCfbwapj
SwkdLiH91njaVVi3vr9n5ZdWa9JLwpQKD11gNIL/SZi/V0gWEgx8vBz5EeALu/aVL48YrWelJFe9
wiVVSpdLPzGEEmBDV2QGX07H9BL7ppCim05mqNaqW7ikRGlxGjYqkJJmSgb63GUza8wOZ7mTbOGo
vd7W49U+0AUxulMIuNqtnMcgtscIkl868VtwUq9pYLVbM9fw5pT2BivBUuvOvpPMXWZvoNiqRljv
3lygpbV5+R2UNvMBAu+8mpmuAou7JCMxi92MYnSb39VIekmH0l3Bz8ohNSbwizGy06k0L9h65Wqm
TXZ42+b57MhklY7X7MWSJhWytE3eBeUE3obW/HAiFAPQsL1jYqSzRPSzEWdhNko5/peI7psHyX0F
5OC9brJe6tkBuXVRlNOQRpOv4rJwgMbpeIwxi42O3cCY21p/smuW83Xcokb5BVGXl2rggZpXEUzX
73ad+17s7hnSt+bmLS+IsihG2DVZ4wvCVYy33AX16CkwPY418b02IKQuyVAmRGkNscv0Wfae0Jp0
QmvS9kLOzzaglYAotGcDUrPuirIk0yBEdZTMd7VvLEsB8MMj+qtPpRMo6L9lZlXWfNcFf3QTxtAn
CSbAQQ4oSoaT7TEigX0zaI64rcOrJURVxdSTqsiioNC+hzApgSABwfCaTxttTuNG5vTRB9bjDiX8
CL4HM4Oz5ikvKVLWqRFyLsgFCV7jvkITMYeGBQSTyITd33OMgvaqLC6Yow1UEUxt289CglOUM1PB
IT7dPsBVe7QgQdmjSu04bBsQhSvXkvKoPANxpzVDLLz9Ry/ZgtAsnwuDlE18EoUdeOlNKznnZlWR
eY52z0RlW/Pql/dDGaXGD7TOC3E/+84j8LJ3d9juHJ/uH2b0IGYlaFXOF2xRRomTuCYaOBlvlfaj
eBWwECIVrJi3kDxh4iayJI8yTUHQNbL2KQ575+00kRLigAoy4A2Y0QOLLco8lXxuAOAAh1hYQCma
rNzVHrkdzASrQDhryzejvjg/yizxAIjO9UaZM4bH7ipcdqL1OL+8t6V8NfO0EAqV6gnLi7DSwwxk
kFCW3Zfj29tpizEMrDo92KhIPpr7wL1NkmWZaATILuayjo8hGUCAPFYIZUU7qJzobl9EBMHQ/3iQ
KmUrer1qJYMHuacXjshbdBegY+M2SwxzRLe5BFo5NEIEEkFE+l88uibMTmRJxPrLiIqxNs9Ua4pB
WSR/xCKZGIi/iKg8F2/j1tn+Ooemi4cR4EsmFpKy82erHueCJmWcsMFRbgJfhRZj/OutO4x3HCD+
Wb7fp9P1Xdj/sEaZpqEZxKCsZzIY3QSs30QKB8u1kavyTFZzzWwMbtGiDFNa9Z2eInq4AoxfuHhk
xwz61sXhDzeUOQrFShGCUptNH2KTl2NpH4cAoL7SUX5JT4X7e8P2YtaN+x+alF3CjqMK+PXgCunG
l0okTUA0O3n3C/KAfDXjbVy3t3+IUbZpEhs1aBIwOBM7htvb2rSaJlb/FjqVp2zS0PZRFEvgRXM+
0Ep9uWyzzZwNR99fjv1uJoPcqvu8IEf5LYUu996kgBwHb+Klt4uHZF89AcvFYhBaM+kaiqMzOLKM
5k1KLvg+yJIR3RgY47W813NqIbGPuUUGlbUXakmFkoQBUwRx2oIKSgkGkvoysSUb+/AY3Kz2FC7p
UEIQJWUvjSXofO6RAdjIdYt+WMz7vr9jkTqrGXS1OXVBjn6oYnECDH8KcsDesRwf/sTVOWmkRQ/L
cbxHs4JGTvMoA7nUr+O5UMjZHg8VlqZiJHiTHe/LZ+Ad3T7q1STL8psoyUmxEroM6vlCB+t4xYQ9
wTpYNA3BIgOM9KdxYOidvGa7lgSpt0wZtFhCjV2E9yG68UjkN3gH6W9UGHr7eCLh8ZKbiXPdXi6A
0x/M6Ak5PsUEQntqoJHVFmw7I3cmamcslL41i7D8MOptKpSBE6scH/ZUoQ3EYOMNrtm3JQHqIRqz
Nm+HYj5q51ibCU8k9y9kQ+GV9Rqtpj+WtKjXqDOGrOZnPUXTKgYHkQHJrO0VgLf864/oWSX5tsC4
/VPpsVrQWKc4/3wRCshNPyjdLOMSds4bd4l9W15Xs5FLxigDJKZJUI+ft7R/eQuw/Pmi2QdIa4RN
88y0xNorqGmGIRrYRgf0AOoUtUbgxwEuy7Vqd8BzEp1mvjQ9Pugaw4ld9SiXpKhz6/i2GTOMxFz3
wBh8e8ssoNrYhptamFxmmFcWV9QRAno4GJQMpHj36fghX2OHYVdXW3WWzFD2e1IajJ0noFA8dDYm
C2ZACYYcrD8Rf66GMt3GDNCv+SBhzXYDC1u3aNBh98CuBhcLVuiutmEqZCkyulmeHWc8XoPTL/Jj
7nDCzOrvcbOJXNb1/AeT/DdrdAfbBAyggZ9avEovRweYi7CF7hku8jy4x8p4rNZ3lvxR5tgT9U4d
BPAHYIxrfu8Tf5cEaK4nqAW6WLdoPhQl+Q3gc+48dzP/ZMjiai5zSZ+yuvOUTzSJoD+66FiAUUSz
KqIA1ts7iwPtMS/JULZXUxrNmxqIC+ZeauIfm7lewpDJ/2B0/1wcZS4SHWgTUQlekAbB1mwStwCV
jEjqWIXbmLvfGKO7/x1iOwBDF9a8vyVzlO0o4KtXbQ66EBfYeP212/Af9QeLDOsMKbsxDv82vXtL
v38xyLF9bzZyg660CLcG5GF37p5h8LYWvS15o0xJKgxBIobgDUsPjlj2l5PgncUY6/woW6KqXlwU
82OZk+QsowLyObjGko51x+dv6aDhmpWqiltdgghCzhVn+xHvMDUwHeDuGSbUO7jc7cx2L+/FPWYk
GKfI4JCGb1YzhYPFh0nZO8Le3xlm6YTOHlCLDDrrr/8fHilrglKx2AoTTnKPSubQkJ6bmygs5LIA
ofmRNqiGs/cxrk5iLGSEBnKejIHnjRbczahp6D36BCrE7jOMY/w4u4dXO7A/hzFqZqDCUAl6jJUv
lBGl6flch8lytmgtBOrGA3ee+/uBWM2sxrPukbIwcT+NWi7hfNGagf2x0gZ72GsTXf6v864G30Fn
F3ZQ375U1ntEQz0nolYguwEmMRsMGEi8tddfLiBzDjZG8llHukpNF3hdkWQBEa0qUw6kEaWcF88s
HicHKSJ0G5DSelbcHThE2y1hcLd2pEt634600eVkDoCAhLdD8rAmV7SGW6NEFPOOd3YmBhUNNMKw
cjhrXhimnzVRkWbnUhG+8ikmRdCN2OkMoXXaNw0N6gVL7dekc0mC0kYlKkNBqgVIp2WdPnrngWGc
V52jJQH68Z4MX1QSEEDOaw4y0JaB+BnzTzZmTrDPiEFvzYIuyVGiweVd2XAhjkyvSOej1/wXg8Bq
j+uSAiUMrRIMGP8ABVSNUbn7IOnsAQFE8LbQMelQLzbgyDqv7UAHkf0LkDMD8+pq93B9gF/AIDV/
Mu35LFmiXu0gHBOkuT5ZsmAYE0dwgZoHVWJl1FZDsyUl6qluqzLAXtlpNk7oFhRqQLTLzWz5A7ID
sq/FRrtfcw6WFKmHW9e6vEJSBddVEvkKh479ojHUlM7Z5E0RxEoPEu3coAffEd44MtbP6JG4//10
+64Y8k1XFbKilCItHHCAox2Eji6wF0KvW7u/rQ5dSci5tM5TD3ekNDZfPcWRqw0k4MwqNEsBaJJa
YolWMVxvM8YwRHRxIa9GI+vnQwRaRwRYqt3GZG1zWM3lLWSBfjeSDNPI0Ks54/HyopoyYCphig52
eL3DVmamtK+WMpb0KFMht3Gsd7Mxsl6EF/53TqrtCZ2qqSv35oTxos0uF8hjGZD7h59MVWNdI2U/
lHqSp36ciVs9djfNiI0su7Hmyi35o+3GUI6JyENSMDpRX2pzXquWnu82WCWLLmeG5LMMokrZjm70
RjEJZgl5OQ6AZnSuunVxyeA+/mS4M6vJiSVjlNGoiwxbayVoGdDdpU39Q3n9eVvaV/3RBQU6ZzB1
WJmA3dJg5oh3V9qEBMPBD5d58gRtC+jccx96LFvdsyq7DFNPJw4yZZgmIcIhhu49sxmSZd7pmVlB
6uKSb/Hbnyzlxz7YIl+NamR3lRUzSQB3hzQPs6r2H7zBv+0VPc4WJJ6ucP7nm4K8GFaaAAj2w7df
gdnybpv1lvUyM0wwPUArAXp80KLZo6nO4fmBhSfNslL0EFssaFWCRp1ZznP4F7GdbmpyJKFPJJ/I
HfDi2xhOAEubmedIGYwijgcJkBCzSGLL9bQJrHlx9zuWDW/u0bnzP6ozvfCJ74ZUnQpoAPyboyNY
1xL7hhVsCt/CVP1kmSrGG03vePKUXikj8VPfFOf4Fvz07+NzfM23sFX/D4pAGZBCFf20HGZyFpzE
l+MT774YTiSYfk68CwpiIbZO3jYpLOWjkwda5U2AiP20xsi8OKeLK19de7f7HNBjIr0xnhc6XVDq
oTRmGjjs0VTzcjx6KDPn9saI7HvW/guGa6BTMUqZNs0kS593553zA9IDrLrOamV+YY7p9ECn52g5
mMMgoMUjWAai+itqWw8oF7DeltVs6pIUFaHEaVmMcgY1Q08XgMkQmyN962MJ6lk/EHJ4xZ4UbOvB
rp55MRALSohlXOjlT+gmDnxRAKMAhHASq9q4rmmjQwoRzNxZwQhiPpGTb0QWdF6gU6JOiUeQa00k
qpEax4bogWDE8uyS50P2Dr/rYXx+SO6LGZmfOXG2CuKwPGzKQ0lSTR00DfRjkqEDR7a8kPxGEMDg
k+Uw6JRvAtSZkOOk2Xaitp7aAXrtWelppoxSNmVUOQ1blmYZRYgxbST3EZ0jFvMRZ7km9D4nAanO
UChBp3Je0DyCuPOaoBLtWZdtQ2SLoLhq2uYm5kxWMoIlLgaV8OiAOTrFEki/zH04zscWS9DwKgyb
ebOsO9x7jquSATtTDuYdBh9IvecOP5OesDI+9H2i7UhBYklU8J+uyYB4/Jp5AXBsb4xSMxzE6k4g
pWpim1h3x6fHoCZcZ3Ms+aF8im/0qEih9wS175V2OOR2B4sQnfJH7a60PICDCvYcHf9MreDIwhyg
DOu/qBoyFEBSeJ32nCpB6fy6qYbDWO5DdFVjkoXo5bwTQfJ+6okjtwG5/Uit8KnxmLHmsVUCawp4
Sh+nsooTIOYPh8YqjwV5xzTkbQLzxSwMzszSFwKUItYSGlo5QOQfeumYK/Cjvc1tAitn9oUApYVS
rie83IIDNR7sPo7MFiidvh1jJyCyoChzFD4rDUj57DRPn8K6qJcPfTnFLQeSGDoxDeUYRGaWqoyb
oUdNvlGhdG/0E88o5G44VJbgSFj623wclN340gDdzjPz59vHSFuZf5EDWgNQ+kRNN6hzbNBxl8o9
JL43g3PvdlvFEQjw693aUVBXBIzxvnYrOz/cAau2OHB7ZZtaucOIw9YUHdf5788w6CasiJcw/99C
XuJo242YYJBUs6xqu2tVEkfAkWmJNpkSrzLcX8ofpdg3ePq0E76K/Q7sJ9viivj8tT0UF54hq/ST
8Y0K5TmJghxNqVEPB70+JLUltETsQyuOu7eyfZHC3OYHheTGhxwrZOx0ooukjwv79lWvi++fI6Yy
wJ6q6qXSgtXr2WRWO1i/nDLUXp5Voq7il/uiTLheP2IpuaUGxwasRpxZA3hu0iwvvZSBLQ3XKXPq
gqBcnRgmn1hl63alk3feVo4Lc5pcfXIa464WBoZ2rds9AxUoQVFVWaRiK0XROuyDhwq3vFsPVu7v
aoM0me0JjMNmEaIMbAWEs6roR2ixg8LadtdiVe/t6/wPQvWHF8rEcoPY9XEAlWksESsgBCI4GhGs
4L1LSHBvKSjgMShSOdy/xBhImwLgNnlZMSiKuuC3MjaQDIdQyMiQYEK3qUjS/WpTxURusvPuosbB
sDTj0uZL+faWLMhSJmpS/VFJA5zlgA3ECNySZ1/2COeztHRVhv+m860RNDBUna9k0JGMdz1xkzPX
ueNjXH9KcPDa+W+1VXQSQdEUf4dmz+Bz5uMbnwDSBZiNhjLXZ2Jg8b6IheJHiYrj1UP+IIWc3Re/
JUlxJq7GvtLO4YZHzmNJ0az1t4hSBjBp+yboExDNxPRe53ITdRUzyndSQhRl73fYsf4ka8mWh74G
mR1MOcPnovMdf0kVzLvEG1j5AoAyfOGCbWHSy16cBJh+Jc1cqbm2Umw3Xv0mlI7Md3arjduyL4kv
WUHcmFmFFWLCQ4dMuBjk29jfV9ObZhzbxNulPuN5oAOXbx83y8zi4/oq8jkMGcGuqYqjeKnVGGev
daXB8qpjjyO5COO28DqGKMya9O1WNEEVYZThSNFpySydM//9TNbzkaJ2G8lMUv9Yccb7NCi2rnMs
hJX5nm9RpORAGgOxAu7AcFAeuM3VOwu7YSeeS8vYsmCb1g3Xgjnx65mKaZgE5QBSdWoLztWzVEtx
72wVYBnJ3cFjWOJ112JBjnr3sjLMImzrGg6cYI2TKUyWeuB+c6lVYMMGc9xk1VgtqFHSHOhGHAIR
eTggd72dpnbjl6akiEQ5qJEbBMdaFvCjJ4nPzUyI57m1Kt52E56jSrJu2+tVe6ZhRRdK1oaCmZOv
56xOGpcXvohPaV2xOyro8ZMYYvNdTlWANWnGvAOYlxBKfCWR18Ug+bkwHl4SB6g88y7U2zx8t4kg
oOK3qwL+IX1ufF7o3zTWUjgWIKD52ZWrzHpw/HQioWyXJRAx5Fex6H7eJrnKk6YA6VzgDQUA1l95
8ka+ayZfGg/SS4+YNzJHwp3bU8SaWaPLUrAtYGlBiLofkW9kfhxBCNotms2HPxBpMz5JlkDCnQa4
pnBbO79Q6FNJmWHXlHHuPx7Uf3KDmo7QmsfxKp9Nf4sDNjDROSgVDlhUTd+sACbGWR7DcfiuE2BU
x2CoOu/FU2nIFsMr60xN1PGQ6qbXtcBRtIXIqgfWia7e3IIOpXuxhEVSlayMh+jKqySrXA4rup4r
/r4VcwZL9JD+X5e3oEU9DJyQhID/1cbD4MRotmycxpLdGH0pujnekclUAAyBP6jTZkQzY7eAfdtl
BDnFiMARZnrg35X96xnPd7C4xzI28lhIdXwPQqUEG8HUmmgsrteJ6DrWw2GkBHgYFJGhSyS/BxFV
dpqClOOEW2wYZmvFYM+s/KFC+c7GlJeFyoGKHD1n2gWYYqkjwwdKpLceUNJaakqDwrjP7/461iaq
eAY+s0zQg6+cyYE+dqIPmlrsRMaPHsX25q4wTCNl5bRWhFQRAOIjIR4SeYEGhBmFVJaKuhwOXkyq
K3bqJHvvVO2M820rtnJVqgpdm/Va1DS6CtEI+mjEdTwdiojHmbWnwjhMYWnfprLiHyFppejYuagq
IEI/AC16MYd+iqaDlp/yS3UowFVabKSWhPxp0EnDYaMJ/o9B9vt1gSzwVgwIoaDqdNFKg8OoxRm4
05EZPWXbxuHt3J4QBHH2r9aRAnM8CDYrqfX96r5SnX++0DE1zae+wP7vQ41Cqpjvs4jIg6lIVz+K
zCbcMJicHZOvLtlXctTjKgNWSFQakJtixwuOcgUMl+ra9TvvEmP9q8bZsmRz8rgZgwE5w4//jTwt
QX6scn3WpNOh+aE/9iqCgg2nORss53N9pxlICAd8Ylws417palZTTkGRAxf2kIWFKfMvpfo8vvDI
BfX979vsrVNSZphSXpE1uiIi122C14KDmLQPEffIe29B9VvyfmHk7zahlYQerhG9g4BGUCCsn8n2
hdToRteGxRhMh6jVrDIK7bgMCR5cDonEunPK3Cy8BLsqD6PA3RdvXVMz4AuE7+/v/AUK1sLOozFo
1Pwqt1MyicXYJNMh2OZ2E1h5sCnmDiLvIbgYO898aB+y++BX/Hyb8+++20zWkOBdIKhF7+RXsmLK
N7zhQ35HlagqaUVXmBxZJk2TmKW2Ey+3ya28G1/pzVe+OGgRY4hppcMWjfyRmx7q99xE/pS31FAn
xbRFvoTxaKwfLA7UkJE/1TUagLbQpDTXinw6dE7nqDbw72IznP9sZSzcAhwAj2WNt7lctUELkpRR
0FtpqP2+mA68KexlS9spW4wwM2SW7haFrOAo/1Ch4VErzY+7YAKV1s5OogkgwQDV2NPloyOvviWY
iNPNxM2t0JJYY46rwrogTb3E2sgnTczDBDRTaYZySeqpIqJ0Csbt7ZOk57i+MSlS8mKojaDkoCTz
riwCmTWdLGVysPg2T14y71oEil11rsj7gIgTtogUzLHeNu3H7e+YvdJvZn7B8PwMLMS2qjO9HgwI
keG9hsZHPDD0YtXSLX4/5RXrkxQ1AcCOcJdpcdG9p0Q6iaUVy6zYdyWToyExCFWAm4+hY5U60KxS
vDqpIDUDFvTKT9NmIMWm2SSW5pwybG8STBgCJ9sBP6V+ZlJfey6X1Klz7P22xo5kUFd3ioPqgZma
gRMeq42GtTJzsVLCPs3Kko/RkdtidgNaw0hl0a0fnxI1w67Bj0TQqhqUBUozgCX7NY66cWqbOw2O
bvuOYtV2sRVH5GbV3mw0gpSzmDg9KuEmM9mxZh6wK17WRUFCvZSGqUP5a6y7oJsO+VODXW6X6pqd
xXets7K7/lncN6ZkdohIsn1/ahjW8LM1lBbkJW1K0DSsD8pkvp0OpV2S0RXdaludh633uzvU90i7
yFaBkUzffH8tzCcFUVBrYp90ZD+6d4+POglNw7wkBLt9Xt1rTbYhQY0XXSD2+8E3B/twV92JjmI2
7sNjv1cvLJ9yze4sv352qBdq2E6JJuYpTi5FrqbZp4eEiSI3y/+3A9INCTOqqoTon/IfixoD+Uk9
wXb7yVHJg9RspFrfYPFYYhfixB3Tvq2JlNWdmauFnWh5uU2rNkJ5yJec/97qYM02IhAVbSZw4L+y
2/CdMJahOB3C8ocWnLKEYV2/Wx0waWAmkJ+BG3ja50h4XfDkQNEPjWye40N7yHbJ8TYLdCcq1M3A
1IWOx1cXkX2iHYxQrOVE6yPvoD+WT7wdOLmJKBG7inlH3I6WSuyAJDarwWvFzIGsohgiAC4ATkp3
RygB32W1WHkHpwjs6TkFNkqH2Vy4VEltugUZt/IzQI15z5oipI5YgB8rjzPoq/CsoOAwMzJ1dVzq
S32bNt5hbySmuhOfuLv4Lfs5EHFrvBnH3sqv5blxo029UUzpzN9lDE3/bmQMXTJEVdZ5WcOxU2ZO
D+alsKLqHfw0tnQOeYCzwp2RIENCsxcZIeZnmvKr1nylRmmN0BSCkWMBKCrUOeFO4TuH5fDGSXR7
W3HCS405idhVsXgUaUFyvaiWT853mJt/vhPM9NxvB5u3RKdzeTQFTLYIu3NbDL+/3wacW+RwRQML
Eg06V28EU6zlse8dggyjDc22HRkP+Iqj8pUC5RKFfJF4zcAZB9nlHOWldvPHwq4fu2fjsbrLscpS
OAesXNqKN/2VKPWYe2nqAUwWbNWXZj+5kHQ7Q4th9t8i5MxajHSIqgkysgi8TD+ael8EQG9F/DOI
IWnLu9SW4ntZiGHpb1/UmuIavCFBaTTck/jpzi9MvJc3faMFAndIR+Idg3O3lfbJQ34seCA18Vtv
E9yNB+VR3vsn7447lAz3gDaJqChKmjEvqjBkGfpLXaOQqt1QFhJ34JCi88OfWdGRJB9JJdVmXjKY
XSMGJwBZOvCKVDZFzONHUc2nCOPT9TY743XZpP5E9Ky0gml3+1xpczDztSRFSUozVpVYJLF/lDxv
Gw56S7iSc8oaiTrfT0mELAHvs0IUOrikiVLe3jD6RZWl4K+6nnQAHR/VbQxrCxH9uM3dN6fuL0ry
bO5RoxRUytwiFSllRcBBHhLSHUSzQL9mZFV7pHQTOC1ohLMrkjvpyTjXGwbt/yPt23ojx5Fmf5EA
Une9UlJdbJfdbrttd78IPX0hKZKirpSoX/9F7cuZ9gzGDwdY7C4wGEtFUsnIyMjI9xX398++7vLf
TmwKJ9h2WfBsGJCzhT+n+3FdTxwmSFv/m++U9fLnfz/yX9cV8L2IU9Rz0uRdtPU2bLIpwLrS+Rgm
1bARRt5ay1nWfPbnTH7wTfz76iJoouKNGIpr5c9faNUa6h1zPC+71E96s9XgOkYnDlrtHH0R5imU
X3jDtvx2sA+tftRZX07u6DrBhGeu/xXukv33EvwDV/xv1f/fO8XvKkCaYpx1WmANCsFAMD40N8tF
ffGYBH1Wd/auvdf3y7m/SMI+FCD+27dUkAjlOgCkK6f653KIee0WoXp+SRgdL+2P/rX52j8scMPl
d9vNHh0mWHvdRV8wtvXcfhAy3ouScXvhyX97+Lu9p+uw+LzHw4cauWK93c4P5nta2lJd5F0iSoBz
f+tq8nQffHIBW80HC3/9kv5+0+P5MYaz5ySC6hP4+B0EtzHC47LG/MK7o1keJvG4NZ9C6v8/H/Pu
g4661dNhwWOm3+4G80b/+/S8hwP/+xFpnIVZhLZo8H1/7iBJqOwAkBB4c/e1keOZL+oDQu9/9Mv7
hcJcnhj0N7h9eJP9+QwBC1bk2U5c2nN+7A/5zV6Zm+mSnC5Bnf6cLhbNozdFtV/6x5Y1Dw1YmqsJ
3Igilb4UqOn/90/+tw8m/vv7hH++j+7yYUnpgur2+OLyb6gDMrtUs/8xfs2HL36qcHjGtQ7Gn9Od
WphDq7j5koDb+e/3+JeP54/XeLf0eSGzQIZYFt00rGh2VkSPcVCp5SZSxzb54Gn/qN9ipxMUWAqU
qij6wsm7czQaODFyu8mLsAzdFyV9nTvmPZyKUZ9m6PSfWV/HD1sNwuG3vyWVGJi9baYPByhct/vd
ccCLgN6NAS+i+H+452+3xJppH4l0xXCT7SmE+3p0v/KxRHsqEyf1APLzknyUArwfIXeNFQkgVIIE
DCkeOJ8/t5xuRZRuhZcXM91lh2GzLDuM2U0bH+Tj1p2i4hAPVdo8a/mTHwwT+R3yIZt/sAf/INff
v8b1a/zbTw+0UStPd3mJ+PcVfcw99KLN9GA+NQbV+9ulfw77qu/qNF4wA+H1v8/bv9yVKXh9aKjR
qoEa27t4uY2CI1Rn7UWlr7nIWJOUCW2Y+mazlkna1F3vq/9+5P8ugD/2GroEhJYsS0IwtOn73Ism
4dArPWyXaxv/BHokLSeM4gxr9yktd8wXZd/++vTVVwoHcmevI1OVgDHyVvfQMexAK7+C0rHXHYOW
IShGP1lRrUiMMBUS4B52Jj2IMtiKouflgxd/f0av7w02II9ATKXJ+1Hde1+oZYEE9uL6Zxlw1o9Q
mp3++xn/CL3XZwDhw346D0OMEfvzMGg48/LGuu2yZBhUP3VQDn/EEtH3zkEZcv4rt0eKEJPN8Tve
PWSZg1UXQniMZPl2ucUwtPJtrPYfS81PYD3D8q+NvUr2DXPX2Vtcs4dDVx3TM3S9mA/3UDDK2Bne
hT8cE9Wrw6g4WBZErLq5c+VXOOvdrIeYpewTqCEksJgTcRXV3NMj/u9Y/Xbl999XC8IEtpRr+Tt9
iDFOA+4X7Kc7JPh3y/HwlKMxA5MLz5hLDpIteQBFf7yLjq9r9bVjXzCuvP6oa+sfn8G7FXkH4fKR
QInqOVbkuE/PSVCRH7C0YxPMM7Nz0X3AB0TXBX7/BfxtA97XJQNn1yXO8LjbyzfYDFWKvVh2vvz8
dj5+vmBq13ms8Z87dNx9P979Go9vH3UAxR+9wbvr18itNSvFG6Tf5mq8S8vzt4fDr8PhU13ViPns
qcZoxZTBnfJU39+VLyfYNLJP7IYdv2NQ/EdH8goJ/2s9wj9PferjmGc73kaxoX7LyumDkPNPiP7n
/v6jKU+ksi1WPGAez7Ac1rjkfi+/gh/pUlvMicehP+/1dBs/aPkY9LAT795i/kH4+CfEePcS7wL9
lOeSmgEvYftPBOJcaJ1DxdqZAaOn/ln8DJpbm4AzDm45tD8oHasOPi0fgbuPFvsdRO1c0/Auxmsc
Xjp81Je3B8tICbsMmJ96+Bjg4ytxBt4Oh88z7v+7Y/3p5nj3BA+K8vbLI77Anx9t/z9vYgo5SXwt
N4BYjnEv/Ln/jXOF76XTFxNCH3Oepi+Txcifb7J7pbgkMAXIkDuOCZH+sjYlmaC2n9gM2myqilZ/
sE/vB5NdwyMGDEOvR6A8hFnJu28jC7J2TYJdX64N51U1n/ltVwX3+mGrMBksObW4mYaKHsdTfsYC
zcccLW0IltWIUulw+N1e5i/dR7L/f1mjEFkFcFoItSIQ0rs1Ah+BmX6dmC6ysxAx24FfcBlhvG3f
kGMRNnMdJnw4Ur/N9Tzu84+4C4tzV1iM6860rrTvBCabhbLuCm+O62SDC8lSXu+SfNQtcj1Cf37P
eNcYA3yu9CrYqncnfQvjPbNhO116+3WJpsqZp3abyv++Kv8Zwq4PwU4R4BbMoHoH34asEIMr8JD0
yto+FzvbbYk6eWo/iB5wSLr+rfc/COVkzF+H8PV6Pv48oJsN7RCNwfYMVIPRPDD5Tna2NDJ8jBdO
v/PYtT92sWlSpiR26GAO5l/e56k+ojWpEWz1prsb15xklcSQ5G8jpq7eex/I31arNGG9XQukxhjR
dtA94Pha2OZhB9X3MnZrj9bFNVEhc6ODitKNgeOnCEWV4xqEfDvSZe/QDhu1SdmmYovY0GgIbRKi
lqPfcZZYs9mAnnXi9Ovg1ryrdDTCYLtd4/nnsLU5PGgHEZ37LoiWks5OtlWY6f2FDNM0qTIbjPX9
XdJP24CBxpKS9reIsoajxy9visxBYjqt+8HGSWfPcimMP0iVryHsJ5al/csvQQIwF0XjXLWJ24Ek
pA/mMuXz7kfmVSRhsdSreGI0FelQ6Um2yX1sc2vOUwEHDUZ72SvWRBhiUaWJ3pvS7y3Ul8pNEald
BLRTRoPKzTHc00We8CqQ3wTczj9njtMDlXJsdYnqLoXMnkASl2f4w8y16fxq82bDR53MMr2N12C/
dGai4ixot30erlOt2WKT/k7odHaVw3Cjx80Q/rq3Zv5rjE1ISruOySVsVTFDxbTnT0MWFsOxJcTC
ks7Dprai3iVVYpVTJe+ndjpufY5ZT+2yjr82mhS0SjI76irPCYYx6Mi37cHLSDXI/Uhy7mcT/hqS
ogmOXdwFqD93gaqlzbf90GXX7d6iJUtYrs0symkJZn7MisQ8NxlBP9IyJ7NmqSLpMetGWlSzzKYd
tK1a43IuOmJq2DWQi54KBLN1VP1D1wn9hH/LasZjGcmDwYxUTIP0eny0jaTt7S7iET+sF/NRrn1D
SxuQ0J+yoZhv1414Wm7ot/mlUiuDc2QbA2p1nMPpYNF+0jJvSfKztWNm2bxaXdRhEOmIjRuJHsdo
bdpSuKTZTsu4ZAsbh4nQqoiV+GFNvvwoIoeupDaY5oEtyYaeGtvl80swUdeyLd2xaZzPCyl5Go4S
5NvuTA0XtAXa+dgVoKtjNX5RKswIG1D/8xXMimRUjUXKHVsdaMIwL6gvvXcSToKCiN8JeiV5SUaf
HPtWUFpGQWbxSAI1VC6xJQdL0fZQLTKHXD7a6eJvVjkuwSVDg2x+mQI0r9W0kxY0RrLHYYlyjPu+
rWPxvDUkfVyxjI8LmYujxi75smvd9tNxP8HyUoInLynZUZCTdo5e9li2X0wgwC0mGGbEwq0AobU4
jt9vG5wzlm1L+krMmmFHaTb8QoNEh0RpjPYb3kp8/zOuQMWiGQ1FkPDPky73xtqZgcMqNMsmbdE4
tK3qhS5qRve05+NfW7dtZxoYD5sZk4hbTAsthrrPHS/Ka8PaaW27Fg9ETw4vC9mQcmwFYteS99lb
METdeKLtoh3I2LbZq70xoibDeL3mbRJcMLUcDISCtcGXvk/McufyUGO1lAwQ14rQ/NTzOshyWRa8
qNxTnZdzYqgsg16GGCRtSeEh2cybZ8g7BlRFGnQQsGWBrwvLYpP8TMZmnapuFQV+dJoaKBKbkX7J
0MPoK/AQ6V9jNgP87ZNVeymIVM+dNNv3fh2UQItum/UnI66bqguJwmTW9hMz6yii6yFDVCjCebwJ
GrSiMNWliFpzqJOu3rOdRKcWzZp/wZe7yND91ZCkjujA5R1UsNMNUb5BAQdJ4cpWEilaxrHHRri1
WNOa0tYnFfSkK5LleJ/7kjQmekvpbONyjODIyorRk6LuNh6OTMopf1zaDkCzVXw5d6loX4QZsuCY
LZ15LbooGM95MdnjTralP5pkgIUU9iRQB21NkV+EKGT7GJOEh1UwmXBhqMast9vC2ytJhH4uNupU
X6Z9sOlx34L5qehVcA9eWOmnNQym9i4gi6WQC8bREe1THL12CP1vqEqvnkXw7vxrWrJirsETyO8b
tKlP3rZTxEKXJ4/Lks1DmXfZ+LzPGqWRqN+SpERrcYQmpswQd8yBHPdaFwtoZcm3xZzjuJkS7ATv
u2MgdepYywf7PCpU3080XYL0OCW+edgorpsyVQ4/OohN9tc2dYN62JPBzaXRaDR4IsmIkkUcNUN/
2aY+v/Rp30KOP2RWVJHVoSrXfJiXKlwT7m+DeRWiEoS6lE0+6rq643OBijqsgHVJcT77MoWMCcvY
trr5tGxN9gy4sVKmETD2WyMGj+eNce7RAD7zvqQhqORSROP0FWro7LOVq/iKxG1tcUvTSLKkkNt4
N63NsJyUCbZHBaVmexgkARDSSWFR2tl9UBOyzOrQXx+GSXh5iG9c5ck55HO/llHYkuIF/SJ7wHIe
Ol4l3bg4lgfz/o0nBIvQYKEzRoI1/h65PojKDhYAF+F6Ex5EBzKXNZQ02zkZxsKVqBFKCZi+eP4E
Lr5QlVkmsZZOYNQDwpJN9Q33imePTmJKGusNyTCNsCcOZslXiXaFeJ5A6UQy0aFlD4e7bIqpf8l5
SvpSTVsAnbTmc3uM5z7uasJH/ntL1NbXpk2yB6iKrvRJlK2q0mugZzal64APVEIyVjVgRMcqWOEe
q1mfBWQueYSnHBc+QPQQBsA12ziK+QZ7QR6CtPXN7UQXI07Jgn963JrCpUdH7fycybxrS9f0EzkM
qVHDLZcyuA0a3v/s2kR/9onzWzULDW1ByvtF1gWf1xzUoo2nc7HHsbmzgb9aJPAO1hDwAgD/aaPQ
0QMm17pHHc+OP9lIDeMD5ssLDjO9OfxiZptjbDAKaNNtOofe4Tb3NIvQajcQ+dLNGwGlGzeoNQF+
INzMsFhbqzgAVC39vM9Qd8z98mpXSn7vTvdd6dH+sp4ghZUYFhG2BT0086AB+ABEIecxkcOkd2FT
d1gUlTdzQrqittmQ9+g/ntfkxMNw4J/3rghFlfdDh4RNLVQ/NVtDeUV8035Bv4ldK04aHd9lLtvb
ap+Wnh93MVrIQGP8yTOyGmTCdFOu+x7wIuNPDb4hw4IA2rBqXfKVAGYpgCighTxb/ZNV8KO+7/BW
tnLZFr3OOB3fwial/aHZ8V+rmLl5tBJ5Jiug6X2LaLCJMkJXzecJjl8/kpnkoqZNbh4Nyoc31uVI
WJzU6ok3sDY9j4shn6MtRyX4eukCW+ow/wlWQXxDtcv7z6ZROcasGz4APixjIg5EdHtfioUKWSa9
5ZjN2zlY9FkghkvByfYj1i7HrGk5DUWlZtlAcZeO2MMRl1gEO2OEAqhRuPkpGorucmOX8bfRtvky
ZI5O9YDQqMtIJvnMohxNeyg5jVzWjckiwdxuUOv1nTMHBDICc6A24/ctJEcALmQIP+EOSTVTue++
Wg+Yw6bCIbPwcsV3tKl998xwrDLLVykKJCHa+V90ztpHqpodHX+z+VEgqjX1MDkERtlitscVahSv
YZekAAFB2i3oL4j8pZCTQAJDot3UIQbUH/tZFI/LlpmXfqPNUXUhyjpBkRzVTvJXHihz5zD26pGM
pGlKHTc0riM30m+FIKBvxDK02A646VakTWJ1yiORYUPtkopjxskw12JYtu4mXEjvapmsDWFXn3ug
Hj/GcTXF87jeY4kAwmU+glvXxRig5DT0wQ1PkB3XyaaGlyZcwISLHFif7ZoWCQvEhqY6ePjmWz1v
qshqNVqBHG8wDj1wSRPLKlkssRUymr0Dft9RLQKrjlYunYlelEGbFcMvv2ZY82jiYgFGkqY9uraY
4GId4fq5IAez43FsE3NO+CjVKQpcHFYhGfvpMYNA0+DDxJ2ljzEPXFuh6Rt2L5mOdNmRBa4vLgaf
QvgVaYSRBkYjW5ShyX1ENs0szTfJcHemb0vXJa/R3CLr6OM1HFiQtwNEMrNb74NlLAxbU6USFAKg
t4Po321j6S2c65jl/V4niNS0DEdU3Vkqkg4c/DpMnKVhtNzyBG3XJjH4VUW82rtwkZirsk80vxnk
skEumUJty/Y86HemSLGh4iizNx7KCJWBzsPgqd+8oWUSd8XDFtm4Z3rApFAml0SlLJ6MUmWuZbgB
Ey3+R8Oz66QTV+i2EnPqLFo++u7RKhX8JPmSgWgrnPGVm0fdlUuadwUOpYaMtZBSPKGNMH6c9Drn
dTyN2cSGgG+cjSbMLoEoEln6GNUShs5tFEmGWQKJrtCy/x5Rv4EZROzi2wH/bC+JS/QDGs2Qu5tI
mV8uXNU9VYJ3dd6P+CTbtMtlqYGaeKmlirKKo/8BjRRth3dKYuc/ESLa8UBCBBpElCF7xskTT24V
OQg7InhQ0UJb6AO7cHzYNsvHWu9oS642iwXA37DrJ8Nj0tZ8UBIplMvbm2gPlS5J2ndrma5Ld7+k
qDBw2iYr/igALHLZzSVMuJUIBgQ+v86Rbj9n8M8G2SQBhwkm+2I4ISqKIRM9GTwL8TVI1sQUi2XC
Xv1qzUjJIU44wqBweeHrIt3FD79M++dZrrGvogY8B/6Vtr3Fyo5wJKSpvTcJMlesehY8waEz/k5t
ZAmsY9sUzZYUI66qEMIDzqjj+wui9WYqxVs1n5pM+LTKkdl9zXUTk3ptU/Ng5L6ldRFo8dUjWwU3
tCRzwoYecIhpofMHdOd2sCXQHlE3HANZfF6TJbLHWCqhK/TDkKVel0TWcYgQfDIop0JeP1pNWRjn
/CuNY9fdIJmwFJBwAXkp8wDpKtSVe4g8TA+2zjzltOZRqk792vqsXlctfgzamU8WpLQ4hYOKhtNg
pqF/6guucVkvZLLl6jooSfRgDH+2tBth0iv2Oa5gMWfceaZmfNuUzXEzTknxwo3p9/J6hWYs3glm
A26kR8rCTdzT0663QR1tk8zRgQrg3Rxj1nVp4Ryz4/KIaFJOAaUPKW8RubeOTA9jSC3AtQpCfPcG
dyxrbBCKOztiAMRtMi5IGNEniCIJVLIFsD5Y/BN6j8UOsxS6XCNliFbZXsQdQOxsop6lOILg27e2
wXKFce+qSWxxDkNg5AEVCOIX/LntiI4b0E6CJ8vrnlu7lfMwWiRjAeqVDyYgE2iYGZwUKza0eNxE
Cd0kENU85hWNigyNXTgJYUnHmFM2KTQnsCxrJ8s40ucBEWoKu9u0DRtSWbLq+6gwRc+QHCHa7aSL
o3KNeIyRzRmH6F1N3GZ1Y3cFoxXTDRBpNn6hCH0yqlfaqv2pWy2wZHftbGE+aoKhnHSKQgJodlTv
c6Qnv8hug6/7kMz0kAJdz7g0VRyxBmcdXeDpMhcPveBFA8ZfZQ/9yNcCXOFGO6BLhZ9hIwFbEjvy
MD/pKDHfCjrsL2EQerR9uGD7HZp9Qy4TLVRVcbzlZd745nMxBDjxmIOI+y+LOK7xBbKC16DNHfKL
RIEDK8BbDfiSO3/oc4RoVsAFB1FvR7PlAfl0D4WYjqf0ssDlqzkuXmeaBaFEjF0UdrTWbdCiUO+z
ZSrXdiN52TYwASnFls5fo6nbbC1aPsYM6TXYHrEu+/d8XaKfnY9S0DddEj65wU9wJ5uAjcqsi/Ex
20xYjHVKrcIdWkTmh1NpgSnhV4QPhnA0COATj66aDLt05TxTtAToAh5uZJVInhrjgwB5l8vQ5hMq
+9CsPt/rnGw9r3RrouiBbs02lwrh4JfuVUGYi4m92LGLwA9KO72GNNHRsSP7fMnzwcrKW/A0TIqJ
dJdCqVSc0sxN9BD6NQoPbeBQFBbKdPjIaBO5Awo+KwxJkqsBnApHwqvA0ag9OcT2T0XS6qAKZQqC
CVRSBlfsPbHyIfFBK2/XqO04myiFjcq42j5kyucyLv2wzD8iMdO+Snpi8roIoQote2pkXrshDv/K
0e2KvdnV4EoJtBPWe8SnsXRjuL7mLnP3xluHWyDs7VKGfBi/BUtQAL1OS7JUrtMJAIBoNW432qdv
a3LlITfIIc+2COx67i0RQ9l7Gtk66JbkVIDN8ZVBbwBlHTf0lC1IQOqi0EYeO29MzlD/KRBLeZDf
w1e/wIxgAVRlmdsQGio4K0ZoEvW4sAMPfmbho/48GKXBG682zY7tHGEceAtglTNMMthGcP42QpcO
+p8si9o4b0pqOAHDbFBePRTDCHp4QF4mKs0LtLUNSaAqKDoNOL1RxLdTPGTjifNrajGoDZ9YgysC
incQmhDNZWacSzps2VAtXbh9a3HKbOkwjBqgt88liM9C9NXqwvYmWFITQDETRCBhsIjqZlK4AQGz
4v7WOgUqZwNZeh+TeB3LAlnbaUyjcKqU3cgKAtzYu1ksBK+QLFAVwEkCHj27lT9ykSMGck9eQOoo
X11H6QIwdej8BJQZbMsK9FzOZdgAtYEpmvPfVBYpxppbN5FjiNmGcAf30PtXcPIg3QlAxNiS4oz+
cNguoAIfi+yY+agVb0s0Nt+ByDxmBLSbFIb1Qx9OJ7tRKUHsEhPctLQb1sPu8D8M5SQU4vJoGUJY
/ICbupre5KCF/OKzChL/fDwk3ZQ+qYGqm5XrFL3GfTwkGow0ohd3m+ofA+04JWzdiQxZ3hYKWkkF
FfWwbd6jbrU0t+0OVqUEvxIljGjr9mpUzdZXGSjiNw8Te0Ba266feWqat0TsyY+haffuTXWAmZ8m
XCHJc4hL25/3RlHxCW+5iWonU4KrDWZ14S1JmrD5ttpxx4Z1Q39H+9W4sis0tyW+LweHsygbVMVh
F/J1RPcUDkPc5c/DmqNnoCHOAJyQremefK9WhDVjJnCs4eR5vpZ6tgYOCvmUgodvSB7bhzXeJnvm
4Wwp3K5sOnRP2gcUe9G7VD6otm2DKgHMxU6PVn7W2kpIsZAtuZ+6a+ccBDkqBkjzofQw6d0YwZIb
XdY7MYemEUFR4t5bYTGyuIQvN3MbZCECdieCKgBaXW/gEUK/gB2fL0OGBO6ogCJEzUfXJhe/r+Nf
XOejR1d4F8/3kSawSoiEN2CwkS0i9S5sjlI9/pI5G+XccJrTbdPVMmWbu3EoWSFMX00mgNzocjHT
6PuXyadagnmwKXp4wcCj/XPq45PeFmJOs7MQKbMk3+bmCHWvovXQNjnM/OCYIG56tWO7FheQr8C6
acvaXBHYfeQmQVGIRvv1nWJs19oT+KwYu+L1FpNmtyDspqkGMk1clXdLOrGYjpB4BSEoj1LNLu0/
j8iRdC1zxNEq4qoZDklLeXNEk0j0Jc6AUrBsuQwqOWv/TcDwExhy6ZvG1TuEZPORrk6357mY4u52
o/mSVqLN2rZK1Wzk67ojJJ7bBvCmAcfnqaAM18Sc/IpISiCt22l6nnk8p6ywUf4Vrb70zQRT73/K
mWfNDzB1W/aI6zVCEuK7qzxxNABJgg43e2xthgKW1ECxHZgaQHsRnKY4tiC6RmHvaNuA2kJVAIpF
v4EcG+NiPyFSjaTci87636Ozu7kNEmHWg+iz7mGSdIA2LtgjoLRx2mErKMZQl3Lou/2zAg55CVoA
vNKnqX5GJR2lnFIF1gc3hSxc/trrEHZIww4sscMdS5/9ju0p+5yYvuITsdkxNatNHoqVShiK9Gr6
i8oohSzXr1qxnsYkPeWLnh+ydWpT5qeZ1mkb75cmlF1Y9w0gXx1Zs99ulowp400BjWTcje3PUCiS
XZwdFgIuCkQYQGq6pSUCziRuosiN42fMj9pQ57CGoMuyVQC7XJkYlPSWGzCccy6QioRorXCd2c/h
kLfPAnUziOaDFBrQxen587BY/9kBXcszdA2gFzrcjSnre4uMSDQkfMFi5p+QYWwXNa/pN1dgs5iN
hTtmcm9ylqVm+ronxRwxk2hALjGksGcvwKxBqd/LGQTpOqaPFDymAV+QZmj9GIZ8YyABvGV0TYNn
Bco9YJByNgj3XYO7YAXrv7Gi9xn8XomMR7yNRUtKhjsaX9EQ+jpDtH5efd99H0HffWrdDBwWkNGW
8b4nZ4mZirzuPTK9kqoZ7yRjPQ6ViR353RkawcO3H+ibFoH9zkMVLKyHFfvnGAArrhYk3Vs9heP4
uMKCpGHwU91fF90BqvV5l9S78MNW2ivARP0iVS8i3ZGUm1Sg1JOGonlRekogd7gS9TMS73qD8kEC
yw7tWonNybVySqcFvod4fCpQiAZHNUsPOSGIlK6cRF+8eQF55VkD/N/v6CR84tKhhtfQIRhZszr/
oIMRFDT1wn3nTQa4L6SGeoOCObuZulalh5V27bmZVo+SGmpCMKoAlYl9RCKPMxrExQkloASApjXp
Jw8O4AWXQ/QDYh9UhnKUxFFja/b4OWhxuyNjWvqXCAupGTG401kwmsCDcpfh93SZ8vtJDz0qGHQY
VBnks0MQi8LxZS5I80hjmDDk8148+7xRBKUd5+GWLkcQ/XrRYOw2ScdH9LYl/8fReS1Hqmth+Imo
EhluoZNzGttj31CTNlECRJDg6c/X5272zC6bbhTW+tNqjpyOVCWyLMPPxTNVfR5jW52rIBR1puGh
7q1RO7+/3epb36Yz7EwfNKvOIyrAG5sGsifxMp3/ljEcSAb4Kd+j0lUAYYCGr+RBKHNE/z+ledtv
gmw7t5r8POwooukh1oI3XW3+bUzuW5ONtl7/VEJhpuRSBqh1QzOaCzXkGgDSw2fnWOYlpNkQ2OY0
TIV4HotRxJmx4Fx50lve7xIIM5/10ANRzDXGIGs8CZe8dva9XYvmPzOkI/PQ1BzDIjVz9EM5qvfJ
afP7Dyj/XWWpoQfO1dQl/ZlP7T2WVVDv2WTq9Nz4VAxwEAXuZ1nXr3rcvelmbGcWVVBvtMByJPqN
Tb71l2FsOqiNrWjfqnHa5cGtGIR7DBeSonLhb8mfvfFxny2yMK+oBNpnyWM+LWVoWBHTldWgKZ5/
9s7c3wMMlH+3tZpoHanafs2jvz/I1gPCSbboVrpXA8s6p+GbX1Uhtg3VRf8pu3vpcW2WSL1ZH6qN
NbgNN8vMstIi8D7pLa6Q+RojNFtL1d+NS9UR+Z14E/WQ8G6qbivi4+SHG3K0qK1+pZ2dX9oBXCGb
6Za3E/ikLXJrfPvLCZRSp23Rw0+kElQ9SRnW0YGy0gmRByzTrfE2cjWNKdcRGLIex5tWbmY4NZS8
b3Hl7+MXutPFwTEW9pM8+w5C2lzGznhybKnHu2VKYZojBgKwyphuuV8i41XBBb7Cq6DLhZQ3y7Bu
6mQj6/vnanZ279J0qfxs2GoBSK0O/d9gsbP7jrPW11/UliUSC0OUD/y3X508p+ndnIPb/QKAV9F5
tlMtjl1vZr5AbSOHNopfDZgfozBbmDFIoDXxI+GzQBdAOVgXw3gb7lSyBw9G+CtSUOOHgjNKHFXX
BkgmoPfRk9N91Bf6ssLkiTVFetr3mXimoAWeOqeN242YzLYRkCI2/b8khYACeWvmj5imLGG1R3yR
K+rFNmdDzH+6JJEShfiOpyldjOPejtT2+uTLBRA8k82o3lUJSfMn4Z/ju6EWTp3rwU+5OFEQLNAR
pfQPu64Hp842qI/4oHd+4D1nWpDeDcXUvHcL+DnnSRE/M3Ew+G8ZN1Ec58Qd3Kzc6vg7US4JAD3z
WWCDYeJPUdg45tJUmEXQRNOQomgS5CBvU7C2UKZzD2SQVK0zHUNjOWStAzx5wqMcTUeWHagAXHWA
mG7fFK761WGjqs2Rz37f1vXTFPZgoxHoCUqIAInNLXVrQEpY3RekttYBMqKCK1fmXRjUKve1t1G5
jkn4Jtx0XyGNN1rJcBpbeHsZj4ZmL62A0nzRdidkMFjlNybzIeRwYgVVtyTue+u5V56jI2jnxm6m
iLOe+bUu53YaznlXpTQ/CxV9kjkxEKlJ4Xhz4PjkN/uYeZTNsMwwknaeygNRJcn27rWaGz+RZnaO
6KeG5lbXomFh7hW02IqMIjquEV1rzoEaL1ilys0/EJ5e8wVtjewPrfR8+1SayYXh1fBz+9HxpmY/
LoPcqmery4hoowkG6jn0Uf9VnKdrvDwb0DRzUGG/V7f9sMr2SUeiEuc16Dxzk2oDXC+nRjjP6Kps
damjLo1pN616SKa+nCnCnXRt3gHw2pVGZ9D9q6+3WmwwPsFQ/3CLsE1vkj6GdFk6Jwz5hoGZP8tq
cMezciUYfboL88OnPYuyytXbNYG3mrqD3VKzndOij8HvGgcLeu8M9i+CMeAwwZSy9YTWr3bOoJV+
f2rbPZlOxQbZ2geb+b36zrKcXKdQ/UH1yWZzZ9dFlZugR6W38VwQLHR3z7Jal/KykuLK/aRMYe9Q
380yR6gHXlSFK3CEAIICuZRGpfnix1GSU38YzEjSwywn5x1ENpn1MLyWsgKp56I1+9FtQ8wTY51e
hUXCRNu5HZP5iy6nfIltCR/ixfXk5RM6hhHkgwyu49yq9UHD8+8n6YxlSZIChcXPZo1nbHr1kBQn
XjJqONXB/mYSn8Z8GMzQp6gqvD0F+lDFeJ82Vd1mQeKb5ljbnsUkZ9+iLNNjb3926BXHLNbetH7s
fMr+ZSqQ5x2XUPrV67rAnv8sE6cNUKIVpHiHbt9Rc9tOrk8a78DD6Mh6/mSYwjoQuhSN7LaVyzcv
xpoE2dKdyLMdSgJK06zYhqZ+kxKGJi8CPAbAwJC7gFrVXjxsqg+gi+K4rTJ4jEjdIJi0wa2a0Noe
AaxrexqWFEPoOqTWPVGhJtEREEfhM+CVFzdbXeonBxKrv2x4Wpq3JQXM+hDJUHm3TBjfqr+LipP5
zt3wLmdNLEJ72Uwb3bt9PFfnsrByz1W1uUSVRghRHgrbYdRGWklg1bLvoHOVk+z025AK9bsjYn9i
bEPcp49z6iTLVzD4DasrKI13u1PnkPpaBFrnmg8rD/tsGuhIBCML4VCdy63VFnFyT8RSnJ4XC794
6bo5bcFKI6q5fJ7YP2eY4GnJfOkF7oksy2Y7jn5YpKyyOUaQEU5BdasSw6o0iKzseexFpP65o9hr
9Fo+Qrd5SFMJJzb11nlPglaGx2ZxiuaMSsO2Bydc3eGJU7l7HphwfGX/4sE8d3y89KK07YoPtTh2
fRWEvPPoXFfFQ2sKylsr1/KP62DOvnfbmJM5AqN27mAPmVXQgfeS1DBUbvPX2Mhj8sPU+/pY2j6A
PQWHL26aGmAAxcZuYaQ4uG133K3p3JPgbJ5/OFA685W2ge+j3kzQJAJSF9XNUnrlH5AIo5wM0Y2/
HZTeiihb4fC6mwUmADY5ldo7OSp1zCkUITnsm9ck5W3k9LN3Dnd3/xGrot4vztZ41Xld4b+zSQfF
nzYqkecsWM87WBKu7T4DiwHYRfJCs0F/vOC1ip1hOcCMI8l31jni+ki5rBGnae8qJZni+eL0i6Pv
2OYIGZJdBu1v1dGPZZs3uuHRMMk9OgTrEgITud4QkZ1mVXMX9fF6l44NLeA2O2QzzcEe2JvVNi7g
tQyc+uRsLYIRP+yDIPemENkvtyTXqhg22gJdUEuPLSzsuUeAbDNJ0aMzsSazc5BKkXy9FB4CvBrQ
BxoDgRY2mxTq89ioMWq+2n4W3yoY1xHMgWlPB3QXqc60ieMvGOIgPodJ777RHxF0tI1NwNHXTGP9
CGkizdkqqJ6bRvnXvTwLy95vpI2grSLLNa2DaMzHVuvwztmFmGncsIHfOqXjsQj2EHDbC9tmz4bg
2l/pxfM3dCvKTW4ULoDt4ux9AyUrSwoyJwj9awUx0YviwQ7TgyqQTdAGdgmZRMteBlk9TNN/svf2
/8qoaaKjhFt52fsItCZdlMALXMT7BycHdqORPvTFTyFDz2Mx2XfjVLj8015NrwD6w1OajHVBCzRt
bzWpHuZcj0rvp47mfkdNOPr/FKspzIB5qGxq198CKNM9glyMjIu6KE3m/0Jn2oJLGS0uH57gjxZ0
aKsJ74hD5xckylyjuhui12mDacuXtNEyL9SMokyXYn0gKGMlgoUKxb24W5oSWDhv1xHvdq4+RZ16
X3Rnw+MqEXpni0lFm69Ijt2Lhnb763hBM6Aej6TOxRa25QHedcJYGDfjA0nHJe6qqkHks0EcvMcI
AftLvKER+q2BuxekgTHLFhG5rG+BKYKR+Eu5imyxfYKqrGTNH9GMmZkK0GPBtXoUoAtTZP/Fa7eP
GOOmwTnN5YqqwlaTu59Rkon7ld3THlQaGkpY3gXMU+hTvOqp9s6kgKZIA1QivaPywdYOC5Jd7pnA
3+pLIXrdAz+0szqrviYAkO2KvTqO5gZIJ6nEze4nDvdm7HcrmQ1JeCdEik5RD0wj4S7g0kJhYKvy
FC1N4uWrR9HBBpvUcGQEL3JEG0Hg0mJd9YORt1j8aT26JVgF426M7yhY4MW60fBQGwl7mWSzPlbI
xRVQHBUEiVgNcRgaaNkcKY2bi5Om7vAAhZ7+SOH/u2McLA5i+UlGYb443e7fNMhR7S3MAbvB2ZFV
H2VtqAWMPyp0rA2wUB7V5Sgp4mP7nkT0Rzkop1ueTdTB4bdTquujjmTg5mJfBSyfXMZX3QgKjTBO
1JeJwgFJ7bYW0cVbEp5Z2+nRn9vkX9g3zhuSnPh5LTRag2FC7XfLw4B/2cbrunyIzIrkfEwIdKIN
2P7M8Riqn1YPYshitXlT1kZNGT5DVvgVaXrSkR40Sxm43k0HR8eyg1x2keKjNT5qMYX7e5UA32Yg
UDW51LNP1GkbDEt3mqI9fHR5O2neh7oe769aml9A4rLL5T7WU+6rvnwtGk1FL1lZtxAlrH0/pKc8
qXqa3iom9TD6ZYNMPM9z6YB2TqL4yXm/JydK0L04yGIAmtMTOzyPd9WKBxX728XfpxKt7TYz3Wup
Z+BlPnnr/IzjXdN5tjXOmdX4QfE9wwRdrpMkQoQaLOHtHAo5IfTXrX1znGDe8jUB8vhWs6/pV4aR
FD7CbB2XCH5OYqCMdnuRxabQeEWaIRTxgLnkxLQqbW8lR9wPeJjkjw5RN950ybR8j2goqsMYBuwu
D32xudQ6lvik42lbX3pmFTFfqtqm6jMOTGVOfLeKY3D2nY91GuPo2JScw/nYzaG9NX1Z6BhtR+Df
GywdK2Is7eNzrMM4zUAR9vUUt0Uanda67a+wTJt+x4Ob/FaLZwdUwMr/4Ug9/QxGR+DTgphqjioq
li1f6j15mYa24b7lpNGnLmpcBxd7SdAUAo4BelYlrV88Isisp8O8JuSVUXaE4xtsSkTQXk8hmscm
IldeDAOI9rxJ8b0Ea/XcTJXPDC1/A2rsOtq1Ry/dB30YytqihjHOSMS4mhPvcLV7jCAYVn94Rnlj
jj6k+GGYjjUggK3rkiuBg+xIZyzvZDwnXGpBCQpNXYULAzi5+1RimP9SP7f2oW81mE1s1iU5Otrr
q5uat/BvDhl1+R0IPCFgUpw8h3UxoBW+1lyh6eDs9jCFZTUfo2oq21+8wAppNh3qcrD44InA5TaW
h8gP2l8D1+OTMMJ+o8FtwzzZQ/RLo7uGjBGcRPRrsf4YnmZOzprGMBqdd7e9WuWgnrmlVV+k228f
D8NTO6A1+611Y52bCVW0OKDXq8e7hnDB/W0voTLzOmpAFWB5wYOPOGlkdwOaXEx/KYMCcZqTyHq3
rbVqeHJcrTnX7G78bPUN/Eiote+idHCL1r+bt3AqDggEl4iQnHkNXsPBBmR7NBwCl517gQkcpanR
4g3eWp31Ppn2VAXT2F3CqZTx7coV7dyAEUOAuv0IDx+5weweuB0rcSq9EH68pBkD80jK+bWeUrp1
EQbjh6mGaMuGKIHxddFMvUXpXLsHLsOO5FQPbzvSigo6dJbJyOG+R8PjsDloySO4p/WEBNvlqYsN
WTyjOCwCu93n0IAMX9V51E4f3LMc4/JoZ/r4vHQBwrMRp0Vw5hzcGdONida5pMJFxTejCuPrbYcl
L4VxvklyGN86PevlJZ06Pzj2RhS/ownFSd2FXXEwqmB8qA0KPytnv64fbLw5ADL4sqp7j1zk3yAb
6e+1j2mBWyvC5LWj2xdITVC0tecWugyJMUzh8lZggkKKUcmJ8jMMLXtxjwtxmup5q25MiPyXc0pU
5iC0P26nzkxJcS9E4XFzmcQbnpmRUtWHRU9X/V4TxVPyHTj0CizSbvs0/dy6Z9fVCN6TYkjd+zXa
YX+s2jf/oQgQwJzc2NspNFzXW+PhqDBZjAsKnw6BGyiYskN1DustHBA09O4AHhCEMRGPzb7xmxxE
xkqmgfPgusCyJbvXDfEiQ0QPPySUozpJAIE9H6fC42xIZfu3Zr1VeQLbPHzoMK5JEcAIQdshGuP/
ilt/wgaU+gbzWgiqQnzFVO0gz1Rhxqz69wAD9i9liCYeQo9cw1fHbqqsssFJOgCMYdM/2mYWKeW3
4zn93SzalsOpK4dPjecN2mgV/dc+2PWHFtviv6a2ZBJUPyzqp6flEuSrnI3IQqXc6CeDBQY0ozU6
3syrrGTp7WYERGwoo7zc2HBLTn5CDgYunXjvT3ab7J0XaBofBGp79WTAqFya5RpsZiGEuP8TDDuQ
8Zz0c8coKqg/eZxMsn9sVZo8S2xKmkrZa+IHAVApb4ugmMv71aua5Ih+q24fAqFV+WJ9tfuawimt
JRoGCqsN6WRvk5cNcfP6DiXufk0CbuhIhIfTHasZlQsHdBVzxYIsmKxUC7Ehyg2rH4TNtetlddFX
Q/BYK5/8wrs6bbDcGVo/RmUci87hvii6qvkDpS4A9pALLOlzpMmKe+sS8iJz1iA3C8Lq5GueGvmj
jWF38NBICSBL5+qepjaNWEdFNXs5Etj5HtKXvnXqA/mI8vnqrLaTZzLP3cIvHYtdPsN8UjdZcpbL
Q+xO8hvEyuf+goVE9bOEPZ4JF8h9jZq0ycK9jnBLqKu0WdSuSe5RIkCydUs8oYui/erysq3blBt5
gPUvQv71P4DfsryJwI/6Ux0hUqLeQGLP+TW74wHfpysfCrer3GNNrYv8JelW5JCd8KV5KqkV6xsT
N/tyFkLp7wbemuTV3d9WOn53rbO4qcZ/NrTRdyXGgQNCuU3erEn73Bcm+eliAvmOnUYjQSwxOx/c
OJnCg1p63KHa7dtvbRbHvatDF4cEIvZ6PXplOt20Zg6TrEAlF977s6mXn40OlyJj88aM9IBG1Yc4
qtE2L4GD7ndIfQL5G9X5sOCjTT4pqHudRdgRCHkqShxpaP1RQqbFZnlD8VLYq1tjqzK+eiqttZ3D
Mcf9PQvK81Bvh2GSrvlaJh9gsJO9LS9JMARYRtOr5w4aiVI+dyCPKuyPm/RwxiX6JdSr/wBOMS+g
q938R9kkxmkTgoECNGGg2f9RKdkPC822nMphoBA9lTHKWebMF505eFHVEfJGZ0fbHbR2yZO6YPrE
NPbKOxSVxmChgkq+9WlUDYhGZKTzeW1GUvvd1elRahTqBdsmiy31VnFLiV4kB+GM1RsDDgLnbvek
qw+NXYrtcYoqSdWrhzQ4pMD7JcVXxFnFpkDWobU7fzJJa4ryJYbrK0iqWeHmEvtZ1EtlPne7A0Nr
L6oXRF3XZWrKNvgHUMN7aHBeFhexLCNVN9uat2R338uhDUPeZLAyVCRAk3WIx8AhasNcoY1ivxZJ
Y+lj1J1S+Eyk9LW42+oUZ7sn6+DHWI4j4xsTDwlOVJYTSFrpOAvziJblB5SvQo3T4T4A+a+L4hB7
2twxHaYBEOWbfKIvb5+iucBMBAbVyzzsF7Mck70Ra7ZMV5N06AjI3BqjZ5BBaHp3oCLL99q6q8ns
2mwPjOCda66+orBntV7FmvDP4sUKvpTHdYaruIFQWwcyAif1B9n8QIMehuqRL7Cx4HOoWiFAal+f
3LTtYRjWwMVahKARd0S/6+fJWYbuUHY9vb6T8hDHMNDJL99fMBoAgqI/l4G3UISXZM8yuHPH8s12
kCO6hKuo0ziSxlEkSuDeRR6YA2imn1GcRr+VaHr+Gzz7c+6EuKeBrfe8h2/6KAuK5Twwe49pYCna
lwn7mpsl6BXBd4HlMoTkICtcSqh9BwDmP5y+Y3lCQ49ZkFdi/ZOtC+tmod9t7PcyJQmcOmmJH+pd
zM9l7WzPlecqcYCcluM5kqn9T454UbImnGEOGV67vMNgDO+Yj7imEr9rw4s7ob+/03CWf2Rb4Fdg
qO4aHquoal9JVV1p9kd/eQwHCPqrEGCB7phG+RZY3XlHQtLQTJa7bW4LxrThxVOCWJdoCGPaftcv
lOIIrof0gTPYQfZVhF6CisB16uE7QIlEAA7+nqn5VaOFRKrIipC3buCM5qDDMMUyUjJu4UUIOvDn
YFSJvuXsWv8jdCAY72mxluo8ylB9WoaghSi7mn760QxB75xq1SWPNcgkd2steLF8EOR0qwAUIUnA
R4QwNAFUHg3qHNy5uCFHjE6dDcxRKjDMj12G5bOxUHr3gJzitRVJp++aNALPnv3Brx9NPIX6rlD+
VZK9pG517Cx1Oxakdv+DgRjmiA6HkoYGEMoZirj8SiaqJv6PIvzPj0F0ebtVz1REfg2k7ozc8KJ3
k6S56rziiYirejmuNp1ejGNd/yaEJ3Z/FrrwfwRzM/3aA9eMKJSWocqCbqBZRaqQzjHSCdk6Vba0
KWMI47iIthstOrHf4YPpkxec1dubr1qkELYZcd1fS7L5dhriyvIaOwx++Dzg0WzXJM6hGfSIdLI2
fnH0hOSyQEJVXCAJ1vfZU/4noEvD2KBlbshVn6Ikycuq1N97kvjIu1exiQy7R/1L7+n8larWYQPa
ACOKRXb616NCgkCcQHByhNF2/TROu0DiLZyKJzgfP7ifXEtHjJtovu+wvWKOS0uOI9r39pBuvQ2y
MpGIpVcgiJ47YYccXPxA4JcgHDM6BYIK/yU1Jk2fY/xC6PtiU7464IXrk41MSjaDT1OjwNsdpLZY
OQtSqRyFnEZiT51zMfbavwR+hQatpZuIDxuUXpqPQTn9UG244pxbMAjB+cbFcQ18EdyMUz9A1lSx
/hq0M03nVXa4WKtl6Q6urqOI07tQI7p8xglSbomvYd0FTLQaeqDWxpcXF6T3amDT8ggmEU7sH7vL
fG08Orgl8KqL6TgsbnHCFyjb69YxP6l2JKlL0Fz1Y4t0Zv5HA6fI0OgKsoEy0NEu5l6vtscB/8CH
8WZks2qmlsh8zzPj20aYG0q+HTUpj5uE3Qc16VLfEO21/m0rrEkZUqWR82GI/a9QOdtjKzYWYV/3
Q3tax2V4t42Vb3Hd7YARZty+Fy7rvysClehqkVqeVVU7w4GI7s1D1y/Q88aJDd/CYkM9GOrE/+yq
4XoUbHEhc+x2quN9UOqhAERVmdXjTJDOHCAIO6Q8Z5xtnEUfIVETaK10XX7MRdXWbz5KLph/ztXu
bfRs9d7KxG6oFOflGVxYDyzFHRvNUopkvUAFAcGH5SzDk3Ax6mYD0OO/eKPOPEz+3jzOW4E3F6/Z
hNYFU9yPjgi6AnWuR3ILk0Y37DVb3X3P+5BgtTQOQlWuxl+C7a0PyEfVdwzyTvgULsT1gI2DBANl
RJxDTptPAuK2ABdi0zwR158yey8RjjjPlJgPqCKqT3RIaOnDYW9IVyW54xNz16pPJBSX47lA71Qi
EZ/a8dfOPU4NJlr/jQ4zqXLpK1T9op70C6oTW9+iWCr568hYdRORLdPf751cLuOuNasEMqlm7QYR
EmgogU+C+3kF8TSvj+3eB9/aQ26axYw+JkNXG0BuJ8XKg5QoQi8FKDz9CGjP/+DxkPNZFtr9j9iO
0TtaRj8xFAh2nqGZa3l9G4tXo60n02xf4PbEHmITGQao3XHwej+P22EjPZ0P4DzGeu8/gMYgfcrC
qE8OXfVoqQlEDkKbUC1N9aKzOKjqP5wAi5thB7Pp/UZeBVSx16S3IMV+eEEEK9vXgDyAlY/ZgwPq
ZU4oE9PWPMQBuiyOvIEQ0XqkpMrqtuPAWbtwit5XYtmqXxhWyuqsorW5RzjlpyCLBBuxaFFlDECV
9gKsMo6XqVoIVAgb5JN55DWM1NoCEXv5PsQGV0Co0r9XbdXDCn8gzvuUmJCCfdz03RVF/lUTVdEi
Toj99zb0UlBza6rkqXfNNL7CU+Euk8k11MCpW1c/dr6a2+MSq/Dn3JQbmcNUZ08FnBO1PJKnn4O7
YWdZPbVDlzv1pphwvNEip2u7gv33ZafAjK6qDfB3FgJbYcTcKFZNvR+Pm/uopr18IrinuV/cCAd2
xgGn2zeJYS99jGKjXKq0ucHznYtAOK54JIOFNuLUN2NYJIh6l3D6vUvG8ekDuC1C2UwmQWzsiXGv
q7O8IMR3R/c52RacVWe38mqJmwcnoCxf041shfEu8dEE0ynSb/nlMcJLH8ZYU/CF1zcM80scxjaH
budQp+pq/BUN0S7oANE7Hdp6HbCkqyguTnXB9Bx16LXnkUraJFTfBECtQv03TOWIJhO+2pgHp0+D
9A11+p4cvd4YKi9RE6Dg93NcZIvvbv98olv6272g4IBcCAb1w9SFHG4rTsLwsDB84jslu0k8TzD5
V582h3zy11mlKZ+9eEvhbBKvTQmotHW33LSOjPez8g3jn69JIkAuppTlr32LtLzZBlP5lxm0s3xI
Ddmft4T+cWZ6017JgxFNbN9m9jRziFUcRbgyyEL4GBev2e+mpA2LB7xFOK08GlT8W7ChyCBcdv/s
ZUjxMGRlit0VUrdiHjmCfGjnFfAE045toW5vHRI2bSZIf2H37KQTEGPUIcsp53Tjx0Kirxmdt7lC
fCPjMI1UiOFS130mw7dFU79Yd8dEnEIQoLho3sNVR7887DPcF4NJX91hV8wz9gA7N6hFbEKdbKhs
uHcUjXhahFkbF9tzUITB+gQ1xR3GjgzeJz9hAmfJHn9cnXUl6oDXnd46oU7/2Gosf7d8AfuxQhIu
ABpAdo6LjqY/sjKUjyaogUBjCX9U+IafWRe7wTMXePvXsJdOcfHawdEX6Dv7sarYnFQUedN5ngq7
PiqrCV1J0BO8rSkQH7IJPMAXWwz4TQn/MayVuCX8dGUFPu49N+xdFSP9QTbJ6UBeUFMcIbr1ZZf7
PB77eexft+3/953v2vfRh4Q7aK+CxcQ6o6K84vfGeWVS14KRhy0uk3EJ7KXo2+qTuJGarmGR6T1G
VrJOTND1xy5wwzhDaYFKtQ6RoWdAt0t/4XgfOLOCldyfvapeALtcndG2A9RNgg7sCly5/nHCg/kG
hQ817Y+d87RVFZCtLiWm9WJNl/+MiWbaUzbQcGzQU9CqgxT3wIM40h5LzKEFkQ+9u9xYMJS7ZJ8R
TVtGtDM/lfQe727xhwSZdTmhnRBQsyMbStrmWPnDxEcri3m/92JgUGzpulhzM4FKkyvi7jQkE+nD
z532bX1OpqS6GrTGUdx7K74CqAMH3G7QdrUHIem4cvpfgXZia9Bixf2ElaRciViAkWuycvL8/uC1
pfmHdJ7er0BwSkZmFS/BuZ/iEgsJ9/W5J1l0PxIOFr5WI2kJBzI71hdhEijupShonNDnsc469G7v
czEGkMXpNB3iAKwZ6ZzQL0S/1OBZWBb0fUzO2MfWG1s89gyd/UzEpg+t5y3r1+ZDeYOjb2lD3Qtf
z/6Gp8UoSx4o+ka9phm0jlA5KaFEu7gNUOQRzQkaV59wAQQXtGYuXk0dfg7XtudQhMQE88TRIG/S
YC/etYjxO0Pchm/xILYDpvL1aVx1d9oRupbo6KP5L/Z9tDs4Q8Dfiemj2diBfcWRLl48ETSTXp3K
8KQZCGSLVx3ztnt08DcR2oEOGQ0hmglspcMO0e5J3X220nTFXdJ1jkXj3YmDbCKCAlI34c/pEBJy
ZkKzP4w07X96bAaY1B3TvFa7Dj1MdNhiMhTIiw9Pibb41Lgw/KyzdLrrhVt4DD5JtXodghIcRQk1
/afcdfjdAw3zBFolNOkgBtvvNZQ6PibpaJ8k0JbJalX46b9IOFBIPtz8uXTblOlNmzu/ER8RDXjG
E0lXNA9KohT4H2nf2du4tXX9iwiwl69sIiVRzRqP7S/E2B6z985f/yw6981IR7o6700wQBJgEG2e
tvteqxLWo1ijhtLkUhi4hdyos6mhBFVaaseDVkdF1/2GWyCGrKkI+z0Ua59YKDShC42DOmBWC3Gb
sCuzbho2mATAwMQA7BHOrSLMhmkIqtEHyDbNu6wo2rjFxIgmH5C/1kTMxWKkQxk1QEn1TIonhynD
kIkdOeswBBaJSvgLEwMxOoIbbWj3YTDKjSd049KX1nORN49jWe6B884PHtv7IwomGGWJEht9DCou
7pBgJJDD9O9HhBzwLw0zFwf0DaHbGw5FrwAgSMOsI/6bLzwFow2Mi6il5zEX3BapVaEKVQALAiM0
SEpE6FHTffhSjKGBYiyx6xSBE15WhKqgEdUCw5ty6qv+GloOQJ6SwCxNRMDWAw5NPw/dAQ35wDHH
xS9VgJkEMzr+WkOKxE7YBw2To4UFk8TRAKMWYjajNjgo6+yEHNCM2Uwwj0n20GpB4WhSgsFEFNs6
wZ4BzSlupgFFtyUTzOPywvyaCE3n0IhSrv0cuko4ZCJgrVND65Dl8SbwDAKEKpdZHyozmNpqgyab
THzhACWBIrDEMMMRKaqwfka3ZIhRagVdBKIZo90F3TA8yoPIDQJRJX+OlF7+SKFo0P0hoEahzL2I
es8gA/sRLW1Kag412tDRDY7Cq52VSeu76SD3ygooPXWz0gY4LDCI6OHQDDaukxK9zrIGQM2xjrt1
kWeYRg77WvDGMWADDVnqkBPe51yst3yO7P6LgoYu7tCi9RAAX/PUqqe4bCt/q2FIEtmLkmEAkz5D
zKrCwC3zwolNX4DOF7/2lCrI9ztaVaOYj+kXHu13GA9PxMzk/aA6tkyb826H3IIK8CWef4r5KAAS
PMvDua6SAZ09zDIKmaMYwa7h8waxOwZ4sU6IUzm1NYcoU6tbgAxkihq+IcAcmxVQM7tDzytVY0WD
3PVoU26ZwMVMccAaZV9MmObCEALHbFQk7wHX5Wuhf/STkv+ISyao3FKtShWd6RqiEIz2ym9QKS2Q
hVoU64DjFKh9gmSDIqgonjVoialeihkGsMT8XBYm6zCM2fZNZeFvIzeACXiriKZK2EnApQudIkYn
AiDRgBulS0jkgR84jYPkJyBahmDp0ZXYU1E1ZbEHBTAYJmpBbJpDo1Vod5txZKyLOaEAPjvPSEJ1
FrtSRom6a5D06AdgvZlZE4rZAWnzcVwLMtp+mF6QMQmgiIWPMbauF+EpjtLgAXN6/hTVXorQltvG
748xO7kF+ZME0kRXN+gRWB7mlyewVZM+41R0PrUe+oa76IlPMytDDx4EormJ1WcmOAdzancF56pO
axg4KQr4MncPnFTl0V7EghsEJCHEJ1RyrpSjhk8Aqd0EtOvAAoSIib4QL3PBV2EENpVcYMFmvVm1
wEsLoreAYUUCD5XBsvpUCTpvSKvJ6msQoNRowUI9eAC7IOYI0FShQaslY9XZjKy85hhZc9k+5PcB
RhR8CsLtDUkFx2voJgXdvcICQZUEMpc64OiERdF5KH9Y/eTE2W8teAFAF+Wwb5GGFznAesdmA/VH
JXZ6HriOx2xS56nHsT0XxjS6iicxVmso3DnKvdoUglUGIAajAJnjPqMRs9w56Sv5BGQuEiAhD3QF
zJ7+QkRdtiA0lSyM802fkjfYaC13UDkJOTvUKBvM3V05kpgayLF5rJ1cuRKBiY9tO9CvlMbc7Wbg
ZSDYCdgVsAc0GEqpxETBF8JOpJ2tcmk5bt1J+OIHxi6LhHLlb/cBCTiWXY57IZr+JoK/YBioWwx4
9sAs81Dd2QeVjRKaF1enx6d9VwgH7gbcb0XmyEuFGq0wphhg8DgxO6KXbyN0p1h8+gdCEKqiDADP
jCeZx5M8EFpZ9HsPWLbPmsz9xtT6UQ0FCkY2uRY8C7ggGAdUNOQVJZV4rzKjNawqlUBRin7W3IlX
fqgVRQR5QyCCY9FcAjBhCT4jRxD0cGWvgVicj/foQy1bq8Y4qezUqYPuisdbRj52UhBxFeFCS60K
r2wfl8c2OSX+F6+9193+sZQ7O3a1HOKpRaAsmNOai/dN/c5Hn6q2n2kcXbQdI/CepTBJUavEjqWi
0XR7AcZrstAALtcUvUFbC3H6JTP64RgJ8V6JfvjSzhc/xcJ5vF20Q1k+4eJFAoRtFLUe2zX4BynY
4VDY+DQ1/+NrIY+eYHcJewFDViykAEPQSDnAZKgvonx8vBTabi3HdrGUCHMCIhpA472A0ZOE+Q34
QAxeUq7XsuWXBvSvlcCxFDiWx8shVoL+gJIpWTneLyhkOgpna7bFIO7jldw9FBXFeAlGUUaX2/VK
EMihnxl8KPuw3KvAko0BNspFn/VQUgTdmIdlObwEBSMoSKQIAvFalD7n2HBK0n3UbpHdiJqt2gHN
Gf2Dc/k6Scjaoc4FfEx75ve+8pIA31vIVGNEZSZE76UGGLDHSyex1MkPIt7W2M7ixPj4oHDmrRTw
Z5HEo9QbmDVTYqQOXCo/Hwu8t9eXO0C8MTBg+HKDpNC+11b8rxzIkpmKuiZ1p0n2OXJhxEOblQpJ
0ypI9wnwSzP0LGPSDt1BgHvTVoDT0zB6mYy2gtmHx+v7vpHkjVUFBVZP4NDmTd7YTk04FnMh6V7L
mT0GJ9FRdwC4HiYBANzHPCUn5R2RYr/N1vI2A1wT0uA0mpF7e6yK6kJmAGdPlIk9joVQ6ib07u1L
M+yskAGVCib7pZy21MWC3CxV4mQeEwYSiH2IPZ441UfTYZvuq/aElK8OtLQUQRr36uvKUbQBqIVW
vtSgbDBJ2aLwIG6COyOzcLBkXiZUQoIWrxoJpunAA8iDRRzbABUC/Mxxf5KHM1dskBiMkbDplJXK
v49VeljOAg0wE+DBSgdZD1vqM8pX3dgo4qMIZdhG0TQC8m06dBi8nMZzBCAEDdBiHbIXXGE/3oIb
pbgIg28tAFhH40Gdca2vSqB/SpmPHVCCEzI/el3//t8FyPj9hRkKAExkpISUJVqMpHI6DKjiCQIg
upnXxxK+3Zyru4M1XIog1sD0o6QiNJ8O8Id0Wd2G4ifWvBMTawBsN8riLiBA+kqjnNN/kYtITFEk
OGAa8TaQ8wX2Yd5PhyTf9eUr4BBNZhnb0/aMChik97ED3CSN3O3mQWKx2EYFBIHgOYELe31gDUZZ
KtT05wMDMOk2w2gE3iQ6VzwxpLzJe5LAjM0h2gRDBnhDriWple/XQ1CxBzEA9DogpfzYBW44GqUo
BNY0QeQ+avmYiEHKHjqgC+yA88sgXQnkXDzc1G0nTTUfX5i78hQe+fnvYEYlbPQEegRExCN74JtE
T9snDf4T0PGrzH0s58Yg8vKSIxB5HulRheeJo5IC9Cah74XFALyyb6Vk1VbnoKoBqSSiPMMf+oJ9
eiyRv9UdEKnAt0FWAkEHqdAyzLY34jCxB6UArmoqMu+NL6s/shmlngx4XxtJFIp1g7LdWmxm7hPZ
vsoRkQU1gRXb7LIYJa2Zw3yw7gdxthlbdLkDvU1aA0lE79ryrcXEC0azpdbpAUyhtyh9GMzA7DJV
il1geoavGDEPKS/t3kYKmIIBIBZuPC8RNxHNNAUGUHj2wA1P+WucQA8ac2+29a6kXMU7bxqxLTAi
kWeBOuRIHlaUY5iiKTU8L6CGJyVnl7JsRfNaUEejBLrOiBmdYQau0zxZj8/u9ugWNQJKcxVKUoFj
d/3ciibhwdoxzgdFZmygHwD9g7H7bB2if60R3h4L++ZCvNaZ19KILcWYPwfL18+H+gON6e3r/Mk9
sWvNjm3fFF3e7QMgIOrar2wbnLtzua7txx/wzXZz8wE8wm/ErZIkf/PLXbj8IgPoHjSjzodhHZxQ
TtiAK5LZSSfZnFfl8y46ZKB21dzGiT10ZFGE33gbPFYvCio4tyX8g180xIXwBLBI6BBW5kPQALwJ
s1WbUJYcMc5euAy1X+A8AxuufS8wKY2ZMbMV5pd/8gUaEq2417yAJMH1F4y8hG544I4cmobB46qf
kbd1/dEcYsnFoPobxqTRiy+rid7Br30s/N5Ng8cD5m2JW1BZCb3URcEcN6j6H4S8OavrRjG0PH/K
5i+1XP0rSd+38GKfQ1TdMbgif9/pQhcxM496/DqbU5cZMOGk5s+P5d1q9iVthJgAiU4J5pE411xA
25OWBOwBK1x3sm8DBBqYEOVJ7SmS7ioKpH8x7wtjDONPiELSOZxFNoNO2ldygcGPj7g5gxYuxrAb
45d6lbJWVSg0/XR3hRdiiXsDbEEhS2qIZZTGrvtV1NYGI5deGvtn3+fRU26FQeMFZQ2MaBMoXx0z
rCMtsUpk52sa+/jilZOPGNYGGUpFAjibTNykkS/6Avis7CEf0mil9eMX2IYGZ0wAEPD4ZO/dWURA
Eqtx4DGSyJuU8bmEblasW0T9LZkB0OygcbIcfkiYXn4s6juVSa7qUhaR7ZrrsazENGEPg9Rh3guc
MgbKz47I5D/QVLEbeIExYnHczlV9RFFrk83iU5bO2xhoVgYQpmOrydAMLQFeX1c0oHXlnIBhLnYf
ACY6nNtjEHHAL2Tq2SyQQQS2BQozPvcZqtKKR3ujUfG+JfcDmrL5hqL4b4onIGRWYERlVWN5ZD81
YnFKFUdoP63hlPASEI2Fdtcl3U9WmmMjS3OwPAn5O6CQ3aIS31Ab9CI1XKd1wWOCWHDQlz1TbPtt
AILvEWABkCwFh7BGOGNwPZEB9zv20MKX0AeJjw301ooUKXeeqwoHQQLvjYBwD7nKa31bdhrothKG
OxQ6EF3Xw6oYrHiPfuC4sgF69/gG3T7Sa2FEMFtjhp8RhIA/qDXmJ0p+mym7GQxr6Nxmncei7i8M
lAEy6kICy2uEQhAAAimUGOg5YC5kkO3YVN7CHYC4MCr/Y/xHC5MEjedZOM8aSywMDdFz1CEjjZeB
eBRoiiGQU9FogFGcx8u6VSzYQbiw0OQaKl6kxwdQoXSWJwiauwZ4LXw1r1rwWq2CQggoXvpdUTKL
S6gBMEXmF+fzwkYx3JSVHQKgQ4369xdGxiIjiIb8Q47kj8eLutVhWNQSDqDVj9dYlTwqAFJLWgBJ
ORoy0LJhpP0a7RQZMLSKlFIa4BYH7lqJQZgGlGZNVjkEIoRqTlIxaUBYwqNpogQYMLrulB+glXJE
5dwqbxmaCKLoGfOPgFp1Ekx4CiGFnf32YaNsLiMKgbpWUSIk7koeYoKwGkARok5oZYeLk6Hansn/
4KIgilNEuDIcejcJKQA341CaHvgDnHoWnTEi+gn53OBPj4/u3ou+FENYe7HGKD6Ym/lDkUIJrpno
CDxX9II9lsLd+qXYs8WFwYpw78kab9nMJeMDjO4QC78n9EYyybkFlGqeOUn6Gw1LupiBXB093sfH
gu+9gUu5xC5OJfLvgjLxhwAFXDETN8rgcGVrP5bC8Xfu5KUYYhcFuRSGOeP4Q14A00D1BbMAC5nV
1Mj+L12h4PJoexdRUL0DjHe0BvRk5iVKEm0ngBNQvmYRRjwQMNZrogjbA7NAMoiLbY6B/yFQDhM6
d5BrQOQLfB09qBXBAvhwZz1e/PLeCHGagthcg/nByZLifJRR5EQE/F8fvwnAE0euzAjGI1/ixraY
7Am6TVg1lDd4K1RjMWoviaqM9B7CDHzUhW7DKE2PMbZEOUQV5zC5Pj+lwmGYuG0Sn1R5rckUeXdO
GFgVogZXUEAgC7t+LVDw4xE9lYN24LnOqoD90UTHKnEB4Q4wulqverSddD9EgTMUzPxCeVB2+U5c
iyZlFSOZi+aDX7pcwYsVaxihUWNxCo9Z90vS9hhZ1cV4xaElLhmNDu09I/AXseXgN2CyI/oX58lT
MDUFKKgKsGGdnIGS8lOTKkrO6d7OKCqiEk0AjyhiXuLuF5icRisP5x8SjNyglYpt4D+u0ZjeozE+
BLEqEkMYNn6R7YjG1nzTrbIYAsCBc0ukDX+K5GrvZ6FF520QHIeOfy5rt0yMtrORYAT+vad0o6UB
mrVmAD+lzasi86TowDFOEDWUJ3fHKKGBA048gjO4LPBEr08H0zcYkuKS4IiZSVOQntkZWZX6qfjg
0bvhoYGXLQIDKDvmUL4qAcX83maRroUThr7MpbYHakZwTHLVriYAnANuQRPfAPdulOj643wa6e9y
26/fPDYbMPsC7BMLrHHiNUSgMcE4mRAcAd6EwcMIXW0AktQcwKXQ6jR3XvriXODZobNQVMg6DZi7
5kmZlOAoe4CVFCM3H3fKoOmpnFhF9cqolIdGk0csTYzBogKStuBYdksxCrgy+bYDRR+m+U2AiD7W
nbdpTQGNJ+g1QrIG8Ta83Ot7g14+XgYCSnycp13gpKI7BZ4Yf/U4wCQ+dyKq7EDEL+1JDnbpgBSy
wY0fsQlUJsbgmZXGbBrAIftAUK1KxqiGFSYFQ2CZp3FECzRuzvz6UwUingGZIpD5ky4+Fs/hKw5c
PVS/qx+j1bnpGt1oP3y0qlO258bTIkQSWn4AbSx4C4f42AyvAhi9u9+Pt//GUhK/T+hUwMopjezj
98UecCNqZWBQuIp+9d3r/y5H5WVkeWXYR4F0WdW+bvNpnuJjO/wU62anllBJmTwdo2BgKOd044tj
TaqI9wLHEXaZJY4pr6ShZRIfa1KyfMWORQrw0Qox8FwWTjN1vYu5T4qXdRurCWgHgrcBdQBtjBT9
9TVmJwSmgI6bvc4Ai4k1rHA7Xcw+RNS2tZvnCUlIrgpLQI0EDekWZxIGFaM+YD1krM3RZXaRodqs
E1Gs2u3NuBZDGLVJU8IsZkB23a1HM3HQvMrT4tvby72I0FDUQFfF4j9d75kWKRnLiBHrtS6y0yaG
l/TG/AgOxhpgU9vP//UGXgkjK0PIV4Ixb8a2JU5oaga/5dzHAm6v3bUA4qmmi380sd/nMlgAndmi
fYByJvytBrqWQTzXitUAjjSErKc8YS4kw1AL5m9O4xbb99PfR4aPlQ1mdEDSezd8aEdfH1zMoNjK
tqM8shuL+30L/z47Vbg+uxakv1U2xKzXWBrqCpqhrSNToaz3NmgipCw36MLlGzBd0wBiFDfEHCzg
1dmqKX7ovI5cFmU991/Vn/UQRg+QZ1nXx1gP5s82sckYypF3GJMm5q6euLjzKvGsAF6MaeMcJ9hY
6OYxkRCEnsh/9SvadeRoJ0RoJOBiAEW4hyT/qDmdtTxizJcckx/lRtvxrmBUNv8TrF+aKVCMFu0l
EN4Y+OuBoMZDMm+ERrkRrIC+j7TVEbpjrvqkwjwX6822ZmejI7zD/TbyjahzBoBKDXmnHQDVqnVm
QF3f/WuJjCYcMjSzwmu5vpZVHouRFKbLtewsf52avFuZ6COxwfpE0Sq3wcXyBC5kEWqF531QEIKq
wVsOcbISR3F8M3dCR7AKM7Ue67C7+uVCGKFfckkV5mVwynNPDs1CLv/vlcdMLITQGDWSVpWAVgCv
x02MrAz3fjBHy0BcbkY/H6/j/jOTZQXdI0gCoBJ2fULAw8kYJq9Y9JAnDhBbrHKTHErPN2KK3qBK
IlSUyACLPhQgaXlgje6bwP9a52vfoL0qqiRCRXGAOWarZU2D1buNHlnwB01xW68KSoPrXV14sXmE
jirBSpMGU7noqNEUjcVcKuv2328dqaHybipUCQsCLqI7urHZ6tyXAUCv07+8DYRCAh6IxsUCFlTb
wHHQG13bJQZngFeKchtoO0dopQ5097mfYEUdrGKKoRH4gEZ7ZCkLuqv8/hwQWVjxS6YTZA3rGc3F
+PIuivgGTfPc0eLoCoTDzkHJoZZNnA5a9VEexYAzhIRGDCHTNvsHz/RKBnEwcyyCekz9vtLAGTL1
VtcLl3FpVvfOfl2JIY6l1EB9hUGT5VjA2WuwMH5go6Cc/W35DY12FxsmE1YhAAZCNEfg7q50jO8b
7RYMo2YMXR0BeBzDJKmh0kQKtzr1SiRhHEDPJQJuCgsT9vJx0auMkQNDXu9M1lx/0fTCPbuHcrCG
6AY5D3SNEfvIARswLnplsXujW76WmxGvSPkVmeDroyztNtu37OYfWWS39QDWUaVsv2Vlux6YzacB
2qhBOgIsYlv+yd9zRvHJ6+ma3fgnqrJd1DZhra7EEzsLcr4as5Hf4he1nppoH/1+zZUNVgYjRJxH
UVLLL95IRLMjOjWxv2gNxt9f+Lo8J3MpIPqwuZGO+fJNaYn6aIDs3QC6MUXD372riFbRF4oEoiRK
hKFvG6Tf2ybhvCzDkHWIsr58lBCCvczDUQrWTXbk0aEknEGOqw8Y+VYYmbbeOwHmEjD//QnL3b5Y
LxdWUQKUWQ7mjDdSU9vl7xiwHl59B3VVQ90xW98o3lmWIvd7hJDc50u5hMGeR4kBJAbkNhazB6Z4
bUamaszbYQe7uuWfIyMDeDZo60x/3/4CJpXZ0Ap4d8wECmeajLgXpdCbbAiwX7D36PVEbC2B1dcM
z9EpOi1aFlxLdrYFaxs4x8JTvqv1xKQpqrtP60I8aT6YJkXCDaSjXriV9q3p1Vtx3W4jx7a53Qq0
vL/A5/Y14+rlK8odv/eqJE0WMeKJ4Qb8mzhzaSh4dmpw5sfOkpzGC2HzfWdRI7zOb+hxwndO7ua0
LyQSKouV+ykQopbzgK0HhmJrMJSnYbW4NLnTGJOFwBIJG6BWbUZ3WC2BrO/MhgYo9w9wKqZ6ZdPj
I/6OK4xWl7+3QSIsRcxEGC6esQ2aI+3VI6r7x2492+B/gbMFgvr8vfkACf2qNMBogYC+QmBBOYk7
nv7VJxD6bfCjGNho+ITRTE2wEpiF5x94dzZiJ/dASW0wZ5pDcS+UuZJJKB2Ea43MgBkbx1CWeuII
34E2ZuZNtKsMT5pDWeOyjQ/Onuw0UGpBGgS15rw3YRPCLx9xyUpDM6mCaOdJqJQWLPFZymJhAp5T
sWsMxgAmrAFwlMEEi7ZLWRflFUlEIFADjMWfl3UN1hLX+3AysnWP5WUHH/oi+EdB6NXJEREB4iyl
zuLl5PBYljB03DaGcsqdyURvOs2Lpl4UwvVcmGFExsflDLe9me1AZfR9eoMJLKJ1STMItO0klNLY
LnjxClREB0PUuxhTAw+b2ZrAqrJ413d8KAHmKMHFLg0Flwfs4Mh1UU/1rlG4UAqEplIDwBjUMk4V
XLzfeSGgTBn9flFWognQa6M5LHpAMxlqMk9YbO2Dl0K6rjI4C8H6hPNVj/662kEVWuDY3AU/WxNt
0tj1PdJ8e7S8ORoYZfV+nT7LtTkbYKnvdWXdmeku3YG69R/mAC/vnkxoKhCkq5rU4zIU1nNjNchx
HlbSkdVpZvGud4uuYY2TMe8Bt5q45JiyT+IuGThP9uYP5VtjgKfYAjuIQ03k3nP2LmURN7xmukFu
gH7ynQbknkZ7WPUueHSh/3MnOLS6skp3i1mM8aABGaM/ViHLlb497z9LJa48sMM7cBxAfLcGDqaB
xDGMXkxraKUtkrjRsSz4EUDeoacMeO5Gvo+Oi1oEgcH+H0VCFxtKmlToeg5I85CFqjvyqv3ZN/vF
euL4eF38Z8Ee2iwxsoAWWTSXEbcyFVIkmCbur9cab1UPsPHQFzg8t8d7UO3Qenxkd702uIwy8BhE
YFrKxJllgxJkOSgdPdAmfo0m/yy07rkyuVW1ZSYLcEtO6RV26BUINJmVRPNZ7x0mtBOgIRQewHzk
BncTYJAyMKl5Gl6GihuKvlcDWFkmvHRadHLPcF/KIja36lQ2bYE95U0rROyeZoynVs/X/x9x0PLO
yIdwKYlwSQAKODZijFUpe4DF/+rPihPDoKrb9qv+le8qW0QRwDem0+PDvG3bWIbyLnaTCH6gZwCa
22OFoAU9FrsePqm08c36S1kHhvCb1VsgjVBk3j1B9NEtXVEg9CSVvO/7XFJLHQ87x+j9vlgHFk5x
hTlpdvNPFIx2IYs4QQ4QMlE1t7gtzlIMjX43LhraKU7sPYt5KYQ4vF6Sai4BIOH3m19UJ9z6lQQH
7/HG0cQQZyXVzbBwwSz7liD33q+BBq+ji5vywO/an8vlLH7KRUBcTyWPgnXPo7Db75ujsAmsApmq
fiX+jCjz8rQlER5kyw+8MoO++7uGDFLtxgRTMm477YSoayJsagQbp6Icz8OmLv5+YC1qeTR8nfOq
n4+P6V5+HDNWf+43YVMTsGQWXIBF1SaGbXaRFaK8EDpw3v7lhSA0cZHPQFpaLjfg+rdLTmrR+1gU
TQ0up3CjnC4WRNjPouAaeeGShJVebFriiL+m3RKkAkzRBLK+ORcr7fPf7aJCxKZC73NtE0LoUnJl
kZjJjHkNBD/Dp+ij7zEwYnmAamEFpKpV0AKQPdNKBgTkVJx4lAmHXeKgmWErmB8tugAGE7Phv37g
oVnV01NgHo+0rb3jAF3JJo6wAbBmhsEI3tu8lAfeSjazDkxuozcgWDKAXmtldrqi7e2iKR6tmDjQ
VqmEkh+x4nmLsi/wcpG8BwHONjuMOxlOpnCmHOadHNvlMslMTwNgO15KsUxF9zgz2JT23j1Y5a45
/HA+KXt6R6dcySJUfjyj/1mMsbjOAlssArZkG+udI1Ee3z0/6EoOofW1cYyAx4s1vQA8/JU1GLQF
zK77G42++usrbwNtE7R+uK60VjXxzulx300+soJOf7LNs4mSltfGCpspdrusqn8kabKiHNgdG81z
6F4SMa2AaTdx+YYLGxCh74cTpmZ58n+VXRKv3LS7pUpPba64v54/sggjAIRvATDLiyzjOwUb6oC+
Xjy7JfWEmqypMdQg696FRK/q0iitod+PJdbXRVPddVzNe7HcYATSYthXJfuSFSroxD1BPIvWWHRN
Cgus2vVGdlmXZFws8p646hHJo4qJ5Jp7QnesxdvINZosTDjl8O4plUuZxOKkRAQDTAqZ3N4/Zqfu
OXdZSzDPIEwyait/TnfZud0J1uA8FnzvIC/lEgeJUKRgwDTEe0AZBWGD3Ui/Hwu4565iLujPbhJm
HIwxgSImkMAAi3HBQ1ZMv9ywPqhZCivvd02/qsv3LmfcUvqpVmYN8l9a//k9/XL5DYR5B4Aml7eY
MPBYw18nm/fECizWW+wTwDuhRgcTZQwQbqLbhPby7/XSXK2fMBc934FOrhd4D1SxVrLrXWHLYaS5
13s91YEhPJmyLVi1AXV3pmw97VIRNkPkSh5DBIulevfeAUyrn0+r1QGFgXH1NOi0KtS96sjlSr+1
74UCygpcJHDLIPQy5NVsvlf6/i01XWCiwDjKsMz1Ek9vBv3z327y96ddiA5bIFNzEzYZZE6o0zL6
7O7Pq8OSBfkF/iQkb4+0tAHlTn0n6i9EijWvjCifLup2gMjYBrAosu20COIW0Ak4pEDbWDAAMGok
kEiHSs1E4ImSlvsDJol429t7ex/pv3/XVm2BqulXYHxR7s1iBklf41IkYSaFFjjoUYDdRK0W7RXF
ukKap13XJ9kpDWpF664KulggoW5BiNZ2YYUFhiEy0rZ3Dr6fBv/CfkhrxizNx6ujiVv+/uLceJFR
oiyCOCkp9JndiUVMkfBtzR/tH6FUtT4G64T/n9soGqIVWYWB81peQOrUxhd4iCgy7z51TLFqoFsT
MVxAaDgGKRbgBsi8l78E4CXszfIn2m4rwQJ58OP94wlPFNNRGKUBbA+qj6g4yxpxO4AKlQAomePP
iW56Xu9W+rt7dqFH9VJ/3UmGgbTHkbI8MkC7EUpcEkbgSoBfQGjotqYZreuvtbP5fLwywu7fyBCv
b8aIfrBYUCDDfPtJMbNkWeLmt4krwbVKlPgpftv2RncPgnN9bTi+RRFDquAbMYSx7RnebzQJYp6h
CQt9P+ru6uOw1Y2d8+SYlP0ia5E30ohL1/qgalGWQ9mYL5z95g2nvXv6WFnMagf2opVj0K4B2cR8
I3F5BhePF9wNclIt22h6nF27s/kWGq7r6qVj6TkytoLxI9afvjSXslQyGXEjmDClwHSYErZeBKPh
7OeMSz441NURHjwhBPhy16vz5f+3uk26zXTTPuujg9a20+Hj52QbBvP6aT6+8fdPELgyGCtUkYqW
ibesNmM3AySdP7+glm83+v4UmqfVh26BhhCZlvXRfGZsisy7q7yQSTxlYMrnvh/7/Bku7rzaTdtX
Vd+hIbXZr41Bf3pi9Sfn+bFM0oj+tbMXMomnHaXDKGgdZJqh65WgutTFT25dfOKyoCZ3PHYUJXlf
X10IJN67P3TYdAxWnwcjEBEymI5vfNLSssuPXNiZm1URrz0G+aeKsXL+LBrswT/9200jnrdSyHms
Qv+fSxO3EaQl/Xl8n+Ktk66cH0b945gaNJGEGbtZEfG+QXnCRC3GPs6TUaAVbX75MIzcU9yjszbq
0j5Sb+OyhkdbSLzrROtq0PsEwtmUP52vZ2pllnJEZEpMmadaZCNcvI3HoFpW4M/qlTfXoe7Qm3Mo
u0dCQ9eAuJH6Ga8ZfA2Gl+nefr8/uyfZ/X046Ib16xfErgfdpPrf9+3On+tOolSFDBikGA6SNy+j
6YWG7boHfavqr4FhGJ+UW0KmcchbohAahGuAPi+xOLRwuzHf3hoDDDn6QT6v2kk3nONn8E57adQF
EgqkroWi6JF4OW826APe90/o6kN1nceA+tekDxsneZrQjB6vqEaBdoMITVKrhZBq0Nzn1n72vPCA
ZLhtB7p7Es3VVlltl/4npFidz+NjnUl5GQqhXIIkkYskw1N8P0c6GLMpFV7qIRLaRQREUZovpsdD
kGHbs35aHXTLstZPX1RP5b77dXE/Cb2iqFkUgMBKOG/emqNmFAcUHx2Kj/Bf7gi8RKCiaiKyfdfm
e45idIpziYAVvaGDe8aldA+wpWsAxBtH53ikVcrIVsz/PIQ/Eokz4poW0dMicZO6b70r5gYcr96b
dOdIje4XV+BWU/6RRZxXHXUB+C8hK9OfzTfOPNsnaJaPlW6k1o+n4/GTsp3fqO6PBBJn5otcHlRg
oTyb5nt32s96hoEctGBXoz7rrs67+lYfrV/Ry9p5Aq/6F5qJjkvo4cyHRIeNouSo7yvXP+snLIU2
lCKXIO95RjEFrDyZmz2Z6cvjN/df7unfQsgUSlvlfta3WHOROOVPqbZ158faee70f7eY76t84Uer
PJqW5gKLkd6TM/Ld4MgyKUu5GyYCYeI/r4HMj5QiKLmCLBTOzyYYmhH7rtfmoDsgXKZclPu++YUk
whwAnyqcyxybBoIT/HkZLMRY3GCaFLtDPR3x+oH3ed7GYQlBG+YpfPIxv6U7wdMRtEkbiqhveKEH
l/87ELo4oHJM+SSKl8vvvbAG2EUNLKvQ31jrLfuRboLzsYSzbBjp7tV4onXfkOU1Uq+QQIhDp2Y+
20TL03ux32z3/K3LVrpuIWz9AXuHP7T7ct/O/bkvhH7pFfB+g/deOHfGs7xuRHO3hrvCHDafDi1d
+F9szx9ZhGoBI08VA3MCB7mZDM9mdNt2V72+shBArhEoP34KFM1BwhQMgDuaYg3SzBDF62P77HzR
VkS7mjf4AmC04gN2WZGkD2t0dzbGudwABC8XabqDKmsJ8C7uplQAn2MEvhiSDLZs1LEB/WszZ1oM
RbOnJAj11IIUTv4+pZclo+y9vetn/fDz9XUwfyEAp5wSdVmEGtGmPAvlZLn0HFw8FbEhepRSw6T4
Vfx9x+rvyycQWqTTQnBIfxuSF690394ZHTE+HDpdsVYoYGNs4AeoW4xJh8tAUft3RaN9X1JARKAi
m0ycnAB9LIiFgAChseajuaH8PpET/0tvXPw+sTRZGIWsmVI45hoiEAkQRjr7Obm0kyJ6vG7EEI6W
CB0M2k0s4xnOsOLtrCW4fvxmybLVjQzCterVyG8SDUvJ9NaGkvBs0O9u1MhMzrEXrkpzPPxLiYQC
HJPAD3KQ3eFw+FVrvmg6iHdHAxGNQzMv9x3Hi4MiFGDUtUoMEkHhXNuYIPg/0r6ruXVd6fIXsYo5
vIJBWbJkyZb9wrK3t5lz5q+fRc/UbAnmCN+9s6vOeXGVmgC6G40Oa+Gk+m0ZW5fn5fGblVWls+G/
dpIKnPTRSzqQ3U+OXUFSy7fUrQ3zPbIWxVC+n5TMjVsSZV4eZRVrCnOrOj9/d8T7ZBwRQ/F+IpEb
EQpw8bs8gYiXnWwWF1TwBrPQHaY3n+zk1+3/73h+XNWNHDFC43LoQc6w2FzVxXuyBshbul8uC9am
zQdPN6Iol2DoZZK5Ck5ntwt5ktuIKjpS4Mpl5v1Ym0c5h9jliqTRIamwr9bBcXpySjd/YmIjwjU3
LywenPnr42ZllJcYK3cEwyY2EYTs5Ir05up00kz0KDxt334GKpnHNvtEupFI+YyoGPvajSExeFE5
TEPZy+XROCevQGtm5BeZi6OcRRZ7XlhJ2MxoinjRooOMy+IkT1UY21zDYzBuLbqMTVvxz99vVLLI
3GDgVAjkF+r7ZndwVjUZ99Ufc/l9PP4XO6kDlAwkXGAUEwHJP+nSjTQwirlKKdcIZ5JoOToAwjv6
hdWK6zqx9FeGVf92HPfCqHimA8Jni2ZQWPXmivQVEjurxcI4omaCf4wbciYTfS9s0qGblRlcWyRl
NglDipOMW9C0+daK2PuqmUpCLHGTyt17kntxlHkXlVyCqRTiqnJbW+AkXBfoVgPixG4bmOJZ6fGG
MRn3M0smZeienA5RCPrUsyFsk9TOZIF0/HPxn1bGoZL3a6MM3E+DJO4FrM264mXUGWZgV4OzTu3n
5XLkmGHvb/91L46ybiHkDKFrsKzNdcerBHibWxjaY11kqSJl1mnZAtQqbeAjO8u5+qb8xDcmuCof
S5m5/u+XQl3/Q9lnqCJjKZ254c0IZ+QRwPUeZMxoCQg4WFo4adkjLaRCAE0Pa5WrIM+SDrvyHKE/
Y4d8GNNLMTSPfgUNI+DIS/HniJK/5YWh1zM+8G7bJMpR5AgxRrXA6UQDuUIJYMCInP5cW0u2E//E
6rKbDvvBrtHvHw7jz2M+7druJfjwne4pZTl1xrn8zHbdOKPWiyohb7Cg4XjdhGe5s0AyEb/kSCxs
GJo9E1Dfbx7lFTgFkF2jDlkvOzTV7Yi7ajGhZD53hJUynym+3YuiHIPmi7Wqu9g4ziAhKGiffMhh
ZYNm8pP3Uih/4CeZXGc6pLzsrs3L+2AbZMwxv1Oq08Px2Z56SmNC9tzbZrfhDruNZRYH1I1R+fn/
vS9/vvXmINUg67SgnxQ/UEmz+ButJARWS3YfBktjKM8R8bHegJN58hyoCXbhCiwRmpmqxDIthrkx
fCGNGNEIoVfVHoAEFLKxcjQOboc/0TPLNTGMTKYiDUxSy1LXTWqpkJ2lLwzy/n44k8VigjEnLwzH
O2neA5Omaa/S0vUjnsc5XXvPVki5tQwCHmfOVo6tv2PXPSajeiSPijYqMStFP8Me7qyDX6y3qKZq
piU8GVbDSuDN9BLc2YM8qc6NDvKFWPHxtJO4VNx3hNwZQcs4yjreKlht0RvEvC1Z9xjd8qw1QBUp
OizPgjs+7Eiy61YmM/RlqQjlTryq0N16hBQ0O6+TgSDpVSeEcBdlAU+JQgPLLTMiDXqatBoGI24l
aMl4eNGPBUpVDTMVNPPwuz8uKtQo/ax2u66aAvqrNSLjhWnwxS5izR6yNo9yGGMqenVnTF4yIeOG
hW/LcvU0ay+mCku+bbGK5CVTib4O0KCor+SAZI7xxhzWZxwMPciYVtVgYKZr2rPW4l8MR/xqRIBb
go7IZHgKhuUqVKwR6jGoCSSIsnYIbgXLAaSWU7zhJmMlBWey/XeaQAO6NEMZAGEXolT0DFzVkiDz
RA6oclVk5a355zK1+0UB8/1mPodYToPGWShStZIGMGidJZQ5do4I9MtVgBdRstNsY9G0BK27FyAE
5Va6Yzhjxv2iUAGJmEbo85+usri25dE8c2asW8rIeg2xnBQNuSC4CEmbEnKGydB8C8+v2EHOEiEW
Y0Uzqbb7k6RCEqEah0TqcwkdOy87IyHNSdmP70i2eSi9MRNuNG43/QCjYb7EtsdrdnqAoSlil3/q
ZArmmPOgzFVRLkTX5AQDVxDTmS9X7eBYot01NopRo20va4VledPPPbgzFeqxUorZEKnTk/lFERDf
b8Acyy860+oFOyqXJgnJcqkB5YRh8JNBPxBLj9h6sZy0gzhtpt+S3DVNHuP7357Dio7nHfIEOC8C
Qghs5PfXdJT1YdlFA4LjxgReDHcE1CUrqJpfyz8ZlPMCZF4z+HU3Oa9N/2ojxUG+WXUUmiru/2jf
PyFUbFPoSdmPLoRcpy5QTOgkJpqOACVhrtPF8r98v/wTR4U3WtRJfDUgCtjsrrtkh7lX8xlpRMbW
zQeI/6RQTklVUwBBF1jUS44pI48ZgE6b8lvL/v0+Fcu0tQj24BK/H5GXnWQJ+z3eYEtmh9bkaB6J
oRxRAc52t+9/FKD6ACTKZufgH5pM6y+gJ+2LgHRbc1jiNtMd8zu8MGxp/p7+t0oqthm0xJXLBuIx
K4EOaLuxmNll1kFRTilIC9WXgRGE0BMXNBqRD+czmt68hY0meLSVrr8N65uhHPMOF1xEgMCC+aq0
j+Aiuasx0IMnkY9JkGgfv/F/5UOzSm3MMrjP4ZLZvzizk7IgAQ8dlIQTpRu1zF5JDM9tR/48uBWI
qhLJe/OiOof4nEeNbwzEbaYbwzIwRA+0LYK4R4xU7h+f58xeA1RlIi9VEIiA0+reZaFPTFA4TuTP
eXUMQfQmpbaevT6WMRNvTS0kYNnhDV4Gzvy9DC1wBx50ouK5j86AtSRBwyIbk+aWAYY1UcAMqgz0
D2oZuoIJA7EoRYT1EbnGK2Tt373SPMSoMXr7w0rYnDhzkS63r9OwVE6wUtFpttV2b1/axTNDmWYX
jEkRAKphqEihCa6iTAyUtMnRPOwjZSAVllKxGAjmbm6Fl8FIP3FJG7JCaU+cgB3Qqz1Ed7V5Ha3Q
J4ZGOuB3dQSJ2jV66PvQUves8fCZjQYjIChNwLEB3lb6Bvd00ZObUoRYWSJZu2zBGtwwI/RJIygf
B/hmYC7KwFjmMYV+rzF138ZekRnwAIfivX11t9x6/S2FRHmyHqvmnNnfSaIuhUjpvDEHCj2qtRuN
hGfDjgQrspabhugmi4J17jmACRHQKeLYMAVGQ+tncSEjQIBni8CJtytSuxXJ6CExIqFL5tSaoMkh
1bjndj0wchYXlLgshmrOFUkUUEvrOsAWcUb0AQ5e35eyyyFkXov7z35ZByRYIkDX+EWyMgMnNa3x
wBqFnWkA0SFVBrwKPI2o/HpyKTzQ2PhEPkvlKgRkdqea/DaqzPCUL8CJ1EyE70RMCON0Z4Il7LUO
UENQHvICzbvKd0Cf0FzBOCMxbrcb4IGvfCK+Hlm+/KfPiFJY8FdijeAR4xWF5gRMuFBN+0KCIGsY
TKv44Kf+gvIlJgd15aGpkiPJBxguiLQTfPMVJCiFJa15gnZSXSPCE+sOncun330Q5R5CwUjrmBON
c2V7+13sBOvKfPeWgAzdA4i23Yc2qO6PrM7E6VcfbQMV37ud7yoeAGrPcUCMU7SFIT0vH5/pTIx9
szCVjrGFRu75WFaM89BaKQDo4k2/kVeB8l+89+7kUHG23hhVJXiQswlXgNYzzLZzjL1MqrNpx6ll
SgVZh5n5eHEz7+Y7odQ1FtZy4jWAdz5D5mgboELlrcz9qIFiYv6nI8xTkH8njHKyqRcpcpGrk86K
6+5Dsrpp1DYBdSHZryXTVq+ZxUzTPtYQlUYa8LuYC8cE22qVK87uzX1qegyfPmOMgAAzJBVIwQpI
3ugpSq6quDjrXOMsWRJJF+k26UFxPZrehTvUq/ZVWVSXEC9PhWjKzotMNXWiyPRQoFuNp/w9JmVN
ovjsKQv37+Pz/b16gwcNDqIhuAksnlIqvu69JPN99wyKa7Xa1lqyymSDCC3ahOPY0VTGVvzWJ8iT
QH2jAgGbBy/C/T3ap7xYZ0Xknq+8fT77JioXV9ZlrU5X5L3R3wuhXgQqWj6NvISQl+vhr+NsdHOD
XJcjWEJLkmW22DnWZocxhMMKM63e0j88va3Xtr//2O/30jp5wmv8CIQLsl4HjrleP5sfrOTNTznv
0SdO53KTP/eC0VNdBZ9oocP+89NA9ry1MrQzAxT8vNiv0TQ1rteguLeXaBXwTBa56sz9hz1SYHA6
bn/E2pRjHANPEcvSdVENHB0gNSjLcdm95QNmlrMD98bqYZk9kn/i6MdMAhLGaCwN9yzruRmqV6Vg
PBtmws+7BamUJnuFVGddCwmlk66CirwXBOzbmGYHEuXee8tJ/1KaLGqin+Zo+hxB7SEh8JTxmNAp
/xgUud6nWSpPU7ETZYBsYlzfOZEF+o62UKcLOmZYyjPT0YwYArEo2u3R24l4nlKeChxCVdDJ5x+0
HjSUoj2nAAr1/qMjGYAnNMRyzx+PHcVPpyq10juhlOWqqe8Kcg2hpQWrqQjGkoK/rrVydtfNl2F9
fWVLq2uXRQazWaemeVQTYuTk+J9fg/eLp4xb54SWqwt8h4xEkJOBVCU4ekf3aUWGa2qrr/Ind368
9BkfebdyylaBNaIMQOGTz2lA3nPgna5Kz2FFwZOiPNpeyh69UKziTIEQyzi8q39PI/BCFiiiHR+v
5Xewcrd7dK+VX6VaX4qtfNYX/uH0JK25r8cCWMpJT5sMQa65vAEJ44F/r5EIArANRngWRLa2/bq7
xsS8sDjoZyYosCzg92iibkyok5P7uXGn0QBkmzEesHsYFccMg2efq92ZcNOw4Oa00MyFqZjP/GYg
QUq+j9KKsejZbb2RT1kkJ/einyj9ZBwJGhCnKo5TmGcEL7tVZD69TjPW+8uzv/ZtZM0ZZzqTHL1f
PWWaiNDSIIyw+vYafKhrWGa/RMMlnLr99LrNVnsANfisNoQ513e355Qh4q2PP097Pg2gWs5BWZ5X
Koc5uJNm22gqWX8Pn9OOe5bFrGLNWsvNflMmCeQrFekMyEY7hodS4Ev8vCLj0baTpw8ZcGLINRr/
TT/E/T5TNgouhlYbNZxyZTupBeTY1UJGC+abxtLnmTcxJCEFJyNSQtaeHrFVjSBMPV3AicJ8PoXN
ahGTLYAIbNQjAmsA1wBDgX/nN+4FUqF3FngAth4hcGPt3lEKhA6ddOukWgu0mIpTzGoiAcGcaZx1
rTfrpOw2Q7sCmvshFv0lu9wR5FW8F7df2nlzjN+noSdWQWQu8LrbWcpStTHJNKOHxMbcWE60LBbt
sn/NTOP0F91DCxDL2B+XS7mLsMvG6qgctJVux7a8Zzj8efO5WTpltGLtK4Kf4EMidLzsHBAbuQSD
IYtgu91K65ysMwudRfz/oA47Fyrd7QFluUWoJoISQXRhv6CfDXMV2aIcEPDyyyNz/moyil8X2806
KVOVXant24qf1hk+tem5yUxFIyVvR+pBjRjP1Zns2b0eUyYqchKX5fkkbTTbFH6Qf35bV2hzPE5V
UYbVsDaS5opUfIXzXHeE1ezwvNABZcTh4XCZ5nmAGMJw8zNt4Hdro8Gh9FIvR6mE09N3xRooL4Qs
ME2EYTaMHQOKErSKjGttpuHiXiIV3WZ+FAHMEBIVFJDenUW0Wj72OyxHR/OvVWOd6HEHCbnlKEuP
CHvb3q/x3EHkw0p2zt+T/1RRp7xNIClgekhxXK2lrysimtb5Jz540q0Ft4iXCRBg2RhU88HJjVjK
5QAxPxSFCGITstntMEyCeMhZ6RYhf8gW0KW4Kpee87VkDeOwXIxOuZgY3EHxkEHwy3WDkAS0LfAw
2YWzyeLP1sarcv3MWSlog0KTpauM+4TGbA3ruOrkDqIz4j+ppkAwsYDLZIs2SfvDNp+R6jvq/8UT
8Nav6ZSrSQY9RC4bQvlppApne07M02rhOou9iK4qhuqylki5mtCPYkNu4Go2G7UD+9LzcqpE/zfj
EXdGSGOz1kqpR74uymf/zX8Wv1TUULm3jmyOLFixn/bHB67aEO6j6N4QOJWPJOjLRPgTgedot2te
yq1gfa7A+FyTE+DVyXYvYhR/rxKE81tbWwAJtwwm5I/o8/9vh+m0Weh1wthM9iqCeAfHSSJzscXU
rm/Lp8eiZlqT7jeZin/qVBHUvsEmw0I5wn84QDIkwDKEul76BWY0j98sE/ldbb0XSXmjFv1eMZ8q
eLPkTnxQAN66Qj/D0uRA3dFtnoG741nGG7etWEWIn07JR+dMOaQw9JQyrrHYqCSWBhK6mrNODpKT
zaJwCfp70bc81YPQJQs72lib5+Wz+fb2itBkNN/2aDF6vPsz7eL3W0E5Kl8uSj/ncQuoAD785PBy
WQmL1jaRPWnI12NhrAiQrozoPGhnhwr7Hn1npLGRcHOAhbUKFkJCxD9v07iitkUyw1qaH8gHw1E+
/oBpdx/tPuWlVD9q0iGUcal+/omYeLaTjT76dcorVVImdYACl88hzJYAn83ef9iPFzADCnh7XAJd
8ejHOuj5EZ5P8TZOQaKRxE++ibESDmVDjnTNAo+w+hQSuzCWYKm6MExn2qFfawSpOUgudED20pwa
vNt4QWgYMNZ0q3zKf4AaxZAw+56/kUAFPuUg1egJgITIP4rJtgWIOmcqHHl5vJPzAeSNHMrtcK2r
+dIIXeRN1B/txdPrq2BOzZeIVVkP9pkmYBzbjTDK4SR1lonTc+tcg8wuP+jfbXIRRgTJqV2dh02D
hlqePF7gZLiPToryNIY+tGklYB+D72sVv2TcutEZRzUfQt4si3IepR9WrpDoqOSS6wSDNeFXnC6X
CSSJcVwsvaPeTXxfe2o1YAM3QWqNG9kadctiRqks3aP8QypGYewL2hQuXjFr1PMk/uxtwGME1ncH
8HfPemH2I87LBHurqEooBtGoFXxo4CqSfQUzW1Z8gCPERfTdbfCIWX4xC/6T8fxWiv8rjB7cKpWW
y7ooVPCqsHZWrCMzqBMT2BVMSbNX7ERK+7+XRc9wFfogiJ4XKD8tspi+yK5MHMf5F+eNDMpVDKUh
AznV/UlhvLc+QfPEQiRrgBPFC4b+zRVtYMH/1kO5C3BJCPrgQpax3FkS+rKAQ9zbydu+YY2KS/OW
+08U5SzQEgIGaZGDB8QhTaWp9wMA+/MV+Jmc8+l0Whhmbm8X27dmuweKxfr7GwiBzDmT+RfozYop
B9Ibru+5JRTTcNJpitxdOc1K3LCaCGewRiff+G+5lBOJArlpQteDAWxaq8BFhhwyUDrSDfJBqB2t
zefUPB4tFtDWfORzI5dyKULXxq40YH0v191Vc5rdeNxfJvUBseljVzzTgIHiOtp8VB11XlGkoUja
pi0kt4uVc7VGOTQj6oD0CPcSrOQrAi0Em18b67HISUdoQxc1jHUbInKjoITC32+y8h5f5GWZSMpZ
VjMiKgHpWW08UzRDS5DAM6yKqL9JvEGph5J6bqbx05pILpCSmB8COJEer2I23LkVQulGC/YRTm8z
BfPpxHqvPqI9b143yffuGqBPCqkea9j+D+Bv59zkrVhKNWQ5U918nMQCmtsPpsF/MLDZ7nlidVkA
DMquzTWU8uvxcmezJLdyqftHzpqR64Zkcpoa1vsDlgRMya19Aa4dKyiZu1JvhVHhKp/pdV0muXIe
G1Mv9om7Hj/8eAHyQoexrEkV/t+q8itorSuldUVx2s4reqGl12i7bi9AH2StaDZN929Jv6LTNokU
v5kERagEAUHYQT4d6L6LJ0wxiI7CxjKaC/lvBVJmFsp6LTfTgUUESITo8ja/v9goFLOu6lYMdfmU
Rt7GFR6sEFNaV32hodytoY0r3/gnLySWxdrJn6HPR0dG3UFj6DWKJEIicvXXnYJU9ZVb8gUZDUv9
Y1rLlwmrdljjv8URk7aXy9oezdc0RlO2CXgb1vfMXvW3O0B5G0kq+naQ8D2oOjmJnS36U2svpY75
LJg7URkD5spUATJ4OvFRAg+u6ZMOgriU7IyrCDhZx0N94Jll7HOB360k6lDlltONsIGk8RnhMxeb
GsiGWngatIHCnU6J7P+cweGnz+tWKnWwhjgkWl/0yjk0yBBZyYKvkTobn1DvmdCwRGR/v1j1luk3
aWWSVbR8oqscuO50p1PbYH60HBTlfL0KgFvK0PBIBOI7imHlywL0esRWkIk9gpsjcYEXOiwYDoj1
AZSZtrKLMFGUlTP6Md2PJHfEc7vkfdNLPmTeRH9thkmCoVhIAUPy7AV2u3TqkMOy57g+xtLTyipe
UKHl3wxzu22QekaoAQrRV5NHX6R/HEPG3Tn7wL0VTZ00ErKeGvsQnf8R7b48y+JKRat746IPDvR4
b/qbYZi8u4nQLR6vM8yUMXZ9TsG1qasYhy5oAt3qzxspFj76GhLRAPU67F6yk3f0Y3K5dK8+6ppf
j+XNAL6BleFGHrXgJME8R6NB3ibMEZ/7gqlaLQFttpm/op0Z+e/B2a47YmwVIJdmtr8YMPq1lP6L
yTYDLYdghhJBoTRFYVTw1fHRBN6nnWPMLfEy8bVj5yjreqqtDMvu83iUR4LGHZadzdzod3Kp8CEp
Nd/FdJuG5zhwqQGaAfqtd+H8OcLWTvJKPv9Jgfy7Ht/X9W7Jrb415qwY6wuomKIA+9aQivgCb6m8
Ygz5EzOtx5ervL5uqvWX5wxLxqHPafk0GQCeKkVHWooerxhy4GokaBM7d9FTcBYtFHSGTeJMaZxj
tfEXyttjLfvB6qCc2Z1AaolDnAZe3HLQMvR2CwlIqw69FSz51uYuyepj/ezun9c28V9+6ktoGkDL
QA3A6ggzBIxPmYmrZBEqb6iYzQRNCPUpVabpvdFV3Fn3nKhPiKyd9c+SW5TBk4I5JSFfd9JbNmpE
6b6TzImaY9hZgQGiID4nufhR5DslLEkIFxgDCXQZhdsuIEl6aHWz7Vdc3Jiifi65vT/aBWB//yas
ftG5Z/XtEn7qIjfvlCHPhjpXSzDZP1ffYMsVDR+Qv42xcwU7P3KrwjXb5vx43+bCxDuhUwxwK3RU
hU5PCu7M8VaJ2MkJvzjBVjYjwhnHJPrBFHb8+cKjl+XI6sace1bfCafuothPND82sOK0QbPxcxTz
lvekSqcht7KiJDl3ElNG2nvu/Xknk7qFCkkv5F7PubMimkXluLopiMRo/rabT0AGS3+LctX8cckf
TSGjDJ9YhALrMmDoqkw55zHmMPkmYs8l0QxF8+/pMJUmc7vnbIyRgo9iyTjkaR/v7BRWgbkkXcDE
EKav6HY7HQTFHF/27tnTTWeX7fNn2Q4dTSMx6oV722xtdPSYyYFhlD8a+0gupVxlroeKL0JuJazq
13LjTa0lp8qUlkikWOcdj4Ja7JBF5SzOqeUsvEWI8Dn0V8+xbaho3kwXsSk9Pd6N3wnon93AtA02
AuBMtJtU+KxXVVd0z8WLERC9ikj7ieLTZ5FYpfHM8Q1Rc0bs81vTKZmUe9Lb2k19WUKjtfZH2hhH
xVxfWJBXv0tK90J+ZTQzYIdi8s49I0mWLHHpaeS6ya3Wt9WnaIFhG/1Jc21lIDxggRzcwCjyfQNG
Qhz/Yw2fvgSt9SCFVCQwR1O3r1EMbSymKpYruSj4Hz4PE6B0WFmpiwmbtd8zNO139p0SSO0vXyil
n7SKe+7LZV2j2br9anbabrTLPVgM4bKdANlBccmQ+zvOupdLc22kbZ662HH3vIm+N9don5HE9lMS
vbvORIaFQiW6DKbXi/F0fI6Pz0eGLs9a9r+N1igL0+MsFqRKd8+ZQviK1GDitrlj8oSoBg77sbDf
8yPTYjGvKgsgfwDpF5WBarzGqHnZ584beeEew6d069oDCcFg2JnyGjDh6DMFKYa3GDEP9Ja0U30e
s1zP34+/43ecQ30HFVOCtw5cZwLnAk5gERUk02xxa0ZgAA2c79CuC/K9YbFd/x6kpWRSGq37nCCI
usedLTDiWU6/deI/ZyeIyHm1I927LJEP1VmKm/XwelwuY1v7+BisjwuiXFZkO6ky7VQ1RUZ7sSRM
7wnq9jC8wqvcAZEOZkdePCQBx3N78K/JXjajtb7odp1A1rFd4SkpL411/R6uS3NdCMRiTbXNerXb
T6EyEYPUl5zb4FOqeKnUrz1vKtKme/YEEvaYtudWjIOflkYt3QA0J94u09ox6HAfrOR6V4N+CFaO
OKXZw4/aPYguUJPyUSD6eizs14vNAM0QbktNUzUIpQPKhNeSzFChZEptDsCnSzecjlmovXF+LOd3
ovNHECYkQW0n4VSpRdVB2JSFFiIgIRZYWN/bCOlV9aB8f4hWbLeXJVL+GhNM4HcW6V4s3TTYRlqG
lGfEIb9qRdhLOSTbwlEdBO0siqU5x2GICmihJPxPRAByf25R3xlZmEFWO/V2HNulIy27S/R+nvwF
QTMPqL/sZ/k1O6BehbaaT5hNt2lMVn/x3NV/9yFU8JfphdZkKT6kUIm8D4216tqi2evHRvtTmwk4
EjsG58zv7OG0zzdrp8w1yge+HyOIfNnseiv/cpz3991mswGtZUKqQworVs3D8PdcFaS52MlZmLIC
xRuu55SdpJ21INSXZEUCbyNGr+5PQhCyCAUYhTvHnt3kwK/a8N4hr4lvOI2x0GNT7ffBm9GbXbuo
DFby+9eTeNoLXCFIl6JpAvPHlPTckP2m6eBENeLuUswoBaYXWp0jAtP3K5s4QVgQ57MLhlgVU8ii
IAnU9qchF0VZo3HnTDi02Fo+S1kxwK/yLn5eMZDkwNPTAOgAvae56/VD0/gXUd+jycBMwpUUHXPu
qsoAv00dzkxsFXAArveSSm/6RhpNbPCQrxVxo4T2aLiMaHPW3jBPrkmYLAckwY/LuXnUiYZQZgF6
Oi4jd/TrVV8c5e7S968Vsnu5qWemWLyIQ02k6tqKVjhqdjuS8SXsPjTNbDGjrHmZJY0kj/9ynRkY
gTlmTqfuNMlq0WMY1Kx4cYocaMeOTVQkNNlrIsAb7hXD03JXjoPWu0iO5oILIb7KGgLGOiVjQ+TM
1CU7LReFZw54oiVPsccIKX4CUvoDAKigqLIiAiCC7jnU6i6p4kLxL0mKGt6TDgR+C3Fcuuo+atnq
PkYgT1vVy5jvhOKtzgGUoQJZXvvMMhOtK2ERWoqTAKXA0Wuzkabcpmxn3Md4Ki6JYQoe4dWTbJDA
bgebV+xEc3jJFBbu1tBNw+mjlfqaj+a4D1aNSzCBLhhWtvZVx8WE+peLRMS53rkmKIfChEgcaQLL
/+jA/eV+Pb6NZt2VIRmyjpamSaup2MqvGlfhXdW/cKHpHwoSXkVTX/tmbDlAhDdhQJaNfsSUPB1k
K15Glp2f1pHzoX0stZVi1Y6x7DxmemfmktRQKwOKyfRmA5YJ5bgT0Zc1b5BhY+NOyEkwmvlTo/FE
Kb1lUezaXZCYXEyyZz2zUm6puM9lT9pTrZqNzLKu3y4F3wI3ZiAMRhafDoMHVLnScQiDS43J5Hw1
CFb8gRMu/iqhM0Q9yaNz6ZmiYHHKeoqDOlKFLRlQUvACW4wdbmUoZhrZQvvacazo8LczQoIZ/2BL
iFtQjb63pCQPiyjrkuDir7ir72TuUxUu+e8KT++9W5AcQ9UZibg/498keg/5nRFiWIBfiqwy/2+L
xnfIUCGMV4OWTKLi5azv1bLuyuASD0/GM8xH2SYXlBma4cg1AVB8nPKvigz8aPH6onjWWsa9O/My
myiJBVGYrjkwo1EbEXDJWAo+F14KNBi0ZjWamWZmfyv3NbO5YdMVQBTZtqRs9ghXufLUZ07h2Z1O
sk/vECk7l0PY51ThITzVpakwkhC/g/j7r6OupbL3q1Gavq7GuK5vhgEuJrjgcWdkJ5cnbW09tuuZ
B7KGGwEVAQlMyhOyy71eFOXYDPXoJ5dQ3Obgw/jgXbsJrYLfZDvXdeBigjNfLgWJ+JcsNMeCeKwO
ht8JTgNgIxJ64xUeFTCBDgPdtAz5VorSS7NIwXbz5L6hxQve1epem1V84Vm00TOGeiePUoFEzeve
DSEv5b8NXHfonHy8q7/jmWlBMmJ3RFKqQo+N9EkqaJ6RphegV3ogBP7uPv8H02lTVHR/N91LoXRF
cDFVqXplemn1VXPsN5JTb4w1ktVeucwsecM1DNuZdIEWKBm6BhIEdLSIdFIB/R41J0l+dnHL79p3
+vqlzbaPd27m6Qgs0RsZVCiYBRM3bgEZ+epai4QPN+qZW/CbckBV6rGsuVOS8biCu9ZkRTOo/XON
xBPrts4uiCWawUa2KwXueGULLxxzknDurG5lUWaWt0UYK2OVXbQ/XQm/Q/iN72+j8IWrD+q1asyq
deLMfrzAmTwrAk/Etyom/3Er/SBR3MR7YVNIqRFo+cVvzXZEAKFdo3TVcg5oh31p21ZWEtn8k/Rd
xCNBPruOzl6z5I6eseWU90AIiSiQwlvqaMfqiBJaYmLG6VLTrjX30lSrsbL1atUGyLasB0QmGNEb
ECeGZtY8u6xc6W/tQ44Sl9dkVgin6fdwnkqtH3RdcfEDS1Hes3QnN4yHyG/vCxHIISCDoIp4cU+X
181+xWnlcq4xFhegfZO+fy7RZhCc+E5ZDqv0qJ4eH8/vkoOho+FZUoEuhbgBmYt7cejNkQaer4oL
kqFtQzTBbFd+ufCbvbqqrPIknBQMZhtRhHjzSy0WHMvYJkd3b9D4AFizgewd4hUa9iIMky4Rgh7r
7dFsB0g0D+l/dA53pN25lWk8NctcZtw4vzG9plXfCKVieq3veHRvQuiuP4uXT+czfI5HK94IQJxZ
1xjscGxTWwDk5FlZmWG7fLzpc0dsTK8J2D14x2ijz6vWlYSuLi7KaOUu6Xp9EfXoKjYMK/0IalOp
ePOxxB8k5l+7rIpYNBBNBOAG3h9zbEi1WzQDOJosqXcy1BXTVCCCaOvfxUsDqKKCGHbKmS5vxakt
BE6TkU42xxP6bEiwGVQzReXtowiRwxUHC5FZjFGjUjcj3yxjc/TM6qn/m+Zmj5aRZvW/SPuuJdeN
JMovQgS8eYUlaNuQ7V4QbS4BFLw3X78HrV2JLGKJkGakGU3oRjBRVVlZaU6ezMF+GxrNuOuDVZms
5C++MlpmVeRWjthkkTnrdvYAAsmJdA4LU0DSRisR1/OhOrZSeQoEna1jIy5fSWL4hV1GgyF0H2Hm
sN6LFtjR+yA99aIpds/CHxSZJAmk/UaqgcHNFlRLS1YE5Z0KgOvSbQGj4k0WoShKYcpK681A2TSc
mWk2/qWEfPb9Q/ptvqMO6WoVlFZyRZzLrCSXJ7S0h5qpAHCk7ASwco3b6jx+AS2BEpDnpH8wC9x/
H1WXEJtTHG8wFHVVESMa1zzrDOYgm6RedamjjQ8xuxUZK8vt0jOCJ0k4ZA/KR/gk5FYovPodJkqi
sDxY/kH8rj1LybaYkei99symdAR5LWuPCoK6PwVxysRkwpdIc6roEHH2yKy8yOYlo9xniLnz/UBy
K2oLQwz00UGjRIBfCdaMpBPZECB+WxUWW9pcawzdQ/DVBGah8Ujl4O+HDtjXQFrYztveTkoppvfw
wpKGdSXIpSqWJ35N3B3zdmicpNBj5NIc1gR5Z6DLcG318U+Okb2IXq3UKZ3QXir/S9Ox0ccqo2kA
3iWIULjfaODiO4qWCUBMppYn4dCdle9sX+xrN7A5kED4x2Rrp5g1cxiM0Y72vq7sJIfsMUEV6flT
rL8aYLvESCIWM8jQa8gaL5jle1pJDm+HB7IQPc6kIFXu8kupwGgoMyGqGKU8sUplpNV5ateWn9Mn
ycGpRnawJO/W+7mWR6WXi7wXhNLHznCH0q5Qr5km1o6gBVHNwPZcz+b24iHG7OJmwQLPlGmuJNPl
SCFl5QQ2A7rxGL34m1Z6Gt/FXacaVaXLzfs4uPA7MpNE60yCavDP9686P/PqXe60QF31LpI9qD92
WlvxRugbPZLOQAO9+bgJemijJmcKbrZJDendM6p1ZmUbwZ3AKfe/4/+jmzLIZNEMBmI+6gQkVEK7
JJm+Y1N8yo+V0W9SsxxtXkb0ucF1Yad5j7Gbp3pzZl/zh74wCyRa9vUPSwztW1klSaJL68LJWotE
uqczla4VBgNmo8aetCY6dEeGc7px6xm1mZjt3uf15os8tjAi68j0lIU1zbjvOFtFAKYAgCNe+S1F
X9w3rhtiLVHC6jR0ZtDDeTzLmWaoabxq+C3LFgYpmH2p/OuoGVLhQyGnoGpIvlAnqrJtIoWSB10W
LS/Wm5e+D3TlI9j47bO8xOj6mxq+sSmYWIpMGIJm5df2XayxEHlAchhSnQJkd6o/Qc3bcr0rs1cA
g8R8NZJvqQ31WnBCTCxojDTmFzyK2at78QFULo4ETdCxWVSdxMiNARKF2+3WkatWm37BSsyk/aad
/WetlFWSx7QMBBVrZdc75kCOo81+HkAdJBvJqp5a2ZDxq6e2feO1AZVP4iJW02MjNWrrM9cL+xy7
K0xOwFNl+PZSVDUTEVx9HHWB0DEoDIk4fVzkcvkqIaIu90/3b+kvBoY+bQXpRQQE6E25uaVyKiPt
Wfu/Gk2q90I6xtJKOiQR+FeVkzxsisZhclsBkxADxMSuqJGnter+vQcv4uCw4eH+B81kbOBEAsYH
SmEVCc/foO9S/VQ/HloZp6/gCW+CfW938PvgNdWYAcpsR4zwkVhD1QDi0RnvITakn3idLgE453QQ
oSVYGWXcOzArXz/wQCvLeSHV0EFw9jeF7QUvY/btVQAYeP1CnDInC320iqJM44JFOndZ5FHUdXJQ
n4DHrr/hyDDIcCNZiPoDMt8L28vPeAzqhEwFSEWBU0vFgIFStX02FvVJ6DYq96aeGXAOKwrIf/TI
dwSpMlTfKqpozUcL6ZW5eJC7FE3da07OkzxM8/pUfnNfkSAYwmCKkpHVKsijQqPSG9HMnmXJ6feV
GBopUAZZuVGXAu2ZEjAQYRdbQF36LO0yDDWu6hMmC7tH8izBzL0rzrOKZPFBMfmFKzZrUC/lUfe4
FXM/ZznI89g1hg1G/K7AjNmcoOLyWHeu2hhcpLOcobQr5ai1C9Z01vPSOGHC3f8+INSJa8LoZUzd
1KcmQUEl3+SiJRaG1+/yWrJKjRgVhzaAQvfk44KuTb9M25ZLydSBD2kjcxVajE6k6vQmhVOsJEYy
Wj6LSuCfqDLH+jMtvpPhuWo2vOb6w2tSG/37/c+4ZYCZSoHwkAXYFJYVfh2mC4sScUEvxQo2YIAT
/AAWdNHkU6PYDUTXTvnHWd0/SqjhhDZnnCQ32agWsRq9Wkkuv3QFphXf7AjKbCIywRNr5XQ7Lz4l
iMJGKDKY9Db6GHZtYSHNqE6ZkaHDMM3xk8k2kegqgRG+cQe1M7N8dX8zfr2/my8A6ygSBCped4U6
E34au85XSXXi3jJLeuiQEKz5WBdZiw03iFMAcaoc4IWr3h424BZxvBglefKnRrS1LkvUwcI3DNzd
Bb4h9YYSOoAPtt3j/a+cs4jI6f39kdQNzb2C14iEbSozfSiMEK9rsilylGl9A17jfWG3rVWTfqBA
j+YUFupK530lLsF806rEE2iAIEvW3RH9Agg0zeEtOg5uYCH1t1Cvmr0ZFyIpPWiUNAJ7VVWd6gjZ
RASugbdPiUmUhWBgpoB4vbYpWLhQuLIhGWaP/65NA9VIvm3QFieYyNpb6ItwwVy6FUB0FlspKKXv
7+vsIU6I3t+WdhBDXouO07hV8qatTuqaO3R+bJQjpJDmECsLD+j0GN/o9IUkyj/mxi7X4gCS6hRE
8l3KSLZfFa/3lzNTxpm28p/1UGfmC4RrRZCpnZBSOzFf8pkUqxQYDmErpzqbucGu8haSiTMeILjq
RY6TOU3iMZfjegubLvRFpZVAT10HFoFtjPJ3SVjQkd+AlNq+KymUSWi8Xg1BklWduvVgiFbzp5i4
sHOzWRVWbcYP/kb46pGU4wzWbo0Q/ysYndtarNujD7bfR89LCPkZ1YHWgNB3qpap6MG7XrdWSsjc
EqY6xd1rqGDUdvvYoi01tAXE0F3b/5dtvhBH6U8XBnExMl51KtI/TYbhKupXHoUL12H2LEU0BE3H
KaMJ73pN8MDJWGM076nRjMg7JwK6KaIlQPCcEE5V8bKwHBL89JiwnOsbZiCkOfme5YuYmFuD7Hyp
rWxWYQD7QTsXyi+8Sr8hTCmLDDzF5lSasdubnCn+CcBBOqIttUSbpKW6oZG46iFyETIGT2AZB72h
IRwArbDEFW+W+vn+3ZxB/gDijzw/i1QDqrx0HkzrPFUrsqw5caleOMWJ+2Ib07c0o7Jr5LgUA0lp
NByLLGg8TGm7QeOVYovGpkVjWK8Xm3jpoZ/T4MsPok5biUatScW0OSncUygbWbxhunUYhaZKdF/0
dcDRkM6wE1XnhW49vvGOjGEbL/KwYBrnHgAMMNLQFocCiHwTyPRcX6ptWzanTYJCO7jD3PYwrpSn
4TCgGxrJ9dhK9HZr5mtuVy484zN2+Ur2pK0Xj48nFGobsTiVHkX1kdvVfbbwds/4UzxGJk1AN0wv
URTKJg+jWOXJ2DQnIQHQrN/V+cZrVnH1IHr2gopNRuDSSmoTDgc9jKhxAMWH/3O9mLDlVKUR/e7k
d2b9BjgTIFkOgBUpyB93aOQctj7YaFSjM1coLN4XfpN3Qv1BRN8GkEnTOCOFRq2OfSaOeVy0x4y4
byOuWP3lHUD23W2zhdeAVtxfSTKqhBjKgrwIPeWzjRsviwnfHJtY57tknXfsLiCYJBbUj2RwgZxd
2FhaSf4SCILGCTaD5j3q9ZFDlid1qTZHhkc+GH2DrVgt2PdZERNuHKV3YHJoUA5GicdppIXtMU5Q
6eUDNL/8S+P+uwg0HwJ+JGkohFMhnqwFTJqEZXvkRtlmtIdCiHTfLxbWcVN2mMQAQoKjmfocWU24
1sFGbrh2nMSUpuyUW9VR1+q6e1HX/oozU5OxFCvETJvC5QzNydx837jBitc72LsFhaQfmulLgJYT
WRFlMbB+UwvmRrUa4Sy1RxRawhUiKhV0BHrCYFzSJmBX7JbP3OYr21Sofvx70aqGvAyGWCAxg++g
NoGNiVpqUX+UUUkIrWGXYTo82TdPkfgsVUexcVt+J/MPUmqRPZj2FuTTJgcrx5wUyOUFPOKYXUSJ
1/KgIFnRH8MwMAoGuEf1hGpUJbqVshC5CtN5XtucSZaAxg7gOIAPpc5b7USm8/0GshRWx9OqkUex
3Yko1jHoaYY9R/VLaROTIIKTFScRA6Otf7zKkoVSH8rXoFpH+UtXbWL0ugubiHOy1PKInteGzK0B
w33m6rWcWVwEtGMhLr09tybz+vOpk5JKr2NKBVtVKy6PHlhOR8XPf4q0cxzpmqDHmhF//Bft4ACq
FQGmgIJSihkGohcFQdsfI9Wsq1VlCc0m37RrXrTy14x7HsCTpLlttJfeG6AD/4t0TJlBcA1PRKMd
V/T61wo71v2xKZ/EvjFK9B8Pno7rrHuAPQqczuerVC2Rh3EZYnGZkXUvnNovfMe0sdd6o6EXGk8i
rAS8TZHSURmIGQSWPXtk84gxcl5M4GsO6YIRmKKPKylAcABoDcZ/Fn0iqEJe34Qi45mhR0v2MVYj
XYh3w2B37ANHrPubetOri9sGOajB/8qBFb+WAzXyohB/fOwP2nNW6tW6dysD5eCjt1UZvfT1dp1s
t++dO2yCdcgt2PabF/FXvIKHF0CqKWV6Lb5VWkzWyyBe2vr9LuysPHxvOZQTuQmQOy6s9qZ8+Lta
EV4s7KskAsF5LW5o5B7RCMRx+bHgVkqxqlIrETCHiehhpRj1mK8CDFGuknxHmuYzLKpPzL8yyOAU
S2Z+9oSBm5RlKBICeWrnhTFKM276lr4EeXEfOyPZlcxDJCyuetpEWpcAjxRkHn12MO/UJo9SIaJw
GnJHqbLE4TE9iqmhMk/JEz/V9wPEMOVg+s2hZzgdICYzipIFl33umNGIBOwMj1wF6ASu911WvVzp
8pg7xt151Jw6fuQbiGTBPh8fpYJdcHtuspLTOWNfVTSFYM6AfPOMZUMa9Z7CgmgQfCj6ywYTbD4O
B/fotqCm3r42JsDe+nOAJsrV48v9KzV3rpeyqd1OhIrX/GC6uf2+qV7KTQHQfz0696Xc4PN+l6hK
gLXBuZtqTNdb2pAk7Gol5Y47rA3skKKDOAfj7XQ7MxyQ/TtOBIZo98jpkTXqYLM7CRb+/py67gf9
vEghdBO4/vVB8KHA6oOjptFRreKRuJA99mi2oFTOjOPH7uPtbRcZo9HYnVOY8b50Nqvn5/3+EWxb
r/f346bwMImHDcNUUk3F6MObrtkOYOQ+qrijUlnVKQFdQyyXhoD8O0kLjDsUdB4e5GM7vidKutYW
qsg3ec6/xP96biBru+HgSobWh2tZckcBKc0Y8O5yVQYx8EqPWvvRdwkalU89L1m1hGGFkSl0xyKZ
JqHd34XJZtA3feKO5WHdBBHAgGulUNCWFAVizx152c5iq+hQ1f7MX/jIbrtTCGfmvrjfkjwtD1B8
GDG0UKKaR9mwspHUKo847ihn+4jDFFRn7DW8xnvMh687dACM0kqIzd6zNc+s8hN5ETHxTo6cXj4K
iS77W1kyegwfIqPFtgbmwyXlF7BdsZv1u7FK9SGx8qXBfzc1o+ms4FzisGCREL/z17s09DWYPUpc
HfgKwdu4CVEUE1ccGLaez2BCvL9HM8ZXQSUQuGTkwLkbAhXg3qKYwUzao/AGZDo4qP/c//2ZI7/6
feoIRtkvUiGswaH+g/SHhF5dt92okrO6L+bGM59qqP8sg/ZHNJRWSDtgGR+IQczBbBbu78I20cCa
RBn8omDw+5zpmdqOe7//+TeFOpz51fdTZ15LQ8vKLX5/4odU8N9uL65bVw9CI1uQNfMAXImiAgtN
6HIl1yDK232FlrQjj/fXsrRVk4N6kfnJQ08Shun3+XNgo1a/2GezJGD68wsB4RA1jTSpVKSjH00f
tyrajcxmi77788Q7sMwKt6DEv5StFxJHL0g7YNdEjB+qMOVN0w+cjggM4JBvYOmswe73q/MSiGrG
Kbk6p0nlL4SiRVEokwTLxPAK2WA+V+rTz/2TmnuUYGOQXkJ6EBETHWNGjFxF/TQ8a8fu0mfOyNat
3jwQDJHbdAtVr5kLeiWK0goShr0ipgNGub1HG8USQ53fLBGtLsmgFENrka0IBMhgC6My9GDfLG3Y
9EBRD4qK6AoBATpfEJNTdyeIFbZmYm5SPSDqDIAGHFDUDvqSnJvoeWohu5BD7RYmQfAig2f06KNs
LX66vis40QMgtPsllofpl+6tiNozJsq9Mg2xIrDxewuh6Ox5XKyC8gERIElZRPDbSaUDG9ttF/NB
S/tE3RExk8q8muYpHTHX9QnQcdEW0FeQPi1dxhkLcHUg02W9uIwyYO3lGEDQxn+yvyJDsDpzwTma
ue9XIqZPuBDhS+hWIAy4/eX1zt94Zmt1LrvwTM7Y/ksZNMCKgB1VJqBCPIZPjRO/aObSWM5ZAXCx
QTUEH1uh3VyF+LwHYBXcCZ0zfQCf71uspZ+nAmTMLMozMcHPV2fykDnjgNHo9yXMeV/Anv2zAuol
Vj2Orz0YgKlhP9OhVU+9/metOc+reOHAlxZDGRNlyNK2R6bzaErInjRGdlxYyuztwIBZVB7RD3KT
pImjJGgbDnz24HDN9FD/U5n84ly3mdd4Sn7/LYQ6kjodijbuICQwc0v712nEyRBe/Dp1GqxSSMXQ
4NczRMq8YYNuR8KQqiUv+KbAD//rSg51Fj4J26hKwe9uYirw40vqSja34rpFMuRZO3KxHsqwd6PQ
wWhhPZPvkmAi/DF3zIVjnzW7FzIok47zYLOQYC0vL0jLA/kBfwWzvGtf57ePj49LUNUbbB+9d5Oe
XxguTQ5rr8frfgxX7k55Mk7PmJG0edub29P5/tJmTeTFyihzn4152YWRBtfyMbZFdzuCw21pOUu7
R1l6MYgyotZYDXErPdyuz4/31zDn6l+pGmXnB7QlY4wujme38fepezw+1eB70BfEzCuaBvIzUEPy
wOFfH8oYqWlZS9I0mTRFd+QfNMacsiWWvTkhnISyGh55sMrR6LoWLCNEzQIQ6xqqM1gcIiOwAOjl
gh8xZygvxdCXJkeH2dBgIoLqhCvE6o6/ADye06tLAdSN8SpfYeoRAoCCORcn/u2brIelazlnjS+F
UNfEy7p66FkIYWPMY6x04TFz5QO39s1qlf2Hd/5SFnVRSAGuI7mHLN7htt4qc5fc+fkjQQ1QQS0M
yAvK6oP3CKzOPeZ7jBr6SHXRJSN8ooWbMqdeIL6QkEFEBkf7bc+7MCy13JKo9AQBEdCbYJav6QbZ
GCM3kBOFFdtgLOrLf5GInIsK7DnS73S+f2T9oc4wVuEY6tlO99dZ7/Trdm+sgDx8lMwfxm6M/rB0
WjczMCYLCqaev8VSqjFkHvEYogqYRWFKrE6eU7S+gd3OPD+C3+18Ruch/qpWKrCpEjjNlrzb32ws
HQVcfgClLyxmorZKhg/ATo82nsCXl9qMdoqlPzw8PXH753NgBdZ59XN/v/np+b6RO0FU0DU7dWJQ
NzttvS5hczI9h5CM3srkJIMzNwc183pvWByO2zsS1OuAIdYXVz0Xzf2CVP6vdOraSy0fkpqH9JcX
SN/YXGR4ruz6zvsabXLP4LwNzdRZArjN+hqXYqnTxlQLrpYriPVAC6b+pGsMLJ0muNzf29nLc7G1
1JH2YS6yfgkprGweJhbSXkcYyQULTuxsDuFyNdR7qVR1w8Qt5FRrcCJm+q57anZSbAJb9fizYEPF
ucf5Uhj1qkV1VDNSDGHibkqUdbEurLwH7ekLDGMfnUVePRPu+tTx3WPF7SaRHzJu4mDOjTDHEKda
Zx7SP6AA9c3n8/r0eUKpYeHhlSZX8UanUX9FGRgFHkmmTGPtdbIUqd1fLt7bW+wqSFIpuupMfKD9
ajqKo+uKDwMHCDprRImlf39HICvHGOBylVs14JaVSSwV6r9e/ZynhJZvp8Y5d87nn0WbN298kPwH
pEECooMG4Qi8H2dDgiRQZfGP+bbHMJxj5gR28Fq6duVUuu9636kjGOvwAH5FMzPRsu3eV9a5+gR6
zv75CEqLSJ9k0RjjI4RDvBXQzBo/J7vopO0KSPPtYFM8LFErTrbl5pwAUkDNEd1uCJGuPaSiU0oh
L0akdPM2NyZiKAOOVL5wDWfdPYETWPhgGEcFOsBrMXmnZmjiKzA56g3Nr+7odiLgGSbAVdaC5s06
4peiKMPCd4wgJ0omHgFRG13pNXUDgysc7eOsEIAweR00O2fV9k15gfpozn+6FEzZmlYFIasw5uKx
3IYWbp8ho2FgyaDdAuEwJwqPFA9wmsYCC0XFaGVFQmCPlPGYV4UuDa+kfh6IU4iS89rHgCZzpS6m
SyWrmaWhXQj1bwDw8E8aupv24kDaumWPG02yKsf7Bm1Qdlhi6J55ia6kUHYtFuu85RG3HYl09j+Z
xmgx5WW04/5n+KlBV6EEi1Wm26cXt33qRQFrsSTxCnXjoqSNFQHh6DHHuBEvFmxtfKkC1NrRbuen
Rt6WzwBbV6LhSaeAtxfu++2Cr6VTC87roumLluuObGuO6H4oasH2slDPRTevRUNWVmXEb0DJtCD3
9gGBXFUClZkANkZWpByOLh4adVAzwJIGO27XjFLpYzYCtZlbYrQPhnOp2cQHfVi/kSTM7NCUJ0B5
nTozvPanbhbesxlXAJ8DEsCpoxg41t+35MLDFX2fVyKt7I/KdyU+juVjMa4y5qM9yy1oF57xhjar
JXrIGTNxLZTag1CE38uJgGYxbG2pXGWVjd7220LBcEqyGoY3pgZNkKtm3VdmDuTQcaAlZEJ9TD8H
cVenp4UzmR7Ea0N8/T2UhWSLtguh/f1xLMwh3SgRHsbMklM0ez763MOg8yQzF3FSv77lrViQ1IA+
ASkmuvVyjLus4NquP7Jr3jcU8UmpesfnJafKP4j6Lih2ISd7EoOT/1lDP2Kf7fLKjUZXaHdCbCTF
Q891eh0chcGRxYMaFguu1bTuex9InVMboKWtYoEAJJ3wlmtM4IRNsGFSfly4jTeNwEDGQg3/2Qrq
BJRoCBjQefZHv3yJvGcFfM/IgqIPP8ptRj4qaB4cTAGwJ2xBsi4Lg/d2TPVEuMcyfuZ4m/XfF3Ri
zjopgPGhYQLFcDSsXb+aUjjmquBz/VGLQ7W30iSPDF+MxE9tUEc7lYo/NbDhh1IqPIvl+g1DgJJE
Gfuzi9VkIQk52aKLcwB4GAy+gGFOOHoRHHa0pWyyThMKmd8BwpeMhiyhBByCweW7+QmXpghPT/Q9
WZRdZOWyLPlU5XchWMa3T12ue/8u10Gvhs7QV5U/inKI1eQIZXl0f+riD6q0mCOWLwVYCxtHw+Yl
TEqRMJAHiFxwVerVbmT1HGQcoDRd8YvwS+pF+WtdE0WlhmZ29MFQt0WI477KJCLsEuLZbbAVSlNr
U9sbM1MLfrRwr7K1KeTJwt2h458buZSmylWXaokKuVVhjFu50BPfKEAAY6v4i9tVh+41/5fPxl8y
BXQlAJo3cRtSnpDEdnHORYGw6wYrWXWyDp8S/S7fRWKIvM7ttPclkbNHKaKTFilD0K1JlF5WpCjF
hkTCTitMFUQdoplKevgzHMkJ+LyFy089CH8tDy4JMougIwf08vryZ2Glxk2aC7vm7D8lq3bF7IV9
/xIdI1tcovWYXdjfslDTvZbVtc0odVqKrZQmmlBAhQTdP/o/eHG+7i+Lcj2oVQk0uJPxRbBRdJCk
qobU2tV3f87BG7ToWlHPxo2cybRe+BSRWMp8NMlhdHYXfgB1g5RKjkYfI3oYVuWp+lLcTtHl0/3l
LW0kpZNVyXrqKCTCrk3A7ZlahfAnGc1adYtgy5BNkb3+b/Ko+x7wIpt7MZYJVLCH3mSg4Us9eiBP
5Zp5+N9EUVecDbW46An0kXmOnqK1b3mpnh0HFkPE/jdB0+twcXQe07KcD+qPaU3qC/fqMXoYgqyW
8w2Aju/LogIbqImM0VF4WdFHgZ6mX2q3C1lBN0axpKnarq9Vg0SgNolzi88PcYghvMVPCJaz+wJn
LCWa8KcuSGni/QcjwfXqooLkKtdm3g5TOsEPVluFp7qgE9W7oTFT3DsAH6MSvXEg/OHKh8ZnMPsd
QJH7n3F7Pa6/groeOUMaPxsTb6fwf4YITRGHQnH+NxHUVWDg07fMEHu7RuRtErtat+7EpQHGs+uQ
wUmH85t4HSldQbvyAPaS1ttVfqW3+UNdbBttAbRze6fR44n/AJ0NUDrc5OsTE6WB4eJxDPZqtJbA
SpALaH37qbRDnMp6VS74WdONvfZ9rqVR+jFk5QgeOy7Y+4KvGQ2YZtEmKZYLXjUd/kDxQUo5NRCh
SQRLovs0gi5ISK6EZF+PqZtkz6Goxx66NME2MJgkf0lKX5eDyNJGvUS2RigwwA9o/yg+kDa3iNxa
3rBE5jYd1vXSr7+JWnrB50wddT7ZE1FbF+mz0IERI35sAT29r5ozl3CiqMS6RTSFCugLvT7SuJGA
B8MM+L0a1mahvOZpBo4H7+AHpvYI8PWex7DoP5q0YEJp+PW060AaTHkUNOEJNzxWwhhWNdpB431j
Dc6A8QA6ImuT2L7jo27IYHaLavZGCdKJROdNZN4d2Y7ArX7ifpZgYvSE9ZtvoUzAqJGaoDE23se8
3gYPI7ARNZqohFZPm03LfXERGjt/BDDmqYqhVq0DImUmXlWVwTNvdYhRR2Fiqs2GYSzwE0nkNU6f
k8DkCPp7D2VhkuIwSHr8IZQuINQq+6qBg/b+Od7eFRASwAOcuhaAKaeR1GSMBr4o5XhfxNmPymVw
jPrn+yJuDcy1CEong5zVxDpW4r3P4rlr3V42h3Ip8TWZQkrxr9ZBHQUYDjCltIIQ1pG+Gwek6eit
7dOVgDlWoIxvap3PrWHJ6VtaGmWghTaUBn6AVIkxI3ZTgaOeXwiz6LzvpGQiYNUKOAzQOSTStpNF
857kVVW2Z8rCrpQHrnwWo8YAfkFPBzOWXA101l0VgRN3QfSto3ktmTo4r+sbYczqbJ+ozx9CVlqY
cTKpb8cvKCGdkb1ZI3V6lcbLae43mK4X2QrwXqoFJteQ0TvVqXeA4gYLLsTsyhQRXZggY51MybXx
yoUkIVqdYWXiO1OXeqsw0I/3AkSrIb/kIM3YZBEu0t/CKEvJ9mIScsCb7UFkYhByEJpPJXPKrvv3
0RzOC1BfsEMgpEOd4HpVCinGMmpwXkEH3CrnysEaTrsCvA5Ddpz33MsPZaSjSydrF/L28weInnJ0
pGB+AmhwrkVrY9pwGVNke290y4Axk1OMZtPMAfmZwj6U3rYnCw8BzfE26Qzm48nTlDy076NP+Fqk
UkUoiQRyvg8/kch5+GKM7kFEaskCHYLJbzAEOj5h9pN135jNvfpXYifVunB32SpUm4EoIJRtPsU/
ScuDdieGf2FV4JXLVnJned88cUR11x2GSAPxvNH370prybK/8C105vFmC6hdr3u/FnNZyPeYqW4I
NrGjE++iywPDvaLYqAl4VkbD0wMLHLoo/g0YpQLWOyt7FaulG3zr4V2fxvTnF9syDrk/sDlOg7gg
SN2jrxg5LiNdtQb7huLblqzOGMbFPKAY6d4/kdv4A5KR9EZtBb4liv/XkglfACWVpvk+QwfNICE6
HXwj6m3CIzmU674wLKx1VqCMBN7EtCcoEiWwG2o/QFSe7yvpDXwBBtvtiAe2PXlfZZ2eLNEuz5gP
lFcQ60wkqBIM1vX6CgWsMkPD5/tkCPaRlzoMyLAzxMbggLm/k3O3WJp6d1DYkJGjUelDFFhQnZdh
sf+oMO86cpCc0U/+YYnBbM6Hu5RDe86+LATcSCAHhP5HUGS+TXPcyYGxCrPdiHDi4Mzt0PNhenZv
fII18jmw1FViA0Px5T9rbmnfX/iME4TvAQEIRnshRyzTd1pOCYxXUuzLHExaGOHRLXE7zElA4IPC
LUwk5kpNf35xPfi8Ib0kpMW+ChNu0ysqqJiUZulZo2EwvwYBsxoEAZ4Cojm6FK1lecuVRV3scxcT
enXBjlasJWIkca9vfUNegVX6KTdOnak4p9hYyu3NL/If6ZRFzjQmy1O+gXS1Kq0kzbkHPgiHBatH
l/hvFkmdlih1SdmUWCS/To/MW7hCeAesk+lwhrhVp2Gl2ftC/Dq7MnD1Ttcd10Kgjq9M2ySuoqHY
R2NulskGzBELRoWGi/+1qgsRlEsi+VKh1lFf7MG4vCbfA7oo3mWztKotZ3kb+cs3k6/7Wj/7gmK6
3t+ros5rrDgxzCqsKnClb+ENG/pCzPIr3YTuAObQNXlS7Ym4bnFs4xTuU8460r+AqU1cNFP2+fo2
hEBJV4GG+y9hlo1QGUgWeSCydzQn9XccogSVLNXAZm2bhMwoyDbwRnC0yyelVaBGSD/va1M0eMt+
QJuuvowtmD79ZmnogMLlAxrtpts97huPEYau2Au67EQrTKyy4AkFIMkGRx7Rm43w06Ez+UyW5unM
BeQSzPb/k/y7ARcmpkzSIQGLHTYVg+RLt9elp3gjHkbjUzObjXK8rzyTOl6tE7hGlLIkDImAB4b8
3/URSnnW5FUKkwmSo8wolaBZydIQWyUiMfO+KJqMXIHvfCWLenADj9NI6kfFPumPCfn5M3xgVktt
MvVmwOggVTxUKJXkj15qJtPcgwP5wD+HrxKIy5PvVijQ+0v00rdGiPom6qnsysbnChXfJAtvvW9y
ihtwz0zwXoyBwYJWHOwgDlFMH6PVBmfsDIVbeLNu48KrL0Dy7voEBE3oFV7AF9Td2Vt5YIMD9WRx
ABLDxLAISXnJxheu0Bas741+T1kXCbcXeSbUMulzF3K2Dlu5afZqh5bl/8PZl+02jizbfhEBzkm+
JgeNpmXZsmW/ELbLxXme+fVn0X3P3lKKEG8fFLqAagMO5hQZGbFiLfWpBQUMSY0YrFy19+f+wt/s
MWgaElzL4GQDZgbt7tcjDIjUFIWqlk6RxOc8AnYtF42qaV7vm5nc3NVWhhkU+0C5BK5QERnsazNp
r3RKPMJMNXhWJj0HSr7qMpTElqAyc+O5NMT426jC1CYNDHWK+BJOapKJ/jDK2cK0zYwH5E5TcgyI
Z+SomYCRgM5MScoA48mdHCTvmn8iuZ3pSyXmma2AjYA4A0Eu0sesFxcCOQrlbiid4VUG+atRHgoQ
Py4Jn85M2pUV5vDnatdqIC4rHcKnRhUeAmtEzvj+Drg9S8BXIuiVkU5E9wHYuq+3QB3GOQiUwsoR
VA5cUC00ocA1VwJSNORmFiqqEVVuBCxTVBi66BW0r7jIautoqQo8N6cqDhjUvaa/2G4LPmnLLlek
wuEJmMoVGdzo3xFoTFwSmLK+lMS99awTrhR+ZKJtn9ihmK0SpmEnxppXOmP+PnrfWSGixm1KIgpt
qEFLXbbm8kOc+ac+t/WPrvZWdWIOggN2LkVsDdQiVNJAF5XG7aPekyWUFYsnQS5j+j6kJ8E6iCIT
u5WjMmpTvtMKpyn1dZ2mhvrtgwlSkj6EbVgZ0UtOqC+tOX4bR1BGkTZ5/1D5ZKVBXF1+KHXqxwvO
Qr51FlCrQ6p0UkOb6BWud0rTjFHdawQx7lC8FWBXryN5Idic2fGQjwPlyTTyia7v2gSIUPw+7Yra
yYXRFINt76k0UhecxMxGQ2vlxI0KJa/pDF8bCZqKFGNU1U4WbYXxbwFtpxAMfaI/UiLFC9nZGY90
ZYw5w3HmCdAIKGtHgSKT2Dz6+Xeb/wTqAm/X9GsYR441mRogQOoGYjnmRkSFpW9LP4M0WP3FgTxP
00sqeCJVxAeRPykoxdx3G7fPLTwG0J2KzJ6EisSN3JrUebkkq13j+NpKqkHFhfveVKpzDVU+SXeq
TRrTgFjDd/bC76JNBmL2kx5tsVMddVfJ6/ufc7tvAHISEHiCpVyYqB6vlzRO4oGL5aBxkvRQqz+A
L4VkiStzzsZEPostA14wCP5e2/DlLOYSKW2cMkSxw3tMM+SZ2n+bd8YQpnwHFhFlOqROr43kEL+p
wiZvnNGGxCdcsSdbgQsJJvv+hN3ul2s702AvImbIbALoVcOOBhEum7e0cBUmq3akWrlwpG+9xmQJ
Zxpvc8BQfjfShSUfzZo5ikWN00iqb9RC/yimAKn+6+EglQ3+D7AQ41HFtlJVheeNkKFondS0IwOp
Zsi037cweZ7rAwaitgsLzOo3aqGHvgILgLhABSkzgo1mPy3ly9kmInh9MGdpqCkCKw3CfdYBBkTP
ykYKWyeWk4fuRe0QwdcbHXBBPzgl/tPY5Ge+TzZD5W7j0RpcyGnIdqXKRiNBssrPrQ6qZPED5Mql
4jkLsr06xraeQerjeH9CZtYVX0oQoIqgdoPUx/UO0oZGwOOkaB1Xq7hNHbcQqa6Gn/tGWDa3/zcf
/7XC3NJ5WfZlPlStk4wPjWekshH7uJ/lT/8gJ72hPHodqJ/07NDz6Wv+V/Vt0Ax5YrzgX2YGC0Zo
nPup4A3UPPMZbQZxUy2tBicUVaq36CBbGChL0jcNFBbgUxFRAlLN4rXaVOr4PGkHJCRSeNBzdAxf
IFS0rw8VRNFUE7Jyh+Cg+aY/WtVGpH+WSCxm3JvCI2iesLwiEC3MBuf8qIu4ShycKkXtPkHXQ7aL
q9q8v6C31yGGCYw2KMQmdRi221WNsyQbe3dwhLRfqyFqFh0x0vRNXErI3RYrMKFoq4TIlArmKvSm
XO/ProYyT12VowP5NuiUSLv82bNEUK53ZmoNu4EGB8/4Czar5/sjnJvHS7vTzy/8XZAETcpzxeic
zcNSknraZowTuhrTNLsXv1sG068YlvjdOrjgvtrd1OakGE+RvYQ6nYmOr2ePiZGGknBo+4GlwfhK
VqGZPWgbeZOux1V1rszPaj2sOFt1ps6+zihN11rs57wdK8JyXUQMDL0P1NamG+xirKM2krToMtHp
hy4yUhKAt/At5NEn+6PwVtIYKF4axO1ofMzE17KysxIakmn3GLgVJZOeujquIUA8QrpX+9fXDTBY
oK7BoQUJof77prr4ttJPAP71BNkZuRgC4aMgm6Oo+uu4zyENDnINIL75BmV4SV3d31239/ZkGTEy
wcNdgnzv9awQLUOGFslLpwTGpAP2ItXATgDM/SarzoG2xN156/cAcJGgEAysD2J/1itB+SvkxjCU
naBUHxToWKGHYSHimYkk0T0DXV0ZAfnUvcYMSRhIgpqiLjvQaMgPIdjm682oodcv+YmdZJ87Ikcj
kDDvIXMpyXYNvVvhINiBCT3cxUzirX+6/hhm14WuniaRq8nO8MQXRqHuBNkgiMICIwBparPW7KR4
GV8h3jXUa9HWm8399b1NTIN3FrAqVKFA18ojuL5e4EwrugEUrrJTyBwAn4YkPAU7l6SnPBSp2mxj
/0FstpG2VcAGPGqGFtuh8hU2x+7r/pfcVqp+vwRXL9g8ka5ms8acUpBCHUPFId9aDNQ3FMSOkffI
GcFBCR4TxWo4iHY+FDtx629lJ3xSH8ttfBx/BNcSqfgmkDWgV/pa0tBuno0LF8ltPKbhkpqUIqGh
AAFPZqGishKzPMTXDfV3AwnEWn9KpL9/5dYsCw7P8rf7s3Fbo8BsXNpjXqacDGekJrDXtyuy7faO
vnXp6dN5XurPZQkXEQnAEpQGMOeA4N+gvLwk7sQ0ihQHmqQxqNZpfehH2zsGVqTYaknjVafRrj8C
31dm1NsVr7pgiw/t+/hB2gfOHmVLrO2RPCnqOuXQ6++NVmFzq0Be4pS4vequv5QJGeqorFuiJgpA
MhAjLTo6jltFPizM/MxFgAzIFDIAAQRAEJMKFX2h90jVKQ7EdKNypLqMV8QxEKHO4aNb0aeyXE8q
2PZSRMR2lv2zEohx0dsKVlsUSK/Poq5UaOrlWsUJim9lB9bcFCzxldlCAWhY18HjAFB4wx/HYGHI
s/N6YZfxAcrgCg301RR4vtcyeEmx4vn/ae20qSeHaFPQyYTvZd1xQ5SNitMEtTOSaN1q9UpS+oXX
3+S8ryMWbJELM0zgjGKhr+p9rzhKrKyULlYNMuTfJZKysd4mVhA3+UKQNHNDThcVcubYNSIS29eL
JiSFGwMjpDhx/h6Vu6C2q0g5lrhXOi5Y+z1n3d+fcyOc6FiRR0Q+RGAFATM1QguopypO16fo+nxT
xG4Vus9phm63MlkY3Nx9PAFukYJD8AzKwevBQSKhD3hFVBx0WqmUG3ViZWlKFnzrTPQHUCuSjnhK
w8PecDn7Dac0KajzHDUOEGF0hhIdk/hVVtCTI1sqNkpv6Tztra61UjKi4BSldqFv6sbQAluX3kOA
rWqIIDWJtZhQmA0YVEgQTui1qZuGmQSlCcZGjFQZil/xti406iYQwMb6okHDV6HG6ONh6EIw3XWh
Q/YZQ7ilqVaJYIAFxdPXufKmy9R9hlB62+zjYCk1dlsfgwOHQBFkbifyNig8XC9SOYy11EEA1xGG
kiqSIUJzqazWrtnk9NM1AY1ulGNw6DjNHPjTIon+7Ia8MM9MTw/WYAnbHcFpD5Hg2h86KwiLwqw8
NJBhNoGN0Iclnpm5jQnkOei4CcAzwEVfj5nPa9KRAZeWK1bVCgmu0JQHPbYXztr07aw7AUsS7n28
IgGrZ9wJydGQEXUSYsUXRPiWJdOjbuyPHrU/dGp/rwIKHe4N/kkczjQsa799s37o5/7z9NzsDHBM
+nS7frZAlb1eP63X55e/T8+vGTV3puecd1vX2D0tQabmluPyk5lLMte6tq4G7NZ6hDZjeCLDriOF
3QqPAuAa9+dnNkq5NMbcWG7ijZU2yLIjAWKfl1sAHkVyklNb+OIKW5at5CRttX0ImR9tiVtg7ta6
tM3cWqjsSFWYYm2k+F1G8rIrzWYp6mNZ33+v5EsjzNnyXD7Pa/CkORPdOyQWjYmbDXqDVFxNJCFg
AbcisCdoJjEO4Gqrt9Uez2Py/8H3MxeAQroLm37KhEvsKY/kRpLiCPeMN3xk/bqd7mkPJPCPQbXj
FbtMl3QW544YaiJgIoP3R0DE7P2i1gquDAC1K0BBoaCFyl+oIfy+LdjThSQtfJeAFwbeINeHGIiC
FDCuWHXszYYzNtBv/lFNmX4Tixg/rvlzCIzCVCkI48Dssyab+AzOH4UOxz9LjXBz5/zySxgfpg29
LI7tNFZlNziuBPaW4ANAiIWL7neR7o14OrwXD/lK9fwhJRhxQoct+IvOOv16/IJMOi335y/7ZaOZ
PwkoasFXbRy+u3MKftecIsHcG6L96VMoCtpPu8xqdq+NoSx83dyBgiQbmATAbYUWTmYSxsLX0iBv
VKd1JdoM21ZaZ0m74DJmZ/rCCDMDnFKXui9WqtPDV2hAWEIqGtrJJPu875pmd++FHeaCqAiyxXWN
wTRenxoNqdAoUkTDQnw0P2VkasxRpo6B6Ssu1pMvtVQf2151IB2Lh8K+HdaCtJQkmIswwdaGSgNi
JBW9eNdGuiRrPT9NVWfQAJl8RU9CfiI9OkWRnMi+7k/b7PJc2GIcusi7ilyGiep4+m785kMzL0pD
qJaC5jlnNkn/TSVn3N4Kc/KFtulK1S9UJ89pF0qbquKNwS/Mvn9CMNWjmKjrx/sjm7kXsU543uIa
B8kTq82p5Wno5bGkOroyDJDS9iGWGQirMVcfKmSJjGIMFizObEGC2BlQVzDuTXji63XTB5kkHgen
IpXCmxAiw9NWL/cHNbNcVyaYLAEJMjHlG/gTIZKpBFgvtKZkkMElmXnf0MxGJ+g3wCOAn/5jQbXx
GHh1JMBQUfwBMsRHt/ywpKu+ZIPZFGMN3R5SwkYdfWAsDVkL/YJozOx8IZkJPhkwuCB4Y5ZEHdq4
HrC9+xgisO04vKgqnvgyV8UUQh+b+5M2t+XQ7AXgnqISKJgwN6jopUlWjZ3qcGLmW62fgWB5hPaS
W/lonUoCf9Vk/sIBZkVcpogFaWJIK6JzD4UIFqvW5K7fCAmPIYIT8GFiMXsNV6+l2VkZwpWAFgaY
5X6ItToeDu8HzTzSwU7pXjBE0+ioSNd/u0XWvtmJuPgmZiISDqBCcD1g9+j1Sx30mhFpTWoWKMTI
OviglVym96d+bi9dzoJ4vdBhqakCuuFUR0NjZnkMxU0cLFRoZ03AnaiAQEytmcx27dI+UTnU1B15
hFzy84g2qk5bON9zLgQAs//YmPbzxf2ie1XJQTUBfnLsvnuh/uayyro/U+o0FUxMMolH/scGcyZq
iS8bZPLRUrEdtq/QSjA0o8bewWv6l8CxPO80o9meJVraCIJffjKDmzZWhK2F5oXMOP5sjjg+GxUN
QYEh08AghuuDUUympRVtwlcVMcxbC21XytO1Yj4tVY/mtpcqISEC+gmAUdhTDQmOoR8ygsVWPNkG
N5668pLsnA/qRmzE5FFFz9SCP5xzJMiZgnUcwD9J+CU9vFgYxOmR0JGYOAo5DfEGL6AsDA0xW6Iy
m9tkyCtNulPo6ydsQSQZmqErhYAgjEELA59KmRm3qL53FQQ07m+E2Vn8jykUS6/3WpwqZaEoHPZz
VT6Hcvsq9+IbCYQamjqDYvhN39r3Lf5qdLFbD+XtiSsWPZfIeV6b9GINNoOEOOfanIDU8FVI55ix
EeKdhW4vI36sKEdbuzY1qzPOogUtKrVcoxhw/0tmpxmkggq6+tDzzDY2pYpS9LFcEkfntpz6xPM/
OmKf+zZm5xewFMh2QDgVYNvrwXIkgmCMlxGn8MfQQA3sUGU4YYqCnLJ0GMPVfXOzQ9ImYAdIlRRk
XK/NAVwwioFbE0dOoOGDfrRM+6zH030j4uw5QMUGNLgSYJQq49nJ4MtcALJ3p3QH6nc7sHW2uLeH
v319AGdyq9m6huZI/lCoyNDJq6IxYneXjhVN1wF37NuIos5Be86jg9s9eD7Ik2Kzag78EvT4tisB
FyMgughuQVoJ1AHzqV1fl1VZD8Rx/QRQccn2612Hh563EWtTEQwV7RkGhNb+D+swCSHKU68X6o2M
Cy87SQNrh0QcoWvxziH1Ewft2ZWLZONCZfO3MsEep0tT0w68cEplhz4BLoQpcBHaPf4oKJYP4Hed
dE8K/B0cU+h/TwJ2BX1EGNBDfcPbt1CpGo2YHrzVj2fRfYBZoL5u+Nunp8ZYkgeY25cg5AKHA3oZ
oEU5/fziI5FAT5UYDCJOMKovCIJe1JIU0IIW+YXz9hte3UwHgn1oagI9qrFIY3+M83hIdPho3FTx
JqKtKdiDVdFHlLEgwPsIdYV2UgPaQ3oXRK4giUDVF0SpIFfAwO+flN/3xb2vYc9jkeZ+7uFrYnWg
cmPq5yH7w3UrpV656W5irfMrQ1KRs9PRn/PFCYDfZ7SsNkNmyZ1otGNvg2SJCgVg2dxOlzbALZu5
uhuqtRTutBDP6cioa0h7gvbD3yZ9QJvosWrsCpKiHV6/hqpR3glUVLCSyuxUF7ReGyUfDBAXLgwW
a3hvrFNYc7HGXNjX/dgTeIUWzYYBeIWWgAJzfgelYtSrpzcd8rPXFqooynHGPc0h/aEeRRoHL5qU
GlmzcEXNZWzQtCWh3IIzDAAGc6ZQtPACP8WylTg3v6qIrUkQG6EmR3ErgRZDR++famAzHd29Z/18
a6AGlqlKCxys2jL47yn8GahmPUUmMhHUDI2lAspMhoAAtYKrC+LOUIViXpptIdZE8kPNkbxPfvhM
+wqMZp9F+qkrhSVriXV/eW/JOOBKL+0xV1lY9IVU57BHtC/ee3Alu4jXYFVziI9bOy8oXxhJR+XY
1HdB2Bl6b7sgtkVQqA5PtRiBh6Y3YsGSBgkbcIe3ueEia5o8V5B0FN4HwRhdz0g4mhfHuH3V2ufI
pcoYrSNuqbNi9lqY5m1q4gAmhIVy9k2XeYWSaE680fp3F5x6PopNG3ndRrtRdhaZPKe9z56NS3tM
zOOTCOrjBey1dW2MWfKm6G984xvqo5IZnv6UQ5k7AznCGFhq9AT6QldZIiL5DTXufQPri3wQFUzd
CE7vPvK+4abPBHrPQQnJZ1PXV+j+EOUnRDAGCDXHxPC73iL8Jx+Ux9Jf5z4Ekhe7dqctc/NJUz8I
Cu+gGiDMNVnzPl8GEbZUh/V3pAIZoOw7zw1V3cbeuggXPNRMG8pUZ0cJFdE7xOxZQfSiylMu83LN
SRS0RVrKQQH2zPH698KoIX01gv8jW0gHzBUSL22yNXBk2XNX9TJMOxDQoPCxfaNfcxbIe+hBo28p
/ATo0MwBkmFoxDaThdr4bdsiju3FmNl8xKAWlV9N9pXerit114KrVk1aA21sarXyh8qoq0cpRDvx
ThbNKltqDJ185e0a/2fOf5EoF9dC03thrXSwX+j5VuLOmmQQfsNL6J/0l2TGZvcTIl8ZZAVQFWdR
HKHsK4PmljjW4GwHe5ShV2Y8qXiQHaceRKkAV+9CwDHvSi5sMtdeLOVSKQG460iSJa86khgEk4tC
MJAPVK3f8pPg/r3viueiKdTe8TwEoxD6IpiTrClhIXFapzmBwpt1euaBxsmil/tGZtcNuVoRsTOe
oiIzrqFsBDkrNeKEUHsIxLXbxSZxrVquDM5b6F9h5QJ+81d4tQDoyCNDh1cvNtHFJlE5KAKisKc5
6P42w0244Q10Iv4KN8qoEoGIf5Jf9sEChSrcaHL0C1Wwtbo/ZPvOfJ8wUi5NNvtTR//ERopQDuQo
qKKI9unP/VmZ3WF4yyHxgIm5eS/70Pqr0g6OXPFTR3Oxg4doFzUmXiF2NPQfUVlQLz3fNzp302tY
AgBoJuA0G47wQtagHg6jWiXRNAJD5D5ZNaDBbzLEJMLpvrXZ3XVhjVmLoi6jsFCwoVW4xFz8ksU/
A15r943MviERT6C9EZoe2MfMHh70JEpFzofr516TpoLI8ldbbZruxfPOcb2Oa9oA2McHuI0ewtRJ
IAqsQCSLz4AF+Qr1h2EiCmhAQzXkFuQB3mqvXpXBKtdWebe+/60zJwERAlh/oJwEDhRWiy+SpdHv
Bky/Vw1U7d9l94jOQRp1hzJcIrya6UWYlA7QlIEEEFwY+1KKdKjN6fHkwhDoIy4p1r6/Gsl6KGUa
9j4wynSsIzOCykpL+xH/UwQl8IvSLRz/Wb82YQPBWSYgycaKvXvCWBc512qO4Fm+YmXZKjk2paEg
seADGi0cq6XreW6bX1pkogGSyF4Y+pNbC/BW90bu3UsjK3Nr9Hh9l1F37hCS3F/aJZNMoN+4WRPG
A0wOEdTNZcT19UsfP2boUvbizpI5ZcHTLRmcfn7h6BIMb6zafjK4dbdJFewj90/hHUmgmmnQru8P
b85boeKG5xKwAxOl57U1pRGlqkQGx0lUJD/KnaCtOw6y2bYKAl3t3HALAdZsbg8d2BOL2tS09wsd
uRheV3Yp0BPAqYmAyGjbHq8mb50fJBvMgfRDtgqqbqeahEBfIpAntfSlMkaCp6+VxgtLO+0WJu7Q
kKLSMWz0t4Kw5XrsgtcOEKlAfhgb2SLel5hX65poNOuWuJnm/MOlJWZNYy6PwbUBS7H7UfOQAsdb
SNAaM46QHeMWlnR2WDKENdC9h8ufnWGv9T0IaPvEQfEJEVRoy6JHKzUzBH4pN/wLdLqZwt8WDeBP
UNKcboqL1YzydoSYdkAm9EkQbtAIMJKNmn2PZsu9R70V+bkZnRqO1l+DsA+qwQAPBOAwzUbqXwZ1
JUZLFck5rwTxKUDfkEuCU2axWQU0GFIuQfI46RIUPU+lcJQ1y1c/ci7ZkOwgedmrJL3dP0azC3xh
lHm9RagtqH0Koy18Ltf/ALlo1lDqQ58I6pcLN+N0Jm8mHRciCq648ZE5vp50HtIwadDAGB8kohHH
QBBycbHE+TG7jS6sMKejGYOYb8ccCTlhOySoxKEa1KILvotoMCwBJubeXeCFmRR8MCogPZnLvpNA
BoirG2mwc82bX6NHJRekO+FeO3qv8QLCaHZomDqcEbzwoQlwPYGjUIRxGlZI64fvWg0nLn9V1ZvI
LYFa5hYK4iQ8gDNTL/RNgEyCWGqTgTi99hKMjlb/+fe7bkLY/sbDGrSPrsdRktat0R1BHHAxU6V4
70ECoaevhezRTvm8b2tyUeymQ5/NNF1oxblpiS+kLgxDtLmhI9QaxZJm4nM8ogbzVCF9veSZ59Jr
gI7+xxrLiYp6SCwCP02ctNI2UvbAZ2CWCt9LbiOknz5ItVyjVODZ/HgXxlCrLQVw/IzbPi4tXUT8
E731VWfw1UbzX0mfUFd/dLsnP7NaF1IkNOiR5A52UbEV+M3UBjxWW/BObMB1rrU4uEe0CIMdhKaQ
StHTPUism4FyyZF40DpfUpOcuYKvxsrkLEH97AYgvyBOJfrHrl5pKmcAEo9Oqh1afrpNLSyVnOb2
pYaTNjGUAL7BlvQ6RI9ShKqpk5DQCFP+QePyzf3tMnfEINyAhjmcaiRSpkFfXAy62zQDaCqJE2Wy
TNtY1A0igQiAT5BRyj2PLFx6v3LtN/sTKiqou6IbTmNrhoT3o6SB2rPzcFaoOQkfiqvXKcN//nj4
Cs2vDMnZM/72KErSxpTXl/FnpcZGe7o/9JmWTwTo6JnCYwyFZ/B6X4/dBy211In4FLm3pIYmxEzU
XeSv1WbDj5u2j4zOqSswfW95gN1GH+8WG7E7WBLrJfoOtnsKcBaUFjEhyAWgdQQLcv0tMcqoWV+7
40l5HBvqupa2BUdy/Bzv2/V45opV9YpCnCnsEs0A4ukhlFc9YjKFut5Kq7YoG2i59erbSIeFT83C
ojE+5Z+PA10qOiwlguTn9POLTeJlPU/ioOVPbqGWRtcWaNASIuTFcx9ksL2b02hseJxWrlgI/dg1
+jWNrgxk7vFyESHZdG1aHwv0aAodf4JMlvg0ascexa3P4Ytsy2iFRqZANvq/PRpeDAlsAU7w4v9L
nMg/XwBAgISbAT0bv8n0i8HL4HyOooDwp1iJO3PEPUHFQiBG7rb+wmH8DfkuDsevLQmy4ROr5NS5
OzmEC1u8UjQ+JFX4E3IjHwX9ODfWR3XO6TZf3d/7LDD6xhITEFbNRETNJ/wJKQhTARgkQ0mkNRur
N721ukLDsMFPtIimHbR0m9KDsgLMs3kZzL/3v2R2hS/HzJzCICapWiv4EoBTpo94EOhmdaCjUZn7
bYgU0FIalfHjN0NnAqa89oo6lf4xWONZY7YtNQtjGl9reYaBju+l+Jvt8bixyZygsPJECaTN/Gn3
YH996c4KEsQGD1T00uAmP3FvBzH+POhIA5W3yVBrm+Muh2S3kZjtg/m0sGzM3fQ7okkhGGLBoJ5Q
VMZhKWGSay3Ykk5w1YHx4ZdW+TYep0SpS9E54Tfmn/Dnvs05NwS0CeIzEZceHqfXpyMO3Uwsq54/
2QpnCEduNLZP4lJxZckIs1Kq2OIUxjACDQna73WcCgM0i7p5fyxs4+7v/F0OhlmomHBVDy0J/lTI
dvaGFoiN9hrqT/5jQQtixbssoyQw4tCq8SgidIk5iS0m/GMfDeEyrj8dSCjGAXSZXkrJ0Akn1EVr
lwJ/WkAkM7a1s3MyImnBs83tFg1aO2BWmBLDLP5ULQpN61x5OHGZMAVMQDja9yf0t7+Y3fmXJpgB
4dWeKCMIJU/jsxvR1+jzwwbaaFPuWjoeJ+YD/UFuaEodC708vEf/LNifbqJ79hk/lkVgQCAhhqid
FFC6UvPjJbCylWYGq6jbqrAM57Lm4FtcS/mz1E2zNMHM2eCFvksAxxpOedw7mpqtmwkTe3+I0wju
jZA5GlWOY9mVZDiJUIetaovnN1qOQptbvPwfDCE5AGyZTqZ81/VBV0pfkUcpHE+CfwLnh17/zUZ0
Iy3sSbZz+vcIIKUGFVVQbkEfh1mxIA4ggau5w+lVorgHhPNgnMuzeX5ETqsHJbfg0WP3HqAvDD0c
KA/snk/VwVhy2dO+ZGf18iuYlSsi8BmUITeAefDJVx44ddctpWPnFu7SBLNwMTj1iyTFwsl8RiMC
CqduoGWzH0XJuL9ybH7gnzkFOh9iAWBwRrf99dLVgSRmfRqMp3CjnJO1sCtrGn4lmwTEd4CWft03
Nxs2o+z/v+ZYZT2lAK99FGHyWkDxjN1D7wOIaKfmJjNWxNhbnWmd3t3Ht28EbJb1+fzU0H9L0csO
mTDvwi4JvEQe/fEkDg8FuAj9/InXTAge0a4RqFJ9Bo3FRcHSTM8sKjJnuH7hTsGTxT698cT3okjQ
xlPiqK9eYQh2syXlLgOj0QZE9g6STUBu7KNyIrO/P+2/CRFmz6rCxGUiA1QD7j0Ga0riOFbDouFP
rffZi89Z/AaUM84p8nifSVCvxu7gV9HWj+RncKBuQs5dFVpKyblRaJXU6PpdFy4oaD8LPzMV768y
jpRfSB6x5fppXRAmEITsaFoHWyWzFcdRjcVI7seT/PBwhs7cxw73Qv8NLAv2ImKVrDRTxzNEajx7
5tPr/Sli05us9d+fX4TygydAoDkdxlNfbcG2gYIXeeM5u5eeggoQgXKpy4hlH/g1iMsVrBMoLaKT
mPFmaQZ5nVZQx5Pb0wH5gt7TLTcAu2Pk8Mj/yP4DcrFb/iURLVFaajacC3BVcJsCrIeOQxTtGeuh
ykMotebGU7OtrHNvm9mwijkLzGrGs9l2i7Jts6t7aZBxm+OQjj3w4vypLxSaSygid0bWZgDRmf1X
E4GZLjbKFCp87bfnrXIIPwiPnGSqeN+oq05GhdHSGyr3uuH5C0dzMs2eDqTeUGQEUFIgLKWAmqVc
zSU1Pk2gH1BuVD+raEG3a9bEVFMEXAyoWLYBq6zdUC9bHMCEcsAarfVT/xqf7m/huTfiBMD4jxFm
TaPYb2pVhBGFlqY4cdhtkxUcq2qY9mjn+3Sj7O1ORanAxIaqV3ABxbO/5XfpQ2Av5SDm97c+8fVB
FmBKCl/fLBIk40WP5PzJI/J32EA/qNqUXWRx8V/ZBfOdHXI/TQBNHGAll1or56JlkA4BZoSoZOKB
Z4JLkqV9KI0Ff+rQuNc3Z9SzG97gwTYab5t+pEgNQC1GsDOQgnL5a/xvJVx+TzfIJMEcAQA6YIzM
dm/iMdFSH2vhhs+Nes7zJ3XVvGqe4fu2/CI/Sz1QqVMXXrWqfMhGm3XzKAGVfX9LTC6T3dkK6H3A
Mw63iiL69RrA4+ZqEKv8SVSpBFD4a6mbwabyTbk0y2GhwDoTGKFFA/kmIMpkEaQq18aIVo1yF3vC
SUDPVYBzJKG2US08mKc9fDui/xphLomhKMQ+bGFEr1a9+hqCBjWmSXu+P2+zt8HFWNgLM2qLSpQ5
DvtnIAbR3+v2NQl3vv+kKQ9xb7UdCqmb+zZnp08EKYcEuiMkeJmRZT0RwDbmCydJtHSn9RZ+PZv6
/92RQFL87+9nh1RHRds3fCaeJM8DJLri5QCNFyQXbY9X4xSUp2M60DRMx0+hK5NnbiLHp17rpVBr
w1Oxp7Le4maSvSDQ7W7IYytUXDBldTre31baRPq+l7IKN1gooP3XrRu8aEYBsTzltSKVaO7Wo28l
HRf96ZO4+fB1FYe/L0fcCEgpoTaldXErGelY66KRekMEpayqE9IVqD+72sjxygAGicNL2EjzRHlE
g2dSW4kUy6+ZkGoy+Jt5CVhcJaizVT6MYItURyUGpLPgzmVX9r19f83m98nFpDJOrmqzRE8aLJpZ
V8g/kHWyghB4O6K7lqar+8bmXszIMv53BZnTzHfSUHBtKJzKvWDaldGaMRSJgrX2Y4tG/TgeRVo7
A3RCeNPfNS8heEIXvmCKE29O38UXMEmkhpcHVSmmPcofNM7ieNpWj4q0L2IrHw8eb/X5Wks1My5t
vjiDJNJs1dSU3acB3H01yGS0gx4vtaNNfuXeR01P7YvIzc8UschUuIS4suB5ePRWuG8i4Dv3Bz93
hV/OPnOlDFU95pCCEk4eZMelPUGHqb6SkGpKqoWjOhuuQ2lMRmyGxlJ0sl6PSB/VNo0FLLRCIfoE
sVlpF7y2m2aVwKMCmLTn9/Lap+I63v4Pad+1G7myBPlFBOjNa9G2Vbckyr0QMiN67/n1G9Tde6e7
RDSxs2deBhicTlZVVlbaiOjcfxR6Us4p59Us6Ky9v3f273dQOxsXQZazHtrcUhTvTk1hDDt1n03E
1NXq+fbuLjqkYB9DLh2xPYYMKFlsAH6RMc84lx1NzBMmDtehaAHCTf9l633Wd8Wkpw8rR7roo1wK
pc7Um8p0HOWcc4MN3DIMScnzFldo6zDUu86tAGO1Bh+0+ICBiglYs0DChwN+fba8H3iS2hQc0l78
Ns+Mtjb5tWbcxRtxIYNyPny/qNOCgwxG0NmznJls5uZGrpJxXPFrFx8tECTjuULA9oshGWeWSTXK
lK6a2F7yIck7Nl9xK+Z375cS/gyeYFwQETS1YU0+9aADkTg3z80yIagrRf6+kAl7koZNKK3cvTVp
1NaNgd8mQg5plWcPCuHvvDkPEjf6wxomw6I9uVjXfIgXZotFL6HPd5AE9MUGPnBwKiOz6z6itVrl
kjbMTaXwh+f2MHpcl69GP2jgN7nhdwzoJBnsrFz0mrMD4eR/eQ8vZVGLypEa67O24t3pjoU3AVoH
hvsUgAGs5XoO/MhiLa2ypICXAufzvNhFuQ0lZdQgMBY7EoEUVXpJ/tw2TUsqcSGCzlmpEwi5BQ8i
Wl1MzWn/1u2yJ5Uz1vB5Fq3RpSDKmSj6oRslH4KkctowvqoH05PH96R6n3BmpX8cxIf2oQQz+BDK
K3q/6MlcCqecC3XI/S7JM94NtO0EKER4iBkUhGTnTA+LlTu9ulTqhfO0oa47HkutKwCgg1l64xcn
pt4W+zC/n1hMKzVW2Dp1Yd4+y8VnRlbgWP4wAoNn/VpfxFosUz6peYCt69Oc3kH/uOGLTlXcDY+J
JWFgs/FNtTAS1ACsqTdW5M/PGG3NQO+JdmZMjwnopLuWz9c54+GOIhPX6FXzkBX6CE5nyRTyLRfZ
rLyvxc0gGtpJC1cip6X0uXwpmroqDD9WTYOI1ZU+QZ4nWdMG17PaM+jqTywLeHqZjimNQvc2yll0
8oAkW37Hs4THH8ZmbHE/6S0wkezbW7L0IP79rF9NM5FUpz2y06yLwgFB/vW8Nq23dH8VGYB8ioi5
d/QFXG+5z5TF4PUV5/ZIrdpFYPQFoEV1/xFZ1xUHeTHvoKI9RZvTMMAFoY53zKUm8cUBvqjBfXjG
sdG3KCGdPd1byVktLQqPB8pz6IDDdDt1gYaxSmK/5zgXrSd93DmelhsDXwOxMTYqTEKEzSkppBWh
S/0OQGmdqSTn3iPMNl1vZeEpbDcWKqJvJ0WDzVHDeO9JesIEyMmMH3b5bs23X6pPyMAOASMpyp4o
+VASO0EAakyscW5MdtX+0NsJUOAs3TfE+9tquGgZUI+UwMgzd8jRKbpyqOIgKD3ODce3nvnDKJve
/5JBdGIWdgWsicBgWbOq9PA16nclR26LXzzPC+nUOhmxHjUvn6XLuza3xffSf47VTeXfSUgLr3W6
LkUYCgcsbrhuiOKBmHR9kENY45/GkHdHO550fiwwVltOL0Jmcl5L6hiJIrM6ZLGTftal+SAmZo6M
WV440oZjjMH/zkDWoE+vtzdhwTiiZwfdqrCP4EkQqQewnjA8mKvc6GqI4qcS2BTJWt116YZeyaDe
uXZMO5nPIIOpRatnUktkxL1cu33rDNUh8g8DYwTg8iny3srLO676//4C6upm1ciDagmF73w0w7qz
qwmRei2aA7wzjtk1nr8DSxeZpy/qfrBELd2U9QqYzuJOA88T5NIKsObp4gOwQeqhHdjRHYXubfAU
nYmilcPk53VQT52KFOz/ZFCutKrkBYiYsNOjPdrRPtgEm9p8AwwC/tgNGe6RXdqIdzJ53T6AccO4
rUtLBQeIn8dnZguJe32t4lErcUMyoML+cnj7AByHzoBoo3Fi3UZl38W7S3pSO4F9Vles5MKDdimY
LvSNDRo1AFI2ui3YFOSj0r732Usir0Rea1Kou6LmU953FbSoScNU18r2VKeqM0XIubEtY/3TZmqA
rgfDDwwxdWuK4L+b2YKd8nC4y6zaBi4CuSfYzVdACm5K6+H8tcbysaSmGKFBWxJmaWZQN+oMBxYY
LhKKcpy8jf17HiBitxdGw3fNWVHERP+TQDv3nDBEFbJaqMqSftTVg2zPc453j1BODK8+aQftMOgN
+Uz1AXoLtGSDN4dNoD+irvLnmTDbxpZ0gJkQARAnpF9L4P9kfelLdPl91DEzSSP5WYjvQ7cd8ovI
+oEQwMrt/OCdvE2q2+bRjczYquzUSkzkb/WeMBboyFcbyGZJt76EUoFU7TX0PUyTi4ZDUQcL0VsG
2hBMcUf/omyXa6YMpKxUXF1qKATPyCn1vOlYsroJjI6gK+fVR5HyAV5iv8vsZOXu0hipv/Rh1siL
eBKAr1qqyT+y3wCQirALLY7BJiUz+CwOHaPjn61VmB2GYP/sn+cJ8gekevXk4Bv1brVNaPG5QgUH
kE2o3GOaivoeUawFwQumEXtRPeaxk59Vo6+OovCQcpwRWlmrEsBsKpvb92IpHARqz1+5VJyUyVKr
Ngnk8jZQpV/qP55G9NRyVqz0qpzZzF3sdxf2oJqLIQdwRRa7NQC+ABJv8rWynCVrqcgcRipRiETc
RS0HCKshX8o9CzHS593dY2kDRRqQU9NTjlEA4njHlWhryXHF5PFfidTCJh+FGK6HxLI4ZVKDbj29
T5BO3EhGtw8OGqC019qGFjcTHh360TErq6HueL2ZDCvKpTigF/LQGUj9vYUxiGM0Gbg0uroWSC+U
ArC+v7KoSCdEXljlYwCcoxP/8NKrRq4r08EwpW5F0g9MAm14gKOAkiJuAaDfKHOgBqOnlT2HJmsW
wHh2qew13EJum25scu9jUt2qLf07O6g+uDPOO+HxSTw+aUZewxSunep83X5/C/KQGIVQQEFA+c1R
PU0ZJ2LVh+jFPys6t9UbO4AGfePyryitsJAhBIDEX2GU7Qfendf71Xycu8n6eLPeWru31a0F1b0H
LjpYVHenxz/ms/le6s+VPYD33klAau4/rMebNIbJj2HEt2DiBNHfjBRwrVv9oMaJxqAW0HRithvj
1Ki0RMWZT7JZo7V+K/FtYGjTkN+xjI/HyhuVXZzJ+VMoZ+xGQmnOjtgJk3x5mOB/K3pbmETlrsZ/
JGx9bcWCLfp/KuZQERuD0xmfff3BzBQGxcR4c17B8GyMbIq97rFG5Bh4G7XNOf/4ZgxnJ21aour5
itIuHR04dcDgNPu/v7qtAT6lBn2ODHw9mRP3IXCPI2MFpJDWBvzWBM0Ke2E/1SgVAg/JfrdT3DcR
bBthdy6wocUaAtSiO3+5JGo/I1nIsSSkUTA8ZbzM+Owtar9m9RqoAKJETkXCWMJJ3RU6w5Av52nF
gi/dPI0FePlcN/l9nGnVaX6SQnxR+XqiHCThjzjPj4WAwGS+PabSWUYXuxIVR1IXW4zOx+L0ePsj
FnUK+YF5+het0WBGvN7tJiu8RI0bzs18G3BFRHt/ri278cnJNk3/9bjdnpVXWB2uWPFTuYUHDAhu
gFMGDAWSL7QnrKaMoEwVugdBDkUOSLv05jRivyskmM7CqSXnlaXOVpWydEAEAEsNYC+AGP/TTnCh
WEOsgnB13u+dEJB8IM/VN2aq9IIcCUohma4Z5Q4klJsnx7ktefbpacFI0iHQQH+bhqma6z0uB9gf
oQKrbdZbWvZW+p9Nv09YAnQ2RYiMjl+rj8yKe0sgdYUkPpPUAYk2N/rk8oPCVYasrnX7LVxTBNpA
c5hZ0GQYpOtFpTzLyHkJGWl3GGcAwHAysmYFkHBpRuFKCqWeopzXRRBCylTr/vYuPMcOawIE+ZPX
fCIasoM30Un7J7YwV9RlKTM4ZxKQogPRPI9n4nqBQLkTQ62DtQWmPfHVB43b56mZxiY6S8qhNSoG
zOJ/FJmMjJ7U7hqO+sLSYRyAFDIPuMBrpRmCw0Lk0m5qeDSP8mflc27FiE0bg67sixcSB10ItemZ
0+m2rtIs3ngVr8VS5zqJAZOpOcRm1VkefYPP0FV30Cy1d6qOqGFCCgUIq/iENHiX7lnkOSQDuPVP
WmyU1Yp38ttG4GNAmsJi/Sikq9TN6fy+jhHL8nD/NiEJdmtFm98m4fr3qYuCFLrQJ+2ExTIAqVU2
YhjoSC3q0rTLgJKP8Vq2PmiRUY6bfDo03ZqO/b6o1/KpzUYSYujSeX0Ydc2fh1MtPXqx4aX3sfc+
vcfyndLrylcO8D80sN4+6AXX+lo2dbUKZeyEUsLak0RHzaqrC8KAlfa5rJ0KjdKmWK+VEmYH+tos
QSLAFjHziglTiZ6eavkGfDslcu1C3CRo12S7FOjibYIJSqWXRUD08exDW4edUXbTJOl9FkgCSapY
lolYsugt7FJJGK2hVMPdlMYFUBGBLPcRT/34nrPp9JUrfrmGVfjb0F1/NRUWTGOIkWQZHUIVmNvY
WnYENG7HwU4aaj1S1+bZFzQCUwtz4+7c7Cn8nNrFI8VxTQHGTIl1Q+lZLDdq9JiuIVL+fo6AcA3+
AvQuz8DQdF9Km6i9kI3d3AOTop0x0cey3oBN11CKJyEx+iTV83wtBfLb2UG6C92rHAwM5jLoKqGi
tVrbiiKaROIqsoM0eR+6YA0yZsGngBQeNRUA9AJQ6yf+uNi9rBdT3wsD3pVr9Pcn27oioXhogfUV
J57VdUBYB8GuobZWmL5Uid2m5xRszFL0udZbtVB8wafMFEJ4QjSEzfMpXHyKX8etHHcp73qH4hHE
nIZkbsJtsasNUyWTmWGKe8WXWyhBQ+Tc8o2xJTwadEoAAFhjy0oo1Y3nnMwkzKkuGtxx0I+xIf2D
/4Ys9ExZIqFwBh456l4gaFKUEISubgu4ZRNtjMUX+87rwHfTVWBOBqR9ATJQcd8/rwFTL0RuqEbO
MI8zlxGLOeHrvQ1HmfEYOB9ukBPUsQA86XibZqccGyRvd425/VNu0HfvInTc3LaaCybsUvLP63lx
qpjLTBOfLwSX62KdKWy2J2mP1k1zSgwvMG8LW1snDVDD8FOfMwzWyX4XRnkUjI2/TXWMg3p3lSli
PsxDArGx44CUa/W0xat0scc/gcPFSht1ElMvhuziNAA/zc4MfwfE61pnA1NnetLusL96+vwPKZ+r
w6W95QYefBsrEKwAEOgd9Ol30rCXdPYRDkYSrTgYS68g8koC+DyQSgLJBqVKWYPkmqoN6FAZdkOn
dxr58iWr0Aw0R/fB+1S/rZzpkoG/EEiz0PMTp01B1+HZRQf/SAae8PBj95hxl0DS+u49bxPEIGvR
+5pUyplFontoygFSh3QPcNa6tVv5n1YG3AgZ4ZwGVj3KIDA93zZxJKDfhn9qGHEjcJMBRBIi8W4p
EJXZpKz6xmXftWclvMVHDuM5/68osLP7Clb6udUUrygH2J5r05AEcV6wYSa4vT5sko9241vYzzXf
aa4MUJ7MpRT6EIscWP+ouQrwzYEc9TYYrc29lS/5BmX8tQT+QppiXhImlzHnrs5zdtdLGhs8MyCb
mZdkpI7YwCXXh3v18bP/VD9dsEZxRN7xh+kOE7+BJYC/5z5bi/YW7N7VN8xO0oU1GOpJinMJ3xBj
/kbTw/AkbD0w5n0Eub5yQRY8hStRlBoBSypS2nm5dxORv2zfJs9E2H7npuasMk8uXAuMkABFat7a
OR17vSymGr1omGUdJPNrVUuWfx0xHADG0Kj407JwsWktD6heTcgFt7KyR163Uuc+tGuDtcz8FWpi
rGzcQjCDxfwVN3/OhbgqVlQ04s5nBJ6V+ru30ViN55C9a/cPrdOtUjcuXgIAcAHOFdYTDbPX8gCp
XhZx1gquBxjHHmRvoK0/RB/hGRguRDx11T077etsFbZtUReBmoO5ShWtFT/4rxfrbCMk0/q4513j
hd9OCFUi/QiyGLd/QOJolRpmoclszlHhFZhxCOHpzPp6Ia5R43YMmgKNJalZsEas6V4bzkjAGGKM
TTCQGJmXYA/2RQGC+wLIssKZU+CABb3ZjS6X7IJpm+SAoM2dBk0gxT7mDSV46IFTVenymxAgvDTY
7itBHSWxV5RiabNmehTgiiGJARbG668PCnRN98BudJ8MgNx3zibWO4eFcUSEV2L89J7fGbWCfDEQ
dW6LXhjew8ZdiKYuctSXUpz6eHPGM39Gsc9oDO/cGRqRQiI8s5VpviL3posheX21j93ByVYn25dc
4jkQAPEY6JV5hAbXyx98THVpPJ53ASwCxM91jwMFIgZCz/0/xPJXoqidlr0QfcITRD0Zxou4LX0S
M4Q7sHDQHEdc6Xb5YYunXyBAEwiALZw5/ehYGtk3xa9iPK3SS/3OPim7wegehWNsPiq6DS4uXQ9I
cK7chwfBdStCzOfM2RPkcx/OvrVieRayNNLlt1AHrQyjkAFDGu3YmDQFJpMliThucS1jsaTKPPKn
oGfCkQIt7/osO6lU4lGdBLeR7iONpJntmwNcw8wMY/e27i553tKlLOphGJmB98achek2MByjPYj6
9BG6jDla++xdJdutU+jf+orUpdzblVTKonaodtRRzwvuXAIYCbf3tvK2eySycTL3+woQ1O/TpAeO
pNdftxe89FQB0AZZARlYLOjmvd5b0PxkUxvLiDRUvesACvgQ9a+3RSxpCRCPkdDkZ+LGn4D5wo5W
U8iFfI3FJWDJAfQmEdp9lG6DFY9+YaZsDluApjHTQSHLRGkj3/iqkjJYSo9xsvHJf8bs8KkGIkPn
EJLuP6GgCIk/O/KHMT+EmgSjza3spry0nZffQHmhtSQGPheqgptLOYOxprgGmXwmTNqzVgal28T5
+OgD8+6P7Glya+Sth3FxkQmUw+BPmAXUyq5JzaYfMw4TIuUogD4XLgaRi5j94FMRjTl5h6ISKUum
lnTBZwAeHkRehsFbDjCHhPWl7DORxTSxZC9VzIppPyaMnBzHoC060ldT+4p+/HYzcUNbGqnGSK4C
UtXHvMiSE59XHVIWDV+UejYCzEkXMlnwzRodTT7+HoyvUa5UyJVyReEwIIPB8LuioeEcFCKHWBIS
p0iUyQkK2f/iJdR89VYEOUWSNRlHprRrtioAuzdJkSmAhOQKoNwXfNJmmJdP2N7MKsxhEmAJoHU6
C6p3Nukrlsh933o6JnXjjxRbVRPkJdg1IM7FF+Pv0cm/EA/DDpOdCtQneixVNDlLD9oIvLWcMJtg
55mab/mBdftmLJQaLlUWzuL17RtVuR4zlFzdYC/rwcNdZPhnzgahIuAyE1tauYgLNT+IQwUZE9S4
7b8mBjCSmoFO0YN2msHe6KzDIXZKNCaBnEYCs1H+nhe6CN7kRNeZ3DZWXovl1crIbaKmMuN3UJdD
EkNvlIdUdMUO2L/nKT/HTyIGhSrCbqBTigDEovrQDsdxrTdu/mX60QSl5X8l0y+In/NpMUmh6Gov
fKGD56iy+Xyfd3bdnVbcgUULAN9CQGsBQlG6xQMzoWkF3mARAfeLNh7aDk0DK9WLZUt3IUO8Vpu0
GPlQYiGjsg47oIsANCgw7v94Fhi5dGKCN/4bnNdP6mr8u7g4tEwCOhq1MQBpXgtmhIkZOX8S3V0I
Mbcvw+wm/Tqji9+mPLYWqWPAf+K3R9fcugEaAG///vIFvxBA+WmKNESyVkCAGjmeHaCx8CXvUNIT
Uc5TCjIJ57yVwR2z75sVp+3H27y1NuppKpUUClhCdG4eDm93Frq1SF+i3wdwg/t9uTketzwxHpQI
3C1rz+KS9zS3uf73zKhbB+aUIvIDVpzHDg7j99tMiSGaGBAC9ebOLr6fX9PH49ZFB8nZQQ7hny79
X/F0VyrDFSxwgbH07oXbg+pKePaMe0Uf7x4adD/a0YoWLRoZBGzw+xGeosme2uphymuOC2FSY3Q7
HkY9Bcq2OT5uAbTz5a0BOi7t7aUwam+1oY/8aZSQRhDNeKvoyb3Dva6o7fwG0LqDs4NFkQCLCbjD
6zuXdbHfeG0iIlVhFTvW0p3zl7PGMbeYa0JIjydIAqUmGASvpXS4F+Aph4UMK937tj5Kknl4Fz60
3d3mtTODe7UyjroQE7dzY+Ph9hqXPEQ0+mGiiUUaD19wLTxR2lQoO150I/mjHN/H/DFl3kfevC1l
oSF2pun6K4ZaIyMIWSLXAqzXy2w1A707ReiYKsnHo08C3AeRkD1zVkHlpze6HAO9MrQA6mxoBsC7
WlQcbn/QovagNwTdqRw6Kuj3sAj4kuVHRXTZN+Yu6W2A/+a8gQkKeaW2vyxIFjB/j7ARx3u9vwpf
clquBpIL2jnZEj5Yz8kys4udQvu+vSQaY/knDQtYB9BWA3McE85UPMH4PlOkKUTlZm0qhHmYrEnQ
k83bwQpJ8YCh3T/+nJxKCHdOvs2MxI/A0kxPmEoODWD7ube/Z6magXozgJAA4T73Ws25s4vgwwOB
NOcHUC3j0OuHap8TlPX16jnZpXtpG8h6q6/dWH7pJbuUST3PquQFTJNAJhwNZD+Av0WAqDs8WFAz
Yn+SvdmUuunMGKxn42llwfOCaHOBoSO0r6DbCe2zlLmoG3FGOoC9ZR7AKGEJyYsa3AvACRoyE8Bn
0VDoamnD/WKg3fWKRi++sZfSqTdWDLspF9VxXvrBqE7as8Ji9Jeokf4N+DtnZa2zMv1eqwIi5RnI
A9nI68OdVG/gmFAW3RTjMM2mtP1KzwLFiKMOc+GqMURGE3zeFrr4lsMV+Z9QygdqwzGrC7i38Nmf
XrwDWrnIAVzDmz/96XR6zvd7QT/qjqM/rZmLBbUCZgD6A+C/A2hNpm5xXEZeJNep5PLfACnpkeY1
AFYzMPbtBc7fT23qlRjqxuSin8TNUMBYSFNhT5GKPWXCSB89VCBui1rKtqC1G54scASBrkuH7L4M
Ls6pKyUXuUgyQ6be2ydbB/kJeUA/68rVmLXhamF43CAN9wKEnHhkqFcmntiyTyS/dzM18Y2gxcLa
PmhXXpnfoNKzGAVsZ7A7+Cs9j9YjEy9Vvtq5w1185AzBSQ9Ii/8BXpcd6tLhuTFFoza07ryyPO3X
baAEU3dPCqUoA6JN7/ry0at2zEOzEdJNCK5AENQ27wr/lY4gxpb3GLrJrTiwPrR3MDWkCM+1V76u
QUqa3pdGeCjdsd3E4TPwKRKQh+wDu/JI3WE6ozZquM2m/5jf5UDF32suFz2roHk0Up9Uyd1Q2BKY
kEPggTnFg1yeKq4hFQbUGBI52XsJDJRas3weca7oFBjz3YZoAo32KWf0vJHqMWqUJEOHnwTSbgHt
KHxD4uMwT+8fwLRJMBiEYnvDPAPNBHkB0QwO4kdUr462z1fpl6pcnOH8oF68GpoXohitKp0rYaD/
qS51oQEe8p4Dmh8+RjlLjFkHpnp/+zr8eqZ/DhA1KVCBYKRCpcyZGgdjp8wHyFnBHRhBdM8na1h2
azIo69XlKO5XBWTsRBvTb8WOX7vTy2r4dxXUAzQMxaiWPq4Z0OqN7K5Bq8JTDBUh5c57v71hv3tt
qB2jVL4fy0zquFkWwbCglDtCYkrnowc6TE4vrX7H6Q9aujKuuLiFaIFBDAznTaKTCekIMsyGjSG0
AUVy6yUJGTkQGeX9pkrRcTQ0w1MWsGuIVb/7QufFopiBWWeYMfRSXStlmkepknU4uih6YyfMq/GY
hjlmITf3E9csEQA5OdjyV8jviz/sXaUa4BUAX/Tp9qb/yqVQn0HtOfomx4zNon6u9mcWgzJ4hSV7
Zoh6TnmXKoJ1W95PtfTXZbxYN3UZIymfxKHBfoul1QRE0kAZACKpSjSaT1AXKhMYBEBQ7uvySQ3N
dBMrTv7J/el6I0CIbbJfHLoI8+fbX7V6GlToVwdhm4O8Z1a9PHHi9h488MGHXzxqepoTcdO+9KBl
w5ZkINYyYmYXjivm4nedDScBFunZ1QNzB4qr1wqR8WndpoXUuyBkDWXkiE/ZSRP0BtzfxavkZWRw
pAz05aUEcgWMjEREu+fC50GwRhWW3Rww/CIhl9sTIbKF/iCLG2m1z2bJlM7v4IxgCSeczv6PqI6J
fCbjIyvQtoF8kEjyORM3cmP7g52E21h6q7WTJDysHNDSc49R6RkpAzybiHyud0dAVFkzcjOAvmPP
hff1NOjTAPzpMjxFwtsgs4D02Va8xXmRyYDAWNbeqnal85UOBTDkCIKCmf6QQ/CF8JbS3ZjxlFpq
MWT1Itov0BA1IuorAksbRIh22OroVBud2MIYyMG7R2eVIR8ytJJIP39ub8hsHi6u0a9PofaDQUsZ
uvkn1mXR1i7EPYnZI5q5vXRlzXQMQAvi5gfi4vEUAMHQxQwEVUA4DLmvwTupZUGAbWdKlWQ1qZ7u
hLYBWM7b2GYr1oKyTr+EU06eH06dmNcs6zb5Y/7upQ8TuwUjYsgZXGPJzEpyjXoKfkmblf9iqRzL
qA0z4nhjFHPkx7DvwZvTGml1l8Zrsx2r+0pddy/R2CGXMIaZbVjTr62SdbJWHwC4E+kNrL8jmcMq
vMbPadFqg34LACtwYKxVfwL+yyWG1ahMPE4T5dBOtcHPYkXA0wZdBLovuY81hJvFVc6QRjAVYN5B
m+f1lrYgEBsitOK7kWhKiS41TrTRBKccT3Aig+S71uwKLy7nfd6+HrTf/nOWeF7BlycCjQb9u9eC
p7hUIm/E+JnQBt6T3I69PfCoqOWZzxMhDca3MezSJ0YVog3IjkcnZUaM4SX5azpV3zGX9natiPk5
QS/c3ZTz6FtipfdijHLn9pcuXWQUwjHJJPCyqNG9zkPKBnni4UPD2mrxGgacnRuCmum3xdDpsp8N
mT0NdJDIc68U5Y52nVeDBiwGIGhloE6kRyegdJ7Ss2xGX73dAOeeMSVzr1jhRrJ7I92wVolSGcBN
z7GhbcBaAH89tJg1B3O+wrRGXn4XrSE5x3uCgO9S+D9ymjid1dShOSCt4/tvSo8wRsh0aU3q/KsX
UmeS4StK3flULu6BpoaCz6mlemRKB7hzDvimZFD4jvc5kF2BnomCafTtCXoFFuI/Ygvi7pXz4GYF
vPUFlONVcsOQCCNIfYPkLQd8Qt1uOjh/jGQpEsZEzpN0bKc/BUBJ03wzrHFR0XmPeQM08LHCBxU4
ICfRU7Nqm3RM3jXqkQ9xH/Bwtun0IOYIx5KHSLjjvQPvm3702aTfkvAY9Zvxc/JrwFMbdfTKhqM+
wCkXalLxEil7hPv8V/OaPgyKeVtv6ZTffz4U7UfzBBUgAmm0lFZkgPRb1urR014kUMemiECq1FCz
6iCNqa6KMdGiHagAgpOgZSDTcsbJqJre4Nb2jHJB/vMlMz0s8g08bixlUoDtnIZFz4GeGiQDSoZm
sDUvlLoL/1cCfhkJDQ0jwpRWBr6QF3ItqcdGtVvF0BymOXPSIar1uDwXMvoE6l24Npy1cBUwGfNX
KKWIfRvWpZeJ6lHLHiXtowftUrPm9S9pO3JdSNegoVjA5AhlfaAlHQZiGPBlsxFK0qmGPokUEYBc
5W4GEj+9C4bIGlB5IooyRI5aV9WBjVr1LCuMTLhCK1cu4Lws6v6h+RAuNw50TtdTvlzNl1nKNTjN
hjlwpe2dGGmXaLqQrvj1lFPxc6bAjsO8KjizgRdDbW/dlJFYxtjeGNTpLNhx+XjX1k6mER+40kH/
ePu+LJ3mpThqWSOXj15dCeCFDw8N/16EBylcwz5bWxLle2pMXLTTiCVFAN1BeKQWFlcJILMzlX30
D6y0Ggp/MzgGoiOVxhlR+SaJWzHXjmnHkJh7FFDVLZiXll9TCNpX+c9JXUiat/biTRD7QsrjLNNA
y1k8J9J9OCYkq0Qbje5KX+9yjG6W73ULwmOjWWvMXjRzHPo6YY4xg4Mp42vhXC7UWhuW2pG3xcmO
41Oi3Gdeqwv8XcxppCg3UnvfaNtCeGR8I4owfIcZc+e28lC+yM8OzAYODg/PqppAHaw4ikJYSzVA
3vtYb1pfnxBxqhhrr9WVwu7S7UMHB9DswC0Lt4eSlOV82EQATD96fAbelv2YtqSBJxae1f7p9qKW
bsRfUUi1X+9sFjXRoHW+d0zZbY0QScSYYq2S20JofxNbB7vGo1KGTKI8W7prKbkXRiMTQXnC5AER
egZft33hECXn4cHvN4lKuHDTp28KUxCvNDXP8Vo7xy4zjrKS0fp9ito8MiEAgBHvFArA15+SAJ6j
6WTcmKRgX3OufGEioSWM0luJgMTSysKpBOG8cJhQtI3DzZdRj6QWzpYcGHt6DifJSXrDk6KyJ8WR
gMWghkgVJxbwLdbAUn8fKWSCHgaYRzNgKl076WMUy4Ym8o5NUxK/sVo+0Pu1mfXFhV0IoZ77uuFH
NlQD71gn31F0r1lZBpTOSd5U0ycjsEY2rTWt/barGsh5wcEEbtS5jkJtJfBCRtZD2HYMhPuI917z
UD5Wvmh3wVeS7eu1MculXZxPDTQ7Cg+TQ+lJJxYB0qKRdmSTbTNO23LDlqsJo6VdvBRCGdUa4BBq
JQTaUZRakxP2yK7Vikb4hrez6Dxoz7L3NYLoZEUrf3tS2Eq8FzLm/gG18uOPXNjyDO9xHU+4A312
zPloC6AeQwBvdbVpkV6tFKsPgG/oh0avrjzAdBb750Jciqa2VUvzRlOZSjtW4LAcYveM2TDOGVCi
Il6E+Tv1S2sSonaWkpuMtCZ9eeEYckDzLNZN2yFFDOHaB/N+cxlICvs/UWvVB4F3sgmv2aRzLNpM
faC/iCv+FD1g8bNuEZS+IloBgdypUtkTWSqaKszweAAS+v4x0DkgG34qumyoBoM5hQlTC6g1kTfw
2ugDpkvt6t4Yd5oBhHF9dPRYtW7rwNJtuvwe6v5GZSqAIgTfI7tSL5p4zXjZ7HqAhvGv4loUTzdj
/mf1M4aXDJJhGF9Kz/2wbnNZbXCZ1B5sWQiIQsku2Zfe06wK7ZBqZXloTUPQqaP8FoFkZxAOyoBs
dyrV+hgabPvFVpaSgGHL/8xrWwlPt/dj1rtrhxfZU1xFBFIoPCCWun4WAPoc+3IwacdMlk8BE6DE
V/krzu7vZx0y5lYFcWbtAzjLtYycS5q6H/EYaCjo1SXqhMN9/X9Iu64dyXUl+UUC5M2rTNkuVbvp
nu4XYSzlKEvZr99Q7+49VSxtEffuAQY4mAEqRZdMZkZGlL1b422rCjbc2pVroWMJuQx5gWdaXMgE
rurSJsTAQWs1L1P2eBGSgbm2jfqJWrhpV7madJZRqJVGV1JHzza3ZTU/xWMWtDaUUO1XAkzw/Vle
uXzRxwE4LqpJoFniyzp63sS6lUS4DrWNaRwjyM8r6j5pmWD0IjvcXdGpTQsVKQRQUqef2qTYObF6
0PF0SwVoR5Gh5ZhdeNIEEppK2sDQNAZITzG6jWOkfO/P2urevJg1LhxMlJJWTou71uyzHxBiTFCD
ar/dt8HnPv/7iP5jxFiuqouR6HiyZHOFkcxgIYOiob4l2DffflmoX3ePk7W5b48H4f23PZCxLUy2
CAm/6OMu7BlWKufKRKMwA3BKBo9x/DpC/ax1X/ejC4VD19qa4PJ8sA5hH778vm997SR+AdEQXaOB
gu/7zvVRJ6ixR6FlgAUSsR9EqbXiXW5VN+4FNYK1QOLSFudpWTspUk8LhGPD1tI/a/pUGwITa84c
4R4agRcHppvcWU/aKI8chuHE44ul+k6KMul4jLS9oh1M0cotu433lOAjgKUlSYaK3PVGMetCAUNb
G4UTlR8QnHhWbvlSLP0xkyJobPVBHX41g+BFJDDKt+6whCWVOVVR2AEvr9TxznSOjYyXn1O4bAbP
ymQ5XqzGoqBz1a4CMmL0ty7IHc5lo2OlKrOmicLK1w+swgF35wn9dX57METvy9WNcmGLuyQ7HeJY
qYyJJcXfKnu19d+1qIazespRaPjXeBZ/dnHqaNQSSU8xHsOE4NZB3YNiQXPH6TPNTukclMQQePyV
vAGefRcWOVesaeiZgZ44nFc0nnt20lMLumLg5B1PpHyukFOWj5mpPIwD3TRqvLt/0FdSa4v5hQAP
/a2A8XO7taRmNU8U5u00TQGtCSb6s1J+aOTJqV4UunOY5srg38kO2aShU/S++VU/84/1r+W4mO55
TvNpqFgUDpLi1nIZGKO1s1A/OOGdLLjz1m4JY+lrw1Mb/R/8gyVt9CJTCJ59eeynlh9v7w9l9SSg
tm2gC9I0EVlc75wJjsDoDLixBNGcZ7HWH6HhAi3QaNv3wfidlR761QRGVxI/WL7lpwEGxJTwAUM7
1I5dUQW7JwE6iW6R5c2k3Qjpiwr26u/M3lSxl5DPBNRWm7T06vq9UxrB1PJA+6/L6vIzuE0sy6WV
mQM+I+vQlAZCIfNlrgKCTkljO/poHQNNgKJKyED7oyTYQ2vOHR0o0F4GoHuJ5K4nvrUTMpYJnPuU
7lj2AeCBq7VulTduq3glgGL313n1xFgL1761xMLILl7bS2MLgBcZC23Ipjea9Fuv72vH0yPTK4sH
xhJPBot0I2dBhVqMrO8LEZJgdcRgDVdB4QSoKw86KlBHlKUZzh7QUE9JN061rcxjVPuq+mCLNG3W
vO5CUf6/xri701b7bjCUxdj8DSVt0pwYEQl7rTrBSyPq9ZzaYGQmVIJrR7gRNSgxqp+51oWN8p5E
EEAfyI7GFbgSB+i9Fn4xCjvkl0XjL21sHswnkBmgFOLcYNRpbR5TKwpT5C5zNPoScDUtYCIQgEb0
yPpNl/+0q1ORODsV6q7S2/1dteY9Luzz93e6yOpYuRmFUhPkLR6bY/5ce5O8qYz+RcbjPxG1wa2e
WXshb8IeAhcbH2BOcppKverg3AyQh8tCQ/01N+9NBKkziJ4BIlT2QE/nnsJ+1iQNWJadTEeYuV7L
OCDGRegADgdUUrgLV2Uyq+SRSnCbY+BML3G3t+vZneweqbnKK8fetQDnq7U0LEvl5f6s85jjxW+h
JqDgFBt4BILG8nrfqfZQt/DpUpg+JD/mzbhBhyfSLViA2nPCbGvvk0CigTqAer7eid4ta9EGyCvA
y4BWaGAHeWqnuBvaJoMg67LtzTzz42RD9ec+yM5O5vZBpAoe8f+HQeAEDKRZwBDG+UooYtA8y1Up
hLidx2opUHq3m049iks2yISrv7IzeJrwdK0sMsb5j9nFoV1c8wpV9AqrJ4Vl/jIqj2qXbcBT4kmL
yq25kQBuDbvWb+JE5KuXS5c71ra8cGyjJoq+dj6ZrcRJrM1VhztfhToc2CrB1DUHDIqB4GU/drrq
mlRwFy4b9takAbQZGkzQjMC5sgRHbbQbmJxADQoEXhpDMZgYUL+J9/d378o1YC/Uq2B7g4IQqIGu
Z5WV3WCmEi7dvrT3NrIUIESkEMuwzcRTtHdrEJYpVrwULH7B85WF64Vbxyod23rSVbhpCWUQFJam
IYgjdzT3CYDfc/SkQt1ykvJAKYFWthowOmaAW/Yuomo/Vb8X5EUl3zRRBLB2faDPX0YWGicaGDvu
joqJkahAvEphn8cf2NVGgT8PqQbHhTefAtTl1G1Ju1XpENSlCIy1HBp+xS+tc+tgKIR0bRdLoRXN
wB5DX24wQrNy694AOZKI+WZ11dGwgGQcuqpuuJqTvFEHQOhgbdykMfhMFNrtJi1BmJFRN69iF1l5
QYJl7a6wEV6hPIVuBiTMuKdXwTqpw3pKwHtMiauqHcDcDtuU0bmIgObrHNduF7Ibv2jLo1qfC3os
R8EVuTpwE1AOEFUDmcWXbYBSzDspKaRwNLd2zTZWnfgWSsY4zY32W0XJ6P7xWgl8bIBbNFQ40LoN
4YHr49Was5SPyPiEVWbKvlOhgJNIChgkrFIXmFr1yyCHAp0JLmQkKLiYko1yRDLSwhZyFR728k6K
5XHfx+Cjt/PyRBxoqGd5CXa4MkbjhmKKLuLV2UWtA08XFHBRILserTTF+dTFshRG2LkO2I1ZjJLV
sXOgCsw+4vz9/uSujhjWwKgE7igHZc9re7MzTGNEsZotPUZp5rd/dRMAP+MMJk7LyFw8v2VRtXHt
oF7a5FY0Qx9VpymwSYHwnSu3CrreHfOfIhG7tblcOjmxfVAw1vmxDU3fM8lwpLAxo4+iLjdVrqd+
M7v5Z5t6OiOCku2aPRTDUXnH2xOXHff0LDNF7WiGtessL2XJVjq3W6VTPbl+Henu/sKtvKIhBPiP
LW6fZAkUMsplnwxoI0y6GskmwWFYu0AvLXDutAYbY8GqSQrfYqYGJjqIoMidilAoa1cZwBK4LZDg
RKaOO3FmYzKFOgi9zNo8jfaOjK92tK/qzFWUGhdIED/dn7jVYQGFhj70RZqJx84aepm2C2ghLGbH
TyXHY1Ef5pq8lUVMImuOCwV1qOAtNBeQ/bs+WnWnVGpBEeRVxttgPhTW9zj6e38wqzfupQ3uKNU5
dkiDxG0Y5dshCtq32d5ZkGOJ9miJ8hPtj/PHFpXkBOPi2QNGCPdEcw+bjvo37/7azrnqPwTjWgsY
L8bFu0FTk5BIMbG9NfggOT8q1uxqIXqkkS9u/pD3Waibt3agoFQIpmfgyZZ+nuvVggQMSzpbJmcr
H2R/1ozJnQtguQUDW5s8JGnB+IKEgWrcMPUnkUqaqgI4x6/d2Fs6LBOwv1XBBzTjso0sZBFY2++X
Bpd/v4j56zaqIkUDpKUunC1Vgt752TeKxxRHcLDWSua2iZmT0VJhAhPEzaBdxcy2ExOlWqfzMzPb
JPOP+lBaYTGAV6g6ZM0pdjYzLplJQQY+ejBTwLSfBRO8drlcfgV36owydmYQEgGCRf905BQd2PfG
+Ybnh5dCZqKngbyRTH8swzHxIvUBXyJ1D3MmQryuTTvYvCFugdgQAEXuYObgjDAHdYxCWbPdKgMM
ND3Vs+P2GRP46bVEGPJC/zLFXzsmmW2a2zMgLhOkhXUXxG/2oTDTXVob58HpkY56zgrZHW3lZOjP
TSfA2KydHHDegWMV+VzzBqzQplVrFAXeP618mkCwFY8Cb7CypDiYC8pswZjh0rvewr1plZY9F+Tc
Ak+uJlDWynHnZZ8x9Nq1VhgEriyds2i0wmcDegFGv2tzeaW0pNPy+Ez/6ofZBw3E3j7QIDuNzyV6
c17I3gYhRKVu7u/cZUdcPV9Ab4VpBHIImC+E99yOIVOegnDDis/gIoZu9II60MEKw8DQ+ACVh3oQ
RCsCe1+R4aVjmOZiYCXsKUlxapzPWM1daTo77ZutKn5THJpUkPa4WUeMEFLMOsYH3nnkvK4ntlMY
KYdIJ+e+zYO6gCo29Hazp9rRv0WijoSbRVxsATcEVBSQ3mDaubZF6+p/bAGFBajMti4BTbSgMi3C
jIgMLQ7/YhrtkXYkzWxy7qLHetDcCA8wRlW3zl7v749VQ4v6ydLIjlZn3hAyVA1eDOQ89pqfZhFA
84/p7ICe5Od9Q7cOZZk7HAGQkaGegffm9ZDyVCZxMcTx2aRhM6SBkk5gxRt8nZaHUUuOeQ5sG/hL
ociBPSKXn8Kxru3Nyy/gxgqRIrXsxiw+A38xRtle6g+tmextnfpZC9LUnPoK+XN/2Gvzu6gUgFQW
KSrkL65HbWlVm2sOjc8yHpes+K4PtWdGe2Ftc90O5JGBIwfKiEfw9G1UdsZYxWc938nkD0POr8xe
Y0dwEa4dNjzP/2WG82JpTfrYZDDTkymoEijDZIY7ZK3X1nIAg/cn7/YdiT2DZ+uSwDaRyubPW1VX
BsUrDObY5CnwYR9pMkB4IATrQmB8m6TvWar4AqPLI4d3maDRBfQR+bdbBGkxTTXLJ3jqMtC30m54
+pIBbkNta4pKa4tvujEFlXfkqUE7jAz59e6oK9aPsTLEZ0lHk8oDwUE4RSAhVbexaCN+8d/c2Fr2
hoaiIqJgbumIZNj9xPr4fPz+abltcD4r7hlc+JvNeb/ZUPe8ObvPwfMezDXPz6m/+QMOG1QU3diH
XN/j6+dj+P6Hub37EE7uIfQ+wuBxBitz8Pvv0xuU6Y6Tt7NAnXQAM+3HDrK64KV78l6evOAgWKDV
PXgxEM7h52WFx9EyEBLqjyCd2OnuLEqYLBN/b7K4azPT5kTryxE2SIrYx+xMBHpEFBR8BVG3ZnA1
I24HQJynEGyhOtNkpMNtaaSuWf7o0VkfQ1G7mX5J8mHWE0+l47avAuTl6mHHZrBJk8mTs9fGfC4g
nDdIJRrCNB+Yr+39Y7A4w3ufxm1NtMAAbyU1cFwHxS9+CHKOq/NrA7CDi3tR/VSvN74pjXmSKnN8
zoqjmeVuXAkc1ZoByBjqoBlDgIcb+9pAN2R6P5QOTlZuwLXXcFXx1NT+/Ula8bpo3FkKEOieXLhg
rq2YZQZ4e2QjqHt2Hw1Pde///Nr+uPp9Ph8TJcjnseX3wYA+x9S1wRZrsTMKBtAK+1NZr7bim8mb
RPOQZe6o+xX09aq9rPyN0Tob/SdQ0aXD/2LI3Mr1rDNqe8LE9pC1OtuVoey1aPi8P/A1x48aBIiC
MD4wWzmclbgv+gRFLlzVGbh1a+pquzj1Uu0JvHQZFP1SkSTlLUR5GdeFRS5lNKAtOlciWJx/AY7s
vtr+68/zY+ZlXut9lyCjjWeeyw7vDx/B6AW/be/g/thpo+DU3fZecp/BHbvBnlkWQzz5rIEhxx7x
MFHdGYnMpd5U5yaw4Sd9Sn1QHkBWyz4qWrwdGRCuR8n+zZTSM6aflfoRk9dhRKPmtk/9zoAmeJx4
8BLwQILge+UCu5o17pildBh6YkrYoPXRBnV+CihhJzfIMb+Xee1GjkjlZMX5XxlcTuRFYAy2+Vam
OuYHJb7H2In8Vj46UexLpWALrgSLMKQbQMsDegP427UhbWjVJO6y5DzJH6BqdvXC15QJR8qnmulZ
xocxfxds+hWftUQc6MzBkxetT5w30c2mSJsyT85a812x4dkV1qPCqG5VCR3YkbOXgB93pHFvJt90
SfI69jirAAYNw+7+l6x+CDp3AJ9GUQjAo+uxt0kjtyXB2EdLiX0AVSPXoFUr8G6rS3lhhds7rJCn
grUkOffpp75NjW0Xv7EiaJuX+6NZW0kd5X90euCugUjA9WiSDm8S1k3pmYEhog1Lcoj6InPb/mdB
YxfK6bOHd899m2vn4tImt3siSAVIYA1Izw7iRzS9BnpAulMZG15uCkDYa6aAsEVvHgRk0Aq9TPPF
iTDrKcELsUzPCvP6CVwbAZCatf4YsZMkTAutuklI76BOiLIOMAbcwPq+V5yoY7BG5UCCXF6fLrXB
4RVKWRFRTsnCKt67jfkkxZsaGAsIDU5O8jqmmPJhCOv+zyBpv+hP/aFtvWb8odpunbx3KDSOCH7S
dh+bO0t5SNg+VT9TXaQwsLbpABLEfCHqxtOB8x+JOXezlNbpOZnZFoUwANlMClay2mOiCv7aKYJO
nYIthz56II+uFyZiSZZLTp6e1eQ3EsypKE2/tq9NlGwBzftKk3G/39bJZDgZlsJBYCr18z6dT3X+
UC8kcH0wsAGdVI3gzK5EhWgQsdBsj/o0Ah7uXk6ttovKuU/PhYmWIa130/SAxKjg9KzO3IUV7i6G
9kuMmtCAmTMXFQhm/0amPgvuH9HV6bswwjk5TFoBSb8uPcvl35GeDMdXijfZ3sVm5trlRyrqvl6L
FcFO9AXnAOyf5ydVBg0MSTqmTgElYfYADSTX0ntXKmbBGq1t8UtD3MDYaLSyocKQar3IRhsoFu7/
c2JBIEH378/hqimUoRA3LSlUHquILuExkeYWp4k1vto/Ox0KvZLnNG+p9Oe+qS/SRu5BoqKwhokD
wxIyqJwblzPHKs0MbyWVGI90KnY2BAOQRHqKsinIotnXDNeYPVuCtIYIx72ydrAN9WwHMQEcH3dV
6bk+5BKk4s+99gw5hMJwdbh0c3t/iCuzeWWF800mGSUHmfz43NkKZBWBPDXTB23M3XE2nzN9f9/a
bWVlIavAcED3jDI9cM3X/gnM8nqOzHpy7lJVPkZZXvtybk0e9CG6gMg5CPaGYd6OCiidmsqKjlab
pKfYtMA+D+0JlDnL8m0a8PJkFuSS7n/dyumEog+S//DRy/uKczStSZQIoTDCL4dsWxBdIK3+m0F0
ZqRoBdciX2nZp94qP+6bXfFvKhIky6QAdgWsxvWcmFJqVfqIy3QYq9csoy+FBbo9TRTFrr1vNLxO
l54VQEJuNGANtSUstbL8DOb9aTtRp3a7OW1cg4QSQARQOEHAV7oFRYIZnRGSwPetDBMCGDhDwKRg
B/C3YK+pGq1pn5+bFLzMo2d+zEMucEO3VWRTvjKybPeLwCSbLUtiTpefh8mtwRAE9RO3CGntpj9K
v31XNyIxzZXzA4No7kWvpa6jKHBtMAXdWRShH+bcNHYWYLPIpxbKooDMFfF3S2nrR6JDjvj+juGN
Ij0J9CE6akH7hhCTr8fHphzRBLQX50HtgePdWiQ0AEKrTWubaoKsyU0OfTGG9hUT/lZFYwePWtKk
2JyZBmNE/qi6cQNwq6tWYKUEu419diy/Vz66xh+o7EaW4kFd+v5g+X2z2AffN14EC8YUyZvrGR6h
ZTMWTZSftSh3kc0eARPJjP/EyMK+gmUEjyAP3qAofjgZEOPnxmhd03gfG+aClliwbqtDubDC3ZJk
pogNsoSeJ9RvBsxfuXB3TEKe7OV3Lq+tZcrwB9Dz5fGB5eOmTB+g98SU/Jxlyqa1R1CbFd/Q4KRH
O+VgKVvZKPYKtTc65Mljpw1tPDWJYKw37bBfH2EoiEWRTAezG5dHUpRG6jsbUwoEo+2DqHUMwB7p
Af3uSoeX37//0vMAZMf9zbJ2MhwcCISnC+UEX0FGWZVQO8dmKVkMncADEp3Yn9FGyYNSFiF+Vo8G
FJE1vJsXDTy+NG5laixrzTLE+dx2lQ8xRAtJv6VIniMp0WbjPnFGqCll27mGeFH8l86iovnqiCFB
hxOqoTjI5wyMvIjqJorpWcYd4tkDrlWC8CiYLPQeR1UbuXk5Jrv703zTJYTFBX8eHn7I6qOzmC+S
gAlijgYbVkFGjVvjs5x36lh+gNDZGcDtYR7ywW+UZ835KRvUdyeWomkRl5ohyJjcjH4powP8tEiM
gSyX16uTuzLKY2BVn2xNkgM5kj2zI6DinGaCBJUBSeOSttv7g785XbCpQB56iaqRqvnqs724YyQj
lsZMc5Knkk2x38aqAly9Oguuy9vNtZhRQGCAdQXtBw/j0ZuFkEuHGRC3sOEPq8ATPSmbgiUbE0LC
w/Bes2Oc9KGThkkdspwJfOJNJtjmvoD3vEC0GQOzkycTkudR7kvTsc8eDL36QDWs6xUX5cV8pF6r
/hrR1IC+3kNXgezMdJl6ggov2ms00Tct9+mVa/tKO+CmRXxmLSLo166tmqXeoh0WfKBKuU/KdNhm
uaIctAgN2jVpNHdOWwWgVgXc3oNhnrKqZD4o/NSN3KT0UY/tpVeXseEwM2V2nSzKobjdovqLy9uv
KHuLDf2n1FXUrZ0kDeIYybD7G4iP7BeCGnw/6otwGobKr2xcFHU+mTk7dUrUQbJdNv0eN9A2HVPi
Ux1Eufft3ZzWL4MAhMENoxUJ++Z60ow5jiWJ1ewUo3xV0GebPauIjvrmuW+g2Nl/NoOyl4phG723
+yE+dsZPuK85tgRv7K+80OXqLR8CHhCQcUAoBE2T3IcQpy/soWzZSTXlPVEObHgHm2Ljd3UMesUk
0GtQ+kVHp7fcWmLe3D+SOIge8+4nMfpNRU6Fbu7K5gO9hzH+gqCPp2/P05spKdthEtwlNw3zX18L
8W58DF4q4BK6nrYxQc6O5SM7IaVzGEvX6fR9rlrulHeezV5JBnWP9o+JphOkhw9aMQctM3wdVPPm
fqgOtGk8g4YxlPSKOUR7x4sxjejCFYF1v168/KyiV+ELoIXA3uFuWrlpmKxaeXfKLQiRuc1gVE+F
0rayp85xBwwVkRPdzxszd9yOWPFRnfIkcuvR7lw5QaXbRsssaAv1Rk1e6wowatfsdPuQ1hFkPTra
KGGadejxrKMUUoCxZNNfc0oAX69Il/6qa2MgrmI31WnEg+IzzhoZyVu1SUdfL6D4vim0TANCAAp9
giVaPNDNyJHvwm2Pnhz0UF6vkK4noJ0ykHVsdd2tosQ3+r+F8snAHts0D7aoU4K/bZYNoYNLBbK3
2iJlxAX7yjx1JrFgDnCtqMZO9Tcu1vr+ab0Zk7MEFEAVKUD1wlEs18/F9WIq48zAwSqdSBKdaB5h
9zUHy5iPmXTSM4a3U6S83zd545BgEuU1iK0utBB4jF6bjGeiNajoSiczPaDWux/YacQTMdG/3bfD
35y4qzUsyDIyC0gHXmxK6UjfZ9g5YeZBGvj+b9+OAfkg9IQhHoNTxQv+egzd6NSWOeElJM2Nm9vN
rqkPBrWDvpoEwQ8fxS/X8qUl7rjRaiiaNjdJONuzp4KK2pUG9ltitqDOdbPbODuc+8nbuieoFMGO
3j0g0PSrghwNQtEKnP7KG1H5gM9+YFhLELmQ/SG6A1vV9QROlZ5ZpMIEVg8IZk5j5INbxfiGt0Gv
bO6v1e0Wvza1/PvFFu8hXt7FHUzFeXQYnrU6iLpTRj8R4SF6EGxukTEuYpCUEmcaD5FwLpKDPSNK
B89lRQ00VQML1s4uSEzvD29l4S5nks9QmqSbQcYGizp9STJUSOzIn0F/gObbmPy9b2tl21/Z4jZj
b3aSnlUOCWUAM5LB0/uHAi+NyRR42pVNf2WH24xj0lq9nsPOXH4AHeBlJbjtK8G+uEnfcHuQd0SI
pUdwKsDKIL0npv3eR/StiNSj+po/1bovkeRZLdADZ8ydP4iEL2+909Wu/GKsvtiVc1k5WqNE2JXW
N2f4M9F/863yNbgF+IvWPkSuXw/mi983yyga6CyRMHdA3TAqRvLSmergEaWpNn1dlWHdjaIs8tq6
gVQAqAbALcFbyrnFnkrzNCQsDgco4LopkO0Hak0FrmRZZGrNgSB9sgR3yKCg2nV9qk2zSfAoaOOQ
6XUqBeCmQDRbthS4XzymHvOWQkCLSXU5buu57oJIJr2IQ3DlOCyvJQuwJuQ+0Hp//Q00h2shU5KF
ZBiS71riAK/fRUOgjEzypqppBYXQm6QqFlX7UqJD0zfakXnQSGnlzjw6DDJCfeGpagTuR6Q2m9Ej
zRBkc7ZNo8jrzCRUQbp2/+iv2waoDl0eiBSAOroebN1OujEbShaC3zh/S51S3k5aXRzxnZk3Av0N
rghFCmpH+s6UYfDruiSCu3DFuSKMRzYSWXML0HZuzZlVpao0allYOn1NN+M8Gy9tv1Do205c1pvY
1OUc0s51kfhRksWiDp41+7gmISmGz0BnJbfezIoKySzmNJQnTd8OaQ1d467tv8kqQRMK3udHGWp5
W8ukaufen/6VrYbmF9R0l4gbhFrcyapnGbo8XUdD1irkXILBbeuwJvKL0t70Ta1v/31zePXicIHb
AAKk3ExPaae2VlMXIZkhvcLwnC1pBzFt20N/kSLaWiu+ED2UJrogYBPtlMu8X/iqopftZojnMlSZ
7Vukc4fc3EdJssvUEyWzB1qhQbLdTjE9qkhnHbXmlmrHzhJdCSsLbKM2gv9QN8IbiZvlrI1ZrJt1
FdbIMFUWSAXicutk9qFqxs5L0+5ZlZLg/lTflP1wqL9YLMD+slC881nEdMkMtGpXh01p73ryQ6qf
avpuRWdH8VogBoyU7ZLphagiFv4Vbw08vIV8t4qVBgvq9bTbU4m2c6WoQ0Uv/jKLBKkxoLM0zQUX
7ZodICmWigW4kgC4ubYzZFHWR7ZThVkGD6nnFPo+b1FumAI7y+9cvc8wkTacE1jnAElAa+61nRQF
57HWyjqcoKFAG3SSIy9nDMlGz181QxAvr+xZGxkO9DrraMrA7r02RpIuktBPjVQYoeWTIhXFloAB
UxAIrQ0J6T9nOfnoiOTfMCVQ7pHlJE1YaR4YmHf2pGzrlJz69tsgixCCN23ySwsNOLSA4Qcv7lKc
vB4TNqrkDFBVDx1737WuhLb4A2Rt3IydjS0NzOozmh8K6AtR6zN1RNvxdqx4DYIEASWm5Sjw7ROy
PJSTqaVVmPfooSafskaQg9zjMvCdRBP409vluzbG3WZdVkpTVmVVWDDDTRpA/EXEQzfVZ8zmwoWK
GxMkvFhBzoTUJIxavZ2Fk+dsyoNyBM/SH2PXeiUgl0CeQ9czPtSiat2yRteHYLGKegSENZdXPee5
M9scIGgBq4qcByMopDI0faVt9ECt6um+57o919emuId8J6G8DCR+BvK8Nk1823rOchGaSWRjWceL
q0FqUqkBpWiOZsgCPfV9leTg9Ke2b5aMvd0fz8oGvJo6bsFQyhloJTtZSAnE1sp9nWMD2kdZK73Z
FlA6imxxRw3pdqNILCyT/FSaG2N8Yz9JaXs5FTVUrrxyrldp+ZKLGTQArahSCkvobCxnbwSfi5Mj
vzhp8UscN34lvdD0YUARmwCiNiiioGl1pLhVATEF2FLjHzoOBL9jpP6xIYfCK0jznrbDRp5iNyd4
9Jff7q/h7bMA6SzcZth3SC+gSfR6tMyaZnOUszzM61NanLpqq2c+M3ZSdoraJ13+fd/c6uxe2uPe
+1aulhM1YA80p64cFP75+VcFpT4KxiWBqeVxzZ/sC1M6F5yoc5s7TYYmMkYCuTzS+O/ItiC48EBy
jd5otHQy10F6uBp7gem1JUSSELi4ZQHR3XY9qVkz2dqsAYHfjJKfuEQPbRs5z+IXhFcFg1w775em
uHMRQ7lKb0qYGuf3GR0BSgS6ln4TlccE2zebtprlk3kAo3EFZp7aS6KN2Y6QjBSBO77Iq26m+2LQ
3LmJI33uDLOE59nX4RD0PigemT8E3XNxBkTrg5yGRxaAV1xO0JDgesXoAcV/fzpWd/PFN3C7GfI+
NdHQpRzq5Dvuj/k7GN5AN9W90l9ycfj/2eJ2cpQjOhvsKg8tsi3iCs0kgLNs6tqlv8Exa/QiNpPb
OhHuR21pCwLSA71hPHvYQq0SKVaXh7O0mTct+g+knxRYQTrvlPlZ6n5rh34+JeYb7ag/N8HUbUxR
GnLlVQuPhLckwFDGkpTmMlqt3CRTCuUtoHbAW7Mdj/Q7mlAp6hW/59Elopz+uj24JyhPwUvhNF0f
pUaSMmqxnEKeotEUF4/9kbhFChkJj6S9siSarJqhStaVfymqHlDgkmWgeOvGqv+D6w6dJwgblyf1
TUNlm44jk2tscENvNzLdqTjTE7Tky/OYj4KNvHasL21xh6mWU5Qy4O1CFItI+y2XHiVH0Je9nAX+
vCLXAHTAEnVgSa9nNtPMqutaeGInG/yUekg/+LENqjQws40fdipKQK3ZA1kq5g8UfKCx5AItk8n6
XPR1HkbziVihnPwxzT3pj5P5OQjV4Zcf4wcHuQ8L1OoaoOn8wzSJE7ucZAnG2rcpdSlFmtxx034E
rbXiyoCdEdOTaiNQ51+TKFW5NlKQLGqo+YHPG2nx65kttaZI4j6joSSD/JzGJ4lsqEXcocs8yQ4m
kcDJmr3lsQjIA8IGg8fyNETTklEZ0USdyAdDOgLb40XRM9F9qwDvTAfWnn/f9YF9aDkHmFroj1wP
UM97ue6oTnGJV2bqsujpzxTj/99I+0o0EYZmbXj2IsyBvYP3I98SO1rdDL4Uh8LvRS4BYY9JQPMB
mb8EmY7ipYwjwVP1BlqBtUP+E8qx4KjEE49v4rNyAnxUKxXhPANegQRlV2rhVH/TuiPTXntneMrt
6DRobmVoAXpWPPWBoBgOdGE192h8Nvw5+SUlh+79/rx/QZa4bY1+DvQfAQG7cDhwZ9Yh1RwRyE6G
dpHuk944Nqz+qTnVbwPgZ5BKDthwBnrZ9Vbe1pLqNXiIxi6JEb4qermJGtOTm/lRSrfIcQu+bSXo
QfVVA5sYvg7ci1wkopnNoJmjVIaW+WeMpvOsQu8W+hTl7BPpuQAdS/Nkzpnf9bE7Rjvd7jwJ2Wep
388RBD+Q/77/QYs9fq6grISqqQEkJubrepOmtNEjaSA0jOzIM3S0xupWcUqGVPUr8nLf1urYL2xx
7rrpC9mMZn2JBXyp26IQ6tWY+Db3qSXitRaNizt8lCS5jXQmrgYtDjQ0Aqsvksw2xSB4ra5dvdj+
aHgDPBBJVL6xJ0XOyC4duLFmgPxOplcAUkBr2wGvTiZ7XSb7ca5tZrTaWVTU579y/8E2VDcBkES5
gK8UgD1hSmmf0JB0jVcm1j6bmm+OkBXsBsa1nHRbRlUa+RsHHFqcq1ayXrLaqKWhBiB7046BnAwP
HXnprJ/5f3F2XjuSI0kW/SIC1OKVZIgUjMzSXfVCVHdVU2vNr9/DXGA3g0EEUQ0MembQQHq409zc
xLV7A8ttdXvWVXfwo3PQDD9V9Uu6Ky243Nm1ncIcJy7Yb8aSjVWyUHW1Ms9+jnvT1dSRzQLFQ0v/
fd9At/IuGscLqTPYHjR9V68vQJkk1Go2GuX/mmnwkIXZQRv1X1M+PmpgXY3IcLQgf9YGzTNFt+lG
9/4v2DJbHkQeReCA6g0VrVz2mlqlVca0Hau1YHUQWAqYGWqCacd/bxkPNgtdwzIsTKvp+ubLucLH
GtoF3CNKttlZAhzLlnyQ/GmvFL+51NsroTOhad6Ew0yn6AyFLkvlhzFQiAib5jmiaLDjXrcXWr6g
DqzzBtJJJlu1kTHw/RQVpuQv0QA2Odnpl20twtAOgE0G8KHCXGXMCtN7WWERSAhwjh56Q/411IVo
662+h97aMnoQDTJlbjDQoNevP5GfFaVY+kQQtTBQLPpQROPOgW2kgtpyqxnEF9FCU1cGr/W9aY1V
kV/quS/8x2xs6cP4NG9OpTC1/kMoKOTKgj9ZsSsggnzioRKzw32j3zhQKtG0KxC6WpqAqx8Bi/VU
h22fg9D6qJpUNTvbmnc1Hba2KkHMRYUWZm9KR9eHmRVpaOq0Dy9R5n6zDr39GxJt5/Xy5duB2X/7
a2dDJbHzum7VvmGf/L9F19UVqzQzNc5YNGlqFz58NEhG9JGmojnU8UNrOWMPF9nBV89l8rWOHgUI
i+8f7kZcCCWLTBYKvFgW14fbFylDO0qSX0C06UcjCv1DzagOpM9MYplKeax1pNtmpdwrvG+9GgCk
GOJcBoKAWa8cTBaNhRzyjwsvV/mzEtvhQS9G1UEXYXiIWnOxKCk+lVM0MiZd6c5ggSSIpDj7wISh
4KRK3hz//DDosxpYGZ6PH3ZtAyOqjWmJssilEhLzqS4s6dAQFz3KZSU+BpUVHOqhnFxNDcWP91fe
snGGhpRFuYg+81q0XQynHhbqvLwI2nz0y/6cx85Uiaf7q2xEWHSNFswVB072uHJNohXOYzsXxaXz
D1X1U+7P3wbt391y6NYyTAqAIsTRUmRZfVm6tmNTiDXHWCZ8xTQmdBzFh2FWXop+1lyKEHtD7xu3
lx4SUc6S3uAqVrd3zsIxy5OiRA9JeZRyxqgh9koNr1AkV0Ph/CSi6XP/MLcu7/s118jMvFRaiIbo
27bDJzPwIvFHb37sUvEhoyqXKi8qItKN/DoDTM3yz3VQnMq9OvvGC7C0zpa5ISjbeQKuDdaSfKFm
brgkr5odYfzRFHvxq8xfWAVWiISgTkuDmnhj/caIQGqSvBpoTidnKT6IoPJLksZD338d0q/S1NlB
+jlNDntaoBuRDtBxYgGqVvj+9RRlP+mj7ytkj10qN4dMbX8qyKQ4iRGJdlaapXv/Y27ZD6w2y8gZ
lWainuuDFIWk6LJpKgisurmy9Ugs7QDO3g9ST/+ntx6qREfXqI8rBJEFcSfW2nDCBK3EdeDgYQpf
z58VFLaNOBJoQlqAw5vQQTcpSY+1ch6EfHHFOyMGG2bDJDNxEBMl6I2ucR2KPyW9Utb0IbtvUtfa
8Z6y1saGqK5Ky5Q+wx0Awa6PM04Bo/SgzS6xotbnYIJgvdDG6bVR0uRiFTKoKUEOYCQPjJ0W14Yj
XSpVCCGadCJv5gAGZRwas57LC1R51Kus9rnvpnM8/4dWLr5mYQsl/GJ0epWsgqbvpGFKaPvPoxMG
uh0oh/smuZVtAJMArkpLaelOr14jyDSyQraAaAS58GjiZPq5dSrDNf3aDvriY2g0sPYYvTtUpu23
6bHN9oTqtwxFJrtDCVwCebSe2510NUAiG7CGn0S00T433e/7m9xbYHWMfWPOzGCl1aXJn0bx21j4
e156MbWVAwPwvUB8OEeCnFVyqpVCqGQ+HypPjzkCtA+Q26hu0ZzlI2NbUmWbe/2TjecP1U8yAOZf
KHOvGQnysMriaAqqS7aQVYeiZ8DWrh4KBSLbnYBl6/gYm1qGtDAUso7re5bNpWiWRVNdCqOWDkUz
i06QRjs9mq39EJtIgApU0vu1EehiIhdNqVYXtaydbpZdEaEKvYltCKo+kBHv5Bwbnp8UHvi5KhvA
3dYodzgsR3PqixoRaJpfwfhodOpJwUPb4c7GtnwFZ0fitJSZb9owFJVFspqkviSxWR1Uq3oZkq44
59GOkW8d4KI2tqB2ltGg5Y191wyfEQkYm06tCe7S4yCEF6k8MbtIm7/8uEtkvmESqB6RwoCwAlgg
rW6UXtZhEutpgzRe8XW2RiePq52mx9YSRFlAduBUola+CraSbJgGeoRgx5oeuhLDjw99l+61Ojbs
wCSsYRcUlog8Vu7P8vF/qQSwSq7Np96IbWGGoknP3D463XdCGysRrIKWYdzurdlx/X0E+q2pwgzd
BUoUV41+tcVXEXrCXTLR23MDi7YogQAVo0y1horJQlbmag8IWp9F82XUzOFHUFHevL+b21CGVWhv
gsehKIdfuN6NGMnxIAWEMnnYP6tDnsMggrakErTWgx/DgDCOZolKcCMczHayDvdXvz1LXC0xKQBl
HAag7OvVGSovC17M4tIMJRIyaax9UH0jdf1ipEY2GuHObjeAjItvp7wK0oOK5jpQHGXI0UO1LC/K
EAAHnoVWem7E2LRTSTCexyaPX+aGUMCsM2DKeuPrf+l9iYRTzgzZ8f7mby86HxePzy/CkPgM15uP
9GwIdZ8sLpKmr/AnPivid7SauqZyDGPPLW8k0KwGUxEEw3QxCJOvV2ubJBzQtVkQjnKRuU1TVt/x
MNpgq30qfxiLgtq2kFdQ8ORCpP4FzZUqPw/MT4fOkNQwXCq9UKEWNhvlzqu7ZQXLxDKwVlw45efr
n9ZYfWZElVheIP2Zgg9t/KGOnHrYifW2jhvxM2Bn4LPJZlfHHdeBFveZT6zXNPp5Cgr/pPmRdEiT
WHMFP/oEI5W8s+bmzqiHcoWB3pvrpK+fxDxWY8KJtg6PoiBki1rio1HFpVPpzc/79nQbRi/FVzr2
xF8E6srqC0tZqxW5zGJNMdlLP8SCoBGp2MlP7C6xDlS8dx7fLedBuA57CpkXjnf14QrCZ2IAnG6T
fJLFH6V0CI1HJYChsVF/xfqej799gdngu+VWX3DoGkuE+QqoS9y+IpV0HvXvoIr2JM22DAXSqYWj
12RqYl3LVuOgrIycfId/fRrS4NiMkzf25AdyCqx+jwNjczne+4XqmOnGdU2tG4WoKyes30ykUxSC
JZ+t7vesmH+L0z8hvCL3rWTTBZJu4QVAtlArX4W4C+FgrapSeamfk+TfzpWPtekm/zQdqlaO9OXL
/eW2vhlN3aXNQlMXgPX13U6STmj6Ri3BejJY3YCOh1jDmvZIfLcuGgRsUGrxivHpVrYfBn5lGd1E
6oGyZN6IpTtpwfdxVj8Jqv71/pY2UEEMFzOwvnCpLzHAchHfRWhSY/ihkMgsRh0WVaxzOBTHUXYY
fIwUZ9ZI8cqjPH01rE9ioiJVRvA2vIiGN0XH+z9ly3bwKoxkLwKTN8XuvB0LJa3M6lJNB1m/NNFT
U382grMm7iy0+Xy8X2llNYmW+oUfGhWVX1s3nO5Q2Ok/WmQz/vxQwAaOfGbjznssahsNUY4aOgtq
neRlqChcH3XUzklJ+FBdZpRgJYq+MDo+pPXwIPqanVoSvdDxS1ymX+ZyryqxAY5euMcJJpcGHtWP
lbupM7jp0niuLj0AP5ILJnbqymvr75mh2kXspdJHTf4pMmDe+k9JAclrJryi8LWTd2x842VajfiM
wjfBwupnyFFa0SPi5DNmGKVj5sgDN1Vxd0KjjYuKEwdJsDAKLhiM65NGh2NOQ1+oLp1sXFoAg5H8
hF7r5/sGu3yv6/waJ/dulZU7mIpqliPG3i5xmj7qugNjqE3t5dDmOwa7uR3KEBwYLW0CnuvtDEER
aVpU1Rez7w6imULEIT+0yvjr/n42lzF0UWcOHo7WddohdEE1+jP7SQXFYlRXBsxepe0ppLaw47g3
HtslD/i/pRY7eed1BBGdWuhg60vYYwCJp8WBE8bCp6iFpLayYjup4E/y95p62zukO2lABUWNbHWQ
UW/4taLF9cUiSE3P0T/+HqB20ybAG9JBgQwU4MP1xjS/IOyuwiXhjW0mLA4F0a8aW4ek2LlKWyvR
x0Uzjgwep7ns9d0RdlXTTFNc15cAZEWU6q6SPDIEfaza3/fNYstvIVpAfsFgDDIl65DWapDiHoOh
vkiF1H1Iiqk+SuU0/51rcnuqywKRGUl96iNjPs6i/NhGxZ6CwpbbWOCbbwAH4EHLWbzbawzHas2M
Y32B4M7VM3SWx8+BcIwE9Vh1/+GyvV9rZZq6kPld1vZctlOv/zZfjP7v++e59eHodyG9R5bKfOHq
eRcKmA/9ZK4vefIlSFF6+QE205e+3F9lcT5r5/T2yDC2SQC9HgILUq0cGkWqL7DSFuVJUb7f//sb
ATqzsSC2ZChnYJZeeXLdagS9TQhSoJDLXkL2+T0Tikcx5v9VZmQe0jYVbdRT/3xWnRYl7RHwBczR
sbdrWwj6Rhj1gUGwtDuU1nct/GA2O02JLe/0fonV1ar7tMtDTSQ+SOl65HBbiXRj8+mjarUHUXxN
xYNcne6f55aJL6U4cjmDIv66eNU1VNz5d9WFG9RrvdurPyrLnvvOUetgh8Jg80bDw00QS7oDHGR1
n8Q+iKTe1OtLXco/hUiUjr1hBk6tapXLRJN0lBSYDYosyN0mAPDWpYP188/3i+YxAA7yZBrPq59g
ZX0AIRKVwbZ5LCPrmQTmUxBFJymQXlp9p2y3fLD1ZWDyknonOkGYzurKxTRL6j6KWsR9UwSyNNis
Ul/aedO27vX7RVauP2hygLNy2F5axNeH+DRbr8Jgl/N/8PsIz9P6pLsEQmW1jMBkZ+h3JQG7NYqe
LGVONhmPTWypblgosXv/M21tygI5qy8aPQjdr7yh3+ZMfSDjfMEMKqhJ4K1vpXpwU606+3rb7iy3
8aHoei59uTe8y7qqL8YGvezUby5122J7ulk5tIISEHThnvLWVhZAk95iBhqjQHl7nfkofmKFddde
jLAsGbz4N48BdkeBqrjTOFuXlsmmozkL6jntROXYyFn+MoRGfgyz0AQHW/Y7X3Zj8zQaILhZ+HNA
Ra/cThWZU2OMccMrB+wsMG2l71xd2XE0W5efBg3T30tlhUxkVeiw5LHqwjrsLvrJqh598xBVT63R
0Fh7KIriKBsRN//hj82INeGoJk8n81ozcDaGETMonHYXiMdMesyXtPj556ZDXVEkjUXUkTRr5VBy
PxtxM03/FlJ22sdSUuy4E50/38j7VVb3oUmDSqnnur8Ms11OX7vWLaTXgU75/WU2TEEjflygpWTl
fKXrR04eYz9t82i46MWvIXwMJUdp/7m/xMbNfqPThXofxB6KmNdLwIVSiPQWhks2e3H0pQRW7Sfy
wYKq+f5Cbxdp5X0ph4O+oTS/JGSrqLuZxBH69Wa4dDHw+yksn+vqG4Vx+BWVIWM6kqEbytSKdS4y
6WNtQHHxvQ+cTkaQ6O9B/zHrL0Ue2xUftFapU7ym+Yvef9Ej3YkGUGJtctbj6sP9X711PMD+aCMh
Aoh4xupHRxmMGLMvDRcjit3ccpGosRvtS6RHO3a7vRBGC3PzUsldBVLTlJapbnTDpSmzE2w4faV8
DKLidQrSZGepxWpuPgTpMLSTVHBh6r7+5OMsjmOSKMNlOgXxw6BrJ6qosT7Y9e689214iCYf91CD
nYSG5jqcifp0HMUYDgK9ByfDe9E+xW4U/lNJ/5bCv/c/lXqzLQgkEF9YPhWd53Woq6CwPtP7IQ/X
RnvEh4975AO31xEdXPBVJqVNyqhrY6jnSg+abKlGp7XsUkSzBxX5Ukn9U7FLbI0JPeSlYHIEXrF+
buNm1gn+Yuojqd7aYtgAPzZPYgQvYpI5cypehpc+SXfiwY0DpCqkLU0LZgOJC6/twh+NtJknklZJ
rTyYBH9IVr7jBDYqtcA5FnlUZTnFGy6XUWxMPYkIOTtoZNx0lgynMLIXvQ1T16pgkEWprHaTmk6V
HJqNO86Z40OZsXMFtrb6BqhlDIYn0Fpd665MS7MQKaWggn5IhPyg+n/ft8blL1xfMvq2zMRRBMf2
QQFeHyaNE78PG0pcZVnaWaRk9Ct6Cl2175Wq1LqBqf7ry2A6xWrnbbq93oTyNMaWjVHcWIvsCL2m
Uecz6ksUpGeNwooeesECXkuCZ0X9dH+bt24L7B2cLXCO0u6koHK9TVkFEc2obH+ZADc+lApKELIZ
xm7YttODoRTizofb2BzHCcQRjCOhi7aK1pBKKKSsL1ivaM9gxr6VPqQ/AspCtjr1j2qiHu9v8NaD
scF3C64spU6mLCjlqr/klnGWmdkKK9cAXTVjoYkvn5gmO91fcXWkPPZg4EhoSaihsLjJUiQ1UIbR
bAqviiV4SPUxf9CG1HRUKZ6f0lbba1ivvNrbelSCmY+ReP6Z67j+hMhEmpovFqVnMOGn0jyNKPBX
xo/7u1qDud6Wgb2T2c2l5AvW73oZQ23MlMYhy8TMpiDDqD3CjAvbe1yWzmwMyj/tlCYf+wFuSmma
jCdfUkdXzofhcYr8bCcVXNnR8msAC4GqRGyIqGddGrZK+pWRLDeeoE7NUZqjL7kRf9Y1yFesIFMf
BB9qr/snsHHOPLegAuiIcc7rikWeNQHij0rjKVgww8dCCDVuOBDmzOGOCa0n/N62xwtIlRgBAd6R
1WGrRabA0iyj1BRKiXFEz8cHe9sxwGolkUCQH+kJ3KZNXX8Li6Q3D4KEOIddKELwj4/06l9d0wsf
km6qTTvr5hqyWCStFZjP06I+1HB/MaWd52JoM2Fc7tRd1s2ot1+PdpayqMHy3t7EpAPvhlGZjVdL
aTnYSRBX58CYM7coDNQIm34Q6E8E+bHp9OKUCKP4E8hjK9thVwlHoYqhvhOF7jGOkIdWfeiq+9Kv
dz7nOoF6+5VLH2VhRaNis/6eSTKHU5gbjWfA6wHxRVx/aIQAcNiYzk5gptVRaLrU0fTQos2jI/WH
yOLOh367Ne+eGX7EkiRTz3iboiW1ur5VxeTD5kkxzJv9BMnGTPa1wJXHeRkQ9o2RPKuImq/cb787
hoANu2MNNrS182kM/h56XwFgNrQVkZnUVy9mNmlOrWnxI6QseUC/xJxKctARGmAzDPX872ga+9bJ
IaQnT+gD5TM8uoRaouLP8yEdO7+BL2wUP//p1ZHADcHBp1DBXODJ17uso3nSk2FqvUKWikNeNxJj
yaQOvWbtlrmXQHt9orwrxMd4YLofqxPtqiVJFUXWgoXc9YNURtGgiVECtHzTLQLf/zIaBRBKIZzO
tdJxEeT5O1rM8Y6BLQutfwjeAgKXhUAcGqrrTQdFHZWChn0VxmghmRN99vU0OedDRKknRjs2bv7s
cX0zJgrSzLou0sjoIl+vaDSqVifq3Hr6XMKEbRB2tbMKqz+MyAfsbDgBhWsf7n/bVaD0v4uCcyQ5
0GGCWNchoj5A9TOWWg9lzvoDbcMIWqO8cI2qmw5Eg82pk0L1FE5T6Piznv+X5Qm3ucfLfOoaGSFC
oZR1HZ9bL1FhVrVs+I7YgoRkhvoryZrsQVeFxkn6Wnaoze6hTdYN2WX3tFOI1XgRFzT6Ku3TRNrd
pi/0ni420adUb5BEUkX4as1RP0UwKh6UMZoOY1d0TkD0fmzaSnAIcz4qAH+ctpIrt8iH4JvRt3vd
uVXo8/bbyNRBoQLZk6nPXpuD2I2MZklD6QUBlQezZYqjVw2H7ESyKwp3H0waaa9laik7EeztS8kb
SUGYsVrm3m6Y6+gllT2twdrrEfcb7TpoGPa0BL0TT77Kxd8xgduAi3kgiCUphFHU5lNc73M2unCI
mSPxCgAQH1KVmS9VbybH1EqmO5JSi77dN/nlD65uNmMWeMY3eQ0IRa8XjII4jOfIqj1BjuejsBge
te+9btnmtpbiEbUW6rbr4WeaNgMwtKDxutHXM6eVeqVOHMpWpfAa+elMpCf4yjDvZJEby9IMh659
IZ6CTWZ1mno0gwFcNidPPyQNGBrg70yAxydod1KsDfskjNIW6wRueCOSbJSSVZNNNl6FSFybao6h
twcdEdsOvFZpFKcm32MD2IhiCUqoMNCEYUiN4sn1pyuHOk/6rus9PJP1LdDSb6OeFocyzTQ31BCM
s0YldXrCVjtBx8yhHkZjNFI1ZCh7f496ccOQ0ENhSJlUGn+9np4c46L0G2ioPcZ51Y/hGMzHtG/2
qvEbHprSINycKCaDkFwPfZc0GKooknsvUbOXzvKPiSG6kwA70fxQ1FCKGcrnQQ13IvQNO6JqxKQy
CE9Oe+2YR2nOc2Ooe68Out4OAeRIbfZDbMJzpZ7v38eNcJnRiIW3DF0o3to1B2JWkIU3vtZ7otRG
nxRf6PRzJsS95cStH7/ocZd/THyztOxQwU+7YtmAG23rKvulBGpyHMTCsBOesZegjMZXit/fq6SR
zsS4zUOdCNJrryDRev9Xbx0QGp2UVBHnWcYTrk0xAB/WjWUweC1TMYNm9aBO+p/KWJVOWaen+4tt
3DUqnYs+BjH5Us67XqzUByWr8+WdGuvemerZsNM0/dUG8o+wb92mBJSptntx39aqUEQxjsociUbG
f71q3Omd0ZXR4NW69qnJnufqnz49JT5xSHvQELW4v8kNQ8dnLSW3t4m/dVJoDnEpjG0xeE2vn8fA
gFr0aw4va5kcLCU/5b98FOfuL7luPy2PLI2Kt/eOJixlv+stmhMTP4mYDp4xm3DfZJP50Kc6sieQ
5Z5aVexPkNEW5yCaEjfTzL+IM9uDRK3TzqzwpE3m3hz4hlktjyBubvnPDXpeQvsiiLNm8JB+ip/g
R21PE5Xpk4xjeBDSeW+CZ2s9CF0BdXD/eBMXG3gH6pi7URI6nnlPUme3ACVvc/N+BkrxF7Fo++d3
BnQj0QwluQV4tjKorLVaHTnE0euC+HtFCcea/y216UugVzsw6TciqtUjT+0NTCpNKDL+NQFjzCMU
i1bUeZMuT5/h0/zSNfF3sepLV4zn+SmQU8sNa8X4zJxK4aRDU78g6pUcDDGKkI+OtDizpzL/rXf6
VDGzYJWfGjZ29Kng2mHsy3ZcJOMJ9hT5OFB12Lnx634NlskbR5NumSwgC1nHD00hGGbdJIMXq0YM
44DQpQ+kDuanIFCOSd/H5yBr6w9pZAbn0ICgWZJBnQ96TqYbZcaxDJURuktdcVu6Jqe6iq1jZ2nt
uejzCf00qUWbTvdtMTU/hlksuKHVkecwyeZkeCE3KdPHqO9Bn/btHg/GxtdBg5xei0n0Bd5ijeEd
meey6qwdvCpB0w1gUfQp7pvgc0TP7TAMfZ3ZYaN8YbR4ctpZGY65MY0Heapjt++G+dBNwEPHpm8f
odD2H00clFPT4DpZWqCf8knz7VyMEKRTKvEQd4W6Y8i3Lz+/fyHuXkg28FlLCP3u1tSinHS+pg2e
P5c+46tCCUsTkqL3vdPt3WQVAkgefdwiLPjXq5jMlItJji9QW6F180SanwO5GI6pIfauMXbyzq5u
/T3leAAuS42QcGY9HyTpjdLMczh6etbLTmIawzMEVrOthkp/MJIidNvWLJA50PZoGLdWhm2KKgow
cvBlq7gu6eFI9ku8UDOW/imSgy/xDGXr0GswQIvy9Ny2yqlsxr169u2TQ8NFWQaEqd3IDHxfn7Ce
dbpgDvXs9e2JCMyFIWj8oOnNoyScptJp9ljQlqLBtVda1oOf5K0QqZnLv39nNwZNpSmPo9kbyuEk
R5GtSEj2BR8qSXXmfI/eY3N3dECQUSJE4ZW7Xm3qlgPXutmD3aFza6sCx2EJCjdds2xpMi4CAEp3
qpaqk67PO9a0Yb0U0hlEWrJryoirvY7UZgAjcraDfJzGhzj0+vqH+Z8WIcti1BuCqTWMry2VtMgn
GDNrqf3RSJkbpT8G/XeIutn9u7jx5diNBQUZBPngGlaBAoNrhjSIzewx7hPWL2J80bovYjI5MITd
X2kjyVlwnmyG01/wufL1ZwtHX9DF1Jq8oCZ3UcAbH6LQjROnoQihOu23tk3tWgYYqbk7Sy/3bGWf
i+w3kHCsZpkTvF7a94u+lYN59ui09g5lunZweIPMI9aiPVljWNmCFlGc08LMnQwIksKqj3ZSj3WX
cnn64EeiFKZzBsTWK7+Xql09Nga/Ipdd5Zv/mcqHq9uya9oOCOX7W976ru/XWkXWQdOFZqWyVhfN
rpraM1Ud6VFLQ4c3ZufLbng50mTKRNQ2uQ9risdZGuVxLFTRo+7yTAPAHIjrNP5bgfSv/Usu652I
+raSQ10F37ZAvDnSNbiK2vtYJNUkeZGWPghkDZ8Rno7sMhf2wJq3x8hKSMwg0gpcg093bTh6GZZN
M/iS10BlK38wq1+9/ii2dLOmYOcUtzaFs6ZmSFRHK2cVscq1UhtWGskeOoftU16bIeI3gnLsylb4
ft84bp951Gb+9ymkzXCjy9xWUm0E2qR4cZ+XB7o9nTPO5t6Gbh0lODNq6wR8y6VfT4WMRp5n4iDK
Xtern2S0N8TasiM07+t0T+Fk+QzX95ulcCnMaZFlAQe+/kxkFro+RYbswaL2qoiuJD4jsnIMJvEE
0cKppmrDtPtOSer2gy2QRVI7ioqgas3VMwTv05BYba9AYe9DaUozQ0CeoocHc8cyNrI5VlrYcHkI
CIXX0Jq8noM0ztheqbeSp/Xtj75lmK/L9fKYFcGrpKLqWgmQN/UGykmJVM027ie057l6qaL2DwnS
cGQ0MYDf0OMksqESeH3clPr6QfFFxSuT3K6z34r/9b6BbhSw39okSwzNEd/IqJhaUJtzIymoM4px
bEud0sBq4sMark74L7GR669RFQ25S55BXqNodQqSGARd6zSR0I2HoWtHwQllrQidVAzhfbK6Ntu5
SBvdOqhtyWcW3SrGddZzElY1hmU86opnlI1qp0lqnLqk7p+KwKrciUEOR5uxekXxEfyszL87oZt2
zHDjmkEyhgnSXlpaOisXNWiJ0Q11p3qx+VPpFjqtc25lx8yXd7zuxiWDDwlNUy415AHrctbkI48V
d40KD/8EtKVHQTU1BN2uy7Q4aWIZH8pqTI9C2oanflR22b1vvRbZAmVZeGiWuGvNshUIZVxL/ah6
DCw9qUVkx2L8OrXNeRSjpyCBwEB5UKOfkRTRR4CBW5PQ5H3t0Xu7b5wb9x7YGWEZ4QyjPmtwiuFr
Y0flQfVw10yISJmNqMsTg+Sf76+z9WEXHbIleVjwmqt4yRKTto7lUvMsCLCtZj5NiIAMfQBH/c5K
mzt6t9LKfcpRbRaBWWheUteA6b5FWfTYiD/vb+f2KSWfZOCaDgw9GCLba6dRlyVN5HbUPBjKUVsd
xsFBKfQLRDtwCnRMuE1SV/+HTwWFC7BnDXDwDdJVzf2Gd8TUvHGgvDtMBtAPM1WPZVvt6SJtfC16
L3QaSWwZwly33NJQ0Rv+oXpBWb7qFni6UHzW6l8V3Nr3D/I23FKXGAGCEMrzy8Dw9UFOZRRaBcq5
HqJLj4LxWCqRG4qwykt/K/XvXD7eX26jqMF6FJ3ggKRPytLX6wG568uunTQv02axc3siBxmTl6aT
1M1j7YxVaD0FkPH+ZWY5ROYtTcmTIeSM7k9qBSPQIE3apZKsSLR7HRVXJ9WURdCJcUBYuLQ2/KXK
WQgO30iHwhaCWXyeDKPUbSU2or/v72YjC2E3ROBsiRic4vNqN76kowEuax6KS3IV2YY/2amQnEqG
oE3RiSVEVMSXDpD8NIw2O9/5ehtZwOKrqReyOv9jXSxUFaKvpbDjGUHsqIX/cUiZcWu+KWF8ab8Z
4mPWDXbbHtNQ3sPwbT1XVET5jsTMePB183+sEgB3MEN58vgzmjUH3OCPpHmFmJdWIVPnSuzo8lgy
fn66f+wbbwdZFQVgAOfE02s0WJYsswdapXt+D9TGH4P+EGatcM57C4EIWSwOZm1KyK6UI/zpdLsO
99ff8HA6JVNCwwVwDbTl+qtXsBgTX/XEojAau8FYpK4GgNipIqXZybze9rIKRnkboIOEYoJhsnWB
wA9nTZlCorV4jg/Q1rqx9b2K/JcEyKavOFPYMK+JLF7QH/X6c6AuNOPnKT+X2qUMfqfTyQojW4J2
vKGIAnsqxZSj0cJRoTzcP5Qtc1iqGNQpgVHD2LS47HdlG9+geqToqeKp0ne/ityqsX7RiXRN+Xmp
OXRlf6xH5dwke4SgG1ispcP4NnCMJABHtVp5LgQzJnAiog3OshKcfP/MV/vLLEfHT4GFPYtVelYT
7WQoret35zBqz34+HmstPKeh/vH+Sdy+TcvPIdLkVedHrdW9IqZTszCddGYVDoPpCpeLPH0r9qQQ
NlfhLlH/oNl1W101klkLoYP1UGYunHKGhD+Ja/VA8kquAuqXSoj5x0/7wpgMCHORnMOHr5KUSYnN
0vcjGDubeTj5jV+6sSxndtZP8fn+Id7e8YW3ilhdhDaNFHYVRdRiqet1q+pEEZZTpgrcNI0zZMVl
HpWjGXTkfTrRRft6f9nbh5dlFQYCluiXG7662mWohSDZdN0T8s9T/RqO/6QB9da9V3dzd++WWb0b
spCnkxiYuqfExZE6/28JvIqSdy/xwNgIkShkhe4g7Ext7W1udUO5uHnWEQJ4vKvJeTQ849Hca4lv
mCUHCJs9MStjDuuWUh92dWXokLpW9VK4CfXgKRzL6iFN88w1hbI9mCXcmfe/2q1DXr7a/y+6+mpt
OOtGmEBT2TON6NImohzfF38Fld8e7q+04eVYitEN8mZqgDfl4rz1J21IsMvc+hkhPWJYZzyTI6fi
OZefkvqxD89huWcvmxt8t6p87eGqstcAsbMqzhzQMLFubwd7qJjFTV4/NcvWlnllvhw+fHWKpaQL
YZBpOp0NV5rPu5JV25v4/7+/Mnq9VEEs9fx9Ujw7bT8H0lfd36P12VtkZeNyWje50C03a5Tc2tBt
P9aeS/WPUwGOCjwePVqERc11JS+wYh1COgvnawXBoaF66HRZ/ovqX3+8b3CbH4VogwATsyNlvf7y
QV+OlSyEhhdrACt1Ka6cErDGf1gFbsWl20jxgSH861XMSqyThUnIG3KpeDAHiQawSfx2fy+3uQZU
tjTsifwXGKOyMrBEnwEa+63p5WIGd3pWiU5qpSbqXlbzCNXObA9F9XcK3c1OmLy1MJBRuqjLg2yt
qxook0yTII6m5w8z2mV6ph+ZKcwQFI7mwxgb6Vlq5eakJf/D2XntuK0la/iJCDCHW1KipA7qaLvt
G8KhzZwzn/587MHBtChBhGf2zN4GBtiltbhCrao/ZPn2+pCXXnFUt2Z2GVJkpASkRkvRIkXpQaAL
vXmvFa+T+BUXYTcN+/2UoskY/hhA5MbSXtWEbafddHNdhwYpdHc7UkfbqvM9BKMbE0GsUAxvjHoG
Na72medbe7Hv8bD5SNmoraKMd/rx/TSJCiMU2PdNEr0j4VK8toLokbh55YMqqLljlkq8oYyi7gp9
ohiKUQhinIGDZKGwMQOldUup1x7og4pOFanml8jqdbCgerlpJeHXkE7xcygK/cqqvXCLwglBP5PH
D8+gpel30RaqmYycisYkOdGobcRsk3ffAvEw5b+b8lHSvl//mhc2IxkJKRDNOsgZSxzwGI5WMXoZ
ilKa0G6lxPjhNYDqrge5AGrgLc5Wn72m2SdLSWGj7HLUYj39PhnL+9zapsYthfwGHxM7nmzfCtxp
/KV771kU2Gnw4EM08ppbXz8qtN2krHdDs7+teQ5VdtxvK/O1NfelfJfXkEO3cUBDtdOrlbzpwwhr
sYiYFFAkQA9hBS5FzgWV1obHqXgvTlLO2k4q70XSK+s1bPQmdYZYEXdya3QpBmwqG1yVA8sHG5yN
f1s1hHlZ0uebXOTKQmANQZl/9yor9G1D9kSkvo0kA+XcIwcVGLHcbOQUyaRAS5vfw6RNmJz1cahs
pHhSf0cAOIKNrISZ6NTk4TVapF4HYS9v2mQraCijboogalNwptFs7ZON1g+trA3T1oS0vJ/9qGMA
vR4qAnKiod3RFPKU0BAe6xtyRu8ZK0TpTQ1ijxJELVO/yLVYajnLPMGw20SKIwdZVGuXmL36zZ+U
qretQau+NEEqRnbV1dm3BF+Yxvbr3OfRolktQph+EW/AbgLo8GTBdwQr5HKs07FuN2OPHt6N3hm8
L6uKIu1Wa3M93KHopBeHuqnbH2InSPJWQNFG3enaWP7IqYV/1/0uzVymyPMdo82mfo+VrKHYySRr
xRY91exFbGkVrZy3H5zZz6sBwi5VOdrAoPRpZyxRanTRFEHgYMEWNJoaW4/9KrG9GrSyI8uRNNhx
SyVVQUJpsAWBFq0aWMmjIeBObAeTNd7mJXxfcTJlV+mAvNlSJ/V/rCrxv6ZpXq/0Upc5K8QNTGBQ
WOBGnzmCi8QkrA2rmWqBwl4oFrtcQoNVKoZoY+Wddxv2crP1AvFfE+X/BAUYS/EIB2hj8cARKykU
8y7U78d43341c3Uz5VupdpvwX8sVcyQkjbncuYrgAS2GV4kBjDql4E1jKbYX6F+tsj1QF/rH1wXd
cI5G3k1wZ2c+9SKHSMNCLcRUpBwksGG1jeyhM9bvFGWNAnJW9JojccRwnfAWhQm8yIaTrPCmrmu0
+zH6M9T1gxKVu767C7PUbjrtYTCVnZg9NbH1M+7XVCqXdw6xgZwBMp3XCiNdxNZKaxImj8zPG2e5
scil02pnmXZjRJUtQfGUEOprVxKn+QudbqfToIu1ooDXihOIgvdK8DNIvghY34X/+oaaB8bqZ1rR
DuUPixiJpdcxYED9vi0jO2iiTQWnxMdkZuV2W2YbxEHmCTgpZRBqCEvgRtsGniRXknkv5Zm5S2oT
ojjocQdamuTKbSNv/ET3HaQ/auAw5vRW63Xhmp31FhtyezumvXQ/emRKSYU08Kg1yr2gY80oNHF0
UDvU9T0t011PCtZUjJdmibAw0cGiI4y6HToLrL3TRCmcMEdU68i7DxPfVuIpswMh/dL5oit6d565
K9VbqzIccVYo8YS7fqy2WTECsmudIt1owovR+9vKl+wKTEhkrv2+s2o05V/KhOgy8tPALMmL39dU
sS9ST/fuJek94CNGpSvVT/FWLf1NJk744lAMU7jbpPour9a+7DI5mqMD9sMIaC7caEsIvtxg+KPU
iXefQnmz81AQ7cDTVzKwi2NEdJPewbwHz5wCBCkwCiSFyTP68q9iADiI5L33LniOItyHXv2q+b2r
+ZKL6DC+uWto7+XzkkFiP6JgTUZlCjHyxRMmyGWaP6Sy96aa2b6YuiJE8hrOyvVdshZmcWQruhf4
ZjcK93I42o22E4o/ErZ114Oc1TLmwczcBVwQeM2SdJ6u5zrBOSL2LOG+MuOd3Hc2Yrt6D/xA+151
CIMnteeYReMkY7Jy456xGebQs5MSD0FoAXCuT0OnUSNAQIn8oyehy2dsBNXYE13THz2pQTq5sidF
+5Uo3YvQNo84sP7u0TduVFK04UbOdArYj2HimOPz9Tk5S74/fhiwLgr4TA494tMfFlAij/Uy9Y9d
vUV+BPcOR0EEqMzdRDsYcN2hCfnZc4rJOD4BDfqPcv48mwjhwraR0r0EKreNvkT51rKe28qVo2xb
DPso6qhDV05Y3Ji1umJmd34n8VzgkcmtyFyeKZgAR4sUTy74zYI7gucmEq2vNkTSMTIcU2TqChMi
FUTp67N1fi/NgWe5HNIK2tfLyQoiVYPB7R+tUD72Rm+PiElgyriN0+Dwr6E++ryIsMmU+AHenn6X
RDJ8KcFq+Fh6prlpjMitVWna+tkPiB7uP8diREB8IVzOleBFjzKhciGl6pRgjQUsgf7e3s+8G3p9
M/dyZcGdfztUVD7FWpTUDTkpSkhNWJ2Pycxg9/pNPo4bCykCNwvMt0hQJzcQ4/Dgi1G9/x8GapGs
gSemPbNMfEuP5UTlIjkK0Z3ou3p+l1ThxmrXulgXMjYQvXOxTIK0AapvcZ5Rza5SK43SI28zp/XR
8a2+FOpfCg/biU5v0tl9sCszYaPlxkpaen4taXhGfNBl5jf1UudbMYfEsxrMcfllzQuivtJtqsXK
0/WZXFaYePCgos+bB6YMosFLFlCJ1IZpDDjIap0X3gx06BzgtQWAokEOGZyofEmpI+JkX1XeynK9
FHvWS2b/4f9DR3KxNVDHygYBw1MPscAe+y+1jJ1AQKcGyapYVp4KpXj79+ECJqasxdqZDaROQ5ZS
KwtWq2Bai7tyOLFmlZ0RvTHPblw3UJG/Xo93/kIDs0LHFQIP+x+R/dN4pjzmmTJo6THrIL5T9ugD
X9gU+dBnj9WQR/LOis2p2oM2is0/12NfWkCz3BVWsqxeKoinsZsxT8q6nnCtTeERTmND91RRs82/
R5lBqFCMOBCgTJxGkfE2A5MkYjTeZClnmyg9WIU0rpQjL6RPYFcA1sJVBHTOXXEaxk97MY0bLz3S
WbQNLXCaHupUtxfhEATB4Aqav210O0jNF8Fr7xNzLbO5kETD/QHcS5I66w4vV6to0GKwtBF7V2ga
tqhHjVsa6VE00p+y1nouokuBHecGx9HQeE6mTj+NstlHlTi6HhYSu6xJXhEHS52Yx5g9YxQdv5Hb
raGkqhvSev33mwd0DCV4HuqgvZccxnLC4z5GYufYWIKLMNTDwA1fV4/VqiLzpbsAgXu2MZQ2oJmL
NVCKVmyV6jw1latLN/XO34b9TQSrb4s37fX1Np+4p09KDYaFOfOD0ZcBx3C6EOBSya0odulRbr34
K87B3gaX0eGxTyyVlafJKyvv0g7mtcweRjpIRl3xNJ7RKlamp+wiMXm3rNgG+5Nymfc3mb/mVPzh
AHo2NuC7PNd4y57pJegoX4JWF5hH7Pqe4g4BG9mXxL3mW+ldAF9/0zXQ2cRUqLZWKnBKo6K7AW8W
7SK9yl1FSa07Mv3IAXCsOEYfdpvEr4Sn1Pch20u1uR+txtjUdaDd+loZ72jfPvhlIWzVKCt2faT4
N6LSA8dvyu5dNYOR52meOPhtlsisKtVhlGseurlhulT1PKiTcbNyt1+6FSjBwW7nPCGVXXzgLgHP
SkkRb0Zheif5fw1Ez5ak2GUPOWrtO6MIpvd/WFS0fmceDYqdy/p4KpieXA1VdkQp4LaSRox+7tQg
uzea79cDna8mTjDOY96akFNZv6erKW6aUMAaCIttkiYs4VMp2TQcHvFkPKTd9Ho92vm+5FJH6hWO
ECUfVH9Oo3kTb0pLL7Kjov/ujP3MEEoru+r/qn5yC1b9Gbf06xE/MOanS5iQ6IcBfgAji43NaUh/
aMJelDBD0QLcz4Asj01ux0Jo/WkQQ5rsHHotDzXFqnKHmgMcgh4ntgclGPJvYpxrX2TEiUbb6Iqp
tY1cV1q7EGPlMDWZ/D1vveLFCrTypw+KpNuIaepDg9QK7UeNo6erAuBcGdClDwY1ANTNB15leb11
flaCi+uzo9DA4SpEm3o4OLXxNTZ7R2ujNVXSS5+MVxy9PqaQ/yyOmyHw65inVw6YQj+McLPv/Wx0
E/xlA0/cW0oMzXPNa/Z8x3FoggtFig3PCPbc6TcbOx0v8dHPjjqSYYXlZvqP0sxvgCXUQbC1eExf
XyQXsmoCzqxzuCszeHORVZupHBogtLFkF4WGXgT6AG8pAP0bvy+8L/BdzM5Jldh8CUCb6+RoCeXQ
ocuRhwu0Aczz9d9zcfyIebBBoH5BLzgd/zQlFnX+MuNKiWNHjegSBlmHoWIXZ7QQrfzJV1H3wg7X
Wok8n2XL3UJNltcKlo5zHnwauaVLIooxG9Qc1E2nC04c75RA/OdnNtNMok8jiqnjXjmN4kkDDoHe
mB17aY+agp1Ezx2tnj6fHEPs4YXEW8oaK4D88+xzDopyBnJHQKGWBSfZirtEHCfOnh6dEvWB1/FK
5nlp8pAqnPmPMNupbZ4Oq8x8y/Ot2T4ekYic3C++T1Zb/5f2vzKjtQEYAA1cPqkDw5MUcrbs6OOB
HMOxKIXnwXvxQCL50/P1dXie2swKCWgWzSQKnvCLHLfxh1IZB4UpU5Lt1KkkuK2jZNNW7uo1xcD5
my9XHngwVLh4Ps77cDF54Vg1wWxIHwv5ree/iMUXUbVVHx8XUpufo/mjttZU3S4tCdBpLEI4gNhq
LGJCO65BQ2IQTifTc2tDmzYR4iDu9Vm8UB2kMIgYIlsK2QNy9tOhjR30QkWu86MUFLir0DV+DLLS
8cbXbI8Z/KYwNTteyyAuLUZ4nWxhyCdct4sjrVOa2Jhk+NOqcVukr4l2U4lr1YhL59TnGIu7gTpO
1gUdBvJ1NCJce5gKyPBoiiMfp0BoXFmNl1b+52jzr/kEi0UmtzKUysfWTEu2bSw7mVHYSvE1qpu9
pqxZrVxaG8BrAAuhEs/dsNjMYt9GkdDxvtM0wCJRQ56HPPtaB+7CDoMfh3iwRZICnG4xpmSQymbK
4uLo61m2rSdDKYG+t/JuHNJwnyFPtTKJF4bFmHgdQzCEu7Kk5E1WlBRZ0hZHLEkC16fvbaP28492
0fR36EcBH57fDSYohsXGGkwzjEYTPxV1kL2HrkWqySwEY7OysS6siJlLD4kfZRwiLcIIgNpjnApm
VxWqsv1rMQR3sfiqVj0P3OIxofPcKONh/icaXFsFdZMA+xocKOw87VxK+RsvUFfKZB9AspOTjCoj
1RzqffwoqPCLb8q7s9NqxnzsjHb4noxxGDlFBNN5049qvm9KJRSdlrZAtFHCWNh0kabvVAUK3UZq
01KzsYI3fsZgI342o4cziF82ss0qrGpnjEb1CTmxCo5CZQVbD7shY6s2QT84ZQWLmeSzbCBIIBr8
R2hl1XcFyOS6Q+Ozf49acxjcRPf69jnP9KbfV0UVK3aJflFtG70lh1vf6ObKZebF/NEfdfAUBaK7
K19uPvLO5ogSG+VuFv2ZWZccW0VvFYFOFlsqBz0tDp6YUvWue/GQgWp0jKkxRjsMglq26woNks4S
Z2PBPrwzMRVY0W85TwC5tWc2EpAbgHWUTU7PFtybeIuCujnymRo7T5RDnjYbxdpJiYJ8rX+DeLU7
Qfby4+hp6r2VhOjssP4IT7GL5yWI2KXQcZglktkaiX7sa9/NSl3inRI6gZeHK5nu2Yk9B6JqMPt5
0nlb6gqUZdRG3VTox9zMAMOgOZNUvCBSu2og3Td3vbeyR1cCGostapWWAswr148wPewWPU8LTeC6
2Eiaahvxu2B9XVlZc06yWFlc6CCwgZxz2S7bTqFpBE0vsvsAhndbTqr8VgnVv1MLrwMyAeaNYT6p
r3UJY6HLlNwt+l7fCbPzz/Vfcumbgtrmo3IWEmexpLDbVjt8swCTVdKmtXaqtKVYt/I9LwcB+sJH
JaldphYkaKmOqKR+bAA21nQ46Ylz7q9s17Uoi1dBalGy8b2MKPVNQ1HTyHaqtpIAni8Ulj6FcBqF
1Dv44+kOROAVbYdcVY4elFG4gLK09+ID2maOknyVQnNlXX50ZE7XCTsNegldlHk3LAsfgYhjT6VF
6pEUKnXAAU8oU4+auE3DJzl+HNXvovxVpEQtqpnTULequtHFyfreV6EPJWs35qXhf/o5yydRo/uD
4tf8HEW5Uz1kPvW7xvrayO4Q3fbZSo/lPCMFpkTSAYxgtrtgtk8nm7UfR4YmGFiAi/rdEGeG7RfA
IT2yORe0aXWUU5+7gCvlqdOK0SlxPXev74+zTITfgAcTGid0ARG0WxRmZCWIQYYaxjHhfqTTtYnT
t3+PQAeAOxgsGhJg85x/ShjNWcrKmmrzWIiC6sRs9o2YFGvuMBe+HCUK4KXUY9BoWh6pdV63OWa3
HKlt7wrKOwDgOyG8Vw8YX254pv/zsUJFhA4KwA2gbspS06cLMW7thJhpM8UbTaaEnuHXqub6miPt
+aany8fDhb+DnAVDezp7GDEXkoypAY7B3W1WNyH9+fBJ8qyVnXiWAoP9/xxnufHlmkaFSJy4n2wT
JZQ4/AoYeVus+WdfuOTnSEBOaD7wp4+Wzqf1ELLEzW4WIso4FFyzrRVb9P3EbsEib7zEEw5dM3l7
RIlRNvMGwW3bTOP4yczt9YV5pqPAc1rFRo/3habMSfjiVhQRmhQM38PwdhTsHtu1NP0ayNssVV89
6Kblzpg2ZTE8RFr2UgzDK/3BGfCaxOXKLzmr7s3MMC7LOfXgEFySInS/BBFby9aRNwr9ZCmrD2Vi
9PtRyeItiXcH+dST3LLxjYM3ytLh+kRcCg8RHOVfvohCmeF0jQV6WURWRniht5BU9etNYZAGZpGB
l7x1mBAb1zO8a7WVYZ89HD5wVRyBFDZnBNri/KurXNQiVEuO7c8ytkGgeLeDaqcrFaeLo2NO/z/K
4toM2fyhP0cRn0Sne2y/dJFDn+S9XOvTzFtxcZcBE/tvoPmo/bSwEfpp1HQikJLblAq/Ju/XP9P5
dNEc4BlMAQOILdI+p//+iIsZuofWHtXxwQvfNIqS4fRuZgdPW3k8nU+ZSn0OaRugb4gxLYF33ijE
KIhVw3GykNMVWnxUBkfwvlFiLXuV2qfgoJ29kt6cn0AEnZFb+N1hAr8ktYy9EvSaLw9HSXsGL0b2
gcr/Y6aPK8nahWnkLTzHwrMIjcb5///0mepWxBYrMIZjCfsStR+7NTNo+kDzpRcpLFcSqo9D5HRV
qNS2KHRS8KQ/vWy3I5/lxbQqxmO34TT9bpb2YHKGO6Vqt6od6w66NPbu+5eX9lu1E26SH6Dwm13o
BoNdvA/vxVNxkzlrL7/zpcqPYiEhi0Kd76ysUvhiW3t9NB4hKN31IDoKAWOqbE1q/dJUU7uEz6PS
KTl7zw1mVAm0JsdjXcNe7x+DAOx+Zjdob/+7dMD83v8cbHGDtSYEDIxbxqMxBSxPR8yrjSX690qS
/s3Un1V91wnFXV7sQ2FlRV2aTZKOWUNjhv8tacSiIKqdFzfjMdAPoSEcstjWQSD98+4HS/HfIIvd
P2U5HGKxHI9Ub3eGGtpJP962d36wnYS173ZhK4K+5r/Uw2be9yJlG+A1WkZcTUclAvQafldq2RHF
X4ayknRcyIDRzSALwHMEtBYwkdO9WBnsu0xvp6NQQY8wduab2MBn2+Tk+MiLb7NkJW87B4wgqP05
4uKui3s5RiOEiEY7uaaaP7ePE2JsDvUovJOH/G4wi3022HK3EvnjEbg4CGZ1fbD+SO+ePxLh4rSh
KPfT8e3tPrTd+6fb3P7xENoPlp3apR3a98OGFN8OnNLxt4d4G89/sAP316/Srm3Jhiu1fXz+dvea
vzmm3W2/e/aXwB5t2a52PKB3wZa6th1uZPtpz3bbGJuXrf28u7u7+ft0G9h///y9viI/+I3XRrS4
WSvLHIy6Z0SandsP7u1t58rbcQuA2LFc7FFugbk8WFvvTt9YP+o71DY1J3xonpx9b98Afbf3ir1y
2V/+vp9meXEJR3E16Lo//6YHL0u3VbFLKWW51Pb1+Gf1BCyvnp7XUoz5X7qYCJyN1JnUio7AWf6G
6nw/lhIWcVFETTwUtnERr1zJH3tuGQM1CnjMwPKgiSwGBs1UjD0tF4+SnTu/MBXiL3z9nMT+9uVn
YIv2UX1e+b4XjgGYgf8NOZ97n27KNFS7qbcIqSrfdSfeJxvBaezUeX2bF+wPdDjs2k3fFKb46Pw1
j8oBvJ6tb1tkG0UXfQ49t7lbZPd7v6apeiFDOflpi8NeGqM4NCR+mpgoW00oePbh+h5WTU2eEm7r
MTwqNbopqrhyDF+cE2DJOD0p0D6W6CmJrr80KpV4NLr2scv3WXqozV+x2n6/PvnnA/wwcYQLOh+P
+ACczj2wy2qsIl86ovpbN3dW0dlpgeP3ZpQ7J5OUrVH/uR7xwmEMl1lRsIThjIRetdjO6aQmjRTr
0hF1NnVK7aiWHDn62ydoeGW3ensTd/0BmenHlbjzUE5X9syhhqNDFXqWyFysbEVrTd7NmnTM7gRz
P6kSBXnsV8bfqOvDgG2yl1LPtpKxvR73PDmZw5L/ABijObdszUVJy1ndmtIxqnl5xLex8KPBYzl8
CIWVCsh5beI00iLj7Aq5kaLB4Fs2kd3+FP1XWfyalfEmuPFQ5rw+rMufESwc2RCoJRhspytH7IwG
HXPGVY/b6cEiU0AzxtOwGo0kVEA9pLD++Fyz18NeGiPzRYOa1rHKs/o0amihvaapmXw0DTidlhs0
jwbWuZ7Thj8FcWVCL42RJUrvfXYEQSNncTJVYhhPkZnLxxQGZt9vwtpWIVWW5jblJi3vhS62E2y0
ro/xfO/PfP9ZtYjCqMIVfjrGogn0cYoS+ViK9+BM27jeZuOr3/Yr+eSFuSTOPDwyIrrGi8Ot9BIl
LPVKPg5F7Zj5zwBPwigsQN9x4FvaDbYr1wd2ZmlGBeQk4uLrJdnQTZpR8/Xy2I4TrD9yO+veANYI
ilMO5a4TNmpt4Q9q2FT6bCGw4Ipscv7YDL9rrbz1rF2T2n2JbxPLrA6NXebru0Q2HE2B5BK413/x
xRUAypPjYhaWZNWdfos8SuVWb0v5WAhu5FE9iKpN5gJIl0qUTUvbM6D5r2n5XqhdoQJDqkqNhKMS
aNRp1GCUClAtHesu0P7gU+YMVrgVlU3BG1n8w+MVD4HKbg0k6lNrf33I8797cUxyJbDaaY9BcFjy
USWt6qe2amWSclNDQqjO3clL4pWJvXDvYPlGgooGGno31uLe6atyMtPAYyVE2Ys3TMdyUpw8bDeC
niGNIPI5Farh9cphfGlmZwVqSnJAIPmci++pB1VfCVTKj3n3G2nSngijgNe9rZAVm3aY2cp7Lcib
63N6MeysN/WxzUAMyYsP2pVyUVcC/Qc42mPl1sK4GfTUNoeDLr0VcfFFF1w5vENuciVTvfQ5P0de
3LY5FIrYiH3tmA9lBf+/J3NpcCG7PsBLn5NrAKUQXN7wxl1Mq5KEShZ5gXaMPDrwMcT95u9YHgTM
Efyu2/ZPZWTsroe8tDWBu8zqgRY5Gqie0zkVJ40uMVv26Ne2uG3GFxnd2TLa9fkXMTHcfoptaSWH
OJ9MHo8kc3M5ftabXUzmiAqCgJfLdEzkSNm2bagfasGoDtdHdikKWBRSo1ns8WwHjoE6KXlQTEd5
Ir8fQ6zhEI3/V4Mp8hGuUUomNBfgdywzv8rD/iEuy+moC1PqmiFiXeaghCunyflddhplsfDz1NIB
u/BO6vALvzPwR9ti+Up2L5vCwfLUfmXuLsTj3qTkBEoEruQSMDtYk5x4cSwdvUjRf+SaNbpSZ5Ie
aF5Q2aCKopWtPacAp8cleeyHsul/MtrFQTZbgFY8y0i6gMlAsvCaAMIlOo5CXjbdyjabt9FpMBT7
TSynoVSzzZbtoCAbQIriXXmsUtE2Rl7tA+/y6Fnz3yfzVolWttj5ZJ6GW+zqoRT61AIbDsQxcrRk
dNhwTq19qf4dkHEaaD5ePr0AZTpPauOLBvC1/HdSJHdBGE12K9uyEdiCcSsI2iwd3T6o3vceE7br
+23OOs5mde6HIGXBU2sp5GOYhW7F5LnHFP78n9E/6N+L5D1GNPJ6nPN9TWVtJn9Bv4aLtVybSR0G
pYCX63Gq/F8p/BguOi9dueHO1yNBoHqCheD1TgX6dColHEUHM0/No5WkoQOwlzHRa4Ya1PT/y3g+
hVpkc3qamXqBEBXtYzOzDbXItuGAFvX/MGufoiwWYe9PUZePDMj0UrdpJmxv12TiLi2Az3O2WH7I
/NdZ5/NhUmOTCUXmpCABWuPV1BN0maIv1wd0aVd9irZsB85yQLnuMW2SltSu1Xrtxp+al9Hy7+Jq
nFbWw4XGAAuCnjU6FZQFz+Rm1amuwk4pzeM4ZhsZfUSvqe9rS9qKkbmZuhuraXd4oB5UuXXEm3hM
7LCVdlLe/rAi7614jjvj3Yo9W5l2isTjh1ZhEEsPqaLbo7cxkDxjFexGyDi5andxR0r6fH3Czj/P
vI5lylEkFtyIiztkqkL05kHToWE5TGBnudvlTTNsVO+QqebaGXuhtGca3In0KMlLebAvlrU6JIWl
Qfog+f4WWXsY6GmOPZdgBxXiuGE7Ot7Q/FWExyCV7TYV/lkQAlbxLA5MUkOqQUPndAfXwgw5Fwrl
2KE2u6FHrthqJK5hwy6kTzAuTGKRO8zq+Ytcxi8FAY5eqB9LpbCzGtPjLW8+4ys+tNVr/5AF1cox
e77u6YOhJmeiYoKc+gf97NMhb+UwvnyvAiLVYQ0hmOW3IqXoJMbfhdLq/jHtBekDCmQm9/KKwSl9
cWpEljBkuNkOr0mcBa+KlqkH09eTlRNweR8voywPjjgg8U2k4VV7i/odqke9hF/2c6z+FPq365vg
DEWwiLU0BNWjSkmFmlgxiJP0u5m+T94P/Yec3YUKTE58NON9RJb/Io9HlL3W5NU+ctvPt+RH/PkB
A11kTkAW6yUIUbObQJ+8birZliYMg7e2VdnaIbpHG9B0v14f7wcq6Vq8+Tb9tFwyPTNCPvLwqu6S
5gWwPvrMI+2Hv/A6nWwHauEX/9uH7sjfhUOy2+hrR+e80679hPmu/fQTcETGrgvUzaspfk/Mh0Ys
7TzrUIdAjRnG+C36iHYvhQ9t3Gyq/Lve/BzzbTBlB8B7FFRu4+A9L7d66qrDbVOANJ2ep2wX19rR
FLx9DYULv966KQ8NtNVe7Z01W4rLi2bmxM68YWTFFiPwGl1HOcgYXuXAER1vN/9VHRR3/mfgDJU7
yLvgZmVXLM/rj5UyY4lo7QPOXOI8itHSYk0WhtcBtrQK3byMtqY/UiHsC0pLnjHiiDSNaz4Dl1fM
p7iLg5MeX6OrsT681jCkvW4ToumnFYqjeo9G4sSzmavwTSp2fnffWofe5/mNF46MdgtoFP0tjXPb
13on9FAxvs1XJuWsBPAxK9xgnOrzfbyk8mCAUKtTx6eo1MjWwz8JJMVkg4ynHB1keAC9YFc3XrIm
N3+mpPkR1+KVJ+LZQcF0cZ0lgtprkc/XgBLpRnpt67p5qyO4XwAK9iwYHH6ygfEjeLdVYYvSfVG8
Yj8vUQrBOtFOJ+UWUnmmP475TdGv1TovTQugHNpNs30KFd3FR+v0PtO9wmxfgYGkQJSL8Jm1Oqgh
agiZo1D3LOx+vNNW3okX1iilT+BYiBNwOyxfUolRZolZC90sLlpL+W7Sd3VeugO9PGWtzjrfAotj
hFiw9kG5QONaNh4sKzV7n0TlVR0eCjWwu/5rDCVevuvMW4Rw1vppZzc7Xxw0NNcegk8zwHxxUneq
kGmTpHSvY9zmL8Pgy9uCuK5hqY5YCTOg1SifQj4mJZPeuEmyLF+56y9cjDNLgzSXHyFBKzs9OQs1
SeQqtLrXZzMgSQKBIua7XPiTTJWTrD1TP8SxlxMM7xd9KeBEQP4W0ZLJaoUs1fvXWIdmOCEL+4xQ
pBDZJBy60ytNfjO0rHilqMaN33iBnSFJgX5luw3HSb6jplO+C7oyoqDUpjcxJvVua0Sm0zZle9uG
5pdYDmZmwKg7kxHr+87jkVBaHGagjZutUpk/EQcrdkIbSK7QJ+FWHRFdakHEuqo4ajTW8YxFp0kp
19SnLy1kzjx4XzryavKyITIEYkmvLO5fuyT7psnNkyr8MvqnrjzicXr9Sj7LjOeFRU9iJgbTlzhb
WInZ9GOCXfer6m0t9RDl3sGScicLCrvo/3ZJvqnT9Bu0Dic1BHucEnvlByxTyP/8AABVIClnxcnF
YVF0rT8ZQtm/lnjlDuauLQNX5lYu8s3sdl9Nhyy8SYXA1tXfYvuSt5lrlro9jG9oZq3UAi8tccQv
ATfNhjq0T06XuJZRf1S1on8VvB9l+3u08JawK+Dy+TFfo0hfOkFwewKYOzeG6PKdxsIfEeWWrO1f
ac38mozEjlHolqbwAWI99rCJ77TyitHU5Y/9KeZirv1qkItc7vpXPNN/K+Yu8nZ5wRXq3+RJvROm
cTO2A8Ihg+1l00ZuVhuM8wSe7WrQmpQyZqrOB6b/U/Y1FQ3Cs1LTv6bqrRodyvZOS+7j9kG8lxoK
DU5e5Nhe3UpYk2Evnd1P/4rS/1htn37A4uasoGep47zalEDYarSnBy1zvUe19HZtGB+NTF3J8ddG
PC+5TyPmCtejSOczR9QTBwl0LoIaGuyWlW207IQvB7Z4tgh9JuR4jfevo1DvpbjciIjWF4DKeMtm
huJII9jsLnAjDWeg3Urwed1c+awfQjefBukNssFbnkE2iXuP4xRShIFjvm2nLy/1fiXpurhHuRVw
HWUlnyF/Z+k2oauJZaTfS3HfxC9wH4TxGa+8NWD7xUQG2TOUv+ZovDtPP14Y+EhWiVX/2mfvfXiP
mgo6E06Roddyl9R27rl/8+bv/zKZVBNnY0ITVOtik3Z5k4lNxyalKjGa/VZxNZ5Lhd21CCHDC9yb
bXNom33wfj3wBzT37Ct+CrzIMYrSMpNc69mc00EKnkNv+DKJsd1gr1NxDgZ64TR5hEva11zwb1Gh
7v+PtOvqbVvrsr+IAHt5PaxqlmRJLnkh7Nghedh7+fWz6MHcK1EccfINEiQBAnjz9F3WXqvdZZXq
aHDu2orqQ5CtqHj280POnvhRcJu3kV3poLhT8w0JRUddIsOafTyuPnniJZR5W3V1irmSQUuzUkHw
4bVOBbbWv5+ase6E3yCJhLs3fsfVBve7Nq0HoezOVNtJlm8m6KIH9CN+cSVbhrASIMcgFpTjY/RZ
XrTizKAXWBhckmrugWd2iODldIey8LoAI8ahG+xWcLq/LiXgDhjr/qhdoPSDaGTylaBt8rlRQvIs
2/Gw7tyjJKxy9LD04j6XlnDAM+cQxtDqiH54vJZTrIgbDF3IxBLOYQLSX8cTWsKxQMr9HttAwU22
sAQzK31jbnK/yVzCQc5HbM8aKbaubaG39PEaL4znxwO/WmLaSVI25Cx6kKNSz1nZ7JMPb+3ZElDH
Ufu3Whb/vVT/zN60UpczWSuWPYazkUizMFV3lOPTHz65QcQM1AFJgx/O05PLliYP2bGoEleJlxuF
WAEUtmcqolQrFSfF7dhRSgFArWJfuMWah1xz2IcLszsXwGD9QHcso40Les2Tq1RKGt6DYi72Jpse
NGVUxe6jBNnlCjgPte3D94aTvuHcK2uJlkVCpDrxF9y7Gb8asRqOB5r1weMwJYlpxKzWfAFbNsuP
Pv/M6q0LuLfn6SK/eryZ5jytG1MTP4PmXaoVgozTkSv7PHGqtxyS6n1QbllmHfwuJIPu3A6KbX9L
nvez9ogcfrIDI7fd7U0lhK5bFBxa6ZU6RUu91oog3KfV0habcWvGsPcfM+P/X52Wsksy8AO47Znt
HTXorabcpHqXAcDy7kEXuN7XG3UgUQcoFZTkk4+lvqM7ctrpOCd3XZVxtIgkH8ngVWc15xpZfBKa
tV3q1WEvWYL1iyGDsQMIvTeemsip9M6udEQRqXNcWOvZbSWKKNerY+ph2vnpuX1c90qIhFz01IEi
uJQIC5YzKH4Wb5Ta8P9IKT7nb1VZoeKiu8OTVj+jGOW+P/6QO4G8nzm5+pBJSJGHaTrEQYq00L5J
yRvmn3suY6dSdgNnx6gIQPaue1bAhom4lW+3kCLhCqsaINleG1VuDZIR7n2QCCbJ5fGnzW4XZO9/
2jhHKtnJdoELrKlBgD44aFEFWv7VVxs//nhsZHYd0EGN/CROOdgxbo2oArQ0OYp1SDqOQVYXpVKX
DQy5AGegCxws7RZOwXiWJg4TbjLQ4oKN4wd9dGsQlXvQita0O+dtQtdCOYQfPTj1FuDbs3N3ZWUy
dx367yOFyzF3YS1u3Vb0NpmAdphUqrTT4xn86a2/GxFKK3B2oAWM0uLtiNSaTYqgwhTCn2qsyurX
vM3brO1eGMu3szfsFqv7bdAVuwbIqt+ntrd9DVe9pf2qLW+VmbXF2a2V/PE/JEUv6xX+bMxTYIHk
fWHy55xzMGv9+62T5RbEDlC0DDcA5X2S9qTjkBVwIRN7DHmeqLnjes/V7j/JxN2Yndzsbk6FQAYY
5Mxku4D9lbonyCOryV6KwBl+yDjcMo8XZXb9r8Y5iSDTEPqdvhp1Z6UJ+nXadYWZ1ijuymqwRBNw
11P/c4OgUopdjYYhoJtv17/gkwpt40V3Ts12XVm8nRw4g/ktn8bVTf6kW9lK7CXq5dlze2V0MsCG
6QDsFhLcn0zrbqgrBHpWpOK2AKck4KSCR0IUrJccktEJut/q/w514lDGaVKqKIjCapuanSMBhcB0
+8JpU6tIdiAo4l1kdU0mXro15tfzH8PToJKr4Wm6Am5pVqr2POIGFJhUpl24DP+X4/GvmeljEDGg
8qwyFLo0pPkPoabqDbsOXOBvvrz3JvHHpkVmyfecK00g7Q+QMyJXdDpMZYChjg79Hw9mA9bxYk1X
kDOtAhuKwAYu45XUDXoFZlsWTkLiGYACGiJ3KJN3rfzIlRXz4TF/+A4q5GgTFZdClrnS2c3HTbY3
B5xVEgo4SrFretQu62NFz6oIHpVVbCq1roZWakjhhtYqAY9kry1UsGd3+tXkTHY6OCuTdhT6OWeJ
pwfQJ92GCiSVCl2BxMDjW2M2XgKyQgAgAMX5KYsKIyRNIxZ4NVzxje8duX6XGYCz7cdW/pfl/tfM
xN10ZS8ZWHEMjBlLFF81lEJE9VTF+xJEHDk1JLg8PAk61Yiw1yRsCBUELin8j1hx2HTfMRmJIPIe
NjofcP/POZi8ZgEj5irfVN25QYZCDH09cS2JSY81HO/H8zB/cV5N9+Qx6txUAQKixqsQphYNtqH2
BKqe90w7aNQB+exmYN8FdI+xawq93bo2KFOuGXWba8zCp8wtPChY8GAAaI6KEX97hQeqDy34tMf1
ouTdhxg0ox2xM7pM5rZNHEtLszwXOF8bFG4NlpUmUj8HiMB7KuWDgPaQsEbrhhWk65hfKhfMnSCU
FlnoTSI/j0rMrTG1rwS+S12c4A8v/Sz9FduqpM4Vu/18vKJzhlBjH6UvQDcB2MmtIZeRWpXP2v7c
5bkxZLjEmPqSFZArTIO9Ki7d1mP4O32NAO0TkLQByg8UVrfm+hDxudugNDqkih3Wl7aLrXhodLVe
C9oG9OdrIfijJUvY+bm36NrsZDo9rhJCyVf6c8AflXId5G/hUlfA3Pa4MjGtkQ9SB8J6Ru7PTfnW
Nvui6AzOt4JIJGp4LkAO8PfrhqwpxH+wScbm+duJZAI3F5iU6c+VjzQOiDk65cjXjtpC6hqVwr81
NtLcwlcGDc/I8jo5a54KTTffZ4FnAWClsBr+Q/iV8qDFWng37s/0rZ3pEVNDGgUe7DDaulJ+Dcpb
lupL7Iz30cytkclVXjUQ+OspkDFAOuQ6L7rsmkl71no8ZTOBO8xI6NVA9QfZ1Gl6W0MPJAvlAgSp
Had36ie8n44nbYdedAOYVmZoVukbH3wx/UssbZT+q0cGIfOhhwHUQC5Sx69++8G3CGhDv07Qcc2D
qCc1PLw0Ldqp8qVpud+/t987mfu0DQJJaYE6i9NDPxwrByKKMkl5Q/YWajhLliYLEAOoUrY5LBXK
yldX4PQ3Q+8VElc6S1mgNRbaUWewNRgZHgikwwBOFKbUYxgU44edhpGF0U6AWHOZmUVz6oQOVB31
KWHtRLXakgW/zUAAKqEiq3seEi2uXbGrutG55IMmHz4yv7G04v2FauX93QRaZqDBgIpH2zLQk7cn
uW1AoN9BUxJ1EM411SLvSZiNUh4h/V7YkzPna3xSFCDhQOoD5d9bU0LKqSVgPvxZLPBEdzrXWV5q
Kv1Jk54H2czyfSNDiYE5QW5LTwIipceMOYLTUQ7+UGlDffo7Vr8U/igm73L9JkPCrfastFrYIAuf
OWXL9LgMV5gr8udGDHmLkwezUvJgjYRrePD7Kli43YRxa98+Snj/AHBBbwxKYMht3U5LgVcpDiE3
ex7pBhj0be9l/fPzU9Q/D9vX19f39/enp4/1BSk28qclkf7118sC+8jjQEgGmxQaRLf2wS4ptxo3
SGd/C5wFke3OkqxSj3eeHdjVRrBdS3iO7cGRV5yZ7mWThfIKidb0UjuPP2UmfQ3hPWhzje4A4pop
20SgQaEeAs3yWQIwgVhVbrqemZjMe+ksQRRnbYEmFzE4P/bysKNrcpVb5XyqBEWtyGd27b9r1uBU
JHtKTNlZQu/eSY+NDRKQywEueiRfvUvLQfaACn2tyWdwMPR6TVr9be+Rb5HkxmH7vh5b8l8eT+QP
dmW6p2QBE4gDDf9t2lWm1EqbZXwqn43Nrjic99Yva2dEeq9Dq+vTWoHUIiBni+BaeS4PjuPozto0
bUIxeOO4WXhXZwLCkXbh36+ZHHx/QNmcTTP5rJDATIFcvgDIF5ypo+v5tltHyCatl6BNS0anzQLY
0ZzWgfLxjIDzRf/Vf+aRKbwK2+Ep8UjzUoUkPXmnhXmfO8tXI50CONmAIgT3c8y7sTN+7fbWfp8Y
1t7XGfIrJ5/jpFuxrgokXRVPBub9RIn+AT3fvXOUDjVxFjbCDybgfiMAOY4oRQNz98RRKxJIW/Zd
KZ/dXf28s4ptFFjbV97STBsiSjr3fQS+80+/VpbgieOaPjI8uVX8qkd6mIfhgTN4Pd1pp6Kx8xDx
v1UJb4+nfaYOhA0GaiE0NIIxjp2GEZ1W52nAVjhhMRm2jXYBRZ4rHzpv574qgU6f/U3YL0ztfegC
aDC65dBTIOH3T53/6v5QOnCKoPVPPWdYUcm8QMd36Tq8f5tvTYyuzJWJJNC6pAXJ8Zm1xTUAtya1
AnNko3p9RTXNEZ1FKMaSxclJBRChFiKPUc6d0Rit7jnMU7EJL9wzD8YfbFAn2S2JSvxUJSY7BaST
AF6CEQEuiDjZojKX97wXlRilDuDFxtc1M9c/fcMHmQlkLUhspVZCnnM7X+d2uQMawhrnILY9wlrP
kRE41OjIQbKhYW/So08oCcn49TX+ldmBERFGfwV8UW830iraMatK9yzIpa1ysyUnxlL1x9txdmdc
DWiy9eW4iAP0tipnI7O84yXdL7Xd3fH64EUBIl1F0zBoDiABN15DVxtDQZm+ihtFOVeGqAsb98A8
Zxa1MGPm4IS/fGNwPKg5ca+lVRB1k1o+6IUqu7JDLKL7zGMeWLt23Kd2+V2duQJRq0H0AmzlDHsb
VZsgUaNAPQukN2vzV7FSrGHLm8Q7R4Huvj6e65nUGKbiytzkjMBcHA0Jhea82WxLQPMtxUQeiGjm
R2oEFgXpEnxqssipPoYJk117Y3dyUjy39MVCwDBlW11Xq/QJQiekIYX5mq8au3lyzccDnblPf9DW
4EqXQMg7dY3Qb6SWNOrUs2uDD92pNlhYi3XyhTtnyczEGRXUnEPWFGbgBjrdyjtqNnUyXXl/PJoZ
8ARaOQEe/5/hTMKOCJy7St626vktWaEBxwqPQMQ+ezt5O9i1gZ5IPJFIar5zS4bHHzxdN2GkpYCe
MlDeU/oEGa48ZMd69Vxt87X8Ia8jozBFQ7H7U/hbWoBCjJtvagyiVKNIDzC/ijKZTZa6Odc2vnYW
cjMQCW4oFNE8tAe0ZGE+7zNbIyj/X0uT+fQqwU8Hj2pnkN1D38gHrnVbCkZYn2SzBUvQgks3XmH3
AwMBHRZxpPQbt9HVBVSidaUa4kQ7J1t6kk+8MfxHM/ePgWm1H5SEXO+OBiAi7wAZ/uxtWUtc2Oxz
MYAkItAAvTM0AtE/ejsMgFI0pZFz7Szu2I98zX8Vf+hzYvLP/EJMOWsJXsIIzhlpu+8Eg2JXBOlI
q52LlOTP9LdSEWTJIwh1EsgNLkzejxrmdHmurU1yHFUoN4Hk1hrScyNcDE0ykEI6crtiA5riUC9+
CVARBn/U9+NdOPPwja7QP4OcvOS0HuXYOJjV9tWensQv7rtekhGcu6CubUweVy3NFC4IGw0OrQ8R
1w90hO2LP6lVLXXWz21xCKxCdgGnd9zkt3uDC1w0oseJezbCkkSH9rLiD72hS3q55cx1sI8ujydv
JlE0KirAnUQuBqKMU/28iG0SRq1gkF0rJLd9hKTSpsb7Cf2RlW/6oGmLgQEQ9Hif6fWm/WSsx18w
F6jefMFkbpMKSkY9CKjOhYGGriNRTN8SPktbXr0+8UZsaO/Rhdr5X98lwEGMxTNgStD2Jo5X29Vd
0qtFzA2K5J4VdrBcfpUX3Hr4w1TtwvDuFxR4NBBboG8XCDnUbG7tFHJelnVWMmdWgya2Jv7OB09x
4gTtmBnfscbjyRx/2s0RFJFcgMAVkl1gIoFG2K21XgjlgM1C/gw+uvoUtuAsSF2pMHmhFhb8TfHu
TCAND90+lKP40YueFqN4H/CYHvLlZ2Z44vI1m21Uuso0oqATzWVeXfcrCByN7ljATLzT0B2klEj8
BV6argh298V6H7WjuKcs0ocLhwo2/v4uPtLU0dRTW+gsep68Td8FBIqHrmfUJZrIEWBRUpQm0P31
KxipqsaUQTvcxKiBXbpwA0XKxzN695hilHhC4VeCmhxHcvLmiHVRxckYUUKl2jXzsm+MXEEakWY1
Y4IcP3d8SJKbed3/rd7x2GyJXm8AcFUk1O8Qv6LUCZLLFPJZ7hjO5jv09HsCn63KDpMcSFpsQ7U9
OYIyZanQP7e0Y4cSErNwlVBsmbxQLVPkHkVWDPAb4CTA6+VCfjJcS8lFAFfcLvatGoJ/oS7T3eCt
qbpPNLCScju21VnO8Rkd2rbSJ7iThgHd6cSTD1wNNGb2i/ecUDWFJgBDJJO+RH9AyhZD/hZp5zp6
92K9kUAqrasb/i1ZS+KRVQcroMRtrULdCvjX48W99+N/dvAPVdjYjTVtvZPFQIJLgXQcZfkD4qcC
2GNoytR55jlZWfXQlYh4IyyEZpVL5bGKZNYI+/zkyXFt8Jyr6hIUZds4+ROPIxQ96K1WQqyA3VKI
Id2jSUDBJkq3evzd9wCQUTJBAzJtpCaRcX/fnnPB51t58NToIpRqtAKJIgRuGXnlRxF47gBgbzro
3ApuZ2kZzhpc4sySYrpEzX3vX6CjWoKIGYLBMZM8vdyaFEB5WgzuOaNxSiouPVIcWSg8kRSNBTlW
MpSrg6+8BEuk6vfJF5gGcTYYF5B4wfU6PZeuLORswXqXOLXdVheclrMa1m4rI7i01RpwTMn9Fhe7
rO7izNEsxsyBsQUI7ym/nBymAhuWiXehtaaaLINyUeuyrtmnDShkIctM8qYsncF3xTXvM42FvhJS
0wGsG4KPLrw2XxLAnZsJxL0aSCZkXkQ2fXJYxaZKApmW3qUIRWTaaAmW61DS0W4qWYWQ9lYNSKER
Vrlqax5kmigtE6sKKF2pPb+EULhPEoBfclTVGfUp4dtOU38emC+yGvCfC3dSfT0Od/0fUMKHA3i3
oTq8HUSjbc0kMAV3z4kmBJUAzUnFnLDxPkp/81sIEYuZE1MzighFdeyrb2yJrlPJVLiNJBia9qJc
PFFXmCW3/C62Hr8cHKfgvEB+A3mO2zMVS1LjpXGLHfXiQh7SQ7wrbONjrTzlokbK6i1tv/sNHexY
XqJj+8nQ3r7bsI3oExUq/AnhrVvbvdDyjTdk3oVXn3B5uIb3DO2JMCR+tq5VnW+cUDxUksW6Bm8U
H9GRfW5fRLPvDIluOB0iYzwRDtI5VqGNYTSgBpH1JVj2vaM2TtDVR04cNbHOJcXPoZkLmTJtz5R2
J5iCsvZ2EuqG1Z4zxU38OrwJnqMcGdz6hcHprLSwTD+FoclUgRkBp3AEsY74jdupAm+d19aS6l3K
NjTTY5+DMtXsPNtNddn9rphtk9l5/Z4MlAji1u9/F6whc7YCXFAngQ7HRo4BDHd0myMcYTMzakCl
Yg89WhOeosik7iGFqmthMqFTa4SLTOkofKFC6p6054quClBJVEjuMt+ifPRBQVBzu3o9VO+KRjpI
tAer4BT2oH1M1pW0hOGUZ/bozeAn977IxI0I/mXvIu9K2UKzIym758DbaY0ergP6muckceLwFS1N
eLTRnP+eHGjqhJIx+FuvsmTple+M/kv2Vh7zLAIZnq6V3qhxY2vlHixHRCiecduQpLugDb0fu0f0
oD0osiVAEuyXK66U5hKFqzwB4wzxcd31W1mxxGGXZJsIuFLoZzIrT9UzFI7Tl6SAZoiZd5vCDpRj
9oYmlccv4cwLjkKTDIA+XDTkVqSpx6uUICJjZO9ShZac68DG596KEq0xANaKwDNtq5Xe79IK7Wom
2t9KPUE/11pWdbnfiUuKkXOX8c3njO7kVVgRJVrqtaXrXfpdDBkHxSpDo0UR3WdJ6r9UvS6KpsiG
hsov0WmM19PdubiaiMn1VUd8N8Qi412YhMRxpNdFpmulQiCmUyakSGKCjvOF2b8P+eEbw/vHZc8B
q6BMEyZo7xbEovD8S8U+MXh56NDtfE8lZQY8RUI6ITNDCJ9Bc2PNwWluVBxHv19p6hIl2D1ID18y
6oUhDTDm16Yt1zHN+FysBf+SquA05lHFeJJqvrPzBnzDbV8m21KJ1HPKtQevYqtNonmdkcZ9R2Sf
499SudYgFR+FBp9z6VfGuEtQ79kvhKCQNtIcskDvTbYG+pGUIC794FK7glME1NCUApopTqnYWWn5
dWOW0IigjeGnz5R5iYqtVlihArjy5+Mzc1+kRLEbklhwC7FwKujGbjepnIlCL8dpeJHtEJAm7lWx
+h0uq1DUeXfFSw4yhu/hHlRBS9mGcYyTTQr+WBjHCwsIozTxVRpgMfhS86OLnD8lmlV44ORx0vCg
uBeIzlNlF5fERbsF+1TJZglB18Rl3zL+3IExwE84Hf4MgKZvLQtkdeTqahasYSohkFsXpC9fBVeM
vxAA3qWXxsm6+uTxSr460ZwYiQz8rvDCy7Fw6XANWbQtS6B4It6MC5roYpf6q8dLdJc1gFER5wnP
HODxcHJvjTIJML4BW0QXqIrG23KJ3GZuGa5//OQZCfi2AE4dP56DLEr/0n4pwjp7alR9KbH/UxO6
XXBkIdCvAzASct/IMd0ORCliN4WWXHTpo2Ht0Z3Yr7lC2bn1Nr/kg2i26XvWO40O3wKy3+758TTO
BCiInce+LbByI7evTvyqmGfE2vVd/wKVx4IntCVhj45Pq4l2SUFJXNjsUu/K/X65NTk5XFEPriiu
0fzLMOpJQ5w1gpR5lb8Pg/TNIMn0eIT3CR9AzsFTL45kQSrEB27nt4vTDtVpJbhAJSky/HoAt27K
6kyrhPpjS/dFfaTKcLcC2aeBEhMaurem0rz0Ok4BvWKabHr56DUDaH/Qa8Z/I6MjfYA2OErM3OIo
abeyutcqa9iBn4fUJUn4TbhUwZ1xR5EjZXHj47ofpXwn36NUGaU8E9FLxewgsJtmvB4zz9LRtZgB
hPareK+iJNmT8iBcNPlQdI6XIc3XQbVgYWru60qYmpFFeYSLYjGm4XjGdnGRgivrUohfWXZuimPJ
HIRY0nvfhEa67KKpn16kzhBQKxbXrgbvLHT4kTA1NR8v09z2Gy8M4C9R+8Fjc7tKo+Jyy7EtYFKC
AHdIqxO7EGgFXG46OFTJIwNOwlL8MmcU5Ezg9Blh8hBbvDUqhaXPxX4QXiJfVR2xKdlVW79zVbMB
CmlAiEe1hczNTAbkhz8BK8+qIxvi5Jj1uRuUbo9ZHcTfYr/qFQjhxIg3xJLEpw7OeBmYXG2qS7Dg
uQMHjseREAwiSMi13g6Vb+uMIginF0Vuhh0HhpMwRq9LVQwLd9f4rkxuThBaji4NXCz8PRmgULds
r6h+iAQHZFyEAJfXwiMzdznfmBiX9eppc3E3o8ufhhcfIuqcGpJ6gN/+JQC68MIm771APLS3hlva
kW6hNDW3Y65HN3GGZE/Q4A7l4UXNJAXULOB2pxEHSFKmINxVUhW0U3Fs//3ZUBDho3cJ9KR4Dm7H
O/g+N7BaGV6qnqJh9uwKueELnk67DOcxXtqi968sUv5o0UHhFzghvOS35ty0Cf0hxRjRrspZaavy
pEq6fD1wwzMTFAx4tpTQ8OCrOlydARlG0aor+nVgVEwBKgR1SMwQGHurLuUvhfYCqK2YYBMP/GJL
+/jg3202lJuQ6EZ7Fxh8bj+1AjFGFg8cliPe1BLSrmjVI6rwVKboal6jNZUtbUiRP16O2f2HKQLV
rYbkIdJpt1bZVOoFsZfCixaXhteXjpafmEGPk/PIX1tYNSL0Tt2UrIGeX9Zb8oLGozodNHroxtoo
BM3wrt2ar1iXzwY+iy5s2gQ7JlXRQq1G0YGK/iV0A3afDOlgS+Ax1vusfX88+JkDgPwF6m5AaEJp
78dHvzp7kuCFWZdV0QXUROi23QhQNc1NESp42a/Hlu5bx7EFr01NbhIwq2puKJTRhd+h53L1pkRW
5Zqv9Vugg0DAjCw0Ya6zUFf0xIz3NCS94+3lxWr0aGYy3cAZ4zKD+AyIGqbqcY0bC0MYRPEF6enS
SHkOjGOQY/lb/R64QTdmJhd0rqZRTNswvsQDRZfyGlxTPr8Be0y3lOuciaNuTE2dWz73fLZWYUo4
8faQEuVVfZdAy28wil6ZSIEFVtcS1L5OCys67sy7qYTXg0ZuBcQEP0mRq83jCwxtiiCLL4CbmUi4
f/SXcketb7oviUUNFeCS1igP8gYKCxCw8MmS8zXzOAEs/e8HTI6O1MsBYIpJfCnYRCO9rEWmF/aJ
9XicM9kUTPCVmYlf4YkpkPtZGl8yQ3YPdWuAOo43QV6eqRbDO+WZL9Zy4ixYnTua11Ynl6GslgXk
XjA4Zf9V/I4JalOhIb51OjLBq0IX1rrZfx4fG515KzBSFQIyQOVDlWNik/V4DxwGVXxhQkSUoEb9
xKOR2G7dQM0VstJ23fIQkk7SJUDpfSMAzgsODLCQkK0GJePkUUQFx0OhqI4uEdj59rTqMg5PsSfW
upcxHMBYEqRfTmPu7cWDXmlFuigtpG2WplWqB30IbWSPNl8ho5XNV4ddUO+DIGM+cQQlzxGamgE5
h6YWPhpJcnDKFpyYFQZLZWXYedIARpGgKDMZZYlW+80I8JqtLkzFFMlFTTK5qPM/hS7wAqPuaBHu
mjLqEj1NZLwNolQlSyT5s4d6pAPDe42nEOWl21eBTxtJyrM8uiCnUDGNoUJj0QNRgntUNL3dSihd
q1DBBi9Uq6PTFz2uj3fCj6Dt9HBff8AkOAdyKKERCFAuPXVqiQWYFLolJA7XpUcEQQ/BPfsbPJWd
pQJoiiKJ5ZdE2jA1uJarPwXz5r9glqPqufIw4wHR4lMu71B3+Q8+E6BnEKVC+gq5nMm+adEC22d0
iMAj9h18sA7dMr4Iet7CgipQ01pyQRqVIFzSc6/WC+mNcZ9iYLIbXSsgkAQ3PVy5romCZcjrRbhq
ulUR4O0nObSk6Hnha+fONCSE4WhApQU04xNXo0aqnBk6LrqkvZPLmxrC0qFvIVMooKuZCt91G5gV
svwNVKqa8K1PSOiuAwg3hWgEQikzX6nCi9brcou+tteePvcAOsRGkUMhfKn8PncXIJpCSI/Ifgzi
bncg4xdB21MtuqC+3xheLWdGHvcu0TDlJgqrMomiOHWKglniyZoJbkbMIBArY2uO9uNJXL0rUZG6
eSiLmCWZ9ZyyE0pADnqIZsZ5Zj5ekTlvACVIBZVjRQV72cQ5zpTck4ohwNUucCKYrWsIhGrpCwo+
azbMlwonsy8J3FsoSAGtj1+TQ8XA0wxqMLpc2BgNT5xm0ZpAFNKtzjIUZ0IzeA0Ho/9rObLRGbk2
O3knXdUPXJrX8SWXiZwfFGlXsxvVwgFlwk3W2X1hP57WezzXaHF8RQAhkwEHnzwknZSXnO8P8aVv
kI0Axoi45ScP2HpJav4VZRH14MMvoiYUrZpSVywWbyrg/RpYrYc/XL92xYVPmnGz8UWom8vQYR5F
d263M5tzTFAzDLwkX2vWYKQFiKSSTjxTSjuIrvgbLs09nWUgf1IDu7sQaM4lCqDJB74bGYkrpCgm
93mouD7YzcPkwpQ5kemb0qPOJzqMshYEO+kqO/KOEBQxgyXpw1m/G0Z5ERrXuB+nDq/IxcATNbDc
SqTLjyVEK7UBcAFqhk2sF2yql/JrU23R1U+82JJk6OOOUWFmouF+4FDS861IA8PYUxe8qJHBujr4
+B7vl5ljKGK7jHkbxGFINdwuDtNXEuViLrlUbqQzwsorG7Bj7LQlpM1MpQhYJsTe2pioHFV1bg3l
eS2rWSgkl2hbnJhVTErdA3b9+Zl7/l0QfonVcS47eGNvsuvaIWmqwoe9lOx8S/wztm88fw9Ph3Ar
k9eMCPqlpP+H13vcTpPX+8bu5KFJEq5UB8onl+Y3IoJQ3CT+R6LYUpqBPCOwxUKF6OYObF1sdyqZ
jYvPyYwoNDs0EdWbNDPTaAFTOnP+br5o3AJXlzoziLKLADS5oFw+9gtkRsPG2PUd4fzvslukDZm1
B9AaC6ZKtHdOeYb6PgqUMoO9vkMjpYO0K1mltn/qsObA2Oss0bPd2C9jNrk+aj4bX/HGLcnL4539
g5m4W4mr75g4KHGD5mNfww7YgJAEqsgCSsMExK7Yd9/1u10a2wTg1oysL6f283hcSsTOJYVH3+if
eZg845AoEnIuH+edANgKNsJii/glpXa3Tl0M30d4GBhH7/PxuOdqHtd2pxxEQV+DbwL6foize4mg
3R7hth65ELqwDWH12Nh4PTyY42mrAbQKgkj1MUZV2TTgg6XVwe1fOu97ESIzlyy6GdbkKY3VUEx7
AcMS9jEabZCTQY9wsylbBLmkEJ/orxZgxZ27lNuev7n+XcdpiUXyPDgVPk50zzlpTupUZ3fsCzus
w29gdIbQYEDAkpr5iZcXMjezl/OV5ckdhu3TttGA2WWFo8wBVEetroP28vnxIs5VdjC1SGqD7hUQ
iimvRtHKjCh7QHdKzGZEP0pWzKHtAVz4UIQsoBSGKk9oFR/8KytBdEq1NPqETGWMcqFWLDADzL3X
Nx8zua6Smov8jsM602zX+GaHuIbRob+AhvgICJ5NbDBLGbL5Xfzv+CeP4Bj+gmYG8yxIW45aFRhS
xTcgjLlFUpEZ1/5mcJM7ieeHgmoJ9pKVGGhwhMTLXh9c5z9ZT+g4cmOlDqCyyRS2bJRxYSYmlxcr
JXTvG+UOAofQ4dXX47UzCvC0zkkHqe9SJWwGjoNn/sr0ZCo1RoE8iTJeuoZVf6P+hv7RxBrpyVeJ
kwy6/ifapZ9tZnpWWOrG44HPP/pX1ifTK9dtGyYVBl78Ls0sIL6ER/WsCy+ssYZ4RGEdW3JEyt1Y
Ii6fvyRQrQciFHmcO+byQGD8OGgRzkTCb/Bod0JqyDkeuQE978+q+lKCYbGK0CK1wi1VROBSpQsH
5558ZZS+/i/SvmvHdSSI7osIMIfXbgZljaThpBdiInPO/HofXsNeiaJF2N67iwF2sVPsVF1ddeqc
UaMXeFiU2qfAOEWM2j5hi9juGhKoFmA3EI5zDaC4cHxp/xuHZh/obGgN4lqzwj0ogXMIM4mmrK6T
Hfc7xAZSatU28FfJUkvanCcDDwEyTHBnKC9MtkUbuA3fhmxsa1yFftEU+Yu8T2A6yMD5US1BFWfe
sSKkRXCiRXDCgQ/4NuTpkWPKwVWMHHDXr4Y4SghQSie0q1uPN5wwfvf0/sOsw3nCFgC1E0NCj0xV
I1eJDf505avJSMo8xS7RUIh84d6dnLC/ZdbRsiVZtgnXhWcCYj74tPruOovNdCXQcTMPsR6JGxdl
IH4TvvI7EMryTyDWc+Ds/9zYwB3jtQsJx9n79PrTJ0vitEJY1V6Nq1vWwUhF85bKKbARe7ZAnw8T
rJOcpKv2mC403tyJiuNNDCVUbAYFVQD4ismt5oe94rgKfKAjU2WncQTVHt1v9KeUilQC26dVEaS0
8h/fKm0nIH1j8EBz02+w8pc7X1zXSxoHc4/mm0+aBO2IYT2v6fBJlan3BnC1v+ZafrIStNZ+Z3/i
Cr2oscmCYa+m/HlhC43DvdtCV9Mx2UIeVwFUyw2479byKfx8E/+O/lnZyut459NiCyrDyvijpU43
MbhWpfWBo+6RChT/3uR1f8GLzF6/8F8aKnJ4twLwcXt0WNBCVX0ep7bo9WG+DpQa3H6VI8RvDUjw
Xip/7IAR/D4vqMP7yaUeYvalr9T4LRU0CJs8np05vwEaCegP4lvAxTsJ+nrACSS8p1K7rrzBZMs0
gS5Y/F1WrHRpCnZJynHmOI9a6qjaIl+BxtbJ4LVOCWqpVFIbQtYQIPSh5Jwhf6ErjCZRIVdjEhXR
Un7kXx5gsgOg04cmMbyWACKZUvHwPRdyWV2lNh/pskQKqK/J0KdbCecC/ZoW159FPd8X8lbgVkpG
wgKx2RJ7wNxrRUInBbglWBxMwAJu113ovZ6Xsjq1mZXM7fmCtGCK2eVo3e9Bt0xrnV2XopGoBl+b
A/SDvpWFp8TczoMT5RWg31HYAgj/9gtEz4V6sJSn9tdXCC6G+CN9hj646X893lIzOEwVdjSIuiHz
odxdDlnCCwPrYaQAwBEMtByecy8nFXZTjlQ0ehFiGb0sEg1dJGMKlw6DIb2EWk1zaVHVc+amAkkX
0ucgYYIw0d2gZaVBrSXB2oN+Od3YmwujbwBbJwhSfl4WXO+czwdlCOAyYDmSFdyOt1NcNB64Q6Q+
xZMUgQlCgG0REzmh0iF3SA1gFGJtshSUzWREpLHAj6Qrsj93rH3IgDFczbKp3bJZqzN5rxC+5sRV
JkHii0mTniiN4BqADj23mutYQ7OIybuXP0EvLRiPRzYaRWURFd8OvOHywMHJxzc4DvuKchLzk3TA
MekJ76CQxBWppxEEUJCgaFs/I1oK0rCDE0qaZ+VOE4Y6oBwJUFtd5A7goavrYKcJPsDdbB/yr0km
iK9Kl4DxkPXKtiQitDBxZygpt3PbiNWIxrfei5Px0kuRlE1pQnBLtIUmyVTj8faeu8sApUCNHSwx
ANlO2SajqBMLR8syO/VoIBtchukd9HTUekkok3/x7/gcZsOD6uCpzcf+BSp/tW+5KQNPC6g0RIRk
8Hw+/qq5+BgNU/gelDQQBooTzzpi0wuIrbm2JmaWYnCoq5jcQVaszqPVxl23eqs4YLA3BmEhAfwv
33TrXqFGhfZJBOfgqEe54Xbt8xpafmGX+Lb+9tEbyXo/6NUazEjgPcNEkCOoJPEnpZ6ughTimxB6
0f9OJ7pxSKvvdiNhVgNKmHfkqk74a9WTyyWhlwyCAwnN6GazoZel98T9vYcDA4Q2esyAAcaNdPvN
4HaOc0FznGcuf09aF91H69B78jrr8bLc33e3ZiZJWc9JJRWlMee5ZiXDjQ4lMLHgMaXxsBXiYmEP
zCTkbq1NvI+b5rh4QlhzW72n2VoBX075l+32+735nNL1L0TZSLfpKNkNf+GTtACVnTkZt/YnUR6H
hHDLjvZ12ap8sje/xhw0spPi09Mri0ygjIAKrS+0JvVCHHPv5m9NT4I8lQ9VJRxNK44pZn9ceAwl
ecHGfSB5a2Oyz103c2O4FecZ8Pq8Rh/oEkXhzM0JC2gMRnV6LBdIkwVk2s5pByFlnuOV8/SLPGaz
OaBx6GcvkK2kLxUj73MlozVExmMxHJ0Kkzljc9lthKJmntHyQbpqDX5Q0jMHJf+q5NdWWgh8Z1do
7FnENTX21k5OnMMX4sD0DaxJIF4orVh5Efp04QjMxDgaO7bKj70q+Dmlh+uHFmi0hGHAwR8asaXu
VLL5c3UAChYszTkQzIsoKSPrAB5atw5EzltVKTuHee5QWepAdFcKpCz3OTro/+9dyLWhybwJpZhK
fgZDoD/H200gjcgSoQPnHvsdRYvJ2DmPdW1u4rHKshZLp9CYUVspPLcGf2JwgvG+/uYoOBvpRt4u
PJTnjhVCUkBjEC8BpjiZyULIhWgQMcBIA9cAtColvNsfz+HM3kMAyI3d/lBDQDnudrEgSlXVvB+7
diQXr4Vf7HK0LRDPj43HdmZOFBqjgFrGcNC09a9IflUJUpWgDZoBncJJmW54lzs6UvimJf6XAP7V
PG5MMPsuHKuZrNTYjPWfzcmCdWLneYKKptG9CfrJQHcJfnTk93dNrDXBZUs3YASL8Ka9LES7/5pk
Jhf/jemJu+IKVFSrFqbf3lj6IhsvEOwGXZ5EdNNcawY+4et59P/INxQuSbaiLpNap5WFLGG52ma6
/reQmZ3ZvTdfNG6EqwVQGEELpCp3bd/XVvLgGI3E7vKO0+OiomW51K0+aw5OZnxVAXM5BT0EXAZm
nNh17RBJfN7wa4nK6iqstoDULbiBucsVlCMccCuAk6HoPRka34Rl1Yloy603uUpLFxMqkEQl3To4
Vk+JLjm0dEgV4YJ1UYhzCJp9UiJ+tnlB0neU/x5v9RnAB3CDV98zuT2Ax+fynOFdW68N7m0fiDQw
hX33BxIElzoLMeYYvU532rWxydXbuYUUNqWGnuTBys/NjuW2nxISSdK+zxaimBl8GgYGqTUOAsIQ
W5umUpmuYuM8jLyxrLkfCMcZ/c/P9iVCbuqnXQlLINe5qO3G3iSnHjie1LA+7LXBuqm2nGKHWyiT
o0sd+lu+s0J+wB8AZYc2OjSXBXHb+EeOfYu1NV9tW4MFgI3ZKImhSIzeJbvQURbinn/lqbvZv5qR
ydui96LBAe24Z4OWMCeaiaIHmGYIwssfd0MP3Acf6BWpjN/n49E87xgrOtDLSX/bb1cX8cs/+npC
V47xo+gtSHFX+evjrTh/NP77vilLfiIo2SB6oWfzoJNGD8Brid7PkvjAPCqbQFqnGyhLIROx5vXo
1Mv7/BntGN1ndWYS2qNrekkqbybhdLOFpMl9g9yI77clllRS95XzzjGcIWkrwcn0ttJsKTXTkkCF
mzhsoRfAHWY6xLS130Ldqw0EMZ3F5t2ZOxaIECTs8UZHL+WUrZzt5S5P2NizWapuwAphDa/8k0/Z
txb8T45DI8ounNi5q/Da4uRa6hNeiysv9WylWKFtvC/NSE/6D6TmQWL3eP3npxuFCGEkPFeQzrz1
+jUyvI0EIW4bKthCTPlYFy/FwQPYUTPaQ0QSXfGOaHJQAmswwD8YDVR7XviGMQy7OyOSzAF5P0J9
/iXlr26eupeLWEtrLHllDTLYDVhhE7ifrUtzHvndJFijwG7xjkIitqTSUklyLvAd0eJQ9EJ8g6to
4iGlRm6SKIH93pJI/pcCiUVSAPEoDc2Fe3/WQ2KyketBM9qodXY7380Aad8civF2zMSmW76EgxE7
HlAvJ97fBrKI2576Ario3vOMuIzOKiBLeVmY8LmY7vojJnHxkGms18WDZ9fKBQwemrrigp3aETXV
+1Ponfq+1LnU10VU5dY8nvgy+lMff8NMMRbExCNLjYzrYpRtup2IMBu4aKjwDSiFmnGkcxV5F2hy
SA62bcdmCHZdb2R3X1RNnB38mElGYx5g5dP25a6UVLAyyPB4FNpL6EhgqLOyGsP4lOhP+iUtpI5n
7ygEOf/b3mTFfRD8550Ee/VG73bFc/IUGtVOWaV7Wfc+i5VwGDaMdQAPAsTXQX1ef7ngJV9a8rkz
hl4iSBfgvYqWr8k5L9yi5uOo9G2muUSs7p+UwuBSwrsbRTtAVdr9YTbCElx8Nsq9tjq5/XxPCrqi
gVVPoObbx977HoUy0Qcy3oNveJkn654qYMWVfeMJKFTSQ+OAHuyDijb/gtiX/nW7JMY1512BtZYk
EUEnj/au242nZWGlxQBe2n5medVzUW8T/l0Rtl6XLsG8ZnLaI+EdMvnQnwQd1rQNOIQA0xAJLNJ7
reETd9PvfQLKD3qAVotEuafHZ2rWmcOxgP14hHWCx2EytCLOCyFkfDutXUMSv12FCLyRAc+uaWYt
PwHV6ZcGk/5V+W++iwPdg6yFLFK0mkfa0uN7NDbx6phdCble9GPjpT+ZZ5TB8tx30YyqVZYcrTj2
1IKoV1q4wGaeEYDKIRMDA5CfFiZWOggJCFEvBHZTbRiBViB4NXrvSR1+Hs/t+HsmowFcBR2TgExD
dXpaTOdFwH8riYnssM70Drx/SPiI9drfF8LK59H8IAb6Y4sz8wcya8hggNoaUD126jc4SH+EHZD2
PD1Wm95c0peZ25w3BiYeuCiD3klqGEgPwzbR+V+Q5BQE8R7RdO15mUxzfkAjQxl0NZBsnyxVniAE
qETYE9HKUL6itTYZNtBxeTxtM+UUJKbB5wDfDjoidHrdHgIujgu+zIPYfikNAMQqXSEBqI2bXU64
Hd7UAzk3QJU/JVAcgFp69cIhTX5ZPf6K0ch0u1x/xOTF6QHg5DY1PgK0L4Y4dFCe+3psYWY2R2Ih
bAzEpgI8zO0wW75WuLZEAy/X4eIe1r4P6tz85C7swpmBjER2iFVAkwG1hPEzrmKzInGirE8xkKKJ
XxS2Uk2uKJb6LeYisBsrk8E0Gid6YjUilLRj02yEneNDuDV+i7h9n74JgwUoMCmXYrH74h/gHldj
m9yJdSEW3pB56LugoXKRhr9yOAXgfnGfuRLvofViU/uME0GEC6FkpD2Qh5iGHkXqa9CBRE8mQPc1
5DaC8Nx37wWkbfmaZN5p6T1+t0fgEGEIHSwjISOY8W8Xr1H4KE/lNLH9PoC2UATOD9dCj41Po5Bf
2Ch3jnhia7KEIjhrO4ggJzZXKnrQaGCVMuOysXyn02v2+/Hmv9uVMIYgekxLamja0CauJE2UvlR8
4IMaOCu3+WqK8uexhfui4GhiBD6gGR+5/mmpMuOioOG4BjhFACs81ISatzfOoYFkuk/8dsssbca7
sBQIBxwvQCzAsAx4+mSthCwP/DASM5S/4bDWjc4ADw40uEwUa6CtjmD48Qjvn/4Ti5MVQx1e7kJG
yGw0+2y/XOJbDfXpb2A2ZOgNeqrJz4qG3/oi+Hxm9cakHy418KOMDJm32zL1HT8MXD+38brRP7St
w4D5m7i8/llZWqD/LNUb7o4dBgowhYrEMsBweGzc2nP9VFadrs1t0UpR7AaFs+RRtHdnv91CRvku
tpxYmrzcg1hDmlGBpdr/iWT9UrPk0i+xfCwNZ5zeK5csBQyfNKORmIg9TcSVrBFbdfTT4/2xZGZ6
hclMyBcOByokA6qpboBEtGaEYE9/l55933xs7D4YGWcO/XYoMqhwWP9u9atBIU6UQhyPHNtf/lA/
zPhDKw/1+rOxLlD4aoz/B3Mj6TwLsRARNLWTwckQaawy4C5t4F4VsvU/89QsRf0VdF0XV5dBBL8Q
p97H5hggLMGf8Agk4VhuV411xKz03bawUV3rCfjnsshkQeV5VJC1QqOs+AyFt1RXHHBNXyrmHP0O
SxHlfd558g2TndP48YAnYFXY4Fqo3T3UYLOYVB6lGYACnaQ/nuQ5j3Y94skcZ4rSOLnWFXZhuqto
Gy2t4Zwbuf79E4/Jlp4qpHJZ2Lm/xrkm+t5Uc8KW712or4Qn5blY2qRjyH0T1U3mb+IxpTIM+dSt
CzvR9pJsNW8Mj90TxKfc2WglYLNkKRW4uG0mMUqgZFJYCdg2QrrnGH2IAT99RetkbAbfGU/E5pjG
NYkhnJkAGEg4JqTCO6Ay0uKRuYuWMHiAidGDgaQNIuvJnVu1IRCITFzanHuOOz0C04ECWnqHVu0q
aE+DsVRjv0fM4xZkRwoJgLJx9v/l0q58AmL4HgQkTml3xRvo1Hk7epWQkoxHmHpwUImyT7ZtS4aN
agpIFD3evTPxDJpj4Y/AmCWiO3RyVli2EYJI00o7q98CsILocnOJM6KKC3ZmrgyZBTUoNOkQ0dzx
/gDsF6tcGld2EJwHYQX+4GKPjQRWzm6hOvOPdmqyff8x8ANgiOqMOr13kRPJawa5c5s1wHtmfgFn
pJjuxref9wG0c8jnhkf2hYJ5liSWe0woNc6X4nf7lhM9JO3CwOfiD3wOclEs8JTw+JPzO+S9Jjmt
XIHcgXqxyZhxbiQ7f6t0f1jZVURqa9C2YbWWhhUPSUDk2xldPKh/0VsRLjiT+3Qk9tr1x0yOtjv4
QdMWaoVLFXwR26/WaABzJYMJsi6CigeBCidIsw2FoKdL3y6lbmZ8GVQXsQcQaKLXlZ2EKFyZyQ2T
9bVdyAx0BDQBTEOZuDjK8ZKZ7gAgHfEqHpGGCPBuL6GijQWnZkYzQ0G4FcODyXPtW1pDytgIwNW8
goKIohB3MMTWygGmBn0DWkaaT7V99UC8JG5rUGJ774/P2j3FNGga0N/Fj6qf48/JVYHHfFArMd+B
CpHIZ4cxeqspDOE71JVVhD421wJ9Q5/RNt8NvN6mBiccI1Aksisl0dtwCzB4bfWcnpU/DviYDHBi
B6nhDD8hPyxc5P8oy2/n8PZbJ3MYR2Eaci7b2SWad3FOK/0DVYMROTCgf9M3npNtdpDoJaKIJH4e
T9Q9/8ZkoibbFFlGX00h1Ysn60dE972BnCW4o/WvMXn6vNfIx6tP3j8li6M2Pbx+Lti/R2LDPtrF
kdVDIR3Pr0lSitHELlFzqUOY1kYkhLZaDPhhWKB31jVdXYKSp4M/C2bHKZ1O+bXVyemIBa1SRUnr
7Ko79BLiswgcTdoqRlPn4/kV7s/h7fgmURovDaLolxifGRPzqH/0FAxnxoBWsQrwC4PukKX+4pHB
ji2NFgR85+gZ3lJ4a7KUp77vRZnM9fitV9cfSH46OeecDpzvyU54FcG8PqzOEUx58Ec5rbDh3B90
w+snlA10Y5Ef9f7Gv52MyamEWqgA7SJ8gJv/cGAlhmCeuAtrEQzG72GQjcDPyF269WfPF3r+4QiB
PQc36vhVV8NmfDflWY7BsAn3bXqXp481812tA1Mm2eenoAAN6xydg0AiC0y7DPBpj/fAPSponHdw
LCEdiWsfHun2AyTX1/hBdXsb5vuI7CEN+xxuXHL+FX+s8zq6WOgVlCj/JR5+Vn+0oEtF+fvOrfEL
AE0CI8VIYjPlyWBAHCo6cdzbL9u3497ffglmfjiiVOWTc7a1LOtgXHqy2XyW64O9iSCEBNDvaUkp
dVzeu1N39RWT5eeiik8dPsI88LQpXkH4QtLaXzhxcwcOywmWh1EPGLjw28kG9CBTQLHU2/5gOKVi
RJxmPF7P+wBrrKX/Z2FypIvSSWWvyMFCFoMfBwJjgoCDG1oup+gSVAzkfkl6TrqPHW9NTk4u1wed
Bp7IHtRgL/s9igUp2fant7f9h0ePz/n+GVe8Dsboc0fWA1k7a5c8C9t1TC1CDMNOOWJ7G9x2RHta
XQKyMZIDmmPtv4T+6I8nZ86zCgJ6PNCSifbQaYZQZMYCbYzD1oLcupVOwfCRiYYfqwvLPGsHTIZ4
OwAuC6Xz22UOnGEI4vFMZciFj6lPFcEVKwNAUf09HtHcrh0L62ihAdALrGG3ljJHyJpeC3v0S2st
kSQ0DMp8SxpkQP+/DE3p5csWcxeNh1SL3x1+W7Ggjnl7bGJ21v4by5S6FzmeMqvFoLeVEIqQ7i7G
w4ALX91sqVa3MGlTgHFTS66G27S3a7HDAyvBOUzSAS1H3vrxiOaO+9Xq3JHxQsWQ6RUYclq8qTTU
+dMlLvu5saCjBiEuXOfYUXS7AWqVF1M2Knq7AWMpFwE86h4gRPJ4HP/A0FPneG1lckm0StfyeQIr
SBVBJB6Pk7f9kTWO5lO2asi5257PDX1vjPdPkSefLNHRn/H4E2ZjwetPmLhOYCcaRyywATP9DbxR
oBUGnYxpHs+4qiyQyQinhOw+jVS/rICjiOiC65hbSqTfNbTx8CrwDZMj3fOg/P63/+sOIPE0IWq4
QDExv5L/WRg9+1UkAPkm2Q06DLAMgVnwdNl9ybglhN7/YSX/szJ1GFLMK2UEK36wisnLPh3RCcf1
GWSZvn1un75FAsI4AlkW/YBob5xL9GAs+MeFof7jTbkaqtIGGsuq+Ihq9I/ar2RHrvl4v8yZQBEP
b7//yas8ORdc0+W14vY4F+jeLhPJdHJ1nWtLePGZlzSKhcD0gOYbaQ00Ct2uWhQGolDzzQC8SwVu
mRQoWzSf6+twT4wdD83pYqN8ZnS11Fw2k928MTytro10OrJUwbBACs+SP/1wW36wT3kDfhsrhzT4
U/r1eErnQgsEiezYrYlL7V8kebVqLFcElZCWgx0DxNQnhghQQFCf8U7+CIOF7M04bVOHAzvo5UcL
KotH8u20Jn2e5GXLD7YK/r86utRcpmcCYd+Y4KQJ2SbOl3p2Zh971yYnKxlUSZrGpTDgsbftQeYK
uBD0zz8E/dl0bRLXoJgkwhJm6N9WvxsoakMyMhToaZjmAlo+CSFhrQ72EJpaZOYdS8C5qcfCqw8+
Q3ZX1xB2WkJpzdQfOIQM/1kdr+KrpXRrCMtruTPYDZiJZJI0BkDEikib+o+jWvzkP3GgAIjfHH71
eA/NruuV4YkbLaImZ/kMhnntyd9wPInCdzZ99wSr2IBw8rGxucD0epSTTZQqDmgPk9GYe2oZl0i/
WWpF3WkJW3JP3IoXzIjsY+EFoGwxrXaEaKx1Y0Ea7P2+pFsTWaRV85zbjGGhi5H6JqvbHP3uTePz
FMNF1KvM+guMentauKRmBwy2jVGJDwd12lvL5Y7gt5o22MjUC6pZrQSPJnSxsjK7iFdmpvNaprWo
9TCTgBfo2OekhSNIiEZV7aXil47I7BMZPJHsKHqPXIwyXs1Xm7WsOR/IMo+1ObJeM8bZNZ6PXx+Q
MP04fq3X5zXIVUyXWcQl39/4CsBsKJkhR4cyqjp5SeV1ndQ1aGdtduBtRsqoJCx5uXuJPmxApNtR
fEc9cNQjuh1aCr2mvKiD1kZEg5tYptoXt8VNTJLj+jdZfb9CKhz4uVFD8bKyHeKtPjegaTspuvv6
+KzM5F9uP2Uyy0AYZErkhq39IhDhCPIPwpl4wAFCFFtASq/ZtfX6jh65Q3m8nPIlnOo9jmkyE+N9
frXIKqPESR/CvGq/9X/o/adHjoAOHXSZ5Czvvl/Fo0zeDwewaBPv4w/V+sfjn1/t/1Zi4hGHUCzl
sMJKZP1rXB1zZaFWPrOLb+d34vkq8IcprogBZnqhN+abKdJh7L6qXPJkQCdsvdvQ1epHNbQFlzvj
7G8tT46rWrOtUqRRi8CyBPUUixeprrl6DKHYCEQuCsj+I8vjjoX0FCXbOFvsNh538e0dd/sBk5t1
qFR2aEPMrUDewsMHijGe/iys1msi6pbBmptsc4FHXIoyZ2KzG7t3YaY3dCE32t02CM3A8xWZz7/n
4NVwyIZ6xop5WqFZ9vE+mknu3xqdPJViRgliPoXRlko10Tv9Y//VXJ7D03O6Wa8tyXiNkLxOCGu+
IzgkNTeW4MG8uBSZzlxKtx8yeTD1Upuk/j/fkhvjcW6Nj4/qWSNQ/MXLSabPgX62ki2Jd7t3aHoe
4MMJ0Ad4O1k/C1tw6XT/26JXp5vX6jxNE2x+ZvXyBr6LHLGVTM21o1dbTz//KsbOUNDlDwU0e3PS
9NPC6V78gPH4X31A3TV9HHtYFX5f6WAiQ3SH+wOT4JN1R6xs9QShgFfD2GAGov3JsxZe0Pc38+1i
TNxb36tS3DCw76G90Gm3amZzoDZxEhrkC+/Iew7BW1f6r3f8aqyBqtWdNrrS3IhR0tuLxnFt8Osn
g9scKI+LRF/a9IvTO3FuYK7PauimtDZQCZLJ6Wvv4pJmjAvwrjwD7rTbxToc9wYd/a8/UPGUz0t9
/TNp5Nspnrg5JXQY3+fH0w5Sg+0IVABagd0UOyx0uIWv3Y66Gk+vr7WugkLCEHoyKttCIf2YEUDU
sfSr1cKy3xMPT9Zi4vrCJM7dohk/at8aR+Qacbcj/Xm2vgkcn/8En+9ity+Rgf57Njxwuf/2yNUe
GDSPicPRLvgT9zHRq93eVNBr6+jnc3feEeaErQCUHd6lC0dtYaf/c8pXlh0w6zghC8sCmNqRrzL7
LN36FaR9wsFMG9547G9nYBM3yz6FuxVFmXpxBnuF/pZ/7oUd4kFitSZKdE8Y4sU19YVFnXmz3Zqc
Rm2gIGXCCCYz3dk7lmT6G2clHp1tv+Q377MYt5YmbiuK/9cNNvZq7ffNDkTGx2Oix9Qlzs56Qsot
kclBMC7YRtslVaClpZw4rUrrylQbT5QcW1VpOei4jwsaDWsmXLqtZspQtyOdxF+h6mRZocFWb+mB
T95wReXERPkJA12fnxT6rV7eU/gx3f47gd5gu7BthdE93J0YMGILECCSJVCO3d4Qah+VQZAgShL3
27caqc2cmudwf1af/ZZaHjI6p7VnVlvhjKoFJDBBGUyT03hZrdRhxOwtAjlnICOYk6tPmqx+7vpq
UQX4pP4kQhGM7uHKyVoZgB91zG9yQIruQvEWWJiK2WW/MjtZdrQGxnksYClAT6XLNFPfYz+jTm5B
1O3x4f2Hono06ZNVTyHgFzUa7g2J9KcGAi8okyD45+lXgi5QLD3+4bbPBXbBGqf6cOB1FH+hooM6
EW8WL7tXATBeFmRBDfktKnLm16+1+R4cpI0BkiD9hDYBfs/s5H5pksa5f/TlkxuPjzy+E8W4hYQs
f6hD1mY4Yak+P/8mw1YcAe3Qo5lWRHInyX1NHcMmZKSUMWJBNsrB6VeM4QBEGro6DPSwrBIUz7bu
1ypfbB+73wuQ9GM1WYGUIPqspvWlIefLBvKOKJWwkR5U1bp2mIKyTnyAvhRJWCXSH28JboyPbyf2
xuK00JQnDdcGXtLbOsOT8DcIaAA18xOjYzMumLr3rremJqF6D56qENKgPUJ11pKO261Kt3twYSFm
8fR84VSNW/luXKjLwsOM+a8pwo5r0qpoOowL9ON+TtDvqi+cphn0JMYD5zXCRDXQGE5y3n6Jbr9+
QCEW9Bpj0/3Hh7sCLcFAXvujWpMDPQ1LulAzPgrI+VG1DdyuENyd1p801Oy6oHIHzGFttACMfR3P
w0rWSxM433RNqB0YLfkL6FK8N3MLA00vojECNEFoW5j2MTshXhRMLfV2UG/61sgUGdREh7ICpAu8
r0r1DcIGkmRLScX7e+LW7CTMbHje4/0cZpE5NfDbGQSZuwDqQ+vHu/OeS0G6NTQJHYO8UBoP3er2
C5JsiX5EPiTcPoMnDz1/2rakX6V19I2Scsg2RuCVPq53Br/d+LoNumHLTk151VibTWMdcvNSUfy9
Sc0LS1jSo/d2Ccgyt71BcYR02dhlDPKR2+tTrqA/lEneAB3jS7LNc1vzzbD1Frb4zEMDk3JlZnTL
V9ElJ5a5VrTYbvymPuUQObK+I2IZxmEsVP1dIoOuKnN1WX2GemQ9XpA5V4h8IFyxCFEw7Pdb03ye
xVksJIPtOi6ttKMjAI8WbBkhRjukumBs5uEAtQIeuuCQAwNJojR5vWtOgCpkirpAsmO2GUjysAUY
PB7OCv1Cje5VxSo6hNkje1JYS1iocWtNfdW18cli8k5ZFHWEBK8breSXTEawoyDLy/+VcFtFjgCk
WiSemPP71zYnKwuZZq1xYwyY23Vo4c1WikJ9BvzHhUB6VENfc+X0eEHnPAgakKBFM5Ka4SkyCXS4
NokaIeIaW3mFywelcWrmoi5q+8Z24jXu9Mf2Zmb1xtwk2KmLmMndjm1scRPo6IkD5yYXU6Z8cj3L
qRZYNWZ2642x8b9fHRQxGqQqKjE2kSqM2Sd6Xrzlx8pdqNPNziEigxHJi5ItGpNv7WhNJQdqWrV2
x0KvU5bCvdpCmsFzesmo84JZt0HMEREM1nHtaZYk9szSNT7ujMluxUGBYgL41UZE7eQaB0JVhhKT
1th+BzE7S8pGJktmE7/y5/Qr/xJaEn89Xkl5JnK4MTkZdezLXNY4MCmyVla8118M9yX6NPO3bEK4
XPdD4nNrr3tnscydLmX7PDll4LFNrE7bR85L3B8rwCklcN7+hloFvteN2tGu36fOWcT/DRVH6Jux
WDzp1H+AukDuTG/QYwgV5dRXrSix6oy0l2EjoCpZ/QRgzd0kLM2rVy/6lqXvpD3LNRXatVRCt96B
tI3RKWt/kwcNOE4qCmJXud89npZ7VkIJVAM8nBWamtDbJ038RtPVqJEUKJmI2Xa4lBxlzFo8hv3Y
UpV6m7oDkbMhqOBmf0rQgv0KSc7HXzBzOd98wMSJIPHQR0LiI+3R6mJP4r/e+0OJOm6sWl7Y+TP9
BRisiE58NIcg6Pq3R65OmMBmFV/hMrL53JRItmv0bCfoZnBszMJMrGi9VT3qmcM2th1zgKDtXqCO
GeMJe1E+OlpA2tk6MAv3xlwMePNVEycTZR3TcD2+CvSWb5JD9oDNjvBZxnhjQNRX+tvas2hmL/jS
GXcDTh3o+YGuHIrO/7I0V5MRy5kMOuGos5NBxhZlaVIjOEJKOUfbXvD2eJVnDrwAmXlAZlX0vkPG
4NbnoACrRmmbd7ZSMf5Lg9cpEeXOWdjNM+UDiPVCmxqctQB/A9xxa0bSUo93VMD0lSgdtTLNyNG1
ztNB1ZQ1pFDsAeVVVOmhItbGug9d8L6lUatQsb/IxaYswV1XMKvMMzjBfDwDcycNfXUawEg4a+hw
mTigQHW5PhyUzg7QBdWZRbwTpYyccu+XBxcGipVgFMZbuvwf7H3bcqW4lu2vVNQ71Yg7J3rviOay
Lr47fcnLC+HMtCVAIBBCCL7+DDJr77JXrvbq6qfzcCojqsppewmEkOYcc8wxssJK+35L7RMv2pHU
FHaIry7g8FVvqhIbMqjjzSMUvjZfpvxTRr/Wye3LDpWVHXRd4STnfNZ20szn+JtTGNyRNx0qACth
GlwsKDkdnG9Or+HULpFOSXDXgRYVU3ZZ7zbXS2JfB9fTRXkz7Kuz3fvTfoSEhrt+NerBklDTAj0n
B8Slc7XhYEwk9VWfuJvrzf2HZvuskotpc/EtTEFrnfZn5vIhPXEBx7LjNxdwkBRgLhCeemt2jHOA
bCDpozPz5FBQtO5OnKvHZhiFb7img/YGs76DY3UWthXQ2UYEiv4zH4UK89gu90uzm+N9GJ162Y6c
qDBnh2MLsgf0Rx2mxwFChXYwZHlgTep+Gp9q0CgAvt0kQfbt48crnaM9FtKJz3eyxp2emtZTo6/f
f7V9hczqoynE6Kq/hAYn9k0XjT9JDAur2U17hDIQdql3IUude9Zfsfz9dXWkRAtlJtC2YVkTrgaN
B+cWr+ug7tQMalW46S8ZSSL6AiLAOUMmy4sL6l8vekdVMtsnRj7ykN8MfHjjcgqh12SQT1U7h5zR
IHGii9DTiXBSJk5kb0dyRHTSwGsEpFQfPpAHZ1Pcd6MVSaQVyr3QX734RZr7+JTp+BE6OjKjFRaI
QjjiwvTt7bPskSESFeN0cJPHOZ1y/1P1PXgxF2QDtfvU3/TJl2WjMztdLqLt9EQ2l/dbUBuWtHvC
Kd1f6PziM9oczvLtxUX+NO9J7sG2af9xSS8+n5293J7YyY49AS+EGD+Mn6EcdOhpFrbanirhzA+8
u4VcZdxncY1OGwXDGQTN76+zI2UhWIm8GuxgnUk0tdphicHOL6+DJ55Bbv0hCT+o3bftNkdXNAQk
LWiuOx+nkxv2keznzdAHK03H7ggKJpkfnG2PsKhMvm7Ovz9eri6A/DHenj1Ze//EDnZst3wz5sGC
m4auLZSPMZukfwyTT9X+klx1j9WJ7eNYsu6BgQ0DeEgmgah0MA731GAtGtMqAIC1mUgD5ByQlLb3
SGAHxF/FRuXRpybrr619ePPdv4fsxf0pO58jpTA83VeXcXAm6qIqZjbhMiAYT6Dje6Uwuc7Z8in3
rq0H/RW9lgbNe9B83d8R9BP6J5bXunoOEjFQ0PEnQIsF5AYOHrFXDAKzgDdvFs9DdTVEH95fvj/I
tL8OgOTCQXf2rwzUpVpQTDWDeQCd44veu9ly4T1GZ+DuB6AT8Azlgq3M630vs3D7cIfSSJy9rCYB
EFezbjQaGBXcg2ZAJ6fe4uO3/teVHZzLSIF7uzHKPJShPZzX1I+u/IjfvX//6/y9c/s/uN2vTik1
xcolncQghfPZcej42LeILtG11J4wKj16O2h3A9V9tYQ+xFbpjMaFscdEs4rd9RF67d1TB/6pIdZ9
8dXNuP7g66oYzcPjOKcNDCDwSK+7zQ9O0EWzR/th4Kafz+5Qo35/Fo++rf6rmzt8Vo6xFvJj5E/O
2eXGRZ+Z2H4otwjcsz7LPztYH7uXeM9RVTmFrB19hH+NfQiXB60b6X7U5kEH/m6Cd2X81Q6W/P07
PHbOvrrB8CBys5VloE+ExUjFsyqy0Hwk5aZiTfa/GAYtJwDhsVJ+cZIzAwR8tGvMQ9fRNFJfqbvR
3d2A1Pv9cY4lO4gX/hroYKk0Sw0dFWc2DxEZ8qZFt7ZfyAQrSCQtGrcZiMN1CTCtcl7cKkw7KO9p
jfJU4XubPjR76niPsWlOrOB11F/exldXdbCMXB9k+NjGo1xQxLx3hqjeMC5BlFTgnzDW17ez9r5K
K3JPUAmP5NqYDlQ90EOIvk1/fbNevTkNrEEK30JX9NCp28kp876/nZdHv3XO4eF9ImY7QotHdQet
Bg4yYLSHHgLRprWQ9ffAZYsBZJkyC2TSxmCMJwNM9JbvnkJr3xn/qKDkArkO8xI06eJC+fAEnnn0
LF+FMdb6Gc7YwzfH93UM4xqwgPuXhn4qiJdxNxf6snKfQm9TGZjowFVniT+dWHxruHj4mFcRs7Wo
Fnmo372dbcYcbRea2iB72KkATHxpXXVJc1N8ZCcwlGNYKmQsgZvBxRZFwkOJiHY2mrZOszxk5COB
qMnX7Yhid5sMH8cTe+CRYAwnKIx4UCT0EScfBCxuHSyyaFHLqPZqTE02gAFn5oR/OJXZQDj61/kD
exodrz5UGDwA7W/nb6wHT9Udgv4YjiWXsVmKIB8UwOAN5I1JlPBeOSztl8IzG+6E1tfeeMWnWRht
be2oNUFC18QwqRleiVS4zIeMrA4s8Wxcpur7sYWxIXokIo8mNgX5PRUePOY/hAEdQDqSPXCIkouO
X0QqLIM86LxY5KIBevu95nVhb+AmZ0UAWCNRppHn23MmPW2314Y1/mo5ho7lfG0pbTftCCZr4rgK
ogsxTCHchNbzXGZmolWwn5YpvnUbzd1rEQrDz71ZOPRSslJaWcCswk0a4nT2dhGoo5xDWMGprptW
+fJTKEItbnRVynhvFNiSWzlwt8PRHpTgiC4T9zax4S6BLfk8yzOnCYq1huAUwaVD7B7NKVPhkk3L
B3qPPZCZu2Yu+XDJfJ+FqYQIOdzs/B6Cs0KWFbK82IPoeRx4pbqpm6mrNgsYY+O2EXEkM2/pZrRm
zA3c78rCqqHE43B7zP3CcdmOyMiUkHXq7fpBeFy333y/AZM9YQtQsq+N0znwMqsLYbEr1Ae87jZo
ptjbhQbC/LdhPzL0lM3StRJHOb3I+RDyGVMvTbmk0dSI5ksLxaogLwEYDN9U5FD5zRvGhkK9ahms
djcKL57OqGX51SMUbViVM3TB8ntRV07dJ3JAJx0cDZoquNI69MsH2C9QtLGhBoQm+rg2Heo9UscA
5Skdw9WWO2jJByqmcck4/r9XSe+P+HcXt3ANj+Hhm08d1fR8kABGXjglJZ/OBs19dmWNY+B/xsd0
oEc04aS/KFcpBfu6Nr7nC5/nxMDM0Mn7seEiK3oIMucOZhpXFFehuVLSYiwf58oJtlTwsroYnZjB
J8zxitq/AEBjleeFLOz20uIAxLbYQCJ8KDrMz93FG62k0VqYfC5FS3NbFEPfpIMUfp1GPfqBIX81
tLO8p3A3dCs4p8RTe9d1XbhctGEPwxHuGG6lnoX2qJ3b1o6bByEmiSQdwIopw7UoulfwV22h1t22
JB8t6TbnvbBbTB6blA+3VEQ1BK1vqo5MgmbJ2Er0MDX9vmkm0t9AgYCHoPfO/TzvitIa7Ds/MqDM
LHEgoy90CsPq6yJk52/pbAUDCh9BqXNd8HhOHafUbEMCWrt4VK7xrpYAKkl4N8b+jLA5gGhF54z2
lg+St1Bs6Un8zWobGCLYdKR+tsDv7TkGxMM2cLGk7JrJjllXRLakznlDe5VbUWnEhpSO3clE2xZf
MopmlOhlalsrh1zL8tFA2ofC9WgyzycOmSNHOuSSUfGFVhp6QQ61n7xF1ziFxfJQqhJF5fhcVw+2
vQ/LB9Qok9i/NO0XHd339VfwcZKelS/GdFlcPJcNdF7jlxOXc+TM+6l85ULBDQXvg+NBNksLosla
6qYbSyUwrSNbwMlRQvws6rfvj3YkWkVVHeAfaka4+8Mm6TYmhQXdVfuhDaJm41rRox+Vm9Yeq6yy
52bz/mhH0g4cebCxQtQCRY9DwwVXrgG4RhPjXPl91qqS5uDNfH5/EHJ0FHSDwkQBdAUo9L499Fw1
RpXN0L7ILTSYIx0fuysyYvoUwHn/3l/QiKESJF4q5xSSGrHMRBRlwb/6U//jm/k/9Fnc/AxUhn/+
J77+hq1flpSpgy//+V/joOQTL5/a32CS+fw0/iZefrtTTzCIVeW34T/XD/v3L//z7Zf4rD/Hghzl
05svckyOmm/HZzl/eB5Grn5cBa5q/cn/6Td/e/7xKfdz9/yP37+JsVXrp0Gjsv39z2/tv//jd0zv
f7z+9D+/dfXU4Lf+i9NnWT4d/Pzz06D+8Tshf8C+FGwoB63jMOBa+STT8/odK/oDHXsg1qHv0kEN
6YcPQiukYv/43Q3/AAoNaXEPBRb0ZK5tWehpW79Foj8gLQv3TPSiAVpcaVz/urA3D+Ovh/NbOzY3
omzV8I/f/R/aJn9Fl6tOOCpmqxvDmt2gvc15u1DwOAvZ1OWZmMANqO+lPXjepbYNTGwgwzU7kymz
qCsIDlTbBR2w2tJ4gbclXW/XinE+TZZyr5x4tj8380Sx8uCZ2o1DFmKjpLACpsoAY8VxP9t9Ylf4
O/lUsZHYt2FIbQJK7ziXk/PFN3Gv289M8phBY8lyzGSSBdGW9xDirAszTsrR3LnopW6yqRl9FB6W
CcJ70RKHJumitj9XKJhNSUU4dmsck8vdXA81nGhiRq/QXdWVKfHqxkmE6wVLqoVm36kb8X4rKrwu
e69iVndBgtIOUg32CwTJhgpeNcQsVrmDWxssqAHuanU5w7htPbG81u+rz54yHUr+lMkl2IXOGFSP
nnB6e8i5DidyB6kxAxf22nPpJc7gCf5hXTzsPEvV8U2Pjkk7Z6o1DczC0eO5mdQYtLsm6iCUXGpV
b5zW4Fo4I2jocdpuoUmvGt5ko4AxXwJ3ZgTPCBQgTA3CNqQuhewJvIJhwZR1odvqrecOQZDCL8gK
mk0UmWDUGyXrQZJk6PFmjXkDz2W6nPVWqYsuqaDWaZ9xv0TBPLAg4iIdIr/WNWFT2jch1Mv6smGj
HSfKKRfWb1yOUg3PZosQOZwh3624TD242Zq7ubNDetNIfG9TUMszkE6ABye07xaCdC7Sbd9c2XGJ
1EZ10pk2jRXPLtTe6xpymS4ZbWvXFBpux61udJQ2jgXZUMiBRB0kqVxEGsgxYE5cByZc8lhUuobs
fh/rbJmHHlHaEgxXPQI5hPOj8eqtxueY3aTAvrwlTQzxXc5BwskKqvs+HTR6pKF81vhoRHZm2LkH
c3BLIcv2uQNRIkoZdF0egsU2DjoKwu5msTh0MBsq1IVVSHk5w+MMYoll4YZJPHhzlYx+F4yIYCGi
AVi0bh9VpJm3t1lHX0IWVC201EITJbKgnn1RIIQcUl4ZIzI4yPJgF0Qz5pYVTRxngwisayQfPbS/
qqkEw0FWcXvmd5x9MlU3OTl0vaWdh/CkGFPpiRL0vHYaig3gweFbvfiUpIu2RI3l2lg3pPNVm1Jg
eVXCWzseNqayoECkSBd8IXED9Bjmi7GNUB1xCCxS4HOfRlGBNn+/8vHMQlpCdjdqWMBSUVEP18VC
SyYLDN+fBoz5SZvGeqmjSgWJWxFaQobY4ZDwatCRmFKlJnhPDJFFNz1tqw8xBDbHrI5K4V4IY9hn
LvuQJHG/KPBRTInz0u3G+MkyYdhndcvcfmNJ7JiJKITc+nZbAATXI3/0RR0SMF6GtkzxtkJ0Pxj6
pyrqHQogATxZLClkOQGFMxVbPH1Wl0tv53XrEdon8+IFMMJ1EDlvF7SrF4kddyp6YpFu4jNrWJBn
JcIWBP/x8K5N+SQRud+PWlT2ddHBVOk2mn0oJCR1WLRNFiMVaUQuIz4WT5OetClSWihrBFXHpYx9
Nz12CbxYS7+kDJUDKK/FCJUX/zpiZW28zOfSdneIJ536IyybonYXWw44iFatBnlnrFn6OSt0AU3H
ZRT1F4bOfjQZdaZT/V3NXHCl0QrE1y3X031D93g/sXtjv4iWOcohoiSazAxknqezBoMgV4BYVDmy
NBywf+dF61nhWRcHRfdYVDrwtpEiLL4qSauaTDvKh9RuyToxf2om321vIwTPOkExrJ7gl1xEXrc3
DiyQPqIEpJzduvU2RT4iu6hoUukwot8bC68WHMeX2YLFJ1rWgsQC093dMAkqbV5GXh2mVVfJOnOn
xgsSG8bF3V61bfSkqhIF/8mxrDutfSh7xGT0br0iGKeb2TTkiS1WHWXL1NVljmxBk9yticM+kYbY
w2aeitFJJ2eCVSWz7JFlbPQnfhV11jyBv+OO3n0cjTLKPREE0Az1JnoXOCO55zaZTVJF8xClZjSM
JxghrNIw6o2EvbEL2TamwuKCQxe7TDh0XWnmka7BcdI5k07s1u96vJCis5D7A7nrPIc1W1cu04MW
PpNIvj3o7tYVhzn1Mmm8YGPUl0XujMwMGQAHHdaplGHYZMQvendfcBF7WEjSBldEFR35DI/zNtpV
2vKtLe3x9qS85L3cDjO1OajLdQGO0Ai5gsQPvGVJpq4pxAZ8+9hJWMvRZMKYAEKD/NDPfK+UG9ub
DN1OHEdHCnUeSnct89B1FdaC3KOyD4yM9JYbXJLBG72E6C5ytzAQWV6aaOyDBCgq+YJ1XA5JNMDW
I2sbyuj1CAb+AsZnU1Rn8dR3lxN0hR4sbkS94ZjH+mrWSGXyAqUDphK7ZIBlGfMw1zbs6eIz4HTR
hva9aLdOWckZOyBnXWoolFS8O+SXfo31xmx53QbKs9Og8Rgei631XRWgyQDbv0deEELzBvVIPrkZ
ZNUHGEaPnfGSStLwBnL1UZV0TezX0Myg+n5uBupmXlu2d7qSwRekgLJAEh8wk6pqNjXQiRbPKERa
W+QULjbOGt0ELK8RA37oWlnD7stpGuxvQCK+Lk7RRhsHoM0tMd3ono1dG0GJE1FVkGtnCIdzxFVG
XseApweZOYsm3lmPunP5xMGKH2B7FJEiKpKqAvzxYKpJVtuaiOLbIixfpHYJqEaReEadP1zK9krp
rh+/CRNOL15B8Eg1cwKOFu3aYhkHxKCT0etVl9gIZGJI8/f+rpQKdMcBnpVB1lVuK+GZ1hB+W3hz
be1qvyzDTaQFIr8FMJm4JhT41GbgkwmTYGhBXFNWD5JQ2aDi3GIOwBhsIUEylnMZJo3gHeQum2mE
KXcU0CfSaFtkbS2l3FEprHCvYq/+3DnLrK4J78LuA8gxSt5ZzBrklrhCvsR8WPrcg7t7kZTTONtn
9RSVfNM1ThumwMamIF816+d0jgdenZVRNcdPZWtiiHW7MxE3S+XWsMy0LOl/at164DdOZFfjnV8h
ei7LZGqkrmcrt5oOoQDbskh2wozbAPp984B313LHkuAttFlVAhPRC3WHi0Ky6oVagPug9m6HbOvM
pOI4m6WzJFYv1FUn7cVNek5B/7KqEKboJDIzPFZigR+ZOI7EM+ZKx0WEXpV8B9jJu8QJyxaY2PUc
7OwlYB8XkDtuEV0VIHlSdyRJQYvI3rtYWUHSDzN0XjUYXp+jOookFPuEU6S1HXSIwWNEz+kwdtFT
VzBXwbBMeSIlVFgVgqvG0gkOuOky1Fpej+0AALQoiH5C1DKbTckY99Nl9vovIRLH+7Bfajstxp7e
1nxyTCaCokXhlDTLkMlKLJ+xIwLxAhHbhjpuKNFkpi2cxI2Led24JQs/lRNQQGxMq/JPDEk4AEuu
Xb0AkNHdttPNAJpn5clHA2BHpaYU8DFhvIHBfERl+cJiRAqbEXbqOoEqfgQjNj/saAZSlf0VApUT
BKfHYu5TSdv5TjSibrFZj+73EMAwEiA62V0aBp2Eo4eg/ZCAy4DznUoumpSxYNnRRiOdDlpP821t
W6TEGVJLoMlO26a2A/30xJJty9OR9R4SZGM/V0XBQXcpw1HmFa8QpnqWHseEi0AHSYxEg/0sk/+t
nPyy/CbFAOupt+n220T+n9fdc3un5POzunzqDn/yTdr+/0iejvT1v0/U72T528VTW79N1fErP3P1
iPwRrargq8IU3BnjAEWLn7l6GP/hwzwvAC8K5Ao0Q/z+25+ZevwHXO2AJTog+0A9HXjcvzN1/48Y
QjgBDFNsmNCE4AL9rUwdefirPB2puYurgtAXaM2rl81a5XhVcwOPJHAKPZqcSO3fxjDJPFcBAZVi
qJrpBET1FhALf46Fmjs00MCUQlXj7VilQY5Shq3JQ3jLgldqtZdL18HoXXf0Bgj3yS7MI/cGqXsw
XUFe8dDg8na80ARx3YadyQcx0ExPXgPIqoY1Zh9OJ6qJb2umP28NNBniQAcdva0/WKWvptErQ2sA
gXKCZHUR3xAcEl/xwo/34eQQgq22KC4luBQz9lsJedRXq+1P9OU12nJscKA2ULmH7bbr/Gi4ejW4
scp4mHvL5LXftjs3HBBStQsKPZVTikvbJ8ON7VTRvuJF9e39od/igT/vey1eoooKEz7c+NsphsG3
awGeMnlhVc2lEzT1DllUmb0/ykGN9Mcw4KOvtvbga3reD/rXqztEGYWjZ1cZ6Mqa+kxoNV6gG6Pa
dk3v3Ml1SdGy7dBMwOf6JhhGVDkaNeOA1aP+ucm9wR1fT/aRO17ZI8ipvVUX77DsVyhPQczQNnlv
9XVmIW1OJybECZ7KQcn05x276DtZFW/hMnLYLUodYcoqwjN1omlZNlD1JBdLz0vEl541f4G/bhMi
YB9atG7DbBW64W4Ew6uIK3Ji8t9C+D+vBM3aBLsO+gJAmnn7iD0qY12CeZHH4xDskKXSR09N3rkF
wchv5aRZ1oZO/OH9J35slj1gCQh44FIBZPLtoFHUTxY8F+fcLio83Jg+kzmmJwD6Y4PgAbowjkFz
xy+DxKoL64gD6Zu6skhq+PSl2I/+FwvGgRkOdn/YQq0sure3IkevY1O9LhjAheco9lWpKgJ+omvj
yL04OEFAZ/jhu/wLbTyYikCT3uSmrotsiJCWSKeJT+zgR9bC6nzju3A3iEMYLRzcS8i175FiytUQ
uTkhVE9JO5biYYYjb+YbZW2DEMyJ9xfD+qkHZxRIdyESO/BxsNesV/Xq7XfrQulSDpjBCWUTD5q2
KdXYc+wGZbP3hzogLP9Y7VgJHoGGMrBatP6+HYv3sPxrhkXnY2mhzTZuS/cpigRsIaMFKAmajlH9
3Bqi63JroUTMUxHO1TMZuuGakapA6aVGM9w+EqRmJ9brkXlAMQnd8jj+saAOX4qlml04cboql74i
Zyg9txsixvhsQlJ/4kEf2X/wIGEUA9/TlUhx2EKotK0HYaY5B3Ccwl1si/PlvrT0GRK4C38Cf8Ov
wrzp2HltFafovL8sZsiOrnx/WJnARQOw5tuHoMeCzCSyhnwKV6KCUzS5AA3ixLL6JRyBFY2LAwVj
wDnqFwdhbWIZKtS288Vyq1R0qBdL0DzgjU2nrRtZJ05pdLgeruMApxeqoWilQDcx3tS3tzWNYlks
G44Wzhy6KuWGI/+0EVOAc8RU4aYsYs73zhISLhm14SV0j8Oy3NnQVq+SYLIZeBkDVuMGyPRMzxx7
BNxt+mC84CsBYxcrLb4VwF9JNgLbLTect1WUNGuxAriE8rxc+QVoiQVIKDwpkalXSSgKsOiKloX9
1qu8cMqQevcmRUHFvUUauKx4U2M/hlUEaUIeFexTM3JAuU6JwziD7w2jG8UjhG8DQR6YV8DEnQcp
LQNYmvlRlYUQ7HKzQDsVu2lr4HjnSwszt5veBIWbz/GMGZhQJPnmSGygeRjUxdcOgNLjsDB09tlN
9Qlp83gHukx1B0UVgw4cYlBonKwwbu5a8EuGtGpHx/0yAHvyks4KeZX1qAEIyHz0gqJmQBSHoGJA
odQE9O06kiWAkUXU3U1ruxZoGmPQP/ECGVlqo+xlp12I0VByh64B9Darp0INSKhkUc7PA20qkVY2
H56BaDhLPmLztXcW9RjbF3FfXlRjvIArjWfu55brLNnca7+OkzqqkerW49J7V864UHHe++4gLpAv
LuOcAJKPSzxloFv8SlDp2dmofXQKq1jDRH2Jqg5OHSMOkCz0O+ImE3aAeq+tYrD3DurNXwJXoVRD
y5rWKcCf+CsVA2F70jl1mIulKTfSLWx1hl5w58pxTfhRqQ7SadIP0e9l11gwH0Ag0dVZqBzrNrLq
gGSAwBFTuTAN0Vk0rIYdtUTskdZE2cjno+FH3acvx0RENH7qgnjkW2lU0CWoYkjotgeqtM503Xsh
Ln8eVdoqUlx6rZ6hLqQR+oEpxa2zHpOMHq+p8qpN7KlCnLvasmnmYPsZMzMX3k1NqSvPAFCjL8zF
bN7PfDHiLGpHNefuUkt1LkJvvG48lPgyoEYlzUxodR/rCnXHNOKU2XlLjXONklR5YTgwrcxiY/uC
WGD+iE2PtdvSZ8NnOrceGie6IkQTqjO6wYbVRQ8mdhNVqCAxUYLDE1ZTUrezevIgE4ASyBpkJwWQ
wheOnQCFFUBNdyVqSH1iYA4J28KKLRU6bhRAqsHugzvjWrA87iPgQ5kj8Ghz6anQ3CxmWRqU4RxB
WKaAEm9iv+ustOv8QWFF2MMwpjbqT35ma69BvaoXzghzD5tHe8BaaNizsTnALQH+odaVmnk3fgtp
D6fUwcSgscTB2D10gQjMJwYu2q0B+mknCrsh9gwGxdWkgaJtsQEbyeZpaxiL02LGBpbWaF/bu+Po
Q/LOYYW68GJVfHQBIULwkVYcYEhMnZ/00P8PL/yOjr5XYcpKM3hDBLgrn6V8+u3iWbTPr9kAP37t
J8ZgEfsPNOyuhyZquT8cmP4FMkCf5w8XPVgAHtDAEdlwQ3kFM8T4J4DwA6ztCfiS/0YZAqAMxEe0
DwZBCO0oAAN/hw/w5uQDvxZsBLihIqQCvxfXtx7FryI4Oau2KZZoD+0F8jQ3HhLhWo3qK/yCxf7V
1BxJht/GDj+GQlzqgqISOvAmddcg6tVQAyFV3/dmL31vSCfwURPbV6d8MI4PgnM8BJz3q0N7JAqG
opDZh2E3bXynXFVa1Kmuk/VK/wp7/7yTGIZmLhJsWNgcTJoZ3Wjpm2mPyVXfA5/bO+G4063x+uIE
B/nwdnzEQAj3orVRDwLLhyle0NoTKyaxx8mNI96ivKZpV4vhRMB1fJi1l4RAZQRw09tHo4Ip7kLa
7ctCufcjk0Vq263avf/81w95PWuYL6QJNlY13K08WLG9HaSKl9HMk7fzm2nejpNydQKSguJZjava
zzDo/VuZFyYOA8ZIiuJVrwc9ywdRnTPE0BQJ3V0QFE2q2hnhcoda3t+/K7zaaNGFCAGYVAdJZKjE
xIbG3enSq1PH71E1Rpkw8SwbTAcQLk48qWOT+NdwUJl4O4m8kYteLDjLoQ61sSsQF1QH8WC24BDC
PtKfIIgfdK78mMPV0ABhMaYwDA6zLjApglEYmAXOU/tF9Hb5tUNsVKVeTSoFsgqZkZ83UX1jgF0j
GihkjPqtGeWDTSOK4MrztQSfmoefu4bMQeZSU9apmVlx4w01fpsvqvw4QP8NCiwDG8C0rW39VPPS
t26lcRyMPQw9OfHYDl9h34Z7Cfj1uDOwMAA1vJ1HFTeFV/bjjs2Dvw3jSV42wJZ2s4vA4+8ukNWJ
eQWXAbAGgCLfjlQEkbT5POxaqmwEnDRMRznr51kIP9Vq+ZtWM+sTw3hgG0KWC9Rx93DV835Gykvl
DoDugMq3nreg/0w7bpv6/v07+3XXwEhAu1etoNAHA/jtnZlqgH/I2O+CZVnSoRVWxttSn8j7jwyy
buM4AXFs4FA4eFBj3QZzVYgd4mHUSUJLoKTXkM37d3JkNfgwyFqhBeSdgO7f3onjlhaBP+JOKwEL
d9NFSUUpaGW935/ovT060lobQL5qY1Nab/fVIQgboMi1jNhVyHIuKqKsDTTFupxP7FTPzrGJcwCT
4A8W+i+M2n62HUMs9M47lpdQSLOmZcjGE2f6sduBf3uIWgUUEchhYxBqm+C8hfVuaqENOPnBsGXg
Ee3LdvRu3n9ER29nlU4C2xxg0GGJYmro3Bcz31lxOW/F5JagTTSnvGrW5/z2iFrvxAFTCucGcIeD
dRDYi/BcVe1EGD+BYDVfduEIMkLjBB9aR8/fCZg1X96/r6NDokkFUQR0zNxDOiazqe9Mc7Wrl56l
KC+3G3sizS6Qc7ubZ9UhT7OgwfP+oIi3frlTBKSrhxeooPA7+aEd/2odhuGoqCf5dggIjXINCOPb
IErIbg142aasqDUkGNSsnCQeO/XZtWX1NbbY/2Xvy5ojxbm0/8rE3NMjdrgFcjNpl+1yZbnqhijX
IgQCsYP49d+Du9/qNDZJlCO+iLmYiL7oyHYjJHS0nPMsZg51AlFXGxxnyU0h8v6D7NMRwmCWqK6s
waoeCa5Lue9gCSKAwBRFggQCwGgdV0dnE6c1wPVp5TJAkAtcw+7qWDNuzNSu2tsE8Ey2VXme1vcW
yx1kBUoCB3s+Vs2kjKBlTekBphp/MxM1J/caQ8Id0kSIMt8qteiDVqnJL2YCC3EVIe9pbqpIEQ/K
oBTFFgAKAsmUtN+TEVdGXJljck2A4Lc3AERCLNhWs/4K+QBcB1UHyeBNDQziRgVykR06Xjs3AknE
L5YucYvM1E475EMa/SoNszZ2Q9rIR94adhMkHN4ceJ2E/lTyJA+iugUBJDOZnW4pRXYyYDGRRxTW
heppdtQhT5kPrYX78FCWe7coYUVWlJVbAR1k1/ggSIWrPgVUrN9DSkn2QTo6pulzA+lNP7EtpgEq
YfZg5dqj8diRWMWf1F32C0X59AYE/IL7kd5EH8G7iIhPWVRspaQpFHryQf1hgGOieACydV8IVYtx
oxracF3zBhX33M3lD0UWQI1GGcRqPQi1RgowvRzFSKmS1Je9iCA4VeaNtaeyFaCiuw2cOXLFjHkw
8lzet4bVfnH7tHmKEGAwFjUoAQ5hrLqHRNriPi6iHjTpfshMfV8C1MaCRutVGOWWzHSOnZ3AOErW
WXo3GkLo12PcKxsrVlWxAy2I42YPh5RdVZQPQEnyaO9I7HnAFRRkW5o9ePFFV7e7OBrszi8Ra/cO
0uOVrze5ftU4aXqSpjN+5chHXDvDQD+rrjukG0NJ0nqDYz4YHVWbZw/Uwv0bENbSfsykI1rkzmjD
/FY2uM4gD6hkWy2BqComZFM/yYhOOimxilyhnljsWxsn5g+g4yVAphGVo28UosjCJEsR4pkJF0VP
7Qf+ixY1lrWaI9sF9dMs/jYOVKiHrjAj9qlQaoz2aFrS8fqmSVlg8Cr5aPYZspYKLpQNbm+6LfwW
S0rtUdIjW4YsoAKTNpOM1xQ4TECJMzkcCpqXQ4B87jAErlEpO5yHqIKcVqycdMhZqkHUIt3ni6Hk
GgAPkArZOkpUfI07lyGQSCvhGWzpwGHZKtBkDmdEvRsjVSFB7FjV56lWLfbWIKooAJrVOfEyGwDp
jYGzRAZpbOON1aXuSbYExBK9ZBrsLykx4HpCaNoEsc6zTzAIgZxT46o1hJ3s1kClIY6z7+kg2UfO
RrPeyB6BflMABscDG7CuX1xC9t8b6xx4lhHWEtLTI7MUoBSp6LuVIU3qdwCLlB4z8+i7VTNq+RI4
HYDyGsEBE7JqDeanGkcqybbirgkA7R6+A1nZDNuC2d3oV1IDfQzo3aoANcbk/WnoCrAygiIDeE/3
edck0TGSut16kgJU5VWqqsbXlgZL1+el/P9yL/8NBufZrvYq9/IAZtkLXMfz3/8n6WLrf9kwd7Un
hhN2OYL9729khwJ1rb+QNUG9FBVcy0bO43fSRVHNv6a/xu6PKyOOTRN54x8ahqIZf6mYSjpQQjgh
TrCQP8m7zPg6qE+jiIq6GVAeEK+YNGpeHgTtFJjKmA3mJ5BA3aPRiPrgJvBfz3Gmvjf50O21lOQP
BtNr6onUFXsA2oaDrCCGXJKuCtpmVKEarFZ/xuXHm1mgHEPORsNihdMB+vniiIogJZQypfkUkbiC
f2jXAhBeqrclwnVbKQZfOXzPT3bP7eFzIGmG0zd801+2F3dG342Sdp9oDQk33qPOmyW1uoIOmNXN
/u4WNANwJ4K3G+r3swGPoyJVUUvpsKak6SZXXDHZ2DlY+GK3v3faEUD/xGmOOOzpQWPXna/AKGnl
FDuN3fkB08FZebpmwOEbVxlMz5d9ZfDuqyPXESdAcuW+1jTlEfREHjiAx36WFWlQTsvaW+SLyV1l
RHpwFiG3fzd0DpF4PQhIQIKdNN3kYQAN1MbL9hWcVkZVqNDValw4iQvkplttcG510qg3wsSW1ZqJ
FuoQ4rhJBuMRULZk5UO8+twAGBGQf3G6Rr2N6NN/Pzt55k2qjDWnzanSgDt0M60Omsq2VlqZX0yQ
aUXuDLVpSC4jwrRZRweAX0s1HppTaenVQcO5zyMAd++q5D/gukXcyawyjZkFtTJ1InyhM0D5OLPK
9Fh0qPUYUp5w8zaDOmnSG0VE+oGkjnvVaWYMSn0Rq49uozxafWVBSlNp9kzJ2WcgM7UMDFe+phU5
v1ZM72TomG24Oz+Dn16OsmFnZZK1VX+ydOVrCzIYzsL5PhnMO/BuvZgVa/X51wPuIoZNfFdA1gyk
9142qDngU1i4Mp0ExLk3LdIhAdV6G6QPZq/M4ldNAaamqpi+kJud5D9nM6iBFHZtctGdeJvh7MQM
OxjdLt4MRq2tXJSmFMaLeEVTSPIiZw32HXKX0zXqfLKiLlQgAdueWnB7t4PtKldRa1V+VJnmvZAW
2ah2ZXuKyPTN5VB9q5PIlQOZMknc2nMpyKRp48JIq+GUaaqxV5sWhP5a8K1hyjXFhPldEDshQa7U
hnHMhFSZX+IHXDqZO2rDKTKiI1zIH9UOfJnBRrkzrvWny/16NTHRGPZPgN0dbLUY1JcjahcaoCpd
1J5wL3GZZ9o2ipUJHMEKmRXHkSlZ2AL2vjJl3mhVRb0Euz5Wb8DeZt+xGsdU5nZMTmOaRU9pn3/X
WcV2OtOUvdLWemBLRf91uafTNJzNHcAYJntGKFM5kNh72VO8hdGhXktOHaWd7/bRBGISfP/HrSDF
jQMJNCFsZKFnu2fe9aiDNNF4surY3cQoQHqOPkTby63MBHGwxsENYsotYlmF8OwrEnMkhY4rSGed
ksK5zkAdKyjxSVPcctYeu2qj6l8a2/TcZB/z00DoBkTq/dCgbg4VhHI4XX6dN4JjOimAD4vzmIEz
3MuhLfW4UIDAtk4OCvA1xItHMYAPsWY18GavHRwWHKzrNgBOs5VdpnY/drKxTnEcaOzQw9s+ZNfO
xx7yHHcYBO1Qfkfyg/5w4enkrqw9b3XyvPFZpAjV5m4GhP8pd6+N9mjbNzT+w2zklOayVGwTcIIE
1k6bNdFBWYFwJWk+69DS3iHPkm2z1O68hJvpH89TTFIEPs6VQP3i315+MgXULSNOW/dU4kq+STUQ
eC3wuFbGbLoizIIOxVYVtVTMDJzg56YAqp1UDKAp9+SAhAIGDhfNT9rzPPKjxE4ghSG0uvIsMZZX
PefZrmia+FeZc9J4VB0g5SRKw/hC2szlnhoBeBgIxch/ZGYOB2IgIyA4FBkxBF4GJ2XNDnc/kDTG
EvwGH/dDGRpF2d1WYPNKD1T7gEkQMoO+VQTZU1ZirkCbJiKe3sXuL6i/ZGsL3etFB/1HhRWARtTa
yPO142zDMlVg3Ea9t095zcUGfC7dr4q6X9mcXh1jgcrE2o17wqSwg8Lxy4+ZI4daaU6Ny3uEtTON
VIgzRY2wtSvNZf0BTAfZHNuejLdJlKblRoX/90pldFqxX66uxnRDA+gRr2Ho81vKqDh2PTCFnsxe
g4LNAP65RtJ0r/Qi36Rx+se3FDjSuKhDaATbMTHnNV9hIBWkVk16IhVNA2TaJhJZmq7sU68HdkKK
48qK+yWAnGQWkMjYR0Oi1ekpxk5NPaoX5jZB4nuf9p15m9OuCmmeRwe9HKAZR2mxsiC82f50LYUq
7FQ1nUb9bPpU0oSMv52nJ8AO2E3RdF+UEiJfTOCQY4GmHfTDYMeeLpTHMlbpSvTO0OTTLoPuQ5LX
mqyHgKScdX/gvQNdGpDpeQxTeKLssL1WIUQDys2gy+IhiSnzLGRgj62Oc4MFZNIe9S5jZW69DiKk
r1EFwAEaW+tr7HyEXA5SbelJtZ1xN7Cm9rRW1LvLm9ibregA+eOMg/XKnb7F2Vj3I3XL0saMEuD2
b2o+DFcFKror5cc3W8F6C3yqPomPzM4HvM/sHKZD6QnpS9Xr+7gIEvD5V77cqzoxvhzOcihoEcBZ
pnrdy860UddEXUeSkwThFgxYAdEyE2njmtam37LsFq5HPYoJ0nA/Q0g9vuaZm8HlDXUHUNCZL6Jo
2Oh59MuGZtMvm7QKUFm97aL8Mebyl5oq2s4YACLzTOh5bDhLza91lKp+BGz1mv/zG1GAzkw1W/Rm
uq6/7Iw2TFW6qE1OGYD9u9ZGrA8Rki01xA6gI6UZvhKJpyzX7opOtitLwLN/xcuVDUM56YDg4Iiv
ZuovW4cjPGcF7t2nnIPejbFLgPwq1AMgsM02LdRkJ1EM3fdl+5zgNm9EF8n7ISJsS9MofkcsQCfH
BQAAtbdX/BkLmR+3z/Lk5HJiH2rCxLaPjXwlFl6v5ugzzgbP7SDFNjsrdy54rU03stPo9KkfpQPk
el2aHViWjYdRmMNKe28MMip9wDLDSopAY3B+bIb7WIXpWtUnt+++FDZcMSC9DyUD1ZKHcdCtR7Xp
HjtjYicB83hQW+DvBiCvQ70S6cpu+iorgzwMTtdILBpA70PycNZ7yLoBFCvz5kSBBSs9AqjlFS5K
GegVdbzDrK8/Y+DyrUUNqHMXMT3FrFzT13+VkZzeAnu5iQQG7koI5ZfzroRGF2D7djOlDBy/hUre
ZxxP6aEnAj5bpAUvM6eowVdZvpVmyp+aVpcPkaL9zF3o0cjmXpqVu5IwexajPosG7AVTfgWMHoCT
gNOYazWpondy5Oy7Rxu7/ZG2RfJo1XXTQ2oTlAt4IjgZQNpVraIy2UvzmkLc5dEqpdFAnRNsWA/2
HPymzNvoawxMbI0bJzevLTvWaw+SDLUB8RoONOxIO/UhMwbZeIqMxYfGGkHCxRGcPGoU9rYe1Cjy
h9IVwKEruslv675W75BuyxLkb5gBOc5CHyARWhLFr8AV/UoZj78L7KgPPBMwTShRk0i8Adc0aIQV
Y9J4Gnj7910PbHCeVepJOi7Eks1WgJpu6FGc+KqVxN800gDp7cSpG4rByq8reLh/7+ALhV3J1MST
PkrxACSq/qOxFR1wcujdPOmdgxKrZg3Gk+rS8s4YSVN5k8QE8YqC4DA7Yi4dWaPH3wvXzjIv73E4
1812RN3NdasHpRaQOMgSCCn6cNlSIPYRF8kXArzg31eD/yth/DfAMROu8uxc8KqMEYj0h/iv//mv
h2/pzxqR/u0cR/r7//9HW0qfCKs4GrkG0kI4jeJ89HdVA1y0v5B2w8kUvkNYPw0cA/6VlsJdALaW
0G3VoIQ/KYP9U9OA6hTutah3AIyCYzQe+Ecljel09m+oQnvMMCe4KkouuIIgVTA7aiB9NukMcHFH
s1+JAXsmyLwAAIeshT/wfINpO00h3+aVF0O7MYei7tnI3f7d1Iv09rQ1XnqD2b0EeOdUd8HNvgM0
HMCywatzCpkz6FZey4MJBREA5Fj7NbMaH1xaz1V+PL/A/4eZ/CAy/DMnWL+QRVskbE+v81s97X8H
DRv41LNP9WqS38YMZ5aC5T/r8+n9/H/9M7U16y8gXN0JGIr5CFzZ76mtTohnFyk04JMN056gev9M
bY38BdVay0QaGPrs+JvfM9v4C3cXQE0xJ0FKRYbD/pOZPR1e/51WChKsyFiA7jRlaM5P6A3q3a2Z
jcfBAti3H75rPDP8DEVCf1Rh84Cq9jYaydPZ0Lwxi6fd/q3WppP8WWtOD8wZi1wJKc7mh6HnXwY2
PBqoASqW+S1R25Wr3my//7dXUxCdtUMki2kEQuKRomgxbobIVe+GCjKTPEmaOyCB5J2AF2AocgNp
BDMvgRjo4vi6ha8axHMFkDeDNkJ4gZsZb1ZC+GXS69+XmtaWs5eiuS57VsXymDvVN2Q0tcBqM1iN
FW7pXx7el0fNf1uYrQ2iApRRVHV3VJVoD575sYI6S9BQ+aXUxRrxe6mR2RIYaTLtCYp5Bxu6YV0h
ggnKRZyN0q2cGRcamKM7ITBb28wsu6PC3fQHuAPDvtISxbdGJ7trwMhZGS1teuM3ZuOze/bZB7Eh
2udAX7Y/AhlefgLwRmzBRwO/U8JQLRZ1t4UmR+OXuJXsQdAj3ywet0Dcu2YOcIjSHgHUiz+DNeRo
4IT2yX0/uAnBSU1jH6QZQQung7LTVVx2a5jl2XH69xeeH6OFAd0QCDR3x4TL+JvbWFpgIk390HLZ
xZ6jVA0DI8rKHqVWOJlX8QSbECv1tQrn4pjNTtDQTBwhky66I08LSKbFt6VefxdIhDcZUEi89NvS
vO2Nz45W7JAT8AbuBCxxN2bXHnqz98Hk93lt3I002wA8tmNr/pML0TWvhhZdbIOmhZHp5C2hW+Jc
J8XKjWppQs5WLaOrS6lbCKvYMYBG+5DFCcA3rQ85s5WpOD3prZk4W680EveWpqAFozoZxbXerzD6
l958tuTEFa2UkiOUaHEqIP1TM+Yn0Q24pyuxuvTisxVnbOskNVQ0UGa4NqIoCnLd5bVs6cmzZQZ3
NwgCsenV1TtIDHndmhPdwkSZm+pZbStVp4+dsIQa2waKjNd1Zh7SEoJ6l998qYFZnihztY7GrcWO
0O6qN3mXE4hmW9XGgCjE5RYWttF5IdrkrC5KvbBDXNkPBnTXvIi5P4SSX0EJ8VBbMlvZshbmzzxX
SoRD8q6KnJBRd9cQANS0dtOkMOyyv1zuysJnnms0tyJjxE40Jyzads+HfFeKNV/RpUdPv58t76Q0
WCxBvwoz2rbbJCU/ISu1BsJYevgsYhXhUpQG8fAI6iY7Fjt1wCVZAU4vzaBZ2PJShRAp8H4hkhhH
2aT3VpXcQsLp/vKYLz1+FrRdz1VVYZEdUmbf10xuceu5A5Rl+77HzyK3gyKdZlamFYpe7hM1Cjtl
QKXJWOMJLQz9vCyikT4F3JlaYdm2vpp+qso1raCFwzCZRW5CgJ3NoekWxjl4x2YVnRyj/0JTegMI
90dZ644HGbT3BfEciK9E4CX2RWSGSCfD34qaO0aL703J75O8yIK6G1e+x8JqMeEEz+OgHlGhh4yF
GQoBdXmkUDsw0zwaRYeq5NxXC7Z2OlhYLubQq7pOet72aCmhau3ZHZqBPuYYAAh+1UB8aWVVWpoA
s8BWWQ6xO2CywwYiDjBdQJ3I0ceV1Xvp4bPABmCwiasSsysrFeOKCIDUJanXJJuWRmgW2VWf1gwK
l3h151vOvxntNS2+dHJlMV16+iywuYi0moEUFariLm+usc1teyTs2noI3hXaZBbarqv3Wi6xcuTC
iCGdJX6midJigKi1kpN/swuAZ+KOfD5Z80yh4MG4mKyQKd7R6dCCaxNMV0VNdmW0Bn568yujmVmk
E7fXOwPFF+iNlXCEoLaXiPLbOwYJz57i8Gzf4V0ZU9TI7bCLIMZHhQbkiO3uhsJYmf9vrt9oYBq7
swbgZRNDBo/aIVGgTQvTlaBUqhj8huyP2KX/3DLQwNTwWQNx4SqjA7+IEOQRKCgTI0gt8BcuD8/S
0E+/nz0c0IZEaiKyQlXLFK+vkKd1aPKeAy/efBa9XaIXKpi+VljVPZRIlS+idCDnXKmFN8nLXu7B
0vjPgljqqFkbwsbwMP1T30Kel5bf4OzA3/n8WRhLkfS0BdUyZM0R+PsggXYcacf95bdfirBZDMOg
iAloDFthzQ6C3ZVNA7UKO4Ai4/ZyAwvD48xDGEgtEeMSGmYwSsj1yn3MUlp95F2xVpJdamEWvQlE
PR0D1I3QiFG9qlFTDUQ3aEFcDWs0soVRmlfrwF9NkpqhE130zayVLfSsPAg6+yN0Si4P00IczGtR
1VBQaVhFcTSztjnpFCrCrpXWh8tPn+ENfsewM43dWZhRvYEKt2Hy4xhzODaZ4NlAepTzr46lRDek
GezPHbfyfKOMvIPJk6OgCKsCE/4QJ/o/DI5F/PAz1+7VxXZCpr98izoikOvNITGj9HUCV46+ekKF
qj3oEYXHSpsl8PfmnEBv1jAm4wWD48zgZhDz2HHQFXYFWGdhbNjsLm0jEMKA3AgdLSnjYGQyumVg
BV6RKpKeQZUItLMIcskqtZVj0ZWrm/Y0rd7qxGxRyd1uqFDZrI76UFF4F482bbyqGJ3O6/IYK6Qt
exRWGS+02GM1lF1XEg/PF7q3Wp6tNGmGMn0JnWcwxLqgR4UQkipQIIyugFO+7lwapHFypejXDV6r
EvY1XDyh5pR6imrtWqbdWiPUVh2QMN63Ms1h4EjkMKdrGD+ikthdNUZpHlR4Sdwkbl2uhMUMcv7v
xJ2tT7olU5IqcBZTzcKpb9wY1AkvBZANx4zK2ucplUkAZhlUPC3ZkV0HYTDoZplIxdVDbFyzrJBH
VJGaHyuRtLDazLHDmQ3SpqbkMkThcovNPGCb+1sHvj31AUoIHt8lK0fPt9PWSCPOJppsoVaeMrSU
wZ7okX9Jr8YocG5B3/yu/7KYBwqnmsAQfqVjC/N6jlNWK8SRgChw6FzbH+jNECRl0CGV6XXe9+QG
ekBbUEahxbWJ98PKzXZh0ZsbBSVw5oKpFjS46GB8NCeF8cZ4WOnO0neaTRyViXTSUpBhucGN2Qfe
yB+81M893dd9dUOCyv8zZYzfc3Qu7moVGco3fSbDpO8/QMnx1mBpCv2sYqNATfl9wTbXwXBxcWtH
N8XnKcltQiAVwcwrE4DrlecvbHH2bJ+Oo7ScxADSY2EomocbbxzAoz3zRljfblrRruXznzFFb6xi
c5x/1hRKh4pufkQ+Mv2KxT6/IqTmVzm1wGwdtbENUKCpvNpK6R4OUsoW2Q8a4JpfHUUnsxPIjcNV
DlHvX106kAyG7UoMOzRgoxyPwKXtFvQGNfOo7dAQvKD+thlg4sahXfWYJ43qtwkdWz92G/m+W8oc
914rldFVljOEiR7DaeJrOZnNtOPBpWJlGVyYzHMsZv1MGANYImyqA6Q1IImVeYr28XKoTF/4jQ8y
113uc0sBFo/JsO3a5guMJGGColep/oHisnHEcjdsy0g1D4nejh7XXXVlxVno1JyfNjALYvoqZhx3
P6hpeozFLbPLFTTg0nSefj878LQOAXLLyNIjzN2Ixwop9hQKbUGOfTKswPBeMYxdWMLm/DYKmOPY
JiIFJaAxIMDJN4XerqUV3y7waK49tXrWC1BiYKgHgcJjATpklPS+Dh9GY/wFRyav0j+4DnK+Fpw8
TpdnwtKgzXacthZJ6diZOFoQdSOA0xgarCQa5Hfv3teA9rI/UFaI7dEq0EByFZNjw46xNhnVrGWo
l/bMuS1z3jNoMTZqfizAz3oa5ehs4aKoB3VM8v3ESTtUSZF/1ntTHmEogDMkhBmvgISrPllUVwPo
Dyb7vKyylR1uaUTnuxD8odrcNPJjUjmTpNCHQhCQuc1jC6zUysqtTTfBNwJ4QhKczxKnKEszbitx
hL5ewLflLgnyrbGxt1BL9J1g8COvP3S7bldd5zslWBMv1adOvNXu7OKF6l+EciyO800gN+b2CVDR
HSxeNsL/2Xmfj8cb3f/26SNskDbEqzzN+/jjR7tyOFpYO+bm6RW8I3T4YIlj2Se7euigszn0d6rW
bS9P1IWwtqbveRZ40VBEOgGn8kjzovgGedF824jWWFk03szBAnQ79ers6UkJ/R0C7OGRkuuUPgAu
7RfGXTp+x3n+8vsvzLs5+YRXMMCkLVpolT73c1MZPNIYm5boQPCJtfVp6SvM1guYZ8BZspwW2S7b
dAznQxfXVud9S/grbLwiJRxNeHrURhZkyo8up57DlKBQVm7FS4M0y6yQmmqknvaIeAAuwmZBrgM8
ZX9Q/kxC/PfBcK63baL+mTuszY8QUr2DXtQBFLng8gdemKAT5O58CvWx2034XSsEvRaubGYKv9hI
WTnQLHxXcxbYNa5yCSwCkyP8236OXf25ATI50hJtZcVaev4sJwp5sEoHDys5DlS9HpgGgxD1Cjip
n5fH5hn/8MbCZM6i15ZQKqEuDuRNMAYwn92yDebnob7pPkCiZf+de2SrZkHzDQBRv/mZ7+AS7Cd+
tOG+vtLFpe8zdf0sxNWaciUbcP0wADFixNzlpFqZtm+PnjkhH88fDc+ZUbOpnYepzDZ5eWW3FJIk
t5fH7u33fkUnU1SEcW3xKuy09JhoCeyx1e/ve/Rs829d1SqgDWdfuTgma/ZJ5itp3qV3nsUxG6EP
nZRGHqoW8hvDTUk/XX7jtxcIEPhfjvTQdyQtElDVNfBAYb/NgVVWvDYH+Yv01VoCf+H19VkomwDD
M+G0MlQi7iPqoKSs2+m75iHESF92wXCH3FZQwwprGkE8Q4HnV5JvLg/P9IKvw8ycK3pA98XhrULH
sFTggpSaN0aq7LKcHPNWvynrNmi1eovS7Er+a2HezzU7uyI1EqVMxrAorp1IBVfsVxqLlXFaevj0
+1m8ujBaU0AuRLpAwhBJsX1bh/xov8Y5WPrG0+9nj1cKswKrwMlCU8eQ5NyFTyT0dy5/h4VpOlcM
NGSky7zWzSuVbsqM+1L9ZdYntVmboEvPnwVuAmlULSOVCCU0wSbx6CxMnXuyJhWyNDaz8JXIe+M0
XIvQymrmEWn/MPU1UcWlV59FcAY+5UiMBNrdSQG/ErNuN7HWJ/DAYs6WOcXKCrSQXwfo7+X3zRgb
EliLFiEM38qwy9quh2wjozuDOfmub3KxGVzZh4rQtC1g7ekHU82S0bMhwh9cngULwzjHL7YtpMIa
hORVo2T3iSa3lWge3vfo2X7N406rUqtJQpUMuaew3leoWKvfv513NOfcM6OF+wED8e1KwlFGKBDg
MsZbNnyx5EcTxrteV67N44UYn4MCOWuGBuYLxlVtVHAsdCEVRkoLTpZuM7wvFJ9Zg2dxzke4txHw
5a5gmugxJKcGZ/Ct+kHP7y9/iqU+zI7czCpiHCSxJXHDAh/281jBmgEV8ctPX/oWs0iH+vKolpBm
CrNEE1sKeZdtnNu4uXJYc3pDq+hBKW124DW3f1xucqlDs+iHfQfheYMOFcamp6CWg5rEh34lKJY6
NIt/MCAiOUSWcaXw/FoSI0w5Pckh3bok2XRKTAGHaNdsiha6MscSspIqPILF2ZXB4TfBenqT2Oyo
JvRdWEKIWM42czMxoFoOessV/PQgZMmPpK6uCv2dK8gcSDg0PWw4tTS60gXZcNfZutqaKMLS0Ezr
81lc9NbYq+C1lWGJzJJhS6gIfnTNfmXaLj19+v3s6Q7QmkkLPZ4rd+QbrRNeksMaO125DS3sIc+5
prOn280IxWluwnk023HtvnV/au0VwE0rL7/0+FlESxhNg8uEl9eSQwYstFX2nrQOgmQrq/fS6MyC
elCbyjJ6ewgrAsNOyzrJBOcaQdaKywZG+Y1j4POeeDY+IpbUIIKo2NzyzOttAxaT8doZc+nlZwEs
BLwjJVxnQjvmH7JRh99sD4P0cvWEsJAyfKX+JhWnrl0e56E1QCQT+ifDje40oy9GbBI1bGC9Gujj
EGZSQ1COGv2UxZXzgfN2gEJJln2wGtSyK5iet++aECCCvpzNEreYgRqwNRNSmJ4FviIE6qAVa9+Q
tKXvbGT6mGcfrcp4ludQ7wrLLIJkzYdB3jOQXbT88V3L+hw8Sa04owwbIFBJnR/FPwB1C2zyzmPd
HC1px5WC7E1kALNqeZnj+M7Q+MUAn3BU3i93YGFWz3GSjgFZPCQRjLAxR5+pQV+sbRMLAT/HRZrg
6KZViZe3rCAzvpTpU9U/ici//N5LT5992EGILkuJ0GEF/2RUn6D+ArWW+9RcSSwuDctstYLTvEPL
CHgtR0KYFWbF0CMb6f597z5bqcwcPOdYm0amz7w2OiqJHrTOt9Ls3pc6mcsbIZg71B4THAOszIfF
s6+KG5qtTZm307rmHA+JoYaceyk1AC7rD6VRPIEtlk5aru4WzhrIL7XNypb09rHGmOMiCQydlUqr
zNBVAfEYItTrHkzIyXbQ1jPYtxrY/Mtf5O3lF2piL5eJsgLtHhIBVmgKZ1+C6bWNGuAt2jHbXG7g
7fkEW4mXDTgpT4YyRk9IDknk6mPMVhagtz8GTChfPriQMFeCaBAgW04MpVFRZkEmM7kZeQk4hTly
sCSQNb3ci6XvMYuKtIY3UWOKKnTG0d1GVtp/SfI+8iTEkXwORgPzOpQf9/EYr+oFoB+vd11jXnSG
t06vSnithTXfq22+yw26L6qnLGs/psX+crcWPs687EzhqaQ2hVqGIJKRIC/hHDvmf6b69Z/kOLQN
X36gVmstsLQHOyyUxquFtY+gjgcRnpV1cKF2Ctn3l893UtSwYcpmhDYCo4G0QUV28HzxegoHck3x
qPHBTSoPsIC1FheGay6xkUBfB1JZjR1qwNC79hMbnwqoyg/lNWRiQIwjzi0UMEn5YcD5qzbvG1x2
L3+omX7b78Gcoyx5PqRalCsyLLTGj6vsZEG4JS0ySHhJukcF1LOU5jBU8a7Nm5+DM/ZB3FkPJKYH
pprbtoKgXQn/78uvs7BqzE0TDWg3isgo1TBiBvOkkd+lTBxgvbey/C0M9ByO2REQheGTYYYxgB1w
8IEQe/np8qsvPXq2bGQA/JtxNKF5i8pPBqD5gEi+/Oi3d2YIIb+ckH1RDDG8gNWQw0U+cZivVEez
g5RfugYVfk6FvrEozAGWDcugn4WlLkwMfbiOqzrdNdAMD2Hp6CKzlkY+pO0VEGhtKryyUsVeMXD4
s7oBipu9NQS06mBPZGhV7MOnXe71hjpeV8v+lzuaDC7yLttwIyYfc7jZnsY4a54sVYG2ai8a+liV
7hhqA4u/6FQz75jaZgMsDbT+aLaRtaUQu7qhqq1sQKZh10VmJQ9RYkF0A25+7+ODaPAOfDnMbsZG
IRPZhIpbPsQjC11q/Lz8BWdiOv+G2ew20hg20gXQYA25KLsfUW4oWxoxsR+IXX+n2AJuBthD575k
Ir6FXMrQecg3RbejbPtdX7fvhF5CAuNlJ1UI9SSaLTD7YY0Kvkt6yhrrI2QP1xLWSyE8W505aR0j
rxyQdxTu02Lw83z0G+X+8kAubM5zsFlj1q5VabII1Rx41TotDM1rhXRvRWd2nzh8OjYZaeM/czv5
/dnmkDMlkzyBUnYTRrxpt8iPHiBMg4XZGm7z/8fZte22rSvRLxIgibq+6mJblh0nbdI2fRHatNWd
ulCiRH39Wc5TNo9lAUGBDew8iCY5MxwOZ63lZA/G1G1kx7dfREBP+t9tSQVIpl3W6nE5kjGHiMDY
PZhVqQc9hdSTT5jZBarRD76NDnXLV00Ooef7S7oSXeQmxKQvwPFoJuq1C56DAlE/6I2ae5po3mbW
b1AprA0ipYMVYDHKVPZaXCbfx3IGbeaTUTce09/uT2LF6mTpqKUEzWBlq6iT28a3XIHmABQ5FvRQ
apB23wjDa2Nc//7h5gtUOK2AU25jkYlveTrx48LBPESydIuBfeUMkbu2Ohy3XTkbegzapIfKbP8M
M99Cm6zsgC05fgKtF7XM6ynuWPNW9w2YtinX/EboP9Br+nR/G9YmIDl/mfV4a7MzHrt6eslFs1v4
liuueYgUnbVxUaYEXd3gPE53Yw4+Ass+ZWIGZR6qKFOOlmbiEWtrudY2WwrYC7rjm4wUJO7RREeo
eByo8TtNqq1MZ2U75NarrK0gG5i2JIbCiestCJuQeqsbN3Su5yz4ZTcVyFeuGHKXJq1oVvf9YsW0
FuOB6wna/LMH1+VhbqYW2p+yn9bU/r5vACvTkp9aQYGa62qv0ti2IsKeHUMJVQUEQ3MVfG4AyQmn
mbWNaeKm37atp7N6T/mLy6Pa7jZu+iszkOkZa8uqGNhaunhZHmhzNgRkd0broG0qDKz4iNyBploq
WMWqvIut5LtlPzbTVj14ZaPl1jOhNj1E3hs9Fs20q4Ty21SUxUsm5zSU4xtZ2p+WUm7s89okpG3A
c5UBucPMiMd8OUNNPvO0mW1cHt8fHm8ko3IPmiiWFirbOYp0i9597d5VF0jpPBaDM79M2WIG7rj0
0P9pzSC3QCg9zB00g8tKyfF4AsI6T1UMLbAHOw0noJJ2DbA0O70EyrcyatT87JGC/ZaIqG8N50k3
J3G07GkK5qFz9rbZKTuQcY7nuoEu4Mytre6lleRFRoDQbmnVsjKn2MlRDob7ld0jcYfx1bHo9IDO
QbwuQWR2f99TViKYjALRFNAPakrWxa2bHoCHCnR0z+Da9rmvS5FeAItHSQ7CW9BVP0HL8whqh3NZ
96+f+7wU7duycypLG/Dsg4JeCxx7yn/Uw1bj69rSSMG9dnk9pVYK+EjHQJOaNBcyG292wurP5FTI
na/B5WOqYCcl8AMKOebdb2ssPWrbXgKVr1QX3icWCCNIDrhwjhdKnBJHNANAoNto+4fSzNUd5EO3
auU3zRVDXH3/wyQ4U7la8YQcIUQS5/aDY0X6YoSZ4kBAfsPX18aQs5LUgv2oJjnybGwGby7LCWph
VflFWJDya7gxepwrW0y/N/cdM5KMdlj6BkQeWhP3bXMcxzF0uXUGpHBjMjePDnxeMtpKp7NVgvT3
6PR65yeVm56W1NFC7JXYQ8W02vDstXEk84WYvdWmA9GPY4eiIRmTZ+EojyxT8pOKroH7BnZ7Z4CB
/u/uWzVKoNXMyHFKoeuGS0hUKMYfdbAhSNx9B3n87v44t/cE2E5pnGoUwCdxckzb8S8UwP26LH6B
bfTX5z5/nd4HIxZKC4RvhvtuC4iokwlUVs+59uf+x2+egrgHSm5Os64ce3S2xOrMj2WTHZQ0Ce5/
em1ZJP/uJrdsTBXLr2bDq5KqwrfL5TVh09Zj0toAknc7POsSVjI1JhwVnvbLwAboxm3U2dY+Lrm1
5ZLGKkwyx1r6oE/luaPGrtosWq6ZpuTGIsO1SyxNE7dZPR5QDQDNHvRCTlrJjIDkbrWDXoCx1Qh5
29sgkf1fCyrQZwJAoOkcF3f6Ax2qk16UOTrCyKudLFsgvbVBJJcm+pizDszOKHzSXStU18usKubu
/GaiLHzfpFasVS71MmfoBsbRLpc17oNW8meaaxu4hJX9luu2lcNMs7FH95hnllcKFULXKsQXv97/
4bcr8hpkfv67BULXcFvSuBorWf7SWXp5NIxxnzrqHwoVyb7SjvYyhiCE/C3Annp/0JUdkXH1LgTI
0r63l7gwf086SAEc2+uL6qCbL/cHuI1Qxqyui/khNOl446sMgTAO3nZAsRWeHqaygTZn544PTsH7
rxT65Ue1JWTfgYD9eaaL/jA3uvpNVWj1OM7qViP0Ndj+X8aNnyIFg8kVPVtQfIiHbPZNow9ziIFO
/eSZ+nLWkr+juxHW1lZVCgx2lRc6bSbtSPhCva60QotAPk9M3xO7HTZyo7VBpPiAfmUzg8KVdhzG
XJi4DFjupZh6qJezGc37eNDoNqazZvdSbMgg+OnkaLKItUSfvEHjAVg9XnVzi/hg7ftSWGDMZnoH
ha8j0F+9Z+Pp/A+lVuqntK/f7pvhSlT4v4oqxEjEOELgtW+6P72Tx626hWK5pgo3rOr/qqd9aUOa
q06OrAVzlzFdn88g+jqPF3tInrTGiXnJ/xJePt6fysq5IBdRrZqIhiViiTP+3bauShQzuCUvjLTQ
Hvv+uTGuNvfBaUGiAP1zrXSPky2g+2r6hZZ7uvUvn1zP0Mbd/VFW9l0Gh0622ag0n7VjYSyRkoIS
BtnddzeB8uL9Ad51i27tjeTxM9jX53oy+xiqtqoWZC0qaAXT6UuWZEvrCwop9IGMYwtsE6iNhpJm
lzHTyCOo/SEXC37YMhRmZx4bkVWxm1Dz61UntPfmpaQ/IZpdAgWcVIVvCSs7UDz/xKNoAYS4//tX
rFYun4E+SqlNPqjHQivOVTYEpOw3fHrt01JCOlmjZloq14+usMZLXmrFjkHzdqPhe+3r0lHmAEc+
uXPexnPmGtEw2tODo3fJhgesRD65yGvUbdszdR5Af1+fHAEuVWan5zTTngm0PzZsZ2UKthReE+7W
ExucNgaIY3gQkDZGo3KxdUKsmb4UUksxa8yZSRuPuhulTvKMB5cjcPcv9w3nNhcK5AKlkNrPBZ4H
+KyilxtKU11VZ0EObYCdRu1/Wp/mOwXCIbuyHxuvKSoSZbQ1DsacKHt37v6URp4EqVsWB7fm/ZPp
tuS5EQn/cv/XrZzD8luMWjalmTX9fGxajsZBSPhUSfdcz8YTcCtBURZ9QCdkn/dHW1lquWDoNgpe
JW3RxA0jp6Gw/kx1e2jsduMSsGKMMli1EzkHfEVXj7gUAw77Tbjf0J51ANX5J3//1UA/xGItbTqo
Fi/kCGGL6pfVDPTI5sE6kun6UH5/jdYmISUsPB8rQDImFtcKsOfNk6qdqqrY2+OWN60cWjJYNWXg
g9craz6mQhxG6yukYP1cdfCsVAcgOdl/bhqSV41sodAFSvVjDhQXrnvaEbNKPbfiR7sXG2fjmj1J
rmXmgMxMyczihfFHRthedemO1uXGobgSd2Tkqu6MEwqnozhybiINL2PW9OH95VnZBBm3Sp0ly1yN
0ViHYhkrzTeLOej7UfjfWliVPxrORvhZO3fN6y/4YLNgw1NqICWbWP85/Jh31nE3R+MeDS9IH39b
z8ZX65I+qqck1g9fq3P2kv++P8OVvZGRrWwZFS4oxlVqSLN0PqSnAic/3P/42s5cB/0wqRwShaXd
sDFOx+K1nMxXTfkUpbUGWaX/fnp07ZSmBCWW3uaXxcq/gJX8Uz2K+Lbk22gtUgstQzMBK8Y6zDTt
X7W0OzjguGFWK8FDZkYqejVzCqWejiZwKg9FQpYvEN4TARUL+Z4KS2ycyGvjSN7NubAbJe+7WOvK
2K20UyHaIzfIjmbKRvFgzX4k31ZBGK+rosA+9Mw36vpbTyAyV+hbEKu1c/n/aIpm167ISJFVGPxH
YoCPzP5nTsUuT5aHrp4DRQeDqjUeJ5Z1vgX45uyYvq1wb1AhlEImr89LH0qBnws2cpdkig70eXbn
Nk7L6dhbZJ8s84ZVrCyl3BypVWwgjYsMh6ODipo1eOaVUM/Jr/vOuPb5698/OGNqpHibG5cxpgMt
fFsjL6JeGqhLb5nCSrCUYeSgbgB5R1LD2wUawE4oqh5ckuw0iHcbyhZHyNosJN9EO1niQLcWzRZ0
/AOAZNyR5SKGagv6uhKyDP2/q8QTMAfohoI8vOh2BDo7ZvG5BlJ8RXLHBlXzpVv6MUZrzRviYly7
yktKSO8PYxl2g3gi6fDcU23X1P0WGnJtwSQHNdOEG20N3ISzNKGtpSfBIKhhbCVzK+slY82LIq3r
BBe6GMJY+8G1R19xwZv9KZOVseZ8JmSZxDDGovhO0bpj2W+bhCwrRQgZa56WEJ9lFg6+sp3wAieq
Nv+Nox6apO6ivTFjyC7qZE0vpONuoGT6vBFAbrf8adDIlCxMM4slW/o27krmVf0lHx4sZ0L1OPUg
n7wjxvKQt9WxQdFgaC6gt9y4Ya7cIWQpHqFoQwVG8C5WZlZ4WeK1nQ9uzrAGoWO7eGkxRfd3bSUO
EOloziFzVWXgmIrZbKsvqd1AAdBUyButmXlcilTxNdp9iqsVqynFA5DJdSoZ7TZeptiAxoIF7kyH
bXGbrzgPkaJBp6OqJq5fH+bvhQHpFlTbwDm1Yd4rxzOR4sGI92udgg/oejybvxRuqwdwN1j/XLR7
Q4u7zjY2ZG0WUgiodMigzTXiDnR+Q5pQkE7koVklG/e5lRAgQ9Vz3g521eU0XhQWgfl1VxJ94/1g
7dNSzYWkPbi9KlLHLspMnDav3M4/01mp6e9ULx+OwzLXZiurEBdHtIbspsUJIGTq4aqindJFeeq4
reznxTVDx3Y+mVjKyHQzweP8BJKAWKsU8KEt4z+WF5U3crLVSrJiUjIiPanFQHV0vcTNgP6IrtlV
9nmYnWNibfHQrBiTDEgnRWYRR2gTgAFfOhfSIO7BMpeNW/VKjNIlbzYXMFqUhNUxBB2vZLO2Ofpg
7vWL/sXWzb2jb3jEml1Jfj1W3GE9tOFjxdR80VeRY5GNMPtu9jcqqO+kah8MS8mhBD9Q3B5cYxyC
UVML380IiV1XAzq86TTiJQWbz3Znk4PpDslurlLje+f2w75wJstr9Fp4BUshKKnV+r+qSJg3TkCx
T7khviZ5Sl5dCLY9CVpBIlztx2PZ1TSETqHqd3k5hs2EFH/ic+F3blm9oAjLHu+H9rX9kSIJa0y7
QDFqjJOyElcJwl1nMj+BioXNAOkqNdtDdfpzCauMfucLyetZLOAGAUSoT8ywHg41BOjvT2XllJKh
706HeF4n2Rir2lG3+xigAm82nCCtzm3zKR0ATZcB8GJUrFEBh3M8sNch27X5VpvP2q+Xkgh76Mdi
MtsxVgafqH9Nd0QrRuXpqNNtnawrPiJL5wCpmgzLlE9x4faj1znqt4Et4ecW/zrmBx/Jl1prZ00g
E4YArjfNBbjBczCBsGnhXmIY55Lmz/eHujkN3ZVvJUIgnhS4scWdPTZfCwXsjKNqjMHnvi4FrBIX
dqqPgMIrkGGaIWLQLls335uBFj9cilGz43Tgy7XmWBhPbVN4Rnscttqrbh4T+LaUeaCSBfEUXZtx
KTjX5Z+SPBj9a1tsJAQ3jRNfl6LEAmIiiNJVbpyZfwRpvR78OHUCMGk9QDTh2/2VXxlEvnikfOCZ
64o5XjiwHYDfOc7JdOudMPDWlP29P8jKOskXkIpRLW1zcCTbI7RO3bdyHE668Zbb6sYs1ga4zu6D
I6CXzkRbK+xHAwnhvJi137Xs1JftH1UFoOv+LFYsSb5xiKljBqTr5jhp3ygfT242B8uwVX5d+/r1
7x+mMPHUMvTBnOOKc1+peJCB2Dvb+Om3myGgTypFCp5x2qatMcfGPvnncm86N2cW8ND9hy7yuPna
bNSx3k+V/zu2MZDsyWOROS3WKc6iQfemcDnZO8unAQ1mT9vb5+RiHus/zq7b0X29MehKbPr/64Ug
HQhsMbmKVztmGahU0c/1kWBGkpNXmVWrSooZdb237EhQ7KxIjSDgduo9EVf+1pvx2iwkd6+zxCTJ
BAPINT1ojR8urpf3Dfc977uxKfLVgouGODOb5pi5pHgoWes+ahQkxRUpkmgZTQvgiJyUu0znxrkC
9VLgzIkWoXirfm1Vc9w7/eCeSt7lB9ftjO8uLvtRrSb01BS89OtJY74mMvLQFlMeQMnCHbw2t4et
5+j3vPvWBKQLDDRoU7osWBvTo5HzNP9InuoH6+jsUXjzOz+D4tfFfuDe4qtB+Towz9opR/bc+lvc
H+8h/dYvkCLMomb6AJGHOcZjfQDn9BXvRxXVXuNdnsMvUe79rnb0Mnv70+svEWg+jEP1fj1eqe2v
PL+oFIR4+wyccEuGYCVeyJcgq8ZzzdSzOVaNHXjAPJe/aMi9Nizmaty3pitFo7ocQb9iYbrKgYWo
DnvmAdd2T/H/Dp6NyDGE4CTxygB6RnAAdePEW11lKUypdBSKYsDXJn/ZjSEkMk7m1enwT4TCn3yB
f0U0BI3nerbHQjMYPYJNYJ7mVZB8aPz2MBzHN/dn8WC9AVyL5lrTz8ItFo/byqq6K1+tMiPtZ73B
L+xhBbjjxnTX+LbfhxPWJD+l+za0QKoMsHeYBiAFv78fa5stJTHDrHQ2GnuwHfCsJm0DUOhb2sv9
j68EHvmmxfH8JpKrc43GDrqpFf99/7vvpnjLiKSIViSjroB+co75W/rNxo5dDQnMIQ/5Idn/7DwA
MUOIs/hjMP8jx+tOHadT4bXnrY7xFagLCD3+e6g6vU3LxMEvMDF2stdDUD1AciINh0NySk623wV9
6J7VHcjFwyJUgiR0QhINu9Gvv2956vtJcWMd5DvSZHfUxvEOq34S4bRvL8mRn5YAbUF+BesBnC80
v+iRHrUH6v1qfepnx+HcXNoju+gH6puPZrCxJddj+NZPkcJY1+E6yxQsiN0FMwJY+sXGkXYlBx8O
7aGEW/1Ufiajlz3gQu8B+RArz91ha/j3E/nW8Nf87UOS03OK2wO9WkRg+D9GD2SMQeI7++xP8Zge
TO6JBxLjBHxJdmgsO/Ffxq4Omh2kHrE76PQPdU8JtvZlhWHKla9mc7FUTp5dc5XcUy7Dc0u95bv1
aL+kSJBO7AIR+d/a4/2VX8vA3n/Eh6kr7uImDGp28XKxv9JH5Xd9Brt4KHbmET3Ph63y9FoC9j7+
h3Fwgk+A9lyN7die6GP3MO2bvf0FC/rV3i8QiTF91YPI096MxP7+3FYCyHuJ/sOQbuFwF/2fGDID
4rV3fA1UHvc/vRL4ZA4zsXRNVqpYtXZ0vYHtHZH5V5m4+19fyyveO6I//HLV7qlqXQ/RfkcbD9/W
n8yoO6QP9YHE3UsX6G+VuTMubOeGw+/ybHgURzk9Z3/J68ZPuIbwGy4h66RaFJdIdj3y+E74NGoj
Z58exj3YHo5gx96XPguAnIPxj5GDINXup42sec38ZSowdXEXvXV1JLaVp/xoH6dz+aJH4lJG9rF8
rY75V5Cl3p/lmvXLxGBjwhOzb4BYsPb5gT+r5+KrhRza+eEcmgvtvOxzpigjwxwdjOgkwZyAqgkK
0FQRlmzNYeWSKWPCJlEowsELVpyd0FmyN3+UBzCcHJ1THqm7Lhoj0y8vn+rT011VyoRYP1INEr0z
ej8vtvOqqFHSfd/YjLWJSHe02WFOm80LUsen+gs4/JN/1avxor92jZd4IIZBfTWfPGfwlGiL0n/F
j2VoGIQgHKLUGLLrF7BwxIlbB2a9IUiwEn9kYBikVKdJMVDDUEAaW9D9Um21uq99WcpgmAblFbR3
Ij4wI1Sy3/Uwb7yb3CwB646M/+rmCaSqeOiP0W0F5nKw8WRvavHSzm8GxdpvEUOsHAeOjP8STGRt
pqvXjBpMlmEFBZIiUL60cR82pzoqDvmuONtRh7wnCe/b1+1Fc2TqsGVOMLUOEY0tzyV9gQbdxmFw
224dGQ+mZQtTSIrdQHHHS0BaCDZGfwByfBZbRLvvOdn/h2NHJnlUrVQZrGsA6YPlR/4L+KpjfqA7
kGg+2KFybqL0MfvSP9Dj1rPf6g5Jng7B08mxe3h68rPPPRfUIM/m9/qpeUle0zHA9THsdsLao2Xt
lL6NB7LxdrOSnYMB77+5mG3UHB0ymGnp1QDpXubdEExhH5HgmiCXPlSJg+yh/VdGddT+co/0C+hS
/GvmsBWsbwcFR2YaqxcH78IN9pMN04/e2U2ZeWY6D+6b4Xtt69ZWSoUbEIcsdtligl3YhcCp4MrO
9tOZ4brYBz+fM6Te1c783ezLsxPQmOHWjmu61/+twiKmIf4buo/V+VMvfvB4KZY4nC/9oo0oFoOJ
yUO7HNjOwXTdcnt3f8IrficD0JapINBfRoztbdDazaes/Hv/wyv1I8i2/tdUqsa0qF3AREefhcoF
outxi8ZKd1dc5oMVtLhCaUcB6wCX8wHMq4ceIeX+2Cs2ImPTQDwJcdEJmzgPmsfaX2gm9zp3Y8XW
Pn4NNB/Sv3JYhNVPiFSovoZpAdKT5aCYZnj/p68kWI6MQMsnPS2aBb+dXMwf/bPxTT1XX4FB3A3f
8j/Q2QCrw0YW6d5MIiGr+9+JpMbiZmWJkQAECdS59Ies9drkuzM9kfyfDWzuovGt0/ZqsDf8Sua4
sms9mXQV1vBD939qXhE8/zyXHi7459/5cfe78Xa59yULUCmqvNl39xaKvar3D7QRyJ3/xd+eKv/b
/RVes/hrTv1h//g0ly0fcbhVKvlnWl1ILG3j0+/Vj1uzlKJHrpgVxGvx7SZs/pHKnxsPPPjipf1q
f3F/0gcWdbsCcpXm03zkoelbcfGpHNZxpEAhVLA0d6DliM22AUpw9Jpp2YiJa4eNDEdLQOtmagtC
bvIifDUcz/mxuCQRKF1d1Cl5qOzVkx5QXA4riId9ub9NK24mA9Uo2KMKlSI/m9SzYTzX2S/hHu5/
+v2ufmObZFBaC1lZpRJYLL5TLvxkxvlT/eKc5mP3iP055hc76DbGWrE2mQSrTVMQghtYu3Ee/cYR
3mA/3p+FfdujZDxa7U7qTK7uuxQvDQj3tMwMhskMTWfxZ2Mj47zdMQeUrxQkqqLlfWdjlPlCLuLY
RiBGgotyX730YfJ2fyorkUiGSOk1U6Btg71WteTEhwe9Q+kNeOtkyE6NAX1XYR7qvN5YuLUtkQIA
w9GAfnWMZrbPLfnVkY3vrs1Ccv6aq0Jo+vWGVAy+KR6Ahw/FZAY1+1plzAcvo2foG2a1ui+Sv5MJ
r5c8mZEYVLqX0whIUZ9dFbcNVLjR6mBqjacbL3ZmnbrucSy3aJFX3PL/QH6qVli8QoQbk8cE/fPN
t9T5ed8KrgfoDa+UWZ6oo4DOwca+9OPy0iZVMNn2UYDKhinVxhatbL3M8yQIWk3nZrAjt+BLMOiU
fTE1smVYK8StjgzeKpcqqReltiONgGvTq40x23NzJDu70awITaDqzq5otZ+bqn0UCvDy6ANgwHi6
zmG2/3Z6go4S2nStJ0w+OyF3nHLjAF6JFjLwq09GtwGzkh01yuQV3au78MBdnly39UiebiQva8Yh
BQurTGjKa9eJej6RS7bo1oUUFtoDimYrdq8NIV1ALNcph2HU3AhkcP2vCbpL+9rI0wsBV87GUbo2
hBQfNGthDcDRTlShIuolS3oG0PtPukwbXWrvx8wtQ5cCReKg14ADBhkRPR1j3cjAgbWAiXuxGuFp
aFL8k2u52DnG7OzdsUie9WaYDuibIwcCfF3ulX0rUFEsmBnpGUtDZiTssihEA6mnkeF/tXIHqn5y
FX1BLTBr2TcgRZpnLWvoVx29lzi5QZuQg9/6SdfLBVxFdhtWVtpHeqoNQc76ZWczd/DzguYhJJaV
Z32xi5OjN+glmUdIdnp6mc8RJ26+eMvS4YVJTQH1awHizMFKVOel+l3rm/kPqCGa33YJBn5/VDOQ
metQmI86o2GRoWrk2zwO5LkWUw+WUNNsd4Ol4mkuLXTbryZUUHo6QeYU5OWRrQN0jTenSQUWlHfo
4ixKHRmHM/CA1aN2ZhT079082O1+MWo84aXp6IERxg2a2dV0X6uq5QRczvCkuGK4LPWE2vas9j/u
B7AVw5GRopVbFdSEnkSUqlZU9RBs5fO5I9ru/udXXFhG41SLlXZd6biRO5PF8eZ+Ws68tNBBroL7
nFroBgqaiW51Lq/ESrlzpRU5q0vQk8TU5MJral6AJsDYeLRdWSq5Ib6eKtuipt7FpvKs1A+aeK6s
jUi38mlZp7MeIWgwsiSJmKJ3cCzjNGQ28WaWfm6bZcwjU0Wbg3zGjmYlr/2qKWYPnBOp33dUDe5v
9cocZOyjPaR2vlSpEpG68Gf4zJSfCm2r933FkGS8I3HRl5CTxonGYnyG2Wi+kljAC9k/ResogWk1
z/ensWJCMsCROqaB25brRhaoUa7s6VU1b5zkazm8eV26j9c4xaSGVhluRNGzHGlXDZlqGLLBu5JX
X0hiKfvStgOHMM+lkEXpadUcUIhPiV9VSMs9DTrsmSfYkENVANHg/pRXkhgZG0kbnXA2KzamrO1F
tTes3uNAxen2xumxtqbSAciGphjdynajcmgfGxWAjkZsJJVrn5YOPo427xw0106UmFa7n9NWB1Sl
sja+vrYy0qmn25OppnYFv0T/j19k6LaeHDTlqOwCEZLNnpvbSaQp5cVlWtGE564dlcz6kjrioG6T
ea7MQMYfDk2KXhOQ4Uc4d5wzBA+cb6bT8YdeB9uVvahbN7sV75fBiKQZcnRAOHbUWsuu1xJPn8fD
PHwuzZa5ZwdGFF7btRJ1OHl9UVvdM7cIiXQyFK9cVbYqEmuzuFrZBwdVE32BpDhWSxPad2o6z3mZ
H+2c//uUoxmSH5BkqXNnUZ1IndEQMp8WLQ2c7ljOG8fI2mZLztBDn7RA42wSoRe78SezMvw+Tc5d
2T8sdbsxyNoaST5hG0nWiDxLouYqElZp1DMcyG713afQzuCQktyhAB9lqUPuJSrLr0XKfaodWY2O
BXMjDK8cJXIncAs9mdLt0T/bGwIkrrzDWwNl52GYs2NCQKNb2Z9TY3T+rx+YJ3Y+sVmLW/MbyFq8
ycSrR1d7xbRR61jZDBmV2CygK9fnfgBxlBM2FFm5DiBiOfPv9y12rSIu99OCFnca0o5qcdcUClif
jeZb1bj1YeCOe7AhE/wVbOzVznIU8U8YdXfRNeGALWbJUd2ZhuwxgcU/uVlrMb9JqHMiEx1DyjkD
HWs2PTaWK0Y/da8Jg5pOlbvjhTZGQzuZWxTZzu3wKnfqKlrhDovTCnDGF6Y/1ixIKD0Ad84hH9U9
ETH9mNJ2f3/BVoRYHblHV1VcWiUgDYt5M9qnlCf0Gfc/0JGORjsETsbLzBfj0KIFq1DQJVYVEyQq
CICw00S24th7FerGdU3u5R2qPjWgn7DEiT1B3oIZVud4ToIbdWAkOVILAcmG325TId2cOrX5Ce5i
fsj6mXmsa8le71NcUioUBNRGM7xlpv0ztQG2sAjoF8thdB6m2YLQU1lXPysgRS911w6/+AIo0pRm
ySXpxPx1tg01tMwWiOWOaQ0ED0aCZGfp+tgUM31EM037CEoyt/cKCPvsaTlpIRAX4huHAN6j6rIy
sMyGharacBa4zkiCXijjE1jY3EBvW32fqsBCCTTserZK58PYM3OP0lx36GcFcFl70gMIqtTQDgI/
nKjragRCW4iTCz24Ix6vlt2kqGhIS2m51wCh8HVDUAADKuggpt0QCgL9O5/V4FsAYsDMdH+a1bwJ
6oahfmmXnIG9n04xGOuhQ2BRiGZ6FGz7G1XGlfSGSLFwLHPGc84HaAMuIuhc3QysKXM+Fz3kdukU
b+YQD+F93Nfpm5LNx+LKgg32/U/GP1kS2OW606a4esed9tojsmr1uUl+pXQL87ISymVQJtiW2dJa
VhfTCpcANGftLNykfTW3j4VNXie+JWG5sg9yEzJbUoMZKnUit8STQqb+HJtkI8SuzeEa2j/kHLVJ
howOjRbTFFUN6EQFad1GucFBU4BL7OgWu/uhaW0OUnKTN6TiyrUsns76S0Ea6Eh+ir9Qd+Rm4Xmi
E3rjUNlFWEFNSKu0iKqtAbi6ufXou5LbyE1ccwZxm8odIV5k1k96PylePqrfeNc+Kbbz6zMrRORe
FX10WrUu3S6u2cmmppd1hn//y7fPICJ3p1iDoWQa+gCOFVVG8I9MJKp0M9Yy96AsIkVhKnuhy/zl
/mi314rIjSmg758nrbcQ/XnQ9NMTh1RoPRfxXLOn+yPcNloid6iIViNIu+clBsld6LLGI/bg03Lx
syrbN7gm3R/mtskSuUnFrMwxE2DBiHtRhTY63eYt3vm1L0vOUM7a/zi7suZGeSX6i6gCtIBewXYS
k2WSzGSZF9Us3yDEvi+//h7PU0Y3mCq/2lUCJHWr1X36HDBKOsSBxukUel2XBPksNorUa2MbYb4z
EqgmiL6OfJxNeeK9gkHl9/kJ+TzeIyaSJGuH2S866qB3lkIOCbj9I1Tx2J6PzUZ0vPYEI7x3K1Uw
YXmwAa10tHQivVNTTfbWBLas8x+xNj/GocZ8i7SlHEF33Wi0uWb3aaV2Fw1tQkOQ15r4OHvWESpk
oar/FHKL63/lpU1oiHY1GhdJIY4WaECh/NaWWyT/KzNuIj861k/N0oIKFLSLPRLqpAFMiRTp77jK
1caUrz3j5Ck+HDJ20nvMcTnATX0dMDvdTdN3SrqNWV/xNyb+Q2sow6SukkefRjmwXXx5K90XB+2b
51d17e1Pa/Lh7UG7QhhbbHF057s+5qGT/gFJ34ZrXltYw1pBlz0OXeOCoFkN9aGTjrVTouIb4OOV
VzfL9ovqcmcooDuuUpQ/eNI++iK/R6C5EcJ9XsAlZq1eIU3YIMUjjx3O98DK6yiT7g769cAR2b+H
vGpAmFsfFd0SUv+cYAskAacv/bAYDsfRUvpkiIa3fgmbd/HKAKDNA36L1mywxNyDYPr7c/Xox8Hy
fH79VyB8xKzoj229LGBEbqKpZM5OxpVPwwpy7j/dcZH/sZLlB8ZV/6bBkgbAVtOx5zlNUzCgy3E/
VFkdB3U7QxTASur6Tz0V8wM4SJL/spLwoHcc4BxS0FRfpTVTKPY0afNKEu27h8x3aR/EOTrQgmXO
kt9W7OTFZWZjll6z8rQzYiio1lWBPtW5xnRmbrYTJWS7Umu5iHsSBELGiiWT33WyhWha143BkPy0
GijiiN3cbuzxFQsydXY6XLDHNMb4wpeBA6/SF2zDOFfMhxvGOUMIs+CgOYpUoYYDyvh832pZXwk6
DYfzm2sllDGJM3mWAbFDe0gQ1Ty5cnq5dycxowLZ39VOcjU2yUX1IyC0/jWcKh+sYVE+mFCsNnux
fN8Nhw6xcmBDhmgjObeyFCYqxRkhI+GCNSYauuQ4jPTWKcjGPWVtaCO5CNrPrKF6ALd7kt0iCPla
Flv6Fyvnh2fMTKmyjhaF60Se/UeIn3H6K0H/PEl/n1/hteGNeMOHxKLj9tD68uLswa3HL1Nh/QZO
60RguqX2vPIME2Mi/RG4fxvxZAVP4TvgYqEL+gsefWuLmG3tCaerxQe/2y7QRkiWiUbFRPd1soTD
+N2Pc/i4rUBkpT5FTKiJ6uKBNTEUix2rpzdOUycH5Tfx98ZxxG9Wx+qhopTezs3YhVPa+PvMrlFJ
tClNorHNObZFDMivHBU92OM0XVQ+ImZ1lNcNLfJlWCLLuSXdFEA89rLAwiyLVij9M7zsENU8omwM
aisNyGVlNWIWRGdtNyShyDtm/o+ex0VYoTfkpKP2Rpb0IhJIl5h1UYcBwbUQOJUmATdbPyD7kTpD
FnA1bRy+K3ZvFkRbXoI3hnljhNq0E0B6NygSMLufN80V/25WRJusBCgisaxjEc/Af5ZdpgJec/2U
qn7eknxc+4LT7x8sB70ijZ1xqqOkTXasnb8MXf90/v3XoiGT+zXJioEjiaZxlymXawIOBfS5gj8x
QMziXFnZaO8olJgfF4+julv71vLdBgWlDAQH8w5EFWMwDcTlD91U4hESOvqJUvzWCe6+nX/FFb9h
VhepbJTVna7qo8Du9vOOQml7RPWjlvU17eVWj+HfXsL/zzkTk6V2ZDVafYbTtW6Klx2kaBS0q9vj
PEsAs603KA98kYhPPYbEsN9vpQBXEu6EGYfHABSVLfjoH1XH9zJBX0k7xEHMuA6RaY53S1aza7Be
6TBfmLrWfeufdHE3DtyV+NvEzyTQbBNQTpuRaO9fB1H9Tij3oPZu3S9gWhdV1gbW1NxTbm3lVFdM
xoTUoM/btXRv+8dkwD1x4gAFvDVyiwt9bRXNgjFWEPOomIe7XBxmioWx1e4b2w1c+ULmet+W8/Ok
u8DNN66mK/vTrBwjN5I0uN55R+rWe8d6L8HzoOVtn26cHmvjG9Gv06eV1Pa4QFD9fsnQeNrjYqJQ
E0nnx/MWtrYihn9xnAx1FAJOY1HdpXO2c4YfgpIND7n2+kYEXGgn9ZTI/aODOo5YasAsUfqgP8vl
Im4wl5jEUZo5XeHrFI1B4ABUzYNLkxuSPpdAm47phVNkGOkcU03VADPxigcOtgpJf/ub+ImVCN4s
GPtNQVnieXOkxjgUkEjsp/se3DjgyQ7T/uX8Iq88xKwat4q0dgUVvoha5DpvMqjANbwMcl8FuKpB
lsapN1zKyoqbRWOmhI2mSatABu7VR69OItSugjZ0627RzKxsWLNqjLRqAXllVkelM/6h0AsLFz1e
j4zMu/OTtfaA06d9OHFR+4tBBjHzY5YWU6iGqbyGk1ZfCPRKNx7hrDCUEBOPVyw2b22tvGM+K4g1
gIp559advevl3IE4rHYakNdwWUb+LMjViA6agyzjQu88QH4hlkUFRPxKEHYuMdS37aG4rnJvgcLE
EpdBj1rffe3ZVUSUV906ZQ+qBDY3RzS3oR7qTfI2T+Ahm7an30awWD8wX5RXELXpvva9J59mt612
ad36TySu0CgGcO6uTt0qKFrq7tBvu+waK/nJhwZAUO5D5rqr6z0gn+Ned2Py4HaAeQVTac8PUwE1
RjHpPMj8Jjkk0zC/zF477qho9E02JMs1GIEh9sGs9Milh752MvxipZYHdOAlR8Q/8f2czvlrDy3J
nyiGaxEkdez/SWQ6X3HdlVf1Yte3pVyysFZ9fVU4lg5lJdv7VpZ0n8xjf5gGUodjJZbXVCzlQROr
2fM6U3d+l6V73rlWFsi0tu8dXlpIuFS+G8Su20A0tileey7+cCAyw0pbHFXWRESL041Xg++QcB4a
HyJOog19UN3/5CMvD4Vd5q+eu8SvHYkVdNPiLhSz/aDgbYEGL8h+Wcb2pm/1f7UfO9eZgigIq6HK
SYf4pW1j91sWj2juZE6+m1FlCUni/RhyW33NF+7d+TTLbmuvLZ4Sr2cBH3v/IFyNdrJl+e8iMzB5
N8Ct6rUQg8XmbNur0snioG+bx35KN5J/a57COHhAALyk3cmrUgJ+5jIBNjDt9Pepcedd0kxb98I1
azaOoKFDTmcYdBNZtfWoUvklHpqXDAI2F82SiZjgTkxym3ZzxJgGcuRL0cbBAO2/86Of5uKTqNRE
QoBcXDcj4CfHRkMk20m/wlH8vGxoI6/AB18lYDhlxzonAbPuXfuygc26PKtqNWpLVJGa2AtP5vve
oTfn33llLc2KfJL35TDP44zbnBN09VXLnR2XG1eNtcFPZ+cHt2+pjKJdY5ihBVqEfpHiPk2CSmz1
rK8Nb5wq3ZI6/VIuZbTQot0pxfwQRI5od/C0tbEXVyzqL3/Khy/IZ2idF1XBj4MESCbj6pVa3c5R
U7njAJWcX4OVLWlSItdcJhPjpIiy6t0tv/XdZRk6swpf1X5S5zkc4EBU+4AW6R7t16AF39iVKxGQ
SeyjQVRsMYrVHTPYaTaFTveUJc9lwwPibuRIV57xV+7mw/zHvFTodWCQU+AuWECpn+ldwdru0J2i
UggXzveOXTVb6g1rO8oIS6F+KT06M3osXCx5ww9O3AT1Mm7E7mtfYzgIp6lc2SQWxdU0aY5Zz+oD
6JxBQgWsckjSTOxd3ern87tq5Vv+dsJ+mDq7sCkE7MgcTQKIT7CL2Y+i2iLaXundIya1V6KqvpML
Rl+yjB7r0ZtuLOl6xwEVllBqClbq+aR7ZCXfoEzQX81AhoVDOZEbIDfK/flPXLls/03CfPjEjumu
yzOFzvJW6ufp1Dkqy1EeSiYCUXLvpplEfyDFoK/LqnI24vEVc/3bOffhqbZtjQOZ+jnquY/z9aFN
tpCJn4/sm7u9K+2kQCjZRSgGeL818JtPWVZvtc+tjW5s7iq3OPg8uynKmf1GvHzvSL0ReHy+1/y/
IfmHKSnR9oh85+JEcy4eyJB8ib35C4fw7Pl1Xhne3MqQORnyYm6aqGqdME1PleoAt4fzg3/u4n1z
J3eIQdOmaEgki3vdvlfIONreL538umz4ky/4MDWAqS9tsbRd5NHOCua5OcXSE5KaFjrEBP9x/ikr
a2vuSfAYj2RegIYapXfIMv+Q0K1Wv7X5OS3Khw8gPEXH3YJNKUnt7jp/cPe1IGPIROpfZ7SpDuc/
4XPn6JvHSUOQqxsXAQROqa7itK/3I60yiHGgM25JKzS71FvtVWufZASwjeukDk2BmoE0BPkvVdBY
zSq0J4o+s6/ooNvd+U9aWxX336kroWgErcUORSDa3XFZXS+++3J+6DWTMIy5JEgdQ0XaiTTpy+vU
WdhNhX6COyFHsXFarc2ScVpBiVXGzjJjT/n2waLLFMTT9Ktt9VfUzC5DdPkmC9zUKuytXNiRbGb7
nmU2vY5rv7psAUz2NQF27AHChH1UIciCMmfa7hMSb3Giriyvybk2diNwB2PfR4KJY03Zba+2WNBW
jMGkXCuzWmdjDVz05AIY7zXXcYFCTu8eRgpWWGejUL+ywibXmu7Q5zw0WRP5jv7Pzqzkxiqnx0kK
EgA+YgUXbVXbsDZglmUBOlLsI9QPnZgXweAs044hA7ixU33Y0//f6XyTZI1kBJ24Erm4tkqCPv1S
y2cXEqu6ArFR5YVjYV2UO/ZNwjWkgpKlyIgdke4N4TQ6l+8X9s5isXEbW/sQw+QU8LHonWE2mAlc
JPO1Ve/6zrlmsX+LjAg4fsUwhj4kLc6vzOcb2DPxrbqzyoyPokHeT99ShwdeET+eH/pz/+SZANd+
oeNcA74P5SMQmPb3dFJAIb1fNrhxprJibIFjgPOLx1uLJjth54Hn1Ru7ae3VT9by4cArkDojScGc
aPGW665E5tslKtD+ZeRLnglixXU7h6MAuoF2bujO9XOXqqse/f/nJ2dtUU+/f3j9UhE922XfRZ2s
33vmPg0lqAfPj/25W/JM6rS46E5wRACiKz/BRf4dXSXXnnou2jm06sswPp6JaeWUqxySA100W97X
IuVO4FT6ucNG3XBIazNknJ2MtnaPTOwcJX3+QER+VVXsojjMM7nOcu3PWX6CPg1d/jJJfeuq7KJr
h2dCWW09I8HKcBxn2gpstMzzptufX9bPzwHPxLJWg5KV185dlCTl6KBRG9c0umTjdQ2ykb1PU7Hh
cFZMy4S2+p7bCo3tGeW8KMJeIaOtHY6c0GBv5ffWHmFYL7SkJn8ZZB2lIE5PHHQ9hq23Jfqzcu31
TGQruuoAcCFof4McGiqhxc5vsxHF5f5VTuR61vQPsSAb2g17p1t+enCrrIufzq/S6sMNy24t7bet
b+H0qXoVFhI8JUEtbTgnD9TsgZ6pvatdrJiA/iz2BxdiN6HdCmWOYvgimGxfzr/JigGZRGhyikWi
Z3QZyrILCkJv0Xe/kfBZG9oImQdS2b2PAD0aORnABFTZX9CgtpVOWhvdsPyyKNHY1VddRL03Nry4
83/nJ2Rt0xnndkVndLNXGJejNuQ79vWkqwjvvT8//OdhgWeSl8Up5a2cEfbN/M1FJrxGe1sR64Pt
1jtHpGHfXp1/0Mp3mIRlleZjldeTHc2u/6XPCQ0QfumATOWWlsyKqzHxz07qikyRvANxFfdDq7Gr
QwN15x3LRlDPt018macxcdC+M6iYj2D+0D75PqFSapP8Ba0F5+dp7StO8/fhjAV1KQ7XHmdsK6kd
Siat55ITENd7ib4SThxvnLdr62FYfMkzBt0RGBrRS2MjKO+t3QIxpyNbUnsjUls5002IqM1tMEEu
2LuZo8LYz45d/420aNusf5XisouY5xlm7S1de6Lw6RBpzhCns9N30YmttNnaFxhWLdKcZk3fkojO
6Q+70kcuICqQToc49g4zmDTOL/raYhhGPqC4RpUUbgSS3z98KRsIUsx3VjGnG3HJClm4Z4JG84xN
09JmJBp03f8H4FezE0Wa7qV05FVdk/Ymr6m3E7Elv0oQQKJvOrN/gHrLe8HRAJVLIS7SqXY9k8iM
p7RMKHwOuhCbbx0oQVDj3qJUWZlIE1YqVMMlGwYSAUPMgoQ170sJ6m3elBv5whU3bwLpAaXLSBuP
ePkFJQ+1DK+z3f05vwtWNpsJnmepl+XErljUu+9VxfdVzHbEvsnZcszyjfN1bYIMs2cDt4s8H9zI
ip9Szw9dlPp7sjE5K77LhNDbqIjPDuuwjbn/4OXpU1yIH1zYXxeuN+Zo7f0Na7fKzrdLJklUStCk
UDdPHsC73gRSjcuG11r7CsPmFUdVKJ85Rep/Dho0zs/VEHbVFCZbDOJrH2GYuy+o6ql0aESr2tm5
buXe9ZmM98xKpssOKRNurOKZtTHYAaI6ljDyOPBGL+TdhaOfookPh5QgPsplSZ5HqrIB7ck0Gkh0
tgxfWcnTyypmnok3Tmo0PyuBPi+3uJ/ar3b3zsX385a2YsUm0HhpJtAUO6oFQjQtwtnxraMLEZWN
VMuKHZtI44QlVk17eHM48tskHv4r7fal0+qtatnv0tlSqlzZpyaXEkpwaLQhuBCOvLimiD0DlP1A
m9CTMK7plobe2lPIv0vtp5aXuKKZo7jUz/Gkn+Z5uCdt9zhnemM3rT3CsGkE4gNrOZqT5u7JRgxa
TQ82f0mG/84v9tpyGPbsU/CdaYjbRjh4mv3s5bUM7FPBuiP5u8UT57Ulvf52/mErpm1CoIHvQQ8R
gVG0HDQjc5VX1+0kv9Z51m4UxFb2rgkDjm2SQmAH6a9sZNdq8kBH1W1sXIE1/f9kp/d/eN+R6SZO
0QPtgIwzsBjqSLJ274qiuEWW+zvDNAYCPEiArEFQ4fyErayOCQIuls6WfAB9CD5FoWORT1cQj3HU
Te973fdC6tzaOUta/Dn/uJX7jgkBZgATuB2dF9ACD8kP5lbiEOvcPjiTY8mQI3kGgCKTiLynlm/d
TFY2hckpBc4zy/Fjd4gU3csi3Wf5Deu3DHRtcONEtxboZVpE4toT2w54racxsJT6WnXzRmZ67QGG
B7BaXySiGeSxH9q7ybZ/1n526C2r2dgBaxvaMH+HOjGI8NFI3Y72YxmDKULHTn91fr3XXt4wfg/V
XYg0juLoWD+m7n5pANfbcFtrQxunOFRwkmYeFgvN1PcjeAn4nAQl3whCVgY3McDgmznppMzyOIsv
5VyFqn1qm3Tj7rcy4ybstwcFBHJIiXXUdvWc52hfAHPSVguM+xdT8IkbMTG/uOoXEkUTCD7EUCcL
8nEo//AkF08pj+00XBofyvKehmY28KEk7Ev9Sga9/GoRqgPpQxiYTwE5lT3vbhoEGEdQ/rO9Tuby
RytyF+XaRbuR5zoL2lq6xt/J1hplmGfoVFt4JcCJr/r2Pm/rdIfilvvjdLyEstNjlNWyDee07x+o
tUhkCgouwryfxPe+qEAsLKgWIK60LCBKfFkMwZT0wH6B8fatFhNrgsLrpq9t64FNNW3zNkzaDp0+
k1DWf9xKWburB4s9NNICjqB0WZvsBafdV9fh4PAZ/JT90lpLGx5U8ZdFe0s4tsAts8n2INQ81680
tvrvo+aeDoa04DuSDAFkntQNoMQkUFq6R/QUQUmF2+Bx6tr+K0BKfzIal3dKwW/5jlLzY5akhdzZ
Iq5+KrB2BZm266DLc4pHpf54De3S7pEncXNwZVU8yXla8Hf3s+VTCx6kESyQveiOqa3gV/Rgf/F9
2KXvOOwXZZxdFfAK9wnn7OAmjrWPwc22Uyx1bzpwT4UVmapw4FMderPrHZaW0Afg8oc/toWCxF3W
wLMWA1DSQV4AqJRLuwroUPTfLeEWr41FAEx2KCoYPZnCknJwCNgq301jQkJf1smdO7sKHF/TuLNA
NDLuU6mA2fKrfqDX0Oap8tBC93Sz026bfrfTeXgqAYB5H2liT3vaMi87OK4l8rAvZHaLu+hysww2
r3ezU/LXOhFLG3jc1dfLoAiYf2Ecvp8QUNSzlAGAHzv+bqLl+FaMUPXcxcwr98CpDFmYtcS54q1P
7hKu/admSjwHXFTozelRN7xuBpE3QT7wDHhuDtwl2IitKrBZVi43ZBgzuvccpqIasqgHT+sQ/FL0
GpCuNljgBnBNsIdvmbWQcecptzhkrJSPop+nG9GDwASRfgMUCM+aPahwi4NMy+HEuuWXdthUHVgT
0oz/Qa7fehdg/30pdQrDUUVJun1LmuqGSEquyoTxL0NZ6ho9XEV5pwFw9/aq0cub30JM3Fua8QU1
XZrunCahTTg2TdHtS0KXfTda7IA7xwgIELNuitbOXmQ6+d/8QaCd0hkoeA94Ffh1OT/GpdVeNxXX
yAD0Q9R7XrHPKzt5yUuUJ32QuL3JvrWu+6Kw9r7OvyJ54dzMlWjbAOSpw/c6nvA6tih2c0XtAKtt
H+0l118S31myK0d4jG/4zDWHbByz/IRJhCuoIwG0AtYi3fmo0YTxku0vOqlM7jju0yrhSddFsee9
x/5wgiTOLKD1VpXnL+zoM79sHLQujUGj7Xr+cXmwm0B9GV/mHyBlq++Sb9Oj9d1989/Gr91jdyfv
6dP5j1oJ7U1ItKp5SVXio6WoXvIAJQYJfFK6WDpouF+DfHrZatL4fH24yduQ1kk7s5j0UZk40CX1
gOrJ3ex3YW0l4lcCVZPwWZI5BfmAC74XAZkK3oFDkO9i9VT1oBOslsP5Cfv8Mzyz0ySz0wrUCWMX
5WiNOwyFbL/qaZigxGttEb19/ghiqll204mtr23KiDcEytTpL3T4XduxvBA7/bfG9CE5AMAQpzIv
60jG3m3Rtoci1+CvK+yNEP7z6IWY+pUpLyVhVowbqU+/KEZfEbtcFOqSv52KH169dBqonTM/jxqn
CTwCiJgLfmL+5fzarry4CUgaBjqUNHfRpW3NNyDdvhJefFHVgJiUZTnLKUBbyRLF/beO/wEsMPDL
d95vdYKuvfrJKD5MTOWAu6buqXdUqLPelRy8mUU/bYmWfW5a6GP9d/RZsIWjgSWP3EojeshJ1DNx
P+ryrlU2yO0r+yInTkzsU9f5EohPrK+TVOFUOMEASGaPqOL8An/u7SCp8O93TMIFjTZI9KPKVjur
VTeyd0BHWSHDepl4KzERTzUVLU/7aYhYYo83s9cj1lt6xB3Cq3+c/4rPr8jEhDwhdHcYY2qOBl4f
iqTSO13wHwi+EG0v2RNu6IcejMLnH7a2sYz7WR6nyEenThFZaRHI/sbegq2urYVxO5tLCQ4/6lSR
k7u/oMwZB52znLQ93NsUOgwX3V1dE+bUymIqxkHQoz1mXxt//lYX84a3WBF2dk2c09KXbJZ5DjYE
4ZDnvKTimudCIZwUFvqLkQMCwWlc9xO0c1SfhGLk3VNTVfFVXM/21Uht70RxalvJVS/G4XcLJjrQ
/ogsyYIRghchQsTk0DPu3Lplmxwtxxof0dXovDiDhaY70Yg/SsZoJfPcBApxeY3Mz8KS8t7uED/Y
LZt+Jigeo2s0ab6e3w6fn03Qs/nXglKWIFbNUrSZLdXRjYtp5zfyuS79b5eNb3ga0bnD1OikjFq3
CtuR/YBawVVatReFO66Jv1Id7iVVA95LKrMbVcXXcVUelN0eqiXZMJjPrROiFf/OkB/HbtfLqYrA
Zqyu6UKeiUuulET3rtX5z66A/Cio2Df29+dW5JqoLGVDFwdMJWWU1lmIbGagsv9q/lL2G5t8bb3d
f79mlKDATSQqRsQB627tk+w1Jhk7DjVzNybs88MFcg3/PiITbgx2uwlnSgWZXBvcDMNrMX1TfAjb
rYLO2jQZzga10iWJE2B3Ju7fg2EVXMYVu16a+jYG/8PG6fK3aev/43cwBv/7JXE6pwBN5Q0oaMPp
kEBGlYZtmO1sK7BCGjRgktpZd8PePsjg+Bzv5H3+yvdbj//cU7smkouqGViHrHCjaajzl3JU5NDX
sVNfttNM/JYngHg+YeeitPxdMfAmkIcJIld0ixZg7fUNy3cc5BQ7F5xGqvZD4Xu33rwl3bA29Glz
fwiOxilxNbLiLvTZmmfkjh957l2d91crG8sUodR14mRLhqFd3t/kDqBYDN3iQS5LG6n5cQuXumIj
JuqqqmfmVP6EVs0YPNx+l07vSU7j10nbPKzcJI2hmJZuMfGsfZRh9Kkr+ybNUaTnC+4F9UNbfyf+
EFTpRmJ2bXzD4mmsC+QjQOGnrMOy4LxM3wDiDt1uw2n9bY79zBANc6/cximQ4aORHdLQfxnvQEuY
f+uCL8uxgcpvc+2+g9+CPtuHfAe97/f+tXzNf9pPkw68nXeDaG3DJay4TxO95Q9lusSxQom0EVfQ
w1p2oi2eJaub/fn9t7K1TdTW0vYAjsycgFVbLPdtXGm0zTvzxkKtjW6c9tlMRdn3MebRITdDnf0o
ve7xshc3zN2XbeWA5ZpGzVhpJKSG4hmMBOgmPT/82sQbJo8tjG4vykiUT9aVbyNZw6akhiLjFpnn
2tScfv/gUxA7EGv0sLIcPMRNM92mUmz4lLV3J/8OnTOr9oelB8zEKa+64m7xZYhO140tufbihnGj
DdAahSQAaGT97wZKX5MlD5dNumHXNRkZG9ySRXPvBVn7mkMvNJ7bC5fUMOoEbFUTzVs34kl113Fv
39u9twcr/rIx7yszY0KweKNU4iYeiSaibuq6QsCWi61pX/HgJqhKt47LbNvxounEXZ1NCr1u8t5N
cxVAqKgJvcm7qP7smhArlCb8EeKCLGK1l4dJN7a7OKMbwdrK3vw/eNWE9guQVgxR6n5lcx0MNZqk
58vu564JsEIvqRtTm6Jnaxh/+fbyxhV901LcSye7jDvRNRlKY+E1wilHWBeBGglAu2o/tiky5Xzh
IWRz6v15Y/j8HuCY3LhaOiW8JmAAyq1/eWAtPC7zXICNjDYF5Aly+5vd8XYIUKOUv88/8vNz1TE1
hWIQRXMn1f6xocO+gM7Wzmez3nEBwURNL4QquiaKLGtyWyqgsCKrmRD00Cw9tDG4atpaeYeJWhQF
lLoajvNUVQeW1ePBI7q9tiqvv67s1H33E9xzz3/yms0a3oxP6ZIXviBRW8wChUend94BPIMY/Pnx
1/a74dLKRhWyPh1THigsCflBNbvplq2GhTWnYLi0JfPmRnh6gEZheiXmF8XjPcLfg/b/ePrX+S/4
fFO4JtBskFbBaXsKQWovYBXQKPk1mmADAB425mhlDUxyy2zwQD4kFGSoi1iEsZYgt66KjcTp3x7g
T2I5E2U2qdqb4w4+AbiaLuylp55UVzRfmmGw7k9KY22QA1t4uwi7uElI0RxAfgABzcGqvo7uSJqg
i1MZxtlSv5+f0bXvNUIXL0VXNBwIjeIhuxtG68lflguHPm3DD1HFTBny8mnjog7uxXdFPSgk+FRy
2clgAtIsqSvdElxWMjXM1z2qiIdelmwjolsxlf+jv6SZR/sKm3nsfizWA4isUZx/Oz/la2MbZu4m
s6QZSwbwSTaHYlaBI8W+iF/Pj75mIoaRZ0WBvFAGE2m6OlD2rR7zK2yiwMou64PFSf/vuk4e7/IJ
BVk0cPk3IxR/g0nTd6d0tvKcn582rgk6y1WpmeoEwlEo+gV23r5bNNuBwRxHKcSPUqIgSa63mlJW
lsPEoeE+7bqFxNO0YFDSjdm+UZ4KhBVv1HlWVsQEnXmgDdNehfkaxxQkbWO5d0nVBk42PYop3YK2
rX2GYcgyzTTENgEkpqdgr9T+Iy0GUNdfBsxyTVhZ5Q7tCLlCAJWhZp5kXcCBz1PzFv52xQ/R0+8f
nMVUT1Y85l0RFW3xiha+r0VHtupJKw1nrhlLdCOaclgFJzexYT/XkPbztHzhylLQvqKgcwH5XArG
0dKvf4yzvreT6Xum5YXBvklE6WSIw8GiB5NEUuXNHlR6tECeu3cKusV1ubbHDKtnHqlBx4rbyiT4
s5edjsS2uk6AwA9Rnns571rW1sgw/KLPypIsOBv9Mblusg6Fs+TL+aFX3t9EoDmJF+dLg07oIqZB
Md5PPtSuyB+JNvHzD1jxKSYKrfBmposxZtHids/FosOa8KsBfbNlCh0hCl7W6rKWLShJ/LuV7aVw
Zwl21ih14L6QjEd5DlXFA0mr/3F2Jctx40rwixABcAHBK9mLulu7ZFn2BWGPZ7iDO0Hy61/2nDR4
zWZEn6yQHACxVKFQyMq87ewz0QFjDyJ2Px34iSMGL7xvdrzS8NIynJ3LFyuEqKbSQB1RUGHlXtD4
Sr1H4DMNZ9GkO5EVa0xhC87KVF9kXmf7eY0B5CjTtbOHCP/M9kqUtbTU9n8HMbUutUWuOejUELwN
99LPg2kGsE3WASvfaF1sru+pBU5hy2T4i9M2l0mEp+R+TL29bG0Boc2sfNea0jsbJMPxlhayADTb
c/swqds834isjtfS2AsfAJTaf4fKuZNkwm3wUj6AhCekEzSqwJcYgDofZJQ2AevMTXExYLL/7anF
o3mS8lqjDhE849H0nFXebYk5E7bDWzyNuT60AJvW+jWO+a+mXOOhWNrPhscqHKhtUoatUNJ0PzWP
NHr16lcnvY05xTIJDcmQj4PUaN8D1LRQFYgBV4LnBQsx+Qx7yxY0yXLrxBSEzUHWke+gEWOFZQch
mOvbd8FOTJFBZJX7MZokquWF2tj2s7TKd8qem9bekwbgvRsjE1NjkNUlUwNK0E9gpAhzFgVq+OPp
aHt9FP/OyIU7lUltONbViHAXp1K1sd+sIw+LY/vN++2fqkO7dZ+n0NkCBP+WvIgf9M1/YMf+Pr3L
X/Kf6ie3tmsEiwtno8l9WKioL5IGBH8uVe+F1z30k3WT6Vkm/SEIFaXXgKn8RK32xa77D1GzlVPx
37W+NHmGA+mLnqquPjPOQAIFaF2vCmUcdW9Dlk4hd+johl5aT6Eq9fykPIjIpK22P2OLN08TRzAO
otBoA90E5wgOFqQxE1H8JDMSm36WJ2OQObILJt7Zv+Ju0Lu2ofSpKMB4O3R1vid15IWujsSGJXl/
0wWImazZTPmVRc+sGFPxh/B+N/v5piW/x3pN1vyyU2FmrJI3TJQDZOoh2vTQpf62ccdDDgEv8nl9
R19u37IMVwsd1noYUCp7mpuNRQJcRUGn+CMeh5VFX9qqhlOsOtSjcY1ncBY7T0yBHHIo3q5/+kLT
JsGdBipkQEIMz7az7W1VPYm9Nas1uOLCxPwfw13cax0r3py6jH400ruLpxiFVen4UhXuz+sjuHxX
YNz0ilIUEBpzKUR0G70jKA1RrbhzpToMhQOCAvVe637j22Voz/UdkoKbwUoO1/u+mEFD1+dxf4m+
SuLR3mqa7jiSl8TSj1VcPNRnRJTNH+dOr0QtS70YMd5QR33f4sHymJC+2qRF24dAdx9rqX5mGU+3
fT/e2NN5l3wZj1tZ8UBRlXEsi+YnUPTvdgoVzS4aAcVvp3+cYYx312fu4mmJmTNCPq/y5npsUbzR
pJkfxhll4WBPXjAMa8COpR4MR8lonRS0x6zhJNZP0EjWzxGHxhUKrdTKc8RF48EgDLufrLEDpsev
j8jq/3YLsvN6XFCvT9BF00Hbhs2DLZMMKcHnT1mz98m7NdMtqf9JaXHbCpish52ubWhS591Rzyi7
CXI3yrZg43KDqWysFce4sHNNLDGjxPMcKyqOhc6zz6SSLKzAhXcAFQdgrrjfB16fDyuubGHBTWDx
ULFJDTPNj0Cd6U1SZ6Ct6Bx+qLNirTJqqQtjwbN4iKoZMhgHn92jaGjrWXdyaG9cEGPFy7z1KZ7s
a8iPVMUeoqf2wXbaPABrjHq5vqkuBpCMmxBj7afA2ededqxZCtWOEficX2kmvNdB2eCyL1heh2Pr
oUx4ZlABut7pgpWY1HWNtmTk1zI/olblYarIW4RebmvamDI/4WWXDk1xdCG7/dRT958eMKiVzXv5
u0F38l9nqMgcS1ukw5GlLai9W/mzGpI1fpXLluGa6M128IBiSlFYjuAh/5VHUyKDWjvZA1iZ6/th
RllTSECvsZLRXNi4JgDcyXkmPfjXA7TPf+eTeOd8+lmB5fH6Oiw1fx7ll3NDD6gBJ7MujqNbDEBM
j+pAvYYFsY+g9HoXl1eDmyBw4rZer0XpQs6bddtIcr1HenONRnjB25rI77Gs+7i3U4BvlIAW1pNf
jkGRCejHvl7//KUOzsP6MkM5KvbGprCroxP7+mffJsDN9rM/7oA9jCH0KUWyv97T0kQZJ+vk9Gyw
BwZzy1i3b1vfvy/6JN/c1rpxqmpI/ll4CymPoL3pt7YEyZm0mnIlm3XZP7kmvreelSP6Ho+33Vmj
VlHi7FOZgL1fFGdCGsAhkJb9q7PVxy2jcU3x8KaA/orlWfVxntVrmWTvbbHGeb1k4GdT+bLgbCrA
s0y9+sinOg65RKqhGNwHpytQr5Y4YZE2K+xAl7eWa0J+i9GJUMJXNceMlB/poPZ+4mynjNyVQ/v9
+jxdtm/XxPniGtsBDTQ0x3Qib3Jqvwlv+tlOIJy7rX1jVw1xlVC3P+cwEBI0Ccr8UhCcN/Pd9eYv
m4RrYnzJhDfixsfnT7Z+LKsS9G6iWBP6Xpp+4wxKQS+fen7TQPdY2gFobQhwAPweEjVPxBEra7ww
AhPb2xeyTzsHazzG3njfkVjv87a4LVR2TeyuaoaynR3nLM6MculIx3+VI/PCKb8tbnJN9C7XMmOQ
Wm+OumFD2DTZX75XoC66XZufhQ0qzovzxdpAbo63glRig+rvNf/eTU+5XAnyL9dFMgBo/9t2RpBa
J245HDkeNp0NS0e+qbHY8NqUjD88mzc/wYrdf1Sj9rZS9OkpnZ3pztNs3LE0srd1BJWFrrNilAaD
QMvJ6e+eI+8b6dx+vr7FLwMVmOsZJgTgyxy3SSkPRZbbAlwvXfvS+Knrge0FuGC7SuO7TBYtUs2D
7wKSOqttwzK8SMwQqsqE/z2FaOIHkTndXv+kBWdugpOlmlXEkBU5pqU8IZlzX8cCujfNKwC+YVe7
L2Sma6oQC97WRCinYqiy0vaso+YbYvk7yI8HVkW3tPrk/k3YLWwEY4oHJ8arijPJA9b5T9ulUzDP
86OS6o/vrq3j0kY2bhgjg7jWXE3igCo0cBXsW4uEsVYrp/dS64av6lOH0qpG4XUyeXoHqcDyyZqr
+KecS++2LkzMcd3jOZiNnBxc7O225nPIeLSvabvGobvgb03MsQ1gWzR7ljw0rKw3pCsetILjHfP8
TvuQOr6+eRccrskW6XdCjXGl5EH6373+H6tZiXAWVsBkhyRQUQQvZEoOHbsfeRnq4S1GDHX9o/8V
Xfi/5DCcwLnXL26QK5fQqZ/lgcqmPhFt2/dV7LEAyqsR3E3Maqih5tUfaHXxrYhGP2RQp4eaVj3v
9QwuACdyRFBKVIZNceRvJ6Agb7oiuGYBdiJJilpdDLxswQgAya52fnZVsb0+8qVpNYLeTrAEhd1o
vS0fMzD6qfRg0b+ut31Z1xWzathk3Sa2tPoenz6ADq9N5iH07CpI4eiLttrFmrdBK3C3HcF+APJx
uvXmbOVpdMGxeYbFOmRAlNwyebCq/klGcTC6fZAlxW5Kj2219uCz0IuJPW6rjCZOXcfHorGBO6L+
sxWDmSNynadZDuA9mehKtnZhof4PiOyDIVj5ZXREOJPcSVQN7ryp+ju1rWplKyxYrglA5lDjaiYx
xkfH/15pyCF7+UoYufTtRpDRsMifWS7kwS6tX7xr8l2ECJtL0E1c32lLHZx//8V8AYkXkEGg8qC1
M4UJSdynijX9q5R5fOPsnGftSxcekv2zX8JDVM1dz6KQqrWn7aV5N0ywB+Xt6INr6pBnyLc3/phs
qkL3K999Trpc8GzcOHulzRrda3z3RCcZgKvkk9rur17Hv+fSeo4mwYKJuIFfi/31tVg4Zrhh9GPv
qFISIg5eOraHgbFPnuZvrd/00OytXq93srTghnXPyu3cyLPlIc6hoaleM6cLS30TggZF2UYCK00S
11WVIw9dkz7GdvNXlndPYmjfe1qGLLE/cn5bdsY1QbicpBVSuhiIZfOH0ZVQ8rtJKgKjOPusLzt2
AozBrqwWZ1qZvygVv2fRGqfKwpY1eR5RmNwWZVInRztGfA7WynAGrdHKYbywY02aR4Iq7DIGAc7R
yvziDUnj1A2RsETlSAnW7pOPOxygkqNuPsfZ8w+tr6YbYzATaZvocbRIM8VHC2RXLk8eHX2aJuf9
+qZdsAwTaZsXk1eTDgPr5i5Ms51L89DjRajEGuXbglmY+u2JbIcJa5McnazLgmK8qyfwMUJA9jY/
awq1p1Vd+BFNoDyfuIcMj7aglX8Bi93htgkyrBoe1iqbs1VXnhVUqMhv6E+Rv5DutgUw0bYgNGK4
asKuswyIziamMkjhznNRvSexYCsed8E4TJRtUw7OpG34c6bJHU3dXV85HzdNkImvjRKv9qMW0ses
qjdzdyfa5hEXw6Ap6e62Hs5794vT4H4r6qRBmJEV/7jZE2HuM5GPvcuer7e/EDCZ2Fq7ZJClYgjL
3FwB8BP9DQkxWHPd3zFVfy87ew1KsnCJNlG2eckG184kHGsP0WXElyCz8e1mM+WwbP2q0ptIKJlr
Im6jyWGTNwpxcMYnmTehgkKGKNcubQsWbcLeICPkc5QX4DRlw0fqoYpYZ+zdbdfWe2mzGqe19sra
l1MjDyqz70RmbUAd9nZ9qZc+3bDmenAHhlIqeWCpEwx2BtjehLLktYvmQvMmNiXOUaxtQVLtAPHP
X26P1AjIYMFzWMDzXR/Agr82gbT9bHNOKA5QHMlNUgaR/zF2OXhMvZUOFibfhM8ii+CAiAI3clHV
70WHJOXgrTihpW837DhjRYxjERExdLk3dvruZ044QlLUzm+LwExCLQf6oaiizyOEAPGwa+CUDo5u
vG2liVy5NiyN4TxtX3zRwLIRGAf4IiHeGCTbCAcF35stb4xiTGa4jCVzkjkeKjus7t6nY0ilXslW
LLg5Ey47elXJJwU3xwvufLoxATvmFP9TRb0d0JK1b0Wt4pVpWtpFhgmnacb0MA14Q9Sl3hakyLbO
6Lore3RpEQwrHlMw8ztdnx8VjVQe2C1IfelZcbMay/QhhyTEypQtdGQCTBPug2oL0HRo3T+w7kUk
z638BdnT67b87xl/4R5kokzntBHcFU10/Px8OpDt00Py6uyd/UkHYDgNppCGQJwGJxn+cYMyABYt
bPd4fgrtDQKoAJjjTbthR/c4f5QHb1/fT2UAnfnwjWz6oA/+rHzlxcsaNeNqrwYLNSQiu5PK9JNw
ynuIpq1M7+VdQs2oevSUP1LUGp1qn98lrbvjHVt5I19q+vz7L3Yal0nqEwrhFm69y/I181fyR5c9
PDXjZQcUSTqpITyj0ykKJtsP7Ig983jlfeJyhEDNYNlyyxKJoLo8gkoxfu0K4iHW94aNnjPoN0ib
hxRknUduz+VKTuoygJdRM36OOZY3alR0avMWj9dFNc3veTGI3YzEy2Z2yqIPBsXqE2sdG08gMn7E
AeQC+dcm/TZ28uTkxdLZ27Vjq3Butf5BWBJZOF5n584S05yEbhkl0IUXFYd2wKTpIW8Qswe8TdsH
1/Z7nPAlCXPbG74R36HlKx/jtbKZhRUzQ18/9R3lutizXtSKl7qx2FbEkuyoK8qVzXaZreccQPx3
t9EehZYlajlPJUiiq9A9Aye4JN91WWblgUdu5YdOnJOTJqA9Bs0wGE/zRh87C3THYcxoF+HvrNhw
EvsfrC6cQPhV/xlhgqZw8Nr6N3ShojnMrCx/LjtGfthTNHRbFHHoR5FAUPW6sV92eNQsLsw6j0No
wPIPdJ6hYcvL5B1ijn4a1BRF2mOhbwxkqHnvSWnE3HZg/qEUSv4BkXKJYGwQFQn8vk7TIFLgKrs+
qAVfYN5QBjKU4MAU6dGPu6gKcDLhqutV4sf15pc22Hkuv7iabkibeCja6Ehb57cnQChxrs3P00Ss
HHdL33/u+EsHkcdqpUSCeFuyx0ZaT25XvV//9oX1Nm8kUg9sHMC+j5wYCVHJcurT+TEFgCnQiv26
3sfS55vGASJs27eIh8/v3ppabFBSsbKyS59v/XdmAGPlVSpiPLBF85Emb1adbu3aDycgH69//OXE
DzULb0D5LAuv0N4B1fAP7RDt3NQ+ptVzwvOgroBMVNafMuHb670tjccIbEpYXqMI9Q6ZO75arPo+
OWqfO3YS5P5aee9CH+YdxSFu7RDhOYe0lvMdZ81jPXWAsHj2vInbdmVlFozCvKcMNQWYukaKd+DZ
m+j4vcvGV4Q7K/t2qXkjj8gafLcEhuggeOJ/4u2tfa1zCdYGUH/rP9cXY6mP8wR+MbuR26QHPEAc
Iqb0sfGntA/atieBlVpwU7d1cu78SycA7IO0oc3FgdXkiUFiKiblIan1iu0tjeFsk1+aj2jMxhlQ
lkMxui9tQr/JGoGiGra3fb1h2lnTNaPb+vYhEjQYi2GbSPwoNre1blj3wIe2052wD43YU9zRI7De
8WFc+fbL1yFq1r3VzTiwCq7pkJKd1GfJ8x9c9PsxIaEldtdHsGRrhj0DZtqSBpZ1kLn8UylSBNpj
LOBenoauGlZCuPNi/v81gpq3FCEiBSJ8xz64rf7GoHMQEKFfr49gYZbMK0oLSTU/cS37wEp/M7TV
T6eb81ClqOziYFatkvrtto4MiwbtvYhtUCYdmsaqPud86g6yKvtN7jfRX+UM9GMB7amV9+ulURmm
TaZOJ5CoFIeOzOGY3nHHv8+au2Ked4n97fqAFl6aqVkZlyYQCUG4zQ/W6GVWkI6a/zWXHBVZXRNF
W57ZMqSVZrtm7ruN3bPxDUAiIJESjzhrhf0L5xc7O4avDqC1RqBcuvhUVf1dqv3dVPCNZvGJ8nmf
Fj5Ol5O0q5WduNSb4W5Q3y+V707xyZr5gRIB9Q4JavvyHmb7QGW7azUuAKJ9vz7FC92ZVX+WaCF5
0I7gHXO5uCPagW+DJMghcvwusGHdoEk9E2TkrsUPXVL1K1Hy5cJfRs2Cl7qDhm5NiH0ATQEJXDY1
+hS31pBvWK+iJ79o3cDLpEiDisppA2oZ98NK5BpAYgEfRv9VY/myqokt2tQVmQN9hHF+t2LAaE6y
n2wHqWQr86BSk+m7aOptgG8h9i4hwZChVorWzApYmubbxJl6FJ3y6XNqlb/iUc976pIfMpI+4BXm
LdQ/3YPtTy9yLOewS8FKTtLx+fp6Lzk6w53qwVYiSolz0EI1RdCR3tlZYIlbY7P/t9bnwgjMAjrl
gh0GcjneQfyLaUm2VaxfK2BcRjxZ2bi6FUIAJ1ae8ZobLeMAYfPWVqCp+ZaCcZbSdxfiKo77lOIB
pLCLO0HlyuQuHCVm9V1NR8inRAD9Zyi4a0gS1vxO5dOTEt9vmlxmOOApbtQwadfD1S/6VuIui1rh
lXX79x58aV4Nf8t7ShOricQBhSoKsabjJSEZQQGuNRR1oBtTHKfZ8cGjPrrbwgPKsiKFu0800L1q
brqNI7j95/o4L06k5dnGJmqAiKnbWYqjFsORiPQ9TsefUyqPaVw6t0R1wJyfHdYX++wqZsfMtsQx
SQ9p+anyv2eiwuvff9HK0PY5dfSlbTpFAjrdEJQchvlg8Xg7crlrxFol9cL0mAWYY40ksMeHCYCz
6HdFIQtXddSGQHj6iTqXw/UxXN4QGISxIWx7TjrXq6DrwKDaDF+x88rmGyvL73avTlk+PvFUv9v2
1ASEujoAVOA5hVpGkERrOrwXYwB8wnl+v8yjH49tbTdOfoJOeLKPSYZYI/fUU+dWZBP7HtuzTuQr
G+Ki50Jn599/6az3knpqFHTPUiKGBxCrz+F5cO/Xp3OpdSMML3isVA9nD5bPH0P7puq/b2vXCMD7
OSpI2+XyiMo767HmNNqOfqJ311tf2sjGcTH4Mq3J1PQn4XftHEjUcga4XsmH2SmmlahyaWYMYye8
sKVwovGkpqY8dEM17MnMmz/XR7DQunlcENmUNW7p04n3bvfst0N/GMaou7F1w9A7Ao5HS1ny6AxD
ESTF8Fh1eq3QYWHyTW8vckhrCd/LQGor4s2sJD+gclRvZtA8rgTZS10YNp4nWuqUVPJoxTHAMt5G
JNMmWiPhWTBfM7B1nZor2vMMte4WkvAK6mFFHHvBXKnf0QzJMHtV6nhpIOfl/2K8OkOaf4pHnBBi
P/scHmneFv6w4guXWjeMd0R6J2dFnp2Q4Q31tK+A2lRedXd9iy64c7OOlmZiopyl/WlMfwL/G1jZ
b+Rlwv6melALl9f/zs1cAeQ+NL4+JWNWb1CUlX+TxMOj3G2fb9ivPXWeM5WQRkxrFaYd2OfqJ2vE
nWLNyBZm3yyira3E57TqJYqa0x8WEkpe4707cfT39e9f8BBmqWaFuYla4suj3ejovq8ppG5rf+W2
tfTtRsRWQXHbAuuyc1I1PXqc/Epy56iK9iasgeWZVZqaE1COjxC9TM6w+RMOywPCwmqI9tcnZ8GE
zTpNHkP9LIti/1jleRnoMX1kzAn8Ds+edbLFi9D79X6WFsGw316NkDX2wA41T0C2gaXSeqGdlaxY
2NIqGPZbEwXCcaV7MNBnm3wYNmn1Ny8+r3/6gvma+jyQHc0s5AedEwEIiXZ/Rr+EkNpnxu0VAzsf
Jv8XmWONDfvtIpfjoRS+DTXKCaj4Wv9V8WQIUUMuCXQdo+4Z2potIvBiXrtmLa2HYdRD6TlVVkNk
tnanve9Uz7SSL9fn63LT3Czz7oVVqpi3aNpBsQoefSCb07OVgGWp8fMcfjkHyjhLu0oiqieZeJj6
6tPq15jflpo2TBkFy8qZIb5yAvTJusf1zg+bqFyreru8RblZGZtXYEQbIi2OEbQpqQuFexUHelhD
eF62Y24q4UCjsc7AnSGOVlX+VfG/x+IhYZAWZXgFzb12xVssDeI8dV9mn3AoXWY9eqkbhmM4fVOV
3s81X3Gmly2Nm1WxqdXTkfpnQyBvVpRs+rNCbDWGwxr8ZqkDI5iOCheP6NSVx6T5TWgvdpVDTqkm
jy3Sjtvr239pjgxrjuqoRQESFpoOxVbP9K6lKJsowttaN+wWcqSj00QErbvAojRbUfsBb1YaX7AA
syi2YC20QgcYF7K8dTDl7e/B7v6+/uEX84QWN0tipXTSHNJd4ggdVJAQ+jwUdY/kdZ8eBltuK0/e
S1sVARiTVhABCwth1siC20BSTyhQnkb9RgAIFbSuveFCrZQQ/xun/7/f5maNrKerbE4hzXZKSzLv
m1ngdpMk9TeVzmwDqeAsJL5qdx0Srnh6m/NvuO4WQe3HxT63mL9pXM1Z4Ewtu0vtXG/7HMIBSFrI
teBhaT3PM/PFXC0BLQiGizBIMss/Hqpts0CmTPy5vqJL82s4g7xuAaMtS/8YaxGy8WcyfJJ55cxd
ats40JNR2j6K/cfTRJAuHZX/m4NsscQc3vbthiPIBxs1EGeySo9nQTd9ZNV71q3suwVXLAwHMAxj
kZUT4k1r7gPpdruxP4FPIGinaluvqaMuLa3hB9xc6zSJJIJav/+WUXqiZbaCCFv4frPgFLTsTRGN
jn8kLfk++NM/llV4NJga1t+zXmbbLF6lLlxwyGbtKQSkWZXrCtzrafxsdequifiJeMVT6q1xvS11
cR7mFyNg8ANjlFKcjL2cUWwYSzzkF27AogEgc3dzfUMtrIdZhgpxazfWDQbCuLPLx2IPVdaVU3Gp
acOKGzZ7sY0UARhCKh6MzZxsFWt/X//uBUPzDEPzBfNaf8BpVQ/RBgmCo1fw13Fe47FZmnzDzogd
yYbxaT7JKX8mMQllg+tRDUnDtR6WdqthbSUehhplT+wEwpdTKnt7k2pnMzf5Ofmvqs04OM7K8cjE
vzWPF1y+WT2qZhQPVHM1n1TcWFs8J7nvNpLZBy3ram+VefMP8CnNJ+wn/tZPrdgXdgKuW8ErSHtC
0vy7QkHWNof8uwoEbcjPUWXJ3h/H+LVuU/sDJfHJyVK6uwNFfvzcchHdo/IL/HRNLk6NraKH2gEF
lw31tg0toRGVFe70jAfGZI/jVW0oHRgof4GO3pXdVGxFztjfNQqmtpY1QXMeGLlNBFjbjx5S0YC1
kQRX1qLP3i0+lF0w4Hp2mlIuoa9k98+SxMlfiiZet8N/dzagswBgromdnVdYyT8adPEfeIizd0ol
zXcfCZlnPLiOx7buUAdkx/MLYZ72w46O8wGkRiQBW2ZEDzSX+ilL5/JUZ63845M22vkoM95UXRx/
QqW6/d2ACvA+4WJIwirTqIrK7XaAsBTLT2PO7Q2tgDQBDH98yQciv88g2PhNcNeHNn2XvHrQo0ZB
cRSDONZ2IcpTJz0imsSfJjwHZnbojlxDF7itHqsxLra4nlpzAAue+iMGPsvQnRktNyn0iICv1Dro
pCKnyp3oW+EC2BpwId17r+3YcfDArpx5rnjvnTK1t8B4R+AcT+pmlyTC28HCcrWjaeW9ANc/2VtI
EXdq41iteGSytUQIufoscLN5+MZpOb9pXpON10mG7RDVu8Yp+l1at2pXlXMK0q9yOJRuEh1RvzVs
taXU1inKbjONXbMRsdUds6Eb7qxqro9Ulc3BEr21LcbOfZGi7j5xQes7zEJh3U0eSszmotV3iEd4
0JV2qwJsWP9lpO346tsOiDcti3yHGovcq1FYO+FZChLBytlPY+yGBCjVIJnm8Y8r4ua+qOrqAwSY
+QNtinqDY6R+Gjtv+pTloMKhwesB0/awi23/Fx+4siEygD1d1kpsB+GWYdXVxd8e8pbPtRjdDY6b
/r5BdztnxHNgLdszT6/EtaB0hifhdf3Oyko8xLVD+cY4uNK9qJ6gBYfs/kPUluJ7NLJy5zZZ8gzp
sOapjC22ES2e/VU2onh/InlY+MLfdjbrPpxhKndK6nqrqMi3UZ9g0mk/bD087+6gnqmhh1K3DzOg
LPe8ZXrXO77A0k1858Q839pUNWFaufKxxvtTEDvgR2zs2Lrziwy4jaYVIDOt1H2SKAfG2Bb3buOI
l1nL5IFVcgxbJ/Y+6cR0SBmhL9oCT1NeUCsKqoHbL2OVW3e89NgdHbEzMzbMj8WAhMQYcVTu8tnb
+7kj90RY3baxne6D2dOPSiQApoBbft9OLb0bu8kB1co8PhBBXWD3mVA7iK3nd54cnU/R9fO2pE3K
gpI0Koi60XmsEECH6VQnEWrXXb6hWfYP5VZxytvG/2P5KQ+iKMpDx3cjf1egeOsjj7sPOYsk8BxA
9twuu3OnkqpgINr9SCMd/ZmzqAwTlY/TMee8Pfa9C2FNwsqQNNn8JrweNC++r+VOF3b+bDlp9Zr1
GThtrWFHY698rcu+QNmkZ3/XGadJmA8opKjivNyiItF+9Nx8+JbbIBCIWBP9sPHTERGHB2+XDl4w
KYEH+ZmRIK99exOV5Q8NuqFDS1PA+Skp3qNyKKHllcc/smkY7BAvC/Evf7SAqm7TIXuMoLSwV1NU
5EHV5OXbxNL84AtwuRcMCsWORhp2q7kr9/noaqhKTu0vuz9XCyUdKR95DwkBGJn/t9vEJICqLNv2
SmG8VPOgLYoRfBaZG44e4bukV+wOmBl7Y3NQIQu7QQo8LQB+SLqU7sbZTZ2dK71onxR51QRtl3lN
mHtxEjpQDNrnkqdP0oOe6dg2mEgm2daqeLUrJGPHKRqTsNN2je3rx08Rasve5plUb7ovpm9gsAb+
C9pW90KMI56ClYd7fzftXTGCfNAnEspXdpt8n1MoiHPlO/sZDEiBbtvh1E2l+jYPlQhEg6/PJbNC
DqcDvnvf/WZHdv1aTGW3TWra/Y4UQWpBZ3l0lzfxS6cqf9dYZb9vKoKTNJ4pauFn3QHx0ePdX6Tt
J9d2/MyqztmD/0dvWs8ZwoyQLIxoXzzgsbbb6biJ76diGP7UVakeBRz/LilF/jOfo/bkgcclDfH2
Yj8Qh5HDkNrlHbYFdohwi0MRWflO/4+z69qRG9e2XyRApKj0qlC5qrPd7RfCYVqBojJFil9/V83T
nLpuN+CXgwNjUK1SMey99gpdUeYSFGxQdDUk6w3O7QE/0wz3ZhltCMzKXzqkR1dJ30f+gxJBtKZ1
3Du/JuAaZ6jpxJ2vB7INJmYvlZbFl4bS6LVym/rQx704l4EOthG4dpk2fDgogg/QdpA4v0d1D1fG
6VCSSsdJh7v3OYT9U6ICzh7kOA1wk6XN0wojlzotFuVOeTyU/GsbGXLogFFnhgmx9aSsvyIWoMHB
7EPesgbTfaPCAFHWnpdyXy0whrP9dhqq/qUdlNrEUS++sLX+ObUI0siWMFxPrMNvFcKg+RnFBLY8
J1W1hxGY3rOVYHw/kAkOtKRQLQIHcLTaRw+d1hvIE8GYN00VpCXtH23YX5oqTlps8aXBsSi8PjEr
49He56VH7nyJqK6cLqNBNHbRfolDdzxQ6WBrja3ceSEfxiSE/k6l0lRBcZ6oKMdUOd6ybCYcjzsX
uYs0jUfcvlbBfCCBK658ciUhmTAIRljqhjx1giJuw3hoDSTwCG9ooepp/cbJnZUHD7Yjbo5jy80Q
iabf3Wjqc4QCm+FuXWA41erAJkHLMaT24/FXZP0rR1Iiz5VExHRJQEqP4WarYzcbUf+8Qujdv5DY
l3EyCCo3Si0qXbBaZGICymv4x7DiLeC4ALyevA+Na5/WpY1BY+AqUskoXI+mGhyRNAphtp4MdRdt
YDJlUhX5+uwxR21xFHpnLO9lv3QIQWgqy/qkW+JZpaR3ijfficWxpczNpTvoJQ1wlCY+CjUnk4GH
I3ENw30ZhmrLCmvvFshWX1i4ukdA1R7SkJVOe2yFXwg0F8m6DksGqxtIaZdlIrmYArG1pnKHFAwe
W2Z9hTYgWVgsKdLxHHPvF9WyMUMzQu4CuQrI420uAis2q6i6g5KBeETKSiHugqjsjhV4Cs9sUSZO
SjM6F88p4CUphhrHvTc79EV2MnxXjl9/d2OF6ze0bDpUFvVyLTHThm9xs1vmkKK4jNp7E+pmy32q
nsclGB9kjQukMcLL6MBsiKS7AOG7TQxnqmQeXPusW2mmDPm2TQMO27IEB4kA2HzAfnuZBllnxVhT
mrd8lXdR4HIvawNJ70LJAhxFQaO9nFvpfKWt5RABV533DoMKe/TMOFzA6sAsrQpsrsNGjUlLaglS
URMhcrgd+Dsb1intR+5/UyDRJY0xOm9Z6D3NETUXMXM4oBVg7TgZMrf5r8kNHX8n8FE1yktYkT+A
ATO3aTQ188YJhl3dDwzxL2EB4JBV0zbiBcyKgjZApr0R7sZWcYz8XkrN/QRzRTjXoZsNotFmelL8
iIiK1aa1tmRIW0+imDGmap9gCl3larDDnYWRl0pmW9IWIiZmHpBnZDcBBI+gAca2vpb2Dv7vCCoX
LPKRNSlckZMJ7K66G1HjjwOAkkYbmsphEPCyXoRMxaBwwlVmboOUBVCSNdxd2mTUeOIOddq+ZXBV
wpim2BfhwI9VpdDkLDPfDx5xliRuHDc3hMr9ZGqTD37bnj00Zge8XpKaOSabxZc9KDCkvoym41s1
BUMyQQdaoHhxh9NIiEhhxiJ3ZTx6Zx8V6TcdwL9xH63OCHO0qnsYopjmU6GCU+3jvgDnYb0Py2m+
b71RBcnYK+QzuDX0e66yYLNN9bqDVUbgYpbN8T9BOby4tvfSkDhFDot1+eI0c3BmXg9r06Hrhm0d
C3/jVUrjbkcJkrRgaqQj9estb0v3wJql2WqE9z26hdN9syiyd50tuiNY3I1MUIE1GciSjQ/9lxi6
THS2TP3e1W8FZCevQz+IDLqoDsIfBpf5RGPjbjqPuMe4aMKfQrcI56sbMaVl4wcparvyFFVjkTtS
6Ss9CRbHaWVn/IOYihewW+XJOrL4p+PGRbwUH7aNlQTByQ3NRKhY5lv8SIA+y3tTz7bOdV/4m4o6
/d6D7GnLJuKf4lWC7Fw1dLPOqkDj2ZBD4fpDlVJv6V7KSQw/DPIw32RU+d/x/KZO4dxAvxiORBKH
OE6OXl1+HUXhLgkFYLAZ4E6bUbeNd0z482vQE7ZHPpF9Hl2TxdauOlEjHDpDtHXE8P1USriZeqiT
sknWVQsUyV3ilDq8z8qgXjdD6VmOmphcH6qzXYYWb0l0GfdyV+EmAEMQujd3HGJoFh0dbYqo6E5j
qKd8Xnmo0xFu9Bi/OnX1djUtEtth6dDFgCCNrgvuBCWshfOq8vzEDWo4SsbxksZh5aJwVfJLU03D
90iiIs3pKvzwruqlHJ9oBVbSW4lJVpnXaJqr1JWD/QKqAD3Krqa70MZDEo8459uxQMx5wSA2HJ+C
LuK5UdTPeyb7Kuviluw5JTNNGrwEBGsNuv+BaUGb0FbNr35YswwqHbZHJTbBUla3w3O91DAl8J11
AA0XM5cXOxC/zArle8BDuhiaWe0FNQo6G+ymBY66OMnCaDPH/Ce1or1HrTImBVLjaXYNRgtTqMoN
ywq+U+gP2vs2pLpPLYvCNu3h8azzuKvKOOO9ALERqNY/XPd6o1UXo7BdJWxca9skMzjnSeTNCEjh
sCztYgjtPFgt/4BmYtnW6yjSBS/xkcKi63loAp7B89zDIYQQkmML+CdRsnOnZIBN1X6Z5/ayXiMD
RtGKDYhazquSiznEqNEOsP0qTqEOET3YunDi0DqqMyXnaqcjR27DwRfnbiEAWwClW8TNMCiPPei+
1tgeLKrtBBgQBoVFZy8NeqPM0ygAk6ZwyY45q8RqRF8EyZ5q5VnGMsiDohm3jgMfnHIOqg0PKnM2
atU7LOAwhbSly2MEhp77BgxpHoawQ2TjksAPTb8NDalRy61iQyXp77kOZ/y+tpY5zuynrkCrRGOh
n0Kx9uhZFNsx0J1TLuZo08ouuhtjTveKclByiWUc7gKzyXsEwRwibOEZ1fIcf199bFOotlR06h0e
79pRKSRigwQ1zEv1DKNr+x3lY/NaO8uCPCFc4Zmy8MpN/KUxF9I4rUUFDhijUkFwJ4WqT46axlOH
wSFuaOBHG4vG9AG2ieqfWDskSsLQDX9WrXYgokVnnTld7M5wEPZxKg9okaYQHi84iN/isjlzAqq2
39YmcxoJnGsYaAozPJlzt0HseAAmA2Y7SJCFz7iXLUW8QI4WBcAZveplQD4M5n21RqNiuuLVjWT1
gN1UJEKT6hQKVmSdhSXvJFeV02tbloBf1pgExAWeodmkh4l42Iq9gl9M6glavKGGcnPQ5sLDtBpE
I9QIXRmdFiY+7dhfgojphxBBy9vBp/Q4hmV/Ep6QP+ICnZNa3WhLvIBB9VIbvgWUGO6NaWniuY1+
I6u3bsOAa5Hg3KovKrbusSZkegzKyX8phSBZU0ivTJVw2QGFoLvvnQXPHy7DdpFAWkdnDU6A1hE7
1Kx+GqEDwoXvKljRhdokdV2GaVtguoeboocjfu8Ev2JT4+bkLXw5cCCP9NmdBxLttOTRTvYmykfE
y8Q5n3trElCWa2Agoeiia1c3Lyk65DgvlTEnbNd5i6Cz9RwjWSxZfW3fp5GVW1uW5BIVDL9YSOly
GpVlj62KxmNfQiGBD+KoSbmjzbFBj9Sm04BmEMgf+4e0YN0CTOsXDG88/86hGFo6egoRt+uHIAXA
+7j45jVL9YSEhNlHDFi/0MwnxRikfaDVexg19TNwsfBsionpLKJVewdZr9lUja3vWluSDD+Tf78Q
GuLCFP17oWLxGA3lnM0K3Q3mo6zPoyUac8GaIXeRm5mubuyeYOsX7QwMTjZdI+mmrzq0QsT0wEJh
1faVT9W4Q5XT3XMcpHkEwshOTX3xq6lZeOgg7r1YbsyWB96w99qhfaZqiFBPYObySktgphJ9OxK0
W283BwjKgEO/e1KRa3YMpI4VBvSYNke4jt8dGJT4SbOOQZ+Bwk3vuYnkzlUVKra1RQefuKx08AiS
DklRO+RQjqASTx5ptgwv9WxAHVFJ2ZZ1k3R9VFxGJy4zHlbTBhUhfRvani9ZAWkbergBPAPQ+x+t
J5sa8J6Hca6DFb/13Lri22BcxM8INdQhamTIEreI1lNvAYqlkw6CjfbBm62NtN87MwoCGlswbpfF
p1+4Nn1uFVU669UUpQF2/eNiZrSHunW/u225ZtfHSR2Lo4YPzE1i5KXuEPktzhzawcwhdQwDUOfd
dcdlsyDA5KWf/WbjxF3/Cj4/fRsHv7/zerN+gyU+kNkonvIJHt0vHYqMvJWFyNyyy3CJXeUhsd5F
q3a2hvkB2y26o1+CIYCmAQFb/fpQCBd47Gwk8lMDA1AeWlL2El5rs8IpENYBR/e8g8Vypp1YbWbY
gMMxFq3damDpmaDXts+qnONEOL77w11svKdwYXxo1TieAF2011l5tEErFu8UR33WVwDUBe6xLWwI
rpGdUh5KdHk6Bf+Gbf1SdtvFkh825OFj5zQRbj98G1EArTPwf//lL115moGnIQ6STM/uCHmfKmSA
a4+rS2faMZswCExiOFcBx+0zHaANsm20pGUAyJVAKP6GkW19djwc154pTOoNa3iknSb5MIvqe9sQ
YAuYaZx7IXHOC1Cq8AtW3ZqsGKlMKfDiNl94hUIlbrxHHAx8Y32nQ+3qtedo5T6qXtSBT9QpQFJD
4bTtRGv3jXb9FK0YOg9TTyixgYN7K6fbSs3+UwECQIaqA9eqWqsclgamgCQmjFMMQIaLr0r5DYnW
MLYufWzguJEpZRYFUaFF7pmKpLS/wveD+RqT8Bpg6Ap88iq/mq6c7lbZk2di/a/L6PCcQ7H2FaFV
78Z11qQeFulnVQQH2kAwP8MQ/t1bW/0LfgYA5Iz2gTTHKhdalGvOQpw8CQB3+NdZ5gLphQnqJmri
6NV20j73aymLtFa+QCPn1XFSB7HJSy+oEqbiMJcljsswBAzNEIO2X4RjTgUoj4+sWLH951k8iqUc
NpS70V6hSslxjbVnd474XTWO3Rs32m4L4bVbxLgNKbsGKCzXvJph6W0iUZW0iUXxvglJGGzKFdAf
Ck5xMSgD4yxANmrKeejkbPTiTS8oTZfOxDu4hLsZKtEoDwMFIoZkkUzG1Xv14dmXN7aDppBZmQeW
q4dRj+1xqTsBkMUpdv0wxxewIqZceSixxdx2GcpVteXzgAt8KcI54TyyX1AT+pcAdjrvyogYaGtg
Em39dU6cIm6hOEI6XOHrH2WB/i3p5sZ/IaX7xEzUTPnYCvUeO55KqbsOmyok/WWmQOzroO6/srUM
IbtRa+4jkiFDEOR1eaE7MVWPUDkkZqTIi9MJcXBHsbaqvjUB/jvEW7ONKF2I0vU4q3288m7rcQyf
HOBJb1XF3F3hwH8JU2k0SsXYlyckS2AXAgdNyghqlTCa33AGASjgUJVK2c/PjYj9zQKwYlewwH+A
QsfDFwkxdxEO7EIRdQyEdGswBbge271Bhkvt0p8g5JFXZ+LkjqOT2nYOhT+yWpDIaTGoqSC9PVLY
6SWYHiFzAunSmVkx6axL/doEvc1Q6eBTl05sWke4h0nofk9pGKYS2Pa2nmKdxUs1p8bpZMZlpHYl
wao3LSCCZEUd/hg5vdi6qoQrOqyOMhPb9tAJtJJ+reM9ZxaV9FyL5y5ofmAE0+ZaNlUezww+IGg7
U0dX7tbYBT8rnKXGhKGyumCFkqxGIbJfm15A6ROsB65Kc6gxo8vWGf2p5LXCKmbL/Vi0yxb1RRRi
b7MhGwreIOg64Gui+7Hc8bGaD/D/A6fzrgW7PEyKIZp/TID+06HVK0mU34YHEnnT1hRL5WNsOfn3
IBJXZVpNnQ+Opp5+9QD673yvHmFyDYC1SKqI0juzLtiYbtn3GyZI+52wlR0jMZM7pFFVhykEdSnV
SmBSVdVzCMucyEG2LeY6kQQIPDRwMiILZme9AppZFq1MfUmkl8ALIcxF75PXKF6gzpaWzcmIy2jT
akuzsNEADEuciMjq64ON0/bTdzo4zQZU+jqrDLSYPcrDr3qyPohOQ1x/r7y2W3LH7aWXG/TYPyFo
6WzelO5yjGtawVYnCL71s2gPRdianzNGXFMSwInkHI5w+YlLFJVAKsmZTh3DeoZdDhr9c4X45HOM
sKczBNIwSIkwOPOzFmfkmDEMvI9lFRXbdiaNzL2inXbeNKHawYyq3o+OqPNqEuUeYXb221SuyqRN
Ow657oj+vjSh/mrKwFz0ULCN0wR0i8lUkDDS1+ehWcaL9DTc5SvKnkjDHDdrFXx6Q4kmAtt93g7t
FJ+aWq4Pxs5x7hfruiVdiZzOcpAALKdSbOw0oz/H6QSItofLpWrkBQhemYfNytDPul6Rlmpevisn
hF6aUuECGDPYF/DW4d/Y1Ht5jTilbejV1aYOovlBEmR9d8BL0lCt8M8K3fbBRURVqvhAN4Ubx09h
UZjnsGr9rUui+tz/jIijnsHBRxQ4xLQjVAq913cXNRmlkhrLL2UaUGuigUW++ivH0lGhOIVUhHjc
lW8IoetJ1ALdm6tG/+IGS/8DY29q0GLQ4A2FzoxIkqj2lmym4VymdSEAdUCk35wAifv1yZ3LDnwj
qzBAZnp5KIcBmEHge0EOk0MB5Sxf1C6YvSaPPKXXXcRM8coHHyYCvS+izaKlczIU+yYhLWm/lTFV
723jVhZUMp9/Re8jMrCCyN4PhxKSnlHmK2gB6IcsWzF0ZrNJ+yi6TuZVmfsMDRHKUPg4xnh6eLpX
Q+KvtT1HCAX+VZWOk3ZicfIFJjFl2rq1uRMrtY/ENeW3KGrt1kbW0IRp08DvDSNMnBKVugwQ4B1X
r3yLbCu2Jvabf5SaxAEQk3qhyvPhoesAtpk7BFzPvn7tqxbrY+2md41999Jjxu8hCkDMu7hEhTBr
Ed7FuvLOko2gvszT9O4aV0Ds1vQbp8LzgYqCPBXg9Ff1m0ZGXTLBsQ9aT7k2BF2qtJexKdHwVbgF
M1WBr7NtHK+coKUOUZRx13VzeCspB3N42T/HCuV0okKKMUkVD62f+6U7b8oJA5TYhnM+o+s7qBUC
sETUTvwrLAP51MyQesC8ah4ebdcuE1rwtUdOFFPIeinLdTcTN0o7xNreS4GkkFQCAvgZIlGcHOZV
ueDRDVO+ooPAoNeBJBlyfoR0A8AK4dECiqPM+lpi4AWGTpwCySoeLEPnWyES8TRjFPEmosh/DgfW
nFE0zY9NuDYwxRUym1uMKaLJwo5nHul2jtBPa/w+921LZI57vUkj3ysehpXr+1Drc9B3/5SIaLgM
PiylRrFgEo70+e2ITiVxVyZz02GVJsi1EZnvVeRdY8i/H3g53llcjJkvZrkFHNxtikLHx7WyaLJh
Spc7xoU/l+dPwHWC7h27rb4nMtabgfv6nmpb7QHphPcUw490VHWZDUMH7ICOMzByZXiOidG6Wyso
FTSa0i9Q8DZ3vhuxS+whLgFjHjjZ4QfKPYXXNixWZ+MKGsTktdNpnCh78LyCvaO37na9HOcJrBQN
SyrFgU15lNMHTWi9uc6gF/A6BDSwFD0IJqIhcFuOAQ0xVZO7DtZmPQOB6gLRn0kHOBzpYKTLoAvk
O6zp+tgFY7EZPD/AmYzMZ9iZqhElfRvCaymHS/90AeoBefTqJwp98SHEQA/zJdy6ywDMnJWeuWD8
oRJdzPWbi+pVp4vfyB+taN/XhvdbUZVB3tVYQX9mzn1Abbu1+BehGJowkgQhu6DOyNb1NyAZnGrH
RGgd+d8RVW/t/ZnknizB3DgGgA0lBEzoEQDaN+L5z9/iA/7fv0S3/7Ajx4mg34yH9VjBtKFMHBl1
YFDR6L0U62eeBB8QGIPrG/zP31gt2F/dQpfjItANPeDE/fOzf6BgDoIbZiRaCkEig8y/oZ6RfyDQ
htZleh2QVg1yXavhYGokSNFl64EsRspgP4JT5/SfcCc/+l7Xf//P94LjssXh5oMALV/G8KkHmfvP
X+yjH+WGlCkLJI8L6HOOrMHEZEiU8ysAz//PH/7Rur2hZAIjEzMOUgiKVyjWyJg6vsC+fdJ/FY1I
g1uj/97BxaCLqjguq0BLuauWHvDlZ0ZsHz3+DfFZIWHJnTE8PlpM+lhBeYaudAPvEZW4bvtZ8MsH
f+XW6X+Nie3doiyO4Dqi1rm4Xr/jMBSpfPvJ8fHB4rk1+C/ikSn8qPooaJ8W7FdbjNmff+CPPvmG
8AzcFfYZyxwf3FpuO0/krhk/OY1+r1QLbn1IO4oYwaXwr93QcAH78J+pYH4yGolWmI7wfIuWr44t
PtsHH/0KN/ub9BPmeBy2pwF584t7SqJ0qh+70fmE0PvRm7r++3828IyuBObBIztiwjGfi6GLj2SI
qr87HvybXaxG3YEIOEBNs9QHoaK7BoDW3/3EN3vYgIpWYZoVH3wbXb3qc6cN/ypajga3XqQrWlxE
l4Mv30UgmRBP7yZMe3JXyPs/P/wHp9utv2WDqCSmMRM/qra/eBUaBQhD/6lc9vbnz/9AaXTrajnG
rW/4ZCQ452sJh5jOuyvca0kRRMTbhk2vHhTmCA+d7aOz7XQ7/93JeutyGhRkWmwAUUm0KihFqXPR
KDxSoa99MBvJJz/+752PaHDrpTkVqMRYDL00CK7bEmQU2gx3INShpjQ/jOyPhPlPvFO7gdjqk0Pl
X0XGb5jv7LpH/7NXCo+01PFgzh+Hxrs4JG7uVvD6bAboH7BMVPQ5gunlpnGUD0ueuMp8GpYbpLrx
RFPmpJNj2K4ejQaNhtebpa/UHciM/haTbgbXOnhIpbwEgpQ4CIN6B3hfJ37djPWunCcDmx+22jOd
+/qr13Tzro/hmljZyJyJNeJ+gsHels1kOk3RbJ6QdYGuYpwbBuCkVflcYRHneFz5XCmF+D7ApXCG
Mn2LwqDDYPrkhvX6wMYmTv3YFBtugmAb8yhEaipa3RjUxar6wr3hBfRrZysF8X5KoGs7zDubbT+O
aq9YeGUaR/RIINI4Ljyw2eDpNV1FTS9rrJq8diZvKwt46wjLatCDLMbrseNjqqpnc145+NbldK0i
mya4rwO2bLrBR6tkojlE77aKbitMWG9Cf/VOIJy6n10aH2zKW9v2BVgdxSgmOoCYf4UHCYyBgvkT
F4oPzlnv5pyV3gKKAATGhxBFOvScRfmZjPmDvX5r1e6vvmPrmkUH0o/3PZ9U5nPn2S7FlLqoZIe5
y2dW7wnI3H8+XD76Kjcnry/qyp08lGbIYV83MONVRyg+6CdFwQe/wm0KRlR6NUZCTnzwMKCOojIP
/Eecwp+cTx88+63R7OIWSzRoi/MJYPM+lqBuDQsLdn9+Mx89+811N6q1iUYfd1K0qGTFqLcDLB4D
Z/y7j7958Y7T9yEc8u0RvN97aw3ozO6crDT4RLX+0ePf6IgWUngY+uPxEXqftpxnTXep6r8KEMKR
fVO1uhNw+VphB3AMwsluqkIMp9ZPXg35d7n/5nC+9ZPlwrp1Qzt+sAijRNSFp+5g/b+JMc8/hq1c
UjuyAJwfx8vmmP2sZC9/aIn/3lENmna9ei9sLL3MlFdsD3FmTQ6+X7Fpq6IBV6GvXhqFsa3rNOMJ
QzSwPttiDR5iD6TaIajCO0wDpy0rZ7LlZO4zzy3XPYxPQU+sxwosNNyBz27Bow0aMVinufN3OG1X
CvSlRd83LGo2Uaeatzio9AHYMJJlqo49mRjnWxfF3gaDLfTzoNnfhTioinSaTXNk8GMGec4NccWq
NhHeUiacCbtVzqyO3BKw7p1izeeaOIdgATEBsGkMONiw74Dwlu++bNpDS033HlRzByLEHLyWFQle
JmfWd8ad7SWQhb0OAHwBvLyxm5iS5oWM/XzRSGuGtF4qiISI+aqa0HtdYtJdnFVhPAG+bH1C6JJ/
UNXEAMdU5Dtvm+ktYsy2GR9dkjJL2y0suPzHECPPA2jE4yO1CztLG4CNv0bU2SndVbtgWsyXIXCi
kxv7BJMyAVopJeC2YINVgPAYWOK9X+eiXhvIW1YQ+XrXJBX4Wc+QtwXHWQ0E9HUMAxPjGD8pKwrp
RWAAsSjkrUIq4Dx5NemPE63YN8efhx+k5GYDy6blVHEBfjPk1CdWTyAJQfa0h2QFMB8BhWksyQvS
KH2wFiJWnppQ4fAtuyHxYMn+7PRBnc7N5LmfrnZUHL9b7Dc7FWorOZKJoPj1jX+Ew+L8AoZa+Wzh
YAVu2tiynYsx9l1l0TqzdpgzyI4AxUFichacmRz47V+FcFLUdv9bFfEFGdKzq+PD5JyWVV3c2Dkh
YSj785n3Qf9zmwOzLCv+YuzGh0B9hyQhXQtwgIOL1J+eHNfT83fv8qaqawLw1QH0RMgIMYcAfUUi
JQZZo/cOmdKSWGqmBJQ05MNM8xNcb7+auJ7TKvzMuOVfq6j//wDk1kXThisGmO1kjgWCXA9da8bL
YJf1R0SLMUVV8ssVI8togUbZY0GR83YCFyywEHBRodZToTjokPWAq7Lo2SdX2e8vSvKvNeV/al3Z
BoNnvchAU6pzj9qDnMZP6offXzOE3lwEHCU6qIAoWHz7NSiWg55fdcv+xvAb2/9aJf3nuVUA9rOh
fX1cW4xQgdJuZpBMeEC9zd8sSJwv//sH+sKbGDhY6xGsn8yYfwI7ZTr8Oejyk839weu5tUQDV0V1
KIK8o0OD+3VsEB3igIXoiE9e//VBf7Pc/s35/c8bmhpfj6jk12MJs+OHjnoFBAIMbHUCGVLeew1m
ExjNwMVJI/P7zy/t9wplcuuSthaYCKMzrI5uAcZPbEU2SrWdpvk17AoOgL//+Xd/6Lqc//PlGtah
7UJox9GJzwbCJCiWEocDPrSQdvLyk0Ppo1d4U+dpJHUROcf1sWgws08wKuRfJxDEMVZuJnICqUOf
uOt5b5jMsb8qzjBC/N9vVoSuW4+cr0fp1YdGGMyXngrzmYXxR4vu5kIBK9hbRDzZYwBGCahfe4+D
Hk68T3xCPvr4my3v1JigL1MUHtqiyUQPGvKckc8CTz84qm690xbRxAuymEJ446sHSFovwVDt/7yc
/vWP+81muTVOg6Ia+gtwF/HWzV0hygsoowBsnC1Z/Tya46e5G4EEDKi6BodtRzV/8sZ+f+8R9wbB
RNU50ikU9tjpDlgDhOl7q0JwTSuPQne51tUnW/PfBfS7r3hz/2EmaEm9rugfF+ltuXWm/bg4LeJj
5RcuhLxMvNeIoF7pDpTtNum8yLnM4OWhqdfrZ73Nh2/6unT+s3NpNHcQakfr0bjrqRvgxND22F98
I6TLX2ELxtCSwARutgKsblrz/eyb6RM86YMN7d4cG6sYIVVecKj3ELjW5ovnxpDG6cMy/VD13Vx9
5iP4wT5wbw4OSFLmRbWNRca3bkEMnm06Gk4gzZd/d0z8H2fnthwnrkbhJ6IKJCTgFvrkxqfETpzk
RhU7CSDOAiTg6ffqXGXYpqnyzUyVZwoahE6/1vrWktQGPat25w6kDHf8oe1fFQonnrWVyLv28xej
xKCg1+rSxoe7/ovH4f5wWFiKrSjstX68GCRsR+ZdkQz+WYvpkfbBDauGD7UvVB3//biAH0J1ePBM
PINjh8ioPp1Qjm6cKMin6tVXwv5BKkufOZnbrYXl+3OeHSwWCm4ZICwiAUlqpjLs7B9y+hp0fyz1
5mW/r49O7zeHHSzGCE+TCtIhqMwGyKXuKwsOMgs1cBfbsI3FzvtNYi+JbT6Dm4TDDRTbin7FQhwm
Ev3j+o//C6n//3EHm7b/tomNYYeULb5UG8yKHcyNIwRfrYqIq3/nHiRaVtbZkT/a2EjavDgOo3I+
+diYnxn0DnfwDr6MkCHedBC9fB9w1B5OnYGR1J6HPYx3+kWZLNjjnM8+GSB8wgBA763wmrU3vxgv
iINd7azxqZZsfgK2MHZlAEleshX3s3b9xThBPQAPG6PnWA3JBBpFt7ftAFFhsPVcf/t/j6vee/uL
5UTXDB6ol+WEqLDG+lH26a/JlfozRI4e8Fzt8KeepvLIc/+OuP60G8tW3o5+q2E8sYPvFcJFoU72
bLANi/xRwPf3A/5bqHep0HeGC/WzhisDGIAJ1nxHp5FSlMIqVbxBayn3c1EVUZ8PsMlMk/OVDEUe
ef00/Rmw7jjmkNp9Ag2g2StodG64xulsC1tl1AS9OlVkqmLb4a9JC4kJq0R9EoFEPQYawD6GDjBV
ABHg0oRQKMYDv37kbn1OYQVlprYfSwUIzEQL+bPWzZRD0omsLAZ8TtSQIRg3ptW1FlwMlUFBTO3z
to6N/X20IQ+qu107/rneemvdcjFS6nxqRWnVKqYNQsrwtJC2gdjyMY63vWTgmaDKAnAa+dmgMTlC
3QLL+tgvXyLwPD+HOihNSGwBw3IQM5xtXGVbuR9/OebvfNVL3h0Xs+3YqHrHsCbsUCUJ09bZ9c1T
bmwwEfwQrqQb487nwMFwkRf6JIfP3TTtJRxVtdLHaYJJE+6SlLX7KXDvEys/5jPqYJjoWhzAsC3d
xkoLLrl5GWtQkpqMd7YqVocTn2G+LD60BECd578DawsWxwhB2BSbqgt7B3C34Qtrx62RA1d57xUv
hr4eEEPZgHB9xlIpuxvcpIJHiORnoUq9Be1b6Tz+YvhLIZ0GUEB55zw/mfkT3K4lfb3edVZmZX8x
7mXBwKS8XLrthkgYmD8k2AsdUBo/qmCLRLr2+xed3wDDrslo87Mjq3uvL74q7RxN4R2vP8Pax7Po
/h7xQNFwK2wFaxTEGgWP6dy/fOjaS/KdRumwxjpvih3AolL7Z1NsKJVWXvwSc1e4NjBozTTEtWvv
iqw8IWQotIPPdidxRJhsHLOtvHnvcvd/dhEezu0HAxBBfFF6+86Lln8QvHz91Th/h5F3vv0l4Q6D
7sQcX+mYWLB9NjZXJ7grDQz0sCxZOyYhOUHVex515AwO2dGs6E+FBvYocOc0ptkNONbk2CZNfaN6
+MUC2OR5NNBLOQliXjs0wkpQRYBvCCZw2vRjyAHGAuupcjM4CU0gjwb2t+/CVt9MCl0fPB7TPrFr
dbDBC9oFvmUOmD79B85bB5UVHEigsqOK5lvARBl5Lim6HTy1ZLyttAR+AMK0Zg9iCHvKYXnYETiM
Q8hLi9uOySwuMk+eKHT5+7Z1zZ888eRPnYLe6TEl9/ADSMzbOcGJrBqf4NpnYHYIgUztFuCoT5OT
QHPg1SVUxwNLylhbOb+p7ZQdQcVLngxYTDfSOALsI+0B4ZGOO5GX1U0xAFjSZAwAEwSlRoPuh5Mj
QVGmWQ4/ICSMCK53u+HYl4N7rGE3qsDeh64X2xES9ICDiA52qxK2Z8PgD6upVccJJd0z3JJwckKL
hUMWIfnJYpP3YgWBvxemn4BWItM+qOAR9CreP4HiXB7cxPP3LdWwvUGyL0FvGhv3UfYOB/1FsjtX
Zx7ysfPylPuafhFkhinbmzpITi2nGF+LcpxBjJ+BjLFLeZfC57hXpisfnEpWh76CWX1gTXcqtXDD
BqMTOJkdqXB6o0awzRrouF2f0H3SDvIeBrP8DtSz+jeIaTgWqdWcAyiGRPN273m8PhWjF5wJ8AKP
rd+CX1UEHarYbtole8ebaLIvJ+jtEQjURRa28y+tURZ+p2sPYdXBo31nkQAq86IuZQprCczXqUY0
XTVZ6QHa5r9bAOiqB9hGKTx6R6dp9d7hrHkqKsLeWDPZ+0IIA4o39+uLuSLIvqgU7pywNT791AQd
9qOoMMCiVsyzeZqDqYPLYILDAaCvAV/prvGeLBdzLQ0s9023Q/u56J3sYBd181WK7BlHGNORtFPF
bniqYXTxU5yoz3MfdUnZnfLavMyEzxwouA4mb8s2JbyLEM1FrRKU3SY2CDz5QE22c/Nk+BiY2PYW
c4uLGhqi1qB2ktQaonr2jwUlX9glOOb6CLQ2ui3mFVCTcCIJ3l5MwJweRmwNEqX2gkBYfv0Gl5rP
ewPcYmaBD4YMbmaxcwNdDdBtWp3BJgMsw/PgyBSp2KirrcxgS+FwOU68TWYjwTEckldY2RBJ2KYe
2VijrF1+sfXOYOSALcQBWtHNCbJiZHUDZDfZfeglLfXCFvOnCZpzdgbHA4iOKMESiDj3o7Y3fv5K
My/FwulEkRSdM/cMBARBoa8N7uTWtnvt2pe//zNB4nC8MMTPAc2FUvxxggj292gJe6eDlG2s8d8v
ptne4hYkGUfZSMh/ugmYKTn63+C+xpjmpKfcsR4g4D4WvPvgsuLyCfzzPIGE26h3oYbP2DdYBCKF
gzo3w5quhV2j6vbXm3zlg1oiYmH9ZOk8tajbVeBS1BcCcF+P/c/rV195YXzxDCCaovgEF3JM2Gzi
wUnhPU0hmKugS9+76BxhM/dT6AWl2uAzr/RzvlhgU6/2PFZyVFPb4bZyYGMMnO7N+N1NV3woRJiA
N/HfloElqhcWIA9xCrrxV0bM9NQ1tQW/kWR7mqbWxpJvRQtoL8XWmGdRqkYSfMw8H9ZR2Dj3yvNo
pDIHcDVZmOxLIL0grgVcSFB8JHut1FYw6cqXwRcjZuUAVGd8CBEJmEGNuRhCA5w3Xf8wLuXJd4bj
pQSbJIVbqrHAfC78OhRq7nfGVr/sQETaxy2x2pSG3MH9//v6DS9d9L0bLgbOOoUSYqSQb1IEiJ8c
bk5WgPUo4nvbjZ70/pfHl7F3pd/4ym+wRDHjFwfEtxq5mEHzeeg/NPjwZeQd5zLNxVBBLwDoBUoA
A90X4KTBRSdJCOtM8Wopqm5m4ut5o5Xef2l8mYRXSKicpfIRa+Hfu+TO7bsIevyNuWDlfS1z8Oqp
G11rxPjm2OrFV81NkiLWtJVfStdsdKC133+59T9DKEP2nW8KaOJyoSPjurFkzdeuTD+oCSaX+/5z
/YmUjGD15Z2DDnVdUHf59MLSTD3DIz/ZUQ9i8Adf1mIghUO6CeDLAqsEJfca253SUyFzq51nnq93
kPd3sVAN/PdZpJU2IyvRQUYXNYPShKWtwZb71nRWiP+48UWt3WUxdDIGGl9ZOeC1O/UrlGF3XVC2
h8A234Z8gLuXDofrj7PW9IsFJcRDzTClCY19bKlCZZUgw7Vl5Fv2xtS2doPF8OhOOQSdFo4xUWR9
zkEdbGE5ZBtz/0rfWGo93Mlwr7HR3BQOlUKT0Pg/E3arra3l8MqvX2o9BifoR1l0sNol7MZOQDuY
GsREZuLl+utfe4BFtWK20hzpK3j9c5m5UdDq9g4IfZCr6ro7lnb3odBWwpeSD0QAw0aNIe/s028A
rEVdjXTYLjtS6/f1B1l7UZe//9PFTduZtMvkHJsUylfQEt+ChH2Tcqv0svaiFh1bYAuok4QEZ/wj
rJHjZ+k/pUr39bzxAH/nh/+f+fhff90/TwBLLpvtfJIxh6L8M+rS7SPMPQBOpISeULhqztyAxDRD
gAXPZpvlcKSxbJ/hwGIHrqV1VJbPjqot2DH1cn5bCJwqWE6XRT51QOPW0CeGs0xgPK4S54QiAcQp
LXIMZmV1u8xtx/tpnIZTOSTBC2YoAuhZl35Mf8GXEWeTnDrIR2ekA6T5DFGl+p5nVO2B/t5f/wBW
Gmh5gN5QwN7UZQk7pMWL0ONDgSXy3CdgXFbuVll4ZVhcnp5bVpLnc1pBpBLcS2JA+ZzC3L53hocp
+1htFRDp/37JpfQD3g2cxE0OqnSvgDwdE/L1+lt6P9iZ8GXMGYwMcEkw5MVQ6NROinb5LncHrO26
nk2ncsr1ZzFl6ksBfhVYzdCTzl3bPMJC0/ye2iY5wPEHSiD26AArO6hFhsZpPKCrUiADnCE5mcTx
mkPrIgEr7T0Qca//8LX+vXgrbpL38Dob5G/Q4E/t6XSHLQQSf9lGPWDt+ot5iHZ1EsxaQALp0vZY
ok61twE7OlFqiY05de0Wi5kIxI55ZA6DusC3Dml/gbpnyTcknA276+9o7etcaAzyKTN5xXEDkI6H
04SDyftEuV90IYewTTA4VID0fmxaXcqSULktdDJjYjLzXeq+Yt0OxtOWSGXtQRazErajwF2JXsaN
AhaNTGkYUJDNgrgQP9JkqzNfhu53BtxlqqPGm/J1h8kbTe5Hws/jXrItq9ZKY9uLxha2kb4G+TjW
cF05GlFwAKgUG2vA97frbCkmmRlCmYFRknHv9+4Puy70j8o31heqFWsPoIMWFSjGVftm0wmi8etf
1/sDLPMXPaQ0CoOAi0V0Y9qomGmywzByhP3pPsuzz9fv8X6TMH/x1mZGMGDbUIYq4jmwVOoaxIut
YLX3m4QtD5YwLKlOwGt5RpYEiVK/2YMQkO2lg6L39Z+/dofF5tXhg0Mb1fBzH+jdMDU3PJ92gOJs
KPLWLr/oFgznylbVuVWc9BSxCaB+z9WeDR+7+lItVDT9RAi2xjBOzqDm/ioccBzU04fezFIolFOs
Y3UPPyv1xnMivG9FPtzY6ZYcduXbXKqEbFqPpVcw70y8p6F6QbrjXoPZVKJccf33r3yYS6kQbJNl
XmlniqkZcAgDXjTV8AFcv/hKuwaXm/6z8jN+kHoMwUTnlIN+xPyvxrMzdOBiw9C29nYWW0bdiBly
F7wdS2pUUj55gwCb709Rb/TateuT//5+LkFpQgjBHIOuKkAxp8XTzB8qq9p4+e9PByxYjDxZx8vK
glvu7FUavNDRu7U6H4Ieu7gH9+tJlOVGUXKtIRbDj5pS+LesGqIqWdoRy70jdUyFFKItlefKZ7TU
tYCH0koKWGs8lElY5o/wcHzsG1rKWgiBR7ej2OYmhJGoC+abxsEIgbjfj72bpbAFWNJM4sQEnA0M
FM/l6KRR0/DpNBZ9c/hQP1hKUpgEMEFOl9fPuntk5/xsZPETDPaNy698RktVSmXSWaHoO8V97wen
2dB6N1gFCdO0G89QXoFex9Tr9UdZ6RL+oksjU6OkSKmZ46B6cBIburNbH5gnVWyVtFY+1aVABalF
HYK+LiOeW4dlWke97yPuZmtttHb5RZcWadVy6UAaSXov6uAj7RmUkPNWeWnl8ksZg+i19kSnYdtF
bQ5EX1ZhhwF5XeqBbHS9BVa62vIMKGuHIJldp4oR1IqT+oOE6e5jV1607YSs8RniDmjDdStCv6dI
rbG2xuq1n70YqwsYJD3wQasYXETgCb9Yw9v1X72yZlweDecZK5DDkGFtYvcXfPj9iJw4RCNogLKm
HRUliXCGf7p+s7X2XYzYyDdKsiYv2jjJRgfFJKggELNl7ezO3ai8rYh32TIE0EGdx2E1ZEIGmOAD
L700zLJOhBU8lU8q6NkJ0EMZVwlO/JMxpefacHUYGsTQJjyBLFdU+mB8myPEKGn8G46C8K5gBG5Z
kaYNqOdp9Q0jA0EWFLinWBklu04XwfP1N7TSzssT1kEgbJy6ur3E1iILoaHpHkctffSxq1/a5Z8V
BeiIGb5L1sawgUd+0/6Qlvvt+qVXmnZ5VGgCX6e2pOyMQL+DS5BJOJtfLrj0H7v84vuHGLcBkB1H
27TWPQY0aIEQ57ebu60peGVkXh78s0JN0CbC5ZFCnw2GLJbpIRIEQndIN17+2hta7AJ6aGB6BNPA
AGjTN6uBtqgjzNopHBPvr7+klQNHthQAIOOthUfcxVSGumckKwn+Pc5pDpAUFqCoBwBCWqbYB6bM
zokzOQAsI1X0+s3XXuByauitSrfjMMUw8RYCaG/3paubaBLfP3b9xdgBHwz4Rk3fxnpEodMBt3jH
VFMBE9L6B6/JN1YDa4+xWOtxu9Uq7SE0yYH99YpQ5MnOzm+zutmYgFY+g+XRaT/rDLmEPfayogtV
dY8Vt8y2pv+V4WMJrmKB1XdFDhFFhmL6BBeSFN1GD1yZKNhl+fTP2OEbNiJbLK/RvoQDkQkP/ODw
RoaWxecTHA7geAdi/Kz7fN6wzK49zaWN/rllC/lH5qsgOEvHE482F+neyU2w8UAr6z52aaB/rk4H
MVikk+IcjNDlE7oT7AnEJrBFkXU2bzni157h8vd/7iLAR7VnCsnM3CLtCzJEoI46srE3X7v4YlSk
Cok3iP1yMZJ8cq3g92z5v673trWXs+jNgQMgRoH8trhk1IJvkZ+wr7UjoKcAURbdp5J/zFzFlkir
ICszzNdzg9q5vpN0uDGWv9GX117Poi8XtqFuIJsa+lbgYjtFBLIx8t31N7TSj5ckq6FtEXlYQW6O
jDoOSU/ApjteV90Ullbx5/o9VgajJbSqC7C1AtBDnB1sq2je7hAyEiIUIUy2EJNrd1j0ap5XVd03
lhOnHL4ZSaM+I2cfAlFPvl5/hvelImzJpkpRbJnZOII4rjS0kJ1bYlAydlRNgBWwwkGakv2GdIFX
0X/MJsKWpB5r6jmClkUZW7NIg2jMVAeIoinHjzS947mLqaj2tU4qO1Hnob6oX7C69ADDQ4jfFkXs
3VbBDRYf7lT0neqZ255NNe/d4Kuj6ogmD3Pw9XqbvPvtOt4SSZPO9TBSRJ+ddXZb2tgoyjeIwzfW
Oe/2Olx8sc4pR89pIXVXZwTzVPe9hQw2ier8xrt/dxrC1RcfLBBec14Yo88jsq4S8i1zrCjxnbD3
Dq44YGu3sZFYe4pL0/wzbgc+YM/lWOpzjfSICLCvLpZYkx+uN8Da1RdzT8rhOhtkgCDRUncPyNtw
z+CDby2WVz6fJdLL1gilIyPiqH0bfnBLIQGhbZHjPLfADvhbNtK1j2gx+cCdpNNinpqzTOipZnMR
IWSkgKR/fLv+kt4dOdDUizmIey7nFLu4c00AsJuyFhiDinrFvupo9gqvD4/8tnlVBig72qR6yySz
9oktujetOLjLZQL1do0URVkMb0HfIOJsruGz4ihOA6WN4czyP7Qtw4MuursRvoN8OKSyBzacEUnt
9/vGkHqjQrfyrS2FZy4gSUWhJ3nWtETeYtrWN02T+qfrjbR29UVv1xpUnQ5s7nPtZcm+BXHggQVu
uaEAe39H48BA9N9u6Pq99hItvRuqxl9ILhtDv2KPSLr77AAShdys9kb05g5BOb+wl92Ss7+7+sFd
F50fFYHCCpCeeRYsLhBowztQeOkDmccTEgTD629upf/8n/qMpz2S15gEQIimD6MEHQTpRQieTv1u
C+Gzdo9Lq/0ziiVN6xibjx0SFr6M4gDkXhi05QcfYDEAwKSKaB5qNfFIkvnYEKAzksyt7hTPycYt
1r6uxRCQV/WgWYeECKBf77qE3wQe3dhckL/Hov930ItWXvZz5ZawqJTBuYL4wYKKtaQPVMCsFOqy
GB4BgFFRI2cewbJRHxMX2BmUA3oFvETS71xepCZUCHg+lllPvvt2S4e7aW5QOBhspdoTpMflZ4Pl
rB1NRJa/AI+sVcgRFnpPCZQ4SC9GwLsolYodiHsuhy89ouV9P4s7hmS2uQVNfBJ2Eo0CcRAcuVIj
zAjEfehKPh2qWXaPthhkrEs7uytY652pkzfQX9Bj0Sr2qcxFFpUDGV+ozYLDZCjm44w6z73C0b89
w1MqXAa2v2tM+izTzL3rRuWCq0GQIOCU/MkghjRygupnkCXilXXIvexsBBXY1LaPM7ecX8gLtV5G
3dCfHIyzQ2blrjlYzEr3CJfwPztEsfq+YvmI1IJmHC6BbM69bdX1oYKn2Yn63sLaPM/kRMDB8Ytb
ltieHyU1GxDCJwz/kiWWA6yZhXTFOUjIXYspYYeRuYO3C8rDMOdFTmOc4TaXmgbd16qu71kqFWKs
A/fMwP98EBPRdwK5ZHsxwThkmond6dEPPiEPgd8glLyM+xwZVmJI2HMLat0egJE8BoyOHidQ3X4A
HleWOMECeKjJUfeTrC1usqLuDkKK6q3Uxt4PAXIKPKAJbhyo8Y4agICjN5P0RKHXe/VdC1FrKUv2
hQPy6B5x2kADayiNKWAGL0z09TfsqqCCspWG23sE9z/uegN/r9XDRUZwAoj/VTiot2ePPof8CzG9
iAaX/BISw5qKZ0hEmBDbWFf4+OA3PLhFZx2B+zFwysE2U3MhjqSbsaZEYOON0yNkPm/NdKvgq48b
nqT3SLOWJzBNEGTuNu7OrilMnNjomK8+YkiRZUTGT4ma/YMRHDbJkVDvoDLWwtEEl9UO9Nc0zks3
j2rEkYdZUsEnwG2+19g5HlAeTCKPtYhMUhpBdsjEJsj2GMQOLi0vsobcebDaJNnXlkJgjJ2O3zvE
KiGEJFW3I0K4zg0Vzo3MaqMi5cC8ns6UawQde/2Bcz0eGCrY3ztkE+2alnZx03kK4N06+B3keXOP
mpFJUbIFbwmzrOmQnzgi5C0aG0TchRUyxWCFn5OiCdnoFgeCgHk4Hvn8MlOkSAugwZ40oNr3yClA
FBefyjjH9sacA2hqLEwSZb+vstS+6WpSIq8Huu4GBpMjadL6iU8FMomQRBBhUZkfjKXlExheBTi2
HNGYafI5QSeEX9b3kBmWO0iCZhbSc5I/nHMPG29teTvEuU27ArkRSC8THpD9M+JjRiQ+lb2sdqNy
oM0rDfKh+eQnNw4d/N8ZdRM7bpqR+8g38ukxtYHmDIIp2SHvxneRN0McgVzu0YaZirVvDmReOx9x
IAgOyap9liMGBbqq4XDpWki2VQFU6uBiuQ0y2erXSUKWO+oxQ56zq2D45C3qcnX6WyCO4ru0g/k5
nWV9Kt3G/B55Z99xvyCvJaCb8FvWFTL9QDlNh3J+KKAbiibaNmAJOcFdJlN5TAK/O8xibrEjTZFO
i3j6sb+DltMJDevISTAfsOO8EN7BaRu7COmIGA8EoTXtK0EUIr+x8C+EygYjDucTqZE5kBmS3/Uw
9yFSbDZQrSHWrHdj6uFwaGNVtDLv/p+GaJic2vKGNuamN6Fd+eMOgbNI0imL9Pih5cNSOamU58q0
r9s4r5MDVBpx400xAF8f26EsdZMeTbxAQyoKOKWgkIayo6vh/Ln+21c2KEu9JKM5wyAumti3nzN8
V0j42/Vjhiiz6mMLh6VakgJ3prwiaWMPYdt9ENwFzN8ouq207ZISmAQlgGdyEmfWIQcGDogeWk+O
Ztg0da28nqV8HBV70Y9VJVAyGY9uK141TL4RsureRKG2yEMrS6ulhBzxBsiiEkMXI6n50XcR8DON
G29oZfm8BAW6oMdatVu2sdLRdKeQ+CF3WDp7en/981n76YvleV9Ky5obZHuMTflGyB8350/Xr7zS
tkscoKvtyu6028YVy8J6kFFqw6RubW301hr28kD/LsftkviYWfBVFvRT3s0nlpUH0U0/aZNsLGvX
3s1iUa5SJCkbV7Sx1X9j2bNXvV5/M2vXXazE6ykoOxBk27hp509jMH51+uTz9UuvvZXFOlwb1FEd
UDViBXs38W+LtLwJivvGTBvfy1qrLvbXfZ0Dn4WE+xjLZOk/l95xZI/Xf/vKa1ki/tTQpAwp9G0c
kD9V+0S2fMgr72Spo60xR3WJJVVsvCcUBA5gkO3qXhwZ5MEf++WLnTUmeMvKjdPGAzbtITj/JBxk
vvEV8r/SzHc2V0uhqxpakwzI4brphbYOMAwmX8ei9k/wtsuDcZJ83zVkRFpZWjvRzGT6SdaIDYbA
M0dGFXj3SNIKqjH2W9E/WvC6HMBKch40T7zvwM4WPylCFe5yOLWe5yYtkYyIwnKjx/SuRKn3PhuH
eg/L/3yknZrPmih6l3ndnIQU+jASzlXVgCIwaOf3VFvgTEjrT5mZ6bWBEXDX58iz39mjb2r4Gl0X
OXjcRzguHwC1lnAiXdZZ/uBhv1tUN3NWmZu+paSImtkZ79OUSD8aA9Wg2bgtIiAa5301e+oYjDQ9
+LOLFGPStxDXg7qHa1fQ5bpUA3cAZe4OWQzjPoGRoytsC4Ho2GEO3AI9Us7e60yL8XYSI2IGOBju
jp51GzrJCN0tEpYBmeYmv8Ohx/xdedjZ4by/4WGjy/KUalDIjjjapD8ADAeNGXX/8VBkLbYgQSbt
UDRFB4xDIu7TKQuOcnLk5xkI553j97kVBp5M7zr01UssXYnIR5yZ/wCxFVFffeGdZIo0x4S1yBr2
U/3GkFt8QECpg7rZWDxPWHHunDkJEOQ80TO21fTNoZaMg8CATIGs5F2rEg73sqzcQ5G2BfaxvQEg
3PFmsMEtkUSF10xROtW/M+yBf05gp50hiXE/l9xuTiwN3Mi2SPZdcshKiLK8r/CrGyS9dlm/K/BE
O1ZmWFd7GgJc/DWsgOREKu3AjrmXeE8MqRxY6GTNya9GOOeNY/kIX23d9OcAyNll/vW/taRL/TBt
OMiLlq70vStkdUQ4K85ylQHxHPj2e5HV4oQINe+mmcBE3o2CoTBaCEVj/EyJvDAk0tp7BPWWddTU
nqn2XpIDT6H8vIoxcaozZ2z8NI7JsJ+dfD7kUrWImCC96sM6cLvvxHGBp817Fbx46FI6JOi8X4Ox
4g9eoDDdOqz4IWc7+NODJvI2oWL5gDKgLEPikeYLb6vx2SltpLPBszsXB0Z9Diy952LDM6gmhBa0
u0d1pDsP7PIFzKwC24EGj0PNbUDMkQei4aU/FLnn7JlCjHDoKTohMd5Yh66ampOtRburXFmcaelC
cljz0cL+leZn5UPa4joqO1RKQU+JXRrywARDbaJVJ8/r+1t9SSnmzthiV8XGIxOz3JdBC9KG4pdN
Blgr1dRjQw4sym1FAF2hnm2OalTFSbW5u5uYQoo2whe/IY0XiRZJXTk7PdXgodrdqD9JkGyAyp77
T5dtxSNGqhkn/s60a3uJNGWAUcBgbAPEpftFXwFHIORn7hmmwUvj09F3MruO0sRvQYQh5jCKubur
nK64wY7Qf06x9z/AxT7+SlwMOdjJDGFnuIXrjj2ylbum+ZL6HvtRVNrd6Vrqu9Lm3p54JdSAVp9A
vTG2Ak1ejrT9VPoTaME5RSwqcMsgzVkOB/lugEkKJ10T7EauHyJovDwj9m6OoC6wPrWDXyDTz1L+
Een2809im+KE6E1yELRwv6nSlK9IIZb7AgPeMQ/s+SlPhfhqz5680Q5QdVUasAbFBre4zZA1+4kg
QvQ+Q2DzY1pnepcDyngadT6ehY3mbSVPHko71SfIXECzJ5N1siFZQ5J2wl99a+zDWc/9zyJP51Bk
1E7CuW15lAhk53l1I/dTZ9dfcGKHnMOBKhlVtZ+cS4zWh8al9l1OKnzltsHu1bWmct+MlThISdMv
5SRm+I/YCO/PSItwsluDpeHftEIQ0wZUbFuQfUDTapITkPAqAiL52XcGmLwRKI4B3QbOx+3ETe25
waNfIy8hhNFOsbDyi/agwNVAbI8cHxWsPyE219N9UPD8Tgb2WO7c0XMPxqUKlRaewjtlo1lM4t7a
CHp/FsIunocCWjoHCWg7HpDsi2v3xZHxBEElUO7fOb2dfCpNlh3KSgXdsSN1+WJ1yAmLGDofSGwu
6hJuoY4CZ5hvCB0dULdzO+SsK3KC5Adp6TW6ACmrPCpKwU9VB9GanVn6iNZtw8zKIEx3EL1XaKxl
i6wQJKQ+ssKHDtGuoVe2ELmackCl03hfpcZ4kslLOb9ywaeUrtPewgelX0zDR6ygBKhDNdQM08iT
qIaB9qVxbbN3BuQP+InFj4Z3ybdSTPmt4w3psRe1/txkJd0lSK86mZH3Oxto/hAp3qCUVKQ7g1hV
xJZLIMXwiD/tuZu7B1EGc5Rf0E6XiqpzQB5vH+nMFGeTjjRCyrw4moDA8FBjbLGC+dXpePIDTq1x
XxOL7fEfBWKYoSCB+Enhu1L+jnkDcsexlnoAYAq12s621K+0qMypTxT7ivmHxKJqKNjjGqPIAScc
z441tvtE2A3ZVaNESpKXp8Vj3pvxUMNhf4sqO6zcQpMCxbq2/4n+4X7rfNRnZ+OoHcChzefWdORG
ZCViKmwCFaKjpl0g6PQZxycnpPsUR6yWNL6c1r1F33UfwSfibz3qfLsaG869l9fNCQVH/RAUtD1J
IWhU0bQ5jlPnIw+VTAdVMus+bSwS/Y+zK1luG9eiX8QqApy3FCXZosc4djrZsJJ2QgKciYHD17+j
rPzQoljlrcsFiBgugHvPkJXSesDFlNxAHGqBdfkkHvuwy54Y59YLnHz7V8lglqEm2YCV0j0VVYVM
KvxtEhwN7Gi7jTgf6+qOw0r3MGFJ3rgC+mgOyXRCMhzrg8vEXRX14XdITQ0s8YupvqtIE91L7Ss8
nLg6TLMl3yGvDRu63GdPJaHe4wIv4QNF7vytb9v6J/x2SQy/qHI/Q6rsUBel8wyaKHkOeAl9zJHy
3zMUmGGJXoWpFP4Xr+z5vstddmzDob3LZ0peHNJZ75nTVi96qmGXDAeO6TAg0jxErA0eZUWgI+IS
9RNet/RPoEJ6wgdPe3vIutuCZ+4XJAuiY7TM86srwJn1J+q+a6+ZvwNzTvahHLIDSlENtGI6eg/X
O//fJpPlvaeb5TVHMjZHYa3RL1xDn77TjfyDYx4CmMAaVz85E92zZj6oS5hd+sUvbaBSxxpGcbEo
c6QOI7hk2fBW7Spn78JYfoxznTVIHLUdTKwCKpD3Im7zUOCt/iCHMnpoakvdzaVL96BuWq/9BP2a
EYCXPl4AeUUqcPTrpHYCdYLak4JObVUEAB754ZgoeIy8goLZYq233W3Z1yIphKefULQo4gZ+kPzI
LBtJz4q+ERsGNc0EldvQacMjLJbr3Swq8tzoqbqHEplzFJWDk4u3zh0YF3BXb8L8gdEZFRLgGI6B
DL2nkmblaz5VLuB6/qD3uTt6+2iwdILD2fmpXSfACRJAGW9CovhmmNroaZS2k5TUcpGun9p5j/GL
3rOCBy/IW0/ncozcez4ld1yByh9DXwMcXx3Z/4RMgqFUQfwuiii9DYVPbnUlC4rJg6ImbfL8sWR2
PcTVEE6orWQk6djUJBbx3C/eCI2DPUU6/ZGpwH+IBts+W9WPeyaF2reZmz+2hcceLN9ih4Wr4N1i
ThsjlQ1bbgQH99EerMSFwFoMcCV/CnDhfNB4lv8W9lxFQBHDQRye2PLWm5ErhskHeIxZN0z3Oa56
zxXs8ZKmt8pnYUXUTQrcqhDjJXyA9Xx0Asc/0qwJj447989IV7hfKYfnYlV6y567nTrOA4pKU19T
sPU9C9d2UnS/VTe5TwxG7rteKf/LDP0/mF3nDvMSt434BgT08jvbN/mHFNYkXp5R+LlX9U7M/6A2
GGMxXX+vrjVuFJqdkdiigNVn6mcQhGhPzfCu+UaZ+fJr2zdpaAIJ4Nma0LbEOkTo3zlBHOaJklu+
jZfTBL5JRGtbakMLKupTeKKdwqJ4DKYtdu9a0+fx+pBT6ofOdrPBQh44esCxjxfIRi5sreHz3z80
vCzCjSYL4DPftk5q8V67mm0kky4nCP3ISFKxvkdpAdqBp9JyT9DK/lZm1R1qBVUczc7XPuMbn7C2
ZoykVQjhaHC3iiFFkiYBkmDn+A+w8r6+INcWjZG2Qn42wtsQgkEMN82RAuVkfW/bcLfY+f56D2s/
38hbza2Gyk5xFpdo8H50wAWQ5fA42nqLHXbZYoH4JvFMWTCcHzTqFDKL6z0eUOWuSOpX/3uwg6Ql
rqvzVkIIi+a/6SDf5KFltoA1pWj6tBIwg+7iEg8kz0I4qj7F9cSnGPksZlVwjQzyIQ09hOlBQd2b
xoQucbkFJ11ZteF5IXzYEFKEYxP2yJhlAeTcWyc/NWy44a2tEnsMpjhgSOZ8auZNTlpdl07QjcA9
cPgzz/qxgqF6WW8I3K8sK5OEVitp89lGer7PXhoXVWJPQK7xU/h2zIOxt20RWjOx/HMKXSYW++a7
EKextjwlV4KSqZLcFgO3KljpnESo9hYu6QIY/etj/rfycWmNGtutsTPc0ZFvvOWDQAoFye4lKaZS
j3FBtPcjHCr/bYkyaKhW1VA/LLJheDFW8y0U5H22z1ygIypKBe60o/U+1SjiF8CvQfwHaItCjFuC
ESuBxySsU8LtqayUA8cRSIyUO4bgMANf4dNPVS99UxG5p7RDoT8kpwxqT3d5CVOvzoJtR8+saWOw
177B2K11Tt26VK13Wlp71463DTTQReDgCbJxF1nrwNisme1RuJk6FC7qeRyW71X0lM99XFkbY7Sy
EE0eYcWDEELCk3saAqQyuFPdsL7eOB5XNmhgnLwBAzNugU3xiRdfRKt2Y/Q4i2YjtKz9cGN/aiGc
wBr9BcFLP4NA/ewi03V9B601bRy3dQ138Vwhk5aP4TdQy+EGVSefa9o4bB3lBOPUSXrCuxmi0DDh
YAP5eb3tteE29r3oofcR2BRvQjXGUP6AyDFWzaek34hvEsu0I3O88rFQkMGHIWTSIVXB9EuTbU3o
ys/3jYsxtHCZmCDqfUKqIK59rHHyXfgbY7Ny5pmMMjiCAlGTKfeEaz3cll0IRi21/hr57qn1mj9D
uWnhs7J4TOZjjuzE7IYEFgjZT2A8dlm9dfleCQX+eeA+nNtLwJAvhKD5CehaeUDJqL6J8Dx6JBqv
0JplNd8Iamszcf60jx0tcxlZc0FONAyjHbhYeueQ4p/Aig6fWqm+sXfZ6DV1R3t6Qr10N4Vf/eVh
arfOv7VhMnavyrtAdf5AT6LbDf7Ztv4f3vtx3/qfC8mmHCrYiUGIlN0MqHATJfAD3TeZd8Dd9nVA
DeSTc2Bs5rapa+SpsJnzsN7JaIHM13u0ZBsRbmU7mOQ95HIX3kM7+2Q3b3OPhNZNww8eLMtRQdr4
gJVpMCl8srImaKBH9FRrBzXSPGmH4jCof/FA/eRHGGevi3RFH0bg+WQS96f8a8Tzx6L6A9OvXR9s
2nSubIa//j4fNoNwGqUHUHZvO6vE3djVzimKWH8qnKB/LZuaPhc1JJjjOYBtGrBA497iBeptTYNs
DvLwgIaVJZSgF26PdyDAkNu2hJqiBXT0bjiXsmJsBhfQN10twIYFPdKSsk9sIJd2qlPdXQUphCpW
YyfuoDnSPnBNyl3Yet4XpLH9fTDqeVdRWbzhgqOQzwTDeIz7spC37lSWCdyIpReTkaoTMLIaI9Q2
JxUUobpB+RH5WFW7N15byDcfNvMbz6S19WWEKlKEEI8nnKKQUwI4WR5UI0FGHP9pAUoc9LCR71ib
GyNQEQf6UPAV6tJhuOmRneVgNgBGurGCVyK5Z0Qp5PqohiR1l3odfrTTHKbWT64HwLWmjRjlLNMU
IoUNenwO73UvXrZkENZGxLhfSMbKzAelIC3KH1CGSFxUSqX77fqvXmvciEl9PRa5gm5xmsGpgTK2
74KvvrelobnSuklE1MsSoaZeLSepU2uKEku9FZBvvP7TycqImxREyDPOjIVLeMucEtZYHOTlgw+3
iH0dQITSK2WXRnWExHEZ4mazC7Oh39cwbNxRmKg+qEhGh66YwVz0rE2LsMu5BNeIX70DzH3PR/u0
5MuPquTghPT20UKNeGMBr43oOTR/CF0UCG+ndRGCYXS7F+wFzJ+kE7+vj+jagJ47/dA48ewsb8/X
tTpobnrH+emJ7s/nmj53+aFp6HgMAWWCniDYusuKJ6K2RmTtRxtbOswb6VoaI5LZ0xxDZxEWIVO0
cR6tnHiusamVDgWcaM7XpqB9A9j/FUbGRx5ClIqDVH59aNam1NjfarD9xgUc6KSoGwt+DxZEPJVb
VLiVsG3yNbPKBxoX9kGnuf9VLe6+o/9mw9k9y99bbGNyV0bJ5GxyIMOLEEiiUxi8DOGPUkRQaB12
HlO314do5SNM3mbm1A4YMRTKB33Z//Rs371hjW1nCWy1kGvhpSKo9QTTr+vdrcyISeSUSydCKbl9
gnV4apcezHOmG7/cUItYWbDOeRQ/bAViAbEf1hUeRa6OG+8HcTcaXvvZxvZ1ASaHTpQgp3nyggMq
LqknpqdisLYEitY6MDexBZsKVrf2iYX6ZmHqbLoUPjJCDtfHfW2aja3s8QXO2u0CuT3d3mvcpuKe
OC+twGPO4b8Cn37uKuMYu7qRfhkVBfaEhA7Fvuiq+4AHx2UenLiIrJMPIZTrH7Q2YMbWnhXXTelZ
ywlWFDARsr3sEFlRsPeq2j1+rgvjAC94S8slk3naVuPJCtxvlc5+MP9zTMD/WAPU0Uhqr8hHuNd2
JyTeEjDPXgFE3oh9f4f8QmLT9AFAFbm1eZ8h+LkgzuTC0gcGvOKeSwmGxwhwYBsv1cR/BmIiKV7F
3SvB7RgyLkN+BP+O1TEyRirpoG/V7QrdIs8AcP3N1DZRBJ1gSMDtYAVK7q06n4G/tApUK2pLPpaO
a39rQlq8LYu3/M6Zag+O0uMzmMP05BHglDjtNGzqKQB3i57H9+sTtrLITQT9MFbAlWZOfwqHGV6L
tbwvefjkRfLAR/0ncIqNfs45lgsja4LoJXWCAiCT/jS11vesBrRHD7fFVD3VdbTzu+mf0Q02ZnEl
opmgeoAhAbzpsgEkN5qAEJXHpNoSGV9r24yW49QjKHjDKVoUnCdDG+6M8KW/Phcr+9PE1M+1W0ON
AWIDoPftnUz8mKrxYDPo011v/68S+n8mAWIbRkSDdepYjF3upWrk5ZENjQVzVaADv81wub/rZlF/
XZqaJblkoDUGTZbMllOAtEStQ9dVBeiAqny7/mP+skAu/Bj3PMQfDp5aTQpPzm5KlRXqJz3X7KaA
kH62A0ghP/IoKl67INDzF4f4bDgMuSu9pFKSDvFgtRFs7oLqkFcht3cFtF2c/ZI7+tbiXf4uIwEJ
1g7Q3e+RW0Qy9i0UoPbXf/jFJUBdUzMgohME4/XkpvC2BrrETym3N+ggFxcAmjbmB9xV4flk9GH7
OcdgKSJzhTP5U2QQzL5xzmiNJ/04FLA+hKBCzBcIc6oi3/jpl58/aN04XBgDQtsptJNGXXs3hN4S
Q71xF87VzzIru9tWiV+LqL42qgSqPRv2AlpIqgWYelog5Umi/uX69FwMaPgdxgkEhmc4N6pw0hoC
6h6TQCrUCZWjv+vb/lfvwWDwekfnLX9h/ZoZLjjsDQTiIwN8cL0prhuWBk3x1ZopeKiufL7eycpi
M3NcNHBgtSgBh8iAWdzRzHokvNqobq61fR7BDxswn3iZV05JUlk78FDOxieJatnG6Kw1bgRKSpmW
Ge3tNAv1YQDpC8DJ60OyMsGmGhWrmFtWEOcDQgSgZMjOT89W1fe3uMg6ydDV+qHzS38jSq3sSNfY
kSGopqMATRekZxW7rh/P+mEaN77komwHdc3nXKvBoCKqcFOfZbFSXwJQDZrSjcMsj2EIDdZoB0Zk
tDEja59ibFCbtVGBTe+mCPMxBJ9urJGcCN3Ydiu7wXzYVRxJ8ciqzgPVoo7b3UDwALxY0DXUloPI
ysSb7zrZaGvkVgYGO8D4oZI3kYJNkAWMKYrmgNRu1CvXujGqRChjBwMYM306IQvazSOIts2tUqkz
Q/ys+3l9Ea8Ml/mma4IMhk1W4aWRdPcFUuLgJh+8pY671tqYb/KXgXohQpkPC+qCCB5YOO5BIgH1
eGnCZ9lyeJz2gMzvKpVlTyUPkNp2ld3+bLqQvORR7t9zW2D+tNfuJrrQnRzxr1DDsKLj4o4wgl8k
rW9cSSDB4ihaJdNkVzdkHqMT3jHjHUgLxd6t6+Cmyzx11wVNkDQ+FTesXODxzjwwy4iN+7TVqiDm
tQQigEt44Y70fpRKJ8vsBseGwfyzc2GO2URZtG/CyL1VhfSfgaRtd0HRNo/tNAYPkqvsbkQyGHNF
cIX1B5fccHiepXaTucfBP+vAwnV3AZyzgyxFt8xfUR/NjxAzcYDcGcdboOgdiKMAwh0XOuMPyBiE
O9+Jop1aGAVNwHbcf7ORTOkwg84DF4r5rXHIsyvZrwyG9cArh0d7gisvNAAg3OADJpqrQ26xLNGa
sdNscwY4dY89HYVZdAvqdQcyRs5FojIIlU1qcUBQ6MXODWBGs0wd/zKHbDnZ2Ks8aRwLn1zYgfxV
WCCBkbwBN4+CjpLUGk40dg/HP0wpdTHsIYClRcATLZFCdcHLeJL55E97S7S6BEiybLYwUSsBxTEC
StkCd2/zUOECB+cTqq0s9aZsOPjU4586/hwTxEJIPfd2Bis4xscdPGGzmDSbG2Tt9xs3BUuAQMW7
oE0nB3pkI7gkOw9Q7d3UBN3u+jZfiSWmopADNjhbuqxNB7c8ehMoydK2fgIjn8WFpe+Add3a7Ssf
Y75cuyCEAB5zVOqqfrqFSHfxLObC2Q8kXL5d/5iVmGUqDEWuCsaolSrtqQXBY+bXYOkx8X2p+XxP
7aDciI3kvIAuxC1TVAhMP1FBD8JJ/cDp7jgUWo7t0BXvUT217t4JaxYToD3GfdBU7jMw/+UfLlz+
jZMooPvrH7tyfzE1h3jTRF4ufGhUj2DYtP0MlhLbKo6ujeS50w83r9C3orlkqCotfIALdf0uFC76
eBAkwQTRletfcHlFOKbdCEp+DM93Hz534bumeKjWb7pWG4fL2vAY9yJ/XlofmirI6U3spHx+E4Ig
df13rw0O/f/BaaBRIsRSdWmj1LPPM/in63GO+zMkEni5jdFZ68UIXqA/gRwEYZl06podL8U/VLSH
NsgenHZLGOLyBLim/AEbiSRQrAEOm6pfPoH0DNDH9n0jqmlDeu/v1ruwU/6TvaGTHqJ6oelk86GM
dYkibTURyL+BUNrdglzVPGUO8AOTyvSNhgAcGE9V/gKgzbgrWqd7CEnoH6MyWl48OiNJHg3kMRdU
JJFW4RGIp/xrCLhJHzvCQgZajARaOnNzm8uQQ7t97kCzLgcy7qzAkVuPh5Ww+R+zOzsHmwIkwrSg
7zr0YxDfoU1ug571U6it5/DKCjCzLRTnb45E6JgST/L9BCbrYwE113fbnrw/pPGijWrBylYxM1+o
ww6YFshHeFy/zr1+zptl46r6N3Fzaf7PA/ghkEAYSlu1vQiUM/sH4siCQJaHFqC/UDhZ8nKZbwa7
dHRSQHnrG9g96keHK/Rd5Vj1kdOG3HVCDa8OFd7tJIv6HhgWaw9eX5V6NfR4d4AFDzddWJBdOUj3
p7f0YGV3Ofm3V1KmAHmAasebPoqZL9XenlCEF1lEboS2lkNY+eGRtdN84/YlP4EdDv0Mu+BvdiXp
N6t32SErZHgDsapu35S+BqdyaWGPOgWxqomXBBBpuJnmsrl1ZT/elyDF3YBJ6u6EUzHoQFKseTAk
ux3EusP8JgSdeu8FQ43Cm0ChdwdIePdQV6G7JGVbK34b+UXzXoSRXHYS0MEY5NQ3MuH1ez10XUxy
Usd0X4LI9gywQwGPtdlJC+hIlX7iDmNC8ujY9WCDNxtr6nJocUxgq2TTlLllFyCTvwwnl4GYE/pq
SdqQsg0xxLUujGcQnZdzdmac07Puc3fbLPfM3ih4rO0I4/iTWeYOCyDEaZ7zLgYKnbzqYK43rimX
J8H9m/z8sCf8eZydrgzsFPTmdB7tZ1pWwFeOX8YAsl9V+Ge2541pWAshxlHV1z2EhRBvcUmAroIo
bvnUxFX4rSrm4/UVtdaDcUwNxRLCij1wU2tUD/YE3QdZgxU2euBRleGWjufluXb/akp+GDKAECoW
5FSD3MDBj4ez5D4vPmd/7JrCH6ipREFed9lpGb52gLiDDgAX53sr+nN9iFZWkykAAtlcOjbFAF+d
ntdJqyHDJ4puf73xv9m8CxHWNiLs5LSc1gM7Z6kXDkdiexoTTXPvrPkVJNRz86dpBDe36crobizA
oFZdC/cLzhxv3xFWHqqsB+ste/Ni2KRR4LAYdLZiWvYOyKd+tOsLCwUj6A40sReyArS7Idx5YcZO
Fdzo9tQKuudC8/He9eC4NmV7mCzqB9BCvUPX+qzBC3qq49yZdeIT1bwQ2voxm3uA1OaRZa8RBOa+
C8shT5QM6q4cq+kWQn3y28Sz/I5Df2iEQ0T5ByRDK6FhK6ASpwRDQBb9fQcx+3qHyL3g8mVNt41j
z1Cg6rpyD2s2epQ8tB6XNuvsjQG/TLShrikIVsmSFg2Frz3yAoe6KyHmAi1CNh+hCmdb3muQfQOv
+85VXwVSCHghbMTu84Remujz3viwB3BXDnLWDtlptPs/wdInXHWJ7zZfzi4RblBvfN/KhjbVwmZR
clBmsdXAGNgPFYibhOxa/zVot8y+1nowruaiWUBaqfrs5NoqXsIltsOfAkIfRbARvtdGyoh6Vk7w
0BxAdQszG5JPbWyR5obB3rz5arEt6OXaVxiBz7U66YwtvqKPXkakELNi3k/RnZT2xgNgLWwYr39V
eLUX5TOSryE4s4v0nqCAvsVKujhEhJpn0MIqv+ocvMZL4UKYo4k1CeKyjmJpqx1uBJ/5BnRjzMTY
+F1Ulx28jsrhuxXUB8+WG/Wci8ODpo3xz1RVNlbfqHQecHEUEJAgW3TA8476z05D08bIz41VDV5U
KBTQFoCnaW4f/bNNHGTE2uwztxdCzUNH+74dZJZdp7br7QpkLiHK+ZTXn+NvUPPM6WgwF8zJJOy3
nOMS0UT56vX6ibMy8OaBg2J8H0V1Pqbg7EMcAFT61zDq+caL8eK2wric//4hynVej+KfKMfUG/Kd
27ZnKdaYVTiU9FYVe+0DjEAqgGTwvLqAp8BZrUcia65L+3PwOmqGzxz5VwXLdYjQzi9OBI1mKBF9
btyNsKlYHcm+YAqcRfU7a1zU9ABZgI7w9eZXFr0psziPARHCDmXqeG1/P+JR8zUTZQYdSr/ceA2u
dWFsWaFkoCGFK1Pgb77ZSPaO2GqxkpCNuP4NazNrbNzIy0pIXWVVOs7yrsjk17DV759pmpiEeFQC
xswCQiQdfaAOISY0bEWbyz+amK6sEKCeLN6j5Ry6bVYONyz/UzEGucX/30vDZEGyQQBLXKKOw+Y2
tYfoNQAQ4fqQXJ5OYjLh2QAABoQqsGJkd9Pa2SsYk0kxl1sOSJfPKGI6skIlQ/it5riJQOy58n+D
aHxcWogqMR5XwRbEfe0rztPyIeD4LeRX/WZUqaUVLC7cG9k638sh/9SaJyY/3rZr6Cf1rk7htRjD
keWmlKeg1Z9s3ThfwVqEWX3VISZ0LRQ4CBB5EGG5s1AP2zjB14bH2LMtSIZwF1nylDTsZ8H9tLH5
r7lrX66vocvhnkTGjh3kDHHhFh8gMvYIORkeQ1vr3oGeQMDl1+t9rGwwkxmfl1kNrGsn08K5c63m
CHWPw/WWV1aoSYVniggGhq1EJVa8AAB76EP9RUBBP8Nhrptpy4flYh0eUtLGRg4ct8tGi+hUU+cP
FP1u+wnqcdRhj4MIjqOsoWYTweluCIstpt3KvJsM+anzhAMPMGgR4+DZjQz9ZVJCqhm07Y1oTc8n
13/vWcSkxpdAIpbjMgi8Xsb2mS9Cn3KJt2ISQaTni8MEDgf1PNkMj6ww4NBv7azzLamXXhnbeLVD
TB5lWvgo+Z69rxaa46rfK+bv2FQ1j5B86n/ltg3TF+4sKGSFkpzJDgWw1mHtfTJ+m2xHmMosgFZP
GrqhI4T4osdqzr9cX18rk2DSHWnIorAPR50WFn1ys/C2l8FzlnvJ9eYvJqII8Y3QB3m4SFSL3aaQ
NHkrnAgqAtlDPQQKVWeIizkuf6e6+lQOB4vY6E3M0FKZkUNNCeRv4rAlr1Dg4TGku/bXP2dtnxsX
pMUmM40GdMDc56A51fz79XZXZsGs8XrOxKy69zR03O8Yf1f8Tszv15teCX9mCYwE9hA2Eq4RAadt
h6JhCZ0dyJjVXuwSr7nPamkn17taGx0j0uaO7XhzMOs0n6EwOD0s1pb73krLZq431MTLe4KWu+aH
N/zrbB2da+2el+3HkxmubPbYYfUvtNsXmt072v/UKwMgk/9v2oqysgJ+QafVAquWLCrfhqY7wrxB
JqzfkoheWTemBXLh6aDTHKo7gz3v8Mp8jPIc8rnFRm53bXjO3X4YHtKMdeeynONGqqC7OM7tXa+W
rQTBZfQrgXPZ/zfPnKjx9aCwXWsV3FgFnKHr0HZ3w1DipjHXImZLpqDVF1ogtU4lSRQFVwxiikE8
SshIQqxx/D56I096aGwCM+ZUOrZsAEcDL7MTVzntY+RW9cZVaG04jN1fsK53o2XQqS3a9o2XEb8H
J2X45/ruWdmoprdyU7ABQsK5PEUVlDTzLs9vrXGRSRG4MOwoO7ERw9b6Ma5bZOasHgocJuMMrJ0b
VPcFi97msnOgJRxNn+zFjAV9NVW4k+oUmVsZ/K6RDmb9LXU33h0rU2HqJIyNpWRvYemI7jfjvyJw
d6/PwlrDRkRAXWCMcrAOIAyU4hKwW0AQvt7yyl41xRHgsCJBc10QEML6ldsEdqt+/oVn3tv19td+
ubE6FwDZ/z6XUteGWAGMQ5utN+/aLzeeAAXoGLyHuQwcUvY9XkYc8Kmh/hRqB1cEYz3i2jepDuqn
qQ7D/TCx2LFpgrTS50bFWIchgciTZeO3l5UTj9b9pPXGSlnZR//BPrfEsuZlbNOzKqwNZYtl7KEM
/mWqt87TlXE3gc+yJbgiCzGmvoCpRnFHujIO5o0rx8pyMR16+9yes0EKBDMCvaH50Zbfro/4yovF
O4/Xh0MDCoR951d4SfSWPomi3ZGBQin7BSqeyQLQ1/Ve1n7+ecw+9BINSD04PhIPATQeBRfQ8K6f
rzf9F7x34dHgnfv80HboyLHjM0CNYNBwN+5HYseqYS6EMoWfzIrkCUQ7g2T0G+QKQqhiQQKV+kmZ
9zxBuZ3cRHkLq4zIWxLwYLN9h7dUag2deKmKZYhVKKAqPCsPgutN+OB5cwtBy5ZCWJ91sHioihCR
kowPAe+iI3V6tg/q3E2qOsJNgpFf179zbQEbW8PmwlngLalTzwvqXVMUB3AVv3qoPO0cPO8/N1Em
4Txo3b46B9VTm714sM+B0v9Gy38rCRfmyWSbB6UDFV8Hwu7jEBfv5Zn7uCt/i++MxtVD+d1pIQsT
b6kQriw4k0eOTHorqxadDeC/1eQl2/KtXpkG0/KWA3QlVFthtcGCkxXx4NVxZkEPdNLJ9Yleedub
Drdhyy2uqFOlgcjfhbbvYFz2pbQoeHjC3ud5eSt6676tso0NtDZUxv4ZqtHVLcPedOfvbn9Lpq2Q
uxIQTSZCOzuDgpETngFhB61wKjT0N8V0W3dQ2r4+VmuzQf9/7/djNUCnMSzTGhoJ2quXVPaT+OOF
lbpHRr/bmJK1ITIOvUwXix3CxwC8E+CudHTLXfHlU19gCmo0ECJxICYtUy9snLiKxIvoxFe5kL2e
us89DDxjlIYqBCo7zIC58viTJ7KfFtUbldW/HJYLu9q0+J4FjlXt9zqF494M4ejS3c9w2Nx50GBx
4wJOigAO86zdAVmo9nJpg8PMOHyV/Kyc9nUxFkcuhHr1XdHcBZyRuF76MG4LBsuEUUM83fH6Vyi+
eUmuwTjAqPQHNc9hgmJllyIO5wcWseE1r5Q4OQDtA+43hLzYFRNp/riqoS9LP+gDtUmgY41a9mOT
ze1eq4nuIxweOw+PPFp/swMrq4+68oOkhnLdA3zIhtvOVsXBbZzymYjc/lPnufw2llI/UrRxFN0C
Q8iIhje4t4BwABO8x0L0KF8Ui7eJLTxfZi8MsUlU6cA04xTI9ZR5vjwCayZfp76YE9fFy5RkTRUP
o4RhH43E+MmNZTJXlJVD+SbCUxtq0yWcHwjqwsMdTFJ/5kp/blmaogQayhCDbnElgyrOL0aKf0GH
3DptVq41JlsFp/Pst91Spf08qV1ttV+bpUyLJvg6KnnvCP3JA9MUI7DBd68DMQPFPuUJPCTSNrQ/
d+dzjEuT7ArYzDEAL6qxTyT5bme/rseclRPG5IPSph2XBWYTKaxGw9+VI9hBM69K9VIFT51y2G7g
sxVzaJ8nysnp4Xq3K+eByRXVLqN+WeFJZXWwhhT1IQ9onMOP4XrzaxcMkzykZ3/2GRwQUU3UbQ6T
Rkvv4aYa3k8ujC9l1kDpxSbskIeqeVicLHhsfJIdK8rq57no8oey9bLXjR+zcmT8TXF/uJXyaoiC
ygtQb3dUv9c1KeEhUnc70FDHm7lx/cRCNN53Kuj2kIav9iOzyI03ArvkEDX8yFsAeOoxKzfOmZUg
Ytb/qwGsb/ACZTqUSsSuRJbCh6ioU8LrhBSi3Kmw/6Zb8b7x/X9n9ULUMrk2dU9zUrrn6nQ3FClI
cN7dEjqqgqBPv/xjg0h42wO+8s3uNPyLaeD/hKkJ6EfOvFgkGcEF2LVLXeKBedagdxjEiGCI29+C
yZU9qqi0E9uGQWk1Vv1PWgT6PuyKYM8W1xtj33aLx4zAjcqiUf1LaunwHQIXu4OYBAxj5MIfuZyt
O7cvyMGygunJVm3wNDdR8GuapTq2Uz0LVHEsmErIdv4O6O3wJDvm7UXfjm+Zz9hrEYzsnUx1cd8M
Gra2AkpFbF7ys0pjxe+8qFte3K4B7kz1sOWRqBPnWBW/w5aCZVgMpPyCMse0G+tliju4MaWkCpxH
uTAHql0LnFR9wuEGmvu7QuX/4+xKmiPFue0vIkIChGAL5OzZVbbLG6JcA5MQAklMv/4df6t+lNMZ
4V2HuxsSDVdX956ha2CvhFKalCDCo/pcJrZVN90QTE/wqKKbESYzPwZfou/ht2bbmsCByPkQ7Iam
6FLeUfOylIzFQoQ0YR1hyTzw9lgRsHRxCzSJLm2UUhAWYscbluux4M4fnjF3VwRBBquqwFyNEOCI
mxFj38iO7YsC9scNgecabG2cNwJn4yRiLE/dCgr+yO8L9ym02tmOTaW+c8XceGakSPIAwB8sfHef
E5onpmY2Gaaq+G7rRWyCsZnvUBH0gQ2i8g7WOENSRUO781qvTfuRZJte5aiKC88WsedkLBHzsJyk
F/3t1TDusqzu0iBQ/ZVso3HH4Xx0D2iKeFlym/8WjQvrHUhMwQDQftHMmv6PY/6f7T56ntd3KkKZ
riDllcs67xpGZ78+30xnAucam0XBynDhb/LeUGpvcauNYiXLrSe/hqaldI3Kgr2S7oZmAhtS3gpx
W7R/wq+Jg+PZ/z9DJzLwWjNLc4I2TcoiDpw7rIVDmY7ez89H50ykXYOzujnwWUAQ2SCrC2RQWUUH
7Ch2IW6eGft/YFkl1pZC9nWyDN5YPotzkDPpxC6UGT88il13rfwxi7mD1aiwJzRDAxjcRrCAyatl
s4DBmZbK3xXK9hs3d6PU9NPTF0YML32/Tf1nsXZeF7hjCCbRqOirbvLfFNWSzx/94XDh0e9//8+j
8di28RfiQrGhfSOQO7qHuEJzF1hky5+/4cPpxhve//6fN4CGzJWAS9ypiOCiArng29lbvn3+7A+z
Rjx7VZSVdKFozYT0BAvnJPCrdKx1Dub5JFA96m/xb+4+f9G5YXL//0fktPPyBi/DCUNhrxNEdSyC
ZgRPVn/pzopvWW08+IKhyxI448mw8jufs22fTV8cplUpKppLkzG6TCdf/l6mDoL/P0KnTay+zsHA
/tIIrfedMpDdgAMgPXEPWvMBVToZdIPjv+wuNQ8+LB64/0AiuVP6c4SMEM30gO9DtOba1MtEu6et
nI9Rq0VxITU9M91rhKQmXUucEJoMzZTxp5HbfJfBk+wIsm3+/Pl4/S/c/ZNv4WtWm5q5jTJixkWt
HEl+gKeoSRroRz/XcB/cdZGKEjL17qHu/fwwwckuWRzdXLipnBvJ1a6HJ2JpAexdTmCx/61xCVo0
jGoELR7Kll7o0J7Zm2scZUXhO+T2MHmMOAt2fZvNG2iZFCmYlqiVAMPxTNF4/HNhNN834kejuYoE
OUFNuIMHyMmEI3vEvVsdFwoYBxqX+gidtfk77YMfc9SXp2iYAUQRljfvNk8RvxdFC4b85z/k3MpZ
BYpQ1HCKXcLuxGCoRCIHNvEgf15CY58b01WMqI1p+o4O9CS8v46DJAwtxnfvUhv89LJL7NgzR9za
LVZUhtTQH5oAGKvuoq52DjkkGlyX7Rjo/00vdn45/JiaTF7Qov54zP5BZlaBnru8t/QUIiptKhlm
MfwqG+TU1n7xFau+IwwWQ6iOI+kM530l74fsbskfP5/xj+fkH4zmIi3ji3Km02AhZFzDf7LXUANq
f+pAbgA6uQR6/njP/gPWpGwKfWFLctLyWLZNDGfyHZll2s8vn3/IuWl4//t/DuqAuDPWbk5OpnAe
SQbvGUf80CK4cEB8fN13abRKBPIasqXhAili3OtAvFzsvPcaHiS9yea4ITCZJXlTnzxA5K5QSEEj
QwQM96k6oDqOtGp34ML5X1wQq3gxzqOP7gyF6yN8W2Ej2W08CAvGU6u+dObSaBUI7OzCcxRp7qkS
QwJBr03r6612gyfbyJvR0ZeqKO+j92/go9EqJBhPilwymF7D/g58dk+kppq+5OODKVslDuNg25BB
zPekVJ5oQL19pffQE4lbsF4/X3Vnfv8a2xnVOVCALVlOWtSpDXE+VJdSkjM7cw3u7Fzf4WFZk9No
7YZVcPwbvuPU3Uw6hKXmhWV9ZteskZ1+56BNiRoIhFu6ZPS2GfTGvEur9AxVDUT5/78nS68DvafT
/Ql2zf3RhhBYSoqud/IkGMro5Ni53KImziFty8ROopiSRmELmxvDHUjLsK9dE/4BeqIkxvJBFuTU
qqfIE0lPd07wJQCE+w+ukPgQm6/gsnLSuN5X8Oqj/jd2iWV0bhGsNjrkxhYICUj88rFe4EIeQHLI
NmEsJOsTO0X8WAQTTT9fzGdi9LpCPs5D66ummE8h90U8ahSGZG9b6NSRJKjmL9nF49bz/q3/idQR
BNI7mKYGxyUaYBVu/QJNDf/Chjy3oFeBq68qYcqR4aiEDyh4nSZADQqa4p+P0Lmnr8IVDKngjRwi
uUDLdBNEcmete2gmc2EC+Htk+iAcrvnxJq/VzEwAXQfOnD9jbzMBNhxy0QS6j/Om88f5lU1Qmtzq
BaVlqDiHPjxh8wJ138nWUJvqgzBmpmDbkWb2qExQbaBgXHoJz0R/6zfLDGdJR9okHJUPTNdg86QC
kOQauoBFamBNcEBx1O7nsg62DffpVdHZ+ad1l+wl0+PyyKUCkjlqyWkQyHJyZ4z2RRWGMQ3dKTVc
RyhY+O38LKE9A7uuzt8vUMZKlkZ1ZVKX3H4blqhD3c26b60MK3QgFbRqnVY9QDJhSbppKQ7otsHQ
YfCggZqjrr2BOWp4PfBqSd0gcvaUOwwmpI0AckBxnlhSjjBkEnY7TqzSGwbvVwhkAWyv2wIBpc8K
dVT15P1casvzFBa1tYWE5nCpMXlm6/yDQZ1krtrZLKfFwi8O5HpgwGvIJix1VSVDp+8/X39njpu1
nVY/054yxaaTDsoi6YZijkUzXJA7PPcNq33ZFLZrK4OH1wPCcvM6F795DhE5YNu/9utXxwEuaFXb
wSDjhF7o9zCf1B1q6JekXs4Nzfvf/xNVCo9xOi4gGpl6QFG6c1UCu5BLfqTnnr6Kw1ULaLSP4sOJ
ZfDyBuD+Bcy3w+fD8jEPAUW5VcwKiJcroXtoWJYcpZmyt8sdlL2WJwo7ziJmanES2TXhPVoTbBMQ
Pe1JWMl9D8ApMDM9h6AmXJvjqay8a+1OXtyOvbw1zhImAxXhHkp17nUIivwBGoRuWkbMB3w2k86F
oHvmlOKrsDgHbIHpdmBhyYh2xNAGzzk1V3BWGWLO1VHnaJV8PlZnAvD/Aud/Zpkzxgis2OyJRPjg
KjI3dRTOCWpm6ZdesMaOFjYanW6a55PIB4iiUMgA9X0W/KhQFb9UCTrzEesmboiGZI4rPgQfbIdc
50kQGEZ389fuBus+bqtgazIheh57HKzoc+87crXkwRfHZ3UVdSKmR2eERq6jvvmeTvvpp7DhheP1
TARao2Dz1m3bfhizY+GaZGJ5nLObAeVp17mUe5wZ+jVZBibu0ltCU5+sD2N6Y9IxexjJJQz4uae/
//2/q3Mho4DyeHj0cTKyHjy4GzL++trCXMW3dvRo04aogsJBaCuYN0N7oTWJ6/P95y84N/irEFfT
wJOQl6YnSJ/GUFo95iJLYM+CLvHu8zecG55VnMubPtNLOSP+j69UvcCwF7vgwtI59+xVCKKmLDgC
KWpLvN0rKCHGHK7e3Ugu3VTPDc/qMmlmYGBCQf0T56HdlYbqLe7GErLbClAciJ1c0BU48yFr5PA4
TxUynhHi+fIHJ78YnEBAffh8As7E6TVmGBYxFtVMZClNWbwy7p5a3z3AQfleoDBTtJckPM59wiqR
gCk27Uq1LCfqQvKni2j+DP9zuWsaaS4hht7jzQeZ8hpIvIy0DZTGxQhnyx7w+ROKWC5MnN7l16Ck
GnbOq2OnC3NyptpN15LKGkapZRDCr5c4lL/OOIYjSKbbqtjQSHe3BXQDEzoUJoHw0MYXUb1hdrp0
up5Zef/gZ0gJoV2k2Efik+whCPPl2PHMuzJAAOzDaswuhPb3SPLBkLqrCDMIrjry3tp2UAaOO4++
1TO/kOOcWRJrfAoWNCTqCURy/Jbu4HZbxnNRv+c7/oWlfWaQ1rDsbpZNjub8dGqX69r8dgYdk/mm
zvoLg3Pu+avo6EFaNfMqn566YXgN4HNxoxrhbBjU636VKrp0Ap4ZpzV2khLajeWEepjoRb0RctbH
QXXs5AOQu/k8CJx7xSpStrqDl4GDL2nb34BGpkDOxAWcxD5/+rlxWoVJWRqZk7ZB9tGVx2zgz+2Y
w5jRKzfNbMiFyT7zCWvYOO5uUvp9yOGYm8UjvbXA+sI++cLTz+yDNXJ8geFHgPt3dKyA46R+cR/N
8u3z0fm4OUHXOHFbar+YGiQIbeF34D4U7r5tZJTkPLoHNI2/iqJoDhT4lW3dQrL987eeG673ufpP
WuI4EzXtaKKjGKsbt+peymy5Jbr7/vnjz0z5GkFuc51LnOrLyQZpKIp7p1E/xqqq40s84XO/fxWY
ZK9hWh5Q94SK+pxOBmKBLnwFEmYW52vbew0WlKIrI5F3IRxLh0PgtH9tFyYzj3ZEQlrz83E68xlr
wKBLHHCNoV99kg2juybTJCnFpNO8yS/t7TNTsUbBRXyCx6VbZMe2g/AjHHZhlxIXqBya+ZJHypkc
wltt8LZT4LgAtQDjWH/jLMDFBVfZ8iiGFk3Jb18aqbUq9Cy0Kq2Ld0SL2TSSHGQu7uQYXjjOz3zC
Wgo6hCJD24bdfCKVIg9EjMG27evyQTewQI/8pdsDZFs/f/4tZxKVtSh0TcKh7yQoLgU0y93QS8oA
sONMLS/BYKOksuyvaS+5YZz7stVOX6YKnq9wGThFpcxOkLyGK6t15g0ppqqPc9jUfBfQU/viZXmt
Ad2YStSsrZBPSq9JSurewAnnu+95D5+P3cd5F2XrwVOh45FBQelPFTU0zlFhL2Mx5RwmYGiMOyX+
ya2gOw1juUz/DhhHYsGXKrgQOD/cTnj9ajhV0TDlwB/piBMYVGH0j4BloLFlIvn8Az8MCXjB+9//
E5lDAOFGGwX5EWyP3djrKlUl/+7Pw6XOx4cLAi9Yhc5orAFQdZ3qiNYu23YTs09mYeWBDYXScTV7
EHf3RbVcCHHvj/0nhcTrVlkSRELKLOyGHA7lwy30kvdVmH+lxoRHu/9/qGCpOrCq4hB99MvxNodQ
d5Zxsn1H7UDxfErezei2X5uVVYY0idxzh9YpjwbEZKV/uIIdluzSMfBxVwxfsoqg1kSjWyxY1As4
rWZZvhvphEfBg2tFqr8EfYuyQuiui/EV3MUePRgEjCa7RCX/3+L6YJLWmthZUWR+0QN+qX3oaqpH
D9WV3rd7x//tgGBSUxn77c9whDsRM+VxIHIncK1aJL0hDcABnndn2YC79XyVl2Tr8fa66tVNsTSP
1O6HaHnhpfslKjdba0OL2pG6ZrQ8BnX/F1T0pCTd2+ezfGZzr7GQtIC3QQjR8WMWwualjK4aotPG
BM9gqG4+f8WZ3bdGPoJbByB0h5nmjtjW9ZMK7QFAZpLdEf7FLbeGQGoHvMMc+PojXbKTC7OOUl0y
8voY80DZGvyoBkAraR9iiHo3CQOgaEOEqcZNFf2RefVrY76B1xHLSSVmhrGnb0+BuKQAdG5+VrFk
JiIMzVzVx7rAidzLxewbgLW3Kp/aY1bK7sIknYlZazRyN2cg27k6P0Ji7Q5qOsehgKTP5wvg4/ju
rxXQIqcwfh959ZEvhY6BbIcUEF4Ya27y9GuvWJ1ROdrrhWSVOOrGVdAOnt7yASIood59/nzq/q+7
9FHAWMVDDsv0WrPFO8qZFlti9XxrwlztJYn0Ene6As2CsLr5pULd9XvE/eFgs4U8QQ5ngBOg43U8
Ntp4T4w7co8mswNF9b54FMbh8eSG7i1zaJlwr8qeIP4uMFRexa507taHXgbZyUpSPDEm0AixfRte
eeFcZDFU9evnqegWL4FPJN/1qF6Cx0qk2viRKuBWUrs8Ub5VUaplGYHyW7gkETWhKdTUgbckgSvu
peJ62/WulxiHoavCMgEj0yHfZwSd9giZ0xYg4xISxZCtBttiZvl2kJ7Zy8AhB4dascfh6Kc5kzoe
M5Ai4h7epEmrZ3GUymePLjwUdtqZ9VbOWXicR9jlTIHLT6qxzrM7k7rfGWrULzP7zh5SiN2vCH3x
FP5WGjTcTm9ywAymxDDcd+EYD3nkgdVOiuJTdkuzgI9JJ1veJ6Iqi99yBJcuDuCmUsZNSfzHtnO6
ONRTHtvc9OmcLyPSGbCJtctgc4TxqhPih/b36Jf0p82taRKGrvM32Iap1F3mP1DJijDHUMF/sKMe
AYVUyo9V4BVbcMaqTS3gqMCiaH7TfYnCuhrB4XAVMb+yKR+eo2qaX0GSpI8SzKQHn7Vym9Gcv0yg
x4mUkwoqxvMS7hS0l38F5ezCrwq2r2hkzWN3G3XdXCe5IOMGwPsppTPAukhsx+h2qbsoEej0JsS6
ILcsE3Fu4KtGvWTAooGA1zvBUrQgU5a5CL4zT4PU4c3iQOdp/CmoCq8i4c5PsELsNnSOhj9OWUSb
NgiG1AeSMBUcKa2XwQ47gRdSGEMEd3wyPApOmBf/AayQSMXZFM2QZezZkjiTlhxY2Mo70r7ODxh7
tqPSjR46PQV/QfcB1cYXxTtAMJC/lslz7nREnDdBbHTnRKbBp3ZO/go7tGanMx/8qdBpKIU8ru5T
acfyp9IFupC5Cv030OfNuI0MLFNnNMnruBFVxFMIgklwhEJQRHclhIASp/ZmG/duORxGJsMHk40M
/zMLEysNWjncUe9M1kyZGGoCauf7c5nQBlpcBa+7OCcBgE0mpFBf60SGh2Y826BZDI5T4/aPTRTy
q7wWcGuBzJbGpgtquolw4xXxoB393NTG/mU9GvUwc1JVCjn7EGp4LvS7aSdELOFssC0qfz5yjl1X
5uMAqCP9UWmJTubQDHuXyfEld3MNTJpv7+BY1W3rSjV32sepRCQOiYl2kE4Pl2zbRWw6QrUmuHaH
yDvyzgcLafCCLZS77Q0URaYDdCjAg6LC8Q7CDHRDXaHeWmRcsXDb4WHgEiVWp2liWlfDNX5p+ANJ
W7stZ1/fFHkH7WgZtolvC+jFDWkIW9LI+u2RtsYZ4BgWmV2tynrnG8+apNDTEKXeMEbXqhdZip/M
ngdCHzuVA7ucVdBBj7xo6/RgXllvqa6jushlokfP3vRGORtSjXYztGTGRpz6bE8rEJYh6ThARVZW
tt6QrgwOYV27e6uK9i+UH/1nnatlD1tLMcZ6AAMZlhYGessVhyhCpdh3HQbNPoBaBovBhrM7t+6W
g51tc+VGg7vjrKs2yFe7lAleHHAZGtOAGf8ZxquoX40Fh1tv5vgxjwDNGGE2uu2MI2EsPtorz5/J
t5lVzh4UruCHUKPsYo40IkborXdhBfwM+Ik136paE7DowjIelQOLt15NW8867tPiKH43RIX/0+95
U21Bs61R2IgG/WOqaHAvGa3unE7LHYxAs2dwWOfnzJl50o8VBAMDjfDpEXG1jBEkZHxR70M751uT
E7XJqAb9lLcgXJO5fAmw769hychTHXB1tUSSoAMG4SgZ+O5twRuB0+Odut21eWqagFz1ncNv4DkM
Ad8oqum9IX6+N5A8vQlLPkFhfukPDhy00mXkLwbUuZ9Ad+sxHvoQoCSqPPMId7KxSjJ/6tNgcGSQ
4tP8tNZje6gGf74Hf93HbHp2C1d48NllVqZw0xye8sFvHrq8Ke8dPcF2LvIgjaUohVuoqTEfQyPd
m06X2YOqm/4XvOa6Aa6bpd4LDmd5CU3962Hs84Pb4MoceOMIhD6E9ffwnOdBjNCdQ8aOtze8bdmr
71bsRDF8b01el0dnGLGSvMlBoGL0EE6s2ZCcNNsANFSsfw4dRFNlsEQBZB7kv6rdIgnOfk/L0Pt7
ZFf2XmdhdJUh0/6Jpm+zF7V1cYnXJf3j9n3zbRAsvwFHv7sFqNd7nSEx+uwADPlNZy0DBNKChZXQ
wNINM+8yK9BMJU+85F0c+CixdM4SPYts6Je0JMU4pmXHK8AQPLiMiLq+zlgBoPOYswOgLu6GgBt7
sDDyBUS8MzAVdvwtguS0cSFLE7Mcvr5VK5uk63qVSoJqHc7u7s3ijEy1mc0UI52D+iWwRrvJrUGs
yrrsuvMXyEFWtPsdRouzNZNX7hYTQYWVYz8NXVv84JQUqQbN8nshoVM2DZmCtx8pb2ZUcsCB9Mlp
rsbnPJjsm/HgNjNwMfymw9KZbaFZDeuihryMfaevfYs4RMmwOLHw4NGXyLqs8iQDk+W1daW3nwq3
AR6ppcvVNOeQQ4nAxITBdntlFje6BcScYCP0XRvDacFNMhtR3DxRiosbCEze+yHcdlHlMZu6qKu/
XmDZqRnEcNPzsruB9YEH18N3w0OHQEv4UKua1Wk0heF805R62TWs9OHrFvR3IfPqd9NmtkENlx+g
MC+++cBn7ms/m+We+3K6RyHH27rQNtggz6qROqHQA6k5NyUUYsUxzUGxjjUyryjWHseoMWjEHkkW
gUpbZtU9DNXBGh3aSrTJ2PHougP463GEXzp0HOBayXvj7HFVwS2sXpom1T6AVQl0+90lNWxUL4Nf
SxLXmrcIAEMX3UrjIghC0dMmTBVFFNdtSV5tE9nvGZ1oMkR9e4symw/Wt2ZOHkdlUatNmFH4CBkN
WRjbVAT3eHex72zUOjiwsHH2yi8Sx5YJDlU3XSiIwyMUqZJWjd0Osp6RSGCQyGRqpGinLVIj9ub0
U/faLlCZVHC1q2PQHesw1lBwvCtDNHIGErD7vAuin1MXiT9TVsi0wAFYwGyYLlsIgc0vVkczPFRN
qZ4jTnzEXHhUWYj3Nh4cVHzLbuG1HpGEAVj3IqsxfLSE+MeQMu8h1xpGsnmg3c2QD0WK3RbcipCH
1/2cjzKdKz3c4sSiSKNGTm58YH3NZuyqAcPRR1uQMoa7UCzqj2+JRKGDKvoHtpbBzZwNLei1KFle
eW7gv8+LV1eAKo750+B7ZKcWqo7eYurniBTyBIhOldZFCNxhUxfHsFOmiSNgj96TZLQLkD+zvfbB
co857CvbtM0pvXU8NCziSKBp1zphHm18B1da10ezGkJHqNfgMPGcXdtDUHeEuK2Ja/QdNmUf+t8N
lglE/4/AApA9jrroJTRYHjiRa39rq8a+ii6YEoh/eLt+EBIGoV3/C14xRG5MWEPgQGVLAk/M5a1c
tMoh6T+2OP+VE32LhprPsV+P8kfpOEEWz/PgXvc1E9eGzdV3IYN5UzDqPkC5QhxrtEVsulRDAKdS
jwKVVhXTH2DpqxsPTtYb1U97jxU7UKRH0BAWcYtTSsMipJ2rZI6CelMZQCHb2aH3wrUTlAnAcIgt
XEw26C/boztwfYpmbjYWhcUdX5B/lF1EAN/TWepPM7hlg53vRFiTu9L3h4OIxjztLfgRsunD2/cY
em1njRqjo8p0gn/IVSsYfFwEzZsTNTWmS3Iv2M3IoGpsN8tPBPJAwG8C87n4k/0LzSv3NDey2fFc
zb+g/pgfOdbDHpg5d1uKSIIApcY9GCfiZHQYbbmuQFlw6JxWyxL8LHPC7zXuefD0rWEpmUeZSmCx
YzfTZLAhYfvZuQCvMmOTaibLEHs1eBpT3rZ33G+bP3074Hoh63wGNXPotiLwuiTryzlPHVnoN38E
O3zhaixTX3gyhcqm/i4rARlsFZIuyesem9TPl+nJn5tlWzdl9Eva8P3G6Kv6oWJE3rC2ybqrchnC
vRst6n4CuGffG2N23eIjORLh1HS7bCQC8BynRKoOdtFGdXrZ+2TI55RMuQFIEG43PZRv3hARzC4E
/uIpd3oHH1YXfxzF5iSw5F0aokQebzNZOJuJkflPq3L/3m+kqHbjHFAk0ROSi6Sr++Yqm/Mwj5ey
aa7wkRTWOwHD1hSi4tj6MDnrB1iphXAYOhhs/4T6RO+HSrDEtQYKMaOo5uOMaHjwIDpkYlAF85sy
c/u0wdS3MC+sOmRDVVenVSS6b6Qi8ILt5vKh5pT/5HA3g9csgbkdfvBDwEr3dx+x+cEIku9b6xWn
oS/4dgpdehNBgw2nr2O2cOcobardEkURhT8/QWMHKTIX9s5ZcucHXBjy33lLq2/ccYYMOEU/w3/Y
jkPSzzC13SA4e16qedl2aek1gUqAHHbejEt6pLuzzGDkxiF/0MI6Bgs28haaOF7z7m8UTctrDfg8
lO0qVW5owLwTxHoG3HIM8XCglCYw8dAFZktdZQ+oa5JYldDsyKIWRrU0aw4DblxlDBrR7MakR0q2
jCQAO6LJrzsuvDdvgh1PrMZGnprZA9KpxFU+B0gsRVmcnjxs9W0BpZgX3fr+To58hE2kLfjJ2HBJ
cxQ+PRQ5vKZLaggi3cLGWd/hX9d3Xsu1gph1VRdx7QfqZ7l4sGgRAbZK7zdH5tb5JjAa9382CajF
zPO8l9A92xSuZb9QKPCOqoX/3Lby+j7tgce6alyTbTLIvaTZhDpN1kQB6g5TMGyRqoQ8Ganr/6Hg
gCRicOXWm2Z5J7l1t8vY1C/NSPOrMUTyRoJcPAUSl39lbf7WQut/A7UNwMPHcT4qXDan2IdFbapD
6rwsY8GSDPWhNMthO2ZLX3RxR/zxj+86agu3qIHFTtQ+Q+uUHAfwc6eYuVV+6iwE//0eOsVDw+fn
UKNclxTgzv+o2t68QPAB/nu44bBrFRiZEo9InOio3EA2gh0JsJdXzigCVJf8LIHvPdnaKGrfZOOM
LUo0zbTE3DXVU+CZeeOOTR/7RWAS4OmnFPfqNgXkA0llrkc0VYPcsbsFcKIbOdWI6jkSr2lcJEax
bY+W8vYRokP1D0tD2sbDYnNEb7Rl4esM4pOn2Eny2k0qd6p+kIlP26nV/bO/hPMpn9C7xR1f3QV4
zKuTj/R5YTzYm6h2r6hToOYD9poXxc7Iva3Ow3IDygZAqwvh1d17oeMEH933lQTHeSSngyqTCd41
uxnWuo8MMNdHPyQkzcd+OchubvY5boG7zjRNgp1Sp97klrfZqLJkhLLILVjYOHHUSLZ91Ikb8Hbg
zjQFUbsfl0q/evMobt+TvJQGGSzDFhC2f2umwmv4oZKYzT6ujcDibFxvUmlhkGhR6CPiVidcDByO
fqqrfudULUmXGitEgRSx5R5qabHsSLtxy7Z45AWOGKXQ+gnwhQmuM3ID9Xeazo6MlkTKjJ2WKBu2
Q5AFmxAn0LYfLYTELIhZplfjtSdcVmzqoCHfMxMg45pyyNf373qNUPnyNnM2BQdnwaxwa50Hgnyn
TfVoihssjZYknWrkI7iMEAOIRuY8uNOob2FBOieQ6bbfbVk7u7o28qonjd0qt1RQaMF9KyaRz475
bHMSt3UxvUqkwQlEHGWFbhJS4WXI8psZ5/wL1XT43UJE7VFOjUobTG0C92V5KALs/LjKIP+J7a9h
GFfgLK2hfO+b+xr+XzfYwcuJR53e0qDsroHj8g5+nY9bObBsr6vRObzfDW9AlEaJaJhChhDTIuOC
NMuiAVef28QNgmXnqyLfEK0d1NREdGe8nvOYld2YmoD6v/wggHTjQoLo21hWwQYQEOR52sg72JEG
14I4kFmKeg5Na20clKWRMWHr9dd5kbUiJYz2aRFW6jAIL7tnQ11CwwFjs/VCha8KXUn2s7P4LtR/
EPHs8H+cncdu5Dq3hZ9IAEXlqVRR5dS2u233ROioLAYlkk9/V51R/7qWBXh00MaBVGLm3mt/C7xz
v5qCPaAuxZGziiPn4U16V5PriSHk/LsTNc7edaN+BDGO9zd+NtlnLRqxr3B2e618i98CCIrbQOZk
j7Lpy2d7HsdbHlBymsxUoHk9Y3D36hEqzrTfHMHgCM++l/NzxDU5oMDIi1ssgjd9NMwwjq/lT4Su
hyTsgyLmirAUhDHfJKrtGGImnXI5GDuB5kfNbRiVSi6OQ0SrdMz8SVz5T+wN67y4b83knoFBGi/I
lgK5XzbuHRGmvUfAKHupycBv/dDNd7ms6c4G23QH1NiErQ/GXzAEHY911nkv/lzgYt7Z1QinLtcc
Q9ex/lIdkP1sOfh3G0z1H2xqJYTtpGmQ/73STI1QXwavGb7R2Rtid8Zw183MbnWd58cSYbqDwP+8
y7jrHLSLsLXnoS4ki+SPCJeBpzLogx3WqQDIu6w8hGFu3YZgD9w4KCzaCTcvX6zC58+I6rg3XMLQ
CtOqBRJVsUod5ggFpUFdd87Ow5p+61YRQoU+MeSI+EMTwpTVor8gJxuxSkbcvfcmaP0fIMwYx4RA
1PAoQid7zkQ+3SsYXzzDDqbJzw1Qtv7BQcHMazVg204cGDHgtjln4tdYD/0D/A0lSRyYzdWxQvj8
meQzfR4RpyZxJMHzpLjaWjCLLZxvUVROCtdr8i0zsLCsOQwK4br65JMMoHPeIzLnGstHsLa0+6Ol
aLbnBMecXevKObUMFQWKwxQBY6gN5xjUXri0C+iwYN7QP6mmUTxuRd39qFTeQ8fg+86XEOYXpyGH
o/MsLZVmWAz/qILV372GKxyTu/6r6kwf7LEgj28l0qWnqMoniGx9s5W8WkuQLlLhA6cTLBw7yBM0
f2pRGYN0S/2GfAyJi47jxO7Zrx+nsd5V3tneEvABpxQyqM6yzm0R9bcgKhQ4nqvmIbLK8ZFmc/OF
WbDRBaKuvvG9NtoQ1QcrX7gEoenJk0id5W1ageWwG03tJI5Tq53h6soEHhuw61kD+z41SbBfKCsP
UnsWmD+UHscOCEoo/JsjBeP9jFhjUcUaHJFjjqvh89jZ4k7bXf/GfMjhVCmtI+3rvyONKA5nsJth
fhhcRDecQRfvswRbDmILHWjXjyKqEJvLx6r53QQDghF1malYVKXBoOiZ2md5gTh87QgEKHHws28R
v0IJaInbdYkQR2n9teo2/1vjzPOQV314sEQmXdjm5DMCNpMw2HgQQppmUuz9Fhkl1uNih0NKeDOV
jnvbjPQPZc706E1ziHkGwOzE+zqWkrJvEI+Clllk/iut7PYrYwrZJheXGyua2qMzImwxNdzcERuK
X9pb87FgEgWDIArAtQ2ljYnqEBB16+kN978sFiH14MVNt1yJ1nr1+vd/dDtjkcPXtCyQ3nOZdZ5C
u9iVDHulImTa06izd0i8dBtylP8YOu/kX5esFW31gMuVSPE6Tk/dBLeH/rdUME4csgK4t1n8ngfE
emMDt9VLFgkcRiYEYZ5G2Hs8fTx91pRYZKFUqkydYa2kTTrW6GrXh2smk2dWyxNSXbjUBaisHud9
A1qc0/vPH791JTW/hLD0YdPmmaeqFNpr+UIMUjU1c9yNdl0RGJCFwGD2bGREXFKkDYinFzMN3iEk
0XzvIoOMBBooshsqgP/0Hv+/A92lk5jx3TzjCAKl8KXA5SWXV0FDFIIKDirG9MhqjB8Lu0FisKkD
66m8W1im/UJXShKb3A5PDBy6l6quxoeimFzEooLPtvFCV1X0qAaGboultM9eEYFuX1ACMH+yAxfK
AYBRPO2VPu4pBnbJ9iz8R0LbcUMStjY8FrsH5I0MOHaWpxWI2JSGici3/BhWu+y6j/wzw6UdoMR5
GlgaWoP/GqopfCSYBD/h/jCDKGf53xxHCRxkS/s0wwg8DibkmSJcEndlRTUOw83wwKhVHn1VhefA
KviGacH7a4+79OsbcZYEgHJkKUciIClk+VIOVQQTECDUlUuSfJqq42fmn7tkngxAzuQoPEUDR1lc
ChzhP8cYdJe2dBPYr42cEcXswxowGJjJ/DAh/HFN021VhLw/OtxoMbBDpMC0ryb/jB3ooUOxWV6b
DQHx2qMXw5pWTeSDf8VSNXgQUaKC8OXjBl/r28WIHnH3LPIGiJzeTPMv6hcuyrMaF95kNsLQhQOi
UA09ytvHb1tRJy3hJWDyBBktoXwyuHRY052L/5hoA9W9InN0l/ySAVs4zsySp/BjAecJ3OrLXBdT
eNAd8Y/IvZTOGaG+HN5EONFXJxwvskuJbAw9O8gMjXHlVPPGCvyuCNtGCvB/ZzPyAG3fQeCfEkT2
kwAB6kGh7rYdj1Pgn1lYHBQW/Y2XrXRieP37P0tH4JcT9/yqS3MiTqNlP2YhB3+hMb+9EMpY5MeT
j/vv/Q0MGbj/fVGvObVBnc9TnemUsPxIqg7uAz9psTHO116w2PQtDl/KRmZ52rYVhBDdoLIXTlV4
LA3wLTaQKvP+409ZG4rXmfZPmxlWBAJp/zyl3UMO8vfUJ00bbLTTuw+nZOlmQoc5IjPkBulM3R1q
kqBjy/dZVm2M9HdbCY9fdEMghY5mDhSFIv3rYPmHoOxuxj5/csItANi7txe8YtERfuWxPIT4K53g
h3OcnPooaHn2eQuskdvtbCuQEM8o5IO3/LfW2mzRIYXkTeXMTpaCmn1rVwrpsGJfSfKZrRsftJyQ
Vl2WvoTNpkR6qTfWGy4Ln1nV8OjFuu/W0kz9aEdpGL5oiWtIOAF5ffzEOMXDFys/1GVw4QpImLZl
c0Cq5M0R+SGcyi2++/uSW7xgsQOEMBTwUI0bprhuUYiLguq+58LduZk9wUCIkfsMWZS9m7EROgwO
QVjfWkefERzEr5Yyxldk96lvXVbZAWpfBYiooApHFLuu41CcFfqua1v9yRdcV+t/Jn3bQwUNGUyQ
TkJXCOnrLHG99rknfGOUrUybZbndDGki8Hwlyu3cAoZwEIwkw0zvGMsOqHz+ogE9T3Snn7ou+v1x
m71/T6JkadgygsVso8j92n92diiHfs+ZcyiE/6tyEf00TvVthH8VK8tnxT5ngYi3LtaHzCbwbbML
P4UkwoLOeFbnqZTN/uOPendDw9OXawEoQGHeIo07ZIjoWcU3KKJe7YocoX6AZEvpLQuXlZV0aeHS
OzaDSV+DZc7L/mYk+x7p9h6opQvqgLZAAWsfs1ge6mEOQtZF/OL4NVj0VaB/0dBuE8vV9ncwUabb
mrXy5eOWs/9DoPy/qx/abrFgVIIEMDCc80sBpf7PYM5leeIIv3nJnNfFeK4g/Utm1+FWCgcT96vj
t/2LxSFIAiCnvPFKu32EsLWqgJGfmyc3amH3NaupPCG1OP+MqrB6QY4j5IjMgO4aTvA1sYvWhajB
FnQ3IN37pQujPrHgjn3rXuuZ4hHZs3kPUHndxKr+Vja/PMpuemJQiFrb5hXBX/SrF8jvoYD+xykV
/2Ub0OjiDBgoiShLJb/lrI5OFbaqPXI9080o+p5hNyL9r1Ij9zwhRpJIn9iHQBAYUylIVHwHYSKi
c/uFuj10IxHKdn1aFtdzoX1UlpoVkq/CevHmcj7QEXSwIFDDubC8x6z15quxRnNCkLqbz15hwcKO
tNMAQUvzu6sMiGW5Zd2WUEgkJg9hWoXk7w6ON+O+UuqtnzMH8o4ZTggTxAUV8sWHbJz4s2n9dtoD
u+08oknNn7yr3DenCOSXWZ+msEfCFmo0CJAdHri/Jav+FD5FOsMgqr/zeItki/E9G6sjagjhJ+t7
37qpZwevMzJ1dTcfIHsj+K2Axn4lAGLxmLYWeh2OlDkUzj0Ky7J6CuLSHVTSzN4IDUvjuXsPirR7
SHohPK9JH9yANg9HGT3kcVBcC4QkUiUBMLvw0+Dh3FF8f65Qt2N8eSjrMDvVgOWnPpnoyZ0zUmHx
ycA/jKr2q2va4MUbJ3ESjZ+BIUTz8IzKQPfk6BCOBkWNcnqUu6ERQOePAMwyvf6Vw9U45WFUHBsP
6jVkaCGvKbSOsoTOuQKQKrPm2Bs9C9KEGulTZpMW0uKCkxi+PexWBnWFGqIw39d12SSkb6bdEAnv
p45cOB2F0PPEEDqG5woR01ONc3mTsLk0D2HU6qNktL9zZ4/dM1rRR1wPLEgkkIOCOStSrRBV58W0
axs22NC75M0A22VCnz6eyde17r15vNiXo9bh2m2j/hJo56LFI2r5PnPIpmTpfSMg2DFFAQ+4iFov
hLd/aOiew8Kc2tbeOAD/Vy71zq9fkv0yIOo0Qxz5kldoNAGy9c+OwTBppLRI6Th2D01VsN0s7SFL
AhBmogNytvNP6jFdIO8fQbbtWIL+Ldw8fwb2pIIRUdVTBnk8csdx2LJcbFyfVlp6iQc0kdR07sL+
4tNJJ6xmUxLBiOLjbnz3IojGXpzVi3COMGsU/PcI+FGdyC5z2d4XZnxuPMhos2lOJlCNPn7Zyna2
JDF1sx5Rx2z6iwHKCDpdeJGcyuJuyLcQoSuH9CUZhLTwqCDwakhDMp1EliMPKft9lSPu/rkvWBzT
UWhS+hqx5YuWQZiCW84F5G+V/xU4F/YXi3P9uXP1sjZeWUFuBSViZIpCaAIR748sqO5YtMU2WeuK
xTbMbGTOo1YMlynqD8o0ifZ/yxzONFsXg7VRu1gfBgoTmHZikLrR2oszM7xC17txwVzp5mU5fCBN
0BWjKy6FHp7cLEuj3E3INH35VCcvy+GljiJLk8hO+1qPSY1NKfF0h6MGv52QTvrcUFqWcpdh3zYw
cmUAtPjngNAveZk/tFP/p6Z6YyVd6YNluTbUGtrxXQ4mUDDLGx3m5b1RudiYzSuXiWWttip8ONsg
5owSx2vUKJ6C1zFq9u7oxqyDkqkpDjn5bGtdP/Gfq1FtYA16xX3BIBxcXvs+8FI4BiRdsxFEfr8I
GBHjxcxuDXStCgVaF/eYHcuTemLpcD/f2ifozpMgmRKT0IO+8Q/NSabinpzAOj35+63K2LWuov/7
fY7pgigzGNKTV8bIJbrRpyCWhC4m+oQjyoB0OUhN5fiMKvFyZ6vsUQAJ6Qewg/l4xqz9+sVkB6B0
7HrRQAkbzlCxZ1+EuwVKWtmglsXZaiyh3AndKG0dkmQQfo9IyxaoLhjcNwUsUy3lxkesrCrL0moy
QuHIwykEhjdKRyeE1qvrnzOT//i4kVaW3GV9tZgtXs8htEKsSLj2Yc54r3seS5i0f/yCtQ9Y7OW1
03OYQXnghsN+LcqyHkBU8ZUF2Wdqz+HXeH3vP3PQEnY9F60DsRMfb2le7x0cwj/+6SuX0GVhtVu1
Q+6UcwdDlm9U3PDSv2REJJF5Nt5W4e5/Q/6dQ99/IaZ/fr+GvhKZ6TpMM2hjkHPPMHgK7xaFv9kf
O+qKZ4Atmy92lkWJHkHkHSuL7PuqC/a68ut74VYSQjchblgHVA1y8KGOnaLLj2aEtAh+2TXC6Fb3
AkaHtzEm3091U0IW6wISzKbKcsCFm87uULFXTjh+dvAjiqU1lwDtOahlhOdXvZck1E9u4dQlrPdK
quKeF3JjZL3bPVCOX//+T8tdg3x+1xlUELYvrbhpoYCEFw83qbKKjVe8OzvwisXgdS2/HPXg8Usg
XgfczUjZ7ycnhRjz8PEQW5sdi5a0ICVhFqSzqe0iTGDU3rpmJckng97/deA/TaQrp8wEwYGKmfzs
T/5foG12UZ9/pZbYWEDWvmCxytaV6xOoq81FZHOZ+Lw5d8bZt7lsN3b0lbV2qQlCTKLUREHBbnr6
ZIlx2IGY+4re93aTlT/qxuwKVL1szPm1t13//k+LhV7j2pnwg5RV3o8+n1NDokswc8gdnRYxm+wv
t8lG569sUGQxgLOowtWc9cOlabpvfjjcCjX9/tS4WopRahtV4FlZjZdOQoAoVPebotKPK1ANPn7B
u5MPS8Bi2SWhi0BXIGlaZy+ifYDNxRkVQ6jCqg9QkG+8ZK2Brn//pzNQ9y6H0q3h6FuWd7ahqa7E
RgOt/f7FyepakiwcoDMu1RXsY7lRdEJuLntBIJodlArGZBxI8evjxlpb5MnivDPAubDwxp6mamq/
DC2ZbwpaQ/jlotoKRYrAfjkhrU7SsUwK1dJ0KIX8486u2IcugWUjnGsiFGpU44l3hKJ+cgTJCY7D
zqmCB9CthyDd96in8pbauMR+/KPfXfvQw4uJPQG7kucd5p2Y+A5GqfC8dxOWf6Pq8eMXvLtywJHn
eoT/p3etSnPELH0cPRTo8zmF0Hv4ibJ0vbF4vzuV8fzFVPZU1liB6ElaIi2zazyU0CoUv+8rm6OW
tcggrMvCOmlnyNA/90WLCW0PXZG37YySZN+7HSAIHKzsOcy37vn/HTz+31kBX7TYjrqQyAHaYDvt
2ulxYN0zHdTeANaAkr/ZTwcf0b2w8iqYqPrDKae8eWE+lIF49ggDz1nu4a9SboyPte5brABWPTDP
HXM7RdjyN23K+xG69QRou43GfHeG4mMXk7+HhsxCHCtIeauTTj77woqdaErG5ibDYf5zPbZYBlhV
tVBqF+QSFKjJmh8mrmMqj597OP3fAV7ncCKC9Ss291DSPXhhGbAHFOH+CJyIj1/x7iRFIy0XlkYq
R9bo+7qNErf5PdGz6eqd5Btz9NrY7424xSLgAMUyTUVv0nawp3QA3CJuhiHaaKCVLl5KW8JhQNWj
ifzUCZFfjiLAwmiMPEkcomptrj7Xx0uJSwNYhO3UlpNmlWV9Cz2Jek9oJM5j4Tmnj7thZS4sxSQ5
9eBSkXsKOrSbsC0gHj5KupXkX1G5RUsFSUbnphuFrS+FKcsygea8e6wsgFVrvzDdoe9C8ZNBQI/S
R7dxASYJJ5/GTGYwSmZyZt9YHdA/WY/SNEMK+TfoapxleePqjTjF+/lUnJMXawH3x7EhKNZLkWhH
nWtYxCh5HmPsowdJDKAz8OFqRaN2qMq9mQLv/Klm9xdLxFz1gSsrgDRb1BPtCOVRigEFu5NK1RuD
Z/XTFivElNWFqMfBhbqOTk/Kk+rWZUF49LXHIdHPVVL7YwYjVhkIyOERgkc8+8fH37cy+8JFsyJ3
JVBA0kIU1wVVTAUebsZh4/S5NmYXjdeVTVfP4mpqOXWPTi873G66Wyewv33841eWpqWaS5lytCC0
ri4dv+8qetRwdRbwrQ2zfP+5NyzW1066fRiUPtwWm/rVBGGWlCw6KBQRxDozcqOd/guFvLMGhos1
1gxjlnGYqabVINOpsXYdWEE4miIbeQJr4T4bz3T87vgkQTXiXsOjd6i/a794qWZUMjrfccnbuJys
ddliNa5QDEkhxVAptMj1G/QDzn6aMpnUoVt8xpcCRoOLQ5mhBNIBAAjSiDcA4jFEI9ghCjc+YGXB
XzrjiLbSdHBcB35AQ2z5f7Laicvwvvd96D70xp640kr/FXn8c65scLLnzRw1F9BlVJcMNZIJLmyg
xG5mYosPufKSpTSKaiUtV7lwsLKuELEwY/uJ82yXEdl+cuAtNVKeD4FU2/ni0tGmL+KpaPVPVvnu
V5Yz98uoFFZ8C0grk9iOHf0GbQPskMbAwX1XDQxhyNDkyAxYGfI2qHoefXBsr7cJgoLgWgRi43eu
TPTg+vd/2lt5DJUinlap6vQXBziKtpjiKoC3o/758URfaezg+vd/3kBJDirR5M5pZlADDGBAfwyN
Ze8Fq72Ncb9yWQgWqyFqi6nvmHxGW+u/NgMWZS6ESgmOKG3MJg9VfrRBtaXVG73/3FctdpYhRyUv
p6y/uFlg7afCvJW2nHGt6zZm21rHLNZHUes6LHx8hQ+i+YPx2uCeT2WwqwrnKrZDze3HH7KyTS2N
hbISrlqgsaI6rQhOKIXdk4h8slsWK17XNGNhK15ekIoKvSeLC1D7sFuhliV8yIdpoytWvmDpJzTZ
TiDAfy4vQGVfeu49Q5ezcTRce/TiFmr8ai5LjyrwBIcbKADTomQbZ5N3c104dS36dxganEzCwEl7
T1HwSko+7S3wRmA+BUpSxHtnbw2gpaM6svtrTxbbmPBr711siEBj2DCJ5DTNYXk8Dx2PO8r3Efh4
8DmbL5Ya3kgVQTSDA8tGB61sHP5iHFSiRJ/rnly8DoZPbJ6h7IHeJq7ojJfC2OUgrxS8T43npbmL
owpod9Gy6dAU93Pe7rs82jopr3zI0txlVB2oghQfUjYQCO2bcT9+zffFzt21U5z/BlyN37EHddfs
83vz8PH3rKwDS2W1UVlrgBqUF6Kdc6kD+xbwb4XKvZnvcopyxI9fszLSlwprFLi7vURA84JzCjmj
SLX7Cp7hVjHf2kcs9gCQ0oFUgXVQ2lTw+dIIhaFm8DzxSh8mW29FHK9Pe+es9/8MSpRlmhGS14sd
HFl+L4oHYT1/rnkWs8aBeqqHaTfy3lH90jjlk19s+SKs/erF7AjyuYHeK7BT7eclDLujk0uHBreu
ZiNnvzJqlyLjqeXZ4Gl4BVkeiDT6x1TyOMy+QywXO5sWrSvjZ+noUZMgyywb3tC5qb+AKAlxLA7Q
n2r8pcbYmU0wVgpZCip1LNs/RH3yILiUEtdUgTI5weJoKFt1AykGS3BXD85RTu2N/XVlvV3qhit7
iPqBAdonh8bZ8WmkRYzAEhCEnWj2PeR6XSKqH7msDkY4zcvHTbbW59du+ufQNXa5LGrS2OlEfVCC
dP1cRYTGA2d39dQ+s87xPre4LwXFhR+N1WTDDVaGXwFfBSB1JzDOPPGj7D9lggBf8MVeabwwK00A
xXdTjRNYH1dBQ45Qv3TzrVI277/syjurx1JGjDLjOgBmEdFEK68PEdi46WAz8SeIPMDSDOTkd1RK
eNq1iBPXR78k9am3dQeoMgyCYYrQAvUQO0jnYm/oRQrlq0pAc3PxrEDumcr1G2loE5egD++aERjI
xBHwyACl1svOSPX5aYmeSlhEht1kMueP25LoDEM0D8EhuwzvHA8FszYARTsygLJBB5/elAU8pXWD
+irwwQHNaFXwEvVV+GzbGg5N/lx6T7guVAcVRdxHvbbQt9bc5jc0GBxApfwOhPqKZUcoz/I0Hwr2
E1En+N81WIR6t24TwN9AzSjD5kBxMQdRGvXhCqK7o19bYp+HeHhMCx2cAMcMvoJSmyN8PpIvoJbM
twOcJFNp13rXRE2bTNc6UjJEMm7EkJ0AHexOYW2Dp1CEFpgNnvmLs4l/9KCWiGWUA6doDd7zVLf6
YhGfHHGQmGBFQacdCEYkntsAH+7O3Y2FKtW9orl6GuGzF0vAeh6pBTEmoCgmAJnSowclSHsG5h7n
nRKqauYDhMJst4Y3CRAztQdiimqEfAEQzDlWaq6+Sh+1E1LgWujWkDkDwFiC+4ya2J+D5887ROX5
k/BgIaULNl7Y4F16bwK0D6C5s4Iv055NBuy1gcgdFyiJakoq76IqsL/AHzT46eQDQu+DCHBLYfPZ
71ogOkg+XoJKq9tI2flB88DgUeA2BKH7S5J+QDYElF1AV2MYRUIGjDq/BFRpE7tR8WC1Fj0rqLQP
QdT+zgfpnREzJU+22z/XTT2AylHRXxAkgLsTMTG9UaDEkxlspSbGtbIVcZ17TgIAU/sXGBmedFrp
cy1kvwt5U+4guAweKuian9ohVMDmttE+5Mq8gRPLvgrB+rt89nMACPRfwIIkhNWqugddJEMDqOK2
D/qvvuAlypXphA5h7UUpBmsD2xcHKLJ47Cj2LfBkcRcJtLBd8/ac4YlnoEuAnmxar0341Nc7Hvrq
JavmOdVOSY64RTsAaaPWkTC/PPg68mLGAU9vfCaPnBrnJ211eyNL1H+TQbe/LBC0zpFWE46IhTw6
OO3vS5tkKP6CYFVg/vgJg13DjfRAGQwdBx/ZiizBiOa7SCCEC2b/f2ib4lCNwfgAQi2E6m4e7UB6
ng+22xYnrwAkusOSAlollIuhoYmKAPOvZ9XtHOkDUp0h/vnqg5PypRGguIzwlt7xesx3nvJBUVE2
GffCi2YQKwcYlDe4EICFBY5fb1llIhVBJUEO2OMXGTrkoZYViFgh46mSgz62Tu8iA1v9yZwOcEmv
yna5g/R+5vjlybcjGsagdWTYVwPOzp4w013UdVULqpcdvbak9OKCBohL222GugY2ReFJ8br7bqPq
ooQZe80flGkB5etHCguLDuUN96DfhHeNG+Xffdv6ptpWBlg7JO4aBZaQPShb0aEVur8xAkq/zsVL
rFaLW8RgRgA4kTLyO4QgOvhfAPlNmXkwBUZh0fhmR0QeXgCmHvdRVMhdxD0TO0MX3NnAlN0phHAO
NW5LtwXwa5fBDsQ3jOrqW+YQ5yvGzvyIgO+M9dTqew/sJy2jmDTGi7WJ9LGW1HpE6pG/QhlNUNBR
TEmbjfyGqsaxdtmMMCUfnDmAgZiGPTwPnQABa+5jIQWl62TPVoTA+Yi52dKCPsumBK68AADTaoz6
3s+S7mB8JvdWGWUwAKzLqNiX4CJiKgAHmwxtSU8Nj8BvLpo5GQY5nyLHce6NFMMOWKj2roRK4wTm
iYEZUISwW0jd9qQ0JJLEqcj93DXOQ1sA/yONGQ+YwRimDHOBBx3sNMk8HOcr3hA87B5uuxP8fc8O
KfhX0Of6nUNqc9vwctjZZWUfqqgL7yiZo0fVwm2mMGClRCNubig3sO9RRw0dsaT5rx54vAMbRXGX
Y8VJuGucXeV7LKlR/hXnEcnS2SGmikuS6UN5FR/VUYQzEI5fDUiP8C58iKASeexq2TyRAaon1lXd
Hljj+hZFzu1zV6ssbk3On+uq9ut4xug5C0bgTjNTcuAOoLegBO5Kl5izo13yHbFw/5SBwg38Jo/u
IO/t4hA5zxh+gvo2LADnjf1yhhOMcckRURXxpUPOPFWNYS8eGCj7xqmDI1Si4XHSocI/r/4StnbP
TJf9M3NqbF2cZY8T+Hw/C8gKjxBNBV+cQepjo0SFeUKiBOoL8KUt4Z/BwwKJbWT9zYgw58XF4v3m
2Nb83Az8t2qoDagXsCP9NIsmUQiP3469UnduZPU/JpcDaihzWPKM+XSAg5a+mbSpCzSxcnSMwzY2
8xoWEVjAMYr2dQu7hXicXLFzbd96RZ6xeoL7ePFDw/ZwZ7As3NN8qN6GHqDEjBZdQomhaEnSfwVW
DkUKlg9teGBzbCxZJW8GOjs/RmNAZdTaRsKSFda50dfD2DDK8WkgHtSzrVftHETcjwoo6Jjn1Nxl
nPE/ZKwA9PXCAPVTV6KsmuDUQIryNe+r8qbwqvER67a5wdLrgAxivMe20d2NwBJ3aiwr+utoaCd2
TAw0DSYcuroqdHd2D5OPqiOomZvq6nXqLO9AOtacWWtPpxEm6Bfb5sVOOca1kcRyQKuG21RaFahV
j7NwzsHdl3mL5ZyFZ083gCuDoP+rpOOVDVt1D6g7djciPisXvWWFSO8Oru6jHpm/EiUhc+WwHRXW
mDiA6WzEq1bu2cvCDgm3a9+TQZRiHqYoch2TDPuSZGwfWp71OWnGssDDC0EGFxOkGWSU4DcO9Ia3
1k1ejQevLc6A2HkITDgbd7+1L7o25j8XGcTOQyyiuKGxwbkZgI8K8hrG6rU4Z1a7IWheubsuazxy
yaKgHDlJB0tzFAGi4opv1ceuPXsRJ4YrZxeUuiKpYOIFPvJYQni4Vd279vDFvShkIL2Eo4DxnQ8A
tQZ8NkXhYfu5kJC7CEy4dtu4wHuPF1da32tNf0003AhJrE2FRaLKn6H75Y2PegjALWMwT8+c13cE
AMqPr79rDbMI11hQNQb+DHsB4dEh0UrNsNSY3z5++NqPX7SLmDSrmxbHPxyFu4Nb2d1JUw2rCRlM
G1XVK9f3ZTlKK1G+imgNppgFhxZvhCB4duF1bt5Y2D0abv58/Ckrs2tZlxK0NtUdINQpLlOJkCrJ
4bo8jfCbAiD0c6+4fuI/E9jhJHD9ZrKBlBaJsn/1rUpltOeo6/j4BSt9vSxJ8XOCH907YNNzHJH6
8aavg88N02U9SjtPpWGtsC9582JhN+rll95sJXjW+vj6Pf80jCgzCRJLDucUD/Y+mcE2VVmyBqKx
PsKTDkzCARGbj9to7V2LVUi3DWBXA4JQ+Zx1F+GFxxF8aV+CEz66xEGhYbgl7F7JxS1NBCPSI1oT
acjclBvt/LYEbZ76wHcPOOXPgB0BxztDpQlnwd3HH7c2iBeTHaenzoWqpcJWj5S3r5wpNkq8aAjN
AAGuN+LwK3G8paVgnZEShd95lpr8cWSoBO7JrjWvbd7G4Ejs5fhmTxshw5XeWhaogL03C7jmQDnL
/zrq2zA8wP1jRl+V1uvHTbayhC0LU2C/JYO5t9qLIf/H2XXtSIpD0S9CAmMwvFKZ6twzPeEFTegF
Y4LJ4K/fU/PU42kXUmsfVlvbMuBwbd97QnOqaPMTXljbevA/5O+Ma4i26BeWpLm9eE6sPOhF2w35
Mky9Wjl/mLrnMg/eLByvqhseEiTqoLTpRoTVB+aC5e/wXU/nz1a4Zodp6qTL72+eU1mwusdtwImb
Qb1CZ+yZ9/NRinrtOwyBS2eokBnyof4EaIrfuvWpRM72rh+RiLg+xIZVoVNTWlE54HiiZHlx+oKI
+dbJv7oT39XWmvGpqX+004esQssLK+ioLGFwCMvgd5KXWeQrf+W8bOofbV2HbpN7XgA6I66dUG5o
DtkgT9c7xzSFtC28cwRxBuXgfJBCa6GBcdl/kLrfqgx1nZVTgiEO6swHXKaQRiAKKiUF5BF46PQP
0LgV52pc7uGzsHfdVO2sJGUfi4K6Cmo3Q0J3wEU1rjxoOE//DV6ztfmPHmmM631mGG6d8CD9yppo
jcLqAi/CESkKKV+9+sf1xg2zVac8uMSikJIgAe4UzRE+h5+Rbik21tjcI6NCd9cfYphQOu1BtBQi
DiN14ovKgTWrzwX0QVZ2WFPvXJ75JlggC9UHnZcGsWxsGELYT5MFI0W2gqQwzFddRzP0gg48wgsb
Mqfw4mth/E76AHdV+1S3FN4OOdhi1zvJNBLaqg5yCu+/LlHnsDmG8ESj5U9ejBHSfysT1dRT2rJO
BTTbOJhv5waFi5B9J/NdzuqVITa9vbawK0E5UlNAsIAi8FJXIAs7SEaXQEFHYSbXIvf7nxD8Q36w
G8hDp/NyziUwkYTwx3rxCFKI88pnvD9TA539UILN0pWhdOIpqSGu2P228mAFxPB+DwW6XypSc0MF
Nh/ikkdvIIrzdeFwj4BLHspq/12fQu/P1iC8PPrNWqg5TG3rmbRnWqlN56OyKaX3XAr23KUQVZmr
fA0taOqnywC9eRLyzDlgkGV/HhaJykHrfSWkWrlDGpDbgc5haHNSQCupRuPwTISXBrzG7Jr2uyUL
j6weT+1kHwCyfMnU8p041T3L3G9TKB56RR99Xj32ufMcOvbz9U79Q1v8tz4Z6HqedmtDcAZ1q1iM
AXjiLLk4b+TTwfOt6S6omvR+KWR6SGgtzxaFQ2pBXHKyU3f4wdI+fHLHGbwo5ZbPFKovUWUV3WeQ
lFClH6oB/w31kmfaANnSDwtw0fYk7ykZyY3ryN8utScA1msyRKEXlveQq/Jvpgr6MxAURM4srYpH
BbtPeC1JjHKryKGAX/wePThF1jAktwluM2fkQZzbAh6fpxy3HGj0SGfvqMHlGzuE0qvlouCjgr6M
kfYrvhUQKd9WRDnHbHbyHQI3XFVy7AaycIJzbpUJKKNAkakE/wMo2mATdoiMKpTpnZjD7EsyOewI
04t6P6UwvKkownI+9ePdEDJ/JZqZZqAWLqWcQ+lCxxZSKuW968oTpcnKIcUUZfRAWYTQpPYBZwmh
R09vcvZI55XLzJ9by3uTSYuTUwNvjoJ6zXmI6UHegOHbdJF3w47lJt1VR3IvTsk95VF7h6vabXk/
rEQfwzfppJEQNzUgHUh1lgGMYXflVEKLf2gduiMimNZ494ZB0UkjWXmx1YYn29lWy09aL18LeI2s
7I/vn+sCnS2CwpQfCo+RuFVWdwM7VXhrTHTZ9XU47ZC8hh9Bx4JtWiz9p+sr39RnWjh14RUXZgGg
Nc4s1PepabMaNTvVQ8h/XLsQGkK2TlZY7MavgsAlQFgQ9hlSNOpecFbGDkmzTVK3/gFi9cXTxz7o
MmxvonbGEhcyH7Y6z+6rkMMm85BGDj4kCeTgpf9uvW0D1kGl1Y19xDoI9XX0UPDg4q+7fJ3AFtte
/wjDPhpoCx+aZagtXuh8/uSewkuW1LPr6GISKy9lmusPMU1kLQTgmkuruuqR4O3nuOf8ISzHlSOl
6f21CMDqfEg4zFnOHa+eU2s5hs4Ue0p+yrKgXHl9w8zV+Qie8jnDcpfnHnbgSwcT8WTKfpLEfbne
Pab2L2v07USiRZvDcjqMq6GGdT2fF/inBRVM44ZpJVIaRkDnI0DtBr4nEH+M89QTULKcfjU0WMny
ml5fW9gj/J3hDh2S2A+B+4XMWvG5blA6nqD7v/L6pkdcfn/TQ00K13DoBqK0MddZPA6NixSv2Cf9
skZiNEQOHXs/JZYlwtK249BNvyUXnzqQc39XGYC3tfrCZ/qh6yeA0X9/SYdl1lVu252bkD60Mxzi
ClfGACOtIcDeF8ZwAqataFuImrB08WNfAGI0A94EWRjfgqVnuKtAcmmhadUmY6ym4pbYa/h7A0ct
0AH4yhfcWxpBYgzKfeNOzud55lYMmEH5OXU9FvWWHb4yMU9fOlRMGtvJV7rUNLe1EIA6ocMFcRsA
SYZtxr7NMPG8vjANLeuQfALgRGKh9nwekOaIOM8/wcF4pW3DBuxri96GAj8JeN+eW9XCZzffTeLs
yyHu7GJnL89u/fn6Nxgmtq5QsnjCgvcyB1C+KzkAPuOnrOQqSln7n8zL+xLMnesPMkRiXadE1Yma
O59DkhXOKpBDGYo+kmEOvt3amcUQBXSGJ4TjQxiOO1DhEMAkArJYnAaYKG1hCN99qFQS6GxONAwq
lUp8GEXk/Z1TOvBDmxe6rST/db2bTB+hBYAsXTigIANATLBX4vAtRt1n48BH+WPNa6vfzRC2ZNjI
s8xhSyfyWEIvFKqMx481r+3kDNJY5Vx4PuTxh50bIDEBPOiLm9d85f1Ny0JbzM04KTpxUKpgGvoo
k+rkMGveQLN0V2Sw0wDI6mYm9spoG6asTrIoOhFUrJpxo5s6Cu5ukuG2CT8iqLICEOrur/eZIYro
dAtleaQsA7++gO4/jzK5EWG6wq4yTCadVSEtkP4CpN3PPtw9NjWFxdHFJzkT3lpC0PTy2uZepki0
ywkCGYs1nDx3OsBhaKVfTC9/+f3Npp6orOnogrgN36sotLYeCDVU/b7e6Yawp5MoRhucUVvazRnG
e8O2KpKvEIB6cgXMIOsR2HURlCv3W1MPaQvahnccx0YOykBRnijcHgXrn69/hKmHtMUMuDAQqwJX
ZyjzboDg7TnE0ezD9cZNPaQt5bqrU0BuceWf4FzupN+DS2kieA6gqgnv6pXjuekh2nJmDKTlqffc
OMjoA8y47qYOUtID84HWxkaXFoCaXv8cw1rW6SEt6CeOKpokztm4myBptSm9wN4o6ecRzeeVbJrp
KdquPajGbh2FBUeXI3J20eTBaQ9yN2We7z72HZeefLMqKG6RlUcGN7a8kd2lFtyPvS5IDlmed4dw
yfKPRXKdMzKEcFCFDkUY92Hw3SshhwdJbMadldBqWBU6XwR+Yq2UKN6cM2g/SQnXI2/lumFq+fL7
mw6qWpf5srfaM4yNYexORwfm0mm70rpB3waulH83b41dO8L8FuqjUj5Ij/E9DYpgk43lfCqaEhxo
bOHNg3CBdgCLOYHzZxpCvh/+Y1FfdTnMaLrlkMu1HLppxmkxAOCl0A0oJPVLsaBI3w7wLZ2Cso8d
PrjnkuRralqmB2nxAM5iBGw2IB4ARUGZdfHGXzVz+h0u7xnsTmm1EncMO7yOx3LqUpUe7MvOSDJt
S6ePchDkySAiZp3DqrircUe5vpQMM0XXy6YKYjVjjgr7MH23BDlOxRpYx9BXOgYy7AvQ3Rq0vMCz
eALIJQTxc0yeOV/DxBlCvw6BxBGoQLY6azDLRd5GrZ3C0Tl03COkK+aVEGAYCb22G1RVOtIxLc/S
+91VBdxhgeUGlLR3k72wb9rA214fiD/V+nfytHpVl+bQZHGhYniuEsUPVsqLQzrNyyvoOLuUS/c8
QoQrqnwpH12XZg8JrFgOJQnmYwIhwqNQZFh5FdOcuIzom+ihBodPWZG0Z8nyM6A1Zzx+JXIbulMX
8XaImqxhvhw5bO9rOpNvg83maK6br6hTbd2hLKJysT928tPBnqg++HmAORILusSTVdUbq09uU0s+
Xh8y08doYXDOOjcBhcGJexQdoi5v5IbJ/lfnZf2hGIOHCiwD/un6s0yrSQtxFK4VQIsXJO7gVETL
HU9+sxwWo62/uf4A02LSQhuHD7YNxTs7lgC2h2P7ko3T2akH74Pta6ecAGlsFgz1ErO6OrQVuGbj
izUlHxtqHUXpzF7XTiKBxIwkJ8u50MXGGs4PaTHur/ePYVHo+EmeJnne8lbFfqDuaC6OFQxPrjdt
GFtdzLvpnWHwRODEpfDOYhJQEJEnmX1N3JXeMT3g8vubBZ0FPdKMXt+dZ9oe60T4EUnbUzpl34YS
ekLXv8JwjNURlFlIUtSyoc+fMOAAnS+ONUbEAuEg+6mCNZM20yhcfn/zJZ4AjrJoMEvz3H5ZyPCM
q/vKqSZEE+/EX13Dm7l9meEObUMaXH7htfVEbdRdsafcYRVsMumc2x7MOVsVa7Urg6kfJOX+/poE
cn+h7aYktpbmtAjopnBYGwzN1qfPHKCYWtio9JK93YzIIfCtSn9fHytTN2qLfSqhz2oXLrqxJw+q
h1JH4m6vN/2nv97rR22hJ5CykQGosZBLkfwQkLGP666Y813fzOVNAQfkMlJlCM8L8F6KdlO4efvs
zGo5OTNg1RFTdYiLCXWcvetRlW6WoEaJu5mbX1Mz9vDzDjKwZHM40j9AQaiHdrIY0/wgYQe9qfpi
+Vj9Uodm8h6WtiCb2bFTVyCK9TxaiiEainwNOWmIuDoys7IBqZsnbB92Xc3nXsEnCYSL+iazrOzh
+mAYFr4OzoTlpVV2DOOcoW+C9o5cgNn0UeUra+ZPZ7wz2H8AFW/W4zgjmswTm+OphqiSJbm753nQ
PyB7z49t5dRbu0qGF9B6IIymhMw3IEq1ew8spOOce+F2YEv55MARe2vbPSr/bqFwYQwn3Iny6ujL
VctyU1dcRuHNm5LQk80o4FUy8vAOU+oJ4jfndAljRdb0VgyrSkd52kA2lL6fAwqbdsfKY9mmQthd
2SRMjbt/v39gIQcXzJLGDSwEkdO6s1y+csY1Na2FoTCcqxK23+pcZnPznYy+vGOs8deQO6ae14JN
zlHVEMtcngtAqkVRH1zHOUMU7ajCceUkZth7/hRc3g7unJeBQ7oJkhS3Jdu7pDxUPZy+wohm08r+
ZliuOiiyU44SKHH25zmlLQwvafcAETayK0dvzbHNMBA6NLKjTQNfiqw/E5IMR9AnSDR2TbiShDN9
gLYC3MyGf73lj+ewP9RQGnOHdOeCN3Y91Jhav3zTmyGYsyJTLvHEeQyWFATzJem2fBDkjkOVZCWz
ZBhmHRvZCpcWIML3OJcysYcH1vLiAbM0wJE+BK8CpPcsatgwypVvev95TMcX1DItalsAc1b3sDRi
5Hudh81GqPB74nQPfjr+ut537mVv/DeMMh1hoHriZotvkbiagiewpZooz2Wx8dxkinwvmbeAaaZb
N2/uUmS+Ip95B+EsB2xQTVQM3pZYs31YeKb22EG7DQzN9xKMkqGFvZ2kI5jNpBr2RSusY4jyMKRn
0mELFAPMvgaCrLLXzJtO5O4XC0TbnTesWh6934OB7kDgsTqwpiVPYurlGwAnnS34CLf2wl5R4yGb
sgo+X+9C01lKl+6ukXwJXdWN53ZWMzCssKi0avXC6+YpHXyy86n6JqfwsSxd6GGR2wRHjghOeT+u
P980/fVTD0hOlZ8F0H6R+baHwEVBu900rxUO348MTIehVqSaW8Ld/pykxZPL2++8X5VINLV9ud6+
WbmeH1KXOIg6bUAP7iJv4Sy/dsZ5P/bDE+bvtie/tZlVFZDOx62v6p6HEAXPBSRmv99e7/j3j+1M
R6B2ZA5tb0FY7sCZ36lcvZS2e99mcp9B3YeH6Tmty4fSqlaStqYv0qKolzUBhx58f14CIF1GR7FP
AbQVYF9rfXMg2bG7/lnvzyemI1JHKPUqx7K681BsJ5JvcuhGk3rNws405Nphom5Hiw9+Cs344CsH
y1utVW5NDWtHiYZMEKBmHDtY436T2fLSSHm43iPvhxIAFv6eSnKpEijut5ftK9/DMPBukOG9k00k
gnROvk2GaeU4ZBphbSlDJJGzhUjMqPayQVZbP/3NvSfVFB97gI6MtDorkIPMhjNZFNJGuAIlDymk
xof2+XpXEcMw6KhIIop0di/OuNZx3C+b5GDvsk25c6FTsJ1u1RkC05ub6Ube9XfFsXokX8R9ui9W
dk0DzIXpuMkxzfraDS9Ph0hREUHZR0w7a97Vez+IPBmx39c/07BGdL1tawl8L/DxHBreNQOGCdid
7fWmTR2orfI+Zb6inXU57BXbmlq7vBcfbPryyDfh1vKY24w53lpZ9kuSj1HN2pXYZCjMMF0CGfJV
Q0n8IjktDtxHpxzk9qiAT3sdQZWyPJfgDd3WfPZPUFtpN+Cgqj1BMPg6JWMy7oBXGL9we1CfAVMh
K59rWLaBtpqmSjqBlcoxrkexRD0Jt3CXvWtc8dLVqMDnpZesBAjDZZTpGETRDAkAam1yymkHrBDU
Pp7cWRJI4HkQ9UjgwvqYug39WnnFf0j17Dvlb4ZFPbhkzo9OArFSdMD4ZZxJ9Qn63XaEQGBnG6DP
kyjxneTz9bll2LF0xJTT8BHqPbyPg15Nd32VZw/tlNENDISzm5KN6cmlooMlXjPnDwmla2gqw0jo
aKppgAZNt9hD3JcBZJ7qYBc2C4RICpQSXFjUBcOHCtpMV49GbyrGEjyogDqcUNC9pneMk8hv4AS8
Rj42fM0/aM0iYy50f9p4YjUADDUsnRe4rtG52s2uZ8PhLVtJBJmedNkn3izYJgnLTM11F48OtXc8
KL9lZffUh/1TCyT7liuvX4mchtwZ0wWUnTHMang5pOck8WDXmqqmy3aTly//1Q0Bp2nx8/a3ouA7
79xUiodyoM6PZc7YPRgoDXYrf8rAy7TzETCRCWo0IEsv9zItx5Ma8zGNVAqX9CBo6K/BZ+pXACO2
apsL7KjgjLgrpGZD8NThdFLa/kCl08YBF/VdVyzevs2tNQ1g0/aig+gGuFHDTI41cb/kHEo/gRpA
AumBmbCCBKJdHXWth1yM0MqSKmT7zu05HI+aqv3v+gI2HBB0HGxnedUC7vsQqyKxn+uSu1vBWusu
AE3oWA7QVLj+HMP+xrRTGs+lk424zsbEs6xP/iibDW5mNEJtzlqJRYah0oGwbpb6AyS12xj4x+yH
Vwq4UnAAga5/gKl17cg2w34dUwGUXqhu+fueVOGdmzZ0JcyYhkHbWcp2KUKRJA0kUWR2aJB9eIbe
FbQ6yCyi0p3Hbx/6Ch1SWbbA8uHI1sRuarWgL0GerUvJw8cav3Tdm+DCPED2irFPzwHcx8tEbJn1
er1lhxq639fmTyozMuUe2j5/t6KvXuRFZfSbbYPNtPGi29vtdx7tm+j26/m8vd3jn/vTaX/a3263
t7ef7p9AD4pOT9Gvw+H18PR6eh2j135383A4naLD6dMpOr3eBNFmdyii3V0c73a7z8cj/vUtft4c
48NdvEE72+35uMHf7Dbx5ni+3e73X7ePlz/bbLZft9vj9usxi9YYFMbAoF0+GPR13XlC3EHht//O
vZA+JnICsi0A7WxYKv/e4TLYWayAeF1eNpvWdptP13vb1NfaVHeXNMl4YzNQBdnBT7uNWPjKFDGd
6nRR7WVSXtblPjstaQg5TivqC+tojz+FD5aFao7Uepr4+NDgmoiHE8Y/256/c/w1hydDHNIhoG6l
6DgtMNWwF5ueZmtxvkrHgqpilohfH+o+Hf9p474FV3XGTnYHLxzy4om1IPoHXP9Obk3Hf1o2TxvS
0jaGAaKEjJv4LkJkKyHl6i5wiswd53WYaZYeLSrqrRil/WmgS/GpTrj/38zYeGBVDftMngNliMJp
km8gYOhsZ0/tOERccFqcjtNM3UdZ5+Kmsa32RzsqePosqlb8ojKWkYgy+CJs6EDwiWHOoynspoOC
J9imZpA1LHgH0Y9snvi934N96ilIDakxAy8BEyo51KUVvoa1SjZFTids8ZUjKDTXemiswu5eQF8S
FbcgrMLD4tJwgQnckFQbRagPJ6gJPqMbRicU9IGV3AFajb/IfTLck6RD2WZx1c4vU/8O1c7xE8pr
7haOfgluVGW7cWuv+NqOU3Xvd/64oXOQ7bpOdVM0Wnb6uUxyZCjc3t3OMxw28q5vb3yLrUEWDetK
1wOGXVPhdI7dQtUVxbgotAu6g3OWCFb2WEP7uhg653NGMplfdOJa/pDkqdjwqlmrjxm2KO+yot5E
dx/SadmEAQQq+GkOnpRSm8CKab5mnWfIejIdwuvBMisPRumd5rC5GybrwNLi1NUhMBAh/KWqjVW3
27J2H9IWKrtEgJtVJitpDFPX6dsLgBCQe0KSDZmZKGnvu/TlejAwHLg9LY4vtjPRksg2FtLqDrkb
LkfYqTT3jPXkbmzsIu4TL9xdf5hpiLTAXboojcKEpYwlfEPOS533t2Ki4ZnaMPiImrH9GFqN6Qnq
rHVdr8tGeGlL+7VGwbp3PBGB2bAyk9//EF+/+7MZCps5krlg9vm7unTdrV/AjbNld37frPngvv8Q
5mlnLsiHshkXB3aSQJSOP1XHom64q39eHwsDL4vpAOWZi7Hu/UbEXjjYNEoA65mOTpOVNFI5dqBN
2/cQNJ19t3ciCKx7bpTzFEabpB/ooeJiFa5kmIO6yH3aT6NbdX4R52NQ78F65z/nYXSdjevP7S5V
IwSVnH46XP9www6ry957KpB9yBAn7CqI/V7e2Jn7aDFv5UJm0DeACtvfcWhchK0q2bOLuvSCDYHI
CbiKbG6/4Mw033gpJyfXJ/2TU84tbP1mqGmmJV1O0K/uBaglybQtq9na0tpyX2YKalFalenK6xkm
1T846MtOm1VUxmHSsKNKEifOslHdSkiXkkh1YbICVzAN6iWSvQnH6Vykhet7RTxDaLYGGBWXSGsW
EAr3mdg6GY6JcoIU9PVBNcRHHSU922Pp8cJv42oRAGk6dXcYWM1Wou/7U4bqJcPFVviGiRY47KZZ
VHb552Sefi1F8fqRt6d6OOGLU1AoxBcIJ+RAAvbg02QlTfl+x1A9JegEaWEN2ZzG5RyIW5xh1CFM
2jXpH0PH6FnANoBfAPXqNLazdE/VJ5xm9heO2oe6Rc9ttT0TYz5VEA8W320oMSd298GWL5P2zeSk
FmTx/RkttwLGAxy+CquJhPcXGNWdv2Tup1UXNmnMUIANWb+BK/yeLfKhWpPMM3X65fc3L5+ONVf5
XKZxAEERj3weBxVZQqx0zfvrluoJF+KwTqbDmEPyFGmqTTPZYopSLyc3E+/FU78odFeQ2eNKxs8w
QfXES5WAF+UkYxYvbB5vVToCaCuctT3U1Ffk776Snaz9Pg9SSJ84KIb4/AF+0uWG1eFKaDC9vnak
IaIKCt64PK5SfkOb6oD0xQqS1DQS2v4/Oxwog77h8QTQi1fRPdILIKR52445OzKsxGnDB+gZcsZw
h0Uyl0N4Q5HnZim8PqJc2StAGMNy0BPhAfetwiOKAwfg/Ocr51Akoo04TEIxqdqPgXmongVVoptJ
xhYOu2fIZrdfAvbf9RD0fv2A6vnP1MnrEurXPC4nMN6E/S3o4Ama12evLeBaoV5LnM+4eLz+NMOI
69mv1mF2A216BOvcfYGMQQc3jhQYxem2DZD9VqFaUy41DctlNryJIZYLzuE4osPY/CXrRMzcT2RK
oDq9dtcL0NC/mQD6Tz7MJuPg5oRDPnb4zeRwA0Rd5I2eF7lZRaJi7o9WyNbKoIZl7mvLPGe5cHIf
9hdVPtx6fTWBxOPfTg1Q+9dHxvQAbZlnDnKpzmRnODbt+bIAz/O0jGulCFPj2kIfVHgxMW6t01x9
W9oB9OiHkK91jWF9/5NQ6oUUZMCbC27fDWI4FUO3khQ2jLGeSJILLE2mqbFOTg5QgBu6WUwF7NYp
AyJkyXrvlmU1f4T2wxrd2zBt9fxS5Ql/rANuncBt4dumh/5mwABxIfk8b9sOxrofGm49UwEO+dL7
eZgiU5EtkTMTflfNvtrXpahWHmEal8tkeLMCgUCDPpgfZnA7mWDmUPTpBnXjj0VdPVUxUiGYxWqO
9EfzaSmqcZt2wbG/qCr1brUSrUxfoOUkwJZmfZ4vGXQfq6gbvY23CgkwzSxtPasqTOaM+jyGueVW
VQi/5bSBFc0+kMutCOzPsOP50M2BetrKbsMwoYmLDdzNvI0Yqt9+tqxsHqYO0tZ13k5OnQyUx5mw
HtpQbn0Uf65PUMNC0C/vAJoPI/x2eQwdwJOfvc6Vv0+DJfKXNWEYw16kX8oHF9blkuD04bpwTBH3
jkNAzX3m5Ce0A7bXv8LQQfpVHKa8ZSVt9H3jQTFb/sg/OoH0S3gwJx3PkwQBifg3RauqiAzzN7tj
P2jAH5RvnYVXPl3/CkP4/udKHQAvHgpEWJrsFuWhsnQPk+WV6fmHn/LORvqn4PQmTtQBzUelZjee
isUuNnZCg6j27O5cZY71O6/9AU44fL5JFohT9HbpISvuThes6fK9C+QE2rkjzkUAh7SpC+y7vlTO
duDOF2TXh31WQ7FItF29J3Zj3cGPVeyu94pphmrRgcNn2fOYn5wwyvZ5VrJ6DP0sfZ0GqJYXzeiu
hDrDCU1PWi8hcPQDLXCVc4pvvAyKzUjcR3tpH2yS/xCleqiRuL0E2A9lUKhuaDcVONHWF2s5z0f+
hGHefs+tO15kK4vCNJ20qEG5yALbY8mJufn3snB/d818nsbu+fq4GJrXSchFNy4LcC4JzBjno8+H
aaOyKmZB9XK9fUPo1qnIYnK47wD6cGJ5dfAW2Ipldv+TOTTmtYQflBwPKlnrK0MA0VnJpaxTqFFO
1olbNoqbofUM36619IOppy4z+83KowKqdr2zJCdFXuY5jQoHOWp7JWiY3vzy0DeNh7kSYQPU6UlV
rY0sYD/m9+7i8P31UTC9++Wxb5pviVNAdkplMfG3bjnvHelsct9fuTMa1rarre2eph2qTtj5ZXMa
gXjvyhpC+rikYhlef39Ddhqg6L8/wBlo66cOPqAQeb2nc0Oe0jxr7poFKRVXpFA4LQHXLWzGASeT
/BmaMAvqbnLNIcfUg9q5wFcyDZeutk5dRSAed4ESAkEXFmzrNM5yvP6Zpodoa70uqN2NBNKmoYfx
EcWuLPJN1S0rvWiYZDpTlw2i6JuaJCcJv0K/gJAisT565/6HpDsSuKwNFvCPywnOFPBbWtPKNr32
5UjyZvKq3pXSuWwdvQ+HoiRMkHCq/TVL5j+EvHd21H+cTSyG65wUbtzQoXtIKuEeq6619+3oWvfw
Qsrv6plamx6mWNswQJ63yfxXFEm8bItoE2xmAuEAu6zJKWA5Owv49hWYGZm/ssEYJoVObbOCaioV
qZJTlT55xSfi3DhrC9fUtLZwCzqqktoyORG4m+Ub3wJrK/UKMIdzxsMf1ye1Yfj+1E/fDF8TTlXJ
UiSFJzoBbx2q7FegMufz9dYNsedPwHjTet/B+rSCpP1pKeFW2VjlvSxG4G2S4TWE49z1hxg+QedX
gxyWFSnBDPQJvxHptJNcrqxJwxD8gZG/fX9J+waxLQED967y5M5uFky1NWaYoXd0YnVgSSthE3bf
eQ42rFBbOoeQc1a7cni53jWm99cCc2/bOPx0l/ev631S83yLEvgnS7RpdP0BhgME0QJvbiNBBC0o
HhdMim5r+07+aAVtDplNq/maLgNwHLDZGV4Ud9fqGIZu+4NyejsoQQAzFZ9akJm2zrLlj9XUHqA3
+5PYzuv1zzL0my5uQnJCfBtQ41PZWPDHsH9bxH5cekjoXG/fMGV1SZNAlunMMiZjq2uDrayck51V
a5KWhkO2zscMh3Kos8qr4jJhoHwiofTdL4dw18HrcMsJBaSlgX1FUdnQ5cjyam06m+aCtj+WPJkL
QXGDLoebsdz7BGAogfz3L+iob7pibcMxjI1OP68bJEbmFElq1kyRytyt10BG3VlLwRlAZVRnn8/Q
u5fD7F7uKC1MY+bhFED/oMalhBVb+JGl24VAXzeBwc+T26YOTm3esA2dNtzSSTQ3dekH90GPs/T1
uWKa7toGKwTQQwNEDmJ/GLsDdcPgc09VzqLKW1AdmQWMf64/yZBF0DnrGdzihtJGapPBpVaIVw6O
tu9yZIJv8qDZXn+Iafguv79ZvYAmWIEYahxz6nzbBlWEEn9UV1+vt25aWJdOfNN6Aw800mdJGbtA
Y9z2SeZtW68r9tdbN60s7d15DVgRt0gV00xWdcSEUz9ZPug1rrIuqv3tr0lVzZYkRH4h3ZKulIUN
42JfPvbNR/UtIB950fkxo1AKhOVwfwBTpn2C77R/8OWExBJQbh+bbjqV2BnhTNb4jh/jzBQ3UCMQ
QxPZjbjJ/JVztGmMtE0pl4kFd9t8ObeWqm6HiU8R71W2UogzLBcdTQQJTiIYjOTPojzYbDlMySvo
ahsvWRN7Nr2+FuYg2yFqH97D57KV+yFh+ynxn6/Pr/ebdnUya4fce1sVUAbr/ufsy5oj1bF1/8qJ
/U5fCTFIJ87uB4bMdOKxbJdd9UK4JhCjADH++vtlnb7nuGjjvOGIjh3tShsSIS0trfUNI7kD1f02
A1HpzJbz9rggSvw5iVC8nrglKL72+CgR84m7H3uUsc8pp7y9rtma0ErhaDzVhVtFE1gfAEbGruEP
xo+PDcxqWXOWw2a1NdxjK9kdLGtvHN6fWdNbY75a0xjgMTdL0zxORpl5ohENVIbcM4tpA3nN1mxV
pXIBaQ3w16eiH6/yQio/Sc2viUK+BNQh7yJgcPvLPjVyr4B18h6Kned0WrbeOPvzjef1TGA9DLns
aXYmz2bii8jS0FmmHSf6nOTu1k1WixkQ3lj3GhZrzC6/wUH5qYNDsYCaEtP66WMvf5VjOtRs5XIy
iYTORO8lNN/b2fjBFbdazCJvx2F0VBMhvLb7aUnHgBfux2ye2JrP6nA92egOk2Ofu9ck5UAZG0cy
uPv3B2Zjya3JrCCytnYptIzKxPLBnAPCOb/MsuFDcZqt2aqjDeMfUtDpKGrjS91gX1Ppr/e/+dsb
KVsTVHPbgRNSao/onaeO7zrJrwUML6+Ym088sSeweSC1W45GYKTGmRbeKc79eyGBrd094mqZOKI2
LCSo4zvgDuruNrlYetdflj0vztHTf/fM37rPKc682qznk9frDDYhjg1u64RxDe/wIRa5r+JlvEFV
HTyTGk31bmAacnKiwdEF55dkUuVhoRO/LMZ+eliKqvfcgZXR4CwuXiwvDkNcTS9qIQtw3ga96PrB
gR4xmfKQwkPvKGQuS4+VbfI5ce3UB0adHKaTmSJmHVxILccINaNOAEdw98KqUn2QsbT3yoVppF19
h6XTtLMLntwyXZDvdCg+gWepDJ9ai9gxY1TPfdrLA4DsyieNmGtvaQ17DmibgexHq+7gWBbb1WOx
7BUn0GXs6XzJ4JMdJMrsgqw02p1Ky/4umfRyW/Wt5YA1RI2Q6VFfGUSxqxgtk/D9ObaxOpxV2DDT
livXleOx6X62xbNLbkAvOBPXt669Chtx3PPEscYqgjcJwFydlEj4oOAFH+ehkWdm7NYiWcXvunTT
ueFYf6RnO5AqpBeL6cmciO1VMn4pbGhplMscOsNyzv9hI5qvsZMSlR8GX7c+qo148EZzlD6nUHiu
i8qGZv45V6ff+Lq3Fsnq3cB/vhCm1GlUgpAZNdQSNli+i3npjEmys5fRCTINx4G+t3gO6mqehHCD
M3czMwdfczU9zkXqYEOA8ncjlvF2HAzniQKEW/tjw9OvLOb97dJN8PWVVmy+ICOX9zOwtCRIbEMF
s8wZTh1cBypNadAWVXVb1ZqGeQ3PPxyy0IWSjU6emhRuF0KzbtfB/sCDvrJzQRxBg3xpapyme2Mn
c2V9zh0n/zGwugq5MyKsWMA6GAHocOV1oTW/TaulC1icjWFBs/Ew1M2yy3JLBQXEE0FCp2JXLoUZ
FK4xXGVDaqGMXjS7apq+dMCE+FZhiiswiqcj73m6h7ePdQHh8CooUcCDEm493fTQvPRc0Cr8uVgy
GKOx4R6qRhLKfGMR4MV+H5O43vVCfgxow9Zwlboultzh1XSEmmSQJZei632RnWs4b0zGNWJFV+0k
KM+ayHTL/LpJGYexQr6bqJIRT6vhzIFhIwFcw1Qky6dCWUkdUfFdpDucdD+Wca9xKUWdDWZWwvln
6qHLUWM9TdxjE7RPx4+BkdiaRtM1MddqhJUYSSev6PQxbUtvHM9JyGyEuTUeueCYv6CfIQIJ+1nI
+W6w2dOQtOeUwzbe8BqR3ACSlMMlMY2cqg1A0oBt2IRNBWrOIz2zC2wE0TUsmdc9S4rE7SOF1E5C
culKMOuXlfPPzVxd1W1rehlNm4AW0jxzy40J5Z6O8a8ygO5klxSbhYxMu7teeH43F3Xw/p62denT
QL669DTlcZXkeowcZ4QL4V2PbOJjVz5NgVdXnu04R92qlNEoxjtnEugEO+PHENxsDVNOjYxOqoMK
nT1HSA9AtTonm7wxQ9eAZE1SEwqKZhqBBnWXS3mw2+TS6Oq790dl6/Kr0w0hVp42DSYoiO1fR1YE
fQOZa7e2PlY/Z2vjI22kJjyFxRBBrgXulCWc1HjvzYa4lGATThJ+GZMW597D1uOs0hYya7PrMug/
mLZ6WpIE27x5aFLzYweGNTrZNEhHkqFNI2Ok/a7sW4CoVNN9qI/N1uBkg6ItnpQ23kX5xZKGz2aQ
2RcRpPnnD73sNS5ZKgDKWvgbRXX7naZWaJArexrD9y/ONkRY2BqdnOa1tuFZEh+JZZTIAMDeOeR2
D3fJKXXa64mz5lcBEXByMS6o93oQ1LeP8dS0LeQCiXHHxnl6tmtSuhc6sdQ9FNHl89zz8etYWyTi
kJV/rKzMec6apAwqDZKsD7GpCpBIgPL2DmvNy2TR020FHNLt1Ah1TAlzPitsgLsuZ8j7gZXedaiZ
+sPQOd8S2vEvPIFAfV9JUfg4KLifJkKgX1X2MXz+IGooPaus6+sp1Vlg0iw7yLasA5Gmxs6yzTyS
VGZfgCkH6zpJ29BhcAL3srkbLkEsLg5xXcco1MXzYaTYLHHka9LLbBrFJwiGgdUgXLWfu9EMRWcZ
v/IBIjDeCBmN79lsNjcpL4zEa8Hk30+u3e1np6wu2oV0YTE27rdpEfFNobi9U3bPpZfCCSMaIF0L
ZYoRDhD1CPqxK0sopEBdsrxzudHs4jxOHuFWXoJHAcz7zRJLFjqksX+VokafYaysu2kSeHynSoXn
4sgaOG2ud+As1sd5qCEfCR2b74B6dfd06GOgu+CU8dWaTRY23ejMl0VPeXVJ4qa95Upe21bconMA
CTM+OfWlWViOh3pBixa3lQWlbtjOdYzyCv9WBfDWtXwHJlAh19TwsyQp/KYxtc/R8LkEUgzM7UW5
le+4retPbbeEeU+7z8wh9qPOevuwtOkcVAOMTWTbQyWRxUSiEghfQoBcR7+1Kd5kmnAPQEvnYjaY
DfcNoM1TWABChjlbLutGxQ/WOMcHpZrlyLEYD203zWDDOXIPKjQLeKbAsh0U/dayvH1KZkyiVhji
fmlmsYNY9XRTp8z8BhwK/y4WOX52a0wPAxa13w03If6MKuLs4yDAfbWY8w+IS/ix0WlfmHa1hI20
xOUAR2J70hdmukBWcxT35Vx548K/uiqRPqSPq7DNAdVoHTuyi+aTmVjVTtWsDjtHDZCThvc262UX
umVGXzSOb2FaFsPj6Db8aiAJBhU244ep5+4xa+C+25SDG7qyATLDrsdD6vYt3GH6sgPiYcj3Rb4U
V3BYYLsYLIBdEifqIRP4zrLIKiC3WEf81gBCYEaP6VoaYDGJxspvKqpwTHYUu2EcYlM4HI9e6Qhj
2IHSSwKrNNwfPSryEIbvnMYrU+iHN9Y8Hk01L5+TAa+JAJpya8Pq40AHGUcZmsm+YcXu9UJd95O1
gGHXsZocWiePUd+UwEnLsRNBTEV/sKXod/MC19aqxQgqoopgUUMROG7XYRoQZ5erErgn4QCO4KsO
cHfO6zZcSigvHgEetNhescQMRG7mMJzBn6YdxIcMjkkt8yr2QUAtdkQyc+9OGrpxQL7CkJQNL9LN
6jyo2FJ87ZKsjJy8qj/BfLPbN6ROn5xZqG9Y1rUv2qTxhdVB5WVO3AaFBHCgnR2UlOFqNMMV2ieG
Vd8UTSHB5KJTnHj1iGp3pjA2ftdLsvgOrdzSL5u8uhuAeytCx87hoyZMhwbAW02fC3sorwYoj9te
y8j8iXeds8+yyriHXoAJPJxJiA1oFoUljW1b3ZcibeOvxlRMx1hBk8jPWbPcjG3KwYuis7jF0oC/
jwVVREQaq8gu0E/kB3vp0fOY1NxC2ByuLzhkg2xxPY6IT6CLLe6hcEvZ3yiy9F4VdzkNO6OSL+kJ
d94snCHXX4yBgjwzqDqAuWhZ4VhETeX3jTvfzdUAgF01ucXJTEBWv97fwjayhzXhhfXo7XZNPUHu
id3EiUSeUskvk1OoMzno230utvbPK7mKZSeKJlr69lK0kAoR/VcjLu8pMi+s23OsuY0sek13gcxJ
32kLhZVpkHeWdndJ3p5rs2yUGdfkFtQeSJNxlBkzR/Jdk7HLwYByR+s4Kco33YWx2DdWPH4InwLV
9z+zdqpRq6knGPY1+T0A1KFp3BT2uUbXxunMXtWfgDZmJ528OiLQRPvFkd4dtWU2sE7X4GH2xjkJ
1415tVY1SLIewgZlgQN4AswmVMT6/GtfDg8fmrVrygDkAMokSZYKbkd22IzduKNt63qLCT2w9++w
gRiAhtqfb0G7w6B0DtcnOQ3xMTXbEgXmVH0exUI8ifhzOXZVNGvUZCC5clkVLDmoZdBhmY/JTQ5F
lOuql+fOiBuvbc02wGsC3SAZyyhtjJvGxW5HFxhLcf1o2Mbt+49s/q4wvFHBWzMOjLZrIElA4UCK
DfB+7kf3atRN3Pp6RLFuKYdxQNcYBbW06NvZBwhMfGmm2LxnuStsj9hD/6Kd2qm83Jmr67bCGS7h
XfnJSnHqCmg+s5dScF5i4aNw7rWqtWBgNbu1z1W2ACjfwdAxNnFgZRZ/LJy5j31LVPZFQqzuScEc
UAfA0SsLSONSxd40aoJkwhZdiJpMD8knFle3vUGnO5sK6afghRqeWdAkyLppeoYPJieh0Zb8CdpJ
c6gGJw4JmwyPohP5AuEu/pUugL7ujaZoP3PG69mnrp7vVW3rYIbWH8qKEJKuhsw9dEpaV8NQVFFe
JeqmLwCtMKaysX3T7LMpyHoN4Q60nxqvak2Br16TkyFt3xpPKVmMzFOVofedXRe+tBLo8dROkeYQ
uqniO2LYMYbc0Y+0nOmD0fDRI6bCEYJnt9pV1sEkvfCLmps/GPRykl1TyXHngmV7P1kEOngZaQ9Q
wkbmJJfjCA2Hq7LgqUfR2juiQCouoAyJWgZ4bx7HQcwjWg072fAJte/FNYOlz8rbFlLWQc2BTIkN
aexLWBl4PLeNK223TdCSsf6SD0u6W2bZ3sysTHe9S6td3hkveZPWu9Rhse2lAzyr4DPcQPXHNTtf
ADEIlU6RZB5I4OzWWLCWe8nUc05bDgAule4thTMgKGbtxG/61oQZiUqN5HpOR9P1a6owcEji4CCj
m2sTWT2QiFN12aVNBZ0jCwHaH7q6SKELA+fhxSjNCztOEN/yWbjJj1p29rEzgTAHq6lBNTxze8tv
RBU/z2NmePBTs3yLW41vgPQBrwdBcUoRCbkmkyVw/3E+QGFcP5idGA95arqhCSHOYytqGpnLbO10
mXdRKuvinkDIcAe1PHmBWWX5hqi7Q8qawk9jK7txxynxnWmAkFc19x5EuhQkypV7ZVmmuVe1of1Z
GtbN5PC42s347UibyeKbcBG9GhVDHlNN1sEZSesPIs+egQenPpInFeqpSj0I37O7Cu8XBFrzphkx
TT09d2BoFkQ5sMuT3WU6xXnYOq31vVSDdVWSnkD1A7W0vGudLyhRZoe5rbOTZAWdPd5O+trsUuNa
zFBK2rlxKb9lKcAHOXLPz4Y7/rLqMd8rOFr7Tju4vmmNdFfFk7qSup8+z1wUNzXFEcRPxqW+N+BM
gYYX7Aeh44iy/cGO+QBCB8B5nmI1t8OOc3WoOdW7YmY6IHODSFwU8WOfxQNEcwpzRPPNoAgkgqof
VED901fCyg+QhGxY0OOk9lBXNdosGZRvGs8SWf2AzHNp4U8+gLEwUj1cFmSZnxNB8LMA78SnXMhr
o7TxcwE9LRiqmhnSxCEeZ4hadaJCaEwKtC/g60W/vR+GN0L9mlHB7dweIPU4Ho3T10THhsWwBB/h
j1OfSTC27nD691dlQblgPsYwLDo2i7ZxyGyIb5bDcRDTI0+mc32EjYRsTS1DF6ft2gaJX1GOn2y9
wMZAf3p/iH5Ddd/aqFZPkBaDsHWP8r5z117KQ+c5/q7zLqCL/QXcpiZgd8vRPRr7KrxPj4eTLuvT
dAa3tfVYp4Tn1eBVDeA89eBUkaPhmg4epHUug91ImdY8szlrO/BF0HiZNblPdXw3pOyqKJ1f7w/a
RhK7FmjBujZPRRkVwcR87/SFH1P6KVM6bAvmle34RZBz2oRbY7SqsGILEkhhMUag0nfB3C5JYBQW
373/IBsnijX9a45N4oqYKPDviiOlLCCC3Wlz3i/1t6Y81/PfGq5V/ldAnI7C9GwENM+6UFZZeaiz
PbUmrOyz8VPOqtuk6M55om28+jUlLMdhD1v7kkYcm+YXmPqaT0lbF0HTYWt9f9Q2nmfNCqtGJxVA
ulcRYtcnLsiVNsRTZep92eZgmDb3TnJOu/60Ct9YnWvbQ6h+lUomxXwUOIHNLhI0lYRT/12258TY
tu5wmnivFiHt7IVYYzwdgbQ+Tkl5SKfi0BnZJ1pUwfvjtTHL1gwrSgrBhtHOIpVDG9QsAnM8puho
L0xBTvPz+zehWy9+tVIyWhqsKSWJ2mf23FwvD/lxzNCv9vrn6aW7OYovSJDJ1/fvttE2Y6sGfSsg
B9HCtSHqlpOqomjryvDglst3c55UR5onTThmQIp6RTYY0K83ZHsG9rAREX5bwbx6YSrLTOy1jYsM
ojpKhx3sPPv+/lNtDOGaYkUTBjtaMTpHmT4zcVqmT8i/vI9d/LSaXn1vFKTZ2PSLczSr+UHO1c+5
p7mXNB8Th2JrM8R2GOLWHHL32Fmu3lPOnMPYsPpMF3xjDq95ViODnauRAkuWu47ag8GR36a2gaJU
vaioB+X+Zyndc4Wejdm1ZuxUSIx6dASdo1PGcFT/Ptcdjkkz3DZSn8nOm4zGH+Ap9/6L2ZhQaxJP
4kwpr0c0jiSg9B4q1ekXE0p9L+9ffSO+rEk8tSh1lmbWdEytHzNdoKytT5VHT9TnWOVb33+18HPJ
R6GqCacenv8qLfZiTefswbZexGqZQ5MKtUrSoH3aZL61mBHq4Xe9WNC8yR+AaAncIfZGfk46bWus
VhuldnmDkxeZjj0QS24B1W60SwScMEBE3r3/OjYGa80OGWfoaiN5n48OcZDhSxmg2XTOHWarh7fm
hsy8ZL2dwDl8sKw+jJfZ9ruh7YImnaxrmNt1AQDE9U5R0/kMIVqSBxynFObZnZFeV5AgPZTVYBc4
PyXtk55i6yKO6yrqsi577u2x+mEU/GMcI/bbTvlVPHKMkRO3o0W0CCIBOJpCoxD6zDBvhIs1bZCg
zpkOplFFJ2J6gk4GdHi9Nk39qaYXtTpHuNjIRNb8wSGN4wyS8j0M+OjOsas9Sqv+1CfXPM2OFhk+
ExvGoB+bOavJaVe5JqjqZFFnPzcsmkHweP/CG7vOmkymBijMzu6pSDtkF1XdPE6mOAw8/fH+5Tdm
/JpLthDqTNkk0SuWFiBw/MEk3a/3L70FX19TybjtdrycHX40T32rBHhQH0IRRVgZsjugtiMPIHP0
3lSivmlVcxyqfLIP7998I1j8ZgS/mr+ElXxoJ1y4hJSTV6XwyQD++zajM/HKbDmT6GzNsNPdX92l
pfXQSrtUUY3aQzXVkCcaLqAiFhbAx1a8PMrpDH5hYxr8zute3QmdjZjKBQfRZbDhWPepsZZdkd6/
P1hbFz9NjlcX5z1bSpZxrMc87/24gbIaSPmf5uUcLe7tG9B1VpYthQV9x2aIUr5HPAFHAuWy/OH9
b//2FKbrvEz06OTnth4i2WUeq67z8syF355DdE17h5mMKtOmLk7nP+zLrU6S266Nya96oekd9DCL
/cee4BQnX42/hDelpTQMERW5zeskKFPmf+zKqwmKFls36UHriJNDxbQHgOqZuPR2DKfrLAyy3rM1
CljQJfm9pciFoe6TAbCHHG6zaJ++//U35s06+bIBNLCnGN6aGl1t47f/ZesN9JwK+tvLl66NorW9
uHVNYP+X9sIzzSuaPRgZyBBlj2Qy8+rsHJhza7BWmdJImQU8faejXkPbL75oEiuAkYq/AAafWWfa
KltPs9qCtErMGH22LiI8oRelmuVhHBKxI8ZQH5uC6Sd0xblfpiIN3389G3dcp0vZMEDOvoQt3dhm
ly3lDz2Tl4kNwm6eoPjrUMgbOuc6UxvLfJ091dY8CCURQ4xGAVzueLl1ptK28XbWewWwIzOLDSw/
uyL9FaF968e6HiDnio7UkJJ8hzzM+NCWQdc0WbjCyKF3Gx1B9SLxF8j8e208yCN3UXmllQNEga2z
ZzpV5ybfRhhbbx25C6ctK6MQsoA717VZzOVtorplN1SJ6TVwYPvYbFhv90bTNq4xpUPk8KDx+jFc
wDUJ5U3enLnBxgwgq2AGk4VRDTAsiDC3vZ42Hs1+vD+RN2YAOcWfVwEYHibAdA2YW3wsL7LEvpCy
OUizAVRe0SZo4v7MjU4X/PeKFV2TcROLZ4YZV/DWg9OurW8BfwlMe//+U2y0kumafduSEq+ztvsI
6KEJeBc6HRi0cy5ziBJfZItRebbG6855CRPbSTi3TY7OmcFQdGo6Oob1gD6vy+pzWgIb0j507VPr
2vBKsABciGLezl4ey33fTGGR4P1BvOmLMpoHoyx3FI0X1AwFljVszd4fjK2RXoVc0zRnSzIsalh3
+YTdgvXBq4v3r701EVeRlqXpBGEwzPSu/sblC5MfSvKASvtzGgIeOGYWi/uIwc/PqR8heeTTMT4z
Im9/a7Lm8AKaCZVUBjD70GYhMaZDi97r+wOyoYRP1vxd01FzZ7q8j5YaBDwU/sH9h6BuxBr46aJd
r3aLVF0oanN+0blhYXMA+SkE1CC7mK1s9E1ZCo8I1Ye5Ls29hDXAt/e/29vhD4ywPweVwrasAoQQ
BqcldAlccrCL3KfFwSL0Q9MBBvd/3qEDrmtpJwOLuji2Y+DkZ17YhiAgWTNALT1TkWlcuPe7UF3k
n5JoeKBBFRS7dDd4TjDu6gtx7B6sSx61+8o/V2LbcMwja3JoabZFDKAqMqNLdsP3+gIw2N14VaQe
9O+uVNTtyovkdrzMoio0IyibhuKhPlPC/e/M/d+jJFlzR3PuLEU6pEWUpFA49KcYXfPG7h8nN0tg
FUGRaaRgDt2aUxN38HIX1QRqjF1dzUNHvxiJYXPfGaCbzYfKuqyIkMBiIJGEc48sT246jpVfD4ZZ
QmlRldJz4NLjjQ3U+gEKqYQ3uIv0O5IpnE0XdjcV5RAUVroEBuljAFoHNK1jACIZtaC90tjTTVKa
w+ca3ahfgsbJlYI3yLM4cbxsaHnsnFG2AWw5XM8WyXBt1EmxywC99AZO3Qeik8GH54b0ytOBtdBo
AU32VOxKQqZQLmN9gOvj9FgPUFLMgOsNJQBO3+3e5Ik3w4noKpuVs3PbfL5SdWmG3GqT7y2AB/Bi
GCEWAx0S+D7ljaquFXqj9zjrGcTLbWa8xEbrXpoN0ICJXUKbRHOz89ylT3+4gggP4AHjkdUJnAAd
IDOM0U78XsXf7NKlTyw1E6+J0+UWUhYctFIAbRbmNt5EhwwSJ8U8AnVLS+C+9BAstdKXhrUALUCd
wthzMnSfZvL71G/pm9IZx6fEXqp0P6cDe0aSB/cbYmJOG3kZtU2KcmKNCuk0zNVTW7Xxrq6lvuZW
4UQuwLM+YrK4KKaEAZxQAb7SQdMvnPPeRdNRytk3AYuMvdlhfTBXZul4qk3wa9pthhDGseySG4ze
KwX7Sw9cZXFkXfOUjAgfiEvJXEY2oHnQNh+Bzn0/Mm0F5FU+k5LWopDxEccpe5yKNszS5Eym9Pbm
B37VnxEJep8g8RqNOELbLvMsFMjr3IWtzMdEOMhamKDTRE4VcAzRLMcKrWP7OdedPIMa+J13v7H8
Bfvz22d50s2mxrECBqpWADJp8rJIHYdxAwubuITGYRJD72imYxrUpHJ3OJPD1bOAKmBdWsYteMdt
kFXYiEg3lZG2tXmD3t05Jb+tDcX88+s1/dDUnciGCAzXGLlotq8yzuFOr5sgjbMzr3BjcqxJ7paB
evDSws+YCzjtyuu4fHx/1m3MjTWV3U6mGo6aNTTxMiwCcDC/dRJTXnbume1wIw0l/PRIr7LpGube
8di17AhEXRFxVi8HB+eZYDE4UOIV+ME0S8E6rVAjA+iLj6g3AcN5o4t+2jNgu/ZG8rE0kPDVXAKw
p4jpXGNvXi5k9blQ0kucM+fGjYmw5juXSAJnUH6yaFI3TKhI8OliLOge/O4zk+A3CPSNpbC2i0kN
d5L1aRaMWF8PAAPJSxWX9ELFyjhwyIomXqxd67vQ3fKI3aPEwZFmu8IuiAdDARf/abu7GkWgADFS
BuVsgypc582hoJTC03WUB9BRhr20mxow9AZIoDSpcS7hy2Huln7nupZ515B59JC69zvDVSTohzZ5
ErYxH5t2bvY5kIlXHNqN14WJjqtUZuq7PKtCxVIjVDbUjeqFiyijAw/cNqWA0VEaiiEugEfD/xuM
zDygANbepYCFhWBeW74AUutMFentMgVZ+7S0HBml0SONGoK8CgE4d69w6gaT4OxBZ2Oxrg2GNXjG
dWKgzCZpB9Nc56g698wU+F3feGMKrOmPTdoDcygwy9C/HbQ39tSuLiSsZ+457LNaDyYuYKYkiUWf
SyaOum1ab9HyqeyzAwMd5pskOUWWZHTLUdq83dFZuvuCKgbUmT4HwjodUd74lmse9LiY46CtSUes
nVWgiq4M5VRmIfCU1iEH0PyJ1EJAUyl9NHXRnTnxbsWyVead1YRo6AYJbMvxy1TLB2sgj7Owzxwd
tl7r6jxWtMCv6wllO5mA3/UUZw/vh+Ct654m6qsAWeRw5EizHM2irtqVyRzaSXZm89yISWv6MBwS
TJiNIWA4DvEUKFmkqUMYV++d5hxgaWPQ16zZtOwc3Rujjqr5egAozYJJZdWT3cfGZrW7ihrJVl6d
SqXAqGbsoJsf7194a2RW58A5TkvXJVijwCUfmbK/674P4dQdINJ8CAZB3NV07JtUo72InQAoBFFd
GSr3SXljtJPflucasxuPsabJxjKH6mrBZKQX596Z5U9lTRd53F+z7IPZ3ZorC5aRk44dyyLcZw7z
YmGhJQf7TEDbeoBTDe7V5J8Al6+NtmqOUlhJWHaa+pDetR5r7tqfF5c2Z1bCxjRdM2Yzo5vEDJpc
ZJVLyJNDYdaheU50e+shTjd99RDOaFVDAim9iMYV8xgfH4QzP+VSBOaEYPv+jN16glP4eHWTIS4R
3BzMWLPd6Yp7jkr8WNy9f/GNGLSmMQFpD48QSnSkXR17lmqFhx2YHd6/+tZXX61is4EMsOKtjoSz
BB109OBl1VtnEsytwV+tZNOAuVTJUUJX885ddrASHVPQMnbvf/WtgVktYsSJJMHxG6/WgTSKM/rN
OSjRxqCsBU8S5Is6NVGI77Inkv6M4SGsz8ltvV3BJmu5k7nvzGmZcsT9nvTI9agM+1TBTw9V0EDo
Wh6ScZiD30P0f75P/5n8rG//e1/v/vlf+Pl7DUKhTFK9+vGfD3WJ//3X6W/+53f+/It/7n/W1y/l
z279S3/8Da77r/sGL/rljx/CCoe9+a7/2c6ffnZ9oX9fH9/w9Jv/vx/+x8/fV3mY1c+///pe95U+
XS2RdfXXvz66+PH3X0Dxvpolp+v/68PTA/z910X1Q7782+//fOn0338J9x8WtU2BM4YJzo99Qj2O
P0+fOPwf+JkKTmx8apLTJ1Xd6vTvv5j9D5tQ4RB4DEPf7/cfdXV/+sj5h+sQ/COHLZtFHSHMv/7f
c//xZv73Tf0HBFZva1np7u+/3pzN9r+xy6CTNDhdMbkQ6UpRvVuWeX6CasQ5WMLG5dd0scw1chBF
KjdMkXa2n6DMT5KHZFrqX6+G+V+P8/rrv7nUbXCx/gyBolxy3uexE4K53S13ipaCoCqVgaYIZhza
GBZrdPyRlY+brXamDqCvbPy/nJ1Zt52q1rV/ka0JKOits3BVWalWqn1j28lJLLBAFBV//dvn/m4S
kpn5NW5zzmYxkWIw6OPpZc9P28QSliUhK3U2QMBy4+nvj2sU7V9+5E/7uUjHUDWp5SdDVPSKXOyY
369hE/Inm8z9lgdi5zqDC7p69/fRu/Z1nFNKJaFaxOUPLm0qtoehMoU5REiM1ae//4E/Rv34RZc/
/NMvSpCcDGfD4tMqJ7E+cLyj0gNQ3rR6imXV4EXdSCMP4zT2VmQwGSfjOeyrRd84Zv4sMUIHnOu9
EiDDx5ONT6Ysl/GQ0CQXjPwA8n9cZTZiz+syY0XwNKxAP54MHQZAg4Myod2NmO/aGDsnXYvM4NLG
K4YgofGB6eEHqo3qG7/vWuPOSTdgpa6JneOTtZP4HA6QCxSLaW7kL6617px0bdLUHOzf+CRZXX8P
h2l4gjQLCqC/T44rzbu1BgOyxWqs4vjUosb1I0F+PduKXdx4K7vWurMz6HZtFEyr4tM8oKjvFG7B
ogGMGYZb9NVrf8DZDehWksS2DXaDITLINqLEP8rGEUvp+PfxubK3ueKWLr2o/k0p8q4Fiuud6LrR
fAQCIEWldFCl4q0tB9AZ/v7Hrv0aZ++hjQ36YVKoVBqs4G+meqrmjx1sv3/4te9sNbCbMuG6xQlq
Y0h3smUU6Ay+45NXHi9m7PK7ftppQE+JWvhcFfkQJHt3XjVBoqhdYaNzHOsKhZJ//xl/DNHwZ5z9
hEUD+MAqEPk8G4r0JB/6EC8bsNg5qXpeN791zZxNYxyWsWBbl+SKSpRiaFu97gVPX/x+hLNrrHJL
YGAZpzkNtvrUTlqwpzKyw/hJxon0EpZjqJzdo0pKJROhkly3cDQPuh2IzJLoNvv7j7gyYV1VH8zL
bYjB4TD3HukGI9Yt+sLxiHTj5LrWvLN9GFiViSTkPF+QF30B/ag7RQbJTc/eO5sHKox729omyaNp
kfgGNkHp9xTaevf8A856lmkQj+mG0U9JN/b3CknB9aQbAZql3/g7C1pQyyYSbDxPp6r+KAAzebOB
P3Cr3uXa+DsLTVjNUP0aC6Bform+m3cG95JKQq3rt8Rcbd9W25HPVKNUeCpVdD/hgTbJGshab53N
l5nyW8YzZq55iS2bMuxWfOIRtY54byqZEG+6YF/4QwlVnDxtJbX957ZL2D+mL9db4pNrMQ91Fh6e
OAsx7Cu2wjZpgeEKpkIgspcpwrpkhoJkzvq52ZdDXXHVneW2lwIA35UN75dw5sZvgF3xny14IBIZ
FHknwBpg9SryRKDC8+/T78/SIdyLnAUaL/NWj3RMcwZxxXDaYRw+n+Ji39s7lTJhX5ewIvuhgmjt
7qIdAKvnjcEu6BVUKEnzOZGAUdzoypWp6orDmFpiADrsns8FjQ4rE1M2deQWDPha65d//+lgS3q6
J4sY9zyY8WwiGTCxXIpbSN4rrbvSxqRvYjWsdQROczEB0rWn39W2reON4/Ja884u1GrGCVgVIteB
WvNyJoAnlCy55QpwrXlnDzJE86Rpyigv1ZZ8iXEyP09h0PkdAf89X/408iMr+wb4xzSPW9zCDuCq
dXtmam2nGyvkyg7h1tBM9WhjumnIZ+xawEIs0jr8uimC3aKiFSza+tqoLgNlX5XfVLdPXka3WDv0
1znF1r7FAtCw90gKaJnVSKcusyYKPE8ft7Jmj3Y5Gq7FyYwxOXG7lMedD8Hx72v/2md3NjhepGHf
jNsO7kY553svAO/QqvGLhN2CGk7CKtgQZuewLO8OdAaxrrCDF741Zm49DW5sgEfUw55T3HmzsCKf
+jK6FQRfGRhXYUu46sF1Lve8FHZ+ZWwfIrQYK3JLr3mtfWc5V+DIKLzfYS8quvSegqVyLICFy70+
q6tObcIAFJdi2vOR1O0Zoq3ysMQoY/l765c94Q/HsSs17Yu42ncSrPkaxN9x7ZTLOYIhep/Pq+Ce
J4ETWLNFLH0jizVnmPzvkFVtTqCGS7/reOhM+7lHKLTufM2HKOb3SQpfqMb2fkuWutpSMndtkeyN
ycupjR7rthOv1NZ6dZ260lIc1IWUhM35OAD4AQwk0Dui2qSX+StyrE44DZ7OJAPUS55UX28Pci7n
J1MUXuU3aN2Z9siPAodnmvmsTblO79kaJu3rWCeArv19bv55XVFXjoVk/DKWC90QEhpwgVT8xaa2
vzHxrzV++fefjrEYVPMouaAfx7YiGZsMRP1peuvN4lrrTpzOVBPRokkWjHzwRVPEd3263XI4uda4
c05JtesgAPLz/3U9oiOFWxj37bq7WuMEQpyKLKd0RdKYXlqf/AfGWa0yXFTRTmh9gx/oAcXVBjJS
QGi9Zoyr/K2iGAgvGqL1iH4Hr7Q9l3Xpl9mirrhXbsBz1SUaT3fT5a1INW5efPM6X6kr3t1mJorW
yuUUzwU4lSDzZkQVt5j1V6aMK4vrKkX7gYUGFf9wel+r+rtp9lvMwmuNO/Em9HazGqrVAK1XRRmP
4i/BMlHPT3r5oz+t07CINbNVMJ/EGPbHaav/ncx+66n4Ws+dZTpO6dYgmjSnBlZdGW/qNgPKTHh2
3VmncCcPyjpI0fXUkFcTnkfeFChHv/FQf63vzjrdTET7CC3nO9HDlO19wuNjMAfJ5HVLoa4RAR0B
pDeqXHILuo7OAog/cvgezN+81qrrQ0Dqguph63CyFlP7kMKC/jjJxnrdUnB7/XXaGF0Ajmtjk88p
+4c09O0Usbd+HXdO1W2yTWctwIA1CGvYHr9YKvzSd9TV3KV1DYl4D9RIs1bJ0VTxyyCLWxSjKzPG
ldv1gP7pNDEmD2pYkbWNeBJ0vFUUeq3xy7//tE7xfLuqaUuCU99u/6st+UTj7kZlw7WmnVWa1LDr
xXltczQ7zdkOtB3P7MRKv61XOOt0KWNTyUjPeZqm4edoxj4Ad6Hdi44RU9duAO4FNGyLweTdoPfj
sImvVQ2Vvt9kdM7TIqlHsQAqnscWxM8OYKdskrdeXq8MvCuaSnse1QoVnjle5dNXMCYhr9qgUJ+8
uu7qpehMZz3rGtOxKoBB7NbPIqn9PqlrK7BHQ9oUlTS5jlEvQpLtSzsmb/z67cS90RqBPQZzxDxo
UEJk7CtAqW8Ym18bcOckHdaiKGdWzqewCIJD0BRPNSpf/bZEl/RMiFJiD2gAsn76urPiC4oLb5EK
rnXcWaJBhThdDxiTturfDiV8r7tb1dLXmnZWZ6RWyzbk1E/DvtzplT5Gsd8J6pqVKRsDhgsqUo46
pqdk2HKUx3g9s8K3+tfdsG7nrTIGnVbdh30xh0Z89Jp8rhiqTRutdomPGFXyK7ya3iY797sRuVoo
My5ysyufYf7QkJcdviV5Y9h09Ou4c2oy0EX7pk5BhQ0gJaC9hIA+/ezXtrMi4fA5xYKEwSmuEd0G
If83SpnnwebaPWFijyMqSue8qi+OnvDEOKapWPyCLBcmnkyLmKN4CU4jf68HkIs8I4nfQOKoAYzG
ys65SSDmWNmkMjLyF78Bd9bkivd3C2e66UQqdQfOa3ocWXPLAOvKgnfh4dqYUAYtGk/a+A0z6lsd
We13XLrUcEjJbDgmwFHrjr2J0faGogy/tl1RF1lrwdhGkHqlLHwyCcTpY7TdMma7MiqupKuaoqVF
PIuJEu8828MG+O3KL8ByFVxbamCinmLlb+wCTA+jAvgJigjolu73WuedBarWLirw3jHn8ND5N1iX
T0jgf/CaipFzZC54YdcoTgxOBgUfx9HAHYcl8Nr0a/3yg36KanW1AJ6cbuj4tr0xcNzdltFzhboi
rKYTYSQqNuWJBEcWgsNTIgT128wjZ4WaUkMbaZY5h7HI2yhoD42u/IIUl++q46C3JYNbCKUxPawd
0QcSNT/8Btw5OC2y8qBfzRMEBvxLOW0PtYjfezXtCqs2QFckQC86t6QFXHsQcHoEld4vunL5rQNA
cukC+U6OZ5j92O/Ds2CT37M/dZnTBk6usiJwrB0gf2lRo6uDx2CBWYrfyDjLcw0YdsXI4Isu9n8T
IrhtSr76Ne0szxkHT6U4rHAkL99tSt2HXec3D11t01IkqK5uI53vy1idlhVeOEHbf/PrtxPQ1ntU
THqTU55W6iAj+9wlt8LOy0///cmFuiqmNUA+eFFC51W3xCbTgjevRq62bG2osX5xxUU7/fPGFUuw
K+UQ64vjzz9tFX1CVc2L39A4S3SD4rHlotBY/8t0t0yaZARoxtyrdVfAVNIqrjWj6HhEPnUL4CtR
oD76te0khSqYtkgdVlMe0zoCaIcZG2V9Ak+Ho98fcIJc1ICWcIptMSW34G3d0RfYNdxQQV85Ql1W
bItKU1yY0XRh07coJH9dsFsFudeadtZom9iiGxerc1aAIRIkdH5LyrX2UvpSV69JxQKQSY2ZWADe
n1k95pCQ+wnGqAuCRclegEpD2G33iwozuLyfx7X0zA67WqhZR7BCTjHk2B4fF0sf23jzW0OuCipd
y9bAMlDnooD/jtjtY6prz3czV+mUYpaEG5XwIB+WN4yMTzqc/frtqpdAbZwLvgYjHOeSTzXRb1s5
+l3iXOVSsUWdLFWjwb4HQC6FCD0bbZf47YeuomdmzRg0sJnGu001HjSVb02QfvBa9S6bLATL1/Zx
OOYlyElwqkCi4gTzSO45MM7ybJoUqrQGBeMstd0hMZy/a+Gs5vlFL5vCTxHu0sS8gNZuzPdU0wOZ
omecpJ6v566UxwR9ArDRgOkypFEosddaOcGgJl2kXw7H1S8I2VEIFrXKRTS/r8vpLZgt770+a+gc
oWVhYT7blmMu+vSf/oKXrqLollDvMrx/CAJcrRFkxSjYBawuL8tqBQQVSb+8KKLR8/3DlRoB4GIS
3RWgigeTBNgbQJsfcPZcPS+7/6ksf5o2pKMA/KeByuFsOR27EtaW+LKx3+3FFRsJsW0A3YQqNy2n
h5BDD89wa/e7qLtio7mF+m5ivcoBdS9nOLVS+a+0W38Lv3nl27p6o62GU8+6YWyGqhmyeu6AqSF+
khEX5odq3BXWlAbj3sNxx07hdF7BVLvzm/LOVrOwhVnVripvingHeqAo7yKRqFtEiWsD4+w1DPt7
TC0+K2ycxuksTMKiLC4GGGz69d+J2vGIKIdeLRh5Nq33WicfKnhT+uUCXKHRiJR5EphO5Uw38DvF
o8Kdkd2tStQ/jw1xhUYzyHKwA42HHDM+zTikL1lgg1s4jGutO5GvtgHe6Fu0Du8ik8VEPcj+lorp
vzr93/cy4sqMRjjwxSqhQ75wWaIouusbLFpRb/JQdsAS3AE8ub6HZWt7zyYW8HyuqjF+QYmbGN9E
aTzp96no+J3Eu+Rw18geZryihRvJc7nBDw54rKgZ9Yd1BI7kAGupXv47wOx4PHAElvRIYuTaT0KZ
DRW8BFmyA8cr9XZvxiBpciq2CsT3oVnhFBcim/A5gDrWnglrJnFkYkOba1vP+7kc02pCtR0FvqWj
qAs+TkvH+n82EUXFmzniQfN1IvE45slO0yXXG37vUc17fGrCBey0XlAiD9yK0tyVZCjTJ9DWUBcW
jjt9T5N0zRbK9b2qJ73n4Hok9rzC+xZMWx2V8WkRa4QUNhBuEahMqhsQz6apPSS6ZiLrhlqTx7Uv
GuC6GJmjfMdor4eYyeV+h3/as2xxt86hogRyrCl0sb9vwRIUXlEIcaU1uivhW6aWIZdJaT7qZNyR
Q+2T2WvlEldcA2+8Ger8dMhT5PKymDZP1Q4Yp8+2QFxtTYiRi6NEDbkdgAEC/Gpt8m0Ma7/gkrjq
GtLXZA9Yo3IOr/TtRKfe7JkIYjke/X6Asy/P3bgWMAoZcrwP/FhV9BAHk58YnbjYKcBOgHCFxWNe
hSnkO/MktvbA0oZ6ZfRgkeIEmPG4s8VQlbdjuieZGEaGp82EUr8ncFSF//oHui0yXBo25DyuBuQj
YShZslu87msbpzPyLCosrjityivefS8iOL6K2m9FuTS4BW+EW0vR79gUOSx4H4rYC62JEnpnzGO4
H1iC3GYOQesGZ0gwodKW3PJWuDYm9NcB12HJuMRzcl7Spsk2Of7gjX7xmukudrRB4fXSi3DIwbFR
zygdrO8GNnde8Q1xkaMVr0PTUz7lpZbRU4SbFeo6zPzFq+8u2GxVfUvCDTZdLCRwQBVwiqrr2jNA
cJlmSqxFs5c4wvFGow9QlHEwHtfQK+1GXLHXGqJUOq77AYWubfvA2RLPGR8199PIE1ftNTV9CSHT
gMneG/FQ9Sz8B3da65UKJq7aS8DUde8mxH1IZW33RVSYHMwi4bf7unAoylqT1pc9oKm78jCtY5mZ
+SaZ6MpqciVfRJPNbLgn54Ht2fcKavPve2c6P+UnPDt/XawxZT2skqTKYy6W4F6mPTmExbrGN94O
r9TVERe0hnLTouBt0ud7S5h+UbJehkMheqqO6zQELyg4ew6CtG2OiOJkeihTXOrOVRDHg9/Xdz3S
VwFaSd/pPq+BE/7aNSv7pgMsPq9V7XK7UAXMQ9Mgul3tWCWHoGuAt+iq/qbfzrUJ4GynPISNCIVn
dF4VMwEZsy5RGWZHuEz6hT+uAG0PjUY9Le1zxkgtYcrcrFHWyGjxPCRdgBefdow+xR+whkIUvZtP
qA345jX8rgYNWF87p2bvc6X76QBO7Q+Yonp23JWgleNOpkmKLl/C6NxS+UDp5HVRJ64CrQuCsFzB
J8nnaJkOYHfjIWPd3/kNihPyzFWrS7IuPZiZOgGxCEThLq49I0JXKDY1UT9EPelyBP3PYtkf27H0
esUgLj6r3PDOyOFrmE8brR5Iq5MMrKHV7xDjzkpaJa+TRQKEymQylLBfT8aHSpi+8ltIrmAsSreB
8T7schEDpDumyZ2MiM38vqnzrKZVX5ZFWvd5GlXr06S76CDmZrkhWr5s93+4o7u6sXSVsIImON/b
PRoRWIVTmZ7akAzDiSN27v2CfVdDllheJJyVQx4aNqusgifHZfKHqZedSUxcYGYHD6xxSWvMzZi+
N3P4riSF30YfO4sKcIk5CTX6jixVfKw1Uvm7Ib3f53VlZBfWcSChCjwRoYt3i4XxT1/FftVMuM3+
esq3dU9MSKf2sksmb1XH4nwGtdQvAHK1ZArZhbDo+haP4chKDGPyNojK2nNgnEVr7AxbdQtTKMmB
cDqg+HD8srfpsHi276TxAaQpCjXrNt+1+Irc0atOVJ+8lqyrJgM1Fa/VqBBE4edQNNk4meX7yuCz
49W8KyirkUfoq+Iy7CopkHCckvuOx8ZvuruCMjilm23X6HxRAjccEwpettw8zxBXUgZ+obDxhPwb
WWdij30NPcKh6ftm8crGEpcKlixroRDZtjmpuD0mZRi+GVDP985v6C/b6E/PG5bXyCOsY3AsCcDf
D01IwmdKVWxu9P4/r+U/7McuAoxHjG4cLt95wE3cvR4J6c1dLZdRn3ERM/Qcp7AoOI5xuw1PgcWt
4EmJZuy+UJhinQ2n+72IAhtn6V4YEApsIOXrDvB2eujG0cIjq6yK/etQ2Nqce4UzF14JzfaNdVH0
uKhmfrB1tZzhmrKiCTAw4DfS1dH+UhHUt7yVF07FS18nagKkVkQ7/le9HqoQys/nRlXBfsT/e6pf
MQoMtl+o5wrioGsc6aUgGS4RpHleUpk+0ZqWngesK4kbAhkPsK+UOd3C75yOb1NSvvGbLs4eg7um
7QK+ypzt0Nm2NLqnw3QLpHE5f/40VZzAwJigK8H2lvmowOq419PerqDvQvVwXBHDl/c85W3ll8Nw
RXJkTGMeLbHMAxXwUyTX9ryrtvzgNU6uSK6yhcEdkcl8GaLqGBT7p7mht8bpsjb/ME6uSI6EZW2k
NjLnranfQ1UdvU6qcvt3a0hwI3907U84IUJYpKKkapSnaWOSH6sZ5l2wZdRItt/XKyrablyqr3xy
16Ed8oTSLLwtT2U9S3k28UagDgvaU93tCT1A0e2ZVXJFdGWF3EmhWwxaTwMI3fgnbESeB5iLBQsA
7UAioJc5wQv6zNbzzMiNDfral6C/btCCQcu5owb3CFN0Md+n7RSfB5D97YmXSxt6qQvIbyo6tM3r
WgRAXQAkiFr38nM6Cr/SVuKiwCabjnBY0U0uRDyfoblOsqIinpcVV0i31EhFMkOqvI6S6KwW2x2T
tPa7x7kenyFXpG1FWxwJPPjCgsEshfuNuWu5blnYTsOMpvc9OhXpeO5q6nc/dDV0FiA0OMLK4ihr
+ginl8eR3+KLX0niuL6ekBWGAnOlOKpmHR+aaZrzIGbvvbZNV0JXxKJaLAsw2UkJRyulo8ymbXT2
a539upTCVOoiDoM6F/UEiyq9fRpL6weH/c0rtOSiDGApVeetpe3ZpHN/F46tnxSVuDK6wG64CnW6
zuumGY+qSp4CoaeT37g45+7WhKOZ2JAe5y6qtzOl6welpbxls31lxrhSumpI57GN+vTYLyPeboe8
0YPfIe5K6Wy1wbenRCDVzqbOetOHh72Nb+y81/otfp0uC9T5Oyr8sIimZcigGjsoDqKw15i7Urod
wLBpmRUMD2GBfehLNYxZofvUT5BGXFPPtLOouZBxikKrYadZ0hb6cdhk7VcHSVw4luEwQhMjS4/d
Cs8t+RYqgBsj82d7oPg/4vbPV5II9HYAnsoqJzZgy2NYdzEKjEqwPF9AGxpgRZPuLIMtVxefOLJr
ILDPMl5AyFTcnkeThuNpV6Sk/3YipkteJKwWfhl4V4W3x/BInM0ynXo4sR7AwgVjIir8OArEFeK1
6cx2lsTTqRabPsfFDGJxID2fj11ZD1sp21v4cJ3Y2lXQcMwvKNi85e/y58XymzWlWUdAeISdTlbA
hE2GUh+E9Nv9fnOmjKXhARsx6nsHAMQ62x+hrvyqk4grUNyCkQClMl9uwHDwvq/B7DKnapJTf/Rb
6s6dqa/rmScwcjtuuuI4c2xj+kMVc8L8rpOuRFHP0uxLAWtMM1Tq1MGM+KjSW+bHf/6wxFUoIgqP
mWKdOZELDm2NRxTfR8JLMk9cgaISSzQVMxpfDHDc7RSN2dDCYdBr4F15YlQZAA5Mb060IerAJGky
JJm++jXu3JAGmSRhyIr5tNCqy5IgQE3eFnm53MTEZUqWkA+HUcBmWO6KNRukLp9bweaPfn2/fOuf
kj7RenExvBj+BCmemiK5l6faepkioetOlFXrlQx4W59PwI7SN323ya883IVXZPubkWywq24sWmZO
Japnjul/5r0UpZw+AxO6CpsdZRBFvSCwEop+nTr2vquoX3n1b56LVYeU8qAic6pDDfM1RWFYWEBG
9/ee//ma+JvjYkvkSOXAkjMv2nh5U5mu7s6W01afI61wCv79z/x5NwhdvU2xsCIiDX5ETJPguFD4
ffab8dPbhHC0+GVeqqoQ88zRegnnsmMCsc0hHez//LrubMOyweENPaM+qU3ZQw0r7OPUFV6PoL9Z
/KYqCucujvVpkWY5d1VCMwCMd69t8jefX9sxzne96tNc7e2ZTPLDTppbruBXPqkrSNyrLtoH5HpO
KqnEoWu35gBJqp98/jer3l5YMYsEpq5BF+hDs6s+Y/CCvjHrr/Xd2YSLKGo1abg61fNYHfa4aw8J
yPVHrxnjOmEaYpFy1mVybpp+f9lDtX1swv4WSv5a3y///tMmXLB1JQZi5VOsCepRLqeTouRWjvBa
684uHBGCdLVN03MUIHW+BN+Gtn/xGxZnlUrcTgv4Z4gzOF9Fmy07ZLJztU1easHQlX+RdoAhaKjT
c6y6HjLHBm5jT5y0feK3Vl0FmJoSg5BPped0IlmT0oc29Du2Q1f8BRDXOFuKprsIwepFsdD7KWND
V/kFf4a6qMSYnvcL+kiuJDpEVbJ6hUrI4Pw6GZuwrebdDnDTlcVdr9WbkPvRBH9z1wxjyH5Y10Uw
rF/zpg+eor5+6zUTf5N8ASNUadZHR8pNR/JItai7rtbOfPBr31mivSJj05pBnKOBbECoR1P0cCnV
u8UTvIzu74n80FVc1YFUUbIW/NypYLqbi2XpnicRluUJdaqiuC+7fa1ezXvx/3G5/u/N9k9/1Fm+
wtKiX5qxxR1nW/sNVvd1S9VJSqw6+MYXm2yzcehgV5P1bMTZvjVW9+J+aBWvujMu1o3sLr7Ai72v
ChsU/zK2QnbXh9BWy4w1dl/XDEGOGp8kJ4l6tUzFSvj9FkRilJne2zKAoS9La1ZmehYKgdDA8eng
fg6b1H8VPHMNySIp6u6e7RLI5KPFhV7Af3xcVn2QljXbeyDk1qXOYgmLH6CybQ1724ykJuBRllqg
4eUdUZIDfd8hZzl3GeoKWoMOTmLoPyjaIeptRJP86FSHf9ZmjJYjh+6cZQYjJA/LstI6363Z4Lok
Qzb1/w5I2gqTbRp39zWLE15WX/o6kum3rjQw+kEh5z7oLgPtq7GfLzK6O7V3dst6QKOmw7rWE4FP
OQoni9OOJxt6CmixTYciwUxLDwtfbdwd6bLH4SNJFp6e69jsHeqrxsHewSWgPwiuFv6qCU2dHMOa
rexQCT4iCku65Jh0AOBm21jysYd+sxmq8jinuByKAzIkWzmgZ2OvRZZQLlA3stR5EQmEjdhLeGce
8LWGqs50gsguS0nQdkfT9fSfce74cbX7Jr6ZerfsrPQQy+dd04R/rEYqxDObC8ae9qJKTHlsd9So
ROcUZrQgIuxcmPYVKjQSfC9V1wqdK8M9Lc05BNUY0VgXDru8g/f6tn4dk64eysOwIBl8L1CBlL6Q
TQBGeGj7CE5iZRJcMJCtafsV1uvtDtEWCDrCLOZk8S2H4Z7GSKTRey77pMokl+mZy6o/DHxbO42r
tw2m5RJZLtNjaCZ5WjX2qGcOH/vmZdtoCS9FbQZqzg2Lp+0wlFVEQYmtbHtEFqJKviQz64fHFI56
+lzFodl0tqoZyfwsTWJBEUHNM8xjDnCBY81bIhPNzwCsyO2xpytBVjuEF+4KT/pwhk1kVoUWnqnQ
WnJA1sLWfKVtgJoZvYhIvRdxRxIYh09x8xV3n6TFoumiYTlOTTzATdiEJX+BPGvszo0VKBOCReoQ
P+xxQOUTqVa5/6/u28FEx0gHQ/Q8YtFWp15Vlt6rjjTjpyrokpBie5MljzPRRal6hhGqJF+jpigS
mxVl2pX5ui5L/BDqOho+Nyu38QHc+BDV6OXKSAq0c8zbb8W8lrLM5CiTrzHjo/qE6vK9OuB1CWcX
1PSDfQUd65TgPx6C6NvQ6GW/76iy9kXuITynVYWV9K2JMM3vSkn35zkNy3MIy8jmdaKN4KcwqVX1
bpTVtr9ZIaOnAV6iwQ1IjhcSMb+f1rnvf0i83FSPDR+ZzYehaYt8pCnRj2ZMBT00EYvol4TTKP0f
WWXxjBLy4AHPSPs3FBB0WbPG5bEEICg4bvWerA/wkFj2O8CD2Oc2raMUHsaoGHwrbNX2z6QsanK/
DrWxp2Csmu0utTrkueCbDD+FvJDFu2pMS3VQdg7ARGzCdEKpQsen5WHZp1i/msJ9Du+Z4qr9AOOO
Ynht4lRU57CSgzjOW7Ng71zjRFdn6KeJfjWmC//WggnQHwrkl9bX1RZqbCXVsK0nHg+zLo8hXquW
R9kAcHwuSqNQxBCIpXypkimN7julFM/mItD8a1WljTqU/STnJkt6UoTwHorYdj+1sGA9zisNg+M8
9ZRkfbuv6gubU/TgGIclAc5wQy9qWNLrrNmCqT/1FyRPBqDdLp/HFYVpp1jp9R8Kn3AOe7USXowH
2CnwVwiXyu8FlrA4NG1FuwPv1nj4ZEcWxwAcdR2QZxmT+17frzOqTV8s/Ol0kVXjLDbs97tahyFr
YA0/rBky3sv0TZJ5Lt8t1Z4+wstC41SQQNak71o0dfmaajb6FKccz52nfqVdnKGQso/zNiWpPC1L
yVqblWRO9sd1m0okGjfYS6V3YWERKKKcraruJ1itBdmu6zp4z2Op6bGKuAmOU7iQ9Cjsvjcfdbiz
5u7/mPu27chtLNlfmeV3ekiAAIlZ0/1AMlNK3VVSqar0wlUXFQnwBgIgAfLrT6TtMz2uHrfP+Oks
+0UlKZVkgsDeEbEjVrd7cbEMU1RXsyf1dkOR4PUQJ1bJJ4C9ZOsK2fdOHGEd37gr0aGNudsAouTH
tJM49Fxdsxly7LQNN0MTq66cdpO4EpmsWYThBWNr6TFCt9vknYu7ARMZY+rcgwxxRi4n8MbqboLd
nZyLdUuRogNz8WL2RiSnhArr7pmdo/EzkSHvb3hPLRba2A59+432+Y7lMMC3zR6mJpfrEVcW1IEN
XWrf825t6yvbSEVPmEjl/e1iCIK3DtiTel4hL4nWbzv8kmFsblvFLu0kmwYSZAy7YKHkMFO6apXb
9KVWA4W0l0DqGx+sRvRhsbptJE9jJPKrdejFS046oIOwSWf1c5q0ffQdUvuns+j1ElYqZDu6zWRP
kH+G75OdY18lEQ7AclVj911jyutlwBgGu+TYnpNiFXO3XSZ+/NCZVFWwQ5bv0NXAI2mPIwQS9mYf
slIEgqU/xAg9uFt1WEttUaw9dAS04bFxEam8khWBq+cjz8bV3/Y72dJKSmXZ0yDmPDq2U6TLNkyk
QCJDjGUw+L6MF7bbV6MI2rJcwUildOgFb5XD3OdDm8JNsYLMqb72+IfbvembSqJ2ArZAOhoqlZrt
Y2dM48oBA0TbDSwB6efWmFCkit+2QxefVmsjeoE5W01PMxRYlyLL0yek4sIMphV46p/jBM9iIUi0
Yj30rCQE534slBwr7Dp2vtujJT+suRjLJa5vtIqG9/DsXe+zBVt8xfqBVnKevu5xOxfbUMtX5JOo
m9RvcDv3Fvj5ZcfNlqLiQEjxVsWGUfdhThqMj6LQ2hnsCx0cB+HV12EdFJOP0meCvBVSSa+T8Wu+
Uuz3ESakrrWyEJUriIaba0FdWL9DX+NkIcCy7lUckZVd55nbw7dsHPyxWR2ky0ULg/57pADztpxD
1OrHtsdm+EqnoS6MjTRty6HbFjiq1E3aT0VnMuTh7sjfNRU0R2658JYPt35AMfh9dNkDdfuQVKNK
mgG3qsVoei+iuX4gWtfhCGHkOL6DZs2pJ5gQ8Js2lvV6Mczbtt1lcEHQlQkg5k8prHLWYliIJwUN
89x+XEbTxK+ypeu9omR+0MbsbeFhwW5XINZ74F+nRM7Jk0MgY/SRggqLPqQcOylsm5xjmKJNe862
MpNmJWWjkUB71crdlPO8ZGCn+LLUZbaz9Zi7RakLNCe7vvXQxDwIHLaZKVY/QGrVsDsihrHcMiQm
GuQPV9i/lyJSSw35cbuUxOzZIXAhT9sgy9qPnwYkihVZkP7koaNT0/gBaryt3OiUlqRNOw5zE4+4
BDOJHscXBrpyVccwaVu2qulTjcreakQBriK5QXJttFWtaeNL5qG/3WqQounI3SHB3G/Z92YuJGUw
YDB8fI+q95V37H5JEMyQODyi6XZWYg8koP7kHxspblcqymlO8GQkSXzRdv06lrtSoBqiOH1KBj+f
kDHWmSJRPb3oUi3KBYOEDzbu86tIZaMp42a6Q5/h1gvSZ4yv+MziYb7T7dxifD2BFexRC9VPt3TQ
PsJZAaeCa8EbWqlpduHIEpmu98kYGxg6g7gXz2k++va49ogvephJSz/mFtE7lU1rYEu5jBy/20Zd
Z8fYKE/uQWjS8Z11fL9nad8nF7qfpigU9gxfjCl2XMxEQAOZX6yJRm+yj424rrFl6lDmado8bFBW
RWXgeHrf2d3PGLjHXDXxJWwy667MRCL1fWeBYeLmNf18oBvmtvsjZnGTQ17TcaxMXBNdJrLtk9t0
0eekYG7PxXUO6W7bIKB9ZaQaljlOFrwIZsbHwWUHlfew5ir2AQOIzxqjvPSlsXy6MeOCsr5sGxWV
iYL1IJZuHtYi8xybBFngUXHZcK9RVGYhRi/YODC58AkwHjlFNI3cSeLNxI/LhAezJIzPVbe1y3jR
BZwnn1hs/HokWdcnyOMyMNdLUknzasv69qtYWVNYmuzHJV/Cx3GsW4KWh9XK3i1Q62HHMyjp5RWV
2oP7r7f7fDsH7+5mp9c2z7v4kCN9KKB8Q6lbmT2l7MX3a9ScOj4y97z0dbK+G82SlCByZvK69bVf
SxZkVOmufS/CshSrjt62DnNWE3jZwgTVXrZOwyAlxVw/ij1a7rsTusjQkM+Q/XZPzsTkknTEX4Rp
EQc/ZPS6o0J86FFQlWFTXxoYWd8ngLQe2oTwBjEF7on59WqacDJc5b7ZviVaJS/zyPL2ksgW4wW7
sru4nSNiHmIP/2HY37NbOIcuRc43uJEs8X6BsmV+aQA5mYc10hCYu5CVSwTJRR2xlzwfbbFN+S04
K3gMIHOXmsLGzTW2uPW0mZy8x+7eHDqieFcMA6LTrUHYCWE+KhuPBIiqw6OD+7N47Bm1vJRL1hyw
MBC6xZvtauf5tzxv3GNK0vSKxx0WHO1NKWP+2DMzvE/2PtznXKvHJtYWQqql77q5CLEU3hYN+rft
uCEPcbvkK2leeBL0lVNbLio1zrwc9mUPx9EodrVBkJu+91GePTW9pwgaIG7Most6yFbfFzWelRzG
D1sbf5Ou3tx7xjjfilUOIYc4OVn9Vsmzw8Wp38IOI6DcJJtGVvQ8W6yyIOmkqoavSXS1JimmuDGx
7+Mr0ya1uLNRsO64wrkiftl5T3gptnR110uqWfOKXmyYEZpBInKppZbpjQprj/jiZlyxtSba5C90
6XV8P9OF6gO8grYRJhuWt6cpWkX/KcKTiSAztkkmq9iq1hULk2iuhFsyWZoeVbcvahpR2hcb2xb5
NeSMzjdrmNb9C6LKPAr81uUMp3ePB5npQmFITR3gC1WTC5P3Uj2GBGjWYRpTOhxdho2vQo/eZKf5
LCg9zNlA6D0GuRS7hiKcJlUiAhOnBKN64bvEKTrcL9blOi430aztlZ0tjXkBq5kc9d+uSL89AuzJ
CHAdiJD3a2t7i52oHTPUUHrAo//UAX7xnzrWiVOKpHdAPoPPPiWWdtHrAH4ZwE+YGGI9Qau0JVYH
Kv+iXtYOCTBmCdU6NCb/wOFS4V5y38b5R2tnQVTFsjlCsVKPLFqfuN9VaIqIkIyiyqnNUIqa9uTO
7nnYvqcwsOi/GYkJykOukI35buvbIGChwSbzgNRy1oXDuMKv+ELIiEwPHM8n9uCYmnOBgHikDPB3
O8Ix4lLRuPWXtGu7eKjS3QQzFT3nvEGwwYSOGu2LmssNRSoKa9Q9zj8qhxLRX4iu6cxLb6NpPU4q
cuJkrVgYPrFdeFPNpA/raycY5kl52wn76nw3r0fdxENUim5JruXc1LycoQNwN5tSaYOPJJMYb7Xg
jUqj1xkd1sxhNPSy7KnI4T0x1zdTQ+YLX4f83UzJ5mzh2L7r+63v+8IggLbAIGKzUKTO5Wo6bj5H
+dIgs3c57dQCcmjFkhXWedTPhVuct49Z4rP2+4qwnvywd3HcVtzDzmsqGovUlMudD+zLhuhHqQo6
RaK+QsB4ytPS9ruK0FxtcXQRdqzgi4ywJLtyOFnUZ7HLttpGGJ/cT8Sag4zmfYGmJ6qjE5o16soY
yDh2xdzNdQnDMPqerg6KytW3jT6J9nw84W65BH7F0yRLnIF6eGEgpeKjatvRVTpi0h/WgNEcwBgR
Zjr3rE3kXa58DAhIbt0dJhuWU19LPuKJrJerKQZ0dytI48gJ9Xb/mqt28ndj5+2Vm7Oxb6t820LJ
GDYOgItN/QojFzQjzYDdVCrT3ToXCwxHwFnHn/osb0u9b0jawTxTfCkzQ/vb2VHb35p6sdeL1pP6
TEzIu8OUd+YZMAo9DBFFFYb3w/PTtmepKfuQ+hcGe503Ayv4uGhhKCOxiFHoFL3PhiNFjvpSzuhV
pzIHVb8iMDEP4Cuwb1qUoyaU/QIMpIT9kgglZri2pkhaLN5560hfaki/IDqHYw65ncToABi6aBfD
VeZX1n4Mfp33mz3FYfcexjUTuRm4XKQtHV21vJ5yCMNgChhCFXM1LQhDT+8Jgi2rdcqCgiVHjTzo
EUVF9pi0FHBMbdHnFxyBiFe7qqMAwezc71UHEh1VQu0wFve1HhE2cyIdIMSihu1J/jY5wGo4ytC4
ILAxxFA87Q7b222Ui8k9gW4j5sbDyAB1r0cI6l26wKepzHOj/f0ANvRLuqOzfR0b5toP7dRgWq5z
WvcQAg7p80AEuhtEAqMJ6BCSAgwIgYrY+1b9oZVAPYAx22Nnly0psEeEWhY7sGhWdRlv2/568xmA
kwIDZsmrsXqk5QRoZb3fdLP7x1jPUfbR1/O43C+rFPIqbwVamsOw1J08rU0bkhb7LWHfO4+a9rXb
Gj+sh11o2GR307y/B3MwQCq1AmIaQhFwxJvLoKzHk03mF0JbegTJk1zDXQEHSc7gcV6Mni/ZezwP
vj+I1rVoWvJkDDc+X8bukx+AxhToYZf0NokIH9+0EqKruqk25Dki+7DebXGu1rt6QsTbYw5IlfwC
JC132lI6fmejFdllSJo+LtMUTtk3OMgaHNZNYMRXNc9CrkuEZEH3W+4JtGpPK2yN4isOi6b4Ggsr
664WTlONzL44jLdCA2AtuKYeRue6NW8xo7K9I3s9Qv5Xx914Ccf5iDxg4DHjU4n4pt2DuBk3fUQI
rDdH6Jn0UIIOYcuX0Q82QrLh7vJT1AMC+Rj3w4wGgqNyrBIjtELvgnp2uFsA/HUlBiOcXQq4+STk
OuaEoWpnLhovJQQS6xdPNmFxVbx2F76Rua8M07o79JTmc0UQJeO6YjbD1h5RSPXoCFL4j0E12Z9z
vRBzNlWqlSJc1Q5cY4kBj0awChYKsYUhej2AiAaHOTVXfA10x9bsdHqJfXICzT7jCCsAoCZdgUnP
XVXzMC79MQ1LMr9lknV9hBIpSR1F2CtscL7rbugxiNWB2nK2XAcch2kZ9UZccKLJFk4d3HTyl8Ug
guXmvOaCxoXLVKWlSgKd7lkm+/AhwtWIqGjR7E3L8WxDjfp+zfc1vVvOrcl1HU1dwBkDoeteqK1u
mvttSCxqMrNQHq/glIAzZSVIEuZdEdtBjF/lhi0bCq4tG+I349ZoPi5wl0BdiMccvT9iZiZzZcW0
5PesVWuDEzFX+7euBY3wqpSfumPapGOEPnjWdESIMjfyMUVVg6MBWYUpO2ps7fNbq1Pm88IlAjbL
PkuX/DkBpiaR2wLg3n0R8GHtXnS0TNHD1ICpeVyFmi3MALa8J2W2zjAkxrybNv2pHUBYYZGkmh5N
hvqOHxCAuMzXGN1rmC93kD/TAHs1k8msihl3+bXXoIBuUETk/KZb0tQ+jb3qzFXWUD+dogUh5680
jtGe8zFwTONMQ7QUfUZ8dDPFMO95jBa7yI/RjkDBUqAAGA/bMuTmTlqHCZWBxdn6vPcQrpV5bMHO
SNqP8IYxTeS+5tzq+pkCGyrJiGACte5X0Y7cbVNRGPv1J68buhUoM9ReJllwy+U2jYJeGsDj/qLv
+B6/JK1j7Ep2oPBKHQ9g7g8YBI4NersRCD1wextYdJwNIUtJ+aCiAs/cLdf2DEWNDM4TxxjWUNN8
lFECooaP4Ga2okc2Wl5sc9CsMm3G0ksXFrFf6jRE8QgvNuIXUXS0QcgZmq9E3bDEWPvCLOzQ37Im
XYabGKB2duxZu4gn78GpVH0DeA9jhVCSPchx7Pl13fRj9+Rz3JjrjeSdvYoXZOEAqIC0HFHk284e
1JINzVVQRnTvUc8CRQJiyDc5A1HIB0DNKczVZFwueJh1VMJWg2+6AoGX5eLYQXV79h7OPsEtNLZJ
KQQcIIfDAA7HLqds8AY31mVKm4dgcNNAdmIlII2cZGJ7orjtmIoSrO3296A9AGyteJKPYt+zG/QK
PLomUQ0EseAxbOfImX/LyUWsONcXncpmdrP3E0amE7JN7pOXiwB01y1w5Tg6pDRvbZF4YLAgJwnU
UvFs8xXudmawr8Oa5uRhgl+CJcezR2uC1i0wpLLnZherKsXgfVdtgzlHwTnL75ip0/GUYgTXX86j
XmjVrJseb4iFwUwR6i5OTumuGb2JbJJER9CKTlZ93gjU1Xq2GsgYHST9HDIEv1/Xe6PCOwDKqQNS
3tZm/0ZHRpsvupvi/hRTTCeeYum3+RaD/sY993CRbt9PI0vDTZJGdvu+zUzpG7kuQ3bYF5YD+xCg
pwtwdAvoEGkt9HmzS2+XeLC+dBuyPk8Gb0FVy05IV0LOzkFzp+lZPrnmRwHl6l2/Ilj8fey7xt4a
tyfjVYakOlQEQLxrjCcItyHM3Wap+gLQJALyxPJIW6CDKMFKO2KdDwfwSB2ABmyh5z7GnysREZmV
llsUJQaPST4bTDhodr53QqNNbwqAtuLeZmsfwSFAZvLbcj4Zv2ULcDaMf7PmNE8CRUiMna5/osYQ
t5RpA+TeFEufwoPBU0Q7ZYBC44oSFkEQQ5u5viNt5vwR+yfcC9d+lOubU0GHm2nPBvYBVQBPQ6Fm
tVxtwCLDhzwb9HqP47qhlxZ1SjHAQGYuEN/ThGqkwOZx2IJyfEBVLLIr22I24A6sxoARdQQW7Gjd
5w5dOUPUZMrc52WJ5rzAKBDxgDN1B8DCzO07CBuSplpXRLq/U9Ai4kBEKgbcFsWa1+Il07GAkHiM
wUAB4arNPLlCYkIvLaYczD8twVab5Q2NcgM4DA1p7D6jG9tlVHAH7YMqGLZXtxdNP2E+o4CtvPbN
MWCgE3E+Y0h5+wkz0QCli8Ujdma+GNBrSFX6GY7f/gqNcGBJZWgL8UX11zQuP8gi+ZaOwzTa/hCL
jyp95utfGraKf7TKYT1dg0VvfqDyXY6eR7K/NnoS/2iUM8FLTtQyy444pWK0qmKNby02yz+LZf8D
o6f4R7McNNzEQcmFujvCQzC3k3TXg48mOLRZqFoAh60KdvqZmMlDsACISsTgRnEJVBY9x7/+WM4K
xv9BpfOjq04TgLHJyGTHCSmgfSUxOXAL0d1colwCYwe2Lf+TCf0/ECHxHzSUZrabTSnlRwzSz9mT
26Z6qXSDMhNT1+jEgIC3UY+iMGzjn0wX/4E48UcfKwVdFTZzwo48R5aFg13LYQai9ScX9Eev/oNq
SyMJz2atYFBcDF86k7z4XNd/TXD6o60PquR50E3NjqC5UK+b7SSXnv7FF/9BmeWSxI3TwtkRSNcB
gkfAqwnwjX+9oP7orvzwnNcBHAYTkh+bOLI4UtcafTcO37/26j+MEJJOU6hqcF/QqcHT1gmkM+7T
079+8T9YoT9a+nADokYHheXSZoJ8s6McfBnzjSCPJyeDLvQCFfMlJkmY/kuxdvGP9j5t3vgMXifs
iBhR9iGdjb1TCdCZf31Bv0zh/Q9P94/mPpnaKF+3Jj0OuWiBc4lx84Bw8d/bljj+kqLwxb+MaTLy
C6nVs9rlc4KVxi5rK5cWrULTHpBq+C2stNWkcBkqol/f3b9/Df/RvE0Pv74P+/f/xNdfJ70Z2bTu
hy///jwN+P8/z7/zXz/z+9/4+8XbdPd5eLM//tDvfgev+9vfrT67z7/74oCy2G2Py5vZ3r3ZpXe/
vD7e4fkn/1+/+W9vv7zK86bf/vbTV2C67vxqcNQaf/rtW6dvf/uJnJfOv//31//tm+cL+NtPT5+H
6fM//fzbZ+v+9lOUZMnPKewchYA0jmX5eU7Mv/32LfJzHqdQzSaYMKdnGeqIoND2/Fv05zSNY6hJ
oHTk8CDE42in5dfvpT/jbMk4stjg/cxjOCX937f2uw/nHx/Wv43L8DCBBrV/++kX05B/rCW8I0Yz
ikmhTOBNEPGj5UQzwz5jyPfkmYyAFAsDPqMvs3rX3zSUw4dz4wTABAVTqTwoxDJPgGSUmyRddhrX
ePaojxHiXg4ZmrPG+2EvEH/DH1LW7qCloH+Ey3W3kaxSqO2f1B69mtXGCvCjn75AQNdtBaK3LTCQ
nUbvoDgAiV2nKMUKxABtGkkRrP02cI2q2I8j6wvVmj0/Dq7XD5Kmw3F2QGFKnK5hOWg5zxEYCxSg
MqAXRsVXrycQuBkvGgT+QGkJ9dd/+7R/u6W/u4W/O2vPdzAlcU6TFJ8jZfk/zdHhk5X73CfPPZqu
0pLFlNAtr9W//iu/P9F//SuYl0VFJCBu/6dUpN5gVnnWMnkeRojEx3Yyx0DtcoxI2x7oOkR/VoDR
f7osXArHhUHSlhP6Y+rvQoZxp4ZtzzzW23UzTuunQPOIHj1MBzg2z870kN4osK1N3GIxJBloVks1
0hTClB6odvB8glde+nUYY/dWQwKFSlZAl1a6zENZ20A5/pTKHAuO6HR7v8ASqS7h4bJNB6nHAepc
j6GqZRAc/QFj3QTPg2SDfmHxu0Mvlo28SMES39vEirlKMSKC1rKu7yJE0CcVT7W+JnU2v+PQJ7+2
TZ91ZWQX+plJbr4jTwUAskrBPBbpWi9/ZnXwT58YZxzdSZ4mULyd7yJu8H+b1PAIZXUQAYdn14zf
6326biLcG1ijX2I497fkwP/Vrnsrv0LCOn13P+6pv9uG7/XbCNL37c3dftY//uT/h7vvWd7+x5sv
Zpewv8jf7b/n3/h1+02zn8V57QqRUAQd/jL+8OvuS8nPQuSIEUg5nOXPQOh/7b5J+nOOfRAbbBzH
oIbPE+a/bb70ZwrgLUV+Kb7BKGZt/zd7L/vFWP0fm2+GB4sKnmWCkQTRKHiPv18iCmxv7DgA+wYK
1wyKNcOgC2JgCwt4VporA0cVMOr9OMGIA1ryNs6qtdujT9YYYwujUmI+zq0BxzJCPEJaoH2wGL2W
Wa8+US9AhLaBtrLCYLjkYFQNmBpkkqILcJhRkFfQK9cNpBcqSS/UntWfMqbrBwtZ9VCCukh0FTGo
5wvom4ZvTo/dazd0CXCYzprmQvXJ/iRnMoO9hlhelN3Y6bMaXmcOpI+Xj3Sm7gHoVQvPet6wcBEz
OAiWeBGGwYjZ665STptrUBcNu8IMQNYXfQMA4QJiA528t2Bk9WlWkQTYBk+PGZcPH8iTmZyoqzU1
DfrgIW46NLmziO/HFEkOFwMI1+bY1WMbir0hoJB4ZkbsPklkhpUUHnuMuFeTw4RJ4fNY8tLW8+YB
TymuUFI5h31HAzlsNfrxrIV0cTIaoqRsTNKAiV0FDhsNd9fsT5maGvu8AjViMDmaWItsQBLLEJbr
MUQuXh7XzLZ9Xc5r1Cpxt3jktfh3JML+OpeDbadlOIU1MLvvhVxSWDW/27kiaKFWXJTuAciMZsVc
AZVelHaZIP2ORyMysCqDXQ4caiLkH0CxrAHjqsFdo7noXpNonhSEPchzyh88giP7Yg8t0i1iYcYV
OgU8L4dUZRjVgCtaMr6b5pl2t9Q6211k/ep9SXtlICoccSRXybwQhwZA1LxImn0CyCFJRk5gJibH
y7oDcQVRyizk5cbIcoLHf7DV4mp4U6hxkmsFoQRwk7QxAT04qlisqmaN6RWBLGK6nTYv+SFIOT6L
cYBGKSSde0CoAn4zwRB2VuxdllY26jOo15o9f2itDUllPYSKBcdL3eATUvfgEUZ9KZbcJQBeZfiY
ZSBMO0At/rxueb3KI4+DAoJkp5qUki8YoctzO/uDV0gxuwjMsQZ3RtK2CH3OxsozE8gridzcVbkc
bV5MsOyfoeRHSw+maoBqpkhqIOyPiTDZO8A9Xl6GNYbH2bzXdQ2ph4lN8j4yCu6o0Ex6dpRY6/oI
0mNaTk0PNdGpFj3kXcCid6Zu2ZZBiFpIWaf8Y5w009gAmW4VOSiX5u3HtUMyMkgL7voLByFz+up2
yFgw2dKzCKClExHEGS6ACrvfw+rpLcPDv96189DUJQRQbPqaYEAxlHPT8od4XiEjoy0mTCBoSAG2
88HcYTx4voPTgU/LZE3yx3mfl/6yD3oFVTPZ6LoV2b6WfqLg22FroVOIJmUCVot18SNpWJ8c4qjd
2FmJFKIig864OWR7nT8tOWS1IgizFEsi/X6AnLR9bOAbdoG/Cn7Qih2E4oJKEM7AM9Tk0COmK5Tt
wyLh7TdPadGBkhgr5ZcJGeWAkr+wRm3iIGsfQK1ClorjXkXiKoerGgB1rJFHvtXZu1YBGDlgN5W8
WBMYxZXp1K2saDLWpYcBIvgBpG/evFcYhvxsYwpyOR+A456x2CQc57TGs2Bgi4JeQgwY84m2/EvY
kxmTcPEcv3IXxUk1J3V+SlGLBsjJku6qrjGCUM5JlFNIqhkdC7eFeQGbjMHfwyRqshZ9t8IZhfA2
vtobSHEgeKDD9ywa+2uDkYj369jP7SneBwj2P3Ri9tCRn/eRLRHrGzqJDDQHxbRQ0ahaP8t2S+90
Es/hwMEv0ZJieHSvQqK2Ox6gSTsQQMoTlj+3+UWLjc4WCNo1jzC+hN41b6Gdx0SysfKIk6zdb6B8
7R5GsAXsQHdUfGVD1nWsUojgP3FEDWKfSJftEaRiEx22ralTBWEpAQe2RXiSQUb2dTMXJI6bvNi5
FW4qtYgDC1XWwVQfMyoWc7kgOVOcdDn34oNWDXg9wJ84JjMSndX7Lm8h3t9MA3H17AUSX1PIP12x
RZw/SiWkA5PM+w5TPDFDpkZvVfzBRH3krvim5FRw4kheQhJylmujXf5GYhONB4wO2fFKY5YZbo+E
4vTrR4ORtxQ0VV+2nCbfRgxcINkTZEJWdOE8E1BsnQQ9RENvoAmLxvpad/s4F37IF6gGOoQXw7ax
RZtjNeZvDhHkk7SYEeK5vPciXZ7qnaE7sX0/P+ARwLUKHm+uECZaT4OscdmCJtOHnWBtgNoA718k
QLO7gyKNWK75grz7sYC9Neu+j63M8hPWht6hM0D2TaFDv57f5GY6zGaJdhzBkvH+JQNrZIt1aZfm
Gf1ShNkd6dL5i0JvhrsLfdAwQdDAVJwe3G66vFRLPk+yGiCMiY+6hXLhAKYggCpQOooxV4RtGqI4
DFafRR2g0GJdG/BeLQxOSwwJbg8dbh70D1MkoX86m7mXbBVtd+iirkdkkdtestWJd5uKdqyRPmzP
HgD2nbd9HhfCz/NHlniyA/IOGb3aPclhsGS8+B5ZRD9UHXx17kTs5RMEcO4BcK/OC8ha9w/C1ekr
3ur6SUVmv5VdA/vczEj9iJBw8wwVyN6AdA5Q5WKMyUBOI4Vx5yWG0cSRyBXvGoZUvAhgyClURvaM
VAFXRykD7QoUNaI5D5cFKFigsAz7TW19cGUyDs0lTlQHZpWv3ZFDFTX8H/bOZElSZMu2v/Kk5qQA
CgpMAevNG/M+YoK4h3vQ940CX1/L4ma9m5lS72bd4ROpUQ4yItzcDFM9Z5+912FVijUcK36V/gq7
6R40e1ZjkAq9Pns5ib9N4tr1S++q7naKI7gm49pkD27W9J+q7+2HPI/IxRo6mcrNgi+69ZkOUfsN
iRaxFtb2hmCqFAsHmHw5B5tIDONY3PHY4Wa7rLY6g9NnW0+bo9bFXReavWo+hzWxhS+TuXujQhtN
CspE/OCABa0408xjC5jzYfF1N+ruEqcBGk5CsCXmVtbYCQ0vIrLA06T2QxVdkS/wBs6LaEwKTmx5
P2Sb5BqORwIkuGY9LWZ0viADlK2sCMnHojrNJWR/Pytdap6qqvEBjLJjGYmXuAvz+26S33Qj73F4
i1pW54QvaAPorcs47LWxw9k3GPgw8E8axBE8L3bD3hkQJArw/t9G08reMtZ98s+WycKht8o8D8hP
uUwMvbEcw0kziEeMzqp9dqOb6nSvJQsBbIsvjN+lpAfCsupji7HMwuo0fr6CdBklRYo1umUfQeFU
0eD4TWS7HjdGi1NNxVriccaJ1tjX2FbLbd6s8m6ORIKGbc4CPTib8ZInjM1vRqfujJ1GNZjuJOja
2G+sK+c2TkZ9P1fR2od1X7qbuugiNBAYvA8qsvp4t9gUixonNh4WXHPmKnAFZaP9VfMr6Y80o6jz
RTtXL7WF7xXfomWl3m4qM/oI5NFVfzBM3XCeut7yUkLXeX+OatzJQTkMzUXDfVDy66nu1WuLCtd7
6rlxT65H6ziRU6wEDGsYI6bzTatMhCLEGiKqIebeNSejSP7T3uZu612Yyrp3cYcaG6TJOD+QF2iA
ZosGv31lSIM1tZSRRoi3scRQaukWuS1oP1QLrVVOoVXiRCSt0SwvblykzanKNSPZlAluLF8SjVv8
rG7IAwuX6djcucsd9sIJHyr8+zAHBJ6FTdmx2PBX3/m/Hfh/IAP9qxZ8X1efY/fe/1EC/fVXfpdA
XfEb+RUPjREtibvrusjpdwnU9X4TzC51PlUBrP5PXbhz1U1RQem/LdN1DCYPv3fhBr075QacHaZ4
QkB6/ne68F/MvH824bZN8w16UnpINcKSvJw/N+H06CMbrqXczotaSDFgIrIr+zTo2UVovYVjdg7H
SOq+7QILbF8j1UqKs9I8TLPWbaj7w7UqxbY00oc/vI//jbL4CxP6p5cmbGFBNyVwIaWD9vDnl5bS
ApiDNcW7VRnRtyLCP0aiLyfP3QgK5Ub18bxx7L48sBxOL87N7FW5L+2UEjHSlsc1RUDF191zxU80
I33dk+fVjHrfGGq9N4fBwHAYJ+l9Vq9M53usEVOw1qX5kcpMH0LkgejLREbpNsiulIREUo2zhlPu
b6ZuvxYM/+VXldfYLOZ4HcHsr9QUinBREm2PtgmbgZ/mCvPuNqL4CaLWcPZXu+ZjamjrAbKdtusI
EXwr7YYYWr8QHfeJtKU32mDS/0W2sWPsjvefDz4Y42bzrz+Uv0xfeF6E7dhIsTw11//8FXqbuK05
YZJNdpla5/usdMpnJtWbLuGxQBFUd1PH7TBzk27XDicpDkj3gLhCOVUj5wTRaM6HIarTk1wX9Tey
7V+mz7w6XpAF6weh2Paoo9G1/qg6ynpm2dB16tU0/fBYD+2MHqNT7BpFuec2m170Jb+zipYIpuEa
Z7tXxt/whkj980P+9GEieHqmpRMjYbwh/spKqa7rjGUXi63TS624qeY4FseYi32TWflbjOYaLsRl
MVlnXZjYvYXxi0rLiZ/XsUvDvKuMU85WyE2PGeKs2eOOQQN6xLTWfh9P9YPqq8b2a41oRl1QV1W2
eS9w5+1my0iDJvu+9J0RdBiiX2p7KSi9q/ylZ5jFnGLCX2JaASuQnhKZNNxXZY7x0FwnXxpj+pQI
hVyFmsb+GAzA75lNiC0s8BlvI82060BeWx4ZjclzCat1p3f6mXEIfYaarHV77SfIDizxdKixF2jI
3FQGZDvd1zHC0rFk0SB4GbZF1TBdeTKEV7GGPTlOPqNvCIKmrMP5oWSJgZteeJ+2WHURk2UoZKy3
oDBmh+9yW6BYFDb1UJOo8kvTsDW2Rm4H6TUgpwauTQeDAfxtOMovOgknEvlS7Ve2gX33ZGfdamWB
st+4y24wx2hDuZ4eEvZR7zWr7d8jdLOsTKuzS5x32y5TecRfTeMleoKXdtEdyr6+nau8DPsZBxe2
62wHkUM+GKhQIRpBs1nklOySxajOjmUmX6xep+V02+lgsN9D2EMRlt30Vpmi27pOpFiLsqxvTlHD
I6yld8dKxI5g5wR9f+09GNkq+ua66n5ddEY+02iLpxp/Exbp6SnF/lmElIreU0YS5ycrQrPkNGue
vBWinAMPMxcNZBVvJm0tK9o23vulT+dbdFMMklpnlo9Y4iY8gYbc2V2d7uZ5eAQOUeOPaxl897Su
trSK4VovPiWoeYQRjWUMFnfCyU5js/FSPsTZrJMt+UHjEKk+/TJ6oAewSYtNrdxvoD4yv6jVtwJX
6peWYOgqyTnf26L+PidGFciaN5mogtqgRkY75Ogf2jJs2mj2DnOhujsCRB9Ga5rB7DV24Drsi6wJ
cNZZPG1serkNohAs06zqw5QHqcQbd5pW7ZK02aWI7J4+zA2pE8kO5LiP+DZGW4u8wGde2Pe2EZHc
apNbDAtqS2nrfmmr80ObiN6z+ZzuO3LtLZvecjKPKZ+YmXaBWeM8j5IIwQYb3mmeouSn6Jb+lrNG
93yN4M43RjaxXxu53F4ZU/t0Zansr0g6Gfh4OcApszda431xVfd+b1OI80yqu2bJ122epcPTgvOX
VFZr3ZPy31TLamxIUE4hzg0kjNRYxNluu7z07SrVN9wa8/eymr0PUbbWIZsSyWZbQRtYsVR58az0
HJVIOwFaaQl4JvaSPRLsQ2166+1suOWuYABAErj6sTTLa9xTV3Le2eeetmuPzhJttaa2XrBv948J
gfY1KtZjjWxyyWdnPQ8ljBVaxr2xTmmQRcu1hcBSBwsi0+gpMjf1fLAp48+c7yiIA6mBNy/M8q6I
53jPcAJTKFSMQCzZYalVEaK6ZrsBPlyEg21uXseKAH1WKr5uhXUci2X8idqhbmurA1SwdtW6qaNi
yfxY5tm9R7YbCoz5ljXLuYtoDJOeY8wVtI9Mh1kEJXHrl7nIT0uv5bfuGstX4BhOhcQyV6c6gpLu
Wum33suCvNOSB61x21srjov9imxJ96Wqo+EggTmu8p5Utdo5567xgNWpDlm+g4lRJpRQ+hx5ONhn
tHU7Tu9obcS2dtLX2pLELAwNd1tYTuN6yayeOEKMWZ44r9ExoGjlrnaG7shUmSha6lZE7ulL6F8Q
RbS4kFekw6VN+zIkMZYcSvg4byoz0md89/rPa5CBeAz2ntVLAZx7zQFSh/00Z0URIhSYB0NlPz3Z
Po6Fp+hpx7f1V0VFZqfaJmXZ3sRLVh3ySjrXjsW5aR2Sq6jz0V0my0u5Di+ZBaYeTOYj11RyFGI2
4MSM86EAqqabdXOUnTpnsr9j2Ck2oC5um9QzfK2v7SAHoHdwGjrR2aJdzJGIT1a8HqNJv2CVH30M
+zgTpSI303WDdmERhQupZokCMaekV7o02UZZ9FGhcoYJgIeA9rrYxwtJz5EYSNfG9bvRts1zamZs
SyBggrg0dSG+bntHOg5NvrCyU4WRMhBWIvZQcGK+oIBsZqZJqJmtc7HQ38KEkfe2LCqs12xj9Au3
s+7GMmuLoLV4vrn5pr0GD+nESjD7efGqxywpnc/Z1DCjps8jDv3AWKL7dpqaTZcX2U/MqeMNu63L
G0yU6d6dbbBFQ6Rif5pT+6vq0+Inq6PVLVFk8rMNiInqCkmaCAvezxnBC4QkDdXKbHWkWkdrMufQ
TwRhgQAMHF+GcE2maaiG7nlC4+i22oiYf+rSqYLp4cY4dVpSlNYmj5ACdgNzbCz+Yz8X4pHsYJfE
fhoVVbRbyd+HSksr07dH4ixkLAyv2I2NKH9UXE6kpKZMOSdZihZIn1ut/WcpcE+Hqd3qeqDzANX7
yoNUv0OWGvLHpnLKsxEVI+eTVzX+JO1huB0clI593Pbagpxn6vFB1+dWbk3iyeoyViyE8rV05ndr
nF6cVs8wbgxLxT/HbiHGBXJEPZo19dUtjzl7zUkSsVkuqc6218+3TjnzfpgkwvAEjxEhTifOprMD
3qYMV3PpXy2jMJ7Hrsl31jQVtw2TIGOz2FoIY8t71/MBmz0cqA3bu5zeT6a1d/jCNkh6lT2OfHAk
N3yHtXMEgoG5jOtSmP7UE1gMOuHMu8go5ybQ9GkWYWfWK9LX0rM+cq3xEgTDMGTPTm4V2n1pjRbb
xmR8PyZpvp0WVW44ZfTTOuriRqDMngtVM75MO1qVgQx3E07OVC+bJMH4hJia9TfoyBZh3KGJjteF
XcfcdFodl0BfHZpKqkcxWe3RHMfORqCeHD9JDXNPuGL54B2gThurCB7wlElGZXUEKmGiNkNko3qa
jW20VtNHQ1z3OK5Yo4MuStN7tjiL17rRxXdqbbHhj6wfmnDWTeTElUcBWztfohogaDppbz3is3/s
IhI6JHpeyrarQzbevaa8b7C+ZmTr7DbX7Nd+JQC+WoKCdZqSQLevsei8f5jaSZzrahnOq3LWYExb
5QO1wEBsQvZ6iDhls31mrm5DEwtud99EU0SePy5ClqdMDJHtKLWDoYacXibYNzaWM07luSnWgUBf
lAx7g2yndkMeojcvKXuRrg7vLv+8Ctk4L2L5SWijPenuNIYYyMtD15jF2zUcX8tegzLATCq1ZfOk
1ZKcRxG3x2byON+xvdxpU5aC6+lg+iwNU5CMZMrsG9087SS2ceS4xkLlX9dr/oB1mu9Kqf7D9frl
LYFkcYAT15/7vFs+iyz7NgP1OdbGCgAAOZzIdN8l32UKrJAkLAF8hD/zPYuK8rCYbXwzSD5sQhPP
cdvZzwKUwVaN8U1fzc2bgUq9r2aqhVA2Y/2uDYmM6KML/bkiYokCLhM1EMqWSJEVGipZUrPIPsGK
3eu44IloL+VNM7MOOhh5+ah66BqhZpSC948039MiAcpBiYKLPxynBgBITsZMn3VGz143ixtM+N0m
sdvhrjXKcsM7YRcYXsjmXeHUWKZmtPjPVHqoj4jDNYsZCDoTaPVzuBHfvaIkUO0OF8GUMvar3J1C
Paui19yy6izQWFS/sy2+NM48lndL3ewrdPaIFSbST5y2868kLN+d0AOvE6+z23ZUn7B8WxEbATk0
5oGQCRg1zDAhsgP3LqdcVA0/09mYB79xYMLsR4RvJ+xAVZTBXA31fkC6zDZFoTwjcJa83cUGqdlD
YzX9De/5z0pPl4o4u70Xda8HldA2nUYix4XYqnqRHFAdh4unlxc1pAUDAPc1bts1sPqWYlJ073Ef
K0AkfL/siRhRNBeXPMuNm7l0qmfXXFusP3a+QP3gW+kXnhX5IybjrSyK+YMTZd1NfR6Oi9J9+kV+
XoGTP2sUoxRJj9qPbnKIOYBDROBlDEXsIhxZecbDL5gnSo379bo1vqDaCVK4gS+Fgk9gt5ScFN/T
mTFLsqeky094GXSfRKx6krZ1KObh3Blt8bhIdmWbRblsokbSzLEFAwzhWs8hSe9pwg3X2wxcCE89
MuxNX8FYmjinLPaRIX7iBUksZv5YNPpXMhf27YxnJIiLWWx6U8TfuHGS0MsmYvjNPGyZ0+sh9C/n
XR+7l6aQzq3Mo+yjzMseM7unNjYANUrWnpl19mhpbv4tSqbW3ulFFh+8TmQ/Bmrl12R2cQaSTX+h
sNVONVGPc1NO6n1c++5uXdo+1MU1uMwry5NDM2Dl2/QVqnULVviHrgjxk29rELk76RBl4jI4WIVj
nKXQzdDxjPqUZmb29e+LuP8D8+r/zGn1/5HF9ZqG+Bcmq3Z8H+oufS/+z25Mq68/ua2uf/UfSq9x
tbryXOPRlB5t51V7+ofQa/8msVRLTLD6VQk2r2Lu715X8duvP83/cuDouc51e8X/tbr+ZqFN8dfA
7OjCMNBH/w2r6192CfJ60JqlKX/5wXiFNi/8j9KYmKNeU9XCcCzSvY3WRa3YuWJtOOKQOd5sr0KN
QkIVN82il44/j20178oKtNNN0cSOCkuJ2dOHQLKCYnfsxNlEpIveqt7p08BW+lz4o6eNP9Ja195t
rqziZOkJK+9Whns9NZWtjdcTzH3SKdEBdejKGmimE5p6cKBUkyZipgO8adxcjxqqefBtB6sRZnUe
HU0ANhqZ6v2N+Or+Sa7jjaGzQmn22FFBB2yaf1HAY2ud7cZ2mQNF6qin9fhmGFdTEvfKuciohDMv
w68VlXX8+ofn6L9RuK8eyH8Khf/4yR5JQxd5GxvyL23+Dx7JxBgtwe/l06BIqC3NcMvKouZvtq78
0o7/+FMM/frQodt6pmu4oIP//MEvql26UeZ4p0h+BcJBS/TTNbcvumYsuTiQi6mmE8GtNr9okz5d
Mo1BOoBNbWTM3iswPmk4jwT64AgRgUOExJxxJrtHD59nSwnooYjxko2FOTXbkumz45PAp2ZNVG/B
3LNb5xmHBjmfoWOtEfPKmSwzYd+pwCOlBpuYoxhDB9LeY46s8LkwrKNrxjwi1EOOVehhVMb8jYRm
cpsnifmzQ+hNCdzoy3q0+N69g5it8wCk3dRhy13ABtZuhcxFj/DhrX3x1VSMuQNseqI9liIGYMd+
KC3bdMWqZzezFN7K0V+qOui7CZmstfT2GxBIUiVr73ZfrpwgMJCRxqySrxFcwDrr8es5uJdQcpZR
6nurLfrlEvG033u4/oCvmvVEGdmYxptJLxYFkcbONeSWqf7iplrn/aTa+XGtBt3alY1ntgGev0QL
bbp25DU8BPkpj2SKh2YtphpxoWOlNE6KGPSoHpPXtNsPy45Rk00PS9jfqf1XC+Y/nx1X51TCwWtI
FB1cn/pfc04aK9Hyov+ssZwckZfouWfyIn7iGnNIBh8TY9P6I7/wN5XkiICuuGUTsB6qNmfTpZHE
/wg//e+Y8T+uU4T/9x3EBhcy7X+6ea5/4fcZo8200DaZ6TOQYebwKzDx+4xRer9Jy+B4cZFmMe1e
Exj/lbPgf0m8vlwFOmkKQ7+eP/91+ZikMzAPsxzUFoJ7i7/3b1w+pvg1F/rnkyQtkwmnjhGcm4db
wnT+4gd31dTRtzv6Bj/ODKubbXulDDKzG6ebKiZTCrAiX/SjUyhNQAqs5Rp2tWEtH/YyWB9xDNzt
+2AMWbzpPU0bsAPiZmI8aXF0QIjlQPOHWqseBlij6VaH60DnO2QeSJJ5nfER1XROxl1buIMXrPO1
xYI+YbdnXa8BRgQoFIl6qozGvlGZaqt9NHU23f2U2yun1Tq0bb8ZJgq2lwKzaH7AhNeVW6tz1E9V
NsP3LO5MB1ggg/h0gbhbKSphOtjbWRfzUwcT+sqZdTZpVt9pIzGGvGS9brqkL6AG6x8a2b6wn+h6
nXj5QN5D0Zi1Y6xjWEycSfeTgVZ2rfIWHDQbIRpIKoDItBPR/OaU5zZ+mjgftoZsosMyeSdi9sWd
wDDMKlJHBI6wLkTlr/Olpg3TRTEKKIbpds3xGeiWK8PaSS5RCSHRzbpbe5yTw5As3SPSmdy4U+we
dMoLZCvWUTK8+KpKDgGjde5isugH/L3Hxq1/GtpyEXa+BnYda9tuTp+LcQILOcXr1lmy+mIU5ocH
EinovIJuNGpaAvtpB+msrOA85R8ASL5Xcy3oIvV6xxqcHzg/tTtdjM3GTDOKAEZAIT0cjT0V+2OO
ULnwJXhoGn7Vzr3iF6o4es6hxH5PeQL2aYOrTuvlHAydC8IvLovWdx01zk8pSqz+qdY2f2GumbKm
WzmjfCTOurA5t4zEsZ+mQXxGU+HSvAER1IJelLYyb7HIWt62SZGqdpkm9XNjwnjYeLT1GM9H13nU
5qEymJfg/isyvIFtaqhQTIa7jDfuAHzg3lkGz603bm9Al/vZIBgtyzl2xv6Ko7NiTcUxfmzdSI89
rkKshitAi11rlyLBS7yOD1wR9XJya93owljrjEfV2Oa7s4In0TAN7scsaS+wG7zLBMVpn5pgBIyZ
0Sus2OhKmB7kG48t4DzQpai60kY00cthn+RdC+coa36KWAwYyaq6DSRZgqOq4uV2jHOH66ZuokLr
X/o0WlTgZHkU5FNFhxWr9BYIyX2MPha2AAOCwcUCeYU3JxbGuoyn2FVjM51Kzgv3aBrF0jg70ufz
uu8XpyERP2snxrb63vUQfK3IFoGlaQscHJMLKI2uakfTxt0eFGaGAa+aIwBfdb54H17SRns2+jRj
oBBrBh+dPtqPEbYrWq/npKvt75qqITGWE24/OHrk6iE03tP7LTuHbP/G0wyPlbGVviXHCIXgiqF2
I1ei96KikW5+WxtbQ06rWmRzNMEua1nhljB29Ko0x4e5rsfeYq8YZlRLZO5dn5rpqWMt+aHB2nrK
cVX7LuC1rRtb3VtdLvSJgxKhqgf3xgVF8h7HKRgIKq9NjNPopABp0K9f/8gKVUkpq9i5uXJ3fc9F
e0Wxpiciqu5Orzt355pafwCHx/AVcq7fp413Rvh3b6+QuZAwkr7XrTQ7qURpJwJ61nNq60MAupn5
U98Vm2XNDn0yt4863xP/14/EAdc+Wqwbv8ILrq/Ke4k7TixGv4RkQz4Ofm46dG+/PsG6b/R9Pa8i
RHjmX9Ck+urmrtrbZfKeY4M8zSDDjl2dqEOcVPOTu/CWcPZGd4Dge4yazCWTjohzNQ3Dtrckvx/F
61aRpdrZI7gaByXpkIKL89W8QP2EN3il2iM2NDbwrll+c6Mle//185lGJa8KLxvEEP6EDrvn9td7
yLrK+UlHhz6g4ifzTYwP9VXnq/cZM7a+qSAzfULI1C994WTv1HxViD6Wveej6K4kzPUDa2UZlqjz
7IycFo6+uZffckPD6BBr3pPTz9NjB7zqBQQ7JuAc+2RGx+jjJXPPbHnAOGq66mcK8PGG6aRz8ozV
Q1dCIndfMTBiZj80UTbr+fU9lqbJV33FnnYUcBiyhDUFOhZ53zINE6di0YzD0dINsIMNlu6DVtX5
U5/a4jg7y7wblLyLav0RO//DIit8dWINyQegrylwrf2Byn1rjst+FOKjcd060LPYwsKOOViHnuIn
jXsHyIIH3TXu3Xh9hYdVByJHFGuklbNrxWB9Afiv0JpGHqZlXbYp9m0f+A3Un9FuWF0B+JEsIpgS
3LDssfZ0v8S9d0K463d6Uo2BBPEDaMZhah3b8b6TPOI9rgAjWPrh3WlZ/zOPHahftbwQgcKZ69RP
uRl9H7voh916dWhU2qPRqfaWuwRELWyIPU026uEITWtxOIpJQHubaXWLvTfk8hm84Ryaydq/LcnQ
bJzJ0a7TEW3X16QMq86Yd7JPDobXLhzclvtz1vvtujh73YBNvMDt8EW6Qp2NxhPGwF0fwVBTUoTN
YuR3Zq45N42NSdxVQxz0TuqeloLlq3k+bMpSMg9tkueoijNfU2QmVNsf2yF7bYd110gT/buY5G6g
ZYfOk/9ILUJBjmRiXtRm93PQXcvXrF4PPRgo2DWJjDCc369AOzaj7cAy8eYqdKQXaJZyt7FVH6xl
MsMlk8UZtwCoLKy7YV0pdwMqj2PQduBt6iBb9W488H3NdsBA5GY0msPgXc9qsFYgH6r3jDUiXIqD
uChLil2skNXtqPXuS3toH4xe4l1xaAoqt3Af684xd3G1iH1eRnNN68joLi6ZaPYYMNewcKxqP0nD
u0SxOFANulkIkdQkxmrRuCZNkt4CQCrurhsHtpzVv5QyTb90WHNfgWdLLCJTOh7cFLoSBanLCLjm
GiH6Phzp8T/TyV1uI9NQN8CHiqBmDUToNk15SfW2DhhuxQeDSxoqWRcVXHkSfdMaxa5zGDe6hDBu
I71qt52edU9lk1ussdDqOhxlu35neqXtnNHuwtlmr8C6xuowTaU8sn1l2qZzq53S0s0PdtUbJyEz
Zw/nmbngiOdjwTVOLKubeEzj/EyWZt1yLhqHScJO9dnDMQdNonlMpywOmQR34AJpFf2e69BBsCZL
Bh861dR8jVB4Zwaoceg07F5hwUdzU6d1F2bXFcX1YmrYyPXusVJpDneailECFQya3Fm+TyaA/Kww
0ziIOyd+oDtQoWNP66aaVfLFAg17o4AR7xgDXgVyYfNQLEbnDyWuJBbxNGG0quW+UaZ3aaL+WkLP
217m2q1i+dAP/uH83lNDsRkYlvKIDevzNC87GVmkXFItOwD/PwoFFV7my/IVm6X8JFSn7zT2K7VN
nIdpLqx9mkHIYy6D7QkQKheidNIwqSP09pQ7CWv4T68E0ScLx/G5k9+GXPU3RpfWFysn7qOq+oUg
Qr5pEn0+Vl2ePHmUjKFj2ukBTusSiIECdKC136BypBvcAMRm3YfVxCMfcZX5hJVvJ298iHQr8ZWZ
LXyJlDnuu47bJPKS8mItzPypajjV2tl5ZVvtU0Zpf4zt/tPxxh8w/6m9bPhDhAetoFAGl1lsrmw2
8eKq207mlU+E1WaMs3eHJRJbxT5X3xjbO+jLLfMNCz+HjT+6ZjwE05yLM3YlmbBcB5of6etmGpyb
sqrMM71IuavmNQtmVle96IQ/WS3jFe4pFpzH2IYHSmWTTAjfyxF25nauOEc7ejs/1qpmm+rmO3ll
fj9Wur0P1yeCIv64NEniayQE9pFFqGCG4RPANmpPZQLvD506CrvCm46jPq/wh5fHpXIlYkmrwzpz
riNR/B1RYd1Wtnx3i/45qyxzqzs5sahhtANcM9q2byNiZjp2la2zNg+aQ03pxu71Q/0Sqev4aSvH
+5g4wmbI2y/VaxS6sPz8DvMbaYWpegSgRBxRY/Tim6k0j6sGn9uGS8fDNkYvfdtoIMFsJbeKaslf
mrU9YEqwdsD9GfgU3g/ipUAGJato8Y8T9+7M6IC3aNgXQnvKa3EQmtseI0vp+wF9/27K2xsNx/kO
inB8BGHHlp+ayadrJR5WPk9uG4xX0D17XEe8jfi9DVFtaNLjQ4xFLqSezMIhxZ8eJUJ7ZUdL5jPT
vyzV+M4aj+K5Up1vDVbzgHUue4qRN3fkQsU3+qp+O7v6Z4uR+IiMxlnotHf6rN2ten3LAGinIJXd
VcSyAVhdbR2yXA5GDdWJB/cjn9MzIwr3NTIk3MKrDy8zFDmd1DvmciJ9G8FJIyq4sNYAYNFEPmdn
D6irvlc01hllt3pQlot1TiNnDiKaCK+Z69vJW4d9XpC0s67M9SmKKc+0706VjDespZlDUWrTFztp
uheRGiXbmdLrPj5l7zm/Yi7LJnoRtlXdFqmudqu0oxvFzqVzHLnITmzjIJlJzRPxZkrmKOy6EVW4
Lr19l9ZJ3uAvY6cUtAh1Yw9EpK6TqhtbsEMlKcfhlvgFKqImSM4uAOtTcymvoyEd4xddfJDo62dl
oRRmczJd5qWAjnvtQylWpI/uadN4t+OHlWAgMTpzCQsDxi9dD5teSMN+JFNKpeTgCGAYZe4ki6qA
/mbvrAIzvuFeKgPbzYwjNgmL53+h1hmst0UVcdCSkvAXzuzXiiX2WNQi56lg7dmFxQ1Arb0GcWEG
Hqh73hpMWF5OaZVfAL/iwByk2FZm8eqS+9u7FrS+ZnId1i3hRFQT+Q83aUnjxORziKbO0T2/Xbpp
sTdaa4mONwplP66Z9a2TFnvLWQtFarGxvPuqwmWVemb/QULbInHh8qaXLDoE2UUlMrLIj/pMjv6q
8EnZxALx1mRR6I70UFQb3sUSxfTYuyY5b6bWZtjUYnkg42Vs6IVzvPcI79gyxjMtKmEqJ3YOU2Lg
EOhU/lR7Zf0gGCX0vsU5e9OKYt2XxdCdxHXR1hi50yfuDs7xsjX3gO3jx9IWOmvY3Goz15b2Ngg5
75nOCb/oquau1PL2m95azTEdWX5BLj2bt0bL4TKQAXphHcvlGta1aP7jRP9e2E3/7P4ne2eyGze2
bulXuS/AA3KTm800SEanCPWyZE8I27LZk5t98/T10TcvyvbJSuMMalBAJZBCAk4rIhhs/matbzHO
8tFSFHsm492h8qLmwELhBSSuDHO5lG/gogl1Q2iKMGpKXxvlFBdQ/vnJMNbPLSPzkO3yckB4sV7Q
3n/TvdG4iSf8htEk0GFZwwzFGj/VumK7g7KzsLKMu6NV4YCSmlXiuIm/1vAwwk39NDbdcCja8trS
fnVrV9+1hP48OPZifyfzqNiZcTxc4IfIB5ZA6cFBYIEsbYzVpw0wcuHQ4ZgvXOtA6p0XwIzuHhyK
8fuBZuvo1pF+oxg6+OBkCmMnm8EONJuLZTtGaG5ZdcF2Rg7icEF4BkN8GLtr0izAeYHTPU5Jx9Q7
rZzDxDTP9yQKEg9avO+1jfbmqchC0YHjGh52+QSDbgY1HisOTIJYgnJoj4+QWjkTSA5y3A2chOYM
og4ANzaYhdDe2sySEOt1c5uTwXE7AznzKWjLoJor61O98Ka6Mcbr2euNfRSqKR9xQSHjSQztxWa8
HSYtO+0BGc2h2qYEcAj1vbY5zdBznrxG74+8r+TkseVFZdQUV2ss2kNs9en3Yk2Lz5WjjP2U98XR
waN+GJty+dgpbj567IEN4cZnfbVFY/qqXt3P2N1wM6pqOK6yd49kRMD2ZmzzVqAHDrPUitkYDL3x
7g169aF3VVfsDBiRj4Zy4dbjR/xaYfELoT62qIYc69vAOCmIQRAHdYZwZkC1h36HCY0A0cwAZVYf
GEFFX9BQ1rdR1vc+iRD1JVZ9Q7ZANX1NveGVHUl+CyW3OQ59R2GDkbf+tLC4eRSzTmwUJvKPLrlQ
3EIs98uYrskNRsjxmPPgRuAwLfZjJzVyXbqIm3DdKJ94EhrtatHO9WysQdckqW8pHkJ1Qte8iwGl
mBirDfeKlCElwWZIv5j5VBCMUKQxZmVRZvc9aSpBQc4NuIIuBYneteTo2Vq+3EzoGhX+QhMbbwna
VfR5AN+kAxWbpDx0MmO8GTSvQfaIHInroPHuqjlzHpm25VdyD+PPhYAyQ9AJYTXtRBbMCO3rFb6h
HkQLz/+WmduzFdsRYSUEVxWLJvbCi6dznab4/8wqodbTtG+DYlcGBuG+I3vpXpTOfIbRz/wsR1YN
n4x7Y75ePcOLDyPzxkvm5D84sSRvVIt3L2YyczAfuv5CNsFVRci1uLeWt0mOjKqUzXzH5YG2bIn7
d49CSNXxF1N4XzSpP1kMVy9aVb3iMH1KzZV6iKUeNFsA3wgKQzcR72U5kEtjep/sYROgILDHfxLf
MFwsnnERQksFxajnzsvmaUNfztBQX+I9rDUsfRgfAoOrAbOQQMMqWf8p4kySQggMuhnU+Hg5yGbL
VwAEsFOLOo9ARJ9ajeRV4HjXMYkFt7ti3RM0NfmJIcQZ4P0YFHhg42p4qxuvIXFwQBIBgJ9uFNm1
Pl4NgwliFJVHLnBgEYYWXVXfi2BlyH3j6NVGsi4UB36iXDNdoujghPki67MT/vj+uMzdclgAgAW6
l5/rNuqvtEkZhuLZ+jI6WRYkuGC51sSDWTfgUT1tb8Gd8AWhmwdFZsk3aEDtk513GjR9i9GsSSOF
rC/zzdawjxO6j53WY7y3EylCeivyWpwhv4JdZvYKtIlgH0lQoptlbwM0gMBJLP0+y3rtmjYaJIZs
HayQR4p3hyEqQU8/PpdpQd5D50Q7Dd0fGpkeo4M0iz1O6uRh7Jke6HDXgs7syL2ioid8rj+i40OQ
QtzEtWKWtHfaiT7KpMlua449W2K/tcnTMH98Mk4HPEfLo1dRKmP3ZXHbRlR9DdKnrbNitTiG7PMd
1GvAr3HwYC2t1C245JOos1fVxVeiWd7VmGkBfNAxJNY0vdXj7kFf2FKOTk9QgR45xxWmV4D7nepP
ul9cu2vpVqo3RjwYGrDo00ShKVpQEvkq2ur2UuzrmfnvOpShZgnzYVQmJ8BUMpI2dbalOsEvq9b4
hQaVIfdM9Mfz5N4lXNy+JVQajllenrC6X/q+23eifpsWXe6WAkrk0rh+bqWvpMrVIe1DtLNZD+0b
a+32Micfx2hWPWA5cbWy+nmWGc+3lplsZdqXysO1apKZQexbMmEzc+ZwLec0zFyFgMpiupeAk62j
WexEm5vPjtZ9HDBK71BouH6sOTNPTP0mIgwJxR8scgLQuxvLnV66Tb3KSEAn4lZ/y1wT+bKJoNge
vGesv2vY9OZ8FUkKXIxe9OCZyjyDsH50bLaxFpb324LJuMkUABOKV8/pXlbL3hPjpzHxnmTESCSr
swN3+iHIexFx78WkNcy5/kz5mOFu/bpCTmN+xwo9171n6shXhF53NBpER5h18pQO1fvCPucWNom+
H3SnuuKseyc4i0GTQp2+Il3s1cFr1uo4oX89m+584IlZcE/jlHCgXhyWrQ3wimqPZed97MtTUouX
qIm2RGX9cY2s+pzFZXZpSzpbTEKB8KrPtpsw3wLJzENwZLWFAfiUm+QeLhGPD7R81YW0qjNdUnye
HF0dhGZ8RU3yHOfp5zFNjXOsNOTlU1YcS69gk0TBehND4DmYlGoX3c4xU+fuRPKeN+LhWb27xRTv
ZjkWT7mOe63WmsWXiVIPYONHgh+TerMoJ7jM0vYhRjt8qKrhI/lzZXqZ4gkQ6TO3dCIlQDLuzGJY
DqJksTMSnoovXxmb4JVTnHQZn7rr1E8ZXJVIy4JOjgdA1KdiWj+WaMg60l9Xc55xow/nIh/u6oET
MJVRvjdgHkEUA1JSnWbUZBKcsMl5hxergXQzyEOXp09zFwVzxuqvQc57nyb8T3CXb9qmWwKtU49s
2h5NrHuDQJVGNigBGcBjmig0Sjw+bPv7GwsfeDUk9wC9P2h4bnQFij6HFgMdBQ/NnAeRZnzpSv0k
uRpGTo3DNGRXpcPwF+6TYaNyG63yTErkWZp56FjmbsX5j4i9NtAEs77zmFAGRGWci7rz6Ccb8nJb
JEpZT/lbqY9E093LPPEto3uyiNHxu5UgUTaRCd1iyJ5Xvelrdgv2bAccP+ARFcyFeiF+LqVxITTS
Nm+xr3ehsZDnOnjRchtH9REbT+S3IPTDdON/pAu7LqGlwRTPX9AbOwAD3Pw8auAKSK55k1tlITUq
KLsYAnsgS1MNcReCtfpYJhiY5jW6CtoWOcIaarGxheyIGAE5bHBr7y5mgbB3G+cckyVx03QGZvvF
rJxXBmK4++IMv23UT3eoxm4a0nF2Nq1mWNr9FihhqjerXfr72SEPUsvS9Oppq2KS4BCVVMItKUz7
wJwFS1un2fsemiBXrjOoD1aTTV9AykCCnpm7cJJXxefUlnTr1NVWxD1fmYsW6mB7w5lSTlP5u22P
ll8Cw2Qho2PQ8KDJUH+x0y3JPsjRafnJaDmhyTdjO14WwqDn6U1pYkVGQHxESCTzvIuZZqSj85S6
en4cnXkMCSb9auU5kweWVMwsdsOQnvgGfapBNLzLUAXNVLfcNEDYi6l8NEp7ZKVBSuSwfCD97UwE
BZFMun6/oUBC4RAIUkbNhyIZ7qdRvLAKxROs2P9rNqKfxojbU7W2S9BI92sbNwaNuT4c0LXXz0M9
OmfXyh771T7hojX3Q2Nu7hI0N4O1Pgi1Ys1rx/pM/m5gF1grwcB8HGEoQJtWKFsZzneWnj9IvlEc
jfauRO+9G2PnsLAY3bkMaE34GX5ZRHkwu9EtRKBHp2Jo0TmESvYIvHn6HMek0LErRvt6kJ861/g0
jHMBKJuEQSJbDNBn/QcsHF89TMpN5LFKsWU4WnHKeWzeg6FQ+7oAoV4UoCfytDxqNph/FOLuwckT
h9JBhGRANMFQbGSdMcBYYp9qJ/uo1Swj8gKNKQYMRL/mAdOLsV+75tGNDFpu+diDE7uLSZcO2mi2
L21tDUHUM94eS57K3D7Ns1sh6Z/iOmAHnZwJpLH24IHqo5dTtrM+Z5hOsu6FBJDSb2P3g+GRI1ep
XF6TPr3pKrheThUfjWi+I7kTIs72oIloMNosxxvZhWwucXbmZssEiA1ujvV50p10h05a7DIH2fSU
4pQYWNiHiUWhkLtkX7EqT0+Fy9Bat0FyAk6gnizGCw6yp3ElDWKW00NjohjBX/yhg5uzk7Gy+FEn
p3QUn8HcHGVdXmEaluEiquKqx1ZBAQogx7BoVJzFpLspNTI1d6iha6ybU8bc0/wwmrBoAJXGyjC/
rUJFTRCBjqSLgf0/nsx6cPKbeV7JVVBNV5hXdrL4KAw55u2pczXDuDSEvEOaItGRTRROAy3by84j
kIo5evs5I2GQOX3fra8Jo7r5oWOUBJeKYeR04A8nee3pP+uwcO0luef5DsqEcOvl+0q0FE7+QlfM
60vH0Y9lKdt8nxLkgc4MPBqquDJuah1IfqsZF9QfFIT24iQfGzXF5m0vLUc9CpZiVNOc93l6geFR
D48jfg4KV3KtgPWjUarOVUxK1d5j3c3wnrQPGzN/M+pYZ/WWXXO+1rl2g0VmXW6nOeLDRVHNSAtS
ALGyGX4DQ+y8cTRSTGD9NFtvVYMe9Yy6m+DgHRkpRh9S99juXYp4gvN4KjWYbUSDB5ORpePOKF3v
HjWFe2s5xhesu/duSzQbFh/bL+wqPfR5Nz0CS0ALkqkGQnIUAZNPh/hTmU3qHgc+QJy26lfhC51n
KX4mwz0h9HhcR0c+k2/4FsMgt/HfliRN+TjExn2cm/fuVL6bcMI1FDiEbiyt9cDivD7Hmqtcn7vh
sH6w0sF1v4+kAmyvP9o3XtW9EJNuc4MhxDqOvibWYBzKwjl4WXtQIzVwW1wWmRoEeRuwRrI6ZRWS
rCxhUqaOjtizvCiwgvGHVdavJwNkTdA2pAHCnJ4/NKs8qnaubyIAAvuKsvdmKpdqV8J3uyllkuCK
4CBVkkgk0mmhD5j1qZu95TCZ6kulubdkesJLTJvzpKjx6I5mbnBrM3NZyiTUYu6jtlCkgiZcIVPv
GC8RrPGdNgv7WoDACJheLkgZsuikja31usyYp7RpfVV9/l5TdAT9jP+xW6OjoxqQWj2OGogq2Wul
vHcBBOgEA+22dtr8UI/42nEDYvnt6oemcYtQTk6Lylj/VPVge1IEyd3OxH2Ck1zFxI0RXoF5K6s/
Oy4NLaEde2tmTz4n3SnqE+Lm0K7RVDUsIprlzNLOPDoeD0FvESq0jGk5FHgvqRKctyHJ6JSrbn6I
DUiBtixj3xZetvmGYyx4jnd1nfbRqlz17HjwqbJhtR/Q9HnHiTTvgOVK8zWaCkLLUy8OvUbO7GY6
49iNaLzatqOXyNjUJi3BzyaffsdzVtsNbVOduNqZu7ruTYqY5r1hccBwfw3NaprWO1csGEiIrNtF
EkPpFOUfc3uzrmMc3tUie8qzcfZLd3ZD1rBPmOTLq5dHrHW9hmqQ8AovkGU2w88xS4oZNFJnFt7D
gtKCY79jLEpOBFkq62fkYeJL4ZF39tB7NIeCqb6xrwoM4ffugmh23+vw3TDJqy8ryXToTbDoy4tV
lETjaYX1mpNTyoaxVi8o2+QNosfB10wWnMPantftlrXruyi/Wi6+1GmtLgVyQb/RmbkoT3WITylu
jE5bj9Qc2YcsVwmap2Q6iy6az9zAKKzdqMj9VnEeEEvVTonfkmIPVqCalH7Ga8jVZ8Kvdd9p+iri
lwYYF+4cVResnUFtNdN5jmsLeJXdAdgrRTAnmn3vlfOyZyeR3fZLUj0mqvpK0qy4chFXYD8L7aHO
ywfhuOrUIoR/Yi1yYHT8TZKBEYBHvNij5Fa4WtaDGoyBVDoj0oLVBmeH2iZZ+xvXjj9tACs2j0Ow
pGtIDpN2AqrAzjdNH+ecRR6WF40st/zoNqb2jSxEUhY86I9LfcgE8Yhzs04n7hB7kvCoSbhIwlLL
8Ml0RQ5ZS8I4wYaeX2NHf8KHxACUAF02X2onrOlGWb04CdgwPj4C4cO02q/upg3HjpbeO/pGtvQq
9pH4+nbNUsaImZf0RajeuY3tEqek0XYoprNW9x1X9CfjBx0uEe3LmuUfcKny8B6adxqg/hEJHiqH
enpKuO2u6K7m+ZvtWM8MiNL9wL6FTf1jXOqAUkCCUn9Pz5SgcLV07hPNkE97sIyv5Ml4jGeL6Rx1
Ol+N0bMTn+xq6y6mdtKR4iyz12eXWEq5Y4HuvJi5bV2LSUK9AOp5mD3Ik+iAFq9cw22Uz2sz3yLS
ijn4YNdhib62J7Slqay9MLQvA2aDkDmRexJzqt+6w2Jx1XGGRQY6laklvxw9l46XXdpHE3XAtGG1
YKatuXG71v2nXDbTdciN/FBk3RIWQ2zdsIzsbs25sbCWVu8V52OghjS/aSCGKCgw8Tc7SVEKNSEe
6T0T/csiuNK85mkaa+RsLC2OZYPHVXMC9PjJsTQRdBDRbVCMV6lfmzqYg0F01D8e0gy73jcsGjqU
P6zez7iYjgMrOaIpIVd0EFpbFBGQ7568uMdPqy6lQPe65sRmqjJGYGu1Mg8KbJRhDAfmkmWthnwH
vqBEqRS0VbNFtk2wqhNi1hpSYo9da6kjLpI9nxfhV+otH0oDTGKxKf/JDdvlHfi8PsuwG8zZo9Zp
H7Q+X9hvEfvryTna9dOy8qiX93WJ/7qoSEBYNkICvIMbLZ+qPWLQI6s6LGQGJXldM6g0c52g+tyF
SgGUjfiqr6YBP0gBgusZv4d5O16miURMbZRAWBYAlNxqrW/b8Pk0rc43Y8OS+oY99mFOqUAswbqe
Kg7WNaqGig7kh/j7/4YMfvxGNlX77b/AXXf/tWcq87kH8P//APlaWP+oiH9ph3j4vPyM3frxN/5H
Em/+S3ekdGxuIULY0kb3/pckXrr/ArTkePhvBH9F34hc/yOJN/V/6VS+nkf9b7vghGBOsW3/ET1g
Wv/i77iYIv76pfZ/IonfSEQ/6+G3yAEDT5Zt6C6g7d/zcmq7Hy1r0gRDw0r/2EGy2Q9r3Dz3+sz0
+ievwN/4jH51ONnWj9fCBmTyiVF4edt7+clntOh6aqZNbtJUOVu3bqf3Iw+hvZlbw2GItYHHfz34
smWs/s+v/KvD6a9X5jUN4Xq26wrsbT+/sjubDcjp1Axz2oddjfITLZL5hxf520NJigMBeg6Old9N
Krjje5PFihkC7GCZDEgvGq/5GvzzR9lcev/+jf30MttR/ukoGmPdLcrjZSb0ZbdDFbto9FrtWUF8
YM0RsXatGccQw1tsVOkif03X5SGhmL3753fyGxjtr6NqWkRWoO6RtsO5/fM7mQpjStyJ75NEF98M
Or++an56IC39YPCTtnHaG77YkT3r94H7MPmuX37J/O5s7pyT+4ez62+/45/ezfbnPx2XCpuyjRsc
mdfW8TdSXjZ713/4HW/IeezbWFWwJBHW8RsLzrKWaYqGygzpJOReEwU8hpT5W2ICbPrnw/v753Hg
JRieYVs6WXO4Yn47uiiooNuRpxjqqTSIQBN8o6xV/3A6mb/58mywmabjmA7zcUhqJpflr8dNHxjY
aRmvkxNkTz66RoF3FPWAYMQCqVNBnRiS5KCwGbDcmyCJC9i56hOTavaVO0d3+/Hk6TpTTjlNOiZ4
N4nUQSd8LX/IR3SMWKd13bqThQYlKjWJosV0kVQjdo/OkP4ihNPdtAgwQVp1dWEzcFR2/TCYWS+p
IiF5YHIbcxJRtEK41xI6RXminN5YLfVy6ybOA/L9C0wFRKtFo6cp2aYNlaYXg4SYKmckDovS58WZ
+tr227GxXOAuGovxdPt5UHnaeUfW7Sp7wuRJTBx63d7aatLaCzRgIB+iZoiiu8EcYu/AyFmKHUBt
Vj0MZrWMbI3V0nfMu4yPK2EncFLJcs9DwqbodjUy1T9gibTrgJkb46q46mAIId2C9VBuAM91lYnw
MYtbB/RiNcBMzHfwCYzS2JswBVjnJpH5BphqSgMTaftpLotyOMarpl0LoHbUL8j1362aKT6K1Jh4
UVj+PUOTEX4o74ZFPaNPnf2eZbikoLnduIQTkLp3UuVnk3kcOxGyMRY+r+csHVwllgp6iN6j+Gxm
JkvQthxRUBPgi1oNMx42A0W/F5ZTR/AM0g/jXrSkz+7wQ7n3DZ3GPTYC56FFNvdFco1QPBV98Ui9
h0x5SryeEjc32etCZVrHwNSW7js5Ce0QSMnif9fS/NFJWbihcmnJebfYE4VrmTiuu0uMpjV2I1yL
rzw/oTpNxth8TK2qhwORiITxh+bSVLi69VWj572NrVJjAiRwxWzi3cUJlQM1adf3cfHRYvZsoC+a
tdiHWqa+M2BYrkzKo6/ISLv7pFxhIU+E2UDZAsZxh0iuel0QRjDMViTVpqapoRCC6PDQeTaR0mbV
jcp3UqLm57Fv3qcOs9RpiSYkjbhL2g1oqSWvTCcYRTO7hoQM1JiFj2W0xW2vUhKA58btL4M5piwq
7G58EIPJ4AJl0nSLF2ZGtIC++KkVOcGYsdDRACHpP+GxRW0oCgeZ4gSZkOeCTsuSLqUFiB2ywMOC
xIxwy6wlWS1lz83KZNVMw8850e+E1rIzawpHO+qk/G5W59SkJWPj/+4Y1qhDESh11ITu+kkwMjMO
nGYI8SHXZxxMXLSgewvg64hp8p0+pA6spEpZjx7Mf8aceEa/17Nmf+7XhX2/19ZMNzn6TAkitbxw
ShXvSUxOAoOMBQVxsjD8wqbgGbdZbHCYMib5jxCtGD9bbFgAY3kLF/Vad/Y1krhicOSZ/dsyusA+
aGUkay/HfQRCpoBq5m35DSeFq5hdmznn7eLCTEkXmP2HsWrEpgfNyhtpgCfxGcEX8gjXe2X2Wity
BwzBLiG0cme1wqWdutIfxDBgtOsBwgfGurBEFYmqPyFVw1CdMDa9J5GbtIrCdZtvuo6XmdxSpMeY
sYz5IoeqkJc0bwgAK5IpXfYk/q45KtPYs8KJzDcYanYkSSwcJUA6DeLI/KBQ6bAgH+qlOyalaqJA
1J106SpVC7YHgyx+BHvGy2utTbtejFZzPngrTl8CiHGqJewGkkPVmVu/mo4mAe7ID4swoRlerwr8
0P2qJcgojMUoWN9W3Z2Mh0yFkv3/fCwjcr3DVXUsy0U0NNlRx9+MuL4FaHG0aoZjO7Cl1RDENgwR
f+Xex9nssfMdm4zGLQeI15BKVen2ARBXxm2whU+xq3HyjQeELKuDmNSMJp9wos1UAxuwD2d3oPUn
mIMnEM4ZEuyX1q70XT+oUu3d3HGmME9Jtj3mvTs9W7lE+kXmx/RoY97R/SSSAi+j4DhvOxOGgy37
DfdYEdy8BghU5P0sphYZqjODtkvQRQAMr9KG/TteTm9PJIHQboxBSBKtsprVS+NwR82MVr1QYMYo
JpJxvNUN2Kkhmr3CDbEyQ4HEZeLpYdHr5MjmGKrZIqOeQIZD9K64kKjE2LsmpgE+j56YRajqTPTP
dm7oE7o3y3yVM6Lto4Xy3nvU7IgDhrCmmfeJ0FH9jYmKph3XF1RMrpxhRZ6fELg1pCmoFgKp0RrK
waiYeDBcgLpSZkh/WwWrZxH1UQfI9mQ4ih2BN0byiVhpBPBtJCqKxqVpA8mu0t4RKyDR2BiiYD4E
6nH6rrrcYYILbgzXKs9zA5h31fUo+VqrOxcGyBX8naWlQNsVSDCXyhGvCZ/zbsmF/db3FRA8LQG6
xp1MU8Yuyizz0pgdox4rdfp830a59elHVfX/W9afo/IEZen/2cT9nHzexH/vv/Ss21/5CyCiAwoB
BkFXSJtmWlsY3X+3rJ7zL5M6nyaR9kNCBeFP/upYhQ4lxDQo8xyYI0AeqFb/alg37IgO0MCmdobZ
a7v/GSh6K3v/d8O6YUoEEAQLhoRuosrnt/1S5uuKsxFD8qajS5d7KcbhqgHgS/xyQBodKGap8QFB
OG5sV5JpgSZ3lOXB4lpI0SAvLr7FtnfbP9TRW5X869uiq6Ut34jEtAjOb42BZLhLKkjC2yLiOLoR
abIyTxoSDSvXUiYXxdl+1ZIo7VjBm/l9JfSp+QMm4dcGlAMvdaE7liThHjMMPdmvh8apx8EZh3o+
xFrJ2j02Y0hwFEekXiyKwOQ/9EK/UY6310ORDrb4x/RAkJ/46+vlHquHqkmcgwXUZQhHx3zLBY+7
oEgN/dNE0uddgdljpyrmfkhsc1KfGGa3xR86JeNXPMSPN2KB6kWJSGKY4CD8+kZUbriSEaNkA9LX
Q5A5s7i3UAq+R31k3OIssUrfzGLMvilGsk86hc5TYa6kowy9MJAWeEQ8BHbW4Nz56cr6m5HHdsh/
Pi0cQDfEmAlypzx8YxtX5+emNG5QMNZuPh4s15sAvCbETmBbaavoD1/G7+cfLySF5ORDuUZg5e/f
veEhBrNUMxzwtdduGDe6Zex75QpqzEl+FznKgyHrB7S4SLU3lj/7hj+cfwzGfvuwpmFvjbE0wDkw
n/r1wwom1CwAKqTPq7u4u0wTWQjekG0WAwozvhAKIv5wfLfL6tfjy02HsQ6PQYgTOD1/fclJsoIa
EoQTaVeoj9lUlJsDk7wl360tecO/BUbHxGzn/36OENL395Gd//5ZuZPZfKNMlLhF/n69L2m5shse
2oPZl/pIYQYXgAraJrTdLNgV7+I0Wsc/fMn//mn5cgVOWx2JoSV/h+RXNXXnZOrtoXGn5Nh5LdtD
GuPpHV2nehc21vgmz8c/hXVv1/GvB1kSj2fD/+cfYve2W/JPk5XYBvgxEG91iPGWmH5UDu13p+SM
OixZnA4Hp1MO4o8BCeXec3phH/75IhLM0H55Cy7jUYJbbVdYnFykBDi/3WoSjCbc8eoRLRGFP3ok
cIBE85ljraPVkM9qavBj1QrXDe6AOWviM1OIjMZoYXfZIrDZofiqAkGz+2ChMzvFveEhrZ2L5xw5
813LFvXQTfnX0gHtYVZmekzWamKHT0cZ0QlC6Sh6duZJfRcvS0RUyFLKs1ZHKgvcfm2OyaKxxhpR
LzQ0qan2efUKPDAkmsXN2nwXTc3C01jJozMhohrxcmYjSehJHqdHRiXRDeoKN6j7qnxL0AmxsDG/
g2FjCWau2Y7llLvtG1y0f/a6txuZ3BUzH5yE7/vYlHcI3OxT6sbeOe1GFg261lSfjNx768nDCbqY
SjNXFaU2C6cmEJ2+NSLjTd0M/dFjpAV4qqT9dVlDLSTiiGLZmR6y+TlziAFKkW4LpGVvM6RJJlI6
Dlk5pHv2+nhQtXWs0qeqV3Hjw5CwUh8Jt0RcEEtbeowBq75xkn0N2BcbjFfV3IBGazLwXfUusuDF
bQZ2IIWbAyHEQ6G2R3XGlQW4JKvIUMYpBfIIdmnb4fdxtXYhIGJCi967vI/elWQLNitvR4pWQiNq
1Mec36guOiYZ7FVun7lMSoiFbhq8SXG1spYB1ECpjbDldcHRbR0LLy8xfFjLfN+VI/RxwND8nOC3
pw+W7PlvUYl4fqG0de1zmpBXBl2PxDEODZo4/Fcmyq0Ww9faU027/cLxblwI0RjltyfyDNCrOkhW
fdb3PkYG8mDYtTU+olTkl6zerD7GpEsbO3Bc1qDvjFK60Y0ssEkGRdxxn8mijEyzYvB413GmeL+d
qPiJC5jZV9IwyPLRTlWoH0uXt+dVk84bazzaBQD8JL6Ut/BPN4oElKsMbHGauT7NolOdZ6MZrY+m
XYKMjoSJFDMda+SILo+Ni7W0NEKq1TbBSj3wqyct11nMtXrb3jCQm7tzhXsnPTLGcpdL0XYIJIfc
NU50MFt3yPXGgaJcIIIB+C3z2oHIgCwG2DEvbRcYBpr4kzSy4hEgrVkEnqdJ54JsZoj2bEB7cWfE
SC6fYi8q0gewyVDbCNQqq6+pZnxb0wzncO+t1jv6/Nm7zrlUd8qWghWn5XDG2WuEfMCt4xmTnFz0
rxrG2guCqDhorC753nccKzR6S8quuMaf5utDu8rHIlsraPzxstF54L04O/YY0VspaoZ7dlbdtFYp
Rt+eCy1slrXtUE7J7X6U2Hr3eYhTpd8Y+M2XYwE4+NlB7M9gzqbZwrwtV19retcIRhTszn1epDKQ
NrLcu7ke6X3JdFvTo5MN3Ms6GTEuy8D1+EMGXmEvCw93t3LXGaNxk9vTfMjIL0wCFA/J5BNBgrC2
V9JVx6gcrXsTwzhph+aAlkV4+vJprWN00UPeaFtwF/poVFADj60slcJX1rTlQchk4Y4uex0YN6t1
71CVJaXMQH8d3cTOaoLVbyPyV7g2BZIMoDaHGhKxDIyZFWS1rjylSvwWmHuw1BNwVl1K2oU9Yqjo
Mfd0be/JurozDM0+oy+cMr+XRvm9KrqE4Y4HsqCzpsvq6UQ+cuUm7yO4QuMF5ouX4SxyIh9wkwad
cjQ4PCn6+mNtq/huSzxlK5GlXuQPaFtDe0rR3C0FBvSd5kSe7dfdZO6bxJJflqnarqWmnPdMSpbQ
GCLrboa3wuqWaV2JF9tRor3VM9M7zGo1U0a/sXZU1jxAm5kRnBM7Zr4MprAJWBbrA8/RDpvjlB3g
hjTQkpuoOOl5Ik+lcqG/Ig0+enaloS5GIOUhQtyPBVTBLm+WL2QGkp5XAUjP3Cq+QtB91fGWlTtv
aLeUssqJd4DyF+LF1PQ0lrnYMUaFL5GAVewP7tgDuUuxaaMyofLD2Uz4AvGaxuj32og0O2rzih2x
rWbuUzpeLRoW+OcwR3NTvOqdPd5am/E4IbovkGvsneZmcMMVFW6De8Pqtc+FFnGL6vrppiuNOgkJ
fYit/f/i7kx2JEfS7vpEbHA0khstfB7C3WMeckNEZFaSNNI4GSfj0+t4NyT8EqDFvxXQm6qs7Mxw
J82+4d5zQfDFyZW5evRSWQi2SGflSIdqu43GxAcLnYdiOAOs5QYti/KR6DD8tErK+LNDUpmdIIoQ
raMNbxbxZ6lk4117/WWOdPwb/+zwT0PZtY0Y6mqyxsJo21ga8HNbgTPopYj4xhlAIYU0R1VDfVh7
1oj/J4/wcCa11TwhA28P3BHOPRntlMS2y8kZ2fKaM6q9kWaADbFm/DeNMnjkM/y3kjndDri/Dkrm
1Uvs+YqAs7v2SDT2jxdMqBSYELHooGSwGKCXziNA6fqfqXHNFi8uOBTX6/ySAVWlMFrHkzyCwFUv
eTaVd5t3dsnTtj+itivWaN1j6oi+vCdUaNLo2NxuOaaif0The0eNRJsjW/dEGcylvhUdIBGeC4dp
pmjTlQtw21/D227eCvzgB2RqvBtSFI+dGy/5NtE+pvvJFoegmhFEtzLdo9/87H0QOVlGvN3STJuF
t/Nm93K+jZH7FIgaWUZSwThQM9Y9IhI2tkqWDdXOUhGRUVTX3DjWEWpGuRGTsn9TDOqHmaJnM9ic
eATuoLXrzOjdnKg7ZSFiDsQXfCUum4Q+GhqY8CgzV1iiaw+8wli8+ybQuFzirL6G5CDfwDZU7qru
8BpTWehpV5ksLrbGL1uIN1T+MeEXR0AydzOUGjn52HqMFbLHHqeUVbL1HUdid5LCAaoeOKRAzq8u
inzYx689KaYrhT6lwv0kkWBlib4uBNIAgG69U2An77Tvf+VIyJCT/rnLildh5l4GBLMHRsH5No/M
ZR6z74BgXvoepCG+n75B0wlWIxI/lBrLm2iHG0QItSGglBeya653yMBFg5FE0o4jNYjLiyuGV595
3C7NMSzV6KJrwzLDmdNx505D+XeAgLSiMtu2S4/blPiSdRIiZwk7t9r6VrgzmeiPcdbY/PtKrH3m
utccAMpOxi2T0HGR7xAk/vbk6x27svyygsA63Se2lVAUWyEZHzDNP0rwCuS9uSvAOOAhsklvUEJN
73Nd/nAEXzjVH5WHjVAymwW6OrD+jQ1hBCNyF8Lv/snM+JGXIwLhajIbbvnLgqMUxhpZyRkkS+ao
/bDLAh/B59Ixnkn3XdehzYahcVjy+XeTILoBmUIYJOcfWsdewr9gTcl3wuIID4inMWL2WRYzSub6
nhadXmdalAMsMgOiOHlRQyPYfKBtrJ3raNnQwRtKVN9q1CEZSBSJWln8E+cWI0qDpoo5Rs3x7C+f
RGUGoJR0eJmZWxzQaWC2T5ozh6eHYptx6KJG+5Uz8U0aP9lmMo2ZRP/b2Tcy8+bYnN+CFtCD0GUP
dVMk69jHpqcEejrjKHs99+E3+Tp4k6V1nIvGXtUTkJ2uDn+7mFEC4EGBQQleR4Pky8cnEMvkPRtt
Z8UrAV26DsRjOGHNbuyd3YTTYWw4WslH9oAfdQzGzQx5EK/Rkb3ICa00YSiiAU3AjmOle4HNyz5A
xRtXLiCVw13dh7IZTd2GFTC+LGbfxyVpruFkJ+jaDRXtYisgP7k70+g0ZiQmMjMHb4HAp/TLaLzk
6i7jcmpYoa4HitEHueAYmQev2XUieHcaaf6M3tQdrc72nkNugeepL6xTgap6xzSl2FnRnL4iYqte
qrvZIC1d73NsZPc7t+s6XFmM1VHDj8sHI317r0n/Wim/+sFl34Eu5fP6VpV4V9wst9lmewNvSbBf
jcazKuf0IjWeVntx3R053gWug7pVuylpcT106acJwjtGC9hi002MMYxVbwSKwXU2IVwrnNHapiS+
u1PpXYEPwrzo7XKDMXzvVxC1Va3kB6BEFrjYBhFBu766MgKqbpUz7PrW8q5FS460O/RRhC/dFscZ
2hiU1gHIleyo+wHt2TxazlMy1PdY3+EWw0Lc9Hbxt6OJFVW3hXNKCcBmv7zRNsdyFbp2i+G4Za+A
5w7RH8JhCn8Pr0yfFllyD8NiBZD092ToQQ/uK8a9iz+pFit7bU79gPIOLiF9C8ifc5+lAmJk7J/r
XOqXdCIlbNUsxEagxzPqlBV4ff2coJl+IMF3zexsRh5bVbj/F9RoMmUMuq6DxbAWuC/oMARwQMNf
FPeKEvvAkkP2gdLesu4mqWwPVso/jPOsfpWtWvDKc58km5gIIbgtFh8Cc1tL96eAuWS7q1rbvdhl
T4pEwbIeg4uXk8QywXwRfg4bNxvq19FWstonxiPzOMkgU6k5C2mBIz0Fe7dh42M1ZFJjcS0OVI8d
7qG6nvwV6qvqlgxz81jYs1+tTRZgHxA81VsaKbZ5U2JhWvGpXXZmFO8opakxZZPqk92JluWjD/9+
HtN2h1Cn8vYlg4pgjWoiZF+lavdYOiTL7pOFZToIn2biT4vMrgvuduUwLsIH4tghkjhj9x0PmOxm
3ALbNsNY2MBqZyueL2eo1xERt1ZxpKzjIygKtc0p0//2RvoYxWNNxECdH2kE6dmMgTQmymCxjl3e
OXLNK4bVeErsCfrLGP0T+EV+QiWqvqK0+9PoUH/zYxGaJyISnqNU3VFwmIt5VHnII20f2BEGax5E
+9Y7CB2V1YcPbMLDz6iULTc7V8+N4iU70pr7l6kIXP6mFmAq5uhPHWqxAqwg09FVUS0Rob+mJP1Q
DJoLs1MWu00LozeWuaR8z1MQGLU7y68FocmWe3lGE7r4Aaiz2H2UbrRchMbQWTdj+kakA1SkwZTB
J0Jv50ElTb0ZZTM8W7AS/hRmaL7pIm8+c62nFnf3oRIYuEfwCXzCTjPyCPqAdGr54rj+grLaC96K
PDSv9gyzYxoKBAf9XUlfusCwqLG32nbVCx5X+yQzGu6hIvFW2iRH4gAPgmndMj0qtgHSb9btdQdL
DT3asWjj4DRmdgRhxxbdxlqoO/FT06DQ8wfIpJaqcTecWdmmmVAWu6Nidd8Fv6cxes7du1+jwIlS
Wqahb4kfm9IoOOc1k08/Rt3QiZz555gAH8vDFxaICUec3f6QMkeT2+ZSnFHgTk8BTpWT4gxh2Sq/
c+gGK4ym0Tqicb0HUsKfwX1Bwx432bAl9kvcsoUqIazgnqWiJwskB7rziuyKeN6lHdcxRPEeT7BO
/oSZ1rekCf0Tpp6fviPTceOKOdt5SnlbEJBmV6Q6P2B+UzNIA5PtHA8ekUjMuHWi6L3RzQEC07gu
nWrvxEF5qED8rLysjz8CB52NnB4nDtzrPHt72x8eRqhL9Vw+dhQ/Uzr4B5QJv0y9DJjoKvfM5HZq
AdAJvcJNjV2nKRGvTVj1F9uHTR/JYHgDLn2QrZ386MhwHBNg9ToSn0MYH1Adx2mmdR3Zablv8zkH
pwprUl+71L7DBWyGXgenGolkLoXue1pRjZHdLwvLXk+dEIgtFp6ETb0wMX/MNSU3ENk+jk8mbVWy
wQTVxzuWWEW2r220LUd/poS4ZbVNEob2ilCdl6wZimMO0/Nvig8K+MMwJyzb8WU4SStWcQHrvuvo
A6vwPMCCRMBSfEwVOKfcCvAcT7i7fazejfdTOAuWvzlv0R9vBk89ZMyszOye5tnaECe8y4Pw3ZLF
sVimT41F7ewvvr8uhkA/bKocas9cp8SEjT7x1o66aa5RFh4lCDQTPsg+Afhu9xkYYlriSMbbMDP/
wJy9eG5y5tF/r7JyP04ZLj40jBb57btE1zXwBUUBTTxx6xFDVdq7xO1ePKXxhkbud8HqmUZFPCri
dtb+7L/oJUbHL6ut1xCGkldlSImToA5JoEflXP/U6eU1U+KnbqK9JHIMSZYvgaLJ57a1Xvtg4MQC
lBCpBxdUCpMxgsux9h7DAv4x3tiT0jjORYeHIcmgJkXxjgaJNZuEBFn3pVobGyNPr7nRWlWfNQfO
1u7A0regEOgRKORBKeMONObTghy28lvR7NKI+dyuqoSeTnED+cRpmxXECGlvc2cGIhVFyUNIuP1J
Bsz/QLys4pxBT2LzgQIYwe1GHd04MATiFyRJ7t5NUvc9JdSTDDtxGWG6PCMFkOfRs6nwARCtwJwV
32gnEKMQZWQJDBI++hUS92JrO0JCXc4MT+QHw23ceU5ht/GbAe3zu/byPt1QrOqMWHh6jVUxIA0C
UlnNBBDVMZ84mTja7JxQpX+k1eRAl/26Hh79isX+d+kNstoE1VJaZ9P4TCtW4Fvnfo/3hA8gDZzM
WveSrmjVkhFVb20q7uZYjPNbhymuyqxHJxreGeOv6046ByyPaHMmPGLccvzdg+g1a0YMr0kY7myU
K58UP8Am7emdEhF5TcekkVTR5xBKyrb1baIlLP2QjWnwKCZDsHa69KCu46CFrau45gjUGtRThwpm
h6jUibeDO9kfjHB549x48tdOkgl5SFXSPcjAL4+AGOyOQU0qn9Owuv98mfsr5aNEDlWQQbAGB9g/
B6OuE04oPz4h4AI47hbpcCRvCNbIJKk2dclMYtVp8De+Eh+9a4Q5D3hQ3VPcK//NzpN/GDqP1ySc
w1PSgCRbl6PttjsHvFIFU/DeGxoAjCi/ps/IblDicBg+h95AfrfXN8dm7gK+ozIl5qKT16UMR6zA
3fAMfTzY6YCU1sLtfhslh6MoreyLgKmeraKFB7QYCqjEGjEOYs4igPmr4vRWNv2pLTvDeBdZGI+x
LvA0lrW65mkOWyOQAS/CqKCD6OLLsd1lHw5OT5rdVIEYKWvAOvUX5+N8wh+HV4QbC+pImkre9j59
cJPRFesxZsEwsCXDX5bGa1CjzinOHEYKUKeqjRpNflriocEP7AVHNFQ2E6d0StbKhOKtYvz9Dn1A
7poIo0qXUfgSzkvREeGRasEG7nt+INaIyHIkgO/NmLtLsZGxjnhAcXF53HAb18Nok4Xo6aomZClE
mCusitRNeyDipC5BqWjIPoIQ8RAko/qa82V4adv5u51xOOOjDJC5xoYKyKSv85QjDRrkc1nN5YO3
VPOzLJV0VnGDELZDZbHXs/L+TPNcnrzsjixk+n5ZRn7Vzpnsog8aT6WdV7shT9O/WtxhSBjYvtF1
3l1L4/xgYXSH/tZBWLcuRVidLd+mAgM8SzEIgix79jmkdzbLEDg4rOojRa9UiB6ohamxtQMxqmtn
A+vyPYVLMjE0ld4WpS7+Q+7Sq4t6672HbLca23uUlcngrhHQBViXSTw/df45V8w+DGUPo4vYwfFb
/KMy5aCbF4Qb6unVLLN9aEQnnnILg6fbL/GfKanbD9w11tkKCP+ryyBGdQTVVsQMTZsmxG5lURae
w84TP5ZI56ewmOx1mlj5G5uFYJeNNd9HXffrCEEs41FXkJs2dEgTo5YjsPf/di4mtCiDqyF14G88
15qOlEcAKChV3oNlbK5QrO8GeoBgWVz7exRf+aZvxH3J0BdvrcCU65BF+ZmNHrlVwKo2nvJRvjeZ
uoRtNj4UTlc8m7J9cUeR7Yde4NcPpdgKTxoEqqP6hcZQ3vi2p+dItN7rpCXEfaAV49vIIgcwGTq0
8NpFAXS8LmcAxiYKU/lIg64q0rW41hc6D8+tcd3DamMMUN5DFYO834i87Oj/aJQ3vsxoNmqATQAO
/G7eSG/Uv9FtR+Sbd4m4Tg2ys1UGjvJn9qzyA3NTfuWKwr7aZuq3aV0XI60Tu8/NWMOUjBWK5U0F
IpBxTdBghx0ZmbLOgw9npn6XFG3N+o2czpL58DYBNo0DS1vHuBD4PsIoz79GF7zb2WpTIIJEv+WK
fA9gzuXciqemmA0vVNgyhQzdS87PrY4YVsVZYB7Z49kO4cRU0bCvjJO+cU1Z5BaTg0AGG9a6oG3f
2WiYZ0f71ca20BgzEujfJOnFRxuQ1iXAbb2TYkDd3eZDtPNg5KxnpUNuU/NjXEOHHPagdph6PjQN
8lTwsN6eFOZl50XarJ3GTCt3Ak9IgwZiJ6lrgMHUUdES0G4kbEyrZnBeNB86RkwrvDFL9rehHPsd
q8/84McT7LEgY3FNdvyWNzjcDJ36mCOZ/7Z5ykE21gzIsqnxOSXDYjMFWLxUUqaPbh3XOwE+gNy3
ER3mwICxSgCTe+lwYFojNjMF0ZqumqkopPRdbpXRWjpy/Gy6ariI3Ad1AjwIaHtsrV3ap01sFcUh
j+nhSHygh0tDBlxjEoGccUh4A8j3wOYguwR+DA4tGc2HxoO7nyNxD7rPovozHMF5QIb9TV3lAEoS
9acMtHbY9va3qFmcK+1l8FdmuA4r+B+byAGShu6Ch1AM0ffg1IYje3iXUxhigs4EnHeehH2ZeD0v
XfRaEluO51d9eSp0dgRpqj3MlD8ssipExDTucywa8utqRNdGIQuzslcAh/c1EyCKLqqHz0Gn9JMs
hs+lS1m8gORbsd2Tr/g6wGRYJVMzVXrqr3MH2dUlTSwkc9zs0qboCGbABKXjVDv0H7jTo9pdU+50
w3FeFvlWMiZBK+qolDZTtAenT8yjGZDTrQB8E6E9+RKURMOAeutkAcuPpenKZD0WVXUcEtX8mnsN
eqiPIHZuw96+jDngd8pXhWH4Pmp7UMOCKmKeIOpQO31iRdLHXmtIFPGQJrcc8CTy3ME8BQx+jnaj
+3dySfgh3WXqly0NWd6DgVoAhbRIyTcipcn/K2UapYd4iIIUx0DjcMnWyYiB1KX278d6Og+el537
KJ3/lJOOGTzh7jpCrrHr9SQW1PvpYLiV5uivbafmrc6Cewhp4JycxLnvqzFBHHNiGYcVeFb7s0cU
l4BjLtNvDMoM0ckXulV+aD9lnkq2XR8X9dkIciPJN12eYwwBhCqEfP4rYroEr4XGmg5NKeSA1Wzi
PTT1oI70kB1mHtFP0SXZ78KfSPBgO44RbPzOwuw3FHZm0SbN5GMYoEfX8DiZr6b4lyWOj1Uurfk0
dVF/T/oI2r1rJvecFkX8VvkyqfGleMEX3tfoMeuVxpucNT6wucU/E0tBR5Sp8MdDgX6AbhccMAYb
2vlx6C+A23Dfl5k/nN22cw92yqq1L1OWFF6b4S5ZavERtpr0hHwG8TCWOnlx2rB/9VCvP9rFXO7x
4EOeMZXqK5bs4XLUWdpvMIXAaywszJ/r7D4KwlzjHZzaGhmuRj19U8h/TzTlQIYgqgDGeGV87iIH
Czr0527tU2p95DJBKg9bXt0qnWom8SaDKleYLgVyV1fQroJ4OjtNBechjDbgXZl6MrncRzmTk72P
Td9dNWx1iV0tLM9fta4u3kN5r6rS+7aPviY8wOBj9CrcEQtyiqMbJzRfG6RQl3poHGpS3wXm7rXN
onPvD/JmZzle5Ir8zCQFreAny33GnTUvURRT4WL9wIOhWxU9LXE6pFcmYNZZh04HgJCxyssAUHLv
KtVR3iMZXw+kJ7/qRDImDX0/2zGGnInvpGPjrEmbcMWNHC+wXSQvOlklZoWeb2FKEbYt0Ss24A7S
4ee3MQ+9kcYmMIY1RZufQtcrzd5jichmnPCSU5+wZVwpCKFrrcv4ZRzZrGWty5C6cziiNtHCpdZw
2JDNqGvQP0XLUiR16yOJGaLbeVkVOc+4o4cfq+ryJzmLEMAv+Yz3IrAnGc9MXn6rsSXh2qgX+JOI
p1aBNbIo75LKndYGlj+WorHJtnJB0CVdlgXzTO66RUz9QcQExmAcRHW/Hg1kxLyy3X0rjTi6NE7T
DqbTBLnNazdohXjLSKcDcTl4xAmE5ZBfNTiFld3mCayvnp8LBPjFCfuPYpqCL3geIluZcKINswjm
olRZzlmsUnvtl9kiNnKY7zCxuOp5E5iapN7ifi6OkdvFBUdjMVjjsYdjMAX5taWjoRPlLmHoMYbt
llXK3dBCeb/WwnsWSukNONn0PQSPtStYDeyQDaA5qR3zpOwl2y2T90flomf222Nea4kIbGad7Qae
TpwiLzJyksNsRuY3HmqsZoEl3Xe/w3sMBgqcl0CAFWgodp+kx0rOdrzh2fUjdvVZIfDAOKq18v2S
lpM50fCyqrDqQcwnlbJF2tIHMOFbEYE0IxoEb4UGo6soCg7xHCBQKrMO6UoZjYBV8jZMpmfobvyb
AGKXfxyq2pre5qkzxcd//o3KDOMuRxd29ZbGdjs++qip8YDNlJvMD9sS/ZBrF/xfW6NGhkrwwV25
WMxENrPNEv84MLs5MxL8OnyQ0AD9Y3PXRDl5K+uTCXgfV3OBcXFvG07l1aD9dv7Fu+21P1Y2owwS
pH5/RW5hEZZrqWx+s3hZ9NViPUSAnK6AaTSj5qRbvAaG6X/0JGUsQ/+gByqCDaQX1BijXWo2C04g
K4CbLLQEl0VB4/jsAAKn8qySiPytf4uR7FmM1V6Reo147S7P2wLDQUWmQqvjK4hnMxyJ2vHam+JO
cm+JBSPBQUbjNl+DJbi02p6PAXmSzQw6UjOP7eLeJ+NphdJcCzhY7IYepj4IftcU5Mw8nDk+pJ7F
KZrGRA0WDgDYqVGsSZoeuxxpf2qFatG9JkNnP2eCGxKFGCkzNAmYJZqwTX8TyzS90k1eerYqLIIG
ov62XSdcZHJZr/eeruzPJnfjZ0247jWX3H1k7UWvUMiJ/gqocAFoZVdH4weDfU+cUZOTMjgDM6OG
dXqsdjXluEodG3RUY3aoAfzvaQiKn5rK9m1Q5K6vtBveW8+K9Qh7scX/mUh1fSSXurz5oZ9S8hl5
LqQ7XcUICaOP+vkjvTMMINgOqxpQDdQwyUfVDhbc7AL/kGDdHzoSdL3TLUxu0755J5L0s4f8sM79
uX0gEMA/zcb3bjgmOR+Nw2RIdp94D5J9OKrodfJwblrhWLyaaRLvLLvdLU0n7s0gbA45VeWvAfPo
thRULn3jBPWGk1M/uH2EhskV+SnPrfqiZhr3vI6fYY7Z7A5QoEVz330xof0uB7iDbVEWDyVv9lem
sqeIyu4BieqnTtIl3frUeJD9XJKeC4DD04w8jgTrcLMsFGn2cJ9ex81ZlNLZxEi0d8FYuphRVbfO
7Bj+uFVb88O/FbH/LRfLa6343/9NUEDA/LtuTAcDr/8f/98l5DrI3v/fxpZVjUTvu/r+r8aW++/4
j6/Fjf/lsViKIH97dhyENi6C//hanPhfoI0YymPboCohuPB/+1osJ/xXCLuB9sW3BXbJCCH4/yIx
uOJfqNxtm1hTikxc2vF/h8TgcIj/HypnHPQB6mqHHAs0npinvfuv/xeh9RT1qd0RX4LWeJnHTed1
uuBMLbhFfMz23JDUvnoTEkIW3Sxj17RWcaCj4XFCo5qz0LGMs6kprctNyodgX3JlocwADQ3Eb0RK
j69NueXwQFFUxCe712W0ov/S/VtIl2QfvaVLP/LBmfVBLKZPLjHI/G97IqN7zarHYVTArvDbYxxC
+R4Pj8kc+d+hBBJcJLr4zMMa0AncL+SIWfEFuTVg0Juon/i+bljmPNpEYSm5C+L8M5kTYpWc3ia7
IfY+LO7pX+j4kbC0A7ubEllcCOt569uz4hMwMMu9Tmbgm8aEPpivlPoT4+Cabw1rIEkFMKgGy4dy
2rQ3VojobAhwTZ+GOY1IeMsDMH3LfA2reuSNliio5KBDmq7RuzpTr1lztrP4wyL9K3aJVAfm3JMc
0DmPJJiHNJkMoXa1j+KJOXhN0tXQzvulLxSqujZxTnYwcODiXSdmLUzyH6dCppGE5SuZedmxyhA1
EODWlCurpbGiioq2xuTRG7NZfl+ntNwi+P3bRc2X6goScYaFAwcA+UnDCVhPhtIRbmNwtIRT3m+7
4k14aPwmnOW1P8ETg7y8q63S2mQCCU6NO/OMCkrt+cIAOHlavxV969zQSV24QN5yIhJXeKK6eMPm
N31fTJecVdoj+aHTU39wSOYAocgzcDygwggEy+wiJosxv8sOhKg9omcRSeOvIdazuWk9zieNN2BF
bDElbd3EGS0sZTaOLuslFmO2jrUD3Qmh27apRL0H7LQgwcSxPhg7OKEsI/WH+wYqiLstxzzmz9NX
xnlwtzxAiXMh92nYOEftGUhlo3epusXaiCI2D3ErrkFbeWcb/yPZQcZaZ7pzqSPd9JK4U/NayVBd
k7qXfxa6XdomTcRy2efjfvYM2jgok++C5NjnBaUs6tMo+621QvG4eOg4qzrY9BVKwVbAMIC6fu74
2B5zZj9HtB4oRKylPVWmyHedUg9LoZpDxYVFtzDQVqYTixzJiB+XhtvwJSik9YSf6pUMzLAVHbi7
LM400wlK/JYkzj0tOO1mbt5cQGwMhjxobrLOKPij6jSowDnj1G3ou5xfE8OrY0+m8HMi44lBmV8G
67oRjIjKZr5FXO5bMuQkk68xQIJo7xeEPLeeceoOX653SRwrvmkUtleEm4QueYE+Lyj976yU2P9T
pz5haay0j7qd83ObA/B0Qv3pIIfb1i0IJkDMFXbYtCfkU7ynbiTAxqXgCNZTLPtoxygF6rFtoZ0l
uww7fOq/VpRVHFAZpMJkSOfPfqHbW+julGn5yglYLH9Fs1uuE8lv67uq49khhKJeUt6tGU1YYge3
KJsVNAGcvRXt8DpB6QIBvevkMUGPsRFIgT8mMXindnLgV81WsaZE9k61k2ztsPvjjsVP7jThY2uG
bKcsxhS6oVcAxFbr91lJlLZdzOFIZGsBxpTsyZQlXwGD90c7RTbeX7CgJ6SoDiF/o7vG+6rZYx1i
EFnfhY80vex9JiTSx6aO0ADNXGlDK87y1nkOdcxgveFTIwaqGEPnYQlSzhtE+D4OESYH2ROcYqju
TkqD7U1OvWG7vKP2vSsOIUTbzYGW+ViWxc1aMKQnPHAHNzXOHi0Ehmvz3qTjqWVHKfgzHuwcJUsS
/vhkjEj6XXbzO9nb7rr1zQHlwTV1FQOounzpPZBuc7Ks65J2j9g9fnWvHZjgU8I/14dSoCAOzW8/
f7ETTrYo+GoXaLapvaPdBoToXujmofEv64gBl6ego8qIVAXUu355ZjlzTuZ6Xyv+0gsc1aw9Yvnf
Z7q6Rp2LpFGuGzSXKiU8JllAYBsSbYd1jIt6MKPLFp8Yil4zAJ8bki20PiFmZAUOWYLxR/LsyZnj
wD3QOGyATT9MrJcs3zz2FuI5lM+vHGmxg+pjTFbcWz6kecyba1gOc7CGL2iePMVMNhkab+tSHbZT
VQGtrW6t591Dc14KhVGZ3I3OQqLFutI9kDjvX0viG/9YqEeWU15MzpPTcb2Cj6MdjRLx1rppF2/h
qr3hucoOZTdx7IWeU60WwSR05PjcdVgodwhCLaKk2EV3aRhsgz7+i+VG7UcV29jTnYfKT383gkNE
1KDORkDkdO3LQCzI9JPMsr8kmc1+fug85CZZchN0nJs29NBBefVpjoBYzhkNi4tXZxdL/8RBSH7O
hKY2bzQO9K7BAJ8d0ia+wbY066Efsk1hRUB2vLTZ1gltN9oJ3t1+/JMs9QUo6jGMiuFnqTzeiPim
aOEPyYRaKvXrF6S0LwGThjXlyjeK7XQFy5hgj5IAShY6zMWbXVa2O0BnhLfaC76dkIVMOT2N3ITx
HQBKSgAP+5x+yHFkEz2GJ3A1pzTRT3aKhZzp3ELW7QHdToLT3VYfZH7kG+qG6UDeZHVpKxN+Tz7i
mzJuUYj1CZKCOIZQ77Ul2LR+cL4y7DGN+Pc0ME8BAauY4mdsor/aadwHBgtqi4Cm+MzAqnxN4XLh
7kA6PkQEa8GK9f/J+SsBKHCPPXvGLafetK4CBzCt8H+xwcSkaQ/ONphs4hhgZpCElUVfiHyDNeaE
l6nEJSIl553wbNJbzThCEujQ301+rR4FbizwGv1OelxFebN8JChzcWKUt2IBzTIG1q9+0Zx6Hkqo
znsYp0WeSt0dx8n6cvJ8F9ntsGbbuSNctWTf5T0Fi3KvSnqMk3O0cq5j7S2km9vYtf7qZvIv6TI9
L3bxDIUS+1Xj8Pw2574UOwud4owW+6/E7LO26P42TOeJnM2XPYrp+lCMYwjojplvPBpBGdfHq761
zRubbbjJJaVXYywyfx3vK8L8ESTS3bVKRgfT0FuFDTl5qv0QGFOYCNZ3fAegaobj3Q4xK4ESo8/A
aRdl3T2nhPXoUs7MEZbp1XUpmoiF+qZVJVSj1Qs6ApsMEgbv1ug8Zzq6SUmqb4sjwDx0KNMfdQiq
tegzh2YRxmCLcHdfAJf8QyJeB2LZzsybg0IHrSEA6W9U6vDrIxzFq5wZB8oKyzyAiOyfsNdAZsh9
RNfWbL+7yRwzuSE6Vy7ucjTWyD8PE+lYbMlIkYJQ7BeHRAcW41g4GoRaqYmgqHYkkbwUrCVbpQgg
NVnLFkRWtffEWKT85WNOeqjdJbqRaNxdwCA3BEjPCaDLeXnsm3LxDqpiWbtuQAtftHHbXzYhihkz
budYhFBkJUKDI9MPHjSXoRu1QPRgWUwTO3fh2Q6twturqGl3lNohCa7yUyqA2isX59pej75zxtL4
Pyk7r+W4kegMv4rL93ChgW6EKtsXk2cYxGFSuEGRkhY5Zzy9vxZpe0mVKe+VViJ3AoDuPuc/f6Bl
niH+JRkym5jpyg42Ycs8Nb5ZIoEX2TQ9TyPujeRZTcUNJhiAdyh4veFRTB7BnlUXgKMYJPSeYC61
097ED/e6mXs4D0JgcgoHfkZktm5LHOQYgJSL+DGppT0YfkxkruiE6UDA9W5JAMzHAxQZ8pYkknPY
XNqsR3WFeMLmNXrMbOS5DHYmdVm5EVabKzl04570XMiPtpE6zmpM8YaCpW1FGYw3mdgnE7TEuSrL
siDoxcZWZc82DgRjEHIGSyOG/7PCUIY0T2byJhwdYkeCbt/g+G7uMLmq8dOPndr/XODt096C7XFL
oqmZjFvg+QY/SLL5UrD6wop7FjvTou0UYgl1WnoSEb+k2DtJBuNebKyJXXTVpo+K9ts0VaSnuTkJ
IZt0SMIIGcayWDeDXDo212Vui572iY5sVS9O0m8XB0dbFixGnOuA9KpnydT3vraMZiCihp3mrh7y
wLqmteSYdmsnHS+LuUdcgjcUCVccs83wVBAXgetR0Mv4HOUMf4FLDVUel8b2GrK1mLEvM1K8Uzqk
VX9BmGy8tZuc72VDPV+aGYjUhvKPAScm3DaG0T9npIlHlILpcxYVPoQQazjjv6qO3lw42DAxmS6J
Cdtxf4x14rboYBiiE69Q+ij7JiPCwmXI7uMQWagLei3F0VPGguBwcdCjA8akrvFQZMYn2I07KxXO
MbBb91Cn7sZOyCjj2MC/s6B/zaPmCxYu1dbp63pb5jw9JLzv3FbUtzirIEuQpX+djkP+pSy9p6Bt
vYN0hkfkvfWayW4DP7gUN1ZQR3eB6dyhPoHWX+UPC5GW2zwgNiyoT+DePsnY400X41FWkddlw4kS
KfndiWHft5ZYJxKeC6yYR8Ra1Y6M23S7+GCXJikbc2l/bXL/RF8QrD0f+qZRlXscoX5idEa23Pw4
jsRLz8nnAOdXpi89yL6vkkdu9deujm6iUtHgGfVTVt6UHQqqovuemOUhd+bLZckVnMz2q5NwAybo
Ft2ykSCEgzNCpKjqI84vbEOR8WgV5i1TKigW4lOPLB2Sc4GyavxJCIvDFNAvry2jvZMZ3InMzG9C
Od6mS30laviz7WA0jDyHK1wkLgLXuunw4VqVZveXbwGF1OkJB+j5klEjVehA+V5O29jAHTashzNq
sS+z732jHx+JpyNAtraBgB16IpahQ+6KPgQLlFv1X+huVo4T3OAHcRXaNo48/Y7Nd1gjhvqWdYwh
+mxCK8tUaWnlzgiS/UKDEWbeczdzPdR89Cz76+yT14ik7OscgWcHY3ycl+Br5iXfZQm5VJjFNxCP
I4JZRMzkfuQz/tdWmT9OjFa3vRz2vek+GUGUwffFLw+O7riDnUWAql0eCDvgguFjW0mssAdreeok
j2NcJHzuIUdL3YP7T8QI1Kaz7h1EW/gHo87mlay2gE6FemWmVYUymP1oYmPHWMMk88/w1pZILqbM
vPTIaUoqcp6w/oOPmKOlX6HEGN3koUjVuU2GPUTe5kzWAD2+x1X2nCPh1ke8Nw4eLNqFf08r6e69
LrtDf3foEONVhHmGiXVnUrqbU3idpNPjVI/BQ0ZoUhYHJNou17afPtiIyavOO6FiOZaVsY+X5uAu
DnG1NX5Cbb+a3GyL4qDYm9aIRDw4QECGhM2Ipk0fMpgBDkM/IcMjOcd3loeROmblJ9HEGzHI+BIn
jhNo8N6M5dFujYegJCkVh+Kf0F3lNq0XTRLuTsFcIOTwb22SG1Hvs8A552tEXXJLsrVasfARITQ3
3oIUbnDqTyAnR0CaL0kb/0CHDY/brdD+p8gdbUjH5jhA1crLrw3izQu/soqDSbxDE7FjJCD+GzgO
4yZpDP9mHItqReoYHn9ILbf0UY/TJLDMti2I1CPhNXbQ5ecsIvfAs6oL4oHJqujQ5DNL+5Tl5p3T
1lsvMVaJ0155cXCvUhRXo+/f9kyx94WRDtrzZY2mG2TD3+eDvXbBdU4Lk2nhhmtk71uZdsYBSAfN
UWZtLanuuoXnVlZrzjZE0UZ9sdSeZGoGggTQcQ7s/gScRd8NJnlYmK9MkFRi2CaqQNhemy4SJUZC
XameFxl9aQ3/5KL8BGFiocSuQO9RXNuJvW5M/0jsBD6NLVo+TJ3JFN56OYGKRXVM0Dow1sXwyjSu
jOa6KevLfKxxoye9Me1SgBDhbbCfWRcy+IFD18rUqZbVxFwgIp0B2vhjQ/yzX4efGaHyxLb7liMb
F681NjI37NerAmMriIgEVVDH565tXFkqvQ0Cf5cVDnm/t1nlHpvae4CduBmW/Nbigku/ORJJdMDN
eW1Ah8BbgGEXlm4mYbaaSoVsDqIhvTnKW1pwmCpp/eRFKJig9zUjrXicJSifoSsxkSWJsTXrw1Ba
P4vcOCxi+ctrYnRAcKCTxslY04F+A4ztu2m4j93hKhR89BZ2t505txFzADLc8MovFCig2eFv49Y/
hro4jen4DTkV1uHBrhMTwo/lMyywr8JP16jIKVYqBygGF/beGG+8kNhJ1V3MRX01UnO4PdSNUj6S
HPTLsexzkqefBk0K6NsLBDDMoQz3SuXsHSoAxGhStJNuEG6dWX0lT+JTqprrAjLeSliIFvAv6NZN
Jxh8pY9V6e3MklK8L7+CoB0nJ9/Di8pWqQ5aJ0b7Ug9N1rUDuGsZtIRTbz0Qi7TpchjmHi9DpvR0
RUKdS+RVfOeZCFZS6W/iydy10JHJ4zLzNVFcp04VYies0N4ndf6UQcBZQbjFsLvvPU0TB0wV8qtE
p4PeNGSuLQG1i5hWcB6q5lTlUqdxwnYD0HvuuQU6AZ4YKac9UA9+TVvY/CJqtk6GBR8labUeWv+c
J8QhB70/fvFpoyhlY3RCDI0XVKYZ4aF5XAZQsVrGf8KDXhkamXmXt1GeIUj1KiaVBsaRjW2ve0jY
6W7xcgu5fpVCMhsNEdy2kYc4PPYYAV7IZEEikOGc9rDkGKdwPxzlbuXoiPu8yqIcA5KoJsHPKquv
DbV6tsO8vW9pucbgR8k8edilaaf+grDp3pbLMN7W8EFTcEgDCsxE9QSFHroj6GUmezDNyljarRM2
1dcREXe6rhr0cXRSXsFJl4/p9ZKMxi2eQ9UXtSjkWE1W1hgFztH8xQ/agT67jWayo0Kw+DUJimQ2
xdKLH6wpcEjaI6i9WnX26DrrcCrI2kjrmtvoTwkGvwifVFPvi2hx22Pil1hlcNvtadunbQ+EX3gk
Ic9l/s1KZHcevWb5JKYUCRx8EEQX/3wI9/+bsH2qfhZ3XfPzZ4f9+fuJnR76/c/Irv3PXz/Gg2jz
1D29+cu26JD7nvufzXz7s+2z7j///cWtSP/m//eHry5x93P18z/+9TvnXqdfLcSK/e9DM/vDMdua
EduPN0M2/fv/bXhuYR5nYwqGYyQuKPiD/feUzRASd6ZXvzjP/jchTc+DfOBL/svBU6h9MTiX4t8c
PIltE6Mf/QP1T4ZqUlt//a93kfSE5zvSMxnSeVhjQVZ/O1KDYGgaJWLtO9cmUmV+xlxQY7NQH4a6
e8g91YM/ufVEs4favofJdEMD5dfdJktC4C8KM6XA5TsLgxedJwO/Sx5laISuue+ovpInhF1lC8Mj
Hruq/MR4HbbOwTbhy7XHsYlJGLmywyD1irW3aAfjM0JCD7R0FpK3USnareUOf37Z7oKmtxqcTkff
Y1tNFIwlcR0O0ZTi+/HysdqZLJRkJ7GdxCMFJqLfNHceOymR8Fg01ITqYPWYmDPZQH4rARQDQdKi
C9XHW+i76FXNJrj625z15uV6/kvRkwvFPtD+x7862mfrb5fZ9SRcJ8GgR9nYcbn2O4uonIF0VUgv
/CycsMDDp1rawTG31D+eC1WnqDVebvRobJ8NGna0tXFkQXPfpRWF2SO55aO2R1IxPAx2ehHASMOb
LShK3JOQxyLXMLrQb1aNvWDyimdF72EslHqBzcV28rTlDkjHqplHVeQb2tU6BEE3p5U2Q65DUjNG
7S0Umsric4XMVlCMt5gMAaT4SK6s4YQhUJWW8LYs0z3bYx567jqdxeD+QJUkygfJdeTTFYapX5Dx
F2y9A030AHQ9O13GryvF8MyipkoD985AptUyrSUi12ROA5+/d/dpYJRS7TxGsVV+FRZ4uf5ABS16
4ktwPpjcTSJ7ZCvAUd7A69c11ibDpQfjiYuQEvjH34gBTXi3mvx5vnZdCZOP0CArkMY+m2JBDqnT
E29KUGrfx3ztKLFU/fzxPWeNv7vlrnAYjHtSCiWxYny7shpODTgPY/O42M1EIDrSk2AZT0RRDbB4
64hogWiLGiCdxyMcHezS7qCJjV1yEHmA9OgPJoBvTcok1hCuwuYPdzT8nhW97tuPE1P5Wf40BQ+t
6Ts8GlNihhOevOh5jHxbOZO+VEjM8io6YwNdOcMl9jQ4x7ycCv+nMZx4a9KmPwi7nyOkIx2bq/PL
Nf9vQ/zFG+OkRz77gC03SQPXQ8Nek+BrkMaOPPvcECKZwp7nMcNKnS4YhaVRD4JHKwY8GuddQPou
fwzjTCzRBvsC1YlPcMRn2/iUE6vqPZeEAoXp1VQGdnrl5eAY549v7lt7O74EeRTCNVnOqMNs13vn
qIjBH3uTwpB5IjItohcaFpvLKPuxRJAR2W1tDyffKNoSQ+uP35qG9P2T5WKgZRNIxa5iQZB6t2fn
DUlL0WKHD07u9HNw30P7dOtd1zo19zCwM/3mbjzoNQDNOk/wTjcgHdZXxQIWa19X1jKxIiI8VVip
pLShLIKnViJsZzBlRE2nuzI3YaBBZpKl9g7+Z/xsHCKciwB16xlxDdCmyy6M0e/gfw1yQMvqtir8
hFUsoyYjWs9XsA18IBuea3/VVkng1Ds8dZVeuNA7+ZjzNLu8sm9XPfvOPDSgaNu89fSqNOJY70mB
MTncfBMpAL/ZDFPatXhwgGW766ru9dq2ybTjZ97Lqwy1o18adxbcaVY0tXpjmRCY8I9eUYT6603U
SJA0Y591P5Ut5fQWOErI6HsQZ/04X7Q2sXaI0ZhQ1M9sogVXuGgZe4dY22ChXm0YxTtEPkNvjTgA
G5/JAGQB4WEVzOh2FI57TqqYIJw92qdwCNBn9IVjPJUvG2TmhjU3b6q7bKq+DqLLeGl7Lrjen80U
RzZxmSGsQl+QBHhfIdheDFYDGyzgKb86VgSumlsPOiLfi3zswbgDo9W7Wv7yOeFVjsZdUUFA7Dal
cul8qTOtBtf8ORtNNAZxj+KddDITnw9zy3EOR9FJ4NrVJGr/eqlQF13OJ/Wyo05dWE63OYbsRCmH
aTtgjRNnU2eRyVnrm4tECYOyz90welq37o4oAE/YmennjKkRcewXljm37DFFYIVc0o/XBoyid5su
wyHWHkcQR63O/3q7y0UOgs9l8brHEtR1QZ+6gAXilvSy5xl1M3HJ0CAtPDRjkQj+KEkm5NO9/ood
xy1GbjbAlHH2LU8f1qhjUBjuu9Ft8JJqAhPObI+kkqfKjyy9yqrGge9J8lrY1jAw7EbJu0RMCj3f
inYNF707en50WrfmlLTh7TglikzO2l1mEya2sqraxfTp5QBlqq3Sq9J0Q97g5S/CNvXzjRmhftrF
MOu6h5RFvWcrOZA4zkwdDGM4NbOqW+OmEiU5kQ698AC89fn1tBMTXrvMoEMoM8zaDd/UMu9qLrgf
HI+UVavGjUOw15CESNNkKh31lgsbymtQPikDp3HkGZgKD5e2WPoKaD/r6tY5KWLWA6bQuUCVt4d3
gd3qjsRmvagVLREWUh/f6XfmupSsDr6iWuZi27bDTvzuTuvmkz1JpXeus0idwY24hioQtz+ztdav
pWEgaVkRJU1+VicYd2Cgoi6I8dIxA0tZA4D9w9PNM6nXqevhVlm+9XuhtzCGUPEcNw+qs0a+/IIM
hD/Igwha/6pj7ljdsvl6Jft1Z7bT+N0nabia9xNqr8j4PpudSUHsi6nHENEay4Hw84L0U06XfCow
nFrpzEDpXhleAuG3CROK64uPL+67I9oTzLJh7mG77vkurL5313ZSo9Hjo2HdYTlYh5gWDRPG+Lgh
UttSWxcB4Yb2EfFfN1b7ZiYTxrr/+BO8q1b4BKxj4RC4YmKYa76PXWK6JRSkuvEuLIvUVZ9Hc5rU
vEMOmfPIpy4568S9OE3HvRae1HfXdYlJm/5g2fv754CSqhw+gFRS/nYl0hpzGqeuq7uXvdFSrd6Q
Wfkc+7suMMkO346ZRdIp+HujKEe6KNd178eX4125QbNo2hKWJW6MSknkQ2+3tSTtuyZy7JYb0hpl
TsqF8A1iJyY6WMv7y+kSrKYuEjm5bviH1uW3K8AbU+lA7+RR4Cq8qxsX5HRpmS7VXWTEDt0fm4XL
cTIEPr6Mm9fNxy76Zi6PNmrP+TEIhMr+lPZD6fx2a/dgfArFqnItHk/u6btrMGZe2aa5X92VEQNL
cW2/LDDcDLh7hwy7/ARZTcpU0GQo+KuIQUaCtfZlVAYJY+K0ULSjO+hIesvGaoLaMCa9o37GIVcf
CFha/vpOLy9sU0iSLTpmwN8wtKJJNeSq1JXRTfexgUYhgZeddyUR3CRI+9bRk5FMnQurgLMznMZA
OvWzQmrDKYe5ZWk0m8wi+7m5DTEE4imuzKZP5hMdEjS+VWUEFJ3knGKUQmDGSzvW+U2uCyFnHPnH
1+0/GXj6nttm0UUOwcJ10l4OarLRk6TC1IeGIEADJpzPJqr8nTW0S/mAXQFxoBeCsA7O+JcTsDTJ
JodZxQyp42dpkcG420lciTAtZLxFm7gzibYMxGdIQ1l6XUANFNMV1l4Wx1GXhHzHnbI7eppLZndL
AwVtDgIzBt1FIEFsI8aGQ72RsOuAE70MvlC3XhLHqB64LgBfmyXWN3tHP5nyERayLvkI5UvNMja5
pfCpWDoX3QIbPvDtbrE6DSeMpdTnVTUsJh8l7hfJB8s8tdAGOh40hf5CTXPErwC566IIOxNsRyBL
/fofyCfX1VPBmUszSc2mL3CAvIqXpvqPqRFJBaakGjqpgQQzGeSUHzjodQVYjJQL1KLV5PMHDrr6
iWoLRxda3eRknKdZxQlvbonpZAvdUhDos1pMcAYoyqcIpdAOGl8QaJcXxO3wTAsSaLLhy+Ra6Rxe
9H0ZdyguMgw86y1hJtQjUCqUTj8ZMAH8q4ZXxCtTOM5cIwO+bTKCdqdIKlAqDB3NFOIMnnHHjhOv
xQjn19JYAGXYn7oltasO1UaUD55xmS9hEwMvYkpRM31CHOVFf+X0Axa+Z5CO/PYsmQDiodD4vq7b
sOVb3PAAxI0HIzPTIWbveEQsvwz1CaZXiCw/gwpKkd1MrY2XbdDm4XLhYCgWV9d5QJLnfMeKWUgO
3uQBqvpob5JtxYXMLeyhGLsGtLL5ERWCXk+m23VcT0i9uRo2yWCXfE/KNNtyCFi1MV5ZuSFkxm7z
2t283m/hRLo8Kl7KKalc/Sqvp7LR42w/XDK0J/r68FJCf7xx/7Z7Ym1vIWnSPHgLyvq7TavOajHK
ooxuX84PEANKO5tvNJ3VCK/cgrI+Rnx2iXM2fWTpDqztjz/Db4cHhl8cG1D4JWAfDP+3h0cN5zwZ
GmM4mxbz2zP6Y0JjZ0Zgy6NR2PQ6OywkM461j9/213f7G+YFRINE14KzD4jJf79PHUicHLzK75pb
SKq+F8K09GM/AfLAWczYjhKCTcuEO2oh6gkR1W65ZS0iQbsg0rhblgc/MkiXPIzVwt3e5oQueRWz
oZHC9dAiEuBeR0siqPrY1Yi2Z+YEFegWS/MG0LJGl5KM2JjJJhW7MHKrnvaHVg9qeMzWVdkbSC52
ZP6hB5FvYyY4pgFTHfABj+3VRg757p4Lp0Zn7GT9rV8AqpP4PmEegGWNnisgM4ZTS9csvLFnQyji
2dLYJaR50TA+aSzvvptgOcVrUBzdqQocjZbHip6LXyiriSH0xpyDukvpgXsNOiQvLywNjLUafOrE
JMetj6kBagQHD+qlvnCRo+XxNupC6pejE/gz5Us+tDUXuyvgGrI1QeqJ5c/aNZxJXWCqzCeBiz9F
DenTQCwkKVfjnGZbE0M5CdN25BQKiNKx8N/BvQdHxD4+T5UNcHegw/cHY+dy+gq8Alq/F1j6Ks6b
HrHVNM/6LsNmWn59dyz3zB1rN2dK9vEz+L6QpQHE3U9SwSCJVb/BrgmqLz+Ye/9syxh+4Bc6+nQ6
LxGufziSULOwezPnwuN1N1lSo8gfv//7pQcSavII0IvqMvq38rGs2WvnFJktAHO2PKqXtT7bmcsj
AG9q4B0p4NkT/vH7EjEjUMu4Pg4v78E+VY1wJrCgOpskPi6PskIcyLDVKvX+2E42ULqbKcG/ffy+
4h005Vka5kYL5BDdqmG+d3tNFmFx1IzLch4Ejz7fsatzG2vcl3KVDSqyylOZw+k1tjPdeKVu6oye
LYawSGAAfkW1TNzmWEK6FBilttRBX4AYvHHs/1DaC70O/74/WRbWOdwWeg2yEdim3+6L/mRqHqcN
dVyzweO1h/c0D4JsnNb7Rg2AWSl5CDgWPSQDo0wSucJ5Sr7T//XUuq+tSIDt3FKtIxLOsGyy7cqo
x01TufpCf3xt30EbnoU/nKNMm6tLiAtI7tuP29Ym3gpFrm4QT09sJDjX6adokvbM36pfB0c81nh+
Y+lu5fPeRATHyZJaJIVFf/gwvz3YFilHHgNT/VSb7ntwW5cJXQnWfi4c/C0UTFupiyskES7v1Xq4
ZJwJaY+Xx48vgpanvbtpCCrphlxXK9R+a/tJrAxpDmHUTW5tdEecZDT8WkAYDHCGxp+MkmjBSWsg
9VUSRpGeX2uusLX1gdH5bUA5MHqzLqyViBc+9isiR1ScM/fABJMGQq1hDhFrixDH1wXJbV5SOEi8
UFT818dfSv32JNoeCKW+t0LXC++Xqy9xlVVDMpxfEVm/Kn3nUy/q2Yu2BN5BbINoFi8YdhSpU6fh
IS6stqvgb8HP7jZhO9Z8m66xBKXgQN+SlTzHwFW38FncwMAUFz8NY42gjdZ1ZcuJaNJdTQZeZqzc
PFJpf3ThUcGiwbmc4vcBMZxpGqS86WLBGpUGaWMZ6ckBCYq/il/M7cr2awT3SYFNum0STlt3Nivs
wRwjlmpeBYVjDsU2SyNSYk59PXTGHaHp2LM9v94OCJAakVqw0uXGkWBe2rQvUpQkMDhhJrJmhwWY
vh0gbDlP8yuWnE0RR+CmZ0gEWQUHHs6Uy8xG8If/ru9gp7Onz/NyfBPIC5eFcSR9viqRrKWo53GF
HEQcNX/Y/X47bRjHIloE2FUWGsr3B7+jIhw33bQ7DwWppIQJliCvMDUDn3UKFKyvoSuyoDu2cYpl
+D9+e70oBEJN3SrTq7/dIKi1oJ20Q3V+hTKlVZicL2nvoarGo0OPuKRKbT5FFibc9D+8v45Ee7s2
Fbu+A3/CkxQUv31/3EqSRCxI6kMn1F1VklG/gZHir5MQWz1i5+pv+DgLvVkN5MANxNeBZ2Rr+HVJ
U/Ham+HIoHHDng2ZfwxIO+HGo1jSM4HXcp4cVp4lmOCN6WLgiAkGZD31611fnyzEM3rGgSVdB01z
docCx3Pf7PrE2XRiRoKPCChg14hXCCkj5H8fL+rfNioHLNC2AUz0mF68n/hOqDWsluHtzesWRTsi
ueWvw2qbdrV+TueIPcxxCpunZXawFDyPefPHBuB9QUrcmsfzwMjItTxpvZ+4BWLKVDhn031edEao
VuxlvMeY9hgktr7H8/jxV/8Nm5WurgCgiukpmQ+E9/ZJxNHdCdFWYlEtAwxv18JkOmevxAx6RclY
Rv6AukRnjnTYT9YModnrcAxLTTAKXOgqBjZ/Wpy/MR0Y2nEJdD3IbOD3I6udsm4uyzy6D/1Q7ySz
ndoc9ykzNMrflwINASIHV2X0XJN8QrIJTPzrnOFYk+kVxsyjPnnBKLiMzqLortvY0HfvZaNEhZUv
2Lfg+Qax1uVewPQJGD+vMTvQ49aXArSmdmYVts5MNfo614rtVj/m6GZ4JEjQofLArmeYGb/nDoO6
VeWagXuJwVlnzuvQcCtF4ImtlzaxbD39a9HHOV3cMNa/cI7G1/WskLng43k9bhYWuqBf4N3Ht/t9
LcCiZ6jMQB6rWcdX5ruar+8glPnMCe5eO8u8cbthV8YYme1oTWcMZFXF8v5TQQQe/GbDIVyPbY4K
m/Bvdh74MO92PHOEl4ntm7XrVAQJdUU0VUGKb+D7omYO09H61EClse9AoB79CQYepBwSqqyXQYiD
eI8Lh5+/MJ4FEaCwr8rQA/V5neu8jiyHkt4HVxrIkE2E7UzEsl2jyy2bK0Rn42yuczdCD8X5aupJ
bDFmPfG2GXBNdp2NfRcxY6Npwnv4dcxCCogebcqhGtiI/CglmWDV60Hn8yuwVWZVURvQmf1FDPsK
TKjFCAfbvYq0E6gT+d7wrdZ6YkKeleV2VrntPqZLAC955UoD58htMCywbS5qK1gi1Kw9vdD1aDIC
wsc3i7TOulAkhCf7bPaL4EroE4L2QPnGiFAiGCp/viaTgKkqZVO88PwAZy5hepgHJvbz0WxZI9PG
HoPYQJeJapgHWEH0n4zPJAWoqVy3NkRKHMEoSIx78nJIOsVww29mvGYAcCx3T+5IxmY/zoSEUZAt
3ZxhAzu0rXHnjR37FL6a+sgKMKRzv4MXQd8Ns2Cscd7DFdJON03djUg/l5dJcuwAJfImChspKkJj
poTdDL/ohOvOniPswyjpo8Q+5uBufXMfgr9o7Uqtk4TgyydJjJIzKV1UgUr1VfrUR9NoPvs1FoPH
vmqECHWgTdZH68rCnsldv46fu1+bROxhrV5umxRJQXo5eJXG/15g19eZPNRB3R4Y3FJ2HpTxQNDD
UupCSAsZuYhDz0EFY9wYFVRTgKVm+PEyCQwxezHuItcZOUSdGdgeni4Op8xhEiRCfyq3aRffrjFO
cogOkjEbOI6CbvZudbO0MWUTlcIPNortYZVVflgm97jOuwx28yIKDviV+1hTwg8rCFyq6O8tTKvG
jFk+PphTnF6UHbvgpgLfI62mq8ByexHeZ1kPZcyXeTheWW7etmh9pHMyuQY9i9lSMkxPHg5AGQHu
md8hT+kbfhbtc8xzyk/YPibIWStg230PoBOj8o8HpCbpnOxsFY/Q6i3R3NIuxeW2Bu7M1s3iUZhW
pWONR8JpMBUu7cCv0LCFbkc40uSGqO+7dBIXvl9U14ZL6bAyVcjz1ucIqFFyKhIyiMgmDEaVPman
Q+vBNyvcS5qLwt+OwCYeXzZ17zLsxa76Rg7jmtmD9U04fnxCU9Wi/+rd5BptSr9pwD/QUBNDkXbN
kxMhsTeElV5nUlNMl07GpF9b+B3mA3h1xGT9sua4srwNnm1LjD4G1VBrXoLBGT9I6rT3DOjyzRzA
q64qHlYXndKB7yrAbmiySalYynsH8GWFC3MP0oxbY7cEEvlS5s4PqHMXchikLNeDIEBniOvqBm/+
5oosvgW2e6duO8+w90QDldsyqfQoTqnigmIKSYJEfS+WKtMQlHsFKy88VEzk781KQX62vOghaLvm
PGOheRmCnx8RXSKF7OtWbqDsCoC7cdk6U4Jpp78k09G0u/6ixODtU2m1SA7HJtmmibTA3QdiY6Qr
5h+VN6Z3NbSgm1ya3QmUPboeXROjBSyT622WN8uFOeMnBmyMEgJf2RvPWmbUzNARVikSlgt8kOUD
oX3Ng89cZg9vw1gPqgkOqukrThOiX9bCyA25glsnD3JwiruqG6GIgzszwJgH4ym04vLSL4nZcoTV
3YnUsVAtNfYedwzryrJDYzPiR/gT/VL5HDoxGN5M0kk5kFTSLoF4JggqO7jlnB7sWM2fFsvorpyw
rfZ4cAzHaEy6FcK8+SKrYg+b6qaUN1BtvGkLUQeBrIte3wAfuKgqOWMT4WEbQOp98JeH1sTHRPRZ
cLzt8znxibYjB6iFA77O49S8l2zAW2NKvU9I613iSmJihuyWLxDmjrr36DspseFNm+R1l8VTnycq
XlFBlZc8mvEau2FMzZSFOTD4LEvGS8VlCBD1NGFmeqqtBjEa/eNRsZ2cyxJVAmdm8QgWtawgVidP
kLnjDM1AMd3UaizWQYX9CQKwAo+mccDMMh+z4pkNNccHmj8Iswm4gjBYLLx3LYNcCQOXb7XgrJr2
mL+v8UtLz8zYoDpz2KwWmED7Hgooli52ceeMcU0sGCFYWIlgQRz1IdLCahrI6MrbrwIDwOuI+eDW
GHPUudinQbAOUzwkgTcex4SB1tSXnxHhdUcomd+H1n50yBGDvJZOO4Pco/Xi4zSNyxnpMgJhtX/p
y4BQnSrI7DXjGlJjupzk9IzeaNjUtcWRHBkJNmsecQCntJCQPhElmU+NYWAN5isMezDC/GrAosR2
ooklugIzzn44S6EOKM2II1nm+hsqGx0X0w0sLjldhdIeT33cJtWqcFS+oQOukWRLcvdm5TwwZ6nP
eVCbKDOitNs5M2ZSlmjzZhMERnNyO0XiCxkP3k8DA6gZ5LTq6MhJ4xLbSLXxVT3ZPeBX0FabKlW4
zPquT6DIF5mPqKpa7NfQ/MbDCaYawVjl2B0RHLa3JVOIbW8lUbwbyAe+DVOoJavCywO+UMleAgvg
lrLdOAuGGD9Le2b78WP7Ej5EEq+48OZphCu89Wz8CQH6ybacFsSGdhk+pKFJ4EsJ6XVZcRWqO+En
apdMAlphHDTZPiy9+Juk+j+4xhw9y9ZujzLoXJATfENRjlm4wgXEAK/abMx3TKjqU2zFBR5aKCVq
mQabJK7iH14VIYSaPO/cEAYEdVqGh4zMQYzG224LThte5MtQ4QgyX/PBvyetk3/HA6IA4WDMVaY2
e3dtd9vGI9IJf/nKP6Wy869jd5LbOVaYGtYj4g5FENomUYa6lBXW725lfgODkxdTOrk4C9rdfvSF
9phg7W5i5CxfFmlFkNdUiZlE2vkHNHPNvQNWycQlTWNshgwLk7e2vC2aaTjgbLgcTXaz/YhH3EHy
3iiABolnmTdg8FcWvpHtpoSUtn0aelHyE2sd8OW6DRwGEUvs0VGmi9DYQrzUGmhzUofGiUAJm2Yk
hiJHFWn5IY4Bn0h9g/Ly2oFW9UBD/ApPvPZC7Uhkqn3bE5mqcQw2FJgxLy0aqrKIXgdXbCb8204n
5fnrKQvHJX50M55lZE6QmPkV9YJ9U1zpVkkb8iyPyDwaQgjMqs/J/hZ4qiyPE5799edA+Tl6+Jdp
HdFtg2dT9hOAdfRxapLfWZsab5yMjln2us2hZWzmfhhwN8gRfSDEw/YdFDusiPBh1TnFNXmU3dCv
Qp/0vS1us2m0NdrGJszEINTr0QiK+b84O68lN45lXT9RR7Q3txgA44dOorR408GRtNp730+/v+wq
7i0OI8gT50pBigDaVGWl+U34j8mMM34Ac2lVj7ZbkOIZAHSXKyKGbf3BRaEy/xPT9mZsaXMMTfaR
aXRsWTdtW8D3e6RBu3r+LT2ppENiAUwEaJ0FBOh2GecYqnrpdEVzokBM2vQaLzkH14ki3RtoryHY
9lyqYjePSoQFJ2xY0zNoNf53dExMun1vN2SKh6wa/wExU0zI4SKb4f39bViF1UrxvHhemzxsJmwq
NE+a9jYuYqcqb0a32P2vJGRBdpnyZYIXDoOwfq9hpdVuyXjCbNHW+awq5KiFWUcNIk5IAaxZxHYV
5t/cFikXVq+SplrRItVuvajUODPhnDHPUaigqlhcvGRCiQIf9KhJ46ii2C19/4ICg1f3SGTmLAkY
hxE1vVWW0k13JnvH6G0PjWFLbpkEtPxmNjuU61jQ0BxAxpOkvUBDiD73kfbXpSNoZEjbHJSoThzV
PBMm+gEVcl0k9aCCpcJn4iqoJY1exs1MQHUpwr7cjwm3bf2g6oh2rQWZLTiP9VtHscsQ7mzuqYJa
P7g3VVs2SCtZk7AWcLg+qaspcNUZrrVq/Q+UdHy5Ks/H2ZKv7bFiwIqQ4BOu1n0azN5s3Jfu7GR0
yQIeDTTpCPgXUpBz0zf/HRGH6/NH6uJupsW8MKloH9AYSvA+sk3xGrhMACnZpwp0XYM1HICWpGt4
oFShgrIZaRrKpcY0/3hTW2wZ4NnAGDTC4/YKC+x05XryeJouZLXddin2NPdYxPIYp8GV+YxvhjwQ
SEvS+R6RnKGtAk2VTtIlhAeK0229Jg1t7TisvYDV4+f7Z6CntFW6CCeY8J5inVn5qQHyPgDPX3Ya
NLcY+UwbSFH1rDrXXlcTTVpjthmf0W3njSmc9Gzbe+r+YzRF6kJ0dsiJzEvewYBu7lGDO5ZP3Uvr
CGcB/3gjrrBVPPWa9AwQhnfI5L2Kmx02wJzCAw/uYxKW0nvKC7ctRyy7mFxBm0QUecJlqpP+EZWF
zAwxB7LW/LZaQCGR+8RFv5ENMj7mUpDPwxoJkf1w49MLblFUlySmLL1uozvxuqlJ54TCcdDcmKza
pJLGVOf+zshQ5ssjwxxEHbOcyuEZwZU1RIA6RseMELKNcttW7srYx+/mWWhwbpSaWJYxf4HSzPxg
eG02EyILlNKM8F/6CKfSrrLR0eYqFubOuG5Af2MRRNkWbRwC07Z+yQkL5m8mEJSW6ByleXWdIJjM
X6jasq+1wGQWHOAiq/hopiUanafV6dmHQ49u1Od0R9fvKfNBJ1576jH/g4olo9/LnLk5TpgxqYzs
q+HN8OpOiFDQcjXED+RVbboOFwu5y86V2RpCldI1q9Bq4GbtciRQ6OFtMYJDJ+s9ineYXCxJlOsF
wgFAhg7ciQ6NT/MuzDy7eO7Ztd6XJWCw9FeD7C2hwxul0O9tUNkowR8hREHSVBdoQLaL087vylR6
BK1rjx+rrYmrr63NKGNCqn1C6+O0uSCChBMr8Ui3LPPjD2Bw5HJKg6767VaF0SZml25LPXj0f1ts
WbpX9YgQ02srJIbicEMTMKZ8XP8MspqvtAZ0zVKOsgPcuB/jZNWjVCd2EQUeT6peXTnt7RBkJhLm
NFT4S7zTZACJGBhBTcVofcxvQU6bNSo2558BK+kFeTzxUv0QUa/z+Vr1qWc34bHaWyCI2BIEh72e
kx5ni99UKANZk7MndBcUmXvGjYNqoMgY1RjfLVsvgaYaB/mHU7fQsI1hnXSvk42DaobXOhqmqKOv
m+zUdmYKNb2LGTRw+X3FsAPS+0oSkJ5o/Ai+WC0T2mbyL5qulZtXWBogu3L87AvlOvGrtlfMDfLZ
rlYg+yoQ+6axsQ92z5IBmgUBTrqPiDVycVG0yetS62V0oY5kt3mGPAXy2LDH9s8+qlWEmBXTdK4D
eUpau+TzTZH7KLx61UY46dYcHtD97KN3bV5oDUrOk5QmsW9rI5O7qTl9UMG1MFUm0kOJlQWu5rXf
8BhbLDPROQLbl1+XMDv4QcfmCVJTFr1+2T7wnv1zI2Bi3LX7RMKNv8RyPCNrI6CmoAkkwxNE5PoB
YsSBNWIYaICn3EGQkvxOhP3n/jjj3L2Yp/4uFm/O6ZJCeijLB9qfYdffWnjXhfX7OvLXlcm2X7H4
b+nyF2iyWQHdnPkBc/oZVAmKjAJnn1xwmlF4Kpwyw3gIjpyAaXafjnLD/LOXXQ7pTlarbzZO2t6U
Nb48fw2l1dDKdnq3wgjMM2eUuK+WtcmowGSEzJNxKnB+r80cCdAcioZMvJnmOPzHL0kfP/jHkWOU
w3F+H03+hAKUi0M+BzbJoOABegDB1FIeIJLOkgG0GM6TBBWzx+vUU3V1ePH3viPidkSr8ayHe4jo
1wgJGwxrm/aOJj9DJ1T7VpdLQ36X9+OO5m44HpLqpVueZ4OS8rwsHSSiF0DdlKYooaYrRhka2MvI
TiiWURhEhv07soR7iYWX2sl6GasNXafz6MTP6PusO4Yn4KKa7stgrQtqMLAZ5u3cwdjhLnSm46j3
j+Jq4IyvQPaP5XUMXBJcZ1ja+D6he3bxgwHp4kfT7SXqpgBjScxW353ZCi0KV+uHTGXhZhcL4lo/
wKLPBYzpLaWcTM2EHiFT1zgF1QEJmiG6d24VWmAIQ8kdEKRjts3EesAv1y/6lOWSHmCcCZuROPjQ
J7UEBwixclD1HKV8Y1VSqoIOqF35DoyLVr5YD4aMAXxCetaYCGp92QStCS2SfqRrUrp8KKBrD85L
Q9IHu7PODflOrLnkc0lTIbp6U+QIgqDaBqiWr8a1JgH+OFbUUM197W9JDwJ/JDtiqrPaIJGRXCx9
g45zvS/Iqag0Wg/p6x4gXXg/G04WDOdvky/YXLwX/DuOpICkhQtrjjRYnYhzNMvhbXj0f1D0DAHz
oA01VDJd3yCztGDNN7ew+69F4QkYRqe7NGF6XiCzrXS6b/ptYCHpNdMj90FgWAAt85dj3AP/vA2j
mBnDbcY8sXhOZ6cmHSMrk22z2jH7ICxN2WT6uQIRlJ0SQeDgQtZ4lN1rLoQTD9J84E/mee0B8lY3
6myjlS5Auo1m5HIJHHOvm3OOjRD4Cb1mdOUBWvUoQAamxSiYHGEffxsJnqhQHKdoFZhclS6TNuA+
g3Wuy6xn/qEqUtwaZI445unIM1OHvN7TEBrVvVMT59dODeY2K4A/cZqhb83FtTEzHpkO2Ea5CEiV
m8/AVWv6W9XmKetgyukxbLeBwiohdCBRV4/83A1eCmNFdbSpETMu63Lk6JCdq9g+menEX+Zo3vF8
yjxv+JOaP2foI7a307IjonnfHtl3mLs7P2K0DtSfxzSziHyXCXlHbkY9aLXkIjJDnpH6KxRDJb8J
DqV626zk7Pz2NidbDrekH+Tlmzg3kjkAJees39HyYkc7E+k9mRT2rB6+vykK9Kdtj8KCDqODcm97
Sphs0can5YSnqV7r6j04Yygv3fQGTvk+TOTSkf7iBNQptz7IUcCWei0qVjmL9Z9oH8gr0pADCkI5
oK3BQx3tsodu4gFVUJuiG1q5/29QwnSUs79YZ1muNVo1XEKKSAyPoAd1KRkzvRZ+T1NH9CWP7UoL
oEdvmY85aZ/un5EelpfoeAz5SKGOFAiYrix1dQ74qqFBj/Igpe07BIDr4HTy7M1txTsZhr4r3ABK
O1m0pipJBaHL88YpQyoxzcKcrUD6KNG2IOf6iHhfvgDDoL0B1GieVnkZmyJOItwqnBcNWqzCQBAu
uujdvVIqM43JnZAC5Q4mkPJ8p5Rrci1HDqOzRfwvQEKeBfzTYB0YLwCYTnpvUX+RjcOIkOA/Hhmb
atokTkgH88ajO4izM5rkmN/cUYwevSG1kiuDZUuRdMzvl9WWeaRKdvXRDbmcLNPtsZmjDkkhQJGG
KSSuQkp2dDVYMP7RGrEP6C1jAknyVBY1uAthqVKZfuK2gqzLVaQo8mlu6Y2S3sTGg6V4aHY1UP9M
CZQ9Cd4KK+d4R7dMrXX97IzUWflh1W7RO07lmmt2gNs3BVrVxFVn3JhF0PWX9CmO4YW+1kVHyR8Q
yOT1qnaXmbVHm0ydoRovjMfhXJPgoc+CjTTyrlPxEkyluS83nblGFlmPlDNN3gvKQaXazBQGFo+n
npyzhzglgKc2+wYh7ElOwmBZJI217FIGxbo/5zn5sS9iSzDMx8VykG+C/0ogFX12olyCt4ZA0LiR
+K5KgVBFef2oRbKel5DSxeKtB/4gWJpgxedxfQ5pJ6L+7SsKtmWTy3tnenYrZ5yrKvHdxtfMe9QB
CEi05CWq/6UKIGMFOPAMScPy6BFPztKE+hCpBjvrCmZbR/n7HSjbzqpj05nMhkwS1lEe0eAULmKl
zPfKCAEt4IZSDuiOpi7pqcXkUNF/MsF68k/0m8VFQl4g25QqUS0H3cKEj7z1/WfgxMB30T9nJeuW
S5vkY2ADYUbiJ0XwnUfKFO6AqhwLWYHOYCKOPLxaxSr6lWSx5Ime2HAaw3CrdkqPIevwXBG+mw+U
7dX2ruxAgOLDujqsMsCXwpECRh/83+moCA0aSD3AASUYZOhWZ9bFT4e9nx+stiJXuQLR7mcoHUYy
cI867gVLI+fBGlZy6nWuKWlP77eS4bRHjpawX4l/up/SUNRJWtnPslV1qYRYvKQNSFgJk0EHqwC3
P/6yj0spTmuVuTVeKKj5tKLf09zbQCL5E8QyRMo5SKG1tWSZhxpCYXdC5bO8MB1X8PgxYlwXfbUD
XAYKTH81hBHJZFluKPG31exvwQCH1namRyf4u9IKHPYlyDj+4Evxz+Njk8giPZrjYQNa+NXZDYu7
YhMLNn85GoeqLaBBtcWxiYKc1j9FaedKmtGbSHfT6wHnLFuwwiCXfG0xWv7ToVbK85yGRZJkWDeC
A6JfunO73t7LUtCJyawa7LvKpDQwnMzx+E4T6BBdSJXW1FUgMdWA+o5HNZQLsE03DlMbGgm7T5fp
bvHGgNRR15IOY2EuReUH1lHiT5NV2ckFdxl3LD7RXZbEHGyWLIHQBGHZgBNjMEIzFBZ8GIPygOcE
HOBoWqT4hXX8w/FIzlxgpty3qplx9D46ZAU0yuaUgbAhuGukld4UQVIxZIjo6bL7XMidPBgwqpL7
DZj08H76Ot0Cdmbh4A1FcnY0INQBoIk6EULj0wVfxD5DulUFKd1yNlXz2AejyStMVdYXrkHNEAMi
hBQD9Z5JHbo2lfQUlslJXCQ7l3pAks1IgY1SUWLOZa0PuwX9g5zJr8ppf0Z+q1u9lzFKoiGSXuke
o171z9qb5FDXoKjt/ONYgK7xb1Pbnz0cOXGQm5DgCYBekbv3+zTd5P64df/Av8Hp9Ixs6F68UGpb
5dlv0ciY/hhgUGAeA2EuzekG7bsTXHBCL4rbfQ5a/yzdKOt5yIO6e5w7QFHpbVRSib/f0nly7uut
bsrPNcvov57BWPdz6U/RfPXzYWeumVcIG4cJ0KmHZummP82265uXwHJiBM5mrg8UlTNseXNb2KGx
eRc8ZVycKpN0er/2rK1rhcukeds22G082ns+n4smt0EGNXZAXpAQfoGbuFGznUYv8qazuazgv5wB
M9rem/2GTg31HYrge10v5xZwl38dGetNpwifv+YxzMrd7K/uEI0jPcAQAl92dcvFgAWaNcb0bIAe
LrE/L+0NM6qMEeBqnHBbXQoHop5ZOxhIWUbjMz3ce3ySgZnnA4anjLB7d71pMhhBWHehueRTahIf
/LPJNnDOqAia3hP+aniSnjA0mYPoAbnGbETIbrbMVST2rHJ5VzZ+1X9t0G3rP0Zz6i2PlhVMzXVz
N7uGSlmad1meV7hT+f38roX22CIjCGbhOSqHxnj0mnlq/woJyu1fren7OT1Owx23L9UO3qm4wKyd
3fk0TJAD6QybYfDql6hgGAAV/0AOl/HVtz526yQMiVgiMtrwOLjTkV6jv2es6sBpvnh4ZrPE+2kl
D9fkGtU4DLBeNp5Axtj+e0AyPJlT72I/6YBjL0hngAQzhMq2ynPvEkYv9XaqJpMuaqPCsgGIha3a
qoNCJ8oqxbePUISAXDj/EdJppzhQKVKTIK++3eYH6ddWFCyF34zsiB7w6gCIf2YSSAqlviRX80ui
n+Tm6lss61A8gXvFOELPMmAgLiE7jH0QbziICq1OHziq5alGpLFjd0dsRqVVDG1D2fhTQys7uwmq
3IBQYu+793s8d70ZvlsxUTHCSzFapJtZFkiJhP5h2fwzwCZrakZqkoj+b80myRFalkS3IUR/+bex
DeP6NRsLP/57QeIIq01zNqsPIy4LzX/VeFPd7ab7ToNofywGdoD32bZkdJi90hxthkFI68JuKrZL
Q3cR11f4osnqnB08RLijQs29siMrSbhJvCgWxFWy+snDWTy83dYRaGZs2lBG33XWlGD4h2DNCGsG
I9m0RNq4sZaBlGKqi3e+g4vBnxOJB3pdPkDKGe+1gn7BxRkLFLG+2qWdI7zeDGWWNDPWEHx90N0B
9bGi+TGle+XPxg0HftpEJnqSWQLr+qZrZ8RE18r02svUd0jPApqyjZuOirN5aVekME8UQeivz4sX
FteMtOjqjUta3kbjBjwJkDfWrki92J8K0+jMl4FB4RnmGPq8Q1n+pxgz7/MYtuQedjj9xeEzYu68
m9sljrx4PIM85EcRXR4faSKCjO3ndvkH9ec9uaOuaz6mdDERl5+dhxDR/su0RGzEkf6y+3eL/EZ9
HmBW9/gpl+tfvQuk7BRiwJbhFze1r13S2v3TBgboHNBM+dR7Yf+IG6P7BGHFwTMBs/TtantV9+J7
a/66wbx+R3RDy98Tf4usqpzf07Y37oKYOO+5zTbf2Vgq9fAWHMf8AueLqFa2zfgHaUjyMPDyyx4d
/8kJzglYz3ub7vff9KDXBydJUlAffWTi9J2mPLyiHexXRhCF92xT5tVgmZccDz0G2t2p7zM65BbG
vPjWkOmdUCZv/HvP2zMcSNkoOWAwe8AsoQKBhAGoY55c5nfgKMoUs0YbLX47N7tnINZMi+ugtDEe
pEBibtc190GVISdvOctTHifWn6HZBF8mPAL/ytJiegD56LxbVotVFvnxNWoRz+260n2wl6EIb0b6
9usJmdH+wbLs5j+cbZwM8z4U/zEst76mCfuOUu/3qfLTP9G87ZFTWfL3tRlV19Eeo1vPM9er46zm
F7uy089x5vk3XoQBzmLs8cc0B7sTLHbJJHZC6tmo/e6ldh1Camak6CxHZtXd4tub/b02hvVpCId0
xQHF7P8C+4oYGshGGoBuKrLcbZEQWeLWWm+6folPcLQ2JtXIqL7gR9cPF3Oyq+o8R7UD0BSLk9vA
D5aveUQtdq4TREVtN54BhqzuYx572D1zxj/uCSYMKBx5n6y6K69THqN8VK0RUthVAiZyXJb4Huzm
lFyIS82ncNqSp6aDrnFpyeA+4CS6/G23I26r6RwykXfydujP3IjzyRHa/ntzhb7EJDpHvbxN1viZ
ny1PQxLjezSP1V+l4Wzeb3geIVnDJ66hzAf+m3FmfkVrro7vTGP2p9+jDTCT9xwuK4YhF8rvPfJ/
85BuRR0Q/asZEP1t6aYAelF6YIAqqpxTak90MZrYwn8Vex6S2Xys1nd7gWcstCdg+PfAc3BToo9W
WK/bNiK0iZL4EnqfkxlEx3QKLHYbscWmZUxmh/5L9c407QpVdxCjWLlX52Iz/Gh3kAWGapu/y4q9
AEk0yqBrzx6AK3O+lz3ix9iTT8HzauYmk+gG5t3TsiWMdusZkZRb/LX3983YI8ZvFt7wPsvFufIG
kbAU5b+1BpJ2yk0G7HcbXLUGMwNmRWc4EeN2S9ztzHuWQem8z6fS239Je/4eJ4zYkut4Du2FAJAK
mi1vsPid322WB5LrzrFgZr/qAnHkhPsVn/0NIlnknVwPnCGsFgAtQFu+Z5fYLZZgcdCs7zfDjFak
RWNUl8rPiCJVBbKc/+uP916RQf+t24jOyve3ZYN4ttkGDvwZG7LBW0Kru+44IUOlQwmeKVN3KlA8
IQClXosnOH1/d15Rg7dHG+JdgXMLbcaktXKP8fYk/2nLuOEf6pGiY+Jl8EkJDcyWs8m/O4S7vBgR
R++GwSB6lbA7XN//4tuTw9/lsIuowJAhkfnQNLog6x5dSKiA1seFyGKfJ0Yj/EsocTuXEdJHMT5Z
bCDpbuXTNH8m3uX7eplzsJHgKA23x/glUxdq0AvmxoLVlg/HiRmULyly5Cz9auk9vr7FCEtujwJm
NUHYOUPEbyrBrxpBoz6+en0SRej6qgexkC+s2x9EiTBwb2xrnEznHYptc7Y9VMDf/OnKPvLc7tFf
B8TKPiTInHADtctwxL3gwJTyzLKhkpI+jUgS6pPVzaDj7jYzl7puhrfrV3feOrRuevEYC6HR4jIF
K/FQ8GjD2ucUa4GpeEq6peOF7RB6MwyGoP/tKNy7fmblV9TyS6ybmHGJwkSKrzNTn5hMyP8Sl6Fc
SubUHrpN+F8Kr0O/A7bvIF/ZuuROH3XzKjLxxID6USxD2l7oju+O8wKMH8Xim4iKF7FTp7B2klCj
T+T6dtQ50N+0IsCF8b2U27xyY5VbRq5joQAbTLRKnDOi7tIKDuEdcueN1yDqppaQAUOSF2PXVjQZ
l3ikDMA+AlGsPr2gT93xEF2rHVih6OXicHdXxIyP6rMWLqJ6tMz4ITNNJ1jvEPBDyemcTEYwJM/m
bKOUd8K+BXjtLQrn8xS8tGa3rulvjGYrJjW2jzWGcWqRZ+FptMHEyPIe9TBW5n3WMvyDEYDZB/9v
drYIR/SsHa2nQUmxofQHVfJ5HfPOuzPyaE0uie0OfvYuBxfINU6Z1/LRX+zng3r2f6RvD0I+VCV2
tePCavCR5fk+ePDryFOuuDnMMADdnlm87RgOs34Q/vWpq5sVyqgz+jTV8RQXdUC6FtItDpVg6JZO
llehUdLYInRo+y3MgM8Gcolh8ucSs3ToXzi+EcECV0opBaMi/xYvH2CJN2BX6qE5w2w2aoS/3ZQU
7H5tB5OnOyNExWwM7Uj5PS3ICg6HISVWx7QnwRyImuuuJGQ9voJ/l8I+8F3cnTPy/0vqghRGnNzG
9+k2WYwC9S6av6S2QL1bB9JOGG9SsWFTKTIu5TiIno1WlOvyukT97QSmLmIt50zSY+wfuZR2fCwt
y0GAXn9ws8sOx4R4ZMVWpExzsHVo/e/YqJzJWcewol4JlvoPPUtJnHbGt2p1vGqGD2Sw6lF2VNTO
FMs/LklxZLQSJMQaUXukURX373YsjDxEbeOiRTGxzjGo4SodJbvTDGnWVI9kxGuDFLm/CWlUc0eH
PYmNbLwxqknaLsTOqkne+T48LlZnG80jokGaN6pVCnNvwHL7PTMvz+ruoOiIapLdbdL1hNzs9PHZ
m1GyAJ2BiA0f12KL2CcKabXD34SXqBWlNH/MbqFJMphjYB1gHpDGqMWSgXV+/p/Bkgr3Yg8exd19
XUBcBMubHEI2EUtuc9AKNhDSe/j5Tvieq4s2hOmgPc3vIKMXWLYj1Lp/qbD2wggtkmh/SWCP0bps
D/0AhT/U4wetj6FBHz//+e/Zsfy8TSuJ5Up7J/LoFb7ZhjPz5aZyw/VFz9E14EqTZNWUP8kq6QbC
P5JNpVuP/y+iArb82r+DAhsSuTnPclwH+r3zlsGIBEsgA8ec1+ZOG1ijkUVKTpoRDUzjZsKzCtvp
uW0a9kq0CCstzRgqo8yl0BJ6tSL9FAf5+5R0ovJPKZ9ju0ZMZ9h3qvUAW1DYaRMjouzr1IRJNX8s
ilqONC35lXEA+9UlIXCTvf/8qSN88uZOOYzQQiGeI6OGTM1bZq7LcBqi7Zi8q5MGLbML6UhYN1dS
EZb9ZUB6gn1Bs0NOGnCnPvRFFcKjJm0rLCwHTrDq3g67wsP+zZym6WmkVqiv6OrnfJbtsiKl7SDN
jxWrDDT1PEBNf6YSxIR31rgshW0NXGRIUeWMKvlVjZqw4lw6zRScDFluBgPK8HaheSVPKpx6+RJ/
alEkOBVDajHIsEd6MpVbFbIJOTxo7dZqSJkjcoBwHdLGFnsYGJLMUrsll+GmsZiCD9HQTsBB9J9y
kxD/jvBoe8OpRhRhe7IBw9DVDg2j5wAv5/IQ2l0TZwMETsmSTSdmv/CprxpXpsbP5pKi7PDBAQBV
fIJByhBacX7XitkCMxKRyZSlXTiYF0xgcpvqEimB9GI8AIa4HQwLSRevoX1UJGXd+ILgKKOHsMIf
p3mYF847/DVnzDA/NEYRpsuK7QbiFdNjslcC4BjySJArCpHvmu2B1yrB7gLEUHACjW3sO6Y/xd1g
lQmgVI08HVdbhslqoJ83bhnd1RGz6u0hV3NufcFBZwncZexDEQMftlDCOIWgzMZKe4gDnPPqsuxl
ENVsmDF61OEGfro5fYPpnWfWKIbfhjQvSvuK37zL3G4pXBnZwIdIuK5NPbyppo0SfCiyYk0mHI2m
DS8fG0czBgl1g8l9cz+CpmYH5gndlAS3nqVN+nsbtEN6n6KPTmLX0hbnBzSMxzRcvGtuOfE78sEt
YtbwOrfsZYqpzEwwTP2s51I6iwmduWY4uAVxzYVZDYcqBkDqYdoGCjz9JZwsjNOvhPSQAI8Vr6SA
+uO2OQ1MUB3+p5vdwEVImndx0CMwGCkgpBP4MsrRo7FxFUGhm3UEtfURz5mV/rECPehBF4ckS0z/
Qc+Y0DaQtz66K8ApDYDXqlkFnkeJeWfZ4Y6JKUjbFnIAYMfQ/NSinFKQQ3t2jy557Nuio9gY1PXO
o5dYzBBvNAJbb0Yzq4M5OLVdYhn4MCr0b6JeGCNfWWRqghO1iIAx+5tKuhHbaVBrbQKPe48P11CF
8B9klLTREcDMlXNeZwmlmvGrriUGsQSkK6o+mdfdDNB540/QLvEAf+jsmknDhRnYgu+zvmNv6Vu8
qtdpRYP5BYM6GVHC/C9Gerv+NNWv5RFGFrYl8YCzv12hoWV7wGQctHOyxyGkO7KW9TZIE/wETplZ
pcVDaxtu157Lxkzm6GWkCGVNjnQGCEN56HcgqxalBmJsgBXY3h5rEQ0GNZ9WzWFzxEeL/poW5ppn
8wBVIfZBKqHxBxxcMo+zCChoitVRJ5F6WyaZI2qEXdFPgmk1CgwdmMRzj1yEfnr7aAzcctJ25nS/
t0P4Hj1IL4GGoHgPCs+9HHlmFbfySaA4k0WCybQHX67GKoEqoRIez6AQK6PH04+pmR3m7Sc4szsf
KMgzGHkX05QE0wOQAYGIiBQM1x0z0mFHFnEvQBOtRKWH6k5dWhs9SH+Nvrow4Ytn1y6An55Gf+sS
jKoH3MKDD9aazv6c3+htthhLLMDGbOl3+HOnNe8zq3xP+ytFfwC8zbGX5xD4ZyVm3rKCHX8QfGym
SAmIeJtIb/c2pZv5TQA62FHyswu636lgaNs5EhBWg+nbmF3xnQmwWcB8LQOu1XkTaE6olYIgKmB+
EAoS7pYQoiYdfQYxonjEEFxQOXEE5jX40Fkt+Gpg9ZH8P52OuwrUY9Bnx8MMU2Cs9T5vQRDClFPg
DX09GnijoCm4S7mt81G/r0mh1S14rNTFtAEMCdgp8nNi3oAhkDtemewhAvKsJWuZkXYSJpWO7dym
skCXmqGi87GJ4HF6jPGR0P4nEdDpa5yJUhk4PeDc66FTkiqMOXhSiTGDwnsSno+HTOhnoB3mtOmX
p6piJJbftSt1rnmZAx++xo03gDdabn3FjGgV9h5TZoAJJf0AqArR3oTCaDtoZvoGNR7RUaAyZgIy
WFewIR1iFLRLg0v0cRkrUJ1nRy5PX0fsaloEimMewoiQiSQB6RTFAmSlKSgDH5nrGqvIA2o+q7kt
ozkpWEo1+tBEnUkdkBrUAMVa8hcNicp6OP7oNKHDwJbQHYOuaKWx49WzoBMSbzwQPT64NbY5CHzu
SlPfmGTJ8LhQEXA/hGL6A1esUUG7C32aVRcEGzrx3cSQKbzaRigYAU/xjXQ2n9uJEAro8QJUtpdD
grJSeDXNYSmRhuDYD/xS4NSajqOw3hkOhLF3PxA1zfXBRmsU9Ux933oR6YfxDS4D2lhejgI861G4
vn0dhKOAbeicRhIxPz8nePxWpDEW0unYxdvI2d7jWMnzuy4q+asn/Eyj582z86p5XMfWCMonr4fu
xRjX6+LlH6R3CJbnMgZ541JZdYH/xeUvyWVVD62bY8cZLkXPXCk41aMn3a2EzJ9P0dWWVloYWtK/
YF2EfCye5NXYSUhjaHBCRnmnvepBPZzmMFj4EVZ1T7PCbeJ6jJ7hFefSvwK1xzf2Xin/idwMKV0E
b9x4/erMjBu+LAhcc2MapkcXmUtElozLHZ2JAhuEMpmmjaO9XbS4BGbSp3P6UPp0w77KylVtIxKI
gT/oRlGi2oBt38qmxItTepPMuQXO+vN64m01Aa4E4RXEhSiaqOaOauNfRWRa9j1UjcZ5WTKOmYYN
EWCofVaAEFetu8Fe9iZD83fOnRxreVl3P7+KH2pJ5B0j1PF8+l+8lbcqMIGZGr5rDPZzeDCl9NYp
UlYDANWjrs3XWTIQDVesFBsjVZnRzy/mjSSNbSHOh8YQyBoLVxDUZ76vq/O4GbvBi+fn1FuFGLbO
ZFlEmAOOqrkhoA9QF7j9+Q//8C485vWWQ5ZPW9yix/X9D9tjiGdK5E7PnjpwA+jZaIJr6bbJ7dAx
1LnAnE0RDLZE5e0/v4y3909jQaJ7YPEQKKTfqhQyWZuHBKL+M3YYqmuZCs6fFrag6Cj7hRCia/mf
/7L1vccSkmsABhisuEiwMRUI3ta2ULcSRKZj4ylV7JMyiKl7cIHs2h666sHU0jCoVfGCprCTeKzR
OC640vg3qwVA8SvxqbdL1LYCnoVHoyKyEEt62+7wgbIg3RabT7rC1qjy8WAlqiWqSBXfcIKKl+Mp
vs0vntPbboeNRFzk4k5gIdIWcU3fr5Teh8jvucyLmVC5O2LRChoGcm42P27J2LkTFOAxML+WhS/t
aMvpsYXusDMukpsIW1XCSpMEEbwaby7BrPxKmfNtc8qPgFvgp+n4YJ2ZEby5QjM28TvodvdpqcJw
T/9wvH5si3v0RVxUgYjnBLQAh7HqT5snRE9mnfOIJGdMVhAML2uA7sByqWmuBNM3xaWlhPaFa5mo
hH0hV4Psr9lAjLbwUL7+/Cm/3Y7oe7heaPs2Oiye+4O4KFFzRgU/Cp41rFMXyS2qJ4RhRbYID24g
zk/gOS3MhHnUP78I73s5Vo+fd3jZYUA4Qs31BzlWTrZZOtLbcw5tjqNm7oYm7J+jOSrjz8m6Gqj2
jMYGkOvDTnznvRbKMSxTKkoF6mXuyxh4W1vcQsk2wY7EY1J8TQ3czKGe+oM1IxMZTmSc2a27McCm
VEhEQmvBWZIOGe1ZplFAYuUw0sloV9Fdw+zGDETJXXd8m2SdQatxHoOsf418L6IT2tMZks+pbhtL
ouErpwX7I1CIISSpgqMadaEGCFVnAwcoTBF8YE2HIUmVDng+ZEnjUxJGXoZmkzMH/XyhT+4MYu5b
5Cmt4bnYgObfmnNntAl3kE5TdVsoalYSDoIBKu00Tc1L4JGatWcTHsA4PvRditLuhaI+NT///O1Z
P6wh/DeIG6YHWg0239uzJAiJ0uDys2fd6W7V7ZPJUN890CaEWYS50lJGTCIVMttT+ua6pdgpn6dC
KWiZWGHy9HbGwTxSBU7St10xWmt+N1dUhhaAo6Ef/2qQ+naO6jNERSJO5i54mtpvxXYdfNxoYpv9
E7VN69V/wb1LnfqqUMja2Ehro4F8guwPVka4cipspzPoGPNXu+NNLzRAodLHZ8SPfCugAfxmYj0D
E+8DRm1PwW4wVKe3GVdOcjbWg+/5/5UdBCYIZ89hmhyIf9ghaPevhImZCQCo3Kue9EBRJ3OdStUw
tsvIGxmlI+32i9bv25BKCIDkH4UM32m9/5CqFXMngo1L+5SleUCgqajD/C/ffr8MEIh+H0SDTN5i
C727X/l3/PD7Dm0ksHjSZHdBCrwJ6XW5pbgcW+mj1upfCAhSXn1nI1JZnvAkOkWK/vlu+uECeM2A
gn00dkn/Cc/fn3o+nUQfj73hAQXdI3q4R72lD78ENKzEZY8iPrv1wPYGf/z89+UG/z1jCEFikpeI
Higl5g8HQrEuLt5IyfaYE1z238JwQjUsHfyYep+L7o3h6tu4V/1ikdtvsyIyQeJohAIpmSFr7s19
F54zO3vV9I9YXaTd9BK4bbN9jqo+3+/1ML0urMb5Y7R6mWozrZHKR+M3stjOpRXa5RM1zBAg0Lvf
4N1A9+fa25XEZj2tZ74hEZ7ZZMUagoEkZKPZ4WgBQwYYuPmdqaogIn7+WN9mVshis7BdDgMqdznr
vn+tMXinFfWI/HGMZqRGToC6syI44VPXFx2SFMXswedSZiTeRsf8dcLVZUbaAYjc5P/iJXtvXzLP
mtccylUx2npbiiwlAG2QZ/mjgqNmB6lNZXaqI/Tzm//x54hcDHIA3wUmx/Obd5tn6K1E8+49JKLr
+fqNi1zOJLCjArT/4gffuDfyjOk5gbxhJ4eeiXnsm58chngVFY3uQZOZ/oe6M9uN3Eqz9as0fE8f
zsNBuy44xKgpNCtvCClTyXme+fTno0i7y9lAddflAQoF26mUQhHk5t7rX+tbK2tgDIinAugYlrHL
UuzWp+dwwhIp4ajXgS/dyB2Gz3RHa5cv1meIGgmq2iZcbQ0fWiAucZo1PTp+hZfX8BHYA8y7VBlS
NXKnzV2bktfluzLT0BaiBVUt/rRMM8o1ostT3uAS3qgT4dJaTyvIl8F1jZJtUTOt65fEgBFlyyC9
DZm6aq7ZrYbffFjEoBhSMCpd4cP1ukTrgYmgFbygps+WXpGsJ/D0bEjRsq37c7dS99Es4kGtmPY4
5EdxBUXrDKbPhSXdNxv5cjii0WLJ6tSUtfBDtkNBEeQaClVfdsuvxP3DT17fhybWF+kYd+Yiqmz8
DLzOS+BqsxyvJ4p0OQJ+TIDbmp1ZC2rQ2kMt1JO+bzKaOKxjXM00oK3ndFEcoLkQjB0Ife60gM63
u/XN2g4r23IcQw7nJLdpKJtuXABSm5+3GTIS11fc/8uEvcqE6CyLZPjFnhZzTZzivU9dzSQ5Kyp3
OwmasrW8mUbVL4GbbSwGF2IpnYy+9Mb1HVj/0ralVnM1Ui8pqdAezglil8quBkWr/Mnu0oxtqB/x
+L4apZnxp1FrB7zdFIpkUEBjZLLo63LNpSV+JaypVPwBdb4rua0s/USx+GCdITU23WNMaSHdNEjN
2my567bEWtDN+Q4yY5MxGqOvLlDgk6gqmhH8xOwd41NkOC3aO63xvVguqa8NZrNyVEiVCQEQfYDM
va1L4EYVr0gTqjhs/hNiVpvEorbfkug5koKFNVKiouN1XgVuot+tchsk+pBO7qbHbgN8ItSLBrkp
kn4HjvgDCgAhe5tmjkS9qUWIPWT35y6Zn9bIkVIRQ/rMCPXR3xjGc6g9r1Fsxqxd9x0xQ1KfmY/2
3S19rVkp7wBeCdOzoc6kRm+BGy3xZI3gNQOxRBvmBoxxPEtN6jbrSHATi6m7W/LSUHGXuP6GmTCQ
LrlYOSvrEie3Mi4Q9g1GUPNumwuzGi5G/jmzSDhcDDNpBcYQq9i6hSLrdRXYNnDWpKvRC+50Kb6s
l3Wnj9yyydeN28OwqsDh9qbcFB7p9+UyXOfWvoD0fSgFGaiC06/OnvWontBSxIW5JgdjWY41EQYz
RYuzW4IkQC7eWEwbHEuPgQbWHjlcrUPNSwlS4DOt/f7GSJRgwOi1cZzzMeRhu/2m6yVmTjqBgi1Z
tEbwNoDUeqsnpmUKL3Aqe8Wz1qVrGwNt2av1xmm/ADPil869vU1/JpFjYLrkktfI8Cqgo/oxR9w0
3JWrsgWpVKjhrD30qwbi89iyuyD4iN+QG4hUR9U+lJmM+7ZQtD5DzV317nVYoZvjcjUSLScYud9A
O/NIvwKDat4ZK3DXgcoW1lRX0XuDZ1lo2SyHi02w+tiaZ7egW43PiQUe6CyJiJVaI4bSordXUqiF
11pU6DOZu3WhjHLfZBHNxkLjukuKUEzw11oCXZC2JagYFqoV+zCs3+8LclIr02Q+UVrNp2v7pOiJ
LdPhJeH33o6Y60fz57X9teo1vAss8lvyb10p5S9zrGTWix2Jh+zyFNiYcusk98/c41dWdkuvBhBw
5+e+05ev3p4S29h1ZZFsy8MqMm6EgC3etgUUaxwtXJc5pL40DcDGRdH8bFUCxGxMbxyAOycX6oX7
Iq3B/TUEAxhPZZdO9d5y/ArXc/CfnUtfYZm/LjayiqE7TFjjQZAT3OfrlfXQv01ocoR4Xv+ao94+
IHGNzsrgqOfoPib9hW1ke8ypRsueZjDnZTqy6SZJ8cWYblY807SGj0jpMQu4VthmMLfY8rPtuq6U
pKZ4aHXLMFLw8CRqYsHAu13GXuzTme28lmt+mUTjtGwT1n+TVrzHuP70de+GtWQ5OGy2pIStEtdR
woK6PIy7nIuPLqrFW2KsrRycODPpOhbMSbyqiFwxdSnJ5XyraVUJXwLmjCC/kRiEzzQmD7ZWf6Vr
SHWbT5XY0HggbpL2CgNYaTp5DK2Uwm6554pV1toVi2GNQP0LBTwIdX5g5YmyE3Q8gAURga88cKN+
gYXUclgGWGjGamo6VHD4Qe7qCIBd43WiSDus167A+vWytZSvYrxtJ7A97mnwZQU4RpXc4QSkuHzO
LSeoCAGEDtFoRZh3KZEALoQ1R7ktyNvGcbvQ18SRlEzL3mIb1QE4Itu8nRA3stFmqrAEWvZgnK1E
tm2P262bqs3uI8vK4jyBarIEiOkaWladlY+l5bLGRotS+WWdxerfccHMjR6ODy2jyBZq5lrWUa8m
VV/mNFfYsQSSjr7Gr8TbZkPYGN7q9h3ZH/IdIaMt2mi2Jqw3m9CKvCIzuES9RB4FvKqGcSX3wvo8
WhNowheFLFxXp3XzVK/bw41dtA0Bg3XkutIZ1yHgdnmu0dIVmaCvG9JV5GnWnS2+Y5069z4kgIvb
EnMK7ySLPJrRMQZrw40eCeZSU7tezRu1IF7vuXgxOC+IsF7B21k32IiMo9nmVRERi/J19SNbP+zi
i2DUxtT0Ua0XYje7KLq4TH2VPgia/tEP+lwr6CJYonKpaSzOII4Ay+x5NXcI8VdWWVunkyg0WYqn
DMKGDOlNZTftbOPYqdEAwe4in94XMpcrH5D59rKpjlf/lMT2gs+/aiBUFHfiECkSBqSVrKevFK/1
TdruMWzzc925phnNqX7cxAohGNpEcgKSb6FuV3H/JTbzlEwI4vUsRsSQRGZ6DGxXf5uSapiAlp8D
vME2piCF57e96D9z/qOwXIsSj2SunO1N3qqHeEIXleoszqNwvGlWNwnUerA/HoeQsShdlYBzE7/9
6+PdrxqFZcoGjQxMrTSTgtVfRbpZ08ciCvL0lKUl5uwN0LpRaaZ1krWxZv6tH6xgRSTSweSMyQPD
q1+luDRR2sos5vAUp2FlfkycFAxM/iWVoFQjVsKY5V4OZYFl/l//4C/Z559kGeRxDrSmytyMqQcl
Er9UlQiCqdR89/CQD1NpqkdEyVYPThalp1i4mXZ3hrkniFxLWCrmLmzS3FGjSaFeVeeZWstXyRdt
rxUzk/gi0IJuKO/+9Yv81Z+KKRUilcTxAfaJ+N87eCeMD4ZR9sp+842tzrRx6y+v40UuFc2xTIUd
gaoyNGKodaZhPoxtX5blvkhHfG22DPJAeKiLSCgCB/8UXmM74zJQMk9d296rMEtT4lFRKuS4VLUa
rLEdslNVQi8DWI1ov94t2pei/vVr/p/v4/8NPostbdP84z/59+9FCe8lCNtf/vUf+8/i5j37bP5z
+Vt/fdXf/84/HouM//3LL7mOvtdFA5b016/62/flp2+vzn1v3//2L16+FNtfus96uv8kHdF+vQZ+
j+Ur/7d/+B+fX9/lcSo///jtO13M7fLdgqjIf9v+6Pjjj9/4YP/peli+//aHyzvxx28PadG/JxGC
+/rd/vorn+9N+8dvsvw70BEiV6gyBhewzDeDAs6fSPrvJiZvWgc1LN4M+xC486Juwz9+U63fmRUz
Npd4Gkoqk7bf/qMp6CHhj4zfsSczvEauZVqpivpvf/7qf/sI/+sj/VuAivvob5oYZim+zdKerSmM
hJkM/yKzN82U1Gla9o5fk4B888OCbp/cEnscZj1QDKeEN9fAR9Yj+AuKlv4wSWpyr0mu0XfFYYiS
CewYXtPGEVKZu9FX4m9TH+VHH7veG1STjsyoZL2CtB2fyRcpTi3Oj1qpcV7Qps5txjJ7nIVa2w+9
NTqTYiSfaVvG556GuNfB6Of7uI6xC/fBVWbOwkGsEqrM6j7/LsPAdod87J/LvoHOWGnCxS9b4arE
Ih0AOW7oPzaG7ECNAOGDSq9Papt/1OJzz++QBN/S0NhFsfp9iPM7K7kL1efS97MLwPvK05SsP85B
4+jdQMo3ULIHtYnG20HsImohCrm9MUpJ+wimXr7vjGK+GHGov+aTmLBbM+VsT6xoOmTxoF9ivLpH
q9fbEyHU1NY0sz2VCkVnmgV1YhQMR+xi8+AXamJXZarv6kDUOTEW1WHA9fdq9bJ646uVxKrr0usy
7HvVFHeYYUSbif98A7ngqTMIbNhCRWG1p4vheKVU5XBmNzETpUqoY1OD8KrTGn/v66mDk+m7BB8O
IIk03uWGNl4j0eZXfgLt14ckCpw9ujOVUnIJCY07EV/cZUisZznyQ4dwknnGQc+vkGLBpAQBsCHY
OLeUmhM7HiZwtfoDA6t+jKA7YHfLHwXY6NcWOWabumSMmpqeX41yWTpwiIKXYWZNQ+rC4qU3+hPq
6Rt8F+1OaH3fETicXKHMw6yOohE9YrJKm6Spup/y6rsfA6QdpkxB0piFkxxmvqfUSkELwrPelFPg
aHF90dGQrgelHZzean+WloxLNC076TaD0AsVsGivR16XJ1Rd4+r5LJ7nERAtb0Ob3ptB3jnYVLID
WYR8389dbU9TwOfRju2zNBjD89jzxjGxE1+UZn7SGJKfRSMLzj1HqxOdWT0Jb2Fw2Z5zwIOPn+Hb
dMyhUu2SAfrkyGRUT/5QyDusQOq3UhmqfRNOFrJRKV7PYTUSso/mfV9UsqdOun8bF2Z1XVomtRNt
FZMuh9f8Btl0OmhS2t0WuaGmdj+Nktu304vIX3HmMQqCY6a0mc04QT34U2sc0ogakr7SjFvgd3rh
tIlVPNMgjToKJ2Mh/k+ePMtgakbZOOGK0MlRz8QTosh/ynBtp5hAp7PcL3UKJCS/t5Qqk46XZreq
A+lJDZT66Ps4rNCOzPxUp0R2OZ0ruyBOaDpoRcbKeexksIw8yu/uR9qs6KhA3vvB1fMOhmpRkcbu
FA5F4TIYxnU65Q10QVpQmnLO96G61BmJRbAbZ/3bDPy+88RJsLxpECRukTikULeqFsSndRy0hEmK
UWWtPc964lILyAqUCAhd4dzc5kNZP2QAWBniFtA6yD57MgW1Zw2m69mXVcJ/ZI8fdZ64ZyWoBbB3
Ek41PLToR74sHDsgKzYkN1z0Q6dSnQGCs0CKta0xoN5PasqdFqbV2ZRL+UGIZNkLUvVKnotrXGbR
m6yb9zQBvwlR05EUTGTGQkJ5FaJMHcmMPcygZj3wJLch1ay0o9e5nXJLU6U+kmIe+s6Fd0QhQWWC
0ZwMWlaEIeD1FAvEckiufLYxjhioxoeaTNPTSA+vyFbDeIC4ncx2LQZn3/c1L+4G9uY8iK5owlG5
J8Azc5+x+hZlLx4nXbwLpPgjkg8qDi9vAnIldOq3QDjoOvQRvZABpCTGbixJgKiyWuyo6Lkio0c1
QMVkf2mdEO5lUMu3igkcYCiVYyIMHgbRkqBF3dliG7RuEvWlF9YSBolyqI81OQWAksOLQMjFE2lv
owfByUW6tex0Nh1wkXcMumkPNQRXoYXmHEhyfuzohSOfmxP5mZsH9IfbSdLhTmu97EEFy266ROjv
oHEEL+SE4VDIwremIm44Bpp5R5+KsqNdHsy8/wq4nCno0B7qSbZOg2oddNU8iZrcPhhzvJOITOyF
AZNmW+3aQKAAwOKfCHdOpSfSKwOSoSp26GInwCY/lTi+g0KdeHUl+PY0Bu+iFZQeQq90Q9lVeSIN
W0GP0pBccRd+50gTE9DnPo31sqWnuLIDgjFXQiK2eCJJ+tjYZ/j0p/Inbu23sOwDj9GN/CjkdbAT
KTdJ2nH4jAAywQ+RwgOUy/Qwy4L2FqGdXiGlG56gGxN7e/VMiY/pFYBP2HGyVo1Rr1ER7I/H2CTJ
F8xJdWWW3TWerelkZBZ7BOnCTbaT9BD7B+M+NLb5RjKT+LZLE5vkYit5hdwrx2keMKmDfWAM0pvp
fuzVTtzpZSjBhyrCnwRI+icm1uUhVfEhG7Mi3hRD+q1oZGUP29446s2gHPWw/tmHabozydlTb2UV
5kNSEl3JmZE5xDWDs2A2wr5pjUa1KZpPXI4P2j1pbPUmsLryzlR1ww7afNrT6Jrdw/4W9wMS9qmb
W/8ak5O+q6quPM5TWpxDyZ+OQjQEzjg0YODrWHgS+5D2tWIYdhP2VMAgc0QFA5olLelBFMMZN8vm
k4Y5+DuUe+M6rYbJMXhOfCT+QsEXWvVk5YUF5lhonzGDd3dxHwHbaKfhB4CqIrEZKARnwlLBdRYn
psdcwQkY0hlyqiw+jYOGMrRLU7E6iu1U7gy5c6H5P9Dtp/6gbIE3lkf2MRWV7KpXWhAmVM94vphL
DLjMlLTrUrogKoJ/O8aTdqjYZLkhnWqHPjWDb8AI2eqZRMusM+18Z90YbexeO70Sd+TZHKUk6JEQ
V04inPdxfqit+NwxiGV8weI9oI3uwji9pvvaiYhNnuhEU23KzBtXSeHA0HZ5VZiZuqsayks6AFvA
Zy9TrxuXztez3Qh1ZKcH03dBFI4Mle25gUG/sK3aM9UgtlREe1wsLorp25g0ike93TWplxszGGcC
atO5RXxzCi7kPQenF4iH1z1NOGqRwckX64awBoO/unX8rH0Hfc7IiZ6PvcyARCqqRTQ8EMw/phPo
TWxB0JOt7yHHV5c2j8TmHiEhwb6PxKG1D83A65LhoxK+tWUecrSjD+Ca+gPNVeYaecaa7qdJuzf9
eqePvJNjIym7FB5M3CVPoMPTHYG6zDMNdlwB5KspLfdRfouLCWvfrO0bqBP2VGRMQJs2sttJzECE
9D9qSR5cZaB6mPRxSRtvZU+K6WLFo2xeyTMoRv73oreoOj9Ncnedse2mI0GKPUHM7mtf5/X3Z8ip
dt/yHvtpq3DDsMiEBs/GVArsUgllkrnE8icVR1kgPSaCgQKqle7MWeLWD9sfZNvOY9gCAJsy3RuM
8LlVFS8Ru28KBBIKhn/0dfDTxwBAjOxArxTtmX29py4ptSeg8yjv0cX3h86Z6fK5EkS93Ck9G9+u
764WxodLI8QJWXkHG0EFFNpFXjOwt0754EFFa+aDxWfNaaB3Sl1JdkH/EiolWXhJqp7nKdhBIb9h
1MjDUkYPLkydpzN4hKLK7KmsnskWnuLR7UfWU5ob28sYxPhuAhJranEi1jfeCnMwvMjLsin0jlV+
MOV77LFGMU6ToiuBO9lko1M2fExjd6jr6rHUIhkFbfG0RZozxml8Q2dNfRIkuqEoPqSfkqvOei2r
nEqjTJB/pnOsfUtHsjOF4IRTdmK3z4datF4VNMyHdUxvY3mTcBlytmBUrqVqBOE0wDaoVUb92SvW
vAu6KnUKKg90WaUHrTJmD2MJDrsoF26Gms4ijB8f/HanVBAgS7a6C8CzvxX7xHwC5AdvjOKCG6PW
fDZFs+lVAn2dCd/WrU0qnZKsa16kuBkcw+pvM6mTdtRkFPu+rQQY1bXoGLOVXWNL0J/MRCT9ruvl
Xi6MwmvJySkjL9tioTNdTSKkEst2JMOhidv3vk3t1DJdagF2MNmmK3Mowea0jq7KN4Ufncqool46
yKMT7cP7qY/fprqleLDVCCwmMOdBvjk0vyW7pRasHcybCI/KuVH7agfvSSLIRIxJGwaJm2Dc6WlB
8qT7loi9vgMtct1QRWOPoqoc+zhtDw2cpmNXmXc8AmRqnPxzO7SFlxbV+KL6EueKavjMOzpTTD0g
btD65D5zNvq1QM1C0AP0r+pxX4TKdRg1922VwriQW8b+Qalyn0SvKRm9diaXDPq/9m97dNnXZoKd
4bOcuoagNh6Avo80inTHVAJ+r1QxdpYe7KBIPKpp9kynNEu5pf/sJesBVOk9T0M3j5iecZ8eTXq7
KLXQxaeU6xz+jcp9nE5UTwwZD13YJbCoeJ2lVSv20M4XjLoIpHn6LgdJyTI2CS6FBmwgzDbyKHSQ
v2sc+SnqdNsoXshi2h7kDyauInUFiSUsMPFrBlqZvUi65Rn4D0+NRuqFBjiewiYLa2w8yxLCd2pp
pwSua5VaVyHoR7uzlPFYSiUk2ZlFdQ6Fe0yBoTeDEUKX9ljAfJfoMfDpVIs8wiJvPlcfzxo9va4L
ffJILH1v5e6ZjdFtl4n+nTHPF1mLznRFvclxpbr0KR36TJNRlH2fXUks7UNJfFETiKop0wNev+x7
VU3fXVIXzwUjKSaLoXitwCuy2fCme7ac5acZZdOpUSrAUARVONClGWd7rfvBuM/kKqa3LrAbKzWP
E/bJ18I022sN38LeqNIgAFkF6i8uJ+M9z2Z5X5PIpPeP1ixSPJn/Ksy98jJPzUQpVCScYQgODoH4
AR9XB+FXCWgQCTPrSFFD+SR33GNYHpSOy3BMAhZwNpgTgEseVRMFQFamvWRAzNVdZ0WvIfPNq25m
laaqTtYz/n+abvRKwf1X5vmTXqnfOjAwxyAuslNVyJqTlKbsUnfRsn/vyXsHcuDIANKu8LWox7xr
DddoC+MCmAtcMEWyR1a96DHXdPwplSjcWPPEU3cZIDKwUJublgh2bJui8D74SXvpWmsh6LXaTyHj
zJfMk3RtwSB5rJogP4hBStkL/DF4INykNg6y6iXqR/FAlUJy5Gbsb7mhoMpBX2VbN5s5QS818x8k
jUQimXWsBDrtvfdDXcTfSGiKnLxq7aCFcsxV1ghLuG4+Y4CIKMfjTE82VfOUDBCinmDppU9RpJC6
Edy2iNKdIRkUFJTlHF4sKJP7odYTxxql4pwKDfg5pdE/6lIxzlLXUEcaF1HshIaBTs3k4EBaihux
V5QUZvvMYxzScRZ5JU0vChbqcuQzlscdjSf1ruoG85wkIyCurB9gQwtGNFPhZHROSzvTrRmW2FgM
YvB27jf9OY00/U2fMpEa5LZ1pl5LXaNKqhNkCcGtaZ4+0nKAyBwlVEGrcvykq8F7hXZ3GY3pXRNQ
/wrVoA7MCuujRtGBm9IW7wwhyxWRSXX5CFWPMiJ2foWrB51bKdl1xg7FjUQkOn8+EiNDIpkdmb6u
TKcfMOt5seGjalqtzdTQLcdO+qEh45/Y5FuuYGjzIYLQe9AWaTzMO/FoWZryllcAUokLO2KeNbYQ
KOwq0dKEuxwHu+WoYxaeBLGJDhiqaPER6duwulr4wKcV7dpC7vZ6HZah11qq/JTEmQ6CiaRsLFgs
VwbQE3g6yv0soiQhysfOMNbBneCjL/C4F1wpM+tDZYz93SgN1UWVS+OF5SV9sXotegxC37hhWh7u
6UBV7ulWZxFIJQHlErfpcSb5+pxX+o2sBgIvYcyH2c3A0TwkMGa4gyRVsNhfyWPuaFGc3Uhjqbwo
GjRXorBZCAtK5fhVQLA7qnkl3Y6KOhieCiPkKqFKw4BCJcR7w5iKu0Aci3sVyQZNAOrlG33VAj2m
kQb/hucWhaysCQ9UoGgJsHZBlNCYwNZ4ih4AkVFi3f73xwa35Wf+0Nafn+31e/n/g+S/eP3/ApH9
N8n/2L6n09/0/uXrV71fMn8nPIKDWERiIOmi48Bc9X4dTV8jA2dgrcVnjjX0v/R+43fARjJYNoYN
mobl/S+9X9F+B+pBIgi4mUU2iQLof0Pv/7vL2hAlwkNM8XDWi6gRhrq4kf/J4F5AmJxbxow2DRnD
OSZDpFuD5KSAFDn/0/YcalL4P83wSLn9OmNg/qWpEuZqZYmB/ZqUkMF+1KqEykc6BWm0hLubHzNW
N8O1/JiO5b7HVXJV+FNZ3sQxxO3bmUZq9pYql/s5ztlGnhRfTqna7GtT8fzGAKPYi/RBHFV/qGEZ
GvIPKZAlSj8T9EinoC+m2MUUJotvkB1E5cCeBi2FFYIAK4IzVB+jgrOMEc5XzmWSMYGLS7l8AXMx
/RCIQ1bO3IhoNYloVXTiNf1rTxil3w0q+x5HtsKhvoPJVT7oMVFbUv7lrJ8gMyGtkpz2lWM6W+qr
JnRzsBeA+k68tHHoYpt5jKF4xLH5HXKG6bJdJUtyfjMcWVMyxM4I1Gtpaq4j4xz2vV6nbmukdWLL
da0OhMKzMbsHc+7LbgHbYM/Gu7vEoSTdygHdnzz8VPEty8RboRrDxl3OK9dl1ADFrPWe6agyGK8Z
Syk6WdGoxZ1PB3KGflBAwGsUZVLYLyscysUZNiw7iZhCOymUkGulXH8ZRcH3cpmNisPernwzS7O+
Femt+UBWiBCfNJJKYPUA8nrFEFklNVCTnH2IRZMNnloR6rJTJQx56guyBMkTeUo6iAnN2jbsJ8vt
hKwEHlAt21lObKgtvqw89H5iaDuABPCPfRYsj41z683dkCqVLSRW1d1F09T3D4Aq+JkIB9WbqGF4
AX9Ie6DSKMxXAtqGTnHUFjdJ0wjqySyy6BE6ixTt4oBSU4+kSfxdzJh5o3ZVbC0TBlv6flTakuHE
PKucwqYsT2q429iLQ4ooZ8W/RQjqhx/LwFpSThaMcfReNeCJQuVmlxWwrJsuc7oqipu7jOfTm9jH
/GMiqHz2PVJbs2ujVGZf2RtRUdzyozH272ofegm0B8uv7xJ0guSuUro2waibjWXO1CAP433bKkuv
t5aJzWWsaiEobSqbaBNzB0aMw51Y4YBCqofVd6Vx2XMVck7mq2ElNN2SK1j/ozlLUX8YLcLjbrhU
/O39eaT+x60TU2dylyJ0zDONSD6TERdgNgFwDeMdEW7Mu5O7mprJk4fCC9kr3rU57LmalWgu33o4
LtQ1VwP+d9AY/Na50vCHkEFM6vnyiD1/31TN26SNKkEXwDkud0oBkMg0GMx0E54pYJsqf1/o6lbc
F1T2JU/AOblVxHIExal2RRo/G21YJ3eDrjJZbMGPNV6dRawbbQNeyKOIKopwVMfNI0ZsITpWUxzT
h4VUYnyXdSs2XH3sGnGfG1X+SQFB9DMFuXbfouhrb2FuznbcFVK70yTplCRSvRPYZT4rsZpYu0Fr
1EdqXo2bopPE62pKDyGqeUU59Ugg2QkrZplyP9FtLhl7gizHVO5UOw8YYtkS6MU50J6UKekPeKKv
tJZ6bYUzAkaWzrizgiK9q0DLAb0y0ezheY9nuIX+cz9jOfQSWYiMCziYx1zJflYY86HFRSOHsrSV
jt3c55adR8voKlJuQlbj1KksdXjIJVbCNJKLHzJgemBJon5Ji+wAjrGGjaO9EOBEWchD1e1m6bk0
i88M9/q1UbWVG6rSQUAL3U9V6YO36T7yNrtVRM30ZBDNruhTlxtbNN42xuSylUzu0EAJNprVqWa8
hX/kiVa+fdmK4Q5aXOiY0WBc91RzcD0g19U+hHPKKqxGimy9g0qf56ysJvh0uDhBdGPF4bOZKR56
6+ykgUwNBFwKO6H/+VUKJI6rCeOsiXGLojsiSkc3m3smpNWp1Wu6LBL1OFnQ9qi8n2WTLg3mvLbS
zWdaowhFaFDhO+rwdvAVGc8qMKJbKqvULr7nEQZJEFcOgILsBLn/DperuWOt0l5mY3pUUqyDLZjZ
Q9jIHMs4aBxVUTkGLWBtyh6ufL//BkGuIIih4fWsVAT9xUkrJVRzk0WoqStX9rAFbAqWXKXo3EBW
fqDCHgUpPeSRzIEGEOcbHaNtSIP7ov8MIkxHEZu8JFzJcfAIaWPHo5/BDhxSex4ZNtq+mXH8naI4
TCj7C7udiHHsUokWQzDcPtdqoJ+CJLduOl+7iGU/OGHGxQQ98qXvjQsYW8HGIH7VWtqhZxBrW0lw
w2SYlZsDpoOatQ/KKfaURJ6O05TeaUKYuXRceET9FBw8DG84/TU8qYQkj45CaX3ElB3jJ0JJ4HDU
6+JsiyyQ7PXn4WLRg2tLLD4eDXIXCVAT/mUYfXbdNm3vjOaUvyNYsDYJpZEJHCv61ItmDTpJXDHM
LwHl7/tFahvwKT1NIooHLzUweavrAaVd1YNXa5o51Edz01HZ16GMwR9OTrU/lo95a0jvVpUF32gg
KXWHul0r8aSpvGLpmG4py8qpDdHMV4N+iBNdifl76FOwxsRrml2mR0nrTUiQHccK9FhtaSNJfKTg
GNWao59sPjZlJ8S48Tle2f6sCmiaVuH5PDCuwyBJWRyDOXBFmCBvqKvSoRZD41upyxT6FWl0Sdg+
8pxIeiodxkm/7STrXdSq1DPh1Sp2FRFc2EtSUOgfWmKB+rRa/hrgzACtirYZLhrD7Jd2FeqwMW3o
TjALIUj4YPxpVRGIDEiElVNMQvSimeXsJDiwdVjWgKAIpGuNaCc+8S5P9RW9d4nOhUyjxHQasFXG
5gvEsPYmiwJk3VwORXOHVCVegoxRlAsnml8aRLPgBhysb7I5xMzol7Wx7/pcsZu+Dm8zQWr2cByN
D9wpyWEWoUmZgF8dnL6KVzct8fGAGYOjj9kyTY9HOm8jJHAi8RVbDEu7GKXG2GDqZsXVG6g/14Rh
UZ7Ir1YIhstUlljaQ1VNM3j1sB8d0y+koxiNUHYlukvtKQj672Svpr3SxNJrVUpKypKYpjN03JFJ
XJ524SEoYvW16fSe4pquldGfBYuK9yoSn43B4jgNnC/Kqvbgq3V2FDNxJA4jsOYUONqoyhjUaymu
jFMgZxC7R+MlSmvRbZpeSm2xbw6IZ/lNhAHEaXPUQ9bFvRbIAMFqRZAe68aXPZ6xuVP5eenMGFT3
FnTQS4Q8fFBZQA9tJQOBVYp057NzZzmMNGTZuDkblVDv806x2O2k/bFdetiVKNEvQK/mS1fj98uD
SmeYov0cAbUey3RZhCuz9+m87erCizOjsGyrCPBWJ5140ptuvgkBv2WuYMWR6AV+ln2vzKYBpNv0
+dG0+vxmHq1dV9Q+zXnUyjlg8RpubToFjPsW43voBHrs7zlQUydTxMLHBA/slakN2XPNKtOjAcjS
PxiIniC+U5OoAL3mOGiLc2NkojOWQ/jJM7WRbLNtGSVyuj9NIacKEwitowwDrtNJGy4sPV1k8xDS
9iEIPja+Yd0dZqlP970wd7RONVHttgoWPhgh48knDLSL5fn/sXdezW0jbb7/Klt7vZhqoBEatwST
SEVbtmzfoByRc8an3x/k2fOKHL1iee/OqVMz5ZmyLTYBNJ5+wj+0H1opmQQksTbt40ZAeMT0CUuU
QX52qXSKn4jP2Ei4t7bbHVEtau+Q3Bs+lhiMmNsSo9eafiNewPQU/fa96it1I2tHJ59J+3eUlCJk
AOgMO+H3VGkKC+1Vk3YE68mcC0p90YyPg9Dp3SoYlL/sTLCl8XQxvgSObnlNbQfIrE+u9CqzLodt
p6U6YONBuLsyDzCQtkel1n2VJai499O3cjDKeOsmYR96tW2Md6hkKUnniCnW3m6tdEDRKyicYzNb
D2kLEWk1ghphitPXzgF+R/YII9L0wjRrDsDox0OepfGqQVphkzrx95IpcLWeW72/tgoXkXyWqh5Q
qx0OMZYtKxrQKaCLNl8lAoT8Kg0GfTubjZ94sieoF1qlFysjmuLJ6/w+MDfI0vvBXcjjDwAS2Mqb
wIBR3RhhgqNslUU7A4rc2mdn7oFyfm36YnoX2W2abIchbmhZNU7rmW2Z3gx+ri1i7MF1F3Ygl/vo
o2+H0ZGorh9VNlu3fVQzNyVq7lyEDbZ9Z/k3JlH8zhpyZ2MotA7hWUYfrKHKPaea4dxMRniDcFiz
bmJpflfdXD5Ztmiu0XzvHzRfJMgiqg8xM7srgffstWVl+Yd6rJrtXI60t0XQ7DRwNXvfMBjjE4PK
dZIz3Fmhw4q9gDKGG5SfOKgnVxQbDITJ9Gd2cwf+Genu8d3cj/bOygWJRlRUYb0OU7/pjogI1psQ
+bs13Xm9XEUc+bsRxtuVyJkUXwsomtul3XFQud2i6GDb2r5a5rEIjzDrkCzPohEZYumWiAnJrrA+
IuVmen5O4Y06H9gzqzU4xOdmKSt1pv4pF5y0enDvj7YN8dQwbtIqdz4G/jT/il0NFGIrxHyXifqO
CrLBXYBvu3HTnsZunwIPSioaW2Orde7Rj8kVNbstxJGxW8yBo0yeVgliMarnd20d47uVk9rvsAtK
7m2HGeiKeTrcItGWBLDAghm8AnkZHrp0KEYPndR5A+mh9bBMjn5AKZ02WWeWW8xFzXo7ZFrYbmnp
yR4ECXNA6iirOA7O4CyS2y298DZ3rqYm81cVUl1eWfDKm4Ywv9lTZ73HiWM+pA0w/ZVAs2+F5o85
AViCroYpR64iYL3gHTdxIZL1aMjgiWlP9dlKod/ltSnf6bIDoTgFPhN5JzrkJRAkYP9p9tgNje7i
zTKaE9azhfvLIhQ9CuH8zIKRU7cPSIJDo+mlx5N3cTenh/A0BapmTh2X8nstaODLlgOONIARVT2G
mCr0bVIew9lIrhp087ZIajMsTYAGbCpgep4W4Ya9Cpq22LJy6CFak62Nduk31p1caxZDQg637KoZ
aoTX5xHwjFbhBSXYM2j8DHm6qKZjRo8j9CPe7MmtOY10xst25u6ro8NjOfhxnWwZTYz6xreTrqEA
QooZwFIS/0ibtNn2C5Pk+9TJ5GuaMT1YBZPzDRDFeCjpJ+/iPC+uRO1G1gb6cKyvoENFE2dxMDy0
te9kKwCh2XjV9br1fnYGo9+XRps/tT0P3SuIY9cD/jIR5NSc1jsB0D6iLCjS7Qy3XKwh3yU7VFEr
bG3bJHqIDWqiDYhK+wvD87TzaNoAjDLmssHLZorbdO+A39cXoW/n21CCBrxOYGU6HlCRUV6FTZh/
TfOp+opW4PxhFN2cLNNgt+Y1Ii/l7oVafYPTOhhHmGGZyXxgGrZZrMKn0C5JfjhDxbyvyTh/kZw1
bFQU3XCxirToxsC2u2Pazis2ykz/THsKS6bWGoKjE0n/qcqcR85vwckxNAVORYh5eSXilhY7a2q+
JnDeDwMgNKxmnhtc8D34/4wm+nfOhT68GjTNeUAQi+E90bL+AM4jpoUVyhheKz2XPbDGGfnTqOwP
mppRSNfF8BjhGYRJuVWTP7p6+NSVKoV7oGfMYnwr+NqWIMt2luYvurl+r9FsGMGOpVedVPlTbxuZ
xQxap72mtQ6tgWQKEbDXnQa8jtvKNFyPkeJXaF8RfYrQpI3VZnr0ZcRwIPHqrqAVEbowj1cqw8MS
txxLLw9wb0BWFENYf+enSfqRV1JUamn5uQ01/5g3GI5SOsRJmWyo3fiQ0uKIWmtBJfotpA2TzH5q
0o3ZZOYHpTezx8nEX+OdxIQQX2e4MOCM42w5sfj9+LnxhI97+dmAsnWlVHAI4D9OKzfGyekq8i2x
qCoMNac10MOsEyXa950+79PGWCQK6Q2WxV0WxNwMdBhwPMLZzJ6zY+r2AzLn5TTQd5Igh+etkxWJ
tirGLGjubRx8Y2DdCHDmJuKWa6Sd+YhB+fwKGcfIjjStBbIRuAUbDOFNABS1PvH4EYNS7b4NO04h
LU7xOgWTWMnkBlYVMpVZ7tCDyXxarH/3cmhgcZOMNqYX1GV1lF6HsRbhilw5frFxcfCK92LQxOjZ
eFYhbulX5WeMfvkAw4q5Tb+bO7IkXz5iP4ZJ2NAIngHq/1ycLUf+jlsMVbJpUMe1d5M1V/S8BuT+
532XQB7xWtCw/MpzovValnlxh2k7z59Om54dq7rKms8pMH7Cc+mjliGeubqEyyBeaB9mcoNrB5sy
pFxPbrJpNNHSmBR4nlud0APmqku6JxL/pv2Y2yNqb3oj5nI7gINYDjSUdHcddiqVV6uST0O2ni9a
D4WV3jL+4lvBQensK/qAWuXlGXhhjvQmv43rhojS8x3GoxrDwl08tOnbIbYCBG5AWrvbRHbBJY4p
VjQrw+iQngbhGuyiDgh+zWj0WrOnFnDhaH5EexXoaqfifWbp2yR35uwR26HBXv2XMMKcfpuJezua
4uBdBXbVHHZxU96ZQ64XV6porD/iPEEXR8PCVKbiRTfQAjqnHsUYsbsikuxaQ1Z3qPdHOv2U3ga5
KJw62kq9y1rvxTTnb5bES1aEcUq0YlF+FhEkG2whdCtx7ipDMg0Zg+RpZTta+Zn2XS88n93ws6a8
Wxsdkh7m1GBeiJAWLhwpDEdtO9FqWbVDUj3gGBKXntsLELRG3oHvF9l2kpX1pRpUO2BLM1AaV3PJ
YT+1Ms8pXFr1wbS1/j363OEWUx790OIoVa9RcQMw9vb1nQpXPV+eC2gXHRQkEAF5n1E+Zs0odY6P
CXkwLWJvF/VVECbVusGa5b4ezOFGYg3hoYRTPb698j9vrC6lkBIqmUDr51xmqOJVgxgyMbSPDRLL
BA4fbePwZ2iVFBAuI6j4wrPUz/gtPEuSVoX+zDKRw/RvEWl5MfKqczDUPawTgkTq384AK2g7ae4B
tjtk8cp31XWWVM6dZvXlIVc1OLkaD1H4GKrRtlpbAA4KEdHrLnyxU3GY5SEoKD78l4ngQuxbbtWL
75VXQHMrDnSQ28Z4r7JsvEfpjHSxFjG5wdv3fXmi/6LR/V7MFJCGJIhL3qazJ+5Ovl0UDZoNvYuH
1SpMS9mBUQjMq7fXOb8o3XAYtDloSbGzXG776UVN4FjwcnNwhRAN7XYA+FGK7xj2owAAgCteuKzz
jcxyBvvIkIxIGQS4y7jz5T2c9CgnHqEs83zwRGOEogqsjCX8+QlBP21wcl4ZHAx0lmdyrPXb14t8
6NmdZdgpmOqiJshM1f795y++QjQY0Qg9knHL3FbdEwTEWdvEptkCKWQMc0fOYfYbDUAK4wIUYD/7
YOM0ejxVR0PPgQm1xkaEjknLVPG2CcLCX/m5o8pNayR2sJIqBi/itxIggjn6PU024BNYgQcDMMN2
Nub9iPuFQ0EcTgUNYAz2VpMoDLEvg1IDE9hhouL9nstYfctByyBhyUFNyYzJoDcNApTsFniGNjZf
VACu85iTyBq3TCLscq2l9jTt67QV7T366jxEtwHd8oHaggOV0Q3jQSASHLptj+b6WuWob+NR6ueg
dkW0HL2Dz69FrxXJJil86wiZx3mAG8XvQjoBtl8P0unA4mq6vhuEtZzEuNpwvPcZXx7SXLRrZcuj
JK4FX4NyLH1oW7o6ZHVDI9hsne46Von7S8iQo5J7HJED4KtTHbrW9v0nvBDwQ6xRCPwIxhemlja1
HKaGyVew4E7IjUH/Pb2Oasy6d6mDv/11q7Rx3odoE3Q/QVaSRWNfDUNzRM2+vZpQyqP31lnuwiKS
sb4uZlBg20IqPkdGdJLgzFS4o2J5O2beVIdkUYlU3Cj6NNFOGxchU59pzrz3mwBFjzYbOaAzqJkM
9J7zEatK3OgwAuEYtxG048Fr8nFBOumDyI4jzDZU2KOK9nXnAujb9M+f0EUmi+B52MTYdg6VA4Uh
itw9w73nm+Bw0Q5z8JpNU/BlZ3J8AC9ZHzb37eiWn5s5hspslKNPp3nAVxN9rydD1uyaWDDnmLSh
uvXbNs/Qr08AP4Hk++onI97DObMFO4+nW902KSDTJp4gZD1naVio9XCL4h7cd9Vna/xlnF867JaH
KUh0cxUox7QwL8znFEWzMr907J2BHwwdeTkKbPTRFNQy+1xizrWTpJR6Dr60icjpA4aKD1wjcUqZ
viY8vQpvcVDlEbwdJM6DL2qCkHQFcoJo+1lwd06jlDFQH/pqYOCdusT3QKO1vC6obi/wkJfg+jLI
Ay2goaUj46jgmwK5OF2Hvio04bioV6bUnI+hq2c/YyHrah/iLJJhQ+ZQuGKhDHHPn/XiU8tL8evt
S/3HLcbY00ZUlREOwrDG82H8Ihois2loOTCvlRjUeF9MpPG0mpwH3dBBRUhr+pEFqFlcuMHnWQVX
DDwGeVAQE7ajzi+cGVzoGrRNcYNR8VHq1DdErWXeneb15z6Iev1C3P/HOcd1AqBwhQlsB3zCGY5m
4N3FI4Y58BxG7t04oTUEN07+dCfkezdv39Pz7WMIOPdouQngOrYOhOj0seagVtx2hHIWuJQiK6r6
RHsoWkhv395e6LWHh5YpLGAo/qAWl0zqxcPDPTo3a9OZV+NcJN8sy4+qlRmm/IbbFyU6T2r88RvR
8fa6vPlnO9cQ4Kx1B4a/JPWGSH+6MoceKnQAqMl92hR3TrikkymwXkmmNC83EMfsHxHm3r/QCgIs
qLV96hkIT3wFuha1GyRcqh9GEdfGBrCKdcTsl3F+6bvpg5P18kOZO9m1C2ZugTj38UewpPHXLDLE
s+qQosymu8dRC7q4BClXDmsj6PuvaaQWzE7kjgeLzVdgvO5OX5FOaipPi7UqviY6M2Kq7OLb0KJH
tZt1Y7wCnJFj36E7HFdTVAfRp8JVGfjL0KyUCz9BczIJmWmpr3EPWhzgGKRlDHYyx79q6Yl1P12j
JQw1SCKVhwGRH4dxWt5rexA3RO3QRBplhVhAVDCqXvoE8J74/fy5uaRJ6oqbjFpf3ZugdMtDkJYQ
YURb+O8SJ9AZ484DggiHzvZjtWlUWwIf6rKMmtdoMj4T6x+Dg9Od74NGzuBKcDf6TLXKSinzxZuq
rzP4LrNJIMPWVLtrwAe8H58bQYiZzDiNB/OPGEonHbbIFXcNJAouBJwOPeeJJMGN1bizQD9WnswB
9iAw8gu/BisHltIHHPyTEgBcEbFGlNuK6VhbiYn8T1125r7Ac5wOp2b5T1GY5852yjp3j1Wz/NSU
0fDRUmQWa6XZVnnQUHk6QnszAw93eRVtclc1OzQZiEwtcLw942roH3iScwROsdmanoJBWR8hQoJO
Kwfr+PtMsOgO1sQ1X0uufzeF8GTJm89lOCyPylXkBGUQkY/9/vtMglRwFJHlqOuorZV57dCy/DRa
GKljdjmW+3aaXRuD7kb7rDGfeUQ1PaF7ZAp//gIuBiEczOozOqBaRdecNHdnTa61HSYszrapO/qZ
J+au82/inAb0ts7apkLquc7wUxmaqYccYpv62gLhgwcxaNJp/Rv/MtcTXxlrgKDc2TiWkMBMHJ20
v8tQrGreEUivzw83riM5w6GpC/dYTOO4e37z/0hS4v8xtYjlKPj3yNHt17r4+R9XTfo1/9G8RJAu
P/YbQKrZfxloraALhzSEC4aFYPgbQKo5f4GNsDlZF4QpGjCE0b8FI2zjL+lKUgsEWjgvqPT+D4DU
1vkjDiuSAxIQZO7dPwGQ6qdJBjIR1FMCGCpTBWpJ3VhOxheHRFzkoW52uelFTtQ8NLGrX5l18Ogv
fJC+n/wr2p7NhhYJjepSs3YYEEW3sZ8ahyhO8i1Yi7Uq7fB9IBJzP0fhrYL+fS20NnkgZF7IiJ4P
jn+lRL+/LfeFw2xB0DLfOf22g0KzoNBy6Y3IU3z0MTJymMTU6hFGpT3A7C8psWL3yjDKAZFKJnjv
QmLbuGqRhbtqo6hh4sQsc4sildojfiEZEKR4jLu4qFI5RBBTVmS4PxOMNW5REGxvmduTEE9IV6wg
is8PoW1ouPHO1vtS+ZC/TVeTTA78DL5kgQs2ymK9334IEdeLV4bNdAq9e+FFzNWxvq799IubZEV0
IWU6Fy/nOXJ3IPogrgM0l9P39M60QzqboIGhZ2qA/+J22rqDnX1ODVdr9g7VgRerBfiJHNUtcnQt
HFUnHx/LEpSoB+MKriR+PJsUXQ19k9ul8RBVuZutNMaW68kEjvniPXmlJ8c2fZndLo9yAUbzXa0l
leaRnn5hYeq4q9Oxg18caO9bmABXgsnb9zZVVLB1ZIUHYZT+B4DuFhKVPsRVx5ePRqPTEo8V3k6r
0bSuHYTZKmSQK6LeIMX0UYDn+uhnXCNzZNS/Vq3fhO96bHkfsAzsmARCP1mNUz+hUwEIEx6kHOMv
c5wsI3s/1SjUkWtZWe2gI6UcyvBHh6ZA71HncJyJIVdeN7UTApvjWD5w8rYbXys7mE8aTPo1xJtH
5D79T53UmbJhtvSujZzyaye4jBjoGVbEbtnt8xElRm/MlPYZVFK9n3TV/GhSIEXtmIZ8edor1Paz
7d7gcKHdD65T3hXZBMQHsE/08PbjeM5wT98sNEpwc8G6gHyfCzx9HFqV1bUvNN0bJIrcteNHOVKK
3BKZKh+SUQCqboNGY7jCc0Btch1GuNN15rt4QH3L0zQgyFjaY6bY30dwwMwNc2T9sULyl/RB0euF
eeWivULZj7DLEMQ3VLgIo1Wzj33yoJfTTecX+zLM0Yavy4iHJGhUeyNW994ArGDyG8RToUCY/JCG
m3s1hekmDBOCc651H9Oels02gXIG7CYIb/IaKC9M+iR+39q2BPvrI2wjReyjPdEHBbPmYJoazxy0
6RoazUovTYYuOIQVGxkitClFk3gJML+jFmRgI5mCwxvHKeN2Shr88hQcoA7mP9P3EdTBeib7wQwl
NUqvsyN5Hxn2ndaocZ13OSCiKnkwugoulzuHiK/AWl3sfp/g81Dc28hjvichBxXuwAiD1ousCazQ
hdWjPi4motdmJtN3BqjB8ULn8rTl9ftNpJ7C4kFRKyLDeProU2NObKHjzNelbK5oqsV1Il37tkI4
cTcP0l4rK22+oRcmLlEJTguFv5fmaKSLbLiIbZ0VChkwWx+NURT6gFpuLK0cP8fLba0t49ioPr0y
267aWVZPOj2EUAoxOzSiLrzR3MrcuCVbhclQfnz7ZTgXcV9ik70UobwHXDk2jqd3RB/NYlQpqsku
AnaYPDv9Li4bmjsRXa05Rn9Hlgzds0yCHx/qAL5/kH4ICqTyinChLMteLDBXSeEhxQEMLxP6xA+u
B5GOzKRz+Z2soPKqxhovxFVnUVA7e5FtvrmLbLjrLq350+8+daCpMWNC8gfB4uuldYMqgG5M+d5P
9Pc5fO7Gi+Pa/SQYqLdenNR3SVn+CrPYN1aJFfZUhgyGafUwweHXhXJgJjrAdXJc9MiietymAwja
Aq3u2RuGAHqAnw/Vptb1brOgLW9lbldr30Qdw+I+PqWWM3k6xJTNUGA0u4pKUR6Lepp+GKKnQR+O
83Bsau0u9oe72YZdC9vBiR4BV4G0FokLFaGv068S/1KQ4nro3MT+GKEglaVXoLT9d1aajrdZHrFz
GYiaBKtVgVDNkTnYrGFn56qji08CdYhRRttGxUzQEyKVKZvpE15O4fvUB/63CBWO0JXhZ3hMVZLd
3NCgRaEbEX5N1j3Sgilk9amx1/7zedHTjp4vvI4Lb+j8CTq8WvS28A0m2Vme8MuUbOYAmnRd95bT
/tHoKGrSPEehKkcHahG9wKa7AWUPTuEoxzna64I0H2fhaUfHqN9kIqAETh0BNLij74yo1cbGs+t3
sn8iH/dyqiZf2WmOAyUKUQTDEta51UET9JPsQsGR0WfJU1VJxbCWrlBg6ts8BgTEDpI7PKX1TRfa
gVdX1eeqT4aDq4Z4Z8wRpiM0D+CKAB7I6e9Bx++r46yrVQ6cYqur0PwAdNNa0+p3NoFdTvclk+SN
W6+sz0lfxLctio27zOmyBXyiXXoQp10hohMiiYujEG0a0mPITqcPQkMNCVQ1fKpBT4z7oDaTg+jM
Di0/vwFl7NRXSElF18hJANww0b1gHAOyy7Z7rqCzBFBv+4fgPLv0kutLcnTykvPNaMhxguJlR0P+
LGsvVQYSywY+gXBufG86OSOJqe4g5fRXiQJIjrEJIwj1yRYckbp5GDvavm9HyVfujkO/TEF/W9zN
z9ugNMTbsaKl5pXl8N2KTHsP3gF8tBHMl+LxP04ok90FWIshLiUUhcrpgxgbGo+pSPXF/Dm9By3Q
3E3EtAN2RhKPv9wq7xtgC18KRwYfddsO6rU/IirUW5Z2ZNqEFL3jpvo3uJWIBbUBeB902YHgT4Le
SZbOu7iQdk7mLpN4Z/fl/KCgnTyKKi59LykwgE0dxAt0EVUHtHBGtTFlfHfhfi7b6eyhLhqAhoWn
nbRtdbbdKNJ6BE4q4Q2kN+t8nDLPNJBUw6Nx/tBNprmRwdgj1cc8sV01g3lX9KaTrctukJmnDeH7
JnbA2MRZz+TaF2H5HZmB6X0010cBlPcRCHHTMNzokdOe4L9+rUxoLuQF1rbXgqJd6WlCMo3Y/GrQ
faVvULpDpbtCHU/ZYOTpPiHhmDnyABS8+whYSn1Kh0QdpWaAdmpNEubStazrpFp0fLWis48OmAQU
18PkSp9b4EtZlSYW+OJHu+3GT+Wo5+nGZfjUsXd2ZdgUO5Tj7yTk/g3jNSP6vWn/qEPxb8UqTzQw
/2/juCr6yP++UfEY/vyP3dfs26mu5fIzf3cpdPmXQyOC1gIRhZdZ54/+blMswpb60mswnvUuzeX1
+7tPwU8p4BzM4hlFw4Rdys6/hS35I0H2tDiYPA9JLOuP+hTGWarIBFEscEpaJYzZaagYpzGA+k2f
xjR9MMYI1RBtitUXcGrWg8wcstbKisHG35l61LqPTu82PoVD5T6K2hp+4IQyoXgpVHyYCZ2oB2Az
+iQnNFzXWkm7IEU7/qn36SDvZEUkd8NofoeKfUJHrjQx/4KB52jXFdDzeD9MXfSha0X1pdYH1aNW
O9K/s2q/qW4iLYR2EWQprxGON4oRhugfIIZ0xnrE6OuLGynQ3VgnDhUdl1LCme+KXl/FFHq87tGQ
USJlchpWRj8gG5KEvrmx3ShvPVVrtfQmwMsgDRWOchtGBnW75SNhuZQAoPJVXSlzpQrhA9fDHHQ1
GImDBVlshoh2gOiBTSvpcLhYQwVo15kT/dmpyvptY7dQ8X3IHBGd2aanIw4xo4Sl1jP31JKxfyxF
a962nTOj0IPUFhPqrjddbzbdEKyRVaO8nOnVSHcZoZj4SiKBjgqRAogkWzd7SuLWoTrOzOppKJE5
ISGEqrexxzEHTVtDm93MJdr1ayl7SipH1c5tpCE5jwJaqcqlUyvG/eTEieFNQ4hCHAjXZNxrKIuh
d4JGNMXnbPyA8GwG2FeUY7oOonqCzIDaFpA8B1NpbyoHhO2sNKHyVGDqA69CUDhdq1GbH3ESmoT+
sTHCSK66Mun5qdlK2r1emwZsKzi9qJHgUH6NXfKIybyfIfyelC4UWMPIzFuhkuaQWUJP16kgVq+y
0EVgpylaAwRtrIcdSpmDEfzO+f9/UPvPpSv074MakkaIEHx92XddfuB3RDPlXzqIL1IGxQiT6pay
9ndAk/ZfplwSFoKIQpd3oa//TzxTfwnGrtTBi5Oj5Mj9VzyjJUt7HW9AMh5SQ/1PwtlpMHNYkvyd
qYDJSJV8xjireyNLS7NQ410Fk2BsBzCMmwQ/lwsZOiH7RULBx9Ii5V/WoZD4pwca6BTUiAaLiJCk
1afWTce9kxfo5mddSC3Twph7cfvvf+cqL0uC05TweUEOEOSPUfuAZ3NeN48zEpzOzPkOy6Ekvjgl
PdehPSRQ9C4s9Y87iJMqdcfSBF4SwnMEFKphMdJ6JDJdleRfmpxuXqCV4ePbF/SMIfhXTvZ8Regc
IPwAyslF7YDt9bIW023AR/rYwaFkNIiork/n1hi0+r2hAdsM06L46QNfDFdmZ8gtHe9uixpo/qmR
trPFgS798vYXeuUOs3cF/3CDUbM62ziNjDD86fg+mM4b/cpwfM0rmrb5GnTGJajdq2tZi4AFFseG
a52tFeRJluXxAKHAdp27shq6R2Tq4dU4KRKsb1/Xkl6c71XT5c3jlXQZapzD5wYi9VRA81mF0GkO
eu36j7aFUGUNpOXG6vviPpmt6hCKFtAy0qEgjehZeVG+uIJr8BYzsVDWUHzqj8Dwp60JG/pCHfLK
nqMSZLOB/iBNPy9DJh70rCdAdKpMyze+DNC5M2Dwvn0rXlvF5i6Q7wAwobo63XICPrcTqsReOZWN
yBTn7WPi2HF64Y6f1lTPO5sdRDQjsbMNWn+ny0RYEg4cX7RtYbtt7bkLrmKlG98BedRXMps0lOh1
090sgIn3b1/ha2+VEtAZAZYse0tfdt6LDodhlkPcBiHinXUIEiFubWfvBiJztr3j63dWHOjzKuiR
pupsZvYgJepmnzMQa1adPRQ/e6sp/vyuL2rp4E2494uK+ulXChTcnyJJiJWZ5T8A+B/XZaOyx7ev
/JVdzkgPZ0jLsgTT6OXZv7hwLZQDTjcxcV/XMozRABigKgpIY5XZ1rw1eZ+/v73iK7uJ/QqOXefi
KKDPVvQrBEShs+ODVgMJ5D7CKzERbPvzVWigUTXQxKdMOAuTgCZ1Zw5g57m0kslLgaVNhaa2/4tV
XBbgzSDyn6NR56w39DGrkBFpyv5eh+28UdVcXarDeQZnIV8RiRZhHYI0tg1nz8gAVVdmnCwkFiYS
KYOFA6dWrBfqy59fEA4CWFYLY2kznwc9J9dLZF8z9H2dyScHRXUmh4xw4U1fAsbZBdEIJnVhw+G4
cR62xAiCALAnqzQ2jCUxOF6kJxuJOmhRG+9h+kGZluq+D90LAfOVE4TeEHUh1yap3s5CmcLQAn9n
uMjmwHS1tJoMw4zehn6TX2rWLYfR+UXShbQXn8xlnnj21JwsQVGEoxwkerFNoWqvXZl7IXwoBlbG
oWoQ8Prj3QjyUNH4JOPhVDgLoBZCjG2btuYKbZ0JN+MMJiiwUe/tVV67hSbhGcwY4Vqc5zkI+FUz
lRi8V7ib+8I3w23XZvXt0MHCe3up1/YJtQl9cBTelHhWfXoRnBC8GHpYwYtCph1cuczrrjLRLVxz
Q7+OZaZ5hpakj/Uc9MyvTHFh+deu1OLck9xLNuozqOzF8kWByLzdGsSQjCG+o5npDe5O7Q1Eu/LC
TX1ts4CMo42gmzbJ/BKmXyyVD2Jm/ANuVdbD3ejn76bIr9dJPf8CQXWtgi65sOASZU93p8M4ZgFs
0NsTzLZPF+xyIqTqC3M14Hm9RV3KOEbIAW3efoCvrQLYb6EFMMezzwF/Y4IgEeJC5irSy2ztNCgV
FKnvXL+9yj+fk8OnW4ANiMM0fuTptVhQGOcAnaZVXVT2+1iE7neK2vZH6s/z7sJSy2ed37dliGVg
nWIbCJydrmUkYb1AYExOk4F5hh+hTL6WYJhQmNZ7684deib6oVosSTHAkpT2/G+61qsBMCBCTNGX
2edTVrZbJFhKNL0JVt8d218RnON5C4+NcUoM58hYSZlln5MhpDss7LTttwXQF/RjXZnAZesHuYoA
Cf5wQ9SqvCgUy6CMVxZsCRqaj/guIEUFfzspFvh9lqL9FFnffFtvf0kOxTvLyuOnQi0dVU30XQlG
3u46yLcWYhFhbpHTtzjLNyiw+8bnEHECvHnzyLp2GS5yjXYVHHxHhcmafQ0nYHCR8MbyxLQCr4Po
E60Z6KFa//YTeGVL6bpJ891G3oc0cdkML94UjIwAlwdCrvrGAoTYlV/UpPtXby/yyo6iv0jYAYbk
EL/PjomkDAv03yxJFyzBsBsG4l6VOIxVWdpc2lH/3FDMmmkGCMDFvItnGypGsqMuGFYwGsvSXYKr
GrIkkxWssx7R2QsnxCt5rrMIAJLL89ZTPp4dEXlqhOjbU0HlTul8HzoLvSPYpe59jYAF6kFViviD
A4jc02vh4oGhjOmHXKwLgzGJHyrLbS/c6ufU+uyN4k5ilYkim5JoBp4+UAxvzbYgx12VrZEewBtE
vEpW1V6XaNx8F3mqbiqLzQa4O3awGWTiclupPLdXOCwsQkAAINE3x7Zr9FIn9B+qUYnpQrj8Z3zm
ccM1xiEMohetmtMvWSijgBdBxuJXGSZ0lY6sH+CzXxT9xs8Bm4dbKEHdzz/fhST/VCOQBE1YiKeL
OmEaibCYuDOFJa+zuDPXmYj0/dwm2u3bS712fcAYmPHSc4fBdb7hdTSGNJXjLR1SyAo12/g2jA91
VPycrPjWASJ84Y6+9oop/OglZDFe5PNAKoGnZbDbaZd0Q7VvoDF/TPlNb+7G8RIW7bW1aDcBsyWZ
wNjl7EYyqi5IwrBv4hjqrnTkmz1rkOW1hnrFhTfs1aXYyS5oSQKIXP78RXhC4zmf+4KUZYZBs6c9
z+5Iqdxa81K29+pK7EUmkbw+TElOVxpmrJmmnjrKnITcItAEPQGeIkJcFKfJhct6Leq6LhflWIvG
53mZGEKNQzOFeEQLPrmBezxvKZjtb2/vwldWgetAPeWCdme+cpYy60Gm93pDdAorPbtL6gT2vmiy
/8XFGAbX4aJ+4iygmtM75wrEWLSB7TDS1rjKQ0Ne2xGcpz+/GLISkhIGTgu94nSV0m7ogAF0BbfX
9A8IHk7roHKNCy/uEnjOoidUSANvG5rK9G7PrsUagCi2KSo9VPKciWb2C4Xyez1yrguNVsrbl/TK
liMKLbp6lLoG86/TS8I0ZPJHyWKcL/KTXjhqi5PtsKtD4887W7RSKd5BEuAdh1Hd6VKjiZ4pw140
vEWAX8yMrogKm/5CufvK3WOGD96YhhNT9/OGotUgVhbP1DIqFc5eaXV3NWaj+b5qFQeLHIwLzdLn
SHP2uOig2aj2wmKlEj07R0a3caDpUVIgYAGI0ckT4wlAdHsAwxg/zPhZ/YhQ63ivTxgoI9rQ9Xu0
Oi4BZV67bLm8X+xLE4bw2dacJfIA8DiZekflvK9io9w4sWb8N3vntZs3sqXRVxnMPQfM4Zb8k2Ql
S7Js6YaQE1ORrGIs8uln0WcGaMkaCz7Xc3DQ3UAH/iSLVTt8e30Pw5AzooDQ751P4a3rbfPRoc3n
4KAQefkya76RVOChScnHbM660PbRAuf5p2FlvJ8N2/j41+uUjghzu1u3F7HMq024mzTF8F91YqMf
D+EYWTtryvw9pbYv/8aVqJ6xnaAcpij98s4w9jPTQGgiZRN/nhkZXxKVU/NBjNP816ULhvyCgJoW
S3Xbh19eKouYXWXIhFqv6d70DiAjoB/rJa7q73Vpttf/apFycEUQ27apN7TbL68EpT4q7ZQrdfYE
STNy7pjgWHbC7WjS5IFf7yaz80/z1ATvbDBvHACUuKhxoXBkgb6OuztIfRXNFQ9RuA4/8QzSmFHG
9Z3l8cZyRDLAkUW1hJw0fPUkKWlEoeGwt4SBFuCB1y8BxNg4s/IffTr//QZN/YLNkgLCpip9lWgr
B5HqhPFV7Gel5CxAnuTlNGlxWpn3kmrKO8vkrUe46e5pW9Dyop338uWJdTW2lA6ydQeQS2SBOM5j
/t4X/dZVAg4vZiI33vjrw41gS0i7Yd2jaP5Upf64n8t3U4M3L7LBMWimhZuk6+Wt1Gna9iolDW1h
4Vz6cvSuOtOy9n//CVP1p7rK3QS/nTRN6ygLNwAESCSzR7fw0aYpl7lmqzT+jeVNLcQDTBHQ0d3I
7f8MDnMX+WjUEdCvTI2QKesIOybDe6dcvB2Nrz9fonhqO3TjqLG+2m27LqyIa1kBumiLU9Z52T7s
g/YwOet6NitgxzBHLjoT4vWCpOT4949zG5SFP8sgD93Ql/eYFdaSjebEJ1xX5oMAQ/VcjJF93URO
+tcpBJYRSA5/bfXBb0kLLvVZgQM44eIULgmkkekub0dc3vAZf+euft8SuRTt91+zz+y/r06UWdk5
BMuVirUxqZyRBK+Bs62858LQAc7eW7Ec36WtZXj48/N848rkLQTEbCAs0l/Cy38kFB00cB9zOScO
Qy89ViTBd1XrhZ/IQZkrzVun2BPtFbsVOoz7znr9Pd7bRL9EX4zq0kwJXt111IhyqckuIADgYrUl
ZqehKjPIBIzs/vk2f//WIeIQjMB4ctAav57rTlOMnlqXklZgjMFN1czDWTpMf3++kFzQcqJTipCe
KeSXi5Miqyw1BnXkTFmUeItnJPyW90QHb9yLzTtztqCAb/1XEeYfryxE/sPGTDhuC2M4+QouMm6o
5l/vWxFLn12Evjtp++smiue3tWPJ0MGJZ2U0ZIA3yHB4loADWd+p0WwH4ssdhUvZsJsovG0FiVc7
yoJZUj1vk8XC8qDFQaa7XPJhfHbTYrmeKymwO7Otvz7IuChNSQ4zGjVszi/fVZohkM06TZEzS7Mn
vRkbMqCcff3rdUeYgSQFmWtoEZS/vIq1GG4R2CsrgjQagsvi7mgKLbt/5ypsyaRPm4j+1VVk61dG
OXCVrikxDobXFfeIfN+5yhufKxvUlpptnVV6My/vpefx5PA5nZi2ybqnagn8DSBmYoXO/M7W+0bV
jt2QRBDtI7U7pN8vrzXTNcNfkDWuglY1IBhMRHlMF4PpJrA805wAj8Xs+vveMrrdPNv1d1LVKIqV
drujMBiU8jtvvi37xt7N3uL+dZl4260jn/OPIj3zPC9/H1zexdXEy7Ezo8V328DklwBU/PN7/T2S
5Cp8DxR8aJfyMF9eJcM5oYgqvsEsyPzPDgOM51W/dm0izLxOOCCLd17xG1sLglMKpdtFORZeveIl
HDBuVRuSPfPNS0wp1gPCw+WdhspbVyEY2goKZG3O64aKbQwDwGbfiStAAp/4GV9GDIfe+fLeqEVv
GzF+M/S2qWH9mjr5xzapWTILM4184K10sRwN/TN/beRd3w34XQZF1nyuAaokXd20lxWmXN/XCmPf
3TyVPdZmef3OLvfG50OlYVOKUXuixPtqySxdCAGAkxDSoOneunVQHFtfDXcuDKR3DvU3LsXhQ+1u
2w4iwuiX68YVQWZC58KhoR7ya9hh4sIHOH2YGT1850N461KUoZCioBIkpXp1KafFLuFXCw7EqfqK
STouCmWqdtMkkO3+9efg/Rq9iKioMPK7fS7/eKMjc4spQhiqG1bandSqy6scnOAOVw7j0C/Few3a
N9YpPVMKrex5W1r46o1FLhlIaNUuVfnNSxog8ck3Gan88129foI8M4+EG7gbxQvqrK/uaobTNwQd
V1lG+kBqyP2dGWbFfSkAQ/35Uq9viPEZRvI3NQ6wMdN+vQQB99Z2D7Mi1nTtsC0wy73uQX/9+SrW
W5ehFMyYDL0FsCivNu8Gi6SpmrhMiHmfV3vY4ZZA2MUOImwydsF+RbusK2ZPvdJCuZx+WqG2rgyx
1Hb710+X2ihHPFV5j+/qdQXFFiDdzIDmrddgW8+oFtwIWIXHNnKGv366FINYmAyw+RSFwtcvEnfx
ioG6TVEly/PIz/sPvS3ea+X//nDRGxFS+O6vDrtrv/wIHCEU9qsOmvTe10+Wt/Sfldt8+fMrfOMi
LEnfRWpKjMnKfHmRBbabHHsTpnwUNLu8spka9iCv/eVVtvXB8gCzR5WUi728ii/nodEzDwyomNr7
xLX4WkbVe1dxtwf/z/iSkqCFCOEXOpD2zK/1+o99A1J0jf1gxZgqYudvLYrGJ1A14mn1W4DJqx3I
nxBk9Cc8t6NnZ7bUs1O0JX2xuWQ6IEe+NsWptXHmVBssN2x4noLnKoJzMWkzuK/qRVYAq2XQHYu0
Ns6ytZXZKSjkcDNaU6CToqcfdEYM3Fw0TYkfnq8nKM+w99c9ZtJwcabWsfC4YsAQT6ECb5UO5lC/
h1YXMAhpg1XOvVnBe/Tz4dHp4IXva6HH7CTnCVMnzpDwJGDJPfdjhEn5BDHSTbTtFx42FUw5Ab4J
AQueQkBhkP0ISrNrHQF3FUuwPEyu1W4ejK13nfPh9gdRNaV9EHW34uljLmt3ZrpCbUa+df25Hcb8
DkSNXJIIA5/LulPOvRkO1rOcbbePA4FjAzMnVl0fNaFLug89PVwSEFRP8EOVPkACYGayw2QyulTM
4TanHO+e8qyscmGDPJ/d7JiGJbRyJ9Tw6SrGETBGsWCq7QbtN+FOlkzuHm3kVhnoiVkPSefLGrfM
aBIfak0ff9cMOKWxd49tCcnD6GTi+2p+ZhbXemDgRGF2kKc4o62Y8dy7nvZ7cNXt+i13fCR3faRH
LNF9q/vo5aKCRNRJAdFI118IWwocwcuuTaHiAX2IQYsHzJEV3cwwTCjUpW047oPdNrgca8+vHkz+
mnU+TP4J2w4bBCG+iFglAZPrdlME+SwuUTVjkVavFYEBOKc8bvBjx2THlMrASMz2v6aAch4Y2+na
UzY2/BPMeOiFGNlT35usy0H42x6el7VjOPcASrCwxLYy/RxgiYm5hCXz22AawxuZVs5ZuYzRWZG7
3bm5YIIKPbgDIOI4T4uR+g+U8Hs/RoJagcRwgK3CJHRKWkCFYpLHKWEhxsjSan3sqWx8N3VQFTtZ
z5rFHuIewCaIdyVnW/UFU3WszEpA/2MSovjQSYT13G2HAZfcKUnEGfeBUvU51TPA0L61lcfIfisT
t5IpeJj6ljGUlX//2zRpUR/XNNQXYJC6PlZDVJ6EKUXK6I+LTz2AdQuLqFDp72AltiE9lD37Ups4
lWNUk3/WFBuw5pr99gYajRsyuNJ2TrxYOkyxoWika8A1lyMul0O+XnQgEfU1Mgr/OYfRIXZz1Hjq
MFQ+GIx28BE4uKoJ/YsSUMx87fWd49x7wsLxww+XjI9BiSHDvqCsMR/FrJB5br8Kmo/IJPrHfGtR
HRmdKCDpAuZKH0unN8Efrfk8JZPRVV86KLgSyzfl4dCiiuUzSFDVihiHYibC8KZfD1ZU6Pai8etq
PkmUhw3dun567PI1b1kci2B/wIbLSiootX3c66n7MmLDc5tZXguHmGdx1jglzP6lx4ca0vxorzus
DQI/riWuprHpEj4j1xGa4IthDxg4cMFCkHzdEMQmbBJcMHKztk5lMTYXrdooX7D8eHlAIp6w2jLv
2P/7JznUdEugY2Ac20xyky9J+SinpY8OjuGrCBIFSGXSKsbVkwxQ1HW5lB5242YPqBjpKH/TY7Dj
IS+q7AbgGaOuy2CvY4yzGBNdjMkxgGXMnfdT4J+YuYF4tgo3u8HaB1PtAt+65ZgyV8d/3SyZGV5I
D0Qi09zVO7WGbZbUkVbpnqFZ53oAMGPvBrHObQIaEPTiWkCv2g2IfbNTHfRiyfZ6kKN9Rl1UwP1a
o2a+X7p0+phZY8XQSd6F7oNikjQEhjJYT6nlWk/dyFZwPlqedp59vyEVPptSh1anDKP0cuH7nZO5
6exHA0OUhv2/sIMExWfl7fvFq26op7E2ldP1xaHyDKglk8WIdKwi0X8sgrzsEVlUY3gEh9awBkSE
19NsQbXsohXfO28iHE1ay1R6rzDsvTKKVN5jdmhWMUI4HHX8fJx+IOFaVQK9Gp/XRaPW+Dw2QuVn
aujcTzWDuLLzz0cTp7Yl6ySeXLm34ic3zWsMmpFxja3RZMOQDvsxGcnnG0C3uLDEUWqGmLfgo3Hu
4H+jE9XY4Zk34Oa6a0xlPs0ru8CuNJbwq5Gj3Of+tPgh3dQesLrQGAr3FLtXdhkXZW/RTsuzEbX5
J+G1cBpnJxTuPuODohYO4wPWzypLFnAtCn+P9Di4XQu65sFoOdkOSX567hhmhXOMGfLb3axcoj2j
8vJrMY/teAzR4jQ731XkHms9FmeYvc85VvR1T3HWzSdKs9Fq5TAJIthLs06ro5qxT4BbM697jrBu
jIdwwWksUtFdaFZ1xov0tRGb9J+8nZWxZexdtryPWKVYLfCMUboJQYHBtx8F65S4pmV8qLScsOdY
1ShOXplHH9d00tDXK6WuRqG7q3EI8K5w8zXdm+jg8Rxpe/+Ghb7i1NlwwH+zMK1ME5cq/nS1aFR+
l72GaXu9gi+EXDOMafDTFR488FHL0LzGsswu9z0jJu6TFrjNHFnWwXBtjm7B3mGxSi9tPy9tVPB+
7t8Wbs/eV/j+uBzyInXxf7crvWA2Z0A2scHwbvzS1SsvDWEv1m0UzZ59NKo0t89IedrxLF8DIQ9W
XszeIS37bE6MSMzPnRzm8XopR+dWrmmaLrGuczc8tUJPuGng1cy5RJG7eRyLyfn551D1tyQN+6WA
kgiaPf7021iUU1U92/nCHMMyt/vcrjERx33lOvDn7ObPl9qyo1fR6tZc2ZIWhP8o8l9GxYZjoRtx
GDoNUJlyLvn+zgcZxbIcIn3o/HQ8L7LePuvlsu77fmz2f77+m7eKaIEC36aDfK0hwB4kr/LNVjUs
1uigBs/5pFJH70LRqXfaHr+lGTxVuvG03nxOWgLal7eaV01rLyGy5DalAWxY7nJUctB/WaIg/A+p
Nm24U0TOiN1eXsXwzSbFL8uN7R5+cxkQfcFxgsXISPM7qe8b7w4551YvQMZEt+FVNWQ1Q7EOK/Jd
UblmbNcO4livwKAlzH38KqMah9ZV5pdjGcDF9NLw25/f3VsP9FczB8mDTQHo1fVVaQQNIRyS8jBV
x2VJ5X72aKP++SpvrRDGXqhaMDqEBOlVfi/HeiWTmtH1dq3cu5oBYzcgsFgAVv/1Ctlm4KlG+gFS
qt9SxG5wcbdoQqQdRVTuV7oCl37vhT/+fEO/P7btKsw1cLJRZv01q/ePBNEKLCIYKk7YcaGrtifG
5Gd4eO88tt/rItY2EoIYnv8zAvuaAFcUIeqDjMsYvZivyb+DfelhJ48AWmJn38vwSvcarv0y6Stg
JwaeWxWGJh5ik7OwnyYKzVlBezV6DwC1fQIv9xw6+T7FJ0LsTQ766hOpF4WDMgF07K6++ZxNHn5Z
HMCHMSVED5lRG2J/zN8Tgrz12C3kQZtUiErtLzT9Px47dPOx5UjddjqrSQC3EsTr/C/xw5TpuTdm
7mjJ0euHe/by89fVOA/snG48NjBfcW/+bJr6vYbF7yUGZlMpzDBDzdQRt/PyIhxoRZj5nA/o9+E7
Ddb4pWkxlMRzMfjYwoDf/1qx/z8B/5+bHOj/noDf/ajbb93zUHz7j9sfcvwq+Iv2538M0D6Stsna
f47Gb/+lf43GOyBEN5MDRm3obWxN5/8djbfs/7LQMkRsZhS6aDVQ4/2f0Xjvv1iWKA3IDzeveytk
4fwP6sOA9bHNDLEBhnwwCFXsvxmOp0338uBgzBT6jcvVt/8x1fW6RIUB7WQYOsqh0ek53UXZQt7d
j8Ui25+bwTV+BIsUAHucGqYMKQg+8ZT47Ufm6XpIfoQhWVyLiE2LjgtjdWnn52fTwHwFNbxawAeq
17U4IsgKbtysUM/MYmR3eWUYNHerAruqOdUjXM8OFmMMGdEi13ekeYYResn8XOirPgbo0PrJ2jIj
s8t8/BuIlAfGkaMRSs+4aPsz/n4k010rxKc+yNps3zomgayfZtiPOZNesZkx1i4/G+dpwB05r+ki
Zv7qfyMq1Y889CH80DKmYMS6acX3tAuq4TC1LWemWeJSTOKNkWy0Bt1563CWoonwV5F04dwu+2bp
zQlXJAVF0ymab57rreNp8sKNIFK0kRWb/SDu+xYIMpziAjvMuTeap9FdF3+ne8s+moM9ABBfZINt
HHX5OKKHdAcPhPSGbQRPyiaY1WflQKzeN0Optm8coG1s4YOT7QeiaKpiCs+FY0vjHMz3oOUYqzma
v8yNHVSxW5Uak8u1EE+hy9awm2zIWhTNJvfnYlYYBtoLozuS+PJWC2N1TwP28z8DIwR0WlfFpM+U
XI3mhOVisR6wiMiaZDXHcKDJDMeP6eLOsw9FbwieiF2Od6ZuMHw3fcO8l2XlPRXBJBhCrobwAYuz
njJaWzoPML76bxUjJAOFHW1+WDtR/nC6bHqYHL1lr1269jETsfbHnE37ezBOCh55kWEBoyOXeUcq
OhZGidLBNhmVegcOdhypG6C6tvyP+ZAqkIJu4xrpGf1+j5ppVeCbfVn1wrRit6Ylv6tbcrD9lIbm
AQtQ6Ryn2jOe1KCXK7P0gxUPVdnkzcnH52IBXzqU5wTHkR8Xkwnc6hKvYKDiWLZmTewKkpm4hIVO
/hgwcS/g9uk+/JhSb9IgDKoG9KOqNQ3BRCvmoK+6wSb3n0yXP4aRWoqHpsPJ8yAmr5rPfLvY4jrK
xIv3tNgu9xm5nVXs24rF+GHFl33CbbJI1zNAVK15kLYyRn6xGvFTE00bJEpVdnsuQ4NBmHLitEqY
tgj6nY8Rq3lp0LK0vziN62Z3q8MwVIL2zd3cT8N13o1pLkzM4oW/JhMWxOkTtNuifhiVb89XJrIQ
+WFECeBx9hSR+NDMulpxSBspsn1d0QeWtwJyWn7QETvQrVnbGqTDLAkVTa3nGU7uGEwfZAVjYMe5
iUICv2zDYCcYw9nZw+SeqeMo5xe9vizJ8su0u8Y3seAyoCDKIsboxXsUxrxm+7FWVr9r+sL/Wru1
xEfdWRv/MRNFbsdlOYuH2bD9LbvrGMnIDI80vauX8GLx+zkug8Ezk3oW1nBmNf3ww52qOrycgwqG
T1Y7rptUXauN6wjmjgX9S7rDoUtzZ3xecne9S8sCN1T23bLYaRHJ4tJStZvu/Yms/dZs/GpORBu6
Hxk+CatDHlGy8bVtYzcd5WxK0PHmktvx5osi9ef5Z2aDDbDTia+5EGUzx4XDK4VNCxY+Tj3DvuN8
Kus7rEKK26LqcOioGBwEn2QC+E26KZuoEAzemh6YlPc+glTtvxE2jF9ALctvMGTN8UC0Pn/Fo9Y0
y5iiay3jAX84/UhPnlJDpvu6PDFdZ/c71KfAQOGu8kuyQQTGHhdwqj8RaGNJrKMpnyKlGdJkWAoe
ljGaszpk6eZj4TZquWYN9C4Wai515Eq59SW63KXYGT75d9JkNo2faBTt9QCRu6J5IlW0/LRlXlfH
cgyBsiKc0WEyhYLZv75lUvGIx7I4p6+HYoPn6aZXFS2xT/j8Nd1eI9I2tsKPfyMq/EsxmtYOTFto
0maS5UXxZVCT8yiCBXNH4Ijy0fVL39vPSyOzuPVFr24ViLcLb6UIkVhW7TOQ1dqQvNdlzSP0w1Xz
YKloXPbWlHd4wNnF/NhkZXBnDH7X7/BstJZLS2bVVSHr9Ccwvc0ELszW+zYb+vmoLBbeCZYp9aY0
ZAow9hiUvEcqBIyy0Difxx1nDjXDgBw9cTGFxE3amdqjo8YI5F65/VR4+KJI8hKnogOzigGLo4lY
StTVbAa0UwnUskrp4+2nOlw+ws9dHhUylXKfVyUFZlzNHRaXa5jZeeikOTrpupeKeQHt4Zycj8En
7eSjTOwFl5+YUv9ArVnbDEsbfcTxrNnP4tQZ53qflzA89rnRmhe1NCnVumXURNiXF72fUDVFZl3N
WqodhFLqjPU6A0R2px7XJCblgqOm3BrshlKC5Wwr3t8IvP8WK6EhjQW+Tl/hweRNAh2V7axmkh8s
oZXSFcFE6xNUQSDE1Sx6gKul+VQqr++BpxfYpyGrtL8S0ZBozMyxP4pmrr9adCMRP/bYVMS4zWFN
MTaOcZ/3bv5lrVT0XdjV3GwhQAX+xMn4EZ5a2mGbKDQ5Npm2Kf2O37PZMngXZqd4heO/yrDAIwkb
qO6x7pnBiHuU/c2edq3h3YV8M/PObKycHlMmcQnq4fnUF4Foshp9iAUePev99kAFqnQP2WDIszXb
DHFa18r8JJyt6MsUle31qCuvToBiFezumElf25mowqTkuC72GLqPN9Sp1HDU4NthTA8EV5DUsyYC
Myuw+a7gLt92+Fwo6uDtiELGsGq1w0LexJZeOvzjGJiEU9K0mw1poTB6PFRa5+kho3V2Afc1lKee
yq+zm30e9HElucSdvDCWx6lz6ukIWmb96XTkZLHbF6Hee4oZ7YteY+mwrb31gmqT/M58rfGZse3s
PlsyKDXY/kVfZdMiKmGPXH6AEkvH3crCfEy3qifaEsO56NKxn6iRuR1JLtWO06T79dnpRvTPqBVd
unQpZf5kDSlJEtKa8mG0Asrki90HV4Ip4TEpNJtJsk2RjmRTHX44Wg32XhUqPTe9STl71U3Dx4Zw
9vuc1ZLWUNHXdz3ohado0uX3bNA0kc0J65SYNmuBaWE2YzINIvTTmDfLj1Yu8qacC+jF4WpG910Q
VedqnsdnwldmBENr7r5xKncfW+nrjjIsmFHiH1k+FF5h/bS7Zb2LWrWeZgOv0qRQhv00mUZ9OxrU
Q2NAHYzjAesuvrn4CROX9Vn0ldnX7PMSCO85GLOItz/2zVe5dp1IxmqJLgbHJ75KGZDEITzqwsea
lXKpyY1dIMsl3uOlMw910tCO6GJt2mIkDpbhxRwsSECXrNRqxxTHDMOvDuRXXym6dgudSQS23Sjv
M0PPpzrXuoobjJRvOuYKAF/a3YhNzrpGd0sjPIaGUCmeWWz5GAuE1fyZPc00OHoEfov0A2mQAKkL
CJicfmpxihNet6dobXy2qwnJsPILUe2xGvGxoQ/R4B26RQ4/pN13T66BHi8BaJOW+zlX9GVdezA+
01Odv/mtb96X7BhYcQ/DZrtEkP9pAdcM+nMtx/YQDf56WtfUIVgQbZSh5uiNFGs57S97z9vkvExW
FzjUpsw8n6QHqQ921ZJl4D+6qtk3RjVEp6HsAGWsqnRwpKdrOSUdaGP2eswUcF5b3BDLErD092m/
Mcktw5Xn/Cvpg2IcHjgfcZaBR1yztDjnhpmzzwa1uJda4Bd3og3A4IcyxEx46U/+Z4AMvbW19mSB
2SYRezINtQQ8HTYc7nTp2x9aT360pyNZmzs73Ng4tB84WQzfKZ8HVkkdS0dz+MhhMp+0MZMBTrmk
PVsZNWOGYRoMYSJNLrovZu184T3LG6sqvMeOQRSm5cduvjIoon9JB3vEJmWNcEcb3DB/yOtMhYdg
NfL1A7llW+/IwFw6jVU6/1hBx7v8JMssE9mrAc928oxTCpDL26e2mBd6556kYpahVeBsNGUL1MUl
gZSptzRJLSxU60IJPz+4ekb3OqWKxBLEPFgeY4AcfwrNusuxIB9MakzYtRqQxdhrDr0nsIyyi0zz
avIMI0DhWbU89jSiLCZRh/BQlniQxZ4/aLKObImqOHQNhU0Z7cDuymAwUh1F1NeXgS4n+1BmIZ0V
pY10Yyewle2GcWG2GxGHVRywBCHeDCZL9PvKT2k2SuEX/p1wSmHvHCMjJQ3mtchOLaK3HEMOH+XU
3MJIPNKzTwu0Ea0ld5NT+83ZEOLqgM1ERYpQgo2mhbp6glh8TaNxB86gcWLP0U1zJJjp72kJt9V5
Cv9a4D8gK7aMClTOTkjJLssUrncVrbUT7ppsNm51TWh77LuRfvfij1V0OS6Y2yS0ari1ao6i72Vn
yClRwZYPY7WG26Ak2xBJ7vn9cl6llipOwh2mT9BpR+Mofck0fhv1tn1u52aUfTIjNQA2KqpZxWgH
aZd2KEGhHAmr6Hd8LzmYzX4J1S7QcKKTKOMYintVRO0R1nCY06mYkAGIKSwJOx2aU9i65bm1Qxci
jB0poUp3k5dSHejGieb0lAsalrXVi/Q8d/qcrKcWlTwJFZT5mR3kWXDKOJjbq3QWXXlaw0zWl3ad
Isvj/C8yvu/Bz/dg9xecjEzRUlNMF3rYg9r+7gB4Mz+EVsFrtj2jH24IsyGr2n6k7O+pE0h5kPQK
6qssc9cmMUHcqyvqkZyUlqjX8lh6c52fJBYX1p4fWLWHqss6Z796NYn+MHpDt6/6PsVKjQTxJxNY
q3UMtuN9hxdu5Jzn/DRabCsDFtcjubq4MoJiWHd6VbLm2MQ48SxCrDwyyrsA1kYPBBDYZRKuSUBB
1fJjP9lmgeVSlXoHGZYBmqHITGEIm2mKUChqCAbhuasuZB5n7OezWbfBfL3IxZyu8H0Z6w+0JLX4
GLWyK+5T1AkwTwv8kR8nL2M9MsO+rsHttJJsXkQ4XaBLnKteH6aFLX6RU1eez6xqkcy2hKPsREWa
3o9yKjaKeTj+S6nRLAdFituRplM52bOgVBRrGpZ2Ui/5Ol5UgwJmVzO+1u4RFWQhvX5fljtV+0N+
YtQEhLstBiSCESNgOPvmhdXvaZVH5ddKtsaXMKhrdS7bfg131PxavaMlTxgSQo4dLjqnXwZO1GIx
jsOSOcuelumMWZSDJ3sSumtJNUpOjZVQzI0y7D/nhv4rhpzYeGPim4Odx4kr8ZX25VlR1WN/xgE/
stK8rvNvFbDX8nYMGmvjRqyyPgaVo6yDNxfgWSZcXe0dPYWMk9vhUR4dzNsujFCPy24oBr/FkYrZ
oniyne629EX5PDeZR2O3l2hklrEj9O36FbY8RGm72PlS9Fdoa4MbU2d1HS+TGJ/QW3XHVfcTXX6+
KH+vO6ThYLR9nCXaxiMkzFvWOgA2kNiWmYZxupba3S2opngzayjvfTTzoFZmazBjyo/Nsi8pCBb7
DoVKiKeYFbZ7bF3FDeWBAS0nhlxnlN7amdGuEsL90pf1Y6g1lXs8B4arYsWw5WCQ6H4pujB6iCY4
lfHqs2qTdGyDJ6QY1dfF2kwKVBli9UjjD5MZMRXTOcKIoosrm+fMbkkNkeO8JpfV+Siy2O3EghdG
HUVPjL1YVbyiwSzIA1vBUVL6vYq7oO2/8/EzERAFnVrOp6m3ls9dQX5wtkSZfhjHeip4+F1H1pjB
wPUT1ArjhuTLEKnisgG9vuH56mG+EnIsGPcq2q4nkGqhL9bIV5s8oyFr1IXQsSF98rZjOlq6Y3Sp
Hucrqltldl+nmtDiprP81rnqDStismQ31m4lD1VU46Rr+iOeRZgNZb28w/BhFbFHQcnfe/gszN/G
cMVwkuPMa1HF5p1pELhjZ0ga2YzabO6tFvulfehof9wpv2IQIAupF8lDi5sJrfHeHdWCXC23pWsc
XJrGYZJP+VQcpq4wRk6ASPgnETip2E2q9eU5uSBTHW5FApfHzkhV/Og2lhd2RzjGq/U8iSWaGPg0
6/Dk5qnn8rL9LLhtMKDQP/rJTYlQOzGSVX6YiwCzNwoDJilMrXDhJcaN8ME5OJWcw/FbHuXTfGnK
jsyuAwQwWXGAGsXdFG11xvwBEx12VcajojWF7K1b0qfB9qvxvkrrgeJlYaZkCcCFfQpjCOX6oVzi
oKGF+IWAOu/vPZxWUOPQJc2/2wWseNgSxL7+XSAjgu8IRyrkfLTUC+QIBaaK1xlLo73lQELdGddd
KeWOY3LYu6tQ56WTLZ86yKjlcQqddsA2ZwyuzG4r8NJRpnppuOuJ1F/5O2Ubo5fw4uqztF19HHyN
cch3Q66ndWtwiR/mkqofsi2sh8EqqfQUOKw2e0e5hIcFCk/J5qpLecwYh8Nq0GpW48ytigYlkDEE
F4EcOuscrI7G8gtTrj5BRAt0TjsNpoQhDvP0SzNJnGyRh7OLGXK56w2UbAChFHhaZx0BFkKsRB9m
qSokKlINc2pgAiusABertxMZUU2iPGSqLxHCwe9GKbyIWlJl3IEvilqaAbK29wsVpjXB2LNwzxrd
5jeTzX8pSWdjuKRMlOFXo2aDP7b4q1HQ1N5NY7cQoSn/h1ncZU6qgX7P4nsbNvqhX6PZ+G/2zqwp
biVv819lYu7VoX25LVUVO8aUoW3fKMD20S5lSpnaPv38EtzzHjgTOPp+IroPYSiQlMrlvzzLvmxi
Ee+gGy2I2c2jQIoaf6a/HKqgPEJUWChvIyNFEcBdRndP9wKgHSo/0w/pKZ/t3PUEwWCmYPNW6zx8
7TtP8MDN5GLfpJYJye7V+UGalh8Rd63v6w6b4HSOC2u3qVA+xH1VtalG9HvaK+WO5A6Q1hFAmeYq
3tsizo/zqJCyYTaTjS8eOuD4iW3R936ZA3Sycnf4NUU6VHtpT/XnNbIVNNktYppN+FCe18z/e2OT
PR4g1U33PglKvyfJK36hWpDcUw5hdCY1zCdFm5RioDVg4zRZY3BnlbmAHrohsrCzkFYD5CPaqjyK
IUbzL+zKosa/sp//DVguJMdA6OgmiUrZ7oZlI8C0BG52u22qyBrngtLfvvVLGxRV3VDuqKshfrLK
ZMa22hbtX/grq1+TR985o0i0XyUbxbWVBUaLFrd3cnQK0Rxl5dpZu7aN62/oKmXrXvY51X4oG/OX
jNZLcZHgqTnThiqXeO9irzOnvhXNN8B7sU5QlV/9Io8qA0a3N4721WwdOsxQ99UUh2CCO2EtF27p
xxJXpKb8K8APBI831dGuCURAfQWHCuLkanawJK8E4FR6KjVQUpw68E6yqJI4h4Hdr7gcdN4TIisK
SH2dNCSYdu2SurI34iEjLedLnjcY4fRVaaM338ZjtkvYlnxwxDmRPr2wDj3JoqcdFMYDKacYLAof
JL3hKZs9+zFWWbId280rPnuDLZlFFc7yO9Cv5U9sd13KISChBXWciXScMoZvXw5CyB9gD5cHh5WE
sCOWf7eALVyc1sLe+txsmGBTF8dfdZePiq6Xbtzsy+A7GaDx3HPW1BsAWe1kQhPklpAwBk3WI+u0
oBxqSvMjaOecum90jvh+aO81YL6viVywcMVmNjzfMn8WxzimMpzarpSUcnDrqlM1Vbq9IPdzT2Ru
0WWWEyIfRr8Klr2dGdj1sNCXAzlROVtahd0Wpp70hgoj7l79VWGWXe/stpl+Rv7W1vehGlWyd21T
AKYMQyMojnt9jyVwYl2FUefdqiRYop30VfU1bBv780z+pc584Q/l9cj9Xcu4SqLdDEDh0aftJFKO
Og9ToKkTf/mi3zCtmV2ijNGyh2XnRQ6WeO3YPyGDKuv9asvxUSZ9jo+NaPpXFM7/b87/b/fj7vxD
V6pfP//XST2pX+PfW/Evv/cfe9DwX8j3gPiKjPmLAy7r/zbjI/dfUB3R4gRFYcA+dNx/N+MjOviG
tAQVhWY56Ir/mG7E/6KpH9DDN46K6KNH/00j3vPe4GDMFWFawuoEnROi3vFeuaZxqqFz5jr4FTuZ
0lRlccizmtQmvdkegwCLhCffGrCvo4EywuVV7hJgamj1mf2cd4OPymvvLnV0mRTBqvd1YnXyfKb/
Pt40QSuslf1mCcQzHgvV0tNrIfb30hxZFudXtLCw75tiAbEMGV9kP7zWkyi/hZR5CaPIu7kVXwRD
+6lwbDV3+5zaWy12/Ry07bUTQdtJDuQHznoF9Kyr/mJP6vmdvwEu7l5RQX/XvH+LFQKkgLAfMErQ
dCGvD9zUW6gLmH/86MIi/pXNfVfJc9X6DYZddA0G9pUxRwA/3Qiuyr8aG4eR7Pjx5d/xOrl+RG0a
lSN4o7wpbubt9bfKw0aTvf9n5dQgF1LaJQGlPNJ+HK1p2s/5oMD0qpxo0vKtTXR30BpWQhoHdNPs
XVIk6MBM9D07lHObBLHkZx/f5Fs4EMwsCJ50yqEOIghnpuXbe1yK0nJBAlk/Q2uYbHefb1EeyWMT
+4pNCtB8GH6vAxvH5Y+v++7dmOv6CahNICRIBPyTCE4dKOotL/6JSX1DgXBidxu/FsCmqWfNYPPL
T8YQD+RFgUO2+ycBr7coFvPY0FvBPSIXFyAjFJlh+RugKw+o+NhUTH5aURNJDxU8iPeUMBNLXfQb
kRYGJ07v3Hi1XPWpHm0bw0pS+4ZB+XggDN7qfwBt3AkSNQj/gegJQEIC2H17Jyos7QoURfaDY7gL
hrOeECnDniVrx2Q9W+OB+vn+40v+8+GRd4Eyh7K8QQa9p8cXaEOiZ2EPP30K3PVyBLmLeD4+ObMe
/UMZA4UG98+o4w4F2jH83hveTXIg67DF/IeJ8CJo8XYAABqySlioHttp/A4JmidbFSRCWc9FOUSt
db6owiyIlhB97FNNH2vDArkdV5cE2xhBSICqdqFPrQirNe0sZ+hOSVu0Q7eXAbLZ96RH3fj88ZgZ
7N3f79JBrMv3bdiZELSNouHb16RndDlsiLzPy6AoH+9sXdsMFvg8j3LIMngT2YZbS7No6LObL6XI
9X87WA4q+H4IyBRzN2Ta3t9GLN1R4XHYP9MAsdjDK3Yv0spptdUaXHkZUJUn5PaG+qmtgo4d1bjV
OwGKbpU11TtZsNuanZ/SFsko9ZLpyoffitHwx8P1zrzaR3aBQYpcFKwAZkNAeI9l9OZOJN3mPY+Z
Sw3iUFGlavSd3FRJSjDLlc5DatH44mf9Ktt+3cf1tlonWDbZxZgA6YHfsm32etUWktQNnoYd0gfT
Ae2D+7BN8q1N0QcjrUpdq1qd7tLeiNwboDrZLP+El36Rl/n7BAD8jYwUqDPU4A378t2Owczs5AQR
6DsFg6AK6GLgD45CbaaTZEidLbLY2inivuyeOOHyM/2ynQj82vgRZSnYekcM4f68oN/xRtlGiTaM
bq7joNDNRvJudtZLPbYZfg3faQmXAy3ZsY79G+oj3nrljXplOECNNNsjhYV1jUCzDTPqPWz4c3iP
eFpmncPrrrZHovIxvI3RfmKaLLjTNwmc6MC8nn70EqbQOkXBdI8rVL09bg3YFOLlBhMvNwXIYxmb
1Q7OXL3zKBFvj3FLjz+j8kh7P6M7ZucKRmQwevjqRtq8u3rJ4YRRTjWXTwBFYbBFkbTiT/QED9x5
aXUmNlAiaOunZQw7KY7JNDjTyffwFb4ehjrDHxoKqIvXXp61y3lODyf/1sVd5j9O1GyYZFGcE2dM
susJUT6e7O+3cEY/sgFJA4w0OjfvQdletna5kwhouk47Yjm7uPC4RwoJVY8JqpYzG8XHV3y/G6Hk
gWmQY1CghBn/uOI42GMxt978jfqImYyzsZbt9rSmaw7vcJJB+D2rvI1JOLtajfkNPI6IefrxbZhw
9s2uCBQVxRgOLsS1MJt7rwiweZOWVhK2j63ftYruba8D61cvC8luVNQjpeohi/rybhoBr8w7UVAm
POSxckGvg6GYGxI3N5dXTRaHp8UboP7uxtkJp3vsl6gxwSVceliyi41vKqbTJLA+wt1msRe02O97
nBFi74JSpDIrf0Jn45PLeQ8G0qsHb5nOPn7i9/ta7HFAEW7w1DwtgO13pxX9tgJD3TF6mHRnE8RS
ZHcJYqfNzFtM+Hz/vICexLRd6sTjS65eIluLnoFZFbrCqfuULaTJFORkubXDeSlcz2yRchtt50j3
XSAzvQUoX67QP1sTUztr3LI6I8p82R9m74sQ3t92NqMqGnNssqvxBsEIv9uqpde1Ww9f9yFWhcfa
UiI3N6AsT5ul+7KOXRvMonPMCnqSBqvmmC1lEJKDxiocwnhnCcy3elmP9RPo3sg/L+fGjIOEhxTe
ZhKTwKuSdhl/Zs3bcDwa3IJHb2hAHB7fuE7wuB+/LXKqN/OTR0PZAVA9SwVRBeK9t6e2WmonanS/
Png57rY16ALJ1Nqarex/KDuuXSroCnjEY+R25nxsrd7hhSxk8jmdmBaJeAzrPEvPD0SpA8MxR5XH
7KNXwm7SlVbCFPPnRpjdTbNtnpeuABeU4qtndsFSZTb/IsdyGIo29xkKpagLKmOXXrEk6DRV/Ot1
fMxWWD99PAjv1ihcdZR5jDBnTNpp/yPUdebND9dQWl9QEqAMdHwNb4EgLRPwjdgtAOV+fEX3XVJh
Lumj5YJYlcf/iZreDrtdYYYRiiX6MmqqhU9qVYoJxdnP+PiV8Hua8rPVL+MubLyVAW+mrCNkYdNj
lOZhadRdFI5xVh0zmv9sBizI6X6gUcoJ0FosfLV0HFS/X1su546hXOhks1ZYReZ10OY1L8LCvpAv
yVrRFLD7FizdWVDXnE0Qo02e+vGz+4n3fs4hngqfycXZxycKep9REQ6OVm4v65cCmCtsb6VrT1Bm
trPqFkMnf1gPskACIN4lKPkZMPIAYujSbjSwuZ0g2rGuhry1/JusLSIvlXO/5D/ssrHP50z74Z6O
F3hzvwJcc9/2YTs80b2FpuNPjr1s+xiucCBSSfyI5us8B/F0O0gw6/0O3EbrXHv24CT7Driwk+KV
iBn6Dk91iW940U2Dv6Qo3E8shmkbZjozixVQ8jyiKKL9E+4Lq5+n9uLoWZ8JxGudjPgty9WFKiIi
szTasCDfSGuZiuJiqVcKr1jOVeFxSqLc2wettWxfIHK75aP2mzzbI3vvOulKftpTFAbfmOzpdcx1
CtUUbQoX+RPZ06G+ypLOhoM+O4V7zK0xLmj7133rP6zBBOjhARzzsnxZ1OKpG7rmnXXPiRHpnwHF
zuFhi6YchrEA+1AAPl22pj7LSqobx60HSdNjkNR7mEFGwzbK+Nlpq7j7SVeKuicoArXKXwlwjxno
G3x4pzpXWSeDeE8eEDThGWIadXiLeohV12dTCIioKX4VMV1uRnmB9zf4N5vXT0zpzYFARbU1tBWO
TF3nCxFd6CQrgcV1wVLLHCBGrubpGt4dhdRjhv2LDijCu568CI1jaHxkroTYego0YzjWG8jwQBFz
iwKy2hfZsFXrxQzoqCjPZmQB6OPW0ODYYEH36OBrb9E2Gy+YHDO4JDyKR+oLWhB1YU29omQRfmqg
hfFFvX4Tw+2GnyHh5HO5rR99+YzOQeJOlwAZRe6eOwsmTBF4ygA49tnSVU5Lp9CfzLloB1bJ40Bz
5lB5WrIVS4YUWYwkyD+ts5hFdFdlUMeaI81pyxUXtV6TePoUVl6AFblMEhNVR4NCMPYRlY7M2q58
nxZWjre2ZMu+YdeWRXBledAwmmunlKXT3IHcruIMQVY2AvgdJRzPIWXLMre0TthWuwf82NdSUsk3
zYR9p2zo01/d3O24XltBRn/QeSxxjCUPZmTdWNP1mlInLMwf4f4JWfBcTUxM7xcjT5+Kwum88FjR
KWLEvEYBc9n1Y6GsU9dGZsv3J5XHUYpkAEiyw9YRb5ypZED6ZUfLzzxqAfia4ZMVDr4RZwnokHnX
FA5JZucAhQw/OcIv3ODfTrOYcTbOZdSSLG0NvAqrq/Fn/4WpbULGMcDm44/MsbOi/FHGRaAt3iBt
V/2oqk6XHeMFqqo/K/TmO8sNYA1zyyVvWmynkJnFFaD5OvQ3rcVMsHCwzJsPVovvNUlrhgZgDB/l
iI0BMbrnE2h6nvH38wxoTchnCm4F3wsWZABPdeBniZf6c0IBaCciBCbsw+/ZA30DUM8eKW7zcJla
XwZDM2uG9HeMm6BBav7ljUF942HUZp1+D7X1+vH/DPLr56gUuPVN5IqWG3A6q5ie6zIUJTI4nYei
xo10je3IjtZJXtonEvC8T3bB64vqt0kx1ci89ZBfdE6CuBeIugJNh09JS09+O00ubKecKiw1NmAb
SLyiQkm/2QS9eQsxlTWK1Jl8Tl5HsBesIPa112cq3JIcLRV9F87O+apjk53br6/2dXqEWd0wPiFM
IL6AyjIPD5qwYLLkzmAuU/gFpkzAHaQdFQ+bVYJOu+RJPTO8rxNp06vmLnlI81fAMIz8njEIY3aN
qjC3/jqg1jZv/KNvvN6PsAoOurq6oBcULbR6TUXLPoAf6VnTSZWbygeqQfK5nCJXPjth3jF94L4C
0kbofCLY/TRSyzZ/0AVAOIDbzmO+NJ1tlkO70QKnGqHDvJgfQFA0eXns8pi/W0jPyb3zegTHrq68
17lSVmOiorPfQ47K+MDtLKVX80c4AXouXgEH45yfHAlL9IHIrYqnPeI0qitTe8wzLo4oQU/KRIue
2mZDwYCSDa+p0BcAR81y1pyvfK9edVjFx5pgcVkvvWRslv5c+b3dtrT3/AbobjbmlA3xSdJ8vlBy
5AtBY9DctlLz37WdKaIF9uxQKpLU8pvbqVaoaBDqVFzdKfJ+egw74MntIVs3M/fnhK28Oi6edNlh
4sFAzg5NyxHbHhary5LxAj+HYVu+2eFSsd8ANMUk8fx3ORkRhGKojrqAyiN+rP4I1/ocURmG48x7
WTOo4CEWgkzQXNOZ8ooYo6gH6c3FHJ4b3C7PsCQ0RnF9FstW80R1Po/BIdxsh11ODb4ZPmcRZtZQ
rzJT/LV+Go81jcWdo13zvHgtgWHbDUxwPi9LSqFoBDUbdeXEd2t0TShZrGF74wln4BPh6pgcdgr0
yLx6LbJsTtAMGcBHOWTuRZ7hcU37+7X0lpGWUzWUgV9TL82cmtS3bcmduhQVmIY8tK0hisw75c8l
Rfi8jhVbpRdmK2cezJaEYSbXM4OnS8+UClwd19TicbHN+fUBIOEivs2EZ5l1OWcjndnbxKtMkRJs
O9tPBEkiVJ99ylhrdlgyxECKYziLoIFUhFh9CG+YIlD43af1SUrOYZjw8jeAGDxV2OFfEqRwusyY
D+4AChK8p6lEV6qnEu2V6JpMlzPgvSz6XG96tk6oISuqChtUl/A7+y3zy5ppSq5nCPGbZ8hEh0jN
kfTSVKnwzzHVXPo7GLl+D5MVX5FnH5GM5halKbFmR98FmWL9NZdOtWQHTjQAdQhjUf+2kEJyooHa
jD/X6oudywqcMqhZr1ju54jYBuctUFHS/TZmMaWJs6HWU5tgU76N9ePma9fvITeEJBw7cA49MSW+
9Al0B2Z5Wxl3cL5pAVyPUJJB3Ob3k7y+SynoRwcpagmreayX7aaB5MZ0S9bc7CZE/2bxAq03n+he
qvdZ5ZrvobUHZytd89V8EKZJwCfI3E1vo2wyes7nOdFidruBshCHioVqViXAJ37ye8oSU7ITIZVp
fvRaDzfbqZWnw7ICCdo57mDHd7qI8hmUi91RPfdXoBHuxSw7s8pzqJGM/kifiC8+YZm6kJvN/PZt
+g+31C3NnQOD5ld/XyiAzGedsGHnZb9mbF2JQQckjE5o/zNgV/N89WuhUQJ8ZjZYaIyZexzCwQcq
kbcStFshQ22ddBkIPq9munjTZenmJoxDSIhrQLE0t6VfFpyFHzvzOgu0WeTCNW3GPew8MyfRLXFr
POgLcN6GsAM2Lzu+Dgh1YLPp1XFoQixw5FZ1RZe7ieI/FL7eJfTUctgfmMEumxvShe/LyoWih0C9
2kXfvA+56yjPF1bD3LPNSss3K6iZKLwAzyqlufc/ZHdvcztzeeQMkWBGnQPhk/d11kEvsBbGiFLV
69ZYUQPmLsgDWEkfX+pdk4bVhAy4zbUoWfHf99Ydc1zLOCOU/M8csWtQ26kUme9/wonAvH2EG81L
1SXa+aceJguv7Pfm+PG9vC0hBDa0RP6HVjjq2kgueO96VNnkgVVk6Z1Q7GQbKwMEt+QRBa4ISHFP
6Pyncf7nBSGeUzhAngR9EJjtbwsIeAvaAJnt7B7JJw6KvObEv4hWzJYpa76s7I8f8J0djXlCarf4
hQLAdUHvvS9kLk3l59BVwvvfO8ZcbKZov4beCnR48cd4OlYi24bPeoY0vG81SmrffW9ga7DGzec8
+sMdvZ3p3JExwUNwEi+yAC2f922xNbEt6DKevG9eF9VMXMcaRw81Y1/HsrI0eYKvV1Zm4nE4EFpY
hbmRSnhSw7uVZPbHoPWA1u4WtpYVkLCQfJz1kTm35eqRT6bzaz9LvG6zHz/E+9fIi/ONSxIdE9QC
4vddVs5d+FCLNd3id292pu0lEBJj0OnPuKxp/w9yzf+v6wVoASEGjxw8avBvp020EI3g6Ktvfx97
S17Iamf37Kw9MOUy/69KawHArBixBZ4P/RyUUt5vB96cUYmeyur29VgiSDZvI6pBqx66UZoD4+MB
NYWz/ynVUp8F8sRENaAU2rb8++0Dzuu2lMMW1OdRh+JekEZtG3nfga4Xf1yC/7wUrw5LpDBGa4Ym
77saXpu57arzMD9/DUVglZum5uLKli8fP9W73hp/HYRGQjOeUSQPYGd9+1idrYqsWkTyw64oU/9e
VoBoTagIFdCkk3M8dYYu5g9utIuGhk4Hlis28C/UDJbooZptNsE/3NcrRORvA04NkyGAoIy8FVsb
bl9v78y26RdhszmeDRt0qvHgBotBSWiUgHT/17iBi0SjdMyp+SY7aKVksTsV5Mppr4gigAblaV8L
KlLXrk9NxL5rsyDP+/OVmCWAH7KUtbOsaWbQod9GpCVJz4bKhfaMaKreXJXavR2OAF6HgBLgtbc4
vRfeJa99xjokSfI+QecC1XmDdCr6FnuCr7BEWRIRgtk7JwGKynaPQrNgivwOnCKLX4NL/RrukDnE
HGLhy/b6mgLVL6M5o3nBkULKasKTGfMeAu0eu53mtkMvwToR+oWAi72xMUGm9bozC5q2vDegpw5O
BfWoWhzju3EAULgPRdRUevefUozkOMdk8TXAeons6PjNjO8mYxNcRHKi4kXOA4/8IADeWae2JtuZ
LoHMZWWeNks7kufRZ2iq5sEjHE+823BViS8g2NqWKVKM00D9d33ND5N5HT2JTrBuKQdTGYrofuyq
QsUopFq6z2e73UkPVJN7hwCeiOZDLkM/kF8CQOVb/4U+iOm0EZvabnjbQ8buwy/ATUM/3zPPgTkc
i0E6TpW2DsHwXysp8RhfBuGChxoqiquKbynnZeJzlyRVjeRgB/CPDJ0NzUjDqoIe/6FDTimMkXaC
+LzubIuKCRwppnsQp6u/ZvN1ncD7AG3cwA4ly0dilH4t1rcjBJtGzc+h3dZrsYfaLqDKtFHXDl87
KkIwFhDGMK3A33ukpE+fh9cxTC0Soa5oQlcT3b/EfxTkTfwKctochq9To3mJUjsAq6SSQwJSB+Du
YCMCxQ6b9xG34dZgs+famiCsqqGPT6JLrOaIGHSORU2ez6cA+Gy1X8s5OwPR7p2XtrddtMMynVNh
6e+jARztkgTFLaSjxqaWPQ1gc53k3M+DHsVI3y2eK1Ruv+Z22e+XxMnIkRtPnZGEU+pyu+AqFvb3
vmY5drMIr5GAEfvILwrerm0NxypafKOTrj9tVQN9jJhCHeLV9qByjGH7oxD6hAmIuBp8K79qp1Ed
gpHSOACZ/HzqdbIvkjn+HIlCgjcQ5c8Sg6Z9U8CqX33Q70GWyEvQs+1xzTq6050IfP50DNXQr7ro
OPMnL2LyxOcB3OsZeIzsp0xqfG8Xp4Eim1TBsajs/iTwJth2kBkQtbG8Pn9A+jB+aiw86xIPyv8c
u+XBdpV9iRQ3dMYeEYxrn/LhcVBj92usouwzRU20RwvlJT8dWlDkWY5w7ifIQ0CxAUMfnLFV9+Pk
UwhhK9hDXNSX3jisSGwif5JmUZIV8ddyQnYB1leof4wo2DqHXgPvT/OyLUBVe0H8K1ZB1O6tzBou
2wSYxN53VPUZZnNN/tb2V8GoHJkiWNA/2dUorpfIt6/G0DEzNAtMbzefZpxv9XJjw7W+oCpvXZY1
Qqv7mN3vpzPPCHNuW2zkKcA7fpuFnH9J9IhSFzbY0zhWvQvSQQBr3LaRmVs0cCdAcg16L7a5Xi5D
nct8ZzuivF2diI2YVC9FW7LxLv0YL6/LYZHD0RXavQoa2PdUoB+Def1h4x1w6zssn2nUak/J04bc
u7RTtA/W3kNWTnW3ovCHb6tYiBVt2u5A/XUNNqNO8XAAa29pz3+iY97vPIQmzgDg44xjt+rz4nT1
57FYFTozSuUPsljlV4yIsb6WiDmkmQOjG46z3dAJjqkFsvCWYkv9JZ7vEncsmhSz1eqpaiEg0Hxq
H5FVkTshJgf6nB9fCHeIUw3f5tIvO/9phEF/XdGHmGiH+JqLIpuWaUuSKev8OowtGCuNUydPg0Ww
tY+JG40E/ijvwjmsj2z0YZgm5RadKwcmBfghMCdzMTwgHo24hl6cs0pM4RNk5IeZ/P1hw/snPpMC
tnkl2/zXyoCcFSrS+kB4up7UkATZbvAlneQ6R9enmKaLMKnFmSQ+drAVGZOHpFPJs4ciwRcUfvrn
CX3YX+gTQs6MevfGB/BwZnNS7CU0/BNxL3p0czddW8NYf9/svjvzGicDMUaZ+7ZYbZ+zbGFHQq0p
pk4V1OE5xkxZKsauOqsDPTyAOfO4/8m9dOwOc/jQG79RL5R3SVcM587aJKcW4fGrfKzkYYnYcknP
2xJqla0uB+3Pd92YDV8GbN1+ePXE5uCib33rry2Lh1rbJ8dT+moZovkCqqPXU0+Ku7MsbP09aTvI
T8oxycUGoeIam8rhM9LpxUNMSecb+r/qCwd+fs5ii242x1Jgq8Ly2CRZcE3n3fFSBIybfbytEHht
MHLHLbf6u5rWwF2+9Mh0gFixj8NcyW9Coa1C0r+hIp34+goAVU3Vou2/5N6WtOzZ7XKASR+fO/Qi
U+Qy/E/xlHt0DAbrp5XBBbev18DfyiRd24UYfB9pSu3xdR14U6QOCFfXkBcQt8muZ0vkd1R/oJT6
a/fYqOGJ38kpQMMyGlsimEpH1e2SVMBCA+GUlzBA3e/ayjQ6OMVs3wBB0g+lO03yrHAbz0+Twomu
/KyHS5rYbZdctkUs9vSX/W030YeHLrQB/a82BXe49ZCZQIDEdq5WS0aMdWjPariWyUQDCn6cM190
vmw/eYtvfYapVSLHviC9eygSAQkyL6f2QCt6La4QV+/RoRm6AKRmljnWWTSN43a/IqOjizMTeth7
WAt909eMWj/n9WVNrQAhBScickmDVmfTDVWcakw97eRf5mjrV+gsTXgNjDBz9rNDiHilKBCox6Ak
K4VmiEC8CkICp7wD7nQ+qTC6DFzIdtWXzVsz1IzXRdqJvnTZ7OyLGNlf5EqbtYOgN42BPiVwFCqQ
QXmTIBRjZUh/pJafLKfSA82zcwu/+dyvjrWdzSTAVWpH0rWR7KiWLnUH+gs36N4i8wRwb9v3VNwu
K1fB3kIg41JZ6zJWn5rVCpMNPaa2Q8VkT/2orQ16TLhB+0kpVLrVfkU2B35Pp8ee9RDTdk21s7rt
wXd0U1yjNYQScttRfk43tSDV47UrDSnUm+rzroRxeMjnYL6pS8q3+2opl3NcM5x4j1J5EVGqQ2D9
os4HCFZCB9EKkYWufKhcBeM+WZCpRjQA2XO/9igRUkt8dIQ1/JwSQhNvEKt71veZg2oCnl4vAvsL
8jQpmAEgcjNy2eE9nll9RGCmsRhoUnZSxQd62yqX8gebkIzDQyHgAAa5dJbkULeRExUH4S59ENw4
1hTqB5rMbXZeydhHzHL6vm1F/pAX4nueiAApOOw4TzOYk0MWZ8OZzeEB10eHA225aLtqIMjeDl6p
sR0bklSgtgajC/iogN8UtKeha8I9LOB1p+PSZ39F0eGHyrPtGKF7t5P5kt3Q+Yzt1FnGWe43Dhv/
LhkL7xQBbBr25UQNivnAhNmB05t/Or2oPwvZjfFhjKL8euy7/qTlCGdML/mUXVDNzqOd1S7JRdtX
cu92sjnWuNKcoF86B6iV/RWUcOsGqWX/yhU0U6Ff0VRPSIv2LqpVT52ONHRhxFt2dsQhvLeTSY4H
AUX1FlwjhnhimKE5jbONHHeNlLkfjpNA4bnNwLYC1NQXY8jDHSBaOyechMqfGf14eVbR99sPLMp5
t631AGUJ6aupDOtmX1bEF9xCds+pg8ZChD6R7kTxiJSf852K4HIETJSc9TbU7UhE1Z1V2QiutGHx
FSb+Q1OBUMtJ3I6Rm1XfkChVCOp6ff/NQ9D/UruGPZgNSwVZmaLtZSYgGte5TeW9XCaI3q73qSIt
uZxmp/xRF170vc5y52vtePP1REd5HwjZX3iUsh9pCri12dMWsfMqW96EWYYAD4iD2UxC/4dfmyR9
7Vpzai/u+NxPsVUeUImgQUuRuw8vOnhofToOJYoUtHt6ipjRXDkp8gd2twutsgpu8Kx0n4uiUDWS
ONzDrmrwCUcrrJUpZTnmRLGK4KINtYv0UgHAFMsAju/LVvTq34KsrUhr4Xn2dw7eGYFCDFmncwtV
pD18eeu8lIH7YPAMRwcbHsTKVkt8CoKletZTLDgeyDyPvc5AafVZ4F3TUhyu0JJ2GtiYhDTXy6jF
c41uYZmOlD8npPWa5YdSK2uFRUmepgXV1Z8T3bRpR6dwOnTV5F1SPM+BcpULomcGzvrLB9qaHduo
UFf+Sv6GJFCQqX2TSSs4WLIFi4x1QPCI70XzLRITgmmjN2LIYEn7Vs+Rc6LrFyeglYjhdqGaC8xm
Caou2f26+bDIoqgI5RJCT9AlVn/rwWS3Up0ZhODa2oE4DJD84YOOYCl8ZNHbovLr6ZhPIS0eiG1V
TZA2HEwaOyH9IkuXmNrrsu1rh7B2/cntnXnck1VkNVtaEvYbfmGOzpv1zLLdqvM/hdqDWF+jp+E9
YfIdWSg1QPSvsiONvHqxb2okM9FhJ9tefAStNqS1dRpx4AbrvqCvBiFTgzL3132HzWdbX61xRkkn
HTUJmLhrJqpW3m4Bfp7oIzI+svya5zVCwPuZpUJ7B5aQ1yFwiDJGqI45sVp3oQtttX+NEquHAFmx
umw7dJ7oAZ4y26UndCYAcCnoxCsyY9VdpUXNe/AtYFxwTbWmN4F20sDj/2qtBHO7QYxVt+4TUSzB
12AI3OL0WkS2hGmEqAaG+8lC+2sRVzj0GUgBOAbTn2EdbtHP3M/sJTwD772x3tAFTMpvWsyFhctJ
TAHOIrPNMGTniGA7Vo+6oKAQXysCygXhx8Re/VTno5b12UbXjbfFkVf11bMX6+7/UHZeu5FjabZ+
lYO5Z4PeADNzEQyGD0XIppQ3hFzS202zyaefj1VzzlSqejJPA40GCkqJEeTmNv+/1rcGqDV510/l
0ej5ejOJb6g/hI8YxyjCe6OzarD/NgLaxDioPc74Cn1U0rHH4ewQNZsalAbzsdJV6wx11FlHZMbW
vfaYMScPjlHnQsrrnGKaaqrDYBuaBJx+2+cjMQOlNJM8qEeUQB61gxL76szWzw1CJbdDunMD+Sf9
SjMbzyR8YDbMLf3I4ql2+/xRQfXTrfQKUxzgG96dABVM8aGWGbssVPlxmwWVLbx4PbToZ+Rq1hua
orMN5i5F/X/wkmi4Wqh2d9Snk1Olhoaf6XZ/BnY3FUFtFIjIBo8Gda3k96knR2ffsIVzVkZZAyyW
5ZiV27ZTUVdKt4avhrQ7+6hnFb9x2JqkStiso/26M+bpTmCll2wQFOh1TscJMUxrSAGtbXYF3l5X
vilzCD11pUVjo925WZJZ6xHn+ntLMFm7EimRDCp+9oHTSAtPNmA70YpdH1vZ8AGhaqm4sKOGlEca
H+5slq5Q2RS95iIa0huv9AF1V1ApJlXsNFE5LzmBRRQsHVhllU9BMbE4oTqTuClcW+3Xumr13TOS
DOQcq7ZG/eejNcHaWvaajt6J4tZNxMkbKmLDPvwsaQQS4WBkTuDgaT0oERk+AkE4pg80fzVAAsh7
PSC70sJO6yhdvMVPwYNx8NGuDDR/u6bOm9TvKZi9QcYDjwUY/bZX1IrvOdcbW6vldeJhr00vdL0A
uNX4qSCqoniY1tEJBp0uvnO4HONbJyUBil2XoZO1HNf2AT6UlbwxRRrT1hjM9K4ajfCMfDP6iFqN
Ow/jTiKjC3sqIzDS5KpO1PHRlVZ/HUEj8BWw19G1doqK2dQBiwe0zrvTKB86ayB2416jaJGsRzQ7
30ZAJ9K3MmHuiLBJkU221n0TRtWm00v12W6FtvIc9JFxm884B8Q8rfBlTTcaJrVkrfdiwfySqkNw
ZzJ4wz6yia9Ewg64ZBWFo+TjegB9x5bTsF+X0B83dK7o/6rGAhqKBmNg6lXwYSSrroY5t4L61bAp
gPV7Nvq6P0W6NuDJt6La2SDQqB9G6XSoobuSb4lKwflutjFmeviA5qVRlh2vIBAcjqAyTXi5MdAj
k8maJF6zoKcowiiXXOeCCsBqtuvaDrIB4d/aUIsEjIzkd+AxiT1ylmLBPdU/RhGXgR4K6Y+dNb04
zBbDEQhjW6/zZnDvhNV25H8oltVwIEioApFzdzbyUD+6REs5yJfCCXe+FnpHRYkBI+ZJdpBKLa5o
CFMfbZr+iluHqIdSON7kJ5YAYOOMJpFs/TilYpW3OM6DPk7cnPm3NfJjqumTtens0XpSwriWoG0F
FE8EJgXc3LrQXhIPJQYBP1p7U6F8UQOHoFQOBZ6O26LBel8EhZbGD5klW8z6GevzwP4cjmbbuMt9
sy+jMVKGNvQqvIH2YTw3qD/AFvT5iwHO/bntqmoVJyW1R5SeCLiigSGfty+RMqqQMoVUfIWdx7nt
sR2BIBy/l1Gv7NuUl3rdJplz6fquOnRWgwcFFPSJuoCzgI/dJyrGCXFfZWS/1QTsBtJUxd3QTvo+
E1Wn++ngjstuTS2Q9JSUeBwh3J0w4tJeYzNn41QkntyWlj7kd7h4k3VLcWvdMtRNvzGsPmD7oh3B
vMVoFkftGcqBfPZgSqxq0atYOq0sKNw8/IHcWV2bltk9umz3t5oZam8VyvhnlV+x4Opw47AiPOMF
cs8S8cG2HjreOrd/RTjdXeseHgiARQgzvAfzFfc+7L1WM4st6wE4mt4Vxtp1EM3w26ex0dtvBGcT
oyQ5qDRVUgKsjrXqSSH15j6NDbPwTar6+7oG4AKoY8wzw3ifeqr/AKqArjTtGwtUVgxrevO4q545
0VZFfdeaojKtS5cuiWqBcCEgY6Vt8GUjXpBTCooSwwXsyos5IfGZtmBKFlGXUamyi/cqOO903iMw
n7rHMIGE8W6VZpXt0sotOtMPzVbtYOcNljm2TF4ZKht6bYskx9MSeAQIArWZbaOrTonfZnaryj1Y
caqYK1uX1sY0y9H9bhNkw6TS1Fkuc+YxgqesNfs89BNrZbKjCKGNifYLmTTbeNReEx5tXhrk9aTW
T0NcV59qo0wLdZmyvoMGsR6nLKaTmkTgBtc1lFyaG4zBhjZIlEaz2twOhttxhEkMCT3oqXLHcEjX
NIhdzn1YmRLCSNO0En21FiMxBFoAvLoXzVufzYM2rfgrgE/9sTLZkq3mOmZm2IXYN1PPp2K9fBPT
jlQv38aRHJzmW69EM5iIJHQzfoZG37HlUekEPY9jOokwt8nEIrZ02Py6Pfdzt5euoUOfHu8sRHya
dPRkfu7NJWCIHCtKnI+sqpeGRvGn8KOAk8EDVyraUr9pVP7ck1+uaGsqzcrFO0zLd0EM/NU1THHO
7VT8Ep/Fn1cc/lTVGFbZ0poXTmz2iOAGVSpYPpKUpuCfX/lf4jU8VAX/+/fld97hf7ZJFHf/+e8/
/dc5eW8rUf3ofvmvtp/VzWvxKb7+o5/+svjPP34cfVbr1+71p/8AGp90023/2U53n6LP//wU//0v
/39/+H8+//grD1P9+R//9l4hvVr+WsS+969UBo87/b9HLWw/2+K1nL7+wp8UB836B71b1Vu0OzSP
KQX9X4iD9Q+XspnuIWpZuvcIB/4fxMHil2Ar2PjEccWjCEGdQ7O2i//j30znHwwrB2kLsgaN37f+
FY7DlxGlUvey8aFzEduxiBb5MqJmJyxqo5sTjnTAmymC2uVIdABnkIUGI632bMMXeddwu/zGSry8
Hf/T2XaWK3NXUENYlmUzoeg/j2VnFFmqQLP2hSjYOTuxqr41dhc6pJHVECHI2kNz0zOVfIqixx7x
lyd0/fNCf2UzfFHcLNc3ML4vITaIEz1UIj9fvzNFLTBwk1bnOBUsmzQ3Dd+1RbWthPQe0ePln6Y+
gadTslnzk67Wqm0nVHP76w/yZRZZPoeDPcym928ZDI8vs8igVnnTTErqQ4m3jiRSxM8mROpDj9Ut
+c2XXnQMP99zjOM0J9HuWsxd+pd7jtFhnAEjpX5WhObw4IaTu7Y4TSrnDoUV+MzKktdff72/DzC+
nm4tiS9IRyznywATcpQdeRSQcfDlQDsV0sr2OccsKI6JIrcA7dX6xsEz9fbrC/+z+0rwNffXshFQ
GMvP/0JYEAB4cexrFJbpf9o3iJTD9GBIZakRRbQ2fn21v49mU0WHA0oCTyz6ra9PcUoKiNbU1bM8
t46iEB8p1VhiSyVV4wG4AZu3lvrVWJa/eY/+yQ1mBuHNJRiYL2p9uXLdd4Y7ZQY4KmlbxyGVGQVj
TV0TsfiB9d7bZ8u4+vW3XR7al3HkORiuFnAETmDny7sjZ7XHOMdOs1Yt9c3SKkZqykz1m8v8/REu
QemLLA57HaE0X1LFS0OglqslAE1C5sEuZiRnhXTPPuYyBjz/6+/0hZayTAjcPi6z6Dvx2n+dEBwq
h2WjE6s9YDd7cqisAgDQVEIptKQnX7i2TTi4eQwzLO0NADUjeyvkEI5UggaKJJEjizX3Nx/r7/fA
QRrtqrj5kEPR8v95GGeuGlVdOAGiwIswHdWwoIHYedl4TpL4dxli/+xiBi4k5qJlk/H1YjM9yVgi
x6E1N1rHjhbzFocR2z1hjvXLr+/338fQsrhppuoyM5iGxQr31/fTZgaCStxXYK16b2sAMUs4YWH9
/Y0h8u9vpoNydOEnIZhltflyA4mZkez7l4IHvdhzOin5dh5Ha53DOcWRaHl4GxVZAKJUhvQ31/77
fEtDhUu6Hksri82XOagrYfxQJSGk0tFZ3fqEM79OlzTybT3FD9TXOkvPv3xfHSBSOjVWwrX+9tI0
GulaJS1cn2gOeVUI9QSTMLrrX1/lb7OOrZouUwAqQJX4RXf5+V9mVxqkczrzjSH0aMrVNdPwHFL7
OmRJH/rSdOt7zgXu5dcX1X62tvKKMrc6KNqM5UXlqsv9/stVq3bRjQ3yj3Dk2DuGRkSUd0EXIhN0
JndKThj0dshc8N5g/xlQU25HH0lZlDvwzrO3T5F1YOeBvTv/5lH/8W78NCfyoCEu2YuI3vz7fsYA
j9dh6pv8Gc73lgjHdNimtkVkiKYPLsRNJz1iGo6vYRHRpU7nck+JL+I1nrPPxKHOhjHNaipQpX2y
/fWN+2MR+PLh0Imy4wHRjKL5D37HX27cIIlCSI1i9qFout/abii+zx46rABgdXI7p6WinpMcXCLO
QtpqK21uJcTKGa0j8HXjm4UzYqcTeUPdK0KO4DjhOAZm2zsRlGp8CKhbAL2sMku3JQLCfkDQj+GT
9g83C+JwXWYfVctg8gdK0vNmkm43bsay0KllKUvp1KwngbKKWtF5tKX7ORSw/XYitFPOpVWTj5ta
X4J79Un3nEBXs/wAyLxPNtHybrVqGpFdHks+BDbZO0nW0FWl077RaZLTqobk/O5o+QTsDjuh78oi
jpBCUfWG7zHIa5XNaGtiabhHzAlUvoZ6YEfUzQunMbVTeZOohuyCXz+Yr5MTszr7eM9ZQIForb+K
rGWeybgYsAopRDpsipL2V2CuK7v/zaSwrBa8G38ZAqZp8Pf1RU8Lr2OJZ/353Ull3+LxjEmiNhM7
flV0jCkrtJ+V8AFlg8OYWwRLgJ4p3alp3a3TzrgSoI4uQw0HsrDBDp1s9Co3dglVk1QzL77OYt7k
WYwsVIdGr9s2kpExNX3WtPBuzoq5oRg4zHEQF3Pnz2WRb/URVZETImXfjF3yfdYHBRomuY6+GOk9
VPWYB4ms1ddRTLtKNumz2tJEh1GajfeI9WhSseFxVy53k5CXGrWBmLQ5XdtNc7tMickG24m5g/Jd
I0nR3eFE1xEsv1vZC6FXpQ/auTFzf0T768B84Kzj0gR9GDpOOfsUFEcVPIDr3I51ayGOiH09U1Qb
MxuExDUxT029VbLa3tL7kBuKzC1s2F6bv1EG3tdkj8yvPHTSYYRtIQaKJXRYBRyZSXF8HNuNgmfv
AbSkB2W6F76oM4A43ZTeakNN+ajjUxDM09iKvfNmVzmo4DHW5N2I21Cd6juKTNm9rsfFJ/56Uay8
GBwI3HVLaH5UpxLIcnTpvboxtuBMkGuoQng/WoqXwLQVxXoOh5IiT6WBhV9RpMHfawijX7WO7K9q
Eja3mjXkJHiZyamkcX5QOmNjt567aQ1pHLn56k1Jbolfm0q6JZVJGL6iLUT3qGzMbodI9JNy3ncl
jSeOkv3oPbeMqLtYQYJW0VMCrJPgVMpHzXjp1EYD++ei0M3DJ6sc9SvWC4H3X//Q0qgM0Ea5AHlm
RaO3PA3TBjKTp65IK9dJ/7bTI0ID6w7bK2XKGb04KdMpvnQu1v6Qk1O5fgXyWt8Obq9lN1iu3inM
3mPhdFd9S+TFdpCwR0n1yAFLgyd5qmnyRNsw0vUNBTz1VseZAfoFfifNBoN01fm9HQf2YxZNWQHt
kPw5o79DkNIFeeY129Aj5GDN8Q3WPMHzJPo5vE3MWoIk5J47CDjcDoSidAfNcwkdKsOMIKAE+tiD
FqUPsR520YFDS77PWtWI10WZiK2+6DECbGL5NyE7ZBYV/TdmjChiGVHM3Jd51V+LWVFRI48AS0H4
naPelgeO2TYvd/IyUNEF1NreE6nUEVE/rpre2MQqXJfUeko5Oa4WjAeCnHI/yVAGI+v4amTiouM3
1mswWtkmb3rNCmZEKh966hEkTV1Wy9cCEfwFxvwQrlCQEDidASyNLCK9oX83qzmTbTCYkXlLgoRy
0dv4WsGsR3ceGf5gxY8lfqc9fPn7uumaW7yayUc82MUe0sSJ5t2Dh3Z3bReksLTWK4Kc1wwNfroC
Ljt8Z7fz4Zksbjg9kLM25nM60bRrObnsJZYxfxiKOwxTF2WqyqPamMq3NJwvlnRGFBDJizZ/tGXy
6EbeB11x6MTudJhUkEVhGBG4OgROJ4CHaGTG2E0ZoOp6iSJv8BGdXzRFwFW06g254Y+G00m/UOUx
suW5jEJUVnb1GCmasQWm86OfKL66+osH1pLou0fPGqnWkubiF33j+iKSr3T+6Cpn9fTO/u5OGvMD
CejqRqFFsNI1YM4WlWoIV0WzIu77hEtwm8fhami1O1pNgMtZeE9VQfNCq+mVDoCf2yqN1rGtXUja
4QnNlNjjNDqx/cTZnleUeWoki2RCKjdUnslJI0iODqxrcAXVOkg7XrJWUIoWBaTdGCxXExnVDZ3B
dOU0Ib5WowYv2xmL7V8h5Ct9iEZ4ArKEkd6CXpe8Jz30EFop0b1u8A65ZXXJJtX3OhJ4oPZ/unFs
7tm9gbNoGx1NVKpZHxkbD2jz4Do+utzqnq0O7k3Ie3YyF3GBWWYbVLR8dEKVdmR4XDJsf0gKdHlv
Km3na0X5CDfwCIW/DVpvOWRESU+gBWikekaS6p5ngSTMQ8IrZvJIwCWYQa4Xx0ETz8S6HAhKQh++
RD0oZh+gGat8ijkeWmJJqmebIKUaXHGTO/mjQ0WRXoKm8mAK56GZZ4U8P+RV9NdA10Mkpm9OlYIM
FWu8RfL0HtnT4DPH0sRsrC6olRhVM+zoQWdGLGnvrRwoLOAFhbX29Cw6g1l/B5V5aOLMPXgdak2Z
lz8Q1BNjURXJD46H5NnnoYqOvIo/gI2XxxaW6salkXRvWl3+OONcDtCue+xulJm6e0lqXq/F6yzK
Nnist+yat/WoTyvGxCcJAjOjbkldElNyRhnh7pGl3cWaudPG4R5l3Knr67tSyPRZyuY2iYhhVGJn
8vXafUeeCvQizo39TEOeehYBL3ZCq1xr2iBcUk7iLrmZmZ3v2gY0jlWBJh3l1sYoRjjnGWlKzHg3
H4lTO9P8jVZuE13TLD4gijnNcrjV44aJrh9udDO7yZz6IUSEvIJO55LVNvyAzYaitZ5OcaQxb5Tl
adB74PaEPawQc/xAKwCmC++NcUwMyCyWPh6zCtFnVegw/fLx5IpoCxqQiFF9cPa0LW+NktGPXCjE
07w88KJ7caJBrJHzbxUmHJQ7ZZzdqNFYrIA44Fkoy0cP1RsnG3KOWjEq5DZUPSowtWIsziaEame6
aciaQYM8B0bvvTCB431N5u/hkCQCgQCLuGGn7FOUCFaGrp6xThPHksPOd+f+diwYlJQuiLvI8ok2
Itk25YCeop1pIsXgcfwS7svgJUGjZtvYjX3DJJSJyvhdhqvCr8GP0rQvXkckLH42lx9qoiA7MGNv
4/ZLukIJENOMUSUMxqVkH+2PY/gACe8ElpeijA6YvPDq12jUjkPkyUsWZv3OikxtnRqiodmkfBtq
OznnxeT4fR3eVFURBhoFhrzI9mpOvgpS4nFaTwM56Y12hLB5duI0UN2W1bgse58kWnXVZE21Bl0Q
0HH6SIb4HXfRHlB3vIrt+cFSl0iK2XT2I7hfUnFafqOgDNfqubZGz+muEClvib7aKjiRN1arXxct
v6Xe498PN7IRW9tQnkJObWPa+5puXtlpbFRvHsgZqtdUND6Qoh1EUh1nVdm2KjB0hVwhcBMKwXLT
ZnDcK1XlR7UIP1A9bazOCqgcBShWgqpy7kfkpzOJTXgRsxf4CWtk2I+VSwxizwq7CFHNwTTRDLTZ
xnDzK/XTfCN78sN0eHu0W3ObGlgSsuPkcSBNR/+aChpqIxt2W6xKRAixEY47TzIKgItsY2ugqTa2
9w0ixlZRwJZTT4Mtsmx4lOpJ7QiedaR6yhX1To8c7EGUm2ypHDXSG4JczbqDPWFMKQec2WSIHOnM
4x6wIIdrnYJ9CaXt94RqTxBmEyD7zrCwxEzXaSLo1S1PmS2Hm6Gs3p3JUujFp+mJHNHUZzf9zS2a
q+OO5aWf7Xhn6aQ0Iu+Bw4oCRVeSHXJi5THhVPIAsePNJsuRxAwCZpo711YeLPSWnaBAKG3zR+Is
jA2yYEnGcL6rAGlWEFaWFIRGW/XGfEYbgHyYRYAt9vBCef2171wH5Y5TB3bpPtijpq9iTd9UZT5v
5SzTg1sYqNzd+zhWHMoazS0Q7lsH+fqNqi8hrNX83RyVQ9vVNNzsnuQtw7mTxNfRQw/DoIjqq5Ih
zRUhncnUdvC39FtoC2Ljydai6UGKJUXzC7FCji8qjLW0W26rhuietrdXkxJfKqIf2fdJQlRc0fww
tfy2EBqTP3WklWrXTwJps99M9QdhmLda7Zn72p2MR0UjvlRHZuHnYTQhbBYSbed86RwLUA9Jvxsr
SjEMNBPKdDduMG/0Jz2vzwkL2KGZFYRfnHrIEhtB/VMLzM6Mu/kok+GlQ9frg41gnmM7MjOFnhwv
QSpWaHa5AwT6jshSHkiBJnEyTi5AAy/weA7j0PcrEhi8LQJNVp2JLFYFqoOPv2RcaW6s41bUcMzq
cxsAFQnXaZshm0mLJ9iEO8eVTGfMLCu1cYIJoe0pt8jWpe6xnvvyEent52w17lWNRHxWXXJtAM7p
GL94zLLSFBSoY3Q2hmajZuE+HvUtjSHlZSi5sJ0rW0hCvEE0rLdlrlyRRm9cMT1FQ/dUeeRUEpC3
d5x2y2y2VslDWQl8lVjwbqserbBeNydjDgPPmjqf6F2LxYtNTlbEd73nPFQECvnW3F4b1XqeSu/i
9cauL1RtT/xP5yvkxK7zfgzSSDyas/IIQ0o9Nm51O7rRHXqru6JHT5PNyYuK78Cgh7+aLfM05BXx
E0I/tJZ3mGcZoA46S7XlWMIJhqV6E3cEOCuVs6E5vB2lDKhj7PMZdYYWifLGtSpd8223nE56aw1B
M3j7pAhvNbPEaeHIjIpJuPfqYmMU41ORFy4wdS2QGodamSHdG7UfQLqWd7fWVrHq2AFI69rDv0Nj
jXx0XeXMWiEK4IyqE91BnsVob5CVtBh/rNF75MDY3ZPNhYuoQfyJNEGSnYudMw0xTxmEVNxYORvo
O5tcSnLcOi8XO0Rw8bkRSnYro6r5IaqByU9pBVvGxkiMGz1vyV/Uks5UDqGk5uNHlaV/UMlB5TOA
aFXUeLzpDHhvWyJq5VONPu9SJ64a+io8qnyTWL1+DWtsH2tYr6G9r5Yk2s7SMxdhLlSutSrGPqh7
7QEKaK+deqtzHuy6i6/osggxiqbLTOqER3Tt4gp/k5JIqcZ9Zb6r/XR6M9r5MoKgJJxUTw92NOWs
9XGa5htsyt2L5AYxwoSBoayyOfHGw62lFz2MMp6n4LCQxudQiR6kSbBnyeeWMr9Dj4Evub/qkXdL
Ibj0p3bsfdxwF+J0KH2QRnXGEp+FkBpE+GbFaXaJ0zqogG75aUX41Exuy9SYb03rOkGhh+M+p0nM
3F6NJr80Wyh0Gbu+1bLKtGN0mGHRBKUtq0tVtsehH75lyaIEbNT+oXV0MLj1k4OJGaJUSSm8jp23
VFoKZ45QQ0KWzsfEIyAwdeJvcWYhUdZQtu6A89urXFhP+eTmsLajZ73ghV2sqBbJfb2PBtdYO3kH
cHEAXboKK2yiFA40Dp5RExt4TdoRCkm5c8SwV4zmLumNC5FyyTqWenikvf4GO6Laki8m7+NaKYZT
L/vylXNZ9NaUrXslX7DZSJRid+gMqewmRDkTmoXAcRzvKFCup8g9ACyar3KAFQ78jCz73mY+SzVO
UmmcnlTiyu55wV9FK68Ju/lL6bWkEbpeleG9lcojB2EqriGNnfupa+c9yyKmGBbWh5rsx1M+z+nV
cfrp4Mzet1ktlYOrOdfISL+ZPIdjZZY4gxxvflIWD+zMpk0ECLjATlWc6Ps4i0kQ7YpHb6aAYCeF
da9FEV/BXkJ86WTuZdd4a3B+4xWAT/zuwlF4twZreOpzy1jlnfnUgOc4xkmRX9II1b2LRP6cuwR8
Mz+iV0xSFVcdoYbehE6vHXpfInVFrygCNSaUvBfyPXXEmcdCB21sX+lsI1qz6tuxqcbXmiTyFW/M
BtMGitHMjI+0R8qgbepiPyDm27tVXuySIax3VW0Nj4acwtRvPftZ15a8WzbRPlspbWN6hYaUQO8D
ssOIVvW8IKE0hF510ndGabv+ICccHz19b3Wx8gwJgZq6kR2g4QwbXkCIqRYeLcdiI9O64nmcxh+p
UW4m1F9Bzl7Rz3tdD5LYMNZYsES6nYbGru6jVi2UdaHb7bmrZypWhjGoj6aFL1jXa5ylkUfEi7Fk
vI02thEa9NpRT6S69cAS+Ioy9YS59tcJEBRHRDvfD1kIHQwSDD4ZjMkbAgrEDruDsyYDViPiVM+V
fYWF6aYt7PqQRCbZUVU8VZvKJsl0cqPo3lEz61ym/Ukp9GJtG1b+ksPAeykFeTQrTYyLqNFRX/U4
azcehePPBQBBkwBw8aqPkvYVj3hsnlIRQvcpQ+SnKTrW93qpNHNeatJ1FfZsVHh3SPCTepwyICfL
c1cTe0G2iwicbRi7cz9QQHKdjqg6ga3Nua1UpM7eqjcZkLupbalUKFSteb9JM/ajLvVeZxXAHYeT
OfbYcZNhGR60OGmr/RB2yEhnldruQevI0/rsunHg7e0gjqzsYi7b7yl/c3yGBsRaoGWdEb2RYp3I
kwoENtmPxBRGuAKbHMdf90dXAkNT0Ater1Wqu7Xqs0jQi5zY9RNm1avatmlCw9qzVtgVRyBSCe+h
QdhvURHZ14YDP6jQP9oJLQjidM/2dDLZUJQottWkdm8J7guHg+kNjoFNA0TZruqK7htx7QyqkqDu
cYf80SA6a8J5vhRCHCU9xDqMJz+eesOIfaFLUx7GdsqLG6Mx5TUn76rdIOU3dvhVbc9vrTjkfEXd
kXp2W0zqW9EQll0Uqlt9droizMs02CasZ6swLVpllhqtG0TqctPiA292lOULUrpi2AUBzcuCWGBX
Vaj0DDXJzwZB0G5ArhIfT9HXHLe32qzcTibJsyyIb4XjbA193HpjfSfHbHyuUsrPnvaujPAIKnEh
g2UDDsGmLlwz3XhasxsoMd/OlFvXroi1I0/7JWZXGw89dm51DjKiZF/IiV+Dx6hXk3DJbZ2p3XHi
ot4QTCMnn07ih5ggGTCP6CMJusjjOGp+b2O07MDhFNpGkdA2nOJDIouNGbZr+5F47m5Qxu9a1EFS
sEmxyjyJ4yVqLvyKeU/JPHswSPB9wq6d7npLvrmdydIdo6xt2G0HHKHifpU3unOo+KyrNHNcHjFl
ykAQnUy9Lhs8hIrYcSv7dsxzIuLBADMbSExxW2EuMdB4CySviA3Y5NQ7avkWmWOEqz9NBvPQCDDr
1BqWdutGG/V03KUi4UBvWtkCDI07zgWVY3A84dyIm9nUIeZXlTuZJwBUUxU0tUsaXdzWCbl5Y2M7
R6jRKBMxfpTFhgHjio0xDFI94ghVrEvYD46906tEcQJTQWIQluh3z9oQqfZxrFWj2vN4k3mnDbo+
r0PZ8bkdB+gm8nb6FTvUHNG4qSDvZLfsmGX00OVTbpyw+DAV2IPC/08LiXOlkqkJCa8WKJznMjy1
iPy7jSwxAG5iyyRDrQrdyF1h3q2MExiPybjPjLHVjl5niXyHJX8ed25hZTVm8z+mCWTpffF9ACqX
XE1hpMU5a2jrrNWxhwG8MuoIaIUHh1g5e3aNU4C/HFLAgG941DrXoprZNpfIbDlh6U42HayqYEkk
7PHCGJ67TTsYnRIYCBXGp94jjt7AJ59gLYvFrlA4BuY55Y1rptbtDh3ZuPR8nppOkPka1pCF25Hu
ZcS+82aOymRPL+6H58zfWFI5ZLEBPzatMV2YvLtjYtrHcnDzXRF79ha5wqL8GKnlgLHdooufg3iO
8dApRHRqoHC3SmmO+xjo7qpdmu+TpK/lW/iuPno3VbBmx+EzEF+MCJTV4udCJPG4EWBiS0755Mfv
KEGztxzabjohyY/Z1CWMBbxBAPIdg0IQdA7vppCT3OmJKzh0wYngGFKGQVhlYKkYy+zcC1GKh6Wt
siGbwn6WbeYxzA23fG+UbAr61jpFYZa9yUibbon81G8HkYyQgt0Mrb4yRwSoqfc9tgliP9VkgzzD
ppCTOwk1LxH6U+OJjRL1+iFhimjQ/xNeq/f5Zx4pKXSpsLnXW51TDQU5k28yzbC5q/a7x0O7j2mf
fCchclyrJF6vu9IsQaNaubZSK4V7OhGbEpQT5a25xaI/CwO+CW6tq8NJ9eow7nxCYL6ZJf4Zn06t
/pZTRaBx5nQgeCNzekQY7T3FmVHdZprzbIwUdkatcINCDuEtbpNaBoA4rkUbqswMFchqvazPbts6
FOs795J5pL1QyuM5qVOe0Z0UsChar8u3rp15byNSWITxY3XSxlLcGKHarxwqlJy+LX0FGZjZromf
yLE1jk7dv7WZnoP1dPdOEsoT1mx7zYrR3QAxxeQVVTUdprZ+daBThmut0acga8ulRgroptrQTTSC
3GrCZG05hvnWK3HU+4pXNlogsoIRlo329No45BCuoCjrHPvT5AqYxX2Ozal7HnOXZcJQbxX+0tnQ
ZvvSG3SG2GCU80Glc+ytJ1pm/8XemTS3jWxZ+L/0HhXIBBLDlgRnUrMs2xuEbMuY5xm/vj/YL96z
5Gqra9kRvalNhQUSRCZu3nvOd64GSpFto+X9N1NVzW0+h82NVnfHmEgcjVHKAO3BRUa4UjUeHxI7
lYm/s5iNTyE4glVLxPbGKKb8CkaKvq9tdABAWXg1rwWO7V0W6+nGQqgDfoM0pc+hbzlbLcQGtmqZ
azOCJfllbTodQq4SEvoQSmJnE3maQ3qGwrUkbZJMEn5ZKp3u/hAIlopDRCPy8HtDzzkOoKjcMZB0
GeqFvtyFqeTMbuN6WAdDPm9nE7NsQNrzF3uKjas46V86Pccb1VTzgTNNsLYLv408gKL6Ic+K8VBZ
FKIqcdVJRPSy/FlXO7MaiAsn/NK8HaU9fCqbUrqe31fTZQlpuSP5nMoDOs1mnnPnigYOtssCn76a
95zfom1DeBDAn/EOTYj2MFl5e1szFaN8jYotzz/yCFePCYKIjKdG4Ppf6dhfD4HiSVwRYWzfkYOR
e0R/pge37l3Arp2/h4RBhy5yPfzcxZEle0jycP6Emo6udkDvESBUfauZfgNcohg40TZxct/hi/k4
KBlcqSTqeTfLkD6OJa/l6ELIX/qrIsviXadE5OkF2gLkeCExqm7G2a6Re0j6xs7HuXwzl11KmZES
9smI4wU6WvMtS/KXNM6HdV113XMfSxsbiFk1q7JDgWo3Hddhpsewe4R0hSrIGSTUItTAR1wPW8ij
PZZi/BQVwVB+3h+UhTnOHtVRyqFaGzZwBrDxnxoZxxuEJI9ZlnxVLTKTgkxqTGbmivjNc4EBzqRc
QC/oS42aqLIAIAiZtVstW+obTUu9fMpLUO3NeE44jWOpGsM7WuH5adTTu57KuQeSZHk4TxeUC+NI
cgDdYzHqPKxq4sgMtB8oRAPOn3yaPjih82j5IdgTXYCv5ySjh5X28/2sD9g32UQ3PQ/xGpw8Uiqd
QLzOfLD1+EuGXmyrHBF4DAQ31F7ikRjpPa32GK7O9LlsSBiHwiVeyE5lcm0MkbkG1PBIUPaA6Sca
kAxmGNwyPK1OeNSwiD35GYGmK92eIv6FiNkrSZmMPcfnYNCBOyRUVOXaKdU4Vhf9oD2MTdlCkBim
U8DreVWHXbJ36abRhB+b66ZyaCjZKRZ4KwtPDqEE6xChJu4qAtExrZ0neDo7eoocQjh2rXPHQPnn
9voaAEz5EEFhWiVsqps8zdS24C24Nckz34Aas72S3sslEBa9YD2jJRhhmxSN7Z6wqvEWhCN1p/v2
dJ7hWT8qn0NsRqfyo2Zph2nSjsQT4vXp46I408Ve6239Gep9dtN1yj1ZcRYdQROLfVVrzaPvmOJU
V7pzLoKq+kbzWD9FWhWcFrTfygeugF451q9t3dH8DfsZUwfGZAx9yM1QbZztywkRIclF1IyQWlmg
RrKZ0tzdSqmplrmFam86K9eIVWJsEXDwfyi10rnxUZxuUkEvTAYzjIt+Sos7XZbPjtHk5ybldbht
pr7Y2/DSN5EJiKOFH/bFxaa7ShFVQ9Ow2J4zeQId1tUXvDbjXTCETIbnDOQEdILYPWJgpYVLycgE
qOg3fiUSz9ftcUfPRBztIdVWoc83yGsEWDGApXxLOnRztMbRJdx9mpxjkbTRMuQuPk/sNOOeVe3e
1wUpvASQZaMX4libmGRq8JTGBX0Wpe1mQq62z+yp3aBNYLVFECWe/JoSk94H+G9vce82Kzp3Oggc
zTwG9FTk2ugq+9EMpP49dCZ339bUZP0UmvpjqazmdjBNjXDPTl7q3K6Pczs/Ac/ILiNHrFsjVpCn
fKu407IJu2gZZMbBsquupo0uMe4NDMc8I+852ZPQcaG1n26IAvT1VU8bvzikVs4ub/WBoH8Nutz0
tDYgM8Bq9W5dqDL/Ohl52G1cOfuPYdUm340l1dgeNN4FjsOkoW11HpvG7WMe+QhaBISlKH6QJcb5
Fao40DhRUQHvskRzapsm2bGhUbOlakYDxrlxQPJri23Tzjb9hBkhp0WHGQp5caOFnBYesoHdz5pQ
xq19AhSvKxp6MQIaUYsPJpoKiqfYCo5OnvtrTuSWsZc5jQa9zICAjSGkXG9xdmF37EuCeIXZBS96
G/fMRW1kWmWYHKWRiy8GFsFj687sD8oYmWIY87l0mQESOJxfCoIjnuQ8fwnH3GEiz+w7UexjQxSd
k8Qer4g5SwBlaEPJaHA5JZvFN9MZDq1e+qvKjS+F3X2KeMjpJo4R6WFF2CNMUs6mGs2Eg01ZQlhH
dZVfKxRTwQYRGrse1fZe+BpufRnRWeqMuFoH0i92AtwxHtmJqDJqFc1GguSQTGzZX2njRdu6yneN
UsMm7PLmkuJ1XtdpojO+wqKAJNuCkYS6Ja4VAL+JQHTJoWFtjM5XUksQOSCm3GWVaJ/IJAgObuEH
4B/aqt7TjqpYQAghOOxqEFvG4Ib7jY4IPd4JWuGI9nQo+u2MEWebhBPN45kfSQvb0gNIFGknV5+z
h77g7OlZ8NYE/zO/kLcw3zhuadCVnyBIk6IumNEC4AipoGh6MR81GQatMh4+B/59Gx+aIKdG5//p
m4ZNmgFyVul0zJCocCCBdWEZRu0pfeg3AcKSLe0/jUDmwbwbGDPiXR+ZD9kmIqxRfYboBsZRUAXh
0ld4WcOm/Tjn0bAXRplSODg5buRGKz+C1WagCknM/lgrDa2gXU/ZpfVVfBqAOzYrij6fmRfn5aDT
e0/r9RvuNptzU8T8hnkxHyIasO+KLpFUvpZcotKxdB2vlsPZ13kj/y4wdAEOhJr8Q04POmnC95xZ
Vkz0eI6ox6REYM9aTp2t7R+mwWmfGdbbDILbpsYg43IK3g++T4oPDAkEruyG4w0gfIdqDBhSQga7
0UmvTNtQe8naieFM0hXZ8FM//P+2v3dsf3LJIvuffX/3L9PX8CVNX5pfrX8//tFP75+y/pIuxlAd
SCKia9NBdIuYqMXFx//RDUkdbSDyk6aU//b+acZf9uJF0fF8KIRW6LX/bf7ThM6/M23hKtMwFTN1
8U/cf6/9HrhJHKULGMKWjWUAmvAbPX1OnoiEE++vutTUtlPh1AtpwPBaWpDv6OMXefF/1sK/LmUT
ZY3djm/01lpCZyLLTOng3vbBgtoar3ZYrPY7S+73q+CltI0lFxtoMNRwPsUvOveqAG8XVVQUMaEM
nlXjigVR5rwjp/+bqyjyr/F0KuTrfKXXV+l0voOf0lnkPs37zDfEuiFgbPvLs3Tz8968cii+Focv
twy/L4plXRFUrDghv76MqUtOyWkerh17+lZ1Z0ZSlLImc6VuDaJ3RVTyscyCFYEGZ9X5HsNkTwGx
KvSaA0a/mosbWeoXew7v//zJFnPH69/SNVF9YtuhXCBtjGf317vcho3KcCxRfDFuWVdtdl8EFJqu
A+mOJ4nQwCZ6z7r4xl+x3A3iONhFyXUVXPKtj6fHWwUC3g/Wbh4zs6I45VUOumYa7WZH1gtNFqsa
NghLhgP4DPRMwrrKQwtBGSXTgRqALEQVvBcIsCzGtzeDvoetaPrwAuWmvL4ZNWo5F9JpRJoMlAyv
cKct3UOpeShSJ/yAYKw93oXGtVuW0U0TUxCOErV95BZPdOU4KZoQtpwYZNRshwwCHRuLs90Ejseh
oCaC0vatTx189ZNjyhlsaj/mME7pIsdk7Gz8RkP/AYQN+deff+bfH/Ml64FRzmIZZcz+5psNlt0O
DcGXWNzmcW0YUbqr6E17f77K394/B2OKjr0HWfybxTQnxmSpiOkGrb55kxa4ReYgs7yyAA4vk9h+
ZyP6fc9jesJoaLE70/leNt5fH17TJCOe8zurKkxB9VY9qOhsYnwwUSn++av93Q3ER2hYeL+wI/yw
M/2yG9XpRBu4YrxjW3O+MnV6CV0s83c8JHK5Q2+Wo2USuWBJW+enMt/cQdEhOYgRiq9n082vIkqe
a9tBjp9EzNMgwehbBA30Yjsm/MsI4tqHeLKdrQGR26X3N2EP/7NM7luGBBDV2uwmzFwm3UwD9igT
PjuGG3lFoHVbU/jzBk9mc1L5qG+WLI8V45ISsaRjHRzXT9/ZA3/fAl2sn4sL1NJ5QN6aVjigFSNK
+pAoHRi+KLwwq8zQ8mw3lRCpHMtDmXtJyFp65yn5m5/OwiplWUo38HO9zWOQtWE1QWWHjN6McI9E
GK5tFxfvPPt/s5Hy6lUSSSoJBYax/P9fHhDwO2mdSz9c9wyBeWdN424eKVXzHvofsK9w67OpvXPR
v7unNoWHrrPahC7eXLRULQKiVAvXWQj+BJVbcgbfndynvaz2dSSip86Y0q1jM574x+uBdzNlhm3j
RcKE9PrrJqyReZiiaD2RA4YvWxtXDYfjd9bD3yxwl1ej8+NFQSH1ZoEzokuhIpHdmyodMauU496u
dBxq4AbeeTx/FEi/Lj1qOMEj4tL45hlBGPH6G0nyzxzR0uRLavG5RNQQdiM+CXwxAwyylVU09wHu
ga3msPdPdf4Q0luDkOnIXY6sZIdJpzvApnER8ubxP7zdPz+c7cAVIIWW3eH1h3N9s8LQwocDyRXe
EoqZXfwGRdqff1T5dqm8vcybX7UgJMeaW91EeuriW5o6seZkjxB8nuYvCbKuQ6P85qwX/fRQpShr
yWjOvAjw3m0EcMZra//riIN/FUWmwZhDdFttyj7xynA2SKWC295lskBvIGN+CVcmi0n/EZ378s73
ePsioq6mFpbLXs3Sx8r5+naxMU8psVYm7jBn47gRvTgrdT+wcCPdi+zuC4GbGCQxTug0SmyCCYZG
TChsJmqtEgY2GGONdqrJ4gUYzWF5k0BcnVaMisV9umD2UV8pAOSd29JuTqIBFZMw+yhYBX2Umh7O
B3+lOibQsPbpWP35C75xz3K/eI1j7cYXbEn2bHtZOL/sNqSsk7fQwFmqOoSuRVQMn/haKUf30D1S
dRTkuDj9GiZhveGQM9xFKlqBvrI2hIuus0aZ7+xEf3PHban0BUfB0wmr7PUHamQVuIlJHLxP4PoH
xEbfsUIsLYw52FhmOr1zuTcxHz9ugI1xBc+yA4aFt/Lr62VtYjY5ixmP4rgee4Ey2erWcBsgYXZZ
vUsoKlczltM1jDVggklmrgx3fGdZyqVuer1psCTY9Klh2X31t+tyYsq5nCqclSHR1Q16woS8szCs
8OifuzCfvVHM6sKoszhpc4vW3q3A+mSFsylHDH+Y/MRzSeDjjhZVcozqCm4csNKHPukrJEPmC5yK
f5Rsw60DT0MgkGSJQCox3DeLHDiWUc5+q62serK2bq59TQMkbkleJO/8Sm+37x9XwjLP4RZ4hHLf
VDNtVZV1X2GT0LT8e5Zl1a7EFghim5nbnxfEsqBf/Q7Qc5bjIkMxaRKN8WY9MJuZhKrdYB1VQu0/
H0aiYbY0TwZvjIDN/vlivz3rqF1dsmwcY6mkye96/eyJOewqdyioZJpZ7tByMsNKzV1R0tKnuf3n
i/3+zcCQgD0ANr1QD+SbhYX3c3SSgc3Kt2bIvE5f1BtR4FnRU1Xf4o+fTyJEgf/nq76xGPOQsMPQ
nOBMbEORAFfx+juO5qy36BaTNbQgz0H9ic72UvQmXU33FEfDMbHNHbm0Z+q6dxbVb08Ny0lCeeCY
SFPDfpu8RMwiib3DjLEl7I2N4TPJxeJJ8IEFpvPPX/O3m8ulLApDZXJJ2idvqCSIktvKllQxaQAc
qK9d3KZjaW8gN2pesgjrBkyM2z9f9A2dZLm3tskS5AZLihvyil7f217WBDR2BDREHMp2FZNOLxZ5
cKyGIdgVicRczRwgNtAwB615Jr2mvRaQcA91kDy+81mWb/hq4SyfRYIP0ukZ2cbbheOQtTiP/IZr
oq41T9qIlHHRMTe3OpTNKQ3MXen3+nVpYVCl0NRzLNd6d3nnYyxP8auP4WCdZzsyhWHzmFtvlpTO
KEZv0qyEFKmsG7aS8mLJstjWHLc8ww2+JUiUd2E9QNeMR3FtIcDZtYOYPLoH6uuYGbsfn+gftUn/
d+iz6/Ilv2/rl5f28lz+H+CfieWU8D83Qg9N/fyS/toE/fEPfjZBDfUX+x4hViZTNRpHJo/Tzyao
Yf5FMKPpAj/g5M8OLP/dBDUMOqfUKwtTid6AWqr4fwHQpPuXyauIVzgXgXxkO/+kBUrn9NVjBBCB
lhJBccuf4qOot1sHqOsmsm2CZIpxjGNvVun8sfaz+hZo5PzRh/9tbIlTbl4m2yg/5KR3p9tgkIN9
a4egutdGgZJ6MyUZptA5IwKjCrUmwfadqSvBfMXT0So89HEEFT9o1FxuSPvLP+hJvbMHsoq9lkkH
HC6Ya4z4jbaRiKm0qthmmlNZWLKnDoWjwZz/HMQE7XlB1ZmxNyaRJsjhA2NqiqI5pHYsLyhfu3yv
Mj1GXm9mMSdLWN0+tq+iAhdgAFBW8FLyU8sYkxm9RHK309q2gFMgMrO4BxMvgwPvKdQjcCvbC6RK
v8D66OZiLyRT3q2BEGxaB5HbzUBFhdOu25w00hVMRpRHRWKJbm9oRZccxi5GHpOR8PFltDqEinhp
QQ6rgkDbdRk4ORxLsuuPidW30cGdmoR8cFNnGspxCT09lOSOUh99n4FyL+1vq7risByM0QBaBfm1
h2rQRW3edTQAYvQ9JqCPXFwqv8k/NDBys105IVjQ8dMOa0ZSHbT9GaEmJBF1NpCN5ltXH4zi4hvd
cxzS8Nrrfsy4asxU7WD7dezQs+LIhU6BUAdIW21QmA+2ATalzWX6zdXs+S4z0pkBcxn7ezTuUpHa
EzHPF2Uab0Aw+yjOx7YkdmfynVNftzkhbaTKASzxIwbRVRijStQia6IsL9jmsc/32exJeMV4hHG6
myuhM/vh8nzVVZl3BRHqdeS+zIVToFKuAzkTJxEU33oYbs6mnRLtM2GTCLRTu5h2dk2LaEUcanLJ
XIPagwGr9pUwhKbehE2n13vXJWxr12DB/lj2ZnkkdYaRbDgNAY0JO87zm46686qJ0Y4wqItaf21o
cV4hDRLa92kyC+TXo5hQJ0HFYBbf4nBdTXDt671pM7LdVznjDHxruWi/irlwhxP6ZNdihufXU/4x
0SHmQzw1Kv9IEtXcwGbKgXGXMAqtXY46avRiKwzIAhAofdYZmoVjryLIErGBdhl79ZTDv4YyPR1R
VaXhHpgXdGvqZTOP97jnDUwDuKlG1g6hPutYRe5dVhHAth9yOc0wHWZZ5mcjcYLmW6PPkYdDVhET
IPNnxawy8HREZtKzaOrNCHRF9VDwEFyhK4/OFbBKXKj2wDmiK93tXBly7cK5eweC9Pt2xevfEuC5
kOIvBRfb2S+nuKygP671DMQLt4FKNkB7hi+LCU7zxU/+2v+/z/6LauFP77PLCwEpxav32fIPfr7P
NMf6C2IjB0ha4/QG5dKy/vlC02gg/MUsAGUR/o0lKZjXJpbQhdtpSMZ6MDSAuCpn6b/xB//1RhPm
Xwr+Cxnl9MA5ZNn2P3mjLVX2f8oielrGUgjr5I8K3qj6MnP89QGpwQ1irQirSzi4ke1VhZzEdWJW
ifxKkJPEVKUZtnlqOZprW8ZY8fzhl3t18/NSrwZXr+tDPgHfe0kJpauJZ+S3czZS3jRM2rI/FyRK
Sk/2teXeL9nj3QFvSFgex4mi8sbH9dEwqotx7x5hYrcY6gMBfH5YWQ1TtffCS980QPhcjsGXYp5m
M179/XNxrlWtIJrqjC2WaHSAQByR6ohQEBZzErDdxTOoSFydZrPlfU6UAGNEFJwpnJf4ppqSBLq3
iRcYWXjTic079039OJj98tsJHikOFC46XWtZ3m97syj7cG3Dstg1BbCSTaA10/clTYDIgsA11aYt
cbmtYwgz2J9iawP92zxlqe0rAter6dqgjln1iekepnKiTV6ZBBhFhXMig0ZuyCVECNmO1qoEAXZM
zcx4Ir992GO7tO4G14rWY50LGATt1aj88L737YH+IZlelattK7a5xDzq2jy22kufprCLkFV+dwkG
+VJ2GKhAnaSH0JjVVZ1nX7Ku1HYK+/iF/HoHyAB5NQybxR4YRqbQKEvnhL233TmwyB60UTnXUUFs
QRYAGsHmh+8+LLMzxpTKizQku4SbpdAtNWzcPOOPhiXqO8h6pDr1kGloK+KizItgl/vZ41Am820P
dXtjzQVaL9H5u9ZtrD0hBeFz2bXf7XZGVT6YFB3ukOAfHLTZy6w22bkuVt1KoWzdcRsMGptmedU6
3AlyxcEFlKXYtwh/VoPSyw++GLIN2LME33qZ18910skdOHN7m6MMfED56uBVwszFahFf0JeiwJmq
eiIdKJgu+DhuGkDAt8ppId9brbh1IEig99T77z2nybUTQ2U/0oJGxTsRKHdLh8FEVBwzThIB4Q5r
lVsAEDoq5s/KF6AOLd2tzhIj1nEs23mNKajdqclyd51V3sdZbhwLBqMbhLA0o4vKX5OxM5NL17TV
xtJcQzthl5nPMZbwB6ja4ae4B8/kMaKNr5N2su6F4xvX0Hv7DxkyIWxnvbupukQ7VZaprXBMTiDu
OAvU4BccsetBeZAOn8HjqBPEEp7bT/HXZFQnKZq0sXCG6UHsbm2twph0XwUaD9cVZifVHQt/+qoE
/eTRQhCfAvQ+aHkwnnqG5h/RiRLbENZZvA819OUwZe12zwD8gwz09JsxKYEbvqFcNMBOhVbaX2Gr
AkM7xFtQgNG606sL3PQ24EdV+eNEhBzMe36h3pztbSoRhmWqJHGQ4dlKyqangphmsv6KjHat6DeC
yKhsVarw3q4FVB2VMi4tvlkwyOgDBAdRTtm9UOETkTLNKnHidovld1hNYtQ/EVew61VGVF7QlWey
D/W1SSSoj/51h7+DzLs0ifcjmPMNeTvoxEg/4KlDxrbtIQ8hJ4znq6G13Z2UcbmnnVjc5MbU3NP2
ya6iKgpuIsz/5zgwKuyUY3cihAbFVWP3yljPQ91ViIwoLdfYB/pgo+yMrFB7SksyfsJwfDEA7AAZ
WQAXkRjTiwjbOCGKASvTxzDxU+1T1E8g9FrXGZBgTa6NJ7l0yzz+Jpgyfq/45eSHOTfqO9TNyvKG
vGrbKyemw/JEyknkf6hBIukIhWcSsI49gu/ku1P0eEg1OTXWPac2/VvtpHD9MBfC/O9NKrjdYj/R
PQIuBG7pQoeMmmtWl6cry2l7sE+MttCcIbKnQtIThkH4Cs1o7ZCIF20nre+QC+Lj6rym6wBsEOYh
w8PQpL4DZSzjL/SGBl9Dm6LkEorAtHGOlp1zDnJ9NtfNmBM7geYQjybEArwlZ2JTzf4KLqIyTXCw
tNgAGtTsKwT0EMFJvijT21Wud+4M5A/lOuaqGdNjYWOrPqsyxWNVuUU135h6BXhQasPsv8wT6+OS
lYn5LGto70cgifNjTvwy5vZYEK12ZVkBOAm7inz1cawE9waLnN5jC0rb4yyL0gg8wyeOV2GRMrAp
Z5gyoZ35W0PAwbijw0oqYIfnbr5p89GxHjILv+0GTeLA2Yqns2diMDiwU/hhfQlCJTPn/CXH+5Z5
0JpUcZJNVBNqgLONMDSOrREG/1nnFwo3TBHdut7iI8ov5FJJY0swuXFnUJvEFM06JDmcn7g0sGqJ
tEmT4KS6jOkFASrkIa3hqgp9DdBi4HTML1zlW7oGbr6LGCg1rP2eCfwmd/R49PoqAcsHgGxuZO6R
kGx/c7MY08aqEJMdEyHXt5O2seOmt3dk4qXbIgoDO0aKbibdTlkGTgmCqZ3ijB+IHDFC+kzzg0va
Rv2SIarsPM3RS3A/UIBj3pYD/xl3VIMx1hM4vVF8lnmedJ/bYcgjNj+CFJ3l9eQX5ouZ6S3wKxAR
qjXg+bHlfbeFUZe3cx3r84FN0mzuAg69Yp3n1cg+Rpxv9Fi2srGu+gaujbUORWX4n7A05WxZfpdF
/l0lhU46UWNVqclogxrHzFfpRPL8dxrbCxEnTPO+YoLDQLBo8Q9MsiL1K+d4/qBVbvhkB4TpapiD
Vik5Fv1u5CB+CIBfNeuu8k0oCWr8rIgSfRRT7x5LVDVgWCBmYQGwPjBEf6oa0Id8vRykp2nnQJXw
dxRpcrJMn1BLeoPkdpRLhIfbjc/VEuqR1ma0853YuWht5q8Hc+I5k2WDPMbX7vXCz3ecxni3jKAG
0T8soOBRvy3ZVzy3cWGm2L1BBqxreaBwFJ4SMC818Fi18l27wxWOeSnRoGJMUgPT4AazAdWGjYVh
U+LNvd6md8oJiCjV5k7i8hjS0UMYnB5DmirGqgPGerEV2ZQHF+POQc69v4+yROwN0ZPGRIj2FgPd
B/EjXsVygwZpksWBGGftqR/r6WjGqjpJBgorfpP01Oc81Sj2BaGMheWsckKZv8igTKEfk9uRjjRU
QN3nhzZ3qttiFhBf8DMd6jlqiLOJX8w5q++qQBHLI+zOK2af+eFYhHdFzJ9rRGA/qrQTzjo3nfJc
0/UwVlNY2tfxQDqjwjcIiU0HZu/WrQA3q3X9I/LqOttEbQEkpIcQOC2elp4YMxql311fc87xZBof
pJ+aknQi3GpNSejcCoMQKYVR06IzQ1hfbcLQVx8SsUTpwPHLnE8mo5X4qkeKjAD3RwAP3BvCeHB3
hl6unFzSyHBwdkyyq6PVTHkAPA335H3Eyxo1fiS/GAQinrB8yoOEb9ive+izO4NkdxdNr5z2SRvA
YqkLN0Y63eMVG4N2eCoI/b5pVU1Bxbd37tqqELzzLTt5yLO4AEcb9PIpwrf1GNnxeAzRAd+1kW8c
wnFJKjJJED3o1ZJfVNcNPNSkB4MSRcrc6tYSczT1aNGwWSf+N8LUmBEDawH0iBCHcfCPrCTOW24O
SXHJUKrIm14Rsdru+cMwN6se46rXtFALxnEJYOrqLsBYY6DVNxYgbR9PLtDRqI6QWHcEN01RXX/u
nSi5F+mIvYlmO7RRIyBcXKfHRJrm6BpXTqvpEET0rCKnFuzfBUZKBS3CmZrHdqiaWzZ0HPxCT+Pr
evTTfduhrSeWJp1wgfZDtAniyohXGnEua3PSrW7rZtN4CYCkNPvYDYeB+4s/ZuWSg6Wt/ClOTxJt
+AaSxPhMFLW9GRGQ3Pdd465xWePISVSwbeqR3LMlCavBAvSQ5OmzKBITCym8Gdg1tfHEra2UN81l
4+E8Jl1Ln10YMTKcdkHY5HBwqCINsrPBZdn4occf8VzuktRVRfrwiE91yNmO/eFxNPL26MRVck66
JLuUeXbRqqn9OgAhulhp5VzLPmy32C/U3iwAZa+Mwa53BEIfwXjHHPkSk8ZNEtdnqKU8Yo1sOFMR
x7Mvray+VsWsPTscVLAkaPP8lcUKW0E3rPxTGk3lsyJ5Z2d2zjcy6BImD0QqdxttNsiFM8CjbYzI
jfdmxHEsqx2t8kQUvFRObB01XFNejdVoFzfwp6Ze1JyvMAvINmV8p8ovjH8wZo2OSjxN9eLeSkoG
UFkW7sFHlPgu1IsatdATTXYK7C7YVkuamg6B56HlDHDUqWLXEvfQVTuAa5idQq6YELabqI/tj6rx
myst7tl1lqS2wkzg9JqlfVB6X+4ys1G0YpFCpE67hHNVZ0ZxC6+J1NxqHJo1TWT+6RIEhymMNVLl
4pNJ8uK2xI55SMmkXrdRGqF1aoDzkgO0doAK0FsHgkctGphbB+6QN+vJ19pAeRWnmrvpey2j0Gmn
fW75qTdZHcdRQp82mRu01W4UxvB1GszH0qyJNgYscCTrEC+nO9+RUGB/54xV3PecI6/wZ+nNZrKm
JN8Mjjbc+SgBI6ADXXktae7alyljda1AY8E6yUYdCatdOwr7lWrhoGiwNgC4KKhjHK+cndP7UbyP
wXqj/iBS7DO1D0FTGFaC1WRldySOyI9TDVGuiEqwtE4AHPYsRPLBGVMk1iqtvST3MZIBQQKQ6qaH
qJCfuqEv74ZwpI6q/P4mJ2D+OM0Mqd3aFicf383ap04gnRKpRlxkuReNgpKOjKKnyiJlvTFS7TqK
5QfQk3JvhdM8MvYljCx300uns4c5dWufqtDkQ/Rl9pWtjB5pqI1PRVcy1DMHOz3gs4DF11IFrXPL
Apzl9OPVWGN5Y20DZepN90yqqHWM/eQLR+P4NuEYAoG1kre52fKs84baj7m0yNkMKMp4TuDQyCoh
lnfEZSfT6D52S8LIKf/Lfa9Pco2RIvuM07L8WFZVdYWMw1iLMqv2aVRpzzkwRErYNN/yRNvJ3pHa
DLWimRlGGL74Xg8miGnbJmDSNIMNnm5z08D/sFYiqcmtLxI8lWXJzkhPPu95GEOS1JLiKWzr5AYc
an2HZiSBngcUNNQmYmghOFzciNqMENVmX5b9t8jE3b3uq8Yqdoh+DUTsSfl5tmMmDyrigIqXhFw3
jCzVhmr4WfFnM6BBkVjFurghhrE4+su7Vq9QURootC5jL80rRlPGbdODvcE6Z8t9H/on4L5mtS5m
ZKqcakKiTWNIsqSmkDimKADvQwhleKlF9OymmIVaRhvfQxoaVPY+x9VhLANPZrp/b+qtvhAuwFqO
1ITn3JSQDKISlTQuQ+tY4sfbNLM77KDIHHodkFcADXAblCi9IX8LVFEc0duXjpHscprsvXzsYc8W
RG/OZmx9bhJdPs/0Ygh/7djHqPe5YU5jb2tK1g034CU13acyQGuDrMa9wy9WbsSAXYgo1xSeKHZB
ATllN1R1fAhMBmtBMI7TqkZkddZSKQR1tFJPOsao27G3e1oi5GmmhX3iSKseNdw1z1bT5Fvw1Zm5
GcFrcYqyy09ZMEw3wOAUVl4tYz7vNvOsPGaOHTCxJP0M+nloPk0Tq5zqyO234kemaF4X5lc3C8YX
Xpb9OuKHPTc9blrjRwapGibzHn4NGlg0/AX4RHtgx5RdX64NJxjw2fVJdKJl5AdnvOa+1yR0jr7o
Q1Dae4PNroMSbaknJFLDI8Fz9RDCbyLrGi5OLKy2OmOYZ+b/NFr/zd2Z9caNpF36F7HBNUgCg7nI
ZC7KTO2SJfuGkGWL+xbc49d/D+1qjJX2WKi5HKDRja5yFZNkMJb3Pec5xgC5YwX93FzyVDuabnVh
IVNpY3hu8FfHy9mIjad0MP2VXttPkpX2Em568Z1aCVuOGtO5fZN1RjNB6TO9isiytaCRkB6GH2cY
GVMZuCLbkbNkPHQoU6jAdGIl1OSzNLhsk46NmfB3zRoE8WWTeRKs8xzyV+Y2DsECUxdXi7Fad+VA
QDLWwyvVu4kKymYgbChC9HaZIw8Rl/UodfGlLy0zu1TjOEOPEAsaxU30rgS952l8gYo4ieFhbnKK
iHHSZP7Jb3jhd7NJtwcurl6kvBN+GGeEBG66vat/HJ+ZuMPpFXBJRvJdGAIueCQfrwXa2il+LIJC
r/ie+Pgb71yl5xT14DVxxMwEWWc7hQ4MN7GKVHqMbDW4N5YGlmNdWHGSAU2fQSWBpzWamSOUDvOG
yRDrpxtdeDOBwHvk9C6Oe4tzvEqdEL49NGZKmiFO4aCfrdZF/2i2YGK6VDOna9NqOfhndMbMY1Mb
E1BmK4/BNUG6qShP1A1OVOz4oVXcjEqr9W3l2i1VEMyO6QUykLk4elqkyY3uj669hxHIvXDgjKYn
+I6lh19+KNsFA8Pxb4dY1ex2bE0pFkQAWYyLOUFQs86Y1QDs2s5cHOhz8ltt17ezy7GcqvRNS8iw
v/AHdugXtQH4Yat6XUAFosbczW/K8KSqVm6kPPFGUhFhw7RkW8aTYcRUZggh58FbmuS/Q38Qw52j
5ybn0k4oCu0itNvklMcEEB4Lw+LapcvW9pnJODVv2Ath3uyl0dya9I1fSCYXDmmlnNYkZ3hLTpsk
4mjMl1NDsAqXvYwu5k2TdMNS2JU4YxDxaeINWKAxPIyZv2Re54On8z+uI5bB4sy2Q0vWMSo2T4Ub
chqpw6jAVskW86E1Qjz/pDrCH3LVmB7MNnbtrQxTJilDdsq67SNVVduGUPVyyzYZ0rE9mRAgtQjl
/01K0A2fVQsiheREM43LQ06q+3OYujiIVm00OoQWc05Ua8HQ2LMEjv6JBiJ4TNgSln1ZqtZuViz8
yryN7YXwMiaSfkVYCA6DM8nfWdYDE2hICec3zTjVDdlPBCXnw1I5yyJeJqpjo9wQEa4mwhnFuICh
0jIMRiyoMU6Imr0VE9/UHCC98k/ZLjBb9nwuGPB29JR3oDWNlYYdzzAAdhcJAxTUNq9VWliL780c
qMK6GVzRXITS0Zs1behBncANCby1Rd3BWOsLz9zA0x3Lq7Ft2jwgmQIL6sBu76onc/VCcUV5Z6dG
Vr/4raFpweyKbEchO60PHDXN+YiOoyfCVnrQRnMT39NdnAH+CJgIHRXgER7Sq0aR7UNZwWjLy8ku
/cBpizrcKjb77GFLBMAnDkZYdiGsT6Q/Uz9OD05nJhR3bV8+0bktQ3gFgtujTNP5BGyRQP1qp5md
B8h2m69z7ww3WLw9dz+bhmy/oWK2MzalFa+7j+BvBeSSmU9uTi7nc1UDero0VVR/s3jVL9SIyKLp
/Kmat2LyvSoAvxFacKw0M9wsXxhTNBAGd5+Xy9Do0nz++vPj7AjAXX649Ju9jlGbSCpptqPalwMR
J9DeTQqDRV+p9mCmhTNuYVWXYttJKok0herS3GRpmx6BOpXE3lsWAecx0Sszvm4iba8tPawacgpK
qO1sRfuOWmpcpZwru8TwBgP4iaL+KCo32aQMXHfrEkkFto2sBczyxMxfEOZTv7mtPsZvFqJnReXZ
JMuFB2dT2Wk003IPNEWK4pkUGb75xGyIl89kkVE4jarcptilLG7uxjQHXkHt2nm2w0MfEaUqzSV2
ZuiIjSiirMl3TofK4cCJnYyeFaDkMn1Lqe1kB5YBkV06YKFQi+D1mOS2Mgsq65pTi5KEB3/+1MwL
+3TGONbQiJDMn7TYmb0mKAPcpRybaJ35rigOjkr1ZtvZiTbDva8rM/yUwPBtdj7sOs2gUM5Om3m6
CMfr3KYmdu0jrq62XuozIsyuS6wdgAf6WbGziFbWAAcJYS/qAuzpKkuqPD+0hae5wah76V6ZxB7s
jTjHWs1xw3+07QqmHl9wPQeRp3d8r2klSYhQbfNVHxKO3fgQwZUYlMSeZQNcI7CzFK/MzzVCS2ce
MtE36FKgAhj3TiKq6JKH5FS3lT2HlCz4E90nME6dAEq+zJhuY2bG4yCBr2wniN3OeuZkYSFYsVGS
7LS259/pux5WZTvGIcQMrJeIL0BKpBckjecX9RDbKaYPq2u/CRynXTCw4jH7iFyK3cw+7DGzpWcH
qDbaz9jM9WEzzJ4C+u2SB2N263jqBTtlXjKsozlqUm1fuh3DwphD9sSa0Vf1zWjTvqDyiShxp6PJ
8K81Kp/k+1RR733JHc/JAadn4pUyQzOfWg0RVJD+SEJkR+QMdxE7X3UTmiRpP7hR3yzGPcJx7VQT
wykvI13dSeKfhgdBp7+nDMJISi5CTcb2a1qKWUePpbNIHi2l5uY76wnZOAGPDB7Fivq10q6IVDDq
3Zjmur537HYpCGu9aTsAOEfoGSPWiagRr8jPELp4Nqj6kyedAjQ+05ShAg2QnyJ+ezKJdg4Mn4bC
eCybaq6HleNVcBbAyBXDRgys9F9g+TljgIdo6anTHPBpESS+M/grg7I5+2HpxuVwT87BUN9ymJiT
Hf1Yxzu5kIhtFFVmAV4kLNLPmZyNlCHae3KpYU90OfakUHjGFfWngpCH0uysQ0TTlGK7TGl7/LNH
cvTeYtc1R8Let0mGHHSVISvt+IqLQl1FOmH2RjIzA2jI6LRu7bGprL9Ix+xsagHjkF9GqVZP9x72
yShIop5xVnole0M99R1gkKlb13tNw/eP42fKevA27Gn2iMH0bj8oV/tEo6ndjyPhOWu7S8v0FA7O
AOM8EgMBPoOpRd9dl97nC2dWrXyOlkApVzPT5lWfDZ9z4AgQ0e1WI1k+7AHoWcZ6hoLLBCo5tGP8
PPpTE744c8jYCClv+m80WKZmP3dxCLlrTpPAUsSIUsOOaUUcrTKzskv4igb8ZMDF+v1M3DzywOXB
7q0W+P4JvHZTXoWoRuqtKoDpPTn0+Znos3yBZxhxLNocRLxt2rQP2XR9i+NEkDRWhZUHnXtuaCkC
5+dE1RpkXXmquLEa3+HzBSQ77OCAAcsAYEE+5G0d0pY+VgkE+a9F2csZnUM0JrDd6EL1R1mjq91L
JC/G0mRJ1EnJzjSvairlhGO4+TDPq2rkeEb8i1Z18zOUjyahOlI642XRAFm7G/Br2XsSKZmbG07o
2WVKxKs6DAMW52hTg6F3pzV8uDa5SNqw8m/S0LXdK091IaS1kR2LoChSG8tX35G/eOTMAPAQbenc
PUEIS/wNZWDAnvgSK51U6n4EFMZWLyrCJug7Si8A85tKRPmmQFOh1dfWwqbxLwEJJ8jjlgA02W8U
l00+Eo2fiXKW47tjsve3Hagbvn1uZETJNksxyGk3ALey7jt79tunMrXr7GUCJzTtfGDcnBly3tAz
+dEsPx+JS85kQYtZHcG6wXeNIwAl0ntZUGZRwK8tpz793Lf9bJpatebdaEvR+23KatUdjczi+aI2
T5gw6OR4X+csBl8T+Y688zOIq8fI7ApSv5hFkhsiFRPn5oNf+t4f4xgYgjwdJAeuNQMgyLnU3ahm
w9Ym0yBhAer9QgCuw4sm9yhkRbTFzE0sivJ7VcX9LeeWbA5YuFtn39hTl3yQQIom61ct1RK5aTgO
vkS6zBwuzyO+yyQG3C+M8WiG7tCt0cjSjmUzZvFlkCJYf05E0zF6//4EFovLryogrupy20JnZ41V
64eB6BeJX6kqTZQkwx/JuXeGoFey8VeOYN5cFxximwc6LilsxNKm+8h2hr9OgLA33P39Zywj4v3P
4D04BsPFR8rA4en9iLHmmjYn58ajCWqJU28PYYUzE6fHePqpnCcUHK/6HyRj70WNvHILoIVPsKOF
LIuz1tnghCJYDi3hqUd9Sk3t0FiD6C/QL09q1cAvqj5wM6HCe3dnpOUu3wCQCF4sMyji8l8lckQl
CS+yzR/ZWKw8eKmWR2jEwjqSAKAVj8iXbHUxdxXT8d8f6m+X5tt3sdRzkyY/w16exC/vVsPXZqF0
bg5CM8hq80QxBiZ1fHFdJYrn+nOL1kQ9R/q/X/n8GbMksy/hzjEB4po417lr+hzRainrA8Zm9rhg
G/jSf2rdYkFv9ecr/VfiUXLi+c+5v+H/76h4wRv/vzslNtFcd78KS5c//o9PQvxnGZCGzjGcyQ81
4n9lpab9H2I/GDa2RUSUoTu82v+qSo3/8FKZmSxMFKwsDv/QP6pS0/jPYrdgLsEmAT6EK/3v//Xu
i2zP/v+vos73C5iLpQsTBgAb2DMEnFLwez9uPeSIhrSJRB6hWnmTtS+q/FCT0JQ2NVWGFnXgwy8P
5g9zwvvp558rctICgWNjJxNnPqu6gDQllcvZy/WOll7tivAjl/8PuMT/meL+ew28XDoQHB8n4Pu7
EqaCZQc6b10H6QV5Njni7rfwkOyT1fW0+s6drnrxKlcHKI8Xf7+9M7fcj2uzH3B5Z3DNmWcXe9Mv
M8GcYw+QJUCTUL7G7TV8MwRq9bEW7AMj8CH6FYzfdTG//dvr4oBllDk6ogncN+fTetL36JZ0rlsi
Q8kgl2nSuKpoeglr41gReW31LdFSTE1f/n7lZYi8e9gePl+D/izzEK/z/GF3hA1F80weX0XfFS0O
FUCL6J18GB4qyxoD1wid9d8v+duo5ZJEsps8YqZ7VrH3zzgZAMNEPZds6/lrO03DwU09AI69djPo
7qP06US0Rfov0+BNRiwBxXhXFwm4wUrz/rL6NDQu52uyBRRNQSIUza9ZyMY0nLILsOiY0w502bTX
v9/sbx/Mj6v6CxgKxtJvL7YxaCdnMwoszMBkcvZGlz/NuVdM279f5/2miIHLdWjtsoRYbA5g37y/
O/bPgJWaMl2HYMSRVmwnJLiVXh5H8j7/fqn3a9ZyKQBVbFiRbqO+wrZ8fqmBrgIMkjWnfSSCV5PJ
ZKM+uMjvz225CG4zzu6cFs6N/7QUc7KBtHSN4GKbQGJbt0jP/tXq+8+dsObDF6AK6Jw/tGICENoP
iwMlrsIticM1CU71i5XqcfDvn5lN19QzsOLaZIG8f2boaFOTb5xhENM5ADBE6MKaj++DG/rTUyPR
nKVqgQM5y8Lz6/TlEm3KgYJSf2TGD64j7+nUfHCJM+bTz4dm8xWhYFs4OucPTRth2+gTb2ZoEUNk
oWXe5GFT7YHqccovgqgc/SyYjX4ILM3P9pJT1tose3LM5IA4YepIVpxClPT/+hEj0GfAmFgK8Fqc
fd8FiZ4RgKZ0rSAkmCAtEFsS7ic/GJi/L0+cgljAWXfZfQuwEe+fcUcjlnoepl9rGr9K3yWdoEsf
iARxMBU62sbUq+++W4nPDrjVVYyfQa7Mpm8PCbL7UxNxBLeJ2rloSC3o3d5663qLgLacUFml9/q3
vz+V3+d3zJqWx/bShBbM5/r+1wo3grxiw/BU830+fXPDq3xt3hJF9vfLnNk4fowKbDcOR1gDOR/f
0/vrGDQP/AzI7doZxAHJAjniTTFdeVWYautStnRAaBq7LsIyciEoVgHJzIhkkFoU7WYtA2ar580H
k+LvKw17Nuhky25sidk+e1VF3Zr63OP7rDRqLXKObiZ/eMk6YiMuOhCZe9pm2germ8ONvl9Ql0My
pVUL3xCP/exBkMdbMt0j0SASelONXk70IxGpVXf4+xP/w6fOmsJsAjHLpOVwNqNMSd0qXW+yJRmS
qCLkmuMWGkV49+8uI9gE8e83l5UTuN75hig1NNPoi4UBi6bs2o8BIfWj2X5wM+er1/lVlpv9Zdul
IKFbBQ4LYMl4k2CZuuu8UuJI1bfZIDPvPxgY5y/p/HrL3//lerHuJ9EwcFeOvIT0rJpPxkcP7o+X
sPjmaK7CIDoHgIlK72nfcgk/P4mSfoKXrCr7IxzcD7DBr8ONO8FRL/jsIPFRzTob4hgQ+iwtdb47
JxpPraWJHXna0+fBjYcrXZftS9u2+jZR6POK6aaFHA+DsMfJ+fdxcj7P/PgdQDTc5XOzfrvdKZ+N
svVmMlzaeDeUzpINj5Eh1vFHmbQOUr/6YMz8GOG/3TobESZjXzd/Y2Z5DrJquMqIo9wewTe99Ftg
tSXqOXIxFS3nexzSCBizkIQ31DGEiJpbsjRuMoMQIT29UmWzt9xbCl7NQ9eEHxT3/jAAONwDF2F6
NRwY/+/HGAI6zkZLjiJq6/ZV8yzcUH7LUhiGmL3+/vQ/utbyff0ynhskyY5JxDopHIC8dOubmH0y
0qoPbmmZu3574r/c0tmco1MXiUfFzn2M/MV2UR9Ip1iPggAjP0EEEpurrupfXFnlwd9v8Hy2+zG8
fpyc2auxdz+7skqyztEs4mMddEUoTUV2lKb30Zz6+9fE6gXiwOAwtNzmOTqMNVjvkDizrSlinPE0
WmaOfZjj9TWtya1Mo8dqjPZ+WB5wq+wIb/lgYvrtAMrWnSqQoNwKPBBhytlMGGmFnJSHun6Kom9u
Z1/lVo7wXqcpUMTXCBsedNjCLSI3U4YXf3/Iv42is2ufjdiuGnw9w4yzltYrPZ4VWa+ryfM+GKuG
eT6Kzi5zNliNeqywrsRy3YzzxkWRiPnrpaPEsoIUchAFiK5hprbcX6C1gNaNbzYw2mH395v9bcJa
fgUgOCTp8H+c8wNG5jatnrS86i7DRRoPh0Qj99RI7618Cc4hYODfX2+ZBzx2YVSQz2uMnhvOGZ0k
csME8ea2u5sghgrGFHwjZHsfXO2PD9mFxuYwnHFE+2eO9FgbhraNeJfN6O/jOjnEznDb+sTm2M2t
kfqXtQAsaSj3VCchon8s9KtZfjRHn2/AltHs2jpCKRzWGJ/PVqcMBXg/dtDVVFza/QMYDeYopbXu
tZY1tvxUWqjd73PbqpotPfjaufv7Qz8f0S61a2d56lzdZ7d0dv0uHmaLFphcl8U1zSm/JRIjdj54
1st4/XVWXC7CK4XLyoyxlDTeT77IcgjjSpZDTnJRoC539I0/WCsXufDf7+ZPF/J5obxR8IEg095f
qM5NuzCXJQQ5EI7bcJeWmbzK8F/dJeFHoMI/XGyxcfH28M8v/bH3F0snDTJ0DoHFHvQtNbC1a23b
ahHdWR88v99mXR6gwxdBEZxHyLR39gB1NyWyczE8Ds/+dRluhXwMF/FPT/zEMZ+SredcCKP64Gn+
tqRQJKGHxGJCqY8P7uxkhEATjlvHuQRxy4kvEH6+iP9ldW0pxLA5cZylT0Wp+Gz8VWlSIMBfrJxT
/tlZMhTr+AY5+p3Qq+cunP9fbumXy5nv39mIDk/FEXYeIMQ9zTBSuIb+/t8NwvNbOntsk0f+vGco
xoXbOysxSuyj7mYImalZLz64oT8MQvp8DEM20tSczwdhglspgmWCiKCNUUO1jf40haQ9lVleBWGV
ah+sgOdjgpHIqZ5SuqAlvJTp3z/AGFMTgGA+ZXD+6cojgHTV2x8hBf58EXCWJsdldMRnX5aj084a
k5FUNaMi9rzJnACl7PzBV/WHR+cjhINkyPNb9uXvb6XnHbWjxaMrvetiuCvHb3Z8J/NPfx8NPya3
s8mPy4CRotfh04k42zPoEJWyOp2gQufQjNPsE6FxL7nbsSvMD1aa3rBl3Fp6vpitSIGV3j5Lxcl0
e2Sg3qO55CeQuTCT1+TfuBhWPvh5HAO4z19/IAJKlnd6igxcKvrnPzB0NJjSRaytpGj09YTP0gic
3tDkG+n2c07+teZpQStIX94ATajuK8pahD+IHuU5eMUajEvepg7sX48wai8KeyKRI3RLV4i1Smjv
85CSHdzNjro3FSEn+WhohInrLpIjXWVf2hZAUiA6u7oeIQOhfQIYgcMOBSqXb71+n8lG3gCULyCU
eYl5HeqDzB59Q0VYQI1encbJv3PT1Nu0ruY+omwvbonEGr1TgsLQ24thIPMDjK0b79uxrW6lXuHS
MFpB8qoapk/6aKK+VMqbr229KC4mYTkb3A7hW8Ku/TnKo/rSrAz3KnUdcqzghOztLHtznFbZF222
RCbWg0EwTBSrqAHVJmAmSltfMo2iCLmYSZlrDb7IbIimtKjyQOB7ydGjbwlkMQ8lrSySOR0dzQta
nOFZr32zW7VheQpNEXnIpGolDxCnLATxKR7/Lj6OTgh1yMiGbQ4jlBqaFE9EkSu5d2ZDP+lGad/6
AOMQZypsV1V31SRldwFwsDUDgji3bQ+ruUFNe2HgTSXkq8LtMhLPudfQ44xfWwel9rrrK5z7vd0F
hZW413LozJsuzOp+U+Cz3va80sCYsaPeR+Q0Pjrd1I7Uu5PaCXB9+aQheyXoxqwmqrQxCx5csemI
UElIPm+mlYXh+mYs5sNop1hhkHY2nt7sEH26z6LK2zepdxbmRXlptJG5dmuF6nNubiCCEbfuUcNE
b/FGS5ryQZwV2UqPS43oEShaznwwdaCcKrfFt7qY43QtymiFdigPNOzeG1e5NXBuKC9XTWFmN4ar
6be8r+56ShLduPQb9RXAO5wiXlq0SiL0kSu7JO0447hu+eWbRTYzR2XvplqK1hVSsCjFuj1W2PHK
RrefslZ9da1EfE5zqzwZ7Ugoebn8wCSrL4ZK1BioXNytItIuzNp8qy1bOutsjJGLZ8mmjqZV7/rY
G7PHdIpwk9cVskptph1k34Xxd9ryqJl0HI7Pk1NdzxXvmJXNWDWz9aAsiXpLzfXBrUnI5Q9pS7jU
eJDLaUJTgL1q/qgT1r15jb1gpvRBEpDq42oDK93Yguu4Fmyj162Yjf1IVO4qH9lyNBuV6w+51Qwt
KBxakcj2qakPAzn2U/IFbDCAJ6fAKxo2r5YuU6TteX2JdkYdOJdl1zlf2Ldxwti7tkRsH0L5ReXp
kaq/ATa1KyP/2cVHM4bFdd6px8J5rsPN2BvjY8XwKG9NL56qjTf25bbMk34ftyQl82GW2f2o0Q1e
6UZj3vf6G+LzPNC9PhCxj/U7/qxM8yXSGGbIQsFGaBAZePXdQ0Yh8dii3H8kNzoJjAZSDQ04gp06
5raG0G1css2214T5itZNbJOm9S/AvhhEo07FCqXjpaztTZQThgxrgvBs57s7JMc2dw6IxbbjXG9U
1/IBZfYm9gT67SF3cMTrmLTXloE/xOuqT9GQE6VjGubKmAlxHlO5SYq2oEzm8c+PCgxrvLc9zNXK
v4iB/dq6/8XpzS3G1qBjh5ETljiQDzqk/dPkZgGeZy4HU83Iu289EIeKCsi+NcSGXOCNmPp93e+h
ka3g5SL4JPx1CANWgtVQVSNixFpYT81oTEFZts/MY4Evcn04oMw4UElDp6+rN6xeQEBq4lFy91NX
T8NVKpgWIuGkK6jQU70litL4aujYygdyEjXGxcGWtrrUM0s02wRGIEmViqrMEPXta4uM0YuIWNbz
fI/PFFtDFxbNdW134QY3kyE3ovTurYg33ZKoeZ32SPhwbCuF7SJs7qasU7xvAHwkjZj6jWnkiz3Y
zr4q0GwXwxx+81ojRYk9iE/E3ed7ZcWXNnm+Xax9Kh37OcW5XXvpTEa0d0Max7RxW2uPa6O5WSzK
d43mWiugO0yvpTYma1ReDeMp6n3jwmkMWRzwdtm3WD6blTEtYYAxcYqr2WV9UHn41JWVuQ69PkXY
V4KNOIRUTXb+EO3Cic87VFr/Zhd1r2/SOZnjh7Ir5xsL2f8OP5h2ikQOYU61hUu8XxbjN8DrQPxB
gV/JNg98ctHJ8yp85kS+1OS/wtID8tp5xUoZxmvbT0/6MJHBHg2WvemHMXz1XeSVWEZ0tSN26ya3
ippyYJEFY1ZfJZj6d5yZA22aADsaOI7nA8cwkAj1pitLDneFTRpfjOKqnfYJclTCVWTo0MLoPeg+
bD6eUrz4sJjyUtp3bWRZ36VBqpuox37DAXmjS3Fp6fEl9dcdvt6Ngn+IMTVsrpLhCtf+vq+JGEjz
mMy53JagZCjqmqtUNHdyxkefg011VrqVEGI5eumzF8Uz2vR4mg1cQk3EDmBa4qj8iXiwgU/UCRtT
XkjnAnegBJmROQcIF1AU9NJs1oTB5f5xihyF7qhhp+CkOmmCLTJaXMtkuZKetIpjtY/HSD14Q19x
g1B0H5UcBwrakqutW+weGz9y1T6Mejdg7/Ma6Vb5ilFqaNfQFp+ZqV5opNW0KDq7DfzJn28jSCp7
JYrmKtfQCgdtqE/Jug1n60oDxIKSFt8DuUd+NuaBnDE9TylMRQA9YUZNSquQnc8kUeNretQyWY2r
Ykinfe7jpa6oUmarSXdksjcbF0G/jPzoKsW79qWR9bgjyV3hyIucCSdm640tWoDS6IMh8RsHuXL1
5JcTOmvx3Lq1CLDuErpHwMupM7ULp27uJ4/Qw8R1ul1uq2ZboxpzeXrjuOnAx18VophvYjiXq0T3
n6y0ay5rl6TSshrjAGFpsXNr2MD8qegaUkSVrF1mag1yIwrwsACEWal6q5fFY+uktFIbAr4D4pXT
yw5s2CqNoug5giHTb0KYTt0KL27dlWhlTUd9tuf5qpxajAoiIoDeA8RrRSjdPU64N93odaeQ+LnX
gshClP3swalHT7ehHe7coToaTtfcVXGUBDOVwKCL7WxfYB09lUtIX6xbBn2MiAjb4rNM+4uxzGW8
abLbIvQeyrpsr/3QfSq0BZ5fWoTboekn+tJBTUPnQ7MBaD5HiqdyBN6Ge4j1Yc2cFl61me3ucfZd
+0V872F8CIq5Z38IPF0HSIFz2zLY467wA5J/yB5YWwHqvksbM1+R76kf7LmSR8+M2+d8Ju4yN26t
cHrSZmuHcbqL9nnOlEP+pGOVnLnqMhIvGYpRki8ldAfU70Z6YyUsNl0I2sMeboBvwP1PHS30AUSV
8usYl81TF3ryrmbje920JWecVtUPvaqPwIsKGVRjfZck/hBgKtlZWecGVVVnbyrWd9gxpue6dot8
5SZ0gsDCfIod8DiQ+F/cPvmO7n46xeYU1Rv8JeFBuv0lhvFxZ8Dl21WlSREmSz5Z+PYCYGZFME4k
2YdDjq95zI+RUznXUZ6aO8fJ+pU9sB1v5wQpv37q5OLtMljYOHfeNypugjSZwB9pNcn3VfIiZLwW
Q+2+AWmmEtnV0XXReweRZJvaE1uqG2uBUMYGcLqDlOJu8saqTqNhlfuhwpkrPHLWheGVrMOexOq1
YH1GpoFAq9XyPa4hm90QXwYFz2wu3VzktKOzJl05U9Ht/IwCyVhD1l+b6EqGIyYImOwTnGgxCcLb
je5tSiu6SfqMdR/4jF7sMqubSWbmUPLaRy5YL2c012BOxy8yZCfkJNFXYU5k+4QRYVxxe+f71Zey
mePNoEeqgMUtwazNOtZ9sl6yC9kb/WWDVXAVd9107csyCjynnqpt6otpJXrQ2kGS6eBGM5oRKz+M
h01tiC0KZ2CqCfOpO4FcWU8qLN9MK9YuyKCHlZA22NDdyI27TWoxqxY+lDnIUNXGzAodvUmXboyk
/VrOnNW7MHkiKn0gcpUd1Zw0TOIZJoRtLnvYHG6UBXRJOevBt/pU2lDO7Uq7IiD+rYLXcpuKrsR+
AFHkOklYJvcd02i8TvqRfajxE5P6A5nKh1O+qNH3kby6Vhgdhx+QVQwjC3G1/IFfzRYSqx8u+i/O
mABagdjAIEnCriDzd+wl8VNuUzbuymfN7C6zonNptYeT3wV+nfHb8Glk4k5SGrYwuyksasms+ziP
ACEdJ7eUxY1tCBJJNTKsxz2FVFIXZdppZMcKY4OP1pqfErmYKSJn5Aekmt+uaA7jncaYsMq6krzo
SOhW+GRWxZDsdDsemx2u61SurN6tXxoRymiVZvBN1jYO18cZzFS+Gad5fqR5mFm7Bhjx98jMBgxQ
tlufhtSKb9w27+59EfWfe9MJy02k5ng61ekwHviThvYFw3JUgM2X3qe4UMO8nqt8sr4mSe3fcOyo
mJXr1LKu2ZC446e4J2AqhM4M2gObmvdp0KIyvI6hVnmQcCc3OaU9nIyrypp1J2B6qpmSinrFktSd
6io29pMc78YlE1MrG3B2tvwuu2xax07ZYe8uOGitENZI60AMb+M/wVLo+yO9rrxca7Xl77LM8XcJ
+7FuP6mkC6gQlpCdnAh2o6tAg5iZfzXb3XiJwOdlNFLYbUYXhCVIBAiLJQhLZrbsdZSRfEyMMT7V
kiS1iLYv02CPA86pCFB5TAZi5AdQ8w+af58k8oCZjYN4yqyi1rUIKUeNWxY+7GdXFTHQqf09iZp7
mYLzPlDLMU8czaMDq+kQwD1IRuKi9VsHH0QwQQ+cALRYbrGPVYBpJkpGDmxaawRhbEqW4F4PWih0
p3BWXrMtO2ODpUqVAQ/6Kk/Co5U4mFrw+sgn2/0CwgNgs5FsQ2uurqJEWvmtlKYI9ympwP1aKcbd
VRfjw6tLJ3DVDResnkfTqLdQ/r5gTsQWqQyOWpcqfJIedincTNNxxn4XxKlDiTeVzTZO7a8UPLT1
OMx2QlG7PNW4q+NG7y47TnVwouol1lmMwJEMqKCA8TpyPBJ9N0xK/45nESpC4mCCWVPAlA85ZwEn
48Ob6XYP8kiBDnqbaTSfgHk81kcqgvLk9lXOalnzb5cwsjlv4607mVZX5/q6IgwiKvRNZhpXokmj
kulcgBPFcxQbW3Jfw+tEiHllEgkUcGJPoWek61j7aoqYoNSpWwnglDqTbKmgPJGRDsJlhZ1nMw4l
JtE5r9fJkKz1kd0hTwg2Nxnk6B8uHF81+SaRotDo2SdY9bMoaShTivh21gtL29qyirvLwtEOsWl+
8dU8vcKqzoLK1OpsFY2WRy5d2XG4cUvxUmZE7e3/h7Uz220cSbf1qxzsezY4B3lxbiRK8py2087p
hsiR8xgMTk+/P7rqoC3akE713g10oRpVnSGSwWDE/6/1rbKiKNPS7CtvvCzp2r025vHO5J0Lep9k
P5hvk7zDlhpS0LFC1IS4xbj1hJXvyJa2n/B8X2cqir2NKOuvY6ZfijYc2MLZahx2VcSMv9MmAyuf
ip8aFKyExAj7t7StA+Xcz13DKeyiKLpYULIC7CLQQtwZC+yr5Nu8y3hPntiTRo8d1jH46sBQQuBc
lyakMkA7uvUB47Ns97kWNYTQNEU/PtkuzFVKXwDYYXsOgRRyp0fd0+iWtftDGXp4k2YeeXkz/k+L
LzM5bI5p2cS8s95hehdlqF0qR1vC2Ix9FbdXZA7f9e20VN78K6XV9Z3SiePE0xJMypNZ4HQziJRA
aY6B2bEaLLowheZkN5TO5y7oIo0pNZfObd20il5mX383wiEdMbAhcRNlYVJPyJDzUkwYNZyT+fih
LzNWRS+ZOYeJ6k+eY3V9KKmufyT3m2OoIWdJCn2ufa7gP96MGqHHH7JSn9jldWN4qbwGg+qmNVWj
bUTYKgxqjtRvLPSbePXCSpbsFuB0iDyag6xng7vPqF5UG3/OiPfK/OFyjt34cxVbKSHqsQmp3cvy
xtxFrpkNH6awj1LIdpOYrow6emL7BJLQh/ZIUvs42n/0bCqGncw4H/Z4EAnUjOpLH3vlT7yAw5Pk
o/8rB+2hHXpPKx6gw3RsTPvQCLI6g+dqSrKlWGoKFPkzerg4yg++M0U/s6HTr30jjS5CuBZghLKu
sqBBo+a7pDNi7CbYxI63T6WAWraneF0XzmPdCTxQbJpm+F8N2V01p9GvuPFsTl6aPUqw9oYUrPEb
XWHy9Ix9HM78EYhCMpCsh9kNkczEdU1hwMFQBUde2M8Uxe8tOZcXGU2+60mXzoex4GBkKEsL+IZC
WYi6PH9Ke2YWdQkSDraF3nsLlKpInZ3ZTJThL8ZcrwdMkSQqzSCChgEFoKbbYV5s+hEi6YIRyaeL
05X+d9odL6pMgt9stJ9i1e82THuO44qmiuzaIKH8NbGGu/5TOD6eHmhpAb3uJzDPETp6Lq0b0Ec0
Po77KubYdL7d0/+irdAR7mLW28JIP2ex+5lD6xDQ6e4QQdr/tF35Mq6DGYW2FJiqdU5fjNsEAi+t
Kdhi+UHHinxXTFV9RlS1VkUsozioCWn8Cjxm69sYdVDG4pzbGGP1J49gGxVms5+Fty8Lt7/scJH/
J30qD2EqPVKxmFWP72fcFbJRvNmcEQ18zSVltX6qy8sWmc7WQmh0ZqIs3bXj50daz0vaoYFinvbb
8XjQjazKrDlxeDI9+NG0zT0PDpnPfnG6GKZuP8XtDwBEX05Pm7fz00Yu7bGDIWwFWcaq6ZfwhjaZ
aOmf18WBpxuMXbx1pPsYdufSb98dysZYatM49ckpPr7CsYQq3y+niYLSDQgDHcGJ0bIVPjNX3r4J
6CqQhjIZfcfg6R2PU1KS9mWNHMEi0YJWStCpmh7QvBugH4AjWL5iZybLG5mx4OW27BfRDmBuerXH
Y3qDa7WEe7QYKWw4mqNx6GIDCHSC57jRn4GmfJWVvIioPTY6e8qMk7XVPaYp/YbTD/TN1dsuaoXF
EYYDwn0jxug1Q07Aetqtk3C11kM16FvK+RurZSuVX5TnXDNv5u0ynkMjFx/JS5LX8ZU71KL1tjKp
7O3y++4aD2aA3O9zdzh9WW8WAIZZGuCLwB24pVi9jqXLJp8oDRQLQitB8TRii3LpsV4QeyX5Wp7Z
B/+zEc3jC/NLyytMCu1bN//V5tgKSArXLQqFWrdPi7Nik2MjM3okPoLoPtDksojTgl/NILRKTRd5
CFnqSl0ZbnhnySKo2UdyhKkiCBk+hDVtH8OgernO/23v5eF3dfe9+C3XBs1lnJ8VuKskijtMgn+P
G3zvvh/9jx3xJ930oH630+NvqfLu//kJl3/z//cf/p/fL3/K01T//r//9bNSHO/406KkKo9skqw8
J1yVP9X3X1W7/j/8ndchnH+hWKYpslgoFz8zj/3vvA7f/JeO0hyf9b9jpv52VmKs9HAFLUJQ28Z4
yez921ipOf/CL7T4lfn+YyD+J7bKlaiBj5AQi7kJ15bJEoN253hKaiTXxJk5a0Bmqz2Q+SerI6Oh
+EPf5CIf/cuqPKj8e1l+ysWNJ+DNu+2mG6vLhq3V2JgHDqM7WKaXr27f/V/fqNduz+N1fflVPouN
hekbwydiutXMzasxBG0Gf5Os+xr0ebacvDt/J2NLAX7ytb8m7JHb9PV4L0b6f38qGdDjbRCLYY5t
Dolfq7UgBCLYU/J1d8mckwnSuKVT3MEHQ1XQxxnIkYhmLtaVUhNy6+oqjTcRMJGPNJ5mOCih7MvN
CNH7Ts3AculFhTrtCwUkjT6c1B6MJu4+NxnNo12ZpV62WVw99aYZbfNLDahmiWCN589x2jnfNCVG
Wkf+NNVB73lD+pHvz2zsCore7YYqJie75UpoauZKgkrUbCc+uIPe5psa4KR3Bf6Np0nKVwaVZTa7
xxA/CnigKZ/39Wj0ziGZveiguVPqBLmmchsZQqz2cRHpoDJry71qKqhPh6Rx6OqMqkw/RygEUOLa
MdXVEogJUpF+UF9J+CB7K5VNzIE67SlAGgSHBnEt3Ioiog2PpXRGP924HIC6LSKnBv+jUcz6Nu2r
stvD7HEdhOPT/NMLG8iUfigb/yqLaodzNW1qYIQW6LKgjIbpg7Q8SLOuSe1oY1tpDc9MI7N904Pu
7HYRbNmQuAyNeHWlabCYdD13ntVM3MV2BEvyCUBoaW8HejfdRaQTKIWOgwbP6dl7/P16mUyej00Z
mZCFX0Hwvr+WqBPUneQjbYednVjwxPXcvwP8S/xapUGW2Ib5WF92GikqmzxXbKohJ3XnNFHH3+zl
N6BlZNunLysEu/fV3k/C9V7o6MauakXDzi/paBzOvWemV7NAU0YZZgDJT4sQ4caIsk/uT9+E1f6F
SjmQAbw6JFmh8LaN9e5zlpPG8TXTdwjArCfFKfU+jeXA4btob1QPZ9wnwXIfGgmlKdo7N3BFqVOH
RbkF7R8FYCDFGY3UsRxtkSYi8sSb6ixHCwPp2/GDEdSsKMuCyY2NML/17VZ98B0kmKev/N1RllQ/
3TcBMa1ZK9EYmWmqEiMwrbG8npIy3+XhbO1Oj7KSzy8Xs+x5ecjYBBA9r0WdTaoj4SLkIqirzLv3
e895xIZj/zZsahro6u/8yf/C0mwHAJChszZZfGaVXs2xN79gtfumNajP6ZgZNGiMP8Iua9j+HVTg
BGq+y25qiMIJf/5UnokgW71fb8ZdfbPgflcArAtYQLEarmaakldpY39r4mZJYKmbGq5aNP2aSjch
ZV6vpvvTt371dXoZH5iOjtCBgzgv+vE0Ijg+rSnY6gGTOtqHmF8IsHHUvRhlfiUmy/1xeryVaviv
R43NFYQOYhEkL6vjR1JpxHeQFhSYfpvtUPnRRtZr8znOXX1ror6+pNTgP/S11t/NhjP+BgAtPjp5
RPHy9E95O7ctUsJwjmDFYkuzjrCudBZnYJVUoUG5bXjHzEebXKqH06Mc78xfrpc31ERmzu2FHrFM
gFcen8GrDKtChRektp4+dcTLXZbZKJ6cmG42IAibz2Wch2cCXd9eG5ZagsCRkdrUHdbJz0rzpyxH
RBU4NS2ANFbZbkZseGYNWibnq50Gk+dFmsmbixqbfeFqa1NVkQPCHniaLWS8x6jWHCo6qjdUVvKv
p2/j23mKXY6T6fIhohCwPuDMXsweC802hZp+uKUDXn3SRupFWa3Zuwpe+BmszXuXhhgEcx4vB/2L
1WOjNeaUJWDTAGJOc3B6LWdXOVBChPh3ZihjdW0syyx6GD6QRC0b63UMIV2ztia5HOVTI4GBRmCk
1capneoHIZcNWH+qne3G8Jq+D4bUHi5MXVYlyQs0wW4KAe5r16HzuR+iLlS7rO50+3ZMBAmY0aDx
TT79JFZ3hl/LztpdimkkwBGVtdoRqKizcYql5i7JwzGgn1sFaD/HPfKRc8iCFzrTqwn211gAnPDk
sqPnL8cvjzGrWZXZZO4UndxvwwxPA/GdI4EKKZ+i4URgALLCOLcOtMYt+CaRZ18ZIh0mQL82+gzZ
ZdkYgFf1vxNXkXl7giZQhREwaz9JmVMXcytpgscTNAw3oQFK5PIf3y+2TRRAKAHgDltQNK8XgCzz
R4MzuLUzJsu7QW/tESXUTteiz9Tj6aFWa81yu1jN2NsvoXewrlZra9nEMmtdPs825ZXDbNjzA90n
ycYybeXOKPXwyWlSdWaFW6KFXy8DL8OCYVg+3PhZ2YgdXyGpDDpTsbBQjCUSdUdDklPWttreaMNq
3kFYJSVVCHu8pPeJkLIr6Hlt0zDuxk1mydK96Ciyi40Vzi6Nx3SuDkolyQEAIlrNHvtTeWUMcFRQ
PeWiPGCtpnRFOBUu7cxIvSE4fRtXi+fL9VBExfDF+mmJ5Yz7+omVXjdIWu/GDn5rd+sj7wrECCny
9CjLCrKa2/zRiwmckg0L2mpXG9bFUNRoknY53f8bt1fur8pFU0iAjBdfWegK95kzzDelsv0nAJrZ
mU/EO+MvVHcD1y9lI+ggx1dZ8NGVVQrYv6KN2LbWdW3aV7Fo7hqX6puysfF44pNt1T9PX/fb1Y6z
KbwcCy4dFR1/9T40pWYm5YDBuKgR8qALl5cErwxIWZpk12lC/OP7TGEMJxQ1Bhwuvr+anYXduH6k
VWB6R9Xe+BXGTLuIy8uMY3SxsZPYomVk0tX0ITWKxKZTevqC11se5hNHf94NlAoLt/AlqfLVFiBM
EoQmouGK4yH8KEThtduJmjXZkX5HMA5a3Z4qBGw8ZKEZqO6tXiXK37hWXz43CU31M0v42wlO7UYw
5agCcHOs1cetjdmFay0CS/4pUq4Gwfjs5WcGWQVwopw0GAAHB/JprFTOG6qJo3WyrH19p2dpiDwO
2e3PWsZIdr2wBPpdsLiTAmI4nB07HHow/UGxHAaIt3/csc6/CsOvEF4p4C4bwgZ8jvO6kNexT4jT
3koT0MuGWxnF1o7n/LPMsrm4iIgFJGoIHiaZV7Kbfp95lse37uWi0E/yFLFasNatrWF+FFZ1mdgm
Iulij/KffWxK7jKwBVi44zzq6Fhz7VsyjQJxYN+oQ1elSKiMORmJhahROxF88mB7WvZ8+qcdf5f5
ZaCoqP26+vLjoEOt1hNf41lPWSsCTyRNANAZ7bRJBefBiwzn0z8ci1q+TiauoMwm2CSt3imlhkai
vydmgA9z0CKqAQo6o6IS+njm7XlzWctZAT8UZ3BB9ffl4/Pq5fFjG8g6Te6AcpJ1k42D2FG46Q+O
yMWZs9DqmM8tXMaigAniDfqbcJel69VYuQUImjxsD4llfUdqks56pAgcLwzx07eod3kWJaSqn9We
8EHzKnbBXflNptOFSut9Axr+zPHw7dWze+ebzod1OTStoZlm15YWLWGuXrNJljI68gPdwb2EitL/
4xt9PNRqURB2q5slseYBlO0WZ4sqt+ipWCc7+OSnp8/xPmW5zwvehWWBk75ng+g8vs+mlxZ+qDyX
zHm9hx7WTp8qEWmPM7kAD72M6L/npXXme2e8eXWXUfngMnNBBfD1OR6VnL8p9hfZ8hQN4mOmp+gU
RjslkU6aF9ESV1mLCqFaDOPIJQ7khiW9uo8BAf3qjZYk+h7c8yNYWfOfP2RONcBAliqxbbx44V5N
u7nsUxwi6E4Hj1Y/Um1EU60aSJUJ9d3pO//OfKISz42n+4eAb33cH4hwsofCFWDOK/0C8pJ7Cwwn
u9MrkT+fHuqd281QS7l/+cy8geSSSdNUvNkMJV2y+nJidfEDnVsejus2L1NpaXv7y37XZJzlV7y6
d67m4G6xQhHEoyC9zUwN56slo/IakYkzbwhxUR/cCqcX0PezNsVlmfv3Fu6vweFpcTNBkNL9XQ0u
o2y24wj9/Oxa6opCutqjVbI/uEVYB7gX/UME1e4TVY18X4iGKChgwN8jMYB+PX2zjzdzf/+SpanJ
oYxi2rr1gVUkrP2xFJSpp/xWzmH2U7rNeFeMJIRZaHLItTPrZzHo6qmWqjzD9n3nhYZWwDvFmv/y
xT9+ClCs9bTLNLTKjjZeF5pufRptFRL12z2x8Vd71M3xl//gkp2FnUdnHpfx6hvkAonXvLEQ2Brz
mVABk5IdZ99LQNraDz6v0zVJJsWnQU7jIS3c8en08O+9SVSOQCJy2lqm3/Elq8zIUn9sRBB6BlpB
z1L3Y5GFt51pql+nh1pRIf5+uq/GWi3Neo1ChhRcERBw3G44gTtXVSqtQ6Sp5npy4/ZCZMKiGD/3
D44YwjvyJ7KvpVW5t4qclP9gDaEswrutexxordVGY7IJV05wjwf4HYegI0CAF7v6w2Zo/B+OtHrE
M3JbdIKMhONl2obU2XalQfxX3utNcOYev/suv7oq8/h55rqBKj+XIiCuYviAyQV651SYH2KknzVa
y51HNOY2b0RIbGdi9bftQBZI7p47Fr47r5YDA6VJyvrm8s9fLWhqoTTxORCB1U9tMDvhvDWHziIu
IvHOXPN7Q1kWZX3DXirAYjWt4lBOxASzfFnxSEhV2zl7s8E5llPduTh9e48PfX/NYOYLyhNo0TDd
VkP5ee1pLpl3UAfoLtqxW37z9VaRPmMX+zkR55BANndpvTLz7WFBtBFGEZByfBcjAjLSRFU8zcYQ
W0VTaluZ5nhmH/PeqmvR1IVCr9MaWhc+RGEjszIYZZ4NedUQKnVnxZTqNJ2QvLbMSBrEGn1boO+7
swYcS6dv6nur7uvhV1N2tKQQbb8s+g5le1gLHpZrtzjEg0MGF/vlLXWi9HB60HfvLPQD2vzwGq11
PdvpI70iY3p5kjbuTbvML9EQZ2dGeXdqooRi28vGn4Lv8fPTkryoQeZjdMl18iFLUk/1SG2WTPAz
N/HdxZV3ivoAxXJqm6uhiMmRbsY5JyA2khlC6qKNh6bDlpYRnxUm0240iT+e7YsuU/WXxhHzd3rp
+rTD9mecmVHvvidAb5aL5qrXbz/Rm6JrJXc37Tlj6kPb3NokeN/K1CJ3AaH55X/wNF+Ntzrx6PFU
jvT6ufjYr7dIbMCBMN6Ze/zenKEy6C4CzIVpsfzzV2taWPTEQuisrTLXikcDE2hAQqv+H1zL61FW
K2dXDoWRzJijDHeODyqqxF7Wc7I7fcfee+fZqFtLLxoy0Zs930jxstR455O8aa/wzSYaAIF0+Ip5
F7cc8RcNxTvOzFAzGsM45GavzvyEd14Oei22WJDT/M36UJj7qRX2RYkYcYjUtYrVDC8BCmNJE/3T
6at9Z4lBJGhSPaPVQ7Nu9a139bAFGlsxlBmVX/u8HTcENmylrMiV4ROGQSjU96fHfGe2MCaOVhiW
y+Fw+U2vZosc4QHkE2NiMICqkKbGle6Y53pX744Csw0oE9vlN18k0bsEC7W5FyhZloFnVn+sBgDh
6Ut59/ahGOA/6Cf4xh5fSi5Rp7oGTyqxiMLju+Blu0VS+3UWoA0oL2cPA0GkZ0Z999KovHncPJSO
a4UnO3HgBT2jNtQmbim32tfonH+cvrT31k1w6zqHaXYpnKxXS4c050RB72XpGMbskCnRfu5gF+49
nFU3tdZ1T+lszYemRGypQTI5ZLU5XUozz8jya5pzJal3b7Xj+ojP9GWNWd1qwtr0yhEcoqnt+iAa
knLEUgfYJK+njqW7GG4JX0ffc/o2vLMccBf+Pax5/ITjJCbdqBlF4EyD3Jl1H/4mWlLsss5vAkjC
OPWFhUx58Bzo0SMe0tPjr4rLLzurBWHGXnHpj/KmHv+ARBLTnoOcDxyLYHhclniKt/g/cnczS3cG
FNDpxlNllvZ3Lad5ip97LqpdPTuRTmVL0IM584vevSUUNKjsGOyM1t+wziVfd0TKHbBtRS6iXJzp
5G5rdxySvTuSgYwvo7JJ5u7ybWqG865xFNm0yp2e5sHGnNOGX4kexl+YJvZl40fpnhSqFGdTQshS
7IX9mcrQe+8LjTm6EaxYizDh+BZODiyhwkbcjcbFAnki4kudVO0zn/b3JijKdZ9OL1Qxw1s9qAYj
Mn3O1AtICANRlAwa6bkC/C8AbDKLysmMltC/+ZwC+e3XApIfmemL7QEBrbVc/avltITVlAqfw4OH
R2YbI+nZEVWW71MMw8HpR/+2GLNAA2knIUfiYLF+8kNaa6RW0sHBP1bcS8AoGZbYHjRDjPKk2GWW
nt6oTieaWmQgas7MPGt5x493/Uw5sNnuohRGXbLMzFeXOtRqKjC6h0GmQmVvs6TJfmeaYuuExtC+
I7zPB5ejdPfGSctx3rnd8FHTCxqk0pJ1AkMnnt2dr5OriXtuTnEAaYUYN9JF4LsNnS6NDnrT29+T
eaz7xTMcdns+jOYdoWwZTn6RtAPGTL19ZEduPiz1yO/gHDVsvHNOqmlRytYmvbMZP+CEI0r29P1/
O5ExSVADQq7FdKU+fXz9Pr1ls0w5ZWECxvdUifSxpbj5j8uVjLKoMXhX+Fattx+1chIHxAMlt1bR
ywH4snfm/ndmFuMZZcR78wk2Msuau3Rj1xVbD3GhLxUjoVStyUq1zGcdH+DeqltqexrB4H/MqdsN
mmOdawW8eytBxjueC5WfjcjxrTS7zC4Kh2IxZzkDAM1Yyx2f0+Rg6ZP4Eg5RcxAuZJnIE2R8JXwB
WzrU1yxqxi4tkIoBJntw8GU+nH7E73x2l1Mth4NFr8XfrOpOnXT4tOU9dadJOhbdJml+dBGBPtH+
se9GpwZKA2gp/zlFRLJt2o607u1M5Py4HUdciiRFqukfl//4TTZHluVsv3SUj29WEkIxcv1JBMzK
6i5PyThVqp9/GTbYg7GZZ7Itiuicbua9hc1Fkkork74X+53jUVsz5iW0HXbiczGAeXJKPKjilzES
wnzmpi8XcLSwEFmGZ4apwF4YLejqAtvQkL5PgTNodC+/8lApb2prjB5ZbtQNYIhUbbR4ML8RHV+A
03MU6AcyOPOiSR/JWa1/eo0d/6pHU793tbGBqieBOZ3+kW8+u8tvZGIgguJdwW12fDsAJmg402t+
o5OP98pptZ9hG4bfZebih5TYBfVD7cbjH8VP+zKZszyc/gFvXpnVD1jtwNqh9GLHLrVAqRyReew/
z318rvj4ZklYBuHcxX7aMLHzLV/ZV0t82gkn7fjOBKmn3dDBu8oAmG1Hzbppnf66s51HR7Zn9gfv
Pn20rxy1FhfKuscwEPkQu1qiBeDcYhIsowLIROm2HGKbQ1JG2pfTN3Ilh2VPt1ykR16LTieSQ/Pq
UToaukVoKWEgdBzpkYqcIJXggXBH2u2fsS+aH2XlO0j6in5DrHt46xbnzuxv3q7lN7BhWFQapmBC
Hd/okXkWY4HWggRt7AaWUEPjU3fuVK3qj6ev992J82qo1f6L1maETIaJU5ajfZWK+HEu8GKdHuS9
h+jR2uW/L7K+1SCTsPsx0lItMM08DsGU1bO38aC2HcJC6p9H9O1/To/4ZsPHIZa7BMBYh1+JieH4
DmpymtBeNT5FpFBeG14+3Qop8od8jBJo/iC29hCIizPLwLlRV0tVFnag2uA4YqD3q72DrOiP2UTR
HmN1HwiX0EptkuGZz+XbJ8jXBSngYgtykEasbm6TzbM7xmYY2Gkirm29dG8MI8ovT9/Qt+8+oyxU
UKRmbC7XmHfg4443m2Dgch9Hvx+D2cDwSqM2GWYi5/2JQOsimyZYQ2menJk/b8UBYF89vGeOT8lc
Z4t5/DgzjS1jXjlhMPlmeidzT4oteZrNk2vJG7MpjG2ZN/XlRKD9x7rIi1+ZmMFF0cK/ag0/vnZk
c+6g/94NYauHtQoPwCKRPP5JdeIkbdk2YYAR1kPfV2UXI3Fhn/DkduHWNivntindoQhKc07PbLbR
Q/Cnrz+KeEMcVgkErG+EoIMBCav2+mgXW513DQ/Fw3c8VrPaESNMCKSms/upRO18SCNjlJsWBicG
kWQgCd1rTDdl86S17SZzGtc5lKqGjp/CnP3M1z7+TN/1nngRX4F9MhLQhDKG7xpnFlA3n0h1usmV
NiXAtCr7S6yUHx9GqxLoMSrZ3jd6CFABFsrwYDu9/oGsHghkqU4mCSEBGiuaT84QkC7p9e6Gbhkq
aVVYSJFqnacPJa23fuGxGP+UaO5vABJIf4cROP0MrqVsNyXNXcrr42x/tOqp+tSifOF66qn55JDH
fRv2gkiLJvdLf9NYDn8tw5ke1lQKiH+4pdOfczea4FdcvNsb3D9ugr2lsscrofd9B1ewBQFkwKYa
qYEn3YVf5GDOxOxBFI3dWkU3mmNOiNf1tvnhk8EZBW4z65coVNRnIPUq3XW1lViBW3tV/KANJq5/
D/DEU2ZNbdbvmqFpyy0lJK/vt0SuX+gNwDXy6FVLOHY9F60wn3HLGhyMBNdXNIGHSoDgeqeow+ck
suhsJJ5ePRGJjIXnoKAnFPQDh7balFbcxDihiiHfGZAcrK0eiswNHFcZAOJA4hHW3ejiezfG2be2
p+e1TXW/ybdk65JUKkJvwT4qQAubwhk5989GksmtIZLxd+9Y+kNNH/p3PGSEmRFwoecktUWRDDx8
C/MnSVTdsHfLJswupGs3/Wae9Q7Wzkg/KKgNDc5Wqzy2bQ1koY+GLKngGDk1rKAGkEC9ImuEucmt
tpt3BHjL+Yq9M3gMatt5vKm9yTQDUnUibZdEBiKgbh61PxPe5c3o9AblFTtq76m0AE2VmQhh1bF1
0PZpHnZMdSJZ7zxnnu1trvTW3MZEPG/amtZNlZNEvaljbfpFF0CkWJRF9NjAvwCEGYfivkfEKInr
wC7OCcBCbqU5RQa3OGJ70Ldm/oHtpffQTU39ES0CRIm5qWqqnGZp3E91kyKJNqESLbNy6G8aKBzu
nvw8gz8fDUG/kXol4VOFhRvvfGfUv5q8bM9UevphR5C4hfMqctvLpNV1eFdOZbcB+6PxB33m/rvl
S/4gmoA4C7Uimy0MeP380Qkj/SP9TvObQzkQelCfVdNmUnP7REq9M+6onfYwU6zQdQNTJTp0NADO
vOKpl/zurHC6Snsq3BuZA70IbXPsriyjKK4yrZblQfLVJ6vbicc20GNtQC04NCnd8Qjpd0NzEOYk
JI9HDQ/6t7nPnHtHii6+cNMY22IeQvKGhEfwXswp5dbW0nnc5KUQPwflRxbzb+j1Sw3C6rxBEpgW
gTdhUdoWtDFnyuGxXYFmtKQCuWnZv5sum/P7fuH3wV1OISa6RJ97G2LqTeIFzLFKLuM2K782Zl1+
NcLI+iS1eAK42sBg3Qjp+N+8NBoqMrfCmtIFtI9xWxQDfLGO1HdoxFod8Y3rHPZkrRUfhtQantwx
My+kE2P/Hn1rhvZypbI8+TFOaMg2RpanX2JHTyD01lnLAuw47Y+ij+qnCIG8se08t/tCyqFrXGBo
n8SyMCh3S0xR/KxHrvtspiqTe9tLRxlMQ1KMX6maWVAfRtuBJ53E5sOYhP144KUgI9xPLF39TNom
N8ndREcNaiSR4jqB9ttdhgDEgIu1VKYgnoz0uH0JU2ZjTqHQtrWGLmk3AQ8CGRvDQ9rq3aiDPMN+
uHGpmmuUmzP9W21ns7qY7KowNtjPu4QSF6ccyJu9PgVC2lMejCQtGxs3AQIclLqTuRsPDMu3fpTR
J9uJ0HvNMgYsVPcKY9k06poMQJ3n+mUV2xGM0oWjAFlFDAeAr6kHAznN1IWRu9YnU+tVeKgrty0u
pehVDQxHj2FUWjr4QX2IIrFXelgk16Y7aoc4lvofs11shPaoZ+omd4qBwKWUHfVWSXsIn7NOk+W9
ZdL+OHQ5garMlwg4FaAuO4XlTb8uyL1s+KIIGCs34D4zf2tYjTQuyhpT3LOF9bX4RTbKMAS1NwIL
K1xZXxvKHw6Rm7jPeuPPX2x2oNaOFdSeN4kFvA48Az7edMAQcZd1GJZ2mV2W6Y9Q46uzMUxM1AgR
fPqhOng3Jp0xgc1GKulvhYi1770m/YI6DKWJIM/SdgxmM06+IfMb7+YiHbJHpvZQBXFUGxepkWg/
W9tW6tJSYfVdp0WSbfEXz6Co3DBi7fA7f7auEgXVc1OVGlAKziqDvR/Q9UBAVz4iAhwGXbZzJhfY
XNEZnzT4UDVssYx1QmMf8t1L/OjGTrLW3JQZUPCNbnf2U+SG2pdG2j1HdmvkPKDJ3uq3HVXSbpu2
WfzZKoURbatMls8F6iEzaKre+KM1ffd7sObpKy5p6D1tY6fXUI3ghdblJHqgRbbg7dL0+npuqSTv
y7CaokMukvzSARkybcaytO8ppOTfTBGbd61TmmMwTVXVPVttmgAVg4wd+NXc3En+rRA0b10TsGfG
2Y/YMmKQgGlZONtp6tnOuV7a/zaNgY81YQvuTVrr9TdVtUqDompk3a6fOmzHXjU6sHh92V0mydx0
B7vONG9r5KWJvEQhUyYqBAAkv3922j12G/vBjsvxY1h6U3sQdeLVd/1sD17gDpRB2cYpX9BVYF5v
MH5UJAQqxOwbTkEk/kwYxcKtq/UTgX1lWbO1KTS57bkvt5qoUEKLCqc4BvMchFSTAhg224GGRfHb
6mNosnVja7ckOqVZgP5n4wwunuaEKcTXhhpSf4i7KruGOt14e90f0q8V72O37ZWWJ0HZ1mre5p2t
fYGjzEvodLH83k4TMNOeE7yzc7XauyorC9Rfq+l4Kg1Uc9/L0TvoFohssMNpsSkK0zykVavLH8Uo
Ih3UdW4mW9srQvoWkHDxoXJAcLZFI0OyIGYxE5owVHqQztpw3WoqvkMyVkK57oT9mCfZhjIjiEby
K7jqIkvZHttkscIDNescH2Bf8fmuwrnqkL5qA9TTsS6bnVVF47WXejqhMRp6gZ0YIkNtWPnHLAAw
JXZNUTUd6ThJ88suRvXH0xt2RIBSi1tYl8iFo7ZHfJ9PqatjhgJzteXY1FpbKE8tycEjtutNGFKo
2xiNE6ktBs0M+iwA7nrj07PH1e44pdxNKbdmOWSZ56rWL22B44ME9hcaMPx1KSKuRalFi4gTtqQW
4ESJMQZxjqk3YVsBaKWKRDDcZF0xmecLrcn7C090w70DKDAYYQN+BFSoXRJNNF/40LAei5nsuBjl
7HXZ9s7G6XswrOA2DmkK+34oSeSCNIBmfR48AJNyrjZ183z6nPpO/QZXKVZmXDU6SIq1ab6Z+3kI
Oz0MFrn+wXCVfWkb0PTr2nZuXV+RJ2uE6R0b7Njejhi27qRy4zOcn7cFHCzzHOg5ny03d10ohho2
tP2Y+4FtQrwa9FQ9stb8N3VnsiQ3kibpV2npc4GCfTn0HAD47h47Y7tAgmQQ+2KGHU8/HzKzesho
dlLq0CLTdUiRyiQJOgIOM9NfVT+249Us/vWD+U+X+nAOVZROiDpD6WgrJaG8SGvvFcp8kTdKuStm
8hFLIx5MtsdPf3+nf6E7EOshQUX5zcoCWo+oP6iBdmnKkXE3xbE2bblFnouNQsHG5u+v8ss7iYuZ
EzamRwihP19loXDULbLMC8mFlU8lPTWt75Jb26G6/Tab8+uLcZxGAXRoPPig33is6KaEoIOUMtEZ
XDMkZed559EM9ZsT/H89v/OAIGb880ofbl5dygTTOT81BmLTPnGieu/O04Ln0MGwGzdjQJ1K8vD3
9/K/ynCIYqtpgOQoX/Y/xhs//MSsfoySpui9cF4k5YU6JIBUvUqasxZFvwterY/dh/cKiw7DVmR7
m+jwhw9IF3DdtU7phfSpm++j11rgwq3OvGdIrobFkFIyWBnFs94v2m4Cxfj495/1F08n0qm1DgyA
IDGr+fm5Ge2IbbeObmzoo/MoCsKMMDeGP8dxfxUF3fz5gWgO+lAk9OP//T+X9Kus2/p797F+6Kdf
dT28y66X7/92eWvaf2Mp//bW0Q308fesV/76/1llEYLif19ZRO/1l7rv0p86i/gdf3YWmcYn8JCE
TYgiYNXGpv7PyiJT+4RPhBEawUAqpRwXjfufjUX6pzUeZ3i4rrHVQ7L6z8oiTf20il4kCSnYWVsr
zH+ltOjnZ8Qh8UG7xvqU8Cdh5vojAf3D98EDcdwz1NB9oUGo5HVAxy+P7O6H+/HXI/JjJ9Avr8KL
C94sEQkWpZ+fREGNhTfOXMXNzfmMTpI8FkRafvNCYTTx0zeObzSfh6w8DSmsf+iR68vth09TDEnK
s85Wly0ZDrgukShUTRO5N25PT+luzh2grvCFaPqn3ASuWpcNIcWM3Q1mSvp/uqGvHirOl/amxB5W
X4Yo1o0jEStzoEIaGWpbYXUfNymF8EPYdZG34LTtOZROlt4fzEyL0v2yTP1OcwhnFGHcaTNbmWiq
Hf4qQ9tQoN9H1l2aFKo4xV5jRAEd/gsub9OMb6O6sqq9SuNpFzppRemMHU3GV5OQkLs3p07bOZEh
e7+gXH72FSi+1xEaCEKHPU4nWgoZQK1V8dcqfeePyEQ0arrExD4PQ0kUMgYncGVi6C62RPbBxChZ
ObU7wW6a8xPcmcE3p7HOfelZLl3C0YAthQNH7QT8C7XZSJlopvDTifqH/UQX7WM1EoQOLD2y3F2T
g1sgmO9F2Y5Eoiw2XpRWw0nhoAirBMdEFVSArg9SpyT1PFqlab6ZNTik0G67unoEgdGcZLaYYi9r
Z76JUiRTaghHY/Dx4HdIgfqcUvcdV+ItayLvrSV38rlyZfN9KA275L90xWs86MVrSmfUV0onjO/U
b1jVCwMtIoJNMQ3amkXX3b2XKGi6VgZ1ac/+aCUxuGOT7RtdkdmdZ3fNxAcrBpRV4bbipGaTdP1S
m5o8REHo9ddOKmZFxfAqpXZ6Rz2vqRWTvkNKbMbNDJMx8xfgJ3pgqVM2HaQdDSk7Wk2lkznOOqxJ
eayNz27vcshMrLxq9qKxs2triYc/3Qz/Ey9qgGH3nXx/73hT/y94PVPs+MP7aG2s+6uJbq3E+49/
v3mTb3H/Nv/4fv7jt/xVKmeZn3j7rvVwaIAEV9eCjL9K5Wz9k43VxLZ50/IPb41//vWKVjTvk74m
cHmx//Uf//MdrejOJ3C8FILwP/7JO+9feUl/2JNhaFqToRgzebHZlJF92N/Oee3yVqNz3YiL+0qj
1ds2SiNo0CrCH27ML17Uv74SbheVdQnz3IcXtUmLo6aQ/2DWABGk6VXrZlwAM9VT+zvW7K8utfpI
dJs7SP/Sh90Jm5aebwwfSk20m6RoqS/XrDsho9/YhT7s+P64eQbeV9YDTH/cw5/XBPx2gsozLyN/
r9Pb1U6Z5Vd6op0al+OplcX509/fw/Ue/bDt+/OC+HaY1JM3ob/l5wsOWWymzCHRhipZXHu1+5qB
q7qgVppbbO5woZP2t1FAeig/Xpb0NRtbkgKcE+gW/fCQMEUWcA6MhDeQ6dwggBTvVTNHGyTbZG8k
iXs/TM14NeezszG6ttnTDl4csbA4V5HTWyEUgCK0mrx88gBLbLNYjseBE8INbFA3MEtpnZO5lwdP
VZq9FtvOfTbAgKu1iSMtVSZRsJQe4aiybroTsAZIIFOdvxS6VW44aHpFkAv61gNJSC5UB0np6VxM
2jMN1l0gjdx5GdAqd4lB37zfjq1yjSbvfo3UyHw1+dHx6l9gD5cyn2im6rv5TL9Z9+bUxbckH+gs
MJyrgfbqU6p7KDugJLRwod6c+wGfbUotLRClgZwhJfAsBFRAEKnypJmJe2U5Ytxo5dBtbbuHhT5R
ev1YOVa7A9CbXucjNS8FI7KDKb1uD4rzTa2Fvo/ESOeMIDH8qFIE8CZJ5d03HbYFX2WkRwX6PH9V
8S8UqLFuAdlm7HeKGbmxX5QIwordW5T0pQ03uEDgvgalJOjIF1PxpcP/FkSdLc4JKiTEpF7NQ0aH
8nko2vxOM7FcOUmjHdy1eFBXFpsJZ6V/4TSvUBtGsUxbobKG1MEpZ9zzUAZSiv7k6PZfY6KLPmu3
9qAYDXoddEkLAHxXZme7lvl+KAt4NszWNlRxx2EkvfaYxEZ+nRUyvukKARrR6dgraPzLfV+qihZk
ZQFzqZ6tbZ5mEKAid4qClPTBkU1Pdz+XTFkRtqpR89ukdI5dZiUvMV4uzV/cqKZPrwAAkOS4phfV
OHJ8q970uAXDUXeZ/pVS9J62pbLt9yMFOswgO7kWnkMG1dI0g6fWAkjpewaIZlkPOxosrtH7lzYQ
S/+NYqP6WE7eCoOxxxZV0JDaXaeyBvaq2p6yKLYPtsrNXQgFbdN2YXqoghscfCBkLSo8FLms6MSz
sIf4YEP78JH0k03vKRSIGZjNOM9VlT+U6RIa8zDu19adx24En6QT39skcQXkpG6iJ7dbskCjteFZ
MUv16JZJ/mipA24QIYpXMqWIakytd9nivnegALZdlTrPWm1TpmV380PqlfFdNVg2nS2mB/I418FJ
2O6ujdX46HVJdVH59lGtH2nqZ8i+6/S5ia40AnwIaAvSKgQBNczrMfqWUht7TdVUFiyzk588jIS3
itW2zzDinO7WpAGu2KB/V+1XJcGGtNFnr8z2QNfUekuWjnOss3jroID+66i+k3lriB3bLyH27gTM
73ZQ9SwJBb3+6rfKK0ZAM8M6tqgW4VY7No1p7BsefKJLorbRnj4eL/uc52z0/Xgu1G/tAJ1rOzPN
mDdxqqmkhNw6Z0wGkwmkI0KkG0RzZ75SGs/hZYKluu7Ry74LlSg3R7JUjdP60EJv1K7cO5mqWYRi
TCZC0mtMmte9WckoXuYv++Y6c/+QDrUJ0YCZu7NZeb8X111aOkJmsxzhoY9RfcThPzxVJYcC1DVj
eisHHMm+MFtLBEJvp6896f5l11et8Tj2kecccyfpvpdNO99DbkiMhwyjjAVf3FY4lJf6khykouRm
WDqU8pySzICiwo6guJMxnFMlZeAd5XKnMnPybXNtvmy7s6Wi08wx2qlscWv1nYy2AyeWQHpOw9hg
PMZushURgh+qW/RoDCn+gzLLvpvJvARDk2DpEl5TBDxOE7+wcR3fVOpuF1vGUVZuxADOU09Kb/O+
4H4clEF5zyyHwa2pNDddk2qBWvRWFqBe7OtVOObhv895vOqOYutYy/cq19tpk8Ozl3gPbQ/q0bb3
UVW6Dddy1S0i9q6J7SMxdUb8VV/hVTC1a92cH/v1HhGmYgXaQHM4Ib2ebBhJZeOA2ywex1E8W7A9
d1M0fwUv+GYMws86c6fJ4azZzWdXTYbPrEM7Mdt71cYSZEu2/IUAdE2crfQjfaQAL+4p561BOViK
TzDnMWf4iyyNp6EhbVek8lzn+YVVctd58ntba7vaMK9NswnLormvRXFbgT1FrzZ3o00XmJP0r1hC
FL8k5Bqajn1wBk54edWaV0MVfU/M8SGV3bWj8ZB4FWaC/qpxqP+tE+9Jrp1pXjQzgOVYto3b9tZt
eI6GZe9wZEwKYLkztWxLlnydVC/AdQ7y7p2JNXYCywspo3msm6bzC9xXPoPXDiZMgcgO21dUZ8ua
XlLb2eMCpNsKGlPNezenBorBg9l1bxJahblo5ySfr9E3jzJphQ/DhP1ms/ArxLbFZO5kznXXjiVj
F/uK3nTWfaO/WBTo3FPPtsGOthOwSLBB5EwdZH0RbrSH/cdzBHfF6rXt3HiMo4v5BdZyEzDyPI5j
R82rW/g6U2lelgqC+eDV4Vgr5q7HVxDGk2L7czXagTZKJiSuYDBnwZuhjK12aQDXHX2HN4cR/yxv
lCQTT9CnKNagcfi6T50bYzD/OIwDIivgufq6MIvt0KdHMx28MKNZ2Hfy4iG12BpCernYUol3lIGA
f0kP6uLiokreijr/VhmquGNCu5mdZPZNXT9SncU3CuMpOZF7r3RPs4iN6wzbFrA6xdtzAT58Vm0o
Rg8baahbp1NW4oz7NEfzu8mcOBD4U4K+jsE8Jz1Oh3YcfLvTnFvdyYBNqgxsCgqdqeKVV01Tdoza
lf4WZ4l38GrruVUyblk7nzwni7brEFkspbpD5ejuBkkfQl2LcVsq0d5b9PFNV6bkIpzFOfbzyFG7
2s9q1Acmo5lLrlgH4Sr1Hm/bQcbtFE6O8mqw1u+1HkBa6WqXYbFvq2nM91KHx+uZWfaSqy64n+aq
SLz2OeGEFIwSu1Xf6rs5Gu8qEDP0/afPHWrLVk7J8wxShF/D7Htyp9t2SB9rbbwrXfPkjW3sA+Gh
Hdpjyj3q+pXmKJfR8QQAGUBHdZfcT7N6pRnDASjnrWfMxz5tz5SlTJOPP3bCIkPxMn6UC/GHZeOq
5Wsh4pNtyn09jde1wLI99/rZtKaHZta+5+m4dwxxJ5A1iNbfGZYB/AcmUpHc5F4/bGneoUZvUTFT
9EZAydJXWwV6CPXFzN2D18l9O0KEESYFvIwNTXfe4ma5gEbElZ5nW9dNrxjmfgFBw+wz3Q1d5vrp
zCtIU9xXhJU7yFhlgMvxOsuLDf0pWz3XrmVb5AGplVBLFuVsq9VDt6hfKo2RGlb8MFGmNKyLmh4E
tizH1piRQfjgsbvS1CZyLjZsUTy0PdX/3BfWpeUsJu28ZHzXW4mcBKMv89PUMu4c0V1p/EffNXuN
3BrsZkQPz28aJJiu6cFH0ZYKPOtQ1aB3Vbk4fqkO84H5uB4oUv+muvwQc1xbHkyZQMuVr01hqij6
vX3EKYK5LWk/F7V5XyW9QuMZ8opOXgdfkOUlzPZlemtJsaC80Fcd6zrlGjWdWr07fB3iGhTY0Fx6
e1SORJg2C19tHhXvmaqg10lWodOC9V6mAjiWgc8kx68N3GXlbY6etu2G4snqAK+x+3mZS+1SFqw3
YOO4tyByAkXHymAubR12U5t90wfnC9Gx3dwqp1nWb+tMmjh2dM1rakMsP/cLwMbbhgC3L2xt2WaJ
HW+l21CTFA/3SFgsLo194PPzUezqKkub92JqT0xUE1aalZItjBRALbNiPc7h23km+7eMCbdVUp7e
UQB+iobW3NbdpBwWrGAZLZF1hXkor3b1YmcqpogmY88KQVcTRu+DpH0vl75hkjskOOFAis9QNjd6
IcSOhk6rwuOUNRhf1OlxAXx5bGPF+or5Ln/IPXnVthlRwVmW9wuWREZnShWOSaSfSyhDnLM6u39U
8ShgZGR/THxp/FJJHdq1XiY0qxu1e5+SkWSayplv/S7y1AEfBatj1+/alCxnBefo4xBb3ndnnah3
o0EWzS6zJpzhf4PIIb24cSlqD/ASJ3cJ7uy3HIrbXprGBQ5Xsh1Jsl4Vs56+gzhGKsX4Zb8qlNlj
VaGrPNDYVuOpgIvk04B+IBkw6T7+l/mQ9hr5h2zS3d1SVRyaYq3Uz3CRsiNBRYbsoxBhlXbLTeTa
QCpHa7qSUOLvO6Iv14aTlxeZey/1gu0/pen0PSo0LQLQR51eacd2EOc8o7XX1WfJW3BnYhcAepfb
9xRAZRvV6GHDVUA4gXJM5KalCBuFiAwl98M1zW724zzQn0OnXM8ham7aiz0OzqlNtRZimttGt41H
3VmuAaPCOsPXaRD9EyhkfUXvabeIA02GOdnILyQ/0gdMaGx/IxXPSJBbUb7liXW+mpqCSZAF9Gni
KfzuOL2EOTnqX/BuFWcVa01AHrI5JaXEPCCtjL2FR+V4wnM94vW3+O4f83GMd3o8OHthRt3Fijri
lqn63mMd3MYqQEczStyHjGbUa+Fp4n5cdIjMLXRSWWqHhG5QPx/cb4PUIvrmWYdaalJzdcIZkqhN
PZ+seOnvpFWuqoaTUe/bZrqogODwkzqmZqzgcSLpwa5JvylUntv5rJZMYNzvVUvbKSh0i8fhBrfL
PPcX1RSpNobCXvIspOOeQnug5LY7GhvqLTMZFGNkl5upcIoaxUvRLq20IvPGzl3tqTPL2YQ8muHr
BdMU35VMMjTL5OWKS+egJvHQAJSp812nC/cJFLLBYSuNMaGOZckrhlIv/vZsRBMDa47Ut5pWiHMD
fZa2L3d1jg7qpp5Fv7Gw6m80UUarhm5tKTYY9wOMwozB/kYaswj4M1ZsbLXNy8pBgsnMAON6F6IT
umdDM12f9qMbMbJb0ibgl5zapl3Nwr8AKNZhLzj8uPJmwB1UTEdqD5sdR/77GdDW+gN2D9GcAgLo
xCbrxviStdOL6S7vdjpl/qxgFh2MToE4nhjHpIl2ZBXv3JxDDma1Y9yQhvJq5OspnruwWDRrO8FZ
2wxN3x+7PJWXBpkdFMZSnJLZLI5pJjR2mIbxHHn214nv8y4mRRGaalptcaSCqYj6eVNX5gPV3Xtn
ttptn2aAEDo97oJm8qh37SL71OkVkwhLoRyHWuJt1FTy0NUWjZqkIVkrMcle9eXGHiGbTR3ZEqeZ
c9+yli+eTHjysMXhUTbs7awJvliz3pdBmdi3lmmeJE4v+veWM38fK7Aw4ePhyOEj1h4hs8ZVD0ta
O2e+ygTdJG1ICjYEfLyJeS3h5ZFMh0tvq902NifvKLyRCAEiVvbUgiA1/BZL5aGXxZcGQ2xoF1jL
YJoMm9bN6900C3NjtjHoStUow3Rs39J5gdTnVnVQpy7cGZCFhwRTyrWo+ztYz6AEZfw4qFhZnXnM
N1LMr1MHab1Rh2hT6rW35/vu7OPJnje68FitB3Vbl8gQQ6UZzzP09W00JBLWAxyI0TWukDrnK4FS
G3KqLEOOGP3JyqclMNpcYUtkWfOWWTQRcJa1UuPBjAFCYlTDouRgyjxxUHtT9fy7tKtT4vJqHpey
uMoo3bukXnTtWqDeLKkPL4anUIsHOxVPEuMb+rciwYCyrz5bA2/BooxvKZlOzy5U0wCXr7cd1CzZ
u6alvmi8mA8NbOCwAzJ74RWfBRbTmz3HmGLDQoDvznWKYMpSfTNLxzoArOs3ha5Nzwvy6qalxvKM
Dl5eZ9MIczfLqi9KRJSAWk6AlplnZS8WcPlN42rRIeLDb1qwIxvB+Gf0kfAhD5ZJedQJam5V2al3
XmNlRTBLRcBFU9TPLt36ga4YEFLKqr+vKsU4cRZvMOA74gnb8BhoNBRcsrHyDpCktcw3lwxhE6cm
h6PMA9XRlG50hUtKC1ohHuc+Xw5zlBvBYDg8nYZsyBnpUG7H4k1PNdZhwgokDMTjYhpXWtyo13hP
6Z91PHZljqiyCSzLiIUtnz3nUc+UglijHu8mTypHw7OLFQ5SIkLUn3O8Z8YSahBXEyeIAAiwWVTA
lGKMDufJcH3NWp55HLJ9CxR7042ZDtak9jRfH9iCYpNmdzPwpJhslFvttcT9tTc6DdHZUAQBivrG
noaWqH3pbplwWn6Ghz/w3Ma+GbAxXDHvvJIN1m1/gcWM11e1D0qdfu4K7bPmpi3SZ8JBvrbY/80C
MkcFtwnoVuiCh/ONIQd7aT8KxWj9ysQ1Wy7bhVPimMPR6Cvcsc2Lk7n7LDJujNl9LafhC1spiy1u
NuwENHRauaZvZrOY28xsy01kOhw72vZLElNIljfzQcDrDRuhdgdml9YN3zl5Weq8O0uW+H2ZaW3Y
pNAMExFPG7sx8m2cOop6k+t1fmT8fLHS+ckQ85uSiZ4T2zjfV4va3pkjAgc1OSuATpbgdzv9uqFF
IV7HtowmR22kUng89Tr9jUySvSdKtqYny4AG7BuucgH6eOmLFLZ0A9AgdgkiEHi4twf3kQj0qcYx
si3KHBetxQonY9uXk3ih606EejTumoGAiJPs2TSECLrnGVzWq5hZR/NEJfkJ2tvp70dJk/Lkhjjw
7+wGpisK/NbKkEJStb64y6Cz963wwmB5rWSa3o6yDRHAQ8lvquGb+1kvwMSnB2eyrpzUe/akespG
K2hMfbfEACWFuXeX8mEyVUqn0pJYT7/va96XXnrbKv3DkDRrSXsga3ePprpNpnLTI4d45XCM2zQs
EmIHkfbeMSAA6BPOdntTUX7wiq8ulKMWFhqL7dK0oS4UKqolcfZ5ecIbsV8w/1qJFRTDWsEESbhQ
TlLw7a28k+Fo2zIaxgDVYTspU8CTcUMH9dazysempE4mlS/0f0JS5Wi8Hm2W+IjrMCitZptr6tZU
5u5lKO2tzMlVCyDNUiefAxbmOHv256jpA9oAN4XZ8xQtoZeL7ZyTssiSiKIPhbwX65sDLwT53Y/L
b6XRiKup9Nr9qAMRmpfjqI/N82iAfLbkDpjBwUxY1dNoOsSxESawY3WTDjHE3TMT+R0HU57VyDhX
3XhAMAimBDstf9M8rl+aTIYYlwPWj7Csmhumoc+OwmvQjVm06TkorequahGQPLVDWgGYQAKFLkiN
qYDGD6MPMsc+T067S+whQPO4MYzGCOIsCYqEuVHnbhUvr4C7ThfPih460my5/tUY9XObptspzW/M
0TxRKp9T7tQ+2FFxM7sJ6vLEH4L6zGHH04dtH8fn2KsZNKXlfaSKSzGjfrGiG50eLqIcwslWG78a
jds4gSq5eK9zqVC3R6Mmiwf6qLKf9IzynDVTZ0/nXLaX1oXm2rsXpW9ORSvCgiSJrdSHKuLY3/Md
8yYGf34z9oRe6vK2KeKzAQB6bPubOa5SRgjdUc+WIMFKe4ewDmC3KcI66ruNbdGd2JvEa5RVwJTC
r+phujVyHVnbIiCzdNkNC/5tYXcXCrW3i5ojIOhIa3z6fJjY7HvdaaiSO5E2vS+d4dQU7SbpEWIL
8NhpQtWrqdFTStFuO2LMQHa6AdV1No2yoIVkvBus+R40SAit9ERrxRBURjtuegM2VufxNo2UBu59
bfTbLlX3aRJx9uS54my7sTPz1XAjF0Wif6nN/lGavDqVAntfTgrDhJkbxoX8po49q0v/fUrwRozZ
way9cKrSF1Cxt0yMPhOqJ7ky96+FMZyW3PUOzCIeTN5aDbNBZpyXzku+zMN8TAZvG2X2zexl+9iN
eF0y7IGHlIQy8raOJu9GC1FBH7000NLpJEztYOUlbDDrs7so17AmWp/6k9hvY/O+T6sWtGgXmHFx
GYfyPasNf2W0NZNy7dnJm9cO4GmnlCgJB7/1KFfz0UelvuZsEhpqfrKK5BR5011ui7uePjug6+2x
ator1r/XOvXMgDaDz0WcTLtS79g/Oe4mZioIf7O6dmR+lnqf7yJleWKC7Y8lvaZ0yRZJtXCuiNQz
IOT0Xos5hwPJIuawMJWD9hKz0xj0/n5Jy4c8G2G9R8gkuarEJJ44aR0SM9IOjoexWYNPfB41clSF
t1w1kpSf2/K94PtRHNpZOLt4Mt2rgnfIvhOO9nle54JqTAa90lwwW47eeYdiMkWg9xWCjysr0kBs
Z5+VbIZqJh1vOaXU8150y+qCHG6W2NZCSTaalOsWyLW3DJIZIosi3+ddkdyXS5R9yQ09uylmbGN+
7s3CN0YYLxAZ9LsB88+N4SQqH4Z4xb6McvV9IGpM5kKDvS7wG2VBHC20YavJlyKBErePUqx5ZHLj
/oVgFvFcc6zHG030WEwnz+1ZrHTCS/zZX/oi0gOwWfJWMD3c17nu3BuptzxR9OteN+XgXikelYsB
upHceCng6HYw1U0i6TxAOjReIiVRX0eU5H09Ft7krwTOrU0eNMgYw4Ewj9diJqcrt5GTjnc4y5TN
zPZmEzUtmyqdNayC3P7mCcdAsVj60J468ld1Y7Afn3n7ZN10svrJ2DJO0NnYRd6dFRUFM+aWc2PB
5oJIgKIbWw2VhBf7MF7MQU8v7mzZ/IwqfXwsqmgKIk7ux8Ea3bek9FifdVTQOO9N33V7QC9mMdF2
Ai99NOJ3au3bsJ7nVPjdyAJAA0yzb/WqP7o9Z6Ixbb9lSfLqdFZ3naIebLQxFw99aaq9b9btcPam
vD7MS5/fSwthtRlTRBl01RAbrhY4tQWyg1GKWqL8RLwoGUoioNJ1+IUa2XokigKNe1LaYtfQ2+R3
6uJsHVc0J1HLii8QrzYRAwKqtasazX07IbvdeeqSn1ISjxgTbhkNGXd0g7EPFpJfjoFNCye3qjYD
u+2nCRr3oTAwb+ttB+aePeywsWLiY2M6D5sOCRUIGVLTQBr6RqSRe4lqR7ma6wRmnjNMdeNbKQnA
pB6Ka30eGZlVZnwy5TSydozRuprguPDHJu6v0tYwiBxp2SkiWXWLv+5VSJDJ6D8tHc52QZB88QLF
sUi5qDULO6273ZU6OHXKE9AybMo9Kz/2Vu7d0wziEZzs6/bbopHHDeJeggx3xv7abdSS45pNMqZf
9H43jN7Cpp/tG0d8x9wtZis7tgUZw3RJ3wLfNeSTSyQpQmjduDuaeVPQ6iUWTJU20b1hW05Ttu8Z
gBIVirOIvb8uzQe6nShAtiZjCZgYogB08eJdU0+ikE+alZkdYzdfTXnPVEuLifq1YJvzAQguFvYE
RaezLimDOv5Mxb5qIsoaLSVDpbTmciGjVuv+PxbIKFbTa0gJnj4nPMuxCuC9jSOOEnURac+endnJ
M4ZzkjtTwmSLxoFJNQ7/6BKCt4JR5CYeMFgx3oBKwGysE+qVLZy22/0jJxbT2gZCRZN5zLOSlGsF
M8/4FGTNnDzGkcGZ+A+v0P+EJ+9/rXnaxIn035unAyx6sv6ZELv+jj+9eZr9CfziimmjZI5iBxuz
1Z/WPPfTmrxAM9ZX3CoGaRzS/zRPG58I8RgUx1PEhzlvhWe1GLST//h3SLAUU0FW0bA7kwPAQfxP
0O1PTvf4vf6tW46yG8r+LIrGKOBmAcec97PTi4ieFvFODwe1R5CP2uUkjHHYMPqf/3xOcLr/+ko/
m9j+eSUuxN1YTYcffHmdNmZAS4qwADiVBImw1mGtmubUuqtfcAoRHv7hh/CLj/ZztcOfFwQIQL0R
ECK6MD+Y2JY+GhPTy8IkydOd7CaNcGI3zd9nlyw8Zj32gDZHeL650lMe//7aPzsD/7q2RcfGGg/h
9n64rdGopTXYA+YaqVqELaW0887UeCuHKs6P4je39ldXczF90kynr0wVHJ4/esanJOoQAZDwNJbG
JyXihB4igTYub+peDL9pKvnVfaXUho+21jlRW/Xz1VJtTkZGdaF0snJnAgtGL3CeTUSOA8tJGSDe
G6gA/OPv7+nPpsQ/7ilMFoesnG2vNsgPbsvBRu7FnB0ONtnSRYjAyjubqbtBSVNB8Hjd+P7rVyQR
jb+TvkHd/thqiBTbSley+qjM6323o4/KK+3hZDV6cq+pyxLq8dj/rirJXD/I/3Nf8sEobSbJxzLF
P6kf/fDwYAClxCLXt8MaZWb6SY2ez08etFHPm+Tb6OjRJalR1fZOpFtiq3WJfeDooj4ok4ryNjqt
kPgo7PluVvSC6RrVge8abrfPVmZgamlSOSzMx3IVT2DV12ejBcQQ5MiTX0YJgBEBSzdvFI8B9A7f
olZ+NovcqNl5jWvTH4WZNRI/WklgT/R0AHGt5msTaemOaGlHo52bVber7MXcXBZWtCnipjkqeo2b
L6fBQfPVlAiCX5iLxTRSthFH2Nzpmb6mdcNZlf1pfXJJIi/sgyS2vq3eWVaSMvPw8nllF2ccxubG
RINJDIa3NLNRiYDoUtkkvoeRBDdNu8+ZVFJ7l1J8cWexUbBvB5TM7WhKRjA0UuFWSpjosK2p2NIa
hqjSTR85OsLdnA4SF31BJL5yq+LRVQTTb6VwlldUOVKv/5e6M1mOHMmy7K/0BzRSMCgUwLINNnIe
ncMG4iSdgGIGFFAMX1/HIrIqIyKrJSsXvWjJRUpIhNNJGoan9917bsDw5W2mvPXeGqPzBgHbKn0O
EE3xTtqfZ0wvuLa2UVc7z1PriPoQaZTZDSUPNezIsOy8nXaNz8Vsp8ONv8wuNAsdClwacviVaTMs
uPmj/MtrHI4QXcJemOYeR15IPzfJEdnSiB8evrx8M84UUJ8QSX7rQMZA8UYzNP6baTE+Q4WXaeaB
oSHLdeMXqSaAPlkOLS2wCOrsB6bEBpmdV0WSMMi0aXu/Voz1GEByJAFUDZ1X502XKLpXq6D8ZT9k
fpbdmMa1EmAR9dgV0009D6K7LXAV0nktGpHvs6FSdEorTnqM+bOceAzWHCW3iz2ExYPtK5VdVPa0
iOssM8260VjRm2qj/MIKxIa4Y5VeOVXrW68Z3talxpVKVJIzeyXDBloBYenlzU0RIukjh91xNXWc
8A9kYkz31VGOPSnU2sJOOcrJwXg1HxCfy40jEpV+2qPVOI8CocnbhyUlYwtRVibWrV9l84SY7jIY
07/FhtP1e5G8cX+dcTuj7abbBc54samGJvimMts9u7ZoKowXZ6VdKONQlrJoDgoTp6w/nygvGVZa
HjyUJE+lQ7YppFheOfNPTxgcziv+tkqoT2vX7HzkoU08DafpFQANh2/BSxoAJtVfWP5MS3iypCij
DHr5RgNNcqhYUeGvGJulZbuV04iKYCZubIpKOJY3c3bW33swOZVsZHaVhqxENmW+OI8ZO//nyiuX
TwAmzk8aZcs3j6fIZ+dGM24svqdh1+R2eYfGZ3/0Ooy+iiVpf07EZQzWuX4c9jPFmqiI45KwosIQ
eC/xn3BeDXzvM8Xe5G7cpMYtMWZtt4HvwO+zaoLuSTnDqDdlt3ruJqF97Bv4AoH7kqq9nwH0BnCu
voXhWhh7qd475fmLF1MziX/kZESdvznjtPIVYcp8IdunsEjoPsx27K8VzhlBfUBB3P9tjbomiztI
HBEskpyDzDrb7Y+WfNQSy4H/45yaJZgEVFv9QBZEgJ8oIaMEDMRIuslqiYiTpiuMI8zPuGdwHScD
54aCDy6CZ066O/GaC0SogQ8Ho+qT5ddruE0oVkPCVcZ/bUPUUdbaAZutPmGRed7rBw+DItEUZ2HH
EaATonrXhsMRjW+OqvYib2D2SwARw873EEQ2la6r5pK+3a66DqMVC/pkZSM7KiddrhNdccixXYA3
umChcvapZKcwaNvsViGUT7tKRxnt6fw5MvPKrZflru3HXp08Z2z7C6Q0EC2rmIPp4gwFkQeN3CT3
M3dbsm1Mi0qBuY8FstuV6tobiiR5wrtirXthC9hFRQ6a57FSgiNX3UnsK7111tZZMHspgdyJ6nWr
kzMqAqRDwKMgUDQOB5sWoF9Ra9LoOW0DpE70kWLar1T8loeAw/V4OeTlyn66ncvsyxHa9Fd9F+IT
IismlpPTdZRMzt4ydXfY81txyTM3YKMYndk9LgEmDmuFpdvPaGmLK4vnmrVLGAXhh0SWbVPNLdpK
XPNzreurHsPZ3uC+SCkJYyRRwwMNfADHTeCneseCxunxzQa9uZSaNdlFRvd1uSe+oEYdp5PXpR+y
dolp8SAQuLX1uPjTyUzGa7aj0ZVieTKpx4a2NO/Y8uhjiWvcZ2ph9HfWZtnDNCl1OQS9ms7OJguW
0aiPeEIwri1Ok+VAFDIRxM4iz3eeUDCPTJ8GS+wCJ8XBzg552kRh2l82oV/ZlDNX6OJ6pRAzNklH
Yo6+8KbfAgYLPg0yBNVzaaQPjhpgPMyVP7zpqRQ/lKyTLLamPvykKxYQTK909zFlvMp3RaQBsonU
SWkNtMMBushcJz9kueD32TRpEo77KU/mV8oSWdU40iouvZycGJ/3tJan1s5afbtgbLvg7a+QYhOJ
6X4r8368ihAD1usprx3n0Zuz8IdO2ZLDngnCdQchDkm7Xifj7lgs4pqefDU1j8a3RXhaiSIhzuIE
N5uucIKKFIgw1XVTO9rfjJ0/VC+qT1f5ysN7JL9moXVvHEKWfTzNUfCVkr167dYh+ukP0rpJJ6fm
kxykc+PVonxNukIuZChUi+m/92q5y3zZeOQRmwlDI2pXB0CWjkq4hZZSccOLiR2zNWTVprAdvz2y
eMO4nHL7EOwHVcOvlSYmE2sJ0gKGtUnfwbIu14qDGB+sYfjZeJCJ3nHiu9e6dHDEdn6GuI43p6np
fZXrl1grjcs3q1yYdaOa4kJkgbWXQOMqWFJp2L9M1jhYe412Iz9mGEz1IbCWpCQGwodzGMaVRm1L
6m5AOinmAmQX5LOYAaNL9rhpdbon2oJsobHv+pddr2WD0zQLxysyLSa7tNXMY2YjZNLSZTuSGGCt
wygRpyLlxsCwwKkIr1xecOV1SrwSYU2TTTUPeRR7hdAlk0EAKwOOztkjhWPgQgQkKWJE8vYDszFc
pZQAJQNptFyviwn7XZ/wKmLSqYoIwXBZsm01INTikFKKyP88eou1bbGNya9JqrN3qiBv6sZB4KXJ
d+41pj+4eOfVFpqJyl+qyGsLQi38+sLPiDZdPEFcYj+gOjUfFstzfhwX8Wjj2kHDIpZD/M8mtVlM
1XoI1BYZ0f2GG6FuhsmZ33RXVw9rBhRxelCV6huiLlEVxfBkOToNE51Bc50thzUIpYW7X2c3tSry
d4iB9Qvk3j6IlfBGiXxseGuDC1Tv2FxgnSeizAQWBQ9zRhiG33JtyntaLNtiHzV9Dx4L2ikYnsm2
NlJg/7la3Xy5zfBHLxuev6m1WZYiJZTDJvVNa1HyfHVMt+zUuBTDwfRNzX45winPEKHdn6vK15dS
gsiOrSVQX5QIG0EStUPDImw8XWddB9OxKbrw55hF3WMkOguAyqjt4+A0ebMbymS9wzNg4wzTvX0k
l4sOgA4+DbFOHOuD5p3uZNo6woMynd23Fkf7FGBPUf4c9RixLMPiLmKvWkxnHXiXZycMDGi7rsMR
hZGrI9niqL56Xms1dbuIiTFgoTjiJSCLpGkUEm51l9gzCiQLXe+1GarpBe5g/QIxqLhhInPqPYNo
ioiYs+sMxijfe8oprnxvKJ9khCV544iJOgLStCXezxZi/QYvZ/rO48prgbGZ7JXdbDWcfd3BhbIU
6VrtJvLFyUd9r6d1fSI4yEuSctBBxVE6mwmc2+Je+lXtZ/u2dwZoajk5CyLC8JhawXHrMqdmKthK
oHwhFVrRiGcTBJU4JLzI78sWkmMsBG/GimyiG48e2w1INmWPKZDR6WmYRo4BEQP1jQ3rs96TyeEQ
B8FhuHIlVhxubMwsvycy/18ohP+fpXbpOviDovBPqd3Hs2L3v/7Pd68+f/4xufvbH/tdHfTCv9n2
WSE66zdoKi7aze/qILohJ8jfErtoh2gA/xnadd2/Aeano8OhPwq2cESM8u/aoCXk30hPIjQiDCIg
nL/cvyEOwhU5S0f/0CL8c+Uz4ElaCX07Qo84/7x/lJaYK2CDGNfdKAzGLkoI3C7y5Dog+RIM45s7
CyZOY9U6uMo8lhVd7NHlkZE88XV74zmrFFeyGrtq27f93MTkhDmgwKjM1hshGAbuObFFKX7MlXHr
oRCC3EvNeQN0k91G/XGtZH4ofEhyF6z94ettHM4R0VZJnCSPkjMaM/BSs9iNA8tl2ZQOECl/YmkN
JuSNyuVlvp0TK72vgVDi+Yj6Rb7buiByECOK4hAq8hmYH5jHZJlvSXLNZ+ZjLRKzm3ocw89TgF+I
VJQ4P5RC5pXbqqnK/lDUXZg/2q7lFw+uWtvqQ4NRuvfTWtr3/igFAdKmI3jggU5g9+LMFcsHQ6vn
sTS9CZ/GhckWS4khD7aNzFSXH1U6EN/n2D+tYusyo1WnXBK8uDbN0LtbzxAOW649rhi8E0OFmuRv
5nKd0hsHU1bIo6RfmgV7FzP5xTR3Q/vLC3kUs3AyjVY/S8Z/2ILw3nkPEpKJOL77C2u4Y5F1TnHf
Olnev2cQGPSNklZobTzZTue8kpeH3+GoB9B9Y7PqX5AonIaDplcoARjLTJ7lbukac8p0y0q/9gg5
9LPK5u3Ai2k9grB1gu/ZLqW/VfXqWPukcRo+tg6EAk3Lg4Mt+LaeBO0U8eLlUvIDmgTDxibkm1X8
IlSZMEV0FXrfbTmaxuNhXUPjs8ZzSxwakBrn5EQM09HvYnZ08gpEb+5+dMOEIwuPGOeNqDusWj2d
uSWXxeQVP9K2GE7pFE2b33TMRbZfTlOwXbSMebXDtN0mqch+u3Dvs6LgCSvnlB3ZNHG+6lILrSOl
EgQQ2Fze5XRmeS9eKpKR129RTpe+25/Jbh4+561WNiGFcGwFDcnBaGq0FV1G1VM5N4g4Oce9/TmS
fJ9YQ7vnQ6V+gGUsR5HAQlfHI87UqH0Gk3hG0+JVpnL51iWeg9kQkjEWiCqaoAExu/X2HZmdJE1i
lmcWWE+plCyYcsUCcH9RCgOF5c7rB8STZEh2/lz47g2NnM16W7pt4b5AkB3fCizqOwYANcbNsFSg
wKLS7LnDkjf+U/eAoc9rN6BKuiLuUv53HYGmlRfYmyl7JOVjhgerXQscrNmQubwtUcC5cQdmMOtV
GeCxH0vFavSLc1IUniDRWv7Ros5eXXdL27jfvW0Xzd6BcJFcSKik+Y6zIUnadfagkpEsaZvhuFq6
ekBXZTYD3Jo4XHodXsJ10XksRiaNHYtHshwiMEyj42I1b5YBsLvNCw+zOTEOF/8AVoULJ5D4XtaI
XyqeUaZyHEpFeAwAjQd7cAMEZWgfkXEUDE20S8PGj2nILc8MPyu/KhY7hwNX6MK7TFbwtee5RxAA
gooCjJWYtLtzp6Z6NdU46Q2U8eLS8npz12DWKbdenstx47cCY2Dp+fUrU8v6CzyKvHSkIu/IWP/V
uKHZcdSQD1UWvq6JvzwkmtDvSfFDsxJEiNxPri5YwFpyl0BEceMZgPkF34gVYji0m1OAj/ywNhBp
yXrxnUEY1G9zNEt/oypLfaZYLl5qYdLbga+5LaRWu3LxlgfcLCywGcwOhDKXq9otqydsStO9rvE8
XCSB/gYrgU5CGEtwIF7bt3aNmuc8mEKiIoPDaOw6DJos0QEYL8Q1e9orUSbAhzyl3op9169N+m0P
XvAalK7E6DqK4RxVkruegHd5MUpm4kSF/g8BMmY9rInToQiWmMDcxi2uBlMF2dZgub0FVsDwR966
2Dl2n5Qb8qzzr7E3z4SvyZYEk6lfRW13TzwBsJU7gvXJrqqs4jSGofgKSxOx6hbUFfh1uvVqd7ku
0avfpywjYVg2w7QzY9kbtKApvw26PLjn1zyfAJsV7/q86t04DedgE/JDMYvZ0H7TOjUk9NnNxXXn
OC06s+RsxsuetObsSopRjAB6iLmEp2KQvdZ2YK5Z+1oHO3HEk8x0/9ZjPNrTkYQJcA7UQys8/APl
bGNftC4wkJEv99onu5i7m0lEU3JLAoicG5pf7OFvN0TW/OVygJfEPw9HjFyEsCmr647jUtsXpJz8
595RH6Jr6wtnTq8Qz9DJyskffjhtK7jqbXEdiPG2WMLyqV1ZhyyO6eOxX9mpgeSMjUow4Lky9seh
vx/LsbmM8DRVW691qzfFhvyC3Yv1gFxNpq5umls7KbKtW1jpW4T+fuiqAMq27Vvf5eracxzhkoPt
bDXifgZfUJwAh8+bRfBbgIphOJ3auTrHIr9Tld9GyD911yVviePeBVOhH0WHEzJXvXjpLFXHnmpv
ghLzGUaaEyRjZW2sprK/k8IQP+sznA8a3ZrikR8W7Ej0IBhJdSVOUQoYcdUaE7xFGMzGq3be6TRx
N9OpAgd0Sp5m4ox73nxfLhkXE8sAXnNbjYeoyJvLdgJuWvc5AqMu/fbUuuiumw5n+2ZUwy0h25lW
wig88kCNrqo1tw5Vlfo/GIMs+Y5hxKRf2N4dGLll3T0Upe1hqEZI3UbKIlSe5MnwUpY1AMVeKnYb
tMroamusZGzbbZDCgIBfzLR2rFKmkgdntafgjVIA84FlWbZbvWTLkVIWJNFB2lurdb4xfahlz1Ou
+lXwzr8BbvxCYi9/g4LH8xmDRawCu4rHhBzXpdcadUwGCBbGViuwKpAhb/OYQ5IlAnxdzlYRY+Zp
90GErXJe5uKqapfwlVvDWtg/ez4BZW90N01WpvuGWfPHDG/OOpXt+bE9YhuT8ego1OegX5bPObPG
igSAagZSzQkJ/r7tPv25dneNQnSEjVS+mwTGQzzY0mwTaSI+ZMuN9rkO9C5H/sO20966eR7CQAqD
c4CpoWazKxfWJQ6n52RQfD8wj+JmWq/8ZOrSfdXW9dWS+KRH64U4G0WnLfBWTLS4ucwuKSzL3TA6
AwEWmgfqRk5w1WecLDttvOnKO4tOrZpbAfepmL4iQnGPdaHqt7Dwi9fFMuIVSNXwMEc+MlEakANE
DQ9fwl4PR2OKej+PzdfKFv0ImhxaV26H161TI3fJSeMwWsuvanK9w1gIG7Ikm8wuws7pNl5128ND
3voyH7caS/GDmQROysxy9ufEzzMV1uuF7/rOSxa0z+SisNCf6z6anLIqNo9tTNDoV8PVcDARK1iK
HyzI61i5TWEemBM0b1MlqrjrQP0jK4V3LmriKV+D9JqAP9dsONOXutrJddHoX6oEZBVzA0CjFKJ7
6Pk0vQuWZtVWj2P1IrwKwmltlwfTlNnHxCh5zBbsBBytneJZ+3V5ELqqb5ppFO9TU5dP7K0QyTiK
EMSwEAIOFCgwnwb1krGwJDaKlFY0mwTbF+2fQ+HHBac3MpgkhMH05+53rfzxhCZs4cmf7WA3wTro
KUaDcLxhA83bv5jKcee2bH1akhzOpu5rhgbLFafeq/p8ByeAHE2XIvpfAGLI2ziZw/Ggh8R9rnLQ
/lycAGUaHMfgZBNXvFpu73+zvy0/3G6ciJYMjIur6N/x8rAprTS0kT636X8YdN3+xF1SXQC4UBu5
Jnh9lhU/X+olABSsvjP3VRlk2XaSa8pMp+9KdyLDX80o2HYR7SjaGB4CxyXUZ6MrokstSDawhWmZ
Jp3H0nnswN+OtbqA3273JId7rkSvP5cLI9yNxXWXu4S+2wpX3TwFRdwDWdiQsAELDzq13CYBkUkE
zcBGgyXJv6Wqr+dHWqii2xAf5SjIFTvdwMkonuZ14rFlLVnSXrIXC0gYhN5DZ9nLsWsKkV+YXoGK
GHyh2avanD2mnBDJAqzcj8fAyVzwLIUzv4x6ue7dukmIJhdlxqRtZ8cFXiUZmhIPZmKsQ5cK+em7
k+1tyqIZ7+DqlSdBlO5qrtb0I9BVqE9QSVz6KJHLdxM6Cqu7RfLQKlTjxirKZ5KQYGXWS5/FMNs9
rcw+Qld+s/KQKbCU/VM6a27FhsFxkwW+/S3CAZN7kuSEPjzvJaUQ7sPgetxBijGvgCrr21HwfHIk
tmkwucTv+iGzbsd1TG9DHvEiTghAveA+OY+w02LHCweEW8AXCX2vgb+DTdOETA+efaMgE91EjZh+
OsyUu6WT4tM0DVpRzYY+YQ+Y9LclD8VTnxBnCVmqP9VhVL8FYco83YqhajYzO5WHll3ovqvL8pL9
rf0u2STv6jyRJzA0Vnte5CVkSgZSvKwNH0Ovn+7ttYT3gU2GIN3s+in3ps+SfYAzQc8JLy3qfZ4L
QyrXs2DOiCEYX0ii93uuiPbdt0f7tIik+KT2I7/qVBheDLohxWEtYjPZtX/RyXBdtuj+Lxkp1lNP
NPpxSaz8l2RhFC+RN2Kw5HIc7SH59FNJ9QMEhBtZzSCIeDDy8lEjqxKOTPeZG5VcZLP+2URtdK8g
N+1d0oc7fM4nX9oA52m1h53iF5gG+RWAAiy7x1BUyfswsJFz255T9zSqq6xSvMwtRPMbnyvZcv1j
mdTUWGjl5XOsKt97Z9teXUp2Ule5lzq7zmse9crkspkdp9lH9K9L0rt6gauTL+owlYm6cFKoCs6o
/J6xti9/kPSeSBusvKSDGldOQINzwTO8cu6j1NUvJMi0jGWzEAgpxrQQMWSKlT8xyeiekB2ww5zz
WbDx6owTNhIKk3Wq+MBDWx4HRieQ8q4vItJ4s/nZUbDyCityem6dlbS5mHHO7FJsoT+cehUY7IF7
n4bRb6PLZe1U/rE2cOuOecegP0VV4Z0EJoJ5b3PQ0wfm5a9Sn6v4bD3dmVr408Z04bcNmf1NKwKx
l/Majvlt4/iISiHTPmu5cik3cOY/tE80+wnfBzfv7CoMpd2UvsAdkUc9C/2I+pEcOjVLkl0uecyT
53cFvQx9uhynufcFuSlfWXFle+Ab3fQcj4S6UV9YQMZpKSPieAXMxc53KzIc/YSrRwwm0ZQRA174
kqkNx4Rk/7QrM0ZyNtNrgfsmsbaFVdq/qI5FCWlsd8dOCT+pdkxR7DmjrtOurxjkTy3OAG6L0F2u
UHcGjBRpVz01vDJpuPENFtDFdgjr2gC2557E/qaGQ79FLm82QaWqz3Fw/Aud0XYzBvKRjKnZ9uNk
fdqa8Pi6EPCuVg9aEjWwV0ypsLTaKogp4LZvqIbN751yrQ8uUZqz8T24Hi2CVAHJwBt+Uk5jFJC8
weAg2tSm1Hf2uqq4lx2vuFlCLPBVj02ad2ueYriO0h1mnuW6G2A/oTHzZImBHqi930CilA1bRKXr
MtoRmHUB65i6pMnv3EgzJ8Tcrp0AwCgepGohsG/PHkgPtr/2Q19GBvGtG5byEskDCliBmJ7Hah59
wlCBZ3mPfaub9A4nysjhjStrwnJ8zq3KXwKMQP0xplV+3on23VBuh7DH6N9T9dP8UCGPj+NYFBlF
NmFSzMnr4I8ha2vT0XJwcCvaM6Jty+GdHoI8oPhEcyIXpyTIC/yEZuI0M7AATy4z1yxnQAf+51/Z
4AdX/tyG31POZut9JvRO5JgAEYGrhuVbf2WSKrjj+CDy5yKa5LARC+0epEdg1e9p7Dibsznc0oCZ
eEmzLzk6TCf2nU2+X4eCv1Wllf9Vc2DutmsIPawB4Hzuoqir3JBW43g7b1qcIHhtIJs6uwTI+rox
HlLUfQaooDzmjrHGHX83zDgQWM4uHc1wKaZsUPup4lXz0E1Af/aqcAly29xN/rXRwL8u+6JYxNEv
Ei87IhJVoIyIUI4Hb16RJTcrNOjkwQrpON1qy7bCbcgPmh6QCxdzYstcDXd0mBAW8sKCzVceBrYF
WNCuq+OgXcu6AzIRVcTkPFwkctFuc4zELJOr0p5rBmXOUvaztB3JY7cmlMDIlRPZKgKOinfRyiJ7
uw4rau3/1sESdvZMc7gaiNZb01ozIYufUea0F5qSkZUkekQGIkx0cxU4CWFgmBBLuJcuBywW3xSZ
bVK/knd6rqYrlojozAn2n6zj9uSEUh5XkRyAefQMSXjsNxDxq4OHezLG1M7sUVXyQ+kh3ZneTp7R
MioWh31wGpEQT6DPnEsJyfuUjEmxTei/fSiIau0yt/+UA5UJYH9f04YSr1653TUibPDks1q+NeV5
dW0SzG6bkuPbLbXVX10yP89hRXNFH772S0UMcY0uVKsvXEC/RBYL5PvINOQ1XPbK9HzjsSpcttWs
nbMBWSsrs5d+ZeoweRts8o7miekM+RnYLu+6LIVkNWvWlAb28SAYw2pWTEUxHTQwSexqXRW3/jrt
k4qAixMN4w513LnzdZfExk2pMFYEhZOTr01Hk7ALEjD0eYAvEG53IT1lPwFAhnt/5ilb4E5e6EfJ
jGdfr9ggj1kZXFpGp0e2ttVOUPqz79zyQeMXUrIM6GrhEX9PeMo5GDstTpIN8ilbWvdpKGSL9Vdm
N5qDWQ8TpCrvypXAUtf5PL/aZrx2xrF7EzZGYZuS9RNzPuzblr/ufcKJfcz82ttW3FOXqerm77CO
aOnyNTe2VIU5JK0jP7LcXBnYLT9KM6QvprUkGJY2+PSSPPiwK4VuyS/2NdDMHUZn6nFZUqwHs2Nu
HIfsS8+eKEY0q3eVZ9CbjIni0Er7vd2EYm+32YtsoiU/DEQBeIh1U46/P0ofrFGSZpHqlyhqeVLd
cgsf0ODYC56dOmu3MGx4VHeK0ozR0LQyJ9/CkFZzsir8aPwwJ57T3HVu9bW0nkRoBgy2rv7LKKms
cALhYJRkYsd7l1yaoG/vgmr+yVhvUdln0D248aiPKtI7FS7UnDhosluQHPfMYB8VN+2GLSZvn5lQ
FDucDUMKrd1rVr8SKe5rwqDOsGtV2z1CtJxq2krm8mFtlntnhLBhzaO9oxakPWEpsLaipMqrSQip
LSX0ttorHvOsgkzVRf050jc5hyLT7U9T2A/r4D0sw/K8FMVR1pTWATN5tYK+ucwrCT/UTo/4Oo9Z
7k1vNWV012y+L5LZ0GztiWQjspblqlMTQ5whgFV1OF84PprPxGx76lyLs0+bUfwFm/MQrXV6oyb4
CF3o/OrgpzzqIHTPOnDYb2Qnx1Pg9TQ6scMiTVUQWg+6GCvesSlZlrCrLfd2x7yVi+hg2KxtU+NQ
D0WQMXa1fOUZat5IfF2I0iQnWnlM7I00Ne3GTgSsCHJ9HKLmYilBlPgZoRde9B7UpMTB8zO4xrsN
g+BsefUGH0tML2oQliO5Gof7ZTqUiVSXNADJG09y2barmo8Ra/YtXMuXFicm11viPNulU7HwW6ot
O6b6IsgqphTQqvhR6mfS1q9pz5VZKGzA9Mry+A6cF+iAIubDOp/acJxusGsiiSkdqh2n2BendD6x
JXbAQSXHNEGLG7NAtaNewL/CL2p9RclsbUiWEZqcAkw3WfPcFnyk9FePNPEg5tFCpt0LsJaAQ3SX
vqxFyew3j3qvApzLZ85FrDJZvRmWiDtMaTO/3QquGg7TgcNj7t/jgsY5qs4PcqyE5xfBkn5xGGXW
cEtnMxc8G3kOtlzHTdpeTAjAMELrq7FIuh9O3xICS1GvMTxxU4ZdfQwcBdzFC6x5Z6e+PI4p8SXV
k/rJhkFs2RIu066e1NVYyfEChZBneDbGM1iAewzO/iWfYf0Lf1OCyFBzSMGf8kzpk76a8rJ4yhqG
jc3qcw6I3Xr6PAvE39bANN2QpHp2F8BeI2cpdBPWR3D+sgmrsUfVz+JYk7juW67YE+629xkd+WRF
bSN44ZW6J/o+29eA67o9vdSYNZ35I8O1sm5Hq0/yHYE8nNwjzAwMI7WQzQFTuncx5/3wkiCkXjaE
0WMVZu09TGNycZYKGM4R0s7lldHGy5T1E/mC8dkqDhx2iFdirXgmObkAT625XDvcJYufbpGk7p06
uh+sAioDM6KMxVqsZ5JMunUEzu+pENFG5BkEzx7+AdNH527tNvxU+QC+kG1EstNKQoFdOd1jERVl
7sVuC16wX1L0YOlnsc8ijXm2wuHH6hX5R2g6yUE91PMZGtZIuOxL3077ZXV5+uRQYfftsiz7jMKy
Y42FONaRU/4a15r63blEeLeXS2yC1i1PanlYFl7KjKnWtg8T+4ncClnyZTL/Ijzw5ySIL303EJEn
JJkhW5Cx+Us2g/K9yfLqBTCwa46czfbFMjrsd5fgX0Qj/oxqDgkMUIfjOo5jCxjbbnBO+/yhpiCZ
fHojkyoHe1yL7qKiHm6+XPzVsX83j/xfY0N/TpuE/BjY6ANH+J5j+4GUf0nxJOGCxb7Cl++xTA12
jQnIc7JcSd5Mw9S4jfilrgxoUfYE0dk3hz8YNv6bEJFz/o39wwDx29/voqK43rlggubX8y/iDz/o
1IVUpcpIUZdgCRCUiLAwlBS+Bcx1Xr0PrSBqX7FP5OaaZjfnzl5bNAbcOsmWfbqF2Tpq7ej67HT2
49++uX/LWPPUcCCs/kq4/2P/yP+w2uTwqzmz5vVfv9T5u/lsqCWDoztQovL37+5sdvnTP+zqgRH6
fvzVLw+/NJvX/zSenP/L/+m//Dv0/mlpgd5/NmM9nL8ackP9R/8MjSF/+BT/yXbDx/qz/vqnP/C7
4cYVf+NionpR2tweEmn0vww3/BuX6y3iYRfYkoXpf3luwOuTwwkdkmTBOcHn/COOJyIMPC4Vrzhu
BMm20Pm3HDd/yf4Q+PFd7qsQk4PtSb7eny83O1id3k7NbzPguu68NYe3lDtpnbA7tKCAV4EmuNYW
Mrpbuwz6A6Dh+eCOZz31D7+0/+bS//OzJDh/K5hHbI+Il8/t5//lFjeimzrNYyBmvQm4uAyS3dj3
D0uY/qvWk3/1N/0lGkidnbuMLaJAhe9416fwDYqiz/+DvTPZkRvZsu2vFN6cFzR2Rk4eUO70JnpF
I4UUE0JSSuw7Y8+vf4vKzLrhHl7hUL5RAXXvJJEJiU7SaM05e699x6Sib96/qaNgsT/vSpBE4ArL
IrLGWX7Lq+/ZKEFIaIWgcje3/W7uGwz0gs2uR6jypoh6IkgtAOagueCgGqOxBZo5vbz/I07d7+vf
cPRkZwQJZMnxGyIZxWzUCZAKEIM+jAIuwfuXWv6qf09ff92uBWpDmALbwa/p7dXt2lNP6mnFeKJI
2l0LMOjIZChJj37Bh6DBVxmH5syceWTU+zVwiMSy+RyEq+NsPXzEtkbcgh1xewlvMSKkWBs2HOrZ
2ZWNdquldFKDKJ7379/pr5yf41t1CcXSLfx6/IgjqdoU1lORdhwIcnpwzy6HuWtAKDNwnJ4cqW1p
4vJZ07QwoJBDUfItLwAvqybl9i8AUTkO2CGxJptcp+hOm4lyJqfERHuEval9YLMWVncVlY8Y1QIO
+Q8yySr554z+3652p0aGh7qPIAWXoKFlnns9OrMURAoYPHaSVmrQdVzYkl5GKXmpNJRf3n9iCAPf
jg7LEjwushaYvsyjN0WfyBsLSndrqCGw8BvHQMeayzi+L90CG5KJYSfweyvTMkjYhryWdm0sDFUb
U0w8Bw6ANK3EtVSNtFyIV25JIUOkKH3wfLJeAeo0aVISoFb4tUI5vk7mdnwCtC5QvLt9+bEf5YhS
N7Zw1Hlhl8frBDKZC23N6vs9caT1T6Mq0IzT3Sg+UKImj9gWBcopX8bJRLizS+NBVrZr7DUQVaXv
JnVf+Tr4k/gD9FJr2Fe1O0RQmmogYlqRzi9FSRNwmxNnaN8ot1MLey/UwDr01rcu5+i0xSc/236T
BjHqiJokWD2oqMt7s+Z+F9hBaY3VQmmrxq3dBzG6/U7JDvRAK5qopv1Ut0AvtIjqh2EMWuqPnUg/
t3rtfejMHOOQp6zqI5s5XYJm6ct7O63tfDeVHaXTPJvlRw8THsk9pA8AUmnqLzympUoxGN0fLvul
adtZYax8WCOEnDYytH8MFgEVuJb6IF33WdZ8x14myXXtnM8kaI1iVVaJc1nZ7fy9gdgz0fkszc/E
9cy3KhnCH2IyhvsefhvVIPTFLynwSddXxSLIacAg3rekjyCtLyv709SwKYJO5kyPiSrKbl3Npf44
a+SHb0hC6B/dtHIfZrnkCWQ9JInVmGAPoU2bzfvKLrMC3kxOLWTQXRwHExYgSttK1rgPPElxm4ci
vzvFSAjTzOHhZ5tYAmG9paXX9PaRVTOYY6Lo0mLo73DkGJeQVgaiNZgcH1gzZbZxjNiQHR40z5o/
jcRn9ztHQ616GRWlZV3GLvog6Gv50Cc7YnCSjwvRUq7d0ILPV/xKSy1LqT42BttCkNpURPbUqCz7
wuK4Vm5l36Bps9wIeV/XIwAwV30uBP8usZrYuIUHjCHZErAdVtYidqLmX4/3IVYjgx5rBAUN9JYO
0TwwmY7zscy+m1jVx82skjKBZUHe5ApIRfsCaqSrt5qm4aLkeGdP+6mZibtILJl42A5lS0gCmv41
/GhkkCxsBEHPqC7khq0OWtg6CAW8exoeQ5VSQCX8doCY7xl4W+C723sjIgeEmjhWxRvYJ8rxC6My
hp3Vd/O4dfOqdfzaDBgKrTvpumB9lF5xZQ8g8j6WNdupVUuU83KmnWuPkDJksjcBBxztxlDdND2P
rumBhalq/MpVwfHyR9BEpEmFQ8T/UcEPYMPJMiQ2BEe5a609zqG3pVXk3afGCaL+Dn1SGt3psOhG
UFRIiaxwitDOBmGn3+PaNJ9tOnzI25ypVLsAYxlqM0ZnRO9HIx2iGkntWtPcV+0tQ8B71qsJrnFC
jdsD62WnyRpouzdfjKNCka/JhBFMchmiPBnhXRQGXguDcy9uKNqgN73RUACOUh03ahtTQAAxAsp8
D6EfTzN4MWYQJs0S9YStmdEHCR7zm7C7uf8c5FUs6R8XQVC/cLRU86Io6dJCv6GLQPoCLgxl51dU
/msIPoRO0wHBBOQg0K8UjkSx0guKcncI/DB7+YTMgsRl4xSbhrggcVrvaQ/EzhO5Bt1S7Jslq2Bh
Awo0I8cYbsAy5flusCoGYYedovQD0ELgA8XYPtVQIqMF8DfS0dVdom06/jJ8XnJMnydbpyAnpsot
11rboT7rzS7clcEIVRijGxCiZqJD+9hBPaE8mhTOp7Rz+ienL7xrTajohsTVuaOaIgJJ8QK+TKm6
EXeRE/kOYSzo4qCmR3NffWxKM3hETNeXpJf1tj/MAnVkNubF1wCq13YckDtOQzE9NBjJPkbdVF73
S6MZPGr/KdCmjs85DJAfoBw0GtyGMNiyqB5vkyT7Wlogh3BVO4oaTAUFqaXwA98pxl3m9VsM93Kl
kZ3nR60mB1KAc+Qkcd/rK9j/+tVE75scPsKf8LTOpCiH4PN9y8xcTO80gPZl3sVbTcGTI4FCQ3YZ
3iOGteN9XNnXKF6Dm3geCTfiEGn3UbgaRt250hTJOmM599sh7dNLpyNGYJ7mR1A3BEvIEdNbPA20
zXVnk9BO3ZhWv+mBz8G8jAFq4PZeISPMqFz2lL6QPWxbOEeBrJ9rqmZMRdXofm3yxkWOkOV7TmDd
RYow8os3GuN+KMkDyVsmLizJ7s4LM2aVxXW1qazxOwXv5zTFLqbKaDOZCMh7hMLr1A16dFyAhW+S
kbxqCm7NVdpUJrxfEbxYgyV2eTmUHgB0GXwTYJAKE4J/Whjf3aFCeKPl4qVOZw3tbsxq3iTprsuV
HqGrAGJbBeVzMA4OIMi5ejKZ9dbsMd17bZoxmaFqp8TW/aTs5Gw0L7pqmvo7DR+Fdze7J4sQtV6Z
7DQjeZZCfhjQa+yynFWaNsvCz8naDV1xVDVqIosd9hAi0KzoL4JI6Vu8bZdwq5+MzLTWuB9JtUBR
uB2QjO0TK7AvpxT1URHXoPQ19J0de4MlJd3SPwex2VKNpte8E4Vh3iZuYZWrepphRBpDSj+HhD+E
UvWLVdTRI2ZRPIhoCmobdzAt4Y0Mqw+ZMznbtqbcy072ybSluB1o/WMrqos7kDKXKvb2eUXahtuU
eKeM28QLLg01w12H0HnhtuV8WYbyLrZKkMZUDiP8zOtAghm3QSVAWYzCKfHZ/l5XkPZ+slN0v0nU
Tn6OuXgdOTTRdM2ar5LZQUfgdQYlvN7FTi4lYOgCNtK0mB754ECQT31AIpYVbCwVXVTxPD/ag3nX
JfKH3vFnyNyB7ociuy/1n0PhbNmktXeVpiMVLVxK3pgBKi3/HrhAGS1QwCtFRkk0hP3n0W60C2uO
7lNOvSl6iG7BFWCg01GD3mMCoYmixsJ3ZtJ5Gqm2UKX9zrUg4zf1pnNGEtPINeewg5UFMzW7QUro
9mCQOoCaOi4mZLsq3EYyfwmb3n00C3GZuuDVNL3b5ZFMV97SkqXZ08rqq+UBAA00Qpr75IJE73UT
Rp9bM3iasOCDr1BXFX1/EBPhVxReFG45j67ondzmmbZB9VhDSKujK8wWTDHseujjf29gY6/qoXTX
shb6LlpU/maQuT6Q84UQS2KO18A5XvW4C3YwK83l2cfO53KC6aVP008dhIEfFZPfdDliTPWtoh2G
9d4ofFpDa3DHGR/n9GLpUbeJgFLPmtdem+7EfDuVNxYbYuReMWk9WO+Hjy7+SVp6k6Z2hTL7EQvB
AF2krJFPoh7TCoa7B9gNSiMFWewl6nNohyZ/Gdk83xbVWLUa24lprw4Sd+2mKt5D05rvYycIH6d4
LJ6jwcE6KJFN8dTyECy7QfePtuZg6D8kyKt5lThdXK8FY65eZzhSUmJ88rZYsZTy6Av0yD77E6eg
ldUYaMc1e+4+g56b450e25DzEbe0t0k/BdZWkNL+AbByFaxr+lH7XG+iSxgPDie9wMGNp5QxXuhp
5u01TEzpep67JWsPbbtEwxSZ30LhZNna1uEHbRJabD95jJlkiShwd0ST94eaXEEhOuiWfnQtae7N
IS31bTO08sXryGwF7TvZ/UUFJOm2odbDY9T04CnRcxp+WSSNB3eKM5xSmkhu9XYibwQYt/tVDIVg
IaAWZTCobdIGLeHgU+Uuk2BTKaNeDCJ6Sx6USxzeyrBx3awgGkPqBXuif+Lo+1jlS1KbRxEHKNsA
s5D6PT1LwBQV/9xbPYjjCir6zwrlT7rqUL6PPmXrCqB5Wev1yum0+IK8kvIlNM1pM9iB8an17NbY
Jp3WPA+epAc3TmjE1tJQlK0GL5XzunJD5zrOTNK2ZoPkvNUQFYqRztIFSVl0+SdHTvEnRA0MVDRH
8kkgDc2A7qQuSnaHFAWgBYFCUt8kPKsFqRYHGpzTapLFh4gMKAv9QgDO2Q7TkYvDj3iRyI6AwBdI
7Ol3T91Fa1j1j6XJ/pJDh733HH14cUurvsi6CrQEklGgLDLz7OdWofZdI66ed3ShEbMn1ixH2k+U
zBaAtYMjYe7EN/J6vWcr8JiPMjtMmHdRry8Basr52ND+ZSPPwIRPaWbDgyXr8g/E5TnTUlgH2ZpI
oOmatByqbPA5gPuWnWXjWfUacDGwScofyp2sFz0P7CdUgIA/APNY5RqeRAWPxfVUR6+CDAHowBOU
Ytsrhj+crjDVei6aCK2b04sHK5PtfRgA4rtsuMhDNrA5AMkQaP3OstuU5XLAZtFGDT2m2HTnb0Fu
l/eTBgifQJ8w+xSURv29z/T5LjUtuqh8ZQSEOF1YP+WJgd29dYgV8+vWA7gFeSDDKojbDiVb6bBn
aWekHL4X2NYLOAF8IB1yre9ao6PhRmOXWytuqCFiGOkJgtvRvMdUxBkINWDT+GwR5s/ujJOOZUYW
nK+R0RS7xqiyjyOmYYkjMC/+0IDNQlEJVf3QZ2iKVvpclBXMItqBm0ULjzqismai1tC6rxsjdKzN
EJflvBknsI6reR6mdr1omK5js9cGv7JH7UuGw1ysxKzh9VdZALWjd8cm3Y6pNparPM1cHjJgGpoC
gdLSDRE1o1q3mWtuOfmyXERDEpKUa2T2g4mQnyQ0dvgfs4me+ko0LjTBua0iXLlw8dt9BNqk3qD/
rS56Co/hdmoJ1+WM54iL3J5CgUwmacftjLqx3aW9gQvezrChrsDMJZ+00sslnWArupdsW8kksAcF
q2keGsTANf2vFbJvEh/plHMy0lQ6/3DNpot2XhnQrKXooj24OM7A3jawLVk8lEy3dqWGj46mnHIt
PW6TDXZR3wuyIVJsz1Pa7FHwyHwH3ia7B7UGGXYeUddsVBrhdMH3RQW5TyFVY7hpmM6JdK45rvVb
AjfHcD1UjvscxHbZw9FkhdqGQEy7LWy6FGPtf5H5ThS1j/o5FEQ9UyfTFo8sxcmlBnxYYXOwUoGC
ziM4dCPyALtKLnKKQiQWeeWw0UwsmasWSz+7FVdPGp/zc3kLMjfcCqfSnrBV1TdNOEdi+/4Pe1Oo
5Xd5LoQlj6qfbR5nn8aeDf8mDXG/mNOXHufFIhcGW9mF8Yb9mH4GpnbicpZtUBQ2DPqE4pj7l4a1
croRQh1U7xQuOiHjPcWHveOaP9E6mmdKwstTPajNLk1JSnTSMywpFmbhQV3TMorQILsz9tuZOLmv
dRko91MeFuXGiiJtepHQqNKvNQhSRIStc6bQeaKqSmGG3TFVFot+9lFluNCBDS2ax/XEHI7ML1Dk
0jn6DqfMcKZp8ua5ShsTteHoC1mRePujVkZPptHcLZeCWjZvSWtN8fR1pi9aZ9ijnA437w+bE7e2
3JShOyatKWfxib8uGMsOUbu91PcNUDHYtyKSF1vmrlrTxjPv8M2l6PlSWzQFo19i7jq6lGkOUkVE
vq9JYnXWUmdTU9gcD0zYU1e/7uq3Gps38Xd07uXP9rgh+bof+X/v/qcRAwQj5r8mrDety8cyJ4vx
EBaw/Ik/e5e2+BfiWtt2PZtzmE4T6+/epaXj+/eExEFhMuh+YQT+RokK/hNtPI/vzuOfTN7b37gA
WKIOQ8fzQBUZNoh2+TvNy+UjfvWRMzLo0+t0muig4o10jnqXCNOGhkmX3Wk0qW/xQDZF0ul59Hst
rT8vY5oObQtmcUs/uowRJw3LMPtoJ0uaa/BRIdz1dvGZhdUmkpN8fPUGTiwZ9IAPboy2GQp1yfzB
ZGnaIBaP1owgbeeBVY/kKA8SWusTSAE/jBpcbrI3zZGyaitMbeyGVgP6QBzeYPjqSyIq8Z2uLURZ
ZPHCRWvv0Vzl7qUlRsvbAuqYSneX4s430Ip6dCbUGuYju7I1ecBDi00eVTUAQs2KTCwxo5xYo9fw
QxUamqHSOiySbSwSdAlsYCzRo8bopAQqUtlYaq9Un07DdwymJKqusJt6QFZy2uKES/e6OfbY9T0O
jzNRC3AtzS+qyCeq6qgELbYso65rGJJsDOpODQRLSiUwfcZu7u2RKIW4baO0MIPP9jS08ycOrZmi
udhgOdm3RGK4+Vq1HHB2ulUvKsIWdAGWFmzC0Nk44RXTqPs24ii3Wutw76mTU3AnjWdl2+NCUmSb
luK84nTm68oEp7UhTkdSpzZwT3Cg57cgsnU1C3El9S5F+TlNa4PzgkWQprp3VaxDF+x6zcPcw40D
qYlLlV/ltsie0djXzkWYeCknuWoWJUmo1FfCF0KI8+aC+M+JTYBEElT+nJJWPQlOncaFBo0hXtUY
+JQ/1SYbt8IWg4eRN3eNJ8r9FTE0RVh0G2Ih4uQP7IKOWhPMLPUdz5wtGe1m7C1VUHnR9yE1QHMW
5Wyx1jPMxLg2IKjlV21tCo3wbzrZFtYMq3e/pXTy0m0VT21EcTKfSLigXVgPJGZA+POuY2uQpGNL
kGxXozX2+UNFR6ZEV1awz1tRFK4KgQ2t1rJrcyy67rFCqufcZFWHhXTCGPzLt5Dqt4QrDCZBKsLD
SYJBYuQglKJAY4usLVwnFwX7TLbU0FsmPD09Lsnu80ivctqwdu7GMKo6Un2I0yivNFJzqHPF0PNJ
kgE5qkityGCRbcYBzara0MfCC48Jyagich3qTJbbUI3N/MXrTYPmnkqtTn/I08bB269cC8llzmv7
YCIb8G5V2FaLbddN80ctNuPudsm1F0+WwjaYrg230AggmvP95ICStx2gHxFonXBT9FZMpwlveFbc
QuDI45s+nmDzzeaEIxeISQ7MgFoLhfl1pnSvxuABWyHb4eFb8nFw8JAG6bTzdEsjlW5pByZE+ERj
9B1MjXAG8UUwBxJdsYtVE8s9jiZHffFqdIb3aDyCDCWhp4r+EXgWKKeVrtVl0gEjyNIXMmTyFq0z
7IGPCQsu7pcaVT32rs7Uawo5k5MYaQea08rr+WHoqZCRZd8AAqX/ZuWWpqrHyWtB/98yZ5UqWCtM
MFkHW8IrRkxRlaT1/W1ukfXPF4URBeqpQwGoTY84oGgV9LFpwmIrVeVwAOllmGzInQPZ5pcAHBti
pZyEFBiJCaLiOO9EDqEq1UBVqmQq9e7YgMdUySgfpeScabknm3UDiXMENmBW4RaReaB2gMuljlUb
4v3lrBWatjFpBmJbdu0A6HwbZrWvEi0Ga0glrrpwmDjERy3VantXZLEEiktR2bpM20pdYa8HpJJa
vA6IGQLdZAYHCUHyhAYXAcKMsNqz9qWZhD0qRAXIlh5EGVqK8r3WQ2O46ievD6FoFa4aAjz3eRDR
5hlwUHZnev2HyyWrimtK2k2m1PHNs69eVp1X0gz6k12LCohQo84mnAfQPA7xzJnj5/fXr5PXcQUA
Y9ZKnFpH+zbWfb1FX00xPa2Q3BNm1D8mpfJ+a1n+a5FEd2iyN/HYhxwtkjLBSyODpaAJBdG5mEn7
oF500ShbXVsR8Q3b92/r8EixPD76jIZAfsjG3nC9o+uBmg7H2aH6bs5wSue4wP492wTZketJvlse
6qvSmvSvaUAR9/1LH+6Ef12aPQGzCIR2Xp1z9OZKfeodgtmjVUtqxYZWcUaNvtTxtKlz54lTlwKn
KQ3ENCzQhnk4SFis7by3udScls7dINLouhOY6MOwOSNKevs8l5sxUPZLdoPwjg6vRJMWqpM509Ie
Zhi19VhxQ9SBPltWS/5zSRWkmIio680s//NV/u92//9wun41tN5s9z+Swvrjj//4T/X1239sQP99
bX80r3WLv/74X3t/51+LJFC6CKkpWyCH/Xvvz6mATT3narRW0kTLzZv7a+9vOP9id4+i0IaRuMiJ
+DV/7f2hiDGA8a1iveXMypn+/2frL21oY4gbdDSyFEDl0cfoeHlek35m+PyWfosgu7gAYeycmWKO
5Erc2XJ/y1Heo+CNmu1wiLom3XdotYZv6LZaa+VgvlD0K/dRS5IihyNtVfeOwvoVmZ+yISnP1EwO
v8VF0cYhgKsKTr/IQeXR5TPwu2XgTJY/oIrc0GUv1zRwTJ+oQvfMnR5+jH9fyrJtLgN2zTi6lJll
kUG2ueVnNQeFfH6iPmuv86Sk1Szx+QNc61a4w84USg6Xir8uiwyE6Rv5q7UEUrxeklSvSEbNNe4w
StgsB57GPjU4p6nm/HpwTlyeI2dYniVnT9s5FrkRserQobBtX9ei+Hoaib3WlkRWgMe4VNO0+/7q
mzpxgPs1Ll4fTLngIh/n8Ou41H/co9HpAVwT3SCpQLeQWoTd5mzj7SVFABM9KZsZWJS1k+Zy21Ha
+Umm5wspfwVCFVF9PPNblkf49rew6xDEeIA8OHqzTTxJEAWh5ed9j3kCqdw0xndB7vhh0AcUU+Zp
XQbNjc1vvkAJSD+udF5CFFo++596/f7POTGkeTL//jVHZ2k3b3RivDSTmr1BnrvdfNVRSl3qBGue
O7afGFs2vQGIeqikaFId3XhrpeTwYmLm62m8i7FOH7OqMf4sHFHyOR0ycvJ+eCpUNJkSqYcdDuAM
okRX0G33KWc7l9ToOJBKFq10DqrfK4cts4FtvrrU0aAiLtodncQyfR24Bkxa0OKyq25gBKWb91/S
ySfHOc+i5kZazBIt8/qrhMY+L2g000dlqTa4HuqrwUSt8/5V3j461OZ8Hcxrri6wkhxeJU16rE2S
fA0Mx/oF4rXpok+zHF8qyL3fvxT6VpCSJnYVYS43/Grni4mTQoYlOXAPefspT0JtP7u58QmSvTpj
iHn77FyWNstiZVqYiMdzTduVSa08nVh2II67CHASZSM1nnlDy7A6/Kh5NezOjF9LA2vD4Q1NqCR0
Qhoqn9Vb/HAaM7luZgf8ndPou8FwxLfEILDhd5/i4UWXmebVU+xGCR4rGCrfCaAvkE8BZArlI5xt
CjZnBvvbx7i8KgHmwaRt8Gtb8vpaZV2Plq2chjdG15IGT31ZW21w/f4dvV0YPLCLv0YfgmS8RYd3
hII9I3kUIGYhNLE3m0ru6eVQ/xhyHqPQ7Nv3r3fitbHjRdFiLBkEVEEPr2dn9PhNJTqfDa+BWG1G
IxPIEewMLCcUpSgkACiWZ9b2tx8a3zAV2mXHJohfOpo4ZBmF4Caizk852aydQuWXWUmEmZsIdeYG
TzxQh+ouA9Nl4jXcowcaRXRUIAtzg3rX35W26h71OSagthrrLXphdzxzbyeWWlZZTvdo2H8Rao9u
jhiZZjRqlMmpjoECzR2SRcNB9bnKBlMCBYRvvqKmYH+tkLgvFcKuvffEUN9DKXP7MxPNcrWj75J9
77JVcxfr1rElIIZkIfMMGZadwdlCjJKJYiPaNp2IdAjrhyaZaJcCFhRLqjyF1DOP48QAY15mzuaQ
ygOxj+aFHqyqGCKu33ltsDULrfKzoSFRvhFfu8SLLuqOkuz7g/rN8CJUhi2Escx7Ov6Wo9VicAcx
t23T+YYoFu/DgkUpXW09lcWP96/09mVzqaXQz1K4EGAWV9TrWaFqTQpTTd75lGQgj+UEE+2ITvUu
iFpB/DfUg4WmHb8oGE5EewbqjAt3sLpLmQ117L//a07cN/0paXpLX5fxfrSowM6d287QGqC4mJGl
JusHOxPRU22XyZlF5c1nRXtvyWfi4LQM8+NDOSF+AIbsvPUrHSGkihOJbC0cPwZRMG7DqXM/v39r
b2ZfrkcdmBoANg0o80efsYPITKqAGUORIfmdCrnYegCXLt6/yq8ndPC1cBnT5oXqAouccfw6iRQK
4tkeuK0qDa5EQ2WcmlEJMQV8ubicLKU2KY5qwPpmtJ1qCoKU6+PLoXLbDxAzaX+MXWhdz24bb97/
baeeAK0ej7FmcJR1j9Y6x8h6UpNMPmQar5c9hcktrPvozO5xGa9HD4CJedkCcQkHv+nheI47KNGZ
PTf+lMYVGXX9nF6jokdBXNWdsTOhS940TKm+UVKbtGPP084M4mN5AowMxKG0cnkPy7R9HOUWYhkl
DrWngBWlxoYiFC7SoChRJhn2FZTZdhXD2wGiS13yM2PU+9AMXb5xAc76BkGkezJtkjPL8snHYuMm
pt/GJvR4Rglhqkrs53xZQRlXG6vSOStMg95K1BpRuifjLoDno2eXgENnyErkl52Z1N5MpDwWh6Wa
c6nDzvFYP6Ay10aQtwzNRNR3FU9j5aTTwmjVvZ/4BWBMa7M485mLt1el2apTp1663stR/HA8OB3R
AWGZDQjIzWdL3RZle+NCd8IJvHIINKU4eWE6IXniE/rYbV+kF6b8o2+g3iDRtuEK5OF89/6XcOI3
OS4bP6Y6aA3UgQ5/U+SJMdKVA/GMXt91OjTGbVOJ+sNssYXQklnd0QGtvr1/0bcTHkPSQ07IHsnU
qbYeXpRohKFzHVSoYN6Tq+ln2mysscqJRFH57y6ZDjM4/QGOVjT2mOwOL5VDoOzcxeBvw2m9N/Ok
25hFUTymmbL3AUli1zNyiMv37+/tCF8uujTOzWX9OPbBCYvsJ5SCEw1XnmJkFMllODfNPpsqG6ZM
4YIyBTQIZszrptvWqOYzc+/bxYvrouIQLCw4bY8rFGFFolubxjONzg7VNSflq0CWzRcIb8aZS72d
Sk12hPT9eZU84eMiWpVUy34MZB491uCPvAjiT0Vnfnn/gb69CEAcqjt8fqSLut7RW6yCCZBaq+PP
m4X4oZWR+T0uxLmEz7fDkqtwAFisi6QovPHm4yPEMosLUJAyeOE0IAPJ0IYyUjWZuY7iyXN/ex1a
FkcaD86yTLhyue9XZ64BF23Zocn1A1foe1PV+JuG/i9f/39bxTj19JhzlpMW4JY3pfiBkDn0jxnf
uIbdUSR2vZ6TPN3+/jtimy48R1CNwnN+eC9z18fDGDeTn0G92uZYkq+6JBzPDLcT7wj5BOo/KBHU
Y45BEUTl9RTWXPaImKkvSsTj6O2C+sFC+OULMk3PrBRvvyQLiQlPDy//UhU/2isRzwyoxuZ6uRtr
l2ai0fxXEIPwVRIReWZlPHVz+HTRPuguO23kMwfDoSF8uXcarfO1oIXDGem7RIdcricfGD3nrNwn
RgVHKg4RyyS1LEuHFxOhq5x6cluctDVsSq+1EFbW3f79UXHi+S3fktAdhMSUaI6eX9n1VCc1u8Ns
Gf7IyZ1nn2N+aZmNdv/kQjQfOJpSmz3uN2mwBExRmZ3fd3XxgP0QGSiVrutg7s5MRqduicaW6SxL
OI3Wo2O+5uZ9DHSl83VPVMgGbHOjSa16HCs8m+/f1K/C/OEWcilr//taRyc+Gs+o4yQnbtrr4XWv
qkytTbwIED8LEdybbdM721wTgpBTT80FOyiyl3Z1gZ0U0XhDZoJEnrpASksyWqcBbhu5jpIsuLGd
H8YCk8vToBXVD9zKBt31NMcZlkPRkv77t3JMSmArapn0jPmEDHZBKGcPx5umSB/qtbL3kR3rmygy
m5uOkPPPE9COje3l3kYGcFZJ+py1a6OJgz2a5uofDMflgSK6IkSb/tbhj+gmzrOwgnsfviBMb+S3
HLocKOpIWs9c6sTHvGzz2Oi4y+xuH438qa1KG3Nk79dZnd4UhC0Ha/hA1bUy8gFOrQkd7/1HfPKK
dBQQxqKJpZl8eHN2wStAFd37FlWTi9h0ur3yQtRcGBnEjZlW0Yf3L3hiCgFwAsREZ49Eu+54Cpkb
lxc+DT6piDjlPQJiQ8NJzoycE7dlsWrxyn7tAbzlv79aJBEbBFM/WAjJkgoLIHTsSxhrJPnosbrT
GiJ63r+rUyOVSd8lC40CLE/zaKTiQEgcowQ4FkJUWoVT3W3n0Ci2fZKUT1OdaV9zc0g0H7LCcB/j
yPwGu762z337ywA5+vbZwlGiZzWg6mQvT//VfYdh6WRmCFhMd1oQYymBvBol9ZDomKi7XhQ+d2bh
9leTERnrkiBWPHojJFQN0ITAgAKYO9cpQEI2nt0y30aELa+nPiz9DKhWT54mbarZNbozS/SJ+XFp
R+kcKhD42r/AGq9+98TxhYSVxfCA8YgAV2zyey8fxAfk0cP399/VqRHIiOeTRu++5EodPiOPSBtd
z3OeUaSCTVTina0hG2z/wVX4mN1FNeHQbDy8Crk37gw2AsiJqIJ9RjrzZeX10blxtyzvb144AhQ2
grTQpXc8YxTRgESFgS7ykGzBrG46eLuRtzHSwPEu9Dz0OhRoifg4BXlRrBeFzm3f6NmFZzo/kTfm
e5tdyXaSgBNtqy/J9qTIsR+F3n96/4mc/Kns9tmnLBnxxyecMbatMSt57tQ45oupivPrLFRETWKq
AiyN5bwTlfXt/YueHFjIm1ydUqQDT+jwNdSeYfelVwI3aNNn1bnGWtdrnNSkT23ev9LJYfXqSkdT
TkOBM9FLrgQZhNTNKcluojkbzmz3Tt8PxBS61gtA6mie6Vo0qlTiRr90cWmrEHEzWFlcm4VBbMOZ
6eTkLUHQofJBo9g7/iqTNOgA5zCppUMqtlMJak81enXmlk5dZSmbomai6ccSe/SK5MiCYRNRZkEt
34gp6laEQU5nFrpTD+71VY6+R3KPm1qYFQOBs9xjV9o9VNRy+mRVwTCdeW4nqtJU0JYKLYMOHMdx
02MQqL6SEBtkMXWDH1puj/qwaIbLPszd50F54nI0XfUZgVP2kQBnjVyPLr6ycuiw52aIZUQczxA0
zhj/LnU9xzkal73DVl6zmsGfDOAz4Adi8ELR8yik2kVO8bM3iZfHcXsZt1DsnDHG8EWG2+9/HNRv
qNxJNtt4BA7fcYIrUh/ncfCVV1d7u4e/ipcuP7OKiGXqPr5X2loCOwoWVFQrh5eRleWWsuSRN+QQ
X815mN4jPzeWnBhYvmRftpdxE0qSVtLim0YAwhrrnvvZoKL3deqpCJ0ZCKcG3evfc/S1WlUqB2uE
3eMG7rzqFA+Adka1IZDon3yrFqJHkFccm8RxuSMlY9ihE8JCMMF1HAJrghOMxvj997h8JccPGKXX
UpLkxIkJ6/ABqw6TvQ0txU/Ys3fwl/IUoMvSerq39DQvfEJYqmt9aihUIYknmvb965+aK2jzGBSB
2UCylBxen5Yt6TMhNs8y8vLLuk8Irklz9fD+VX5Zz45v00FlxV6K/+FOO7yMgb+/a0kf9pU5RV8z
MiNiwk867WnqPftKkM6Qr8ekJ54QKvt3O/UICERN3dUXcyu058FoLCDXtqq0HWJ855FcNSc58yhO
Lac82EVVgOcFMdrhb6zTWidcWh+oaujYyENY1zoG7w+z6+Z7p7ThDFu5/fT+k1kmizcPhs0lHiA4
ZO5xNzEkf8lIcya2qQRSEkfNh04jN6Nz7C+i1c5sGE69bMnjpxXB1hpbz+EdGiXMBH3im6FpbFya
tQtzKbG7f7D8oOlDCc2YRum2fMOvtp69SG1yDHiOJuFuYVvkH4AXqcf3n9up70Y6EDzpHEjKhUcv
K7amjH02PYK6/X/snUlz3Mi5tf+Kw+sPHUBiXtwNauIsihJFUhuEKIlAYgYSQCbw678H6ravKMtS
+K7tcDgcrRbBqsoC3uGc89hrmxRObR0yRLvM8YfxY2oRPF6krsKBq53fvL6ffWQhUoY4CDFsUd+9
fn1s6eaiRSi0dzMrYyI55Bd9ZzmgE4ISqXRt1+X9r1/sTz83tkgBw0nkVv4Pd72+FdPMb2T2Wsfx
3oepvbewkx5/fZWf3Vt5RcjpcFMgIP/hXg9oUERaEk4NwQQoujLxBfuYEQ5MaX7zVfvZp0ccnoe6
lWERKtPXb2E1eAHsy3LZR5mrb0oMpvfQmpozM5DdW/O5n2eW1I+NSN3/w1vJ8NXeBqQ8PL0fvgKd
HSpGtBZVi2uIJmg7d4dz3/vNQudnHxiTDSZT9EMhLejr17eCFpdzhdNiUHlL6oqu3UTD9vm/3L3x
325rvE14uFGDv/+qdTyKm6CjO4WL4BxAViynYOn6/a8Pxs9ujJu9mvrYdnjTfnjP+owTOXiGkD4v
1dcgO6v8oCc4dRhoSBUDSWDBeqn0b4QuPx0B4JB3uHTIwu7HU0KkWDbaDhUm5C9bQ5Dsw9uU7Ix7
7o7BWTqb+VyhAwV5WcxvdJw3ZP/3v1HQ/7TyxMuBrJBGSzBmef0WQ9NVrWP4VlQ6FcfKiefTHNjd
JwyL8rRAFP5ii9V9olsAelKpUSZZMfq3WQUz49cfw88O1fe/yQ+3PFK3AhD20I5xu0+XEACI58C0
85t9+U+ugnCchwOTA4b8PxYEfjdi3vJbiux1JohkBkZSASPunN98uj+5DpUrNTSTfaroH7e/Xe0I
2GJYPGEI1lemaIlbZM/zm/fsJ0eXTS8GiE3jxn7sh2dRQ/DC4GPo23sRuFxrDpbP4G6a04BIh01g
5pOGgOjh9OtPKuZM/PBQ57h6DOUEl2Sp+/rMFCTvNVle4Rvrc/F2KsP8GAtsgCWkN1CKy3CxFqbH
IJnDMCy7zv7Nq/7JnRytDLNHlO2bbuiHVz3kQ17mWebsY2eybyG2WYewGZZ3OPJffv1Kf3olRmMU
juyCODCvXyn25TWrohVdkIqWy96b+gMASuud7ZIh9OtL/eTAIJeJeDTxEIyQLr6+lCQyXMOHBRCB
xiwxYQBAoc3T/a+vst3Lfvzo6N9QWQRMVJgCvb5KNJD4AUTK2WdwHEhSCFT+YJPOvJ7saS6z66xp
yuY3r+wnIh2qpe8uup2n7yqmoFR5MMZS7DEJEqBZ5rk4zZ4YD6uM03nX1gTHuJPe4CghNp41MoAp
0sD7QFjWZZSO0DCjfpd5mfr863fjp+85c1/eDWHT7YrXv9hEPm1aMHbd03/3l0u9VHsa7vE/v+WQ
FGlvoj4qa1qt11dRZMCz6iDCtzKbprAkUEEiHPnNu/ynzub1Z0tRj9SFToedPM3W6+vY4aRjS2UT
NeIa6rMQltkjbtzEc9Ynd4FoUJGlcvJnUk1BBPT5+zbssB4qJ4+RGU9pc5ORMj3vxjZ1rbNhdUb/
/SQHK3vDna65NhMBW/Sks0c8UZ9F9kVfx/mYLJGBxJC5ouiOchjCjEjEDEgqzPb4Y2o6CWx8AJdF
2ubiX5bEPSxnZFR9y4kh0eaqznNgpfwOi0kwWFuSf91aIEGnSLb2ITexgVwwg0LFLmjY947IFCIa
5QSJGSIVH6CkypU8Ha+KDvGSZleL3633uiUwFFvzyvVN1GPnjGZPk/WqSUm6KPXSkYaEhwPMS15a
KT+lhXFCgCITOXsqNYSQKa3Fvo/L9mkY1kmcNb4rm6NyGNzt8q7ww8Mwo+YhIlZ10anCKZyz82k3
m0uu3eAErCY8gaeLq4tomNRyVqLoJMSvZSF2qVwCMPHH6yzbzV4XvEsN/pm9Z0YNliYi2xt4OZzG
XaukX967mTT+fRmp9a3w9bIF/pnVJa4LAy7sLRJtyM1xQpNIKeSDYJyB28id++u2t7pH31dknJG3
cdEt+AqI3JVkA5Gp5BISGhD44adLb11YM7VYEquJxFuSAolMzZZ4S91Noy2jyi3my0pM+E/lrNQd
Nmtv3Dvk5vZJNrK2PlVTQCRpnabhVRGE2DW9dBXmpKSxHwQ8syUBWereSFJQCSbOeY6cM1qCbBGO
QoldYPKqv+rxLIljjW+g3qfu1F/GboqAD5IJjGZomy1443QO+7M5srvpjcAq/oG48Bl2VIntOdTs
JS6jqQmeF07spyBq9JvBabrLqF5rlty2hudr4SI/lnOh39teDROp8AZ9EbabtRURDzQlJ2tHKFGL
qY3kiGcRsWYqts60jDPzBGd79JNiEe6a6HEE1ajHqi721Wy7L+C+yF2wbLc4zdZgvZAOpIlacjDE
HHXfcGLtpoJ/PoCJO6zNWj/4dVNZhOUzjtkxcsw/FkUXnbtS1l9bNchb7Zi5eJNmofdQyr4Y0fRg
rMfAnOf2PiJLYODEkA2d1JinexJcVaXO63BRgE/9RT40sz0QDFfotL01ZNXCr5rYMe3WWA5fgBS2
LaGSDTGYadjNH0eZ6+6sHyOiOsMi8x9yq9LziUzuVOxYVLlvyhyyL6tUkx9zBDvWYaziVZGht/Cl
nBtswQevJL7tEA5hRYCttcZviIAA5A6pvNxJbCpEj/GhAbiNF+fLQBt108Tu/Iy737J2At4m8dlR
6T2ATeWrGIXdSjYdTEByqVG6DAfEWPAtY6sknU3GEcViE1uBu1NqlbfQ6sds12cIX3ZzipdhF6Wm
gcZTVM157EmP8K6ucVl4DROp4EMgxpyM1j6eE5EVkGwmS7CiNrkknwHYWNPtdeTPxXUgLO0TojbE
QQJNEBavFc9DlgAdyIc9bVHzKLStCEecawI8l3jg2ynsPIKfpki5Pht0MA1Jj4+aR03DTYEdezqi
HIvd5q0xkf/OynUvjn21DjWr9EA7yUrIkd7XkyK1N0Xku3DDYfyBF9yx3jp+C8jMBGBhtmVbsF7U
s2qcYl/3OkZUPPkqBIAIRzh11DM6vMZYb22YcqQhjLYrreq+NWVEWjn5Y4Ll3f9reox80ZZgMSvZ
3DBdi9/53Ire+4L8RBJKN7Yo5LKLoq+KJHM03MLQ6ndDH4r7JXcK/jhWw32YNh0nCtx285v6818U
pxGKEnZXSI1YASDTcV8/6TLUk3NjYm9PAsc73q4aCVW6JOVgV/t2Til6ycrcu2n5hadSuZsKKyRJ
knFQ7HGz6SZ1/62O+K8Z+O/0Ft+VVP9iBr74Oqivy/f2329/4U/7ryX+YHyEuJmgp026B8/2H/5f
/khgbuLoUPMiU91kBH/5f4GT8IWkKaYXJJwHA9Q//b/80Tap9+mXkVNTS/1H3JIfdC84Rj26M3pA
JCPU92jxXp+iIp1KuQzgzQc05iTIW60SSWVBl108DQi3gvv81K7tdCYib4t8Hx2OUO+ADrW1Nl9U
qfsnMxT5kORW+T5F1MxXm5Sux1RH2YfUDINKSKkZnnRvfQK9k/5Zvv732P1949j8+8Spu6/d9FzJ
z39rX/425l//tmubrP3+EG5//c8z6ER/IAlCF89/+F/Udf84go4DVIfmkUQqGkmykvj4/zqC7h+b
No4dsLM9Rjfv+j+PoOX/gRgFnwEHEA7eJiz/BzPo9s9aHNzQvxVNImLhjP1vzR5x7DadIfgcfiSr
th+HycIKnKAYumMQMOVys3bJrmOxuO6V6de+QYxl2WUSraqsDjpec3NhhBkec2+SagcoqO2JN96i
59dFE4msMT4WTDb8CknEjFxjPxULNMoybut3S+37cWKWom8PpSK4VFQ0DLsKnAqAV6HzGjZBnr4Q
K28PR0yp3nsV2sAdpjycrkcSkIDY2e7qnk10Ie4p9NplRlM9hiIpWLLovaE0+tBLEpPOp1k5y0MU
Dv1y4SzAOPfIsgiq6aXjnQmnpSqYfbL8YNmRopdgAyB0e5QrD1qiZLIEftbQkd0ztCBoZZvNifHr
vMYC5cvrmEaiSQIxdTAxnYXg6Hmyyme8POFHO5i3JDvXXzp4y1H8YZWFfOyHqSGh0cTjTRk1xJBG
ceW8UOGlhLFDViRn2muDc230mCVQxqvbvHWi9uB2gmxjkl+EPKye1cIU0s5oJ7KVKSHCa9S9B/s4
DLwkick+cHtqHI9o4XeaHOINte2nx1UT8XHQAy9mDzDTAoAEvjs6Ub0OJwlt5CMR7VVNGmYT3gZk
u980E0kr+16tRFWbaYgJtVfEb+88u/OshGdv8WkgDfOuDTJCZpQcCbkcqNEWlk6he9W48zqd7JUg
oN3kyIb+No8mUu+aeHCOg40J8yT6wEHHEgVFcWeGeQzuVioGgt5ne1bny2SF3bmail7uak+UOTm1
a4zW3FlaaDPxkNJNEL5NYlKnSrKiMOETBAYAsjv5AduLA06C1TpZvrTHK7KJp/FKBoWFQIgpH/rg
YLAh7Aq36S9UKaxHIpSs4jlaCqEOcB1kD7Uv7oqE1W0PZdwp5/wsK9yeusZ4pAGTebu2B7SslOq1
60I5J+eDZC1I5aRN9wYV/KHvBjOcWbVul2M4F+DP526WDriFsc+s922rA/+YOV0Jcn2xVHExlNqC
PtKTVZpLFqcUhkUmr2RH0XUHzkJN9z6JEfnedOOin2pZ1B3w2XmU7yvKtuIaOoK6MDqc60spRzHf
ZKaK6T7GeIS8qeHDHru1gSA/T7SCj6OIS48Q+NhqT/GyzX4UB8g/qmWBHBK2ou3e+kCnmx3LOiGP
eY/vnuRXjdSVmO6RUOMi6uqEaPtp3dcBJf2NP6BcflM1A8FKObWee+GuoHhR+zIPPeXx4r+EfsNC
zitlAwjAr+1qZ5eFgvUh66o9og7OnUPp6zo/M+5oF6fYrfIWGBP52dcY/u1mV6VTV98Ik3HnAtMx
ii9t0YBeqO10Gm9jyKIQuIxp8qPfo2s4jKAAgqS3eaLuctIfx/PWIn330MEpzw7CbUnxZJ2ywejx
GhZn2h5UeyMc7jwIizBNnSulq+6sGhvpkzZm1enFkM9zdGrWTju7Qvm9twsnZ0ghbbMrY4mUMxVt
lWdogVg9eu+8AlhF0kkIg3tlluiDR2PfsA2u+EtNqCIQqs3c7/OoLZ5KWuWXfkn9F7AgeKQbtbQP
tt6uXiskwHsrn4eFfLoUGMrk1IO3i7wU7hA5dPzpHAhuN7kcSz4Jr48PfRpV1dGzzPhG+KMD32Lt
whvMWvaXzvPb/oxotG7g/r0VE60O5VdH9OFNufC+JrTc7UOOAfWFXaCdninPG14WY/kvBX7JmBlA
uwV+O8rjy5pXG0dKoVvySar8Qggyx6fyO76kTWMbNFNpNxQEEPnST7p1eYq13cxJ3gY2cebCGA+r
HD3QXvprx4YY0350LiabDrYixV+eD1FE0OvapOaDtr28v3JqWb7vRlxVJ+0P2jqfBwkVnQcG1lE3
9dxHxAElEyVMWaymYUI7zE/qZmqvJrLVQDIT7bXuqMxH6GIkit/XxFB9ldor7X2AeeVuZioIEtbY
QGWzdLLf57nvn9ONAmbJWiuNzzxHpdBNPPfLMFWaoDEnWLYU61EBOkkLg/nBm+hyW7carwhP95ud
Ey91c8xV1N5MehIQJ/3Ffd8SVCh3hLjR+zeMwAW8gHq4qrtUtjs4SMtbtoieR4RhPBGeAHSIe9Fi
3HDvGNdtLoloJ+q/MrZ433P5Euxj4+dHxl0wdbE1a6SKMTHoU1YS3W5bxKR0jlRvo8oED0SGbdlQ
8RBeZKmEGJS6c/5YNsiQDv1gso+CezmftxlovDrdw/oO436tMXaN1fuVHv8qsPuoOFpDMTyNbpRd
61g7zdGt0vKmxxL10I21fmDYIB4tG8f4FrVe3yIsVdmOLEwouaaf0vAwp9ncH4Qc6ntn7HFFuw4R
iLshqkO1L1MrPx/QqfbWyVssUAs7by5shmdhD0po7sSSHbqVxMJ9SeBbsOsFFjOBJdAGfxLMb+ew
Ue+ZnzFwoAAqsyRgmlYnRaSjNxQB43BGxv0sdlnT83jrsFbRndtOyuBHTOHNZFrCpZjLDHejSNvn
copgdeWBYRRH/ltf7uK5x2/YEX1TcK5CY5LRkc6Dp5vhc4V7qN15gydv8XKBcs3GFnXG3Epzx9rf
fhbZIu8rGcMlwEQFJaMzspsPUbwK98SUu70Bfcw7CwxB7TvUDQqKsz98jKQdP6+TX70XEHQundy4
H9q4mkpmelXLmAWlLKAsSehG1xq35wFqJLDamA45wSnmPTBpKHqQKdn2IdMjnbWDPVg7RIiqxinJ
g2NXOLP6LMOQRl2YFuig3XSxIYkQDeUZWoJ+OYyBV7Vke46GcMGqEzvCr4qZQM5ivoWE5nnMTrrs
q+9P2XJRLXP+1GS0Lglpj2KmObZKCsEFSdfeHwNyeyY7yj8r5hnkhg6WdztqY3P0s7bRSWz1ZXlc
XQMpw5m9At0/+JXiYMoV1cLKw+ii7SyoCwZaTYR3pi0PTt+lHra4uLhtu1HoI/mJkJ0AjXMG7Mbv
zG4NGv0k/Wpz9whXJ0Ns4UYY1qWIToPuvQ7UUVuYY1nPJkU3xDLj6GM7I7jY76pri5Dm8uiAD7kj
1QmuFiTt9Lau4lwd4ga2QRK1geqpQqRXcK+Q2SMYMPcFeoup91hhDOMaq+DXMZkF6c2z9JuGsgDa
XDku10yqBy8ZFxd4DRv8hvlg3rukzs9rUx1VJ1N/S1jNrKQbdPNJVlNfA+Bydb+fKxVpIlmj8GOX
Gu8D0KwJHkheNBWzVibHe4Pn78CuFwtznVWl3inGjhG3MrN8LcZJ3+AuxG5XBXK5a32QaW4VNwzh
WzM/4r7j8UEeRs2cLpbwPyiaqVNlIAw+524q2n1IxOTtoCz5OULt8+REhSEQkZqBIFJusNTZmV10
B5Oyt0w4/p6AdRQPbzP2isw6a7AYycQi3dvB/w7eZioPn8QyE03Y20H+xc7Z5SOin9d7x4Z4vapM
exBl/IKoyFzZPnnPQ/ellOFUHSiieAjFc1tuK9gscpmoTu6cyKhcPhZ1CHIt/0agaRzwGwffb+q7
bOKxlgAfmEGzhXZ5Y5A8FVw873PqNYbESQTFiVCMLPM+d/h6J0i77fw4MqOD9FI43WcNKGFIdF8G
zP5GQZr+wAOOQZtFtEGi+ihCw45XtNmlw8IdLfJt66ElOyRg5q3y5yGuZ/CLOruNRsbpb30CBRDU
rloHSZ62fKKTHU+U62AB35JnmaKGlw2sbVywsQ2Jw0uvBpRghE1MgX2h/GguT2ljgPNN7goeAR1V
9nZTcvkJNK6q2DlaF59lZ+yvuSDzLoljA7gJ4om5Gq2J+wqzCLMk6eLq6xG9X3VkqK/eFcEiP2Pi
oSlZ0kp/CLphQshZ9M9iNpYF9tvjHjWB4cCvM5bvVFul64YLWvrE7efyoVgRKSRWwdFhipbHb70m
FjcLe6inutwoCawYHf8kxmh+Ct2lBJrX9qw1ViuTPVsiCpe+X1lihJ2bP8ctPUNiycl3dywW/CIh
JnD8VCspn63cLZ6VisfHrBxWppEWi4XdFOIMd4aMjpB/3NzVLBs+0t5U866J9PTGHzz1GEPGEvh8
Y74ajzgEMwznJNtEgI9ryEiWh2CpNHFwbzet9WwT0bqhh6T/uIoos2iABcd+MdFaHDNcD3cDE1WZ
ENTpXy+6rl9WbcyDmbP1GZZVlR7o6NXXKfd7feRg1Rdh0xjmQtXMYD4qUvChGdERxU4re34kDK39
iOfEx3hO5Vck0smn6Bg5ZGklg19VVM2Gxy175Sa4H4U76JuYGN5uV3RVHF1M9Sgx92tKUaS4eXaw
peV8oQ/rGN+7mVe8zVfJeFO0s7/dwOr5mDcr9WAtA/5BwySK1lNUzo2BslNTMIztg+dPVOsd6Ljs
gPIy+6zK2RlOHkDMNxTFQtxMY8p7nE7Sdg9kSbfrO0/TTSVkO7M3qIJx4ISIRZFrx2272Q1y5Yub
wylQPN1CZ7rkoRoc0n6N8kSCiCRnqKdQPNRibdNrIO7KTfpy9KI7jEZq+5eYTT8ZMRbUUpaaLBaR
2VhVBD0PUZtCFWZP+yB9I28zPB+C1GC/HOs/tW//naj9fdv0//uJWvK1kc33E7TtX/9zgub+gfIK
WRQSk4gQIIrbf0zQ7D+2+H789chokJr53/JM/xqhOeIPF3Et6QeejfMfSds/R2jBH2gmCVwnhAW9
FTks0X8yQkPZ+WqEFm6XYOON3w+9us2ifVvyf6cuEEuZzmxkE93lnI7T7JO3DGrJ7Sl810UER2Um
3e/mfO0RUTsa/w31rW6/YmKqoKlpZT57tcMCFfMSWx/iGlkb+SYtVaKiSvKwtXg+ExjTx/mOsZyA
9xxFjBOa2jHWXjSR8340fnCTuwSuH1gdr9Wuq6JeXPKV4fmhJ1rP61J7q5dwYQi8tuZHnsGVWNqd
jwmH0G6/0u0lKlxpEm/Cp3FOZqLIb4veItKkGwuCh+YgK+1daOWkj/Psyx9EnjEVUgShRxeKkTSV
5aCgs/CAY8FmdfOR5pWUGwOHqaeB8pZLk1HKQeQB+rBzCilfepi0dxCjluDAj/DUburF5O8yxxT5
sXe9/r3XOEygem9ISYtRwO4G34Bc6ivfGxKhBvUO+XVHWk82LkD8IC+RwN61+pPsh0EkfeoM7sHA
EG2Ig14JkJaecl6Qvg7TYY4mKDv+WlT9Kbdqrz2YwsoIdJ0mE72pm7nwdo6fRqQ1pz59J/la/XNM
e24IZVcbbrjEOAPdcuo+kD9etyewtXZHhjLDLxgyc3vTeAKSVxb7uU8RPFvrLtMRQqWwWtLlIAal
xElExKccXctzwmNs0vBjgYDqWhZi+sq8Q1SX/lD04xtJp40MTgzVxMfgV8t53M/heMa2bxqP7qoH
eoaUApLdpbcwFmWAsTn9yY04NdGUvpDBY8TJ8I4+LiId/bdyzmtys30mXhRCBRThzu5Dc8+siKJI
FaErTyM3RXIfZTiWx1IqehrMwawWRm+ub33Dng1TWlw8cdjVDPWVOBJmtrMmUUiN7sd26cJPhQCl
cEIx0N96jgMPUowB4rAC05lOmOZkNbPAsq33tZyDKzT7XbW31cyjlKq6ovlmA8Ldvy9bMEQkzmQk
QIdu+iar8U3iFj7SBMPDDUQffbbTpr73Cz29m2a3jXGHlEgG2rqkyajYcX5BCO89FLrV604MIcH6
abfkz7YzWTd9NtPmQaYyZeLOsxH0ck7zONN7PZZ9kdMIMmK1ry180Gc0demLzsjU8eYq+0LZIu5G
qMqfxpndH2KSJn0ercZ9oQ0anhAZM2yUA1rcNGiebJzL/RmShgx62ABR8Nj6BH0dBpLGLwjBsyCv
+oFf94lnZ8Rxj/PGFvL4PkJfz1r5FIISto4iZUCVyEGQMR6Rws+MYZ4nk1i6jku6sIIneaoK/mpk
kcSQZEE/zTsH/cVCH1B0pzCr+h0WCh575HtWt3KgviFwcuP9dE6QP7d5ND+6kRzvNbeWd/kUy3rf
o2bmGx0t09fg20c9Or0CjKvFLZ8u3YRyxvM674bnoSA7dC+MNzxbRc+LIvuJWjdULjU74xorphgK
/a/Z4o500QNxOUnemRjFBcPSj4xxxkvUGX25z0tPMaGJshQxiJuF8bF0/FLudDhN75nz1ukusCiy
r6hkiZbf2IAxSRAbS4BbFo4HzxrH5U00GqBSR8NtoTpMjlfk7AIUAO9baK/uifD98o2yAzklYaUW
wJW5Gp5tL2KCaPmdQhveFuWAWzarr1l+eMGVyvjhg9cxhdMBu+87SdHlHP3FmbtT0ObWdO5ShYIJ
bzvHxczTi556tmpLc/DUNvQbcckcgVsW5YF5ZsAEqmtjfq2C8fN9tPY1k6gwys8tKXNz3as5zk+d
pE9ApbQMzkNnCWf5THaHeHL7we4OouLudoYrpb2N264Be0BuKUtoUBnrDinL9CbvAoKrSzWDC0i1
FSyIUkTvJn48j5+yzBYNWKHeZUSDMJfdvmxye7MAdPcSH9NHXH0pG5wgveWo82VJhVO/6HDJb3jk
SmpDM4fOlcjnvwII/1si/V3Yv946Tkr9gLnZ/sJfu26M6X98E3KTXU0dgmntH2WSE5NaHQVkDLK1
ZuO36fL+qpIi5w+0yPQLGFxRmH6rrf7KuvZYT+IOR6bsI8fccrX+kyrJfy1kRSbxLYmVYAQ0E1vO
wA+OhNRtc3spYuh2HaCU49TYUOKzqRimR+ONoBnAa3fleKR7W4db2x7X4C5l0lucxcUQL7fMHzq3
THKXKrHm7sTk5ayoB5jd1TISwNqlg/22xDj7Ic8k2hTAwwUnWpfSP7Q5S623Xu6n6dFqayvvEOvB
KkCFCMbZqKMqlz6vd9wr9XDoKT/ueHAzGIb1bd9GzaA+xzbiwdvOiosLpmYkH+JIRge2oUQ9iL+9
xoPuTf6jM7kjJOoizpjjaFKjGZYyEPJ1SkdXspKjGPPGwQWs2hR2EsgwV8cCfd2dlXlC8SvMXXVk
DuYE57ZTrJV3DFiVBpSAcQ+JZIxh407Jd6X2X1vhvxHlf9uChlX/8/effTZ+ROTQtgTmFvHDZ9Nb
zSx4z0Isn5BX4HzpTTgwr118WZcOJcWvL/eD5H87CwTlcdZwiPBfrNWvC+ZUZoojNzL6AmBBSSrm
TKhNSuPpZ2LSBEvVUUJ6bZt2qT6vsXLez51Wj4tWHIFFKiZGv/6VNmXq/27B+Y1I3yT3DdeKzf/B
YPr6N1KZtRZZxpSHiodw+D2bVsTC7WqxxShcvZ7CgqfAIapiFezBCINca+oQNeqvf41v/uTvfw9s
AdySWfpvScx8YX9QRwcBvF2rSpecMc5YBXu2vK14UzalZCBLwpV99FKCgBKiHO2SUjpwv9oOsA/a
ABEkZdmJ9ZObEab2gSMfedmpMjNaeW7+U7d+cUY3De+80dX5O52uS/rZn43q/J0tRs1G4tcvZmt7
Xr8WvugEIxC8BrPD+eY++a4tsosoX+Tod3TWMmo/shcO60OQu9V/Fp1BE0fsCOr4TYkfkv307bh9
dyEfnBKnI4WZlYdmZNpfOkt4U7Q1mtGGKf2y035Nwfzrl/fjl4ar8pXBAI4FAFFqSH/5fddXR7rv
miBnDx2JbGPad8vRDVogLJhGzn59rdeieV6hz92dcBBeYySoNH4QCmVQELcqmL0twF3T7R23FOkZ
AM05ulj60ReXDGYN9cWvL7sp/l99gkhQiJveuuUt9OxHX9JIW0uqTsaQ0svWYGccVd7WKZ1J0sSp
+uAsgzqOddB9+vVl/+Wd5bIoUTY73pbv8i/mLpJjFoitNJCeva5gjH1trtkCdth3ndb7/Ourve7e
eW+JuPUdjw6Ry/K8++G9pacR87oiM2X6WpIlM3ThKZ1c6kA2BLcKGg2+Q3e9yHmDf3OE0Ar8yzvs
8+7GTCE2HRAZOq8PUZqC3mLDw/lRCNVJcypj6sE7NTRr+amih0PJGWT83qfIh8jMKWMKSej/bFXM
3MuOeALo9GoMnHzXliQc3oa4fJvrZXZVwGpmqsSb3liB5jFZ0sWZJJ4AHL/VrTLtCUpBVL9t12YY
j+g8F5qbKdX9cteNNupM3OdW8HZNZ7m+uLLvfM1aDMciMgYd2ut9L2dr/prZ/Zrda0/PUcz4PCrK
a09L4d3Ixnb6twxFA7NjwtniJ9bsrcLL0g6XRey0oyPCgnTVLjcqa736YCLTD6hkVinWia12IwUr
yXYMZjSzWQ1eCSp6XN2TUuGyCzIZ6K99F+ZMAQp3NesjiypZ7bPZb/zEK7ss8HZ2OOVWdN5VsC0u
x8x285thjpoCHx+2jzN+BskaxxwuLUaQkisXz1WTk9ItMo/BBVswNmg72gGLPW0eFlFRn3NyQ0y+
zPZNDJxzrmlkdW5ZZZtMxPn6hwpFqHFvmc70i/fSgGHTw1nfwTGX+xYRzCIOxGH2cJcnN12g8mUL
cN7zTNZW9DWG+jTdi0GXZEYGPlk4zLRz4ilpPlimybzp+510jcrHAyHQlvpKZROOGBXWvPgax1B7
L6xtJcWqty56cWWZpgNGJwGwsn5xbKMPpcc8p4Raw7AGOUPUgHYTq8OiK3BafcFWAF6dzogQR3Xf
jfN53syWdcOKPuPpYzUsst7ljVyaW2qX7qVGLR7fZYMF0Wo3dThPHxlAw2UtgspGYx2UZrGvqQql
uFsaBn2XsyG26+hOYok4uIH0L9CzUx7tZeMTCrygnDnL4jCF3QaQiN/LKatwJ7u60P5FjtmKfq92
4kM76oac5srKpmB9hluWQtjr+MhQ1FdAqpEEOMptxivVi9wJTl0jnarbxxqj35JEme/Acx+Vu7NV
s17qIJrdE175sjrX6LNZXUGBRiqVXTCo98MeOToK3vf4v+vpw8qce5l2/VDY+blxlZVzdJmrsxYU
btWxHrJtCTt19LXbP4gRk+VFO2dzUCcz7qJtP0mcZIulxWsI8UrY/QQQLTwEQ5uN3yvOwQ0y1hq7
LtgCUy20CrcEbvLOJmQArd4zLgtHnvPh5iTMpujCWNkNpbj4/5yd147byLaGn4gAWcy3kki11MHt
bM8NYY9t5ljMT38+9rnYFtUQ0YMNbAzGA5eKlVb4gwA9o1LjG8bkn1EkqgMMpqy7J8BkVfEwT442
PVp5N+AaHutYK+9TMdT23RCo/fgwUT2Pjs6Ard+jZuJ5/sXO8CzuHnvQRo70hiEq24kaVm6Mp4q0
O3B+Zk0YyM8BeJMYHGuTZPSCIqRnAXY4I4iEzxLjOIxyDVkN3TkHC2lhlGCneug7I9Jo4l0zYSjS
INHb2uV7pGJGqaD4rXNT4DKvGdn3aRhE+7VTkChExUHR1C+53andvU3JYzwpjd4Gjwpe2B+QrzCM
f6fWxJJ840G8vK7JoFR4qkAuQQcTcSBPsbquQVKkCj7xfj2BNwedK08yL2tINLW6q0Z7S4r9ejyw
n5CpUMYiN7PXqizJQubq+ok6RzBEd0VUyjucLMqdo3NJzzNK+G95C5f5gSjRoKa6i2ocPK7L+SmB
1fft4Lh+hfr5nt04+iMYoT2dR/ngdI5GES1wDtAcyrflBC9DWzavPZo91iKMvnoJFx4cZkgzCVoX
yeicclWM9ECz4F6ls/oVVOV0osnmmvuqwQ0xTLDB8JM6QdvOKgttQ9v2KnYlqKSF7GrQDMCPr+3f
tFBXYmdIgj/RFOrnpNPEybTjLbGVy+Ul9LD5u8Ge04JQbdoHSyD0V+BqRwAKzTmo/zRlvjQCahlN
hzIjrjzWetYVvkWNxd5Y43WqA22eJoplo/uGXh/ab5eDWgGN5dJugz81p6ynTg3h8tgIMAc+OfrQ
n9I4bQNMI9uZ/DRAn8AJEnX6dnunXU9dQEdEwJJS0dKMWf0KmhUg0nQ4tDsZBSRkxwosX97tCzzg
G+pbJu89HWDANBvTvwz3cBVw1UWSGc4ukfS13pxAa06I2jDu9B486G4hA7ZH5OG0DwW3Y3QsJTok
s5h7a9/GqHje3Z73ZWy7bHM0uclTEC5QHUdY+uXXV0RodQY+s/6Evuddpov6HIJ8fgoKAqWN2+qV
sSjsIAO51HEWf6rLsTLRznpCmuoTY7sPyPwBcjDN9Lmyki0vl+uhMF1athN7Gb3QhWfx907OEKwd
JrNWqJVi6nNwxiS7BxhXgzDT2y35reV3/y8tebkqeGCRjqVohW7B2ssYICq9uCIMjxJ89SnBKXMf
GVQ4RQUuRXcK1dqVCbjT2yv3yqigyklL0K6BabZeudCRBL+6ofiZmbXvSyGGE5h5HCOA2n2EWUY3
S6H1t7GGK40GJmshlKeSOSBw7yJRtNowTmEThmDaeyztOVWPAKkGAnuBmg3Q5NzyXTVUgnCvwRKZ
PZr5ebmXk2qDjFIbBL02fs7VOlMaWSSJgRguBe/15RF2AAUqi6iqSzTaEFWXNdmXvqv7nTnVcfvW
T/5yUZHwGjRdWenVc5s0mM4KWGdHx8FlzY/TvN4j/jbsDRRcD46dy1+dFTvZxhVxeTfxySFfkIBy
K/EWkZuthjV6rFyjOpDHIR3Vj4kuhg8qUmjAL7tOgcysWVsjXt7JLyMCU6H+xAOIlvm6lqCmmqJ3
hH9HwP00BPPwXaHA3C1EW31lU38TRgL0pAVsExLOvb+9sdc3IstI0YvjREmOy2mtPDpWhprVVtDi
OkLSmeL2QqGylJ8yQ/S0sKTmD0oFFzFJx431XfHyl3njrcoLSyhFuQvh+strIwgLWq3IjBz7LpyP
sdPOO3fM3X+buR9PU2zk+3loQVNqVexlPYoSVmpZxxTluIMdOwropb5HnFFUbzPb4oexjbC+Yil1
SnFXgvplBb8waZvpqNRjv3fNrjqiwfqjB+7nvfHrMxKi6LiVUrxHsGd1vs24xsJWztMxo4W3Hwuh
nudItqc0MZXv2O/KB4xHaTzZYSs3hr46zAyNaO9SmmdwfV35KI2waKCVTUeqasR4Zg9aWM/CHy7f
9tftWa4wEi8fFFUJ1UXEYvFUWq+0ocgxTrRBO/IFpNdl2rhT26Y84uyenurMkvtSYJIlnDoEUDdp
xxZp9b2jNupHMOKWP2c15uOigoggi72bavljnqbR70JBIe/2b708D0TbSJkQgqLDQ/WLd3NVDW9x
5WQgJzkAUNe1c4aj5IzXIrw8QNNB+s6ubPkh71WrNPcujh4bq7IenqsVAcYX4ArFU66hyzORDs7Y
Z7Y5+0Np9yfcj4r3Zt3/QPmqP1JByPYyGtxzocStf3velw8cb8wysE2wi1IaoJmXw/pXNGrmcgRR
F6m+bWjFr0xJh/wQ2Y06wm+xKxX8hdV/iWkXfb497uV1u4y7JFSLojkSFWyN5XL8a1z82Uu0AibV
72JHHCm6i0NRAlKA88FKQ7s4/YfxWGMONskVVb/L8apJHyn2UEo3A1ve27MzPOJPbxybOfkZaaO6
cb2+Nj2xVMFdmHy8nasoDNduwBpOrfqWUbrvCrMha2ujDmI0yThlNyvYMtB6dcRFxczgVmc1V+9X
2eouAgKz6g8ABw54sIvjRNnQ0wNEPWEvlRvyIpf3yP8vIOuGzhBiPDASl9/z1wJmhtLLsRJ8UMzh
d2E09R8G/g0klMn5D0OBAoOfy1uF98jqcDho9HaGCGZ/DorIg6akmDsUbB0vDcZA2YgDXpsXt+PC
skQVB4DX5bxabQgnw4k1P8Gd50GakfNg1U2FTAIzvL0nr4fiAVyOHnEtD+ELS/OvT5gPljUPian6
ondt0NcgN1QzqD+nsrY31PWuj7mF7o7JpY9y2nWs0bpmjh+QpfqpJSvPNBAYaELwSdFAtq+aUelx
v2zZZrw2PzLqZeVYIojYl5+ysxB9RvZF9R20KFwYMUb5aTQGHVFnotith+36CrXgVS+6ZkTqXEir
IyfcDrZeHws/tpWufqeVdj3taI064GPHRur1AYGBYNzNOuzIj/XQtFns317QV74y1ykVTeaLTNW6
cmNCKZzmvtN8xC4k7bl83BeYyPs1hQAop7blGUDO3r60S6bHZaPzdqGgePmV7TnLkWZh0NqyY28p
AZxCXrv7KbahMOqTiYbD1Lz5SFLH4OBToOLVvCKx83E7w4F75MeJ9Q0/q8HXpsLYm7kjN0T/Xvum
S6DE9qVfYq/bxgoqLp2ulLqv6gTjosi6E3kTMWKWzgidABjSlcrcKEy9snORF0TKw0Vri6R9ldnG
4AcSc5Y6r9MUHeC55uAT5/ROZrXp3d4z1/c2SwZJHPzG0tBc75lYp5ALDEfz4xz+RBQr+hNEvOEh
GJXoAzL3Wxa5r0yNHUrcZ+PeYPJZL7dLbpW9MiSMJ0ogkBggjs9GlP9K67G9uz2z5SP9L2NfXggi
QCI7i8m5lliHFvSOBhyqp9mv3Lj9pnYF1DI1K5KNl/16GCoPVO3opEFOQlfhckIowMAQLULNx4jZ
gBxZUmICly70r7enc32/UFcBUUOQRBGJt+FyHMdFzEQmhuarmcOe4CLyZ8rAcE+g4/ZB33jUt3rE
A+utAu31FlmgOqaJViOw4xdQ899P7ewobVa2WBmiJKX4cJD/OPQGHpRefKeOaB1uz/O10ahM0qDE
dhsVwdV9UpA3aCEdIX+EJk3GZXcwaeccc5Yss89Q4+DivW3EpbpuID1GUYcKHQHh5ZcNlDoosX9r
aY8Bde5d7Xcn7PMIqh/cIuTL26OtDwCj8axTGAP0Aixqrb5WQIFwS9VtvU7p1VNNTHhUoOxlkOQc
aK+3B1t/zJfBiHRResC7hw16OTWTVLWM4GF7VSeio6hc9ZDmXX2GJD/u1aq0Ns7cZU1hqSwzOe5l
G28NqsxrHz7IgLR3e6P1Rq01T0VYTe87NwvMw9TlyT3jyccA0YOTkJb5jX+qN26z1z4uehcO+wd4
/tVWlSmhE/4hrdeGGYS63krA4cICS9tm3tg1V0MBwVjcuNiOL4L8q4tsdHvE6Ac4qoO0pu99kuEB
U9UdhHorrtLn2+v42mCIwvPgUQHjJK4Ovw5iTddicOJRVST3gZMWnlvSIW1dWb19XpQbl1KEyebE
cPlyy4zIjhm1ZVTerEXwjzMXxW4ErEpJ/w8dr3/ePDEeag4fbw+jrV1G0s4KAIJx9kJa6j5ZkvMF
Ab3k0EaF8fH2UOuXnKIKrwHgGfYFyfYaDJjYEldOBIm9PGjbsyWtE6mF4SGdTFo06cm+qhBXuD3m
WrMJsR5QLFTDKSYC7acMcfk1Q0ckAS166Wmynp4Vk20CX6hp72YoSucg1bR7W3SBDwIOa05KdZOH
5xRA874di4/Q6OWpTlxty3rhlW8BTYXCOXkwT+NV+c1N20Kz6eWjNVX4xTi72b5G2cQLga7cWXkT
+01lhNnGdXQ1LH+dtVQ4qddzS+ir66jFqQzoeTF4oCUmsH6ACo0GWhyYrfmktg1FBwDct5fg6ugs
Yy4wQ1aCTGAtgA39HAJZWg4e4uLpn1jvXF8SL5zKSpVv3czLUAblW1adks464tCTrowQnhs8MJiQ
m3OsDZM+q08FtjEbYanBvvk7uGEzEbdRvkVFQOUSWmb9V+4WzzOUHMsaPGkoxhNWJ9VeVYNh48i8
9u3I2gihlhQReN/lKJE+tQLu+eDZet2fR5HWfh9JBZw9DGj/9jq9tjfcpdOxWIku7/DlWLrZdnpd
haMnIM4fXHNGpwWwzvsIZvFOSwfLz7queOtlt1zfC5pumR5p4hJ0/f0ZAZFrWtKNHjTP8GC0ZXbm
+pk8TeT12+dHE4ergL1Pb3cd14hqavFLpZQ7oHT0y9HVMd8nehHs0QptP5WGOh4XNPvP21/1lRV8
gUGCN1vKa2unKxHh3oRi3uDFZv8H4VftoQO7QnHNmN7/l5EWH0KbJ4o5Xn5KIy8oa5s65yxWw7vZ
UrhRXORLc/rnG9fIOhRm8zOp/w21ukbsIFICo5gGDz5a9ZBgeVyhvxCgDZXqLXCwIHpW+jDZK0gc
bQQ4K/AcEc4yNtB0kJHU6tk2l9NsEie2q24evLZ1hx187OHkhmH0nNmLiAj5Ul/CWpDmhxIOIUYx
zuQ+q30wvlOhjN3zUCSnyQ2qA6wjSSe4ogNOKqsqG5/olfuBVjvvHA84ru/rdQ9IHl2DKqOnte0f
DeHNT72wnY3r4Sq65FvwnALdALBJQr4KgWYrSynbsOSyt9Nzxe3rO02gQ6SKdA/q/pZHw1V0uYyH
CjyVBpID3Houvz2QqopLtWc8CPo+qux0mTsj9qn8awfH6aTP/RHu5QDgP6vGLQHGV24ohid7JRKj
5LAWN++MOe2CGCBbbY3Zo1ZDOTpKyxkf7bKZHdQV4Le0ZmsaG+7Wr37mxZUV6T5KkGvExqxlw9ir
bLkMfMaBjNa5l8iPHaw8Q2AsdbaaAa/scQuMBLuOY4zIuro6Xz06OvFsab1X1XUW7CJpJb+pdJqf
YEPA+e5xevAnMLi/UJLtD1UTh/VBUY36dzlp0EfVqEJTuA+y1uvVMS534KPLQ4hg8o+3XjlsBpJE
Sk+sB7CZ1X6Ahk4tuu890ZOUVoiua57ZaKW21yivBBsx+PUyLHEEvUMKQZAJ7dWTy2HTrQp4m6en
ar8DtjJ/h5/BLYOjLLNVtI0L9bXxDHqUeLtwhInHL2enVdmc9bPTe32Y9gPAKMQMPiPq1BU7JMpQ
73VYp3Jj0Ov3gnrakuRTgNYBPKxe4dagpd6pWHkj6JEeZ9prX9UQsDVkrGTLmuf6jnI0CJhLtsg0
2WuXEwRBNzmTmk04lnbyNxotuHbjBPX19iZZu11xY18Os/qOEgr/YMXz5PWAoQ7SbqNvWqMmaJIT
If+pdWkrjxrKCWCalb77CjxUx43QzbwylfqRD01T/PZPuvrIxG6YrC2fmXI4JdHLiWfkd3pJnOBr
gYwOOainOzTvVTRZ9K2zfLWJKOvje0yiSlkab5vVlRnW2AamaWP6Zdx3z2DKDC/M1WqnIotU40nb
jRsP5CsDajDf6WXjG2lTB7+cWzSkXRvZmvAdaRYPKuv+RXfg9DhuZD5Gna2MGy/d1aNABLf4OhNu
08rgy14OSOaGPhoKelAr1fKdiEPrg6qn+p/QgIWyy8GFLopltE/OYeeq+Z2MlS0Pj6t4ZBkd7WEu
TfRbeQsvfwLBHmJxaS/8sIjq7wVNzCeV4sA3VbbltE/HJDzITsVTJRH1xu6+3kp8S+GSlVFN5Qyt
oi47GjojsCbh01JZOE0mMsXQartTmE+4Jd3et1cPIPNEktlFuINBqXZezrPSbcjvcyV8ZFSKQwz4
+ANf9A+iP6gmQau7ywZtyzL2tQnSM+BogvDSAWtejmlWajXwFAm/rCblPkWxELfaDOrutzIMVGfj
qX1lMwEDFQJsGtnVVeF9xAPQNIZW98le44MhpvF+rp3qUCIe9VGvhsZXkTB7xKUaYThVlL9vf+Cr
G5GNAhYVChY9DaK25WP8lY6EyYyndpVp/myl+Tno7OA0u0m7sYwreBefkRiCzbror/CP1qJt8fcw
KljNvCl6w1eQ8vtaj8VwkrERfJN5hlhpi/FoBvFLYgiUzeZY7ctJ9P9QdbaNjV/yynyRNVYXDoq2
FLZWPwRTB1NW9Mb8MQ3NLzVosxNaUfVGrnx9JS1AI24HqCsEC+uH22pGp0UOQfcRufuD8huVLNVl
ZUGM5w+BAzL+zavI84mMGoVIwtX1MdERWOrJTgyfaOHfCB3eg6k4W32bZStcFABYOGICPNK4/AhG
V9eeVHgx5lYavjGZ4b6sy2pHCibvXNGmG8/V1fejwgAjl7kAcVxEgy+3S1s0pHbwFP14AKu9C0Og
QVbhFM+YKL0PkrQ/3P5+V1NjPDalCxqcZ4Qm0Wo8W8StjUMg2zMKPqvg4g7A/gt5MDCiDzYW6+pO
YzBETR1cixa+27rVptiob8gkwbcV8cqPs9vKz3k2A0vW5+hMdkYjvpzn/e0ZvjLoUjs2TN4tmgFr
7mveKQ1MBmYIuLN6qHpXvbdK2zxyvVqLjPwENR9K7O1Br4+9uaDKiVIxnAPauO48tErl2nPBVLW0
CZ81oTR7I9YbBOHMeJdEiuqV+TzueiTk/E4tzXNTYMd5+0e8srbLkVj68bQKgJZerq1aYCutWBVr
m0emV6t9D8YBL6osCrY6jVeXC9OlX0vCZi4E2zVsFEk/gdkEjTkRuOkjQmHh/ZxA4bo9oVeWkjiZ
Y0F50aYTuHqfFOQkHUtyZddlZCB+ik4JDuqRr6ixcR9auXEfIN7s3x70ta/40q0CHAwmZZ2JWp2N
Lgpu1f7ISiPpUGRn8Cl4R0yweG4P9crhB/KCDyHxKCzt9RXtBLmKM4rOpgGQf6gVXdlrdiIPcVXH
D0ootlrfr31PXgMiXaCwFOWWP//rCdQDGCYLRM5Hj0y8E21JC6LQAg9YrLvXg3LcLW4r/+V70uKk
esu54PK+HDQXk4VIiAvo1EHFpm5TtO2FgmMJ7LWNoV75ntRLCC0g1qoA7sTlUACWR9E3GHeYmTKV
uyojpNmBznG/Q7U0DqFpNxvP3ytflBEXHi//W+BSlyPmVjIPdUDUhufOeMBKfAbaLOwjBMLmQUzR
PxPCextZwCsblG3JWHRVeaPWxzyy69nqWGWucDTPLTQy/QElkZ2V5PJ4e4NeBd8IBxL26+RMyEm4
a4BGpY4odbuB6uvwOP1Ur8pDgVLNQa8yHJQqNFekM1deEAxv7pQtIwMRp1BCiknF//LDGo0zFTEy
hMgTBfkBMCEqikZJgoW80H/YNRQeltCNyAJI0+VQbue0SBsC1UqqEDxTPc77BPmldyLCOUwo7VaZ
87X100nKl5L4wjNfHYgUZHbYoRrph8vGsaZFldcI8jsQDr9uL9+rI9GWI33hYSLsvZxZQiMBPcuC
SUVTIX4NU95Z7zUlUpGoF+H87fZo16ePVJjnhwdoQWusH955boSeulzUFXmzj59s6sWkjEfULrKz
mtGHvD3e9ewWuQlqpBgaENKsfRdbQATIORSG30WqeWdkwBoigZ2l5QTRh9tDrQQu2BpgL5fCNKWi
hSyCdMrFzUnxALYo1j1ATA27eMLKKmr+tQY7QzkzjO2mPqK7kIS+2UJffbIakSKuNnYi7z9VDnzp
O1zAzDfXTPnUZMVwn16acO5q41a0dutSSSkMh0Fg1rgaGGn4c7SMOT+YE7ZzHvV0AJx2H6fa6fYX
eWWxyYvpcC7QFUDNy5//9ZSYml1pY9Cjdo8XM85LhSPO+Gs6Pizgem8DO94I666vopdblg4ngZ0J
AO9yQPzYBsKQwvU7iRJvN/XxtwDLnhMFQtVDQks+5nqADVnQlxt3/HWfmXNKRXzxf+IaxOr3cujI
bnW0xUewnFGlIkQXmu2+rwEAJnlX/Zh7fbzHbcvdxWZhPagjgOO6r8pjOY/DJ8OuR9wNZrGxI6+/
PyUuypdL5uUSX6/KBT3Mbz22kKSisxzdm0J2Xjo1xT3GW/NTZTobpcvXhgMy5zgAy7gh1xh2QHw8
dQB1fYVWwMdaoD2wT9CYRXfH7mevzgw323h7ro83tZAltQRdSjy9rr6wmE6lQdb0sRAp5C6X+ObA
LbRKv9fccAtxcl3JBP5B9CzYWRQoyMkuF3nGyhaKIq8qkk3NwXCqcWfJTnwY27k4WLJvkRRMIazn
WY6yrPoNvQx7n4/0VE1cUTbmfh1eu8utBiSBpgSlzCXs+Ot05Sn4y05rBD2XvD1mrTule7hfeCa8
9RQzDruaNBf9HmzdLsdRpej7LKLCFRdT9ClX7fjeyrT8PgdIuDMz5+ft4V6ZFtgEINFL9RuLpNVB
kqmFyasBsjRFaf2AioP55ESl+nx7lFc2DrPhWVgyaviEy5//9fEw5QqxxFCpamWJ8anFARAjlHQY
7rui7sTu9mDLSlyUCtihkAGoxtI+c/iYl4NNdTqRBONzjNJt9CNSXPMHLKRwPlESVqRXme2oHFEI
TKuNpXtlllQkuQ551xcA5upFajW7XSK2JS2au3sTyYx4h8htDVlQUT/fnuT16ef+A8i3pLZLtLva
jo5GmWA0qGmZU5SfI/7jQ6IjhwADJPIiO402EMivjre0gVlGDv/6ZZeONTqdbaGUhbPkHUr02dkm
YDk5NT7uguqP9x/mR+5OFLiArNf8QMLaxmrayfD1PLE8V4CgLVN42umSjE2B1W69KMviXOwa+lkc
boIXaCsLTedy1+jpFOlO7Rh+3cx24+PbbaOsP9bAMoJGeiryiThl2o2xSK7KDs/STLrHeaIdrBYa
cM1q88q52k/8JNDtbGd2lQ7S5vInzUBPGxO0tV+QAtJLF5NXjAA1MntK35r2MtSCfrPgv1IpXb9d
UYIaN51Rw6f7Wj2FVTceo3mMvDaBv9DDfd7YTlfXDuMBNFsKlRb3z5qMacZBgEicbvitaOAYypxe
926etNbauAyuviG3AHkSmDSgNpQNV49yauQjbpepOHI0E78djRe/RuFxk3+9vWOvpgS4jHuHhaJj
anJ1X67W6CjSCsF7H3U4LR/ZNOYZhkK0QZy7HoW/mr74csHgWL0OMJE6EQC7pXnUSkXPvThNBLqR
wZiN0nnzp+NaJBOHnvsi/7x6iWY9M9qxbJ1jALPpX3pM2NUXE8JYKR45G2NdXS82NNUFQMtIUKrW
py+ztcYs9do5xqlBC0lt2gPCSPpDoLf3maoEb/Nt520gjwVNBlJiETZb74oeC9nUarDzNXBk86h9
zvdBbSh3t3fEC6zw7zsFOvnCaVgYd1TM4AJdbonessEBl215GJQBz1QdLdSiOcFy7qwDqrCLIn3f
mfbwyAnhk6IuWgRHeqWRfoaYYGUoEaa4hChS2tluaIqs3WcpIrK7cJRT42vA8P+pOzP/HVVh83Ex
33gHAVh/NoPUyIiHs+kz+NnuPkgt8XEYOzzNwg4h6z2kfxHvBmxf/03Gtur2UH7VR6xVxh/RINB+
rKkO37cJ9byDjfY2jcVGuPOZOhb3X2pULe669hToOwvy4vtwEFA2XAF980kt+7Z/CCpbH70yS61f
ri7hGIvIiD4FTTb8QBs+Ai5hUyB5CKWB1BGXT93eBWYbPpWyH1q/y22l9y2zjucDYLa8hC4ZotGL
MHZie9YgQu3ZaSr5a+jKvDjS5XW8AAUbRLPMcR5+6SFsykM4chrBJurx0O0nhORzA/+0KM0OmYH5
R3Xu0M0niLNGU6Z3GsLTur5rnbAJigOeXV3+rpBZiClaE5rBb90Yu8Qj5EDRMlZjPT+11Tg7eyfK
aw2DV0Npaj6egZT/jkAUz5dcH9zc3akOrQvFd2WUjKeyaMfxd17VmBoNlJJ6LqJumr72ga3jvGE7
buMeJX15Y+OCX56vi61IdYNND8bFhAt93WTAKkyroh5T8jApj0mFp3MOciTbRaEx+x2diV1YzjFc
2KL0mtZ5oyU9WQMjY80ETB0sCYXV1VGYZYnJtJZ4gTWW59aWP4J+EV9xlNq3Rdl+euPRo/UP15vn
jEYxsI41rNsUweIkbSfnUMfWyR9ckaMmPDbIupc4fBuHOcrj4WSISpgnGzeQ1kOmS9yPs9q5R3s0
hXm0jSSe/T6o1QDB0kZdlK8TmPtCFnL8hg2LjY+TYYzqY9mpafARvRs4Uzqqo/XThMPKmc6qXu+Q
0OL/FU7B+5wAvP/ahrZWeqIeRHuw7JR6hamno71rpIU5lpkPWvAu78tS4lMvCiSu7ZAYiCZG0XyX
oJFsVBqUiI4sDLxPlYC9/y4Fxf6gKVVdYthg2T/VPu4Nr8EgqXhykXjQj0OrRtqdSET6BzXmFGtF
tSa52nFfJO7zYIvqg0Qm+3sPwcfaa8j1PSYaloWPtqnM3jDUbfxxQLRLvee3jvHP1KR78yVEx31+
aOcJ6Eig13aJukJug7gsUjjHSAkAOx81KYfneEQN9jgpbplBLR/1R8Sbp/iXPrvFkUw26A4pPRgX
OXfaYZiWdDSjo71lwqDcWVrSNNMhxalKfKvbsB4rLLqjqLpzULKNEQ5NQg20FmJmuIIM1myeBVmp
cugbtw6f9SlRx4/oC2q/WgI67Z6SmRaihlO5tEYdkeVe4CIQuDcatMm+3d6JJG2ro7eItpBeURAw
yGevICIyigdKTU55Rk9Jq+W+popj+zCIOfCRUpYIiJgc+8ZHbMP6hEHz+McNuRaeK4wGHYzkQQrv
ZCNAlrUUdrq72S7in6pTRE9hyRPu5b2Brp6uicrwYg5EqO/QGoKqixbhJPAIiUTxjj0+JEh1qii/
VtOstayXWpbPvRIO1Xvg1dg2mk4elJ6qYsyN92KhNyoKZOir4VBq49/ZTioKKHs1KkBxllBL00cl
x13AK+rc6ZF1RULP+WpM0pi/W8rsmN/Q0C9/OjLSEeFDZUuenHhRle8Q3UKTjvtAZE/uhELi73gK
3IqLyJLJ9NRaWamdpy7tvLyYReK7UYYTJp9J12Mk/fVM/kNnz95PWRUg9BZVbntO5sjEJjEKzQkH
oKCu40OMM8C806IkDPyEAuCTIUpXIpqIZvx3y8p7a1cYQINOMYbzk5+ExjQ9BllYAXpjM7b7INaT
cyAbpePlzE05vUf2zO12Qh1nzKiw0dylJjWY980wFHeTG2GCA5auU09TgYbZvUJw/17B09TB37UZ
B8kjKZpJ2UeN3SafcTgQ37AADzrkUxtOH7oyCqLvhzxrESNfjLvxtMuq1MQn0jGVPX0NPPz2UvDK
7QpAVc6iUzblOKqW2F4OeKyVsfpOLdB7+teedWW+Sya9zL0WF/NB3YH1TLL3hCzmlxGP+vQTdef5
oKCm7pzNxAn/bbJM+1B1Ya/hDpqq0wGbguRby/kJ73SwhzROQV7XyiEwZ3HU1SSxd4NVQrdHW0r/
Fkgdr6cIR5kDT6deH2MU/6YfRdy72juJ3Mr0o3KlzjJpYsyeRjTSMQGqg/FT2DmY6QgVz0rgxLRl
2z4r7kLcMSN8cSoEpXZBHJlQtlHKwsAZKd3sc6FMGMoqVau/i1ttZsGTQY18ONf5nTkok/hkz8kU
P0jk1qgYVdi/fQp0mSfiOGRQ7U5uw+7vMCts9cVK3NXSHAfYoZg+oXpp/jb4Q7Ahxgzidaeji5pN
OzdJW3ksQp65u7DWosDCSLqRxj5Jqjn5Yc90b74OQWAohOUWeg/3Eb4lxjmaIwcDBRz2HhrFlsPd
VEH2fYzc2tbv50DJtUPWJljQlTkCpLtodkbXE2Unsl+0z3r3nr/LJEwN9K7yVLu2j501hcgshojV
64AmlXjel1An3B2mULL6p9fQN/OktAReDfQB/u2rCpOhKJ/b8L3S6c0XQ6uhpRTWqE/HaRBGuXer
KL7vujGdHjE/0UZKT7wuOLBqyolqhkLY1/dEz7uudt0OVzXUT311oTGMewsv0W9wN7LyMRny7nON
iZTyh+gLdXsdymF1Ru9t0HZjomq/QtzQtqQE1jkEOOml3U/3G5QPhcpVBp8YneiVWqpnJR2z7KjN
wTTvUpvO3LhLTKlp+7ZrFOXj1v2+vt4ZlqoIIQ2y6Ia17kOEExCDaKzMc0q4WLx3cAB2pz0lkeZf
XUSRhVlrPwfI/QA58JSuycdjFS2WVQbmnvOzOyKBtnPSYf5jTtNs7mVZ9G2HrRX6n8dZCeTPYZA9
plvtMKg2FHvNeTBcuxaHvO+6Pt0oK7800/+OFBda/9IAB3S+5MxrNLRBLpaOtNfPjiZDaJt62WUn
tNvc5oBIe0rAXKKgnxWl89kozDr36tyu7GfHmHDHc0f6Hg9KEcbqktRoRr0r6T8HH0ivkmgGTCN0
9A2LXPdQeym1r3jtJWcDxwbzY2GkxlfHbLV2p8Woi56sqsu3EG8vMIjL6S2kKCr0C3HjmgLjtoBU
g1DvzwOYqMrPClV97Cxy6KptinfJpKau1xpdEuOCNQYRQG/5vZmKUj9MSNaeFWf6btDV+Q0aLgNR
mk/9Z6PrfznBILbYpVeBA/UYAIgC9jOvNiXNy5jZoN/a2HIazoM1TRWua5VMcMVLKlrRu5ENJfdO
nKhPtjqMpb9A4N4q40KHEsn2pa8NiIZawHLk/qrbGl1EFzTAva6l2vmZ9lXr1aDQkVFNeHLGMCd2
vX2ctHWismCSoGYQsS/tZnsNLmWqbeUohXUG5pHgBWpXZXnAqgb9bezlEucJZDaKuX0YO2dFUATB
HWgS9rzXOjsNBI41jWu/T3s55/huZFn/CW8S3FLDwkS+bhy6GK9MLogni3+qnpqM7tTGHNYFaOS9
zCXj//9i95XGAM7m2PPoo3MO8YE8VQRE76jAuw9NPdq/O9xY9vwH+CTd/nLXo1J+pRqsAzBnx6zP
rat3dSA6Cr9VZifmsUkad7jDZbh3nsNsyqJPqau3zoOjIfy8FeMuO/HiUNHvQq0VIAthLlIEq31S
YPxLVajK72Wqug84vKI73EJOCt/HNESflboeMGqvdUPuNLTwxbsIHU7TN8IpQAitQRL3jsWLn6Yk
6ZtiN9V45h3HXGTfxhAD+4OeVDAPyG+KP5I56minBpW7QWe82nkvYGY6llAMX0DWl5s9lDLqhFoo
Z9vqkI6Mwx+D2U6/eUvMZ97C0Jsw9XuHdqX5e0JRdKOw96IYdPkNkVIBk0O2wHuCCOLl8KKPqwJ9
7fS+x79JO0RuODxgfW5RpyH0yA9jnKJ9PeqRUX+0KZTWvPymfEZY3Rz3QZXm9ncdD0yctm0C3GDf
z3mQ/3TyLn6c7MAp/fT/KDuv3riRrA3/IgLM4ZbsJHVbUksOsm8IpyFZzKFYJH/999DfjdVtqLEL
zO7CMxiyixVOvecNC1fOqJ5qr5/CFGqati3Yo7s5tPH0Hp4UlPUTxo/2FE42EQioWRo0kmGVNvYv
29FsbqLTjIFNMhjusMVSPU2O9KoC80jwsSJ9ss8b7WszcFUWd7alXD8CrAr0NHSMASGwnsa9vn9/
1l+x/AAMV3avBcYLzZf/eTtslVoCIDFdHJWbTEtoBfNwb/SLegA7r/fgAOJI1tcY6kbyq5l84x5R
0fD9/Ze4nDkckvhPQHsAxITjdAnUk/2TJbErx2PV0QO6K2JqkZA1bhBkMo6gmpYlXH1jG52ydppT
69nRzmq92P3Pr0EvfNXrsRH4EBDeDsW0LMrwi3Q45t5MGJtyvSmS2NdPkWOmpUHMajZsnSTXPoxT
SXz2WNQ3JvEfWOXvScxIwPHUgV1gIUJ5vPgaXZACxmVpeyT6IvH3qxfDEvajj4foMkiiP7J4GtsT
V6zuh90Ovonvv10/5MMkuyXEJRvLiyLBhKIZB63fyS4bu01nkOk3hINuzsPBH3UpduiM+1O96NX0
PeYbB/ejqv1jZcc4Dmle0dz3QdJhyO93bePuHAI/9ujSZXWjS3XZXeDn0n9ffyiH6+q59HbElWFa
S0JK8VHz3Z+T7mvjRqT5l7QdGjt6/+NedcPXZ4EfQC3g+9Lxu3iWEAMxhdzvjqPSfk4Iz4gZLEqS
d8Z2zvaNBBUloczy6l1XDeUnFafpZslK+RVEbryDEndz7V0W3Gz0On0Vpj58E0qUi97KDKCpull0
Rw3iaxYNw0iCVZW35EM7QJiR2WfLLS3sH47B2xm2uk1RlTC/2Twuy222E1ef2kEeMbLzuRU5RWMd
xppQvIPKB9w07bolOe/Y61qivcyIBpvHloyLTT4XQ/G6pABUrwFAxyMZ3VqyrYKiO3KzMz2g0c6Q
v/CJV9POc5ci3gtw+yFc3MQj8i/Phft1JOWEM4s8aOU8IHDJ1Rm9F4cu99rhVbPrTBO7Fm+hOhpH
tuqwKHKdcI8bk+GyNGToYVhh7YwMcCVwXkyGRsWaXSVjfbRca3iYU0dPIJv0TXEwaEv6mH/lRrLp
HOLZSEEamp/IOiZ/R06bmkmCY37eo4rQCWk0QVQa4aafiyap58O0GJrYNLNp3Y1OLG+Sstc5cfH5
UJtww1gFLvTjzLcrZqjo+qeq7o6ex+R97GsO9Q9ZCjBsGPjtHsmVcR70pXPivWYWTvqojXZOXKXl
5vikk9Hj3Wjb/WNdQWQBKIa7Q7v5SgJodjrRhVAg2DWt5ji5I+RJSbCEYdSPsvXTJ6WC+Iny3rzr
HIcQT72ZLDLtA3v6knSwJW9823+sKgwV/JVosnKQL3k9U1rGSsnCOvZgyEA9i6tCz6iWvd3S5F90
es83nnh1hkKmWwmzNEjZWFbHxrcfpZZjYcSaPhwtNSZdpBqvmiJrKDN9w8csmyrsbGX2z4bgH9r6
NQjrRgMugmiTF5Zz44tcDwA/n5fAhQF50NXbKM+OE71xu6PTe252Vyx0vjZ6Yo/uDy9RWbPpCRXR
7t5fURc7ORUCLCPowuuKwmDxUneFWnxis3TpDpBZQnTjLJeP2hr7Q0WREYP8Pz+NLoxH35wrNjXL
Wsv/da9CEVnZEy1KFAHGQgRgsehLNOOpd28Rqfbf+w+7aBnz0wykAVDLaeSy6P4sgL8els8uQZ/5
Ym+XYemADWmL0IvUrBuXgOsRZOrAfOEOgm79ykinCRxCSuHVb7OyXtSH0ejd9Isip9U94PAYxzdw
l8uL/Nre4dKBNn69xSO+XLfIv37WrI+pJC3WJf2GaGMR1WSY5dwOZexzz2PnU3ulJWNyVxrUYF1U
mbMcN4GMix/aynPZ0uRJiVRUzKxxW9pLv7QbnM2I9R1tYm02rhBtI0J/JKfMuFW2XuyDvD1dfMxh
6IkhrabnffH2I/C1Zy/uuQ/ckkxMKxDgiDb+9OAkH5baLb9pciEvKRY41DRVXTyXTaNeG3Ju+xtV
2zrb/tqT13fhFSjl0VasDfGLulHOulPVlZ0+V4nXG2FiJ26UFpPxTXWp95JOkwfgGBQ3KCAXy5yn
rmIO/sOKozFyyQmrxECNoMbx7Ksq/hXLtPwYE566/NCqtq83BVYT8w3vxkvO8P8/kwQ+OMosBFga
b0e9KqHUgM7r55lvE9w1EyTsY2PXlV+GVVyYGEhYRN7v4z4pMTEKJrdovmoc8stmDlTSbQHmcbe4
sRtcXB/Wt4I0tjrqQfKBknBRNDeLHRMh109nPV+2A4nFbsTkuFOmsB3sUuzqnlBndiIA8Mo6pLCf
ulvF5fqJ/5oC7H74lHIuI3qDfME16u3A5ATwDPkcG+eqNZIMl3+CG/Zdoy3aq0VizdMyVKraZt3Y
jXgjz336KYYFUt5XaBH0/N7CccgIYZU7JcYHbEe32td/RHBvX5CNAmSX5jEMEV707Qt2dRd7uT64
cA1aY8F0TKIbS8KSVJ6ZXCi91E52N+NoDswepCSDy8UzItGB1Zx1XwXjroMBQM8JBpXNEVdZRfVi
VlbSH2M1VXfk1Sv1XwcVxM7CVgP5h7Wnyn5XikTFYScx4wfuq2I8TSPD7oaXcirTgS7+TETspmga
zR82ZqIZB6OcHUUm9xyUj3FQNflOCxKRh7Lxx/nst50LGKINuFF1I7XQVhSJo93XceZ0kZSL+ohJ
eGbhxT7EEovKchbDAw160z43uZmQ1UNSuXKf6EFjNlrNLdgXEXmNPJhThrkeCQbaM29VvII50dZX
fNAiIng8o0LW87m8l+30AE3fLp/iunL7W/DX5SpjMq3idK7BHgRFF6z17bdqtBpGnD0YZ9Wq8USM
XQneMM9VVInGKKPKFoW5yYs8U7uEPXxjTgrv2CRdO2ooVW9QAS5KZd4GURxNFyq71fbwUtE11MpO
ZG23z8MSP6p+Sg8ByDMxaT1ARxXn//l2FR+MMa5v7Db/fDC4JJgYS5z95O0waMpuTKx6uucpsNMD
rbIy9CrodPxx+ST8WXtFm88fdoifD+8f+ZcV3fqj2Vz/2LdA+6D5/PbZaVMwF6Y5fW6Ulwabvh1F
AH4MNzZCWpNH7hAX1sdsNLxo0ZvsWSFF/1IEoryxsVyPAbRCXsaExgjP6pKnr9Eo7UStyWfpMdOJ
zzJDoyjnUznO3V632+w7UaBpVAyu9vn9Ibg41BgBUJA/zDWwc5jNFztaQUpnV5a1dvYN4soIFBnT
+ZSJTtgbCIPktbvDaBDxVQc3N9M/v+rtZsVvJXEBGaYF63lNCf67NNEz2Hhd0BfPam3UAFZbbbHe
XmZyRIFlVq5jTcxpGS7BhDlFGtjV8jJNDtetYQ4skW4ybRLqpPAcdQ9chlR8Ntnupv8mCEyz+D2j
UlQEEMbYjitSmtL9kJhBHU2BiovT1Mi0Df00N+fQbSZis9OlM2hS51V3rFVCAHzRswq3w0ibpvSF
OUelrk9IHWnww2/JjKTZmB4mq9hXpjaB9JzI4w5IRROYOLW57D9SmNVPrjUv32J2wPjs1G3r7ifI
HtUWnvUSIIPQRb8n89tuo2VwCT5IXal7P5cB6UJErmAT3+N3U7A5DFiW7IE2hfsU+0l5qgSN1/1c
Bs6aWaCZZMovDNhw3w1t720awFK58UYcq6KyN12YAbSt2hfo66J/qmJ/KI/YiQuMaWEW002tnTE2
qiityoxuMEbR+c5DJv+MMsSrQy+Nuy85pAYuob1Ypq+OWzrf1qu8D9lM9k9Qbip3L7OxFLQ5O1KM
yXDCHAFOqTr4ZaWpz8qeu0OeTQIelWt12kkpSrzQb9Scbl1B25djqhqhcZC00dviV6foqmJnVJsQ
YJK5tdtvvkJq/rQKlZYnaM6acQcV0OnTaA68ZNtTEVkRVZy1tIdWVfoHwQ4s2t2ilg5/8VJyvC3e
zJKe6sYavnauoeoT+s8CfAMK4G/EZv5TpUr12aznyQ/xfBirTVLVTbAxS0gPxAiaxWYpkuAAH4lL
UqSXdCGjIE3hLKAX8+/TNovnvaMImyUHmn6w8hfxhWtlEWxmbaXxuAVGtpG5JBAd9nD1dPFaW70I
9s3SNHNEixZOXVf7fYBcxUnjqCN1Dgcex+6C4m62pkK/841q/NEWZZJv8DfACoNNc/Q/9Vw8rZNM
SumhK0u1NsTtdfTKQ1sIU0RsCOPR8Ei+exmQh8EVmMHs8LUoA3d+ZCIU5ffepMx5iCezVneaEyxO
6GiaaPae1IYSsqHKyyMow+B8RHqSjKel1R1imqfU/Lksc87iUg3ydWWWvpPTqyVCmXyrsSy2U203
+9JTtvFRg02zJDs3S/s7CE/VYO7WooaKqvT0T5PW4GisGRjuop6JnXonfBgd5UNZl6rRtk4Kehst
Iu/Po12L4slc5IxnZ15q8Q3W+/UmiaSFnjlFOPgdaN7bjQp2LywQNxueIb2YGwhw/lY0qX6a9Tr9
VEu5upzZ9v96ILPo1ns92tUVPbUvzibAadgbqLae84JGS1kW2Udf+PXPwOsBqWvWs3EEyY4fK4K4
b/EQrw8kx0HEyo2D/iJoz0WtXfp6j9OB5ZyZzIthhNLH77wMXRYoks81aDyN53J8gDWIimvT402e
Ht4/mf5xOGNta8CFXF1S4dpcDIDblwuk0yx7riad0qgrkvyxpy91Z5dt/GKNun1wrJkkx2HxzlOA
ZkUbMu3GDfTi+sX5yKLEI3mlq3M2X7qsTaKbisCoy+fCKY2cUNwhm5M964ughwQaq37nGJ17Kxjv
X09drezwaALF/n+u3F+X9qIEu7WLpXn2SBw813iy/h7iajnAqi+wDKTPcuNu9Y9i1AXZgeKNMpPL
rXVx0R4bxGKtVdXPvZdU1UGrphz7S68mvb6ta29jyNT3H+ZWfa4STezpK/eQYqnmPnQoeJ7e//TX
s8/VacyA/TD5Vr+Gt+utSaE7NobRPKuuLr71Q9Oeyjl2IkU7/ZjTwCEHJmFXUJMmb6y6fyx1ahJE
/8AKaL2u6iGPU7qY2vrZwrP5YZSWvpmUI79PgMvhXDjcbcUgnt//vdefG9Nb4CesDZjqGHK+/b2F
0eJJOTfieZTwMJtMcApqqi7zcMqaHa0iGIbvP/HP77iovazVKxYhLNvL1QJXbke10Nf2Oc8W6K0V
WQagGa6fjoeEk9VA++wUuwVzI2s3tHalsX/HaTB8YTfQMCfx2/U8HpK6vZd2YYkHMAoO5Tg2lxfe
HNo8m0u5pKFWz1bwa/ZKCUU3nzH+i4y4nK0+lFlHLbd5/4ddTR28BSBGsEljrryGab8dSsQlNTyG
UbyUniiWTdA77UGD8rg3mlE/eAFpYqEHRARtsPJuBTpeIBRM1hXTY9eioqC/Z63f+a9lm4tBWeXU
FC+2k6pdr+lMGSollLVFG1XdmB9wAbMeLRiJ9xoZVC/v//ZLjH59/gqV8d+0xlHZXDwf93wDtnKn
P7NalBVposAPsIYV8htf8uwMbmWH7aJ7/V60bvVRNmlRhMTNeJ8gGJR0Dkvn8/uvdLWc2LvwqFzR
iFU6ZV/ObNrtrVagIRZ5VjxbCBYO2DYuMbRu2zlgEhSfxqW7ZcFwtZ7wtWPpGsFq2GWCf779DgtE
8hgk3H5uYy32jySQ4+jUlpDJ6zbIDwqi6s/3f+cFqsvIkyuxDi+tx9VT7+Iun2rUBHJK5mc5aeXH
vtXqZy8zxD4tqK7ff9T1kIL1Q73H3YKDmf7J2x+HqywkYhUkL03adF9qZX5Vme8eK673ZShjmW9d
rRH/6yWdKna1JqKpyMYMcPH2oR39PVhubfyc9VZy5M7mRySq15R5sfPgtp53bCvKvpCVPd4AQK+H
licj06exCyDG7H776MWc6ikvZPpSg80cEFnBhTXGLnmMO9RpN85BGjr8695sjFhZMV1hV9E+Xufu
28fVTGbuUJn3TPnRdmeIE6ql2lryUqGvLO3+t+4h1f+4oKlNUR4YOLJNlOAidGuJIWu4HrJp2A+D
gW7DbLRfftvm2a7PsvJJ+UEZ7yx4IF24aCKD4AvKlN63ft5bRYgt5OCHPVaJPZ36NG43g+eMGYZM
yDLulDJqiVl8YMifRuYHxUPuEObFLSu3jelxWDvf4UDIl32Qqq8yWjJe+7kps/JTK4q0gAWX0WJd
4jFZtonU258GG0K+qV3RJdEsemsMXXbph76TCFsorHXIRGnV/fZ7ey7DWfbN8MEZeu2rgOMsHyBA
9p/TrtZe/Ur2P4vFsMQWzdXy5DplbEfJmDrDSbek82xP5fITwjCXTzzmyBcegZYjRD5kh2amGcuw
mJP0g7JMbL0V7p/ifihF/SxjQw53VdUvzqamMxGR2gKjLaH5VIVyKBc9sgNflVvdnZbkQES3Hmk+
etTP7WRowV4mffOfEn7OqigQqO4LX1fpS8XNXfvdmcRrPkHgFhvKynraOYGo9SMOte6JOORCCwF2
h//4C+o6Rab6Gbijsrb2ILMqBLQZP2lqbs0vdddU913PuXCPPMvyt1iiSbGZU0N+tTjT6y3aLZwA
APD6Eboz3O6wgXFN4cyfuxtTdg40YdLnavdhLhKMinWdPteTz21p2vl6PXcnG+wi++T0omw3Mbe9
KerJhi4O00StFqZpNXqRY9fOoaur0oBfj2whlLUU9t4hxUd+aGewk8jFQm387DltHt/jFTWa43Yx
42zJI+5bQfOtNOHihE6bVJ8l0rV8Myej3I+zn1ovE96nNsqZooNaQimahtSnsxWmZsAFFWOtZdpk
de2/At4H7s+2gyG7wVZk+NQmdiCiwRSeOGK4VtWbeTBm+1T6KP/u4OFn3yVB1+6uTjKNq/xoybHe
jI0SPxOOqS8JtL1vZVGVXajpTbWDhBU4DyJL/A9keHjVlsSU2HsF/q6bDdDd7BGc3KBQ85j/aZgh
qspQj0nnF5v/0J+lo6YHqUEO3cAypmkg2dxkWLoDXbGstozXQqAyesqHhdzp0Mtc99mPAf3hmpUg
Th3mbAcug+wiYAK5amUohrSdt32etdmj3RHstwsGEog/1eNkB0OIjXOqQl511gUezbSQIifVKkwO
R1XUYdxDjDo0pMkPrJu8nLae1/NGcEMs54NIu+G1q5T8uZLefhFZaWiR4tNOp34M+m8VDljZqSJU
r76b5qrB8WF23dDOxOTd5X3plHc6Vs0j1ViVvTqy6stfcecPNpCANN3IlML82aJjjQ95I4OKlAIq
741qZhgdpD223R0s7MIB3MBz7wwbv3Gj3OrU8DPu5zG/HwcsZV+EdArjULUzllX0s7R83+ZT6YRk
x6KkYD6if/A5LQ64W020F+sOX+gyHXMMjLKMrAIY8uNmdTac2Bu8JN3oox/bd1oqRXLveXFlM4Im
1q2+KM0YBK/IjM0Qd/aDt0zeLDaidrJsR7nqAhTaRfOKRjhToXRi1KQhegBrwVHLJk9DE2a6qygg
nE8D4SbywxgDp0Wl4VcdnEpX1qGdmO5nFbeIwGK76z5IRlU6m3aG+X+0mtRYyMgDpMAh2BDlbnKc
Zit6kzZCbqM+juC4C/c5cKFHFAgiUtuNpjbHcMqoc60PK6R+W/4FZrt3Ub/+zsmI+L2IpvpkGUYv
D2PAB3qIh9mbkFDoCxbaWY1RbuU5/fdmhOD6gPTFG6mlusKMZqux0vt50DWMc9KhmLwNArDa3GsI
yNbAhKn7r1aB0EKvqLXfGhL9ERFD4LTkscXeLdebS4YyJZHveTCjKQBX7fplpJfXNAOEmbF98ZM0
ne56Agbu0hZjgU2OHQlW4E7Tu/8leZA9AnZpGhJEVqNR6R3tJwn9b4ucP3eiImMmbZ3WLn8bXkfm
YariZogcPBn1vcg6dfLmrAz+5yoL4cZaPlLsQHW4ZOglrgdLyEi7lxKHsYbzSgbbqTD8UHP1Udva
bjpusiLpbmWhXF8hKFhhkwPK02S8agoFna4xcAO2sqgKOdqDri73g/Qh0S/TkLLjDoMyo2yc1Sum
yq0K1ZInt9yTrwtoSmdz5dCh8aNDYL0tglqA2ELVRv2yoAf50fJc2E+pQp6W1lqErEq/+1+LWqTU
3PZBLlZ68SW1xraUzWjO1jNsgOTUp45oNrqNmejkzP0zNuo5suZaqhvl3vXv5LHQZ1ygNmS/l7HD
S9eXZp8o61mlAaXbkqY7jhT/IS+W8sF165f//VdyFwISxn3q+tINvXWuLLO3nuFB9t+mWTihLhIZ
TZCH5kg6GLW2rV78r2gKPXwc8fHdpmODvdUFllc30JbEmBYvjuQ6EiZBi11IXY6PPSnXyObnRgsH
umvoBnv/lk/P9XyGxQZzDI4WUMMV/SQr9QrkbPSfpWpQUcFihaJNhnzUWU7ab2RuZ4d+AVyMGpRI
X5SKUb68P+r/eAVYkHhBcClcfTQu7mZQBrpplHn1Mky5Fs4qx2BRGZXlhUkbNLTIlypMdOW9VoEW
jFgHOOMNH4XracZWSFsPhwMd3cbl7QkkVx/z1utfuOZYe5qKasCiybDv7YQw9d7sqk/v/+SrBxJs
DWzLR7c5wNhTL9av3gsNOrf5YhCE8aFVKBRVZjv3dHbae9Qht7x5r7FagEP4EA6gzgqZXvIOvBpT
V/SX8YtTV11LB8kdOKgCiCOh1LSkJkE6cz+pxfc+2q6E6m5aqn7UIBTesky5BkHWV+F3s4mwrpEo
vP3tnoPOsRVj/GJXUuGLY1cPvt82uBFUyHCMosp2plFpG5Xo8ddiTfrOjM76ls7SeG78BSOJ97/F
P15oDdNaiWV8C7rNFzfK2aIN5LO/fTRwSDjptEK+ygK3wShz0ErhjtVnmxYmE/CYueBHnxhcSPKA
1eCYjf5jGJtbBmVXKwJDJGd1pv3zrejAvh2iPA6CtjPSgg6M3k0hUQf+96Ev1Dc7XZwTm8Xr7PTW
Abm+fpdntdPcGJLL6YkNIYRZWu/rVEE/d/GJgtmMnUIW3Vlrsya9R9LSFU9eU/n9AZ0XjrVe46AI
fP87XOImPJRVgWQP6SN9lUt33CqpslIUvv+UY63xaxi4Ne97/tTcmzpnwNadyk7uLFW23Y1t/xKT
ZP/D0ArOGO6LIPSXG5AuOyhrGkA+NJbgR0xEyoemXshcEGaggq2zCO1rgcWDHfVuP6d37//uK2h/
JWrCbcAKh/+zkjvefm0Ye12Hwjo511U7fZ9MDSlutRAPavVF/hUV1rAP7EQ7kz8pkLTk8lMjxyX0
KcBvYVdX+wTvsjpeYrEJb3qFut++C5madg/XoTgbZTbfrzZ5W25R4hBjJ3W01oTPUAZBEmNE0pf7
2F/yz2O3xNbhxpisz/kb5eHxgLR4pa/HEjq6izNBZIYlFWDxeR716q6b5/LB7iaPeyAUpZ8dLnbf
PXvqX6zK134DUCbojZ0bm/T1tHDBtWASs2cCzl3y2YIclb8oRucsSamqI7eSokYXYeufOn2w501q
y0pGNjIlNyTVSZrb9wfhekFwGCLuxEYBOQCk3rffQuJrKqZWn87Yb5TnnGDo3eLJIDLjqt4XltLu
GKJbdfU6sG8HHgbln2xMqIxAehebIXFB1tiUiTz3wyKD0I2roAlV4Wh3IDti//4vvNpniOBkbCl+
dPxNMFV5+wszWANdWxrG2dcLmYQYSoBVlH38X0bCwS4hJuvGreFyY+WkxTWGY5Cn0X64st8vp57o
dChd9rIEh2lcqg9uOmXzA7SL8Y55nH+mk+1swXA9VthSpP6Nj/qvn8yuTqGzWr/ifff2JxPWaNSd
3urnBcOreAfmNc4PicTvPK4yw7graOEVN9rjVxOZXw2Bn9HDv8Pkyvf2mRn8krLPZ/1M2keGM8uw
9AegFWlHuj961gkUqXwFEYzLyK7j9Nf7H/kfY76eJWzpgC0U1he/2B1a1kzVWWfOtHoIkdt1X5rV
xzcfMBk6cHqJfZWCUiEZ8KIYkduNDfZqSlsrdY4uWkDBAUFgHZ6/uj40Gxp91kzzvND/GTZ21mj2
XW7g19YFcZLdmGJ/rkJvVhCYtUEYCFwtjCiR0719XJ9WmE7pQXCuBH5/m7YdHXQGQ22rE1SEod7L
Psfto4zTwUIN6ULLrJ180n5AJrEsEOtxtA6ygmeWZEGGIW0wFoUVjnYKeSlq7aYvj0M/642HP6iT
7uiVCSeqhcMtqfGkHzZmn25RdONmE5JIgjtSxFUVNu7Yp0DiWdOMeG9MfuZsJmct+ofAHh6zcRLD
jdaAYfFbL8eCmnoNpV17fZdWkv2YDTXdJPdczBOQ01ifBQZUNroeHLlqGVPOp1nhHWXW1Nt+GtTe
btzqu/TT+RXzmHEPd1S/9VJXZws6mZW5sc5GktIue16pbY5OimvN2agAu/eZlnTBidiBUhpR4Vfa
ngFvQBlxngi2zWCW2j5hF8uehdFUt9werjZ5Xgb/O/jAXAiI2rvYAuG+pd0y1cvZNKu0wB8ljTfZ
PM1j5BmNs0XmrEKRx9bm/UX5r8eidF6jAah5/MuaA5GUh99LbZw9jFacO83tyHor6hTUum2bUTv1
0KJ2fTsMNxpV/1iMnGfsAuuJxo1z/ft/LcapQ8MJr08/Q0bL/3M7f9mknWaSgI5qsL3xKy91nOvN
CvYiD+R+S2V/eZqBG1XBsoz6OUYz8jWBIyQjyb2sAugr0g1MgUUcoe+rTSobz9y2iaJhYVSiuzPg
GJ/8zpvHJ/xx3NfRzC0zbLXF9cIp6fRN5w5i3qqGbsSLhKCdRrjTZN4GL6P2kKFmHsM6b6pgY6us
QDzSjSv33ZiHLMSjMyhvyZ8uKQPQlJnS0FNXdzRY+JeJAabIk1ZZzXCsFEaUH5K4BxlfRoG/PsKM
LH5qchtYk/54WUZxsbg/GxRa6oT7b/oQaAs2VkNutp8r3i0PAzmmO0nysX6vT0Gh7ZEcwbGuIXKr
Y2MV4zdhEsWzzWZN28VzblU37gOXdfGf30MBSLw0OyqqroupkouiXkzo6ChFi7z/OASt8SgKt6VP
Q49JhHksluweGHl87KpeVmcL5E2GBgB0+hkFeXVDX3JxkHFmU6MjQ/pDiaXXuq6pv6YuJXiQtvQ6
Tzmj3OVogJd8ifTc6K2N69EJ1EOWVf3ZzNxKbdSMJjAU2lJaN47zP1rwv3bV9UX+3MoQf3BrYfd4
+yK90wXL5LjiJGJ7amVU1apXr7UDBzOiy5RjWTh7Hc2DrKdHHVb96HqbpTKG0wyHfDgqvxucFIYj
tj8GJ0pN+RVqMjA6I6qtUvd/21ky4c8Fh+fkNd1cYDyT1FXkxvCdb5QHFzsRQXqmj2IHejcXDg7O
i1FNsZxTQxKbJ8At2X/RayO7oyurjA3gdCNkhDIidnZLh3bj0/ub4B8L5TcDybPXWBtIbKwcXuDt
QOpjgI+k7O0jRnT2BLEfOilx3mmGEB4Tw1KVHwUB5ynvgkEYGro+L8YsKmLV9X3Y5uYw0WYXMZ6v
g5u8IvBGv9qPie/sMljAHObOkB9LqcPRNXHtg4cKQ1wH3SpK7QhjrP1q+rJ+hrOJVUJeBkN30uJM
X/tN5lwSbdjldPWyoezDVE5TGxlBZT0Ok4/1cyHFnJxwIOru/RTjty12kMkQWSOUUZpTzMLXspdz
tSsLwk6xtuTWMORjm+wSw2imT4g8ss/DCKN2M2De91PzYJ6c6t5OEZz0tf/TzwgHvi/LbvxVxnQv
QmqenqsOHPtyXwfcv/aupzXHonZw7BxKk/t6jm76gKMayggvFvCUQ9z4Mv/UgNcjY+7Blndu4czB
EdBJa/eq9Yy7vAnqjB9oj/P2xhfmA779wMBdnKp0kf6YAF1crUsF7GnKJT1hfNOoDS0RebB1Gj17
XMSXw5BPxpf3n3i9OOGm8UBg5FWFeTWf6YB6nLkiPbV1ZstfwajMb7iu++Oe4MqkIWZoMTgq2rgy
vRAw3YswUMLLET2ucGhAuhW+YCnOwgt9dkNP7vM8M+b9ktTOtLFFbbrYcgXZ51lrVPbgJH7tHSSk
IuvGbvdHK/V27FAjQmKBLsXWdZUDUOqzgxGwlp7MrhnEnRpE1Rj4T2BpHQZ9I+5SU8XZfdDKOoAh
LurULKOu86adItcA5fqYxyeqgMHc1v5Qix6TSVP/4mRt8OiAd2P3bZsFhAdlwhx9wIJ6/tg2WM5s
u8AudoHFLn+PoWv+ki+ZUe1ZMjoidsftlnwz9flEQKQm8GyMjCw2EQf0dvHngPX8AaQuEJjNvv9t
L+5RbFUIMIBsuUvQcmLrfLtdSLKR22QIgqMH+fx343sORNMM6zvDjp90ja8VjjRKAGnSKrj1OS5K
6T8PR3KGCoYmDF/m4uGBNycLvsz+UXFR4yAehEJVQMZv9cNLa5F84kpVeDiSBcZ3ICMn+9RjI+D+
cHyVESCBC9MYuZppfMf+ZRi6sDK8+dGCqj8a94bIZ/EJKBC6Slj4xSinKHUa7TOLdMGryYnL5CFu
Uz3bYETpk+W4oPnaoYjIg8+JkQaPfrxYPbOaTa4DNMDfiJouqB8wna3zQz917Y/JmKBP3Lht/Rnz
t7N0bQ6x3ND70cm4HJbFEazGRneOk2zKGnsDnBGDB8Np5RZKS9vvLG72e6cUVb5PHa18tTX2SnrH
vtMuDfZTUPp/t136f5Sd127cSBaGn4gAc7glOylYcrck2/INYXk8xRyKmU+/H7U3bragxgwW3osZ
uJpk1akT/mDHtypTtNgvMAdWXj1ZQwpIaIIVOwfFBH2jVbRikiCXidqdRunWrbItmX+SgRRw0KDq
5RmXreUmZr2HAyDyDYw8z/5p5RT2T1o9uuUXN41Fs3GapOELWu6EWOeYxOaNNGCLPjHsLIyvKZLP
/X0L6RaYRzTOVTBo8WRtTZAYFAN5pWsAUty52MtCDYcnRDN5rabTO0eZox3x4DlpcipATwJPGO1J
ViglVHX4vUwYZnFh0WHAvNdNzeSHHRqIXTScHOUFFCktvrYYE+Sca7gToQk6B7kwb0K1sFAq+W8c
py7ChhUl07fPj9Z7Vbz+jg4DCqi7eEYAcD4/W3GmWoindNpdVi1zVTuV7i/SVZH9nhu9yH5rblJE
fquF8xZV6CneTtFCc+0dDsCmc7RISF+GU6N/IdFOtUf5jsxOZGu8CFT4FyW6HNW8n2Vs9c6TiFKu
WksdaoNbfY76H1WTOdHvOurltoCpFHpbr25ML/DahNvfFfP45NGqiuFKACWoIlLPK8XKB9GF34Qp
pA2q3kXG4PwNwCNyMzf3pjsbTGQDpcjrvhqKaXRfOHO6emfKHjKB13dx8yVp1TkervyAy0zMwLJ1
GajTELIuWBQMf0ZG3r1219k03L+krSq+SLNrkRHIQpWWQpIjjYWm8ix3n3/9JZM///gkYHAolnQM
wb61VkSUlbTluzK5R65ySCH4K8Vx1DNM61Srcq5E0jXjnkhKgxvRAghtJvtt3Q5rLVUauKW6d5rI
e0kp5ApDHEJMrDEEN4ai/NHV2CAEgzFUaYCQlGIRCBVF2+Vqq7vNJuumZrirp2Tcu3h8mb46i6Q/
FlWR6Tds1yHPEPktWnHlNV1+IHbFIjDPUBx7h7VUgKqlbhLFvXIHK9LV9igaqnAxZ2ygTiUsBy4D
q/+mdcTLKwt/8H3gt/CqkO/jzzX5gClROSptEt+7UdKNQCvpHbyonUCjG+zQaPXXRsKXZ4EpPIJE
ZFGwLgnr52cBlFFXR0mc3LcYeWOWqqJIvulJocOvZNNu/OiqoVYB4myitw7/oOb4+YZcztpqQy4q
ZogaLKJAtPHO16fCchK0F7y7uiuS2zFcin7CqnrsGKB80bNw7q/kFu+tiPMl8atYlBSQROJsrwUD
mRNnVa4Kh2pXcxCYGhk9HKHqyeZOUUtZ/8hEGzdBOkpQqRHSdEBsCityv2piyl9toYkQueoeYe0n
WKkovOrqlNvXhqUfpLcWIupghhhgo5Kx7uaqyuBUni3Ffe2F5I7+pPTp/Lsf2u5BmVBC8WUew4NJ
l/F9mkXV42L6tMgwt6H2GBVVW4gdXCKlvbdbaAK+reeR8uAVmQ3kYIJOd1BGw3pTQk2R8abjGxQ7
4eS9uNJduDxLlgkyCB4CczekFJYt/1cxX3R1NTfMt+/LUdNuE5GAFOrVOFIOcZQBpvYVg1txC1uz
qK4xy9+VKFbf2uKeo+pd8AYw184Xj8pIupoSO3dDkow/LBe4X+GD+Ad17FSDIHrMrepi/NOG4eI/
Tm8/MFR0mX3EhMIm6MGpTE8TwtaS27sr8l+zCSLwJWG6On/DSaED6KjEXvla15NxsOy0FyHCq9FS
yrcCea2t59KyCcY5LwAYO07dbJvBU8b7WoMI8lvWShXLx2iImkZuI6VPCuFPVVoybxp6u3DuR4MZ
8HOP48ENanGVuWtyFPR8gvYCncYwrPFRJi1+cUw7KhkoinYg6HL/HAxVjNmuchuD6PX5sb3o0HBu
ll7/QmgAHL4OkE7iVMD7avoc9qwOQerqGHBIXcm/C4EYZwBQCl2onVYBZbqNS6f4lZSaqXQ3n/+M
D/YW6KFljMagh4nHauCQIji99APEvUu0zDeK11AZuNGsgqtuzGE/N7a7SaWFDPR/XhgaHPsZqAcA
sTVcCqVMShGB5QX4gi4lhce+QfZRyU9QJLjCPE/uIcZcq4veVYVW+5nkm6kaUcE0LmzsnCgni+3D
+W5BdjtOIJPelrsJzdPMLzO3/6OOVRL6PcLx3m1ouvMX2RZFuw2bwVTAtJuIKg9x4t4lyeRue7I8
Z2npaeFu9hBmh9vv5ch+q2hzfg/TFDGwpsmn5guJq+YeQloR013kTYl9109W3/7KJmwHHhQH/avT
XJvpr36s6Zgo9YAkjBWiqD1smTEgsb9pzDQs+g3qVNdkb98vqfO3sijzktByh8Fn1lfbYBkcOEah
egCqywQSNJN8uTHatJhONUI13zixpAgIc3jP1AXlK2LnvTtuIAHPDfBohhTFvigS5R9gtCjWfr5V
Pvh1hB+DXiJ60wuVYt1E7MEcRKELEzjrZrh6iFoM0Y2pxdQY3py6zl5oZfNliDo7fNGrMSfBxjAk
rlElgmz47MEBNjaIXMXmr36qZGz+581M75dUB6oWXDHO0XmQbB06uyP81fveGpJb1U2gW0hJf0Xc
mC0bZY9NM7a0JjDrQl7JES/v/6WctIHj6YvsxRoRMkztnPbo2ONF0bj/4kIDjNOR8QHgQQdGya5i
80qKddntxmyTdi4JuLsYJ6xpNLqTVHoS6vm9NcKzv+uyMLYPXji4exkXR5gl878p+mk+4sHTsy0H
YM314JVHFeHA6koAW2OD3185fTySZLiWlx1mAKtupWdNe5/MvTLFAShotd/QanNH1GOsUTO/Wmib
PXZo4yoBOvVWduzmusdVh0kjrAx/gIAbYd2gAmJ8qsuhN220D8JWeWkyxQyPRCElummQDKsOiwZ0
9HUGmGZfS5ntiy9JEAYvjo7wwpAigz3fRRmXZm7UcXMvCjdNfiaGERUnwMEuWvPMZ29NwMklkuXE
SyRVkSqE1JDFwzec3tNdbCvYdnB1aQiOKLTDC4Scaf4ExFTnNYSjXzyBuC9OKiM71CiyOfwZpr0j
/BoWfbYpq9x9iR0qG7/WJsI908/Q2WtFBnsB0Y46NrMNqvrmcGuVaQwjMArHRa4gIT1oNy3WT/kh
7MLcRR1Bt8RPGz+lfmMqqWptGeyWSOGEEaXtrDf49VhW0eUPwsoMj3mzZ/4Mh0RTbttRt5uTko32
kpfZUB3gBLmAWjU9PrSWjJmBpkA0bjr2Ze1rg9m2fqUyfd5qMyOVGxtB0/AQjRqqgVamk9aha+rg
yd4yXPtlpwzd342GK1H5eLfDV8js1AUv1wxupny30YZHKCAyJFrJn0exi5sWtaelhCNrBlRhrUcy
FsrjFn4y4l6xC617i6we3lsIy/MWsyQFlbSIrGOBYVyLnhcFCgsT2hkaOLSWCRLn26qNKmYhLlDo
aV5g16WlRIfGHvT6X7wY4uY2rrXKOUi0uctgIpS8WUNhv85ZncrWV8fUm16FRQXFdDBhskh4icui
u0ltHA1uhalhSuu3yF2/RVwh10wQ14hHjjeAY8Zq71B2poUriII+prOR60Vy7yk0P/ZaMjkbY7Jg
aRgyvGdagzA73sLYY4fZkO1zGihRYCaa4dMLc/DEQEv9SvPhMv7xm8jeIFcTcBA1W4V7xDDUVmZ5
fs+ebyc8X0wzAXNcSue+EZCOArxZuKfxDzF2jajlW+GE3ivkMDw4FaMcum+fb62LmhdaKsKGizfl
UoGuB9WidchiAI7em3ZV0gZIcrxKosZxb1SbzPnzxd75p2e5AqtR9qCaDRSKicXqNs5IFrK0K/Ec
SN0qQiS4xq4Iww81BQuIsWJA0zKGv1mamYz6YOoGXsHGRWMNNEUulLr/qsHDKO5ItAWCqHgDeOg1
m7QqBt8txZxHV47AxQlwGTIzh4QuCSGTlPv8BCA2ypSuG6x7Z0TZrUtL58nN2kn6OjzLJ6jrkN5y
sMWPRR85Vyag5vKXn70uxnYLfAtQD5RebqnV4vgHYZTiGfdsGLdIb5RGq761plpipjO4AoeS1jEi
xvxFBfdE31pxk1ihP04SNxsHVh0sTj4HrEambaofYQPyFrXuVH6psiGVx0XyZ9pDaMyQ1sAISw8k
qsjHoe5HWsxIhhtR4CpeN6dI7aTx9KSqiun+TjWZ/jHTIsbkSY/7NNByY4oCnSn6cwxXa/QntOWc
LU7f0A9xGWq9u0IdSx1nr77xYBABOI8B85h6bSUbIoyibSZVLcSr3pXyfkgiEAp+Bi7R6AKB08Nx
NDS4vld24zqsEhmIChqCGg7TBrTlzl+vMYC6zNS5uMW3PntqeWFfK72dMd6ZHXUPKro7wVXFWcta
rJUouu4mq8t3MPzKg1phWEW4bveTKbXbQbXG+6TTBmKHi4vR57/04oeaKv8sVQdJGlnsKgxHiEMn
kMflLax56+BmWfxPSXf7MMFX2la6Wj5m6X9U5CL6LcgVi5EiQqusv1qTnkE5hI0y3GY1igXxWPVB
qOpFALt/OGhkI35sOP2VHb+ORoQGMHTgMUnKaA87q4ZUlVRwr926OxTmnD9bDiqCfsS0oPUblRb+
lQ2wfN+/j9f7aoQiHOBpA4OMP//+TuspjPDU7lBhyEjjq4hVv0OxqtpM2hixPz00q/7rp+QJl5YI
gAY2HW4h52sKvR/qGs+YA9h76zuaTHLeVK5IiwcTYBpmV4rMnvOWFOvKwh+9Wi5C6jMgJgsi7Hxh
lBc8PO617lC2jdw4g1XOO+jeceMDoXCu2VtcvFq6r8xS0UkCEAffZHW0pA0GqaDYvcnNMdqMqZ1s
vRxhJTy/32RFfv/5AXnvNZx9StaDbMGC4KAWE9Tzp+tyb4AvOtsHiWh2httSPYkO1PICtv8Kj8wc
Aqeb7fnRjqfqVqZKZd9nWJZUX+tcUmjXsyZ+4pWix0hzKQqqaq0BWiSBAahsdDuxXl0tU3/VBLRx
q08IPW3soUyeiwSO2pb7zvMOsVvoRwTEELpMC+QC7gvp2cPBi7M8evGmGfmsXdGGMLW3bDgz/B2L
3NJ+RcyBB7b5ULbzENRq12a/JX0nqO61sKAf54lVR2hWlvTuiiIO26Du8u63jpxcfKei3ZbtMH5x
xPeUOre7aYBjbWqc0sQNBnR9HRjmZBHOCbL6/UACvC1cYFuBrA0Akvrg9GUN2sHQqHyKCO54MYkC
mLLT9/LZSby0/PP5x/pgb9AP9OgZeSSW6to9VtFMaiCUAG6mUmjzsx4lGhCyXP0zjHLuHrIp1a8c
9Iu9zxx7kYygcUMqY62l7724J82zsvgmlVr2AHhUkztgiupPJW7jcvv5460zBmxV/j+3MNDpJmtY
nfC8LFsaBxPwHsw5DZoJ9AsRxh83boiZKSjMals0CFv5npJfY7R88KCgixY1T2RHKK5X2YoVD26Y
Q3/mkI8hsAtdvRVaZXwxZ73//fljrnMTHnOhZbogrklPUIw8P3EZlnIUadI+cI8Mfq2XCUYk+Jkl
V77dB+u4AJqZ1S2Zo7MWBNW8BmHnMnYPAq0E83uv9oN1m0tT7a5FyItbFiEThDZg6GFVQChZRcg4
1rG1wKznAHo8fGT4OpxU4SKikRfVjFltxrDMG/rsyhBmtV/ewZtsTVpASBxTwa+W1ajVO9mPxrFK
PLHNUvw8baPGvlQaRnWAM58VPnWM869SRObh84+4TsjfF6cVuqBGISVhw3r+FU2EANOmCfWj5iGl
BQ3cS8M6aNy5lzcTyq/GU9Mnw350KgPjLcUqvnhQcjNMhS31TkSzO22F1Q4WzXOME78kTT88pmnh
6pvPf+gqZrz/To+5EVUomECaVee/UxNY+GDyrh3l5Kjf9CJMkiBtxi4gWGfFRroyfvp8xcvPQlub
2c9ySS8SVasV6b+pQB2kfsSgbBaPXTE1L5GuZNNmdHqthS2maq+IB0fixnAa89vnqy/31V/3Gc8L
T5SBIH8unfV1m2xqe6NiBqAfu0X7vBk167cTWn2gFMjNKRh4biCrersmY0rfKPZ8ZV9cvm4auTSV
qaAX/SpvlRnxlCZo8dk4igoTmr6sMMS0cv3FQwZYCyrXbOcrUXMVud4fmD9QLaJsR/hmtRFRhOw8
TObNY4g5zxikjtm/KGVC08GMa/3r5293ddL/vxhjVyhXvGTKuvPdhHGfqjdVYR3bid7ww+i0yr+I
Q6BtbBvq+AVXuYgcrP3vDA1UsV2N/znw39z1M/JKEyVnrx2ZU6RvigIMIqCJ49yaCFRem1Z89Iwg
aBdtJs1b9KfOn1FHe2Jowb0dmRWR3SajohztPlQfkdQEnxfB7dqUTTdeGTheUuvYswtnfwH526TW
q+tPj2Jb6mVoHisxe9gkmICsZdc5VWDFxrgpirz5p0FVBsq5ghftbIktbC/99fMv/PHPwJtr0fsi
nmurT6yUKB+NimMee0PRUD4z0p2NxjPqYqJQ7rQ2sm/tZKp+T1HsPgBTCqGZxtfoB+tuz7LRAF9w
O2ocU5tZ8vlHwBO9LWtuUj5C09U32oS8zx7NDAHuRsToZ/ZAsr7O6WgXsFxSlFm8YZiXgBJlB1jJ
9XTlsvngYCMNx33NVBgZ0TUJ35RmkaUyNY91ngIFk3G0Q3Jb3yaOl963YSWvxO3LY40AHFkQ0uWs
ygzm/AVECfwdPHfDr3MN08BvZF59VzNQ7QUtCnklhlwGTTIRzpeJ8Dx5yfom9cI0Uiq9So/aWBXd
YyuT2diPzdBvDFuJsL50497ZFFFdv9oYBv3w1B5ZqyulyOW5YyBENULwpsN3QUFvaTAqpTWVx7Jr
8jd+Txckw2DIIC1zd96HodDv0hBfn883/MWHJU6z2xfhTDpGcM7PX7TGpdSLAU0HkBNjsWMW68Ok
RhW0rZpdxbD7ymNerod0BIjZBVAOoHXdWy2R8J8AhYbHMh2j8KY1uuLZrICXoYkkmnabmuP836ZV
wNdZkhe69ECIoOvEukD0HyEm1zs2Vlt1N6Vnxfs6c/AKrqxiHPbqbJvplde67iG/L7pwpqll2VkX
1JrIZliSlbk4ZZou8PbBxEz+QI7JnZ/HZjSTjWxIUW/12su+0ECASDx5mMwuCt35eFO3tay3/WBH
ypWDdbHXES7CAYIiCpQs2JJVeuJFk1XBJvOOudN2L6nEJgtlJxdxIUp687GvU6pVpprZsejzguLb
ia8QzD7YARDYgWqp0IcZS6x+Qa/ldWlMkzj1+G7d6iLWX8MSWU23lSINUi0T10aly994lhTxzGhn
LCq8AGHRDD3f42OIFQAqH94RJfVZuSuNLL/JKtflNI/YfKfuXJmbKIbWE9AmYMD0+RG7iGUmGgHo
OVDrwGZjXHu+fKb1AOmR1TpFoHyS3ZA62b6pUhHtLQZHV87X5bPie7s85wLcsZiwny/WG21chEOd
nhJFaW8qQNfPs1UbP6Ho/fAQiNuhqQlCHcUhJHk+f87Lu3P5psiGkoeBGTLXaxsl4rsOEqGnBAWc
bwj+mnvcvtSbdlDkqx1ZJcJ1wBXaUAGXMxTxvyMSVVcO+wcHb1ECplsGI3xRz1wlhIWNkQ8S7M7R
aHAVlQyE2/YpHoViPTIPQBgAuXSylxgC/WIUOyrhwVSKdPS1ekgK7Jki/V4O+jxf2fbvNfT5LkTO
A1ABBIj35vxqGxRtqRe9m3pkcVztW8y2rXqD9J7T+5lUJ2zNcR0OcY0Wanfn2k1cB3jnNNsIOJk4
uLi0IOyVDGESINORIDVXjvl3XM1c4xYOj2LSHJ/Qw02YCOw6xxv/pQfdf23Rk59P+AJWQ8BYqq62
EXSFtytffumvrp8NhRhPI77qXGOrl54k6aw5bc8Js11FYrFnOIGNMi+dJKeFIB8LhP81E80G5GXu
skmHseHI9N5R+2teFBf3qGkv7UOggraJVsO6591x7Tg2NOkjAC6L8XBmiG/C1qSzbdRB9H7uuoC1
hC2Tp89fwgcLc6nRoYL7Ri2ybjjYqOKXISHo6FlSw6EF2sYPpgBpv0cgHKO1dO6fIxEp15r8l+GF
jExl1MSsF+/6dZOKQIBvbjaKU9taWo4avlYHQKRrDT/WMbnSaL/MTBe/DVRbaXNQ5KnrCs+tgCb1
KImfuiwTf8DkNOm+7ROjfRyUwbO2E8JAiwWMDYQxB39aPiGjplQbQ0trY9OotXLlXH0UdShXluvs
HcKwLhwUIVqz7u3oFA+F81Jxmz90pQoRSzMQOEXwvPYZHo43eW6GEGSUfgRvF7X7z7/+u6bY6gi8
62EsnFoaZGsQMIBclJpa4R0HpSuqGzNWZtfHkEHHEgii4rzN47JHRy9OJdKJvWP9EFaD1GFlZkl3
GEulCF9CY2pDXzEz/IiBV0fgp2vnUcc06yusqCj3M9pYdRBOY/E04aZgBfixW+0DelxT7HdmLr7M
Isr+OB2JB83uwriXHqquO5EaSfzkqnEXBWA2XEQaLYSzmCCkCEojfBzat5oms63VAX/cRZUST0FY
g7PYW2Wr7LvMRS/dCtHbh6mrht4GyZsy/p1oUU3rvMNjJ00mIwmann2PtUjTYENpaU3kL0hK8Dre
kKg++W3xFWB4P9230OSGTVcqUX2rarNq/DKszJxum9bUp+2IJxe2GZFbggyM6/kRu0/jZ+UVGlyd
NIlfPv9471Xd+uOhfM3NgXgbDINVFtx3ZWbptR0eW7OY/pmKoZ73kavYNoC0LjaDEs8G2CITBEE/
b9y8e9O5ygQG6V6e7dKmlb0v+7p9MJFmFX7vlt1vFCjrOEjDsqmuJBTvM5fVz10gABo1P/UCP/n8
ko+LEQ6H8JRjNBd5v4GlCbuoFOGksrYVRXe93mf1o2gb1d0rQKokpjwDlUyTh73pV2iiUlTJwehr
Xxk71dyytTtGS00i/HkwtLc5VNkHRqZWv7QhSZ+cXE3MLfqe6rjRWjTHtpCP80erwsl9qwBxYeEm
h8SGXKhes8v71OT/EGW5yWrel19F/VRvW8AL187/ktGsXwaMX2pEIJbL3X/+MlQaMngbeeGRSbah
/uKiw2jEh9AYCUZUU2X+KBiOYRI8TIX6APHXu/ViVSlvIUCpgxWEPTapJV2fazXsZaILYgN/LNB5
hGYqgfMfZreOWdqTUZxSBujy0ZDR/JpAU4kfwBlbB3g8zZV7+HJFurG03UjsGcDCRjhfMRqNFjCG
l5+gUekqFj7MXafc6aUvmokRU3kNUfvRgmgAEe6YTtKLXv79XzBxkFI0+8OmOuX24B64AbFjmTrG
zBVAJ22vNmHVHD4/q5fXLK10QLTc4x91njOh5N6sddUJFfHG8k0M0ZvMmLWgy4skMLocqUXJcOvK
spd1E/nNMnai64d6+TqtyGF4uFbsFKfBq0PnIUZ8uQwSb6z/wZQIEjIj+NlDOHmZ/M74IttgwfRO
dv7nT//BC+fEU70xgkEZz1vtqd7pY12SwZwQAcOYpgHoRjyMXm0TlnVZl9WVdPqD9SC5MqpB1ZPZ
27p2aUcxKOg4yVOJRdA+L8OfXgGsCzZSs8enMDp9/ngfXOY8GqNYtg06gxeGmQWSQ8M0GfUpxI1A
2yVTBIfGRYs8JEk2pp0k34i25DiaftfTT+ZS6sssPkGMatMrpfJHzw6hh/D4DnV6V8/4a3OriKDg
E9HLkwjDYS/0ubo3Us2YIXCWj7jmggT+/Onfp9vnoWyh9pFDcorR1VrrcTCxMpEu6EBgxibmmGGk
Wm80yEbvMFcOvfREdtLFk0GwtIqPEBBDCKSPKiKBhU++O7QAsWoXlWy1UAwU3TUHJjp6lRgRmikl
dm2YGOuKQi0CtZuBR3SEkQiKV2e8Gn2Z9rtIqhAJBxfFaaCXZWN99Ubnmsv5B2d4QU4wcAc7zHFa
Utq/3qxnJoox2m12qmWXPatRZu+gL0MFSIzhtqrm9IZ77+bzl/tBYcg4ZOGUkCrasNtWl2YOmbqQ
4eycTEQ9T3xO0Az6aPysB6nvbaVJvjNRbneR1/GmhbCr21rTFD0IATLl+BZq038+W0yJdMx5uLMW
5czlLf31FiavjZ0GAciTiLUU8+UJX+Ic460RXKmr31cpMnZXMofLLb20k+HWMMAAT33BrImrIU36
1DllUFYU5NVRb+UlTC9xglAHbE45XkmtLqsTVjRwRlwafos67vlDDhimgHtjxTSc59cobs0gm+fY
9mVd9NvPPzFkCv62swOEbDPqRcv9R9jiOc9XC620JsmLPKK0M3e/IrNF3APyPYDiN9owzdjsBHTW
HsHKNtbx6htSFKlF1AnzhZOdeT8Qk1Ma1edE1dMdoqMKHgphk2QHq7Qz9Q/nrbFRvEl6d1OmYOl+
tXqI66cVzgDTEhx95QF6u7gdVUwIwYq25FuIqY836ojcwrNoDWE+LCLMqV9ZcNZ4EVrSGb9oUMGD
uB31aiLP72nfZRsAVsp0izeH/kUXeWN1AXpNKtr7ptXpVJSTp78o1GhcBFU0PlPj9jMWiCbum1Zu
hDs8cXCChs/Zpb6ShM53pzf6hyWhTw8SbMrOGsao3dQJnd/NwHnM0P0BGOkLRR2jKRhwLFRfYHu2
qp+ScoZBNcj56Cq152wzy+vfIhNry41rlepj3g7qkzZa2mT7VmH24U2SlFV4b0fCBS4ba9Yxd8Om
QAsw075bRdpMwMC18GtSjrAXcwjyclMarf6HfNQyvhUcw/KuFBZOrXDo6rcZv5BfsqN9tu9Urbnj
PCsoyCAaMftpWk7xsywZuBq4qv/AE7I+xqaop4A5UnjKUxpSSKumaZD3tOk2ZZ01dwiqlkkQ16Nz
spHv/xaKoX9OnTT83aeelvl034v8pteF+FF5ufeH1qQWblGwrsUTRPrZCPKUOsDPUG8wAvx62uyh
MPpweEjUoXxD84YqatIS2r+14UVo/2c4j6DkoePBNdEvrDax16gtMvNF8zbDEnHvIi1KatzqXCyI
cA/zoh1FojC/uHPYekdwCNgBKGpu37n6NLzQ7iyTHUTs4o40zfUCaWPXwa0QocMyxVN9tOeibbdw
k0TrJ4ldYWlPbu6cHAzHHF9F1uan5Tjlr67Sh/SBh4o289S73XYGOn8LvjnXfXNQu+FpcuHJbeYZ
w/qtDNP6TxWihkm6pw5zUIZOl710TA91zBJKBPDNvtGcZ1y6w7fBpLx9go079neumip14FRdGO2j
HM9aGjJTLzdhXU5zUMHxNFsoBVbLNmfa9ku2jEOChuFhvk2wiFyOl8AMOI5bbdx0jNsx1hsjjVrM
q9DAjheAYpCoNVrjtt5rP/oCx4NXrapN/VGgWd09Gbz+H3Rwyv7NjBy8NH08CPTyJhLZcK/2mix/
igGU7pFR7IxM1SAxTcRjvHF+d41Ihn+bKDbthwYFzHmXo20w+ZXttrelGnujv1A2DD4RWqVW2niP
lRlK6y4VUh1hrfTQ7CaJ7XYwTANV0ybEMeQBsUMrv+U/zLYtJhujHaCtSHsyI1daJJ/JFQ5uSMX5
LbfSCNNAtWpvsrkeyDXbdpr9DPSj6lsin53NNJu1c0JFT5R837RxN0quNn3Qynp4lPM8azeUP8re
7hPL28M5BZPWChv/lrib4n5XeC3uiHqdTcgPo2YhbuwZFNpzb1aefOB5w/IlgZhJNZlJlPG0Wre/
wokQ2tbM2/xPq2Agc+WqvEgYuLWBcSygBsbuDMHP47pBu6TCiXoCWKNbxxDp0RR+SIgWXA+d4dac
IWbtwyxMrwEaLq4vBlXAfVEMI90G77v8+7/uaEBowu0p8E52Vij/pKV4bmlZxBsdE7DmSvp3cTlb
yJtTJjL9W+q3tWOiauLABDnFRZyiL3dlNedvEaVN7YeTZZ30Vk5XEtzLbJuBhMXInSeDLg+I4vzp
ZjpLCIbpGMqg8bxFGlR9iMey+AdeiPagyWa8Ve3G2Guz1U8B+lNh7Y+9+ePzW3tdWTHkBrJC75Ko
Tmt8jaaOmXLm8IXyJ30ySt03KqZgWlfGb0qZJTupJpRSM851I1YpA/qNMu/+80gKHgNuQvSuYZZ5
F1y6vAT8iY9Y9gQbtw53aqKPf5SsY0qRSi7eW1xI9Sv15GUj1UJZkISUJ6agpd45f/e40KGsRZQ4
NUZc+pmF2Uvi1OJL3dTkBl6lVQ8DruLuZmqy5q0qw8Kn3T2BKjNp9v7XvJDztYitU+uQjEKxO/8x
CKXRMdSL8eQOiGVOidYGKBq0SDdYrXP0WuUav/yDc8UMkPoOrBCogjXOF8S0M2edMZ2sKoP/XEfW
ITfS4dvUluE1Uv46eCwbjAE/7ZBFRxJW/vnD2YmrhMIV5VNnSV1sPKP1UI+sseP0nKS9jzopvzKA
zP98vq9d/tq/c1GWNTVoAgz1yfLhaZ4vGw0VanBSr55cSGLhY1gU7CcOYvN9NiKxr0Rfik1eUG99
MbAR+v756usXvKy+WFFwsIG/MfM9X53sLuwrxBefaAKhEZ8XpXNEdqy/sZsek5rPF1tHLhz7aHEB
HSUjRyDeWCX5zpwmhg316UkfWnXExgkqPrhFPEaZo+lvpqii6MqSF+M0RvmU5dgFQn9FJn/dAwVl
OaAT4NXPuWIg+ewvglwGDkiFgwpRWufiADpy0L6V6kiuTj4/exsAM8ZbKXRGn9IV2hSgk+WgmBOp
au+LMXGTHVhb/d4yQpsL1hBKE0Q58nBU2L23Q/cKIf7SwPT5H1UR4/cJZPlrhvKc/fT5C73csjwc
MjcUTgvueM1n6JIwHqhl2udWjPlpwSreS+qD57Qdp0AZG/tujNPo388XvQB1siATpIWpTrcHMYpl
R/912eWdcKvZLcpnfMeRRcolulZB58TiTlidY91EuHhvMKfMoWVP0nJuXa3C9KlRpLFHb7uvoP52
U7WnnB0P3kSWc9AnpR1Pn//O5bI/P1iLMiqBiuwWUcR1sz62AMSkdaM/TbKo0EmmV9LuDThiV4Li
5RFiHY/XSg1Oq3EthKu1paDfbOhPfd0k066YnX8sEGdxoPUqQ47//lAEQ56HEpbDuz6veVqZDZpq
T0qh4FmViiK6cXDLmq7cOx891N/rrCpkIOxJNqhYa1AL1C5UFXAIProoU7hh6gOQ7PPH+mg5lK1V
A0ghzJz1cA7TJqca3dl4ipl+k7JV8Z1lxdlvNUqLa73Ry31B4xtk+RJ3WXINP4iTonWiWKfSCNPh
dVCq0PZ7upov//WR6OovJJzlfMJFWF0nda0i7MoM+VmMtYYbbNfOXJvM2oI4kfrb54tdXCKLAMui
8sNgVyVFWUVWG0FSzcV/8dn4H2XnsRw3sgXRL0IEvNmiLbrpJFGiqA1ChoIt2Cq4r38Hehuxe4IM
zcSsRjPVcGXuzTxZF6rbpqIKfnDwg0fuK3u+QSWWPTpZ3vxeMGON73wAV7PQOjgCRBzEdH1Zr1/P
B4gFrKWgHvHIqYnEwAAXtYW9zw/CPE7K+CCbooqM2F2if79osALsgBHDrWbX1+Pih8GQiL/0MZVd
TCuHxJ9d5ankcSFA+bGG40ttQuluFtpO6/7zYoaAgTIKijEgd2huL0b3yLjTrKbFTZVTLLXGAu/a
VGnf7b5tIpX279Xkrj6RdTy21ry0iHvhG72+WrSdcSqQFT4CVva1UzoaotlPKi5RzwDDCLZv39yr
rwSU2Cq9WolV5Gpc4r1MFwAnWy8SQLtECionwv4VLM17EVxXbGma8avabt1YYpG0LreUtp2WrLNi
fvQzyiPfiAS3oOy2fkLKXTeoW7ekknY0lRvEO4vGFTXW0W3b9lA5wXwqvcwpw9Id++UYZ44Ewuo0
wE9I3O3HlFPv3C2n1m3L7tH30+ZY63pnEC6mKbEphoWMVbg2nOpDWXGilwdc+fADCKdzCbzv8u9p
1kNmePvOXj1IGKqsGB47+lUkcdkr6djJeRLewOPiah5qjMn7apA7eWhd9R6A43oozPyUUwktwtYP
xPv1OzMuZoIRL+0e4WrLxzQtAnMzZv1Hkv0ctX/7sq53Wn/w9JiSyD3hbPSHIfHXtgC9bcbR0ewe
1WpFO8RTXx690Q6sDXQT2f0OdJn3q75lcQ6ppZpPKP4X6ubLRLHDiHsB36FalrTa6r2nfZh10Zob
r+0nRANDYhM6aCfLzzzx6UQQI2n+dtitHekdzM1ekyCBwESnfXvf4q8R7+hZrubXNewCAM5qmGCb
fElR4RPviswV6tHw+gGSH1Ep0Owb9TCZXf00m16zs8nEPuRUnd95Xa42zevTw0TMl0iF/GqHbgSi
TWLCGB+blFoeEMGGxjlBs7badJne9geRJst78QtXU/r6NdI8xDjEB4pQ6vWLo1qfRRKz8qPRGmo6
ANmq0KQ0OVkLbNfGu4pomX3ZF/+8lDAu7UOQCuwGMONcvLBd5yRZZnXDo2mRKB7yVPVTai2Rjz/n
eeB8TCiya75XUbn6TNbdIe4v2rW6xw7uYrMzpFOXS4BGj5WipkmgFzKOMBi0Uuzj0Sub3dtfytWZ
np6lh3gEMB6LB9P6xVWiNULVVs3p5xmt+jlraUUb6ZjfUOm7zbr64NqZcb/STe8o1DlHxSXftd3Y
/9ubxdIF3IrViz4XcmcqZq8fMniU1HEaWuCeYFux92YOqfvABIJQ9gTMblwAt/W/7Sv/jGnTVSKh
iW0KUoDXYwIiFHCOY40ELD+XWGFQtqLL6tK7Wahvb9/ni8fKWLT/ySpxEZL/OXm+HstrnbYk4zYA
uqz3P8dJxDsFAJ1wHG/WH/51LFIsuZGrFYERL4+2Iik1P/HG9OTHDqjfYXJgiMNV7ray8dFzvT3a
xZzAlWECZeuD05rvBKHi6ytbwYkuZPQ4asrAPpbB3D/o+dxuyRryt6Yp+n+Lm1jHY9FClEzd4c/Z
7/V4Jog8uwgSN3KCMvgy6DWImkySV+UoVsp/vjbGoqvPiQqRinNxbYaJpXtRixNVrfMl81vjgSW7
P+E4HTedMw6Ht4dbX/K/Ton/vzTuJEsWeyo2PK8vrZCJgmRGeEeBGmQLpMgONUevd5YqjDDWtfmY
CbmgnQrKQxxYYv/28JdzwZ/xmda5sfhlqKxdbCOFC6VNk6UfkcCbPqd+W56TatKfKSWIZ3/QJB3F
wCw2llP5N8LW50OMsPQkFlt/56dcrHH//yV0X6lDuSs58+Jo6Vg0lSdq2FEFl3nrqGX+CUzD23eA
EO8p9RWos0AJHwt4ri9v34XrLxUDLoh0lpwACdQlRW2hLdGzkXMjDUP4Cc0f2eKpyD55dfuer3h9
npfPm/WUF1oHk0DIx+vnLXDxcDBiqKaym/2osnrLYkfgLRkeB3dG5//2pV2spH/uKv447iuaQY4J
66X/tSsCuNY5xWzwOhuzbVHCzPuzT1jpxuj1btvNdIU33NXunWGvL5OuL3l8VB5WXdmlXwcpDryT
eLIjL0vTrzSrROguatpPVq9vIGUa7xwXri8THAN7WgwU7GqpML++zGCh1aUloxUNpU2q9ZiZ28BO
5cc4rmInbDkHPmjKpL309t29fnEYlsM8PQGuFM3862GTKtbX+dZmIhyyg5G0TuT37ATJO3Q/vD3U
f10hKh+fkhLrFtKI10NxtI37QQo7mttO/93TsXyKc0pCRNy7yxRSnFtuyR2tp3+9s5RDOGCDoWQb
tsYcvR4XumIbQ/4PIhcd1W1rggzaVFrg3EgxGzcaEthN57vZO+v01fuzjsqhbJWyYXa7vFoP1VAv
1OBjg7K9h8STAJJM7FHfbRt4VCgK239nxKtHCQNC52VlXOYfJv7X1zkRSBz7k+lEuTebZKRUIj1m
sx6Hadno721DKNDxv3s9D8BF/OtxXuz56OWY5L30IDNda/woHAwhUdO5QGAwHo1BOHVBEYRIwTvn
Dllvo//wRNrjuLI8GenVMMVQ3jMHKMFgjgA+UFm43cZcqJoCy+foHPZVLuadcGT30avM+rvfOPZz
kq96Zkuf9UeW7qnfmICHNdzPyUi/NXFq9aBbIha7ZYhF+2RCQ5tvRqF1/sNQw7TdeWnQOEd7bqtu
O9txbH5F1J8NG9vn3TwtZu2Ve2tQer0dumYZviD9M61PLHAGUSuCBIhQR0Ekwqoo4881gjCCQSuy
fna1YSRfqtrQkq0pMnXXWFXFuYwLvhsy12geEH97kZZPEx3gzC29XTbY7aeSrdd3zxTeJ2nHC7F4
VqAdxy6xfpvEn/zQnaHXNjj5qhrBupblYVNCnQwlMe4RP9NGSdWoot2BkM3UKVF9+jAuwnTvfFdA
ZeiwwN97mZ58xMJSPFdsFUGlcPtCz+6CUx47Mt1YZArUG9CEvvhsGBXi67EY7a+gQjuKloaxtLtk
jqV18FVFd11M2s+utUtzN2qtY2wXC8RAyH+nzkDAfWCdogtCdG5lc868OYjLMC2s4dYbAkQTOYxA
99aP6YdvKJNqBEK5qenepvnIbV0g/H9SbZfEBzEU6W1HDnMX6n4z/iwSh9RZJC8KQkqi/cw9g7wW
tF/lc1LmUJdQEHSt/kErG4DKTinK8oFDoa39KKx2OfUi8YMfY1CIfD+lZiu2w6AhLh3bZgpOWtPr
N9QGUSn089wiRJPTBBTHweZxX3kEyoTCbEp7b7g1K2ynG/XBSRGd3WPBRwk4tAMqdDRPSXEY4RVP
m8xPMv1nYwx5c6t7YPx3LV0d93cfZEm6cUjEUve1kNaySyzh/AZ7CuOOeaO78XootPRYZG8497Ez
oZPz3aUu9h5UsC10llh90ctumo2NLS37Rnq0j1VIZb0dCWeZJ+1FtMHywSZgaflOR6Geq52IlfgB
JSKXz+Yca9+bUfL1tHhokC038VyXxO3IBYYNYbvUkJO6U7WkC5Pqyac2tbxqW2jzUJ69uapJki9c
fS6YtbNC30jUKn1IrbnQPvE1IuUszXo4jRhbwLSnfef9LKSpedT2B6/bkwwl5yBkAU+filyjMF4g
0ltbWdL5qZPt3R5LOcIZI+ULvR7mtU/SHRbrOIE9fUCcaXgnt9eadlNnc/nStVlr0y9pWm1HEGs7
8Nv6Uj6BNxzlidhkcfQKmQIGm53aPyd1PbbHajFwv7Mgjk3YwLmez6Vq7f4X9bCs/zVodtM8pEVD
K2ZD3sHQHH3p1M7GFqqLKnIcqJ/NwziHgJvhR2vBqANKk5rT3FAXsMv7YpxK/NSWNf+CXBtM2zJj
2gZFOWcaEn4Q0TvurNk/0BK2/S3UPOOp68bqIXM0198nnT/V4WzWTkZSXJHzYfSL+lS55LCCwayD
LkybXiW3/RrCBAxIglE0kL6bNNQpdCCE0b1bmrHIld2hzoIoBzPwuQI87Yajl/AHAmvsQ+W5CTq0
mldlD7u7PHU2uXuYG1zzLLQ1+kBUskQYRPOp2JWxmvLtLFv9SyAWrduOxCrBHcsmRRHRy0TkWx3h
kZLMNGosywKEmZxI0z60xAPYN22buN8qMfn34GHojva2UuhuSnvId97AffjRjfmU0L9QybCZhnqC
+QqmEnC7O8VW2FHNSvaN06mEpMkuGzcJoibi8Dj8v2i0wH+PZRL8mJAmPrqd1Tqb9XRbo3AKpl+D
ypl9LJiX51wm6cfFrQHHD8HIxFGmafBF0warjMxUz9sDTKclynlN6bXFdfw0JWWLBtpX2bep8PRb
r8WAstWWRt2mZuEnm3SZ1bDzlTZFQdDXX0sN8XE4zmbjoavWJN64wPrdaWYPptPt23YXi4YSlJq8
7BcJIxWV1NqrgzVhs2QSAkWvpaAI7GW/INAKDqQhwzaR3aAZG6wkPKSll8V9mpKgCZDGnD+YJKqk
6MQcVd4HaTF9QQNZfsizOFv2WuC29b2dt5r9wbI1moYhm+a4jyaQ6r/lvGZedVbRFh/KaXHOsxwJ
ntW0ufrWxHJ61tPWKfZYqwNzD5i2u0nXZh6BvNK+6+fCNcJRuTjhhrUAdWiNxb3xKkS9oYfM5bGk
BvwClM9oo2nxRiBabc9TsQHfc+w2/HKj4D2IjUW6VLlv60Qbwlg2FeKtGHr30Rq4uWEBEvoWqJZt
s+DY4nZwRvfzGDc69tLWCU40xhNn6/Z2LqIubsc+sjj9yR3pikrfdXWgEcuUK6SJZd63N1Y2lJj+
3Sztt1lNeuLG6elShm4mnfHWIV7lfuRQ325zvep1SqpiFcxZbnZTBkkw7f26cq0bGy/ir7yLUTGm
kLwJEhiFzENQFf1HX9geClg/K/PdpA3qRfmieZYW7K8dlVt55FSr0+4RFC3DOHWKDyKLG4XAXC+H
0NAKhbch4GEdsDuoj6jgCJZiC2jcz3Xjsc8invg5KExvua9K20eBmpO6FxqcW6pw6tnCsOJUNeRX
Inu00C4M6TENBcZPz86qEer+KG+l5nfftUQfixtLH/sXQ1BNCpeaLIBPuijxKQ1d5T9ZTt/2G2MU
w0uuGVMRKWIQq6NpNHFy5k9YwabR+tQLezNV9z5d8/zsp/34yxsSfJKp2zryi1HLotklfadTei2F
ZRzxrq5JTcsM8jKzDWkessWXH51U5RkXyLlw21ux7xNyGHdxVCDbvZtVg2Y87QojDyX7YOsFmoTM
Dv5ixsW2bdxhF9Q9Mp8aHeXLwHoi97U/wRYfkwmFp1OMLqzNxEu+BnaP+o/2hplveZ+HYOMkru2H
Jva/NJpqMecHTfdnL+yU3mZnZcyVTQHViqtjWYzpDsm6Ex9Kr7e+ZGm71DtJYhCxampmXxYEy/wJ
5vPUHrKJbeSObFWXkhP7NHBy2uR4RxEExUct00Zrn6CE9DfN4vkPeWKgmaiQxd82gVUnp95okU9b
s2EXR1Uk/ksaVPjkoOkP7l5MVV5vRJrGLeurb3bbolE89aBOK3nCN4VzzcHZkT61SIQ6vJIKx1CF
uHHrzmzwUOej6ziW4CLYtTeuIW5jYNDxoW1iQgKzOs7yqACLwYc44v8IqTnCba7mDMGYSTJb/dG1
HWM8pbz0CJirNn70llTrQlNLDAV9Oqh/kXdUYB5x2Ao6HqvNaTThQKux5AMoihhOXonbgyxNSq1Y
a3VV7vogwVvRoxpeEDovbOnKFsR6aJMTTZaop3jpt242Dfr6UueCyn6S7CrbT3V86LVnPOBfKnr8
aAJrqh5IsFizkxbnYlomfzstfXHv1mbdnYUw5bYHpyXIsakl32/fLJN8dKQK+i1tL36BtzjicyXI
3HzUGyMeNxjOJB+AiTVxP3ZaTZay1adGxOleGUU41Y2c7k1cPUVkOrMIwr6GfMAEnjb7RA7dmIRo
7JF/rNBHdtmeCUEevEzcP9V+N3VUOvwh2RpDmdf7kkjlYNe3SvtQUFy3vvkp/+ewwaQUbzBuutq2
AZ2nPcjGNtgaMHM1W79rGLZVpqhv4eD2bFNEqX1s62V89LugRCLQKllAkAXIqHWS+dtncwrcSZNV
fUNvySwi2x5QwhtBzZOrjXFWd/AdvWCDCKAZb+1esJ2h0JhrD+ys2Xo5SVt5n8iX0Z6xUlvxt2Vs
uzsJMl4etB5s2ju2xP+qKtBbog5F+ZgT8EUBwymoxSiZ2BG64dMyIMQyEcpuYqXZe13Mv1ej7OHt
Qsafosjl0Rcof0B5HBQqvovXJ+0RDEpLzJ4V0aHw8hsLL6a1FWzgPaxEM3p7M/WBwhlp15qnOGUa
CptxMI+Fo3XmniQrkLwue5LPaEKSdJcwhXsh9dzsF10GnoJrJOmN3iGY24LtcB/tQNnVDSx84ycF
tmpvzumc3npOwcOTdD61rRoUgKpe47D5sfHyzDyb0ygmAAtg0XezXQ7cjL7IN6VeV/f+ODAphhrp
cNO3osHmENaLb/+m2RLbkSFS/7MOYm++qdvJeXIlqI6wYgn5jRONQ2Dgxlq2l/ailZy+fKQmE52K
dlOZPfEuMzR53AB1iYNKwk3yDyQzNvKUeSTdReCcdLmnPLScZ3c0q71BDqCxS2e3+DwHvko/N1o8
iy1HQgCJtsJPzeog43e6DVelWsA4eIJQPdDaoFRy8dZQU+tHkHnpSQsq++PYW8tNITKT1vhSTpSp
E+8nCsnukE7q8e2X57pKg2MG/REVKXQ6SE5evzsJJ3tSzer8FEj35HsifoHev0rexuw9+/JVCQqE
LZ6nVWOGFMG+1FWRXTTp+D/caMpo+82Sbw+g7LxpOoFhIC7fuaf/UYlnPKqXNMVQ+KIFfX1ptOob
egGxE7lNkB3NbMkftGUkWbvs3PmL2ZG/5E1eezYzRaroEHvsAdXQ2CcdD//L27f56gGjpyHEgocM
GB+t10VXgG2hGcgKLR1ZkMOxa5SJe4GINBSkiBIFs/63Xpk/8jSOvXfqjf81NDwMni9ECAet+evb
YDRJTbtQdyMrWfd1HF/2bBW6fUCfhK1qXKmvHrfp7BXasH/7qv/rEdAGgJRM9A5C0T8JOX8Vyy0b
3YfwZjeiJQItr2otL2RqiFcCgaY21EVIMh4prxihIcnVDWE0gsOVrJp38I7L6Z3Z+T9eQWCQ/L2y
GmkmXrztluU1QwI7JpqXoT80YxW0W23S9JOayiajkpZP75nT/uP2r/xJ4FforClsXzRl+wBWf1GP
TgQK3NwCYkgOowMkGC9JejKNeTr0HfFR1mKLj2/f/f9YitDFIefk27Zs5uvXD76H8VUUE52KQEp/
X8ZJ/p3K60DMeqBFikzSNSBjEf/+utF5p/W+fnp8dOv9+PuRmyJO1voZISaQFL6XZWCl+8HErDaa
3lhvKackGxs7FxTieQneU8j81+1eO0/8ZQDuvRx+1qZFeoBHo6DA9FfBXjv70zw+tKP0qk2fdvHP
JKv7Y8UuXryzEF+XoMFEIexAFINmDy3Q60uvsPuVFDjcqFBUGsK8ZVLacFAnVzXoxyoPc/Tem8nk
xORmg3sLT7r85/4JXzLmAhrWmMWDyzmvVoMV9KnvRCAKTdS6bRIhF7opvGp5R0Fz/W2vsCeiDiC3
AqE1L4mJvTdCilyYVxQ13WFvVfCLWSF9Cmcitcv2ZhAldp2OMDZvH7RF3n4IqLWne1Tj/s04GMN7
rbmrsEBCIAMCLHHWrroaJv3XD8AFfWuQOelHadM6B7NjEx/a7PoPbhks5wlFU0668rQ8eGUry7PS
CSk42xX2irMAa7GFY03FojCybqeJHvn8P36QtPd5KZn+mQ/Ry1+0KgO/Zwn2VX4qm4F6rJtju+Ys
sDUSz3xZ7Ho3gCnr3hn06oNgUNqGeH3QZ6BdvZj+l97u6T8UxckRhpaGnZuYd51XtOc0Scol6svM
UNRQ5jw9JjpOwX+dDhie9g+8MYMIU3IxXj8SR29N1lybpKoRz6uskI6HPY03ykul0R5zPJUIRjAt
4LRzh09v3/Dra8f3/WczDiUE7e7FxpgnP5oLnegoTjrCZ8wGTpIJB22T9Ml4wgRZR50rx3bT6kr/
/fbYV3mqLHqw52CrsfNG+HQ5G1gci+ZGzFmkz9X8mSzvrjrohpw4eeW0q5EzBs3NVLWoS/pUyPjL
aBJusm3UICwKCeQ2b21ZD1WyWYhlLL8b/tSYZ3KjEv1QiM46uqqYvr79o6/Wx3W1WFVT9O1WS9DF
B9RUo0btz27YMuHgpUjxdSZ2ZW863a9hCuz3Eh+vN58M53B/OL3wz6Vuyhgm2rOt20RlAuTeprD6
W8K32MvK6PPw7Uu7Wg3XS6OTtFImVubnxaXpNWlzU42UN7ERTBYKzRY2Scsl+dGYsmw3dH1yV8Vi
fKfNfD1PckfREdF4RSbKjH+xKqykBWbGwYi6QAzTiaqquZNWNdxmbL2e25RjawdwH4N0UIo4zGut
f+nqgYIz2obkX4U/uP3Qh8EyoeoPrPLiLjSzRqFFtlZkgKh5wv063ttWYgWRCOyh+jf3pg6CDmEz
LxPWRrSql1dOMMfoVDVSHIpbKB0J4e6MY8aL50eaiWSBqI4Oc/mM5bR8Byt89SL7zLLgmrFv4k3i
F7yedlaMblZxyI0WdyrN0OTbubUqelO1Ody7jXf79st19SKvwyFZMAgi5gh3uc9NSAGeqKkNUYfp
e9vIOX/AwJgfprF8b3919R4zFO10RKsoJZBwXewnHRuPe7ZUQ2Rmen4QthnvcmBjG5FQ6iSVx7wT
RiL/+UmuCkf6+ev9xKS6/qi/NnVIQTyJIHmIAlWN/jat3HLYDCVmqJDGpV0ek6VtX/JWTGX09p29
msJRqzN7gjZcFaTsbV6P3FCt8YAnLhESsvjJXhLzA+Va09lZ8aD3pznzyGYjkgtgBywo2A5vD399
t//ouDgeg8kFL3ixfCkhOo3TiR2RehhgsNe9NCztsj7JsTB3RS9eWgO63NuDXr9NqBxXIgy7Z4dt
3MWMkU2Fls+spVGdNcWpNJzB2hB053UbjfpSfHx7tKtPhWhzDDqwt1fD2ZUlcwxSGgKG152bthkF
xIaGDlaSpPQP3Wp8obLLHf7nITH+rgo9lLOoZi9ep6wi4skvR3lGomfQ6RxLem9lzgYBXfuUnJqk
le9c5XrPXtXIAqpFEHbwJqyW8sutIbEkVcyLpM46uebGIZVgcKNG0jB8efvarhJEKRYhmGLCw03C
gJe7vI7Wv5vnuP4h8tRNlGm9W20ySrfZr6Sf3E++009zsFmmMQPgga3mWef9Fbf0U/IHurRj9rOu
vNENiRf33tNjXz9sb537OZ1xJiXU3nr9OcF+gNOWKP3cCIqToYkBOjTREXzwSUQ7in5+pwhz9fmi
sUfltDLzDcQ5l9wqMhEB5E4BzdtymrxT7y32HSFuvyfDSA9J7BrqQ95a+jEfxvzw9oO4+ooCby17
rCrQPzL/9d//NWchwHakIO/sTJ7l4KpQWBYCZWeKXXFDnFn6zj77+gVbLxU5LQUuhF2Xp+1FWkTU
xVV9tvy6s79oXq2Xe1FiX3nnTb6+pZysLXKS6LVhXL/EBWCSoi/ras25ZEeTzTvQb8PKmVbFk3Bm
f4o0hFcdnGdNDD/d2K6f376vl+MTI7ECCzDBIShDt7y+Yn/d1yFL9I6lMD3D1hXPVmHaRDk6IOHN
ldgRd3X+Hd/zcrC1oUy2b499OR3/GXutLrD+rebCixNUMbUa4SOMXbO6hlkHRJIWCB1Fr1m+ylFU
X6a0m57eHvTym1kH5Q3mUImcmGPExYrLx577c9ll5yzmsw8zNE0f7bElBUpOpHnm9NeTdybIS0ID
6+wKCSCdFRMDC+8lbhXJo0nCypKfyU1Nd2B+4gi4s3ywvExu3cktj/Dwm40ipdnYdBLBmoej6p27
/R9Peq0lIIMnC5M3+2KyyNG1tD3dqjO+despoE93rwEfPvuDjUDNifPpFHjauHUgsLzzNf1ZWP+e
r9cbwEEEMSibHUwrF+t+j4LHAFSWn1O6iWQb0AHGYJ7QzAorkn0+dyV6LnpvHcm7S7MsEX5FLd4U
iUbjXI4DYVmdOe/VjLoKvb61BcPkHhsE22daCfn3oU/fRXD/KaVe/Ghc/3wUvJrsVi7P2qriwOl2
1XLqxiC/cyfQuFttRLoaQtGDhpTJCmgzWYf5BllLOT3keZL87pW1BhzkBRjbjgXlsTLb/gVZ1/jZ
mrKkPGq56Wqh6bJY3ASoFrNn/CzltI+DOotvhJUQaz/QbL5BbyOSL2lrpy9TphfBzqvc8Qsg7GHY
x7PZHWfauai+m0T7nTbxZECdsGgR0anJm/aeBoW6wYvYLVVI9a7Kt32vVP8406Mv9lPbNuA+4Tbo
5gFrgW3wJHRHfBd1a+yYVbX0W7u0c39Xm4FqeSuRwmxIorUe1ATZ5HMtnaQPtdlQidwJq3f0o21V
9UsK5PjeSBf1rZoMtyLFzBw+J7SfIB4t2fRbjkajoejsijYqXIuTYsCUN4S2LbOz1saOvVOlN+7r
2KHStJDAtDet1I9PQdARkzqVBkEPCGuG8rFG9JLfd4bUx6MFFuIOh84qS/AUIIrRWSTo3ZpOzwY0
lqftsq4txG1XFnFkwxucwiB3W/VhdtvJ2Bg1HW12g8jhgIv1fbJtPfLcgWBTD9hmuhg/jzIW1T3m
n6Te1NWSkNXuD+55xr4abxylKAoH2SKjoulrGc41nCRJqOsQwkTyv2F9JVXWNNup2OZ0PNU2IZ32
GfimrYf5KGnsOV46/VCAz1WYIR178UfIFHdDYRFrL0vT/BioueNYS2LnfNswT+DFHlrhbYplQqci
ZmmdXSJcoe3qftfvMnoE33Bm9h/GdCnW9GJv7g9Lknnphh5+CuBIWcHeGwHuHYzY5hVBej8DZ/L7
Yk/7H+oZOFrT3BDF7Ov71lo6cRxFqyc7djakxBlVK38Nc9L+1PXGyXcDPfnywfbiprhZ/Ng2Dtrg
tMZtELcWdRnl+l8W5SxNFAxIXRzPGdWHbCkt44YqYvnTm1Klh8Am6Jwc8qHpedc4EH7yEwIoX1Q7
Jc25kYFEE6gs8Q15h5/8RvWQFh+cUXjTb4dOX7Gr8ArGsMiILz5aSdsQGq2KCoEC1anDyMmDU+pk
zQ/KykW2s602kdEcTAlsqmRBJSr4Bpot6Nu+38bxRIxbXzNLRpM9UGZHdaAbH/lwNetTPJXIN7wh
BYhfWqP9k3bsWG6TYVU8FVllm+GiSik/I4Qyn/yUae+hH3O56+tSNx6zVKE1iw0YxdsZFbL7NZ/j
kaM0AUxuQKrCYv8yXG4SQcW23m28YhEfVu7eZ1EmabFVqe58phQ3FZ9BBevl58r2pj4sqXz2UZ1k
oDaHRCs7DcJ0PRo4ZtDCDdtiXILqO9N1/50+4fKtMnL9l06YQEbmN9Kbb7IvQO3qXe8fYAAHxraw
4nY4xMYYK6QJJMJuJwcFNqaFgT9oBzLpTkZPLSYEqKR/BNS9lgcn6dyMusC2RlYXmHzyX+Lq3HaT
tWzsISHad+ktY5N7Oq5e3J3qfupbStut3i3iWaOTghCUJEO+D2do5YbvoWtu6KHGaqe3JGJt9Mml
9mbKND2Rp8dqYrEwfMff2yQhKnxXhpDFgrOh7KnbLfXoOfu4apwa2fFYTLs6X+KvfTaP3YbCZl/T
tgrqrwOW1XYDmLb7OgcNH23MefbJypLgOVdgpG49k0hrPYXfd9K6OD4Eta3pmyHplThSMQJ4FJYU
cU/NYmbFAYUpuxvREAYzbXKSBZB8QlP/aKTVbJ9qUk/TyAS6G7XOouoPDS3sxgxh1qXGFilldhvY
hZpPioX9pFFtN7YAMCt3t2rivwQleswtWzUgYnFvjBozcm09pwIyzqEJUEMfOLHl3tZHnKJv0mmN
B3GNHpZOOKPpACAdDFX9KRAsb092VprVQ6N6rz8RqoZMKG/MRuDZnTvtWKdN8hL3joEtmHl7sHdS
GPa0BViK/HhGCklYJn14/2uQmMET6bTZstFnITwC04FlbJHhugTIJwjoI+Ts/njMUptUKGTaEv1U
rqj93M9SxvVdn7vDeKb0taChFigzkGPVWdXL51FPmywawRjclH5QFDdi6KaTAD+qfxyCyT5xXoLm
R2yYprazKxuD3fTQRpYB3H3L+d4UUTMMMt+MRJQGW4dzy6eJvLPPNmhH+9jVs5c+xWxJx4dVTPbM
BFL/kFaq3S6YX8tTOuOi/upQ5Rh3KbRAHU6/JoytD5yueES9ZbQn5QPGa0mOy3Z67iTGd44OGkBQ
s61vVldMhMOdxE1RujXUPLdvTAcNEL7THvdjtjSHSTVLw5c82YW8WUDdeXeLrMbuRbmp95KWdV3v
qYLZ8qjDjvsFTBY9MGAOF5VBbOe0gg0awPV21VEgauJkcVgc0XU/qJSOzdb1S/slqPkpm2CGu7dH
I27Y28lNHONnk7pGdRMsIJLR3SPKLp/g+jV5RI6kkf6OVWzakCTj6mkqsb0dkwwIwcYvxXAEgmn7
kaVlzpfSoDapdmLWqQlQAU7PnjNPzq77H2fnteM2koXhJyLAHG4pUero1N2S7RvCaRiKuZiffj/2
lUUJEryDGWB3vNhSBZ46dc4fikYx7ibFqU3I7qaePWJuP/xInKRvt6mlqMpjXCMr8Gh2ThZtMMoy
naewd9V9Al8125UFor1v6qh6+4m2DqJbKnZEO5Q+yuJnRJyINkVZY/XlOGgybEYwJfY+4z7Vdst2
2qgFhV7iyxZB/NIEJgfXgqrXByJUlGzVKCqDuMcd4X6xOBLIMccS3YJKU9QKTrmbHxQjBZVZKZ0Z
7vLC4MKvayTOQNXow1ZPCj3eOzMShTtyxB5AIhKHqd9ryB0+FxNY6Y0yRE0XaFEWdVu7ba3j6A1T
tKn4kSU6orWTBkPpZT9rwC7QuL0e4GKbZM7ONeOeNMYtQzI0rwa1ayjemx5NjvzppGWiCHJqtfvP
KR2gYmWbQk/s1YT6YR/rbvrcmLOmt76dz+mzKKrMup8cN9lmYZ5YgTKPBtqWRmFPvjY40toUVWWE
ASnwBPrNEbYJ8lRxku8Yc2fkuvEwfhSUUPFBABbZbZPC7d0P1GNk/DF3CiQaJ3QS9zlm7aR0dLS8
vdJKpwA6WUYT0Lkao0kYOpUnkBfyQXI6n+DziOq5SaiYfKGClB6QTpuLu9FrEC8lw9Dr7YC03Fel
7MG4I9iY5fqmp2Ve3aH3ir1Xk2SWEsBHA71fW8DU+sIa+82A5MHou8DEqsLP6lgZfulJGQ2+U5WG
GXC4Aam5ej5RmKSWvSHg5PZ3IUzRBBgoDIJIRWlvO+oOchd1ggd91Coy2tSDIZ8Tw5b2B6eCg+b5
KnDh6rHEMhs9fgVc8CYmL8PIXEk10NaZifS0Orhe8QzSvGoovIZKnW5KkuP8aUBsPuXMZgogC6DW
S8ZNkf8zthSdRfJo1oqzYH6RTkntPJ8AUTfydWwKS2y1EjmbIHFs/DuMEQc0e06V6dcwo8C3hZYy
3NeqaEDbIeLhPUdhNkNZN7gJ9E+VN8jPsxp14gl6hddALZBeExUwiZDkeJpzLf5uK1bc3IedNxG3
qIzoXxS3FYi2GkvuCRNVRoFEDiZGg8vNFMf3SiQl6QXNsbHjRu1QmE3piWxbmRXRtoiGDKl5RKye
Y4zYfgLEr2ivt54T7xWR9XeJ4Y0VWtlCCL8FhqM+DfOgGBuw/kmz1ShO5bs8IV/b4EAWvjI01qlt
Pc3lQ1I39rDnENUW9KV0VDeh9AzxccrkrOwtqeVUDKu43uiIqHkf+i4hXTLjuNAO+bxgRrOpiMVD
HDaIAIyikzIAYFvd2VGWqAGyWDzwNFDBOEoIwJdbqyxVOs20gpQw8a3aq0siWe0Vm15JnZxUpBXD
T1chIfGz1rXGIPK8TN1CLrMq34K4Nt2Tj+jt3bwQqufasxtkAhUnBAFLLxGXpUXtbnky4gaaQDyw
hCbc58KLzDlgleEnx7j59X5bzfZrbutknwsPJXqUUy5r2EY23KauHaH9ZPmYEKzKKBgyd45fUXgN
dx5ZflRsu8FrDk6o9+lDbZbJq5ZMzhRkE9zY1m9TCO++XnVpGYxJgfhp33RNdif7mn+/1IXdRwpN
Sk6y0wDrB1zbWaiSjwL0e57Y1rdwnsB5hvqsuAHYUDJnnESqEaHkdm5Rzebe0DaxIEaUfoKRiHga
E9uRz4qtl8+uPub6XSQxiONLhtOJdTlyuIM/xKPKvuWT2PR9E361XeA/vg3/bItCjsVKgi6pN9Uw
Fs5DhEicEyCD3H+fOrNlDoY+yoAMJGT1AVzbBxy8K/Cx9tCLB650N0DlfC62CIl5fxoiiAhBQdht
86sVZfqtRup2PORZCSVPDeEYFkNi/IIHUk/PjgTNuh+0IvqOSkY/PajYFk2Y15Si/SzDpn3IzUYr
t/GQG8OdaHV9p1Xob4AWjuvkIS+dCOeUScxFuu9nL7a2EdaCXGRG0oGFoBqouK84ofTNw8D760c9
R9p/VYKejp+5mD3ujY69HbnI8sAbLXXeFp2BqYFfGUldx341S2hA5OfAIHUJz8+PgHt/1vRRqDsA
odn8UFBhbnfOXFbjlkeNNWzAgpRvU14DGgVbYXtwKGtBJFWt2Tw62K+PwdSHWhVoAM+1bW0k+qaj
IZ8fEaafvV2Oja79ooNdlm+10tb2Npkx9dlGsxWbu8lJXMc3E2t2Nyiaa/P3UNrj+IFLeGi3RO7c
uu8pTvPytVQQZjXK3yMBM3V08DhzJh7Mlp8PV4QoFm2ilFrxHktiW6KbDLbbn8GZxKaPAWZeIM0Z
aQNJoj23AQ8dtfRJBM3huRON/AxPRKZ72y50a7/wDB4GG8CVr2U5tB0rnbV6P2tIYIL6wLrkWfDx
/GgSAsXW8MLU3aV1n06QCOpEJEFoxPn4wbPr1jlw0WrOG3LxpPs+gKLmhxZaMv1UQxbWnlxJzXWD
E3U9P0N80sB/T1OuBoZTez+JrNxjRTnGFabbZJO+Wk9AtRsJKybIOqVOdmMaqUcJZFPdNF0MgDrE
Bx606zREf+wobVXecbbSRr6pJaFS3Kgyntd0DctEpZM+gct/cJcq5F/15EabBWdMbR41hKP6j6mt
RQRLNwPTD5+y2jcO9YgvOSf3Hy1FKLKCckDK1wIWDX5pzam3jVS6qSizR6NUix3C9AQiRYED6jtJ
2u4lYuH9A0pBtnGrvLu0n08LhXRwUT0AEkCTz9NW1c0WjeYs0hkZVAgpHC/tTKHuVen0xKNIhZHl
5D+jUUDg0FFx8O1GtzcdRZbfWh/lN5rXZwgFmn8GTUBgcyAjaeOuOiXSGa3BtBTxmLvAL7ju5/mB
kmFWUgWpqrca/HH7OImGphXMj++pE1MSAL4CjU6DhXG92n5WdCZ48DeZOTmXpa3dN5RxymJPb6On
pLeyg57N6b3UEFogimWQf0SFuGTrQKxAMz64PvRZod8AIwVKk84kunvuWrm15gPtTFAoDw7eq1/1
rgl3imnA/DCN/hHy5S2r+rOpcvCR2AOPgicGVK1VNwMPrWgujEk8DHFdbuJhsD5aSOM/z/xGjsBS
ixraIx9jfGvHz745Rl70WBbfPji+a02W0eZh3Jhe9iBHEO2BmNwm/WxY3TTCwATGUCFDT+CG5lNt
3HgsMFSbyHB2ToFqyqQ28IPsqZu8oBF94R1TZVTnvSA6mTvDaDIekCHkon/titAtZmccEgN6MWBK
3rsmf4WKYsxzsCYifZORnAMTCmvum7EktkPH4pKv4PY+UYqpgNFUYsSQAAssIrstvRtHZbWA77+E
pvlCGQHkwq85DVrLkxg7hDF9M9AjFNsY2b79kMzxXqvm5qvXT0aAPOktcOt7XPgrbjAsGAwU0PAr
4xNx1mgI2TZzn4xO9iaKpPqINoWAf6/mxn0zlHPqhwsj34/jvq58k4ty37hAXVxs4SjfVnA80ajC
POb6V3NmosaPokqOnDhBFL2XdVMuDT1tUCMCRZUXcetDFe62jjQ6yHcSHRg/rjuHZBBWT7Stiqmp
qRanOuzdrFRe3bFOf9cE9185LJ/CN2KAkxs9i7u9HLLhBixo3ZxnAZ1Fa5wFpGym2++gvb9OEHmH
Jec6nl74MuqCTBA1LVzL4F76OITJwae9iWwd2E8NZzUegcoGd8PsP7NX8q/sjZwep6osD12q6f/q
C7P8NqxCQYYSj13NXDrMJ78NPJ7ReeMLea58BJvtfdGllah+XVT5vcWK3sLErQLe+2qAA+PiJQTZ
/HU6YmF6si+UbnzJkhBqluji8MnjUYO2AKWzxK9GI7slEHl5TNdcoGEg0NY2wJ3oc713xvElofD5
xbHd6auAunXUJpFu+ejN/64fz1WQfZ8jKEL2m465zWV/OsfF3qplH8cXc7Yg3xeyBHmbTW965Sg1
ouAKeV7oyU+8AKsbEOlLQwNvWFqCiIihV306tD0ieEFeOL2g5y7vOlexFj0q61dZqXInOsu8V/vI
fcsLs327PullUqdxYpH5NPEfphGzgHpWI+ca8HbJyNzl4jOaAnWDzxAFVSXSjRvYsAtj0Y+HY4aC
vAmucgmVfx3bqKq9KTen+UV0mvyqjW77uChgdQhDoNV7oy984fQwGJBaeg0IIq0l7mjf9QKk8fSC
RReeAC25r4bDZ9eBKlY75DlEjYDa9cW8OCZcAg+IlMM/y5//NcGh7RVv5MH5QvD4hZTWwJ0oTU/Z
laIxkUVqZdXeyIkvramF7BdYdgMVJHu1phrlIgNVYaaJ0OZLpZcfCymMQzZNP6/P7fwe46v4a6Dl
CP81N2iXCxB4nl4IzwttP8VluEGup+ly5y3E5+gOLqX16/qgZwsKPIR0H6gkJI0FVnc6qFVns5sl
zvhqNQmvbS8eqKCEwrPqXVICzUEsCKbmjV18p5f9/U0gnwWabgn92oKBWqMZZF3NWuY41RswYKPy
2xmF82D0MrKHpErzT2WNBPx9pKf6XR3T79i5c62p94Wud94+ig1ZP8za0bGr5hjFs/PJrAu5g3A+
P9WDvqlba5M5PZxeVHXibpOP9qTup9oQCs93C21visUeCjM4JMUvkRmOd20Y1c3GjmVh+1GVIsIC
5Mb4ZEQxfQ5cPZtDnyCBgUP7NHxNvdgIf1O5iOYfRTpWv8t+cp9GvYfpju9lLKFH6664sWjrpwHv
MV4n0IfAbxFBQYydbpVZ9U44gdB+a3gfwNiJUhhcejuN4V5rYHKBJbDomqQUK37SwaPWnVmDg7yO
RW2qmQp8If/t7BDWqLfYi1K6CWj8zPWzqmLpuGH7phWDZ4KoKDGcDQsFtxSeLWKby2a48TGeZV3L
mOB/lmcSACDwKKeLEFFtr4ey7N+GQusGP+F13W1SdDEKakTzYAaOJvrfHm7M7qZ2pfocecMwopPR
mzj8anPZAFDCJDW/sRbrKLH8LgswOx8RoR604envGisoFUY4VG9O2+fP0dyFd6CJonm50Kgj/PPC
Q0z1uEVxkIPRt7rMKAzYuHpSgjGt2PgZhp37y4yMIdrSFxnQD3DcIb9x+tbBifmB3VvwPzwEUTHQ
T+cnjRZUglN3b0pO/7fxivoABk/dSZkNvxoiYvmYISYz3CAJLjHvJFCAqltewYxuv7sAnQ6bo1xI
k81UXg3ETeVeb23no9G58pvmpKim5QR9wlXhlI/pnJa3NvX9tX06PAcbqCRlO7DWzhpI2IQoHFAy
d16RVKLnYY1uNn6b02iytlZjO+2bNLD9cvPB4siV4ZurGYp1N00xwke62YofeWQk3n4wibJ7erjy
xZ1SpFqELjUZzGaPOWw7DWaxpcOip/hfNIXNy75zmzszrEdl4O0AX23c4zydgLTGyxVVHE1oQ7cd
K4oaaB2o3ps7LQD0OSwauDyRlgaK2cdiL0pOAsj+ru6CIQp1nO2zRGmfxzH2ho+0Erw/POPc6s+Q
TpP5MuHEUX22UDtg3L6ZYAX7KlLvzbMdqp77+x8PMecXcJYN8BVEHwnE6dYmaufU7hx5r8hPIEbh
oDnzigle/ljpSWUHuF+Ut6Rdzw4xfrzgjTlOPFt5VayuclACJYoVVEDHIqmBOKSx+bGdioxGZ2RH
i5wP7ZAvWqSV4e76ZC+OzLdKUYPalr4m/qIEMlOk7os3br2BL4VSpNrq3Uen0FQEnyc8DLLwNnRx
CQR/n18LogfgdPRJwHgjo78KFA7OY4bL7bf0QVAhbqRmHVG+cLyHGrsJZ0ctbuixJJ3xYUwV9RHv
EaXcdGifxA+4RNnJg+eWFEzVPml/5LSkbyVX63WhyvXOwSa4GAa/dnWnhXGqlgbOdG+dsBvTB0VT
/UANsimDcDLHH6M1hS815H9le30/1uH6fVyY9gudgdf7mpMSNz2IlbGIDooVVoBwSkQamt79nPRx
GVwfao0fxU2MOS5IdC4tWOdrg+Zp0AAXaIry1oyVfGxlW/3oQ6z0lETXNpVWJ0aQu7lnbSTW8uk9
bwP7vrUc6d3I19exdPkdC+nZ0OEBcWevTr8wadvjlhy+Tf3oGnczZolfM5kXNFAHpG7MBQG0KaJu
1p/yhKvyHy8t7iqd+b8bBcFWfReN/Cu9nTVXVA6sz8MYqmoKiQKln74Mh2NKvxpWLu23Gyt/PuFl
RAI31zGVmnUNMdKJPQpqVwcUn7oHU1jVdsiH4UOeQXj3G4PbWY3sqYQKacv99V1fDu7Jl8dsgV1q
OlRHaMjrqnICbmZoMV091FGm7lU5qE9l1oWgANrUApw19EGbGtZHLBCbgIJ4cWOzzw/4OznIJMXm
MQjy/jS6ingKXUCf4hD10/CoaKWzt0CrB6IzlVvX5KV15mwvjyOyQCQeTseSDj2SUEuywzhXxa6P
rfybdMzBV6CU7WHbzd+ot2JR32bi1hv0PH4savY2/MhFrgOCzunQXT0o9J49cXBnG4h/46UvatzV
QQ0k5mGWXn0MFZow1/d2/WbiJFOzBVLj4KizcCVPBx3HnF6NpCKObBYUWmBLKAAnGgILmyRJxeiD
q9JucRouzHR52NMZR8SBLHNV5VQ0hKWapMwPAP3sh7ab21dO1kw2i3kCTx7D/trOSvTvxwgFHY+F
pVqD4e0qPqetF86dMRcH4BUPdPciYzNQXQn0IUTi6vqyXvhkKM+gVU1pbVErWB/ZmY8Vudz8UIZh
/z0PRy/QTARssEuu7hHv1h8r6lLfMMjSnmFt39rVy8ODNHqnaFNHPt1VFj9CI8dmV7sxHx/HrnEL
H/4IVdy8K50v9QRJPtZCWoQxD9ZtjeWGfSNGXtpkyhqoWatw7MDbn/6GNhmpVoeiOIQQCA/8L+RW
OOiltqOKnKmXTpE/KqX8x9rYcp5RKiLJtfF754idjlrlidcMVVIc5smO7mxvVO0AjWu5LytpR5ux
bOuNWnjQdGoeWNc3/dK3xNNpIeIDwSETXI1tKangYy0OzgRIazOAsQVeIsc/IXpTWVDOiPHeONNn
D2nqkDR7HD5dihALjeR0zLgHV+4kRnqsFH3qKC030EOToY2D1kIFB6hiBnow0pQPY0+msCeBth6c
BioZ0CI1zW68cc4ThOX3QInm2YgSChTk09+jWzHuu22cHKcwMsA3lkMf7pEFpjLimRUwzJh30Bh4
okqcQB3btNo22Oh2m4RqmHtjQ84+A6IoYupLoqIv/ZTV4kxqErq9bkTkiWn7awLG8BQP2Lzuu3RE
IKWVKrYoBdgna9PZepreFw6AkOuH4uJvoBqs8ujBy2O9QcaENTqd+uTYSGveDpydO6VKsh9C9D8G
dXbeEiNH9rQI43kT1SK+Ed/PvkKWgI4W1zbfBG3P1X1WDtVQWsgbHgs1cgK+lzqlIRw2275tvW8a
ffondNOSGynpWWkDJhe9pCVnQBeWXuQqAJV4js4ybZQDwntiW2JFr26SimdcpnvJW26ODtrG9bSg
YNonE5zBXTsJ7EIjdfg4cDBv1JIvbQI98aVUzy/ixjk9lSMPEugzTnQ0RvRB/LiASTFO5awiL5Kq
vpFPzlMUiuaunNxyy3c73zgFZ2kF67H0JpY2Ee/D9eNbsxburT2jA2wn0SvQHe+wSHI9ZY6ZvdmK
aSPhk9TZr3EWw+H6ATyLSgyNG63NZ8kTiC7n6dyB7OL9bHECtFGWd0ggSXaipphUJ9OD1Vfu/vp4
F04cz1F6VtREXbrdy+/5Kzc25kTrgXUkRzKs4aVTs5anmK5u7MRSt7MVmp/iiNNwfdALk+Rsm+AO
eR1S21jW/69BhSuQsR709Oih9PsRujdhpdZs9MwlHtXKLUrWpTnieoQOAGvLNbP8+V/DTTwNbKhk
gg515CIoqswbnaoDZNAYcU07AgZs6Jl3I7ha/L+e5OHQI7nLl/Y6Pmhnt7pSDVDRR1ccCwNLN7WI
0VPrZhXCjKDecn1BL83Qc5ZEFNiCRoZ4OkOzk4RUqAKH3sFTfaRY/VJpE/rfc+oAtLMEj1o1/nx9
0Atfia4jpkFvAAkCmuCng86xrRhqnysHpVO8yo+8VByNoXC2UWb1W7J1o98UAD4fndR2bnyhF25S
clGqsDYIEYrT64Yeqg6qnlp2eIhKPPp8HZ5NA9mp0WO0nbUQ2KmNYWKG3jryuGHRbip8QynDQrr2
RZsN++trcbbZlMjpyfO+ZROWDP10LWISx6kC7H9AAVy9tycLqGcie9XdZi3Agxvbffb9LKNxrniA
LOd6bR7R6HokZKfGB1dJvCDsc3Vfh+KhK5CIQYF78l6uz+7WeKubOdTrsR3hSh66SCR/ZieUse/U
/ZAj4mv/TLKo1f+PGSKUxksSUAyZyepsqXlaIdZjxoekrn5ESgchqXXEqwSjxgSL5Ou/T3Dp7VmA
wCjvrzttNIXTlHJjelBbmXwBApo/5E7U7JSQrvmGhNBN76+PeH5geD5qFMYWH1FsZldxPrGjgTJc
lR5stcNnwus1gIgqpY++ytVbq3kWHqCI83BkOSHwauq6Buii5ahRc00PbkqsU8D3hw9F77TVdmzy
ad66TmjcazEI6931WZ4fHAZemu/UJAgVa0UUbdKFJW0rOcQjULLNVHmZslXMRGgBQHz5BrcMUt/1
Mc/C0jJZ2ok4q/OBgNE9/RThLSAbGnbi0LZt+RYmMGLAC3veB0cZ3ddwzqbfodHkuBRksbjlO3We
UVPlomNLoRXSEbnDal/LNklMRRjiQHITfs8bF/3sPDaivZKH1k9EABMUNepRh8Md83aXkxwDmAP1
P8cjfoaNUveS2IOXWCWSIUaUOXSs9EBjau6DJrVEFKhimGjSKc7r9RU/y9eWOZOvLhkk4mLr4wXD
epJepQgoLiqCw14xyp/NRN3W5b7cJR4lAx+cXvW9KCKA7lA1xOH6L7hwzng7vyfsi4jpusCYJ/Hs
ipmaE/IDnf65mqt4LyJaQxvsEKKdOmeZ9q9J6lLO5AqiMc53ddZ202hqjIphicNcd43c1pFH/dp2
q/JFgZV2B4/W+wXDpu32aWdELbdBGN/AMV34rGlmU0sEKoR07DpNzbCSUCz8EA5gM13FrzQne+4b
pf+lUlb2ApoRg3uEWFre+KqX2v1JZsPUXWIydy/oQboop18YHE8SuCbMDrmZpjJIi16f7gBN5jd2
9cL8aLnyMqEcgejC+lzZHbD6PI+Kg5dI46vVutD/IKZvJIShV5Yj+jhCO75x85w/hkDWcY55/uGh
Q+lpddnV2ohrT5jmB1x5x+iHCM0q26MX2lGAUozohVSyMbcq13r3U+1MRBc0RN0a6Lh9d4+sejsH
Sj2ktx5FFy4MVHKgStAP5W20zrbQBNcipMDyg2bUcRxUUIp82iJu/4jmdzPeyNAvjIYKMALWLD/M
iHXTtTSBOnQVOwqNras/gzZHypKapyN+W9D4khsx+9JwPP7JZICAQ4FcxWx6Yk2pNiDq4LX1UMgN
3lgb6l3yPwVzsm/Xg8WF48v6cXbB8aD0sLak0mSHZQzGE7AvLGPexyH2QQ9hWoi36+NcnJSxuKch
BUGWtjpI6DWUKaGhPEyVqL5pHtwmtOjpkpdafyMCX7jzUFCgfoO5M2pn68OBrCjCPWhOHGx37nCN
0ur+EV6YdpfNODoV0tZekbVOd9lsdDe05C6EXu4ZNHN5uNLfWfezCpDpRmxMxUGtcxwMTLvh/IvQ
2UtYrC9dm95yzL4QFYh2yykh+6U5v0q1xwlwqJE55cFRI/0L9pXZVvIKQ3wsE89xWNVRQD8KKOf1
3bw0T4T7wJrwvCciLbv91yNSa+s2mYy6OiCjUG+wRUiCyhDl1pgkyHwkpff/OB77CQBdp70AOJv/
cjpeNkFZqqdMO5i0hh9xBJCAW0w675B7YaNK6KG3+oVnB5ZRlm+dEhRFG/qGp0MqpkuZHduJQ4R8
6i7OJvlRxC32A/koAVNfn995pkRDkKYNqEgE6dEFXN0imdGWwLw1/ZBqk3xxinr45A6Q13Z5DgQJ
ncDKqu96TYMimykZLli1cw9a4JYW1tlxWvqShAIqYOQPpG6nkzZoO6KRoBkHHM3UOzin4xGvI5gG
bl/gOmjtcShLb/k4niGQyZWo8sC1oB26KIStJl9kQzlFwtQPmEdlxzTuUQlEGPZTN0kdOtU41j/V
0cCGTm3nY1E16XaMHPzJ8EXEWrtGoGBq4vHP9S05O+L8KIoytGhxJKRSsvpRpRBSVTvLOChFlvzs
ZZKFWFkMng7pOIzyuyZpAH9cH/P8zDEmQneISIEuQ87odPlbHutpOdrGoSpc50eKJ9+HGokFSGOx
Hlwf6izuL9NbeAPA9Rc1peWn/PUFw06clwvUPPTjYLYbNFaKbNsMyi3JsUsnaqndEhJJDs11NTVy
O9Wsp8jCDS2rnmjrm9+jHosQGWnyt4XXR+Z3hnHrCri0eeiLgoUC0IB58GohbWUaS8EvOrSdKmy/
s3oIh4lEjIX+uvN17Dz0fK4v6KW9W+TjyM6I/Wcw3KataWNEjXGAhmA+KZFj1vtsGBHFKHv3lvjk
+e7RMWFiZAkEJ0Y73b0SM10lF6lxaBJDVz44yGMYQdtI1f51fVZndymvJsAZ7CCtGpQ8V18BdFQA
M7OFS7Ghokpstst73BOh+iUmlu0KF1nz7WDA8kC31sluHNLzw8PoxEWU+pdMaG0cTNWwKuLOtg5V
oiEKr1RofA11fYdwULON4F0qvmdP9e76nM8Pz+mo+uniZqJOskxXGFWd+pcYmZf7EhIUvAzd+i+F
HH3jcru0xmSxhFvSdA9hvtPxGqQNBiwL7QNC7VmQuXocUEpM/NqO5DNqJPUmDVFpxvel+z9mylwp
DiDTymW3HLO/gkDaR5jodLN9QLQK283MVJNNXMyyCUoPRbd4irDA+ffFXTpb1OpIb89K7P3o4K3Y
ZPahzoR5B/UsDMwO/8otkEIbfKyw65/XR7x0iGgyqmSEdPf4bk4nqUxAFAW+XIe2st1j34x6vhsT
PHc2aaTDmNbykqZuK5EXvsUDujw0w4Ka1Dj/y5//tb4jM6otpK0OoPFjHJLCBsPChu5h02jyHlsm
Vh6M/i2b2SW6nTxJIThQblmKTQgb47t9OqyYJrdIcVM8ouOh3lno+4zA3Mo/Li211s8y6L9AhZ0t
CiURMmz2v55nQITUoRcOnwujcz3rrm9V2MZKdeySSEeFSbZHLdG6gH8XbiqkvN+0ZjIenbyJb4x8
tt4L/8EBk0trgwVfQxeMcrQk6nv1MY3SAlkGzQzqoS/3xpAkCK9U0UOSZ82NS/vCaoNsAhuE/iJQ
23W7oa4qF9KdbI5xA2enKaP6CR3AZo/mkxtg4aQF+NhXAV6g9RdzaJUb3/B56kj3fOkOLv7J5rLt
p7tdFZHlFcibHW1kNzpkHhTvjw0qd/6oGtNs7h2SJbxSbUuRpC5JUdwpGJ3b9wKL0Rvx+uwO5Kew
4/CYFgiBtZY2rUZhsgFCHmFM4XYazQYOk1PyI9UG60bFST+7ApexaC4AK6OuB2zxdNpRk6JPJs3m
mKVx5W0i0tqXaXA6LcDpTj41U6dEAclsiMBSGhc4Ni1iczXOPpSf4gRqpDkqqcReMKN0T+yDWoJd
UoRdbao4n4zYUsKdkP3wULSyoQeIKnDxjCZrh4YWbH1nE5difskkNNF/DFjMjIoLly0Qo8UX+3Rm
c4boRIshwFFHKnU7l4vpmu012wTDtvu2qz6Q1lU36K9ndx5juhA3kZrhGyJ0nI4JIhIcphO1RxxG
nY3XLTbqI62keUYCT3Wrfy8NLwMuQP2FsgCkfBWjgBZ5TWj17RF9FvNYSXqPxH5lFzmq8kC9EKxL
39VpoKVzkW9i1+hQFMEi+Z+XmhnTBV16AR6N5tNp98h2lKNadUdgTfFHfum3LkuifW+OeaB2jX4X
tvotLNfZdY9IuQWmg/CMnLW1hvmMUQp1bDS7Y1ajzr0p+aSBkFiIynSTaj4MTu7uDR03P5+S09fr
831nuZ1eDUuxh6cWf2NZZq33Wa8kNPM+O1Kcjt8GoeZ37th0zqYuogK2cC2nHdbB6GC1eTw8jZrX
fI9bBKuUBr2v+05qHbS5Xil/D6i7f0zxqNp1SLfcIVsc+Ub1KS53qqJ7dym0vn3SgfS+kUCch1tm
wHsF7DgRnph3umViUvsGF5XsaIkp/dZCzXpqkW/TfRNpjEDJtGyrdfQVoATHfj0b+v31JbzwpUB8
oaVCRQIc+Zr04bWhLCO1zI+Va8SfapTUPsQKtqkYFKJbFFXOjZKSfuG86OgyOGwY0sL6esu6TGSY
1GvFkR568yR1R9xhgdGjbjnPPQ5xZvnR86L4tdadvPPDflKVTYFU02cBa/VDhtjSyzQ3Y4c2nAnb
eHbqA5X6eQv03ttmlt1uwSsqn2lhis4vZdaJzWjN4V1j6PmLAUFs40wzGqS5wfWW5LX5JETMQ+r6
supLlrs6mUv3j9cvZGRaZKtPcVQ8pForPT96wJDxqMFWFtsAuykLv7Xk8B2olIfWvkBEhzadEQUY
Z4vqfuHtGzusWtx2k/dV8lPOlfLVm2Oz2cFLMy1/rCh5LDiZKfEzPrMH0DpoRTl6bD9XelYom+sz
WbucgA7FZoHLD4gFcBkam6cntKbF05TYgJP1JE0TmHqKMGOFwMlGp2Z8NzleOW3hjlsfaGWkGBTQ
q7hHsjZ8jbAB/ywHc/hhqPTOtrhSZwid5rO901Ul26Dc8t/1H7v6mhZRZRNwMkZcUNpAvKxeACDA
wZbWZvgAZqLe0bfXthQLSlRPDRhasna2PSpbe9RIEIDt2yS4PvzqY3ofnlIHLGTsRyA+r5YqDTMJ
5t9DpdMQxb4ssL8RWk7Bw3VjUvX4HzUKKJLS0+a7RTKIuh4p4unWVHPoNIUyZw8T0kI2EK5Bt79g
uOyqi1iyI3/lqCNDOszSm8znVW76PvRC3eKapQ3Je2s99CTCso0ylPxz9QNSFnmyMUBgvCmIjaWb
wuz/i9R4urHAa2jI+7C8enjbAVTUAIafDpuHrk3fdaKFr6qT4RuDKPfuVKRf4nIo0H2CyLi3G4fD
ZrW6+0HkPTS5io7DL7tBYfv6dl/8NXwYIEMAF9vqulxt6ZhJLRDxh1YqMfYnYx4GfZcZr6aC+LeP
36C+6Gp584H2bEpMHyqZbnCUntOPVLrbG7F1FVrfF4f+OAUi6q6kIqvjZ1dD16u5mj+0+fAnsWUf
zEWD8lYZGhSN6DD5jo4epxrrSGRdX4olnP0V7pah4aMv1EkKcEsSe7ovGZ5+aoNQ3YMSU9m1Y62c
fKLDT5Pb5e36UO9lw/VY9AgQyKC0DLJ7NU2kqIqu70SJ10Cc3xtGBuu+yGTyGYJcWb7KsSm/TYOl
uC9db7dvhmKUSFHhhrP3iFowCKpWi74qLfXgR5P6hL4FEVhaPnjl+s9g985bZ8Tif5yd6W4bx9au
r6iBnoe/zUGiKFkeZJP2n0aS7fQ8j9VX/z2ljXNgNgk2tIEgCJwgxaquWlVrrXfQ9iqiF+Lb/R9/
a514DFOH573EnSsD2B8pdFbP3RCnbfU0Ck28tXX4IxFN/2IEdrASt2+OxBOYJ4VLKrd8AqN6XLtK
EVZPoaLq+9kOHURxyel2eRWO6f7+tG7sPEIQsyIQwAdagpY8+JpTYGjVE0b04IsRuBunA24f4adR
aTSUtAcj/4Y6gYlqyZy748rGvzFXTBmo81Pfdu3rOr+azNTV0uqpq/PktY9y+3M7t+NPTR2Nx4/O
lIE03rvcaOAilnhDpWwGsxXF8MTLHg3kDndRpVCsA8+L7EVR7OiFqv73Xg/XKs+LBBEIJ6hRDpkH
IYZe8ZLTVheD6gQIhyIv7MbPee9g9SYz+JWlvIrrlHsh9lFGI7xKcYnLDdq5sR3ratM/zU6m7aZO
0dGAb+YHVRHKpmua9nEK69P9Nb26tSUJmIaYCzsOM7dlw8Qmx3Yq26qeGh2c+MbtsnpXos76pk64
PSJtVjqfy6qxUJIOQqTD0ibr/nP/J9yYNmg0iF1kjdIWbXGvtEhtRjqUnwOdGAeZ7LHC1l6f52Pi
jpi4lFSm/KwvhpXddP1RbepKDuQUjWfWFU9BLdLEGtEDeypxuI98bVDSL0aH0Pz92V1fVOwdHnCU
nak/S57R5VdV4gqkFObeT5GHcc33EaYCUl9gWcofzexpky/iJEap24s15ZC6etHtRxTMQt/FVrrs
HqseR9+v93/U9VeXNlMSnA462UN84PI3NUAZBxT/hqesp6BH6bLGXtxMpwNRpjD8wJvS30ESjDvc
bKqD0WFAcv8HXC8+P0AiXSSTEr/o5aL06PL2VjY+aWpo/McQitH7SmbOHz5RVIbB5clKksR+y0fj
nyHfHhvRVs7wNCCA+TMzsh/UdtwduMvqGTLd+CgFXldfJnLDXlySNGDBmfMmAepCRWIxubjqkIS1
ddzoaAgfXe65bsPHUHtfq6UuJbDL8a2iTu5u7DYU3RGL+XpfYEgmtmhzUOmc2K7xJytWIvCE5C9k
HtlkbQxrTHjqpW3rbHMN1uUGXVT0GSF2B3gU4Opt8gxr8Qh1nAbeXJqAnZryTjt2mloE2HBO7pD7
0Rxkr5Bjo+pb6oLgoz0gwG47Q9e/hZ5d8L9Ciaz6hrBwg6YqFU/zzbRLpX/lQLmPRSxS7ZeG+4P3
ex60liRPMaAR9fEw2s+Sd6b5zWQ3tj9olObJLiO4sShydmwypexOSHNUP4Kq96qn2iqNvyCutHA2
86IWuk980Iot0gG2talq7App8/bZQzVVXXHiDar8LlCy9h6l3yaSmSxL6UOMRGJxyKd/o3Lyns0C
GzWfvde56Kw7s/cwAChyN6GlDc/eFOuNj0tJ891MRPqWDhT1fTMNPGwJhhaEdYBU5fRQYu/7pkDq
Yr2wWDD9GdF8zGLwm4pOsz4FOgA0M5l+p0kc1VSkKYWgb4kxwMHEa+qvrLVGdP4bx1BekPceviWo
xtY/afsOn4M4KoItGWWl+4Mzh/NrBTmg9g29ccbPOgwRxafiE38LkKdLN6EdZOnOrKvaPWh1h8dl
neQ44bXxGGHYYsV58y+LhPxwTZOr2PSJS6EPAwb3V5BlfbnyullmpVyHRA0JTue9AYnQWtRNZmR6
bd6azZNrjOqPyMXW3o8DlFL9JAdQpiNjLzZKkpvdC4CSSQ82CO7IDVb16mtmeSH2JUHXT5iUUpTd
5x2zPyTRjCiPb5PSICrtGdW8FojlO3hxLOWvhT9MhwxY5eJ6Td04pKIRt08O+mJbGwvawc/1pERI
v+8BtDrTV6T6StyymvxTi3UmFCVde+rSxv0FHHBeQ8TJMHD1e1yuei4g+DDe4t4b0MbJO91uUKfH
DT4JTKQohTIiYxVqYuWyW5b25TeDh8ZFJ23ogCEskgQIxSj4O0X7xPHmQ3H/TCOqj4ApabgPn3MN
6fnGJWl2sjL/Gk11tA8ysFEre+fGnFGIAJtB4CdnWaauHoljPwQt1oKtsB9wgRhe8qaNd5lRaitD
XRUE6GUwkkMbhXc4TIrL2K8DjObJMZpPeaPXX7K0yHFHDwWRISujWtsMVVSd799qVy8ZmCnkFSwy
WHfqA8vrpiqcbqz1+snUIutLmeTlAXS48qKX+fxbUULk88Horu1rmXNd7CPblD5/EjQrIe9LkFoy
FHrhdcI84spDqRchePsXDKMBPVwbwh++8G24t2KrbTY8bsXfY4LczFbMnRJLfxN15c69WncbnTIH
CD4oQJKCJU9+zrqWV5VjHVuaNoeZhGXfZaay1fRe2ejTsAbCl8d2MX2K/xTCqTlR61tW++bBBrPQ
ROaxGSxrx30w/pNkeqPtZ5wdSzoObfIljBCheinyFD2nD35yoI6sOodEviahI13uMlO00aThrHMM
LA5xj64a2gPNeGwsCwF2ZHbzz6ZXKur+/rA3FtmVkpDI6JD0w7S9HNaqJ8Mdelc/4o7hbXLNjZsf
GQ/Ff7IoLNQfiY284f0Rr56MUu0CnB40B9mhXKI7RYSpruIF2tGJhf7Draxir82a/oDoiPEPVpYe
Jj5Y/yDubOoPJqW+agWVfeM7Q8WiBw2Rk/i9pAKFYwuMSje0YwMT4ZxPvfFNQQx1i0Of8pjmk3rI
7LB+qVRJbr4/96uoBZ6M74sUKawZam6Lc633Xc4fetoxFZ1ofWxS5ze98RADD1F1XWlHXodqRgPd
hAAC44E7XTwf6U+OJVR17chhlfK8ChoPUNN1P+KNuy2Ia4/wworfNdr437DY1MfDpE/Jh5f78lcs
5mwOAOtR9NCOdROEJ6u0CZmVMxv41ATT/BNpYnNT5WHYQFArwnLlvrq14qg/AIJHyQ4w8WINRI78
fjGx4lMf0FFC4h/bGR0gIW0NJ175vNc7C6VMkIOg/WUSvARlh7mdq3Zt68dIHVPj2KsuLiZlHh6w
PLRjTCbM7p9ASef4JQvKvlj53tdHmZqdpYPY4WPTopUH748cxUgiUeJFah+VOcAZKkQuXWxFH4tX
p3LiLY0Ma0Ud4OaIEsYC0UByLRbBw7XG3iupnR6NIq92GSbora+qhfal8hp7Nyi6/vGvSX5PiYkb
WUqRy3vzjymaPRoLyM06x1qDDmrMo5HvcsDMKqZJXb0y2I2vCb8cagNPPIo2S8VzW1EtHO8d/ZhC
cnydjNT+hhL9/KQPc+2najGiTmil8basAmcl9bvatbLZBMyXdw0+hVcFnHFA7L7JZ6TLytBs92o6
qbyM07kqoW0iaLiyb6++I5VvdiwBAa1dgBuLYqyKDxVPG7VmpmklrZTiAzpB6TEGOX7IEEP66MoC
cyQM0vSFQE5zfzGe3STI32FFdrSsRNlXNSez8uJuE9Hb3Gllqp1SJYq/a9lgfPlgAGZkXhIGxAnp
22wuNpA3KNZg6aI5dkmnf1Ht2XhNQS1uEqwuKv/+WFePOMYCbGQReQEekaFfbtYoJ7J7sdkcexPv
JCvs0qeG2xxXnQEQg0Yu6OtJvVbFvfEtgd2zfygYAzsyFqOGMYycIpz0Y5t3Vrhpx1h5a2rL+zZg
sbBD56lf2TzX1wzgGuRf6J0QCqDEL0LsHMWurYDfOSqBmX3FFyJo/rHVxNHYsnZBmc+3YzP5EVhS
/CcHhnRALyiIPOpScbkqgHh9dAxSINRKyFJoxS9/Db5THK3IFcdGL529mks31FD8w7NtLd5eF+Tg
N9OgoZZM3JXY9MsPXHZ5HzWONh9Dagj5QZ9tkvNBDeoHfSyo7CKE7o7byUApokbBpnlTZ54zGMmU
phAgkZIq+X5/y12FLH4RYiGQVqUUJhTHy19UmRmwbGy7jtXUhUgO2VqbbYKYFOmISxiKgsh2u/Em
jIq4eyjIvN23+z/ges8TKIlatDFB0VxBuEXuipDm2XQ0cekAOw9EZkMXI7Mf5zrWzX2M0/T4C6aY
sVpMWGTlXHrw5Wi4k6m9d/OMy7kTsDqLfCF87VGonY+Zwydwjmnfgtv3FRwbUYvJxzJM/5r6Iu13
YTiXCYp+Wep90xMT+Vg6ATXi3XJqjrYS0ZebhU8i5SqkWiU4DWQyF7fzpCWNi6js+Bp2wjPb56lQ
SByBfXWt8+iWCqKLqpFHJqX5KbS13RxQ4M38uXbq8qB0UQeMjpgxrx3fxZZhtdgyPJCIGDwaroCZ
wVx4SIB5GHVSyBP+SAm7fYyAdzTbxkaQcBCWeLE0fF331SD0/INJpxyf4uZ7Fs9z/EqJraW7qrEu
+nPtGtVD7vaezWUA7PifoXDCB70apmzviSxNcz/TxqI6oOSlCvScg2mDDk6QrcQzeUb+SAPffxDZ
CWoBXIc6x/pyHxVZqgSRkhjPGYZ0jx28F+FHeI2tXQ/yg1+OA1OJTgn+AESRq0s36zxhtxnYHCdT
cDfEFW9KfZQgHGeTFfhY74a8KO1NEc9d7oN2AZdVTy2wyfsndhEvmS4/Q/YuqDjcMETvaWzXRqm4
z6mF5ZWfK/xov6nRRoAnDNFyZbjr7cZw9C5AY9JihDV6ubpeZkFMnWz3uTf1ae+mQisPphJgHFtG
6abO4mnrKJq9VVu0mFa+7K2xYeHS36SYgzibvDr/eD3GfZ1X05C5zwqZPupElK7oQwWjfgABHSqP
CXmf50exKL5B8kTS6f5KL2KjXGlwBgiw00bgUbdsG0MNSwZBQvqstCjQmVBOtkQsaz8rmBg0QiiP
bRSvPQduzBlODYroUmaSN8HiOaAR8K1U7bxn0vGk3mZGgiMnjSSxtc04OYbtiCEScPAvRjNq+srh
vjVjsl3cakBWUplcDB7ivAQUmxlzTKudM3jZo0gC48VWtVNbRMOOCrq7v7/KS2QBdIV3S3aeI7Jx
zte+/Mo4A4XTPAvxoqahkWxFYrbu30ALtbfSMtHpDq3Bk5p8w2C/FWoqwvPUVHQo6cPEn3M3s77h
2ZplX0GymdMms0JhOb6YnCI8dXYfNJU/q7PWbzy1Eg/4p8xrRMbliZSdaSKC1MJ5Z/vJAPXHNm0G
VyndTjOeMdcrd8JLtGRjeI330quxUFbO4/ITUYih1UJ6Ax+KxVo2FVU9n/WCktgxxAFyp7UJFu1a
OT7ZyTBjqZxoX/vBWiuDXIU+JsaLCeiHiaMOMJfLGU7RnFWmAtatdxIt9PVKa503erdar26cBJ2c
ty4HbUZTKphodmVjhMrdppWkrBWM8fJ4MGnJapZ9VUxROKCXv6T0JtwRqfO/iM7xcO72lHneVqU2
DvZeUcT4UNXO2D6KAp+zX4gPe5ja3d+v743xP+8ByUNDD5tXG5mC5INc/gT0TgqsoWv12UNqNNzy
kasQBVbAz37S146yDcI5PSZCVcMDdVvtezPC/qPba7RQ2MYShzhjgyr/mHxqAkJATf+rdOYNamxe
ECDbH0/9YxHUevGKuZs9bRjQbt+qMIrsXaYZ+PBSP4qML3kwztbDNA3T2aq0fjo4Qa+qm6Rt+uEh
tPJy2IVmZESbTlfD15YnfrQHSd3xB5mHVIZrzCDPkV4bdLWmQZe726Hpi84nf1BwHMoRT+TntBMt
S9xvK5+GYppuFeD5mHcOAJDbnTmOmfYFUPV0aEIvnF41o9VRQYXBbG5H/Bydn8k4z29qBHLN16Ic
ws7973F1IKDoEaffUyiqsc7iksAx1IlQbo2e0cpWtb2lD/VrWBvKpxYrxa2V53X5yGNyrSq6SNs4
fcQquQVNWGUQ++VG/ePQG3M45q1Vec+uUc+bUknbQ1tImH0hJvtLimniBzsojMiDj8qFDMBSDWWx
9QsPoRGErrznvrDcbYDc9Je+s8YtL04Miu8v6tXrl8GQ9MY1h8mhJ7kMM+lEe6xtqugF3NusPaZW
DJoNELdq+DOtTUFNTi3dbZ2ITjpkOjhtO51Q021sRdFRnuJs5eRfLzi/CKQTbWS5BktGUBu4tL/h
kr0UbmP9LbC3/06KPtFPki5fWuestReuwrpcAsIe1G2ahjBBL78wr70phlcYvpSW0R11ht3T0oyf
7HGyVu7dq6FQbINbBj1Rau+SrVwO1UdDQJ5l688NmMZPvR5Pn5S6iXFRhQFz/8suQzliZpTi6BuQ
BtOMW76WB9GEPYAm+5h5ca3surb2dkMXWLYvbI63r1Sdd0CJF1FlM5p+eoVwPt//BXLdLuInTyop
MEzFlaNjL/kS09j0Vd1k/YsaOXa5zdDdz57DWuTir/sDvYs7LkdCwM1Dhk/WBK3FF6xDiIApVvWk
Q6DdN+1sOM/TiOHHtsoD47Mo0bLxa6FVEUkcaiCbcNRzZc+9Sw3ch61tK29aDwL8BW8ljdwi60e8
HM0Sk3A3sejRYyhrez868nUstgC0/AhCzxiclYfo1dZnxRB0ReCNoh9I58U8tKbpKc1C5KQ60j31
raO9InukPQXoof7bN8oaRufGeFxuksxCpKGJutiO2tBqjYaByks/zOUmM4P8L24qXfipkX/Oq9Je
CeFX259KNDQICUmCRs7D93L7t0piDTxHuxd3RhOzje2Au8ZO579IRfu3+5vi6rqQY3FdgOjjbNM5
vRwLHIyXoD7Wvah1o79oyaTsPTcJjlpY6/u2t6Z/9WgSKx/walDa0dASgPoQthlzkUSNTuiOuDAj
OunMM8wo5ANtfUwftL4CXwfEx9kMaZn+uj/Vq4MmR+XVhlgKpSWa05dTDUSp4/ndqS+VNoMoVKxY
/ARlGB3uD3P19UBO8SZit0hPIwL05TAVPTITqwztxWlcXGz1wsyPvF/tL/roaLv7Y13tTMaSG5LT
zKyo4V2OBRNvUmPMiV+m2CyeOAP6HnuY+cmKEW7CIqioftwf8NbkZM0Q5xBQZCRmlwNWakwdLBnw
xkaRS/XZvQjNzwCtDqixjGv75B0ffBGxSOm5CbjiWSAQkYuTDucWUqCw0k9zEJruNmkoD28nL+lp
92rQf+e6NjzEo63mR1nZ6RkAECLHIfoVll96+IYgIuzhVxJO3VcDpFK1yW0oVips9NGnzuYov/Al
cFqoMThC/dNOOVtRNE42/OLhFuTFPusrPJqHrM9/jOnofm0mgzeimgvw/9hxx9UJUKyCycT9dX6X
nrqcuS4ZL5BfOZ2wyhYxIEB8AzxDqL3Yqa22HjlE485YVpGuiV1oRG58tHAmeqXWFuKPGYbm58So
sKFPTN7+dEjbvH+Cl13phzSeXEpNieVMfp6nLax0pMI8vDF0Pf1RjsjHFbuGLvr4nGdIV7QbgfJw
A7k61sv+a9myfD95CWvxNmi7SVmJdotg8E7t4fnCi4JDQ8TTL7fUgJQYgqVNdbIzTTmLMh8+oaKK
AzxApF0UtOljZQX5yvoui/7/HZUYQEUTFhgNz8tRJz1FGDCyyhMtm+ww8UB+HHCvPkrZgGfVKOYf
KYVQbMlU62kKs3wTC0y173/kGzOXlwr0FVBHZE6L2NtNuVqqUCJPDYg6H5VK5BJHN/tp9NX0yTBE
t+U6ClZ6nvIh/sfGkhMnWeYvynbUt5eACc3MSGproz0Npd3sRnrYUKJKcYgi/Xsk+vlg4ZfpF7kY
VoK+DA2XAzMg9Ei4UZBnmPflinv4YvdaW44nFnc8dK0RHoheym6q1L/yym1XwvD1PGV1TnZRdBop
3rKPAvadqFRMw8kbgbc6NsyXWrjTtnQiYxsaWfKlxfT4y+j1a2W6ZbLAEvM2YXCOLxUCypKXM4UI
oGVT3IlTFXjDU4+LODVB06NJl2nf1UBN91WW5jBxap6ZieKKbQtp6nFS9LW8ZRGu//tLeCShDEE1
hqr/5S+JprnOy7GbTsEk9N8dD45Hy2iSU1vX1srnXb4u38eSIgUknaiO8pS4HCsdYsXOrFacvGHy
yMnjeYb7OCCSuElnx438rALlSNOsiD0/tqr5737Q8JjoBhoch6j0ou+8srx80wdJ/WpUyDBu42oy
lKc0H/NfloXEop/oWmH6fNIu3Ix9YH2/fyJvrRciPnToZWEbUPzlHFxX1BQErOnEmtLZExWYE1xa
RfWASFaz8h65PhAOxRs6B1zh9Pne2Zt/pMzRUJdzB23z5DhxgPZLE6S7OZ+xtBycDuecWnfHNQKH
PGSXh5A0hwuFJ8o7CmFxCK1wyMCE9topx1xwoxvKsCVVDIWvCtU9Rk2kPRQ1Eppdqs8hdZF0Wsl2
bkwaoAUVbLnCaNctbvQMFTsbsVv9NJJc7BLdLp/zXKj+WKn2v3FcDl/vf9HrGEt7kzwBERg+6BUD
SQ+aeo6QEjkpnRvsbCfNNy2D7myt8fZKWIVbN0L9/f6gNyf5jg4A+GfTMLjcRqQK6CYDgThVkFUf
gkLLDnmfd5+suat2Bdtp5exdb1sAELJlyc7FW+DqIuk8JZsh8J5C+kxnWEdd6xthr30R02BpH8uY
OedsWNkildtW4hsXk5tnoynS1jg5RaNFsDI8SmEj0gONT9ynTl52pJGhOSb1DqcD53MeK86HLWM8
qhG8jlBYBCfAKbr8EfQqK0SEDPsE7kOLfRNR9wcBHHNjhaUq/L7NkXSwViUdri4VhnXhVEFMkvog
yxQiV1A8teCInIoZnoFNXkwHFM/EbZIo1slBC+votLp4cLFhfPzgnvLkqJTWQTnyHF7mTJxoRYmM
2TohTp38wusuefJE4HwxK73YjTHuRP/DeKB3kOujwk694HKFXTG5gkvcOpmJWRC2Hdo/4D2S+JM7
lNFDg7vqygyvjioz5FHCg5z6IcjGxXMIdR3oH5zV06Qo4/eiKuGnYh2wV7SGxk9UDN8bYGhr1PIb
o6J6IHmQmJRQfZFn+Y8onObzmAEDVk4idr57URhsSk3rt7lM8KX30O9c7do1qPLVgSUEk7fRtcaE
gngs//0fg1Kmz3Ax1JUTfIj8r6qzuQeNuvo+DI7z/f53vN6ycihqpLJkRyBcxCI3VU2yplE5BXas
Hqsxqh6MKTLPjYGh1GiaJDfdQBKH8t8arv/m0LSGQbpJEZ8lab8cql6b4ig8G0gRiq9Z3JpfPSvH
WjaDhFOjL6NYe83LobwUI8yflUB1FYVlFfwdN0qwkrfN5SKLOpG82iY6m0lV/usWon+aJqf+AulV
tXh8uWs2JzcHBK8KiVCWwJeCk+bkKaNX6dF5isI88gcdNRDYOj/Rtix8Rc2slQNzYxdJZUtGooAM
m2PxWsm6xsjn0PBOoorDlncTj4mN0mMG5+cmIWhlPW8Nh1sJcpLvoMJloXKwcXEUhhPQ+jTSnVXT
v/RVPVAf9WbM6o9eoXgnUmujvsfpvEYxZJWLZWcw09xEjlh77KfB3HcdmqIbCy0Ua2u3VX24f1Ju
zI8hSYx4ikkcrH65X6rUrnjAxuG5sno49EY0KN+arJwmEEj1f+6PdWOrIEoJXQELO2pRS/pHRMPb
cJBHODepV21pIqavIM3Sh050yR6M9e//YTjWkbKpScK57JUokP0tQdg+1/2cIBSZdOaTnjTdPtSs
WYEHBwfmfxlRussCzaBOtDh86Cj2jZZk0TnTy7TbNGEeD09tUjj6tpmLJMX6JcVq5/6gt74gdVqZ
7rC63JaXX3CITGVOaTmelCRT1Jcas81ig/2X6PYwf621K/nG1UFwe0cdoXhwhU0A8tlGuZdHZ7x0
6SLSH1GKfeP1ysOcTHX1ggLTS4pByQqv5HqWOqeCa5mzTy9qeTNreROTPefx2W10rAfAuFqbspm4
qTWxdgxvjkXsBsdL2e+q9K2XWooFUR2fwyLSD4CUjT1w9P4FMYty5cTfHgo+g8pgCBMsolnTuaYw
qoZpIa5dbqdS1Xe4LNhfPDVoPx7LWENC9f8bTF5df1zA6li5Sq260blKxrH2S2cQnR/qdqI8ukmx
VtC/3iiMRvdQWiXwuFny2RtF6z3FYGqVN5hi04cuAkA5xt44mLvlpxkxkWNBuHj76HF4h1ESZSRg
54pXp9VhJFu28ZmKbfyoZb13BtEIEyhSyjXD9Btfj4IHmRbMeao7y8uhsiHwjZEen3um9d2rDKAn
gSNlGMrM/Gi6w51ALZjgSWSRtfzLj1frYsqbcY7OIjfMZ3yllJesG/XNKNq1TO7WtED/OKQZ0nVn
KZKNok2GkpASnedoyjlrbWvild2PbbjhYnCilQB2fS1IBS74F+jPIlW33CgJ+7LX7TQ5N+gvfLbH
8vsY2Qpcj157i8e+/3p/g1w/0C6HW7zxhV1GFloG0bkYZxBEIApzLp9x9H65rV2/eiEcord2rOBy
pfyg3f3RVya7zGiUGJM9rw2Tsz3EA/UAffADXk+flbGZMTsw85Vtc2s8wiY3PCef4q3893+c+SII
IEFy/529xh2PqZco30LXGTAfFNZfDaX/terbzQGh7UDIkw2TJQGw7PSy4PqIz4Pwgm/qpBcvpR1W
m86dswNg6/5jTCU0viCDw0uj74QCCSjyywl6Zm/UA5C8s0lB2fBbeOjqSy+ietwVvV7Mj15fq85x
jKc52dCfW1NQvjVftHekXjNgcoChl+MPitOFAX36s1uZI83LiveTcOpTXqjlf1iNtc7BrcOJ4pTE
JGsMuyQ8ZpkSG1EbxOesaoav2dhT6zBABR7scC7WdGdvDoZdFGtMFRvK9+Xk6JMOkK/U6FwqQdu/
Nt1QH/SyEtWnCVDiSpH+uoQMpBkGFDQ7Lg1KYou9iuWBNgJtTc45famAnjP6fJtpii3ASN7c+eif
ZL9cwDwbPRpb/jQfY7/XtfR5IhFbeRjfuL4kLQv6GTjra4WpoiiyYcgqDo5W2tarEXoTTbYo8PZj
wM5GMaSP4kdKa8Cg7oeIa68U1kGypIG26VIAVX6VP85s0OWxkfVdek4KPUi2ddCJ76YdNBu7TT3T
N4n7/F0TlJfbuKxOxVgXvB06y/sk5n546fRqDagvP/RFCZWfBHqWg8sLQjYYLn+SUeUOjKkgORe5
lYvNkFAG800O9sP9ud84TXiEOrR4yL0pFSzGCScUEiyQhmfdrCYSdBUd+XluM/RQBCzqvm6dL/dH
vHEdEBVJPOgKmci5Ld7sesr1jnx8fs7CPDgKQasUf9YZ4YdAn/8T157ytQ20FiIXah73h74xWQki
JDhzlmWT/nJRUzsq0mlGm9MYinPdqp3YaHZc4/SnFEhq2aux+cZXREqQMrTUv6LHt+jSD+pAgxRA
71lP8n7clTVEUh8RDrtb2cI3ZoYkGSUBRFFJ+JZJ+pRpIejEKj9XqamGfgoacWs2sYQ5WjXmona7
xve/FTwgYFNiAkMCFnBJ/OsTw2oQ+crPTRzo+8ahHyzaWf9NdTF86swifqT41m3oJJvWRvblgF/O
yT7RFPH9/me9ETlcavy8n8iqAQwsju9Q6+Es+LbnqNE9hVJpkmxidPpADrTOOVYdLBSNVN3dH3W5
5MBhoRwSOcl1Vdisi5OD9HjvUC0Vp9gM2wfBf3NI4p7YWY3Dbyf1wo8KsMsBUZKgx0aM4iG0GHBu
Bu4iZkpfzXCPUxJ2h3Kcm8mn39I/a5MXf/BlLwckk5f9E5kHLhU8AKaFOfY/+slAe7t4jBBh+I2M
kNJu23Re6+zJj/RnwJOD0dfj9UcBGqyrXO4/YnBGZbDB7049BXOaJVsKqXn7VfGcMNoadZHNK1Ho
1teTJk0yzaNjvHxy97rbGRkg0lMlmk57wTcxz54RyDB+zEkodrUQzcq7SX6e5QS5aqn5oKDFzb74
fPUQad5U4IMCn2/2I5uuRqNaxXEcyBA35UwGjwxf/pOqzfzQxx5q1/c37PKYyBVGw4Dqs3w38by4
XOHaqqpqqBLtBPnDyn29142vuUUvTgk98+9B6ZPPg+ll3+6PugyB/x2VtBQ2ieylLA5nOPfWMHdC
O6l1rRV+VZBq+fiomNv749z4oCaSATIJ5TlzRUgSOQSGuIrV0+yMZvtgIf09bHvE1OOHONHVt0Ef
7Y/6TTA32buQkphULZDFuFxRpcvxjvZK/ZTr2C7sMUWkC+9j+RMnT31Agc+nKlcqP+/P9ApVwrCs
J4ADvLVZU2NRVjBmtMyNfjROSTuXnyPVzLcq+k4FKrP1yD9GAMRNSHuDMKNdM43Q/PTGXnk83jiv
9Mbfq/2SqbPcTYnRan1a9yZlYSdrNq1rBwc1op/lW5m9Rr1evhnkjEFfu/QBgdHi6XO50LgZTTW2
tcYpDcTsPamaUm8r2LudlzZI91kepZvWcMrn2nPWaow3NjDxgRMDugNw9lI3KK5yr6JPbZ4GYfT5
FgB+Yu68LlwTMruxgbm6YRm+i8fjSXA5xyLTa5IXwwQrZDUefgdJ9IBDbWCeRzEnP2mP1d7j/Z10
c1kls43ONYF+CadvUoVWeBwwtXEMxUMbVoAwO1g1ph8YhvLczV6mbYfJDM7ZOK8hWG4ERCStJCSZ
QhzdhUU8gn9U0HSYuF7QBP2rArXVPExFrqd7VP7Hp0kZC3FoB2/8anUhuUBiobuzconfiIkIhpJw
UHQkJC7zLZgz1QAwVDtBpkjSo1Bg2fhOJrTpUxPZqYY4eKketSZS4/39tb85e+p16DOgrQaX6/Jz
xyGcGeRJ9VPVRHr6SQmmfNuqONvujGwYnU0Yx7N8BBeltbX4jyVXJNLO93/ErT1H8+P//wj98kco
OpJms1bpp1rVuldQVfnPnBLJzi6sFq+E3DjcH+/WckMxRj8B4QaejYvLoHbQwgtx4jrpCmgMbuZs
QHtO6G9JR6NwV3XZjFiZGYcf7eTLAMKlwhOZwj1Q/8XLvxNZ52pDapyismn/ilBMDl6iXFWUfQwY
M98HInF/6ZLIdX/CtxaYq56E3gD+xzNxscBjC169Mo0TdeZ2B1/W2wdAHDNft+d4N1vTmiXRrRV2
2MsyrX93KbgcEB112nRNa57cUmufU28cXkqnTKCu1KmLaXJRRCDuqV2tecHdHBgpB1CGUlJ1+X5L
cSUunKY0TspYathLqf+MYTN80tE8Uf0qDkqsRYUeZSvX/s1h8UUEPEAJjIN8Od/cnAbNDBvjxDmt
PjtdE34b8oGeT1Abw79BahmI3CHPu8bouHX9gYSRSSQRDEzp5bg1gEqEHDQD7xaD3lolBmvaZ2E1
KngpVM7/EqekkB6lGtr59PQvh7O6LBwB/Jgnu4+yU1op82fIm27gF/pccVSbyNiVEZ2oh4/vXy4+
eMAESYkfuxx31tOoBKppnircjx+UpEvCjem1ve3HsVcg25BRztncH/PWJ0UdgfcUVzo4Thk5/8wE
ClNMVpObJzU2P3VVqJ+6ujceSCkt2d8GlW0o4uf9MW9d8mSzFKCQruN9vhhTAY5mRDyIT6IpknAP
RC3bBx2+CytR/9a2IVcFCELSKIkCl3NDFhAf3sEB1lQrzm98pPRsM48DYFFTqN20Mpr81YuUQ6Y4
oMOoPgABXByOMMA2XLNb+wR3NTjqVV/m23IqX+qmOStVkj1oxET3CfVf3c+DoFoZ/saHJA4BrueC
oxK+FDsGQoSlkVPap1ZMk/2gDIEdIoVojqemmObmEbEPuGtmHos1w/YbE2fP4n8MFg/NpWWfKEhG
x4bCzsiWOUr1X2MbJHrc+V0V/MtDw078MNQpco1TiU3FVMam+vHAJCVp/4+089qNG+na9RURYA6n
7KRgqSVbtmSfEE5DFnNOV7+f0n+iZjea8LcxgAZjGVNksWrVqrXeQCETDCQ3ksWKipG/L8xMdV4L
KKCHPtPwLVRG2huRZ80oxo4oFtFJXdNluHDg0KyS2pMkFrR3FsNqLr0+BD6d12owVLGrLCPp0cH1
/lPisNP90h6Mla98aa4lgEuGfawKljS6yZhVPrNwXjtlCLtuk45x9Kvs4izaqn0XKHsjnxrl4Jlz
gfdy7egvNX+yphNx6b0pZkusoMQmLs+BUdcndUIx6TWus9qf28H2lWqMat+Kg884JEdrjOS1ARep
E845rZJOgf06l45X71RsiOy7AKzJ1kXQNPe1OFSq3fUodSF6cH+nTQjGEGyttygn1nozjmle8XHz
qCzxzW5QresAOmzMsO1WqJ8XQiLQWRrKoD0lPWQRqgx9RK3aDKzXMKnNwMdrWph+7vbjSlni0ktx
vwI2hhwm4JFFkEL6GNEXeNyv2H5WM7ILKB8+R2OJJ5AYjal+/fc5lMgN9LSkfP9yoZhqCuNmNqzX
YkKH9k5ErtNsgtKm7RlXubuiNnfhhiUrLVAhOMyATy0m0THDWCXKW692DlNoIwSYpgo3zM91hsuf
5XXq0XXD+C7q0aK7/qIXhwZrD2mLes+ZZIydp5QHBtt8HTlpwbEbanNrJmYe3+rAjeo7HYEtCOXR
JP4o/Pc/6jMAdiZPQZ6Bj8oRZC6pLzhM9E3Sts6rESFKje1Q/EPtK3MzVU69gvY+P2eAUmHFwfLh
pCEZPD1UdSw5BlNo+mughvWwUYqm/IMWjT3t09Swup2rCpjSapXTi70+x+dBQKf0wwxDw+OcXX5e
RZ/HyLMT61VFfuKAJFyYbZEWM/Uv0hziZghTTf17fcjz7cKQqBExvVKvZFm41IysCgerB6FbZd2n
UDFFtqm4wm5URURrveXzGAD+Git2BF/BlJylRao3Q4pPhf2q94X4rTmT1uzD1KvW5JUuzSMiF2if
SLQaOe7pFxz1VrNDRNxfLXeu832SOGLexpOjWAfbKJxtYgfjmgTKhVUD2IVaKABOzq9lddvtHLux
ktp7pd9qVPumKmhJxVVsS5xOE9yXbu/+hfVbrVUqzw9M7r9UW7gISzOZpcYVkzjR0QUxGhSF5W1Q
Mg/3gt6m2LtNaPzMGnfeToM2i42iRp25RXs1WWu2Xpjwj8+wbExVeoMcdhiKt9xSk2PYtCLeJSV+
qlu3Q8HcnOY2+OdQKK/9INtl2R3nicU3dge37Xq0x944cuboHlOg3thUwksM38akHCW+uKz9eMra
b0Hcdith/zwaytER2jARc6D0ICfkw6VCTFyZC2obb3pgaS8TFYBgQyZhv9StCeJmzOMnstMCEf7M
WMkEL+xYdivJEbV/blH2IjwZVWOnqWkrryN1mHtTgW2dJY7ypQUNdLgeHC59VmmRRYYA2/9MMiaF
djnnYxK+oc1S+6iehE9eHEzbbk6/6KNnvVwf7sIWsmU/QYpywKBdekyDglFxnUqU1zSPsG1F72ec
dhmTL3Ymhuhj6NcTSLTQGe2VTu6FwCQ56wyLlCLX4kX21XQhGo12EL1RZp/sfdIPoXNoHWH9DxNK
7ReBSi7A1FXkc3xYNr1RxkUVWeJNw/72wCEzokkJUSt15745CEuhwn59Ti99Qo4UOmH0VqXczemI
ddYLLx4N8dZCWRz2AnhAfvCm2opu4BA49W2GNvDz9TEvfUdaQ+TudHO5sSw2R5YE6NGb4IT1FrGG
YVbHTaZgd2EVrfdsd1a9a8xszWz40rag9EtZjNmlK78YVJkhl+iVG75FcGBHPyYa3urCyJ6bGsLi
9Re8OBb+7lzxgddRZj+d1JjCnAKmCMx8OlRPaqKWmwAlGW9bdIOar6yZS2uTtIuvB+MDzPyiNJQ7
qCU6CAq9JXqb/VS1pAgPbSqqfPvvLwVGhByd2YN7IEPeh7XZRHPdGEnmvabC6ff4gTnBxmjb0Li1
prlxXv59NJYGnQKsbUmbF+vSsBBN0BTVe+3dQUWqs5HWvGar5mLXxEb05/pol+aQeyztdV4NOIj8
/Yd3G4PSiVIyjVeL5v4jqkwAgIBE1cnu+jiXjgUO4ne4FWFzKbohyVtu0qXBK00PK7vxQkc80Cdx
H2YNECsCaG7eg4NCaPBnOHpqvTL8pVSAwgg3Vsq1iLwvJlVVexdaTKW8JrPnZr5iYGQHvb64L5oe
WvroVXumWBwwO0maXZY3+dfr739p50upPdapVB05KxeEUVIGMRE86srgIYDV9pBwZ/mUW3NK2wEj
uabOjJXdeKGBCaAckCSSEhA9EBY6/bpmruHDGgjvVQunOnkoijrwG2w9jQM2LiZugnmQha6PuJqu
39Muyx4DC8fotxwRiL/XJ0CTu/G0RkZ1DEwx9weugxT/Tp8lpOLal14RvGYp5il+zXTfQJkvA+QY
tPZO7b3wEGpJi+HqZB0UEMHZhmuptgtomk2b1KmSbWXla6ybS8cAVk3sNjzeQGYtgkjY6NZMCzCA
UFVk5nZs0mq4LRNVQPCewu5GwR729vpUXBySLY6RNCuBjuDpTKDO24V6YTqvYzsjq6YYVfvA4w3u
zjBHg9Qsyqxv14d8jxqL2Qe08w68A7zKXep0zBKJjDwbOpsyeulqr5HqYWPMylC0PaXluvFhWOiG
X8RKVm8i0STWzpr1odnZYUOnLpnH4DnwVHR6kyLKb70qGPM3Q+mwdbn+pBcCBY8n6W3c5ckFFqeV
cAovMKwwoJFTxpXvTVnnbSbu069trysxTou6le0sI3WtJ6tsjPHfxoeRSf1dppB8FwRolxsVJZsG
XAHyhlMSVV/M2K5UP1FU7abygKHu04qr703gSPViiBv2vL/++jIQffhOcnia4OjeorWIAswS1Yxh
lBuSagUPqDMV+MPpXTBsemm3QRsXF5Troy0mm9GIRLIPLuGBsjl5uioqzZEGOYX+UBYi30xdGu0c
M8r2nhKLG8tNiluPzbqFylSvXFKWoUkOLWsWZCQGQyOxczq03U1N2EWz/mC3YXxfj5WgXBLZmzb2
DMcHX5Fty7LVH9pKNW7syW19LCGateLJYivyFLJcxD90kCAZLYNSHqmx2cW9+SnA9eLYdOhIBII0
LEiKaaPj5LVGt16cA5A3qZtKACiIEhb3Mtz0HnfeYmo5/LJk/lvV8fdBWusmI9ekLG3NTTzH7s31
r3y2pgA7wM+nZwj4FN7IIsSJ1lVCgNXxw1Ao4j7sRvuX19k/hOdlK6XMs+mUsAr5YjCamNpld2cy
AlOtBzV5mJMixh1ZC8pqa+TDZKM+E3Y/YGq2a6DiS29nSDIHSac8W+TvP2QwXdk3NQ2Y5CGN2/x2
DjsFX54B5BeeauHLv8+kJGtBF4dyAFbvdKw+cpsmiu3kYQzQgnJDTftpgJ74ZeSiX8uYLr0XHBwU
eKmd8O0We7Ng9Cw0tYS9WSIJVFu0Vly1uwXXGa9c8i59NlJohOSIPhKCePpaZtQTkoMsJeiUctl3
6oMY4vhgxTig7OJQa9dMl8+3AdGGiMOYFPW0pbevYcQkgA0fTVA9/WaJ2P3mBm4TYGAXt+z+YkZz
AMDTmgTVedhhhbIFQeFTlQYOI6fiw2qZ1JRSpevwBb0++plbibnr0wasMBZ37b6cJueHrXia2GSx
Of+gBTB+07Gl3l1fR4t0lCjAU4CEoWlGoQZ41+lTdKll9dMsmPBOHZ9UZt6Kqj9JOPbqbe0Wtc+N
Zja2uNKEG9RL11SYz743UDaq5bIYh6f5WXtjdqA2u+kwHc02Lfp7ZE/NdgfELK4sdFzVNCTi91bg
rhytS4M9eeelW4hEHKMCEHlHOn+Y/LYVlVmDmjg6iahc288rJfliGBWqRZuqLvuiJ/eJMFFpqd19
1qR52n0RWHAlbCWztc0UuPEf3B+L1u/7YvAsHzCkM9w5mZVOn5xA6KZPGaP7df1rLVNXnvv93gL9
FWQJ4KVFYWlwSrSb+6p7FNh6botp6vAyiPrCJxUy3E3RYGboNEpwH3ma8kUkhXeIPb1sNwMuJupG
NYvopQ3acGUVvdOKT5IFFjF0CvAKqCxIFvfpMpqt1gsKpe8fezF1mGnmaRpt0laxj2Ep2naHb0v9
FXWxqJl8d8SLsy1tsyHHrd14o4myHJ8TC+LkRhW6Fx+1MVa0lYh5ttJlMRCiCdgngOMwXE8fURSd
WahtnDyq01i6m8jQUaDsrPgxa3B33hbx0Jh7L+hcPNbdoG4ONipeaxiSs2hjk+Pg64geBUB6brun
D+FaxYB6QN0+2hnq+R28xl9WXKnNzvVyapRF0m9z05lfry+b81ennoU8J/0vUAFnFgut1dV1r9jt
I0iobj9WQX9rT/Fo+y3K+o7QN4WVxVtlKt3n0nb6lZh+YXQ6F/BZQK6S3CxZlUVgD2Onet1j6Klo
ybaD2u0txxr0A5UuNfwJfbx94r5W0rHq01HKWSF2u1LvOgs074BOMKsSI+CctcaKkNo4J0D7qCt2
sHeViIRec6c/bqMFm0pX6u/Xp/zCeNJyCjwAMj3AzxYbonaov1KUio8NN+zQHycgbhsvT8onLUuL
vzZaPcnh+pDnwYETmoYUe5AMkrdc5B+TGxdIvHf5MSTNdf2pCKZQ8UkqFQPhtS7A49o2opptV2am
ustGxe72pL51WfgdQKtvlg5X8pORdIbA6dSsInVcCRTyEU7jBPwfUgmpq472y1laVgyRp1eDOOrN
lGWPYzOFAJrqLviWoCS2BtY+X3noCTHLHCysP6qAi92mIeA4DlV59Jx8wv5ZGSJ+0t6GWvWlat3v
qA4bPnoM9t1UCXVNNeDdGH7xtnR8uLmx7aCZLXuFdZzVMZTQ6FhgvHpM+tEwNjDBC/E02kEFHHE0
p+5bBMQi3zpdEpePUZ+YqV8R3L83dTIF6MtZ7jcCWh1uujnwQnzLuI7tUzXjBtJMkwVY1y3pYJVj
jNet5RT6eHATvaALYOVkoTPNfr9RC8N8zFnnD8hexs+ZB3Xc74TIn+GM6t6hsoau3jqjmMdtU6Et
sAsKI81CWvMNVpZwlelnN4HyJS6EHj9HodP+CjClmF9sIwY7HIYeK2dG9IE4UiX6S6o4wTccrjzj
zp7HKd45qROkf0GLNOV9Qj3d+JoLFTaWZ6S1sbUiMwy2cIn66i5rzXSgISgvPkAQqnIPLdsa70D4
1OZ9Bd/g+2g0pdhYozM3twr2vMZtH8dTfWQJgUQc+5k63lB4KaAbJWwcKJxqGSn76/vtwuriuoq0
JL1uwJ5nabGKDWWUx+Jote1wN9XF+KJjq/cpoLzI7jOb6q+SVNaEuqgmMpZZulagPX8CeCwgX7jC
8QRA507XN0Xtjt1NFoN4aPe5VtLoJYqydls7KtzOJsUPTSiq+WiKMtgDlV0DPJ2Pzy4G6oD0AKvI
WxKt09qZUSTXA2p1ABH3ceGBKvNQsko3uptInpJXz7b5Frtd9dChkpRuPVqdycrJviwpIePChYsY
y3NIssCytZla9jQXni6OIp9nx8csVKhf3NpoPg1D37i+pmfZJ85l5y3Hk/UO5Yz0Dc5t6H6eOfzt
1zQuy/hFC+izfLdSFM7v47RRrDVLifMzweWyJuWXyTrpCy7CUVMhloJiQnXUsDu6m/QYummUcTT5
StQTqTm2it/X1+iSsienhk4knQIqzdC6lmOKDLMgz+vzY9/M2rBT1CF/EW6T17uil7TaNLJw+/YT
rRHx1znyjGyj58rwMGhxhROlYoSJ9f36M70f+CdhUaaJzAHVYEmbX9Z6rDlHWWHItKe6qFPvsQyi
rn2auMTrn0I1boZt3wCx8NPc9KLnyRot5cFJygmfJ7XoI1+v4yh9QQWvGDZq22MColdKm+z6esqT
bzhRDOWhzabBexnLbgp3BYrnjzXaTONnZEizcV8GRqiuJDnvooqLl6Kaj3wb5xo/lge+UXWJ2+Wm
8YRn+XyrTuH82+2K3Pji6EF4MNrKi19FVbEvvWgQ3p2HLEB6a7Zd+2rYVZFuI9wFP9lmapqvdRpV
n5yBcsUBl7hO+aTlSZ999Swhps+ZQ/VxU+dO9poGuuhXSjRLZrSEY8GLYENRGuKAXrIUInvIYydL
u6PaIDkHg9MoUHJViyL83A+NI/xsVrzoJhPWgG962lV+CyjuyxyaobFL6Czwt0e7LVeubGex5v1+
TrWe9gGo6GVbVkRx3+VZPx7zrHC0GyTrwsdZVMVdANdhk+Rp9h1Ar4D96vTjyzy4YiV1Odu9PABj
A4mmLHseZPogLvTB8caj2eGT6GOLYv7J7FpYm0EDRaC20bDyyuclApphslgGUA70BKo8p/HdiGgC
m7gUHVXY6r/Uob+b5jDeS5MQP+Za7vmjm6B3pjlB8dRw0X2gdLIGrD2/K8unoOkvS4X0jDzz9CnG
Ua+MlkvJEUoUYrddVZntVslH/U6BLBRueiXXxlu1RyO6QAwqvzdGNxaz31eZMUp9D5iAozIb8YNl
t725VYYGArbmpZTQB6uBvWVN2poD63ng46mpo0JQ5cZMAFwkwxosDMAnE6XUpsS7M9X7X5wf2bwr
On1+DNr5t8NDJgBWa2enNApqXPGQPyuFrfwjQJcdBR4Y4SGybpBqyKOeTqAJW7grEzmBpenso9j9
YyJa8aLi6vuYpE3p/WstnfHeJb4hoMCqXNZ0ZiEpVq07HQnnNTL7zfxUNq55cIUefom62fLn0WN/
OF1tvV2P7Wf3W4mol5xTcMFU1d5X9Ie6CiX7mjJ2bx/npm+/9UHSCES/Q83ZBbSSn4wm/U/Am/x2
fdTzrclNizovrQNGh9x1OsE4ao5e2VgOwMos631Qccm+d+z5e9Y28UNXif+uj3d2i6F8QEYvWXRS
In+JX22cvm4GJbKO8wxGI6v08aVr624jjeJXYsB52DsdavFqs53UilvE1tHOM4zu3KjGhEUFpbGN
qmjYo8wnDomXpbvRGOMjBP01HuZ5coUfLGVC6vbg5khgFiWLsEBSOqbhdhxRNkxuzawsm5s6qOfE
77yqvkF2GUSMHbvZb6/Tyu8tzJT4kLaV+djTOPplzH38XOEP1W0wQxX7PImmtebJ+bIzJK4OJXPu
v7jIyAXyYdkpvVaO5KD6sVQGxM3Vsduqdj28ICOCppiuzOkhoL9a/GuTAVcpKX0nhZwoxy1bKLZn
jHVMgn7EhVjdBK5TbprIdJ4LCq031BnC2+vr7p05fZJkIAOASixYL+zS+Z8s3tNrxGiWkEmOE2FV
OyRkFYYfJKmt+aUKBOUualVknl3VHm+1bgAO24aNp3Agw8vY9LDqlU0srKA/YN2sHblEjcMnY+4U
DKYmU/1b6sKdDk6btzedpk4BOK6iSvzKHZ0i2wS6Gm8L3Ui9HUiewTp0rYYnli6SHgalMN3E17N8
ksQSZw63ja5YybPVWeYBnn+HGJSqDF+oB9b5D1Cl+jfTmBUCg+QF+b0oh9uo7afgrgYG9paht/Is
uqYLPg3ckgu/xrwbOel8aK2/12f1fDejBQAQiuogfQdgNaeLx2qaoitqzTm2tMuibZBZgbLL4YDT
9Oy6YI3r9K5jvPyItBqoglCElr5Hp+OB1lGA8avWUetwWt0YhUnyl9CZ8GvVUg9O5TTzQZtEl/nc
/vtiZ/RE61tgacpNJBy9/TEUGRlIXMyQDmTrd9sBl9F84WEghyxHolHVazLStusTdenJyW0laAK7
NM6VxUxlJSSecEjaYxCCvXOqTI+2+tyYR4eCqfUSmp2yAZqt6P9lSZfsErpX7pNWtXnl2zlq2DsB
9uNQl9QKALp2RZ/4KqCG7qfiFcWm0d08/cKMh/Nad/k8ikqGNY6LCHdgw7tURA8T0dkVXhtHtgQS
YKKIfDV3jLumKEq/9hRvm4/VD69HQZ8j5J87rVxKWVwOWGeIdWfRCTskN0+Grj1OHJzPmhdEPwrA
qYgrC/MwT139rW76fo3ELpfRYpmBMwJBAFKTHGh5FCttqsyo/hbHZsQIY4sEW7B1Ste4Kccm2I5u
3bS3hMfsJgsLPMeuL5XzE5kbBB0Bzkbqze5y8MIsLOFaaX3MILnfqBV0q43qBqStVCHf8lBNfl4f
8MIJAPuVM8pCFxQg7GJpIq1U2NkU98eiAlG1HYNihMndZSFS/9Gwifoy5KaQJV+vD3thkil7SAoh
jh+Q3uRjfTh42qSaZzfqhqPLPSl94wEw0nQc/Pi2Q9iUzZ+asov1kM9WXnxxgqldiV0Xx4dFo/OC
9DeWWS6M1JwsrOiOLh4PCTgQbJA7YwIUO3l1kLLibFjXyoRQxqFQLHWt8XNp2iVChS9MJ5PT9/T9
jQFPylRL+mOM70kFODAW7t50++DZyJHdQ/tTofg9KmKlrnFhfckckyICwQgSweJz0+fy+nLyeO8Z
kJQ+CGiGEaYnv/RAEE2HwFtLMS4EP9g8IApky5RjeKlqktuJUbF6h+PoOmK8y0cj/48YnxrbxLGT
5h4d/uRPIjuIBy31gt9D7fTKtq7GPtjoSm+b98agJ8pByWsF99LQTkrKY46d+UieduBFTTdGiLwX
9u76Gn3PCk4jgeQhUQeiEM79dVmmG/RYL4opn4+xJoZnHQaisS3R+6KVbwTlpzFM4qcopDq9mVF3
jnaKTX67nfu+re+bKBIFvVAE2vwCVxWQb1iOVv7k0RLeoDZVejclLILGpzpbGve5VujJW9nZybAp
0tH5T51b7RXWO/tPUIb2DkYxIBI6zCEeztdf9HxRQFxBtUN6N0rI0uKeNaaOVhqOgqqBocY3NYfS
15DL50MGD3TLruhX0rHzridVLDaflO6XjFN70TxvNSyxPbXuj5pbJensd/kY0wm2q6b3DbfLulvC
oJngOebO5o+oE8M9eynydhaqt/FWzy1cRy1RSSq71olnzZ7tX/86J9LtiXhI7U+WSRcbVMlQ1h8b
cz7qXqQZfodRKZ5UnrjruR7vUUrGaO/6iOchgRGlvhIXXaAcy0JYPZbePCjDfGzNOvYHM9XvwlF5
CdySAFWonfo7JxIdrg96/umpk0gpFU5XKtFL2nPh9plbI+N9LPRi2uZ5YvrJCN/GTdWbYXTql+vD
naeMp8Mtwg8uMfj0BYN67Cf02GG/tD8QS37L4klfOWDOMxcJUqXswr2WS/0yOU1cc9TSulSPZTY1
e6cfAmdP6clKfzWNtFdJ9GakqWWYaDUWc+ImGzEmo/ePjE1uOdQRkD6SYgTYdC5v2J3IPGeKAuvo
aFM9+7TqdWCAobprcEBb2VYXvqXMxAntIPMIuXLyP5ypZuRWRY6ixLHp0/kAomJCidFK8cutG/uW
O0+m7a9/zksjcoA64AJYQFwCTkeMgtrEx3jUjlql5J9jJ4kO3miO6SbMunA7D81atnJh/cjKlNQ/
AwEEEOB0wDpstAa0ln7M+3mcd2Zm9e6Tmpoefjm6Hpgr91QZ+E4PANJAyT6T+iuAbxcziuWa7vW1
px0LQYDJFIRXDrgZ1vpKEfw8G5FgQpobJCLyhrNApyhROYMZSvTj0BbdRmtM+kCpNewzrJs33KrU
WzSJ4i3+p5SR//kTskO4UEkbIvS3F5+wDw1jrKjMHpO0SuDWiuDWCACeYG3fbVEYWkWNyndZzim8
CPiuJDEs1sUnFBW1RVwEdTyQc3MzRvF4KFDJ+JSnYfRJC2Jv4+Ei/Iz3iP6ATL63EXU37VDlWrVP
uBBwpbIORRqwLdBPZAj5sF+4ZFe5gb3ckSM5/TLXWvInJ/u/MQm7g59rmTlvNUV3lZV9emkRU5xG
f1GW3c7KjN1QTkIqvB1p+hoHb3B74SsyAtlG4KwcYxfHsiBMILBMmXZ5Z6b+ZCYwJ9WjVVT9jypW
6i/4DoKH7jUrXDnALo4lYRTcdYGmLevdBbIJkT7yXqWRjX/6IMTSljttb/4sOhdD+OsL99LXk/Kd
WNipktq2WEdabHpzTSH1iGKNd4NSPVJucd7svUadv9Prh6lYz+Lr9UEvvSIAEeBA70t4WbgqSrPr
unrWjgIV92dMItS7TK8wI6TvQgP1fxhMNjFQFKBeulyfbeOWU0Cf41gkc1zeq2hB7gxXQelXKKm1
Mp0XQjmVGeBx+P0Aszq7eA5uNwxJTCi3rdjbJmgxqVy0Pf1HVQ3KtkMR/B+FpuTZaJFvEgJIP/iE
i9AzR1lkFkpqHB3FrbbQBowcPrEbb6UehK/VhrNnSWsrsPULnxAUGZUrDkg6C8t+2OTU3dDNJvFH
lPp3ju1U+0ktpbnhkDPNf0VPgSvC5o8OEDhZkA7yYT6EGJfbgTdPNvVVUae3Q97/LRv4Fm1KgZz1
mRhrDj8XdgUDSil+tgQJ7GJXOG5ejoKa1tE2SrX73UtNuBtqkFZ3YE0HVL917EO3LSrz84po56Wh
yT0cPHbB9zOzp+8qUitGBCM2joqjlE+At7Lk4BhT5h7ArCU/uCEN8F6z4X/Je2zka9BLpGhCwX0x
yXaYtHlEDD/Oip1s68bJup0m5uBhDt3qqHZpUa8U9C6tIWm4JvVlpcjI4lVD7JVUozH0I2Vj5Ulg
weNsq6KPk31iz1myMrEXWnK2I7ekBGsA1Fj2wUathMwFf/hprrkNupGX2Vsnaykb5Mp8R4Im9r2W
5P7QZu2dYjiheIxKJbyjnqJ9vh6TzrFyOFaReHGPlzQEuAinX9k10jCBr5w+idDmWxd9a5i+yEfx
uajn8Z5Tpb1t4qlE5t4e4I1bI7J15Vj/ATZJzRobmGID7X1Nn/08g6LGTGFD6iex55adJa0GC+dY
bf0UQAVJfBGUpBVgtT4BAKIerA/KlwRolS8mfNxXzr332Hia0rD4uM1Kxg+7bulyA4gtgW9ltiz6
8i+azQDwI8v6hPKMc4i0JPuc13m/a3Vh+nYX1neDFfcrgeZ887k61HJaTpLrfSYJTGkca+HcHZ9I
aOJuMwogcCPlkWfUImLPd3WYiU2l6mu2LefHBuuR4ixoJjpckA9Ol0OODGEfe+XwNAVG/3d2vfYW
SlCjfAW9zxFsmaET/vNJBcCU6hVJOaYKZxVLc8rwLmoj95iF2iGqE133mzYuIJRl7udsroKf15f8
+WaX10gcxJCv4wx4350fYng0i6FFbNnBYaAt/vZ9b1EftYPXAa/vL9eHOt9dWP2C7yF/kpatLOXT
6TSzkMM2T+pHDK/m284c89uuKpxk5w1ZcGemwXDso07dRW1i1JsK/cmvltFGBdLlmniLjKn4LRKt
aFdW+Nk9CMIF0FODpi0QF3Brp4+l10HVgnipH7NOr/5C7h2hOtHLKG6uv//ZapKeTdwj0TeRyvZL
inHridzUgm56hNThDgczj9gxZssV3WrC/G842/b+/2/ExYQHsd2aE1Kujx1EjWajuGZ6E4Rt80kA
hzkIoR+uj7dcTNI7gg4Q+AIw5azixVlV2Y0Cp0lkD2VuJrccy8ZDYQRHLUr+mRn4PhQywEin8IMy
5ulHS6tsysMyyx6EE9DjMvEdBuGXFm9gaLESd1v7p4ai27RJNKRUrr/mMhzJsWmdQH+nwA3UUzsd
u2usUR86N30YR3pSIq1sWICZ64c2nW60qlzjb44i9Pfroy6Wj+SaAmaUybJs8RKNTkcd5ylxGyUN
36axsR5QXey2du3mGzNGO4bdNq0R1+Rh9yHw/9+AYBo4ROihA1E8HdBptFbVRzV47bCNyH6Zedm/
ga4LbqqpUr2HGO+47DPWg5b9pMX64G2qOVyTNlhM9fszyD4C+aWUMTkrr9M864N5Vl5R1A6ibZV7
KlefCkD6n4HyaQnEy64CoEJhXe6uz/fy4Pu/sZloNixtdXpmp++v0dfWe6Tv3+Kx73duF8abUg2s
fREFinfjWInzX0W2+NiYeX1Q8zaKd7NdKyuPcXEGPjzFYqH3TTM0fYMN4mQUzXCTGuUImlYYc/1s
CzH+HWYzRqUjrs01Q0v5fsvvT+eMvSW7dWcsrDTIMNdKDOUVghn24eVkGs9wrWOWPL6/K6FjkeK8
TzYwPpY3vAhYWHIaPpxDlrDUqg6H6A3gcq1+VvVcV/xRw3N2S8oT3ptN6yZ/SZKHQ17mzVrkurS5
UG8FFChtIwjQp8M7s1WSSFfhW1DjiOiVWXyc87z6nnhwAkjrcnslyb60uaCBcOzQnTTZ2acDGsrk
hUPhhJhmDO6wnekm7EDQxca2JYbSADYVZ9z2sTvFm7aA4LWhfK1UK8n3pU+MuRBNQolY4uw7fYq5
KjutmMvwzUH39GYwvGBrTI21rWxA4te30+WhJECKSz33KPn7Dx9YsVLGn63wTRuH5FutS8Ec3YNt
pLW9s3ZRvDQYhy3JPGQ+KpyLCG1oxEi7xWUXM8/xgcqmme7LtCqxeNeEpf/bpft97eLeDoSb5IH7
0mIWSR6GuXGr4DWqag1YTWJE035QmnDeQf0dnP31mby0VkHFc8F/J6wtNdL0ph3DQootWRUKl4Oj
J9ukLN2nKRpCPwymNenfS5Mpb0PS/QPhwiW7kGpemPZqqbyaJIZ+6Tlo6KV9mL94ZpSuuclc2Bcu
V3xPyhvwesvOlFkj36nglvgKVCXa8J7znQa47baby5tm6r2X3BDO3kiUIfHdAr/xlX154WXJTQlE
8sLFvxbfsqTlBmKrCd9abYpvmm5q77sI7Ae8J/KK6x9yefWVC4fBKL7TzwA2uLSbsigCcantFE7Y
os4fnVBx/lA1zcXWdftqlw1xLTZzolJC7eZZLTaVK0F9OWCgfls15T971skHApUKGU726cCnnG7S
IByzMU01llapDQeYHBStsgi51nJsuzuNOVjDo1z63nxr6qkQDpyz+c4SodRNZGVvpt7/FzrZnG2p
6nrGpiH23TizIo4BFKFdEBjuTW2sDX/pc0v1PVmsowbxfmX5EJVCPTO1VAT4Mlmx8SN1B+S0o9n8
mRP4/1z/2heHopyLEoAqZTDl7z8MZTth1xheHb91IlKCjYqUT+6j1jqU/qim1co98sJ5yh2DprfG
4U3jbHGgmfoYjy2UiLd07oz6c1Famfpkx3Y5fKVw7Hib2ev77Hegac2htqj5PF9/2wtByuUc50CV
tV1a4advWwK0DsLUjd/K0JxAYSB1/B+XW/PFMRqr32f2GP0/zs6sN24j2MK/iAD35XVWSZRsy1vG
fiGcxOG+N9dff7/WvcDVUMQQchAkQAK4ptnd1bWcOmcLUL36gSVyTjZfqJov4lWI8NjgVEkuZmFP
494eLScjYqNd+DFIRu3n7QWuWZNVOZu6sgTAL6wFYmyMMa5T5MPGIKcXUIez8zHP3Vz/Ox4G8/1v
DOw/5OoqgDFJ/3L9PbMuB7CkOsmlNNEs2w14yeIg2nK+q50y2oK1rC/u/63J3X11VgOduW0tjJOL
IaABeZ7quQl8INrWv66ItrgW1oyB0pK6c7A7EB5cG7MA3Ju9gsBwUaWB+DwmWeLu5w6F2medAXJr
w+uu3QwJW2b0GJ/zBoRGZbFUpmaKL7pi9PnOqkic9AK41C43qPqdw8H1SgPMat/+C0fwIP7gZtCL
5MhI0B/UuNfLrYAJlGHlpJe2bZxfrTM5Zy0Z0mOptMZzDBp265lZ/b6wXUpiP0QDluwZwrS7WAek
fRm0Rp0PXgpXwU6Pon7Y52q92XNdNUczAc4T8Pc8odfr66uoFxX01Bc7MpisbRttTvet6uR74Q7N
hviQ/FiLHIVWhyw1MNFLFWsR6E2BaAuRJdnF6wa39tUpng1/YJRkI3pdcWcek2m0UiWz+Bukg+F4
Yd/URn4J8tHOTlpsWsm4i4dmOlm1Ms8PpZOZWwwrq0bhh4X9UYfUYRl4DUbk1L1Uo+zGoIAFbQQk
tFO6cWgPokwN+6TBkbulN7myfci50lKFDY0uwDIxCeEztPRaTS+K1USw1GhUXM2GnDuoYgZyC2Z9
bjvS1VXyVr1wLRF9LF6qSW/GcG7L9GLV0/DDK8a7KdSNal/VWi6oqQ9iK9mTb8/y0NCfo5rCjoIM
WrxNGuj3ZIIQ5zLnZfHZnPG21JRnu9tbNV72iRY9MHpV7Zz8/a8yJMMQs8LZztO4bCLPTMC5yCtk
F2rpeX2yKohrnLTNjadsRkp+H426EXe7sApUd98oee9+v/2x13YXQIRMHzzJ0i///yvHDndcD32K
nV/0PC3/dXtPebJ7ww72DMSP5/fbgoqIhEFGIEAyr215Cuy9cdAgsBnW1mOsFcU3UqMg2CWq+HXb
1JobkBQa9AZprxBOXptSTEEoAv/9pQhCbTzkk3DCIzNkW+ICa58PRBnQLYJjA5dzbadsbH0whVNc
wsi1/qZZ7qIs2RXQhBQI4t5e06otCUunJkLdz1y8E5Bt2ahze/nFba3sDraf8hPyzo6z44RtTfOt
2sJ7Agqnw/MmXw47qPcYU80udYoG1n2aDu1ZFLiIM4pXxdfbC1u7fjpxGrGwxzFclm7hHoi80kKi
NO0TG+0P1dq5jKl8TAdITnbdOP5uTGO8v210dYXgYAB5Eu/Dw3W9c4w/zGWXcfCbtDUfM5F1/05W
008HSwCAPtw2tubSKA5DjCX5fVDIvjaWS5SYpnLyk6zInHNTGPm0i7UGyIg66yEa4AUz+qfbRtdW
SJJOowzGWTmHcm3Ug3pZiU1kWF21KePd6IGnLY3J9avQ2cJTrNqS8+OQWFATMBe2KP/ZejAH+cWz
BvreNrNox9IakJXSjGirA7n2NV9YB1ka0Nrl5Y5NJ3btzIbOkcp7foLoKMvBHjfNUcubyH0gJ35n
408m5ozFg1b9P5OL0+KC6K7QZCsueQsbymOcGf1PJKuaeu/Wavd5qOlS3d691UVK3imcMu2hJUIl
qUXfDpkoL7aKLheT7uOHQIm1ZNcj6n4/aUnx5Q8MkijhxCRJk7noellzO1eal5eXyIny88B27mw7
Vvdd3rQ+z9O84c5WF/jK3uLIDFaYZ2ZYlJeh5tljhWwipUfzN7F38SvTKnejtikv2fKVp2xPtREo
DpDKha+eWo5L2DblxVHzJj809qgziFe69UZouHYXiBAk9zi0Pvz7+t5VY+d1IQUcRIe7+kemGcpd
G+bls5i89wE2X06lhPsSQCCzw3t3bWkWcqym6MsLwoCJfswAhvyqs2gzBFzbKslXKKn9EPx60/YO
iySJ8R+XxGnC57ysgy/J3HZ3jPV9LurG2AiKtswtNmoANgxGNSkvjSsV+Pq88HZloSkl9X89rA62
0/5BysnoFZgGefrZu0VoQtzszZ1uFpeGtNQ8OIljnOwgb+ovVqOnW7xyayeRmgQsbYzKSxGW632L
EBVLw2go4ai3nE+J0sUQ6NWVtfHErSS2hOYEl1KjlJGUhZlh7NOgnazi0sGEH/iuHqndOavs+lyR
uTwKCzGLfRNEpcrkUbXF5by2i6+tL9481WlluOISGs2G+hyWadie8lwrvV0KPYJ68Co0mG67sLXv
Kj+oRLfK5uDChRWNDeFRohWXscuT4awr2lCfil7dgiqu2yHzY1gQdtRlI7AWOQV9UoULZLRK9Y8X
a0P1yaP8804qmJcLLplgIECWRKxLddvEGadyjjtuQh3nyjnKmwdzhNYpK5wPUVkGxR88Ohx+GcqS
BtFivT6YTTUHCllgeTHHoK932RCUhynM5rumFp29jyxvC1u2ekZBWzC4AEiRdt21xaI20qpulfKi
KEPz4JZzuy8Ahv030xY8c1vbZwTDsvtR5+W7fVjWok7rleXFlW9EMRhDllaXuU3cozIO012mtPku
bYvoPCNY+ZdXBcrhD4yCOZU4e2rbSz8DiU8VRllbXuBcg/dIaQJ3Vw1MRCeEMgcVN97t3cHcepJW
D6yDvDgCK0BtrEWCW6VDRac8xOG49E7OSpc67lGC7DaevtVv+srOYje9WaUikdgELUN9ZJQ2/gcB
QU2yXNGUP8ZQlT+loRCPtz/q2oMLOznvk034CWbw+gzFsKMBGZT5w5wr4zmB20491cZYGY+ws1rT
hltdNWdAyykr96Qsi8CFrKHtxsZLL3Cu6MrfiFl16ZPaWZXd72S3OPlxe3lrmweDmEr/hREQcFnX
yxPmyNsbiYIppYZCnaZlBIR149lbCrFrHpv+gBwBo+gKI+G1IVurrRIJ6+zipGX8tyj1cL4rmVks
ThVTWcwBWkZ3d3ttqyZl5kexl663uVjbrE+GOnkiv6DMlUcfPQsw/X99qYn2IRToSewzWNuajfhi
iTt7causECwGU7lvdUTpodeOGjsKkoBzaP1qZ2DCJ6KpXPutmX05H3Izy/Rz10Ov+jEbMs2BfbQR
hgXnnjlE3c4pGRY7N3UbxY8Twd63219l7YSRl4L2loLEFMGvN6IVdtjVkA1fzCqcvxQMUfa7Kcmm
+zD3vC+3ba1dWfpCYJfYBeoli9NM9iuK2FCyS8fwZ3NQo6gavujCTIKdSiV+76XJT9edc3vD7tqp
BvzGFWKBbwEWcDgIohAubd90mfedqWmhxHtNHZstmOHaGZMhENTFcrZ1WeIqxkYoSTXllxamreCg
x8H0H0LLKjTCQfHTarXpfPuTri1NcsxQ04CQ6U3B28lK4MpTzKFWcjE+R2JusnNTusWwv21o7ZzI
y2PYEpH7BjPCC2bNaUFWKtLMiHa91sTdnatOXXtqo2lwN17M1Q8JTSVXFZQKoM3rY5lXPaLwNpC6
QozjOYYazHdn1Nl2sYgdZ59E4xj8yae0CQtkkQZ5y8VNaFKAZaquFBctQQLtOJcB3RATjPvv219y
dWmIesmAjjO5rK2leQUXsSD5tRUR0/7pIvRXY8hYh70uxsg+JAD4tjT0ZISxTEjlx5Sk/nIMZXH1
8tQo0wn6tsvooCJiqUnR7QJ7bg/O7E6MA9P/ewRuF9zlSVp9oq5a/X171Wt3nzSEYizJKpnqYkMR
V8K70zG4qKjJx7tAqFrFsK8IGZ2qgFuprV1D1Bk79vfbhtc+N5BmFg4CGDe3iL2SCbnohOT/4paK
eiRYhwfb7oVnH2gGt99aEGzzRpCwulYCLiQnJRXPMmZXq8roHaHkF1E4Q3JKPcZjHxSl6ppfSjJH
UCw2AqGpHZR26VaQu24bTyCxbHiExXeus8oaJPj0MhtUBEIryR0fQRKJznGz4sfoRq2x6w2QdBvd
sDUHQVOBnj+T52+HVFR7au1Jaam4J1BcogOetqPv2ji+zwzqJNFWiXoNwAKiiyEugE9c2+UQV9VC
7+ymCXX3ZtC+W2N0bw46VXe1G8PHyGnSn03SRw+J6jTf9bQIH3mY8i9aN1nPt0/Y20/O+0n1jI9O
558H5tpXafFYOjOgwYsStPUpMxTHd0WeRIwhwae5q8CUMCLgje2n23bfnmzsvpBI89wwHrEIaHrQ
F3HvuNHFcPrqrGdmkBy5uJbYZ3E3y62u0o14dAWXKm0yNENjUA6pLPyIOo8wW0EcSaYtUmfXO3N2
p1MUHb55itE0O1pLtvMwxl6bnaYg/Zc0ofXCnZ6M1daY4luXxk8hAUDbm6bBmwFMx2G43uqc+JLU
ZDYzkzK/qyGe44e8Bqt8DEZ7FGcFwXoyBCV395ZITed8ewtWDiE/Aq4FxkMo2b6lcKc0UFg5DX0n
IYKFtLsU/xRGZ+2qtLWPToyMASKbgNY4xNMltgf+YxZCbU6W0m6SCr2NBiTPp6R9gScT0LC8o686
bJU+CwhMx+gyj64NI4ZZafmJWh60hrfXvWpI4u1p7FMWX969clLBLWlhdKkj5nohNk7j4ZQ5WbOF
q9kwtHw2Gr2xrTqpMWR49V1MkQLeZigsqo2NXLtLoHZgzpPYehzK9ZdzG1VNU3eML20Kp9yOSpeq
nk3IwIZTbTPpDyuiWm+Jv8pk8fpR5tQwhMrEDkN9MHleG61p1SpFqMeXEAKSyAd9N/7taVn4YSyL
MTuDqojGnTHM/bmYajvd2MPVs8tCCAjkFKW9JL3VY6vTjLpG5LHvyu+OEQ2PfSRC6zSG1Id2WRvB
0B2WiT0fE6q15k4b+8EuGHVwtd9FpYr6cPtUvX1C+B5ERIbsPPK3dLSvjq8w1SQIvCq5JINVfM/U
uaHXgjTd0c65R7dtrR0sSN9hTaXIhEtbXJWorbRWm5P0IphBGp+gg9GhJm+a0dsq/qxbkuIYUqT0
LdAyhnNSRC2rCk17OlQgZ8V/CFFUW12Vtc9HrEz9DmgB/1zUJpJMb2tHSQH36NkHdYzKH0ov/pnm
yQk3js7akiRNMjEsF4FKyPVGZQHMdzlyzxd+xpAdYYXt4DWnL9BuIM/WfDysgojA8OAAC1k8N7kN
Dr6AA/4SR5EzffbKIYt/QWAVJzu0Gav4Q+pGfcAQolp3514R4Ucx2MEWi8/aA//6VyweeNXokYLI
6+QiRKve9W4GI2FO4HwQQ2M+WJml+yArun4j5VozK52DFDgCV7gEbCQ0ca2uipKLEw1FegjD0LyH
n0f9Cs4KUbq5g7/ikWnZeYtGfu0gQeEO5kgS9LzpGcTdgFh8rSeXGHy8D5iS+EV3EKqS/Pb2FqR8
1Rp19JcSBHDcRcTqRRNz8cOYXCAqy471NHpfvLiaKOGN8Zfbl37tOOHdwWxJfD79petzW/ZFbVpV
mjCoFcEkiTBBJXZMnSbJPmxDS9+3jgEIt0rTLN6FzL3uVS0y3c+3f8XagmElkQkJKQm4/etf0Whd
N/dM4F3cANalvTrGWvVc5vHg7Iy+RPv2trm1pw2KaHrXL7Pry1dGZyZNDBlPaEWh53dvqd+HDtWF
BJbGb2C6kw1z66v7f3PSd7xy4mFtTtqc56jc2kbaHNGuc7znap6BV5Dcxluv2NoleSkpSdS4jHmu
zeWtcPVGK8OLjZhO9pjratDCNYmuTnxuEk/56QT1YB0jpbGr0+0Pu7pSShQAOng/3pTOeAankbEo
4PqWPXxGdEkquChVdnALSCZv21rdRMagGTiU0wlvCrPTAPa2wVZUa8MecTXLr6tO3QHTjw6RMzrv
bmDLcQsV7DbDwNCpLDy8YsYT9HJKeJlNsxgPUW6H3kGZu3DDwa99Q4J3yukUJnhPFg7eGQR4e6VL
Lq2o449J0+Sy6KKkeb0Xut7pG8ta+4yUXkAWgsAFsLW4el7e50FXE66P9J8QhZpN65cylcbRdYfk
+zwam2/H6gJfAI0uTzKR+fX5NFKKoTYgkUuRh/0p6yOv2itpKeAjhQ3ocPuUrBqjsSy7ajyYy0E2
ZAvCEqbH6BLpRpMfIVosp50Op4mAKQ+2qtvWVj8mECqE4qSO0hKtabfI1zexE10GWhRPSDhUTxqI
zQMonMTax2pMrPh+i5QfQTZJznuy3uuPqTGdMyUd+Q0cwAUkP+I/qwnS56LuhqM29NHG51xb4Ctz
y5epsW2lK6GSvpSIZB2KeSSNgxPjSH4c/zdTTfj9J8uTs3AWEO03DcpuZLAfYSS2D/7GfwHCPVmT
jdxe0dnTLqis/g9cNe1BqsYEi1L88vpz1nYQ1xqNhUtvF9q0r5R6+tqmIvDORPrG/e3FrSU7XAFL
TuHDJLKsHOhQUQ0DFYtLptXqUafmd1cBs/ftSPWUnWu0JUTeqrebkQT6ddv02j5S/GSQmBl74tbF
sUEML1NRG0svkzB+ZMqoJjuUe1Pf1EY0VEM1++u2vbU3iVonHxYPQ611YS9N89YqlJHxDMeuf1Na
FcUhL9Pi2NulcUc46915QaPPx9tm124/JS/+kty+b2amYWdhss3pAFJ2o34/DhSi9o3NEFORVEq+
cTdWjZFmSKlmhu6XfHHCKeM2VKMMlFrfXpiA5oZYTt8dG8fsxtMfrAwsKpkAoBkgxNcHNVPjQiRW
hkROyKgETKv5s6tkNIxaK/qTgOIFfwdkBnT/csIxH8N87mEsu4xKV893DqpBv+wqKj5BamTtxIRq
wk7vQ31r4nlxSCWUkRtIVY0zSqqzBD6lhKZepUTUi8Ss+nrp/qWZbYSUxfw45FW6EQkvjuj/WnN4
4SVBGxDpxUOYJgo4EEvkT7Y6oDobQsis7yb0d4JjpYXNvmV06mGubaPbODdvDTPrxhZSKuXgM1R0
vZV1FGRxao75UxJE00OYlN86PnPLyEug3cXpSBBQZeP7Wr+sljohXW1AHGBboGO6NpozQRpYRVg8
ha47Af3LDK89ZbE54tWtwED7b2jLjbdqbaHA5WCmgm0DIO5ioX0dBnrCwX3C92onI2u9O9VAdCtE
eO1TO9nZHu75LaOLW/myUKhimO0mxSF4WxgNo35iiKcqnurJaI99PGvmMQy7+SkB/bE1VW3y1V6V
r6i60t4wTDq6XBS0Dha3sq3jAGiJ5R1DDXyL5E0PGM7N1XEr/15eDQx54KYp9FMZ4nFdrKo2tCDr
89Y7RgGELcFkmp9RIu93UuLro3BFufEurtojWpM8zhZZ4sLekOiaMlSOd0zKyjm1BSezIC87AuIZ
9wx0b5hbbtrL8uSrLzN9KkSL06nhz9xI0b1j5lb1z1gR9bESdnymbLw1c7+yZaDVWBdaKARty3Kq
1loMRzYmagl5aR3KUBf7QhfvnDThYNAopckoi4rgDpcdTqseksAoRu84Il++C83SPpoRigq6VuQn
W4HMq2Rq/QwHj368/VC8XR+W5TsBdQRv75JzE63CXA/s3jv2ieGdbG3oUPALt6aGtqwsDr4eemAm
OuEd8WOaT7/NPkU2QgO31/L2FMq1yPNHxgekQB6bV4l0OmhGVRiNd4QIVkotDiYVC4b7XUt0x1i0
3u62vbVVSYwRVQnZTlsyyzDhVjcmgnnHdnaSUzyTzVLc00+3raytSuJ7LdpHaA8sraiBWjUiD91j
M7v2XcpgXbRr9MKh325MRNZgUd67LgSAgNSDRdOk1t0SdaI6c9CNQktPc++WT8Ke6idmoJPD7XW9
ucRECmhhwEaDq+LIL3YrTDVbGClSWPWs13vV5g0dmyI5gv/Z4qV5o4cm9b5wt7xm8IVAjLY4f4pd
KUqroyjUhnXyLaNLera8Tpn3uaY7P828E5/w//HRaN0o2onSCj4Ku7V/h3nboUUE86q5cVaXj538
RUxHgOTiG8Ppvlh9NWeoDQRDevKiNr/PjbZ4GImZDrQ/oJS3Z+1hguJ7I5lf++Svjcqj9vqCxGHZ
VPDDnCCzbU5Ca4JDoADv7xMUu9+/u1TuyaihEJHk5demrIavq0SYMqMyhoMG2VNUucVUUA1Oii32
n7WFWTx4UgKG5uaSarIL0k4xugzljzZmvJpMwbWpRLqtfQI0X2+xIL65kmyeTMskUz39kCU9eo/i
yCTyIj0xnBx/UCEKY1IIDpYE9oVTnjjvhBJp8rAA6mFlsC7yxEpH9GrfwCQEvanzCkxmrcNOOoxH
eDWKQx0Sld3et0XSKU0xSMBgCyGYBC8tbooemXpYeH1wNAsndL/1zM7md1Yalc29mdHW3Wcoj+gd
UukWuj99PaBEdvsXrOwlCZKEi3J+aCwuAm1VE0boJJ1y1IPB+jdo7EQ7jLlRfQqsuCw3nNDKTlJI
Y5kq4FQAaIuEXg1npoOESiSRliMAlyJGcUc4Ev2edMPgwVXWzNUGxPHtN+ZikAcSwAA0ZujsejuL
LIUjyJX9/iF39no+i0M16N1pZjTmE2e2O4iwiaASqcKN5S4tS6KUl1siu4ZM1C/iNBHYCEWBc/Fz
tB3msxSV+Bl7RvuBmS2m61C9bL29reeNn6QRnInv21nZ/pbj0bT1mFwEC3G97iZxQidAKNRXc9dt
9khQ1v8gamIce9qqG/5V/lmvQ+0XW4CA0WineYHs6LUtCNdaigpR74dtr0fHpoc6BCbhqb7PjFgX
B69Ok+Sza4fDvUiK0HkkZPDC8+0FL508PwI0E5g1HCCp6jJONSIlS1MvGXymHMq7wNPDZy+Z3M9J
1XrPAEPEycp17/Nto8sjjSWm3snf5OGSUzPXKxf8mtmpgBJFNXjN38xqU8w5eYw6iaOSaLP4VeBG
oveV26mIXVuVv+qVi3LTyNAhah78oUnm9Ls2O5l1GAA7Wn+ZNrO9e9Lq4evtlS49hbQJhATeAtkl
JlG9tqkqpdXrbTb5hdLO7hGuob4/II2Wajs3boct/YSVDwt0hWjvRWeMbP/aXF9R0ywGb/KRYLPP
vSXCb6nJu91PelTtuymJt0Kkt+cHCDStBFgEbaKxpTNWNNWr3SiefW3GU+wsTYDWqluh3auhqth3
Pc/BBwE1wEaPYQl0kLtJQAbakqQHnNSy149kQmMF8TT4ItSUb24TdN0uzmNHOzRz8Ul3a4fxMoCB
n4I2sJNTY0bat0CBweUe4KDYEqR867WI3PAcGszqlEGXIwReb4qy6KPRr5Mu/MFwcPiQlurvbiiV
L1wq5yOkx8lnnqutCtNbJyJDRtlxhMdFKsRc7/icdHlbK/XgB2MxnvTYCA8hOObvIMa0xyKKkueB
3vaTGcztR0Wz4fe6fcBXFw68Fqo7XBncEtf2gx7QsOWwDdS1+i9QzHsNzLk9XBbwW9jzPgrj7Htt
1NlvsITl99vGVw4fbTpaBkTo4NyXdFcRbJldMLL4LJqVI/oz6VPjjToz31MvDoMlWnQA1WYjtV+1
ShInyXok4n3xRoxwFEH34Ax+VEbxcTKdyXfQIzjoalo1FL1FccZnbkmALVF68sBD1y2prU35RL0p
QGtqZAmEFIElQNk/yRE4UFRxCVVn5H3KgzE+9uUYnqzU+qjIyE9Die78Bx8c7ABPFnksidH1btMK
w2tCfe8rUdD/8mC4iiI1ovJOi+9zEMX1Z6FE3um2URk6Xr+TLBxQtcxDpPDOwigULGLWhDvy4Df2
WYGIo9pBjhn8e9vM2rYSVtKGhYaAz7vYVubSJe90Bil3OzZ4L2eCEE5V1Go/6rET7o021T5OKAxX
G3HAyhshy4mu9GcQBi+vsDllY5DGOafYqapTkIvg01A3X4s2LzZO7tplxY4Nlw7lWlCF19tHiqh2
etuPfoWAyte2nqZvepm6d0qY6cPJcabuY6g3HrkXI8MbDntllbz1jKzBS4erXO5iMCNxSc128nUY
2XdcoMHX+6RsHoxZ07bUxVe8ItVZHAKTDdSsnMVTb0SZO4dxO/la0+vkIJVxiEyh35NiAymK8391
1TX+s8fkq2kk1T/vPkgvRXB4xaGhg4H0+ivbJPFzrzmzb/bBFJyIKZkn28VVHYT7ceq86LHo4049
OABbt/hEVnYYZl2AMHSqpDrWIrLqjIRhxHTkOUakRtmhJBfNj+Y8xaCXXWoLTYLstCoUpNWSuC+2
5k1fRJMWdxW3yCAmWTUip8sP35lpMGSNwi57bo+lwrOUQ2gwKfxU6PFc7AdlyspoXwMULPYQnIXq
fTFrSXWgAGHr0M4mUX00Jfn8T7XI4tpP46w8dPrgqP3G07XiVyAjBqaAcjeAzWUEMUvuw9jQR19t
hunimoG5d9Q6eWd/W/pt+rHMDRncO+LAxXHorUxYWpRPPqWFxDlqs5ofTYMZf2Y18qQ4j1anbmRv
K8efgRApHk8zj8RcnpJXkS4Uw1WS6NPse5SF0GVs+v7DnDjqhwJa649CaGGxAzPV1vepmolfcaMi
I3L7EqxcdzqWEIcAyqACsewjmMzcK8JKVH5CzzSRmnbx1wBNwBrmvj7L3lk1kt8Yz0ncCwYLsbzF
E5EwAgjaN1f9zC6np8roUI2eJDHlfRHm+Rb4auWlIF+TLCUv1pbKYWgyxFkAsZrvGuFwTlxz/BzD
KfxdNTr1bnTHftd56bSRvaztKcSAhNigBmnNLlwaL+ZYanmk+gmSGfu28cyHtpqinVbp+RHoG4SB
AI+fFTeuPgZGHW48wmtrhmJHSl+9FK8X5qPBiQDyappPEdL5J+9m55HOUPSQVZpW7omwo/JgT1Jq
4/Y5kn/u0qEQanB5KEa8LfS6ih6FadNrvl0ZQxDD4zBn3YeGlxo2gMBVhLnXKycO/rttds2PwmnF
64Fj4KVcXNrRUItYV7iYkZIaBzhojC/upDZ7TWGWC3rx5NiMdBeNbMw2Rm7W4jxab1xaGowU7Jdd
XEul25EM7ez3lK/ifSevTktdoNGcr5mXdsku6RkN/yHgWIoe6Z0DaEyZb4dtMNDerT8m7zCNQFo+
SFTBQLSoPpmFyQXqq9mPigY5zRQRMgaPot2kVsNhGhqxG9S+OcNP6d13CbQoQWmqu9aItnA7awkf
sDxJcyjr0QDYrp0a1Pth4lr8kkLp619TZ1e/xnRU9m0bxnfxNBoHR7FLUCddQxV9jqfywROUUbQh
5EbePh4rtwHUHok2oAIIF5eY04gXMHEHnT2CGezOojJ3xNvMwwEGyOqDnqrMyBdFVG9cwpVTCQQF
L/eC4XsL0Y7ssqC7PvmTp7QqI8Xl1O9TKjvhsbTdwoLTu0XP0A3G6pCYGlXDjXWveHVqkPR4aEZD
8rPM9g2Fyl0HJaIfTap5qoK53jUu86Nu7mjvj1WlcAntbujR0INc3ECzHJue1h9vGNq+/tQmDJ5x
I6vdgMN70luUTHftlKQ5BA+GUZ9vb/DqLQRTwDUkiKOttXhClaI0W0XV2GGtj/e9OVkfNC1Ny52L
svzDqJT1gUGE6qOVm6TYI7X1nVWXTIbd/h1rH1wKq5LvgekCYXV96DO1rDWrlYfe1BDZK6b4EFaT
jj59rGwseSUcopRDMUXSgBMV6demDIRoOqaiVJ9kS3+u7aw96rGmPd9e0MozdmVl4U/CugGWIbAi
7Ez7S4xZcCkc3T1pjQs3o9a5X5wiyO7BWDUHA02Ov26bX15cpoA5ovyBLyROOOrrRRIJxtbozpOf
NoH35DpZfUnrMflLnfI44SXRvWIHq7K5EZ8sV42+FXo/dEZIKxC/WDZ/cno+jQ77pg+McgaXDlLH
2xlxPZ3TXFTdYbLjikJrVX+phds3hyyl+rUxHLM8SvI3yPCTgQuy6Tc+y9OG1ptSzfEnN+kZc6Bn
ah60JgHlkaWt807IFbEn3UwX0iBQA1Tyl7lm5kEYzQyf44dE/N/yPKn3eRvkvj17w/OEsCuDdO4W
2fsyWngxSpWXb80220u/HLpdUplF4fop+KO9V7kT6C4hnC+lmTYf4OV02uN7DxSjz7D+gqhmewn2
rw9UXbVsXVS5/hQwcq12onuORrXxrU5p40OjtOUX2PyLeeMleHuOMfsyrEnJDXHQhdm0s0rLzCLX
DxPduteMDlVtYlDvuYs6/ZAXk7OfAmfcckdLH8H3lWAr2RaW6gRLEE1pZDbc8R5nqLI7SGecyPMO
uW2ilXP7s64cVgzRHgAaj0rAMo81my4QIXTffu5QgIE8vTvVgaXf54wdb7iEVVOAI3AKiHW8IX1q
y9qMvSFxfWvuoqe2sXTm0+pqP+hhuXFY1kzxnpEY0z10GbO8PiwtQ14Oc4+eX3VW/aSp2XACBmX9
NfTOlsLbyk1gLbL/K/ERNHiuTZEUelDd557fKWH/sZkdrh8k3P4QhNGnthq9+9sbtnYy4AABOU51
WaJAru2NWgnHm9NofhKnAuD/nP4T6FG/8QHXjj0wSpq+FKAkHvbaCnM7wEyI6nzXKVEUn/K2BWni
COu+Ypg3OBtWUJx7I3a34BlyZ16nIfLgSyo+iTd5KdNdG3aCFnRolxp+pQtt3qGfOD2YSJ3dtZai
BXsAiPo5t9XpsUOpW9kHVr6JYV0Gfy8/Adki5sZg8nkDeSkLzo4X2ro/dLXJpJjplIcmK7NTk489
rE92VhElJHG2m/WM/tLt/V378o6kPqRACgh6ORw84A5q0wwN34laZALHqrnrCy5IrETNlylW3F2L
EPBG8rd2qKRnlYtmGn95X8DeKJSzIs03oI0/xLTt/o5FWf+4vbQ3sR5fFskvSsuWRM0S9F1vrlqU
bgRsXveLwkseCpo0R1u0CKopQj/SY3eAtinVhzpEhD0T01we2tjbIlJe+cCIIZp8Ys4Y7FDSd7yq
2egWtGVz7mn+aJm9GR6Rz27NPQQmubbPR2NMxbGnfxXqeybeuCP72x9h5XShEE5dmOa3Zb8ZuYqN
vuvtVjX9bgjDpzh3ta9hKZxTBF2V2E/zmP82nEI5uG63VZVecVXUFGRxH68oN+J65bwnZTultenH
MQMDd9DVdda+ZcbmYrSjVUXHWgyqHm64khVfDB0Mew42BrPuAv0ThLWnDvAU+SM0XcfAmtvPzDm4
DEIb9t3tb7viPMhjyGXk4Kcsvl8vEDqFsBqqSvcVIynKk2j0wT70TViZFgBb6Cn3EQmF9XEwlSL+
UiMEfV8MlVe9/zbBH8Lm8qnZ6OV3RkiiITrydKSRvczbidjMjq5TmfPGUVrZTwgz2ElUTyGaX14n
dxp0tzVjwxexF/5XUpBqdrNVt8ewdYddF/VbA8UrV0eC+yl50o5jAYsDNLvwI5V6Yfj9oM6/siGl
DdjOz3FfuWfQxcPjnHj5RjlubZHcF5VnXBpe4p1Mve8QBY4MP2vR03aH3gRvBCZWszrzSGK8BQJf
tUeDlxNEAk794/oMwapG9NpDlRonZnxwAnNkGKsp9hBxZmcCmO7+9pld8QcUNxgXxhyVZE/+nlfu
KOUlSLq5sv0s6HVobagZe+OPKJrc7ojotDaGd0Hr0eyFfD5SxtMAc+YWyHPFMVP1B1/lMVUriczk
xr/6EZCRlFUkMtt3a9Otqr2Wa1H1bcg7hxCjiWv10UqSvtePwkuK5CvAEZj89q1eTv/D2Zc0uY0r
3f4iRnAethwk1Vx22eWyNwyPIAiCGEiAAH79d/RWt+2O67hv0xu7W2qKQGaePINpl9Gxv7W/fz4U
jE2IAMNwA+T3D3tL1yBlwwtV3q1A2JeBiM3csrmwHcly9o7BheldvbHmtc7W/4/yj88GvRsLJSAi
IMz/81k4EyARwst1dyzBug61BK6PxAhWdVEspL0/6p3aDvBbQtoNXPef//2F+PO+xMsOMxxUJuy9
4eL1z88P6S4SGo35HaLNRd6GlR9ny0M5tyrOlr9cVX/emNcPu3pNgggLPsX1y/znDz+nqIT5WtxV
K/VDPU/riampumTH9oIGZHxtkK70tGbTeg7GzutfbrB//Xg8Y8Cd+RWC+u1ZU0NlgXCl/A6f5+/B
SMMmjRfj+2NK4PXgR/k4GdBh+6NapGvzDRPwX9qtf33aMCm+PgXc1L/vpho4h1VVqFCOC84/+Hh5
v6WHuKHO/e2g/9snQVyKzgfUFXTvvx10HcSsyqnO7yI1XZDkMH4nNI9PuXXT/4jogR9yZUzAgBLh
I/hlf7vCUG7VCj+hAlSVZpPPcF2Ck9YJrAHunvlkkNXYI564eQOfMyZ3AR68r//7K3zN6EHxQyTj
H9FgNGPzUqiyuGPhyO70srn38aRMOynkOv33j/qzc70u/MDoxs7kGjt3/fP/eIGZZ5kRtinuIgIP
tA46b1C3SZmtn/775/xZFmB8CUQHuDiq+h81PSCoQuZSVXeYl6dTUrt38GS2U8vGOGvFGP4GZP3b
2wLsDKYDuP6A8Px2MIlELVQGnzfm1rt22zJMQ/uxrpfSrvIvL8z1mP1z6ML/HETBVxAARej3zWmk
ZKUw5lR3ol7KV4jVD33XIFWF//C1y/XX9IBveavHXeR/qX7/9lhxwcCA8bpIB9T/z5+v3s1RxGws
73SMlXlbF1HdSVEUXcSXmbWJYN/+998RrRLuV6xKcUaulec/3hedqbQWpC7vYFQk90u9ZItu830h
T1bz5hggl/obVvZvTxfEGrw+aLtBZ/rtp7TK1pn1UYmOX6pnZVd7mSpVPhXSLJdASbx1S03Xv+GC
/1ZDcZ+hH87QVfwRGIN7k8EKEW9QpXPZ7WBFYmDVbLmfqZz7pNi9Hw540bw4E/+PwQ8o20BEwI1E
agdaNxTTfz7lVCChi060vlvHyHRTWKKB8omeDhUjPw/ZhH95jf7ltEA+UcOV4OqK+0fjb9JYbEmM
zwOoW9yAoFffw5WJfzmyOvkLuvsvbyzenqtD4PXJ/oHuVg5DbK48kLlSZgMy6mCLOEISEpbEQl1U
/U1Y9K+fB+QR7Rm8xrCS+uejnO0yltUIAHLdrYIuOWoeQ8nltxD77ZEz+zda+L89SmDJcCbLoMiB
1O2fn0cri1juyJcgWK5rv7kd1XgG8dNlPvobvf+PVSPau6vd4bW3h5wOntf//LB55XJbGtLcwcS8
OO2cRh94PSN8dVX+NBdad3mUMdyylbd9At9P0lZjkXwCKJv9hTb153HBV7lu/K7OTFi//HYxlBQ9
NvYgDcoV7G0hPpo+rb5I7BDovtyUic9e81wRcYJnwvr1v19Kv/scX9tciLrAwkdABDim2W9VLNU1
SRE729wtIY0hsV3XrT2qZvu6xdQurcu5vckbboZoFJFpC1EhSbBo9nzpfW7rTyuyfp6qqP7bOcY1
9dvtBYc1NMMYTa5nCzur3+choqRkQkfwpExSEIREwVjWAR7b925ihGdtycd46a331TtdYNBvd+0d
tocGsXhwlTr02hdRYz4iWLjIBjOBB9A1mcFclS2i0H2ZwAZqhJ9HMQRYU2WdczkCeWFH5XroTnx4
ve55Lolcoqg7inHOfAdX0tTt3Tw3MK7peJ4uiekcTKSIaY/Akzl0drN0fJxDvLJP2HZp+5XEqaKn
tUSPcIF+ZZ62Vs5lMb5GJtV72o48qxzsYZbIE6Tw1FofP624PuRL6e0RlfBd5cfxIc81oQ8O6c/m
NCH+Of4MaEH4J0nFSm8ymUfNW3FMVX0ZY48lYruhBCS2bZQdt7OANhDhU2kgDb+VerEwqZ5JSW7K
WObIj7H1mDwXtQLjlUljZTdR4srQFtBlSTgGxnhCgbHw09DYL6ZN8jDLG69TaLcaX2t63sih+L2v
pc2fJgJD/ztkKuf0nObbUsMmOoX7VgupM78o2cTLzQrFqfsIaobj3ZosehzSxpc5zPy0ZxdaA+od
MgRg+BZuD0VxivQ21gOiFRLeYf1DFBJaSLq9O0yShh8wEEqzh+goEN8MGfCCdK2m8Fw/Rg7SutbW
2Ec+m7Kcwo8i0oyeakSWTA+7QW7CybEo3t9VZF3CmZXwZ+4h5b+qqRIOEcEd2G2WuBvQX0PT6WVx
9RsSGYX7ibW2S+C4XmIyvF1KOAB/R0DCKmR/7IenxXBAb513QiEcdmuTLKhlaetpJRNvq0xlJu0c
dmxXh2QBzdbH1MDWDgnNY7SLh2bxcuyRG7bTvV0yQaIZTkVwtroP5Yr1WiTcflxSiIbw18JChaQd
NkLlRB/GsFf6gUaQoCHQtPTZkvRUrUm4OOyzEMGswQeNHkl2Xbh3zQ51+9ShWaDqE5Rkit8mMNmJ
ToDLjVqGZolsfq78nMK0X2awcYYPd97U+9EmXh3TAY1wALOu5xqHlLfrNsrydm0qiIkDliTiBgb4
W/OcSJrNZZcYBOg+2pGQ7QcZA6MdvD3mLRmmkptt6xCNDdJP3qiSwW15jHAxNceBR9xhLzHBcDkR
E/Z1vSlCsg7FHFwY1giM1NaZqKm+RnAjuvITE/GgrZ9FOyZsb9qr3Ii/si1yZtilhO9NgzkXADfX
kr0Ck6kj2KePuzwFheVe2mXpVKaPFVacoR/tlqf3pihVcePrCqNUvwgQSM6pH7n6MnIsCW5XXtbh
5VisclMX+c0k7XwERn5Iqg1oPXEy0gb97KziEHdpFJfbGfL7FaynqBJIrwkhxCPuqtoQeZljVZkb
SMPm5cHFW+qft8Jv2wG2KxmbO6dJEVou5ir/wUSK6PA2ng87tzRroisd1Vbx+GPMeeS/ZlJI/Qrn
TydvNWwN2XtCCfxcIMUh8NoC6pQDd4f9V6uakDfPo45NfDtBURnu5qjc0vRmEr4aZbsJLA/6lOxw
2DjxogRfAubFvPwyZSoi36mxugBDCKvLYUrNbM5MylidUmNTcosfV8vvElYT+gFZu5GP2zJnMc4C
PJCm45shKwsnSMPqeWkTU1h7IQcMKVBm6j35Dnw/JqSF2WPs30ejxl/Kajqyi049/O0Y0DryJDdl
7GMyqcjexHLj7hUvSFV22eGU6Uqdb/Jsy8Spy5TaeLr4XSbL7bxqZ795UVVzuNM7weqptEsy3+y7
OJBj66m0uKRkhIVQSjRNvloQGLabuVarObk9Ht3XVaKgdDXISPBWLUV9tcDMiL4aVR+y3rbX0Igc
Nr+jyqHciMmUx18gC5XF7Tp57/fT4mA29QYPKNg/HDWKQnJC2eHm3MiykRvCtqCHHCYILvaqk2Ge
RTePxyEvqIFKfYAxhtjewJSLvRhKA1fjL87j9UGxcNtaYcgBf0k+pYiz9zesBgXtsSonYJuQ38NC
HHtftzYdrERLccNjQ6MbfHZVvoTDH/TjRHCqb2JMqO4io5SCYl4UwtN2yRt6b/dy3DGZbvXytSij
8rgz2INcDXN35otXbADY8uYXeZQp0mRxZi68AFVBoGiyLTkzVXhztB6Ydnk2oPzs74Ex56JHxy6A
TWpZyFK2oKlhWmkUiILPHrj2OqxzDeJBywsuauSOCoqwJIku+kHNyAUfmK2jbG/BWCa055BcR90a
1eVm2t2hDW0NjEXEZfJGo1go0Hc7/LYpLDg4zcsLQZJIaK9JKM1ds8ZiGhhcx6bPRSkaf5uVTufH
4DJeHbcgvtfNZ7PZiL4ntkkNzE83o7OL1tXYtG7boShqF1XKVPUxzimi25ET8dHEYAzfm5CP0dmG
ldJpAGOYVhI+kSUNX9l2yOXXplWMbyiAdDfPiIVR4VXMU87mTmJiDp3POZLfOpfv+E2RYda4p7A3
mT8hhwTbpW9ZFKzKO9RJN76MsC04IQZF7aCXbW46r9Alpo+E+kncYXcGgWsPzccIn57k+kQWMCh/
4FZa3bALvvTwNYAo06cBvtFrCIt6nlWEn8ofSC7sQK+JizaSTfFrmRh9qbSeLCo34pBujbEb+jPi
zB1zfvyu6IYtfITUPDX4qYpkhyzi4nMx1zV9lHKt2XnZar2ezcrQgMfwwIDOGR4+Jwg7Eetn5JgC
D0UAa4PvapL18dBjUeHTQHc+e7GNSSvtbn/Q2sDbua4J/aKzkbzqzMegNZLKJifKzfKSZWQsntwS
jnkACcTAVYftsWjOELvk7GR8pcy9Y1yTSxIZMDcVRRm95ct6vLgsG92zUnXUfB5XltAWmuHyfQ4A
OXofwUvy+K44wjESkdisQ9s3PvtQ4Od0mS2Suzjm5geDAI51Sy7zl20X2TMCkEPeNmvaqDt4CLLe
X4VAN7GI4cwhK7fPPU/2Ep0wnDHR2iEg0nWe+ESccduS4iLTzeUIhc22F4ktAEVRwGP6qUWudFcl
cJft63I0pBe5nF5GixeyS6qIv1Ch5A9W1/t4Thsj/JfAq2z54QNcPjtfsRJv8yST2PWw/0Riz3Rg
c/kFDaZp3kVMieN1T+EwB+YucfwSYJsDq0wezfwefZIEkr0xNDMaxVyhXx9V9Q7ljca3B5aTed/U
Pjct7Hzr+ETxugbeZmSufo3gbmE4azAengm4K/KsZnTL3eHFyMAJsLl5TjVWiPcmkcfxlkdYW7VS
mGMdED9BmgsTWBqgiQqEnGdTkqzoFU9LvD5F5qphz6cKwVkeAT1Ngmvw3loT03OSk6ikaO+aUrTG
FvH7hS3u5xyv3PYFvskHlkXNPqCE5Wlb1tb6pzD6pMEUlaNNQOp68A3tA8wNZFcsSrGeeQt/e6yX
+dTPKkHudFSTSl4E9OXNZ5RPXgwzqlR0xjLNhbENcayj/hAQhGFXXfP1zLJ6Gx8nzTLyiVW6WodD
xlt2no88Fp2fikKf4FpDj4fNa4ONklw38RWoiVmGqGIocSTDdfZZzUGkN1cOIIVI4XDNhWRHJj5l
uS3PSG/WoP7wzBvecubYNDRHSY9nTBbV0Wc7q2dQNVUSblIJ4SimRVgms/EuFvVMcKyzubrFDQKq
a1voWpfdzJQ5EVD5bV8eDZd4oumO3Xfq+NgjT+eoOkjtJnUOEGrtbV4Txj8JHWf2xONMhr4yzvie
1WJE2g1iZ+Ibh+S4ckgXDf/OWTLIETNWEP8hHLqKkWq3CN+tAk7gMY4QWixywVzl3f4hAEUFkQIM
7eYAtXdLdm7aaC7JQu+K0VWJeo5shlJ7dEhLTFIA8yX2EYut49tqX5K8H5XaaoeReCIVGljIzu9V
sAn8uHAVwf0vd/In3VmmIBhMvX8oOezoHzE7r/m3Cb8o7w28/vG+2WTHDEdyfNTWrKCZJs6UL34E
+7SfjcEQ5GC/9VaDJI+zp6PszecZdTeJGhcsa9LpyG4SYnZ9K1PE0XdT7dna0nhrXuB4WHxE7Lf/
UqCXjVunLEwlV+NlDW1K4pcBpzjTHSs9qb8iMy6eu8hg5wJF6hLgJS5ZdpOFJX/HMW8BKNmSRt34
NUJEmErWrGxhHOLrXmqx7S11EexGx7pxvI+cd3UnpLBPhiWgCSWTA7Nhmcd0v2Mi97gPIBFrZ+CT
c++TTE+tuAb7XhxlJOsmIfM3IB4NPQla71lHuFxVp2CtI4c5SHC4snqqcoTWsmlt15qXHnF+HGUu
cOhkt22NyzZP9/pXYzfyeZ1gJ95W+VT+inVDvpWhCrw7ZlhRZY2WCf5o9A9FdGUmxEthK/QczRwN
ssnJ0qaSFG8HFsK/Jme57SakdPiubCz/wpDiPnWS4hroQRoXmH7kvI43YY4Nsl8FGMRpttACjE8g
Kv2eU3T7yIbPkzaD18K3wkWHahmWzK5VcLj4UGoMJy1NXTkPji1VBIZctbDugHoUmtvDMNlH0b5F
uEsr8249uG66ESjGfWRhftdabpJtULkncEZHkxm12eavRt+5H00nUs1py4NZk45iOJm6Q+imauGv
OD2tLva6LWFEGM4WM8hTyaYr5XwsnD1BXI/YavQF+z3SrqC+dbkJbxACY+47RhWADigHg2sCm5AP
Jp2F6I4qZ98xngmohCPt9cVdz969RcJG0iWKUsSh2QZK4sZvyXOdBQZ7hLixz1GeM9NT7xGwvoIu
dX/AjeYBsokFwyouSJgWkk3+Sre5jIcR8VAS1kqROO8cd3QPttS8dRW8/1EsHdxV24VgLG4j12Bz
GpoVnqpbqdNfEUXMcpdssFHp8JYturPweH2f45slA7heZBr22LvQT9TDUo8BtKhaRg3/INfUHW3t
JKrDtKGh70lJk+88i53tjUiSuZ8BPOK7kLlEaQaR6tlkDmlZaxlNX0W6rwyyXhZHLQZasN0Lsxw9
OsqdnAKGkwdQrYCCwt62wEDnoHgYYF5VWri0MkhG6movPx0CQ/ZeE0cw95b7K/bka9FmRchS3M4h
c/DKi8GvPGZQA0e3waqs2Xb8wPNWo8Gpw4SZIMlmM+IZXzu4FAkCUy/28kcVXSWqPPW0S1mlkNDh
cW7i5JVNW32dbItvks7JF8fqo2+0h61OPK7zo7EAW3CbjPUHRbymJ52VKLgTGD+qVeDdAAMRIXuD
WWmyQEpRSIzlwA4uOGZrhotSJbzdjs1l7ZypvOrXNHiC//bBB5gzSaj8MzjVtSAuTUefBCIWPB2U
iXZzSTJCB8dzaHpXX6IHrZA4cSXUl0c7KmahQyWJVW0l55TAQFBw3idrHT+WdNtjFOcY5pCgTDdp
R8q5+ZFngkLLhovvjaZTQdtyrOC5WGkr3qH/2WFXnSHds/UlMonbFN3A8Q7kxREEAY+vpXByVZft
2QIX0d1HaHqkVEdX0cXlT+UIRi+eSJKeoO4HwpXwuBj7gq70GzqGFMobZaIfh9hYMbhFly8rijLv
hJkk5uu4nn7F8y72AfCT/8JTYUTPDaa2dp+gTOsCsk+2FxCXCX+aqt1tjyLO1G1lS/pCZ12bVkzJ
/GBQpNdTqEHzvV12hS+5mioR2C6YUQ5k5SNiNo997mYnlwLNfYbNY44+/sIAJlYdDNehw4MgvBxb
vFtBdByAxHQCnW0Rpxy4kz8BP8TQIhC82iLHM6CuCztOXQ676L0jBTS8A5oLPd8twJnpEGOj0nyI
bRiBa5bHgkERNsz+iGg9KPhdYuaXO2dDauL5XUmjPL5JcWKODsLY1XxfohjMaLHo3NwnChD/zWig
QbiMNCAktEEvIHtE3uoXmYUZsAtcmkCyWFMFVBhT8t4pv1WY0WWaP3hs05PWrfB4ANe6LNIzcRuy
ILw1E/7KXuXkBr2Ii7uaR8G1cQaHjA4LU+yakhXhSRfp4BDX1bSATmefcvzpYg4rkTZ0eP4QRWHd
e5vnOMEpIq7iSzyDBEi1LNkZVujzjDUIOEcdJI9x02Eit7TFgn3azlyZFeNXo4/irSrmyp6qDXhQ
t+xm5i3g0H3/LqkrsFCIMHt2M6kr3q91AQ/NNtQrrfECxCK5wsH/r2ky4UPATMPe1SE9XkFfo7KT
ssRHrTtiMB6mGej6eSUmetmB8Kat0lxTbKCsqERnQ5RAjCXG8leeShS4Fe4vvFW0wQi8Iuka5x7U
nmg4MBW5LqRbeiObXanzCtrFKwHnkneWQM6t0kKE01gY/apZw/bW402b+wXzHof3CBY6Ayo9IMNM
bFM15BWvnjjyXnCAp2OPT6xccNvhupdD1dCIdVgt+Pepiuq3mET1fFuTYJLnVCmO/iZF8zZAnbzp
FlVFZQ9X1FYhANCHcFOBkPWeQrOx9cc2gTLKOA7lKQkWduM40ubomgmz7w1EKOOzineiBiOL5D1q
bkP6kcfr23aYQrXhattyR5EAmg9AVzH6NEeWvV+AltJWIiH4G6uQmIH8GlwCEFAbCTiCEvwhkVOa
dabM1Q3yFoPpSM7NL/z20U9jmlW2DP3AL/hdYrhZxRyWNta5wy5CEXr1jcIO4dTMC5mHndmGDPN6
iLpbqm35LrIgt0HC8QT1N3j7KPYi+5ZfB592CxgfzhgGOMGieBG3a41Zu/f1lI79Ia35TLkov5bY
B/4aEyq+kiaCI+A4Rjpp45CnbkBxQVc1bxxg2MZhyHLPkLg0ICJwEz0DHoD/Z0x1rSyYf1rspnm3
z754h9+28jjM+fqaq0owOJ5MV2fbyRavHMNO0tUymBzta1mZDt+NixNhqwVuuNUoXyNMOtZW5GFy
g8EN/XA9lR9hgDXqrobajA8jVhnhVALoeVGuurokFMdHjRQh11PGg7r41JkX8FjWqc/1Hp7Vhgo3
1Ksw4Y4CFPYDxiz8XBQGDk3HbYRVUIp8PILHbvO5K+GEoLt9VNnRSUAk66CR5bO3jQGTrC3cMmFU
g0ExnvO0lrQLex4eubnSvTh6X4cfdW4UoIKNVn2lVd3Pi4XpTgkDxhOwhJSc8nhz3xPU9HIgnpMb
C5sw1q8OyxEs5jZ44hzjBPRjzsV0MvmKJ7jCt1a0QtHpxYgSmDre3fVNJM6hVzrKg3UcJo+y3Y1Y
n4OiSvXw9J4/YtUe0w5b7vBztBiMerIsuugko/WLE0pVZxXU+KUR0XJ7RHo396TMpxtaTFuJ9j45
Ps7FsafdDGaFw2ppX30PXRHSt3c6zTcsqKo51SMMmrsCm6MIk90+3QJrOfa2wOr2VuXgiLepDvro
bLxNd2AhMd0tZTrKnqHQ3GIaVnAcqHS293xD5kunPQgnndJyuqJujYihIQCuCQjVCqxyGbmGhKhA
Pm4walJDgb0T+jF0YnPPSLS/oJ8WtrUZ8izbY2IpBN+QnP/KxhoSYZaK8ID/8TA9FEU0HbfUW4z6
KS/I1xo+TFGrLUDo7hrL+4DA6hl3NyKzP0tfA0GvqUPw2awW8xa0j8bW81qNnQE24U8E4rnX2EHj
GWMr93mcyuhjTuLxK3IDthp9DwNW7UMDoS7gV9ZCISziW50RgRjKZCruMvSktstyv34Mmoy/HG5g
32KIZk85dKRZC9xfmNbBaDXpSJxEn2cXweOcNRgBO9CowzxESEfDfi8TLm35uNZLx010JeixFPAT
kw08jmyJF7E/LFSEQ74HilbPy6JsSyPhziMaUtEeEnKz9XVWY5mI0Rjnw836wGYkKlbeQvKkbH/o
ArNArCef3RZGRUlnzQaESOZ2fa6QogXFrduR7QUbMf5jds0KTtLI3Vtl5UFOvmgi2wMvsuNNRPSa
PkYgjy4nUgLsRbmm1T2MsY8UEA6nb4mBhyEa31RwoAWYE5GvoLw9JfmSQNpVxqiU0iY4G5XyCn2n
d/RTJvH6napp2lUrwjr9rFUdYCae7BT/WVJNeR9hXYp/n6dHfaGYaOqTKSYgaC6h2bnJp2U6RwuW
C2ctV2kfd6hJqzZdD4CA2HtYzMkanewA5ZCqO3SzM8X8hjv6BN7XeFzGZDcKfUiafJhdNYUzsGs0
shufDtZX8K5xTxSCYJychQO2vb7o76F00nCuXw6doEggUXzBgUfsG5DAJhxHS8rykGe6b+nAp1zt
JyENQsW9qSVrgSA08aXMl+IT7lS8nAiJYHj7loP4NitNEaHAoymBLF37O8n0DoTyiHbfRkCsaLtj
ywecnsxuhovgXjfdEZdUdek8oX9sMCwv7bg2MN0TQKY/pTitY+90iuQJ4QyivPDq4Z+KJOyWz1vz
EkSE4wzKG9BHu4argCt381ePFQ66mhW0hWEiPk0uc6J9QFdXjF8z3sCUNnOLCX1cRdNtBfedT/s0
gcWc1BpzAtglzTLM5bFLtPWgXIDnFsOAm1lLow6bheIV4tzZdrAvYKE3Js3fVkUczG1UVj/AoBGN
e5wc+h77C0HOWBom/LauipE9RNxv5ANUZiq6gGyCkp+E3GLxLxP/uaFGYSfGYblwVyg675/wRmxp
q4sdxhkzOgdg82N6zEi6Ly0WfhnP5oFOssJ1X1Fbn8gxYskVFdn7Ro9TOji3RvjbrKQxrKGJQIMe
Q436cCXY+ccDAAx/xTGcOGvH5kj9w7ImM385UPNfR5Jy/wL7QDxyWGLVfMCGV3zLdbbxE74WIjoR
UTBmT9sORd9n5pJdPYygdZvzkU7bUFt09xexcpREGWCV0uY6L784ke2wkeY4dBcBx/XsEh9yjV9y
0BdC7z3Pt2GrS41LGb4xHtfgHt7FlHOPwECLvVEbEj0V5xXAVdKqFQudey+BPLQ5WtYd0UsO/2RA
vgOGctg+FTcpNurV21KBkALFUmPds3Q7flCn6nQHXjoX4mXepoh3wWZqvkP0WZOdJBIXmudgSxud
9lJYOcBFkYu7qUaUXZulWKFeirDGFqvmjO6dWPND3E90ger1+pCOu7UJRfnhgFW9e0zwhhH0Mljm
FS+h2BCeMYD6qNU85BSDMZpJ5Cw9MCf999Vz1C2LsnPRdTq+HsCdID2yDruwbDF11Sqjte1HRvQ3
Y7H2G7AbY18CCELTgDy1pelt6VfojfdpebRF6fkNiYzpAAfZTsXTOwzUGncae0K9eR3LeuyaUutv
y2H0DW604g3RvTkmSmRwfgnQ3EWPyZFj2N2gAMCJqb8iqlW+VkfxicGlA9Zji/xIbE1bvCKqzbjB
xdXnTKxnqsnymuwuL0+xXHZABZP7UuWuaVCrltH8WLKEPZYxUtLB3hClaXOlQnRrGlqLDrwcYKGz
1jCu2W3R/Axmx6oCanJ6IapokGjoAFyNI6m+qywn+QnVv8nfi8rL9DShW3M9nwmD9WLMyrawtEwv
yAYLZyzNszvgXcD1csHfp6CinoBv1Gsb0cl+z1O4m2+gRuC+yed90LWc7elYxe5OGW3S8DRz+AZN
BSxCBmz81yEuJliyQT5W9DWmEixyqrn4Oq8TYIDaXK8XQvz4DWts+bWe/ROI5s3aswpBEa3RzYri
mUJe127RCoZZpNJq0GQHOLohd9z04djtGfnGue7KPeY7ImJRo9oJmalxj1enES1uV72gkcRosbtg
YxzbHMMCAifMOzse281GofDF0NSwL2gQ+COYrjFGsFIXF413MsM0ZjJwMyVh9WlZ6PQLbl0loG5M
c58z+CklGM9q/10QqBW6Y5T0ZzXhRymKMO3voDetWtDn2ITl2/9xdCbLceNKFP0iRHAAp20Va9Qs
W5LlDUN2y5zBCSRAfv079XYd0WG7VCKBzLzn3pzVYxXYqDmySWv0fw1rrL5Nb2uGzY5mMh3pYv0g
OTenPdhuA6DAdcR93SZj8muFAPIfK18tv4ptnBWTxtaKc9bMTQWYMyaGYwV6ZbcFwkRpOwje/lh7
6IUjNPHJz7YoOw5OVI4Pg2hMiNxXBN9F3Dn/gcTm0w43vuO8rlRF2Hf80lQ/1sbBOtnGS/zNOkTe
nMxW9UEpOxWnwEQoryNF2D1IVX2FsXLJO8mhOSS/K4GOYaeDDuquf+URpAHsW1u7R0c7k9mXYTWM
B0PxO6SYkjr9rftiXmBxPC4bwfnvnl18TIw0B4ZsqY9astyvox1c/rkhAR/ngs5PZRWzqp2uRRfU
6CqYjoUb5GYPIKQStW9AQOo0i1x2KjSJpYQft5BPFWZ0f00Ednack1XSa9Nz9DdT9TSlW1H3Yu9W
bv8RNkA0O1PKmXyRYavi3TLnGXBD4jMd9Qm6SChuJJdBLIpo2o2w/sBgJqzLaz66id3Zvg++hV7U
9LiKheJObqREgqKwB6gmlvQvq8F0t5/kaDXbx3LwGRMDraar0o3YZWvVz9dm21bveOsMGH45PEWh
YeK+49aV2UGv3F67xEYsnsv7bTggO0B+JLpKQI7kXFI4CgYptx1LEC8VdBGN9DogZfQsQB2vYVds
4TnC86dTHYz5emnyWhaHkh8mOC5WxguiT6CKXaiq4KGwVfPSF3b8oKHJaLiFo17zzA0u3DXaSZNt
HuhEN3Ub1c+NuIztlrc7nNZddcjKUb2uyLh/Krsmj7L3e0MdM5b/NCUlA2cU2G6fzwj6DLq3xTtH
q0/tBd72VDnr8u2Isl52FnjO37VD0t5VXaUvA4NGEljQum6VqcuS5rbxvmnaW8BD32t/dlFbV+k4
uEhv9ZQ37q4Ocyfau7G2n03R2gv3/XbHgk8HbVMWeZNyOr3km8N/IZ0YLNXCjdMmblZimE3BFx9l
Djhb6HYm2CF/rMlBx3K8elVj3iUp8cG+y7LOHkqzNleLMtddSRxtJIncYg4wNQ7Vs5eberlbWJf4
r1RglDtc+WTTeghgPsuN3fF99brwOOHygSbwSNY8KirqW9BVWdGaiGGKGJnUWbPTW0Ix7tmyfwvi
qv3mPAQAqfOmeHZipzjcrvotjWc/zr5jkMBjHGcIrZUbNNAiQza+Z6RgIMZSGMenIMmCJq1bxVnA
TU5IoVcAEPHSNJILza7cEVaOZmZtA+5YYIzcHBeY/ftks9wvTKubaU/a8VYeQDyQjUW36Oa1rlz1
KVsmFHsj3db/f+Zacx91eYuq5c19v6Zl4RWIaPCVB7Qf3Zwmfk6QUx0E7Y5pk1Lo9zzGh2Asyj5t
wkGiL/gVTYPdSME+DbQR6lEns2MuGcMiRFKWpw7DWr1OyOX1QRd51fxosho/U8XHpXZo+RFZToQA
whJSR551memaXwRpl1d20XR6H2y1ZL4ooBTup5xWKeX+y93TRuwc3XZgBMhCqzzmfaFonHMNdE/v
v5JYs9cecTk7XTVqTptI6/9sXecZHzpmIShjfnDdmebnTxh1hZciEQfFHpLQd/aNk0VfQWAJY7AI
16nNB8z2XZ0Ux4hF5PeNNONfvlXx7fRr3x8GmlDn7KsoQjoDoUSdynKK0KjyxhnCsOqmPyDWdOwA
5N4De923nxOvU7cvM7HcrdTi9uCqyvlDrrm5X8nbKk5GOPGrwWwid17TzOM5nDeq2aDVtbfnRaka
TLukFe79diEYS0ORMskaso5CoSOmiQYhi963YGVso73FT86yz/rseWpkXl5WgI5wH8nFtKRWRf7M
+sAy8I6l6B0ugJltoumwkauLat4kzmkNQzS+0W2mx424oGFfu9nU8YRC5we7zIkMcsGYJMtJZtZm
Z+ONEE+6YgF10McUJHUVV/6FJggr28zbHuw5K43AyM7477g1lf9IbiiAiOv1pZs608ZwlWHsHO3y
wDo9tbiyxUdRlrH4vdFA5aeOoViz5wntFpfVa70yFy7IYElhVJnnWdCjKGXpLES2JJsqOs4RM8+9
MUFozoa8n3Yf1t7GlQ0ll/NM91wnXdg6XwlQ63cVaK/hI2RTcHJpQqLbn+RurlZexx9oqdW8H0UW
8yeHnJMa0MZ5LfPQAChjgap2UqCt2Ghqf1UZbNkDsbl5cfSNsh91rcdyb8oq9I+S3gyZhp3E82me
R8sRkES1e5kE9/WpLkncvWeHXS+O9F8Rm2WRs6ITNRZTzIohnnPGwyJEOphlvPP1zFIHlXEOxHHN
1yvE8N/ShOF8ikudSSqQst44cIQc70PLL2/fDuXyoltoTuZCwejvkvGG2QtkXXUMsq3Kn7bG10ka
zr6cjyF3RPTPi/roHUtsZo8WDTO6Vkk8/fF5r5l/tB4TuT5kOdbOYWBLTl6bQ6tso2r3FE/jg9s7
1V3lTvJYi8U8JH3hEi7AlfDYscngDUSSNfdbg6UBKDCe/IcZ9MHQN/v+Sx/JLd+PA9mlV5awyp/B
OCRPrRzWOkXrb9nZuATqByZAv73LwT8WZsuFgz4WZ+I8JwNjldB2nnOIkBzpaWT1vs653t7aqgvr
88ZP/IgltCbILQSIOYna6+/xA4G6DAsOiRsnUg1c2zh1udTDPEyhPE2+k0ZLat0toDGO/Am7uZBE
c0AmyhYlKck0UzSiUPeEoub/SIhM1lOE52hNq2Qb/0LFwgIXzLY10obcjgYv9sEti+xKHK7uD4tv
y7d1CnnWbmrm67rm9O2Iqjd8PC+0s9dLWX5awdh3F3IPA7pmv5t2iu4Rqu0LKMr6H56oCJ8BY24m
NECupJcUddvdL6WEe1FmkYe5DKr3uXcZwxhuwtQBul13PcrOK5zM/NcukJM0BlX07Ie3RdmqIKLs
NtPv7+bcxtep6JKfHZLxI5thmu8pmemmJqJTrtVQB8+ltyxP3ejOv5zeTyg6ksU8DXw4Bv190HxU
A0X9poPZ7nQ/yu92400F2yLrrc6D9q4dNoe6CxteKhPHPgytg5TIXdIGEVtlx60Nt7/uzOC9X25w
vg7aXzqm+1mrhrqmQfLy8tDZD7G0h9vg+FDO4XCsrepPmxup7942/kVnQXiZZke9Te7k3uVyEsio
kpYoUH2RJh1SXzB5DwCU84E+2ryAnv5XqCXn++DDqIpkItG4VBYkM0GytNl2borkC/8dER/VTX/q
h5MT9foJDi58u73Qp9pD0hOWj202WZ6Vn+tTrOL7vGcA7slV7ojyRWAOhuYTkDd5RPs9JknzoprY
Q97krt13iTxWyzrd5WQ9KGf+DaHw3c4GFEGtdx2I4o7/y9pRP7T3Uz91P7OR4Mx92UPimLeyF7RX
pH3Oex33S5dCyoVv8W0H1iGIJn+v6DUfgiKMYMR7Pf4XhpsXHmu3iR62qRkuZgqnnNHvOEDCxx3w
SLk84lvn6WZmAO0dq3k6bt3SzYeiqlfCbHo32odxHfzS3iZeNgyg72OMKaTo8vGpEyr/z8CLU1qR
4vAVttL5mGkofotRyJ9KtO4Tanb37ExNex1yYabUKWr/mHNX3Lvd0h4SBtF3qPpUyfPqtf86MEtA
m84Wu1j24WGGHEJ/95LHVQc30mjRB+aszW+3ho3aNYlbXRv04lMMI41gRtr6e6jW+Etz61895NJ/
SQtxFD266CQDLP/MzJo6ZzhCStgHUivVW+5qqvh4GO4YlWFbb/Ot/+Fl2vkKcJ4cKAMQb5eBeV2y
eZ9ilKCiW+0d5mmUbzHvyrk2S4mcsTDILOsfOff2sxv5/FVijLw/ZXIzXdggh/cL1itnboN66KkJ
1D0p3SPiWvSe5Ft7T4nMCl/OrujZrWXzweUcId1l3tURhH4CQaxZx0660jlZEzd3joLMBhwSCnnF
be0fX4rixYb4cpqyEo+Rqu3rVo2e3fnT4B2X3it/iyXzP0szDhbDxbheKNbEgnVEZj/IDmg/LXE+
QMOuLL/HIvP5+/OsZDQyLN5vBgL6FUNSD62yhjxztmv4eyoE8mcIcJYIUGPnycVtpWAWmWBg4hgh
tGaNc2wDi+F9yzv8Mb1qy4PpBv8BmLK/0+CRdx4Ax05Hanuy5IYVe/A8V6SBUYCQccFR19BHHhgV
ds9JX68o+kwQ37J8Kl9qRG/QUkdYxs15l/+e10zN+K1AiPQmuv+KecrTCTQu3oU6SGgagpKtFG5V
rAPEoAweEsrIx15obEkh/q+/6CoQiL6Mt7dOJXj6ExxeGMfCmxPrChY6LV/OZhHCd/PmFcOZSsSV
L752Su9KC8Z4aEuEmL+7djDOjsGa8+4XwxTCimNj/8wWCPhzPeSm/TsWvaqeOLp8/75u1tahy4uz
8UCzsgX7eBb1T/DHoIFIqZXbHoBL2Lw8TE2/0UGp0CV+aOvHvNjbTdVBx09kau+Kx6NeLzQYGnrv
tooTo4/tYsN1IDs4elpM0cav47A2+k2EBZDdHtm+3I5lNGTRs2bpufeQtxDRhyDI4wtGmO0/MrHL
dl+s7VycCxqA7lm1VApHYCBrnWMxum28PXYiHKL+ONFcVPlpihjQlbt4WPoFB17Sr+WPYQDGXbjs
9BZ/KvSGkL4I7R1Dg9+vKyaFAEx5OvkjEEeJaW5jcWi3IjUc4GJjqAW9ZQMmYQE54dw3HdAii+ZQ
YGhmO6fyph6kGy1p2FvIOpunvgkL91EhLMVnr510xjeJdjP85UzzmJ2abXAXffEyNnR8tNO2iBPk
WannXbyA7vrU69nMliwnnuJ1YvMYLbJzjOLS5D9nEXEPxzMpk49QMOPMCGPynZpdoDgG3kK3mdVl
wVgXoYFQZl8lhEBCB2uN2cvcy4g7b+AwDyWQX31fyEhnKT93OTmIZl5sf/G7KKDuQ2O/Zvy1zs91
5GD8PUVOa2kHWJVNm5NPeet8koftETSzUajWL+Gs3fGxR8D1LjinO+9EYMYIGC9HtBiegbrHB2Wb
tnwMeyQ8GMjJ8Q8SpSY6NV2m9L8wVPWEMANw/AMTQ6Y+On92kZ2N5zEQ8e1AebqUvVs+2hbTK3Ny
Vsp4+xLfUXbabGgR1ejJuCl8R2jq3BbYNM1j0o3uHECNbMPeEfvlUXh+6f8qdBmJBwTOlV/vOIlp
fcxQtOKfGFnwEziq6Ii33bqkem4ghSOwR+VnZ8yTUbYjTH7dLu2KH+9pSsopQ9yPfNqJTfCPFju+
rTg/i3heLcCTM2ntpYvfAyEzaeyC6ontHRzAW+yAUKiwD5j5sLFsHJ9EsTD62OViqPNkr9EpguDE
T5hEZ9eJashknMhzc8G6PqMWRyPS+S40XZ4T5ETHHPxymnh2v2QVZphCjMajcsBJ3GdInJifblFB
2ZjMpy6n6Dn0fETPTRs9SX3yV3Zq+hfO8piqei5HZkPK633/d+8InpFoqoUn2AAd0WvvBF6tYSEr
K6NexVcT2PtsYVK742QTXZrx+4xmaL/b8GPvC9XDXzCCz9z3yun84TmAEKqeMjdGBx8a3Yz/5igI
1JU6MxpxJxWg2vBAssqvribI/YQ4ocUXkEk2/huHLpguymNAe4DqLTIe2nwdTnM0m/aeZAWRMF2v
kv6sB6uWO6GyLEvdCAB0nxjpy9+4TGV1IDbfmOcKfkkcJyaAeFgVtuvdGsWMxHAfo1gXiiac6V8+
bAeRe33IU+qRspM6dWG81K0aHv5jzIQ7/6BG1INC7xbWd65BMpSzOXKdeAgGYxmV4o7FtkvMMcDq
B4TsmlR1rotQwbNT5FjT0MupebyTckl6RNZJVzIdIilWzXREr+4PYZEbUJVown+EG74QYFvXXx5E
varoFDRoQG/Gtmxow8jA/7/JwXAEdsTndWfAgpYbhrxWe5YCDsMn7uLKXPLO9QOOOVysHUl0QYWZ
Iel1dVj5Uub1nAXk1v7ohg45wfM7Wd11We/ABfu5w8T/EDMFHp50VFXV796tct5Ventva9Iuwhqb
HSl4Wk8f58rt+v6isBW146nhK1n791Azn/908Kp4K0NZ3vvnLg6mJnzzMh8/865gGUOYuuUcl3RQ
+dDEV9Xn6t/CUZLsRbNUyTHI9YJhGRbf2U6Z9WtzTyQ51teNDmp5jtaOe7skh+YlMotLA+TXrd2b
hhgf3ozJ96Y/HUnrLu7EAFEhPJYdO0Oe5qQb63bPBFRU91FQC/kZbR27P1lqNKuj6gMWOOx6zuLC
wZ6O5e4yhDLJ7tsodJlBNKzQk1eB17o5+ByYnLRwjMndysC/u4AqzAjWg6e6h8Hr6/oaccUi3hjE
jW4HNmASHqbNuMdQMYk9N75lsyJ+GH/MP3xR592ZmWQivPPirr3vvo1shF//FpHfFR+qJrnLhz+t
bKh36IzbBL3Eriq1W6Y6hAaqNEyQZSNDcQgW5gkebaOZ9HXyEwZTB8P2pv5eaReDDZlIdTTtJzJR
yxcVI0yrXRPbDsgYCbDZrWIsk6+RkMApZxgvirIgLJCM7KMcK2m8AwH9ob88xcGstguO6l79wQ+B
wMFP4YuXvmfKee/GwNNF2ouc/qw1ds5eMWprFgwYphTZDm8wQHPnsQv7jufLr5GItjzIMYdmwp5G
Ktb/gi0c9FXqjPAJsYQzCkk0JP2PzSmS8VchwAgk51qd9FcEIC0YQSKIdSNuD5nR19R8T0VaxAZ5
k1pnCPc2j+v6RHPeY3togrb52xAcVjyHhFy0/6Akh+Kfb247PFklTxw5RDvw2kqJVjoDRq0hwLOJ
Z9BPhZe3AePXcsnf8TQ01WUGS+2eQviD4qVx8Vkdt0pG6mLWSlMDbSQ+NRe/pJayuwgXIZbOeAsc
JGPQuq9FaS4lovU0Nc9ipr5djk2vRYVXXCfrcioCx827tFrQBs7YNhHhs9uWtjtnrkN1GNrR/V5V
09QvYPnBtMCk8u5dW/ita+UxGKU0x/77q5uTOPsLlT4bsWtmCOp0gAKL4jTM+qj/49g629bzmufR
/B4o8ivUrvAIctrlpJSQ6YKGw+A+XvI6ILo3iOmvrGfDKB3afFmOPVLr8NmODNdxQzqu/QCxWBTm
Cu4f96cPUsPNJGTZjamS4GaPvbfGqFyr6+QnhzAw6BfZG8HsyK2zI7c/B+vCsBx1Kh4EkuKiUTuP
jVfdQDEkUR8B3bHexfXsWJ0yCqb53EWU9xUlYFWLz43RBiRrWTrJh5w7Ahv2jCMzbXdzJKvmP0r6
HFCXuFm6lAD9NbtffR0NpHIwXH1F8pn9fQWrTcWFZqqec4Cr9T2H+SKjQnBdp10sQvmX+2VwTgZP
GdGqWckAeykIACh3/hBkw7FMSm94xGYpykOs117+l0VOtEx76bTSHCvSuipqEnhlywfMw/GLYRVL
giVJV9XeFZIJ0A6nHd7bNWg8uO68FOQHzDEKhnAWTZDcpJaepdOZmoJbuZz3byJaLJB9MJdVe9Sj
jop/OuM4gxDNbWN+YreO1xNnPDnmNDw2J2CcAtG9ecYwMgIH0pJ4bu+rP+umMuOkfbNQS8zjwgsS
qmWNfpJzb6p74Bpc3NVy4wHGaC7bc9nNDswJuzVIZ9BT7a8/pU4w+iNNhP0dNmJaKBFVa2UpIvFt
/SZLZBxPQ4Dv7KwT23SaJ7kX9geREih2x36dGMSswYKr6KSoeoqULaqeux6FgSg+1XFOg8uv2gSn
NphD6EnAJc/HRzbZDCC+W3OMdSbzmuCe731bH2db+P1R6mVJ/uBB5cRKnVhrdqHkpbf+7Nl2+wn9
JT976VpusR6YqLyv5oDh3wGslCSGwJvd4s71lMDwxXNejfAimplTyqKiZrvXxehNH5Sf0/DhGezX
7AjmqjL3jSMwfFKIRWO6zpjFmwvPu5ridKWqwkW7RFygghZq0fFPp8ZbEZ8GUc85tGhWbSyiahQZ
4XGf2Ok41NOqf3h+q40BJjWFkogNPbTmpS5gi6bzhCus0sQUbXP35Ea82Yqx/rTxCPcjoQs/YO5F
8bzRLq+/a4gU8RWQLGf/1DkLGi8dB2u5QZY6bvLF19qtp3UM4Z8wS9oqT5221xa8bohpoR0WHmx/
ySvD2kSxtkiPNzVKYMIRv4pS+LtAaxp+nsNhEcOOzAspEtRGqGxuby7ccLjfiCyexgPjxahT8AzT
EvqpDCxK9VlSildv7FLoIMmhGwL7X7Ll4/qXEYCj/yLUhd7rjGM1+lfMtfG+HTtMS71DBJWN99BA
TpvpkDlqUafBKSfe78kkSxRzSeVGB6lrOxIk9hGQJ26WxtFlc2qY7xPD4OFhP6Oul/Jkl1zFL12+
uMsdkaaDfq1VHweP4yAy9ToiqVa/hg6U61iYLekfHdS3cOcLWbFzh9a+/AoY9meXAFyae4Rb1E0X
lmaXe6eQrGJ0kXzk28a8P3x1VmpW0k58dfsb0LTv7bLG/nhDJlcWdI1cIQicnb/I9i7Lna35CIIm
SF7xsOHXp0+uPZW6PSfyOcmq0D0PTLTkIeo4ge40z8VwIuzJh+zpHUKD44J9FOlq8ZhfSe5wzC1U
YKMHCYhhsBxK6yD9ZzicTZ5Dl4inki/Fn2d9GuMETgaZ22w4d4I1Kq8LD1gYppgGovaCDDV4G7nT
kknOnG+lOLSINYHmzoUeG1K2dRTgXl0Qi/EP+TBtM+8NZknS+NdBWHnXG1dZkW7oVv9v1Sz2Y/je
Ct8l7t8tqNYddKYvvo1POdKzSzLM7Als0pSPwYDVhrXWm18c82bKg7OWjKoKYifoLa6T3TB14Uvv
5huOGmK8fuC35qx0xW7bgwCYfPAuOK+VPKpNtJrio90w/Xc41uIHajDlPi+45NbxgP3ewR/AyTo/
6GoI1bEY7Bz0kCOJE35RqhfkiOH6pSWb2lDtkbRZlEkPOs/ikwYisDzRwEp2LyUo+5SCWuakdZcY
N5bqPrFFqWjOVa39T8FsSr4MNQfWpbBIGncK9hdTIHfWQjJJ7brppMK4YHZY5aq6ziijFRlFG4cZ
m9cGZtrEwwzFceMPJi9LEa7jaSLiavo5AozczrfOj8L3dqV9/yYoIe7f5lA1mLcyz0bY7RSS6TsG
GofkkhB29n3pEn88DqVKuk8QgZXumeLeKf+a3ln6F0BHQSGHJZHXGNrCW17ESnIxuplbbCl4ZdO+
xO18Q1bcwaX8H+MZh+QSNkZEu6QbsiG8L7oGmH7MwTiOm66W+bQS61IeJCEXAZkMI7zFfZ1HuH4T
aW37o5OyT576ekNtNHrmZzUx1ZubssRtNr9MwdfbU/sEnL2ntmLOdG2YhdeHgO8+Sfa1zRN5yqN4
/Jxu5n88nckKOrL4rvmKZ01645UxHwITvRwpLtTTLA28j3qcf7+zWJbM4unxemp+D52het9IIzBU
bMCyNYV9CMEJp5ZhHISN6MVnQ5ap/okUpdUbGjF66K6bp8I8QB6Y7fYPMzLtTILTxFOaCXbpJmod
n9xizOvosCady9A50z6rQcBX8bAsyvHxsA+eXh+5NztEKKHxc4BXdvW0FIjrhaQnqOpgauGFfbCB
isFW+ZglchB7DKB6/LLrtPVnOO2u3OdlSOBBTLkDWVTmhgBQds3MQRDvLLN4hJUhie34IAu/Sd5s
3yVQvLKPHbnj+CoG+g+PbJ4dszEb4H2JBz5yjKs0LfG8xW+bwlmPtbLMONYOpVuxOWkMOo19vBsi
gaEsyF21pZ2TNbF8zF2PyuNSy4FdzeHQeWv/DHMzF8ErjZXPrmq2sEbyZ5U4vrnYsSFw2vD9TniB
1yRi0FSV/pFQPMd7aVpV6pdgZeL9pslKcH85MaLnMSOYpLnDO0x+6+IsXZztwiLIQqIUoj5+NLOu
22tdTh2W0LyUbHE5Fas0LE8cfZL2K5DctYCs7W4bStHCvaqltQ9UU+nfXTL3fBmF615NnIjyCQdc
Tys4dpQyqcIEok5i6RGEd8CImPrSMC8Q/lHqCnIJWqiLAlNHPUa0rdgIsnE7oPgyPo1h9unDRBnK
8UCG05I8MdRtyzOnDQoUAz/hxZ9dT9X7ax0Hj7Eh3x6cP8ZDRmK4fl35NouVcnmHbR2Ui/hF5spI
QJHDR6b1qi4LZlOZVtxTQ7Uvc8VAM2LpkvfaZJBJeh+pKt8+NdEXBMGxE6qDTwDyzni0fKnm5ZAM
MKWAgEXlegfCgaDkWmeJp+cNFYp5P5BKAnImZnIuozUHLieJoinPXql1WzzcYm7GQzNuK+TSRBum
nmqGAk55mW91WUkhgQlQpfOiO5gkWM1wjvNraBZ6v8feJNgTIOwDPf+jE8YduUfluZFWKqwa+2M0
LhFgRzawu+qOrn91vrdpSAaf1X1j4YmjJ209syBo7vhGtw3NIcWfm60vTV847SuBLnFoLtHmy765
4jLR1SOGnOrY0XzX3wzQmTAhUwHdaWynhId47vzTNeFM+9pr89diCOO+zDfzylwijk5O15X/FTn8
6W6zwexHjF2dSbS7jePLP4o52T4kL8V/2UJEExuDiBPb0VL6d7W0o/lHee8+51KVCJhzkbhpMGNP
wvA0eE92YkZ1bERW1BcRe+rYNmvh48y008vi3jAOQOUl+u0yU+1IFjFEyEAKAVIaDMrVj5GEQfVY
cAvXfxZ8nI5LV54UC0Mnb/LNG+dsFPs7J+zC9X1cViqMHa2S2xw7RnM3DNWbt8epx4+IQ3Ebl707
uhONj1xuHQEqBdua8f9AzxYDsJJn8ZTDWYPJHyeueKIwonyKXrh4nD9NU0B8Y/LxryaIiu4E3Uxj
vhAF5vGMdnS0+7n2cLwXeL4yhj0lUrrfrpuXotGp78VTZN5HYFE/AXV8wAZiT71fUxuzVqPp4MzO
wdwP9bWKle+Sdp603kFNUzXfl5CLw0vACjT/A+BWy4+8lbP3lMUMM+4EO03HuxLIgFSYJmy98YMR
pgwu5GE1134aLPP2UCUJrA2xrqckKwjO5YcV9aVqskwDoeZd6P+BzFOjsx8rguAuMDhRdSz8Da9W
6DqJeJzKZmHa3a50PDsk3nh7L+qgNQ+AQ4RAmP+nw5OrXTxL0FASJhqdbNekFaH+FNyWsaZcZKjJ
VEUV/Bvsu3FnEDfytRaQE6Q5NIVlyHkCeVdeaodZ60btoMtSMYRN2sge+MXZpMUSASWBnNc1bVLv
A7nV4F7ErzEhBcvN1PLhMzCV0GYx83u3noS8o4wKnbsc9m6+E9ifJFxo3dXzhwyCQVydBCqf8Xtg
Pai3ZFrGs8cQP/gSyUD8GwsTAnPRdY3LtE+6+gnI1CoqLj+qD24wUjBQ1xhOldhsIZkuhMbUMO5h
wjlVuvzNdDUAyVVrZX+IG2XDY8OUWv7wCD3ENFhhaO1TuBD9RdNsTRrThWMgrcz6w4qqYoLqGZ9w
pRw08tEbzNbdTBnhM6vHl+XQtHluDhOSY/VsMpP4qcONXjyuzXozH5jqd4k/5zEHRcSB54I7H8Im
WF+HCqb63hcEcN1ZjkhErXr0rg3eJUpkig5G5VuEReqFIR3uTRKaHP80eDilAc2ZmD+Pfp1dGo48
rEgzVPwTd0857WIOsvh8w13kjniJ3uVJiDGKyTkMMTRFpdFPwLK1/9eQJ5HjFJWs9xGQrOuIiWsZ
JiBjotGKgWBi2QCTjEQCahUwE+upellIMlXjag5s62UhQe7Q7nMyGkkI7b4aHb2QXCFEQn3duf84
TxtgpAHTXKuueQm8Kk8Yx4o5dZmGbYfJrrlkrOm1f2K7ev20t/HQfZLhiXH4fxyd2XKcyhZEv4gI
KIaC157Vas2DJb8QsmQzQ1FQQPH1Z/V5u+EIX5/uZti1M3NlIU0TX7sNRyfhImWDQTqMYKvCyKjy
6UzpYs2PngpQKcc1bGUEub3Lne60Lm5tn4B2kJ7ibD3YN5tjKYZE05aBfei6yv/X+373lwyoGx6T
MM7u/ZQRc18WhqnKbTmjcFTmSIgdfKBRmRRYMX6E2FanQ8awdSOzAmL0mDo1wIm18Plvg6Jw3Vk3
0VgdUoTfZ2zwJWEtUsMXkIEdaXE82t6Bz+E/E+1qvzxPVMWp5MdpDrXWITsFiIx2IxlSnDP/58uh
dORavKhw+T/CxTh2Tl0KYHcgDpB8ObRy47JXihAr5vzbr6PpVfKE+3ZEENtL0Y9S34+d27/xiYbg
M2uqwfwJc1ZALLXHqj15xaS7m7zWKKN9p7J0j34MDyVLBnIIniX8jirSVXsFXQLLeV405klgYbcn
h9U06BKvrrILl1b7h/rjOjqsukifDatAf6cCput9gxFq4iogasm6IMzjHfhTrNQZjSK4V/Tguu2X
rcYw23JxMxUVHA37vaB+ofpTtTUQKRZb6VATiG5DUYqdi6qMKT3BR0nCrK+n6ASKOAO4EZeMhaQH
FDeS3dMs1qktSkzf7JaJHflvpwjUciN6ECGPrpul9kqFolAV67aqJZCG3mPAXHsMrJvSHVDgNgk5
u3JvqsLBcQYGLrzPUBj/sq9zwh8DyfRDD15RvqAD4/yQyM336IOAYuN1FjdoZbzls961zoktZ/zD
6qk+Jw6ELlIYQa4Irkv5lHEWLw/RMANjIe/pwVoGB9wADKA8eltrsHWAWQhP45sln/Hgk2plDZj2
BbCBakVh572qxHZC5e/fyIrqY8rS2zJiVeA0gBIq9z6Fk1PedEmIoTj1szU89wm3Pzq8Fz9k7tR2
23FBXzmzMZxqJioFlm/qPGyNihfNjljnqIAP2Ple4Macth3ILw+bVCxfZo5j6qC5YP45wFOv5IHO
ckbFi+oekipt0mM+xO5No+o+uLCyJE85VFfMC0er/LVi5QPjj9OC2AJdjY8WgZH1flh7JL4dKgvv
+lb2Dy6FyPWW+q/2Z+bCQZOdKA2P2OJRFIHA7lBS0iDcbryi9SI2Ipg/dlUrK3qLp2SQJyYBhNFp
rlwsZshHdFnNq37maYB5dy3yYdnBLlrxVqI8+8nRjv1638pQPY7pHNTH6KqIR4g28hgtaoDQmpAF
KG47KroC/9DyQ1UnZJCMQzJnLW/fO0Mo9TlWrF28d0854djvCRPmeAFIljS/ZxN55aUaiOsemdqa
kcLVKP2xKGy3qfFidRznErqdT9DgI8cHjlDKmfk9guPB0Y/xiU6MiPeEc1qACI9fU0105sikuba7
rAx5FLKWJwKeVZHgFmN2Dm4zuIXufmXRZb9AnyDq/7F91xKddtMmrwEMqtSlBpUYbpxhkujjW5e/
KZtXlDfFm0b2PDKwhvAEL548YxvkTC8vvAzvUJeni7X4lrOsea+HZD11g2eyj9pdUzCKAiDSdCi0
bTXJCpy5OzNHACgG4Xn+RvhTcg9R16Am9dhEDthu0YwcxwEjFHvcb7iuNe1JJEwrwtG8vlbs9Mto
PorFqxeoQN1S7XwAYcke3R9Kr54FuByukLNL/FKfJroq72NbyGUnGztRIJNPpvCeqR6Zqp+l73sU
hDRWQHuAy3j+L0xTVB7sBUej7kZoCVpqbLvks0d5Sfas5NiCF7US5qSakVh4nGbmTPAsjL9jC+bh
g2e8zS9AJvRuSfCJo6aY5abgq2Qx0sTwofFnFD+iiiia5i0aWvSHfn7gDL+0rzWMuX+DIe9HDlnV
4AYE/YWbYmiHqtn1xYyHmESQzS4B1k/WOeUM4kM0+HNuBBB5OCdFY+vjXCVLeLCdru1LISgIRUhN
YnXu4ZjmGIRE2h9j3YQkaxVr3U25YqFlFwzvtWIliaJxUnO+4L+KgUlkWOfLA4YdTptyXuqnCElc
7YpRVOqw5MIAQKkr3p1ZnMzmblGlOiuudbJlcnWOjbqW55m2d5/SvnTifemH5rL2q4fve+XOvq1x
kpKQ7npzU/pE73eZMBWGf1tgA01TDwl0Q9eXwlg4yuGyEDrnBLU6+tJmPZm5dmJge9UgSPOjmDjI
bKQNy/B3M5Kw2lQs/H94xWaP8UDi/khUrHxyZieAe3AVi9g760VjZkKDdzZwO9CmZm8Jf8vomlDh
WuHkTqoQukpPsnRnvT5/1AAJ+PvTlP0aKI+bd+QovPo3e3bjbzACrvdQjMZsy/ZI4i9lcweHqw6x
jCdSBJh4RyJFB48AttrGdnJ+R4MzLlgrPI5wpgThRsx+/LPYiYDWFc+AIymis43GOMLkTcFZ2aMV
8G3p5Aj0w/PxWkEtnn9HbFaLh7p0M0NE2QFmyCOz0eNjp7Ug5E7OqDzmbsQca5yJ+AFFXi06wkq1
iF4GYgNLAjiaeF1THHXnK3PXM+maU1/N2Z+p5CHMZtVdXjM7zf7e2BV8U4F61+9YCDHTQM92+21N
A8wJUPjEtj4vzWuSFWF0aPx5Noe5nPvvPGHQvh6Kx+e2dEJFGtQhXMf5wYekg212Jju8Br9qTP31
vqqsX22WvOQiDmpe/BtO8vNHkinZ7uq29csdkIcJrUuJ+NiuXUEAUBWXJrP12whiAlNk21a/MRZm
9a2CffvuCbg5t+CK/Cd0/vodpM6Kmiey4RzHkyFRjhEH39tqZ8KT6bL69T3+tPgvimombwIwb/MZ
f13X3ydR2N6YQeEhBRCRvBG0BqI+1cSocV6Vyt4HTUakvqiQ4PJpKv09ooLZYym05MF6U7PSofRJ
XTFdKWZewEXJ32iaGjsfAs7z06FUIcpDKuBvHxQFBekW6ERyrlKMLDtyidV8qiY/ugGIOB5BFo6E
DeY8wak9M5zck6Vs3H3RWYcUt6K7gvAbJnSBvfZY+DlNOSNeO05+q6149lTSjQ6AyNY3Ly2Fc5d3
iFVX5LkmgwgZgBs4BY89j8Un+qvLJWvVlMj7OipT5xlpCvUoXkI9nt2o94ebpc9qfSgwfjub0kmS
30ufgp6omfiA7S6C+FU0LJl7Ig3J6TdpEURe+yoOEd2dRYYfhMvLmLfHgGHCraA07wYjvbTDMm7x
MUW+leiGq2zbZqdSSNpAxrPRfHoi4bixSYd8fJvoAGP36416Z0ZHFs/11Ry8GdvE6R8qTWfUcawp
J7whAurY41i6EizY1GPcWfuK8+wwsLvYrhjtODjSb6UvZorb9nuAcPAwj5y6L6kGEYvlFF8+i5gA
LPhmHMqovbDhByQG127qcU24PPxnS+Jx161r+VQFsv5O+YwvQ8lhh0w/XyRLy2l6BQc6ahaO9Yr+
Ky2QfRjnyAMqxP/tq1ayCs9U1e4KucbqFFk8WzzWqsQ7a5nI8zJY/z2Mi+aeumJAOh6WtvfcFRC4
Aikgk7LEXF4s4xO8FwLlwx2uSTTzbMHBSQjdeN3Oy51Wfq0z7Rhn2gbj/FgMnMk5ZbIb3il4dYSG
HSiIYFB43JQjUYytCGC5biT4mze0W37g0rYpz4V8WsYD02Ud76pw8gEZd075MYTR/Aa2nB2iAvH2
jlcirS5U2TnDZ5RJyvHcKdcHdha1ew9wObxrfeQGlMqi/LZu1l5yXevy7yB8V9PJwlqaQT+Gbkqp
A6IV8zCwymmyIwrXHKz9x0wUjuhKw+92wqpfvo2UJFRv47j2dzHqb/MVh0HYP+KHmv+NUPrKbe2t
3m+mKdWeYVLrBi/EXP1RoVM9NoNbYdCLBCQ5W7kJRnVvtPOdCF2yQ5xo2JyMiav1U5KHiI2SX/ti
p7L4Nn7qOn9corEEFKW28sBlkXKW4fhV7zwhyQEhEQanZWAVcAPdZgqeVgTi/oOTxtL9g8oULre1
m4v4SRKT93cY+Jfq7HXN+DN5iauOZk7q7pZ+yBolpwhRJ9sZ29mmj/tlYndnB3c3i4jl0mYMnbV/
qVXQJI/4b8XCv9i6f7uqSIKzCGPh8s9O5rkb63Q+D0UzSRIQnjeAd8Wb+8jRpE5fFXGEdDthU1/2
Ghrs84IbsENxMMNNUrJyf+ng8VKt4ZvwWLUD+G/GewBLpBFKjBGfuNSi8C4GtFtsphi/JyVidCyc
qgTjJUG7MqkOgxvjCUtQZ7YBWOg9jHEaOE0ROP6jnikVvKRW4A8FBGiWLSIYW8VmTpan3GZ0eDG5
j9PW+kX4WS3a67Jtl3nNvGlU2uDMDsHcYVHpc4I9zAQQEHXq/w06NgZ3LsarXwD2SveYoktIoEFi
fA5n3lG7KO/ESpeIKsefEBYaSl/CYgYULV/2vuFnxlszFB6blXXowl1RojJf8p69nggbE3zIsTf+
n5jh82agD4EtIKU01bcfWH/YMud0pAq4IXBDpGNyZtPgcapfG3UpRhomd6TgUrCqHYeqbU6vA6pm
OejPNvBy5PpOhyHBYdn/SaoWJoReA10gSI14/aH3rj9O6nOAgAId/KwN4Yy7bDYWjSuuUiSAjhNN
PxjBSY2TcLehwINpDfAupoFJ1w6H1nYCRgd1U3It1UE9PFCtwr4G3TaT27CaLeDSgVpHje1cA0aq
qBXhlNVdGYN4oU64IVJ2YgbDhFeA20N5UtGwpaq27VngeOKNgT0CvO+3gMSqChCLn4dmI3gr/fMs
pnJguLr7ph8go6OCEwVP4pQ13cad0vGRkKfh5c37MYcTGc+vMy6TbwjvwBmSYpotJwcXHJjrTzid
QxsuJ4/ZeNmwhiHc2YNpehpwr2IVrEGmbHoMQ/4OBKT5zKsVhGjF4opmlaCJyrtilZAyJMEEXL3h
1H2sA3r71V0kYUnNzXO9WnPkioG/A+LAeeqxzKTMa2V/9pPEJUUZOgI4cGWCf37istVwfL8+FLZy
/mCvx+QV6qR8MIviGZdC7lIsf2v9jtECHqwsqR5jFSqGbaWuK2OPmMM1HQIudJf4i3hXIndfhmbq
2j16NP7ryjSCX2Kalh/2JM1bSO4vhMCFUrMRjW8o3GFxAoMK0F4D9S0KSaU262dX9fWfNRI58FA0
GrrxmoAQWzqOKYu7KopYoLNa3Xh+3Dzns8SEVM/4bfloU/RtQaie+NEiu82BdvTE3orCObh5pKgD
t1evbVPl6rFvlMjIcxbsG3C6jdSX2ATuLgWxa731OJ29mjbqH3lz1vAIQx7oxBdbeuwjTNfvjTvj
mV/ybv1lmggPIHdmk2/lFMUPhTcxJ3DQNuQghWPrjfEEHlHAmh14nZRM3SEl6BJvqXBuPA4IJQtw
vP/qfRrE+gUyoJTkMzFPZ+iFsOTDKf93PR5DqF/d5UXKKoTehteKKY7vm5EtY/VpW1o9gs44xNos
sWSXAo2HXsgFtC543nhzdVseaZlpEyK1mix7yTKk2Jbczzfg7OL+bGvU4E0OxoJ4bB5jb52JuXzO
oprxwEN8fZoqgaxUt2n8XZOdBVkSkfM9SBXF755t2JvXjLDPrDj5nxhZr301xcCN6YxGyf3aSdAe
A5C9dS/itH4qMi//UuYKGiRg5xxaXjv5VquBqwv4TXofeQ3xYYYHtEK+CF7GNk2YpWWWLN12Ka4n
kaZtGZJqEXXZvpv8gZ1fWfR4KagKe8NcithOBOaavLaJvpk8nCG7EZ/BX2d1sr8U/2iBkB+LmzRq
1l8Tz0GzTYZafiyLo3M0p6J4Iws8f9RNKGJSX4F5iGEjudvOn0HtTS5vrU3BSfYlGbyU/W1kQAWh
YHPm90sc6+whcCESo6rCcymH7ldiWWqdU768b1yEYENgx3HCX6tcniUu1uJQd8AQ8ACMZt+aVD5E
oXXMfgib/CKahUeyv6RlDpojVA/T0MbftuB2ORDISJwNlUmi2cOKRF+cUClYQyP+0j4QcQxd1YLm
ZMJl9ndhqGGqokV5P14uPQx9wRIOp8IM6VPV+FAwJh/b5W4BVdxtu26cgVDpwg3qzewLwcXizsGZ
gJnzlbB9ShjBl+qe7xLZeqAB8gbli09A/iczh5byJo5Yw6Juu5J19y5OfMufsOl/8VO0tH6DwuMx
MsLlJ9tObpp8Cvufxrv4uZPCTVAgtn6VmKPkIR5g8xMFYmWiH2uNM3ZDgRJ3b7v2MCYQmbP4NguL
+I8rNJ5vv9P9v3nCeEAjSDeP9HyOcDy/Vw8QSrBpPKXj+ysMADMal1WH540NtY+RH0NHK44zKG/z
URMB0GSPKVRYABFhXKJOJi1OWKsVqwQ8DNNI8avLpPshQ8uK/mA5RIYn6Kgomghq4IYRsnnl9Hm8
nJCbiVt1k7ankh4ERkNZ5XR1JUSww9zvvwod6Xgf514NU7mP8j+KB9OXhBqMbD92Sc4BO2drt7Qj
AVXNevInSVS0ptsm7+XYnVft+/ENe2BFvDbBVcvXr0NtgsvEi6j5SxuP5VA7DqK9NkDp60kGalvD
iUIlJvktPfxiO3ayWUi8DEXmKFSbX/wG1/H2OswB6K8XgmiWDAABzloP5XYtWDmYOveI+Pvp/IUk
HeA88FS7XCw88wRSvKBKni+3a2ZcQyBap/45JGTRRyR7JNUeBZM7ueWMFc2NWbV+q9ySv0f7hFUP
xcI+ZCNrJ/5KUiBWTGVEDDYtluvqcc6qgQKWKq3+SDauycnIMX5zdDxb7IYRaRq/6cy/3gZkxBpg
kfwwDiReSqE51O/B8sX6mAx994prUYcbw9gLpaKVDdU4mV7k20ih4esMqhsvgZ8M9uQtPhjrjA4d
e0zIUat92LVusxvl6N8j+ZiRRwFr13hDXqvqb2dPF+OfDJXV/etgVxe8JYYavA457+PsL9FjNrNw
/aWKGdW59F0133RV3JD/hpTW1Vt2WUX9ZZA7x2HX5sSLmSlsRvp245H3cy6cbbi5MEnLn8mMEP/4
KE59KdrVT+CwDCFqclr24e0Q48CkQ6lIy80YhIomKSBOg3ig6p4xUMH7X+Fv5hFGOL+qShwg82y3
qG45LC6cIc2yV26daiDdovLnBx4tefM3ROfWp4C9LT0fhqX+BmhQ1r4QZ+/ss1dG9tniYGVTtUwx
N3gXASvkWi1mIPBrKV5Wlu85r/Fkyt9AOSfLr3wop+7ieqMQdznN3zzuyjKAnUBcIL01WPloM2qI
w+1lRDqJsHH1v/5U6gcWCSWAI1VWeqdo7mZUDRFYNqza0+EhNtraU193+pbXO68a8nbz9MNGjDaj
EPsRngOb4i8zrdBvmS1beTdXYRLuXMN/8a/alF3wQYjUk08SlCvfNo5ktq6AsfAOUYRlHniId4zW
RDzxhtJ04R5mY7Ij03ght/Us0Nm5/Ey3aTDyDl9YwtmDgjXC8pjamd0djB6YkVm9TP0bYSm4F1ms
U3OPItCF+86wYv80K/dIzW8GtveApaEunsCLIZAEkanf8Uz20Wbs7fyQDzNAo3adVhyi4Fvlya9D
tdyi6fbivRvUOu2cUEcUkyB7E+GeU9cr/6EVLP6NJnIxPg703an3zo+4TFilsPUIMWRz0f/MyLrY
iWSDG2P1Bgk81GC1pxVzxq3DoaSlTQH2fEByBvVI3XIg5djVYPQJniij0PGbD5uLzCtOjPQzFlHu
PoMynKB9ccg9w6DR8t5gQBkuNWrtkdVH22LCx7twQ7IEZs/qsZT8A3szRMzB9yycm2JyovKVgRGf
PBz+WrvTtinJsbzGUrfBKxkwH3ogazgSfPggne0Ar4LAIAlkF7Q5yIDXAitEdGTcd084I+r4Fe2P
Ci4PW2WxU5EVj3NT5PYUwjq4zHPmvaZJRQDRISywr0xbnMPWZfWGZJFBUykahqVk5NLfLv5UX5b+
GiiJDNLZU+MgpZ9H4jfkeUmLEDWYLDAeXIWjc7NiicxJMbqgCB/8IaMo0l+H2d6jIuHUpNC78H9X
HqLtJ/dUGe7xeeL44KQS8go3NRbO3xTF47uUbBSobqulnho66i0LC4ZcSShiIwPezWfBjqu/azvE
e4Jh6XjXJ06CIdCFuScJpCXEUzXqPQEEKNJ5ghw84pW68/2kf8Xj1H5xhpXpV8LH/DJyYKFZCVEh
pBRr+4+Ym45Zl9UCCWlZljy/Wbosf8KEvWa7EdrBsDVQXYGVoB7csezV6HL8SkW97UV5fRyFhLm2
vdOIXVgGffOcWjV4h2BtOKeOC9ZVaCnzaqn7cuVDGDdhfKiSlkVBGOcIEe20QO9Imz7ZBWhKXHVF
MXe7ifex8x6y0Y0+xtF5ywjckKXonGMgeVUELd/whh4IEd9R6LJObG78jte6Jl8kGFkT5ZT3XbCs
hIzHqkCd1D2CWmzlchkFrdSMaZDL6dxIGqNW0gtxd9fVrn6zvVZXetvquY8ly2LnTkNEDx4B5VfB
0XC362NsuePeO8F4tRk98HIw5pKpOpZjmHzmeSz/xjiIGQjWZPqpmqih22EwCgIB/PYXPUYNXZtU
7bS4cdrlnXMtlg5bTN4laHFKUeg15wwjPUmtU8oCk+Q17ST5jadCWEIYJEiRrgVlC8eCBMaXxLdg
X65IA/uQ4DmFbNqj6e4bW2TFNsJYWB5rty9o9mz67zqp3Y5ztqPwTTrJ7J8yhrVuH+Lxv/QJqv6O
xbo7s1NUYoaoStobm3NVP0y2DxGQAKO47wBwgNABp+YIOMlGrJdlLWHzen6izKmJBtUfrMvOHW9O
L+otJa+ec6rIbnNA90uQXEAHxmhLE6PLQlASctqlqGBPIXMkAFFQx8OAd9UUXIfWae2v4P9ymbJf
CpK2gpa3Oxz2yw2TUJDfCdGpD06mzXAUXhTCQBgMPPZM5MOOlJYilAMw7eBH7XxwJJ0gG6pz7XJo
hkQXN02B5R3wiZew8OSmYckXzXI5pshLzb3HhLDehmE0hfsxleJa61FMZXcSYR48pmYK1GdY0BpN
V4gdzBExV76ndIYBX6uRO0llxzDY4MjTTlAIZ5w5LgkB0kAyUQVRHzFuJ3kWqafAevVNENWFA9XW
H9aDx3JMPUbTOvxNsL2iYFgbe83t0GV2Z8QVfc12ad1NDrv6W5a1qBtOR77hcYLGT88NeYvHWsSq
OHgMHNfikq4MPno884TPl8L58nyXeBtCT9DsMeMZv9hOsCbqE+rD+ryKrE+WoyCNFDBgE9EX/Byz
jzDvr45zi6MJe0jTpIyaWeQgw4LQI/Wpq/LA48R5xMCovG03krROKPOromYfR4Gctm2OooC5Wvuc
TE1rftshrm7DBZ/WNmH1nhwj40c9sCRQPhGjpGTC3dom0rzBSQPIGw7T3oK1P+JFMLfQiVFEVrAD
K3JmlCdYX9toqZxfORbEW21quWwj8Dj2QHEgvae9g22AiZJJGI7ROv5ayQQ1B5x4EJFHA5EI+3D3
xAPOfaERJF2fdC8Z8JA2u5ZZaSFyVqsrcjkMGwcQQj1+0FOHp8PDRoQhtk3fUoxwv9ESRclvuLDA
wBsl/FPXxM2D1wfdV9deYSFrDyK5TxLrX0pn4OU/rmIBo1R27m2jPGv+NG6RqCeX/OKBgVlxprdh
1L56qgmzs0Tnrs8ui7JjUPgaR8XSCvdJoR5i+fAi8RV41yuliMVMzV8XdmBP/JiUp4V1OO8jmkhS
JhPjsfv2vEztVpUB9aYXkq4gJAQ/f7HLlAa7BjeE3C38CtX+ik4NeMTT3HngBGVb3vSjLp+1dSf3
GBj6NjcQMFiyIKuB0JiES06Hlblx0iNacoRuOGSpDI/ppMxVCxn89TnI9fJDsUX0t2ckugCBzPEn
CMqqj4OW0/qGl5xpI/SW9EcblY132nPSRx44ALHwLY9QxHxIrRt/ZMq/+b8S5MOdLS9ILPA6Fd+j
zKh6dnvyJHvA5Dw5G5W3zpczEOwVQlfxQ5UX4TtZj879RFtt4+e55TmJk5JXoUtv8qrCrRe66/jp
L5PrIBpdnQ+7PO/jFDMIyeXNzAkAg3yTK31TwOGVr1h0AkhYaKLO57AGwS1kK6vhBZYeaamkMkDH
TeiDS3f5A+ipIVkdoFXtefZkNu8I+tcXnH5DdsdPVH+S6Kzo2BiUnGh36IY7M0DwBGmrpul29HI6
5Da532Tc0Pzk7VfGXij6CNQwCA4ObUUjFytXrOqcifhZDL8vEx4ErYBnT0PtdgxO4EL2D0rMSI7l
N6iDJOYZ4KbTjdbx0p5qiV33EMDl1OecCS88uX6Y3tWcJNfHQK14Pga5Lhn9ILnIbjgFY8beuOiU
6bm/Vm8/YilY16NbhMp9MD7M8QY2Gk4ArwFjpeveMKW2fFrij1UiwqfWr/T5mpFd991VIACW4T9G
cKv+CssubTdhksIsTI34jgCgdyYVHKHBdXGWDa/VNA/T9+g0Qzvi+9LSPndxXjt7PS/XC12IiKMD
k9RrJiqKoDczF9IXgpwjPq8GB38P/DD1H725MMlNojis3TWNjM4rTRbhBXMlW8GYW3z8xRLT1Mek
9p1lmw/JCAfG6mEHOqUe9wNLC96m8TUFu62jIFq+bJoO4Ii5fJdx3SZynd8cuN3+QwjFC/WZOmnW
/TtlHTLw1zPbHaZ23d+zS4yGQ8ehAhNGXnNwx89YLV+jbQ2LRa3m73JWqX0Mp6Unuz1OCT05PG9J
toVzOD2xSfE87HdXexWvnPwe5KVs2MCxUEPLp0NrK0I7t0/0cw71MZ/QE7czlSFntxkj6i3mkado
VZSq20Hrkw/XRC7HJeoYg020eI3z2FJBZjehP9CsMvbgFg/uTBoc4Bf977s5dLIXKj+Ed8bgK/kY
Jpuag4Yi8Lr08PS3ANMldSnLlKO+LZPM5KEpPOdMcRKWFVHC49mjhDJNqTH2+m1JkychnBJnE30c
Zek1Fmhw5urdCkAnOvhs3f64SWlT5IhkuGcddPVmAp/dZYSxV76NBTwfuQ8mkDk30MBYWDTtgQUM
CjtQ8SvoTFAbuZUjaHG/V4umeMZX846lbveYlcSxt306cFLA4K6pQbgWAlsPvtw2Hp3JRdUbw2+p
GtO9jQS/xQOKryu2fZR5OD/hE95hO6xuNXDFdbuW5MooRWvK+UyvXvnXAwqUHTJIZ7e+1EUG9sDv
l7e27B3czWPi3JaUKEWXwvXX5FwUYVfDxwqWv4lQpvjFo2x6apJCdmekWqKyG4lA9lQm3nIFE7sz
m8R4wkLq02FJb/miOFzMKKYsojzGHM+MBGiprR73aZd3H2QQ1/qBX7Ntz0To6GWzBfSzGzREMgVc
5r79KRl5eGeYaGi2xPoExQSCFfaOFw3yvKPSmVbulgYiBuq0DikbqbC1K+L38cYzRKtiOLkuHtui
O9ewo0H4sA07yZ7GCdCBLLN2BitUtV8RTJ9XjIHyhEoYLW/1KMmgDIAbTjrQVbbFyX6tnKT3pnse
M+w7UTI3zku8kKzk8YbY98j6IHhyOvYCjxnfEO3oecqKJyC/epROiUdVoXh9dQ0Nwxs1a4O1QAbL
0bFNcYdsL4JjyRPkPLvLnOMMgb15nwShoSiFB3DpE30N4/aB3Kx7jCixgVDZtXo42Bw//wtyZfZK
b2qrTm0VO8e5GSkfcftYn6uYfePTgtxZfpGSN2Dt4mgtfnTp0H8KBpQLH4HU739NODbO0uldKjIX
QutT72TNZV4J5W4WXflgjSW5+m1M6FmdrQGGjQqWhPVBGmcBtGNpa+BPZsA6Hp9z51DpwFZiQk2j
RiXMHiaId8sZkg/89Ry45z9YhwYrE7reM79/zueLZSH3lQ+JADvBWJtfdZ12xKklmqGgkpgNJHpL
u+d1qIPjyFuHYA49Tt5G2xruKEkLc2latKpHVxOCYndBfJgC1KLbz30JZhABZGX8deuREst5SNd9
Os+QckNWMvISAC99zCcq67Yqz6tfYxOX/iGmZb6gTH0NH2zrjememFIfEla8MrdXpJwnPDQIHOx0
fdwQpZf8JoME7waOyNjfdyzF5QZbjfoNgi5n85RewYYloxzC2ESAxonqkn6+kiPeJrRQEp6S2cVK
KNxSPXVMZe6Jg4L4FQ7GQx4u4/lE3Wi7Pi4u5iwsaFixCVOv7m2pAG/Tr6Hi5DmXTaz3qyg1a+FR
/GMjOnO848r7YaSez/hEMSC7PIsho0za/Xf1PlM4SYuif+4jZZ5icEbh1nFm3D+Y04iNWnq+rjDs
nkoiU9U/3lBgYN8y2cUHiC1B+mriIT97EC3rv8SXfHBzpF8FRr5i6OEPzmzm6ef2F3c6GvATy3vA
Ydb9ST2/L04xdieWguSXIeR77euUhthn1qDIiP9mPdWfO+SyabyFhxEDkidNtF+B75NUaAP7MsAB
YdJKcpt8Uv0nAewIOICATdr8nk4Fyy1tfbxHuSNFAaVyKSheLLCS3qZxUf4bZITFLAJ8NrKUiUuP
jMK1WpPsOkORnHT2suh1uswWsXjb0UGbbt2xsTQkkjN7ELxrhtewjdNuM/RjWxzbyQkgQiRLdo+k
xgcX2tCl13qduE1GEIAbna5EBmYMrDyn8Lr8YcI2Gf9wwN59ow2VhydZA/s4mcHpj13wH0fntRw3
rkXRL2IVCIIg+do5KFlZfmFJtoc5B4D8+rv6vk1NjcdSNwmcsPfamPSPpBLcKkOHRfu5q7riZHsE
/tulDFY8fYnbX+HI2h/EPVVJXgSV1sOSTSrepUMTgiqekL/vYB/6uFE1rAM09iQ2nEQfLgnpAyom
is+tivg/xkUcGaBCpmhHx+x8I4ume0wbAbkxVmqq3oslXlkz+TjXX+jrIaU6AS3jFoUE0jGZB/JE
Yt60HPTa6PZiytRv7ij1LP+hdPz/oOuNAKsGGRzjKAzBe+kK+W2Cm747Ex+IaW6BNRYzSucDew/H
zHuFsh6yIdbYqsDSJBLcRo5OcMWE0Z+YbrTjZxK2QaCvHmXy8lWvtnfOluTN+0FXOJGYNKp3jYhF
b7NBkawFwmAlc8E4zYACUKctmkCiL+EAiKjXR96fVB1NVEDty9HsvA49aWQniOcpPLo+n+QtyUAB
gBUDAz0WdTTtci5oDd1oKhy8Dna6uYZEuFd9tzxCEpIKcWw03Pou3NR7mXvxfABxQCwMAnww3M0s
wn5DliwIUi7c6Y70yhvPCnEuvcliHRhNXr7uWCNM/S4yS/8xGyKcqGHQo+2ZYGE+CAM5vYHOHYmZ
pA34mvqGZXKLlphjHdKaQMdPStUmpp2JSFQexmeIVkRR0JM6uNaEbC/9YHR/J2iGb3DFMTBHV9Td
A69pul6XYla/c6egayeUY1jvinwR3wM5RO02XtvgbTBFTVeOlZ8gUk7SdIt9ulpY8NMO7EE26jea
44TYhNxzOgJFRPRgCzGG90NpuKChZrhvqemiBybVRcadl5bMyWtj7mrZkAUFNmU+9CtktPvCZNmj
dU2YbLumJ1rPyac6vXDxFI8VbSvJj24QhfeWMStObW/0/suBbxzdYCmQ64OMPDAFcfQFAKblsJBx
+sRlJsyGRbZ292bNkGCmDaw5iRKGx6nrnE/c/PJPWHakaWJU7o6k/5T/Wuk0P/VIVhoipJhBPJ1s
ntdAZhP3ySeuEsCQkg5KTPh6NMNyYUqxHdwRGXrsDqx1Y28kqLVhens3k90mt7zUQKDGdkXNtwl4
eJddsi7+tG0V0J6da5zi0DDI87ZVm3nqF1v0YtpbkptuK/i5j/frCtkbsapTtfcUDYT8bWYCDF94
YGqCDple0kV58fiui4ZSTOSkSOH4jhCNujMvxb4O0aTvgB9gFB8w+f5Tcg7fCspawpht2v7AlUQt
Iq1ZpvvWNLL78Nj47YO+nHxGhg6LE5Dt4wcJHvCZNFLGR9GmiNaJZkaxA1nroyL6KdrivAAckXHa
+2yq5vHiV6EVu0J6LEgKYpufFsWw+zTkox3PZsjCZ4gGzA0UU4uIH30iYDjjMydeCZrOhjwKuvw6
iolMxBCahqew8wOkPBLT5ZlkcLTIMMgkyX4kRr579BDODxLjGCyX6ft765sk+eXNAZJq5nafCH0Q
/Pg+rso9k6eUJXtSqnr48Js4Ws90a9MMWbSJIKmH8SpOPZ8082/C/8QNmuSXzwRvLI/LFNCmpPjN
zljckurQEpDZPLDqCq+Ad30eOo1nB+JCA2Z6JaamvFaQ2dxj3P8fx27DEDBpA/t+JBJrH62x6o+Z
gurxG5G+fDSWonDnkoAxbWUPuIvqa4G1sUUAkpJNYk0blP2mBThQHLEJzvggfceVXF7KLYkd8NZf
s/QCpr+FGX5V4NuYGI8+Fq53XxAD8F1BqNDXCKwsLLEoSCa3fQpThaR6x99WLw7XdeEyumDm6bEM
5UI0IJDCkqTjFcwAD3Y2M9t3Ede8QFQwzcFYE/6isFTNflxtfW2HUsw731VY15uVguSTtihNjmwN
ZkbhhRwukQc0b0ex4UX7ctTDW71MtAdtKgzQoSXzT03AzHkve6n/4hGeOBwnro9NW9fyI59leAU9
mX+GDZkWGxJZJuLxet19N72go+4a0hVIvkUxs/FZkNHhuKP/hJYzJhwvaIZwP/ZD3eB5bIqzh8hm
Oi1NY9WR8QxBQZSQLG5tgdD6SEBD87US2el8CrEQre4AxSvpZ+L5RFipfYrw+CKwcLqi+XYcVLrb
COoBNaxukBKSuecw+kj7yvsNxXYtziP5AfcDfBW7kfEy/gfUIte7VXm4ZVeNoftE7ITRe6ZnTXWZ
zXpzLsBfQrVK6FvEeg8fO1o3f/gTuIn/k7YdTu/QGcsVdx1pz+lcY5XApFqm57R2nV+Y23s8aSGS
izviGGJxpT6PUUIvsjP+sSEzKzmTyVvu4Esi19gCPoqrUxTBI7kab4FCA44AIZtioL2lo6nSK5vb
5Vec8ZCecHMu3M06JeCz97lCkfSB0TlQ2SOPWwPT+S+44kjprJIp9fa4j3ARIFQ1BjKGIngJsBqd
SzYwPweA7k1ptg/GUhOWAaZosbcWAnsJlJJ+/YzmyfhnR5RD9qcoChyKTtVLslag76Pl21A/rlT2
/Dkwewc2rEXv7nL8HN6eVCji9nSjaGgr2rkVDgTuQIKi+B/v8FWh2IcPMe6p9qN/EzLSEfVxxyKo
UbQLG5+2nzlOXyYfiVcz0nzUrGHiF+LhsFnCaIzwbfKSIIS5LuXQev+oQtb8MHNB/WuIvvlqRzKz
z1HYAbMyLGhWhA2SrQlPYB1dcFf0F0IIkvjSdoP7Mka64rVkW+EeSuxU5kJUhP2PEGbxp2YKVN5e
mDLc473RLEHHsF13vQDIjZbQGR6gtRnnTc44oeIlY8rAvLHwaJSTDMkW07Fieq3gy4j7OGGW/bct
SAc4LkgS+UyhWKlPHkC8F9sB0FN8Svny5U+vR+Gelww1H/Ot1jrlKQg8UeBdleo/mugO/b7lK7rE
VhMcu3NcNaKPVEzh/jp+TgEe8u6RjRAPvTgDwMJP7CDljU/uwkN5iTG74uiQiEc5kSTw+dgXqg0I
bkVtvdUxo9xpJy2wWMgpYE7YxHmOzzU2eVxCIk4dfd+CZHau3Hnpuk8iWOt7qBtaP7tux94Zt8uc
HcTMT/yAOhpxlhn8/qwdR3vnNfBLZnJK49SaAXV59DKO3x2SLigfeE5jAs1mpvRAjwv4M8FY6X0G
HEvxkbJMtheRIsJjRuyHwVuFxQFOXNkHHgviZvoUWSu/O7Qz0euAOREOPgvCS2SGiXBdnQfPnPMO
gWaLYdQKmqC+m1tF7ma3Vkj1AdhEp4ElFTH27uhdJ7DB9kiJSbPdOmHIdBFbS7XzQ6v8AxKDoPzw
clYf59RQkr9GKQSTzTQmqb4nWQIRNERpnaEuyCudvjCS9WneCwYF+jh2QLsZ7VY3LkXkg2eFlB6w
u9mtiUPPugk6QkxfEFip6mEFU5UdmKTFP3UDoxTLInK0QzUSibmtXMNCihaJ2D4btPbTWWf7mQZG
O6fWbwN1z0wNKx9SymLXwyj5W0+tQs6ocw+c6+C6zqbC2m3QFmoGTStahWKzzALLfD5N1uwrcm4i
YqxUW59Us0bhHkQn+SyguVqM4TNRSJdkKsJX0mrbBwZqLEyimxp/B0B9KMkCQmnNvdN6X0FOavuG
InoBFBr7CBhX7AckkylB5k4oYv83JQXnzFBTnx3lwhhjEyNzQHBbkml0rCJF1jyuT/incvTNE4rs
sHwLGObdcoQneeXXWjzOS0QkuyKOwG56HuDeqGyX8ivCvb6AHWiz2XnWQ434JZsgr2D9RcXxDsVX
wxfEzoMO3yAa0Pt+yofsGhPsjDTXUWlxXVqj6q9VE973zQ/Vx9+tL7vA/a4HNqonLOpJdGi8wXsY
Q7oafOBp4mznAtLFhVtoBUlJYcjf6eraec4BWDG0WdtuHV9MI5oCTfgEhuAyAS3Th8lnMHZhXzEt
36ks5s8b3hT+jFlnppFxLHawG1LFIMetkvSMtTpwwAK3AdrQMZnF1emFDreWCML2Tpcz8YoRgznG
yplKakMCGicqbAtwdOnWLfrw4baLQcuUZxW4yQnK1wa5b3DNZZwQJA7mBjE8EeJ0ykikoL7eeppm
XoP8aMMqV3sicHil9AD5BZxio+cXps8hwKEl4sSHaeKYrU1QsqGAjRR3WzMm8R98LXP0q+25j+8K
u2o+H82fjR5zPS3DK4F4ff5Lo9q5aXYmN6aWICwHSzMrznMNDAs+H7g+DPf5kmkwVziVD4GNJE0E
JPsWsV8Wx8dGpxD7N67lc8JYkYFWXXeV9XpJSnig6g/aX/tLaK92odNmuBMYm+mLYL3k0No7Crl8
UMgXIrhXArtMCc1jj5+x4mHnsMVmk7XNcdJdF7ypKKPXZEW5HvBm433oAAGNiMHZ37CTMuz2s0AG
bxy6aMSxE2vesj6YyEQEv/V7mAP5N4Uxh9qIAxQ4acQQCfGFEB8p41hyKdERkk8uWv+3zQqiqylQ
iIen9yRtMm5J4wF4wiX6hDaIOC/Prb3HbtE+sWowyKkimyHgdNt0MVgfvOg9EAhZRJnYL4idbskn
2hfHFWrrK+tntis1SuviqBl0IA5L/p+LDMkPr8jUS3FRVkY5THpNRHNfUd+wNhyJKR17q36jTQFh
wh4N4+ESMq0Hv9r55TWqev/gMbog26Urtd1RUErOWwLp0Jvr3LKKmybkX5xKLbR2PBOMpLm04y2o
jeRfNoqO1MVmhjcdrd7fKSOKLynj7IfOCNYFysS/IGUJeHAxjp+9igHahhTy3PnhdEbgHw88hHtK
R/I/S8cNEJqVIAnvmkYBqVPe1NWnzKKVRRoHvfwhpQn/XTHByndBH+SvolWPdrJR+djnVt4FwVTY
7dL7HkExSwDbMVoc4Z06bRX8D5aETMphQWQcESg4X+jeR31g47pmUNYnip+yXHLq02qg6gL9t5oa
T2ZFVwm6CFkgXPu6+BW0cs7uJ7kWf9y1Ue6+qjA8TPxmDs3Qlq5+/SkWlIXHavVau0WzSv52MtEp
XlwGgsO2Dty83TiFbhBC1JX46OfCfHRuF3SHKjRutO9z1/GuTRLFnzwTc3cEbuonH3MJpXsbOANj
8yBY9H210GnsQlSAZEXbNiHrqYvlwr0by9coNCTUtdG4zu99Z+BymsgXdw0xJ9UOegnxoIzDPLtr
XJW+14vAj+UVsDMwILF1jHY2QoW3FXYYqnscJw11bl2j5VncRVzF4pNY3WJHhZgRJpNAA5dXVISv
AjugeJ4xZmVXUtLa+jfD9BFYdJ9ioFp4Em1cPtMPJ58w+Ri5YdBi0jUFcaK2fiIcDIpJhQa42g2E
DyC9azRwuW2fNs54t9bB1G4XuqHsZfa7nkPMBn60ixCe4S6cGf7BOsOpYhEf911cKg71SWCYG5yJ
n/GmPMGqwtgVPhQP+OwOybFuBiyxbVm1ESB1gE0ty40uyZmo5S2unq41jCzrTE/If40TuojG8ebR
apSD5zbimJJqYtZ7rMgpa9rOwYPfP8k269wD/VjbvC+1WInv8rx2jA5FFg+Yy3WKcXnQGJ+fq1ZN
fLDg5iBRID2esGCy4o6WS78ibjxYMnOq+y6stb7Ls5Hz8eomqiFeBf12OMO445xTwBBafzqyrJ+m
H7ZT1v+M2Zvm731aoXAmBwWAwtYdSLbd5X271neCET4as4q5LuywMB5hSHUBlvmZwXp5dGv++Eta
4oKCu8YCA/luO/nOJZ+YXh9XUaXZU1ei4NwwBuj4jypjUsh2CSECKOHn/m50bWm/8qSRpLA5iyK8
QZT1NmrVcCWQRq0vAvicd2nnEmKU4y5zcJ5oj+0mozAlQ5SUCiYPtV4oglUHm+loWCr8oSsyOAaK
wEV6RmmJvopLugYNlMASor8CKXrpWbRO23jy5ErXDGd754L9BI+ghal3Y4OyeBdJZyqfRU7wX7/p
NAm69/3CxYUIbITidM9SQk/PufSG+h7BwTK8+4aemIlnkSQ737F4CT3kuQBNdDP+GX1vTR+w0su7
2p36V8Tfojp5nQQZprGICMYIDZk2i0d9WNaSCVHj1oL9UNaNd7mdgCOXJrYoULr5hglroEd91Tma
WcxBRfhT8H6ZPbRRXRLRQiG6GVPoYghURQQWnS9GBUevi9B6Z/B59WmJ1oElHLViuUXHRSIq/GY8
SlEWkbnIPUjRxlbGtPe2kTTvdQdhmrxdi6KwIIQlOhejmsJPl2HuR4MeGCUM0pz7tMyz9cGZZ1H9
hjvSZ0/EIHASsPc3KyLxvoyCl4nurdsBYDDfzeBQyDc+lckJlXz8iWK4PYMwQ4uPWk7w0tNk3c1V
h7ZxvBVqZDsyh3plDdEFVyi7uA0Ekkx3azrr2tOE2kDuu8od9VPKw4tNrAT78eBMBD3sLNfeT9gj
sj9K7U8pvkhGjpveDXW+c+u2jC480d2TD/bvFtpg2i/2JWW/8zUdAniRYblYvm+xNT7j5rsOtQFa
DoC047Vv22SdTv60utXf1Q8X58LfEFQvmdvZJ+JfrbhzpPA/qAxVVRLhbHMYnCAbUJxs23wI3Q9b
KbsUR76LImE9janQZ95IzunvNvWmmDCbIH/PWLCStVbw8mHmu1HVX1hjRilL8age3+I8SXp897LH
Wgkfr3QPPhVaec9SOo5/8/KuHoRc1vwoGro0ETv6zpuZf6wMmcm4nvqggg0g8/x7LKB43s5K+qLc
l/IGQCn8QO5kWDLum8p4QFk5ZZnqXgz/WJ4Ln1OYM5R5tHpt1tFe0iiHy9Bxt5B5kzf4llsNSB5y
sH971Ipcf9OcqeGjwm564QkzaOvnEL+WbDXtIbHqCvRvApn4B3eWr05BmBNUn4K7bz9K9iktsVN8
6zj8Fxf5WQd38CDRjn/4ZMY/IHAgLxAA1mAOxI3JEelF3FoGJEE1MrgK1TvcSE1uWzk73hvKfdUc
DXIk91zcsECUU2QaPWsfl89kxrk8lRDR033uuy1uUCRzV5O2SUS0Et6LvefiB6R0ceKzaC3Oo2HN
ix9e8v63wfsOYlYL75OtEuF0C6jE6JhqSXIzu7X2sw5ilxzbeUje166anmBPMc9u8EAgeiNdGt9H
o+b6h6osMv8Kx+N+aX2yMXfJ1Gf2guWkeq6jKfwvhUliCGaXJkQiG4LLytOxLrYIxu36HlglzwMh
ad7W8ej8tiNz2pbFDlfRkTVrjEC4nkCnZLWvXpqwXwo8WGCqere8VUytW3msM2656ijRc8sQkazR
czjOiG2qdq6qQzZa3e8MlRl5kGDaiRVGfkzor21ZJqdR0iCc6TMmmjArkThSm7k9sSWTPExklTv7
wvf9e1k4E0qQ1csfuV7Yz8+RlADm+8Bnnd9Y3QXbzOF0OhCtYsNjbIMbMBzidj5+xMUNQVT2YdKj
5hHYM4fEDN+Fm8FiC6EKYQMmImHGlTAwTZVe9Voj1+E9p5BTG4N9BZQspmk5PJspQiSwQYG/yvsZ
g/F/awY/fNsb5RTbamHCAyaBgJwK1Fvy4oJwR5UnouWdfR8VNGBAB0oksHagpZnbIOwNjPNvyLvs
qqomKi7NmrTpydFJfV8XpGdjBezmWW5stnoEeCtmPbsZm9mXxTeXXDINpu+dyiG/TqKv85uxNmru
DXES4s/iS/KocO/GcHgc2X/y2ADrTrAudFumyj7MI50n756L5ebYVRL95Rnad2W/ZhwDiFqtH5XH
iXnaM9jA8O+MuA91/ly56svE42Tvyf4hzxPVLBRnAP0NoWAj1vxNmMqW/aNb/8F7Ed6Tl4uswcP7
8RIYSQgxSgolHkOHUVh3dlexsvWEyjI91K4/EiYj+sp98lebeUef2yhCIO6oom8P01yUpkOaTpTC
BFEMWSEVfO2HYrlGVH4BnDI3UPMGTHTh0Kyw2GeJ2InwL16pUPFDEAJ9QqUzB2QeI9jdVNnA+AGX
o4GRI4YFE3XmDtDt60WDllJ0S/jwKjwwVJ72LmqJ5z4oI8ILuIn4Zw7gbO6m0vXaT+rIOSfYnrPi
W0LOeIdtMpEVktT/gn42x1pZ7x2jRvAv5UYm/8KlI8A5Tl4XaecPEYoDw4AGQB52FSgK9NfzcrIi
h+HXkgryjlKbQx+bHbdxFwv2I0EnmdKkRvvxFXbw+hutyvqNWdP7DeuYX0aGLHuY62G0OwQIi275
OljxMhJe1tM6UTJscZlgaIooBT/JiXZXPvkosifiOaabf5Dm/JFpcq6f0FTVAvELFVd372dSr3cg
DJ1lh4cwwGVOrgpAQPcG4+pruiTe7QBaYI/aqvrpWm2Gcwu1CeJB4OXlNQZy5UBpJivl2Rf8qXwT
o9VkRIwCn+OzRW57D9W1wGw498Hz2o5EbyDez4ixnnC78TYQi5xxhb55rXD+Yo93vVMAtEz8sukY
c3ujMSBJBbdas+u9qsofbpr3N94SQmaGvFy2sHFyyYJ2KU7S7Qo41kVMZtcfHC5IQsdYqtNEVgpr
01zZOx3lgzrnJHMCaqPmB3GPEYnIlSximd+8O2Ve0YhldM0E2mKT33tzRQKPmmY5AmNLTfvb9rIP
dl7njuuRdW6xXELmWmzkwTDXf1EXR3wQOe9381Vp6IJH3AaeOdwSg5Z3v3DmcZsXNyAoyAsiRlh2
dXH07OW851SuSuMkw/QPeYlwtW1ftETWbnIULBvROF30mCSUUxcdVUMHnRcleny4XecQYkritaQa
b5pXz5WvNUu0lN3oMtRbj7R1uV1J6ZxfSir59ABcSzw3CTzOjbh9y4w7qzE7YvopIkYcDSdqmYwG
fZGpxJ0QYXUie5IAC1qktTtB80E+kFPaf+VLgMUh4qQ9zWhf+X0RpT1BqdHxD0CyDEdNojtKnrgn
H5Cl03LPVoM4izj1HYCYsw++K+TIfTNyQYo3KZctqtVeD75xdJa9kF7nPaXLvHLb4O9HIoSq+nVM
5YI/cc26+1lwPUeyNdEhVS6TKda09Yr+t1SE3qIE6Z/pJ3qsvbiL/oVV53VXggcMAQY2m+5476sA
ta5oX5FrkP6NyoP+pXcKE0MpXKZ0PzW+/5izPVyBamIjzfpu/Wl43xO6qwnYMcN638XLyfoPPAqg
2xiWAn5Y8guCE04cNuPQZQDxdbR/CLG8SOZHj1OnPg90YfO+B79cTwdWKpnc8726WOBTE7JxKidv
3XfMd6Jh1zfsX/QRrcfI+SgyOJXusyxyuryu9x3nODbe0h99OfApyIwNA49igmokdxbxNinflDRb
DvqEVjBz2oksi4N/di3bmGgoojyQn3XQ9Grg2CivjB14xZisls/IGZflIW8xXfEsw7ZtprnlMiU+
4Z4V6cRAdOJ0O4JN8L9ZfTCUtvTV47Gr4dCfEVKiu8oKOAtbH//G680elnI/Ox3miXoe7nOHAvd1
YtR86h0rR2bDyUjVOJYSCSDJBwn+IVQO48U4XBg7rDEcnYSw1clFE4ILwX4Ik0dm7YCBDO4dsw9C
tdq3OR8JUqFsSGHWJaRUfoaFKO+jBLoBscz4abBxIxAfPbVlWMpxHjtd+KOQmYDJ61D27gbm5YwY
6nT6tSYDsSdMHsILcRxkMrZFnFzdwgmj905M06kkGKTY6HBGMEE82ILGLCI7in7Q9KsS9RGQpzR3
7GTT4BkiElhfpvThQ+UK0qsaHGv/1oyue4es0qituJkXTrpKLaAjP6ILdxC0GtRWnjq16QLadfKJ
IKAAqsPwQP0ymceWqKR9SYMe7BPwHN7dEEZ9t+9JN1GbeQJScChyScU1E7KWny2stH9dYtHdYVKE
vklY4H/9SqjcKdUBrG84LsSsnFhJZeu5mw2UwiynYOdNVqSrw87qk+PIPodFb9BxRT+0qEwCj29j
aOdTUQzD7yG3o4/OidDnW9Q3kAfu7X4asvYOR20XzidNRN9wKYQsXdQ9XKefbtfiSagMJCKEWl3F
V2OkZd/Z4WTcIn+H6tjTxnx3QVvM6BCWbpmRawJ9+YpF2RxhjFXiXSERL56hesT9g4WORUQr7H6w
g4AY9S04NYsx30kW0swWV/gLqNhwEm86Bm35i64CNAkB4doh6/yUijindse9VCSDfsBJQTgQG4Ab
uWUlcWjZNnJgy1AU83Bzs1QFQXdZwUCxWyVkjSGunXOX8bIyCyqZnRNvN5J/g3aX4599ebmwsI33
qgxr2iieShXnB5kSfQm1ZYJB/FxUwo1uWBZnsM8Rwn3EF53fVuOmINhySQ40GKXqduvSRL99pyzS
Xec66/DWEudW7Ep0yg8Y0exL5sS52eCCZdBj6eLD7QDO+L5mIPlc9RTKbCwHc/FCD+2mj53/OXGS
jG7GkNR+IEozPwdIqZdjC75WfTl06znBLWiC8u3s5AnMvzUrgVUO87B+rcogz93ycpfQdYU0LZpa
4GQ/YzZVt1CsyOjuwWO8xX3IABRle+gXZcwSFaHpMm6quEXlIoIMSJtKGRE/TAGik2sIWo49YRWj
mtxx1/nqQFC3ExJxQUZ588ABGCuknonPVhJ7PbQtdOOgUY6KIVvon8BVgQjd0b81k9xI1pDg3FG3
ZeWf0EObxmnJuYw6nwAuqGoFeY4IFakDUufO6axc7qc68du/DAMt05vYFRpLeyMz91gDRUK7V2Jz
xzYPDnoNxz2i/CL5btwwkntlU5tcJQCWibhL16bx+mm5rv6maOQsZdQgyl8kvuBS2LXoRizF7lC6
D3kW3RxVNL/vfYV775ltpKc+W290QHtINbvZXSPW3t9bC+Rlj4i4mP4peggVs2pNIWb0M5ev/8A2
169QODYxcFsqHS99DMlId9E5ZXmPBa9c5v4Bj+dc7DkHy/oRbJRCYQj3LrnLfAQdT71Lg/0T2wEa
1N4dlI1ZKSP2THHQs6TRf3zKCXkTBMflp8fNhvNjYop1iQQg5s8Fwx7C+GpoRcberWFXZAyrvXYn
sXJHe4p8iDj8H2EQf0d2WnXyqjA9sFRkxZIFx4aF8/wzqNDt8eumrXMwTa/dY9iN1MwrrMAUPlFA
8MZuQCcWkYgVxkZgpa4osbbSIViF7XcaNHdow6OExLVsVSxc0LrMyXlwe19A8+q0WX4awoSD46w0
K1IwvfiVv4qcuhk5pkyT3ayadkFyaaLqzhadbAhPT+mg5xgyyI9rfOg2hlHUiByCSyB+hATC7YCT
z2WVFaXCOTH7de0uBTweHIK5BfUCrTls5XHN194+AKYNFBM3uDnIgISN3iwjj3I/VNESHCecN8Oh
RbGd223ljxWx9/BvxAuBQsRtMpyS/Vl47UDacKaKkjMPo48H1qSJZwbP8CedgPhwS2+GxWKVGXRB
JEIo9SPqGxC5UBoOoAa7ujhVoB9Ugy2Dw5BItTlweWvJE8rFZmFj3n4V4zjqV90hnyWEqddkFZmA
KMxtk5vUGzCY09GyP2YSFrW7IMdwwr9kW/FTT0tRb/HgDWZjk1ioryJM+zy98t4EHmbpArU+zoGa
E/UPz1pFh70SP3OfiD4GZaZZqW/CvNOQMXtFhgPbMAv1CYgRhgMa5pbfpefe/rSMPrw71hWF+Kdr
5Pboc60D0hgFtQoJmCgYhkIyJtFcC7T0oBwDdfLaZPLQHS5sFC6VZtB6MirMbhZI4XGoEx9CDhaO
GoR5IyP/rY++43dJGTf/RfTA1I9YIxlOJKR0oFMU2JaBG88Y53kkGIOmShmeeeV2WmtM4azV7wNw
5Oop9MDqTHB2oTxhD23S6Xmi+uqiC8PsAXrcFitoBpOnxgNcZg8BGCGTPwAsbEx4aCCvdd0eM7Cs
wC7WIhDhFpQ+5umFPASDpD3M1/lQ1HlQfsWUAfM15MEbj6buyauokigzbNHrITrN1h3NsRUuqXzO
oGAYMbXA/WrcZSFx6UYePTPtH2e0wSnizn6oJMwwE4akqicgwPbVpO25pLVCIsqHVO0qRGzskREr
MC/Ly+wZ+WzHmN+fC9KOOrqG7YI5ot3VNSX/zjHRSGXE+IJmLa1JrENOLTeDt4zpiXmNv5wCFn9i
x0ZLoKfI0+gkCFr+4ZBnxljlWt013kiwLVqLj64UctqLqqgNXvEBS5fCQcJIyY8REWBBYCza2nQ+
ExsV/xsaj4jl1o/D4R+aEd//prNxW74SZHFbjbbFPxG43JlfSOqIwpmsB3KhyYcqODDWg4tcdIOz
bYhbY9vnzc7MLo8Dadi1GP0M7hMilX+K0DRXBCM5lL1ipYlyKdqph0rf4vxIJA63EEwpLvKuyK7D
0DfRFRLD3GBxLhG3JQTZyz2bKSq1IEmIMQnyjAcrcJocSWdj/ZUzEZwj+t4w/XTGJltPFRzHgWfb
reMrhwDaqXEOxz8pS8dXUQrLxhcbGvJ5t6EcrhXqD0ZTlAnMxOnXNmERNv7G4qGDNLFo3gEHDCqR
S5GOfruQA/ynxaMO2VPcaPQn9CfphcSZYH5EP55n5yHyR3ENbLn4e9Ii0rdhVmGIJJgW8B6mefee
hyguv3WdMJSrfRhbO+QvXnJoC9f5nYR++W/EZl7zbbjD2+SsCz4rcgCrrUH+9QNBBt8/2bxsENr4
lsk5a9E941Ou5Hklze1Pmei2ge8EdRyRX7tmpAgmRrLly811gMj5b5wRhkEojaL1F1la6WMDBmo5
xlXld1sWvLdAm0YEzT4g4ZngmT6oT0iPU7Vz2ybqGIGifPw1SlZNh7EnqupxHRnsv7CsIpmDzydt
OG2JTNqwL/CPdEgg9NKheIer4P3nN1l+QmcN+h43V/aquinpLrn24GGQvQMrXYeOeFiSGTswcaPV
8yzU3BwqvbghqUuRIl4P/G23UTobXrraFsymOYwOOYrn+hhmTfIYKjbbp9lj2EUUTxnhVZ2Jj9w7
Q6chSqk0FhsvYP78mNaV0eDHJ4XjYRhD5jFJ7my1m+FLEMxYgzMjFnsOHBc102QCRZdQJzh+yIXu
HmD1EsHj6AAbqot2iOBa/DJEU0T6f6SdSY/kSpad/0qj1iJkRtJIo6DWwodwjzFjdo/cEBE5cJ5n
/np9LEBQhrcjEnrqRS36VT0G6aTZtXvP+Y6xy2ufpIwEoUBC89lG5ITTkDE0YaPGfaFHSIXAbmJr
hVItQKqJ/WlZrXG6XVQOn/G7H+Bu27i+oR6RHQGy7/IheKgyEf+0jVjc5HTJ6cP9m9xleAotfzLP
y4KIIR+lYja1cNnbmE4aiN78RsGuQDTWNoIRJu5vj1wkGGfJQjJsrwEQuGjQmpndxkmy4YeUlMAu
6QagN9wiuuyJJ1jaTFgC0Qf2Nnldxpy1G+GU1XSN4D0ob1Cs4ZMY4/CNom9yCPYqg+cOA4i6GlRI
ChZ2h+SQG235ERMo/zMGvSmvlnTnZ6NGh7lmyJhfVdxStAnxl9OtkWRwPBey8V4D1tFHNSZlivyL
xVcgzK/FcwZmt7wkoae/YOzHU9a+SzihVaph7aJIb6htgMmOAKH9D7pWFmoO0GXpTqjYMvei0tGP
WYj5p2a2RApjN8c7D6otVj0jFXpPpTcxpfS4e1KrRYB/lU/H44wrBneTof0g7itQzU0LXdBmOM6b
QtukUOA87YSWGalM89XQ9S5QLtT3tyit2uCSX9AC5CwRRG9yoRLmHKXHgW40Eh9wd5s28rrF2Bit
OmvEbMXOm99NdTT0eBYGCarIlPnGmkHu3MxzXb12OumOmB9h7HiGTpKtG1BGrrtWLgfEKCi/V/SC
AKFE9NjecqNvftazwI3vtQMBSWhFYkdfp2bu9B/Y8ejOAiR2PoJh4qPsTLsaV8z2xC+iUKdfDFrz
7qaafTSaKyf3gx8SBU8CvG5urL2OSP9eFVB4WE2RyJsXaMt1fttVWuUXDac6a225laqf7MxnDk7U
nXdh1WFH7gfxrstHW7fPQwCaZcsUdeELoqEgNImynVQ1oDAcduM8tLAhoXNbD62NiyIIQ/PNYRqs
bhoSwsbnHEs1pBsrzIjyRbOEA9roYf1YviEvdeelRLwkNVWx0/oqv0ZVRm4oFIriR2zMNKMj6von
XdjJEXtZ8OEDxxu2+cTejZjD42Da9i5298iuv/klReI6CHtI6kVbB2/gtvEkwXJymMwVfkUvKGCG
t3Jpq/kIbeZuo1yLfCzCq9JsndhY/wm9d5egQtuwH9H+MG90IsKZRyK79X0mHesnFIEe+LldW+9p
iJxkjweDA7FVoPUhAGxytw4RR/k3Cy9Jwv4dieROCtx7d0NUqwWNChQBZ5XGcr5JlZ4vIbGPcAuz
EY6iyLzS2kSjxARTDkljb8ym6uBlIi9s91VfjNDOQGzInfQQCPJXZQQatfBJNiFeY7HC8qG7h6Hm
xLPSNf7Vq6JR8T7vOCRcT1VYAQ2vaQCsZs4/ahsaXcxRIa+mS04UNgph4l0d426w8Wa4e+Fz5tni
OrX6A13RUHzLSsYIv/HaYN7edm4JgfSiR2EdBbfM/giW3jFnsJp2G7sYTTl+mL2Kec5J8GSMQkUQ
mjy/q2/yTlkvLOKuu1VhGDfryU2DtwYbRfNznjBd21taua1cOwOGbkK8bSt7r8LUue5aPAV4TlAS
ZARDITzeJJPdVbfo8KbmohumAj0hihhj3CgqMZ+33TSwRlY+nbtHRrzYJBQA3WqVTKnpAW5wzfrg
AH8tdlhzy+Juwi5q4KX0gUCv4XLl4T1pYJFJ43umZ4PoZkJRzNwU1AOmc1JyQJE56Tox7Hm4HlgY
o/3MAo3MiyjBAGMyGqNL5CMtZ0nb7ZfwAcdj0cAHl65nJcaXcPZqGwtwk9UXqIpktpUIEh9VgPNs
42ZkCtFNMdKXmNQA89YvHYpX+hGoTWns1/YLTbnul8cHTK2sVU9M4OiwLWMIcgTDQMJs17w1y/Lv
FlW2c0rVu/tS0llmqAXXZs9sxwx+EvmFFhKGoe1cFGWI+tvF9RvuSdWZLObmdi3yaxV2bfeTDd6M
biFF8LxiXHwLWaewn8ylXn9ECBH4T6CnloHiNNsQC9KJ1/pisZGHF8MM/4s9LtDm3lYBmkuq2O7g
TuEU7YIA4fKqakacZhzI0bFzlBf0VULJ4cWhZARX46Q6W8eamnedI1CSj4ozPaOFjHj1+Fuoca2y
A8CVSmZwzxRFoCAhOmitNLSicrqn6jHJCtCgom4hPqpfDdSO6YYuhm6eeykIgqMlXqEfcg33Mksg
Jz0MEaXvscRG4eytgN4QCqp8wI8ezv1qCpTRHcJQ6eKqGNDTrmmsloKOUVV736xibMSWPqVgbyCy
svhtSiaCF6jXFODTMA/pgFrAPZ8QvffpZR8OdMxox3gonwKUnfaDhf70rcMkZt3WJBm3F9KnwACs
YOIBmhJ+roueNPcFIVGPQ7XG8ReSql3XaE5+0CDBDE5ygH2DFnCUAOSJN0CVavhl+Fxmenqnrpj6
h8oj1JnYokGqHQI4Ex+RUdo6WyFAz8vbgGNzfE2CgxvflQWzn40H1ZCJNQaQnN4O+nILFyfeQKD8
pgVylf63Bs6EHKusPOIDsLA1NwXCl7Z+GDPlx89d0keI/vlZWLSmmFk824znG/eRI926fuakMRBH
GsggYwBlzC3hFJXtt86hxLUyQrboMLLzT7TlHVrtTc3P2OMYvccd1ak9jToZHdjypHFPw3zwH+0g
rpo9ZQxpg8PoWhjJLcmWkqnGzu9HpNnhdhn5yL1QGOG2ToRwizM102xGTYJcEt/Gg+5niuKUMqch
ehb8hVGjObIvaE0PVNgmAUf6qgxw4WwdFTXZDygFwC7G0I2OlT0El7VRGvRIHGmaBHz4/Yvp0OhA
M1cN46XsY4xidjA4P/y4mZt1TV+aRKLEYBN1vd68c7Ad+gS0865ulh3MWZquzsEz4Q3R7wYexfyv
gFWDSggiZ97Iej/3olsQVhUuK+Gh9mRiMyUlpAENn7TO9Xzlu/ibaHmNgCSrXosKauBARk9DWyhY
Jy36lDrV43cjj9KHKfTCEDdVqBBsosQG5wwo7zCW7I/4JOvgRYSAYGjOD8atgfMB+1LDB7VGj0c1
j2bN7pdY3ugVuXX7OxpKxEgGCnwGymWk+J+AzaCfbkRwzCkAf+LGxpesEBP7jJAxAG6U3+GPRP2N
MjkfZn1InCQuNhVq+yOyfmZ7kTMOZM9iPnxDUmMSIkS+yqWjiLTb9vTFX9t5GfE0Zjbd1bykt4AO
6WumSaG7A6zR9H2ezWbhrA2+sQ7dznqAHzQ8DqbfvpFjmf82Gzv58MmgvTLNoYPsWKLLX41s5njf
UBa90xtFeFVPVV1ua+AMxtbL0vjodTlcPIn8+S3CvPZkII0PUTejPtkM+BjvspAQrZVXF8ivILvV
P5qEamWFzbd4wVBhvnjCMn8nUfTvBKeuc9ezzmrE2Z1TCXCYMiEuEPExw7sglxteNdbFEeVpsmGI
nF1rhJngkIg+rlYIGAEtDzBMcxa9ClPjZFckGuGZZI4R+6xrJKUwN8q0g3PItGPW2zmecFFUIdq1
lW4EJwJOe0aKzc8uftd22ThrEjbrX9RZRbQ1h9yNKGByUJ5xbrrXLZpDgb3KZhCui5J7rQi8iThW
uF565Vhpi9uI9aojQArdqhZIVJArxn6/YzHIfg19ZX8YA+vtQgnPjKuudKofLhM+DwlflpMG69GP
3wYGOKxtN9vVXWtJ/cSeEzh70vnIdJiQzULIyHlOq451ldObEbn1ZU0HFOZfH6RPddUQVGmyX5Py
WzCz3UomLr/tpjOeBwTB+7kqzW+AlhfkDqymhpFZEqI3YWtfD15sZrvID3CmTWGqr+t09l5y0Bjd
ugPugLixKHCNRCZFCiIQPL8eA8F7A81MdTlk2nzs+zZ8qHzJXhjYhGpBIgjGO9n0ObQOlOTWKoRY
do3Tb/4QPdX5OrTIv145I6dwBqwSm63dj+PrICbgmRxGGXsysq4RZ1s5LeHQyy4VWqd+3dWqfWCq
Vj3HwVTcxjmRWSskMzTOVOM2DykoSNo0gTv+lkmMdIRBmLOzkjYtLlpBZvmFYZBKv0Z2Tqilrsb5
O56q6knXfUA9IgV2ElPj8bugbiLlnO++6NfCoJza5iqah/UQaZhXaOnEih5fcq+LIOY4NBOmCjRf
RRuMjfGjx8HWpWr0s3dP2IjCOz8AQMerQHBWyZns0YMBxN8h8fFsGSJU195iU1jPQWbQapvL5KX2
JnQqmTGom6CUuXnhUTpVK7eJWUGDmk4SWUIsrCsPZNmxHkcXS7LDC0DZ4PNusKMhEGJxgNjelZG8
JyCRhQpMl3xHSIm6NJwHZ9dMbXpUnZkewbnkb21rIazkQdg3DBziZz93IES3Oe36yz6Ls106wgDc
jMy135DhcETy3Qop/zAjgqJ4iKl7XbOAx2miNg/3sB8YjjeYXvtLO+f8rH0E30CfJuZcNV8j0Kay
pB7o6dZzmncFjGMOj4RMJrP7g4D3egBupupjxnHzyXIMkpgxgGjsQJX1MOEWGrcGTqzvaRj23waN
dY/62lRUbX1mz4sQizYYoLn0xRAovVYYSgWayCDwhg3tnibeCkRACDkbGsGrpvMWKDvTFto5hStf
NR8wA3UnT6aV04YE0Q/JhNxF0O3buw3Y422aIAfYop4ABU3icXJQRIKJ1ZwMBJ4ndaMhzvUhoRFV
43MQq+zE42EEsr1HGFOOG6j4cfAWN6H1O0Lq5KzQcDX019MWE0YWFu8RAIdrEQ1LJMAgYRZz7Ag0
cStTfoAGLKdvlq9rFgiBjbSWg9Ve1gEPcQ3KIwNgZFbwPmNOLsU+r+NFeAmZAhpUVYtgawBk7q8B
WDJMtGsUnnQrpLpz5sb73Xp586SWvxqJ3SDhDtcBFO8pk6jfsevhwejVInlNakiFXlxWT8mYuR9e
3QxsoyyCuFchhGwnYdqwluiF3tidDXyTExoAHw1KjQBJCIwonpnKMagxzWwkEAGsHF8i5kLoOlW6
I8a4WIJJ+ND2HdM1kEsD5fs2IqakWMFWIMaL0zEGXMlhiPQ3szEj/IoiuMpZiOgaEyHz2+jZ9NYG
0BfmHQ5kIHww+WSjcopJnTMTAKIr4TUYkODpli8tsEE4ZIzObxgKM8cSoud0J+SQH1Iic2Og+4X/
ilIft6cfDNaubJlc8utgM5ekFS5JmqNebNc5pzezzN7qNMvDa0oI+5t25wpZeBmHHziTi5dMZzSg
S98OsqsA8AateUPQI4iYJTUXda+LJ5/gHAroJFC3NjYnqDyjM7wFQcs+zZTDrjehNAN32zuk26+E
mZUIe+hZbwZGXXrVx1gkUeo39TeLoy+WfWVUH3zqxGQ4jl/8HrH9kDKLxgKlqt3F79rDWG11nCUv
chGCh8Ka1z54pBDRbIyL/BIFe9nTgXIJI1vKTtod7mgeUtjzTEQYFi8WZ9JpoFjq/DINwmUA0CQI
Bju8w8QYMIBlP6pC5LaWNfKa8oPmdyMc7h8B+CIycOYqqtZhmwSvDXrSkS83b+90kY0GYwy+1pWZ
dNhXUqtuCT7w/F+84TR0ABDntNdj8cTSmD0Fc17nG9U203eJ9+KBkUOr1jTYKwjgYLLu/LldtAsk
2R1cdxouya+1xZqPQCyYKh+mhgz6JIBXMs5Hidb5FjsgzgrRwdfg8Qkab67qS4T6RFAPwEZD0I88
DM770yhBegkmq5QtiaGKTeoZ1q3kbSTCJcr0NZngeJX4Oc1iY9UWs8NptCjHWmInxdoYapMhNvUJ
XiA5e8O2Tgyn3qLS5ukD93RfUzuiaxui7qHzUZXWvjGWWyszWR0cU3OAy8aeTkaL4vlhyhavFOWt
3uRQ9+Ol1YMvtqKoxTiU2hzMOlwD+xrbDTkuUd+/EHWYP3H07j/GME7wFTWk5xg0G8p1TteSzYSg
cbEO5kzuQHiR8dWYgVVSK+XJK5r1+rUByBezPS5WhsiYGFl7ML7BNMTEfFl95P5mVdHuBvNJjHU4
bYf3EFjWYS4ZwK4ciz7ulhC5yNlXGmfZLqBq/dbojsMX8vAY8deQRq+WjX0BQidx9VdhY+SPCAtD
xDr45jFq+fn4FpZUW+swp1e5AeEoL1m6ONI3qFDSjYFeYNjjJQjucHMx17LofQBrjNh3yCvLVLzG
bOh4WPOjoF1bzLphpwfF8JGlzHwusEY1W0miAHPCCrUNDc+6NjaM8fvwkQ5zQMFVFsZmxAop7tox
ZiLu5SlCs0kzqL1syR19xtDb7OEICgaEM3pHBrYMWZlhm3G3jbvZh8jAK2FtAPRYb53RgpOsyaVs
L0ONx/1ieV0Uj5evaMs4GxQHR1AglggHa6K6DNepLgx8zxyhCAmfQAySRT4WFQVWqm2QEdom8wCV
EmmwzFYbARnRK4adlkPVrSk/2TvwKVePLhFmwUUlnfF7E40LCKY2cQwzdLWRMKD3IM2r7Yp3uq02
NAMTH8rKQG/8EsO5AR4jSdZbVTnqy42dJCB6hIhQh9SAtqHXRYV8b0vY02tM+ua3GQwROhk1ECnV
I9oinrW1Wby1t9BmmzAZ5ks5xlFzkWdOetDTFKpVCXwLBQYFQ7pvm9IjWxorn78jwouDCP1DCKY1
h5vfcRdjgjRb5FyXmeE2QAypZeg+2oPt7wOaJTjeR1KxwRClt/PU2wamt6DPnx2XVJQNvgnfu4tZ
n7934RAyLSoqLTdV7g8cYEn5/aA1AIKkG5uSthLTPOsBZExZbzBcxvdRUlsDugb+4UYQO8V3gZeE
JG5NlbOxlBEeZztD9h1EVnCf9rnVbgl9sne9K4haGlXS3VLwjdHO5FAZrWw2IsHX3wHZaYxE/oD7
FL/LDgTMui6NvH4G364fMtExWxxmsxY71SENRbhcc7xjihCB9QZMRZfHrOJ3fKf5L9zlslinwse0
QSClnLeG7YQGli7sHSzrkUFXhZMKAD6qu5AszH7DhllTygD8OvaJht9Xd63zbjuzrjHHWBIlZhAu
mdVO1+/9TtkoIUm2yy80Je8vixZksIkRklNh4mu5xy/EhqsKBne4sNpfmiZNTVPCdGEsYYvzd73A
dg+tQmWvSIYY3pVNa29pqSAJoafHUS4FwPBMx628qWjLYbJK63x4zuAcuisUOcxbEOeQtYyO2aQx
GbvxQvEnkDTIVLRvhMpc3uJsgoVPw7X7OSOtirdNjchiI1N3Oias7j9zlqOnCTJttM6VM281h06w
+UWgXq0uzq9FQ8DJxi4s5uiWKr5nroWOBrRUeQ/vLPw2W9rGadCl02/6tOMvgZ/ljVKyvNJ0XONN
CfkPmJXdZtsUCOlryA/8yJgKqVDS0dyPwgKefeXlNqLybOm1eWXXjIxxMtKocPMkd3xhoI4odvuh
hARP4HP3k+qLLiofZRmnD6hmQgeRqi56k2YEy/NGhlPHIiJM1XtPHma0/KINe8ddmXIaEvw2tXD9
fpVpJtHdepbj1N5EiVkwYUZp1XwnHoDH5CZMmWlxN5GwLgPw/R3Dm2KqkB7RWGbSns8mPa+1NDJm
wBHv55Ku0VrRriVFcGTaPQm+lEoGXmKz6yGGvRyaDm8ggz+oIm3iWeO9SYwqZgrFClbd+6ZrMr4B
LuAQyxY7aRe8mo4UmV53/OZYQKtYkQcAOgu65VNMVDTs/KF0u2sS7Tz7wu6mWO0ccg7zH5haTRdg
hFk2A2jGsnC2kB1gJ15ZHsBWav9AdrDow1Q62Hhpe47tbag7t8n32iOKybnGsM8IYhuFOuKBjFYJ
iGfbJNgj7C2EwhG6Skic3UrQ4RfLyYEzPqa+kVLNM+b7FHx/tkPzzfAOsieLZGa3bPjsUI17FRMr
aKxHmReEUaB2IoYVp9WCCBvgt8dkks9wdMgLXochnnWYCybLD/af8BB7gMdWcY0wlcoiyiUmWkdZ
nNCp9TY2QaZ3Cm19weAfsUjasD6tMGAb32tabr8d265f6ebWzTqGNUBBlZHfsm4jXx0YaxPs0xWm
RISniELfRAUOmo0IdGqt+96pfy+aYaIBBjteaCi1woiPlp0E9MSCRAqX3OY8Nk6/tYPTmnjsbGQm
hK6fygdPQ7LFiCX2aApNRROirG/LzlDTCgi49+Gmw3QBAJ7+PEkbLdqjrqWP5toWsriha6O3EY3+
94D8vGg75lZO5wn0M0FkTMbUnr+D6bs2bDHvcUxR5cMNpigrxwqyezCrzuY/DX1rZ7hi6B0qFxnQ
3GI5HB2q1TVgUL/eAkIiNr5QhI1Efe4d6a0jYMELmzlXDkN8NJVNggLSazPjUTg2HRplxdXv0Myt
aZ3NSnXXOq7NJ2o+tFuBR2G8mgWBotvBRvWyUgreki2EFV8SiYKhpMwZqaxxP6I/ikxNsrtlG251
1S6vyCbGN2PsxDDOEWApSWiI78dusCbXLIb5IWf94nCaZZyKksIkUq83cYIh/iRipErIWB8mFGIj
gyxqOJO2T1niAGd5IBaNAzAKb3AEOXkiXVhrZ9/UeXsV+03gbKLeHPq1Vr58J8nK478Nbket4rzw
P9ASNQcPWShFKi6LX65l1u/oHAdvzdGGN7s0WxjyIzjbVdTCNN3gbbMPnqD/e5HTp35AMkaHiXtL
9h0i+wfIS+OHyq3y1nSIub2ImOL4WxJsbG+L0s5ix7QW4pFVM7ne2CbO47VC2swownfqdE3YBn01
EK+eWAHgAlqge39iXBrHP/M0J7I1b3LjDtZTChLOFfVVnuRgl11HV7ssItfx0sNzfy3aOjm6IQsy
0aHwBTcADxAhIm9GwSRbx3ZX/hxlB1QeEqMfjK6PMEomlIAusbf4UdxmpaYgila0hjn7BD7TmhWP
g52/oSv64oTm8GbObXHvK34oOow5TYjcAGdPspgFRXcaxHucqZxBfRc9JnLpsUaZNfWw1zXvm00U
Hf67kbYNpz1cBBSvOALcYIjfRQHLVSZRj2nBgOSA8WmODt4kXWcToib0LkpG1OWKgoBZAaxlhUtP
slnDPR9CSBHkbmH9xT9HoJs7/ODwNxGeXI3tNb8jp/JY+tFy6qIft+pYimBcghDSC1TBfVOevfiS
5wwcDWevHEEcMRXfOGKNxQZDger29Cbrat05Ut3D8RnfMTDW7zEnlh9Mc4OOA988HlPMxY9MQNsj
NO/6aQRdXq7ovMDXkZbDHcOG5EH8N6xviOSp9LcV2NJyXwk3hKxRe8AEL7qSUdBVhLCf1CoHI4G5
/dd//Pf/9T9/jP8j+FXcF+nEoP0/8i67L6K8bf7zX/a//oO5wvL/vfz5n/9yLSWErWwPXaVLyxMR
Kv/8x/tjlAf8l+V/C0UUNnXDqLm0sva2h5Bf+mF///VFnM8XURwQhGd7Wpq28izHcT9fhKahy6TU
TY4kqdZvdqH1nct+sZsjawBDK0m9+sttLf/GP27rv1xRf77irCOl4VMkx6YQ0z3rH9GhRhU81L62
19Y0YxkARRPuvr7P5d/6X67qWETIWIy9pHVyVZoFve7gpx49120fUhU7T5aVG8aWkLIIE9mEUFCn
jthRrWLe/vriZx+ya4GINl3eA/vkl0TIQssDBesxburpZrG06QcKOf8GhKyfX5Z1PeCe+vqaZx+z
NjlAgbx3LXf5m/54e2RG4LDTivRImBfu7JnxzE/GuNFbP+OFm0I5XOSDJIfn68ueec5ScEnHpQnn
ERP/+bI94rZSVVFydKrxMfPpZfc6QRlEjYlqYOQUfEjkIn1Cwpt6668vfvLFLK8WF9canhPeQGnJ
zxefzInRZt4kx9SsKH0LTDVXqL7Tbv/1dc48WylsBzuKa3Kjjvf5Ok7NAZfLcJMGYTuGEbKTsAXS
yhn69nUANbnLyX54+/qqin/rySsskZlSHjqubWP++HxVzYR79HM3PvKSL/xTfKATGQZljNSxaMvw
9uvLnX2YfC68sjZ2EHf5c/54gfBVkBRklKwMdcDEVcbqEFoh85GvL3Pm25DCEw7ids3yo05fGDk3
IxCN9OgXIxZTgn1qgt2Z17lscGi2qtD0L76+5LmfTwpeTwwCqHzV8s//uDNjUfTWKJ+O0WCb0eOg
E+pHgytN22Ao7eK7rgLRgxLlOH719aXPPVTinvhAWNRd1BqfLx00IPEhdHO35cRUIIb/W8HcDfp/
8Ib+eZ2TN1T3yaxlpDClIPLDU14FT8jsqi1BbLgbwgjQbxFEH//g5mivmQ6sZ5M96/PNyVLP9Ket
9Oh6Rdt/S5LK7B8c5FObf3Idy3NQyWqe48lDxPTnZiNe4+PIgQ8CeSPm4LGo0Vz+5UU5+2s5koGK
tmCznd4QegCETF2eHRE9q11CykqwhaxKDuTXN3T2hfRMwfBVSFebJ79WmiqfBl+YH53UDV4oWUK5
tYTlgf6LG5czpbIaiXIvpj7++srnvj78O//nypb4/JOxhuEBQYd3hGIuvkk3BfLI0iPxuUAo/mha
OmtfX/HcvZrChBeEYt7kM/h8RRhaMWGWTX6MO4TEPkXObVuP2YOAsAxBsmCASpMq+ctVz62dJq8k
ggPHwYB8ctWosudyaPL8SLaLh8pfzOUH2MPy6BIg8ePrOzz3TP+81snryTi5GPHV8WtGVvvqGe3C
8aqISB7xLD/0WNwf//8uePL6eMj3hdXH+THTac3NGU6Ub7EzlU+yMe23KsdE+w/eG1YvaMi0SDjK
njzPkDBLsyRz71gMqb1jWqfaWx2TsLeeU60AtrmxU11/fZvnvkZm7zbbrimVffqVIEfHcVt36ZH5
c1Ota5+U2+3IvPwvj/PsG/p/r3P6Tag8rmSs0xRAavjO8HfCWhFaD5FOlH4mi3aILskSdv9WsJ19
Rf+47Mnq2YIXCXu3SY89eCxJvybz0UJVjBl3oT/a0V/WtnOXY/vT2nOlyU958tKELRSPOYoyBIPC
v0jwZl1SGQaQrrPo+esf7twDtSRfu3K0I0gi+fzJsx2WAc5ayl/THn8sfoer3ELtsEp1sON8vIcI
3v3lRzz3EbK8KKH4PxM9xudrOhkjAxWyAQ7Mn9w1vKXyEmeVe01oWEDLMq/qm6/vUi5r5Wl9BrPW
ctHNmJ6pzc+XnCAkto5hsy3pNnx3kTrUfX9p9AVCENRbS0MKrywdqJE5paHL9kINS8Ln13/G2d/V
QSgGptNztVr++R/Fzey1tcosHR+NABLHCmJHdw3QB/c3Jw66vF9f7exPqymGlWSIyG/7+WoqNkhG
nML46COHvsSHXCLox9f86GT0HMu00ocRAcxfVthzK4EFxHSp32wLT/fnq9pQ2pb+71IJhwIDw9Q3
m4be5bj5+u7OPUsKGSpgjQtLyZMXN8VYjrSlT442qUTX3eiX3cWYzJUk0rby/7K8nb+Y4mvUprmU
w59vqi8Gcje8KT4CULXf4VEbV6IIHOiwott+fV/nPg7bcgSdBWYOnn1yqdaa0HUZFr+aFJowe0ZN
6zGspnuCR5DwY0qs/vKLnXtPaKDZCrCCFpY4+RyrrBCZiyP42LU11OiwGIePqXFo7HQWfT2SBOux
3tEBkn+rhM89Vj4HzPw2R28hTioc3fgVG6Kk2GdGQOBoVMrtnCtr2GgAE38pu+XZqymTrghp07yh
J/fJjujnE2qzI5Lael3Sln82pQtWxK2snYGBa8Mi0GEyd6bhye46B/Bk6Oj7BmPiNZNKBWSJrDeG
aXSXXxOjci6//unl8hecrlLUmUvbh5YSJfTn14wI2CIleTU9YtlHHA4wYp8Z9fwrQX2DZk4mCIWV
9dB7BGcCHJUtWSmc+8yLkFiOr/+Wc58xx2fP5eNy6Mid/DTtMAgJSj0+pgV5kjAMBSyUYhBN+A/2
uj8vdPqrxObYJGXBUTYTzfe5BAyzMXsp5WVXoHb/y9e1rD6nT5g8Tu0ikzAVTv7PT1g0Cl2oruhC
MIkq1ohzDeROteMyaAIxRzuQfFGE4dEd7KNm/fUzXX6+04tDLFq2vOV4ay4f4h/Lfzs2yKGxSR5I
RjcwR7WexjCSmj+aGHP8PYETtvEE13eKd7oMQvsVN1plvnz9R5z5Cijx+QboP+HKkSdPoCuHsG74
2w7KBIwF7DbtnL3dqvy1LLA1/OWWzzxvtgAkBex2tEZOz9RpD1aCNpqHB6irn2BtQnyTFWCTC4XT
INq4eQNYJw+G+saoEQn+gz3QdKkzKDaYC9OW//zIzRHjYlLZ3kGi7tdLn5zllbFB5T1MkgAd30Y9
/aiIHMz/sj+dW26A4Ji246IdYrR28jEvmrQqZt5ycHqH6V7fmZJlJpi9+zJD3HxBpzrIH3EtIXXU
3mAcqKCxaghS/LaG78EKt9p+GG8CQEHEnpRTZ91OIx6K49cvxPk/VC8rMN86K97Ja2kxoMTbavoH
D9BTsaNLR1C2UP10D0ZEQFWZGMXJXjO30+04d5c+Er9hF0bRyLy+7JW/Cyq2LBK1vcTd8TbonUxF
/Jca7tyLS0fIYwc2+YLVyfOsMUQOfin0YTBwi9p4wW4i8jB+wG3p5v/30smkHOYX+fc6fNpfSwBx
BoJY74PVQ15m+DYzqSyrQV4bfR5UAE2bIbTXZSe96NvXP8eZRWL5OhVfpmVzGD65TZIjRpMqxDug
o4fm0LWEXwyp5NRv5yhvvjW1Kn5DGUi/N6VMH0dw5/H+6z/hTEFAg0jxrDH1AFI4WZJTRqAY033v
gKaOyTCoGjzNZWG/dP6MHcfsY/0dXHiiLr++7pnSh8oYkpayLD6a04KVGO8Oa6H0D3hyBhQu7Lv5
Qq4DuR3MSbSDURzlf7nXcwsUgGMp2Q4004eTcmu2EyAzpe8fEmjO0VXZM9mLSXnxiB/EhoubsquZ
auHdBvwW9m9f3/G5d5psPwYBHp1qqU6uDpItl3jTjEOcGea0wdmXDmQD6cqK973d1tP26+vJ5V94
sgVBD+IpO5bDgqhPvvWh5+0h+d2nXdygGMY/7V7OflLI1yAexWNfFdNT3E5LSkBUoeUbzXivjRzq
YkayMY8mL8TW0L74S0P7XOlD1UObWUjL+q8bM7EpJGCVlnFQsD5eg3rubxOeDQNdqJHxpm/6DDJg
68BBzFPMrQzbvfs0BBu1i9LlcX39oM68iowrBLNrutB0aE72Dd+lVUXYiXFIfcYGHAxVbP+a0wiF
Hp2pekPxPpp/ef3PvIqcxKUF2oYxFLbUz3tV5jqCOMjAO3SVa10VZNiTs0vitt54TpUgjhvAxe5o
gAQ+ctMo9V+/vuczJR+3Sy+V7reQtr28rH+UJzIlRg8ZiHswhiQjGtUr8TpPPSqtr69z7tkyuVAQ
spjGW+bJ8iLRC1YEinmHNMpQa+WTFDdu2BMH0kBkJXGg6PuHry95ZkWzWFPo4HBd+t8ntzbK3itC
ghQOKLia63iwhnDXRmaCCI/0wzWSLQbbRTCw6nx94bP3+u/5CUQBVpflN//jmaoO4Yw3DN6hgW19
lZV+hRjLBJTsCtd96WUA8uAfXJH2O8uZJaWjT96inqH5BEvDP4Bc/t+cnVeP3Diwtn+RAOVwq06T
7RmP3W3fCGPvrrJEBSr9+vPI5wtujdCNMbCLvRhg2RTJYrHqDd6dgj/jd+i7MHco3CKBjAOrtr88
4koQ46biGT73vrg0FutZyxKocNB6x5Rgug/Rur5P9fg1rQf59fJIazuUTJLIxZHUrd+ZzB9fE1RA
1ZLBucexNuMtDCjsTJR+nPS/WDXosSCLVbqV76Ik6qHU2nPFPZpV0x5MEOZoPks7eTEU5GH3Ralo
Py7PbO0bciCAYvxuzC6vXHvQZAxngX0yC/LBMaKPuMGFFMWTqsPd6uP1DMPSPD4jNca5GnW+LYco
ihOcvikAAaUDwllO4JeiHmEV1YUEc3lua6vGjW6DAiHLJKE4HyxBJRr57dg7umzGnUWjZoY8oYH5
F6v25zj6+ThGVw1G1k3eERWp/iXz8N/blwa8F6SBZt0GV2/zfy5PbWXZ5o6L61l8R42c7XxIbXQ7
3E4M96jo+psZpN5xMqZjnVb28+WB1gqYjOQ6vES5uRHmPx8pLwbkQ1AHP3ouvpZ5W6uPmE6Fjm8p
dXFAlAXvWcuD4FsqsXu0etD8eiOyfy//jJVwZlIRIFuxSEKdZcGm5SmHxdTAvmlRwTcSW/vaYy25
Ybz8ScOM9cq0V74vD2WKpVRrVFiEi2BW4tEay8BTjgj5k4BPbvicBpGGjI4OJ+jy3Fa26Zx3WhYV
U0wC1cVYXloFeaGbwVGZCgTccR0bse+N56rp5YFWPqKFN55GsY2Ek1rE+VKiHYjnWaIpR9NtwPwi
ZA+StM4tpbnB469ovmoJoO8rz4qV5IKQMR93A8QA7b3zQaEYBWHdTiFNIXyxvkRF6O40fcAixeoR
yt/ilqJHjyIKY8yyh+raxlnL7xjfAflBYxgA8mL/Yv9p19UQhCdoNlq319lIHoyEbnZAAGH4rFmh
fktZIgYBWuBBlA5Z8R3yNWrW0NFxlvj4GvBTaB57JIqquTi4NggRvXCU8ATZBaKihmwtjdUC1YsU
xH5iTdrr5QH1tVXnViZxpAQEeWL++x93F6A7gYqVwwK4CgLE1EWsU84jqLoZey1y0DrE3zL8DHDU
wNhciMQ8dRmUOtzaMHbaq0h+JjchFi4oIbiTFj8hrIr2bU9HrN57tololJabIYYCE7d/fxy4QR8T
t1G0T24zk7y4WdQUwGjWA4YNhOnsBLCO8AEhsrb+eXm2a+HKJn22bLItEF32IhaPSolIrUzCU1+T
J0c4Hb7YoW0mOxPLKHNnpwhlQRIITqPh7sMIEOPeKkHKfDylBiVjqFQwUPogYzj/6CHyX01vSuWI
V3vgpOBRK2/4lGtj8Tp0hfOca05+O2S289DhE7W7/BHWghfPLHQe0TVk4y+2fNWAtY89vgEq+M23
IEa8CEe7ovFTKq5Xxpr/X4t3HagqhxTTodLGI+p8oohgoGJgjcEREQ2eqihNBDVSHCg3oT/dPzpt
CM3fgh7doI3eq72PGr6ZXDlUK1k23WaiJ1FUpzWwqBkbeiPrsZ0fl4i0YWuL01f4JSgi9YULJeu3
ElL+49haQ/7fx780ucXcDOIDUNY8n33o5HCTnDY4Bqjc7ewG/jBetzDx1MiaDpfH+g3tfPepPXBR
NBFAXS8LNFVlAa6GM3TM1PgE/Dj+FKA7cxuLPHhQFSCkCA8lw2etxBBr77qtjtaaBTEMr0bQ23BF
60FcKY2tPestl4oNbTAaxu+AWgUushqGZdQRbDd+kLjUfdaFZx/cUcOgMVCKLw4+FTiL2Cjc5Jbx
zc7wa21qZSIUoDHmx0NYelfuubXtwKLYVDHouZLYnq+K9ChgyM4NjkLP0Qm3gX2rNyWe9qqPu4TQ
fBU9SLSFiASXl2h9YM+iSUBObS4BJaHjVZrAjfoYZy4kRqcZ5Cc1mq3qQloKm0kBAbbDlhuP68sD
r8V4F1SeZdF0Bc8y/7A/Y3zUWyE6id7RSFG4dJFn8lXJBikS7RaV+f7Ksq8Oh/IqeeEsY7R8DqlT
Cdm7jdj2Xp1/tQcKsr5IFH0zOCi53HETx93T5RmuxRkCKZk8jWXAZIsjjtpEL7xEsqYdvtZ+HNiB
r6KQkT4J2oPwCiszhxKXyuxrbTbF3oxa98vln7AWVpkt8sHkThpH8Pwjl9DSmnqwvWOM88VNR9LW
Iunq/COTqCu3l8day5rma4OEhXqFtSwDxSmVfXtguhb6MDeQGWEncSkP/+Qq0BoNU3Dl2Z5apLld
AfL0SqhZmSmFSfAfVCdtLpHFAWo0wAo1oujHdiamDbpwqoPVt2+dUlXxlZmujkXRwQMgSC1UXXzV
PJ2Q5sK14DTldXybosWD4iVOn3vLMvvqSmRY2bhzt4EMhA4cVdf573+cE9mpA646cXzqKjd5nuFo
/hjk2WMHLw9fsfJaT31l1/5uqoK8gNvzDv0BGy+BDVrFJ2mkBjTrJB4QxK7bOnuww/G3mt9o/1Tz
ybyDgxBF94Mq8dO9vJfWvvBclJlrF0jUv0NGYmaeYgEChkCZ2+wA4crXHvDnyWxU40pk+N3XWlxS
9p+DLbZO20FMkoMen1D1837F4JPVQ55o8lCPqPaTciM+4XOVo19i8Rb/0pYdwvX+ALUMngesIKrQ
hmW/uUo56RsIwmN9ZQ+sfg4Wg+sBAIdnG+d7wEhNIP4RvxB9iAGZpzpyzUNutMiWUwxHxeny11/d
cuDeVSIX7UhjMRz2fBagO4/haojZ+0zH/Wo/IImNaiWgn+jBtOXPy0OuL4Jnow3u0Egh9T+fYhBF
YQgiJTwVugfKyoerZr/gyTOiaoA8dnnTqcgI3bbIHD0UuWfjzOM56f8K0gy3KjkD5a0qBZiEbZb4
x5Vmr13BPK+tAjWZ+cKieEfB8PwnFswf51dw6xGyDwmSYCZmEpge3Cg14kBX1mB1sLkPDMpzRiUt
vgeS007e2Ep80rAHDT81k9K2+wm31fYwISn33+XPP0es5RGYGwnGnIkCN1tcxlVnjQ4+B8kpr4oo
21oN2MUX1Oqma2F6LSOkIUmez1tSA0OzGAmEujVgF4jSaKWgAZpS8n5DMgL2mo7vcrUB/YTmhA6A
lqJzMtwGRiJ2YFtL/CCt6gY9+25/ee5ru90CgM2NRdWIZ/f5smatkJHRq8nJ/ZHEdXdnFUr1pAVR
HCDEYjbX4vnqc486qfV/xrMWZe7GbEIDlYz4ZJqJ1t1i9yXzvTQGOOeqHd1XVFuCz9hrhBvbbrEn
4gUCDz6PqjL6iyhrg0Ol3A/qjfU/n/l8l5C5IJCmF3k1+rjoJtup6Ix/LBqpm49/ZUq2pk0JVSUH
W+znqe29CZpqAo3Hwn2gGZwcm0oJxA8xnAq/BFIi9UpOsJKRUEjlFjEoHs2h5Xx+Ax5gulbm8Snn
bVk8esGQtgcNycVHdFrDdB9XfTgepEB0E7eWoUD7/i8mbQPZAitK03IJDIIuIvUxJahNNqgJzGIU
2KlqxG/dxV04273ShgmuDLoWOcCnai4FUKqfxvz3PxIGRbFloHKcT0apdN96MWIKnXlcTHmXny7P
b20oai8kdhY5n7ZsQtek0cAIm+gUIUCW3Nno/u3wrDD2eVFK9ebyYGtlMVAxPBign/F8/32w/phY
PwgJ94paYK5T/aCCU3I5FIY63UVthnoDrQh6fsgQKeqBphmuD3B/BahAC9Zy0jCLK5nDWuRgRxuQ
kEHkYV5y/qVjQxZOGYwhAoOKcxdO5EWyMp14J0bERrZ0YPLPl7/BvGOXcZoCCeeHXJehF08K0dYI
qdd1eMr1tLbQeu7RRR+R1isfhGKFm0pxu2yL9kNfXYkV6yPTFvzfkX+X7P74+GqQqjiTumxl15XG
jp6u1b1AnPYAsA+K85h7OfokHilQsfuLObuORaINOgpMy/lXNrGZUbhOwtMIjekZvGFw5zbofb51
/MnvQPy4d86kVv9+fNjfCM85JdEdZ7G4GrhFSpBtBDZXa/cd8mN+TOC+iVDd+NaJfmgRckjS6S9m
69Ic5EDBydOXryjUdS05hBRbS7wGvgRY5nxpsPS7q1Q02PZpjuGSH2YKBn2Xp7tWFiFacK/PQRqA
03zW/1hg1JMs7ttYOUpV68d7F6nzW0QlkNIJ1dbBHhLyfebGtXMPwBbPZMfZKhWbYaPVckKQQBX6
1xZgdfgXWRc9HJrg7HudCun57zJQTZqRYeGpHXDc8blY4YkXYZCcuhpjhCvBc+1IU5IzHJA8c5xZ
jGYjGsM+NsNTmPX4BJedM3TbqoY95HSa3GZIPP3NgpvsbF7o0L7tOTX747tTYIK3pGbxabbdeRkm
HG/dWAz/6XnaIRzMC36rKlf7jKvzNKmCAq6cI/hid6PkEKOTHUWnZIqnE70cqX7uvcqYXgIgTfXW
RMb2Wrd93kHL4EVGS+2FIgHX4eLbInGEaLHVxSdETZrvddLMCpeTKzaOkbvyykKuxSteywxlkm1y
X5x/1lLPi7iGOgiFNmpQE8Gy5RmbCbwlysGos33mpAiO1HGJeNblk7T2aWcoMFUXygOUGc9HNqak
5ZHG/RshMPTWpZH7gCJWh4C7Hv2oRhoIV1Krte9KgZVLccaospznAwZKpiPfYEQnILDgrnX8btS7
tLFEu0OoJomvwI9WsiqamWj28zCkYr/sTqFZJmZJIJ7LPM2bhwZnLEE4CEcE1vKpGZ+kTDElcbJZ
XSnGgVXsL3/glfk6wA1ngiEtKdrh5/M1EIguJ9y6Tmie6VuhC94LreX+M4Jw/HJ5qJW15D3EFppR
3bBhFncPNkmoLZl5chrMAlPaaTI1cadQ/8HN0B2AfvZeMf7FVUs1wfZmEiWl4OXZtCXmJUVjxjyR
Om3reXXkIcqoOf+hMGfdo1uZHQINjOuVbTQHmsXx5PnD24z+PLnjkoziIPTTKbi9HgHVYn4GFLju
nnHn6NMrEX3laMIqsIFv2LyBIIqer99oB7od1gM4ZxNP+U2WOXhdpJRug62Ltnb2jHGT3Wzo1YPu
//h6ci5nahNlBs1dBFsz0jGVGTPgFWFfPiA7Zu67RLSYCZj6ttWU8UoUWvumQEdm1g0PTA7N+VTh
aVUZ1lyADDpkhW81KwUg64isv4JRWSufIJAAuIK2jsFTdvGUQ22sUDzU945gEfvbBEl2BPuU/nZ0
RmWD5E/6qucIMB3CukQ0uVf+obyDvE1otzYKfZaNjtjktBW2sUZ3ZV+txQt4jgYYCFLsd4X+Kp/Q
tJeNewQp5Kl3FZ6k4Y3utL18TXCDUPxKMeULIAqjOph0gsLbj685eQMVOIhW/Hex5k7XWQj9gZTF
WAa/magZtyNwvf042NYGY5e/IAY7QH9ARBI5dHeJZa9zLTKwNAuODezyn6ow9BKpXRv7h20sJiVG
mpOK8f0wYcP9fHmqa9sNvALX+nzzABk8324BEtV0A3LlGDigsTaGUskOiX2n+fUX43DHQVybESBL
KG6ATVKO9ii9mykeblJRO9nGpCh3Df2xFunprSLaQG3K0ZZFwRINYTQ2gCKieNhuEODK7w0V/UcI
gfHXy1NaH4riI4kmT8xlf6jIWwWtZ4YylDS96XL1ZxrU/VfRcJf+xUhgGoBAkdBSejlfJB2FLMx9
4+CYx1G7TYsSS1zRqQ/s4eDKVb02KapsVB/mpXonZFClVjfltHiPWowe+Zg3OW7yMS65fii8/spd
uRbWyUJAqvI2hR47/5g/ElkksRsDjwDlaEchrlax2mMz74huwswTu/VbjxbfdOcZU3ll6ebYtry4
vDmeeyrps7msshgZNVgLMPCJx0n9xvkQXzJH/Smk7j1oSRQgCm/PevyxqB7atK2vpCMr83ZV8hFE
P6gFvOtxKwF82DbseKDkXvFFafJh3IydJ+51q8t+2JUXf6k9BCevhNWV1ITnGhfL3DHmKl2UAlIE
EcfQTaNT5rjF91zioeP2jRX4tpKaL2QNyZXgsjogW3YO4byJl/u2RR69E1ZCXos9zzdkt4PPQxN+
0XKZalwkWXhlgu+DGRgoCpMzyp0RlxDvapbyLZHiOo6UcV7QeeS+Igkz3i4fx3fLB22ElQODwdOR
1uU87T+2rZGoeaFgkntqwCd88QrNbf1ucETkO6PRInFnuDG6nNaHtTIW4y5SA1Q6kkHDv+IEv5tL
IXCsZ4QTy0NOUQdbp1hFW34MPnoXzoNSwdE0j3AAev58stnAxoywUjl1rOaWp5+5TWvEfXHR0l+Q
1Sw/GusYj+clsCb4snMMPx9PgwNJdRR5ChsOewdHQhiqj+OsUD7FgHyyjx7Febi5NEhxzOXmXaTr
GHSUutOnFVrtLnI0UV9ucRcqbqiV1YdSmPYGz2Dnyrl4v4E4/rzeic/gPUHnnM9xHEqRm9ZQnuYC
yu2ge/dpEKN1bPdUuPMqUfwk6usrEMV3kd1gUF7RNs8+oq212LV9UNYRWrHlScM4ytlG1KhesjFR
x23VXn0FrQ4GYJelhOVBg/18hqjJj6h9ZOJUke98k2Upnh0BEgWhcXX4aMY8T+yPsRbZWhe7da+P
hThlI9YxO9TSEf4FaIg66uVz/y6czQPNkDsSNT7g8hWpTyKhFdWjnCKE+9yn6L9ieJ1uAifUkR11
5ZUUfW2bwEJ3qerxGAAAff4RB26DGrhicWp5HN22bI5bxObH3sfT1Lp3ykZ5ruJ2d3mS73JvJvnn
oIttolkx5p1GUp7yupwe2BkKJrPxgFO4i8XMN1ll4c8Ia06/wyLqSmBd2zVIDoEnBNhn2M7ymY5e
24BeQwmQoGjATmVutx06NLu3tLOH4+WJvrss5omSbqP+NytlLDXFAjdzQK+35QkjgOo5xR4a/fWy
KMLt5XFWPygMfJj4Dgys5WHXFcNRpkYWp2mkJenl2FmF3vRvrQY/h9JRR1RhrYhWmiiyK6H7XZbz
e4b/d2R6aOf7p5o6PcTSrzihZ+9+Ey7FM3sC7KrLUNxksvNeJ0MM2OZhAxbMQGnl9fLU1w6MBuOJ
dxS7FyHH8x9gSgTfBQ6MJ4AQ97ouzCcdu2tMFjBO7Aa9+HF5uJXzArYG8UhiKk3DZZlJeARtzj5K
R6XZ+kIdcsw5XYqSBI/0FWFS96HHBmJ/edSVScKp4wXA2FBnl2XDFDWTwpNucQKq79zHahkcINYV
dxAesVlMkQSpPprmAFniIgZZDdLC4Q45/6yV6OtmzhxPhWjT3RDVenVTo7bbfvgqPh9nEX9KNFoG
pGSLE7LXAVZAcMwPnex0rENaih+XP+PKZuWxzbqxGKB5l7mizGMSgrjMT40hKg0+tydvNVk3v2YU
9alKE2jJGBXwGPPr2VfmJcG20jtc/hGra2lBgSL74HZeFmJrWWkxxV/WEil3SkvpdAjbwL0hIUEX
tAUzf3m8lYAH9szVQL8x5rtkR2oKTOfOKE4ixXxEaYlyfkPn9WaavKK4sm1WJweOF0VDFfLaMpPT
rQor1yAsCUSxxPCqnF7oo6u3dRNpTzhuhleO4+rkeGHNGDROyFIUSHNC/G0nJlemXf0wSFNpfCH7
qNgq8eAZV47h2uFHe5LyIK0f+srz7P9Iym2hO3XWxOWJ04Ebb4LnyxQ46rPmSvmZS33aBUbj/Pfx
9UP1DwQMWh4UbxbZY2irRYozPCfE1NxHT2hQvNDq/1E4+TXFkLXVg08Bb54ek0qgOZ+fViKF3Y+Y
CrUtiuoPuZHEyl2Jg9j4SI48BD9UqdBdvLJnVr8qjFUwXRQj+fd8VMwGKFfD3DklQlVfQY+5xqFV
h/SnVunuaxWkj6UaIUp9+bOuXJka+r/E8d+1lWW512lNYJJGk5/UoIm/ejig+q3Uhbt1+1jDBbWw
vMiPRlcvbyJMs6Mred7qpGGCIREwCzst2RX0espAUxDtyjKU14MAI6TOqwLXV9pa28loQl4769DT
vjzrtRW2IM38pkQSexZhHdGCNsLRl2DQ1zkoJnfCyqkQN0k1S7qDkfmLac5kBiBchDvesedrC5vN
KPBDRKxP07PvGGVU2xpu8udJbbtbqwVFukn1UFyBOK+tLXt4Vn6gT0FX5nxUV1EDA3QqUmF6gJL2
iC4QaVB41FSMHIdeKjtpmO2vtI3SL5e/79qykka7VOts/qMu9jJuNHhTNoiUVV3rPCKSjpUctge5
L4QYt3qdi61niWvaaCv3GtFlxgMwKk1b7Xy+daci3hGHzJdk78Yy7P6lxxl4W4ywKbdxI7B+SXFm
xkjMC6yXqO6cn5fnPe+bs2LXrC4LLAB4Jhuajt/5L5jSTlODil9Q6JOb3MVdHn2if+IO+8vjrMR7
xpnfKXQttHdgGz2JzLpykBqqsESpN7h3SHlbT3Va4g+HE8LNXwwHe5Fy8ixtsAThUYPRKcfbyQnJ
C3ZSCXdLf7ADM5jgmZUZgn4fj0rs2/8/4CLYT/1k815GvVsSabEYcpTBl4rXHEXNIxD3OBzmhrj4
mVb9dAXEsxIaGBooDW3UmYKzOKpOXepp6qCrZIQYFPm2xNB+j0+I/FZ5vfdPiqb9lU2zclgYcQZS
o6QHTH4xIirlQ2tinnqqqzr6pBqRA05rwHEVZ6j6v0LpPKzDbBx1Li/q2mn5c9jFN5YdboKaqaQn
L6zfSlE694XZprjXlF31JoL6HijRJ5zM5B3+rGW1uzz66memHA2sAiEzEqXzk9IUox7oLSs8dSI8
gTe8r/JwfGtVc4Sm7vQfz695LgDc4YnGP8sdjGR3qiR9mp1s2f5s6hI3KiPUTkqnWdekpleiLsg+
CvqIjSHNtXykaFIGhadGaMBn6l1QifzOqINB+o0SykPcxi1mxFEwuyJ/HAM9h58/hl4sqVe5aYz+
cnbS6gQKi1N5zs5TTOvYkgZe+aJru5Z7EjQ4MA4i3uIKBYNO7z81k1OZyw4blklvuzu9yjpMBBXH
26aKjmVaV+EydXN566wFPwpdtPHgQIAdXWydQoZemykgvUG0jveDBfXLhQzwy5SNvJInrA5FDsgr
8DfoazFUgCq41CIlOQE7rm/dampuuxK2ZYaa+MtfzIo2KlOCAsUNdn4glHK00hE70BNGvKimYUfo
D6k0n2KHi+QvhsK/edZIpIi/JCw4ExtXm70R6qnCnrFLR3NvRyZeVFHmlMOVOLN2HhB8+X+jLTZK
O6YD8o9II+pY4uERJ4B2PWpBb27iDI+ACp+lwEdC2DkIqymupEDv8dwcCeCBiIigbMB+WXzWCQt1
NewYPZckhBiw9xkqnrreo6UAJQuzz2DQHyjDWV9ynMMxBQHZf5fhMH6Nt7G2lxAlI+TBJeYNs8gN
9EqO2EAm+Snvm37fRalzT2O+3tkWTtT+x1cYDDvyMDCGOSmLQICJNQwrTcm4UrB8iHOZaBsRNwCp
q5bW8+XB1r4xOBxz1qJE75MGxvnWzaxGKGNRJif6pu0I6FdL+92oTnLXZbU0D4atyX7TYDk73ml4
uz152LmJLaiv6vnyT1kJSrwPib0YYOCasAQIhl4SDU2GsFxcZs5DEfeGt3GU3reCX0Gezmue69f2
98pNRvMbw0J0Y2Ys2+Jb0wmzcXEF4FWBOv1pAc3T9g7OvM73PqkrRAFit0g/fnvS5QMhg1L1nOEv
UoZWL1FdnYb45MoiuQumocTb2uuHGyid6lPYqcqHpbhB+MxPU4vhZoWcRSREzkHFNhRcpzIqjg9B
173F+jP7DE3U3dhJ2F8bcCWVBjPDQpIiIJuxbE4ZfVuqTseAiZbYG9nqQ7lLtV5Tr3zKtS2DMjUP
YB7dXGiLzdtooT2Emsun7JT0WU8a/Mbz0uzD+54WZ3iohEttMUBfYvjoyJwYWlMzfo0yEaiG82MT
x6AldA1aT9F7PKw76uYR0k2GyIDypiFaJNiH1xvLK5x/PnhM5n3DtcYTDWFHDE3OR0Z4SEVq2JOn
UKM9vnEw5JJ0pu0I+nRsD8ZGK6Z2P3batVDxLgYy8Fw1ApQCRJHqyvnASeG6cTnkPYL4bf1Ylt1d
KNEhxn4+7z9aEpuTylmRlyaHRrNxsWHxlcLd2oucU2o24xGHyuElxsZq43Wj89FoOw9FS5iIA8CB
U3I+q6ruraHTEuckaX32u1IBD7AzImu4zwuM5y6v3btwM0+LKhhZM7gbcFPng4nEIKNKzOy7CyN8
Fzbh9J/Z2+MxatTy67zPruWz7w7IPDmdohrVfuiNSwn3SRhZU7dp8b2PrHxn1k0d4dXl5feZJ6Yf
CJANt8hsen8xTd7xwNJwUYIGtVi+IGjtYoAM/r3yantbFKqi+tBPMh8xgPwG391W+6sRLexSWCVE
ThctHMFJTGiGZ99zMfX+AK/3MXdk+Bhhq7gXpdtfGe9dXsR3JW92Z5WLWUJ3McPRsEWvDG7+fYAS
tBtlrOxa1Rq+0m2Re8xio8rP0yHh4eAFH7Qw4sLgFQ+rFjwycf3dkzMvkgiz5jH5IrQa481p014z
L1rygUhxyLkoUXAtQiYk6Tnfp0h4KNJuDO1NG6pxX9ai/U6p74c+TiqkZCP6LoZG2adu2n6l7tA8
JLJ5Bg7Vvl4+Lr/lgP4oyfA7gPv91iKcAY7E2/PfUZQtSBF1qn5YemYrwjeUbOjucXWWaK1LD5Ep
v4RTEO/QnVBhSqRJaDS+EzRJ/2nKTIzgQ+mW8lfbon+xzVE6/ubg1ffTSQF2wXDBiBz5/bgEyAC2
1eue6t5u/gWrax2xTFYbXzPz7skQtox/XZnaHFfOp4aZGsgYCHRzqFvGndZuexEHWvxj6IE7P4F0
aH9gpYsxNWkv2PrRUcNdikq0dRMblWnsKntQM2NXxEU23Y+q0LTPTqxEmT9FTh9txyIJR9id8SQO
ylimwZMGpLq8TUKKHlhkoq9zK3I9157TlD86dmdYV5ATi+jGXQ9wggM/k8tntcq5aPFHa2EC0Bc4
TjW+ATUuX3TpxdL3NKwVWt0L93bRXSGJQVhdfkRESwFOAPWjQEryuIyncV8oGWS8H1YWC+ugNCMP
MR9gfGXfTfnghLuqM71w4wCL0R5rCXXMQ99o3FlBqRUYdztmvq+T0P2hRpGibQNvzBMf+FfnbqrY
FtE+UaK6eMkx3Ez9vpzCT5aE+/Fgua2BYX3r9cUhciutODZmEIT3NYpGU/VpGlpRtY8Y0eYH06DH
8jIlCErepKXEjhJbAkXgKWzWQ3egG1PfqUmRN5gMD1r8edLC/rGwa931HUUmP+0mwmaxNOvp1SzQ
vdk2SseZzJys2ifjOHQ3+ICmwaFMOr3ZDFlYYh+XVUmyl8Ib5N3gTjUVuN4YA/up7PLsV0pZrPMd
PairnWPgXfg2miOC8k2aOckmy1Mr9Ad0OM1kb2d9EH+BB5J990Y+2X1Bo9zZVFaeJY+iQqtbUiww
ac37rVVZyr1RBc4Ph/Qo2hmVl32q6km2yCpgfH6wkE8Ld403ZubtgNes2LY6uMnd1NW92OFxm7V+
mw3eC9KquvDV3mq8A0i9NPBHC3r6ZggbA+tiYYztHk6PjG9rhToNagaT8tJwmQU3JWoDuQ/8aohe
vaoX7q7Q7MjdNhJ060OhqiJDbtvOvW6HioYab8DiDs59Z5aaQ/MAZblNVQUJ9KBxcL8ZlEnte2fU
veqV15Mpn6zSKkwwAFN6p0u0A76IiDP7UBf18KRatZR+ZkWxh07tVIe3VacPHhdgXVk70yi1/KBI
z0ke1VRP7ScRtzboXqT1p5smdhPPb90IFHs+FZDyzUG5jyUNuU2nJn3xI0QVTW4Grvmfrt0446ay
S/GZ8Dl/tcQMB+zE9Wi8N9CTyJ6csp/+Cac2Qie7LR2BnTGSJQg+ZGodOLovurh3N9xZ9ngIMY/J
n6ZeVbTMN1KCq9gqObIBjyaJSfCK1Y0mb6sq9LRHU62V4jbACXsoN4asivw1zHMl3A/oHkZvWmdX
xadGdbK23DZtFui7PtAF+k9OHqvJt0CJZKT7vdY4pb7J+zi3vqhAD+37vARidetUZVjSNOL1sOHo
yfZVdRW9CPf6ZBgi3PSx4nR+n9tmcNf39oBbSR2HaQ2ju8vcpPWxE0HisQ70NNrq9hhQWcdY6STG
KFS/RmGtvkw0B0O/Ji4ktzGhWdsj+a//G+AZdm9qqANsYYjjdKp3tWq8TpEy9m+aIQzgKJ0qk689
UuNPpmJE1YMluZt8IhSiya4b4uhaBb03bEJLb+tt59mAc3q9zNUXnJKTfyVQV+tJVXkXjVT2bH9Q
knza4A9rHSYknjVfrR37pz0VxrFCAkNje0d4ddvjhNdxIIw+gwbqNI1foigUbvQqxA61cpqyQeXK
RU7CzMUA4GiKNSRzJ/nLxYo73zSpkn9uAC66fmSX7nBT0GwZ/a4JA8yAnaLM7yosqZq9GrXR7WRk
hratW7zTfW9sxxYVPCWR6o6kqsy3qNO6nzplUiq/Me1C25qBVUYHw0x0E3NlC9/jfQ1nNL3tYC41
YBEwcbS+I0aS/wo6k3OdyayJtgjSduYn+HitvMtqtGgfUKNPunyfqJNp38V1EB2tLBmbbTYZVoRQ
v45LuVOF1ivU86TfKtPoYEuL5mNXhn7l8o7e6GhmfwrNNGhPmQdyaUObSE9wCFTn2ZWiU7b09nWx
JwtAEEtIQtRz2endjdoXOo+2Gi7JJh+ifLpv+iyQn6BgI5KQwdE91TSP/uN6M8OvYTGO+0FDSepX
69ihvrGaCagXKv9Zc7DEVHxWvdSzNqVdJ9bOGEwp9iMtp24j7Moc9grNTRDcKU6Y/piCfLzJ6JJE
2yIwnSN+sPF437cz39jNLFPeytabbVDhIvv91LbFQ52C+doJOx7s20Lr2c9QtnXbp49Y1i9mXMTi
AJaps3eBWoBJb4SjaA9dh0Ketm2Qh9J+jjmSUE8qRFNE/6whyfSHcC6kggYI+Z4ed4bcBLxmxFEm
vSjjA1R1XKG3mYimfHM5G1q0M2j8zX5IwFmoeVGNWgrd0zwPpDem01sSWk13U4Zt9lqhMC0/BUbA
GXe5RvDRZorDvmxbQ/h5Id0PSuPMv4IKH3kL1RLkWZZsP3wONOywbe0tMDLckwn6J6310gKKyTUh
ynepEkPxdqcCDluTF7V5nipBXkiisBX6G1GxODVjG947UVz/aMU0dgehOek1g5PFi4XJ2dRIgQQj
wsg7flk2SJGlSklso59eZkaWrziif9K6XHtoFSTJQoGbgFMK3BOGVhNXlndROZj7ulQXKVb8fhNa
S4BdYfV0hmol+dm2Yqg26WjH33NKUlt7yLJrb4b5050l1i5A4d89OYBC8K0XJb2mDl2L/lTyFkat
8pLAiWofuTvKcqvBZ3C3Vkgh91BYneV9ynMI4LtKbatuV4cTSVlqJDAL4JRVtwGg/FcTNHBHmbf1
uv+CPnJLcwtZX8bfeiVS1T08k1y9jb26+acqbDsjbrp5eT8BcuxuyPUK4wrW9d3Gga6PrAhPMw4j
j91F3alLBrtBRsp6m8iW6/k218LPqR7V973S1WzaSpb1lVrXu+VjzJnAPjMnZ5G3xSusloU76hR8
3+ZbS/rwI/r4TiqUTvzSC+U1BVxr+TTi41Aamev+sGDZOos5hj1So1MUq29DghPaXgitkJ8HpcEb
3eIh0++sWptg9bB61rbQM/cH6IxO39CcgS01Klk8ZH4CozP7ElUI3tkHmKRT/aSLQmo32Gvb3suE
n7jAIX12Vy58YRiR+Dce/4e0M+2JG/nC/Sey5KW8vbV7oYGQQAIJvLGAgPd996e/PzP3Smk3aov7
1yijkWZGp6tcdeosz/OcwtMJzzvYCQNK20yevC94yfythxRHemNbSZq6KtDFeKu2qvKIrmOvOIYo
S7CTBV00kpwiqi/zNJiCX6Iq9OqHn6l5y/R2bWjzDShv2Xcl5odLlotEphcdUgGo1MlDT2XgMaRN
aWuqsR51bmN0irlDCZiZ5+4gahO9HJwFBfJt2undPM48bzKaaF5UdPWdmHjCftuen2YvZlDp9Rdr
V/iqmShIeidDi6F2tXBZKBBHYV/14yP9An8bThkTi4LQujEn7YURj9JKn2v5JBiw30iQ4XJRSFVp
aR17yKYKBqUPGvlRyskVdsYY+7tRitUfcqIn/l62pm6jWokWOXGglb5TG3ksVg7+8rLxG1DlxUVT
AqHdtlQS7X1Z8hM7Ux99w9dc04rjX1mfBw4VfEHIAZVtpRh5Unj5sMjFBj2BfgCVgeNVx4XS6mVU
q4+mIKoIG8j7SVCFuz73PEfqjWmPPofiZmHzIIVSdKW0wnetMlkT0/9k5ew8lx7JCgpN6qKelupB
ygVPtEevCcODDPNqK7pqvAV4JV+1TdtfnA8AluJV9CW4nJS1gGKz3bwWxwuvRrPt9d4Qj2Nk13/N
JjFubPIe4wo6jSk7YRtZ9qZp4inZM/5LIsWtpGrbql0xbbwefNoOrIW3UtBYVE//+1HouMJjoF4r
lsQCn/E7LVQ38QgMKHBV9JW2Vl62sjN1Wf+U5mgR7KZK8+TfK7sxb++/b9i8G3Qwodvwap5Kh9bx
CL4Nz/gYBJb3AMakSjcIWRYXZdBo9jbIg3HaxF4UPMZ2Xv2mexptId7Kyhdfm4/fgX3ASlSmqQke
fxVhh3mk94P+2Nad9SOqVNP17MBoCAJLk6DTyuN2f37tn+w5036o/FPRmSm1C+dPN1KWJhRiH4sw
fI96kV/JImfyVArtakO5rnlgCpH6NdzQ/KERCIFRLFDvnUU0jtfZKZQk5LQ1Hruhly+EHDCTo5+m
4Y4Ct3AsPfbXyDifuDeEq+ZNRewBWMtiZ21i7KQrMv0xq+qp2mZjNV0x68WcHCS5vRvwWU3sapHe
9S58oNyVK21caa8vI8J50SyVAjaNAY7b4o63WtnISc2iZdQA9g3gj0ti9NwdSLI2cgz1MA21bDMO
+tq0o5O63Wwa3CgILfCrzD2a3c8/lcJWo8DG+ELrMRy8uP8WZZyIuyAROmiQWFfbLZphcXUD1RsN
JqO1tG1HBt+7ERrlNzkyd8EhjXrpojO8dnpn+Lzaho5M1yHc1bWpDK+D6Js2YkpOoNxN0Csst4DM
dQ01qC6+/EhQgaRVhZY+3SMA6sdrKasciao8YRsLnvBIb5vICQaRgJaw4/hGAVG0Ek6fnh0sAm6j
j2TRg1iK6Bu+8JSGGvVj10M6moTU/BmkZtw1QZpe2oyuuqg1edwXPG37hId0xSnMR/PYOfH18NYm
Qdp8XxZvFBMJG0FubDzaXdDuVStvNn5gD+inD9PuvDP45D3E+XIl0Z0FKEnD43hzA6qpozcUxqPR
I3HttCg4HRpbaQMnLw3RbDqrTahitco3Bspn9kXDdduq9LWA3YVF7n/ZOfFzeKaAsMvW3E0//jlx
44kuGRXjsRzV7jYwvHIbFGOyM4NCcSaYpXszEV+UKMU5YZQNh4aFrDr6c8dGB0uCfVk0xiMhork3
crl/iUwTUEgNf+drjdf/awsNDwr4TEVaJk+UiLW6imLjUcnV6KFHQdHJUPw/1HmerXzbU/czrwth
jfnFBz++8LmlDSxL4ss/JkbHaCteYGTm1Mod4/wQ6r7k+hPqjaruhyvn93PD6HABnIfXtlxjoFET
Ep1uPEp9bW+GsMsumEvBBKjMRri6zbddXz17upKu+Nulkgibi6gORknAiSmROT3+kHrXhroIyuRJ
DCiV/AJfbCuOZvkKrd9WTpxcp9uzG1OtF7syFaW54WzFCoNxij69EoHScOD7gipy3WnRVmPaytqg
zE8uHD1FIvwZQwuhedn5C/Mmj/N00J6ConnyvCTe6V0UuFqSqJvYZ/wgWEzhinoqnNIfErcefHsf
UbrbnL/5p06GMVWgMBnSgeCBsQxAm1Cu2yDorEfEugKAR93woy476XnsdWmt+nQacoCARC2CzFrQ
3V9C6gCYF6lBBvYY04G48hStOniBHgG6l6WHSWliNDWrtVs939pjL0qfCLw7tR968wQBx4chmnwz
mYwufKpUjeYFTfjHltkQNUmVaDdF1Q5/z+/oZwZRoJtHE8xlp+VsJ8oSfeALOXrqan38DYC33tqV
Ku8hNIx/2kZ+OW/uIzheLpD4AmrKPMmNlvXxAuHemkVrmv5TGVqF8TNPY7VwqafV8lUSyKEjFZRG
Edj6Ww+Bd1VpjFV0RrNR9gUx77Yz6hgkZR+2yU7vmUT/p4DqurIln3x4hMxs/DgxCOTLRQQ02sOo
hV5tPXqVKDa5TuAVDU1CNSzuX0XaWk4VRDww53fmk6ONSCv8MovcCmGEufzxT/Aj1Uk5MV4bq2i8
AFeK1evJHvQ/shTV0UpCeerrOFsfwpJEmwQn82/511aiR0mAbtqTbIaRW9Z5t0+rOnEywvcrI5Db
u1FpC9ePIZV8dZVYg0gB8IxJiie0g4KBAHXfBskTkmKm5oBSyty+ZgqHE6diTW73k8OGNdB0QDOh
KKOBvFgns7basa/jJ0ZmyqqbNeXA1EKB+O4PKWKo41Y0uT5u/AS1r20S95b5DFV7+F7Qg/UcXfXk
dxkpRPNqLLpy3KJEaUW/4qbmnH5xW8ilwFabDECi0HxSvwsZicmEkCZ4CUceHTdn1OiGKHn0tohR
r+EnTr7+HKkg7EkKSwYLmON4V6Y4rRjxZAcvqerF150RJ3srTemTsz1Ol0vaPTqP11rdVStP7Imv
mctEFBCIT5GngpFxbDjIBiplFPaeI96HZ0p001XXFcNtkZTDM9SQtVEbn9sDxEUcTnXqpFiUmVou
hlh99uo0u1ATRnV1Q5ZsMwTzSsdHiXmlOvWZQTIY9OJpzvBULhZoekkfht4gngFiWM9TNxg/soTu
mMzMw43WidUxzrNTOPKmuCdGNnGHP7I2c/kpFTmoWl2VXq20ao1N3pcNGY8a0AL37DC70qog6V4S
ZTR16RBAeM7vQEQ3zc9MG0t/x0TVHNeaxWrkreTOxOPL3zZzgOFK8IiaymlcU8t+VDVD2r2CCggk
Y6PadUAkBZY3NN1+yCzdu7ao3ex9yUqm76KiG0RbsCa5kyI9sG8KX003iNBk5mZQ9LS/aYoWaZjM
FHJ9UWVmnx0GyUdoKIFojQAjoCj9YqpDEV5UjO3sdr3cpdKfxmuBP1Ko1JKt1TbBq0asEDjEzkTn
faeE2V2cIP0euDBAszHaGoVWlaWT0Tm+p38rjX/soDEfNZ3E+JsiQvFIbB4lr5Po/HYb2VkSuAAW
kpegaczQKTKTkXsF00L3tl+irN93wxj8KNWKUkVTaPyvri6TjKC+Rxe0P+S+oYd3ZhS1d2hVesOF
lHnpTwGeaXSkGce0GSOTNqAUD8XVqDbqr8muG+VpTCfGbeVxnEbfO1oAVwaakKEz0VFM5iFWRnpf
i0GWD9ZQg3Vzphrc9KY2tOjahvJqXQrf0lrH9KWKISVJFTM9OSzs5kCnJCjf6pTKkVuXSkVHZlLz
uwg+sqBJH8bJNbN7NJnPZ3v3utkyS6VW8tFwdCMWyAf1gbQJc6gBe8SapWsvTQfbDXszr34Z5RjI
/bYVZRFnW8NDlTdg7o4fWLsBSPufSYpk8RoHXdTvwpQq784uJe1dhN6UpxCZLJuCudEDiepXHuAT
tziXs2bAN/EtvNVlWU+xfTlMC3l8xUU0+yDp210oGn83Z9VOBf4O+V00xeWwj1dSgBPLJiQxQLT0
USm58Awc+8XcQBogHTvx1+jltEJgAl7RBgSdckt/Kb+vQOcwcoLqZ27vG0bG0zg4//yclA4IPBBl
QWkK3OBMlDv+AWM6hHqaZv57g0aff6tZjfVH6pWJQCytvsM5j6KrqfSqbRS06T2v07gS15+EXOBs
qR3QiiTzotu8CEhotykZiUv8Qniv7EOmsPmbIhszzUG/5EZimJxFM90u1kCTS4dNNRFtGAJuQu45
6F7kXolVNkNRycbLiIr7rpzG8lCoVrFPUB9FIbFk6sX5nRYLp0gbG9UJZBrofoK/Xc5xbBMfvWFz
sF9QbDMnMERd4kjzG70CgltGkzPqHaQtrxB6HgYlxeMvKktSMfHK2i9UikJHDHX3S8/99A3Qjf5F
YTTknxAomONJohd1nrt0bEsdhTeGau+9yExguojqqbmsw1JGFxd5lrJblVL+CMD/ffU+DAJLgvzH
ZSGMOTaIKHaShHZu07TWg1uzs7vvngUJuZP75jAybM13vIKaQVoV4qCVxbPaFNLF+Q95khJ//Ag4
XcRRnFywAcc/ouqUgsZ2Yr+kZatWG8+YLCckwrsPmm687EdLbAMjil/7wffe1GDqvyd6JqeOnsrW
7vxvWfqP/34KpWr6Q9SMlyTpJGvlYWo6+6WwrdY42F2XVU7XMpDUsXtUbDaaUk60H/PoVmlH//a8
9dMjzedHR+X/WV9sBEJcQm+R+3wp+yzcGLU1+q4WrE/qPb2r2LEIq6CgU4NYkq1GTR16u6nZ8ESN
fwobTo4xNfqep7G/MkJ7WmnzfGYP7Ar8Z8YAAcld+KS8s4zRtkfrZeh1DTXXgVHn49i7TMURT01Z
hSvvz2dXFvIGkTGXFnj8vM//JGXdjOQdUt9+SfxK/6EOlf+YBdZwmESUrJHJPlsbnXRKDTPZiOjx
2FZcERFWTD1+YUi9OewZH51c5VpoTY6USDYjexNdu//yMQEroJDdULZBzGixnULJekuKcu9F8pTW
d2u6V/5OjnnKV1zsJ7dhHlzAR6NTSaN2kfQVKYUMZhR4L7Vc5G6eeTaoiELaGgzrvVCrMXHL3Kt+
RVFV788v8ZMvOGcZ0PehGlCXXnxBtUGAU5SV/aIwwt3eT/IUMalKiGkrD8DvVqKG5ZvJrUeOkgQe
EUUUv5asdiNUGylRfOklEZKo54LsmDi1agSvXiElRBFN6via7f05v8hPjg5OHgEIKmOc0pO6M8NU
qDDrbK9X+QhN5N0FqeJwkBhlsNXj9osjXebXhUb/TIwhhcPmHLv8cy1oBlaJIo/Sy4yPuJRg5Wy6
HBbVVrLC6FqwC2vt9s8+46yDRRw0U2TUxWek7RTZHhImLz6am/4GVq3nSqoRZW4WRGvDYz7xntgi
U+Lqf/S/jpeX6H1QF0HnvWSiaFUayQJ4mTJM8op3+ey0EHeQ79O957gsbrzdVaUWT6b3YqZ+e5jU
ftzGSRxe0rf2rs1ySg7VOHkrj+RnRufh4xS14eGB2The3JB7uR3Xrf8qkSm4Iqn6LTOkGekRKOVF
W7TiW6GG0cotPDWKXhrFTJUGKmoaS75B73Vy6MmG/9qGAfTYVC87OkSQ0nbW4JfXmVrZhQMLXGzO
X4zTL4ndOQKirgUNaDmbh4p1NfiByZ2IG61ySj4EIQklo/fzdk6PJw4UjSa2E7wNfdrjTWUSmpHW
eRu8Dr1pX2tjOjpRbxp3QpXs7ddNzSwK8B7kBvzgY1OpH8YRwwZDTPXp9Sip0S+mIYNtRsriy27l
Y+gi7Bfe3BlWc2zKL+ughtbBqmwt+5ZKtXQYRoWr0AXXVlDnu/Mr++SQoM3B44APncVsFl5FeIWZ
tiH8nVqu9U1oDs0fW9KSQ2pHIZg5TUWBNl8TZl+mWWwiHRR0wmldUOZbrhF8S5WJLA9fZbnv9xpF
l43GRFInHGPthgpzA89wUB8AeQxbO5aNlYfxs4NDaDGXwmb21lKL3wvL0Sw1KXylOtcdeCYjV5hZ
cmdOXXg4v72njwR+m0o20ujcBU7r8dfUc6vTJ6NMX+sh0cqtnIZ5/MNCMl+9p0LV3PoFpOs14anP
jFIL46KRTBLaLL5pWsQxEPY8f1V6SL4yM4NvqQtp1+OQBReIbAwr3u0Te9QJSJwZ2kkqtww0MtuY
KuBP+atWmboDlDlEW7Svm00/9uI9oky88uKffsD5FaQhhcYeRc1lPRNgUJT57ZC8yqM67azcN++7
UGM0kNJNX5wdw+eDZIdkMd0IULpUi4+/IGFEHvR9Eb9KHp2CX2Nckf57tpdKhxy6wK/z5+VkZXMe
B/t9Frai/bvcSlQm/aLXwuZ1lnl6atA+chQCVB5fSev+P2yRmYGQmEsdFMOOVwZ6rDDkKWxfNTnX
QQkga7XlTYTgUUvhWgvixM+QhFObnXMjVkaeeGysE3CWS08dXu2hrq81LzRcBCj170MXHTo72oZq
Fq/cvZN3CLQcYGDwaSrXwF4iMvPC8rLEj9RXOZYJXxozK+WtSq1wJe87/WYzqY/B3nTqqdJp8/X4
JzCz467uyNPU14YeBexaZoxcBoPXNW4i22tR4LxPRyk/32vG2sE/RX+ZHvCxMaXW4by0dvI30VsN
8GOm38MLjdxpSEwAoGHmQmSzt36sZn/PH82TagMyoUgszCrX6M/KIJSOTWuDoaVt1VXvlEyN5xCh
sysyq/GujGAbJZXf/y0QD/wVCWW4ZMKk9aCmY7+y18thYTPe2dTQKqWQTlzDn+MfEWbS4OWT3rxp
Gtju7WREXuXoYeuX1MXGFnmTUEb7CLF/cS+JNAAUN2rKRdrrVUzNOFWfmxj0+yGRlVzerezQ8sTN
FA2eM4RqyZIRsFj8OC1EQKRJdPUNsSLtrhOe9iyBtPpDxbtihpkCnW2gerQtyUSvyijrTNfWJWXm
NOZzMCG6h2qKh9+wMNo1RYYTCOn84wCQzjPWOKnAh493TqmspOmUSX2Tq8b+FtJ5+qPoUlI6am1p
33s4gr1jN8gqOT3l+tShOxEEm64q+otGBFBoA1EG+sr3XD4d848iESYSIKuZ2drHP8rsiBO72FDe
pjEZ3vRSyd/1hKqq4KvdIVa2NvPsk/PDBaVGjVQzEhXoJxwbHCAWpYEymG9RXslMo+izBlVEM22c
Mqj973ldZPK1GYyyI5KotTY5T/Wdl4nOgR+Y/s1G4pldoDZptDl/eE53gtLvnKyTAIHpXuYlVpKj
K9Eq3t+41Z+l2PBo92ddf+2ZaDemUfV23tzSH1PppbcON5+jRkKyrFV6dltDhVD9N59HwJlkZsTU
UildVUXdHHot6y5FbwXb80aXzuvDKLO7qPCD26Xye7z50OUCOGYYzScgq40WiD0tLxtCYK78aNE9
3Q9ozBxqH0bvecuf7C4+mro2he4ZrLz47P0UlLreSv4bOkX9Y9FY+SaIQu1KtEO8Gazg4ry5k92F
QYTmKF6a1w4NksVCiZTkMIyi6I2LU6eOhrDW66C1Y41ER9o71LVQ6NVFt5ZnLp8ipEDY1blSAKjg
tCCsMLWmZWpE/FYlXB0oN/nGtytPZ74v795XTyzGaG3CLCcUm7Wrj79mUZlqZ2Vt/Aa0IhydEk6r
tE00qh/g76Utwh1V8cXInfVRx4d6poELIpZY+DBIkhGN8i59030/u6g8y7qCDewdphAI6/lP+MlW
YgoALg8NIjZLzt0EqbuI5SJ9CxI13Ka2Iu2GQFUzaIkUCFbWdXI853UxcWTOMBmOsdQhoQoZKRJj
x95ALwZuGA/aRUszaj+OnfQjZebc/489hGosgkyAucuJOXIDqilSwvwtjHQfRYgiL5uDrA76lV9l
ueQUhdBWoJMnd39eIrdhdjfgQ5efLg7oyUuxmb4ZUTTcelFZbKs8MpyqjQHcyLXaXJdCn0cjF/1a
0PTJt+R5QQeJszMnfvO//ydCG3USBh+q51vQDjl0Jtr9F3XZRyGd7tT4cf7gfPItMUZagh8nll9S
NbJMC9NEq/O3KYu1bc7E+i2QwmHfocro9lDvVnzNp/Z4OWmdzliy5camqtoGRTrkb20VGRcUJGKm
BVbpDx6u7KLmmV9pB5xuJupKCnVd8NHz8KHFZpZDavp9qsRvk9nLd6XflhsKzOMPCvlr2PHTkJMg
Cm4TifOH7pm88KNKAb6TYCl5862yYAjPpCZoLljGb7tWo1umxMMZi+QS5FSnfTfgHO7qbipXWoin
G8yPoEHA64EOCZWt49NDVXKUozHncppTtNfjPEJuItP+mkMRX9R2/lW0DpaY0QUclqIBpaZlPRtd
465opCl7q0fxXLdlc+FrPFzFZG5CUqXd+eN6+jmBhtGJpSw5jytfylZBEWpjzZPaNy0W3k0oTwjX
RHZ4EFr39nVLIAkJO2ju095exHqhzZjMRqq6N69Xi+tJtYNt3/nhjgHz1f68qflc/JMlAetC0hJ0
LBAGBRmw5TiecaqR6pBS9d3PcgFfuFa3tWL1TCKXkHnxa+OQWrq/CfowupctUH/nzS9j7f/sz+Ay
PJ5GqD0fqX8cTg9ks2+CRnmH+iDEtrFK9aERTbvP/F7f1GMhX8u+9yh7qnUBghsQjjFNO2HW03e5
Sdfc38L1zr+Gagk9ILJ94oNlgkrrFsi00qjvqtSZG2QNoGAYmafdxaiD72tPIHyQ1p7iRHHVrQQJ
84u8+BJoh3GF6YzjLpaVU2Ng1IzqZ9p7MNBw8tt8elAjU1opCC3D+v+WOC+QeAT67xLKlzYUMbNM
0d4bMD8HxFk0J6ttRGPUqgp28qgzrz1C1w9BmOlbVEs3GgKkh9BsDkneFz/BT1drA1uWjXF+00ep
n/eOfJXgfeEoraEdbCkV2ruh5s91nnoXAQj3HW/kY2tGVuUoiP5PG9vrwrtyDKGJhC1ArImg5vxx
XFzx/34ILwT8CCqR5M/Hp7EoM5QI1US8A3MMt7UdGYcwQBFV6oS0PW9q6bFnW4C+WC0FClgSy9Ju
29vhPP4r8B1Js1DRIKK76vrGf0J5pz5M9RRu9Dr3NilS+JtB8ihog/p5Of8rFuH3/CNQdCMR1wSQ
Ef4cL1jxrbzXQez4johq+7K17Nui6hH1KZW2/BlVApZxzfS4lbP+ySlE8IwdJsgg3IBBcWx39Bh/
GguEQ5xBC28QlfCSby1UGKRIpPG9TgZry8Q1/3nQsgw+AzJEB32QerdFl7V0w04uLvuaZttKtPeJ
O+L3zJqIZNgQx5cwZzvWA8NOKmRfwaTK3/yhDQ5omFlOG5uDG2TecDkgcIJ8SGLs0ORhMotZi6tx
ytStRrv64fznOT2PaGzCy+JVRxSDDTvepka1O6OR88h3Yl0AlGH85Hc+CnRzka+xWU78z6zZCiRn
tkWJbjmYtMjyXpJqs/PpDaH1ArocxaGuSP1i5eOfnDkMQQjizEH54rrP//4fl2/25TBWnTz4qO6m
U7y1mRGgbpIGwbHbDO9sOKD/Gv+yVVELWXF/H4DhIy+LcWLOucpJTwVHe2zcK42gLyaNg+dBtRp3
ExVP9SpICv9HmGqIpiWW2cjg2AFGbkaplO1LxUNGDcbUlLtl5BuZU2b52Dhq3KdkrINCXBU5iDiE
4keeogHnIgvRCAdUr8EgXxRJwmc9anPp1qiKILvUI6mTEQVgsJ+jGfJIDK8MCDsVjgePNRxcofnW
C6pK2Z8gDVCONCaz0tqtN1WWlm8oWE1wmyqURf6cP2yffBe0gmnawdpBHn3p/Kh+l1oyaIrvGLwH
h6z20m+aKFM3CIrsiaR1+FNbVrXGYjh5c4l0YJLMIAhKAaQ8x1+k0xHFEXWq+k4A3ak+9GU+Vm7f
oRp4lRSdmVzC6+qvUJ8r0m1Jw2bt0V9ErbQt9A915LmLCI92iRIyoKRBReq1ANUs1R4dQLoNNXd4
B7Kb21n7YghfX/H+J4vGJjKc6IsQ5c0l6uNFg2pH9KdD+8kRev43Z+zc9wwtdZrMvX2pDoPY6zAR
dsYwGSs34JPVkiEwWJunf6aOLDwvqVys2zG6j85YhRdm45fxha+qk3/XhFotrnMi9nQlLzg5WfTz
KZzNYqWQwiDIHK9W8UUbtRQ1I9DCQjgNqomNq1S6kjpp7xeuVEj2twqwjbfiaj5qgUfXnewLvObM
QgT1Aj352DLCTrmdahp0mEbumuxyIPWtK7doNSX53aBLABpatEpzYTG9MGxc0wJqdD0YYdZ+M7Oe
UGBH9o8eR4VG5fe2naTAUSoVyHwqpW2xsexG7AMCaziHRY3WNQkB4nQOtGPf/BvEidFuBKG8fDA1
EmuEoegveld2w21WHSkzlZDZXlI9bUWayuGNEVMQ2qClXRWbBEDmF+XHCS/xeUysJ0NDk5Omw/F+
xMT6Mjma+ru3242u3ttJ4KTjz685kqWRxabHbd9okxKov7WfSHtIzjA64Xd75Uwtz/HSyCLhbQIm
leuSr/4mzXQ0xfWlyyo8WGtaxcujuzCjLbyTYUIfL6SPtfgX5p38czysrWSZgi1NLLK93Nf1Qk34
JogiBNdK40jjxnj1fzX36t35D7P0OktLC69TQnc35QpLyvf4EsUwfat/Cy4ZHXPezNqeLaJoFV5C
DkdQ/e19yzbRRv7ZH5Qf/5uJhRcLe9F4kheqv3HUrth4TrCVdudNfExc+dd3LHdrEXyFjEvSipJl
lM/lTbnfhTAknPa+g1PwN5Sc8I998DfSAVk7fa16u9Q1WN7TZSKahlIZNz3ri/x9JS5qzx3TH3Ld
OJWkXyqqg3bNjW5tfe2gaJIj6SXgoYMkX031jt+86dEXMX4hJFdDhj6/LcuQdLkrCw8iQzSIkoEz
FJgvaX9bZ49tteI/Pr0QPBdzrZw+z5JgqgZEfuiFcH5i51d6qTzZT/7G3+UX51fy6TH9x8ziNuRj
FNpBjJn8Pb7IX8c/0mHc/28mFjdBMopGS2mt/m63/nY+pqPz1Wj643v8s4rFTWg0qO9TMpu4LK79
S/VQHuK1mzB7oJOb8I+NxU2oAlGYlcCG8j2zne4a/BgT4qqXonJazY3/yi//27Yt4oXat2WpSTn9
+ft0JT1ol9l+7eMvOfT/3bB/1rQ4x2asBIWEAPZv76m4Vvf5k/Gj592+7Kpd8xDci8lp/gQrg2TW
TtziYWzifKiCEJvj6Eq/jXIjFa79y7j/33Zv8TJmhZ+gRsnu9dvh4r9Dpx3Om/j08aXAS7yM0BjX
9DiMYBrQBKAwVn+b1WUu/bTET72fHK1//N/MLM62nPteEk2YKYKtre+j+LIo3FCsXNKT8hMJP9Qo
Uh+DOQjglhYPcGPCka8SeXq0ayvIHCUc2lsPKGYHpR0S/S7PclQUUe0KLyQGi2SbGF3J9zCuBGEH
Yxuev7ZqwCNgxGbALbAc2twLvzT2Q6VFjac8WnHCqDp5yL5XRMiEa6XmkIYOK5HUvIv/3u4ZrMKw
IbAi4JtA9y9uN6pw/JzYDp58PbWF40VhwgRqz1wLC5cvB9E/SQ95ABhbQD5Laf128JAQF6r32NWq
VQYuuLxWviQxnizFpbFWf3G6GOAfIH3EuKD6Z17+xyP7T6EhAVob+lVSPGllqrvcu0x2LYnJW6Y+
Ma44aoo1gcPlBSdv5smaK9kIdGhMwjm+Fw1VLXBiWvhcq1J4NQVx+N1g/uI3xJet71M+5dcJ5IKV
ouXJ95tnmSkWm4qIDm2gxWVMtUQeJESiURtVQcxQddgzxEB1z5/Kk6+Hgv+MCgB0TsUOZNrx0qTC
Qhw+VbLnSirtwkUuPP9pz+Of98Bh0pUX53RJsHbmeaBgJUlTlwKqVkH1kCE96XNhZO11xYjJ26zU
1zZuGQ6zWZR657YZsh2kQ4uNk70J/B7dkXvQAMjcSob+rTND5cIcZ0Gg0BhBu/qoDSSUHn6d382T
6u9sm/YVIgPUFFDGW5wUXU7iUgp8674MeBKg5A5W9WwOMgD3LA9aFHitKgzBhE+wjX+hnJmptmP4
fiy9xQn/2cqGfwBBj5wATTtEp6h+0g8C67L4PTyFHgLywn9oJDSakSyJazPb623T+bcpEiPmVdVk
QtnQKa9q10ew2XZkwcn7WaEKUbwxa7gdPbdG5S9uHAPiuFE6dlIb9WWq1nqxIdVtutQdfQpbF6Oo
I/HFEUxggmjPwMkEucXZYU+PT2iZ2Ixf6GNxP3aGdAOaGfHjji7y78pKlW6HWE8OWOv8dzy58BbN
R8pSXD9aWAC0jm1WHN7AMlLrvlDYNAqenoNkh3mJFr528MAzfxO5WR7OG52/xfG34r4Df2K1ZPHw
Bo6NqgOSZzG8qPtC7SZjW0WiTpj4WWtw2dvGMvdJrynjIUw7OdsZiOD5e1TPrTVw+On1oW0IBxnQ
CrcRPOfxz+jmFExABb9HYCib7nqpsTWHSemGdghAx5WbqaKWt81l9LW3eVno3u35fThxSbP6ydyl
oZIGWWRZVpKjQuihrOYPUzyGPa2DaBh2eumNgZO1hr/mlE7MsdfgAjlcIJUA5i6uiOVXJlNBzPgh
mZKEek+dwdSXIujvTsy+r3iIk92diTe8loCqeZeBsR7vbh/TZ9ODVrpnLNZ4m7Ra6xaJlu2L2O8d
a6KuNCbRsKFYZ62c6VPf9FEcZMbP/BeQw8WhpkKlo2OTVA9aUEk3VWrb16KL7Jt8bHWXRYsrLU7V
W8UTwY1QgndVadKVmOzkXvGazbzGmdjIPyyZjbaexkLySyJxHppo1g+Mt4Xax3/7Xs8uRek/huir
bc+fp+WWo0EOnACsFjEQQ8aX2CJd9HM00eoPVZFnP2pasLd92ovuFonz6b1XzcbYpPpURjdeMHnt
yrafWAf+Bkpsts+2U38//uAouJdxZ/XDg5Gb1rWXUIJ8qQvVTtxQiyo6BqCO0j1PU7/PR8R7V8yf
fPWP0jdPIQ0A/n6CxvE6n7KnEY4PPYmR4gaRal1msdXGl1rHsBwnB2N/k9Vq8TMqa+My68bwRcu9
QV/xbsvcYv4dUAgggcyIS8rUx/sg6Upvj20pP5R1440OAUJR7Xu1SSoE+3wfBFSbFitInVObAKSR
M8Dsf822Y5vtkDKNgpECDzYjXDaN6OzvU2kjkRJLG9BIa8LUy9MNfo2JROivkHDIiOMtPEmsN5Na
10X1EE0ImwRd039DhGTaSbbtq07JQUeLOK3/nj/ey6BKgy3BC4UMLKeLt35xrf1Y1wqQ/fqD1jL+
epbjjH7rYtTW3sTP7HB5UDfEGL2kxUFO294KK/SJ8JOdFF5OnpSYbgq8QKwc2aVDZkEgR/HFxGj4
ySW+qm5GGzm5Vnnw/w9759FcN5Ku6b9yo/aoC28mbvcCwLH0RiSlDYKkKPiES9hfPw/UPT3Fwwpx
tJ+IjopWkDw4SCTyc6/Jp87PtajajAiM+4kafWa1+PHl5FJk9BAXgOQCi32/QbweiidmUNoDQuzV
ubG0zlk/mhFjWbYorIkslEm1vBQDUky/fmoftybMwNUvD6AOz+wU7ax1noO2qq4+YPLmbEXROuqx
IeNw/Sa37Xujx+7pt6+IRAFjYLYoCeEpGmPMhZp3gxo/OEnebSPbkVtPE97GRYbFdyB+fiKB9OFt
ABgLwwytSMA32JGdrG0s0NyZRb88ZJVe7NqZlpIAhhyovCOHuFTtTV31T7++xw97FGzzincw13C+
aoK+f57akEOUb8XykFeecpUXhrk1urn6JKD87VVcUGMQ5iHynRKfoxj3hR5rwwdPm2Q4N4WJNVIy
fXJgQhfl2/41IUQYa8X+4RqMlyPsmpNCxhrE0iPpkX6JlFZBeLCdMVa1jarJXya7STvVT3JYHJYP
YK7xMt/I0kQ8Le1glatyPUjv7yAyunlvj4WLHYwsEtx4M4ErTlAADvNeGIM4c+57iEZET4aXRUMT
KIk9tp4PMLxXCNGTbS+BsYxRedUZVQ/tWUydtHcMvXuaXBlMGS0Y5zax8jDCgHaeEAh26vIsriP8
DXym8nR9d13HJkmCTC6GTafdxdrogAMNnAMfDnnhAhFpy4FZvFGY9WDte8yKMROZK73RbD8ByZ07
dCXBD/nDCJnk3Mtw0rmEa2K0Y4jw0dTkG6vp3PwM/bSkekozvaru0LFL0uyAEZ0Ja3u01Qj3p1lM
c5z4taZjN+QnSO40iq/rdYGJjmZUA3WOIm1mgaPVNAe6Glr2uGR6C3I2iVDW0P1lrBO7p1KiV7Ev
VWtermSHZNOOqs7NfwA38zDJMGMUKa8ia+5peWKtmG1bDLzSV7hfQmxSXG00sB/AGvkkwPHDcSSC
RFsKbzv7UU0yV7cN6kNjYDXLYD8YiDw1vmHlermd0mpRr93YTOS5HhdWituOUfd57BdGssrZZRLb
U98x8764lFpUAH2Zejyo91C9HWUfx4Ycbk0QMSUay5z3G2/yCus6b/GS+aqqNFmmQMtK5EIC2FWm
0bJJRBUfNF2p3lD3rleFXX1KN1FhjGC6Ypxodp4nFDWc9W7q7vA/7MRuJtVNdjU9+fmQ2HUxhPVk
RFk4iCTuQsdVYjMYo7EYz/rYaM0ddjLeGLSNgT2UGQ11e8QS03bvclfp3ac5mr12CbIBqMtmUooq
DtK2T6wdIjNlAovCdoct+RjcCsvtMAMuFrcd/JnPTsNBA5uSB16KswpCOMCxndnX7dHNWzY7Vl8b
hDcaTARxZJTztZIoynJkGhXLq3Ho9fTroHemtRsjkCRflqEwcLWPi2n0S/QCl+c4wwtwg2dLXwqS
um41mqPx1qn30IaAeTu2kdjuxnRq9EJRUTWNrW1PTnkBINRcCbj2gMCMH3dWpwq4NzO0dt/tkbvy
jSLq2nu+gjseJqrWYp81g6duetOYytsKqGz91lDm5xgBIcFyPbtaY6lBinoXcDp9RIpMZ/thDtQs
5lwFde5YswjUQms79PTJisuQR2ekONYtmLxc1mbi4PVcpNEQfWv4ShgIKVjARVZYdCZiIWMDZOrZ
HKYpgkJkxIhLl4KD4CLLozI+QENNXTuoapnJKRhm4S1vquJoleanIs4Wy4cn2xNTNREr2n4YAN1/
F0AmUrlHgY6VCPWGWug7bA433Qg4Ut7LryPFh/iLKMi/LEipw+iRnmQz3EaGCV2h3GtFJ1zfUMEp
BkXbThd2kXLUqKJOPwmIp3kNZGqdFJghPUA0Nu1Joga2B1BQq5Rfs8RpZBjFutdueyU1plcEXyzn
x6/v8DS3MdeMECAW6TboDJCI72OhyLBu8Nq85XKj5wV9VLfJG8QK4Z7l7cBpo+eZMwge+SK7XaJb
k/b119/gww2Dc1rt2T0AwHDrTzEpkA7qmiOneKwxlnv0EiP5Pqlud6ObDYaDv32tn9pDq6IksOPT
mGx0WC3O0skee3Rl91VtTXpIN1oOIHsbt/kke/uwtviOUEXT7DZR70JY6/3a6uas4C3X54/aWOHn
BtTNu8VBV16PaVnusEzUv5Lg5npYO0X1+Os7/TDXAKtOC4F0AfIBmgWnlVRqWrRkyA8fUbyP7ms7
o3GxhbiYmGB+FSS6t0Vc5F6Ay6f+WrVzPEHAgiHRO4G+mJN2MziRMn3Srf45TvhrsoK2I0UBywGF
h+12uiRdmcLhjFv1AVW8wUh3CRpXKNsLl5zkmtNqmoqtnGku0MrJFocuYpa07lMsnBIAXjcUXYVg
uYo3T+A1wo33tAKFHYeYxHG6GPX4qUbnh+1JNUwvH/GwVX8WiNr7h+gp1RwbkdCfJiQL7V3pNLm+
H2uPHIjcKPms1vhQia9a+OSM5MOQDVYWzvvrpQ07MZ0t9anMFtO4pOmuT2HkGl29TaemBDU1xhwP
O11XZKb5DkdQfB3X1mhsW8vBH/PX++jDHgYcTJoMZBJp6/Urvf86U6PqsTSd9KnrImejFfkEUA4m
gJVpXagvybCNFqsJJiUXn0ymPi78qlbC/xAsAi5qneS1PHwlrd0yeaIgI9M0lgSB5zryTERnYZiX
v9kFQGGaBHpleNgrA+q0LC/l2C0lSe+Tszj5AcZberA7T7lNE5kd7F4vfhPEwvWQJtM47jmGaHic
LKxQtFZGxdQ9abKKMGOyh/JBpmXUhrKp9NbvFgteoFFG5icYwI/rSvGzugGs7x+I+5P+w8jwdj3q
pycLJHV2bDJPERdJKpYsdASC4p+s699s6DWkIdEPDx9d9FOZDcFYrByHsX1SoGap9ym0AtgVjSvw
ZJljMzvSG0D4r8IgpAzB/sopTNCxTAO3SvPP2hOnAZ2ib5WT5qsg7wzeeV2cv0wFy7x0k3wYk6cV
lBrOlh0dOuOydYwgppu1//W783GlqSsgKtIzNtHBP6WST5GOBnk3e08uog5fqnrUrrPaRglcRZ/z
9tfX+gBY4saQTcLwjPbZKg96cmeRLaRn963yVEoRU1Gh4Ot0aYBArsf8s6qLcr6pyOrLc0S3VAV/
WuQRHuqGId55bShxLBn7rDYczICRQda2NQWIep7PdVIcS0BqyLtjXWZ9SSZ3vPv1lz9ZKIhr6jru
XmdPnHx0f98/lQV05EQ6Xd2OfWYAlnSLvfRUsvBoyj+JySeXQrOTWEhbHYUENLSYe7y/lIyx1HWE
qj0yIXKSI1uv+epSbSaINOS2Ev7Wja0KoetkiHY2N8aQ5OShGGWrIhRc2o+mkluPOPqCVbMVa9PU
tfvJe7au0bvI+vNSDLphDCAZejpgnxGxw5PXtlZgq7aWeXGYNku3L9GJD5e4M/2MXXMgqmebeDGr
301buTwmx4xr1/4mTOD369pbQJHytHEfIwqdlFGUJ3IyDMxkzuJY9ZRPHuOH9xh+4aoTDUtrve4p
X6FH/JVekoqQtdXLwBwWI8j6OD6yBB04cZF9At45vR67BtQ0A3Am+3SJT1FpeYqntzeq+sug29eu
O8THNrf7+7EqHym1PrMk/3A1Zh7rKACyOFpBAJjfL2bdjTJnWDG9wkZgoL+0KkbATuWlO92p03oz
I8/8WavxtF0FBsZei4CVk8OBfUpwLAbZjn2+qK+eF4lruBvirM+c5pMX4m/ujLb3qv+yJhRUVO/v
DL/ZVJhupb4qfTQ8WIM1bfByKMJqRrXS15Xm7fdeQIypOFqIteswAUzIyfV6DNOnuo7yV7zcVb/x
kmIzDHPpD1mzfJKvfLw1xjc8NF53+tJki+9vjQ4Xa9sW8lVMdrtT62XcUfNc1OSnF0hKDb9ZyvyE
1HNqruSJlcp3cjly5KyZ7WVGbnRcrUVcuY3NuAjsyv7MaGv9qL8eLRY1BI3v9R3g6ERP9f2dTVlu
5izu9No5fYVRfbkcUuQpzhN8oh9+/bw+LCIPCv8FtN2I0USEk+wXGV57Nharf52lVzy5CNW4sZPW
GF/KZN/G9idRc02y3t/Z+nrRNqXRTZw+3fSWugB8gHbzGju182RlqkVzblJHnL17ZxIbhEbA0a54
pvg3z0umm+gyMG/jlSMcnY5ZzbFW58UV5atXEVB9ksTIXyiyg2nAFvuTvfJxVTlPGJIzwub0YnO+
f4Ct3Qw451oz54nt7eMqH3440Bke3SKyvvRx9dn59QHBDKeGAe4qrwHUBUDUSdFE7ywpYE4pLyj8
uNOLDW5uOShOlkZa4BZtJCDRLXNe65sFH5HxUE8pThuiSavkMEcWkoz+kLIZ/bp3ZRnKIc2ExBVt
FJk8y4gLuq+pqar02C0ZUan5PUpKDlgddJ4VrFfbnskMOjz1Z2Jgpyu5gkwQdyICMBuHnncS5tRO
K8vZRvl8jrT5tqI1ui+8udmgZpV/tbR5/OTJnb560JLoiPy0LuIcIzl6/+TUvlYivWmNb6g5ZQGA
k8lX0D7a5YzVPqvNTyPAqlhF6F7Ba5woMOTeX6tKeQdMKu0XtC4H+61WvQxdtXiOe6UIe4yGqm28
NPSn9cwiGgZDCrJy8tNmJbIGnly9MgI4cJmRhR1AMRNDGrPtfY5fDBs+WZgP/Q0b3RYwN/QRoLGC
ADk52YmcyVBEdfHam54c3/QGp91QzEM+YlROk1jZGEmn5m9DrBgSO2qk+W9iLJrpaOZkyPFOEO7L
z/KSkwOFXs8qT0SGysuNR9JpnmBFphJFtSZvK0WZQt0YvO1cyOKAnkYf5GhF0UJLPpPdPC2xfl4V
Hi0EcqoMKHwnr1sZt1lkF5a8RRVNbN1sTPaF8JpjpdNbaa1xOCOBGLYmp3Zgw/27wgf2M7T7yZux
fgdQUCSe4BF5Q04l+Xp3aavI9JrbeszrLEDkTXODsp/dndN27qWEvv8ZefBvFpum4SoDAd6Lou5k
wwIOHuup0prbvJ+NazFO9U7BjucpiT0Zui5HzhKZ+u7XEepvLwrUkpEeSIkPcqpKCvJIlmN7W+JF
dEgYguxUrUkv0JSLAhiSg69U2bj59UVPjoGfi4tmmsWmooEG5ur9q9lYbk1zR3a3VS7awGK0HuBc
vIQQNH9XqP5f17LpVjKWQkn5NI8pMqVlfKK3t0ml2OLQ059QMTepzOhsWbou3grYagyNdDfTblst
M+cwifQ2801X0SUEOS1uPgmWJyfTv+rDNUJzBtITO5UWQexH6qMqMKMp0vhC8bRh01fJZxnwSQX1
8yrQvjkBCcpE5ZOzXWopJ0JTi9upmpOLvupel1KZ7qQaJ8hDWe3GQGQEX7Gs2QOY/PZ7T3gtgekV
m6v2BFTUU9BrpsRONsRmeqssXnZD6FQCr1qGI5p91Sc7+G9Wc8UOrtGZcgbMz/vNxLhpKhSrrG6V
AW3EuJvkFb4E+fOvb+hvVnPFgNCPAN+Kf9tJJleUeYSNkVLf5hq8PLza2iCLIjs0vMTZDL3Z7IfZ
ZCjdrG7r2MJ/JmF3eh6tGi3wzIkSYHzXWuP9XRZNPhpOP8pbSG/JlRrVzKRVI1WLEGeA+puw4uiz
ALq+hX/JJtlAKxiUQhhxOmANp5hIMBx1njR6f4ujqnKWjPEUb8ZF6b4D8hFxCJJYuxSR7F+R+xsP
+Kcor72XlK8aKoMvBbfxb5uw/36d/hfib9f/unb3z//h369VDWU3TuTJP/95kb62VVf9kP+z/tl/
fu39H/3zqn4Td7J9e5MXz/Xpb777Qz7/39cPn+Xzu39sBFq8803/1s63b11fyJ8X4Zuuv/n/+sP/
evv5Kfdz/faPP14xtZfrp8VpJf74948O3//xx08Z1v/+6+f/+4eXzyV/9y0tX55fxrcPf/L23Ml/
/GEYf4IsRwWKE2WVqV5f9fFt/Ylu/blqP9I/Xrcu+4eTWFStTP7xh6JZf9K+XGEqHMAApdfiBOHs
nz/T9T/ZbmuzB1E54OTg8P/Pl3v3mP7vY/sv0ZfXVSpk948/AAW/20p08XhBCeWoVdGtWuWC3+9e
uqPu7A2j6jNzsPr9THIjxV1ci6GLLiZYG8oOQ/eMUWrUYUQDHuGMjLW9Z/ru+V3UAPMgOUElLKuC
MkrH6uBNanuWYucSCllPfYD+5+2M85TlWWcOU/BdV6fjrnEt33OivgTJ3GRkcxhKM4QfmHgsftx7
1qspzCp06u7eqUZ32/fTg6qOTtBGaqLcuFlc4VjsNEAGa3MWaOb2xYHOlLZvbRwCzWQRh4yvv6/5
lbvadHHEGo3KPdMJNjsST80XUYX1HlqHIN7V0UeBNAkrs35Cmuelt5IzkCE3PFIqhB5xmAI4NHoK
dckkKBrOuOg1tlBbbxY3TuteNkYGMhsZF6xz4gykyIyEwG5Bzj39YUzqLPwyxiHJR2tF25nVpB5A
LHfy2OI0cZ72mvXcDGPnZ5OLo7VqghTRlMM45+NOWrEexKPrbUQpim1SqPsUO93S763e2SJVJ7bt
6HThaAykBHqabqdleC1dOd7QS62vGvJqXy1B1trmaIcuKOKN6orEz7voC2/FHNh1ndU+joM2KUUS
cYZ214sn64NUjOmAlVt3ReLR+Zj1VGeKYtkBKo1NoBkyPmSK7MNGxNr9gLxvhZabkK8tFk3bMe1w
zSoHdEvsxPhWtJ6yQzez3Ces38GVPWpAfSpV/C90FApqKWowkZEN4AGhDiYn570cEcTPy2Xyx6jd
wqUDV4JC+byvPRXEhwSa3Qa5p8rAqoflnmlnG7iy6o74klk3dOCVvVO3aQiaxdrUSZ2fuTMwJVVa
5i4G0gfyR586hGoL57Vyp+rJzcpyn7sIkyz1pB/MycjuM4xItuWCIGxuAxKOy7w6JrHennmRrR0M
r6zAUg7i0k1By6WZGUf+WEuv3ExarmyxjTLPx0pVzuzMY5JVxt1o+8VsabuoLSoMYsdhN1uKumt6
EltfX0Z7T6xSB+zU5ar92ppB4UXxudHK5aAnzci+BlZUAelAySFdfIqoxDeUwXhNBuVFm72dI+YI
ZFU3Kg9eoYmwkt60i/rKe65E16DDm5h3bJyFneLkYWfl040JcGuLHRsgLtK/Vxq3yhGRvuG2zRcl
sNr0UZSmg16E1QMnIdCqyVQgjoQK/thoE7PS0tjWyqJtaKi2AHBUZTMhIyp9Ve2S0s+NxPnRjE2z
onLMMyebb+Iyjn1diPRGWMjxTcoV4Blv15aIAZI2XE6tfSQDbs8xKd5LMB53zqLXO7bBJUPNO/zt
nplfddSF7X60ZRa2ol4XbPg2655ysVTxrTmYL4sVW36fme0uaeaiCjwjv9MUnON9I9Uu3VZ7cibT
fkCxK9saQu2xYjH3g1M+55GubnVRaZdTUdD2VRYE1ZXhZRyKqzzy7quqAkqklRhxmKEbxVfJsnwB
YrOLuvyGguR51OOneXC+RGUbdkIptwjNWz5mcxsIKxuq5J1ltz+oPuOzSrWetGJ4dfQoxu10jDbo
M71QkV+56pJ8SxHu8asFPsCiT8lbZNe3ZDeXiFg1Z8WkPFaptl06tQqw/MNILz3DOO0AbOxJGUbn
WjeVeZOmzeMQu4Gdmn5tdAmTmuQa5McRuK6yFfgUKr2ot6aunTPz2Q3d0PnSqLfoI2WbZjY4LhyH
yXht3tlS73ZFNnM0OtqS3k+NZf2ozabYKk58Z5gR0B57PnML1g9MAKA74V0y3FVWqJugIWMt/uzA
HkeZ2vaF4U2bpXc3bvndNPJ6azQp0jN2cuHOfYWyg1ccZ7vSj6WpX3qw7fxaoYc11N6ybwvr3FEm
WLRL8UoH9i1dlJ2l6LNvm8mFlzVHVF+FP5ngqKjjX2OZHZcmvncx0bbV1kAMZtqkbnQBirFFfo6Y
IlvnjfRRYt5o36A0f18W3tnEm+E7g64/9QrvU59mV+XgdPsp0fTASfSbUTc2qjdeoynt/cA0UPOt
XNpb5ougq6A3ZLhbbnESjQOHD9guTTkFQCd3TuqpfrxIbSPNpUamJUUUaxAAjhbnLKNFF7TJ8kUt
ndpvs7on2opy9Yvt7hDp6wNamN964E2bKHOLN7foilvcIljClr8N9EpMfpdJudP0snl1WwzD03aC
fFnk7fcFacaw4k53Hu3wXeUorhPGjCyzsxFAkHcD2JMNviwIFSUmeJYtJVMEPWOZEh+NNOzammIs
XiBvpXd1w3/DVhWQOl20zEb0Uqts2zj2TZ+AmFZQE/YZ0lhB7zWWnyyqOOpYagZe1wybcsgg3Or5
eSkBfZlgucPcM9PAthqx5WFbl5nb7ID6VTtFAAHU9CbfImcLTkBO0zNoOzsNM2moG7VtZ87ojurK
t+dan44gcRzg9SlWQPelTRg8plWcNxu9tGWE7h6w0vp6ylLdH/JlUwIlDMZRK7eZQA0pjdI9etg+
tdGz1SebBlU63UMeKVHgkuZf1aZL/QQUMzbw5uOU9fLAwlyrnYV2Vx96ldoHidVsxjTfRH18GSG0
5BVZy7lNBAjqaVADM9XO1GJ+qYf5HDFhkFiTelMjcBkktX2taXCOKkpSX0bxGCwDphVtA5Uvyssf
rjrDaWV67duamEIeoYqrJ+7MIe7CU9gUBe61s+n3ke0GZlX4JEObbGpTvxf6fSvWd9M2FE6VarWt
Vl7masqu7Kprd6VnPFVVycnZeWB1LREHijECVq3sL/h1XCRFJPdeY1R+5cQx+F2QE5Fa1gAw2aVm
HntYr89LCNx0OORuauzLVEVfHdLPHOZmPF7kWKSeIQKZ09hs890wz/wUoQdYxNESOCOUVrC4abqp
RxmdV6YbXdIFLULXUrKHsSlXj15P3g2O9c1JmmYLSkc5nwf5oynzbdPwVVS25AoJOJCG2d+yTnM2
XmbKzocy1u2qxNtqLVBgZ2EbuaFpT4/5HDXbYszjTRvDHU5neeYp9pNllt1Gjefsvix54dtKxSI1
qeimo27oA8tNX/omSo9z2cx5YDtdHTSA2p6bDJAFTg8kNzLfENiwjtzYMIQLl7azXnu+hXZroMil
ZAEq3M72eczz2GSKopQbfZxyILQiRiHsRmvIpkFOFSXRxsRHrD2r5GRQ587aRDMoBfg9B7mcGcb6
BhoA7hbZy3Le6nH/hP3q3G/AkBptWCauUl64isgH8C0IcR2cdFZvVBSP1aA07a7dltCLi2slng3t
W2eo06GhZcLwrE3nsnpI8P1WA0PidH+p1aqa2hyws/NWI6Y5aVjsGVF99ApnlLsm78bvlYydQQlR
PERZzlc9gaB+a8c/Ji02kB6aUlBGBW9R1vhFrBfp0egBsIUGqyLvFbxrzoSqJs0LKuH9iEYhcgH7
JV0SDMJhdadfatLaI3CHKcgVTjK0/pok3QMu6IJF7cxjIalSIDhE2lnXDpG1EXM3Rt9wC7PPUtWd
cCMsxmFoL0ezzLuzNk+S+y6tO1hvEnlGcxT9GcLP6XTsUybeACfddq8nilXBG/BK7hVYLAEfafoE
L1ueuwuKvRmCEoIRMmcNlrfn2lJnHdlxGemXlj0P1CQ6UNuDgTrdPYKA1ouXlbFK3NPcOqzxUeg3
WCHniV8scyd6Bg+L5MPMZdGvsyGLkwPWuuwvmpEuUSsR3TcBDNAKK9DsSpBNtWbu5z6t9acxBglz
FK1tcxIJPe3xXfTMvPPHLmvrfTy1k3KbJ+0yBuXUuN2tSO3Ge9ScjqPacOZU3ap4VMsdb5eKKJXd
j2BLmKHIws8IarDc9ThVQjG0jbITVSUEwV/G9oWjwak7TprOODTWUrzqdaT0yX85M9rvBpQk4k6i
jA4habLOEb5diHiRFz+YUmjP0uXg9XHKa79grTkDCzbTctxHbXSrSk21Qzif6XQxWsAP0qlatO+u
MbjdTp1mdYgDqWkUK34z9/PZMmTVpSIJfzteLns8VjICVjth/bczQf4ND0on1TpEDHsS12oz1oRZ
/DLUlcZAMiDrzgmgH4/+3GnWph+ip6p07dtUzctDWoB8kWu0abu0pI4FVNQOKNnbIvM2WTZP+85Y
Czu0oQ+AQNRrp1Hza11th6DAO5IpIOwE4M6q3nz1xki79ibT/BolyRcqJvan1qsN4n8CaS+d1y7o
Na98Ggc7u9LSoYfEguMeyVUrhxCoL1YFEBrVZ6+w6ZmuHjB+VzvS2zdk4Y/Ueoh/tc3kdMcaHUI1
TJa5P2smYfux3jVbwDCS9n0D0ynII8wpjoPniiKs7SG/tzFIx7HDvkgr4MJNpAHldc3LRR/6TcED
wAfoAkHZ0c+S7KYDTp+4WZ0dSwd7IKpYrbhq4+zH3GTA7ZkPMrWoE2S4AUJsmmZF3A16Vvkgqnqs
Osx/U+L+f5/qDxB2f2mbrn2wd32q2/FZfKex+q+e18/G1voH/+5SqX9i20S3HxAo2BNGt//pUrl/
QioCvgb4BVg6E5C/dKn+BNkGq5B6jr+g8Upj9j9dqj/5bQeGJTIcNnYWtv47XSraZSddqp8wdZpT
K8YC+d5TIddqSCLm9M6dzBOLgs8jfqLX7B3Qpm8fdF2aqOjaxWViu9WNWGb3YtSs6UVdvUSGLDJC
JynzECul7pJXZPqqT9F4N9NZxXuYbLkfu/lgFUX2sMzavaLFyxdtjJNgwoHkhnxmOTOlam2SGZNH
vCPieWs3/FtkuTwYvekEziCLc5o/7rGU60hZFqkRb5lv9GpY61a0WZHfTzn6u4Cj0LlEOFyQtlil
NvVhbC66HRS20V3B6XHPssZqESeNuvLIQesVftvYNAJAlyzutmRss8L6vJUlMnZKiI15ugfvXkOb
soxq9i1p1jelIezkINW+f+hsDY5RY87mTTnmzo6v0l0A9rRWt1Ht2qxJu6SpjSBjrPpgY5Zp+bmQ
2moUOGFqn+HUVGvHjvC2i1DRNe1EPcNTKCzVeroenSfP6K9lmvlzBorebpofjfHN4ky/icfxOHTu
S5vP54boNlF5tlTpcRzkF6dUA9CB7WZE21ZV2zs1ib4rkTccm3Z8qquoPPT1oF+1Jnkr9Da/NTon
hIrxonNkn3eyObJUVy59jMnDucAc+i2dkXkzR0n8kmVWESa1+2rpWUv+7UzPaim/23aXBzXOEV8n
q/vKNPkw6soRVeLcT5AAuh1xfdhZzVR9F6p9ZwtK80X7ArL2LrLU/Txom7xtt13k5oFQ+H8NBBxK
QcMcfDPlo5eoardZ7db7mSi/gep7a9flfQtr6TzTx2fLmOcYwdZ9M8ysad+HI82V3QDVQz8zeixZ
pyq97zJc2nzQKzHqHADBNtHYqj/QTw4aXfEhdGc5nDisL3wboj70zIqCt0SJvj9AUyIzxvT6ODl2
QED3i+FpKFCH/K6k/V0bU9+Jr40lIdjLAaBeVyJiUM1wkwAKJi7garNNwihpncW3LOw8fEsxNMF3
nvuj8BS9X5OrcjhHjbZ7VlQH/voQ2xvX6OODlehaTiDTYPDJSaT0wkSI02X5AMUeV6MBJcBk9fWJ
+8s5RcwOVui1kzUUCnO3H83uEbfVTWuUt8Y40yfT77JlxMVkNkOp1zd9XKRba6J9h7Bod9YbEwQZ
M/2qztkWhnfvuwzqfJTXjyBR9Q0mnueiS5J93afnRg++15XLTH7rnudAG/1uGJutKWhQwHC6LPNW
PS5G7ga5HlchaBPLrwYKkMlZ+I+5UJXmtbNDZOSq0fJO96cmOhfqZKJbXZyTwEu/FHhKdUo5bBxF
eGFCB8jPqviuTFL3IOZJv1dKK77B8jGC8sRSMjSbt54zIo7pyf47E8fHMm0PSvFDzrl2X7hLsykb
W3kQttkdtMbbJ3XzWAtT31IEcDyRB+elE/a22+/GifVQM5oqXVZDcrKhIUYdvsmdwvySGr6Dkuf2
drAY5t7EMWyL77G2Q4vVedGgkNKoHEm96kX/Ok/eLYI0+0iB+WXV2R7bxxfanjcY75m+TdqVZGGW
VPKuG0BnzCWFxKySpVhllO16Mw7cLnuNWLqwK2lM15FFZzI/kM2GRZI8xHX3as59/pKLbp+1Jhpv
ox5MTR9EpZmGJlBc1v8qNftLoVm3yEXXgUp7M9DNfj+56pPa8jqqXrVPc5qROs8gpdrNB/pOApyM
EGvDwCnqa26nDcgL08vSoprPtCzaK2Y/birXOMLjiDd2NO6dWHP2ZpI+qDYNEanrX9FMJyU1nSS6
l2KJj12pJVuU4jz/f7N3JsttK92WfpWKmuMGeiSmYCeKFBtZlCxPELJso++BRPP09YG+VWFJDiv+
O66IM/CRG4JAInPvtVeDeUHhSVrxS+qnT3Flblo1NJaG/cx4EsUEk/z8huxYw1+x2ZpPIefnyTBK
41L22O34IviuRTrvLkQWAlKphCvanmJy5MaMAmuRpdJ87WW1ZOvBPFdvLWVbuqgljSFUdoYq1e4l
TdpsZ2pd+70Y7H4g4M6yXnNdyc2l4+MwvNQiy7A8kajVMpsqZxNRJB6KCHPZO0So2gWXcYQUJnXw
BrHoIXXj7pARzR56du0bp6HW2kVb19qSndtdB8pYb/vaineO5ncIwg3EqgVcygMAQrjucxsb76RP
eTEbdcl8OfIG6VqeZkXQcxNr3AzCdJ7KAG/CLDuY4AZ1F2wYpBSDTG80Pc5vjCmVHVxJgIwmkFtZ
9DdGav9S3KLaMT1Rl8GAPfNMPuwYNZnKDdONeF2oib9GKr5oXDntkM1qp0YZFoHdcwv4DnKwH1tY
i1xQVN5PjQWg0LzIKY7WaDmdi4KX0BrNY7OkrWmXBdD8DS43/soXlf0YqEnxQvTq9BAIJ1oRIIhR
dZXEj0rUQx5LcmVjGlFw28dFeJuAOB8UktLOSiTK52i0A8ULKUU4PUfhbxMz0zmwW/u+rZV8DxaS
P7ZakX8PNXv6EiFCXar20CzR/6trkQn/hElASv+gohsAqX+9Fn//vw7+3yRR/asO/jKPUf/Xrqh/
vimGr3/rdzFMLsZ/ubPPAyrj/1vy/h7ZQu9lLgtPzkTRx7xUhQnw3yNbQ/wXNsdw9VBuQZ6BAvz/
amFGwMwIGf8SKIUBOGPd/6QUfu+gNZOPcKxDtenMs3/yk97Oa61Es4NJUYJTrDTjKbToqtDXE7nY
9crB76biZggkBq6iJb436Es848s2vcmUsd3DjuR0N1PyRfyk7u/KUGejSdoU6M51wo2iq9jW/XF7
/3vi/OeE+QNljAsWKnxonJPgJVC/v71gdPmoz9oa43t9Us4GzDja4KRbIzcPFnaXfa0G03gwc9cN
F0oA4lwFtvIJYeLtkJvsCYgZDg598PcRyODB8vYa0DmFSMtSIK3YNo/+5OgvmdSqrRklbuFB3gPr
qdrw6ZOv/p5MhREXQhOYY7PcZL4Hbz82jIamoqMuTmEDonJseyd/tjJbP4x6EW1M9F/7qSyDB9RH
UQiZtIBtiv6eMWLokAyyzoZcnPW298EYkyBf6U6tfaLRmsf7b5gkhE3DB4JGhzrX+sD3ynz8KLoy
T08tg+w9LkSVF7pNUzMYlWN1o1aOtu3bwToYcp73fXKDPvBY+HT0Srpt8q4h/31HnWlwiYba0+Sn
MKoPMSPdBzNJ4kOHxutOiavo1rZTJmZTNfiMILR621SGC4AexbfJGGrLTy5nfh5vbgYEaSiws2Zg
Jkub8/P8Q7M1xY5bWm0R0RQRVsKEyehfJ7PTDiohudk6VALrZRJKcyncSl/g6WH0nm6V4z5Qijy4
S3I9C5edHNuL+vmT+vgiGQgn5kgoEqjphz/Il5XYwjK0FceqVAsatWI6iF5vUPbKaJMz3EGe7+oc
pWa7S+NYuS204rNElQ9cJx6HStM/k+Nmysi7BxbVLt4DviKOpRNaWA2UZbRRfdXaqSR2XhIT0OyT
Z/JhifCJQFasUgOI4gPVSTaNjEkHUY5gmxVphnVImxSp7g9NH9XjWBbmvUIdsUkD4SIu1AZP1bk4
vAXa+hanKffx3xd03SveLhIuCOMuIBH0Fyig3i4SogVwb20n5TiZjTg7fui+1hN0BwRB/bptml8p
Y4lNYIhxi4nqtEr74Dy2ovzlmn0xrxdGQqONezbeFPFqaGp/p+Yh+3QUiYvJCPYGdDX6hIl3Fba9
vWqBklTFQxcxJirBdzugKl09JXfCOLYERK6mpmxvlCr8YarY8CwZN3/j1GlPQR7PdHabHsbPc2Xv
xH666IogvMMywZi8pOjwV4C9eKrh+d70OM/s8loyRc9Scf73jX5vnYzRDJdMbgUUKaj9mJW9vdGF
iXlOmIXW0UmcdO+ojbGWBJVsInamdS0aa9f2w7gVwWg9D0PdrLGse8acamRK10abAfehdTKO4Sfq
m/f6x9/XhUwCPyj2CkTmb6+Lswa7UKU2j33YxI9F4fib2Iy6S+Mk6TJignHOBvqjehgY0tGOOm6F
jXUat8qd1k02OpNWO+BmKZe+YTevHVsw7l9pvvrk/mlcx/tHjhwWwQ4ce3ie87v8x26WdanSAw7p
xyRuOV6aZii2EVKI58idYo8rg9tLO7A16vQlj+Jk2evTuFEKw/rk9P24acBhJn6ESgDf2g+EbUWV
Wl2rvc7IPGUvDeX0w7WqYjbqyA5+0372eW/BQk57Fs4crgapjW2KTM23X7zXKyoNmepHfONi1Wvy
V7T1eHuXsXmqe2HtegaOdDSl9MAUnc/W7YdTn48HRp01pmiQ0Y68/XiGo3JKc161wdfaAyV/7zmj
LQ6oYLO138pbx5ySvaDVXQxDWy4Sq6rOVuhmDDoyhaD58gHRXXAeqDT/4yfB6aGLq/cdmr/3xSNW
txSNlt8cA/JQnkc3ZWpQzqdJ1HXls5nzTv3HixB/PYQlaFkofzkx3t6MlgEQ69Dqj9SiLMIkdOvb
NC+TRaQ1+qJQcntJmzhBEnQkIy5BBhlxSTimf2bb+pftBNSGGgyVLEoO6sG3V+JXzPmwFx6OIeHz
+1Y07rrE/28h/SA0vJqA4Ls0pvfrkyzZt3kfwZWIXHspC2cFVV16kAnlVxF9Jlv/UIFhqEVoJ6m2
dAk8nncEzKwfg5ICVT1C1Y022iDrW8yXw5WeFPazVjAjNglq9AJQjJtPHs7HlQrNHytdVirbGQKq
t7dEszqC2czWPArGQ5dSSjLQ2hxbqTp2+1epV9rBbKRzMnKjXYCQmt6kWEnvMQVzgBeZluGE20OC
GYsb1HPtZyYqH19klgziVA3VoYqa7N0jq9TGDftKN48YWLWXrjUclFtd963VwnofWlF7dKYklDCI
NGs5Tqn9/ZMb9LH4MOZ7A4kduwa88d69yqpNavOoRbQM+Lc9NYz3cTFqmqWmB8MaMm+0cSotusMm
A3PlKh6DRxkwd/Zyze0vLoHmn1SoHwvUt9fzbmfrBNgrsiPzmGX21yCMbjU3/vXJd/7LopiNC7jz
Kvvnh0UhNDlPHIV+dGoGv6g/2m7t+5wdee1He1DYYB8nM2NMLcrnISmtmwBSyhbrnmQbhgr8H6wo
2h9FHjUrze3cTxbttWl6d6xBVQaipZDBTvO98CmM296cGj08DWUdbOAslxetUootTHiHnBCNXQYS
jTgHCfbAC+oHOFeNnD0F0f2fxjCE9anEqYOVY5A+jibovl0MXmmFIKRZZ1o7BsHWLi+a/tXvNec8
mFCCTDb69ZgMD9XQ9blnFI65oPProBlUu17VymkJnVSN8EzJs8fcH2nlxrlVUNWpvVTTOO18BZA4
aKvuPpzcguFuxKXGfTbvwfGoLack0m/qIhqPLnb/vwGfN/z8P9vwj68SeAXgAxM+XEfM9w4RmbST
2hza+GRGvb3HCyeBhjvIryF8P0DHRB7CIoRDOJaZZzbNZ8Lev308NYg+620RLL/3UA7cFNgZIA58
LoRXCoS+1MJxbhvq+qbsgdo9hJzVmoPktUwM/fTvRX31VHm7aBCr4SnPW4yginnm251ulIyWij5I
T+pYsypkGOeryqVmYWg29a+gtuXzta2COKDh0hHmv7RahBNUzNQVhHfZzrm0A1hyvrD6ZZuWDFdK
mHcHaU+0iqM+8hhNPyRu0GyKaqvgYndoKzXaBF3Eb2lFJ7uFwXs0T1bc+guWR+PT1DUlg4suFRq0
JjcclxG2VyR2Zbl2AFbkozmHcGLOp7ZOFtlcancQ4IdFDnH7Yrn8v8Je85rgmbwLqyD7GqqyurTu
5N/aSj/uwiu0YNeqcy70pnzOopJ//993928PV8waNYRqf2kKpdWQSVlbyUkBZOo8OmvnhMVWsNUt
bO41fxq/5yruf5kxkp+EE8snW8LfdixOL5X2eHbZfJ8128Q4EUKFMI6cm+2l7usK/+KUAKWspoZa
/fvL/qWTMrC+RJeh8Z/Q34MEitUOei6keRwtyYOFJyQfO9cIdyJrhteMvWdhNwJKHlYnyQ1ogMRk
r5F7lhckllB0Hnzkah2IJl+GdtMknhbUSBfUoNlMWZbeqGOIDdonV/2xBodBwcZLpIL9F/Bgslyr
t/RGO1Zdieg87pR6AQer2hcDmLqXu/YQe2VttDCzo+4BsdMPd14pXTdn+PbwZfSCYbabJTAGGyV9
kFrTXj65yBk9ePuWoi2l2QPVRPzC1b59SycxaeBeXGRTqTBCeyNGxuQk+drU0g7CfuluR0wjHtK5
j5i0rn/Ik2iZFSkUfhn9tFQTzvIn1/S3Gzcb3qg43s0t//z7f3RRfCZM+ErTj9gkWbum0drLoDnl
0o8K50tMUbYb/WLYpnoMZxELyG8SImzoKVJshBoTTdd2xj4uWt7WXvSvZhj+j27bFZeeDbS40neb
mzXgzlblqQbA2GuHqpzSkxX7Ty6a1V1H27fI4jK9cZoMHyRXvS/rkuJuwqKFU6s9wsL8xMJkLsve
P0bKNlBPZOsgfHNV9cctY/wi/MTttaNb9tbOzKPyWfoluyTavATit15/MQJu5idPai7GPnysmB1F
6HkJKXlXzbqd1qXMVvRjkLvBd71LbEBxCVlC15qVok/9OZ5ya1e7pXM29KnY/t4b/wdXQdax7eLv
BSXmvVuGm/RDoAwx0XcCB1cE4kglOsUOV7FN5GnaFd/VavJfjJzRcTz/PO+wO/yPL4JJAzwe7OVN
WtH3x63TYSphDPp05EAOdwWJMHfaJMzXJDK1g+P3xb4c0sPUp9Gyx6D5ZWpM8ck1XPuWt4+Da0AS
aWMWdfWfeLsKnF4rWyc31eNAl2GsgGM4feYXN8jnfdPPIkr6NEnsdT5OOPyHlfZlyKviJ5m1pHBj
W1k++0HCad30Ndii0TVbArL1M8pZa2fNvWoQyWJba3ZzyXKEZyVUgd6zxpko4AhN1elmIo5QKG6U
hzOA7kz9p6cft/XjAUQdCnptayw9trB3bUKayyoJOgCO6x6RFiN9E/Y5m3CynPPoONquzhWImUH1
EndOeo8IQpxnNtauUzq64AA5UqTq477O9S9BZJuYycJjJVN0WKWWNS0DSKg/66Y3DkVrfa0NyWE/
TP22Y75+ipSmeeRglAs7KeAoXrFr2ADGsZowKl9Kt0cCYUeVRI5mmrwKw3iPNLVatqGeooyZ7MnT
Zph7wGc8RQIG7uCOUXKQulxV9qTsZIuSomsELolJa60SldTgKgs45sFCV6MGigQbMDlb5hCw8DXW
VmJnP1p84u+vZRVDYbm1Sb25dcuxehjdsvs1tZW+KicUR5nUg7uQc2fjpvq0bgaleIQxrHwvM6br
XjhDBQb/T3uKKzOFV2HJpRPlxma2Lr3zUzFsaNBYKrRg4iz7vEBfZjrnym3CXVYCF06Jf2sGzpMa
KWfMoZF/qbAPmY110Wthx2I/5Si25AQ0F2uluDWqAr84fM0gBMFNyOJwnTitczvq4bBCtI4awZfD
biK7dZvP1WHcoZzwgPp+5hiaH6IYUD7DlRYvaNyEK6NqtkNkKk8i73/mU+Ie+lFHdIc/ZriFaKMv
QiN7yZLOvaUBQzbWQqoQsRYehdsp+8yf2py4kWi8MQvrpKWgh3Y57aNEcaHxdloB/YaTJasMiV/A
jPcxJnx0tBR9kGjQZ9WkVNEZzX/IVNN8TwFroQFLbn3koysyR0icNvso2NUYL/8+q2wkcAR00wyh
PKPQzHmD0aRb2yy2i1MSROoG92deuQqG1ZlGCzEn3FHQpFAvttdWquoqbsP1oRkVN9JndPo9ThLz
DujF2eQNoa2ddHPd48lVN2OvLUhL2rVlUHwzfHmXSs3Z8UwR+Fm4HnDA2WsT/1+s49Jmmap+sLHM
sX0op4HcdGRI+8hqBJZZ6QAfFzldoldN7gUQu3fX0yiobNhwZTVR2iu58ZDCpL+DsdRtJ1wF4MMW
6crpTfMQ6URsj7RI3/uiKk6Qn2B7W4pcRlCb8IsG8ScNplySZN5udKdwYO+CqK6MrHHvqty9l1JM
e7wxhpu6R/URKYO69lnJzCcCiemxGWrPriR+yVPHqlmSNjGhf+zI9zFNNbyQewCQMEZKuNTszl/o
ZW0+NVU0/HJ6ZauUpr9VE1fsQrv012ZlQ7Tts0etcXS2Uv8lw3L1vh0c56Xvwq9+E2grgZ3CJshT
55QSK78oYW/cXHdFvFjbC8fQmvkWF0YiCKTyNFvwMr5MbM6HikwL8GP5jekLYgakv/IVAD7ZsvcX
27hVeSeVUNYG/jnGS2/1zYWyl4U2tx2/O9wBr7hhAd4/bbOxCF+Smt1PiZNxwfdkKiIdsdGqcCbR
IfkZxzrY+z7sGlv606VKs3zljvAuh0yS/tSpzQnrkXFNTElwVEhx30onLw8SY8edojGD9gTOs9CI
YdEEuI5P40ozsngd1KJ6ErHqH/zSDkFoHLaXKMYbzGnHe1/HyaRX7fK5DCs2wnagW1+UrOvV1NtM
Rg2LUwbf9Oo5rHDcg6PJYr/evXS07dPU1bdhPGWvPtT42susMN5kKaouFSvIO0WT6SuTNeurYSGK
yIKhuBsgixztjGxDvavG26bXLTzZG2OrOg1ptuaEu6LfNqspysp1gR4Lkxwl8aBZlQts1KoFZruQ
KQWEwZwYjHgxhYAy160Mvll7KUsXHp4ZpfoNQR/MkuPcoQMYrFuOHP3RztjVXaN40CP1bho4ZSeo
9sj18LwjQxutQ1cke0PRpttsrIpNgrplj6U9qzkY+bRx1MpHU+kAbfMJZrwqCn3ZdG29twcXe0iz
/Fm2PkNSp9QzDJSk+lzY0T2B18wZSHPz41DuBGOAGzshArvGHv2uJbFla+JQdCOwz1zo0iaFViCB
isoWym4fL91aWCtdy8RdFmYn2+7jnexa6yzmatPtHJ7cFc5u4gDTeypCB3u0Q99n8gv6fGYyk7ui
KJ1+Rq4z3Ukkob/xxXgujuJIMTdKiMUTejRrk0oDNM8IlH4ROknkuUFqe7YSqnvwLryKEtSeUi0Y
pFRxwNmmhF+FKPc4L8brPgj6HQ5fHcb9hfqQMUDfCAIJXnPqPlhuKXTMmEA915tE21yUeOYEoI6L
IMxpTOaG5sksSgVtQKyOO8NHeOQqFThcE4+3pL2hLKudbCPHGqjJrxKizZVVNsnBqxF3HKAWG56f
J9W2A0HYVFJVluQM/SzsYbjDx0LcJiA1K6OytEPqmNEXPVHtW8KX2Nh06a+Frvv3qTK0OxKJimOK
aGalmT6KEDG/9Rnb/wUtaXoc6imANTBq8ptmp83DFRe9lnuVXUTnihSnn5OPUKzJsZTJGxRNjWLb
y8Ii2UQk9Hhaz+V4OsI0zxwr5+hADPByM9UWs4v2Yzoqyu1UwiDOLb2GyKZH5Dfw6jlqbi4MtRLm
ouJGbruKUnOpGw0mBLzgT35HtC9gonsnryckRs/bBjhvWxpGTqisqSNKbLqYt3zqXE6zYtKJQSr7
Yyznd1mnaAuqwrjv5jFR7qpA8xZRYzjCB8sEXvi6EwI8PKYFNHjNhPtlNHp715WlsqEM0i6qYm/z
BH0Ky84SzBIiB1qOjMU5D+Agroa5Ku0D2/6mIuPl6yehOA+6xjvjpqr+XFJW0ETUNWd3VfS8cy19
XA1XZOInfV/RUc51ZD7J8tmt5yZr8CcMDiM4ofdxw0+neTwfOGPzlWgXVqArCjIF7Mm8hQ8Soo/V
7FdXH9pD7SYdtwvO6DYlK34XNQUkVWVqqu+mWfFxKZAlLglT/9CiA3gISqEcsc7FFcKYUJsKDcuF
4op86opDar00dK5Hk/ZonsyEtLzVWA1Kd4j9vl0Q4Dfc93mEktpA0SkRaBYeMmf5hWlS80PtFPm1
BUDaF5GbiaVdAcwKFb369orypFin/cgbX/mqUvUWnloZzdnoyupnUesAtDB/021slvTjutN3qMvI
DFzYgR5t81ZfR7k17Wsu55mdp249aVug10h07ioiGjxRl+o3EgQDMmKysN8Nk35pRGneT5BKx9i6
OKntXkZjEFv2Uem5Xc/Fa6pC1ZXzlqEMLHwgZ51CYzXaMamq5PpgCOYHgbKwM61elIWuLDO/SxFY
lfeWryZbIG9m101teSk6rufQKZGNJcJch4bs14aDXG2CamjGmO6q+Dx8FU74ArGGyi30GWyNTgFH
Vq8EbElYVkk7Vkib5BycgAp9FZtG/TqIEk2wGdgTFHSm2N/LJq7aRZi2/iHH2jtfoik0f7D2UFcM
XF98V4QJ2e12gYjJyYzgKxFi1iFAxfArd0u7XytjFD5VZLrGT6REzCeAGMzQ0waj/ipk2Ch78ihk
sCLNO6v2zpAp38JIOsuS0CHUf8O4QbYsFr5SBF7gBMcMbu7YZ92tTkzZobeR5etxWmFAov7EhYJ2
KCY79pwS8ABBVsuSF3ZEY/SSaCDCwY7YzFZ2Z+n7kUBGyOWl67w0kloejUUTNrdJnpuPGMaSwRG5
3XCUTeN2J4LJQqjoYAhVsiHFQH3UxjTn3xNDe4ENSAVkGVO06Z0iX6UVzYUcE39RSdwXPEZPznlS
jdxaXDHZ3/VDaleNQIts+8cyMrrjFb4FwCm2leJnKwBhfmXTx+rjQBWd+Qrvt55JXh09K3h1rn8s
VrVoXBZVW2zVIKYHMkINhti19ijnEVSc0aVc/yh+9c45naFgZNy2WLpmhhdbrc9Ao9GekomlUat4
A3FoMmq0AaUw2Kqeo7juX9nP0bbNrRzHMJ/oz11zkJUUBaJwn1T0cuqyR+/aLXIjLZ9Jb0nnFJbI
/tVFvcVuNO9laT43BIjAYuxTCmtn2x2k72qA35JnUUHuJw1vkPXgsoxmmLBEgr3OHEkx9Vx8kkOv
GwRfvZuxP7xp2XaG0m5LXioSEFfUKImzdAR+FX7aHAmGbC8GXnhr2w14DbEH+30ZRdnwDypBed0l
Te4asvZ8NZUjbi+Bm4jbKZu0tZqU0aGaEMJ4YBXgopoSzgga3zwM4LqHAl1x404Dio7wVycFycgV
nBOOg1OPI9oCZkO+zULXv2F3cC5BX1MoRB2HFF/Ro9wNbgh3Tm8V6cb7NKS2UkQafMG3Qb/jnXX6
hevKYYEoWSM4pWsvPHbuH9UmcuEhDFZtMuEnEujZOTN9TDsNxIO3Zais+86q7rIWFnaVK/wiSF+u
SIjWI0stGlV6OuzoJVQPYlu0JPjhKmK6G0WlFVQxavg9j1RuTuNHqDyu8xAH55StmjfyBBZs7Aao
z+t0RH/9+8H2VnPRBg3o0Ensm4wTne6EAB0wKOs+gc19fbSkPKt0MInqpyv8e1Qkpm323aHw/iLJ
NFtFffakpCHtqgyCbNHHWoYLRGw/ZGqiben/dK+eVMCPBEurAr7qIQ7VwJuoEL4oUcthyz7I+gj8
SF+TFiU2WR9GtNus4DgB1AvIEoRvEcXscvM44PeJavg9amHG7NtqRizCwRm2IOUIZfriEirRd+Ix
rSNWvW3ICYhoUui05L3Uu31PHIGHKaBx7sa6fnVNX9w3IUpKtgZumFm5ys/GAWFFycmQywuAh889
apFDMPrtSrGncPSgnBuvVqSrN4K0Kk9x1YipX1YN3zWnS8C1VMrEsfPTdSXiaOEHckKRkKpboTgp
cXNDcpzquA48VYm+XQGaIFV4WfyxhBU3Vc74+Hue6Niw8X3SgC7AWE/E9mCgl1RW8k1pErFsWoMZ
03XyBl8u/5EOvn+6LvcqcP1zQW2B3Hx+u5M5sQM0xDi3Q/qQzPg1BtE+7gdaZeuYcgAI2DORqeoV
diMjAoRDqhKxwA28V35vR0SxIPKZIAXyPrZYs7TRVKBnbi+M6XR3oxJitRj8Ql23WlKCgOT1OTJH
CnhL6WsNGR22AouJtjtDDd7aXl0HhcXfqCh21ASYrw1hF3m6r2ffBr+RC+ra8Hjd3fCzKW8QRnwh
JFAcZEPJRyYQ/du1RQLpwEMhclLt5BuldanncvLa3nEeARYyY6YphSRzFkVilB6nJBYEaiLOPbSD
y3TdiGuVL40kdxdjXBgtwoHhX8fo/9ZEJ7hTzbY8DLrZLoch4UdTdVsVlfxu1ba/MkiIOqn4xa2L
VMHPNUJiEQ2on4ipOACOKfc5o8HFFekrDSaUrZbHDrbSKPd7q6yfU7O2FxoTcEKCuuH+imy7vtXu
7KynqRmydV9Z5ra18+Z4Zeh1M7R1BSSZShdPqRkOt2gtMNToRwXdjx+slGKGiPB4au6TJs4PKSSa
s3RlgJ66k4cOashGOPPGWjrWC9acKb4VHHx48HaHELMVb0KA9IvRjQosIjVPxWtkjeczZaP02YzS
ngp6yNTspFZpcZO1Y8gMwnBfsegFs4H0K3On+z5mare1xuKgGZO2dLo2WzC38KmKNLFWkLKfnRh+
nmdVVOVSjGXj4aETHqxogsSEUwvqtgBrr8bEvNZrEWOuMFOzcI8MWyPwEjftfmhmHJi33Rjzbboh
7l87a7J2yXUafz3nnUByRjnTDAQg1mat2U7Kc5gHQPij+4vCtZwVBgHBmYiWYQN65ABeqOP9dS1B
69bWhYu2iQC3HEcDt97kYLBbCJ7iRlRILSs/i7du1a/K3Ff3mirDB5mUL2PUhXsKGooyK072ajvd
JKbUv2O8017SmXQhSsfcqr6rr906C+8g10Welg7jAyKU4cGH03lwXQoDOzcE8SmteZuhql7joHFw
aKr3bqHoP1hPRIjBd8bbhhX/yQDiL4g4U14crwXbzOxR+Bb8r9pYFGPRMm502vQB8PyHmKLitunz
xJMa2bpYaIhNn9UZsSfySUo8VjRdEcYicnP/529qdQUpa5Pavf8JG2Ceh72bTEADwwvbMrE6dd6P
aLqh7qjjk+mosl4XCVSaJFIMcBIz1LOFLJJ413V5mC/VsvLdz+ij8/Tr7adDQFBNChobFbtlvJuO
+amV271TmUcZEP3mYdZSPl93ZFAqdaVFSXWnhupjn6cxXURbGiejLEjKUtPiLnWyaP3vR/Vxvskk
RLW4DzMXzH5PDKmLsLDUvrGPUQrH6srKi4aYSafZl8+N4TefDHn/QhaAhkwkxpVCznzw7crAG08x
MwYNR5ebf4NiGXs9LSq+ZClmtlAEFIDJzlylQri3Fval3r+/rvZxxkzfjcM8a5OQVaiabz9fqUl5
sEthHRPF6rYwf4KbXKT5K3nejafF1lIbZ8IZM4JHiW36nT6Kh8ZFmxgnGLMFtZSfKDDeJ1VROXBF
Fl06aeuEUNvv5pZ4mqulUdr2kabPvtRIRmGlEFSyLplIUwnbDhZhAFJhDWfWH5WbrkpwdArDPEP6
Z5crrQ2j770a9K/DNM/L/n3H/vLAuEvcaih4MHfe891L08iUgISho6lhCex1tQkG2mWUWzPKn2jJ
8Hrdba8U5mGYwLb+fQF/ET7At4c7OjueOvTT8xX+MU9uh8J0MVa0jkLG430TIKLXEUEXWCzuCqtt
d1mQTWvNGPybiFivTWLT93+ybv5C+xcM6qDm4L7pYsD6bsgOP7awJ3jeJ9fqbiEg5gC6Q7uR+Pqf
UmWavoqhRxtZ0zeAZpvDWo/OiZ10O6MIg3iZ1lhONXrz0gX4hw1dHv2IGVgfbYV6vPKn3iPljx7z
37fu4yR+1qnNw0leF4aw75ZWavWUIqQenpqZ9kzL45w7NEs7s7TnY23GjTvCTj9hQH/cX9GIzJoi
rCOwzL6+gn88r6AvkJiZaXEia0ffmwmFEH5XSGi9EZZtCoTkitFjNoxdwpAYn/AAPm5oFO7YoxJb
MTO+3kea2C0xNCnioVPd21TIaWjTv6dCPTgNrafTGmjg/n2XsVx9t6VTXswWxyxOF0vn9wSkMNH1
NBNdfLYIUV10YWBiuBIXxlpghbO67qnIy8qF32kte3hbL1JE+Kc675SVU2b/jdjrtaOuk8ZtPbBh
7pjD1P7KT4fIOOx6H85JEE2PVxEYQgz14d/f4prb9OfBBMvFwYiWU0CDWvmBWInzoFNa3dgdA8yP
9m6tVzvLrGrmbeaXkVLco6RJ9kUm28kbsil57ZLqUmvUXIzugtKDEGRtQYTx5L8ep8RchUtwiFM/
utldEedf46Sm3JJaMn2joiw2wzzMDQxRPYjQ6H8mrkbO6UxnA2EFwrWj6X6AVPnDTXHlIqG5Ypo6
WMO3bNL1p6RzMBYDVt3lUTTcqKLmCkVl3OhjpdxoCdLgCoecZdb3+RqzPvfok464sAo8UNvREisA
yVJjYbrZpsBcci2Yeb8ALZgQVca0NfGxS6LN9TDMY7U/CZwXIIGXjwpE5D1yjnolra77gi2h507W
UTeneM24yiWROFdeMou3DQOcbGVnlJaibbVug81AaONGEh1KvU1+hSSiXa6IUNCWenIX/B/qzmw3
biTd1q9yXoAFzsPlIZmDUpIlWbIl1w3hMRicx+Dw9PtLV+8uObdTubtuDg7QQANut5kkgzH8/1rf
mlX9wawaABvklt4M9Oa/+mAVPhHX5l0hnDrCeVAeEq9uyguj+PS7sRFewQJG6gSaHPzTycLoBFO1
ZEan37UVHQFtHlG+OkcZou2Um0Bl89ef4+0/siA/1SX/OaVA/0KP/t9RpXff6yOPuT/9p46/5usr
YPW/ft3/S6A0q9d5nPT/pexffH6N6eGv/+VLxnyso9xDu8osgzMKH/G/UNKG8QehOB7mY75d/s7R
ZPHfKGn7DwoXHoweztMIcYzjdPjfkB7D/wMprA4PHs3k8X/6j1DSP7fNf88feF4w6B151PxGNrj/
w2BRp/rAEuRtvcwc9B3NvKAscAiOcix2vlXo92WinMelp98aZ/M6XM1a4Bw7Z8HyTWiuR10x9cvP
oEYtorV74hW6NZ1+yiz/HOjG1bE5pdNzR1YUxIchm97Zg5v61wUNxxKBtnLt0Cg77auyNb6RQIMH
GpJ+XFH50WAV0UdbiiYq0Fg80vIduxD1O1Ja367RaCofb/cumXxBrVPSNAwRGNpPtZPrTIF5mvwQ
uS7KOBflTDe5gMwDrbCQH5cla6lraZIrECCUPXlOhT0i0BynjuuigIswJ7T1Y9Xp+MJmh4p+xLGg
biO/QecYycoYPh6lF/OBRIuq3PS9h3y0pdTBWuDBLyCJIO+KHe0uVc/xtPjNCmpCMzO5KRsrq368
GnL3f72y11rx467glxfpmA76+mMQGe4Qdjy/7rcmQEMm/ewrGAXeXa570zPF5qC5sK/89YjIv+4H
HlU0ZJ5oPrDHM2hf7+qCohpGZRp3k8otK9ZqEiZQv499uldilfLCmY9I2l/v6qcJG6wdSQEkUYIr
PBGXVqxYSSLHL64bdEVMV7J4qQIovzII+hqeIOTrQ1BXZrvxetesItNNA1iCC6xI6oWyua4FYcUh
FcLpU9b5dhqnxypS/70YRt+oX4RYgmrXFIa4n/OxHsNBDL5Ox3dJ/GsYjcOEcLZf5tB0E8aemIPO
Cq3WKpYjk3U+WN1cGcjiivRYKhfNbWAQ+35vQYl49gm7poyrBmuKV3bKm3UVtgF0s52DeFwnBDHY
qwz/KZmsxguLjk37ZvVWQMw6gR6xPcqeRbsZoP0VHXidgydd1cRaU1rG1snq8Ztept7Lwtgiq7zz
M+QxC1jpfS91dw+Yemn2rXQ06glO4Xwf/NQ5UIea0niiabiGWa5JYJx0r+Z1XkjLbuYGvXttLsTc
Z6nh3HXeoklqu/C2Q87e5ZccDQ7V0nZAj9PPLsoa22pmbxfopXM/V1UPqNWVNAcsKlc12Kw8/zII
Jaqtq1zpR6vp5dSZHCNpI8cGhAx+1DI/G6lYpmjMS8iortZJIEcp3RYq2diz36+rYQcEQ6UA6uam
Ht/16HWcG3coFURrNSWH3knoyKcFrf3rziyoApMtND6ncL7RrnZeU0W1z+882NTlssjh679Zp7Qo
r7JOG58AEkvCyQWb8u1a5NbzqkyaQEk3aktkEow4bFBieID17DI93tUx7n3u22k4DJrPo8ApNj82
IjEpKIqGqoQ+DrodLuRkz7vZsKUT0gZO+ogUaXCskjxl72BVuXcDjbGk02NZs3aVDnlGlshKht8u
a920ibwqpUaZTa1+DBvL9Ix+sjQ+5kK13yex5N9T2x/XUGnwM/gaV7c9NKIrrzpTgxaV4xBzY6a+
dT/ojnfjB1JNYFT1IkLz+M7MwHgfGtkBxPetLIexPNt61C+r82z56/yBInFzKPVp2DQzGUqzZ47P
kqdoxp4N1ziCoyrrWExWblIfLscS2Y1t95vCVN296+eLH03FWtErZ5NCJNdIYzGmPezfDcZqf3V5
xs8FVAz2WU0QyMhE2eajT1mUtltFl2oUC9GIRIkUvI2C6Hov1hHpQFU2K1Bwel+O28byy5QWPBW4
SIqqihN9nNir+2ght8AbfMqpa/ujYIKpIDuBT4rbwenoj2mzsakss3sy0nz+DorDog+FufcKN4cm
dlQKOydiF1x85y3SwEoWAes/yLW02fiLqu2YhD3q70VqZftsbeC5B+Wq9ZxxC+DWwpXEMiqz9r/4
5ljcassyG9fj2vg/ZqTId5z9m+/pWjfdRmsth8IVnFwcNe1RNgCiuVphTVv5hxSF0q2HVu7HCKa8
DmetTF6aUoFHZXhI+sZodnmtxmQ+BnbfvF+ahb/GR0TZ1BwDuoKLbLw7yDgmKSN0u7xtMUC72lKE
FV8rYTfPVgqZgW7aOuRob4h7iVffGiYE+gnjb/VLCQpzVRRH9Tp4n/iVjjLIQ/3KsJ5xl6PhBVtE
RbT9kLA8ItHM7eS7uzourGYsxmDQUUYsEQYP/2YwSXQYyUGs8iHS2jZDGMhw5e9MfenfIFarH/R+
bmA0tzOUeBy4OqoYcYwlRe1R5Sa2LHMd/CgdB1QEq47C79COBl3CQjNb+vYm8TYh0wP6PrsMvOu8
WFYtXO2ueSBcYaoi66eV2wererd6ztTQKdfELUBp4W2awHH/zIVe+nuNbvJ36QrL2boiXT5ASiXq
wADDi/QTFeB+qLBdhZabQ02rRWb6FIx7q3kXLGr0YrenXwcKEMnVrshFQ+usrd3mkFrsBSC25bWI
p0SC0x1Tn+phPxjfu6T1vzkl3OoQ1FV6Zzmm9jKrzGSQJ5r8kQnw4RjBi3Y84HoNYFb3cAJDCLAl
n5A/OmNU1un4ozJNw47xko81bCIbcY69zDPvKjFnmAx222NikrKtQsohK3rUucVNYkAfBaqduCAF
VBAw+8tlrZ7ShjQaDKb2p2AdhrvVTb3nGn/41ypB8UcPFzZB6FkrJYLC9NFaFr2BXoSTiXLiRujt
EqL0Oub6dUn2nHmaZkd0fx3AYUpxwLN0hAKhCbq63Ujbtr6kbglwyzGXiS3cYra01fXhLmH6rSJR
DMfzdprZ+jVBRQ7Qp0E+Doz3LkoWJ3/ocnirYYPS9G4egmKKIbWt2DvkrBlxmhfTp0YoB0iCRl8p
XqZkTWO7bMqDM/N1IT5KbRGzCOb3U9aPLDpLQHtCcqS/N1b2knHgGsVXcI0NShm2ST9aNVYvOTbS
b/C7ij50M+Ejoxh5+QbECNhrnAyHEMWp+61InZ5d5NxQEbOCoTI3pKa7T2tXuJ8HMYpP0CixJFb9
gOYKyE07bB09O6omxIrBWmoaejhUS+xllKrUC3pl94WUnNXZkjcPNn0Ni7ydC/oiEyY9/NBopvmS
9fpHaSyewSLWm/S43PrPuvFocIJ8XkNMoIkKPfqeIs5KiFkx/kJP3TTkL3Ws6VPa3fd+kL0oDgGI
DWWe7UtjXYrYntAL4yRNqxwcnCr6LQExebGhX69WEiZyj9Yt+EUqKU5b4DRr5GrcOBaqoB19Bm24
DiBbNM+LsBIbmKHU1Ps5rQIFeHaqHmEZAl+etH5u9x1mTEYkLL2547RRk98GNM+hD6+ixu1QKVdJ
K4j7QK27OFUU4HZhY+a2CwEYCCEzqgzheCRtNPwMXazPuWRLeaCxUy4JK7qP/xQdBGLY7Vgpjgsh
jMFVfpFIsOEyi8Kao5p0POemaMCfoJkoTS8T7BpVUt5r7jI1S6SxjUD6jgcgrcICs0QGoZldq0bz
uZCmdr+s45ElMAZaIoiN6df0m9k5hUark5Lxfd6ljvuN4CPuh3QWKSmsL8yMV7qv4HCHRjrn4EjW
qQpM7KyIuQjjNrsGucnMXTiSCiFOb6kWD0w6Wu4PiCFS4JoZberx47q0a/2BflUJkbCn5/80ZoD2
DMI+VmRhbEXMbi8CFEaY3srONx9kin2CdrpHF/S9XDl8iEim6P2Rj2Qeq6hW8WvjOcfXjTgeZ27/
AccmqsioT11whEgxV29j6MLubzUsq9VN1XZquu09Ok2kz2h+7mVhiiXKv0rsrtXvRpRjWCcJeJ4e
mkYl5qPZN757C/ezMAlQWNTHQFuZ04w8sd0wX0q2Nz7h9RHBt7b1PKXz8qM3up4uZN4pn0NeawIZ
FNb00hvNmGycOVDXrbtIqJJ5MrE9sTpWw8rvtSdUneMMRFVfXcIEysxggzeQaJu5iByZKJdVp5OY
Tzu48pYVNRB9XlJSTtq460fb2LepXawbv15pGAZAIsyDMbWpHkE47+qNZ/HwGV+JyxyFMpBDq72s
MlzLuR7v2qGAI0DIAWIScuGbOZalZjeHzEK8ucmCRvyoDU70yFyqIIM+0XfvdaeU635BYm9uQNGx
tV+MYrifaWVNZn2dqVLYLN2w1JHBKsJnKtzYHLCTtLRiKkxHiiqhumYWWN9Wzr3iRdNb+VLQqX4Q
gLxzQAYqH0LX6ruZNIN5+mbqIJ/vk5rq1sYxMXRA0gzGhVuvx03pGqzeFUP7O1z2BlmZNsu9362r
CnOEwBwm9AV+Gd2Dbr5SqTd+ACc2fHRYBUHSri3650JJ1wtr2U908+uedALUqeYu7S1kZxqnXVzb
euXcGZmHRkIPhHjSO7f8tLJdIo2IFUKL56xBDtOmWsonlIr1y+plEC+bGddyWCO8YvYAl2vjec18
mkke4GBXzkmcNWtOGkkHqDMsgDuxKGWll/CJ0D7Y/ucltf9dvez/txS2IxD6fNVsC/ISRs23/3PV
H/+rf10/O/4//yqgaY73h2d4tG7QXeFM/FnY+Ivsp7kGdTJi0HgBdGbpwr0qoTnGH/DGfCrjSGl1
j0SEv0tojvkHkc60DI/NFczA5n/Euf5pJv278qKxi/Io4VnBsVbyqmPSUSKDLpkXe8rbd3O6tnzN
uYykI63tPBDKq/e5hiWkmF9kDjylluu0LVk3oiWZWSYKMp90DnsbpSec6Tr4oa+e529KQieu579/
2UktKNUyXfW+TUaHlZbXpr00N/mM8SBDR3xrVigg9S5wNq3wSJBDS/84WOsHhYpua+qihUmfOCqy
10LE5JeaW461bWzVvbHzyNvC3GZa7y/80l/rPH//0mOT5tUz1AnPSIcgx3J9zIO1OmosBfUN4kny
9KuO3uXatecaixe7thDJoIyHtq8vdffPXZ0y6+ur4/KEMJB2OcQ8PByu10wxwUnOBqUHeSHpUO77
GolYykYK4Ss5uS55IRcqar/23f6+85PKVl1ZcqUxle/XSuD0a1wlH4SosUs65NA4E55fackl4FTm
iQsdxl+reH9f8/gcXj1tRbKNqYFu3Te4vraodTlzkRFwWyf6twsv9MxtnaKDaFRp5JAQD6MMgmLW
pk2Ry1c1IT4STOuaYKlFVR4FYtEjumgVmkQ1bH2xvmNbHlNanhHAVvMttOgvFQapLcYB4CSakVx4
6ebxAf/msz2lSmBIZM3Ef7I38wwkA5XtDQD6fltQKofDR8TR5BT5QQToklFvp0/0SzNyMNpgQ/+O
zKBE9NSUCm9n5XN60FE/vmvWcb622ma50pElR3nr9SEV5+GC6uDMezuN+S77iRAO36n2azKXUQaH
C3lapnYkpz2+/d6sYwH3d0/l2Gh6NTTGFK6KnU31vlB6cUg9C3MI0Tx7p8CPrtA8hmYn0Z315Chh
L+uuxq4tD6o0VEhX0HjgMLxsUnaud3XewmoBHf1Mqqm9F0067gmOA+xrGlWUYDvZWWx2N/Ncq52T
Gmlk9COUdnJwWjb2mzJJzC3tyuoaPnx7NTfU3xuHW+56Y762BeqsPq8bIsdZJlwruCUqh9Qc0Vl3
bz+Lc0/7ZF7PFmfNXNut91Vy3Oc1klxId8W+AXT/r7X/LODlRCXx7y/xFOLUdh7wxGXmcXtZv5VF
q2O8APkN6O9dI8pnkhM/2cTDxJPF1sovreXCi/5JcP3diz6ZcQmMH6ne2fU+ly6bXNfJbDeabMP+
SJCx+l4q36vwsBYeoZME4tjR2BjBjga34AzuzjD1qexeBs4ep9rf/ZyTKbjB2oDR3eFhU9W+mdYc
50xAHMt+WZAR1ZV9qHxRbFpa+RSz6mmj0SSOih6HprLh0r/9yo1zk8LJbKwqh89dN2oOPkLuK5Mz
XY5HK+pE8qG1oHPLqmw3C4ktIXArSvn0xHe+v/4r6uTsgDh+Zr97DCczM2wNGx+BVuz9ibgtPCmU
9WpswCBYyM4yXbF5+0bPjO3jPuv1Z54stCNW5Rd7WsPlrqdhxGIftLFutE9vX+FXFcu/R/YxBff1
FboiAGPTBPk+pxEeJyaQL/oMAW/QOGYdZMaGU7jx/PbFrHPD+TRUGWjjWKFzqva+qy/f0HpUIkRh
uhxcZ9WCbe/MFcyo3iWEcaS+el0I3c9w7CbzSARtUAxEj7rzJnebzr1Cbn2buRNPRw4J6R7Kz2/n
ouOcZmSLTjDFkHxuy8QYY/Dx2ad86cdPqY6trEyHeuuMLinWzIHUEByHyRTptFe1JPykQb5zE+nd
6/7YZRwdE4MKkO8ROoLj87aHN/POSgoTy2oxBlec9ulgdNLQAJGiISA2pco5CLps0dCHmuhrpUV+
h8aJswvhE1PcdfxyCa1jDCD2GDx4s1vC4K16U3te7C7/ERAfNm9QptTlDQ4q8clhX3EtR6Jr32Hl
NjaOyxEsypySRkpjdYjAx2zK3IjEytbdpMSEba25Ptqm09p9IviiltxZvf7Qkkz7OmUy2JgwZp09
xRbrofVXwcE+0OybLnODp6WH27TBiUhLTo5LlZBZWJp2WNRj90K2wqRRQ+T2wr4N1m6Dm6hzbpZV
RJaGuL8363Q/WsUBHxvi4GqW4MAGt/XQjptj9jnTrfnJkmV+l2OeuwKrMuwcYWoDuZAObx5DaIOE
Bf7TEiK7mqhm09Em+soMsH50Ujm7Na+MF1dXysJ7lNNPmww3v3OBC2uHdHB6HJhO8WPKGhpMrQf/
aW36asMmod4QgEMfSpMdKr62IkqGQtdY5hQ/Z/+p9FfespFPACToapdEM5g+2cUSASsxaNAMOhTP
uPGtICftUhkkRJWySjgF42zd2E1eoSoyhVbugzm1XrLFVXuL/tOHrMqyz0buul9LW8tI5RX1Un1o
Bx1noKNWbcupZR7iTJmzeKAnV5H921CzifLMZ8Np5mb9HrR/+VGYcJCjtcBKus+p5TWRZQzY3ou8
sq9a1ZtXhP5pIPynjqjFsse5RqVC3vTOEtAM1RTNMNlIlcSuP/Fk5lQfH+yhYs9QjXo7Rb7szcfR
1mg/yAGhXkj6cRFPjYPOJ0ipSXRBcO3QRo6BQiUbw8BqiJuvBK+VcXoKE5Gtn4IF4maUBqtLl5es
q0eAIhVJF/aiZVt9bIZoor27s+dpbCM7DYYHYTCuo5H0hk8OuWY/KMdRpLadaXYigWh009U5IbPe
uLZ7LSA8ko5ek91Ng+E+Duk8vnS61hy9IDXjkKEjYme2WK1d3coesCoiiutLNzjmOdDHpEzqPSZj
U/3QrN796gtlDHG6KOc72ghXRkY7dmak2lF9yLTepCoJB/ULgS5DGh1ZXN9rYWcfJO4ZkjD1xRrj
wp5J/QTTAkiyNcbqc4vf5N1oWObzMo/j1tS68cntYFlhCBLW1eDXCUmOjpYYUZKa7zCFbgQ+LFKa
x1H+mIXTbLKSBG/6wM1BFMv8NBiloJOZle1nj+FEpE6pd+2eOny2BVloFXGB4fWT6scZ5o2oD1Op
p1ftkHS4fDOjbXDGFPg4CVmc94NdeMAiRmP9kuNqHShIZcu6MREP3yQ9hIiQSaF8n7TFzKw5NJ9A
GS7lQW8S/VaO1nrVjil+E3rh9Ue7z3jxY7D4pNagjyXEh+AXH4MJ4zyR70i2xhg9O+3eaSfiaPFP
0f8Lchi5RkGECQ4atG/EZMu9gjdQhgAygu8Ojo9kA9pD/wpqoW0IYZZYSKtgHr+0bFlpiTVMnjgl
DGxOLg60Wyr/VMcLt3OnMB8wxHWQQnZJA90CMUdjf9KDofysionZlgQbC5hG2comdHPUfnGvVJIw
hzNnRkQXkdWhp6lzE8w23+HbS+CZFf1UF99OFh0foBl7brbfOtjer4rEXUgnIZ3i7Uscywa/2Zyc
ap1nMr/LtqxrDP9Lt5uGxdqLbFn2b//r5rk7ONmRytWsg9Uzq/0MFGxjVLm+s4OG/FNH0DHM6/6x
cIppu5p2HXIupkcAgvlAlY8yXy1BvBgOwZ7OaIQZmJUQUWK6pbwpPzbKM4hHGMp4Lnq5zxyKzLzC
IxgiXw+t7ffvYNnb/3AP6Z5sZfGjqEQSabzPxim70VfKnE6mEXFr2mor18XY4Nw5fm1Bf9WyT9oh
kJxvjEaZFzZ3Z85wp5BN4O5dSVyZ3KNv0HHD28ntTJbEi9bSE8Kc20OAANtAYnS6y1bAHBde4Jkt
3yk7efGWQqWkaYLVzNpvmTUNDl5tavMINpqb0SpdB3zeSJ9QteX0YXDs/vPAfpqC2bgofecCj8SO
G/QeJeF1LjcYFqWEO6Ikf5Co9iNHU7r+AHnVAny9EE9aUWId1dOiDohmVe4nbcC9VeDzZQ22rYQJ
xK7UhTd75rk6J5vmym5AwRFUtU/H2WTXkx4rGU0xbMZ56p2QUCmHg5TZCDsk+aX6BmGcxu7bD/fM
x+GcbKfXrq4Gl8DVfUBizydXIGNbtG6mQp01FwhwZ84e3vHPXx39u1l6Hd3jjJ0b0KRMK0Eg4XXH
YPlttpZLXo4zN+Id//zVVYSHWEu0Tb6XyrJvRD+ruCvZfk8um8y3n9W5U5x3nMBeXaOqVlejRVfs
LWdNtx3M3YhMPwqzS20cDcis47OTLfdVFRxBoDVZcv6a7XRhJt8v/ITjpPWbudI7mcw8KCyBooTC
V4bPtEmWBY5Jld4b+QBVQwwD5KS0+1AZhMMedXy3WVs6D2ubt9HSM6c2SVHu3v4tZz5L72Q+qjoh
GZhDvtfYNod+odNQ050prAvQJ0ZZZxsPmcI/K5p4JwdoyjUexHpR70ffmiLXJbO+tmrISl1Sv3/7
fs6NoJMz8oDN3Zs761gFy8xtS9gZm51cxflk6Be+9HMr3cmX3izBqnKqsJS9ZhN/bF/HfT4Yh7dv
4MyHduo48JMpXUvPrfYtYZGRFwRQV8rgui+mJQQoPl34DM5MV+5xPLz+CtTkV61hVPt0btaNPujT
u0Jot6JZ1puSaN1oWvi8gS2wxaGzeuHRWWeGm3syjVRzORtE5uAQRQb0kfBwbsjVMk4mWmGvLxL2
JI1APRMceifIcmFXHAEsXl6uyDZaDX570fULjASZ/6jo+X2sbQ7CYe+qTttlNCBbNnTHAzWQqJSy
ecGMbxFJsAN/PN035axevFnSrJy6Sr8yiQTs4SHA1QqthO3mDi0FZzNPawNOEP7SPWBfbkRY2h0a
s3no1YNEuPCxopeshzZQw/XCCzlX7XNO3shYVbz4lkmcYoQFkNrNHxBXaJTHqY2SDdXH4MzTK9q8
P8bR7mKs/NXj22PuhOz473rM/6BKeou/LO2g7QBXV4e+QYWg1/76aSH56rZhmGwcC1wq6ZROx74W
RjrFIFXStDdd54s+0DcKB8pDIrYmGbyrloRk1s5Zxr10oEFpFFz2VimBNs3s2r7kul++AIBodsGo
p+i7wIcUYcthsItxiWO2ttBI0OV2g2H39i2eGXjOycoSDBPdrAI9CkhXYJ352mwxrq83NIr7KEOo
8tKmhbjwDZ/pbzgnS4xroNVFSir3qNC+W9bwgDi153SYvSs0Zex6fyr+BFmYX/iqzi1pzsl6orvZ
ktU+LaoKg7Hhj+ODXhPDSu5nghJeEoPbp8GWZNnPBGRpLwHK93BkM3T/9rM9M+c65q9zSW4kBcrD
LN/baEiiTBCrIOknbs2ykBcaMucucbJydLRc/FlV6Z5W3HgFIUKPBqAj1wUOnAubqHMj5GTlwBGa
Y2nQxH6wSoSEUwshE7zCTdMZzRWapZHzta19/UeP7CfV/PX0SygOhREfPFon+8gHTXcVYMKIpln3
Nm9f4sxCYp9sClOvmteVE+YebWONJK3RQOdZBLgCHtkRVnJp9P38B3+zm7FPJq5gaB0AV0xcRuJW
11mzWFEPUCI2atveVpql3Y4QBQ+9Pt4ZzKv3nluWGw+Iw8exMo3P9YSZRE+N7xUnuLAi2oo8V/1J
gDbdK6QoCcL2tO0J8s2fcQ+423UgNJMaRBURDDDD1hD5VuuGXVqXFPya0sHxoXuUlVR+txjO14zJ
jQKCHDjcacFe1cIKdS9F5EW6VDy7aflQ8Xo3Sd6x28mm/Dof+y7qe5MUejf50xtku/U44l8YaOc+
V/tkEQQxj0Ue9dke6TTVlKyq0bMMUB/conbjI5Z+l3YARTptSraqLbRPosembJWFfuE4fWasn5LO
a+WWpD4ZYg9lVvxpemv1uJptEZnks0VKy6l6dLWtvr89Ek/clP9eXk7Nql6rtJrgW7FHUqzfem5f
b6ykWvcN+LOraTbT3eD2iJWs3oxtD7y7nCm5lphtw0S6SUR3/0OQagGJvDkuTKfTt/YEU6Mv7fVP
l1bLsUWYoegtzJgqRxmqpa4vfEbnHtXJ3BqoACyFHMXem+d+Y5kVph9VLe/W0nkeZC4fVkg6F17L
2ZFxMpMSIp1nZdOKvVlS6rCtpd/pxbB88YBuXksl1YG0h/46JWv3EV1vDRUy6+NWykt3e2Zve8pp
z/JASjS03O2A23uRnRaVUujR2wPh3B7n1InY9l0AEJjNgDCg4qymIff1OnXAOFiFg3n2rhttNjdm
uWZXHRCQ8IhlvnCCPbOE/Gxqv5pydWOVjWrYJeoOpEe0e4jp8wxMdgWq5u37OzPlWidTLjW9DNSD
lu69ZTFfkKTOt3qffIW7VylcLQQDv32dk8Cyf39QP7fXr+7FXyrkRK6X7nMP8UcbzMuDha7xGpz2
EJt1Yu58p9C3UyEIH8lm+VCZGJIx3bCjdpuMLhGtE7w52rJRwgPK5kAS6z03+YfP+mSGs4SwyMZl
uS66KntITKrtxmqSoWY5xse3n8G513n881ePQC5+PWJEQl2PnnkHoUpFKd7xO3u0nQv7quNr+83C
Zp1s43qCj2d0mFyiz/qDNxnocLQ82JpOGezsRhIUKYwRJ8vYXLjiuZs6mWw0NNVYPwZkkDQjIpc0
1QNDto9s0uYv7KRO4mb/Hjsnc4w1o0O2i4ACoKelT1S4AY1iCb8vuq6JFqFZMUBY9ch12yua7One
nFN8WMJft50HQHiGFrEBC21jn5pRdlcuXoKCcdd186XT6bkP6WS7hyh4mOi9SU6nGOCCCZnvknnL
tnZponlybXdvD6Jz1znZ8yVuq5meYP7ujAUgaF0ucBgDY5tSrYzSEuH629c5815PORdBWaERax1J
cXyEwanwUGhJoG26CRjz25c4M3Ofho3VNFsxTCFOwCqRbNYhsG+Htlo2b//r527gZI9nuGquGPXV
viN4M4RJ4WwSkxXCX+ja/7NLnMwZeVsP1ghCZ59Vgpad6Xvv+ma9891gurC8nruJ45+/mjJEsIx+
h1ln36UBOad5jcSs7tZ7pcpLb+HMgDpFqhAWthIcGJR70SbDxyTRG2xx4O9cvW9CpKDD1dsP68yu
5OdO69Wt8NO7ecyxlKGzfHR7iHRZj+eo1opYNUmogw25MK7OPbST6WJ1WVimhWOEXdFuMaErh9i0
DYo0aXDhEuf0GT9VeK/uZhBmRYyqwiCXoeObtDk5oLjWokxV5m7C8YQono6YSfVmI3ODDGzDNg9d
6ZPfB9vwwkd6Tqt7irby4dzDIuYYndZI6sMpAN4cGY5h/Jm0dYMbZMm6K2UmY4CAY/xc9rXxpwPM
rY7UaFtfh0WbDkGOg9DOOXMgjSs4RvjCoD719lv/uZH4zYr0U8v76kHVWNE53qPZtUY4itmqPy72
iDQiA0rT5d1mmKlmIz1E1OvWftRbSxDRph+3ASEWoY3bJEa6tbyTBa9xKuyKZrrXPkOu8XcDCv1Q
lcm8QXu5ArCdxCYTWR2OeXrdTf1Nq8oeQfxKy9XGdEQz9kYtwn3Gqa92pbDy7Si6a95gu1ODFsS2
FFiIdDL1uktzxJkV+eea9ur+iwZ3TkOKwh55hXmVGTPnlCBDd6t3HBZX84e2Npzduy64MCbOXfBk
gciSzO1HYDS7zNeBSEnjqz1BJw0qioelSGxqOfwGBXjgwvJ85nPTT4rLnebN2Hm5oOlozUOOrOgH
07p75RXy69uD6Nwm/JR3NOl2n9rgkHaeYhNYWZYe12Wab11wNl8G16OcPagibsq+20vEC2Si1fOX
Cxc/s0zpJwsJdGvN1di07pQxPQnH0KMFRGnc5BOAY6Gr2FSO3GhCSNLGtOKqaCf9Ghi2v2lIDY6t
HgdUrqvPb/+cM69XP1lzgD/D6AFks9MnQLGkN7jkiVT9O6BUNfRdv4hw2Y1bURnuhSueWSD0kzWI
XuSQu2aOLpCIhI8mstjYKmcBrNs1ryj/zv9wHB2f/6svxagnLPPm5O2cwcZaV5jFrW6MKm5MmT+8
/fD+ihj83XR08jJRMQOQntNsP60BuAt7rP1r2ZY6FlsOKGs86yMpHj5E7ahJ4FtCgwMdkGq0FjYW
4bAxpRXUcJAGOYJBGQAM6s0QloHHko/QYac40PdXEd/CVnVCUKmtmHciTRTTn2WxQBNRtZbsBkzs
V6bkzByWtH++pSrpJpz+XXfvtJq6o5huPRbYcu7H1nW+pW1FwnyvY0OMhl66txMKGBIAhn5Mo8wy
k7sSxkcdKy2Y3gtUHSoWjVuPpGh8RaBR1RFGQPNdNRwTKSlJ0P401/JAUG5DhgHhNyJ0LErk/0Xd
me3IraNb+lUafd0qaKAmoNFAKyIUOToHO+20bwRPWxI1D9T09P2FT1fDqe3YcY7uGqibKpSZCoo/
SZFrfcuddQZ6inJhOtH/YihZGCVhLkwIEjQ8mPme/NfMPUQd3JXA07zip8Mh535ybc3dp5PVfW4H
Pf3q9R4iY61pSaAbsSuS/KORNMULnT5WevEMLGW8sWekHZ3hP2BbhXO+zCaBhW2iyJOYHY1LTQJE
7qqx1HUwXYkYgsjvkALx+9IfKs+Nu0jGkY2dXEUK03rZhk5DnAdQKozidiSRsdopDIuDVQrj1Sbi
5yZPyuaQJF7XHPWi5BjPMF1LBnhKWwMEStRcWRo/Jx0V6UUe27rkkewYy9iV0MctGKjl9LPS6354
RlXcPEtXDqh0PKBQJ32dj9mqy60dCXf5VUwiWbWnDiMVcEkFuA7DYDu+630t/4HF1n7NZ05oAs3J
3GjnLkJ+BLeLRXY0k+wTAcW2uwPjhm0LqIb30lf9JHfDEtffpJqZwpcsXyqUvPNwbcBIVphqwXoh
h2rMEHWgOsFtTdKUZgRAecCAHF9nw6goXGPwXmozSv/SUF2mOLuLItu7RRddTX0p7V3XliiCxIwC
LBAE36G08k5hTDB2lcDxPY8f+BovkU+qtJEhX+tw0JeyENMxG0UaWNZgkaYE1BS4DFE/9yP0LINT
jFF/GuNkcXeV03tBavrJS2wZ/B88o8Q6pNdYJa+HZdFxbeJKLQ9V4SMcbTqt/Jb2wml2k+r9L6Pr
hxGWOuRrUzk/wsqasyDLffc4AAOydnEqxh3L4LAEqZF3d2Nez1nIiW/zeR7S+GunL2lIKLc8nfAm
YM6dTvdvSDHQKkgWLo8OQwNRWGqYw87iFPBJuQQMXPHpw6W7x4qXH1R7SsNgZyO++TJRL1rUFVNA
Vbg30jQIAILszvpLArl8gD2uXiPVDLeoHVpmba+15Y6LbJ+ArU7L0KIjxUBV47fymVuY6kgqh/2d
rALg60mGdVtFEGOCPsP0isHS/VEpO2NDK4uJLvG7Lj6kAHFxEDRcUoa9Xy8xO5qovo/HCV4Ey1L3
FBO0OmPQnvDhkPkUMV15rQINgw0oDipwvMi41Jh9AOSCDpWTzeIFu4AmgokgiG9gZTiFAWdIQII9
nqSBHZzGh8U7GVyqbHAw4rp9dESn25KsCf93CYFc2+9yuHoDaP0U8m7mnzJw7HrQcF7lHUpWRaDG
Ybagn+1zC0fNoSKAJBR6VH/AToYVYtDdu8waMy8klbz/AcoXthHZjKfII1/nhtkg6soQosvxm8JI
AcfIaPD7gTskWA/3gyAAM6A9b2dOUXzVRp00bxTACnHgp6NYJn0q/wH6fFTw2QwVdhzIf/ZFS2zB
SG4BPdSQn3RtCaSZAYQWfgHDdyCIIYsB9hqL/aCD+IwDv+3H68ICt4DXPrWfqHoAARboHrkrGMkQ
K2KP9JilVC1RrF3yzbaHe69ocPo7absHpe/fTqYW/yz494wEdISBY5BLIQoc7VFCmN9+kDX2fNZe
+zrGeuKGFo7Z+OAvKeKPEh7KUz11WYov9nQjMBFAgFGczWaQ1Iq8oqTtuVPrymze+75kzzIXhtFA
JHH112gmQeyqL6KHJrXch8IajA9phdBhyXT4MI1ZOwxFmftIlDgYjZB9luKOwAQ0kASVRI+Tntsi
ALFofHYrX1UHkACM2y5qHrrI7O+ndH5BK31SbPmy/KBliyaRdCcd8G8yHXYdmtIKP0RWfMn9nIer
0gx0jsQ8TTQYyMidwZDdz3WlQS9IPVJkINepZ8Sw43MCYutLXIluhnNkaebByey2h26YjjPfZbk/
ByzpOjfjVaxflXQBJIi8/Dal7fBhIe7+Ha7aHgoQBvqagKCR8JtJIwdh5zBwrvSqmwnsyUju3enu
lIBlSVVqHWvMmt+hI/uf2Ri0ZlBwy12j8O0ixM5D3C6nW+KMuA0/gu5gOG50LVTJQThiEnWHpMYO
0JBaR26WoKQIeZcObV0GEwGpz//DHxgY7Bq841DK4hNSQR4t0cr60z9viM7t3a23e64lj+qsrQHX
L8vM6YvvPIBuRkEcLZfES+f+wupjvJOFYWlcHh0dT3vppWU9ytwgAdCe9QsHC+f2p6uTt6Yoc+7M
CDc4eeHB03fFbTVVRogrtDoC57kUBH/mAENffVhFrQWFBjzAEZjCKx+x15oBdAdKzw8StubrzOnd
C6KjX/eQf9+lmmscmdPmrY7nIbmKFI7NpsrjR9dvhwdumhygX51zZTkK8S9g9Hs8aNauaslUM5Nk
2lsUyEc/9/8qiH/YV6QU3A3RZHyUxWjh8YHZZbL7O3gx4hBRafM+Bml+QHLuHMw8dUB8TXWYuty1
OpxLIwgsXdLMZbvrZ+iRGreQYWPMuAN8M3+IFyM9EhmT3UeA+Hadmse7QaunQ+LqxTWkDa6H85SZ
oxTLoRxlcchwAkBRR4nCbrtHrtnNl45kTu/7T512+mL67fuhiXOJQjHXjg2c+WuDtfRQTfBVMTF2
exGBAi2BJ+37LNNuurTXnxPYzPvcg8u6qZh+HdL89gAqMzR/ihiINn6EHfwkAgesuQ/Z81668cfK
/acfaf3iN//+N/C6JlayZFetZfl7ft8c1jFnzb7lxt8jkhODSi4jNlOyfiAcxJ+Vg7ZZTvAHTBOw
fW6yj4s8wuqXsceU2PnRfUQqeMi3CfbE2H+El5s/ZX31vbX9S3zvc7c/xurbLiGsoVQ5Vx8gefrD
iEBwVwzZGP6HI3np3cfWcr5PEFPvYC7ZV37KLQVBcIJves9/tAx/eocYl1EYCf+9SGwi4Trf+C/R
ev/f/cKaEezF0yIWn06NoNk/+Y5Cd8CxIRCSBatX617KCD8zg/w6TPzt5Z3YS1kMcuSY+PMjNBVC
7PyOgBDHJlXFzoCD4Z/457F4ZlL8dV37258qgPQYbWVGR2IPhjvCcWC0RfoYQlrEgoet5ELX/XqD
f6q61Qc17K3GbKMiOg5j51t7crfyB27GrRY8lGiPruE05t7rc99AwNx1X4lxLRCCOeroVfXAl8Gc
GftRnpImJHcyF37+n89swCC/nQusJO56oY3JVZs3xrFMOZhCHm7uf3Xuf4ka+59EXAw/AcO0P//b
/de6+29AUH587dOq/P+AEHsaOedhF/+7jX8SK1F+/Z1ycfon/6ZcWP9yBEQKtCGmcCBTMCn/X8qF
a/3LhsHCZYgF6xeaPFPcv0GxpvGvEyr8BIOFcQEVln/2b1Csbf+LTSyAWRcln6+zz/3v/+t/vjGi
dqv/fh4v+u+Sd9YCMNEo9rVRkh/iXH1a/PlbpD7+1hGP/zH0/zMtn5an3yovt6F2CUXLbPUCmU6A
CS8dpv95VIPXfds0XoteNJMFQMfHc2lpjzl7q00VQ4D027ZrhVOFWJTsoI/Wcl/Z5gRzLL+Ezz/z
5GtlV2QYLnhaLzsYQ6jDHIvT9rCpu9dSrgp45DSTKXVYpnK4WThs23NA4b/f1vpqHjGjFhyVi32n
HttTCqckC1wTFzbf5zpldbDqzvhIhDNlB1yVpDmU/deRUJ+N/XL6o78NQ9QpqeCbLj9YHTDSmHTm
Nr7a1imrjwa7nCbkbn1+wOvjd1/BDm9rlwnh90fmtRERCx8LPxEkt84u1XeLA7HpwgbxXHevCjPy
iPUl1pujmxlTYTt/yDhg2/bkq8J0G477nbzMD9IDmFERpnAfedoFSsaZ516rgDA0C9WC/zsk5vem
jsmNvKQWOdfyasccOU40AcjmRWKcdWovD4TGkeimPlkLftKhyzoB7+aQ1s1DZA6nbTGp09saX9Ul
QDVCvIw6P8CgzL8vbRFfc6rjX/iiPNcvq8IkMCID4tHlB/t1wTV8SSpzrtnT//5bSUYe2MdU0uzY
8YHfGpwKEQm9rd6tVVGSroRvvGSUxJM8tjHgt2LgkHhbd68qc+ACu27SNj8MbtwFOW4EXMlATLa1
vipMLp2hp4wsDhyjM6F4RKOC8tj46KvSXIpiGeNuIUg9Tos9wTJlMLv9JVHDmVe6Vsk4plLFUtF6
Le869aGqL8jxz7W7qkxiX0q5QGlFlT7cFxHeaY7kL50uMNz+vmPnc+PtMMR1l+g+tw0HopOvq6wo
vpK6ZH3Z9C7NVWE2jtd1E1cGB+k42ZcWEQlnsdwnbKv7X17b30poKXSi8oQjuX9Kw4Vsl6sZBt9x
27Ov6jMnbtrg0kZyEJJX+8guoT1xqLNtjVjrXyS6UC5XigjRGSHsXFCYw49tz72qTuIYGpmkvTwA
acSbq8QPC+bptrZXtVn2C/SWxEsPXq3vi6n+gmp53Nj2qjSNyHabxWrkwQBeATy8uyrcot5vevC1
7qQf3J6ETB48G+ObwrJlkMuL18h/rqC1pmPwSLsybR5c0ixBuy9coD1ue+xVcZaT5frY3OShdXv3
mmyXGz7gL+GZzswq6wMqUFSJaDsaL6DHIqxpxcanXi2YUyc6sBY0POdEzppM3o4LXXRbl6zKEtNx
O+tOwjBpoCt3iU6isj+/bGt8tWzmkVaXQONgpclc5MfIgMfB3cVY1dt2b+szH9clNS/pc3lIFpg8
2qektbbNhesjntnVFMQAWuYU96aPa4O7qeXDtm5ZlWZtJ2S9uwtUu2L8pmnqLrLrS1luZ0bhWi8E
r1XB6wYGO1iT8yz16UUAtbkgIjnX+GrhjEqcBZavUsB2yX2pYZcjSbrbtiqvlUC+2Wu6SIuEr8Gf
bXwNnWlTb681PZ0Ft3WIaTcade6JALyqbNvwW4t3yh57NF/HCVkFh1HCICPEb9tDr8rSJPNDzg3i
Cj31uHYoy8980F46Sj/3Gldlya0Uj93bCdfa2KEJifUDwqi3bYB08+0GCHC5b6UGjdfpZ5/QgyS5
dBV17rFXq6Wm11LGlkgYfZMXtBDmOC4wLnE9z7W+Kkpg6XZ9ggEdori+o4CezL66ZHP+c9tQ4d72
Sd+OoJA0inKKv7IoZwGW4W0v0/ZXNZl7qTGqkwwH6Gp1unn62MW+t6l2SK58++DjgIbKjGnc7e1A
2kfEV5sGOMGxb1vm5o1vh5lhMsp+Z/v6SPplJjftBskAetu4YRpgEEEjggRr9EAWJATHvjZu+qL6
W2iSlJMmZ81MDuaMNU0fY4lSJh027ZNJL3r77PYwqGHyaL06WfCz8WeDQnJjp69qU0ZtNJgJU2Gr
eSLwhThkSxdt7PRVeQrEF0OTOMmBOwnJVQUCD6Nokk1Lj72mdHB5Dgaj6CmhOlLHKJubnTX6lxi3
5wp0VfxmGyvwWXSMp9W7pX506tct87i9JtsiSV/6OHYRyaWaDOToD0+QFryNra9qXxsRGGag8Q/R
TBgDKrn4UsDnmQ5Zw2NjdIEjDgy2KI3cz+1VvizbxqC3KvwWcuTYcM96KE5RAIn1bVKcj23r7VXd
uy6AeO20amYIDuGokeagpuKCh+1cl5z+99++juuGZDuY8hSmIm1uWIb94HsbVwhvVfVJh3E90eAe
V/1dOh+LYdOmyvZWFe+aleqHRZENUM13dZ7fL8NhW1+vyl1vCXvyfAqyQuYZB92m7YO9Dm0uxYhy
q0Pjxr7n2jH6Wyu6FOJ65gWuMaZ4yErkCAO1uDg3xXhvzemFe9pzLa/qEAmRjv2YxaxJpHzGtvxS
qjLbOPOt1uCJ9IrMJS+JjhbvW++epPJt08ea4QS60+3Jj0sOYv4Qq0OZbBt0a2qTkQutbTvK0BDG
99lYiFLlxnrTsHNXhQKBL+v06TTsKlJZUYNDcVPatiVsDT+y0AHOFWLwQxWX9VfXq427BCJst/HZ
VyWT+047SLhOB9UskEWT6dhjr9z47KslrI573Wsq9q821MNPSwQkP7RcZU/bxvgpk/T36S/W9UyT
cLkPbS6fMmMKpHcJ5nemfNaIo2pwkxxaJEtCYVwl+VzuoLJuO13HBP32uavGGdx2PJVPcXTF/IC4
e9uCsGYXzRLLgjApHwL7rrISEypEWbnp/MF2VktZVmQY+Czmwbk36zl044XQelcqMhU3FdL6Slpn
UmmmpXbCXk3qyUaWDFbDvYSAOfNK11fSJE1ZJ6yyE47Kc9CH9t5rIZTa1vPra+m2INMqU7kTljO5
BFqWWI9D0/dP23pmtUNxERP3Zi+dsIJ2i+g3K+5HBP4b6+jUY79tI1qduEob3jN7cLGQMad+yMYU
z5se3VnNjqrG7maOOjO68cF2MahN2zQGv/Qkvz+2AjQ9ErXCRw82z8QildKBfb5tLP6NQUk+pTZN
NJ6TJZCk94uWbvuaWlMmCfXsOUJmucAR9Jh7mhE6yezuN/X2GvHozothRqVyD+ShDndK10s8ke4l
6vqZElpDHB29jrOiX5wwlW28bwdRXs9jY2/bvq3pYoCrJYt074TxUBdHtPXLddTH87Zu/zs/rO4n
o4fNY0UjJg8s9YfEkdPGZ1/PjRpmptFvnfAk8Ltq0cmGE8cr2xbSNaxLjwrNb0kRCT1VF+98O172
+Sz7jc++qtDSjlJgaDGRaRmIbxv/4pEInUvD/TRF/f320V4Lr/C/EEqgMXUVspLfwaIuj5IMzqAi
MDMkXusSO+Xc2FztZJwsmfpad21S+1rjll2TDpgn3oYOttdKrGpOzGmcK36F75RPjWisa/xHF/lU
f+6jNetIg0DV6C5LUyEVUPXaaZZ7vbe1javHan6H7yK0WaN5zzSqsNE8Y194OFk2TTliNXxcY/Y8
J2XVJhruqdGm4q4evHHbt5cw3y5NucXJoYxZVrO0SG8sYhCuIt3ZuuFYjRlbN+BFxNSVLabmg03+
9l9JlV4ixZ4ZkWuSUDrEKQEFdMzUK1JSdReoKLu+bYv2WiXk653lorJmzHhIzqexcoLWWZxts+Xf
MEGY4IpkjOwwVio5Tl4uTsSybNtx5VoqRMixL1vBTN/LzAy7weoPnSg2DkhrtVlKRw7kVaLx7HYz
7cGGFrfKsbeJ1hCuvx2RTtY0nXQLxow9mMB2foWB4zbcVExrns+0NE7n4eYPx7RTD4kdx3sgaNvQ
WUTNvH32QhC4MFUjDvKxfG40W9yoUjhX2x59VaoqI+HBHLGn6331I+tq/9rqZbWx8VWlxvjcE33x
7BD8ClHgVqaOiaZt08La1upDFVJFumRo1MO51JMvjcito3TrdNOVnL3WDGUwv628sJzQ6D3tWETC
vdFmi1zkTf2+puqUQOdqKTq+DRo17yLPIrrYnYptpboWD0VOP2Pf8u3QlOA6i3J2dqCmo23TzFo9
NET4YC2TUhVZob2PEJrujdrzi41ds6pVz1ViGqwTMYGr7VtZptNOB9CybVe2BumQLt7jdKWamtR0
AqweeIw94nX/+bWenvEP+6a1fMiTZkqKtOmEKuk6In2b7jazp+E6qxpv/89/4swC9ctz9Nt33+Qm
BRFHTGXCMOfX2tDbJ7/w5/RC75/7BauaJf7a5WaeX9D6VfmujfJyxyEWg5/cmenC3zj3E1aVm9SO
x6Bx7NCqJ/ikiRa/soyP3zd10FpTVA5pafAfIhU9rEy1kRJE3BsbD3/XqqLClYQoD8IOl8WTx6kV
RegPTrRtJfnlzPrt5ZoxD86yZ5NJmLp8jETuEV1Avu0EeK0sym1wMp1i6CRCcw4EcacHxNzmtspa
m97sRNeaXhAEPkONOJTlPO6srLnEcjozZtbeNFv3Eqc7RURrXVxcVSkGfQKOl22b7bW3LDn5WNw0
d8PZZq5ErehduQSsbRvva3WR0UdjGkt2fXpf1D+munNux7icP2wb76uK7e0sGoyaXV8PmOVgaqN/
1fapu23H+gv289uIHPSGiU9jty17slr3mnTbn3VcmdsUgPZaZzS5TjvaM+2TP0Akl7e47jEaBPzd
Tb2zhhJNGhlWpUe9IsfoPwFbSu+WvBouzPfun+f7tdYIFS1B0adR2VnZEO9y7sh2pHL5uPJTax9l
3RLgop3jbSW2liAN3FBI082gCZyIMJ1o63fVaMjHbV21Wnj5aINVjac8hN3YAGgAK2qAbDhsa/1U
2L8NJGcanUmv2STPCBJeWNXbAOWGeL+tdett6zYDZhYT+6lOJymXe78+XNp+mzzQXmuRPN9oM5At
Toifm3i7sq26hkTl1oq23XTpqxo2uBbPY6aesCnM5aPyIvEXGY8bD9HXnniBRIucH1pHvu8fPLN+
Te183m/pebHWJGWlNQ6D7dL4ME3vBxg+D6KL8wsF9udpX6xVSYVZmWQVeLxX0+gfBwhPO7fIq03L
LVndb0eNp9samIbODcH4V9F1BD3lfU8VaJvGvFiLkzSsY7VuFn5ot8oPItx1oTazmdrW86t6lY1Q
nqgrciY7ab0r8kK/87vMfd3W+qpeRWbD2U08P/TA7+w15fovcVuPm25exFqdBNun9Qxl+eQENvK6
npMC+tI0bJrJCLJ++17LqFqUpznwh5YMZZVtFd+T2Kp+buuZVbHOGBr8QZn0u6PNH1GbkfAmUYY+
b2t+tTuGvgwsG5JdqGVm0+/tJXcgB0T+vOl0TqylRLZedlNCWl84c+9wX2W9H+h6a20b8uuAa9tS
Y2+WZRTmtjEdG32M9pUtL6E0z0wHazlRldp+JTAlh1ZGGK4qdO2qxrW+refXkqK0s9IcK3R0umzM
b8c+sW7QpvTbytVblSuQfcuLszYKE1h5Bwfu2DsClyFebho261DnNIn8wgNQFzaVrh9IR5BfQaf1
37a1vlpfW6ubY2WWGjmcaBWdgQwke+CSbVvr5tt6dSe/ijgN0U7wKOPFsSookSO8oW2tr+p1IeBN
Z+ethVExTwflGRExgtqlXKVzQ3JVrkWptbKDLBfGXZ7vtHbOHl0rs75veva11oiQ7mw63SSFuZWb
9wk5Fx/4/s9321r33vb7oidF76gZCGIzTK9EtWY3kasvm06hxDodWbiyNjNVR2G5LGZIFuC7NCqq
TYdQoAnePnoEA6zpKnIsQBrWB2OeomBakmTbLLZWHkWDU9ZaNmihGMgtxVAgj6PZbtMeibUG1Yws
FdsL7Mm+zGOSR8HPvrcip944B6+1TXHRcx0YW1pouJmFmgR0nEEER6pvK6i1vEm6lmc0gucv9N7Z
cz4dfbJEmm6bJ9dhbpmtyqlLmGrU3Da3yTzLaxFPl77YzpSruypX1mmTUCqbWXhW+bWJGe9j5oxA
Af+5ok7D7+8HgGKtbqprPgPnatRCLyFBlDzaST9ioVNh1iRZGjiV414K9jrzS9ZqJ5TMXg7MUQvn
ziVXLwbmmCxVt21qWMud0srR8zQmyDmxJutGF8RLthwAbNv+rSVPKUItXyvi+NiN9ihudMt2XipO
XdptG/u16inxq7mfPL059sqIQu6DCM2su42zwzqSttcgvBVu1R2JcM73pIhmZbBU6fLXP4+hcy92
tdYKZScpKUbd0fXJLesTuyPiPZPbprZ1UKxMZs1JzUI7CsXuMqny8dhIe5ttTKwVOFHiw+Kz7Oho
z+WQcIigOT8FiN1Np1Gwat7O+jqOhoRMxJgANE0v93XJnbuTtdPGUb9W4gxdU1Un7taVWws9gIKk
7vo6i7eNyrUSZ7F8NxW62V51Cu7Rvs7jGlJJUmzzXYu/aXFUaRWZ8pqrEabiDhpssyuBoWwbOGst
TmN7jh6RWX5Vw5Y8Ik4AIw66c9PZtFjn6FWZGhmXk3aVNvWnebTLn7k7dp83VdRaitN6gyTXvqiv
SX/Nv9iGrH/UPdH2/9y6c4YEKNY5eZnSzVmQ1nKdzL0V39ocRUXG0e0tyy7vZjNRmo97qJP6be1V
rrgHZKx5R9Ow5ujnaALD5favlC3UZ508DyWBRy5af68JtxzKnZbNlhu6jpbIb005Qht14XuDudTm
wjFvkkpldbEjvN7XQ0nAbfZNm8gJNCGtOiOMz9M/mdhAps3y7Exzm9+UkZ8W927iyvKGAJYaAF2p
GpUGddVN7Xu9aVRe77K574UM+BFR/E0zRyOOgkw3K/lDG7V+XGDaqil+iYgkboZACA3yW13NbfRQ
GUJOd0U/LQ50U0DG/d4QRRY91wMEjPuKS+FFI5q6nuWz24DkG4JxignFARo62+1HANt5csRyUNbX
vqdIjY/7oRggZ+t5Thibm6iluV5a4eMZ0LWkeTXr3CrfeZXhN+lubIXT31VEQjXFbhwnz/tRiNpo
3hFS3eivRZ8Ppr6HcZjy9VXByXHbXWkmccyP7b1sVtcDbTbNvms8YXxbct0m1W30GpmSZGNNkQ5g
1Z5Mtwp8k61iy9FONIC8jsaoeifnsref2hiqakMyuKaZhLNzwWzPh9hjKXqQQE3lO99chvzK59uk
5gdFoprDvjP47lw8L82f5FTUo7lnga+WY2LPdnffKSsnzjLVEDG8X3zb7PNd77tODBh2gjh9leiG
rX0uiEjqyiBFOucSvDAV5VRxBjLZ4xiQhjF2Cty1tAhCw+83W9btLPOBYzXdmAmbj6bSteURZFUO
Fr1ZOg3s3VJ6kZPuDMsX9dfB6sbxRaWml7wQPt0MLdgBYDopaULmBIlBs2LyRB1V2c6XtDNz+Vev
AyWXISr1BZT6QPYeUxPJ2XK6khO/yjjOBUhuLZCgFww9MEqXv3sofbRg1MRYKe8vvYsTGOCpbCKM
j42nSu1VW3oFo7lNFmv5bgBu0X4I3c2JXBdwxHeJrP3iAPO2mcrbcs5OBeY2fdIcMKsDT98nZTX4
061IK8toQ6m7Tl8CRU56S9/Zykqicu96aTH+NDlvUM9eQaRPt4fxHTm7TMWfnaklk1J2vdcEeqsz
zMmPSPvvRkcf/WhkRyw3nVcY802pl4V7h0O+M5+9hstUI+C7MX8qHCe9IQFKf/RNPxc/qnGosh38
sOW7uXRybwk4oIlpxMsHkRlj/CN2HEscY9dP3CWILTKUCFo/0f/vxj6bxaiIQo38LH5VCYMquxdL
4pvpDaicKc1BJftt8oloEbYwh1ZObprszcgZq5tcwihv9uj9YtnsRT474ydH07vlp2ZFcfvSDW7t
E2GfcEJNyqcl+uUpMSKWY+icjm6UOwLQiQ4BOoyerAmgycYkhA6IBFrzytUH8FlHfJROF0Hfjabm
L7xh9TxC07WdvkafDvXFC3oxe+YQuIo0989p2SONCCc2c7m/A0+UDVXQlb6KgUtrotHp9vnERLaZ
Sv3n1ixH57M1awS/BP5QtIJnG4dR/JX3rVU9pUnnNa9TVVSQs8UkavUu0qU5fR3jQeZw4GbSHI95
ZA8teKumBkMFazshXzYcY8dFg5DNrZWZd/BR9cEIyDlpLJLEvchCpJCbWme8Tmqc9YMrQHD/Rejn
KWqiq2K/ykM34xYhNHSza981g1RlFWTpNCwhQTDCfZ+AfdC/8VrVGAXe5MHED1gaRv9Rlb3pIuWq
ELzwb8jfHL9JC5gsoxlmqNEGWlxOpjoSr9hrDbii2okfnMQC32329qJf66noWS9cZ4B/rTVj9GPO
AHU+ZW4+qocqamzzSN/E4nvuicLAYOjZXvzCQq9kFuRedsq7T7qiHK+9RizNhGibbNEYrLfkgn3X
CwJ1xp0LPDR+Eb5R9Vd6a3bjK9BpUWo7EqqSbDzk/UT+1q4mjHR4Ug3zzH0nk/xE/dFTY2e4iNX2
cb74XhF0VWU8uYnoVQA5OAW5WRPNmH/SIuUs1RN7e8kVBvRTR9a3s1sv7mE0unq65RpRs3U4qmWn
jmiSDXFKdfYLmOMESMzFN9K1RUo+iZ+MHE4mTSvA6KsE3FAG+iFOHqSryC/Jo2gSXyGb5WWxXwZC
sMYAY09bO0Fp0sanznP97qHIMlmVx0SXRFYcS2NoPf1gxIaW3poVbPn5YfSGzCx3fkdwwnJvLQvv
ishX8qZRJ/SzHhGTYmqFLPYlGQNluWvq08d10C/w1p/q3uvgxWLMnM3msIwc8pVB39px6T2QYRJ/
jrTKZkswtb05/TT47QvZvJYphx9iHH0Ub1NnlGOQa1PZXwnTIw8l1vRobAJAhaP3rCsDY0JMItsA
CTef+aT/K42WYW7Cmmsp/4UZUDfTYBCpr4W66SjlHFunHjIJfjsx528z2XLtbQSxWL+RjbuMH8p8
6YZ7oc9VT55uk6W2xd5iYRLIAmJRmJJeprFjgOzMrnfJA7dsCxLnbp6IYvrIrC61L8qdXZImpFkg
goilbyU/JSDw9kPrKauKj6ICqQ6uNHca/87WGy92dkqBuO92qVFX6dVcTqnu7/3BKOshaDRmp+dR
cwemZCEaUT5azuiQ+etPvfO06IS/QIx3CUkgaqDv47LbtfSJF2hGbCEhYUuqxl2WxBWeJdcwrfw9
iR0nPnllJ3b/RZvGIf5ZQ0Hv4JLrxajmYOCqX372sxoMTaCNubQ+GYMvrSRo2ooPGBi/atGqAE55
AWOsW8o6o95mNoR2MORilrc2AeTOMze/lv8+XewG+OogTKPhENZp0pLjL8+hPWeJs/rGE5EtP+aL
ssvvp3xmcw5EaU2Q43MyUJzvqR2zDARm6uTpp3iOozbG6qux9wmm2o6a66JLZJQGBIQm5scOKLue
BemgJxod6PQ9QyuaU5fslZR9rLlLYYJK5sHB1gzMCwBmFDuols/igESPOrpOEkVIFRvYybhjzyG8
jxao+yysiQaAUVYu8Ode58rKCH5ozLHNAtEVVvS5WPyqe+JRbCa5SOVFdzuCdjcfnUJ4WuAj+yPS
pShVtdP8rDfynQTsFz1XkZhagjby3AwXwfthwz1U/kvvJlOL4/H/sPdlPXLbbNZ/ZTD3CkiKFCVg
Zi4kVVVX9eZu92bfCLbTpiRqJUVtv35OOfNi0uVO6nOA726A5MKJbbYk8uGznMWq5ROsqo12MNzw
/BpS7zlp+bW34kzckaUEsi3ueqgMt3GhAlEVCLHVACn9fmlVKXBrjA3syQkMNLje+JFV8tVqSK91
cUfgJ1LEdYnp7YWocUs9r0sm5WEuw1a8KIp48m1t8cJgvzSI8Ra+wv54MwM1kx+As4JXaYzyeQoP
Q2PN8J12cPfcEBJJ4WIIBeftRTb6pXvRHTQ9PvpAPOb34+T58BBpwVNennRhNaxRpjGfaBwSOC49
GYKZ6e9rDesOuvHNOAcTNJm1nB501DMk9KOaOrFf+nIq5EWtygq80yL3oFtOs86JV+p0KXC/alU/
TQgieD/oyBUwIyOQ3cdXwHnue7gs1NX6hQAZeLeg1BJX0nkG7ObBkQ9z68Cs8AtTRI9FUZRjnaBC
MuIanpdaf2KQripvNZoQbGtKnMMvcCXGmUy0yCIB6hGNfBA0KX8ds9aL7hbID8woniaPiIuGQAVo
jyF0ODy0FRvyr0tkQjw+Qr1ebuXUVDVOW7UMzbXyltLBjCmfmhd/RhoZd10gyb7sVNdfGZLP/g7G
n1o/CNHlNYwH9MLqi6rj8OzwkNM9OUC9uluXjaPe2XLwvD4eSRN6Dzm8ddmrrobJQcuZ9XPcAJ1H
Y1yLEruSlsymZBhLcmW4y6KnpmsqOHaYUHQpLVzYPc4NRz8Sb3nFIbCrHEAZcwFSsjvPTgNaz05n
TbkZ4Tuk4bU2DvLeU3aGW92ouIQC/FRVIJrNUXXjV6teYaCwIvo8zNEyi6RtjGtx26jMxmtQWndJ
IF0f3EMkEArfSdbIalCb8OgBd482nLCwixk1IuF0dJbZ8lUKsuvs0RiPdHZU8AbOSz5toAKRN1dI
PuV4kHCkC6BV7pTalj5O6KFemyDbCL6WKHZlQfurbNTkqHTqYBlxWdTwPAPQhMK/Y0+WwYUpQ71b
3YxAdtm9y1fMWAN4vNQqdvgJgwvZqCK4mUUY+lc1wUgkFYFXdvhhwXGSMO6BndFlBm+z9psK6tC+
OEl7eksrZNEo4MDDCW5VZ2FoZ+xgxqtgYkG351k/IObDxYrsC27ofAV6KuQt4qAcePRZt0U3b8Ni
HZsH+LJmUHUoV9rvjI+i5jYYLYc1HERLZT6iY8Si+rrSDVtvxgAvuqkS582ElXuxKO6tKbCCBUTL
M2+RESQ9WeD5Z9oQf9E2POXsiLqnXltytZ9xI0Iapm57QGwwN/78922Ov/r7T8ZoPYN9B9KbfF/N
pL/EeJ3cwAnmn7EL+ClXh9WDg50BW/eizW08Wdo/LHB6uvtHP/spSVWK1fSN3077HmZ0B5ZX5fMx
Yz4z6PohbPhO1/+UpaomCoOnpdD7Cn4CXbnhwQoxSMpNthcAOoGfBaVIlQ4B87DtlxogSQLB7tci
0qi1ylaJmwIbaUDDFKnXOie8i8wSe9wcnVaKEBy7lLs6xG+wHVfZjvVt1MWl7piMqwoA2msvko09
qLGgOba1xUyMrEt1Tib2L8YaPxFlJXJFVc7TPpIoH+CZFg3zhc3o9L0lA9WphkLLuVnwX+yzUxf7
ude+N9rF7keI6nkHOFPANC31C0raNIKrN2ptka0ctrpokoWwfQO6BP49qMk8gZbYCrch3BiT3VAx
eGY7Vxn8BqPaZ+IqGDP4OHUNaGFuwwftRdD1700FZ76CVQESsmHoXDhAitnaztwCjTi5GyjF5Cge
bB72hyN4rfVSmWlU1Zui9JwWm2puS5kyky8TIibiDtvpQLF5B2MZuBHWLQw9vbgKxjqf46zKoPaF
ahb1+7LrYVyNRky/KpsnJINDcsomSBptargI2fHAwzkab+oQLjT6Rk92aor0x5H4P3n8fztq3g/L
/vf//Hd6PPB/rY9//eX3L/AT+/bFvBHIP/6hPxTyBfmNI6UPIPxCaCT8I4L3D4F87v9GQ+ljhgsx
KCiSHSfF/9LHp/Q3/F4g4uRRJB9dGYzX/6WPz8RvAUFXIpQyDEIo2/v/XB8fNoYyitACwE8YMhZA
yP/tWARxEqiGPNfJmFfzfg3bNuZqaP7YKW9U+f+slf8W5BpCZIPhYTh+6IBFx2c+WQXjGDrDzCZB
EnKZk/5xdOMz+qCbNqrglwpLp1+aPR4X9IMIK+J9UyHo6Yx/9mGHWCqYp2HWSW7zpct2kZx+jT+E
VRiFeyBaVEwcrQzCk3utRM41LeVikp7kNl0ITi+3/jnRzeMn+N+r4ccqMkInX4RRgGTpFGFeejqs
qEFRqeujwzkSuqFWW82LqyK0D3NZfnNzdQ5g8DZcHxdlMCjBzpWcCe7zY4j9E+Z2WZWC37l39Hnv
VQpmwbCVHZzchMeWK0g8ngNxY7OfPCT8bDhW8gkjITuFTcgF3QwoXA9oAcsXmbUyxXJtwpX+NQDY
8cl8ToSAKQUN/YCcQiiyBbYpEFAbkkbk82FZuU5Y587Zqr+9gv5YhQnU8hjkM5+ekj3gfVMGReiG
JO/zXh+gpJh52Iy9nX/1aDEfE4CIoSajTLDTnV4CUKjQp4UPGjpoCez99C4a4cAQZoW/hU8R+26h
Wnbmhn3na0HmD7YrYEYjGJ2SIonM0ElDyy4ZGKxcA97MW4Mpzrbpu+iXctKQRnDWC/AvevAUXiKn
u59EInBT7/tJCZW7XduG/h6zknOMsZPtznwECmx3BFtYmRB5qrXa9xVRGKvoBP1AfaFVMSSsuqqf
MVOgZ0LTO0txKiPJ4ZgVhBjcvj1ZaKo23Tx3VULccgnvQIHvFclD1bF23+v8HPz5veUY3FewD3Gs
gtOD3NuJh71Dm4MFgbAbEjYNOnJ5X12O1ejRxPFK/pr4WYi3yQKKjUFZyKDgdJqH+Q3Kl1AXOpFT
4O07ODrpXtgze/DnB2N4gZJyvETIQp5+spyq3gqLiYdEQ3CvSM33roJIdp71dDNPvjlz0E5O9I+H
OgamQCJGEVzNb78bD4/hvoafIY57sXUS5gRVpLx/8FThcRESBcBCncIIGr8qlo6GcE3UUDXLGq9K
W8OWpB1qm5BB/5qdwI9PhRsMWxHfSxwTjrdPJbnnVhxmnaxZXSYImnpT0e7XLDmOq+ATIb3AP8c8
4BR8Gy0tGn0LwMiYjMC8e7Qm1c6ew+KfRKXjKpIj1YiQHtEj7ertswwBOtHQ5aiS0OQKJqzrAqeR
FYMn3z+nMPneUkIi8CJJo9jrp0thqoZutaySGRjrJAfv9CN8jicMdZfyy58Syg9/XPR/zp3eWwpv
TobH0+ST0wPs1hET9TWC73egHjqXzZdjwVyM+Zfb/P1KP+9wXwbUJyFuE+y90ywtI9BLcSqvcTMq
iR5WAFWzuWjlP3ggRHUoASLHPT7W28+U+62cBlvVSVB6FkI7ZKU3zPWZuiFN9GsGCz92HpInXPO4
6EFAPYWeTGXTh0bqOiGVJTFO13hNWhWeKd/feXNhQAM/AtqMU6TRbx+p9sgkMLEAZMB0BlPd9RNf
QAn85c+DhrwvkD9jp3Nxkm0WIy3zjGIROJ3BOKIx/FYN/TlaxTvb7c0qJ18HY2ddNLWpkyKDvVoI
cAQMKXuHftMkP/79A/28FJo1AWMh4SF23KlghpjAvOoBOoHdMK5edLAF2gFMlM8V2GpnvtA7awUU
AY4RGqDc+kk+Q2sN9SiCOZ0o+aWWsrkaJlV8QRXBz1zwP28GHvDj3cSQnGCtkzc4ZcxrUexrmGCv
eiPM4sWa0XM4s5+vPx4IH3Eb3QfUcP7JbmhKOVVhI3WSK7irXzPXti+Vgqj2JSa1PiA4aI6HZ3bg
z2ui/AhQK0IMTqB2PMHQTSir2NSqKumo78eZJib1NHwGKsuQqvvmnCPAD8L1n0ofRHRxjERwUotC
ikrkZMEWXwfDi75KlIug9yX9LlK7IOqsiodoCZ+8KYj0DqBEZ+DFO9hlgzkM+cRsZ18GGo5BkpVO
sWPfBu3rABPyW+6i2oNNr56rHe/gzr11oDRfrtxXZ7qdP285gTojCo9FL4ngdPc2KACjoRTABUBO
rDX8gCpMrDqUA2v21UMjR5zZde+tFqC6xqgb4Q6v7O1q1lTdDEFyrFbCGWNba8EeDe8Hk5gwEvmZ
1d7ZCZRwEkoeQSAV2ezb1eAtD6etGvcf9zXUCjiktTbNWGmF+k20WQzo77lIfvwrT/YCJVhMIFhI
7Hn/7ZJEBWvu6aBKLMBqhQte0a+rExhXp8D9YfrHp49/H57ee0acXglnwxDp2KkigyOws4QeLiLh
NIMxpPznaC6u+wrmSLoSv6aacLyooCgdoUckQ7AJEQ3fPp5fjRgKGF4nClVKEXuD7R68pdf7khf+
Gf7WO3tFHq9DyMCjT4Lq/u1aYSfMtEzQZxChhZcvPOAv61GVBwxLz0E+3/lqMmTHGpiFAsn6yc3Y
5I0KQtiRJ2vUdWnfa/nIQAvctDyEoTF625tqWdQZbPjPX+4o7higZYIDeDx7b5+vDZlbC8Avkimw
AL+tNUZJZKL7qMDIOQIxefv3O+Xnh4SZ5TFpP5bEPDyNix4c3XvwHTGwmeZph7FxAVhIYdxVlU8A
NmR6/uCxXqR/v+rPXzHERmFcMAGRAXhmvn1KyxfYrzmsaqa12q09LrJeA7ZYDZgl//1SJy0obE7E
L5hxcqQ4jNHTF+qXkazGBlDRkjVuBPyD1x/6yKDr7TdrA9iArj5qWMHncbEASXEm2Pz8etFowH4l
eNhjf+jkQasC2VABMn4iIRd43Va1gNUsepZxtE7ljSeq8iETtTiX4/90jwNQTQKYtjEEOnTfTuK3
HvtladoStx1UUvZzqKorQEnCM6/2vVUQQ7mPeo8ReRrW1nFlC+kL1Oc1JrpSG5NEKnRnduhPewUt
LxyE4xuMBMVd+navDMNsRgw16oSaBRLzSMhiYDbxufJp/SdLoZuCWjGICDu9iAAhMUMtXI0HmoIL
FgxzCjhPvSHlLxp5IWYen4oK3EIc8CNxCs6uaRHKgs11MneeBEYL0QZ2zvD5OrMB3/lG2AVoD2H7
o9t1moZM4PqUdbOiMLITMEAEvrKfYXfvzhHhf9rox+dB6wRPhqiMLOvtV8LcxlihRJ0AYFF0sQ2z
0UtCDPQSPVNvP7ces9uBLd0/eT7EvQCIH4k+0EmQ1j58roJmqROA4vqDyUAAFdpnxT9aJkSVjuIy
wkY8eTyzlkaCMZWgAHECDd5iBAgH7bDd30erH62fN6kC3qNPKA4TpFaOVsJvF9JStwCO4HvBqEqF
yybI1UOVmzauRbVviX/RFWjeNBOLQ6CBQZZp2JlD8N6O+dNPcMoVi6rZShdQFITOC8YkdEHz7KBw
c//3T3pumZOLLrDFvFgcrgRWS/N1HYWPfn1WoeT9RY7hQwbYnKeiXWwcV28CcB0QVpCQtyFRXeJB
oZSc+Wzv7X40HwKwT7D90Vd5+9UaU4za9QwQn7IP4onP9N5yhrmoj4yPx63ssyuaN+eKjHcfj2Lo
QCWyPfSa3y67ONFGpMWyfC0azITXcn2ulPPv/v5TvReBfR/tFbTrkQf5J1VhMC5AA/bI7zKAvcCW
WPgWPpVoswAmky2/fKngMFMc5GPvHFHSf/tMrHB8nOBvk3jdNIBglndFAhRV++snGusgiUQR76N/
/lMF73fU8RYBy19DgDrtyAHwm01xJp/7+d2hcg8wCkBMZASztrePI9uZd4wryPjaxcXlapd0zGUU
Q3SjPhOjjiH2behASsWw+zA7PKKnT95ctcyjF6CUTPKpzrZl6/W7ziz1bR7QFgrr9TmrsR8qSG8W
lKjeeRBQZHDHFt9JrCpFJwA7dnNSlkyXtzDIEO2XChmZQW0FUeS7XHTkuZFD1G50Jyv2JMvFyT1y
Bq/7+It7FDBp5OkYZaJVcnRmf/ueTcPKvAPMM4EwO/j6ktQ7gmbGXe7LcxkltsnJmw5x3Dgqx6MK
Oybcp0lz1kPqYcgKmVRt4yFSLo03Rrdy4dy+NH5HyirV4dS7AGQkj2fTEeS9rrdmzMNhx3F1lMDN
U/XQ61kXX8oFJqRpUavWAgPXipsKlda9wExRHMCDh2a96SY6bxYj/Rde6iG4nPs6agGnBeAsYWbu
1aOH++nHdKQAIQL+Kkj3/A0DRH0A8HdumQ8sR9AQfJoIEKDppmjR7rsHDJgDBQYR+yx7ArYsurB1
zmcdq1IX2VcwjVxQb3BLhROMQVdZhADrtItfgpJCZed/zdhSyyVZAiQZd0uuPQmJIOXRCurpoanR
gYuMtPUlwLHYBG6gQWniCTRt/9oWJVDcAObZ3G168BfkFVB5mao2UWTquYBjlmhWlYTl6srfZ+Fl
8wG43ypLysZf5m/QlagLdPjyfoK7VgNNKhorO81F2pC1Lp/B4M15H89QjA7uJfCw0d5kphEfWjdF
ctsvgW/3Az4wSwbwYugm6PgC5K8CeDhPpzYq+x1fXBDd6LVaomSyMC2+yiCqCnT7airv0VM1s5fZ
CFDdQwg8rwCqkZLDqPIGmJwZmPdX4MeW17J1HruCRkjdJGFeBPLQS8AVrwOuS7NnppncXqk2Mxs7
RU3wUgY5FQnCYBAmUmXqd46kKixioJ05DLmA4laXPqhjhUrRDMyLZ4/nGYsVgnILnDTwU9+axcc0
P/ZBVSk/47TpLAXfock+Zhl4KwcqulBurWYz+1TPtCjhwtCY4MtsciD/geCGk2AZwzyhVxvdWDAT
dG5mcq/ywWVw4jY2uG0g1DJt6rUneJ6pib4bFrFX01Z2isEpqtWF70heISHs4OA0abC9tqol3q1F
QQpEvJ2K+cF3JqNJZbmoUxiCCfPaFxn55Pu5BcYrwM8Wr6wbcBEA9t1vjW6mK7IEgKminUfWZ+ON
/RBLU4A+CHi/PLpmIXmJQTopXphhFRC9thU8tiJzferQZARVCHB2tQGPhWBvr1r6aU5m/xsda4Cc
RbR64C1gPJaDLQEUM/ZhW97aoaTfwGLRRdqOy+rvJu3ND1HWhGYviAPwKmcSfvA5ty1PtG2g/Qow
eC+2TUfYqyqhMJuGoOGPuxWFuIgtXedpmwEF+kmWtc+v1QJMerKsQZAngIAEYdwAuwu+km7pQzfx
fExb3kbTQXYCNZfJdacPYbaQZcunRn2bWpQpG1Yzv0kaGgyf5VqK4bFAMuwSo7wJFa8GbXiLBnD/
0TYtWa6lVmxI+imfc/Re1wHIYzP2Ut90LcnsFp7dAiRNKKyAOOiNdXadd6AmJSoDPwOsB6d4oorS
f1i1t+bPkIRr8DHKslziumgwWQd/hD8i8OfPXTRn94jdTG8aC4zoowc0MMINLObWiwkx87shfPgk
wF+aAf+PQCAYbVFfLmRygHXaPphT5OCZlxKn61fCMvqYjxhUx5hgDVMMm84R7O4IOzaZ5qwNPo/t
WJA78J6ofa67hdwT4w23dKVoHk1eBPsIxKHmFrBbQJC9uovaC5EZvSboBfUfu2HUVdLWXvh9hOlW
uwcby/W7qHSsuOpySj55ORFqBzJn5QFADRaEP1EA4l1oo2lfR71wKUyVOy/OkTGGW1r0ZXmlmimi
Bz4R8RzkxAax5zh7KQkK9hD5PkyscNjnsDgsioSXdAFq8qpzedOkVrTa24QTFJ2SIMthDBCBgwpg
+9Ra/0OdQQc/1b2tx5jolYcw75sm9zXDOL+/tnUrhxg6vqO/QSyBcEImoQqTWK9c76oVLbXPhljy
GSpASj8C7KTpZWW9ABbWPEfI75XwbRI5OrAE0HhP7xBLRgY9b9uBrbJAPo8CmFgsIrH+XKuXis76
azf27Dmo2jCDaqtXAwYBziNiQ4E7wGxAGYP+Srz6qr/PvMrWD5X2TfQMRkehdrLCcY3nFqVIXLc+
u/fBv+MJA9GkvKRZ5IPckZvaJARaS2Uqe2FyUNK0y1Lo1JXNrWrGrnoOmsoHLDGqwvVKKgDGHvOh
Q4936jrckjofwZrUGBOG2IilGZIoN1MeA7LukR281obwk1e5HBYsw+gO3FPAgvIVH28TgR5kYRxn
dBZD+nDRF009ry306yAyj5pprL9MuZSvPfQqzDdI74Kvhh0FA4rCazX4Ayuc1lIwmAPxhLBRweEJ
JiEkukO0svYCHAk1HzqcUT8plqHM0JSbBwISi6pM9sx6sGA+AgZKKDZ7GCxpQebQ7I5z/vFeU97l
H+suG/ietrTDlq4Bca834Sib+iEkaxsBUpuDYozwXRbttcmnSR+A/YyqC6V4BEjdGvIliwvUM+YZ
XrUlaGLRsNbghOjVp+PnAYrC9osYlFX3BQhn9ps/hzOOUJHl4qavVfjK22zEZU+iQRwKwDaKuCnp
su6XYPSKTdYiLO8g2gwqWTIHId5w0rRz0T8hM+qxjTuvGeXFHFSUgwS6EHpravQSnwOnrfo44027
HbibU3VrQM6jW4wX83EHPqefJ6HvqucpYHy5X0a/8VI8ftl/xbR1UEmkF+4AUWY9OIJww5hAFHBy
RldJ+gdhi8W+dPmKnhyjZW1igWn8ZUkAwb1oZInm+Uyjpk9KCyo1yBIVGS/MMjI/pTAT7W7tAr/S
ZOomfPPE8gEHM84JeLuf61p7047mvZq2HsEKV5wVk9yirqzotYZ875zMw1wHcT+CoLkFDAXefrVa
2fxBWeiiPY2B7930IDXIqxHj3OFbF5FxuuEQX0G3RWpO7cecAT8C3O7Ehu3gyY5+kE0JKgIZePTF
GwixTzKbpgbouC5iVTw7z4kNrid0RD2vbLmX6CxYSBsPUx6SL51aJu+lbxWYmXSp/8fc+v8HELd7
bT4O5vV1uP7S/cdxgW9tt5gCOcd/vf2l/ePX6rVNvwxf3vxi8wMde+dezXL/agGq+a//+AMJevyd
/6//838wtg9L9/qf//6tdc1w/NtU0TZ/RtIejQj+Gn0bO+Oa34vTP/AH8tYnv2GSgn+AvAXEFVPz
fyFvWfQbAb0MTXNx7Gn8cBL6F/KW/ebjv+F/U4ZuLAEs7H+Rt/w3VDE+BY4Ko69jq07+CvIWzJI3
FZAIfkyVgEcE3gKrodh8W26VxhUe8bunBcXYnUVYq8HhirVXkMNsw4t8qfghD4YynijqlOmTH+7q
dkh8Nm/doDeB+Dj6H2cg2MtQp9BtjxJWLBi04A+MDITU+2H92C3zlpj60NaX/ZBdtW50cTAr+uyr
A24E6n2pBnRphwwUr2BInRu9p5b+3o00HdbLnuG4+omwX73eXLq11nvADqoUxEuUKCUZkEzWcU6H
DVgsAKhkKSBvrygQQGKa4tDZItGh35apy0ovMYiYvbotKz+ChLTbV5CIiNDMD8obBN57sd4X8CiN
QUH+mKsmVuN06EcPQPYchypKBK7CmOrWi+thSHtn/ZjQFeJCJYlzmN9mpr/wBrczrE6hlwnpA3LZ
W+Q94+dRjiZVk13B+fPSPFC/t3WYNkN5PXFoSjDosu7h8hgbRRgIj5VKVt8dLJKnxLpNmYuENipF
gI+7UiZwIoBfQ5g6CxAfWzbT8B1GomlYf3eoF/na7lrzGEa/5z5q16DX8bRG9yOnNwPtSWzdkO9s
NiSldtdaBI/rHAQXPq3LeAbxfRsJvBXUPoIXx2zjNUcpAMxJWovJgMJdPpVTv+0LUCCb8iIE0wUR
BfNPj8n+mhRoGxelOnj1FeNf9CxeggAD2oh5n9b6awnhAk9eT8jExkn70DcAlTim7Gvm1mZXkcJd
olK3Nw5kcb8RT46OcRaIJArwkYWJe3R6ciXIQz8FKYqqJ9pUKNcE5KOQihXrrrXTTe3GAOWytIdF
rB9w3+W7IrxsWpC9vWhfKS8VEKy9nNHfK0Cv86/9kW+WcUICztMZJXq+9pctdSif3WufVdjRrTnM
QbMhbbfH5QMCmflOwS4H2RvJKjpqrthSGHiB5w1CsCfmOVYr6KRZeB1U5WHSS9x32ZF5watEG2/n
SZfUEJlLIqJ2dFwSDFqRZ0K525ENvnJSHoXhqimdQUSEBEs6hWW66jtAB5AqRwv04tDEDped14UY
Yha3mSw3Uo/beqR3mIwkJPzIC2RpZoLts4lS4JwwAdoT3Bgg7l0wBZVk6eFC58jn0sorto39ZtsH
C8EG8pSB68H4vF+yCnPSLPpAI9vsQQlItL8my+KBmkpjV0ZJ4z7PHbTBmjsnuj3LUbk1ZLNMoBr6
wPDETb5czGS6d7PY0bW95VBzE8TEmKeB+t+gDA3J/dQ+Z4V3QNIUl5VIjzUSNF7slsw35WDwO1wM
GPClhXmWnL5763NBXhh4kmDp9ndTrdOuzQeoHUxb5l01M9oB90guUH/Bbm87uDsK6iQh9ZYNhxlD
egfV1tXetTj8xWiGNCibK0iWXBQ52Pbylo1qUwRZ4piChggEBRb9dZBAFEzoo2czcH1FtzFIUrIy
2PudiTvtfWj1pyBn3zNVJBXPYzc+zFnxkgmchnBtsKu+NhIiAxO2iN+mZpjjZf46YJ7ZZHqDZk0R
Y2iW9KCPZeyxRsu0xzHvCI2XfgLE7zXzvjfg9Y5AbXTifgzYbijvyjJDiLgZRRFdIp17QUGJrQ2O
A1Vf6QKecGUf20C0KWQmgJvXV7VACV4eIIORzMAVxBjFgXc9fTAGPEpslxpSwrGXNxIqNeUFehDb
apnGFPPmeQuNzuTIz3foKw3QC+/13bA+R+GXyHMxipSY5M22pWSDfRdtFBl3fd+iaTZzyhOv1xnE
j8fv0qwHaBRfrfNHku/zYUccD++43z3YoUhzZT51XO5yoFo1zca4rZsAxLQeMV5B4vsqpIanjOc3
RhTDDfQh+hgZafXVihwDbhB7USd9kHX0ecSphQLHHaGQyQFc5ZPFXWMaPX82U1EmXhPRK6Xtph/V
LgIlPwagqo+HNr+ta3HHDIQSMO1b8GDFpSk1zCTq5XNUkoT0dJ/V9npagxQohmDbDcV407ag6dN2
Kg+auW2/DuSi59Rt2gIce/Cj7vs6p8liUK5AT6ba9xOG3cfkU1z5XT4/B6awOxVV5tFvKBrluGRJ
4NnXcYrYMyVWX5gZJlRjYHkiICv9YpqliXndHTJB5lQ1WTpkR8ska7OdnWoIT0R0yzGJ4X34re6o
uvSsUfsgJB1w7FGRxaVzh2qU7jET0H4JzVroOEQkgk7tmBbDgA0/hs+5DzWefJKxioonO9kEjIN5
CybLnaginMj8up/pY+Zlm0gQaBC1CljukD5FC96d4fe2CNROm/UDSpFpX60sLQl/bnKSNXHP5g5W
VZdKdd85Kp9YtqT5StFoOiibkTUOA4fkO4vKNcHGWmPdYvIThzl9ZCI76NFdorC9mKP1eTAmzdb5
WzHoMMUT8C2Dqski4NAhuz0dwiK1DT6whC9W3xQgOQIK7AtvSAJgFbYqR5Xf58+kmV5awZ47BkEk
SO7EbTPu87r/UHdm67X22chplxsUqVALMimgd+FWNf1Fq27noU4r3P1WrsfrJe4IaMyBQFMm4Z53
URdVnJcDXmbhDRcr5EfgSH05oGL6XoeRuay6BizrdmieuswLIW+czSkQ6/6GOs+6JKqiBffqUPjo
PAd2uBs8v4PAkuW3lZTZCreyXBQpGTL30HAYi/OyUJ8D3udoYTbG0KTL+QL9mUBAxxFZAwp+vwKE
F0G7K+SUim6RSeA69qHJOBKiorTXcD+XOwOQx12IPlwdd5B6eMq6gEMgaeDdXSb8domtX+LyR31W
XGgL1oKemp1ee21iVings2Dzm1dxU2SogtApjg7S65BRSrRvq9hZXR9QT+O8wfpbXuJU21sdhRLw
VRDUI1sPVxB1mR1CmBWfYZYEXg7aAMXXKILgYtB77qXFZtiMbhgIBFEyqrYu6mAraP6bvTPZkRxZ
rui/aM8HzsOWQ8yR81S5IbIyqzjTnaRz/HqdeBIgPUAQoL0WvWl0Z0YySKfZtXuP8X49kTWvL/Zo
e9SKBLU5E53EhnK5q7bcakLYNLxFK3aNa9V2Bn+WPZozLw5lrO1VU1sRVvZ3H7zAHEDNKqDbt9V6
VPYsd2vFwm+Ru9YFptb8rA358svm09+5pO/juUytOMC0kvjD4D6KbfWvwbCIRz5KeizK5QlpZIqb
0uGUKvu3ajWCI4gQP3Sa0R5CPsD2Pc4mRB/DO7Igo46Bp6QPvIz13cBy7bhcLAAws36uJN3kaIj2
d1vo7VvuCXFxZuXy6JVmOK4+v6/d1iwWg8QTcVvVa5f56+AV86WQaGGGjGsoBZVWN2TfPS3EidKd
dJTkWHOqV6SKd5aKEF9j9xuPpJZFJRK3UxqfkGvEKashQiPIry8a5ImvBs/1W2EPKcupq/kw6FTK
tUE4LR3XdGeuvvvqga/ZabMwD4GLbNx1s1bxdVFboZ3mO/hPj0FpOOHmj+nV7rvxLKypfLJrICAi
PfWtep+nYlf4j1s3/GKy3pGsTXTy+dcql8cZLYQSzvAOqTMfUyhc9wqoVGLP00vhpxkDFzBiHF/5
BY7Si6bA+mx6d9XSmQYo9WGFgQ1jFU/xp5tpGtqCzY5W5V3MbnnuBQHnW0FCbXjwKi6uNPrhUmQU
7HXxnSGiUKG7H8bovZWT7kT9onZT6Tyk9jyc3Mm+lNXfmu8yXuviKS0H9QB9pwnTsmjjvtCqpMy2
d0cz31tnobQFaHUG+hUh8Bb0I8FT7WcRx+B5DTYcndb86DoM5yb1oKxhOKlhpDsAtJYZrbkn7PW6
TvYvcetbTJoUTPUnwyRaX6xa5LpzdZ3chTYkaGmYAptlWLnHjeIGJ3/w6mcOU4ri3th2QmsQg5fR
2fWa+ZaRC78CoDOPSuVB+QBLSMYb9+2fEthcDHssPfaadqMaaf51SdeWRVWO6I68ZFFe+jSYd7c8
zpXNv+NdBVZjj9RW4o7oRMWT0QRxsXRtnPXeOMTYrRgidBkkBbBrU9RBxUkaVUDhy/3GvKybEibX
ZOh/JnySc1Qje8cN93c89yL/PSj2VyEnnUgPDsNFTZjTttbOxht55CC1Ph13stKd4uwOS2hvB8eS
2wehgCrptGnvrsafUpf7HuhTXOVChdJwf9EUQ8XZlq+MYAlCdBYc/6kj/L+i8m/Y7f83SeUFLhWw
F/X1LzLMP/+n/5BVPOcfhoNZjUij4drY9xnW/0eg2fX+QS4BlxTJSnwcToCe8Z+yim38Q8frj18R
P5iHXMtn+M88s+X+gxCXYfAvmYMb/MT/i6jyz+13/zVOZ4aKs8K7ZaeZKVv+P6Wd/55btSj0oGWY
wb4FEZKFHiTKo91N9aVrmbSqTjhFpGdKJOV8I6JVasUDNHscT2kAUNU1X8UoliTzhjIJACkeB73J
3AtKNwCqWhbLxzqa5Tv/zXzvadl2oMHXf5UoUL8zIp+hYa1NHKyGisDj9AnvtDr5b9/H/5AHIvZ4
84r8yx/JsNjCeYEnDVs5Ttl/FY5SRFfmUouxJ5NRHYxikMgNSLnnxUtTY0fx1iYp8aU1dtGGpx2d
2nl12zZZSEd9D73fxmLUrccR3XbvL4H3FuRb9kw2EgoTqDa0z9zJfYZcRfaYi8A8gBqdHlkBw2xv
dJzeiHNl5zZ49mV6MPzF/Z2mcxmXdSGnKFvSi/Q3QJdpywUxaaqavP/t2os6MNewdpgH/a+lNrsN
mzPzHhjyGt0QmQMEqKWhjA/Q6jdHc4wID1X7Z7H94q+icFJHlTVGv1/nrBfxYI7No61EH/YQUS5y
TrOroWHzahVozbCpTNrgcnFVWI+y+w7mTT5XAoUjHo0u/xZVG3x0ZdYmHpCf2CfAlUW2yhwZZo49
ZsmSQoaIJX6lV22ehg+7ns1yV9WbJBatlQNdUYp2tC1eWWG7b5o3lFb89qsZLGHjzVXirY1/9cXS
Hr0hBcFDcuiQwWOKLd9SEcYSGi1RlQ+rX4l9OmYFXHS9/AtqU0taKIx3flr2Fol8c7w4o2deTWWB
kNCN5WoEqXypvQIpatP7Q5VW1cMs6iKuhqllkwO8J9qn5ZeiLdVpd6fmZyHz8LGlmcFAcLSv05RN
u7W0ujcAIVCWnCl7Veh0sSy2zAxX3P/I9CVme9vxGfT0svsJ3Nm5T23adm6YKZJahvyw5SJDxMAJ
FJZ6fyLBbd5J4n37taaO9kdE9IKkxZfyg1iO/V2g9wkm7C1qG/ZAQBkbjnRG3aOSpnXfGixxhe8d
ObXMfjiJ4Hh4N67lRm2Zt7o6t1pjswnD0o5lWxtvvu8PoSMozUVhTNC89OazspX3OBAq/4u7gTkv
o4/iWW55u0WMJsaogmoYS2OdLuwY9cfTbY77y6uAmOqbn3mU+gHzJctRW0J2sNk1bcZJsK3HzTa/
lTWllz6TIuZJ+N3x4IZus2JTs6SH4QDxxtDWB/BC/h/YUte87KloMW4407LrnJQM/ZB199lUJXLj
kqXdWD7M7OqL3aV1zjR0QADdfp/n6UllxpMcbBkVzfbjChKuS5pIOL+XkuJ8B08sAj8WBpUJjows
1ftsGqc0ML/7ujRjS8/+aMZzJ7W7zWNMRZdDp5A/LnXxJtT60rv9iZT4C+TCZzqMJzPvDuXohIHV
xH45792xuFouAmqKfSYv4amx80GFVetxrvUvlKhfWjm/9R7MTo+H/aYVhnCO4GC+roETO9X0O7fs
l7wyP1f4xldXc8W91gdpVDjKehjM8mfNcWCEalnuAFBeqtU9TRqK5mAcbIaIW/+HqX4JLlM7Sctw
b9JHDFm2j9x6eNGDNuFEiqwU0842dnloS/+iijoNcfK8EMGD5It/Q0dTnAc0Qeegd3PY43HhouYF
439lJelmfdcM0/HKueoKuhVMkWiYRfotI7PUOfWLIw8qL7tvK9fauGwykHOGE1dQwgwlPrQy9/9o
gaUd3N45lfP8MjuFneiOEs+GMyUmqxrezQWO3zAFqPcgHOv8NDVbaJfvs1Bq7960CtffoooDs670
aJOfztTCS7OyKKvKPzTPT/gbJAQBjnfl3pHe6JOtyBo6llcMPS+5fwd87QVQHhy5qv1JK34+YLwu
lGZ6VUyAbWVoUTnOT14DwtJt9oU+Rixj8InEFWgRZjzm+ucm9Ptl0a8eytrqT5Bha40ydZ6StYDa
nRlooowmJkuiD2JJkfnAmGFBV/AYh4ohMd08EaRXwjndjppNYKZ3EkegOxZ+F8GlR57rtjuTk2ou
xaNJmxFqwkPXw5bgucUHnC6YzPLKjH0OWZT2Xio/KQIkzry5r3rj0RiDMoYeeGJgAWVVCy7kSJEb
UwivnVy5A/E96WVxX1raPQ813SHNu8dPA4AL4jE4sheTtQet10FLbaNhM5tETc795A8wkqW8n6fp
IrXxl5zbu9R3IpVmX8qCDr0uC/SdwNuvegFtedDCLhj2WBavzD0R93r3iQXa5zqVd+3mR2OpvTlW
ezEgj5S5vYV5Mz1WvCwwE9ax7pFPzhV9gbCOczZPcDtZqCTN2PBqIKIqYdXpQTmvpsLTUmugpotl
DBKnBxJXZkF6UEZ/WRrnuki3JMz2h+crj7E0WYwvFu+cqpGIDy60BEgkFEWW80WAag1YaQvcOeR2
kGqrCoWptw+tUMvLRoN5al37qXbQT4IGp5Rq+W1baa20wHXGTY9RjBM44P7WeQ163KyZ8qHI6RPf
P8LtQmVxohde99OSG4w71kRZX3J2y3i1pxRvkOZiDULwwKUE08rXrl4GWcTkpBF0ze2OEX/2rBWc
MUMkl+0LmewpFc2bodz7zWqst8WrF/+ypv6rz9YK8Ci7CY2MfA5yKleqdpIhKHcQzgOYissV5Jvq
3nzJFo3J5msatOKh0W/PNB26WBn91vHcGm+e5r1Ce4u2qfKjwC5/mexE5/TLq53TQHr1lra5V7XI
w9kaPj23f9gWhkYtfvy1d0+svDiCdzt4hnrzuzTgRiy/xn7j1DL9HXmunw77cugxKAiLue3CnolW
6En7Z2q9V8G0L5SOnOJB1r/ZVIdVQFM4GssuGhRoHq0H71F21FdZ/Uyo8Sg199B2xcNQyeccTaEe
inOq2SAssJ3l7cPiOfVd2z+P+nColzJemoCCZcHz0b6sHc4QQwSCOyXY53N+qm6gcrfpTqVvmaFI
nVc+8a8AsjvsRPx1+q5irRXXRv9Y8uVm+DitlfpbpvIaKEIDdrMP+uDXUhZPkkXdHpMRA/PhPs3U
E1uZSD7OnR1hRP7MfYyNwp7s0NXQGr31bIyEHRq4slJx569ak+7ZRHXocmDZ/YZ6Rshvoz3GqwjH
i4nhQnx3WNI+9rR0u+VzbGzUxwKiddKV3aX0xzmcOMHA2dWw+OYNiGv/QNzsd68rvi27LfaZ7FlO
V2I1Z0ZqJWp5zjDARuacSn6hu/NHea40PSpGl57b8Uw02+KpnBT6rD/Lg85aUO54M5qG2Q/ZhH6Y
gPXhzOnsnd0ICuVNpwuwUWChOL4uDi21W/e7cTSS2RkTY9DrPcvUbqEqYwg1UruhPhjmoWgMGZm3
fYvNmhNjlXtAxyetbh/xEXnhzIkSjsr7xOBZhv2CGroiJmYyYMBGeQEnsOh2pFi4yEX2u0oloiOZ
sNAwzCToOj3CBfzGWP8RXtzVsJ05xlof4IRyufZd+geea4zg8CgKBo6y97R9rZW7djW5wAtnYhk7
nE352n40A6t7ZnjSIffW2XDW4a2hdMP+4h9TAnjR1Pc7Xfp2mAsRjVv+1wjKPMpaJDdtfJCe+Yar
65ClbQQnnJPDrCJ1uyndinE1DuwQDe9+qf1IiLw6QueG+ejoV43Z+s5q5Ke5UNvqJBcine1Zoahb
sL84Hplc2GOUCR+RMO0fN1W8lSo/6BzUOBAix+2iQjUcut57l+odR9tk7XNzAfot9MOwVK/epmOZ
l0tSNdyoZKXe3Hq9EkcIO3c71N707mZYghrnwRyDQ9Etr3iIeKFre6Gcn9VFVh/KHTA6O5zm7bxN
y7mw9D/d4E9xlhe32uxspuoXtPecHFvDBIkJ1eAEFSHJ6WCBNvmSY5p4PZ8BAQlCcb9+wtfBq1Zu
X3zWL2xsH/ag33VFDvde2Dfot5ayDmL67Tf1IyDeSz84THw5MuPSddCJFydjRNhbXBsgvydtM+LU
z5BUjQtAXqxF3X5olks76Fhbuuylddd8j1NyCauZgH7fg8K012uZ3XQ23L746AyK6THCTIpAZseD
9eRn/YmYT2yg2O7GcsztxK04dvTe5aAvX248fGbfDFQd66+hB6HRTAwA88Q1ETF1d006T+0tUbz1
Vv9UVx11PUcujgcG7pjdbE3t5mqZ9mMp8pfaytjmMtSOxSTRxX44BzzXuNJGGsbG/wi8Zjga+Vjt
a1/NOzGZwbF1Jvexo+xO+sXrAWvAZYYimrZHPfeYUxZ459SwWX+kYhrhC+B8oTF726EV2cHL+5Az
hKhjuSx4ZNmxxloGu4LzCjVTsrld1065HaTfTu1aH7ozFepWZrTo/TItHuiojCxql44udshvm39b
mEOYyxzrBcwf7dyEjy8MFsP6U9FpcGYURh1SNfR/Z3e89RP5bN36c+OIz6hLsOEZy87peu2ekF/N
GoBUnImgagfN8O2kmsr5OKttPDAX0+5IJdltuLS31Ha61E+oKNYu9eCah6LDNs1uhilyKnTmsDFm
gSTCkKUNWHS6en7343DWg/8qb97swExf3b6b2DaQridfVfKD/JAbz2DYq1AnSoHaCbc7wsMnGL4a
7cEscE+XSvg7iODWYdSz/MdcNsW0ELIy2rcGA/FQ6Ld5TRZ0jGQbsfxVVa7dN2mNiuqlp2VZZ7hx
bbNf7W7tOe569yeFwPJAOTEGEaKjfQfgkYEafYtzIh3AaeVSHKvKtaIOV+9BAT97mzvN+BIWFx+U
7Z+tDbznrd1Ugj+5ZwK8ZHfKso51Xr3hU5Rhpwp9vwB3BErvCzOxRC5gZ87LHo3cp8MSGOeG4SYu
aMFhdmATU1242jP4Sw9oY1cRYaC5XMOsDZwTiGQz36ee1b8WgZ//mbdp+izdxTr2TjPt+oZ9tY7d
addtbLSrDrs+6tNZnXIY+TuGsUUY0OTvlynPv2pOdNC47kq9xmoQ7zD5XvVQQX/Hu+gMZ7YeLLt1
zp0jG7OhgBtyOcx+moY8N+IdbXf+Yqr1Pizc92I+Y57o9m1vYVseM7f4rVsl56ocgryiWxqZRdk6
42i2YrhYIaYapcQey287F+XZFrDjmbJTNOrEoNjU4rEdwSrTB1cfMS/oozxNw9RdO9utYoKQ93zs
5YX4IWh4Q3U7L/NZ/OJif7To5QTQlrkxl9u+S5fHGhT7YcgmdRYsnthtw7D91mwYSYZt5B9iYm8o
b5j6kbly+qs0HevoZlT4/GM+wRxtrt1IDisMIO6+BhwfmA4L7FLK7Zgts3we6Pk6ePRennOH3xTV
3UrtZueaKGYYYIoI3D5jcUKnfyBVl79oIfyfMZPrbgVKdhGSrESX5es7+OfsBSv9EovK8e4xV/sJ
RsAikZYamIFVuFpM4g+cDEZHXXNbn9g2xb3uVZzaCxTlvl/KdztQ7UNl6s29l7ETrrBL/Z7Q9/xY
DfN0AQO6fWJU5fjNR4eVGjhSzMpYz/YUjPcYardP3g82lbHfunEl7DGZ84opKEsIiqucIPRAfxft
zzhISkhq1osMuvbBCaRN1NUyX+ECY702lcRF3a8vujfwlqHTGzAyY6zH4arJCK4UyPQCPgdTgOlM
t1Lc5r7ufeDmMjZr0MWNw0ZwCMvmi2whnOWpKHedDo7MXYLywJRsjCec8CJSuiG/tGmtYl6lejKQ
8Ywzjx9925wS1VOaRrjqmnfmatu5MQQTWjItZ89U93Junl12qDApI8Hk+RQVZoGK04+N/bx5wxSZ
To4iGjgOnbHI+BXZpj7yDasQBDaMBqJVr3LR7ZMBFDMppzZ/3ka/TAbTpYD0PYm/YcONxW1vvKSa
HjAiFUFDsbY63oOma91j34r6YvVZ9VEpOY27thTedeS53Aksq1TzatTuRLHm+cHsaARrzGA83R45
NqiI2bmp+kHfzQsu+yvQLERU1a0T9hRov0yoGb69NEDyX4uUuEe4BkF937EvDTZscesFLR5I08MB
nIx0gHTwNh2p3/vuSyM39gJ4thdD357OXp079zXVCZR0PmLUW8aATQzARej3oov7oaL+ceHzJMAY
65M0O/ltbNI4Wnm93SROcQ/0gZeC1kfGZFZ3beWop2b1jHdfqfGhxXVQhCnd7JU0i7Mb3fJXUTdG
fq7sLX2uJgxnMFiHD7PRrG8sjy6muWI9GjDtfy9Vk37PpjR/j4VuPksfe5JbuGyE4OBjnO1rjMyw
MaaV3MHjWN68oCmmOM04kdE8mKbhT/Kvoz3SUxYdlpNwdQPt068z8XXbG4KlHzkzKdO6P0xBxhx9
LVRKr4c345BXdfBSN9q2Yw3SUDy0+oJx0fYy14x7r+O4m9aRzq2e2/SI/4wjSs8GSVFfZGNCD2w9
+2CC97O2Og95afovTCEoAjprHC8t2492s0fhGLKsGYY5cnZ5gMQevOEU9BJVW8ZuQyB3w2DsFg4M
KafT5rTsrhJ2jm9sGEVqJsD7zPO8+f1hGWs2yKztvDdJK32mqjJ/2do07rna7QmCugP/ZkqZ73HS
Nj+ZMQ7HpTXSe9aq2m+Q8Kd7Z2DtSFjw86NGFD5rZ0oOeUNK63VgAUu9C7qteJG14e7nvOhEhOPd
jeoSanJdMkJ2M23PlgD72HY2x/2KM+e5q+spYYSks+uDTZz3/Sa1a9G6yzcrnkx0q008F4sUflwv
mXk3ynZ+yNbGjNvZG6ooayoREYbs8UoF+IVCy6zylw775lHX6/HVXJV2XBdOpNBHTv3wy/Enm1YC
faMIUI/XMpFz7F7YoRUZJSaqqX1IsboctEzfEmDQtBMGixK78ZBhRawooElkpGMKmtyV3tlebhmu
Miv6S9cb5jkdB51v1DD7kHtCYERa7FgvUYA4wX6yUSJJCwMzI/HXl0F28lUQPnHwis5YrhRyXORp
hZYYFWqWDzrHCBWB8PvZSz1EtpwgSDuzr6s3MakFNvVV2zsUtluVw+w3qleauvQ8uZM402D2O7NV
8nkO2EW81J3JugDirI/IZ+JkSWuNpspezj073XHF2Ld+Lm/XyBga7goLbZKlA94zYbmMml8rxhcp
LPedvSLufuRvenPYWHJQ8xI19TpasYX0+5VC39GuYna85urkDbtI57b8qPu1TfKg6+O8ZgQV2nYR
3AoMSNsTZ4iTECoz9xaK9/I2jh2Bt7Iz2utqgjXGMrQy5d1kuuwaZsXdPa5EcY9HagTIX+EW40EX
/S+iZ+V31/kgyV32yp8LOag31kP6j2ON56keZPu9lbL9S5AQR5M9jq9zA8KwrgP71zSMBTuhgCk+
D4BuDiCsvGOXsUuF26LSri1hkPvhNghn5ZV2xFgxRnVh5/fC6awLJmNMwfpkhkQU5D0qE3eWCsyv
woeEsq8xXZPltB2VkBmZXpHF8BurIhuSrK2siDyjndAfNrtMG/Njwal0rqh5Xrk/fobWpTBAXcLJ
GKgnjTDIyzZMiC+LzfaehqMmj40NHy7hsbx99APGDjrKZWy0FMyT6KeEIUD7wxSh28/gGxZmJsaa
aKPGszN0Y6CHdj83l7pFtU+98bEfUb8MZ65fVC6xCraBeWIsOKyh8i12KZFne82r0dtx2PV7zPVd
XNhrNcREVLLfzuybdWIWvB6MqUtGF9VIAJj65nu1aMmk+uPNZh0rpekPbrBsd0r3zJ2Rm2bsre6I
o0mnecIZjAFJrx1qtY79I97cP6QpJk7iIS9BEbz0Zbo8NZ5sME1CDwn5qE5GXyU7oo/O9lrrJN9p
Km6ux8JpemprGKcYniZfO24bE1G2aaWxIXz51PPyi0Tv9diWsvazKfzhk0Nmvtjuul11fELnnL7m
UrT29pqZlgyV58pPgprmB1F0N5qZAf6uS9KDbTr8NAHbrLAppjuJpILFmhlaqHfAmyK+iS3CRzGd
DTtt7iccQl/rmB02y19OZs9nrSsxwqNgU+gRRXp5YGeZDbZ3QAGM0PEqLGp92VxSOqzNXeqH0iFN
UuIyPDfwllkg1LYq4TUmv7XWnV45hRA7aFH3tFZUV+Z2Xg1fxLqFdz5vrZ+qXnE0TY2ZMx0hFgbe
Y1mLg8W7aOduBQZqihXxBnTK+ON6CImmYFK34LhmyU4+X/ttm5JyTW+86aE9Lb15rj3MR97gvlt2
7x00a7JuTqz0oZg7SeVb2Om+szR8fSQvmrtxYPxgCu2uLjqXtRr6V+Xn+RsbzfZ+n+JwZwn03mmQ
8Wi5mLFXAbXSkL+LamQLoZ+tdiS0hdmTy5eN9r2iB20UXb60dKBf/ltGtDTOqs0j8lNG3jQeLV0A
S5nb61wbMfq/9jQNvXWeKvQ42t85zNNb/z4a93KQ63tbMk9ZKLzYwsGf7TE0Jf/XcqnHfu/1s/u8
mNlRwh8KmchvdKJ4IfMyNr3mlRVIr129+QC6Vv1IkXFiv+OnNqnbZ6+V9piV7Nkq5R0MygTN9mIJ
/TNt27NPCGAx6yMRqKdyaR/Lub8CnWi4FFZ98IP0MRt7782wWNaet1MasWdpCbXePZZUnm6oz4v+
TtlJ2k2zkXvU0+x2MmSTko4/aHmh2aCtr8Xenamoa89tvjfk5tNWrqw/NN1+msOSUvB3scw+2YIs
YPEinM/9LUBch4LCV+7QwtbTokHRLeZB4viavf2WOzLaCt96D4pKRVm+pREzuJvUJOcnxSMNIwQj
usco1EPMHiorC4e1fBlWHzZqQwLvwhYhvE7L3ByVcBgD+37zyZCbnroe+l2HKTRGomACv9h3Or3l
XtWrPAT0bZhqLfNvKRf+CF2kXig2bdzPlsYpOeT1IwYN+46WFLG3D9Z2b7gpm1Q4C/eL15x4YU3v
5Si2cGAUj5lfIeXTmR/NJU/f9M41di6WyDRUtk3TUOnILqE58ojB2Jh3xkAQt2G5hHxkD5aYD1Cq
srDv+oqLJBiuzY2xL0nZJ4sVBCOmdo7myMhwAuJFVcRBfKz7atqqM6Hy9UK3aCcAzkXU0irXuL7n
8SNgfvhTYaYfo7XL1Ke+OuKpTq2FmZExwtho1jNScKvHjiOcY4PlDQPjkrdXXdMMWPfOcOFVPb/W
uI0vAwacL1cbBzQ+qgzs44YafjqpFtZKufk7SazhvKyeYOC7Fs4xYNi8b3V7ssIBL0YWTYW0KMH0
jMwhphggM7PP+3YrII2DU+1MBJZ1Np7R3qbXsZ1Y4BiUjWslA+uzLuzt0kSSqcVMTx3LDLtI2+y+
wZ1ttGwJZBj7XLNc98SiDPvq+XPF0L/SjhomUaZKsF+YHXbICe1G6KlIz1hztBsVJmtOqV6Az14t
Q92nlVPSVa2YIKuKHWFO7uHMZigpeGLaXIAmc6vdJDiIp65rH43FwNo4K3aJmltgXCkYyXc6K/lC
K8PKSkOnU6Dl+toHu6ae3QT1VuAOIjli14HZx67yvZMuvZe6Bh4UOXlW3vX0pefC6YpdqhnMoehu
CZzavGB1fe+mlffXxML7sNUOq29pPKx7a+QBjCYL8/7gufXZawnDVJnq7kuWjb8zdJt2hVZrsVsV
JnzUmr+PwSLjf/68YranxyltmSTnWUee2ZvXl9YZxaubptlhxVUR+oGvdpvrpHc6e4cOaf6Ym+LT
aot355YCFz4gMzzj03NDLuSAsdf4ILhkPtQmwH1qr+lzyDViDlWpXTBHTwRndOFGUgb1w6by4nkd
RvlI3P23WaDaJch9EvGpciD16MYKs0IrSqZdmtuKJ4NS86ltK/ehsyvI/kXTeVHGaorvuXDqY0ny
kvm3bTBk4AzTOl37a/AdRrpT5m8NXeiO48A6Zr2tR0C4WVpXW1vOeNRw8fWKHAtCMJ0ka26Og+yN
31JLvZiJrgPmQFMnMU3t3dp0/pFRYbbDI/87T+VzneoCWzX9Iuoqv6O73UtYefn7R8vh+PIxj/d+
k/RG8Heotu2lNHMzGv3ijyW74ax57J+kA1+vflOU96jG/gujc/2JUPDIrjHTuBZ1hfyZborZBpMx
MqxV8GzB97DD0SuDLxr8mwOX7jckCuw+LmaL5rRtQOBMs6Sx9Py1PeRz5SfO6jt/uP1xfEhlvw1Z
mx1o8nOkJi3Y0Y8egrLYDqPTGHboC9fbTeAEdlbQMlyrpZGGXc44yFF9TupnbfK7NlAplsrRfdSn
2wyTxm7be03hRQVEsBnTp8NGAWM0Ef9qI3OOiFjGQ9P64mEs8/FuXmtxLefcmqMpYMivg/060uMz
YZgBgRZ1N/xt9CJ/HzVnLUKuYMmoY9b8BE/p64by9Y4ah3TWCfvC9jIaxU2yYHfGHlRnyCoMO71L
YdXqvpy1aSf7Ska+csbvtLMldl2f5LtZtZdpE+mR1B4TSbPnlA089TQ6W3tnsW4u7pTC8tewXzOs
Bl6fFoY+UiwUcjOJZ9x/wSOME9LfQW09CVmtV03+O3vnsRy5kmbpd+n14Bq0WMxiIhCCwQgGNZPc
wMgUgEM63KGffj7kvT0lbKrbel9WZrWoymRmhnD8fv5zvlMHhI/D9jUYdy3ehG0iu3s/GSfABCRt
pDS3Em/TrukD197SzhMhqUW8ZIwnyW29oLL0szn1kMcDcVu6Q3nrD90c9w6QEARH3vOUDHXiuNNJ
tbp+Q1vEIpPmbOKa4haDtrpa4NEO3GyLl2VxuuvsAcKaZrN6t7jlHdJmab8lOgvffGH4P9xKrfNE
425wqE3bcPKsuM6s8kXJ5mXUtBpzj7iGs8ZZXg3BXW8uBq9x615styNNKvr2dtaNcWAlb2+qcmju
0fz5t1pUQPYxspF5g66cwB4yp0NRmJK4Iw4sns4trXYLp6PC+WhsvLHur7oNos8szYKj5bSgcxy/
pzEvKPInR/F+gSsI/Av7jPEYdRZhmSBU49lO7QlvNUcH/uhIOD8AwfYxYv+FOl4X5cVNA8wQqDbS
XjfoNEN6p35gzOw01G3WopJkKwuvZwvWsnSNejdgLv6iNGU9Wk0x/Wiw79z3XOTD2CpNarY8mbe7
Gn85jsifXcUUki3z82DOmFys4cSf49wWKG27JIO6tyn8pv0AMd8eEpyfSKCunRF1g3jA9XlnsTi+
0MVnhzFueu8HxbVs9OkEXe5Q13JyYsO0o8ug3TmtumnLYGHHwfjDrtx1p5rT32Vvb4SUOvGFMfR/
gwT7J9AUztgAvd2kFsd1TEjy9j/BBbvKnCgk6cWxTzKy9YaqG6IQNkdNx1Jsj0dF7VycBjvaXexz
GPYw9HuFMe/2v/av/iNvbUWS0fICTZR0Ndu94J9hXkJY6UQVln+gfoVEY5Z1O+Ho/E+Y3L8N3P/h
4vb915H4bfb54+/z8Ouv/tO4bTt/0Ii0vvxAqRGTTeLofxq3LYeOKszEVAvhUzbX3/KXb5vfg20b
QBkf5fVWbf4tDR/84bp0RlCfBPPWx+/9P/Jt81v/wdMcrPhODxwYPzTiP+Hv///756OoU00L1/9q
Fr932c2dGNhbHIChlVQjMYYskjdhQnovLFCKTRqlu6p4dqIme6DvjottGGXs2diubbOpWKLniCeV
e8ToJf29qJy5uF36ejJvG5SnR5uNybj16QSO9rmLGRMq92LgATeLisZxEGK2eskwmHG7MYRlEyQe
cuHEINY9Vt5d6c9sbvBFNrderkatb7yxgIyYO4sy4skHY+FSPL8+FFpuGASSUfOysKnvMyEVnnST
xtXJNQ9aOE6GnrjOoSkx8d6tWU1A72UbTr7kjgVAbd7hPLZQpflbmefaN4pvCwSu6khZqOV/C+sy
+0zZRMfGxMUCGaK276F16F3E8NqoO0l3YazwYvYIsBJ0WRJwPBKb8CzjzeFHxEVgzM7j2NMcekfI
szG+KYVjHDZRlOI3hFmF5Qxb61Rs665vy7PZYB7MMGtUGHUVVJtH08APzy48oSr5x8RO7Ccd7ibB
Kqqr3SkeTKIeTyn9RN6jh9JQv0uc2zzzCYBtpTONPywz5KYbF6r5ytpg/sV9z8UYXvZw43ZKlv4V
HyeejEQyPfiYccVea69n5qqX/EodA/qAoW372mqRGNjxMy6EmLqtGXOYOf5kDCvkQ5n4Ge2oaTdi
hLXRgZ9bERFmokszNklFHbn3iId6GYvjODMpeN08Txudg8fmiZg5T1TTapbAYLWraS8oMsZyWsqI
0xZYFkyVS9Rmq2u9HtEAud/Xtk5Ix5ZThfOGR6HpEqOKxn7YEjZN6asGC0bLK/B4RXY1WmSEb9g0
nG7p4qBOuCLUKbRS3Pb087BfbezwtktH+ESg9Kb5JqXZTWMFHn3jthd+VR4maFf3WEr8/rRQCpad
/ES2TH24APGUZX2n9klIz/qRTXtbo/GP3qs/QnoSBGnippn0YegiJtGKCOiwM6Uvz3PFnGhUhMFX
xhvaOp6ju95JuYRMyWJcElKDaj+UzvzEfhBtiEJxNhJWMzykmZyvuR94Me3ek3EXIkg+jE1tIdZo
u16ve2X6yn4RV0CG2LpKVqTj9FxBoBrQ0zcuKN8nu1ktaBkhrBsmdZcJOZCfzL7+e8JHS7ENNOia
pSxeNjjWl8XDT5EazNBl48gbrFLEAUOBgWAD45pBVuiiMM55X3RvfuJlz2y43Luw4JVWg90mmpSi
nemqfel6kmzTD4w2eUI5BRwgvCH4PfFi4gfZ8r1su+E7p4Lr9DCMWmaeDRXHmaPTWJLV4vO5GRn3
S4Jgqp5C6+CYLQulXWaN6fJhW3SY27eZds3uKdL5YG07MnE+k2Vq5PaySya1NNVNQfS/b35JNRLC
k0w9Ce6+GCGf/KA5gcZCR2OJMqh6xzw/asg6JeHm6jYJ+9bCeeK3U4Vrx5o6d69qZbZIqc7o7mUE
bo7+moAXH2nMLJ7ZBvDXvDij9sbxtaK5cnZI26nAspmUstI8iFobrG5SikTbrT/YTHU6qIeMXUfZ
NXSX22jCn26U6vo1wnzqvy+l2xTP6MYjU6bVN+oSFZ1QFz/Ri9hF6Kx4W5qxr/t7lUGz2uQqx07W
sXuHQYXpZpMoz//sW4/8mVm0wbGKhHvoHAIKTYPTP+PNxVIKoH/k1WdJX8qTM5TGExenacuyuQKP
UOXF3p84F9g7kAi3+UGXBcfMKSz88DGr2czOw+KzrHAUMB9mH+MQ9WZ9XKul3h0HikMFmA9kgrOw
qR6Jaop+iEL8erV1wPtWvmasgKljYQ2HOGVGOxvnQux0KVjqLGAxho36iq410hBjF8dktTvMEpuc
KUf87y1Nyx9sFYNtN1ZZXPXjEpsoSEdAB80ZXyXQk6llNi0UUxN5ZDYOpFdZoQyIFBvbnuyDXesA
dZ3wyd51VH4QNkltr6gesSEuJMOrnhuy+ct3Des5kE7ggI2BlUA82bmJMgnFfc59WHG81ofECb46
q2jVR5ZyEp/6fBjaH0np6OYiRUNEocgD3nA/CPTrZA9Zvi3Abc3vovLDBnhk3dTEBbzKTS6TKt30
B5kzoNI+Is43f+qL9AwNoA73SZ4bScwXhLTCyEdmo1PofhDQxRhuXaHrhymY5UEo9IVNA0X5zi+W
yYzd2rXQlsOgnomnJKx4LDMNL6VYdB1bBWdpW83dIbdplmxVZ22mNFpFxqia7+EWuOQ66t6M4kkX
eXTjs6z02UTNobM3KkQBwwL5skRDy7pMhh8eVs64Hd3V3sm386HihnNO8sJ/7NQSwGsronSFatTT
V2k4I3fWQn4ShlzMbU8mHlVonOVu8eYCXA/t6ltG8O5z8E3e+2Od8Zjh5iiK5bvG1pXdJUUK0Wqu
SE4esFHSElf69rmSnhesG8lsw9Y9+zUvIKsOeqkVX3o0w766/z04/nuEptSVOfZfz9Bn8fVTic+/
H6N//44/52iDmCOfayrniDQiowG6/89B2qC3FToibyG/3raYY/8WgQz/gGEckYA0gUoFTrgmF/+K
QLp/OABUfK5D5joEW1H0P4lA/tmm+rd4oEfxBQlIRnOPYZq/6j/3eIU4yXurw6WhnaDZBwa9aDSW
YO3HhCamDjv6OobaI2i4jREkbD9a2MP3Eb4fb4PHoMP87IwKA31C9gk2ENb+rk7R3ccl4VgrFqAZ
MdBPplJGmwKmAQ59lvq4LeZaZzCMeszwVMEIdcA9LrK9pveNYZvFZMQ6e1A+Pcmh8RNiLtY42afA
beGzs9Eol/Fkjv1E5hsbaMH/YHEbwL0j1bayjegWrLXzVjqd8cb3IyMmJPGUhklZ/URpDG7Af5J1
4aawq/A3sO4tp3kX1aRc/A6iQEwTbP6kTFk/j+yR8V9Z4fjeFaV9GmAmJpjFe8kTKQmGj1QQAty6
E4o0X0OysDzm16S21E30K9GI3lNgeN5tw8mw70c1c8ou2FS2orE1mURq28WmM3X4FGic2Aw4U2Lj
rMbVOhem81lr7jY68nPz5M1zA63JNrAUFyUUHc6LHuYl+JGp7EV9ELoMGRqFxZ7TCVI8XX3uDLdp
q9jRdr3dv+d2Ot5yYtf+ltMrXNA/A3m/jBIbQ1MtY79dgj4/5DLgZJUsBYD+j49IkyF+v6B7by1E
zW2O16Dc6FAIe5OEHWv8VixkKR3p2ReP+M9dG4mVCDavRAwmc3X1kWI9sjxOd+sUVvEtsGu1gnC6
oDkN/OOeOkZmCEwd2dxNz0OPO05WWljmXUkb6jDq6VryI6AbeNr9iSPsE/BuDoe4gNixhd9Gjpek
n49hBZtPnJD4f57CaPmBUDM9YNVye1YEHjOPSGUnCcVWKUILIwp4ILJeLm5S5zHxRP2TVXfzIyN0
mtxw+voHmQxZFXf+nF+JpuHewdiksq3O3ck+lkXpHJO65N7Bysi/OIvs65uZyLq9w3ngE88avZld
2EBiNJRirrcmaVW8aSl1WHZrsE1FME5faGfHB5/StftcdVPY7CUmEa4/kzG/o75jizQBdtISZip5
59j47nnHGt5vs7aaKwtSnNtp3VZ652VL+DGbGsM7n/Ni3NG+5Q8XbixOCSkhUARaMACCqiHfEca+
KspsT1FhfarZlg/7MOcH73D7r6tFQkOAr7mLF1vBIzzazPmSoN73ASCjttAFE1cVJM8TiilG7dx2
9kwNc8szsDe+dV1UGdtxalgZtrr77Wfx7GY/G2MEFKQgkkFEoGddaY0Wn8NWPzZqti4Kn+17YnfD
BCQnSiCoFcro90kip18qbU0ds9daug30euNetzDJNom1Ns26qYeuV9ctuQaj4fbaLRZka6szjM+c
mCE7dBuWhFkQY94umK8v7GdIRySJ40VHydgPGDgrA2/Tuv2RBfdSISr6jQSGsTTPEShrbze7WuqT
o6z8l68Vzu6QvoJt1SbJTGaJ0foxsjHDhInN6YO45wHNwte5BDGBebIrcmDQeRy6AiQZNmfZ3xMy
cu/amXP6IWSZAzpczeG8DThXwt0AqWPfkQLNIbupFQ6XlbRkt6FW30hSqJOvR1A+bVOPVwYz804w
wqsdnA5gSwv8VMhtsnsfpkjzfe15+3nXmjEu/Mnjy+aP5negQisKYpqj9lHYdqHiPDOXV9xZ5rcK
7C6L46SPmqeWcQ+TGthamV/HsXPma2VwGd+XIxa7mLGsgtKTB+AoNGuLkJV7GV1hCYPz3IJwknpX
p2EtHhyjSRtWiloQ2sGCXGJxGPL5DAyUiMaklbxIvC/hNuVL9qEbXqsYNqrXgKYx5aucmce3aUsS
au8YCINwh1rEyK0zdDBf5kXBirc9CijiSgc0J1h6Qp0O0rF3940qdayDuStuZFQ07xAHzQcMDcK8
rQWmtzjTAq04TEL7ec4HvzrmnFuXeaYn9J7E3qgOUTMUh3RKa5jVsl53zXgy0z2my+nRn1Y3Qo0f
CA5ZVo9JeGvRjTBdA4BNcFCDSUTDFvOCvHosccZ9VtauGfdhoe8ZAeeSSxNH2ixBh8WZ0H1/MLgr
H/89t3XzzY///R8olv96avs/v/ji1eKf0RX8nr/AFe4fIeMaQxF13AwJLrPZX+AK8w/PWgc60J4Y
K511NPtLAHVCBjpGM9ODZ4Hi9P9mNhiiToBqSTF1yPmx/l//SUH9i+EAQPVPKur/h+mwEjT+Qf9E
FqfSjo6piNmQB4EVIML+Pbiil6mpPQOSl1WP+dlwwp9Eo53YXPAqCejJ7I5PbYeskzQDfMchey9w
g+/DwdvCoLR3llLNpfEnjmMeVt7eqK2+x7/fF9CXEpPQRx+q6L73+iTd6UEEgjV4Opb3Re7pYddm
rtea/JSWrYfa5NQP2989LV31w/PUdLtMvTbeZGQ36ZvMu+rb0AXDpXODr4B7/UOJtEkIKdJMG2FW
0fHjm8Uu7f3opvUZ+UD4FrFppOEDqzYDtnwz0ftzoUySXkfo2yralF04dmfOtHA5CnpS+kaWcBIk
19bQI1uqSus0rN4IqF7TFpP5fbDeBL1EQ+sW7V1l8E83WgxdSf9BHrOJMX7bZMknoU7uUJ21VxMr
WVILhtUEkxSt1z/4NeKOZWFi1M4tOaH8QP661XuI+BjvInIXVBRFtVXthsRrXvXC93+2Y62tBntH
Tvh+cJmETHKpZxJPcOCbatohCMa6TZlZqi5EJqisX71Bbgqi8BNc5jvVc+LcyWrE0oT+rl6VYlVE
i8RF8yPZY+FaAHQXFvy5s5llV7uwufe5ZVb91PMAIowmPTnulU0cZDMhj9lx5Qvoz5n2cHSpUG/H
lF74rWNiOUDC2uIWGMN903vz+DrPVvbUR0xsQKtfWzEyYCC/V3tLmvm+N1156/GywUaSN4S1Y+Je
9+Cdu91stXZcUpkIHMjfW4P+LJqBPRpZxoPHPsu3o0Jz6uGeGqIRm19psRoNPevKVA78q7ARLDeS
j8xwGjuogWmYEl4zCmccb5CY5pdAc6LGZM3vtAdCqstPTTqyxw5AavfbZgFlssvUgnG6QNbe9IDz
N5CZxwudDDcA/gieZ24zovhW2QJ0KLMEMAOHk33vlSM+QC9HcgXfgWm7VJrEXslAQLWkt7WBch20
kQJZGJOPCBDlVmTEBgbVDz5ptYmsgcMS1jWXpwmvE3LQNHK6l/2zlSzBNYdfX6AQ280PAtnI1D75
is6q3SsWwBWGUm8t6WPaTnmQytDc1+5ECFjMH2KoftWOOEgLoJfszsuSx1URffmFM+0LiWkzUdE5
sETyOmYs76IR703uJV4sCjaoG6/uCpiIjZCCoF+TgMIYJqP6afON2vPBJonVFzintstSnHyvrvcZ
ZsInd1nYywdT31+WSUbE0zl/CuwS7XQfEPqhhZL7ABmYvB6WLap1j4zC82xacn0ybLN6rFUQPKWD
efYx68N/kMZ86tVwm8DCQe+udbtpiOAyI1GBMm2EP3g4RRuAcLN22nK/NI0+hKIbagJg9FwcpnxR
n2ZrdO7BcVcL1aInxwZqObHstfviwexLyl/1OkWkTcMthfqr+t7uCY9s5CQzVtKBZ30NqQWlAQff
VG3KoEGj8aN566Z0CORGlf7CC8fGVoF9qSqHfPtY+A/GnGYOQeHyVzS6WJujvk8Og8iGTZ/1FlYW
laNHhrQ57tCAxeMYlHe53VlnyosBMRZZsTXoZHlm5qZfAq/YwdS2c6hEyszFNdPYNvRvFDtj7tQN
+nREwjmSH+5i6FM0t/ZtIOd0Zk/OlmLjTmV+6FB3Jzy8rTNCDoHv7GG3hQ1bZZLXWhnbchw/u1La
FCN16Z7XlI8Z1WZNAzN+XqZmuDVIQwJPLKwaOdpP1bLBI7yccC5Ud3ngym95oGGsYxU/FH2mYjqR
1dFvwmcHFhAwAe/Z8JOQFYZOqaVDlH5JXftaSiDFxhAe/bwNcZtO4YEW7m+cr+qkRTCcI2/cumT/
9DGd5SWowKQRmADKTexBmlx8NqpLkzCu2hyG9ORzq9CezU3M68/ZEqhbwxivXpQBSwtzakmJbBPL
RAGIXP8ohfAfCtomTo4W9ftQEH5fepeyj9a2352ofegNdNw6IyxbKfnCBxwf7BCsaN50U1jug68s
tv603lySyPuZz8UPOxi9Aos+3gBats27Ms99TDkpq0OO72Yh5FOp3tuOrVMfEU4feUSFJ1GXQawY
ZC+tKavnuuLuu3GxDDmG2Z6lFVHNtpREP5dEwcfIe3v5bCSZRXCVjcZZ4cm1nx4tFNMD3VIjucaN
LVoq6yyEdlUMQywRaDHP4fxZcf5wT8tkcUGF54pGj/FMK9HFnORj0lkLwVjt1pywiC3JW1ubkRuL
vOKwqP0IFRLH+uJF25a+0mMpRME+QVj9x2IN9XMHiOFGYIy7Li2eXRDITg/YRglSb4KW0YXFVf2c
BCJfWyOwsgGpLnTzYFDBAvbHwe6epK0Gb8tj7HPuZFVtq87J8JGLYH6yc8FBJVCYNXJ1/30I+M7u
3TbyqPPxW/OVpJU4OTWY59nLmTQGvCMnrDt35LV4sCyaRShU760dROZ5EiltO2N2ntj/RBtEU24u
uVcbKNK6ey8C0rFb0wWttddRUt37xBjcHd0Q5aUrKr+7Nbk1sN+jiyhq7eE9ADdqn9lL3VkKHJPG
PJsDmwRoVX+vc8zGw3rBBgTBmtmuW4z6oqBIgsqysw+ZItmYjIjFjsXcsm4bYK7mQX6ytRM9O/00
sQ1NIUf7dlnvcXUdajlM4txmziPLRVw2fEwgF6S6iu4zCrfSvUgYVzdJOZZfqcUFiTWOldsbsUj6
NQSXRoxQMskaTEsV/47CdhX4IB8J5wDUtOe2HJp4yy2gwOkzW4ngJ6nwhyQ3O+5OThfMN65ksop5
BzubOtdZNq+uDCRwyUk3ah9VYfBpi9G8yB73LPxxLjt3GcInC2E/504uyw7IFYsSzHijDTvgmMNP
ZAsN037cT8rX7WFwjfFXbgWsXAxlvAo0jXjmo4Q/37Sx26YpJs2uxkSuvca/DgQiWYgWcTbl6Rlv
bHjS+Nv3ohneVJapvWQRZZD4xXy2taKWvQG2/c3EJy0uJrRHzNZQfFwkPN6qRr5NBYwGYp3mZMW0
y96TCjjXjY29vfGS26Syh72RcJeO67AvpgPyjmESzqdHFJ4BLO0sEbOMB0LzSBy44aFUNfAO8sym
lTNpj+hu4x6TPgh1Uf4kNeJvcmoz74SpgksC0hyUyJyiEFDTY98Rmh6+WOgDhVtKfTHxI26xKcR5
IPOHDIyL5oswpyfXcW+9wrIPvMsM7U7lXmbHy1hIGU9qMumrGgKhT1SgTLs8Vy926qstU2z2fYH2
jZGhjqk703jXalg7AziPr95OxmMfNtYv3lh5TMvcP2DEe+DKMUUbUQsuu2OTvHUyAHhgONFH21rm
sM8mLU4ptt/xhZMbTlZHRRZYd0UAuxrDF2LuEHMGU2o/pjVl/BoMU7w4iLEf40K5jr9SuRKo2Sk7
Q3hd+KTKz8zBE9lhsCU5oy35nQCqle9cy/vlOQwwO3waJ+gQkLHmVAl5WCYPkBN2AE7KvKUFPI7G
HI7ZBNGsdIJhPg1L7pYHCsCWCP1XErLChtvGkqjyWn7YF8+Wv+DRm4OKXxfaFViccSQNtYEj46cX
ohOed8l+M9+AwgnnqFYq3BDhT6CWjqqwOxdpioo+qFY87fyGLN0Y6i7m11HB4IPgze+DlVRXczBS
J5NGIzme+Tfizonwjh1smkK2XQVnozZ4PG/BnRIjWMl5OZmR+zKDWrjH6MkfuYOAlNfExFGLlica
nDz5oX7bxVyMYxwEVKAR/pb951J3lnXsRToXZ/ap7OdXD5vZG2ubl1e0DyD9px9FkNmYFdqIKXQG
L/zcuRAd9uR8PMx0bclzd8ZmV7Wuq595jODIw/Stkp1BaMoSNr7KDq//QAx6gneFhivmaZeo1U2e
mVG/H0d5jUZ5CJysegHEob/5HoCjLVSm8M0jliNOuSrhL+WmVle5WhyTRHhfVU36fjNEHTEtlxwD
lK4h9fZF1dbdvtLMU5VS92o1YAIQjT5Fye1oyzz8MK3OTUa4rtvplBMlHnovJSNIZoxVmpfYTJyR
MQCULfMiY0Eu4eSZPLsy9oS89QdzdagCy2FJyYIuT4/Nkjj+1l46jLPtmOPlrPvIxwU0Fi4KXWr5
HxPJHXgKZVvK2Fw9uIlR+QMwr1kXu/m3c5cFp/dAcpFHW5ZOoj+LLIX2NHQpvQFKrF/Uqqp+EX7x
yz3leBYpHgS9rXaHdUpKoY6tXuWEGsMvrPnI7xbR2DffGEuuWUNWR2fTLZr7gk1NeaD7r2aIc5p9
jd9uYJlKydrF46IGzbjLLZ77uKDMb3iUM9g6FgHMUqT+cWiG5E6ZBjuJIBPNC0ucWezntBvwyVjd
l/ItbAiLk/zSqw8dQdnfBChpNZ+WiWG2XB3spTkOpO2IcKX8dyAx56xWeHNy2vHRW/3yqeUtDiVN
uMzj5LetvhNJnV964gYtI2nADNn+duqj4XM5cgZrJpqIOJfuIMy4yb5v5/5tklI9RgsABKDdI/ml
gTPgWxMlZnKqudhpJvqwbOLM1vhBSLtesIS4j24xnMrULA6WZKiBBDTZ90MkyWvNydzrAwsHukTR
5IrpUgNX3hC1g2FN0EO85QsNQqdoAAh8o9naMfNmMx6lcknTMzFHrj+jIkmIhOJb4RwvSmRPBIga
jKOt7XPhcwW479Ya/fHGGMxgOiKcSNgd5Gabe43/LI+NCPPlqeee9R0gDjSDIjMp+bIFTzI9oupG
Lqk4UqKGfzvlob3L+bQyqRO7pSSyJGU0hZC0mDEfyY04+x68QJy4KJZ5Ltw7O6AfASFG3ysYKiQp
64b9m19/C5w+PTOBhDcR15UnfLvZR4m/npmhDIEeckfnUeokOcVM2YBdJGy6QWzXSHOMB88+D9Iy
mXJYJPh4Dk5mNC9X4fI+ZJO46zJzjCND8ZZzHMRTTb/aXeDkbne0LcOan0pZur8yB7MG2yqqw7Ct
G8UxFW2QoVMNA8UWfMxVXPupX9+HgIZp0iobnwgi2bypjr7YsFdmsWHOLz4Gkp5n1fK9uwbS8Krj
KAzyNxuz7o9uEu5MZ0wgeKqnXDZPZshbG3k/DFK+byPBKJpr2uepkeg3hrqvPX6UWT6MZnqsQrRm
cknztWfce5JM2qxKvUsiq6MXhqRZkvQVnkgMCeXUDtUXMyswxPYBFvOjsq2flZWf7d4MtkVe7Ro9
fdqZIWI36G7SZHmEURFtOl1+thW+PzPw3tiVAqX3mnsVNg+hVb17yn0SFD2OpeudGzDaKGrOyqho
rtWkrwg3t2PEhww+9KfXNO8NBp2YOnRvX0kJ3IWjGtyc9731C/tHaZVcCjpi7J1KPyf6A5u6OBsR
ULMyQkYpA7Kj4Ec3XaRZm5nk9sLVFllwmUZgpy60cvJjJcWzWa3NP8C4Nnzaf44OnxJrsB+zvHlV
mguRpxey9iwvtYkbLhWFVjeG5JpzNHOzAT8dNuXovUS1XLBey7lfuWo+5u6XYsEabS7qzPP5jlI4
nnHO3GGNm65eGx2zxX9E07k0Vn0z1v4uzFE8So9zy+JK4c0NceLiKFkg3RAWwBkDqjUwp1tDkwNg
hE8K6LyLP7BmW3zwkdkZ61x1qSVgbkJQV3MoGUv87r2cHID+5JaBZMMKtInoEViTV+YtvTVQA9i9
UNnZh/7O7LoXQHb3BESaq3TSc8NFyuR82kyADtuXtvN+2VCAzhxs4WkcuOWm49jeYnFd7ix/umPU
wscUBMeQjROmQ3Ob+8nPtAbLgLv10/Gtd8svKP4sixuIPuKsm/R+mJrDONl3JArcR6whOI5w3REz
66NTzacZax+mOpeM6AbDkUmeLnRwVJEjtXUrbtx8/hZlxl5K/oI8/TfMraeMaXWLow9jWxscprK8
U5Y33fhZ/th4Ooi5QyZ8+Fpxboy1F8FZ33OWYJulGr4SvGVsc7kHzoJXE2wF5Qg5WTq7nLqbwK2v
lpE/LVWJgDTgCoyKYf7SbgicJXntneVDNP2pYkN2cEBqIia0G6dxHi2Gd3OR4jjjwT1UNTc+aXnH
HNbLObNcvZkrj6odDb8D8Pty9SZbHscAt1BD8x2PIT5OnN60BFf6iT9G7mgu8PbrfRoPpPXZlgy/
4Kqp3JIyIAhfmUdfWwqp2SYXPvbXEC1t08viWfnVo5cn730I0STiCc60gS5gJj9LVJgiMi9+xWCK
WafjdWXJl/fRA+7Z+gSMqGYaoWcRs53o9W4MKAPQmeN9S4mI7BFArl0WfjjJWnrkfTTBMO4CK4zW
uYgoepSOm7B23rVRKWpCl7swwF46W/qc+kX3EWVgZAndkydwTyaGIZauRRddqzQYuUbmvp3sROtm
xlH3aemB1HPRSelVTevvTm235Q8VWSPJziKijsBanjSuuk0rM/sBey9EKuIL56FO7a2ShE65ZVH1
VMJyoxk7htoIzW3U83gcy1K/TR7vfj3MwS4QKtj3djdD3ckWkARJtRaEGPt+Rvs3bRV89RV6Rt2j
q0vGoiyXPGmGqX3CSVztlUsWJKyyW0LexQ27b2sf5DRYdHKl9otTUzTPYbU8sI9+hlZEjxR4+NtB
VfORcuwjbtCr7doHprkLeGEKLvlasXDDJuax5937ILR4xAXP0BjaLTITfWXCtm5bE5JlWMkdWuQt
X1x/UyDMbZylfVPmkt/QsFEdqy5duLnkSzzIoNpZhK6cqrsEDuIEFLRrn5svc4ujGKhO7KKe3VKL
0P40FqaAtJ8W8uPVGIfKJXSOHXvOpps66m9gBZ10VSVPqeznc5rmFnTDgtCbzwUycQr9TXo1iuGS
39lOcKS1oLg45djtlD0UZzF0/rtoy+9uuHgbCMBrdKx7Wawxe2YTtHZzyGI/hors56QOaaafVQA6
l5z7SaFtSjG0yOS4F/4ve2eyHDtyNtlXkf17lAERCASw6MWfcyaZmRwuh8sNjLwkMc8znr4PqtSm
kkxSm/Za1KaqOCGBQIR/7sdFRIvj2BUfgRF8MKjdDLjXdpka242XDt8JD0mRMGFbGVBy8d4tGAcO
jZwmJfIGJ1K+ayJ6HqWuCXZpYNNeOZAG5lD8SYzrjeHsXVpbe8U6cozs9JMDDi94ukJFlR1aN3wd
XZ+s6vQUZBUH6KB7cuzS+RnMkMO59/jlAX5QLkzfhGvqD4a26nNQ8z4c9Zsf5S8dF9S1LH7nqhL7
cSqPduIcx8Q/9/78JcweyEkFZmwzRFLnGzF2wZF5WLZuOoo5TeRyexdVSbGrxinaqALo24bhmn/C
9d89S7N7jVvsl5gL6ICMf3I6+cYVek1GcHc4EC7sC6EzSIWg08m1hTZCFAvBhu/56DotBx6fj66u
53diPx4+nkrf0RYMsts+99KlcYumQPGexsBTAOjQb7IL3BYIYVHhq0XHjECbd7rZ2DXH2wi8OQsL
vqpFbtPXIYTvVBKs5RYN1a2HE207tlSe1bgA8OEXrxiJSE3yKX8q6onfLUO9mnMzNB4U9cnlqU7j
5qoYQxnMG5WPmTMzvQs7rlwe5t73xRH+95hty2HJv/qJXz+PVYCEEce7YgqGUx/k+MhmV89PVFdN
YMjTAR7+EBgOpMAR13zGi4+MGcBd5QZcYzVT/LGyi6KNH/q5GtW2s+oOgmtSDOFDZgiVrgkusuKr
3j0BdMq/E8T7s4lH+0s4bUDSbrCiEbsrtgZWBJ0f3Eo2JyBEAx56axhVcuav0+E1rOxInVIE2l2G
tMUcP2nlHtFs4i5M8k0ZEKr2I2w2WXYmwoDS6pD+LwF9eKWgoCk28YqrAgJL4lIDaCK691VTXgxX
nTM/N35F3Gt3FlANVyLv1GLqd97gozTTHlzM5ilvMX1YgfHJcgMmWG5T3apNs3DHUaRxRBUhvWR+
DN8ppTgF4qj4VGIIgWi0NOQVVfEKhIiXQDdcKz8OYWhAulzsIPtSZiX7b+6wlgg/VhXFsKRWBvLS
N97y2YhvW47OAhJjJouBPYUMdgkYJEx8ZT837Abgfi3pulSYa6UTCI6oosGuhNz7Ws5J8hEbud1T
VaWAH4Z54cABSdeu7W/+a2L4w8QADubf2RjI1CVR/v6X3XtT/NmB+vuX/TXJ9ZtNlcaS6PMshZnf
JMr3h5PBUDgZpMDhZHkMXEjYYXT9q5XBUr+ZLvABD6Sjdvmiv2W5vN9sCw6cyfzFVSahvP+o2NTS
S2LsTwUVWvLNEJv5x6OEw5QKq8WfzQxpEmZWV4m1ppEAh1bPdldmnvyiSxdJEj8QRS8cO5zcc/ZZ
D7AqDwDC9eHBIG/GpGVkW0w8ZhsCmvU0ZpnBCJHJXUbjVunpm9kH1RekCS+/yd45E9SucoGlsf7Y
q9avzU3bxLAV7Ke6bk8TdBJ2gWG0TV1dHTo8lzdFEz+GxsxGGmsp5DD/iq2dKKTn7EwWGnqrg3Np
iAqEVTlc3X4ZPnuGsegxWBy6un1YdKlNOfn30zS9+Hm/iQ3s+5XeZaE/7Bx2r1gDgdChf98yb6fA
M8FFTnGdeOUAB1Z1XshxrEa4pCRYcaeibNNsnjL6iq4QCkBPYrzjcJR9Z6n2tn41NHemE8/fyoje
BC7fjaCHfdNQIHEkhN9sM37oNfY6+yaHp3BP2YR1zEKJ6OQ1/VOks2JgPjhaJ0XUY2aardQDPAVs
8YG6LynsmUrnzetT63OMWZNWTUwZxybHFHA/jflC3m9s/xYhoLT4qfZ8rtpZnnE858V2CGJnF7CM
f2PKVdswlF2yVS3RXpbNLPhZuCwjKzmK5i5IhH5JK1+6jO/n6a6o0uwieSpALdExTwu9loCY3KG6
a+YxP7OX/PboibPpEUlA0uDym44Tdh5e7gBqSZZzsI32ToAHjH703MVfzwudQgZGYWvZxVbPWDPz
XkVsu+NH0wQ+hZyVeS0zSaEfjUTC+lGZgXnpa31Pzo7p2kzTPIfENGmZgRN8agMSJkvK8LaIZmJO
sczbVU266wTJhdGFx6cRJjRTBggWVx8fp818nLpbmY+X1JXgEAgknOZAL7q8SE4RMGq40DZiHA0a
LgRVquzEW5aGFECZ5rod5+iF6VCwQR/3IGgunXZqX81L6EPgc/b8+YrLJTxNs4A2hfgZ3JemTU9U
h4A42Lc29uw4YbvBrjdup1ddxedgzraBG93kHSllzQk2CINtlyU90/0R+dSgdBiTHEGj0tXrOaxV
jShRnWGWX2WvQcr1BDF9UOLND40Wq0zBzJ79/CrpxwvkeU7Qx1Y+9PgJVb0vKTQMxC9aS7fjRG4y
NeHhxs1Dl3RXHxT8CLiK5ajb1UyRTB++EDYYQLznQFLaWaQjaG4OtrHYtnkG7WqGDYvoeUDWXs91
xaeKIdyNyvzIR0UMbaTIj/S7o8W+T9DhuxGI6uDIY4yR44RtZr5TIT83jGGLYQPQoIbT8pHH5taK
7yYyRa75FiUMNuAfy1ntJ+rIqs47SsoUaPw60iJ/FRhzS0xVUz3f2LbNseLbZlUBWRIeG8kmZKgJ
dFpZC/Cm2kPrtNfar4mQ6yda5yhEbjLFOte8+abgIBtP/RpE7XeRpncMsBpY+5rmALN6Lavh0/A9
H6R5qo/C7m7GMaMgB6h71bwzv91bxjgfWml9TAjfwTlFw2ZX23T7Kc799L5g/rVJjAK2L3X168Gr
9tqcIrlyRXlpx5a9DL70Y5PPtdyRJDM2cZ+EN00WkuRHOa+Dp8ADB8OIdQeIYN2GycYwp+3UpI9B
En5FhvlBep4lLnSTezzmCzl/i6d63tIhQOWB7owHe4KbRTz2wTRM/6HOfDwbgTAucdhD7/RTQjZM
kLz+vNhDNwJ39YEsH9ocUcUjQU3r2SMqhyG6oWmDQsg1s05GEzmVylSyE31JEMCgZnpnW0a7AGfx
Wrfk52o87ohNTgzwzD47wnwM6aVeWiheU4OZK/6K8Th4YIXYMt7WEafKUJbeyQ1cADQiLm99MXGc
Tr1tXLrrhvE+jcB3adXTfVQmcOnpNqzQs69+3rL2h0964slA534BWryzk/eowCcfBo86msRSrvnl
Rs4hcFCtm+LQRyjTLfth0AHjTdBX5RZV6JdlibObdL+yMWrWfmMX5KqS+9qyflVYGtZT0PHysaID
UAPM11psS07kOIqpsBsTC3KIjcqhaer1Aw0OPmQ+CgvJ5bDrUD7IvJKhJr0i2Vz+8i0z2aUtYC8T
giGhNnfPYefTq4vTkID7Zya+htu6LjNsZVQ/QsvMoKhE16oysTLUFDhASN0meiJWUm5Kdo25/WyN
z/P8s0GYqSCCh1ztmkjcctM1unjx+uE2rXmrtXa8bbvxoIyfEbYEmUBTcsT8ot1kHxs/4Tgcumo4
45L+wQimXuU19HzuktXcjatCaTiF+X2d9pSsUo0QODwOINJt3d+RiL7KoIMSSCaaNokPrSGGwn07
i9k8dsiRQ25vpjwlsWs/+VX46lMu0/fdKeEmhulMSDi+wS+x7kCGrMGLv/l1eHGoArMn4hn6TI7i
hQa/kzDkD4NKM2ZtcLW9/GvuH6tGh/jifKIy5SLoTvY3MdMtWYu9L97tjjBqDCLIhFDpj+oRaOPr
BCVFp4c+C84OQb0lLAqjJL4UqXUofZIywo3u4g6FrQvvPGHbaxo9aaqcTB5zseoxPOxcNzyH8mZA
tWfk9QvX/DEo1VZQDBiX5bqbLGQHe9h541vkumuQKotpR0nGVtYZXu6+ygzj6KKdpjQ9GSi3sUUo
PgZJ17yEY3Ajpxf40Xs3Y9gz0pctSInE5lCeTDEWqyjoH3o02n4e75kZgKihmafzvU8eWizXcg9D
gzABbu0jVEUqFQbj0ynLY0gMnwu25tZYQ1I8FsBv3NmFPT1x7DE2pvOD0Ph7HZp7SS/VzLIRYPXk
Aawvvrmo/O2DgGunl/SDUR0RCtc6gwdogyisKGwpTGstYoQCYqpEgrOfSfPlps5lzAHPWtMyYDrY
idqhT29IBGBVzwHopXusi8dA97BJZ9L9NuLdvk4lH6/pbDz86kqFLFX2rbYpQASBRsghuO9091QM
9HNlA2XrHYbMtGBalembsaFAodHedGqzTz7KY4IvDN/IZuxQoHmaxibekJc/OY2Pr6an8LgyqTEb
9D1I+HpNWyviZ6fOpaZNfo70tgnFQwA4k0+ieaDdeEUtxZ1BpdGM10GFkBNmfJUeaQoxNHtrVBsH
AuEgm0fsdGpTtFDYIpQuenmrboMQ0R/mxmZSiIDd53a+larxbpjj4FrpcfYWo6F+TDJ6tUhKzOC4
S/lIZHyj4JYybr4HHn3jCHGrsa4NjWDHaXsIFFRiEnJ3gurersWDG/WHUURvg+netV22o7lHDNRI
zmg/RK86rn1qN7c4C35gguh3s9l+Lgv6LrNxz2ho5ykpn3XdPoE6ONIQuVr2potBktoc3tpe6G9r
yiYGJ9vovt3p6cVewjumne7ySNEO7J5SQIBuFR36Lgy3TIQt7EaKW710cYZmW6D2v4L6g4h3tGer
DuoAO/k2E91zLkHvTO4bmrZ/UjrdusAzBfZ93mbxi6RcL/KcI3AePjeqO2LWBRjHUEYJsvywokSR
2/LfW0U+oE8vkpApu5O1zmmZINjj4/CDgYjv5JxJn0aaix+94VVZuVQMJyTzc+OomupnA4o0S20s
XCV9VeabDNJdAmK3pYeGWPkWSBdlSy5TV7xQlVnv6ECgm5pJMGvMe+XIPaSrrRvxgSjjhx7mYx5R
dwJRiPMnabmOoIfHzTPQSFCKfZ7TPBsVvDVie8uswNkmhfb3IGUJ0fgPunqLM8IsVGXpHTNX6WZy
qyoDNwnaCANAYOhoYZGyjrFJr4DWzJycnY8fJEq6ZO2myXPVU3Iz6UM0ehc1oSgZ6YcHwce23htt
3022/rCCX6npjHsnZOpfxafOepGFeFfJzD0jf0R1Eu4yIJA29QCr2FjgBHaD8zSv5FvoW/5PsmC8
SHM3roiJY8aYSRytIoGNo6prTDWAjcLCj5d/F0xnXGFq10YlewinLY5tRzELAExy4zb7KxmomWXC
uZF28mEo+TqwPlOP7hNYo4IXp12/bYLoTkzyA4Ep2oxR9WiNelcUkIC9oXkRVfgwKLt+ic3kM17e
pT6zOBoQBUo81Ox7NbXmVpTRxe/Mz6YyTjUgkzWRcTDgehP79WdlY0zhFvJG9ywccUlte9ukibGG
hqaZSxR73vzbPjCYEtTNXexx3GP8mpzzvoovJYHyw4Tfkt1pWnsRMGnmFRgq4qy+cNI1dn3uyWM3
JOoxbUWz89ycIhpHJ28+TDGQk8THIls0t07Ktr7FlfhmwK5bD31vkLwDvQ0Y3jsQxgBwaImyb8gk
DM6uTWfjlvgFDFtpdCYaMii4YmNls/3dl2HZr3ScD5cklt01ULWRUHnvujxQBQ5tLKhdwADNqqlP
sTp/KLZNJErrlqZjc6CwANNQ4R3iAvbCBgp2oJ4zM2O2QHogqPcG/bNn3wmiPXcaDIN87ldjFLPv
wAvc35VDT8s98X0KfPHQXryIKTM7Xxon66UDiVJFEE1paJ1cGGMBsIYAT0U9J2iwZWFbGy4W3BCj
10Gx7ZE/kDjYWLx0rKMLvl1wFLWZvx/gwfbYWQNoYut0bmLQEt5i1LICe5qgKNsOKF02G4PF4s0m
tcVjG5X2RVclBRiQG6Pj3BjQ+5pggvVX45X1OoDlBfTjh0Y6cK8SXczw5BFlaUzIbOYmjAX1xW8b
A/eeB+sw5T8eqADvoTSH+Zm0Ln88MaXyHgkpJZg2NMYQX13EYWdXJw3sO2VjGMUopAxOkB6T5Mmz
omNWcVxjyuFPz1VehHLn2DxLdTIt207MzOQ/y4aAqckLjKZ0DW6EolLD+uXyWjaPZETjktisVnUi
6RAjeiFJE1RWeWaGm9M2R2X0MB59OpLT23gYqfLzmHj3THRwrXK+1qOuL9R3Vku9vXbGx7jD4PzF
AS7UX1GO6ZuAaW6fQuU742sWEadpW1qGoR1l2ARHHF5j7UYHMReO9UAysPbXrATWjW9h3NpENCFP
+7xlmrlXrUsnPc4WhIqK1YT1rMzdc+y4LiSEVnQKr+CIc6jgX7El8Kh1gN/r8FkwRmvOTkNVBl2N
xlzD507UR6GkTRUM4Ofu5I+5ynfmPNHdrGTor8GC9mqfBT57valVsQX+wNTXcnRVSYmBZTw4TSq/
8tLrPoSQ4n6yxuaraNmhoBqrTVuX4X7Mp+ZUmn3xsyTjAhskUWI+DuZkwjH0MPPyMiE7hPMhb/e5
mKuHMIrLUx/7wX3sw6beuBWR5pWD7WfnRKM45lPaYEMPo9eIOcFNP6bTPUQ10GEmk014lC0yljPT
k46P3fpqHd87qh7qYdkq96GK3OIs2k7dmxj+OLvlg3WqaUavt06mvJd2iNV9lQ9iOXbHFKakqqGL
xakaUpB0bE4nfCdUzJrxECOIRMq74/xEH5gRxzh1iBZXNLATpYG5ae/IBboMJcP226yhZ9NIaFI0
I8P8MdcSwE5UG0AfJ3GT2QHnhaUDCR9xoxP2EJlVZkcHQDmIlBqPDrb5QDwmLJevRLnKU2wVwaPf
1uxHsL6AAoEHYh0Vm/FLFgnvtekm3t5ZBNt7M/lj8E4BULjH6jdvY8JDvxKd2umq7a3sOYZkh8wY
GCRZyrC4zNKqv6wgv3IfpSvZlvG3wTCIG5WOmGIv2oZXDNeZOaYbXczUXJoCWV8WqmrZPcQVxT0r
MDT2T1k00JtTx3WoUild58UaS3YzAdD8qcRuhfRjcXybbdGW3F4a3aJS44zm14bDE5rrQJ3EANTK
8mqM84XNJhlzE46ElZVKe1+aEg6v7Lp0GRM0B2Q4eVRjoHBEuD6HNVkcGe+H9cNQB/HaZxx0i/I5
aT0+wlqOTgC/spN0ZrmLNDxg4mqMlTPDir6sZGaLM1o0C4m0Du6oFLMfB4kt0rXJYAmCgD9GM+Tg
iwTd7IJOjee0w0Opg/JhTuzpYqmK1FMr3RvqXKAepXZ7L1lh2HYAyxnGH8xULehbdAKkmMDpx8T1
HoQK3DQseo435BRumHSiv7g1Hcp02KwribMAgjHNZspHUW0v3RCezZTXqYr3PFa0OtbJazUpGAPs
hIu9MXo3lB5/5jhPG3iABlsbbOzHzJsOnWezqfDZdsz+1qRZ53ZwG5/WNgCRJcQnbs6csKpGcLag
vZ/JNfknu54Uh59EfjoZEIQ4wHS5M4lVPScQiwdpbXtx51NW9Oo08c3kVvXHOOObySi5+x7YONCF
QTLjpipF8poW0/SV2jL9admtffInY0Nkut7WuZ8MPEWTph8jdEvv2MIUjtkTJvm45/7MQgL0nnhN
dR5/SpJc1wT/zi97pkmHRdmItjqx0yfTkdZPp/CItTcmXaZD3BjvQV1pmJLGeAzDhOzU70BgKj36
6ySC+X7QrY/sbrZYY2s7OQkmxzv+p32nBvNgjrbzWVqpvg3ZIdGkJ5L+vQbORKE39FyZ4yhzKwWr
aDY0Zy4973OyXoaEJDOiD3U0YU80caZE5tZ9OIavUw26eQgzsfZMjMFZcQ14BW58iBWEhoIAUgU2
INPHpc5iWpkUY/IiX6rplkdyxPERztW5x2mH9owBI+iDG2SteO3KwNnaqWWt+99bkvGTPg/MykcG
qaUwwk/MVTFTz+amHSOalbquPRS+QyvnrJjzGfpWeyj2gfIeM6PhMNs2/aGhYpq9QsiLvd9qmndW
aeE/gX2L9w7O99vCyqCPla2zdej/uYM88ZP841fcU9GKTyqgdYZDVp6fOqT4tcBLtEms4EQg5Rnc
8BYbinzXIN22ZRgbO6djW1B1jNypOildIidI6k94ZtqFeawxx8UoLVhTdmha26lr2dIt5jgEXsAQ
pXrsh4BsIS6egnXV/6BHCbppsxloVt6bhfGzot/zUOAmszNuY+yZNa5haCPYvbdu/wmigsOFJw4g
iDOYaWQYAqda2TnXBe+g3nZu/zIS3uA5VhdEm/iZ7WeyL1Tfb1ne4XY0ZM4DHAa5Oz244N2ZC+2C
NCx2fU8ns20V06GQvToCOLSOcMZ5lPO6/zmJNGNrXSNWyMC4S9WrciGkd/UpQNrdTsvhhradeyvx
2l0fxDcdXb2HdsY8tnJhBa/MuoV0liVUpqYu+19SU7J2kIkjSuMSnqWCGGJKxYeDUOcOv9x5UAge
5o7jdXm0qBbAnCpWg06shxRGJl0KGeQ6GKJ427dMY94mtwBulJTsmLr2xU6Qziuv2vlLSXllq+HO
cAEC0AzDbtVwkrXpY6QeqLprKGJPbbTHOIzq+wE3JTvb8cJIoWWtc+JdmnXpbQZu9xGX7dnzGuvY
GdmPxprAtI6f46hP8P5v3FnfxmX8jBETqW9oH9nBmyv4Sel9aeEvCBDuRBzWl4Zmhrc4SvSVVHCK
RlHTusK7aqvSNL2BlBaz+eCPgVc/3zsi+Wg7unl9njTYCnIDndJcuZANmOsEl6wOn5YeWROWBfq9
YGffHYkrEhVM7hkR4t3UhzCEO9C7I2+nJYssgSY29bYxumuOd6Mc41eQifp+qsCq1xMM/qZS78XY
uw/KE+nMpInblvxIegMWnW3FKOwfIycBSkV6PFyzvSJgnO8k5dSAuBK971v6IAYtT9gR5nVvDpfG
b7pnD8TZ1TeanRJt9GAt0/6pdcd1V460SvbEhULPfa8qxookhydxxpyOqtP0/tEsbAQxa9Om5tvE
0P6QL5bUyBMIgZQLycAizSt/dCwldP6OWInzjOqkeNJsRol2qS5/wFQKRGS+xUryQCnGh5DBniTB
nlg7kFlevW2/Et4jtdPHFuQWLgpxnHzjJkjso8jZn3vFWwntLsr7m8HIWjbiVL/bZZFsmxk5sSxT
pHUWdi+FEdmU5i/ZY6FI+WviuPq0pHwo64QkaHTFAbeZIOqtkPipEUrUdHBCM9z1In2eEB/7UMin
LvNOHUJeniy2jex3WZAHYQwFmLEpxmKWGduEoMLGDZtyXQ/T0i8yqxtdVz9B38OLjxkWMOGe11U7
djuqyYMt72UI0Obwqhv90mTFI8fZ9Ik/J1s1ipBO6R7B5KwSG8V4DMpNR/xIqtMQljcxAtLd0JkR
zjV1jaNPSHbkYuMGXYZirp3Gtz5yIPwZ9WL8qOtRXftoaD+jYOicbRPLEYRxtyjpUUXtOVxyBtQF
6X2caNr27rPcb9kGu6P3HHAEMW6YkBtXObn5zyJQ6t1cNLeU3xIrmrs8T25p4jhk31ZTte0JUi6Z
kWYbkQOUZF1MGyyWJu4qMaA6E42/Co4nsJpD8wzfNQEIqhlI2ak5/4L8J9DgnOyLzWjAHDHu161O
OxYwcN/BDVlWpGjD/zInErfsgyLKAfeCjdk6bKnzkt0wkbu2oWyD5IxrEIsQ2fFq007zXzPIH2YQ
BQb3XyMt1tB46qL5sw1k+YI/XCC2/ZvC32hqjUlYwVbHz/GHC8SWvwnheULj8YD3K9y/AX0XQpkk
COjwn2GE2dL7G9KC8qrfmErDKPM8Ez7Gf8i0sKFm/MkEArXV4ehlQtawBb+f4y3E3z8RfeuqEWZE
5eaqpM8EDhAU+ENrufNDN0fmA2xExbuqUxYvYUpEzRxPP4Vu2aPAFtluYxyXxyLPf1J4QYjbDmo2
PZ5NJhmmbFhA6sacvBr6rLjzG/aja4/uhzO9Zj6d1vjsxpUiGvRjUMp/Tq2BM3sv2/StrPPstsjr
gvAjI0qjy2r4BsyZzuDUvJlxCRRvEBDz6wS38bFLE1ujPJG0zMKnKjCLF2OQdMyYRKAZQHCA2WN0
X8jlNDwm7uC/REzRfo1eDW7tT5/9P4GEiOWCFekUFPkCP1kuqJJC4hpjD2N6Uui/v6Chl0FHzyYc
20gcPwi21Sdlu2nMJmBw74upsT4BZ6ZbB74h/AcKvMw1SNPqwbOy5GVKvOF7prHmMPttaYEDzgB7
2XP0WGO4oQQaX9eJbjwlDwmMgv/PL7/Qxf/hd7cVO1AF28TybMFt9+ebgRLIIK0mkBqsEVTlecrn
lU+MzDEilwF3ZP7hH/vXRJXlYvy7H/gPuHPpg83QBARWECnxcJhXvLVEGQqOq/b9ZCe7mvjbyh7d
k9lBfQzz23ROLykguNqfXoSPissGjRLQP+g8//IXW6xP//h7OSYZEZ497eH8+PsLIepmHLjh1SoG
fkcuPCtORjL6539/r/zTnwJHRjmSy64wdP3d5S7xt3D2wYYZGaq9rWtSp5UEPvzvf4r8JxfZcbTp
mTaYQVPJf3jEpUzmyI49hjOxy5GIBkHqUemaCHBPDwiBXUhkNxLV9GKylX4G5Wowv6YT8J1DBy0l
kFF1R/YPVZ3WPmwqc7jY65MvS6T4KmmKtLZMfJ1wO7qcVHwqXsqDZoPETpMzlNddKSjI4m2cBuUj
vrL8Feu6Q0I1q1Gp/JQopYAqWOXdgLFCNHmzzi2aEkx2HRRfjvNR5tIJV79flv+CM/9H/Vvr4vor
b+v39C//+11Hv97zvzx8ld1HGv36u/cX3+GvLkYI8vBeYRBYliNY0LiH/3h/WTZ+RNuFpMmaZxFd
5Gv+n4nR+s00TQEnXnBXY1nkjmwKSlL/z/8IXnrseDzWaQWXifPaf0JkIg7A+/NPT6oW/AKssbZa
WJrKVc4/EpmaWIPbIGZZgGLjTDoQfDEOLUfRrWE49sGuzTenIXJvosGC8UCvrwanvZauV7xYuh+v
dVCSj0oMnWNMsbznxI4+ZFXU9E8xE9k4feTstaOtTeYPEQiU2lRfWqJyqgwIzu/fcYTYuTG69GNK
hLWZFpQgPm23YCqftdFxsvPyaHKaeA5U2d5WSiYP9lCrW8eakhj/S8lXx0a8nqs6vhbl7Dz5YTg9
j32MWbFrPm2siSRelMC8pGJ9KNtengcHOntk8bUQFvMtlL78nOaQ1Xy6WMIoS65MUz/juNUXnWYj
FeVSHNHLzINMKckLfOMl4jByLdpMrwEA8NIcO30JVZDvu9Doj9kUUULSls03oaYPWs/D4/KVxsB3
RNoCOtINnxUL8U1P4dBt4PIrDwM/fGQO/V0ZEfNCjpMHd44/dMAFnLVMrrVLVcr69z8jzLVzKEOu
0++/pTsNyZVUm6a0pvwcIr4qmRuw/pIJQ9M1m2JUzgFehrUJDEJbkLUwq3Q2bTKhGNprh6pyUCSS
YZL44VFY8E9bzXcYtfrmUx0J6tJVcDQNo0FBrixrD8Y+ecLHwQXIQnPntP1AHwF/Npk4fcDemVyp
1vO3XTUl18F2coJg3HEX/KH8JQa/vtKledMhrickr1IGyDURP+S4dNzStcq7m6gWgzQ/FJ9Zx/ck
PA6Q21FGzLK/fHgVc8QVNtVkv1zcOARzP3OAYkM2+eo71ulHBb8EvXn4zOr4o27oShWVKo7LZc3B
RBw8mz+ZfnpooVX2MQd4vXqDHwopwvl23an+VnYQHWXBB5KyYTrEErMXJHqqC5LpMkH8fxOF4Cq6
/SVp0STwi1EX1HC84399Nn3zzkp98vB9VYijpuiX0hGAg4911eotMR19NQhO3FitH+2JRjF3cjvL
fTbx/2+IHphX1TKuKhvp3maeaW4DB4AfmjB5WmbxBmTBgSpxehe2Zjn6N2xY5TnJPQwCoqt/Rgnz
H8ceKayWSbhWSuLu0i11sEajg885q9Uh13BbN6At/cOSpPukYhBsdjsVpVjVXVtsKTBUG5z9zbkN
MNu4hdt+xQORBU21MBnI0ZvXdm2kJHLc5jpww7uFRoX1RqvEiSUpcCShcl+Zg3wpO3d4iG1dbOtA
MGCErE/JQ8+DMM9OfeNCFzgE5jQ8TIGO6ZyXHWgMw6IKy656yvdwpxVYWS+NY5UnwJ/mzso415Mh
4nVKiJ16JTGIizFV/oNXaCL21Jnecb5NNtRRQ0kyK3FOJm++BOVIcscXckOSul3XEabUiWUjXNd1
X6yD1usPIYdqdBq4j/tIzkz4hti5UEAgr2buD4+09IU72I0mOE4dnNISTyH64Oichy5hOr4cqydI
WscuK3512mkeLJZK3GIgN05pphTgXu/iRFhq8sA3iSY2Pywm08N2SHIwGmiynHHLit8wr3eyXzi1
pkfhAObaoyEYoiGJkEcx7GcoVMUdFCfrgps3esIYWZ9Ebti4gUub0YYwMfo6Zsi2uGqTU0bld7n1
AlcerdJ6akwnevFAh750pXPCGGqv5nYIf+gI57NjtFSpUXC3mS3yZ0wYl8hLHrYnO2/8Z4XSSz6n
nYCZFe1d54Tdoc5cSagro4h8kDQpDgAkblorNs5Orf0Hkx4T1Lqyr9a1ifFLOQOw8yamkbrk7BQh
WETpZ1n6X3WLhyE0xoMModpNtHo+dk3kHTqm3SZzjgIXd2LE/s4cAaOJsHZemhjvjIWfdk2EPTnU
Y4ibqDPrC9cfXqDdgJlKs/iKAybfkfCpnoKBPg5ntNQppJqEScxIT5LfUnOk7PHnuFRc0QSpeKo7
b4tKZ67UuFRcJrTFhgLsQ1f3S2WjqDlJ6eB97gR/Ux3+X/bObLlxJM3Sr9IPMEjD4lj8ckiQFDeJ
WkPSDUwKSdjhWB3L08/HyWybyhqrMuu+7qusysiQIAqAu//nnO+wX7SbHsKh8ZovEaiAqVUAkMWk
8sMSLCWI/iIO7da29zS4eBR+MbBpqavFXEd/76YhJrBxh+QmFowSUcH0b8wL5zaDc6F6ft7AcI/F
RE8zlBK9N4kJYKgjksoj6qpjAflrA4ivPeeN4tdhYYE2V7V2rGPC8e042wmDUavFLmWjJT0klF7d
sCkZ16WJc2eWES4rU3u/Wm1iHAKS8huCWMAeoH7CLZDuW1WXzx1ctRcyHMFxnmLz+kg4t34S27yE
QfUfeqviKEDUnSmQNxrufZp28427GC51Xml1imZFvNClj8O2oyJEyavCgSnS5mr9v40qFGYmYc2u
5EIwLwW8W036eUXAgtxq/9AtjXPwdCTvbFf2G6Zhxqq+rlSsd6QGEpHdG3H8QP/xfBu7ozym/ZJ/
DSO2JhXhi8Iu9RTRB7bWFt7R2rHL79iaK+Ku0H86sEErckpq2w6LupRF91jGcypXyouIQeTR+O20
cSlXwXV2R0nOVSIEu3MMMNnf483IMH0ZtX/w+IYcsnVzJ+vc/MpwcB/JBycvtje9GXMnjuasXcYD
Yqi20k3L+6Lz1Am2DuudaoBUR4iWrZuqB8e00dRbC04L+lB016vmHmKftbNrhDpPNPepjwWsYSY7
rNrexoE6M501ystgTBWgp0o/ViONaRQfjrsoKe/qxH3JZ3+64F/WYUtcYBU1sV4n0sficT2kOOWZ
ZxWre8NNzGTwAGewQyuryzvmkhcoUNDzSvspyZj2l8snO1j0pQksupLuu4wsbtM+cDZ1awIWalMi
98UMFt0vHp3Ut7ZtK2OaVSbzUM4GtbmZD+RF9t1LNCb+kTdNtbEQ/hgH4/SuMOJ+Lug673kGERCK
d9reLeAc90YZibuuMpw14w75kNZS7jqFLRA3x/LTyvbQovU+Wm4X3TV2aty6eBw2oiH+pWNnhtXG
OueNAR6yJsBmljbtDaSwdqONwoHd4sxbkCzOtobE+9tJg2pTJP7cbGZnosK67549FrdzmU0N9LrZ
MvbCBgeOucewR54aG0pW6TXhPFfmczCV3m8cDRj32Piu0dWphpFejZYOu2PA77FNA3/aOmrC/aoJ
K4C0L/FQTodEulTuDDzSB8e9IjcIheihYBrLsfxAirjcKVWeCyFz7F9evyOAWt0aBu+JIO28Z6cv
f2WtPW4Wi/hP7wtjj9Ja71zy5asUxXmDg1Sss4JgTYkMvILOcj81dH46MqWQipciZFAfq3zDKy6m
sfpGVcaMP46uR02Ebx1ULQ9aotOjbgg+oMkON4HVE99jQL4zRGN+zUnu7bJO4kzsnJmGdTcK43RY
ji7qxGViU1DlTUOnMpQ1M23fO+mkKyHm7H5hv7Jz5CROahbshnVwWyPP0kWBT38i95x1lfk4m9Zd
79GcRf85PIdhDnYsDGRPZ9/WGy2N7jcF3uKtYHX7TdhK7iGGcHcpc7H2VUUR5NaMZkp6XHBRMNUi
A1XSdQNqPPQwHmWgWoL/hXPhiUXNWoR7DurWGWGioEybfpefXEpHb0mB9IAFZnd60r3RfOC6M8La
VsmNXHilDB3qKYTk7EzNyXIMyHxHqxZlNqzTbgFFpK3mAStddV8SznoDZYJgZ7pehD7SabVhVfFz
fIHVfNFxYzxgICMllign+nRVHt2wJ+xeXNR03OfdMu+NtBPPFOO6d5g5+ytQp9m5HgzrFQ4gRook
AYLLKGvzBlIgxStt1Tc4nmWFzuRFU7bqKkqol9KvPzHc+18sFMvehR53RRvGycXT9rLrFXdeYgXD
DiaS/0JvzQjYPWEcglHHOseyKPdVJLNL6lQ1rkDdmdOa1uXsnOTu2TLaBM2wWw5J2SR4p12USJ9m
0hCEZ/FgWH1o9Wys4LmSXqjLD8CfMajsTh+DqUKXxzy9njyJsKwx3c6x+wrlC+3NsJ4p7w3Wla+/
Wv7VJi5N9oxq5iXNOn0amL5sJoPTCemBDuUt+MCasmyaVqPmUVRzErFZnHTcf+ToE/ymMRJOmt14
bLBZj7hpv3Qv8nVc6gd/qXcBNVQrrhUcrU/f6Zgf4AWPG40IhMW9MaDQXdvStHueyHmchb2MnzlI
+1tgWeLHkrV1D0IuPUnYguFQ+WzK5jSmgNksb9j+3NMN8z5baNZOquPzxPMaLtkwbuYx8g6+5cYH
0C7ISQ7tkunQnAg1uSuTQ+mV6Kh2tZEst3U75Dezr62XCCc6dMHZW5OArVboeSedz1+8O3FkV0lw
U+I4Um2Sb0xZbgtDvkRt+ZRP82PZu+W299Cgs3R+ohkHj0h3BSWMz1NJ1qdLM/FWj8lyVGXmX5w5
qp6Nieou23fAIuq3qFyqy+BilIeeEK0ZrS3nus5YzYevtHbVJi+tz6lUVBcRYQ+BKbHdar1hPULh
2F676Z5NQ5WnjJ9tr9jvUsKcPTJi2PvJkK9EPuIEIS+nGYjdMUFwwiltP4Gmf1bXvVRKzqGdWCUl
DGe61ZNDVubNmkj1u5FX2bq33MdoNH6mintwUXfKnN7UqOCFTeOldKncrvyOyuvIMw60J0fbxXPC
wrHqkBgnPz6IIDItxi9Lj7xgjOU0DgHUd012TZlNtpFdbp+drAZSDSn/kMfsJnuzdpmbovTWoobp
BnmKbSkW1ivoOmO0ujHpcN7UXlzvF7tIUawGND2tfuOEBEOfDyapONcCJsciF8IynJ6M2A/QtLV8
RyDpQsLpMc7YGMuHzWlfOr9NVq4DOZmV7QLepvw2d0v3TjaV3mXshdeMgX7m3oflMDvNqjeyeRWp
xabbQHIfD9Ux8+S7EvpxaQWmNmmf01Qeyef9jJTa4hbZVg1+F9+lzYg9Rdq7EqmCZmnFuskk5zaR
0Y6wYmg42TFrUFyFWZabqaNSIu3nl6owjlClnru0Hs8Cv+sDZScBBlz14+VwnVty5Mayj2WQYPrg
JNe7+e0w1GOYDNSrzF2iNwDlfjWmJOCCXElH3Y2u3GOds8wFAxNaYpyHAscSZmO276PhPWoWSRhH
rKWx8YaQWa9amQsI+uPraFZXM1cAhNC7jT3USyODkGwMahcJ/w6STLyygwRNICMuUfTomIGNLbaB
CMyRfvnhBl/4O3QTW8rcReX0Usduee8gA+2Ach8wB9QMAPAZWfGuLAy0+FSELNsvRi9P9VBMB9sc
vpnPIXTU8xs0fipfCKQ82Ub0q3SM5R78z5vqWl5XY/dqGc29cq1v8ga/Gik/xzn+ITN6IsOxih2S
Yo78iQtrH5BoBW5D/3ZMvR9E6ORhGfqPhCYY8M4Ld1vtDFuv6PZx77WvtXEF8llWftebjsNe0YxO
hHGzjWs4sMjjJGej2RUYRTwAly1BGla8egX+eN6B/A4lSVmzYXpfuMZO12ROidS0ShxKyjNXNqbi
Jl6+KqBMICCKbgVd6JhFzRsf5mNfJTeojLdVkEybhMDU4BQsq8MeKrG3LhODiUDeFjc0sDRb0i/e
XTXAFeactspG61HaHmQ0IHBUrpOgMc16q1K5jv36gY6JN0pQ1sw8OTYV/qXHIwuG4hBob98CI/Q4
VdD3TDhFenBHkpQydoizc9KRUY0/vMxhEcG3EZTjjmFT9Ex4hJZ19yoLQhbS2q9v2MffGxQN8jzs
+CoPGGnv7BTtm6a/WxFl+35qscIHBUa47kGT/kwjujlNNtJ4eUKVLc/1gg95TlLIFsRuwk4k9yXr
FgmE+cWekoNZRHfIigC9HBP4e0L7WC73cPuidZAONInW8ZNDt97a9IY3euuOnIeJLFalgG9pJQTP
HTrg7Dha1Z3P3Uv0ud6p2kTcWQr/o21tzuC0jKGtG2DZjdyuH7paPzMktLAEGtaBjjUCvxBbdznE
7GJDqLB7WYyqBeecKAYYsjI4/ASZBJ3OW5ECm+Ws0H33A3HDrU4Hn4FD45P1SVHsHUZDGyRj6wAh
SH4XABj38GTZBCTd9NkrssI9tvsD8E59Zqdafc149X4tdJjhoV3SQ+8zGWZGMGE/hfRRPfrgV39H
XWm9MWITNwXx4Qu+gu657bCYZ+1irOwe9g+Yj+gAS2I+xHhFBwk4iktSL+xM/DVWb6rZ6JY8dGxU
w1n134tlFEceW3er/YoPGPw1HZXedAkG8lq8J3C0G8l1aISPGEyS1W7pWtEby2+XO1qoovNsk3yw
KU68JLSXUwZlydd8GOhgMj2InzppXnywiU/0quQfYDKb3QTODkI9q5JDyP5gtqNxr1MEQj7WgRiM
Rbxy5dRZ95bRlB4iJJOIa6+hX7I3xVYKjmHm0I+7ovX1idM6A4eOTpGGB66SDVOHmmwRUNUesEnq
Ro++XUuQpY1FNG1qbjoX7rlOfFhMWSnug3n5pvg7OvMjRftMdWAcFWh5z4w58FrE3UjojDAMHBrn
q4Luabq2iPP4rWO9etmoQbmktBew+G5n2E6QEmzGJE6cPyRynh8TpeK97wN6Gobef8De+koZmd2F
ZHPPJYfBkAAQyXo2xoe6siFjQ5qrMC9TaBPzcDdMNFou6AMkyvxYu525rfvyWlM7Tzu2McPbwtzg
CDGcGBCI7BsYpfhT+oCNq291xzY2iuem6TgPW7yx68pLTokqzNPA+nfqCNuHQmKbivN5DxWRyc3g
dvugwtOVU2MAnEkYd4mZvY/EfiHLpY903iersm7uMEbFp9qsETKC6ikVvf2gYSoyayaJsBr6EsNA
wYFha5puT2h+jFcuYYh9QYUkcdUlP+HhgpY49riDy8YKA+HCqC6TSu/5sur3kuvhGCmFrV0NxmaI
r7/YtsrwALZ0qhoZnwN35iaOPOs8dvWylmJ8jEun3wCBaljNJ/JIUMr2lV9msJozBeQZUsCAmQGa
BTbtlLR+SPouPqRZYX1MFmfE3m6zTXx9q9i9R6X4xHflUAmaDUTMpuLD2EYwPndYwWiwdFhu4sl1
74pZYwab54feweygYnPaq7nS7JYVqcgiuu9nN9hCisOMNOfLgdImFWYSE12WjpxCFT2LwXW4Cvl6
WtcJlooFg+ADd27/VRUIuZ4Ho6vI0EwQbPwwtVuwXMXwSAeRfuwVSeQF8WYN/r76lcts2HgeTkFQ
YYT75xGjqd/W+I8ScK2O3eyYtSCbeIZ7azVMmNoIfKKRG96ZZGwEDmk+K8pamSN6zjkjfneyg/xd
tGOyBXxX7IdINzjQfQYonLnoygVhg25IOiy1L9oC36bzyl/bdU+3rEuxb0/t2NaNh7fBq7FHUP15
iog63lyjaDuQtp+6JS+v6DQjG2kvMV6sybztda6/4qwT2aoEC3GY9VjtEmG2B2W2zRkpCvdTbm+Z
cW00rSFbgvoW++1qCeFhWYSb+mBrxIa7qci1rwGzmzvqeasjQ0v6VhKRbjM3/wZA5Rz7DHaVM9Ug
gM3M+qTfNdiQBpnCJAZUUblWu2495rO1mQTbAFDSQdcVfNlxIeTHu2E7kftbtUbDez0ZgjMzGP9Z
O6I4x1Fth2PSURmMFrQGKvbQ1gAPG4Typ3zMwKz0jbGuwKQSXwETNs+OBA6JEXSfucXHtcZ418B8
PWv+awiReIUzw7dvutx0n+CSB5RjF9EWTucpKQVb+8Wl1ywGmL7SsZhWkVfypPsGZmd6l0ilg7Je
sz559zaGF0IKNYGFdd3P6aPOi26nShdEmy/TXeKVFuK9qqt7POUoUY7jPWOdzO+sTi43xiL732Y/
1LeNu4zfxoCSaRHDoo23QBQj4WOcZ2CTu26itrVnpnJZIF6vLN83mPymPANW5ew9tTiv1nIdr3ZF
+UJmrGTuKooXj5NPWJjMn7lMeZlTVK7J0cWhhM4TLlLrZ93orzQtsaZ27GWY63vjS62N6bZOM7rd
lu6LYMRVxeWLUGFqhPbgw2pVnhavIOrqizn7Ea87q30lXCQvjiFwo0cmVT2riLcMW3MnN381Y2zD
l/X0W4nxDtsiDc7uehBjzA2RKYpWBq4tToKfiU0R89aUK8dcO4UdDNwDAbbpJWt7iONsCN8n/N2/
at33N1UQ94fBC/SbSTLu3vq/tvRYCO/WqYOfsXKvPCi0+DegqN3Zl1rc+bVlHqz8SgzFUJWubGny
fvMZc7SokOc27tUvTez2BXHuR7Yovu1MsonqYv9WTHwCcQ8KdzUbqDrLOFlfwuXbZd5EXNeNs88m
kOM97JSRvNHM+MugMr2xZxRlx+xCGEHykreU+FGGmrKbTNuBciiQP2E5U9XSTJLtFT2EBVFFoyLE
zUQj4daxid6FLmCJaF1bHKxpYrtm8TQf0ZTMWWiWHX87q+KbPOmbS4IXGLSLiPa4mdU7AEVn75it
eG3sFs4FzI2wW2hH5+jDzys1OvdiDe1rFSGK0lx5vTZVdNhzgwmFeGQgfF7skmPyDPEMcHpbfGoi
TyGaULQSflKu60J/uYqbRZbX2ogcOgwoZ78+qNEADiqG+CYG3QVkUEmAtVwLqXqgLHbbqs/ZrZ3+
i6aVpjZwlib90XahCYCNNIMXjDIeuW9/GVaOs/g9VRD6q+JnxT7HuwsfKX+eaofJLq1vy0WMAZqc
89lAlm8590HV3VFb2VGBYaXihlkfqVgHu0240Bq9UVet3HSKT9vE1LGEjUO3e8Rod01yj5JeWUoL
T+vktu5DatbxdG6LyoeKF4mfGcKEXKNWJ80pp/JhDKMC3j+9f/PY3sJezb4hndO7DjumLu4KkqHh
GCjfOmZzShcGvlk3ebAL376rAeZ1+L1MC4wNm1xcXBUZMlaT5epQ5r0glu2CpeiFcoUlemzHTFM/
F1B3nwa2z7pJxF+R4DdYkey5/bIt+E8PGU/QlYpYLu3tkCWQNuyua1/NkjzFdfJdvCycelhNu4Ve
0ngZ/V8QULJym+NLgKtEp9yxUFew8lzWHjeixEDLcpXJV2pH7PaMTPM82PzJMhpR/VHGQFluhbbc
YDcpwPtBSk/eqqZlznpJJ2VY6zmvzGZvSyuewxFWC8jEVDwvitfuyhoWd+PXQwZup3M/tKv7W2PU
hnNDGQ2xqgU2PDyJKC78VQpujjlEU90HcWyu0ZqoNmcsyIv0xueOOsbYdEKL82kcBgGyZ3id6W1l
0d90jXFcTHpdR+zE7TYZOBchQWYZMUCV7uaiDC4Mt3lHuDOw/SEZe/Rm9hnBQYh6Kn6NHdSSnRhz
IAuyAyC4gVCZFsOO0UeFIKr65mQ3TcuwkihcAzuH0EqLcmdhGUugwjpwNEmqQodJgHG31aDPCZcB
aC8WVXRiVhL0MFg875sWAioSUwpWeo7RiiyB6cvikwCGgOln281XgofVoWhLAZf07KT+caG+3xmN
KaKVzzd7gBzKGZkeAkA3NS0FD8SFJvOY0XudH1FPa5LtpIbuakHP0GYYSTQdKq6a4xbgKBAqPRtX
yuQZ1EuV3Att+yFlKSlhPVBiwbqMHaPYdDYvZoogW0nIzF987D0xAEWStrKkrLHKF4LzVQ3lettN
SB0/Exz5ddWiV/vumIY8f/T0RHNoAFIlfTf3W2mY3h0TkW5nqL46WQq0Yo8ZZ81wAPRr3T+xS3b4
0Prsm+NJBT26iwbAazOhpNpL2FsUL+zRzgtzg9bJGRunHhUi1tSGBhXJ8KA9vVbNVN3zaRKG72ZQ
PTOEqWi+B9tAhqZghM4WpF8bg/MbPZLtrwKUw0p8EgjiyZyIbeYZ7wRArm301n3PAOOLwh1kKl6d
vRTlzho7jAsZJxOm17CQOifUoxedas95LFswIClIYQEwIsxdTkjUXDGXIIR5JdRQWHPhLA1Uyieh
ZbKjavo18JOQ3DGpwy6hbaHZ0gAi32a/ghZnUbG6CE7X/P6cp8VlkcVI+rTEosGrwkRdxQGTUV5j
6FMbf9L9xqQz8heGTyIBjcWJMJugj2QDOVWCHZuOUDRJZ2CWFLUyBWrVUt2mtOv8qpFAGCfVXXGq
m6p5crVbnumDeKaRIQViUb9IJrRjhMN5BDEncj5foFiYHG+DyA8AU9quB8K8iWBIo1fXq7yT8XrJ
lbsRypouDA30YVFIkWx/0l3fw2eLIwzSVnEELXLvUqBSZ+5FLPUNE+O9YUKRaEQm1p1JByv7kvWo
2F+UZXtPmyrvgdyH4SP7SYE0Jh5CKvaBntwI8XPc9vQBrxBMTzAMrwgi624wmefKyqu3ucBYXC02
4zboCYSi/W01TdUjTVEUFNSTvR6j2d4h95lrJsFHeqDzHZgn/N8mB/+V17N1bLrYQyBY2JFzBKKx
ZU6ovYWYe2kkI8+k7XexSadKWXgUJFsJCLJ5H1vFxmA6CPIy+yVEGZIWjG8YAzLRiuqiOMgsYMJn
DeoFrXSk/EYxROtrEkxQ4406yY+Ugb47gZ08TIX9NuEhX/cdaXhJeyFNwGa389p440i9rZuFGE3g
gu5RrE5X7BUE0o2JTfumI2SyqwEcfEs/+qKpnolUVc5hUyIMUjb/kiMg70fwd7e4EhnCLUlxKmAb
XAXHOiTWu6diftoKE9XCdlEYwWMtX7yZUgbBuCu8Rlmn0gXgVDB+aRnyrOImJQ6YTK8RC9UwJeok
jIJJR/zBOeo16vpsPVjYUFwxPruk7xmWE1RfZljpnekHdyJFcO7F/BFMHJqdyuMAkIlvxy6vSD9V
wQmg7RsGEcxcnEybqMNYoicAoUuQffglfBLkWDQvG3qVA92Cz1SOaz8Qj8hGX4XRsqmYpoAhY9aH
/rycE7sK9vXsPxvCpx3axUaIBwcpwnSCN5Xb/k4ALiVme8P0g161SbxnmmQxkT+ODz95ZZ/oGf4d
DFhVwEotmGdKtiv0LDxlA6KSBUJLWhTF0Ow6mITrLOMwl97FlvzWOwAV+1k59u2cRPe0BH1m2SMg
sbvcYHPU0KnFmO1ogmgS5KcINRkXO67JnfUUSgxO+enTf03P9bnrFNBUrX7lPTWOKc1tzYjc3ph+
SLdw9FtnwzbVxfzUujZ65PzQBgFjrcA/WG17m5AH2lQDNSpwNzgIh4R4fsw+s1bSZ2wjpNyMLeO3
IDfoixoPc+G4bLYcucMSzg7dU3cZRO4t7pT5YNEowjgzjsgkBa+ToPethcmbOrkgNpiJcmWK6UTS
nWvUcuuNuGQ63yb51tvu2eVQUtKKSJgovfPc4hlI2h4kTBoapOThYUETEJqzlv6URNhXskzkRhnZ
rQsjgDlQ+6z65NDTUUXA48Nh85c3Rrfqu+p351o7HRf9igoKjd5TEZfrbWid2UvsNzsnrnER9vfS
VMfOqu78dLxZAkmrWXHjpP1tpmrv2Jkd4UcsJux8dDVwoCvCuEoPosSopyrkf8yyod8ywqiUek6C
fudUIoIfNtLNMBtb0EeHfshJydq3tA0fOeJY5K2qDK4bFH2TrgSnAEBaBFCZVDZ9WlPOroFxNuAe
5b47Oc4hnYBfivA0rHAgFeTflM/xGioZep29bY1pZJznjw8SnsxejxazcavH7mg1IHoa7RMFbWxx
8obeugX8RsyPOyBax25EzgqIKsypNKRlvi/JuKf5gqDTWEodCW9wSyQCL4w5SwHcp9pbSXTXYrKh
PSLnxINBROZcWDGia9UsMYt2Hwo3fwnY7q8TvLo3AScQyL4s5RznPN6eYmko1hBrLFVcY2sXBpg/
QpV+FTFDTYY9+qW+E60j1g5H6QsQAKAD1Yiyl9drf3CbU1UGwanImm6d5ON9KqLdghTOWYISajMf
xI4RTnAYQOvsxm469k57m1ruC0vb0axcf0WuLl2lhUnYkr7vm1z13ASjKO97Z3QujS4BNTt4RyFS
nrLY2jRDesPhBGmSyVAe1bukaUfC0J8Mp9Easp5OOBWsxQLlOnXbfe+PJ6NvmQLFZ3Nx9qovXliJ
8KtNoVOq57oYcfgOI1MbxT6b4pgo+BKky6v1cOV9bLDKuN8j3MFzJqvshDopzzFy6CFJG5ARmj1h
GGlXfHkO+7i0KX/gyVOMKPMyLCtqm0K/C+4tdsfr8QoPxJcrQxad4HZEMjuVgSrX/6ubvZg64+wS
CKWtGvZF3vOP5c9/dMQl+X//E2D4M29HCuhfx+3+d/FJgfTHP8YV+O//SisQPMBJYZkWoTm4yhbB
g7/SCvIP2xMk6hhYS+lYHjmGv9IKwv7DYxYRmDb1XiS2fIIMf6UVHPmHJwRZO5NYl28F/NE/9UX/
u/5ovs7fogpWwJeXgmE4OQaPHMTf4z7N0HCAYxcJuibR93nV04/r68zYKICo1Z/xln+ZYLKv+Yu/
fzvJ4chli4ERj+u3r+mjf0j2NW5JF9GMYbpHhXxlAJd+mn6TYFfuBnUODDHQREkXPHOD0h4/O6cM
GBzHtr4F4eJxCq3osFylg5vdTdEcE9NJ8I6GkjKYe0GRJ2f33ktNnm5ZYgTsS7Uuq3rca6iPxCQk
9XiryTOD1zyKaegAMUpNqvbsFg9eZCkaZeysfHGTtqT+uc2ce2wj6oIUqbkWwmbXajVfr0VfCMb4
Ikhf26iOqWAoEDmTJaDdnnnvSAw8rclQmW1lI9/lkf2Oz9dv8Cv5yUsniYysTauQ+C6qcgpWrmsw
pFmM3ilDy/PZq0NU0rdxW6hf3RSVRzXW2UNc+W2GUX4WCLoWQgfJkmaI1qYW9jWQ2DQXpE873liw
8/R35ueNxwZl6d/JSLl3CYUaDrbp1n0NePjn6xTJpqm0gACzNpaqeTHJ+Kd0LJa8a5c85giWY/cN
qa1m/hzURvNmC0lOUU60ZpFUYwhAswQFR0ChcTE65ji+CzPtGHLgUvplY8d2VvPUl58luY1xq8SM
W3VA04nZlQVwkKZY4sUxUD5uRM87MfSZg91nIzQqtjxD2YMeTQO6rHyhzd0IbB+i6NgGR+7ammh/
O8sncqwJEJoywBRNgQDlIB4hiPdk8mBclL0tPozyGlAoFljIGy+fKYSEE9lc5rFnh9ZiOlwNcukH
+CkDjZulwE/KsSGwn4XpMpzKmVNR690syY7ec+zRahzn574er26eSiC4E1/UdzpKyP93YBfpeEqU
G7qG5JSC1Av4pBftd1qbqtqAzLnWYXHLnAK6mCQTuMBDJzDYn83FbD7RmdKloZm07bKZSfuYNxa2
n01iFXp4FUx9OB1wcMk4dae9vWFWPb7HyXVOGE2eA4FctWaPpdQHIyqG2abVQ4yyJDrTIX54grgF
8wHb+Awyz4dGeU2eXO86AJJdn3LUNZOI3XQeXFuBJ6vAqkv0pnl0WpeXg4Pvu9oyExTFxs6FPa2F
YwcX2+noSgtGwDTXhvHryMm9zjr1QmxpRe6GGYpZz6gyHBgY6ZjSG3/kkGFTGwmi3k1cxhOCxdjc
eCCXsSkDsnAw9cw1RTFsTwxE0KK3trYch6eubx254tXVqg0c+fzsuwqaRW5MwW3JlDjZEO1vvhYs
hcvaiiwa4AJ8/POm9dP+o/Zou+KLxsqnNG4s3se5p53QHoCmXpt4/HjDadP5Hh2XepaM00SHPtJ2
ipGHRQWEJJL6lFAVM27sqWqrLYbW/jfVtl4PohHv27mn2A9zJFQIpIg2YR/kQEKj4NcrvPfFM0Ah
ODhFMVL684ufduYT49vqIcYS1q1N6LQXVxLY2CxNQFDfzR2/DP9nof4rGM/6+q9X6vVH/f0fL9/t
1/c/LtYuf+fP1dqwrytv4F87EFiRA5bG/1yuDdv9w2G1FJy/r0ulyV/6z3Ch/4eFduDjjRAWQSBJ
4u+v5ZpIImYi+9qq4NoE613rv7Jci2t08P+FgF3+fuATzecCfOmTY/yn9TouPfgMAibuRCp+n4uS
/xnhb35za2w9GpQS2A145ExWaD+vr8OqVOaOsyVqU34oi5Zl+hAbcojKC4H181iWlBuD3OnFhwiU
fRwCk8UvSEfcC9Fik+DABBu8Rpx6KarPGRTmsyp/EWIYTgb5JmjrPkc/26L81JJwCxvF0SBT8y4Z
hPuJr874EOXs4HKxxo0gorJ24Xat4KHMezhrvAw9O33+h1/q5c8P5D/oeLoo7BAdEc6/RzD5nACR
iMB2hBR0nQF9/ftGQ81ZAQPL+XF91yZMh9bZFc007twrpk/EBUaJyipJgLhVA4LGG367s2RaXAif
BAPJhunRgKZlgiK39Yvp5QCGWz3Rz2UkZ1WoukDFNIHW9G2LgccaBvpnGVKd/hs/B2FvNmgmUpj0
/jmMrruY4az6QS5JHsoo+qYEd94VNcd3HNYc22P11YKE4XQVO7tYJ94Dxc6gNWf8arNPrXHUx9Zn
VET6ELm0rcnSPOkMWksQJ+0xr7S4OFUCtNiiofjfX/z12v52rwaBJI3LlJ/HBgfEFfPwD5u9Fq3X
YZ74UwEMOFVmIE4IBQxPe22frNxRf77S/uXu0vo75eD6O5eWZ5G65cG40gLk378fhT14D23/G6Pa
q5G7zyzH1satAWFiXSqO0TiajJOIyyKnc+9P5fbf/7zO//dwcgG+Z2JgEj6bi+Cfflll1k0to83v
dCmuiNLMRdMdOnA2Kqrsn6WIGnamnd5jjXfTTaPN+bMUbF7WtMvNH/+HvfPYrlNZt/C73D57QBEK
uqygnGzJlt1hSLJNDlVAEZ7+fnifM64l72MP3/bp7mAMq+L/z/nNyVHIKGssXpfVLG78RtpWPK6V
+mzoQRxWKqPZnsIy7sG1trAAhILM89aR1gcS/g4GQpJ/TN0BEmGq3XcruvbxtAaB97FpmvQdgdVI
KMcq7C5+/driNa6D7x5tVALf94FHkqluv3ltD8tkmmUDBB/NwakVwXK+4PV81LNCHrLaeXuE42N/
y+xZbHDTmb4IVv+eeIsqeJ9hJoBjjVuVysnULrh7EQ/HeunGj4FlD9dZ4K3rcfbDO4Rj/oc5m6dr
/hHRbyQyEac8tlgMMn3l0P68n8PwTtJyPvv1O/40lKmFMoIlk1BwT9uIKT8OZSZHmxrtP3cKsTh4
gJVjFzRUJ90S0IrE+81Fyf2n5/FIhwXM2YbzNtJ+mDqqsKVwF/VMIO/8SOiKf1hKnJZNNdQFpsdI
PLllJE8Nle5sSLplVyb9O2GarepsWI+ETM1li1+L6hX181MqYPDEtOdZJ4iYJIX6UBExRtLbCHKN
avu6iP4uD5W5N/VIF0nlExoj5Mo3S2VDhodUF9utdEn1aKiyacsl3sHH+YN9ZPzG9Hdu/MC4O6vQ
QB1+/fF/Hl/ccr3As2HPYLQK2Xd//Bi1l3vzXK8vE3qdfZmS0bPwySDa6uyiixcIaSzOv37k63vq
NqR5ZGCzl4dckNHWvn4kgX9y8Lv5xa50eBaVwybJIbTHLymz/PpJzk+LBpOGVZLfmSoAs+fN27FX
09nR/csSmceNH0nXZ+jBKjbJrlijFpFOOq2nJaABfhCQjp9zXZRXi0el9Td/FbG91asFm8HNiLN9
wQV9u6K/fusywlSQiei5Rar4iaYTSSSQJvWtKDTm2tlgENtlpEs/FMmEw4MQbOsxa/qJfBwocU01
qRurLshhWqwoeW+l/tMwm0UfyENm6Rmy7qVxGs0tjctmQ7Gf63+cjsrjWbXUv/kJvZ/nkOuI71yH
CGCKfFvasPM1VHCTnypyiXHpENj+xe65zmkm+Q12Ko784Mc534A5dQ4d8+YrQN8o7nPPowOZCvA4
GkoftNhyul7xix0cVCPg3nmLp4ki3LclQBaAjnqdOUOs4j0e2P6aizOlDZQ+H1SbiBtWYdDrhXNa
Jiq/Qx7SWjGBcmaDnoRUFOwBDEGsk7Y5Fcu4fCqrUUM2WtCmd4OP7xx7B9y08RJ05SafxGsRxZGP
GxlbNi5Mh2sROHMM8CizW0v95jOKn8en61CHtT2+gicZGa8HhWsGIv5S8aRFZn+CchxsqS0eVBQ7
q+Hs9c2i5d6J5hopZzCj1KFzQo25wusBupVYE1G8w1GFtTRZ7d2cofhLM0H/hwJM8w3JYY+rpS7p
488pFyVr6Nu771Psv1SV/3ECzkD/+bJz9TRibSYb9se7zvf/5+/LTuD+haCdy84WtSZpTPPb/l2a
9IO/AJdwx0ESx+r0PfLtX3cdy7H/chkQEi/Ldk8SEcvEvy47lrD/8gUqYG4ojufbHAf+5LbzZm0M
mb1gwDZAmQe4Ba/02xNdoWhglkRMN6V0zi0l5wcwsdjYmnGud+swjfDjFPIZNSBdHtq1eJqgSX9T
Klt+cwJ4vQl9/6s4PsdLTgEu9de3GCp44L1F2WDZsZj0p74gtBdY7XgqMTDQ4fey4Q7OXvKiZhix
P/xo/3CZeb2QhdQ5qPJv1z5+CMnp481mhHbWmnp3bUlHzz6EFPQAJ8xfC4pSOoV6/uuHbdP5//aA
7w/jBM0PB0SHa1P05mHEZsEBKcNuX1mb1j4bn9zOKk/+Pw+hMMdNmzEWvnlIZhpNprDV7UWdO2dW
W5iNw+K+//VTttHx6lXkdhLHnr69Cji7N6On6w3nfmeklGXaO/xLUMxTdQ/hESf6+gkXwBmr8C0S
hMOvn/v9Ev7mweGGWaN6AA0+ervztAHCRfw7OJP81kJ0W3nWpW8URZyQbeMhCUsPi6hYEbLmrf3k
Jut6NVttdE/GMqoSZVpSj8cC5TeezXXG2GxFLnFK0fwxdw3Ye+q9pD9YtWOtYCeEAVQQrNAJ+tm9
H/qQP4iog3gaDeFdugzK5Ew1y3oNg1+KM8GdQsRC9KRLt9oSBL2NgPnPol5LvA3aG7lW1rn1oSnc
D5pPlp66egzwFAyj5EJVIG/C59DjBlkCH2/rb77eT7+ay77NUc/hjOtjZXm937QUMqzSpKTgwGu4
wjo/HnSOY/7XT/lpTkmXYU6BwGU+0wB5MwKHfMaUMmB5nexB7aNBc6mywYOhqLePZhXN7tfP245O
r4cEZYjIdznNs+D+hFULrBrqHwKTPWdufjnSR+IpUB4gIfwjZAb7e4cIkz9/SShuLqs3mkpqU28g
azhMuQkFCcqIcrzFaoKSPesHyCEoQJe8+s0r/rRybNsI51dOsqzY4u01kOruusXJjnvAntxzZxvW
vDf7x19/yO9XrVdfchPp8tuxBtNPc4K3v5zTiXxi4UI1XCwfSLWsqbyEHec01ebhfWg6FBybijuP
qFntW8veot+kkPcBKIibHOBP+Peb//eA8T/bXes/ny9Onp7b5sezxfaf/320oOzJKYADgOsz2Bl8
TMC/jxbhX9yiWY/ZIjmV+99rpf86Woi/XAcioG1z5fJQ43Mr+/fBwv2LpphHzTOU7Bq+G/5ZGfXV
bJSkzAbc7two4GfnuOK+qUwhpeIWTNmyw1/7Hv8HsTOtUNc/fIt/2LZf3yFDmw3L5gNwh+Towu69
LUE/3OGHTi4Jdc84dLp8J1VDaiULCzVZMh1//aQ3M+/vJ3HHgajIN0K/8/pJYZ5BtPFdum4q2ZNV
SsDovPzudvgPr8Nuzc/Fls0x6C2UNfVDrTTTys+lOk2jNr2BKA9CQ+AS+s26xer06gfi2wH4CxwR
QiHlLMlh8/UbJW5H08QvgTRRXKRoN6iE1L0a2L2aqWDtE78A6JWufXCoUuOOF1Ttk56qBS0f0lYD
ouQhmQwCzUraqxifgqp27qQhU3Gbb9f30Ygi7JAsLhL4om2EuKaTXN6Ukyv0CWbb9EU5CfAU3x9n
rKctCn1IGku9S6e5ca4tNfEvIWAE3/JmBZvWcxsyQEWM/y1fcxq4/BFczhai5Mkxzi2MCtYMY4Bm
GVpua9oMGGVXReF5UsiAoD3h6gmCXRM8jAP0LxhVKyjuyNl6sRoi/At1HAmZXGxazbmMMPNwMl4+
zb1tHrPek8UuIuAJm1lliiEO8WwMtE3d+txkvprI1LL7r9Cx6+SAJ2V5Jo99/jhP9ZYRnPtXqqWy
T9hBNr5DT4dEqExBxvPiXrZlQ+X0jOvWo1IJdOW5H5V8SLy6fEgGX+sYgQ5ebTE6KdGlUV2Mj2FR
kAOO+LseHusQR9WKIsWA0i+7z1wyG8L3UpSCtEKLy83oXe4mT3JAG6gJPNJnLJ+bPs+fmTXjEwwR
0g4KYnbcXdKKDlmVK/onPIJErKwOv4xtpTkSghTa4j5EUz3xB6vp01bLIwgnXFDJcLwMP6Vu417T
qYzuKNqT+GcELOFYKFN+nEW40Nws55sVoAIg4HEo3zcY3xV3j5p0SjNvGc4jNbk8ioaPMy6AD6qk
qLopmvMX4Af9+56+TXXEbTJd6XKal3jGCAsif03nyzCag3TvsPD0cdbN9lea5cWLSVsovAK+DGIB
o9M7gS9g3I9eQ/le+6HB4N0UzjluI04M1EsspOkV3heSwDtnN0dD0u6nGq/zYEf0xqtVu8l+1Aun
OnJm6IVDNqzXu3md0tuGbKnP5SSz55RjnXyHYj59HIMc84IaMvQRWiHFpHgzTkOsRtQA/HPRrgej
SszcZtBkwsyF073AiKWfM+VyfCTtph2pN07uCzKrZtqpYGuDwzRRsO7kxquzC6u8BiNjAJhDs2jj
al7rd40bZpeQQUjT2Mic4HXDvgbBEJbLZwT6wNsr5TD5Z9cvK1bqillW8cTq4JCS/AVfge3jefcx
/mA8n4jTRULyoAuzPpSs+NFe20H2ZfSQrmHczzAhuQrPGO5XtGqVJKmSvwxBcCB19J09Jr64QA2C
xXwonbI7VLPN+Le7ANVmt9KYBiFd+5/63spfwj6ob6lPoygH5se4ifrUwkBO1Rb1eOTiwQLqgg+F
opF5XOup5dDF/HuZGUDv3EI8thGhHbtyGKH9O/PyNYSoQhKQIjwF7UDTVoRFJmChITyPyDftzdHT
FqO1V1TPP2iWzM86sagI+qM7qT0Ljq7PoiBpnvIaB0bcBy7tfDtddHFM2x4JJ4RH9HlZtnFFKRhr
DxKDi1ESah2v6VnTDf9f/eCSh0SRyaY7sq1pqB/TNHO/rTDOHudoRpsWtUGv4Hwk4CAb/NP9Ia+W
6k7AXEMR4LXTu5QXKI8GFDaikcDsA3QmJeUfJAnHPvCmJE5DtJBHF5dzt6O5WIYnBvjmDEdEQPoJ
ckNIXuBMFEEpwu4AEfJ3ogWByb/rBsFiVrXlrZ84lncqbCIFIqQV4d6r5hQUjq/rc3wHCC7zFjU9
SVwIMGc1o1MmidP/JpMEGymZn2Oo3YMhZX2Ke4jXUcwR3L/VgMGBX62Qaj1Ga44kaMT2W2UhlImi
HF0MCynSlDgbo+xT1aX5ck4EV/o1dxbfO6R+YW49OHhmnxZVJ3ahPczvR2QXLa/gqYXUhzDwTkFJ
AkJz8WDkiGlxMO1Kx/QvYI0gCmQ2auC9W3Usvr01OKcRohBOtFNDhmkntfcR+2laxb2UYCdJU/46
Ji3NkIUKAvwDEKBuuGQB1BkBic5bBxe3o1D0i8lE2SkHKzXxbaQmuYl3sZB7dk+6RvRsKV9/dsIZ
EoRn9SlpK3pIr/w67K8H1+7cE7SMGKNaUiC3gGKq5PtaV/mDJTv7GWTY/M5zpi1V1QsoGbSoSW6J
KcjbnbcI/dKVk/Mxzcwyo1siKXaHDRfHjyoMxuIxkOrZZm07VGNIhvcokva5wb5yh5oFzXKtnVu2
BXnddxoOqDWLo7CkfJn485fYAUCCAyAYRn0KSj28WQi1YpwjoEp5gE8Y0iSb/h4SQUZ/1J+Xoxau
/FJ6CTJbp6sQjkmNc/fgStav2HM6fW7lWJowvEo73aHSZ/fRYiCBAzcwClAG37Piawy7KHAA6Bjs
PadS5GSe1anO94TV+Dcz0WntIaO3dUrRmBkJ8Um9T42UTznWdrlLVjNddR7eearpAnuFOxT1GXtv
f4JphFsowvb1I2PTeWpJHbZiUlrZQIpxKZEiO7DjDnZTV/TraXN+WpcyJWkPlpEV59pg9iBNdb6R
3uCBrsc6yJ4iFtwZHXEvn1DbME3l2lZ3C9102nNudz2yUTCOmH1Ec5g0/yyGbX4UnjsGe8dONTiG
wG2IW3byz0HRZyzsxrdOPfgqx9ytk35vaXfydnMekoxB8DK7wxRGATDI3oPU0EjkViBuBxnXeh47
bCojzI4Ct3vPfygyTE9rqi8X7Zo2hjmbk1bZ06rhmw4Du/LBDGsEbjOdbHOHRY+Ua0d5lUHljfDI
PVOp790JiWA+tkXPb+eyRvUc5NIK9mLiq2cDtAusPNCfMNSkFc9rZfCYG6y2qILwil80xp1AkWSs
Wwyc1nEPw5Sb2yIVoj0ZQ2jOF/Oy8ZvmSVrUXaCooNGWUt93OefOuOB/QdVXdsPtMOGnPCAM1EQR
ibk8wKfrSVHzcXJDgd3YBJ5Tzs+NNYlgv4TCPi8sRRbWlJV1jmdnzNwbt2DGsZFY4o6yzZAewbyQ
b9/P4LtuBxFwJurVwt5lryK81HjbDVyfoKAymtJRu86oUlLMm/tN+z07QXVdq2B+0kWrROyzL4KQ
gSiT7YuC7CQtvIQTZDagTPQGl3iQzKtRpwm5/Z1HUJWKgWXIuE3XwZx7c9t/GVeDf8sn2kbHJdiu
eudojw0n7XU/7bCkGWJn+yDod/PAGmy3i302VRg4cExKwEhW5nfqDhBN318Nxi0i4E2IOI+lb5vT
ytQZVZPM6ky5rzCBQ9ekMPAsJ2dTiq0avhjBWQIZv/aJTrnJh4p04cgishBfb8nEyAJ2oDUntBx3
+gx6EI4Tevg8SYgCq0ZKaKdEfNJK3fdp1Iw76aZrvW85UwRPTsbxP04SLiHsy5i1gue+k+5MxrUM
2Q5MWkbelQo9+qZOUnWPTrKJyhe7L2xIi+3cPeV5EanbknBZedsJj6xwnKzswZzrgvLr99vgf6sR
tDu4qP/ncsRVuz7Vz7ka+WAA5QFXbekX3/+nv4sSnv1X6NI4t1k6twAUj2vl30UJ1/5L0G5His3t
A63j1tP4od8BLp6CbkSMBu3RrVrw77KECP4iAtERW6HDoz+GWuz/Lcbmj9n6bD634UBQkeRZr2+9
tix8mqZcX/D/WcDvWv+yhmh2p4KeWNAfPs0/VCfeFEC/P4uqREB1nGavvanSf6xOlFTITF91U0y+
ZWJ2iQ4Na+rsZi94j8wFosq0+80j35QptkeGlFsd5Ewu6tm3VRe/DOuiEGB9rWAaOIIt1qGhTv2b
Rs0/vFi4lVx8V4C5Ix7g9YtV0vUUANoJK3HUZGeSps4Oxbc/HjdvmB9P2Dt/V919Uxv5/mYAjLim
CA+B2Pf8lR9KPVlVddLHFBIn4xLFqbfUCTATYpG4AY3pyR//coj/tzKYE/ERt0H84y9XJK5yBKec
GPoo8YhN5H/h1K1OlWW68zHXUfSb3+1N68vhmIPwjAoWDT3J/HlTXmJAgpcsW4TyU3Zh98vznCXd
xTj6H/oC0FxNpHWm+sOv3/LtYNkeGkoKaJSosT/Yb+YCqpaZdjJYHy6csEzrYEbB11a/GSw/PyW0
bapN1BapBDpvW0RGEYK12hXeNQe9fS67/Ipj2fOvX+Xt6HB9pBRhENAQoqUhvscd/TA65qUJ1053
WG/hsDxEU7ncliJoQWaN9ekfP4qCJhManZv/8/v0XlpkxeQvBLpu16+qhvQRc72YHt0pG9ff/Ebb
SPuhFM/AQB3DemULlKgsIm8GBoAuVbfwBuKqzD1yCwb1ifb+SKKgFdzgNoeJFOBl/rva/h91fm8n
+PenUleO4JQFtGLf1FVprCnV4eKNKycY7vJknS+KMGou3W5DEcIA9n8z/v9hkACpEGSDbB4egCKv
J9xchApNLNyvPFEhd003OQ0lEKtf/3T//BQ/CkB6ox18O62hNvWJLGnujZHC8FA46X7qhfPnH28z
DqGIDX2XvU68fheUazIjbwR8PKWtk7b0rWtkKfJcUNX9lo2Nuv31W/28dqCJxN2Es54Xc8I3327R
lEpabM2cMtdTvvJWkIoUpZfxsaudmyKkJTZo5zfK03+YcVv3GsyOY9tsBNvf6ocZxwFR1PBLyKMb
FnnQo48CUQbRaWKt48OvX/Cnn21bo7DJw2+nn21vRq0fH6WCjowVLDlkNLj9FfFXJFI2HN//8ClE
ytgBlwYpaRCCqXz9lBWYROE5OJHLJSe52Kqted8Ng/P+Tx/DKmXjVfO2HZqy2+vHFPAzo3CgBb0E
uD6CKQrZoYlF/MOnoJL9rufYNmiuz28mMHrhAR4TMtZIFSCN8M3s+raR+18/5acxsDU86RWiBOYk
xdd7/S6L7wgThjU/jBda55pk1VtUhvOuCPri+OtH/TQGvj+KFsPWGhGAXV4/yp6pAU1Fg9vUz9wV
Ustoe2dLl0tx+PWDtgX11YKLtpkDC10RgiiJCH2zKWoT0goRq4zHLkgc1nSgsac5JgCLDucyrRDg
FvzFgZL4oi1vLjF5T0U4//H74j9gZiGIIVHJlW8+LfPVLdJcSkAVZk7Pl6SL7BPh1l37m/f9+TcM
Nh03q8fW85Pb8f/HyUWRiFqKT/O/gppwpHYi43VcgUa7nbj/9af9+TdEZBOgWRIER3FufHOqClaS
GvTmxevN2t1IC7xbW1IN/+On4EjgkoG5BDlTsL3wDwsTiboBzJ8lpMzdQOYv3Z7i9ZT95rPRY3wz
UELuMMi5eCNk9YJizOvn+KB0ViNBjxBtOswH7Od1f7CnTH1B8pvoT6RCF0SIS8X5dD/kXRLg4dDQ
p07SviTmPtC9rI9iVorl08IsQuEISvJeJHVpX+ZlvX4BNuxieiyWUn9NKMgWOy/xcHYt2Jn0+9Tt
jTwm7Mb6sEIcbigqp06pz+05WdFL95mrqvy8h301QGd0zIKid2qz0ouoKI3pEp4pUUT5HWA7zxyn
PkxhP7OfKXPnY/2Ewcy/hpHRNKOD4jvHcebgijCxRApAjbPwF3my4LLKLkbgTx98IkhO6M8hNFS8
XXeTeJElP2V6Wqoru6+Rvni0WAkjMQH9FRvKaHRa5rCnbtcIxMLZ3C9reWclXq6OTm/N8yXn7QVF
JhWt2Y8boliiE9NM+M+o6IiEPbX0cZgNs8j9dy02zuyI+iL0dsTAWN5dCWoDL41I1F1BSHkUe8Dw
qMZ0PfbRsudwFY/osPwjWEvRPIKJTe3zFvCy+0C/KAOH0s0gj56qzCPlrgsb141xraGld2x/rPdD
E6rhVHtG1pxu21bGOpjSLdshTAkMmynJ4//PH2zqx+tZGHWW2BMD4BHTI3Sb30pqJg/IgStirtcQ
jpDRkkZAb2Ybp34H9DWuZKv51ZD46n1PzGW3m6le36VkSuG7hUrm7OFkVg3nUP70O/K7iDmwgNzh
XQS7SLhTBek7DkYkrNdlhv77vOkEvB01usH94oX9ctb3XgNDGrAdHsaDJjDbS/eLXaXDuJ/mPtts
jJTRCHF27bm/1gWl4ouJ8EJSMSxKy19oiKywh5Yw2bld1VdxE1Ccjz3W6pZkvzwQ7nGuw0G/7wY4
AM+L9jvX3cEAClGG+W43uD3ya4pJKTFmyFmbuKlVSrBKqqpoAlRLuKf5ErkQdS/x+Ff91xGNYtdA
Ax6iNT16i+tc2zXRwed9h1HzYHTgKHg5lPtLO2z8kySS+W1Y2+obJTLcs1GbD0QpT5GcMaVCeWlv
lQOf3+PK57rmZS1oGoPF0lZknZG2EJhne6pFc5KO0LVghKkSHDSM8QBsRYHdNCo03TNyUYFFbXSH
mYiXvJK7FdxAegfgXoI1JJcpuppRafcnWVq3X1A7DuYkG5jDL3XvZsRPWAq4FmFeCw6VxKqwancg
gl2wZvZhYfLAcMh8cz2QMZ1ezGM4VO+gnQfeUdeFEND4lBIHshbSeb9mVB/jJEpCyvdJaTpY4IFH
No9b1uFJVpCjDRQ1YAejSMxnsIiW4khCzP0N0ZrOh6VqbXMi+SO9A2xuhn0vMxj6IQqulpQ0wtd3
g0u2x87rOwWRuaBMh1VOll/XQeYcgKnuZjHdS8859cepmT75paf6s4wbT3SaWxqsZtfXqXcLvnwK
PrYtHq93kx0RSxGEVbieCCJQoN0IpIzHqBmij8of8iu7iyykAVXRfrWdsU+vsk6hAlkHyqEH2BJt
d6DEHlbvlQ5plFp262w/0Dg9eSbaquJlm923U0GDv0FvUexKpv91OWN73o1OmC+nMm3dYuf0SB+h
m3HhJ8Atc/x9QxcEqg+z8bGFl7l9s6q+60fd0C+eK+u6BGP8noVfYg90Qys9cYVh1SAYifyOjODy
+65UtJVFGs4aEHsC/24Nw6IjcE7YmGph1vbHPtc+yCzXColP8wvELUODcP7oOZ3SmF4LnTzS1qbN
M7cqcy7daLD0tTNF+VnLeuGdtg7F7x15IXnzaUjHrABWs0afgoqNc0dA4xQg4F0y7N2O0wwXJLho
Q+5LNom9GsPaugwUySX7sKmq4HylBuxvzQBAgGziix3bQ6NGbNbjsBxtYyD1kzmFab+jbO/ETrSQ
fEUc70AOBrOFkBwQzv0uBMk2nCtD7wZCQOcT1oL/uThTtp0QxlJVhXgYMPuRVCC9NDq32cppHVDd
J/qbohBnFGKioLw1FG4OpejkM8uasq8CEG1HxCzgv5gsHRTkPPHLXSZbT9Lorky0m63aLs8XSFTw
rzIHbLCdgaCPUdTxJlM6tu2+g49W7Mgh8NdDpL30cUkcSmnLDANvlzhbAsJKURroz7RhpdJZBAvq
iI5DYQf//CtxO+iOvHypph0DKuCMH7nT6WyIQI4NfnIVt2SrpyByC+9zvujpfQEXcNjVVsBUrCpt
3XTkR9EG6AozYd+UBJ6LwkTFOQ4LCvl4tPOZtcuj5wz2Tom9oenq0ViRxTdRCxqDQ+RMAJnGenkO
O9UjvcE8Rptbq5G1PUhDK55spw/3RHT040FsDcFT7Ki0jHIBmqU1yE7RykyV2LHoRgkrsgk+huDo
mrMcKPV46DMHb2fbENUBODxf7qj6LXD5+s6GSS6sLgQ1W1QXA/rjcEdDwvsgV0OGYt07XEx7iOrF
FkWDzX/LoULl3bXDXbauJZ0GO/Md2jqFn8dKBkQXFA1cFhjJiBDjfiq5cdr0QB4JAHOY8s3qNrFB
NSWoOir3SyY35Ckx0JS1CPoijgwZPR2YsjYgdPXKZrDXYdFUu3wtmyea9BhXOrd17k0YpWwFlVDn
2tYEMDhWseU1N4U8YPXq5bULgD08UluYQw5IlcKF36VJFI+YfRCdKUmOg1i6RN0SiKfSmyWrOtAU
aVgPLtwhY6YL1RSre8DcTui9tEFhX5UlTkR0GFMxvxcrmUW7Fqsq+KrCW80JKuZiPl3hiSnY1ySM
XCRDGZUXHWeJ4b4pIlEz0xAH5eeBO6adpMuDUCmMWx916HrExAixrFVrO6SXwl1y/0VPHBXYX4XC
bRVpNtJga2cHUAU6y/W6zxxbRLvXa4+qq1ATrXzPqsfTnA2xPzHEofmndD/J0euqOoGCwOWwi8dm
pI9Pb8og8OUm+KjIWxvPdUWPi4eR+cXRUy534ZgrdKVj5FQxWvucqOckGJf9GqbQfin8oCbg0IXE
LFMFrepA8QkO/DL++dCTUXYyAga5IzHFIIDR/vqxhZWIFzoFs7JPtfbe6Xoy535fuvlOsEJdponr
FTtkGqADiPHYYP1kSujDNCTYwcZUuI8Ld1uGG5HFW3LSQGBQZNflBu9fhvTAf7cKGu4wGFUafKHW
HwRxOy8jdFrbVbfwpmVC8UWTL9n1bI2b9ti6trUtA4Z8Q+Y5Vm1K5IaaQnronbx4JACbFcSyUC9u
VDIgUW6fGxInnWJ80mzq025UFgAKI2q4nLpKpo+qCPE9pJOYMEQ6XXDfFyt6kMZxRiC/VTkEJMLV
kFk4uGpzWESozelSOyD6q1U1974lXAzLxvKRFPaLvAVjTzqEW6Hp2IElLx4F6Q3FLvQ3pkgYVs1p
0HTJwtNpzqBWmsN3zlTgd6RVWZGoaKc1NNFMma8VDVLcRkvHNCxU0Wuk9SMpFakrhw/9uGQv5FhQ
Ml1DxKkI6f3pWxMu3ccgL4JTL0k4SxEaym2Ju0ALAdsq+0tyh5irPmyubb8hSiKuAXiQVzJKiBYB
16GnyRrkxdp4c41OsCBFjLzK7HZmpeseolyrAC+U7BlK9PLlHjicc6wRj1tHTa8yOOKTR8QoGx/u
2yZQHFCrKXa9cinWu7EpkNpFbKaX0jJpek5AnPWgglTaD10owLBqXZqbVXnu7dyPW1RG5lnvaEJm
1iEg8e8YZeN4qZBkAZHxN+U5zer2GVFJewurfsBzgCKEy7AIFMGKY0bSTu00lbttB0lyIryxmM+K
gIvGHTWP6WuqmuZb1RnfB/Hes3vmG512Hzlz8zRjNfTYcj3CoXZNYhaiiMrUh/Acy6VZfdY43bBM
M3zaor8gC3SOCO8jQ/WuRNq38lfMynE5yjy0ScZtapC+cSdwTnLGdhFl3GQNQXKoFTu7V0B2tObf
SDuRH5AYrA+TZHodqqrxCTHZKOb7CSbaY9oX5t7jKqh3IbdQd+8gbgwZSsUy7Fqa3+FxsRxzMa8c
2nfAW7mGMFtzBp1NGCcR9MIbsq8aIJ0HqTNcn2bVE26Mlg6JUMSuwzhFURkDzhl7bjxp2ccsGc0F
MWNZdqyxrAw7khgDJJm65wS81sLFy+3aH0zB6s1iW9mkl0DKPy0aIJIHhSrtuvHcquZ3gK8KXjat
v6SIf6ITfAXlY+dXLtTVoamOZefl7sYwjB79mbDEW1EGE6o3zEZ+9zzmXOTuq5om2We+7eIcSmtC
TZJB907ich6Dh6wjj2ffGgtIENYrUikS1LLmmGLH9i5qOfr3XiDG+WTmKIhAzVBNiO4QD2bFRUNi
idwHsrQI2TC9fUJBVr1sAinWNsInUFUNSO6+Sx9IqAwcDuTt4KUdGsSOm4LpZ//Un9YqiBXnzT62
nHm9X1dr/JwGEVyatrSdx3Dxg6tmQT+xU/nAVpFPgfkw5drumRy28g+MOM4OlE+JxAjHDscLCnMw
jpSHu2FPsnUKnJ5mfok/1DQvdWSgtKArgmYY+MTY7MZB9udu047zYSG3EaFuWBNRhul8fLKmTOeX
k986A2WQUOoT2p8JLNPOHt/pvkb45BBae904fR0dRKvwAmnY++/WIXfKk7XZ2KXAla38ZNPQ86pj
KDuG4RScSjn5KAsMhefYB0qtrts8jzh2Y5mXxAo56WOjwzbZ50HXkRHk1+IepAcCysVw2EUaEmxn
N/DOFyRFzDNgJav4wJFv4QCasYeSmuAz+dUkIRoj1YAq7g+EVUMvjEa5MyhTXiRCtz7GP2Oo80in
rE5I6Rq6PeOS5bCdI1QOsJuilCiigrDpcsyrz4qQbEy0i8cxe7XX6sFS4XqDImL+qmtFykBKRthw
PnXGfGFcpiTxojvPvyFeatSJzdnYOk+cfHDicVgz+tNGO9VpqMECnIRgW3L0a+HokgVmbPtzXXtr
GTduUaqDtof1mdhz1p2xzpzbKoHafFZaq/7kIrHi0GRyHZLqBkrBSq6sJZxF/T5bRo/5pcalOJk6
jiTjtd2FCyxgYKz4R1Zuqi8UDor6s10Extml2umHkz7tKFMhLuOufl9yjCOSrptEYD1WILCy9zQV
JZzZpFtL5mnm21X/rnIrP4J+MtNwAemad1dhAgZpmksLaVIzE4HB4s1tmawes8tlkF8C9Uy++hAL
v3G4HT91JsrER5N0Y/WtmDl9HwPJETp2glY4Z0vfFe37LEs7dSKqcMjug4FmNVUAVXwc0uFdUy4h
vG+DhC32GRrEBHLYLSzS9CI/+1/2ziQ7bizbslPJFZ3sfPgC8FA2sgPAzGikkWIlVh0sUSRR13io
xpUzyInlhskzvkgpxeX9iIiGO0MizFC9++49Z58grE39hPP8hDfq0JTtl7Iy3tjvZkFc2yR56NNj
6jrdBiibu7PskZBYSk6l1nZOAfYz00bd+B45xhyf/VfNoxQicgSL1ipaGQxdolwqVimQYukp8kmr
NugZpsCnCIJxyGyYSdbjc3ej+eW/nGoK25btHxv0MprwCqcqYWttKr+4Umg37MwI23FkTHk6j053
WbugXOHVyuzrnzu2v3RSbRtzrIZwUtNU8Ys9H52TyZ0JjizhbPuoeWJ/wjYSADie/mFzmI0hcxdm
SIz3LQB/H5u2k5h61OfQZJQkO49YBgOjn6d/OPLmKIxEVEbejEUQx3xo3neWafQVpHASm+32lE1Q
eUDYIj45ylFm8fOogsPgD6aVzmRMGPpHGEsX9S2CRlTsLkT8cAstm0I8HIyy2dhdNl8kvQGs0lbZ
U2RRo3x1WPDeEFlS+vzzC6ipFg33deBp2B+G1OSsGpqicAEplAk27G3XV9Q1RbFR/h5X/Ed59a9V
GPH/F17tCI399rPmav3jf/vAAGMx+VVVXV9VCYxX/p/kShF/6egHUAMxFcaJBSLk35orTfsL3cdK
3sALtj52/K2/JVfGX6vUgJpeA6il0pL/R4qrH77t/75PVzI/N8c68oHM5dKi/DBiouwd8tj9FlPA
sV+oVWNmo2jpfqqJRPnaNrpyKDrkOB7cmTr0S+w2TPjchqp1Rvy/L2JB27NvMCP6CC/Fo05senrS
kmXTnGpLm8Lfjq2SZv4MFi/okUOLy7BozOG0I4GmRi6cIslcYX5E+3TpNGXEU89AqYh0zIazkOww
QqcsbMyw+SrXl27NbxOwzdU9tQBRASIykVXyk/6W0kW7imNL9EHXq68oQ+vooMy91PywobTbuVPf
3GepkMjCGdP2Z9i38IUuaU3cA+kds3qxsO7VzOoHQMukYBZ1MGmCPmqqa8Obw8ax2bhpMqj7KsVM
eSJDTkxgVwJvGPMXRzmxwswkz4/MwMCmVbWr7WGQG4foEEiAedl2J+iGGX9hGGDgUbNDbDzMRtZh
wtjZeeYQmq8gNpQz0yzXXEPG6xYqXrb7nq0u5ld8IpAdl04j3AQcACnhLIvVCdEUk0oIbNyA2EuK
b2qqDzlw8cbaRaHiSvJh5uLaXUZKvATjAtvN2GA/kWrpqxGBuQ6UCv0PToKCgVItAePT28hBh8MD
PbALUJptVM4h7f2Qdg1B4spXJezjiN/m0EF0R7XlvtFz29zFVZOYRG2H7U6xtEzbEssbNhurN/pn
micMmOoqtW9ULZ0iT030UAnCaCot3630odgsdmGHJwMtdZ19g9MHIN8YL5MO0T73hdB7en1F3fu6
q2SP2G6Lp9pW4sFrRA8zqklmyNVMqEavVAEzrYJ0Zh0la9m2VLRxT97wOAeipAAMkqxUvuhgLhUk
2wlNV40762zMokRHvh0n8f64kfCsQfJRWa45e1qsKDrVakWiudV3IOZpVyFWjliQL5fFTZ8Fkx4y
LA3NfqV1ZSz+bOr9s8U88KEVluw2TC5iUPqgJlFEx6RfktpZPRdE/aG1RjR/pSZOavvKbCav0qpJ
FHJwjG2QFE21rxfGtATzQA8hMFp2QGy145mIbButQpIX5LUIMdpf7dDIphU01xHSmDlAoM2q1+5z
084vKgOigtdrhAr5bVSSZluFMrup284cCOu2qnonZHhmDWb3DOAKZG2EW+BBTZkFBE5vEckw0fuO
WFFa8aai9WW7p8a2xO4FsMgjYYMOSWalMt6NtKtfEndg/5e4LfpwotzC1h+yvqfSDiklKeBk9Naq
mZL70aBj4JNLwQVN2NCSf2su6i4iDD7ej0kWwrKDLEOAfeQOM0YhhHu7qh3am4UZxSrc7nRny1K7
to16C8W8kS3s38E8veQp0y+vNQBtbdu+hjaetca4aZtqQn0/hMqpZozlWxglaELJ6NVfQpva+obs
qvGNKev4FjdqR5BkplRjgLY0THxZOmzFMsN+YIwyrMABzblr8R+Ym1GFV0TDsLq0KrihHs369I1m
jp5sQQu632aLzq1no5CHaY6x9dxiyvkqOjJersMaNj5eoFilpy3M4rRo1GUhS29SyLbisuz1TGb7
lp0cuQCj6SpPi2IqV/Q/3PkuKgznoYVdBVmCeRsUYCNO/W5Zu8JElJLs3vdka+1y8nuLk5Jsnfa6
F/TMH/MhzBrS8VR7z1sjRNRe2YPlm1WFpL9aKvvexpSaXwhbqvaW2sZ5y7qeL0eyHl2kul/EuZYl
ykBMdeI+azo8421EvwC6fTu2X7TajUiccdNyG8Y1Ybh8Pvazhoh5p5UczEsWXJesLkp/6SyEi/q2
udArXjsmFNkSPWGgIqadTrp2IIIXF4B1a1IwV/5ANMWXZAhHxxcU0Ne0RWYkEy0BZ5uUegdmSp4b
RNeWMISGBAAMiQ0L3Z/U7BDg0F9hh0t8lM7zMuokxKdl29+mjp0RrE0ONc6QTosucjMcj9e9IozR
6RJupaJ5YTGwywAOe1RwttJs5oXbwjPVedEsW1MzZrnBDoZAFms07atqptMF06QKeaJFonUI+rrU
ftAZM/KWtA2lP5+LbIz3EffnuO/qiqH3SNS18DPa73nQlY1x14SKXhObOOrZ2WjMw72tT0L68aDm
zjbTiO7zckI9vlugNyrNC3Uet8MQTp12N2WMJX3yrxPT63OkO1c1WYJqULHANEGeDP39kjJh2RWk
OxACabmmMnm2Moa1J7AHHoh+4bUsRBQ/pUVMXyHXav0q6sf5jfBP4teMGKNF6A1LUzzRBNRPNHws
ko6AomUPEx9L3OZAPDLuCnRsQUmnZt4QECNemxpRAU0Aa5cgg72yFnsxEPOYkmS2zDgU92VPP9yz
AZzcdjakZcyrzpQcWt65deDmTVx6IZnZrldpy/QW5oKPvqKpY052iHdBUma5e6dLQwzKZRjfV2qU
P5Ol5Kl5rDzZzlxetn1LlG6T5u1NGDe1cmCvxysvb4byoeZI4EXmIWJTHoDzk+Nbqi/zoysa86Vg
glzuxsawDhGOSNUrSjfBPILf5W9J43+q7n9p6h/xTjuZlK/v6u7jX/hReCv2XxbicBRwGls9TPSr
x/6H2UHRzL8ACRkwaUF1OBrOhf+uvMHf2vx5RNEriYGd4r8rb3st5fkp/0FwxP8j/onX4QPHA8Hw
+puQJwF7cVdA6Lrx/kkKlfbgvkQRnyu8FL9NdN9oQ61lNMtaRhiEmhTGpakBqQlCfMUMA0fANXsr
mtJX02GCuM/6biw/EQ2u1f7Pu4H1Q618J5SJ/A8GwfsPVRRlo+oTeVXzXN+QC24+1uiD3MACzEO4
ezQi385pqJpS+2fK3B/nA1oEEzqMKSv08f2hifpQQial57RklC3WBfOAV59poZ6ol/Dc4+efdmif
+j9+HI5dFOpLHfUqu+P3h2Osg9g0T88dI09ZzyHef0+bpHwKHVBtaIbslz8f730f5dfjsaP7+XLT
ZLJayfE0fcEOl6mIKBr6wg4xRZs/H+m9ku/vI6FIR5fOdo/t3fsjxUlLbNaSnSt5Cb1byYp9Gs/D
lz8f5Hc3io6o2aEEd0zYae8PonSpKzEHE6ZNJv08pNpby3TmQJRMvtdxij3LxhqDllz2T77d2q74
eIfqDro+uCrr0/vhPHbZQpJBFJ8zGnRgQjEM2BIUGF07i+lcl5NkXpG7A7NrS7kO8fd9Bk767dmF
zcQtihJeX7kuP19H1ya2zFQ5flapm7pNxh2p5u0nnbD1l3z4kquXCsW9zVFwWL0/SGY6fUqTihha
ZsJSnZWdpi7p1ZRl8blet/0nIvWjQPeX42EI02h+cdCPpGKdxRqsXXSeTm111k618lAlenJZqSK8
cnRlenRxp+5mC/u7KjO125JAhXxKHcmn/PN99ZvHhMdx/S+Ppfjl8g7lwBsqjM57mZPnDDksCIm5
wRNAWs0/PpJYfSmuKjAu8c55f44Rj7FnC5kl4Cd9EFOS7lt3sbYjnuyTPx/pd6cXxha9H5YayDEf
5fhFw5vMTsUhURPttudUPiHSdJ4NbVbKfVFY+dnCP1eeHcYpE5a4yL6ZCrZJ7KjNcv3nD/ObBxec
Id8ZwindI/Hh+ZlgDpS1pR14hjB1LnltPNGirzcFm4vzWYuKuwXV1L7Ije4TTvJvbmqG7fSzWFjA
ea9g+Z+fnGKJUxu51aGKMudEn91+m+WxDVJgbrehVkb7P3/RDx3Y43uQWm/lN9JiU1lo3x9PukbM
0qsfSKChwi9a9IC+tNHneFTP8mEcxHRoY0feJ4qjnShhKe7btJfenz/Gb95X7z7Fh9uMN31oM3g7
mFjkGIfMcfPWzUmzQ9UKoCI/2LaR7+bKrXc9Ru1P7rzfvKwMDSgZ1hO8QnQN358Cq8ziZFy0Qw8+
+DTrdfNEGyI9+eQr/uaZNX40JOmu/ehj/nxh+7ElC7DWDkQC9pvQHPRdHxeqD3O5/8TX8kHX/eOa
rsZQ9PD6sWH5/gvZ0YJCYtAOLtAhNBvxDDYX2WO/JQ2URAzWm+h8Vrtxn+hMsEqjyw5minlkRYs0
dySfzOcI0cTFlI9wU2j7oL788/X+3cOOJ4vRwur2pPH74bZzUCEqhjkdQCjMh7HtjI1Wuvmlzmx2
NzNJv47TggTSZAn3tXTllsZAsw8rYq4++SDrk/z+pU5nd2VnUuuyVmofPogb9wqyKussT9TxEDol
eY+JITeyrd2r2Maxk1hwVkJtyq+YZ8YndtPNO9tqAXXRAxw/KRh+8zhqBBhTQmPbwET58SUo1jgw
KOpnQ1vlCOMzea5Io8bD7uaIAIZh19q2PNGg5m5Q7SGgkOZw98kpWYu6D6cEZI6OGnF1I2KBfn/7
pHEDUbq0z6AqdOfsC+0DsvLwwuzIRW5Nu7x2EwKAgK26p4lVRldzh0p8tpz5k+fyN/fx8Uy48Dlx
aeHH+vBB5CQGTRpnYdGlL6Fl1kFkTnsN/FUghzmv/ZmB4i7q2+ZEIPZ8c7V2eEAyWIKUEsseqThD
zcFoL5xxNj57yNaz8OEsoYk7bpsQYZkfcWpaohecQHFm6kjJfFfGZoBCwgCcOcnzpvgWMtWmnU3s
HlrjcFNIgmMp6uUZG5W48SoxzOza/j1Oufxx7J/jLH6zWWJOKximsX4ys7A/nK/I6Cclm9WzvmZY
DlbKyMmiR8lU95QhUV3n1zP4Tl/K7lusTxXCk8rdh0OF/LGF3/NJkfK7e5mPg3KQMcxqsfpglqnH
LqUjKM6I8oq4b0MLgPWkEaM0tT2h2n19axhzdT0NyEKNurxQBKvOn0/Jr+s4ZwTv6eqi4WX40VRL
r82wu1E/U5E7bJMEv5OjSTVjEiOyRzlb7R5h8GPGMOmze/e3twfHRGyA/Ynt2vt7NykNqeZrhHjZ
NSc0qRJiKCt7a5u5egVMVnvSJqd9JcmSd3OmJuF+cvO9jT7O0zk9QVG4/Sfvll/PBZMwzgP4eBAF
mEfffyKi6mn2LelZUkFIUFuNW3WZQSFZWWR0vqBZTZOVao/JTCuDP1+HX5dYTGDANnTBqdCYo70/
thKPRsZs5szBfXPdj/G8o32YPf/5INpvj4JnlRk8JrtjKM/PS6yZkHpB/tbZYs/VxWyRodEWSuYP
2Bj4fraxzbkddimKD4JCEQIUeDhQmMdiCnIplke0RYgxcMREn2zHfnPqWWVUggmw5tEd+XAz5CQA
Wy0fjLOjn0yVVlwUhkt3e9Ij3yntyZuhnJN1HH7yKl9P6/t3FFxhiljUG2gFCCt6f9qzHnpaWSin
jpU5ORk8Ttv79TiUJbQhplhBPoZwfPQxmj7bAB53eB8P7TB9xS/P+v7LV+4d/MvLFJ+1hG4dRAP0
pBgTMoBT7a6rSAjoEcNsimW6iobGOhvH1tyaytxtlZX2VCttdtlCciRLPexvbKP5gqxyuVo0sz0v
mmHwkeB/b1V5K8dUnM44XTZl3SCcIq59Y/Gvn5QJv1blGOWQ/1hrocCudr3zfmpD2VioZCIxazXr
85G3rYM1JRS71iQwbCNgQl39+V7+9VZeD4iBkxcnGzDrw5Xjdin0xbBOJxvKYySdZpvRRfb/fJDf
fKs1cBK2qQooF9/a+28FNapG72WewlYMLwfbKEKvKSNMF5qWzx5NYOXmzwf8tQa2KfkgpPCAru/j
D5sbwJItVUd72jO5DlyExps81qytYpb6J1+NzdKHe592FdUvrUOuG1/wYzhHU+aS5CoL8M/K0Yb3
hJqti9TyXi0tpP5OMiA1scJiuddr3lzMSpWWpPVRDOXe6kLrXGcMhQBKYXqtjtmin3TwyWJ/AVlI
fWjN6RcS4xNob6Vj7XLbncJ90c3VCxnzxSuS3665mQ2dICuDyLiaaVwu7sY2zw6D6N3vwBHnOLC1
uP6mTYYNhVO3epKvnNgcN2Po5N/bWmLfqsNYjkTCaelFzeUiiCXuO3erg8NCVD0V5obBqYIKtMvz
732kL4cCx0cXlI4gQyOpOjVkwYVx6Y11nl0yGiexy6qF/M7D3741OWCEjNkVU0ScHS3RP4jGuhqb
SxAzUX8FzZhes1dV37py0q9EMgJLQ/Rpj8jmNe257LU8ChSM04wZ2Fl8S9FFDN4AkvvJKDT8PaQq
5SIgCwTBZ2ZkVzLPO8djR6fc0g/Q413IhJ84+6QkpHdJoZSgNNQRbnX6RDQS9gTcXZh8OXlVDvyz
JsonlW7p6wyrXsm2Fl97RmGhF0+Wyx1c4xPd2ITgaDuwi6m1zeP2XpeyHBAa92OzTeOoaTaNQdKl
pwORGry5T8n60602iT0KNfNNxCom1CG3HtoywxonWCgdr2cEiQK1W1wD5No8m9jhIsJ0FEeMZ5UC
OSqQNH47v1fzAa7GEDbg/60a8qVZIlKMS3BgZGGwFAYApklr7wpBIkETx0pA+BE5pGZjhl+KdkAQ
jCgLjl+mJPqlERZKvGtx1Jz2aYu0RJvnJkK2m1DnZShwDZ+Bax5toFOZFaTMRAvPBjfLq41ERLGL
YfV/NxmoGjgWe+6qTiTTQKhnOdzxGGDcnVQTO4Rrtl2/Ea0x70UnikcKKr32ePOEz9KM10tSRor0
imTO9pLc7TteitOEMwGifFFqMYjZZoKaBWH+xSKElbEo6UvXbS50Owh7kjODYpmnmXOoLmvTqkRx
y6jSvBmBSz46seDwMsM34ddWPp7lGCXNHXrMUPXafmiyk2ho3eQ0iTE/Ml5OaRZgYVvIOujJQ/Ug
a87fayvB9tEUOXYdSITaLhmzXPFqeykwo7ZR4gZRtdQqstu4XNMsK0Oeodiukl2U2pTmLiJcplLV
JCoPnyc8ybBF+MEC5qaFXwNxyfGqFlIGzdyHJRegIqO1jLLh2UoHG62/YcdP9mKKngslcnXLOD86
GKO67AY1QQStGGl6x41M4mQEofFLTTEYQ/kvNH6ACJ84cBdg5wgwstlrlSlOpnYmyiU0ETxsllnB
UKwSKnmGKmchQpKLPGyYy4bPhhWl9UbgGM3wknQQ48emUPoTvar7xxCXXv/FJp702px0PfebkOml
hzMzjbaKcMI7VJwJcFZCyg2vH1G4BrmR8KIhP6vJgrYRlE75gnvIS2rc4pjCh+N0Xa2EN3SWXWxY
Kt3v9axqxiZfQsfeuLVNVlk248zxZia0UGeIpcW+jZuImK/aeY4aI6YEoj/+fbEz/RSLq3MrcJ7D
2uSOVJFxZ0qx0xADtIgQrKEDaoxnx9dk3d1YoGnbIG/pDSDUcFJBwwylwCZv5KoaqNcCO0l0+TWR
GY46bazKlMZ3SkUitXK+WGD7fIUqy2snwqpyEqUYmdnPjcqbnRjm7I+GlWgIvSflKg0ncsxx8MFl
TglDx4Ktd8O5nBV8CU1dVVeW6LAG2pM73qvY7R5NvdXPOVOm7lmxk37lAgzXEZjlGz3JFZS8RTnM
fhGVarWpcJmmG8cCAueFYupc5CEaMao6FIUbl90sQ/qKgYKPrlU/INBfHl3UBUzK3TyUnhjgQHuZ
qS1r5G2tRkGVjA3OqMEBUjcbrCn+OIbihYyo5FykZWr6M9+wPiH1Ir6BlFLf03DRnwe1mr5PdiGt
jRVDe7XZul4aRHbdKZYxXkQiBLgb4aOzNgjdLJwnRgSVecmRBgWqhhdm2yejeoUPDrhjnyOIR7cx
mZbf1obL1YhwoSFlI9W9cvSepQ+z0EniivReNwbtlX5seJkzUUNkp07WdRWacECbZbEZsVFjk/nO
lUPTsyT2jrK+xlEzLqySlkMIGqYeLNKorFQJTjPGyzTqmkw3yFjI2kgQIuFk5KbELCnbrDrtTHN8
cEcUr5shGex8r+a4mxCMZUPAcyX7PZAQqz2bnVi5nRXb3GDUEPEuHwvkCTk6JpfsyzL/CpnVrfB8
4T1WlSbPfTw8EczKSSUY3iI0S/qFczSVyxm/q2HSu0+VCWPJOCu8tU0EZCgMlLDNPGMaq9eJ6U2J
SIIV158Xo4U32JrusK+nrDwln/0waLzwviQj85VXE+nVicZaI5FzqaU8nRCqYCBNRNX4hlY5X/AJ
Joi1RMQrXWS1eMITlzUBxRAD+qaEiB1grh4es9ZK9qPegYVuhICCNg2acl3m2Nm9WdezF2xV/Ywv
aaIvR08Mqx5DfgIzS1HIa3bbSxpw8Fzxa2kW3ztrmMYtKuKhOx9ncxb7KHetkxILPHrGVevMCy03
v8eIWC76xaq/Y83A8jCgtroyClt5roQbDbRSSqMIOqUGJd7jYK99zchxL9ArbnjhuOmNsPrpouAt
z2CLep1FQfYr6jyMEBgvTa6equxGltMwtEflvqjMKcNJELtyH451Ca2ybKHDj2aoGOewSwgWXjAJ
dZeGoQ2qLxRwwsjw3DAe0TpKdN6ouXKxyepe1T2dPBceWAzdGmYtOuib2F3kHVZ0aoqhSWqaaEym
Nrlltg9do6VhENl2lCLjt+L7RG2tFwu9TOmXA2UPzZtEfzGkPV6ZTAwdD8KCRlCz2VpXA/Za3oAY
hWqvnQvVQebJGfRDhzraM5eR5dxZ5lr1BjvSKIgcYT7EShKjGLWcm2WJ5puZ5uutIKHL3Ctl7bKK
csPjKlfDOtk4/YTeGgZvfdarKfgJGyL6vQEz5tVsR5wd/SDMW6gK063rRALnng6EFot7iKXEVuvw
S8wIZ9y6hezD68Zso5HXEq53KiwzbPxRLBgtow5Bpl/aqatt18L6XKFWgA2RItchpKkdruxxjp8K
ZD4BhATj3NHNblNreR/vqOV5p4zwPlJ4HKp+objjsGzDxsXmnPGTJx0T+RTEk+pMm5TX77kph+F2
MdWi2acqZv+TZpyLK8Cw9o6XTFLu0rk2lk0UWqsfQ48N+ByVEb6GsVpck94EPANVOiazyMnQHYwL
6yRmVAOfdAKswjfSGX5VCuTY3RKJp8RbIx81DTdwli2UuNJ90zqIZMAvugKoBowRUgndotfOXQKy
o23tGpEF+743rECVS5l58xKaN2U+5F/rmL+1zVjyDSSbeCEGpPkERXd2U5w5YTSTV9cnM0YkCCkv
6Vyl38iuKRK8VVyTwNIc5Ikpr04g/WNU4t7uafkMNXJiH85MJcm2QZlXKQntAMVailu1KZCpId3M
cWIMNKI3qhVG93UyaufMkJenyZmyO6MvxamTy7j1a32cgSYDiPSroZM7a8ogHWr10lD+zMO8s2iY
hidi6G6HKnV3AnSC5icZxdYOdx6QR0ovcT5xcq6knSbpSZ2YzoH11jgqHOH+w27vJbVQOhQI6Zhw
VNf10g63pRHhXmEjvaB6GrP+uTCq4XHOy/m64KbKoSz36C6VSVZl4DZlb53wesVX1s0afiRS6Joz
ZjEh4n8azev4qW413tvG9NLmPbdDbHTT+RLxZTZ11w2PIhpgJ8Ne01+mGXWXP06i3gJwQLHrip5Q
w9mskGh2c3bBWDp/s5dUBd+AOOuh0s0h3iiJhqaMwNDSPE1Qc4+BUiMhO8HT4+Ad0psu9qqmdTEd
1k2GZzEHsnNioMu2AoG52PAVaaLRjGMoG4ZqSO4oBNHZNixDcpcIkS0Cs0mjV5pZmIRYe60+yHtl
erBwxxg7e1TDt1wb9L0pZux+Je+jx3UccQHJY072XIVxw/sd/XWs69MdJlLcYnlXfHGiXKLBWYx4
PECHyG/CiL0vYxFnigM8YNb5kqmu41P7gfQdmtnwsWVGz3HbQVkmohB+sRuj6vDAEKJIx0UtfWcs
U+lZZFxeSh0QuddE7GcCtjfj25K1ity2s4boFVXICIWxdO3Hkp+cz2PTXXdDvrq4ODVeqZPC4KGl
cx86yUtiW3c9LIJhqjCu4YQs0CBHUnlAtTQ3LNVMvbejUIu3zC6VW9zJKedO2klOuUQclNeYebIW
oWv0hGtGsOeFyMmTsFNqtU0xjnLYKoVZnpotU9pta0oqZoSCc8ceCVQ4NZ9Bmd2VsTmct2Awxo1V
TQuOehm7T4belt2Grkudsawo1ZeoJTFlzVdIYGmrbX2x8I5XQJsk7CarSZkfUREDVc+xnVZbbLDO
bdvHbbvVYj36emzV/Ecv9y+GET91rYJv/be/OcAX34rX//Uv///87/71f7z8z/1QJe3rz36V41/8
Wzen/wWhix4zwjmkYLQ3+Z1/6+acv+CMG6z2K31Sg5BH2+1vSjChiDZUQSRtBtIxg47wv3VzBqnx
zNqYlaC4o5SHe/tPGMHH3t3P/Veaa2hUIJXhfYHKan5oOac50t68mSlCw6i/ncKIWBBfLpWFELS3
VUgUc20p7aOlpmXyJNnk6dddJPW53VNeE98bpLVQIudlapQsDLdxXZvVyyLDzujOVVkoX5cQY6zv
HhWfCWyXm+aoA8XDUF4OUPWeI57MZ3UVjTqxjX50OGpJZUJlj69w1ZiGbMcRQ6/SU/eoQuUjo0jt
jupU46hUzUA6TQTVIGAdJIwwr2g0aQbLWNDAd5HcX6kC0n69qmFhUgyYkxltiICTomVf5qN4tjoK
afWjqDaqXO0EPVHxZP5Q3aLwRoIbr2rcuNTocOULEt0Fk8KT0Sirn2LV8DpHOa/l9nzeMMtomcNg
sczhMJLr0wQ46DI1mEjAWUjzOSqFuygDudA7UrvTZUL9l9RiLQ5xs4h4o1XsirfWUYRs5NF4LyHu
ZGdzFhv1RkW0e5cfxcuVFuH3RKu2ipojsx73y1HsjAgA4TMvYETQxVEQLY7i6LqBf+7XR9G0WdEr
5G24iqnRfyKsppxHZG0dBddaTUY8i9gqxF6rSMyXQmtQ8kcy2RKOXh+Ko4AbB0104R5l3QJrKr44
TWAhOgq/xYJT3af+rZYLehrzrW1MrDzhNKnGdxTWkeELdmAOnSYN1lPsxojsMSEvWSBbaPWerTdx
t0sRL2XeYpTpvDq+U865qfGL1T6WX7jozLlxckNLBp0ytl6jyp5+i1Fq1ibVZPkIImm18i+1Y3l2
p7Mf7NTMvSvLkOhgjQ3pfoxcYg0ixaa+kaOE8tXoXDOkEL2R7XSNm4Koik5BvY0n/YUmHjdd7uYE
GSQ0E+agpRZPvBzgsH1mGFkJsMte3MuQ1OVv9TR2K0gjdGmyAoNHtJ4k62a9NqYnR9Gnaw0/1Leu
nhTmj1YE3myA6BZtR6lSsc9CZADloiH8lmouxhmLxeEuaXrRYPQlNMQ3In5HUw/dA+iK8opNahSB
0Omy17TRwVhUjFaeMUwbN7hcxxGLRjuBw+8UWJMdIHuPBC2x6xKEISecnfptTNuSb0bs2lcFocUd
f9K+rPGfxBt7kP0NghhxKDAfsA4B4tJptcKW8GhhQ5uAY0TuYk3f9DEVOBa8RWvridOaS2ryuNbf
oNVUJPfwcPsoO/QRMsZCI4LIpf4+mgnj882uN9Ntjlmc6zE3+YWCpg73W9pDO1ts9UveRZYdzA0N
dH/IF+tinPDUbNsmU1WqE3xOvlSYZoXMlb8xRkqVDYVNO3sNuJkznbhjkgSmLszp4CUj1wK5cgiy
Kp1PLbucH9Wx65/FZLMREUgMLhajH1pGfwsqRTWjB8/+Uy2+LlpagyE0y9zZR1HbHzJFUZ9zl+gH
lmXbbgJVrYorDgqgJW9Ltl4Y/e0vOluKez10TG46rW/OgAdYz9XcUIaCrbNt4oPi+a4jG+aia8L6
ho3LqgmY7fJrNKj9NZ4kcQYYiwhORccYVkFZk1hgYvmQFKNDHlE0l81pTdJLty26znzM095O91jO
iKeMgLJcyQz8K9+4QDInGqdBr9KozTkQ77oKShXQVyPsrAoitmk3Bf3gMdBZEW8k8fDsN82+OON7
Vy2xQTENMQ5Fk5PBtQJeJQWCeW7aBTN0CCd3jQIdxy+6YYSMMlrquBkicEAbU0uTA1YXGogg2mJA
O1Ylcg8GHikeqtCjZ0XQq2MfE9t2YIdK+z2DATcfbGkrRCm1af46FbEJZmFBgEJfkHfpksy43qUc
L0VEq5fYNz61Byk7xWsVx/F33Z4g943ZsOLK6pmYBksC7gZ7KC0d7F1t2xtRhs5O78K2xxieNvR2
Wz170zFQPqJBJjMHqNmS+VGkurRX8S7fGtiGLRAjkQRQVA/6Oa37ZvBzp5oBxlAKfO2zUFxzp9D1
pqsgXtywGlv2f2X8EEU5DfJJHSc/NKruLl8b6Jnd0bXTswkHFmCC8LkYG1oz+tp4H3MTMKVmVDTl
5Y8GfWLJu/bYtk8Xm9IfZjGwPTgzzvd+7fHLY7vfObb+C7b3lY9Zpog26XE8wD+b4FsgR0S0LdYR
QtkV42lFZmy8S9cZAwJbxg2hsbJIjHUKUR4HEt1xOAGngkFFpqjjSX8cX7iCl7knC5W9vQIgAN9k
zTo4ma2EL/t/2Tuv5bqxLNv+S78jA95EdPTDAY7noRXtC0KkSHi3YTaAr+8BSlUlMnWlm+8dFRlR
yqQEwe691ppzzPchiHTdiUH7MhupbQp6mhIubpXyfXxCiBejlG7M8czSgUcFPS/TFqcV4pAvExha
bjROSi0PqQTfRzWGSXrR2n0f4RSqLIYgs7t53EIVYdTTuQ4bk/59EFR6tXGrLdMhsOPpF2kbGe1J
D+gJU7ZlpsRHiWEGfyBJZFpHd+PIEMuh4n+fR0G6U74UxcBrME6FxaV6n2DJGprLql8GWwqgsgGe
hG59Dd8nX5TxTMGqKdOfGQgxG0PIxpyMa65fhWajvdHnSK+1LnFeYT4yWyvaMHuL3ydu6fv0rV4G
cbXWizdnGc6573M6Wdvp5fA+vWM7M4ereU6Z6vVFN7RUw+18FqG9emHSzgRwMFprrb3PBSHiCm+D
EWHqfYax6XmH5Q+fp+by4AzLcNF0FEOu+/eZo/4+f3SXUWTbSso4uQwoMRFlZwQiGnesek565MmH
GBQVc3cCHdHV27yyvOLo9a7Zb0VWjlfS9eZvaLCo8GuigQMmHfaFodfslQh8AcnGQILJjmO15muN
5ddeCSMeLzQT5FRg8d1jwjYtLVM7LQtoGNrEsKC3U/Wm612rOvQxrrhtpXTdMVHVyAqsKRcXDOOn
epXwDMGxySLtPKWDdiJhx+ZbWziMggpbm/VVMrgAu+ADwv6JcRk/6hj0joJU6dukdvDCKU4JlbuY
Ze8DvsvYhg5OfSkytg4BHzxst/xaHtte7x/pQroN38tIHnX2FGBx7ZLOtg0LG5wLEAgom0gz7gs5
8WogYFTOAHEozIKxg38VHid1EKVW78dMNb46EAOvo3JEITZ0ZsJzo7buTWNNWADjSm8h1ZlKbPNe
CQyl0VibG+kolnVkBixvNWF6b95UinLlJYjo1saIbnBrmv0QAVJyhicr7WnEz52SsAiEnX5wNFc+
RtMksAGrdfml4TtzY3UdPRa3NF06dPk4rXNZp7tcUdeOAr12NdmKvVc7PX816ij90mehou4yo1Pu
R2aw92Gje0c0N/SzO9xqDHS7Fr8sgC6pMgSY5SEisJBT6aPiqI3pQlgA5fea1jZ7gxrLtxdkrgCf
5MQ54KPITMQWyNWE5Ri1aLTxpMa0kIZdf10gy4bnQqfqzJUCTigUkVYN4nQgisnrZ5VYQABUxaYt
GrExYgyuG6utamtVp3p2KZieRytNloOzQr7Hdt9rkrFbZQNwNb9oXNaMf15NX9Sv5U0nXl+709f6
v5dC/IX5s0hgK//Px1+2338dvVZLdfrhF+v3xJqr/lVM169tn/Nbv0ciLD/5//sff9S7X6aaevel
6stu+dOg032I6dWWCI9/6w//VicfX8tFoPj6nwid5ee/l8em9tdSw5reUnhSrC3V6Y8IHYP/ghpu
oT0s+d1LXfqjOMZuhlaJwAaT34cEfjEb/cA5KAvPAZku/17V4GJ7pvdPquN3Ue9/imOyXYCzqpZr
obfSCC37LHwJ6YZPzKufrbEMNf1hxGDPTsKIu45R0JjX1rUXkj63V4Y+ffWmyXCIsipH5SyslFAG
venOirdVHYuYKz8LtW56/OlS/kLK+VG88v0v6KL/x3qBFwDB0Udljh45VR1m/bcxJjZubcCTxi3L
RHvwNUC3zvb3R/soNkIuh9BXtw2sQGQboZ/7pAwc5lFQ32QpkznyJEwSU++YMdX/SNL0/Sh0Qwj/
xlsNZ+WT2iiOp4xSokyB7KFdwFTb7vPSGf6Qp/xRavfjKIt9REd9SzbMovf+SanlqpUXUVWiIdOK
dIPzWT33xrjflbYVHbNY8dZqXL+abTT94fQ+3rIfBzbQVqJsosHzOcOiaUhKksCK2FBGeBVYvPaI
0bKNNonmD+Kmj7qtH4fC8WQi49TQ1366knM5stcCGrJigw3otKNhGs/NV6nMb6oBd+z3T8ffTgyw
D9+CRf5G2APpEh+vKCt5rqUqLKhsiu47s1GhJ7evgDznP5zW8tf+z1vJaWGp4hAmLH9HM1B8fzwQ
bLBMmE1MrKamkfiQJsW6NKW5Zm2VvoWN6uiJcPqDKvZvz/7Ca/wuEcYGwIP58aChOdB/zynJ0aYh
X5hl3b8x3CO17/dX8ZfHQQSNxwBttrZ4dn9+LgcUWKz6HIfOefVghWhLoqRO/ySB/dujwemgVnv/
32Ik+HQYkMmT3ukuW/jFpEMxnlOcDOY2icA2C/OUAzDJU3PbMq9tGrHjcQFbPuxntTpNHsAtTVTn
hj1f/vOzB+CjwwpAzshI+NPZY6eqYmAeBDRb5R6yM6CJIfzTA/SLJxW5KwpbniQssp+9HJj/Cncw
ucaFFNJdqdpC+7JakACQrNkT/eGW/upaI/1HFOosy8lnhaHphZnipiGjqDRSNtJ0n7TBPbaudUCE
9U/zvDgl771jTKSHDvXr0xVk26Mhg+Vg0izKXTGr3ZWWVOyhiWTU16HeNH96lP7+Oi7SXbxhLJSL
H+TTEUMLRrfUeB0HtEjnaew+tJp78Cop/QwMIWImpXtIPPDWrR7MIOwCGoq+M7C/ZtJEOGzE33Yq
07tYofj7p88TSnKsBVTedDo1b3nbfvrKI43DZOVSz/W0rEFSS9XXDdzevz/K358njkIpiAWGVYth
0MejaIzuibZagq+RuUzHsV6Q9MC4Q+ys4cIv/P3hPpmilg8gxyPRntvL14AL//F4hoS5jOQrWdUq
BfeBjAmUZtUcZ2+mqExinAHmP6TMoVJfEW3krhsawPdqnJpuIIDOnX7/9/n7J0s3iMZbNlyqgRJj
ef5/usgd0z+3EJx+kXl9u2PC3o+7cUJA8ocT/9OBPq1nRFbTcIs5EATCnECVpT+uiT99HT75Ub5f
XlZnpgzognXD/PTQ5KNsKmaiSA+o4a87JCIQQ5FzvInSUIkbDg37jjZjnyzBAHLa00kUoMqx8kZ/
OOFfPViomKD4gZvjO/XpRlda7kyEN7CkOgqIIj6NmyJyOoDmg7L7/U1E7cBt+rCsLgsCt09DwcWc
Svt0G1WA9mVqQOwoI4kXhakvbSdTeKSwFLKM1KBPXO+LDoLYXrjSjIv1EYsrCxUstG9aqLm3SRGW
CjoTKiaIm1DQEHGuKmVwq2e2+k35Ipa+2LmHZPld84mjYsXWC1Brls5N+NjVU68dIPik2mosE528
aknK7ZUiNSC1vcgn9ToeE9agkokuqPmom8NyywgUHwuKSJkpAVjYuYPyoM7ncb1MFnpoxlTtgHG6
jaf3TbceRrsbAilGY1u4nrIIkNLkW6Qw+yL2QInIC6/I2ghcrSBJu5Vdlm1bekUo0IqyshEDT8aA
srcKRdCpY1dsheeK5sArbz2xNzKKs0zkQid12UkQ3KGRcCYEKIOEQDuiEVmAMgXVBQppyFgyPAka
v1G+ZJpMwjuqFWiu9DGtSy0iESWPswHATlwMnrmbPG1UyPTGWjC5gatEot87Vdh9xYjZXdZFnlw5
bu10PprhaghSQUMbnq1ZT0GWa/MNSPUm2qpprTp+X5fZ09AVxTch6FWi9so0ImsnB/nqIEPvkhZ7
+JiQ1stGoK/CaAVCnZwdPa5td6/lwiUhYxSJHSREfSaBKb0hPtihkTwOiq0KgNVYrmJ/6iYDQBVb
QvGgSpOZPqRc5bE1yL1wApfLtrSbwOFwgWNAdyHaE2YSNHrNywjQC3zTQiwiOqZ7adDX4xJF7Ib5
FjlTRQMBmRlSNc2IvjYZ0vpViA46Rw2qaDE89Typj2iUpjvTKtwe8Y9JS7AfQ3MXIZkiPt6oCrrN
GqmXWiCyQlNXtYHSdtW7NrOGNO5xmYLaL5hoTS4hc413VSw6xQ0KhjmDFmVGYxsIqdeksjuyTsZT
6lSK5dGGUwQBPmBOo5YDw0LiiXOkuI96Dfxu2XX1lVLlg+JPhi3O2ha3T8DWSHO+lMY8qteySMEV
FwaTnm0NISf3VowWh/KOaGNmK1rUqTeMP22xRlmlaAD5gPhFB9OslNIleNpulWSfsmole4qb0t4V
Cs1yn/TGvNgSRaheOoqaPuNg6OJTNcITC8ohR/4HOgyNh9bmUPKoF+Cb4/RMfVaBBp1CNJOBTioq
Uhg0DPErDTZiLbK4Hb11XlJuoUuzaLSQqkQvzbLMGXCQNxjhiu+DHRLiUDOu8vROJUe1AUa0ssty
BKofucsfqS2zoLRKuXR05El00g1ENkHNLDfb2W6nm4HeuvMZqsgWCCCwgDgYTCTAAUFC7QVlXeWt
a6dhFppWAMRWjcOgh25ZlJ8BNaY/2pWRWUOozaHRtqVBv514bG3yQ6T3ug9Sl+yIIunmrwzarPt8
0sCajfGQ75PI0Om+gVXJAk1V6sdYSuk9Mrea23szTHN42XqYvTQ5keaPwyxsfWtHZukdK4E+++CC
QHLWmuMUYiMYlqaMFgvjaQjphW2aembVMTxG6UHIwP0ldr182BZTrO5QvCbluk5FRMi9k9l4Ckwd
7lYr0qbZsCFwbD+mx8JkkxcaNXINi37lpjTk0cgnzXmrVeZD7vXpW9XZIb079PC9j8PBMVYETBQP
mafOxUoWeh37hVHylTDQ2cfrXg4D7LkwBISndFXRbQnWsq6jnratn9MBtYhKqVNzXMm0AhWILTs/
0mtvphvMW5muIV7uGnOr63FJboCCEkXbtBnJE+t+QAeJPm9MLpTZISQ+4j2bsztpe8jnduz/2c+u
m6QXNXdROEbfda9OGlrikXwoq2tW2iA0RovWJHjDerb1/eWIKX8PWbB6klGKApLgmTINHAsA5iGu
LLPki7O0LeECqgmIcNtzGIAJo5C2FVCTkKez9XSI9c33beL/SWX+6z0X+f/dArx5LV+jr/nPTcD3
3/FDIwOflZ4B65COu8yy0Jj9qwuoaM5fFk5QlGk2brDFJPzvNqBm/2XDvUBcgzzGXeJw/90G1PS/
jKW1g+pGh2pDKflPuoAf6xsL5gX9EwIsdJP9LcEJy77pp+0tjsuE8U54ZSeK9mALI78lQ0N2S4cN
JL7ZueNzNTrh9vf7sY973e9HtVmzcC7o9Eg/WzIdN4JrUXok0moNYlKruZaicf5gTv/lQeix2Q5d
Tjo2n06tIS7OjTr3Cmev+TA5TGSgJ49/gjh8rH+/nwoNWRRGNFCA/n3atqOiaASt0KuiJyRr5eqR
eWViq1tHME53auk8/f7Kfdw0/zgcmF8eGfR5+ueA6SwlFQhx3hWg1OaojsZNxEDgrO1dufr9gX51
9ejQ/OtAxqceCpMcvVelcyVzoQUxdp+VCgbnHzW7fpwNkAdalOjHHfPTLbIRRxVxbF8Voetd80ND
REzUPB9yfIgb1Oz4B/DyxMHvT+19s/+fYuDHYfHkeryRkN/ei4WfHvo8ZXwe5+4Vy4cIpClia9Xg
eg7C2AKWX3nZTS+8EDFu7txbbsvYhESK5wQxBrEWYT+uCOQzj6neuwei0bQwyAna+BMq5VdvpuMC
/EOZTv/hc3+zF6JvvNS5qnrUDWxeZ0LlyCPzUSklb7qB7qY2TPUPhdIv7rq7AKg53pJp+/nKTHPc
xtWI/kvI+lgjSF9Al/Ls99f/lwehqQLSgm8ijaqP3xyhCGgsvXrlFUPmd4u3aR5c+YdPDN2ZDyXf
cpdBmHMIPr2OC7Xt08NFnyIVok7AEQ/4VcS7wyUlY+8g3MKtODEPEwxdXWI9h3dzDOZqjDKUGlq/
mxb/DD2hxUqDO4lpubNYbGTJLdmKmchPqo84JF9tdr0AmxyKkGT27Ovs3bJDizW8nNm7M1skIoYA
Gi+pb1Es1LfCLGyENWMj3uIBLTfoT5dRnaUYWEGieWQvoCu1cT/i2C9Xo96lX7pa5eYXpraHYWh0
60jtyfFQ4QbrATONed12TUkWot6PZxGZWVf16DJGLasEOhTyE6KcEF9rPsHO5A/gZ7kNpVm6K3QP
xrUwGmPctCVKuJXQRHGVKryC24x/sQQGCMwj5AzIJ1vDR7rKG4w1K4sweOE3be0WfjWhmOL9CbtX
M4YUT7ZBp7zQkRrfRJqaexevZRpY0iKkwxVKfMN19PZIugpvr80Frk1esehoN1VV7Ksp7r6oRqan
8KO7cF+qbND9mhS2Ch1BDJMgzCoZb8tKG1DtsMd8w3xB+FKkaHq0Ri82V2e6TAzwwXzCJkqupZUU
QW15FeOAu0fwTdh5Nq7JQ9ib0t2MrqU/laFNIFtBQGQVIHiksyfIiGnI+Si9GyOxiAIrIoJFCo7g
p5mTk9lFuMqqchX3lkUFtMc4qGxJa1s+IpPsz8hdco0Awoa4nIfWOjaqF30lFoWopTRFY7m1xZg9
lElbppsks8DmtubYnyVuO2RrnQFyzoC+luGWIX9WB4XjSbIlPAnpK1bNASG3rSgbh8pcQ+YZlV8T
jWbDylASfD7kotTPqCsWvToq/HO6W13qGxkAX+bwMSkYc+rgDIX9F71YA5a1lVkS7eJHKMpfVNn0
HolXTsIUPdPvnbq3C6z+6ZiuHNOlY1010mgCUWnheZX1en5qpEQ5UlgS1LGbufKmS7LurDEqeM88
odNlZmmoBKJMnoOtbjQIwPpE3h1Kg2aVT/EssRzTBlmVs5d1cDEs2qaeDDVlk1pzzjybGYi6AKQx
Fg6ouUZ/7nr1utFw4DG+F+gVcBrqYYD9bGBMH43owyIg028whVXCWwYXi32r8t60DQZS1pXExdhJ
WHi6Do1+fEmgstzqWd4+ya5JbhyJsssfUhuguq70xlfZTPmt6RTWVWbMybNHEOoQJCYsmSD1qmxf
jTzNe1gm4zkZvvhooZ9U+76oFgHaBL6IXgg3aHat4nnh1j3yN2jvmb53tm+Xs3MY9AJ7qYsM8wmV
Ds6MCRozMlavK0DDzP30GJbEvKx1rm3ErsnLsoACVz3lmSqeEhNitF+ORfo6cRswcGjl8EXT0+rF
zpTw0cUEUdMk1qOnutXMu9EwAepnyBsv0hLZCeJ7Yo0WdnO2BK6xEvoAbsdL/FS6skL7kDyGRIee
9JZKBx9YaFGMIV+2N2E1C7mRRWMg/imNugyUyLFuKxOvkZovz+Co9ndji6TMn1o6zCstoRZE99SQ
HBjNprzTRju8aia8+dsmadGrzlqfJbCEPYMYLDnEJ9VI7BaesGtNMIcHExp3SGcWb0WkpZvMSrQ3
KbBnr2I+y0Ry0Rn2Al1A28A1psvLrqYDJatpwmFsKdoZyaWQD6yhM9R1b+kNDXzFi6g4c/gMXKYh
v8p47qn13Tov16IzrctWFphVoy6abzWqXpOWmMz2w0zcPZadrq+fil7QqfZNPQkVck4VEjRXTVXC
ivXtyiqSM1dQyq2gTs1lRwaOVWDQ6x0hjRsL1xCRoGqrn3fC7HAZokErAtqLnn5QaAK0pzbHsBuU
Xcmba9U6mYQO/z9cL28FrGXPpd53vHnJcgInzWcTNxJeoDnJ14Pi6EdiGpw38pnIgs7HdN7OhkQI
R0hzBU/axHYG1XzIdxaBBUe6pfq4Uo3IfhRWjr2mVt2BcYc9MGs1bOXbkClI+IbQszbtOM3dmtgZ
JPRFkV2q2LVeldjSXtl/Yw+m2cmtr0Ucy30fRnFKekCbj1hIXfOq1uO4XBuVTqrMnUsg9pcGhWge
1FMbJTsMNRGYJCvB0ka6Y8aYCTDbSPe1mPIA5RwpnKBZsfOOqTYFiiOyccfA2Er90UnRns+ME8Yd
Qu4MJAr9ifO8HSNn17l5qq0no4EVibpRSdZDnRHZNhRmc5+mnTMGOpL4+1B1IabDmu27Y+jx+AQK
ug5UN+byZJl2Q0hRAxHdoQEah3ZQjQMxBGVpfx2FzEpGUhJMuJm1Q+OjRCPgT9gdLgBy5IphM5oF
yWdjh7gcEygul7WamnG0NvHE8yhi+0W1HOfhCx0i7IAyV4kIAl+EbEewEBE4i+eZgEBYkCt2MwL8
OQ3FDhueBQnCKYyJcUkiC4ySw2wX+LmrQVsllBX09RJgpD7pz6BVnCzs9YACFWp5XORR46dKzDJv
YwVtTqo+ym7TatIdtmFbsVLZuTulBEkSj3ym5hVtUXA+obeuyPsc4X9Uxj26BHdvxy3dyA6c7QMu
eiSHnTpFoW9ljktPK0pa7LI4fb0vBXOKsr6Y6b8xtyyEdTUXmvOkN5IsxdBrJvYnKLd8VwPpzyJk
FDk7Jpk1xappWs5sxrBQr1oomRe6ndPrcrGHN9yUJU7EkEPB5Vww/5uoJ7nLZzXqMVP3KIdpvJjk
0ra0yaKVk0YkDAsj1N7G3uj7nR4ClFiNmo5QdgqV8ZK8iHTcULIj3Fy4m8qO9mJxYytG7+7EhCKN
fjS0YORrSz7FQViqGt+GU4iP37Rmb+mma9Hs9ywi5SbvRL+kEECGCmq1Y1XDOO8mL4NL8i5WPxnC
a5eaB/0X1k9jLhqtJTxEnzu0KZv+3fo8YYKuFjc0bC1l2I/vJmnPK4rFLLGYp800ql/b75bqd3s1
YqhFGftuu9bfLdjG4sbuEVoOK5udCoJJrScIpXs3b8/vRm6EcfZF+m7vLkKyyrJ303c8zkw5qbXM
eDsuvnAYDsqX8d0sXtjD0O3RyGMinxc/ORYurOXvxcT/9Z3+C/vUT3XV36RnZ68tjLzq577T++/4
3nfSvb/oNtmgTMm1gaSoU/18F5/pzl+qhvwCNTYNi6W+/HfXSdHdv5Bl6AvaG2yV6yzD2X+pzwwV
3Dn5XmAdVMfVwBb9S3X3Q8qFYO+7Cu8X0i5+/GPjBJULwrP3lhhjORpcnzl9gPjdRqW1hI99GIIm
pdPal+zuIukGmdGr55QY1xohiAQV5Ge5qndrBLwH1Wie+HbuQ3vYNW0brSAs91srGza6YANe6VHv
N84Y+5gWg96jxwRbIfNQZn5d0hMidsBNlB7Ya6zy3r5HH09wmtmdwyT5MmEwuFDaZkPEZep7zjdq
pZeh0OGuSECURXcJAms/dOlTZKKHzUIyVHKzH+9Yk4nWMSyBNVLchcSexA5FURJ6I+xFeWGU8REr
ixnEZnVW5snWVtpLG2+wb8ca/u9m3uP8xWlM8782M+LlKg3Hbd++Wsb8RGLBOkuRs7SJ3DTK8NaM
ttzACwKZMT+nWX5hZ5yWUuf5wcQobjnpEzzuPrANQbx0+QZmpPIJPHkQorjsEf35HrGPoeW9WMmZ
aUX7JL4blWZ4SlWrWexazaq3ZtRjfD+wRvPXHIi6xssb1QqFD7YjMhTGjpAhqTnXbmYnlGgpod1M
ToD3zA92jl09H03UgWWQG0YRGFDQKHDJ9uzbizKRV+agX0Db92fiWunenzIPjA1BCI8zGYYrrx4P
XhY5QITKk7Vw4TR2/uuR2CGI6Lq6wYmWbsn+uQKDvM6JWyThhuy7+coM85MhCszwxqEVhKU4Sn0j
+vSa5OAYsa1Sbch58aWpOC+wAC8VZ+GLuS02G37YzQ2xMiBzbZUc0MLAKBlPf9EqR94VUCkuvQq7
2rVFfp5jhNWMur8shXGjuIlykwkvWpVhxAZXeuUWBv+dYkZHM6sIsJ+bjLXqOSGW1LdGQ3tTSG3B
9mPL3YB01G+xIN8lLtLD0kDni3nK2OuTPPRpOrNdi0OfiPSEwNYW6oo1wkSik2/b7aUQ4VujGSe7
r+/LrBSUZagkRgsmRtLoIDbijT44Dv7zdtqwbR/9tPFOiZh2EymZgdU5h5gVF9V5fz45KlPKelA3
VaQpV/RDrk0GRZsmdygqKwA5xNQ/ZChZ6FhHyJcSBiPs9M6yXjyI3LtVlfzk5PHE4EsVvIL6eE5e
5j6frT6Y+vRR0rgIQtEMa9Wo7wil4W3Uq3MKIwKMGGyuGWhi0u9PWAOJUHLsdE3G685LT7k5AIQB
NbDvEBr5Rd+wUzClpoMJqY5K2hQMhe1pi7CsIFnFK1YOSQmrGJm/1BIKy0SQOdIpVtCl/ZH90y1j
GDYnstgVDZ4eGQMiixjVOun44pVwRTqUETGwIfzTiq+L4uCMDVHPY7No25/R1+OdSYhT7fMyKBKc
IbFLZyEZCR7uaTwQwRTnF0RDNWtGVHgrr8qlKPCeUq3Bvt2kL5E8G3ooWEYiCJ/uej8nhmtlmqI8
A2GAh7tPnejGoBmwM2j3niE9b33Lq8l/n2W70dUo3pPZshfhMDzldi03xAVrD9ITN2hyl2i00Ken
wDaojKzzuvNA3YxWiRaalghB33YgCyPdm8pI6BTeQ3g9EEYKrwxKp7pgRHvK5ujQaMTnmG2THQat
XPMg1JfSU45TPRzb3Ps2O8OXNJV3eWH5ooiroBiV18QevHUCSGOtRuFFRBVrzvrBHKZjS09qZVtY
Mmw7pXfkGhyoUnZtl6krCle5ZfdYnHRiuSj2ej+JEr+o5I6dzSUA7vO0yvgWMOvc9RJrTIT3oLfc
A8FaelB7zIBn0DgYcx8au9NXejOor6lLGpHr8v2qdTd9JqmpOKhlNaw0sl7dWYzsYUusQwvJpnXI
00hJ1N0YjbOZhvKGACxgMNfVZOxKSZRXlC7ZNWa+7gZcP3OWT1/CfD9Xi0So14bubrL19qRE+qGU
83ruy0M8yVZlz+oitLHGGbaKKTd9olusD4XjS22uX9SMzyfZmdmJCNQLBWkHhr8Of1gfw9zA6r5R
nehCFl/1DDgznlYcJCRD5pNpfx36+lsSde2WYeEysrF2bDF3cYUaryOgh/J8VbfsvWP7INl5Olpy
riTJHUWVvUapcciUbJ9YfHwtMtsBa3B/aL5Q97xOjjsGTZQfGamGe90GDzNGcwqdBU3LUK5prAR2
05+Szr0VNDXlkgKWyW+q1oAY8Nhmd2TnuvGpjtRX0ea3mhPO68oEc8mYtKReyIuNHY/UJHEJlog4
qQ0wMSpnWhNtazDbJgR8F8dgQg3Rw8vs5bU5qI9jMuMGLGMy4MTXTFU6v9T4AMglErNV8uzkeaxA
wywfEycEq+e0mrYlHZkhRgf5j+6o2ExitjapQohQ2dqMoEtlfhjn+d61e9x5kgrcqnHoGVhXsRwA
iBotisW4HNNDTijoc5JGwwbPUckPOnCPHezlq4b2pB/bSf+sxkaxnyeZ7ZTYBBxv6tOdhe/lcfLK
4krNQBZOgxMI64ISdrIseo3e6PPpvTEU874os/ZLqg7Sn537kmHwvkLasYk7On+RzEtWcz6ySuZ0
RAPiA25l+OS1QIicul7ywyXh7k28oQY5jJgz0ZS9ytY2ztAxYTJTMKnBSPmagiAZSsfaF5qi3jRR
d69PNmuZcw2IftvJwbg3oyrxLaGcELyRRwz68yC1jgZQow1B3bJa5qB/9gxZSAAXq5Hwt7CKLroy
PcSeuu9HhIkgTojcxbVSNhSNViCcNnDq2c+c6qxIEUNg9jFz685JlgC3BWCR4z/xVqGE8TiFWrvJ
B4aRoHJ2U6Z9oWWMSbaQNJ2phOtwlBdQnrYxRDcW5yioCweVduOrDc7oBWk4VWdqr6zHKMbTxMvg
hRdu3N9QGz1NeNG9aWRtBYKcqJvENG9pTVD+IB+Y6bZ49LxtWDIrD5sMwKWF1XmuoaItQ5pluRKk
tvDJWHzV23xb6Wel6gaLHHTqKVCzaEfbKCqTl1yvj3NrB3grUR+N7JciXgSGCI4SbYuw34UJCY2N
vs3dFjhttOlt+4DHy91qYPPg46GhT6YIfqA5X4P+PjcqRhUZZsltRGx7pdnoUWxp4TSnam16eedq
+DzNiQWtm+yLnhK3ttTnyLGPmsp61k7z2zDIE82fdEN6ONqVFlVctDcS/YKHmi0fmdxIfKgHPSgb
9jovzN3Qhif0Cs+ivcYFeVND6cnaMKiNm6rKH4c6uqcxv607dzN4Yj8r+VkRKXunUc8bqwiYkYig
ItorGCXiDqzWm7FtDGyn01uVuQ9WzlLFtyGzm8fKEa+mGh4tiXMsrM7aJN9Kvd8qibmNM/pfSb3N
LPltwBYPIOUwmMPj3Ow8NdpWTcRuHsdT4Z0Z2Tkplk/DpJ+10ZlqXkf2fEUa97HPLd80241L60SQ
WWmr0BLDIcNwx4esGsWRQQE8vqg/0Yn8arPXzchA89HCsWeqy2e90XcIkII6O5FEHPpq1FiB51Lm
14SVrybVfiszHmx20+bZhI27m71T01QXlSGuBsXa8P042TY/kLmX1ojoXlwbLcFjajEiPswvsMd2
EKn0E5DNoBO6EUiFxaRRKx9tfbz3pkdGDpvQzu9hep9MNqpWqx0d3blLzPiWuBvaqFESrSet83ON
RSvpLytNfUwiKw+GygDjhCVk6o0LZ3qBtRm4YH/msZ3ApiorMXr7vvTuOtCCftP1h0mom1E3xLY3
lKvB0G6b+sEZSSK1vReepCQouuxaR0m1Gmy6TxQj0VrG8hmLq7emNbnRc9Mkgr42tmVd7OZRPyeX
9VIyvkLWBqGsJf0t7GW2KpxXO7FolfXTHf2ppaKIfZdlLFoey8F7HNkrpSxlaqmc4Z6BRntrOPa2
VugPWl7S+rY5XJfJEExqe9GMC0uoP2asgbECtNEcWAL60dqHaKU0234chgtIaudTJE6G4t54PRou
YTyYIeRKPnusGQJevF7f9vNzBtvVUl5n45go1qUKHLABisln7woS6q6d+1MFGO8KR+W3sSLzSLXu
ChLCfMuc1iB4abi1fhwq55ZM1pnbHVA+raekhtpfXY0A3qr6QU+dV7RJu4KQ2yhRx/NIs1a0gi5q
pFH4MY0DizbVGtzWLonB1fHPGG4Srd9ryRKJaH8rmwrqXVvtlcrQfZk7uq/I9pTXyjbR4Xs18U6I
/2XvPJYkV64t+y89Bw1w6EFPAiK0SJ1ZE1iKKgAOrcXX9wqS3U1e69fP3vzNaJeXxcpIBPz4Pnuv
3f7KME63teVlC5qWqVJ/6bQi9QA3febFtFem+GK2jKSrwstG55q+STuWDORCHHoYpkBRgRtk00im
Oqn/KBJJW0Qtvyb1kVCAE9gab/PUHnvf7id9j4II99CuPKyRz1GdfNQwwGQ3DqdYE5e6aV7HFScs
9bzToS6syIsW89WAlYpaNmKs1+VXXxtPFYj8bdlnn4lgltQp4doymb6M42Jv8HzslQLyEFyEd8iz
H0UGaZQBnsB3MheePcnvgksr7KZZPUQVMPp1cIZN6lhf8VQ9ql1p+trg3Fhd0rQb3fFkVQfJYAB9
ZV0yAwVWSnxoFEXyjepWM4hwTG9kxzIQ7+mHgiTsK51R7NA4p63EgMC+Yl63CMl5mI5I7VNdgF1y
58kjC1Me8k7Fyb6k0Zumxc9Jwx6N+/F8/9OGa8abmK0JAzK7+JBfzrhpFdKhqqBX0RnYA+lwW+E+
rZjh4wf4B948icfSqTeJ5QZR2tWbHJayWzW/dRtCVAsgLq80gO8Ahzc5q8WwnaLybKeCy0Qjdd92
MOixKu1Dml1d9hZwN9PRwCqH3ZP3w34RBXfImGllruZbHxErj60xOkFuxU2t14o4GkNZhnVRN7hD
J5judq1RQSqZlJompzdtLvYWi0quaN8xfl9HleFi8Gxkd/yac5rYbLqdOFhm8cfhrNWX4leCFL+r
loqlbCMnOqbF+KtIp9dIlnvFgL/JHviwdhxtgImpsdRPYuQxn0txZDSlfJd3ld8CU8/wAteKwQaI
N5ytVc+DVqtuAH3xrhQryZ6jpVAAg9yxgfw2MfUslRPSHpl+avmsBXM25luXuzWlG2gwWE8nHM91
Eu1TmZOeUgnxe61DHg0g7P3tER1lHJ2XTtc3bbNaHvbglrlOvNIH/QWxwNdm7Tja5cXgSXS65DPm
UStt5ZllsO1rdRZEdD0B1giTso1BkmuBCdOGGFiECsOxLGGm4mHMWs+MBuJiABWGeGexccVAHcOr
WMJaU2Z/ABLhVWZ51DT9IhnVClEe2JH9NtwsSI3x4Kb6DkfO0Wi+iA6/zJ1zG6eRfZYZDg6J6XbY
jAMW2QEeXDp2vyI39bq8+GrZ6zZ5csyXj9gevKpcHnQjvs5L9g5Z8VRnzc5kaGMH5hWQi/FRPTgV
C+l0weKpJH6pTCdSgzedlWvdDbd4fGtm+ShrBz8GTbamU7+jKhh7m5H47p5lSQ4/GInA0uMwj3st
zOWSnmAZH6aoucBq3RRrvpyjebzmwn3ga+knVvdMHIcMuPLbYO5b9eFtSqAZ5l11TMv0MZuFexnx
X782Q8tasFp9jJb3zmrdh9RH3W0J1ELhvVvRYCSBNuAaMDf4OY+yky8jYRRvbab50CXpQ6TXSWCq
4EKzsrn0I1VK2rA+rXDivGnIoPgob32pXeM5sj1RCaZL2D9e2TbvcbYs8UZojwrLZSai/FVU2OTW
BgkirxnfBzfM2DOR84cmHCd/uqyt9pE6uWegDwtSjtSHUFKd1abZDesfx6LDZXcIu8p5BVP7Ilze
nGNWLMdotfd0sp4RhoiiF4nFwUBfK7dEmW6FypAjcAMPgRnH+2RNuCAa9hMp/SeZ5u8sX5N/OML+
W85Hzkdo/49tpKf06y9J8vu//08x3/wb0v49zHeHg9n8x/8t5rt/4x9CN3ZVYfFfCfP/ivm6/jeG
F8oTSBqruJ9wEv5TytfYDQBmo0HpngD/rzpI/13HtwVKn4aLlH4LorhELu9ur38x03WLXnRJu3Kr
HjnX3L6bKbAvlfSG5bl9sltr/k9ilP9ugbQFYDmh3lPh/Ag6zKa/5IZMjmjCmgnXXECzfqsZit8J
5WsEXBv+y2/g/7Gl+OuSAtMY5lzi+SrqjIFJ96/uTprxcun0d0NCvYhYC/IabUR9ql1d4VDiFkyN
iJfYgugAjs9ZpaLTdwqVgIwWFq3FSZCibfRZqnmRJuPdYtFGwpdr6n50/D5eBXebN3VZqfYJt3l9
sZVIeBGTV+p3rFOfhh58Upg7s977ymDl+smd07zZJ8C5cAhp9cDaVSm06nvW2pIprprseGvZq8Vv
BABT1ezwGCExkDrqcr/IsggGpuEgwHWAmI0LN/2iu1VM+SLo4W9mZ1nH8/dQp92xTdfa/izkXBln
Z43tW2ym0blmTfKdI66mXmlqbHVN0cHt9CO8BwbDpIy73tysdxLPNZdqdK4wtdG4ltoZlQfgBfgs
fep1MFWyP+BsPZmFze6ajol8orRKsWgJWGcGa+IQqvsdx6OWf5RK0sOAm5RCNsd5GSB+zTiL6bNw
o6XQjk7SzDVeefpdUNuMTFutHL3C6jCMqJJrM4RlDa7HDLIF8DmY9JTScek3Q11N700ip+ZsxkpZ
PjvYRCZUiArHmruRjTqqr/Y0Z92CgAiRHPJlGlHaEFAxPa3ErlSzQvqwZoUG8A1bYpIFvGmbyQWL
rHbtahwkzQW1fe37xiq6B1C5jY3DgUUbFFF1igrWCoVhLHXvVYlprze7b7Qyg9Mtdbu44vfF6hRR
4V28xdKVaxcsNbBLAiFM9Z90GlWoJW7vLMsDPwC4B8BkoD9Lch9GR/DerJMKwGgDixw8M67ypXkk
btAVtyJVjGvU0+/Bgj8duaMba/vWxAsPUTN2SxHWragU0tKqVSJUD66JXNMm4HQ5FTN/7S1Z7Mas
XWD6ou6BcyP88b3KuluDnuTZuF3VWo9fh7aoWDLwp6lcIxbE9fhKPQgN2aOICri0fNaVDxgBElYD
JRw2XuXaDdGZqWcGAJLibvGapDt96gC5c67iFS4L5GM7GxlyWdjxgZUob/oPjuipPkxd8XfnGza8
U47dMj/CzEp0hj9otBSSGmvCKab3XbeLmub+r+YzpaWCb4W4WEqmMq7OCbGJwMAGKuAsZZm6A5DM
XShFR6l/q1VuZDvE2CU+diSToCALrf3qhsEkY2Sm854uJkM91ArK5n0OR7FfDy0Lg34IOvreAezS
Or7CTwXcqlhFWJl3QHyfjcW4hbFgx35P8b227ToVowgOo5Lu8mSp6cTsLBrmrToDNJjCyMHllJhI
JbWC4YEtXpeFxTjgmGulWe7uzAG8Dz32sA30Yhc8jtJnRODc2u12NWLacwbINz5HfJGdrdmIQXuK
Z4PHN1Dy3JCvVRXN1k7v55rVqm6UZiM/5lJR7oBzF9n7bDklCF0VO0C6WzruyP5gwJ/eqFaqWp4u
ITKeSi78yZ4tdN5suXUkPyX28xWfIzTEjZVn7LeEm8T3mzgj10zK8SnV8jEJTasGhQaSpjlmK9Bl
ZuDJHIOxGMyRtFSJuJRp6TA/8VROEPMSMzFeUOvRmTZan8dMO8bs8rL+wCrMrXPbApqWK1qsMLTH
KNFWhxnUmZfqV0IVgRAfGrquy3NJsxJ38dgv6rQEZWtoKozzoOpBY04/cQMlq3EI/0VkRr9GgGGp
Hnv6MirG9DOLBPLOy3/bHfpl//M//8e9xfs/Ho+89fd3kn7+q9vh/j/4x3ykOX/DyIBtAV/DfRTS
mUH+YXYgLMMABDMHfAxbVJAQ/8fsYGp/UxmAnLsTiZCedQe+/HNAMrBB4CdXbQPPE1Fp+Dx/8Tb8
/7wOQG3df7Oi2/yNiAUa2M54nh2y+n8JU4DHdhQ28tyE28p5onvjiiTg7pg4XsjvdvtmcZvNIlW0
yDQCfjzYhD2BYyhL+9aWauOlGIn3ueIy7zhfKv1BaZMGeBm4zRrdaawrfaP0xnnlcncxDfeIzZi3
/zwhXpf2xR4SPNvIQWuHFXzUawzR8zFv+eonaEvoc9Jkq+9W5zauzlj/yIVWZ9csflmF+l1N0c7o
2z+d4p7tTj+otf2YiDEcDBacr4n7u5qp2XntV3VnRod4OpQAD8lLZ5SndlK90yhzpDqSq8vWrakI
0c1vt/7ibwfv86xaQMYiDREwLW69O/uqQIaSjE0N9sJyv2RzQLBVj3jHQsq2jcWT92vUWQA8hDbI
+KF8y0x9YeLZT+56cdx6MzfFTnGfJwBqljCvsv0grOvVOeHXpWGfj6KeHOIZ2odBRC7dwqU0EhbU
r3FRb/kspwH3cXqe9YvoD40KzM/5uwH9N/6B576Byr0oka8p3XMbfxJy2GgRt/qnqMJ2IuSOBS+r
WAz4VnSbEq6vCa2XrXoGa7tbVeirrDDMc9XhYMjmb/L1Wzh7hIRn01/m6WSr0zVZWKYsyW5M06+s
Defsk5YbnZJEOLUIN8zXvhAATeqHpdR2LiFbXbli8sbhMhX9HjelfIj5v01iHVDFQR9vrXiVLntf
kzFmuuX9QTIEUaYaEsUogbq6yZ4+vNOYacLL0MvMCBxbnjKs3qLSDOiwpF+mvSH1PBGNxlFtLttO
pzvofj/kSS0+5gop1LaWB2qijvqo5hs7de440VBF/PZm1QghET12Jp/ummXvINp6T+BEM1btj6b+
NrTeBic3nhf5qnbFNkZHIWjhteNbDcBv39cZ1oeMcQ6LbrOIly7iOHSte6zTK1D/lnXv9uxd+vKY
GkD2xq66WstZt4Y/0p4vnQsFvyUG2VfbCCummX0UdeuPw+R3TnFM2fcb5XFJntpm8hvR+4P5yaD5
ApCcQpwIvxDSvzreOslKkbEVy6/n6FpgdUzCyQ+nSGho+VsvhqcoLfcC+8HIwaLo7aWXRWCk5kOH
G1Sr831uYBzUp/NSqd9ubn4ki8Zz8O6uO7o9KIlaofC3e6N6BRl5HEu/qspDjKmb4ubjKGaVXT1E
CtW4LdignCx6iMbiTxIzATT9grl90jSe78FfhXkZ1rH/tEX77bbVIfn7b6MPy0RFb2OUmRUD1mDS
HLB0fiRK9MaCA9S+qf/pXPU3NzFEX4dtfn535URpkFCeKZScbuDYl3Fxc3Gkq7PzMA9KE8KJrD2C
42WoTfMTbsoP18xWP24y+6osiGHK6uyTysBvAHjPX0j4hzMuCQr+Kp+06wsGBvrceCuo+U6d2Fvi
B6qD1DTfs+yWTRiCI9pJGv0p7b+1CA5gX6w+7vkNWJIvzWkuCSwCMY0wCAbaeLIctTllSvFUbgDX
fDBnRBXJLcNeTlrJd7pNSLY5Vb7iYTyK3G6eqkQ5pVwL97zTjW2zvAwl9QiGGG9NbL9HGpfcsTKe
MltsqGNIA6PvRnxDbYM21D2RKwO1uIgH6LxXOVvx3smnIbTiet1FLepgpSlWCM1EP9jUNgZTlv7K
RHesHBfBicXkWOG2z05OZSzPZqG+gYW4ZVIepW1etLIDnXoclHj16zH93SfKIwZn6pld63cbCUzP
+MRgHMhk5y7CCKbckQcCR7NfmPNtHEzlQ+/dETU0Aea/mGIgH4IDdSRnHUIg9O2Fr5GhRKdoWttL
2uBUKUYc67VB/Ti1Jbuoh67MW7TsL8Se0zNQDIQolyt/igyu6hhQhXMf+2r9BcxqsZeRau2d3mWv
TDOAb7e0VpiKeka8jN6hq3ShRSL9te2xr5hLUj/wYEgCTXF6sot0PuK0M/24M6qdhU7noWw3QR4r
AC15s/rNYkWcgxIbjraebXifIMH4pSl87YZkG+v3OJL4NlXWiJqEjDykavZEEL8JWqi9QQzGgxQS
ZkBR/dR9/KQpyk5vMIkt4rFLKzbmePEJEtRD0PKqurU2XiJrdK3y0upUKoLLG78Sxe2pmzAWbb/Y
Ostsm2sSqYLyAlJz9ad1bK6dvg7BYj1jAQF4KVnVl8vQenP8h4aiwInFL4NklZ84Anqwjiuj7rmq
Oj4fcs3lEHLxQnPOvrdLI7AGrkDJkn30c6KGibw7S9zkLQfZuyB8w8Yc9saCbJ8t5dnAB/+NjY7y
N2WSB1CtDit50/EaOdf+ohGeMhqgBgOEsy1wGCvkc2cQsMRXcV+CGDHllCDO81CpuptpKGNw5/t6
Rq1gPqiLPiya+5+GZXMTcYxduYF+6lymtmQUsEEnCQYr53nSxdWkK9zTK7M5Ye/spP0qULa2VPFw
sZf3FUa1fAlZD7wd5vTomBNr1Y5G7cxajd2gDY2nNOdl3qorc9L6J+5TzXeVViWo376tZfkzWvFD
ZgJnS5yCVwDBJG2RLzR470HdnQEBPKyKHQKA3/Xm8Iyny4d9wN53pekr+0XhHS+LetvysbNSvd/A
ttZ9OTSHkXGa2R9o1X1Koq2kM7f47SmWymCDT7DHI5ADyWEtnHRTtcM2jxxOqOaMhHMgKXSNXdxd
07XpzF1ZKpeqrresjQJlZHnCBoPslxYoGV8NQ6svfPaMDk+w5N0D4RP7o4q68biOa3xvGuD5T9RR
u+aKctdwJojPha3eu5Baqm1W1YhQyTVnSzncHLY4NX1cxIpOfMAo06BvVhrr1gkng7F2LGj0bjR3
sW2XnkL5n8TrobmHptbtI/Ox9UXKY/YSNaooY7fYKca9uq3qNXmwNFAF3DppaO/GQvGVNVKBQeS0
chYsznF+m4HOfdjrVg6k0m3WI5qd8qglrtwO02ruhiTTTiOb0l9LujaPVdVVQYIcBmqcxvsnoyRM
xn42sjfsh3RKGxvEfFPY2b7ByrCT+dy8tQaGKmMiPLFRx3T0FvSPXa3Wy7NcqUZpXXM4dFii/hRa
ggW2n/oHV1U+zankMM0b2V+cHpVhZm1tUqqgKhdZJBjrnTJ9VodJ3ev86NBp1HsOl+lEjrG5zzUb
N5BLfSauNDY5EXEK+hd035pmEz/XVBzaVHBq2I2+hLw/dH2n1/oOfEl8GN30XXTdbIRar5pvWs7C
dR21xO/sQd5ca2an5xYd23nrDoNiBRK9WOPgYtMrSWXGuM9iMFe8+e7Y5rszlcDSQp7P1d90WUTv
hd7lB12f2LsVxcqMiF73ubLVwUxA/wAvJ4qJUGmGM/d3+d66UN1nzST9IKYCunmZ1+PPmtfGbuYa
6yG7/TKtHnuP0BXfVgbjLCrnMXXNLVpbjwMv9VvLCZtW+IOqHBBmqGtL52LLJ6ls9Fg5R2V1wZ37
amSzPy3ThdZ1g0dpnOcjA3vncy9faRJksQJO95eOOy7HzwKwpzylqnZyE07AxaGTbqgQ54oXsh6h
7GsOJQyZRvXMuXrQOydQATP5czvnbCvkhzLg2LUULZxZPwbYJtZgkt1NDBTJkfzwbBOLgcv7koVu
dM5Fda41XBW0witUweXZVAeuFb9W2bypi+jaNYpg8lO7Pdar5CDvTo9MjNhrAN9hxDbe1kkVwTAK
Pny79TLhkBG0Rs4ByjysJU0PkhTgsxAN/mBCGs9EIgbPtIhzWBOXPkNqIqykBudFti8rnXqPWQaA
p4wBz/e5dSACCqXKjsOIDe4V6gClIYhSLD4zFsL43ALiKIeYhm+iYY+L9osGDk9HUzTHdhupJRUV
c2ATBnJBpuN/Duq4PwmagSza+QgP1yzN5y07O2I25p9ySQNonmGvOIe7xUBt5bnR3mqtaX4QfH6G
Dsugw6jtJzlmmzzl0ddMlQhh1ad46i0+AC4DU3ZUEbhYKFexT1Hf4A/Mo5wbSnEs+/hA0OAS0156
wEt4q5MJK6BtOtvchUeVdgmejtY3OyPyO3mP3OBSmoN8LFBmqKWgFVLW9jkbzWy7UhBJdE3X31T6
o/ZdAjZuo2WE941CNS95X1r4TPLmmujQGTQtx7ASxZAKoSCTp4pEQcVkLsNKzY0d2YXkoKR5+TIr
wFINOE+3XOTS6xPdftPzgSYvtW23PU1xVBOts/sGa2K9WaM1vhAZzZ+g4oqdSr4wHFoKODwnd803
Yfb5ORkb3Myl4tJqxu67QUQUmw67Fveaqdlralq8TSCTn2OoAp+znfdfeF6sQ78OykElLwAKptH6
Fwxpw3XIMNopmJx/WXE20y6TjeMWwPSIEu4W7oUigv69N0X0lNFT86gNKQcTLi7mXRGlxfMA7OvX
ahkJwVPL1u558ybydez3u0FmdEWI0n4220aETpnNl8ys1eOqpdzFbB5Uyy60J6iL9PamWASpIFv2
sPKaC54AUxCxrXn1U8KDDZXtpXXiEFiPK80hE09OW771GecmavTi4dcynu6oo/fZtdvWR+Ts3hCb
e4HFchavSAjzHjqQgT85qwLFlHvyYHCf4hTN3cUe9ThrCiuPkiEXGXnJ+GhGDmqncz3hkG+A9/l3
iGp8c8WY/BkMikI3XWxkGby39d6TaCfRdjWpM4CJrmELsbki4nZejhkwXTZbGTbjeWTlXuF8bTo9
kFN5SnhqU3few/L29I5CT1Xr7nacaWP01jNAqhvnLp4PJHKPBs+NHIwntUi4x2RgI+g63Gmzcl8k
wcGjwVD7AYpgbfQ28hGAUqyCsvi9DCn5lFzu8QuPQclNPRhMWAGR4gQQz96rSORbYSfhRLJT6rzD
7Sx9kCbdqYkzMYZlH2VF6YCyiPe2KC612cCeUtT42WG5jFqM3ZftGZXGtpjouFjHY467skj+rKgl
hm2y9FffBgwO7pAHk6HhL+hQ8VuxHqjbjYh66Ie5JOCQEgjeFPl0qkQejpndblxuYXpNR+6CouOM
Dw50J/7hNO6saHD9ZXyw1hci3pslR3ZAUXKMzKey51lNe1QCvap8Jta9alc7s0UvHybSc5teq8+i
/t1jVayYvMx52uSy4JZd04cLPspLZmxyyoSkYZN6thzfdY9pE+qiyfkOpRi91fi31MpQYjar2ai9
lIVy7ma6KuymY8wqIKhpdGNQ9sn9in3RlZvVno/yh4pgIp5DpATsucIsnj8JuN94yfHOp+WDn/YH
33ig1u9YBRbPQjeREUbesuJm0Df3S5ocHV4Imbm1VpW/vjbwulSU1z7uAhRjLqZufRzadTiqmQU4
K0m2VLG7QetA3lyze+dDgV5oYmXAgBUaDk3JITzMj8bCT5DV3wqcAD8dOENpxli8XIkoZCsrY8sp
dK/7KbOgrQroZAlqCrFrPSiqotnhlCNYIaruIabyBd6nw6uFhYHWPWfVfIoGvKlZVr22cQOk0fkE
YY4luyzTLQ2C5zHbuYPNwhIPI4XvZ+p+CJMWXiLdcxypOiVcfbZrJNjrOqKkodNrdBd3+YpyHPtu
ZF14Z09BXHZHg6o3Iq5wzqDQyA2ir5ebyYkKqjyANyY/MaHzEIKMeFur+Y829eDq7hdRtc1lEDvi
kvXGgTi3j6jxCddYPVEreRo6hZ5qwnHYYS33PE/6fGUJY9NyXfsiWSiSjgLKvAWnkgm3oOSQsd2z
xXOwse0nwI7Vqz6tdmDQfeNNCpXobg1Dbh5luwGoTXNDPpsnBenpSacFEP7YlHh9119a2i+tNH4o
SkZ8fRSvmAVF0Kzuhf4XPi8wCCrSTAecwChZ3GQ8LfFLRk/M1iWncbRExABfJnv8KKET8ZQScr/B
SzCfC3TG1NGVkFIKmhXyxN5WFdkFQZvBVoKw2TDXOw9KArZtim+CbSR/k1fOxLNCeq6wnU8a0BG4
FsGrUHI2RnGKB8oAh2ek3lyXamAq1a2h2Gnnmm68YW26FRH7RKvsm2AxnKPLBNSU8/KLwwoGgUua
GknoNGTwsl2hSn9Sl/Y2plp9ZTQ4a313tO7fi3Gio8yZ5EPmKvahi+Lf2phkwWit35aZshLSYudp
zle+9ln1gI7GS7LFxhJTdP1gZdASkrzCrV9powN0jYhJbdbmacnd+FopIt11GsmBdCICw/6Mfl9D
9zi4bnibai+trVd9yLbT4vS+wDd/4+DZlqRfd6yDzGtvki+h/oVBUV41q3hycM0vo/4z1uvfTyV+
I9HS+DyimUeDC9tH2byYNhS/mKqWDQY61eBSIYXfD82rboFoQIuOZ1W/JsM+jirfFg9jgqVc/VTQ
456cyrxfeJzmAPe13XATM54WsWRbp1/H55LsNfSIeYDXoCt0p2UEf1b1bNLMFaTS+RgcVlHMXq8N
uhhCOy9ebHggQe4lLLkLSaJZEn7SuT5Jdc58FwvnZhBJdkzqiDKk6yjM+SBZJm/ajEuXPcIhgTfQ
NoFqVUaQJXwhpMUmv1eWnEHlbgRr9pkb7VVNOWNZ2IzsLGoH3kX6whAsvLEVu6ZVZGCafYA34rCi
v75RFtidAQ2ZG5qNTXgcg7YhIb9teecCuCLxbTiNBznU04td2yOS1DTCd+9Z0+NxbirzWFYAIqN0
MHalQXUP1szxpWKTe+a4NDfOuHAOyvpPomASwDF4b4VPWJWsMrTE0HHzSxTzoGbsJiLTVsOuL75p
GzhmTYmdOdb3BNPe2yVWj+NgtYcsm/akqeudVIkWDNGK+ayoc5+tBWmeoYNzoOb93Z5+yu8fu1Lw
LdE7kKlp3gfasgSj0Pks2y9Xi0AC0k5F8N2cTpPDQ55G9oFFTRsWjjH6eiviQ6F130NukwCJrN8J
jtQxNg4DUvKUlEo4DnhfKGSZgL8OHJJlr2o+3vTuq3HMz6xuCN6Ao3yunemZx+A2FFaKRT/+DUJe
nMCJHHS22sfZVI7xCAxVjZGC3QVDMvAO9vEzqS2QIr5GBV0yKNM+rgmRi5ULJSzRMxH/G7eGqxXH
b6RnkCCMYmuusdw2ktr6OC1xOTIL5EVyEnI63HFHniKwpzuMthuUz2EzS4JKuRkUhTzgy3Y3ujwn
w8HGNZs9lzjq6/bKtdV3hB1Gi21x9lt5aMPeKSvIorZib5q2En7BbRgNMXTq9myoyXU0tIdBQd9M
2izoW9ILGImueMMxrk4zuf38NwRfs+DBr9RKoU4Uw2GVdjtd7W9zf69/KeK9OUxXDeJtixEE7+Ny
Gcim1Y36g92PN32amlBKevCb/AtXeyB2QgcTDALT4HumL35u/1Jb9Q+j9o4MW8muaAiVBWN5I09c
q659NPzgztdPDkjUDbbZOhCxOV0XJT62Cze62l7foOLRYE9LWVFeCiV/cEmnIR3eIVMHvEe7krI1
f3W7rTW7h8ntXCLUSAn0uWy6ZnkYHfVac+ZN6ktj88UkKyWLaVtgwfFNnPlF2z3xa90wKBVeNDIk
dSBxl/vSEXOTP2Jxjos2uxrVehwW4dO6dorZd3vlyqlhs7sXSXzGpIKfhOLvGlbtPjbdN4o8MCqw
hbRb1Xfim3UX6TXlbbinzdRFXuk9Xn2g5QikslqvqcZXatIrLPcDQSQ0lne3qR5IQnP2YNAtB7ZS
eFFWunSSWdkWpvuh80cOPNPEvdh6Dj9jwvncqD7Rkdy6QD4IYysJqWU5NxRtW+SggH4EmFGgfX3k
QiPuY31NSfQLo3pAbDJYywAH1/PSnq1SOROZPLAaxpWs7IbRJkYbHavIaTiKpWQEJJCoqlrQor09
WRVffKMSjp80DXKcRSIpx7bgsuN9brrZfKrtBXu3HmvPejVJMtxmHOFBMdXqyGX5YJSEEUw3Krx4
4H63GObkAzp9kNw/UKwN+n8bIGLaquyhO8Q70pi/3ZJXI4DijqTUmvuk0Ti4R1gfFDR5Foxf+D3L
Zqyl45X3S1ANzHTfFNJ3RxzlKZUZmkobZkutNXcf5YHw7kHJ44dWEpByjGtCgu7QJsUWEwyQE7c/
CuEkB9dQJmhZ8VtWJ9elzfb4+3Ax5bMdIOfZmxhhyZNdTvG8Oh9Bedsvsmr+qCoSK3Zzh9oD/g+U
yX3C5Db7KXQD8LS5sVVAER0V0e+kkfvVuD4WAtM1N5WHsTPkQ9InbNJchZ8JU1p/Ea5yqhMa/7L+
ujZikxDRUtJ12y/ffdRcVfOxrKLdUIweZTHc41p2wnkVAi7aGkv56LTUy/X4pbKfrk9CxnpoMBlv
Fl5dOLhlWA7jFihnmCK/UcHMntsKXakzZdCNWKv+ZJ7AYHh2dezLmkT/s5V1V53XeZw0F7De/kwg
z9an+v5bMz5cnX7jocsM0ouZeFV6C4cI7aPUZE4R3t914KeDYRem1nMSL17Wvhr5EkZmdkmMOIzb
vRz9fD6R+dka8bfLNXxYTOBrd3tAx+qGMFT+R9T303bmp3IDM0vfLSKjev+dGKGq452W7We0KDfI
XtgMdD8eE28F44R9CLTRKQeUo6afZUJElusmji5etaG0uqCXHHWIMrn1UdC8s0lGqCTS9ZgBDzYx
otpWc7/BFfhcN9VwZ04R64P06BGiVPerw1V7E9WW+ogzPn6CfdTcygKBkEb0cY/1293i6qBZU2/T
L7opjW05/C/qzmQ5biXLtr/yfgBl6Jtp9MEWJCWS0gRGShRaBxx98/W1oMpK40UxSMuYvUnevEol
IsIBd7ifs/faPNEKdBRUEHhNtvTqC4zzlBboQ8aqe5m6gTmrCfipYzReS9nWFwGOkX3TWXJbiNx8
hK3O4W2oWeoTnfqiV5kpgGN5aya59sNymMGWHBsKuVn4p0ZFflRTlujEVIunVmu6kf1qNBCl6cr7
IQvs9ZQlt1moufjdE8FcQz4JMyARXL4GI96l3wY29cDTso2h1TT2rOfSCw6OKB6SSvnuNDhDKa3+
IFN9KwtMsw7JnqtCb+9qFKa8rB7pnBf7YkQjH/R5sJqj3YEmrYl4QO/P43wBRxbLf5D90hMbI3T6
qHfmEXTSn96CoVhLQv0gxjUZJ/nWvm9c98ILqPPKwbqF5h3SmzRu1ZjZUnsAfySdMBk8s8rHm7Ro
qREbKJyoDFm0BZ0A1VSpMlv66CDpaqDjmvMNm7uxH+ZmqfCrvjlMnnETZuZtaTlEAVr3eCcukNNd
TVm1TywSavUaYp3STsohTBM/K2x07nH4gEj2QhjNs8nblVzSiTc4tLGDzPB8wLWA9BY9lIPhCxUp
rUKVujCMdT/Qf2xp22jpNVorlSph+2qlfyqtVdYqm/s1p1S0JJR8odzV5BU4f5qIelbQ82oLDTSb
wN9dj/8yDmxOsw5LlRLdmEZ791ffixdsD+zuJ3YMuBfwcmZvhgGL38LNe1ENer43cuUQhBbopGg4
zDxyw4QUgkPes2kDBVZBZzu8TALvkY3hjTFnhCZV7A+qx35zvDFVgIvgF1axEFeoyq7CwnCZfVio
bGdekzWBKhb0Rz+O5ENSISlKfii2jmc5OXs36i40E/eNA2hcEhOnFjLbS4sjS9D8HKW4TVCIUkiM
HtTIhkJUuvQpg/vWwCeXQTg05yyHdnbmAkGiGIVjSzcVVIG69y0uEFHAPWkUZ1sR3b0x25JISdc4
OGM+7hoxoJ5NdG8dwfOE2W/eDOwUG2H4naiPNkGLqHfDFy0SBM7Yyk+tHU3KjNofoFzeOk/cC7rg
IQK+1sftfQsW5QYt5C0Qj41dN8+6AhOkq3aKM9473qvX7uJMvaF9KIGRpFsYrqQOe94mw+DacPZJ
1e6QJfGbRXsUY2OJtxivdLjGqqYpGvE+CDlqSixCPyYU1wYtux/bB9c5jrF+cLFfD+JBJ02haexZ
D2CFtM0sIm8hhHCL0iNK7stydNJt1OPSH1ATguGPL52pzralFtwmhMjNodETDPyCthInWyrKbG5V
1O87bHp7gv3gY6ac3L0sWqsJPqFQ2L+VSVwhA3mw2nirTJogB5AMXZVqXVOT46IkgDMG6ubwUZM1
/PvnTI4XmWP+Dqvmwva0e1ptGydxr6lx4MZhFhsIuSPOl6vCrop12Alnb5TjxsmL/SitfeshuSYu
U9uQhKTvifamwK5g36ftMItXUCuAQLtqXfW3mWA+Mg1sneI1cMTl6HVvqKx/KwoMSrBtGxtZwVpv
q1+Nm9wpFsx63q33LlrXqLOPMWxDWw+vvKSmLZWthzahw/cHb363NZ23OnW/A7wE1A6UoteQ2FZZ
edU0zW3UT+paVLjJO1IDgGaxE5qKyyKiBFkMICFlkj2zyT2qZfWStdFzXwfGnpPj5dBrj2NX/slp
7K50CniUv5VvKlNbowBFfsLbZNXtKi1YJUPdXbeu/UL5uESWZLbbOCp93sUXujv6rgtKQDH3s0rD
QbpPk7/fmCIa+YnptHK5oxYWYhI5bynZOesojXCE9/IKr2HDvymY/rXxT0zsKws+auTebTeZSqc2
q+WG7I2rqpbOJqditqr1ZqS1QeKC01LBI3z26IKpAIrBJ5XacBGHokBSSuUWgYq2k7Z3q+HjuArS
KFozRuJ7PSfiYHmYmgZlVPStVYjJRb29drok2hqpG13GEZbaQtIlw+Ze8DxqBCYgiaqwq66bSlLv
Zq7yelD2Eo3PvrI7cx3o8R8r8R5GEwssMBLqdmIPJeVnY7fA469ySQtmrBjoKIk3Tlf9zKFnmJwT
op00caOZEomGbT16TbyhaWpR5ajxt3ZKTAZS9EI8w3drMKPLnDTXTapn1quhqH9sAjH7SHvpe85Z
QsofepxcxeOQ0Y0I567Ua1PrPwpkkBad1KSx1gpzAVUR8vDuGeAHe7KMTZShi6sAPEuZxEfib3xu
1yV4O+TajuUnGWglladJpyeRoYHIkGSP0W1bX5M/PTSPsZOYG9zOx0SXF+FUHcqyu3ehLB1VydSy
tOCb1diIJVpEMaOGrNHrL2xjeLaS0r5RBx2rHoEVmBtWKIcJ9+xuSLr9VuoMoaHDYap2xAuy6xO2
sm8Udjmh8SMo7ioF0Zv0pp1iBCqdSfpZIrpH/7+jJLcyI+9OQ9nYhMNTaGc/sUIbkBmSB1L1fnUo
DwPnzWDbUNP07S2D/od1oTd7pd/L9DhaEvUCXdg0u56nRVLssmhah8n3Vm93XnsfUw/o8SXDy+Rc
q9LkkFjAqYgYI5rDkZpRI2JIJlarXpA/cxUB81Rcdfs98tbarTV33EVOyfmujOzoW1xGwT0QroqH
oVYv9LGJ35w0nw6iNZQ3oLkp9ASQKhM6yD9G5PKG0ZudlvImEsBcbmL4seNGtzST1uvYPKUotW4Q
1Ip97qqQF6c2uRyVxj2OU2ng3M/rq5Et0JWw0ug1yCOSrhXOrUZQ2RydBnUnArU6KEC2Vz090ufe
Dl9wLF5XVvLilPSS9AY7rlE1NHrgY27RBcqrLpqq6wyL841jCPWo1d0jbOSWDRRVUGTz+aMjU4tm
ud4aF1rmhjQ0099VWK1Zc7cRGWiTZm4G4DpAfm+LOnoaSWQ4qPZjjS1/o8V5OR+ifPC7+kbJWd8M
mu3fysRW7lqPwqfxUrCxWMvYWaWtihsn9cvUWhE8fFAoQByoIyl7OsxiW2JqOcRd45exc4+QLb7v
bbmRBTVwgMkD7EFm2ZDV0crJ2pvC1p7juLks9F8JxoC44wRCZ6ah+9zQn0/SPdGGcKMw4avxs6te
k5Gz6vorzQaxSc8ltP3C6Q40yVclGztHe1N6eouRckhaZQNK8yf+7Al/SRI/Mm9B0XLGxGz4E/fD
uGsVqn0haOKIcBNeNOP0YjjBZaOiPbXswl4HNNzZLToXqRNuqZTchIk8kn2GpClEOKjHTyDZsddA
D2ZVgcqd1FsTIDHhj8izFL8gc7hi4dNJ6tGPhRB+6Zjdzo3brZGpwXOKznFnFGysiacfiB3awHp+
IjK8k/FlEY93yVxMGpKZp6q49XGsPU64A0i5qnvIWu8qgMS6ChvoSJOLtUOfkhAaUvWjEs4LJmiE
v1X6GqiK+0htMNoBaGfnL6N0TRDArsvnTgBKtlSmqEJNw9l4jrvVCNsFLRXb69Ll5ZoNtrPKsn5d
WdF1mE67btCepqa6rBtkurm1BwGCYDnxfns6iyQFFuWHg3l4jeEhvE5wTK1cZbpUin7fZeM+JRqY
k3HqruJkwLFTEzyTTwNkUC/4HYFzaRskr4rXXZdtdOU0b9BXkeqYbJJMa4RROWQvvHSZPD16uGJ4
zqdiW+SoXV1e6jTL01XvEVHUlWzNhPbLSX5VIGFWFPuue4cTQMu/WIhHyWxr7zJZNWupzglGWZaw
lPQubC8Z3aCtW7E6Q5x2SJUP2gInXfhtbMJi67qG8yYqkMIqFbdNqMkLBADXVaw+0uOO1q2Z9Yiv
LQFcIasF34JG7X9uuPj/LrTYwCB62ktxU1RN9P/I5Hn7h59Cm/9f/zJUzLBHjz2gbqu6RbQFps//
NVSY/6U5+hwXTFyIo9v8L/+KLjaN/1JVPBbYULE74lXlcv8yVBgO7EibSD9T54oO//mfGCr+mR+g
0HdyTJyf+sJp2qOFB40zhPczRf1QhqG2R86sfpGde+rqi5xDxw5UtQ5KqHeJ9UM0rJojOqN34/yB
ofTUtRdRBDVECTwiIrwPsH54nLQ3teVYZ16cYX9vwDUa2ZRC74K7PEt+SlvXj3lYdNvzvvnCuWJ0
dUZ1h29e97S9HeTnvGKN/5ljJ2mgGHd4C42I6mbjz79vqDbbZt5Zhz1rMiU7ofDeVDQ6r71SYGZU
PcpTnNzO+v7LxNCeT1CmiY/Qxna4LPoUXDSW1PMuvsh+cSXFuJCstrsJZR9oJvNxaFTm3L+n5geP
zKmxYZ69HxtoxSgY49i7c7q5ClABwLa0GFYGit/PPwGf04ejP3/yu9GHNjxMOa7yuxAY1zU59/JQ
QRBaDxYU1CFF9kAi3atCZ/OLaI4Ts0BbzF+MmAalUeHeJW17MyEVZQ9OUffzX3Pq4ovpC+c2z3PU
dHdqaP9UMqwj+E2fPr/23wfyowd1MX9TasYt1e3uri61rY71qqdsNSPxmkcX+lbFwU0SC3GblslW
ydmChoes/RWgxG1Q6x0L71egBl/8UH1+Aj76Mov5XhZabU523d21QQlMpt9N4aUi7vvkGg3YxjJe
B1oKA2rKTj927rMDUSlnymYl2YPqlYA38q9/lBwJ+DtiRs12zk4o41Yp/hhs+74YtlPfdLF4qG4V
UMnsujsDrIphvI60dW1GxBgugZloyFbBxa+Uyt1M5U5pJX2Lhr3qQH3Xo+v6VWI4b5kPR0xdrDOZ
JxKl0kewe4jdG9qNMEJWLllvms0ITWsGoXefA3mHf1krBjbAV3T+HK1bkSCD4wLNV9Mc+Mtpugt0
Y4XS/fMRmq2LH91LdZ6b7+YgpqU0bhUZ34E0xntcOcd+UJ/d0sS0hT2ryWYHb0GPQ0qsCdnMKuny
u8BKHuHdXtVk1MTSu4qlePaM+F4flesWffFQh9/RVL5VGJZGKgp9ra8r9C0ubXoH4w4lrfpI0ut3
u69eU8HxObBp/WjDz7IT1CyQ90QRNpNxHQfBocJDEk3TDS2FB/YFF4RX7NvWuVSicB0p6sU8YjEh
SJTjb4A57SeT9pVS/+Skc51LDSGvDpgNDWoUZ3ex7eFRUtydhQATJ9tjT1MpGxAkWWyAm77c6dlw
AYLnwtGLfd2Vl27WUUzN7zmJ78IO+ufYBv5Y2uetgupiDUesHZZWk5a+3vGCi4ZhQKyLdaTNdHEN
Dop22ESaTED38PN7fmKhmrdW7285xk9e/WPCb6jkDhPjDnTt9rxLL1b0pNfJIxG69M2eBwJv/kqn
mnLetReLtwk0wbWlUfpliVI4soMblwPn59c+NQsWazfMUYFyzyp9TXXrGqOLFd0lWZXcUlnxxJnj
rv9z3I3cGB0EqrU/9t4dB4eLRE2/IJOcuqWLFdmp0BnVpVP6Sqm0GIGK+zbxzM15g7NYRPELuUpi
hLXfebhnFCulG1yn6j5tkJt//hEff38s1P8cmsHCM4t2EK2qMvoTiOMVrNf/LK38fzd5prdY4lrP
tvKOeprfO7xvKLZXh56C4Vl7CtNbTF9YAEntmlntAyT5gR9vZdvh23mjspiowovGGLZ85WteN8Gi
m3zs4nJ93sUXU9VxlazpCLDws0AzQc1PHLyFc9ZcNb3FXE2oUhW07Us/Hbxf2AzIp43VL/ZCp56V
xVylyjEmZhE3vqjdfV5RtKm1UnyxGJ+6+P+ZoyOcaZeL614Adluf1n0Aj/K8IV/MUlpvFX1ll1Wm
rDBW24aFMJem6edXn+fK/92VkaDwzzkkOgGOFHmC77UmmW7oNLssfSjT5FLLpj+9GV/kTdb5FmFL
t59/4onBcheztrbtcaJ1xGBJUtDwuBpIBM9aLM2ZjfD+JeUVDlFdmP59nI+s9h6VmcI0D59/8RP7
MUJO/3l1guXdMJaAxDvsjC+5wJZKTDJZCl3gbqeSym3KY7bO8lK/cemkBXjpcMiQ2nLPlqGkV2gF
u8kZ2+/DZBs3GWEWKDNSZ6PY4AzabOyvqrH9ndq1SYcAZ8Xn3/vUgC8WBNwKzjAoKMWk676Fg4os
FcPR59eeB/aDx8ddrAdBK4KKoC9uppMqB1DcCA0N55Gkty30wuqqFVELfQr70eefd+q3zH/+buM5
NXi9cqVE9QYUAal2Ciclis58ehZrhKObAXYCIi5G7LmAKR309i5r8+dffR6Sj4ZqsUhohlJOOHAa
33KJZQ+Bx1yafSM2datpZ73Qsff8c3RavBOma6eVH2FJJajMNrcOLvMvlopTY79YKoISU1Y8uDWY
Jzo8oVX/tkcylz4fHW3+jh8Mj7NYFtwBFEMcV6XvkX96VJtCu2z6+JdDEO/KIIR7Sy2YliPxhiAp
aenXVNTpy4Al/PwLnPh1zmLpKOg1pIZdVT6xGfeFrC6hCP8579KLdaNQErOqRNPQiDB/SdX8rdbd
788vbc9Pz0fDtpjcfTDg6XBJYkiKAZAuxvJVYuTwTxuE5FguyYqQyUBkYeI82VFkbvqS7OKUxepC
wZpFkEuW770pSLdO77UPDrmE1yJ2A0w5ouB0MyprJUDmR8eF1zGsThxrdrZFUObts8j6VnYBbuSp
LzeKcHUC2yYgsS4ySVZ1RLlaIw5NViNmwrZAVyND66+W5Z1Ljw8Y3Jit6NHGpJ6YOVFiQb0R+uSS
ek5nmphS2hFjqj8U49A802gZL7TSkpte9ON2dNVfLcAmOGTEdI4pLK2J/jzyb1vd97b37HRi2Pa6
i8O9Io0rHrrXIVbosgoArp8P/qlHZjEh6l7JxhFUnY/QJN2MI41wpRFfrHTzc//BjbUX88HGl2Fi
i5M+XjHgKbEHIlnN3xzboebg5mjjE4lcX0s4eUxFFO4//00nVqm/J/53C2xXRWYdqrb0WcrxbeCB
pdMiyuOgd198wqlRm//83SdgZM1SAHnSD6oAIQLytEKnp/f5158f+w9GzVks4aneF0GnmpgigNKu
I68C1kOUPJUDZTwSs5Z+cXdO/YjFYj5gZ5Kqo9U+XvRbrJI/Seb49vlPOHUHFov4EKfCHcu+BMEj
jB9uZYj7XKWDVduI2z//iBPf3l6sdfShU4IxR+mrkXqFafM30NWnzy994tvbi7WugjeZ9CF7pIoU
ncumJSxoxNF1DSHuq9f0qY9YLHkt4AlHHRvbp5XoXQHJ7g70lfGJjO5wVoWcqPl/PqMtDd2xGvHH
2ZLO/GCO3wFC/0dx0v8+WNrzTXn3/E+OXcad5NpKhnexTaprSTzB56N/6sYuH/+xb0Ob7heyEZqx
e6QF51138bjD+geubqa2n5GMJ7z+JTS88/YsMyP2/XDo8CnKqlZt34k9BRFniCiuJ8zlvC++WKIr
D77D6HqWX0aauvGKwVyPWnRx1sWtxRJt9APovEzYPhILCGdZc4NYufjim88T5oOVbCbkvh+XaigB
MtXS9gF5yps+oJESelV8aD2NuDZv5n+QMf3FgnBiSlmLWasaRIzWnWH57lAOay8pYpKHKuXG7oZ8
d95gLWat4nkpuXqa5ffomHu7fKTd/nbepRezNYz7UZfVyE0ulZQUmRp4gqWVX4zNiTllzX/+br66
dhOlCfZsvx9xQMBifegi7bzXiLWcr2TNlEZsV36Ov0rTUO5H0nz+fFT0+Rn/6AlaTFrbAuWfWK7t
D/h3GgeUP2qPYafn34IIMIG8HmJro2r7QbzpxmsGgcCcLg376MxOM/6tvIindDcFX6x7i4D7fy98
1mKmm9FQjCnGZR8nKNjZYe0O2UbDcgXO8qgGKHaOZnuLwumYdjd5DvI9YH0szf1QUmyemxg4wb6Y
Xadu6mJd6BNMPJAWCp/Nwa7IUKCNFULSz0f+xMXNxbqQm00sOUoWfuBa105RXvS68tVKfKKNZs60
7fePYxSkdq/GrvDdtul/WVHSHkk7faE4H+/kZFADLa3xOMTyNQq6b6YmH7HCuvdkHRtrOSPsBPHz
qzQNcbva9K2KTos3htT7204zw7ui5u/VjescikL+QFnToerXf9JsuDYIQThzhBbrDVRovkpQ5b6i
Rn90PULB5+Kd/nz4T+wB5zjS9yM0icIuVU1DSTVk18WI1XDkYIfvghiysD9v5pqLNaengxTD9M98
Byd924avdv/4+dc/9fQs1pvJIUmOtEzhB4O3FV7iJwGcr8+vrZ9Y6M3FggOcYCqjacj8lp7lkRRc
DTtdkVzrCrkPMotDkuBrKdfYNqpNg8f7Jjea7H5qjWpd9zLb9SkaWbzP9msUo8B2jRwpfkzpsOEk
iBZC+2bpg74Lmv5tqIym3EBDssG4cWoR8XkdedPU/3mHw2wKsE92DH6jgXOI9pwoNp+P0KnRXyxS
8TTlRlaFiBfhRNpO/gj75IsF+dSlF2sOek5OrlkDENDN3yAYP2v2F0vriSsbiwVH7WFYQxlK/JAE
9a1Z2xVEqnp/1ojMubvvp5PlVC65733si5bQKi0sNYij5VeTdVZZffSWMhZLAe4US07awOWdXTd2
a3Y1FMfuMFDSchcWGpKE1M3ixZhf7fGb52h7YXqc7I9z2wReOmZ6wjFhrxv2o0tqqCUIVAUzGSBd
LLQH5imesW9pQG1APiFsYI+8Sg39AffotqY6ySc17nPPn1rwJf9+rEaC63mDt1iLelXRE83MMn+Y
1FfACOuaqNEvJvOpu75YguhGa4mRFqlfdQW98oHwVf3Mez5/5Ls9T0yGLSjxPPWDMgSKUt9C5jtv
QBYLkBFiJk0nMa+blHzAC4NBzL6fd+3FspCxwESjZQvfso+B6RORct51F2tCgYNQ6yGc+UZHCBym
1/Ao28rZnXf1xbKAUSoXHDi5elHiXGifqcs9nXXpv3znd7cxL0oBXs8UYF5SC39KKskHTvPNeVdf
LAyRVbj20OmpP0FoJfYhvTED3Tvz4otlQRY6sbElaLkxC580O6rXBHSceSr8u7d6Ny7B1LsAUYbc
H2WeYlUlA9spzrudf9+8765N1Bb6N3a1vpZ49bbrXXZcXqAfzhvzxcScqDqFNpYt3yzNJ2DZrzk2
oy/WKtAcH6/F+mJyBqFM09bOY1/VlT0L8RXT3rIfWWut0j2qGWYLcayH47xGD1OzjZonm1qsPuqg
L6fNaHLEFspd2E1bozX2WKGx5/020m9cIaMwbGTWlc5VbGjH0I0P1H5XphiPhnaFe4j4dB7S4qng
9GnP/CVsNU1TrarJZwGXuXUo2iPRgfNSXTv9SqrJnj/B6rRSQB7y/iiN6JjbPwfy0dZVc83/qKcm
GwSQJ+746ga/Vfc7UcNkFd9y2EU6jtzd/V0NR8eONqz+CjfLRdRfYkfiTVDgT9Mic8+nl07zYIUQ
F/khsbxPxDHl9yjRG95Y7u8vYiv+fg6X1KgFE0u06pJr/pqrmlu+h6UNKLco4Yr/GcZ6ZiDhiDHZ
vwxHWddr0ZH+uEuCt7aTOwaEt1mnyosA/0+LZF6QOA/S5AKioYeNgB87v+NGRwN0m90WWntJxeAp
8FBayifdOqZ9eNVyrNEEwHXdfuI7hNRXwkwcdO25qqHU5NaP2BSXQd5sBYQEW422UwhcrLnW7SuH
BlIEYc6mgtqSHRKCDhgmSMhVe5iHEIsBgdzHVt21lb3hmzfNjwQYpdqPlzmg8SxCPijxDRzn36i3
z8StX1MEWKmTuinPLCr87dS+m2wR/pjeA3QD4RCMixZYP8Pa/mI6zCvNB8dnfbHqhxGmRVVyjCAE
8JvT6D0dqLbZGgW3kiiRZk0uh/XFZ83T96PPWrwD3KKyqw5NiJ9G4VVnFd/hPl2etWIsxcplWso0
x8fv2/BXjm4Bl9QcnP68L77UKct2ADY5H3Xp2DyLnujtRnxRy9TmVeeDQdEWr4CSprVl9Ubs5zz7
EfkdWtVfMMGiFgKLs5t3PHV6h0ul6aJDNJFv23xxBDtx67XFri0bmjwbkiDxXSP7Q89L8QOvlt+E
7aZ/jNjybtx2/ErfdfJnLrZx1RgAHJzs2HdNr4Qsall3OVZRknpjyh+wLa9zcgVwvwHqMIHPTcxJ
zTtK0KFgZUjPhK2pffF6OfXDF68XxzayrMpE7qtJIa/xQ2Q3Te1mzzFxU6yaY7htk6w+89mZ7/u7
yetibbKnMcmJke1fysx9FmP48vlDf+JFpi13go0xiQoRi6+FeNCE5wCnTTtvnTRGDDWh8ohZyPDs
aXpx3hHsb1v73Y9xBgzC7pBmPllAHb7slG4jnJLPf86J5UFbLg+OpQuLZiko+eJHnssXoeo/z7r0
UmNsRBW8CbPNMOuNj5rd/aTe+cXDdOJbL0XCY6ukTWLqid846mNQJ09lZX1VBjt17cXaUCR11aiF
lvlepz4FqbfLIH98PiJ/dzsfrDtLpasWuMDZPDMGmq6Li2FUJTgmYX6rgcxvI2hF4UrJXbrLBTHH
26wf7xzI6QkaQVg1URtrkOwiHbKjIjbKWHbbnkjdbRx6JciRUTtUUHdJ8w3tXcqP2PT6nJkVBeVX
MXCnjtTqckWpx67XpBf57QA40Ep3OSsJUY9gddzVkN+xnxkRVPAPleTTFBb0vNXq7SfLgQ5q+fOO
asJIxFu9nnw9/SbFRTIo/KJ0z59xqG5ssU1JBWC3FlWA3dk6dC7YVXZbsfFTpPdtDRPMpCdfm4em
+622z137xXvh1K2f//zdTLOhhkvc3tHc44rHvfbVJNOdvxK0j+78YkWqvKLqqY5C/dBk9DDGst1R
PJ2+m3bvEmmS2VvX86ptqgl1q4Gn2+eKTuRIRODfnlyefo3cGqbxVOVrGLAk4iGzEI+pHlGvIFyX
5K8aWgZhxNVND2r7qJJft+oc0saMFos6jbXuZoC9fmVoSMPAhTeHvNML3N82UaFEDaSXfUOYQhUK
/UKtJDuROsm7XYTmkDtkKt/dwrtXM3VjgauImopN9ACgAQol6ZrTCE4EO+PKiUDKkYTszEEVndzk
MVAv4JvA3sax2KmtML6bvTnBzga5aWRK/Ech9OHFBcv71hWdfIsIaruFcgo6FZLr1pv4Eki4rRVM
vPYpqIjvZoZAOxsc4tekq6+xcoICQMS/s+WQHY2EqAMIKXcgK1+TyBi3AREGYKWzCqd8BE1AKk65
znUc9bEX7tOyfIndCgJV35nXrineTBCUj0R7/sDKmT2VwrQuTcCn+36OR7dUCSBOJAg/cqPvbvO/
oLtmIDfcxuKcIVBZwwN2Lsy6Ngi+d9ip9hMU0SJ+zOJK3iSKTDZKFpSPnImINvZcab+YpWbeJk11
x+t63SiReRhLM4Q6B99PU5txl46txl+gK90Xdb9OZIF13HHC2yCt49tYdgaHcLBYbZz87AcptmPK
MjIK8lM6Aa2sUgA0EV5WPyiJwzyV5h+EQ+be1cP8lsui9IDL02YIqgG4ohLswpah6uIRb3kcqHST
beU1afBPG3kLwaGOm4OhlcoqJDV2FwtH39Rh1EG2ybVjAvAoBzxOVCxsB2hCeebsbUMMP1Qs+Ruv
NL1jkg/qviG8apURmEmCSOxt1cq2fMVt89coDw1I+QiCdkUrCWmwCZ9D382ujESOb1mewdVVlYj6
vuGNZgmPya1XFWsr8jECvNsGmgckFU4trea0EHY9qI9rK0umK4936F3VmOFbYwfFtgsy49UMTfKG
jDQoXtOuTXaeYlVbrVVh+wewzEZPKW8KMifXHDKMJ2HVBmRSJWhegDk7x7yX4bYeM5KYYDzEHEq6
+g+sS57QQk0vXPx2L3Hlkhs8crpsOxC0o6ak+5bMnh0RDck6NkiQoYILTciS8Iq7dgAoBCvjWOVF
+xJYFdSy3smBJGVyYEaAc+2d4thVYIeNliOVUWqrRn+2SmPtkVxdVX20EeCDDnjhJ6wynnc3ZqQB
595k/MDWbFxrBH2LFTya+KJlYrL1zMLjqIzNXVRLbxvyNtmrvVuX26RxxKPW5caVpZjVviD9mo5Z
Njorz8mMNyt1hb1ODLUF2TjWl1VLuYbCaazdRJGXBgfSyOFESBibl5NhASHEy6Md3VbPb91SBdCl
ezraUcsSj31uJXtwcsH3pu6AvVlGWYAmi9xh62mC3N6ijHHQTAUGqikCcQ73UEwPo8fEGcp++l1b
E44VF06MvWmsQR1ByBeYEFxXaIhfXYXXj26C9DVsGbbowIfmV6I4wXwhq30Ed0RRK636P7KCKrhN
Wm1AbaYbYJGm2gZcqYtpm3lZTZxf2St0J3JjNQQiWRO/gnUwaOUNiAtiHpvCAOve4q4iYYCIiZBs
6YS0eXoW/Jo8Ij+ogvm7IgUet88YGVdiqpvLstYU8MMVRczCVZvtZBI3SVg3EIC8b+9UCoQbIplV
ImFQtaVd763j3AioYVeoMlKneEtIFH2p0catMK3DzurjdVuW66CAGjTlAC7mGMJ+QlSW88CTHZgq
ziGB+06aQdhvRtsr1mQoYiQPOluHJkAv7dXtSpxMvWr5oPuw0bNUmBu8BXjpJFByw4LV68w84gF2
GThuwtAUosaISQKwoXUh+9e619cyggXnxl5UbcykbuwbrQZwY/Fff5JFQf50O8GNQ4p7KJ12kNsm
cNMH/PQB1Lu4o2pSqSS3SQJJWpIRlZUIcGWRUqUOgGXp2UilhOvtZc1Ki23txRit5nUUDsWLXCN1
2i0DtuqhuDCHIT8asJdI/8wdoPPMo9oCjeXVhk1GVlwTOG8XbG9G+vJ5AIQ0qrp8T8KBuVUJQvyu
lFV+iEwrvpFkxvxJIhub3jDcunXAviWujVt+lbGOxNC/BQFJpBBsvHUjvY4YGdPdTVBgnsxGU459
K40frdAynq423AwGnF185QAnE/WnFie/oKzeRokwgQlqxl1WmER8wPnB/9r2kKGCh17nBSBMkC9u
nU+bzrOSDfl+kiePzCviN18mEwCVTozG2tWHbJfN+AWXYIcNBk5xjUyuuQXfWK9qOHTbrjNgbRgT
ey5NiG1m6ORWYJ1YySiytpXB3q5MFRLFMySaURNY69ZxCKshhGgU/HlovMgcyGMr1hrW9HXPK+OO
/cwvNQfBnVjAtXg1Kdc456ujQB27yaTlsmkd0LroO6/MjmNUxXtRzb8obMJdFWna3g27/6bsPHYk
Z7I0+yqD3rOGNAojge5auNO1h4eWGyJUkkZl1Orp5/hfhUFX9WYGqE1WZsYf6UGauPe751TvpumX
O9/p5KUxomEbZJX5MHq5taFxl0FuiWxSvWZm76Acl/z3GyDOZWlWTyUYT3urWziRm6xHyikB8iZh
3Q/mAWxwSZATxkvfA2cVaeBtZ9t/b4b+W2OX2s1Qzze5ztjGOLtvbDSxYW7D7SirCTWRGfBG8I5G
YDOnbovVIbmSJJ1uo4UbALuIfwdE5OtYqtxZBU2JKlgBMS2YnFTNkzf7FYtV4YSJFaD4qbxs1wYa
OyC7+OHKjtk1ZcuP/zqbqcD6H21rkP66GpkarbCxHYa8ttHkzQ+Oyv0VRC2kflirYLm4LUmH+vd6
sr0wqNuDKhUjIHIJTxW8FTcJLeIuxFgNNNLM+rVywWSB3nEOVZmMUB15p4s+LVcFO8mx0AIkX+kZ
J+SLb7jPvEOpHONcVONzbML8M0n7Hobast89KNhh6sCkmwe5zzoNKAbiu8NBjtIp2PFds7jGs2Ok
+Gfi2lw3lVuiZZ7M12JW6dZtgjBNAIC5fv/e8g1epUDlRRmutfd1jQWmH5vzwvYZXuc7g3J+ZDEZ
Q3jrwzNWn+TbVwiiZndaDuLKrbR9Vm3eWKgm0p94OdpA7ey8DXYYoeGNYu0BhjLZ4lyOg97WJeCV
yYZHlgeQOgLbelwwd6yqgNnYqpXeWRcyPlWpl1F/LO1jytkE1mtT+ujimuk3KHIh0SDNsLGiEmjA
ynCAjVgsEFd/2Cg50QTcoQx/Xvejm1/qVrRnr4bQvIqtob9b/Ml/0k3T90CrlP2dCNPaekMTn4al
uuXMKJ7SYXgZ2hSEGLH/cF5iE7quKB7SDERhT14EKYMd3DZR0/+iyRyPcaD+eEGF8LZSAkckxh6Q
etjEIIJZ+8TDLie9VN7k2iLSHJlU3rEPzOcIEZa3LvOkvu7Z9RXUNq9YKyM+GAMcyYgraMNSWr5n
JXRusKsZYkJHZayFEARhZPrbXrWXGWncaZm1+nA8ne4YcvbwTxZ5KCF07Se/+EMNn/tN3yanjHX3
1DNhsp06zwyjqPzNXYkTms8I6mieXFDo8eZbnPgqMECkTq15i+B3WddguRmAyBoEUl6+t2ybZdFJ
HLq2I4B0nCvfSbQg2tB+OmFJUjDaM7djGU0C0WyDxnTgmDmTWmh4d6gfqrfCjHyIZxanQw4xjOZm
37oelm0163ojshjwCy0aklyDszBZjr8F81UgTmMSA8b0gRrH19leLedpA4Tm1zFH7962m3nTU6Dd
TiWMUQgxRgGk2ikYgSiorPN9//RVMaC6iA3wmqncTk3lwZd2ikMNjZ/zLrznwAQnbXdjhfJA2x+V
QkBmSzhybJ/eqonUtGe2rg2NYex3BbqB86iseJ8OS3nTT5aGKg5jH4Eg/FQy8evU64NLP9jOc6O7
6ux2zbBuiQJgFuGRihmoWPkJy5vZ1TmXgSTZaM12k+JnZZXS8SXr7es+HwGZGyp58OyqfPFHKGu5
75lnk29hk7dgfmbFidiDM7ieyry5WPi0uMHSO6udtoNnpBN46w6EJdlnj+nMd0DlXB4YoUkUPzsj
eG07g3vshMq4aDvH3vg69l/qTnYpvlCLGW/X7G4QRGE75PCxzivp/FmoKyB8SZqrPnqK2qdhNsXa
NyfvJ44ya6/FVVjkmTCPJ5kQTUimrXK9N92PyI1N+BNOYPxxbNPcAoSxt2KKHNbUQPZhzdT0E34U
PA95XGDrw1Ywa4DklQ7S05ijWuOft2zHGFGczUjy0QRCuI2qUnzpKX1tSka+Gm4MXG9S63Zc2sBY
uU7Z4fJp/xAx+HQzF03lDLHpKkz4QRutNti88GkLq9+3LTt2V1V8UH1rXrgJL8TgGanMmtrdzgjw
Vn7fzrdDz+o2V5Nej2k8P3CVCh5mYShIdqBeoZwrCPj8gJh6QL6WI+DEbiK2TSSZwHB8fVNe7ySu
6NFwTKV5MIDYQwNTzVH7Ety+NbuPuc+VnlWIS95sALn1efoeIOIlm4gBBxI/g+RN8OzH0r4C/7hy
mmu70UysCZB6PqG8bWdZznaIeKxEYNcv6YSZiZlFbkiJ+hPHwAYHLKirZPStkCmlfGsFkEnTK7JY
D56F4YrJ4FLAxYqHqboMsKValmRQ+DpSb3mmYvw7hnzWdZcdDFdcr+s1BCWwAlD0I6x+BvC0YOmB
mQJGvOgA0x++LWdnB+58ifiqu8kclj1ngzq0fGKQ0dJhlO1nOK7aGu/p0fLhI9Hct4NYfuba9kLD
pMVWwLi7UzPtn6EsvotcGfdePmCharT37KPv2Fccv0811d+Vv3CZmIpoXvnTwqnD9tXWSZmRYlgW
5UWVxzfoFqP7oSnxt7rMPxQcTzjl54m66bVlP1iii7YO+aZDjBGScUB3eGammVsFN43D4AzNxqvH
t9HxGKtrQe5ijfJpVMp2j/FqRsGp+hOOSs6Es5QXb6TD2telf9OafXnuJkwNnRfMmHCKeNjPFpGD
snBanouy3Fm4ONdePGB6A0gVltKVd1Q/EHPl/UekQKiyDRTvlee227IpHprBuRXDHCDfSnL0tCqF
k0ncTupR3OFmBW5WmB7azMk5mjrpUabFJqSrSRrJtqv9F09La71IsG29XiPc6EKMu7/cwN7yJHrP
2rz444O3voqlQyUnM+ynXsxXgQrQMW/6QHLnHnzGwDdZDR4RkCImCfa5J7rROOgp5GxbVWUbnUwD
Q0GDOs+uwRiSwasce1hAeNk/YfFh4RMEJNj9fiOJILVb8nFjddxje7tVRwpd9xkpPGolINfV1Q+k
BQzWFTrcdNMnoCzyPnefGtGIoy5ZrZAA7uep7h+sZTKQjH2BcFxY83S1y5z5juuR3HPxhsZ9xRP1
uX5Nk/jWKQae5KYduZ1502vXmvIna6mB8c5V/kNG5/kkUkM8JA6+E8/ui5emiZ27qGvMlbThOw5V
kwLza0i5Z5Z3pHBiXZTLBVkjWiN7FLy1PYzfxDlFDn18HyMb1icRbzPtzacoyaDTg2l5Lig33Jgc
TX/SPr2SQAFXDR1gvC5pbzKdPvOZqTB3qh/MKTXlJEyqY+HRkNbdy9xhP7GHO1gCXJst8amC/Kkr
yvRAmFeuC2MsB7jDKCeXiK1mGqlCzPaFu0q34mW5KVhfojEtN8u45Iem5f1cSVOmN70y2rPBTA/1
hnK663IfdctkXw8ZjbXuUjWvo6kJMW1sVRucgx4TRFaiaEmHqOfvuPgG+9nbcnwyUagqit1Bn7xY
AZq41D93OboL2Lpvnus+O447vdg8rntl6ebsFYn3RKlfbVGedDuvw4DRFBG6SscNo77f6dYvfvq4
t9SqkSOsUiDMx8TLve2I6GLvaNtbcxmoV/HswbUeAdpBECyIZI+VjSMG5UPp+xu7VM3OAJCCLKGF
OMB9PtSFircUsKrQTAJnXzQVXJKmcDEolZCG6yJBxeJ0IS4mWK0dpnFE3sVrnWBf6wX93j5x8dCV
6WURYOwkwNADMZKjWbWhbtqEfdQaMSvn8xl5mnG/iBr5aMqnzk86OPmirDd90HEKMMSt9C1uiq7L
6+UX8MBKbpCcBr7dTlPZ1g6avnK+Zd3yQrw9xU29IP6N9FliXztXcU24AmQyINLCuI3s+XOYs2Rd
VBxSMJoMV7NFvjOcbOAEcLXpUIUi7fcomz5YV10qV9Jv7JC+EmTWqflGd/FmJNdYoqkuw0TUj3YH
eOPGugfBexJ2BJ8gtl+WQoJtqYJVLeS5HhkWEm1/bpoGsiyPCRhScW61k6IEHtpNNljfNltbjbeC
+17KgXEwuBv0HwPVFJszqDVF944bcGlfinlvFo169ST167Quk9uKC8VhnDViZs+E/Cx9b+0FeE+G
KjlKbD8eLMBSWLvadncWVU9p1c9JLfw7v4SOr4XpH+sAUYchuOdNBjc+YQxsy74ZZp7Xb00vOKhE
T5skEay2GU+z6Y7tPQHT9NvqcR9U5jNPBFugoRT+tg4ngzD3I5ajCWYNZ729N+RnnO6frR0d61xf
6sJLV4UxndRy3y4Ylc1ppxKFNFqOpD1cIw5914MF66DGEQvMXiNYLXV5Pfe9EQ9+tBVwbww2R3Mu
HoYlOvq+ke1lElRUIXrqIdmyqe3g1LHBdZ2/nckGxzjbNgvPPMat5jat7HNjlBCii/6Z5ukdbJ2T
FU33bctPv3QipgUy11kX+TLuh2G8i4lCrXSq+nB2VXmXZYHejtMyPPqxR0VcLW9xKaqtMj6bKv1c
bOr6DrQDSL80RupsZG50lmrry8b7covlqOdh2CdJlAKe5FFJOKbV8JLz6qXv06ecnlfTyefcKUNc
a5xbjfJdZvVv3OYkqdksojK3rlOZZ8VGb0hl3Rhl/ECLZb0Uy71ozOIgBPLeTtBMW2qwpX6RvEwG
mvcB1apH+rUKJi5AzQPlgmyXeqMf+kuZrOJpOHOnO+ej2YXo9tC4snNmWZSsJcDPG3QoxkUmfPvW
uGyc1DzVJJlZevDEuJj3HpcOLH2v+Mws+g9TBLdj6Zx8XdfuBrQRZG9Y9FgWwUYFBeYBKkljUu0V
4tZDJwqPGmR5daz2HcbIdt44SQTdoE3OWW3upbm8MVVlbkaLYxJnvH4/xQgMhxy3WTFP2A4I71rT
V+N0ew6SBox9vDN5+u01wXBcuqSnDtbs/anclZV6T2t15n5+cmf2/qhLqqfIsk+1/HFd8arN5mib
cdhMtxwNwkxRDPGCTJ3StCMVfAX9x5fRHBc8X616Lb3yux1ZLgIr2za2ehujTp6cyR+OfkfNT8S1
fYM87oFaLsz0xn7KqLCvmnE5th2ORt9gDNqwRmMt5PiuAHSvaru7ySraoW5358z62Or4ndonvObg
MwBg7sfVOiE2j4/KKs4mkuptoyzrkDSiW4+YiCIc9INiuGXoxa0wiNuj1Wiua1N6qHtmNYLltQhM
aPBjtZsJtpRwrcCaIjuWTlXznAnnuCxINuJHoCYny7izcMGtJv+D5f4msn/HNsczu1ic9vqlu8HG
SfU1n35jJ+h3CUrg1ewYfzLbQBbo1QdmVA5cecoDSa+UVkuff6F2zY3jYM2+u2M8JqWQvcSyCcmF
5XS0cwx8fWr3eKTy58oIYP9L30anNskpIMsmm49WjD+tQWuKLqd9n4jhObq+qpDlNU0EyfXNqhAn
xgZAVLrVFGiHSP1mDLAbdX+ZG67oRc0Jgut+9kR9/9fIjWpvMFVae4kI86y6NyeuvwKSe6YY00xM
093Yg/dOadyDTW39afPgwSM+aJXA4eIkxylLUWJjR7rY1dGXGiZuPL0OjekqpSmz19lSPoan4qYE
nDsm5tochg2uPRr5w9UfNLsPaHNXQ45ogfOfKWCcyciqOcmWZORmk86P6WwNIutGJ0HMut4ph1qs
Yy5Xy5jkjOgUp4GPaJj7tTTVCVbySY78UaZ7B+TQ5uN1OxP1dOrNprydIP0zKrNJ7G4nnf5VBvCV
S9kFP5A+dygh11nERYie+HdcWDIcx/k3zdqVWbgUpH2doSNhYG0GhWbkd34TP5g1V24USpKm5HRK
vWg7+DrdzFG6LyoDwVdRJjdY7NJdILqXsW3kevbKG3qcOcsQbRJ7AGwScaCmOvOlc8JwPXvrQtei
jxuYvVb6TqmL2pgHRFhQeaeMU4ctKm9PI5j0vGRm7SkejSl7Ml2bz6e92C4Biaj66Hg+123dPflt
6m4SrCpMmy4ftRV85Sr7EEH7RY9x2Rg+jgWrnMqQDcZbG6l+7BdA9+aP5TSSMqmb7h1S1ed+zPLV
El/Z62XgPE8c1jc2bhALOl5Y+jQ1UsOuH+badcOq0/tCdVydEgDhpaAujuMcLrBV5z9qatx1lZuv
1WB0oZFSdKhnNJHuQjgNiXywlqKsHvqEi1Pc4cfJ9Ny8cgt8iKBI7bLKJuKJZI9VaXb2fmQ0ayUR
GpiOle29fnhxtdFezEhFm8W3iKK6ZbdVUzY95k6dvSRDSmHYSVp0EJTikiQeb+j8oWKffO9R9oO8
r3T/XifOzPnDtwAeJHq5w3Qd3XC1cR4LQ5lP7AT2g4w1hzQ53Uc0CyD+NP5WiJ4jCuLuN3MZ6h2y
5ZLPmrU8Mkf7oa7KcfPXUTWos9gOmfTpzxVb4BkqOGnCdtZP9oxpz3XTB+33oFMA0q64lcCctvrg
fvQW/yRqQNA5JKqVctQno6zlruCQvPaWEZSBRRuLBIJAYi9mWs9uvF/q4mkGn8zKbQ/3eePWnA7L
DEcKvL5EU/yOkUR2RnszcDQ4eZVUa4O5hb02oizMrD5iCgkh8AIFerF4euckNTZeY8dvrNiY7vr2
Y1xgb67wq6NeYXQ3dF0tsAbG9cnKKudgTEJsVF9gNxqqU16IFimICC55jPdoKqOeoRNG554SyynP
QiwKPglUSpnN96KXpAAyk4E720qhNLopG2UEMy9P7VuCCdN9UhvX9I35x+74eWWlaz85Ni4e10B4
DYhmCafCeK0negNjlzfcJmjSj0H0KD2Hst3AwlmteT3smlcwnTHh5MYz1AwKSxMzzjxAeLtk6+b7
XvT13hqoGVBd9FzEm/5ymhI+xGF2G7jkI08yMZlYhA5bfNi2jsJn185H7RpViL9kvBvlteTgjHKN
hrnkIGWolxF343oBOX4vxvGJ6oK5amijO6znUb9fBhVcpsWPz6Lrim005eQJxrHZDape7n0xCsSU
LpysylbRzdRN6cGblP1ZK2cJlygQZ5UKwvmdQyercq6bgotTtlNcRTJ6bDu6vjY/s6pwTsqJFGVY
bF316BU/UeuABhoKiwMiORJBQhxl7deIvvjgBa44dHW7HEbRO2dw0gtSHWQw3yOv1S1/uHLWSW0u
L97QQW/KO30ze635IHWXfziZQBo8ltxOk6h6RXdhf9Ek88jARAUuJomlLQahgbyBu4Ja5uSGyme8
nuJYXEq/uULFzYIKskcxVTEBewZ5P+3ogiUb2PmMz2Vte2j6nHLePPg7utD2a1OY1t3AD+UgurI7
NZxunjJO8g8A55ufeBCzZHJe2aFZmN212UYe3yLiojqiM9aI6Hox+uRuomj2x8GNu7MWyq3rKdLj
sB6ijMJ3HkGI12mGGyutDSr5HS4NpVlmiFen27QnlrCyei2PeKNSPDpy+bGXsuMdaaB5DlX/2Zg1
9wuNlDWbsfOh89K7OI6cX576/owLstiSX/QflqFrcbjwwNNlQlZCPdp132OUCDdN45fbbFi44lsa
3O6KDq3DmJbupmQ3y4TvYUy8Npxb1ZxHe0ruujK2zrKNjbBQUm9SBwGYmdKyoxjq499zaRlatiT/
Vk/+J060Ym+1FK5V319xA8WCO1j7Qnx43lRx3Cv1/AvofQ7pFtIsjcv4czDkeDBNWz7JOk9bEDPO
GArRTvRrWHhpSFPjoxrgmQMPQEAZUPv1n5QnF8h/e0klP0xicY7/6dJrvacpWn4K5Y1/dDCg+koj
CmzCd++6RrLQ11P8Z/Kc7EF1hQxlb9P2i6LxGCS8eghk6eRYdrotHI65Mdv9OXdaJnDm8ZR7dnPI
PYfoxJR5NY5hNp8g/0piGbfXyk2+N0Q9rse6Ac8aONE+wxU0knLfRNOsqSoZzA3o0WfS3U8u9MVe
soqdM8gcnhIzesyDtHpeEIwypkFVQyOmL7xvJ0br1xp89Rjd1TEQrMNp1jVbYWXWuXQ7cy1G2kEy
J8YTUe3+NLGbXCo50GZC67em7Stve2wgm7Zu3o2uqZtVyg2FNTFZ3F+nyAfG26izpClatsBX8n7E
IXwTj3GHdJKuyZ0mlrftW5E8tm1FREAZhAUC/jSXNZb6a3B7207FsrUHvh2jj/WhYl41THx8xkZW
c1WX2j6VfpR8phlNSDPJX+GAG6uSlcBYAwVzFdKmsv6QsadfRz6TjXQndgfmiwGrEQGaB2I1WIrK
bFcn7eeYYchqneZD+XJCblSjXKvHds0RXOwF5MpL7nj2i8y6du+ouaALZ1OamipO+q07c79prK2p
o24jh5ykh4tfoVgQnqk4oR9ucZit9fwh3NnbzeYYbeni+FydfbmR6Wxj9cU5xo8BMUowohD1DfrF
Y9DdtEvm0TChNxRHIJit0e5WNY2bnyoiXzfmeFh7gj8rlTPTsgR+srOjiUKXGWc3sXSHYtXZdrwT
tsNDqbC8em3w4iJJh7VHd+g9sZvmVk/+t9eZzVmMMYtCW+LmykX+zJo/bBKPmmf3ZAKBenTmilJB
o+1D1CN9dhKZnWZqZOdS0DXvysHAfNb8KQqvAETVFedxTGuOtylMznHsHkfymfTV3fHFnaKUBqdJ
fwNEOAPJGYUaG+XuzSKyObQiwU0w4tX3cjB8AjLVres07zz+8oD9Zgq5sRX7qWjNd2R9w3FORtrJ
kuxS28XmM4IkkpxZ9cBxrFrPoyj4/BLjdnTbKRTSlyEJNYuLH7oYwReAQdypFUBL7tVxyz8/JdLZ
OMtHH48LgSDP5rVoyo1MtN50PnbHqqqCC6H/dNtJTtMG3e115OU/iV/5uyGgaJUkZoHzdSAV4fXI
qNmGNJ22UZwGJJ3nanIEbpzZOUx6ina2Eb1FUSd2E6an85T04jOqG35Zd/M5k4N7SBjT3jmmSg5Z
o5tdpYf4IZuoCyBQcY2LqvG/O4M9fHdFOuOKKp3HYBJXd+WwkK9JVLWTaIWf62b49pFSo0GapzsM
GzOmrsy3zm4s0/Xs0pGqbcs5OoR9qrBo++Yz09HEj7DnHoEi7TvrrfKUt453B6eTYH5mvPXxnJ+7
mrakcATWmIiCkyGH7mgyvLej6jdfltTow7goy3W3dMubHScyTAppr21nbh+LJmie6rFotmNjOweQ
nAJDYpq/q7HcknjDQakHSifJ2lGkLAyzf6CQThm8tZ1VbzT1bTRZ2UYJ/GArGtp8ba0b1EIJy6El
bmkA/cT06zYOQqFtlWCIT4oDjfBw9Odk5SxteawWAEjJaA5PmE3qjTHM6kkthMZkLPpvnxoVRbel
OWKzdzdyjvhlrOhAcIbQK5xTL/zV9uiy5+4hO38npCj5PLth50Uq/1zg4j2PTtZtWRiic9MPOKqI
fwKcsIONtzD2MFtZ92mRq/gwnNb3eHPaKCwG86XnX7Xj03Ueolg3jwH+7mRVNRjear3UYTS1YTwZ
iNLLIjpZA6gx0Yn5kUFJPJM1AnQ55+V9Y1VEobKKTLzABXMbB767B4fG2RvH4ZHgwvSw4L4O02nu
wkHUwU1LU+qVqzI3zMSxi29jSq4enYp7UJVKStu96K6m0vmWG/QzNqN5B0zVBR8c9/U5tsbnauFe
K+qlXg+2/zkoV5waeNikYCgs03jMaEWSimTa8AGGzoeb6m8/ilNKAYr6KrAGyhZeNf4xxULrJyv6
mUW17ELuqiULPncMaH3ml5AI2wrtpgenCipG22gZRisRx3a9Vq2YGjDw/N95ro397MbZ3rc9eTGS
8sMYZzKgC4y6vRcofS7UTC7KZ9JRVm1KZ7kq6b+693bmqTsr0nS4pGru53aZnpQEUlfRrWPkjo55
UmTjLkuNj3zy0zVJLHfvVrROsis7cgc1MT7lvpuENEXt0I5ZHICODvWF/PLzbLh61zhVfijhZq4H
HMi31eK+u0RXTqoY7DfXJ46SJgPa4Sl68fLpSwHvC7OicDYEIhgG1DxSTWRHDzrz96Z7GRcCF56q
PgyvUJfab8oHt0E/jPg2JLxiLQpXUpwsMOpJvcf0LlZebtziilJU8u2vigV5ze7+J/W9befu4vre
tK92XJxWF4/pxKX34k0kSSf6cRLcmPn81VpWGVrVQLG3RQ6MS75kt6VuhzeHK05Z2P53UENiW3Uo
elfJ4nib2Tbb7aRquHzUKTadSwi0DUjjMWn1NrQ6X3P6B7pjRtIICf16j4gIm1vRZsldTQLiHVni
8kfMunwSJkEM2fXWA8GOjIWoL6m3G0h/8JC/uga2IEnuD180IceQ0D0pTUPso96ojkbADXBTuiK/
7/KJLBE125q2XyTrr0AwH0tcB7kqIay9RQuWnLYClq2dmHhwbq3JwbJ9jNrZzcym0uIyqruE0twB
EZ3azzricU6s9gwXnCMlQoKoHYsTKiaBObyPaLvH8fjYE7zbEfZixxrzaBOQSnyqTZ2HnOrnfRWl
8dqi1n5OlBmviU1Q8Rm44Hj0U1Z/QWojg7JEjKOXEq395XcRhTZpGZQRs8UIbseJg/gYpwHGOL//
qemxch1fCDqJIdu0gypfas/R5A8baiHr3gzS0PVqsWOKADUuWljadzl3i5tsbhFAMHCpSNt47r2S
HXsljIeO28SfljL+pXdSlYaxN/h/JNbnVdOT24noiO6iYkFoxyQO5ylVPo5XHTPzclQlu3T+Ckim
HrXBOGGVUT4cXMZxonRInweCUxSkhvHUNRVBiCjQ3lY0ALYs5ED8Q0gAG3PQ3LQkVynFp8QN4lw+
SLMgUmIMYpVOpPk4qZg4Ces3io/JjuopXzQmQr4kww9MkeIrMKfuwh08ei6oa+2CetFHvWQT+5ni
UlLxgDbKm/fciMTasovmGPSlCnsuRi+LWtA3tAMudWkB00wQQHo6a49DMzIMIFOyHJNwh52fFfGl
jMrgc8BYvmm8NtrIYmr2ScZpRg96Ql5Bh+O4jIPYM7IxcHj1OM8EXNESTO67KYuXlPKwX783rrNs
JtbClZeq6SwVg4qciLxk73J8QJhAd9O2FEmjxO1+O2FMau20Wr9Rri4eppbYh1ZGdKrBH22kTa93
sWL12JX9eJ56wpRARZmZKbiT2N0Q0APLvQdpJY+JWSPvRFvO4my9E6Tp03XGZujbTbQnMat3qMSt
Q1dJElxObKcrHXvOox379XkmMcez32TrmveI2o4b8KrT0Uoij0q+gQp4BCH8ykueXiKH8CmX5OKl
w+CJd2DEFkolu002QW+Pt6KO4g+0XsU69QduxSmbp64iMB6z6o9W4aOsAxG8qYK4CmFPxuvcpaoR
Q2aDaMWaS73+0SXaHsLPpI8Yq/qrRZnBfSAd9xjVvbVlzP1psBam19WYHcrAb7dqCaY/0o14FwJ2
0B3bT7XWbOU0V0dsGkY7MJPSpku8YRyHdblVOaWaeH5tfUbfqQ9/L2bfbwabZKVpxzP+8rwz9o5X
fySipm1JwGhDcAclAqGUkRkR/BvUSRnxkPX0M7oLAs6M9mcvhyRMsRzuat7Ai5kuTBv1ZvdGyzjf
aNR7m4XL6sGcfe+YV35KkiAqP7Isfx8sk0JnwhriSIY6Ij2/G4ZeGI1xXLLhrbGuyPM+ZEwwMEKf
8yrPrnQz0iPIary453Vwav8fs6b/+1+cTe3f/5Nff+tqZtAo6f7tl39/0gX/+8/r3/m/f+Zf/8bf
d7/68ln8tv/+h/7l7/B1//nfDT+7z3/5xaakCjXfoyqZH37bPu/++vrxr77+yf/X3/xfv399lae5
+v2v/yDAXHbXrxYj6cV39tdvXTVUOFT/21zj9ev/8zev/4D/+o8b3ejvb/0//sY/hGmG9TfTND03
wHDmCSpfNlPu/zCmGZb8m4XdS/q+45I88x0G7f6pTLPdv+FJIwgvHc8M7Csk9p/GNGH+TUr6LCYC
cF/4lnD/v4xp3r8O+bnQnT3LoQvguZaUrvvv46n+EsRGyVhw0zsYAgtowMWlctI5Q+BJYPoQqzK9
ThN1hUM2e7IJeayqyQvYgFeLT9JM7eCQkmfnThuX/Xw3Tqzy0TkTpsdFFwZDX9PeL7hhQkijHt6X
sd89kcY1yH5V2tZOdPAsgTd6Vfwf7s5jy3YjS7K/kj8ALgDuDjG9uDq0jhcTrBAvoJVD4+trg2QK
sqqyiz3q6gnXSkYGQ0H4sWO2jaUJnminaf3mJbKzKhdyG1oqXj0nNlp9FJBhMafW29oFySzvURpR
JQcch7HZlVe+nGwKEftF5f2DBtyW384Rrv9XIVVu07A+ierWcVcHsuPZpv+eFDQAnaWK3RUq30+I
jMXE/U3VZJaT5opM8xzZBJzwVXa09k6z1N/MpK0+9BKj7YMS2q/v/Z6t8Q3OrfyH0VSGe3JHG2+J
yRRQsQOhXTQtxh6T2mgDGiuccrVZRB4WPrWEPEfDUaMLdwbGVNVSAwqzn0yR6j1Cf7SBetXN2vUF
VHrg/L7ndAEJvtOFyO8qUNQa40Kz1orqTtUHLO/qCKQcgHcnmw5Gf9Q7WJvzzKDZ0lPZa+tl85UI
LY4iY6en7xoqdI/I1GfldR1Cr7+wkjZ65NTlIM56Ivy0OEDyRJ0SzO21MhOfovEonVtGNxN8O2Hp
WMgzL9Tc+9nUbAFe/Uku+satI7+9YL4Szq5vK58a1MEdxLkg1Xc3jDzNcNjo6aPgnBbtujLM8CcJ
ad4blcJuKq1BwsPIOzIHyVK6WVBjQGV2UE48BUmDm26zCE+9qZLTyFK0rE70FA2PHbdatiec6PF+
05F769rhhJlROizWZy+bxJYPIWFGVWV/DyCsO0KBw/CQiCrhKe2Wygyy2NQ3OI28DKm5L8cu3bl0
SdbN3sH9XdNLimV5EzdNxU49mb09DpncP3d2MxM/MhO75c3V5MtVV3q8nReTmxlLjWGxdsPJkV0j
rtcMUlY+P9W9WV/FbsGxoVD1tFCV6iXRjdsmdrSNPGz5m652rLfc6xts4qa1fJtDTSbWbCU3jNkY
wrnKCWxS2NuZ+T0pBMs7jSOy72HIaVQPzEjO0cGR1AoleZKyoYir/D5nMUodGIM/YZVEG9XeceTC
ScdBddjMXUYPtelPZr5R7OpJvKmFfUSpatc49Pi9vWPPWPkj0SaaoJFXvlwCW8GxP7HVdIutsrG2
Mkn667Db4/EId+Y4gGrM0zz22XHKJjmNlVorkPUyPjXSRjs3UvKN7E5qA2/GRGILJvk0IGU7OIVi
ePvQWcJp5Ohc5MYlnrIIO6jXMC42GWXNrC3ZRG8yIngebpx6magyR/fncRs9yLJ36fHyeu3tbFRf
+ZjllTkekl6NOZkKhokt1mdmjWUMezuwC4sxJzViFb8OwzRY/AB1xi51MTLayaaCdmpDjSOLQEfe
kTgjgDVCozQe/AazCD+4sevL0ntnSVDVJ/qXJIFkTmTZNvVk5gbJOqvuosSeBPkY5lsW/mUCopdx
HWIgDI5SH5OpGji0uJ2V722s5m5CXbVp2tsFJHz9ZhdVeWFKKcWtXY9ttW+tmaiwhLKBy2YykvdF
A73ANMCT3J6c3j1USz2KzWqd/XZbHEcDT/n6BQCdFe88K2m8Q9JIZV1mXVl2WFUsK2IdbfuvcxhW
jzJq+W2lo1HT8u1ay7Jz3GHAeThA0thrTLBc8Mh+RPKGNMJf5Tv9HF+PQy3tqzQ33JlZsXbs5752
3XdPtln/0hougCDBr6ZGG4mz7EHBZxQbbZgiOY5OYqmTZFs/7FUEDvi6nCrzIXNFQ7yvTB3275LS
4D1isP0xxIImZj8jGrpbk0/ixizikb+dget6qwVF2lsyqIbNY2lZ7K3Zd0QgqJiZ5M9mjmWBY7iw
FnL7g0UOeN4oZBf6u80YG+xtnMo+dTlWt0nPuplccM/9uczuZFNHHFY9zsW4N/C/5G4UX8hsoV45
QBTu3EuVFob+8NjaRARUQ60xNM25HgUFTkVUf9ndWtI3m3jlPp2sMp9aD70Om7sa0hBwsFGEPFgG
127cGx31bLqrMS9molbNSjpIJaSWdC7baMubj0405q+ivx2U586HpJx5P24laS7WKbllhyWKjJ0O
c2CLzL5HxO9p4rWJRO6oO7NoUjcmtVynbWxNJ6ZCus1nPBIRUCjeZ4ErhH0n2RaMZAQL0RBwjozF
OigrZh+Yz2mrLoXwYvKSUeRlr1k1LFht0yhNSLbkfiWw5sZ9jLYPEbmI6RmOjLm6aDNTue6uCsmx
l3vqtb3uHR94OXnMhl2HUjEkODM3LbHh8jnNU6JK22LxnFgS9BIQkfLUEma+q8OZ+oYdWY14viqn
0A137DeL4UK2feudW2MenQPSZ8IfbomJutDtV0z9tJO85VpoC2HoyZ1wTJv+HLILdZ8RZUc5yjED
W5PqNwgl1nAgLzDhNcv6HKmcSzfi2WTPvhujnwjDeWs6NbNEt8is3oylhs28wTcY6pfaFrW67CzW
Y1d2rw3nIjZS+JVel1UlS/rRRbFHNlkYIpGA5scm1Obwo6syeHMbBFS0Is5Fc3KasVm5vNCSQut7
FbpOjd/GjcQ3Ado0RPgdjXInlc7DH6GvCOoUsec+WrblX/GLc1kHu7L8qF2qI2VA0046vKG708RZ
xmE0X/h15sgzjdEieySSGA/v2dAVH03ZhfUxJxo3XLJSa7NTaDLL7ErfkeMtBH/4TbRju84x66sy
Zu8gZHEODW8sj2sBfPdacKVzFZpJhJeDncODLvryh2MLy35yKKDMg9KbtTwwydQJNmiFhW+cShKw
vmODYbCHUdPK4Y2J8ZgjFI73NE+rwuD+bRIMbzJeF/ldbPFNdc14H5s89He/nvf/0shzlXzqqq2+
uz8PNH+Ygf7X9UUrAB3/KKX9z6PPO27z7ucfRx8+47fRR6pfbJ+Bx3VAYDPNrJiX3yYfPmJyTQsW
bvyT5QL0oN8HH4IBvzgMI3ymbUuPaYKP/T76rB/zfc+RDFSm5KPmX5p9VsbUPxkk6xd2XOFzzLd8
YMV8n3/EnBiNRZw946FSCT8+pMoSlz2Oqr3KxGeI9/ovQXrWL4eeJngmepble4yEf/xyROhGRSge
h39LCAQXHkKYYjn7L3+A29++/b+VfXFbJWXXMpyupKI//lR8GcWr2fU9XzjyT18mzumH4cjsb6zG
d9hsNtE5C00i2RiVzzmrsWPYtmUL70DA85qJWFcstbb//rv49av8+btwFJFC3I38uPJPPCVIeSap
dbxsBSmeD0x30d2SHRaIX99VVakvKnOxI1V5ey5I1qNaxWz2jVJrbDlZfVsOy/KSNmwkQ+L52aG0
rOw7c+36nh5Sdg4YJIKl6rLLpDXotkdpZWgxTIuYFsUGXuyHhCwnLU8RZzYRcLBNg4ZbP9ulZlEG
BfWpX3TQZiT32QWVLCvafcW+6C0uy/GNBfyt9Ovw2qlXhTiPK5a7xfjIeaFETdIp6x2vIM1PlX38
fyGf/H/6LFlr2f/7Z8n5vXhPPqGP/Yvwsn7G7zKK6/xieTwoHK7qXzURPvS7jOJ6v3AstqXpcyxw
LHcF8P3+NLG8X5RN96Pn8BRatZd/PkwQX0xKHByPx5PN8QdE0d8lpN9vs99ULSSl/+q2Ezzm/uW+
U0p5HtcXao5cHyf+n/Fkdpd1vV8Til0ssxk2DpWr714iBdYyDuac16uS2b9VvnVfWeTLiT+XzbBd
MjaW7ADmpgsIQXCxFuDBMb4alkQriZfwimnTveyQcIpt4a/ezEl4XcDKwTgSo++5evthfip9/FGb
sG4YWuZ2yF7qzo3KHc+JMzVPBf14KR2V5EEhkDiRl8PpUDlDcbFIXOo5/pSSBaMLV2hh1R5uWNiK
Zxa8JkYHIcUlTvPqtcl5frV1+KszV4Q3Xl6RNCqzQWJ9ICqbImK21m07moV/jAHdPAMawVsR+93S
MJ2ZOD4Ro6WxSdrZZaQzvOsqsjIs+Tb+48jyiaMnTTE94egzjyyHcyhDi5Wd+J9Fv7fL2XqJcJN8
4Bqo0OpNN3nvbUfT1UHy2AoYDexk1/UEHXdwXcxnGGnyBTZQwQixZP6HmzQNrXCjcneJWxrYQ+sc
e28nOEaSNfGMR4untBEklZO9cnCR46lMZwuhoY/547TCS19rd92hzESFsG/YJqTPxoJswVbFQp/m
VWi8+RygrA1eUyX30TKQZBXafa8Mm2MrRlHU3ULE9IBzfbKgqsMbpG2CTeFsE76JF797sxohxGZx
bFaR7JDlckkraPpq8KoNWnYzwzaxspQGJvT3aZsMRvKmpUEE1IDKI6EX+OInshALA97DU7UZEp3u
W0w2r4Mdihz917ADQwLuJ6xgs6+X1BgyuBg+ZiOW0Tre472Sd04rpuIQg/8+g84YO9BsxYJu/S/3
+n9x/6xvpX++L9a7x/dQO0kSOmhx/6kLNq1ax+S/m+yVHRMA5I+44ca29x0Ej//Dl1pR7X/4Utye
pusi9sC5cFzvT6+mvCc7oi033df0Chvukm5RQUjZKm1AK/fZL9IeROlR7AMYNsffmGp/6az4b0+B
fzwvDj911+uff7t6r9u/7fvy671Dnf7zGfP/QdHc/7ea+aF/734W7/kfHvfrp/z+tPe8XxDEfc9z
TU/6KOD/fNr79i+2rRwT8Vs5nlDrh/7+tHd/8SwCXzx8bfWrOv6Po6MlfnHF+pDnSpOWuR6L/sLT
HpX8jxeR5XDr8zJy+d7IY3l/buXMxiIbMGdmB9lMTBY1jX8VZeHbouxu1+6QXWepAg9t9O2lVvlo
utoAomrcMYMe03TWWxui3F5OmBhKArenUGURKGXkOMg17i6kBnksGyghc8SOi9zyh02cEf5zTY58
Ht/IZOH/JwmMvbq/5D3D/YJ+Ekhh3mXe8FoWSGV+OL6z9SRQng3Rt0siZ9fMbKpsTKrKWvJdlBIo
7chNLm4NeLDOH0rXIPUofZB2bQ+fQXurnwNjE9O26NAELaTPY9n20b4bzcfIwsYmEhdwTex5L53f
kJ7K4c6zFNBEgoRrZZ9zV3eXM+dNgDamc2UP03xXp3W0bFCV8yOu2nbLVlU6dPpWC+i25NqtreuJ
3+WVN7Y8mSh9H3g1Hejotddq3sAxmhh/+Vi3F70y1sBG3FQHfHHqDfMAKrDZmVeppa/r1HoyQxzj
RZY5h6U0om9fGbjwat/nzUNRfT/XMtr6qf3DQ93FFEs3T1Zkq4m+NFZYBCbJaHyNiuRKtnrZy0Kq
p7mYnxQJ+2MzmtFVGfdAu0vPfq80tYHbZu4wJk8qfstH/M2ltdgNcKnVZjTloN+c+Yu2jvYyYb17
ai1nfq0ao/2wq+YdtHlJpLaWcYfE0GD3tjUGrmyZewgNrj8uDLbYVNNJI5wqrAF+HotNw0R/dqvQ
2DhF2TyyKE6C2ml5zfpl0NZ2/rrIEFQ2nv3tkFb6wmtHrFV6BfdoJ/tKcCWlILyG3r6LnVIYV93Y
pN2xQy/CGp9NBWGdjii2UnGGP1mlzPVTiD426Tzf+soMSU9FTXkcyAbUL6GXZ+mxR565j6M8TxEd
u3FjIjYHKPvd5cLh4rIv+3uLLpOdGggolSXnAb3EHisj74Vq22ufvP8Me4zwav5id2O1Leb6uQUU
vEV5fzAaKR+yXGQXbhWX5KCbrCC/3s5hH5gsdOaX2hSyeR04gFyBg/NYmQyEYEE1v0xgHfaJlbif
EEeIX1OHuTw4bRaeC94OW2KP8wvbZfwtY9E9pCAhL4tChY/4hfwDlLSVEDkpIhcaiE7P5nrvqsa+
zyqd30wcNl7FzC2L4cIERrSkgogDIt6NPY/UbuKmSfbl6BkvVeFMt31JQG0z2xzNNl46jDF/QyM9
YHaojrVq7zQrGjMcTByRlRUQTHJZXvU5wQ8EuiUR/TnxWAGja93kYfiamRNRKtc8GuMNsne/naiV
OznaSY4Q4n720zhxRBHlHtIEKxLJiEboEJohAcJSWH4gSzk9spQAj5wGravtXVlEexRD4z5Moms7
bb9CU+BGiHUNyca30NpZt4QGspoVx8ZT1jr0717qyMjzll1ilqh5F43tks671sUC5u8dRY8BjQZj
3T9jNrxYQkd8CoTary7MnVdVlc5t2Mby3Kw0P93dLouBuSXqPMArHD4Nb8mPTSOLY71oOycj4rh3
aaI+uw5ySwoyG+2uPpTx4O9yaS2bMIqH5zYOxXVp3LNfnPHDOeS9Jc/Hqx7S0CbHDHHpe1n8I/W7
8EY0y3AVsgG86pH74NrQtrqPUeiui76Fa0Daaq/YtbOGuCSMdMFCAZzSVH7YszhBoYHtSnIbnEO/
CnTJKQz1wxTl1rb1zTvQfBeATgiT1d0SCNUAUYTosccnnZ2r5keDYzIRathEdd5dlHPjUfYY4tiJ
6+EGpXQ95In0mUxaj7vAZJo3w9VbyHkFEF+n1d7MrAzFclp3HSxiDpYF838XFuN20ctnruTdVFN3
uTFhd57qorZBlMbie3DVzsgJTBuMFHfrMzNwlXO1SHc4qsW64O+FqdYxq1NSJkSbGhpA0OqrRydr
9i7eUyYCozyCtJy+bMUKdWxb59aPZus8dclDK30UVr2mmZwwD6DIIDez6t7O7Nl2ta2jYzEYESZO
l/BZYgM4JNr/kDO/3w8tvpJkal5Nw8svuibFhR1FXzyn9hM714BCKvFRTbix3d4vEFjiZnnoLIzT
UeXuyzLeczrItsuA7bxORlrLSdgLB0QJbER9G9kT1+ME8ie3QbwADlFJNL91S0EZE+r1RoS5uSdK
dSjcnBzH1B3C1aARg5S96Ujsazt7AjyH4xOo2UY3zbRnv+Nx5O4j4PbRUygbyF0pu2sQKQ/DuLwu
nOgfSPJhk5Ij8eNBFUc5tJTqkKLb9ybyPGeQOVCY1YROD4TBquto6q9bjG07izz7BXkBsIoowGSI
yxmjF+yqvB8JGUveY4Ca+EHHGdS576Y46XFau6a5AgJMxizjzjN7zSOFZLJIw5sstK4zl+NHhRFq
n6Ebk8QYNCF7Ng/FxINJ41pZt4KP/bSQWCGXTk5dMHw0zX089aQCNk5rq5Rl8BCzitiImLkZLRza
7y52Q9N9NnJy14bwBhsPcoyyT56gvJn96mbF/9gcMbK8fObRzf7KsZOgGzp6ETD97zo2+nuImkc8
6/LF6mx1GGErTL5/ZbvNXVWmY4Cp9QpHAbzlKOYN6FxVkKudZCZED4PNxO1pkGICDgPw0gPEY5X7
dMQUmLzwWsXRFe1Sm1UjVYqg+bgsvGkM9ExcIupwPJrddQtRgydjfAHj5VRCHGLvt2kH/dmzm76K
Bn96MMb4lqPofTJY8T52LedosMjZYnyUHKJ424HHnYZ+pVjw5PLC7BPaivVQd9nezddzGsYFfFKh
elJjHW9Zp87bqOr9Bxzx/C5H/ydcBHBVFjGUYZKfU7sU+2py9R3VEQMvEUJ5N3WWXqKlmB10GjmM
AP5IECewVIAjyV3de0rRTFfFyUIkCOVr23l4Vq9lK4S6yvqWVfRGqCkFMeV347iJE5o3T5Ld/vCS
+WPif85zCwxw8+sc+JfGo/+Be+h/ppD9r/IYoU7/9+LYFaPSmPxBG1N8wm/T0q9eIdAQCFmudE3X
RJr6TRoTaOmujcRF4g2hR62V63/X2X1EM0wgPrYjG7Xd9pG//6GzY0yyfYXUziehWSNm/YVpybZ+
1bb/ZeZ2VinYlRy3MG+Y3q/fx78SxbmY0nRhgtn4k8eCHgNos1y2bLD3IeTV57g0ucT4GcZd7Em9
x+1JdKIs2tvEx9jCybq4aG2dP0KF8fZTZmDnt8xlW0a1ddn6DF/KwZweLe1EpH9oujOVVwSQ6m4m
DQ+VfWwutDNeKKewf9r+/KPg5Nos4X0HbYhvDusfJr8tmh12h6l+ZpE8851MDYqYPOd89boHfzOO
N4JjH5iTsuG2WOPaOfeXkdX+fpyHC1OT83Ms49uw/Ze+ovdo6TkoxNZpttocDA8Iyloau8lwaijG
Yw8NMKl2lDsReOe9MGc6fATDPfPAzqgOJVWaTvuIRN1F3VgPUZHtfVFdd9KQ+8UsHicnP0R1uaVk
EI9xc+zAO/l6JvbvZEG/8oQH3r9gNuKb0hih37VUudkSCoVzJY3sKUTwIPhJ/Mu/sfLkJTaxdIop
GPME46HEAly/hc4M9a9jTkyF/RNwdvyDfiQ4h6w08eRbpAJrC8dxk4tTErnQ70M/mHyPsvuoOM5F
JjZJGWf3pWYRXrFEM0VxkZGV2hmQDYNy5Q/o3vwUnYy3nfqKa+ccm8ZdXTyqlIdfsR+y/srvOPzn
4/iu1dgflJDRvcd01+DPrbuXMjuHM+/2tMUgxouDcWOsTmNnvXJFlcHsDRe2392X9sr8RacTg20f
OOXcLuX8U2Nn3oq2PPm4O46qmj6icYbSmTVbN8zOIxJsoJfiK0n6z0iqm8XhWtLs6AuzIYaH+zYo
5vFbcW0FKQQxxoS9KEaYkOYCZhWnwHFiRGI4xyxMRgMTF8aNTV3q9CY1I46I0ZCf83YhpupKbLdM
JiNpAA3yuy0tnDKkj8MwyY7QhK7bEXKpzJvPsLc+iT5t8ZefRNafU2wxGKtzjh6WpYmGg2fHo3Xb
Z9nPNlF3lsZrj6MF3xnZZ7TGn1IzkONiZ+T0A1X7HPjb5MmT3RPR3+uoNh8kZ1y/gI3NCcHiKALi
EHf6zg1pHoLsyKD40faAId0lct4HqT/kMLwOPpbYYALZp1d0HgEh9vxbOG0by8gVbU8AAcLuK8Jy
ZbtAUEznIQGcd9tETKCCNBnHlt46ppH9mcXChqqA6b6caH+oq9rZpkZ+bjL1bo9iB/Caa8ciBnLy
kZeH5Ja0nYJo4rYt51mPaM6R5gpw6NaXM6uzHUaHuj/3Axo9JK+JA2CPIsvNz5I9oTSrKE6lPggX
TP2iITeFe5Jxb5bgmoG50vCHZhrOh+0kzMsyfxHtA6/drS5g0sgC6wffO7d8kDXvozy0OWUA9cvg
OV9xniPMVkxl/J/wb9VNICNTEM6q3Ppt7EbL5/YsKwMgVLhgGXYyjTNnk1fUyeIGEfF875kgyc+D
JufBr2lm1lHpIH3wdzx1gEGURuLJE34jM34z09JBNvJmdux3ptPK8sa16qL5UdVJAdx0zXKffU1e
oeJAWNTuEeEZA0zfwc++WPKZ00872oTVcaGiXXCSA6vodJH40LAPbhhvEr2lTmC4gywjIbcoWZ+m
tMJuRC8MS/8unRBovC4l3BiTZXrJsxyTxUjVhz60oP8+IzMCJqXLdBG7FnorT+d0aToYFjrCN8qW
jYwJfPumBZgn0mHbDrOBrtYbOTsW3jcQt2xEkbqpI9gjZSdMGKeCwuHFRtwPW+0d4lxG0DBXXT3n
hvdUYALWpHJLDuVVqNtTzl2uONC+5lhG39sVBJPmN9JLjauqLcVjFZJtqKswtTmMEs2Cp7JR0u1+
VMSot1MYPgsMpAGI5S9fyvrYQUG+sbqBW4fgrFY1eaLpSNDybBSxf24ofCCg2sF/Jy5zBWNu4ydR
UGD6d3oeokN7hEKxQ67jF1/djiyPBt8/ZIK/u2EFRg15gCftfIyWs0U+OAijPYpdccWxM6UJrHtM
kiRL8Jf9aEWy88PavRwH/kXf/iRLcHS9Ym0hiYFwuEd8EyxNlLed0qRjCsiY8YE2kRIOcmOE9FP3
4dkAOxjqkfaMQb25XiRQckhOTorq0IW76ISN/NmJqwD+/kLK79wu9RbRbDXMckvaTXzvgB7w6mjP
5PVArMVkm+GJRxzzxeU0s1KxmVmdaALnbRQnijwvCo0NNIEQHCATQJEdQ+JpGG6rHi/93K7h8W8v
W4VHbSXHeJjrreVn+REbYI5g4e50rqbNVM87fMpf8cKURuq4uB2xSVlD8a2hlsiI+Y2Ye6bNay/+
saYZ91GVXLB7I/CuAiHiIAO+w5H50Ec3Ze4M9K/4z7ExXdb1ck+xNR7Yuhu2GkhIYDpDAH7zAFIN
VpP+NufullxdfsOkUGzxwh5aC8OhNRl0j/XXru7AomX+DOETtvojvuX3cAQXA+JKpYZ/wHy2j5Mi
8JdL7RRbmni3A8clXqXe8IXQ/CxTCqtqRK7TSqLYGYVNaxcOQpcF9q6em6fOnc4EY5br0CiOjqmj
S0fMe6gzt52KSHSRS9kYU3FbqAzlV6aPS/xeIo8VSb8flvHkhiMttOgLYU1F3pT+KBYUKOERnWJ4
CpveP1ldeuFVct65/AZgg9y3quR5fHDI/G8mcrREJaIgIXp1YWTxtyvoC5DGBwl7sNVcSDVUUvrJ
62oOEI6ZoKF1nPq5zw5ZMj8T9NnPFVqcaR0jt/gRhfqqruJjE3KDmC7KYPkzHbAwr2D2gbOY5Ksm
VfYi6HRxFPdiWN6g6HIbmpG399TKuVdrTrw6zhSbjbH/0WXuVia3bUgwi2uroW9wznjU8zD2H9up
vlwmegHrJ/AngFqcQze+NKI9mrOT41w0eQve+IvpH4quOpGePdrw4SfDD0TRBqyqX8zmfSiMTz+L
efVfVoh4P5OiurAzmxRPSPoUsTz0D1AXnwqrIACWuvaBCqHiGevEizWa+QP3JK43l7dcFQ1XlTIP
Ue58O0iKZseRpvFZXdmYOHhVTkEZ6/skxha3bVVMurV+McgPBiq0dt48lgeF154zdLmNQO0QDt9w
4gs3rXFdpPgs/TdygXZ20SZ3RaJ26YCFsk0W5IhkiW7HunqBKHndp2ZGk6M8cKm5IJ9skxw2+ZqO
VwYlwpOsL+rOu/YzgP5NQhfOlGowCJ6zELdEPt5QbUzFh24RH9vldUwG1BT9VmMH3EaNBYd1HHYY
VKOWF/lgXmOLB8plI9+GZIWe0jE8+smxLqfXpXDucotsOCmkH37zAft929sxEvTcQVty71x0nq0p
TJ4M7bAxJQnbjtF2D5KJpPE4siSdA5ly/cyUNVbONSamQ+Qv7TZRJq0CdaGfgI3m7oaF0vJZexVw
aW664VJMA9viBhHE62xIGraRXbUEh7ZNLR+Zp6ONVavbiqz2D4iQy3eS8N+EZYNGFV+lXEM73d8y
Vz8tM7pd6gMthA/GpA/ZWgeaGBJcnm06R5cip7S5dva6hMnZIF9LsARG4QKRnB3IPUSln/N4eSzW
PbExXzTd2O5KKOdBFRMJSqwXI3QutBseBfBs3WmqeehHLmDneFN8mSY+4Yn0mrqtl76YPgnPXsfl
nd+rjzBBpXaN12ayiHx7gCX6XerxehpD7Twqi+3I4sCeamV+MiJ9dDo4aelyZaekWidsecEKu8U5
vxuU+YB14qZYtTpErUWazAkMrhvbbPSx9iyOIcx3NPDhu1UgcT2D5LJEsug+B8rmj0wPcdB2+Bec
CLJzGtSyWmmP/PJa5VQwjbP5aHnTkzB7hrnCwxPfZY8+L1nivQdthycx9k8cBM99VVR76DUpSIb5
nJCbMi2Ie+ClzFjZN9QLfKrEOONgOIYlmcKSIEKfhwc6Z8m4IpvOjzjFAy37cZcJ1iNaS6xMiLUj
WLdzPfUvmTACJ+mvFwTZAHDqN1VUP6OJIs8ofe79/rKPYaaUVvIKIvaKrCj3tn+c+bM44bGjPaeu
3kJ3n2hmAsnxtkod3q/mDnyqFaQMd7s8L18aJKHndO67S8AnsLjg4jR5v2f7ebNg7gd+1cybGmbf
NhLji1OLtxIpfAvf7Jqk2nuzJDtdFkQCJ+p6Ch+91frqOz/IReOe2+GmsYG9upqtAZUEpkHPfC3R
tWL90EhUM52PmB84ndZufZc33n5c3IZd4PgdLZofEbsIjwhcqgQimg2BVEHgjwXkZL/jw+rhGIiv
MHYQ4qjOYptSoJJN5V6DvRNhR8aiotCHRDdbr6G4sCbSFKl8l27Jc8T3mPDV/OAt4iPS1SPjvSXB
ibrDhLaw73oKeHIc9m3m7qG43I99vWfjcA/hezfY7g6KJxqn+CoJ6Xjj9OCE9WvNwT0niNq3zEig
5hrE1VzudZc/AVct2+LO9VVzHypAyRj7AS2uRxyaQD76Jadk46XvIQOi+649YE5KQM/TOwlcswK7
1dxHztAzKdwCrYo/IeNCYrWTPP4ZiX65SpFaVxcblVFcUQa0irTnD8yBZBNXozjFQ+jv5gSgemvZ
9S3xD/Myy7j2mtWtm5tJ/7IucRCKPfOUuw5sk5nhOVyWK/qpm62sXSdoVUXzmEl/+5BxAZMssajT
GdsDZQ5Y6Gtqf33zI5TxTOuKGVknkqF+0KhmooImyQ96CN8M3BlPOOAMBrrI/sinvHlpXcs9xLqg
g4Raj0MZ1hRvSK89STy/t4ywFhw0A9th6Kgj0eyY333RiH0ce+JJxCW4UIM4KjuNaLbvCUQBHuH0
y5hjIDQ9hrzKzuxKYKEapQROFhH/7HNIhpsQNzAvDWzyl7xaMrBq6ZJvoVDQ5oIb6yquY+umdED7
FCUJ4L05ZvOX40NIRtKdTjyBqlPUxvMJUL8BJLNk9uj+g73zWJJkuZLsD41DzMyZ+TY4yUjONy6V
mVXOuTn9+j6BB5EBWqa7B7tZzAoCkXpVGZFO7OpVPeqsq45iCRUkajcLqMvsEickz6U4upma3rua
CqLVQvZ30/NjPnrTNP4JOU/hDHf9fWkP4UEk43RHF9L8k7kBQ68oiB3BL6zXHeE3QHYpU1DFJ6tu
sAjEW1nVy97E0cRyJNLkX5z0V9R33h60evbFg/w0ZH+n3A/ioAVUzQ1vqum34+r63QwErekF9Ozn
8e/bjL50cN1PdCpWIPgOsAeTgyBYA75p4R5qCx6ZA7VdSwlYogcBp3kfIownabjr+fIvRUkkHic/
2VTZC0QkQCZqddUX4VTbUOoRYcJsnS3uraeM/zWpIn0WRcb35dkKqqGorR3xlPCZZWZ1rq7U2SIZ
MEdIcQZqltHJ4okSSL7DXzOKylDvWIvPyI37j9hXgmeqMcsDVi0GEj0W+RchRA4bU0cDlOJ0e/Ab
w/IKCM+hcSaG2MJN3B8q6LDSJQ1c1TVUluzYYK89t1mXnciLpFRWxO27ycb5mPa2e8YPC0DKDwMP
PpVS4cnmXyXSaBpnl4Mq5bheNfYb81O1qi1eMmwvjsTeqWJajm7gPUhix+wVgsepr36psN03bXga
yZvtY6lwAGrpGw4cYKuPJoTPtpq7HgWg8iut13nhzuc6yXiMhANv/xUtgukCACbY62QcNgzyw7Nn
Qe5utc16FzZ7XG4847vMHqwiA2OJtcM4vXcQcO1NSmLrsRpLkJV8KzM2+U3NPbDPQhPlpJF7hp1o
tEJWL2xRWl1LKDEx/anaH39pU70NQyDvLTE5nAMAxdjjpWbPvVLQ2ViPB+kDKR//Yjn+YwVmrNDl
wzzRDUAPrOkPVdOw+WrH3oeECuSH+qKuf4rK+pMavOudOsbmWCQpxjRbzTVgh7pNzo2ALLo1GY/U
XC/QcSbnyw3NDBcA8fUSuSWorzkvvBtOyHJbzhZqa2Er8CHJYJqTrKtm1QNgpIwoAPxo1yW4dLWg
eS4+pckn7oJp3Zftwyg4akMGBjDM/DV8xHWB3XHp84WnX9jTU6OmBhobgWrCD2X7YnXkGFc+f+8p
jCC+g7uC5uw7AERVdGQHT/NiJPrLqGqQ4hjJn21nuR49Fj0cR0diJrT9cD4ZhAper1ndXajG6Ha9
dNwbVYeq5REig509MiFyby0SUcWYI6LMNrnWu5W92JJwpfDIH/ov2UAA7Uam4dTDN26aaht4w86K
7X3fjDckjsZHZQqm+x6z37dPpG3l5pxDGJgzl0qmCLYFy+HmyHjV/KZBI94tEEAhdw5Ru84TN75M
RTydF69DLlEqhuNR9xUMhLm6d7Vbc/gpovYhD2z1GTGDkSuj9aBkhnS429LobEue2GnWDnfKj16d
vnnJKgjFroke5CDNmiJPgOVLtbYrBnrkDoevN2U9KUFF+/YTFKWFdpKPILSqm9xGacv9/KR41jLa
JJ+2tOLDmLcfXpHey8k8D6G81pdAHoBlplPmcOt2aH2C7jPIWAeAXCO6dyQw/sgcvpuQWjHv2uuo
0pRrqdIbqLkYIGHEc2Rzc+xI4RgWN43/oSrnCSVJ7sMWa2iQ2/fj5BP+GitggdAZM3A0mPlfSXcS
Flwc84DOdJ+UdKOgrabi2V6kf0PL6Ber8TM9W+i9lus0OF6s5sGyENM7XEvbBUI35RgcTgbuJG0B
4PHR6+J53MUqVJ/hXNHDhA5GqdHgvyQt7aiE+rNePM/o86tJa9wmnBzcoPjOHXUrnKqGOViCH9DV
2nHTGZOjqL5drpWap/LG7vM7gRFpGzfhVhf2ZvTHJ4B2Zg8ooH4cekEq0plumky9lYv9TTHdL5O+
dNBWaYIg9DjY+9x/A1zs4K+HBkYZOVTerIb+Rbfatf0rTPyXUQSXeSpGHP4R79phjYoI1VlIxBTw
frUZNxXaGJv5+wGVb+jqw1TXWz7qzuWJELJ9AQ8EZhF29+xfcanw8cImPQXwtkGHT+AUHefRb6jn
YJf7PPb9XUjRAPEwBK/F3ieCeSEh+MrOO/8ds59Fi/QfB9GkJJFC/wa94VDpKLlkkkOe1vaOUovw
3pbMBTJof9seB9Klqsp7BOJHQqSYpgdm5XB0nzzXPc014jY9YMHWCBg+yXhgp+O899XAVFC/5l68
Yy5q2KoWv8ckHffY5syGN1Mq7pK0tF5Ii5RHUKNesbc96wPl4NyXaNUkmV41VPrFn6YDyemHZq5+
6r6HJh5SxD5WxR/I6Mhb4s9Uyjfd9OmmsqFhOk46XE3byb7VhFhQVF7Y0iKmR81DJGp8JbxmLqTO
ml0xRngP84JqA+/a1NPZN9U8fXp5fgwiLDy8V3CtF7g0kKRXXSGoHU3Mvp0cByxHx/KIZcbRnTEm
Ol3jr1ToVpeq92g0zbzN0um9sEOxEbLhmwthosDQ53t20XKm9xmn46YcgpsMnvDF6gR2O/JgD1MP
J9JAamEenXfzAu2WyWAmYYetsrIXzTt3AYqbP4R1ordTpJ4JQWoIkKn67N14PAjIdLc2NEJQ5MGc
3nkpwdOB9N5Ks1lbT4bIR+ceCe52TzO8rw9e5NOZHfjXYoXJh7NE+jbswgOdOez7LY/xhMIP7FvR
OqqbE1NR2GQk0UOdrCUdoSs7s7kngLWzac+sHWlIEHwVHbzlvqc+TOrg19Qg2CF7WEhSLMYCe74Y
V67GKxed53KTZ+8xexiYAVdDXXZYUHF4ooW4UCpB+0DvXpTHfVpPcts52Y9K410586kJHq58mIT4
34DDGe9IofLakQjVMrPpQrb4JV2hrMxxof2SQGXBxnmlggbmT9o173jh4xtMIcREfbmi8WJlOGGs
bNA0e5VgunLSU9kI7InQxnhZr2Im3IRI7KfbkGYfwCBBSdcvy2h/D35yttL0JFPMrXlGWx/nKhDZ
XtUd4rFYuRCZbhIraqDGy3CdBaD9a8WjOgD4tWGlMa/iMqrWgAV4qKV8SLSrqr5pgFOrTuecWnv3
IIOb0rk6ZOo8I9JkWdGqdty1V5NIDIs3y57+sMXi4y53RIoqHu3XE0L8HiAw9X0OfbBoOeqP4ilJ
k5eJVtM1xX5Hp1mO8xSew1Je4GztSdAyyvcxwNvxxIuxQwPGV3Xda0LTsuvN1TK3+Gw3UpohV4kI
ziRpgbMt7lu3GK6ccdS0E7mSoprg2QrAgvV1Byun+QjZbm8GP3QulJrg2fBqEC3XWgjtcm6zX6v0
oxv/NDR7szXmS5ELdYNL4v42kffZmgnLCHnfwpYssIBXA3cLXipyISeXtCf7mlt7WJ4hGPwC4f8h
JtYKRVgTcZ7XY3TbDESNTUP8Y8ljZ5dGWm8CJkziCitlA4MJOZ5xbIjktuKfJcfxMDRpAVNspK51
3IVA3ZCoMFqJswE1e4DmTcmCRmrA3nJ11tC5XgoSJ7vRa3A6LYegoPGuqyuxJnsFZDXrb4upkJvc
lWy6kuk02bazjwtHv1w7NnjNSThrWJDuAHd+92w7hg7QACr3YIE691QIlzMGVdbVyxU694Blb8ym
bZHWYnPtfdpR9PPc8C3cLJnkAS69Z5nx8xFF3saLaCFdAebni+a6c+FCe+I7Hdrxy7A/3Ll+xj9+
LzzAY10VBre+rx9aN1oTMqc6Ax1orK9d4yG5+WDhxD08kVZWh0VQYRFA5+X6Sld5ML5ei0vTRiNS
G+9BKEjbeDv5Y3s0VZYascOGnFf7xHNcyEcBYx6DBo3wbUpfY0TNwWj/8ZZd2fGJV05TZZsyjt4V
AY4Ris++U6TpCpaNZLRPTbQ8hhxBHBGzd2ZFEhV/Ii9fo2gDhhMY1qigHQ68au4aHvJ+Xe5BZlD3
qVZVQKVvSTo4Amlmk7pZ+4vXb/ysOEBlPwbAwwBZdPk3LxS6fwOn3pVWR+0x6joQqnYTqAZ9hjWe
CIvyjluLyoJqeWQWgnXOUg47t7MxrVNtqpwGU+WPzyjAyF19fQhjlsHyh4M/PC7rUuITXaV+/hN1
44WO8jcnIHM923D843s2QkRSamrheSBX9IlHc3NTcigs3vKR9G/IIsXWaGpen7zSH0uf3BxtEiPD
R53V36OdP9JQsSKUKY6Oh4l0Sq6J5k0qo/cMoN26lvWfgsorRoxoD/AYXJtIrqsy0K/sS+aVGpJL
Ecuvni7ca1L72l7pnEXU99Sf4mUYwFmV4/zpiaJ9S2Cd7UcL8c9HFKLm2D+Y2fqYnIy24waJzh03
+EBwlqUL+9fsRMthnoa3+NrWwUzR3zA9x5jStRifKlltW2X+oHWyz8TmCRx8fhl1mnz2Q3kPSGU3
tgjUNS0K2PBW8MLP4EzOqu7vy+UjEsu6Jsoqaipmcjyybb63Y2ff4ya9OmMU12Jot/tJIt7RyMjT
udM7Ox+PueGZZM8dWcfk1oBRLoaB/6OxwFEqQYiTeLlzx3rgiMd+N1X2t9Xw3I9ac8FdiPuX/EFD
EXv3MKiOcyaWjjLq7+yy2QwEy/poFbH4CxwiB9XJzOIEepWjgHNNH5FJouxko0veiNp6t5qCvbIc
zp0/4v6Z99KmgxcoX1qFO96yGz303VEq8kzDQeiCQyTXXqL3Zo6/camtDNUdoqpYtjQcRWlaj/zn
Di0fkla+7x0SDzWv9CB7VF3zFs/N2mTRNk71anDjK2tMxn9supLdyK7Wk5cdmfGvNOrtsmBpikx0
bL350slrQEGRRMuiNwH9IZNIK8UDx81xl7IlngBfUM78y20xHDrWsym6rcBxWIesdhfmBpvZopWs
DdS5J7tae4sBK26j4gKI6/gxC0VPRtWJeO1CqC0xY9ok+HQHCzIkSZvirFq8VZgXv9zceRv8+Q7N
LYf689Z75XlomwMpwdXiNvED2EPSArEg4+ELcHhJWs+/VcjoFM7Onyku1/nCF+XWj1SzPi3uKQDf
OefqKSmH25GlCQ/2lomq7rZTkJhtSsspdKU9q8aY6dxijtZc2TPvx23ZZLd23iwvHcdTHpAxgity
Cl3zJxdKGmZ25lC5fHccnJI2ewry5YmAwiHpNXvyIrikUGduGtGnt1iSlrtqmM6TWjjqhD//5Kr7
P8TQ5L+mp92rUU1J+6qTXpPhBNLI/Xz/ekzK6Jq1/l+UUi9hVnJphJXv3s1Z6DV7kDHZT+m3OU0B
MPppGZ/9m2moB06A8WwUXS2serf/w08CFuyfY2reFcZlE4pztfh7Qv0/5biThIN2YWS5wr7X/aJt
kd+0RBPMod6U2WNTWNYPsr1+JmVAZ4Wxxx2Ly47mjMXLfv/9h/m3XJn/d5bL/zba9v9gTE36mCX/
a9/lbRL9bv/Fdnn983/ZLiWItsDzrkmwQGlfXslpf9kuxd+kpwMKxzQhNeo4fcEv9x++S2X/DaWU
cD5pRy403/mnRLL8G8ELwm6EiD2Cb1x8/4brksvlX64gACT4N4X2XHLRaIAusIR/uZaTtpmTCKUo
jHI1nIt0qUjCww0BzNq07g8rVR4YXY+sebDqGcGn6hojwHiRI9rb0sbWF2e0x92Dh8KiRkTDdUBl
z0lzP2rbAlXIemePe5KmdYfihzd4XqzOQfSU36y2469uSjXWvVLqVe9SOrv2cP6cetFW0deo4Brf
WEouJ61MtVeCnhyEzcE/zwIldxfKQkzjJiha2iO2gcjS4AgIpG4vMzme7toCa14Y/r1hldPqjP0q
LZtlu3RxRjNCVMbLn3mpuVO9YabcPsvS+oDSjQ2+JmFOoTXjIZhwOFSOoPhAs4miooYNfdnkQVPu
+iAfHKCjPTWuFTAoym0OxewbCgwB8YSfLH5pNs3d2bZvPZZJch0OfeolK0oasU8tQ0t8lzRd+NPj
XHlrshlPYDOHJd3wumQXOPA+XY+eHh5nPxqztWhm3vmixz2ewacvEWus+qaqQHZtJtXgQa+pDws3
Rlx3nCEF7ps2rRVFZnOxM1FE46RHu83azDldYRbN9ZXFZpeTh6ZNdvaK72pwshH3URk/BV1tr4op
ozQJ9tywIdSWfhZ2VKcY3ALERlklBd2nddseQ0YXsoyBAroWzwKfoWSzcMtGoqtZeti2BL3ef8hx
ZL6kmf2OlgBUkNnQb1cpe9fGyntMaqf+dqgXwo/RjAyYmSzfZ3CvB6RaijGKyV9eF1Txn9LNAomV
YQQmSrLJ4jTnRLJfyxR8g8Y/+FTgRhJXcalawgNjD9+VR+kYi0MbSek5HwxjGplOv0eqbKfspojo
XGB6xONOfNL1Zpt9buR19i9KMItAcgoPuuW2BlZNbbYxNapV4vGLtdQiyakAhmJ11jnV8zLTmEeQ
I9i4mXczVNOFrPafvqrLVYBeuprDJl/FORkDaORonmjfbeL2GzrKzHbS/Q0gHipc4rz8St32eW4h
XhAvIbdWiyBiKa6/x7ZuNjaVoZyfGIQl+51DNi5UnOFeiRSOijjO0aGjiaNdbL3CsnjNHEDalWO6
3TJmV/RSne9F099MdbCRY4IcxGc+zHm9V53/SnxrW5XJodMYMAnbBqtsJiJpiXbaMob9gBx7x13w
1Xj5mRz8dpm8aOeMjv7NjPVj5eDpdHhvzYt6KltYxg7lzFfrDfc+I1tYK7WxZw6X7CBzqm38H5x+
qAFzKFcxbQUbD1dN5tbNXvfy7soaWseh1ZF6QcZaIBN/Dfy+zwzce6+IboKu4aIZXRTJKnozaNJB
EH06jf8E7Spej0n+Gbgm3JAG05vB6um9SKOPOi4eICcel5Tiv1SmiNx9e1p8dnCmtu6iODykYf5G
ORrZ0GiBKRWIcY3HKnxhcvQeu7p+cevxwyoM3dNsuzpzFmmU4xDukfKr4gUzfbPWvalw40hrV13Z
tCpxeViQuppPY+09puPCzAwnmBI20ksYG0dg5v2wblFrt2opqGOm3wGXn1hI+XtY6Fj7qHVb55Qm
eoj4dGTVaCrm005aCCmu96PTNqPzU+R01hFbKgfsJwNCvwy94KZrSVKOPjb22e30rSi9FhnffWw7
yaQkdmllU10eO9mDCcwB5Qy0GwW/1NZu0yn8iD3nqwyafF2ngaB8dnozU4j9e8IJGy0gqT27iy/Q
6dZNZmBpeSI9RMPApta1Nz2tIlchwuFbsC92ErTnqFHpqfdJFvqxqrdeNpw14pvfd/c1Yu8tVHs6
E/3l27X1YyHd5kRpZrtHlH7PKQ1/orRiWufjhPdAIKYmRqmDDM1ByWG61W3OIAiwYlULsUnshvJl
Z2tg4W27zErpILD3rRN9QSpz2EQ6d3lBG6vpmVwUl2nayIDJM9Gb2NDWCbHupZv6n4L5LqPrsKyZ
5Zu5fy0q+6PTFi7hJbRuJzMD6Euw9hoL20OC0RBy34sRpPcoGjvRG3QhcLVqxnwPSwvMNOIL5Dcf
Zjq9e7kf7hPH2Wc9VfNe3O1MNQxrh3Nz5QabfGbnahrrfuhx+YniNCOZ2bI5douwjkPpPPB8K279
hc9stEmgROKhcd36Zy6nF1eUf1Q3nzwn3s6YYjdTVd0MCeXRrZzz3VJaDznjxsoPyMhZk3Wk++9U
D535ihGtsZaS8apGJl/yW2t8mP46XprvqprvQQdXSKDm24+ceUO2szw7LVEvPV7XF53a0VzyuMAB
3/idx7wY/FjTcmdM7sAndU/e6F8WqdMFET7URXng1Z7RexqqnMddKVzT/CGvnT0bYLAuezW2V84q
HQS/gWC0nZ1dLWyqKl9Y1ffE7gdXRuzT9gZwfJGvToyvM4x8g7TD4pVrakebUcMWzG4XllngQyUt
IIsswGPbkW/39SZYdHJ9j406h4KmMcmPN6Zo0qMKqM1116Xp3cR7ULqoAqpqSFv21R8le78qjg2P
DLXgCYIRTo0y3mW5TmiLS6E4207HyUnhnT4ncoyWT0c0ZsKN3AKvk/uJTEau9mRtRzfdh3al6OPs
jJmwO0VdSeewM6gXfnmqGm7nyBInAWXkfsKt8MBeTnw1gvtoU/OuUGvOD248PbUQnSv34FvXzpei
GOwdhh3y1W/ZiGuVHFyGQXRVOlxDD7niPrS2MNrh1QL0q6Ku4e72XVrbFka6emMJp46Kd+zgNvN3
Vb0IWYy0CySCZgd57HUmPqigGQeziVOj1wsvPlcBcqtoAXCAIdyk6ajJBIYJTXmPRIXYqiZuASAw
QwBO94i3V/+pHWE8UUG60E1sB5IAco4MMV8KJfpGQafK3aLZsKLwNV8vpAXXBkFf+xgZK5sdkAtv
0F2jDfs8F7KFF81tDEyxw8spgMHkLafrB1L61HbZXVPsJxOBksM41CUfpWw/DS+C5EVGXeU/TTJl
hNfKqauvxOFC3XKEum8tct0bgIV4oKjaMNElJvNLDCVoBwL4Y0LZJEHcFJNJOew79tGIwSqP8EGW
LQiZ38hhc3I/Znoy76ZC9zzi/5xoRGo4lq2niS8dLlCC5kjF4/KsI9fxWARaY3q3aDuf9TYhZ+Lv
zBiA2ElAsuzBTqDMpv6QTm8lXXmPYUH/yyrqPHltra9zxegdNM5tPLB5pF9oTsZ9OeV4QUyQmu5k
55Z3ICXS4NiB1Ce4vbGExRyZCzzEZD1IlQdFiYE8wJkRc6KBFpkUBQVywdXRbnkqoOmqKYlAowC4
lYyvVdRR6e9CHCD5UdY0p77S69OHq3JsUS7rYumC7XQt4eFLGwjORDZ2h7FKcp6vCzEQQtXtu9TY
yhXRxxV44vxUGMWyHGs+W6d6eUNzrT/6PO05q9lV3tI7NHWu2kPECZnVrahjQ1KQYo8nduhwJ6kP
MTTyBH519LzMucmGfjwszjQerc5vHqucp51LM6mL8XDcGL7uk4e/AcOvVgc/x3IkNI8tPqW1DWKy
WTQYI+ri2ckOXhPyHqN64KzzHgB9mHc7O/Gq5y63zJq+hXytq9q5WAA12J76hHNiK31NJ1/cUIzV
/iHQzSnR54z/O8dW/KcFUUsU21fWl+77Il8p7vJb0l0wjArlctrK+k0V6UbuJO2PnHvwJkELTndN
4OpvnWSEgL2JRTBsjAcPtDNwz+KL18pXrQEMgU+nMbIiRd5gHvxiZI23dWthH6ugNExThQjY8ao8
tomYdizdvuAvj0dyJfPBbQOc5om1UJbdA1VKIp6LVpR5x0g7Yjc3g15DB3nnrZOzN5zqd/yMmHgz
5M2iDuPXWhTTRhNjD8jNb+wckc9kNdOJ33tyFxCbpUmOBqS3oAspOJkTrLnXXlM9e86BIqXfnW6i
3dXP/DCOzX1RDsVNRNKMkQy9jBqogjMrNCtZ+Bh18iIgV0x7zsuU9C/gfeMjRaIWu25v50Q+VuNo
8LaEm+RJRkSeKEJOvov2Osf6RYX1idi87CWL7bTLn5qoZXQcHZC+zlC/8Uk4oc7YGPdVMRAvYJ7E
KC+X25HcwLEPW58PPuAxV5Rd8UlI9P5/IcbMf0H2yZ/+10IMAdj/FH/lj/+lwzh/Ux5yCVlmVA4n
kAqx5R9kOHiRYOEUYDZXQoCQ+n/nX5V75fILT3ueA/Xe1/xX/4i/SvQbBy4U+g23An/vv8UK0h46
0D8pefjxPH6yIBCezf/6tnPlUP6TpqilZUDxsnHvJuEeqjTtSgLgAgiYPfKTtauEiBvQK4pG9ToJ
JjmyhorAlAWB1Qd7lwf78GhPbEwvRWposBZRaIY/caOq7swOeABa79f9sctV1h0V5rZyFzG7geyl
KJtOyUXEIUYQAPevfoazaT3ZyygPzdJWcsMmOQ7eGz+pMCKFc1KOTzxo3OwHY6wHW9Hm0e1tBECh
7ieNs+SusLu2pqgrH5OfqVPXJIvXthSPQgdz7giGYWyJme5JoKaO/5DEC+SAqeQevaYSJBAVfwz+
HucBWzYjg4/BdxWMF/aiBWCX7CF0rBt6xO1wbZP1qlmOMrjvi95IFa9JPeClwomvX4VoP6/Iveg4
Mf7Sgejhm1qE/+Ik8Rvo++C0NEFHHMadFr5SROSCvUevOZDXNiDvMvI7vLmerV+diofPKrRxM+1y
Yj3Rmf5BiDqaNMWrY6XWsve6uFsvyTSMr0tGCi/Ceda35TFj9XHH/j686bXvg5HMrOlIlok1Xknm
7tgpL+/WcdPK566ju5KKuaHk8daHOjwuSDRU0DWOfLTpm7yasKeKFipZxdNXqqdk2lUhkb49xQN2
dL9YLPPXdOMCC+pkeGuH6eI/0KQeRwUN58joRTarD9X08y/2OPjeEo+TdB5foAl4mGJti/po3XiP
gTW80C2qjiy37d95J+mTQs4bgUYQmooxGUzKdr6dqWf/SSlylu5dnu79pU4ndsKWCYb3xNOavcrc
Ffssztv8kwqbhioxYHhmk5qWNdEMniN8jIsUo5KRIrWZVaPM/52gB8rfGdLP9IRQ1IxIe13Q3uZT
IUq14sVpK1JVEnuR2dsLJCSbvZ9cMvvQ+RhKaTCiKEocazEl6hvro081nDULfN2gvIv4rTbu4n+w
2RAJ28PrcQwLRMrZTNtxC/G+HQAX7jsdhBX8BtNodpQqt6G9/HXg47iLy2EuOaJu8bF11RcwrT46
usOE8FBPdFC9kCrpkKFwE+TkEPRSYYkwYHw4hIogyW/NX6fTWIicHCr5L0lFD8TblZv0MrgeaxEq
tMWC0y58dfRQEM5Z6lEE6Q7tXkG+utUN9gH8ORfcFwv7KkqInwwt8Z911kTnMIWYEVEYicvSYxwK
/Ixpd2YkbTLNiHjVCXFtjghYY7DjqF3isc+KfRqEGNyF8D02rFcwMxXdFNqG47Sc1aApHPfnMnvW
+KN9TLY9l2/W96AU+/bMMy4l6rF4pzLldBcG4580dSLqasPnvJWaFrMlOgkI9fdFFcFmz3pAzYT4
uB9aipvuinqynzWTCEauErCz4El4GumlIAkdpuNuhoe5i+TkvQi3XR4CEn8nzlXmpp3bYT13rbfh
GG/tTc5hDzsLJweQXKw/h8bmoJwEPEzJIrRi3ygw3AZi41lwrIKV0czlPoWOdkAXrj5UWbNVVomz
1QObbR9vBkDKhAgXTX96I/GhIhVhbBCqs44qT6xLP3T30rAbSylZ3UXlWK2XZsG5E2YeGMXW02uF
fe4Zp3QPUswgYrUTBKIRaYz5kypu8CRUQExf7oAj3nWb9tF0U3KwYMatHUfSnDqoaafAKeFfseTZ
SYg60JMZv0czZQFWNdKCKbx25099eEyK5inzEWc8jwTwqL1ov7gTS9icVVlSYC9PrZZImFUnx4Hm
q4+ixYex8mzLem7i+gvpjzqIaezfI+33D41pcQlFZPNkg2Lgx+NeZU58pidKcYISwZow4XD00vxX
RPU02iR/+HrJy0u0FPwRjcvP9bpkQzuo2hU12ofDDLC1AhscqPLGYz/56jJhFXlXqfLOjh7q49DC
d4P7dB5U220WDxc2ryx3W7V9eXA6cF+NO0BpIgZ8mgY3vERVfO3edNVhqqv21wyHbCs7uzl6dRpu
OlX0h2AxXz6/wi2JR/XYjMOuKPL4JovS8iDRQs/OEuqPXOAeWsEqJSaCMb1YOyG8tisv+r4u8xRD
vXI+VJJMLN04hVKM7ZbHih3APXMPDqMoJG9BKJZ0Hpy+8tXJ3YcKJxQjjVCPlqPtjdXFFIYIDJKW
KvKHwRdPQ4shwC5SLD1CynWBULVLREfmK7P1aXRK+y2Yfcp4VTuvInf6hsjEoyWxWwoILROmBGMD
Cj+QebFFUi5nP4kMl5vSE80jnIb6R8Odu43HtmW8qTQpa9nTqhc1XEA1bLcI7lvDKshmXV+ZW1QT
3uKOcEtarFBF2x3eT/+hibzmRmVT+mekt4oKPAGuwqWtxrL7RA7USPUsKVsizbWMsZpjbsztmvoe
zWsneu81p2dsse3YoxA2XRd6FjqolVJfsQrcJGvHdI3cF+YLSfHY98MefUanMcoDv/A2Fk9CoaWI
6Tj2HlC3IRNxf6s9qyt+O9L3wl/K62cqURmdzafpJCHMpRFcvGWwg/9Bp0thPvOmmNeA81I6A93k
HgMteygvzp8zt8zJWtD7JnbCt0lVBUNLnroc02Ldo/w8Glx5mxIq0iUNPLNtW7f22MVP5GhNtxwy
/OOb0b5mUP16XhO2J4Q6dHTdGU1PtEz64WhZc3KzxG7xSrsQckFe+9X3qEIOVm6F03JKsCWEhBt2
dpO/lK4XkHy2/JOdVARi3Sy9WH6U/qqbwn6x+nq0tsa4/a6la+6UX4G2a9LImls/mN+6LqgORZUV
UOtodU5nmkw9lVj7aPF/jSHwBIGV4UEPtNQwD5lHv6eOfMVfyGWT9n7P5JzE1srRPgbGSkEryryn
usMnRkH5EKwYmPW3mtDyAzP6L42LUBTO5onMHLuLJE79h05dBajrQ0tYCrWbDHm+y83omnNNribY
TFGrnkZghA0vHZhr++U/2DuzprqVLAv/lY5+V4UypUxJr2dkPBgMBvyiMNjWPM/69f0J3+oyxxT0
7ee6D44btrHmHPZe61tWbkFgm8Ov4+h9FsQSEB9IPrQOOzQe8IY+VTTqFGarxifZ1gfXu7JyVK8g
7bKvY29nl1GsUWGhKL60CL2AWFaBnwyd9KQIeylXDpjDW+p94wXbRrI1DQABwChUf+rGFDgyVWkm
jPmJPCq8W73A65Lb+UPrTBGb+95DZZEU44L6LcaBSoyAfNI2kRsi3/Ssaz275kNnVZjBGlF2/QL0
0PeDW9nPRKA0d8yMPfG540yIDup77JUhY/hoidOYxsFtOLnyUhlDQKXZj58SqinjJuiK8a7HHXni
jNkylWcDGZeTIS+nIG0uQzool4tj+CzhnwDZZ5TmxUw4420uWvDGk0VxhVYbFkoxs44p1RTeOZ4I
QFhGmFZny2g/92KQiJsQuJExOY7umrWG33zFqBZRUkMDP/wAwYn42RL3tYFgA7XNkNBCLiMhn9yq
ahV2t6aeribfHAM6nAaRvYQa9S4CK01yD/pOXJe3Iiui8pJkOh9dvuVC+ySSCrcsyxSO4kG5SOL+
zMsq5vOuHg11KeiHNNsgswDSZCna1zM7GJx85/RegihHEsl04qoe+QleL2xilOOhLvontYBxaVVM
yOwL1shc77muEvYgnda65IsCJmKCtk6r8jSzhurCGLDMDphdEz8ZL6dZeddNZcfnWQJbK1s6g+0w
QL7olINl1qYZISCstMIINqqMz0OFV8UJU8zmuPVPtRPoU6WyR9xa153sKWDaTPoYhh99yQq95Kve
jElq7EkMggrGdf/kA7U+Bwzda7sd5GM7jOGdqLwEqbugV+BU+pLBVLPkxiSyMxDbfWt0ldId661v
ZgmLAlFtMQIBI8TjxK6NKWSrNA7itJ/YDm5EqmsiPRUCUkSX5nw29FS4cT2nbQWpoovTe7JzF/S2
zdQXjVSvTjKh++o0pCK7WHgceVJR8SRVO8owbdm+5+9sMAHmqWmlY7iZPFudDiWtYyxV+F/WcybK
mpikqY/XYEANTCkEQ1YnpuWW1pZuetSx9wp5hZ2MldlpR9yTfSZHNTRXk0ut+xvKIF9uQ8Rzz5Gu
SU+H8EdTpbGYelZuSQQ7VorJCb85bWYbl8hqneya5GpuHc1UMsWTzmI4V8SEnc2eh0xVC3PEyF5G
OL/tsQSpo6wucK4hZtLgjYemxKaiaM9c2n1dghah3DpDgcHmsSVS0f3RawV8z2XrR7R7YsyKBv6M
WDyJUWSi0jJ42oYT2hdhwe1bEYvgMA/MVVqczMh8wAVBNjgx4o4g9wYxhW17W2vqCJWn1XZVhkW0
A0hln0g/rp/NuQ2R9wHhdeZU3xst0PcSye/eB666j3OowSzOXQqo0kGrFGZj+jT1BDBD8LTSE9tM
5bk75t62MvVDWqueN990srOwboyzYFiQq0vCVYLUdhPn/FiQV8VTL7MM5gzLgmfsemTUSJl622zK
0gKlXFqfGKpuv08pqaomURZPdCE8xkBFbXhDHo29g/IHh5XKSkXru53DeRvYbAJj0yr3BpihHbCQ
xMCRUIg9cJn2OvOFfz6JoN87hic/IfyYt0Mxi50TtF+IwSbWKNWkNvlJTf46vRx4XfICNb+8DJLY
oVZc1u6DFyGkg8PePlmF0Z2nKNB2oyR2LEtc+d0o2xouojZvsJeKJSvNRcs8ORTSBbMNcgDqymsE
b+Na2hb7dz74nVpE2XQ8Xe6wf21NNTvr0fLPBxDoG7bXyakTWk0Lp9n2LmCOxhtf+epzMQXJHVIM
QkahP9mbjDXN6cLvQ/Eqxek0VcDG8c2ch0Mx4EcjkLsV5CuroCWiuI9awphd18cqW5WPUFkQrbAh
yDvvChVu3p61BoFuLCRVMJ7Rci2dKxzwntonokaRvML25bVX/6k4/lVx1Eiv3qs4dnXUfsujb6/0
X8sP/ao7GvY/XAtPh7dI9fByIgH7V+GRcAntmo4LX89BgOVQrfynAMz5By4iNjzgzT14D/pf3D1h
/wN3K78tpSP5c2Jx/oYADA76b2VHCo1CcBDQ5J62iGGRR2VHqVuv6Lvoa0Sblsbz6K+6cTQ/gOm/
1pj9dRCHgA3LppiKbvJ1bdPOMgdTT/CVlMTwJJ9aDy+UYZyZ5aBXv939N6SZb14OojptLRkghOi8
PlKgZi/1Ju+RXjZwbkFT7AZuKSWIv3sYBgELSLzWcpHOHR2mG1DWNoV6GEwIg9uc0InbUaXYQt8/
zOua8HLfOMyiHLSFUgoG6OurkcQ7klhoPczUxlax8q37wAW36jNMkD1ttDu02NW6z7BkWch2PrjI
5an8hmN8ObqypImsYnkRj5WBBOnAfbXNBzah/sYSGVICA9swYXAknWpiIDblpOPDZETVr+GE0IJ/
k5Oy3L8/D82LgjjRwUDB2/97MbyIyMCoxfxQyQBj4Yi5xF+bfSMoj1MTA7/InhFokJck31orx7VO
X8tJd4XCab4t3JLV2PtP4s83eOFVSh4Ib7G0jlOg9BSV6VzKhy4ObXqowW1VGlg+gB/87QN5OAMt
YdJx0KRcHD1yLFkhSxbrgT5qRbSGqrZAS0ihH4Pg9P1Lshau5+u7rBmP+G1ybRwN//Mo4yLXhsEL
HB7myQrS9URBHPeNP/Lh0JnMAO4NiUCFlniIdVg4nDkgmtuVqTPsd7CxKQzgbsG117RDOG7yZWNC
eB6Gkq7W1reMLFQk7KKtcygCmDA3mgZmse1fNkE9ujAwtXUEbs0woRVhLckBNrkvW6l6zkDbw2gQ
z6Qb29hl+5kkUJsqhkTjnwTtyrCDnp5gBYePUBnLas59tKiXrpq7i2iep3EHtMqFklh15Tc3sy37
sjEoaV67nhHes5GfHSAmI/h0UDQe9LqXzWsirJ7pUnfVzq4H0PIzpj3ee1fYn3Wf0w+mdLdMwwRc
tuvsZW9tplnxXSgnVlv6lml/6tsS0R6dffqtdFApCyWZ4ZyUUdCcln4ZmusZUgAglpdSgZpBLwQo
M5dMTx+lfa/Gqb91zGQGeZ4vQegIYfqvoZGH32szV+7KryNJRQMJMeUNSsZm8NRhpbmZe2WQbf9S
BxnHmqjDtdCjwY3dm0Yc4k5spUXFxP5VP9FMPMY1lsyGdQwMkrxheYCQoZpR8/5VesnAs3uUYqCt
sKHZTmVZU6exyyEHCMUCl8rhY1kWUWxdy9l+MZEMKmtuYj7RrlkSXCELfR4Kr0DoiW+9BuNldUkL
RI3Izcrc4aXtJbWdRIWlcqG5/MpqRkQ7t+5tlgZVEMIymslnoJjqEGdDDf9X2LOBa2vJftYycKp7
v++tzqYw4tAtXqVVwfbgFCiSy/Kzk0q1t+mvaGkL983P+SVxOkZQXGEeolJPGHX/K5qaWJkYzU5i
lQtOW8eTWtyJmWnk+V0T1nEBDdBfZNuroirRkNJBD0jWyKKgrE69qoEx0LWVmR1C9Mjmed+juN1D
2qt/DlNBNANp0AieQx2UpwXR9fdW3Qcoumyd/ojTQgY/y5GY7UPDGjpEBgue70oGvXFFpyDy99RM
jfDL5IayWgskwnLv1GM2f/IL1V8zT6jgipBsgwyOKo8fxwJpwb6vTVfRdrDRbYS0qsfiPkRZ3e3D
mfCUi1aD2MGrjmYFBSUcuhXLfRGfC3xIDzqRZEojz8ijrZjh1q5b4eVyb+B2L5+CMBnB8ATWOGMg
Yf/EhwROgU09WILgYfAxzu1aDxfJ3TS0vXWLN9T3r6K2w3/lTsB8HwgRV9YtymMz/O5lWA+fG+gc
WIkILBUC5kyXyeK+KoSHCHPkc8fpYVYa9bTfAuGHaoi73AIC1g4+K3HEjfEdWao1pJsIBdhwO1kF
amEw1gt1k/g3qS6MJsBnEoaBvc5FrD9NbpliMdEGkId86NPrRmmq8QKHuIe9R7I2F0ZvYxSPGw3c
vCvlxQDGD3q4qNNrwRbyU1dDUaK83wTepkU3NDJR+pDMYhWJn13FDd01UUxyRd70ZGmxLofAQ2mX
9ko29CGiJmk360l0SbQvEaZEqwg5ULKXo/avAzbRXxoaZ+Z6zBWfS0ShBOdNppmGYKDhIsyxpN6i
cFN3BeF+pGUG2RJZUsz1sOuRnOudNOjvrWTeRfnaV3VIidyJHptpQBgKNX38JOxQkTdbGEmElNVH
nIHlBQi8m6vsCtkaQztZgOpLjpwaaXuHH1glhv9o4sV97tANsgoacByiH4t/hDbt43XYRM1XbZjm
ZVnBmqBhEpGU3XWtiVESuNwjm5GM3HYVA/Nnt2SolSMK76vyEJBucrvOz3HptXpNH6W5bwbIwpOr
sickwuXA/JFXT21WGKRVRNB8yzEvoj0at4HgXwGMJzFss9u5lMf6TWzN0ZNyMoVjdUoBFHUWievG
qJGj08laI86KPpMl1nwNR2HfdaYxPDNCwTKjhO25G6Y5AcvXgeG/LgG27uCUotw15tD5OQajSxg0
hyHttYLMuylRmPEGpl5uYPDszJtZ2uwe+7bGJl3qSkHEU3NKDuHgIwzmoumsZ7OXtDBIBanjpbMw
TlCeo4PKOsmWMo+tCmVTkAwHKl8DGA6pp08TZqWfXZS0F43Rw2ngCQyUPQHXE7nWyfSST8c/FJC1
q422XX9e596MpNgyKrK3XbcOO1QyoBpXBb3kZ4taTrK2+5GI83FOgucpdmi2tl5oUcWaDMZCCQqC
7sWkikMK9AFo3jyUTzVJsHjFRM9zaXEbfNNuXYlNoVlm7KwpxxkuKzJRyDgHBQERA8rynr9d40J1
mz7ZJlnRXYS0NTXdjiZHt2T4yQOfTC72g5/T1idgl8DqmkpxAuyvVDfWS6HyZV30HxvTfwuHZe2/
38u+2JiONrLLT/xlZLKhxDuCQDjTIyNLmqzJfwloFnw8dCHPEwTMEeUq2Pz+tY0lUIutpUabibCF
trVkCfqXfgZBjoPohn0sJWXWnvzU39jG6kW/89ti1rFMi/ER8SPHEwS3HW8ZnLSR+Et8hPRxVI77
ycRIubLgI3inM8GJLoL/IOeV7qMkvOxap0Vm1gKYPMUi4SYUfnWu16PU9a1DsjpKwWQIhitSgvHw
G4oidLQKusp0QYmLHLCNLSl8YfRkIYZeAas5RS7WCNEukU4dnziTTfpRacYFIIwcO8d6CgoDBmHk
s+l1dcNCj1AcuJujIQo8yZQDxlVDlbvFDZtYl7YKja+zEWm0zh3CdhTczkRlHldDEkdWDD6URfk6
15DVV0Vm+8PKHhIq+jT1nfIEtHAItB0t6AxJW6LOs4bYqzeTHtsKorwzQJ2KQghrVg/UcqvNqKRX
WSV6OiHbJyXVMJEHO7QLsYUNFVzVc+t9C4WrHoqgdb8DJ/IIKplUB/Sh5vNlUuyEfvAlh7wPBHV/
6CvDmF1O1AczCsoJ3u68QCi76ZRpu0B886n4bM2xxr9azoPcJs7sNdCwHXfG8koeJXNn534p8HKL
zzTCYOCpGGqgp30XUENrpOiKo6abz1IQd80VzUMzXaRNbssIC6NUamskv6IZxoecLmy3qzw3HDBS
jLn/pSCkAls0uwEYtCQZ0ubUFfzBKmqqp5qiAUxF3PnPAMx9FEUMwF+GTLWPSLIMtRUpAzU26rJa
h2XuPjdIRGq03RGKZYSC4OpMOhr2KmeyYgKly3keA/hgTUE3Uu1qPGbTOrGp8qKN0eRxkOaLUnFE
04OIptHEi9RV15xATzC+h+Q2YpsZougcC294Y7RR81PY9l3LmjNZhY0wSUpvXWLf0tiNPncDxh1u
EFvINBXQk425rilvz9K6pz3Fri6xoc0xnCt109k9PJA+7kx21CG73FWf0jlGeD80jPtjNj6MOaq1
9Vh1+bNsDdKIXYswG/ZGar6uUs3SchQCdJ60CmadlFxeMFueWf8IZeY/+wO2fxRv4ikCkwKvPlg6
ZB1cnn6jezLt+DUavrpaAhE3O1PWe9/0YRTgSrAIzkIV9s02VHnVWwpDOB63kap0X7jtxqx95dEW
rkiEC1m2F2eyrS1sRqYsonWgGuYsErqmhaiOd/ghTQL/ORsQ9u3LrJD5uXK7YFnPoUL4nAeSdAFQ
b8x8fSsTgh2VvPGnMrkQxox3KKwT8zsMMznv0LeCF2r62H1gxa2vW+poDwU57KiiS+FEp2xMwP2G
Q5pdUd03qeyn0idBNILqt/ZaN/iBC8Okv1tXrskfDrNcN5U7sdMAfRXg8BnTuyEMWH9aMpy7u7hI
g0caMTwfL40jm0WFcM2Nntg0QioA+rlK9QijPrTQA61sEVSXHs7yO1NytK3vxNOXmaVeeNVnyGN4
D3WX3EDrqSnumIZGpYNa+cSWYTXsl6pXuw1qPaZbFQ9s2rqqYDWJ1A6TeVHpGtMRwXRwQfwMqXfS
OR70Kq9btkO5WKTgfRyaO5aPrC4C1D5cnceadWPYBansWQopoTEQj0H2YoeNlMMt/Y1bW77eTY7R
PxqmUzxmdiW71TAYJRhqakFosMcInAqQ9oWhQdLXuNK4Sa5SGoVPjUsNvxwDWqiBp/IWv1o5lptG
29YNLyxsHAgwZNUHto3zMJoQP24ihcF7U/LB5SvLwlZGJBLKyPWk3XjYOk5Zhld+aIbInLuEBR7U
spuoynoW+v7c7XJ2Bpd2ZfMI3Ck1wKAgZsou8dfnxTnbEkRw1RQH3Ra2JmAUYIhxtkOM3Ho0JbOc
qmvFS9FFwUjvt/KcGxbdZBuhIEBNCVuBaKuQVvpjFEHvXNdNbkJj4VO7tQFUwK/DHHLmZ1I02yRw
MeTQSUG5w2hq4tg08bKtpkpSMGgxqOEbFCmA1hRgaMNaT2ZfALwB2nVaYmFWFb9Ma3RW5RciCjxj
XXfJsvmJTPQeaZ6pR9Jd2XuDNI82NQHD4bYCnEOR1XHs77j72foxy8ePrmK/m5/aQ6OG4QvoKj7o
lQ5r8X1os/zQzTOhlFLMzqlqkqzf+9QyfsajTA9q1OqOUML5Me1k/RwajIXrCendd9F01BynwjS/
jEWMIht1afHThgW5H2engK0zz19pOJMB4gvsRqFPWjuo7rguNqjosaJFrIJvJpxA91oB06RPS+bT
Ci2b8+DDgixWFNrnmwQJ+8/EaPszvNkRwQMR0LMhjdk4hr3jXdmSNugqNpESr/oabv2K+hkI2jbs
xanqHN6Zbkjow858NAANu6EnVYs22W0SGLSpiW5huZz6dkt9KQ7Qf9ljzYq6V4l5GSIQfG5Gg+b1
SGHBXqsUfwdbv8Vd2rw4TXEB4To1AneAQD7+cqXaSR9Z3/DotiE/OLeYItmeZSNpeJnCyYqgqnMv
Ak/0yQVxvj0AMAZQP7/VKb2jDZAQm3cgofR/Qt+tRqvoBZlJH8qgon0NA9UlT9Cu02yDFBAPLgzR
Emlt5abneRtiiCYcVzxD/R+G72LCjHZRpH4KgvPFGzy++ISnIfGt5SeneZ1OofUUpAY5XJY5ZRDO
hUZRBWtm8S3PY2v6pw1t0PAesoVhbxsgFPFtO/X5guaIMRP60RBgodaM8gijXrzV3ovPOpzpyH7F
YUSAlvnixS5+GbP7Xzbt4pdpu35xcFcJwxiVPSrge+rYi8279xARDytFudC9gFfhTz9bDzvWoWGA
oI5hZW59yf61qC/9F6t5CMAc33nG2gIXOnQ8LOnhUHbOOZ1HQiGghRXBhWS/HzwVtYGyJQSgxWOK
VdauCdjgRGXY+cPJ6He2NdI/DCz7eze2XXoWvNjqHeVBZ1mcSsY+f7He+y82fJgcs3OS4rrWu+rF
r89rinffmnUkvtBYlNE+qBwWwbzIarxz+zinuKHUgKkullXlPCIeEA+jb4xyn6E0/ml2rqUhy8cU
Jshfm3CK+SZODDnzMm/aHnH1zq16pz3J0zpZwuTQha4nk17IGv1A1V7FDDzpeRjL7gch08OlS1n+
q5NPprMTNGSjnahBeO/JdfOm7ZBHuQRhJ9iSFkQzqQ3emkXhCDb3UCLBsrZTJ0xwmVoFUAC4MLJS
DEtMK5dFNpyr0qmeGBMII1B9g8qYKMDIXgekFbpXrdPxmQs3hb5ms+yoWK11AeZDAPHdlnK4+bNC
OcLa3QMbSz9jrqyt7mQF8YgoIqrVwkHRF019m+5ZINiL839E6+F7VCqBitX+HcEq6H74VKvbwmY1
vesmpwVTPQxUcmhbj3pL4kF8g/k+/JlL5JfrtNddtvJGezpvcVNWqIFc1W4KMDnBqqgb3OFNpYcl
jibT7hlBJNzi2jHDe0PA0CbQPUhMSqg18jNCfZcYDwLTw09WVwfdaa6KaGR5O3XFuT2kVUz+OHzI
9TwYSBq9oSgxwxCmYq/6rkvyywo1Kn4lZIuSuKWCZIzAqo1w23dOT6mjEIOB2Y+nQElHJ2prI3Ig
8oJ/LN1gwQt9ypY1DDewMHm3xq03kVYZh6gwzMYbnntjhiYGbKH4QZoiMoEKsEH8VKalTbgxFkk2
F1MTlTN6TtEU87oqnN7tsCO2ul6icNqOdK1ZOaXod2w7PDA1jgqkwjY2Woa/JQOrlesMFpp3RzoI
xNsksSLzJqwnX12r2rbg4Jd9yS0lsTS2mjuWnrHFAqGGljP/atf9p3Lw38KjD/XvKwdkT+Q/vpET
3DTfuleN8OXn/mqEUwugxWxBQjGVZIb0KC3804Gj/wHsRGoTrgn/4yz4lH9WEKgu0KASJqQTQa/6
twoCDpz/7YFTQfhb/pulofiq4cj3LhnqwR3i9cHFyZ//5r4B6zv1wo+voE0RpambdimJSvomPj+0
LUejvjMRrhsfdPuOSUKOxXFd6iMSixGrOcE9+f24+NSKqi+jqzDY2qK47HH5hxmI8Xq40BEC1lRu
G3+R6VnJw29P6NOva/svNo2fiihvFyzREcRoOTTwFqkltRMTRM3RoYm+qNKhqq9YPdTnQ6gJbhhz
fNTIOwHxQk4Ig8tJDMQfjRYkMxqWSxYG8uJg98GZ8HSPbz7dZapKUi1SieXp/34TBtEEmszIq2W3
IBnEtUw3TQqqboWkWHQLukqQSKFz8TQwROI2yNjvr4VHj58Byw3PZWygB9e6Kav/xxMC9oRugYYO
/ixr6dH/9mZA1q9EL+HYIKKpV9Bdp58kbwqqLamb1xuEYNndNLbjhPKS5trG89rRWiDe/sX7t+kP
MYB20fbrJcREwP4RSzf3txNRk2tnYRFcmbwUT0R+FU9j4emNz/7gDCOnuO9ByH0yvKr4YmpopO8f
fXkbjj4Q20aBsNwBCynLUa84M+1Gq8Y7xEEdfmHz2z5J9qW7oJXB/v0j/SHhWK4TJhI7RnzCL4mT
v18nqdAg0wPjUBUqvffDMLwmzPTT+8d462oURUkUHAjNIBK9vpd9AQEmIOY58O0S+WUw3o2BSXRG
1bZ37x/pratZnIVK4mswX0BOv19N0oVOTFzQ1chHdFMhyrxyISp88Gq8dTmuZzN8UeLVlGlfX06X
qEQ2aUQ2rjdVq0qF2anJrvQmLtrp/O9fj6f4RlGnMCQff6vo3lDjRcmVXZNa2ZNGUK8z+IbjB6/b
W7cN4QtlXILSuKajr671BlZS2AgdL5lv4wwIVLOs0t6/FgJK/3ipFaOJZfFxI7Zyj8UWZRGUdFKv
CnYSxqZyqj7f5X6Dwc526ofcytrPg5xJns7HVjISx26GTaKURFloVnfWB+fzxkUrG20JxXWmBfv4
ohFxFgqKxqFp8/o0QVh40pN2sn3/opdrOvqQGWqhfrmScr1jH0mXSnqlNea7g5T08SmYk/xb5Pdh
Cobcq8/eP9YbF6Qlk6lytKkc8npev5eshTP6BeOBIIjgFNAJ/U4rUB9NH8u/cnRFesnj4HK0xsN7
9PYT2ADbLJUHb+rlWbZUcrKaRGRermJd2SZQXV/aW1ngEoDpEqsHpWdjW9uxdTFTVjglYWUJVG3j
zyhBSKOuIRxhKo3jG9V5+Qej23IyxyfrSF5oJl8TJNzR7bc7WVZ0DsjEqI2ruejLJzY+hJtOSNyz
KTBPzMFUN+8/hjdmDqaNfx1Tvn4MbWiOXdzah1hyTutoiLGXjiNxsS5uhNAqNcvptHX6NdpmKNWN
Nq7fP4G33gPHkor6D50iioevTwCwMRslJQ+OD/m+N+oGc1cYffCyiTeWEctqSmihTYmgaTmL3ybI
phAVvGPzwDrDsrbdWJBXLUNhQ/KZMaKiSgkfyyRVjwRX2uSY0o9F8K8xVduEHgSbzEo1KFIjg0T0
/vW/CPWOnzofHa0wDWyPftfrU5uFJIEd4gbvsUtSYhHe0AdPyWzBModYPPpCCQq4VNNQ72YaXyru
SmzDqI/4P8/71NtGvgeIt5Dm1HxBEXb4YMB9WWn+cYqscEymRD4l9+gl6XE1DI1nHrooFmdwOOQi
y+97Mp4aaNJqpKtQN8WjzsfivK6H6B5ls4MOoWqmBSThyK3GtHM6luTs5plR3r5/C996hRB0WthA
l/WBdXR6usRLyQbiYNQKGA5QK8Dabnf5/kHeGBsdKU3WBDb9NlRxrx9TgMic6k5/oKVGEE1F2PBd
ZsZ6Fc0+OKGcRIHT9w/41gzkKAhjy8rOpD26zOy/vbPl3NOMEM1hxJB8Lloi/zBR21+JoZafBnBA
HkXbBRSIaVmQBCrGE1uZ/Wd/tsRHs89bF78Uu1zaBlqAo3x9KhT1C+3rmipsCJ47Ge4cOV4ImYtz
VFIfTEJvfavIntn3AP5T7C6PrrvNJRmyYXPIaqnWlCDRANSkd/rQezYwYJ1TO/eTTV3gXpDDVJLd
E/hQyLuJRJs1iRj4nOra/OBpvDGRcFJsjAhCx3R0PDXWbe0shu7DELKvoKr+WM7dj8El7grPPeCX
feNYH01eb7zXJILR6GBYMNloHM0HSUkrWBXlwYKWu+TdALyK4dXbwqPPYgvuA3KKbpIXYzrfY2Y9
QKa6hnizbUXxNVjWI++/kW+ezzJI8REoViLHIxXNIwRV+cGbg/qUFz4nXk85H1z1nwchecpmTnpZ
HdiLyOD3t97Ig3qoiwrMuwzvaG00tyIkZuXvXomHjlbycrlsJ6B+vD5IgQQ8q9RwyDq7frYGnZzN
Kik/uJLlTF+PmhzERQouYYDYDBmvD5IDZjCUHg6tOcjPZTu3p8Sp5cE67lWWfTSL/Ll2YMNiOR61
EIC/iDFeH2wCpAeqpj44aZRPGDDt4DocVfTFasYRS8yIPUyWsXUHZ72DdhGM3yZgGGe2SQNTTnO1
QeBpdBt0pMVpG5M2tRraKUm2jdWUw+b9u/9HeYF7rhbgylJQYeA+Hk4SpXwAmhLh0QgKvx06MW9M
r4/OldLoz1xstgDAPC8jy3mg1rsilozIYlT16d98EZYzYSPBZwalRXp/6NitMaVDPB00+oI169SE
Qn1kfvBwjl+EZceKM04J6KQWJa6jDctEh38BuByGHAo9nmXw9Oa4sqc8PnxwY5en/Psr93KkZV/M
EkezUTg6ElUqJPBeddBZbad78EoO+ZQe5nDUhYuWwNnXQ3hd5xDxSc0zfpDx4tEW1+bjByeyfEDv
nIh3NGFEThBoiTE8spvmkmkl/1TJoftkmsNlZRDYU5HefJcSW5B203xWBkW/m9xRnBC6JcGlkoY6
ffCkl0t/74yOPhDkvVEM5fdAuZtuJIPtd6hbKUQoNJZ+ghOsFbbakp+MDKOs/u6otjwYCUJoceYI
LHVHSxRUQ24XqebgZGJYu0it11FDfsf7d/2tS1yGGmDSCrGVqV+PAf5sU4Ofq0MwUTUPtZ3vmc2J
/4Cujxk9fKjGoNyPYM72TRiZHxz8j2l7uUQLZQBU3KXW4B498tSgd+C11aFpXPL3xkHKi6yZ5s8Y
8/HURg7KWrpc5MF5ABjXFRjHiGAUK/ih+rx21jokdgn9PlreDz6/N89MoU5b+vUwnI4NGlac0y1P
G/Y4gXc+9xnlwIjUKBDIsfHQ0xVe2aE5nRh5+W30lrBsoMF04mNIJLK7KLKy+vb+g3rZdh6/jCxt
LARxwKH47/WTol3mFtpqSUWYjKUbGjaPImocnK8sQON1l0MzKqqpqbYj9SPUvkWbE7wqAkgqOguH
K3gcYH9m6BdqZZCru4+jiRahkZqiP7Oz6i9++//ddbM8XYZsBkuGSVZBRyMLkwoe4SI79E4ezFsr
sfEPuObsik004O7CxtBCOK0Jw6zWXmO2nzAMOz+sGfUyMg76VR/MIcfLhJfzYUeHOU2Z7h+SvhoT
JD7z8iAMYmjXZWciTAEC2X/07rw1oqJCdAUTFqsSffRNpa6VxzJarpsoq5VbZfVTUixZSkEFABXT
K5IT2nZztV6QVdkmrTNCLVOnkGvTIprzg1HsjakEtxXbRahk9rKRff3ioGIJ5Ox6l407eRcBWrzr
nritrxGC2c/vv6Nv3GDPZs+vKLSysToewZ3QByGTGpfF5IABy8iqGJPK+KA4uZzu0XdAadKyNIpI
Gjj2Mo38tsVxWK1jWHMvS0wNeFbHbpNTYr5OkpIMCGKX0pP3L+rPERJNKWJUwcJMsog9Ol4++31W
D/1lE8nmwaxLslrnfMByPLgdOX6WGdT2OTVLuBOWGKbvee+30QePkDHn+KpZpdGtWvxruNjosLy+
anZY4dh1sCaQwdMxHfoq2Fp0KR7GevYelNUOd9pT9DJCojPHZ9vGLoT8cuFCjRS6ECMGiPEv48wn
4Ab0DED42Q+97jTzAjiEUhSzQX5I48xnU5WaZ4jZUV97XctN7WoFJCWds4D4YN2OBzGXyecqVtUz
zQO7XSu0iaTMzi7oF2fO7QwZihH2W0Vi+FNHkMV1T8IGMlFmyee2MYNDMYwTAYFNQKhLBQhsoRs7
J+OE+OI0yJKxuWx1Pw67qlPZ8wQpE5sIpdMldS7rbhpbEFZGULJDJlkn/W5nIoeCsCZl8h11OZwT
gAPGTUXnP4e21ORoylnOnCZxMTyWuTUlG5BLxEIWSQLK1ekt66uwAolWEW0u7dx5dq+iyCqqNQdH
n48qIO/OxtjrOprtVnfS5vS6IIvHIRnBSL/gqLG1ZhTbe6Unyu3gIjRC5IBuPnpuExOpPraK3kb0
ZzOXsAmd8p2VuMa0LrwaRlzWLwKiuO9RrENvdx1YbzlzMfnSkG/ck9rWUl36eLBmYJALo83vDG/8
5OW9u7f8hr/u2XXbncArED/zODIXwugwBivUk/m8av1gqJaIY6KhMTRmwcp36/mQWVWSr1nOEYXc
FkK6aLHgoW3sJIWK7BN2mt618QAqN7bt5Fb2qgYy1SMfAktKuPAG2uViWEe7WW2tNkBHh68SDeDs
BfU1CGOmTFh08loPSAoPdgNxH9BrrzOUNg3pmHMD4OsEKsj8CP0y+B/2ziQ5biXbtlNJyz5kDjjK
xusEomCwFBVBVR0YJUqoa0c5nd/6jT+KN7G/QN2XjwwySbv9VC/tKoUA4PDinL3Xdn1lRPDgUNEW
gZ8YiuYlJKKoXSGg0n+1MAo5Emnjd7zt2XxeiHICNWMGzc/STqHp1/FU5PDHHJX52PrKg0Kf1q4n
LGqoJWUC+gg9i/VxQpD5KZxrRpCYMohhXV2hNQ280fH8svHKcE0jlVHtBVVLkkHroukaLJnAxpsK
PaQmLHtjFVUUXvF7TUgXu0GfvE2IgrHZRLlmyksDIla3rsokvDdVRLZkKAvnUNrTeJQTCXtbEzdC
v6U7tsAKkzE9ihHwjd+INEYiHLf9xz4Y+lu9pIuH6ayM8k08esaDnY6Vvm16z9hAi+gvHAvYgcxQ
rQJJbs/KUEZyH1j8M/BVAnsFXSC5QyGMyDbomugY14V+iYRWu6jtMCLTD8odGja36ux9qRXqqDov
Bp4XtAiio5ipraag9JmgxEL68HK9bNPNg8kcgj4xXFfYO7o/q+h/xA//pITwZAVa36v7f/wqVKym
6/v813/989A93BdPRQ+Pf/+P6EG6H9Au2Evvgw67gzH9fzQPhv6B/Qb7GtY6thywAf4leTDgkRps
8Cli0zxx9MUu/5dpwvuw7ImW1BhKRfSrnL9lmrDEciT537WZkjzLscNGz2SvgWf+dANguhD6Z2V/
benm2ceo7vm+fADcuDcv3SJndxeKoSEkXhUzFI3vqOM0Y9qEQQH0F34QKLpmJl6Ls66Hp6fOc6I3
/Mz0otnbteacxX5QSTQ61xLvWmFsyduCsZdEVoIFLmdf0p6lOQmOfklbolhrgbLb5KpDawyIEvyR
cZ2Msc0/3WkwRzEZlKJ00i3ztx7tQj4++0cYRFgIty6feau2gyut1DlzUj73dd3CjkcWLSN7A1cc
H3MxzsjfUG155OyxPy/R6Sd00MNtZ00Zzcw5HJdsDA1wCNgkLeyInoZzDnM4rGuYddnyLs+1urKs
hwQvrrgqLZbb7TTByKygj5tFvHWMFp8SmmZk0jU8ZCRsRaMjLEsKlMyz2eWl75SNrtYVI0T5oVsp
bFpMbyvXGqaaDlZLGvRvWZZ5uZazReN/ResMuVvSzRFn/xANIkx1yyowV08NS1A9Zj1634JtEWLz
2l3ol+bountF2zL9PZVmYTA5cDzqLkSbd/D2yF0HVGxQ5l9x6iu/BLpiXnMbrd+jC5454IUCASnE
0PpjV+N4W42e2R14XVZ31zqxkhcc9NMURWzRyStMdkTC1OnMXsWo4ZckHcxxH9cApALamQM/jzUA
r0OJPLHZZUVhPFjK8UiSYCeSbVIGMOXfLoLQyqlJFeeQsUJiMXT+Iu36wqGVV0oXVlICV7BIZdid
U30TX1zRs6iZIIKIFbP0SlEOmXPnFgRgRE784IHLLlhwRkKGFVmUmDxHor09tVBndRIPAdL0xex9
wXhnOuD4lFNt3FRy8spmSCq420M96oCwjjUq2zyDkgcX28zQskeV0bk3IAJjBNiGS8LoGidb/DAE
EjSiYwPbEftet0Z5T4APNAdB2xlkZl9rVZj43mz2xr4o21kmuz4dgmGNG5mENWLHIUdynCcwFqqS
vCHnnDzmZnaJENGTkB81x2VFJcUkAh2DA0g+f8pBYe7YpljGCkx69LHTrfbB7Bq2G3PiYt8Hixlg
9peVQFk/kdi7gqwTfuSLHT8zanmMg2hBB8UTfhWfzF11AwKAf9qI6B2w4Qkab1P2U+uB5ZbVNw9C
VotD0gh2g9bn5jpMGvW9yG1xcKhWfJ/F4HyuamIv0SXK4jJrAPucLdul4bIjupYUzcqIwY+D2RjW
UWePJl9IwmDLqsxEjNtwRFphDJbzGvuVF5+jVwdA4JL8szetrBxX5Gr0n1yQ+19JomPnUYHC1P3K
mfjVtBEYKqgX+2+1yRSDRn3KhrNKmFN52czavHUGK3O/0/RQmCdaUwbjjUIrpqilhoRss/WDObbK
RrctzhU22m7LVAUGIykNSx1K3cViWbBzmVbk75S5RwZGYWmYHe0EQxpMpBxwlE+p2pm/qBS7EfYd
NEIxu/0hwIc5UZplNcaJUZtXqH8Lg6hown2J90GqGvv9XFnhjkykiAheB7yh6NfmIPRmj5LYy9dD
X8p4E+d6bV9ooWaqfVpadXuFgtolLrruI+d8MMvCJR/FQ/Dpa04pyDQ3ROPOvnL7AoJUZvdl+JOj
YtR/Hz06lCtrwIKDaaPUtS8F4mGDyMmsatCyrwxtnHBRRSa6zB+LtG0GZZRooZHbYPsbFNrekNjh
3Sxa6yYO86ZdqdAx7wbRO9llyCFC7gy7bxpyHroRnsRXA+VF4Xu9xlYfCpU+T1AK7JB1wjUvDITh
M3nmqfqStAREXPY00btPRWzr1T6KSLpc2Xww0SGPetmwIOFWIGUQzPBKlqRU8fbZHm2zEMHSxlB0
fj6FeUsiEVxfdevqVKIxOwQdraZcS6AUTBVC9DoZ8uugr9lhF6Yw7l2RRc02D7AjrQwR5WjCTRuU
vD2TXhvSVo1XIrYoCXhOW5O/OdhFdmXVQ6Lhg7NtgBW1JHMMBnJ63UOqYDFtLRV3K46Bxo1qs2Da
1dhrhl2LZhc7fxwFq8SDaLYvzUaQe2yr+ldr29VXu4BvsfW8xLnCyVxdhaxNy9AQ4jwPcyvjcCa8
5GxOg5kYqIFMj31st6yeJeuusUa5EkKy1UrymqIuszPaFVU/RVtO6v29Ri3sIfTwRF5pOBzsbdIV
qOoC4JatT+9U16mFDANDJmwp7GNqEudwDZJmDYzSRb6cIulH1kxSeopXCwQ33uEcuX44uFa8dp1Q
v4gloXMrz7FwfSHQGXHNexFhbkXVwI9MncWh2GchgcBuhXdjMgLST4mVGVcTtU8sUgzXs1R57bAN
k8r6PlaPCU1Z6lT1BgKTIt++1Jr5DCCWmj/ZdRvZpGpLuQN1ZJfnDCjKELU32ijrm8E+ACOrYsKN
QBDYQVa7pBio6dzIyK5eV43hlltZVX1z3RVBcx7K4BM9ShpWHqkn156HfXzFwbC4z7u2Og5aa5M8
3tvkgK8A9wGurC0iLf04LPTpbrIjLVpXgAi1s6A1DEKMzbFF9E381E0WpXO5TzB+lz6bj+iWmUR+
kyU67zPTtOJfFm+ZB5rDQfmKR83s7gqKIR0ElISTcwOc0jgHVNyLXeH0NUmeysGinnr5ciAza0QF
ys5h19yOANnUQ1wgjxp8WwHK9uGVzFcLWuRHRBX5UEsqzZzrdPEzGKMgx8tOQLZflnXebcArOZ+g
eOI+DIaGcqbhRs3RHnTx0JgdJbomClHoj0LOP9GPAiV0aIgltH0y0qQip3Du05H6zYp9HMEzS+f/
Qigr5Q23E6d/uGXpsDFwEO+tnAexsgszzokyMvurKNTbiPdWCZL9lI4rvfTYVIQJiRHkWlZ6vBro
PYSbgmMv07HK+PGJPtc/8ga05yoQkbr39FKd241EV4+x5JMe2ZOxcabUhL1Wlf1VXKJmoYTsAOXD
5ti3m1ghD1wXrLD7NhH5756Q4svWUcHvduxhe7L1q3YTHsWdnYmOJhDZL/WqxPlp7JVGZODQ9ba+
Gq06+Cziof0dWV4ZfKmbRKI1EBBjN16fRsa3MTPy/ohvPnUKH/9c4ZC13uhirWWcFeQ7parnharl
CIAvG10nXdJHveVyRHhSnvP62oo1bmoVwdnEmQAJI9uUumhvYwewOgOzb/S/e01avpw6UIjSyBBU
s55fE4Wv1ZOxQ7qHnuYXpqzc3QwQH38efUx8wu3myYHs458DzVOt8/OSIPfI9RyT1oyxXBC/3/Pr
WdqYsCgAXAS9d2uz3vo8426j08zY0LZbbIV6vzYoyVP1Hvt3aFbPq6yPV6dna0vaj5J99GOn9MkT
ntMavYKOiGMsbbGBEaxwjRcPb9/i86LxchGEC3SdFsCaa3HofH6LiSKlfmQyX2l0PXzAXDVgXimM
DS6i8p3WxuvXwv9iU5+m2XlSoA506j4NkX+rjk3XWoVa/qUePHEJAQXkz9v3dSKd+nNjJheii0yb
/QWFTNPrYc5GkMocEzPfnpyCfWsu5rOGYqmfq4xUMnbdawICiWLIpftDcx17E0miMPtqyT0aXBPC
a63uYbxM5zMii+mdH/nyDXsOqin6sUizKe2cqAD6kMjndODhJ6Vbbro+hq4JInv7+Cj+U2EBTMET
/ff2ks/3RXevuqc1lsf/x19gCkd84JGDkjAN1nbh8W/98ZXQqPxg0aakCWCzOvJ5/KvGouFGEXQx
LawPizib2tm/iizsfD/Qx+WLQkTFkKMU83fQFEu16EmRBemJiwYFZLHDl0kn8FTWmwxQRiucg4ce
g+sXNzAnvyZBbQeEtzgjoa9aRbGUl22bGvu46ZKLpkiNeye3jUfw90YjjAXwgTPfhKZXrSWG0BuE
CM6uJY9iMyez+vHk6b4yXT5fEv784EU7I1h1l77NSe8C4XFcWVHaHoIpmAmhmedNX1ZiXRoc+vQs
StZvX89Y5t//LUP9dUEejQeBcnGC8C6erkEg1zsXSEd76GNPfDZr78bO52k15hp+2tH9kmYm6e+w
9s88J+7WaTeMC+4o2ySK+k6l9VepCls/ycAEUoXrLgmSaDeNyghyn1zMzmyVt+aE6x9tlbeXkTG9
03SiJHdyB1iamAR0FjXTMk59PLPe2WY6oRfH2Ml2Ju+GFb7vmE1nm7FZcg4iATWitd3h7Ud3IiBc
Ht2CPQEXSNIytcLTCh4rW5/PyNMPZTB157C/Y6C5FXS1TnXnHu681eBo3R63A4fepRGdz267hvrj
+X//l3B9tmS4uxwWoJOXmGFaqdg7dweLrNIzSGby0o3m/jLuanU2WWb7EVyGvqWd1OwdK1EkHaXB
ygTr8d4veeVluCwZFoofC8PYqaauMiFciKKaCY0p8acGZOx6Qzfc1YygHVWB8diMdN4WjLWvT0V1
zdeUbvLYMlcc+IJ9J3r3ljSO7IthmsZV1nb9ZxcO3rUIPbl757G9/NhIc8GDwO7rUQp58rER6gKY
HOEneUpDfOVEdfUzqvLQt4DQXMFcmn2JSXOHeL44JJXdEH5aMMSmudC3okxHci/tect/jncFnfQb
Ldb+Hr51GWNLxDzvlc0aHm+bafTp50kaXW2GuCcP4ErkDq/nBAghln7ipcY7K+nJcv/nWnxHzMjM
lfS/l73Hk81S5iVQ80bTOPS1CbTazWN6YXYZDfTm8iw2yAPQ8mOP2oMIBzw7nwwLEN027qYk23hV
g4Ay0un8bsgA60YQ0bVFWST29C9wJ+XD2y/v5cy+/EIEa1Tj2dEua8jTH9tS+YXBrctDRldn1/TB
vI2IgNsJBZa1pmZyUWfztI81l+hqM3hvG30C8ORhLZntmNzZL2NOY3l5fv3OzKqOpqp3kHpvfctg
+wTnPTyOxcJsigMtxEmu2mKkoM2yw+GqzgC9rjGFSwIiqc58z71sKtaq0r29HhD+tSJ2JriTZub8
9ERE/CABihdQTh00KemEziOyQYajComcn3Fjm7hHohC8SMvR/4rLy45m55C0+ya0A0glYENIcZzT
pQFHKNa8Vp0xz35bkhQGzms0j0jZ8D+EoVVTqM269AFQg/fgGFQXCBrLQ0Kw3LQ9OhbaIcKL9PlX
KuGcsK2zAZphJKbwEpp0bHcTQcrUraoq67eequi1qSGvdmHv4mfE6lAVPierPPbnTDrjRu8zyiNT
3cCZw+FMzG44N8mFcMCNAI1pcAmDQdDTq4T8i8bvnJZzWhwQmIOOsjomINZInu3CdE13W+rbqTGo
gcJ3S8alCJ5o+8oakv0gqOZuayOPbqq2oKw4GAPsN5BQmb5+ezieaC6X8QCflt0/R43HSeXkEIBW
pB2SpHMOdk6gEGmMkGU6O972WmV+B46bfxQN90wIhnXACxI9jFH2HrP4xXwG+RIT7yKJRdUO8fn5
mNRLmp5RqZyDhkJpZ8zV6BeaI1d9WJA74hjvCU2fH0Ye75mdCssuADL233TEnn2DTpVQtjIi96DB
SDrLKK+tsQ86WxcF8zuT0yu3hu4WsvRi0aLNc3Ip5tiESIbZOzRlBBE1ssItaRbsU1o8sbnhZdu3
3+crt8YyxsaRfRHbRrn8nidzYVGNXRiMrneAGxOSIWVywBDpLyATxjtL5mt3Rv3LkTxKUzyarJ9e
qTaxyQS5CA5DRT6OGLxwHVZacNazIKyHJhjfcRG+NlKBfDk6TU5T2OzRn99aXqXCiUEjHjCzlmdp
28gNp6b0oLt8pYXNigYi1KGpBeu/zmrzzEvJHX778S7b/+ebNrb+pitY2DwTmeypRBmGaw9GRrMO
UwzrZFVrjpD7tK4FZuOY4L21NeYmU1lgklwfyMwj6otBGJKU5Mi7WVkxbaMqC6z3fthzQdrjmMaV
ype87CUxB5wMNAlnJE3qwDuQAQeUzgvABnvFngq/fpBF6lyUPcUTTwb9WlDNZ3c+Ddc9zKB3BuDL
jTn7uUUYxrDnMPTCc8zshyskdtNjpnLtZxC28Ver9MybOqJ42PEwprU+KcTUdZKN90bJNOcLcEbo
GMEs61+91ks/RypTq4RQ8s8JqPBpBd+JsKS0pX4nDW5wHUcOFUSOaoGDuCPnMdP5gZ4SV2Al/vY3
zBjHeWcJrJbw80++qQ492Fhhzj5oEW2PyibGrAM+sW2jotvi0X3vG375ZfFZ0QMSSMRQGMqT/UyH
p0wQuRMcPKM5ywiQXMdp+mmO85tGud07A+eV94VDinAAjgSGTRjyyWbSwK6PGsfVDoVrZodSqvjG
CMLIHwJkPUU3hfuoRiaG/rNB2EThS46cC2Rn/GyZma9CpdE/JSltlxlWduYlULBWERFBwEyAqa2i
qXX3TtPOm6yq5wu6h/VXOfOhvP1hvvbMGG6MewyqDlvOk8mBrYOg3x+yzQtpWdvB9z6ZH9re+AEU
YPP2tV7OsTwxMOtL+ZNCgJDPr5VI1GeQqrSDHIiEKXL5HX5PRDqU/Pb2hV6e1Jhg8W9g7sXBT6ni
5KMeulblk+WFxzKq1fd6Kud7STIQ1BcCpzV/AoGr+UUSIDIojR5nZqgr+/ugE/hKlVxT1XtGgmUw
PDt1Lz8IkCanD51D5ItUBmrncV4V4ZHwHxQTpAZ+VIQb+Us9/0wkBJeoWmSXiCbphXuBe8OxpHpH
HGq+/A0mZmSKl8vehdPa88dPGFxCSyCKjl6YDfsqcway+KbkneXtlass9WYOFVSIFtPE86sUbdPa
aT3GxzlV0Rp0sLWOOxA/b7/hV4btUmXmIMdJjknzZCjlTYknAAjhkdi3elVo7WFRRyoAH2u9m369
fTHj5dvj7MkSuiiBMNmcIgymwjY0t6mSIys26gRRhJfD2NkFcrmp0XdNpKxr9AkGKWL0P5JbtJYa
0N5Knz4O9dCIDUL+6S4zKtylrlb+IOjS3NuBjwt+J3O7JUHWKLTYR6DRvFMsWb7f5wOPisVSjlty
kwGMn2xTbb3XvFkfkmMr2vMEqtOqdiDzZOaFsLKf0Ozec069/MiXCyIKNj26aS+WMYtE4jlqZXKE
6B+zqdDCbZB1YkPmmvfOIHjtUtQc5XJ6pZ9yuv3NCotAsk5Pj0M10VOBib4e9MZaTXpWvTOqX7sU
XmeU60xfNjPL81HdGAlJEi2LM/vfZD2jH9pBTdL2oN3fk8g/WstOXxnXoCKoMx9T839+rTHSk1SS
/XVMzbq7de3G+BrOrvPDLoT+rdMn+SD7TrvCi1/qvpWnzteoQRpEckFKOw5IrHbXk3a8TZPGAeuC
BuRnms5m6pP0SKhC5SQNKpfJgsHVz4O6DCrSk9cMSYmxDYT4xyK1SnLqOjOpFrN6883WKvtH0wT2
tBrkSHZe35B5e55gwkaNKnT8E6p29klEMtUlNoLxEi0RuO05RNmK1b6xYYFlswSLCLCKEK/ZsEkU
GY3pQoTQSXwWT5fU5BH6Wm8EhYLZKpJ5ZdpV/U0jS9ah940sX1SjXHIOSgRMNVm4wADHZPitD6Fk
2aq7LQGGgAd6WC3kSHcV3fZ8msrrRqtacOh247G1D/u+WeV2Cp6RpK/2UtYKgv+kxvE61es7pQVB
ssmcabrIVCW+vz2VyGViOnm5YDZ0aq9IEjFRL2WOJ+cMQ2ZmTThUdUQ9EC2Idz0jDTjpExq4UIeD
NYlwieA07toLO9BNf+ATnnS/zprmtuybgRlD1s6XmT27Wnd48LeGWydk6QZju8c3J/fFFFafs7C3
fIFA7jptorLy7Q57TF8Pi8bOlf1tbCfeT2C9lHKNfBj61Wg66S9I6QBZS/iprj9ESh83sIuTr/Go
tPeOQcYrM9MS3GAuFidKmKdWwQRNhTJl0RzN1PB+WoViGW7aDoyn3iMA4FfEEUMo6sIMS3ZViZ2t
DcjDJUV+AhYh/m6RQHrKB3mM2lyMZfBTcwhsXZdNbWAkl+KbGjPozQQ/FlfcUtX7ZsUefpXM8ZKx
qKEA89FA63Jl5lZxrXgBK4SHtr1/+62/vFV8SZx/nMVQb5inh8uKVE9yx7wKCbOhbYl0CM4jvf+p
NFltIndyLpwUzfnb13w5Y1Eal0vFChUmZtnT7SlBwkSCt+VRp2q9risyiQ30dhvRDNPh7Uu9XPI5
1S1VRJBiLtc7GdNNrwtZ6kl9DPU02tgARDceLtl3puAXlWYuQWA2q8vyELnO8y+HArKlrKiuj6OZ
RutWuDdRp9XoYwk1jNT0iXgactv6dyEurxxd6UtxsODFLXXu0/l40sliyB2nPbZsO+6FMxOTWIro
anJMRums6cSjKpIvmfzAbqbuNbVS71cSRc5Z3OTBOwv6qz+HT0ZyXn185ifPQfWK3WNmqyMy93GH
UuNoNA3adasbfkxVxBgn6uHWLfViS6yxBNo69eT6peLcqOLinY3tK6/eWqLMFkgRJ5nTCCVkd01h
jqI9DnW/wAGHaC0KgmnfHmCvzBUWO0kILgxkMGqnZ606dPVuiPvhGEPMuBJhP+EbKdk043NRG7jv
5OWy5NUbUZrtec5vnTa69CIk/mIJGs9ExkJkixThjqt1jbuvSaXMYdfGM2EabdutLVuTqHPCGhrw
PBntxSiQaqzJcJgM0CZ9lZ6hq7R+BrHS8YRoiA8RAyflO3uaRzzJ0wWCIgRDjYcpMZXjEVwWkCcL
RKcjKQrJ/zx6dNh2Rt+yaqYtUdp1NG8VdZxdIdv2kjdyNxfEr+SFUe1KksXQCKbTNg+TiZJFXZ6P
QQHIEV75+QDPYZ0OYnznQPHYZjr9rRSyMF4SXwQSZBkdT36rN+loWitrPIbCmT5nNZLfKesySJ4p
AMqmTbR16ooziKCprzNWPmkzJj/ooeV57YTejRF56hvcebV9e7yczn3LM1y+DT5ZA/TeKQup6vHE
WHYxHeuCRIGqxgVC+Gu2cjuUd3//UoxHODP24z705HWF2iDtQhnTsYsJN6qEVfskkuS7TkbNOxPg
6Sqy3BV9D6B9fHFIXE46EEIJMmVyezouK6PfO1F7nIjh8cOk7q+KLHWvdJtNzdv3d3rQWi66EAWo
CGF/xwn9/BXrHqhg2+m5aG3i/TIAcTUY2DZ9SD0KIPN7JeYX0xsXXJyxnNqhwwgQhc8viHsiU22n
xDFvvWkr2ZyMvhXG0SWaQJI+06DeiaWZMI8W9ZBev+ubsrurZO5dDbAu3hnirzxzXi0VfspKPPZF
O/F0hHeVp/FtmYKIMElqTdyNn0pqDpiGcn1bN0tu6zhM7zzz1+aABTFnLoIA/px+V25jytSo3Plo
BZp2MQNYJ0SADOhyDNWuNSx7Azm2PFZNkW3BEYtjS+ttTS2puugGdaXR7riwGlPcdpWm9pqo5kt2
+uC5bSJ/3h4fr3xqNMboQqC3sKi3nKz92OdoLTvlfGzIW/6coE1fdlce/qv2Pf7H6QaAkcEWgL2z
ZGhQTj4ZGaU+MgGbmX40nW7e06WY9tkUGlsrW/Ikpl5wxijHzRik6p392/KWn89zfG4GznBBm1u8
2LQjJRHUnr35aPeTOFeNMX3E6n7/9pN8eXsAW5m3oOKYdKkfy/hPJtNpzHKOuJk4FlWar3v+55dC
mKgEzTLdQg0Zzxtg+Nd5qPrN21d+hO2c3N/jWX3ZLUqsvCeT2NSHdZDH0jhWszmtlauZn3LI8uQY
e8i/V7kZpw3A6FncF23IzlmVC4JbeY7e+YHInQ09TCF8GGfS48OMqjujjayzkdZ/42O14V8yE+9a
4sMR67mY5t+jYeW9X2nufHDtuCO0TvtmEdH00W1QLmwZBqHum64jf5uzVV54aEkw39qzZa06SHF4
4MVg3ARtGpOCrcX7Bh5CAs06k5/VZEUjqRTVeJN5DknTEvXKe6jSx7rJs0fmwhBCKWcs8EC29ie7
MDfrl6acnd4lragv0sIQuECtcrwkoz4LN7gAa+NGo4FBbqJj5re5UyTCLwlF0H0Zt1Pnj3OOi9Ss
ZUj+h8JY6Pdmfa/lXbL0bwlsnLF0aauxKAoioXvwVHTm8/IC+ioKimkMSRIhHrr/NMMLCLeeoazz
yQtCTCYkE8Y+pZ/2jKaK21+bkKC/vT1mHif+5w+ATpmkaCwXvSfJ3c9nxlLLyb6Sqr5zZBRdVFXe
nelWQhJIEtpFyGSExXeVR119zQknOQsHkqRWdWeXE7xbTauhGJj416B146GSc9afhWPqbXD58Hah
FOjWGibHdOXWLl1n2JRltXaxUf0waVGpjdukybafKaP4QeE0N+mgU27M7dlUW9i/5jvn9mUaO7lb
6plsuLkmZw9x8rppZVQ9sQ/lXd/XzTZkoZEr3lx0HsSeuWOUlJvcctszEUYmoRB5Wr8zBb0oaUOL
g27hcOPI9KEgnSzEZpd2befG/Z0HL+wMp0u9KcF2nimhgLmHVrfXhrTdla7BugyI3R9KO7mFFTLt
3n7zJ/iPhRBB9sBjrwo1xqLEev7mezHGsijK8W7KB/XN0QcX8ZyKLCIX0oUuFlYWraTRIMJ1JnO7
X4VOGt4U0OD6bTZl6jaXveOLdMr+vKT/iDb/+diW/PeizSMmtqeKzce//pdi8wNNRdymbGJQZ9F/
ZWT/RQIXH/jCYIMvf1z6WECx/6XZ1PUPnI8eKdmmw5q7nLbbslPRf/3T/kD1ig0/f1ikqC3Yf0ex
ycb12adFW/DxSM/WisR3/ECnJJRKzEDPkt9ODANlVwyZdkkSvDlddV2JC6ZxvGa+r4iev5ZF7umX
UTsyxobYi641Q89/k384MoFkdvCRII7gc4J6gb5SWt0B64auZxgdJyj25chwolAYxcb2enVP6HEt
V9oAgnwljAiLoafXULCJxOtuKoqACGe8SDnYYpyiWQWggD5Su2u6M6NuRLWZsBh9owVoTj+LgCbA
F71LgmhHOpeHWTaJo/HKdtN47+Ghoa2f6HZ9V0AMoAKphbp9JzUDGlilay5iyXSo1z1xZAA7HWgD
iV+UlS6pvS11baeMEBXaE1WxXVLjEduO0LmTT61ZNaavQlyV0A5M+1KEYX4VVghotolTKnOd9lQR
sSa2zQ+8VnO9dW2FSy5My/SmpGW7GzCWxh97YmGjEO0e8Zob3HIyn7dD3PTTTdPhj1pZ2JobX9Uz
Bfy5i/APTnVqBZfkNIMhMGunO2a6hZ3eMzDIbOd6wtS4wuDQtw8seIRm6ppd3VntaF3HxRh3Fh3g
2MYgL42wu12EEg8eWW34Rc2h+G2qIrzoc9RQq6Qxh02tKjcDLpsO5bbqdStHqBY+mEHg4UVzyLXB
ymEKHGEsre4WskQHa61ImgPBFZ61s0Kvn9ZNXWKgIo8uSHHjeXO09wJrXnRMSX2pSEBmluKIr/Dy
p1rmW1MQ/u6CNqxWWOEYBc2UBY1v4zUkBSnxEnSu9VzTJ3XbaDewbU1WrVqSokiPcMh4FC32x7Zu
vbsEgg0VaWQPKxKiJnKNEuRUSD7q4GubVUQ/GFli3rMvvKAiXlQ7NhvMmUXQgRHpS26sTc10OVVm
KK5Sy8EFZWniC0tOW14sBg7OglabjStDDs6dLQnF8SE6G8golBNNvmzC/MGu7RbXxYwfY916wQh4
wm1CasF2ZV9j045/zbGbOD7Js+UtfJ5YbnDJlj8yomYuwojslU2wpLetJbFs7QYMSvF1tAz1IwlT
E0d5lDu/jD6O2/00e8mPEGnhxyktEIDFDrY8v07l4vmLNI34s2op1zg9xCHCLMxYrlICevesr7FB
QluRJBekr0VoDi1Mo36UFtqNUVgmbA2q/RPZomrYJ/OymgBIB1cpIozHnTaSdFaBbfJxWwltpbqW
t1orO/suPS39xr6pxA0Sp5iiZGg2P7JJ5iaVX7LNEpzuBmKJ3AnOXDrC+cYj4cL23djwtPWsJ/xU
SuD2QSZmIOBTVuoH5mCv3lADBAc2Y+PceWMfWT734Fg7dxCN4U+e0Fuf9GqqEKNS2p2Cpa/5Qx8H
vzLOGvV2kkDeL9lZc7gudIk+3SvG/BZWcnSF4lBj6zdnya+R2s5dlJFDv0KdwtNTVZ5/CjEGd1h6
J3s3J9Q3aMuI7J56V/2dETOKjWBBLs8KZhSSzcKgOnfa3CTUG9TTneEl9YA8zSWTFVOzvdjDCu3C
JCTuF8l6sl28yvZlqVPYgL+fVQaRFFERbnB2NO2ZA0WkXBEh0hPw4jXmrsBV2K+tILV2nAQ97Qy5
B/iXx73Hf1Z4VnjWxX+/wh/++/+U/6Cw89//9x/3xcM/Pjb//f+Kn3H16/mqzz/xZ9V3PkC8ITaL
/jubf133WL7/rPo2/0UnGIQNAY4kRK2cov8n/uPDYvthP0CRiZ2uWP7TX2u+Jj4gv2RtXrYKtPWR
vKAW/hsZoidGDXj2iF9NGqlsSuiIvMBhZaYBFKDuViUhQt6gqr2AejH6gynPRBY3V2lAOJlP82lG
95V1wd7JgfRxUIjkeR9pfbam8Ung3hjWH60Aoysr4TR/n+peW2O7L4+mTV7Cn+H3b6ltJwdlfjXV
B3ZR9lKFYPdzeuhJTWJ7Gudbb1WosYNe1z9GMVgfX6VtQngY7uQIj/ctxnaONnkThDeZa9e/8RXI
K0l8+rlsjfGzJhrsp6PtQKOoXf1ixMzOEYdE4W89IpEjY0WYG3xX00b9f/bOpDduJc3a/6X3vOAU
HLYkM1ODJUuWZVveEB45DxHB+dd/D+1baCt928LFty00UIsuuKjMJIMR5z3nOWbhARQNaEMJitr4
Qgfj/M0spv7N3C7LUYzO9Ll0KfgzstQ/TDmBtEiptny1dvYRSAWdReamjDb2NwhAUZBt+ruoEA17
QpevQEeJGGK40cW/3Jx3Pw9Gv4YAz2SzPe3D3Jo3FVZKge1gV41+0TIGnLO1v39PPs2vZnjLMZCW
a9WBhvcH+r0t9fdP89+VgZUBOer/Xhne7g25z5uEf/yLv7f/1l/7Q/vDdoUXD4vXfxYC/y/mgzuJ
D+YfLgOftePvdcDhv9p3/ADk+f3w7vFv/l4HHNJaO9WVScyu+SNx/JtF4Pmh2kdrwm8Lrs0kWsx5
8jxPUy7utuBBhK1imc3Hupzzq80t6G1Lx+lhJgSSrGpb7vzWnK8tSPanX76nf7hJn0uX++X3Awfy
9p6BxaN4dqIePRyPgiDxnosx77p2Gz8XcHAeQkWz5r+8FJE4FmMicDRN7BUYz5+HxkjJnc8+RLy2
rN8uQ+nFHYtaIq06fOFT/falUsvMpyL7ygiJnNfZo+cAMldqCdlICV0AYSWjQiYd0H2Uo6SxO7dq
ZMwA+Xql8PSbnjXGqT9/2jO+Pd8sn5IF3rFcZges8mcfVxdjxv6nopqR4Wx3MYdzDpWjrUeRBFtB
+4IzGuaDJh70JDKcV9HkVP07+HEcg+YWTBossPEdqwvSmAfyxD60MyViL63mZwdP/rr9TnZ29QqS
0Ll0XawBVZawZBDoNn3TG+V0hY++eaEqwf7tNtsD0aSamBLYrIbnt5kcS+oIAMvjN2iLNCLTsYrI
mbaOr0TZ5pO/ZMXrZjRwfrptM2+nYd+CqWnwvs9NqvJ7CQLjrvBHzTSTE4FBdHsbKWfbrPAhq3z8
I/Qtc8qa+iE/VWHd3sIwHJjTZI4/nTABiPWIyjaVOId798uff+vn8yE0G8ZC5GF4F2LCwyXHMvLr
Ss+7vVl50iiqH6vq6FVmcJQ8c9GMOHTQQz7f/fl6Z6GlHxckL4kOtnNTQeifXZCTxTgH3YZLJDdP
MGnoN3W8ZErpn0irj0GqHrpAcFDWUdi5T7PpXZmYZgmDnFqvvcmmKsaVO71wx7Mi/iIP/v1H4Q/D
H8iyyYz6+bfgcyDjaEihcK5E8dCznNFTuX7bdBVcLzCHYih6/w61zTVBmeEg4vHgMeeRP3vItilv
l8wNycWwyceIZlbHttbTCzUNz0cfP6/iY63g1sX9yPbw+ScDshzokiYX4kykBZx5cOKU1pIXvr9/
ugqvAnLDABLQnc7MKuvieunU7lcBRXJpicFLupCT7p/vnX+4Ci86tolYVIhC7K+8X+9VGdKVsaiO
J7GQnxrXmT9aUrlfX7jIbw88sUxSK3AeLLKZkEn3P+OXzc9iebojI/ZFhSMrvpnPorrwii3sv0HU
FTymZvZeZ0ttXmSua9hJXW2+OGTWlJGsn/t6vh0Hp7NvRVHQUzCajNdufxy7L7RXrhmDA3yul4M7
AIQsF4XUby8aVQbgcS3um2mRNW3skHZfZXbGv3VHwDVXeSpocHdW08Jjp9Nyh2GWbZW0uFfZYuet
+3qT0Kmire7NJknHHNG+UmF4km0BagZTnS+jtcFhA5+tXD4PBDnLBGM7XVFbo0DzSt3P2et+yhxo
pWqp6VBwVj8eOt/Qr+q8Gbc3oyM38zHt8syGD4OL8DCHlvoSLgaGRWwsWxCbg1c2F35REwGrCpVP
cEDM2cW3ajcyGTq7NxKmi2tzBAwXZKfV3dR7k2AyoGmT8QfcoF68biUF4odVBcF4lW79tCUVhZ1W
MtQwjG7cXss8me2lWxNRuL5OSAzmbwNvG80Il1FoHY0VjEdkuWs6x7LEY3eyB/AgSdoBXQEQJw3e
4fCMrMMMJzmL9WRxdLG0yXhgI5B7GVgu30+lxXYZVOSCIzyR5sdubTp0v2Kvse4rYcgj9G50lazf
v0FRN/VwWOlgvcePyBuv4MV9u4IkWZhwqh+CyUDIGj2J4hzi6NPTQmf6NzU7gDz8rGSC0vHXP6pJ
cRPUrvvGGlbLoBINAnBcpZbXHFQ1NcvJ7pd+PSCIbe8ru1jNG8qe8+FgLa0JbWxd2uPqghm9tDWL
8JUNzmwGV+dU9Z0xaWYgVmVXRbLbfSW7jNH4YAEGXQ9GLyla7RG9nrAZNp/TAroQIziExpsV1A3m
OwufHZJDbdOe6qsVtWwx229Gj4PsAKurvi4y1U0wXQIAStps5FfipGMVhXYxXRRWVa9JJj0AtbOu
9WW35W3JLyGgyHJzrdYhdQ1OX1OAmhNPEqAe24tGDWwmhePEbbE4n0XXBcYhH4bQ3JPv+XjMfRq7
r3urmmDclHN5NRtj9VmuvMbijmbEgfyKi6y5+HLASdsZ1P+mLRyBuOj87NPqQzy88CQK8aEhGf45
WAD1xtrsYKapZjFgtZnNcNuQsvIveydr1VWZynW6E3VI4ExSoWzHdmWnNmdCRbuEWdYWrtkp9NMj
wCivOGRtDz9I0D+Hurox2b9llOsup3YdN/9unLSNUVf2/V2q1yx9tAZgW1dy7IqrzZTQ9UbERhk3
eqJkXFfLbsGlipI8qDaWJ7hpho6raZm6JF18OmB1qNuPa1jM905e53aGBdcPGLzNUgxokqkoj64e
PGp3p94CPdit1XaizcVVcVFtQ32yofV2CQElLen5mnznImjHnXQY1vmDIde0j32/deeY0tmFjRFL
aUgANdcU1dMejHK9hf54wCIaXMueSApEwyaEwThO7S1dA3mXKLbu5Gjnxt3u7GAMyN7a0v1qlhzA
T+6yUhNMOXP2fqFpxYrZWcqvhTP4NzYYt+7g9Cav53EJy4PVhnpPhAT9tUf06y1/UnqTljoAX9i1
dhqpqtZOstRwnopaTTzNJe6LaEI5eygc5V4SEICp55m1e1P1fsusM/WbGZZSX2VJUZcTfRhFH17Z
eU2ltcdOkW7N3FHOpW326YPrb3ziqXEytPDRujXczZeXYO3XmTl4rc0EMWfcThirNrgUop8l/Nth
8y6F17tZTP1E6MWeh06NuVnLTwoP3LXZWEiwGAh8K4aeXL+zlibs8OJ36rQBpHKjuoXecizCQI+x
KAkKQ9zyooHN5ettKQrkPkPoOc43XnfYf0QDNtC1roJCN84rL8Se0srZBlsswv6eEhi7OvatQtzP
cBXXNE7bNVi/krKnpAzKAXUCC+x3ngj9YcUa/KnrgYeRWpaOiPwmh4I/oZSi/eaQGyM/SOUU4VJe
K3Rgg6Ni78F/i02oDzpael98DN3KsuM8R4k/IkcOZSR0PrRMWRrjbp2MrorN2SCnv3HNL2476/Qo
3a6wImPL6T/WRUNAYy77mQyz42QfSt5Z7ZWbUWcWC6OTEKc7z3idpfTrJc24dg+pV9iAVa0i58ap
x+JtNSzBY7j06fdmZDYAbZA9+ytOWksQOdVatKct77PvOphy91JUTvMOwjHHIILXYkzyZT/yeEXq
4D6mbz6I0lQp5l+pfmXwaMNQBbZ2h1I/s5FMJ/uxhrSJ78tsgqdtkP29MOr2satAf8cV6EgRk4vq
ZSy6Fn4hRo51PRCud4J7Erz1ckFY361O67wq47R/IUzW/G6+yrUMpyTHgVGxysj5SzO5Lb+EZ8qK
l6rRQwus5BhGfSk2J6JPN0q9Ya8AnJop4Johi4ltjaZByg3kfBON3L5OlOLKHuMBvt3bLSz2X3Vq
ZXPrblZbJF5YLS0AzgJXWVSr1WC81UMsv0Oib5cHg9kUZEkLrcy/6vj/gRikOWwFjtn6K0+ZXXvZ
WieLv4yYOvdGm5pIFw684XbVzvcxxyieLBhI2+aAW8SjjuLHfu+/whPCE9rCH4SnT+32qT1Xnvgn
P5Un1/xr5wBhl0IMIMK9a6U/JWg7/IvUs6AWk9MSCx3In/9IT+jMpJTI2SBZBTTjgcXhf/A/IjRD
6d36yHEdc6Dj7dHpfyFBPz8NQCohnYZM6YUk2gEZnZ85mAXaZDDrEkbdUjHwocz3CPt7ealj9/n5
f78Ofl6Wc4qK4KFh7n1+HGAbuUpQlmVUlMxmCefO4xd327r3GA5fck/+/pl86lj2kyHrB2fksxNO
ZbMHk92MDL3a/gGWZI8EM9YvmCKfn/l/fiIkO078/t7e9sPC+csBh3RX2OAn4BOx07kXWoIJY3OW
v64C1jkqpDk//HJnvSjVccVdcOSG2W8WFxsed8yvR6rKdnUgFVJN6bK4R3VRLEnOLI4mlzJbLv7/
Lnb2JUpz3ebV0RA1rWBdiOd2zmOVOSa8ZaYNxz9f7LdfjJgiiiq6kEkGnfvk+SfLh708gTNV5PTS
uC/ZOSTZLNQLV/ntHuQqDskMQC+YlcW5Hm81qwe3gT100K/ldcUe6KT2hi7NnCf+9x8IXcb64eGl
5OVMf7Q4t40rXO+IY6V1KfgwMQ/0/ILK+U9fG8d4+tz3gDlC3vOvrW5G6lPXtYpU71qnasQhYLEj
fUG7O09r7fcdbtodq4tSjn579uvYBmcI06zqqMryoE+UXjhX8yX2+XDiJIzTwN+GCfFwEvJTpoxy
fVWNrbROi+wJojWci9VbG6hXB4QklO0RFmrKSZ0mlpu1xeofWRS2QHkFXZnFwzJ4EC1BZ48xqxF4
ndQ3MTCq2cq+k8xzUlortg57wlSGnyjFIeC/tU6xsftr9JuwNKW8LAr6OZJ27PynjCzN39UD/+cI
bP/Evxjhfnwj3Kh7rGgfI3q7EvbLs89qQCXRnjYM14qdiqAoD7hsV993aqjeeJNvRPUwkvFfTDFG
AhrQvyI8/lgKsKMjLROQ2OdLZ3/AoCfAgEgq8E6NAGA0J2PTIdP957v4Hx4YEj+cOHg4Cc+eL3F0
nBiTb/pVNEq6U+zJFteYCkBAyMr78udL/baa7loULTBIU0iavwEzCZYOBXjTOnIr1X71lwkXSisc
5p6ecoqHVqS2+FdC2I/vkBAQb2cUW4Yw4uw7NPqlgDTBJS2iptHoLtOxKIL1hdfE+TMKmgzzOphM
2BqIh+doAUyCqnCsdH9GDatKRlFozsL+PAUvvB1+vxBJD94K+wsJNZTJ9LN7UlUIbjnZVrbkXn5l
bcKKfMpUHv78O/3TVX5uGMDScOvtv+Mvd363tDLPDYjIASU3EX1DZeIE2Hf+9VWwFO9SOlfZA8DP
r9LMFv4ne2yidfaa6w5udLRNtfGCir7/wL8+xQz3duQJ5EXCFvzH2TdWhoDisgJ1MtRbf19YTZMY
o71+tZqv9n6wanP78OfPBafr/Jq8ggJiQpihuKJ3niRpF8q3Z06mEEUV2pk2W3x1NNkY4yGAI9xe
BmPovXenCSC4ncoGIeTHQQ4RXJ62ph/dyILGU1/kvL7Gw4TWFiRUtARAv5UcaX9B0Q0OUJkGxKOx
WT/r0Jr92GpsBQu8U9X3Tc61m0weDv4kgPRdHj1nI3kbOoNWnN3brL4SlUsvrtOXCEEWwA0owqWN
AaneWrAem0+l0+o484MIF/cjFZqAvUkV2RJGd4rTa4HRf6Hs1nOiblCIR61BS+KhZor1bbV6uFrG
bHtrnM5zBxGr9506Dq1pLiLsS5UZLykQVkw+df6hDlC5DlbYlzjbA9l3SS0tNR50kDcL2oEFBn+1
Z4DNTCwtKleZuoVxDdHH/1ijQtPMNAW9eUQRJpXkbXl+BMatzJtgc/3PLoRC+RiaY4AOMcxuxkGt
4xzYxcpqaQxJspYatiszxFEXSYFB6r2d7+fzJcXXv1dZFX1crJboTzkSAJCwepnRTRrdxG7jzRjQ
J+JJYP7nFgqiPQaAY9MeYj3S/rT41I86ORx6Gqe+ONwEdWIEk/cZLTSf3wFGTz/53YRaBCbFKKM9
0fcmpDP8K7xBYNcjzve301i6xufeM7e3RGnsIh40NYgXnWfND1kgpuyyL2c4y9gbm+0AsFsajzJo
FwFBvLA+DJ7OPxprD++9D+3+SWbM56ZIDz61PeU8033i2hWAEtn6uo8MokhuLAG6B0evRBLLY1uO
0rnCZjmhhY3G9HFoJ7P/SJp3cA/AgdP8WNYcDU7j1jvr0fBqN4+knhzjaOgMGa/RG0R9A73RPrlU
wthRCGToo4GwPEath76LfTPjPg8rx3lTm9gmEak8OXx1C8phrnWTOsZlIEi44VysoaoYoTnUxwoo
2h3fu1W+x+cDVVzVaT08rqrT+mJEmAAijrnMwqa/+h+wuqU4Eqe+fGgMKiRJkPd8sS0ZhumyWdPK
jcpmysyjMOfKieVaAUUsddH7373GbKg00Y5bgrWpF+MWy2JJXL9AYbvCIDeUr+Q47mGO3Jv6z4iM
DfmGVo2bDIHb59uF4Invv0qTcGrEdlF5EOK2BaCYZxX9PYS7vD3QgWNAGocbLlCackSTyqo9ohWj
uxeNydHViVwb+WjZmSsTUfdNe40fL0BkDzc/OwincINITRl74G7P894wwrGBPhZF1bSH0PXnzD1p
p5k9kWgOtMZCTQ7uS0qupnpBKMcw2yZ801V1FbphUyYZRz0N8XzrPhKgsS+bEg3ijiUHup09KSun
9j7vBXz9oEyFetK+Mw7DN1UQJqisyBbERfzD4oVZUF3kqi226h3tMRYDnnkpXk8TnIPI6kt360zg
3WWWhYcNwPU8R5Otcmu43rwmAxtQb/WnlK81AJClxuXQ93b4Nsz2BpGMwNo+ix3kuyWgFo+1d8kE
rj+nbo+kiCfK5VxAFrFqXEPFLseEMHINxyKwIxQ71TBXdJJpyzCpWWWWYV8YQyhUQsjTG7/OG77Y
2JnkqK+HahfFWnapuGqXKUtv3Ix96oGullXEPd7qJqEnhnoPCi5M92LxDLM4mJMub42l45UtnFnM
UGYz0V8WgYbHLrsAzcmenfCudjNkTzlY/PX0lLFm97psHoZFBPMbk5JbnswulcvJE+leWGZTJBcz
GZFL7IEOuKfIc0uv+nYGlMitlt2VXt285kSONUpMafHA/wbdCDMVGUyKVKGr644JGqeKVXcplT3e
DBGhDHLrctMmwxGs3MED35TdRI4xNx+gnftpbHVe/W2Q0i9ovbHRyestDRnbB21bXDldkO7A7JXa
M04SlLOWPhV2PcTAz4Y9+lTmMk1561jlAB6rmKR5OViW7Ih2GxOhvrS1T4MusonTSJDuDwtESbol
vPrd4A9mnyBJ228XBgxt0lt4wSIlM44SugEKd9jWzfvU8+okz2XaBX0Pht19bDq6zTFiW/IylAX8
SFtzEsKLNrJaYyzc3hlQo5yjPeSAOwpvmK95OIQEjtf2N27JWCdSownfZbNTLeLclBno9z4gLUlc
T/MhB5E9jqVm5tPg4oASvHRu/q3AZase+TNFd6kaukq4gYxSfNjy1euvh8b0x+sCihPl8JYvqVRT
I60lY2vn6UeXfzYmjBX8/tLS0D8oKAi2OQm9kTr3KSeLEpfStLMHhE6RH5wG+S/2lU3Tg0jryrzR
lcHMj34VCo6YBE2aG7Syu6ugbjuiKT3jpkNnS2M8hSgq5nHLqUW5XGFWTK/aqnPK64CFpzgstruW
hw5LrvgobBIMZlRN5HMuG8U7+YjDdy3ejaZLlxAdxfznLAnW3dI/MLRV7FStMl+F2pd4+PH96uBe
ZLJXn9O889T3uUxHXAtOJRomxfREQBpd++Ji0xb6JwkH244M1hbrAu0qf1RVlkp+VW+m7FEHaXeo
i9JwI4Fxu6YQYy1YUuecWiIgjmMWgTikqckolAAMhL2Xuh58e0j9MOXSiLlGywuVvZPztjCdca+2
a8lHtDVn/4vWdUPMRca0OXFji9G+LGcz4NsFqUEVWD7PFH45rKGF5DR4aKkfpNyD35o9DArwdEUd
A8t9sbApW3NDbHFORS/FWuh/t6oQEFjQlBfFCIj31mmsupJg2eJ331eW2QBfdp49+njCuCdZKdJr
IszKO/LsY8Ek79qFCW+6ELuHZzNcQyjCQG81KVSb1Ssfc5A1TrI5WtCWU1dNcejXcf9+a2m8a5qN
ZySoa7oySlH/aC2CVhoTxhMnVw3yFYm9FMEwp4DiQFmnM2LAd9Z3o56M1/TRgCGyQ+V9D/jRzEhI
psH47OGsHabUTrEApYgGy3eLzsqn1DC96e2SL4txMlP2n7FBXG6NpkwodaCZsHzvMGr7Ugizb19V
/cgqv5kt80G4WMt65cztaOMbMqpT583dGDWiaHVMsidAxK9zMe/+TlIIqqbKEAM5bjC9FOYHyKVG
GPu8Stl/LspujkY7MmpIKf16oJ7WUZcZUAzs5cpqfGp4fQ71flOTpdHTHsMcNN5CoAsjT7qg7Aay
Wdl9dv10Lk8ySzcUJlZUIo/MAl0CfYbnH7CFLgwhqO5kC5VN2r8Vbck70KqW+uCMRZXHbW3Lq61Y
cqzBTme99Yauz7CuVe2nafBbvp9hCX+8iJXBsENiJNULEWRcr6paIs4E1GCjxjhfR6nw9LdFTRGt
lTcWdN6x6z+ouVqgHNPYinjYVuEaFwEQeMYcG8XQlpnzKuL4XyGf+oG+Hx1u8sSextWMgxY0U0Ij
a8hImXvSjoSn3XeUJWchIM2yvp442wRHoXuzjgaKHyGEdcV6/+ej1A9czLPTGwdDPMA4kHd/N6iI
52dEU7A5tTbwFVCX1ubK5eGgEXNI0/VVl0FpOhb5YIQnqpXcLfGLWdK/WW3r3WYNwHwlPtzquBYs
Jkne1hthBVKiWQRsaejuapxs7Rt30kx0SGWI7RiAjbIvMwjLTwP9l9OBgG+R3nPUhrnerC2tZmCx
vSfYMLn/lnZR51IMrecnwdhn71y7XN6Vm5OGr+kBtcwT8aTMOwFZMkB2EVuCW6XmcXr683d0Lqog
25G+xfrqh8gqv6EGc5n3adaSmw9ay3o0vC29SEMq6yLRlOZj7a7j2z9f8Fww+nFBiF0UIGAPd86d
4dNa+iQaGYbh66m/bIZiUIr8R1B5gxfyr6+FFQvbF0UYXNA9V8M9Zxpql6o1ofCJS9kGx3rbssvN
q9oXju2/H9ppUsGeDtJvN5T+ALP8InpAKiq0AEVIIW7/ISyq9QYGtHrhu/v9It6OjtnnRPvU5xyy
QKitkUDD2JjkY/m9Ke38TjX9fPnnb+2froIvfc/vww/3z/UbSiE42nDIIdRO2NgqCKxBrm9Of77K
mfcVIQqol79LKlBXbYABZzIRhuoqFFr1WDwHFn6NgLywRbQ8Wqa0EkYMhKRlU0boy58ib/Fs86Hk
LAfnc7GI1Njr6tqveDVJ7xJU9upf5hYuzxg3wRImf/5j/+krwacWIAIyU8Me/nwhccLeABe8f/H+
8MYhjHhJFMB/YZzyjxehLmGv+EBKP5cBrSmc7KFfkTM15xA2tr0KkrXvKfL686f57REEl8GLjQt5
TNx+Q5VUewuXGjIZGd4wHImKD1VUyMCIN3eWLyUcfr8Y08191rbPIADOnj2D+TaiXAk4JChI6rDV
mGfqMXin7M584Uf6TatjAXOBTmIgJrqK4v38R7Jd5RfMpEaAZtkYUaU4X/I6K18XNIreYEUIo2EM
X0K1/vaj7asm3l5k9n2Gc25azjAB2DpgegC1NE2ATHVH2+V2/vGL/Xd2/j8sz7/cvL/1GD9mpLg+
PQtv7f/g5+TcEX+RicBFSsp/jyX8b2SbyTnELowaOxaGUQs2478zGy61PCjstF75e5CCXqRfxuYU
GbNjCHk2cF6DlbH+zdich/ZMyGUmj5pPuAfgEZv9PRr+qxA+12upGWS+4Zi7tZA34IVE3J/5TL56
MW7WTD1Ib0YtNTpCs1HfC/tGdGQwo7Xu8idj9tEPUQjNMlIApIrTYI/4YvPV8glH+yE9oHXJqS7S
DegQ6ukIuiZ5uc0fTHrX18s5KFefKNMucAxhkb6dhmFaDrYM2ByzgWs+rT+EkSxzN/lKuqbM05OT
mwPKSWVtU3ofbhtLSB37c6stGEN52/dxRVu5e8pT5BOLdAZbq4eZiER9DY0Z0YtWdhwqYl75U2cE
JC/2x7J4ULQnqxNhTxxK0zxhsgcL3eWHpdpwEmTFINmaTahkPElW82Eedz5/NrXmGGc26e84x1z9
3USw+CBBPN9WS0ONeGanBK8nWgxXRM0RmqG9kSSLsRMqeWShgAYCVdMTEWthVka2Sd3qoWHfeRES
qJlOqVdWXxCkFF7ZfsvQztKhto7TbDofndKWj/2oM7LtVBsfgy2V/qHLbMpQZ7cvT7Xp8n3IQPfh
dVlYvn1SdWAVT/TOVl84m9W0k25y0++LeZ7DJ9s0+qdyqasqKTPHtpMVyye6oUV4exka8Z4t4vbJ
XwruEyNvV0xMTWGtMWnvZYmNvu6rZBZlks72UCZ+024pxZZO9Ur5FifUXbm3OBnKLYsDm5LLg9xC
/XpmqkxTNHd9ntBnp8kBu+v2Coui7WKjbpbqghOSuySTZMaKFIezlVeQdvB3Ip8QLPEdALWh1QZb
xN1ljceqoc01NlrDS5M+nBw8icLdSKuQaIdBuQhceE0Lejyqlm4OMQ3iM4rKVeffLN4GDGozhgQR
0RwJoSCdPNCTM80QUZihCSCEz8GtglpMaWhohCpZUHrym9Ypq89W31p3HHrq5oSIWnwN9DCTlA7b
vDhMmiMiBEL7zTxwvHISuk2V3R8Q3MxAs59IHTy4lDHI9GmtsrD+njWyFgbDUfzMl1mRcXcQTFyq
Du+k8HbJIwypHAUZ9iULxtnHZM4Z6pRzu9HeYZH8rx3siIcMwp24QfFzkYu6cfqgEMJuwq6x6F3Z
MHsfWzxc4uA3xgTQ26c79TgXa3FlN8HylZO2j8wwDsJ+l/mA+06h3+f1BbZDS1xulE+eGLMMn4lH
+2/zrZgHdIumvndCn9kLstaAmTkgF3M9oEcVh5WI94Xd2zRtqDGkEGQTyy2QYQ93WtWXF25dqfnU
kHF8OwNm8Jmu2OF3xL7qNkxxBt/4RiB1oiideBjsYn4yp1yxdMlwXA+K4ca7Ga99CrPab9zYd+Vh
1LLDfJaXA7XZZt6/6tpSyjdwb3CxOR6j20MZtP2TEJndEfefnKecc+B72ZB/jRvKOEk9Vh7E0SA1
vbvZs7nvBOdSir4oGiaJL6rHLEzd9BZvEFXkqEb1lWI22582pkzLsQ58IA+1wc47tvq8qU7WMKzf
+85BLnolRn+cvKPvVGjaUdrOzRvwA+S1x76aP2H86V4TCfCwlPj5hhEfcY1W2GFsbsrRZW60gIZw
T04r19fZUHGgTEdzhr4Uto6LUqZ0GqciKMHRtgU72tbNS33vmrlnHFTBGSqCR69pJMcroBNjRoO+
YBfD/04zVGr6uCiEeOSCYGGpd9Ni/hwGJXweb8iXL5J1/gOJY/8zm3DrjdfmwZECLxMExaI2fdeJ
3m1VrMEXXOC2TjlK1wWcWIzSIumIs85XwbArHmuma9AedYkbkJaGfoxqKbYLK5zS8CDSnq9jWUoF
RVFNuJXLatw+Dlhzy8gPc3uL4ct2bWJ7m54j7Ec4jpfVIY1gazfPAHqPkpGlCAGCtJDhr7exsixK
dcz5XQ8sI9hzdsGVs38FdMQralxxnGnr5972vzul//lBU/+/XYa3n5ri85nJULBb/blVssVfNlQ+
ApUsQSGBdzbPP02Gu1fQ8XymW8y32Sy5bIj+3itx1voLnwVjLwbSeIcIxP/vZskO+O+Iwe+sp59V
hv9ms3R+SsD/yP/hHiJxRC31uX+oxxNrrfaA8MpA6F4vw0dtie4AJNY+/rJ//AeHHMfCs20Z+3To
dLsw5LHf4zj9fFtGJsNaVcbdbtYqgH7Ng0wfEoiNulmMeGhT5p6injUoldG7Nac6P/TeMj/4Tdp+
6genveWe3tfrvLkMGjJLE0ToqLSbNcL+/y00PPei75f3RRc6V3rUxl0x2kPCqd6+q+rUfXLWLCB8
193mFtqOWER40GL6tqqpi0AzOl8KgycnSLMPaQjUIvKIQUSe21SwNYp0hTJhBMw3eW9Or3Uz3E22
HL6lTlopSCD+50Dk+gRtSxN0MnTkLuVVPUH7SIH+82LzAbKqUbnMCsf26xrQj44VjlV4Ur2TrGsh
H5T01zLp0a7zw7imvo68Zsi+bRl7Ndo5suKY22w1K0cMJrQLvPiGGhiJQg+xeMdlDJEewtxzciu4
gMHZMTR1RgGPjCm5YW/DcVq61Z+v/AVQ2YfVrhWv3blkYBPOviNeK3Lad1NljdQ0Z/7IbwRZL67N
1vmkFwbLh8wc3UuOBWWOZ39YGaTowXgK09W735q0+wo9rXhjjWtIfj8tJqwMlubFW86MH4ZNeuEl
g08RMrWz+c6tGdrQlcgd/8PatWy/yR0zUG5nc7kaDYVxwVJeekFGVz/qbraqiOFr4V25m5bQ0qVZ
rpGbK4xIazgEbIAss3hvd7ocrngpryYTfwIlUSYbP7yisxL0AJoI/WdUi40E2hqYlYw1IGgSMhOs
ogNgXhg+EmyaD5kSK8RapuzJN9W+E4DhBtLJcI1LU8xMIcNVUwptjgjpCz7yBEQcUZ5sQL+NrSAH
55S6zQymZPM9ug1NbYOHWE1IRsQdnPe6nPIOa0XBXG0/q3+bUo0/QxW1/TXoK2NjN6LD94PjG7wa
7BB53KEPz4inkIEQrD0VXm1zkeaII246IucUgjO+sd+5nWN3X8rGql+7ZipVQk5kkUd/9ok+qRlk
yi7+yK//j70zWY4bydb0q1y7e5RhHsy6e4HAECNnUaQ2MIoSMc8znr6/YFZVMqMYjK4ya7Ne9DKl
VDjgcD9+/Jx/WFKdHsJgBGnpCoVRY0+QZn3jcM+oB29orLkLb0n0ZuICQWmu2t9pY6pIKMObfVYz
gZ7MkbK4rWQ4gq6iRxbN5FaXC9o8mVS7wCaKaFtr9PXXRtflLzr+1k9zEzWZkykQyzxUo5ic3FJE
zNrTNrTIRFLxmF3FU+A0CGfcKlpivrImYnVTtWChV1I2kE+KRmKGBIxp/tngoq66HeykzEs4lGMX
wCXRhOWTP6eLKNzLiZGazoii8fUiqfjNY16YmSsV1SnZt0rWDE3ocIScGOuYQcY6xfcuAwtiz6rS
HWVD+29tUcgGFh5pp0EEMGnNtIYwA4AYtRgNm7GklorS9O9ClypIAHFMX6kgdVt3+QDfRChVrXYV
cZCTG3GYxl+G0jYTaesRTxeVBTg01IeEm1Cq4ydxCvrwSUks5dckaf2rlHXZXRNEueKUo7okK8Q4
4sWGiBBIdPTyUPVqTYm4ZsCUzBY5T9x61tubAECPbrcVkjsuylTxsoa51NwdtdgSu8JBVIZ7D/MD
ykeI530uqNV2aepqcvogGVIX21QlcsV8KvtrkesL+4XWoGHDhaUwbipxH3kIqzalK491RBIeDIa8
tcqFHnkN5gezWNBQNAA7rawdKUnkpz6jGLBCIn/ww0mlayHUxXEjUbEI9zP9SMBx1jjr7lKI3YS5
pFgLDzJZFora3MBsdF4jk7qkNYATzruAi6EyPplxDfJKIoUy7YkLI7Q3WQiPeIK8Nb+3qTZjRqWb
OilpSRyg/i42bN5seCyQmQLKJeJddYDqloc/ULHVut8mMKP8rR6KZfpZBnKSO3Rzak22M0kaG8Cs
k2rewucQcMmR0Q6gKQbHR9FweK3E8d4SxjC+ovsgHa/cRsAtq8hbOenod0bFUK0AQhv4gEMJERS/
bzAsvGaeKXHmOLDEkU3fDVsJhd8PQJQJaY/M1azyShNiR4NhB3IYKG+JAI9l3SmAcmmFdYMAIaw0
tNnwypq+P86OM639VS700lI78AkCIpJo1O03TLpnGPuo8+bmI24S+DRmFVLNd1WtcoczZ1le1sWM
04YftIqRuaOC+7uTdIFM8KtpSm7DWKr0NURJ1bgRuoS01h7lkjOUg7Z/ytEUKH2xkBFyg16QSsgA
HAnDc43UAX2nBOEQSDpjrd6llHXVdZE2vbER4NDR8s/nVEp+KaNUW9/nVu9Et2gsmuNORYUheV2G
Tu4eql4f5MOMFlt+0LRKqh06RXNDW3YsDRSZWz6oT8qdB9/EVF4GB6ngIfJlkC05T982OMyjE3o9
gqfHJtzM4uhA/B3H390iAqFB8ivXcH8Vlf0UEV938MDoH7dppADQw2KzuEstS+i2URTor5WkhrMj
YDDcuzE5v+F0Sxv1N/2syD81Ckb9WzPXQfQC6DXvD2qf1eEeEUxD3qTcMbjGlKLVYdBFGBW5HRZz
jeDgUGHr6yKl1wBTiYCZqFuEd35NGtpgsGYBOidxfqULAAZsspRcdpq5gnWPVZS27rMq6ldJ3gIr
ROINVBVXGDuYEjKOQAvXmjo9JLJePI9pDfomyLXKjZF1xbUgytAvXKY3reTKM3eELZvV2XpQrhZ2
MtXxvJmKa1Q0Ik/ua7kCKKIRc7GXdIdhrDeqrmf+JCrAjALUn9HVqTbDUC6PRQo20O4RmeeuR/lJ
bimEz6CMC8w7NeFQSJPpN7Tz4ZxBWQQneoVEjF1UhrFWKmXcS1I7enRnf1VzOqxhyVLrEokkAAwq
D8hb6CXd9AuNss7X5QzyVpCCJeYu9r1OpuLGQs9olRiRtG50NXkqxih4hmHT0HzDNgGtBrOAZ9Zm
NMntAKsk2KwzSaaQaSNSoUYNuk7jMh/KLoYa3ey0eY/hh16JyvHiH+pOoIJ7wYdBeLUC/SfLpL2Z
VElYwewEmNKo/aFR+nEF0RARvMnMGjdS+uVmLvGrJPJV21qvNXT2OuEVBj7OyVPn1AKiy/miCNeB
LkfAQep0mxhzcz/ofYk9noFiCVGsSXwU/9764qhGp0C2Qa9OBQtmxdpVR7VtRZX8MQVtZ48T8PSx
HcW7KhAGB6i0sanx4gG4WeT3VTDNh0Ay60PXJc2myDSSn1zUHQj+oheJ4DCgPXBIlqi2zS0rhtYA
mrN6JsZ7qZPvp84KXak8QlVD4C6w8wq3bqEMQKcLn9i8jWOEffeM4KW4ioVJPnAbr96Kcg5ug7k1
7AqXZJsOx01kFd/kCqJflAjCOuuCN3UGcTJaYArJjB1+OW6gfpe9b8QiMv/BUUoystQfGikujXB9
2hSFQt9FFdH4ReGFTe10gqm/9FZg3CgTx7phtdpB5+D0K2l8pC6ZP88DStJj2ivbbDLQqcrr8ldt
ycNKabtyS70z2xRRdo92yryKRh7c6YII3fd8LNwEuXfECmNVGFc05L5Zcd3FtlpF5W+ppALjKljG
vsmtHG9KVQZP3GOl6KBlKKLKmFrHIK/EDu2vrndQ+0W5RC2S7veCs65TFK3gIiO2cIRITwmKi9xx
Ms0R0lSjs40God0pI8Ki3dy/JXU0hH+0d///Xf+/aY1+uNX+S1cEbPYLUSj+S1/k+E/+3heR0aRV
LTgSUHK44cr03P647CNLZUBDo3lsYtKGawCslX9c9ikRGEjMoVsH9461cOyf/YNQKBt/o2NPn4uK
o05HA7ftf4NQSPePK/afwAx65Ec1ZNTzeBgakNAK+fsP3XK6ywqyCtT4QjH0YeI/4JQwzKtiKITZ
x78aATasxdCWLFS775Pi6FIc78akTp8y2sY/UP2eX4WoOXLP4Ndh7JnW8qasQIP2gm7PZQxFv+hQ
kEyi7+imA6mKf5rAETwtUbd4QcVUwEyXKy95hPbAWJpPyXIjz43X60jk9AUVfbl/6pv65kixX81m
FDnqhI+BPOQPSo+4JRbo6mMu6LUbcQMEB87FQnQDUvHeJ6nvoockl4NfTSwhcBCrNLnvJ3AkcLAl
sgVYLBlVgJzqgpYtiS0KWjiv8lGsr8LCyNHfbLobQcthvMnzlMu+GYwDURrITvgoU9bsHzgFYY7H
Nf16XKUjafil1iBMbaEdhs5p4hDYuMKlXLAH0PIwgSoJR2kHgQrpUEYSeq56IPCumZ4O33tVmS2X
JED3IXwiRVFVoVi4MjR0vKyrPryNVG08ROQcGMSYpQFbRRmJGAolBMjvQfiAzlLdXylT0ftIIBDj
S9EMDyrIr0cZUzsXt7H8gOWCz9i3BJoFyV6siMJZxCdCFNo1uMNwz9JxxxRu/Uyll9tKY2HMQOke
xGWwrk20Dke6FEnshH20VuNZRZLi2BipDXVHjwMcLdZ9YrLrmvSBZsgRktGQBXeVFw/LcmtIKUR3
If6+aFZ0oJid+E1M7kRywn3R6WZVpKUzRygVmyDhczBwORKw3MlpI3NUYFDoCIWq1Ol/EM2uq9/F
fdf8/t0dXqr/cQyEr2U1H79U97/++p/tH/8d/i6P0eEv/+EWXdzNt/3vZr773fYZ//QP1trx//w/
/cv/+v3+Kw9z9ft//vdr2Rfd8ddCwE5/CTpHZ+vzNUlwli9x8/tf/sUfYUrQzb9JFnsLfhgk56P3
4j/i1PGvVGp+7wLux8LlURbz74FKkolFaHbS+TW5KOFE/M84xV+BjzGAMiHYpyuov/87YepdKf5D
lNL0o2WmdZRAUriAcoj9NUqVs5yILG7JqfJO+h7pWYl8O/p06Mk0XH1TxDJcC0gmvYj6kYK4SJNT
DTb4opk7zarRyxOXp2BU+1VTp2a/gogTvJatSK2jj5Yxd9kLOSVzJfJARI64piz9+23zFTqF/g02
QEW22EzWc5oV5iHMVf03DrQJiXNt1ptpkgG+T6mpH0jWdG82B3guPWkwEwPPZizH4NlopeX+wzf8
pIJ61Og6nRYqviDG4K5SqeDTfAzeTRYuElw7yWkHgLqxoYBV5Xbg0v3l3oOj+gayBuouBK8/MEP/
Nw784XfT9c3v/2Iftf/lUcjkwCyLv+6h/ze31PGwPL+lHl7i8eWve/D4D/7YUWCqQEQASOEgB3rA
Yf2PDSVJ2t9g5/KHkOVoAxylKv++n2T9b0cpMURuweMdMWx877+f+7L4tyOqAv1K/BApGVj/1n46
cWZAZP7YQkAV9mQfDaFkCuIkSvtqL11Pe/MmX1MJp4Ky674JF8r7vMeHxfnnGCcZhRo24hSlobTX
b/ur6NEePeH5wzx/suyl40/8ue7/8dOidbLecdSIBZrT0l7ZG3fBfvhe7ktP/Bm+qRfYpnALzwxx
3HIf8qFxRP91kVtxj4pXetMZc3DUqGrcpAfc3BlaVzq51UzbbBTWs9y2m36Og/UIwcLL5D7CSqhW
/fxIYRFQ0F+lOGHbtdYaTh2gPSW3eD1aea6t57rRV3gDSo45VJnXJabpjqrcOoucVG4/Ss0K3UDR
txBjc1A3Nly9gtzSN23t9FEU+VQyze8m6mye3JnhqyR25dtopdx7K43CSd3Dj4wnJBZFmJLWTG1u
TqCDghKvGl838kMRcc2SwruuLdYoLhI1FOR4koyzvDBTAAODUG/QWrXccMqzGzETXzsTUAy3wT65
l+Na88zeMu/xFVERRkNhrKvH7pdY9q0bJGru5wnyYIgulE91Yiq7tmkqXy67wtVSM70K2kygKZqX
fpvKLyke137XmbEzdK10GCK9eJibGUpaGI+7zGqqfTrgzkJyA9QEEXGGoBTYYaf5ilRL6dDTEGmc
1CO1EiGkemIUfqxo9Q72BReuYJyhTAaYqyahRDG8qdwswHg0UernXIqHQyILpltIee1/vVb/GqL/
XKrH3fFhHfVqafQYqkt79RCvdYf6teLLTir+0WQ9y20/aaH9+ftHxNOH3zdmI6zn41Zo+hUijjrt
cXe6yQGeC/2WWkVyFxU71Y7pg6NQaIeOBHM13hYC3Ny7r1/xnVn+2XY8thI/PEMi9EPQ0AXaG9Je
4D2NXbOsI7om0EIcwdjp+u0Yb0xrEyKB8/WY56b1pGNoBcjflkKm7HNlREQ0Qqeym1OMqwFu27pc
y9QVp8EVIqn9A/h3fqbPRYTjn394SyT1ag3sy7I365h7UPtAz8RdWjR/6+SgqrGLx8dVUVLpERPk
/wzjGdxq4tKFKrfNoiLi5McIZ43kLVJgU0+hI0O3bDHK51GodkSUC3NzjIKffQ75rw9KNwWyZtEu
e5Q7nXy4pQlhq4CTIlobO+1XL6+//gbvqLnPBjo5RXSTaxjqass+GfymeQD5AmdWXnr7yQAypHuK
utipiarfztger0WUmMDwfzOEm65fN1SS0puvn+Tcajg5atqOSvkyC/Ne9UvT6UenQOCr+kmx2LUu
YrGPb/XJ255axaIHxNU5S+e9YndOursePGE/rxJHu0oPwwZjEJti+qZ3EPdzRRdSgi160+qqdizf
uq29eyifm9m9b1bm1TZzKT3uLp20JwDufwYB8zgvH5amKfYFNDUeTTJ9UUQPyJb0Q94XyAw65ZsC
Sw7u7bhNbOwtwaP9/HrWz2QRYAT+OuxEaxY+TbLsYVNA+4e82E7cKXMFHbOr8lthz8tON5MLKhrn
wox5EuraXsgBFGIIaPrhOlrBbrfTlUU0Vbahd2kuzwXUU70Z2EtZZFqMovuB3z+CEt23K2jW6+De
+lash63pVavAjQ6BK2yS1YWpPL7DZ4vrNJ5xFRNFvVv2IuXsRXuJk+tEcSHkjOQE0dU40tfTHiIL
A7YGyNtRkgIyqq3Km68fwPor7OPPJXQS3XSDXD2gBL8vjGjV9dkjXJErRDi8o0+6KSZUxTeDtWvK
H3RinbLG8yNVvUwzfFxnqf1iyBLzXbRxIybdC7aGAFw1w81TDOaeLaVxTCwxxWnZV/OPhZIBqS9U
M8OLmsGj40wBGBGFjZDs2/LOxEcAggFasDUkvb7cCtVjK94d/bUL5TbWvifgt8IFzFtji+YtdGQc
2UZAhdR65PBOmq8VIFKCnjpz/IpS96oNNsHy1Jt+lso7KStvkjLczl2yi4TAG43OVWq/Q3rGpPah
RDeh2m3QPHfiwvCkeBO2B0hB60k7NnTvSHfG6TDqPTgGcaOVMR9KnVeafq9P0vfO6n9MA8dcO9L1
7rQrZYxeI6k/1NXifP2pzoVd42TbWbgpdP1C2DX9eEfXUTxkO2md7vp4VdxI685dXsxXcT990793
h/Fe3rcXAv65OHNKEIl7Cml5xMihcAP8rBvB1UGi3QRYSD+W0BXb0F3y7XGm5voAXneSb79+6Xf0
/icb5F+0mYzOMru8WfZT1h8WBQdj+ENWxqEGettvzOFmSbSNhZiDSuO2ojckLDal2JVm+mr/ELb1
U2vdLdMOB5gfUQryL17cyXjQtNLG/soTpdpLgPMs4my3vV+LboavOcq2+3YIHISwfWi2q75BY3cc
XDOM4KAnkHHnLSVQuxEqsAexa6RXS7iXgm1IpzFIn5tpL+rXQe9Wyn2EjXNermfAmXrU73uZhFVG
SDe9cOyf+zrmybkvmgJE+Y4Y0rclYg+DP0lOhHrNSIOkzQ9S/txhBE3UsPStCSbSoGlVSvBo8wvq
OediyEk+EIx53ODmtOxbHcb05BTjXsH94+sVIJ8LkSeHfMr5Cx20lvdxU4s/pgT9BeCmoduBOKB1
Zg2egfq8VwL1WTXJJG+NSJG2mZRavO2IU5O6pBhWsWjNJY09KdCNdYtdg12pVrOqwrG360rIV+0A
x3CBkO2OndTeUbqn54gPZ/eaDiNMga9f58zbnMLrFqrUJgZoy56EZR7WJocmOFdaYK9f//4J5eGf
Af1U153eIZ2+hg0zb8cry4Pg7AorYdUQHyT3TfgFYmxbXDq+jsfUZ7vz5PjCTk1SkTSe91Ho91Lw
w1R1oCHQZX2sx7rxrrAQv+gc3NXVZlcm17QDv37Nc9N4cmzF0ShV2UzmU2MuXtkZWtWlcN3AFf36
9xX5zJsd//xDamWNQ5mFBQJTuVv/EF3z+bXdjM5GsvVHL98au8SjLm9Prrku7BuavCvZecXQxzec
/mf6k1P719cPIp/J6k+1GIF8oPgcGKi0SQd1fJ1LTyrXtW3EP/LH9naIPd03dio8CLRCfGGbo4v1
kBwE0QcmjY2fUNnSW/48hOtWtqNtv7vwWOe+/MmuHMImRC0mmffo5II3+JGaj13i5cvgL29p2qzG
cFpZ9atyVY++BoKod2JQFiBiAotL/KadHDj8S+TOxiHGx0u7lCwex/9kRZ6KE9ahqCQwzuf94hEP
hJfeG9zckb/rZG3/2avrJ1k3zb5lAb/Fot+3brcf79pD7ZN4FLvEKdbWQX+qb5J14Var3pb9/FFz
oM940s2F4Y/H/WdveJIGUEAUgRYRQebsO8aNnYwIAHhTTV3FGP3J/lIInEmOEh2xjU5UvWbrJHgE
Ljqh17ZBXqatb9X4GUkMpwEI9tNEaGne9xdyhXci5mePd9yxHzaOhmhTPpnavA9QDwC60V13Wne1
zLumXQ3DN7QIS8VVGlwqB68btqGvN64GUAp6RnylgNOJPDP1puKxKNcaqF2dHo+C5rO4yYZDq23H
HCBXd9MWV1GDFR5ayV/P67kdr59UM5AgsQQw1vO+8SbHdJMVoctB4dkx7MUhhjlgb1f4HjudjeT0
htbbRnf8dANgalVtuRvY3Srzv36Yd7LyZ7N4ElgByWpzJhWkPXG0a/TJN8znfNkIxm0srudRXPXK
VVNaIGORq8EoZ272Nd45SQcYLQJYBo4yTH4sPafLXKzBotmwxGxN50YxoCJxOwpohgzIWH/9vNK5
RXkSj9EmKY2xOW47co8VKT9q7ELoLD/rq8TBikFUHEqKxZVofAuxzLAcabokfHncdp9N1Umkzqus
FvtFkPYlbgprGXrratnKuVMiFRc55qakEGhbq+Cx/Z5eqevE5zRCqSqnXnMdusq8xjs0eZJ2YedO
97Or3+N8/RYAn7qpku9KK7nmhRV2LlE77WLhISyZgcmTmj5SHk64NryYq6yy5ZmvsbXY0oB2vv4g
72Y2n83KSXxWqcwmRc9Y8VW3Ubeakz1Ue3ObkwoIq/wBIRMf589teJNuwgd4jzvLMS6MfebEOnXH
RRsI4bmBofWttqcS4Exusl4OxoVs81z54ZToG4OXG4aa37cku3uY7o318F34rVP8OKRw1S+1As5k
taeKk7jIaEYMC/5Y5UC3C0WRsXmkpX+Y1v3iyhsDMN+OXFRXbd39+qspx+3yyVc7Aj8+Bk/ACBhy
5qG812qnquzxaRaQGvJmv38DTadILldRFxhzfW8OK+v5hduGed18Y9MniNrYwyMMsytalSKJLfJ8
exXEEarr6cPXz3fipP7P5FI7iZE5Xro0kJmTqfcjb8YSPofr5yWGox1TogpJK1iK94v5LfWZF236
TrWmWo2/w34lr8dNqRCmbkv9WuhX+lVxqYrx7lPz2bydhEtoA9jJyDxXNPiiBTrkVibq3WtKZmPd
q6jX8X6qd4bookW1Sn9+PRtHDvOnX+sk6OVATwQFF5b9uJ1rahGy1y6I0oVQZl0ksTjoXvvhJtaK
TanvoNpjv37TbxCZH3OvvJCInQB5/vwkJ+EPK/pCQJiM8Det9dov6m2JqJfl0TqqnKqzS267WD+/
yTeI4eEkPGBv4fSgenwUtppDMnjW8CbKN2Pq6KobW7fmZOMoVlUeDlkl9FqoLtE67LAwtpfnCzN3
JkvTTm6MYI6zUT5GJ+U6+FY5/Yu0np8Rpymukgtb6VwQOol/8ij29FgZwbyVnIfJVq8DO7sYys9V
C08770BqprA5xrhkgw3utC93AFu9YaM47QFLZYp3aHasiK+b+UZCJmOVX1h0ypmwpJ5knwFqtLKV
MvKc2eFV/Kh44LOddlv48xq5583i5S/ZjbTDEeNROOg3pR9/m1bDo7UN7OiK1e+MXnigfLcp7y+e
bMd99sn+O/a0P8atrrBm+FE8lHUvlGCJ7P5KX1Gk5WB7Ep1ywzFzfSnDPNcFPlVFgT9XiuUx/oNb
FtBAXVl31aOSO5KbHOILZ9i5SHcq0IsTkqBDQpP2g5O6+dbyZLf0M6/yEHLyF0d3YAzczZtuB3N7
362iQ+eLO+1m9n9kbvXtP9sm6klYk8MGEt7IQyheuhbd34Y/uJYvbC5lCefStiPj8ON3G2WxRxuK
AToPmg7v1fq6Yz7Eq8oWHWkVkf0K3q/owp48FzBPVYDCbAIyePxyUfCzMj0sDCnhxCukVrsVub4C
SX/bCfeRn7GFYjs6HClPF77oucLIEZHx8V0jIS3G6pgnho/ly3i3bMa3aW+s9XvxtXwQ/NZbHvv7
7PfXn+5c1Uo9iT8hJGOzwdVpL69MX98+3MHFpXFxB0Kf64TkXacr/Rp1AFt2cqd1H6HtrswL83wm
GT9CSz++aQKVZ7Eaxk5tPHlXRAL3UlZ0Iuj1z+PmHan14XrXzW1i6scl2XkNNVcfsS1KH6Jdu80G
B8G7zEFg1GtdwA1rxZNskBNsmRtMdF5kp/QCkm7tMO1okXFtdS4Jz7y/2icB6P10/PBYQKOXLvlj
u0IL8aZ9/zjYw1ayaTxs4jWSB67qY+eeuu0j2vX29Fbug+vey/eT2/lrKhAb2TF82YM56o7raBN6
xubCUjiexJ8920lSt8DxT8H606r3wvWw793eX9ZoIfi4nbuBYx2aq/hGfUKu7xD5um+uYu/rkd/T
xs9G1v66ECrIKyY0cnkvWleoyPbJKkB/OlkBhpgEdOa4Oh6qEjEeT+b0v7aag1BC+bcR6Q8eZRSJ
EYzA9h6e0mNfefLtBI9ntiss5CHqCgKsFy/OPTV5RvEzbBHzhJx0s9ChstZTu55Gu9bBFdMX/91j
Emak4FoeNQVHopuwAxRyHd6VcPyUVbPYX7/xiVf3n8vzJGIqEIO1QWOusYbysuvalzwaRG7/LXS/
U6XzJ1/1RE/atrtLO/1c3eA9l/+w9I5QAyMVGVKj0Vvakf8o8Z1R+3bAF3MIRh5wAfs3UhK3rVO5
pl35mMY53ya38mHlbyL7/sLLn8lH35/ww5NUdZxgXsSTYIS1H13dV1fVdb2SnMmWN60TrsaNcVvf
VIfkguPmuZh6arWJiIlwlHMGTxYucMiuE2G72DdK4EctEBwnbF8kVl6+Glapa6qgdC4F8+P3/Gxl
n4RXUakCJMIZGJ62m1+l23K10W5dnCnd+0sb91wp670k+2E+URVdIG4yiOwLNJAOC3IJr1m/6yJ3
4QtLbKQb1KM30CusxWkQKV4Pd8NKzVexaMuP0ibNnoFk0o8UbwJ6MR62k2N4ZY43uHCU3aU1f+az
n6rUG0OISuFkSvvlVXhaHmhsUQVqfnEde8EbU72u0PVb7Hmj3I8b9Wf9/T9bbe+lqw+zA1O06prj
t2+c/G5+W5yKoBYdQ720AqPGsZZQAA2d5tJiO0atT775+1H7YcAk76j44Vy0Xzi1Ydnf9/VtSh8w
s29R12Zv0W6wIRHBRrYeLrzkuTFPIijo+zbJFOZ2vrWuuZTnrRf9gr8+2b1Mkc1WfjRExNS4m/VD
HF8oYp8b9CSIjYLSBBM2nXt1+iFpjzCFuN9fkp47Vz55rxh9mMZOSFKjGZhGTULSypYP4V3lpQf1
XnxC6lh6/Hrmzi3K42H4YRScAbCgy3Q26JzBRprw/oRg+1R1IlKvWKCWFSry8BgvDHcu33pvmn8Y
LzA0KnoJ49WPBhJwV/1V8FgfkuuUvNbpH5p1u1+28QaG7xvshnW1lT1aVk73LSJv//qVz0XD98vi
h2dQ4gQPlp7FMr5pDmLimIg+JTcJXrM+usDVm7Kt7pqr6Fa/+88GfD8FPwxoTVoGH5IBwysLYuFD
P9oMpMPhQMzit/xdvo/x6ktW+i9okI504fZ+rrb4nt5/GDYqjGyJTVbQ9XBf3nXHOW6/Zdejk2+W
N2sb3hf+wMLalW6KtAw30/q6+lauv37pM5vj/SrzYfAukPChzVRAhyK82OEuqlEx1i7E0nP3+vdP
++HX6xH5/wk3BlBA8rbbxG65At10LClT9I9eXl7E9eKie0mOWF04y96vBJ/Etfdy8Ycxcb8I5wE2
6J653EfJXgVEiQACd/twJ9/kP2rVpki7ggz+PfhubLFRLKrHeKPdjeN6QAICeWWa2TEPGR+mN+Ux
a+1qa/6sNGf8rnd8h+g2v7DEz03+SWQqkyWcZjzw9gBQ3PQhvnCWnCnWSCfXUKHvLavHCnKva0/w
dTPjx9Tdhc9i4CAJLc3+1yvnXCv1HWD2YaJDA2WK8T3yvcZ38pW0QSQebf5NAkrWLR4U2dYftIN5
rdrhN93BBuRYP4uugM9ySTiUnkB/9ZJf17mr93t4/vAwi4VARd2y0jBqWB/XF6J7q8yDnG7rzm9l
1V5HbuzVF3bNOfDQezHlw3B4ZCD4UTEcWhYuJgbu4kWeDjhfd27Qf1sNLkmMo28Hh6k4hBfW9rkU
Sjy5imZzqwoGrqn7fnu8aMjI/q1jFMauosGOd9bdsOt9aSc/yw/CIb4RHPW2eW130Y/qlgsZFQAE
0jVPfOq2+aG5ntxgp4YXtvqZS7J4PLg+TIjaDnqHyh/HYIdtDXdkYD8ycLtExKt1iC6Mop8b5vjn
H4bprUYLE1GS9pkORC5Kh9ViCodWQJDEeA10iHeJeRCnDealq06o3QS8ttlRGymfmwHNN8GVgVia
xyyyX4sxixUAcZf+NHJUgeEGmlm3krqruHO65FtF9wsfilsBMJOSmqsl+qlipoNZc8H1L4AOiOWI
5knauE5Mz1Kf0fMYC3MTiPJLRhM2GyABrJPw0TJQOeLZtIdp/tEkD420DXTxsRhhDKJQsfRoElvy
NpUCP8m+p/V1ioaNInK/1xtHUAfKzNolm6n3KPBJfBRP7s+VHolSP7Zca15VFTKkI/wMUcW577Zy
7+evYrBaRrf8/nWQOLcvxZOML+8z9OCEhbRW+Dk1TiZMLjAXe6ZXmrUuWgH6tG4PGSKf1KzrTS9k
Nl2YDJxFclEg6/NEVzyJsmLXGFoZ8Ah9I6+mlDPBQyV63WHGd+ElzwRc8STgooWRZ+3MlDbe4Mxu
uk7IALv18FNw1c1rcne8leKGvRMegE1dGPPM2XEqP4zwEY4xYU9W689uezXtpF1yH24jR9rqXufD
FZl3hf/1YOfCnXhS7MuibFwqA2rCKM8P2hxslHB6QKzGQ3fKQY2DAkRyVUeqL5nVCt1CdwpQ0lcQ
4Vqw/1DW1dhjHZI6XfNDBRwa65TLoa98/XSf92yOCmh/DQq63KEyWBAVE3OzWBtNfkMfKS5cFQsP
DcXUBbwDwikoNqYoLNYq0gJrMd1UyAmNSFVtIVYj1p42+5gKO+bMrMVtOUYrZbGDxMBjAG2IHh/A
2Y2EPViPpHtWlZecaadNVVdPX7+GfO6LnlzC80JFl21WqDOSIx2UZ7Q47ofrhB6go+Q/9HJv0Bxc
BdGepw40t78HWSx5OerW3wJQ80eNMTu/sG+Pe+NfggR6wicHTV10qCTiS7k355fGfEBsc/X1W366
Vfjhk3MiNssymYKKiwUOaNK2oXMpFY+DtsGiQsORPW/crwc6/uBnb2D8dVHkCXXCbuIN2hiqDjYc
oyK4ibHr5szPokM7vX09zufxlDc6iadLJ+gJCnTvzZrr8qXejt/CW8PNXsyn5XH4kV74IkeNg09f
6CSSAiRvsY5h5nCpumr22SZaZY7pwNIl29CB03AzQk7eFnfVt2xNkeT7pbTjc6QFr3gSQQc6omgN
MXRzgywoFP9jUTj8YdwV62krvyovZocU22UY/7lvdxJPpSaekqPa0H5cCdfcdN3FmdaRh8m3/b85
O7PlSHWma18REczDKTMUNbpcHk4I2+0GxAxivPpvleM/cPMa88eO2Ie9TSGklJS5cj2TXTmJ+aIY
gGRZW+Wptefdh/zbqULrEnDqJjxPQM5R069Ur4Ot1rKf62sYvEV0ElUGpFoWf5xCpDIdInSPEBdu
Czgf/j4D7zP6p5m+iBtx2XNo18IEzLJXYfgjnWtvYM2430if/Bz8YTC+iAUJjAiH6L7T9Hbpj25z
zP3aJyaxkazb9TtqleZwVF30aPkiivE7mBv8/mLC/Q1+eLNlQ47UtwMlwKAE+CrPmd2DpcMDZ+2k
cEGS3LlyGQ7+E3rmwglCQr4qs9pKj14iuAh11rQTEKBBDEMlFyYWrGIoZnIUTr//tp+zExiVRXxR
4NlRhQNGvYZm3ZYNHPv+JKnOXNC9ttPOvNnveyc3G7rxlX8+SeGBizgD+HWj1uhBDsrbHKSvggm/
G8C/9rMTPkCjAudH3FkP1Ele8q1zzdr4L0LOhPsGrG7xyNoKz7ADxddOoK9C38Z/DGrwNfhn5QG5
NaYh3FkQzpB4HM7Uy33hCZIgE+bfFnUrdzIbQ/KztwI5AtZRrlvp6LV1qS6CjJIow1Dfj4WSYGnl
tYRVO6i7erWDrWi8izf0dPcX+WkKL0ILiDDA3NRI7qQjDxydYGSD+/sM/DnRgQmxCCxkZuCWnuDY
U2YmeYlmI70InNEcQ+Elh9lMp5PS7HoLtsXA0NHmIRIvGnfGTUV57Icr74a7Ijt0R3RZgu1Fzhx1
ZtGK/rafMYyRiJmENrRGPkHKxpWAWG4efv/dqwO/iFdiFEYAdyMg1hYyXXrkEBv0ML1w1Mt/e8Ky
KyAnQlXVWnFPan2EuSkK4JsMtV6UJowk0PwGMcltszV5bWEuWwQyIGVTFe6pQYk+Vqt/Vo64yl2o
V9ipN5/jW/hADxCTVm/lxrpc2a6WnUsTYPGAbpN7rqP2AWqUYLSjj5+bedD7BPphzi77k0TwrrgJ
uwosBzClnmKUmas9ayKo6X82vtDKnrXsQyLwKSzulMmghwkJljqx2j7XM7jx4d5cIVOoBfyDChjh
4GN3tsVTM6Uok7rNxrJce/4i7rA9QH01F6EWhYvB3+yh98PM6LdKK/eQ/NMALkILF7FTXNUMG8zH
8Ri+9R6wg9lJfhwukT8AKuyM8D6CD9xsyO+/D+jKsfruXvP9BBPK0ciqKZ7YAxyPzBCOgn7p0cQo
T1s9Cj9eTxRt2TlBYI4QMxWGDNf292wXi/rvP31tsBbhQJ2kJg8b/N1wmHXat3rPHOJa11Lz97+/
tlMvexgqVqu0alThQQGLuUNxVc8RsjeBdu6NMOB8xgE348hcwy2l60rIXzY0tF3EJ1OqsUEmlWY7
nmuhNgfZovIBkDZY0c0o53Po+TyUV0Dziu78+3uuTOmvlNm3QywH981Euo8j1E2PWDD7evP+/3OR
S9Hk+7f79rcZgMTzMcQQRofpRk7lTUB5UgBl8i09bl3j1+LosmMgazSOQFoPOZMHptmjslOeRy/1
eXCjaqSPYWwa7+oj9k810pEw+33UVmKpvAgEMCOZO5bFqFEPdZfykXMyt3tXtv782kdZRIIp7MnI
DjjfKBpSbCxsGtG79d4pG79+7fIJ+7p/PkwLcOkop9O9oDrBJB0cysGAhzD05/o8X0K7zuyOMzu6
UbD4WRmMibA4c5TSDFtMOLEECrPn3qU97II7okdefA5zVOSRBQ0gTdx42krEufsAfp91EwXPi22x
D92vf5CUbRycVr7JUlCvsmPbcEyI6CwD/jndmIro0g10Wk3b0NR/CTZ+2ACWmvoS/nvakCrYXvwK
ehUJPW6JT6/FSdlBQ+NLZ/B54XAPj169Mlh0u4DYaMYQmEHZf1N3rdXpirelX/u5mIv82H0gvq1e
VJnUQSP3qgF0ZIXN+ryTIjEZXqtdF6AkYyCxZcNi9yC7g9u5jInznylCOSW9/L7IVkL8UoefACFC
uQE3yGY6yWi2gdVdP1kAPW0sg5VFvNTRVwNQ5DWQ6QFIPQFzgEmKzpzCy+8//mfDBAzfIkR0ZU+x
geCvz9lrEsR0N4aO8trXt5A3Y2T5IdXpYn2rrLaWbJGWIYORmUZjRlyJ0OczW+qZkAqYLG+GJ61k
JjhewmgdDsFoj7rFW5XatUAiLQIJQ0EtBEYVh/Lh/U1o7IG3wZWpPVIBfaqLbtc8Abucb3wwfmWP
lBZLmzJKKJQKXpIEM7SPgFmVF8WGDZHZ7AYbbO8riqLIbMmn8W/0Mr4lxxauNLf2tPFNV85LS8H5
GI0KiWALFYw2e+tu3SHyhQNKlaZklQHxkXH9kCEoKy6smf3HU+FSai63yB3CkReFFwjapF3pK3Z6
rnYJSpTUYF7YHT1TJ7R+f8OfVQWKttSQ80qtqVWP4MnZt97GWX5Pr7VDLsleeh+D0CuD2C09yA1R
+3Eigxz+Pzqz7l/xh/C3lJRr7SDMYoKdHB1aLkjdeueBE6dkwM4D8mblsE+qp/92kl8qyzkw0TUu
w2krFmAtavUPYfYyajf+6fdxXNkslprxqu5ACWkxUcLBRJls0uDqcUHP3bRVOF2LzkvRODym4JDW
SPhQpvg4ezyM1PXcCU/C0/10igwSFOoT1OPotcO68Mn9YzmvgCG9dxurcWUxLnXkjCTXPaGlGPAi
6XW+iPZl229shWtZiqVOPA9hTCtJeD0V+AZSecWV5W3ciURP0Eyq2b36GNYnub4NhTmjm66y6osK
x9z6qaxv6gyvkvxZJd6o+B3g5vMgGah0FLPfI9+B25QU9JIOcMXoDJoeMS6PGqKS76rGBs5Dq/uN
Wbayw3y93bcttAQKHfcfnLPmI40eBXoB4aJNbAH+KGTjK6wdspc6c7liBoFLEi5gb/FVcCmSYCOu
xXq2x7nA+H06rx2yl4LzspU7pe0oDtmdcu4E8YOLHwEXpJILes44/RW11EiH2EJB46VN8ksnwXyK
ObU82pql8lhpW9vq1+njhyCx1Jh3BXA+9J76Y9OdBHYiw9p9ea27C1hkcgiwfTwaypN45NHhlRBY
rTnNNNvlQa4cAQKGGDZYc2sW2d2oBsCxCRJS1iXHXPysSGbDqo8Q/E0IpkdbgyNyCXtziNaYp07T
iegkd69Samp4rcyIREvmP1n0sHKAyonZnijImw3wUoancrJvatA6IhPdDhaPJleVBqz4+vv3WNmH
vvoCvs2rrJ01qapQOWaN5kH2P3u/8HuHOL//9ZWFLSzzt+IEs62wQRyWPlj6EkYbi3rlPPclT/n2
q+EkCORPhE8350ck4svY1cpJjzYtqlb2j6UGfJYJeB8irpsD8aTQzB97X/A5Cyf2EQe738dm7cSz
lHd3Y0YYpUeSECAeG5YheuVxbu4RO7SRrdNO2caSW7nFLEXdcil2XCOmGCwBTSrZi9KACNR5v7/F
WlXwq3Ty7VNoZdSymEWYQLj+HTm4RsKlDseo3G08qJJ2SJ9bmPGNW9ygW/bprXHS66bqaiUsLiXd
sI+msQjHbejGMzh74257K3ZqkKCP/16Y0IzEma3YgqxYe1E2LhNr+ZylQLsE3AKxA7M683o7dFqn
D8g12eWWaoJkb8OKR/2YAuU/zpOlMHuaWGRVQIlFW+p4VP10D0mReGIumc4Z7JN2mi6/f8qVxfp1
Pvj2JeOm7EkODEcA8AXoUdgspevvf3kt6H8pDr796ZG2VFAjBH2u6/ap0CKTGkP/Eh4VAW5i0mgJ
rWKU4ePIykCrooQcCqbEoLMkb3FFpUElCpbY/934NfeLzA+B/+tO8O3XACoJOiPBfYqag9Veun2+
/6QYTABf3H4fbxy316bm4hqVxnVVtjw+W8OlAQuoRDuWVl/PO3BhzUbMvaIdNxbh2g3xa3F+e6NB
hMk2yvN3JwLRR5OKD92PHjBOiRYtaeMhP8tDFO2rPPvtIXzJwxv8rrArPN5qnftDIivd8y+iCcWh
g26hZoc2eid6yBzyCF6QFwMRjCuFtvEL1go3S0E2FEAQOtxfE5oN9KXVRgLBAbpRja2YrP08M5YC
7EklPdtwyC6ljV3n2LrdNjVbm0ObD/W7eGNXXEtiLQXXzQzHXGXESDJuq4dfnww9NT7a2eA9Mpnp
cUs3tfY+90vFt082AxWnCTyCM20t6DYquAkkXnJqzlsynZXbyVeI/PYAKQzzKFXwANlvdZyOz+N+
Sxi+9qcXZwfap51ESvxpQXkUxFsf2kKKjvJjFW/kq1cW6NfX+fbba0HpFGbEAybO6S4hPFU0KLJq
dLAZcrix937NnB9izdfm/+0h41wQBvcrDH5uwVivK9/iDEhmWJqAHphOBw4XjBZ2Q5EeAYZk1X95
DUxe9O3DFsr+Pd6t5TqWOmleEoR54PAbUlRiRYPmQPIGkD0CNIE2joG9qWbJ3MpkMMnodPRZnVwZ
jgL5XrV7lNtx96n2TADzqT+//6C1cLXUSk9hEuXA1uFE8tCbzK488FZydjhHknT0U2wkIFaH/n64
+zb0DRjBCTvgykSnJ6n0mmnHlrCYhp/gLL/WoFuJnZvEJe53JkH9Mub9UnUnZqeMV/YNJN8EwOzf
X/jnNgTgYe7r89tPAXlRicCHYQNp4E/A89nJSwKuOlALbi/ZiTDsibBPhPMEJCkOFeQGd7+c81iK
q8Q+Z9GBuQuLeGNOriyspVK6q8oYMGr8GGYqjI6i3YmHzbmCvk5YccYbop2VEzq7iDy4rea9EiPE
VYo7zyh3SZc6Rq5nYytYOdMuNcTdDNwrV+Edig7dSBxoJnDHjaWtCtrKCWEpGi7AXqLafaNB47NT
BbPe74RDb6DL2YLMBemP3+fFSnheCoMZDcrRXMVjert7g7O0fm9PYIOtgtba2XwpC4Z2tBe5++WO
hyHXKXqYjOyY+rKpPOdv/RP/rMBuBvZO0Z4zMs3gGj01IzisbBWH1uYA/++sBzowK7r+/nqQhaSj
B1t2Lc7NimyUZ1YC+P+Iggnwh3Fyfz105NcHHAcMsBHpxjJZO7Syi/jRzhEjUwbHfBXcTl4fboWt
PsD63VIHvTNnnxrKdUIKUzpn7u/z4WdDBZBqF3Gim+O5LO/3ZR4QMwQGlwN4XM/QfQo0H2o0vNsQ
U46QME1BMEKwnDaevKKxU5eyWP5Obip5PHn8QL9d1pgcxFyoFluRIx4zGxCfG1wx8KbaPr0ClYb/
emvrmPJzJw/eexEttCTSphTOFShXAc6JrznbohEiQD5EbmhOL6kz7bs9xKUmmneKC3OeGx0u2Huy
k+3SBf6w1uPPjW/ws/hEXcppI2DlYl5A5BqMwizsfjefW1swKqf1t0xfVr/z4mzTcGKqxhK0e/lB
ey56jKbRB1iKt9CsDdglB6EtWaKNJmMJ6qeN5fJzzFSXIlq+mFsWNFwhUBP+L0Mh2lMnWA1Xxcfv
I/fzcle1ezD9tslNyPjHpYyB044xmjHbYEvquHKAATbo37+cDvCBJSIubEXAvyEJjpXxRD8EG/my
KuhP9T55xBS1Eqc8lQHfuBmQ1r70wgfTxtCtnFgAU//3Fyg1XIK/BMENPA7e4BYMbAW6D1pGB1XG
GD9VPY62EvIr+QV1yXCb2rmOGwmVkx4iWp30RgXV/R/2BPzn7M/Ic33AKbt9GvzBlzfzsj/f/tWl
yHZUGDac7lOSPue3Gm0cOI5+gC5uhh612F1qb7bV3uPn/x6J1aWotq8EgGpHKB66CwOTFF1xRuys
xb5GmNu4e6+9zCKedOrUc3NCUYtV885V+WE22rRuNrbtlXuoulTCqjXYVoTDfIze4BHFWL0BD7fI
eOS2VBtr4VhdBAjQXqa462o2UB6iC8qv5Dr8FW+Q8gBTkCRovUYvIXea/GI/mBm46Gax32Tm3FfV
T9/nPqjf1nEqkv+nh5pxCfAbe1aOuaNZBYwIUlshVmPWG8tqJWIsFbAtN5JsFjsIlZAMn9lWn+SD
2nE6U2yZKfx8wgKC6d93UYjSRBN/L52HNky7G8acYvjb5pDyMIXRwBaSbNwmVyfFIkRMgAnNVEH4
U4aHMTHD5q1TREOBAX4XvTDPzPicbHmb/nzwQUru37cSQ03KxAgC1iIxBXSaVh7N/3SaPSr22Gbm
fwrnSw2rmHOqBLS8EIRczAHrXuVGNhJ4ATVD3OlVrvX67w9ai3dL/Wof82HEVd0cxAYZoMdNCQgn
z1lodtAS5iasv00BRp4g3ZaFJ85m378UTWwKW6ttbTte6lkVVW0zhfRz0If+UO66CShi+LoUFotG
QZj+hmC+wkveT0YvD73pA2G/iz7zLKhydmP6fJUjf1h1S81rSJVcgy8/7GqbK/oEda4i5jC/sArI
wQEZrTmEA5s6H7rqkNJXQKZxaBANrnzOEzusS6PP6sdhLAww1g2hLoxqUi4kcwU4M2tjZDVdbeVC
beShi0wHzFuBupPATh51Lt/xVWXl5G1AJargYREIsmxybZU/U2f/x0+8iGcJKyT1mGKEmV3o83+L
K9QVvmJMdnZoXO5cXotUfyCPG09bWfXKIoIBKV1w4ObBQd+IXODnd4OFuq8d3c2z4F4XvyHXC4tv
uFrrG4vlZ9cgRVUWh5+SC1UOACrYJKP7m7+2LTJJRXEEwV3PssdWRo9GdBIlGGvN14JITiyjO71I
rSwpAlmZj3V9hS0JQAVYAjAklmUrEqBWiPWcjAYMNrvJrMRS77kCRIRRV2JL7A4TlTfW4Jf27Kfp
twiUqpLSWREGMIBCCrsJlFNm0QZePCUKMhFXFa0vbYt1iRRNx08OH/9JmQNA7X9gDq5H2cecvnUl
50zRp5o9FRwSWt4gMnojupQ8MeTYwR0cntHaQ5g6KbL6CZwsJDLscqxyGd7eLZRTQL/X3JOMQg4r
FUexdKqK0Rn2LMSfcDkxKhBW+ZgBUP55bLJ9zziZZrUAZUz4c3DE0YRijy4FQ2ksGS28Q7lRIl0p
1MEI499wyyRKnVIJZsgscgGcyVw4tzCRsL3VXgzBGrNR1FyJ6soiqhN5krtaEqdAhRJdhBG1HgGD
EZVozZ6uWv/y++JYaVZVl2rkBBMqGyT4YvfmsAc3RbPTv40D8abk8g723lZHfXDmVKNzSKA895wF
opWk6LxRDpXOByCrz/aFuaOPWrePja5FMhM+Gv0B5O1c3ZiQa5vCUsTccZwINgQWFAJyWrzDin0n
HmeLvVsRpc+KQSka4dFkYnDE3LporPR7qUsJsxTKlI1GwiIlXEEo357FGcUF9PrJx+SpUs2oOs7c
dag+utZmz3UIeDHo7s8iN+oghj/x6E1E69dHF86mgKoVm9j9sJ8AD8/MHEk/aU9ieePGvnYlWUqi
CY9+aEbAEZFr/TqabY1gTOBOCJsFzmqjFw1d+1BKNy9svZUSWZmhS4H0XNFqTFk8En58l8yOPNlt
T1vX07Vb3lIJTaaiTYu7vr9HZ4KD2zd/kCqMsNe/i1ekyWGCDwfJ3bSTrtq5+NtfmsyYTxysx51y
t1XlWskaq/IikE+yoJVZe1/sZ9knL2ANOWTPeZyZ+v0uO+Z7ZD4YeL/lf0T8lN/XpMR/KdN+iL//
o6NWRcg6KA8IQU6uIqud2em5YtL3ou/OpSBTBaqQmNO5FKqiGR4FXPcscJdEivwmac2mLfZlHZk8
omBxnsKTmthlc+7LBwLCPfYZo0bZAehEXQD1KRrHUwhv5ySf/sRh59NoOjRS7qolqvOkAv2HwHiZ
hwF32uIA1OCyqYVGXgNDmTS7OaTIwgxWlEXWAIdPYLaFED2yLL0wnDbpjSbDfqS0UUA061E0wQ/Q
Vd4r8iDr6v2gPdTokhRYD5o2ixZqjJ63IxdadFQNhn/DlmfScLA7tXzrEo+VeoPD60rqCyEiJDlg
TrB62L3nJSgwWfYyaZVRKH+jVnNVwMDTma9NbDcptavxic1thiKnXqoNMbIItghpnwD6fYrFLNcF
rjpEeQwzzWmAzikZKnumqUW70cdhSW084LJ8UZJfwyjbgdv51JPM1NLiUYpHpxLFl1jLjLHN3+Nx
ONIx9jjN6Sr4ntKCdSnVdHQK8C0JqqSBkZKIVQjscQEHJTEpOr0tJQQuQbaKGTwHWFzxL2nq5LxP
oj9l25kiHIBYVdRjoiL6FrrSo8dV7NHK0VUsPdeD/NqqwkFrNGC2lU7OLSWXyUef8/V7V9Y5bFlq
ECIKbcQIwk0LUCdmLMwIdEWPiUD0yOtW0TGKk943Cv5lz8vWJPa6JCB4oUPeKjRYXDPNcyw30bNU
Fk8kf6UZ7QMplRxulMyyT1U3E6dXrp0ytxSk9jmO4UmticXfuaydeWjhL2kR+hDGx6F7bORjHLcG
A5RGZYOVDpClC5YATvRKEZ/ixkhDzRIiJ+UMEvpTkQMRkQOxqGodKjReEwPYek7rCT1af0JR55OT
gD7ceEciLycurfyxObY4CsdpaAhdZYawexp1eObFg85SE960mLox4rBs5owzwqeaJoHYBexkdCKw
6XYmuriIwgBOZS79GMQtJC2yIzUGEtiKBZKvYITpjZ33YGzkA1SSDWs2nA4w/S5j630I05AcdRRY
oZ3UOb5oADZO6OQoq8OQPlSYt8rzxAIxVoPi+SCpXVA2n3n9OWLNiQ2gIvxbNWKSCP2lpbGjpuIT
ynVorVJwJWFGMxEJ5H5sDJvPzsAt3YixxrnqWoinObyWA196SsEeYTZyzBpu3/CNVYPy5U00euo4
1Y5k5BPnS8odcnSEjcPrnJY7vMYEYDbPwLinvYX1bPQa3U1sBK8JzR+EUPNowT8Ik3gB01a4quHQ
ujlQuExsMsKY7SSCpAQWb5UXADYVMLLC1BBRwGrg9UT0qmQNMXsS6tgcJ3KFSekw4ZvHQNPWil3W
B6Dja0NVWE8RrLzPrTEFaKWx83F+6mt0dgP11msMzqL6GB26l2wCv17Jj/0Ahi4DP6m4R6o8gZUG
0DBMhEIWtRhMFSlLbFzP0G0JkM5wHTliN8pslpJglEqLj8TWHlebBW+x9yYpuL6UQcEUEfxL94xi
9siqsLCMtkCNAqWc1UVQIcegkEAJ4DWHJJJm12xbukIM9w5Nrl7qSjxV/BQGefQwDMeu/qSk0UEe
ppOT1lcVX11OkC2iJgT7WB25XBpKxxqtsJMZN1GL0Cy6wwwLVzWpAybOvBzJ/ohNc6NJtGsIuLDZ
YzcUGPmBpy14AUzqY4AHp872yDxpkdVRvQkURLYji9S1cuopPEzR8hNnZ7bXmewV7cWq9gDiCtu/
y1oo6QzkGq+Z5rCTC/KIRHUiGzQzuHf8n/XsEWpUAJKoOjcYHKSMKAgIeg9Hfjk5DOAXlQE761F+
KblTAs+rwqK4wES1rXI7Gp6Z+W+co7et+OBy+F6AGaLArDbtose+iV2GZJ4cZ4+U1DCkTUveaXM/
RqGjbnNH7WPFFtC+JmkgAI+y02K/6gQeZvep0XbNaKRw4IVFqYQtTUIUvFs57iLhikieTMApTbAs
epVQSoiknYb7lVgM8G5QKkOS3JidqVGUFZ4QUbqvCyV55x6axB4lK8zQJCcb/L08C71l7giK4qCL
Cgbao2JwcqJj8lhRKxpMCQVKggae6DRIvDkrVGdUoBSVfQtAkRohiM5e/jebYYqCfolLBZZFCnqC
R+XUoCUYdaQYXsS2O44UaAgQKZD6mKwiC4CSS3nYlYFk11sd51eCxcRWLaBmDFcbiueqmhEPCYWd
DEbtLUkPLexoU1yLBjQv7ovZE1LcJcVPgUWLvmhO5YGwj/nM6CUyAdRXZItrUWJpHmEd5UhtEIlm
FKOhru7OUnmoequFZZeIRADAqDmwWPRhPvcQ+BB6QQ9jAQa9GhUWoCyqYnUJ6ALi4zQhHhWjLaNn
u+U7g04jgNVmx76q5I8CsgfFNcZOPjsVQQItqCXiFAQvEM2ChsF5pSYYPG9znKU11yZ6lEpfuIcK
Xe73ZbFDNSrKD/JkNTDbRoZa1EvFqCrEuRdmfMjna4lLi9iZfejxaAbrnIK6GsifyPE9z9EO9UcR
i2OO30DfslVeCzS53uOUB27vgEy+wlGrq3PEITJdqknyInzRKmKPIm6hWZXQgAB3VDQNylEozxli
PVvaPPoErh1WxLbYYqb0KKvIG3GxRWT5TX2NGyspZkxaYggy70ZttoMVld/fBx8ZXXVI7Q6E0HoG
SqO0ewT6Ct8CmRs6jj4MLwyu7sxiOmSo0ve1cmqooVE/i6nJj7UzdX1h1E0dSMgDyCBpi0J9rGnA
Mw+hkO1a/g0A6WIK0dZO+5OQMCe0nBg1DELhMnntFOSUGF9mgD+tYTE5DpwujgZRyX4YawHhqZDB
6CybXccrpaHNE05WnMtHz52ClFEnKjhUsS0OeziUxbxiT/mYv889NnyiCCbJbYiXYYaslY4YyfYk
dnBhas1uFvQO2X8kLdm9UmH9ph42AUVE93U5++Kk2nyBayUvO3E9HMfhGfVivRZbg4V3YJMPJg8G
41SKRiwFWiZBl11MO22ugSeGFwc2tkR+qIbWRkci+JGgySIXoDE58Mls/FyEisOEbyxSBsi26bPm
a8oZlFNHi3iAT++TGY1AYSHq6rlpHCkP/UpT/05CJJg9YU554YUV+8YR8KsSfGqprx2+GjBiyMw/
UpSdZkd9gJBcklRdU3YQfNc4hczN6zSNjtbAH6m/5dorz97ofBMnHOusKjvP4K1w1J4A7oC/e+jF
8KzEUcDgZXIZeOGzR2OUwQKEAt+3Dqq0/Fgn1b7sNV4XCsaTK8xYpnGV3uZLh83Jh6jUVqxRWOje
y4rlDHg84KxNIVtDJhMdbecjOFPRri7yIRjkFjDBgsZePI1+D8NtHV2wl77k9jKdYldg+5cSe7iL
pkXNKZs3biZWQbTPcQRjtSRGL9+IjOM7JPvIsycnoN0B5eTy95TgYtLngAYOsErpa7PNIN+aOh+n
Wa8OmV3BETeuQgeY0Rvs+3aiyDjTgCNOXyR/BQ2WyhEYfRKg9or6yk4KDmmYdjIo7IiWUEmUxQGb
806Aurhtgpm8JtoLKyFUHJRUi/UUC77oAfUEoiC1KiSZWqm1mBqhpB/hT4Ny966dR+Cd0YqlJ1oX
ByNV3SYUjpXSBBKKblGV7+ZRg10XLgNNaGcRMUuuwPBVrCvSEoXyeQrGKLeTOTGk6YkV5ddqxDWN
K3Y5hwWFjCuRPkn7EuOERPMKOHV0Ali1JFlz1x75hBqsYMf8e4taryoUDwx3qeA60gyPYKIGuZid
Rhqh00DFXwIo6dDhCXw7we09m3BoE57apnyZBM0t2/RWxMONR35m5E91F4xF/AnuBZihIMaBLdZP
IfZF1G9yBr40elhdIxBFOczABwqWCNZCaqXVARG2LC2+3aUoQnP2pDl59qDhOoCzxn3tipVPNd7l
CjDfsPvXA2YJCOJXpau9OkHYrSVzYqAM5d4G9ipPZkfQOSRyn3zWPUvDH0xCE/cxxA8jzHOriYkZ
pqMZ1h+yAty48Fn21qzUwYSDXDskASewOkM/ZZXROVCpi0dBPeeJmStwJEequ4R/w4hcqlC8CBI5
aSEHphOTehPaSWp5QoxDCXUoTV5+nuPMn9TysU6gHmhzl2eNnIWhNZpoMslUNF/BOVH4IJGJ2ErT
V1HBIBkJ2jAIRq5zq8QSk2uIttTiORZMFc4XLBOorJu/o8DYSEYEy/DiZRCeJdXDKWEenbRFJoPz
kwHwpDb2Fc2WauzUuKbspLE7zYO6j+A0gX4jti1MBuVeSnGkhWFqLxs9bKBoCs9UnInon3EGEwt0
M+E5nBwCWEODPuskjyyeHMT6TUb7ktoTACVxtettVt6nyNzCBBOcNprateLL5QHRs8EO05NAgC8d
e+ZhLDli/VTUVFmQnsB4FFVTU18jeNE0IGPznoQaZPg2PcYQJtR3/+Gct5X5NqKlr80MiqQTKCOc
V2FB1YdQsKVwr2oAFBm46VQ48VHG7JQDFXLEol1G4XY7awcVp2AxrS0ORkpICHdNanJpB3IRQjZO
2W0eeRFuXIKWWhFuC3yKZc2ipnaZCiR9qVlN0R4OcU5LcaMYqc/Q2NY4eGYm90RCAkhUbUX0MwSN
Nckmu+5LxLhSTxqnj5xGyuAE+diIMKdxcs5SshAv0exIFpklEXA2TkyZHY9DqXhShHq7KPxhI7g4
5Y2Lrf3EDKLNZHYIh8XxOUT/RlNk3sRaguyX+V8FoWcscO2wOKRLQ+LxUFbqKvqdUcnxuvpVEb0e
4vpyemurk4iuj0JHfYmC9IMIkOk4fae9lU168QnSg16X8i1vPT4+UOYZdG+HGcB7U9FdDxc2jL5K
TfBvVW3PZTgZhTsNW21fokmNVCXyZKWU/LlbQ+K2rCjdOS6H4UWq2fFFDOsWqUq1E33m/0g6j+XG
kSyKfhEiYBJuSzga0YiURKk2CFl47/H1c9iz6omeqq4SCWS+d61U+do0B2nZe+ATjRPHmW/QDh32
bL4qXum0+rN416KyJZB9Evu8nfdTlASqTXWEsV5WRcUxlfn9Mu5Kpf1ZDSM5MgK/2HJUbpGaOEQd
vfRafW2K6S+KWNzgMDdhGJtBH5fX2sI/FVr2VV5sYzMbMdvLEtL+Kz1X6uJ01FHzc7nyMnxZ+RgH
Uaj8SZbiVUP4s0zXrDmtnVP/05pvOMIB6wc7z+BquZN/GyRzpWPrLcNjgDP7Q3WXVHpwiHEj280K
HmSLxUYmjnWCwc8zJdqyXGXaLKWnzH5ffVYJf/uNUF5Et8lrJxYPe8KON1ZUXpLvLcXXu8gJW59S
OSCGpXgnn5JBsETy6/byQQGxqxvK4Hf0Ddj2paiIhvwzvpSzeNM+pMWn3FsJlMFVDLfu/Dy5Delx
0DsH5li/9FzWeuQCVuBkJRc7joOsOrX825wfbwZt23T5cUh3JdGbo1OmQUPipX3W0sCgPBtRcWl6
DT1ubMHRXmLQqV4N0pjC69io3lBsxuw7MfwQ1bmyE0cNJWK1ElP4ZabZJg+hPN8aXGvdNtUORVHv
UiOgBB6r69R/xYOrJrsw/ZXiz3B9ifrvMVt3teK3xDjVLqtfCUwYtYQEb2jy7RrPrs+VuXKcImeL
wMCyPYPcWld+an3aY3rKdTKFDX4Zr4dO0UFNz7AonTnl0ch22U2rIzbQa5N63CVL6qol2VFpfERN
HDRd/CSsJ+Os108kZlok0CCbqV37WxobtmwvMt8KkIny3I07ZaURPoOqJ2+rMdjDD226Z0yQ8LvL
9BxgqrRfC3tX6++xggExn66G+DYJ6E0BmCipnzjMynfR0okpGZ5onorSjeWfTiXut/yy0c8Vf/V4
0WH/NbzllUdCpqIDcBzV4gOcqY/PYb1r9FuZHVv9qSIpFAl4QVIo4iZZ8rj0lnanqDsGgrX6KUMv
p7c8L1wT0K73iEPdqGBV6dw/bIgkwsej4cZ/XEkhFY2zeC07wTHrDxJAC93Nw5FxpMZl9s2M5zb1
ViHL7F5UG+uLS6V7q371xo+al9zYCfJH6bmnVqfH2UGkca/Z4zksqmeaXzdazYdJUb18tcOA4s/Y
euVnMavn8ibit2g+kzUsra+txmQTJ06alKe6Z49nqTbiAinTEBgyP9x6DO+ltGKZpjFJ3wlC1rIa
5OaQ23lglilvPNl6tqvEF2kvyJAuSQ5/KprqzeCWzBnC1JhlNn/Tq0u0bKriOex55I8G60wp+AaQ
BMqC+Gf6Shcnsi5LdrPXlbHvCLM+tmfkahvTfFqqS6m9NuFJZ6CtYMFyXwvdUd0W+SHBZz1ogIeZ
D26VlrvuWnEOEs7cqTyy7DW3uvRN49+w7gsJjDdo/nXZdsL4a35qVOTIXJrYBud//FxmHEwynY7K
dym2gJubvNrriU96CRUktukPv7xlku31YgsDOjGBrJfEfK3L3yH/NJruGbwdFYLWPdW9IzK+u3f+
rmX6MWvtpmmhDM0rYlGbr6+z5W0MFlFXz3PxsSSnlWiN6L0ro02hPadhULKPRxvTfhWzC+xmn9IW
HEwLtHKHOssxOalGFjFAoJz+E/OuNAcD2VEWH0ZGWc4Rw2k7nvenlHt/MFjnFc6UVXKBhhgp2nLH
BMSynPA+Uj7EsxDOOKo3JLODetkY2Ww/5K6LPkX1PeXvXesIPEWkt9jnsiodInoNsBLl0FXgKMYZ
EcNYUmoUmOmF3alUuTaNfGNqbxZjRehUqyOjiO2eG0IYCy6Pv0y/aNWlyB0jCiLtR7dzVzdessjJ
013cBoPYQnJwDY+mM1HnUL+SG5zm5H1Jx6W8dXSQ16chvcTdXS8BcA+dNHkjnoE0/zfbO03+Y6Jr
pMgxmFJU5pj4kK1Y2DJXmtHgOE1DK8am5JlnepGZRzZxa+2mUNz6KoI/4ecj4YQ6W33T/UzVljel
jt20Dax027YMLy8dzZtd9BsaByPcr4hgY9fMg/GnSRnViD7Cpq978dtMf/Hsqt0Z3zCzYMeCp77Y
IO5PGvXRFisK4JLMu5xwBQYGKImU7pood/P2LTNokS8gPA7pwNBo7qTuc7VMx0j2BUGBXeXI5rZE
4kzThsp1GpinbPaE+rb+asldpYpeYvm9h9jkOZeN0pELvn36o9yodE1OrOKIlETSfzrg1pdFWGDb
m+JRZsM5mlMo3PsShklanGAE5p9ZeP2BNPJFQQIEvPjCDWSGRL+pW9X4zub39lJxscTbhMATxrTw
18jvE0pgoKyco1Y4Wh+6aHRGg/Ec2BH8YzN1uwW1pG5+RNqxE0TNZP4U8yHNr+p04EnIGzBCR8OO
17h2d5J7pJ2Ava4q7gngg3kZZ5fYJI09UnmT4LsFSLLUGO44A4khxjA3ZvNbhaeJWGl7Jz4M8JyY
sXm7WOeKXq1hY1jkDrxNUuWie9ysy88DD/xA9mvKT/L8PCMpYvWvq2DpvDr15cmpJDfsvK7fEVst
J/+scZelpTtPMGHy8KyN4WY1rSCKyJnvnsuZN4z1U6fZAJXeOa2v0ei19baZ9u1rQwkoCfN/7J4h
Ukhxj1ArWl54GxCUf5h/Q+bGilPJJNRvVXuDy8eatuO+hz8YPJU7+ldL98pvIUjuJ4UvCoU3RP+s
/n1WnsWLRgyBOj5379oSVPyNNG9dVqDKaxkpW2YQGssctvgw+bdqsqMh2SI8QS/NHVcyuAzbAp9D
kD0gO47ec6R/KgknpdcXB8B6W/2NIzfvvpI8AGmlWdyaXxXp0LVuNm9DOWDhM/5EZjrtRyp+6uET
kJeq7U36T2WkvmWlxUNWPzQNWhUUIO/5KZybXWsc4bE3+fIkuHWlARTWrzXwwZmK2c+BBADrWf6r
qiurRG5sRVRtmvmgV1zTM3vrzsy+G+VH068P/J8EJU42tbj8Byw9HjmxSZ+SeEt0jO3o1RZ+ABWX
DDAUr19GupNpsJZfc77yid+8YpDObuDNG7hWM7zJN3iTjk5rYw6a+VXPbynPVFyTwk3G63QVu74+
1VpgLm44+6AlCMIoAyC9ukDdyC7D20UwUNDKu0bxed7M+d/AtRA99bpnhs4QBWFdulTCVtNtjYk8
ONjNDah4+h6ixqnehbjxtcudmxPxbQRj6wNVT1gevlbjkIbUGlDNTMpfw1AjNXxry5sOPZO8ddLv
2joqD465wHscHkUE4qFjc+yocLTas5XKHYof0h7MyEsva3vXBPiKwk1I9P47IWtStmWKrhdvRC8l
cf0HrUACQOd1+0V9ra0fcj1Is22uODazKxU5FrFcfWBZnNF+zurLKUTdvFRssyHg1TQKH4Rbop8P
OCn3Zfst/lx6NvUCbkp1xnirmycFmZ967JutrX5P/Mt1N5q7OtuU0j2sX+vPUg33YfoKc/JYeuwB
kX5LPlb33h0FkH47a46WP7fGQRm5zBVsy692eJ9jRCGVw5fArKYwaK+6m0KJcRJ3TM4GDPm4kcdH
2HviZhXabv5pr0xU9YuYi8NssLQJf+LZyrChbqQXA7ND8Ss05aNS8N7mYHkzRAbuqlbVuDkOS+n2
Rn00/3+909hQ0QC1TJMT09JUVZ+C/gOcK8az2ajvEgDERtKHB4ddFU7XwtpzDVkgz3qRgRLRVhN1
L63W7Lsl3qll5RhDvW3r8E9O63/2aH1JahI0UMubzEgc0W2NLPOLSXim5anGyMWyKSNfsM1eEDIh
IN1YilvFP2r8paJGUA+hFbCCUzbYajulPjxguNiVjT8o++LHlrRtopFWjWevOje3oYm8YfkbRs1F
gdJxcYE5bwX/ZVnzlFUbgrlvYofcM3/UvVbxV8svoVr0Ifmbjb0KdTJbw0cpPJbxpnOENR2zhvDi
fjwsPS9xASamYq8BpFaTU3W1u49Il/10Ig+tyfzIzJ6BAPxseNR3qddxfCz2ALUzFbl1+5iTZXLx
uYLmdvaihuO1Xo9gauE6fijWLdHS5yrcpfxqXZeuQroRytlmXBMkxF/i+Mi9OS3+ajNjPel/0fQ7
obSOQAA2DPhEUJiuIg4T0kWNZoCI9gCHo/Yx9MIM9w/0YQH47i9TtC3H/QISC1kFlaBFz3YJfwHP
s9OVw2oAuatenXEKrvtqASbarSts3JFbOBkcy/DFfCsJqm43oeFVGDRDWkyCUe521XKqfkw0V5k5
XgCXQSnG8SINe+m69k/UWeChHM0P3Yr4dN1cDQpza9cR2oZfg6iU6qzeZm1XZITe7Si522TUNnLq
jYPPwi3aF2FfUbuQw4ycQFJvKo8+czLf0STcOTqkTBkyAwJ5LRYZZBBGEUFSdPCN/ELA6+4rNz+G
aWuqu4WkIuq65p8RTWABgXceOcvFwLRWeBk0cTgT1K3F2248F+mbbRyX6ZTBsgL06nvRo7cD3G0e
JYBz4+dDAtr/TjQO7MmNIY8RRSHY8HVczo1y6//snzwxNkPiGeF3PQNgJcltNoYPhZth4TcP8b2q
P3OUYPZ0GP8rVp8SH1JU610Je1c/OtZTMyqMEh8Z0yNjZO6D32nzxt7aNFWF5zwL8vJmj0/t6En5
WYZbHrIDzfWWZt2X9wbU81dm1wb3DOqfKvzVLSezWfrRKmeyw+cu66d1dnU+79khctZwFsHg6pRv
yURbklJ4cfJRN0f5y+LXDJk3Fz9h9TYQhSqyCysgJCTskRDHtUrdXnB/4hjslH1UdQfRwgGSSATF
WMi7dWSTADkG6vN5l3tmp6ORv2UrdDpylgFxQN75go83vxN9M4vl0DDHqYZr90+rcs4bZ55ISw4I
2vDFITQfFafCW5qPWYbnd4T2uzzkFChqbI/tQ0O20jBsPPabTGWwQEWSOxWIHyMDSh8bo2/60b0o
rCa102vbefW0q30Z27fmntoOzwMgKGCFEkFuSX95+Y9Usrrw7Y+SQVN5b4FZonQrl7a7lJsIhWzh
auamjmVXvSQldLj7mN0+lsUPwy1OINn6auhbPYOeY7GGKTrbXAeVwoc+BaLf1wMbjU1phnpohi8s
uU8mYdli9SVozPUrHFFLlC/Th/RIgumfJFQabU2Lbe8nHBrybmZVqlYS8o6Rhir2cc/AKqi1Fw7H
NTply0eTvEexZ8v/ZCi6RNyNzA70p1n2ZgPu8ZCDwNvQPzReyInxaivy11BIh6jhpglJSHyzwPal
+t1IOWbdmEZ30sPHT7Lm48xl1yhRGVpPi07ElcGXg1Bf/M7hvkilQIa/jsOdPPEBpbdhbHy7yILG
hMOBuFvPNVq6CAIUIfb4VIecE5Fr8GrX1XcanxKQ6ShyWkQkUbu12sJZaGdjYYjbL1160YoJcdCE
Jh+7J29IZDK8I30sYz9dS2YIcG2DW6oxPDObvEVHj5NHAA9adu7zaVMr5nGA0ScYWXI09XmIblRM
wnVHNgKpDfP2aLas99k1rkkEGHO9RQMFYqLW28yg3MZiCy9yP2ZXhHkGMenvVv1pKQHPJcs4kKI0
HdvqM7d5JhIAF6ZTK65OiqU6pfUsde7jox6fRX8u+AOj/JP/mpkiY7Sec/ET1sRM31MZeb7CAq6+
SNTsxro/rz0xRyy7zMkhqnCOimKr/KmA9nbsg4w0y4ocMlSFWxp3qeZDOdQchetnZX91UfT4LQee
/xRVjBGxJhyFydydOKq4TnOM8qv44Mq2FOBE09iMSLQLM/vXGUCo+UymzR0cBJsOAjKIgXe5eyrj
vw4efmHbHf9W0bn/CVXOq34aoNYjdrSGM1G2rPeKkShp38c822sWmqw43av8xSPLPFCLeShm5TaQ
STDtS/ESZheBljEK3+Ru6tzVVs5DP4Zeqz6mzeojztOgOEjzh62AXyN0cwZ+lOEtsa+qOvpzvu9W
eKrwuYxAlLTnPtpXKszhVZG2uuWtduga429beTHsimHuKHdl2tXLXSK9JurIpP1tVF8CiCnpd7qA
btmkLY2TJch7RpRqce2n/pQW6jUXYNXUl8XFXidGsfgWLXKJfpFhnQuYzvVz6rhIY/tG/jPv3Nx+
GXPyKtlw7fWq+6Uywj+hfNTaatcMvOH9oHOumd9DD1LCDaxMkrUdMuszjJc9PX0v0bCf1VcTWXGF
hSBp7roUPXeA2i0LRmJK4zGB3QdOs2SnTCB2M4YWX9fk2K9V/WoaUXLTBAKhJmKmL9dqJ+zoVpm0
3giEo9W3GmWeqms7qUHNWKz3VX5AQBw5kWyj+z/lMUwuQigRPpSB7I3Cbu+FTZWeZI17MY14AchV
24hS3Q52HDpNambOIDdjEPfiK2rNyIcJRbWwxEcrREAitJHuUIXpvjyHkt/nW6HY+NtcfAeTNr1J
3O+hflnGF9bPNj3YFt6JJnFLFEnll24I16RBYN3oLetURgq9hRPGaaO/RLpqtPuwhGKVsbXpmW4j
SDgFYUOm4DGbe42awKa65pZ0aBRpcixJ83RyOVReVNu1+tugJ65SbhftU7fgv9Qg73ka1M92ZsUv
UFPUJVwJnKX1IOiI7600xyTIaK2bUxvXd8NQqNweYaJUDzG72KeKfh4J3gQmWJhiLSAsSo8Zg7eJ
AVegfYiYjMo4HndtVzyN0yBgtULYLpJ5YytoGpkvE8OcY1pF6IRSJzZtIxQvjvi8TRuaZFDTxYXg
OXZleylU27E4RaS5PmndPzu19gVBI804VFQf6e5so0PVtfpHl57Mqtgl0YA3bkjA94tADs/66KfU
h9jYsjR64BfprFkkwZIUUJ5SjcHZYYo0lS3tDRq3xRwd8SklTJ1L8boYe6n1VXtf6UE030brIGgz
xR7A29bX/TOPdeT3NF1AZ4kVrD6VwCM1NGAK0izFS2cN3F8xX2kI5povCWlK1n/d3O7BV9hGq94p
2peauomI7eYMvS2ZBxFfDd3riJroXDsBZ4LoTbhZBjaLfN2yAdgYpLC0WpY34GjQPOQPfkVZ17CY
rhbx49a7qLF2wxL7AwqEQWWxbN7iyWuGYdvk2q4RvYB7Y2RK0Rwieub8fWuuFXDqYH2bnNsMv/34
mfc2gTXaR93+AJyFbXnqo+SkVNtcnZ5W+1dYgN0FG0qr7he98xeDz6GWdlb8pQnaTiQX+xlpUftc
6WrHLuVP2Q6ofHTbGvmL3YafbdnQPJOGiEhQ482KcKXK+ExMZWXyoRiwG+69Im/VNL4tYeaEjUXb
nXD0MEEJUUnocMduCbrWJO5zrgb7Z2xr2RvkxXIlJUo8RQ9/lQo9Ki+1NnQUStY9suFUpqig0LWK
/wP6IK65yddCRtLZUaVlRvYBCbbmwgDydnRD4Wdpuh0a+xDPM0werTGomCYI+WqOwMZqfXbirvKB
2qpKIDkbgW+ssUwP6dyAS8WXBlNbAzwyZOVRgozTRmW7okSch+pjUmw/sbIz8txTlqTP4cOgqIE7
DYz3K76VAtWNYRiyJw/l4Bv1QyF2mvWDLFLruiLtrCbD9suHaBeduzPF5MuH8c4YN6tVbG2k/joD
lWA7SfEmVagUtFvPK99AL4VFy8jWy54xfo7rP9FsVfZODTlZi9ImZjzBoye5kXHt1NNs2sw6tUuz
dajqG7Xnr/jX1UT/hcZThgKhZVAuTaZ04zOTGjYYyXDn4l7W2atiLcZ5geYGS8hZzR/qbSXT3Hw8
m/XFiN+kFpR6L5fV44UrE3InC+OrNnjQtHc0Lf6QYUeTURDHWvNXI+XPnNF6T6Io0BLIigYULpOF
7Sy9taNvh8qiv45MmG5mxrFvSDja8TyWP1n4FY/AnbzC1vKLyGBiwi5S/Pg9KMUiK15r+Ovgd7gj
5MsoAjN8DpWTFvbxJcO5qaFCvOnz+pPU47RPuzcrD/rc+NWLhH6SMdCRi9Hl56OUr7SzMRG4P+YQ
K25fO1n/khiqY5APa05Ojho30/pt/1DeERSNNmS20fxaXtLnQAyXqjkuMYIn1KuWWsDyF64Rt1sj
RontEW9nLlQg8HRtJsKlHkNtCT8hw+xJWzuXME++c/kiO0HC1aICkdm6638JyX6FwvEqvLacTuu0
S8KDap07PXUijphsfBvbK6QT1PJUQKT6dgnyhujUxpbrSIrujzLXGgxNPGb/Rik+Z0zjoj3M0r9h
sn0O7edENL40vQpNEL064U3Q3DKT9GedWa/IkTOMHSdt/hwZlr7t25UMEMZ/rwoHeFPlmf/+qMYO
IiYGZF7aKuufEjaxoliPkUIrITiFBgjUjym06nK2cuOhYlKCQt7m1ee6kPgxC6ddVUdRPvqw2ttz
zs+BCzb7NE20U/zG7gEHwkMqf8WAAFbtNiaYfI9Xo9LyxAUMXxcDyylIR77ubfqr1dUt6hiChNLC
woomdAWsvan0W1gGClLUjQjtkzSII78mH6YCwM6S7VgvFvvdrrHGyywvuFvGLqkJVYXQLnOIa9Gz
fjYEohjdAuag+eP4FzemdUUZ0GzGuBwuQwyiz7E/w2tFsbK4sozPwwaoSp/kIW2csRZvJjIUDB6V
oV/qUgsSfC77FlcyxhWp3FoFPYgSg/ewWLywKyLKWQ1j95Ho9F7X5P4u6z1bRwnxxlbp5ZILEHSk
TfpAjY4zFUi1KaxNo6bnUvJyBCJDRcCcprEumhLMgmzheszbrTpKSFpnMEAGsedBim7RmLvLrFlP
/bx8zhK4oabLrWupqIcr0742Cp1j9nwFcc3ae/vYlDs1+qts4tkT5aIxiIp6ypzKNi9qB6ucn9Xw
BZV67mXpv4amjvk+tFyadXMLrWeNAGv0hINMBL/1NmffIctX29zj6UPhcIutl964zzqorvIqAxqm
D0XQPRWQxRp/jstjc7InvANh3DRP5gLJFOq5sjWTWP0McasWEKfRCidXhaFrM1zJo689lrsB4jxc
Gxsk1dxNbSY++7XxJrXB0By+zMm41ULTLbJZeZGtn3CQHK4FvUmSNyRSFBoYCDJarTZRBE/SVytH
OFDSz64rfqM1BiW712u3a9LwTQJekIeXZAaSjQ0EN52eZ9vYnFVeH1S9lewWPH4bziFLNxWMANGT
MLa5/L3EtPNZGrpi7btIrCPgxbBaMnQyswm2HKRvnON6xYFpBmX5p5UGBGNPJNGsDAd5jhXCgr+r
6W4M+ITA5IWwue+yoFuKrQGKFw2fFSnpQ/yCEwu5OyrEkY+b42F6HSakoUIu2VZSVwdRUVfYIVMk
254xGgQdbGp6/DRp65fNM7RsziZvWx+dKV+j0v5X1AUDNPilsRQS2oJHuAOix6Ao2rfeYLwDcEuN
8UggcSr56Majfg5MDFEomAWEiOW2LdtOmz5k6nRLbGIJegNCu9BQvegG8u861cN3gF8OsObXUOuv
kW8WHYcSIx0lbC+7EGQMTCJdpeFk0efidOwX7tLcyXVEzaJFTjGBcpKWPGDrUgbOSZa5otKfC/6p
ZKvXj/1ukBGBrNaBetANtuJZQdTSWk7eJ0ESLvQYA89I9yXiG2uUY20+AUEe2xHg2zIuSlRtkU8X
0dS+z/TIlkOFfwi1GgnPZs//LmE/WJaXNRAmKr6WF0sn2rD+m0KAvGq234eshXqO2bolHM6FIcBl
RO1jTpjJOD0ha292XW5b29VugF9j8VSmoH3MQrIbVXZz1AaUZpbSIjaW96HKMJx2bprqbHURT2En
j8ylOFE6HW16bMMWivDZmAwAJFM/SaZ1M7PGUcJTtbRPBhO9ZsV+ZwEWWw7H2CGzmVcgwKLu3mSI
U6Z5WwntTJse1N0rPOSCxyKYpl+1MQ9FanvC4huG/+LPewHdbYtpG43NLuGvpXRo+MfXSpl8Pf3H
wb9dquKQ2OY27AKW43g46q8hmp26ptsb1UpXKU4Itruao4MMex+HH2HL6ciDgrgmTtanOtL9HnZb
zDNQrPVaExFXTdS5GBcDqTd2a6hn2WnWX4FSqw+HXVP+sykxIv7hMTlNaOPKH3u4S+I2mD/owOLk
M5IhUtCxDW4ifU7kdAvD5kcF0Wipyc0Wd6pHTGQp6nE4NyD+TFy09COcLoynVQ+GVfMWI7qQTF/u
pZtatVs71vyW+HhneXAx2hzt2NIDzUIBv1TbUbpPTRYYJNnayUGd32rMSOpIIZqQHSvpHjSHoeSt
k48SYOTjpZ842FMCW4ZvW5/irVDDXaab/2KKYccmD2ZTUCuO4a3EeFMgyFMzA5UZwgRDOSTMQQLz
ZthFx268TVMS1AvWP6Pea1gIMAV6BCo+fPCD4JOSRshOZFem2LAjj9jnK9Ay1qRIn/cZag8dlK6I
b63xJSU32XDxFyFf+1jUL7X+NuHllYZU1+GjKlc8oOn0vcwV3vq6/FCq9FInhNh2Wn9RZvM1XmXy
C4rVqe3lIOWH2iZirqMWztopoGIpW+Xjc4hi/pomFsSW7wlDixzFP4iSuI8PYMe8W5yelZkFUYX8
PIPKPA71JQ5vLDNxBSl8KKKHbdJvhtTr9fRbBzidbov0yryfNOFl1KGuZgIA5GhCbB327BtA8uz/
+z5DB65P07OMJHVFaWsv47ZnObGsJN+oVnlSm8Vd9WK/xLp6pWgKTazW45lM+tmzBhS4ihJxdudK
UOvLt2qZX6X6aeaX1RqcvJUQuKgdkqzCjk6WPn+iYK8y2xtDROThLIMqV4/pqAqLV6UFzWcFdqO0
H3guygcT/kh3YLKZ64Vdl9gNrYTKWtiJ68jcypavtLQTJqhLyxNFM36vto7J20w2vrC0Q1ZALvdW
uJ8z7SbS2M90zY3sGSNGUKeBIqEsRdo+CFdtgzI9SVZ4xQzRJ9/TZD5Hy7se/WD1hcpnCzV0yVXj
q6I/p5J26cDZW7M+SbPsGMLyK0M2ruacoYSKTc1niSPAqZh8rIj/kgnX1URCW2Gl4tMMM9Jmx4YW
zXz6/7gu5YhKlYz1xGokiLMGK/Aw8D3ps7/GaI4wTM7l3bI+Uf6t2ncNWaAheRjdWWKG4UCp3yxj
fWFn2hncOqUCN2JH8mnEBCX1X/Oancz8sDQwHVHlJmWOtcJENLRss3kJYis6SWgNmjk96mm9VyMd
j8ys+0Otqi7+Hy/XG1Aned+EoAZJHb+1mewJFG04bKmNRzFcdX5fTKeoC50IeqVaF3T5a+pqlunm
1YSGrmuUz3q1jRhohYhX6d6ZrTPYnKhbGhwArncq4raJNgADt5qbR4C0Z2364OAdlLu17ETIl+Zg
s2TYv64x8S2o1q8M2HV04/kQ9jN6bqvb2azMofVSlwZszG01/Ll66pkklAbQQPTBZIU33q9SJk5P
+q0QyWtz5rRi4C3Ja4SJdo1UKq0lV9Gs3kmijg9YKYt93k1k0QHypqnbsrlHidvA1zTTtDdr40pr
Ve12evXcdbclDjTNFYl2qEGIFe21bypG6IhFwKvyUNs0DZa0ypdhXTVrdvJH+hLbilae03nAOH7H
0raz5TKIlEwNVmX9no3rxGxWrxdb+inmO3Q4K/rDEUopDsG8urU6YZX60LX5oqPbtPYNyger28qx
8jV2NSLjYj8DxKjl3hp/Im1Ffp58m2oOFi5x99nkgr31VXKcCQGnyc36ileWtVBbDwIGf2WWGOYz
fpf/cXZeu5Ej2bp+lUHfczZtkDzYMxfpjTKVsqWqG0JSSfTe8+nPR/Xss1XsSuVBA4MBuiQxaCJW
rFjrN1RR+mXPRt5fSyzsRjagIigzv+6eoAxV9k9fe1fEZijLU2xc08mkTdzDN5byo1ckCw1GfmAU
h2g4FXq0xix1WdA70uKbIvluBo99wT4I19zaRy1Y9gK4uHYs0KYKC4si5divWKUm1Cl/EY0oRPqz
BkkrKLRyMA+F9K4hmRvBGxYFNJgRpFT7Gdx8awmDyEOXrqw2+AzNY99b0uLtsRpUYdyuAD+rwpq7
TbNIh6MuEn6ZjpxDQ8Rnb5VySosAUaEkJtGmz65i9Uolv5HX1bBDM5bC/mxAB8nsILQOj2Pjy12m
2RaGrk9V0thSMNL1ddVc5/U8pszl3unuMk9IskFn62/5aCpFYcQKHyTQHeAkQCp5V4DJZ6H2YnF+
ppsAvkpqaLwWMHSlY+0BRcE3NgSMZ3MoVzW+Ed0B/5qOpmSwvYKsyJ147pfJqu3bq6ykuXHw633Z
f+/1RSCMuRruq+Cm7A4CwKjqX2eyxNT0wu9ZrG9Ny+LtvdrZqZCSnTDp8hY2qEyokdILaceWYznl
Poja1JGWZeQthsrapbaNnx7ELY64aUVfuzMeZf3diBNwXWLnu8NDkD/bSh3DW4HqkLfKAnbqolcr
4A/hWgoAyFp7d3yi+oVjOl8evBTVaah/te4skyp7kJv6yqcdU5sIRxd7qXGhiUlLr3Dv3WCcFf6N
Yfu7nDetOsqKrstcK+ptpR0suTdQRCWFDdwSm7xwI1flEbIxyd295aZPEDUAANAQWOFftgzUrRMi
lNwYgEr6IVn0zYthaJSLasoDbrZGF4t6asHJv61RKjfnqt1vFbnvF3mrI8mZXKVBhDKLRxaWNBXV
FdG43cqxKkzKco69eVevh5QCRFjA7qTyVHflg1+krPbSlbGGM9BY0StVPbmSIh5G3T55ITjfL9zG
qLe2QuHAtakl6Da4TasDJgoFCkqK1H/Lh2ugnaHyFBbpfChRKgAPn9N7/m6ytXfuXU4TyIA4YRcr
Jyie9epUCMgSPXywtovfkhKyc1865Kg1yH4lfzTx6i3imvSrrV49Tb0qcmVnjVoQWXzK0C4SqeVv
0uamoHBMT21QwplLEcyicWwqbItQZjrDWOXiJ+ZG6BwF3dZp31woyrbHAc5zbuyGNCmx+uw6KQCp
wa9vOHli3GrA7WuVa2c8PWa0QjT5e6QYT0gfSWm9jaPgu+bCx03i/tbES+COqumG1LPSqXk1pzYC
+KTAaliWrLWivrWQ6wG273uvfbVVfWkpq0vLrLd0V9YZQk9ZFN956GWRNw1A1dAWJEXHmQF0X6//
cMPrOF64wLNBhfo96Ib+5KNqPiPPRj8A6K8nmad4GOZa68yDcumV5ataZWvW0qIpvX3NyUkLpblB
99GMaF3nzlqlMuR1d3pPYibuLKqui9Lph7kZR6TYqGNJcfMejxPOX2FbttbEFYCd3LlrddwMrXyd
jekFVbc8+wHlt25Xlg+bDX8qQY2cZ4V6kKsrQERWSpcaPaPUvJbB8AWcL5QQMWcB/9gpuo5UAsob
/EXPjxZDkrCPD+XRbKWRE3lDdScN7vN8BfEWLv7Jpxnac3p7AC+KfoDMU3euCm+MIsPKje+teun0
twqaLNKWZQmlNbNXhfSjrQDWBKvamHfFD3DfLsa48m3p7Lz2vle2jbMJXWnR+ScnuIrAntqLTr2L
8lXf/kzipZ08+3TlxQ/foDn1WNFF9b97xIr2UY6WJiZU7UGlwCklyNMknGeHkvN9fOpiKuaWMoI8
/SvXJLG5DgkadnMjjEXSHdXmMdHvrEZcS67xI2PvjKwjOfBCbo60Jku5fsi9XW1/00iWM+rgUeOk
y9IWzrVVt3O15KP5cDxqFRIYh5Uca5K2Nq/tHLHDEpR9Gpn6XhtJtXluIflJW3xeoHEeKyWZaHnE
7XDRDQEhaoipMcbadVWAxtLSflNLFp2otNw5ZkpYqHt13QDAmufQrpT4Wy6/RkG/zuGS9Bn2tsUw
IIDT+PySse81Z6sExbbI8k0kwZaKpLUCCcBCESa+8kY/mG7pDT89a245wbWcVjYlZrHLFJmThwJ6
mqrm1qbpX1LWy9rvXogDfKKSwAh6G8pas827JiWLBw68LwwSoh46Xh7/QHfuypM5RKdwggPvpjET
wm+/ttDI6eJ1Ja419VrVthYlITqQsnkVcVQv+4NlKDMjz4udbnrOIvCMJ3oTCI7Q5i48JKRoLHp8
8UbRX13V2gRwvMKBjnYIAp8uh9doLHFtJlQ4WQhkycFLbIF69WjN9Kq+pnyb6SS11rArtPAQa+Wd
rwP5laIHyfX3DtgMQ3KPRulrMyuDhFYFG9vyNuoAIQKFtS7tF0htNDQAkxu0f2Za8ZgF8BnaZSpd
OTWS0X1szLORfhTSJb6pmaoNwVUbmcoiJNDluQDdLTSN56xuqW7Tmk9nDqdFT+0gC/hlPKtz+UnK
ne9SQFuYzpQQqB14xk/BZl1ESwVgvl1uO38lfNIVr393g2Cf2CDYISqQQRkpRbp+RHYm69qulyYw
Nk9Jlo648Vz/UIHNMWSqFGN+HsHATYS9UwpEne5VExk5EyxQSGGXzlqVLwI48Zh/G7ALS+nRVYuF
TWegijwAGzcudwSsOzDyxTDQ2036n7kNDESiJYPoS9NDiLLiK5OqYQHAtPaBFIEKnGn0A+MoWZZ6
fuukybWIvBO+ydsutk5ZfQhaRJXq+g0gTSBtLOnaDY0FkhtPiuPtnVjI89CDnECWTxvSnlHDOoQO
GKegA1D8tRyVMmpd/U6MaiJ4F7rJEJt2C91mJs9fhm8QnmejZOJNO4MzeEEy8Ywc9dRcNwuDxpBV
AwSfvvKk+6y6rZzHCw8w3uhvHsCY6Kjnuif3kaYqe1lusxEgqhaHXvUCoIgG3SGlz/LvddhCjTUK
g4zeo+f6VrsWbSV98EAfXLiPMwK3UxvesFKTorFB5wzdcZTPjeCz0wJcDQvwXfCU1GUezTEap+fp
SIeAeoN8YWjz3CuYSCAXlSYGYbIzdDrCumh3CdeRIeR1S2p5oKXvQuw56d1Ar43raN9o21bZivq5
qxA6KJlgUr6ubLiKsEH86imP1GUg2T/ZxUpvw/qlMJfwNsUsp/aglzeq0c/VnkzN5qHyW6//lhCG
y2ctVzY++A/ZhmQeuOLZax/YQyE/QcmcWzDMnKzDeqLeBIa0i/QSeD3K70NNRgtxnomtwcWPZ8K9
x5HELFA4y1nZz3IDrTLZ5HWxUcJql3gSWCQdk1aywp8R5wM136n8WxfBvNPo4n79Sc+4ZVpTE9XW
i8vG9XJt77WlBBI8qhwNRctE+u6nMoxyn8rDz1YFLaI3JsdMocrUWg1kePQqgmBo6t1rEUZj8T7K
tgLVRzR6kjLZVy2w3DxUi5vOJGNRU6e8b20R0IFvFWp4NsAsqEg+DcFogF9aW6VzYcFr46T43XoZ
5+8nyecmC6M0TuQBd0nv6noR75xTuvZnL4vHchNWM3kNXkaefZPm8AUBAM927eyuXlgzKu5zd/3u
zl8hVh1kAN7LS6/53NKZKMZ6lqSWkulqV67abBDekgGuSPkTuvlPhanOMluj5uouqUeOnT2gukBh
/aCFdqVx2ECTkpZMVJFy7mp6cA359CZHxf8lKL/5HDhiZFqNU+6dbCXamMDXaxcp+Z7WWYsqq2yo
R7C7p/ZVzh4iY9+9G/04gIkK2bCJk9tAe5SQfsyWQHTca9lDimvEPBzV1oK19a0BdJiIHSRevV6C
4bzBf3pp3lFqH7yH3ljJaH6EaKAeJLK0emGS19JWZ53s3O+VAswdjBOMy+WgQyRfJS11/DWqi7cj
R5Ti83trAuCBTznHrkY+aK/o6mWntn7W2GzYkJnxcbiP6GIN2TWN5C5DvEDagTItrG7WoszWzBwE
rhKKOpTK2kfzGz1pQ7vS2JtJgutmQz8GFl/ZbgViSHV4HKXHYu2+QyEYbJz6s8xY2RzsHTASmKkN
gEDaF0MHZO3VKz8ejvAu2TY9T53JsmD1uqeocCE66Y+Rqp/84OCmAH3s6xhMJSoLAXWvcln121LV
AafeWeqxdt5w6Km6a63Ll0b+MiR7eFK03x8LiGUCt5KMqIM6FFQfhfKcehcSJ5T8rtD9Gjlx607N
mlNRJy9qaC5sDnIKeUyccHBFfA/Bi34fGvac45FfLDvkDzhBk5bOrOBFdfBH77KVR+MY5+vM3cTO
cykfE04H1CIy3UKQFz0vFYkWsFqbMCKUakc25oGWgwaeOOGuwnYNZBas4RAgzpKR+Wo4v2nfehgO
0NCC8qHod3WyV4FNFAC4AQbmAVx2P2BTMOp3CyU6R4bDqbdzQ30XAyUO3P8gZpjdqdYPcXyDtI3i
bm2B7o+/JP9t8XcvIdeF0P3c76XqP1me9xgmm0Se29lDWN1kibpQGvdWIpmNmwYeN/5miTX3augy
peatuzScgejOwHXWcXr39XrWzoj+65PtqFbUIJDRVzuIWqA5ZJJXpqsU6SjA4HMsjikyUoqSsx8S
CB7DSg+9j1JBf+1q/lhzojdV+m9JHd9lUb/WgV3FNPg9HLUsfJFcsDNFUW/agpIUbJu2yChAIFBl
+ng9iwsWvL9XlTatSVZUSUXimr5PnHvXl9JRQNLIDgDCL7gK6L+NwaY1kf/VQb65CiVrnlwFkfES
lZeyod+nc+ZUyd2xy1REZRodDHWWHjl0cPZDhaAmlX/v73UOG8bC+eZecH4685qmau5SirKg3/Mc
Iceax+JeuqU7NGqmpn9zgMlU6qyiTXQ0Nw6gjwawekfxXb0HEz88Gxc0ks8kwOZUjD3MJcXSAoZw
n7vX5DV819/LG+mWE02lrK3X6qBcGmnU1/7rzks+9uvOGyuBqWogzQ/tO+5s7HO0EsEv36o60uDz
Yue91RcEg8/k28Y47z7t8TWqrhGOUOqVE1Lk9iU2UeI2yKAUscCvV7n1+zlsGRPx3EQek5RI6q5o
E8FWQgiwQCAOaCxytYYbzCwQq7EbrUC7HBIwHFl4JfmvDurokjMAJ+sWcXMcQCpLb2FOHdwPt25J
86mQVlay80KirEJ1OgMDX1J1jJuFEdsLDfCuP7IN8mTt0ILkHIjOX1hat170qih3XtAsqNvN2VML
5VAiV6aVFGtD/3udHFMg5Oh52BFbhvKjwKez7la29Jh5r0oo3xQDrccgXjQeGEEFNWg7oGUg1Xjp
Peb6TYPjdxUfAXx0GUYM3Y/MRzodT4aa9k1v7yQbrBEZ91WbvHbDg1rQNvLiY9FBouEkSqc2oGnm
R5k5//oTfEycv04oyxgn2qfPzF7cWHafQQhAywuSI7q/UvPsl1RJwLo30CAEeBGP4/4QKTeSfs0U
XOfoDoOiar1iBkSy0+Cth1TMI+fQ5ua7pMOOiauRyvecMXdkipJUgRrMOrwbaCvI6+w96DAw88Ia
+Lso5rAAcpOzMHlIuFXKkmb/oZV2VXSQrF0T72yhAM67j8BrREAro/Im6zd9UJ4a2gmRTaM3q6t1
RNtvZnjejeHbr6ljzFPrZ+nsHcCiMuSwuLqjo7jMqu4m7NoXzWk2etfPNdRXugixedU96sOPLtlq
1cEchgvJsnLuZDXZB+SKkoshSppI1dqTkDCEdf0k6e6D7kJV2jkxisLIHTQXThy/j6d4bvz6QUk5
2h7wjLyv3EzcmUVYXtOJhDASp6mNzn6SIBITmQvgdSECeZZpnL6eSuck2PXxjj5NJVkaZEJTr+2l
sqCLOzjJKuzFnVSTGCagAhOzc6FKXhtyRQ30Lc7lZSOV4HlbyiY1Ve6U4qkt+9al8HIuiZgcUzrd
dmQ1tFMUplp6YQB35vKz84ysdUCvAa0VS4NiaG0MjerUAuxlBiD8zbjLbvzmuX2QOAvQNHxpj3w9
VIHWw14CE8WKB8BORoG3CWo8L6JA22NjBs8URVGxVWf2t+o9jK5AsfO4bxEO8FRv2NG+FXiFkAq8
kjtKwDr6mXgDtySVy3BXolQAhRrTuzVQ9SpBiW2W/4A5Xciz+IQYpqUvw/IGNZTBcwEi7qnZJxcM
Cz6k/H8TA/TJpqL2Sp4OqEddoQq/0jbhjj7IFdDNmYddtTS7t/Aa0+dih2nr3FvZoC5nEmZn2Urg
+yQ414ULZ0ZmuaGQN/7VIp7DslygxzLXKQU9a0tYdOtoDp3xGt7EMVqT7F4hrwwad033cRut6029
95bWCu7WhXV3NoWcbGDCcp1CpDwVts1zOP5rdS3fwH1FYBp78XaBTtNSbHnNs26mLxBHnb99f3AX
4Yo8ZA+tPL+wkSpnTsv6ZJfzhzrsCN8qDnG0ORfQVebjKxIz4LlzlARm/sp7uLAGf58fWPoknBdU
AMJwHMs5SHfJFh+EU/+Kovc8Wf7NQpw+iWd2BfKkUHvzyrFBpefh0VKB/yVdqF74cmeO8vokglVy
k1td2JpXijRyLWusdfIgRZBdWtlRftFj5kx00CbhKtHsAn33gSIG7dWsrRd6/8D2A87BXLUCm4Ry
b5FW25eynTOBWRtdEj6Fxzptm9yJQNk3NZr1SGFK+S6m0ouKHWot7SJTsThJLkyEM9nbR+Xm02Aa
rVw9imjRURtaD/KzBrFcXHp1Z9I2bRJXXV1kfahruPO45k2TwwFEjfHrCXyutKRNYpFpxlYqvJoS
aJEikRQWtPBDzxbVHMIGutqdGIylbMLPzYDzXCsdrWXfQNUKtwBvGRseySMGsqhqa4gU1HlF5SK1
3Vk3yDWAZBUVkh70JeY4aLHLkr8XpSpvI8uT9zUSFYuugi/TQB1H3SqxvusqopBY+zqg2vzBNq+s
WEFQ1HHQ3Ipk+2eNqu08yjq4ApGeIpSA9t3Xb+Jc3iBPwkYiWseodSU+9DcBaEiMAN7ibKXSRRhh
/XOgV3Suvx7rzGyRJ1HDdLysTiSGSgNP2VpJsQK7qy26Ecr69Qhn1rQ2CcY0j4sBeCY2GSUKQkiT
ExHniDDMVOPCLnbmEGZpk/flF4aAl8QQnhb66wKAIWLmnrFsTPB6hmLKy7Yzy4PaZM617xX1Looh
5qFLG8AIy4ZFQJi+cPQ/8z4/XJ8+rT6vj+nWm6JjFuakqf7OAgfW+/mFz3XuZU4isCQ0Ecid219J
+QETCLVbWTaCN5fcRYhHv8kGPvbTTzdfNo6edhp+Bn5UUGhHwrY8NKq8/FsTQZ1EXbny4ygHynsl
LIRvdNn+UaLqqpbtS9QEl5bOmdCuTkItDFlvUAeZQXry/joA6B6nzS6IdQpE3t6yh+tB680ZQu0L
VQdD8/WznYmL6qTSkCOIk+eO2kHYe6jj72lwoYIx3vZvvshHb+HTF7FMGsZFznVdZRcmo/IfQHIF
Yqi3FMPi7937JO4Kv6rzJB3vXaKdbq38MLmw9M+9lcnSL5DPMIuYK4/SblV418oXDLDOLAN1suBr
LE9jR1K4cLRAFblXFoChEfr7+oWcWcPqJCYWZeu6ksrVDdOb4dDhqGjZX6jdnfugkwUMjqhzg/HO
bWipMuSmkUif3Fr6HJzn17d/7uVMkigvdtyhiUDf6CrcdI1Ot0Ad4pWD9tfXP5PNfPghfZqTftIO
Liq96UGAZnflwZkppqlu9QYFQOz7LCYqsdeOAACkKlKlX496JpX+cGT8NKoXgQ0b9CQ91H79koaa
QZ1ei9dhhAJEGtbQMpD9/XqocwadH+n8p7FEXaeQg4bgAFUoPMoPQwx7ei7ddA/a7FIR98xX+jhK
fxoj830rwyg1OFRaypEjyX1kbnPrJTCBq2YQ/C+ZBJ+ZccpkeUedbyuaU6IUC+4eKlDkP5rdXurh
zZVPjZddKD6cWevKZK3nsRTpOpDUQyNb/kPOh987dupsvv4kZ5bkx87/6W15buDablYEB91dNf59
0FzL2YUVee7Sk9VOs7uSHD0KDhIyorHZIem7zIsLO+q5tTJZ7q1Jfqo0vJX4ESH3BNIXYmwKqofz
AS3ZS3H23CiTFW9oQQOCdHz3NN2adfGTjkyAoYQz69ABefv6E5xbFfJk/+4tpWr6iFECZLiKRdDg
2oDAwwyyXi3tHNgN+YUIduZ55HEqf/raoV+FOCczEthjwPvUUSH4WuUSWfoCF4kLD3Tmw8uTPdvG
GNcJU6Qne/tbE32PohKFjtevX9a5a4+r/tMTVLFhO50fx6grnBoIuUh3e5V/4fWcWdHyOOini8MR
KzUV5PtBP6AjX8OBowB+kvOlnl6IgGcWszxZzHpVN02TMEJdPSKVBoXwwq2fey+T9dAnmZV5rQSr
YugQ/30tIZVWFyLQuVkzWQWJVLQBkJzwEKgLRDJkZCvQmxu5DIscEb5LHsC/fzemPVkGepT1iWUO
4SFF1E1Sr7Vo+/Wc+f2OgP/or58V7JleCL8OISLGTBcKj6ZOUwCEqZGoj1+PceaoZNqTSa8pVHCs
wA8PrRugNS6Spr9WpKQGHEw4Ujyqk4M76jzbabAEqtcu7SHRNmQsL2FlSRvFbdoLsfHci5ysEdtw
vDoRWXQou2tJv8IE6cIkO3N+Nu3JAim9PrLyKI4OGToTNn0DqAOw62f1q/NUQrLFuewS/OTcQ0xW
SjYotWfFeXQIQKXn5mNVXogg52bDNMVVkmHwhB0erEFa62jIFNTKfVwAzEt76u8zKtNWf51vdaQX
UpYwQi1hKVAhznJypPeqQI5VCxZfz7dzTzFd764PJMmgEx7Az671u9ABwAD2Ih0u+baf+wCTVR+K
tBdK59EuUuPHqKyAGEvfv775My/Imqx0L9AkuxjC6DC8NvfKS/buPMGX/fraZ27bmiz2SquaCBJ4
dKh6YSASp34rdOlCDeLcfU/WeIWGzJ/wgxr4AZ6Rj2Ll3Xx92+cuPVmznQxOMQ9cVhaeF7QtQUSq
OlI2QyDwhEMe2Ynsv/mGJovYzGJRuxVvCHoOjl41ihJfP8Pvt0/zoyX9efvMMWtDJo8ZUwHv2Scr
+WQn++z50j507vqTlWvXpZFYLnMe00/lnh796MJdQEme0e78+hE+suq/1gVMa7J2myz1PXlEmNTG
LD6Wz9lJumXD0H5oc/e7tZk7SzDEX491Zqaa479/el2BJAvZcuTwICWA1MylrUkXrnzuKczJm/Ja
R+2jcSv1JBRwUhenttLgVIeyHCjIUoa77eNNkcQUflu4cwupMrOlJcr6WJWpvk6jKt0RKJ3l1496
5suZk7eqizKttEwJDzk+suDTntwHYwSPzeAZfD3CmSTa/ADhfnqbpdzCXMfM8JC8wvUGbRhZs+ib
+mreOE8cCb4e5dwnm8REO09NGUuF6GB6lFmpYqdFceEBzlx66gnuZXIL5p37lymyxyaWpoFz4a5/
nxuaUx9vOdb6Av4P62ZgmiUSzH6tyTqUItt88fWLOTfEJDKmsok8xNCEhwY1L3jySHoIKvqXzmHn
Lj+JjnGd9PjpknfEMe2xfe+vW+9C0eVM4J0aaseyVmEpyaXbGyS7MdQpFt1zfPf1azmXMInJGu9y
35CsFqgNno3dfXMC8zK6QV9XP8rr5kf5cmGYcf79JmqJyXqPch/5i5CHwN8N75h+9I6YIWOmrH2a
YZg2axdm6ZmFLNRfY1bnO7bjg1s9gD1Ag8uoEBtct87Mf80ubeDnVrKYpDajebWO2h3ZgYe9LYYr
MH4I9UuzWAG3RuPfutQ+PLfmJss5r+MS22VeW44ZoSNtaoL+11/kzISdsh8CWekGJ6fg30hIuWGr
LH1PEcr6+uJnbntKadBaqR5sGNBXVYaxBDugo9x+XPm/Xrv/476lpz+nTPnv/+a/X1Nk1XzXqyb/
+e/7NOZ//z3+zf/7nV//4t8H/7VIy/S9mv7WL3/Ehf8z8OK5ev7lP2DP+lV/U78V/e1bWUfVxwDc
4vib/78//Mfbx1Xu++ztX3+8pnUCPe32zfXT5I///Gj7819/qGN97r8+X/8/Pzw+x/zdnZ+4zxlm
z3/5m7fnsvrXH4qs/1O2VUjIwhaqZcuEoPbtz59o/zRsxZCFjain/AFKTdKi8vijfyJQwy8DpcLl
z4I3/cc/yrT+80eKEJrCj/h/oaqa8sf/3Nsvn+d/P9c/gNaeUj+pyn/9oU0CDLdlavY4uG2ZQhi6
MlmYiF2hxATZE16G9pqWpzbEbiofvc6zRlqi6RHNNSmQrmqQzUu9txN0oNwHVY7nSD55P91CbEQa
vSeITCC3jYKvhwy/3olVYMK4bkR0lZr6ZlCiZeZTUHdxiEksDGjsD847bWEDnrMLjDE1YUK1A04m
EF5bo4Rb6AO79iRMf+PkZFri2EsWOGzL3buh3MxDA2XgxIV2WmAaZmn6DQzmlWqiE8ioIohP0OKX
g1EdGnyoSsuY5wZszMJmYYlToZVgZqL0LrEHuKQukINQw50e2ZLOXElwPc0y+iEsfRPiriKbPLjr
NAfRv1SITWhBesIxGNOM2wo/PD/ITp3Kr4kYYTpj0+nA/Uuw9p5zL4dass4L5COkRo+2RSe2to0E
YSYlp8SnUISuJ/LOcqqvAg9UWEkxXX4JeRRJia7ksEH571ZGLEPEYs54EFkPiiltdEnfGNyGG8lH
FLjXQmdN89tVFa0j+rmDu5ZNZaco/d0Qwf0wSX5tp3xqUzYStHzuQilGhas6eGBxpQAhvZgXOsgO
Ot+oF0sWwD/pm8zH4I6MVnk0IIn68m1U3ybprcwH9az2MVduHNndjQPbvoFJjbFXjeyWNHBhDj9z
r/kReUgNYagErMvYhBZjymJV2eVTkWCV1Bd3EhqeShMtOxM5NGYF2+qxrzjCiEpaxqGxiT0PR9ug
OeR18iMM9IguRrwLUnWLb/q8z4HxNPbK6MU8zN1V2vINTKzPsAqoy+DF7O17r5IfP+YN7l0xOnXI
5uIVn0o7ttmbxBCrWkF1q/MjOAuhgWs8d8nTBgl2r4V9H6W4QYKazLFqQCweuzIJykJzSMx2b6Xf
VD9b206xazqkgCBOWuYW2YY1VEjMB6D7oPa5DnoD87dRBWBYtjYYTCu5a+C0GRj/AHk/eCJCq8b/
qScupGU0Alol+JmpAsuCW61H/yr19nBu1XmBF1EAOtcBSLj3hYkYZy9aeEbIxtUj8DYOzB+xp/e3
OuJoW2HHV3Gdm3dDkpuIWZk/7MJFRrdPkY8SmPUNsm/Amq6hSTYIcReeqc7tPoX8raK2CmjDWeXC
+565/FqmRKjIjz8sdJiNfhKePD304IcVHi6VWYkNC1ppfIo+QT2ifnI7+61qUH9qTP2UsHDQnEdF
LKBffovDekn93fzRy8LZpmKcBTEWIG2Dw15CvY0MS+wlm7WrWTi0mQq+WoFhoNuri2hvVVVCFcb2
t1WcpBvhpDBWNFVCAFDCQKRCKVnCYMlKGnxesHw/ubpi3mHVni81A5wcLlZZri9Ca1jLQI4jLMTl
MAXlV+5jDYWExHnKcO0yU3MXdfYSavvcLZq9dLHw+vsIrEIR1oVsG4T0X1MjCTt63cULY+2gXyVZ
tyPn1hMvqPriFd7xGsJbfKTRAB0eJVu5kAook6PenxuAZug2lEoKA8aUGqHFojGjOkzXiq2vYzvb
ZU4LrDKzIACNWGG8vjwADdpyjK5daa48zE42xVAh95XB2O27fKfJmjnvqlpFbDp8D0N07kxbvm/q
pSHl96YI0RUazKNf6+vxKoEa4Dd1LznRznDbG6S1nzLU6CIhISaMvOGAcmGDS6qcYKUuZ8mdKaer
xO13Y1iuImtbjZonGGHputga7EtSI5BiL6/MBs1EFu+4cIbKxNDS3WcN0N6mX8q2t/B9sSlzDBtq
77U1H6CvUBXAuTPdhi62m90tc2zWiMSbFfWLq+lrBXnjlO0Vrt8ctU1kphIkk9SZr9ABEca6LtEO
a9M72wrfjUA/qhjau504ai7SdU6zo1qFcPGA2RSC6mhFQTzDVmuwtU1F8yHAyYqwhaGSBQF4qDzn
PRPWtiNcS368dA1iMQ6UbfTSx9nd+EAGG6up74oOLhhYjauqRI0mTTYGQHXayWqJl4N2obL0a6Xw
zwkiFLShhMLKYKb8Oj/LiNZJbfQ4OtRwdBqitu1ZBepX9kpOlZdPydN/EpTPCclHvvG/J5E/RzNl
xWYgSzHMKWRaRky2dgcrXYvUPNYAaZIgVIAlezelDA/AzWq0tMVK0iHEdu4811Hiu/TEH4/015tA
ssPUVVvVrcmxETVuPbF8ka7bGuxp4uPZBvwmd8gq1vyAMARyng86bmd599jg52kG2jKSUozxRPuC
psEqM9gsMO10TBT98KT0ybcL/k1zxLrNyqXQadP3xCshbT1JPjrWgGVduxkTBBTJA7Ry02dVe2rQ
WrR1DYyZhURC0gIguHdUFLoB13UHnKw3gfdTxzXRl08yhklmhKai5F5o4UyQu39+F9tQTRJWkwx0
2u9NFFX1GjlN1zUVxlSRt4iYzPFJYWejeB8VywENbgRWSu9biTwiLkgIPZ5MDfW+jt3SxxPJIRlL
Zoipb8w8vioVT2ZqJ+sUQyer/VlJ7a2GHa231zv5mA3NbV81i69n14T5+z9PMebOhmJr2l8YwAiO
hXpNrK07pB3y9KrrkVfAPwF/lGUZNZtEa14UXIMi4741+qOM4o5ckMNW6jP2YESBoIvWqadustK8
U4vq2DXknEqzRY/xMOaeCeDV0nMvdGQ+wBTTGcn5VbZtIrViTgEQWiaB8jC6FKsK7aWXvL0hmegP
jU6iiEimDRD0URi26vWNZ8PfaStk/TD+7hF3bxPkc6PhI7hlJaxVkowL28gHYPav9ycMdhJBKcsa
z7OfqmhalGuicMt03UGiGVNiRSeY25hNeYi9ZmZ4paHkINvmMdF1jJSUtcsGopB61z7xfNDQntUe
RCmvsvoU6DS+yts6jJe6igghoqgSoBan8B6VWF+H/5e8M2mO3MjS7V9p6z1kgGNeNgKIeWBwJjcw
kpnEDDjm4de/E6pqq1I+Vcuqd8+emRaScghGBAB3v/e754BNYTHbWQzJzlazie3BL0EJVZV+NTRc
rWnoj+3Nlsq0e/zjf76E/vQB5dq6odoGKzYh1T++09xawkwv8gqBnX697caEOmxFeBxydV2oIH9T
azsk+KlYUeZZwDtv/qoo9GdPZJdynKHrDvuGX1sVppScZDV+BDlZK6k6O56mWFeYohGelsQHrc0D
jiI/WsX0dQiOYsI3CqO0N4rv2y7bivLgLz6V27v+4/dvqBwjbcvWIIWa6i+fyiLGcggXrk+c4xjg
78PUuLOZjTVkdWdXyY+656vOIKzmdpAZf5HF+5PvhFfn29Bx3ai2+DVpP9YiVObG5Opj42nfSiZP
ZskO0oaWlBpXzqmOaLbIiu+sOjooo/UXNcDfQ6T/19v/px/glzpajc2qqDUWjAyN3gLxy8B1ITm7
8K0YAkQou5kSMBJ5aqD67S4bWrQob4XF8WsBl2NOqF8uC/czt8ymab5uT31S097tunaI/9VQ0eqO
ofHWPocNTDL2S07KUReUDJtgd/X79/n/dR3nVtz813Wc94/iM/n4QxHn9gf+VsTR9d9sbDcmyAgX
MLi4Rab/VsQR4jeue13l/6vUbDgV/ud//L2Iozi/CfIAOr/ObyDUfKu3/b2Kwwzqb6ptCS5Xobm2
sEzr3ynjaMDO/nADwsjWTdMwdYurX1NZIX4pSXZyVnqG/XBNZWGHiLAoymTvihtpUbSMJpMkcMwF
mmtjRd9to00vdRcWlHjHBDQbzPDRHn9Mejp3m9Qpo3rvFqoKZ78bEuenWfYGQiC8gkWMSKbI1JXC
0bNC3RM6bY4Typ12Swrr9l24U5aDVFS6Zq2lmnLj6c7q9fbQZNgdxhX4gnCJy1OUKAx6GXW29EHR
j6+GLEsUegqg9jUTnwUwIlDsxbxqRKo1g1d2zDb6kXTV5iBy0M0cR8d2AgcRzUp9DYu2RIyTKAoK
MRXuHCGcquqtrR3bJajfBS6bBvbgvVpEQgHBck9JN8SPC2mwQ2yq7cPUQNI0oOMiZMvlnlKXww/W
9g9Nu8h1ElZvhiwYNevLHwzKQhqatfEw8uGixDM6nxn8+sNW+YjZ1C670C1yoBAj7r6JTKGq9hcl
YV3LRT9zhCggGrgx02bxZOD8G6Edtlnpk9Z8mzndMCerOoeSMvOdKCjJpIb6WVqw/0O17rflZJsB
SPMX116GA5v2YR/DF/+OJ7PbhzWG0axBUCRZUv26BaJTGbczZW13r2bhYOXtAJekVTjWOK6NTup4
XccKqxVGh4xzeNrJuuP87KR69jRZcpjXmd3yRXmNVKvmqrTL4r6NsYME0M1a/ggYlFRQVwIw6E7E
Jt2iMWAMdnqZ9iANo+FCIA6ZaxodDNUS7HIzIhpnThV3Za2GES3EXsJMtNBjDFWfYftxTZJCnEnh
5NLhFtaTkGGM16J7zCwLcUmqouB0GmDyijHH9HOXIC2Ag4UomEt3YNgkjQz+hFEaFDKdhtHa+yQR
ubW2FLc/tSmY5SkU45UMa2ljRHFq/SGOG7QxvdkPb0MTUvzTZZfgcE5jPUWMVVfJni88Yxwqtz9j
NVaNnaKHfbY3pQpBYtSb9zbnkgENbNrraJ7GaJNHDiyysFjkNnfKq1iaGiqY7H5SmjSBSFvGc2Ys
LUCqWbsrgTZ6/VzCo7coS7hEvg6Fo4DEURu79UFkwa6DyTuv+wi9GKTdqWy/Wkdn7EvPYhg6+RRu
tNEmbagM9gITN58brIdTZrk7J5yluMNI63QcYQkjcx8sRwOkhC7k+bZGb4y0+0lpFAqXCo1FVLX+
ovDXVa+ts9TVQbZZalNAVTPQDnNYfkZ1yuRxn98UAvZs5JhPstKsD5jIWkh+t4lyZH/mmH7hEMug
zvf2WakqmMDNOJgwxPqeuo5RDhAXORO+z6kZo6GY7a+EAh/rpDzygNJsCggt32lMDNFdyahO2h2l
dfOFgwbUtQWB5cgA8+cwlzpWDGxWCUqHGYskzwIJBHgBXogYqmFgKM058cH7Iw7oRYMYi0BZ9KHd
U27G0D2FLYinsYybT/LTeIdCHaxqMAwhKTZXWWCBWtRRqG/ShHe3Sj3EsGEbhSKXxFIVsRc7dqWm
wfewp8CciWWza+o3VNA4PLIPB2ra0IjknKis7AFqlKpHP4w0d5ll7ftVWxsqB8K+iMDBLE8z2gel
agAK62wBRKYt67nPf5YSBAodGmXN1sc+OGmnHzrKfnujTpQvKokgnZqIPFxrWrW60wyYJ+tGW/Bs
2HVrrm23/5lBQfa1LJnf6658aZXBpANrz/uc2at13br2QSuRUi4V7zu7gUV18weHueQ0UIPxlpFS
GpeG8TKqTQe4LVn2FrM8wVgMUwM4eIpKzBJDdrQsfNBm2LfbvFR/ukkV3/O8DY+us6BGDiet8qKZ
ynnjqObGpsy9M4sKSJW0lve0izCUqTaOHssGb5OGMBbTvMx3hmllV6cxyn06FRcNyMpUFwCPbCd0
9pYTVseiw8E0Tn23Zv5c3EPc619rqxo3PGmdXZINEYxhGT7pE4U+k8dgjbzMGHegZsZLwhLTBHLU
Zn1VCvMjG0z3TZ9LN3BFMt4NdZpeZ6PeGE54Q4bWiCnzpNxmaq0cpcLoooxL19NHiw8RYGXLT2Jb
x2noDoREbBCV7WMZFrcNeu0ycGws5rcTT/fUNzkeSZXMcBoe43nw+xDbXVdV20qKD6n1K81q75Si
tzyT9bKoS5VzKJC8Mr0WU32IcKvadguU253Hg0j0ZZ1KWa1ilDtp09cUZ/FdlTn2YSq/0MiZYOn5
2pgym+/FzDN+zqBwGvB/YxXHnra0AZ+/8ewaI3/ViM9nHg3mjhMbNhO0dfip+CWHOA/31lR0q8hQ
ok9D6/v9sixiY84ZAMvBrk7aTSZSwRks3BE3Nyj2aKD654zLrknix6adGVAmvmmC7JllNT72CaYZ
VnQLzEIUY/vV++9qqK4Z3csQvCXYnveW3HOUxvu2kowm9hMsPYd5tvglqkd/6NVL0mh7W6Qs0kCI
9SSJTmmuM2jcpPexXR/ddNzHzpIGahMhQumrZzHScLKqldkqBm66Ot1bdnZIa3i5UwZs3INTPG9E
BR84kRo7+hlPta3eWaPDe4E/UemqT1WPlbdp3ixwFfxMg4X4Y8Z+sMxmjGctznguGep9nIXuY+bS
NViGZH7NlTp6dig4wUc0oFKuNRkhdi+HFEejnOxGX7sy6eLdkgwKkZg81mE9IXqkUIScEwZvYMU4
PzmL674ztM2q6xduwzJt4i8xRjmVJa1SYaBkeg+ouJdAIOmYr2Io9GvGEjQe1pl6iJeweHFGZ6ZN
x8Eb4wiAz6W2i1vzw0LXrc0FGMwZn5qS4n9slx4EfGXIfi9wm741pUB318xu7jcJJWMDePdVKXm6
0AAYF2qnXVpYG0d1po9hnh1yH6NQ2EguqUYsMZ1L5MlLlugoUsVgvwyRVbsBafcUjvbQRneq6LrL
0gpri5pNv/SNCUWgjmYNEMaMOAO32ZDuRhegvmfkdrVrdQ0oeTobZxnX+FszPQuWCRUHSObem3q+
dFFgL4xKlFltmBtBNybqRcJ3Bs4KYYuYfeOPxtBjji7z6zhn10YK5ZIxb7Oada7dhd3+ZhByPpgD
5PDZBE6F7LI2HS4MtuDoILILW8DpaMANp616o0NOeVeuc1k8RG3KBd1pcuWkzbNqTY2vu+5RqAtY
JyMuAuJVKtUlO7qwa1E9HZ3ASHjpEnFDYydQt2qi8+mHy8/IUj5yW4v3FEaiILaT7QzQtrXS8cN0
0to3W/QGo8rkyVTBVw4FCycc5RGR8FwMb0Xct0wTu1+TsdTroZbZtmrNFwlJ4swRCNhgDw9RscoH
TeVCtWd7joNMtg1pd56udAW6m0PEuFWw4yU+OibryWowZbrNp0FHJJMvD6O5YBSNAdDPwjnlGu0x
Rkaj3aCzlpjJPD8WU1y+gBcLN6NlFyuoGRKCaeKuUV8xzDQQ7DDd7sfY69ekmuQrfRKqsIX6Ti7H
WVmjWlzDUJGBVkzRl5sK91g5i/pqxpA/ItTYk1VXr8myqKuojByEcuWDmpTFa5f0P2hmM4acxsj6
0vlNbZEpDmOyzaPCYNKprfamIvv7rteaoGzC6FN2tv1ZQSq8NLFhPLlZ0zqedjM6ySg0H0qCPKvI
qrqHXl1yDKgTFl5jcPtvc1bmtQkueZNparshTceaBjxvAwqWzphIeoTK9CQiS0WWXuGPCHQjf5xN
fmzaFtODOozMD/XgFKShfeUqLQ2B+OrNyKfyvc0Yw64YEwmyqU8vg1QR5VLtvOTOrL4lRSHWqgX8
FYnGy6BP2oZR04FtP1XGMYYJk0QzXR+r2fWG21PEw/yehEtIe3VBbqja1WZpNTTyQwI7Tu0FAswc
veFhCrVhw8RUcXX7zncaPBsib4rGsyp1ubsFhAHa9MDBEiV7WrKYKbWIZgo36n0ss3Y/q8w6zzK8
xrOqo4TrNB/cf+WNdgzPj428Xw1LMCRKTWM+C9I+la9Jo2rXrqkedbWoD5N+i6iil84sjEBkP5GJ
dsgGK0XHl9XIaaXokfthtjH3m9O/OcYU3wHxsg7kx8WDBkztaLB0rBitZ3YhiRosbfNTWLn7bMzH
bVrRlE/ZIq0jRXWZh5ly3yph2E55Q/coguqObTqcH1GuxdBCeo00AGE0Y60ZHPhmFpofaVllWKu1
5K4q6vieYzqnyxAV6NnK6q80m3DfprpE8+lQT64rxT2WoaLuk7pFGO7SmSCWx5ljViRPEGO5S4aZ
BqU5Jsdeq+8HXRWrbtQ4+0QmZQClMM9ZnUcnJwXjHnHIYn3U0M0ZWOpnPXG39Yyu0hmbyE8EZLk0
k+Z9edv/JOOEI1LIL9UOuUNrSPgZ2Pwatx6RCW7P3TiypgqJ5FRv2mf0j/BU4ohzaDdKzt6y2s54
/1iIEsRT5oRIICpfUzUWTwvT38zaQXPPtJmRBqs390r3+0E5eW059L9yOe/CCt2xvUDvZW7Y2ijD
wKiEu1jFzpD0/woKBcw/uXM0cRwMgRI1sGtWuspsgRlP5ArCSd8bWYrmQMd6olrpMRocZxOa4ckQ
Kv5heDQpCAJ0Bc5TlQy+pqJ6la5z0ueByfSawcMRmofHDvDqhrAHtR618VInH9RJsI2TfN1Yc2Yc
tCHe9iVUxbRedrSs3ofCGG+S2Zbknuo+K3kiVrQ5bKROZc5IXogYRFucfMy/YlFG29js+pPT2tZW
UCx4D+0FRBatJX8qlo0y44buG/mgWGnyOdxW506fgl6R2UPLFHpu2RJPi5KtI9wAj7WdPVI4ap/b
3h3hHiLbmPtB/8H54MORyrnSyq+yjcuPcWqbYz4TUfD0dFS3VSStlaYibVKUrPV1sTgIRBBCWK7y
EqtM3xJgsj5SzTJfp9FQN4qoj/kQT9SjXRIagnYQe3sduEuH9JND+LteaUi/jO7VMqYfXCIht4Ve
XWRL034KmUROSlTqho6QQscRYna58W2ExvgILhoVI2wsVCw4LKs5arylB5QZJdm07RT9a2COfYKZ
jvBK1IwZ4WcunqYh63hux81d2spux5HN8ll4sbP2KawsCX/SgCu+z6miBAqxBsCNebe2ClNbqRUa
PRBfJusYgELpavVTPVAaUSa4njkDt1dhGPleZoITsPq9TDYwHk0lWkKeGKBTqrQIX5YfaSgajJuO
4bWl2pxKpWCtdAhCTKhrg0YxSaLrerup1Bo14DxMB7G46iaql7NmOUfwUS9sj9iUG0V7lpUsdl3e
oJoCD44qNp9Hz+5C+71MOAC7Mv6eZtby3LFrv6WPfexSOKd2CCuj4s2tHEkfPDaf8xgCIxSI2JM3
O5sLZoVF9za8CxwK/602ndu6yrdmhXwTeMNrv9QLKPHePiZLCn+wEsZPJcI6ohaKcQX3MXH36CFA
yw5wRYwCROf4uyd/JwjQ0b0H7NFRUrid6/TlxphiYMuvpdJs6gSQsKvwjLc5ZwSGY19rCUe7aihx
2wKV60zSbFeD6d1pnYs1OBHfVKBIaZvpA7b3m+4EraFKE8Cz43K6Dllz86CG32JI3UM56Na2EHa3
FVp6c4LWUVC4zR0AUOaPZrC/o0W2RThtsSdJHZ5dpwPsMbc30IdFuWM3Umj0DSqaK3XsGJoZ0Ny3
U9lfFSursLoCGgVrBx6KCALYKIfdUTgiK79hDXAoTMMKr9wTC3S1UpR5CcqQ1KgRynblWrA9m1gh
A2MqgZCjenDsqNpFYtTXRWpe5rLYydhJD1o00ReoYqiioc3ekecDZ/vOSf3ZGEucLOgs0onKkqHi
s9frdvIzIbWgC+sWEkv7VEXT8xxRWaS8KN6jvPnMK+siirDxCfOPzx2RrNu11e6ElvQbiuCXaWlU
P7OMn/RccFRVcUZUycrWUrHRK+czE1DWCKk57JJjqN9ElMR57rKcMTUsjJs2msbdEkF1GzpsmZkR
f0xDGGL2NsoO+eocw8Md6jama2IV2XAUnTU91HGJdyPrs365CyMq8QSaQuKBRDsi3WtJa86XVl/S
Y6KrfLJWCF5nlaV1G1I3c4f4ubZxkWVhCBhrdtO0fJ3azOIErU765EmrcF4ZXAAcKCnivuTaKB+T
geuNNr9Upl0vQu6dJpJV76XuxJnQiTV1asGrtgOLZa5EnCudcR7WdiF55LVqzillnNMHqbaR9lPp
KNddbWsEmZc2laALWuo6/BNevhPXjh46Faha7xdkicQNT/rYCIEeuKZty4aW/recTX0ITK3JKp+H
poa5J7XE4I8RUs69MXIveUyiFSBNLLXX4daG4tKl9vw9WBa5uXFQ69Kf2o7qZ0Jp+Y7Kv7u1UX9s
rTJ6LJY+XQ+zxTatOIW9/ZRr4bLCi1OjpMib+zIy97WhfYaCjneWa10wFFnrqZP9Y+i0BfsSGHDq
t+nGUqcZPwCNshetnenvpZQ6CsWd1u20QMEUWWEC+nZAraakN8pVlSzlbVvukNlTYIw8T2HddFfR
3ki6czPZW7egkAzUcSjvEwpIaRANJYKTshnlQaUgtMpaypZtExUvWY+MlvQk4P1RLrQlYg0lAozJ
Ns6GVS4WJWDprJ6nYXgBkf1Y1DbmbScz7vtEMe+lRq/wRsGZbtJIq7bKt85I2Vt05sMUSY4FPCRj
Hko4iOtelndFF8td5irkOHpK5s9LG9o7XTpYYtKkeRULRgNsGfXGFglSDF0SZjOr8DVPuzmIOgYe
9SHSdhQATHjtYfrtNr2CHIInBsIZs2q1kzM1svXMadR+TMISPEIWac4fBd5PsS2SAZA7W/Ha3Oq9
EUfkEEM3fca9gE4s6aqp3SVxoSGSiGTd6IdJpGYSWKaGTthIalqQlaDxwxHZqijilobgx/UGF6VZ
wgMBXMeAoi+rbDRWVU9e+jEzzGaippYlrKrotLKin2a/q+dlqbfAMMuWbVFkj+PRqccPWkFh4Qm+
m3W3YJ5PFow8S4+DIK6ItqT7aFZnMrHgJu0ZR6O2UKkt1NTZlbSUOLIjiFjGWd3To0iYKk9gVRpm
OW6s0jLXekQZ2+Rp54kR3CrE/5M7qOmZfoeHd8F+i5rmktumsSI+X2zECJggy1trq1aTcmnMvvIl
RUl4Uo5KHyHlSYIyDVVmKCVZV9kW4gBGXb4vRWy/RkNoH2vNwKW+6ON7XDvxfqJEWlEipCpLZI8q
bwEHOeqxhTr1FO37WC/69UhvXvL9JCgFe8FqL+MIYVbOJbPKGkMvAjtWyb+JUsUZEmb3RLPflyjU
HmgMHAtN240zBKi1OcXj99I000Zr2JZjbgfVz9R6MAhEaoxV4hQpEmwZrJ/yMpCjY+bPAZovqVSt
7aHTqccbM0YQQcnnZWldU3qRQhl3Ynv7ZtXtz7aixpw3nXWUusTB1bJxZpeCEUmK6tRNS/eJYO3S
jRy40j7p1uzQ3V2qTtPeSWKZe1EhrsDTz5bbKJumQ5QyJOc6a7eNtNyDZoU9NjE1rS+uM0Qng+7A
amzdcdVkbqMR4JNovIf2pspCVqSwRD8qdnim28GiyGH6Wts36hFFwHsGO05WnSBwNvfETjeNpnPN
a3H5VitVTfHZ/jAldWoDHp4Xu2l0r+EQ31IFiK+5nVaBOxhiY91EwSLmh3YR2c3CzT7lku5ad/go
JXaR2aVCqVv66FENCLvoWkh1+uJ5W7wMjc0c9kIa1lLni6G0ph/ZHfEvhQoBYHAyj4ietHHby8Z8
0C3X0Dw1LNIdWACdAOo0+vOSiUeqsj9HK3oqTJX2F/fd0SzmaWtH4+LPDjO4buGerdCO7iLJd4iV
jb1CbvbNbogLB/0hvaamZdHO627xwqFglKzTsaxpZuNrmizwkddjQCyXm7icHOUhd6r6YRiy+6Rg
ExtWxrB2bjH+WMs0X5Fi2UU5M3WaXVQYde2XMsUEq84OMMxxLE6FIjgEhs0G9Hv7GTUdZ9Y+Otu3
D7XRQARzgEv926gY9tZmIwvltbGEvh3Cnu1bWj3HGXGIzNFSTsnjx5hqy8rBWkNLKkYRafEIOZR6
WZyiTlpYUq2v0jZp0ti6+liSRIe7TurejDlracVC6ixc8wYpR1uMF1AqO5dqRu24nANrGpV327ih
Q3lo7afBLHytX4gO11kcPw4Gq9ghG4ehOc8t2yTC121oHQqq/eF70wyhGTSuHWqHrCNGPSDrYd3V
W2yOYzRtlEk/ICTh6OFKdru1McLgDAuRPNH4AFuWuRyEt9k8Vp3PiTCuP0NbtQ6iW4ru8d8PZ/zL
CZo/TN1c5M/yoWt+/uxOH/L/gVkbzSQ39K8zGqePr4/qPx7+6/6fYxq//5m/z9po+m+WqpOSYzZG
Nxho+e+YhsavmLpuY00hKOSaTM38d0yDBIfQSHM5LrEJ1/k9PPT3lAa/pKnErChj6JZluQzk/xuz
Nn9KeLBV99fx5iibHB7K9XCwByMI3XNW6U+TfhqjBA3bHZedGMOXfliPh648Ulj5i2H5X8JJcLEM
27i97i+hJDU2WkxY1XCgf4+TJdceKCKey+iJKMiW49LqYnbNR5hL34osn24l7Zm9orLFuK+7bc5v
UHMqqQv7/5T9fhnApib2exkxJowGmF232jgZMp5VVkbQdAlsTH8RBxa/o/P/kaz6xw8v/hizoz85
FGkUD4cs2U3qz9T8zJN3TWcEKScQ+IZ1tpZfpfZtT+fhC5FnHPnLeKey8XKnszvfjS6a3fyM2uWT
/yoI0FfLdhFHTRxPHYMfBSLup8wFElyshb4fGBCMVmUbBdO+eq+/M2P2aRrFu2rbbssTtdTYo2a7
Jsi9bjbzNgwYh/DboA8mf/EVzzwuHt71gCQDMFtllfpZUF4U75PGtdcGCMTiY3oU86ozqCS+sH9Y
2WIt8kcxnqd4m7IN0d4sec7zp5IBWzWw9aeMCAxp8TF/camvZrfkJjmemXENusQDvCVyMmvA3XO+
f28tr9pnNaf4i+Qsc8/8o91uGTTuiGNWa5NgZRieu9n1Mw5d/A79ms2XOvercEWlKW8eeUFmPzuO
zlpLqjBcp5w16uNYnI3uuS732bzVza0mt1a81YztNNzV/cWJ9lq9UYedPvygrOsLxeuHbXHbRcKb
BnQ23zNTTvEGhbVXbFHJyk8UWU+tvjGz+3g5mafcXHPGA5nv+uZ9iyQSayLWk1X3rBgni7JpN/tG
c0H9yD/avsI5gpKgnmoveRuRknFWHz6ML/WLk1CXrkqbqf5bOh4BM6gz/jYuGO0elWoYdmyOVhY0
8ovzycT0W7lp+WBba6dM2/EheZ1Et8YD9sIC7anRuQ03c/vYFjXlOsCnzDyHRrzK+NoV9KS+Vh2K
LARz9kGwTwN6tsmpPO2zmEkmxKaEhWnS+HG+1e0D7hH9GS2n7gYC/a0/YyWdn3u2PXp2tqx95z7T
ZKjXYj0E7Y4k+T5/crdibwKBRjkTuOD0VirR188y+Yvs4i2h9k/RzX/cYb9ENidLK+LOcfsDe4S7
cI/8fBtf9LN50vfleTqX+/Kk3RX/XpD5H6/2Sz6N2gSR2oxXK4/9c31u7tC0vscP0cYM0nNzLt7m
B+phJ+dc/S9f8Vd1BlTkfCGj1B+0i7qnOf287OpNfMlO2Cgv5j4/q0dKrC/OWf/b+szK+udDlRrp
vz//TH8VaAz52GuTZvYH/UK2ihEPjB1U67UX95zsp521zx8ppWPhKZ7nvbart1awrLMtt8C+Wfd7
/t+avt+u3ZdH90tfD8fmrrsQPjuUd0myMvN13m7j8NQhj9OYEfEh4UZ+TT91XItsFYkgylZKyZge
E14ru1sxqhgLfNAedV1xclHZfWqMWF0T5NXA0ekB40ZKV2mgBZaHXIfU2PFcra92u5mydT/vOC+Y
r/IoNhGlMwaHh6varNR6LTv6dVut3UcEtw9he6TlZ9/sTRiO5tJXeNvPGW2eb+YAyBQAKLO+aarH
sVdsiqt6Qg/ILIDzUd/XZ/fw2G7IujLqQulVVKvs1G2p3A+Ew18btuV3s+KFOKRxlq16XnLHC1yW
ytM8F0X8yvElzaOUVNLK4FGS+9T6+mjtiE2No6b+6fL0reS3+5q1X7l86/RnUX5H6q6xt066nb7E
aTwob787Tomt++mmsPZkECikNj/Vz/Sk75Lv1qSP7Ddf0efyhq5iICeEIOFzulOvz7Bko+owZe80
CqKCwwDhyC3/0udeQ2o936pEJ2+pu4ALov22aaV/Jec5SLbRtn7W66tr3NYRfcWX5G7bA24jhn5e
rHv1Xr3mu/hRf+2D7EYm55bMT9UWQyU3Uef/aFY0p9aZH11cRi08DSsjZWgyGPS1uVYEgjYPyVO3
wzu2zjbMCZ0Y1PDwR6wFLWwPAHxAHyfIzjeTxgqL1poAw0X9ju8O+K+9ZpX4fFHeyMunK3uXv9aB
e+mfLYZZE0/zU90zgvHEorezg3CdeM6etyh3rndLKt/k16zcFJlfQFqdI/qRm869RjrP5OeW+yB6
LKnSVYw7gWqay0/CQYf6Xr41b1wENf9kgZFumsVH0+S4KyPg8mSTXnjmKvpW1yVhgKf8YCkYRgZI
yZvu0WyiVXzRaD9VT+Yt9eXzF1CH6UdPu1fnBwch5lW9c0aWUozCa8Zpd8q1+UjP5rV+1a7zxTkq
AU/oQD9idFtlK8odXuov3iPDt9vqXnm11+bx9mEqK8qB+/du5/K703UNhL9cx+vsZK+k94bha90/
Mui6iYN5W6/fptXXBFN/PmY/UsJcb91Hcpefw4f+dWhWpFhvdIc7aP+Rd/vbDE/bL3vWLD/myOwZ
H5m+6RI/Zfix9sW0asdA+9RIXflqQNrBsA4DE2RyxmiAbo1yD1PRVObme667iTU4CUqD3ZyH02Fd
rsmMFp7xgy5I9Ur30i4PDiOk7BRXoFsojHqIAh/kyQr9Yd4QqSx8DEBH7sRlwzTpraQx4QwwESlF
10R5rt7tdXccAFXgDC/88XukuuruZi58cVIoBOtrFVKWvmbmUjgBZrXsHcXC1tjr65TdEuD/F+1F
35K5INXlOZucbN+6Py/4geqztS+elcNyN16HL2F60L3beNXQ3zC9dvZirmRAoJiXv1LpF1dheRzk
FdL28aZ2fBIvuHfpMNLRS9yjkwEWx4Dtt9PV1LdNe1i6O0EFVV3VovU607Nzn7GlcD5Pc7BsJkwn
016+lA/ZITp0xzbbV/JZaG/S/nSzd0t5oVK0ZG+tam8JJ4YJNjmcre1jNH8z8kX5Mn3Kr2StHtsy
/7TLKugiRCgeBVyelLSR0dh7bFBjUOpOgDIsH8hrevEP5XUA+nGjIEqmmev6vRJMN7prSwpfyUTB
m+GLz7z6/7B3Xr2RI+ma/iuNvV4W6M3l0qRVSimbkm4IqaSi956/fh9W9XRLqprS6cVZLAZYnMEZ
zPQoSQaDEV+832tes1fzwbiSj+Jxusiw8Ouo99Czf22fiKO76i+D+2o4pkO7FvXek0dirUs3lKgJ
gRIrAnZbx49oB6y1XLJpU3bE9ITgtLdqvQ2TbQolmRIKUFgInPbafG1fVCTAuNhiTdGf4fpzoT7o
1xQ53XSvCvrWaBeOrryV8C2ZWCNGw56eouii79dBTygvHIoV4nj6Yvs+3+i01q7NO7F/TpqXSdoK
99lde69eisy4nsz1AhpACpnPsZ4x5Ac3LBgfPnGksWXolGCw3YpkEzAfCU/Ekeqz9OkUjGclpXCg
BwereVFoOCeuWrrl4IFEVMo2vC3T3isqjDJPKgF+GsgOvvIs2yyyuAREa926yqRV7u+V9lhJqxKG
kbDmZFTvqZ4bkm3PsAW4qK79FRB7eKeFDmH3aUXaOunrTjm5fQZ9kVLPo0FXkmtJIRp4ar8XkxWJ
0AOxfj0etsywyBEf2N14NP+MNtil/zV4gUoFIBPegTlP2YNOeiK5fOnkCNO2V+HvUeO6VJlQi0WF
FqatsEAodva6YKjNWpOuZutSa/dk4rLO8U7jbz1A/pHwjcuJuVduwvpJUfapfwadxVJtnwOgtm3M
HWc7qSbUHcEWVARrID8SOjHZei5Jln7hatJeifdj+iyFsa3DzesWn1zdCZO7jBaJPr5E/g3bpkEB
066Ei+mOtfGSZlHDVy/sle5c686TS9WLrpIn7aK8V4rH9H5xJT5F18WFcusvAoX2LsaObtu445X0
eGRN8oiEuIUTXHllxUmLVCTazGKxIeyxXGxxHD2nXUew/MYcoEJBSchB26RTF+f7QAKHIypP3C6p
SevZS45waVMCi56D4lK+Rjib9QkRkAkyuZvuOuTXCHg5SQfxpjqiFCix6J08Th1jCC/NHi+HrwoE
fniJpV1FXp/CxXNqp1sxIZOvhaedwXhXT8aNuWqOKaLiNfHxPscEUPTr9hH2fUTMkry2yr2h3tTl
PlJhGaEI8DoX5DTe0HB9xiosvTXYnffddX6ZvgqFMx6Y4VAXCuqw0C6eo2/x2Ui0tU08t34bniUn
/xxDMwx7RoShwcaKbfwXTtA08GOeyqWwkeVNBZioODAHBSTOK/GK1wzYSg/0f0aTSV4C+WL7yI8H
G3I3jB5lo5vxpXBPOvhtaNrsAMmrHuPzDDXgPG4OAknM/g5FCUXunTxC8rXL1SD0TkiCn0DCujis
y1pA//ogVU9dirFHlx1SdfI4TlvS/UA20fhnSMM/0i791+Cx86c+yr8V/wHAmLzE2P17YOx68Yb5
47p7eXpvXbP81Z8KJu2LtYiXECQZmka/728Fk/JFxWIGIxgsVExdk4GJ/mVDAzQG3G2JwGcoCLQF
T/sTGuOPLEVTLFMSJRNpOMkz/wAae++hBcHBknXJQK1virKiSsoHF7AghPps1OmDFkvijZYECtru
NN0V+dSSCeAzv6K+Up03Q/QLqbnxPbXjb2xpuaxqyjJuK6C9EmjhB9GqZmWqMqX9XVEXbNVdYoLz
FpPmo0WKSnoekOsGVpYsvYR3wtICM9K4kcu4fSageVrTn1W0rQYLMt0IehRLa4LPNPlu1GMD0aXe
jC+QeqOdocNWXimxyk/EUhVrOKq0Y4DStZPLNdoNnUDVrr9Ht6UirJpQMh4SZVZQJJuANEHAMDhy
rGsQBI2O0we9IPNrzttODooMskky/JgUTlZzL51TCGWpCbbea0L6rY1g2j8Yna+wI8aRLJqNYzDa
ckle8TwScJrnkRFtZ15xk25pQAr6fWglHeV9QGQXUpUxhF3rlqbcWV+tQvAHFwlViZCF0OTnAZ+S
hyKMynw9hrQ+rsyoUA7qYA7BHf9o1CkBiHgQVnUVKaOzHI/pCUmxdg0baLwTzFSmwp1QWLF59Uq5
skI8dwm97nqDaK4gC7pgnYX1eFWmCHKg17CXWLIhNm4YduKmYlI1rmHNPvG6w6hFKLuFEvuyIgOk
iUeCLDt5VEo4O1oguxDC9ItiqIdsJc11KW3GQAgtxywE0COpR/znZcZ3foa2sGKdpunU4bKMzDa8
CY3sWaYPPbAzaiaZVRaV+ZDN+mOZFDUHpDigDg1oNKJG0rqwdUJIeuBEc0t/MRFGOniogCayxBWp
oi9XZsk9Xib9Q2vQSoSLIk2mK3Ja5STRSmrpiUJX41MjK9FstyM0fqKP51zciy1aY70a2BXrXn/w
Q5MSotcZt3WR0w6yha5ljce6A+Oc2gLB2oz8xtYKiLmD0MS1QyN+7ejvvGZdMhu2BSOIk1Ojha+N
OPWqG8DNcwwC6lwIGWPqzKgPNth9cLIsMyy6bV9Wg87BKSfgEOpnw9nSKF54nRp7Umrq4BNK5Ecv
YjZCZKwUv4ZEFGpYATVD+RI0dGtdXYzKXZ5N1a1ayhVc4xl1o61DWOtsMRsGeIX5kK8zFV6EM06K
vzb8ivkymzH8pXAqxcBLEz9TXbULtCuks81LZlnR1RD4lPPimNXnEXScO1Xs9cqbhWY4W/p1rWMm
SX1VaAgInTQZ2p0RVUG27tuSaN9QBIUsYNvTeW0DLpyN85mVJbPP0SCnQk8VclId02gMKGMz17Mt
XxkoOyBs6zYtoZ6AyokMBBIUBzxxsqFv6LcpY0J6vLiIMGGX1DdmHZWXcRJQ09I5mw/VCPl61Brt
sQis+aRADCSmWo67oyaZ0XWckHg5ZwJJwVM9WN/6ucBHiNE1lJ0ULLmVJnq+e9XHbIxDhG6cS+k4
3UzTyEes9611hThruoNXkz7BPYbMAyAq0UouhCiwTeTriY3YaDoWagZObVoC1r1QYhKBRFsJMNMc
GzWBP5wHEhs7uTqOBddR9vxYS0QYOybqOFdPtcR0Ul+LwXorEWukbyofy3WiBUb9GikTirTAmNuD
pU9SC4+pkFtX0bDwcco4LynvkwCNRd0x3TGQMGvRhg8NjUQI1TxazdMUSaVdavTzV+jMTPEQ1KWm
vWS0frRdE1QVHECtRIhH0vrsc4oToSFxUpJri+adQ1SPGoENQaygvNKq3hhXfdcIFLCkjtszMkHV
SXQFO4iSPFTT5ntaqDexJiUG/ZEpb6hsS4NxWQlDY+rPeidA0df1LDKSlV9GyYAGtzRzliI50BD4
zOE8EPZQYAWTu009tDMYVy8B5OUoC1KnU2oIKCqc2VzmpxWllc8T1UwipnyvTxY91cyEqAuhRQd8
VjAVW+lyIUJcswxQeV9ox6LGlKXQ1d2yRUlOk9CB5kgadwUAo5lZrHEhiiWxPjPaaB4OU2Mh+7DF
uGn0myCTVFRDCnxncVlVc2Nd6npi5M6Uyll/4/dJKD/UYpmNCN3QhLpSW9X+SYqG5tukVf7dgMBZ
sjuhF1+JrSnlLSyCoaJKFmkOTfGgrXs/VNnrtFC8Z7Xzv83NEMJOFLNvceLjaNW2UIICQVCJZ4xR
wIAYIqqxx9KHCwutNnbDWqF9HwyYj+lRFZ5o2Ld0q8L2qctaanbUkBTOU4tTWox2wHJ69CCBR1iY
RGMmHoAH9GLhj3KyFAd4gKV4y+JRg1TJfXHOisXxj8kLOQR/jQZ0UIoHj01IRtlHWhxMMJNTUy6F
Umino2KiBDJy46kafeIQNKPkYJyRZz+v0NLio++z99uN2nV83kkmvihmWN90OdRjR2GjQ7qZJsZV
MBZp5xGN1KaOrJTc/Gyl4lfAckjaFg5U1xZ8x+dxZk5jdjHwoN1U4vrsVEJfs+nqhGivSshPsFny
hFNGFsaAG4Np3s1J1bZooTHwccso7w2PYmGq12OhZD2yoYr89jQOBlJb86Z/GBSDJauIJyr9tFEl
FrqqIocWSppxC3s86VdW1uilZwmJhOdaBMUEmZ+RpqvALGLEcQNefooVyC8jnzUNEFRBT4HO90N/
J7dkgkaTcrTFtMMfyrIwcLPLaObPVehI5yq60cQVyRYPHNlMRtUeBXr/NkswfdJKKcS9FY6Wz1E7
ogZhQe5xW7GiUj9kfZ2yC5Ux+RqywPJFiTOTUpcJy7VrHeLYNu5xs0sGBamvNiOscOfapG+jj6pE
TMOYFdXGDPDfs2GFsKLr9QQ0AmMDVa+S6rCe4PxV03qOWJhWU0H9M06zgYAd3Xa6bYaC3q6pqgg9
p1nrZqdVggiKYG7oO3Jwqg3ifQTHvexbIqSOTmddMllx60HvMTlE1niG5xnW+EkrcGT1ScNaLH9C
ZmqvGb62QVJgNU4zj/FpGMqIxVeOst4eSb1/6VrBkFajNNPAG4dwmpwsx4HPrrJRPcZSb172/UhS
wCzijmKNGutHUE2ig7uNdo7UIX+0snDAS0hn7Y7TBDJdYoyPmqSFMk4+/UAoZ5sKqCV740IcdSLc
oWhEr2U7j8dhhhm7GstEOPHkuoEyO+hvBEGEEdNMxK04En44LWCkqT4VmFWxRVnKK34JJV+n6ku0
H8Y2Y7ULM7RNeSw8mrFZf53qOCANrug4HVd5HdyPVAtH3x/Cw9BMyYm31W3LXot6JJ8V1HJZlMpv
OYqemDZkJN/U1UwmN0IYCJ1jOtbDumgMVIRV02lup0FTRGpuxg8D9qKct7tMGtf9QFIp37/Qz07g
o6qyU7FPFgguh00ios+5TuOiDbAA0v3cocTHg6ZNxhS1HP48dpqwxNiE4+jUg5T6rGARBgOc+RVw
cNZGvJkDBAVQY0ol0GxFqzRAp2LUzwZsr660NER15EsqAJIyW3KDsCBKjpHZCN80ORB2c0/BaA+N
ZNznTPhjk+JvYrWtue0NaL4MfkJoThgGQPTwYZpmW1kGHiGolBRzEfLpoqMqfniuJa31mpPM+Jix
1pAcEwq6sBJzlUVBowQn1kCYVEjlCPUlZKBKchaTz8fUMVu45lnRxQm9hRnBEVwjHqLtc5E8V5IL
K0iTE1Vo1RZ+5ZnoaK8k5LQi4qEA/ezQasv/HE5l5MC3qQgulboOHwAhg20XcLZxIquoLxodpxSn
1AGO4xmtDDi1ll8Yg2TdZ2XbA+dEswLXEbHgtmiHGP/MoNFRLmeS8Job/mIrFQVddhb7SRNiZchi
YydmGg8u31+oX5si0m7PpEwc7TDO5gsd0xwADQS6PZVARcuriftGO4v0OoTjHVfmdqjj6pjiOFE7
qRK0RO0meoIRmJyg0lJmzXqR/DS6z/gI4HhUdNw43IyWXRqTCWIp+NlzYBrjQ9Q3DLcpFcqzOSO7
teGntY3L9y0+5qFF3VrKhm+zAqi3tSwBIPmCXxx7IsKBz4uC+0niKH5OVJGbkHvfupKKxMc/Oy7N
m7QiAMwd6tRYqw3KO2qhge5YiK6YEkQC+HUbea71jaHlte4osZVbTlqKcM3aSpjPAmpkrFKVbtHG
s6zCYRYaC/tPGUhIFhQg4gzhe4ThQdiVMGVhERdDpQOvjssyhZKD3TBUBaxBWewZX8uaQK3ZjC3c
ObJAuO8yc7qMfaoQjy8q6b0W6hWDPJREvFFTaRyz9CmeVnHapJGTZ0oJb3oIaeIb2AasFQnWNvCy
RGc/oHRBkC72uCgYQjjeNxxF/rQQ/78AK/2nsa7AeN4gJ4uD8juH45uuf0q7t5Sr73/wA1cSJMP6
YsmLUZ+hwJ36bkb1wxoHROWLqIuy9rO/saB90dUFeQFuEvn/SIL+QpbwjviCyxywkwIbSJQt5Z8g
S/KC4fyN8WjwvTDnUS1xIXZpivoxIbkx1LLVSq297VI/dbKpg/eu+OO1lnXqJuoayMeYyKz1oC6O
MnXZTi199HSTPh8bZez3XYKsNA3zdRCEIUBBlZxZVlvdIJXOz4ycjCfCTuhlYRKzj9hhU5rReBtU
4SaRW83/LF/i/eOYhEjjCa1qmH+ZhDyYH4NoRZVkVV9V1Gst6QI3yPCoiU3zqzjEwvbNS/4FPPbe
qf3PK5mihDMpxDdrgQXfOrp1WWPFcOu1azlLNS8MR3M7j320RmSe7Ssr1A9lV1JvWqn0WUzQLx6S
K+oarkY6yOBPuUtmWYwmtjfXWmT1Xj43Ac0KVT0LNH3yfv+UP12KSWaCcPKM4Jj4lL5/yph501t9
Vt1gCtauwgkfUT0EhIPE8Qnc+IGGx4AqsiWpEtNQx0NRNPno3g6oUYh6AJO/ukkMnOKCZmsiHYDy
e4YDjsfhf6UtKixlm8Ph6NVTJQqXUiE7cbwP/KfMeAXFdWqBYyN4xZQdxTp0+17dZmq2ytJrAKfb
cXHEzoxNWjb7OIv2dR8c25AmRidLx9+P23Kzf39Wy8Ooi6uVKOP2t8DHH+g85ojNXSinyY2UDMIK
OI4OhZ+jmJraglAkIV/9/no/zUbluyE6rj+KYcjMjPeDVxIXnMRTrd6IoNFrDvbzxgJR2w+Zn2/L
cbAuE8HQHLn+dIawEn14UjTtmPPy5YnQSj+yKI0YENMKIvWmQ9TjBWXus3f62Sdfm/TzRASKZlAX
V0rJwlDj/QNKpVTEgjDKN50vYekphMlGTYR5jfu4M0kmbWktafAptzQbz/XIa/wF21Mb3BKyOjon
M1rxBHwpugqTs786Cf+VdUDVmXiyLOE6iUn4wpx9O23LsUq7IvaDW6q3AgFU210YkqAieethjS9n
8l4KrwRDMC5/f2H5p5GHwcvegJGLiCGP+t2S9I2npNRSrIa6Vt/CmZzrHPejEP6QMeSXVTOdaqW/
iVPOOkbAkWpKledWDNwF+DEyrFUxij2GA63RaZKeirZcJ538GkgK+kMLET9ZvSrWz2NZeaPYfzJZ
pWX2v/s6NJHWyKKAxTzWwv7//ZgJ6IbVYO6n20qTD/6M4Ssk28K0zlE/7GOoGFqbA/qpJ6n7MY/+
f5XyP/C2ezN/fqpSYBz8cfM0ROnbQuX73/zZAFMx3LPYNHVzWT/Y1P7FDcfcT4LdrTO3TXmpYXhb
fzbAfrj7QRinuGEKslf8VabI0hd+R2QRNPF95AMx/kmZ8tEEXFaooGT2dUjoGr9ofOiAYReZyOYM
Mp9afYP2jv8N3YUZocw3v1TCCnswTgVG4Ehx0mISogXqCNFl7mN46w7CpATZDg0g7er7IP6j+fQf
V88utr5/LXE/zZTrJ7Iw/riL8q/kf/zxlL/80Yavf6zr1/zpJcpfm7cTiM/3Xx1UQZe+SJLGzs0U
UjRLMVjCf1S6yz/CvF2WjcVZGPPbpZz9Vw9V+cK0ogLVqWfh4PNP/myhSvIXzVSocCyWfVNGffBP
ZtCH1VLT8KlmM0ZvryrgTGyT79cc3xJqU5gbwNk+p4E2ZDm9N53ZBLJuNbSDYoz6bgm5UO5i9D9E
iAJfH7Hyam7FtrJJkUINphayv0L0V8VrGQz/Ps4AYfNxLM7KaOLUJwlycGNi0eVmg9Jds9lnk9eh
0t6QTfBJlLj8fhX9/kSKzHNRnEki//qwJUZILQ01BhQcIpLGAnTwR1zmChptSuhoU8N22DTGTWO1
qitORXrAe0K97MwyWc9pWduN0vbOGEtHDN+GHadMDDVC6TbRAw1YuJk2bQ6x8M1U+sVu+b6T/f2e
6ThyKKLdoLBlfayLgNA1YbG8mpQMGeQwj0DW2d0wo4yNMpw2Wp/u0u+v+WG7+XFRamXCXTACx6r9
Q3HES7KUwpQBVftYvqVOwpMeSEvqZAuvFvVCpjW4QtYFjQMTNfrOufUZyXq5xN873o9bwF4brQmT
cFHRvJ99RlViVdBzC2WOJoz+CfQvVUJ8LSnEEGuhcaBxW7vhqM9riTwZL5mgMVoTER+6PoX7MJJo
DZbJ1zIbBDtW8A39/SAtS/XHO4ReYEJiWAp+hEDv73A28F6gtcEgKXdRf+j6gmoaLUQr4WkPEbou
nDS+0JuIDJRxJ2f6Waq84Ldqx+SkJL6GUdFaoEmY8h/nzoSNttD5HyaTOEH1RLvQJhYED63rulPt
39/7LwYXo2kOKDLbjCh/vPUqjPM8kyHeNEIhoU2sM7fIDdyJkhl4WJjLz4rR5W29f5s0WdnxTDYl
nPM+5myaWo/hjyXFrirjTzSY6V6cSphMPXhQiujhAA703CE5B8wvBtwH4KEbhAjbYEsCudC6vm59
qFH/dBi4K7JjNfqdksq/v3+DCG1rGkrclVWj/J9VOtRF2dYb1tjCxf62cb9f779v73uvtetf67ar
X/9Aatf8scIF9qklSuo/gFyEVvbNi/hpvzx7fX7Ki3fEou9/8WddpX/RF9Dlx06oaCjm6M/jdfxD
MPd3LaWoXzjMi7KoElvFieItmUj5ImoG7B9Ox6xC/5BMJGnKu+mLmzIT10LQB3eJOpyj/fuJUre9
SagAsRHQT9raiymOXsh2xb8hM8zkIApo4I24TR4yGrpwamg1uN2UoB41a3i49MSKly6OpMHpSwRZ
UTv4zwmkE9WtSfGiB2EkqpPngj+7GV2bR+KoWhuHKyjtYiIAEClWkq+COiM9JOOTQBgn8NXaMd3l
nN+MQaICHeuJhe0xfEsrS7vNUyu+ifs8ufHxQsXueBaM68IYyBemtVSeZXgk33C6js6FvoMWhZ9u
cNbVUquv0jr1QxfbU/xXcC7De1Ob6vtWWVDjlryrHHonkt2wmY0SsVej33Y9RCCX1K98XM/AOOVe
wnDcs1T80yGbpoDtptaVHDCnIXkIovIlHeokdqup8BaEo/YqYYBO3mfIaB21soAs5GAQH1VK2IOh
j8VJCaXzVMtxOxSwbgOt9pNpZSodOZJV1wYrOUQoK9BLkKEzydBqARLpIasaPW/cVURxB0k3V1YK
GvpHLaWfjGllP1m22UmtYOdNReqpEprQGSV8IggcaIXqKVcFdAPBgi86oZQOZCyZ8XnTaOKFIrLt
8HBL3ZAWVoycHtNstqRJEiGWNIN2tTg7PpoYelprSZRVvBDDOab3aOVQh9NCgYAJHekIVKAnDhkN
PuTtpBzQBBpK+DB2WIQ51F6LCTGIxORwpCgEdmD4N7Q45K9p0Sdrcbb8aoXUPPmWyab+EoVpXO3m
uklxG8sF/ZXxqlCRVJ2IeKMK29YxpmyryCNWIiWMoucany4BHXo8l3QuQdahGAdWtqojNYzdmIjq
0AnipL7Eg4CGX+tHCmp13GpvRGWuvuGuRKaS2hutQIZa0tyo5Zxd44YSp64Q44IIA6esdvWsmfcj
PV1SzppOrH8USv9ocf2vsTT/044fYCWmhAYZpyKwWvmHOuzfH0f+1/P0Gr09c/zy738stjIr2Y+F
Vja+mJwnyAhfjh0ELlDu/OvEIf44z4IxcM6l3mR1/vPIYX2hJjWJ19GBV9kWjX8maH5fl8CfBE7n
Q2AxZ7m30Bi/X2dHAooGoWwfp3wsdejtqV7VDt4sTDN7TAyIKDhC5uU2XMx5ajJ0dnjHqXRzkqys
zasGUlDq20qNyqF+JC+yLlDhRkltuHSuxAllGxpm4+t/866+TOGvb8It/5zSy774/yqDEvYMZ0eT
0yUIMuWrZlK9/vspdV7U34o0+WPbpBxv386tX/7Qj7kl6cYXWjHAnKqqLOdbZtSfjZzln3CwtOAo
kBPJDPprrgmyyR8BacMfFoG1QTD/mmyCbH2RsH1aaMdMEezK/sn59v1cA0Rb0ilNa6EvkzEDqfX9
XEvNwFQHDHlOqCRrO7Wb+/mTcPYPx6ifL/GhbGgBB3HI5hKueRs89ffpBWwh7JRcwjDfvI5fnBKX
SvXv+vqnK31Ez1MDpo1lciU8NDbH9JOjzq8fhA4Kr5Fzs/bdiOANcBrkXY7b1hCesFoB/D+fT/5K
vCnPo9XvH2NZfn5+jjcXWs4Rby6kSqMZl/IYnoA0ldCDxGqsalSZz+Fq29vKTtu1u3LvHzu0hN0W
n5RzhdwCm/i9FdGEbrHKrJVkeL+/q49Q+o+p8uaultF/c1cp8YL6nE7hqTY3c+skm1XxanndqvUG
t34irusRcpEufTbqywz86aW+uewyg99cNqyhxFZ44Z7EneTWN+N2Pos5G56a234v7WAKHJue5DA7
3+2Mm/+DRzYAmaylXQcG9eFwK1Q4hOHcH56kr3lvmwj7HgsHW1N4hTeoNtQL3J1lj5568vz7K7/H
O37M5LcX/vBZWnItY7y6TLXJg/Qu4cx497XY/P4iEqeGn4b27VU+fJkNpTvGkH140lHKoMl5gNIq
ZdhSLRdUyRDA6Exw+s/Cqj+27L7PJFANlXO3Rnrv9/t680r7qCALhZyOk5p5NCDaVRDg3zeY0DpK
DWNudVCIRDf0y4wUQmcat4rYN3ZW66ivJNLku8iA7tp38E7DscDmWD23WsChZDSuY6F+FHLzLoEr
4mV+hjAIAlIuC98IPwihmkIGk3ohWo040CZ5c5onrNiluQzcT0Z3+Uo/Tty3T7kcp948JYxGA5Kw
HJ4AOC7aY3AYryIHva7d303P0oNifyrJX37xd1f8sG7kMRyoHsO0k3JNUxP/fyRCHnbRtnkh0GTH
8vWTBXfZhn57xQ9rgo9zXl9XUniqvOypwr5jwk3UG1ck7DoI5UTL648YSbqZN5LK5yipixWIZTp9
solCrEEQa4ZreH6bdM1/Ti4EV977nyxcv1pAOJksfQZWbqC09+8BKpUYQvxn3Tqb99Z55saPv3/T
34HAj+NuSsCpJGNAzVCX7+zNmwaurRS1jqJTZk+Ovq57+5BcFVf1S4vzmo2O1vu6WNXemg/zPnSn
i/aEobrgRY/tfuoOrbnSt9NRvhZZzokBOAWu7yFgRXphbIWVdD0eq42IPOU1doiHsbWXmoBVybvk
gHTsXpKjj4XKsOe4AkneDo5PA6Ly3z+hsrzH3z3hh7mMiaEktqEQnjS788ItwXCYsMyos9HWz4il
hytRtZNdeG1uVbvCF8eBPeVmK/WZw64TPoo2lapTXYdeZ1tu98ntSb/aMN++gA+veJqmOVclPzxN
6/hs2iEXxiZh0637zRKYzKm7XY87aSeehTvlaJ2Vn5EQtF99B29v4MN3kEOaEgk1iU6oxc/UXfiA
5/4GJHQ/HBPnxtjga7A33cQ51Tsyup1lUlQ7nCx2zYFw4P14mT8fn76Ol6kXrTDice47p3eVBxMz
asBdG5r7Sb5q9oNol7gqdJ98xksr7ufXu1BDqASpa5Y+y9sJHMoJlvpyGJ1at3XzbY39wdr6qq0k
tPfxCoIzTDtPv5697iJ6aZ32NnC//X6GfXBx+rHjIcki5Y57oK3zYQTlMBAmE/PlU3Qn38mvwpX6
ggqyRcfiJTSVUfIrNF8+efAP/cGfr/qhuIACk2i4pEWneFVeaBvBPjZneAvsaCd/NkeXhv5Pn9Cb
B/xQS9SlUVo+XMxTcp5DJz+wImDtsCVi5JyFs/hk0fvQt/r5yT5UEJViFQms4Oikrv0drrWufw5s
5Y5no8uCdD4+kx76ICIHpny0h21znbiGG50+eau//DDfPPSHCgOEJZ1J5YpOfJRrRKubeZ0+hxfh
s3Ue7DRP8cpDj5L64J+LrJ3r31/9O5fqpyEnV5X2C2e7n7hWeZqPEkSW6NR5s0vIzUXqRvvUDV3B
iZzy2/BQuUR/2eVOxpajbt2D6aAK//1NGPov1wadCGgAhaV/9eE4P3UWtrcqY3C/fcZQ1L6/Pjzf
rXB0xGaCGdc4/b6wn7eHZ8PewyPH/yNzPNn2dms8F+3jVnUy5wLTMCfbZfa9vn6kab3K1jesIeHq
ykuczVnorlBF8Xvbo6fyfL39fBesrjP7wt+yCzurvZM7tYt1iH0IuERjP14ejNW+WD9eJvbFzN9q
9gqalKuuRfsSF5uzcXW4QKDjYdTnOqntrCf3+Lo6Plx99XDziG0Zh53IPlxgHWLTMLD3vavvLg6q
93gTOor9Dfq1fbh7dCv75g5PKftr7U7OxQGXlG1mbwr7JrW5vi2tFPt+5W+JpP8+ANIKhNHlVxt+
dbZfLx4Xp6/Lws3s6/PJfjk8zjyCuxdc7+rCru0zwilsbeuuLnd3JBnYB57npcbU5Xbzgh6Jm0vx
Ddncdo7vvNz73t2jvyWnzjliQc5Kew0M7BTOBWO5zI5x/8z7IMfHznhmfKXtrWZfHq7d3j1sW/tm
PdqP0/px77yMrsJ/9TjyUKIzs2qylyMGcpv1xePin8MoO6vMWc88Ib479hWtXWc66vwKoRsu392K
329tD7cEGxdo2/vqaZ63Nm1n3CmOc+3tzsmTX2+Pq9F+2Nxyq4qz7p1tYx8jW2Xenp3Or/epc24f
z2am89lmZ2GQVrne7mznXZ2Z9s5y7yt7v+ns69rbat4ZF3GotGzHZ3p9ezLdxqEixZnEXj+otsqM
OwZeuzNtlvdDZ5/ntrdBbsLLpcPrnF/L9sYL7ReUOAyosvsauuthJeyUnS2vnuzz28lNbgL7kXbA
WmfgvCv+rbR3wfLuYvsORxQXxrODcY199mo43q5c+3tvJznLnb0WzsoVmWyYT1+cn3Eh7tMpncNF
5HrfPHe3fl0KHe/85dA5u86z7FsWNCR5Ry/31q+zE28q79DtLifngCBkRdTAqnU3ib05oMt05N0d
X/fEtDpc3PTuanImr3Zv7w4Xmn2/IT/H7l1zLa69Tesa9t1hf8mdJy4VmVc6+CDY+867uEtcu3C/
Kfb1/QszefmMDPtb5nqb2zvHO+5w/rHP1w8MX2Z/u9vcDzaji+Hd+dMZbvX2+UPgPEyr0dt5WEa4
UKu93sMCxsUDb+/b7O383zq3KeJWGwa73IGMu/zq8nudg5GbKyw3dOvdcnett/Od68v758Hej1jm
MbzYAymrxq63N3cib4wkIIbw0nBxSbfTTXle73Jn91lrXl1qv59W2Tfr2wcmmyyYeqRWrG8Gy8u9
sL+f3edDw6y54039b/bOpDluZEuzf+VZ7ZEGOOZFL17MwZmUKFLawEiJwjz7AODX9wGV1SVlvnpp
2btuq20OJCPCA+5+73fP4Qt7zrbX3lbw1rfb149Hua/PXykb9OenaHO1nl31vj+42w//d6dCsiFc
cQlQA2v89VRDP8jxLWvIqRw0Z3uP6iI5dueUOdoPxQFG5M7cBqcIps0eFxkL7t8/+J31x//pffnp
1/9hB2Y4MAu8ZlzPhOL+S3sznUOeg8d8794kp+AWlfkFsJO/uNP/q8sOsVsiVIwi+gxG/fqa7azM
deSa/GlkDHaf+cldLAouG3AiGsKz9L+QlqXTEP5Vle9frQIC6/Qnuc+TmliPmD/dgZilbI1j8YvN
Hj/H9+i799k8i2duJN11eGd9jH6cp/5Wo+OfaoSkWeUvzT/QKry9qH+03//xQdIgHmX+dfx/oEfM
Kfe/rzf/c3kbXl/y4lf6BP/Lj8qyb/9Gddhe+7tEhX8E7H5Ulj3vt3Ad56Z4858RqP/sYnjOb5yv
CUdxFCFRQkv3/xSW3eg3hgOIXjDT6wJxiLy/U1j+9dTDeYu5MHT2FM4cqmf0p39dD0tmZ8WsMoib
S5ujc0yszxai7L+iLP76JXv/NV7I30qOlTiYG67L8qdlh5EUkH/oo2JKmvA8M5awDxpMfIGYzdPs
et+MMN1JD6Jm8LhhAy7S7jSVTvkS4Ai7DhadFjvZ5MFJ+2XI8KhEpDsk/V98PX79Wr7/mUAi+Ds4
h7qCuY5f/8wcsyVKjYZaoevBAGTOiHrWEoN3ldNbiuTvOmcKcCcJWP7VY+jXL+bvv1rwkbsejYY/
Bdga8NBAaErOa1lZPRgQ50+yhn+au2qAXxuC4WwlSfgkLRDf2fKpLbLxyVNwaFZVo0N3+PzTKr77
8Qj8R6PqO5Rtcvxf//EvloYvBN0Q+i4st/fb/E+fWZGRQ7FV4+znQSjQY8w0HipuCV///q+JGQpY
q7e0DYM/3D360ZE1qN4JylA9MAoNPs33zfAXxfp/9WLw1rPJ8J1yCJz++sm2QYdlCVD9Pq8Whr0y
WsgMwL3++5fyL1b5ejMmIskSCgjC/fpLkr6kOIpRdF/lCRgQWOm7WTOxLcYg3blLAk8KO9BfXCF/
vbuxcHiCRATnBeFewkp/rJsJd0waqRMBKdesLI78bokER5W4Sb+ItsEKg7jgMDJBto1163/69y/5
T+/r+tt5gsTrrAwVgT/ezBcGzsY+FvtAV3d+3IZ3QaLVw7//Je7aY/tpk+ZFkioI19YcnTRi8fYf
nh+w8g3fxrHYIwKbd8ZnXrcI0uKiXNyKfEmaFp+TeAaYKJrhejBuelwEVN2gWSp4weNbLCb5pbOJ
Jm57VBxM9Gq8Binc+BO0BnOZ4TW7UFFeHErMqIQyeEVhsoDZLaO5uG9ojKWbZFHgRnpceBurxFcX
1aOPSZgsyl77AZnSUng62OjUVo8Kye1+kK64HAe/umcY0mxRBQefsWgtx6KIoRt6VfE97D3rY+G3
MxwGo8lNigChCw9l0J6IrZHCAb0cCqYU59k9+N1QbNy+epvTsXtTPnROhMcXqojcGach5QmB7+Km
nlowbe5UhJe2qWL6zkEF9E67y7fFq9QF4zccWhNTPOLDc6nRW/nMrGlKZDblnao3Udc5nxXKROQE
yPFCOQDF6yv+m8kLrxiugWUaSHxWYaoPVgLAZoOqMzmk49jtoqWRh7ia9ROdGrj4RR3vrKXybpj5
HgFTjHp5SR2YLUyNkQZFEIbGs/PyZT8Y1T4g+9DPo1uRROqhjOEp8v1dHkwnJNngIen8AjDr+rMY
C/cUyqY4h56FE6H1rf7C5SPcBkjMs3bQBDEH7+h3DKh1PMRhfdnOebBaxuGxtgLMhpupPNUd2aXD
h262v2R8OHdR6B6WxUWzF1jyrihUDFtHBntpt/rUeqW9E4CREp18mJX1kCo5n3sbBMgQzptetYeF
IM2V8p0XT6/TzHZtb4Kk806DpcU2SUt1JSePqXfwG/uy8k9yLqeLorASmGHt+CVU8uQGibPtFCsI
hGndqCtUkd5WcWyrHOoDpX2pcvHKzLbcpJ5/l5fjQxEU6EYIK51jACp3wRDV59bygFG01SWAtxun
Ab0Uhq4+ebZgyPzUFu1X6VZXo6U+NakcmCXGn243zz5+l3OU8o5VAWImp/b1TqQxNL2MiI8fCAGP
24FPm8Ih2ecDTSE9jdMeeenGJwvZQutBhyo+tD5UOpAz9ok8ZbrD860OQQbNdpb3EaSp1U4+AvNz
b21ySpA5xG6waTYVYUOJvSyJAImhGG8YkxeEK2Mofbm7U41YHkYKoees18ldMpSvUwT8J8fthq00
Y2auTKeLxSOMqayh2ukm3KN7nK91h6aH+XyKId2ogey6l3NvoChNMCxB6kV589xoakvt5N8ydY20
1Y0e47bVd6Ky489aIbUr7Oq2b2R819TACHODbMgBYLMXg/7mQ+ibXSaXhd/dBfC0mjL/lig0daMF
8SfDerXTlo+YdkkfW+FdtT5TXMkaII2dLzjimeYX80tVNvOO7tjrEnVQhh1NN5l5UuiFqAk/yIn6
MoCMYY+Jia+W59Vf0aAeK0jbaY+6p4zbZ6dduicrn75ZUYRSzmRU1irr5JlwuRkn66uVucBvmjhb
jXfufDtz6Nt0Bt0hq6oAhcPSkjKxDlMwviarWZbJwKOJsy+Wm9227fCEBKW/DkKccVY98gVdH4KA
vYVPGi4up+I453616cMYuWdChSGwiGvN985SnZ1+8Q+thVBTz+9fp+puslss7wVuMV1jtshiHuBj
eBwHeWH64rUo5gsVKnrqqUJBV88vuicQtng+C4WPuO3U05ClA5z4+bOKwxul6mbfG0SU9uAne89t
6HHUNqYbQiZQUbPHZiyeZ2NVf3GQAwPxp70KpprguOtyAiC6/4e9ioFtu+zzcCWFWMt8qJTpmoPw
QWdsWj+J022CcluB9GHQ4CZVZRKczDAH6hwHeNuBOtb9stOtwLYySZk95HnNukDh6KS7qm7bVzOq
GHEB5+mDM9rN3mhpPirTjt9TbJYeYwrwJ05j1c8xWhs1f5nzOHu18sVOYePMSNz8JsXbnSp/dVPJ
+oWhPIt+IKKhr83M8TvvKsYhTG058P3DqP6OyL58UV4Hi25pI8kvJn63Eg6LFVKahmS/0aDWryw/
ZFyWPdzZftrx9NZZ6h/mzELziVRp2dbpahdJbFXQwgZtdJGPGkDDvGQd+AYgS7BPVVLeMOATPdgg
NopjNArdnSc0JC+ZZZhgC1WwvMCtIMeqQj9f7jPkewrUC1Ab5sy4a+1izwB7nEMzrDhoOFSbEb5I
SJg7ab8mNYH9Q6wtYUEJaHiweYmsbyOvmAqAULX/6EO9G3DyyPIu8oDHHQdfj7yZVjRFm7TCpmuV
2RhyfZkItnYExertmNigVHt8QVD5Y1s/uAHZx12OsBDYrQhh3nAHq7lQ2FlS70Bw1de5KHAqWfiq
6aEIFGkXrh2aeD+4Jpi2tZ0XNDw6BDHgOYvyaULHle1ypeNyZ8kWQTVubzSGwB7g6kcKmNhlHE5r
GNKXySlk1AOiuM3E7SZU3gSooUCPdIJAU1H4FFXo78iZdzRD4UV880Oit7sqSXt/a/TcUsiy/PwN
MB6P+loDwxXdhPwiqqqGg0JWe+FR9LUNFsk2gHo7T3sYFwrGfOF/B/oLoWIRXOZ42fu9EmwbN8Fi
1eVV6A9RAliVqotzUUUaBt+2sachObMsWsSsI+innZWKHG6N0MsnBEoWzBtup0/W2IKqTTI79veQ
+7yLIui9AcIJs5gIY9fkK7hFz93LelKPAxPqza4NmXg3ul9V7OwMkEt9IwApsA7uAaoxtJ6WaQ06
tFzjpp1fli7U09HZd8MiwPHYKQBnqACgPGeoSs5mrqO0Y3WVw4egzeVz5jjWfeAs0zM/Ei5cmRXl
V8XF7aWfq+lFzL1/x5If4JJbua9Oswindmenhb6d3Z65YTw9pt46aoh7HlAeNq+eGg6c9RiynjaI
rNlw4StvCwnghQ+DiEWuzMTHVY7m65jjUtpZiZJsky7RJ5yHzuCskCRivWk4BBsMqhymck1b78Dj
PMTI3qXFkwWCMNn6+aCoMLeLvkIqV7xYI14qFNGC7YyUU47ljOmOTw6++wmaqjPpfeX0GhwrDgVI
/GkrLjzHlyWzsWoFHVmCOinH7KumhPTC3mYSeOZGZrQwongEV4XJ6HqI7dk/MKzjKTCtY/QFPhHs
K74rY7/BBa1v27Q0a+YlLv3jKOuY1HKicsDypRs/L3ZYVHi2FqEuikx57PZLwIhsDI5JbOAXTmcO
KdGL7w3TI0A6ERwcp7Lhc5jGlQceE/6negZzedBtzdTUbBULDzAlsbjJYAlIWc/hN1gI5X6yhhmt
8tJaNxjakicoVSK4iFkdMFv4wLCy+XZWXUxeES+MqKRwtst84kEESWQyp8YZYn/nL+DP0ER68+1k
xDhus7lM0HxJAvHS1lC+GMWZYdrqcKELAdUJVi5T0AsYNkLoPF89ynQdV8iddHqqhGOcex9cX6dQ
1kN3vFuMs+S3jPFhJSkhJdxofyJh4lZlDsxFFDZqq4azKNoNNGL7jirHx9hnuLsyrpXDA+qjfJdB
00RdEvaUXft5eI0x9Uw84wOG6OxZLgC9k+I5SVcFWqt999bzsLzCeXTS14AlcsapykWijwDGbGNj
KKF48QhVeVwfVps5iZAUOmIYPhHyITTV+97UbCfuXcNlbxtkO3aVmdes7SykCIPl+buwE7TjsTci
N7Gm+KFpQd/AxukF2xHJpSsGjPt7mH3Z186zug+a6ap6m0TN+JJ4ln2uywh2X21j29pOja8lBPV5
+GxN2QIsSxYAYZyx6h4BY8mMge4KnUNDwj87z50hiOQWyvePDkrJr6JH3wwXoDUb17X0nQSe+Rb7
FraDUhArRdWdmiMDGOycTef6X8C9tHLfuyp9qnnyw/m0e03wkXHFedNEydKivRuCL4tKuwdlZE68
029T7gwgiQnqeSleQCL9zDqFs8PWFDY5TTHjcIqs5oTnGGPeiz4yEFs+VlwgzC7Lpy49hxTKbnPJ
7XXAx8U+4LfBwNyGPZbbDiV3ttGOAp+ccpRZziX55Rc3HacDgww53wCgZmi2Gfrf1GGePUpfphyz
grKCqRbhe+Y74jo14WZLB7tSdRjTyiWC47Z0lJKAJsbLvp8z81HkVgq6fFzaB8NzjIW13mtiEX0U
uMUeZKDcaVdEdX1nZGw4b7CxhhsvtCRjnAFXqB1EIrrROsYB0iJMVAgRBoIjYxDdukXhudshxNSL
0yDT+QYuKRTrRWfVvRjKEPToNElvE/st5tEqTVaK85TNr51GDsVrW8onqSX3mimU7Oiwrzzq8FpX
/bFhcDT7GNSVx8m/yD5btRNMwPQsfVmHqvLJeUT9TUnh4mGYGnDnQiSR4vrjqWxbKa/C2qFDH5nP
VGGYACgbfWC78IDHR+kIcD2kIHbIAyMnfq+C3oNhPNk4kK1epsmM1aZR1RgRLx3zcZdE07I8jokr
mrOfj+kFLKjksxYtsxwuG9K0zdgg5z2VS/mhK/wJLLcqZPCE4d2LDJ9OszCsVkBDHxfbUI4AOjwe
pCOSZ18y1HFZu5W5rxQUwH3IAUJtkloSzBG91CxpDnFHV8c9gah27j+7oc7jA4iiOb7uzLgw+Abb
xt9gzHPWC28oriGNLYxeLBmaoTpCFXtw+QfHpabOc2ig8X8AcpZwR8hN9hbmgo3Q1DGLp82yxd8Q
p+/oB1uDIos2etVbVvY8QETZp0D4RVVcZGktu1tPlsihyiYfkt2/rzs5fy47MZ7MaBbzQEx3xu+9
o59KoMBZplBAWtyPmDg/wnxFu5j7eQkCve2qAxB952Pn185V4SEHczrGrVTdqR6/pebrUsUAdvpY
T+ehszrg7aIpDQOCNiavAsjKtwJ08Y+/+W81XP4/nSz56cP705jeP4f6rclffk77U5390YHxGNKj
UwIIybGDdTicuuzvHZiV/k39CJg3g7GEqrir/T5HQgcGYyV9ESZGCFs5DIv85xwJHRguER7jtDYt
HcKK8d/pwDhgY369MZJFhGrESBVTeyFJWzo6v3RHhmCUM2zrYh8NUF4pzmU7rpZ63y1ZuKXmmm79
3qVbkofy0TV1dGQ+9wtNJRxt5XVmQWCbwk9su+d07p7cObgAOXjJcN8OFfhJDu6p7fqTMVhlZ3fy
DhOAkCFt6k+lNWaXZYHXd4RhX0OXdIchwMycV1/cOpZU7MYDHqn7JMAsIRpXXNCTuYYi++KUa6Ia
qS5XRLXJfAo2Uzi9Qg3s4N2DSrHWzdnN6g99pE95EcW4cMdP1pwzMdcZc+79QtxlAxNakGofpPQx
ZKTFde410UNQ1OreFEuBzEVW2CJGUNVDz7GRTseYWO2taj+MSftoe2Dn2OHvRZmig4H4uknUBBcy
4VI35ujiy6I9wFkj0DAE8eNod7dp0uEVq0ugMa48zTrtDsvkVq+jhiodOAUoQUYWs1qN+GASjg1W
fjbF/LmnX7R1XIqgC+5pLdhAlTMeCqeMD1VuiC5GTMSpJVWXGF5RcUSPo2ftTYhloByLR2TRw6l2
tXOP8DnYx24a4//mYjFbD0DKWz0D65zYejXmPZhh4c6msiiX8KmzxjdXKL1tLDCi3Ng83PHNzoQG
HwImKuM+NzVbq5MtXxK4ktu6qvCBdEAAGl99EHnD2QG5X7uBlPvIOBWmKatiljCU9rMVuHJDGeEx
jqjCZTezJCFUjs9Nx66Gmy12EnPCcXAVSES83uhRJ2QX3RRNsZWzPWw9s5KDuZh/4rAN44WKxMFG
JExx0rxCVEAgaFWPeggfLBlny9Yvlru6mOn3RAtpqPXE7kwF10FLXAlufoyWC97H0N/IBQtxVVsD
uG2OTGlj3SGOfmvi6ljOE6cYTFVuy4064lrECHt5k9hwZE3DeaJUr4UN2r74hPOarEah9GvWUD1I
8lKi0TFog3qT3Ao2IE6GtXUoARqfwinTnzSl9gugavO+Z0kehrJ86ExEaCeq0jtiiBnjp9CWertE
yBWY5C2vWDF5Mj0CYHH3eTG4Ny6FeaZNY9p2lcXER7OIU2oG7EFeMj9EPqXSFDj4AeBj42xh/Hsb
Qe36Mkbt95UjRXmtHbH3ltzdKF1sdXIOKedcY3TO+ZJWj4vLTZfn17aS3jELU3m/TKp7xnk7bSvP
rh5DsMWbrHVYnE5RwDKOWCgQshoXNxfn1Qc9RP21D15/N4d9fe+LGRtKaa4jr60vqOciV3KKHACi
7AGuVJJC38BgSbCZlal2dhP217mPaqoGNv6oGL7cmlRkFyFQxaeS8YC78f3YOdP0OBgGziBw+Oor
pan6NGdTR9Ct8KvrqdXLPU9MTEiOzNWWs2jx6FiJc1s2fah39fsRF2m7WBdMMD1wt55uZROYy8qE
zUP4fj4O38/KZdwDjM+5r2xVEmTDZirUctSL8PdUg8wj2A+eVWOYeF84+ucXquOEsSkpD5sN+FHq
Hc1Q40h2B/clT6P0aQi7yj04s9fux0gue2cuuJcVZQYFEin4xoum+jwGE9DTpiVE70xj9qlWvJgl
CgEr2LZ1FQBpQoWY8NbnRe5fg3c2dxNVja+jG+KFqiZ1XvxcvhYAxDnFyMQcZtXEZ6flS6ysvnz1
FLOEMhyWG2eyGPYI0pJbQrcEXKHdOjtA3GUK1hKB/tQ4fFNHf+CdTJeErKi3EPepF+/gdC0k1sYs
y851B+dyUJTaNK/3bPfZdO8uU/Aw9fZw6WW+eetjalIb2KncLAcmoe24mR/DvLPO5v1uFcqWb1VU
qJAiQ/NtHrM1+67k1eDanHodI7aeRanByooeaLQV7moexTfCt6LnNMmqvdVIc+QiDsWnMz4XO6uo
262o6uSlp8YCSs2r9JfCcMYXIpWnvnTGeypv5pD5ujomPOK2ok/TLT287pAFGeEpfvpeLUClAh9v
1dKVyaFkX6V4937DnB2uB3Mt/bc6LpwrlZXNF/l+J62dPN/B+esfLc78qJ0EpXbqefxwXG5Zgwym
a4IrSXnyOhktauZ1PPs8pRsRnec6WLYx5fhNJhQCokwux4wLImV4dEp0euj/UJXF+0lFa9+2y3jV
lhRCOp0Fl3Ybqqcoo4aZ+nZ5D2TsRSaZc2BCBKtTFXFhm9rmMKnC2zH27Own2YbPGJ3HV/xSxcfU
jeYLVwlxyTQPP52yJxz7yXQHFfiMniKr5rufl+2pt/3uMHZddWelCpPEos2N35tHH0jAicSQv+0A
LW/mwKvvORKFO1kYc5xCT+7amqdd1en+qlQ0UJLSQexplvBkNwuXsTqyTlGGzzXFCPJlXlrWXrr0
B0Cp0cG1kqc+Qgjm1U59hRK+27tDfG9B+3/0rYCyxDgy44PQrZWfE4ttu5vjjA/jkOhmOlMpPoM6
+5DmjM65fXZIqNdsguh1aOSeKsyuTLBBOc1rO4UXUw2UN6c64slRUNN1dl23SgrqAj1SmpMW7bE2
WYNgkiP1j5kOEN2706YNdHLNHw8RXz2Pc4vodFJoftaeYyeqNz0u5UMjkuKTnPBXKG5jz0mA6C60
mtt6DqyjLBz3upyNTUDCy5+iSccPc4FQzV7rlG1g0PflGTMhbcF4nFs9eJSySsN5K/fdYzA1eyeE
j03D9rb2skM9RFt6z/auNLngNgTkILAegnrV2fXeQ2Z5n2dozM8+be+ae8SVT6v0RDTl1KmTm4hd
5I8HT6bqXEXJrnOjZdvMpjpIfOkRlfYzcPjvFmP2EOWWbd8wemGr1MUal8hdPUJ29oqTJzWxgYBe
U+th8wx6P4dm3H8k/tCd4N1xiCgTQDYINWtUDf3cv0V8b8lvPEz1BxWaU+QFn+OcyJ7r3tiaDvQU
pOSM5kPd+0cVf5va+WEYynrt03Cj46G/00DB+8HcZFF3ozh0qTxCGGbru5GdtCzQOqbUk9hbj7IP
9hDpp32gBIl4xtEvoSwfSnuGhT3Gj5TNqHmE83fgjHKvA3j/vfamnahSuv9WgSeBOmsk/GOkg33D
KfqCQtrOyevvPaoU3zMfOk0vh4Zc199Atzx0/vR9CuZHhcRiR5Rx4WxELTlF4mr541Xg18ku1x05
VD2qkwiY1qNCFR/9nDgGe5/1bEsnP3op3WM1klBogiO+nd0Sz4gk03I5WfayKmTCy25UGAm95L4V
COw30rXtozT+vFGevk9yp71N/ai58EferqbL200+e5f9QPW6znigw1q2QrMTM4TlvdNXHxcLK4tM
2vkDqH3Ngsd6KrP0qmL4C3DNcozt/LucSm7rQhN+BkMOU5COHLhBUMaTY9g6guUpjSdqejRgrjvq
MJg8uYe4QXQZW0V0knEaXvq6brAFR1b7ZAaL9vRUmzP1ftIVnl5Ohh7euR2G4TgMjbWCRpNHG+Qj
ws44vFUZ2pgiKtuLQczZLgb6sIlyjdcO3AU92xYYwzvZvc1uQ7u1T0ElxZ0TW/raDWMINUr1DwnU
jWeP7e0gpL1c0shCOYL7qb5qLZs9rUELkkRVj6BOA8nu4j7eUsknXx2EALPcBPskFYsbz+joAtS6
t/UGDqOjM5M8CMJCv5kmUkew0BAy+uWuX3p6mFRlnJs2lpROuq64oM/kXLYuCJKub9RWGls8KbGU
V6IKiruGM9bOaaS8wVXU7aUFKb3zqdSFqAA2wq0wAQ5R9AX6rn85zZzo49BTl2h45NYIV23nuXyh
i1hug9pqTl7YW6e0Nwgc5Lc6bUhKJGqrOudThJioQH8ZCrj8+VObBxfR8j0hYkVM77uwc7ORXY+7
AiFSCCt8oGtEDvU6ETyIy4kaUZsco4XaphV9lLV+47Q9nlskEJvQM58HL8kPQyFvs/JudpaTE3Ce
0kBlarQ5fE1noClDUujjYDRw62iJzklMY20c2Fe1ocAfKJDjkPu3QgIWpxDn7rG/VPtgSM1pTW48
t1VOC7he0r0uWjIhk3/HCB8gTI8qDCIWDuNZa33USVUADI+C9JsNlWRPJHXZlYFuW07hZccNpg73
WICq+1xlwW1u6Y8+yQh3M1iu420G4faflfAo69YS/XaC/OGVDg557cYGgJ+P/fNoxfa0cdukOXaY
s/F0qmEvndq8idri/tx0CetgNuMVeRSUg52fXIMPnw6r5eZTV4bVlejbx9Iu5AeKWAz4OFT3N006
jVfsiWwWaRtdqNFw/wMQXaAkTmIu5rPHgOomJbdE/dKzX3J4JA7Palcee6eLdnVkt6sPKfo+RR6x
NuUJ3L0ouU5lWI/HYW0o+l2JSjaphqsGRQuSvE4ds9o0Z4yV7SeL++3GKdrwA8YRfIWL1qdSS32U
sewORZ4kp76pwle49ull2tjDg0DJRqPGcy4plGbDhfbr6hisYRxnjeUgP+/PvQmeXS2OkU3/AFTR
GO58CvVrFCLa9+CVn3UbtBSAWwbW3kNA7rAGgsxK0SrXlNDyHhiiiuveZGuKiNTkzJO51E8jT4qD
NZA2koXGQ/keQap1oymnUri0JIfJCnHVVcv5ixu76YZtmFVPCiTg+g11PlvRGnRq18yTlazxp+FH
FGpNRdVscRfzmpTKADF/CxMyERtbqvgChUF4WS8+8SoqydaNXjNXBFFx+hHSSi7qqboO5rB7E4S0
vDWttQy+SzZoTXCtWa58TXXRDSkwHguiXguTubt8zX81YrA+0tspvudrOswO0+XYJJH/mY40m4El
q/umUuJS2GO+V2vGrHiPm6n36Fm2ptD4uAmkJWs2LX6PqcVrYq1+D69haCjug/dIG8DrPZUjYm61
iag3rdk3EG/msp2kf3LXZBxuKR5v7XtgjjdKfslE91baStz1a7jO8+L+GvQOnbE1ele8p/AaMlws
BKJ5QeTPu3ieX0S6fNaE2+kg8bC02kt4i7u5VuGP0MX/FD3/g4oltceYiuV/H0D/qJrX32kn488F
0P/6f39Povu/saaIjIcC3MmPUPmPOqgPuIxxUlLqMAxDQmBUIH+vg4rgNwGe06P4DQeWIb3/SqKv
/8r1QvCKcOkwIYKl/hsWxD/W2kM/IHcNbZZIeiDcd6zHT7V2RxC07n2Fkha9T6k8uj9t9oxv6bVW
2XCMW4d59f4vKJt/CuusvzWEUwx6LRaU+f+Qf+cf5HgWMn9H8Z6DFvXZTeZWF8WcUwTx8JQP7Sp5
dY9FXd2lkBy3I3OSl+WQPRZNzC2Bw+DWbtBvvH+C/7Oi/wMI/L9bzFe0WNXLH0r57//Pj0XMooMA
5EG4g29H3FkQv/qxiIX9W8xCXBUBJMmZdOLf/L6I/YA6f+zB8F4B9FDq/quY77tMWgTEwn0cDu8/
7m+sYcFL+TmnvK5eOgLM1gSBzZ/w3lD6aRGjn6uqlDPdLgwTHJpd48DnsBtPvFhRKkuu0np+qrpM
fxym6QthBGbjllWdhs2lImkPjIJApC/rSz0W3JWXsQ5p17dWZK3HVdnsVd5rsoc4SsbLaXJIQw9U
oP4i1U2P6w8vhMgSsX8IbC7fDmLl67f1pxcS4eUMF4u9KTBLFp+WtM/UkTpCslyUQU8cMCyr/Fsu
hvgyrO3+DWNohCO+N2O6zbs8JaMR5q7HsRakEOKnLn2UkNpJh3s16ZpWVZeTcFyGOqZUPthYrvwN
1MsgP08+YxCH3q1RHRJerNKTBVKvP41CzgSpqKmtJhR8FIRx2uo5UcbmfEhyjsaaQTPkDoURd/HK
nfXmfAo3MZ1H4AZLP1BzbWX1tYuyWiOQDieGjOmhJ1tjt0yxD7nUaEInekKbJQ2IyzYmqnEdz9RS
6QPgrdxoIPn0ZEprhmg7pN0dxzBTbeOubDjXhjqiyJJywOb4l+kresrRfRBVKAbT0DV6Xzj0pwla
jFwsZR2gwYOub5mDigxHM9XP0YXvN0lH2EAs+LnCqvvGhRAIwRL7lwWhXm7BRTOcK18Pn4uwGDwC
6KnLm2T1PdOLmYPiCwLjcurpm372FyPvdCZdFNoTakYOi5G+iZZQcaBRjcmQRSHWY3wk5HjZ1ZgF
kB+D+aOD6xS3da7xJum4Wb4lchhWvZpxv/clVk1eRGU+OpXSFi6gDLq86Ik7ZyURRrpZxY2TyULc
tjTGrzgJGkKbVcs3wPAX12462JRPCqbJsdEtH0s3dc0DeTXq+PlYk3Sfen+8tes8pjlBqQl7FEdJ
d+f2uX8VjfTrtlnSRu0uqlWdHpzB8z81rYi+5iaZg1UdluXbYmygYLYN63PrDITbtlmKVG4TlA4m
+HzIEOTFzTDdLk1mwDE2dtHvUAxF3hW5qDg+TlWhCaUMxfLddBOrmQ6+421tArbjgZUIA5JLwBJt
/jd7Z9Jkp3Jt4f/y5rygb6aH0zfVN5ImRJVKRQ8JJEnz69+HriN8Vbcshedv4rDD9qU4QObOvdf6
lq2G5AUNXMIZg5bP18mVJFAV9jxjW1R8NZvYEAN8/syx7zmB7xYzBz1PMMDm2huHoadDXLhIh0iW
rLf6FDV439OJSNqymNgJWwRQmt3reVikWo1KcY6GZwxn7bCh/9bfBI0B6VpTUj6Tx+ffoYabhwcL
jfyXrKg9d8WgefhmN4pA80TTxLiCVIxUy6kqF5UL3MxuFdRC0BXqje+9lkgRzjQ+96WofX8Xz37x
XjmTvJReXj+4pgqZuUeKzwE7/6rgIz7pUTu8lknsHp3SpqWAgCRC4OKT7+r73X5OpugB7SkPO9F4
+xgJyO+ELongEEClnPm+NdUd0T64+po5XdQiVq+M16nPlLHTusb/EpAmKPdksSyZowJUMrlKykrD
Lh69jexypa+yKKm90IDMF4e9FnnWJleGNR1oYlsGiOIGEWRMO/q96xmLHBS/99pPEPFte82TxoY2
jU8KbdvWNNRZu7FB6yaCqa5uEIdgIuiiTWsX3euSR/GMjLaC21zo0TFWVZPvSt3TmlVv2cgmVBHH
pA2zVz1ILedjJr+wJ7NvRhARotGDvmwO3vSaR7h0NtFYbDKEi/FtbRldTtem8/Jw6GrUP+T3TMVG
2S3ySlIy8onxQisZssy0LnIzteUqYexZhRr1CT6FVA3WSceptenSMTjG/OdoRWJb/pwieJ62WOoU
asexIVhUIAW9SwJOUcgP0xHCfudXFd1kTnCMdSUjTQCnETnGnAKdsLZoNq9al0HHimFpatzExLXF
26RMUe4xjyo5iuYim9dVr2xvK3OjTLcB4qGrtJ0biRvAJryW7qDnn9HzoeUL2mJ4Mc02efCtzmZA
VeTum9lDY93QNFTq7LKgl29uSqsy4RsnihUnlcnFLJQ6RWsG81HTUoYlXeYShivMajrFg+mX6wG9
4kvuM7JOR4mWhIXZ/u4QgQBawPclWrSAJYuuSKev+kCa9wGnx9PQFNNjMpHNxUveVbegGf1rL8nN
WzMau/fWr81X+hlju0UouuBOhj6X4QJjh8sX5CYjA83i85eRZFyNEMrp2bCS+BpSOVtFPThLaD1v
1ypvotg4+0J2L1M658Bh+wBRkm9NaFxbIST+AsnMP7W9LFiNHXOisGP0uKSearPOPyrtm60/Kfmt
SWjIkXCX1TAfcBePm2hw8u+J4zgI0ZSP3hptWJSt/aawH9Jo4n9dlKCCj7KfrGUmbxk3rlWO+sqJ
SVpdNcPkTyES6J6QOeEoPO68YutojM1uod1GhLZhZKSj1dbBDTpr+TCib4NLAy/4ZoI2la1yKynM
0CC/0P/L9Pb/5fH/LHSU/3zUW71UcfHy9qNL/n7QW/4/f1XHgfm/uIIpPk1ie5ZQBQrdv6pj3/9f
nTIOxgr4SNN0lwyhfx/xIKKiNYMsTiPbXWRO/0KmUlNjT8bP4POiBOQ0/DcnvMUL+G+nPTIqAsT5
x1O8G2hcgMP+WlOWsTnh/gnS/ZzV9pZRf7aLE8sLXXKld7GV/+sMBaA0/lF/YmD9YMe0vSWjiXcQ
VQ1IWsAyv16vsgy6SFUV79GcjqFtdNGDrZLyMJEbciGQUKcbC4H1b8/jk4t+cH/8vOjPgzfCIRRF
PwFKfyuczc4fgOvb8V42jnbuijyh0+sSSs6//euM+B/v74Pzc7kUqiEs3NjHF5fuhxq9UjivhGum
+6kvs3Mw29oaXby9ivQ8B0TpUBpKjwbg8u8SXx8ef3+nHy6/EE99ZqqY5nyiF/6hWnKwcw2F47f7
XDIKGIrS2sp61m5MNKE44Uh8BuiV2FeI3JpXjFTd7vfX/3h25w+gTUA2FcgIcD68178+33ygtdS7
BlimfnnI+Wg+kmWdfstVymiLFRWXXpvYJ9LV13HR9LumrAhkjUcTEYWSnXHvuf24841++DKw3sd/
SfH+4/P58L7//PvoKRBLYToWqscPf19aO2T3Fnqzb/xkWW0rte6cEZZFocaNXOQsf/hBPpw+lwv6
sJANTsEgB2znwwuvtdKnhd53e+yWMCJtxPgUWhMTmg19SgaHdZPdZS0ERiwom9I3Cc/Me286j3We
y7+W6P949+aHz88nikUnjIUFB74AZ7cPfw1dvrpdvDx7ZXY28+42JrFdeWZ3bGhC0RJuk+ysBGa1
tBfs75XcdYM7b7pishEARX5yh2caqnptcrizxpYA88pK7adY9uLQLiISdibPYGgjDaZkg88HV7O+
nEvSVA9l4rPbmmgGGCXX0cUzSv0PREFreYJ/W9F+3iJFmcFTXr7Dj1+gkNLAXJ+WjCoGn2yKqums
tZRifCzIkIV9LsanOliCcKfeCK70QnCyZSJ1JiWj29FzlYe6jLpXZTjazYxM+L5wev3bGEwuyrQM
AEpuiK8+trGD1/XZm2UQy1zP0nzpZw1/5shmq4cNyY1PJDHDvu+IC7xwGobVEgfF/e/frw89gb/u
loYZGSu056jaf/3eNMpIBntJsZ8XD57bo6nvJkcLf3+Vj18Nrw29RCQ/0JMDxI0feAA+svV+5Cns
GcrFX7RFKRHJ7qAgsv/wcyYwv7/ch/V6uSlkyUvjh93CoHPz6015uNeTueVyVlnHF+zzR/4wsllI
v/zDcvDJ98DGsOywvDLAx5e/5G87QzmaVWxx8N8jg48vBYPIR846xf2sNd2xt9LivjSS9O73t/dx
kV5ub0ER2CxDLEE/GcZ/uyhIjkAvZFXuJXqAVzQdPhPKvOFLxHRuWCsvca2nKRjF11wuo+YWFM8f
HuhnvzAH8gXuRgOHneLX+yZakqGpvszgak9j1qHXvDd9havIZGR++f39fvL28CQX7ju+DxTbHy6m
CJqWMo/bvdC84t5OB1badPB2NdXGKimk/P77632UiC/vj0WZBVICTTA/8IePonb0LG2Cst7rTTPP
IcECjtwkXo17gVOgIi2Hw9+N4aGzSzSCBNe0LdIzWlDG5CpJ/exQI5a7VFHavfZu27+WplDs10Nk
bYfU1c6RLcXX3//Rnz4REkpo6vPyo4v+9YmgHs5dE4nFHjWuw2yXyiTyCk59+Ecffn+pz176JceU
0hE+OoD1Xy9V+SmHbm6JcqiNLobZGZe+G4ejZjb+0bby6pRYyt3//qKf3B8IiYUYsaRWes7yR/3t
pZ8Hu8nNisn4iO1361lVdGEs6+4rJ9L+MED45PsiBwB+CRdjDLJMR/5+qTqZmmKeRL2P5JAQDO5m
2bm0Zp/jetPd9tKYDqYlJQruvnbOtBPjP7zwn90rVwcNHzA8IfXl1z+g12eih8Ag7Es77hlec4fG
JILrPq2DP1B8lnv5sNuRrwXE6GcM6T9KWwp0d1ksy73NnnUcK6s7du68NF712XriXEi8lI++7Ug4
9p8e6Se/MxJ8w2RuRawhKv5fb7Px82J2Blfs00ZXOwvhwV3SoAhD+Q6VJ5sn1q50MMeCM3DCt1fE
VFu/f6s+e5U9Ck6P/AHH+Mejnjs/Usp3xN5OdByuCHwOg4z0DeKAWzK9DRiGZvGnmu6Tx8uK6ZhU
GISBEv76633Thbf0pmPxjDM7uIpASCC9wHWLK8qNsu3v73D5ET88YDA8C//S911mfR8WT8EJyQdh
g1iQWu0qLdtH1f2xSv3kIuZyMDM8DBTLaPHXOyqR1zpzmbAixBgJV4bQAjjxMRP139/MJ78c2Xm0
13hjuauPv1yBigHPDVSpEYfwU06IHuZ/gYFV5VYl/vBufPJpmOylnKQ84h4wc/x6U22NmAWfWbun
Qjd3ZRKkJqNBKtoZ4dEJY5Z2E/W1SlFbuS+/v8/Pfk8bDwpQaybFrAC/XlqjpWzJsWr39M20davs
Vy1j1/v9RT5598HDBrz8Bp6/f+zhgaY33khLcd9oDq/hTNEwo1s5xnJIt13egMRJiQn+Q/HyyWbO
tw4Tijtjq/p4gCLjDKdeEZV7TVb2U4WY98ZHF0mjsM72NPv+9IUvfZOPHwDheATk2ewehP1++ABi
MFWQcF0SiC0LFzs2dJqVWaol73wM3iMLQ4DLOAiGx1n4MPuqIehWSVoD6IidrHkXtlHcD5nJKaCt
Jm+HeN7CAzwkr46dUvsz2RuskLIANZ7fBNaGbFOYMo3ZPVC4iOffP7RPvgCAZdiYl71X/zm5//ve
ZLl6J+0KrokpsDWuROFaaw/C2zNyVXX9X19rWRhR4Jg8K86ev76FnukL1J85xa2rxdiTh3k7E9eN
sJBexH9/KQB4rE/IkKncP+x4E56gajKnYv+z49HpqOj1yNfWdpRkfygkls7XhxcCsZRJm2EBehGU
/mF7L1OGc/oY8XGNMSdq6Vo4IQ2X+RxhfN8qaWJwtFunnq9lMbH59MCx33D5FvedNlRMa3jPbiZf
zWfpifLRnkdsXTwS8D+1Vr/+/ocxl83g1/XbZg2i0tYRbDDA/fAQGnvqnCmhIYKyKz6JwRIvBFtp
Z+RqCUOkNI1fez1pH6TTxOj7jIh4rtZEe+4lDbwbOyY1TJe3LXO6sPQ4i9SM99aQnrqjC6/ydvBJ
TEM0iOg7csvT4KZ/Qpz/VHn8eguLIoMJOlmebEMfyxlDzBoFq1/tccgAeurrQISZ3UUrQtA42LP8
XGlVQgdDJgMUaOZDRTYffv87Ai/7tZNC04J6jhkcmoBF+m784xBa1RNDbKLIPYl2NczaJk6u0cK2
BrYVgcVH6xkJjMlqlsOTl+XIRjBd6GsHX8m7mddPY1tngJ/1QN73IzEWMzJJMBM1knKa9CG0APdk
SzJ2qhY4FmiGDkW6NjivA9mhUaJONG+Y7Ku7Jolfqil5dJlWM1kaD3EZ7NIgq1aNlkMgiaoqtPKT
XuG8zpGNoUlJA1CKTbKxk+paGO2ZUfauE9OjjileBd/MUV9rBbasPLudBnUaMJcfakBpc4KkE6qL
CubriSZGtnYr9+Bn2LGRftFKmQ5z2zz5GiOpwQ2F4587M8XX3B4kbAorMzdSNtssLg6qK3/0kbbR
y3Znd9lhScJzPPXVkl3oYwF0aF4kRU3/BqgyeagaOpxVkWv7eYCz4JR7HSHBxkbw3gUKJ1ImLfTQ
zrcerhHOl+DB1iNiQW6sGKkgx6W5GEFEJ91VKo14T3rgeXKSO7tlUghe/GuVFSs8FKy/0avlNbfT
RAi5E3yhpcG8SN96zjmX0VtaavyI8UMzqUNim1fCm7dGcx3H5kn57deR6KXOhXoWFcOqHfKdlgWb
qSQtRPM3URxhPplOpKrm6xkdwSCdo6jELm3uBnHqdOeLct/s2VYr03OufYye7fRm1xr2NVrToSvM
oyv0H37/PpsWMlCk+pO5RqW9K1oM/75z8FAkuFV3SgPIN5PlPwnmbZh0ut08tBeTOS+Hy/xoNMZd
AUTMK9Jmo+r4wWzcLW8xxCEbHSacOr2JGNZZcxjnit91UtdF7z7GvM6Fl4Gu60JZijUDQ1gOMx4A
4zvm/62jKX9tjNGV10Je6txHkXdvZtKSewCdstBie+c56C9ctI1l91XTzVUwMk9qAas5ZX1l4bVc
R5G2s8VVR+QCPjSmAUgnFvOPdqDtEyaWc547C2k822zlnmLpXqwxwF01jCHezGPTFiaj8myrgkfc
i2GU2ff+qDkrraguTOVruDojKngrgxoCwtdqv9p5/Z1ZBPCv5FTB35JFwOzSLE/gYy5OjRs/LocN
BPp0xTL5mM3NvT6Ut0bQfZ/haMzUXKGMfqBCDUVrbAzJt/09NfITw6+1UNlTpn+pFjsHn0majWCv
1FPQVXst6F4xKuDatZsQQfR753eHiARbS6vfEuWezahdl4TZIjZf66rdAB2wIVP6p34C+NarfexG
hzpv25DZQXuChLAtLHnBrY6TzVuPtfOACsQiv9fhZllBgoZ/hrnLsDqAprir2BVXJVIOKYZDDYvE
JJihsv2DTk9W75O7mR9QNPmpYB2BfRjg52qGtVJKfLWmRBL2WycWYCPIU5C6cnzt2zYSlyJxvpqV
uyIycVMREzlV4i61c6yAbuavId6sytjadK6QeHABRUQ+tQdzCqb1+SqXrkvaYlqGpGlela14VSAK
n/yu2XCi3zZ68AKG6Ix+/67p6lu6me6S1Fgqe9hnMhb8ed6uwrSDU+5cTXBSkA6FsdbH13jrIS3l
9hvYqgeUr1dOwh8s4v3s7PumUbxReb0mS2JFvbxKRXKr528GYgpfqC9doO27frydpNyK0vtC5nAY
ocmOpvp7PVMA1Pjp1oY3t5CAEufZmT3jMJk2Uh2/Pom2La6RplfboJEeAX9dg/y9BDymF133EKu2
IbPbic3rLOYAHU6d18xhCyhx2DWDrF8dYjC1dR256Vp6aO/9idl2P2feMQpy79HAjLMgnDDa2nUA
J3DcR6bRbcbGACqKsLa4T4tYe/NFZFGlZIX64XXz3ZxX77pRm2tANvMmGQ2kTHnQh2C8AMnApXuB
uqQdnEwHb5/X3lWBGmhT4z17gFXzFkR8IZYIYIl1eleubAZRj3yieECtInEPZtCpS0Pser8rjEXb
zzJ7HSdNgT1yQmczVJH20NRT+mUy4RkhJ4bfmzij9u6Yndj4JJcrImOJVj87aRE8pI0VXVd4bihd
7AqWpd9CFRESv7YUnTNvtBkbXNYLTNKRp+QFhyQLPMmv6iVorFzfKuTH4SiGbx0Ev9dp5uIr6ZTT
1xYf3qHLGihnNKTyXR8xmiYpzF00Xl12RwOlwO5eqK+U0eV3Y5TjgXGLhf24EE9BrJitOz0g4iog
7yc3c8EzQvNT2tE9qq+noCyQo1T2HNhb0/ZrF6GGMV53Q0mC9lgEBINNc69WkHBgxBRpUW8THRTR
iDdvjdLLDv1ar2+0purOKYe559RF5qG3UXr08e0cNKvSt1Vp+5cpKJEPVLX0v7q21h5mJAdhrrns
p4P64glG95hCkiMovbesVc42kqO1L/ET4Arz7+2xfvGkLPcVh4J7qfL2wck8a9/N9CN7sx7Ju2pL
dVX2Otm7sU6uXWe4bGdtY77SvepuEytvVpOy8yNTHfMQN26GYdfQNjNNzbMeJRu3zB7mSJEqjC3+
yOgO+I+rYRquMnNewckaNjVqwU3aRUhh6nwE1Za5QUrEDp6vbWQ0RCr4mY9oLmGyuYql6vuN1EfR
sNsVNNP8SZdRCEmqCDnP7Ayp+a9jk+Z0vWzMfRVSkXxEriKqBI7mjBQkn4v43M946jwvUZcET5pc
zWmh1vECBMQsNsGLA6p0smxTC6sUJpWhHP+bGjLqdhw/4Hx6mAC848ahpAgE56Es7QkuygWj+vzc
YtTZjWNq/Ehxv7xHsRM/arpbv87NbQTqhSMfRfTOCPp4Cw40ux7nSJyh+SQQG0uZeiHNrzp03Ib/
7A340/DV7fx0EFeL+vpVtOm4rxLIlgM18h1AlJhySDM3qsDHMYlxPtrKRe7YOpyIBmFQO0pl/sBi
AzeMQRyqqlFuncp87nSLgalWNcyl21HOmHESfTrleHpQVcaCn6uGqEhN0niPhJz2z3ZOxy+GD6g2
QB6rEiqdrvajNKfvvjdWOCxGDrb5oDcF9grcdqsyY+fByWtdT44PWxJRGPFJUTA/gy419k41muvR
65W4SS0AAau+GbVXA931riCMDX+CKp9Ewm446nkVNi3v2hoHGWIWC+JnqA9gj0ICo4kBqtIM/ZSW
7olaVkcniLoHlFBOC1oKeDIvsSlunMpKtHBKYB6t8jKyt7GONmljkAqNkXFoVLrlaBycxxJ6nt7j
a01jYT04hAHRp7c0AhtTZTbbuhdqF+clgiT6VveK6cBrV72PwxJGD1z3B2Mqa+Ph4cuHs2SBXAeZ
7dx2Fovv6EUeOlQNa0qhe/eNUQYnKXt/5cVuhXlrUCzmidVEL67qgmspsuo41Ko5SqhWcJwdvf/i
DuV4MUrphkhyTk4bF/tyzPSwMqx8a7Vs1BOubTQ3bbPjs+23IAOJ1Zlt7tUxe0B5iqyy0rUPzSSX
HYTj5LcBQQlgZCY195iLgvxLoQEezD1T7g2b0HtefFGuGjn9cDTRX7SxsA8TEN6vDqeSHcPt7NYU
TrvrfE/cF6ZDXrSnJW+TXc1PYsiKTdNUO2maxW3v2U9dm1B9asMAgXepDxNznFi96ogquM/h4FIx
ROqrXdj2pfed+FhavRvO2FTEasQXeHAmS8cnzDgvC7XZkidBqtsDUeRGvmo7EsiXauG6mdy2PvbS
ccwN/wcHhO2oeAhJEd/OdrZgFMBwlFrNzuYEICd0aIcPSPL0bRRb40OL6HoXJb7a+A56As8UV5qt
oBNB2GDoWaXSv5+92p3WzLcibVW4wn9IvLG8hdMumlCYWpLuBmnQqOg860eit/HWLqxOX1dTk8IL
dMD3laC5ViKBTRVNgTg4DiUKv35xtnVtPzF5frXo/B+wS2c0tW1H7dxoCEDJqrY4KzIR3xJiYROo
W04M4tVuBOPwgU7dOvYgtIzUQTA3i+q9QHR5JdzEeUTO6+DTNVR8VkVqoW/G5MxiWqt+3fUuWcZ1
5fa3gFHM/ezX9cHEQgk6JDVPU+B7YILd5EpM1vJq9/OpLblNsIx0ykbhGpyQDIAdtvXS0RIKfQrz
cNI6ME++pSP/dUFPTo1T3ukUshvbSQTSHNHMJxasH4kVVGjeJ+/UVXEDoVhVL2qMeeG9eC1qTR2k
DAie9Bt1jqk5OXNa0HilF28YCU6hP9bZWtjWa6aG9llvHc4mc298STs86jLyngxhzKGfE7vOQEFH
N6l71gGRJFVsXebQ0YJs7851sokVimCspNo+HaZgbRiVdY4oEcxhwBCi6CJSeJoTGjj2fY0hPi77
JkHbG5W7LG6Tyyyx/fFfq2rbeMq6zsEc31n5MF9pYqJ1MQSSmdCCDhNRd98izcD1YsKuAXGGmkaf
/APvfv2cWK22lkMbPY1Z091qQ521YVp7pMcuPxEq0YleCVA0L3XbvdcO8cbKv7D7sYpXZmw82EY+
0wECMLtiFkgTgcD49BJ3Lla9Kj7q3fziJ2a7sjrs+iZs6b1R1SpEw46kUmv19o4C593VyvqbmivO
IUn73Edj+9Vrg1faCiqEPfjaGay/Q+7AUWiNb6BQ6xuLdWFTxeV85+USj2EUbTNTS2+TfoavR2j7
tIubEvCLWc2IT91h3eM/pQihx9oGsrzobhdsbFc2m6gp25MfgJJN6iLYouMMyy5rDzaHvAv9KNiN
noklz5oMzOVz/AxdL4bMQAvAKh8Iw+Xc0Elx5FwJ6M2OqnNglf3yDch1E9mvPVAYarsRLI/Jv1Bs
bqpSpF/TynWPnHDttdG60T7z53rdzIm/0TKIt1BkaCu4ZcBiMHYbs6yWQrO9oK2EvNPKJyiwHFQs
pz/qgQ4BRQePGBpGCqbAcNOAvkOEZdzW3MdsKmfy7TUk9CvPEDafmxEA640DNKGae8kKmYTGXKud
KjVtBxYGJosqPXAiY3k9Zo74LpBy77xqvO/r6CefV98mfVo+90OsdsOInNash4cmGE3m/cJ5KlLg
UW0ckx2WD/kl1oJgrUMRsKvpWOhCP5jFoF+1PWr1BHbv3mhiH88ChMhGE91x5pD3fUgtfSvdjDCu
xqM46/3x0bbBDvP7i9ATNjwYaEfY661vKYfVNaCleVNI9O7A6zB10Zxuy4xUKAekfGEUtCCkllZX
wSDFJm/Bi5tDY1/7teUdjKT4bnSpfJJRY+9Z0dUxaiUTJBBMG7t34tdhAgftNlWCJMbKn+jV9C8Y
YetbdL3pFxN9uN041a4vfeuESrVbIxpsV2Ab1VFTRhXs04q2cm2PYjMJq+PZFQuiKFHVO+yuFHOv
INQNvEfPxDHV9zqq5avATZrQjtl0dY2Ol5b0zbGdqKYTFamtZ9T6mkdWhInQWkpweKnB4O8sflNa
RIaPWg90U9PJUEtzZ+NkoJVy36T4BIWkEdy6LYc8C60uEHdjjhtGpKyFQ5m3G4FQCmc4a4/LGWad
AYe+uOAON7nuc2YO0rzaGrKBxIHWbKu1sQVxncI+XQ1Zri4T0Igbz1XuiXZ9u51ca+Y9dY8tNJ1q
HVhDfW2kjnFdUQHiwREw4fMe77m0om0H9uCu4My04gLDWvo+sIO0Ar8DIXlfINcPR13Q6+gafQXk
8lzU6as+6e5V0YAwgFV2pSoKfKXNb3Yjs9Ar8wv49QBNvGm+1wlmjb6pplsg18XWpFv6xUon7VTA
T0FJP/bQV3S3f4yUWZ0bpvDrxKmupFLfGA9DIOv05yrHX671dbHuE1NbmcKVYadjKy8MzDc2bOdb
oWr2beahmHvB9RfCoq8X2f3RUGbKwbyJdrqZJnztY75J7Ch4Ggwwj0WWfs+dYT43HaOrsM5mL/RS
5uC2ktPOmZPyTVFbbSUCt4OBo+FmyGo4iiZrrqdTrKxoF8BqaMrG/marnHS0stA2QO7LR63ropMP
2nILFxzu7mQAqpIRTIsxnq5RD76CHp7W/ZzCH2sT7zVvSIri3GTsg8S2H3qsxKuqdMXaoHdOu6XM
rFXqFh7bRzZ/83qeFlbHmdyAFAR9EJyNvKcp7Q31buhGeVUQ3/BYEvvAhlIT8yas/Dggi6KhM0Gb
gHv7AC5lN9VDdwjsBIRFoNoX2QNJ1Nvxqi5AmmkVLzdQInHrxqXzXS+aJ9MeqjOkJRGmE2TK2R/T
Y1BG7jbz8IXnbgrZZ3S7/txGdXc/5XII+5LzYzgUI61LMab5yYqmHLRM8j7jRV31mO7xLbnk+k2q
POoRIzZ6YWLcSuxIW+Ba8zoriTkwKkh6PiMNU7OIcug7umxZn+9Nx57fRyrSM0YRYzPM2PVTS95b
bk6nbaZ5U1o+XhTDq9+sCKSd1Wj4tWa+vCDxnRIL3ODfZCjFEHeyOj576TjsHFsc+zxpriQeBNzx
47cgb38kaeZtvZaBwuC0E3y0QN/Bxi2PIx54e1UIV/1g8GHg4Yhr9ZgFBKkXftaSKPCetR5nTQfc
hRkxLaD1VoaeOZdf47pJ16bl9sdWDfYRpAApziZu1tVAuNLGhB6wX9xAtDtl7O70Eu/SuJzlRRLX
tPLc6C4eWLyieC72Keb9e3ZXgHSiitYZSOwwEvlYrzAP1lu8W3xJOUB7WDFNR8FY5+JbVA4jvTVJ
EDJMoo3sU9BYjgGSyAteWxgpx3YIol0OTeGJIaV3PVXQyVdJpp8dK4jPQ10Q12HrdbBtUzAanNDb
BMQTJwwDjirsz1UF9gNgy9Tm5Hk0NXoLx57sIjSwkBEpoTViWHfmRL+tQI3RrethhubgDA+0jKtt
zdDy4OX5TeLgBapjSvAEL1NoTzlTnRxKkV7P+QH5KMzSxhdPc1kDW6CYxQrDAQ8SOMAYLDOyzceV
Y/QGviCSkbBhpnf0rBgOg3qQAs9Z7Hk5yQXB6K4tF/ZMzEhmy2WGq8jvoh0stf5qjAo9NJPZ3hQl
NiVEuXB18ovXpy8KltLKtoExMXtKt0BNNs3sEvQeEVqC0ac/DVYQ7YvBvmmHmoj7FkYKZyfxqCsb
uLY+mvAi+lTb1EM0PjMnT8PS4SRd627zPqB5eAE2k91mmprouWcxvheR7OCFWZeeQeaXyvVylgUq
bWtVwpP/IeLY2C2wtMVrtRmChVOOh+Bg6Hlx8DTjFNfOM0hlIBIlIIa06R9rg754QVb9PgAUsnYa
e96UgS+/Krd3/d0ULfxrG6I8QlXb2Q0Qp+5pm+brwuqbnSWK/jKiTz4KiAzbxLSTb/T64xz/W0Jn
uVOCKUfUbbygY8rmp+mVphp/x0kLnyoV37HnLT1RGdT7WnjBvrNjLWylax/LctapYaX1SEuBFjMe
nlObuN3FUaN3EwQxs/sh4C2sferwnpb21u34ZDlOwbUqRvB6UerejJOVr2aspLdO3JJbXWrOqRuV
TdGWW/0LKDmImDIAur0a+Q3vdWml2koHno1VVqdXSf3S3oC+ZcNoGTJJ6oZj1Mfdhc2a4Z0feadG
uoKpFSa1fW/m5WGBPporr6G/gycy+oIZsj5kntIPC2X6yaDHtM3nXAVUEknP0qpmjsiIHr+1EWLz
LBVya+gByVceVAx8CFgx68rLnnXfau9xTi4hFC01d5ENcxyOrGT1KsD7C5IpzpmVxBlu7bie+Ge3
rirj9QRs+AKNyiPTqhi/ywRakNskC5VxGUhF9TxczyQ63tZRbp6KqBIPmRHnVBMVeZ4ak4RNk7jq
lLvQvsM4kz2gujlgfjLnhvE2EJlwhqJdvuqlW5PW6o7ZjZoSOvJwJVP3XEpoiiu/qbMzWD6EX/9H
3Xn0SI5re/67zF4X8mYxs4iITEXaMmnKbITq6i55iZIo++nfT3Xfm85kZ2TgCpjFAI1CGzSloHgO
yXP+Jm96P4FHmZpf7HRoIPfl+D6g91bdmJnPxoxqh6/tNDS8PlZwpth6uXHf6niENHetV2mQlEbH
PTaN7v0J8z+7XciLv+K5jv0bzmHuEa4Z++qkGUm07wNjdZDJ2+pGuAhsHtJOax61OLGfAyhVP/VK
CKqFGLX55DDgMiOp6nvf6cNhKQdet8+09Dbugf7muIg8F0He/EJoVv/OR/bQaU+D9mI0NXvXJ5kQ
eFn4MapLrsQ0pLM0EKHgzP3Ljisd9fvcPEaJZT6Iou3uZ5wwSnbGdK7Q9a7tu6SD/MptUnaclxDt
sA4JzDrsreLpqVp8sPNNXULZsH+/lxUNzr4TmZ5dcsBsvnXz5AQ7lEL4U0gyHtKa/BKUIj5YIA3v
HIQZKI8ESXScJ296qiNscsKxnIPrrF2WZme6fd7cxVhaImOJZk73kNE5PsaRjmqWV4KYSYch6R6G
TOTGpV0io1Bm9PexP7GKB3qVcX6FhBlcXphqrXXQ6YZhVFDCuoS7h+NybBL1UZ9ZuCJ1dFvZEBLw
8+VsoPTkR+WNh4z2A1r0MhR9OTkX0uuZkG7umFID5GnM8V8Y9iWrNDMuwU5wsig7UDw5rat+J2Kq
G/vIW4oHShrxV8rw3KADTdiXvTHq3+vO666pn2coymbFsz5lQ47WuI0Ip1bLMKpm+bMbe3lvzNN8
7TpZn94EIH/uKcgyPLq7iGit4BVfBqxTbvQRkpgszD1ULTDZQS++YWIW3QUZskweNI1LDMiyox+5
IHoqb47/MLQ4u0U8qsMbF3rIcNHCfob8nHBBusBmFK6uAIaA3wSeHg9eSV9/n2IDUx7Q22Q1xpED
ZKXz+dvWilJ0ES3rmYoAauttKmBr10U3/agDp3nMxkr+RG/H9CjRWdoPzQSh79RW80hVU+NyN9fu
IfVzy8O0ahifWt1qv6D0g+C5UfnP3Bnce8+K4ZgXeXBXty7nA1zFXDb5SqOh2JGvQNBwHo9wOjoE
hYj7yyzJAA53Dtbak8a5UpJI74kDWe4nirP5PusL4OyWgSfawRQRzYPe8hGpgWSqfxV4H/iIpAIG
p4LFymqHzH72qdBXqHdZfIgmc2hKtHrBx0QL+WZIYWpYc9tFnwHbse9SDC4/pBAdDs3gJ3dBERQf
A1lFxaURUVfdoWUof6LyWlMALdG1Bcw2J9dghZ1nqylZBLRCvxWmdP90rSS7TXBKoww5j6QHXQKA
l5rtlbuCmzlt9TnNZnoMOsFToBLAdVNgZHVwCid4TBD+A5cTsAI10fARqp7O0WWHPijWEZljYRSB
dsFzPARGeaRGNT5paMoedbBuH+DWFsgoguMoRhYu20J0l3hu8TA7XvOYB37SXadO5/3JZWcsD/Ug
iY1UwkbhQLBo8BW0mpOZBFkdco5GF7fG96HeL9QRvxYzIqtXXi3M7sr0rOQzW1GD6m2bR9mVC4X7
2PpeDBKF+Cj3Iy2O70nB0s7pXt2DQ5Hh7NT5JZrqZN18jr/SnWI6PcOcqw9j588cOpJ4uUAvY8ku
f2OYerDIvwSSWaheRgPp3kXnsN4hAU18S8FF595fGT/V3OWXK67R4ZJdYe1p5CP5nocwaDCPXwoL
c9LdGJjtg0S9i1ZUlMnLbM3MFRvAZbBM063uRIiwVbX4XKXVROfIkNMFh3p2oNzlP1Nx1kMzq+Y7
V/db5gAKyEeUZmvne160BTK6WQK9f6Kuvlao+EhTWciwRpGWXbUsXUyvzcwtPiRyGsJGNvWVroka
LzdNv5ZLwrdgkxPung9MkRvhfswAJ/48JEtObsezIfpQOIi2HtLFIs85UU0S0RvNeuZKqYdFBrAH
Zm/yuWV9f2imPLqDuDxcyMQZjlps0CybOFPvy3phknDCKOWNh1AFHkNVRaW10vxIu55LvZh3dc2C
M/H+sPfDjLybadJzPVR5w2Fbp0oaJrRrQOCs0ggI+JBJKgRYMjqmBUwX2TePkzCIxVWT+8MgcFRl
Htxj1ATaPrfKtjmMbY3zjdM51zX9BDr2PghT0xDOo83qDvNOQ/UhLmrnR8GGwikZjaujiMe7rAQ0
dUsrlC1LuvBNKhsgOIeH7BhMKJP12eSAUHJYKgMd2r3w6XwA7GK/QHphfLJ16XJubNmksIgF6m7N
xQMHLQ1PND9m8cosoEeZCDw296NXsGFyOjRvuMb3H+ZmQBVNJIAikq6D0ZVNBv508kOPLA3+FMi2
uSAm9po2wYYRk3bd9+OqeeDyaxwc2bo9pXHtOKFOiGWCN5DjB9L/J0Rf8oES9dTpN1nAt7tfIgMC
jTZSY7uYJiPV7kAe1AV3FkGnPcNg7d/g//8HjOvwr/r+R/nXP3ydYQ7+ROe5TeNE/p/HuuSv/w+s
n1da42k+9t38oyp/tK/I2PwP/yZjQ2P7l4F8DrhRuGzAVUGPjn918n//L2jaIErdFeYIMpf/DtD4
f8jY/r8cqkbYOsMrsfGRA+TZoaaX8H/9y4Vz6wbwfuE2OZh4/yds7Ne4cQ1Y/MrI5h1fI3WXBeUC
i1yCJGJR30YcPG5twMjnkJyvEfF/D68g4atM4Le2sr0o/NZXUTbdzpadH+dxROWT4xIKWpNPy3jX
VNUZLs5rsO7/PFIPFAR8YtbeIDpPrJhRbFYLLgVfpyTnIFC4dUPMN9iOfJT40OT7Fx/7479xqact
kv9+ogILRgUQM51mqY8A2CIbTU5D3LChVcsZWoHxGof69wPWn/qCwURFFOJyMddHu+uH/soUdHLC
sUWTvIhNtM85Btt/OLX5AXO25hYXK/+j0AaNu1in6WdoP69h5H+/gwKG1wpbY4X2zdG1J1Byo27H
+kU2Fv0TrKriPwJ1//0QBbKcDNKhFurVRxSAhgf0loxfWdH49t6NNeo+2z7XGgovZnOike4iES6O
TVrBhR+tvubEM7vNxuWgINLXHv7k0MGjOFhRAp3c8ZPDLnrz/tuf+g4r6vvF21OmkYPEtvbITdZ+
4uC+0GKsfA83D28xzPD9p7ydFvRVcfDlU/Q4QLQcd8QjbqP1hWZIhFyorp5ZS6dGV7IC7raVkXqZ
OHJZoLU8tJwXSmSg24v33944MUkqC8ag7mvPWi2O4Kam8UOcOrN+lUkX3I7jguPZY+yGNWqs18Pn
HGh5emXQihbXHq4Wza1TdnZ6MUaSwppMA1fDC9CdcPnJK8M494onYlqlT89pPdYwGsQxWnyNIlOt
d8lFbsd2CRYsy/RvqcyXvwwxgEth50+u0fcI6gM1cy4RHSrdw7aP4SvJxbE5Hvn52jzWRuBVwArx
5kB65o/3v8WJb80u9Wol9QXK+9mYNce4jqvPNP3pG84tuMVt0eavS+BFPGBxTJkIXsCxcApQhpFR
lU8ebP/nba+vJAs5ogkBGQcShV5kT1rSZj/HuSnP5LtTk6Okip4jNtifvAEePHfI4+kdV5cs8bxt
YewryaJYWg+bC18cfV1inxwYcfPFBHYnz0z+qThT0gQb7BIhNtUc51bS58WDZkEQbRn9DhndWPv1
/jdYl8rfbJD/uyuoqpwmwicz7qSwHsdmuqdj2f0FCs3wbzqWbnE/oT2Wntkb1kX/xqM85fCAc4b0
IqmvKtqgkfZw+3L54BnT5FGTjaRx6Pm9SA5Ks0nGM6ngxCLwlOMDYLvGsEQkjgFq4MGlJ6cm2JVB
nGRnftSJ+fOUCLfaaQT1OdbHOBfoS+9mEwnJC3jCwPrLgpsDNyZXzmfkME79nPUtXgTkQK8fZaym
Ofad8JEyEyjXXyx9Uj29vxpOja8E/CQoHyICwok1N30AwKKr/7QL3OTPzNap8dd//+L9KXgIsJAp
3OJgVZbzXe6f+AWc+djGuse9tcKUkOfSZpYtRsnHAD5JaI3SL34msYFEl46LsPkNrUEkohMvwZMI
c6G8uivQr5tRvZe6dyblr1P11jsoaQEg0GAbBp9IE0OAS61l/jnq+JTuS+lrn7Z9JiU1uBo6nU07
cwyHDhvvs4We5Bh53pmcsAbkWz9BOUJUBY1yzyobXNrnvNvb9HGDixioQYSq5yr/ZnVpI3YREo1A
5/M5/+ZFrvXz/d92IqBUPhgUjXxubI4XmBWYJRAzOFXA/xOpfcAUZ9QevETW9ef3H3ZiPf5DVUbD
lMqrCq5QHayfNHcNuaO3vkRncvip8ZXsgCmFljaTbI5wFrUDDkL01yU81Pff/kRCdZVsUAYi6TGP
FsfEtSuga0E/QC9BH/G6b4Q77mmJeb+GycmKjT9HSQ+zUzZAzAfCF2V0pAWbp7bHj/v9X3Pqwyu5
wSqirGua9Vw5DnV/mUTx9EDBsEzCRVumG7Q4vcP7Tzqxvl3rdRYyKdnUKfBiEAJIRT1BqNAfTKdM
kBWo9PQryAb/SWpl5F0C0onKPex6utPvP/vUilDSA6AuE9lJjufQG2yQzr2P9d5goZz//vgn0o+r
pIZASGAeOlcYMcerozUOQliRwryjm9pNtvPx/cec+hlKiogLSwDANAQa9niXBJ0LNZJFd+ZHnBgd
18dX20QNV0sEa1jiERI9AN43HjQYBVeb3t1RzgSRK1NgW9xRRdyO1/DEHzSwbpfbBlciPoHU0mim
ZPBVBqdFSu0SRquxcXQl4oemNrEfbJn2zrJuPNpbe6vGi2fbuyvhnaAUE5QaazMFVfMD/hQGP4Ph
dhvnff3aLzZ/usgddvbUY7Nyrj/UjobrX2CePYmdWjRKVGN4bwiwOrz9PP6ykPOCq9NmF9umRgnb
ucpxzUEh9li0ZU2JH6PQBVpDuG10JWgzeO/UTYL6OGXpdTXgooPV+dO2sZVIlXgUo3hLQkgwtsHy
pV720oX2u2l0W4lUHEAL6HF9fdQmJwYOBu5uEG3xx7bRlUiVwNCLVGdeKm1l1aNNsUvrsjlsG10J
VWyM0tYSHN1h31mfQLrdxJyqzogGnViNthKplRsPwBmY9hhuXIIKV0tJtDL0/pz4yqkHKMGqDU7R
GfTyjobfAt3tIX5xfN+WgP+hAWQJ30s6s8bStvlot+ICoY2Ns66EaVJBRQxcxGICdxkAdUtW/y0w
ynbcuCSVUPWdBuRD09aIZYKzPYhIAwTugIn4sm3ZKMHqTLODxHldH4G5zyTiuvvcz3pypsJ+6rMq
4YpaI5qmBYsSxGFX3I0uDKqD2xni3AHhxAMsJWJnUCmLlaxSJbnRzHtZNPO4s3vDcbelSksJWqfF
TsdYU0JpVdYRF3ZM8zJ/3JYqLSVoMbtKkyKiH2D5LgYmIJNowMbNxndXolZi3oRXKiUKFmcGDsW5
NSqnOCPgcmrmlYgVYvL0EfrO0aT9GS4Z/ggQmfCOfX9drvP7xq1tNZZ5ub3Wtp4ExTgxM2ZkErht
u+N28LWCGeDI4NMCC+2YN9I5EwbrW7/1OCWOy26wgN0L9pVUZN5+nmAU7jDFBQkBSvWcAu2pOVOC
eQHCNmQxczZp+OHpIrbh6tjetlRhKaEsO/TFypzFREB7EC3r/iqQ0TkVnVPvroQylGKAIRVJVPhu
G0593V57cEi2HdZUuUlTq53eMkgUs50aty6yBx8jZr8+s5pOvLwqtmh6KBdZc1BASEcCIDb05WLy
qu7cy58aXgljevpuZ+VoNxjzWPoH/rH5qkFA6i+GBnlHmH/T0F9PdeTV91kZt58qo/usOdkKWIVe
XBlxAh3ARsr9MCMDioHbSmbZd3W9VnO6IPsrX4bkkzQxxbujSk6hqferCPZelfsQRvoc+noHAyGF
xoAx65Huw5Q/QRornmCRN3A0O8sXB99e6GI4bnBENMrRLsFppDoWiAAewynGUSx0JznD3srs3PkJ
Y92yrjpPur8GMXX+p2mZIfTZbgtPGKV5/zlJzLzXz3yj33Leb8SgqqiKFoa2jHiuHNHnQ40eCTu3
uAQPUaNisnhFE8aVPTt7HfCruDV7RF7CzMdN7YB4NHByc/xt1Ev/umrPHBzWXeStN1ISKPJHVm6W
ZcXdapGPsjLTewpVP6IRiepqsYYMb+ocoxN4iIibtQL68vvZ79SCUpLrPCeoA6dxfXSzUg+RiLww
Ic2c2XTWt3/rV60PfXFzcapxLMY8rY9LJxsAxcirHziwly7eGsVV32IAsu1XKEm1a3VsFZHqPBY+
DBXDQEhlCUCWbZwk8/XvmDpgEIstkKiFkIELi2cf9CKwtt3vVLnBwsgdRFHs4pjYw4S8j+xoRHm9
f05T9cQnNpSTC4rn6WDH0MZs6jGhbvsSZ1V5bvs8NbpybJmjYcQjxMyPGYLS36JYB7pltN71pg/7
W/3sxQqKbC2VY4doG2T++DIb5jZ0qsA9l07fXp+qmF6PTIHbGKiR57FXQdHsGvPPAV8N7cz4J/b6
363gF2+vwdEoLHPpjvaEp+a+EMAzd3aa+wG91bJ43jZHSpQZTjrmNspSx7wunRuIkfMDfk7LmdHd
E3OkhFZS2JMDfloeoW8jxjAY7RIBjrVMdNkzr9rXImv7M1nw1FpS4qxCd63vs0ILdb/PbyGw/pkG
ONJumybl0ILretYl9RSFMCinENxNi2J3MpxJEac+tXJoyZ2OXhwGmUcIzND1g9KPnQvg3SsEvIxg
0bz/I07BbnQ1mIXwigDQ87GDgDJc5XE/m6FemPk3CDSJuHFQWYe3NuDqGhZmkFcH20p753pyHKO6
7wFzLmde5c2PBcxY2TkgFmBsBbfhiKIcVrEeTNkv7OCafWbzODW+sqzhynmuHiCR7E/Fl2Hg9+BS
fg6Q9ebgAXp9rzO6xikNqZ8uwZS4sR+NpoabGmwMSF05pEV1anFTaRi88qfj7FvphYE13JZ559XX
QH2RVJyOz+m1+KnlC8G5t8jl3wqAreWWeWd85bv6sndMbrhB6Le6Djxfb6C+4gb9/gI+NfHKVzWg
XpSNtIMQspL9dZwMPMzQZ/ry/ugnkpVuvZ6bqQT4j7Uxx7UaXfJ4gnC4qzOItIexrpvh0kLL95yw
7qlfoiSrAJtcvAZ0P2yq1D1M0H+OcWANl+//knWtvHF0UjGQhkUTHFW0+DhBG03/8gZYtNdGLaox
1KDvyAvqe2N17ema8fz+E0/NnZLBujLOsyaAOJtqjbGvOsd2dpZIGxtEnQGkG0GJIb54/1lvzh25
Q8liw+QnaLRlWjhGGQjsJBjbYl9aemecScenHqDEN4IIEcQjdAjaChLZzvZknh9K/MSWjQ9QYhy8
itkKlGDCwY3SryPCCp/0Vg82zs/6jV7EeOOYdTbNpQaoCoO3bpiNQ+ab5/r9pyZHiZJlmNLRtGcE
APW5/+DMY3DZlcF/Ox6fdFc5NboSF3nZ5C5aTOijYnJ31XIWv8OE5BxG7dToyi4exEXp6FFphlD1
nIkLC5T+C9tq7C1QRlamEgVWAxiatF0ex2VEXE940fgHJ56l3k/AuDblDh8R2dff1y8Q+w9WZaRo
ztKjhzIyrIQ02vYbVBhfhVAGWiZejuA+VGZkeuQtQhnmYxwv3a9NAawC9AQUT2sgKR3tMRXX0nMx
Fmhl/GPb6Mryj8xx1WV3syNsvqG/rIoJeS6O6GgCbnuAsseVbe80YuIBeuf1z8ii1J+HxXCqjcOv
i/dF+GYpHPdSi6awgpN5j3gU2isVmLr/TA3/v8FnLB8lgGszmns36TJsyjC4QmuuWm6g+6N4+f70
rNPwj82H8ZUQHqZFuG4RpevyrCAz2Xpx0JAumfd17Z5Thz/1ECWSvRa/WUxC+QZGndALt3tkQsyi
wUHQiinJHN7/LScShgrUAzna6Sasx6PVQ0Spx8bcm52xqQPpByo2L3fRuKunNjtWPo6yOycqkRfL
GvfrppdXYXjmAJNmrBh+as0fTUJBI27sLZ02Xl3ZwYp4lEhMIz8xdon4iI9VdkT061yEnfi6nhLC
47TYS9dSIERt00M8qZr7aV/BFn0MMqPZVL3iNyhxnMX20giBrpOLr2OBJKMfx/DAcHLbtno8JZK1
afSSzPETlF377qLpQXkOk7nlJM/bK2EsvMRHm9FNjkY8yxBVvRYBvnlToZvRlSAW+TACArLSYz+4
q6WwYTg3VZJRJN62NtX41R2zaFExhHyhPc5lgKtL658TOj8RtZ6yDU8AgidjjNOjWRsacl9cd2gf
Wo/vv/rbgEfM1ZX9N9Y8I0bmLTl6SxMUFzF+2/Xey7nBDg024fs06e0/0LYq00cIkdqPuTT0ZuXX
UaM+vv8OJ36hCqGTOcYfg8sBf8n75oczyvwey3TvadvoSnAbFrqqOd3/VY3DxJmt6Q72DKVp2+hK
cLsQ/lBA9+Njm8XBjTU6ThjM+VnA86mpUaK6LjRL94rVMdzOghsHcu9BDlG9pZ3It1+f+mJznqLG
iVEkio9GEP1ykBbfUTNJLrbNjBrSdDVsmXD1b3pK6XrE1X9CqOHMvK8T8Ma+7CohXfazTH1dj2Dt
r/pFLvJE90mj2VAM6r6zzjzl1PQrgd3atgkWpWNlomwUh9kqlILgSNFtO925SmzDOnQzK1600EOl
kvaSscckPDts+gAqBA6yDHUjBOnCJekg2uHzfcjmaFtUqQi4ZiCVZj6DQxyEp1+L/KaebWfb2lE9
wVp4woORaUGYpE16iz26ftVoCNdumxglZku6bkst/CDsZeliJzC76C6j7b5t9HXFvgiqtHQdlN+R
7LVk/cuvi3rvo6K88dWViDWzASqK1jHtVZDc1uWIdk1dpeH7r34iqBwlZK2mNao+Wqh3CQ9ClY1i
hERcAI64QFp93DhBSujSZFtGqAfc6F3LPA4DIpg1shvbznKOErJ9Bok0yOog9LIMpWEZxGicmNWZ
JsypGVIC1vARYJZRRNppm6BC1TGT0x4Q5WDuksoYN1X/MSZWN+XFNIcEShCqwJUHZz0JkVvbmNRU
FzwMO9nOm3TdsnK0LeWICnSEzNb7a2hdiW8kZlvZbtMqG5CcpLeAYMj4tUVm67gklvy4bXQldL0F
PkaaWVE4ojq/g0n8pZulsfHVlcithYOY+8Lgk5aYiC9Gz3am/bHtxZXAXf3EOCCsipALTh2WFSe3
Wg1CYttGZSuRG8y1RBvbjEJbr37qc3NVCLr5215diVeJMIhrpWmABl6W33YtXo07PTXAJm8bX4nY
xoqRS25mLWzyyXmOUjv4UeT5uQv8qfWoRGxl22MwJW4QLsD1bwsqZcekNzfusSoUrvTncZ4mtkGE
T9urMrc19C4xTX5/ZtZV/UYsqTg4s0KI0UD7JbSm0jrMIENIyqjrXIq8HA9FkrtX7z/oxCSpkDgz
TyogF+26rUC2jdCaHZc0vdw2uBKz6cR0I4aohYUwp1Dm3ueyP3srPTVFSsyaws+0DOA2i0eX33w5
Iy9rDrMl0amGo3HrNBMqYNt+iBLDGZKjw9inUVg0RrzHaHQ4eOBfNn4DJYTdYJhtSBD8Eq81px0n
iOpnY/jRtrO+pUQxiv5mMHvAd6rM0q8Qt0p/UpSIt13hVBjcXJHfbPSRQttxMS3X6300TBtLxJYS
wh6GtXlQ0spCRbC5SHsjPeC8PW9bnioKzkI2usjsRAvRg7UOWReglFdIa0ur3Q9UEBzyjo01gCyj
/mk1HyLUWHdtXcfbytu/Xd1fnDVLHG6E39A8Wow4GpDsqQqUkxajgrmFf0G2bWmaSgTHEO4TL2Lt
GIMZ7a0kHq8mrHzPrMz1ZPBGllOttlHurYMF2m6YynQpuSSWpryRSJp2SMImyDVWXaFhmlDmeXZm
3k7kO1OJZBlojqzSUQsTc5AoSg7jEazX+Pn9PHHqBymRbMnUWmyo3aGGY/SvepmdR9G5xiedw5y+
HwxMavSimM4URn9DdN6aPyWyGz8iwS7s/bXeuKh5JRZSwICEquij0Jvyo+GWFKPaoHOM2wTdalS7
x8UMLtHpXr4UeGhgyVQuBe5oeaUPn2NsWeShcBMc8sBRuOO2bV5FGrbdTIkvtrWwlLH9vZU5CEnd
k/Xz+5N+6pMqSSIw0Nc06olTio4m6oxx2BEnlk10WT9QgWO2KDiQ20hMl3L4FdjZX2OTi20T89u0
/EUQWz4ya6hGcNnF8++oj218ZWICsXF05TzelLrfxcBwQxzLPriF9ilKq401ZxU01qF7NM4eEl/F
aPyMC/fJiZpfmz6nihcbMewoLT/nRBL1YCSHYr6aGrGx6W4o8Q89NJ0wduWia3Q/UzN7zNz2zJnt
xDr8h+Fp3tILhGKPLlydXuNzNSICbenbbre/Ybwv1ko9eL4b6RX7bFrbXyxPCz5SgHHDbZOunMQj
Ocux9pwgrGLZ7kpjandJu2ziNRJDSoROs2wduuFBKNz2LzzCvmMxuG1aVCgYCa/oKgEAxeCS9aUy
Kvdoxv3G7U9FSPkJri0wmFbrKj99SpOo+9KkkbfthKBCpLKoo5llIrxd+K68o15X40NdWBebPqkK
kQq8uAJ6HPmh3lbOwyLb+gMCIGLbglEBUiak8RFBXi77su4T9OyS4k4KvdrYFtKVOC2xQ8rLgSwQ
u+4ctpOY7t3Crs/MzW9Y8Rs7p4qRSgc6omNcgLuaZPnTA4tQ3C19bX1PtLkTWMPMH01dXICDKH9E
QzBcusWSVhdmEs0aeqZICoSwfH6m6AK1F66NTD1q9PjHgtOvyj2+Tb08LEvrPOJn7ttn3vpEgtGV
7T5DgrsXU4lAt+VQ1621AIdPt5uqbUd5FW41TVpf5qnHVoet2iW9aAdjSDxHtq1HJQkUVhOjXD34
YYzDMW608X3UJ9tqT0BWXpdec1R4F2c2otBbHQ1rAcSpdBax6aIAFkAZfTAQ/8X6LpQzfnOxEWEY
mTqbZMl8mpSvRx+kl6HH7WDWME3i3hWJ/5BYy/x5y7TT6nk9Oo3myotEz7sbs7lLY6zn0LzcBsLw
Vfyr58dWWk6k39UG/IeexvLSFEn0sO3dlSTQ2/WouZi5h2hTPUdmg3WbnIvDtsGVs7rAGhGrBU4C
ma7jmta7D2Nkb0PGcft7Peudq2FLNnOy06AFXHoo7txNS+88bXt1Zbe2hsQ09YyTXYBmY1jCLtoJ
EZ3D3Tm84z9zo6+iv6Zl0HDH6MFARoP8YqFp98Nceu2mabVmE2HCZ9G/nh8trRe3GwM/nJDdvRIO
fpq142ySgGB0NV7LaK7qyvHDtHe/20bxzSs3kTwZWQnW0TYcgekRB9/F9W7iQhZX2G/om67bvqrJ
5kMsaNycQ54oR+1ymcx4NYDWrU0cHt5+/eQvDpEj4tPS03Amr2C8HXAyuYUucQ5uegJQ4PtquOII
iTBqztlab4sL7JMmAtaZcGasjMUdw8LS7H7fakneI0JdFNWFYzreiMQoDlSbLj2+igpDcoU7cYtz
06gF+gVNmwpj63RbA8VXMWFa77ZGpC1+SPWl/THKeTnqyzBvukD4vhLW5WRMqeezbG2tuHIDYR0a
HKP2m3KGCgGbB80s7ZxaPmbRHcR28xFl+2zb4CoCTMMmAmFu6qN2ibt170EknlwRnVHFevvc46sA
sKV2F6ONOs74TTzRXC3Ni8RNN1UPEHZ8HRLwH6DJm9ILh7Hs8j0+8UUGkqDs2m0rUgWBxeMwIzve
+yGmJ2jQdkn5OSlz+bjps6rgL6FBI11M3FUcv02OQFySsJ+tdtMNBa3S15NDJW6KczTBwzGp00vM
XosL3KfOiTad+q7KDoxdNy6mLt/Vads8dDsBiQc65Jni4qnR1S24QvsXJV7m3fM/TgFOfJWrb5J0
YRdQQxWwDD6pjRc2UZd9Ad5tfRp7ITYdxDFSeD3trYU0gchcF3z3kn7CBSf6Flj4VGxaMiruy9R7
fRR6wu6IM3ONiMY0fHPLlHPztvGV3VfvLC5XtuWG/jj18UXKHTTeIywaf942vhKxVpQYno0DR4jb
s/OtsI32EVfl+NO20ZXzsoxlY0sz5ZrCrvRgeoX/MRnEsi1cXWUDrj07SDFYxbHWrJtdNnbdLh5w
/tn27kq4uvhcOMaUeGGNDvVFUM7abSmi9uO20ZVwxXbZyrPE9sIVUX9oYs06LFpubFvzKqxrqEi/
3bo/Ccc6lC7KTqajzxuXpBKuuANMRYavM4AQLPCwLTUTzME7bAW3TY0SsEPc54su1s01E8+zaL4F
pfXH+0OfOI2rWK48Wh0o8iUKZZvWX1AZXrIwyPXCCIM22XiqVTFduMoXo5ZRKxqxNMeWo4x3dobO
5fs/4UQmVjFdVOZagJKuF8a6lXPVCiq9w3Yzi4Ztxw9HiVlPi3CDwqs+bLDF2g1JGXbB1quco4Ss
PVnV2M+eH0rbz/ID2tuuhUy1j9nGtulRohYTLL+Qrc+xzxvQ2xc67uNBX26cfCVqcwt4iB+TcQQq
pvvez7+ao3ZOFv7UlzVfb1Sd1eNXMnHankcDOxUBYg8J1U0FI1/FczW5RBUAQ6lQLlqJU5HmHuKl
PUsiXrejN665jhKzSLe6RYlJd5jinhYfO3xZ5XVnutMHzRd5dO0b+C6g7t88x/OAPXc2dxlmRFqp
fw0E3Sajt6R8QpHT+BqPqJYfI9sXVxn4uZ9ThA8TgHZc195fIieSgIrSKMdMW7BbY9sYi+HJwRIF
i8+0wRXXWCbt6/sPOfExVehZU/bWUC6TH1Y1FMEDrYw52cdtFFnbFroKP8PAixvtyFl1qobuyZyd
6octh21ob1+Fn/kYtZRxbBJGTXLfOFMHg2b5sW1qlATTzbPmiq7yQ7N3lkvHS70vHQI92+59tpJh
fIPdWgfLEiZQ+BBlrObcw55QgDLZ9vpKhqEKYhYC0ZRwQQfjm2O7zle/soanbaMrGabIEBdHS45r
/7SkfwxZmV91kb8NoOSvPisvSxYReikA4BNqXVEeS1wOgQTvMAZw/G0J0lbOBrPptVNQsztpJbT9
1GpN5J2xud42OUqWiRsvyKMePGedYxxPf1qghLFpaBWBFiB40Ht65YRRI0pca5trvBvcbUtGBaBZ
STXFQ6Q5IRTlkYaD0Tx2ztKcWTJrme+N3Gsp8VR0C+5jyeiFmNg6VyPWM3+Zsu30veXUlxU8Dbwp
H5LeiNDIKTfWqi0lzODFo+m9NE7oa+OCq7HtT7txGsdtLStf1VCbc9tdWitzqIXnnD58fXa+9YVR
6hfbvrcSZyi3g8zwmTSd+sresnBAtTSxrXvtqyixxm7syVyhVpZeu7tkrH+2xnRObOrE1qKCxApM
0+auZnDbRsV9N/X5ZO/KxrOft02NEmVL32KUMcEayDxffEAwcNk5why/bxpdxYn5tFHtgWJt2NWY
8CbYBxlJl1xuG3w9nrwoyZYLt8Ex8zDonmcjRF+xCCXaYhtHV+7K7pwWovVtN0QLW2Ambv0Z5cE5
va4TX1UFh6XSampLGnbYl0VzURYxWDdr+LhtXpRoFVNtzxIxnNCZ+/vI0sWuE8k5RNJv6aQ3EpAK
A6saTtwJ1trhIOyiPtL0lNfSxZBjZy6i+Yyek5Q7J7GF2KVmrkU7303b/rB2QLABr0Te7HCdrsXO
86blDqOGStstQos+lNjHjbv/4uxKliTFteUXYYYkhGALxJCRc1ZVZmVusBoREhIgENPXP4+36o7b
3WUWy1pUZARIZ/Djx11PiZLX4Vj04to3QAxM0G8AKGPQ1pSCICz6wesWJBN6kV45+P/gfsEfvp/d
HmnvVUfDlV/8IrFiLzWdNg5kFZbt9JDK3h+M5X+CVf//9//TK7y483Fo+zXaUJNNDPZBu2TVpnqH
iNtQ5QmEQ/sMJtvkqQ51X2GjmlfyNNUW3e1wNhvLRl75cBcTDx/wAHzqpZhEP3+idAzHnZ57PsMI
sFrmndvW5XvIElEEFM7SHmVfRmxgvglrQncVK1Fcjq9hIg14XoTxYU4lnN4NgVhhZpmLfv33ZTrn
1f99VuJygA37bSthwBgfNognBrAjl4nIo21Lf8aijT6vmGlcFYnF5TA78gqajNLxw6St2sdwuv5I
RwLP3P/+If8ccsTlNBtiigLVDgW2GMT+hkNmHzjdlYvs4nKabZNugHMmRQafcVBzPZL2IfEhus9r
vn1yySV0MOtMwQxFUdUKuLYui8xayq/EXS/ZhHWLA5Qq+LW3zv8guNQZIKnr9pKSSw06fcZ0qy3m
h7gqq8xs1aeUJD+ueyznU/uXFNiIkYWpA8IyJXy4tRDWx5UMk+sq8Es+IbBiSoRzMfTU5PhIx4D/
XuAi837ddz8f1L98d17Dfn7jAq90iuj3WeN7FxWIYn9akfm3MHfJKsQaqjfAH2IMnEVzx/Q8veuG
Or2zspRpRkCn/QwKePJglmaNbgFi2PHNcAvh1QW775+ajdoHFSedK4BdzE/GVTIstlXD3llWaxLk
mDkOGNSGfn6A5STf8qmcWlWws2Z9MTrIBv3h+P/LgFikFw8L7OI6husVR5hTAmTkuNp+y5ZGUQau
zipuqq1qYHcMsbBXTIa2O9BgWuyp1cRcx4lFZ/3314XtrqqOSqxq0zCAgziO8YhYeOVJu0h4S1Vu
IIlRcdDMBVtGGuNJTmR9nf8H5sMXKa9lUwpGLyYrwxhFB9i4zzuVOHFdrXhJpUz1VMHjI+SHLYGE
n4H88AkmlurKyfwll3KFDCCKrjPKEarqx9w5QJyYf4TXqVQkl2xKUXk3TvPCUSJFIkMGB1pjZH/l
w7mIUR245fUaj/GhlCh64U1Z2XfZlfq6EfclnXIVHsPnYcSzN1V/wyQfcxGP9qryIrkkU3aw3QmX
cUDwblYMFTEyO7X9lcuTySWXEg5lDUqhJELnOILeAT3RDA4vVfHfAfZc7/9v6ZJckh6TAb4lo8Wx
iYbQRfkiLRSTKTafq5PmPv7933/ln+uK5H+oj+u49cOMea6n/fRpmaRkUIgm8k/z4n8BPMKLmwuV
SL41GmnCOfHNtUsD5dCwDdd8w+ZgvpaS/xJh237XHAgm1sZRnl3zw0TK/h7wmkQx1JIrP3Rq+K7K
9Jsz14kwgoZ3EUx9QJok6WZ+AAu2fIRos8Vy9BBedeOwsfH3b55GkUHNinJm80TeJVFFjl5yfRWY
Al3Ov3+6HMwyWUvYIfHp9DBL5T6lSale//up//OhBUHi75/OolittqoZSCVds+ZS1u1SYG9kfO8h
5L1cBQCKS5obxKi8TNsKvwGFZVb29ado6/h1B+eS6NZEFd9UNbFDqdpyV6l6PZIuui7XYHXh7w+o
bMqFeGKjQxkrsjdT2GKhMrwuWIMy9fdP76BQ3QZNEx3GaTB9tmyBO05EXzlOFpdEtxho8RhU+Pwu
Ddz9ykOwweE094cy6Z9jkbiksEFNaCCyUtEhcFMMQlL0azh7kP73yfy3D7+4s/jmUJZxSDRzvalb
ous6Y66N/zCyO8NK/xusxSWDbWrhcW8nQNLh0Jotd60e4hw6Riu0wWjSRfuBevdVTnT8/t8/51+A
HHFJaytLuKBtJGGg7BOgAPU68CFbsQHy+wxN3fs2Mfrcr4yN35OljDsFHUwAhAUrQzZkGzAmshu4
pVO22Va3Lz7pza0uVdhkqBbFfMI2Hcbh//11/yUuXPLkpJLb2e2QHWZLxiWLQbv5EoKS8L3rq6vU
wsFnuwAUh0ZsqQlnRAW4kxc9GaI8sHb5Qzr+l/NzSZejKgrajW/ssM10OjrmzTPHeuZ1Mf+SK9fM
oKCNMqQHaJ30BXTmx5PtXX1VGSQuuXJzxyrXtxE+fWq2jDW0vmfBlUR7ccmVYx7MoVhYdoCWCrth
OqXPyZb+ad/mHBj/4WZdyqRNCvMSB23tg+1SA+zG6u7Nbq7RGVZjfFtEYTxc5W2FE3QRIwYopwze
MHLotxZHH1bg5nsysfXKI3SR2ONqLNVSCnpIJHTFdpHkcKLrxmb4kwz5v53Ri9yuTYu4fz5Fc5qq
I0wFykKCWnHd17+kzxkf9qIaWIh5YZLkMopFgZdxHZNWXCqiBbWzwDNhFz9LMe7WMuRFY/rrJvAi
vhgHNMNSDTGG8AeO9J5jBAZJThNdNcYWl46iTdCIYYNl7YG12r4r2PVlomTtl/8Onf/yUi+Zc2si
dWTakBxip6YvQO3VvV7Mn5yh/rk+F5d6aJNNgIe0AzlUXQ+++tIP9ouoovID6hh9kI1DUPosGKrw
cyj7aTpUUDa9imMrLg1Fa0b5qqaZgC45Y9oBBdAcQ+Px5rrHdnGXZx6ZaFYjOURjqw59w/dYe7uy
zrr0C13HKkmapSMH7fz8OaoV30+Uj7vrvvrFNXatoKkw+OpNJeqfYUtWg+1uiDRc9fGXxLqNR3aB
AwiyASD/11ENHuuplH677tMvsrD0ydShAgkPcENu9gaYAYaG+ioB+URcMuoY0jtB7AgPQw0yZgYb
3wG+khu/MoJeEuqaNYGiFfHhYW5IWYhFzlBZSa+jdIhLRp3grhrAXiIH0ADq752MOeY21wJNgp8j
yF8gWdhY8XZqSwJpvaU/zfBMOgxEhVchNeJSKU1whS7UznixQSe+OMeaH5uuJ/mHU/kveZ5f3FcR
NFVXG4S52kC0MguDtFmyKQCzKXNqUO9AaOPlugt2SbCT0RBUUIxCJlvZegM9jPWh6qc/cabOJ/0f
KpZLft1WKwL/qCA8oD5f5jtGlXiMt2iFrD7jU5WXXth+F2IJhRb9/9eqV928SxqbnoyeOmvDQw2r
vIeQbdXd6KW7rkK95LBtQkxJWEF6HVpq1WM7wHmgWdf5usN1yWHztamgFlZD2F14t+u5/A7jve0P
R+t8/v/hhVy6ivK+h+bzhntRRtP0Y1g385mPzZ+8Gv7t088tz19uXW8TNlBT0YMzUZjBMLDN09j+
iUYF+7Bz2P+nr3/+w3/5AwEG6wbqrfQg4cfpwAaY2pVn0H1Sjc/Aspr73VLBj+UmXCOo1/JFT8uZ
YxI0xbrRePvkoccMai0Ex34mzcbGrI5WgA98BrKVr86aaVf2Ni4zONHWYPnxLa7vtrT1dQZOveBF
OvZlmA8Cm0450Dqf5nGfCA/juL5WeTJquubVosL5MCjVjrlqh3Y9cDYxf0wrmvKdn7lPMg6DPA8Z
Ym/b/coMyCrruoXuhJXUyd26Zuh8rhWmOU+ughH3kddABHbSb/A+0zTmcVYHitJbv0mo2cpq2iQm
lr32TzWMRd5CVHnjR+dhTI0P5pPMqZ+DJTdqC/UPNkXbkg9mqqfMQF+wfknrIayzcCVxdNBof+ds
BtnlHWxW6DjFY9+wrAz1uJ7EuuGAwq4O6ymfSkugRKbHre6PXARhecu6YKO5wRBnu+fwU1PFGm5r
+c3a7syaQIhfaLZoGAHANUk7/Q2a8PoXXlxS7lJGHflOaDmWDyxpYuQ0rhad9cEYkMyEYYT+vBz6
5uRHIIH5AiHn8Aj5fdbfEEiGtviKoUtyIkZjUebE5BvMGKM1D+ByKHJVBeSF8iBKnwysp25gCOn4
cYUoegX7QLaUrxuNwuneUaowlAUaWPMTCwZf5nVbhVEBuyH7s+5mZXdV0KkUGmM1GR8GDfpvHq7p
pHcjaonHatbw/iLjxtbjtm3JlOm5LMcd1Mrcth+rnn4lWsb9qZojSK3RoTcPS1fKV3zDGnyuCrKh
7120rK+1HL9xFKXfdAD9o6LvVtyobqXus239+mLGJnqd12FUO7pGIKt4pkybdY0KIOVMoBKXNSam
hRdx8AzN8PjYjOgmAHKkvcv7ka4vFFwSeizrEYjJwOOZHxtpLS2I40CFoEhWD1kt1xpz5LWNu2NM
nLyHGXRjP0eQa053aS/HN3AlTV2sa6zGr4p1Zb1ns7Drvk9IQl9UaSa6XzpVqr3GHBOHdghn+5LQ
ipMbBmerBe6JjRuKJcFkIe95sNRFhN3pIDPDMqgdhP/demzduDQ3LOY4kji7VQ0d6pGUaZ4gvmOU
Hui1yxopgFL2aoDT1DKmqs/rqCMRiCDNTIsAnf+D3PyQvMy2V6ceW8n65+omKvatMKG6jSQMR1AO
ygGDLxf/VgASv9M+5o+kY2bZiQ1v95h44++raI3xPrdF9Tu3Rt30PG0R9e+c49Hk2oHCm1Hi/Hpn
Vxq8e6E3CEJAWT5+hKNzbbIWklZtZuauDfHtoWzxIEc4ZhZ8xj3fp4m3833jxjQs8DLLZEcGKX6W
rW38+0qBVBdguiViT1LX3YnUA4sEMyL4hgUIEueyWhqgWnXdpQXtSKp3YSCnO7g9YfQbGOj/35rW
6fTx7OdrXOY6djbPrHpsT6yRGz5xPEJZREnYBPlQgWV6u/ptbfIpXhbITJGAffcOVxw7Ov05mrQk
lruzmmO/nyWe/HO51XN0ZLDEHW7jqHuVOtiZelq/hVWP92IhDDoXSQXnAJXFvD2rbrazoMku8kEE
+0W7xOYEAeZK45Ul2AjykNdY7hJPCKY/JZ22+x5+2N+TJfHjbQ1a+fSmPLX+XplaLTdNQPg8nLOD
qEkWtdYBBk4kCKXhVjYmX8Q4mTwey/gt4QAtd0Fo3M+w1HPhAyAfeP9nasy4s02ZFks9jgdBO/i2
j9Cnj7f240whyJRnfS6d/i1DMAQz2CyA9Z/wryU09vZswc6nxT5WUU8TWsikS/PQ+Dpf9eQydGP8
GTBFUNgZtOYljf33deQWeifzm4N9Gc0ELvPDTJI+hwKVLSpMZfNGzigHk4DvcGRkhUcRSbTZRlS3
SgbTnHsXB49wKQU9ekg2PNa5xdZ3NoSRhHIQKAQZKOz+6MicVzDERQpw1U44zwr4tn1BBpOnxbU0
D6GqWGVVld5vix2rDJYXpOCY1k5QmQs+zV5+oxEpv8FNiD7HTQyH9SnosjZEupEzRUQPZZ1HZlhf
+mEc3mHa5G87RcOvTSeHdya6Mnd1veVhJNoX5wx+YBOkR0aWr3YRLx6uo5kRzuRRLOMCSjA0w6Gk
pwbcKNDwFwERYaW+QLxBPJKp/QhMDch2NXBwUPP8shgsAMRpMBSyhBZL35UYTo3pUU+AQnkDygFj
5XOrmmfW6CVPqmg8BO342tfbB3ch3S3YAjxY6EtmgR6HU6wCnPDO1L+CseSZttWziqNvbowfYUR1
m6bxuHeLfdy2JR2zbQrrHxDDoduOe51+UWlUASWCjsw2TTtu+uTYDDBaVh3mNazvm3ybN/MLNzsm
+abdj7bdoJEWJuaE4sTtGunuwjVBsoJNxXsEw9iP0nc3jC6PjXFLTpoweojn5tBH27Nmgt0gUYR3
IpbbfuLUZaFP5he/rNO703rNVDAmOe6Yvy8ZnpNE9ZHZWpf7NkYnE0ovchQb8q006/piMeY+iQDH
t4ZGdNGXbZOFFRS/p8mth7GjH1sV46HNMuNpM2QtM/u1hRIQg7jigXVsfSBByrDaVA5VBjremFeU
0A9IKvnv0rPv0MxiOcgqwyHsxBu4juo4kABCKzCmP0q4p2ZMRNsxXrtOZyKCajQuGh7PSN9lncJw
BJYLOHRD/ShKtYoMAi7Vu66Q0MZ4GDPZWZfucEZ2SdW6QhpJH8ZQqm9RP/T3WxzQYjLhPhJV/xBR
FJPj2Jw4CrWcxLrbhbEKYctlUCLRKXobMOQ+OiuXrOnNDTpjflfO80Mtg89a0uiIy7MjFRe7dR7r
zJRkyxYe0lz38uTG8nNZ6SlnsGnPNVmGrIFHIaYUqj7NcLnL8Ti+RtZ/Y5CwyTvQDptsJku/w8xg
/IZdTlO0SVBXmZ/r4Sg0Im2wJuEDxMbEIyMyQqLY5rcNTPdiku0AbxyWZmNduS7fVj+rfKV0+FWD
d1EXoR/aOp8bIQsYTdhshBQgYovlH1W0JNVhwcSsATOnYtGB+2Dsc0eC5khdMuWrLJeMEc6zBWVB
TrfpA73kGIFjRJI4a7GM3oD6QhMH15bllqshsoXR3m55OgmVU4eQSBZSnTz8mJYHrAvXGUiJcRHC
JLTwZ/4mJMkolgXZqS6JPMxt6XJp6w9oLukMmicVZAwFKRbh2ece2mV5vcJiCH+Eiu3YsZJ6yOpH
0T51ur/lxj9Ma/ql3pqH3piTh9vRMU7rUb1i1zS9Qz0Ytc8W+hhIcsk8foUF87zm4cKMx23pQAyd
5ueu0qsqSNkjOXDWpZDkTRTZGUBq9d20Denejo7cN8pymcGbKE5yNi9Rm0WBTdFppAz1hUGsyeoR
MscOj+KuhKPW18otJO9R+b/wNFEZm8Pgzm7JTtbiFgVQfx8wM8gsmoZ5J8Pkq6+GU9uMMLVoUKRp
1H6P0JyPdn2wHrrBmEdIPbyPDLzltDNpNkyb6DOY3if5FGo0L7aOcqBKA44GH1AlheEprURPjltk
ApH1S9ie0J1QAyotX3/XEJs5LKWxfaHdWu1gk9NnAbUr20+a1Shez5LoSVLpfR1FXe519NBjhJYF
lWwyQXu9d6IXrxRDQdhZwXO0h6hW1pQR/hc63axZLZ6d6cbwRtb1UJTIoD4Pud6OjuKcQpSScWzg
GfurYbWjeU2q9qXcFBASjh4s66bUpEW5QEjgxnGhnza9+F3ql7JoLHTs+rVu39vI+LtuTjzMonQF
N4etKyyZhr1rFIogbBHsCUC7L5Z2wxFRw+7SobM7jXy9C+RSv2iSkmeCmgKl4hrYPBAivamX1nyB
1ziIavDOhetp09U3PhrdE3q06T4iBHkx2RI7wgTVsjzSEx7xVCfRp8mN/a95hGZrr1t6pJo1YVba
TtzUKMTvICDL8nrpw5fBzPrANMGCjMfBJ+BiQqa86/tsWDjJCLQYXVbbrv0ZErS06TZ95kvKC+VU
B0zHNidwNxW2Vm312pSQ9sR2XyvDnRckiLNYafVjqOb2E8aQ5s7NE6pjMQwnKmyLI1bJMUsTEtyk
G5PFrJbgxMpR3VjSih0Q2kQ/ubn3aqctRg6I2GIBDwjyaeUaVbKANm35OnPVJhmu5fierhKGsFFC
2ntQU+ovczmGXzmr8Oyka+wrYwNBIx24AMV/TDAlpc1bbK0rpvRcXQ+mibdM2DG+Cashvu2nqvvg
FQb96HNQN6GrTHZlCn2uwUCDPoC63l23Wj4ey8HbjFplxvuFQSE1g7xUkI/JOOlcjsGG7KRMiX4n
JgIzgBL9E1tS9C/zMJ2W1SYPQAPIt7MlTgbjyx6HudIzbIVcdZoW0vLM2di9IukkXR7HAyiW0Mms
RGYhD3ww89geFmyG3iDEJZ+UFPqNNHSGmUNwXw4g4Wcu2uBGvxBEwLKbRaGHFBEz6he7Ryqeu1zV
/iEAb7JAEZ7+wtZt3+5wKgf1oB3D3tR5nymfewAGIKkLpFyaPuCcfMdK5wwr+fSpWz3O7aqWHY99
2mZq7RDhpNjUZ5gJ3m4GBp7V2L55BhAhW6YwtNALUx3bkUjTZyJYN71PDbfLHv7HEdbZNIE9ULvl
81yHT0tjEIlj2te+0HPIsac0j/SjS936dQ6qSWdr26YBAlsJr8W5rtCZlEH1WfJ6BQzCAvDwp64K
9gmL0y0bNj48SDpIX8xJhG4QeAgPM1FBmDibAADtozWALzwoaN1r2W9DIVQJUxgOysHtShuUMZTx
ny0KkbxrSruTiCwPeqIa72dgcFkrSSWOSVSupxILhq8Tpks7yaLpljv5CgZScttJAEYaMSHD+pje
IC4HIAdaN33RQqj7JhKzxiOqaXU0ra4OyCPqftrMWMR0tcUQVdFehSbGrlYYVVk5B343GmcfegyZ
chTJ+tXFtNs7/DsH/KKKGXa852TogDKE1HwAJp0+QDh0h7g3VcGG2exWBMycdWN1A4wN7d0KHBXQ
CwjB3XrWkOPuWUEJohAy1p/qsut1Buq87HIZdq8TnBQyNk1bm0G6Nd7Dpm/b9xoReSJDV3gSs52B
Vu/N5D3NRkSUR554mYE5jBM+NLPKoIbIdEEQZIuBluSmjBz/De4oP6JQSm90h8YRH/gcaXwl6Ni7
AhUg3xFfv6JvpXunvXiORfIobFe9BZv96iOF+UujC27iAeJRTfkZbmPqBjpRzZg1C0xSMwX5YpR9
UZ1jDQPNThSS5FaOTOVKwPmspTOi4AztUiB39h7qLyajQk356EF2XHS9Yovc6+8TJ20+wBvgNqAj
3esgKvexwsZHP5bdezUoFNQL3FvqoOLFRqTfQdxxeLZm4E8dcvAX2AxC9qtn87GnACq2uTwKJ+sH
5aTBjjqEm5Zm+rxFJMwiMM0Qw6PmVMPY/q3r651F8XmuxnS21UO8IxYd+4hZAqK/LtA2cTRb9XPT
CZfDOlnuFkl+xnEVH0aLI1LT/qgWmmaUoQQjWzPtIK/6e4P47LcETcUpjuCeFmndZB0P7Q7TBPdI
nDgozZfcCfO+9sF05l73e04oy5uW11ng13nXKDYV5YifFSq2HoDMkxudrk8rSq6DGySCLmtvRRT9
WM3sD22dPIZixi+ouidf8wcRoVGc+QTYKA7eq5SHhyhVQFUhEfgw9bEBMAKIO9OuOpQBxRJO4rGP
gx3Wz7NlD4SdCyiuSA71ZrMDS+lrHNQoKRP9waZkzMkovteqnQoKM/GHKNQzbskwZGrY/NcGUmI7
sWIDq9Y0n9eW5zM2kA6rtTqvWqjayiWBkijbmnvUJ3inSA4wot9CswMMgKqr5eglIAmIlzMGEPgP
q325LkluHPbOOqhWn3FRkrXG0TcVhP0pnJO6gH+gzVA/rOCsqHfXV0CaFs13g40eu0mjLFX2M1m6
t7QVLSqGXuVTRRtwAiu7n1zjdlaXH02oQSqOo90EpcmHisKqMZjIs4PtzHMZxX4npwkVnNQqsw1s
2phL9kG1pAUM6ZNj3Tckk0S9q7LjexHPC8t5WgZvMV4CoOpJfoZ48I3H687SABRgHPl4T6IS8aBr
TT7Qut9Dnfwlwdh7UJXJNjmtFjm8SU4enmlPYarTvLEhQhKfsAG1yLa/GeAff9unPd9JXqE9ah2E
1uYBY8OS0CHnuvd3KtC+y2Ko/3xFtfOBmlWfBqbWh475II+Ddb3FtpN8In0/IP+NG34ckOLWZcHM
2QNAVn3vK/bm5qR5HFklljNWbJevPfgA+UxtiS+u2QM03+ZsAhMmA9Nj+lhUjf0XoXo8qhGrPPMM
sHowamYnU6bIyxPIygEgLymeeAWPgcMCvQlsUY9eKaDg5fTM5Da0+0Xpgf6s6s3lQYut2ZPls6e5
KoHtZSVFrZPFNUnbBzPXs7yLgoFm6P5MgTfrcAWRc/XH2YVE3oxMwGQYQuWWfJrCVH1fSzuJtyg9
lxfZ3PDkobVkvVmVqCaUKUiAH6NpJnoCjj6JHCtJ5wsM0uc+gJvqhuVlLyLUsm3YFRGZ0I6e4bjX
uPXCFchfERh4POB3koROfSqFaOwLg1Dksl+qqiufYCHcHXyg0COzQaPV9Gbq2X29cXcqE5CucRH4
Uxj60GcpRkXyecEqogVSN5v7PoqcP6yUjK4YetdWp7Dexu6TDT3ybKNX7w4Di0KV6YUu5ftQRsTt
AIFivtKM/RcQXSg6mnOVlS2KwGmtRyXQPocD5dhwxF7eI0SeINGZYaYz74UA2PpzGOH7frvUwbAV
1Qrf40wGm59+E70hCeOOxPM+qWv3ZUjT6ujLpn3RrN3a20QM6rFCVsLFiLnsb8bA1Z99W6H5j9I1
+pwYE39ydG63QzWdq4uqFpD2xW0EJtrH/QxfXEjLR+joljR6MvFIHtVZen7v4rIF/D4u7Qq9PvDs
b4SMlL5H7u71kXZQMb4xtCZHnC9kLzuBiaRqMz02wAt+tGRUd1hL7DDRaggWF+DQniSwaF01jA/Q
L8nMx5YqODw0ShWm5aU9MkQLgKTgih/xZ/mnGZ0Mu/HQdWWHII7bJ8oHSMm0vlyx6H5WLkaEKvuf
UIIdPyush724xdClqDq8Icz4nfs5ch8GBdpuGjzBdl0cjSYCGFEb8U8uqqz6PdsW+icoHeGjU7I0
HbISj77JSzEzGNcumEH0ylQzKrWu/Fr71sp7DQ/gqEhd3eOayMDZWxtodUr7Xt810IEMd3BR6XwG
F7AyfhLxMOVNOHbsoQsiNxartGmXd4H8yTD00Dkjpep2cGWXLymPGbale70e0chSknlOAfh4l0JD
v0FyyzCr0b8rQjEVkWk3F8C1t7koZ7389qsTn7AESde9wjDuxIlsgt+GAD/eyXRwWJKuVX0QWMQ+
aXS5/ZnIlLyGFrPGu7Ue1znv2ELGH+1ax7TKEqVm9xD4rQ1u4i0O2bPmG5e72UItb29MR0+I1WI6
dRU06LKUzM7mK7Qqeb7ETDzhZXCNWUvYoxBpEmziQkQjcYVR/AW+M04j0EkChIFsEeA1OrZHH/eT
zTVqMRCT+rms1e0YlXH4MwSmHO/b1VfJWXcTIqs/OIYe+hbDk549BwEQoEKOtGmebLNhRLgg9xxi
G4/r+XfIPd+sgMxfFCJ2KqeZzWO4mb+CUrq+QSfe3CfTnOy92aYvICQAwB6QvG9XwYc2xxpfPWeB
LS2sfqKJfrcoGV86zMo+d5M36U1TdxPaexKK8MVxN9wHK+9MgTsrf+EdbF9nlXBx5HEQQOnRLjan
gY4e/aLW52bBnF0adJdZYBRaCWoYq28CXQJrArYvDSpUADaFIUq8pmTwjyj+2RPGQqXOZK28ghbo
lPZvrFvqJHfpZss8BoR7LjaqafhFyDIFe0Zq2JymI02fpfLbQaAzgPG2xL6SaWb9EKccAwSy9ftw
5itD1FwSQPuSkC4PFW+Cm5EIUmNs2w9UA2LpdPBm44ni3bWQQ/0/zs5sN3IkS9Ov0sh7VpuRNC6D
zrog6ZtcuxRSRNwQoSW4G/f16efz6urpysD05CCBgJBKuVx0Lmbn/NthNu/oxdewydV4v3bSBbXf
Rke8Z6rOvjNe2bwe4sk1Qp/wC/vcaHNB3Q9unYcLEBKUYu6ZL/Rxfbdby1w9D4bTn1Y64PXgOrn/
YtUzbS3ZSc1pTbaq+syJ5ST2WXcXshdW4CgWsdFjrVtBIeyp5DlrrS6IpSHS3eZcYpCbCWY+mOa4
fyJea/vh8zUOtkSNVmDh6/5Yi1TowzBw1+4mytTHBhSCXq3IumA1Cnzeq1paeZWwhrEErB6QWMM6
ne+Iui5FWOZrawWIBuvsqCe1Ps1z4r9VeUH5rs15eKIOTZ9kXHIi4nHRGBIhYt8rVCNZULAd9PDx
wvN3pADS3SkbyqVM4voUz3j6A7tc63s6+u3cqc09z6VFVh3jTwplRmVrxVtYN6X8xAulkr05N2nB
xIa1ZLAfQvKPtNLDu1k3Znuh1/V42kBTP1sd5/FOVkDS+17SwYI0V+y9dV8Itlp7kY+lbgGupdt0
TQSfXheh9h2Wi8oy2Jo2GPsYpDrzpyAxYv8VYC5JzknB+gEcVRvJET1di+4zmyWNfZuUP0cnb9+K
emMLgA1cPqYWyjJUopkfzGydvWs2T9gMOVSwgVYmLerYYT4ZRqVuurlOx6uuk7kdpkbFiJ1+WOGO
ZO7kXxoYOpM7GuXjAQeL3Ha1KPsPBfL5blSuVZ198p/jaO1TcGMj06zhAKxJehAWwcShX0Jqhzyz
0o4SDR1GGbllX6rSrn4MemrE1VbFhbePS6/+gKmf3GAb/TK0Cs/8uLQffogEv5rCpo7nOzEMcRH2
CmdoCJHOWi/i4cWp0F/s29Ibq0M8GmzLtoobMpE3BxDYgOym2nLxkkaJmKti1xEEZ+0WDQC2ozqv
vi3QzAGriw2r3VfN3lPFzEqbL/qWRdg4i9mA0fWm5Q3c2K9DaY8bwKSImyfGjnLHtL0wOKXz5IhD
J3v81LMy3AQwruy954zoAXVikbVUIB1jQI0ts/yLO4/ipTOMsXx3W5QcGBK2rQe2KGIdbUuP+Xus
Gu9m65NpjmQbD7cq9ae3DexgC9dMr3JfdzMdol7KAYJ4VuSfbwzzCfGQSeN6GcVC+wuOtB/0uJ7n
jl+9A7sCtse2lntHnZe1vi44/JVVMeeJSN2mgc0oG8QerebOoC9fFkZOzAbTKyfqTE2fTUzRZ+4Z
NGFtby9VYCy+VHvt+fpjjBVwgCDjxo7srZqeIY9nay/SYpr2l2ydJDI2d0QhY+nmhSjjZDvEWFbf
k0noMSgcvzN300DxFhJUqcuHUmY9vESRgfwZOaAEt3WhwWTKFnEvl+KmL2R23dgVMndROPEa9BKb
2anfmn6AHmmp27dpttqdl+ryhedDiOfJW82a8+R1XrTQfpuhMs0aQQltxqunN+kfh1kQIpV5VDRB
jC2ve1zWzR6oRou5+SmbavX3/InuK4sbk7HTvISzaqvWRpbhJrO7I5W+rgJSAjIXBY/K7b2EgR5D
8Iv6vbdmc9n13AlTAJbLdAwxw2Tt7GRw6ig1HE7r4G4lRbu7re+JTCx1U7Y0bbSfzbBdoClnGW9d
YPezr2HBwsUyi2FXJhAeB7HGzd2MN/uLF6eXLJBhsL8VtKf9vkcVMkVt2ag6GulCxCtJdUP/IOt1
ds9pO9vYkgFpbbU3hmSl99atXX2BHtf8n8bxqg/DTWtxCwvgzfvVwIdaU5HinwrABdiYLMfS3mtW
UEagOCEY9apc2V0ihrTZNPoeeo/QSdhobiuIcAM+JDOGUCEDTG7W3GDhtEqjfbJLbX+rzWX8jhB0
PvpFnbp8vK1GS2Ca1XSaZWWX4bpW7oWYWz3zPc2ryWKHH6joNqo9ztDBygrZbcEgNq/a6a0wvYh9
8sJHlO09czHb50ynUN6GZba3nZFx0E6dpSmY8DS+tEZCXmG7dC+rY1pZxDiTbjt5SdV8XRLXrsNE
LOkWcsFZShnE7iyU6JU5h0SZICoT05hQ7s22bT+40hXNXaa0Nx1XVnB/ZwxZLUN2gObG07nnBQ7W
zg+wmDkOXUpyAIC8a/vLrCC7j8xxaYbrUefZXb65ygjmzqT5nVluI5YovZ3Z97mfFc3iEOQOgDFy
Pv9xRp1ehGPjiizMSpwOQb1swFe1Ra165etcAEyvU9Vemf1IO0jrybLrbc1SBmBIxBXWDbd2JQ0b
f2LZlzf2tJbrISEvVX8dcri8E+whm4qLHmkNQGKl3nlePInLpI2pjDa7lPJ24lwQzx2buR8Irx2m
L+NI5oAOMp+sKraN3EnvGSWSoMVLhuGZpCn50HhWcV946fyDU0VZrLANjCdvXNOCSqFxfiAitJAp
OGpY8UX3jbODC/UZI7Za8WfZOasI5yVNVQho4H6XfrJCjxZ64bErjO26t6f2elU59IkzTtmuNgvz
e2eW65Nwq1y/yA7a7tj7MW8Jxuh2x1kwQvynN+YlRuOYy7brxaidcyK0XO68THQ/R9Wt715RTzEK
p0ufbrAWJPuxNs0FuZ0oymhwLTOKRZXonUHYzE9P2vDeTm83RsBGK74hHdw4xip3GF8+xmMSMkTR
Pq55zHwuxy0OnqV+6mVmkszkGKJhHLPBpmf15JEEFjEPVlSg9Wju46H38huTx9vZlb6ZvDKTpm6f
vTEGQdcMZVRRIWzrTAXWikekMlS5Qbyq9OccN/Vt4pq+HW1dwj6nt/JVTLZVh+m6VMZOd+n65KId
mPgQCd1JktR5tbMZhZlEprUpN2ycbGNFaK20Zlyf0l0wawfIU7JPpYGEH1VA0k4dn4bBKL4JSMsl
GPu2kMBX80hEzJC3y65LBaTOzNN4zoTwl10+eNaNk7bla9eYFPWih6Y3hRtvCP5WWKF5s0wRKlqW
pzjvV+uUG30aw+60cXxE6LJRtbnShIZO4CTf8VfU4Mg+t3Nod5uyror68ilo88vHajGch9YvwByV
xfURcR7VuZnBsPeTd2pyRGOkPg0tpwF0dcdA9X5mD7fcDpRrsYpjYYzFDSXXMO8nkro9DtKX71as
suemq2Pwi8XoAPZEb+zZdzK9L327RLDQYCDawVN7r+mUdND0rttSipHz2UKIqvK70YjxpWwukBKy
70ofdbrplGEoDdBk3ntZt/fl1HX7dDTcLLLgEhJ0K1bJxjc43TP+A7Slad53l/NOm/9cemn7tI4M
s3+IlcVj7TkMzwpyG9ddkCIn0ZHjt9knddvA7DWr5fQPKqVc95yUVhvE0Fx3rBGg+qlX5CDCvWF/
p3K1obHiTBF755XyJabsyoAP5WCBsDZmud8Gd7nVDFzPw34y+x8zesjXeLRkBb5hDZHNoEk7bKeW
CRG1GRdDVGSaGmVd6hHyixaSlWiW1hfXGACNk6IZby4jsvMDvVLSM+4bvnkPM7fVV6nuxiWC47Eh
H8vGFkdJ7ZhHajUuKfBb2f5Mx9R9nByaUaQIHinold54W8PqOPmbWaZ+qOLcPhlMB2jPfrE6oZ/g
mdoNbQ0KN2O4rqLeS8xPoyiXp61Pe/RMnay3aER9+lnaU1WHraOYemipFABt3JaYAbW+MfaIYLce
KEWW2V2KkPhy6p3yvTCK/nvcuDxIYlKIr4hEOSNy0+Wu95zlZ9Z3/UTl1RDI0q9xfVPEpWWGxtga
MvIZpjTtLdOt210yGTWFGkWLswfgWvp9Nvmlpsnf3OYwi6VdoFetzseuX2v3Nvb6OLtOs4FVydSV
WqAN7SaBoy6qgqGl8/ZYE4OU3Y6ebkyIJNtc9qLI/YEd+lJqV2pM7HAg4KN+qVCPLn9il/2fNOW/
hBfEo5J8Iv9ihmgWKmw062+2p/vPv+YU+MVrsRrbsiwClmKQW3WJY5quq6W2/sR59Y+Env+bYP0X
nyOOeQZqrpk4ODEF68lIeEoPg48UIGC0WdpGlWVTl9ICr2800827bEu7i7KKoaT7lBar2rG/a/e0
KMP5a2azf4jr/0VED4uY1S6qWxYRZNFZWq6RzP9sTsf/4F35NZCU4t8sPAVi0mq7+ppXc/u2AJlv
gT20DXk4sgVu+kuX7td40iRt3UL71naQ85KcV6PkubM78+mvvfsvNkkprJmIv247mCsmTGVN4iRE
nUV/7d0vp+9froGvM5GYTK4+rHkjdmKQes8AMPnXTD2/ppyWnV8Lr+TYa+lXRD46tmsyhSdP/8Ti
/z88k7+mnBqXEYudO68HCPs3UU7B2OqHv3Zifnnc6TOsmnmo24FH8Vvu+zsmSdd/8Yb55Vlv2nFE
GnshAAunZC6nKXd8jPqvJXH8mm+6oKpQjci3A9P/8nOdtN2+3ey/NqLG/XUKdrE1ZUaBsR7avss+
nKYr7zqrTv85HOHf35f/lXzW9/+5JPV//w++f6+btcvQ7fzy7d+f64p//3H5nf/zmj/+xt8Pn/Xt
j+qz//VFf/gd3veffzf6Mfz4wzfw2yDkD+Nntz5+9mM5/OP9OcLLK/9/f/hvn/94l+e1+fz9t3dK
gOHybixe+rd//uj08ftvl2COf//Xt//nzy7H//tv++6Hfmer+M+3+q/Xf/7oh99/8/9GK+XbvmMr
pLvCvyww8+flJ4b6m7RcD+upJxTBJdLiNtX4D9Lff1Pyb8ITQvlCSbYm5+Kc7+vx8iNb/s1S6Bc9
26Gusi/u6P86sD9cmf++Uv+mx+q+zvTQ//7bH1dYZcOxMxXGckzHFnz3a/JL0SpmcjdaQKq0S3FE
MLS92IXyr3RX9ddFMQoR/sup+ecR/D//orItU1pAJa4jODW/LImiMpqhr+EpSw13QUCVW6N7mFGk
1Yjumr0ys+1PlgH5xyWGz6VsRXOEZ8K//Ps186BuVVbjPBrRmF5cCjmDlGIEb3FuUaJh5VqSxt05
rhPnuzIrEyQk1KFgbfbPxerKt7kxJ5p4y1pefcBk708cgH/MOLkcnS8liJKpbBtFtffL9m7VoxMP
CbB5Ua+Ae5PunTWKt965Q15iZMFGmkXEEKJ1/JN945eCgr/smDb3kLRN7jTf/dWsTpy7m6edQV89
KaMOWe+tQwLA3QWI+kZxymokk2gwzO5uTJpOnlFj+W1Y4veUYZcwYS5YW0wxjwqO4M9GoMiL0e+/
y51/HJ3yOTjH5iHh6fhlpbXRu1azgwirievFpKSWzn1n0/rhOMmzoGurzD0i7vN0pJwOMYIJ5PSz
9lDLhEVl9N9HNWQP1UgPf5P2WWJEq2P4fzZyW/Ic/+FAXWbR0SbSNzouUJQlnF/85ZWXOf6iOBm5
itUpS+Jux6fJz0hnxNEV3UeNpRrZm9+9MPfefms1g0wgFtzhrvM0RGCeqG/OkNoZWrupfzAW10Kj
WhZmMHpd65wQJqqvVkZmcNRkqVyjHuXRDyjKFW8gg61D+ooiPbSJX6bR4hnDdj/jAVoeiPyVbxuD
Ruwj2nho7KDBboOoNTc1/ju/tqyH3K82c2d1gwW7W9UeUlgzS2u/DQbUxNMeWGbL71NnzpZD4moN
0pmQ7RuhQvASFUyD4w5PbsdQBi7U4r25xijKCKbW6E9jaQz7aVVY6YapyYswHgxXwVu6zQxBwj1n
MEmgO3Vj05t3Kwk564lxiC7umnowELV3CrLKcScDdcswLz9gzxxEJdrnYXBSaWewqGpD178VxY4F
h3fcmlUMwQQG0QRxg6mk69ckYvQNZFvu9tmNvbl2d6OzHseUKRa+GsSoJaFROAkoEYYqQOLO5lQy
5CBuDy1QGb6VzURLgtsR5fXKwMM34KQ4C3xz44UJsvCwJCF7DJBptldNnEgbV5dOy+cJ18qZYExA
gblI8/VuFAC9gazb8oVM0d6L/MT3Psp1I1NYdVYKijYuuCz9zX0TKzI5DDyA2oRul8u9Yw+s0xtx
HmdjGgCAYb9NBVbWs6Q1tSfeUcwTo0PVE98wtMze43ZYCS5KJsveGQCLUV/7W0iTOky7hc7iZG9G
wj1oArjPw6K3IMaZ/rB5lveRodAwArhpRM29doK+kvJB+eaAriMv5iGQufKX59GeamzllBL+HqWj
ZCivbpHDLHSgrTnoV4OVZYLsT52nRjX1clLG5FXBheV/8AobPd3EfDj0x52fKSCjqT61qmkOOGbk
FTDEj6oyKmKOjLr4sQ22Yb43Ttzte3rHD3QEChG5U7BUdcxnkjhl8INnKPTO6+acZ5DwD1mODHsY
hx6o15zeVW3mN2hZxLM7CMQUINKaY9iWAUi/s25x5lSnxBn7V3VxNFkDUbUl6aFRDRGA83eo92qY
+PzrglW3LL1kl/Qp7ENh1NPeL9IKeZWyuXftZpD7pRoQAwOxsY7PvXzfEo8g4yGLzVdJ+ioNaaHR
PuDY7o4dhpExiNkn9pDbn86Q5M/YdPyfrdGqNRz4fT/swY+fa2wdEjG+m13JbjGwg5EtbWuLadNb
3zwRsLSWKBF1/lrUoogy7BbJbm5Nl2WGy22i8CwS+gakXQEjs1i/NvQfmHNHRf5brt4ylMp3HaIb
7MktzPVIC9lmQ31dY+IyggZV7rlRJqtK3TrWFNZDkQ8IINEX7cvRbvZrK43P2vO7m5Z0890om2ZB
CRKnV7O9poBGaDF+1v2WhVvMSDDMIAba0WI2ivulSzyGaru1ivqs2x5F0WQhfJR9LtBVhgt6gfRm
HYzRP5etUYRyKiUtxLA4AP+i2zX4WvxQC3YuIba7wjdcdrVhmL82lsvNGjuJdQMK7e77sU3uPS0z
hI2FgAwEDN1NajAfigSvJWfGOrrM3g7tsVYvrd/gdaEb95EM1chd4aImSba7We/HFr4MP4kLkj7b
2dU6tutBEJUyXNeEvJ0sLdZDTk5tE2gDwCgt9fjEzl++EQpv3eSym9B4LHH8AI4wpwTnet3FJWe2
j5Ww/O6IRGl8WC0nFaHIYuesJt8rztOg092EjuvegNoPlCCRjaERJWsZHvWQu3j7biU9A6cR4Tj7
zUePFNhJbXsPxYhk/AFsFQ9YNvubf2RDNuITkt6litCcpHsYPkDnDiMGfnXQzdmZd5Mp5ggk3gjN
Ih8jg6i0q6VU9xheTrblPQNemtfFtK772RgOoOWH1pXvVbk9NsL/hHp7lLWPFtZ8W5PkjkmNe3vL
7iF47BNSjvbOtjrcmfCiY0AaFmtqKp/KxrkZMJ7ue9gwtZTz1VK1/FdhXWJuNPBgPMud5Gn+wiym
Zd+aytmTcZUfp7UH1vJM68ROR/o6nt/PuJHpzjaS9sA96O4KZx7eJuTx54k/4bL71M6u8ziPNqaZ
lzrvYhENwjimK6zrHoO4g6HJGnR21TFWYA270m/OyFwRk6B1bAisM8cywGTwI2+3vVy0yG7QiY6Q
tEYq9m4249HB0FLEyQ9DLSNOktgznposSfasz2lyynIHT2iJhEod4zgR3s3sFcrb+aT6PdeCRdXM
G8kZLkB3tnaMH3VrbZGdWPEccBMiIfFlnFxVGtS3XwZ1jVdm27tDtvQHSg3Yp25BIGdBDt0Wc+6T
U++Pc3dtrc2yyyZxoQ8tkU+RD5ja74S0JzypnbpFxEb5zqiVxg3rGtdTuC7uKgIxbBs+bc45yyCg
cGinlfrWjm7q7wjQRQ3bik0GcKDmtKc5db7wzLbX+SrQNWjDQ47TTdqJcOc09xsL0D63jFXvpj4p
P7xksC7nCDtcJ6HnrGZVdtDWWf7sUtsDes8VAXWkIDjkgc0GVJqRxYhD/OJnIxPjSzuSYb4rykyf
+jRJ8B7ZBcnsrtsDyBbmF/RT3ld8d9V41RKDo8N8yOwa0op8v6Cd1pm44bo92qQSRsuU+JHO2u6u
xomTHtlNyjvP8Jdvo1k1j3aO7nGthPcw8eMbS8lXxjj0V25hmze1VSYvJtn2wZiag/yuaAPPvuP4
xyQu5c+8t9wvydj1OyD/8Z0zq74NMhZnLhx3DB8PCTzCYcjQrFTdq9PWjPByls3arcgEolV3b4tZ
L7uL+SMsLMaJoR3q1qBoqiXi2acKKG0DafaYlPJ7UyB99HBwX2EAcbEXTRxnMVta7+FhB577Wodb
jUlxtZblyqn66TC2cxHhN4emnZvsNXep/DY43yuYKkIM3GbhSo6+hafCUIRdYf+bryfHOmdJPqGa
7RwEfw5fxOy+rYLZwV7D4wZ/dYqtPDnYHlOgdqxd820trfO8Ir4cS4Vif00sGN1lwbdpNN79rAaJ
V1LpczXI9nZ1GyTmTQX/vpXYwIq51rtYwo1tYjkZ61R8pzVNEezPy4PPrnHwhGfEO7eyt7vUQrQg
mhztPvTNhatWyBxNO75mtLs8d53Rf8GmKI/5ardXlT+kN2g8k/tWFOck7+/cLdaYg0ZhRjQAV4lr
nDSit69oOucfKh7rLyPFDvSg84Bx7kARtwYCYyUjmrEPee5UXncjFrpGoE1JpWPuZSvHGwbWuZFC
s8OGVs77uqzUHmRu2OUCKr1oq+bZwu8ZoiguUaivTWh6KYIM+OzDvOLoLxvmdybDeOsXrg6ZUJye
GUXahQOpBVBrS39nFUV8mh1sGdY4Y3bpm4EAkdl4puSSUae0cZ7mFCLO53Jz3dsuj9o0daO1s1GP
JW0Jzdhs51nrOdKjeksbzAt4T9vd7BOFUhFqdChi67O1u9rfM+Cy2mWxHZ9bY8uDNO39QKereWdU
a/3MPBx9U2kBRW4jnMWyYFFNr8aC5KdAkuumw3ltXLJAEXwfC9dQUYPl4FzZun9Ot+KnP3v9RzX7
RZRMTONiQkXiwTmbc5CNM+PQk7w8oAw1KPdT7UeYXq6rtPqABYn31N76zOwlpN8mChym0ljfCyvG
QtY0CetO39+6QOhBXdYEfgonC1MLv5+D9Y87mk59cnIucVYcervYHkZvMJ9dO82PCxLLfTm3KSWI
bv2bEaNBoMduC/u85T6wunwvWHfffSrDT7cjVHLEQbMXcWyeqj42bmzPKQ6Et3pffKizOcRZPJ+N
srno+csXb0tYc5WqEKEge7mM0H6V9RDhMM+vBuZZogq3HForCT+I3VhgO/Pn5JpcWHWpisUua5ft
Om4cuZ+H5IlrskAlZRbusLjfj/784sUKpSls/mlZxX1vo/KyDDZpWRPRgVfrQL6H3lnZUDW4A7lF
JgcZszAlywtxHXs9k2xTXLThqFnEc5Zl1tGglDoxFImTqbX1Xjqi2lfj/GgNjUJsNPnpq8iM+xLR
/N4wvU9HKPOKqy13HlvLyc+yg9+M665rh1vEEvOZtYDWbTaqJ+q17VjYA+oI02QvXbJrc1TrCllu
e1WIZwxTZ4tAAYYLE7rP9p7weB+BvuI9xfG3yp3J4nV867XKXf+mXTGHqRpnnYLf26PLYh0p/Lfe
957MqZFhE+dd2DRyDCXjHveOuR4ZA1cFerat66Xw8g9dlvPrTNQjiolkWU6ocwNr3fR9ycDIKpzd
wn2Kcabvp8HFSedUgqJGQUerbfuaKQz4vW2NNGMKwwAbWLVrpwa/P25cxA6LcxmENY7IbBh1ySVs
0TKQUEvXZKMv4CokFB+i1G8xprxyWbwPEqHyM79Y3bn9mDr4kEZ1Q1oC4uy06+yvCVqCK2eqp1uj
VCvxMbK7n2WD15yRl+1RKPXDboQzhA4jE28mhxSD0hbNPTZ3bJ+2YZOCo617u6/skFFgBQb0TDzQ
UCpMAYU+EOTQXFnSbio0jKk86a4crwztzTdD1i0PdVp2t23m820118FInMbTAMsOtGHP3zt7km8Y
IatIwON2B5LUCjcoerhlv9B4YHoQrxNWtZ4vdAK91c67lrLuS+Nu4iM27A1Xr7d+WNzhB2RxC87i
epYBwpTyXMUa24kxNocFsTD23bhoWRVsWw6RcFw/ZVdbshYPWwWRbFrzuItR5ILVD/5rvaFHCwmC
UZ8TyT8DHrO2fegJ4XixNv5SlCNhfohdYyUhwwUILchpiNuFTAkpra91PddXiVYfRlbqK3v1+9BA
2/1M2f5UTiq7bnM62sCxtoeZCdCvqUMpm5LdekS0lr4Vtld8ItBjfTMdyqxuONSl6K8mFJDXQ6ep
kYaiefam1nsQbqd3OTfN0Sf+AkMuCcdE7EzISMisqNfEeDRn/bCsDRkuanxAnCLfL9mfoUX2y00x
zd8kujaLDUugLqwXo3nzSVgSB1akLiQFORkiuiQUuyJb4mM1GkiiOtVGc10YZ6L6ChjoVDbBiKyr
kr0bOaWhW3SVuXOFanvGIFRVADlUsfY+9kru92FB5+Jbtncc1m6NH8lFL4rjZPmDsd+6ZTmgLHA+
sZNtu1bO+U2T1E8VFrf6PR0WeyKZwFRaPiSVO62gOr2+m4pSxbtZtTPmPrQGV3JEURW440aOTMfC
Yl+CkJb0pQV9mtFnNuJN+o2zIkmdx+8+hVeBA6uFBh+gZhEVb+bZAZB+mIoOeMlbK7Cz1bYNH5Vp
Y9pOErgrjuWj1blJugfBozqu1tLxzqqd4hkpQbF6R1/HxHfqDcDlujEToLTaiCczkC221KiT0oiQ
uNBlyblMDux8a4bA1B/vWU518aMdZjwyfeGQcXS5adXXOaUVukVmWTo/QeAKvCLuOg0r/Ws+sHgi
hLXHeI+W9pKv4XSNvLMdbN4sLFOf73Oqlo9JWtWzSUPgk9ExPvps1TFWvhnVZNWVL3RPbUlpV9nf
Nxiy8ZBpT223YqrN7JCpJt0pNdu3I08Z7XmORSdqyQ7DiErXepPUCINPFVjiCnIR9/edGcf6yjVH
YhxIAskiw9bVtUbLsuIkTy/lZl0umgnuaUapOSUPqYoR6rEk4HDr02xBp6Gb8qc/grlGhH056ov0
MXniOuxY01OJgWGXmA3IoelJ5Dn9PM9YiwwkTLdSLCip0HUSKrEBTBZHC/chFn/T5PWaKS3Loa8Y
Qx1sfbvcT9vE443D0p4e0wxL6N3S97wcHVeKxwIo7xkBCmYROQlcyg0KoG5HoJMcwi1J7Sl04w4Y
L52QGAYaWQGBjdIRe6L5QUdy01hunLx3tzAh1u8VwmM+TkVaqkenNi4pCMpoGXwZOx37Bo/VE8N7
vBuq8vSG/B2qRGtcqjTCbsl/99wQAmeqaC+pZoiZQxfnLOS6h4QgwA4Cik4Wgkarj9h+jMoF/wEW
dyTSfp3N7sNmZTbGcC9GUGNNmQWo0VjzfaISgzOj2yGoHMxUIXleTOleKNpAnHK9PF9Gv1Mlo7xG
zDatbCCTnS3OadMY+KPYxPGcLnXzkdqdrHA0LP23uYvT+96y9MfgluOLY84+GHjT39m9kH1g1sRX
EDCyxEGuq2U+jKim7KNyYtmf0tJZvFONiS6NUkzVuPtm1V8TAYfVkbLq3jStVYXjhPDXon5/Xc1l
w5/v+gSntI1vsaHW6ou6WKOxehATgtYudREVYsIzQMrZpRftOYHXuFP1mg06pqCvejf7OfkTkL1M
3bE49uS0raicMl3tgWF6/zphvz342OsYDehhEN1z5NaPacIhF5C44XHHryrbkVDE3WcV5nzVMRf3
q7nV3bOXWMOt7LCJgzNwywimonvRQP2YHIdBbcV5w/c1401IMi+qLRRqUWZXPMr5P5KVq0VQWBmG
NO9V61bYbkpdEiblKLM8GSb5PKExtZgC/zd1Z7YcqbJm6RcqjgEODtwGxKwxJKVSusEkpZJ5cGfm
6fuLfdq6K7dV1eky64vu672VMYHzD2t9y4wT0BcArAzSJ6wqOM91x6gerBoHW190ZVhCmzrBWRHV
ycSIVG/p1bi4p5x6P5K4wd4zKJ34qc1qekIeBrkibQbuCpPGnXtuqIzj0o0c9RBkKCkWfHzk7l0d
6LTgctulErVHAJKjOqy6Ku46vw/se8EC1WYgATjlV7vIqsQS6/ARNHflGEp8X/0GNSzXu+kn6fdc
5LYEES7qO8CHtojakS2n32G8C+dBN+84BkSHAUoijYy7vnxinut/ZKov3hdbpfMedEH5w6boRGme
FOLHajIL2Aw12aZV4qFvavt5vPe5/cAI1N78ai0FCr8OLmF+NLOpprHuDN6hV9mF3KZgV9xNnsQ5
3nIcKXeOrt3PeGTwXPWKGxQMPD9dSnZquvcmty032UjZzSsGlREJJyZvANdQuyv8huo1V0Z1ww5z
aaMAJfGdEyg+2lCasHd7bbDfjA25NT2RiChTWOG44q24P5pwfKY9BA4x702yZXhioNgcIsyvTol9
sFy6sBrbqcGKydEIwm8tve1Q2eq+DgLOPB7CQ8ScY0bImuqqvhnAZqGZXSEQKA99+k/pVM3X4mHs
iniM28vZpT+aH7u0TihPq8lW4dKtyxRpv1EvU++1KN6qhj3Hgpp/vPy1xVoqqwLJuWaOgDCVWp9Y
/YK7kdiqZdfNNhJhk2ckW9ugTZ6KfLTtw/Xw3EpuNo8EhiEgkRKIG/2o3+NeYm5y9DVexG0WJN9d
YGehaBJquiZzgmM6Mi7arBA9frhuvM6RHjB8A9urXObcikfdBsX7BFkF8fOORO9g7xrI6AF8+3l9
GDFCz/tUIrTfJHV9g425js8FLh/5a/C6dHlA86aSOy3R1m7cal77G3MeFXcggxL73BVevh4aXDP6
2j+L8uhCoVwjpY0WxqKu9G+NyadnfWYUP1qhTKwbc2HHb/YqV4Wnf46hHHaW7j9MkivXH3Z8rQ58
a/L8rQtQwYNh5V0F9ICukA1axba1+gDjQeOnDsSNq4xddsx9xlhxD7FEydJjwLdEe0lIPRnUlceT
4tNZ02yFTDVpPGhM5fPusYJO+IJDCaZLB3UJhR9Rmm7oK3dw7wfDKKnmkizyR/Nc1JZ9GZIarA+j
wVevLNavJDPjW3dtLNpf1z2jPllfHQxtVNhdd8EL0hxaTGAbN5Fsc3rpHwrKpXtlZzqyWwsbVR2v
3g3FHK9ko3yN2Mp6T4Ch+q8Cvh2XT5CRfZym6oE9dvlttXr83a0JvEjB6RNBQlCXLAfOeZ6Gyj/L
VkmwEwVcktCwgwAcQLy8euaM5hsXKfa+PosKAjneZyfAn2x6wYtB6Rt5PZeCVyDQywFAfMO39J1N
IDz7dlxy3L1jbd6njsCmmKJdsE9TvFglzhkS9rImhzIzgsGgrdLthlFJA+C6lRzgw2TMu8WEgyYH
lX6I1cHjX85MAPwpOEvhzCcX9UYoLSM4LWnF5nAuvDu8q/ZWLj3Atrla4yJyZkSlLEIA+VZluj6l
mSFN9li16WwSZCq3/urMh5IJ4Yfdd2lowca95w5qDWggJUWll3bD1yTgFLFuEBZL7zG/6R1bAilj
jKJYS2d1sEmuPlTcktAjwWOm9yvzVkibbcdq1U2WeuNY7QiBUMXV0+qW6W922Rx21kjHlkJszUNG
yq0INby1MB3TfoItWThb6tr6NPWt6CJi3NONKoeGn9UqwnzM4uMC+mODYWJ4k6tVoqYd9I29rsnR
akqWY1b86voMt/A7xkYeehaWyu2K/fZ1mazffubkd+0wvnguCCFjBI2yMNG6YX+63M+Y/OYQY3F2
afrJjTztgwtg6pmHOu7cUz8jkpDCGJ7TxfE/lnJqbiwkFg8MU7nw10nVO9PVZjTjvYjyIIE1pGN0
LyFvLUior+z4WHoI7sN4NLCsyxa/Dw5BlX5WojNOVxyOP+oWlECe6X26TjjvDV4Q0uaUo7emOw6L
2X0yZ7+6QUnSbNhYQ7fiPHUOeCLhAoMHzx+cAeQ0eI+puV3jNjjSIJc/2DhUUV8AJ5iNOmVPH/sZ
tCkyMM45/oL3ORt5ik1L2rxMre/dkf+zvAWtsqEssWTKGdC/1pYxMdEFgLzJsIkv1C8wQ3fDxCBr
o6vy7Bo8yZfalskuMW0dTUb72/BIgnGhIGJ9QCIU/ls6WQs/NcCW1UBqvgGGZW/52r0ldDNNzYZN
85RnDKU6O09CDM/1vxA//qnNQdqBrFTSD6BIsF08SX+TWEK3BCoCZ3LT5YqT2hfCPa/xMH5Nrs2+
zay8+3xC5f0vlDl/yrL+elkXPQnSLxNnDFDdP5Wd9ZDNLolCLLRrw/PxVi4O/DFm3hypFdw+oFWj
/y9e0/orve9/C2541cA3pW97REcAu3T+HsOmOxmAiWD73I/OdZqZNyZ7KJPDC+OI22MPmKfheY57
lrgWNTViCD8/sPSn4xsLufbbdJHm51J22FJ7IzNpXr0OYolr9y4OJ4OJeclgJm/cT9bN1NAtbtvf
VYH1i+W3j0oF0Az1ATTt/ssLIJvu8GcF2DyaoK4OLk7Ex5yxhhEquNt3I47/F58uF1tsT1n72Ghp
IQMyh7Y/pDAoACTl07JsQSd7KrJ6l/VcTmOkPiE1XBUkRgvtQXLTMSoLTOs5yDCIQx/ojaMZLwWw
1WlSLQmK43p0RS0vWOtKbi16hU8IWTzrYMEwg6W02gmD4jJUiYOrEQgzvkDmfzFGU2QpMsKcYrlH
nD9gMZeuXo6yBMm/mV2X6Qcin/ZkFVKxN6G/fkWyqOoI853xXdW4M3Bvzp63Z2OVvcmytt19lsOx
2TqxtXyV/pyZoaHnQREXPnfmNh9nhAEqXWXUt0yiaTQb9K+4AgoDY7kY1JF017agmykYHAee1ucA
WChvZJ3yEgWRRvCSeM1SRC3ELfoxXLtElXQI5hopRLXNZT+MDBvSkrGAVQQc38hm3M1SDvrkQBEN
dgor5LENFnPe/6Ug/L8tL73NvjRc9N/93/Wlf0hS/z8SodoOp9N/rkJ9WT+/i6zrP/5Qrv71R/+U
onriH1DwUak5LpNyR17Fnv+UorruP4LAd13TsVxTMLJBavc/laiO+w+0gUyHLKIiTYtj8H8pUYX3
D9orF3QeP/n1xPD/O0rUP09aGRDIxSvzUpAUeId/z5ekwJB+Ksr0UMUU4XBl1X421ITkbCGiGDPn
85SI4eHffUP/gRj1T+Xe9UUlH9pDZvWXPvTvgmjRUwgT8pod5MCwIlJjYKlo7eXKZBBatrMpA6u8
LYSdSGZjcDg3Y1rO1r84ef8Mtvjnu7CFxBeGEtPxvL/pByF7TooZbX7AJYXmEkq+jVcvWXGIgpR4
r+z1mcr767/+6Ba7ij90i9fXZTTt2dKjVWZ1+fes2EwvBib+rtkbiMJf2D7eLD4BHpfRdSASMiyY
H7nN4/LMRMlFC9Z2TkQcQ0OxhLcSesS8fOme8eg7tYj9mrAJng5Zvgr5Qrpq7gJYcocrvgBL3yF1
c7t8chkJ2jfQMcp9r9aaNX5V340BNK99KQK6JWOQD55AZNAVApUOAzg7Itq8mc5xRtNhLAPHI1uG
0KUJaIhGDnTEb6eASFYBzNV8nvxpAwvWoQ8A11dAku7h/MvSLl5kkNbfRVtUGBkMJ4T5iNrQd4/1
MCXfqLdjti6iPBjAHRjSJ8HeXouHloFqMKWvxQKV1it743GZRdxCcumfGDer42LZ7b25snOQsjZ/
l1e6AFLGJ7pL+YRozzhgdutD27ToqmNeJPdye7eudbH31AIBYl7vpWIzwDE7vFlKf2I//GmUYO6m
q5qB2hfY+lW0Yy+FRzyE8Rt6CJi6xDdwf412BZIDj+wJ5qz87Bf/BFYyYEfLR6T0rb9bX7pfxAjh
E2dEYV7GxHmtvFxvA0OcZ7cdcnQ6MpDXLWDBNjaT2WEocSDcDrBb768843CpRrW3lLF8rwoB93FC
8c6OkMdVEV1b7vJhmI0OlnLB1DMfRvd3U9K08b3DLUDf4Ez3EwAtK4xT9g9MtqTzc74GdDODG3Lv
xEJu8u5TtwJW2BfgABEz1obzBs8WOWYfD5W6UCFP+snlh7q2JWPyOQRGN94q5XULe7nAPklafGDh
QT32W1yQJq1OvVRzuM70rJSWtndrzA2losuDfjgnQ9A/x6A4L/DQCKSwDDCRIQldKU2C6JNtSs2k
MThnFT0yyth675HA6m5aBZfGJn8BaVjTB/VxHnnk7wqtrK/rhPClXOvF3BHuFbSQbzWSyHYambda
41CCnW5yZdW3sbLkvcPYPgci7mTgvv0qXd3IYVI4fmL/q+yKpXxVbodC+SkTh8HdxRj4kbBP7lRu
KcHbS9E7rRuRr12/e5yvV20ceKptTLoEYV3kLlyu+nLjSPFktc9jby7luZ0XOYbQEDScqAEZEwqX
hLxgOhnwuIB/FifM/VTWu7nPmwTcouyak80nfp4Cg56OPQfw3AqNixmV7DPsI9gUa9o0IijUE0KP
ZNmJVotdk6NQCVOAV9ccCfgbp57VJTYo5oUtt29i3CPHG5HyjF1FNEclCPHwzdzuUZn5PTUKZeHy
hiJVdjfEcwQIdeAbPs1rQMhBltv+MzSV6UdPXfLERHtWdzQpcxkJqTCxNmkGpwVScFa8cVcTcoHW
x01eifsY9S4DTMCWQKd+AKZK1Ld5TTUVJrmNcnJM804+iSkes189w4N8e42N8U48IoXeOqU9ADYx
ne5I7gO7V6TRUxWBArbLSFbYaZ9jbS9fELLbFPmIY5RhpUAIb4hWtuMNy1fNKikN1l1eTtNZdHV6
cedqgp8g/StliuRKGEqtrr8IfEbzXZuxAFwNuAzpKDO3F4Sv2t9WCHefrsMk4Fe4N+qjDhgvopHG
mX7mzhXxzZRpHKPEoKwX6FoTk1JFnb2BAgluzp6rRW1kwHhZWemaRwzo9HdgVi6Znzq17mPluuPe
cEp3jRZOoS+U1UOxHzPZPiMBsapfLVK7O4ZKyqQu7zUwaClgW3gOJEkAhNo/6bzuxw3+9kZtEmG2
5wLjPPqNCbdsZJWFQtCxeNWXJ8rgsbG8rttIM0jnELmEuUmlN3+UpW7R23ZlujWKjHXQaOJHI7XU
eHat1Ub7iJR7kzppypytqlLQBcTUbIS7QKxWWSbR7k7dwRw7LABObqfy5JbLrPdATebhsdQcDLdW
W0zrrY5jpN4YV1MmPPBo2Mcxgr73lqku94byGniai5FBmZEixwLRY3sGm9sO/cbN6+WhcMv23ugb
QMJNy9T46DoYg/hEEtCkPXPhROnU8VXjrhXNfkCZMoc9kKNpy+M3vk9zU9+ggdbJQ79kMTwdx8n2
mjfyzuGZ3AeKLdgmY8N/cCuTRBzddz+dZj0qwgoYUiY8xGBj9vXPFiZPu2F2qM5y1FKG7pg1z3ki
Wggo7Ol3zdDZb7UXqA/FqJi+G0WetV3JX9T7ZLD8Sz+07AJnzvdSmDe2bem7ytTt+BpcUe8sKpkk
73pElC8kGRgP7WzCddIYhh+Q2xQoutOUdLkJAG4dKdmZzp60aYK6bPQ7IHyWoWTUg4Tyjocq1U9R
sOu7MdOe96bUYjjbCWZCsGdeTLTL2MbokOKl/OWWPC6islxxFricMKycHD/JjmxvTX02sfampxkV
Cf+xH8PJL2wABqXh3ylrmS8BphV99tG9XZevvejBnOKkPzUOYOUGgVca5qWl9S1KnxUgU639mGQG
q+yOjJqBIfCDN7+G2Rxv/NxY5sOgp2CE8KrgrwjQQ1vVDXS3RZ+2dHsrbDOrtFbzDmhN/E2in1md
B5K80eIry+12Ug9EVuODTiaOB2v6zpcxyW9KMymTw0hKxwDYgyp2s6QWjFXg2iUNqy6TEOHqdw2w
cTN2DCV6z71PW8s4N/hGtrZo/fcAbI29WK+9I9jYGv3JbD12MWyN2EzofldINCTsPRk+Qmy2egLu
NkD10Np75Xwl8Eiei6ZRkwhYpm1+s6LK/fCHLt5MgRh+22kQoxdM6yM9pnMY/WvQbt+CPlATU0uj
t+5EDQlIepWOFhSoL+TQFW+JJZn48RAUZ2Iybe+KFi1unLS0fvUpkBFDyPnUBorHdSbAagV59u61
rvmSu+1l0swwNlUxG7sqplCYrPGyBmizLAz+qi1vYiHeGwf+MsFF3HFGq48j0RvRMAQkZSwJODoH
7A9S9mRf2ssJOauJHDJB0oZlbVOyET+kZp+hubRyED1GFXoBAbOZb5R3pQ8Uf1QNI6pc7xzTv+i+
uCrECd6USRbiZbpVwEqutFl4gPW+QIu7WxblghCoD0PlHUbHPTvDXESDM/302eTcsVDtUWeDUXV6
jneHTnsrZh3cVtNC3PToMReb1W8428Xe9fR7h/4UYwCQCi/4YSrI/HLJtzPRFPdF3FVbiM0n/p/4
tHS6/Urs4idWUlSCGalnxZKefdc+6BTOT1A9UiWzyjbMxxgcmBMY7oFGH7QT5nxW0VZ+Wpdg2Ng9
0RNJW7BmXeDc8ibCYMjkCc6JDrMqf2gtjxqpb4xbfsEYYoGVX9JVMF9BiU20jDHFtwaZOYdaTJqc
kY4JKryxXa2tXTa17QPVO7MXXBVVaNk9U6jWcD96K53ONmFqz8Ke5AfPt/QOXvq7y6b9QaQlrBvf
jLctC+CT4RgPNivuqHPjZ8s1OClGVuG0eARreT+91LzV2q8OtEL9B3FO9dGt5J75uN4Q9HiN6WK3
nU3++jkWWM+ZQasgfbMH8mqAI0ZSXxM+jW1Txu3PvtbcRcwNb4d2bfcteMPQtnsybvKjBeH/tR7T
i28AYoKCdowLs90LJyhuA/OXDxOkQ4fAeCg9IBgD7iF50PFvnboUJ4PnVHdSjiZ+EeuVygUudDlx
9bHYlj977f3IJ9/aAlvcuG3cwmJI5u1Qs/jqc2w+RBwMS38WDbLs1EaaI8pKXJyqas627zxiMrrg
uRz2eL4kQS+1/+lOcBwnuXg731dnrtHhWeriBtfoTQt/EZwD1hJ0NLVwqm2AZiSEpSoAZ7jLsSN9
4ggFVWzFmFxKY9wN/bhEGkU/6vMrMLNQWCfLZDrhftuzl7wY9rJHEVofMCQkZ1Mo7ws6U/rTn8bk
GRckg7Q2KH8utUfIljeX7ZZMAucuTa8Rai3eJmQF1mNpeMXWiGcLcZVYQSNnmlOsq/fEcItfsciy
HxWws53J+hsc0hhHRmAWu3idfpQoobYsFNoT285TYyJ3o0gaHjFveSeErs9mYPgHtN7e22xdlyya
OUDrsc0Csttf8fknR2HNi0sjO9WFLQ7tmiZbz2QX3kwxIWINS5ePtTWfFjU5z4PgcTcRUQX5KiNu
K5XP2rOSy5gjM2H2SdGLIhfOz3WsKrImWor4R27rszKzDKR67sHxric0VECgBEF8vXxLbBkDfQv0
WfgVHViLSoUMtOy2GnS2MwZy4flpwIU1uCVTYWKNG6LGIgq9AJ7KQ5mN8Spq6x5TIkd90+doKIx4
nwVMC43BySCrWYgNLfSJJ2uJGSdWWFY+PKTEj3nSinuZAcHkeRlvHAFwhwBEtevn/EzXmcFHmY1n
QjXqgvaFrbbnIbjO+uDDcfmu6DCBPJFIlbY+GHIK3/G6nTmidDk13DwU5GV/nK+CFVMr99XjZ74F
Y8mM2Ovr29RohyqsPR9RCbqGnYX8aq8QcpD5lvTP8OpuptoiB6gAwqitAjDRSDWwsvK6aBC4iNhl
JBvlv2qiWZzNyPjgntWVPFTk74VAjXJuzbg+p2n22qu5/90NlA92MZjbdCWPjFOOFFLoqeivs+62
yuTXIDkrx8Y8er1zqE1C7dt8B3EvqOFfkhkUB2t7gspJ6lTN5dqB+F0js1ZI8r1SgMyZxqoInlKX
+W2LVsYX84ODwkF0R2iZAL42syk6ecmQdgbZtp3X1FnYL3M6dJGVaGlsTd0B+th0tleQM50pt2OO
fw2vSMKpQh/BDiXOKJ+3U2mnoAxRh6tPH9rLKFkLlS65UvPcp2gkjFW2/s4UTBF5mHcMeQXSr8Rs
li9rspLgwenUS4+eYdxmduZCq8oBXE8YVExzQDFnuqMeHoPWohYty4BtN31S1ozez2TO7Up/FAMW
sfowt14n+yMqMu1TIMFxzqpdK10HJcK6utYY71mGV6x61SCWcQXKg0ZMHD1khsU6RoBjzbXd0CXO
wtilcaD929yeFNBaJLjvSdfGm1g59k6AzWk2sCz83drkVgTl1g3JU0BtH+t9UNlfPHR7OJS5ftKK
5SE5yKwzHTBvO8+ZJ0LVqooqGnNxO7a7quQ77Tz1YtXtlky5ZoNL+V4PxilXprHNoZyGjnJoYNcc
YCkJXBwwuGpjfsO32QderYCiUX6UsHVcRQiUKEvMkNZojeEgpms3Zv6s3K5C7OzoXZIW3mMmQLVN
a0fPOJQsXSYynvBt+eS/meSrTUi/wJjKM/zGrD/gtOF+Ipg1JD8AnY7sH7Ohw5Hx1zrGZ5m8YsXV
7MK72ZHbuFX0TrNl5PcBgYNvWMCAZ8ay2ClC1QgmVChQyb3Lsvoq6eZ6xe3IosBgbIlGLXGYSCwq
pf8F54VWn6kjtQQSSfs4pUG6J0wlGSMoROI1zUAv45ct0pPNT4uAsWS75Gesib2pfDGb3INfrOcb
1U0yKtflbkYsckTP960qyXLxyoPHJ0caOVLckmSjeVE468gz8uM8BQjZrI/OSpBC0+nkvo51/4Lj
iv1ISa1RruldYdF1XFcivy1jSYpNN9ndje5H68YwjAu6dLE3LCJvOo6h3VSm+K4qY6ctgeLSrE9l
Wpb7YKS0xYdeehEcceZZBqGDF9OdcOIq0OCJ2S1PSszyw8BjtllkKY7dKKHJTom1r6UxnLrMfm0F
5DxruIJE9fIiq/V2cTsiaRCe6r2Zq0cxdTzmyWu9MdfxN4TOGuV/givJc9S26Pzu6DjLIWcb99hM
iR9m3Or3aYZlPCsCmxiMdum3Bqrn+eAJYdwOHS6baGKQ8RBPXp8i9O3EKyOaeCssUyFZBxWXOiYu
OWIhQ/AT8TO1Yn6UMuOiR/T4oEb7Ih1z3JZkgz42ge1R8MTzqSSwC+Rxk7mRK6s2MhJZ7TKRJSEm
jRIidNlzPaPQTBhzph5cNlBc1NprfLJbx9+XTjBBBAukt5/iIbtJEEttqyR3n6B+rWQ4dTmfD0gZ
MOqGVLJUj29wNdofa8GfuHmAqdOzmN9t3am4bbCZP6Ba5b5Eg/fkEG/JxtoIwiBLEZukloUPgrFc
VOH52TvEDjBSs6wdsqZtK9UOi03/OZjOspmY2B7yoaE5AHwbgV2eQosW8VdOi3HOEa9Eg+mm+96k
BXEs08SEGpc7AzNlvQFe/0rH7hb+Jq0SF2bZwmwXSWBdd+ahKCwJGnTGCUsGBylHXtvdAcLXNwHv
/5nZxoxatjLfe6Qca4if+odL9h/S3KGnR1Ilu/N55lmIlGVL2uh8IOHtOE4W7mxydWJykxPjx2LW
K9+u12w7iJmht67OvpuVOllx1YS94wwvfUfzK4rM+mWv+nfSUSQzMq7dCOrc+NQm7mUx0XP3a7EQ
0OoR9tdwDk+seEFIUkog3GSstySEdolym+fOT7YOGBFWxbJ/ochHxDZQx/EE9rPY26tmtG+qrl8P
AAN8IDq9HWGWb466NJFBeu5wPydC4m0urT2DugCbUZbdedr9JoirfkB5WkKotihDqLW/2rEHUyAM
fTdibIhys1u3xMHMG7c3k4PNCvwRZelPJlF7uzQirGn1xvWTk5P6mG8GyLkxUWJcW/XF7cr6OAyu
gZXUpYDZ6GnRO9oerP5uy+1d+7269AaiP43rdIsJID10RdXzYfu3ytYzJlM/vWFG6kcEVJKf6Bbt
A1EGBfbHAKxdCnBqZ2DwCBYCf0I3pQrEukAgoT9o8SltFy6ltpIUxrdowCUGTfeLUdT6xX5VnvyA
oYpf8ViwFhtSMhKcbYwb+z5vjPFolEZxh2sIpqw/9ekzY4B6R3KNDdmydY9aD9jZqurMnLEhps85
oFb1iRycbtmcw/Oc0oOXGsuxV938kMdZeqiXOHn1qTdyDIl+SfrRiloHkIr0HhdSrilIS47TZhkz
ki/QbnOOqtkGwo3dDE/My5Aob5cSnfY22fMdBrnhQObvXhOsfqERfpzNiSs6dVclrmrF7pZs1fZT
2SAKNwXWBmIta7srdtIL8h1/br4zQejG92WCfLunCGkPDPoxppuxgR4GVFWIQayxzlhOxEkSNZAc
XS+x7J9FAG/RQzpjqDb5RWGxfAxuwDOLEISEXAq7Av4H/3KYX8ecuNB+Rk9ZdvjJUals6ry9aYRb
bn3X6TYk+FAIL4LABjxRJTquhjJ4hzMkUq7l0eLYaNM7A2/8apufdgKtETG/970IkIlkGswRQ02y
myB4PcdD4Jw8okJ2Qy7QVYGwdB9jUldDIMYs8pm0EaA1whhGJV6EZTXqY+FzYyKnx7VHCMoTOL2W
y2a1HrGh9NvOw9pF4nQs9tUoiD1anD6/OMbsl1GC0ft26NGXFeOK4SWY2GvNFlNSsj+bhxmQ+qvF
8w3tHHfjplKaIn1IxRbvZ7LtLbiKdS/SZ+Yvw45woS6cDBGfscTrsKvS5jU2Od7ZKiE+K237stSm
e7lOjB6Z77gnO+/UCSilhBFdy+HgZSLYl37gPOJ7crCOd2w6Kp0XBEpftawtrlTU6PPFDuz3TtbF
GxIWMAITVE3MZP71a6n0Yr2v0gI0nxJel214RzQrvbu89yN4SKtAdWRh0yLVEQnx1yIzFnCj73N9
0J7668DuBuftgR4b2XWCBPQ0iMS4sdpSncCijzdFLuLXeCYci77JjMzGxOSKf2V87gev2QcoH8OY
ESa8Fy8Ik2oiUxcOI3kBC2zmpdtWUizJByCi26bxQ7DHet5iIQ7oMwrJjGlDECCOBjYoICOYd4J2
3WcYS6ZXrDUoyyqmgZAhaZV/DzNGjPKaEM/sDQ9rf55N34EdIFok5vACDAsHE9lM+aAIXA50wPKB
pZqsz1yIFQptS7fQO7v1UAZDzCTIdXaJFl6+kwxS7hYEau+itfG48/zlZJqFsu+JUPlk/+aNEcxq
sQtmbd8xrKX8R1TMiN0jOO5NqTL9MRmaxQC7F4znAMB1VJpEVpCEDGKzMcxtD0v626+D1LwUTBwj
5pfrsy7Iv5jIFAkRhQXR5Jj7oFFP5N9yoaBL7Jb0LieLpB2DCxAbLFl5EIExfc609x7ojzUQ7W0/
qYNPTq+7ibnCI/w+Z85GokDK4tSnKG1nKPH1ygSYZe8ernTPZC8/TR6a86SMryQeSLqJS887nPnA
G5c0qEg66aO2FRkf5Jfv5Dph6UKe5oPB3HgNks68fnCNmh0GVvGlT++SFhjEvHJMDrM4jIN9mWf2
X0pLjGMDxNYOD7Ts8rcqCOqokDwqMhcbAbmBAIDig8/MP8Gpa4ztsJsCMKwgRrgVGHOzTz7aGtqB
AcwyRbc0GYrmPIunrUBR9eTRBW7zdL43sbjG0Nbh0fojsccAP6f2LjOHuzH24EMM3e+grh9WOonQ
ppp/NFgX63E42m5+i8/Mj5ZMMTlPsXOixNaL6T0kk3+GpEK2l92+WWb5KXz/3l3wKo/yLi4rFSEq
/i1y1AuD4zuXIquSx2oxb9tq/ioTTdoJJylDEkmAo7ev2gGPlh8EkQ9e+1TyaMKVHxQkV9Lx9pbM
zpnrkGMcFwm1O5Zj9sJ4WcBmQxYVrDBqHMkiViW2UUJo1uGGaTVqMJgaX6vL6B3yU1Hnj5Vg+qKJ
1IIIT7uWUdCHSWJWIUgfvGVV98r3c1jG9Gxp8SoCHMyh4yjvrDlC9lR8Mc8Utk85pr9b1KwE405w
dgOrztCzjVyhqwPxVvUEZm0C5QJ9RrfPrQgYhlt5Eff0r6Tb5s7C1ocxLT6w1kaKH3mFhfKfwoaZ
r4XjoWpyJBU1cCZriD8M8EXb63xiw577fXAG8ft6foWDWRVfMRsYUmVa0sL46NRhDykwr/4WpLY3
M1gE1HHUzkRjB/NFOvceQRaUbzpLn+D9BwvF3SArpIQBh9epq5ssuWFHlFVh4o7m74HzdPNvfYXM
2R+GjBhTCqk3265B9Luqb3/+13IU+0/JI2IUHzAbQwUmn3+B8q76oH8Hs8wLFeCVS5OD6IP0sXTK
/jJZiubJpJ2Y0aTVpgf5c+Qbz4aBGbRCBoAKvUdyjSrVvkew4JDwYZSlt5/RU0+Xms14F6LCgAfV
Iysvt1qMc74diX6x6OdrQhjidFbA6Gv+kcVhrjSIEYkICC9r2/Lr25u/PuZ/S7v2fyZMu2+/66de
f3/3tx/t3yVs/w8iEv8HdWe25DZ2Ze1X8QtAgXMw35LgnMxkzqm8QeQgYZ4OZjx9f6iqcEn67XLX
H33RHfaFXZIqRRIE9tlrrW8t/M5/b07DCfKLMW35/X8gEuUXQeYRg6XpuMvnj8Xsd1+a635xLGI8
Nn1yOoY1B0TcH7406X4xpCTfKnWd07gh/vSlSfsLl9PyHzKWHEX59/0NQqIhfr4ytcUzB+XF8H4x
4YZBESCXo5RYtjYcSwtfJ7MKnYCA2PJ9hC/zKGvd+aTDu3LXrmW46cq0bHtasawR7WNMI8qTplvP
uPtZzcde1RLSa0eGWSIgLoE+y4lu2yJfAG6kUZf+V03Aw2K+8SM989g/V9HrIJWNlICFxlkRQPYw
kRgdsXqzrNx7nN/WwK0Se9AVQ5N1bPoxvAsrB1epTjJLQBrq7HWa6K1LEoXEnm/RIXi0ehk+1a4M
pr1RUOC66uwowLcqAY4Ks5rucHxN8YVq5hgwtFGjkWjK8aoN+/WkQPgm9OV3WQNCJQak/JBSlXTL
qDBfTE7nRzIBDbgvOBO6iTnYmG32tlRhvvZ2OB0t0/Su5CCx3Y3dsM6qQaOQu1G0psR2+R50TbFl
O9mva4SEXcq2+txE+XgixBYxgLLXIOF0GzpWBFcqB5woWolKaRhzt7M4fOxJahCTSpkeNetJLXHb
2uU4nFaDu58sa4KaZsf21yzWyn0ahuYV3v36lNeM5kio9zXa5cLc6UA+6TMUgElhQ0EEC03rXNjG
+BH0Ep1QTtO1mdLoiytsIh6lmQ84tIubmSQxATgX7oUBcdDP3b5+bjPdOtasGKl3JuJ0WEp6wEFU
TnGg8mJ8KDk53bhFKB91iqu2ztzRdFaCkZgND6qBTU3MBp5KPPqTnjR3qE5yxcIQ/0HdcET0NSom
dga5kxUTvMn1o9cnjMz7XAthXdSVDoLebf2yT81TRAHSs4Pd3e9N/Zm+9f40sSg/D3kfPgd9x5aP
IHuFnZhDmapqCBgtsJ8+UhEAHDIoYxq56yi3n5MSNhzuOHOPwoAiAIfawcszOj2TTj8wKVn0gLMf
I12Hna92g4G2W14MO67SROwl07sawgmq9UDEZ4pdsfPUkkOtsP2cCSdpJ4OWTY5RYHdpKJ9U3pBf
G8j+hRz2CyZUgkfUVAV31A0W1ZbF8ULsgKVjcuitjZtuGunfoz+cSqc2k9jpLYtjlk9ufDgVUS7O
bB7nJ8fCaX8NYIUDJVqwuII9CKfCszXmcKAEG7ulQGvFM8wUd4q9Osn9iTNJu9Vq7OprntBS40/W
IS60FNpBHlnlcaAZZ1uE7lK3K0ztVoY0KkrYqLtlv87Xbqj184T/8jn0kuocy8bVeJFlV68tMbg7
x7XbnRHYVY7KlBYbMZjJWeuGCMV8KE4sd03PL1lMsVrkI1q5BeaFbQ5GZDUUU8RJsI20Rx0di5mu
U+1qaPU70lSSm1Ldce4uTGj1RuENB9vqrQNrKPHdmbzgNmQ9hGRfwTAhxUHmZshaKcgjToQQSBoz
V0xBoG5qnLXMdNQfW0BkK5nuNKcbP8jBZwebBBEDUqtlzCbtdGRzzVCcxAMba5LRJGmlYZU3sxTa
bWlLZ0tByVIwHIXNTh+68lCh1VgrAoWQNKqESAyMKhye3IdD8dq6SYmK7w3FkRTLfNQNl6JM+FZ8
U9FIzQsX13Qlawd2HSRHTAlE2jUGCsXJoebpQplh3LO+6eMIwdSQl5YusXNg17SqZkWJ6IU6Iq8A
B+mC5HOKBlu57rDzmtw5BAjaJsvjNLu2AuFc6X095ZzNhX1oSBf4rPvKjTcum0VZd/kt3QIt7ec6
TjyhsdIiqezGCPFxc0WiQz3XWDMnvo+0Oq7iYLorG/noxE58b3v5+BULJ2pNP3A84b0n2hiMA0Ri
Hsh/azThLsN/f502/q8a5o2/9MuvVFd8i3+kNi+///eRRAgLyrJHJvD3iVQyePw+kghhftEZSmyI
XJ4UP44k1hfd5PnO9EpayGGiAeTb4J5coM1fdN3QPSxCroGAxZjzd0aSX7i9OIAMncsT0z0ZHddw
TUapH2fluaJezxRDfoA/wJY0fNRUOm0YWFhJeNMTIaucQ+lV2h/ASaUHh9Ka/TxX15OXvP4wxf0L
A/3Ps9EffxNGLYltXzrAAX/+m3RNlFKhHOcHjHMH7rvsu6QZf7VQ/36fnLm2/jWp+l++aN5DaZiS
qIBu8pH8+KJrwid6lHf5odUD7l7FBifd1RhgwTXY52+rgBZrFMLsWkMQXc9xOQFmJ54ySwYN0TXe
5q9f+s+u/d9eusMr53NlxmRGXX79hwMLjqByQqOmvxvmxia0vBeEonijKvMAJcTxKXGHIAvl7q9/
7PIyfwhpLZ/9Tz92iTT88GM13K/o+FN2IDPArsSiH1GkjbEWrvsfsNn/4rP98Sf9GkvoxBRhEBbZ
IYqGd6iJuyDpCbzPzmcW/8dXpS9Xyp+vi6uYhx7xs9/eTD5e/ZfXFShP6Q3NTeyw2aIETuqwAwoy
v2aqqJT1xLC1w1b7XQUHclHYeI9VZMpNa7ovkmbBXU7jjUVJoAvwrEN2JdhPz8sua+NpQzo9vY5o
tFqZhfSrkCxYMJXoYFp5JywpLgBjifhp5jv1Bjc1HY0rdOKXgA+fTxBhSYp9FPWP6WzW28ZuHhPN
JQfdd+MmR4fyhUXmwIuDr9wg+lubQd6C+r5OxFz7RNOvGWPkZjCC8klxJGU27YuvstHYhiflcWKX
qlNyvLWS/lnr4YxOgM8gjNxja10oJ+A76Ho+eyO6TY5wgIMe4gBjvxhTUDXUbzIp7BOx7A/G3AbM
zRexibpHO2Pl1QLR3pR5IO5ZkJ0o4E1vMEJzEm7dLQcEQpVRjZdwxN9nFcA1l81c+Fn/tr5oSGmY
/Yrv17zutOirOzusTbstOyOe9TT0KmPcuHH1SGfiiyDbj0VFrEJ9VzYftoQcDBQN8QyI4KHDCUu3
YlPtx8bbN6Xcc5946af2Jk7ltzQBAaksu9y5TGuroJzWQ02WlLMdg03X7asidnmoG4+hGHdcKO9a
EGmrpkbH7rJXl5XqKqyZedp6NzczI3dHJ3TOFLhSdphfUSvzoreBvusbvi8Y9ihwbTLGVde8V2o5
JcX1dROyUIbVTw1pivdfb4KLtGaUbZPfUNpPjuC6ADydb3SS3E8tnviNnJJXWerUXzKj0Yg37Tgk
cc+ZaSLiTWf720OjIdArj6Nr2Wu+B0+aXMpnbO85TYZHaxYjZzQOjVNuZX5iNOuC3KLrLatO9jiz
YWxGm9NO0rLz0tkZ14fEqT9YY0yeu+pS6myFvtFYN0cOzpU2igxfi9qjlocAuev4RNEaymiA4ccd
7gJN3o4RRepd49zkjXvrcjIARa75eo8Ih2drM7fx3UzD1TTGAMPGbO9l8skO9Qc64Y/cnddGz36v
7jZjQguiOjXiXpKACMfPMJJXGbRgSuF2Wb+pOovMKkiE4l03UU5RLdxAnaUBTDJ7rcJ0HcsF1K3t
Q0FOpgA2YW4K5G+qxtGL9dXovIwkt+uu3BAOP+adviZfuAE+6o4SwaZ6Hrm9uqAyKr5+YXlBZGFp
xcLomDfpzqC6STu7FjiODvddet1lIBpTd2Ozoe12oXsXxunBUPNGx4zTclYdMY3supZXl3ZXXX2T
Vv22pPNqxnCIWmRGb1X3qQHE6IBRagTgk8+WfXYmLqF4xJKzWhZVFZetvBR6w/8c155W7W34CeFn
UnCKjL6Ps0Ml+LZqPwGv+lHnz7l2aiGiuhVE27uCNHvgic3Q4xwEmZZbiN4r026vC2WB3HP8USVE
OUnCR2pLqmyjeS9R95rhJDIYyVkJ0rm1jp95e71mvBtxio/4g+PhukJNDDJzIxa9jYrTUvrUVR/m
6R7vSCn1k0nJcJAGbDDNY6x7PnzBY2IMPFW5hHuwNbRqdyXI2PrDwkM3GQ6XEY47ydrX3JJduZF9
v2au3djweVrVbZb3Mi8LXJX2lqTYWmIdITSyqoF4dHxNvRqNPNkaubyzagvf+D3S3QZhxrerpWBK
+kgqGMH7bTX16warSBG85LAHWRzPXrKBMrClrvkIJA2uIB5vZa/hK51c+YbBu4sjCtK1VefpV20k
9rWunuwAu3NhnmWUfUVMWVGjvbH0qykHIafjfcMwmjtwHjhJFDq5m9JvFNhftqK1BjZ/Q67ybilb
GvR0TfRiI6EBmkO9Nq23ebi3YWhxTzkXuLRZuSbyVYCCy+FoNlz4ZXqXxNE1YsVQ3ITFgJz3YZXu
1gMvYbag/EuHpK/nW3rsU5gMDeq6zbqdzHVoFwqBgJM+ztrlr11bmbdjwOUDSyzPN1S2F4kOxrOp
cT/Fr4UChRJTck55stFsq6yhKz50X/QwxDfUgtcyomlL3ypn/lmtkff8ecL/MOZL8Vb4vc7b84Do
fIyz4X40Q+8UCCrYyizNj1XPeqJ/mAL3uyH7ixI+rg0CIqHrx5o6lbq2Glt3Vw1wQ3ot+xbM3IAS
VV3zzDrR+/dZ9kqQE+xu6bW/wvx0JYAxbdDqd389Kpk6S8BfhgrPYrFo2I7J448I5M/DUiyQaWPL
0/ZtrflDPNXwifdUFBf3+O36DdCOE14KWGrsGNM1E4pl+jD0dQJrA3E3M85PE7EMtPKxWJhHHXLo
oc+arWgwT8cQcL3kbeJcDALdjprPYK5N2wf+xMaje8p7x3jAOvUMhjPaeHxvRfVZZe62nFABuPdl
ycPYUk9aF9q46CcAQUt5NpMDSLn4u5CDc7G7OX/j3XHqr3N1ozQ8d+3S1FHyV2lwmFDFIalona/A
NYs4fA7hhK9DzvSRd63hROqFfjUgMGAvw9kye8/EDqMVMqC7Yv8DCuuJCjnC993BdtrgHXYhj6ys
vxdibE9mqdUXF77Zqp2EfYlAv54n+vvWeu9yD5mr2tcjNb1HU1I+x2hjQ1Gf26a9xgCW3rY2tj68
vS+DFUguaBcMHXcTIvM53D1vA7pnJMMIqHroF89T+S5dm0rprLvghHkcjMgEcKSIiSQsOyjEiNNo
WZRyh5fTjfQgVxR5U7Pgj9TGIoiPm8mDRacACFquhzmlws66zkvSRW6f6ds+m1+TILToWKmDgi2h
Zq21YeBRIptj0enTbdmK51KWkCWUflRmpZ01NXO9uuG1Q9ElWyTv01HhxD5rIfzXFWk7yREsmRhL
8iJGCB7IXzJ4kZQNQCe7SgtZBXBH5hbCvcmr5aEs+31eGuqmyfrKr4tyN1ISnnjVNffBq3G2HqdZ
HKGwHAwZwx3J81fD0Z9U1L6EWmWuQSVNMAWpajdavtaplPUu1OvOFwytZ92mJjofWPUg9ajXQFqs
Z7xR8AmM1D3ySc7abeYN3UdL+eh9YXjPZi6B2rKkXlXmS+hJb5W34SVtxdVo4SAvsv5tthPBtVYl
p7Ec1drpg5s5bNdmzhgyG1xQqbWjK4a9tYKPEIuQSUQCvtHagqCE8zxmignD6F/wgSEuA4in42Ye
yxrL+gR9mkI+4i1w8vp042o66TtT4myJ5GKum2DHNLd0QbT1mhPeR9rYPNGkkw/fMknDZ1dE9zOx
Fy6FWuKw5orRrbdEPyYpkdXoI/VU7G2cJHzoiDO9FXr7Zo3VDU3PUCqgnthWGu7hZ7WrGqQFr6qD
Q9+8QhRl7iVwjAnMastrRS3HszOKY9tL50Ikr8PMI2a/mnt0I6CUWnZK601ZlLgKq+lQ0SB8LIKr
DpQjGNFNDhFVaNaLGRJgWziuxHZNdqOyHxBOzVfZJurMAYmpCaitxv4ZUne7zuozaLBivTzQZm9H
bmRFeAzXFF8jvtiHhm02GBRibedFIih5XmZORvb6lPPd96zvAityzMXBe/pudDvSzYjC9XO/ILT4
5+OWfrd+pRc7OZabYkQZqx/MdKBPW+BQZNdGxris7kuaWtMMCFR8qZd8fGicmrm+SJWfWX8N1XPd
n+xpWqdMEaZ8c4eLPtfbzKUPg+DtqonfUraIOXq/1X10Q+HADGl3c60R4KyxhDdXoRsEbARBN8v3
GON5GZGFEZEZLk/GYiXtyt4TmIJsQT3O2OawLDwoWbEOtDE1SRzgeqIIz4vxUg2ckbKXbviWNycM
1oR3FI4JoIQad65eJ/vrdthrbGTEgb2k2lvAqXfLTMUY7SM7ET85UHDE+IoD39cwTQFg35vmUy4c
P4jNrSkh1rEC1OqlEj1LNnRLtf6M1256cLhFdMkNbekn1v64HB+yKEYtx752lRTJBIMZB1vVxxWE
5eRajWctYAwbazBti1nDEdolko0/V7N7HhseqBT9sWTNv5HeMrhhAmJjo36tCnEyVfR7Rdf/9Cbw
v6dj/h8CbDhsQP69hLlV34qP6B/EMd+Ktx/Xhssf+31tqNHbhstosfgAlXMcY9nM/b431Czzi71s
iRwS1KAY2C7+U8u0vjgOpWQL5B+x3UUG/eficJFGdRfXqCFYNXEoFH9ncSh/Awf9uWWxbBaTLDTI
3vymtVrGMjD9sD2qUc9SGj2w1IdBnx46hne6V02XB5nXpMSwOUDoVNlmNGysB3SWrxz+zW438LDw
aevG2l6OoFqxa9alvq5KHYJfaIThjgMSlUcGD/4tMNl2yYjNw75sZW1uGjW53irG54QDpAvtt2gS
BHlaFdH+0WhlvGXJidQfVhS6rDGXRAR3xTwLskyzdigHhVmFhqOnvsrjcsVBtLX2s4M8u+4Vz3cW
PB2He3NqtGqnkm4mmgu5fLzvRmEfcYoRNuPNV1/buI3apUbGvq3L0bi1w7TP94Dnk89UYzrEF5F+
9UTYUwzcR/VLKFtEioZ0v3ZNvnvcDwSWmKWievqWL+d+v3BL5wP7QfTSdrN7B4Ihn1j9QQC+gs7D
AMaNbA7WZWOZj3Xm9enaTIEaoplp+aeQgZ0/6aRl3ScsuLBH4FLb0cYVvfHQY0az1qHj8FzSZ6sr
VphxM4QIe4wRjqblqII3244vEF554qRemkNGy42OTzECAcQZutPqc4p2SvmySme16wjC41uJqKgy
pVt/SrYdMek4g/SOciYX102Cj2KVLtl1QlJzeQ2QXcHZSJqmO7KWpjW+q4jdHvHxD/Bb565Gf85t
zdoRNklviqpv+DjlYgGv8wJH/hwV7WfkjVJddWlIuYxEsn2ZdM19K+RgftpIv3RbQ658MkFNPWc6
HGpYdkVeb2RlIpKNLVF+qi+8zgnhKDRNta7YyJ5Npza/hUVd5Ddp3ZhiS1QNfXzV52OCp9kAV8Lc
bpF3z42ZVELHe8uBL07PIgKXsCK/ZxrbBoq+fec4FVYgHQLewXOsUPjFwnOjYwzpzc+cOoweVJm4
SQ+YbsLlU1d8z9Y9fJMXVUA7hpgXju+yjNyAAXqMOcXHk3rJa2gxY83Zd6Vy2wVqHpe45Ps5y29F
W6EAk+kctIMJH+G7Iq8TH7MmiaK3Vk0o9oYIDOdEHFMtc5JoA99wrAYfKNbJYFvQirUwyFkUrPN5
pJ/LQsEitZVFOA16pwiQxzhaVej/YZjsZoyNL3phR9/AVzjpurCX6g4JLKikOcsgeDlHRrkfrbC4
bWdljlsjqyuuJhCGkx87JnVIFVl0lwBS4TIZJAM0KyqbzO8aXeLgHABn2b6XuCQq7D4q3hxOdoSb
TEPdg5SENhgZCtcyMATMrUzrZn3uorId6YepAkFmgA0/w4bsjoMCAcyuAD6ckJUe72HR5bsxAYjg
UyPe39JPH7xUUai0NXExl1R6QzMKd772IVNUOvgoCekD3GPwIb0cnWeoEzgHUYAv+qSpc2LMBsFE
uytBLWTsYQCilbWvcjoH13XUldSHN7X9yh0ypvaxGd8Ca3LdAz6AkBUC7eawOcZYoXmkQXEzuFof
sfeQfDfDIhkuE80bgLOxcZmgvVNysLqSJkZszfLIiuWEOH2XUNlIeLFw9uFs493EA9osUYpu7H13
6GgdM+B84VuKe+f/p6X1v/cIv+m/qSVg8w+cSM0/tl3x+dZSkPqrTPi/0JS01FL/+yf6+i1/Lz/j
nx7my5/4QwPUnS9ozjZYLGR8z/4TlyV0+QU/EEIfjzMey4th6Q9bEuqg7dr8GgQrdrmw+/75KBf6
FzAPjAYg3YDpMB78rUf5ovH9+SSnqZVwNJ45Jgkd2xyq4s9PciKjyZyMPS5ulYSHwLEpZoyaht6B
2TrVVT9ceMyHBycdsj2PYuvkJKV727SJe0/xKav5bsgutRZK1l9W80GaRNvXDqslkvJgCCgbSjZY
8qzbni2NH479w0z/wbZTGFB/eNMvv/+df2yElbwnv74UzCY6dWaSczk2wJ9fStd7XU6OotnXHqwV
QzX2dgLHeaBWISGuOLSbLAYCVuqTdQLqkbyUQJY3ekYEwTJmcgeTLq6RUcprNzf2ZqjqfSWb6iue
A0HVDAYORSB4/9spCqq7+kqqavhwRyvegacpD6j04y0Rwfg/dKP/Klkun5GDfMTHxCVkSOuXaQus
dK0nOD72yklyP2jH/E2f0pHbpyj30ziVB0hfJL0CbJiAYqJt0tvoWtARjjZ9mzuY9fCz/vrd/n/f
bGtxsyHEGGBHmEV/frMzvSNOEIkGww4/QWH+9MOgas6DN+CJtzttDbQ12v3tH2pZtusZPDstIX4V
91rZda1D8e8+54P+GrcVaN54Zse0Fm1tX1LYqlC3qD1e/f2fSzeGTUMCA7T56/4vSJZn2czPJajI
lQ1V+Dho5WMyKq4OsMSvsZb9B9VU0Gb80/WMHG8J9oUefFYHmQ/HwM9vMUQNs/Bo7d07xXgscYiR
TcdufJziqP1k3Wh8OCoQX4egLLctWJ9d1MvqAUZQdKWj8tl+3uosaPH6MHh3jf2ouaaES90F02pO
YoL0FQlhNrbaHLuPfVQmZMPi8R6uP9VUbfPREIvC2oS/i9VY6luzrfZ4soilNY3ePHcLnnPo68Oo
aMCJk6h4CCjd2hhJO7xmE3EGmlCdt4xCFbUQH9KcrOzKwFn+1DpFg1yY99aVxAzzoLc839O2IqQL
MZ9ItjZX1aah/u0Y5fPy/42QDLpRQp+GUY7htuitcVdyP8P7YmVvfOvMjVF5LbAh1beH1uYZuM+m
fnjVZNoAzdBNxb47d+q7QuTFm4g0kDa8gaO5jpll8B4VY3zj9cuIRTLihudz+6BVBsAdLuST5g1o
tgmDDmFPumvzUW6SPHCOUwLZTo9m2vvIZlg8h1tbfpZOrW8DWPj7Jhp6arfkYgUM1HOqqxeztiVB
AVQ1hvG4ym9rd4qeA9Sihwzn1qlUjE9FAshi5TZ8c40In3+BFHnbdxB/WEVOxGV03oVGgBUeakCi
1LEU3xqZVWczokqLWJNBOSufv5M38liYRXtDZ0BAm4ILqxs5l6aO9WyBzh9TYR3DKAk+2UOaD4GW
UySXg7tqxnEC0aw0LKB2epU4Zjhs2hC9k9qN9KEMEzR1r4EABhWcLhvaE19FG0sWxUgolGVBigmd
zay0S493es+hbD7HY7gDgGBdCgsfU2H201GazP5h2RzxHr5PqQ0cpv7EMBdtvTAjUs+Nd07gNPRa
I3C69eUdk2a+Da32oylnk1dNZ0Enh3sDhES4rZBfHR4B9JpNafEASCW8T/ilizCaej8qtz/TGDRG
KzqQ5dqbW9fnY4629LctMSxiH2C1UrPZqjSYbs1Emgjv3XiB5NZs+YzaBxorwZ87fBjE7wDMx3yW
fAfJHCyCszcFh7CzCcxGs8vgXBFKpEUEWBxn2L01zto91UHG+5ggKGBvQ/VrtOFGmQbifDUyQVas
tynKnnYUepX2ztNEcimCytlKAT/KBsu8s6LiE6hzBE8gCjZ0so03E3vm10L22hbuSI86hVtHVfoi
IE7TN6cBjtt26Wvs4WMzi0sLtN9sOHxjk3mu9fqmqbUnObqTP3p95wcs6B9gmpBbooPj3mNANfmh
HzVr1r2e80DaE1tmCVZNXvStz8L6puscOugsI5Jn5CckNOGoam90tEYFRbmu6a1dFU18nEhTc/pL
SX0Vl0Q4xkGAOCG8zOHjHmaA3JAA5NtD0tnXptnaSnoRX+rei6e1zXezwdSZZ2w9RwFCTuUuZ08Z
tprfG4NBZTRAqXa1PJs23PVKpmaqFYsyHe+ioGDF3LFD4AvE9lmHXtSZrFaT2KWHVZneUXU4ga4o
O5+fKT6kBNaM3/tR6ReSLLkNkB8IxtDRVNEONODR+EFl7MLU0+IQ0sqcUSXA6eW2oXPJ192A5HiH
N6IPxyMnyMdChuPFmLUrqSlz25jadDPo9Xg0neK97V9M2jrWnaCbdoqRhV2zjL+HqfbQ5ITJmQ3s
nZtYZFJJJaxzHrZ+WFc31YBKwxbFejCqMdiYXQGpqZivXafkEyBquZW9yHeCp9YH0M38xoalgf+R
AuI+CNIiB/aSTfUarmeRPHDhOtuA4W9PRWfIVl5QipZSw+R7ijPSrqJw8xgbphGuYTm7+dI/zaYV
3wnbBc9O7kZe4qNO1fqVju14b5JgXWeCbhU3IgcDT4akLJD1MiqITrsTFoBUYXRRRh5t+CjL5zrQ
7dsAb+TGWNThGdgiQEPNU3emIlBupVZ3iHq+9B2AvwQP+lBOzZXoTbrB59y8nstg2jVSHMt2fs6n
7sFre7xdU3Fs05mn0Jx3RDtHFkA+xpqDAb98m1h1vEka+Md2MbR8HPSEU848fOVZovk2ALGDh5KA
Qb6YzlqBmsL58wL85Rw0yROpxtu81Zx243JivKaTLNzlQlr7iJx9l3jiLmn0mkhJm22nmucWQbLm
uWgc6Midxqc0Yih3sCv0zYbFBtVYKflAMu/Nnatr+R0D6yMnf8uHFRfswjm0buXspVvhgGvvW+B9
hVvjsVB9daAU2LtKSMIBJMKL47gBunRESDLgxZHdj49jKp/CvDgMGhBrgOsJWwiU1W1l1N+hFhFT
m4OwWNEKBLquPYXT+L0L4ts0J/ZfY0Ixncykrcd11xRcdu85hux1SwxzN7mCRvjldjR170MVQOr2
0Bm75mh67bAmxMReo8fA3NfDwdCAPkV2bZ243Q6nqhPdBoRFbX0Pctu+lHbdP+Q8TQE7YDMAFxKw
1kfloZIKyKQckHca45aOPvsFI28JZ8DmfBKBxmT5l1yDApzXNXH5XuMfpWMPwGgiCTxNobYrXFHs
Cb0hpmnepXK1FxB5Ozua39ysBz3DOjCmtGTXZKgF0G/d2zjrajLyEKCiRLa+7VEoipoYDa9tN8gN
/CQiwYbzGKfqoaUwUVbqDQg9E8k8f1aDui9mN7x1OfB7jrQgjZZLNbRcB6VgveWW9TlXyvZ7JPN1
LTL+BWTe1yoW3n4Onb03k3Qze8waoSWIjFT4/vMEG4meBZCE9BHMjkcktx7sJ0OkX3lzYdwk9lOm
A99ZZiTAc/gv8kyuQcUm3FqH9mwG8VvIdEXatmJBGJOitK1HmY86badZc2NbWkk/xPjc2mkNSzi6
aSgIWw/KVjugjd/7UGy9SpH2a6OjFlSnpWIh7HrMDwxZGQssREr47KuGxELisjLSi1u2QQP6MRqu
4wDNIeyfb43B+9oiqVBp7PIe0PEx01MQV9P7ZJfbyHbGraMzcw7ts9tPZzaOR5NvOlvIyLkK2L3s
ZW63fuxNF6dt0ysvNdiP2qX3mjTefeM19cuYBaycnK/0njwnDXuSSDXeLZ0rO3xdgLEs8SRwna8N
pFzVx+ZjuQCDo76d6bmOBr5CFG8Rd0OOpYgLl8vUH1gjRqeM0PymdEEqEB88pRUik7CSh1nQd4U9
gQvbcVbZ4nkYKu+Tql4qNKkVL5GmpKfpJ40k0HXgwlOD9XagYmg+J3gl/TSDrYqhawyPCu1rb0/p
Tclx/ERBt3lrtfA0VZssbZn31Gh1VMw45l3Fh3/oiBXtZDsf7Hy4xMG7k+K/4huwTcs08ENapAh1
BKHv0hWFvl1wic3xdKupChC7iddUb7scochZD5yYPV1D0jbag9QhAIzY/8eGIgthHDs3dnei+jDR
Th/CgIFoSOC3sfwnG9uQIhxLPHUMxU0Rv7H+C/3Q5FtYT949ckEMBUvF+9KCyEf8iu+vUn6l5qZY
Q3ILdvX0ffQAnkZPLWeGEDBGpo0tIXq39ja93V/PUedSlKkYCytaQUnBFRcBdJOVSbzF+aWOXRJB
0gIBuerH0b4q7auxTO3dQNfNvWTbyIUpOnibHvb6ETihWRnouFoU7XQyNBAVRLgtvWx4MxMaoQtF
cTRXtnYdUam50iZxsMdp0zCvUM5ZePdMFAP6oe2Tio7vCk/h8hiqtPwKdiDfVaSqVpIyZ5aukHwO
tEg1qwzDWspCLuoI35N2EU9sH9ajo28ljZQbq9EROI2jM8bZi1D5iRJLex8bfN0bZphCz7pP5XUH
MAFO8SjciOrnd1o9fbDbOsvRwvR1MV1X4QhhNsc1qAyFRXEyD3XKCKftkpKdbpRUF2NC1fXs6qjm
k903j6Mqd8CIEhpLHglxnHCQHnvL5hnpRA9aguWzypeMFDtPPKu7QDcjqntmCsONSKObsEa7TaHN
bYEFY2klo4Wz2bCxsiaIAA7Aqps+x7CCvnDdJHcoABQeDH4fjbBMUbK9/eRlHyXt8NCOOSMZ94NX
P80Y01r3mGRFgqkovonaO7rL/W58q0xeCFZ3nGFjOKN73DfZyLQ2nSpRI3jidBVIUwEzpxXqT9w7
1XoQxzShY2u29q2XHzjM+ou24iByRHbI6Otegvixh8fKN9k82J26A4R5NHN10P6LvfPojZzZzvBf
MbynwRwWXribnZWztCFmNBJzzvz1fjg3fBp+Yjfcaxu4Bu4At1RdrDoVznue12o2UvDAIpNJTjwP
hZHu/F754arela7uUwo/Vmb2pneitDWV1yzQtEVThBtdvenEdCszO3+VdUm5cJxQ8Ow6UI8lc+Si
8FobZPdCG90T/hB/Qa9Qd4bjmuFKtMDfOL6JaWtW1dXCrTEAW/D0S2CweLMa0FLUXph9+nC866B3
Lg2r5OJTiGvNMLrHqARRoaapLRoBeszWoiDGRMEpyPmwkGWP+3cvKBe8Khu3AqGN7LbuwTHL0fdV
UppdtL3r/TLVBHVpLwk7z6nciz5JbEy4433c4NpJPR8CTY8kM55FZraKZM6+sGSrZRqPultDvBVF
CN6A181rNw8pwEHspLUCOG9MPKnvS9pNYCiOXdWP4E71rRMDRFMLISQ9HRmvFPzAtWh6E4uJVmpe
ImgtW8kRrPu4e8FmznoVU699wFke8W8t8QalFtVtpjQZ52KvWosBeDcBV7YROi/CqQ5VZUcpqYjr
NMZ0Qe1cK17LIVGSZOOu8GJtF6flBRIR9ZalX9iKDNhcFmHIwXerdi3Fd5f5kEVrxfDegJIN97GF
TVs/+MNtbI7iYQ9HJoy7R8j80ORkK9UEPpFWCPI7ppILTa94M6v8DWlDgSS+hd5Ohfyags1I2l0M
GuUeHJq+B3SLbojHfbYMdHCl0bpblg9YJKe8jLveRUQtFTfGoPdLKUT+Sy0sEQME9pWLE9lBBvi9
lfRu1zq5dKFCPNrWxpDd+gKdVKmxgwYt6ri4G37X/KhECXOQROV2owfU8At5Eu5y7t/rsMzfEIyr
i5TE5sEBRnGhaC7Mdy2rP3qztN7lrAGrgfqLMx+qNHWJcli9yE0XJqDUJPWiEHpEHa4UPHaq7OtL
mUyYCjhQMl/8FJUx/dfCmwBwKZoWKXuW00F8wLetQ4ZZeNGVIgvxjU9q8AfkASS3fmMtBkVQb3zY
vHs35bCnxQaqxzBRBAgTA1gDqHVQm1NfuM+SsD0YGLVx8UAPv8UruQFgnGtYWaXEZjyzAGbLONPt
ascBmRD7P42iMmzmY3MVKPKzoRTGj5h7Pj4+ofohijGMIN2Lmiue2x1kxEKT7Dh1gGHjDbRl34s0
4o2oxj9wv+QZBqyl0VTAw5QwlZciw/Emx1iCLakVo8B34JoQZ+19kbYvGiYAUoVntqckhruA7QM5
RApJGqVZ9+yjsb9UzECB1Sg/eF4PKB3l1LOjVPuId0nw4uoTaXXc31CXkei2KLZr6kMsDsE2yri9
c17XdjU0qQjkTpWvcWANNlrUlFtdHm71rhTRqsfS7RCUTzWmZVecaPvbQrICVFVCeNdw/1s3+Hhd
DQEAFkinxmXk9jiyFSAR1RaOOKcGW+sH9ZpJ2q883Yfs5gmDe2N5oXUlsT+DVe2XlGFoP/mK6bIx
wjdu4J6ERjWiVASoTHgFJ17ZSEC2r4ycEyovnb1GBayXy7aLjidv+vDSq6pyq/h1clM0kXCHRZz6
zD6Q37eJ7GC35vNI3ZejyqBpSbEudDHA1SwVAu8XJTglRvYlXnyZZYXX3N1DuBem+tG1YnuvFkq5
d1WpWkC2Rb+EKG+p+rm5FYRCvBCx7LvD7dW4wGRAWeNorXFRdqiRI8pWS5fXvjU1zpcxUoR4AQmh
hv9k8CjJbhPlm7IM+l2gDt2vQdWqFfeGkCNP0MZvvsNJv0lcaS8MXviEV0H1+PtFv+mb6hGvB2EE
4xXPletliMBKHjaktL7SwGR5dpIHqc2bgHYQVFFYi33fvDpd6B9gvUGL16PLyoyz13oArqxnTewv
wXU4S5Ly2rOZIrRTW0G4cTqBQgW3yV51wzEvuVBTACnBNbvAF6/HdjZBAL7IME56L5AksEXJ2HSV
Q2ce2tDUbrDvaRYgfhNclDPefipHusx9F1wNRfe8NwXqG3WO0SWY/IRaCQW+iYWm+T0OA2ctITGm
/KTNXsPeNW8dwQT2LmXyBVnqEi6vUzVX1mDwngDOgqfZQXYwcK2GtHq0qjDeRJRFgpEPxBZVJfJE
dPKe9QGhRDY5fEWcPL2M6hm1fe+xAIO/2INiMWvjznN70iaCnt1QpqpuENb+JEeLblyA3XTg/VW5
ynsJpiJej9pCHoBED5pnfEohAr1AylooHoGY3iDZDi+znqMwZ4XwJ57VCPCw3rrNSgmoYanLPyXY
TVQtS9qqV+Vh3WmJdKUlbMK91WWvkPSkKzGgZkd0KujmlanabpxVj6AmnYsy1a4Do4oekYtUF7FY
9cbSEUXcsWotMm8jT/ZHO/Zkoxl4XS54yEt3IYWgK1w/oeplFFwvop60PzYn1WMdaNTni/lAuYtf
q+4lqfYYuzxBvY/BUjebCtQPWWnE2Jw7ogEeo1JvLRQnSyC0xnuFY5u1qI0qe83AfVFHAR0KM2gj
NtZikxh4lVuUwIRVkr1Sqm2uukIxYcFKMkxIrgwbxwN3Ruxu9LVKduQKTmH1qHa8kNtuSRYcL1Zp
V3s96C1Z1VaeKvVbXed1hH2d47yCaHahu4F4+Tv78/86toc++/jv/3xPGcaiv/twScZ/FaQh7vqS
JrN/VD/+4wPLsKq/+hHzv9viMvgfh/H/3f/P3d/+d/9MfpPIVmFy6CrYCs1QZVKX/yqAVf7LVEVJ
pehTI7s1lsb+i8kh/5emkfYCnqQrsoKa4d/JbxkhG2lv5G2UiiJ2M/9POrY/ayD/QeRASSdP5Pwi
rx4ktBrx4GLTEg57K4lgUp5IkM41PqnnbPoyTnig4kgJulCvy6fMd3eQelZfxvqbbPeY/Psrb/9X
3ydJ7sZgjYdhSWkBR3QIvQ6I9eMt/1mQ+lfLk4yuCcFSJqMhHnKuUNRfcW0uQfKmm767lDWBN7GP
439o7ieMI/dFPJgoEvJqclO8Sl0CqYRBeuIXzA39+Ae/NJzWMiIbWRUPNUL0Tlb5qJypzGF/Xr9H
H6wvzfuKiYtmPg4Q1L3s0chQhPxbNfLNJx0Xw7ffdPz3Lw1jvunwEJ5JB0kd1jyt70cHqwZabGuk
WwxRrusQCGXXLZXO3XJfuzFg6Zlos6hdu+gs7RrIwgot1MHMq0vSsNxQSPxzkcauaHu8j3+m/f+a
HGOu+ksX00wzGyOloqXTgpeeytos8Owh/LTUeC/h63L8r8zNjImDmRQ1aNNSRlgCHMeDCdWJxxue
mRnSZMW7iUCdZsmKN8QnRFQLvVvH5j+2idnK8pl1I00WvEslQ6WLdDqulVWmrIwBYwjp3fCuUWpt
nfTETzBmZok0WflulcoGnGTxoCkfHMwPeUR9WQnsJAL9qTmcdgRzrwCYxf11n4ra2pXqxxjYBxm7
pWuSDevx9xaotnUc3k6ztWAM1zlFhZga2Z7mrmNXWPkq7kXAVUwTqaTTFttOtJYN7xlNJqxlMquD
KmwK16J6M6JI46nrn7O6wtGTh/zsMuk5IcnQSBvvCl4sLs3wsvNhnULCQKJ2hbc0PdEWirZPU3mN
p9dKcqsVyL8NgcfmTrcrxXRZhu2VUL9he49bwi9KChcN1dcqSXDH+NWBPjPgSg8GMn31Dpu4RaUU
J9QXc/NkEgOTNtA8sNbQDpP7vHhTgwspFU5EJ/lPv7x/ryFp/KNf1lAQIDIGTSoesJRaxANlFxWn
VSBiy6EMtl2/o4x65XKNJTXH08E6S6jU7E0KzrwD7Dwyq9w4I+FBKdytWdX70IJYwl6G3pH3iLo5
MdHGNfHNDjOVnSSlm9dZwXxueDZp4Z1Se1v0bxLZ17R4GQZzEVIfcmJd/ql1+WtMJjGVZdkNklCJ
GBA4z/i1rkvzRkfo4ojKYrBwVcZXO0C6iuV3hck5bxSS7erGQfEre/RIaCr8emvx2Y04nHvc6Vwm
fCFph0zPuZ6jAYgAuzog+ix12WCNnGJPFgR7S8kXhvqKxp3XVwCd2Nto2Sc+YouiAcwMEB2S3CIM
EZrEKRUtA3ppEx73fSs9pemlQ62SDtM6/EjJbcakt46Px0wAHGlkX6cIF5y6rSlQPshgmwKRRJRz
omV5rulpBJeioYsFic9KgsXjaZxEMXfRlVfwOzECEYQlSPlITpai9MY9y0D9jhTf5jpHvTHOMGTE
qWjtJe47okTK/DbRXbLV+ioZy3HP+/2TDYAnZ4w8YI8cOIVu4cFfBsL78ZZnNrCpdMyiTtQBvMTW
4vHGqaygVPrKrzjfSrF04nwwEzzEyUaQtQiTrJZNphLYsZ+a9ocifBzv/czHEyexP8ziJiyhFuMe
hcMd8LETG+7cqEziXYYCA0kT7eqEEadG812iSafAvoLQVdwf7/zcuIz//iXu4TRcNlLJH2kdErtX
Qf6uB9fHm54bl/HfvzSd6q0+pG4vHrzCThQEqvaJdmfikqj82XBu5aYhNp1IAsGjQLvYIJ3C9T7C
Ps9aaIG5M/zXosQ1onj0g10pOdSWqQ9tVaHecSH7YadBfgNsxaItQry3/LWFo7uvxrYm82zgKOtm
yDdCzBspIG70XTu/vin97rYxrmQ8Wsr4RwnKYGRoa8usyna+Sy5unbnPqhucONPNDd4k2AiN0cW9
Y3AoKqglGGH1wpktT2KNnuEX5fvxeEm5C3pMTqIT8WFuvk7iQ+ZR3axK+kAtAwyyNuRdweNJ8bZz
zIURiae+Ph/57zsgJKbJx6+GQZAxWzo03kaQoZ+eWAjf9x645J/tok7GUhNF1iH0cY51L4bgeeg/
e7cmNX+Kc/T9R9Wt8W9/WREYylWaHzjDIXLfa+lA/mB5YknMDMo0VFB538ooSsnJrjBdy7MTn/T7
6KBbk+jQItTirV4m8VhmYDdaG7nWteCeiMlzwzH++5fhUOAalQreh4e4otiswVjCOjEec/2eRAg3
FJ1UDK3hkDr3JaWVKkWnGiX+x0d7bqpM1iZpMleFfs1h30LNGD504o2n+kAxZLKpv47/jblfMFml
ZCzj2kDbdtCKbaU+Grw6o1098QPmBn6yUn0ekOu+ZqWC7chZo6fu+DPtmpO16Q1NzLM17dY/omCp
njoezTU7WZpZZQpA1LXh0Ipbr185g318jOfanSxHZJAu6mi6W5Eib8lL6yd2vpmPZ06WoyBnmVaP
DbvudSPeStzBlKvz+jxZkVSN+23TMhYJOM3G9tK789odx+jLWpStMhCC8dNZ3GuGLSLG89qdrsR4
wE4sG/vrbYy7tF6d1+xkCVLKUxZ5TrOhf+lDwBg257U7WXaYfVkUotIuUPNOecv/CWCcfYeYm2qT
FVeFme+wlxH5jR8dybCgOG98jcmSQytAlXlKDDU7GxmPF543EMZkzUVwYZyoUYeDqt/Lw3116gI7
EzuNyZrz/BbXv4qBCLJbPaxua+pCu9ZFIGnuusQ4c1QmC9DFB8APUv6KR4q0F/YpGqKzJshIq/66
TrKmzJuhzMTDAKa433XdeXuhMVl/sQf4xA8VJnSE8GoZnCIZzkw8Y7L+ahzCa0hMw6Hn0lBDzT/r
FKn/fgj7Ei8UCpmRhRMv2pgChrVz3qVBNyYLEGmVVGOi0x3i1sY/rhdOzIjvH070KejQ9JLUzFPG
YbB+tMWnWlOGUZdLxSkRTz9QmL72q5uzpsi0ICmU0Mg1hTFwT+YpqX6Qkp/HG57ZVqY0yhhkNfk7
1qQIXxBm+gYKVpJp6+Otz8yUsarx68yG8WlhP8JZr5PRpo/SkLfzGp4sxoCK8iwxGPqmWOnG1qnP
7PBkKVaJjit8Z3I4hfc8yNf+uR2erMWeynaS2zSsor5DfVYfzhuIyVoslBrMiMf3o2QpqpEfUfVx
vOW5mTHZDgvVLdGqMsSWWiASchY1dDpUosdb//1a/s2da4Tefp0amLBjPDcewKTgrey9G8+Kll69
7uEXSpJBJdFjKuEOE5ZLV0gww6HmRrrD1qsHFiHArOrFrY9J3InejHvmd72Z7KU+rtqCUtCbsiGj
HqPaAscHsqeusGlhZVSBv0Qm0DXmeTF/pHp8/fkN5WtZHUf9wYm8mzzDb+5E0J/5bNpkk+2aQvOy
iF9i1JtACoG/4Atfnej1XOOT9Vxhy0PxA7OtUhDrROHaFO8RlJ34CpNCyH89Dut/qzE1dIp40Q8d
ZKA7QtMtasq7MHtaeumbA3NIgCjmysJexmVHl4BnaoGdgWRvVfhUUMw1WR4pdldpIthRoC9CQ9xX
AACPT5KZYKZNYgO+JiUSa5awJ1L1FOyowz0xrHMtT4IDaMc84rBC1EHLl+4S40Q0m/tcyp+TTKU0
Bg9a2vWlPcwscJD41nn9ifGY1GH/9bkmESIPij7Rx5jWlghIgmgd9rAwNfwSUPvLA9QF5dMKnsUG
ZlvzMzEeVHmjtXymREes9Ctq1UOj4tjwjLp/VZahrcfhJpN1Oxg0XFWVXVY+acLd8a837gzfrHBt
Em8KzA+sEpvLwwgzC/3bEp953DaW1Duf+RUnMYR0T51TLtYfUhXWTPSJnfbxrs9MD3USKyINvzZf
TPqDSG6Pi8mZV2t1EioGKQ2R5fBqhz0urJMAv9Fic16XJ4HCp5pB6gJGu08PGsSQ5sRXnBuKyb6v
YK6IGaFEADJ0MovtEqfH8z7f3zjhUUxZfp72B+zLoPfWz+eNxGRtU0YmlHqk9YehtOUblJnnNTtZ
2gI5357K9R4hs61dnd2s/GfEsIKwahA7dgewDX7zE/7n+/H+zoQidbL8Mi1zKwpYeGIttoGAnbG/
wuflvIvDyOL4upnWQebjh9khlcavLl4U5x0ylcm6a/CDrCgS7w8U/PKAm5/XW2Wy7Dp09Hw+mkV8
fxd0501fZbLiYJL71GYxIRLvBv3/WyRQ+3ri282cjpTJqit05Z+rzqG8VmpeLbZmdK556uBqt8Pa
B19n91YMRrMfkLMp6J/KWnnmR+lgPJxmq9C5F4RsnaYHC5ViDySaBIf8EBbPOhyAvmoWSGIXfQpb
aQAvEICrDt7bQkCr3+Nqt9Xqu6rd6+YW6qKDHc2Cl0bwydkCzxcqFpSFqK8AGCyGQVzEYgGpSloK
3mMhvhwfgZmwo0y2/kozYsrI2/6gGstSXwIMOt7uhPjx7y10NLf6OnMNy/fz3hXxKEJXoxv3rucu
sXZbx+2LI9yK/q8o+hDi+7x91po3l+PP8b8793sm0cPrgJonOTdtU1glyVbtTxBM5tqdhA8qz8QE
wTQvDj8aSCVn7ibKJHgYVoezmjY2+4k3Tt2cOB7NHAmUSdhgx5P6aPyqTvCsc5iLhjtdf3fa85L7
+lR2qGCno5vQDMgYPOFK7KsnnoLHJf3NUUaeBBBdzRJdLoaO1DaITREqFOIJNbjTktcmPnUYn/mU
vw99Xx5jrKhSOIHzCIgO2G0WTmYfn3ozG8FvP78v7eaGWDaFOn7LeKOLInY21lJ1TyWX5no9Wahh
b+J6GNJrAP9on9tsd7zXyrgyvhvz8Q9+6bYTZWjKqprDnXMhucqt3O/dVoWa8CB6jx5irEGlIrvR
qIALbnxJWgjSlWQJa586K5xrt5oHKlTt4bpCZ3PDVZ7VmMEat4BdbUHglpLBI/mos23hP4gSYn4J
f1wSQIOLDWrYLY//DGr5Z37HZOWrWH+ZMo5nJFR1e4DvUWeqbZJzbnEmd6RlyvuS6yqkhzF0F81V
rOWLgUKcsINfjVa7NnYdp/0Sz+ysRZKWQKCt1wLF2CEbe6GvZHFAzOOiUlNtBelWJicXegIRWF2m
kNmsEMSsRCHQLwUyaRC+GJlwr0rNGhvl6zT8KVZPRi2vSmyiPJT2uqCvlaSgeBTyrfqe+ReeJ6Bo
0dcVFafeMz4tJjA4qRlsHM3hGu4SkTUx3DbRaCCVLlILywYN62vzUUFWXnQ/ImrtG/E1AptQihWp
eJE7JQ7QvYpxAO6sGGm58eOg3RjU6jihsdHAvySmY7fRahAfqexaxq66CkXtCvyiqVyEYN37Hih9
Dyy43YxMBy8Qb0xoEp0urApZWqTxJ3zelRe8KVV4Uyr1UsnL82KuONmcBxXlfa6NWRa4dMESX+IT
c2WMrt9M+d9T6MuUJ6lsRkbLWTvLHlLzwvyVXoATxMDEH9aZtHVDHGxOLK+ZWTnq0L+uLl9zPRSF
3CSdaN+AY8GXRccD/vgPGXGo3/6QyZxvJKFOLZMfIgrSQqdSn2NG/xkpF1n0EIHxqneOcltFLsX6
76V7n2YtMMV7IVzHGua7HgZ2erHU8nxhqZdcmrZmlN+LmIt4Ek8Phrc0s2zhmHeFmz7BAY6iaKmD
IotliepUSEbWKs7CDRq0FnldvZKTHHFaa6vy3oMlYdxCj6iMjZCd0h3OxEBxsglXqtE5vSAyIUQw
/wJZ8NsTAzkzjpNt2IkAg1O7Seywln5PzdXD8XZnvv5vmfSXiTZ4ugQxlq9vlhdBse+CrdCd0OqO
R/Vv5vDvl6avTct+jm0jW2VDBaMb/sqBjyfUpCResKZaze71fI/hon38h8wcKOTJgcKhvK9vnb47
hM6NVmJNfalS9V01J37MTPNTUbMp+SDDU/Ygx4dZJfirrKeWyl/qbXBiqcyslKm0uawbMazHE4uY
HFRIMZa5c8o9U1cPT/yGmck5FTXLCVCoqGKD5qqm4APfro4P/Vy7kygoRX6khBnthtq689ZxdSIK
zrU7ztkvE6hV5FoDisfTXLjrgI1oJy6Bc99y/Htf2k0gGUiYbfQHHlRtrAeQT8fAh25q3tFOfMyZ
uf/7zvHlT8AjaFRzTLe2+VOUv6nCVRHi2SjC5uEJTKToNUtOHSzmhmkSc1I9rIUk4Imqq5IlxKUN
QrPzoo40iTrUqqaJ6pWYs2DP6R+CU9nGubk+WaxU7im9N2YFfSqypbbHX8Ff5jVgW4qKRUG1j0/M
34jsb0LQVIiqp37VRDLRzVAuEoE6FeXCMvLlIOKhDkM7SrGl/Vn1NwJaetPfKmq3EMtrDZR0S6F+
YI4mGmunkIA553YrwF70LQhCw0OWPyYqJHwq5E28p+NLwcQ+xC/WOdxA3Vwf7//cK+9U5drpXaKY
BSsrqV6ivgRbgVdPzR07blaJ9zOIQ445YAZJMuTZbeZcR/qtYf4ssgJ/knwZAC0QAR3IYX4YeFcT
sG1vgnUFebr0bqXwaeReG6ci8MxWMtXNdp1gUqpKwlEN7baym40SnPcIK06mi+lJAf6pfEa3+FkD
bQuK+sQ6/X7taFP1oVNRF+fl4wQx35P0Rmhfj385aUYCDln2zyAzVKKH9QMX3IJkiQyJwy3uwvYt
lq6LhHey3n1zyQhE2dstHkq4bhnqPsqeJPcNagsVCQEwO30Ju25D2f7S7T/bnrkZvET4FlE1gEzt
VQLFFEWrMt8EMKRUIGatAR6w0laNgaubKwGWobCk6z8cAWfcgxdciPGdlF1q8SFLLsXhMtIOVf9R
FdtMXUvCqx7e+8ONUAIDj6qHEiwBcO3+Eq/YO6OAImQW0nOohtzv9oX+2rfXwBltzXyriguASm7z
nES5jzu7tRqychUPn0Z1p1bwyb3LQcfdRuWCoqJ415a5YtgYZS48paSQXEQK92D0D352IwOUaO/w
DcYf50ZM7ofkInd2ogBeYIsnXJZf9/l9oB50ZQ9H0/ZgpQEGCuCOWO11KFNjXzxilpwpv0pcbHVp
7/cOtEzIzOWvqGpXIPavzbx87il68vRncJHLUril62r96/iXn5tRY8j7EvkbV8HkUeSgRmFJUF35
wllrQJs6m6sxpcRpR7utTDHK5XAqFP9+ufh7jNSmmtCcYhDP9ToaFp01adGFUFu2h5lwDPpbe4wk
WwlfgudXZ60NF4LxKmjvDnSJwdxZ5rPuf2g4oGVFdKsJW60Jt55xLwUYI3I7TV0K7M4TRuHz+ue4
OmLVZr6ECsPJYhydD6J7YqmOC/K73z+5oeSDrwQBlTGHIdLItdtevmm6R6XbN6LdEd/PmxaTTdoH
3FcXZcX5Hfpfb3M/Oa/dyQ5t6kmiwrDkwjFCQ+2osY+3q42x9bthmcTcMNIB3Y0Cm4bq1AJegGX8
8Jq1zJaSCCHgpbvOfVcMGJX7zCdrU9Z2m+7jpF8XxdaA+JmXNRA8kpONs5CGn0V/xZNGZHaLKhep
arLV5EoorzDDK6QVvkML0YlWvvwpW8E2iT8EM9vVSXKVFc4igh4E8MYxh7WLsd6QPZbFdeSsqvrS
cK815UrT8KvRzvtSU9ErLNRewhlyOOR4S0gXBg8Yx4d0JjKMbPKvkSFoOvzaXWawJK/099o/cUiY
a3YScKBFK1Bk6a8oFNCUXhxers7r8ORc35tRJtSY3ByUd8GVrjqjOCF6/f6koJmTg31Sd67YYh91
KCH1JNyUPf2hgaB4vNu/7zPfTF1zEiq8xMN1WFO5Co5WC6Aw1ZZiqgh/IOy8wUh8mCQwMV4ul1oB
7j+MOK6I2C3mwVWVyWzNwhsIh48RGXe8R3OfaBJiBqTrIGcYSNB5v5RnT1F/ndfwJKq4rRMCtm4H
lOsQZ2z51FFursOTqOKasp8pBe3WHGc92/s4r7uTmOILpKsC2KgHWX/GrO1MUbI2Fc2mSqznQkp3
Y33RmfDuNyf6OxMEp6rZRgzqzKvpMG6AQBSHhYV3aawssuQiNBr8Zj6TnotFZeNEtlS9Wx4yl4FK
5Wh3l5jvXqBR1ttT7ytfpwFVKNELlpj3LWWUFYxEdhn4m6tE2nSmtBCrdFsiemteBhmu6o2bb6Jo
W0uboeG2Xl235YviirsTP+z74D5V7QYysMo8Y8DUNyXb5+15ociYBIyy7wJgXAyXEF67zUYsT6yf
76+L2lSk6zVKIFWSQh5fvW61Ht5dyvsIzrm+Cg648s5bTVPNrtsqfU0xHmFJTuzGqNal8XDeeE8C
QFoOmpgZ43rqtnVpG+dlubSpaldIHXdITdqVxIv6pT1V7zA33pPl3ykK7pRGg7q9eNCp7U1ScqSP
tbtKy/vzBmQSCRTQubro1rwNVvElvsYboT5xnJvZW6ZqXQ1UkKXJ9F1XXnMIQ7JyUQBwPKvbU8Wu
oiWqWY6ND9qq7teleKLduU5P9nAsk9wq9zmDasGrbn1GpFMKw1ud1+nJqvSdVOtamUmSU43tLNVT
nZ7ZJKZuJjicBIGRonqo1mq3TbJTQff72KSPf+7LBaoDUCXqmDUfDOeHCz3PPStXw6noz3YHoShw
8qyJeREPcas6P7O/kz3YBI+lVmJI0JNsuVxo0Qkx6dzwThZhb1DYqRgBL84b56Z5PG8uTNadX2uF
iC9of2guitUp4MdMT6d62tZScc5Q/9FTnn2O9/T3ae2bU9xUTOuUCXcAqesOrZYtg9BEYRLrP1sJ
jye13EcxpuvOodKlNe5nGFgKI9KeU51LFvEmA4a0KLGmT7lhBLcCYrUkucyTpzh7iVR32yau7WuD
7eNMilhulQOJMCLQC0691KpyWEaKvC9BHmj+o+nfBFScFDutgYbIE8p1KjebGoyzUTxHTb6LFZ6n
g1cUIstEHJQdlD/krzq2byKlMctONBaCm+2cMN41GC94cCm1rs8u8dxt5WRvVpvKues6HlQOnrst
I3kjAyxdSB2oLk1zbR4u7czxb4Y2PfjCqtfbrcyOsigx01XjYYcZ2c6yko3qShtcbQD0Wg+Wr2sL
nLb0bapEy+NfZOYzT7VTqTv4htOmpIpCG4AbJmPH250JflP1VC4yyzuD24BfXZTyi469aiWeJ0og
XfDnqrfc2s8ShdWZab9q+b6PH87r9PhjvkSpMgvFoIoGqiv6dWNKIE/xlHPt443PjfT4718bj4u2
12SXbYY6xsD21ROJj7mRnoTAIu4BT0uMtNdsOIkv4ng9nqKOd1oah/SbBfv7Ef5Lrws/KioASuwz
HVZVimRXOEYoowkyONakWeImAQUaa2XYgLX5CU0+Q/cals5GbZpb9STnZG70JoEzMF04l3hwH0Tz
RcAa/cwzy1Sy5Isg4l3UDgc5eyrNa6U+72tPrbSkuuzioCV8Kmv3sf95/GvMDMJUzp/iaqZ4mHgc
urV72Z+YPzNfWJtMerykrbxuvP5gDJat8qY9VChkBB3t34mob3w/h7TJzNcqR8nbnNIMxdHXCRgk
EVuCiNO+Xz5E/ct5YzNZBj6yUrULGPBol1+el6MANPznmg0lR1fDUQMK6OEx5z/u/Xm9nUxnAaK/
DlOUbKVarWLlLqO44njLM+Hg99PflwWb4xLawTXnAFfs6k4lhYQsPzhVojAzA6fKefR9cifV9Dsp
EeXci1ShndXtqXReNobec0GPHwLjLReGWzOqF0Cv4hOjMtfvcWp+GRUo0GWb+MyOfLguIbqf0vRY
309tdbITgZTuQsEhl+qYzjJDpUZSaBlSRRNDvxVEES8df1Wcqv+eUbdqU0m9W6cDdHmywoq3GTLL
rtK3jpc2Tew2bVRusANbgpJcZUXOoyxZmfoGx4LjH2huBMd//zKCip62bekTe8I7UjYnIsPvHfub
7UWdrNoiQGRmZQSfxHQPXr3C3RiounaN5+wSEq2d98U2gVSacXbq43QligIv1bsMO/YkSXBMMak5
eaWFZZtsQvMpFq+xlgtd6pWbp8Csdy5VKQ4KQkdqfrbNj7C8D8utOOzqvFl3hrksrF+CcQot+Zvw
9d3PmcSLIMYlR9HwAFDwpMLaF8V4msUrKOeY9iQHVDhquMOIguqFuJQwH7v15bvj32cmyE7rAQJP
o+Q54LYZe5e1i2HUsCvl58g6tOaZedVpVUCvmXrFPEAS8jTchevj/Z6ZV9OagKIISiD0ZneIMJuJ
jVWD8+XxlmX+7/vlORUMqy2aGxwUON1qOO3VSzn9qbcXrvhilu8t6kJcKt3mOsysZWL8aDws7II9
GhKYoMWyxnWvabaee2GOdHLnuTWeTUyspRdm7GJ0fzCl1C4FahnBrVnijVRe4MSl8D+pMRtDUa8t
a6XYDGm9ERD4pfoWvusWSi+0r73FfyL9rlOdPS5IB6l4NzAD9CEJ64q0cDpYK+pHqpU72XgQCvMq
rVBRqlc8sa9MDCM6MdvIPhSI1LebtL8bMFsJs33l3LRSwtOjbjuJY4uCsyyErWNwtdIz6r/NRa0k
l6mV225brkg5LymVt4vgLuZhIh6yZQe9rHHbOy/D9EB4SjJ87iUS2vw3a9Ni3xOZ0Up27hN370Ty
wWn9dafcDMMFwuZlktvgWheGcJmm+0aVll6rLKvms8euy8NQR9qqgbsuVEymMdNJ03SVOx9i+6Pt
TEyR0HxKwWfGEOlNjQ1OuxLEKyve4kK9KvIUbLVLQVXRLTIRtmcv7rqh3PQiSEPho427m56omyef
ubjHOHWrmG9YpS8g9vKEu8ad9BDIz3F2sNoPX9yV/pOMOQfceR4aPbsXrjqz2ZSB9lQ6dyEa/qKI
7zR8LHoWMEbWXCnX8BDsFncSrf5s/5ezN1luW9u2bf/llh8ikCeFWyEy5lQuWxWELFvI04n862/j
KZ3gW7IjVFlrecubpEBgzjHH6L23uvGqHvZApoaycUeU+ybVzm2xbiSWpc20BErsBEUsewaUNI3V
SIo6t3eATS0feXbSGyVUbc1tcD8oc+PZ6erp1iNdMzpGUNkAgiy9O6TQjpjTqeqh62An53+sNj3r
K/FZuDkn7bySgGgLw0WLSXQz0fiApQF+dGa4JsrGGkqfjRQ1iJA9mC+6n+mPhnonnKd4fhqz41jc
jUsw88f++t8GsJE2d9uWZMnnJj/zz4p/jk9OOPgrGfVsZo7vwrfJ6JuXU0/vHExYt1E5Z4/jeUSH
ArqqN89ld2jVHz1ItJmx7lx92upPkX9o4s22wzH6uUQ/leGz4GeWEuZE36VW6RaFdCoyPytO0foW
qdvMQCdcuvF4NxeXpjirxY5y2pW4oArc5lhBjelF06ksT13qT/KDk8obEydLK50jtBRZ0vjycqGP
E8RSu4We4InyxwhtfLBxSlFddG9ltquG7hQVC0GFcyCrVdADvpgxvQC22trVvC31C4Jgt5fOxnia
zN7te38qsVSX77bxVC21Z4nCW7rhaSa6TKUnQUreiTrJhzBUxnxgARNGcsv8da13Rj8HY3wAU++Z
cbtJjX1XjRudm1QCizGz6khwj5zrYLYNVBYiC69fBqhPB5U+csmvRPZBOLRGEJisswvgG/xVqEXA
/3imkmI4OemdoV8s+Q58hjt6CNKZiSlDQnbCu9XdK+p8jHX1YS5QoWj6RspfMvqqK0qnitku53S7
esz7dOt0kkd8hE9AagWSpkKFWwwPZfO7m/M704ZIVdSAZbJQ0x4iOHZF3kECICSEAcksgH5KcGtK
g/Po4DnTkwPtoRG6b7U/zS7H2Yr+vIm9HthdQTNlqDtoco/k8m4MEuw753kQaKB49uxY95xkdi37
nHMFnPI9BZMet5abNeWWGb8rkfQxYGbWjKOJ0r/unnUFXZ5It3Oxg6qxsUYPvwFCqxzGx4tjPkbq
y5B2Z5XoyRi/4xXlp2pNgLTeb8RbPNJ3qcSPTp5/KSj6LEc6zYJNoFqLa3amW5vlJuqGbSYXbgza
qePENOZ4EOTmZ40EvpjbjYxIYigMr7Gv2U15oIunpYWGNkTBvAxet6aeVRkB4AJR9AcAKEkc9BIt
YjOs5sd1xJaa+dVwKMSPSb8M7YupYuC/l6pXWqhSszcoePgbswP9HGplcj9xB7URIA9E+jZ4iwxJ
fa5dFO4YdXiMa2byahyYY5h0vl1fsolG1UuWPuo8LAm8RznaR6pzYDjmVmAezPwN8Du0no2D50wC
q1TroC5nxW9koBVqmLHzjdqzZj2sArFl4RUTzrP2tY7wegLXM8fdFJ/qqvb1VqetlviWOj+l2lvV
7SEfbLSk8UqJbhz2MlRaJNBK05tofhvqThMUfaD4jPsm/lBWwRNxJERnm7Xbvvil9PuMj1THe8RS
O3MEgoqDwVA3UfY0LaEEe3OJXlAQKbXiOUAHmyYA2eO26ceMyc6Z7g3Aj+LRaX90dlDOF2ncD+T8
9/0DzR620GKZPlZdgTiU+aokhcXKXfTTrN4FZ6kE6qJYrP3IEps1BCpkOzXDVX2qKsi2Vk3x1W3j
etmUdVAs5xrCa1uxeiWeUO6UvA4r0mBbscKIzDZKHMN9ucMMuCvi80oHuxDbSfpjkmGIaEeuefoV
Gp/AT+rrycggoS/G4FdV4D5KQDqsN2sNvE70T2ACC3Ff5sESX3TNm/Njgs3SSkNZC9mM0Y4BU2ng
iXuy8i7L21k9gGtah4uivyjFnVYMjMfuWwkBFwbmQYdDcRltO1CYQZGDkbEdTgmgDK+rQJLGhDo8
pOOzxN7X2SSp9w35x2tH85b3wPrhVPEljtFSZ9Kh699jMJB1p2+msdsBnvQyhGU1FBKHgmzcWvVw
sgux6frS1W3qgrW9qB0UhTY6FyVzCKqWMs894oXduN+xPJ+t5jCwOtVN46Zx7CaOCAFXw2KdKLWI
Va1GX8UaPzSPjhQH+XjKJhE6lURCHszZNMBHdpfQvEoE7VnGvmnyKS+nXIVN8YeoSEm5K5J9PzxG
5bAx2p/9GvmxuEtb1uD51KQva0ok7tp5tub3tK319KcoXzM1APPO1hsM+GvsnBUsZnsfsgDmo1tP
Mgv4Z5dtMSrBTE65iSxPcIZZWQHmV8d5Kqzt2p9bo/ba1AiL4VA75RkaxjmP0WkRDDRL6bElU6xH
bw8yFZ7rbHEy+oNzOZxr8dC0rdtEkQcDB5p189HPEHsH3+KXjpzOraP2WE5gxgBJSfCueQBQ25jF
u1rWmzRNvQUKrKhFoKhPqH82VQzawj6Oxi9VgaV0va7anYjUzcgzJPr80HMJTE4YqRSa2UiedFjJ
4OTyj5X9raR6WanpNZseBDexRoXdAgqecsNTl18SG5xJGvDQnZf4HXCQkEmosJLtylWuWuEmxnoZ
DNmvdP36ADjJsI2Fc+oxOmnGb6sTQQ41L5ZwhUXVrl/kjdY5Ligensx6Wyhvc9V4ZtFTCLjK6coQ
jAzV7/o0UFLTH8W261oPsuELvEeyMPb5cMrN4TEzPwGNReZDXt5RgPZChJCE/DU/ODHyEqV162xL
SIxrDmAPVjg+qDWz8lQohqdnyaY0jZNe555oqQ1rdVs2V55LGdYFGxtoadFiBzMUHo3aVVmee52r
NqjYqvRwNH5PDll/C4OH0WpeNeuszc/N8oOaYTvK0xswCN5eO8RK7uJLYXGb0G99LE0oxwbklNhb
zfM8WhtFpZwfuBkpy5t2vEvLwhXqfTUJzzYaHozelSioBnNGpA1jaZpDxXpNSi1Yh+o4VgYk55l4
p/a+I60y6ZQ73WDLmYaNaPODqlWcBSw/zg5p60X0IpzCccUIr7kkJMzU6QjXG2eluulsV6QWsOBd
21Et5rxAyUXpBCjaYLVmUqWbu2W4tE0VNLk4pVbllrD4kJG7EukXNi9qoc/IGoKizZUhn73Vmvw4
EvitcZlXaT06Ffox3fhZsKB2xOsoFEWr+tlj9DMjCyR6uRPTzpgLt8VBNDtU+ATRqEbha+X8kK9T
WPFw2vVICMuwGank5zy5s5X5tPaEb2gwUPvqt2nVFzU9dPW70CLftFU2r8kzF7G1wC6qyVnUeJzs
Q5NLG0KofZL0ONvicwMGyOEl+hyj1Iv6l8GEAN1WAfHlB83Z83sUymsCojFZAmf2NW32I2KHRi1c
SvtPNhKV41Qwqmcvib3m6pg+DlMf1EvQWxdL44Pj6qsmhOrDcG4byzenB1VdQlg3bi3b4ADNYE7V
+64pjy1AGTRfqQQplGOMaiYMx557joix+RInUKYRx1M5ZjF04Lj209XCrjrtRrv9tMgG30w9S5s1
iFPTPJLesjHVe9jxv0o9uVtYaXBBVm2YrqmLfKEsyUWej5UyUtwRB66waqdirnYlwTK9Vp8d+2Dg
EyNgB3ZQhWerRp1sb6PmQXQgCk1Wxx+p84tgvmbTEOSZA+GxUk5AKdjWjlWcTGBtUM6TTZ9nBf6q
tHOgyLWXd9ppImPAUjSPZyts1ucKt2TMxmtMj8Qo+ld4VxfVT5MxP8nkdw9F7jL0wdgYCiUsdN5w
lTb5vBwdafLHyQpgRSAUcIcp8ttk2JjZkxIXHnQUd1k4T3CQnLIVLGLszVHlD+uLJSgJSh2svbl1
MoUN3bnCcxvYsyMUH7L3u/nO0dhdFaX3AKi9rF3ulkZyXnXHU+WdnOd3TvtptzDtMHAKbfZW7Mkr
WvN51t2ewwLEuLO+PK3apZqiw9qrvtrwPEKgj+5XDuVJ0oeRwyk4bj211104MyHYV/AT47Gp9U+d
VHpS+tv6rtcCqzqDyiITeuMoP9X0ZUzuRwd+WX9k3ULN3qWnNqOt0Q4ooQOTaH1TXp6kBDJkpLp5
XdwBd6V+AIpoN6G5OPdalgCIc3Z9Hp/0coIeqf7OqVDNMTlO1ssytkyrqBickhbMukk7cHOAtCqs
sVXO4mFKoeYkexkplhgBfZIHR10GooG6TtNI4CmvAHXQ4ySWmZF0iMyzxklDWAyTpycAffBpOPZb
qxbG2mk0MeBes+zreVOYna+CCTTsxs1Z7VRduaRScpoYGU+yp2MFk6h0yhiPkupJKqCBxXyb7U+n
SA6tyDdK+quvUkC3zoWuCOENyr5K2OGKwTrbevck+ihEbsdp4c6u60uT3Gfzw/Vg6pYUwyk01Gw6
FRUDZks9mdPi2npPeQZjuTnEZnduIraB9Z1YRNeqtI1aSf5qv2X0FCeeIvpG6HGLhBH5uG4KJsTV
W11gW792cpKHvnvPaNeYuk5lBtg4/oR+QV8rdgXPmiCoHtzmjDBSZeprOh+RlTzaI3fwEhqDvTUh
nDutdkxyzWtMgDZXK03nw3MMS8fv+GTW9Flb5kYS1tZoznQcXYWvnijxMLa3SWVtzGJ0HSkNTFpv
+qhzwOeZAAvQ23i05+vCAzpcbEkrMvrXyOxYZD9XFs4ey2cWxedSGrcxRWsBg2BQchTImaumxSeg
KxdpOvCB+2tbRGEfm/T+MVO3dntm6IYLhmiz6k/avjsiOqRyHyot+46y3LVJ6VvFpwR4qzQCNdoV
thbOMDqTtQtl7tpMo/6cja1B9cDZWNFWP1lW1jxZ27WWzbkW5nkZb8tivKuctwr8bU03yjC0zQAx
OYvl88pH67G3ClAMqfWjXPey9Toi0YmlP/VyR1tjsR8NL/en9Hen2keHrlBunRfhBDk1VTXluLzf
VOO9jPYTnfZuO/VVKIDd40WW8lNOJTeKH1m1q2li6INvyKco7QHvttTnvyqClLPE3DQ8TF2qB+v6
OVOwrJwuZ8K4NXHMlclvaRBnhCoZ2J3oryHbni7lJL12BFsOeXXOWKfbAnhCWeySFkeLA3kyQ47W
3Ffj7OWptqk5l66zV3LSRvt9jEf7aCXatqSEK81448xvZT8c5OjSpClO/Esd20AwB6933nWhk5qV
njJGFzKfN5ZNrv646/X8IhktlfFnaY9uH43+2FL91cLLx9Eb4xSuT0S78jlao61jhzYzLhOqT2oV
h7J7aarIdVZqq9o4DDaWGplObn89R0IMT5a9I1x8AW5noU03S1cCuxaJ0l3QqTu5fmxmFnGnA0Qp
/LqeaTUpmB8mt6QqmFudjh1CVIAr7cgN2Cr4XnAqUzl19R8xVC9WfI2mzy7xYvmywaphOp7RRh4g
Sv7q4CVZ6ybqdJxsbpQyP8bLeVaLh6yd77q5wmnPIpZJga6k4VhH9AHw9lfTNmep6qw3Cwx4i/4F
Ejx+OsoQCOWJyrphvvb4shRJuW9158Ug1YXuxDMuXXiQEWhV5zkHg6oL5dTr42mJ5lAgpZXpbKvS
riyI3acBef3rmS5RjVe+NWebYpR2bIfq0iWcMSnH4vHUL7/mB7vXDn3f/1QnpCgqp1DY80GsRrR0
awM/sPSYDLTYOl3eKDRHjES9kzub6rdbr3DAhlZMup2W7kOGHF6qq9fKWPZKfV8qkt/XhhQCbVwj
/WAgN1gM0CW5r6Z5jAMK878ce0v9cxaIotvlrEaKV43HmpCO+admzZs8ejLiH3Hn7IcmP5Bt9zOB
Lyw5U9iti2tkPCAmAHRwN8pnO7628Dn0xPJXCYhOH/mgf/1SnS6iK+aNZSYPHEpQB3hjxUHd+ZFA
Tp6S6n0G4c4U5LS0xk7JOxIlZCkHzdszkmIOxUFoYiHKM3TwE/fX4k+65FrtUVKmo9ZxjZfHeDna
0mXO+Mq2IikTV46fM8uvTcp854oMt8mqUGvT040OmAss6ra7N8hwG6QspoiC7x6dH9p0/Wz0sOka
UCoS3TfBOcPp+mDi3J84z3L3YGX1vdS2vpOr+0os9K/bQBDrE2uooWbA53kgWmffNSpnM+4wGxBs
ujYbM32bxGNJ4yJy1L0Mu1XFN7LpO4Oaaa09ST9n+S62dcKJdG6ADiazeq+vZwCigT1NXg2kwdeK
tkBO/WDE2FjG6t2+OhvzIUgclSHYEFz/DCwm0JhVtfy7Z0hw/fPVKxrVq79SDE6KvWmwqfVpdT33
kJbEC5eDQolYkCmpX/XYO5m4Fq099hQMYk3uLXXYSEZCL9X4nOGMRogagDfbrgm3eDXvsDN6OWOd
/DCVNGE6SulZ6x5FbYXz1G0mps7RLAfxQP/JucSp5smIXga5dftleATl8t44+A+6yh3Kt4iR6/xp
dE9W9LEObJOSFfRGE7Y67WCyPsbmt9U8tda+dEb2XOF302lOqkAMqa8NF9OWAou/3qx/OB37o9Hs
BzGEwtE9wl7xUEAkneNDP8CROrVdFsbLW7XsEhiaarkpq6NjvrSy8JtJ2cSr7El0DTLZt2W8morq
pqaFNf9dcO83tHgVZmyqQx1e0zBe8FIoqL6UJEyl7kc6qi/NZMAUL6eQ1tdDae+lZptbsT/1u8VY
32XKzm7uCZrCABnvomkbte12ANM+V3KQpHSphiGIFCOQeRAWLvaQ/J7z6h1gJ09Y4UnmxFb7215m
t57tl1QjZtKx8kc7U0AWI6aX0J+tmXoiECaIc4Xaej9OB7aNHTd42HfyrlNYB/Lx02SVqkWzXZWn
GHSJyedvufpLOtBijCxvsfX3vh9RyqX3TmxutJE92qhI06ppIK1rta1Gu/QsWffm9R5QkOI6tPtm
iPSVlh5JbbmHGXOcRH60zXWbpOoukuStXNmc6vRjklb3CkIueLlhxJkAGHvQ5uNWHyGPMLZQilOs
PefLa519ONlHNr3HbAEK2Sb5sdfe64lWe3+JjfNk3o+c2SqygmM6kTRMgO76+fqRiVdnec2Hzxm7
VbWc9XFLDx+ZoGwHdFC1xPDNHJvC6Tq+7pQYC+YdA0Wlq3iFu1i9t+nKOPJO6vfzdJ93p7g568VJ
SU6pcpKXj1m95nk/cht6I1T3QZLuCQWtWJpWOXOLCGNyPi0/EoydwjqPxqW47oBPALgfFpMDaVv6
RTu6XIzfdf3RGUGjIW8U7LizP0eOP6cuK5FNgkvyaFLvGjThq4SMz9hrtcZdkaYQELi3dA5geGW1
vVacr8fLxbnLpUs30D2qTlKkPaxadzTY0mKdUeCWWHJGb6EwsA1T/a93xrSLyk9CSpFbHAf5Q5Hi
rabxQE2nLPOF9DKnzx1Ye2VPq6AiNSqfrjk14qCCGNYcDxTtnuM/sFe+78NgaWcpPYv+YuhElzDt
ZZgW072ExbuvBlv7ma1qiLvoUNRv6uwcteFBFzNZzJVMGo3zPtTDxYA06DnjuyG/9IkScNIKYieF
eAjuqver/hdr/v0aO1td0k7XeJxiuLeT13JA2D48S+lLybyof7QbL2vsvZ7sbUrzrW79lqZH42eV
7aRO+GLRQyGflfKClZ+xhitCe0RuGvtxRGCP0K7Ab7dgPYZXzn171orxPs3Plkh8AtLDQo1+msl9
woogGwT8UCMyMODgZ6ebygq7HceZ0tTdwX4cpGInaZx/ZN6ogcz0hFLSlwe6ktDA499lXH44be2v
o3OUtfgA+PqoNoyehYArbaHtJYC1oA53Uts3WL7TNjAZPkJCSekCPOYcSfUqCybw2V1vD36XoFtK
NE8dn+ECkhMsmDkf5P5D7aYA3RSo8wU3M5tPKXu9Ij3OzW/sV62gl9Hwkyp7Hqb60R4eFVny/64m
+EKncJsRpiex6IYJoWAhPKlifv+P7LGvXvdGmZTNZc3+x+vaImidU2N9Txl/Gwsmp6lcGwuvmzHI
HLbyNwWTV+rs/9YBVSDM1MZGAbZ0hEnzFf1DAPaVwe9/PPcf7w9pFYv/+3+U/y8uW23uS4lNSTN3
Wfo2SqOvmAp7LBNZVQ/nvHXjQg1K548dzY9FIjYN/dfY6bwYy3v1y8zzf3yWr76TG1USLn+jyK6/
Y2swmvLyb37VN+qgMZ9MO6/5SuTyvDDKYgD+vXvzRk1or6YzpmWJY0jxhsyHjv731/1CGnobv5Nq
nZ1HKv5mNpvKKEPNPnNs30TF+g/xzxcB1cZtAk8qx700ptJEiintutaFpR7GDTU2w/FR2VmZvJkl
GISatuPEeEgNw9fV12gpKEMvlcNsZWQdpjOiRPVZ7sZLX/7DqfHlR7tx9hZjvspJjOK4pOsNLhav
+pbsgbhpjvnwmxn0rh224LVR++jmqSFC3STFQmotYhzyTcEZgpMQVMAjGHvV+KZ99zbuh6+jppng
EFNbevScIaX+/av+4pZXboSMrV0OQsgoXXtGs4v6Z/heLrtxy+yc6q62upUX1kOp38Dw+d7nvf4e
/2u1sKZc0SXHJLJRdWWNY6j3vde9efStTs/bKe34uIvqxagPDdog33vpm8cfIp5arQNOxKo/yEWQ
zt9b6W/zfBJwAlU8LstB+Vhf699//7DaF3pC5cZUpKSqZBmLxXKso85C5jEa1zRa2ifzmjK4Li5p
qVECRveOdJ1ZEwzSMV+cimOj/2QEIUlHPdunVBNNBhZL1XdMIoIcUm67/q5GYmWn+XydzqeyE47K
Dzl6H9sHR5VDU3pK4hFB1F5ZTeKHeZhK5eHvv9b14f0PgeZtdpClZomi0vE/FNPjQlbJ1I2wGMT0
U2va97ThV0yi+Xu36G3Oz5IbpVm03EpWdlm7wLJf/v47fPGo3kbyaJU+VIqestrHxzq7nhX+/rpf
rPa3uYemPjRkbXJtRqlmIYbCKEU0lmwI4P8KiP0fL/J/Xf+b6mHMZE1uDZ6BTE3ctbqv6qOsP9Xj
W184dBkjBsi7UTuK+mgVb5W4sK3X1WsrSQjd8g1dTFrXhVu3H+X45kiPkfWaqj/Bq5sLDVuIGpDQ
xXVqKRGzE9PaqYugbv9ozEkhYZtqw3b+nOYvRuqhZd7YjGwyJ1QIX7LaxO2tkzqE1nQn00eUf6XZ
vaF8OOtPus/umFyU+W41ryy2u7JzzlJ3mLNzWiM7qFuGjG8N/R2z7e7iSkMXiYInfiDO0O5WGLv1
46zLXlO+jNG+RZ/t7OPhH67vrzTht1GPJqawPhvIJLpmc3AYRPjEqIZszWWm0W8ifnRcI1YgbtRe
w0lYp/nuxMm34ucM+Wa9FLNTSxNGr8PcnuJoO/1LSv3VTX6zWKp1rCcS+oHD8Gk/Nf/Y079a1OSb
QmlJpdoeW+T61fhqgBdFCkp7zCV1S49x/gracUMXzLHiKYu5keUVwjQTidjyGrFL8h2n/akPjWKh
acjFZqphGeoprtcfcioujl6hNjDv7SrxSBYMFZrLc2ru4nVbxpqblOlxoZ+ca8cSNkuq/cvZ/dW1
ulmqe72YqjVXqAn2JBBM30uh0W9jtEbBNLtLeNn0zDQu/Vdiyn8bVPTbDK0rbCAvS+6YyGAs9xvj
xNbsvrcX6rfwzlRMQ9eSPXdIVzIY/DL7R6H61Ye+KY8UqcRx3fC6SVy6zkinAzHJ9D12on6b1iSD
6yjlgdBy5YPp6LdOG/pttpKQ1EoUM14R60f0ZP76+x7x37ea7tw87rkZC2lEpnPNJhGZJ7534tKd
m8fdnEQdTdcrsP5Yz/9K+vjvDU13bp72crAdR49KajmnDTsHPToaJEtGJmH33veux82jp2csKFOh
zYf6bfCqP9960duwoow0Zjm1udm6H63l08X53sveHGjKLrUcuaZORMXImMv5RzbDF1fZvmlgqEbc
SZOqcoTThq2FALiMG9cSWqgV/wrg/eotbp6+XCVb00aJS648Q4k/o3mfAap38n8kF/13qavbN0XJ
IGeJJik96+cyHed43DjFdLBpZy7qHWaeb5Xp+m2AUVbokznnJOeqJTLzrdPHwfe+15tnUm31cViE
gqf+JX6Svndj27cPpF4zsJUZERhKtKOpj6f975/2i5XUvnkozSgmevN6WknzbY7IifqqTir/7y/+
xfJk3zyOqgNSuMTteO3WTuNu0b53NW6ziJolM+iMc4mFCJarXnzz98/7xZ13G0VEhEGrkh+2gIRD
FNwTXJ+jmbtvl8yP9PUfb/LF03ObC6SauR33GW9CW/Sq62C+oKP60sT3NprbgCDNgBcSCzIdzFak
G1NXvBq54d8v0BdfqHXzaMaGreSDzRdqRKTBkfzwj6r5q9e9/u//q31gkydeLgufWTW86UPKwr9/
3P/5nf//5xv9luSp95Ph5M40H2Q8YQuZgBmatDk+ZqSzSvPvNR5RPOIrEng1ltaTZhkL185Ecymr
G5NxVlGj5rqYqo0AGJtHm4RZozH0LMNpfdar5TrpPyS26iKWvKaDak3y7JS6by9mWK90ZbVQMUeP
hpmrE6ERVb+u7ggpl5EqvK0csqA5HE0C++a1OOhyj1TzUSDtTk3m56TJltY7I3pf4ZQV0+ozGbkk
RRWuxbxT+87vyfezK09azWMRLzsn48fDH4Nhav+8KnGQ4EwayztBnn+kP9gqyoRSxY/6TIAd6oJf
f7/MhnVdLf7rOt8sT1iFFYXadCK5u8dr+xLNzwZ6IwkBZW0/1gvXJ3qbMilUHW23OH3Q591+ESYz
jL3VL8zlp21pnaqI5HL0qTrJ5bPDqLzZjPbva1cir/edhZlIrcNrBMms+TkygFjeIxUMYx3DDj9d
1kub/87Ud6wPOByeKgaHlb5dmT3PQzDr6FjWmHhDb2pLL0XnnU4fNb4vIoxcXYhNgVjYmmd8QFtd
yYKc6caKKKlgUG/8hhptTgdt+DkWTljaU2gkNElQaC+/avVXBqlknnYZugzl0heB5KC7YWbbKm7X
7Gb1kza9O5nDcy6qSyP1hyVnqDQyqcSkLLTa7ZCURWhMco0M2OllESilx7sFyXxcciWys8VMDoMa
GilS0FJi96XhQSQtGjB9WyS6Oy/SQ92j+XxXlGUzcNhskjrI1/xlhv9dpC/1Ovt1d9DMoJaZ1ZPn
OCidZ/HDqXxZQSFPxnQv4SBvdf7PajqikJVkT0MwPizqhsegMc/kYG3mZms2/aYT9wA03CodfE3/
KNqjsRheZlauNimvlWixKaJJ51ONqfbLJMYd1NQ2dUhdn8YhkFfI1nhSykQ8zG1zVX9phnhYxt6z
cVIMquSh2wjn9A7dtFVWfkFAuSUp7pSOuxEVfmwVLljJtQE7kaw7CYOVfgaw5xXI0R0jB5Rhuwof
weCtW5QsY4wU6zpg9FU98vSo2ymRCMbJJOnU2StYPZ1oxlNV+onVbwdmbX2a+AVihbybw9b87Mco
SFNnW5GtqSbaRxUjncagFTOgtUvZN1PVq4rHpdOuETGuKRHt2xXnQv2dWncLVgaapC7tEKSpDvy8
0rWtYdcnhrtcfYdrhJjoR+E09/ZKJhMTFGMj4UeQpJOT9aeGwW87+6X+YwG/u6ZHi/i7YctB6I5+
2cVep6PiPCjJnznGrakgSWhQthu1O+tP8jTtnTyko8RcNAoN9Ba89WaOA6Z0lmO6Dhp0ZEGOAOFw
mhQZuViFCLP1p2J9GmwMQS2yUVnfVHxjevXaza8ydyLSqJkhQTRGbhnVSKXKjYglt1vIIAH7sjrW
RpteyT0WaeLmMxaTEmXqWgaTtpeROZh9gpyNqWWD2rfABPBe5xq2wl2baZvE0uAkEvNX4mzsjuky
B6RAET3oZ/ljXtoIB/6Mmr2BUKOIvVRhTqdPNI984aPpauQFafKDgesa4w7x4SrxWcJ4E3UZJEwz
7OypXB6EjMA8dly+DDRWBxXHsFOht3e4j2lG9vmrVHYkE2l4MdRtMdn3seE8jtYB+VaJ7LlJ9xOJ
5s0cmJ15GligLfFDKvAE5nhFU+HJDWHNGaUViVuMTVDPFknuF/2P2eD5HJDpQBwZtT8kNrqqjAFr
0b3GeG9Rt/bzSz9XoZxazF7vc5vYTPv/cfZlzXXj2tV/JXXfeUOAA4hUch/OIOnwSLJG2/ILSrZl
kuAAEgTHX/+t4/SXyGjLSqGqX7rdhihMe2PvNVwAHERMuR1yeEeeyI9jmar1A0EII8WnfgAqXj7z
OLxo2xhwQ33BmY/q3LhRoHJW0bjxfBw6EH4+xPWtKrGN52iTANfv84uFXwkGu7aeQTFabUfzmBCg
N4Gx36kyf/FllWb5fY3+Os7SKSBOEQBQ7FM4Nbgim/1qsk8C3S4DWHDN66s4+5JkgMJjwxng5yb4
w2wWgIZaHFE/+SiB9GhgoaPK9Sbu/McamPilBr14bnAvS/6l9nAj5nOpz6s53sVm3uoItedIqyc9
xofRvwQoNYdaDDQeQB2GAmncnAXF0Yxfib4qqivqPyXTfCYVovKMpmR/ksydjjRE2P++mO7Qt8F5
Ke+ANdwvornCC2AbYt3gBqPL+6iFJjNogIYDX2vQPBL1BWH8StOrUX/t0JHPpq2BeH1soGOYtfsl
OUR63nTs0SRfUFvayWLcdfHHqP4RxPejfIJv2C4ElSRD0jE0Xxl4DCucd2jPbrW8aXvYpWT3Un+s
izOcqPNJYLSoKq6ycrmZ4AlWeGk5MWDpcAMDgwtt1S06LiDiAdVUyh6c4CTtG3871QAP1L3cD/JO
KHMcG/A0gMWJAfPugN2MkZngMRVz/iSWO79sgMMFgCXLH7L1Hp+x8wE68pPxazCKS+3feuHjVJwb
1IRBpZqL6VB5KROoCfOrEi2kFiD2k1xKvbBvg0LEGV8UuHnFUp3Vw3xpGKhuHOe3+yw4Ocw5uqw9
kJ0eNmvl++DLiE2EJt3J0tYrZqTCExK1u2h4T0HvDU2L0DZizmGeKECImY58uTY92RW4m3sNZnj3
I5zkeYPUygDoUugGJlCgs4M/APfffRZ72ykH9634sdL6rhQIbuJe1/WujjLkeXSncDylQt0xOZhh
BOgKhPfCbHXuXehBARXOwdW85xWQoY06iw1AVQAG/znlCn+q9fwu5bIebsrkQ9nmIyq9I/CKFVjv
EK/pbnM6XPRetytwGYNpfDEF5127XibkSSffgYHd0CreMTVu8hXcSxCxWqA8ZhmBkf0BDiObFbSI
aQWB1Nt34XAErLCYb2Vb7VtIzsflzdCAtCrpsT9hCVskqGj1mRCseNZuq+ahJLcGwgermXaJCva+
WHZ4q36vQULl5XpWZFClQtNguYVh+pkCkbM4TOCJFeYmAoopWOBB5D+OkGZkIJNIcVXl3wCljdox
neI7iTglp2af4S2ZDOxKlkCkoZovkFmBwIY+gyphkziBOt2nUAoim7orQCk/06DcT+hOa4CCcB2s
+svaHaH5g0wIdGWmPvkepK9RSjzJ0A7eZdRldwYX1wImwNyf8e6KR9da70xxS9V64cvDgnXvweYS
GVDFnroIaLYFOA15QSrac1Ed6NRv4zjfrbjOIgY8J8gWSQhwNmn3YfKhwaXsd8OGGoVbHJBPEImC
53C4m+q7HPwzVGHVqVRd3LYAykExg2t+VpRIQJNzLwZPLfAvi+p69b4gZACROe0CZE7teLdI9Emz
M19crQieurtP1mSX0XNv3kx3rL/q5nUjTr0W/5itt7R5YOQmKvUeZsebEE3yYrga2OcevMzqMONa
i5EuAyew+YmLh55AiXVfiy8JxCZK0P77ezF99P3bPPs66mMhPwlwqwvshRr7L4iu2+wr1+BSYWD5
oHRxcrxGroELNwF1Hy0t+CuILLnJwcKZGXDLMELbDyAi6tp/mKtbhb46g/MAgLb7pKYHTslZEos7
mHLvS36EEUZS6rO2Bfye0kuj8kOD148ARFxVMZBTWB6+oF3QfVT9l1rc98UjqXkKkhAEAYMHMQ+f
Pb89VjjSin1b4/l2hPcnnBdg87ZrYHzWo/40qIfQ4IbwQWTIVSqA/gwKTADY0oWX3QPgte1BEx19
BIHlVtUCVmXzZhTXC9w7WyDdumdB7kaqNhpEDM6gXxA+RhCorQuwZf3yMmwfx+p8mD/LctmpIYVc
2ckoFGkrUFghLkYSXDU4ikF7C9fhDQ4ZOPDgMcO6AYf9mci7AemFj9Xnj+B3wXfETM9aHAN0hekN
yiVI9/cUQGKzXkXhZTHO50nCd1AAMf5xQfyowy8STIeZfwyTFwJLv7hQ+2xUdyzMHhuQtQvIjEAD
xUAGfjcIQONzRKAS788M2t7n+I+kgqjDkp/X5Jswyz6ZkQYAFb7V4UWYny9TByb7kaCJWcV4+/af
SqlAiC6BmxtAaocMw9g/Jl5/9BVMY7rc4M0ci4sV6bUa+s85BLJjPoCDlZ+HHEIG6BLF4CCOBjjP
2uwzsA76sHuIB36Apv71BFY/W4BqrXZ1DPk0AuId4dsJFjvy9BSfkAqB/T/ENxHI/7m4PrFoIJ4i
kjMzc/TmcI1nYCtDWKBe8zMQmjq8AaZTMgdbPe7NZzngvk027xKQJlifFv4lVR9nFNCCagFRZN2W
Ahk5uBwkTu7aFT4hp/Xky3kzXvTj4RSEaNX9KMLqQopgC8r5NtEgRIT3C0oINapNHihZa5XtQPiA
ZMWhGACDji/mOe1l8oGFNYi1xVUQQCS3AqiwM/s8O5cQXUn6+k6Q8NyACZPp4VqEQQrdtPMlB3Rq
gtmbni/WMDmwwT/2FfYjbqQEQsxT9OSB9iMaXFD9XQaAv9ZfRi3OWA188wM8e9pFXC4Nu6/K6YIk
QB5CCOedcPZG/cAqFIK5hMkAZ/q4gFgIXnSuX/488E/k0m/CpC1VPJExnkLazcdkMI+4zK4FZHrm
GHloAGEIeEQtyP+TGqDP5AVyDchB4i3IZcfVIx/KOTn4/foxT35Inl1z8ePPH/VGzdVWONYr74Cf
jyEbVoWbEknQCaI8teqd6uhPLM/vfmerBRCWyTh2FVp6rR/szOo/TlnaUFgVTT8K7z4bCBrzBzIB
aWzSCTFxWOR1xa67d+13f/qp/e4LrA4BBMpVjD2I3xB1lBUMe7rU4IN0eyDJUjFxsC7gMqk+zPBR
KMB07hGraooo01ya9gio6wxVhYT6brV+W0U5BxGsKNEYP+beOZke1+Kd+iKi6+83bmwVLlncgL+B
eHUE+X7TwWMX1TjwEi8AjbjH4xnkkOaIBAhWHtW2Qde/Kb51FYTqyc5f+3uFiLLm4a4DSQ2xYB+C
Kj2Dt1A1eP7eju1TkIVnUTychWuY5u24z72nEAhxFSQfuPo8teN2yYp9XX/sVradSrDh2kPfX4rl
Y2O6HdSNOBixxHzQUm5riIpoFJo7cRMkaYLbFHfato0vwfzruk+lP6C8Bm0bmAnNIJThdu8VCEHl
umXtE6RCKgE2W2pGKHL7O6BAhpoheQRN3jOfclyUMxhHs6pPlYSt8PrNSWWgG1pkFc9ljmSxBFAX
AhqVATM0T65MPB+8EIj+k1LHPqkuub8HiTVcQVfsrnN16BexjVAipKhDzEF9ISHEVeJZoAzI9OQQ
tuUGgm7gqKrlURq100N+YDyB0tYTC5C2F4eyS1uU2GC1VGTP6/yjUdmxBdGny4GfBosRCi00OI+m
Sw65agVfA7TILte1uNZFgWiMvB1RdSISZ6XeZTMY4BPojNm5OMsiArUphqUG9XV+kiG9atSPQHUX
VbLsquHE7k/b/KHQ61M5IfmJwRuMyR5Pzm1bIOKAptc3D2N5RcsrAEUh7iTkGV++BjXZL768Y+aF
599Cmu/aCeJxNUPhQ+KtVW409bdzc+G1d4a1uzVof0x9c2G8FW+2JxYeASQH3dVc1kGwh54JHvLh
FqpKmzGub1aQySfwjfQ4n01KoIBUXYLw9tNhPMurpwTAgrxS8Mz9XKJAPJzolRBSZKtEGYkda3Kd
r1cG2aNessfI+7RIfeTNC8vBqo3q3Rx0+wW8gmHi12EepCYLvhYBKhAAbnD/xRsDcI9hq9VHkK1t
YbT+SYK3BXWxoT3j0Ndo6vBGMv+dPsgbzZzYiildKUdsGTEh6xhRNbyfs3znJYCQ5GDHre8hHN64
y21dbqi1NhQiQtPRlI81bIaj/pKD1vrnQPFGW8SW5+Zrg0cKMqmj8i9kBsO8eXnv/fj7eyuyQgTL
SBGisjsd5/5qGO8RAd4Z+I3ulq2JG/NATQ1DpXyAPMQoViiDQUQOZseN/154e6PZEJ2W4lWzKGJN
1ZdrhIUFk6MtDTwEY5TLUgnJkkI+5v750iS4Z4otD5N3mvVvLbN1zzcr8dly+rV0/hywU2YITh8k
AP68zm9NmtUyTso8r9cB65xFPpzIjzM1IKBChG76/ucf8JNm8JuAHNFf50wKAyRtFCACxsvppj4U
urgu2/AryVCkhzVvgZvVkG9snPG8ra5r8TnReJKcnPBAuIPK0m5oIRyWLRdlixetr77yuD4Y8C3R
vDvTI9lLWR0bZNPvfPEbqxxbc+LHS+aLdkarEQzDOEdbIVaXU3Vf5k9T+zmbDVTWsqcVklwhRD94
CU0f5kHSzGy8CaiuFtTOHmSkRPloKT033jcJEfg/f9tp0X8zmbE1mb2QBOpyCWqJwB0iiCyoD/55
5Oj02/1m6Miq6nR4B5MhxE4wjbypo+W8q7M9N9OBxsu5Ai3NI+2mV9UOwvVQ+YEaR6M+chCECIra
WXORyGkr4y9EAkmpghTdpo3IgUmVW8W+ZhI3d3nfnYRKUNYkBGkGPEF9MIQnaEFlPeS0IJfGRXnR
J2Yf5E+leC6jdg9+3EW7lB/VMl+UgBtXxU2AZn4Dm9WBfxEi3Pb8vCkg/bDOX8M5vINrNKoEwTuz
8tbxsG7ypeR51kGS/0gqhSJItZ0hGAyzN3Ry/8Kv//u3+T+yF3Xz31Pc/+s/8e/fVLvoIsuN9a//
uiq+adWrH+Y/T3/tf/63X//Sv66fRxDflf3//PJXMPJfP3n3bJ5/+Rfwygqz3A4verkDH70yP4fH
N57+z//rH/7by89RHpb25b/+8U0NjTmNBhHN5h9//dHh+3/9g5520b+/Hv+vP7x+rvH3PhYvpnmu
//Y3Xp57A6aPz/8ZxpxEYYA2GPFPTITp5b//hP6ThGEcRjH3OWrfiCGN0ibHTwz+GaDFRfAPDSNC
GE5Ir4bTHyX/DPHfAPSijPEoJD79x///sl9W539X69+aob5RRWPAO/rtCWSBLYMfB8Gi0JufU9HE
u4U9e0tw8WoO/vpJ/5eRrQMIfCjRVVtNaW6mb0FZfvO67Ivb0NY2buXsCeU1c2rkSVqlI3dlAIVo
p8FtaV3OY17NlZxSFuXIxFT9oSpFcOY2uAVV461XJhPNpzRiwyUnkCIAdOE9K7k31pJaqQjCR6X0
gC9P8GY8C0qv2StYbbwTR94a/XSnvEoW5sYA4U77MVULah0ygWiRv+CZ4zYxViqSFbk0CRYx7bJu
3McwUjzycpkcv/30O7369kUsRSzWeEjLpE0TKP3mnL2zor8lXrCAWtF1KlEDFOUyphVVPpTMmgKq
aivUz7pnM65QMh0WgT66J0YPRukhdVzsn6j5V78SXYwGbkWABK0jlO5pMIJtu7jNF8Gt83q+4kqQ
ahGhSeOxKG7quu6udBS+44/2xkayaT0tcE9RQZshrdEFFNqHrHmZzS71LxbY7J4EQpJDPPgm9eqZ
38kqHx48r3a70n6qcb+a8zlZJXDH85A2xfSSR82OqP672/63bktK6xZKDsGQzqSFwFW0NhXkCCB7
/M4b7q1JP/33V5+eDBA+qKEzmAbdia9sVAd2CKxO3L7eupA5NiKTpsXEGO+qJ/G+n8cHp6FtIiUZ
yNAwwoa0YwzUhXrUzU24mtFxXqwLGegKnw1dN6RD1so7H+YCFwt0SNzmxSY1ZlVoct9DH6LrNDog
TZztKrHeus2MdSG37ZrFEKMcUs0DCJ8vgrRfeUDK5z8Pfxrmbwk0TpJ1I+ds4nHr44Kh0KEMAK6c
RDoEdX0H6Z2l34kIHJM//6Q39qbNXZthQ4VKRo/bRubySBJobtTAcbitgc1WKxKzxjBLNGkDW6ri
vJNF8WEu2OoYF23W2rQkYkIhD+P3mgIqwCDI3w3f3KbGWuPKg4rI4NcmbYOYP3keWT6jBULfiV1v
Tby1xIaPslhKLHGbD8N24nqCRFV38+dPP2Udv9k/Nn0LbYilnTJ0dKSOph9dFdFj067sxls6+MWj
272UZxymEk4zRW1WiJ9TvdTa6BRCv1dBhdfroKvHP/8qv58nICt/vTzDLMvylS06rSQEHsS8W7p5
5za0FWmN7GlYerNOUaGCJirfe6Z/B5D+1ldbIUW1rZqCAl9tcoCsTHUu0UJ0+2rrvo/ytlxEBL1q
oDe+T+VySb3J6asDm3c3xW3XJyFCiT9mh3zOf8yrdDLEhHyoNdm6oFljoKmXVig5BDx5CGl77zIj
gU3Am4ZJ6rZNTMrRbJTQfFvqzKVIgq+2JtvncYOxMySvsCgBTMR7ijTM9Fy+m9pcuJxxNaK5ZaAI
7ZdXKynnczXR9pPb6FZ0HYioZiOzPuX6fBEAmKFt4Tay9daJqJxL31CdehKdv37aiYI5Hknrzm0I
svy88XTaVOwDmhePKiFOS0ltPtyM4oAn2xVfbTwFyHb8kM/ArzhNic2uWpkpvaEqdErKCNLh+SZT
jlNim8Gjxy5WEkOdKWPqmRNz11WFW45EbZpVC5CrBzFxnc55yOAoVHbnAxBZe7dJsRazpdD16GZM
SgD9ReBqISNC3S5Bm101JjTRdQP4fdQ2bBcz7ztn6w+3zz7d6a/S9ShmFRyJsL1JEHzJFwVemHYK
+nBj+XVoNQl1Is7oFHMD1NULkK2OG9C6XtsgifrkNNe5t25U8A3FAsdVtEJZ0rOsyVoEd9Zk3/Mh
jwCH7r+6TbV1vS7TrOUQKJ3SGWh9Uw8v6Le73VI2vSoJM1Z0lexTttBzADj3ZfWe4+wb0d1mWMV9
S1BRrHQK8f2bUcefRV0M73z26XD8PXVDffHXLQIVJDLDHgm1hUEBoj90FYQqeQWGItww0Z4MZaKd
3us0tDZ6UtYDk1mkU84yAzxzxTnkEgWEx5xW1+ZwLQ0gUT7B+CPEFKKefmE0unMb2sqeOeDE7dxj
cfsWrSAOcwZQSeBH4Ta6NTFZD7+V2RCECt4c4qT/sIy9U/mU2lyuaeWh5DUC3LrAkD6ppxLC9XBH
cftw6xZQsGqrZ+F1KVhi+wxy4oGo3K6Bn6SpV7dizSMCW1+EoZaBeDNDH2bjKfrR7butewCJ0NDH
8DhBfRC6/vM9kqyd08g2cqrnEGLlGiNrgBa6FkqNzEWkglEb/5T5o5fMRGCu43iAOjN7UBVkOf78
2ad9/JtbILZuAX8M/Cyepz4VpENvmLVBx++auInURzFE7PHPP+WNeywMfr1rIKM0idn0XZrUMACr
C9zv8fgeDfWNwePTBfdqw3DdGRZLzLycs4sSPI8ucdJTwtRbp5/mFTJ8xrtUjsAHAUcyIgl1mhIb
ClX2uHQNdGlTv//e+3ojpdsW/1sneI17XwEzl4Y9/BLC8qJo2+Kd3fLWVFvHPhzkGDVQxEqh4842
0yh8cCkc80+bedCE06T6AjkiG1cJdCzroZcsqVtWbuNbBl5wATkPbMEGPoBDAL5o6baUNqjFo+MM
6gNmHKCjs6HzdsUsnKpm1Ia0YHKNzxjOPvht56YKLgFAcHqDUxvTUvZBPM1tjAkBYUj299yPHefD
OpBkymCD02Gq+4nCQQyKr9Jzizs2mAVhLgv8AvMR1Ce8Mt+gsOs49GnPv7pG/AHXXYsHRAorDeAF
cBdmTtoVyD2s668Lm6o0CzZIgNgw0ApCOrnjBrFOZCGnrpFx0KUelIfvwmAAFyCQ1Gn0n43p13Mi
5rCPDZvblOkKarRg2MIZ0uX+I3aYb0IJjekQYX7U1AOQooKhzxI5hUzCrDC/stF4iUIb0K/kZbLq
6yqXblNix3no4HtwFcJaJiD2byrVH0GlcGuQAuv+6x7M4mVAgWnBHjSD3LGqu1kjEE6dZtwO9dpf
If3kSxQ4WZDWnbqjvvdOG+H3cYHYIThYYGbWxQNiTgjBf+YVYO5OoPG4fbgVhSverGOZF9jjQXim
S/M4ssgpMSF2FO6DCWiJGIaE0Cu4H1t26KbOKQ4TOw5rSmmDl6xORdBsGgJj7THZu02IdehlQli3
QuoRLjF48CSTT+CfBIqJ2+jWO5x7YP/51QQpd+qdo/72Yjz2yW1o61zOuo4VRHLbVBrw+BuoXsvZ
bU7sIFyZDt1UkyFLNgw07hyKX5np3LaJHYZhyVTOhmJ/j371FNTDZZiFTu80YodhvfiJWCDCl/Kg
3vG2vhtX4RThiQ0upZ3sKBJW5CUsr74GsL/ZU1WUjqNHv95VUAOYODr8CGrJSs5q1oG/ZSK36PCT
xvkqGAOFQmEHX3UppOA5BYuprxxHtmIxCwcOICzu77JrpwsAIKeT+Qd1Sn2IDRzlkBIodYuNwuMB
3KX1CPsapwSW2FhHUU0gHTJslBU0t4j6t5Bq+ex0LCPrWK7NAnMTfGnKpfoxz+VZw7M7p6FD/usu
qVWURMGIC5ZJGJmatV/PS12PTtVZEtrxMqKt4k3epXqOLknrpW2VPbh9uPUwLjjciIOu7tIohrZN
WJwvEApwGzr+dU6EP0qW9Tg5J6X4ipcwGajcQmVoHUrE4IauMzZJBtM24sNRzHe7Au0aHkqCWdN6
WMilME81WHC7qggzx8+2DiUniTJtg+O+5uA/BNVl6L/3gjqt198LHDBW+3Wy56io0ObRqIN1kHr4
UuNx+aWIaK/P/LGMVhgx9f7N4ocwPP7z6p723m9+oI0V66e1gal2B6kJ/BJw1IG/K2TZND+uE4VD
eTFW6g5lVrBC81hVbpexDVqiXQ2HsEIjj1FGfg7jdWkgl9BJxx1rpQQCErSJKLD4CQ9vuoxeKaLc
vjy07p6cQxwjFLxNG5XUWzxivlQRZGj+vBZv5KWBdfuIsIJbDhG4fWKxr5rqOmCLU02bBNbVg/A3
CNXju/te7/yegYofNK1bCvZTAfZV+GOmgPm2xnybofjRwKfadLCO/POcnK6C3+zPn8IPr8bO8pxP
Ux6qtIUDWNXE+m4MZAxV+sktUAXWHYR6NriJM2uRrkOTJDTqGdSi9/qfbxzn4LTSr76exnGxLARV
i5pRbPGgMi9toWizzURi8m1Wdt6NUMrx1gusi6kQ8O1T49KmARxtyEKv2OBknQEjT+tiMkPTZnyA
Y9LKWzQVapAaG7gGvLPKb+1868QqEFZEj12ZNlMc/Mh9f0grPQ1uhUDyk+D5ahlIoGfN5EmVLBqW
R1/M8inQde52bG10Npy3Ys1Ig6mZYnWgBEpxqpbTzZ8PwBtTY3uhzF47V+voI7KPfQO9dph3jhT+
um6jW3nDWqIZZUK8nvJxRlsnuvGC0e3KsU1ROIoZYEWiQiXAsmw2Juwg/x7n6zsR/qcJym9uhr+Z
o0RBJpuCq3QaDCkxcgkJmLrXxW6eITiwgQqWekAJuLuDeJ3/2EgDm7s4rNn3JKzLY24CJmGebfhR
h5n3mMDhFJo8yBtuC1OqpzKpNFxXCn/+brzIa88Q6HtxSZCOQ7S9w1hjO4qHHgKEbq0BMCl+vS3g
wt2GNVmbdA26o+7aKwkZHrd1tg5YMU9jOFUjPyAvfMl5u1XK++Y2tBUSK64azUsMDZ5sTHZ6dQu1
NsoWqHWYH2uMm8FJOoEEn4HYjtMn/2S2v7oPRgFL8h4PwgPUaJPbU7S6x/Oq/uI2unWmGjUscEHD
6LqTu5MHV1t8dxvZSsVJVuoKclSYah+UbHFMajfEC7GRtUJC0CgWih+afu/BTBL6EW5XO7E2Nc1j
n8LKlR+iADpafXIJ5ynHHWKFuyloog6qVPxAuDwL+nVXQbfCbaatcJe3RYgKOzZfEw2wF82g2Zas
9bR3G906jdHSFxmlHT+U2QqxgLG5GRtIVboNbp1HKYa1iRkGD2Hmw6Kz+F3lhzdCkQ2KBok86Ge0
jg6wSN5FCSw+5YPTN9uA6GjVsIcnDVaylFug3TZ8enIb2TqMUs5TMvbQxWMhlM9W08uTTKIbkJvY
Nh6hEV7FaskOIXwhd8kAcZ01nyu34OxbqWkxjCLzuIZDVxQVRxZF+b5Zu+KdAPrWaloHc46YF1es
jQ/cBJAqUJV46LrZcYvbmFneefTk1RcdkqnejBE566STXQU7kQx/SaqlrqZ5HUc4wvrjjqov0GFw
ezjaiNmCJ8nUExOD+txulPjegQ7rtg2tQxmKwYdcQYWRDaTKspDcSdImTkVC3wbMAuhflVqE0UFO
4wexzlf91N+7fLdvG0gswSo7kkWwfe3gB2M6iHhNKnZL+/0TyfT18yhr4iKM1ik61FFwvxh5o3s3
JBQAyb8OTaCMFvklhkZuAiPTLNWhU17r24DZaYRR5KiaCJf3UlyQfhguRAUNFLcJt06lpkySZuDR
AfdKfsY8eMsaVedOPDffZg30iwz6scbRGTl8llmURuY9Yf/fXye+7SoxTdMSRM0QHdqJ74THt0Xo
dFGBjfzrUmZhJ8laLNFhIUm9T+Tg7zkJ3xVbxCh/f0b43DqZLfNAiR8wejKBDF8pmJZD2Pe9AsAb
s2IDoD0UT3s6YRvOeXSpBvlJraFTdPBtALQJ8zDva5z6HqLtz3heQXNu6qXXu90qzIo+S95GgIqs
84FDoCSH766p3vP7e2NWmLXJV+GVoRbzfIg70AemhT/Esxsh0reRhM2qSZKRYT7MUQv31TLrzoxg
6tzleP4k37++sQj4vwwVQLSOA4kTpNnpAfhOOnu69f6+E6nd12Bzn6/ZAGIVG6u4OwsHcFGXmQRQ
WZoZ/z6uENGHL3tY9053DYj7vx4svYq8HBo0DQzebVPYfxUwjnYc2yo4Qg5sgRTFpNNSr3K/ioRD
mVM6khZCK3B0A4GaXYIeO0Rz0jrpDhUkLpxWOLQCxyIhBhOEGFoN863f0HtexC5KZQziCb/ON0xh
OBlKNK7M2qUxdMBE7TkdVmr3DQod+pHH0WMnqwyhTg09LlYH0c5tTqwbWKOBL4K6RQ1qFWw7s2jZ
+NKNS0Ttkno4rDM6vtiFqk/SiGO74zJwcmtl1C6pg09Q0nEFSo9Xg6G71deanPNKAffhNDV2YX2o
FxrKGlhRoKO3HVRRWvWeMsrvb0lql9U90bN4ldiJbEQjZilvTDc6xQ5qV9XF0Mps4RIt1AranRDQ
Bud47zYh1ibvfconabATe/gL8BiWDE196za0FTZmj2ia+bVOp6iHZUZbtWrTVrT55ja8VU6Q0HuI
RIXqeVIX5A4BG6LyyCJf3Eanvx7+hApeA44FeIOkL1Lnn70kccsyaGCdz2U1MYUIIVACvXiOPX3d
4+3ouMGt/KjIK09NEXZhpfkLgS90S6H75zQnduXcH4dYhTEWVHm+oHs+83bZzW2UjG47xi6ed9Bx
goIbLq6y4HRDxvp87KXbdrGlTQoPYrBE4QzF/XS91gI1gNgpTQcf7Ne9ooKuynICdFDo0U86StJh
fA/9e4rtv0ky7Kp5HsCnQLRoMOtq6aNb0plOniWBh/1SD2SEC0u+Rh/laJjcJxH033d50Pej4y9m
nWAIGgRVUqHhX0zdj5LBmiVg0Id3203W+fWk1GbsT/xLA1eQpiWHfA0d4d52yzrh3sSpRumy7qC/
GSQfkZ59dvtu6/TKgM712IKdwtXq/xiLie1WraA/7Ta8dYDHtV+CvgPIB6ymrfGRPdawlnAb3C7S
i76FJjjkSOH3k9+Mon3K/cAxdttVeijV5XnTYrMkSXwxiOZxNdSpHUJtEYwYykGdAQsznQPYhufZ
0ST9ndN02+be0Oos2nIFXGYI4DgksrHajIMjDcMu00M/vQo8fcoe/QaZBmyIejccJbXr9H2bVbJk
aNcVfvSZjuysrAa3U2/rAvGhqaC4DGTflIUXYzTV26XJ3d7v1NYFqkCmg84LWseKZje6Flc97FTc
ltI6mBVso9RY4OSs9Sg2YuhiOLP6X90Gt44l8piwWU8oe87Vl4p3Nfx7oMuybJ2Gt2v14bxEbGrA
ajCzuC1EvEEX1i15tIv1BWz0NDnlpSEJQjhFBdWGhW56CNSWLgkJ1MxHGISnADvDPCSOXup4dSRN
2OX6zsvMEGi/Sykr7wATumpat/IXtWv1w2pIkzEMPesibQWS9d4NlEht1ZIqgSUOSGJtyo34SGd5
R8fA7bKyq/QeanaTETj0ySAvxdB/bOCw6hYa7DL93FclXEpx6qNRf8cdcNnVTqatjNp1+p6WJeEa
Z97MBSAR2bFOWreHtK1soYo+YbMBYidegXSs6uthUvcuR5LYZfp57Y2UBAYqvjTfAUi5ztbQLVYS
u05vEiAH+YrPDvmYrpl3DeE6p3UkdpHeMyYHKwonkjTjLWvzO849t36LXaRP2iWga4ALNhj8xzz0
L9fY7TwSu0qv+OgH61gDSwf/qc6Hl1FGISrutpJWGmtmOsnyFNBQ4zlboJG+MRM6xG6DW2lsFKmu
BlYJbxaVePthJfyzx6beKdkkdpmeiChkoUZciEJxPk/8Qw7StduHW+GyDjpooGVdm85e9jQm/n3j
VW7teLtIP0InO+ArQg6NYHsqGxjeZCP8HZw+3C7Sh+0cmzGnyE88eMUPaL9Aajh22+N2mR75AwkK
CeAcwM73ieEPJp+f3L7bqoLmuJryAuBd2O/G/VbCnWCJtXDbhon1BmUDlUk2YRu261hsQl4Omxhm
LG5fbhWJmFehg3aq33r/j7Mv67ET56L9RUg2mOkVOOdwakplqCTdL1bSnWDAYAx4gF9/V937cpv+
pJZ4iBRFistlvAfvvfZaXlyWPqyGjJ78mAfbhLaf3IIZBbl4cZDKhMA3VDhAtHJu4wfjdHyFcCBE
eB94L5ci9vmr1su5Ugs96kCPi4kX3sAdGhOB3BL6cW1LzvF+0H9pQbfhtBOD7+kXf21Y9zY355rE
9KgEbft+tKD4R8xkYoJYWPKZNvYcmOpIV9JQYGhjgxdP5yANJCG+c4GSrj53yY+MJa0MBLdqmR5a
2I0j4q/YQdrq1FU5MpY4wju5C1DPIMLRtph60QzV2vDpv0o57zf636UceuQRyT2kTsXEpgfO9S3d
7JeOdqc6FWgE/7MA5QaxJsN7VTvQEFSAGl0D+WR9EqF0bP8JGac7R7h4EDp+ikl0T5OzSx/sE+QK
USABA3vwClq7ehJ/t3YQp7wWOdJC9avTIBGlaOZOk7hFgInW80rfzlwXcvS3u8iSlogA5P3gsur4
uJZsTM7l4uTIC5VJi4MJsbhqNCsoQlDpmE1O3XSSHVxurhNo3tAsvrumA3sL0zzApWmb7lwJixz5
odAhStEimtl92KfK7nMZQsfx3LGH/7zpUtFMEyXJfeG8pBRCxS48lQ+Ro8fd8Bp0KAaRe2vRGoLC
jAjzkzfxUDyYwIknx6Uhdx3oz1Mov+ghOGX65Ohwh1HId+nJ/R4O4VewfoByrnfnLsrR3SaRndZ0
z7Y7WLotNATyby71p0r9oJn454fsh9nueoBYNEcTJwT6u7VfIL11jluAHJ3t2Hc+jLoUkAWTPCfj
cFlyciqNI+98+v8/pgA9ihzsZJ2/GwLtkVVeRsFPJUPkSFuQ5I4uQM24+zgBEY+xQ0gMbezUU4Ic
aQtUglkx0ubujiYlKADiZ2XOtbPJkbaAh9Mq9iUwd0y0VOki7n3KbqcM/khaYCZpltYKqPQtW8Gg
Ph/Er+dWPtxA6HbFPqXc3LvEXyCtdLX817mVD7l4xyAbqAwzuCHOfUriNK6zKTpXcoNU8z/vn1TR
4CNBzN1SnVYCCIJL5M5198mRsgBd9yhsO2vu0sUQ16XPzck6JDlSFiQd822mGnufIvOyGFWBhuKc
E0wOJmkj3bBYK3vXwyILKEXcA5n9PvcxD89k7byWGwjhobuY3t0cVM2cnPOBR9agLLcZCKVxAz0D
CkGO23gVZA1O1X3JkbMg9h1dZ0INWCciewnyPC6afKXVqWM5khYMugMzMPHm3o7Bp71z0IJJfp5b
+mCYKZAIPiadudOgv0Ow72O2y6/nlj5Y5sZQi2zj1dzBMPXKw/xrOJ57I5MjeRAYPK0BftDcp17e
pNvq9CQQiRz5CpZObN4F2LUMofIzpuFjI9O/zp3IIQOnsuOozk4GokbfG+IudGzPJT1HtoJxlWuc
QSj2HqJNvQ/mpuP/gt69f65/P6XIka0ghFg9pDicuafQFcov6TCn7cXyOfyjwURoAlU71p0DmZMj
zM+vjhCVGzhzCNqHYMtcodB16uyPgL7OsFwAibDe834qOd75ZA5PLp39M0jwPZq2ULH1vnWOvy1k
ap8gXHgORUWOeL4k0SmCULDeo0EQyMfL9DHyajsX8o+QvlTYznRxC487voMa8qqH9Pa5Ez/Ezoiw
zEWg7767NblF+fIEwsbruaUPryqFIUWQsAfLfV/yIp15PfXpuUfPkeBw7zEBFzmx3pM/M3uJ1Mll
D1EzTXyXT7Jd79QGZZx2d2/427nDOATNPO3g/YBtvpsgBYKqq4G7+68R8/9dRyFHAGLEvCVC4jTa
dOWPDlZUB0m3nIuaRwTi4JPJQZ1ouc9d/BZtGZSl88Wcs8oj+hBaVpqAJmu9NwHIGczcvk1iXs+9
X4/4QwwZRzngsMs9y4drl6Z15+NTiAByxB8KkXatbYb1vlP5uQvnKpb+ZLHgONAf+AgKD5Buug82
/E07+qcy9BzYgBzn+ZMV+redXJd7qH7Fvq/6vD2X/hxH92NpdMhXHDZXe4lZ5ivwRufi5nF0321b
OM3vF7oZFlcnpp8vcbYu/+Fc35Oo/xE6j9jDPBipSYGUQOjsogcHuqIfehriBoQerWaXNVigjBxp
sB6fu/NHxhK3eNdNIK+9D0EwV7OaSZXIc6ze5MgUQDYoDdhlWu6iga7tlBldQnjqFOoIQNh/xtBh
1SzIrFzuY7BP1ynppiodh/Hcm+WIdeyD1Q/JjLsJESXyJGmKFGA+SRhMjmhHgQ6wAA3NfM8pVPnE
MHyPV3kOM0yOeMd4DEHSHur5rvL0Zew+tk3y+VTcOMIdG69XBqa/+R71tnB59Hcv1Lnyx3FafxWt
n8cOS88K5IfwxEXizLnmATnCDZ2kqt0nNt8pBThNkqd1UecCUngIpVEWZc4aNd+zLatIyotxONcX
J+GhLOlyAhwjG+Z7q/h1n36FhJ/zYUecIfEZaLAJBj1oGFXo5pfZevKddYQZJnsbigD4yPvcj1A8
9UU2jecSoiPMcBtUD27CXd8H1TTfM+fb15004c9Td/uINMyVyDj0sPS9AUAqlrwY/MmU6IgzzNZN
jKbH0i4Ta9VvpoNO/OTP3cAj1FAZFYAHFqtr2t16ZWpwKJ3qtpMj1BC4+qbJGzkg1oVrBZGksRYG
fDvnTvyQ4E7vZJPRPjZ3CioApHIfs+nkNN9RgbB1Q9xy4jvMqVNLCz5K93VY9uEcFTE5ihDCnXC+
CKxvV0crvfd/mkCerCD+C2wosggU+EFc2yV/WLeoSIHmP3XkR7ChaId9tqxNaxWYyoXQSM8lAIfn
Fj8UhjYAhEwwsaRmS1TsoB1I6DnbPCINydoyrdvW1rq17JqJZr+tW2bPJYtHsCGYUea0iRtb90Hy
FAhxye10roh9BBuqbKHxiiJ2DaVHV5A5fw55e7JReIQbSueWELwutm7n7csMFZJiCvKTef8Rb5gH
A6oSy/uhmAbKcWl2B6n32Z0fgybUrpjzuanzBtNSWeiSEvs/V0Q4Yg4HLmwgfYrFOf8MXNk37s7k
hEl+hBzOwzQu2xjZOpBT+a4bntr0jGFi6UNBiAq9BcKFBq9CUdkwAznAjxNWiZUPVmlmOliWbLYm
cfeHDIar6+eT53Eo1yJIbrNQztax9o+Tba/5fgqaj13H/0zuJ7TxQiG0rW038GveBLSwTIVnHsxY
/VAMgqwI7dDisPXs00qT7o3v+u3ccUf/3LgdetRVtLH1utLnsGkwWRfSU+117PsQMZEeWzkaiwsY
6xd8aoVq83zGVWHtg02mI2mVFr2t3bKX+EG3KLUn78khkV1m0sdtj4+5DyQo0lBdgng/VUpN8iPc
MLAdnzSRtlYL2hxbvycXTHn/feprHuGGUHewsQEZca28vu1DUuCQzkQd7PtglyRbFerkWDqN+1Iu
bTk1p5RLsPTBLvlMN532WNr7/Zrbd4b9/NynPEJfZqMJpn5hORByXQs1dm8ZmbszCQT2fTBLDU7E
ePajrceOlHFkLmNyKqfC0gez7GLSWIo/de74bzSvSqGTX+fuyMEoW5Z3+7jCcKKdXRVRtshQbT95
JAerHIdtmbtO2HpQ3eew/6mC9AwIGCdyMEo9qjxcFA47Ih4xIb41ej2T2Cf5EfRCMKulOofDbheg
0aS4gdTvzGMHSx/ipGJA6FK0kiHDPhYJFDUSkOuf+o5HyMtMYSn90Nm6afeqT+/rpM4F9yPaRYZW
hTYITO0FFMWNKCBUfKatgfM4xEmi502TEd6veVesbTPgI/dz0iVY/GCPedMlPW2w7zyff8o9/mzl
1p087YNBppIEIMnC2iJ6MjQryb6fXPlgj5KKPSF4KNRm2oqN/5qyb+cuyMEW10Yk8epxQYCnqUDj
VDipzwWDI/iHTImYlzEztfZxAiUAAPLWfgnOrX7E/4isTxrznm4vlJoK4JRvzEp/7riPCKD3B3bq
Zmx9ibbb5LebU6fg4Ul+FC2BJE3oU+ie1ejw6kK960bkzUmjPMqWLG3KUdyITD2zPi/NsOuPPnfL
f2RT/7f68q9CPvZ+MMx83fFcUmSpCYqmpCabmIMXMeWGlzG1kn+WwBdn6ELOTtxA2D6DjCZ2dr7N
uVfdTZKhZQXZct+/iN1r10IQU7JTpcUkPwpPxBLxyjq51BPlwIFT+htyZD9PmclRecL2QcwHiA/W
+zT8weKmQ6X4lLoU9n04VasiJtKwX+psaetWZm1B9SlYGNY+eLt9H3SfgQSq9nYKC63tVmDSJDtn
JkcZKEWa1u+0fT/xvi/SNHpnx91PUf9j7wefZ6xWy6px5ga2WDSUq3LN4t/nPujB75mOW0yPYus8
Ft/J6u7RHNzOLX1IQmzY7sIyjn2HTcV8VOfpKbrHJD+iN9ZhHVyy4KqEVLEShDu03PtTnUtY9+Gu
cBsnSED8UlMZPcadryALdS5ZOOLwMkuyucsXLJ27sHBxcO/B034yEhzuSTs0sW0Dt9Q9MRff4Qdg
ivKUxhQO5XBPkiYyYuDzUjfjOFSx3YaLy+foXL56RONxnpIBmLn3R2Sq8fQYmGtAKL3ycy+bIx6v
6wbRUzJi9/iy97bT4ilfXXLybXME5JncNdDahRFp+wYRpOfedOeKGUcdFOImGbe4IjVf1R/KN6/4
Bv/hyt/d6v8IYkcgkXVJ2GSZRFUqZ+MjpEXGB5NHGwGp7JKeGUmCnR4eqxQsmGQlMVz6mGaFG5e/
uJ1OlaSx+CFeRC30XuUU4r7H3S1c/vBjds6SjpIoiO4B2GOxMsm3puwiUhLQjpwLFkdEUbNOdBp3
LC5S/cy1ROtFn+ma40QOHiDxvVIxKJPrhE1BNST9h6DhJwsP7OABhoSFM3HRUst3DAFIn/8c2v5k
FnsEFq2R2+d2Yku9de0zm4dyXuU5EzqiiriGsEQaUdzBpm1RKBW8hI7TKWLAJD/CisQcqV1RnEo2
rfUoogpv+jMNOix9KCIlKuiGAKCiOm/ljSdjmQ3JGbwSlj7YJVG+TTZoNoG1K8AchS1Ee6q3gKUP
Vhn7JZNg5sc18bQAYiNLfpxKJ46AojCZdT8HWNiCluk5aPK2WLrklLYJth39s7Tb5SYjUWiWOuWD
a6p10mNTTGIC6ea57R9sM4S0XwZRsvevOZVTbN6i6BSBL/Z+sMw8nvTWaiQs0g9hFQpfO5OLc+7q
CPPRczpBehkpyyDZza15IXJy7oIfQT4BlRhxklg6kukDSiiVmE7xRyb5EeHDoSyw28jigge5eO75
gDOXaI2e+pZHhM87bBvafmSsWdTQBxEYcR2yNTtnnEeIzz6wfKZaY/VWtKRQclFD6YdGj+eu4hHp
Ewfb2MVyGms+DrLQeE9MW3Mu4h+hPsMazpr3eqnNvBfAbj32rXg7d+oHExXdki+aDroGM6W5OhHv
ZUAwzX9u9YN9bqgPrrPMfd3mKIDH6jXp1nNh+Qgj2qMgnvtp97X1QVtBlma+eEVOpv1HJBGwvotI
5s3XSmZfG5R9izH252LnEUvEe5AN0FBvNVj2FijA2PC25P2pCeQEWnD/9LlzyGZ0XLmvh3RbhwKY
jmgoc725X6c+6RFTJEYFTTaPTxpgy8Z1l0T/F0bkPQb/j+T5CChSPTWtt/ikaLza3zk+L7s0o5v/
UppJyOqAvrL7GuzpsFzO/S6HsLp7Mm1pTnydrJ+CJYDKy9mvcHju7uPQMEA5fR2Dt2I1sljjU5wB
+MAHiw02BmniDKck3PKhS+mNniOtwdIHc023PRjWlvoaTwyonaldFu18sihyRBg1jEP6eZl9zVnb
v6F2FJhim8PovyoM9P9Rj/+vC3QojnSDBqt3n0/1iDlf9gW8weLBJjaIn8QKUu5P0DWi05el6VsQ
5W57v6gfPnHRBt1BPkk7FC26XqMuUElU+wOoZKCn4fdGzJ/pkMT6kc7StA+z1dv6smxNm196gnHf
+wodn7kaZRib+7YmLntmoBCjl5FH4FywcQOK94LHefOdBXGYlXKHC6gk12quljgB92WUB9LVa4ti
1CsLTRBf+5Ww5pZ44KZe3ZSxco837y/oVD7YIWRfkUSZn4yo9Tn+On0cL+ITyk1iabLrArTzXwY/
bStjMHkkNajXIG0SZST7HaAfCT0MxpIG8/1t2lyjTTH1mXah/b17aClBZ3HQEThLwO1wVz6Kh7/p
uKPrFQdyULXo0m7/2k1C+uuaJcF2TTF2Ot8xwiSzx2DJrX6Oh3iM/oQm8mbqCDwIbZkla/e2NFvc
lDwGJLE0VE3yPjSumV8GyOttXxLQgbZVrzDgV/ZNPiYlZMljfl3pzpeHd6pwUZGx39gHdJhbV+Q8
DPKfGw59vsfhYsBXKfOo+9Z2npN74OIsrXwi1uGaJUPYlHmE/sAlSX3wwcW7YBdQEWxZyZjhyYet
bcdPLuw6dWmEGdlHBXYF7GYdx3ctIpWRUjeLzAq/dmN/JZC7iD70IpxlqSEqjf7UbiFnKMYB4zdp
7wD4d8w0QZmPqVqr3QOFXhK3Usgsa56kd0aZUrcsB8Cu0Czfv7oFcK2ii7IpKB3pG1bsm0n7K9Rm
SX4ZFtN0ZeZn881ISSGAJ4gztyhOgvTXDvmaqI74RJtbRMFLXpgpAhlPAO0WU3IduIeU8BTKvYDM
NOWup/AHfswCUudU2gc89KekgFDatHw3Xbb0Bcq6aV638UIsVEhCVNI9gxUV6xgl5tXkbOOiWMLG
7kU3qGirYs+D8Wr6bGvLpQEVGJhp9p2XalSYm3ZRmi2XeQoBm2WS8LYMM9E3V8kX5isKMP0P1zXe
FgFRCqQZY2d4lZE+t1+0Yek3FA64qCYX53MxcMfdbcE/y9pk0boXrdQs+4DWQbIU0ER16saHDH/X
AjzhoggSLUEq30Pdw1ezMWL7TrdcAMcH4etO/UrbfM4r0g4mepLQjPsV7q0ntyAL/F8z+E3+3Jo+
/EKzsU9Qs2iD+RNv+p1AXSJx+2MsHARKy47NE72sPEzYqxu2mFxNM8jxvhkeqptwaa+LJTb2g7ZG
jlfYVmRKFc/T365lqPxx6OeaGuQ+QXcLNtt8yxOMcE+GMA2tt3lI31ysgofe4l+KFpIO6bd1ygY5
XSAqJ1V/cYtl8mObcDn+RjePJhdoSoSZAZaYR8mDXyNIqhajbWIxlj3aQlNUJCRqtxK/7Da/TAlh
9qYDFmZPk5ve70CQNnBLzdTgc+FdyD9jjK2ln3sTtCMYRRdOdTHpBlW0pBumt5ES0v6d6Who/l4g
Qa8rMnOk2G0rk+GxhXavv48J3eUH0PAnX6Xvg6jsiXXxdVbCLC/wpoEvWWtUckXnNA0LaK/1wxvG
R6L8rVGUP2QT+voYieZL8zAlPvktTTgAvcvS0T2P44h0IRzs8i2JcwNKNGG636u066sSnqfFMMGi
gnLZw3743Jk94BXdkWMUkGdyUdUiX9I3MuFOkCAR2YvPeUNufWB0c+mQqgWlztImuqSYMmuqJWsD
VYh0iYNLFwTuRzJmo76rfq+iHb6jcOh3vh/vpzC3iDUZEkjBWSH4Bh3O+cPeLJepXT72wZzvF7iE
FDtsIFuA+ayMM3JdJSf0HrAsVbSKMOHyVW8x6mU0WfIfM43SxyxS7jmZg0495Gk7RLcYAvfhlcEI
1mcEwIdhm0oNHTjj2+fcJS2mSjq2P2fJqJ9Q1kJ0j4AbCcstHXl3VX3qRLExVIwLGGj+J+T6tpdc
MJmW0ED9I+x0/nec6+ZnOJFp/Dil7Y6b0FJBy4S0WeU17REQoZQH3aWNQ7AsBEVVL9ufzGZXy3rz
MI5EX1BAFxV4bMaLWvmt9b5mpFNVLNA6WtLoNkeUFDndPvDBz0XE96HIoQxVCOi74F52H5FGmEJi
Erc0PnDFDk6CPk/3iqeJKbhK1VMXhs+e9lWczt+5C+w1JF1bGbAVVaAQf9rTeUMpr8+CagXlWsUH
m5dCBTYvKES0br6B+A28s0yf80x+Mdts4M/9z5Tz9QqxYlYltndfUtuoSnfQtgWzwKzLHMR8Btc2
a+B+Yu8fIGcVFmBI+tIzvCACeHiEtvFtywL4w0bnBcPHLYGhoAWj2zPd+I12/jm3M7lA89qD3HQQ
5Zr2bbkt5EUm5g8cY3LRkG2rUcj6KRjfL1HkKsBaeTVs3e/ckfYSGHSUM7CQIQHw8iq8uG0D12WT
k7Ukk0FYMfSVDNkHs6UP0QSsYBsD4hOn2VikjbkNTOdPE5PPjfCuSpLtoxznqb+2PviDeQSEvukf
V7s/04argtPlTbk+e1iSbL40Lvndt/aF92gXlyPOMJZqhSUoX2qSPeHJub9HAOgXe6vggsZgBT9V
yGdkW1EcLVcRJX2ReWHLUIqgZJP+1KQ8rcOVQzxYkY8MQySQVpFlJMKp6M1cdBPB/0lHTCHYOKIX
GbP+jmJF0hTUYcakR9G5mEcZv4JMPkWkaSr8QnysdhBuimJK9+U15DT57ZJmbarctuGXVkVmq7SV
aDrSsOu7J8jMx6gdWEO3lz3O08qRkYsbz6ToS/x+NCzjYGjoFRot1D8QFdHnhARCFYxjFrXws8r+
Uls8VlMXBdk9k03ybRqG2BfRtvrvIHFMyDWfdfPNSekW5HyYC33IQ5Z53MwZAqZ8avc3lO3j/ZJB
FbActjH8toytmou5a+dv6aT575mj8/M4DAanY3rYFMxJp2CDbrsdAQSFspck8HL7NI85Hx9STrLw
OoecAHE9BCu7THQeWJXJkQPtNLrmZYmbxdxkxPo/h33t3xHrgo0AIgtcq3BaNof+0pabiq8Se2UY
l5Efo7ylfy0pmN/ehCLSFOGEYitqpE5/J3LQBklV1sq6babxq1o3Nv2h1tT9XsHK3xZzEgHJPyMj
Ru/KjZRVUM8Ns1crBqUuoZEQqerHTfZ1Omj1mVDW9JdJCVxIbTKMc/J2Bb+pMOn8YXWO70hN5rUv
pPJmfJ30xLtyMGNE4Vg6shaosMbLNV/GnRZzzzddYuiZftDQxO4/a9BNLB/mhRB9nYhZxLWjDXJD
FJgTcFn5ENPA+C3G9WqnqKuYIqRG0hzmW4Wn4BM0nhbgnyl9AK3Hkj5CyjhEPhbv+3yR8DPfSBjt
/u94awD3VFYH622eIGBbYS644x97UIdGdx1lrMFRdElUWEuFKMHlM8CvJNwXDt9T1jEEaSFU6nsM
38W866aPwejH7gOlydhWMVJeWqwKDEiveLeAwpstO8suyK1fIbTWYqqJZAilu922vTKpSKDNwWLx
kFG+Al+TpEYABrhkTWG7XX/2Jpt/MA1FrJsEjj4okw6c5iXrhfutgkyEhcBs8Nu4BdDgG3UieQ2x
a2QliccQRWVX5O5FoLL5ce1UcOkRyH8wE8VfFh30D0ma40HRjf4BrpCKlzhamS363nr2kAveMTwB
LLRz2b7/7m28fMWrLksLOc1NVM4hqcOGi0vQu2GtbJBpdotY4H2pLKP+40q7dSsjJW0FX5d9303f
QFIXlMGQxZmm8XtA0sxfBolc4EnD8+4feqSrhQEj4rVJRkV+knWJ9hKPnW68rcHWq8ueU/6JZSxv
L3sQWPqQesbyRz6Z7QtoIcVv4DwsLxetxvamkW516Cc5TaudyafVDi78IPv3xGiEUoGrIZSm/s7D
jiWvKWf7ZdrGJS3R/as99Px8sYAQUxVNwJ7jec/xQkw71B8B2twWFNpYxCqTME5K0fY98rE0ij/q
dgo+9bMViERrn37MXCrMhz1epvnV0W34ObrRh5grViIoNhEiPC1LNENuc9rDl3gU9rVd+gnk7K79
LrrN6+8NTZQtowZjZlGeBUEFAwBTAJfLu4ff9JzD22frXPrdze3N9Xv4YLO17UDUtjNfLgpvYQLu
JvkdSZ1MipGFHZjOsZHPe553v2Ih3EeUy6O3No2duoh9FfcF7LRIktZkkzDIJCAPLZA/VeepvTTp
KmqBTl0h/B52VzIa3zz2dvH8pZ0Jf9M2/gAia1aoEMO7oVjFJQVBfFS6FhC+SxL5tn9cpsiBJExG
Kyjl+IYpFz7l4rJ6xrsX00V7cCO2J09hNrtvjYuC5zFI2VpFCQQmigEjSWm9z3hXXKiOovm5WULx
03ej6AuCTNZd5pia7DGhQ1pveS+BpgqtBuaCJmK6TLEOvm49ZQWKCGk5ZrG8mWjQ7zCbvyZLXpiZ
IHgfZMmOnEKmQTVCNZ3feKOXrrB8zz/mTu4/VKz4A3XcvvQCL8Ei9wPtnjPE8O0nqGE3e9k3xMDb
Otqp9nRv/pxGs6mLdumIaCP8ZK9jQ8n0ATU5PMptiPQQ1KD8b7yh5ed+WYG0bfek1pm1n2c4y3u4
RU3ySPza9q8o4w+/eDbk0G0R21qF2g8PUdwgv+nn+WXNOUTd4jSAG5tyFn3XwG2xIgRB4H7Rflcv
69St/NLELv1AQXm61g1f8SwdNhL/Bct+L9aQdAs+zdpLgwdtPj2N0k91HBr2fQEec0B+lVt3Gaia
casQFLuiX9r8nkBDkRVbl6qg9Lm24SPvY55XOh3fQ4JsP9NWvfSWRVXf7w/dvukCPLrkE+v0/jQR
b81zGGX+y45YoS+SO4yYzyBCuGiq0uQ+Ge/Dh5Gb9ItYtkDh0MXQl4DG0D9xaix6aKN+3Amg/Toc
F3idZfNV47R9TVgKP9rSYPkoRNaADlgM+aOS7hdAn8n+Y8F8+68xtJDyZIz0RS+2rfQBVCBvjm8b
KTaC6cMxXR/J7i8xk7S9DIPwz03Y1b4ZXrdhYQ7FiTC9I/gDcgYyPDLGZYB5qL83ntHabvvyuaWh
6UtMHM2yoJIu+s4gdtZV2cL2T8E+GloYycIfwM73f9jQRKwmA2JSaaPY62u3YRCqlxBH51vonhdj
Z6RfvQpuJka9o3Sz28UDgbCsedwWNGVLNofh9BT0JMPhO0G+9A2xywugZ3l6hYBcpj8DJq2WcnDb
YL6srWp/o8mwqgoh2KIMo5oJq+yY3gHboYm7p8Dj/MPIJ6+xGpS8Kr2DjJeZeYvrGAjSsOA5JIsL
11L2octCFZcWjv2ZKO5+iFYO6S3tJwDQ4IU6SOyCm5BWXdOq6QreouUPJjy6vET18DYreDb6UjGK
yDej4EvRExdhUk/paPv7/+HsvHojN7ts/VcGvj78hm9gOhh/F6wkVSm22upwQ7S6Zeac+evPwyrP
2JIB98EARlupqki+ae+11l6bDlpZfU0tSvXkpJ6wTlUTZ0xqXcbbodBF4uccaJFPKF95x1n1svTh
eWh2lJp5H31yV6vYLWdGFfoWzbPKvU5z3W6bJveyvaOKNr4rwzIg65GDXe36LhpeOuy4zI0YJDzj
ELm9uxF17D5hhpYEm9qwrfjGVCAaH0kCvPla9WoWH2WIqfAPJ0Klfze6adfTFm0M5aEewqx5cPO8
Uq9LWKTRAYO/4Pehw1/2JMjWF1Zu2lj3IgYg2EZNHBsPoVywCPFFBBHBSm/dhkNUUN677eecdHqK
6K3+vCTSwQmmk9adAt2UuW+w6+gHaRXm0SwSZ9iOTp0rvzd5GKeE4hh1SKRXp3ud8wSfxzxt5W4K
p1lvBycpON/GLi8+993M7gbFVU/3AjzwG0xIPfuBm5rhhs7JXbDF8HR4ylVsyW0ZFDaKnZF02ucQ
iT7ZfdI2+z4wQA76rq8Idu1WVHdp4YVyG4yOEz9NhWlUm252zXFTNcvUPTh9Uu/yoidtJAXJ033g
xsL7HRTJGneFk1k1rBWBtt+CR1UfULcOFY6RvOA6c01bpn5Y9tGwDxxwzM+1CCMtfOALijtYZMq4
r0uDjTZvIxcPHaPw4pkWGHk73KQEWdHk24OUwbdQeV7ke6ZOG78LvOpblPI1EVJijX6eL9wHPbWb
b4DeNj7ycKHdJkwaBigvnKW5GvmAbFtOJkV7CbG0/c0sh7a4yiqrtT54Yz4GOztkjvtydsoHMzO7
9LvbGJg+VVkSJttkNiMHRYGk5KPd0nBk0l9bazG872ooK4CHoe6THcpfg/QpTzu9ccrW9PyJUHz+
36ng3tcGdypKkzgoq6vWLvOrwmvce7Ay/b9kY97XBzeiEiUt4aortzOnbVakpb8UkXUhlf/z+/R/
w9fy4cJdtP/+L77/jsNXE4dR9+7bf38sc/77r/U1//M3b1/x78Nrefctf23f/9Gb1/C+f3zu9lv3
7c03u6KLu/mxf23mD69tn3Xn9+cK17/8//3lf7ye3+XjXL3++sv3si+69d3YEYtf/vjV9Y9ffxEr
//Off33/P3653sCvv1wXP8ritY2RsVze7n9e8/qt7Xi5Fv8yBYoSQkfL0XIlUcfX9Tee9S9alEhM
eh1N1gQU8Mt/FGXTRb/+Yv3LRm9CqainHaGVtYqh25J98NdfDGH+y8OIjg7TQnqS5pj2L/99cW+G
58/h+o+izx/KuOjaX39RzioP+ZOCsm1Jb1bFG7mOcl1XvteL52BYhVUn9q1O1Ny23mYF441tPTcd
GZ4dYmtdtoZV+W2l44G0olcde/MoWQO5ttsdbmeGfZTBsNJSXTnP23Ryw5roeKalk93a5B6GG/aj
3xEDLHv2iOAF09I22qayDV841ErPH9vWav20nHLtj0Pe1M61q8YKCGbXLalhfO3prlu9OIMCuXEs
IRHQxtFU+JhzkCtPlTdGT9nSB91mdqVC2WC7ANCb9f6Xq1j0ffZxvQ9M0+y0o0kvN1m4T6EbJM+I
oBPxUhFIlsvt0KUiP4VTmS3PETp64ynxUtM+5HBTj72XkI3vtGNJ/sZSHqUigSkbZfrFOJj5Cetb
0ybTTTF/sbYrjJDeipzPeqLoTTo+ICIEnFmb60tSZFj5CdlBYYI/0vLEPgRGpOWX0UnG8pHL5CfQ
Aok+pRpQdcv+KNPbRvLyz2PnVu6pKZ1QPwVd5H3pWyNIN6lNtW7jS+qJtB+wv6eRnwbp2L+qvJzL
2y4uhCo2qgK2Xe3E6X5idU1s7kwjMcOdTnFMflTI/eqXqO7K8l7NOq1uA4xW0sMQL4H41DdW+Ami
OzUeIrPV3VUXIQzcV7hetfsAHz+WrSzyaLvwzam2pJ2cbCecx+sYEmJ5zvM5G++NZUmSV68cTX27
iLZoDyNquumQtjy6L7URj8bTGGi7fiH6FSlRfVZ4VKAwkqfRAZX2x75K8n2u0jF4olS0fo7CMsqv
s0GJZlemlZHuozTFdnJD9GUVnxU9ZaeNMq3KurPMeu5fs7hirIsQSO6HMmnQdBP1WiffeM7R8oiw
ojsPLDt9s8kq19HPPbTT6Gw44bP2S6PD3g42STEz0dJUx5A1qW1W5X2ekIXeS6Df6KqgoWVCYEkx
3SGMOwSI4OsLE1SwyvNT5qY88QpGVG1LCYzyAH/HwxuKsoiw+2ItgJM43v1MyX5xgnEMBl9gcn8T
mzIHkBk07dOkV2TeVZ/ZoAIzWhYWlJtgE2jXVoid32xwt4Ob8HkDo919qFwrgoZqm0FsDRisT3mA
v8ih0IO3h3NxI+LKsZQHZ4qi6iqifEXcjGmU64PoSML38vxvHFc5HKtVdPrHbIbV3dRoKwVGXS+6
aEkQD70NFHfrRBNfZ1O9mM9uLyOHAqt0ftB2ZVSPgTAZBdOGfNxOwRQnm8HuJh7cYC49nTTXGRnK
fixONNUN6i9lg8f0I4RqHOx6iQr1qnDGGbwumUfja5tG8Y8ymyLPz0zaN3wowixQkd9bsSEgk/B6
tU4htcXTIx8lreu5Hqp414B+1n5UqSXYVSoF5xRxOm27Ts4pVzWr7OAKgvxdko6lTYFYAu90jbUz
JPPlTtOJDmuPvU5V/VJBpzP/bdGZx3LuzF0eJq35dXDjRd4IwxrHAz3OeVSa4oWcfI5g8ZSUHQIh
/L8CdfBCzQNzZ92Zn6duaGlC4SXQ5CieTkWgZXpy4qyIfKcs2IncCjL4Og57ld7mqiunY5tpOqiU
YVOAGEgShes6VMMjnGar/Ta3q3TXWRYPVojF4ekgEtAjxKjnlit2Lu3D0rMh741gEazAuGIW9UZa
BSz8IT0EgSdKP+mNpX+Ix/7HUsky+hDXZbLQgtOUw6YZJDIwz0ocv8ayTR1GKcBeZcaCvBXeYtQf
Zh3G0bd+UZE4kFGGAZ8pxbcwrrIRoWHaFNNjlnBX18VUMpeNCROSJz16M4uHqNBRxyKmHvVoyyoq
eO+xhHgtCMfTzLfyGbjHp1zaiJ6nxJrsfUqXxOlucIIkBBc0nAJ4cIH8Dh+SZuiHG8udEqw80k7G
fLBS03Aq6Fhc5CBZgB9bnVD/dBOms7IPcZ8xPoNhT83OnqQFAGc4EyhwPNuoi8dUsQtgk8i/YWbE
7O+zmmV9aDF5M3ZMSdvbUZDU/pbrWBu+7qpif/lzwn7d7i+rbG5mZgegSJY9UWPU2afLuuvYALG5
DUQcbnCozbxHTIKc0Ac465bfErTr1pamv11/N09Naj7C5Wactiqo1U3ZxrwfO0g3FeS7QTeFw7by
YlZp6NZebWxB7Ab30eu9sP9CzOTk9wvl7OmtObp5eS8yG/RyU9H6O7iKIMwgLSYHIPj6sviHtBo4
+srzO9ZLxcS8fN121WA8zZzqHKmp8hAO4H5V+nFpp9UNXHcX3V62K3wD193Cc9Pl+bJMwiHgCJ7s
1hrn/VyDNKF3Sem7Y/hZS81I72NvPeb9TyoAzhKlP4Mjx5MSHS5G3xgYassxvXci7LCpdeHksj+G
ScWCJkVv7UcPN3cY1ZrOarshTnp5X8bmgJWFyNPquoZ6+cAiVuAMdKVBmqFUu4k5xNKfCArP4ts/
r861XVsK27UEUSVMMZHmOwWd58y50J593YeKVbKYsNSftN3IfV42FSmdEVrFbQzREJ6SJUtc+og4
03g7mF7vbNw6DlB5pHDYu760Plaqt1A9ewg4jb0DSlre65ounc8Zpjnt3rUK9gMSyOy3nlZhxdd0
zqeNjJah9seyW8oT0hSOfpOmh5ECIkgd9b3KZlW9hq5pDNf6fCr8Jdb+I5z9a/h6rmn46yNghGyJ
8g1HARd26b24EtR0bEIe9HHUYcYxKiwjhU8ao35fG0voPlqxlo8yJ5W9cyF2p11tm/b02cyxXb0V
QPfM3vXA7bYAzk3py1pyyLEnmTXGjH25PF7e2RW1nePJXrNB9r3HdA8tK1vjNgkK426ayR6y52UQ
hAJLWtbpbtax9LbGTKfmcLDkl0ouY7JRdObp98AqHdYQhdWgsDEHdWv2WYipiGfUS7vxQlUbT3Vs
TCP3EsvCD3FJsQ+t52JZrDKkR1j/TtZPKvXO1lZvH6YmUXGQYnqma/6tmQDz3yVHbNqjSZ+FZgcN
LCzbR+3YyfvZLoNml/QgrEzpagw2CnK3obnq+agzY+3+rDxBnpXUf16Q7dIVTqvVpd/ymObm+5S4
WMJg7bWanaI2iNUBKVGV/paFmtaO2jGb5VhqC31YWjHbkBOkbMxRlJnK8knU9XOMVFhtQ8Y93mWA
DsT+ohToShSMTrOpU5vBAifIHeBzp+yaXZV4Vuk3o4hulznobSzndde/VBJ25LORUHdI1AmVka/2
vUf27uVJl8QQyeD8qErd7Gsru4uVl+9mD2w90emHKV4+WwObfkecs+Hw6VDqWZuis+5EWX7KFsXZ
YBuo7sReptG+zOMHzrHN5KSU8LlIudy6u8tq47GviMzT+Yg3VOV33Wxt8tB7xArNvWXpEmN4kPoV
XUE3AL3pUVjeflz6CZUVK7O7SkzRTjucPD9QcFccBvokHANCi41VTMGmkGOR+W46PA6dvqaP63VR
2F+x5H1Gfz75wTTN8Ljig9DDrYFkjXm/dORSVNG1tpNtTN2hGUHz8WoJpxeHMbRiGx+yJXzIgmLo
vptOaSV3EYKVdnNJGAQFaN1TXtV3DVI1e7atq2LKbifHeXAKfRVCVOgiug9N19jEyqgPVTW/9E16
sidBAa/nviaT962lPu6xbrPpYDU63qpk1L7VU1ROzWLrR3OCLiEaK3qad7/RZwboAyplUCD+Q/NE
D+KHLCp/YDdcIXhzWr/L1McGQr8WpL/2GJ08FR7dsX4wAq892ll/lGJqEQQk3yNVH6a62XRZUuyV
B2gv2/qOsPAuNrTjz6nzAMr31Tbspwnm4lQ5Q3kow8XdkAqq57RvX90xPS42zOYcFsNOZtaz67W/
m23W7pao/xGGzW9S9chHlFH50zT+LoPl0XZmBiRzH9WSH9Pe20VZGTxVQJiRMX92usLxqwqpZg0Z
gIJQbhOomI4+BJJKopbOyMUGKs9A/NLeicA9mIlzai3zh7LlcEMGgMtJkuhN1o23Yb/sc53cUgkT
+kkbLFunUxMiEss9tI7zLdHidcmqxzpVT1YafJ5HnpJfpEFp7mLh7EZZDPsptzamgRf1Zkx74pBR
1/ELAiJEAZPTlKXfQ0+2h7otF+JqbZNSBZhjBzdlbUweDaqs2bnPmmCVps5dfKM9oy3uaHBsYYsR
CHGlFIHSzsCf6UfVId6D3LA6lJfCQpO9r1TXfXWSPLnNwyVMN+yh9s96/yHbeAOjcBZjPOM6rils
ScDgvIdRWpbTMBVxcF3SJS3dLUIkNHItsyS56ac0b794mZsT1hphQZB+yYoaqyJ7mNgz+IUamzVY
VEVZ3k6zNPvnurCQkg6IJ4hK7cQlWqeOkkoQH95gmu96hGBEwkamWtLUy/GynCNG0OvKppEIwPSd
OuMKsJBFed+LnijGgMo1ni4ZhvbIsVpENY4LnaWGLBxeK0Dc+AOog+q/wEH3wzEf6DqxM5eSnHEY
sjUOcGfyjhLn6/olDMKRJNvGGaC7tggrCRIhHWdu1hq8FtyXNmnbrMrXq+2XZdYPgilSI1ukmcot
hbk9SFOgMpQh+ESmt3aQ6nnlDuKu/Zq6jkEkYpdxfjqr/z5g1qvdrynzotnrRTrOQY8uzxxNMJHz
HOY2YEQx2isOU/T8qI9Js05ZlnDh9SBJtZxzMBM5btl+CT1OlZ0LMtO/Gm5pVB8tz+5QXTEJAHS6
RBjXpPMo7pcsiAGFoOmirY017OqRvwZFc5CBIadtOyfHkc5kpE2DIl4tonFNbNuG4EwTYxAtdOcj
/BKvXa4aZJ9xL1OAvhIwayL1Qvuo5Z2sHKPbeVnHU70MlrKiFc3Ao5pgILR0W123vWNlm2Ue5HQ1
aYfI7I/sLsU0maLYEi00VikCNVqDp9PE/aYxC/6QjKM3cZqdV+SU2I54iDNhuHuxuIzWH0mYF4XM
1rZtSPOdYUCOSlVPbMSvqgqI9ejLLYJ84yo5BtuMaq5i8k2LXl7TpmgSond+L1ImVD+2bDEQ8AdP
07txn0NHLM+pQ4+/HVroUJOfmwNoUweh6N2raPSKp/yMjNgNOQmdgKug3FVE6vYBsCttv/Sx1a95
IP6f/A/MqGIR9HO4fjdLdCSHS8A5N8lCDpVCVxyq8+DXcpn4o6nFP+9EPbujNw0aJvc6DPNgMv2s
bnLRIWmKumLfUVczr8Rli+Ft1BppG/kRHeAdJF9rKoumueaDDTMC6UNSX+Zf3LJL5KPhrtMquiSz
RiLXv4JvZwD6vpKMdVehbHyW4RyZxwnMyrp1EZ/mJ2SMLumNieItvZ1kwBaBge36ijkLbKwxkcDr
ZdOoWiVHjR+v2ERGFUAS2dKo93kFQ3UQvexyGNTORQ1tOHV2e5n+bhKBOthe7qyQFiFv+ANlKiQp
C6bLDnbbzY4PTVV5uzY25vZxtKuZtuWJqebrUnTU6yHpDsfypQzzBhFwiW+d6UvZl0A+Kl642plq
J54v+btunjwzR/Sowji/jbQBOHVenh1VByU6lV48p6YROy9BVBO+j3kl5IdohBBGpYQIpj9UqCsQ
eMRVoU51yvrczMpYlB82NHLc2dLrKNGWdbxc9Z7LQBMXle62KmQfE6Gvc22kO0l5wv9u7h97ACG/
gSiChR5QJOxyNScJKjhbSZyy1tOp9aziUMOPnOV9k73pHc8SfqFqbW/ZDYjhF2+qvtAFhb/WhoOq
eVFQ+atCFhd0qveUvLv8/ILXOonA4h01cyzCp9btB5yREsD0CjEgOPKmoKZieQDXJh/3lmkCvUhD
u/psW24iPnrnEbu8X+k0HAJAC4H7pVHzEJ1Qx4fiMUOZshwuCDQhMddVDJrxyLNBe2KdKt10jXfS
mj24YVVeJwmx7Cal/1vFR0pz/kIeCdjmdf0S/OY1MuwImMLwtqaycWvHcQJkLLx03l5Ay4oOdeBI
WZ9kBxVp29heIIL1RpdnHMm88qpAGi2OZhzE48aOG9ndwAcwHmXWpCHa4yCBNm7m4RNbhOtd/7Fm
z8/z8jVhDpthBCAs924np/w3xqYO9jCGU7xDd+QZx8tGi+fN8vuEIq/aGiWNRnZRHhv9qW3avt+m
eGglG7KYTJ7K3MWAczgfg5k5o3anqKbpJ78+ZzEuPS9YZxphMyswGU3wpgxKenl2Q2dgp8MRk93Y
YfNnFpRyBVXDUto3rhiQeFlVq9ZlesZJBoe6l1facfBqxMwcitLS6wEJHEzyaC6J57BtRU10TAyT
XdZ2R+CVmYefn5QZN8aTWwBM39bn7R48k7e4LOKuHA0XGsDp7Ku5Wjg3vYyd8ThU9WpP50kEJLWf
Zc0QfDJCwRF9SXUk/AY30Zs0LN0FhgriW6u03P7hAgUGS4eQ1s5x++h2lukypXM3tnkSdM7gSVQV
OOUhqWhwWvmX7c21Ro+lXrstXV2sIGbHuzwcWG4WSuKYXByJDHNxnNO4+zgEJGB+YmSM7D9DAe/s
mNYIbFWTOljAU3aurfe97rvSMEyRlBmKBIIP8LiADULnKeYfiJYb9ncVsC1Q2lBN/e+EIX2wr6ci
IriykLaCj/UE6AjB3La9mYJhDPahmiz9k6rhs7Xan0ktfZeYRFILTAfIsC39vu4Zi8XUVrZqjhec
depSwgNk+6o/sONX9jERVvNYhiqKt2RqvbpecDBoDpBQ4srtk6XZXoKCrO3XTRQ0s9katsxDCnq8
Jdmu2PaqJ1wx5WmKoxHRn5nN+3CRnbwqm6alz4TZqeIA8B7sVWKb6QF8eiY0L8m2jqVZeB4rGuzl
MCSC7aS0V5mJj7S2rPdmS3UTyj+bsyObkmYHA1O1v1FcETCl60wn3jZzi+HQ0hai+JCERM7HXGmi
7li06HyyIfWYVXNcsHc2ZulWO8wPA+/YI6tbnmNXMY90a7NZ6AtVcglrZ8olQBDPu0jVBeumCv3O
5QEMc7pfoMJCuAZ6QuHFOI+b4dJuwWvr+iDNluN2WAre+4JX1gFq0WvUo8AGfYxcdVOf4wuXyI+f
64IYIms9fo4qoJo2WR4js/7nWXt2iHgzG4BQAClszNQscof3frUR/Quoc9Lu0UQoTICf1tz1co5f
KB9hAIJzHLFKRHB/sgI2Hp1Onv5adkWZv/SF9dIgCOZ30ZpYzAE4zKYP1iSUCo6bRGsn2HRJEqvt
NA/pTYwqkqKSnKKnEVecaTva5Xr/hS3vI4kqcefmnKQb4VWN37agT5uEGvF01zrteqKcSZ0adfl1
PSMQuKsCx/oqrMwLb7IhFNFxxrSCNugAWd5PntVaEPz2UeGdxYrBUFUoainf2Vbk3FQAP2wcEZUa
1mcDWLPd4WUxT7d1MCZ3jd3lgT9X9LBajcl6Wb/882C9w6NYumJdvODBHrArgul3ZbiyqWbovTY7
1aHMp2tKcmuke25UbhS6ufk+CTO0mcJV2jjgDQ4+qoSz2ocmA4DgHzMNnizdZQ49jA8tjcFK5L+C
52tnWgSnkpo3se1EQyOByxYbZotAvzeHISFjg/j3aqkBQjnbrfGZnF7Q8w6sH0X5+Qj7yR2vhbR/
PnPHddlOHfyeyP8c4QAMvoWYAW7oUNd1055CCUdfJQJL2mM5Zg11TLqao6vaDJVdbC/woIfzY/2C
8i8ID8YYS3k1jj3IOMVGlt609hQ5Hwxd9J/bOegqXw+cQbjVJLo7XPJiaqqb5DcBuYLjuVfZ411Y
LrP7E4fRs//D27tyTAXxr1Fmg/C/H0eziZvOccNxXxcLT25JLHfc5k2QmFsB4lh/uWRx8RxP0Ych
WaN9K8RP7xuNyikARH2dGSJCYSU8mwZbsbB9MnK2W0IQ8tfoTOA6TqteZy8ze0pVBneob+YYrHp7
CcGjik32wzCmor4SC/L6W6RbIvxUtW3Z3sOhDeOBeIGA4Z9H9B3Iy4hSsm9KF4WzForqzXcjinlh
KWg7Nu0XXUAwpxScOMdlnM3xSltdTYYeQhCh6HI5+pi9QqHNGGTu+jM1ku5FL/RGLvRXAP/tmuZq
bNfVymRiadNyPO9dIbTTt9RpVY2E6uzN8lkpVSgQDWpd96YFsb+PMoqwrjFvNYZNS93gzyxhz9Xc
b+YCq1ojfOH0lKYFyvx2hncORYQwrtahnJ3Q/jwbHkiV3wCQNb5rUkq4mYK6+rLI0rV9V1t5d3uZ
7HESmcZxCWdRjj95Kn+/KAdlj2s6a0CDCv/9BE1yhCWOQIR+0QKgyGciJLkLmBElJRncBXgQVd6F
34NipmyhXrql/h0dUrvcSMQkgA0/mTlvIS7GykHIxNaLZIayTnCVd0/KmOOEWD0+NAAg3Xd08EXz
o45GwpceZWd4CBtIyo2yAmk+BApxIxX0pEY35OimJhqQxXh9yf+bMxz1k+tbR+rNSDrSghPT7MzC
lfJM5n3/9iEuQoRP4v/QDcQckylMD2bu6fZj5xRLixoEJ+sNoKxVeb7r2bL9aM3Kilfmq3Odx5p4
bQYPoqvAzxw4z847f14QxwXclI0Rl8exxVbznr5QSIKlMigKvwgEvBpA5zpEykNtRBK1BVVmY0U1
HI7189GoKCvaaLy77JM19JGxiweal2+6nEIwP7U04aBCE69OGhO1aBulDhtO2SMK3dnJ0MX7OOD8
fhT9sMJNcVcf+rqfd17QVA61PYso90tJTn1Yi5Myei4TlqOkqXkXvEirL+E5P7yAdf88MmfblzcP
AstA07ZZ4RK/f+v9KZIUSs+6tLITVXoEOVkkmcIXKtsOCy9dxVgizpBf0E/8UAQV6iM046J/vZBv
5eJBzWnbKr6PdW6Lwx/YzTnJTamQIbBLxKrqumzApkyJhTRVEO6OOMYMTpf4Lo8iIAKpWj7+n2/x
7T7GULNUmXImOxiRCcvk7dqIUOEQR7nDqStEZCDkocqZbpooemOzY1sJSfQE9V8oz68LTA1+llW8
Y6rXC7Aku4+FthxBlfP+ERNl5gEPeSKC0GybThQYa3F7QES0dpoKcMvKe2uHBtbIzsUuVOVElndf
LUaUProOC+vICQei1Vfip1Te2SrmzQwAEaepgU25r027q/ceqUHQGCpSwjgO50D7MvnctCH0NO05
LJ86owqvjSFIxm1rr/YLOY2I7y5EUWSJAcnJovNjXgzFdIOdAIHqPMdUl7qIrpe7BmGjeaS0aY2z
zh/xz+P7N67dc9bzQbiCHVQ5fwv9pnlyR0P20UmFVpZtW0rNTfTCq8wtz0wx7psqc9RddQYIoOzn
bqBp+hhxiGDh9CM/h2hhllIZqeiucczTsrEe/gjx7IzcHhcEWN8LRB/jxLJ8DPIORio2qEk66DPy
lHKm5yejVNapBWzT7A5LnNwjlzQcYO41h6GtbWofu3ZyXv75EaxT+M0QeiY5tmKigXc5nAVvp7jM
Y7fXbmOdEhjy+sUsqqzYCRl56F0u6XI/GLl+DKtJ/Kxn4hqUvP1sIbXybJ48/7ffT58ewrFeGsdA
I1Vq6i7jJuvuyTlMjmrFxG43bTqxqOIQmwJqEfm3hQNeYusnFqJ/D58cxdlseR75Kov+/SEYp9qQ
QYoEitVuyzvHdKLxuhv7rLyvRziRnTYhxr9d4LCaP7EPdANegbcLAfDPY/Ju2a9nMiwEyRAaYlYW
R9/bQQHKjEA36Q52SZrnsIlomDgW6hZKvRk2JtK9toJwzAKHU4ejvX6xF4vd8Y/s96wcuchrFlcD
N/3zBcp3h7LHYlFgjGiMLWU6jivfXiC6vEVA5IjjJZJJz1BXbo55c6vlhOIUB8U6Ps6T17V+he+F
62MOIdzrqmso375QKIuE3MN4oXLR2QqmILXD0trYS0ODijLD7BtzBArzyt/RidG1U7JOgKX++VbU
2/jHJetTlmcKKRyTHPRvzcCrwh5yL0/JeQRo4IdRMEE2oBfUhsSqLLnw0OQs90MY0c43Q6OQh6hN
OWuSylXDB7dER3ZMEBFhVVHGjYMCGC2gvrJaQbzL0BWBT9kteF2YeBSIOxZb403P9ldRrhy2lQ9G
wFbe2AN/r7u5CynGaMpxr0aVBbsin9BoUDxuGNdOinvQ3WU3cZWZtEgl7U4+hZM7WD9JzNW5N8hf
16eNOAONFFJyydIw3zu9Lq1jaOoXgsPcVRGkRpVR4UfmaHy6sF/1GaKoRx3pK1nFSXh3AQXNuSf/
slObrKkf4zyA+cfW56Gold1uUSR0twWBQFyzi9ZhvtFThCAiRplRbIyJ7vTXF+DWCtRoXfXBRMaF
30v7Miy9VrvSCtzHi2ywpEkkcNJZgxSPgs9bYqrht5OerfkD0Gc77/gSRIHKOcx2TQqari8MXdoH
oO5yElxqiX/b8tydBUApzwlbtK5iwJA7EtvpoMqnF9maI+h4EqYFOXsTp73+b9pxqkm54qlbYSwy
Y3brJOzSL3TJa2vUSGtj72psOSr9PhhMcFvTdfiIM4/YFSPYekBpFKogM2jdO1qXorueUM9G27kc
2GrIBAjqnPPHdLHm8sieViA2QQFMKc0ZUYpKB/GySdFi++VCxFxImQt/CulJ/Gjb4XpvhAuUiARn
MarHTp/uLhkzeq+VLT0Ld9GO1e2XQHa8bKT+b3pMzuLILIrY9kwCY0rO58jJi9Plk5cKisrYRnqe
JrDjs2z8omC9TNfe8Lgth0S8PeYuLYDSzWzo2IxJwjspDkPnEDZcItcL6w0Tw6UJNUQwv2k8431x
FuN6Gb1QcEMpxugRTYODs4BLIwCWGfh06m5s3U3DfRZ2dfU4SHqUbouOeH5HI2rqrXz06OtklhVJ
/NaylFiLmFM0Z7/nosrm3zJIP2cbOajAr+0L+H3ZWi2X4aQzEkz0dnLKzPlUWUEAyR2VMSwiFdfg
ehW8xJbR7+0bZShbY3KCAKvdEUXSVsR3wlzUL+UZD0zPCByyexBJty8hdi9PajhjlFTFL6D6WIMg
AKeo4UtsKNW9RK5jfdZ9m/THrANQg7ldGJBazqBNxVmlcBGU2SJe6Y4L3uvlmGg9d2MbIQug16xa
Pvw/ys5rR24k3bpPRIDe3KbPLF+lkrshWq0WyaC3EcGn/xeT+s+RSoAK52YwmOmWmJlk8DN7r936
Qdf7myIjy5ExIeLRiDq/wkE5JnSlxtCjSK/1xFIBlQdDQgo4HpigKWkqlGxOvNXN9HG9W+JKBeE9
843mX8gKGcSDdpAxDjkdTy/LLhenohEu+9myEMv+Peaz3MzsQcECr1uwiTm/8b0S0tvmdpdnH5PO
MGmAG1NWm8iI/RhCkS8geEkZmGfLMUbQEZPfz5hWy44iOAxkdqyKmQfw5wlJo7asLry+oAupgXGd
GjsJ7A8KKQL31FWrraou52no25QnDY4Mp0ewsEC8n/cwBotlDislHx4YQkIHPrYicz+WltcjiI6t
Rzrkft4EjID0B1lxLz0lDP5ZxXqho/0dq4Di1WebnzxZUk6w4R1WY/JbgGQRBoDB3uMHVmwuG9mu
B7im0gzj/CLcIkFkq7RWmes8GBdP4fG9eosnu2M8/nMlyT4g2WZpYoFFEy2i69oFWoDmcFp04KoM
UqQ/c2qc4qnN9F2QexxWnW6c+J69uQqeSPzJnZvUdzuH0QhvyxTeVFSrr8z4gnrckDxUd5/K65kV
dJ7fsUlETyZRuPicOH5EqPO9w5/r8F60m/njOrjMr16MbByt8A7xdf2vplqp70yEZVgtgxBiR2wp
EloALHGh0u7GBVmDlx7rrjW16cnncfAWAYbjepvGynu331iIMrLtui9JusIrEVd0o3mLqdsI2QGP
rToi2/f7ow8ourppnAB2XAQdGVoWJJLW24qsTpkH2RNKJqqwbreeOcXYL0eg51wn8osvB6pPbN55
Wds1+9ANdH0E92Z+tSxLA6grxmj+ngVladF5ofFXpzEMBhPw1ZgWl6SDM3jqQtTaoNvcUh7ziT3/
0RWKfQ8EAYIOrBld4E4h/3JO6EjoZNG2VgaoiaYqp1uXpVO2oCOWht6LecOtC1SIMGI82y4jhx2g
YFGgihdmg27dUNo8mgy8Upedp8EhEkNQqD5NPe9Glid196V04Iuy9GXteUJZl6WLMn2iGzPAlG2R
W3jc8WJqYEhTnlUb5JjLQyt03+yn1sRyRrWynAZ+xgb9G/fx9TXJfzCetOp9rKvS/hZGUAu8zXLG
qyeklk79CUeuNx5nw1lUMzIYPVIkiik0gifWXm5c3atqwEVklulc4xIv2uA5Wn+LeEb/E+VWyAsP
fgUSvEOI+J7FLDLgPPwRmFICynGGotUv624jtaxSbNNgLKkqNTsqfMAtd4JzUNfX6s8J/bVMWUuI
dde5elOkCX6REc3om/fxTOP3lOQcXoey9XL3eeK16R7bsOveKa2RDbztimwE/YwcooXUwQT1zSjX
92wVlWEhLyO7mFtCu0P3sZnBAuwAmWhHbOypCG02Q7pCcjDRVIKUAzpiQ+5hUv+Csr2xT6vVCvff
ApEsRfQl8gw5fXRt9vqv7AlddZi4sR/GQmJWnpUEwu1EfPSb1mv5vQilovlZywnkz914S7IPLlop
sR57mzFtl59wrU9c2cYOEYRxEd2M3Cufh0DhqekNO9cH9BOEwyVaAI6oi8pvL35oTNWmDpdJOYqV
lvhMZ5GW+2FyCGsvqV7xy2bQOWtdVpssNSv9fQB4YO9lGWsjZLGbz+mWB99wzuspyEuQBydoPUqM
dVjUK4cjft2y92Vc/zAiEYl/wizQ7MWu2xrCqTkEfa9p5z17vC67KJdIxa1ZWarc+fMc6GOKqYPP
WYx1hV8Yrlx9MlzSG/Z50iJgmLgu85woYcws6KHGhKrRxmGtJCWtRXSTBcE8JT/1W0bKUXysDTJP
tzFCQP5oGHfDdHF6t/U/8l4GdrT0ylRFlm9ArsRhRRdkigQ+BEYJtuw1Zvq97USxuw0T9qRbo/b9
dD/1VuveZh4qJ/wxme7wDxnFaRIu8PohalgNlkE12Dgo2XxgaPBNPG689w95YLTpGXWHUQNPWSxO
eCCqeTdjRnqKSlEORwgbTn1pKKmWgV2mn+CqVOLUzENVnmrdp8ltLAyRX/J+iJzjqiO00Zw198B7
MvdUmJl41RIA3+6nlMAbZ0xinVTWVsa9rO5qW1XF12z2xuwFCQ1m+wrSUvigAqq5vzd9b1ZFzNVY
lSBC56SiuV6ett/7V4gBBQr/aLrEScUau6j79gkbevDBuBodCUWW2UnlQ2F8GeDq1bvYklrxmzSY
ynyp2QfCQSiMHQeaNR78YMZbR+PGzVmVZd/sEEnl5aOpNMzpZU10Xg+bxjYnvYWK6O1iUflPrgS1
2oN9KI81f91rPLaUvF1I1/vy9498TVv4tZljTmeZDBVgaUXM6t56KkRjVfXQGcCg5rDo7qs0qJLb
Vjg1PFHZmPEmLr1w+uq5jOKeJsGNWhCemQnje1sRnbEpjGkhDvpd7j0ZbLiwZVwlLKuSqSj4Zhbj
iICoZisV6VNFc1mjTmT65RNh8SUeKJJM2zPSjc+i2tu2k2sH+6xw2asSxZHC5ZmtCNNPYAT5WYRh
JA49bNbPZuiaycHgrWjvZDc+TlYfMJ7xDBPKqKp4JzIT5hvzNHibncltl77TC1/Rw2++PR6AZULg
cbcwMPv9hmlC6kx/mKMbv42WIXRWjOUt78EuP4N1yHDzjdEz/iZYQoAK4w8taU6UaDzt9e0EeeCk
A4tp7jvDi2sQ/ZvLYmzHdtZBa7AYOX6/rFzDLqG4iW8cI2jEj95Ej79Fa4yZW1OHI8opxDh8w+1Y
JE+V0fiYB0XjfHBGxXfkJrBlE9wLeTDc8cuU7mGU8CnvwtYbgu6di/XfTlpYEtA60lAtwwTrj63z
BFwbZRj8QxmrUXzs53EK0HhOFZv2BEipf9s0Ppe1Gk3XPvwqykMfRfnhX02v/3/2sbSzPzVgVxtj
ol3qd+vn0n3xjBiOJfQxwerVHWEs58U9Tuqu205SxfFpTDMpd06UtDNUWAlGbkH0DwhwOce3dW9d
1pdE2iIBP3tcXXPbU8CmB6SP6bhzZT3p/6TZ5nJDL+z8V+FdGXezHVL6mnEX3zLroPVkMM91IQ4j
hquuExi0iDuy4bzk3urjrCIz27Anbnifma6UG1FJ2mfbCED6xVnZFwff8IC/OlGVMqMFRL6dBA/h
xk1Sw7yzO8EWd2ObbT/eetKGgrZOQBBsU8JmwuOb+PtJ8sdNF9IH2uxUA49Vpo8p+febzpr6oDFk
VV0iXzvHxnLy4oL9WnzomZgXr4GLt5avR6YAyaosO2HUTax7Zrfs4uxGgDpeB8sNrir7GYyBfHCj
8V1J1jU85JeHA8cTdxriEjNCDsOM8s0h32dplbWjYd+sN5SoR19cEo7w8cENp8TfBQYpx1uGItxd
Cfhn3nBAq77ORV7me5uemZRLkY8VY73FKYu7WhT3cEy95olpePeS+x3dItZLToQgN3P0/gSBSb3p
pWq+OWPXNRcow/z+5YRd6c7pswRj/lwpha/eM/9Zxeirxd6XSTU/zKVCi9Uhr7RfhsKP/ZvS4ZXx
3vvvzeSdr4Z5N5N/fkXwFbwCf/8JCa0cBiNPg5vWMYzyyIzKOc4aFKWi0wUbeQKhk1tAypbpGJwV
K7jvg3RKdqLTpnVYfQeOcNlBukxSGPI6ocH4yRh16N8GRoTySTlVGQF0wXjwxbBdDIV6Ui3ffRXO
1q4r6O5AAtd+vStjCx0wM60pudVBa19MyxzsGzcppcGX6dFSbd+5h3/nYywTdpcPHlmc6Ew3/1jF
8zY2cHxUxTEfgXht7XnRs6S9NB8q1nvAMUIZ9pfwqgZevbvR5NuPpRdN8TP5dFSbf7+iNyqk5YoY
PvNAIRdDO/HHMiSIYfFIyuqj7oIA/bwIGckwppifWm3CuInbue2x72RIsnCQo2y43pQOnUtxBPhY
RyAnvbI4FGWoIZnyAzOA6SC4QpqlXhl6kRl7FQ5WcKbLonfVwjSPVQORaZuEyjFPjatQmFr5EBgL
9Knujv0Qp4cO7FL1TuTB280qGw5WHLwDbAQ7i7bz9xvQ96LSdoq0urhWtSgz0AAuwhTRwS7MbCcr
YasWlX4YutafEAO877O13/ZZYQChJTC9EFkBW0z3zbuzE5bZGUVdnUfRBeGrSYLKwGM5a/WqZzoN
PMhlND1TXkxcYNuQ1sjyHtrJKZ0RtH/PssT52DN/9C8kHGfhZyS2kmW/kBYwgRtPUjJu2iiboThL
RMt3fYHicyvdgD97HXC3jZNq9517exHM/XLs+dxIqBIcQDIuzeMftW2FfwGC4MIGcB0OJl42U3Dx
S9n5l75DCPAaTxHWz7/fvn+Wl8gz0DmysbIRk4RvswQ7WzpjkMfWRYLixLU85E19RBoRzWhH6/yT
Cmm3vI3ZKKaV0NM66N62Pd91jRzHbFPPXciL9NqL0y+NtyXeCRMOXpWPB/B1CZTYIoRB6YVhvOVj
Z18jIiLRtjYotY+r9ru7LsJ6NzTxk3tMCsLjTFv0eR2uVdczmPA3TuLZZI7+4JeT+MB8xamxceqm
xk44oLvdN6nqQVEN4/gVqJ2Ov9PVBDM2ODn0D31eQuz7+7dnLxLD//3Nrg8/5QGKPNsOYW2/TU0R
Nm8MCavjSBxL2V+YA/EtlXAoUQbVtULaXxmlOqyzfP8q4l5nyBM+fyZJ7VhDzml61CRlJOxxb5kx
JofalvOpVy1nbBNopoVRWUf5uSr9inraAIiON3TZ1iftALRsk+Kims9NjrTge01nNL2TfnQtDX77
nFTq7iLOQzmyOO/d3x97N0PvOEBgPw2xg91XGpgPbweEihmD6HacbqgAo3gH5NUZvsY9al+GV7op
7jVjxuKD6mwt/mm7sQz3AnAKNSr2KB6ntGvrj+TiKXr7ciza/9t1L3I2RCCoOk1UZRip38YSJo5I
XZB16jzSg3j/0LXFDS+1CUkF9W7K1NyvjXM58jbb63Q2ScEYsp43Zy+980IMhrUWaXFMQSSUR3O0
px07DEfe1I5TuHdGXFnvmRffvOK5ZFRmCHMcn67P+aP6CUidQH+QJ3A0QBS+RNXIDkn4UTvuwyA1
GfmZoP9JJ0CmV855+phR4r4XvAT66rc7e/nmWKwvBXCIutn745vLA+YajrLMsweNzbux/AQROijO
oecFxIDkuWPT63/uQbNrBhctYi7GMMtvynCB3X/vFL39IGb2WlAxrnvXJpsiTrEhXN7ZV0aDkcUz
zRVLCIyS2O0qtDJ1VbU4IaowjTBEL/+ssDRHOLHabMthGvjtAUpXEO1NgxnvZW0sKNl4D3XMiuRr
hV/HPKMBqDYjs0xn2VYOzSO+Ht9+WT64cRRY9+p/mUfKR76E0X4kQayL9+t1Ipngb03CIVGvFs9p
fOidUiUv4FPYHDhOY35Sro9NZUSKWN+UYOrGV6086OzrRwDZmvGvmnElfpg5WhEUjL5behe4FqHE
PmzmEPByStfHzlVG8U8hrWzcijHt0zuj54Hur6rPhAZieiayPJEMx2HyPgL+sI5N1vUukv+SJpVM
kWlePIGFMrZeQY1mYkYu+/o4+B7H7CqOtOu8sx+aERXlXgB57Y5R7qUWCyocdo/cVnYHTWphZ3R+
xqdOEhj92BG7mqZynctZyoi8z6usHWnMZEK35b65pbwS6si0YNJMsrPFwIV/NePfW0sD3UvuBqiM
hreXMA39z7zRwEk7y/6bHKKE2OoBmoT3Oapa9uiEIHCRIdSLbANYn38GJjh79MH0Mn3o+4QUmNhK
VHyoJDXrpTMwGT+s/67NFHJ6hhG41Oyjzf2H9omfrxg8bpT1p3R8i0pgbWSYUHG7MLuPu89RHdnm
AachRIo9aMuhPudFbDWn+vqtlYbPxVlhRrcuFREtxzycU3tv9X5JXETSmIJ7k0+/G+mJsLK0nJiA
2GEXFc3RxGT9bKZFke0Dl9H8HZ7FKsbBb4voOEelGxwzbPnAg7OwGi/odMee7KDA1B9C5Vfqi2zm
3INQUWC1L1so55UpYucFWLIyzgUMt3PVt9GTEglarM36QycKVM3BCEHhkPLC/YcXqaIJvO26gIWo
I4LO+ejkXR6Ee36wMb1Lo96hOx8m+I+7udGt+OGDJfE+M1i15TmfJ7+6S01/xA8YAILgH6oEz/3y
BggekjSLWWVW7Ah2VtBEw96uvMI+cQcoMnPbYGyP4K8MkW2yKtJHSN8VMzM8Md0JzVAyvXRwUvgr
g4k7wDd6yWuiTnOYY16BLZ+A9+VZLLjVYuhBvcnJkaIhnp5nrqkcqEVb5kmb0GZ0vQf+XHF4u9xC
n5g18yg4biiGd1OG/zyuKUc9kC+oS1FEXSuEX2SuCYGPYSZdbEGFiL6hycLZG4pgODHLCZhNIJLe
OD4jezaVXmueq2BSn4VTdQXwh2oaD2wmpXWEDJctAC54FHXC7fVa0W0osjEUNL6Fp1VipOK5eSb1
IM5JHSOPYjs3vSqOLV6H6cFZXp87XJ7zSAKSFf3rguUMjk439OmXOU2Y8m1AelUQRCQJDNhqAZDv
/Mp39c4cAZDDOy4gTyx23AUU75UkR6RpxoS6idswfy4qWxEFwe1cnRuEFfq2ULZCpqhj1WyXbgEX
aJK1W9Z3k7UFXeXfF51o3htjXAOc/7cW4c2E78Pji0bgYi59yJv6P7RnkWtq2vP65fIEtqTI6/hf
pDyTglOfNzjsCmKRcoP+AFJQ8hw7rUnaA6tPa5vEdFf4MxqD8VIvrW091bzX6+V/GLK0dh/raQ7G
/YDtKmPkWfg7fmHiSTrIDuLWUamTbFlxONmlJ0/Iy7YjuxwLtvAka5IvplQ+C8Odnv06IKUsYLne
7bhDh5dkmkLAIN4IOyxA90xn4Y5PU9xG/wx5b2Zne9LeQXVmxS63smGuGqw1i12e1qzbhUnSz56n
tvzgVylQDEYEMyZ9PZaSkDuvvSM7PqwusIaptIk1QDEzY/XcxjMWnR0UBrem48mnb2ERjeega7p3
cibfahL5ZZC90pyz60JJ8rYzK5NFCeRP3rlWhvqSmXMOLDqxQJEQJyRmpnzUXxvejUP/z98L8T9n
lPzgTMrhdC7C5ugt8GFsO6csVelcyMJw5U5HEkzJ6pePOoXmJkGoE55GJyCLADHegCQvtpt/1snl
qgFaXenAhBtr4Uu67UeXwiM8mGZlYPZa3MsKMAJQN+np6JI04CH47TujhfdJU4mDZpGCB5E21Q2D
bUt/EowI5ZaUGY8leZMLf3qxQyP7ADoZPNmqyYHCyJ8MqpjTcLLaJjsCg0zK2xwsLnumVUdOI4o9
PmPiKbYMRpniB8Dm1VMP18l59pFufE97iGlbo6vM4sGorfnFHnX0pfVHa9j1UywvGuzpvRVVVf3D
QhvFbotn/V+2uHOyL9uZIzK9EiF95FOaboLd/BGqX3dLGKHmVNOtydJIepH+Cvdi/vz3n5ARzpuS
kxodGBDtBehu6s63xfrgECXGRBVMim0gqmE5z2J6VcCvOqf8OhVBUjhX/1K2NcnBGinHH0Td49Vd
J8kkHlXl2QMg9MPICa6CvhMRdoOBtNaPGWmx4UQz28Bvaeyi/1SIUnkQ7XxHHNwsr6Nbpm8V3OIm
IBHDINpj2iyxYdVxVWWSAw2LWUg+xwZzkhs/4EV0kpd+jEx2aQmI1m1EO2xvKVT7Gl5zXYWb9Oqh
XB3h0EpZcHKMd803YAWlviReMp/AafPUx7TcKJWLeZj2nTcL994sMEEz+BGLhHL1V646uGxqrQw0
EDOPD6sYbSTyGksH2LiHoK41Lp58iHLkCpR3m1VCJpMgTLclA+rv3F5jtPGuxEOsGQpxnGewno1T
12k3hs1B2G8Id/X3a1eb45v/h7sJ3QIBDC3409DvSCm0BcKoYFa4rzMkWkzArv190kv++0p2XFve
vovbH8KRsL/8SfkQ5A2c5wXN71PQuWN1XEeuqHMoXLmwZK434COlYvLaMisgd22OsUiYvdwak5LV
FoAymCbRWTvLLszPU0BI3hbkvd0ffEzXZ2PubHEMUy81WRSDdrgFuY8i7r0b9819i6PEDZH6L37R
CFvem7k6AH+iGMtZH1K/pUzBuWY7x6qPu+x5xPVmQXYYqUgDP50Q83C5/c3kF9m5CTius3e2NW/r
kcXeYrsBmyXLR43sL9OzX+oRP2axlPiROhCEQRmEtniy+53DrvJg9451b5QFOCM6LUefMhwC1TOD
lXG037mMP0wmHgpU5NbMRGzgKozqfr+OsQlnHziOd5BlZfwgR1AZ+9ZrygdbJsDyW83I+eiPwFUe
HHeQwMO546oeZmOE6/hmuKrrYrNnnrIyFIIrtyZQDeMQDLSchnE/O/cjRIzxLkYx0t8D5x8BlQQ2
MA64HKmn7yPdtM03wJ1V887k7E/BB8VHFFlE3AVLv8mU4c1HnOLESIYCYkA2ISs2F+09KqURdZ3m
uQYAqRIULNAvJu4/Pxjaex4qxGy4wgq11W7rPDQFT/+2Ti2yAUWm2sU9JBZmmFXG3smOGs/a8UDJ
+kTowYO7lPoXQZ0ljl7ZQd2tWmXWn2AuR/ekviBqlLTj/b1HT8+wUkYmosbO6j55hHCwBvYpZPJj
4RbFq+4pmi92FY3NrWNPr4lqky8eNsl2g3GpmD9hHqU4gtUTyNvBT/WNO5WUsdGcUt7R//XDvrOK
YAKOjgxl4+aNeBkkXAD4Em0X7pjT83FSk3E3Mi8uUAydX+6QzwzjIcwjLhCyqV3tJWkR0bZ1Yfwt
MVUbMvNSids/DjiIwG/63seE/WZ8Pw0x0k9LcPOcUwvvyT0FQcg7eCxN+5DUlEoxxIthLxPW+zdd
q0ayqVsTHYBdUgye6ywaCNUjLnJXGACItkS4UBeORjuIF4ZolEwI/VKApPimSbJtJw0GWIXpv6Fd
ivtKx7p47KJitjEWFIxIZxBkZz+LiycrSpnCtE7n0gbPZYi9DUHw93XVVGmM6yeD/3XemSZarae1
1lgPZVR3YbaPTAGeGGxX0J1LRxXJ3SoWJgBpJnfPWfBKV710cvWnaJ84gG+cBliTc9YgGxNS/w/H
Jo5oX4y0eeehEwYhhyTgPPRB2VM2jL481H1MGhTsl1qfYSTKR1BEYtpmkz8nm7wMJ3mIh2qUp1hT
6t1h6DZ2Dk1oCTSs1a9DZSQU0pQW+p1Z6huXJdoOJ/DY1aOSWR4spre/P07M8XkdGsy88y6k4ef5
xddSOpJRQurXtJmeozCaq1Tgi0gnP6lfE5pJ61tQIHb5scrt3zna/6holyuiUuEdiw3MvCrtfzlN
R3C1ZUYqyLmmrUhP5tiFz8pXTX/TVvRDrLxHyP0xS5ezhdb6P4OUn2LTDTzIiHzMAvIqq/OFZeHN
CDWaQZxKZ5TjAZFSUSMMc4zaeOfotZaj9dcGCVwkFkfYZ5h4F3/xG2f+wjOiTI7byzonWRzd5e3Q
oEKiTfJVeKiNlkDCvhTkTRLV2/CUVWpID7Q51XCswzoie7ZzqWX//nX+Kd9hl8+V2RbNAbvdtw2C
I1O3VzjjLqsFnzCZofymAx2ml4xelrGUEDHrcl902dN67K9yghWbtqLfm6t3wFR0qmQN1sOjIDMo
eUZo2ic3xMGlzoeElw/Jdqouxz05vXo84Dvtmy+ustrgtS7FPFEt5E5NXyaR1oAdDoq9DCT3Nj2k
qo9//+C/rwm4teGKYG5fKlvSAoK3fkSc5vRqqFQuzJJZTQUDvd3dbJdMn7DdvE9G+P0OWEC5CFZQ
bOJ8tGnG3q6Jvdlp2K1P9iW8snEa4qmCcy5S5Ah+NjT7FuqKdxJXBzMHPj3FiiNCjZ6Bqgy97NnT
ba9Pbqvwo5cY370z9vogPjQI0rDCLfmOynOG7kRa1JQ/AX1q8heynOuvVRJnyTuD/LdVDboFFhB0
ldQSLpvp5f//5TmUlHBYqXSNMheH0n1uq1mcJboPKJet9Z0QucjfJsu+9ISuhkkw4rxwev77rxj9
cRVEP7D99KAP2x4fd1mO/nIVLWkRAyza9kbqrvyO/F+ol8wmEYBE2Ln9vI7nwrD126N/xZ9C8Zr9
W9ZlyXSnrhBqaRouk+64aMXZxPwDlPOqaVy9ICyoqXccPisY87DmxuBAB6GrmsZ0t2mlO0LDSR62
z7hM2uKVPMrmyGbf1vcEPvAFCPPz3HiSN31jEL5wjuUgyNBM0Plv6Xl5ogmJhGVEg+U2/ca2sF1n
2zVAoW/GKiIdVjHLsB2dOAeLw594oiZRLNYnx2PrC3runBEWFh69XBNvx+xepnK3CnB7oRZFhl5c
B2nMTQKwHQfVtwxdcbRFaOj1d+Gsnf/KuCQE3XHGCr55gThzj8MKCdja2ZhxjtuHQxXptLzaaSjm
8VrUV5WR0yQsRDpQ+NUXEXU9NdC6UDcFTQLPFP8JBq6axcZiNznegBBGijlGUzqfFiPRp2BySTXm
fcfM3dEmVEc22ZP+xqyka+Ctd376acQl/3kaY1kfVspTFxqpsU2CxmxvyPqMyA0PpTAh4wzzmD6v
1xn3DU3PTJSbOCrD4ExpJt2rU6bEApzrNVVPtbNGVY8Pfqft/p3t/B/vUA9ACG9OaJscN5wpb96h
Y8PwfFIiPrAcrLLnpgU+RISIlfSvhL957QHlTixf10H5OgQnHQ0SlOibrn3oyMVT7wyF/tjXexYX
FXohnnMEfyjJfn9qJiOcRlB8AjENGeuH1f+M2NKQe/x73ROOnArnHm6G/3z0X7a9VQ3pZIcaLL39
mW/cSX5EfT6Ud6tCMLkuk3TA6AOTbSv1tnaId8TdAR7oJ9ETSDclhGSjzJB4QkIMVurvh8EfaioP
+hDuaf4ANFXIUt9U/wPgJsdAKXlcN3R+YDRfVqhiGy7YzGFqmv5SE8Jr/1xkC443RkjXSQ7D2pDc
sKjRF53CXD5qxRHKvgoDz/mdK317bHGlqDXAuwU4U1FWvbkpuhSNCDac+ljWc1nuB5CZOB5DgO1f
DKr/FLUZpMEdI6M6OLKBmArorZPZP8XYHpNNM7nWTV9iRebyAPIe+8K3mf8Xdo1nhWCMB4IygEWK
UaGBtXPv3ffZn7c1erVlvg7/lA6bv+n3W6gsQS0asFGPK5Ox8glT3mctLKwztqo2+/pzqOJriIRY
X93geXBrYz6Y1JDJLsDX9d7A8e2wik4IWo1H+06UtvmHLLdrGSKlveCHk4KDbu22zXoIkscYvWb+
Whcl2b+bSXIz7ycEIx6mW0w6cVaI/QjbzTnRn0xsR2skWMh4r7vO6Wr396aWt9e6SIXlsYC922Rk
p7hSWFSlEm7oddGRKBw2p/mqfJmiEjfddeDJ6Xd1pwbXpWqEP6nDUbngJte/aN3kDWPGxKJjY09G
y9WvuroV/QRZ/2UoIRFcJBgajkhbk+VKfo0Z79bjg4NG83Qh5GBj6F3/hXUpNPWjnz96cR87tyQ9
jOK5tkVIUyx4KWyrpm+bu7mAW7pZH2iDAGVst2pikbeeSalBgfGqx2ThAXnpHCc33ViL+LYBgxwf
fAey8aEgzfVdyPlyGP1aO7Ppxr6x1KYuxZofvqmd8VZ2Ln524whnc6o+1I2anRc3NwGh+aZm9mtc
J0irtWv1cPmtk0UW6x2GYPuhlfxDM20Bs1n2WDAh2aYV23V+WxKW3B1UnrjTLp8UywC093n3Ic0D
3nXEBr8rT8P5+0cPg1wIs7Tp4y2w6IeX4vSXqqUflEYRYyRnJLVhobctkZaThS3VLPJk6y689Wcf
PpZ/4Rlfdm5r2yBFwJccXcFDiAG5x9eVvrQdfpv1PdJVTI4ejIQW8kczd9wyJWOJbzmzaQwEURO+
uI7VthgtWudLDik65O9bYCD57BBtCI4Fau+qIc1j6HcvSkzdcL8y7usrmCOa3OZrhprV31MB5uNu
vZbUj5hukTDEdnAdu80eMaon3gH0iMy/3PvenJOAh2i5rAx5wvScQ2Ftdk3L4mgfpsS/7Ejjhgkh
pekMTyvBDIU6hzfvHxY48fWpMeeUGzMIPJLHgth3jB9M9bW3J0BYZy/4P0kgWi8nz30dv/pDstyd
ecmaMo785Rtdl9rr06nHlC8A3iNb+NwN1GlO3DaSwLRNr/6IlEPlzwGBw9ONWQ1QkPaeT/DWj7VP
WClRQWsH5MDOfOBDbw6G9dkcQ7f6kaeLsmr9ydb+rfNwuDF5RGG1eGWH6BIJSuXLNBmx/FC2ilDb
q0BunSxXyGUBz7VLlkavmelCWs2wuH3k/gznu2Iys+KrOZR4oTt3FtBfk+y/JqmC6tGCq+IePNP4
zDAnis7rSdW6aLJezSjlx0I9FQ03XmmXOOSv0Jf1AFtFe16KwuzQZ65p3OGmiHEpk/XL1az6Dmmw
pMdHNMD8SPE4fWc3MpXHyJGTc/IrEp422L+xGmycoMX55uBOOwP979tvg81U9hkqIt6G0kkDklXA
TP2P3qSsUl2e5nwwp4/rln/iwdAHWauqJ1XnqlAgTjrxDkE2htkLaeAhs16ToJS71iVSsSCNiqHE
Z1tIzrRVuuHQ52mCxzD0nIt4WGKdJMq5wLc/gYf1z1Ylmr0/2/ZLEbrt1hkJWFcB2YZJ7AYHUUPo
pnZmshPf55Kkgq6MnP8S20i3Pa+SvWwITHbCJmAH7Hj7KjfSmzLTzS0bnXk72Ak/Te4SFNYQgjUU
3kDwwpCrR5ZJIThAr0/OeFiTfRF18b2XBf/NrAcPZdgNrKDUcz5J91stDHa8xHa/zIkamT9G6tJ6
fnyTJsq8M7KQTQckKVjoHdyIuZzvccqnh7YPxicyaeXWNLXGFWLU9bjF8xfcIRfrdmNcnxzZjHvF
H3YpqmzaDdFoEs8zj9YmSor0ay/K+RJQje8cMLH7SrvdnZXOqY+HqXE/21NmfsOKKbdk+EZbEzMM
+xQjvWtki/CoHZwb7Sj3KCwe5c2ED/nj6Gp99tr2AxuejsoduMMOK7u4wSWob2p8oxCY+vi+47Vw
1FVcUqSX7l4ZCQH3qCrsTWaOXyWvy21v6vApbg3x2WUSembiYSUbZijjNtawAEZnNHck+eqHvjPI
f2XwFx97Q11ySygyqIt0j/lS7lhYRuZSppsns4P7OUeabHPHduwd61/3Xw5hOMcdiP2LYYvxgJqu
fzIGOz1HpNIezUKZO9yQn9qyTh7CtMFF6LBM4Li9rY3ssZzH5oY3mNrHQmOUDzJ3htU5VwdTo5ne
pbWPiAM5zbjvxph0gMx5NaFyb0EDZAfQQMm3WebF1pAWCTO1+s+MC0WcA1AXEVb/IFcyNdGq1BIv
5FKmeOxi71MeTMnJ+3+Uncly3FiWbX8lLebIQg9cs8ocoPOGpNPZSSQnMIqi0Pc9vr4WxHhVEiNM
emmWOVCIItzRXJx7zt5rK7G2KU1YbTjPne7Vc7E6bTedVyZFToRX3SGDQvWIzLbpD8/auiM5ujd9
PPNp6y1z0bDsYHZyW70N7xVyXYm3yFYRkNKroeRbbfBDiXBjA2nl0OekqyWsb2tnspvWGAyMa9zu
oepZz2iyYAUohdiLSnprNTk6dqlhuqHVLORuNyOODV16rjI9fWDrTdjY2PSXEMPTz6k0WDWQb7W8
0EM1AnAxvBAcrbmRVtm7Ev2wRyaG3Th9PyCIt1h5UQYOBeh/aMfwiEPZs+zWuqloD01eTC/6lhI5
cunKc+ZzVRA4bisRBZEo35Rhir5OiX6TZkr4lYDZ+WwQiO6gPpofYYiVEq2bSfiVYkz150HO1M9k
dcPTmsRgOtxf6b1FlO4l2kQE+L10G6J69EM6CV6dEcg0xNa1ZIEc3qv4dQtUm5LMrLhO3YL5tRFE
up7uFsmsDnYuZSe0EM0OOfn6SC6mgZhDyH47WusD2oX8wsxFyNNttrijZp0pgJRf1mZItKFUi71l
rvDnUwNNj4tbwkqdMidd1rH6vvlWRFZ03Qvg3YrStMciMj/pSaOdNSqSvIIYoOM38RGuT649ZKub
W+HiNdpyBwcxfKJum7nY2DKJOO/uqi7vziFj1QNB1tE5XuSz3mStO+Qk4qZTjRS36xVSBFG9dFIE
srBcxejmatbtRpv85HoZ77BYxTdab77Z4zKzHo3iYITGsteA4OzDgShlh7eYBTA8n58zqwzwP3WX
U5LorlrNyovZKKvq9MM0uggPcxcBRHSvaXTkNaNqE6efCvVTY6zKKWrk8aEUafsgeFPfFlqUoxlg
tnOim40xiDTv1zYvyx3JntDCeAyI6LAynDoCvqfJQMI2Ks01knH5PGdk8XJLmrlbL4Z9r8ZmFIQh
3PmV5YQqK0qfRdSvn9cayfA2Yct90SgGdxSqlkdyo9Hd6gVLYR9bqLil6qDjogjssp7uBtO+spHy
HQiHbs54+vtrVPHprl8p/rm5tWsDNaYzj3G9I+1pwQnVWuNlmhjiU5YQOUJbRv2EPB/TFUam1wH+
8IE8gerr0BFdbzVtBTBGndugtcrSreUhOeGW111TWuyA2qR3cS02AOzjsXfWKUfUrRcvRSsXl2kD
PIUGmpAupaXVnWxk74TiP92p8YREV8yAAUifPw3oAMjaicVVGcXRZ71vBXAWzsgAPv8pi9bGbUS8
7ngalucsHTOiv8vM8jMwgLLDk4yXosit1ylXT8kQlk/lImswHSal9cyWFrlLeam7xTDEHloGAZYf
w0GgpIXyYkQRdV0omX6OloF460hqmWzaQyc7EJw1GNeWtKXyxMN1puX9Y7M01U2eIx3xUSAmEduP
rA+yObLvwKTYflUP+zKs9F1INfNZRqJsRNro50thuZM9o8VWauGWChnlasnCzmuyvuHt2O0JHlw8
1HHVZUYt6gxaBNVIyYqAlw6x5loeiMKMXT2GqjobKzvJXkFqhwdux3k6SaR43CuM9nonRO1+kuoE
6BMOQGTocmM5KfP0XTH0T0Y3DLsB9cWBPoTwSxFrmBfIbMri+mlmiUEEuaxeYphEbZm90R2VYn4G
9GheUVOclol1gbgIKYAzcSAsHTxOY1E6U366TCa7fT9OxQs7GQZrS3oKKc42/1/l0wFfAtHRMJrY
UHmUAJanmVH31FRhfiLHSXbpLeRX1dhJJ+7LlsqnnwenN+HUzaiTeMepyebPnrpvqMTKnW0tK9m3
UbiBHlHrLZryakSp/NkspE+kbD8P1UCfGbgKUteprR+GPJ021d0Y+4RRli8Z3rM9tat9o2eVeU/T
LyH9JmuDErC4E1kzO4K4mq4BtzGSme3kFTWOsROhAlYjMTY72gIT0lZKAmx6szwxQ5rRFWz8Iq3g
/RQPJ7KZZOjKhXnBiL875RApL2yCT25FPyqBaQ256mRzK+7IfGmXfTqOyZWsR/p5s3Iyf+k0xrQm
xi90FCW5gxQTpnGUmMRvIMxyWJFTzpSXs6IcWn1Udgs8KBLH9ORWSczmBL+p9pemeUpga3hNgx6t
h7Dj1o2Qz6q5yDddZbaORHrHdZspOOXjrOERYRnRYGM/sNisVynhP043Rk8KwjgiQIwEVUn1bIIZ
cjrwKy5BUDl39EL2FtvIrgmLAPLH4EYGSCc2XjASbIgJQV+nEHu6VRkPSVpTe6b2egedrnhVzFZ6
KguZL4Ct7SLE1X6vwYAoEIoglUwVdggl6qj9QLLpY1gvyW5gWP4saGZdTUYzXq4JeCT482VgIbve
wigKLHElJAYXMojsQ1AxsVzbUbsj7YTlLAmvgO1Q+7FTfmhw6l8VJJOnXA5pw0gXjOczA/FDmBq8
h6fjqBP3JDUV96mVXE/GUj/PJawG9PXFY6nGBsU2dUPWTNk5TiaymTSeFcsmNUMQhtKKUb0wl7g+
rmvPG6zPrwz2Up+InO2OsqSVHlW69aVBb0sKQWicxjglJVhKuhfQDfmTpMdqyOPQSvDdZEHUVbQ4
q8EHbmaN/n8NaH0kvdW6XbDAnVDnzEBBJftgTrZ92Q5M7CtNRZJbtOuFanetUye55ciW1l5ApIf/
luvkQaWKCdm0FN7Sla8yHKFbs9RlkgzVIfQgfS2egHcP4x1L/oMCSOOYypLihe1qBPZqjWiJasRM
9FC9ac0e28SK8dV09UXEIkYmX132Xq/2XENtFA+FOqIhToA9kw9k9EcF+ZJvIaieUMHK9Xml03qf
qRYGC3IrXdFItQ0tItaDOR2Wa7QU46Uct/oOJXo9PK2Zvnohox5fWGnuFz3VXg2N46jHVRPfZkNh
BAx5Gi8quk9LIts7M7Ewvffx17qJ+od8LtIXVELC6yIdQg/BFy4qseRgTYXkA9vESrWENe1Ci4wM
3apJnFtzc/FX9G/HWCf0xicbsrw3slrQGfse/9dpMu8+NTGZdxUjd+2t6CzEWMMIhfC6Iq1eXDDo
M3uEExnA6Ggc1MpBDMmHx0CbhLtWZKI8vTvbZHQixXnK1kYOaoSqBb5KDFke1sZo9OMQSZk/rakm
9hmkahKy6lxJvF5PyNMc2CPl9+/K9/ee3opZW7pIULpQ+2dpagcEdm83fBcvinxPDkb1oKhdSjC4
1ErlA87WZXTmBNeJX86yXX8qpkW67EadLXUjUO3dtqKio9LSDJwfaJ7QDtASo2pw5azisJLtHO0S
rY/Na6gYQjuGGbOQg5Wm+VeVc+S3Hb1Vr2qNRL6ItJlz9m4aiLhT1J2KtKI8vTc8EzuDFJbVDXmz
m6uSzhGOU1qUhE+F/bHSSrPaTXESlXf9TL/8WuoGPs17j/VdhmBFs8kGI05n6Xro+pxuLSrBEvEv
czTWc9QDWhB997Xw9u6fxGq34UWyFNul/N6Eye1uBIlkIwjlJBNo8/iujp+/t4/W7zTuObf/t0Ey
GzGFnNTScL0ceavqe7NYuA0GeV60I6LA0bx+d0YIjCfqdd6oIKNBi3xPq+tTU7owp9Yq7upVtloi
VOrZn0Oo8UYgw0IvHwyUqesBd6uWep2V0Ixuv3so+++X6P2q9wRXhb1TQ2IrAsKK6TSRYrV9J5HS
nEtSeXnZxuvpacPxzRcJdc0KrxT1JJn1o0mvSEqWrnkrYvpGNRX0TPjHRrDYayjt4y24Dp0d6Ap+
27uFqCIE3QCkM0wYT969Af/h+AQ4FGb7bdajgWwAd/Rz/7RV6koaaBr+CTeENpIpV9GW57IjihV8
VwdMrIZrh+rnctTpN1zxSu9eE6tp1j05Q4VFXIOh1cc/yTGUzDJiTkHbEdtbTgP9umVEK+/xstjx
biJnvQt+8yW2D/ljX5txP2YyAjw3yjxexQ8DdCIp+o6kHkFCoQaG2BVzN4pzDsTmprLRVZGgHU0W
mubqJVZRkLtMPVUwK309GV+msZaEioy5HpMdEffd7yAn6l8/nkG7Y9P9sH4jW/lwjqdeyafMtsVR
KxLNJ+VILi/sSbUyx5K6rg2W77rrXrW4W/CoTKeWmHbLyU2zx7jXhoa4jPRIqJdF0tTzgYzUMD50
paXIkUPxrpk+rQRYNaKsoU7Rf9jM/WDn1vVyVbVJDyKkZdb9koU0Q3596j86pnHy4qHbMgg3HZH2
UZmumQUIHQvL4PuT8N6snolsBXjIW0i6RsjE05pDFzD8apmk4R2S+18/Uf27f/83f34l44NbJe4/
/PHf91XB//57+zf/+zM//4t/XyWvbdVV3/pf/tTurTq9FG/dxx/66Tdz9D8/nffSv/z0B7/sk365
Gd7a5fatG/L++6eI3qrtJ/9///Ifb99/y/1Sv/3rj9dqIPaa3xYlVfnHn391+ApjfptE/9ePv//P
v9y+wL/+OL7UL3/9+beXruefGto/SWRAkPbHP6a37/9FVf8JZBhbw4ZCYeT7xz/g5vXxv/7QjX+i
VpcVzMAalB5aNn/8o6uwQP3rD1X+J1qVTYuFVI4BjKn/8f8+zvn94Xy/Tnz9P//8YzgDDrifHmJy
5oiJQNyDoRVkDKLaD2NQVIRM0sesPCP+Ui9sqQqdNAvpwCbyHNCLWF1r7jE99tMDnMITRqtw2bVP
wLG83DAPyVRdDvILw1OKs+GN3KXJETFls3nMiiQI1nw9AX94xgLrhMmNUCE3LtbkqTKNQLxDhVd3
xexFshEiaYbeGRY0bCwjfdF5fTjWKiU+CqqCHg6RyIQ4GW7HnM+12Qu6uPaiJH9ccdl6Zap+jZYF
wJ3dkuIQXXdRf5Gk1SsWYzx4i5Q7q2ZFhIrdqQBSXMoydhet0CgR1c92tbzqQK/3IrPiE0bv3O+q
Mf+Mb7IA1aEM+xQeTHZOz1iJIGhFl2vB6tB6diYfxHoxZtGtRJXJ89/UTomG1ZMpzf01ih4bWVkR
vJDSW7wKQIPWdNTynaUeFl24QgvSGNfVtgPVX4esrIMiNnRHxuDmz9pSkt1bkuHuR9EB8bXkSRYF
z5RsNZeJ11uiwH9NGaKOLgRfraQSpcOXzCgIm65S9iWdgYE2mfaN7Ov2OmJ18JgT6Y9USCBH9A0E
lulEMcmYjaI1ZfpRfE27DmtZFKp+jzTKWfQ12qkycC49HFu3ZOUOwrV6HYfZ9taoEn6TsC3olib3
ZrNpnFY3Jq+2TSIOSznB2tJN/lSB7RZKq7rh2DX3pDOn14PdWbt1xpOWSWN8mYwofBWq7aiZOoAs
+ReCBwuHJhmigBFKmjrStF7DMX80Genz5CvFCTqPesGr9Dkfl9AplxLhVNMvl9o0Wz6sty8KmjYw
htZTmYP+jSKm+UYjVB+/3Oxa/RAHam7ccfESt+yi6NjrsHKsxpz3aO5uFoMQB9J3Qr+Bq+GOxlLd
gUiKdnMmHgxMt4FOHwQdkkrcxFDqnj1N3XGdkvAs9yHWb5gOF6U+RU/aZFj4v9YZt7dCh6A1NuFu
MSQvgxlZ/jJuN/mQ6bSyaC3KyN4cDUemP0RI1FLeOwfQdWxcx850pcbW2L0WkTtMiw5ujeyWcEbv
jt64dpJ64PJNWc2cZIhQr7DRSVKyZrFeNOO3UCTjVWFqsLf71VJ9MlgqPKcyw38rSJQgGNErU6Ou
DOXVOb6WuJB+ktH1tSUUSlmC2yNbkTuTZW4FnWTxvCr4OnILZHOHQivQKUgh/RCD3MP/QTKVIWSL
adQLZRXuIPfdTrXy9oK0ajZUqQ2LMVkG1WNtnNyqarOA80BLyFxzf4zn3k23wEMbztYhVtWOig3j
4TyEkd+zUTvMEOpwb9QKwZFFyPxQ21p46abRoDeKzg0lsvYJV93bUiI1KWTtBdtm4rSz+TnbcMNz
pVhuYiXfLD3qPJpCgzthqMEpt1yXbS25uhQhpm4L/RRbPMx0QicviqbcJQIr9ZFMKk6SmPZuqSTb
G9uqucqrXDtgHV88g6YOqWhz4avwYX3qlQEhG9niZVXyqLBZI8w4Wv2lmDL0RjzCJISN7KwQ++PB
2vgCwskyC50i35h2eAvtkpbSnibACGZgfbJ19OqpLiJPZkoBBa3NuKht5KHcqfy27qw9CYdm0KQM
QH94vf3N++PnQuT97YFdgWYXLzA0nB9KQImoNcQJbXm2hHZRiMEzeBjk2vaEVDyEaNpcWK6/0R5t
2oL/Kzs5JtqjTXtDbg51EAR2/v4H7cGg0nZdzW44jwyhXNIx7VMlkxqk4aI5/frr/Sxz4FD4/jCH
WiYmXFgV5gdx5iJZgutvaWe2m89NuQT9Oh4ZGnhQB7y513a/Ptxf3sUfDvfhbCrrELG7s7WzlDAJ
TJdHKaaNkc3HmkP/x4dCnqCgWQOKhYpu+yg/nESt6jOsuY3gJJ46ML3dKdVvKuk3IKO/XCrUeT8e
5cOlAuUUVo3FUdLh81yyV7mR499YZv7mElHfcwsCEFGxBH34IlWlDzH2Mvs8tzb2l6OernBAbmT9
29w//fqc/c23EdtNgK3Gkgmq+JAjZZoSs75EEWd8ZWrlJooXr7/RJP+sANtuOAp6RGA695vQrY/f
Rg1pbUKKk0Bp0xH3KAR+/RX+5vcLdDsUlBxke3h+vuzwidgfRGN60ybpDeXF59Lqbn99iL+eJazU
/3eIj2fJmIdE6hFo3Sip8nlIxUEky9NK0+zXh/l43VkBVBxHJidJMeCKbB/jhxsYJ89aTS3Wmbgm
+Pga0ztjvCV0O+k3EN6P34cDsdYIPGeWiQXuuxT1hwMtBr74xY6Ss5UXJEK/SMldpv9mSftL5ggH
ESayem4sm9v4uzD0h4OMehuF3BXRuUxx3QzwbuVzKm6S/LKUx2NhIXYwYPyHn359Ej/eDrplbvsL
lh3uZ+jRH05iXE71nOHlODcESr6V0Dh//fs/2EYINqMpxAF0CwoJ+Bn7wyOTamMSK1qbn8uKSZkg
Wj2KAqHcgN/1BpskOvUwUT2Lc9xqnjz9rkWh/dwDeD8+2xryDVUCqpAw/3yXJHa6LGucpuc5WrDx
j2N11WoZGgh0Ma4qh4NfLCUxx2Mlo39h/jbSsXlmnM0sR6oeVXnSUKkblas2qXFTAOE+gE56Q7iT
nJNKFK4lACKU5KL4ymjUri3xxu/iVWET1UxMQhNK2nVDNNaZrfmkG4fX9qj0zgjMLSDQydhXqjH9
5rX111uW+pf7CGiWDgn9ozg328DIdWMl50rei+YoqpOSnX99Zf/mzuEQLBegfCwVbt7PJzZH8gKF
KWI/dCNqSg7vP/31vKzhQ6no8dBEyx9uTEavcyymZjhP1erY99ZvDU1//fw/H+DDawMulZQr2wFm
GdqBU/e/+QKsedu99WOdAmcSU9Qmkyaojl+4fYQfnukU+zcJMY11TRDKAGelxAKBcnvfY4XcV/i9
PGYYGQqvLnZ73ga7qQNDh2UVIYSFaJIcnCi7YoPKDGD0UTGGzjqKJKiT+NXoNPMsQjEc4zwNUa9O
6pMsp2AjZrJJvQYlwaGltQ1+sW3ZpE/qiY7R7HZDsbg4GBgqdIZ9ETVQRZxh6Cr1YMg54Q+clNNY
9cV9LJIaHTKeQTdGLA80pNiRrJtORwuMOEbykc1yas9BOw2yO6NQ9RhIP5DuOaJEKbqodEZKYtMV
1Tods1XPA60raorgmLhxu36qZ2Hsxpp09FoW/AZI5ycSUwsvI0LBrWbcoY7M4utkUx9+1mK6m6lY
mh3UuRjIRUOLgt7ztc0c+BbgZgUlprOfzWzoAGHUYXxp2mvzgNmoIZa+MI+WGbU+A3xBXPiUBwnw
8y8Ja8aRoMXBw9OU7Yzctr7iDoaM1FmyR/647M80HxgZKsjRTFs+2DZ1vRRppIHZy2uRoMbuyvHJ
woTr6fAjfQHi1SXNsdm1KPuY0se3slpvkKPM0brZDNKatELmaDOY0Ujy+mbMDE/VkBhUDaB3ei/1
ldxJpc+MAPCJPXYuuxzTYTyEdTLX11OTjGXQG03qDMgX8OIuzZ6IzXo3JFbPTk+vHVomw74as9hX
am1ChEB0iwPUheZML1tIDDNydZAhecLO7RtE/hwgndV0v5b9J6WXWxcxWhaQQIZzl6G8gzunP2CI
FhdKPuiXSjvJl605Mc3OjfWYAFsiHDxOAuyfNX0d2WaXK6Q0kEiI1t/Swbhik8YIsJDpqMtZdYvR
UOeWGfQ3i62f7sd2O7x1xfqInjg8zHYLWwLR/eUadombj2K9rRixXuChmb7B3fgyFkrryllrBp1g
HdaQegacaOm675f1JpuMDLOkGe8Vwgd9G0fitU2iHNfU0q5pVJiH1Oo0gHpmhxyzYasV4e8uDf6Z
KKJPAixQsHTm6Fb9HKNds4pvwtaIozAwthUDUtkYwBzh2+RYrUqbHzNsAZilyIEoq5gLnCLgMXsd
oneqj4eS2/d2BrScuNgVtZt2HE1oDvbqMsooXDMcoeQUUe3nq9FvAmnJybPOwt1jDK4SqS8tbEy/
1DBW9Xrd7VHKtfx3GNic5AKySBm9WSNJ7FoFFMSwi21JiyzmuJU4lIaMYGwtPaOK+kMcDdVJmsfm
kOnxCC9qMfYZYqwDG7nlsl0VNoq1oh0UuID8sIk5Gkyft7Ym4JptJOLo65J7JeEJaLj06UI0SCoW
ZUCnErWoXNrcmaqaLkBdAZgxC4Uuy5Icmw6B1hAux1CiWfdSmA/0HU4SDFMX5V11ic8iusTPRsMH
IRGotIg2XtrBpb+3J8NDUeLD1t+2yFPij1r2lZLprtfMXmK1rPRnNZpbz+rGh8mEGlaWoXJgkJoH
IEzS65Wo7H1StIOjdEt3NMDc++ZE7GxL93NfVGG9y5emvxqWGn3YhIlzym3kAxJJU47U5+NNWw+v
S8F0EmCOfaaPQqsHXT8T297yks7UrhYEcwetr2T0V0O6BfUIf8rRVwAqQGZVtqOXwzolgSWZiQ9B
nBK5bc/CpfSS/CKZRnex2jMUIVbVXRv3gJGwq7sEyfBYjiI+VGZT+Hle1AFJ8FDaaE2RLZJVZ2Wi
n8WQI9+XsHKuxtFYg7hpvq5pDXsklaSjlsjsyxOROZVSieNQhY+DIZ6XXH6ayhWVQMKoWoFvFBgj
0tNyLl/VUUZxqOqrO/U2a2OWZ1/mpej2Myj+G6WZxrdVjrMYnbEOmYRB9P24qV9ZBZuDFuoGmt7B
vBhgArjQGXRnYmy1WwRaD0SQfr2CK6BQuUMFht0/iqygGozkQKtFdrut8TnEgMzidZh9jOVJMABC
O61tAo4AILaLjVo8keeCxySNisMClGGvmzOyj7m3fLMCxR2qQ3qeTMn2E3BT2PJmBQ1CNCAMGgsX
Q1gCk1XdHHh1itpSqq37qYa1wvSy23fq9uoLWeNcw55oTktFz0gQJ5KT2NLEEs87wVn6+RX7axLk
cmti5dayO1GlFLZGvhDXqoTycYWmcOrzM8ytLKUXak2vHRS2e8SnAJRSkkNomd42crUGGnTGQIn1
1VHi6W1jQmKiLsWxTYsKBJYiX+nDiFsBPYwLOpT+dRq/1SLl1jZXojDCUt5LMTLYAq+Vy8szOc+W
9qVKuuirOk6ou7uwu7attPqSkoCSOjGxEh6iufpkpYiEaRHmu0LD57/EquJKypRezLa8Scm3KJgq
fR1mvdAYe5MF6BF9ld3Etrlw7pj0EWezJOiDorbxwMAkO5Cl0XnBazE6Jb6JACQWNgzKA98qtdzt
enSujWitXd5VKST1+JU22OLomLCPsK4+QwpUrsCkf5H5Eh7KT3rBC71gZFUkRQ3IgYmsgh1a3ek6
zeEmyXlvlzWhHUZo9jegCQj16Q35pCR9fmHLUexjZFlsJD2FcGSdFFTHKnr9KJHv5ZGmKZ2r0ISf
PsrdzYzc04lgMZ66kne5bWcdcWYkD3SDvPEaw8K3qjF5BAmVHoqtEVq1Mb/aUJ9lsh8uYIDabkPD
3k/CSkHBtywOWi402uPQks+Rfkv1sH0h+O9t2v4/GZBb0S4fQWCIwSW6SFwZ0fSSmgxUlNgaHHJe
8v3cNvnbZoanliB4R9HkVz2NX6pJk15GdszBoNuDL2Wyer+YTAMHo0QunyPXPkFyZUoCs8jLhRbt
Rx0xjtWDjkxELLsTXnk3sRfJ7Rq18jt5zD2bWA9n6MblPOTySwThYiIDqP2iaOubbpTSASZg2zs6
IUMuE+zkYkZ57wPSbd3JHL9oucV3BlOIeQDzlauSeHqk0T+dTAAljtoiyi3ZL6WeVKN+FogJpmg5
aUxhehkFsP6pjR7tSCAkh68ksV4606jP1zjOTC8c6m9Ssb612MhpjHaRIxNr7aoMky4Qe5bBFiHD
ThoN91JNg9dh7XBrk7BVCEMj0OC+8TvG5DvyNwpnpN/sbUqFfdWV2VXF8nNiIlU62JwqVzdyVPVg
Od2y5ULQlZcpqQyl3Q1tNO1GESYeG4HIK9JwCQahRgfcU4pLpMtzqWT5fkmHDKgXcTdapg07qS7E
selNtHYAhFwGfSqyVFSqOWLJnb6GmTPn8YiL2XzV0h5DsYwK305ZTatwMnYoMuMHSZSjU2sU7lmf
AVgkdgxAfdzgQRbiMpas08YUcatylT5F+aL7A4OQT4mSM6krmQg2vGZpPadlGh8HyD80/AnDkep5
Pm6xdG7T6PbtYtMFVzVppsWCWgzQzGs5duHlhLXkirCOFxNJR5BsgVd2ARfOSdAT7hM7RxxuTZUH
VQGlCSxofy4HYx8VZv9lmcvwNKt2cxkv9eSqRa3ctkRXOQrr/8aIOqRzhc9t0T25E5uhdczOOaYC
x5yrB8JQDe79FsJxihSnbLXPtd3rqNKL2W/D8utCkeSbIuFWFSxCtsrMCacAKQ1VoS9IVEymO3qH
uA50rE9fHxVqQUDd4iL/bAKrkZG6MiFp6SRV+FLUDA6+og1dkGnQlaexDc9mPk5XcMCiKxa6ZT82
OVlqRgpMpRkJsWiZVymEFnH/Qmli1Q/7q25qcqdOK6qupVFZflp0wE6MRu226zTjtSiz1C9qHboq
jod7Pa2166hqxp1OtMxDBtbJVxs4MNyMNQFsEC6PbIZGV2KbBCJaNnZdx2PYKDq6NNn+WqqRSZIj
49IqUuMdiXaEoaRzFADdxNsDWNYJdVtzdT1BPbeqewCuuZskle7Twq+Biba5V7A7YFjWJMHcLF8y
OilOihJyH1XRG7ON6apLN8fXqktOnBjxCV5t5rA5KRyrpW7U9FEK4qKkIZthdlDrTvUYCsWw6VN1
vZuTpLkOw5G5EKi5cpd0ndgzyyVgTtP6etesMdPPOkz3+aKMX0gXW69MuYqwA8sDprxyOdtavHxK
y0Q9Nuu4eLqEQV9ESwNEWTIO7aI3F8jxxWNuNumDJClI4K0eykQsSdlOZYO1Y0hN7IzQbo14qSLG
l1CHEP9ktxqYVvz59G0UnCI8q2y1qh31Wnwkya/4lMoovdn7hUA/9ChgvSx3JE5NHpAuzcU2Q39p
SywQK06OHnB4UMvrHVsu0MQwpUBKxsTWgV+P90vIXG9NlOml7EosK1rUXa8E9GC8WdJDAgTGk5Xo
NWrEHbNQyZmRezrhlJn7XEuNq9Fq0luTe4eEyiba6R3vKwrS9IRyZz41q6EHijY/FSrT9VqQ7xYP
6rITJhl268qef1Ri8G0Tc1E2z4XTGzn+3GTovMSkGpUXS7tqe+WbiV8TWHs97UxSg7wJWlbQsjx6
bMhvEiWaDrEdg+7Op/bClOcsGDsFjUA8qpcWw3OX3W58qkqzvSnVXDsqZWn4i0mghlqZipd3eblv
a64faaEbgSOBJwoDDRwSjazMIRjvqY6TN6kCX1jVhrEvJDtkGiae+4LnIFf0zyZD/n2zlIojZ6K7
IDkgZoMpPrGlYhqOxNcb+1j4KgJALkuDDhSjOSw/jQitlerc1MFMkltau7qKzyQHWwF9mPNS6vT6
K2j36AoU2Ytjk0H+ei8lKnWYwSuBbL/pCnceDcDOEMexMMwHPZnGHYp6Y5eIVXUx9cE/GkwyAbJO
7Gahpk64SmwEBsl4mPtC9cpkjdxpUr4yoM/cmpiCyyLNv+CCag9jtoyutoYzaZrRvCNf5G2wBnFa
aqnBFyO29bCaD1FRagDQWdhjKS0hiltiX6jt5EcLJVK3WLzwcPHc9UxMjiPS+kdS5CxvRpL3pIrB
JoomLG45cRGnfM5em1naboviWR+1mfVJO/GcmJcVdpdAlmRwvL2BqBh+tQPvXPMAeIPpqIkyHEq1
8Iaq6wMgmYmvS7yCtHLA4ZCDD40gxDgoSEMXAWnOoBWpN3x6lWREiXErkiyCJ1EIm2P/FgIqRTmJ
7L+TuTNWIEkeBN94H05DtBcKGt0hIs2liqYM3FAKShCFbqV0B7kp1T2PiAtM98Bs3bgG6lDcS/aK
pryvP2U4FX0dgyos0dVEt5KkQaOWfBclpw1vVJOPVEw/1KnyCGIZkXARTn5j4bjARP4/pJ1Zb9zM
1a1/EQEWZ9422bOm1mj7hrAki/NYnH/999A5B7HahhtGEOBFEiRiN7tY3LX3Ws+iQVAE0xpIY/cl
bRplrSY50mNVH7a0+EHjqQMNdbvUxi09L3dllEXEXeVYvB/UlFCmQCm2OuxUxDVILXqN7U5kS2ka
YTFMCEolfHRmCQ6qeRPLlh0bpTI9QOCPJu6PvV12H3heSd5rupQQFVuuJcy3VerkWCR6I70vcZqu
7FoW22iY6j2RgXIrcUTBRi7DnVX3OGNIOlqTbdFe8xWKdT0a2bVBsufVGIzt9yQRXxmsA54a22Rt
GsW0BKyqm8ToKBFQTG4T3NEMJsJp9zN2mv2FafcMatSVUbUkTBEcKMRHKTgtiZokT6tHHoQlILl1
jaTY8TldL0/hVBT0SdcgNZsbDWoMbhZX3kElT4+D0b0CBbTZ32iTZFqc3nJwAVbeO+FNPM0p1Q/L
a1+naYlpc0BNXMnyGLa03YcW4VGEbtfLZJ0cbAIivxAqr30HujOteY12ePwwG8lat3dVwpOZRJXN
jm3XCuhNvE/VaNI6Y2deGVX/5IhE84o66X3ZtNoulFO+6IHFLZMCHgQnabZqUosTqCCEJbNUKSaD
eDtYSbkmHtfawLN1N33ryBVDE74NPrBtMnfdzgqzfkN0yNfa0Fpink39rp7ice1iZeOtzZIlVyy6
TbBqbctgFNtQLO8qDnN4iBtBbjV8uNm0DDDM1pe+abDlIVdZ5RxWvLyYolNoiHKPvdC6RpAi/UAf
6v08aguKuMcZ0o6ofCIkAgDz0n2QpfQeEif1IfAUq1bvX8cozT0w7tYuNJimAMKq1ixO9sc2Fxss
Y/OmcKrmnQCt6EGxm8IHEKKtGALzSo2XljEHRTibjb6ZIzocwzZSKp/XGgZYyYukI+ZvAIwK5jrT
rjBh1R5qS47/FbB2RBJFcczNBcrXiS9pVNNWSAIk6DVWxHgA7FmmCukPUUfHejGEWogkrjRVGw82
HnbyTOdmXdklfmanxU4G135L1F+6Mg2rhK6ALL21rdSrrVTcRciEdkPIG35Wih9zmOZ7ttyOIAHa
c3PeTYfESOngtgEVBbzGLb9osOvD5ZRoStevIAd80fGL+zmMSaJLrPGAMKg8xPjJH2vMKvzhEPGQ
E6nQLOUrrXKVBswMFNjGKjblFei8WUvwKdAN8zolFdvOSBOvHWyUK1pW0QZuntUMvdM01foa1gvs
QyZx+xBkwz00qZUUxgB0sBpWKbXUShjV5IELnDwOkC1dPQ7uGefhl3zWxqtKVx4tYp2QFQeqV4WD
ypsCTU6o2jkVh6QvNddvRkbXoFekvR7UxVGbzM3d0tH3XOnwwtZsYtBkzwSt17qH0ZUTStk03KWA
xH187cpLwDHhSgO268cpsDrqanVFQI2xaWjO3SfpHSLdNDGUVycfQVUb0l0Tr86tFZV1Q+cyooHF
b2voynQdiTTdKL2TbKXbEWSU292jGQUo+mK1O46xamylHrYbCvveS5u64Ytny6ShnYioiivf1bXa
6wEZbgOri48DYYN+j4VylRhW8yVOkW4RTdU8AAR28P3BQvaqLO2uSxP3jpamuqcopfbMzKVfxTjb
2MPIsGeWUJj0R/N4HeSodtxyRXhkdjcq8qXpl5b/gE8Q/nbPDzw0V7ZLx6RwhuYdH0Z/G8CivNXK
aDjauTZsnTl+hlHbHhHAga4nNLViPyMYbMXRxfZturbrQqPmgTdXPuF01T6MQHVaFoobrjBMoGVy
6Le1Zqli8HK/T2K2tnUyCDpSGfWh2kjfHCfnKIZ59jU2PiKlk34D1pd4OZ20YqlM6YaTnXEA7lb5
Y+mGVL6mPhHiFeVoy+YsHFeWG1a3TVeEX8EXKjdYRzq/hXTiEYCHm6cwgzu4wOMmC3PtwcSW5iJ+
olNG+yD0IZyXnmOM5rGNreEGrZHcoCyeXyRL97ZVQYVwNMQahMv/pe4LtE2iqR4NRneG6LC6CfAH
OW8d3Yyz706iansRRMOtRem10oO03wXRrPimjMU3x83VDw6HX+FiDjdM21SMWXPynFgkba56umUv
hOqG+yWUZasM6iM20nAFkMVm+3A2wpX6DYvuWZcEg/li6PJHtauqlRFV2VZ2hM9SoM75lsBiC1bj
lFXOeq4qyA0d6yRPSnrYjW3ecrR8Zy/sbgM9Fh6wxHuGhdEu421AW5fSgbx6g89DT8zSW301mYnl
u8R2spwW359jJKcuNl/VIc7genCwIGyyv23gafCmxfcTQbBe0MvEp9TDK5oqa429Pdp2uuirFVYb
5WpiwOA7iFN9yQK5SwDv8UCYPedmzvvCwMMIy1O/ytWp/44+qaBrEJqvSwz2RPOsH29jYqTW4CO0
AzFzNDMyBSGpQqNa0ghtvJzB/kZMrvoxgz/3IlfL7rU0Sx7iOqqfLMNsr/U0n3G5QZUV0m3JWNXX
eNbW2TdFjPNOSVqs2CpQ69UwjqDLgTnycoq7V/T9BgDCeLjLVIfF6Aw6KBLJkTW1m+jFjdPqoM9d
exx4PXp1Mpd+EjnKdTkx9ZWi3WnWHPsOM601hzH0B/BZCR8rC+BflaYD2anktiLfwcOVlVH/p/Y2
LxoC5UNtGn03G6anTjgJFJSahmxjR9UeoTVaX3LVSGSjTMPTCfWybJwfytS3AKSD5RXNmUtb/lHE
pbJ145LvqzMbq9LqW6C35O1pybsSxeJkKyrt6C5y9I4ZoKKiygS7/eh07gNBUGq7ZWVmW0yzmLrh
34+eKlXjuVaE8Z7UYBf9NtScK8h3OhUD/akyxkID1ze8klmpn6Zszplb1TZIxxV5c9exo5ErUs3Q
UvSWrK4xQais5XXqEXoQbfUUQbGcg4FzEGsEjUMS6nip03HatvwsuA/D/muU6MnVBAHmJpWMXwqB
yjHOrczXmf3dlAL+0poImrBYO0wX/dQtc2ZxrvJSWgrhFpY0yJzh1Q9vpNnEjIY3vSiYD0bq7INT
iNaOEkXHAGXeQUVNsosCuiRd59ScYuzUKwehrOimsAoZfJwWnsauqicOL0ae3nMIQxZaG/i5XWuA
K0HhDInBXScGiJS8DcJNmfczI3ce+S6bK99QHWZuUzljh9MD5L0ahX5oZF4fOil+O9KquzSw/H7Q
582oO9Kz34P8lChf+7qaeGdH9NZ0ktm93G0+YjLQqlUS4ssHeKsyi19KNJ1gaagQ83ejbtR3Gtlq
y9+bmoe+KZx114Wjl5ZZu4nSFrc1qJzViI/wGnsJw6Vp0HzFGRYnqW0e7dHGQmq1GiUfnXCsZO+c
r3ENEnCxTpdyTLp548dkxWx15jCeWjFeUtvpuyMijtb5PFJfsJfHzipF2OnR4HodcNWhHVYtmjvh
A6844zlYpPb0WNMX7rp4c2uyUvKmRomQ6vExGJKUQSVNJjbxt8yy0zudcdIaz6qF5Udk91Pnml/g
743PijRbYr/HDPdSmGnECshqlVe9XNUtbWIcjV9MWeoru+DE7Fph5NdUF8e5wEYKcSJhPGMzaOQM
1NPcsSnME/zknsrQ5rsy4aSEfAOlwm/VtPDHdPw2BDzUK0hD7d6VVp9TlKb6aqTeuOl0MBApNUKl
CTqEwmo2mjO0O2xnhG4UXb/LwyE8ID6HK1DY2pcpEyb2+8igLnHt4barK9PXMc7Cc9RVEuMMaiNT
BuXGLEbNY83p/qhrJGVwZHm0nR5cdJg7x6kzURI4onxxG1ZyYk4TMUsGKvEAPALnBgltY0gOuVpp
DBURp8+MYr1W0e1Na+hirQxlu+XTjAA3OmdjqYH60hQ1LXAVNG4yGdVDBt71kURvCvykaxl4M3+M
h/Y1wCqHX6PIvbRSK5p+RK9FlSzIyGpz9OdxdFBmg98jwdrq20ykS6q6xmx9G6DZozJlyTsjQOc1
CoyEt/3Yf5D/XG44sg/bfBTpQzIF7k6odfw6pimd+oYjDE02HNVB3q7noEof7Xzq7pkmMi7tFaT2
K7cUWoqMW73tNDr0g9qjV9dn4sZ5+zGGVWWnrbqARJaKPgALs8Ee0tlYBPsJkKhZ1Ru309W1Q7+D
CDxFn460A2e/X1g0sPMJBdSzGz0p+ttRqUysIPp7bhcqRSH96UEv2iP8oWQ/071l1FQuohrFfFM7
wDNjZau0As3XKVXUtR0NRKZUufojosJfYTENPV0r7Y1NOtKskqTXD14PpGDV51rEAXWkEdcqNHzA
AYAIZ+Hcp2RwvNONgy1uVnN8x+AQITuPC+AAbV5xtCPVgCUeea7QJrzRTXSTMbijzT6re3yD+oso
M3fH3Zanou6JAcbGeRerOkPIyrrtKXBOJke0GmVN1m8XGtYGUlSx1LvqGgNdvS/TDEJ2s9MU8xjC
HkR4M/GgRHkF7EFX5XrO2pyGKHZgjB3MJK7iQmPHrqP8oENgejdsWuUj/OmjRQ7j1whoKGL8TFJq
LHUahcmGRj9DOTtU1wyB3UMrWsPvJuc7HjesmUY31V7VsJ1UbkUjMIy8Al1iHPKoG/jBb5k9aF/J
z3BNv5mp0yXAVo85BrIAMnOMxrOcYXquqlbu4EXTZ7BUHMl5pNOWhyhzk4IY4pASNWullSZTKpwo
xJFzL0gWbLdm02YfPTkmX/DyzScSAaxnNwW+rSQhVRepYGsrs+8HkEXSo8iUl+SSixzyTDK2GLFI
oxfQncW5cK8GpqCSUlDfYfS+tpn8dmO8Nrv8aNbTraEXT20YfFNRGJRVv/5Xxd0iOgaXRv4AUknr
THHXu7U6x2xud5E3w8wedv/650lYEtjZ0LYyiTundFPNMK83++BWsP10NH7/UTiNaBqZnerg5wTq
af0MePpFbJeNhTqApwhu1TG7Tl34X0q/+cevAPdcxayruoh0MZaemQEaylSiNYf5jnYW0Uq8Ni78
/D9Tpn79+RcVLm4DgTqbf7AAPisGScSZzNBq6hsYyoJelWItnckWm2fTYn2xAO4jpJvXoaQj3pFZ
dh2oaupXBUdvJZHZj653Zo6/faQe+rAzyTfUin3WgrpYcgjuSnQu36g4GC3YJSXShc+/iMd/+/hL
bgkLiJhJ+0ztn2lqU412Xt8wh1z1xa0ctrFdUg4/q+wEpcbzGskLOstzHedyy7Aga4QkWw7L6uyW
kd2AXgBkyE1As2+sHozigvz7P3f989daxNk0TSxSsm1I3Z9/FVUJQ5OudHsTWrLBw2TT5U0FFSFC
kHl4ZcnAwDAI+y0SFCNaEi0/AbK4FWUTvcKZc8cMYOGRLpm5A4rmLBXA8BzgV/Hg6mNF1JaeNzSP
h4hmz6YO0mJn6/SsVoaTlSC9bXMjYsj0Uzz3ntlSgTLBJV8+F0zFXLnPONL7haa4HvPxZ1ovhY/T
s8KgJRQ0Io29Kwk0pgtDy0YJGVAUTfEU8GepMlVBOFykGaR7oY6ilGULx/9HjAogNQck5w6CRXu0
4xastp2nNy2P+MPUdc2NPfCcAT17LFFU3sRClcdCRwrm7EUFB6jF1oYpUau3VTUq/jhUb9RDLprv
Wj7bg4IqLhxbv0Fg4gO9dvaa0xwo8zl5RHE5HBQj+8HD4JygaqIysPr52nbyem+DrvoSM0Whcd5b
9maaRMVy5ww7GZw4VgDf0g3eoY8pMzMP44jiwxfNNrKg61WbEsZXjLd1bPvkJkOPcqqqMCUiLU/n
/dRwMi7wbq0B4uUHl4RgiAGNiB8xQYLn7JTRo4Z900jlgQ/BMXfCrXsgtNxqV2Nh4+QMRh0qS2Zd
R9nEG4JzGGVMPJrc2yzbK8qU3EsQBf4AW22tQ/o0V7kMfjgWFL+huRW1sXbifKWH0XGKNcZFcY6t
Uh3Ku4lu6A/NIgXZGxkIVivQoLhqZ6SwUlr2HkHRdBVqWk2eIfQS/PV0vBTX8Cg56Bc5HDOOrtW9
x7SET25iV3tpzxxOhJLcwGnO9rOu2X7eujAwQVELgGhk58hAVbyBdJlTIstprYL295jeTyh4ejMw
NhNgnQVFlHfHlh6rj00e715tjQBsOmdi+GHNb73CfwfjRqSraEiZ4thaZWy6GYgv46K4YqARdV9Q
lPP+t+d026YTqdlF+w2KQ/wUlj1NqRQpFm6Q8KZu1dFPiHO4rm2TkYXSq/48tOS0RWVF4lSiqwSl
qOWpUr5O8gVWPbT8LUJXnH5NFD05enWnNOUVTA6vBxt/Hc8dwsUo89EZls9FJPVvDTCJhxDUJ1Ga
YbSvRD4cOtFFN+5QOVdUP3QiHYHiPzGjRUJe2haoDWIQDKb2LyWKySewflM+y10jhoaZZVKIdYwL
gcGWPZ5UmyFkWARfm2l8C6RevSoNYdaJWEagtFWdGwXpCwJXU2dWGQpoSDz7GA2yPX3t4aDa0cS4
raNZIQErbZHQO9uGsFOxIpop0dYZRLEElqPTo3pVWwf59DgLptKNGzORdxXCQ2ZSgDbMojSiT6bw
EFrKe0WWyha36Q8QJqovM+Q3fITgA7lPtQFd2aO+azpPm/BgT3b9MfUcnq3IphkfLmpZkD67rKpc
vze14aDxCuOnhpSiFEJ7dDRaCYM1freoP99FE2qHMLVjbMEFuceR2xwVaypg3Rv1VVAO/bqSA/hB
mdGecGu5GkwskpOmpEwscGzmRkVvu52T8D90g09wg19d8WeuRqT8mgXGXYUcYeqYpM7MAcTrBU0I
vvhOg38yrlGAzbcE74JpBdr32jqWfGoctJQFSvpLWVufvRu8+XnvW6YGK5oK1f3tJUr+MCGwI1r4
GkXEsFbZR9MLpd7y8f/7QlsuoauOtphjQEgQpXUGxig6tqup7d0bXOfjewOESK6Br/29Wrp0kbO3
5pxn5E5ATbohVZgQUQboeuyRDvq/XeWsaqWbkyVpPrg3HETm4SbQPA0JYnfBxvi5yOCGuY5DNCp3
TOd2aedpA4mO4tnoo5gXR9xtwnGob5KpD7f/9l1cR2hYC3UD0ySlxnn5JFMhK1Wt5zumvKHfzVO6
TdHFgMrR0ShqWXqhXPv8C8HYVvHpkeliLv808TN+rmvSdo7ENBUag99ojf6qVX019nm8vL9/r893
7/frnNXNBCZYHMxL7dqYe+c2np1prZRpcCES4tK3OXM2YiYrUQ7zbSp4CRFtrjcF+XY3/dtN43Rk
6wKzM/9aFsJP088v5wzMIYEegch6YChMT5O23mTT/LzwhJ6ZGzkD6oJn37EsFJzcn7NlrdX4uhjy
1PcBr8pYr/wgOjTjLuHfDaZ94Sud/T7LxeD4LDZdLGNL0MfndaDXXWY4VVfea9+YzjZP//TrL3+d
1YyvkbJMtY1zo5gy6K07B2p+n6t76lb1386V/HlskypUFSwYWBid5cv98nuY5gjMCzXbfQ/hMD4h
+79wd5Zb/d/NEts69jaeEcvAq2Shozt7Sup4yHojEOb9Zkqf1UhHu1FcsDD/doklWoktmaRbUj84
ZHz+DhFteR3ICqkl/YQ8Yt1jh6I2/PvvcPZ8MMrEDYhfdjkb6zzuZ0/hWBPQqWpDdVLJGm3jdd2r
SL2fcwTPf7+QWNbLpzumLfIWl3kSfCsMDWc/SVEVmkznVD9ZGUDIWBOHxsRlZraIA8suv100X/R3
j1JitppH3kLDM1aUf2sI8H1BBFiCB3bhJDkLQefXhZFWhpnLeuzvw12gbAvlX9fd8ucdDWcwTQGc
fmfvUKHUERoW8HiaOn83K/MLEJe/38ffHksNHA+AJ03QbuBWnq2KpFORPSOGu5/IN6TCDDf/298/
u0F9lzi1Dm7gvubYwxwI9e7fL7CsqE/r4OcjyWuGvomx1DWff4FxGBGnsrM8ZFXtK216ZGzi4xjx
gJLsZVoCX2TI8vdrnt+0BYbFduk4Jso2HqvlUftlOxCyJK0zSSn9UfzZayrq/+3vL0/ZL3/f0KpS
MlhcuLonl+FqdaEGOL9nS+VJ8wfeBFsB1cbZjxK7AOMTmmh3JrG0LfRB0+gOWW8vAhnCwrMABf94
4Z59bts4RI7xpsHDq/+8Kr2bz99JDKHpoDfIT2X0gu9rHr64kongnSa/BHGB8eKiK/xzm/O3K54v
bUS8STRoRQ4OqsGxbyRX5GmQIxi9p4NEA1gxTEJCdlBKecyr7vT33/DnTfzvwvz/l8cW7rAVava5
uXjSiVZ3hpAhHbRw3rJfOqCtOoKXPo5jv+8Di8YCHrKpsg6ADB4V5j4XPsKf7jmvQ0p93lwubu3P
9zxOG120zJhOmqLfjEp73WcJag1t/nDK+Qv1kgd78vs4NtflaPomtAaYlpCRjeR7oli7hqAHh0i1
MXc8oTVHNLoXXhd//ICCdhf53bajnmPBoMNj10TIf8pyNvJ5RADhuqvWQNpU4COyyslvrPYtsdML
tfYZCuE/vw7zM8ErURM0984eYVlJATk/y08pDio50bgvOKbQB8/NJ/ZZvf/myCuyDy78IstudL4o
fr3s2ZM9MXqJmopFEcDg5XVRo3cbvk3hyYxcPx6/BAHGVXmLZgb7Z3RhW/mZ8ve3q59VGWoZl7jM
8vykpIw6caUeMxuOc5RjZrLy197CK9uGBUfgCOsCcoE3Zq8/st56MDPbo7jY1LN9VeGj4l20N1Rm
uKOosCzUb0PUKGgI1DuT1tNGdMW6GrhGM+d3vACIFggYMrkE2BO4tpn67qPM8SqZBaBkNHkDfUZR
4M6BO54UGL9R0d1EAPpJqoGXK49OivbHGQgeQVKYl9Fmagtf11kwIVv9oI27LiCCBMfXE8Ffj1ah
3kG/9TCIj6seYaE0J19UxcGpxdqY6ofBckHwIvQYC2deDbmVriuY8NQROEpx73qBmdOZEolfl9qW
DJoffW18x26F63Ro102uew29oxilKFoUdNBh+FjHEiqz1F4EaZ628yNlBk8n8tky6CGKrt9WM4/7
gBTSCweB8qm/mkrjcVSGqyKpASjSHu2xVlcyvL+w7D6XZf9vtTNuoY6l4Odd/3kjYB+g8Uar7KRa
zh0TXphc7lihKlIOBD1vo6lemzn2Imve6sl8FITrgGv2BKoBZmHfi045YTK5tEP+/jAgPmUY9LPq
BZ5xtj3pJfPi2CirU1q/m7wJ+J0M5CWKeKqTjYvaQZm+t/2j3tGOaS68AsXnd+ByS1AiMfsiNku3
ln/3+ZaA2El6a0qpVPFxHQldJahE0Zp13BozitFR/WhQJ73Obosfw26qW1C4r2gfosMsVNKvMt06
dIPb3jY1+F9qjBaismNs1CHt3v/+8+m/v8n4rAbHDrgwHG6ss/e1g0UCqaRZnhp3H/fvMbHZM8wG
d4lEuDMQkiTddah+Q0S6Kusb3VZfG/B9JEleNeNtACAE/wuZO98L0vP64oOQgVWmEDIrcDBnjP4g
OoT61ajGdHzTOzf5J1DIf241A2OC5vmt6Qad7bVxQviJ5UzVaTbaYzCld2lcx8ADlPTCBveHXZ1q
WVAFMgWEiXFejgMsFI2GeO9UZMimmURE7whrsl2r2O9Ez+W3sWuM1zAzpiMicfT+8WhcKHj/sK4c
9jAOujbkPurqz+vKsuN8CDpZneL6eRrM+yKfEcmQCGHv3OyN7O0LL/nfX6F8Zd6fdHJMpkbO2UNE
jmqpEmhancLCtd6MYc6QxEC0C+022pnlqD2RVEmq1CiwHrQoD/6+Nv/4dXVOP4wrGTSdA5IUtUPI
VxfVCeUNZmomg6uwLO7jNsfvOKl7Iyz8zrUuPL2fC/CfK8rRDNekhuWJ0M9DdaVKHJ8yLzc5gs4p
M3iV479XCNzY/17j50P5SxEe20GlzH1bnQxt66J0aCfDq8xnBMV42ka/JylCxPupKy4soOVp+PyS
5rrQ0siM1GmdndeNlS4wPgcOd1S4j70jEIP1TzMSub//cOL363BmgpvEGUbQgD5vBBLV0ZVaYTcn
KcxbGRRPStmjWs52YcTsCokUvKNHMBf71mg2DKSpoJs10rN+5ebV/ZCKCytp2XA/f+/Pn2dZab/c
b1yy+TQ7TkNFdmtKdidWDsLnlQJEeUgf//7tf38hLhezmc/RcME6drYljcCA5liauMTieK+WCM27
dj87+Q7h+4WDzx8uJeDq0PpcGqHqeR+cjJkknBCaoaJNHiyzdE8piSebMNE+wmCyL9zFP/yqXM0m
p47h+EKr/XwXgd52Iunb5WoUW5XcqHaxzrULm87vTz0NCZqTtKxVhBC/6SxcnHttNMpTZRK3l3ff
bTz8BFCzC6TrpJVXmEYuPBa/P/LLJR2aojz0NK/P97mpsbNRcMl0HrQ9VkHlqNbK8PL3dfHHq4D4
49CkLv2Qs3Whu7CCcezKk14Vp6I3HnQ9unDv/nAwNGnBazo6ErBZOPc+/0RIvMlobGd5cvKPBsJf
PUxoe99HhyNgxRB/9I3iNGPiStzowur409f79dJnz5iOZyZ0nOV3k9WuFi1iwB4/z9/v4R+W4NIP
4+0HOUejL/P5+xUVziYE5+YdsTI13CPdusYsnh/nGErz3y/1+7NF5QZWTtisReu3n0tJiIiZrCQ+
daY9s/BQWkc6sKKJGS1pmel8YdM826MQqBlIcggOswiG/n3bSAlOF13ZT6deAENVirzazp0K3Dab
qrWL+IVDhdQvzAl/uyjiX+Zorqlj0Wftn638INMyzEedfXIC2W0C4XLgiab02JuDvRm5v4d0UNJL
q/SsrgBEqtKrWXrSS0Sa/tuTUNM6IalPOWlIsfdqI9JN20Jj6EqBu1yGglC2eHjhQAmuiFL54IQS
41bTp+mX2U7xR2rRnHhuN2SnGErQMc+kdkdyOZXKWEaHkjn53xfD2eLWELTRBqRMhoEO18k9u09j
Qrx8aOb8feg+VrTttYe/X+BstZ1dgCr/88I28AM7vUWtE1rVSstRC8Y054wGQNYlgubZM/SfSyHO
ovVLf5Pf4POleNUiRyGL8VTOeAreCBvJx0ud0z9+nf9ewz57TntJJJyOGPiEe8YwXiAhIAoh3ebC
dgC59MK3Oa9RbZVIkSDXy5Mq8hI5tOvcZEne+WPNOEXi7tkPLLebFK/6MenRhIKXwqdhI2cx6ybx
K1hXdKX4f4Ctc/ZNLZAA53JR7GZKFu8MvQ3xTQIIwEBqwMsJC+cjFoW1Kwf7a8Su58fV/CMl1/6U
oH3zE7Rcpk+yILOBWDdbkB+auyvyDBRgExJYo+QBCWP5uGIPWUTzkViJUdir0BzaVYNTC/PfU4ZE
YQKn52OCrbYIid+ctomwcorSC4n2RnbyPqD9Xydj3UJOkuCnpIGJax6sHwi8+J5aCg2AGcc2TwHK
mZxpoOck0YkA20Mx57tBtqrnAA1QsAjg57ek5nhlVFCKDprzMCC067DozVdhbUON20xaQ5FqK/o1
3IAYqFSDIgYfCayE2GhXsYY/Wkstd+WKuvBtE3QCu7gLpwV8TKqNwc4yk+pOK7M3PQ+NNbp9+6uN
cXSrg4DaFjWxb1hEkO9qqJCYWGFlU9vBl06urWXMXqSmKdiS2ErWitWa91Lv5VGt8FfiypZXIGyq
fQrbnfCf2tgJEZRf7TaUW3PoagLRMDW6JVp3J9LtQ4F7y5+zTCE/WYt8GzEgoUr9N2mElleYnfgA
2D15EWmL20kdDIhrloZreRo7GFcAniaj4YU6L2rwpgqwvDg64et9R3pyHQoAvtNAcL0ymtuwBjvk
ukX7RGqZ4aeEkYO3A6F1lQ2RdqWF+Ue9JHLQR3H2PdnnK3TSFpE+cD26Auc5rhMNxCMbwxA74zfI
zYB9cC2vVSew1lMR67vKwLCHZLy5jgkMOeRD0+5Md2KOzKiXH9kSsKzqV1aMvcm0Sf8azhYmFg3+
UN+F9r5GLLoK2ylbJ830rg3HAVB3X0yPtR3AeCJIclVFUX8TBFWwNZMgIb5gNndjN70j/lZwuTr8
KE5R+xZUhcyPSOki8hPMsC1EsnZk0e6lhbhoqBDQxld9eojrFcRz7B9dbq9wrGpbBNDhrpCDsQvK
DtoWCAq08ZmOW4rIWk9Pu49mUL7Vk8lpsLGDbWA32o00chqCsorYMif7C5SXifS0LMe7GzNIJ+1t
3sqsIXpLl/COoWf5fRwpd8VQOkemIe2mNZNxVWg4DzrS5I8D6JmNVYGtawl5upa28UNxVYTqTmt6
osZN1Wc4pY3U/jaKhPY1ZbBXoNveZEqgklgvxr2I85E3qR5fNylxuJKAtfsgnOO9rEqg9mNd3roT
dld3hleJtRBEYgEpXdHwwhsGfJQUT+E6z2IS1BlP38RtBBUfP8zWicw3C5YlZjrEX2ntvEIzBHiH
/cdzUg33SR5w9Cir5og3nPehGl4PACn2ReDQisWuSXckunPUfvSj0imew9yyVzr/caMbnemPoOQ2
fTLb2LzKmc4lZFQgKTigCATcVOWEXaUqKr/uVJj3LrbpWFt8hSPGnnzJvhpyelaoS8Mri//oxRJi
UdSVMSC0pnoLiZ5dgeUCeGjYCn2Lrp681rR/RJZFXJlcwPqOE5GMQGio3jr4tpN0RLhPSiMaF7IA
+rD0o1a1cM208mgFsbFC+9Z7Q1h3DyG9s0272GO7ai4PkYMSvC9AM1jlXGORn2n6pzXxYO0U3IkZ
xo4aVV+TLta9dArBPRC1zUduOBrqoK4gS7Qg3lB8RxHQl8QlxgI2PoGzMdq1Gf7XJlcI8KMnbbzm
wah6Nc4nL67tbw1GTc+I0/ehkD8qrDmMHZL33lRe9KqDiDjqbwQqB0Dh+KI98+UVv8+badLOsTWC
k0TXAVHVk8SfO2Y6eVtFDxw401Vgw4ApWuWxSUc+Zk3WaSIi5HW5Sj4jw2qe45znJm8wXDqFvrUg
PayGmpoiCqMAAFM0Xhf9hPoL5oB84n/Ik5jFIwbcuOHIwI7xFNsS149ZZ892nj9ZqBRfuk7JjwNm
u8M0l+ExRA1QY10F+tQt+k57gSJgKFPejNBx/bzAcIgxEMGjG6JrJJd+o9EJ8EVEqFUR2j8MB93W
jNP2StouXLBBKsQF6irtcTniA+f0FzY943erIsV0MIx1n+QwLXhONmANLGKDxbBFjCSvQZNBB6uM
5NDk7L1LrXtFEZ366RgN+E/NDzahyu+R87LdkdjSW229QqaWkOnm/h9H57EcK7JF0S8iApOJmQJF
OZW8nxC6Mnif2K/vVT19L65aqoLMY/Zee90DYlkiYt0AXrXzyFwJjxeWL8yXwloDbuGNGK5xDrdh
MJ/aPLUnJLrjCOMamOQ+Q5Dsz7qXv4p44L43G1l/N/kyXdkGNR5wfU4e8uXKyDUnbHYeqy+vcb+8
vFY+oEoQHd4mbrHCEY5IRqDtmxgg4XSK4gb4/bszyA85jq+rBN/SW2X2CGyywIBAZSgnMIO2vXo+
MJz+XI5aci8zkAAeJtxADRaN+lJgWJnjpfRrSLD4hzJDWIe4zPn810T2p7olJZIRq8S1lSR3Jl8Y
GwgvjRzSyHYLhW+kSvxC9RWzU5e893RfxMuyawocZwRQktalX5IMclocsURmb+XHAUPd7VQIFpCJ
AA8bi9+qYwc24CQ86UqpHRna7ntsTGRQZFVzKMm6D9DeW5ELECFkw2y+D1DOMGojOcMos8nnbSVO
zB9FjuklMabHCpAQj7teXwyBGWDWyr9242xMc1SNg273wE+17G5rUBlXcioO7Eu2uxYNB/+3NSQ3
wp4RwOLbPJODuRGpuiYhl138RDqd2CdyEHulw+UqMZBjIRrb17pjjDVWnYttyDIiDT3cXtXYHoNG
Uz2k5Mm7wyrOI7x23jdJ1w153yQ2Ak/z7oHaujuhz2iEF8WLSgCiD0E5xZ3avpq1pr5sLIMYqoq1
Aoa4VRKf5MY5bxYjhAEx6w9G18XPMbnPHKrdsi9qIw4Tr153dsKqzas3DuTYJaNEatW439SaPOvw
Rh5Fyu2HvBeOgLtMYZtM8Y7+sn0WV0slaG93pzTOHeBJrAkXK48Q37r7zNXzMO8m/LkeA+98dJ/s
eoAMFVNTprM7E6K+db8Wrh/ImOWMpgBHfGnYv7pgJ9bVlLgDnDzOWZ4tv5yK5h/EVOLzStRtaEVF
lOUbGUrr1t/pakJtm5N7Dz6pbKpznhnqufPWL3vQBwqf8WddYJati9Vfpt7Uw0I3fhZ5/dIWBm52
a2J3m11SW4BPgNpY08OysPphQ4VvwOVEb7vUuE3Z0PhazTnqqmyLWtIPeXa8LRKrsTzFy9oGWsrL
mJbly4ziO2TM/eeaZAHXrHFPIGPvxsoITfStVfRNrt+zjrgW/DCNO06MdT93RNzM4CJ8fZnHPRrk
7LDkJMzCpjWirk+WnbC2Enl8XO4cwXNqDwkAGZca+LxKg54iL9Upy8ruUXZVfugW2woAR80XeNLq
iw9+3ZtTgRVtBg+/y53/W+hu4CNYyjPhQDkO5SJ+xgqOMx174b6mv4Vx6AKMpfow0NKnBJHmxvim
Ghf2KpqQ0Gtr94KKO4nkRtVktba6h2hFg6CDgv8ccpqRqOjX+aGFMdFTp07dBzE4N8siP9FmtXhM
3bTGGiU7lVlh3LL+uZZwgI5xx16fx2ICIDBYZNjUctp1tpp8qU9e5WcqNoydyVu68sZDLrrYM7fy
ZAvHr/DhH6XC7WnCHAEwxQY522w8xbWwd57bNodiy2xfGtpHSUKuX/Ydke2t3b0VnUFr41Yp2OJe
bCwrkKhWtDkU13EJ3D4olVUcmSKsu6nK03ujJXcHslHvPKUZcd5GL56mGftGkrIT46h37wkxlWHs
APDs+g5HEyhvR32gtESryRbEPbUUfkdrIoG3A/5wzEsW8hoVdVjyXyd5Zf4BGCKDNSUG1BsK6FsC
MijjLuA0FSWPbhce1tTWOuat8+ahDot0t09AnPUYYznRiKSNP8pY1YEohAnJ1czDYr6ehRhB/ZZQ
dLomV/q0eumlG1Z+MPSs+rkCI5WHHnQ4inpX4zc1SkoYoCIcmTJfL1BaiDIycrldXKO9L7ryY4Th
e5htTJTEZGOP1ErvGukLIMdZ9D5MgQbs0GcSjKoD6LpicHEy8mjif01fqQIYKUEN/bHTZPl29Hi6
X9niH/gBC0Abld4CTUQ0mGzSgMbskGWql0bzriospmbtWkcnX5yDuaWWr8Wguag4pqOZjc5dEfe8
7fWVhDiRTwB9q6vCflhh5BCEfsdEC9CZHD4Sx/nVSkaRJg3IaSGD7M0zXW3fr1rz5a0xRAb2WyHC
rDZIFZgKrUoV3sVYYyFq4fjkZAik1mkHjGdMxVgD+jp0+LCLk/7GnnEE6JZrEX/GNSVWjepgtiSd
VLtqezHPJE6R6Zvd68Pi+mB1zJ0Rg/4hO3vzqwI0IRliDMAsZwsY9pg4iaxfL4H10TawvI06EX4t
RBJmQsIoSWOD4opopMHDpaWvAoagbi1RRV/R9mOkdd1Z26rlSZmMOLpMTYdesl0Rsk1u+kFimq+k
C6wvI2S9kiNxaeb4CcDcPdtLrt3iSoKlOsshqsDvv6ccNWfwAkWYLwUgV54q857SFmJGk8Kq85rx
CTrb7zRD6U/V5PmszLYbM30ay4gguzygAeIbMQvjgxJ24oyh/Gk1qYJ5HFgiq9bZpSjTQzMxpW+o
lsYPo2sRZmla8Pe53rtobKzlEjbCvy12vvAUzS+JWTdHJTUg/Xq1NtmRnQdEIdkZUOTdVNl/aSGX
Y9EvHEPE8O5KnRV028YIKgwcqqRmDM3toMwf27K0E2i8xS+3yUSmhp+N1yuDNTDx+m8EK8CHsD9r
21EHq2wYoDjCoADsMYiTehsi12NkgrP41dPXNwcrDiXWCqBvaCn0tFLbOyMpdUW1gLirqVkRagEv
Kpom6EkQiMj1hmPbqwHEwfbAFGNCZ4iWhF20fWdN+M0yh01g3sHyzyo9PWQiTg5uV/ePhJI6T/xR
lm87PJ2Zi6xomD+hiOFWE9isdWopnyEvcA81jbu5qMTbmLXZblWl9alS07z18sIkTJgQqr9NlYSH
cZSeJ4Eop1QDlB89fsM6hXwi1ciRMwHGKDFBByp78zB4UxJil/239cW0A1KDG9u1OD5RxEa558T4
wdp/CyivF0ZPkGeIBANQ2gNYE3zF67qKx9pJX7Z8JkFR08EpWW6DqxzFKENJXid7/J1JWgtao2gP
6dgLzh++PT0ld6VZ5fBIKrl27mXjnGEdp7eOKLeoKtxit0EoZqBLZqsyrn2/9uE1VnNXOAsFq6p7
hn6C4UUS83bKby6XX6JN4FShkgjEiuldaQt2q1l6Ien1SZBkmcMFeiW+2+54l+FAvHFqbrwa/ge/
n52Sa2F2u0T3vtgsdxHxwLyWmhy+tonxJKJiyqxhjkzRVLcUhxOBUjCurD5OfdrGBv6g7PdxNRZX
vAi9wdbaxceGiTyq64lyY5XVjoaGMAF9xZLeqjI/qAYYeuKYf6A6kN+12xa0nYQ9J9y/ttU72Mhl
ceLIlRfERXUo1IxiKkms/rGrxoUOvlT418g79C2sKJGL65ZEsniIWjx9vpVX/1D2pry2/U+6QIgB
UWBYJ7vm6R834/tqy/dTvWVMB+yZqppcht8iJm+mGaRxR1JdRxQ8PAxTTFY4qisANHdvnA1or4WU
lgxmDgXmWiPpRIULXwIwBevxybe0VHstYa8/TJaRPvSDRVBt4TrvmASZT9GX+ny4LYGQgApAvsiD
cIhLxzFq7RQhfjthw2DUzVyFWnKN+C6aofpQyo7PAAT7Q0qc3yE2hvQerOIQ1gT77Re+lmDMZ/Ns
TXw1iZ2YPlAsEmhnGFhVnG/7JvfMswm+YNcvBs5KC0y75xlEX18zPvpkiLZ6+9LS0WEg2y72Uc0i
JTQc95qgaouMAcLC0GrzgTUdCCw35esoZxJFMmEf50Uc3DZ77jALI6Ibxl0pFH2ZnuZH9ubdrQey
/GQyuj1vwEq5WXpD/E2l037YrnqP2zI9G4C79sUAxWjJ8p9kWGZ+fQbCYrtG88VqxCmaDTEMGHsJ
2YoyqOpoC4RT6HfA4Xm/JbSCNfGuudyWOvByWhEhJAILnNmetH6pn8w4d96Xzf1Hg8vzonPe4KFU
UeOAblq02j0K2TWcJV39PGjuEJLcBI6kJp/IKLTsYzIddUPkJnDeTCNHfVy6QNtIlszbEjdepbUv
W6aIQ2AuAeDdVnH8xJdh0PyVrUfMJXQFxyCMu7fRBhqDLT/WTU4nyYEBZnAx4TX3+vzCVSeuw13z
iBpDv0tbRhOmE0+HdXKu5MUCIEyFpTMXEFyqlj5AMov/waqUeuDJuuo7TaCn1GNZ/TF3RTDm9hzI
67jYF5fwo8eU/JkHvRIADgVa+hwKSSjroaIGwb6PFQ5ug+DBvusXrQwTZ2kYXqg+cON1oSRVk7yM
NqO4zYQ9SBLoO6ZQVANL94vTcD4QvwMkZZkV8gkdxXXE3gJ6z9zWkWVY6cXsmxm+prOh2IKG3mO7
ebNX8c5yTadcaz9lkQ4QBTq6fxA06ig6hKAayaxmHI8/VuUZCaPclTYkV606uR4sqRovCV4q1b+b
lQnYpq+GcMKIbNbvV/bePDyZjeBmULX8cznzb5xq/kDR2Z6I2PHrofAZAGofWYUoeUlI3WF4oIKl
n2gsSXDZgTHm+KX6/cgd4FZmhbV3VE7+NBlNz5IAzjToRSeK8zo9zK1hUq6jFSE3pToNNgtY3rhr
6nk52o1vmqN3bj2j/ZBb28fA0QczWkX2MnopHYo1f6TtFdIt+PwCLgDx5DIvAHs8llmIaWOb9lVV
CRVZlRX7eh4/tuk8X1LCOfMdw+hueMlQWo9Rrnr1YpliDPQh8wAiDQQUdKmln6COuscFZutb3OtD
yFvLhtIe4mOyMjE2vfQ1Zpcd1G5CTglRcPsYu/yB9iY+4iQxQknI+IvbENqzjeRNaslQ7vNxZnzn
Tc2VVCvDzm3/VXr9r2gqIwAaihtdOozXzhO9ZL8r4/Ge1HtIWy6YauJVcnqm1Nx1UJuY7Rb/RoNT
cWqr8hpDzDpFH534rdPXhlJ68boDCRQ7L/9keNbEN3U9OtYF7PQ1RHVSWbbvWRHfblhbEUSJbI/k
jvxiqDkEffaQVCoDQr+t2T9bAbe3xjCF9b35jsvkOpJ87d+q/Gx3kfF0/QNQRIdNE9n2WUA8A88P
JEss1XHjEvHzTT51HYCIJiahxbA6Y28bQGwV6yQIUt5M7dvGHIqcEms7qpOD1H1LJs1f8+IFFwe7
OnzfUV668pE0qX+raZzXonjeeN/3OmJH0kgYyJfQ3wk/u4h5NUgMouQd9OwXtjLGHufsTPcVZkUJ
iZJJp1nZFO5VGb9vFGMXs2LJEzirlv61Yh6fc9sdPg0YcqG3QhbA+mxsXO9uLnZ5paYHR7e2k2tm
n641vCatDsa9hLegjIk5mKMBaF+ani+4zgJPtJwwDegFX4CYuxtbfT6LBtAac+HZbzKNME2NaXSd
MZ0Y6yZh9Kt68pdpTSEpsSOxgG5aE7h6iAizX9bE/JQGY30mRiXrDQ7hlU8rEDOIqKk1J5ILxiyC
r4WGeajITVnrFOAqAxvCQbjUhDM+DwvLlC5LnTMxDB8c5+beYd8RWMQD3MnKzcMY8UxQo1G2efFx
Rvs68gx0gcyAfGHxPmvwPpkDcff4ZTUNv5VDr2QVbrNrBmo14ANkRM3J7+Is6Y6krK3eseR47ziA
AtYrEKni5Qs3Ue5bTIpYxeiUJMCcI1MTdIZZu+g/hjYM51aBg8hJx/ETZjl+PxFsyyBqpi5tmwdr
bdRjnqXIwScYL4+OWdWUxlvbBWs9f1qcU2EJJTyAbfRFkjj7WNPuVsa1owCWnYsvM3GNC1ub5iI5
S/hF5L+GjvicJ/YKE1ZCd5ZMMxi2pRhdDDa2VVzQoJcfepJ0B+xQ3onB8z+VjjM/Nmc6mNfd1TY/
xGtYqkk9dZ7OxDYuejhlcCezkpBk6SQp4TTJeFdX/VflbuZOdB7axJyrmjqu9Av4sxOoXadfWcGM
b6LCDgU3s7poY1+158osqovOHslBeq4WyLxTHhUTX5CGV39XJ3p1ay2ledcyyQfGV1Mr6qN6mXEk
hVauLTDm22vKg/naAPXAxI67fZQyP22OV5xs/Vpu93wX7FRpoc2ki7qkSMPeUyrqJ6c/sK4h5aqr
04iaA45E45kcfbXuewzXwziX70ZdvhKa5/JWD+luy2LzQPqWPHiLSf0Wq8WNWFSuj5OFBEw5s3UE
H7Hs5mGobpqlB9Q5uBtWM/y5ENr5TKzEI8TM5lEU9nLRNs89Own/ghjgz2aAlbgUBtsA3SRVfeiJ
cCGbPKDv5dBkyPSQGn3ah3ps95A+9SK59GDR2cw4ps+afYrKIb7nNBGkV8XGyTbK4jApkR2utF6a
GzIUjdyjQSAtZFcsQKcRy7fBvDLIAgaFzlMiQEDK37N9JLkDkJ7GugMh/8IwN1IJo3Eds9inSSnE
ViMpgsXohvOC6eWsy8z8Ksim8gGrM5Dp4ZBBTW0OrpjKB4OKbJ/k40NBVOo+tzvyKERpXFR+1XEL
awpTu9zOKKrFybZlexQa5ofGjYkW67P+M82ydpcQphMIak/C3SuTG4Wjn3CKgsgafXqyJhYxAFSG
M1kEPahdNexkvXF8pAZKb0MSyMZAsPe9lVgnr9i2g+cl9m6aRLqfy5nV8va2dVN/IDmk2TmTGB85
n1fWRFhHczy9B8uIs5vW7NszgBQIkNbUPTBSdNlmrSNl3cYWtkvyu6GfnwSl5kFbLKZhShME/V23
0kL/kl4/XFaB26J2lH0cVnN9aqeRMRM1ReBQx9RwzLARVnd9ars7zZt/MkAd78lcE/++XnEOdsFJ
0M7JTzWtdlS4WUy/PBcss3X+wXTFF9azeKCFSL6UtOo9UXNkIV0RSyLp8qDInekWOTEIfr3TucLi
DllX4p1Im/JO3MLmMSnyFnVFBZemLYgs4CbehmLdM1TtQ6r6jgDndr7URlUcHNcdr5WhFpDfQ3E8
auvB0NoaPYNNRbw2YK9npqh2Ll/KdvT27Hf6U2sP14y3TqffnfBl2Aq6Z+xBUGniQMvm5bZdkgY6
9xUPbnkNAULeHxGT3z1dCHvpb4nc4mi7Wvk2W6J4mNZ1DvQ+GXeYAMUdsa9iV0ysdE2Z1KfcK+QJ
RFy2z6viJRdOSetp6OdBmgsfgIK9UhdAVFjXsGtC5mbPqOxYXa1HU8bJW5GsP7XqPnDZpIHBpR9U
zZBFrE71yNEpn4RGjMo1WACNi6PfJTEqZs8phqiRm+kTUGOGGWfPpS6H1C/WlcW4vbxMTTnsNS8t
gTCzCJjtuIKUbWivMHOPiDNv18bIInYBt+RcutE2yc/JVGkoVy5X1+ARB1KX3nh8q3s6M+PWgz34
gJy1CMTCPM7xYKPHY+n+UKMZkEidhmVRATJIc/vjOkCXsVb52VPPHZCcIiPxYgjQ42L5Nd1wlJJT
yqtgfbo52z0UsB3A2Ws31unvm5izG6+OxxNtDCYHluAZF602I0pjHpAhww8MUfO4tLn1QHhbcTFa
0J9bimdoS9NuBzyF9MamN+7M68LAq+kHBYI5X9pkHuISrx7sxHbhNcxvMzPSiIcsDZl0AS8yBnnY
Yo+1u62Jvxjj9PVF4N/TZQSxl4MDd7QfaesOJMz2w1tAuqTzOF4KDutDrvHnJBYzn3YQrwgI0qtP
aTts5NkG9lY9uPOm3mx+tZB5FN+4bsZnjTzGsFDpB/odSM1CPptT5oRGks7PbuM4/BUwhmXBOAn6
kjq2ytmiAVaPq6bXJmaTmM+kNhn9mPkTwsuQbUccuP1U7bzUUEdzLNX9qMdqPxRZ/Qx0zAoJvTED
I5EEIEL6q4O4m+1PaerDYXJX6z0BO/KitW4CnbMh3ZBliYtFrGSKhzwoGGindm7KeHDtqIIgCwOO
b+3xobfq7XGaJjxHjJ+IRxj9FNnjxbK74YvQsvqGSZRgt+/Ez0CSeHe7GdJlUjOKzSDikFWiaDh7
/bsYXLoc3FT/NhV376XhboclzZ3ISi0GiuwdG00EDX5rE/4KNfqvaua3VEueSQYjSuMqzFlKJoDA
elxkafb86ib8F2AqNrtuYH1ISzSGV2DZnczn/p+uuunV0Ol2cjpcyN3ruKM5KZjVcrEOrqbf0iAm
wPxHJxiLGZ4tPJPQc0Zjl3ioDpa4TiB02eazMVq/uvRyJP9kDi+mlQeG0cUPHk4of5CN8ZBTj/nK
ZnVB2gNZOyaFDnpUKMwsKg6G1bLF16b8zornKSAcEEpG1eejP8Fjf0f/ZEbZ5Ly4g20+WqI1D3Rb
yHLsouOEb7laXBnfxHm3Retc5US7xE8ZoNEz28LqRUn0FPXqljeGfUIO1QNS1fI3wjucoG0ckkYb
Oh7hIiVjNaE/WsUn6lkmOA+xuqMCCHreVp15cwaOqGDlP7/mVWSgI2KFeOnq78nIb+NthV98Tyw2
tATdPDOZIZ6ZUiX5ARXPXcm0t4Q9d93ou5dxfUHcGEm7Pwj7meRdLXvOe3Z78qk1zlIygLxL0pO7
3JFqx/t112UxttrfTiAN6Cjvboi7iMkd8aqaxkcQU/QuSGmyND7kw1Ye7OrHcx5ouPxMp2cYbphA
GhtNkH5WzDzrcZf13C2gjfjOvmrnodFfLLqp+i7N9oPDWE8e14Ysn/K3mg8l06dBC8yBBVVzszJO
yo7Gcn9dOo+sF8tJBTmKr4Ibrld/sLMoFX4HLYTt3Y83S/Uz4o4049st+Taqnswq0m+84r5O+yhp
nhPxrnU3RpsfJRtrWzw4nRdx+d008VVc0+xaPn/QziFJoWd9jJbhZ2VyIQv0jXRU+vy6MpIakt08
ITGgJbKouxhpl/PByE9iPbspi1ZRkll/0MuHun2ueYF6WuyLq5jwQ/acVBm2FonmbuAqN2ymn+t3
Z6d/tJdEguJ53kjL2En3runfdI7NpC1OhbmfjTMRPseqhHFK+8z5MOrfeUoQJPJUA+DyCvhufooT
TE0jZN/lh3PIryAojgzhRHvqZ64fEPkFvAG9fm3so80MgmxLP4tnv7NOKUIjnhuuk5DfukijzrjX
CLgVH0lzXxpHlf5cGfDYjoJZ8gFeNJMUqItXXbdfH0xXZufBA6EzSLLav4XxvC6vmKN89huDuMTu
vmWNhfBdQ4uj9jnymUrulPFTsketuFyhkmebRuzYpYlvM0HgFVKt4uJyndsETolB76KGRhdEPtKv
qtF69raTeEknWR8Z636ZhVncAsfcORttVXGZCXB2Sc6jBlP9ghJK3LtSCyqLOOWSTF2OHtDn9k1s
ducUeqRRHkqn9mcS08CxkbZA9A7cIVS7bJWqInSWi0U2lODg816mjvPXY69WMkGNfTG9gBgP2QwH
HUVhXuwztskzfjOUrIc1yTA4Pi0s2qqLTQzOQmsvh/cc4DdQG/a7rnUpgCl5BSgzdSeXF9177OJ9
jv5ya/8YTO61/lXfHk3vJen3W/k3kxLB5qqBZogh/aBPOWK0/TV+xJQg5tePrHvJiGCc9EOcLEd7
1oMCPlTX4KX1gOkzradmYHVwXFHeCNRvHvECff00GK+DRZWpHShxj415zbwg3yP7FYQVlGxVGn4n
Jgx+O9V+Zf9bbL6+/Gbj2xqzY5swzFnjQNYlkyTtHmFRCOdxkfA7vB9S9LiE7x37B+1fkKCOvZq0
DSbtm7kfgWTlHLorm/jjVQQpSKtLL95qUJhwLPIM0C2FWlnvskF7nVCfwd/13fihkPfEshwK69NE
7r7W8IORNSTtZzMlyLOeIQpeL8Tl2vsLKyw1lACt7xEak5cUppWBRuWZ9FidFpGkiXq9CEIfLUwT
S/wmPWQZaXyKoSI7sa+yH0cj88Taafm5I+vLlZjvpnsDMN/UswlnU0TlyunfheS2n3tir1YyC1MZ
JtZr3ZBQziey0PcgCGhssEkR206+sGc7GZh33EIXFph6E/dTmVcV6nJbrCqstPjfMLUhQ2VSpS72
etSqt3H+lvphrfYGtVMB0dL7auQ9FuEgAwZcWGBH7VNPg1jLfU2Y00y0VmHgC37gds0ADMqgnLVg
cb43zty5++6LZ0fe0GX4sv1Ixg/kZDuJagAFA4rL2y1H3H6YtYu7HPCcK5f34X4kSKt615oP5lVh
K2hunS9teEquKWpZVFV7M38dpm+nbvcrClvEBsjbQJTSACEvrLXxBPWbIxuyR/UlkntnACLaHFnM
4PN/Gtq31T1X5DD872MmiYcukB+MiHH618r7a7yhpx2k/Vguf2w9muEHee0B2DiNc+Xr5k+1kuXo
7dfuJu+4QjnFFSxrB5Wile+36nl0kcVud7a853aLKKsDqAfxX8es5A8SManAvwp2TvKaTw/6+l6h
DTHUWaPUShxPkb8lCuQZGSeSDUI5R8G0I51KnUpSlvZ8+wqoaEMwu2Wn584q72d8U3zxaUQVE9jz
wzQjHByZDla3hsfsMcel9prNpHXKb2f5HZCd5ADB5QLDeSOQg6+EhyFY81+NhYNLCJNCWj2nIkRA
ukptz1iRKJE3ZGU7O95uiQfab4t9FxObzUJ7ZxS415E7lfb4sRpWNCTHyn1nU0BHXUaVfEvjX/tW
AXbRq8Pw5R47dWe3/A9nWmZ/qvaKVdw2Jcc5PdrkH7SQmNPt5irmmdYXi1O1qDgzrgeE+Km4p4gI
B91171S4xsiGax5dMjbagi/5g0PMIx4QLl5dlKFNwDJni2vgy9k+Evk0jDe590s+QjmdkuWGnEHf
Vpfrm8Yqmpfo6FF3m7dZ+xibbOKlsyMljZ/225S7lVqPIck8/PMYhbE+4erpg/6KsM6+8uLSIjoA
iLDZu9F90+Stad6txrEf6Gj1g1icaOLasNyTobGJGCKR39psR+btAW0qsvTbtX9c5y/H4In5KLNP
LSUF3kVPT6hPq13GLmTtvwOgGejTx+yct+YesGTDRrBNb+aMVMwvhj5avRxAjlbds26hvPzSnbMt
HuP5hZShJjluMurTcwU2bNsDDAhEdesxkm3muzK/FwhtM/VZZoqH4Czdl0nuF26xLMHC8iLN5yS/
H6cbPSFCHpmUes/tE7CIcXOpV3YZ1lWeUOipj55JEimsoMieJO/j+2bceeOOfi6U6pv7iCU32EKb
W+53sYvIqm9c4otlSUKCXu56OKm0+0I9pAVsTxPsby58Q4/sDvMMuqiYy1m/hoddKvKykuY4Oo+5
Pt9M5mcyxvvS9BhSkzDW39LXBLbT0/3U/sTuYtH32A2JVWx3FOuUzUyt6QM0WycomeYkvSWIxHe4
gN36ES80AtQX8rE57fLTAuW+HL4zRNNVDYG9PlbGbzo5fme+5RwApp7jDM0DptEVZfzCGjGZf8c1
DbVsxdy73uVDBR+E8a3BNcefbwyvIO6Gdj6O3j1+CkqCJNrIVFupOBZn5wCAbe0n0y6jbB4exwTa
/yY4ZZKwjz8WiWZ/fonbSxnLQOsI6mJitcm/aajCLcUq8xWnsEuQdeacBw2zy14LM/1u8OT95hU3
qk2iWXBjJZUfa+ik+dBnUoI9E4GizYk3mi9dydPclIDok29hsavKf7upZguBYh8dDTci4fDjacLu
xk6bMxdGP5Pmmh9ZI2qJCeh1mCHl/dM0vRPJZqs7iPaoLjix46ivfyw266BT2XX+Ne7OHsXeiGMg
yjn9eHckoDmajJ+u6/3YI0DwSvAZq/7YMvvU8eb4SCsHT3vX8uXY1OMRjcl1wp/89THZ0gcDdZvm
Zv66cJGlz6sJRrfpd8z/bhTG5L2zSdT0f61L7mb/qmzr1Sy6r023/ZI0amH9dNVfKp2zJOIiAcpR
le9zn9Gno3dj/8eSeZuI+7tvNS7e9DXzXlLT2I09ut7t34IgJH6u1z+vIykMs43xMUKIHfmN04PY
jteY7ZVesbQ/ExJY+zDf9MPkTDej/Tx3kZ1RqwCmyTXfYBdMx6P3P2RPjt2XtB665uoZY0tz7pqo
NO5GBx7wUToGmRQhJowdsolAUSPadbYfCdCcUfWZ+oPqz6M49+zD7fSnsmSwMDtW2tFkR9oyz82N
F8e5TJqxR/Xp6/RSsCdgJfPNY1ZBEhBk146M+c34ulikXYzEqZYPi/tDLNi/jWAMUQkIsreN9Yxi
1c+ahfHPL2e8iG977Ww4xyrfjwUBn/xu7Mvl9ujJv5E0Zsb/ZR9V6dvsxEBHOY1wIZ00niJWBeSV
3LB5tuRvnbTIRJ/Zk2To3NCXgXDJyz99uejds0SoWt8YOQ8nDsJEv7Vb9F6H/pp64p7bgd5H3kzV
n2XbYUI6Sc/YKnu2R/ZMBEO03X1svxSzDKb1VnUxe37KsjcDydcKMcRhwk7TxwMwxBcHuHJTP1XT
q9Y9uf3jvO6n/oEMyYAhMMPz/0g6k+VIkS2IfhFmQEAA2yTn1DyrNphKJTFPEUAAX/9O9tu1tZV1
q5RJcMOv+/GzX/EHugelP11uMF500bl9atE0yoUJiARiXb3Rpns/53eddSErSH/6UxVcavlRgHVf
lyEOJF2ttG1lcImpvFsdNvLk8gQaa415MmOus4vfCfNpNx7T7rag5DJvueby9m6afxH9GLSbH3Ln
QAWicOlyB0idLtu+oIgx7Y5j/ja19GfZirX1d26+ooG/IXYDS3w07t9eTYdMLFthn6h6wMzF93gN
x8fRoiYYYKtscWpA1x5Us8vwFax0AMme+IVHu1Vp/no4+ha7hL003hDqOiM6JBsyfm90hcQrJzWm
6vKcREj8VnhHkjBey+amahc25cQfUX1occmXnTvpswbqxe8jUFx6ymtblnoQYGBGx/pNvH5XJ2T+
ey8uU/s3VHiR3HkHGvszSskOIck2dL9PdXPAUXEOhuU4UCxjXw1NFIHhjx8As5eujUN6/XYS915B
OQIHzhUsOgg90JR+rQCZtn3jHfuFhz1YzCls049xbj88zzpG67QLpX3TtlSldmuMKLaRS/WArLkT
03xG6v/0GRBlNJ2NKB4pOdwas+zzjmZxN2hBPkmoevZpCK2bukwvmbD2DXv/DUuNH2XJ/VjPT+li
s8JnU2XcePX1SfPU5FHIS1x8YnlhlqCihrex2uSlFcPxec6E2DrKvm1E/2cuQ7lzW1gCURWdHV64
mL1jexSb3hK7FaJ5DAeadN/vUj8O+ll6EyMy5mQ3ut7mqg/2Qg8mL/fOTFwgWM7rmh6xwT1UEQsi
ER0a5bCipPPG0bdNzV6vYT0/quOcJA9uPkFjgcU2rvpuXOsLLQvbknVeYlOihMZMx/El5IDepGvy
gJXwdgbx06T+u9sNm4mX5lC6BP0w5LjphXQS9SbFqwMwa3bXV73qXcSfsbFFjksaR3NBM2696alc
XJcVZw4FO2mEs2I9WL5zo9v6KDTPKV5Kk8lYhcGOneVnb4XHsjW3ypnj1jevmgo71pn0LS9XmKbt
HKWanxAl3800nr0y2VKERgMkrb6QU7j2XO+1pmW206jz9PmES4uF17u3x39j4kNVsY4575PM9nc+
u2ZK69CK7D129kfL5xUseXqHZb1kFdN7SQRukM6DsKed/K+ACZifp7fYyuIsU8deDxRODYfRnikc
wmjLao8+2lPgtltJ+k+U1+eHn50XM37mn4jGOuMEZ+2sWxhOd7JlYptc8zwhIg1Bt08tNDkb5Wf2
522FFo809WMv0VMOyyj2J7rOmeF+VMvnHWIm8nlF4a3tXdxmghGS2mUKuD3Ke8HHYqvB9WGG4lSa
ahup6mTbDeHO4tDPzSfr5IrS8izlb2PtlWIjczUbug2kfcp2toGZYQQme/bF3m4kj58VKaT7lrqz
hLeB5F7qyvxShoYmofSQTDM15ZGFnajfVXN3aVPO8nB99bC8TgMDcQ+1n1I6tmDTtZI4Qg20bXXB
WXQqFwC6JPmSKONCQhd9u57wDI1c6+jMleKZ2jvsU/M9HU/VpiCDUKv0vefLS0UCTJzxsREBAD+v
7vaWUzyL4a2cuOVpwvKOJBjIr5Mjo++e/aH8LBaJCZBKeb85znVKVQST1dgx1pEHxfnY4DartzO7
pcSpbhRLsW7gSGb64etR8P7ox+5+wS6pMx4Kp4lD/A84V0lzYwFfOeWTnJYynoSuZ8DgguOr7Nwk
w6ZIum3TstQm3kClHF5IqPUtLyKgZ/itkei7XabCo4vACshxV0zzrhyCjVuKAw0RW9dv7hgzz4R8
uWkxFA9WnELUCl1C7UqSFyJoGZCBzBv0MI8iUNYEuAyKNvYrQllDf46KadNe72wZtcW1o48eU68a
61/qI6iXE+uHY9i6TcvtxM1wRZbtAuzOIfxeLMbhAL+74cSU5IeasUTZcwn5QZO/daMQg22PutJe
NBdC3VaxY5k9J8NJ4KdbtNq6mPIiU711Y3Ee58KOMcrer1lCGZtXP7U+/kTsE9wMSa8VXvOhSaRx
X2PdIjDDFo59209I5iE/KJ0s/JGBLS0j2bUHOzsQzdqZggXwyqeIMEpGaZskcwyUbC+SYDPKEBsB
JYqVJEZGP6/BEx4gzJedQDMhjsrnuWBuyk1hNli8+HCuvetrsusAd1WrqWNp+egaRb2l/uPQKZvX
LumhLNzi1YrT+Xpf72PRNDd2SMjY4WRpdYNNyaWDW/4TREvipfTizGPzb4dYpnmV2lT6VZIUv9Y/
LYN4x89rrYYPtLvMUu2S1d4J5L3OEbcOC4CezMYmneCJpsq9NN76IgpxxNZ9oHPlGdLnI8vh245f
zjTLw2jt5qhFEy3MMaNLOh3kgcTUlizZjv3coz0wqrKODEkHgud4DGrrszOYQ0MWgI69cuEghiEz
FsjRlrbc2GOGy0brKRJc30xzGpjYKa+kONKfQbpSN68VSWc3OETz32u0Zur4q5F+0Jhzafqe6u0g
CTvwbx24C/nAKOylK6Z373sB34XT/ovvHgcs0WEP2/EQDB8VHkdRFfcGgW6YM3bDDSGv9JKr/kCW
n0XPEMu5vPe89uSMROLa6eDK4onoN3ooS1r29ydbuifHi357mdPNWxK+yZrnFuroddMu7AhNhodi
jobTyNa8TryH1hm2pOf5KXVNuyg+Q8GB5Acfi4UQP+jgjtnj02AijBOrf6zGeWY5xH+wcVkvRe9l
l9ysIxE1M+CnzNKXqJlvh2okPYjr3+9A347LNX00tQckZtYaOVFBOmbzghUDLwePcCKO6+tCxQIj
QMpxNi2Vr8unW1BjHU64eWAvMG3bhBTyamSEHuwzTR+sApIOGoOPkVuxZ91lw0wZGJa1hEuqG63H
q2lzCfQtndIHsEaXYFzGI4u2f+Es9n5e3MyojCRPdl0q3+102o+J8u6MaZEPQ+gWbcSdJtwGrJYT
SeXPBCsz6MNter061gt3eXKpNtcJqfRdXyXcwJ0b0eW/rQh/onC9VbA/O+rsPE8zFzZno8odlaAQ
wbKzn1bHqw2GmXe7hFjRriIQmpJEiHFchWYyrxvhpzSMIsC3Fm/sECEXgTK9vgwt1yUXj8tMLbiO
aMXuy4xRjj69QoLQqPt0h7dhP7tUdHc0RrK9308V61dNlryZVXvyMi92gSn0s8/Q7SGvQEtYBZr4
MB2CqsFdOeI1Lxqv3o2wYZ6shWh+QZTuru0knFFgzVyT7MeIB7SrakVhbXhdE03uoxO2XbinpHQ4
1HlGpJNa3u9Ch39tZUd3tt+zg3CAk72tgjWW699oXQTqtcX+8Q5FpzoYoltb4494oiU2IQHv9JgE
1NBs+rak215U963E/4WBCA7tIcnS5sYbgQQSYbC47fgf4+T1F0pjvtdSjwfyhTl58UbSkaRKSgmz
5B74NRnPdM34TovMxYmHkOcCqrDDt65T7oezpOGD6y11GY+zcg8emnZshdSlOg2KQzklxXly/XMX
AcPwFFnq1TXOf9WWRwIu9W0PC+SgV1aULvnLI/vYYdeXAdYljVtvlsSKB/KQeIgaYvB+qW9r9wca
P/7agnoYEQbuF32h2LUmzPBpN7DrK9LkrHMu9XU5zuRRI5fVE0HqJyxp2YnGX2xLbpL3qLF98dLW
yHSSTHi2zSOkY7oLwLq4RHQeCwAcIfSS1DyYLg++Ze0DKVlGFM+QitlyoujY8b2EEiJtYcA2yzO7
/32a0pMZLAFwB01L0UBJCYLUZOrv0FnXPWzyemtXgDtIJH2Ns2VS3FEaXWcCM0B8cltUPqZ3pinN
yblkj8E6tL/lOnC9zduGC6jnygj3dQBihLiwu7yUuCV2ZrSf69n862xVnBvfua39Kjl44cSOHObI
O4gbXrVDSMbYh63yEOVdcPCdIdqvyjgf7J+jF2zJ8xvkF5D21FjwPCzTRWk17VM6jS52JMfXQbts
gaN6PXGFJMuDMeuRr4n30MAf2LW22/+zMUke+nWejg1bU1iJMucxKRI2OyoVTOdGWP8C2VQnpySI
O+ZcKYgS/PeNbyBRcKKVRU9mubf5/3Xmu7ShoEQz6GKxiOc87N2Db7CQMLZ0pXXGrmKjS2u0aj+t
OZ8c9GCkwOqN7OzV8Lk2/j7K6/wGY4y7pblnPHeEURnFmmE+TW6N70OO4+s0T6QxohD5z47aV9oI
mUwni+O5JM5ib6rCUwevIPOOe1F7eEL84dBeNzydiYK/Ua6q3TX0BQVg6gkjlgBRpWYiqzp/RsNI
GabzLIwdylLRajl5GlBWz/wvOJlclt+tXY937minnJ3zdQ0tU5J1aAoHPeU/EKlzPM0GRagpIwIK
PauvrK/5p7WjALJq+WkcoUOgsLSdVvXC21bDeFgynLYhSmhRjMu9Rb1ZjnZ+HnNznzuUy3k5EO4i
YKgIou7YteW3SNaXupzJrtxOuXwIM8hwpDEBcUTzgtcPb80xVS2nuNs9F4xQlBVlnKK0qJt7P/Gb
x3IWIe8iKhO4jHrJiarTK03C8V+teUTQpIB07yf8psskIg+i5fIwBDW9Xe0UYtRFXdjOLk3DEbfX
kdH3o1ycloylO53MK/CAbNrzo6tTrteeJx/plWFwbLc15V/UylbpPxGlfxhN1ltnbtqPCk3IW17T
qkPrTjYZOI0EnAHp8jQmbcrZVifJr7L76skew+RnWKSTsg9P8lOQhPcJr79nYzx18SyMhbVFhxjU
t4ij5HpeVKuzm/081slhEUyzXkj4tFJ6Ovmew1I/pVp8y8BT+LGdmcgBwjzKcadVBcaAnGt3FISI
YgC5qKtLurAcKXpbEb5FZS1mF7cjmhWNe2m252NNTxYl41RF8U4WhcMXcLUc/2KgOeB74pJwU6mP
Wn3sCY1sTdKQ9fXwD7uMZmuYsJudoDFbknavcrCYl2W/flgrm27PWILvhP9nmfm2DG6+myAo4Ybl
vgLBGQ9JZuFkV6hbndB/zBVIUstWx73ykoO2lIfuU/T7cdFgQ/owYdowTs3UjfFqyB0iK3XFVEdw
gvmcTB/IcRuOVZZIYrhYfnjy7XKPL5ZnaKxJELHm3ig35z1EIy5uaAqfIc9j0LyyllIr+FqJO2wr
e6QDvKSGgwEuQqBKyIGMQ9XEXb5AJ7oaA5MIvApuuz7WmUrxLcjHlLhIGmcddolRDckGXatoKaZK
ErWd1u62M8OPDa93epIMZDgQkuJBGVGdtPLYEZFQ8hDRaU7L9QxG3oqS19RyzW/NqxwMmHD/0mb4
Dxkr2nWm5nrFtF/GUcLmL0qn8xT8xcWLv6Du3Q7mgWthsgVQzBu9fm96330k3TB+AAEieXu1zJvQ
/TMMbSF2eWUcBr8BGlkK6ezE0mA4hSuOGw9060N/9T8WLiJVwN1mFwxlva9S3sKksggpezp66CsX
L6N2LlU563syAh0uy7xHtJEWCZuu+gjX6ju1wu6Lm+uIOyktO55/JpNJUSIbsxwgwx8WWXkLqECx
le1CsvS6vO9W+ZuM+XW29edvbL7/ugUb1NwH95G05tskS0jz0kfax4HdT8MOyp2XwmaQmi8IGStk
KoT9eZbXjXlk2UfRFs5XMie0IcoUrPQS1Q8EKP2begTesDGRydiBEmx+q7HD7sj7ox3QYGzduhkW
yNBQmz34AStishJxYcMruGmlLKLHPI3YV3uUHy6pROS32JNIuCzpHH32A85NQBVy7/v5fYqy3Y9O
nLofycBVAqElaTPWA1SR/lCK+aR889R7IwJhNz0IY900quzfksQvsD30iALjJF4E5mu2IHr6V7va
Zm/svZqB4uomqN/oHshuvSwdX33uINzjZ8RaQUCdkunHpWufCFa9VCHpKY/AJO9xjtPN2vfvQzHL
u7pg+vOkBckoB6pTeq357AUG1W/COC8r+cD63u6qtz69hsSWgJVWYyyHKhEGoyslqY77cWU5EPLK
CFEnNvU0/FZN/WN7RYMghUVI+qyhexhUPDBFOk5xJyw4DDZf0+Tg5NTfUgLr4ean42ljBrLTEzNp
3PdWc5D5+MedasjmugxvlyG9Fi1EGBi8AnCbyhAPF25IMaAuqGlauMdRtHj38ylqne1c1MJhz+o5
APUL/Us9eL2rSqabasV7Xa3Bd44at2/a/LPrGuIkC5efrrLWTQGjJR6XoEdAWNl3hCAvds2S1d9d
bddfINKufu4SZXLnKbZmQRrgwZdex8HtLmwgxRh0T45bONzs7axf4asVL0ga3Dp5jWFJ0LTZ5m02
9UfLRP6yH1Xp0fwZzs6JckTD0584+A3VkgDUSfGKv3H/kCfVdcAlBgf3oDRluPchjCNO2DaER8pw
H5zUjN8Vj3a5s0Lr3Szyb12y7YUb1+xhbUOLCib/ZxLV2MaNa+7NpKc3/isYoKXGI5VnV5IA/FWu
iPqFFe6LTUByWyVWQBzJHfZ9xSqfsTsj4WC/iYyikiPmEY/uz/BnCnlLcNkJdlPN7Xnfw2M6CX8l
/luFS32vF/S3Pog0f8jn9iTYjVPuUtxmpX5cFeE+hjmXyazsvccafiAr18VmV8rwtCmbkfQ/aQxW
UHwmtDTW21wPARpK/7pIEz5alJPsp2yqL4kc3R2TTY/WCVg+9EHobwIviyiUjdRPeeWyYT1hYpwC
62EEKfUPNtZ8M3jedBGuVqd0DpMt0g8yZTQER+mt3taq7YG7iD3e8Ii1ceXxXQOLZY4SY9LtFMn+
lId5eKoUpauhVxBdNUOLbOZ4LDrm5l4ZjpZ6QmBDqhRX0ZjAkQJJgpxnYfO8HhzJlE4fEG1kXAaj
f9c2bv9Z2lqfexWVj3oukltXTMW7HdBd6xprjE2ZL/tpKdk7gbQ6B+wzmA5HLyN/opaz59vflDVj
3BHhxm5hq9dFZJ0mwuZHL3XHnY86FheB6I5IJBgWXJvjPORHSzLhnk2Ty6/R7p148XOzdQEdbG2r
eC3/b+3CIkiIgegefRjjbs4tNLbISfbO5Pys4/AhFyL3dmEvf0Kkm4uYyW6ziW/P8O/L59XGU2dX
83yDoVsOMckU9s66fln9HACMRKP0LGxkliz+dp5iTGLy2uho8H6DweeZZJaOaTRfnohwufHMompD
zszZsMxHY63PebRcGUJWF89lfnWsTxWH/2qyncb/D+uH+WxISA7ptHP24RzRD2qzWh310kFHQMPy
8bXU/rDj6Yf2kXTBRQWO+2tc4s16HrkcDbm17nOG8H8lQKaHJbJxrGU9dwDYPTfj7DxQzPwDrExv
VDawoWLQjZgcSglqbWqS/RykHmuI3nrugtLflnImLZOIhjoy7AwvZaSSDzl22RsTR/ShW29Ftp1W
njkyzXt/cYKMX8wUvKnaKw4tARuCfySLEYb69j3rB83mrixjDbp0P06O/JX2g4/NcSVb+tRXACT3
dcq2sItSmJvQqM5th5RrBcqQwWQCh7BWfXimBxvRkqVAb1zydwp9Fi4lZCNpex7pqF+RdXxQrhdp
NYgrGXYnZnDu3ggo58ZqPgHulVvqc18qbb07EfUreKynG+BV6hVLtL5jMy1II6ZIWU6ZXCLCfWQI
+/QbLYeKepvIStglih6XLr2tazt86SuNza0yaC2r8m/4pnXwLcRP1SufMMFYH7PaW92L76bt8G8O
LJnv2iLUN2OQOijubn5RmLjOIEHMoZ6kwddUgLcZiJQGFQ21qljQnOzFnRh+STQlccSdWxwbKLuk
vesSRwdKy1TtVc15u/O9ObxLdWEQpx1x6T0CkEudLMcVb/yzx9YUC76u9sykVLoQQLhxypXFZiHb
rRtZDm0IEfTTKs921dpZ2zUITIDGZGN/V0snNkEowTSVto/ldgnfhxw1vnRFWm4bsb6JVbBEAiIl
kEyTFO/ngiWpS7ryODjOV5nxolq6he2D7peV5WfRqY+1zEeM9W6LfaCeM4pDuxGGU+CIh9BRE8K7
691lVAk/JjYwpnnCJjOP7OOge627OtPqUJj0+n+IXoOhGv66Dpqb1gQEXHxnW5YGdTyMXrSr17L6
R9Wuuim7IoEjl1RGxlqwC1SBdO5XrwuJdit/3w1FuKu4x53rLhvY/rGU0rJhUsgc/44+neixt/2R
2X6AiW+h2RkMe0sOB3Veq/UVJG97XFvjPDjCknEUFsMDSe1m37krDCPtUCHJrTTupJf8rSamD7RK
ZodV2AeSsBg4NKd9XuTgtxo8cwkww0MVtg4kdNR1EuR4tqjao9LHZ4DT5ssUursvmtr/hiIAxM1H
zq/hPK78yGz71rm3DpnmWZWMD1tS/NNWzk59u3YL5gVR8nUCaUiT9QRfpgRqv28WJyfKnibbIZDp
qyjYyPH+sMSbrayaGPtg3dDWypjPW+KAbNceZm3X+3xunAeegusGCmWzzlBFoaDRVjDVEfSg8c/Y
J+HGIoR2QNKtdo6dZ+9zsNjn2h7VSz3yDcF1UWOxlDRsWxZ70sqzLRycWQcDFRZyCOME0CxLsbJR
f5ws7/+ZBVgQevxIszsVd31ad3fNNH/bUqZ3TBU13ytczZGiot7ItTlGsjMPa9fIC7lgwHmsIbdy
8OHMiLQhSEhWbgo54TvFzqOdeuqfU/ZzUY74lQ8UQVetJqfTAwLG1rcaPMmAlIEUU4TckPOB67BP
NQ+bg2x/3akzYpbp9QvMGbYsiBoDcZv1o0xH71VnDG4mI6LRTIME+BhG+8r36qONgrUp8uUdphua
ODdkwBzSRsCgQWUbeG73Os8lLynGFhZCYGCI088HD3jib4aVbFO1JjnaNTFSv8aHNwH5YBHA/cbJ
gep7sjQI4FG+ZzsmDiNn25WN1N5fz61NQPxy0/Dm3TWUKZBCbsFVjerPYuPOzf3kLpGE2pOlKbYK
2BTulew3Z3TdSGf+WCYMxkol4piZ6pWpaYhD23quBAPcpjZe/z7KCtuPY5ybsVQ/Hj0cEBMI298G
LmnZcLHqO1eQBx3oFb0P4Nh/9F2FUu0JjHKdw7ory3/qNWRJTJHcW0cmcutSknECJ2Wd0sTTxJYz
NkG2B0UvCOoz8D6MJNmautdXHO8qfw7tv1xlkZWEhVtlHoS7s/h+xJlkgOs9Rx7ClguxEc70lhZN
chfqUd20eTPtuCDh7DN1/sxygxy5wiGcwy3ONiv5qM2q8r9RnbeXqVXVBWsGPzocJQO2Bqt0Ow7O
TVV26C3hAEZKpLAMmQ686hkKmTiOa+M8sg3C460bHGkTYQVcO9fPIXUKBpF18DW6ay/++MZu7vjO
AV7Ish9IGpjXctHeB4nAHpG3lNnl+SC2WqChonxA2xtq3pad5W5Cr2FShymdhLXYzaSxD1NPw1Ta
K3atQYvA7jZ9zKdLmdioBXxG172sNi4bkeE/xsOJHWxoiV1gUdrMkLQO7jo8VWgqSCT18zx6D9WY
dju7Tc0B2Kf9FVxN5e01YsjTwwjp+QqTrm/fysn661RG7XPtzf1m8jq1KwpnOkdlYODkF1+krZOY
dy9uXjck0Jv29j6K+uWSrR4ywwS4CN7ctO9H1+b2BR03GLMvEDf1PsViAfCsnG/apuWiMUSYmiyu
AtvM65jrbdwUkXTrQ77qYJculRr2WNNYUK/RHAtpcYl08XCFamadOQ+XiLDschMuDVSvxIuy69Ff
PmTo/n9Tf31FuSIIpo0rL13butToVQOMc1aoGPzZvOmjOwzqx9FD9pjLMHxIMtzEirqlezrTrnyq
RHFOVmWBXF4sbYt1Hd8uCSSSNdnVXD7g9/jH5ti/S5o5u3dCsoENwjJIE3hcblf92BlbVlRswn3s
tlmTp+Qt69V766l+O2bwSw5kZIn4y9SGPkLdrelAosr0Ot8xpB8sl0SQdtBw8c/KrSfSL8Od/ehN
nXnMYCVtC0U2whr7PDacynE5R/IyNXRGBXPznlI8u08jEr/l0hrSQlm4G5xFvKiWyvPBMFc51lDt
3cVc7Zh8rLXXfhZpiDE4tPg+TzxSwtH/uN2yWF1dcjXFStIUXsmzOw0Rz7Z9DSbgxef5AFpk9ESO
g7HH91CRqwToaT2IAbCHr6OTj7iOc7QOADulLEheBAH5aafXfPkg26HjSJN4zpto2iTyCi53Fq4z
KsRXITqGHFOVjI2DKc6RmJfYa8bnpkeAGivb2gTGYhsMNOroBlN4YzxyARuv7dnH9a3mS1Ok7syS
W9lyudS5Czp2mouXpKv/cQADNG/kdTXUFk/jkszPfj22nEoFQc4wwCUuM/djgb52481LyYyP3ydi
cJ/Qy/PXpi+A9a/4OZJgzvaZjarvycTG57GK9oAfgSE/jH7SoP4auG3yS3Hyw0p9wqWbeyoNTcCc
16mF7wcIPF59OQYBhEf7NYVKgX0Nm68NO5u0zZpuxcwSalOwbNim/ZojLltiQFXtaye2Bb+yYQ3c
ZyKezpOoC8wfgv9Okf9BO4i4VdfTtjIJE8FMAgilKDmuxArw/eKimzsUPCth8VFMrHXthAO7yq1j
ParsT2VJ1geoZUfXmtU5qoJ2i+cCL3UD2PFc1c7Aa9UaZj4aRloqC8obSj1xqUza3/NLyvaLH/1Q
h4sZvE+jSyUUd26eGSDi3coVPLdQcqOKigCVgAdPEyKrSNrTcqmmHqR+3qYHhzvYflkm5Ms5vQJB
4E2wUi568Nyp3nlCt4ciLPxnI2T1vOQpZIWgK67ACrHxNZHL1LDyGZlQAjfQ+0y5nxO9efcLbFlI
2g7Z48TjvSW8vfFOifsDKXTa2tMoQe/J1HlO50y/OWGJK5NQDyK6HpCQNH8rbWGDsIdRnZVnFS9e
yIzsDkKimIzjTjVYzNq8Gj5nsJJP7ZCC7+T9/RXmRFfLiVsiwHCApAaHQOlpF7buAt46xOrXTFIc
WAowGCtIkiB+ZpaAxfwIPdo5W9IfvpLe9698sVk9TA5gECssdexU3T9UBvEzjQ7HOWu4nXQLrs8h
DIfVKrFwkB8gDePJTdJzT3bGrP6SVSl2o5mHj2bkUgGNhBnbhN+O4I0xZonYM0Lgcgl9hVav5/Ex
64P80o6opg52tVlM11iLMBmnjlN+hiz1ubvjVxiW3nros7C+r0LZP7oIWiiqKMLC8Uj5yBUn5rxI
DPJlTgkD8HyiICZo9qHIJxB2w0irhQm2me2ud5HPKEFiEL2HvQq2pt0MdGbXF12+HSmaqIr5B4d5
cwytIdgTK14OUAjVceqpE7BxaH1VrjEr5mtPH1tOjK23as5Tby5vFtLJ2GEdinkL0PRJTwdXVaFl
Chwet+7COJ4bUjjwqTj9WueH0Ychza+ur2GlztpioFipmtvBjKRNU1PW+JSE+G/hrGUPDoFzsPww
206jKMLDGJiaILvsD0m/DpA4guVLUQyxJy7PeQEUkOOfOCvbguGNUglAWl4t2QZc8yWMB0eHfdPL
PGAft4293s79QFko7agHwK8wgW1ev8ZxrTs39KY9Vy/3aNSQ/W06xzqJpCjjtZ3/Tj4lfENb578N
0D08j7PeO4Xp9oYy2r2P2AXNKhV7Z8Wwy6aYOyNdAHuPTg6cqfjSstbR3qFakBuL3D3MkLk3iyCn
PaU+258iGXar0AEeU0oz2mGSH6ozSHXXw3Yh13eahJUQRUYD3+Sz+lNaXvjHWxQrxVZ27QkAsNpK
1+fzACKQpp/1iPsQ51yzYw2RHIOC3E1Cd8quoV0ZUERgHcssLXZ5OlocrmmzEwvW5N4NfweEk7i8
gsAQemD3ZCVAEweYzrD2aIaAN/hHpAVWntp6Su3Wu1y7gJ9m6FUgF4CSED7BqzD6zikpWeQZ6YaP
Ypjo2wnlJ5OFe0MVgHWRcAUZUiBMxQKy8paw8A9ruquFSgZBnNsB5CXdUtxRliMAyDIqTpWPg7uC
oCYjSMwoAKDWq4+gseAwtklH9RfpmyxanYtVdt27P8KckYTOdiNfp3vBCHQuoAHESuJKqYoivQ1Y
S90Yvvq8pAaD94FEQFOu23pq4QZm/l/2Q+KB+Pk3hj+kOcqOD5ORw7ZPhTxEXP/OFFA4l9Bd9J73
b3eoVg6/QjURmc/aAIvy8n1e6uiTldy84R5pb/oa628k6axolkLHuUIy4QsYwy5DL6nxU3agQzas
YIq/iK8AkQgC3DIi8n0UNskzuq/juW3xXVoTwn7YeNdJLngBEUA6AmgQ4DnwhwRbsmswfckOmTQ0
OxZNGxfS+uYln3vAxTiYTLF6+yIJ0hucrngBV2RSizbZrXJab+/a9TtaV7rr0RTjZXItBk4rvyDi
ZbvFChiY6s7+XbPoVRF7eZWVxSOVNH70GIyzfUu+WO2jKmemIu5GoF7Q0Qu4GKIFnj6qyMKtWjHW
ZPXsH1MXe0n6P9LObDduJUvXr3JQ14dAcA5e9I1y1OhM2ZZs3xC27M15nvn056Mbp3aKIjIhu3Z1
NdDqYmTMK9b6ByQVSkQ+bAqxD1Qh5bPqoR3Nq6S91QSrY8zGfO2HI5pePozBVHiPSJLsRzz0YG0V
1OtwDCUGG2KSX3AYNSWNd1ECu5rQgBxepYhNFaMI7NuiW2UiFdfkepGniIP8VticQytn8tvRu8H+
oAhQQTUZIWTAIPFEmb1L8nz8UI2W+6jGlbhDe3tcBSrpAccKsr1DJWMP1BaFA5VwZptoiAX0QfpU
pdTLOXD9ax0NRRuQ/0DQnKNqedXL2l53uNNs9LQIno10wAOEPCGYTVL5N1Ix9WcgTua2mqKKtm3z
Xa2RfyYTZtyOUMn3IWJc26QHRxsELcIbHeBhZAuypyiw00fFhHPLk3kAs0X+O4rzT87Qa1tOCYTg
KMDs60jYx9hXsi1wDvsJUCeKHrGkIAVCgYpnpkJdpU7Txw3K8lnTbEWEpMdVT7l0LafikDU6+oiQ
awR8OVULoB6VQ9pZ1twNgEknU0OhfDaiBNWK2C8/K0mPPBalwge0ohniOk+OyLijzmEgIVmNebV2
zS5HC1yQgY/K+M6N8/FTRgB2hyn1oUO1Yh2mzS8OFZ7IjtcQDyIP7+JpgrIIUa4J3OfKIlDEK4NE
MwJs5CTwzKjj9jpHJvDOTcjalAU5SQYT0HGvqyCJa7FDXfuLL7kWrtLGR+wYDJgbt7lY22b0D6Kf
GcsViQKIogUIJQC86HOox97rvkMs+Vahc3Hdjf7wVJMuX1OWbbeDh3pdkNYOEYFv3VNYy3aV2/I0
gSmNqAJOOR7+R79BWTCkEWVzyFmsUJdxrqKI2mKSW9lKr6wCnWGuoBJv9xe8tZO7QgaUEFviWSFG
/543XcHrBNzbYy6jZCdbx1i7A+mhCZMD2bfFZitO4g/A/bpVx9lGxAz0p81kjz4nucwqDYCEZ659
12s5hNnobiyOlUD8BCl/8dXMG/NHoE1CWjbcIAv1lVWI5um96nb2ymqiYZuOrrWVwimfw64in2Dz
PMayWZCd8fs7EOfqCycApNMwtrGfibDh4G1wj4Qjl6nmVVB1KEXHqZPcgR9NiKwyoo8iV17KCTmc
FcjopID8drh327cU+6KN1uvVi+s3/k8lQ4syjNxgqxZBi0HjJHkZtSCiAb8ha62Tzmrz5ikA4/Us
CNrA4UI2tVsyVleOixdRmDf+Z+rCLmF5HD12OIscHSTpQdoPNdJVHRZjZkHJwAB6w3+ET52tG3sT
hMR10ZCvXEUka0DCxzFw2AC9/LsiSgtSJkVyzWk1ftb0XLnRKOHv4qLhiCFYURsiJ8AxvA5DG96d
K74jWPNcCe/YIOWOpD/5pdj5nHefM5u8nkoS50PR2/LWA28OTgNAHQVYn+WSZS+h2sebyIsyPJPt
iUCOA+CjM2biWksafBTI1e50LQo+aRMjTNiqf0e+LPqV6NSjBUCyB5GBNS3Vpt84dR/f8tbIDmOf
GFsFF7QtKi14E1jRU6DoRbaq9mGGrQt6cQ5pWkl2HWOUtemhoLxP5EYH72hc+8k99FV0SRqXgkhe
a1A8QvIQEtmfSSGlfgraSWVDonFadgnoEqCeVAGA8/V6MK40u8w2nCbBpsYpgiYwuuh4t64H7DdZ
D3oJ1D5zxxc3iw1WwITtSIPixqu8EKSrgkK74P+GQrJxNMdRpz7bZ2vHqJ2d1Jkuq0SQQLgIfCH2
80R6WXzH08jcW2H2KIqq2JLu/V8MHVxtfMev1N7B4ijqv8pO5vfQnPwXbrf+HlQIwB1UQSGPmjCq
GowCEHpqkgM54eG5zTgPKMRm+y62PxdFX16VNh9pVfdFH1WtwO+G5x260+AIjOF54Bl+pSdjsEOz
T07ibXDodG2q8dQsGTbbbdgwFmjD47wCGaXhUWKgaDhZrZCKym89MPVXgUWc5dT+pkGeOIU/22mT
O0yN4q/j+N2qtg9t5BefMwNhnsnNyLt1+si4AdWXr61hoAIq9OG+CBPJBV7LBzUlV4a5X7zzGodV
09oO0CDq8JQFMd4YnPKuIPN8oKgRIA6b/gDb420QjvYOll+o+75FSi6kkAi+SEtupOfBwU20bNfq
CM25Tel96AvrBXn69EbNWgi+eidR2XfHq4Gn2wMOU5zPYMo5M3ixq33mPloWWEnPzsmspCg7RlQ0
yYWUVI949xx6G45BoJJ/0DvkiOowlw9lW3GPOsYUp8H9CHsRkTlk6gYBiSmKsFNgxSsb/CODfSCB
WPF80ya953TfsCcRu+XA6moHB9MANgr6GdWjOUjMp7g17xUP+yVAjQp0HCQzebgGXKky/+FNEXRa
FO0vqbXNS2I13jbG8QudORRZfMVtdyQw04+iHTysYYyaAhfKs2EIVMfWxUDKGhVCF7DJbW3Du8Ze
FG8JDYEBY6CTWlnfVjZ8AdMxhqfKLjQSjK5xAywHfrilfpVoSoQhKSe0D2sTJTdcx5HUdHYm0IkH
xLwCiFlgOrC369b4eDWgMHLSaTF4YgVGtepCMpNxjrlC6vYoQKHkUzuxwDNRNW5yUPlbS2+d6yIZ
852iAqZpRqXcs/uIqiuS7XVoB2tPS+RtDDJ2TXjHkVQ3X3LghfsKAM1jIceKtYWRIkoK4ZZ8dHeN
4Cd71q6I2wchP7uqeLRjs1uH2WDcjbb5RWtN5ORjrtc6pUgB8lI+NpDq7qKaSy+rWR+FCUI7Vhp/
T3UlRLgBt4zBwSy7LIBjUVxlk5A1JfhSdARsqTvd/wY3d5EOAwfBbd42sLKroRo49KvsVnVgC+gN
nFF2aEOFOk33qGsJ0N9NSFnULL4TuBLugEpFEyaKG85BQ9TXqG2xcNEIUoAu8YZNfhhGKVAO9Iu9
GSrBPetKv8ajbURMarQhE/oV9nxZ+pNYCJasXedfMUWCPdwqjX2l8kIFuqhBNymBgpDX45Vu6yoH
JpCjPirhJEWQZxQw6I86m4tzUDXW1ghzpTVKqFaBWz2XZVkdRYW3o1fIaOcNPVbmvmGuQep+BwRA
WRDRzbuMy2dj1R6q6zkFZwOW9gp8j72PQ8QE9MbhxB+0b01vF3cVVXyIRpSAKhUIcwy0+6rFuWjd
qd33vo3EDsa93MrEaH7hWmTdqE5I9cgRL8j1JdsS3dVHp3O++7YE3FaSQaCA9hOgr7qhesNDNYgx
zFZQe5N5ByzEaLDSai1yfyLbmQahmgoXHLEa093aA6xAAwevteEpcOcdXLmyXsvY8bme7BtF9w6a
WSePBu9G0ON1T+KeFPUNi+qlqKlT5EnGA0L63EZuKzadJoCWVqq4sm0lXfcQeXEqSZEqJI5b9SPE
TJCB2abxuP5ql4oTBn0+FLmg3/WKr0EEIiFDNmeoscxCD9Ex7fomxPNizVTwFPfFsJFx+o+Gg+Ia
naf4Rz2Q6DbtRvleYPRFskGvYSEajwUR5gMFNnSohNt/I+z7CtrMIukKLQYb1H5dNiSOuhaYQhhm
P+kcWzrroXpMhiNZSDVK5n5108eGcVWVRXn0OXb2fo5eJrg/KhTUVbUUGjtoHJxVKGRoUOIiM3ww
sYleqwkkWiPgBWX3TgNV3x3caw13E4IsewBezMUmRuRnGmw/AE2BbKrscrxxnBa1Y19Gz7VL5lpq
FB2qiKvBFB1jSCZsVWeKQu6tLFHKLysgOt1X7CZJLUexjcCIQMcfJknfZ3vKNMoqiqBAtqo+bMBU
c2sKyBSiw3NoTGFPOlg+reu21ndaVMFQLwfcEag13sI/+RBGkfwMIihcFWlh74C5IO+EsseKdL8P
f6Dh/gdwD2lGADy2lerOrK2CogNYG8oEBg+NZsi9jWztfzynaT0qpH0/PfcVpKxgTMGiMddZNxgk
f10gy2jittRTraG5sQCse0SBoRcB4S+iEp9ZHDEI6+pKfQZ59Fzc4RzZUPTHyKdCHBzYgmO2lFpN
1BiVKeMXOFX0tWvAaGmWgto5UoZg1zzzpso9MioANn5aXd/841noFxoI/Spx/kuSmN0Bw8EYe5DD
9OuSfyo1MdatTjHf19jdCEWgKThJmAoO4FUgkfBOfHR/xKcCDc2rrKRCKWOjWxeWiHYlsNxrg8gK
g0RCt6uK6xbemx3tS+yeUDdF5CyQ8FYaR0MdOLLKO4pY45OFMcJH/n9xLqh9ZZM0gbIxGn+AygcW
CUSi+Kk0IDFJyBU/I0sPeClEGm/UgqHRJ/0Do4XJb+mSez7VzVvbAsJXwWG55lXawjMIq2swHOhY
QVy50SjZoRmi2wiEhOaNpkYBjqD9Vi+gIudURxGsb1tFe6KEDTXS0EhKWrZ1Y7hElNwQ8JpU3dvk
yVDeIx9ubsoxKRCIwB/ALgNobRxzSa+jDGTyEbckkMyzSf+DBDUItCBYGWWDdI1lAuX0TGUn1TbY
gZ6hiADVnWKP3n6tDKP5pCHThbYqmaVjoYMvw+fYXI25i+SyzvIrA7RccJl8khTCt7b7wYHQQFg3
WZKIEZRroYCgMXl/3pEcRIEYdhjAz6lSmjbGN4/w4EuRUhAb21jcdX5qHvyEZKwC7v5R5Dkktd5x
YNiDagUPWZKPN6npUveGegXw2zZV9dbqYEyiUv51bCbEpIYqrQhgk/N+bDZ1HXw1uAmv4pZEBWl1
Y8d6JxlndAZCNMDVAnTAd+jZAZAQSLJN6qyKQtgRCodSqwrtiPDNuTexIAEO05dPvIDVXQs1HDK0
dN2bQlXZKmFLIKyG/V7jzgIMq/QPNpltse8LYMg4jUV2fsx6WLwuCCqOIPJjmlbKKxnH7LdcMm0J
xj2BY6KAb6bJM5DyJ7u2OGXaBEfjACNhywEfgGQvYCcevRVasla0HpMBRTFsiK+cAmLs4HOAKz0y
ZTU/dBUWivk4gokCkheUz1jDaDuZx93HyDctLhKWXaVRQ6V4NlJGRklGBppxq2kA2rmuVYAqekM1
lSyWYdgFam9pthtrXWKJWWOwKSkNeC5gqfP+6YsG7bqUBnxTw+Zf//k/+cv3x4DI9n/+o/5fkG6Y
JgeoFiOOhkyh9fzez5u6pjuaqVP4MTUx8zNvDM/goT1kR1jQn7wxX2Xq8O18E28s0/npQjqGITVS
x8CmXvcgF7FGaShTENr6Hg1rrL2pBkXD7d+1or1uxSjMMZooVsfOkR/ZMdlHyyffCqRNuSOq1rfn
m1uaFiYEOWFNOrph6K+biwRvbz2wiyN3ALfp4F4wgL/0/envJ9MOkT9RC+EUx+IbRROMdv7u50/m
8yefz0kdQpPm5xvDxo53mbs+/3116n+G9mWWXv/8n/9ITZhM98n4TIvipAHIvjYsMLdAAvcgnxz1
6LUIjAHng1G6QmMM1YoKNO3zqDyeb/nSwM32Sw3gkRPeKI6KiUTrOm8u9OzS9+XrjuV50vmWMJkY
YI/wvv2/nHjn9fcHtEYUMTIz6Qg1+5Gkx1+Njylef992iE2ymu97FH5VAyrt7nwD09J5O/M25lno
WqhkGl83UFEFzhsLLrmUHwsQgKhxVS/nm5jm8EwT6qwPZL8xhso8tJKMfgMc4qppiG7kswL2MOUx
cb61Cx1SZ+eXBCUENJ6tCG8FkHpXXZfGhUV1qQnt9Zhleuzow7TbwTaksLbBv40Xmlhet/+dlt8b
9mRDomflqWD2iiMAxqy9olBwfpQufX/6+8n3XaTFU1BGxbEjxoRQ/vH85y+N0PT3k8+rCq+XaGTK
0RsKGgqEINb+sgezIwsLwdgKYlkcS6I9TqcLEzD9198sWmmYtkPgJU1j9vmcS5jKY1Ue+wSlfoLk
MFy1PCPc4Xh+qBZn4qSh2QkoKyUBTleWR4cKGt7zSCydb2BxLiSu4aDnDeL+2d2X2NRN1SpE5nuS
HyaWt4oPiX3/d43M1hPWkb1l4et9tALUckcTlrFNXS69Od/M4lHiGFKCHtd0y5xt7iYZWzwRdU6r
HehBwN8HfUDh8nC+lcW5dyQtqEh0CHU2JWZbKRJjIa5bxPXcWx1DyrX15XwbS9Oua5puGw6PX9OZ
tYGhWV27elseFcT35DaHhfh3DcxuPovyZzlaNOBUq6b4FhTlhQaWRskQqiE0XVPpwrwHaPoygmN+
TL5XWPv1O5K2eXZ3vhdLi9dQpSk1FeaLnA+TG9cuMrF1frSaOyX+0pcPtXohFJ0GYr7TDc00oEbr
UrX02VklnVh6bRIBiOhxdnCKO0XIBxOt6cjzbmBSjJhg9emFwVua/tNGZ8cLSeK2IKeWk5p6udKc
H+dHbXFqTro0m5qBOleXtHF+JL9tedduQKJsXTcf/qAVg7CBYg5VO3t2sKSeDIlMveJI4ij4IP0X
I/oyahduksWBsqjROBiD65ac7XhNkOjOwYofregGLr11YfIX19fJ57XXF9Uoq3aAi8jkUxQPtSOX
FRpK58dpcYFZljWtYt7sxizEGpM8CzWjz48e5b5+xKNIRQhxqiFH5NT2pv5HQ/bf9uYxIyhQKx4i
2osJS5Lx4wD84XyPfodsb/aMw6zbljGdkbM9Y9cJmtSNmx1LG8THzgeZK7cIrFFFhmeZ/EDG6HyL
i/N00uBsvwR+llhJSYPoVeK74YtVku3PN7G4aRxqlY7J/aLPH76mWWKcndIElpVqj0pr8bMw7Sv7
+nwzi6vhpJnZimPbm6Od0Aw6Cfiz7VDiR2Bk0MN1S9HKo+Hz7U17fT5VplCFYZrMk63NVl+BXgJk
Sz8/Vukhcn8m7iay7woE7NsL47e0U08a0mdhPhU06DGShuQ/QXanGw/n+7G0AkxBWkI1SYQKZxrX
k5BSAPVSsQLk8zrGbcCJ8Rm50ANt+oknY2UIQ3WQqwOsrzuA3cVsWecRVjcq9g1Hynse2oGBv8sH
MCNZYA0KBjJD94BfttwUjfgatlGyMlzriCBQvO70Vl6paQqsYbLcS1KyGgbUP1SUQ6i/Y32LofFn
OwadcX5Y1Gm9nPvNs50x1TFNNUECJTfyXdpAM639W7dQnx0F+o7erpDPuHKMfi8T8y6cnKVH7cKS
ns38m2GbXzd4R1VByLCJ8aui3OjUds938lIDs7lHhxLZpamPzRM7EqP785+fLa3//f0apWBDmxbA
PEK2HJnUE9P/CNB3bY73AIIa2jnfyGIfThqZ/n6yfstQxrAtaSSEQGjh1bA+//1LnZit3SDLswp6
fXo0UG8e1wN8ufDCOM2OkjfjNFtqWYNKeQhXieTmt7C5NtRi0xR3hp9tNaW80NbvQX+zrk/Ga7ao
pJMIzQExRc7rW6XcuoB/I+UJQRGYP58z54MwyUnhOS3sbZB9wZz8/HDOboM3fZ0tOaqcRgwPNj12
JiACKrU3MSnr7sJ7ZrEVXdgE0VhAiXl008XYg8WdTKd3MsUiNd/B8MaC4HxfFpcGV7WqEd5ygM6G
0qL8ovUN2wc/aE3dOljgVBfiqMXVfdLEbLjGMZNU+q306Nufo/arY1/4/tJA8eizeMQauqpas1vM
j/Kq8LEAPaKMYvQ7HULsrgwvXDFL6xtypG46QuepbMxiTez4PODUdCKXH9rx1kXNNsyeYu8TzNcL
y3saj/nqdoRD8CRNUvrzKTEaTU+NiDoBhSL8DLx1Lz553U01vGT1PjEv5PR///I3zU2RjTBAkBO2
vT58oPiQjTFYzfFvKdgu17BRS82S4JMkXNzjj+ybKPePKbaolDYrDNkllPauh9OhIErqKBKSEDiL
rewSn9prE28jEz0lIcDCK35OZrURRf4Jn9Tuowpyiaq5Y+OnUaSPoio+mWERbZDy/GEOcfMpiQP7
U4oizjrVZH/dqwEgdrMC9VtkMls3ntO9lAEqxqnAwGiwXIC/NYWkEq3STxAGqnfmWdnu0qAswBJD
o1w4jv56gPS4RgarbMQh7Z/c5GvimReO/7d78HUDs+M/C1RUwgMakMOus9o1ukCijt59B0yNcJHZ
bBJHt6ZY4eSO0dBuG63aEYfBQCplrFfk65GPPn+avN2KpEQ0zaBOBLpM6LOhMsnL1GjakZp0K2iV
90P6uXI+u0Z2YYu8PVJIK5imY5rSEBbz8rozQqv9VmERHDOJ6Bd4+gvffzsjr78/9fNksMbcrv0+
5fsaqkZy6wDfTC9kLxa7YFsmBxe4SN2c/n7SRI+tcIRKV3D0Aa1XWHb52YVzcakTlmOpqq2xt815
vTGxckwcizQ4YnZAPRiFHOyVz8/3pSZmR3vrKZEqtCQ4ts1Ky1a4/2AZdr6JpXE67cXsdB/sVNS6
Ty+salsncJXWf/V9OXuaZIEOTtWKg6MR/+MBfXG8CxHwhTGa3+OIH1il49EBlE2s/J+2xF9B+4P1
ejJIcra5ZZGbGjqwwbHBx2zYxfqNcSmGVBf2NncrW47UpKE58z2HsoefK4WCCihFBwFDv4/2hXUf
pteN+zkBa1rr15rzrfF/NdZPxfkF0NNvsJOutucnbHk8//0ds73p6G3lpqrrH0cNGh5WAWtsrt/f
hE0IKR3Vkao+D/pBjXYDMiEBlq9r2Emt+7EMd3/XxGz7o+syqab6Ae+KlfCum3oPAuJ8E0sTdtqL
aSBPThjXN6pSQUbhGNhf0JdQ0r0Ni9W80JGl/Xnaymw6uA3QOE08xsrdVN0ezv75XixNN0EJsSmX
lvHm9g3McQDFpfvYel4XITpdgB8355tY7MJJE7O5gCBZIzyjsbJrbKRQ3tr/wffB7RjEjdIWc4RB
pahRUeMSeUS2Bhmr6tIbdXGiT74/+/2OnjdZC+z62DgP3iQD/TC5HAV/MhEnrcyWU9rAfCoRszya
cPrDW9Rb4COeH6hLHZn+frJigW5S7EpsJuKLNFfYFjvoB3cXGpkujNfxLiH1ST9m8W4HBnSsEco5
gs3aIlCO16uCkNv3BmsJ+4iAVZw9nu/W4vo6aXF2S5q9r/o6+p5HnONdvEUuHc2Xvj+7IltkXiuk
vfg+snH6wYou3PIXvj9PGitoJsjA5vsT/PBXPF44py59fva00oGw4yHJhKBKU3yxfvzV4Jva6zWl
ReC6OGv9Y13fQCHExeb89xfXLCgZ1TJR1nqD6qqRnbcHHXHsaFyZBRrqD6jxp/rz+VYWx+ikldkS
6juo9VrJKYgWjZkgILs+//3FU/bk+7MlVFmGnnm28I8VatqHMLnGdOF8CxfGaR5nNZmGZk9HDzpx
I4HWR1jw/crdL+dbWeiHZtsqwS7Pginn8Hq2izqSPBo971hnV0W/AjvY1xdKWwtToUldJx9ILoBn
4WwqhrYODCQJlYPvuigb/CxEvz3fiYWh0oAVCP6hHdQPXndCGK6IeJ+4h77T10OELc1HuyOrXVzY
eNMvnZ2Er9qZenpy3CJfJts0MdxDrHwzpIApcNRQwLbw/eiLb1p2YeCmg/Vcc7MLRJMUMByP5oT+
JQmRxNkNydfIuAvRUD4/gG9XgSRC1cjVk9fQgDe87phbQJdB3EUcTGsPSMZOH+p3gsd+JwXQIVRZ
BXIh6WTBwM46HTW0FKK0Z2xq/1KE+HadTZ34bwv27GEywgGrkt8tBF8dtOIupeWWBkkn6qH0A/LD
lLPpQIouUNK0Vw+oDaNeYT6Cvd4reJWcn4u3sy4NUJXgv8kwgpuYzUUemmLExVI9ZBZ0HlwmEBb/
qboQcAfrQ1E1F/bOYq/w4KZQZ2P0MS/T4Oc5JJPi9yFR2hszQEgbDU4hXs536u3OIZkygadNm/l/
8xYy9cK2NMCDh9Lvb8Oie4R+EZMhG18617xNx/Gj9N+f5qRNzfo9VzxMzNmp4PutU4ZdLA4C3cKr
MUq+D5w+etHtSx01/vMdXFp8p9miWWORrpdmmPnqwamu6/EDEdJffd+erQrcPZRmdNmhkxlPurZh
CPxBAxYILR3sKlSf2e4xLcRGcD9UD5GBDdFLTOXjfANLC82wJTggPBIMa45woJpa6BW4hIM/GbHj
NGLttEkfIGsR5Dnf1OJkTMlnh1yO8ybEKLouh3jFZBhWhXLYsDL1PxmtkxZmd9qETfCw62Q9i/yj
H2YfEXG9lEZVF7vhAKUBFWCCz5qtKV10XYRwAyNmTcImIVeML+6KovqM5NeVPZnZeiW2UyOUEd8P
9q2FuxDK1xWmp1aRb84P6ttLFmAdwu7kvCX5MWe2ArWgaUXTt9rB1FfFk6IeKvVQjH8wc6bGlAnJ
bU7a9fVFJJCCRI7cRDNT95O9nFzqi9yu/mD2KHxbYNhR0HHm1fXI6bxWYFNzmFzZvU/c6X/ZwGys
UMZtW85D9WCHd0F/+yd79fT3a69HqTRMLyqHUT2MyGj66+zdsTMzfTI8s0koxtZsM6g7B8Xet/l1
Ji58f3ElTTgnPH7Ijs2jjSZH6CZpDPWAbV9d7CrnA64a2vvzLPTipJXZILlF4ggt1TmRi3ANr3j9
z/n9sAAWkAYdsIgsIai8LaOhCUFQE4hDkDyb6scUt3Qf7pL2oAHZKEeMeGp33cZ4YY4f2u7dT0wa
n5BcumYJ3Zlf21mNSa4PU/kA2RMby3S9P9+7pSjE5tBBaRJjXuqcr5cYEg5ZHmN6dIjgt8PuFbJc
mVjRIlLUq9tWE+m1qQ/thYh3aWVwXKtTFCoIR2evqhT+d9WoFHa61IHNmMUjnCvKa1ltwlFEMulC
kXKpPSrFggKlJGCfr8QA4QqIYBW3KtKmSKvsq/Qa5ffQvTCaSyf5aTuztYgSb2JmcBXpl4vGc7kv
s+Hp/RMGjYlr1LBN402EVURoNDrqMB5wiNuZfniPWiAS7G1/H2vmrRDx+5NoDNlJg9PYnjyGYrS5
fCloMK2+mO1NZhXrfPjUGt0fnKWORUTCWuQOFPPTSFPcorOFgB2drxoInGO2Pj90S7MDiIzwDeiA
FPr095Oe6OOQU1EcSGShaGqCwFPfXx4jsIFixuNXszV1jhsL8iAAqTat6w5jUv2QW5NP0o/z3VgI
sE4bmd9qQ1yXdujTCFLbcI2g4+UJ9p8Q87d/0hAhNUcD8HFr+iEn44VvmBslU33XweVe+enWt2X3
6XwTC1PCzUwxwZn+7YhZfBVFSRDYyCEeEuOL5/yK35+Ekrzi5O/XnDndxK+7gDXkWCqKNmIxfV9W
X9piBxVylQyP57uxMCWESxpRqMHbB6zA62baAk3RQVHGQ4BrRv3B+pJfgtcvtuAQbpo67HQCp9ct
VFB3B5JR40Hv802QdPd1726KMvry/o7oZIgsh2yRxaXwuplcLQ2Jk6M4wCUXY7WyR+jj+YX668Kk
Q5sCOUYNxIQ/NVtXGaYROnpCHGHZgxge4l9/0AdD5/HBmpLGHP5uKVgZ+jJkm+f+VinbQ5I7nxE8
unDWL80IhBZhscLIFcwRykNnKxI3CpYW5sMDxu5RXn8J/OhCOXwp/AC6aSIHBhfFAY70ekrsUkYl
LBHOX8eZPOgUTBXj4BpYyDZCrw02sr9PPfUauUPcjLKXEmfEyfnn4/lRXQgUJgQpIQLkC46D2ZXd
W/4ABigcD3Hbb5FpeVDM5KkJrWdcf6kPDBcW4m/K2eukmARMxN6lOGSRhJkt+LY3BJpo9Xgwu1Db
jrka/mxKp90jroleQNG3m8EBANYjQfClbGxrnblGV6KXgC7P+Z4vBA+8IDSHJzOMIBJPryfAK2Up
lOmXeD4aZdiqYfWEkHKEdO/hfEtziPiUPCOhrOtCYIdo8Rp83dRgJj60WHM8aFbW3Pte9IyPE05k
IwKVu9jKsodY0a0bUaLyjpKFXDcK/ujnf8TS7uRZ4Ey4Mc0CTPj6N1hIv9gon4yHvvI3CDYca91+
N4KPbp40Mf2Ek4sl7cJ0stMcD6QErqz+HktytAmQcPEuISKXOjM9P4QJGIYUwew881ExdxEhHA+O
jmvRVSwurI2l7xMcMVtsDPPN5ow6NIHscRgOHbLAD7a4ECdP1998E7DfBKckCfU3CW8kIV2z1YLh
gJ4wsLNvAQJIhfox8bxV7z2q7fH81C+tdE6zaZx+n2yzPaeNtu+kbjkcbjX7ebtSvOf3f98RELem
9zjpjtnybgqDAmNUYyO59ybx04dRewjeyfue9hCrC4YNysUQSOb5Cx5xSAK1g3nA1cr9FJafz/dh
Ycb5PHtzuuqJw+ZjhNm1pUS1eUiTb6l5jczOhf23MOevGpj+fro5dCwa45QGOAp2pYafmtuuHflJ
M9tN7+E6q3nrP+iSSY1uii2o12mvW/Qj2Q0iiE2Stgj27pIL1/3CRUkGzbRQR2fX8858/fkaEb20
Kmv7kKEdwz454pzx/g6ctjAbsqjNW6syK/uQjj8jqkGBbl+YlEt9mN1+TeBpFZ2wD427UdWNKNfV
hb2x3ALwVlvq/GNP6+5k2nVXNzPS9vYBeSRSs1l0p7kXDquF7c1E/NvE9BNOmlDSQqApNjBM4GcT
ZToNjehb+vlPJuPfVqZfcdKKGUttLEc6Eog9ugvaJbjFtFxmZyJUI/Sy0bghrp+TjB0rS4G1xvbB
9L9bGaLVuzz4bnwtEe39g45QriBRMdUz5mnZSX8wkWlmH8b4a6X8Qu7m/PcXp+Pk+7MZz4tGtThv
7YMrWwS1NhVoTdf4mQ8XbtvlAfu3H7NprytEr1tcbA4dUjYGvvRrI9q6P5xm8yf9maggMA6NN7h8
zTGVgYSPdVDMH7GyquSHCJ3MP1ldXFD/v5HZWVW4jZYa0rUOopbPfqLtbbf5fr4f03i8XWD/NjEL
gMIBwTWsQa0Dz7CvRRttvbQdIDL1+/PtTPM7b4fbUGdgAAZr8xx4n3mxZM7lQUGRB4PkSwIlC/1w
pnkw7Cn1/YZCWYxOoPZDax1UVBeT6+anfYklv9AD6m0U4qmSTtI6s8hYM6q2xu7BPDTxTfUSBBcW
1FIH4Hmrkv/RgCzMLg4LcZi0ak1uwhzkPU4Tfnmnt5/eOwsOLXDzcZY4RD2zPmB4CPu0D7UD/j9Y
mjnt9fnvv+0E6WdB+li3oC28AV6MlullCPhTRkEqHuzCJtMQPfStd29ymrFsJlvF3JKb/PWpKyEC
ZKWqaIcB5dFC2Vr2MVHvasiy4vP5Dr09tl63NDu2/BrxtaykJaX/6BQ36I8jMXnM4veDMF63Mw3s
yT2SW6GSZLGjHVQLUW39Q4POcl4fej1Ft/AOKf33d0unIE+YrbOa58956ZSGF0e2drBtjOxb7EW8
+9ZWr7Tx8XxDbzcNTJl/G5qnWLIhj7EWpCFkijd9860EaXe+hbcHPvgbA51+4HxAfuZLGvGeVAhR
mIc8KdYjAtJ4AnY/8jraBm30Qxu7L+fbW+gRwCJSt9MrZUJmvJ4ppfBcbE76/oBv4s/Y4qixw3eX
QaYzBrkdSqQk8OcPY1XPjCqMjf4Qmo/+1vAvzMnCJlUJjKzp4UOQOpczQFM31zD2ogfPUXNX+vfv
VZbgVUIHTlqYR0V2k/SJq/cHN4qumvojFqvvnwQLyjIN8b84z15PAiZTdqBr6XDAN2+Vo1fXevr7
jzIqNv82MQuCE09aPWzP4aATOdbjuiM/GHcX+rGQ+CH1gGqsRX5wElia7Xssp3UUi1lNbYVDCi5K
yBjvLG/nKSu2ozlssOSyLhU5FpYw9TVB5paA0iJWej16XlsmUVnXpLq1boXZHdzk9w8eLZBIp+xN
ime+SVwDA0zMsiFLeT8kSq19sW6j3fk1sJA/cjRGz5FEE+Q/53SHONbduGmp1eT5/YDJdQQHTKQW
hr/XXnPvZTdxm1zn2bsDWVql3kH6HlLNG8AUiV7p98gCH6rIWflj+9IVBj4/xjcDScHzPVzYqAwf
FRxkFDhF5xoK6C0mqmgykq7OPm1/deqD4j+db2JpKZw2MdupYZRD3mkK8q21ssa7CFfV6MJaWGyC
GhdZChsQ3nwtFArCdxGy3wczxC4BI5gHTXQX2pj2++vokkkxkVOkbkN8My9F+Wmnjz0C8wfszreJ
E39ICrmykvZbXLhrV8XTPaiKC8foYr8oHpAWgQ/zZusi7M4zH5/Bg14jzkmG8uf5qVmYfRYTiSOd
6JynxOyMyyyJ3nbuDocsuJ+cWvoMee3g/VcNwjx8nLAWjOT8IO3cHgMvj5RePCrrsBxXyaWH0sIw
vWphdo4O1aiErUoLzIj8+v9Iu7LdyHFk+0UCRO16lXKznbbTVrlc1S9CLV3aV2qh+PX3sPre25lM
IQlXDxoDzBitSG7BYMSJc8C1e3uWxL8urTzQhGBs9JDSMZADu/RlLfp3jN7WBqgydveg7AbbL2mC
elieutx48pLOCQoCwn5flehZGxfaG5ELRSuUg8f5peGOpWAaHusRIdQc0jSGruL29tDET78aGh4U
QOciDoATuLRgxs5iQd91PGkDWLnpcdH2IJc2fYWZtTsINEw+XCiCDXSGStF0o2sARWiwY7bz3djs
dOo86tqhH+4djx8ISLQLyLAnHkcHpKLteHWIiNtw0WIerzLKqFdxLTGL8VRnbxovwnK8X6DUYpcf
B0cBU3JmyLicS8iDiYR5OZ64Y+Yh9DnzEsout9drbUeYxMZ/EJFeQ2dQHsrcHAS0p6p8B9euSxRn
dW2yEHKaLt5wqCPL6BWwrrKkLVDi6ypvN8CXktG5MxMIWJQK1yZ2lrzzxNUNHjWU4gCjvZytJNHt
uarq6TTTV57M26L9loD5HILfu6z9envW1twcHiEA0OL1K3AEl7YsKMxZ9YDdZ6TuwWFDAwW35qem
64pwYeWKQOniXzvSDuB0IvNo5eMp++Uk9LH/Yf41zM1j9+MPdoHgusK1DSpZFEwvxzM0eVWaLRtO
UHobAqtTnNa16UK/MBhocNuZptxAMRdZNdWUjqdxKU8MDXcgj351PRV2fm0vA9WBbabD9yBvczkK
B0AFY4aOxokX6ebvBPp3t1d9zW0LCmRcnWDPu0JiWVCoJHMWjye9PjX5L2t6RwBPxmOLhq/8L0gx
3ja3dnSwlVEnR3rTv2rl9DSzr8sSfiYGg1Kdfu3bHxVH4ViVLljhJPHxpv7XkJjXs3e8P6O2bVBh
qHoyab6xanbkPD6YTvvWmWOgJ8Mz5IF3FchwQqv8mSfOBous2IMrZXT8DAd5dTxURR++dHVQvfX4
oONygnD7oz0Mj3NWo4qrh73tgFUADNpV9a7rxZFCAjgAbBRqLOanP5hz+CoUQxDCXD3M25n4fTPi
wBkjVPPKgze9uO6XJvYUW+m3h5C9lQfdZhxuNGFcPTYmp7SZBrmqkw3NTpbUD83CPrXzhBbLHppC
CySHc2uT1e/ekHxnI0TM7cpFqqMOe937YejuxmjY0+ihpEmKfWuWz25FtlRX0RWsHV3gftCPYNl4
fMtB6lhDpdnLMCGlc2i6I8TbAq/4OLDMB2u+SBzYInCQoTPI4vo2QJvLydIfa7In324vqti/0lwj
m4OyDUBlPkq0kndroF0wWq3BTkIFDpKQy8dBxngwwr3hEgVEE7qhlweIz6kRg3gWUW+RQUET6VwV
An3F9VimqPn6v1Mscgd7pRdJq3czO2mlGboepEq6l2H5YdqfUv17vDx4XfQHc3ZmUDinM5+QtI1f
eDHe+J121CCj41Vf/sQAkrpwPFj3q9qNA+SRm+jsZFvb3t+wP9i4eIUC1YxIFwgmVxpAZ/VQ0/Od
6ZRAofLJM95SFcPmSsABC9i50OHCu1rmmE6MwWvcTp9OZp9/0bi/GzhknqEfj1ANCpiTnR5uT9nK
hXBuUGactqysGLKeTCe31MFus5ugbt5mkT58/Al/YUeKblhTuLQvYafw/Ed98e77dPyU+v3uvw1H
Cm56Mht1PXOs0IyEm/Hk9J/q6Ss0hW6bWTv9NkF5AsGyQAhJh9NwwLA0UkSgkITg9jGmiitjxUOi
h0YQ6gr44hWXa8PnvO3SkZ2sZQqoAQgLoB9UEXCuDQIwNjx6IRmM8EaaK8da/vc41kJKo3htGkV1
Ys0AUnrIRyO+QXOQdPn6UKLQy7mfT2OK8JKmikBW9XnJBfeeOeYNp/OpYxsO5VNVhLl2Fs9/vvCf
Z+5Kz4Cz4zO+70GbfID67J6Q+7bdQj709m5SGPIluNLcNw7J0Q18MukGeo2l9+IvYWkjA6p4Za4b
Qu+NoAe9LhHU3mBrUJiaT44NonQIKycORB7cV52XARsV22ttD7sW4DiCScu/ejvNjYb/P2NYff61
LSJPP7aWwqms3WBnJuSJQ9cCZb43zSdOsz241NiAzkMIHz2U7dFxsmBWbYk1b3luUPJifW0RWnAY
dKZvVfkwZxAs+1qqLoH1mQPgEmRBOrqxxDKebTxtcS1gZfX5pPm4lNG+ZKVaQNFycnvbrZ4fXDb/
Z0Y6P6hxxyWwwNh2zYZDSNzXVNnI1fVBnwfyUWg+R5f45UAgpE6gqwYH0PX6/ABxg+7RH+YyjI2+
fnCZS5Bl06eDSxf/kBaLrbjb1uYRwT9Sk0BnX3OU2kuB/D5DV2UTRwRaegy61oo5VJmQIgLaoMUX
AF39RJqvC1S1iB/5aJX4+EL9RjMC0Ghc48wd1tVORQ0UEdyvFKTLilB2rX4AZC96acUsXVMrevG8
xC0f0bwNhJ7dBXT4XI/HpfyxQNWocb5ZHrTZIBd6e1Rie8kRNGq9QowbmJ4rPHhnWWz0TEZOI/k6
ef22JfOuNR78ehP3JBQUdrftrS2Vb6O4hO4ZAi426VQ1Zro4JfQTTwMo80LcfuUTc6zpmbeaplgw
w1gbG1IsuL6BEHXl/i1Q3KAqxFD28aZlR+lzpr+gvLBDKju0+81AeFjC0ZszBKSRzNb0navfO9qB
z9u6igOLfG/n41D/0Ed0KxV30PPc3p4LsnYy0XSD+QB9ryirXJ5Mr/UXaNuiNYpb0LZ2wyYmz+bo
hHimgwX3aGV79NYiEgal4Tfbuiu6FziL0GIIQ8yXabpDAARlc1WK3BBmr/aEA5eHJCV4PuVHG3Xr
uPBKdAMha2BVRz/zgkE/QIzxpWq+a3UObvttB3XRCjLS3WPWfOdpBSgx5NfAFR6b/v04Qv4buvJe
/jyP+YsHGdaEzgpo4/ryYvoE7AKtsnKqjhZ1PNUEy9vln30IvS38SR9eedftCB7TrYfUXbz12S9o
q1v1sTLv2/qUshSP/3pjkH7bQ9bYdhkoM+MAVYEXJ3+5vb4re120WIg6APYg3tmXyxv33sziCr0W
E6XL69IYyTGpzW7r1IsKQbFyjJFfQZuRCIWB3ZeOVZ5Mmt1TLFmr0fZY0GrZQQJtubeXiULRuKWf
vGJsX3vN1+5uD3LV8m9OUCRLEc2IPX52TdpGYZMcNZ3T7IH6DCpqZHmiy1PdJ7sZ7B28V5xqMWkX
mxN5eWQbAa5CXwC8lpj0M3s1KXKrzavhlHkPxvLw6/ZorkILfN3VodUBl4g+bLnGCXEka9YLgvpN
Y/thPRYp1IaHMbR5nB1AgJooOkyutohkT7655k6jsz8Ppxn8mqxMoXWoAwGBbKBi2q6CTmFIVKaQ
/QJKQQ4CBDC0GKAMeSIdxFOpk3gPAJOYgadlb8aULnvMtwoXtTqZgpgPLTSoGF35er8cK9OxhhNh
R2pBbTB/4M0b/fADRwztzIzYoWc7AhHMMBkMZsza3uiQpEzZ19u7YmWVUDTE6RJpIGwOaY9Txyxb
Qnh/cnn6eeRd+QqdPhKafky+3La0MmVoATOARMaTE+l66Rx7lQNsZVbDUux8A4HWs1b5d/Fcbich
LHzb1sqooO4AvIVgQLGushx1xombdHaH/r+XZnwpyzvd/fSfTMh5DfSvunnVwATR7mmSBB15mlX9
xavDMEBJ5ODginzT5fJXqKemWRe3J5q5M3Iz1YQgpiyfqpi7ikO0sjpwCS5EV7ClgYuU9oGRdIs/
NG2P4vGWe3c2P9DpwMrvtydt5agCnIBuaQFFR+As7YEqbpEQdPL+5E+VXQXNQNhh1DojIEjdPDQD
1HydkWcKIMl1kv73HSU4clG5Rl5WCkbiBWqsZoLBldM92kTa+KF1n12C8/psob4zfCmy57i7qzzF
4Vpx6GioRoyG+cSel1sG+VjOi2Y0/ckZiuIu11wIzbqe6olwHV6DVwNHGPVr0fl4RWDduRVjs8Ob
UzIOn0pivE8GCScz2cTgSQe8ptikY7shnb2EfqornsjXe9QAOAwkx0hS2XhOShuHxODVZPpcnZJ8
2hQ6VMwhBf5x+id0P59ZkU+bZVZNBznY6uTX+tuMvFvMve3tvSl+6OXte2lCOmyQMgU54Uyqk1P9
WprXEZVx8MvsrfFxTP5q05P7YUSQNCYR458597Q1DQ0PhuqUmhCJdaGqq8K6Xu8/DAnHDdtCqN3I
/oP7bUe9ARaaX/1DqThVqo9LPz8fvNorFny8MB4Wspni19vrce2RLn+8dGjB+M8gZYH10Lz77tMC
mZH8YLWH20ZWd6+DhJWHZnEgA6ULNnF8LbGpWZ1y9z7pj0v64NgKMMHKPIk8Lno9INCFqE6M82yZ
ae3XhZOn1UkHFSUEcxTbdv3zqB8DWgRskYzQ7vPGckytqE7Qu+8NN+CpKo1z7bThVwSD5/9aEL/g
bACVMU1AGFbVqTScHSvhWqr00ObunjjxcVkqxbqvDQggYxS/ADdHQCzdEWk2Og1Fues0NF4wm0VY
KCWTrl6BcJJIG4t3KbjYriJGPW68GdrmGFERPzA/+5Lw6hjbIwi79Qdt0MLBKfcWGe9Tom0JZ1Ax
bh4zZ1A8osTmkjzOxc+QJtZ0a+o3hV6duD0VYZaxZ6BUt7QZ9i6oAQHx/zvrueJKuqaV/j12tJYi
pgB1yRV1AViKPY1O1cme3BPzy0NKsyOUD3Y9SGYXXm2h8PLIoFtO/HZjUh4WLEfNGjpPoNLV+2Lb
oT86+PApJCbavHF7ASh/dYeMo08dbujliSw9gBwnKAtsylZV8Fxx8LDio3ZnE0EEL20siLdq8+K6
JSBQx8WDpMRzmr+mtRO2PVTZ59e++Hx7WKsG8SIBU5Toe5ZhRGj30Xg15dWpr5/diQbpsutQ18vS
x95yA9rqyCQUH3doYOqHWCLkc1a6czSt4VM+wB2Y3WEstwtJ0FeuSE+sOM1zG3KrQdLg8TM4GFeK
9J2XwkL2V8ZVcr4rVgSnJJCm6DkQCZtLt+NxZH0dKGaekvqdde9F9VYYb7cXaMXVXJiQDmDGLbcg
s12fRv3wt+Hvb39dNQDx9zO/CeXbKtZ7DCA1jg6AxZb9TcvH8LaRlVvyYgjS7dJMRk7MDkYG8j7o
1d6sCnB6LWGiIiVWGZJOT9f3PcMdV5/sMUjNTQLYYnFXqWS/fl9Xkk+8GI90IVuZY/KihhkHmsFF
8dMtq6C10yBOd0i3Q3H7u9shdwipX2/u9rVTBk61r+c45M2zP2phiehXP+oVDxzt2PFykzdf8bgJ
58kNfL84LMW89YwuYCBWru+MamdkwydOlh33t9BHCXzjbxCVBHXxXtIFiig1UlqbziWbZNE3OUTI
PPunPn0u6iQo8tdF/86Q2BgaAwiKNz991Inq9l3ZozjOyGyIkj2QFNIuyiZmxGVVtwLT4BjNltq5
wmWsWxB0oQbezFe4wMZe6taxi/ZkEBbOHnoSVcDXlZMgsoX/b0EKFRP0ly+Nm7Wnhnya4n3G3m1t
e/scqAYheYtxmFzf68v2RLzvhnHs683t769s/4shCPtnh3kaer3VC3x/1h/LGRjdu4XvkkFxmlci
ggsr0mLrjj0yy8BSQBPxAYmtIIn3iIUCp91p2rz1x++3R7VqD2yMHt79HvIM0qEmhV5qumE06Bio
wjYpA7c56c6uneONoT0kH2YEsAHhxu2EViJQ6ACtdjmJNjIm1jDHzYlx88GiX8vqwyV7YQFYA5CE
mhBXkok5FsPEMzRpWzzqj7kbDCoI3Oo2O/u+NIJh0Qd03TY4jfYXq/zeFIrgd3WbCYpMwQmD97Tk
zk3IhLKuN7ABoBjUjK+Z8bnsUGxQgflVdqSF9ycrz4qYtKcYShWZO+678SH2IBGlePysbjAHpBlY
boR2chlIy2kBwh2nPRVOgOoP5YeaBG3+rjXhR8W1kYnF2p/Zko4oqTLTTxrMXbxAxLnim3Eq7ibq
fTxYvTAjndGat5WXGRiSFu+9Fiqy9WbIVRz90vrgrQ4EmO17aLFGXgcESZcnBaSC7ph3U/NCOGLV
z8WwdQq01tiJwm2KdT67bn/bQUkF0FVkx65rllnaczy1fMis5SAd/mG1yQZyy+GYfe1alUi1FA5f
2RJ75cyF9iwG26Ue1y8L+1onv3yzCHyAwUhch2WFdqgHYitSFGuzCGAAcFRAImOA0o6wxmIquozV
LwSE4dl2aJ5MJ+AqZiNpj4tx4XXvYpNDrAyKPfLVQ9p+scHt/WKZ90hqsmxLvwBvUBqHbv5521/L
qOcrW9KIksEugVaHrQbQk7LqgpG/WBYNcvdv3o3hqLWb1Hqo55++H7FiV7EPtnf88wM8pFBRWUdd
UnZQSdxU/thUzUt17+rbWSXdsrJigKP9+3nZL5kt7c2laF709ph1gZ7vteS+dT6Ws7wahLQTcTcJ
ST1Y6ar7JEUv891ofbu9UisDwUMbmw+YcBPgfukAl6wb086e65fvZfPXlPRB7feB6j6VE9tiIHB6
KBFZ6FO57i7Pwd5nUciRvBTf3OBvhLiZe/JAmpAHo3ZvjU9sCVP/8+2RrbiMc5vy6w88oSYaI6CT
6SbjdvHei9bfJoYVlk0U+x97acrjkxOYeewb3ASZyYuHLv25cANr6UKiIoVbHZFo0QXUUrBiSduh
5q4F5iUcKsP/TCsoi260yQ9H20B5WRFw/a6ySg4XhWREQJAxgNuV25BpXruzPmBEg3twH8qXYmfu
nF/2sCnDT531yQaTwzS+pfYdq5cgY0nArG1WPvvNY5lssvihTJ7L5Tlnd52KAEe4jotfBjozAEkQ
pgO5J/65dM+s7AZNS33j1Z7ol954M2vn1+2do7IgOa/h/y2YzUvtn/7j16V7eep1H/LP+P09GbZz
sdF81TPm6kxLMyT+fn6BxQ4ZGdoUX11yLJsgyYLSflD168gJOiwC/gElI0jy4F4dGfg/kS5xclqa
r2yIvQBKywcjnrbOZB7qcf6hGf6OJvTFYOVfJB93zO4iP51RfSn3jocOwqnS8VqOP6iOgZ8ElBv+
W8g8gM5ELmUVTczQwd+m0ei/O85b/jEk79XnpSNooYJfzAY+3ztbp9qNipjteudhMsV1hUwSwioZ
T9MVWWumzI5fHX4Y2T5nijBq/fso8KFhA3wp8jsKVe1kijUSvwLEVgeOKuRc+7xAz+FCQbPgVf+9
UXekdXXqvvZop3toUoWXXfs8UCcoy2LrIQyUTk5hmXlCFha/jsn9suvZx9cWlWX4PBs9E/B80lVI
2sZuc61MIsdsAgMH58MH34HSAxCggswQNV7p+yYy2qzUXO0101B9bD51muIRszY/ZwYsCT7NRocA
zOZpr8kS5Mm+VhEdiPm99LwgEyYuEXITDt6uUtDDEgPIjKFJIn/cgysInT6L/QcbFC0+Dvo+RSLG
E0M8c12t3uY8b6n2SpOf/qOBPvrbrv3aNaJ3ESK36AsDFv+qqoC28EFbWjuL4IGWZFd0gckPvvHx
jXphxbgcBdGWfuhNM4uyejssIdJ1t0exstAX35euwHJJyoZO+P7Q3w3ZnfbBljHh5S6+L60CfjlC
28zKouWzm+5QXL7981cWAdcF2IlBZuAjjJacaGZ78cCZWUYNUIBOUD7ghaVlihTVVbCELYoiCp6l
FrReYOhyDWjXlwtwFmWko78v9t7i+phpD4DEtbliNVaOBU4EqtdI4xB0r0puqcrG1nXzkUaV94R3
YqEFlq8gQhU/Vjp5FyakG71r0hw3cUejwmmSHatptfOSpXvUM8B4/WKMKLWzTwDxFoERV5alGOGa
ebwPdMFxBloVORgcXCfti9roo9JM0FbA+yZ0UI9+ag13eM5be9zrPMsPPkCIdyhSTwqE3sp2Byzl
X/PS6OtU57qlkT7adexLoX25vRvFbpPnFh1ZAsIKZir45cuNYnfMXozB7CNGPvc86oZwIWNApzvf
G7faB1V/xdHy0QEETjeQa4CdVbLmpX0yGEB5RyOEdIzU23T236ayhLiy+UWnPu54EQZdkXOXQ914
XmP3Udwf4ynbsOrvee7QPrd1VYW8tcWBHANanHHUfAgdXk5fnXVdB5BtH81p+9o7yf1sm4p7be2A
/UYv4lbAMZPnrK8zxr2876PGT6bX2E+NE/Ch6ATJNV2RiVnbDC5ArejVEZBmS8qbJnre6rnZDNFk
gpbQNb9osXGYHVoHQ5VsSpc8s7hW3HmyANLvPYEaIRRx/3GIkqsyk3ocLA1GK5BuBu3s7MCPR8pf
3Eh3CexP4/Q+o0t45mAw87ekzQ6Vb+26wX29fRTWJvrsh8jopaGb+7Tk+CEDtCqd6WWBonPTvd82
suZMzo1IU9yNLS3avB+icdhw7bkAQtrda8QMYj3K03uqOt9rGxSPZpw3NCiCBltyz1lRoGa0YFB6
mQb98JLHH+Qe+2f9zixI/glY/YlYVT1EfYcyNrdtUPOopFVk8Nw/RhD6gl0UeSdcNpfnDGhBfbYg
ghBRDXpIDw03woxA9OcrMeuDFR8oRD0IVfWKrC7WmVXpqo5dWtX1wmlUshq1ybva+hzP9zq/K+Yq
NMcy6BIVTFpmn/lnpDYasuElwRspP/DjuMx9mqVDVJd0o5O7av6axgBD7rtkW6V3U8aCXPubNqqx
rm6UM7vi72exZ5ItC2mTDHZT69ko6Htcq1LLqwcMvNke+rCwYWQalbQZ6Ky1MY1MvF+cR5SVBpVq
yXXqFTcMIhFoHUJSGnAx6YaJvVorMniUaKigKMT8MPdfHArOhSPx3ZDQX437nSTP2vSWtk/VB+nH
fy8eOL0g14BeRxNMWNIkVprPOxNnYWEbfQyHD0IFr74vnTUvX+YsAT1MZJphCcKMUfEIXLsAzn+/
dMyKqSnKguTwTgsy13FeNJvOSroApfUhBH4V0PZySSON6/91ZNJRs9K5y0sPI2s4hxOZgqq5u+15
xdzIkQ4WBu8eZMWve+rJ4uE4Vy12hnPwnc8eRYjzkpGft61cHyMAtvCCA9Ufom9XzgvlA/bFgi7e
iOw0c9qUxry5beD6EAkDooPtn0ta2mIcsqoJ6yYYYO9DvDf0PkDc+wc2RFILOq4I1yzJF1hzyQpQ
YtJorvddsS2N/axC912vBoaBRwqCTjS4XylZ+QmLJ0uDicbbOMNGT3AbbgsVHGZ1Nc6sSOelMpjZ
j5bWR1AYys1nv9renqjrCwKjAOsHQs3fMyUtxshMhM+tjQuig/oL2PrnPTOagJXHih6W7skjqnBp
bflFZCZ6ANbaqYum4lCVpdGC/nPN3LlzhWhd8XpUGJEbqslkMrqULo3S9pnbe3/aUKIItq49DZ6L
Il0pGqmum5tjMDqzKcd5z5DHH7Z2H04O1C83UDrMWoVXWx/Ov7Yk36IzLy37vkKEAsymgULSLlch
DoRjvHQul8MRG+Xs9sxznXGnK3F7LkOYD20wuigk2UZgDH7Q96on6UqUcGHPkZNdGYQguIHpS5NX
qIQEmXavt0lAyQb6di52olY+dOyefZBzDRfQpV0pfM3jjuE/CCdNcpyKZ6hRWP5e2Uew5hzONoes
STHZYw9pFVhBtMfyr0l+TPtX3EW3D69iWzhSqNAOUDsFFAFzqN37/sYEH+MHYWFX0yU5UuZ0aE6A
ZlsE7ghjBoWHYghr/u18osQQz7ZdP7KBx7TDENg7i0O0X96eotXvC+CBaNO65q1tGqsBdQdOztzx
MG2eOP35BwZEzyjU2UBLLRcstDwFwUFnInuUv6e7vP38B58Hm7CDC3OFeQBYyHycZkIjiwVmFxoK
J7Y6PWefF38/m34LZU+PM3xeN7QtMpFjtbv9+1cPAtr+UOnGbXn1IM9iA/KbJO4jN2/ua/65R+4J
2Ybt2Kti81UHJjL0wOviKS6/E0dP77Se4z4mc77VnWRHnKYMeoNVaBOq8Xrkh9tDW3nSwZVAAkH0
LAj2YMllFkOOdLdj9dFU2neLNYf5Mm0Sfw/BqcJ9nCvMKHgaXE1hd3VKUd5A7lU8ReQGW3fM4mQE
80Q0F32AOmtgTU919dWzFeHmmncRpUEkYdG0eVWKS2ZQcTt1haRlgZe+FW+zwrgrmKUws7YFATkF
tkUAC65qZppnj1rtmkPkuNxHl/C8LzPuK+LBtc1xbsS43OetBQU0rbSGqENScDR2i1MEtPvaTLtW
pdm18oBDMHU2IMkr9y5UPvrchS1AsuNPMy0DO9steg1+hEh3j0j/DPjfoKmaeLzJKkW2bX0+fQCt
REbvqkZoTKitTqhNR7aehpyOj1Y8fb2989dMmARFPIDtVlghTNqQwqTVGCGtF5xiwKZvf39th59/
X/z9zCul4JG0qIXvu2Yalg4PtO7JHbe1ub9tZ22Ho1UTjwQEwBAnlFaq7FxvNKpmjNBMeuB5ElYc
r9Jx3t02szocMLlZouh5zbIA1SLPzrUaw3GAtHV2IEUyjIAiR3fbzkpECj+EuoyLuw6tmtJwppmZ
SZLqLGqsNnQgMcHJ3dzdudmT0UOfXBGTrmwC9HHjfYhENYCkvuT9tJyB26salshJfg5hX38U2ASy
LUBlDBtdc3iOymn9PncWkMS5DI57M807Xt0NfA93envKfqfdpLAXZpByQeeZ6EiWHEOlj26pTRxz
pvWBmbzlLdvU9qtWvFjuk5Hs7CYNgboDlhTcIkuzqXuoTiUbhz451sbsVRX4la0iIPgiW46IBd18
lzu/sXQIFA/ZEo3VvuFbkEnG8X3+1+1Br67cmREpBNYLC8y5er7AQVXBW8P/4PF9MQhpTrMJaRc7
qZcop3dzEqI6YpaKk6uaJ2mrLy0QipNZYQj5Dz8PvaNmh9mkqjarJkr8/cwP5UxbeOdgNVJ6YMjX
0pfbC6EahRT8WgMjCVoAMVFoAWw28fTI/aOv4vhTWRF/PxuFsxSmCxT2EmX2g5NqoT1VQeXfW6ra
y/ps4bQiZAD5vJw6bIwpXvS0WSLqbYgbKpXTVN+XxgFMA8m8GduK8B0zD3mpeCqs3AbYtv/+fhFD
nM1TXHoVQAf9EiV8G5NdBzKednd7wVdNQDsS8HEkedF4emnC9JKqTMeYRaCrM0HAlwUO2d42sTpL
ZyakWerMnlW0Spao6p+gPMS71//2fWmW0t4s7BQqAwCRhO60wbm7/f21KQKO1XSANUU3o8x4ojPU
CqfB4JHtvOb6j6WdgjxX4DvEb5SdvlDEA4gBtySAVJfLsCw2q1nW6hFArYFmREmdwsjBde/RBqVY
8rX1EARLgGyJcrGczie0TatmHnQ8Sx6oDl05iLHdnrG1dwgeiKA7AbwHF7LMqdHrHGJseKNEidXs
F5zyuiB6YA9mmLvZs5vzvWbQ72Nm3/NcBahbizkwLrQQgI8MNPnSjh5se0g6oBsinwqUtpffG8l9
ae38eGvEioGuTSWEBRAZgoFa9CtcLluVzQtHxtWIRktH08XW6VVKnGLh5Y1xbkHaGKAmnOLWhYV5
3iRP+Y79SlQdMWv7GzV99Jxj52GfSzfXDBpE7jQWifRq40IfqDjkH9S1EzkbYK9EXhqdFggFpXly
49hi3E551BhaUBWofbuKQ7q2Eh72MmA5IIe7Ir7Wcq1NedXwCEw7QTrkwc/bW3ptklB9spE4QBiE
UVyu9EJKyDvoiC3tId+S6jHOta02Kd7Ra4M4NyL+fubvs1hkqYd2iTh0yc3AMLa3B6H6vrQMQ7nw
vPMxCDPZD3rI7M3t769t1vPfL23WcgGvdl7jvvLxPCItC2zjZbCrbWsq3OX6QAD4QjUSzxi5ld80
4ribi2mJipxvc4PiZH98KEjOATdIhC7OVSYFMRZzZ3OekYYqduCjezQhkFIyewtoiuJ5vPY8R4cO
BObQRwPUi3w6qio1S9vs5ojFtN7oPiNB08xWYNWevq2NKgvNyYA0mNYPu85q/ZeRsu6T4dTagSEf
Hi6TDp6+Dy/lxW+SlnKxdWBhBvymrs7Cofo5aa8dtG4+SpApPMOFHenyzphWdTrp58isIOFVvOj5
W5JlAUOfofcyadt5eLMcFR/CdfeIsAq6TyCmUFS+qinbBLnXvkimqDCtwPVRUuwDPmzcbtuyvYtu
UJ77oV5/svipN1vF1K7c9RC+hxvxQPhwzTmq+eXsa547RsT/lpMC3PCPtbetm4fYVjyIV86jEN1B
HgtMsYLk7NKfUIZGR9usp4gbvyCNCp4dM2gXN8jbD+PpXEEIJzCeQmdHvu/zkvLRJuMUzf1Oq4KU
KxzXivcFwBbXE8SDkE6VB+KaneY1oHqKxn6E5qe156QPe1NVzl4zg9ZTIb+K9MtV6KCbS9V0Vsei
rNpU2YFar8SMbp8rlQnpXPV9VqB7CCagGJ2BSpHcu6oMgsqEdKTM3Fgo4zBharsle0AjHFFt4RX/
izQIvKJI+IJsQ8q0pBVvFh9WImuf6xtP+/hlfv753+Hl2T2YGm7d6iY+P3/2rKeh+Piz6uLzUrbB
coaKxfChuMu3ufZQu2E9K27ytZN3NkG/HdDZCPQmmdDwiTVIPvdDwJtgHMGsoLijFKsgnwrOh9qn
ac+i0d3MeQ6n9fftzaoyIP5+NoqMpHRyxXmw2F/a97L+9QefF6B5pOyA75F/fzq0lkcbnGqtDsoR
rZzxH6RL0IDxrwVpAIYF6jRaw0LWhsadWWz/ZADinYEnjkg6Xs5PtRhgE0/pHLW8C/WsClW1qrWr
AkjY/zPgSues88rJs2Lcjp77VJYgCEY1h1cbjQWNpwCE/55t6aUhOGeQ5QPKF6yz0qloWM59Pixj
VPYRsbfJdGfmb367n4zj4JrbwdgnWYce6e2M5tvc/Xx7KldebSIAgvOFMgNAetJI28Ssm97Iusgo
F6gFd8FcjqFwk2katAmyBqq1W5laZDThwUDMjayxjH50lnzAH/w2IlUT0PhgpY9az4K+S4PCUTVK
i18vze2FMTH6s4PUeWacVKbXRhbe9U19P407jb4k5c8ifXMLM3CYqXCha/N5PjxpPkuEOGOaxW0U
1+UXOsABpcZuoMs95FohZ71Am2hWXG0r3gL5I4Hmd0G5dyXCmVG/85lO2qg2guVno/j6ike9+Lp0
1sxJM+rRxden55J9Xtw76Cj59dvtXbiGAbmwYl4uFJ392upNWFmWwwydZyt7p0m2Gf1fPTDUvh9o
bB/Te2qpiMBUkyd5KrtnoIllMNyilx2pvj+4Ui8GJoKGsx2oUdpVHM10EUAHQxUkqkqP+PflHe6h
LwYgQEROUJS8/H6cVtOAqnoT2d7XrDsaUKEpvt9enLUpQhcgImdddMaYUiWiBNFNZqZlG5VHjW9s
pjgxqs9L/k93czQpLVUb6UswTV+mUVWEWDUAslLE49CFgSry5RSNM1gSNc1sosV68ukp7p2PPyxA
tYoeVbhP6JTJrGv1Qs3JxlMmyprmgWX5bshpUNhtkFBva7Qqrva1EymwBj56uwDYkD0octP1MKTo
05i8V62JQ4jLQ0EhchVvi5WdBXZV5HUEh7dgXb+ctjLT2qSldRdlv0Am8D+kXdmO3DiW/SIB2pdX
KbbcnYpIp+0XorxJ1E7t0tfPYfZMO4LSBBGuRjVQQKJ0g+Tl5V3PaX5gtOu6Xq2YSkx94yHgOMP6
gtoKGbZZaeeMHbMEVOK1Yt6XQ7pNum43eECWrFoMYN0MJoEOjXOZwnVPgWfpETdnR5b/IiBJiKO/
SE1eSBC2LdccUugDVlVNBHRguxRME9f3beUFvZAg6HM+uKDeY1hDWgPhj+663lfrPQYGHPv9uqQ1
FUB2lU8E4bnWF5N3ruKMA4nY0RqPbvvEiN9Z++si1lLWnGT3/2SI4A6j0rMhMfFg1s1d28SBpbxl
Xud79ieTvOT9p4R9snTZK71iEixkflSkAwCSuMgyqWVvp7Ojwy9wN8TdG+3m+qok3xebTmmrw6AB
VOmYuU+msWnGX9e/v2ICzn+/J9jMuAe/mR2Z1TFueYFKdzdp+ojN+ndS9EsLEMV9OUTUgJQcLMh3
pr4hbUBkwPayvRKe/lRXWNa5WEvft1+YUT6S6ka8OZ7sutgu/hPOHmFUb9l/tquKgWYXUBmImuw4
hDtPFbsxSwMbNTeoG20Vdh8p/iy7jbKNEu49IaRVmQopTrTPs0CXcXbJvs/tztkudWWnq0XEXSGE
npgwjLrHES/Z5+tKtWq9/lw9kfq8bqrZ7nOsImUBcBN1DNGruyT5lMhaerRV63UmSXDFS/STGEaO
S+ihOkSjZD/MWea7WrvRDWpuwdtYbedU3xM1vXOVzte95j2j6oEp5ePQR3rQx87X64u/rijoEr3c
4qTUgJNRYIvLfBsXQds8pl8x/nhdyFqW9UzdNTFLP7OcqlmKG0U6TdvA+cl8UkXAGm7o4MdVNvtw
98IUh72l8Vz7LnVHv/NAkxRhFlli4Ne1CmVP0AaBBEQEqtBi22MDQ7xH6h3IcZVuI1kttw+CB4zV
/hEgxHheVWkzfPjqmBh16AC3jJrK3gUsBmu0raknB8X0dv1o3Q9YpR57O+Qw9zVTX6//jvWj/fMz
BG2b1XRGNRnvWNk9Oj2IcSrDR0czAmhHcr7rN+i/ksR++SI2BtuqIWk2P8/xAzh7ivhQRg/SCa31
C/RHkPDKeA6pu67Hzvb6BvgKDfVxKa7v2vrz/+f0xPb4lKRDQQpE6KwE6KT2ZpfPLH+m6pNZPdbq
foi+T/G0vS5Uti6usmeGLtLdtkKCB6+/92g0z7mL4Pyvns4/W8d/wpkIp2W2XnMRiqFttbp7tezo
biqbXT04u+ur+X+u+x9ZXDPPZM3AiR1HZuGZjp9b/WduvjnO54HUvtoC76760QMndvqWWXtAyUhU
UaL0InK600R91oP/+tho+6bdqd5bQbZpJ1nh6nmB0xMQ02B+gst2uUBw+QKeu51xXk4T0FdECIHE
iPDLubAhZxKEp88llp7kEZ4Kq77zuoNZBlZ1SpUdi7eR9jA1ksrjqk08EyeYLKOvvc52BryBtj9V
PrJu11VC9n3BFlUZaJCpjQ1j6f69lVl0yWaJ+QA0X6TqpGGzYm2DpFb9iUa/CAWQ62MU/E2nB/oj
/nv2hmCDMof2oAXHUiw9xixa5McSuy1RLkO/VC6WaWZjdxNuarbrIrRKv4z93b86DrGHIc36MU46
bFhZT37YJ6PkuNeXYCKDCOgQezEnXOl5Mk4e3nujPpC+9zt3H82y3qJ1nfojhP/9zMpYY+kZWct9
3PowJZ8GGbOl7PuCxey1vOmKEt+frJ1F7/K/GNKEIv35/YIRaQC+iDcam6Q1r6ly78QA6d47QO2+
ftaysxAsieOhVuCmfJuibWIBLhw+lUTE6vsPMgGObs2ZmgSNJaijAQIEKXt33CrD77TYWwnmgZxv
Jdz266tZte9nooTYrEdllg4WEgBRcpjM97b/0mFYv3Ek9fL1TfuzIkG3CkeLBwdUTccm+mKXgWI/
pKnkDZFtmqBeelckaWHDDR3aRxBOobUfFLT3pHED2/sri/JnNYKmTaA2tdWPrInnA0oZ8ApSWKfV
cwHNDnie8L/FQE4+VMqI8AYGnqWbyHh0i6eSPdmdBENl7U5i4AE0Mugw0BYDOaOTl1WXjDC+8RYg
dqrs3Fe9v3MBgio73uxlCcFD2NWPaf69K/eZ0/m0D1vn1Wp+OH22KXvJotb27lymoNMMvFIjdfvq
aFu7ovBJutOdbV6/X785a/p2LkVQaVR54lTrsDJdeWfTPsnR072j2maWoUTIliMoNqfFqJusQdTu
kWPeDveM1btMi00/LSaJV7uWsT1flKDZjtNZedliUeArjdOApPfzuNXHzaB+cmVMGbJ18Q0+e2+0
MUIzRY91afpmomhgPszjUzr+RZL7fEWCJ1Z0amNMGTQco1kO2GcmJFElIc76QgDSzIe2AeMkOGMa
U0eQ0uNF6Gz70aqqUHOHPYVnCWypv+ges0wM/vyvLDHvWHYkGjXuLdV30UFFR3PiT7e3AF6IEBwy
BRgyet4hheHme619ds3D9YuzbnP+LEEwCV1Es3lKeIoEID8q+6epI8mByCQIBmAe27FLYkhwjsbs
a1//3e8XLn6HLil0PsCfzMu93WyLv3mSz49YuO9dHqWRHXF1Ug9K99lOP9XVdxpLuhLWXuRzKcJN
t2K7S8D3XB2j8lOeflZpqMgIm2XHIFxwCmIktKzi6o3TLjICWVV8Nf13vgThalsqSXtwimKj0nTD
ErqJ0s8xWhyL6kHJP5ljvkPbse86383xvtefYu+XYexySxYiy5YpXP+yAfyFE+FKduioaKOdWh+v
K9x1+4KmsEtDCeqJzoh4AKNrr6N5oPlujF+05PN1KdeXgX71SykE7tlc5pBiINIzDsYkcQFl3xeu
vWbTIasrxEg6w2DEXSbrlFxVaAOdxehjdFxbJALBpJLtZlWNMC/v0ewKrt6x/k4qXeIwry7jTIyw
jJJq+mQbeLWa+lNN3wnQ+f/iHM4ECMaLTnrCgAACP7bCW9X+sssv/04AX+HZuzu77dD2I1aQjxtt
Bqq7xPquqiugz1QPPd4YjxbsV68laIYC4Av6f4Kk9jN7D8a7bJD44DIp/O9nq9AVF7nuhj+EGEsY
te1gfS3h8meOrJIoEyRYMa8vaB8TbFcUjX4Tnczi1AO1cxo+/8WxwH0wQdOBf8QZ22loU2dOYPZn
BX3EJvQX7VPXRaxekf+KQLPE5Z6BFzCjZIbNVz2kdvyZvNeyZP3q9TgTIViR3OkJkBdxy60fM8AY
fl1fgOzrwuUjjuKO44QQv41CtMqlEkMr+7xw9WqlNple4AgUZ18YwEiX7P+qKp1tjnDzSGvoNXWg
s4W9d3fl11dDVhmSnbBw96Kqz5nNy9JWFkzJM6q5pew1Wt8kIG46AGYG56WgROrUooXIwiJQmU6H
IJUWDFbXgAvgeiDpAzKe8KwzOKB5ljLkifLEB9WKbw8P1H4eYm2nUc83aL/RytBpv8/WfUoeK8z1
Jd4jeh8lpyX7HcK7bgwty5q+wu8gn6Z2Z4OBRaYQa3sJili0XgEOQF9M2xQJaQurH3I0+mgHLys2
ZvPr+o1ZW8S5BOHGlGTOR6/r8+Ns/I7KZ5PdGQCnuFHGB7Eq5wyxONaXOPZoZUQf+qkp39JKoYe4
jOwHZHucu2qyPcnb8kGee5HH/5BleciLoXt30Qo5poA4y8q5fMsbPUgSDPWMAXBLNl1+6JrHLjP8
UkmDZqqCsk1D0FrQrDpotHg008onjh40NEV3uirZgkUyAD/LhteB7iKDA0yIlgMcW5NS9ewtahzf
sNutkpxKNPZqya/WlUS0CysiyBKsSNbXLqfnZm+u+x57qZ8ZZRAnuk9nKlnVQnkESfzvZ2/spNop
Y6jtvtkR2U4xmIaHfDtIh4ZWN8/FBCDiYXQgijMPMOm51ZWMvSXmT6ViQa690AgMoLOyKUoZv83i
ymFNGMeGmtr4t0UzNnNIQoFTVL0Bnvuz1dKHPo0lSioTIdw5QBbbpoLizxtpy++p4h46QiR5mhUR
AH0BZxj+jxnZj9Do7GTMqWeWAgbHtzZVg+rdLRrJGlaU7EIA//uZABQcdE1JyupNT4ifDvewGrtx
AJ+l7M1dFjcBlnK+FMG/ilB0wOROigOZXywtBvJp6wNvxM/qZjOXd6CR2CVtuzGyeN95iZ/Wt5bq
AGoCXjzNAq4J/hEnrJhVOn0ZD+WbMRd3MRbbqZLIZ0W/ecO7C/BA9I+aonFw8kqzpjqu3saR7PtE
H30yzH4PZhw/byzil00qkbiiHnzYXTORJ0Knhwj07SpuFCcEEgtFxwv9fZR532sCQPxgALWWDx+L
o+BOj0JMYlnlW9d+m2K27T0ZItWKAoLSEdP0mExDb6q4aW3atyWGm8s3C+Gu+upvNPr5+rPF32/h
KYEED1gSIFpbwpVlFiD4x1It3yjY6Uw2+Db9UVjNQ5uNgTbYgeZuRxkt1Pqq/sgUTEM6tkaGwS88
lSOGP82wVU9UKwJr3F9f26ocjjwBjXPgSvG/n13fvK86ICt0UGq0Pg3jXG+jBK1xQ+X0QQ4wy9sf
Cg/TtbxbGXOfmHO5FBc3XZYBOTB9mweGcku2HdCRxNSbAQoBGgafE3cVWJwqCqGXYpQuLRSPeAnn
spo2pWxIcU2pzz8vHI4exXMHkP7krcrArl1bZnXv2NL03vJR/Wi6BrUMb+YHxO/lIuop1xV0+8dv
7RDvlBhkwLq5rTUZKir3ki+1G+OiNuZwTeD8A7lOOJLaGEuQ/4ztG+a/NokBkuJvTnxvWQ+qtyuy
79fVbblzMAYWmm059AVgKQQb3th5N9sRPMBpioIOPdc3M4S4oIoCyD/yIi66ycVW9d4pu26YlQp9
LubOGj6X2WNiAmto/uYMt6Z3BVHC1RkHWrV15VRvue17uc9k8xwre6WhLxHUeui5BnSX4CpGRgY8
NXTDviU5GXxXAd10Uxc3P9/QGkCqwDS7cBBEeDCoVTK1atu9gTtHrXZ2jXn2wJXB360sBWMK3OvF
ZC+8GiFCatBaqNFhjt8IGfTneizyreXSSpKpXkpxkEpCMzecHQAGiN1wFoKwuSaMnKK6tTbgVKgb
c3Or/l6KEO6kq8bKoAGs52TFYT4em8O/+7xgWIiSTqwFjuOp+tDaLL15xgnxI8ZFPF7B5RVj4bKb
hZX3Y8vcE+nZdnqOGnN78wouBAiXwjaATFpHtXuaXairCwrBW2u2wgoEC1KD79JEtOGexrLZoFvH
/+Hl8JPmm2F04evpPNYAg4xmYyT90vrSdFBBTe7mb8X0MBVx6hsT8t367Tp7KUZQqGkcygl4R/mb
vmfxuAHP8M0aiy45jO0gwYqAE5mSy3UYk67O9eClbxj+9d1Drw43P+lcAM9E4obD0RNP3CIkNTol
fbOyFwxtJdo32h2vKxX/xOUThfcCkNpAruRDGuJzXjRamadun+IsWoy/BqUZtPG28lKJMVwakEs5
wvVLNJJNYKNJ34jl+dU/NJEhjsoECIfhpk5TNRMEVCPi5NEMNHprTRZQkiZyHpy5CiTk4oRbGjFj
0np7OAFJDKHyxp1lWGILtwQSQNoOdeEPxoKGKHe9cnSzYTyZ3aaNNpGzHWqJU7rYpksR4t1DpJUU
dgIRGgpzL54MfGChTsLnhTuXtMSJ3AGfJ9p995skmASo7subZyi4FFhYeKLAOF4Q62VWmtsgthhP
9F5RQSCL6fobbwUE8DAUlU1YqsVU3qjOTUONuT9Nr71915M3Mr13MnrG5TguXgqYKMyV8pHPxXxU
AfHEdgcdAAR4MQbrIe9ZAMraT3MHXnDgGysK2ZmT+bvEqJaqyB7cZe32Q76FfBlwRziu1KX9Ktgc
JS7LdaB1ZH5laRvDOGTTFKCEFwzmfRU/9dMjbSMw8+4JMDlHerDbsJPZ6aXO8G3AblsfzAhi4JKx
GAFg0utHp4yCFpDOTZxtHMzbFeOtPgBfsIaAE0y92G6xRZRhJkGN2aQfrXe1P6jWrVkM4fP87p0F
fPOggQejwueNYdyirT5uZUyA6yoDfQGSnoqZexH93GJK47rMwgoGBHhD6ZcY4yZ0a3qYTdiiVbiy
d8Xg+JV0HmJpm7B3Z5KFigCZh9TIZlM/Nup9PT8N0YNLX6/fuqVtggjEyVieDhQccXEYtmRdGev6
kTZ+7wTpvLn+/RVF01Vcabx2ACFEHHt5PgAtIVEFlx1FjW3LDtlDw8B8IHnoVvYJOM3IbWIJHDRP
uFQmUYyYGoV5VOrhjir9IzXGJ8bm3fW1LBInHGEfc9YuYgtwI4luf1rHaquptYkmsa+deWcZv1uM
wxDvpdF3GUNDkiobJF45HfQ8aZhTxjXFlJGwMNbOReEVhnUsaRzU+uvIJPnUleNBLkuHKUCciQqG
oGFz7dQjI7F9bOLXoZ/98luNls7KOl3fuZV1wN5ypGMTKIqaKazDMmbHKTPFOvbeTlcCQ7IK2eeF
VaS6x5C0xecb9dVC9iWdJaWHNQGgGEeBGmgiQE8VntiaebRWCbGOdl36P51U1vuwosA846eCMZ0X
U8RzTj3S10WX2cd0fKspAV6DtvGcm30pEAdoUGHwHmOiXyQP8PIZdapytI8qOum9MsiinzefsgPv
AAqlgvsYWJ2Xd33SC6qNA3OOprbr4o0pA0ReOQXkQLD7qsepAcR6SaGrgxEjlXfMMYuDsuI22d66
ACB9Y1YIRgRCcBqXC7A7j2UjEECPBtk0RcCymx+ri+8vHEGChypDOuGoag/tr6yU2KflZQZnFppP
+D0Gn6wh7H/hDY3T2ho5Djn1mTc/e2Pz7PTfHBmxzVJdLwXxv589umbtxj3Q2ckxibblvTJuZXS1
ayvh4O46wF6NJeLqqDtxH7EMTSdeEWjJV9t8i3pfa1TJw7HUKKSiIAMhBsAtFpA9LYantcSsotNs
BgV5iM3jzQqF76PiphuYXoHXd7lRWTXqrOna6ITEYNofEhko2Nrvh1eFJA7yILjYgsK6AzapNGh0
UoYitNrxPgWwpMQvl8gQlbYARk7UgNDuNGGedlB3niPT26UEdKYjnncdC7cabvHlLnl54imFp7nH
doPe61amrdz6X4TbyBKcf54r25m2GjotYiRF3OOUbgd9DIxcDYzuuTWcgBhaEN0e7kEevBFwqMPf
XYBvthGtWK9TD5DL7s5uvZ3Eji9v3+X3hfXY3pw1RUWwnhl0ORvSPam3v3eXIsT3espyQ0shQrd3
SutX+t31e8H/e/FIOCw1ByIz7MV7SuaxiWYnVY76PIJyAH5neXCjw0CePRLd7OEiT3QmS8iCjDTN
6nGCLLcJkRX2Clm3wIr6ooNFRxkfwSPKjoJzQJze8SrFIkf3cwJ4fjW+GRuRM0vzaA2tnCvwnmpk
gu/EacmxuS9Nbzsbw/b6cazckAsBfIVnN6RGU0VTk4YctSTdR51zD84YK9/U+sbW2wMx3N11eSsa
fCFPuPC2MmaZnWJBmaX+jNPuQOP8MGXZr+ti1g7GRM+Bxom5gT8nXJRuZEVNcywryV6BvmFLUrer
nwcPCeIaaPICIDrJTYpegYqAOeFrgeH74uayH84dzUVAXgJZKbwqQbEGqjXMdgtyrHs0Su2YfrNX
C0ZxEG2ijgHYnUXqi5rd1NmNZx2NetNrQZZtru//2jEjUuIJZ2DdL/KcfYm+g6iyzWMWFc+pmT3q
RrePmHdr0Z+HZGdixAse1+XQITwEzs5G/aHKhhK5lgi26uLzQpLTAsg4EA4981gAkpHRNJidJIgs
PFQyAMHV/QJiAKyViwKpWOxrgRaVlEliYSZx/q6m3lODwaA2SfbXj2VNb1HrQ9CNSBZdGYJx76u2
c4B1bR+1vg2acjdkzt8cvIcMFy/M8PawS3sC3ApaAV4JijXPIOVhwBLdTjIjsrqMMyHCMkw1z8yh
hxDgMaM085rTW+tvXK/OBAhRZZUUbhpFENBNOaYpEv8vHIULAYL3pjYlhjf4NgFJbOM9Od7t8QzH
HwMuNa9OI2sr2Fm1zBIzJo5xNMr5bqDKdq4kkfeKyl5IEE5aN/uOcAKlI1Hep2ZbZ4fbVQnG1YCV
AkyfhjYiQZXKrNLVltrHiIx3CsgEypH5er+7+UqAbcHEEAX6GIGoJOiS3lCO6U3sYxU/mi/gmrv9
88iAgtIBiFyoNgjFt9xuyNjrhX0cks/ui2K8/8Xn0UKIPA5vHhbfibjUymLooEdIFxvf6PT9+udX
DCC4FtBNw9uFvEWPZ2R4eTZXinK0v9lWH2iZHVTWFJSerKy+HJpFk5iu4bnmEPzo3xL2qdScbJ6t
TjmqdN6qw7YoHlT2TMc91dLAMTYqEuJuKXk+VlT4AzUdSWoPBCKOIHTWa1Vh6ewdh+id2dbWrKpD
Ft0cCKJhDL7b/wkRnvLIUEG9xoUU1ku5y25ujQVWMDYOHZEck32hv5OhKvEMtN2jk4ILr6uf0ljd
Nn3+BEBXScjMr4LwHKL3Aa08aLFxMKYtXJV0qNOZdsQ7zpiXd7zvth2S7M74nGiyhviVg+HqDGQl
zUJ1TiyVqDZtazwucNz7aV8jjtJqjLE1+v66ei/fEaAT2xwEFAiXmFgTjCRAwePaJFN7iu3GDwcw
dd/+fVMDezY6X9CZKGatRsWy5rLP21Nh/Mz3VvXj9s9z7lGYd9B0A/X60kB2YMUZx8JtTt74yY0D
rfyX3xcMMKnm0qgbfD9yA+ftZupXzwZRDN93/H7ETsL7MXjzOI/Ei94m9a62ds3NTzgw97H1CP95
I6q4915O0NHk0PrUHxw733q1DHBpqTwf7jm8dFNDVlUs5Sv6RJDuztkJHfZevFXJzRnDy+8Lvm2r
RjYxrYwBsid9yn1aMImA5SXDzgNQAek6ZLd1sTznplo0u0VbnUqv+qftpsDr+ayA+e26li7fEBh0
bqBQ40UJRexqjTFFoBZ91pya4WtqGsGEHmCChoGcyQpOyxP5eDpsB+hwHjrA+N/PYlmvruPBqlpc
537PPJ/JEBFl3xfMBW16hRotvm9Em9Hx6c/rGyX7vHAhRssFWePQtCcFNWDrG1i8bjZH6FoDoA5/
Y9FWKLbh2UNTMeKq7SkHcHh9p4GZ/uYVwJAi7oZG4UaItZKy6E06T012SvIv7ba4mZcVHghuG0qx
mGHgtL2X5zvb7mTnVZWcOnfTgG1B8hqs3IeLzwv7TyMF8kt8fpNZ39hd0X29eXcuvi88n1neGEQZ
8H0dQDD/VG68u/79td9veXA0bE6KheTz5fZMk6bPs5ImpyzemtNeI9tRl+Qfl9ki9Kxp0CLeXYs4
UngROi93o1lNErSsnVxaBm0dB20CnGPXQRNQ4Q+ywdqVO4G+UbRZw0qBEUaMi82+zOrZjZOTOqh+
Ed/V/en6pi0FeACbQeUYoQqKk2LX6NAQTKcqFgZc01fim+3NQdLl57n4M5M00TRBogefn5NxZ42T
X2otqFpsydHLViHcDNz4pkRioTgxv0w2IB+6vklc8y8dv8tVCDdjBp4hAhl8PjMn3zI/K9up+4Je
35vNB7KoqLAjVoI3jlro5Wah9w8QFjQbT3VZ+U5G/VryFK1sE6/xYYQTGcFln1GZgWWw08fuZAdm
95rpN3v6nMEGJVAw2yKiEGPuRgHbfJ+rw0mjj2XuBXFU3H7OPJhAx4bKCRFFvxjVjHqaGm86UXof
7WPv5qwgDyb+fF5wKONkjOKox+d1+73LT/b2uhotDRT8MABsYEYDpHrwiC/Pt64mplh2qZ4AXq/c
l6qW+0h1uehCamspzqd41ijigvMYEaVtwRguWIXMDHFXzoz5xLS7T5l2uL4U8UZ8fB3uHQjCkbWD
d3O5FFubhjmp2Hxy88l9AXB9FWpK1uxtpoLEOUsJC64LXC4HS3GBs8Lr62jbEfauc50Zcxp0COMv
pbuNmCQSXq7n8vPC2xGjcz5JanzemEAl1X7RTQwc72JZ8Ue2CmHbUjWutciCmN4MKtefPYmGyb7P
/35mbhFwRF5D8f3CQxl8emgySVQhqjA8S7Tu4u6hCxnTc2LVVSOIrvtx6EONnTRv46q45K83n/S5
CDETEhmxktZIb4aa7tcsiCVezsoWcdYIjNt4/BqKTmDiGR1LjbwPO3XvFo+erOS69n30MaBowRsF
0NV5eQSdUmtlS+M+RIYTSHGJf/v2oEPjY8bPwG3QBBdEB5SSa4AkIORDhRSzwPmP6/vP3bDzxw5H
jLIOgnU8/CYasAQdbWnfUAvtE6FV3SkEU6A+ce/w1qXK6bqglZ3CFCHHoYM3y/mKLncKjcEZbjRp
Q2r7JNpoEtdD9nn+97O7kDouWNUqfH7I3pXhm3krKMLHPp39fH5Vzr8/0b4YBnxfVb9qdZiE13dn
xSKhvQE5WWTA+fSy4C0rttW4U1p0IYBbvrGq2TmD4iudswMHgcTvWLnUF6KEZy83cgPFhLwLKdtp
/c8s25ZdJJEhW46gtqXVl7Y9YjlavCHJRsm2HvMVKrncon/+cSZ/Nk20HWDpoDUG5btwrAeflooP
1B5/tpogob81dtdS2bLWLgscPX5QmGpYTPZNdgWyxqhOwipyyDfNHUEIGVepeRdnZHoYEzbdZ9qQ
yeAXFr3UWCiHy0BT3n9Q4YTtVKoE/ReVk4R1nZovYDW3CV6TwgFwxgBeF8f7PbRxtyOZzR4rbH3s
F0o7Nf7o2sNOqTvw6JFkLkBk0uS72nIiyTuxPG7oLJqfHT7yiJEV/vfzy9EblLYM++KxQzNu2/7J
tpJNXcpYepYHDjnI+mJkhVsRMXyp29m10iZJQrt9TMb4rlCqzQDoTAochjxE769EjT/aEQXrCD9c
RZIeri569QU/xMtYniVxnoasrdjewQwsSN5bzb6visHYTjqwZ1vXBFgjG7sDczFmnGlatAOBzFf0
iKq/+mwG1ZZSKU8FUhF+knkpuk9z9uu69Vi50hc/U7/cfw3jToRh1CZspvi5M4tfCog+9N65uy5m
xcaCOwqvEbC3wPvmCmKSpB29SYf1018dbXszzxa03AGHDB/9RVOOJzrMM20te6z1Omx3Cjl5VXj7
r0c1GD1SmIdYFp1jXcuZ2bA6zPrAyjbWENz+fVSC4SnBGUA8J5jwfOgdlfVpE5r0ITl0+V9s/vnn
BbNNksYqjQafn6yTlb8zSa5j5Ww5igyvd6ABYzHpOeVUaamiNmFtbNxkGzmS9Kvk+2LxiTVKQWOC
7w/pxiT+IPGTVm7A+c93hItatLQqB0DUhGbT3GUdOBi9Nphm53D9jJeGToMXrDqIp5Frtz/qemeG
LmH11JaqVYeFdZip5c91SK068JLv1+V8ZK8Ew4MhDNsEiImNyUixTlsYxGaR1hYhfo0RuK1rBFph
p4FXZvouVqgXVICZ2mawXA+xV9QbOxt72CZg8f5E9359dOLxq0Gm/Pc80eQFHBrDqWQx3Wt95L6w
xBl3TYKXUo3GXPfH2nBkj9bKiaBKwyf5efyOyvilTRqU3FQjt8jCvhvuTPCbH1hG501NjC/X92pN
EGY9UXFG45CxeBTMvMwdjzZZ2FRF/wlzBOqDA3T711mrZHMRK8ePU0f/polO1yWghOGOGc0rpQjT
8dCld1H12NPXqZJEpytXhTeTIA3IhzxAK3q5c6hSgLUzd4qwoo+au0tlw8prG3b+fcGSMNBB2m6J
7yfsVfeeWPLsppLrKFuC4LAYrBsxdQsRqrafXux6c/3Il34YpmAQDgEiAq6YJbbdeHmnx61tjCE1
fd38ioqpqm+j+Pv887qc5TL4tI3KKWoNg2dNL0+inWnuWICqCcvkQLdpLbEmK59HrxjnzEZzKIpT
wkE0OqNuYzZzOHa/40N965QCuDa4y4KHFL3f0CVBj8be6lM18vqwAeeC8V7c3A/6HwHAJ0JrK/JO
C3+gB0yibWVDODQ/dedndvODis5+ZBcR+MJXQqrucvfraUa9UZmQBIpIkO6Boy8RsLwIEMBdeTSi
oVZhCFo6OGmEllY2hlZq+VEduuqR5LeODmOTTMDloTsJret4V4WuiwxzYYnDqBW24PWE/WslWd6l
TQKpH0BukPYDPAsKXZe7NHdZjHmj3A6tx0b97FbZNvXKraW9X78Ki5YVvg4EprgN2DLu4QhyiEna
mFEnrONQ+wHkaMXc1b/76SfQhw5RKYkoVq4GpHFoI2QKlr0EQxEjOTtBWhcDIzUsi784FiwG9XgU
CPHIiomVOfLcUh2LNsw023/y2K2YwdgufB/VHB6p8Gaiy+3qwXVSx3HbhuilDvQtiJgkysuNw6WH
wIuDUCpXx2Q9unIvBQDXyKEYh25DOx7QrfnS0pemfHDflM9VOm+vH/7KaVzIEnSsyJXY6whkKSWS
dDRQ2K29p3y7gGuBtg6Ph7oiZo45KqY9NXMbWupz1xgHN+390dEAnCJjIlpbC5LyQOZBZzYfoxT2
rc5yhDA1Mnb/tPY+cva3bxXCIxguD7NbKABcfj5CIK5EScozH37nbO3mZj8dzUhn3xeOotRi9I2R
pAuL+UFJgsyRdPCtqRXcW0wKIRJYJkyrygDdVZ/2YWL+KqevTfyzqr9n6rd8/G1pMpKjBdgjP3Z0
9KOMDocE6D/cQp/501avDDPwFrvQGz2/MLdqcmheJ+BXtuq7nQVedldk99V3xoJqCgaySfIjxoMR
v2FK9Pq5LYafxZ8i6EVZel6nK0YXTk4Flu/nXvk20W+J8pxmnGPCasM5ftHp6brYlScIFxjoGOhc
hVspQqECBN6o8zSGGfrSfEOXBXohrgtYO0/AIKJuA6XhhbTLHR4r1VBMwOuFjtNuGT3UXn3Xz3Wg
m4fco7vS/Xpd3uqCLN4KD6wJPvZyKU91Gc0azWtCYlkvtUI2YzW99TcjfvDTQniBbASQGrgVvBQz
jEnB9ArhF8ALlGqvyBqK+X8vWleMjsIzg4eJZIfgGpgzEBGUiNShWj82sb0Zpk+d+2hXLy1rd7fv
GJr/PJvXCHlX4+VSisokXaTrCOxjZmxns9T9eBoYeC0dGbgqP2xhVQBC5HPQSLXA4RREWcQqbToO
XTgAo+pLkY7NVovfSzIYG51FMhjylT3kzW46CnjoZ4DTcLkwG80fTg7gsFBhaNOkwCG/d/VDPAOk
7uaICXsHdfgYTsFzKDjSceLEZj/zRHC0zdo26F3Lv35IK6+G+1FGR3kVkYcII9FohObx5LQhKQke
pk1cy4aruEaJZ4MuIugBFHrJQO4lWTKWSjGEbZTvgLTnO8n4rPbJoZ+8l9Qpn2yDMV+NVIn6ra0M
fYlIqn5gJIoryzB6E/W624WpMx6+KrYMFmPFICBUBgk5ghx06KvCTdXVaAJdx9yHIzF8p/sCOuIg
mrTbz4fHOEhNoveczyld6lo9tqQ3KuQO6Wft+/zPrYePjDPGc2GmMfu2aDvn05xuhRpr2PfpA5yu
ByTKJM/ucpcuRQhuQ1c2LmlgkIEXOQRz6R7A2/0EaiVJy4POze+llkEOohHcSsSzizbOjo3mZGQN
DTPSlOADG3uAxBMzcObu2fHKO1P7ErFm0+jR1q3t6JGRdPonoknx3QXzws5L7cH/H9KurOlNXdn+
IqpAiOkV8PCNsf1l2nmhMjJIgJiHX38X2eee2DJllXOyU9kPrlIjqdVqda9ePYKKZFfbNF5oXXq/
LAsadoUbbz1OVSiv6+sLPKPYzgWJjdyY7CDEhA90muP0lGb5LqZ14Bq7Yp4eend8sOFWA115e69X
ci2QCCu8MNItgT5Jk7q+4h5IPLMT47oRUIP5JXn2w1Z4YaaLYePwePCJ5plh5tpAOMXm97qiI3wE
1m+GNu0UF/iKY4IPWsizHAABUV4tXUVzUyGnilKsU5Z9mDgSTvqmYk9l9OgOL0lr+tzQN239zbNV
icJr+40KZRij3+yS9lXNdTKTYa4cxk4WKGxnMX4COWfrJ4Nb+6w1j4XZhIq1X9lthNYQXEO/shV3
kBAhcvRWzk5ov+dPzdMsWJB4+z6xQjp+6twt1V7QUyo0ySMHSXVhfPY80JFaIVJw6RSQ/PPtD7q2
jQsaH22P8X5DhZcchWU5qCzmqGfoSbxt4n2seoSunPqL8aV7qwKHo6ezjp3a6siawm+6ymdK7lbV
LCQFEszyGArb2SlOrY2ovhpKcnTFPKjk9I35ZMfW1LDT5AZ1+TCSnaMC5a1OAixvi0sJp0Iu/YlN
vAbzemKn/kfmbj1D8axancHZ8JL9beDMehwsRCe8OXsgO0Ejp6K4ueLBBlfnkjhGlhQqBasm7cNg
2Ty2NcpO6fQ4eMJvrW3eP+Nfh+6LnIWsCJzuSOfPY6QiyFs5yiAUWaotYfTxfpSMWmGR0apdwU7E
e7bYNp3zwIErpr9DRYLCn1gVtVzBy3MDsXJJFCU9kg20wkaJMI7CjvlRtGeRL/q7M0omuNP+CFqc
3bO3Y0esqqACgqhxdMVL83D/2bdxsSP4i+CdIyesxqHuK9Ly32e/Y9tBoXCry2Sb2A6U4+CBsfx+
9vX10KKm1KrZSTMD9HXWXs2v6PRWqDrXrek13pYIohoIoSJefinGTmklOMXlMY2h4yEn7KPi/fZC
rc7kj4irnFhp5KS37ewUFxvsdkmObhr00YYrXeRlRyXnBTzh/53M75vybM2yaIoG9KIHzMDw22zL
++2Eppb3dsxcjum5FMkU1KKp3KJ3s1Ob+sPgl6rE2Oos8AzDgwXANM+RtoTp7qDpdsJO0RyYiHCN
fpE/WOXp9q6sbjygRAjjAFqMMojLjQc3cYn8pYVdQa9iO/7ojA+gDLstY80mg+9sIQUHRAKiLmXA
N+rMyRLFCS2ZjHTbq/CNayt1Pr40h6JGIdtsNMVp9j5YYBBNERSMgSpnnqqrzu9HtqRaIGNEIApx
LwBZ5OUSeR6ljhuXp4wnje8M9B+euOi/QQJdAGfelXsb+CJmJrtCtH5bUb8xs03j3FsGBeVD+Ry6
AsPkIGYjh2tSTplrZ0ickWhTO1s3U3iTK2rhwaOBQwPPFs8yaUkZG7uqsvL8RLh4FVH0nXntQz6m
iufMimYsVTcOXspLRlZ++pO8AfY1ayAm+f7VUmXHVaMvv5/ZgXSua9TS1fkpIQfmnFTAbdXwklqb
I6AQNcJyJ2/+5G1s/uH2qVnbgnOwlPT1A/pDxVPbZCerg6vxXrPe31truCjRuQRpAjOKbUhTLRLo
Jqeb4dPtCax46UgEWaBoASQN9YbS1dX04M0fzTQ7VXnig0H00WGfyHjQ7E0kHsigepGtbQdOBLoP
oVMEon1SGCmbWG6NcwLwW7aNfCR6b89mbTuQ/Vs6xSDhfmUoY0Pv87HnuCFzERbuU1McZ/J2W8aK
IUOGEVkzkJDgEpZhZE0jaJ2Ao+AknDYQ6IYa9e8B+QwY08Lbkq5ns5DrIUO3VJkuSKrLo9HT2oO7
D7NPWL0jxYeOGCDr/3VbyPWOXAqRFGCy6xbtUXHjA+MZcPM9LVXhHNU0pIdRNEZaQ0dI4P2ARnzv
PC+wS3G3LbychnQR201T2EUM38is94l4mMsnXcUlvDoPpMZRdv2bUFFKmhpTPIP7AtvhaNt5NvwB
df0eufuVinmcCZEcljH2BKK9EDJkn9LkRx0pgkbrk8D7YTmC5hV7zpxRq9JHrJNGWFDnFZgJkAZs
VX7RSqBjmcd/5chwXvjzHTjP4d61n7POpywsqt3Ybt3t4ATNJ7R9JSo870pS+1KktD8W6ecUVdXZ
KS0aP5sSQPgf+vxZy7wAmcHS2HKw4LL2bnNwKVXaMHMc5nYYIbVfSM1CMe0d7tP7E50AyKBsEUxz
6Np21SJoqlsnbksNyzmAzT96NZLv95sBtAj08AhbgINy4kKjddklqcbxhEl8IzpEicKYrdkZhHNx
ySBPCzyUtDtzNKDlUlblJ008Rp4WukW3uz2FxVJdun0UNhKuigHeD1hnScLoTGRGo2R+6tqQUx64
2bNoH+csDbz0/skssWN3CS3C0ZRxIHkOXLgthvgUG+XGTJ6c2VZMZmW5LiRIk/HieeKtBgnla21u
hLO9vVYrwyOLszQ2obhhrlIgWlZlk+j15FQ0D2Ug2N2PCSQhQIKJYhroFHA5lzdXQefU0BMuTtXw
lYOL79vtr18xYhfDSxcjOnOKpBEYnqVBhOOd2UNo39tTDfgFkHiCSgmProUgT7oYEcDuI7fpyzed
hmUhQvSfCK1s35K73etLOdL1SEcmcq2DHKd+GwQuyB+3F+t6qxEoQnrQQ7IAmCI5u+rZOQfEjqVv
7XfbfgIq4/bwy1pfnjpEPRfcDQ7DwoUhKWqXOYPeo+oIsDr3H1ufttlBS+odElz/3BZ0vekQhHcp
WEmhsWhIf6lTccXcKc276NRoh6LbxvPWVj2oVpYKPZ7wpgL8DfZWngspTW8UgHy8xeNGfCtVlYqq
4aWrgha0KomH4bXqk/tNtAqY1bX9Q/IKACvkuJcGPzLkvqibgtSk4W9ouWWab0n+2eNvdhpG9xsP
cMLgxbnAHXE2qDQPC+h1Z7Da/E1ouW/Zmu84m9t7vbJSYJxCDQouDORLLOmA99RM7Y66xds78G/7
I9pU/W/jS2dbeD3VuIiKNzpv6LAvBsVWqL5fOtNA9w9IjeD7ybhn49ZVLM/KUQCSAdeOiWJtdFeV
nN3KqHTcpCV/y9yvlVb7VgYwearq+rAyiXMpctC0Kcaizg3B3zTPL7/bn+7egovRJbvBaOOWuV3w
NzBizOOmoXdfQaAVA9XTwuWH4JgMvO6rAfvrpfwNfVarLJxUjC2re3A2vrTFphG1jFsJf3PQD67H
gyDIVYF+lQhpm8dZQwoSWII3QrdeEqbuzlB1alux3uerJCN8sp6PpQPQ6Rtznf7HhEbmJ1qhsYfV
iGgDF2ve3971ZVWk2wL0mSBwQb0demvIbuYIwgptRuHUmzWO6A2dhfG4K62fjcX8wvxcz/eS0ALy
gyYEwAdCGNxm+dJgJMozdIPnb7X2NW0GNUvG9SG5FLD8fha+6rqEm0RUULP6aFcP1bC9vWCq8Rcd
ORvfssa4nEYc9Wjeo+OpEuJ4rWOX3y9Z2jLOqrnzsEBxHgoz7L1Xfm+TeewBbPjiI1gmfHMiGdsi
sgZzQnXJCQFygO/K/G5jjvERfweqAKUj8Dcvl8hJ4jKP89g+kfpV7G1V3fz1tXoxvOzrz0LUtGCa
dSpr8epS7afnZI+gpAoR0ti5fRbe3vDrE4k3GHg+wCKPdz7s++VseMW70eii6cTD5JtItn0RTJ5C
xopSoRJpqedBDhbPPekCz0Eu7TVWr5+YOIzjxlRB01TjS65aVacO4RrGT8yTaA/EVOz4sgaXVsTD
Q3ihr0DtH/y0Rf75ociWJxm3+1NRHk09rh/GtH4FJfBPVAv+qsb6saNt8uglb3duDaqSwCUJDBxU
DSwv0tYkRq9Nc0K6k95mfkl9q0583fkY9z/+Qg5wkIjOLP0a5enVZjdqro6C6xSF1k0f5lUoqPCP
t6VcnXzMAjTQZHF2QbYqv9GisXOqPCuBFSt2SO8mTmiKe40XRCz17ws70QJ7ke5IVGl2iQGW7hPa
as9B2oVT4k0KXbjStUUG0izgr0FDBMSxL3Uh612OzlgUoNtol7f7j7cXaWV0VJeij+kCFrtmy3Yb
cHZpUz6dUAzeb+Nq8z8Nb0ofr/V93/AZww/us7HrsnvdUFThnn29XOaRFZFp1z2Gb7VtvLHo/duL
4ZFeBZP4UvskfT3nAnUENplO/bNR7vv44fbirCjoxfCSh8iJHfWRg+HRAcF1X2j2kt7L0QWUOp72
oA0CVBM1YXKnC1tLUVBZVvopbSI/f5w8FRJ9ZQ4QAAwaTjMOgpzvaMuRiGFKdNSYRn6smf6YV0E/
qGIVK2qKNpm4LADNpAul6uUhsDwEEHCe9VNuh2IMXVUBzNo0zsdf5J8Z3LHXPZGMGL/R3+XpoSi3
c6rwDH+zq1wYdewFcvXLPiDNeFUHCApxF0XF5nxicTc/aLoQW9IQHkZNHyewtc0xadwddbvPuFuG
HxWZMzgTg14xnzFinFItLQJKmUE3YBdNUOXvMt9rmuwhS2IeAE9avCZNkv7Aq9UbfUb1QdsScHmG
nTPYj+7s9Ns+IcUOsT2025hK/gUF7PxdWgxiBIp7bl+d0Wt8Q3PigLmDdWImadrH3BKh51Rha06V
Fdj64OahU0zNNmr0aZNNsXbEW9ncdtxIdmjCzkOhD0nim4AJbdF7Of5GxmQ4RqP1RWv60bcASvQz
ve/mjWgcAKxJHOjGyPezV8+Zb5LMeEZNqea39dyKoNao8ykpE76hSZo81SxrgzrhzVGU0/wjpmb/
VCao02b53AVuaiSBqzX6tgbHaAB8avWWu1kc1LxsfDc3+i0aBDR+i7Ka7/rggLKktOlpNMU8+KA/
ioJpKu13aOZhfGeuO2aB4FN1hO3XY0BSrN7ytSjyDkM2ZtvKib+1NHJV4OprZcSlj5OLqBwUHo+J
S2WsZ05b0af0ZFJwY6DvYbqJ7O+3bc/1gbqUISv80FV1DcDNyUhD7zWp7racGH4JMiHIAfpYuZ7a
NYVZlqNjnuxRe2yCEhjQv/h+4NOWgnP0YpMNm0bLumhjbF0Mx8Elpy5TzMDGIl+eVszgTMDy+5lF
6FHkFRujRU+z9ROsRn6dxX7FUOujCgWtCkLsEqXaeC5eod16Ckw7jyp6Yu7bMO7MCF3LP7tE1btp
TanQYRjwmsWMXoEc7J6TYcD7F9WJjZ/UjxnAuFn94fauXD0lFpqZpd8KCiHhdsnIvYqha0hdj+Zp
Hs1wdnK/HF8r+mB0HzL287aoNQUGvBLAW2BdkXGX7uam1IdW7wbjZFbvR+3Q724P/zuZIu8/ugTB
s0N8Hw8W6VHHyZgaRtQbp46Pvjf9YtWwQw4pSNij5/4gzWNWPQ96HGiNsxHiaWw/oEzFr+x6Mxcn
o3gd2tei+m7OaLiscHrWdvLPl4G//lIz56ZzzdjDzNPsUM3+BHRkr3Cd1xZ3KWZFgS6uWzBhXYrg
9pjl2VATVMTv9elpPtxe3N9vPHlx4S7ggNk2akJlUIaudzrBlQadN/XAKV2/IDwYQduW7TlvAjLx
sNJeHBcsd3HYD1su3K2R/ozAJBGXX8piT+q9pnLHrieN2mewdYOjdentLodSHHt27QaPsaOe1YHP
lO3prw/65fiSyRVGn2ZNhvGn6tdgOhtK2s3EH9y2v/vFcClI3r0qMqkYIMjE1QTeaJbO/u0NXJ0K
1glQPcA3rkA1yZLfj1EreaS0PIBI6q0V4mGo2i/1qMI9rIlaSg1hHUGmdEU82uHxFaVdaYOJaHi1
23jX1EjgNh4PCIk/3J7W9ckiC0Xyf2VJYYMyYpaTcchK2s8mTjM6uwrVG3tNyxCxBaQRvXEWlsrL
o8W8YaBRGlnHykG7x7b1VY3h1iYBKm9k0XGAkHmTvIciydAXAvfNMaGjr8PKi2jY4PDcXqrVaQAV
uvRAglMrQ/M0bZxmBvbcoweaYd3X0OzltoDVaSzXCDoUoTeHHJWyM9pEVjtjGh1HzwQ9ZFnzvtNG
xVm5xnGg4w7iX/+VIz3CHNK7gG7q1jF1oyBfoOa5sTGrtw7Vp3zT910w6aXf5J9N9+PtGa4s4VK7
DHVD7ACVYNJGeUaWoCLJ1o9VjJeT7xnb2+OvrODF+JK9SeJ2tKsR42tdYHohZUH66baElbN5IWH5
gjMfyUmZl8YtJAz11nD/SQF4/Z6pih3WlskEIyZuC3R5RZDlUkgfgZXW7Qb96DjvePJOVVG4tkom
qAmQcEVdM7zVy+G12K6Szuz1o2eij1S/ySLXz1T5rKusAILC50KkwFo0CK3VI8whnQs8IL7xqQwc
+2BU2yzdN5ViW66n9Jv9bannh9Ar64zCpLjSWTQDE75Jh4fY9KtcUc6wKgKJDlwB4FR25Zx7YhUJ
Nap5BhRph+dbz/ZppzAA18qFlAYq/5YOPYhJyr5kDFIEYTJrBi7UDox6y7RXixyL8d52bkuI5FzO
8h1nSlxDv2bG7PlkgJfqx9wopnGtvkszLxOMdyChAz5cUt+0zEA3qNVgBamCmYcoBLt9BlXjk8vP
r0a3ReiicU4s31gW2LE4VZnIlZ2An4Z89cKHukADL0WMbUISZmfRaTTm+GvDouiYu85XDgKCT3mP
3qDMLAmIT4Di9PNOm7dLebPvZeQpSoqHnuhBX2k/awt9JSf3/e3pXyvixcmSr4m6dnpDL0eYoLR6
5xT2V3eoHt062dwWs/jUlw7rpRhpF6caONlhwgGe+ycz2qXNSU9fiJcAXagKda2KAhIOhehAYIEP
/XK1Z6IZsdky/WizX1P+aSZ5OIz9Lo1PheCKmNT1zmJaNrCSwPuijlu+xVGq2ICEsdCP4GQIC/1r
tLjg8K6Mr7eXb10OPGtgKlCh6UlG1snBEqbbrX7k8c5w0qDMNgl9M7Mft8WsKsPiwP9HjGRmJzqR
jrSNfuziJMi1tPELS/MHI1ZMZ03OAsWzF9pvIMCWM3lmMnBLZXZcpcbRcfcxCcXse3+h1ucSli84
l4AqZwOxPOPYOsDgFvsmAvBSMYvlK2WdPpchGT60sJ+LfIYMRn1nCnMV+cvqKsG6LvD7pUuc9EKP
J0RUjYgbx5l+RZdJeOxer9Df1SmAxHIxrYgzyfmXPB5Kr08K4yh47/d7F5G92xqlEiBpFCl0ZuVt
YxwH61O3bRsFHdZ1hftSOfNnAr9/P9tnyu26Il2FfW6Kpwr547bDdWo6w2en6ve2i3rhudhFY/sp
75ww09AolzobHYQywmYbRlH1xQp0M8jGMEHT4bZJQ86EAlK9uggIByxEKVhjOf8MOv20toRnHPtk
48Yh6ij+YpH/jC/b8BgdPKeI2cYxNXZZ+lCpLOrq9wMjg/IPhN6vOsIiK8HjPiL4fvuD277/cPvr
12wbdXE/4g8cLvl2tGePT3URk8WBfJhHL5jsXTckm2How9uS1rxIlJv/ZmpCfb18oEjXWGbc6LDW
U/bgePnGKKyHibrBYGidP40olnZVlPGrszuTKd1GVu426cQgEwkyX/Me5uKJmJXv1D9vz23VWJzJ
kdyYLLLziVezfpyKj+CrsKwvcfwXUQsQg/1ZP+nB1RtNC0WDDESfXrpheukMJMUEci6RCj/9OyF1
ZVzPZC06eXawc9Y50dRP+lEf03DpLsienWqT2uhLMInNjCYqMYgmi/pzOX4UOt4Ab7fXc23f0NES
/gPCMIheSjduqxezCYYerKcFn+wduPjRgbdXtWVa00g0hIGzgiQ+/idJoWVjISuFWQ7JC8ve1e2L
1r9vkvcgh9nojeJZc81vDWN5Lk0yxlllRuM4QBoqPB8tNKhIQTYz0iqAD7MxdPFQWf2+TEXo1nWg
u/OXceRhW8V73TTCLp//iWs3aKtKYR6v6zIuv0s24pOI28Rc9tphpe95P83ogTmI8nW+zvcJ83zd
yDaRqiZ7dYf/rL3sJyYuSdOowskkdApFQj/agxaKtNnEmaq5pEqUdDhbAGJtznBw2mlbDAcxhGW1
N1VlrauX4dn+ygSmQzHNFbr06McIXfUyY9xGNvdFXj4bdeRPMaqPY1ShpdPJKvi25cWhGe3HqQLb
RZZvs7je1yiFyBIWmjH3s2ysgyqP97fP1Vq8CD3L8eoFOzcIEmQ21yEVXpN5i8rzx7JE/0Jta9CH
rn6ealTE59FzUsH3LCp/RAr0tuy1e+xc9PJyOLMpLutSG+qvH+tmwx4zbXN7+NXDDKKy31F5oGYk
U28jX6vhOQCTxX95cNLzvPPTDBn99os5fk0SFTZkRd7STgqUtXgUAJuwaN3ZdBjrvUbzMgRFog0r
t/ovMe4mc2sZ72MVyHCxDJI1xmNq4Ws0QSoH7rJLUQlnumcnOVbOnn7V7uxn4J8p3PTkRjoqtfo8
BFRzO2rT9vaSrtxqkIvpwUIgjyv3oUQFTVJHeaIf+3hnZ6GVBKaqO/mKUlyIkM4mAqe91VFMTRuK
wKg+AVl3v9pdSJCuzVTva4fl2CcHDEJggAGHUv8/ipBuS15ow0AmiIjYW9M8pnejZNHfcukLBK3G
AXJknBCJ45jnGcebOiNhP2+AiQnv32mwugEAuhSSX+Wj295KOuaZ87Go6Bc28BDowJ+FEqG3plCu
gec6shRofyPHjLM6ydqcOfNR8x49e1dpqT+j6O/2XFbMPZiY/wiRdkMrYIWRFJ2PriN8rUQ7DnSw
Np5ZqjA4qsksv58ZAF4MReYxisnQTdIEXo4aRoWIlWDK0gIFOW8gpJe896WIEQmYsqXefIyNh2l8
hMvVfxysu4OhYK4GXBN5igWwcRUMrVs7cXp9Pk7Grq53dbEDtOf2lqz5k6DGRs23AygjGGGltcp0
s8F1NE3HjJB9pMd+yrp3HdA6feZs+hJ4c4Ps8qb71ZrNk5PRoK/zoDVVW7ZibfAZwCkgLgUmahma
onu95tLKnI52kHEW0LkMbk90RfcuBEi6lxi0B+TYmY4UGGS+EfRbw3U/r+/lYIR6AzuI0hIUbAJ6
IS1n1MSiRyYOvPvgX/Q9prAGa14CmLrx5gRFB9h15epgJJJbEABqE1yZHrS32b4y86B0npipbVHq
6k/Gqx1xv7YOuvP9/hVEjStQMQBg4F6VVL6LCEPQQjePjb1t3e+OSBD+35qKFP7KwULWDPlFkAQg
ZSozAvVALs4VM8xjxp/ztg7rKQU5zK+i9AJkTf9iRgulGXqj2YjySH4/AQeyOXUmPbrDuzn6anfv
uAF0WKaCyKzpHlCewP0AVbISJ6gJTTgfISdrNtR6bErf7HwUcyh0fO0QncmRQbHNRLjTo4DqOLiv
Tlr53d0NDaDd5wIkTw7JJuCjTAjQ2SMqbLkKwn9NDrYIAEHEghqmwBJJnmg6JCDbK3V6LAnXd43V
1b4wutRHxjt/NmPEiaK5qXaVXX4lzWD4eDqKoAGWwPeSXpUoWs6q5NzhGBs4xksvMoRkL218bkVm
mWiDdSzb5wqNO4pno1U88dZF4M5dkvYo7ZasUte2MVAHwjrajfjKafzseiXIia3NbUVfVQxgaf9f
jGSVBhYnc6tDTErBdesO4fgX8Uys1R8JyxE4u3Lz1G1T2y6tI0ef4M1I3m5PYMWlBx3iwtuGxPb1
4yg15iQthEGPdhta0RNN4aRsM/aEXoxKOM3qnpzJknRwakZcFbikjkVHfE4CVwDnqgoZre7ImRBJ
t7qunrLmt5A2+Knfj87GMUKlhwXmOTinsuNgZ0hu92kCg4O9NkvtmTjTw+0dWbVpZyKkCTgD0Qut
SnFSk9J9Qm1tE9gaaKgbdCPzBS3G7f3yHIT8bUCccfvp0u0DvFZjd3oBeS0N0cDNN2kXoFVg2NyP
/ceCGejhtiTu0bRCMnLOJEbNE4IetWovsv3+9jzWNh5XG24CvH3ADi4dRWbaPM+NGCaU+9rXXEUf
sqa858NL57AoO3tKl23p6cZi6NX97FIFTHDlzQtn8c8MpPPhxnmE5m2YQVzsgJcvC2QI9oW2QWF2
6Y+qZneqCUl6hp4eeQyuIGDOhIsI+OtgGAD27W5vyjKIbOnRe8Z0lnTlwuh0ab1AEUbbwszoMWVv
vYb2oigNjq1vxPwo3AODGbgtbu3sIHUPxCxe8EuDj0txqPevPRCqUSBPCCD4H+1eC9MhQ6PCzW1B
y0DX8/ojSFq8CNzuvCIQNKEW77HJxnddAtY4lvCPOaIZoVuZKl9nVb9BAQAWUWP5TzqnpdcMgo2M
Hsfx4CabtFP4bOvjU7xREfxAkZd0Oks2LiRWMz1ayU5w3xsUS7amb6AlhAUgi47L5xPJ88rlQpCj
OWy7YouUBOOKZ93a9p+LkM4oT4aBowSIHBO0cJjDkTyWCeoiFEq2tlBgfDDAaYCGvEiyXSpZN8eg
riaEHFlb1X5qmHPgtZUKFChJweMUfaGwXKg7gSbjoFxK0VArgUqszDxM5JHUP+NCBdNUCZD2mw85
MAsCAvQhjB5tVSBtdXj0FwNDKxgcr+oJepuKPAZ9xQEpnF+Aa73rUGZy1yH8d4lMpExg71eAmXOV
GyO4qcjB8aL95KKIxdmXxYepPmq6ajvklMF/hOFoAIi5wp9f9lM26Dw3DwIgYG/O3pvJCLoPb4dX
5d7o+ncZjTfUzuPAGO33tycqxxL+FQ5iCxtksSsI0bFtmJ2WpnkwK1YHTU2f2sTdEfSAyQbkphpm
+QYTYGpxtX9AxWv7iRcDfwJqzjzu/24pEM3CAQBO4MoJIglKzGenMg82e6xRiBRZlS/ib57ZhlE0
h8RgYSJeUv3b7VWQDMjvRcDFjhclWroAnCedO63M0SHGmMghd5/I/BC3j01/X5DhSoRkQESPnn7W
MJKDXn5oX3iqeIKvnYnzGUjX09wVojK9gRyS7rPpfL7PgF99vHQnWRXw6o6JjycfrbEN7dhUnDfV
50uXOfxCPk0tBOTj3tbRcDkmine2ZMD/ncLiYSNchjbIcks5o2QeWFBscrCzzvaHNKe7djJgzHVN
8yu35QpTvqpSSwdJ1DXj+S23dahyZ66LmZBD0VhhMk84LoC+qQL+a7NCPBMBWjAOIEwhbQw8OjMV
qPk8pEbh18YJlaN58YUxhZVQiZG2J5qqeTQniOkN8K+Qk+m8jiBMNlCqePsgSs7P711CA1oLDt3y
eKeSoLIlhZOkghwyoYVThSBwZ+yF26HSY4YliKzdbXlregeHZ3k1gJ4TjZkvr0IGMgXDE9C7kQRD
moG67872K//O6I8EOR+c15rTTZNODlb/hrog607f7T/jg/0X/YdBuy3XvqGONa2swsTJKdpwtNJX
NJlW+D5yY4l/ZWCJENxDhPSKPy1qx6btqsY4TKltvY9GL944Zal/4OheHpYAH31cvOZQR93+e7AG
xA+FIFOQkS4K8zw1NnWS1h+KSvde4oqkH25v4ZrKIMKAjmWICTogabrcwnruzXjIZuOQmGyXerkb
6qR7IVE9+pnIn9raVXEvrikNLktcUGCTweJISqPlhE2VXUFprMdq23b72xNaHR5PGvD5LHwVcjja
zcE1p9UJ7kC0SW+cbwlT2cK1JQOVH77fRuT+ijsLTWdbmjoROWjjISu/GLEbiKb1Z/rYDXf2lv6t
O+eyyOX2TLnTCFuPMZskiIpmz3OmWK91/+lsOtLzpR5A6Vo4GjkgmZv72lSWL1pFIqydhT4rwGJs
rbYo9iVIAP3GzquNYSqp0dc2DeqAVi8ICoLeRfKp7Q4Ug1oyWQeGKrlkTjdD8f62WqxdKDiByBsj
mA8i3GVTz6J1xMA5L83ZOnhz7NPypNkHZiirjZe1Ont9/t4uVNHC8kIUAanUpZRmdCqeuzM9GENh
v2sLB01zklG30Ddm7oRvDd33uBfFfo702V+aZwR4BD8y62UwKbokDZxGgV3l1mvsaaRBNh0dejQ+
15VfTkYGI5ib7xpA1zYjoh6BSCegF3qzRloR8ZUDjIX9fdKd5GFOetyZ08TS7TTa9meh8yyIcxBq
WHQqN71ZkZPoMxSZEFEPvlNGr6AP9kUngjjeae2OO3r3M5lEdiRz+oNYdfwR2NBiY/VjEZSoSPZd
PvEnmDvmD3M5bMk4I/mDY7FH21OucDDX1APkECCJRNkaWLokFTV557SlYPYhax9d77FT1S2sKQcC
xQh64y67Zi3PemMYCzpahwiPlbrRNgB6P2TmneDJ39pxLmaZ5pkOcqM029SCDupV0NGwV2U2VdOQ
bPlMahYX4DU9WOS575cSj44qrMWiwJcKjggECjuXawygbZn10NDGFi/5nB64GTsPXgeWimTqttOc
Rz5v3fFp6TIX1mJQxfOv5wbBBM9JxEGQuHIlFeAW8s8sT63DrONZk2wcGyz8Kj241rNLIdIGzTxH
iwgOIVm9y/Mgdre3jZBqfGmD3FTkZrSMr//q6zfWvN0eXk6VQsGW7wdIEaVEiEfJVyv6zFRYwMw6
GGm/Q04pGCrNj2oHLnrTPueDuSMj1X0wNHiB0RfftJkoZnjt6kIyWmihmglQdeBDLlUcBPVal6Fe
9qDX4sHEk8EHD+e2LvK3qGo3t6d7vZpAGsFvRwgGEDJd5rAk+tSSWTj0YNOtqN4iW/HmvJ7L5fjS
3euUA4J6TkQPyfSMv1q8L8j2Xnrgf6+Ms1lIip3QmZrtMovcDopTdycby3+GR0UKogEuYNvSJEZd
H2fdwiTmFpHq923xIVE1c70+mlgntKDGUw3A8CsXMs86b6igWAf0a7OQPho5sG5TqKNnxu0NX90Q
JEqBj11o1q7iDALPGCuGIC8SYPTgFlqPDFH2dQYm6X1Vz0V4W96qgqGVigXyEOiY7JWUjT22+QRg
gRW9t17M4Z//bXgpzmdarY5udhjeMHzjiaiqfle/Hn7IwnSFyIxcjUnnySstWlqHQX+g9T5TtbVa
Hx+FTqgEWOjhJMUldiHArI1Lc3ostdiv459/sTxLIdV/xl/kn92WDZkKXWsxvuU7/MUr78tD/3sw
zoaXbHGrt2Solzu//+ROvqXv+KhQ17Vz4egwTOAyBCRT5jKEc9ZE84yjJ9wHYexMwXadEAoha7tw
LkTyONEayYotE0JsFL0EbFSErlbngCw9CrNg1gEZudwEUThR4trCOpjuO1I+NySY6Ob+fUZSyF2a
JSy+uXQM9EYUzTi4Ft4fD/Bpy7+ZAd6CIGmGaQJH9+UMIgNB2MkW9kEvwin9kJavs6rwfXUPgH2C
lUVx1hXa13FyazIo3FMj6/stbd0aFSt1qXC91qwfHB80JMRtcZ1mwhs+x8XrWQctnmtfo8nL2Cc7
Pe6eE1dFwL8qCyAQBMdMlD7IKSdznGgGkAhk9QAbgE0if0yNqN7N/P9I+9YeR3Gg3V+EhLnzFZJ0
0peZJtM9PTNf0Fx6AYMBc4dffx73+56zicOJlVmtdrVSS1Rsl8t1eeqpocMQTDM1o1uVAGAhVO6R
hBUMBTKB+pjlZkGXznzu2kPm7VU9JJdqjM8jmWj4WBJMoaQEJLVSi6WV9TyZY+iV3oYmZOcvqsqN
+IzsHZ+IkbuvMqbnrbfU8Bi0onPvuB2zZ3Mk5dcpLY3nJDPyJABVf4aRI/X8j1tO6etfbCMgKaA/
gvd3Ac5tGejUKdPM5xh5HDCTle28+W8SJH9i0IYUGSPXfE5f5mxfGIf/9nnpUYm7/7sACvoyEKAU
pQqGIjzQizM62SLpWalqQl19cUzkLNOw4DvSIpjeWz9dsLv8xVrgFHngDYBey4XCeq7ytBwQK9n+
L++QEkXD40peEUqNJAyy8i4yvjIx2MAo0mh+gajVeOm7rxy5DetuQHrDSVjIQMw8A52fTW5ApzoY
yK530uATvT1Di18BRkSw9sJ4Iyo8t69stmfepAMCs9+lBefyePsmYiqaDQAmiLkvuEsSn2cs7kv7
edKfNfpGboSzf4RMSP4KMgwTj5z8+uRj69IWj8fziLxr0FYKfV6Jl00wIcGH9ISP5Em7gxFAZuG6
S/ycIbNTmL+WvfYDQySCwloCPqjy/ytmDmxWoIFF5IU8idx2ojWlXRg5958Tjibn+K706t0Y3wi1
EluGrRL92nhPxRCB8xPX59oCRavtPZvBgMnk9ahC9Fy+p8D7gqME5hrJNASS5wJ4Ssy6rzQWMf71
98xfrmvUyiZZAkfhACOAjj656NNlSWzm5VxGZowE26Y0f/iDQsTaAk5FSM9NxRhN7BEi7J2GF6BR
wJFWTBjiLcS+omyB6EQ6AK8rWY2qDsO8zeGQxi6GVT9nRYT0fqgvu+u7pZIl2ftiyuKswqS0SAOy
xcByQu2nmz515pfrctZyF2eLkiw/AZeTRrqORX31G1cqaDH3yeRP2ZzcOx7bJwWoqoa5DifagufY
VzVqrByZoDoAJAJJRtF9cK5zbJpnjSUti1z7cx24veLI1pd38n3JkZ4syqq6a1ik850dvxreo82f
7GrP/CLo0kMN7Fr2BDTs9V1dXRU49z5qqPAKJEVEcOJNDvBkUTre11tX1a65qhwCOQiYtwgyxVU7
CdF8kpm9QUsWUe1pcBZUKF4oyJ50p95MiSIbs7YUB0E4qHjQfnLJ5FkRXidFAqMwheC8C9AkpHiv
VwwDXlHkk+B+ghnekDaraTBJJps8XKR0Ckj31CBlolnfr5/ImhCExaI8gBmtAG6db1mhN8M4ZGYh
kFCUoAVzo5xjoBIhdvLkVOrMBtKW2UXUD8WGjq9e+9CgBHF9HZcRAgEPz7/rkI4+53rJOMM64mJj
e0GPjrx2B+f6upQ1BTuVIn7FyVK4x6Y8nq0iGuc+rPI/7eSjZPE7o3eOpziY1Rt6KkuyAPrs81rL
IMtb+D4x9a1GyIYnaDAZ6ve0n9EB0v80Er5J/PlZK9BD+9/WKlkIt2apDzKUIprbLMyRrmm6x7q5
S/jeupGQVbzgoIyEx+b5wuDJ4VCR8SI1wLEZTWD58MxPjRuOZGc7irdj7cqeiJHDIYaCB0GFAIqY
GuAw4kFnKGrrq6qOPmcxpR2gPBkmkhlaylJuYM+mH52ZA2b1y9AVNnRV009kSDpoMr/Lu5gUEWZ6
ZW5IUVLrQ6J6IFZWAlor0fwGx0Es5lzTzZZXycCKIhqAJ3RdGpbLi5/enAuBC30iRLIMaDPQ9W7K
i6iqPuXZHwHDHBRIqpVy8rkMyTCUyGgCyAB3pO7uHPdR9wP4WS3ZpVno+g+e+12JXl+7uVgWIHg6
tg/5YckfagqzbHKMO496VELt/lsV33fJQ4kiZe/8ctzvnb7X9I2uIrIS74EUSZ6JlVwjWmjUjROI
bQF/WqDhKIVOIdi7xn7bGbsYjNPXLcSKJiKUgOcqwle8IJKOYL5rTpBnzyMwncNGxOMdXUJH1ee5
ErKcSZGUpPNAfBDPTh4hf2/MB9c6tOPPxq83GdWCdvl1fU2reo+yLoDHKLxegCkGF6w9FdXyqDT+
IforqT6NlcJzUImQzqkcK1LYFURUza7PflO21aff11exqgonq5BOBlidlhUuLhZCjj0pf1j0qy+a
QoY/dvlW0PvyxtGswoLjkP7dNumQphmdnXVFi0ivBGfyz7Y9lPqo0LfVjcM4AqBoRGlHTjBoZBjm
2JtgXe2HMr4bUDosXYV1VcmQFsKKts27foF1LcKyDroK3Gnh9cNZE4FQFdEFhjBjIeLwTpyIkuSZ
BxBGHk3psSiDOv8yDoqXbu1mivFRPiqe8Ozk7qNunA1OGJoPfS3ss4PB99XwOZ5uh04h7ysGYgPi
iwhf9re1PAHHqTfkkT2AX3PP9ONf7NTJ96WnLvdr28578f3pbUi/a9W71yneh9XDOBEheVmZwUZ7
xGhvRKsb2n9i2cYw9/9tFZIj5bRdV1RszKMFBC4+Ccz80GUqW7yyDqT60byPJhoxTUpCLJnOTBjQ
JDwqvXZHZn1Tew/cUAES1qSg7ILeOzSI2hcvG3N6J4ntlkeku+dkb/HDnCou4Irqwg/8QFaYDnJU
kukatLgmpG4bqO6wMa193hXbJvuTznfXT2VVji/GMAAfhZVIB4+uUj5VJVoALL8JutkPPMz4KZM5
aLVv1yWtbZqHdxKVGNAjuoZk71FXxRy3Xm8iXuabmv7MALvvSlVH05qjA4KKf8VIG8en0vDSbsSC
CCYiURqiGTSY0KOemNt87vcs9YKRm8F8IyetsP1ngiWTOTfauMza0kTFkoej84lZBkjfD3+xiaB5
AWksXmXU586NpsvtBGSuOK5mmO6HbLxbpte4ud0fRZyN2hxyLi642CQhVtfVmHjRNVH1VdeRdYli
DBm/vg6xGZKThkHVyOuKtAHcC0ntgBvBnFYX6j3m88G3i81s3jiq9eM8TkVI9gbektlnPkQQZvy2
kumPAezd9VWsqDSqfj5K4XjCADqVdG3JjJ55dcqjmRb7pmWfjJnvLE+VLvpIR0u7dSZHUq0CPLQY
MQU5RZHP9wCa/2kGF8O+KmY+5m5GDgCrGCFQbO52tsc4yGPXe+os9x2szzbIt3V7X6fj8LokoO+i
WpkEHrfodnTcd63GbHfTn+1No9fDg7Ww4tBYyTvtkdRbLO3F4dwKW5OWYTt5X7MBPOWAxXxZdGre
adz197WvxS9LBcI5L0E7n0XKLHRa3whGe0aDy2xkodnzMnR5HAek0UFgRXo/BDdntU+dstnxtBzD
NvGs/cz4sisHewrhGCR7w8E4QxQZqmDws/Slonl7WBjIdtORWF99q+i2GuPuC3CILYIavX8beNmH
seP02yRtfPzV1z+nWs0fPFLHYeuR5M3XE2djWfOYY8S7CdZZX/xvQq1iW2XbtLr3vC6/Rz+NHTSp
339uKqu8zwtQnbGuqIPJpUhyTYZ2l+UOJjvMTYax0kYWJAX3N6S3VJ2TKwYaN9D30BSG0gF6Gc9v
POHdVNU8rSK3+j7kn9tlCjiiJpWrrBIjWeepzpw6Z0klXmfGgjR/SgF2r3bXL8xHHk3WZHjI8JWA
VBQUFOermdMk0aAlVcSsxd3HVj6GHGXrsOQlDWxz0u4W8O1tDF4CnDvwDINvJhZMmUPuO6fpInAD
ZXuz67NHxvUl7FN9eZicLt8uAzePmNFEw6k2rRCMfcA7mn2zMZKuCCuvnV6nzvbvymxcAoNznCSv
f9Zd9j70Jb0bJ7/fajrmPiXcwywl3+Yb3V70sJ5RDUaVyAvA0QH6Kfj+ATHGyIq7GaMwGw/E+YNq
/onYBXmXTu2KsDsnrrGTlHTxS9x3Tt/LZEuNItAJD+vxkPoqj0mYwQtZrohd0Z8m8hznshK3JTqn
cR1hUlfozBHX3kwUeQvTPFD/kVDF27Ji+FGcwlAIE33H8NQkBah9zJVHwa+KaANPk2SfaKdiXVsX
AUiGj7whXDRp99hSOE7i5nU08mXYZRbVdl1JvY1ClVf2DcEL6pOYzwHErbQQ2mRVBiB4FTUHmjxi
q/7b56XXa27TpJ4yDZ+3fz765a/rX1+77SiroBQJahMRtJwfepqBTlXv2zpK2s5G+qxiAe/KJqhi
7RE5SMVWrakz+B/QzU48lCjl+MjCE5NpYwppFUVGZp83SQCmbMz1DbVOVTFaF4Y+edR1XeciG2Nl
pdkWTVGDpuxQFK82nP/ERwMFWo9bT0VNv+Zt4vn/V5rQxZObqnlT4mkOpI08C9N4wZiLTed993iU
OF84+57o4K9iP6+f3tqVRfediD/E4ckIW5KObd+NfhVZ5XNPh0PTsyC2tLCb9tl0x5zm9kj99AmS
/cE5NtyFzHEZtUuy1ebHKQZKQ9WcvOZLnb5zUuQG+pkOs08gJG31Byuhh1EjTzzG6O/rmyfpB7w0
EGmDDssTVMnQSMln07PaNKc2MyLc7G22OAe/8DcmqoxhlzY70+WKzZOs0f/Iw5ApJHERLSJjc64h
Y5xoTkUSI7JZmL4NKh4u6Sb/7+dRNAegxcKsCskMGU3jLzPJjcidk/iryyZz21QNywJ7hkb49mjv
r+/f6nqAOsTeoaHmYt7muGgVsczWAOf5o1t/Urb+SXrwPwsSw2rQzQAggC3dqAZjKsuO6UZUELbh
6XOcvhOq4vJY3TXYIyAndbxFclq/cXtDK0cHu1bbAWBHGzPWd1b+2WwVZnxNEKgxQaUKegIdKP/z
028Hx5+9DKffD6QIczt/NUbRQUTgUJg56RTKtqbcp+Kkp69DCyplvRBnf0+914Lt4gIO9avpf7uu
BWun9NHaD3yloEOSHhACsqjc9DUQjvff3PFHvOya7NN1Eetb95GW+BAheaSArgONM0CE2xwyf1sv
B6s9kOzuuhRx/U7cnw91O12IZA5I2XqAAGDHMHhtmXbJQ1oHo3uXxYH5Txxv/kIYlNoHrSAm/ciX
ta41ozM1XFbGu/mgO4X9heqtCyIpRg725INTl/PR2YD/ElFGHE+u4ges7qlo2BKoYSR8JP3gnpcD
OMyMiCT9E2/yX1Mbg8cX7I7BEKuUcVVHToSJH3PyNiYcI7xmrYDla7bNn5KCa0Jhy8XtuTg8oJHA
EAP3Fcwf5xJQTF8qX9jWwT5m2SdHBRNbX8G/35dWUOQGq5hOjQhJjKA1/jTlfv6LORhI5fwrQzLg
bKZL6w+QAVT6FE728gbNN4KsGt6uK59qMZJHOfRJT4mD+4RhDXeg8wwsZBYRa12XojoS6bnj6QRY
IyBDEex7FjQtgrzS+xujavqCCg//uZj+xIbZrAfMzYRibZInTQ+bp6lXrGN1t05kSLvlYraupqFM
j4kKP0Bc0pF9P/xzfatWRSD7hcEh4h+5Plr4ZZKTCltlFKhEfa+sLNCRvPlvQiQrWndGQTozxjrs
z3rjA3S6tTJH8eysHvrJSiQjSnugQU0bQgzt2QWr6Y3QRhhpwVoDk2kKfCPa2M7vOaYwD3QabTNq
KzCK/hz1G/kGPgQghYf2d1DMIiYSCzwxVYtugP5dI2Y0PSy1E5QdvXmHYHKBlQVsEn4agATnAmIy
T42W2yCLovrWm/IwXRRQtkvTDiA9psWiTVuwZniS/8ynaWm6SRf0ZHPymIzkFZBUzOgoqqPfqCZ9
X/oZoMZEAhoN2/CngZk6X04Sj7mT98yKeLdZ8u/NAkMS6skP80YKlY+DwU2GDNTxkKMQd+jkYNpm
Tv2s6awofgITflwert+OS8UFa4oY3iMawxFLSeuYOqMdbAoOLz1/GFiQqVo/V7+P3mLMX0ObH/CL
5z+/KYfY1jLMKW3nsBjuOiO6/vsvTQj2RXSDiC4aB9Wi8++nbjF51E+R4wUCpthnDmblKAzIyhLQ
AYKBsWgFEj1+kubaFYavcYx9Qxp9Ii915o8/tClVNTDLjE3ioOEdG8ioIJMOx0QS45fITXXgrok0
YMk6sK2in/XnBJT8EANCbwXexO6a7L6dPs8ICZf6T6GC+qwtFJ2YiNQQdegXiTAyaHViW5oeASKi
3yG5o/A0Vy4owDD/7/tyaXKplqTXDQyjmsm8S1r0N5RpYDTaNo5vy7F97CW02hL0OYh1ZTCjXS+N
VpV4u6x23n7q+bS9rnUrO2Ug74DnF9lOB47sudYRq6RVNuZmpHnfh6jnX/7i87j0UGmRw5OBAb2r
M2JhzEHkYQbU+NW63eMCJ86/378gJ06KEvAWz8RIl3/m6hGTXAJf1WS4tkWiJiQI85FYlTEajV1m
qU1GM8pxJ7MfraWKYC9vPiBVoClHMgN2Bdf//AyAFzNRpqNDpBU7hoEFWZAlm1vPQaC2cPcJSMuA
bZA80ySNi6G20hFMuq9xSsO2UzhAlzcCArBDKKYgJ3wBE3R7GwN8XW2IzKLa4ZEKebVptV3hKe6D
So74+8kjUmO+GclRAo4SuPGNtjHNehfbe6Yctbt6KMhegzwexHcXE+g7YrBiqowBwwbLTdPpvwc0
jptO+vv6wajECOU7WY8BVsvZpmSIys7amU1+KOrql2cWP6+LWds2MKaAZB3D7YBJl1SMlIj9l7rv
I0oj18wwFIMF1J43bXP72C+EgnCO4M7DXF3MWsUQ5M7pXLOLbOcOPUWDv3eSLvDylzH5OdObUxdC
GDoy0aMBcKKcjW7tLkdyUOsivuxTNyryvdkqfLG1A8KdF7wlmMxwQVAPOLtR9Dzvo5RaQa0fBZm7
V2+vH8+6EAwtdX1wX4Jg4lwL2j6rcgCrugiJJWvaWCSwVTWONREihQ7XGyEqMljnIvQUbYWaBX0u
6pcOlMql/tlSkRyvaRnQIDDJoLBDvV6SQZueFKbrjrDGKLvW1ie0x+/qodnUtne4vmOXXis8SHAh
oi6AfMFFrjTL3RqpmWIClLwPXHYYsy0IGjbm+EJRx7sua23rTmXJIUvjdyPm8UyRBaS/97WpkoBn
L9dlrG+dUDIkfkW3//nxNODQmmKOrUumHyTbTfS+XkJPRV+pkiL+fmJtbJKUhHaQYmnTHUmGjzGM
rvFJbxUYtMs3E8cDPTM/RtghjDkXNCa9nzZmO0Vghw0W5KUKFdhp9VBOJEiHYk+1n1O/maLG/D1V
9zHFPDUV//yKJwseDHhGaMET19KR9quMQc5WzCWETG/p/JUZ90vubC00FM0JDXr2rWPfkqoMNeO+
MR6bniv8TBl3Dffvg4gDwZIOlgZUic730Uu8lA4uatStU38Dw+U9LcmXvOafF8/cmosTztx8sEWG
0cEEssVpvl9Xy//PDwBGCZ1NGFoqJ4drdJIPowGN8ZqjwA8Pw6ZhO64dgNDw6Lav9x15tMybs0Ji
2f9KlexhOXdzyxxIne064HCMOIgFfiW2woisXYdTMVLIyGnR23R2xoh735zye13taoygcHfX93Dt
LpxKkZ/4ubJTXUjxXRqkdRakijblNVuI9jPR24ci/EUqumFLldB5hJI0tA71qd0kS3Gn+d4205Pv
mpu8XV+QuFrnqVqcDoI78Y6ACUm2VSbs1Iz66BjFPAf+4kAY2gCmAxmNjYH5gUW1vS5vdQNRmkVH
DbgAMf38/BKAlIF6ZpJMUf2Nxq+Wo3DBxKt0sZyTz0taUGSx4Q0VPq/Xz2Wfbtxkk4JCHSWloMOI
cH/Y6JqiqeZS8cSUSwRcuN7eZdRlgm8S6VsgdKzqFZy4AQBcWWKCbe7rrTsn0iFAZSNPJehFJNXT
+qHsB6C4oipw5iT08e91AZeqJyDfyOkAX2gB3CrZpyU1yokuaMNNdz7ZOv/4M+ph20JhBi9t/Qew
HKqG/hOEYuIET54t9DeBsHCAlLxJg8DkaaBiT79UsTMJckBf5UNhe0IC8XZFAtdYsU+r3wcwHukQ
lCnB2Xe+grQ1277GBGt4kUcWmkn0F8eA/ACgKwQoGTl3tDB7GVNzxOdd8PhmJMiH75q2If6mQox0
XdbaYZhA4ItGKkDY5Ns/jQXwdGleYoTfFxfRRLn1VIxalwYGXFcoo6BPFGVpgP3Pd6sZbDdPh7GK
9CwHDu++Xb7Zbo0got9m5U7TVVC2NS0+kSdnEajTT/VUtFXEjSEghR9UdvbFAvg80Gv0RZdM5Vis
7SFgc0jGCSsA6NT5Ajtwp9ulpZcR1bM3Y6Jwk2g4F/7NLw9ycMiAiUlDHsrWkuG0aOmxPnNx/Zcy
AK5dlU9cXQbiCXjhqITqckyhDTPz2KiVkWd4GJrgvpOSlsEUjypw7oojhpWAa5YQQHSBNxMneGIB
wOwNE5DSCk8cmrnrg8YPJSDAujNtTW0PKsmWvSw9wY+oAmP6XJTb60q/piGn8mVv08r6vlwg38nr
n41FHllMuwDQh13SlM9W6d/WUAW/D485gL7g+/CQTJWnjRo0pl47J22UomfHbeBkzXuu6lFdM0qn
QqRNXfq8b7MJQkp9o/EgPl7fs5XPQyfQRIUcCiyebPPa2exRiGZNZIMiZWup7NDq5/FxQyS19Ity
QuoXzRKXc42ZN0nQDm/V97/4+WI8JkoJgBj50uVptJhOtMH34/oru9Pp6/XPr9wdpEXx/KPFbIVE
OY6Jm/SM1pHfpztHb7a583lQGba1PcKDgLlnyF3Ad5LsTDHWLUeyrI5o8rMbsqCbFI6MSoD4+8m9
1IfWHuA9AXHqvHHrH598ub5LK46SeNH+3wLELp58n7ZDOtrdWEcz2E8H+26KN779oNffrotZud7g
HwRKCV0fyL/KGKJqZEPVLTagzHqD6aGNxQOjTCOUF9/iwfumJZ3ibqyePgCUgJGhPRyO9Pm6QCxa
gcuVVJE9VBhTO6HUgz74B81vbuQQFJYE/VPAxwl+PAzBlCzXXNWclpPBI/QCzS+lqoFxTQEsE6oF
ShwkXOSqmB/nYGN2cEuSmtT308ymY9WnqikCKilCTU7UoEznIQYTSx1Vunafj9YTyGsO11VgRQQw
mCiFwIvFPDBdMoaWE5N0SIwu0n9M7f1U3pwQQe3g5PPSMSwcBibN8Pne2aRg2L37i1+PSohJBDL3
oujtWCbSOmiOi5IfVv/d1FTI8hV9xRsOVwzzXEX7imQMae1pPJ2LPtIxxEpHzb6oNq4Kv7V2BCCh
csWQU4CqHKns7Wa6NvCR9RGz6zDfxpmKHXrFmqB+i1w+MgsiNy0dQlVlLO3tuItm52Gq77PpYcY0
M2tz/SzW9gq4G2RzwSGIPjzpbvtdyxOqYa9A2Rwk5XtrvBsY/3VdyNpenQiRyZoHAFoqZ8BetfY3
UF2XisdvZQ3oGkPIDaIEca+F+JMLN2FGZdPrpI20+I4aYbMoAhbV98XfT75ParRnVDa+X3f3mv8y
muFSK0zsik0X3VwE+WgxPEg+BiOF/z55eQfuAGvTkHljGd/a8jiVx6R/u/kwfODhMXwC/ho8Ecl2
6G1D+qmsm+gb8aNiVuzV5VEDbAA+SmBlgAu4SMH1rW93RqZbESDN7T7uFK7myufhnuEJQg+iKfAm
0lEshl2n5WTCgoNitqGBs711d5DPFjSw4GZClCVzKvS65k6oNQFgkrzfD+mf278uhjcCwoIq8wXv
ZDHwjoAU1I7mp6L9FNcKB2RldwROSUx6wsdB+3a+Oxa45UYOiHHkF8bOLJevxFWNPry0Smg5QbRr
whNEkleuzdLSbjOrJEANNkFqh42/iZu93Ss8tcsbJ6Y7o/ILfCJgJnKzzpylnc76kURel2wLZwuK
xl3peOH101hbi4EHFFulwzzJ/NHc4pMXY7YFQCxjULkHbd7Wc6RbioznqhjEnAYyECAIkYH/VeK4
s58sRlSRco/erjlYkuITcqwYvu3dPkUcmVUwPAMKD4OOoaPnKuCJVkgtbrXIDcrmLY2/Xt+ylYPB
YEDfF7kAU+DKzz+P6cQeJ7z2omzoXvs8hhAz8In2el3MiiKfiZFe8KywLYw64V7EjCogSzBMijNZ
EeCgSoIcIEoVl80RvdP5WUFwEa3mt/Fi5IrfL3b5PEuLGwJQnyGyaIhlxDaevBixSUGHXRl2xIrf
Sberv+nV42TswMaXTf/cvFUfdN7walE9vqgqY+psm+XcBBJrqyf3dNzf/nkb3Qrw0j4y9pKbs9hm
ugy65oCPBQOA9p0qW7p2EKfflxTKy3Q66yRzI/KlifPAS1QjrFdun6AXQN8ITAruuXQUg9/6pVsl
JCrRgjxWHUZ/0oDX4C0sbt8qgLfg04KQB3lyeTYVzTXWzjXXo/aeDhgdoigzrezU2eelnRoMTjMt
b/UoD9w4oKpeK9XnpStXm1mjswmfz+wNTcOsVWBhxD5LV8ITviwGugrwjex2cNrbC03oErH+2DvP
Vv5jorcbJzzdyCrD8xdJfumoZ60euFY1gBxTdMeiocqd761JcQyr60BMAW+TAAYle2qppeeLU1AS
dUYS5FM0tWbgDi/Xb92qEBf9fYbgEEdR5Nx+1KbXa7SJ9ahmnxf7PR7K0FbBDtdlgFwWx4LxLTKr
ak9bpAhtwAId4z7JQZS1fB6VhCUrt0/kKeBSoRSCiyEtZGI8pnFO9Ugv/6mMxzg9xBoQV6/Xt2tF
d8+kiF9xYm712bWaiqd6ZNrvlf6cx7vr318x5z4wNR78ZchBkv/8+2lBAQ4vSh0g6iOonLT24LOD
OS9Bh4Gapar/aG01FhwfQB0RVl6U0cck9928L9CnOthbd/Tf5l6lxCuVcpGxBbDdRXX0svk6HlDe
5azRI0xN+dWMxrZndgrsQ70vUMRObb73JmvrVM7WQHdag9dMERKuaB+aGIDvA2wc/qRci+PjTHXN
8peo0V7t+clMD8Vwc5LEAboPSHHEhp44u/NT67K4BuOEsUQOdR/NofsU+4MillpTb4CgRT4JIcMF
zJrExEmaQojgvwxmBrVfBuNso0SqAHatCkL+GDgl4XnLVqfDKdg1H2H89WoJMIbBCvR52jiZmYV1
PX29ru9rh4PSvAhTkBdAu/b5znlZiSiDO3jJqiy0ByRQsi9xphoqIPZfehEAsv1XivTieFWm2Q3Y
/yOm2U+s6kHK00PaTy0DU6CuMBGXS/pwvYH6BIENmgfEpTsxEV3TJE02pUtEe7CKNSQkFtsaN1IN
iRwK+BQBKBXOPnjSpGxKDFoRD8Rvc0RijEDx0+V5weC3QKtUzCxy/7cs6aIGrGdzjW49SCJGwDBO
yX3z2T929tK2LNB79POB3EKZprhUQ8HwChA0TDo4ueUXts813SpGY47GIujzLbhJQHK4qOrPa2cl
eheEqUWMIQf5seFM6H2bcKuyBlisGYH+s09/X9fxSyuLpZwIkayD3fO2bti8RCAkuF+a8dE22811
EavrEI8rEjoAq8vagFF+/eK09hy5/h1bPmvz5364uy5iZRViFhG6b2wAplGvP1frJUeXVUvb6vjZ
a6wAgYjCTK99H4EFslLAe8OQSrvktxrwxn5aHe24DDBxLbi9PwlFZQIkKd5XgZGUbozR2JQhCsak
K1AxlbsbB2CIa3L6eTlLm8cc1tTF51PjNVl2Tvpy+/7baG4GWZV4BWSocjY1GaEeYcdFzEFBTVc1
rmbtAABQ/ujfQjrNlfcnYUUzJ4wd86CNv1XVzXEwAB5grMIcZ3RuIR0v6Y+OoU3epPOjUVoh+sP1
UtXPeOk7QQII5TBsDEoETvVzCRijSDrw/vKj3YepHlT+AyWBzh5LEC1kilfycrMgC7g/UdrBwcvv
lglesrrSuwa458d6fuBLc/N1QNeADnYyD1go9IZJjqCRAuqXLjY/pnO+YQ7oilQIbrEd54+ikAC8
FeYaYoyarFB9p5WLzhZ+3LT+J9/f9H3oBGT6m3UIOgowEKCBWUYoMN3N2mT066PF9E2M6X94NG69
GFjHiQShFifvLWjTUeWZIKHoS8yC1jejCm56+RZBAsqF4HISeWZDKMOJBJ+5dl75en3k+T2rAEnb
t/19N25vXgfKCkgRIt+MlJouGdhkBpZ1wTU/tl29I15Q2qrgYkVpgZnA3BYAXwTQTrogbkpTjID2
+NHMXsvquT3cvADDtGGkwUeExLlswbW4WkiRZew4gzwFNNK3GygPZTb0l+G4kXK8DFW7zvWLuDh2
Kd/Ethl0miKvsnLQGK6MvAogdeIkpEtHbJClzJ1THHvMddSenObezzeFii5lRYrArti4dwIn5ovH
/ESdYocUhTcO5VEL8ub9Pfd/q4zHqgRMukZ6ApQBsIbnEpy+rrheTzgJ8772fqbZC3r80XKo2K4V
gyvyH4IZ0AP+SEayYEQlhvB1ePI0O3+ko73RRmvDO3836WjCDnj77WYFO5MnbVyR8nhoKOQN6bx1
rG6rqxoBLv0oIPhw0ZFZQxYSXafnGzfodJnyyS2PMd95cRpYXsCtu9tXIRpxBaUWAGjEOJeRVCQt
y5hUx37+YRjvICK7/v21NQCZA9IrpENEofL8+wRTf/rCM8qj+8XsAr95ACP6X0iAKUSmEy4NmIbO
JRR0XKbW4nB10PvjZVnog79wUY55XNNiYXH/V4wpbRTP0U3V2BBTsS1ooDT6BQ1AJLy+lhWbKBhA
UV1HHR+JZ0kIeEhrj3V5eeT+O/vSqzqxVj+P8hhiNNx5vFLnW9UUgwuMgw6F8uGRjMW2oIXivFcC
NCAQ0G8P1RVhu5z50g2ueS0l5dHTtYD0e9uLN0n9TindMm0OUlR/xloPagw1u753a5omemRhA9Z4
krwiLZt2sdmxXt5N/5Xwr8b8z3URK04K7D2cOcAGgHKUu9etNOsTNsLrdRgGB1fmDzfJwZ9Y/vE4
aO+T2/lcPIyBB5GRDrZgBFOS4bQ6BDiYncmOA7pZzboCpxrZmv5f7JtoBxPpIqSQZeexoulQzBxS
+PDouXfDtDFU/dFrd8eFt42xaKYYTyDlVaZEjAjgeGN69gBkxzbjLGjHT+2oAqesHBDyRIjRCfTP
R5fuuYKPhlUC7TinIKacvg0l2cAVDPREC5xu2E6j+3azPiCNCOAnXAxE7R934eTt9Hlnzm1eFkdf
zDP6atDX2gDRMf7V45frolauLjDImGgN24DJFRev28TgIA82nAH3zQkG4/bHDK0i4ABDDxG8AFkJ
4nmJmw7Hcixesj7sVYTtK3lXZAqhXMDtgebNlr0lDCzGyWB4wpE6vxI3ZBO98zoW5sOu0+8Sfxe3
dFuVn2JD5fGvqN6ZYPH3kyNqHLddXDOuj5M2PnXOuHEn87Fi8QEULYqL9PFWSjEMZIEDUzRww7U1
z2XpVVqAggmeuQmesYR+8owna3ii9XfW+1vH++n4L2ZWb2KnC3vVFVvxfpCK1aEbsOtiQPy5bHR0
JqRxvPpYW3+65sEHT3GD6fDzXYwhPuOiWuqKOsJfEBYDobl9wVjdcH+qk2msj0n1PE9tWHsTErN1
mOQsLOx3JwFH+7ZFn4MBeq+aP/vmtvK/X78SH5gLab+RR4XBF8l08zLPVHM3t4yxOdp6d2h43wao
UG3iNNsZifliMmPXt+Y3lMbQf8oCTI3dDlq7SxAQsLljSLuWG5KBua8xq5/Xf9qFHRLD05BvFaeB
rmSZ7jP5P6Rda1OkMJf+RVSFhOtXoG/aao/d6ugXSh3lEi4hBAL8+n2Y3dod0bLLd6dqPk0NaUJy
cnLOcym9Pp1i0hz1cOMwPxjNtZQra7ap/XGlCgPgTPJnmZ4ZRTV/qX8WOBuE7qTsxJGVZbgRCT/z
qb96Fdxx5jYW6rqfNAOc0Rhp6ik83wxqOkZDJaP2tW2e0/rl+0n7tKbmqSK4r810CKDyF8G74Lli
Q2XJoxNOw6pM198//tMOwXXNmsXV54A99/4+TpRd0dGcpNMfbfbOqyOEO4ncaOM2hix+ZZ05Gb54
FwhE2qBjQi4CV+h5Vv/5KrQztGROLY+VhOfOhXn4/l2+ejwuznCuQrUHIMbFbm9LHvdWkcqjZO/J
ilXvP388WkfAVKFPBUvTRdCca/ced6g8gqz9qs4lHF/9+H+fvpgb0cHOwc2YhFzrc+iwM5W9T2kg
6gn/Pn2R41q5SnrLw29/ysdb40l39z+fG9SPEHDgjgckzTz+P1/WaHXRo1HVHIvqUVVt2JnWjxfq
TGPGLQCFVVRxlz2vGnIyhpnh46b+1TAgbXb22vrD3MsRrqntOYzq/C0/BFFkSTiUgQfDLRNlksW2
MCwcjF6dy6NOUXArVVhWa9u9i8+xKT9/dYwD6ByAEBbKJsvcGVgXv+6TTh7NbNZ912dgFuceP//7
P59lIKRoqwKP79p9Ju6KHwtwzdM0+2ZDNsPHvlguWsvP0yTG84nyoqFObpqmDE2zDIlXhZx5p+9X
2edVDNDO7KkCxvDcuFt8lcJvlZtMgz4C1xiY+i1x7x19Ru/ziymbRTGR+vu4YHxyItEwJ+BDmQ9H
7erIrqHc/uMgiBYxknFMGZ7/iT+RxG2ROlmnsZCDNr1KjZ8/H21hiFHO1xaIZSy+CaauGT3C7aNa
t74AXu7HGCoK7WwgarDb4Sf0iXEylbwYqZvaR58/2fkxK9eMrM9xGr741Nh72Oi4k4MhtczcAHUf
kd9k1rG9hVBypNpylf5YLxAv8u8Yi7pCr1yF1YYxsoxGmb5v2Lm69+fTFSPMqvZ/u1mfrnhW3XWg
tGIEkUYlu8bBsi6qNzLuDGvFyTmIwxdzhtsWCEezC8hcHPu420nX14ClMHr0JrLlJIJCmaGSzfd7
8HNkBAAXaBQ0cGZo6TIyJqkoK8o9cjTNt4HCYmaIw6HPUMY457j6xUg4Uua7w3w3+gQu1hlAJ6il
jEc1Ut8IGi37Sxq79InrzI+QfsU/zh/AlQM2BLk7bnzgnH+cP2+KRxxwyjqm7artV+ocdfZvNezj
qQL0FqXIbdEenPfOxwEkc+Ohrit2NH1lrxLDLsIyKzzcCmR7NZVTMqB5LyA47aUiiYzB1DtLw+1Y
TWZzOZke34mqzG5N2UBNXstsg/upex1DcmLPypEYmxGeIzcmUfyaDU8QFQMu19ly01brgiR6VUkU
AjMi3CqI7by9IZObrAabGC9twc3bPHfOCZB98Q3RU0JtDaLguBMtGdc+1BaIM0l29KC34BenkdJg
mDajOhO1P98y5+YVhgLMAvks1s3HqR04yq1dZrFjb8MZWh86IC4s72Vs4T4Lp7Vk2HfdhpY7p4lK
QFi+3xO4wHxxbMx4zJliBBHHTyqqjeymWMcOOwINck+FL66qhBTbAb4PCRCa9DauVXPTObQMsYbZ
RtIROsEaBMfAn8qhDP2BjDTMfafZDHZZ7BulXlrPfSEc+E5hF75amWXiPk9mmt1NTg0yk5uiHRxa
LI6xTNirY4H6BYwd2zW8crPA94c8yqUhVrqrjI0vneE2Hbrh1hh959lCUaUJusKFLYUpTDCjkncY
vKw7N4eIW4Y5ahqD4+mmDPvERfHYH8xdFucv8GNM1wI+KIFv8WLNzLR544PZ7QfIZF5WnkJBXtLs
Ka1AxAnScaSI3Qo5QpFY60mC8B82qf0kS2WjZepmv7GcHR5AU+Joevq+0G0dTe7EH0rfraMuM/s1
Xp+tEXiGsDfjaZsVnAReZ/KViA2kf4rfQVAn2bejQVasM16m0fJk0KuJpoGbeOW7Af+UoHMQpywu
nGsxmnexJvxOQgx7awpJQ8/u3CJMiskxoxREN7bqgtxsHjqu/N8a3d125ZU52Ziie+ZN/2D6FXyg
65Feej4mPajg6BNKJYZHWC+6+Di1PYGYXJZ3o6hRB6CGH+9GxtqwpLl1cDNt1YEnq7KIqop5v6yO
anTL0jKMmxKIHW7K5OCyenzNSP8mZNKuG9E+VRNqxEHKjMQMLJKiw1b03r0Wxf3Qeg90msY0AJWR
/FKwHgmATIXcuzEmEZkqTwRln0DX0vGHWoadYVR/HA/4tCKJk7Bv4+o2Q71yCwu2EzgXT7Y5/IIF
DHw4dDusspa8KVPLIK6d4cZvJ62i1uvs+qo16m6jZfVeIFbFa5BaIHXR9vbJyfoGPkgCigiRqRhE
hZPea73QG8bsCNzQ78pRFXIswxlQHtS3XGZPZuPCxkqJNjDy6rc2xeuQNgj+PLXCikOBRtuJDmMr
c4NMpN66FY7c+UbnwEUhE9WqEHlaRgScy0s1pVkTCNZAdyVhIiBZ3K8cJ882dT4lQW8rEZkgxb8L
Pogd5+VdMSJUkJpbq6pOHrrWYPdORevdOLZ/Gke1feCIpLoQxQgjR2U/dQmb3MhwWetty2wy/yD4
xEEt5RAiw1MrCn1r+QvhGJqCDYTLSt1piIbyGrl+lkVFgsIMepn3pQlCyBa6wEkKqQPeWTcxAbpm
auUUNDZcL4eYcZyyvhO5Rfbu5E0VuW2OEWrPLqDo1VTFGqiaCUvJpgHVZJ+PjFSBNVpNs2vH0gog
c2iGTq6bsEoaqOcVNYwTTMjOEZCnQpRXVURgvEhTBGplDS+QUm42TlEmoY4tO/Rpw+hap+j5hu3o
/WGT0ZZ7zeUVh8/DVaWrnGJpyDtalvsxN34Vbi1go9TjxApbi/RQUM1O8VA8ml6OwKMz25oiO9O/
BRTK9IX0snxv9xJhrat4bwaGCZ32Ms9T+Ii5SXMlGAHVjvtc31WkTPRO2Uay1bZIjiOkQwzw5DoY
y9d2FXAjYRuc5smuUWWVrXLD7eINluoNl2Sj4iwLOsp/uwRiD8gPZeTgF4StK+ow5UbXBUlCsyvq
DelBDjGPdN/3zWxpdqlJg91XZYKIqBoG75Uig1wPaUxeY9jHFusetIUViTU2AOQJbobcojEAa04C
MWfiXcuMwtOS17Z88CQbT+iSv0AOnVyWqj9UsFXbGqZFfgOx5+nAzNo09LnbJIGwQIJP07YKJl0M
YQFQ3D6xvWJd2GR47pSMN6z3yjtiDHdTlT+CVSZ2Hm3sPS0ctveaulhjOxthb/dxgDNUwX+NZBHa
BjEUDqpxPQE9uDd4bFSXzOn7AT5T0wsktHJjw9DdoX+a1vWgKKksGnE96KhDtA+K1HIidNCtqHOa
Btg8NZtVFU7tB1pbMHf2ite+gfF7YfQIrhWoT7tBpGZ5xWexmX1XAqc2ArzRRrIwrBra/Hbqr+oS
eh+KEhxE1NFIYgeoJGYCVgTtlnXjYz0WXuSUUAUQdCovk0nuW52qQPUF0Klm8eIjgYJeVXqj3IlG
bS/ZyrbhREE0IquteytoLWE84uB4H60sI6Gq6y7y6Cgxwz1uP0HVESHw6nFmblycfzyaimLgm3Gs
SqzTNKkDa1IsDVWXFUFa+SDm2vUdGRsBq0IPVWam4iECmGqbu0Y4FSB/m1UFeVT8RMJKrKpCs01t
MLrKUuqFWeflV2zgZVB0xUbYcRCb+C6qxw/DUd0dgdAnByqTKgRrHZvU6hsIy+QQLA+aQlX3UNot
1mIkdGVnPMaijdujMwxQAI1F80sDE7JlkMXfAzycbIphSgNP6fcRUxnixBWhh+7wwYHyxWYuqUel
z/SKWbrv8BFi/dgU0PYjZn4AeiteVUauHhEH9SOsAMcIIbq+qL20vfVEWSM4uFYTxq7m17QYp98Z
rNbYldGZ+glq3TSYpGQhYMXYb8qMH6UsX83WsdcOgkJAeEbDfqBxKIyO75wW0+G73R+LqVuiTSRX
VgM4lOEdPZGztdelcBrKBkBAGPp1KFo68dZkso1ikdYhtFaz0Ip9uh9TJw8Sp2p3CMNVACuuesUz
6Z5wljXXmvHuwuYQm+EUu6OjNVzWS5QiNppb3SamXF/6fgzLwnTwKC5vagoqr2quQL63HlmfPygY
ft5rldfw5fOaywIxJKB5Dqpii8RJuA12DnyG3YM3Nb5YGf3A4PfHqj+tIm6E34oDvW2LMhhj8icp
0O+OekFOlhraYWs4PVc3vWWmry1FKtMzeSF9+ktZZbaHPKqPBn/jT3xjwqxEhlMt9yRzb7kDU8EK
0paBY8vHBH69Im/qreGXWUh5ukG+5tkDNGKHNQLtRrZdv+OOYUWmMTg7yAeqEMD8JpCkp/Awq6Hc
J81pxurhyGZj2Ya0gnZCZ5fXycSSFVzN5WqANTT+Rxv5ybNs3TLsGkOusEQggeSwKBMiDwbfmzY4
bt/ZaL5oodeQFKnAo0ATjPsbCzZpTWz/SVhFgonHoKOAzBq4MgPbKS9Rq87SwM81XsIRKkS9Y7oS
fXYUOn0DDbhYD4LD8Iq2D4zDEKugzuM02tkFV/aNZhQ6aZ54L+vKu84T0v0BT4vsMy/uTpMXxxuz
qCBuYej8rkpUvSpjMm4T4Wh/NVoFya9gYNEE8HRMLgmmHDrBoOR7rq5xJ5WdrQIGN3ERcNBgVr4e
gb/2cJzZVVcjeTNg9NPirPwtRpx1AYHr4NGCivIYGlnDnjvtykfK2yfIET/rxInDckpbpG05fHT0
KR7r4baRCllfivCyJ63qRVRwpyBhnutBhh4OpD+DN3kbKLL3z0gZZIRSph2UVoYuYq5ks0oTo1nZ
cTGufE7zS4g7yBsYL5NDq5xs3TjCxkdwOA/zpC39QGRjfMeVAJw1pm3h7lXn1jRIrH6aosQ16Nqg
5D1OVX9T0OpOOk65QtjFhYFkDezOnRg6QDXAcr1RJs9ZWylkqNKRmJ3WTzc1wlGogYh5sgxZX+LS
AAG7yUgHva+ssqGnQjhVtYWUbSbWDjJbKNjH+RpWmDzisONEt/lPzZHj1XYeMrsbEe863Cb86d33
e4UQbiPWuPj1HJ9/VXKPPwCN6O0nQfPVkIMEMGI3H5UzIX+vG/WUUVvhsepQmI2PvN5VuACNXVi1
TWmt6qKE1mKVmicANjy1Mcc8y5H0VX1iXHIfYtIFTm6DdkhN0UpTXdMgYZyqdaIJuGGd4Tz2+ECP
ceHbyZWt0Gdxgb7ckmyorZ3ozWu08XuIcvasDkurI9sit1m3Sj2JomcyonsI9oJ13TiZB2pe8Upz
G8ksdCevTT/TSAZ1etEnQJcFJqqz90ZXJ7uMxYmOBIVgi1E5EAkDE6a+8JsS4UYUPH0YnMQLDLfA
PACVBh05UYOCY7J65VPy7NgTJyBjIAG2Bu8gVCuCVqYNMMJTFvIkPxFzhKGqrI4lUXc1WloXli+Q
3yWTwvnutWGcluVNTcoqHFC0eKic6jCJFIkY6dzQ6Qj2c1qnOxPnxSYzhbeBngnFZmZeBGR+dQEt
TyJvQeyigWfFTXWV6LQpryHYcqsc8gTzrLbbx4myvF8xIVDamkhXBHFTvJZ2dyKsuKONtLFerf4h
Jba484rWFIFBx+lBWN1w3Tdy75UwZcVBybHqfe+pz6YH1BCqtMIZKAyyTRzbeMqrHNarwPrwIHMb
mq4zV5e3MSSRHpwEv96qa/elnzoUHiz2C4rl9mocxX0N98EQhpo1aN7tW9vD3rPk9YOlB9h5TrgL
pkNTB25j2JvGKWBzy8D36gafnJD33qWelT1Att99hoBdejHZ8OHMqtYtgmKI6+u4pkMX1gVusAVY
SKsC4JV9B+ExsjanJL6tvcqvIjhzVGI7Wd1tWzlc7zM+S7IWDi51qQ/+YqfjN7Mf37jqLvsmhwq6
Uz6P7nSsUbbguDCJvrzqUu+VxZUVwPLWM1dN2uE40sTsoNPoAV/muRVEDj3IngG7oGp8cFgO0J2v
ahfMMXiU2zV5IYP9YvldHsLzuwzskrzQFoRcilAUTBkmA63XEiCIIcWcNbG6n4DPCkfPjLGDiv69
sSYjKGw3CUfpTrgByTTZq6rvLgQzOhZwLfbxlBggrtqAWOW0t82IJ87DIMAhMbPxMBSwmMfVHlc9
neUILP5JkvjBEJkRuHZhbaasEOE4sWI7aS9d1zANx0/Lml+Ornrc4cXMtIlz+QQFBhVlEzJs3E8R
sNOxvh48hnfQIJ7yqehPsOQunjkc5X6D+Fr1WwiwyZscUPuA4ujpQz07GUM27a6BTMfWRWUvD2lK
+B66evad4EmGHQ7fWcA14dYVIF9kjwJYz91EB91FcW24zbqqS2fTd83aFhV5wIVYRyUAgNc9pGJX
bVm3oJ0w87moVTdu+wRsfdydAG9NEClwCvqBr0gTtp4/bcTg/cbUxwHyEXCHPCSq40ROdWHpLc9w
+3f7LW6Caz9T/gWRrobrR5x110pxae39uptWnZ3Ri6z1ZAichYwsre7RMmBbx6CPftoMwVD7d2mP
F2PcDpzU3sc5OepYIQHnyavbikekZO5qSpm/09K6ET5gKoPL9VEkqVIrKUkRSqJlERqEVFHD4iyS
Hu4zaoxfXOi3hbZRQLDSKrZlQbe0cba1MZYyRIrcBK4zrRokVr5TbJn87bGtctrAHO03OiRy3TbC
vGRpCkguWhFvNiofz6mrcP+uSNJFTjHrKBfVDa6a97RN+Ir3fYmMs83X2nfbAPJ0xR6122M2NuRx
NDJxWZauW0Y6Fs+mMekN4mq2lenkXMeWpX9pmcS4UkJiibj5qVTTa57U9qaHZvsYtCzN9znUDO/y
qaufi9YeTl7h31UGKVLACR1U3Iqsjzi2RciV6e+awiijHApddYCSs/Ua4xC5AwypN7dTnr8KZAiX
ycDIVZagIjrooQ8IYszl5Al6o8zSQq2mNEjQWzH0mT3jt0/1wZomcyMrS6/qXGV7TSEkHYOCGGRd
9e6lxpu0ayvwvfzocgjbCWTKESj9L3FcQVo3BoYOPpruLrFLx7kYIFx3b02od7Uo5uw63LqCpLbu
hk46POoT6XmhnZjqxpL5BI0MWyAf8I0U5dPSDTqzFxDMz8VdViUYM3Ufep/2UV945q3WTLxlXQMr
nRgRFIIR0/Rb4FjYKIar7XrAVfCXdCjuj44jxGvLODRz2+ZWmopCiRqq1aHKU61Ck1anijvDBU5b
dLUdOBTfoYK5JviLclODmox4GRKO4OT0uvvVtbT5DQmlCYKfslwl0vCvS7dL1vlUvXGJ62IOpq0b
yLgcUDf0n1AUyMNEle3DBKjjjTPQJAk9L57wikhfLhzaZARuOrG71vGoQ9Ll8Fqg3v3YyuzNRwn0
AH2xBxTfne1ERxaiJDwhoKSjtZpi58FEDa+YEGgdWBtAYzLlr52kKhz9vC1QVujzLNLCGG85a/mb
OwNxslgjKPoJe1K4fF4ak9f8ibt5GRDrgN/dRoNEyyFsUDGLqN/1K+DkmlPs42Jr9v4t7dM47K3a
DSirsTmrUgeFlVnhgCC0VladPOcAAd1C0UPdmm07remkrnpHswOgnXkXaJrNlw2DW1hebBgQdnEr
bnppwjZ7Qg0EMHbAbgQqVBcTQ8vCIuV4AH/Uu7I0nOTG0q42c/C4VVL7U5STCrbZvtEHKD1jNyUM
OtkmQFJO2JiMr7/vBXzVhIPkjonOJQHFaYl+FMIykWuN7Oj2D5O76tm21j/v8ELOB1gdCLuASWUt
+pbc9ZBtlJyhRR2Z+TZRZ9oZX/UygJyau8cm/ixhiTZqWAy1JnYsjVVrh+Y55eUvnj9jKoBqAsEF
9qoL9HvJSezz1veOyn5BWMVC/PEn+Pf5S4Sw07oahTc8vxA9akZbq9olqMB9P8iZl2CLXh6q86OH
so8H5MYeR4txps361eMBMYKnAvCnYETO//4PcoOi2gNvHccFnv7iLTlnQfH56dB/BL0ByC/Y9UIs
7ePTvdFnBss6dgQo0th55fb7ufmi6/fh8Yu5wZXOom2KxxOx991dP+30uHH5OZDOubdY7ANUKNH3
MBQ7VtPrNJyyl+/f4tzjF+1gKlqRAD3BjkJtUeFmZ77wl5OEfj0YweB7OfbiG0ABr3IyYePXk7XH
g1EE1lt9Toz3q3cAYwLWTD6ujZ9ErWJhplzkAIOUA07JsQ7g7frzWZolXGY9WID/l5zjLG/RkoYm
9NFCTTKzVmX9Uxon2Jv/DuB+XKtOXk+5gJDcsWN9oL0oJucYBV9NEqgl8GJhILFjrI8jGE3PUHmi
1vEedbTAic+1h796PoRuZs+1mfyxBPpr3+MZE51z1DgPkcW72jjzEeY5WAALZsASfj7Ax58dfTtu
oY9qKffY6+spiaBHojfy1q9+viM+DLNAERplzhPfwzACrYMoKcLvl9IXO4ICsGuD1QUWySefn6ZG
CSRNaxdJs33Fh8guNxZaxhKFme8H+nxGA8MC7AgIA6Cxg5nz8YMrx2R9KXzcN6wp2492dUSPwr4R
XW+dGekz8QeANcBXHGxCsC+wkD8OxeaLd+WR+GjetK4Nad4E0ItXYd35WR0aIjQ7lBrOiBJ9Xm8A
sQCGAPYKBqZLdlncObXnDiI+pkmyiQ1j/ev76fvi+eBUg7gw+3FBW26BtXBHogsnFtmpqfV1ZZYX
zDyj+HduhHml/HP61aXyW2g7ZqcOLSW1Mpwf4yIhDQVg2Qwwgy6lt/gq3IYnUsd4dspzRMTwLL/v
y98PsXcHJyzAckvGmt+JjhQQxDuaFEiAcgN12//gE/wzwGIFt/FgibHBAIKs2xOhZ5bt59+P5Az4
bIBtwT//JFJIehWzGtWBI2h9XEBV+McxHc/HF4Be7pwmL5kA3EwMVevYOJbuZWVutHcmHn7e4ECj
/t12sxAsRGs+rh9qKBhAmDY/edOu8k+5s67Gi59+gY9DLGJhNTQ2AQaAn2wjArWpPKfp8sUn+Ms/
BccN5/enTZZAtZjbFcznLLIrL+rkxzvANx3gRAFyBYPqExSt12mhy8nIT9VrCnRz//MFBI45UI8I
EIh97mJ2eFPSshl9fmIoDtKgfvj55P/7+MUNgvbSUW6Px5fVpdddSffMz5/Xx8fzdKbI/+/PX7oY
W+ii8N7C880uFC5asjRAeRLdwjDzzgkFfrFWcUsE+BvgsVkDa7GVh9xx0sIvq5Pr3NVdHwywNzvH
TPp8ss4Ss/83xrzY/omnTdlCVAX4qZOxEjoL+pU5l25WP/4oHwZZHAueU4H4H2OQmsE4Lb+cqh+f
a3gLaFCBqAu+HECoi7do7Hho86o6IaCvJmu8iItu8x+8wz9DLD6GbmOniuOiOt2349WQ//hYg+sU
5H+gbmPj8FmGJV70ckjQ4DqW/EXVIaNnUJBfxAzQz4DN9jFR4K8vPnNRA/8w1LFzHEiU7YAE+PHk
fHj84gNzA0xWwP2dY58Na4iA1Xw8s+++fAFIpUKGBHkLkL8fv3BBM2fqJ40JksB3uTCz0WdGmH/j
YmcDLYFzDa5SKJ0sc/E8bk0Unzz3qOUaoB6Hr+N+/f00fbHZYOqB+wRKHH939ceXqAFioDUaPEeI
2oZWfl0blyKRYfFj/wLIQaI6AxdPqDbOzMqP4whAhzNIQ3rHJBeX8UV5Nkv6Igp+GGARxFOapnJE
s/LI34GiUtnazkK3AFf0zKZbJsngW6AZDt0q3IVnWPSSPdSbVtyKwTVOykU+RtFjpRdGd++CutB1
u8kfI2BbUIxNt99/qb8sgn9Ww0wkAbocsGFoYQHPvqx0VSpjZhIP7DQOaK2DlsmtIEH/986fRrbJ
YDCNUm19nylbv8Ul7d507fiXldDxe+k75UUVk3sBQ4x1SWM/MNhE0c3qgb5hBpCEqmmhTzEWqXeb
qgYeZh1Nb6DQq2HxDqn9sLzoWQiWiW4StGGHO8Or0J4V7Qpe8/4GTWCxMTsGQBxAV7sWvXpYe/AB
8NzS58Ue8Lr0Vvv2CbROEn0/MfOX/XdeZi9kwA2B14ZD6Yys/ri0irSrYTmSp79858W3t3l2KrML
S/pB47eBds95ZCw2JaRuMByIEnPZFOJoy+/f1gBQJrpJYb66MyVsUO8H9rN857+HmI8OfHMPzKHF
ZuGmbpCyeckv4PQ881jlP+MOzM93EbYwXXD0nXflxxmrzHQafbRaDw3w3qZ1ot3PYvvfAZCPz1aa
KJuiKvhxgKKqOoO2ln8o9Yqs3f5nsf3v45HQeqjHmoi99mKvm55wRzOx/UPRX+97+z/48SCYouQI
rX76SSlwIKwySe36B7h71PaDLs9chxYhd/71kHJEyRphHUpZywt97hg5G1Od/GrtIM5fmRNSP5DJ
z1L+T6MsjtfEH7JKJ33yqyiqDVA+z67kP8sQ/mcI8A6RNKNYtPSL7Encl1C7T34547hBM/NSAqv7
/d7+eq7+b4jF3i4TaFdNA4ZI6AUzIs8O02qjztUgvtjSswwXCoOQTwARe1EC9lkvmh5M4EMh7WBk
EOvZNcfvX2SRLMxzhTsqJHhBdseOWDrcml6sJgm28UGp0JJbtMi+f/4XEwXbCpTHkfTgFrMskpck
8/ioCHZc/UYMDUzChehpqH8oaIT3wNqFLIwJ1jImyltsvaHw7AS4Tv8wvSp+U9x3/Y93HwaAAaUJ
ci6+yVL0HEDhStqJ5x2qZJ/tGufHa3Y+uOcKMDqWOEYXC8o0WlRqCuodQCUZr+x89/1n+LSSQMFF
EeIvhwiViGW3aLANLy6yhh66+tJ6o/rS9H4a+zACmJggjEPpa2bwfAyt0hhiaYytdRAyjawWwIHp
Z/UOhnWETwzOJORL0dNZmj4AvemlMjetQ1kEfbkrvTNL9e8DPhzY+MLYZgxtHVTloH3w8RXsPunb
KhbTIS26CKj5IE83agAMLruomhFgxOtsPGrymNgrGW/j5swSWCqZzC+IsD7Ly5gQAqJLZlsProsE
FHU6mPatJWmUxjbkCi4nQIGQydxIGfnvU3JmZXwKAFh3uNTi0owUmKHM8/GltWkgN4Y4ysGpAEi+
5OpMgFkGgL/ZIUOLDEoPkLRbfrWE+gjGbs9OmX35e1NXe/77+6W9fIG/A1iQW8drfFGEKdpW+YR0
7ET6JALFSvY0+v+NsLgyt6UyqZXiFWCtZWzi/+AFKFT80aDBoTs7zXz8AmmFxkndmni8ZWyyPN2e
ydrYF58AygWQp7AgF0E+qV8wnaFz4jXsBCdTyJ/HnF8nrinuTFUnB2JD7NGwJ5j31XEexRBPDG0u
7CvAkgBk6LXbrl3W2ReCcue2bGu1AaWSvjtaX8VjUW4J1R4gHEYeNbkhdv7UmpvcNsAIczsUxcwW
SGqvFeteAVrbg3AGeHU6hGMGcYAQkK82ELwjfxp4MQRdjPA3jUhcgU89p9D+RQzE+kZrBOH1i45/
V+SGVXZiPBAouXRXVnthpD9NYLGZkJ6hSgRBZxRYFhEkrrTPYosMh4L+MVkGBPjb90txSdGcYwRG
sHG7n88gVH4/LhaaAEiTNHpAmJVBpjS4r+GkAq1ujOkA+uKjnTsrewAAvk2234/95fzNAkSwBHPA
Q10cUSjR16TOxHBgnX8Pr+TffHSOTJ67Ni338/yGFOk/1G1h+oGk5OMbliO6rZCiHQ9tQ3p8qEzu
Cl6cQ5jMT1nEeoYgi87CXxnd5W0p80uj7XNjPPwFGSqciuQNvimhTUpA4W+/n7kvX+mfweYN+k/l
0EkA+qtEgoOlBeCqjADeOHd2zY3uT++DTsCcBKHus3wfU8L90TdsLG7/6BUAfDrFpmsehakDSdOw
HJOgbNfknAXJl9OINBjyjliUn7j5PVgHHPI+4yHtWjiH9c5pQDuLO3UY292mLciZM3I5kwj2KHQg
kJm4wSHcL5Y/z6GIkzqDdWL03X9O2P33H2q5xPF4BOH/4uw8dyNXkm77RATozV+SZWWKklqt7v5D
tKX3nk9/F/vimyNRhSqoMcAZDGamUkwmMyMj9l4BHx32A8241omtsvVNKzN95ROVYFtFQDqOR/x8
lwf52zDq9bv6OwoPACDD1Dh9Vw+RzQZRhRWon4zJcIt05zdfrF2PQ139hq0C855SuMnvxaeou9n0
S5cedONbj7xB6K8kg9+FHH//FE1amhEZ7Frr01+2Gh8afLFctYu7uko3gxp6Ujkj1qfNajjfKz6a
dbhtSiFt5KK4crKeOZkWrvT/hl+drGjEuy6OGL5vsMMkNt5robwJ1Nm+MuVLFPN6yhEMLGAYmQB1
oZ6uufFz01mazwl8Dw/hJMA81EvSUkOZbJW0ijdDnJwqM/oyChupSTxRja48qPzu+2Qv+4sNBIsA
jWF9yCeDQrURfsBJ7hDqFZ0lObKA1zQoyk9ZJaZ3tG8tDmGcqAuyQD6wdlo8N5yiCToETdx3Zho4
QU8E2Ma0E8qCEuvHCPyt7oc9BsVrWeT30TB/sYpEbnk7Zzq0iHWfjDTDCE9NK2ibaJSqx6geJ7eP
LbK+MBLup1LK3abODQJlHU2JMmxLrEti2f+K8i65MoXrtbLkt1BgMneE/tK7Bj5KLKZ1mqXRwxDI
+YF9p70zpEhz0g5D2Rzp11Q/Z8dbrq7UQJdM9yowtsQGY2VQxA9h6GLtr/UHBb+h8tHwe3mqV6Os
voBYLqe56BhFkn5ZHOTWNT7Lekv7O22vBlid2nWfjk0eMUDt41I1nqX+sb6W93q3jSyDUCpZ8IBs
mmQ93x5wRK9hjZU/eIiG6SaJintVUHaGgDmr7LrTiOlZ0nzXj3yPwMlucvP58vd97iGRgBky+pBl
J1s9ZNuaEYpx0jEkXd0gUnaNcSqnKxeNcwvi9SDL2fTqFDdANigSLvMHecpxJsdQGRBrCQ/CB1tV
LTmZBdW7ZGU0vrx1lrLTBguvkxU+YFb6EUbFL13HuG71V86hJSXyZk9chiEsQCMuErS+Sznk41BE
uRI+xLDM7S7sob3jhoikpzIdkA4pfyrp2j4IpO7dqDweWS3Q00vtfM2H6UsE1lhEZ0+YKYY0fjLh
Hs6MAHGxVKP5T2rHNwmRMKPez0leuUKcpm6hWa2ToOSFw9j1zlg2o93q/rwpewv/OZp3e84xpCJp
z0I7LZtq36PqsVMl756CTkHA3aX1PspkcxMMjXqvToP0oIyd4rawH+6K0ez3qRR8VspmeMlUZfzV
ZDHlBsGAZUypPH7UwyTbNGOlugZpAkfSBkIqM/9RdhLibEWcy8ztii6PaGGW+fvZKrMtjcOLQxWN
+j5Q695uO312W33IbqxomjaViNnZaAAbqFWsbrqwFk7h1EQOVhXJRTuC2SIsy7tuLqzdzNm2bdLO
OPo9lguM/SUGXk11wIeJ0NXEYWNUCyCmb3ETyr4g4cPXzUezpknwQFvzk0UDSFtVgz+FKeLd0Or0
lII1d8D06o4vCpEdJAV1I/xhd5kCv4FuOJY7KtrgVjgzNl3dfo8VDIKqlkm4RCbJ5SpU2EWY+bdG
oIv3mZyLj02m3gbskyX+lSkf8bD52SayEh2Ddx0c9KCdMIskdxzX0jbQDfaI2PyladnsRjHd12lp
ErhpHImbWNSY0iEWNlbXJF9yjGFu0CWpM2q5yGdO7c5W9dGQbtsoelw4urjmR/8hjq0fSpEM+ynp
y575byycGXxRe0HtQuz14VdrqrkiQRn9Is2ROWBdV4POqev561THWuPkkpmdBFMYXIDU8g865zSq
O5iy9S0yA/Gr3LbNBg6jEDvCZBjP8iTnP3wjkz5h0ytuabRKP3fZ+l2LefsyK9jEmZ8nVse08bP2
dyaMwtOM3cxjkUTPtEJWzUMLvGTx+tW6q2qRabMQ5WLPzv0n7Gf9cWiwUkSBhSHJnIJ9nuu90+MX
2MdtSidGMTaB4OCM+mwJTfMjKqPeEYWQnaqWh+9+A0aYq7zg+lSIAgwUIRiDMTXulGp4ilKsPUUB
NeFUql2ww6Y3MzlNBFimDw5jltX3UdmqG6nlhhQuK2XSoMqMw+SVatEzz9HPRJnib3lgdqdQmcE7
MBnPMcGYfvBxe25xk+hPk8/c27ocBg8GlvN7QcqDT2lVfpONMntpSvlr4uNgmQZwr70648YYoKri
Q/syC6O25SWNJ+bWelGmVnbQ9UguPrfWhdtUbJHLmG6RiF/xJ2gaSJAGyUzUlQ6ZVf5RUzDEEG59
VnF4YvfJclcMlGZjjGLzLeDzLB3LyII7tWo7HtRM7dbEKzX9MOIfPTeogG49vfI7SLUZz1eSuBKd
ynnJJf9DDZek3hjxTsrixjEHq3dn3S9crbXibYvh2cnx1Tgkw6Wt0tfVQSksFStdaDw3aiwe+wh2
TBpMAfZYRXUm1pw9zD7ekmAUnblqKjuLDMzq3SDgEtNxCGLVRAYbgblWE6V6aXpV+IE9pbdnFTdK
ZpS9I0epcKOH0bCbUzNzMkxHIGB60YloEOTITYdor4rU5slIAerIfmTuQCEVTt0Z4x+88eJNTSr8
R1dE6QG/t4a3rUgCqqeQHCeU+3t2H9Gh3+HgpmIvfcaG3xTOVLTNLTCY5IcmcG+0I5LyjhLX88JO
6o9KXGm7chCMzUCz2Be5S0gSjWYpuUKP0TiYBnMv563qpGMov3DzMO04qZNPctZGuzrictTrfXjT
U/9+GP2uZA8XMKDhxHBiqRPvuyTWtqkgNI/4o6aHOG06t2tNUF/5rLudmRReL7T6UZBMa992wrzB
lZ58wTyc7eNpkjDYAD9pUxEmZlQUR73BtOMnLZaXUDLTmzZT1VvQGbEriO0DOJDciX3rIRAk38Vv
8AvtDsCNIW9sNU1fiIoyuwgEkGSgmd0eA/mWdtjsGlY+3ydDC1zOhFmQVBWnAz7gu6bC50t2vbfl
dES70QJpqlU/38CaAdMeYsU81pXM38QfddvHbbeN2qS7m2WsiWJh1hsFrdUGmMXkqJNQuKE2qfsg
EKWtnwfWZiTZ6FSB1H3j6E03UxhHm3kko24IJe6iSIg3ZcKa7gtVP9SqRmpPV6muC2mCuVay7qq+
Sx29zi1HD3LfVtqw9mozqB/LuMx2jcK4RldrdJUAnWMFyfg5b1PDrQZYDwuu5B6TO0yTLhYPieW3
u1Joyk1odOPRaqNhk2a9vq3xpG0btv9DnYijI9SJflAp2j91dLB2hEbC7i0GlWuULJ4mMeSNEfa6
O2ckF4WJPLSDHSvm6GoCN2iBNUE/UG/TyRT2UPeEveYbGGFDLKtWQZuebGDXmISkPgJ1kjaAgZLH
BhTWTsHB+FgXaXnI6rl7rupRcaXJVB9qbM8bjrMU7HPffk+6BRhlTpVtSTC/Yq0ddnknB7UbM1u2
bAX5RgMiaid0Mzyksq+4QKmqm3Jx+SqThYeRVcw3HbVP6qhGP2O9i92+xiEqR9YAMkDIbFyLvwo6
qtnoO2JbllhnY1JIN3yzvkPdWd4ujKidgR3Snlpz3pNC5SvzzcCN81Zx4GvNtjKn6qHNhf6eDJyu
Hrk2TYMdxsAAlEZ/SuKgPI74X3EdiyxafQ7d1C+KDVJc/VgGSr+tMs2wzV7O7rCNBY7elMCbCi1D
0EFsFRrkCwBHk/8J8q9JLs62r84qlvQFaoX7YTuYagcnLTXtKdcbiN5diW1DszbliKc+r/Sf5tz/
rI3R+Nr3gNR9LWLP62RxV/dFzDUMUdMUlf6+rUv1Jp7CAHZWGO1AjxSfk1nwHVnr2l2S5oqTNZAb
qiCKXZEaxFYTi3qXk7S+JSxgDU59YY8d9u666K0NuZCHLggtzZYMGd5FVWu7yC/QoRQ6sJRpOW3i
tuedLhg0Mjjq46iCV1Lp4Fc7koVrVO2j1KnkfgDEnowbnz7S+xwPjzdj7d0XTdfcZzPJHaFu9Xs+
pAl0QhCciiYR7+u8CF3kKsI2loRhVwxctScy6oadwctwqYqV2zhp/dbtOqN7muTgd6oVTqpop2oh
bEhdOLzoZtRPTjEL9TfFmBpPqrrkl1q2yRdr1oONFuPkG8TwZyIlgCiEAa6ZPyu4wy3FaXoCWple
DvtC660tOCRxgz4rxDTYGK42m+MGTM/o+Bm88R6Y0jYW9Naeq0HdWxIYrVSQWHTkW3EwFl+nwpLY
MazsZKpz7Cp5iDxHnXEO6qVpj5ThNoFaCJsQ6MFG14JQBGBRytpOzae539YDwPm8H31bDYOXYFZD
O2jbGj9zGWoblZu5F6pxf6tRN0iPsRUvxCCNAgp5gc6N1Vo5arXV3FuB8Wuok8EuCxa9Cs5mC72P
0HQIzL1vDZw7GedglNKXdYr79kDSscNjIoVbIyjyr4oMrANFTPvJaIX02DTF7OlCEOl20sxNcVMH
syZyo/UrJ8aGSdBNPunUjGwIoTyPTkd1jTOFHFM6JaDGUi3xGvRUtDvLoXv4ZboNqcvf5mNvPsOY
8UsnHsruOGKIje3WFweoeJIf/U77vPNUwcieUkBKNxk+YlctFEmy21AvnYrobgcecWkFPLEzaBHG
zBnwwyxLwz6lle++sIbGVRPjW8syuPPLsr2LBz/7PFZ6fNuHuJyTbKk4Tn30HMbdtMU6BzpwNhVb
qSrxkymXkScHArAKLQq5D1XdLusnXmGWVZ/6tCJ7PoMqsEpC9NwCSREgXjiG7ZxviqB8EZq62eSx
vjSq68obZIrtXaj0wR7/VnXS0np8MvQqOIh1zCrBT3yotPgP/6/YDQelQ9PGZ6mFU7+z8IMcuG9V
XlVWRPW1ZJLMUwd/EyZB76VTIdjCYMQbRW5TqC3cMbIwGJ4VH3asXmviyeKb/tSKerEJQz9z83gI
3UjMersYq/6GftT5dtL76TFSs/ZRTYDAKrMK0Gromm2d+I4ZmweQRJ8TXxXcLiabF8gDsJcs7+/l
kctSw07oiGrebGU5VbcLq9RRGnHYhVovuTj0f/tJDXVA76tjQcfD+0LGxJwC/Bl1ETrJPPTkXc32
FjJk+z3N8XdCglHuwILgwzXoP5IMFd06ijE5htD28D+HpZvM4i6UBNu0crAcszwfByRjm9aPq6Ng
YaFWNL+2gzloHxGXyA7IUXhKbZ3dKKZvbeH+YZwG1XAr4Xdzy9iyyPRFnOh10XxSpfxXHLXmSVTY
4XQLX2g7gBWMBCU9TEFkfpdrKSP943eu3NbtSc9y9UbKrfZodOJv3SjYm7taOsajMtoN7lKblHS6
nTXUoyFaHcci8LO1upg2egfoww9NfSOMo7QDQAU9JDXjP6rcoR5RAuFU6Ul8jIou2yZQYRwUZeGm
GXCNs3tjua05EyKtwcQsgplXLNSQcGtryFsasEvQljamPtMVowS3vxWmB7CD2s24MM/8oQxtLQrK
r20VTxtxgA06y33mzGI6Hy15Sr6TGte3Zi2Nt3MN/ytO0mdVEZhLLfk8WI2wLTr/Z0fj2KdaiUuv
TX2EkaMse4Vs9DahaLDp6QC9IwgPHLwjsktiZABFUyg2HMPg0EUQo2S9Eo5dEME3JWUi3gPU92Em
Ao1Mpfw+lAbp4IMw3gTWJJzUlqyEHqvFDRqG4q5X4+Ehi2DZwV14mtsMVWgpZtaTb6knpReFZ8GK
MIAnaRHZVWyFnipXBP8AV28KxSqcWPX/WHnS3RiaNh7lvsoPKseVE0EVskMhmTtHlOf8sx+kj2U4
GcckjnGY53Hp5JFo2kNTB44faeWNUknirs9F06lKs99moZ84laJ9Jl9u7kGE5H+SHoLmPMGt6JUw
3SRa0HP1qqsTfntIirI1a3ZRSvOjThb/oHdS7BDhijtgEH/qNLH2vQzJaAx0wrCoUW4qeTa2mSDd
huWQOWZQil5Fu2qmzZgOrSVYbqQk37MsiXYpl61tXKcdSQT4kIDvFpYoNCaSpbV2JOs3PhejPm79
WeQGOcbZl0QQ6hd/jPQjHMx2FylWwJUwFejcFZQ23LjANauKXFafSRjX/fm+F4zRDguteKwiMvzc
VP2bBP/ZJitHYY/nEELIgNuXYMIIt2JQA7hJ0xZgTmZtcgqVdtBVv01wDHbKZw17rIQPBRjBNsZa
2MxlWT4QH8+2QM7erkRWUWBptE+tR+nO7Mb0Nszq6PPlpOuS73ybPySTB+oZAdrSFGnt+KzHAaQR
CDKvkw66fDsX24//Pl0K8CFgMiM9udJF5E3Q6CSVZ6/t7sf4EMpXlCnn/v5Xv/+uoxNaA1OK+H3r
lILf/qBIniwu/0KtRFseRPLvfAqjYXKujf7sYVglPXiE7z7F5ZXC1rlneD3IkuN9lZNutEwb9J5B
khBErf1B0+27Z1i9AouySjO2/LxBnrF4qIKvH3/F1iLGwF8p4btd1Q0mo5pgx6JcyJpvXqN8//Cv
07mGti+0MVls1auEvV8PrVD3uugJtfxNJh1ExuujmjTD+lvzQBCBApFR3s4/DoUhKZtS83wxOyHX
oAY+KX8uP8b74sYyBkpWtBBcPda1S6r9lkI9TfMk6yQ1Xp2Tmfh0eYj3pQ2GUGT8vNpSQFn7zzu1
UKmsF5rXcS42svGkpT0J+fSbkcvXwBLvyw6MhcqJAXHUM9zbKZtILFZzmWsciuM+yfrj7HcPOO8/
gQD6KU4d6cdryp8zXwlD6irQ+MWcrq+GFEsBkJ9aaV6BYys9hsGvy9N3pqYBtZzKF+JTfDHrFmep
nBDDgJfx5PzX3O6yaLLJnUJnImiTyPqEV776d14PdhbMSSpFSYbFHrtadlppWWkOFN7LewN8mOxr
VEPqo+bru6EIIXJC5ZnyT6MibIYcntblxz03ncu+ZjKplO/XUk+yuO3Sw1z3EPY603CM9Q+apJZ9
B4n7fyOs9oWeMz0cYln3ArTuGUvS+IcFvxg3OV70pdnRamMrCJBNkkesCBRxFFYGlbINSM2gEz46
WahW+bRkleIojQuM5dN7tUNPErH+YHSK15AyC0EHkre9/DreV+qXITB+4DlY7B/r5RfPci220OK9
mfpYwKUs9/J6sI3yOJeQzOAiCW32RfTVXWPlu5D8nTr+vvw3vFsSi2gLrYCEUZhGNutYIBErjVur
NXkGCdEkzG5npfmg9OevLuxv/2sM56hmVhNZcv8idaBM3tCUf8TaPxqZubv8FO+2weUpXg2xkp6h
T4+DtJYnL2m/S7lkZ/lpzAETa9vL45ydrVfjrE5t7hymWfiMk0MGt0qgj+qVHeLcCITPbHY4UWSW
+dtVF1LvjYHPMcKS+QvUzB7Jyl4Z5P02hK5AQSuFvhb1EFvg21HgNENGz+TBqxvIszgUEBBVI1DS
PLaaxs7DsAK8WaQ30yhHzwWwza0yXONpnJGgodaiExBJflE21tbfTACvD88QWSJ5DwM8sUkPABns
lSI1Tp9ckxKdHY5RJHqBLh1OVltT3JDKXLiAHl3fNkrxZaQ3YErOvule1OKKV+bdubLML5YDE+83
C3P9YRv0eTOkYhy8cRQ/y1qwrXUaRmgUpggzphgId+5GevpTms0re8rZkS1iDdTC0ETWcsJBVcra
l6TB61BlDZ1B5wXA9/nBV26l/gH4ruPDv738VbwLDHhaWOmLDJ3uH+8EN2FPp6ReMgcuogUQ/im7
17PSCYvKLcxWtyc2s00my9c65JwbFogTblY+lWUZvV3EatN0glVbo6dxBkB/DIF4xoLsdBzd/Mei
vPJSz3ya6iKiJV7ArvIu1krpG0EOW2G9YljMSAJec2IsK/DNvWxR+0h/4V2YYiijv30gJQXfTxcj
vn0u1aYVQs0nT9x+OApYhqGutqgxZRUQzNth+ATQVsjN6M2q4Y6zdpKS+nB5RZydKvrQLFZDrghr
OXU4CZQ06n70krLoHiY6WFNmHYOny6OcWwBwLKhlytg1UTa/fZDM8mtNE4rRY0lS8txrQAer9Fh2
dKvV9mP/9fJwZw6ZBZvxv+FWmz/g0H6K/Gr0pBDdxvjblD/RSmY7xz8vj7PM/3oZGLRgY7DFLLOO
szuxtMJAy0ePdNaj5pdswhNtVdTPRiPZ8tLMvDfuM5x4V7aOs6cC3xOOAyxHi+3g7XwWcHNx68aT
FxVwNX2BTBCobI12UMOvynouiE0D5Yd6TUl3btnjHyXUwkT63j0jCJbWNpGEkWV+hoBMHvFPKfy6
PKfnQq2/tnQJfw5Lfi3j1MWIciVd4b1APGnswDJqHSE9db4OHhv06fyg53uIoKH8RxgOH1cLshWz
K/NPWtPyjMsH8yqYVIeiTpVIlL0qn+yMRG8QXbVzv182b4ZYnW9mWy256ln2zKyxx2wnyFdkZ2cO
0DcDrOK4WlVS+N48gxRTKVK2YXcYaJ4Sx187+cfl13Vm/1iMYjqn52INklYrUZwxDcUUAj1D/6n7
3695CK78/F/N76u3gYZ7Nqc85edpoRHbM+zOy3//mSVtiMQY6rL/EeOvrnlRr1K1iiQyVDWGs2rq
pOcKVdAxGSTtyqkkLb+12i6ABywxvIy4Vv773796mKlo8lkqxBkjqAV7/auq3M5CtA2Lz2r4i24L
lMiqvYmaTb2SQjmz/b4ZWH67pmMtUYJR62avjoMnzGibUHnxB6+VG3rv7bv0yjXi3PbEeJheWRj4
CNda1VLIFeLUZvZKOfihJ+KPUi43VK8oN4SBHcX5jqYPP2e/ulV69C2X3+iZJWNQ3UMli/9cMdf3
zs4qNTPr8EvIeKzpb3DlbLny89aiQn/1Evs8iaZQ5ufJGthFtWnNP//w9xPyc99EN8pl8+0AQRM1
sTl0k5cFwudupLkMncGu9Z1efmS9FBER/98ga/Ro24uxaA0VphKfATAdPeYJNAnB+jWGlDhE8SuN
CWBcmNcYGue+N7rOkcfTeUeI094+XV1TPJD8GANm84WWOTqND0z38gSeOf2N10Msb/DVG1IbXR/7
Jpu9yHDV77W0yep9o11Z42eXAWAzNg5S80SZbwdppExWGlohegrdAyYnvzZP5x/iv99ffbI+HeJK
LcAoO2Drs3aBtB3avXwta3f+bfw3yuptNK05wXlnFKXa0PUh+qJce46zI/wNYLnG4uFcreZCn9qk
Df/e97GapWb4LZWbe6nWNpdf+pVx1pRSk6ZT6kxnJ0/jHjfK7X1A7drWwuaK/fD8ONzZ0FWDzVnH
yz7NNSK1wzpHQzn4+mPjoUe5/ChnlxYtzv9viFX0agU1fcRShggQNi3tBrR4d3mEs4uLsNFUufIu
lKq3i1dA51A0sU4ShvAxh3u28Nz98jjI9T88CxvxkmrUljb0y1/y6ltMcA1Mk6BSPCF9itTuys+f
exuvf351r0i5tFoZMla8cYYr/+4R4Kr/sJsQ77JZAezgOFv+hFdPMNFcL5riQvTCipZATnBAcaJf
u5efe+VLaYAso0ostY7njV6Y46KhTmbOSJLEln5Zpvb88ZdO5g1eB+lY0g2ruTJT30fzHogePYA2
VlzvYx8iviVtzHh7eaRzT8PJTxRP3srievR2ylDLkoAQJkpatdnvpFTO6GdiiFeMdedGUSEyqSSk
WMrryE00BE0XIqKpodkKG/RGlx/i3DfCu5A0ODzUXtcOQj1DEOHP2uxN4HzloHJSw9h0xV5vr4SF
59bwXzPkgno0qTS9nS25yTU1HPzRo6Rv98n3HFVPfo10fWWQ9faI3rhRunIZpAicsnqBe2+b19IV
Zwfh2rQ4p8G6rlcYsTrNhUxt5I3UTib8YSy7ap8uv5ezr50Aj8Qrqdd3FmmZfF0M32H0TETBx2Yu
5Z0fdH8uD3LmAmXwNv43yGoF+5VBs3idi25Gf660+pojOiiVr7wZq/iXoaifqjIAewKr1V48qH1m
zQYy/xi0ly2L9Y0lSA99QaewWH+u0TxffrSz8weQjbwVGmew7W+XW5nWap1UKi5mrbRNiYuhcmVT
Pvvl/DeCsYqQE7KADQinybOMXSzQj/Bu0QFeC8Cks6uN3J7EJkCsrayOSb/Py7JVmbgcQw+Rxd2g
0+gxbV6COm1v/K5SHLjrHZnjzPxC49UJc8ACQKUd5q6jyWkR9m5sZNfIjOfuWgDaFj0CuRk4Xm/n
l9bmEr05KQuUWf0jk6I7rexCPE5t5LSUw2wrE/tdlWcfv4cbr4ddrdgpKAdUNuHk1aAIkSJurjrs
162jFy7C/8fysG4o6f299b06CQ0r6qwQXw1P5g9kPBGn5RPtjwi29RtxkpoboY+se5TuWCsi9DFj
LmSbOEtAKllVSaesonKETo2/Xl7R5xbCwlahqr7c49eFGG32izBXmfF4uAm/dJUrhpt/GOEvshzE
Cs7Y1TulLWRvRvguPQnNaULHZl94LpprapZz3w1UQRD7dK0XIeS8XTmViXC8t9ij01Fy87k9kuxt
WvwVxpWcx7WBVmslMPO87WMG8ieEG2JBs97qNGYjlktLfbk8dec+B7zghMpkPBDPrTaDIQpm9mtK
irkg3MnDtCksYadGCF0k6kbpEL+IYvTt8pjnnm95T7RSx4jwLm0eVHR2MWv8j6l/KtQHMxXtAT/I
1SzscgdbX6JfjbM+VEVriuV6ImpL6F5aYDxqUKRZI+0Sk89GeqMUZFj44ONjn4qHsr3GzDk3ta+H
X50c2VT5PiK62UOp2kxOPb8UzVHS3Ey2RWN/eUrPnRqch0wmZzscitXajJKxivRO5qJYQ6wr6TzK
zTFyLg9y9oGoxElAjFDmrTM3ZhwZhRXw3rh79TtFEOZbpQp8x1da0kdJamxidUieGlqXuf8wMoEL
oR7wAHMd5CsprjqaIpAga/Y1VICausEsf4okdWvpnmRcCV3PhBdE+gb1Tcphy7Xi7ZdOD+nB6nw0
X5rwwOU+m7ZlfcO86h9GtsG1huNB7Y1qCOmw1dentjrNjOjt6mFycOb6F66HNvx8ee7OLA2QKCwL
sD9oBtTla3x1LDSiNCUT6mOvmD/581YbDv/w+7BqllCfm+Qax1MWQSb1YyV5jeWME13eruyGZ//+
V7+/+vtF2jbknZJKnmzFTiKNdvVhBeHyFnSAQmRE6Xa3jotF8h9ZSp9zTwwTW3ZntKwfnyIICkAk
gFAtRZO3r6A0QbVmgME8826KFVvA6HR5gOUHVjsdS3X5ac5+1JbLEfzqHbdinza+2suemiaG29G3
w6ddpDB0N8qo7WutTZylhRXex2vkrjN7ObRMVGVLhY2S9erR6LEu5sIij6Qh5TA4+mfB2vT54+XH
Oz8IujJ6PVFxWid1lMSXYmMMRS8Vu8iG1nKgj5jvhNb8rCvZ7h8Goz2JSiVNXb7Nt3OpDhZUEpRl
Xtfoj7BZnhbnoE3PktNkXqMindlRKYL/N9by3796b0KDk1UeE+78/bc0/SbVD3rkohOBLpVByL38
YGfiMBqVkLCGZbmA6FZnhGLkplEbKE37hSEsy8B2uNCG4ZVT4tz3SmkONStIBQW0x9tnkvGDGP5M
cSFXWseyMJJ/PLVLUoF2VshBlv1stdhpWov3vdTJH+MP0G7isbsyUeef4L8BVjuOos/omltl9tRq
qw/H9vfH3wMXO3YapsgAePd2gsZ6MGgtSUkr/jqJR1Px/OZfXgHcDIk1TAl6nfy2jCGcY4t6kpn9
KnNbo4ni5Ud4f0ACXlNYR2TY+ff1ni/J9IEERGmctAirQHAMrC8R1m36wrvjh4nIiIwYjD4+KnjD
d7sznV1LjU6r+qmQjtFN5H94Nb39+dUnGA0gNeacn89vzcKh//nlmTpTLkcjxa6/CC0ptq23E6uc
dFzeNAzH0hPWQCPmUxfQI7c6SNqhlEVXb39Ji1dauJHwkUrjp8t/wPuv/u34q+ezQFvhlqMrkWA9
V3iZ6+jYZdKV9XB2EBQ3S10P/dJaaNFbQ17NCQ8pRY9VhxszsxPj4fKD/JV6vT3kFlUlfiz0WEQa
aylYMSO2iAmBT+Tmq23dZ/qArk/RnsIuil+YZdyuRfZoTU37uStlhUC0jEJbSCXfmWnhd1ToBnQz
ykZ9j7CW6iOtcqOXTujMXauO3Y0ahYHX5l12mOMg22lBnexKBYmbOKE4wBgut3tCkQaKfD6Nx5HY
cR+QaLAb9BCHqW/T730VBQ9UnkZq+ab0ksyj8BJMGpztKSy9nl4pd11Nn2FfTzErBHNi57GUOEYG
BW1IOinfcfD0WNrm8j4u4h4ps6o8j7H11Bbtn2gQZFsIxRSX3By185Y8WHiopyn4WtC6/qaezO5g
6hUdodK+0v+MaMl+p/IkuJffxLm3vZzEfwncELJWZ76R47ASM423XZ1STKJ4t6/hlN5vwbzr/4ZY
X92Uxq/zsGQIa9sl2KW2l5/g3P5FPsIEHmlhvlgHFEXBTI5doJ9EcaBD6H6ufpdZa6v+McB5eHms
84/y31irD3CsWjUNasaaerqRg1jUP9hlif0XST/uIHZJjl1s0G8PFKkIcqXi5D9J/bbcaNegl++j
r4UEuCRv/qKf1ixxIyhJFwaSeZLGp44rUKUtKp+9ei2Lc2ai4F0uWU8apyzkp7eP0cRRUAlSb54i
8Vt/k5tfLr+Hc4/Bc2A2JlJGY7mK66BMCWUYWPpJokvAw2jO4Dq0Svg0p8pwr/V4/i6PJ8v8vW/3
KxVu2sIyRj+KnHP1mfhdF/RzWueopKrqYSing2RiiN7UUTKDLDJpCS3lX02xTDbDnDT3Rgs4ibY0
oe23IEXFiHRBYzbWU8EWZW5MPa22U63mTL5pOAow2u8agr6HhXTgFELRfbr8AO8/82VHB2mJCmGp
sqz+/iCV2l7I5uwEI0DUepsShV1/uLii6uSGEfcuAK535dqQWFvFxBmfDJH2aQjlGn0EHuFefpL3
K2sZhVwM8dCZcCWvw0KOOyM+Cf2NZIXOMH98S2QEIsalE8j/I+06miPHmeUvQgS9uZJt5djSSDvm
ghgnAqAnQQP++pecw5tuNqMZmi92Yy/aYDVcoVCVlQm9mfkFCIE8NVhankQmlL5tF33+GgSIh/eP
jwOcnHgI6Xho4z15eUKGQtko3hVppHhYPKtVZrLrDYsD8vfz0zSevUaELnvW2/g8tb+OfEvkA7gz
niu5F3Kvf1DvE+fCcqYeBrTOImN1tfKopkD/b8DuMvL00UVDN0hTPzpbUD5wkW9G2dZEBXLmFkEv
5wpPFk1UGpuG7IvicPv7kz+6PN9/ZDhxvB2ggK+ATNzSGPdN0US60YjHTvPYq0Y6dgdVwPrBol1/
NInmBgPr1/rHrvfzZHkq1zuQXLviB2ZWaTQpVGEi+atLA/F2e1xrX5/5YU0lIOMQdROBjjp05LH7
h3wISiHoM0GBELKG+O/lRoPqDCgr4PKiARwFKhBQ4f74EOCysCrIFmKmZgfFjHUr1y0svaqfCH3Q
zNUVmF6xs8U3HKRC0dA0ae/OMy46JHiS2Ishcg9b2zjv7ZDWYF8KtTRz/UM8tvwV77wiRP+uFZYE
r4zQl12FVzdVHDLx0CP4XlC/DqVG6xAn+w07Rg9SMPBraBtx2h1BHfU56Qxvwwrm7So/JSCAUOkG
FQfQ8prGp7iX9pNHbXIQLAdyD2yG49vgO8oJ9MKIDw36QkrQx4G/XCvEeN8bVf+WSdzhvcN7QEsa
4pKwqTW1yevS/fDLanK6UK1Ehx4IKedhiYGz4OQZMyJmbCoT7IofXuTL70/375m74nXZN40zLYH6
lFmfLfv77U10HSRefn+2iWSnizyziB71KddOfS2bRx2ICTAsah2U6XpmcKiWatWH3RY2lI2DgVQ3
hHTmbkurmNEqqapTOx5d8epVK1fu9fG+/P5s2iqvbmnZ4vsd2nV1uI9hxS8uwEthAccaMcyUbZpn
BxoWD/0A3RbAm19SoDPsAUR5oG4Ae29KHiuWQqnqq8qzze31ug7w/KmZEa9toEqB3p2vFzgPVdkz
diq8/tlO+xc8kqLYTja+X64UCK5Do0tT0xyfbT29i52ESMFOlWuCBOw7M3fQFAhvj+d6oTB3ENv2
J6COgUTLpRFXjVrcNyONmhw0JemhyP0Pn6BLC9OMng2D0AFNEajPRl176tRWeP/9byOYhdyyTgRL
HXxf+52Jjd2tbLS1CZpdVEpzMpnX+HxOX2UcWmttSksb6nwBZgGwA/o1LfN0GvXOfZMqZAlomIjn
1EpXttO1p8E64P0GBADYuYExu1yHnII3zvAojWz6SPxjr4sNRCKQrY+otdbrtWgLOwpQJmgqIZF6
aYubg5Z3tUUwKPbosy5oyudSqsCf2M3XroDFGbSn4hbktBCrzGawrFLNL1ObRIUYtqXItqVFP7OC
/Orjan97ry2aQpcUxBgBOrmKKXhXgXfW0miUoR/FjB+MRm2N+AHShiuHZs3Q9PezQ9PbnMfmCENG
eseNPEjlsQCF7OCuvB+XfAxq8hBcstBJhPbOSzuo4faW3/U0Ggk7lpl4RCLp0Kh45ZZe6HoA/PPM
zmxD9C0QiRTlzsgd/FeW8O89B4KiNfytmY2PhBthgfihaMyd1LS9NLMvtxduaUNO3W140GD1ru67
2CZpjoovjfwEgJWyD0iJfkvyloKNOP9029Yfwd3LsA2DPTM2G2zhDLIwlEOjOEeElYIKeFOm7i/Q
77Z3Ju34viqlE5oV10Ji6iBUA18vuDXryX1hRwVGJ1Hnwhtq6yqj+MWZ+5mA8Mmjzk6rxuaBOlBu
9FVqPNi6TDc1NcF+mhKIyGhuhonUfOAcQBlnj9LfZLaF/ocyj1+cJKHHsqn9+wyUgCFUfLsA9TY/
zJOGHmqNtgGIM+kTQ1dxSJXu3/tx9h0Uo/X92Eq5GeUo9v0ABlCwjvbHKreKJ5B3NVuagyXWyxz6
WCfp+9DyXcvbFuKSfVaHmnC6JyKbMqxRIQ4aw6egTGjk0Wh9vPjZzlIgQEzvxeh3KLYpMywoGsFj
R8SgSI6zQ9LxL4pItsHTGz/YGX+44CoDUSu4mCjgkrtxtPyga3q2t8as1EGL2L+D0qvf3F7Wq4sA
2ZWpuooYE8C5qzJ6CWbW2AeVEUQHA9N+zq3Tx78PxM9EEg6mCbxdLo9iVowsHxM/OVl7ZLfHZCXi
u/Io+Pk44VN5E9HydXm4YZU/xEYKbNh3qwj7nQ+KNvp6ewzX53yyMjUX26ATuoaIpElPjUrBirKq
oP40iI0j7tN4A741QvRgIidVJJTmB+Vlpx5IkJqiMqBPuVawAF1OHuQ6IaDej7CL4/Haf7hBFp9H
Zxi6iBGSITMyWxtoLDsDqB7Sk4hPg9hx/uP2vC3sLXhHD7p6E/IESaTLn69iW4L+j/MTbV+sr1W1
0vq19vnZ7CSJynvh4/MgXRPQ3GBDu7k9gKt7BMXeswHM3xNFlku9T6Hz5FDrDm+9T0MP8lRQzK2E
q4t2kOaGvhSaDbEmlxNlmKCcz6HddtKaetN4v2X3wMvjP4zlzMZ0l5zdvZno3HwEW9sJQlqB1eWB
A8h/0q3cvItrgrYhDAQMM0iwXFopazyOdV3wUwW62J68amuZo6sDj72KawhyltCdRAftbBhVq+VC
QI4w6rrAGp93YWesQOwWFgMwXkCwIeYDWqb5W8ikuEZaCTfskVPffSvL31m7cpcuzNKFienvZ2tB
vMQAB/BIojQF3SpY9D4a3aOcdz6E2cG2lJO1HETmEfk03Bcf9+gIs4EUhT+Exta8hCWFRZTpUxJp
nLVoW3UfiVevTJB+tczTCIBPQAOuhSTkvMo00sZIJfgkT9YAeQTU6vIdUMn0zgPGdjfGPfuOqzAN
PCnLsMiE2uWaUe+Re4P8nF7yn1opoYHAwX9nj3AUAan8NaWxq+Br9hNnTyizy428btL41PnVz0o0
clu16tkl+uNY1SEot1ZeOoub5mxKZg8CRwMbnJ7w+ORytrU8FvL+520XsTgiG62TYOEB6niOhDRK
UPKWjJDIcT4rXwtldm/r8WYsX/xhJXJdHAzSy4jEJpDgVScoGJOy0evjExXqLc2sTxXpd7dHs3iO
/5qYg2nQBGraraPHJ5s9+Pl/xAlT/i8TdmZidgOBh6EWfaFhC0BeK2t+tdCPccEgy79waw3ZvDgc
XA/APOK5i3ripc9wpQPglmxiUJCKUM/vDPUu6fvtKVvcAGc2Zn6prGhum0WLUv5AoB3WBXr/o6jL
oOnuIeQR3Da2OCDcFGiuh7DkVXBjuClHzIAjTpS9iY1vfWbsKo3+gxUoywNuM+FfEIxcThtYfdAj
keDN7ulkHw9HO9kDorv/+FDOjczWZgSPgjX5xagGIxOIT340fPiuDezjVziOyt+xzJaH8G4sQZVF
otJ7UwlAqU/ZP0QJ02lEgQG8HwioZ06mQ3bOKAeXRF3ZiVCR9qAP4A8FnGBlXZYcADBugD3auETw
VL9cF2vq2nctSNY4+8H+L9dXLvGl+wMdjUBa46a6lmove5CL8xaurFP+ExRzD5B1ukN3+0brrfAf
Ft+ddjEe4hMF0WwkyN4MHXVwH+pfHfaLugc2rCQalo4KaqNom4eW2PQGvzTBSKEAtAVpuZXsKd9Y
BmQntv8wCjRNTTyaxqRadmmiqnRrYLVJoqYUDHzM9bB3wJ++R1PwWnJ2uhgvEgmIqV2wauDFgcQW
StiXplJv6A1ZKD3SW/Up8TM7aIv4y5jzT/DYv+sRibXB07OVDbdoFZ1vJmp+qDvO82mg/9ZGO5F6
hJ6lbaztRT4EdvWfoNtqvB+BXr49nwuuFBUcD/J34OrB7pgtme3RmHSFr0W0eI+hcVdzGgAZH5ju
fQVa+tvGplN5NaO+DmeK/XeNJKaaUpB8yPUoyXt675pI4ynepbtarwTQcWKrcneivXcgSymgj3Tb
+sLuNJCCQkIU84on8uwoDymr+yQWetTpEqTOX+r6hTKyMsTrysj0EkMb4Z8aBZq7Zxs0FiXzwa+g
R57xzEYjaPs7o9CCuNsJdxNT6I4c/OTH7ZH92fWziZ3A/2DmRFsYMgCzoUmKpFqaVnZkFUm1HdzC
CYhJ2JZXUjtkWmNuAAh8S8asBsajHpt9J2UejqNsfnu1N2wcXuhPPmQNA7902yDRQAph1Kz+2pmN
/JRDMQrk+Cp57CsZB7iljBejAnm8HiOy1lSGjVoN/LlWztdBVdlhcAcj1LS22yEdloVuqTqIm6W8
gI6jxnZkhGxEUykTQG8fzEwDXElERwLtqBplz0ov9dfbE7TgZi/mZ/r72UMmlqYGcgKAF4Vubhod
fC+hkyE88T/uY/GYBGcenAZu8flzIG0tvxhq4Khs7wDRkgKvgTVc28JQLkzMwvkSIXGWFjCBhI7Z
hc5wx9RxjQFq0QgOyVSlBNZzHmGLEdJPPQdOy0s+WfpBVGGRYGuslXcX/AFQnn/NzAIFWbGx1dDY
F6WQQEO2VDd/Q2ZpqKKyBPFT9dUrVlIx18LSAGqdW5wdFEiNkqIpwO5PUz8cpRe6Qt/alG+lXwQ0
uzfUzkSO2tB/DNm2dT4eGKHdAP+gz3yhO3uoALQzSOpF1UTCXzn3lDevvbcG8lnyQRaAukBfABQz
ddBfbndWKzCsk9KLEnDd+5BoQVMcYbhHSBE47LuR3OWWHWT/4GAvzBqXZrNkFNAgqb3ILV67ei9Y
6LOPRxgXJmZ3Mh854e1YeVEWFz9NlfzoBr4dsrVHzNL+P5/A2cZsIQDv6jEm0Bw+F+mhmpLl2r43
t7fd0rTbZm4buRvc6FgqEDLMo1iXG2DVVoYbge4N5FovHX9NvTWS1KWxmIDwoq0VNDlXr2UNbtxl
A3MjqzO3uYJKxGiEZfa94Suj+dNmNh+OaSPZ6yBDeI2DtwuzzYUWu1HfZHI3CEAYy3Hs3szMZ1vl
8PqLa3GyozoAuHLg/c6mND4I6PLsFToKIS/gQ5CGEmLe9Tyvjmj5L8PWhMJJabPkDvIF+Z3DISbV
E8sIR8NUX22nmLhASugYSLiOdmicnag8W6Aa0+dxUNiifpHd6PwWUIe5H+zUg+CLnewaSPuc8Kyz
N01LvQfGCTDfHq93onCHJ30U/Kh86EAMTcufJHSIkLmBCmTZOORR1O2HCZOmDO6ELcQiAW90FTW4
zIpTavKTbUMtmb4nstqhXaBG4eb2llvYDdgF0AiaYltUJGbxHkS7qqLVbQ5qK0gYvpP2XQ5uaKk1
SPSandk1ZdQuNsOIAZn6jzy9K/jPutu48sNtMJi3KZqEAgG6EvA+v3Q5WlvH0AjS+ak31IaCBbTI
ipWIbnEkBqJG4ATQbjOvpo96WmtOotiJo4yH/tDy4In8zXTJgZRrtLsLwT+Ct78naDZr1liTkRCc
VYC4rHpvNQ+1A1hVc1eOz322+/BWsPAUnDoWQUhz1XFbJJC2QHjnRB1Ewnl2yIrv2OdBr7/ctjM5
yyu3ALaCqbkHRe55dciHBqsQjeVEI5S8mP4NZbyVJVqyYOHbgOWC1uZqiTK7FUK1sRexsAYGzV99
JS05agC9wegIPgkwS0x/P4sfM9oCGAKEXlRBizXZiOSgef+wGucmpm14ZsL0oRBhTSYa/Rn6k64W
UvEQf/n4UoBPH8wG6Em8zmbYqVCQKdPcqLZfCD2JtRtgYaVBmjDBXPDvVfjbGxw3HXTUospEoJE8
xdCTvD2AhefqxPQ6MTajm/eqrNLVkAUEvIZGnteFZdf9gjc9Fo0XmAyvibqUK6uyZm92IGWXaW0D
ya2IpO2TWVv7PG4PsYFKPJhvCilXylJL+wyUfGBNQD0HbYMzdyY00dgDpEgi24968rtrH4buHyKo
cxOz0IaRpnMzDSak/2jqL6l8KbyPwg+nbgggPaakORzmvPYFaVbP8StOIz5U3wRBKdJDA9HtjbBU
eQErs6ahm2Saq3nN07WdZswdHwU2tHkEoH5n+gF1QmgjiVxALK24a1JsDS72FO1XpfKPDpHb1qWf
09Ta3/4xS/4HIubWn+Qt2tNm2cg+N7UOmH0gIpgOyK1IPzdQqbptY2lreOhssQBFx/n904py5h+I
rKvYyg3sRBvysAUkD6rWgpomGMv/wRDaopHBBVIHD9lLR8TkUHpQv8IGcbPHFtS1epI+QSJz5WSh
k2zBW3hnhmavFNfS9PgP+NHvTH5fgWtpZ3g83ac9/Yzk7rjTACcRpDYfofBR7UZl0qNsu3I7UtvZ
5aypt55dgT9V76qgLaH1iMb/nyYQM/tUVfFdPrrtRlKgdYgBcW70RVhbxiHqrajfIZlXE9gqHf+r
3RfuKc39bMOaAnAbRNP71NX4tlRQE6hlCnlNg0PFs9JzgGUA4cn9rrtP+cCPvgTTeVB7AFy4tHA2
gHTWYceVvcvLIr+TsenvLD5CZrAaIJDUQnaXDCl4SnzH2ScFHGQsmv6gMeEGKCePb55yEbZCcGc/
1Nw+CB2tjdDKc8EvLbUXy0W6e0Qd0WkSSF9o6kmjsXE07fEtw//11HR+vh3dcdw3mfXVddIfY2K5
O2Mgzn2cigdLy6AFlnRbYRfxUzNWYBzshzSEQHYeDKWpBXKMUdVXgtzHY6rC1IutwGtj9aJViLxL
9LmFdSnoxnFH/AE57S0EEKA+bLDizc5ZvWnBr7tpnSLd121hhaRAqyTaPeUT4aazt0ADtW09LT4A
MjxseG2Dc6MrX/3EAzR+xMbfIoOSQf1OtmCbphXgU02J9D7U4h/dpOQbCM2PwYA+IMjej78r5Y64
9HVt2xdGFflGLYM8weMBQMz2qcsLbWsNANSrSXHNyKzuvum5HmZO2+FH0m/gGDPeqOj0O792ez9U
Cem+yzwGiUsOxb+NndI3XyboyELkvsv89j3ruiGAJlb2DhmV70Zf549jiseL9HP+0ioigqYFTQKw
nqAqY6W71SFk8wL5Nabf9fTTkHv+iRFw7o+2pPityr2HTlC7icE4GcY+wF6boh3thyTn2WPGtDHs
2tIPVFPKjZFn5Rsz3Oo0ehDHm7ZSfhxwagKtH6CWnHE8UXQBkVCIQQGtBd2cncY1e6PVyVcrle9u
XWdPXtuaISoSxrtVxd7OyuJ4jxax/sEXYIJta6vcQfO13KQS/Nup5TZRWkmBUxSXu7xqujuep+DE
BBgu3zrQFYBCMY5DA42uO1TLMNAh4xDLTn/3NW33Xc/4MxGgYs+bJn4znF6fGHk6FG5jNEIc3SJR
+6ysqwA9HexOF8Q/GBqEJN2RsWNGdW9fNPqwKfS+21ZlbQGg26DdN+/ZkZtNue/G9w5yiQz7tkF9
bWNaUHa+7RMXHDzoQxzcM6jMIS8/84nu6NLaGBtxqq0t8CLWSty04NsvPj/zhFqLPgq0iAi8YujO
t8ST8LQjGCRX7uUFh3thxrj07JR1jexjKU4NRKrptxK81+WO0pUYc83KLIbh4NjWfVqJ00ju7PJI
rNei2TprFNNrUzYLY3SLuSV6vcUJQoRBWQFlYD00/sodtZQuxIxNqDAQEyF1N1v3Aq2KEtwL4qRK
HbznJPd+GRzps9Qe1WNbIP+KA5PEOz+zMsg3Z9rGGnyxyeJkDXq1vAP//pLZFvHrgsQFwy9x6cZU
W6KtDHXt+7O9IRkDWsnVxMmALOlG1ZvbB2ghjgZ1HVA4YCCb0tez5er7hBiix3INzXOWPBrtC01O
Jj+itWolfFkcyJmlaeOcxUkW+N1xrXXiZJHfQAaM+ffbI1n7/rT9z75fZ8QZ4xqHyK9zsNBZVhIm
cJi3jSwkxiduSCDsUNLBo3O22qojLW3QnHTKUlxfQ8jIj7Gl26ljoIm7oM1+NWuMsQsrNMEf0U6M
9xP63mYxrNZ3bu8UBejaHMh9ZyVEOJucgXtLey+ofHDq7tftMU4TNU8LTJ0QYHY1cbTmrBlD3Jp1
XDc0qgb/YFZuClXi5lDUFIGPsZbEWVg1ROcQSAT8fJrSmVMqlOkVhg9QOIs3uHjKtW6hxe+jfAoA
Meic8TC93BVtLYxccPSRZFa7hUDwc4Pmp5VLaMHlQa5+ehZO/e1X/YhuDtpDv+FOlKQg79/nAuxP
x9trsmZitrnRYJEQW8FEW+y83ADpLvoRP9zTg0wniDLRj4BdhmTXNJdnJyhFnKybjOMEBaVzV4uV
N/TCUkyCrchAI7E18VZdfr4z8NZTiY2z44XOxvlwQxV+PaAx6OYxAOUHQ9Hl54mmQ5LbG3HxQDmk
d1ExVa+3F2FpAHh4TXS0yNBecTdD8IQ5TCGn2cRgwQu9dsW5rH1/5iEHvZQNHA8/uZ+FtRvIyh5a
cCQAByOHjY0KOc95SraMa+j3cQB4S8iic/+/ZPghQNgtoQjtyp//MFVntqahnm0lxPN27o8NPw07
ZX3StJfbn18cCionuPyR+rsC/wwegYaCKsSpS91n9H/gv+DN3CG7tcnXXP6ardm25bnplD2eaCcz
yxhIb8SXsdOA1pNOGhpJbgelWCMGXTjtEwELApspn3CFCCKaik2phDixnO81+qB4ccfp19tzuLTb
pnzdJFAL/va5fAx1TaV1CIpOlv9kZxB1Xznu07zMrhFwH6IzBFcXsMTzPJDhcxPN5bgqaY1GfLwh
pfZTp/2W+h+Hal0Ymh18r+Oel5Y4+Kb+y/O+5MQKaP1qFyvw2YV9cGFmdlNlea3nPEcgxsdvBTp4
ysYNMnDe2vFzY6zEMgsb4MLW7PgQr2RJohvi1JYnk+678sT7/e3lXzQBGOifVsSp0+3yhFqMScso
sfwJ/yKtLYTmHe3zbROLOwAQrYkqDira82q3rTInx2sApzQBxWPAMsFemSnYS9VwDW3ppfbxFCqK
Tn8rQrMlMhTkzWusCXqRDD/wJ37UUhG6MWy6RoG/9AKB4uSk2Ic4ybmqPJBUxNJmHQMHvrfxEZDx
YvztNeTOyIuNzdi70WjbAVWXgLqgZaTa78Ra409bWMOL3zBzTblEUQrEiOzU6Z0T1rm3bXj+jGTB
PzyzLwxNZ+PMnYNRUHi00Bh4+Em5bcbvoPEh29u7ZcEfgfkcjUoTFTLo+WaLlzdpJkdpsVPdhk0I
BMj/9vnZkXIdNcQxdVAt9DY6Lu8f//B5xEyogWDHg+nmcoaAEOa0iWssBfF7NPDxB30A9P22kYUD
5UO68f+NzMbQ5nWl933LTlp1Ms3vzDH3hpGFuvHptp3FfYX3xlSNmtJnMzsFU5ndTHZ896jkHkkc
5IXWoBzTR2b3A65uwG10wP6Q1Z4ZcTlEkGWVoJ/IfAdCINZWOvuWBoFUjA8TiM2tOXC7h9hVkwoP
C55vi3TjF9t0zQksDuHMxGzRWZ6NqYRuz8mvtnG8cTcfXwbAT0AjCTdxTb2KnJ9RxgrxeAlZ2czW
AyW3WbGSFZoeQFfLcGZkdg8UWtqK3kGsgQSA3Zw0fkfIAykPSfq9rX7IbgXotbwqf8c0/ZwzTyKT
qolFDHOF9koZ9Lv0vW2upNOWl+X/bcwjm7wYskRDafuUOsfE3a/xTa3M2BwSkpEx96AiiRmzUbIg
w0Hx4VBp7dZL28fGyl7q3tohMb/iwKaFuLFQ8zpTWQFS3QwJzJJvsdkGgp584yTyfg9F+wBA4f9p
8xmzve33qnU08GOfYgX+JjKyAMxHFH2S7UqcuLIjjJkf6Fs64PqEIaf4Rdmz4yH3vkaLsuQ4z07S
vFnAjQ29rnWGNHG85fxQlY9+Bbbs3e0pW9x3QLxMVXaQX81xzCLm3HEHvEpIxvc0ERv5D61zIJr+
a2F24evERJ0BWK6TW5RB/xXdIsH/NoTZRe+oGtrgBJtMJlF+6Na0bhfXGpQKKAxPgCp7tta1myPL
DWWiU29ZAR+eK/U5px+P0ycy7v+3Mf2GMw8Tp1kmB4/yk+4XYd79Hu3Xpt1pI/qt329P1jQZVyfy
zNJsNUy3iUHZFuNF0G/lWAcluAYMvQsFCkING/9pd/0d12xpfCEdM24wd8Q9OHowrLHlTr/21mhm
FwFAxHaqEw9Pdv1B0B+e+K9IPIgu/bw9aYtmJrp30PICcevM/ErVtl7ljmAqNjL/1LPivgAjV0XG
UCTWyitq0RQUQ6Yud2Bt5xmhuIor2+18fhozB6AUZcgH7ozt3mrzHvTMPVnx0IvnH33qBsgQ8CCY
5xqTQlpCQ43+5LFR4m1I+sDK157Vi0bwYJ94xH1Qjs62wZCi4x5ZNA6C7B+C5sgCrkSyi2f0zMBs
H6CxuXBEbfATj91D4QGr7DufbBZvb++D5XGgUQwCkdMLcbYPeJrWIFSBpxH9TkMVNT/+b9+fuxo+
WoWiuFaS/yqULNeYaBZ/vodGp0nZF4IVs0JAwyBaVEM/4qSSz5bcIzK7/fOv9q6HaiYAc0D/Ia18
JauTCwAlOulbkW12aiPNynwyoOOzB9Nh/gCiApC63TZ4NaDJIFrWkdkEcRg66y7d5uhzMuK4WKDW
2aAOsbGSDz/wYGFiNZ3ooy0dhbtLCwk4m+N4hIBvycxnXcmXkaxhca6JNiYbk0oKHhXYWHO+XOCJ
Ja0kulZAYAwJHc0afoKEwd73Im9DHVTg9+DD4AfGKuNrYiVsY9OebiDMVq34gj/x0YU7RT0DLgc9
o6AxwDrOAl2aeMpM/RoamB0JCnAVgSojqKjYsuFzTe/HeK/TL53zjZYiAOii99D1Ij553dsoIVsO
wpq0ccPeeseBP2Y9Lpfq0epWOvGvLjDPRpsmSAoQ/0/s4bPfyIBAScvY1iNVgAuRBbXfbop42/gb
S1vZzwvbC6bAOIn5gBjVPDZqaguSsCg3RaZzTJ1nvV/ZvvpVeAzyOfhDhF5ICVugorvcXSKTBSuR
o4tqLcnuNAH9ALvtOmSHpb7tnNRUgOtmvJ4Y8bRD0wETIZQHvE8RG2hxU/aDPfpyV6MRCTJdqt4W
8HmvsePyXVlJtQYonn7Oje3hzwrYDV4QaMiWzalstiXZFO5BJitTvmZi5qJYamYlOkubU5t+Rtbf
RCtfo73d9hprNozLWXfBiYymTwzDzp+N4ltmyqDLd7dtXK/sdJJsEEcjSQDZ59mFRJQSXQt+hJOW
sf5JZRqJRAtqsdbv01CMhbkZOvKmgP863DZ8PTgQ2AJmgOIeSBVRWrocHG1UY4JFyowsezeWd2rc
Kb4ytoVjARPofEIDCFpB5n1pI8eRSRvHjMA3X7AN0sm3h3CdpgTPOgpWLrKi6DC5IsKu0l7Vpe52
EaO02dUmrd7MVLIUnHNl8mImzHgdS+enUrTYddmg71nZySfhZBm8lk+7lVt5yUGjsoHlBFUUBj2n
c9KkS/oGXA2RsJJ2U6LLbJt7HUjP6mLwwKcPOlTDr9nGY377Ca0SBORIjR3EFAzdK3OzsLwXP2W6
gs8eCnYSZ0alJUM01kfi72LzwfS2t6d/YXnhW6e+QzBsYxPPdpBQDVN9DRMqfwKTQEDWgrWFMOHc
wJwhCY1dsQ7q6yGyP4FATFoHgO78fuUcrIzCnTkSw25JPyQwQvxA1IFYa3VeWoizWXJnTsRRWGJU
0obI076Bw8hh+7x4ub0Q00Rfulsw8WAd0Gc8nYQ5zIBROfp6r8moTlVvgfgtAytMBi6gX5Xjxz+d
hscAqfsjqAQLYwwQaa3RIl8PEg0WUzOHA64ssJnNtoI5gh2VS7ON0Lzehn4cR3rtPlEINH54W18Y
+tODeLat1TiiTZ0aLfpQN3q5UelucFaCm+u4AREg9C7xSsCArtoJbCsbrN5LZAQC6S6BIm8IJXZp
PbdyZSwL7uLS0sz3l/0oCzQrSeBH/9PHrc3um+HNyHc223tJs6mcPZd3ePGv2L3e8ZdmZ4tF0A2f
NTbMCgB4jxlz7DuVte3x9qZcsALZronFAJQZAMxPW+ZspTSdcavTwWpHoTg8is+rfZ/X3sG5MDDz
cBkyhmOdNm0E8GwVoo+lC3mXZ28kS/pdQs1ud3tA16cM4T26aFEXM1CAn3NAIHOkJ0kiMaA3+qZn
oaf2SWjloZnv636l1rcweWiUA7U8aAsAaJjHexwgbDK6iREV8kFUe+Zvbo9lYe7AvzC95KfY46qg
U/ZJVrhWaaBn8kGIne+GerNTP24bWXAK6I0zJklc0M9eaZuTQo/HHPdkpLRDJe4zY+OKlRh/xcT8
hmhirWhsh4LaIcU7I0SyRV9rZF0zMbsf0CIqgdGHCXO4T7514lgnK4uxYAEZIxDCAfuMGHAOXfHS
HGj1Kh+jRGusDUDOx9yo08Cx67cPLwgobPFqg0KYMT2LLo9kYqTEF4kaI68uj6Nh3HdxBmEQ5awF
HwsuFIagfwNYGiQl5tXO1gY/PK0bjIgPW298a6CpZ/D80QIX4eBvb49q8pKXtx8eXegshQAd1D6u
AllGWdMXpl+cUOcJYvPdps+D/OK0R17Q0F1VjbxerQtzcwGhruVjkVUw147fnPRYFOCBGlY89JqN
2Z4bVT6ktkEKaOc+pvnB6j8x8/PtWbv2MJfDMC73wjDYIPZntDgR+9h7KmiGldO/ZmCWchGOXklD
hziV6sS+kTuqrSXBrp0YPNiUfLDgY651d0ajc4SV4fHnDr0WKJsd4hgko3Hp7qiVfvzWvLQ2u6wt
SYemqytkDp1+63riidmr8hULW9kE5sIB8gI35pX+Vdd2oIDmLmAX2abwTh2KliJsIYzUPKv4w84A
ZD+I2tFfCg5SgEgvN0CLtoi2Yi5YNV0tcIGILNH+uebaFjaBObkAIG0hlXKFKLY6hj7GupvK4MdP
Nj3c3sMLx+Ti67M9rOlN0ggdXwdHzTOgIk96QZ6g37mmKLO0LMDXAj+Kuwx647N0Rs5VUwDjhaIL
2w8CHU1HNPsFCRrl1aZekwheMzY7+6zqzNZtNLwUrK8Q19NGEhgph6abFlr2b9qsqWouT+Lfwc0m
sSz8viATLhNdjBswIwQC6Tker9StljcCompAY6eS/2y3ZQ2o7CCKwVG1rpO3UlT1nUtafWVPL1mZ
OMDAcgK2kyusMi/RD2aBV+VkQ1BsCH33y+0Nt/b9Wcg5mlRmOUdxPDO0ZyP7KlPjv9sWllbjfASz
edLQtgY5X4wgzo6aOJTanhcrseX0idl9CYCyhbZ1PNUcZx5uuB2vhqzDgtfyVeb3NAHc0zImwtvA
atakYZdn7K+x6e9nrwDPJnjBc+xmzek3qvBC9fP2hC0dl/PRTBN6ZgDE724fcxR0KNhcwZQohsD3
p04CASAUDzhZKegvDQi89VB7QyAF2quZPQMc6Tnen+xE79TXdM3TrH19tsHQgFbwJAXuzgTO86ms
1oLZpbU///Wz7SXHTPW6j1/PW8RK6BkoviXa9y6OPp71QIHnbJqmZTtbltHKM6+cDKGh/Ke3I+n3
28u+NlGzN6wg/0fale3GrhvbLxKggZpeJfVgt23J23t+EbwnzQMlUtPX30Wf3JNuttCCdxKcIIAT
VZMsksWqVWvVdga0BjB7hkfBR7W7/fm1bYgUHgj4IPhyHcDaTW0C+Vim0dLbgQHV+Rp42MXID7fN
rC0HHrHIM1jgFwApz+UsjXMCpScIJUe5c3Dde039YGjjQdENf8p/3Ta1sk9QN0D5Fp4LGkM53QuZ
jDGNjTmJ6tb00njcz0y/V6f+k9bWR7Qe3lVFl3u3ba7MIiDYoN9AQlRUrKThaXGN7l3XBYdpEig/
nB7Kp8fbFlbcAEgUDAioFBFkSJdlUTlMyZAFiDQz+VQZd5q6bLwwVyygbwdgQQHyhiqXtCMNQxmV
jDSg4s3uk3v33dyVkCcE9QpAgvA10XZ16QH6lDmKhe7kqNVAnpdM1AfFxMdErzaOLfEzLw992IGm
MvrrNRUVUCkaJ1VljbrdDRFgD8ZTNdVDgDw29eKpsQ+dPowb9q7JwMTAABeAXyPzf8Usay7qoHZT
MkQZJPhiEHOk2s5hPzP7gbUhpC8gArj4TNu/1x/wABRVd9E4gdYryR9KjguUmOMQ1fZy7Jo6TNNq
d9vEStZO2AAoGi8PVPZlIISjz3YGUByIjKGlgU6lrG98rT02TeOVNfN5DVqbxAGExQY/xBYK461m
Ii8kHrtAYCBtc609CPFDRglyrZHDrMcpS4OiA+TXqvfZkN9bKW88NG161DDAaqlOXtIhbWlVyo4U
gCOCrb3NCP7nAKjTrc66690uCCgJUtGiVIm3+KUrK/0MOQuTsihRDcWvzNw8pakDEeO42yI8XPNm
UXpGhgzv/isVvtwxyh6KXX2UG0ED2h2+7EstGOavt5f6eu9jRG+UeaLifgXxTx1eZkqu91FlTXdN
qX3QlC2BprVJg76nKKe7oG6UswmpPYDmKa0YnuE7zQZ/GAgWymbDZdfGcW5E2hVOanfIYZUscsuH
QX/cEn66ToyKMiLWAZ0w2PBXC68yDcVpnUex6Xg8/Q3KU2/JXhtiH6j6rEF9xHk3kg+ny7lJKbyo
FhuKbKrGI6PVvuAt8LEy3t2vJpmQIgxWVHGTlRiVujxq5n3dbZQZVhflv7MmE560MSexleP7Sf27
Mn62+l8chYjuRd4VPb1XnEUMm7QnajGAfX3087II6vdLaWMRsN5I7yIeVmWQU1mqJrVmm0d59wzx
oC3WzOuIBc3IQuUYkFNQ7sjBkdZ3NkmpwZHXy44VAUdIx/ECHx4qkGOg0+a1AKvq7Q2/emshVEGL
qOAnA5XQ5RmWJcRKe9BtRFZxAKt/mT6h4dMrEuKNGcC17FtBuyMo0m6bXXMFG4KWYPC1xb8lq6Nl
p5qaqzwyyzB9nebn/+3zwvxZLJ7OppZzMHxEMRQ+2SsEoW9/f+0MQ2xEgEFGvvdKjpO5LnGMBZtR
7z5nHCqW5uS18wbsfXVpzq1IeQp0enFt1jBJsTOXr6VCCFg6EvMjpZ3y1Cxa7VsWqKOzJf2WuX0a
gqex2vgNa+uEFllUWPFwBhJLOhJIbbXQw7J4VJDBK/cmIJB/M5P/GpBxM85gN3ZSEh6B0ifXA905
/JWvnY3Ble4CxU4ydZqwqwjLdnqvBO3v22PYmCRXWick+7K0oBgDs3+YP2Ljbz6Ppljclsjv4OF0
6cxdnqEvzJxwbB41HTe/s5XnXYst3thWNNADgaxOCmNss8g0xZ2xGdNvyZzsoI9wsMB11G00dq7O
E1pfwJUrMGpyGGmNlmZSjtNTjZ+ye7Xd6HBYOz2d/35e5o4x9OU/p6fqVPd8LA+97oZWoe/Udn5K
TGjn8q2obH1EgKdBgwHRl0xb4pa16CLF4ekes75CULZ164upl2JfyHtokLzXDCgXyu9JdWnirrTc
NirAUzgOz3l3xym9U3kMwo2/wbCpb6UyvJcwHMkP+nYZlSHuaeQ2ZDe2w0HVp4e63crIrJ1rFwAw
6VBBl6piQo2hj2xQg1NyJO0TWsd2aamjHSWy2b5ooyV9f2SrCXQDIFNC9kPOYqUl7WrQsfYRqQGM
PGntr9uHwMomQluaLSjJIWFx1QoxDrhydK63UV72fka/94blTcp+yP5HO+JqOrvawOMClRzNaCNC
9qrlVdZD5h60bOMxu3LBgV5SFUys4qku90S1hhlXlI6taN5k7R067WK6uz1hK9sVGQaATlzxqANL
xeVAFJ0YICWBa5fW7JnaB3CQF0MwdZ/T5i7bwhyubNQLY1K8EedqqS4OjJHZA9ldoW+Etmv79Hww
wv7ZqpA5K5IMHYqR1j671beZHpP+V6+nKGBslBXW/AzoBYI+FTz7r5qS3A4YhthV+8hIX21w5dWo
l4Fc2eh+3l6etRnDnS+eBEB3X/kzeAEnZ5z6PoqZ4nm8SDZmbOX7KIzAwdAdjOKf3C5aVCpZGjef
o+Grrp2y5u7dPx9ZOAC2xVvAuuoWLeB4Y201c1Q+pNZ3m3z5i8+/pcQBs4aIpXRUZgxxbZu7U5Rk
X2iWe/PyNwZwTZp4bwCQJYfloJoD88qiT9FASl9RdlO/eQyLY1a6W9DrCpUahyAOx7vj0mcdrbSm
qreQIOOuts9I90Lj/ouR0qdpsH07g5wx7x7iWfFQcDypoOSakdhyJrwMmuWYF66vl9Z9VnW/WmJF
TT68P4g//31EqkGmiaqBrs0YIoJcmgr92C1I0JoLouosLlacccjZXU4AYbY1TZDMiGzF9sD547Fi
YxWFG8hTjBSqCG8Ba7pKp+S0qUbQXw6RtSyaP5v0xeHVkVLm2WkBLF8/Bbf9cuV0QDldUAKDwwBw
J2nOel2vofSRjSDp4FbQ8+XHiPYsP+uKu6kf/9w2tjZ/b7lVsJyDi16THCjRwWrBLWRyoWYzP7hb
BB0rd5CgNgbKlojnlNxcaMQmmFh6h0dLu6vz/agEZCvjsTZdYEqBhggBlBMb7dIDDKNlTqWVQzRD
fchOq2f0TvvTUn6Ymq0k6qopZIcBDVfB0iG/ePNecXprqYYoJ/lXumQBy8uPzuQcGTeOf7EuuLeB
QUOnHJKGl6NKkJaMZ3UZoh78jLt2k6RxLYATYo9IBwvQN7IGlwZcggMgBvdmVDRE81Q+Pk4qfdSM
5EhTfblDR8Z+0IonMzcOc1n9xbGAdlw0N4HaCtloEVecXbVFU462YfApIvqzZX7IN+6lNa9DHQCV
PETAICKXTvbSztWuGucx6gX7b/qqkjDON+rRaxsHnQ+QIcApjhtWcruh6+sZb/ghSpgV/FCQzr7t
AGu+dv59KbRqF+SuXBXf17v8bmFVVLPidSyGjy5qxbdNrQ4FaHjQdKEnAQjiy9VoWl4my5KPkam8
DsVRTw+3v7+6HEhEi4oRGjfkSyqLtUl1ehc7lD/o3cnIQt7/hUOJXPd/TMj3jJJ2HXjMYKJ2IY6V
Vt4WVcnacgB1Kvo78QKBT0lzNCuaMjFrjsx471RPs/408qO6senXJsp80zQAGgTy3fKmLywOQnM+
R1x/1ulznx26LfDR2lrjlNfQ4CJ2/9uxcLbztG6mTWb2c6RknxSfTy+3l3qtzITnE87jf1rt5PTn
ZPTqsJRUjRabVl9HQFADkOImhySjhqeypd4h7z3fs6WwgnGo2wAcTvS5m1xtY/+sDJSgLR9PRQvg
Uah9XS5Y3RqzCcnNJdJm5Nhc9P52u9tjXYm9LixIh9jE+9GxJlig3b7v/ER5ibWHAiEO96riYdyS
pl3ppgPS9mxEkgumCvBwcW4u0ZCAi2f+olbG3jafHHC6Qps+TlO/mT8kbN7zOvGpscvS3k+sGMQ3
h2SYDnUJfo8txMHKtsArBvEzKARFy5Q0y7ZTNyRTW9yIevNQ2c2RWV8hOApcZvn59myvrSeidMAL
cfeKHt/L9YRfqWZFYiTousE3qx3J+MYxuLL7MBQNaRNBSnmFMEpdKHYnNmKVRHF8qj+WypPaNe93
SxPRpJBIBJrhSvVxNHoESz3qG1P+ChLP4eu7Z+ni85JP5lNt59BgHYArSvz+0JRbV+vKMpgItkwU
OBByX2E/ummYzKxxWdTPfr7XtghVtj4v/O3seLJz6NzRFp9P0tlTw+H9EqWI489/v+RGoLDP7LaM
GRjjHG/+BhGu98ceKHQjMwroKC5TGTKoEqSoxikd0TLlTw70FU5s2kjorzgqAJ1o9rFQfcHrUvz9
bJLmyWjGucCjr2vBbIpzdRl3zV9krFGtR3wI9UloucpJ/TnL7MzMkilCpz5kGra6wtcW+vzzUviU
MFLOi6uMEQi5mtr/m22G2rEuaB8AhZJrHuVgc3XUCwSYrA00/LMRb6wtARLtkDiCsApAddIS2Gmz
AChmTlE9+FB57Ct/eX/zv3hxvlFXAM6FLXe5ygNUJQp7XJCeAMvUDmxdG8fdygpYQt4W1QKRXFGl
B8AArQI+WGyK9MnnipenG14qjhrp3YymN9SbwCEMZgGZuRZPQiufSqxwnDwuBvNao/ON7NFpTjma
qoppo5y3chNdmJOmC/niZerjeMTG9n+or/3gtdbfzBiY8HAJI8N+1UpVDt2gmgtMsHK/VIf00+2z
eyWeQIcbdhuataBeIXcjsqFG42tNseCTppyQOLSPRer0v/WlJT7IG5TUU+YqgdREY+2Wgm7JBV47
BNJseM/AuoE3ofxWL1zFiCeRqxmz3yrIbMz3w0QvDUhLVHHGzFjRkQx6nvVTOt3dnr/V3y/I8QR/
JkA20pFSaxqizwLPGHtEZYV80c0Njxa/79Kj8fvPDEjvJD5U5hg7SMyQbj8Nuy4PJ/3wN2OAeAJy
9qJSKF1PY5ZSh3XOEBUUglChGdz+/NoIkKbHO8nGsYXe88szRSEmG6uhGaKKZFBLQms7wvUMebNp
I8O9Ykh7c2WIptk4ZqS16DoAVM2u51GlNjsb1Fsq/pnmrYTMypILVh+sOEhMANqTwgV3BrcmSTUW
sdBCh5aubiWXtgxI68FyXa1JacDAaAcjaNDSLWK8t0ed5FWIE5DgRlwCzUY5YBgSlnbchYm8gfCj
+dyaH8v+jzl+reajSriXMAqSQagy9aXHoTUwx92ufD/sBhEL0CoasrUCDSFdBkhA1WAthYanQkfP
cahvmRuV3RWPwIsWJFPW2/kmBy26zfuJc2aHemtA2qfb1Y3+wSzrDQ9fWTCktYB9RtyCvkR5ICoo
JqFoQu2wMk1fq6hfTuzd1wDe5ki1o7ImdC5ktCaJnT6N3RyyqlYLCUXDL9WNyt3aIJCYwzGGBich
QHe5TY3MHVVFyyBrNnuiLWRL1mzr+9JBZitNbLpD7oZk9lkZ9F9unzJbn5ecKVPtYZwZPj+2/lTV
fuZsVblXLdhgTNcM4DavFDJowsYWsiJu2FWVX1XA7231gm5ZEO58FmN33dyMVIeFtH5ePuOZfXuK
roMj3LGuaJgTSpl4Jlx+nkLLtnbiFJ/v8seZKIVHM3fwLMX6mTn82LnKnUb+ZkznRsWYz8YEjDH6
jrvCDSea+6Wi+vVWZ8DaJj+3IM0aK/Rudk1YWMp9kvtZf5e9P2wVzKvIA0CSEThaeW9MaV70PUr4
4WyonqkCOPzuRAPWBYcxRJw0MPI78p1iNIiOeAxhXr+ZPrItusXrOPXy89KN0prjYuoDPl+DeySf
jqkJLqM7sPrddrAV/0VzHFr+BbuGECm5XOssMYxyJFUcqg16mJ/Mdyu7oH/1/PuSAzcLFH45snvh
Yvgu3Rvvfx/iRQOEMVI9SOxcofOgTIObaOni0J4+gGg3f/f77fLz0vTkCbIY9YDPg6GFc89ZAuP9
0ejFAKQJKgezJAuHBfRG8B1E7N6/vnhXoegFtgrk1KVEz4BMWV7bUKasTNW7I4W64T8rbopyKqJE
0XIHqiLpCnIyRY3rqVNw/kG5p07MoGrqqGegjNeXjWBx1RYwBOI2RS1SfqxrVlaCiWxEuOv+6Pk3
03gZ9G/KFhxmbUfg0v5/K3JCQ88VG1LbsLI4VWANEClv/2LJcR9h0+Fsx0NBOl8n9E1kBof+aWBV
3HcY89+/5uffl07XGWygauoMMRhQUi85GctfXBAEzTZ44gBEDOIr8UI9uyDQTqQUA7okwlp5ddLX
LLj9+1duh/PPO9Lrg/Skj8cCR7c2nUrzR2L+0JWNJ9raIqOqgbwk8NCAREhT1Jes7Y2hjcMybfba
oj4mjfbx9ijEAS3F66hcgrMBCHJMlSWtsl7aVK9T1w1pga6gxU6gj6jtzMY92BA+B7tgtbHsa9sD
15Bg4AdaHbnFy1WZTG4mg4YxaQrx+7HwHKMAfUtE042wc3Vk/zUk14aWair5MMGQkn3Qx+e06QOD
tZ4yuqESbx3w66Nywcj6RnQo+5puKc1MNDizwXbWbjiWy2m2f91eqjVvQAyNAjNYbUHsITkcjRMo
gyHNiHAkR8bGa8HweNvCypShsR7hiEiTXrcr8NjIVaVsrNBwPuX0SMHQlqZfcyXzzGbD1MpghGgL
GEqwMyFHLyb0bHM2vHCSrh4gN/Xo6C8m/3Z7JCvrgeoppgqwNGglyBnNnjpKkne5DXJTLciqn1Xd
3Dtj5A7txs3y5kbSBrLE8SIYTd960S4HotvMKJ12tMJpaGavXvJTkdb33LKCFPJH0ziqd5jXT7o5
BqNV794/TDR1IocHBmJwf0n3WlKXs54xiMYPU32fkmP65Db7pHLffw5Bvw/pZxF+XeeHgZEmEHSF
Ga4dkh3nG76wOofn35ecwRwnZFhirFan17tiOpj93ahG6nzf0NZLqtYb+DHeYi5ZOb8vBiU2w5kH
Lr3V5HGHQSmh5X4GjGz8fHtxVnbThQEpqEE+bFIGAwYmPvtqAdgqklNpm3mAN+K/f7xtbWVDWaDW
Rd0SZysacSVXyK0OCtQWNpSShZbynWZb+c614YA7gqBQYIA9Qk551PXkNOinVECUZnlt/MlMRs80
p71W1vuioPvbw1lbnXNrkksUeewwPCqVMNE17pUJ2suT4gT62I1pW7ODiBCQUgen3lVqr6rTWC1j
Uwnbbrnjbf+QodG8KLeq62uTBy4MtOfhjkWPjnx2u8YI6UgMR89KL0bfaIg0yMg8NIBsHEgrfgC0
N1JcCBjwHpeRUIo1FmVPFNDXEIpsm1+4G0fryoyBEQ2UNWjIBlaaiL+f7RvulpB4I5UbJpBIdr16
3mnz4fbir43h3IS0+HZNdTNra2R0nlMLzMobvrXyedDhiA581ImueVDUhSqEC95xMP/ddU27g+za
Rn5QRDHSrYByHQpdCK0AVpdXYUHoOQ0pHjQuUXyXfGqt58baGy7av77HPdS3t9oy1sZ0blD8/WxV
IA01ucSAQfa1TyAmXW2JH64sOxQbcTSh5GwYV2XaBA/9VmU1aBJAUaIc3cJTjJd3LzuQ9+AsQ3nN
Ac5NCg2HMR/r0TDQ5n+/2MB9HG9/fmUPggEPcS4iDnSny3hHvPqqJWFaEk1dbficOR5Np2M7/FKM
VjTMLR9v21tbEpHFF81F6MKXqwZUg5gKIENpNDqnyc/1u7/4PMgQRKcPTkqZMxVF4WwiHHpQtv17
gka3u/Hz1xYc3/33+1JSYY6rKhniNo2Kdph9a26DLB52KiP9xotgy5Bx6bpNDf4IWmEgKAyy0q9K
vx82TKyQFKN9SEg5A1YLQn351aEvlpPZPUg+minZ93b7UBX0yCcjqBz9oayhQItyWIBWJOrVKF6k
motM7Iwm/ttr9pYJlc+Fs98hP0ryJOHGMsRJRGylD3ujMJtda+jPrhuDq7g0C0jGk/ZEJgThDjO/
lonFTgvYa722m/VfKt3iD147qM5/kBQ20CJZCrvBxODy2qs09Vj5EdzJSRLpguwKUP9x2XiYvaGw
ryZBoKg1iEIDNCQ26tlZ1SCarG0LG8PFyoP94jvgRZ6t0ZcJzf4eaYf+YI9N62sOTfa8cFtPbzLb
XzgfPNpVU6D2LQ2yhGcBHrQkyPOsPKGw1EFAfatJ63rFwOAMlj5wqAh0CuBUlz+2i93EULo5DmPW
dsBFaNpznNq/SaPUh37u3H3WlRCD1pImUO3uz6DU39CwlhwXezbDxkinT7ddSDpVIDiADLuoaiHO
U/EMlCbPshjPEXbhETvvVRLNzvPt78sVvDcDokpjgV1DFNCl7ai2EInV094NQbrbaf6IFSF3dIbU
9QsxAvpNbfaoebHMV/XdwjbuzbXRnRsXfz9zDYfNIBM3mBvmzUJ/uBTYBJo7W0enVK+4GqI4kc6s
VMRpjNzEEM2UoEXS9jQeucuxLp+03PLc9GVjSkV0d+bw/9hDC4QNliEE0PJrdERlHB3SoxNasU79
hbipJ+6LIDVtFnRFp3lO2fcnoWd70HTq3FVq0W0c59Ltd/UbpJiqzKzeyQbuhCYbfD2H2hYlrj+k
kMYp9OfSpMHtQUun+n/s4axFCy0e2bLax9CAEEFpSycktEezBPWyOA66ZN46UVfnFrh4bAug+K7e
PUzVRAECdqakRk/tDIRo15wY4I8eHl8Rb+zXppm+s9j0SV9tTKpwx6uFPTMu3ZEqQ2NF42ZOaCzO
I/INd26+1e8uX11vE4mwCF6DZwP63qT9WFCi1EVnW6GpRi6UP5f4fpyedfC6Nos3VjudQ/FWd33N
Sg6IbjZuTuEW8gjBsKOjlo4XOqRIL7cKTuhepROsV0O3N5bqj+12+8WMg6qk0W2PkdMA/4z0zJY0
m4U1u2ozuFbYLdCbQ7PFgSXko14vHxnLkSOemru25Xt7Ug8LM97JkvePdcEqhKw9xiqHa+BhjRnS
6laYTqf+k8E2ygJrruKefV4anBqX3ZKn+Dyhhbc38R+3Z+96v4HgG8cLAOJYJiJzi1F8fYyn0Q6b
9lfN0DNUHU3l920b12OADcTOgiMHyTsZ3NHNJpttGzmGwsvNO51sBOjXvnb5eSlhYs16k6DrAenH
VPlW6+wpoc2Dovcnar2zuIHFhinUNLAgaBkicqNdbiy6TpPZCqHI4uXgyil+3Z6q6+MWBqA9Bf1j
cIpccYopyGybNeFWaFWHJMVhu3yfcG0O7clwto7a1WU5syXNG22WLAfwxgr1Otk3VY9n+e72aK4v
zMvRSEFQ2ndsSi2MJu+fUzuoUQzq3UcOxJXFfzv6hrW18WiipwNyBggS5WrdUtpIaU65FQ659kBj
97CMH2+PBz2VV+caaoEQScD1AHoe3FCX51oCfNDECKj4rEal9h6EbPWx0lseMNzWvS/KFHeJ4Sy7
Sh+7j6M9pEE+0eQOBZnJG9xkgUgmNe9UWqKXqW7TfQKB3i95lk8vTc3mA06w8Qt3FPNDbZTFcdDi
8tga1uAtixv7VO3zoMsKUHHHKPvsClWju8Jm80tf91jDOCUHoBfjB8ooZFvsEhWFGrJZDkgKQqNP
nR24EPO9MRSjt6hFel+URZf69sSL+9wevnWd9ceG9VOvlWrEQPe6r/TC3Wml+22hKjt0ZT4EaVe0
Dwonyx7gXHLiDTUHL6YDojvkssNyspLQrPrCh3RX6VPkF6CKkP+YZvBj4c2g+Ulr8IDQWHly53p8
KNys2HUOG05aW7R7wH5IsGRjE1horH4xclJ6tEQFv5lAFqFnabpz49zYz7befoh5WvnpUNifY8Vq
9nHOqmPCabGntB9PLc0tCPFM+h21ydfWnFJfvPO9uVmSZ1uNB19JdOZrPbJrTqdVJ4WqP5JRS8EZ
qbykA19+4xVx24fWdjhoz5DbAWugjWP30oNsZmWEjEgnxIO5d8vihHKEV+jkkzP3h1obNu6PtfMd
CV5cIQDVQXlWclhm95o5gmExstN0Xyn1HmLQp9Le6p5bNQNGLCT4UFC4goMlDExo6mLhgToh79rU
6QMWPxy59b4c3NsBDJISEQ+Dm+KK5CmPczSFmth/tgdouAcCrY3lWbtMoNMGgiADNEFIvF4uDx+a
WE27PonymHmNuni2k/it3XiFebjtCHKX2D9jAYcH9AOEyIIcObhNPKGLgSWRnmtHNDQesHNPrdMG
eMN5Sq4GKNQ/dxZ5LVj1GJfv1NG9Mi9FFjzhPJuyCUfZ7HwDHOezmbLDOOgbE7p2KoP1BXVbUGSh
5CRFgkOeVobdxHHYOM1PQG8rj2nx+wpNb0NBuxKsINN4LWHTMb1SudsjTY4ef93Iva7cSj6sHfxn
JuQMjMYrgjiGK+FgAVKftMCpNVVxTJj7Saf82ersgPfznTXheFPMDetrTgnIhogHUA24AqYW+eKY
6NiJw8ku93n52kKSrZxf82VjHlftoOcYOS8TyRP5dssYyKXUagFcp569ov/kqkDb2h9I/fW266/5
xBtkEUUNgVKVXK+dy7ZH/xeSI+XOKB5BIPDu7+PqFmwvOJCuu0awr7MBT6I45NUHx6urD7c/v7Zz
8X2BfwCWxroqlkDfxXXqOFNCHOY6PGIw/Foxkvulq5NHboD9Re2Bx0xT1h8nUIYE9Yj+eJRGtsAk
KxOJRkCBkMV9ct2MMS5Lz2u9gFf2gf1oThuvOH0lgEMxCAhi0REo5HMuT8OGdCNIzY04nFna7nSI
1PoNQLO+iYI14l+t/DqPdR3oNXUOSKC2fjfE+aHNVBN3bJz+Yggy9lORtL7dA27Zarw8GO3yzekS
Jyi0GJFBUcxe1SjJrmz5n8w1T9lg/uYFJ49Lr/NgyLPKt835nXRt4sjAyMByjZQ+ip+O5IKEanWW
qw5gHkjixpmxS0r7Wa2b421XWV0gXCY4AYFWuFKFQJQKMi8GTzEAmxeNiHTDwJtm/OVLWwzkXwsy
C+mYtOVYKqkSou0nqAvqTURHrGTYUbWYwF/VJ94rHirkQbFoBwLSssF0TvPoHhOrvrNM7qNv/OBM
46Pm9Luiyo5ataXgvBIdgNYXYQHwkigGXWHbTEohB4cy5tA+Wk4AcSGPzhuBzkpcBQFXsFKIPgJU
ZKUFLTtzFLSiSjjzD7H6qS7LQFept7jmvpo3DoC1bQE2MyBvocCEl60UJFgFGc06K5Moa7Gq9Kfi
CNjGgWeHWdF9i92934mgXoUSMPg9UBqSdmHOa9qjmqOE0/yU50f66/bnV10Ij3PRVYynrSYHIkjw
Nf2gAxQ4TqZ2UmJL9VPT6CEXntdevgAzVDFXf16aLn+IbYcdyGKXQcLir3jFJsHCjXhXAWr7YsVl
/HMqbc1vK9AsjrbC9gYd7BPp6BaEeM2nUHwXUQWATRCvuzyaKGJLfSwxKcz5lFiJb+il18Vb0sAr
N6IgW/t/K3IB3pyVomgz1PlVSGFxP//OxxOkm28vwKoR1BgBmBT5c3l9GUR+ocFb45DoTTfAE7MK
WAb137irQLxNu2QjnFjbKniY41BHzkcE7ZdTt5TJiFdQo4SKlQMOlnqj+6csnhjKOFzd2CrrtgT4
A0wxiF+krWIYaeX2DcamiIcaTzytgpTvYuEuUDx72ELsru1MMAD8a078/SxFX5JGb80SQ1tyaHNq
B3cGQ5H7menPWad73RZ+b9UcysKC/A3EOzKQyhg1N+9bEXjWB7Qiao5XuN6BmKmnbjXzrkwkriwb
CSg8fkS67nJkJh/SjmqIzXg6HpUk+z7ExgH89rsODBltuQVHXrm4zs3Jjt+NWdWkzoSbf/EW9sSr
r7d9fuv7kg+Wdl/ZM0hfwwX08imw7d7t78vVQnHB418AiupofgZbkTg/zjzBZqrRazXHAHryS7eD
BEqGB3NAcLLDMQ3i8WzE1TdaO7VyX/ScflerAex9JYIN+zPwdw+0bY8x1E9u/64Vj8HPAqQc5ywK
O3JDsDVPupo1iKiWeD8ozCvpvTJwr0jT45RAmLDb6tdd9Zszg9I8aNAoBtpYjUNHGR7RlXJfQ3Bc
gZ72MM/BomgbIaNc+Pxn3kUiHB0LYGS7KpmrdVwXC/Df82DOnl3zR0C092oPwbUXkNv7xjwejHg4
tgs5FDrWPWm3+DhW51jotopO4usk6qyw1CGKeMZkMUAnT3w6DO3eglan+6WsX24vqNh3UvwFNwO8
De940JvKIXLXAhNbiLcZNFsDUpo7R3tIpl9gBPFinAOV48fWxjONrK4pTm4BHQUWWqZ10QZHnXmD
torU+tBMBZq8gVZFV8KC/nibPdvTVwhcKiT18P/dDdz1hr4GrXPm91rjK3XvF1UCSii88ZbHwlYD
F5i8TiNPuWMdmunIus6v0NLSm7o3xUdl1P2cnGx6ytQZdwU6sFnYQKRNjQ+O+ZTjzZ2MT1n2CpEw
s7iz9FfF/TKbdwu9S6cxuD3dMgHMm3/BvXDkot6CCZD8uU9HPDaGLA6T6Xs/7Ko5RMc4WOgWT1t+
WjMQOdpRBy2EYj7VY+41RYo8yrzTXRBbj6pnqbnHbOd4+1e9MQvLXiB+EqgWLARqcpYDmnWzpVWa
G1rJ46SzYOJfXET8hdb5FCw0M5TAZm3fLqem/W7ouJNm7hH6TVEX3zSXHcl/JD31Sdb6y/Q8MCcA
YbXfz1B6+RPnYKQjQUy3MjPGSggFfnbEsPBa4FvksJzF1OZ5brphgV9T5+0uhcvQ5E89LoGu3Svj
55owPPi+sPaxqexdYewG5G9AjWWo+4pAe7Q0wPrw3YQIZRyfoLBwKLunxf4Ixt2BhH3z3LufR3Jc
pu8DK++s+ldFJ6R2nWObboTIK+VOdKqJjnGkOYWChXQ9Os5Ss7SPCerUmjekT0p/XxWnuXs24fJ5
+5nR3yS7Q6GjoFu5z5WrTHBN6+CPwN0A6ZLLm6bvoKQ9JA5BmT7i7WP7fNu3VlYJ9OwIzYFDQmpG
dngCnpyUt9QMc4s8ulN6AOXwYVze2dAr9hXMiAGIhCQ0eS5HYfdAoba0M0NHzwMWPzBtCwm8Ok9n
FsTfz27kKeHLAOFC6OKR58TsvfyduphvQ0A3CpoWYQUwFPloIFYN5jDTDPWh8jwbreK3V2JtAIJX
AQuBN8FVesyowTbdIzsdVr3HjtXP/+3r0vR0Xe8aaA03w5Z+rPUnp9+qya9ci8hsI+GGfI6YK2l6
XD4bQ1JTK2wH8kgmHuYT+jWm9mOux8FsJ8fJ3GzbWXNepD4geGOBS+MqgWSP+qgNOZx3yHtcir3d
vTTDlOzqgWxRxVyZwsYH4Eqkq3DzI9d86V65hSRIRnn5rBr3Xf3ZGvYL36A73DKhX5rQrUYZhpaW
z2k9D3dcN1C34mkZNrqzBSu4uuIxGqQvRX4BrRNXyMMlaeo8SWFKHZOAjuyg5rntuVYDqF1u/OJJ
fbjtflePUGHQRcCEFI3Qypa8QxupaYDEungusi+pda+lrx02ULaVr1obF/iMAZ/GlQPuI/H3s0Mg
qaCPxblbPAO10e1ZWu1bpz+hE+Ynnm1Hk9l/bg9rbckMMKUha47k0xWGii7GmMSuVTz3s8U8NS0+
9gkJW51sIND+j7TvWpIbZ5p9IkbQm1uS7cZI7Bm50Q1jV9LSgCRAb57+T8yes+rGIBox+i5We6EQ
q+EKhaqsTKkdkBXibQaRR0jPX4+rMmu8treNnCtAnLseAeePdvh6eyxvDjCWiBMi/n8bwvYrsyK3
y1QnZ7wQf9p29nWz3DsgH1BbH36YGf2A3iZH4fPkNm1wJWJPgONTuNw21D1WutgE92gR9vmzO7N4
sL6jEGJP936vqo7Kp/E/c2J/qlatU84ci5znKYtrvA31qY2yP9kUNm9UA2k3MONi/DxpJCNj1VXn
yiRRs3hnZw3O26xKe8qOFCA1gN7iOuLKoNd7AtLMqWGVjJ1J7+VPdrY5X8s2P0zjpyKFy729OaTG
gI4F2grlXrTyXBtbnSarkB6g57XrYmqjNEWLUzDX4aqpOmRlpkCXi4IAeJJQfRBMVTazirHu2Xns
4Y3mLyvk0/rtB54Kt4ck23tAJoFbFj79rYxD7aDdDyJ+9NxWmbHXCFTioR+y90vjp2uWz4haH4Ar
HxQT+eaWxykDWxruSRCcgl1dcIS5Vva6V8LqYD4Y2kOgSACoPs8n98IBMgKZnaLN2LkN5zIGkPP2
nMkO0OWvF/yrW9JeMyl+vf+dtni3TUvkKlydagR82S5GUDpdNbp8BFux0/q99T9OkHhqSruruxqf
H/WjBg2nw+0J4v/86qWG5Q08pCe4BixgysIE6UB3TKCCY2do0RxofbfMe1Z/K+lTsxwd89CuKoOS
04ILD68T4K8RvQd8Oi+ma+wWqxnLrjlDURNg3SHTHjzSrWFATS3OVmgF3R6g1B4nlcZFgZK46HWW
DlIr7bjAXrAvn1H+/NWo0P+vbw5hEnEPITZxAZNAQUKYRGc1CheU9s25dusS2Jml1KIZZyoCSMn3
ILaRa7uSzpFWBZ8HKBh2TvGxIpB5jwACmtvEdFA1ZIUBmuLAHD/RbVvuRz8nWWhOGXvGEhpbuPqV
dYKdJXQhRxuyqdYfmOUUMWtdfceaogtd/JNT2thz6PZjcZ/lZRot3UySvnWzcMis1EMb7VR+bboc
y0zRDWjHFRKmoLEH99JCoAVVLRXe31lwzHV9e8BLTjsBcpfGWJ8SzWp1Y+yt2ULiGtiTEHWItAzN
tv4++6PxUW+N7z5NX1ihrf2+rAeADwui72YNbfCAjkB1Pqw9cNhYpf+PYU3pF0vTzTBYMnTL48X/
yWU9eaqYXZ51Iw+g8eUWyBtteXcqDWuF8GZm3KFfL/0rIKY5hWNWBpFGCjOq7Ma5qytvjt3e6EKD
aTWkQVcrnimZP4ARyMO8zJ1ib0mOPnCJqIbwHCaqbeLR96alsvCwwoU5Pvyqe0NRxJPsXXSQA6KL
wr2FzSVEUc7gNzVx7Pqc2VDi3L4b5LGY7yYlCZDESyJDyQmskCMEvafg48uZk5IMRXOuVmhOkwcG
5vKxV5RZJJOFyx9PEc6+aQLHf33wc8NKZ5119bnOT+mzp1JVk33ewSrwsh3epGLViK7O1hutVp29
7PMM+mOLWbvbnkRqAY8BE3B0SWIjYEwvNFCfnIs2csYvrqqMqvi+WLpmdQF+/wnft4NdsEPu8X/6
+SJJUhaQ1NFXfN67B+p7KOPbn+c+TvCBaDdET7PF4WJvfGC/VlkH7YvqDFW5qGfjybI+IjaHqzvp
mgqJIZuqS2PCwfPnyqlJQKvzatz7cCfm8+3ByA4eh9MhP4BefSQ5rveqTerF9QElOA/ZjpI+HEsa
1kZM97fNSM4dyHTQJYTgG+To4hsdra0Wyj41jsSWxZbRfLQ755gu5vc/MQNwDiQdoG8pXk8IEFvN
sYv6nFvjGUWGcJ7NI3NWxWgkoQQnkOQUx5y/Q8RWZui7qS09684r1ATNYNy5c7mzjcd8++iWQ5hO
c5hWihSEZCPwJUKMj3wtBCyF6KiE6BdhBu3OeaLVza6j7xSchVd8FWUCzgyLBOVOYSfUXtn5HqXt
2WJI1IWOql4iOTagnAexJzibcGgswcWDNtsiZDDZ2THj+ulp+dItsYqfW7KbQWWASik4SeC9AmEM
UDA0qrJKoWBVrc8T261FCSyq5ocbeb+LhCWQFGJX40/xKeQ1ht2WC0az1Cwa8d/59k6WLTe6Z0Be
BkkE4NaE2Vp7LFGjl9hieRWt8bKqpkpqAD3nJlAUIDQQl1vX4OGBi+7OKAS1MWh94vcPAPc5Hopw
X7jXhQFUBg28ue4wQZ55HId8bxmn2xZki31pQbhmB681IFI84TmSVWHmmTGCpp02/U3fySb3ejI4
VQ9XEEWWRzzuebGt3brY7Tn7q82PAVN4E9lKBIjbUYvhOGpdiKk9bcr01XXbc0+/rG1keqpWH5UB
4VSUM2FjbsGAXR8M/ZAq2Bwln0e9FXkitPh4qIQIWQF7bGvbbTUGxY7uH6tHVG82qsLn2ysXkT+U
ynkZBP5D2Ex+xTbAlGZ2tkZgsoF0UyS7JFvp6vvCVuohUZsPFb4/5/2JaPNnJG/2blockd57/2pf
mRJmy1p6JIdymFq7UJ9D4/PtQyG5aK8+zxfr4tFJx82k0OVhZ687wu+lKEvN73d9yBjbFggQOV+F
uN5a0dX5kAX0bLsUZXZAeiC9yqLb45CuCJqjeesyhD/E9GPtjRp1U4oVsdvd1vffe6hFjkO9S1n9
/psViR/edgrQCHKCwvkzFi8Hmtdn55I8bMeRKJ420hW5+Lxw+lw0yZugd8Lne3Ly9F1v7GaImd2e
LskZvBqDEB0Ybj0tSIKzc1Pv/Wo/H/+nz4vcdXgNzG1VeuzsNhGhoaYCbshWG7kS8IQgxOEAtetd
a6JXnuQUW6ptpuLD0pu/tALUvwPJ9JMNKhzF5cqnXIjgEX/owIuZJmB34g6m/TotFl6a57lqjMdt
8PLIBPVfWK+jFxm4rOKUFP73yipMFU5NWCjUPwBMQgYKpR2ukSGiVRdv88igsTIhW5RBDVcFKVR9
X3Av5tIz18/bMvHnOKh37xaCev35qOGgb8V/m//ZnMmjSGOWaH//aTprtDRF2Llfm01XOBnh1Pw7
T4D0eihLAVuh8x1z4ceC3soYZrJMkPkO64WGjBiRM6tQJcLGezXDkRDwZ1ytRBR0ZuMyp6Sei6SH
MOSg/6hNiAs4SAmoMBev2eOLPfevJQCF8KQGicUb2CovB5jZEhRIkU2HPG0+aX1fRJNW1iCDWDag
icuI5FPc5Ie52uIxWMO29h5JuhxAgHHwVEQVso2C1GQA1nXkQXBnXE9wlrE5a/ypTNb5+DK802G8
jvby68KFajVtN03pUibDN2uNLU1xX8t2x+XnhV1urxrrMrKWkJDdN328NuBRfLnt8mQ7A6kiFPRw
JUBLRfCom7/W89zCCQXEDtkn736skWFU0REInujfeULmC/XQAPkWseuMUH0ZBg/nKc2gi+58GLxj
To4zfWJBEG6AWt0elHTRL8wJd1HndstKyrxMjOIzIMDG8HT7+3xSxE3+Wt2FxgLnj+brdnlqc9cl
RepnyaZbH61xXuM8Xdewt+Y7NthxMLIkS8eXcVLtN+Fx+e88otkCVwiazQ0RKzNrulYGRgmKGD3Y
1/MSW9TcL6Z3NM3huZtV/c0qc4J32sx68VkDczmyvWxe9sTVYjAVQJpr/egXeXx7WmV7EfIEKEuh
do5SLl/Wi2klEwOV0laAGcosX1qLQLwCja44Vc6oUhCQnSxAaRAr8KwQAqJrU4XWzSD86MHi5MZT
e9jKw6gpRqMwIXbU6QyI6sHj/E3Ni0G/9NmPJfh5e8L4hIj7ENhfoMJeH1RismQgTu0EqIMma3tP
+m+5iiVdNgTAJQAu4Oz1SANdz9JS5HWGzjySNK0TmvZybxtPzFeBzGWjAJEQupU4NAPInWsr2GXM
LX1CoLr4d5N9W95Nm4fDcPl9wYs2TCuxX2vCFV36LSSdIrCWbdvL7/PxXWzbCg0cqYX0ZdIHz2Ua
6/k/uv7DVcXXqlkSfQ5dfIiINCSZ+4/rgzMoBiHz0JeDEI56NpKytmo+iOEBqPuwLX9VIG7Nxvuy
+cw0FS+fas6EnaWtbPLMAeaWMQLZMU2fnPXQ+vvb50NlRbgH0Fa2GunAd5YNOF7/kttIkdGDR77c
tqNaG8GbuN6Yd0WP0fjsnw6E3bOKXFJkn3p1/BfLIzoTlFZZZ9OKJMQLjmASIAH6mE5a+pkWP0t9
iabmaeh+WMFpRDXP0O4m1SFSTKWY5zK8YhuQcyRJyqJ1ibP8mG17Izv9wUQCfwh3ht5TKEFeH6W8
8kygsSlJLOdgf6xtxedl9xlaqP/7vBAM1n3QtaaHz9f0r9LZk18d2aXGochf3jsMZGZRd3M8KHyh
gCzsh3wNqnraDLx+KLhMw0CfFAHO29VAFxvSBhCwgNwuOE6u5wn+Bq95f6iSwmThXHzrh12n3y2V
CjT79gLA8xFgGxhCWfRNdEjXctNWb6sSxl6m9amz7kxH4XhkJri4KLq/4fzBQ3k9FNtjoBbppiJp
0C1CIR5P3wfnwNFBv+SFAcFxzvbaWBTv7YTWQ+hW0cDeLVSDQgUvWADFg23riqtRGv40bHldJ/cr
+9ypSFkkEwTmIugzIIWNV6KYIgcqbg5aTcNaV6jyAew0AbcYNCrw79sLABsKOA5gq0xOGyZ4ZDdr
3Y04eZVM5Fyj37Gg56pAVvuY1/2dPbwPBMMX5cqa4Jm1xu2czoc1cnQ+FLnieLz1xyhLI9WM2BxJ
NWTwrvfUYgY1SGkKlmilHy5P/qDqrlYZEH4+nWZvBucMS/wy7jt0Q+xuOxDJ+b4agOBAGm3x9I3h
+w37tjh3cx1BX7R0nt9vBbBHFF5Qf0HHiXAyQMoztAEt2wRxCztO1qnLjoQdbxuRTRWe3XCG+AMB
nrAWrDNSIwC5Q+L8aIMvtvn59uclpwM///fnhZUY50Kni+GyhFVTRPsI3Zd+ukV/YAQcM5zkFw2s
4u3redpWAMPCEm+86/IgHMc8LFQN3tKRgHQJ6bp/0cPXm5Z6BUpV1KSJhyrMkRTV9GIX5fjZntsg
vj0e2Zog32y6aCRHcU9UHa3RbeGUBWEJJfeJqSlwIbKBXH6db+6LeLh2t8oF7QFLBueuK1ho6Szs
ZkWpRHZCUMZ3oAuGcv6bdlFiQPujZlgSmqHxyT2ta0KLp/GdbaLcTwHVjzmC9+V66kJA4mhr6nl1
TxNbP7MmIe9fiKvPCwGJhotX6yt8PsX5YInKTUlWAgAd5BbBHQqEqZgucDtwfLQQEk4mrX6s2wyp
RQPo2WAzVC38UksOB277KCG+YWN09LJ2rHKjCfZcSAorNKYimjUVUTD3e9cPXizHhRm+sS+2Vooo
FG3BMEPYl7ZboiULQtP5mOr3mpZY2hDN64/bR0U6MPBM6iAw4jrJwuO07RsgGjcbS7/UIYiRV/pR
qxV+WHIckeX7bcO6HhX0D3RacxtF9zOztnjwf90ehOSw8GwYuqrBjAu6cj7Ii2nzNbchFZj2E5M9
bNuT1oyHYqRHfVZ1dchGcmlIOPpeXfoaSmqgyYoKMoTNogp8JcsB7u3Ah1QOSAoRQ1yPZPIqhg61
VUMX14vu7QfrZPt/v3uygAlDuQQpY7gX0Tmu7oRS/jCh5z14tss1NN2/UYPn8tu37Ujm6sqOMFdV
CzLtsYcd251BnfLSMoWBt68dRNRcXAE0X4jsRMxTkxVrP4+grA7ArrtkfsQyM+x7IzIbGlrdO0uZ
3FVemRNiFjrYKWlYqn0k5GvnPAbprs8PjR3fnrXXu1ZwATxJhAIDxGXeUlQOtLf11syzZDBIOHeR
q9d7w4aKCPu8eN+8CqrTzaeUvbMJ8t/RgerVwqWDYFxsgyZlViK9y7JkdKP6ZVG180s3w8Xn+d9f
nNDNHOugDUiG6LuPCjMPWXW6PXE8EHo7b78HIPiA3tFJEHRdlvQ7t4pdetCKrzoIMdgufX+0hHuL
V7RBAoByrXBGEcWQsips7WNV60+GFuQnsO/0J6NZVVo10lm7sCQ4Z/CuaUvVwZIPEl4SVUwRyUi/
D0fjoP8VnXfim8gCt9XozGWWdD/05VCoaLxkzgxPRg5LRM77DYwPbbU0t0lZJEs2vQwDRQNycI+d
r6jMy0ZxaUYIkYd6tocNPFNJq5kvU2E/r+OfnA40pQKM7yJ4RcvR9fZNPafvxmYokoyiJ/m4HG7v
XZkng0wkQHWIwpBQEVxLP1olhWBnnjQeEPWaGXdlEJf0jubFyVDJbUhX5bcxkRkE8qkMfNJenuhA
0+WZ87Wy7XCa7V+3xyRbFaTUoYyGjl4gBYUpy2ZwFVQezEzD3a9SV5x2+dcxX3DKLleQvF4QQF2t
3lhsyN24cT89amN8+9fLJglKTf99X7i8zGVo8O7S88QengKvOxS+G4FtUfGOV1kR3o6QJvFbgMny
xKGf9lr+1fUUBmQbCyhayEOh7oQWNmFjFXoxTT3F0QDX6mHq6nsnrZ8GfTmVgbZDp5QqySJbFgDl
QRwCXVtUnoRlmZuAWR6A+QnCtfDDiKfk7WWRjQfoU3yZo/nQk3y97HqtV3bR9vAow507PfpGbNlh
GsTFz9t2ZAsDp8jjfVzGb1hEnXGr7NFsYccHw4k75kdTY4++QxRXiXS+HCQ6kZNCjkLnf39xLWpW
bnVLi/liD2Tyw2JUscfIDUDBAkLAcF0iKIoGU70yYykSp8uB0N9Npa0YgiT2xjHhTa0cE/NGNwJs
EKUHUmX4rk6LwUUejvZ5nPN4AyvQ7UWRW+K9pcjmcArn68nKehDcQSkC8Z4RWV4dTiGBKNHi/tGA
fpsxr81sdkUy34OZbEbdQQ/C1jFC2vfg2Ptye0B8t4ohCyfVwpsFSu9vOhAYuuHNZQOBbGCGg3V0
5r1tPFRl4qJZyo3STnHbi7SXrzHepT3BJdOUrkPVwt6KQLkBUMXq9iB1b8JiD57QPgYvZkT/IMOA
UsfvQYpH1m3zMvdAyGtVEati7Z0dx/9vUKA7dZDoQc5VcDlonLItg86YxOCxmNa4ae9zX0V9IfMH
YAn7z4hwHUwA9pbVACNb+2nyuoimJ29VPf5lZxVpRMhsAY8JQLowU1DmXGbi4XFJ3ZdhelpVPPvS
QYBhEYUn6HIgB369scfAMmkAbqVktIqP47KexmZOJsZ+3d7VIpXL64pwhTXI5OLKQd3g2o62QsoE
ojmww7QeWnTpXdame0sjyQaG03Xl1Tw7omDNcgyA7kF76Vbl7vaPkM3l5W8QblbXLJySOi2aLIK9
r9+vk6rAK7uJLg0IZym3nSLoLAxyAqEgfdHsZu9tbkxAT2S/H2zIc0KAS3O0I0JEwfGNC/PYnHoI
04fjBvDp6fZcyfYF+Lh5hxuXEBQvVX7b+shtZUlj1Od5cR81cz73lYp8Q7okeAmge4i3B4rsLu2G
sNwA6DAZwCS/J1Cy/sdEs5XqpSlzqlCR46J4IEZ6k493jGyBghJi6c5GyEaNQ8NOAZQeMjcPc6ix
OvR5dFRxluxqujQq7AYNBNaDORh54nuQEmjAP5+/tHkaoSVVcQnKFouzTGKAcBNvANV9nTYZzQHs
mX36mGsomQW0iIpg/HF7U8hW68KOSOQA3gXQgk5jjlvQjrMFokVM8WyTXkdcSxKJes7RKVZOoNO9
pGa/5cmiu/dsY89pDdHuUQNnRJbMXvcJglrAiroJIWOsla3CRUhnEplvBC84VADtXbsp3Z9WcHGk
fM3yD6g9JtBnO6S+9ScXFFpO0PwDnXtsSsEdFr6/AAM7Q2qNrShz/bMMvzymSkxKBoNdDRZpYL5Q
MhfvDlpmk212VZEYJmhgHe209fMBYpQKVyHZ5zAD2WYP4R5XcL6es8wfx9oyMWfF4qGYvUQFDlmm
nbPx5+3tJx0PpDo4czW0FEWEwcTyuaBDXSQm1JWyyYLEkROZvZKJD79XiMAQdHMmR0inglxG2AO1
YbOht/Ii0fxjlh9UpXnpKH5/3hWqK2a+lIO54vnFNFDcgcrU935MpvF+l3A5CFGrqQG+FU3rBcDP
UDChaQBcfwUsrSoGkmUmwV8MlnPwoQAqIdrRumlkC7KuSQlyPA0KbVOKNnYWl84WThp62MmzYbah
XZxv7wXJVXtlV4hbMhrMjjNgkRzIQ+U0j0f3c0pPzbaFS666PiR+DwBPPDBAjACIi3gZoqNg09oJ
XMoo93wHeUDUF/Pn948HAFfdR6SHx7nY3ToOLqgW7E37aAzfurHb6QC8BX8DVx5rlaKnS3JewfyO
FUMWBq3O4nltvY4CG95CDSNDlO/fO0a628bi2G5/UELmTtQF6PO1BU7wDHZmIxdPkcqoV7CQb8Zx
BJgmaJ3d7bl7zUMLJ/bKjnDTNtBBZDSDwhtbtcdUcyIoQ+4XvT8U7dPG6oMFBlg7HaFwt+1Rdjr2
PosWqmoDkAQZV79C8BtD2abNOOJXZGDttAca1QQV8+WebF+DdA6h6wNCnafbQ+cjuzFyETtW9kYN
yBUCG8/tkSn4kPlltIzD49iZB4fOiTs83zYoOQporAHvEUBYcMGiD56h3jc0zM9xp1gxYX3cqx7A
CgvikMa2tCaoPiKYKR4BYg7d4dftIUjnDLAGwNTAsICXz/V9tRKLzcjyZAla1as2XvNdZsQB+dTO
h/kPgF4oBvy2xQd7kcthcwCKN7STJ+m6y6x7r3q2F0XIJPGEMIF0qqvDI76BSi0mSg95ADGgbb43
yn1FHnV2tD96qiKUdF0u7AjTpo1GZqe8zGmBVouBDP7v28uiGocwVVVhURv1Ajxoih3aijtQpTbR
9CvQFOGK1A7yRa/QMhS1hIdTq3XaSEFZlzQu6BFB5/WFLfZnaIsM4bwO9qnUwCr9/qHhicNJWdEG
8qY4NOuNz7wFAWwAQq8P/hpkcQ6fdV8VSws2py2APhah/9w2KokzPNwnAVr+dQsqgII76nrb7Nsc
LzjQ6Xes+xulxb/TTHGXSI2g7oVUPmJ2/HG9v3ujRwl0QV5M7/8eAi0sl89L9gfXL+d04X1pSH7h
2ro24jTL4PYrnjdp2YeLw0LV+0m2JTgLKyCH4Jh8E8Q0vtdrABhCETr0lvsiuLdbVFq+KtA7sgNk
Qb8GkhlAPiCeuB6GR9GWQUuopvv6S9nd5e37G46QDPhtwBIiSzgbe950aClP7s/C24F53CJx0IRm
BQ27+Pbukg4GzhOF9lfNM+G0jqTqg3HI8KLW7rSd7ysOqWxfcSYv1LwdtJ6LEddAa7QithAXaV2I
t64M/TC5xx7GOVW1TcmioQtLYuWLbjnUuigq+Lxlb+vPUz1EtraGlfN+9CdXYOIycXhevrk5h1VP
3WnFVeBnlIQZFCHu881oFHGx7HK7sCLenrVTBWPN8zaeX72Y1vSBjs7RtJ3njPhHxJ5RoFK3lC2V
i2IST0KBIUBsuG3Noe1W14bF4YDm8TAzI8tWzJ1skdBFh8yhxQlMRHiKu1ECoBfwD+YISnD9Q20g
nvL60Dd2t7e1zBDv3LVxSDkdluBqJq2ay4XCUOqwu5RmaZjb2mEZdEgNbH9QGMO1zVMd2BTgHBKc
Zxa4E6jI0DZKDTPKMCAVb7/kkF4Z4KO9iD4CtC84k+4XyezoUbbEdPoDNwALPtgwgTaHfrvgcjaW
pRrNbHS+QlVG05vw57vXAzABoPlANgziXFMYQeZsw+BPHMeer1U44IhS04u8bPrV9X/dNiV7ygJU
yV9G2M5vxWfqrSRj6qKOmE7pg9/RX047QjPH3qHZ8ZhlWzJ15V3A7N1AJ9Vznft+IY6/tC16Ibda
CjujsL2h3GItDzVwfrN+P2jzrnFe2q6IrFnhKWSbA3ceZ94AtgzhyfXmqJA+CLIKqde2gG7Aelh0
FQ2NxDNw3VZQRDtYxDdkZn0zB0uQdujU85wIQU8IhaUYVLrR7YWTmkGzBhArIBh4k0NGTXApdLIh
zQXmXGM0It9Pj7kdKOJs2XyheoGMu4FNAuji9XzhjgJTtGsUieUd+yymoyJIlHhu3HVgUH5NPL15
ltTtxCDr6aIgQurIaQ+Q0zDraHL9kFIW1o6nmDZJ0ONzmivoG/AMoYjvtuq21/vGIniu0mgtCSra
NGrMo5dnx87b3V4j6eFCrwjvSEfF7I26Hh3Sri2DliQ6zUKNsSivgjCfIKy4gGaroGEwfhyCX7Wj
eh69NruLRwulYZ7sCFBTFUMJJCW9vDfRQwisGUSrTEhK5V1n3w/VAhJKXa9j12I+ylGURinyiwdo
1pFwgvLYne/Wfmy4zUNadGUXQom4fGKr2aPZ2Q12LfV/5d7K7sbZXnYM8asiYJRtbA71BhwbnTBv
dOYa0x8dsDET3HrkE7VXYJlsXBNUBWSS5U/QIPafITFocAll60CwOK0LRQ2qF6e+LUBo+qjTjz2b
jsiIPnRzEy/UjY2M7jWnOvVmtr+9R2QHDCgqJMWRRUbKWniYuU0LwifNqcFaAC2EXDvmf1AA9C8t
mNdH2FvYuI0eLFTgNtbvR/twewSyBUMEhHAStGEYCD9yF/et1bVWheNWJ2O93XXVJx90EJn547YR
6TTh+WADVQ7uDJHmkhkmqSE8WCcOZF1bLa5UOBeZIwLv3X8GhDu3aG0rZwQGgELZj9W4m9d5jnBa
/kHd5m7udNBP11oe3x6WrEKM7AKaIJErhPCdLYQSCzDIrV8GVZJ2NLJAiZq5dliQX07RQNzlrkx3
wfTRdau91/4sAPW5bV62dJfWhc03VlPjOKmHhjP2kHYBpO+yPTjsbxuRHjQQsoFSC89NsCzxX3Gx
QYB79EFil9XIofShPTZHL2OnNG/BE1KZpxl5AcIr37Z/t5nT12Y178HC+0jH7NftH8KXUPSJoH3H
I4Q3hsI1Xv+OwdLysSYNNmqLJmE76NhOywa2K9DVG+aZ9U6KSF7959SQ6E4DdAr3mxBWa01tDX1A
G5R5mwjYvajwnozp07sHBfeOjAeIWPB/saU+0Btw5S64QPsSgCPg9MIBhLzOiMjU1RQNnJJDeGVL
GNBGFqdOU58kRr23A0h9Ky5nyRnEMMCywXOsID0UcgXWiEY7MPhVSWk9FYYDZqyHofqnrR7H+rvn
qQI1UVftdX0uzImxQDp2AEmnMOebZ0O779qTMfi4oh8dHTJmy2Ox7gP7L+aP4bo+D9nTuixxY/y9
zH9N6T+Nu9eCf26vpXR+f49fTNJZo7VNaPWtkgWKH2djUqQXFNP76osuz6G1+VWnkQqUIloUbOfB
f9Lb80SfsvRLpX+/PRYJPRAixovBCJsFfJL95AYFrEEKat2+QfuRrd917Rfz73sokmvpfUX7MB3M
iJYfq+GE8kzY2Ip4X+Lhrn4Fn/KLMbcGwhdc7VWi9c8jC6sMMqpfbo9U4lZggqeEXF5yFpmkV89l
EC/GqhFn3Dmbtnf06kgC8yPQe8fbpuSj+W1KOCAQG0F+v4Ypvbqvyz5ai9OgogmSRMhINgAmifoV
Cs5ichMQMlY0Drw1g3hn7n4PZj9eH6qoz15uD0a22xGH44M2Gu7QSna9NGTxcKH5uPqqcs9CQ8Xs
LluWy88LYU9uD0NnWhhHWx6LKtb9x94G6OD9wQ+UR/HOA6IYXVdiBRObIhiswSQJy2O9Os3dsR0V
96ds0S9N8GN9sYWroN8YpTBBCzC+Z4+Ux/K1KiMoXQ00KABBjo4oSA9dW9Fbd7Vnw8ODISy8h+yd
ZL+vvpZjqnDz4jGE1M/15zW/HNGGuiLYZmO4fACdjeIhKZ0lvBmAfcQr8k0DpD32pdPq4Ms3szoG
y15UTQ+2q/AmsnANMSIgaHh2oxIopuR0w5zWJsMsMeY/jEZxojqw184Wsc5D5b+KzFY72H1mhGXb
PHcgFzSh3X773Mg2NugBIATKNedxfq6nsrVnyua5rpK8GfX93KXOLiis+khqsh4Gd1LRHEvtIeoG
EBPPE1B1XNub7KCxO1bVSYEZXZGZOUz5NxSqbo9KVEN83SEAGvxnhv+Mi23O2zSsYAG1Qjl7D3Pt
hn5Wf6hIvmts7z4HnQsUj6A+r9/n3nZnMfM0NcFusqe/nKF8Gczqw1iwHbPcR7f1Pyl+G3dFQuSI
zh10a6MRDZJIYraXp8hMfU2rBFnfH247gBEblbtwLGhxlxFwfkzEJmGrr8WhMcoHt28PLFsnxe6T
LsTFrxDuMmgnbCYr8SuqFYoMXzYdOrCAlfb25z8aLrY3b4TFqguHFeKDA7Nap0qstXzUtOagV8bB
ynFplw07VHP+wV3sp85bP5K6+exCQOz2D5AP9D/7IuKuyldwt2SwHyzP1vKUWaHegc9SseNkHgOF
Ndxy4PjlCgrXG66gddsONmkwSmi5Dh8a9DPrxf72UFRGBOfd21lb6VXRQKr+72Y4atOPzVRE5bIL
G5QL4AzC2/ttnbXt18DLMrdOTJTb9fZh1YJId5ejVt21nasYjwyqCCjpb2vCPQEmNfBGN16dePl3
lHbQLpVHSJKHk4Vu8zKPsq4LWX1n249orlWsmCyAvbQteD7W2kyvTdguRyes7ecpyCPiFKGLw9eX
n1GbU1wqsgTe1WiFI+chB6DnnV8nqUH2Sw/STv3ZWJrdOJ593iLe7gx7C+cxV0yzbNs4LpQFcAAh
PiwCQqeOZl61DcjZoKnDt+7W6i9jVEF1ZRsHGGfsGWRuOGPH9QGYmdezNYPHbbfueXOCewjE3A06
xOWyxTsVqQpLId07lwb5qC9cfF8ZGp0t/gDv9kULyd5os+LePxTQ/UXy0TxX7nFQ4UH5KETfza9q
Xu5EP7xYgLbcbZzBIwCwtRaRAzV3tw+49PPAGvDrCQT9IiI9qOysN120FVGwgdXsse3/IObnoMbX
1BSS/cIqVe4QDFsBTOPkPE30pPVPaamIKGRjePWCwPtxbUHujy/WZaDDUvoWAcS0ua+nr16hiGBl
5xaBCr9L0PwKFZnr76dLYdJ8whAakIlR34nZqEEpxUK3w5ZYHaSPt/rp9rK8tnCIy35pU/BTZQXW
ubYAbLbJhn3VkAgsPIeM6mDCJTsCCt4MWe6xrmJ0OO1pm+9Tt4iREkYiGG8dv0naaosK/J0/0Id6
yB9AQXJqHBZjNFE+5D9Lm+wKc7wfQJOm1W3sj8OJ9sE9F2pqbS7GvsW3xyRzCtjDKF3hZY2+GGGZ
gNLewLfLWwqh2El3Hj3Uf9BmHaAOCIWGV95w8bAggi0dv2Do7h1jZHiUtNhSF3BhQCydmui8yiZA
dBOIkYSOdYIOQegM1d7VzpW363tomf3oQG6m+6rZk27C30MTs3+WubZoIgACedR2w9aGnfcpWxLW
JykdokrFOio9UhfWhO1Xp7NrZiZQ6PUwPQ/5Gk+EqJ480hTL5WQK96G7AJgY1Chmpi45Nr0bTp0T
ErcLi8I+ueDUa5vtG+APn22zhaSXf64cdBo5VpQvXAnM/XJ7f6rGzP/+wo1MBPUin9dWvQKslQPq
SpviPpaegItZFS4QuqQTujFwqI1+Dtf0uA1PlgrcrdonwilzB60wvRErV9IpSu1PK4jqsuq0kmlP
6A8jUMQ0qkkTotCeDA7zQM6eaOO9BS37slUk4mSlQJxpvLrBB/Na9b5elqwEre8WYFmgV4sd8i0t
PyGZoKcfFuPcTB9850nb+rAlnyf2ta7asKI7u0+j/yPtupbj1pXtF7GKObySnKCRNEpWsF9YchAT
GEEABL7+Lnrfe/YMxTss+5Qe/OCqaSI1Gt2r17KtISR815A3o/k+jNu6WyktG9NMfnLRJx82e2bk
0qvSTuLDSvfImyL2AZlP+3tdXplUxq0FUHtzz8zvqv2p1++822bJR0Gvav718r79f87R/80QCB3P
Zwid/7WRE3g9ooyo09zjCHhfmBv11kFcogY9pODqSe0+1sZhpwYa2fhc8E7vjUQ/gNfp5+UPWpwY
3zIcgPNQ3Z+/TLikqmglGompZKE1XKHVYC+0JKbOysW/eJ5ODE1n4eTEKsFsZYxoyLFNeahRl6Z1
f83ksLk8nqUjBawkOshBQjapmp+bgaRikmUE9790nAidddQVUeukoVsUoLRMdyRZa5Be3FunJmen
WMks7VUPb08oj3K2DfxvI/LQQwBRaD0adfRplFk80rcx36JbKDK1EZpXR9og3A6sFbe1+IzwAAgB
tTJwVp9QFEagWaSdepJq9Srb3RgUYSX2rL1zeB7y9t0e3sZyBT225FhObc5mwDUzYvDJsThBvm/D
TGX7v1jVk0HNPFfd0MRQJQbliHaDdq+obr8GrhYqOsSG/cTS3WV7S88VhJA2YBQoJn5iKB0oK0ZP
Yhf1bb7j3RiLxEGBRty6U9tIaa4Mb3n+/mNuHqlYJi+YbWIHgWusBbacrwxn6ex5IHbH+QZaCPwg
54eiLsH47+lwOibwvQ7fOegCzuvt5TlbPgcnVmYhAvayzRhwDfctR/VDPtruNXQpd2CgGfunmj/a
xV1i3hSWEXrtlxYctgl9HIdtVa2kdBZdwMl3TLN94mnAhWFqyYDv4OqmegmKiNNQtza9f+N6a2Ne
m9mZu6FMN0VRwFaWvUNUkjs/4T/z/K2UbRgUL51zP8idW3zzux332nBqvLXXmBEXA11okGGFkewG
n+ts4tVQK60BOdK9VT/ow7MuaVQM+6JwQlAJQ1w2D6EUErruQ7F2Lpfq7XjUT41OAJRYqD+fz7Wv
WpWDyA4NSER0m8E2/MeBy2+F01YhWut/uW5HNnpmJFvHHSABS4qPXJr9E8vr76Kga0mUxaXHLkdV
YVJnmyNcPDGCVnFqWuvtftOl+n2W+7GGV1jel1vSlzHja6+/BRLtSWX7X5uzwwUv3AethwY9wDeP
ADpteGluSN1vfF1utYHHdlXc0Yq+j0Wy15s8hquM2yG/4ZYZXz6Ca8OfrYbrc7MW00vAll4Icu0o
d69KD4K/OdkIf6+3r5ftLe7+k6HPTpqh8VrjJtykTuH30V8O9ZwP6ZH3y2bWhjU7ZD7PhF6wKW7t
97UVxIS9tAM8WAKRex2FNuy1ywanaHAeLZ4u6ew+c+puALM//HGe1k9JV/+sxvEqS5qwliD9tVs7
YjXfoHCy/wu7SIJDVRD5cMjlzU6TZgkCQRPkjzJ2axB6U+vtVwgcbCpSXutafZWXKvb4X/QrQpTY
NS3kliADMkdVNR5wl0aN/mIzKPe5aq46YPYGYGVax1mZ2cUdc2JqWuoT39xkRpPYGQ6LReSGG9qj
oVjMi2oFbDQt0KcFRDeLB+1EcG7M60jVOOR2p8NMWQ8hza9NQCmqTb+G8lm8t0/MzPZJLZnZagHM
QIPrvdTsj6LxVkayuBVPTEyRyumEWWlSCQWPBqrF28zKbsyWkVCTDgfADg2CpH9Vpdw0MlujyVoa
HAwDVwS1TMzk7NSlYPfkgkImyOnLCKIdYdKthCVLFgIbOeEJJP25F0C0rDC4DcCvV18Nx7b4L39+
5p2CXiuQnMDPa9U3mb8na6Cexc+fyDaBw8BjY14cHYSGz1eAlKMR/Jin/QOO0Ep8sXRcUOv/j4nZ
ENDXRixmAOBt+3HuRBWPsrVZWtpgpyY+LXMz5MxhiNqG5DoAq5fX8jBBvQ16bpFhl79wjd5paR9d
dnVLJ3TS40URFlSLoPib7etUpX2dKeSTcmTl1LCxLPZik/QIcPPKJH42hVw5MHHongCkDH/npmpo
dYA4uirusQWBe8y/dYhEaOI9NI3vxpeHtRCLTYl5hNmWBR5Zc1611/JKBcWkpQS+7Uipn4A/hEoW
odbsqHjVjRbHCLkeN98U2tpLdHGg4Et0EQgGk3rP+UA9NijTTloIK7kC/aPAMUe6aK0dIrTeCF3w
2axZ/Lw/MVoU66FnB0CgOa8djQJ46dbEo74T2jNIoUNkqpHoWUkdLI5r4kj3PUBX0clzPq5EqKSD
ZATIzmTQRMzpN8SwD4QFN6ZcI1b7fBwwohNbsxPnupoKnB53YekV4MbXrsvKjLkMtm2fxHlVbfSh
e+grvtLmuThE3L3TjoFm0XzbqNJtXTA9oEGS2XFfj+hXTUUY5MOh7KDfd3mTLq0a9NJcBzBgZN/n
OR+VjK3T1ODNMdufgQSKEyfd01Zimc/eEZRJSD/8JkHUP/WmmH1idBlFYsmRakRSq0PhrVvjg1oy
Yk6w+knKAntwdjt6JpPCHhAwNf4TOi1Cp1rjHFiaq1MLs4BFCKdMvImrRIEWp25QvUf0lyfW5s+X
BBJlAO9Cthpv1+kzTq751EzQDsFQOVTJodOuajccxYrHXXRNpzamPXhiA+Rcqd4PiGplU4RjAImJ
l6qXsVvsEiZCYT4kw1GONDTsL5cHN83ReTSGCOJkcLNVAq2jQZSFZ0lh9Zu2ssNM/5qh4bRVJcqY
HAQEa/tiedX+nc7ZqmmDkfbcgcU2d76wqt91nMQFKNJWTtJCzuN8aLNrLPMocN4Shqpq16Vf9KKO
gmZvmB9Z9r0nZdyRa2G/oEMxtK1DBUpum/HIYlde9nR5jpccyMkcz3EsDSThIIOGcoWn91moC+fR
rNmh7MmWdebVZVsr6xnM7pm8S/0AtXVk+YOjIW+Q3g/0MkyQ83TVV2+t/XVt3wbm+b7NKYfarIPn
nwruyvyXbvZoKMKGbX8wKIglNThA6gnb/8MQD5cHump6dvPkkDcxTTHNahfrzSuw0nn7SwT33MeN
nny11C2UN0JXkP/OHczhEgZahcpMw5CDYVPxh9a4GtnK2KZDd+FQzrvtuvz/DiWiopfSNq/SPtsX
mRGOjMTM01ZOyrKn/s+JDGbORwWjldg+ZpIbH+DtDiV/u7xWSxf36QGYORk/05wi6OFBNcsNMw3M
SAOIank+gIYiu6aaf2T2cC/YX+A0JxeABzRScBjfHLA39k2hVQTRieVnu9LIQmVUO8p5JOomUu22
NA8kzeOh2hbWtS9WKluLywiGABMMFMj2z5HNyjCoM1ZwQIF+HJPYTcqokU+u9kUCGHp5hpdNTeU9
Z+qhnEP16rRoOW/xUhAgjjOjoYmbdJe5sbNWw1j0L2Cw/F9Dc19me7k+FhMyIAGhi/HSNjycAIhV
emPaH17zeHlYCxUTLOCJuZk765yqKJ160rsMnkgNXFvVhDawhu1Bt35S77Yq9qJbedYvuusTmzOf
ljbo92+QNQMJrbfr/Buzc0I63DrBSly5eOxO7MwcmLQyPYOeMKrYDjKAL9348/LkrS3VZP8kprAL
vI07E+Pox37DWjO0Om/j8SCWoJXpzSbOetS0L9tcvNxPxjSPlWTg17UHbIrj7jOxBYamsuLLJlb3
xMxd1Z3N9LzCvDlK3dV+Hqe180Ct/AASwbjCW7LV9R1K4HtjlCu2Fx0ZqJNQQZ+AN/M3VY02WR3c
i3BkNY28+iYFLghCMdlTUvCtn3xv/lwiCvsf5TtwIaMEjMa58zUE/tnMgF7KwZthbJsqeBdVESNP
9+vynE5b4dOFg1rB1AYLhaV5EQqkfDb3a3gqUrSRCN5bbwX6tWZgNo7WaLhyU1yag1a9jgLK5276
/fIYFrf7yRimTzjZ7r5WCFrVMOE4MrTyR1/5u5R3YTM8GMWLPa7Fl4tu4sTebKsXpadS2mDOOhPZ
pS+Z0EIRbNcF1henDqk4UDm7qAXNMwdZwoe8HcECUbAI8kqJv7s8b4tH9uT3Z+5O04dCQq8SgCg/
SsUjVKnWIv6lESDrMgUYEx/CHPdHMzBkBtLDCHJ306DAotP4z8dwamE2BiY1lpXSx60E1ooAA7Gt
doey5mUrS5cs2lZ19Mb46PaZ4yMVa71iqDVcsuD6MHu2keKrltJQ2VZU0pVAfnnS/jU2fczJdm7w
ai9MCmNow9/2+Z3mr0kOLlpAGgCtuMjcfCLmGro26InvIuwrgrBiQPn14eUJW7MwW5Y2J0PVjU5+
/yVQz4X3cvnXlw4gMAAgd0XxPADJwfkMJR44UVNgYu9p2Gh7KSIUVMe1HoQlrwKaSBMZGdRfPjXv
Kpu7kJYHb1Ve/WorOMc8j0C3GJY48XUaWsUKXGNxj/koMSHTgHay+WkPulTknoA9iY2VdN9aw44K
/60x7J10v16ewMXlQXp8kjmcqjGz4KoBINoZa6SBOuNtAN7n5+WfX1wftFkj/Q4NFwhHnK9Pl1ga
ISV+3hXORhvGWNkeyM3zqBMrlpYWCawJiPHNiYZ3HuZ3qFqbTEdEYHInoqKICu22bq7bXkxFyGOW
lX+xsaHdhHZu3YZOxZxWg0mfdyC8RG6rjnlI9OjyzJmLA0J67rewwySzcz51QUOSpGqK8r6QTEd7
AUHVOlXIE1sOapujUHGbg2kOpddXA6D2b7wGL0HmJN2GKIhrVylXEeTujZ2ghdhoIF8L0YfbgntE
irvcbUWoUvTAJoHx025kg0a5to1BjowuIi0YUSq29JhozP/K20St7PDZfWMjBY8sOP5BCt4DgHna
NieOrRPWkGgVE0fW5VGtH3v7m626lRmcBWq/jSBXi+z3pEEKfaJzIz5ADowUjTwWvdbiZoNgtuz1
ngBtYYpDNjTaa2nb6aPlVt21DUqWtUB46Wyh+utOShYTTHsWHbTFwBwXJMT3WgapFB36azgFa2XA
2VSiVw6E0CdGZlPZjETrFME2gf/ryiL0kTAW1l9cRKdGZheR9PocfBgwooW1vx3XOmcXJwrvSQAC
8ab8VBix6gBs/llfgjbEpQe9cyBgorRiJf5c8kW2DyqtSZ7MQzb6fD/YsrdTwCfRd6oXB51oYcXr
DRqlQtXaK75hcVFA2IUmLNRmwSN1bsrzaSqczCnudbuV+9ElDZh4Ey/UvTbfX/YTv9Nr87gd8Eac
JfBPu2BOPrdlEc8tiWajB3RAG5KjcM6r0bPuHLuGpkTmCz/0rXoEyjBhG6oSJJBH6r9hqr/qcqgj
ndtNTMG+dOVp3Mbe4SrUndZCFjjoj7hz+9jSNVD+DL14IznEY/O+lwf0cvdhiurxj0TqPAG1VW/f
dWT4qnOZXQcjr2IkduyNT3L0a9rMv/VRiIpU5nv3FaKayJXNG/gyxsder9XOsdgbElDvUpflo5Gi
17MAmOpa+m65GdB+BPonPO5k+V2XXbobVDGR8gDHVkuFBJ85PvGsL6BmzMyb0XOScNBzJ4Re0RE0
4O5eNJ4TDqLB2SdVHg6cfNUD+S0D0UsEDInaZuVLNX7x1UMDjCTYVnagXJPbsmeQfqlVmCWFiAUw
WpA5pRy0TTJqUidKGmiEeYa/a4OqijuKXk+rsdCZbSPp2Vikiag5+AcfYLeoQx1uW7RN9zcOABgA
QAfRe/6Zc4c1RLGS48mrwPNh9lWk7NeGrzjspZDk1Mh0WZ047IYRk5I0KwAc1yNoJb+YJNioCsIy
It1ixVfOzwIMe9J8g4KtCZQnuqlm9siAsQ5kKO4Lc+BhnSfiPsi05qpxg+S6waaOjEyOG08zg2uD
6dkT7VBLi1p9FLfox3W3VleQw4gUwW5IibWSHVo63ihVu3iJIbP36Xi7FnpvZNAV92OgIqI3ca6j
oah8XjnZmNP5wQ6QN0SzGmQVP7EvkDppC7vHgya3XTI1lIkvCA1/EF81YT/Y7l1aMb4zcMPcuG7t
rNyeszFOtyf0tRF9Au4EOpl5+w8OH/UTkQ5H5tZ75smnPvAiAdqllaVe8v3Ack3jRIoWj8DzndUS
v7SHwSX3hnxFV16yMolLUdTJz8+hu8RA2UVl+HmZH7rxAJiw52x5u7HyH3X+F9vCB0jfQfstVm3+
GKFjo4NGCd34xE3uUy+9dUGtzcgaRmvpHkMFHGgwAJ9x6meXMSua1GDBgJbsCTdfo5fYjrPG2Wps
5Wr5XZ6d78BTS7NT6ELfGXVPBktuelcwoYdMM68S6K86Mo+AiI5LSsKAir3lqY0IhmNmWq9uNkaW
bPcDqWJNmLEQazf5bG/+jnnAujC1ECKCRAx+vmcyU6eJSAS5770ftv0tYL+cNb2mJYd3amIWVtWW
Ibu2kATM/e8DfUqDO7PdJuVjCta+y8d8bTCzSSYgD83MDoNxbBkG1dUwTt3LK6d5ec9gwqbIB+0/
syCBqhzsrTUFWwzS5snIIw8Znty7Ql1yxdIs6v7ftfnX0izq1ly9z5MGltBQokcgLOmjIlfWwUyK
fJtYuJ/yBkq3aYvbUZeotl6ezYV1A9QZ8TB4ZJAwnQ8UnFQtqMCr6dUEiLdT+TcqKa6S2tl3hfta
29rmsr0F5igQeyEbDJIq8FLAU57vxcQCyWzA0xEIM8jHleO1m71qnrEt6BFgGC2pNjR764I+9LoP
YYso1w9t/8O3nvBiCDGNaHfO7wx/jdLws99DJAhBGjyFp9fwvO4EWT0tS9NEHmvjlZftxu3eZG4B
OPZLUfvQBo+Xp+HztGO6p/echxtx4ng+n4Wxc0tNs3V5bPNHUX3vqq8EvNuVUca68X7Z1OcNdmbK
mb2LQZjdN65U8lhWCRA426DYlEAY+94zS+87GYOz77LBzzcU7nr0iyPDBM4PlFvPx2YQzcygMKGO
lbUteJyt3BqLP49AFwyxqNt9yi61RFpSOkQd+5TEjfFhJU+Xv3+hSo4B+BOPE0qQSFfMFodA8g05
WU0e2XhnD9DcMa80+dr7x3LYUvu+sn8R8SCdYcWxLQ7sX7O/azgnMWOrgApoy0IdgXNzg8fsL/B0
IMQGJAsIRYD5Pikp89whWVsAvV8OfWR313k+tSrutP5lZQJ/39znF+G5pZmPdl3Jsrws0CBTo0nZ
Qv1/6wj9u5X2/nMFBVDwFzTuW+97xVVFWvuqtN02ZiAZ/FYnqv/ueR2ajB18nj56dDug2Q19J5bc
Vjp9wUvROQKrBQaEvHQ3gLV7z2mS/iyZ57AoV07yQwW6BBHzSLc+6diblXtfCtaYUUvdepc6Nv9S
GWMxbtIiyO/6xjQ/cpFyunfxHLhG80n3rPG+i1rmQvdPJP5NXrXjY1dVPbJB2vCQ+dpL5pXBA7Q0
qk1AGn1H5IjkUFqX2VGkbr9DxdcpQ2gqWBuvAuNRxHOfX3FagozazTQ8MRnQi8RM05ADiruzeIne
BqZBTiK1rW1LE3ZdZWN7VRgO3o0dVwfbFemV3eAeKNSQ7TRsGJDOo12eggJhy0lnxulgJvcGonqU
VdCHZNoSUe9AaWRaeRqEzNH9N1FX2l1W9LILHeHw78IX5KCrrd+zjyTo320gr0Wu7VVhxR6YXh6z
wu2vqc4fMm2wd/XYsavCbcZN1gD6hOYUHS+5Tka8tYfIA6XSXcLb/shQDPzqmLn2s0EbyzYfC/5k
B5p2rYJORdIavG+dO5Vn8qG6c3rZ70pXFlhhQ8nIkE72rWeG/9DgfgTlVf5TgW1zSxXyhr5r59uq
7ejGDDJvq3KniQIvEQdUfaDMZ1XJXmRBi0csNA0AdwHusDHHyDDK4goNOy5+RfCoH83vrPFrkA5I
FSvHz2IEZkOk1UCLRM96bkSlNpaP+uBVz6rp/cfSbIrbDBxWYYOK03XtpcYdTwg4OJK+Ag4EIkyt
kbavXcXYTvrEiwh46HceSZxbw0rRvYI2CJDRI7cgTQrNSkhno3veG0LDId6BOLX1rktL+zAGxFFB
ARIEF02uV31Vsg1v9HqXMx2TLSrIZvii2CBFByUF2QxbTzN4bDqUXblJYxw0i/U7LwVpbZ7gNa5J
o4s6mvDILApz59odgorKd1b8/ueY6fzQz9ymnWit1/dlcYe2rq0ZvHX5LgCHfBL8uOxevIUbDUl+
sG2gK9SeqN7PLxgk19KxrMf8brQy971zvKKCbJJDD4nlMpwBpKmYnfgbTx/UHheJGyphBnHrdv3B
M8ogHKtSg+D3N+QYIwcqJLdjX1SRyb62tg5JW2/YsBwN+EIN6j6rdPHdp9gxpptv6SDMCEIpZtTp
wr6r8VLaQU143BQCjbkFq2jc9aS5HZLBekSdqNtppkq2PIFAyGgqcZ8zTYtbSl5lQPt97iAzotmF
F3PGweMKmuhdUbXsOxtIva3c4IesofKXdsi1eioPoiZIrFvZISnVB/7WdBh91KUSGz/wO2A5S5c/
dVZJ9hZeqpu+HD4qakGdpAdxgSV1tuNu1SMK0Posqgg2xAjaF+AcdLxEEouHHs2HjyE37FAvuNgl
FMpAWQld1Y7Q/K4yWBvVNOseRC3X8vez3fPP+xmq3IhCce8CJ3C+qBrG7wWSDccuyNqQNc01YsFt
bUL0RO+9Fd6n2Q76bWwSb0G2cSJEnke9QVEGlUIF/+hVTjw62i3Iqu+hT1lFie+XaDUzt5Dg+Wk2
2kq4vXDH48zqyJijVQBFl3lslDdEc7iR3cHLNaBlQ0ddDUaylQOCqZrfvmi+hW8wIUf4qYhkJimw
8lJld6aILQ5uzY0qYhT4CxZfNrQ4mhND0/+fRCxJXmgK3hOG+F1i52FdrcSuS6EYcnSAV6Csg6b+
OY64zgwJnVItu+ssdcxk9kyY4OD5Fh8qFw9J5iBja96ipeOGZuJX243PKyOcouPZXCLJgpm0J5eD
iub5ECHCVNigX0yOnmpkHmZuFewoyAeeHbOywg7KH7E7ULLnhSNjyrzupq8I3YhWQAp07IqvaN83
bqEKnWwIRBwj5bbpc2N4VRxw7IAeQrPbJNGDfZ/4aosL4gPdM91tFxB6lQ5p2wOpY5Bt6XT8sSbK
fcjQ1xIZlMgbkaHx1ETjXezm3hgjpY1UrQrK8avEqjwkknsPICJNP5Leb76kOiKpy5MzRxX9c4zw
frGhfoGn4zwXVRqJM0gzoEc7eNK1PSK2MO/rONFKKEfGmfbaixQuZyW3Onuq/WPVBhMmYD7o0/1U
SCw74qW+TiHq0sYIOjgex6AhqDWkd4gT7BqvynZjsoZIXniyuVNqFej5iVNq3nZDK59yIKjyO2J5
t02SQb4kMV+k1x2CmuzSLHlYmd3pJTzbei7o3yYJGzSkIL94vvXKsavqWvfgK1qvuXHzYbzpkOHa
CIeZG1U7xQGzoHP4SjO4swY3uGYq0w4oKydrglrTLr/0KebsUxg6mgzuZncTEURT0UNgtY/KGv+4
4gTJTA9lIEA4PLzs5t6ROYXHSye78wwjwk0VUve5kyi8ipXn95LjOjU0e590ZadJyLZmdyx4LUBo
RAA1vbx6SxacSbYcMnvQIZoXz2QXtG7jM6QqjDHUHB2yQCtefnYMkDgK0BiFg2eDKRrOaTZZgQoa
WujYj0pDBOkrsPrVYa9pIWpfMWjvI3NNGWPJIjg0AZVFpw36eWe+sJLISue0xfIQ37vGw9+7UY6u
NkbdBcesdXFz6oRmT2ow12SDli4CsDTqSJWAzW3KVJ3vQCJ5qfuJso6m0cldISzzuQLf16Nnquoq
6IDwclFvgUCW227TAldq1uXB1lRG+vHHC4uSK5BESCj/Zo08/xDDl5ZImbSOLSGHvGoOa1nkhZ0z
iTtNjWggRka69tyA2dVlmcrUO9Y3hnNXrzVHr/38fBGFNubUAlHPwA+E7FHzvDw/C67i7POnOO8k
Jmi4TQyg/Lwj8r81/wmid7qmuW0uXMrAJ2DX44DB482x/oDe2YascvfYeqRMQAegeWBhyiEAB4YA
4XUbD4oED1P+Ue66HMBu1GPbg5YA2Uj79BFSniGaHa1tyb3modAMfcNRCHsvu1p+7XIEViHCTiTs
DWcNADmb/X/uLpyeAAB7HX2is9kvg0IJrcPdxWUfZqX7BCjG98sLMDMx+YWzyZktAIhFC1KiAe/o
eY/lVd//GQIbI4DuPfYmUDyQagII4Xx9/RqggMRmxpGV0Acr6A0e8K+XRzDbQpMJB/3TAAsh92Z9
giZJqzFkICvv6GcmC4NBy170LBF4gHG2Ymo2WZMpwDgRSEyqapMs9flowB+gCYRVHCmGNKhCktns
e64hsfLHI4L3QluyA7p7PFhnvpqbKHjjbciB3wHSqMkjxl8z48+fUL+fFFNMNFGqzzdX3iHp4NRS
HJPR2hBQ17Fs4+o3A1truJy20Ek48HvWULGz8QCfmoPnoE6jHxKhq0EcDYPVVy1ElDdZDx496mdf
DRy9+M9n79TcbPa6xkMjsAtzXVeEyAjEo0o3tvPzspXPb0LMGR5nSIyiIvmp99JktcdM3RdHLib5
cXfny6Nti7Ao3imQnoHdAx9Xbi8bXdjqCO3wAp0U0SGEMAtEPHCqjHU/wujYh6N57/ZdmFsrAfPS
JveAWQV9GArwqE2fb3Ics8GiALAd7dwL1UtC/7Cp9Pd+ODUwO0Wu7JiNPS6O+gvE6kN7axtr0ofT
Gs+33KmJaYwn1wqEdiQhCibSvQ4GMO1npBIk4lZ859LGBjQR5MGoJkF4bJbCqvXBTxoGK4qHWrAb
IQizdf9qtqbcFRDEAJFaszVPPY9RkZX8mNFgi1pGKPGWsN1fl3fWwuMMeBDozvlTmgHMtLNT4w5+
35UGOrtrioO5zdFiyJEYzQDpuS4dEKm9yDWasaWNdmpyNrJcA9rXSht+lLdWsxH1/vKQ1n5+tjoC
D/HO9DFxNH0Y1B3E0v/894FRnxiP4aOBFjjfY63fmAbaX9mx9YcwmwoSa4TKS8d9EsqygbrFyswL
8T0YjVJgu9kxK57N1I0J/1aRt78YxVR+mwCI2Mezw6hKT9qOU7IjDRGmR3a7lsNaHISLAhkqcCiS
za+ZQSQUTOI6P1YmUu5XZbAd6t1fjOHExCyGYb3rGQUz+HGgBy73w5/FqPBXU1UPGQv8TZjx2RS1
XC/9onfZMRiaQzvQW5c+AlP3p2MwIKMNURkE86iEzu/8EU0PRj2M47EdDijlI7tz+fc/e0T8/m/2
cUTANggDznerIWTJGDCLRxv8W9z9YKiRZOqQ2HxDbLJSdF005uF6DNBShXTE9P8n7teHqG2up9V4
DIz6qpK3AbrUpJ6H+uCEOv2LmZvUMnAfIlBGS/K5sRbg1gCuXh7T99ba+/7KxC14RmCLAXKehHpw
TPzZ75vKqknZa+MR9bB7y2SgVPLbCLQgj+jMBo1sHzzbZfmk8fQwWOL58rJ9Pj1IyBqTNi0KYKiP
z5zYyPvUZhZjR2aYL6TVv6BB5pdFk5VBfvaVZ2bmOC7b7RX6ewQ7isr70CVYlZApujyS6RCeX8kw
Abkj5LPRNY6E3PkylUbHBwjHsGOqvg2Wv0XOA8wiNAaJSvwXlpDuQKyOnMonufWU+lQz/JYdS0te
ex1PI+50UdYjFCQjXelAnqO4Ju8wYRVd1Pj1AHfBtIInez0JkrazvJEe20Y0W1gSkV51/YMwUu86
EOa4Ya4e2eUdMMBF2Pt1eihcp0W1tS+fJIR4N5mZB2HbumrTMNcOE86Hq8szsnAez75xWpuTb7RV
Y5Cac3rsib4pM/D9ElEfFLhybKN+lVW7uWxvaa3RSYcED3iAJgrRc3tI//kcRVp6TDuzCc1U25sd
36Ap8XYgq5xDk+eabyywGyHfPsnmgvj13FjPnFrvmpYeDfOXEr9y7c2znrm8N0CwWyOffNBL7crp
kT3vfo7Wyvt2aWZPjU8H62Rme1PTgox19EhriqKZKd47TzyPpR5Eqnb3Fl/rI50LI/3ebx7EDpHr
RWYJcsHnFsdy0pazKD0SvaZT+dHYd1YO4WMTOYJqZMV1S6zijplgh8h7J42CHtAppzdYhLvHWVnp
Jf+E1Apibd2eUouzUz10pCI8U8OxF+iMoK12V3Lya8zWcG9LO+rUzixWhAIzUl86Co91d2uwItaI
FhUki4b6D/nk/5lfxPMIVaYi0ryG5Kek9ZOkBzI309LvIIuhYVkW2c/LJ2Rx3lAZAMbSxVN/DiBz
OVWjK43hOATdvazl3mvHTU6zFe6oOdL792h8VAOmSx8YunmXDu0HKyOmhZqL4moTiFptEgNYpGTQ
rLBG1B+nAENEqdWSL7wm1UbanoqBZzHQS9A6YWcaYC6qEZRUTP9D2OT0cSAuAgADOQHI0s2vBICH
x0HmJT3WoBFBjSS00oNmHrjzenmyF243IJnwsgEptKUjD3V+ZKiDEnjOYYfrr2P1y+jrlbttKUY4
szCLESQaowtBKoASx22L3i8P8t08rwDefeoN9ImIF7zdQ9dU0eWRLbifM7sz31dVqNBXLuzS9qWz
08in4MDY0/KxSF7+3BJoLyaSW8R1n116UtcBnRydU75D2yMbj7z+RfGGV4+XDS0t1omheWMeMxMb
7JgMd5UJXeybNZmotZ+f7YVAp1lhJxjHCBiIHXBgIdbyXYu74XQIs92AokdVWdp0KbRHibvdaxL0
CpbbanhRZh1jp0SlUWyltzJ1C04FDQU4TgE812feT9NJNCh6ZxQ8vJXcsMYeNhM7xU1qQTnl8iot
mQLZizNBIiA0NC9vol2eBI2BzHQQlDdeZu+z5KZ3Vi7XNSOzeawrYUK0W9BjMiioyLxS7z1HW9Tl
kSwdodORzI6Q61G05vuIjTL/Kp1QFu7eNp8d64sdxP+dpWlrnsQKHVhLh5ZgOCqLcy/CS5s6UUpv
i2HF6y/t8dMhTfN6YohbCphaXaHknchrPXUevfJ/SPvSHklxbdtfhMRozFcgxoxIKjOrsoYvVnUN
DGYygzH8+rsovfs6k0CBqu/ROVIftRQ7bTxs770G65/7Y1m5jyGf9+/3n//9mxAqhz+xpWHWCN5C
cflPahmBCVDeljrH6lBcF/UPlPgRcJFfmJ1wE5FjK/FsdM4xcfRQaVO1uz+atTWA8h2Ii0Aiz+2g
96MpOIg3JJ3z1bzwnmWDbk7D9QpoLIuGXVqKcyen5vP9oGtT+DboYnUnQ5YoVmILGfkFCJXEAuji
opWf7kdZGRp4Ri6q1MCkwFZykYo3Cacx/B37x3SspidzEuqo5xU9UehFhZKO3VPm9VvsprUk1UVe
AwQEKKeY08Wmkjp20mhgeUzaE2m/Ny55aNJhBxeoAIyzgyAydJIrS7IrYypspo33zsrBATl2tBug
Jo3Larlqqt4DMDjrmsfWKv0htmGz9mpusXZXZhZB8F/cijboVYsxwpNBF4UomsfE8M5pDIhc3Vx6
BYO+/FzLzRRjXoOLZw6EBP6AzMEDQL/x/Rq106EreJw1j02RPTk5030za2AQyr877Qxt5zz1Y2l/
KmTjNyQJVCGy/f21tLIZ5xoEOAjofdk3xDyZJ6wZC0+gmZ1988TXdOi36JZzHn8zyn9DLOkHeKBA
HKp1xSM3jqirXrORwKjnxZwyvybds23/h5UCx4z5E0KbB6a272fVysEojW1bPKZl/Z306pPs2xdN
IX27P3Urmx17D7+PNHwGYiy+Xq8cs5k6Ih6NzMYr7Vr0H/vuiaRf74dZ+0KoriDNBeoBFePFsSw9
sIPcuBGP7KlzrnTLW3htFHjjzekfICQ3S34s+wFfQmC2tN0gHqT83rqAhW+cxiu7F0AGgOfwqgRD
cllRAV+91kfA4h6L3Dm3WhtMPbyAuNoIs7LUZk2TGaIFQAxcht9/ekCpeSnyWEczTf2qE/sr67yf
XU8vRaExf0Rdxzfwr4L7X+g26tymRtMIQDj3FqaVup03qnrUHx3oIodTP9FQmJpPYhv+EDwORgYq
tDFuVd9uF8YcFgV41GQMoKBnjMSb+zpX0yC0MtcfayO0P0njcH9Ufybr/b59//uLGxQPS9zfNX4f
cqC5DxlhONHDxjbsVf4IL8AdL+xDP3Q/zLT6ghfN96aZ9rWGIo0xlYGWtyycDGevRvo49ZrvJSbk
xuwPGbOOGVVPtfSwV8z2mk9ChrrVf4Ky80cVx4EZ14eKyp1hihde1gBOSdDiYrVjqMN1wPFbPXlt
oEuPt3aKXnr3WjbkyAcnIJoVGJ3xwKU84ObcqIAvQSd424JUMmt7ozSIk3LZV/FKQjPCB0x4nfBo
4rQ/D1VrXktlyGOcmMYzbD9T6YNYUEWerf/QtK55GWPuEZ/0B0au07ch6es81FLKrx4jZUhq+qOp
G9RMu37c2A23C+TPnzkr3bvo1CzLSprdVy4goeQ6UjBtvsTh/QUCzfabk52gBQRoImqy4NK783X6
ZgW6go/JWLXOtaSkCERKd042fmn7KbCMYQcLl9Q3RBwKhh5qae3BMjw7jQXlSFGeoGP5HVQHv1Ud
oMkNe9JcelJ2dizL5oSfCyuYjei8CiCHgNRt7KDPCD2kkvI+HBUe4A2NI73r+Bl0QvjC5PYvc6QP
cWWiw202H/o6vhS59ySqJn5QVXPtkwpV41TsSAXeSJYeMmvsf8eWAKKdZW3YwJDar10IFZdsOKia
fi6zLgOcSD0mqhx8brQ7zcgfzDn5SC1h+UMC69zem9qTSOE1Vgy26UuaDzsFS/Ew5Tw0Xe03rbNA
gZ5D0xK0nQr2l5rwXQnpGSgZpT4f027PUC8WPkvyr4qSiyy7z6njhUNJT3YtIsdor06WhZaVPHdd
clJMP9md98AgoJ9m7RlCxZ/BsT4lNjmCPwSJ3j6c2inkQ743iHktVHvMKvHRZc1pcuLLlOT7CrWp
qftaVUY4tM5OutoVzjI4lwdv5ww1jD/HYzW6Hw3CnvNEom/sNXrIJ3KJGx1VSDF8t0v9c2UNIeql
j6Qwd2LwQHDJH0s+JKdCk0CeU7UzE6wEau6S1PkHlldnPe76oPSyOCgnL/bVmCf7yohTUBLSx8nK
UHEcsudUtaHV2f9opePubXgPhcDqQ6ZlKL9ZsducRZodSA9TN9SzSA32jzWGvM/tgxMXJ9stQO6A
wGYAmhbAyJR9z9KkOeeNZ4Su0IEgcYeQAu/tg3aWBH1cf1MdBMMIczbwrCtbELJnACpD/QzFuiWR
sCgrY2i5dK625n0zqupzIjc2+Z920ftjmrwN8ady8WYT4iWTd63qnavutfojs80YkoeD+XnUqnIM
wFHD2eRYoaHvGQrYYxjJxjzpaabvmuK3pdNDCXVcDWrH6pcQYYdFda36Fl1RS5DHQm/A3yFhaY1y
B8/vKYRS/PTKM6O9cDjKbNw5t8kICpsOACoWzlo8NhYl4ZQlOqARhroSUgetemzhLtXULzRONmbt
9uR6H2jxhAJe2nE7a0LSNh0r7Rc6Y8nfVzrehgBM6v3h2DuD1PCEVtcUtgnZx1rsRffXxZT3IRY3
dF2Cc1jP08WL3QS3Se2bvpUe0gXSEpcelhdK5joe7DNpZTFToKvUDJBg50oatwROemoOJu1fSmA6
jcQKPFCSLK/n4aRPw94zUnNv1lMXNrr2w2zHXW31IeNJsYvhOj5JCT0Zj8yX40lq/Fkj5ZdeNSFI
asNpUnmOEzZOLlkHd+tRdWJXt2A38kl8UvC+PhEtCxqmfdVF/TRoOkjgw3MxWU/aWEL5zb6kw8Cv
ypQF/NjGZ+KVO9nbBxMXQF/bXxjPv3lF8jmPC8cHx8oIjKZB0uCp72UmvzlGdzH1+jraRpjK+urm
9SkepoAnnuVTaNuMXfoNzRukMo5zSdHc249xXIHBaV46qEzz1v6ojw7uMhHY0gr0ptnbiUShC9ix
RBoP2JrHNJtejNxy/CHzLijMvty/km/fr/hYAALAMQ0o0Jvqe5JT0JhSSa5OJ2NcZqL263587s30
udI1nxGy8Qa6TX1n6Dl6dA7adCDNLwoefORVIflkXL2phOJKklB2HkvVvQzcgx8p+MXYWcnYXct2
rPb3B0vmH39/8uGMJmDRo8CzgqmkJtoXbs+GawKptouwGvHJLbri1HfCCiSqSwdw6pJP6Glqs50H
+ScH8OoMgA+kR2PdOsP0oJkNSOkr+LvOpUk7DsPqOrd9x01A8lEirX0w8tKXsczVjsfOP1Vjxi/9
WNU8MOs2/qAyXT7jhe/snDyGSANaMPqrWVv6j5ZB99CWHa5h7AOoFU9AZEL17yvTnW7vVa73iTIT
B9ColSizieHiTi272G0tHwRN0qumpSJEibk7jgYkiGXPOmgSGOlD3yqofZnc/dBKNn5kjAyfZFnj
xEYe/MswW/ClsTKDFHxZ5ouEaAUk/EkcZEw2UBJV1gHq0Fs11/kcWHwMHBCoC+HshsDPsmvIM3vA
K5nKq9V2Xxoz2QlHBlRYYYlTonDEfhrYc7qpa7yyACHxOj9cdcia3DwsaetqNDXT4VoBxNOnv6v0
U9Kd8gRtRJAgKuf7xpq7HSWeyFhvqCjiQbvsJOK9QiXtxxH3xq7vI1mcIIFub53rt1kDWsEzAwYE
V5y8S5CYcKWoY1qO10w8jWX09/BDQF4cmFTZMELH7lkULgZYiHdCx7VReEMB72Jb840+/qwT2N38
/XThigKNAU1twKsXFxS0WAtXxZa6GuqFmnssOuU+DFtwtJWsAXC6f6MsDiGsCqMe5r3kWqkPb8RD
bn3t5rK/8+n+cFayhneBFhOnCcjlVjoC6dVvPCAglqnrn/9vIeal8SabUyZVDjcRgntBrK6tHWjD
BvX19pLA55+fsDPo/ZaB2nGbGV0xT1eL4w0Oksl30QUtkAbp36dzICc5iINStXkj71Qbqp+6ypBX
7rjyZ1ro04HDKCpKM8vcQYYFePv7s7eyEmY2FDrQeDvhJpyH/mb28qpq7L4m8gqdTtC7+dHGsEog
F5jash5fmUWAx4DbNlGSdgw6/ylvQunOZI8FbrqrbIl5mvp0OpR1LX4WiaderE7PAlcN4IveH+DK
yQDuyFytA0QJh+xigBZTvBdaLq+O3YhdM+r6XrqjtvHdVta5A+wl/E9nSueNxrFjNT0UOmt5NYZm
/CDUyFHPiY3d2Ftb0Iw/uKHFvYGO42wfjoId0GSL/JLrRgySDpfXZJLZoyzsyjcgjRP1RLQfknqy
fvCxm66u68SPzTRp37OEpzAUJgPgZkX5tZtoema4tXc1S6ag7IBB0/I+e/akh+d4ZTAUkmDmYpXT
5JPCMfsg7op8l8P/wld5Ao0M1UGBXFRir2ROw6GZ4gsu/D6ovU73cXEOx0S1P7ralkA7atgzfSV2
o6oOSld4bcoaAsdWCdFH3NP+SNSuSaD1N1CeIgtRsQ+8X1BnTry3lYPeRe56p9TqcPJOiRmaQnNO
fQmLG5LZ+Wdwin8ZqnN+eWoiQVt33a6zjf5sGgPbpUknDlkpeKSXPXTlevRKfgEFr11z2pm5bxkZ
dEZI0w5PXcaGcqPOubYssCQg6EyAAb2pJ9VFbE462CVXu9PZdaiq9huHvMvF6Kpxo9a2kk2grI4S
G4DrLuq4i3U+Nay2EsmHa6v15X4iDo04kywSGqwhodRk7VhX5RfXzNkvPEOT/zDSWYIWirvARqDb
9H5z85ZrQN42w5Ua44+mB8+bZPCWivMtwPnKKfLuwbsYZ2/kiQWtIXVNmA/OLo1DKp/GLJJbXtYr
JyMB6NzAnHrocC3TM6i1CE/LLXkdpie07SDY+VDanw3t5/3zaS0dQ3IEgXEK6QGUp99P3JhpOVUu
k1dSuQGL7cIvxuKLq/gPHaKFsybN6wRljo1TcW1wFC0sSuDDAEjqYhaTfACLK5PTtUuAyoijyfkW
GzyYii0F65tAAO3ikeNiYaC/gAfW++EBLO4RMYgssr0LDFVY96UEBMT9en8S16IQcMwBt4T/DQ7H
91EMBuYbJ04aSQln+wHqFwYMDFwAt9KNdb4aycY7EaMBGHn5uTJe2+iSsDTKHOuMtXiwZeX3eXXO
CT3eH9TNzYWpow4aJDNtELyHxTfqpTMNBHo/0Vg8uPt62khqbs4m/LwHzRCkmiBX3BTaRrM2WQHc
ZtRo5V64/OOIiiRppw0Yxp+m3rvrao4D33e0/FwTCPXFt1GejpKEgrOAZxWhVe/tEiXkl5RfWf8M
xljWvdRQ90Fbxs/UM0SHNlb6zXnxJzww/zMQ+hYYS7uKF53epZEY3Ll2/VIr7VsPZ4iM1ecJRLX7
H211VvFq+99wi2wUAil1njgQfuGmA6EiHhjOl+SvaRKLMS2mVLfVUDijTKNyaH3XOnvtxn5aGQVW
neVCGh6m5vhy7/dTnAC3YA8YBZi9gVcYQWG/FtXp/lStrG8EgXQxwI/uLWpW424C+TIKun/+lZHX
LazAyocHLstGFwekMSDSF9sH604XSFuyqNZRDNDQi3woY1t+h8gACbPcRb4DnbLw/phWJw7mADoY
HzMhd/FlhoLG02DgeADfOjCpCEbvlCT53x9Crg646Ay0x8W0xJ0RR2i1iid8fyvxe/upVK9ZO2vG
bXyhm7sJlx+izMBU/A8ysO+XgV0kMJJ3XB51f5B6VOn7roY9MGScPsE2WvgDGJSBndXO4f40LqUL
gE5FZLC9qYlK/fwnvI+sCQFMJ0jZkSWSnaHZB/Sw9/AX+KbM9iSr+lfjOFdOptAW5cXsf98Pf/sV
UUqA0QdAhND9A7LvfXQIiuUU3k9VpD+1Ksg7P/5rEAlgOW8iLDvRpakXdk0QAU1d57kTovyuuCm3
FsrqQP4U/HDEo0S8GEiTxcxKjLiKlNqXP1X/i9Cn+1N1u4lB1ppvJzzp4IKwhHTI3svF1JR1ZGde
G2SD3YR6PWxRKVbWA8LM7r+QsDRRF1mWRZSZ8cZo6kjP80emmxAGS3aV92pln8rMvtDJCBODQEEH
PcCu2NjUN2MEjARoEvwHj7sVwMdA6CQyY4raVnqnNtPaPTrb7d8m8Iso81/x5nmszZLLBZ2txtgh
HYF/gABVMdKdKE5VfrCnzsflef/j3SQzCIkqE3AsqEiDprZYHgLGUnDLLfXIlYpdSjz4okKxLDSB
zww9q8k2FstqPBOlLeQzUEJYltE8r2ynrGFTpJoiDYba2bllcfHq7EcPTbH7Y7tZ+vPY3sRaTKdX
lZbFvAS+5fUUUas9yEY9k8nY/ZcwuCJhkAGq+LJep9Ux2vM4iKIc7jD+1HRBrmjpi2bYSCxW5g5i
CxBeg5AK8DpLrgR8xSB/xkYtsszLVH/mzaPVfW+zZGPabkGL4NjquFcgCI+qEIDU75ehJTougFHR
Ir0yn11L+RMHZWJ6KB04IhYQWpZGGTaNci6JxtqjROt8RyWsNu/P683VM/8ZuHkAroXR5I1ylKbG
CkAMqG5OveHr8S6udjJlkI96KbmEi/T+friV1YJwSBWM+dIBC+P9qLlDNGgAYNRpfs4ohKQ/9VtS
tRshluxCT6SaY7NeQz7yqPEvJjm0Wzi+eU2/S7X/TNr/H4W1OCVz8LBR5Rq0KM/3Q7nnfCPv2BqC
+X6WaFphzzaYJckrH4hZ6Izkvjm83v8Wa58eSQ3AlahnoNK0GIWtV4VWaJRFnfUjoXlgeB+G7mRo
D9444b2/JXW/Nmmo283e4R5kp5ZP4TJLTCv2TBYN09cUetmi2dILXzpEgwUBM7o3IeYRvznaR03W
vZkhRI2y6IUU1isH83CA4HOk5XVxbEfl+byrmsZ3rOmD6cUcFrzjd0s5IQRCA8as5yolcICjfb2x
4de+KWqx1DSpqyPHW+z3xspqO2aMRfn0UEGcSqEV7G0VbeYfWS5MnPfzHQNc5o2FGiyo7bEddRqN
KDWcPrIHa0tiBz3M+zG8BXpAJlVqt0BnRKaiRjTmKMGWEprG9QDQTEtR7CtU/aPOXG8vqTV8qYio
dq2y3JMEdgKysfQr+PNQQ87iny3SwtBooTajA4kbOMLLQlk48lwhxNlEK/wodLM/xaXUULGUqEV2
pisPmt5WB6PADo+hvdX7VO+Jb0Nk6wRh5ixEwzX1xxmbzIlhwLygFoFpp7rPnPSbK4mxU70sURV1
SNgCdZPD4xoCiVQL7dQGgzQQBhhi+vOArjQdZRXEjUpgoe4FhZ5D8jeLNX+MK9fvGhhBQY3UfLRS
m/jcNFq/Nqwa9nuquQyZUVzMwR2OOiiFh8wj1SXtvCIAZFy7amX6RZQuMK0VVcWXVirUdFWaVyEK
2iN432OjHcRUdztpZc6u40n9IYsN6wj+pfu5iBPrgLa3FY592p2HhqXnsiI5+Ipad9bgnunrRTo+
tK7eRkniAlIgawA+IWN3gCTVa5LCSYUNLtuNplue7anNjtxzmkNf6PXOS0CCSFDdCeHDSoDaafMI
3CIWpMzJA2TRmM+CdGGp4SJmXFq7hljlfgA5dt+5GqzhKBSClYqHS9Ul9jm1gJqJe4MflcnqHVoF
aEwkcOCB/o8HmW1lwsTWToKxVipUINn6iXLHSz02PT5QP1wY5YWv7IEc9EnvP1JtLnZnLosaN2P7
AXWpqHXd1HfSIfVzdDugkgO0hK1rdG877NFiXb5rGQdaHTg9GM7o+qf7p+nNMxhQg7nzgSYIkNfI
H96fPTnxRJvShkCG0AkSRkPOxoPmsotkaGXmfJNKtHKgICD2OLRicZEuMZ+G0cWqmzoSZTBlyrXp
o63pV+U5v++PazXMXMBChRadl+WLQK/HDO8SRiLTFpqvGeaX3rS6Q2U69fF+pNXDC3mBBZGoGfO9
uI9yiHvLjhEawTg1cBPAkwejCIGKfs168/P9WGt3H4Sw8eZFxeyW6ZNSp0amF7PIUyX1cZQ+2Dm/
aqYC+I9WYBbx0Mi9Dfb+6smJ9jZqjQDm36SWdZ7C3CnvWGR+o3C72t0f0tavL5KGxvKmSqvw66QC
7wWgTKffqGSuLHHMF8QVQcjACJZLHFjC3JscxSKjyM+xlRxykYWl53yA1m3laynZWBBrI8JbFOUX
dDpA7FkUJ6g7ZJNEOynypuIXJOl3TZb+hyGhCwwy/9wYAEX4/a4dUa7qpTWwCLZUQWfrF7eCp4Lx
UzjdLtG2HMJX9hJ8aKDPClQI3oLLHikIWCwrKsODCjloz+Cxcyfb59MWunorzCINyrJBQpNy8qLJ
jVJT+NpwQtK08XBYWwxvx7LI5LvCGgA3QRCjiKrhVNS+pS41MLftBlB1bau+CfQHBvgmqav7bFKS
IpDVHwb3aaieSQF1rcSC19/v1tkoo2/M3fK4m0inNWk7Ipr0PlladujI+MBwmd3frKthYDcKlSIP
qJ1lOQccKuQxufKicQqq7APAR5p2uh9i7TidlemgIAhJ2pueKPRVaptOs/xuzAKpMx84LFplAcgA
9wPNX3qZdKJLAwUOAPtgUzOP9c0HYpB/LmsXrkoa4IbD7xR5FszbG7bzUuSCYGMA8Pd/izgP/U1E
k4msZwkieq3Y1xX0ceon5XyDkZY/VMfErEFq2epvrC7DN6Oc98ObmGRALtuMiCnsIuBlgfTqlXhA
2dfFvs1FMCh74xW4+gFRDAOYCzU5QOXfRxzRddfjJGEweN1PcN+JHcDM2dcs/XF/NlfjAFU89yGw
WJbQ5lF2MUeDCq5YLYF8IWQY6m+x1+5Zt7GT187z+fbAakTvHNib9wMyNMkBQmReVDfgE9Jd2m/Z
xN7WL/ECBM8KcD/cRugPLNYiGva51UhFIujvRKWwDwUlH8Wg8Jmc5zYbd4D25P7sEwBN1uTgZdbP
+5O5srHR8EAeSAm6cTdeTRofYsdICxIZI3RfCxlXwTjBcJIKbdrdD7VyAiMU2ITAQQMCvWy8cN7q
fYWaWES0z5M6xgNeEpwcU3iHbEo/rA4LBxXgk6BjwhXq/acbdMHbajRJ1Gad7zJrD//3/SC2qlFr
YSBBNwM1YSSMfvn7MIBNtXVFE8Cw+zZqdVP6FgiTe2knW3KAUETGby2OLSwUy52lCyB8ulwqMzQc
vqKDEzXQVXwaNbeHKjUz/DRuwOB5dKQMYKyjoVeQiGYnSIreFoycfa2pfxW6rD6DRqOEb3aNcYRa
BQT3naIBCtywnwSPhwcklWqviSoNSVbAuDof6slHbtgFDsyUQvxVv0ZuAEdiNPIllpUKwVkqT4Po
61Oa5MRvvYbAECX2LolgKAo6sg0AV4JySaqV4jHWPOuDyRJwVuJiDEjqcpTtJufAzC6JWNVx+Nl3
8c6EGy9ywUru4mKSMNB2nGcYbZCTACjXb3RbhjWsAnziVCX8RvvpGmfDP2WBv4CmbnwegOkOWlyJ
AGvrsK+xFT+DpgxJAWP2IYkb71AL3bp2soUZkZAf40FXB1XhToudjD5QIIgOScyqACQN9RDnvEPy
G4MHksXHyd5ngBFUhnhwUJ1JcSz05S4F2R+PU+qeazTEjkBsyEMGfM+DUU96NLr2+FQ0g/cRHRfz
oY0dfadpeulnJtd9W1n6uSDK/VUyDIg31nROAEwKczibnGFQ84d54n3kDdyzwPFpD7M5554CsRXA
gd444Z8m3+J9HPR12oe51ZVA0Fuxj8ccDOJpC45UbIEo3M3GQnZnhjm8bEOXTX2AzVMGRpV1oQHu
4O9eudqhZCkJdCul5wIaN1cpHPsMH5bhkSigg2LIeV1EA48AZmfakcvBeOWJ3mFhWUr5qaTGpzJv
2MZRvHKboeMI6geAbUCZLzuOg0Nru2gJ/JCSaVfmn7T+l1Q1+BDQ3xn+qdutJvGtSgmex28DLq5s
K4FpmUYdBxyfqCm+Kuufkj2mydGxnlDu9Ft9CuQWVGvtNHkbc3FlI2uLaa8hJqg0sQwbcPHI/v4Z
vHKlQZAXu27u7AAiuAiRZj2UCRzmIvfpQokHMqsP9yOsDQIsSahSwIV5/lrvj0QemyADYTlH0vpp
MDh2TQWQfFuM8T/K7cvTEJ7d6PnNfMkb4Uxl9rhUgTmLeOloe7hkVcemhsiW1lf/qL63H2DuY33O
bZIFI3TPA1imNWHeZIDAcbcOMYL2KSs6+vfpOISPwXejWKY4pRcXgjNwE/4HmF+H+pUuA4FTuouD
v59iqEIBCA6pA4suK5pan2tZ3EonisVvGcOkKfTEr/sh1tbJ2xCLd2Zd552lPIRwLi3N4Qi1hf+a
l8Hy+6EzBr1QlKFu2QZDxnpYJecOGrfVVzKwCYbWavRZqr86TYuMPNsi2a4uTKikmag3o1+87HnX
3MlLxecVI9zfwMDFF9Mi2c7ikBDfmLy102r2bERihfLDLUwGtWSeTBONYpqJMBnA5+ql+AyHXjPQ
U/cnGDxFyIDo31ExWOB2ZPzQldmsigVFwMmz40fSO4WPLgdcbtIq3TfGpF1SJIroeUE0UY5Qii0K
rp80mlmw92xQpIeRHEqYngqqtDBOVQ3OPKqV5CEmLTl4qYp34NiUrymky3ZE0/q9Df3nonOgHoQq
b9iXFf4/Xlwoi3IF2CsQuSimKhQllb3DrQKAtA75MxtUUFwDEndxC6Ft2kBF5P78bUzfUuaCKNMa
c2bQyB0c6EGxz4MUYUrM2Adg6NCMMjBKeKfcD7q6PCA1ZxG44NzCOiurIh34yAgqx8tYV6+A2H2E
qaG7EWdtZ82Cqf8bZx78m3eZF+tClbDIiwZUBcY09e1py9V35YEEsdd/QyxKHaaXgyGNImgE3TMz
f2gdrHL7JUE69n+asj8s/zdDccGNKu0GQ4nFa08MZCefNs3f/6TQy4PizWCW/W0Bd4ocuSeN6gol
wrT8mBPNN+32sW/Tn7wkLxitgAqKfeRWes0y3XeqLhydeiMDWV8fuBeAH7AATpv//ZvBam0Jo0HS
0khqeaCB8liA6Q6Rkd39OV1NPGZSFE53ePeg1Ps+jqOSkufaQCOds5BBXAkWqr407KM9Wl8bx/7Z
ZeCTT8MJHnYbFZi1ISIrQHYwwzJv5HQ7vbQknFjm7xloUGXF2ny+P7r1CMD7QkcKqIhl+mE21VRU
Xk0jUj7qQ4E5fC7bb/djrG0w5B7QakASAkrWIgHRWadLJLduBHO+RO67eGOWblUjkRq+DbDYwY7m
1Q18ClGrFI+Z9rWgPaQXjo570fkjZbselb7BOw493KSca19fFe/8fvh5f5Sr6+TtX7HY5KIAq1FN
GKZePMIg1c8SCvfDHa8g1EODMvllMOgf/b4fdWNu7UUvlSsTYCvcApFbVNGQk9c2pxuHyvrAANhG
+ob37g1yTBQJ/A+SzI0yxSMhxgdaA7BgVzWcTdkXJ82/49n90jXsR2bSjVn9g+dYnjZz5wia0nMF
f7nLE1dnrWNUyI97S+hBB0+cwJ1Ye6K93R+JqNOA0Lj8lKcji9oEb1bwsko4g0DfAl6B8DGrtR+t
jPEFuJRhGrPkaEjThWS5GsJ8dItd7Znfx7Eh6CN73q73SAZ/JV1/lcQBnAWw/z0fYcnNSviV+4MJ
8PX9b2itbkI0RgA0BJAH4mfvT5iStsAsJa4bmRwHZf+btFp5kQMxj65ZG/sqK3jQV1BzEFOF3L1r
6L4uzApv7dHDetaKJxiLaYci6eXTAEUSNDAnF1Rynjq7rO0hSTSywvPRqGDHGOkRDhKin5VizcFA
tSEAsFILgGcQZzzS7YsH8yF4sDreB8b6aldrwroIB43UnIzi1Ws2joc/F8byE0NDHrBEAvbNDaQn
7joI+uctirEl6hHC+6cZjS+TAyBzVz27HUd/kj3ptItQ+ngytAagNAtS7VPsm/mEMoj1pdD5qbMy
6QtbXBL6O5EpgOrW1k5Y3WwopyIPnyXNzMV3gkxHOzVIQKIUkn6W0++Idby/FNZXwr8R5r/gzZ2W
dnY5OgZeK3qfhgVvQ62AqkD5921Ej0B0E5MOFeobkIeTJBAcp6Yb0Vp8NOHyNbnmRoj1Q+PfGMsn
UT0YZlP2jhtVvXbOe4KaKZl+UfgR+IrLyDaynVLauYSd7ZRs6Yqt5VtvBugtHkt2Z3tFhk0eKSje
x9YXlzxVqKxBy/z+59qKsyhqTgI4PyPHIAUssOE90j1WIjS3JP3XXmZ/CCCwNcdnuematgnko0VJ
o/61moB/QW9b+JYDZdaNZGB1fc9Mk/8XaB7um9UHdDg8qICMjyY7sPCd6MZBt/X7i0QgaUgLaST8
/hfIDMz4l41nytrvzwqveOXjRXljfAuPUbCbeEUjo2HQLPIgV63x/5B1grYEXAwQWOjBLpaWYavE
ijl2aNmGevEcf+nK//AV8Cqeld7mhjKZz4g3X0Grkzgh0nJRKTd9UkHxQ5PmX5NtkTLN0j3QIcfp
fsNeBySmxWVvIIgsj5MF1YYtofvVjwEZ61nCGr2MpUipyZPULLiHZ0Jc7a32O4vpxude2xdzPjnD
Zuan/SLh0oUOgaAq8aJYP3rmP8ijdxk/28105PHGcbZ2Lr8J9ee0e/NNEqh5cXS50G2Nr4Zb+m3v
d9bL/cNkdcLQpQPKe8YhLlsXwtNh2F5xL3L18QNarh/Gzn36DyFcaEmgsWWh2rhYvF5LxthwJI0S
HYW5xp/Srcbq6iDeRDDfL16eTW7exHgs1UXQpv5/QP96cyUT3T+0G29Y98nUD7xgqOOg0KLkryaF
U8Ph/hytrirYC4H2AW7QDUaF1cZgkP8h7bx65MaBLfyLBCiHV3Wa5HHL9jjsi+C0yjnr199PBu7d
HrbQgue+LXZgVZMsksWqU+dkPiYqGt2T1OHeGFJ5r2SFvKvrTj1ZKmyft42u+pdtcfYu5W+wra+n
rTfaINfSpRMYKsXeeCz6x9HeeCpc2aDqpiPDRny5yIyISBWOAUNudKc8U0/Z905LP3l7AhBzvD2U
q/lbzOgoEqCkwYjElpw+hlNJT6Lq7Julm3Tv7dDTnYd6QqzJ+nTb1NX1iykDK1T6FuEe0ZRl+loC
nBBFApvqiqol93kogaakkysNNrbO8oZ8FaQutjiSKQfQiAsh4OsV4v+HZQRs8ewbLsrMA6xPsNxV
x56ehWgjZ321if7YIt0A1gcqaTFnTd2+6vUgqc52+yJXOVDjN6yRAePw/xpYfsDFcTaHsYq2eVyd
x0aiK/tRib/p8tGofpfa3+4mYSjCZVb5fiH7MtNmfEyGfUn1sDj6HXxYG66w5nU0XCx9COAZ6ZV5
PaLK76csmMLqHGh16raDfBel/t4M8vOsq4/OHG7YW3U93sP0GxlLe7ZgTzLDVC56xhVqP3P5pyIX
IFF/KMHP2x5+5XWEe/D9LikueGyv+vqqFgYSoyrT8wwc3coVV57vGj/9OPjdKUylx3jzjUP4z1S9
8nRsWrS4UytaRHHE1ygNddNcMr6zGo/KUalNZVfAbnpXmFZ2Qp7IPEhpHuzCzs/v/clKd8VUF1/s
zO8fh3hA66SbnYdQc6KjngXzvuexydtbb+BSS2NEi6d2V8s9f3X6nTnm1l5v0i/Uu1tAw7xD48Du
3TiStL0Mx87HHmDQoZmb1rX9ejj0+lA9AIWQd5YvqW43TsppMkl9z22YP02zJB3UCAm6NqZ1PZVT
6RAXxvuphWIzxNHL5Ngo6a5BAq9OPxbjkzIkH+Bbvf8S8gwx722r2qUfpHspHTxTUu+jXk0PWmjN
h3ImEOMkKl1ryLJdpxrZLpLLFAxZke6TkN8LWjneAx/24fWEkXlsOsuN4c51gT0quzAraAGWbO0U
T5SQ+3kAHSa1e17X5j5zmvLY9HPHiAIVqknI2yp6mU5qHHxK8tk8ottq7yCCsvcltGA7qEV+W206
7ivoPA6gNnO3RMRhl3WwLbSRXx+lnlQ2/B8cH50U7xvYTN1JqzUXbDNcRWaW3hWy85tuBZqgskk/
amPpA7/Xw/shRme6Dnx9ryWa6lZ+17lRqkynckjro6xT1YPUU92NRhjt5L4PT1IVGa6dz+ld2c0+
jxNGSPVD3SVmmu5zfvJXUK3hQ5f1kVt3Todio0bnkmKBGyBu/yLD2khIQnXj1DhtfZBHs390mrBk
a5kaMqWzfhdPdXOgA4kugSKNo3NTaT+n0ZC/2a3R3legFnfhkMMfRo1r437+oycpbAqKp9ycdPOq
Sz3i9fky+1AF9kqfn8OmfjIW1EboeGX/rTHMJ3LGblxIXmlqj1aMbPMpnbNT67cfpuoky/NeHdJD
FmluRmbJkvx3We3s42bYVeCx8hAF+DJyZxAAQxzQbyC79vity34NiuyCldjNHC85FO3BoaPwJynv
guQ5GAwOuNTV/U8UfmAPfq+Ghqs3p4juiVI3Pijwot4+iq5OWHr04IaAFVc1adUWsVf5lEb1HI/5
uSl/aW27y3i5+/OPIHyGjHMjsr8KVQRbwv1ktQEcXtaQn4OOnmHZndgSU7xhZPnI1ZJeDEi4mkJJ
9+O0wEhjfLHSj80W1cXW95cr5OKSlVsl4pjj+xlYsS767mzdeVsGhJDEDLPGVwdWJORQmmFD3N9e
8as7TlgFwecNPdEDq2cAsFja/QcgR2b9qTE2/GprrYVXHCVgs+4mdlaHsFO5IHtked9IP26PZcOK
+IArcxg6MtSwz0m1a6oPffXZ1zeito3p+oMsvFhvrTUG05oxUf2r2G5SPEnddi5oy4jwvrKtpDBg
Rs3PqQ9R81GJ3qf1zpT/n7MlPEfmDHyjM3T5Wep2RkyqHwT47vaCXBdtXnuXIqx7hWa4EVL+Pscg
yA4Q9eU7IpuSG9PWDjaZIle14BjJLBm07CgZe7nl8i1yiFTzpvleJdlPJbS/OqO1dTAslq8OBvA4
6Eao0Boogt/n6LMDU2lYyMx6CeqzZkF7rX8jvugXko043GnDRiJx1T1BP3Oukr+6Cl+nbi7VJkjy
s0m5Sj1G/Sn9vTHfy5oJo6Ibn+4Y+H8hyRMrfX1VwaM1msnZmqp7u32ES3kInoAy7PLoTi7yY1N/
NeqXIX7Kukdz7Db4fNcOKxRjF/gnHG9wYbw+DQt7yMe+UbOzb507uAx7inK3R7hlQVi2LhlDH9W4
7JxqSLTsAMD9/74vOCxxnk92nu/Lcb+Hrc1VitNtC2ub+2KOxPL9aBctKB85OwfqQ+gQeKFnjZLg
vtDajaN9zd8uLQnPl2bS+lEjP3cOARUXqnnQjWKXqsPGlK0PiJSDRexAiV5Y9Fi2K6M3tezcNceq
9wLjLvbpldw4Slat6JAjUm5YNI+Fwchd1iZSYKXnmMqXWnyHPqCQf8ENfHt1Vv3rT32KDYoYhvra
gycrH9okc3iLfYWrud9qD1j9/MJHBJKYDOCfrtmL60P3g6aZrZK5Cj7G+TOn58ZirK35ZQgrLIas
D0rt+C3hgnMa7MNELF1vOPCqCRP+2AUWzfNR2CKQ2ap+Hir5eQh3drGTRiB3b/BcBa5uAlBSpFd5
GMhY7NJyCBcC/3nOvBIIhrqR4l9biUsTwkFCF+1EtneJ9aP9olKkvGUh8FSw/aAurtI7WTGHne4E
+bk0E/oxSnT9Wg6Tv07FLhcsVTwO24U+TkzAt5XeJZYU5+fIDg/leK+ZW6SJfygmhDvllQlhSzRd
wO3ZRfmZ3BuN0LU53duNrru12nag7HgYalP+MuTslxbNa3iAxuzOmOAsQQwqpDM6tt1ZCf9B2sZx
Z4P0UNWE8q5MgxSUnYIoSzVGB/IR5sEaOmc32v60twYdPgObt5KvgFj/+01+OWlC5DPqoR5hPT8X
NWvTvO+ajX7B1S1CoZseBbRWrooWFOrTMbHs7Bwb39spocBzL6tbbEKrHvyfETHa7SvU9MiSZ6SN
EgV5G4XueH2LLGHdCJJHSwsJG1E4T/K6I54owpyMaO8iV7J1eSz//tq5/vu+sA1j32/jsiEm4nUc
5KfRPvr7AY7zb29Z8f/MCGeWrPlD0QUMo8t++PGT4fx7+/vXPC1/9uH/GRDbD/OkGKqpkbJz4heP
UebvE30+oAbyIauUvTGmB8tXHxKffgh1Rl3bJA+mbykGrnvdf79BuCItrWs7v/SJjar3Zhi7k/8y
AGe9PdJVh3C0P7pNACRE/kC4Wud6MvP8bPhk9xbOVuOv23uWubwwsYQCl5dkmqgczXV+lklujWPn
+tYDZ9zGQFZn68KK4NlWHPYtknj52RmqXZ1nSOs4p2A8/v+mS/BvNZgMXw1LpmveE7gM8RvCosu5
EhzbgeKo8c0iP+fjl8RJSZ0+OMWnJNzYP2vR14UZERucw9NQDhbDSEgFjQXUSkHs6uqPTe3yDfcy
BB+mniFVg854as1nNaKnapZ+3l6SjYUXm9Qin1aMpmQstVIe+oRwtQaGE9t/W03+48X/PTCFSybD
TKYOPDCV4t0MjClVPymRd3so68vyn41lNi92ipkMrebPVX7u1aXTCMkFiw6y6aAPW5Qx6+vyn6Vl
Ui8sRa0Z0OfBaPz5WyxLX9qZnO7twWyZELZ9YDn1JHWYKKZ5WPrnPrSFdXfbxvra//cEV18PI5Bn
urYVNn2THcZfYX1sxzdsSHodoNeBlNYG7/fagp+PQZGoOHCinHz6ANXoGRmXIN3iSVpbelo6Fzrr
P0yuwvFVOkPgmLnNSKiadF22a83eLSBDic63p2xtWS4NCSdYpUttZ5QmJ5j8VFvNLp+2Gmu2LAhT
Nk4kIoYCC47xQDNKar5hJ16MQHxx+7WMZrPK91vrp6x+0arHut/wq2USxDDm0oRwbKkRLEMUo9ge
xbHPyGpVzlPDed9J33hl7qru1xsWReFZAUZfWzjoXnvZTO2iRzmGjd9/MRZSo3wDr7kWlxG+0kkD
VZZzJUTg9K0UZU5WnHMYaQoDTPN36Mz3nfMjB516ezCrk0dNF3kmePsUsYN9GBQ7iQ0elKr1CLrf
QAPje3DSvqvqW1z5wtDiiBeHmBbF5RCrGLJrl/ho3Gq1Xh2ICbnYAiJQYJx9/X2qM9WMUE12VrRi
72vBLkWHLv8xWQMiGHdS+Pn2vK3uG0h9oFkB6wHkQzBn2IlS5A75Hep9wYuVbjjZqg9cfF9wsiQz
NXStlniSypW0I0QanWNSvS+Tw+2BrJ3KQPn+byDCWaZ3gwaxLQMposktgg+ylMPcsZG53zKyLN7F
4quR7Uh0D2bneqpfemSg08nYKcrWg2k5rK5OAnRvln5PsrBX8bFayEqlZeTup/iYUGYtfslzBqN3
4YZwejVGfpgS/y2XzoVRYaVCyP1rtV8yy845nLL9FOxLlC4Mrdm/YaVoIYGKxKL/XoSv1Y7T+/3i
4a3ybDQUBU9Rt7FJl996NYGwxpPjW3o6xRzyqLdFW8pKds4pDPjOU121bpS9t+1Pt4eyunsu7Aj+
QAMAkVIxZWc0778kWzx+61+HccFYkH5XtAFojfudHXR8vVKeRn36JNnTRrJ91aHBpv6vCWHRh8ia
lSpsef9/VcOPRvsUmxtLsWVB2JdyP1UGzHI8agMvM85992RvdZivm2AUgK4AeYo4lM6KI72Q+uzc
Oz/k+PPQn6L2y1sW+j8Ty1JdbPx0yApfUobsPCgPSfYdVZjb31/b8fQ7IX2Gbt6iFfT6+1IoIzYQ
ELdOrXxvNoML3dHeUT5Pxr/F8BJWz0b3llffpUnhbUEKWWpjoPfnKKielKrew423H23loR7jl9uj
W1ugpemZniCVbKaY7Q0Kpe0tayY4o/9+qr5rUFhQ87xtZG23AHtHjhl0JAenEAHaWjOZTcEULhwb
cmneIx62FWWs2qAqBhxuUQ0TeVDMoOuS1K/Sc+Kq82kTbbf2eR046ULrTQ+oeO63GfDtlmr92XA+
Gd17dWOzr30eQrWlPZA2KQKy107WZ3bfdzn7pFmIM91kq26w9X3hMJHGMo3TgNPQSI8QJgMX+rsV
hiQcyREKrQ40bRag99e/nyhSaUJzaN/R5uBa9o+i31JEFe8N0YKwJ7R4HGylRM8qGe7k8tl0Xuqn
ZJMJX5wnrIDTI7RjEQDWi/n2UXImRxui9l01KO/VMjhOfvBJ0fJTmnzPgo92GJ/ThYmXvShJnw3t
G3AvRAHo7bo9n1cJx+WHLFwL/BjKSFf9ImnUFMpo2d07v3K8THa+tzntEAkC3m6XxCfUaRGj1u+y
ODhZlfxDC5PQNWaz28hAiIffn59BKVvjxbEixWc3TgWEh5+hBP0RjaxT3+jhvp2Gl7EMgS4llP1t
IwtdbUYb6PYc/EkGXYYKbAY4H2ibpXUQpmCxTSPQfNDUWle/m8Eqn/y+yx6sJn9XzzbsLZF/kkzp
M40J9rtyah782Pin1vrfelD/QtftBc6l3IWs9KNsR5kLLQDaw0pbH2vqswd/Gj6kpQJpi4IKVYQI
Zh1J9yFN+yHc/YU1P8Cj+Mx1trOQiU87IPb+mJ86s13+o3Xp2Xukj69wo9L6jdbbk9Er8b6LwJnb
QXSckWiIAFr2CaWnpgqOcizfOypXhdx9zFQr3ElW+iNQkKW9PWXX7kswQmQFhJbWqSuxMqfzZ82e
0/pdgxjUgxb8LcJh6ZiDqQ78NBTs8Fe+3uVNluRxNla5N8F+lrZ3dYqsfLbh+lc3EkZUisD0TNMQ
gijPayMp1dlF6jz3kvp3Vv7jD89+uREyXD3kBBPCOHhXoXFGVtUro+88gu5T52T7VKacQwaiogu3
MiCr9ih38jalNfQqhAiz2c5VKco9utzdlsYsvaEhKIOMpn9fhj+l+P7v3AAONwR2uaUW6l9qO8L4
Jn2SNLMPS28yXAiP9ta0VYsQHe2PBUoRNFDxsrvqQ5B8ezC1sCo8wz8G0u/B2vC0re8L9wks2Umb
j0Xh6VyF6vg72aJeXDOA0IoDGnJ5xTnChdsRXxWdLMWepe2gBEq3apBrXgzCACwAuwXchPzaiyN0
A6VFf8FDJ9Pv74E0V1t41i0TQlIKbG8uO8EYe8NQHexu8JSuonveOt12pjUzBh1stk6miKhUeCVE
CKfIVtElHixiDkz37Snb4jjcMiFs+bBz1NEJh8RL+7k82UXTnBI19g8Qbv019ICtcTkaYWtUfhqD
/J0Sj3U7W0MI/9b93H+4PWVirLLsDqJQUGBkuxQawl8vftXbFG56OfGa/BBrdzP8Mkh8/rhtZM2D
L40I61Jy/dsw6SceTEy/ZglFIl8ZNtZ+zQZSnmgCqSDp0CV6PRB1nJXcUOLUU0GGB8CFN76/svDc
KGheAdODhExE/dSSPDuOH5We1HyVxnZvFR9a6NX+eqJeGRHOkrEOwRmgPOk57aEqXHVL3ndlkl59
X5gk0Ff1YBsMwtTgUuk/JBDq3R7B6jRBz0Y3B7EYGeXXyxBlWZ9lgV14cNJN38rGTTZ8ad2AtVy4
PKGumm4trUwhyp8Lr+uJZabyASG3p8rPP94ex8o9yN3+n5llJi+e6kkPiRR0ibwBNdnt+9Ns0n9A
AXgKnnXlW7RV1VxdGA2sO12+9LCJYK+cq5FsHaMioN8hZu2qzVsGdGFBWHq/MOSqaeTCU3L7zkEZ
QIEbMyh3o3XW7Zi81tfbE7i6TjQvADlCq4XL9/UEQnIYB7JZFt6sxvBKzP9OQ1XtZn+LNXhxqMvI
mwOMCOI/O8LVEo1VURpVV3iWWlCxUXvzoDRTtcvHTnN7q5U+ZPOQbUC21gcH57tBXwAPDsHLjT5Z
GpPwjmFR/T51/kPQbYQVWyaEiyaqCqWUWkw4keSaD8GnuHzTXnVgQIbwhwZXkevEoOdFa2up8GLj
Q97/dqrnaEufa3V1LkwI10uZzZkEEXrpFcW8SwwvQjLCNH+FyS8eIbcdbs3Ukt6ExRbVyqs8Z+6b
ig7vZO51obNTi/SdnxUkv5QGdhLkWTNDf8NRR9zEg44WwAVd99rDtVySUS+xck8tFPSEI1q/QrdJ
tlhA1hzh0ox4J3BkK6HFuCT1V1wMrlb9NNS/rbGxiS5tCIdDNhdTVes2NqChbqCjNlIv6iu3RWDJ
nD/cXqiVkOOVMeFolQIooIKUATmsjV5/RrBy36vFAdnN24bWDlW6GW3OS6TuEGl7vUCympGDQ6fF
U3PjUYLvTwvDDRNriwPwVONhAa0BpPSvTViBOcVBhA8kTuFq0/tZ+tw5x78fxqUNYb5qZZB8rTdy
Lxv3Zf0GfCiLf/n9ZYwXV50xmTogWr7Ps8+l9XHv9L27KUG1tupLkzvRGU89KD9eW+npda5M8Jie
MqonSX9ft+Vey34WW+xGa4sOizzCYJzLsi0eao0fRXSKJ5nnSx8i496fN3b96jhohYQzlNwn5+br
cWjZ0DhRY2aePJ9a+ke6sKC38/Tr9pqvhR/mIiZMGpq3sfiS0cMxGK2SR6U057uwvOvmf7TqoQ/7
vaUFdLBuBZ5/alniNYobL43tkPRY4vIUGjwKtZkW3hgb86MlGfMulmqaYkdFOsU27Hpm37/4MtJI
pWpMBwiF40M/0CxXFzSfKpU57SZNq0GZSMUuUp3iwYdyZH97Wta2GzIUC+Urb7wr6D1KSMMwtQ5H
bv45UUt3Nr+q3Rvu9ksbwnlrdqUsKdR9PVn1pOp9vSiFbOkrri7vxTiEzTA7ExTYDidT45QPljp8
sLT5pVC1hyouaeIyUAOKk7/FnrDNL8clHCOZgoroYDN39dfMeq6zfV+9xQLwb95IOrlp8TCkYgAh
TuUQ8hXZrurvw/5HDr/EG1zgwogwjBElTGuaKM6g4bDTJTg/QH028ac3WCG6gx4FFrgrVglLUhaZ
WZMFKh6hbz3NqrVTeNLctrIWshB8wbW4ZBFlETYRl5XWDZNFjNcX+zn65BenzKmpbX0KtxAUy7SI
+/vS1HKsXRzyMfhwxeyI9caR0ubzX6sI4Fwc7dB8IJfg0Mb2+vNWbqRW4msFmZf0KbDVozIE91Jo
b5SBV0dBwwpTBa7hqvZk+RU5nn5mb+plTLOHdJZs+8ffLwoERcbygOXdIh69pWKqijQnhcfplUFU
FB5l+gpKtJ0Otw2tHGbk3Fh3Ks5kXsQGzroIch8cSOIl7c80PlTKMbF+3TaxRDjCqjs25RkSI9D9
XdFtOkUs0QcvJZ5Z/jv4d63p7BwJmar8PirDPbo+1bRxBqxcj68sCs+WJOExmOAE+NlSG3xXBaGb
zSY9o9PG5lmbPpsyMOUv5BmvThu0tzI5ShySfRJKa/Gxjio3szfiu9XhUNGByhvSeTbQa7/Wsiyc
rTokqxR8NbLyhFxF3ECWXwxvcAbeLvS6g6OkfLV4/sX+7Ooq74sOZ9ClL5Y5u4r9ta02ovzVGaMH
RObFjGqyeMcHqlkGgGVTLwc1Le218L08/L7tcGvztTz40W1fZCpEYiGzqCLbrvWUtImxs+E9lZVx
LyeESdPGNjVXzgLqbaSYwLXo1LeE6F6K236uuzr1HD1qzpXZ/VNlfl5ALBlnsetn0hnEGLKt0VHy
YjQ5pNQ4FgRAOz8spbt2VrKvliInB6edGxRkYpP36Zx/zfwpuhtmNfk3pWpwdBAkoo+o1h76PphO
9izVB6M0KFRAoH8Hcdvo+U2Zu/UwjKdE0uM9jtR7dRoP7/pBivYL5PNXkbbSo1kqEuTejeb8lMsO
pgWVauVe6zqV9s5q+LfV43qnldPwu57l6CXIjPhnUBTOXeFHyoOB+One7tL+RLftS9znYGyDObiL
JHM+yUWoH1tISHe9FM68fvvCVXw9uUuTKP/dafmiBRJXbmCayRFuIen0hmVnHwIzdpZ2QiGeaWI9
SSPIUL0WBgrJfR4lt4w3bKyu9yLzTY6XAF8VAu9iTi2tSrGRlc3hWc7rjR147bpLMzTpY9ABvIZF
FiTTrKRcb9iB/lT8ng3l0NbplyFUnqiCbhxd10OxIcJDN4Z6KwwftnBIGsXYRz2ktp5/gpxoU0jr
qiLPJxElRLhWB//NI0VYjqJAzCOlZOtlVCfdJlyY0aqZ6lHRH+ehfQiK8XGs5X8m335Kk/mkasVX
OU7u/9Ypll9hwWGC2g9kukJ+RE7yWs4gL/PAqXhjFN/JPQ9+o2jubKPb3bZ1HVC/tqW+Pj6NsfA1
I9ISr5vrI0ChvTnfJ3N7LOsPdm2/i7eO69UVJPMDAkNFQVNMAA5dbek8FJjh3j+WgfJE28Nf+ztD
IruEV+rUNUT+NCWpndYm0+glMkdF8LvJthjvVweBjhbvPcrYqpjA6kMUXdtBi70ZOkYo0/767rRl
GnOVRVUKKgCRWDKQarUweop+EAUjPO0clDiBRcKKP9W2tREYrm1eKtbkF7g6Kf8sV9/F9TmAf02c
yo+9GO2q+6xGyYgOgXHfW2O+D52q9G772/VVythIMPDSAWR9pfSY9JPvOEOMb6unxD5IPWmy420T
a6uziOGRKuEBYokMcGZXmXGBuqOnj4F1DCy1PHSqP2y8dpdTU4wQKTdAvAX5hHnVJJKqcG84yVKa
mz7FPVIlbp5s9bdd22CyiDPpEABdycP99eIUqQJBX5dTM83VAyp0RvXDnhemL+6jLTH1VVtQ9JHR
wvmoQ7221bS1CTtTmJDTzvpPJnnNncFrm1qa5vsn1AGsHzPqnxtH3ao7XFgVjh+HwEPxM9yhDce7
JYLYmVpHF6ytbXHOrlqyQdkTi0JwIKa3AAojoxYHiWcU3/KxcePhg2puwEhXbODSMLHprBduLlwf
w2hrUx06kRfxjpv7vZOre32rMrDi3q+MLH+/2LHBgsqIY4xk33W72sckPm7vn9VRUApmWQxGI4bu
8lTIadlVsVcO1b5t5S/llL5TYXi6bWZtHNDnQjNiUgu4YhM3FAUdilRlHJ/V5kWKPr7h82AVF7Ai
KVIRYmSrfUtQzed9KdmZd2qypRWyFizw+lwq5jq4tau4Z5yyZlbR+/Zg4ZqeUlX66ChGBh9bBidc
RfhujcWPGlWqd2Y/9Icc7jdkOWmNKvtY2cKirM6mATqPkh6Pb/GJkktTZQ+jHnmjKu37sX8XDv7L
7RldCRWgIl+oHEgjXteJpqFWqknC8VLts2mG+1TWT2HzVMXOXglVuhU2VnDND3mAg0WDVZG6uLCb
wtJM+9zKuJr8+kNm1M9OFd2hNPP19rBWbkAoG2ViKSodK9Uof5y6ttQir/ZrxMPkf8LCv3fm0Ys6
/dttU6sjgq0ZejoCWB5hr7eu3US5UUR25FnV3pJBQjwPW8oyq35wYWL5+8XpUC2xvlyySMjLFfsF
I7Yz43TL97esLAO9sFKPdSAHlcVBl9yp2rMx3N2eqK3vL2t28f2s7euisfn+bGV7TR7PRhFsBD5r
Jlh18GGgUtBCFV7BjaH1Pu9ejp/8kNX7eCPOWblOFXoJyOguYHhVLKEFWrNwd9rk2do71XxU7Y9O
9EUeH60titi1cSyiN4S8FFOvEq4kSeN2bJPQ62fp2KOLoWnpRtvVugkybrweyYGIF4JRJa2zPFO9
8FPhuNFGPmLr68Jap84UmUHE12E6LvKnZitbeK0UC7Z4aRf+35+/LNWFM9VlM6VGs/x8pdoXmbNL
GmUnoRBbpCMkC9LkZt34G3Hcd4E+vpTlVl507aIA+gStEjBB+OJFqCZnftpOXRV4QaK+N/pz2f7I
pQ6BqSGBAjTdxZpxylvloCnx0QyUj4nyhv16+QtEnhG4N/1Kz/kFjamf5cJ/gSjh7yM5oHDUl5be
D5ilhWUMTL0ahloNPNl5GiWoM73J2dhTK8cnJizoo8j1cVwvnnSxkKFtVlaqmYEXGccme5i1B8k/
3D541teKPiaCBk2m7COgb8wIiRN6aQJPypz8m2qhnwZ1bX8n2a30BJA9OOkGOaICVtvd4JCWCivd
ca0pkO4Trd5KrayOGPel+ru8AMSH5lAWai3D3uq1yjnNvkL8HBQbj80/a//6IWPDZEeKG1YujbhY
2B4FCrdExnnkcd7+omj5Mwz0XdL+bqvuCMH6Y5fXL1qidm7YIkh7e7pX9j7JYWIW22FwVyRRLb0W
iZbAPG730W78Mkfh7raB1Qm8MLDENBcuI9UT2ju+FXrl/KQkT1FJWfJv23o05g/6JqAZoOquwuVO
HnxFbkoCzbk6DK3iZtWn24NYnSVYghQZA1gSw4aky9sGmmAPuV5/l2ijDK9utoXK2bKy/P1iqtpY
1/JywAqCLK4OhqWr1I3lXokgmSokwEhGUjIX37PIlxWOVWcRSe6qQfJ2IuqP575+nOcwuZtKZXrv
oNK416xxK3O4EuVxyaOYwtOPvIBYnKr0OXYg6Y2oTHcP5tg+pPb8SR36l2DSNxxi1ecuTAk+54/g
XfMGU4DofLfvwvJZRXZuZ8swUr7BM6jn0cpE2e0KhDwbhQZxGFG/1Z3yj0m7EYatTRrsVxAJw0ZJ
tCLkBPwoCUqnmyNv0k5pMT7b2pOSdruq2RLX3TIkpAE0edbrwsZQnb74SNBKzQdaA+jZ2IJrrDk5
rV/IV5mWybtTON59pKHivJBCz09PtXo3bSSFVj9P8oQYifawK0r2CclrWHb4fOM8Dy9+9YYLkOIq
GA5S31QMBM+ibFQq8VSGXmcowd6ag/JlDIzhyazpN7ntWasXoWJQwSMVDURLzGWUU9nE5aiGHpRY
7Q62QHpnkqR+tvx2LBGZVdwwCk+juVDvdf3eiMtgVyay+VuDAG4jVbDE4uIVZQBJWoqWJKg0Ydxj
aJZD12YgFFOgiZQ52l2ozeVRsXN7b1l9hmJUlbpd7rxYijVunFpr+xmrhDRgDRb4zOuDkX6oHqkv
O/DM0X5UIFJIe38fpqfbE766Bej/p79yyR+JQWKYlXk493noyUX7046LEy3Iv5OKglvbbEzn6oBQ
cQPsJSvyFb9BwY1sDHYcekri9AdIz8r3nVHlD0M1bKlNLysjrtySxya64Nhn8V7PHWRAfTVFeFFo
duP7JgWkY6Ax0ZjTPhgV9V0dVJDX19W08WRZdV+VLqwlVKTD8A8j4sVt5sBQjyzMGALLgpgudFCw
Ntw2ndypLPctZcjU6tOdhZDgzkfQe6D64U9ovd9e1LWZBhhmLT0iICPEzus4LOxyLlN0/yo0VrTQ
Db5VWy/+Nce5sCF2IZV+DS+djY2xOxVDj/J56cLvqG3ylK0dbgBU5AUgaBuqSIuk0n6kJLlKiTq5
sxAjzD7enqzVgTiIgiDYx5SJSnSkmCdo6eLMS8P+1FRfKYu6SvtZbd9wPy8tbeBuFE44QzhNAjWR
pt6fMk8LZ9en9At4WwI99Pej4ZHCCQp5KHlIIWgztCAPnKTPvHo6ztDi2/co6ulbHfFrc3ZpRQja
4rGoc00bMm+oJ7c2EGofv8ewEefSrzcMh1wJoGCkjxD5fL2Re1nP8yyQUy/W9la9ax3XL75P7VvO
WjImyzuSDNlV2sQHAVGbVZN6nYKWhVNnz3Aq/9MZycarZ21jYgMtJRK4PNuEcymORg1C8g5Ex9zw
mtMChPqc4jRnzcvteVs9iC4tCd4GXKKvHWVMPQURImTUXciWnwbJcZPUuI8iE+0b+Yji+cfZNNwy
jV70QtnYWGsbd0lvsrUoidLE/3rtgiZuFCmdU8+y239kwzyjxXbcGObizuJBT8FD/YPIWzSQX9tQ
SmPMpyjPPKcyPunVvE/maD9UDC8pdlw2AON1ZFWG8UkDBpSMzkNWxPdjo+5v/5DVheVtQdmXFoXr
XEs8q5kT1ZlXqFWLPEG1nzs7RFXlDfUkCthABRbgHhGSEEkmWYJ8TcdpNYxJ/Ck3IjrAFQmtKUhj
/I2zZHUBQb2CElxCA/EWTeY6aM2WyVWak/Pcpm+IWikz/t/nBRfNfMs3upEbpFdMd0D+r/tye1GW
3XTlHKZMIn+hoL3SBq7jzuxzNci8oJx/WeWDY+6kLH/QZuMwNO3htrFVD4DKnBgZnMgVekJxgnZU
HKCOFvqSeurKzfvU2qLuu1ZF+PP1P2QYQNmvuvBbp7A4DZvca3Q1c51ifm/49smO4qMOi4IeJYfS
ndyu3OvqXp2ld0WovPeL8A5Vgi26qrXZpYymIqwG+PIqAZH5/hDkCh37Nu36zqR8qwr0ayYeC4ex
sv7t0J96wxRTkLH+oEkBFAl3WywPfeJTzPAm6WkBFTnRV139fnsZ1242gz0M7NEElyAeKKU5B20/
EvNr9klNDkp4VJ2T1r8ha7lkZB3iYHQWzeVXXISJVuBIYVrpmUcB8VS12WmQlec5jTZOpbUwGA0y
lfTQEpBa6mszka8QajtO5mXKNwd9aD/4LSOcEVpfOzNzO2V6w4FxaU9YIF3r41C1bQ6MdJca//4P
aVe25DiOa79IERK1v0p22rmWXFlb14uiVm2kdlHL19/Dinu7bZphRtadme6XjBFMEgRA4OCAgIbr
9umoLJLIqGOgX4DiqqwBDcf969xK+On7Int0316cEZxbSEcCACPoeC73i4EqB8+JoELcPIMWu4/a
bov/YgX/iZBT4si1b1UWAOFbg3/rfl06+kLyTDs9RbgB2fQhWkJrHQoAMEZSoDHN49qbPWAiboFB
Z2u6FEejMFjsOnw+LlVaHTjLrftupClgPoVzV08r1eGVVCYRaXOUbpFKhq2SfkTGu4mOHke0Y2wx
gD1fqm051lTHm6pSCkRUILIByhwFKUnrfMyHtjYmOuDSNF6RD5h1WQmdBPH3s+u6gqIrR3M/PSH+
xIyt0dWEMervg/MCqXDgbUzp+246BLnfGPS0Bc90Ny2al4cqj4GCtuhTRo3elQtp1G54ObSIbrnz
FJRj5PluzIF0gW/IjaewJLFraVakMqPnIiUDlyHULpoQYN8RoUnQLDHr7wmqeLaOPvUPwuBK088W
JynZ5oyA87ERz8PCP9Z9dawdbz+x8m4q3IcZTCwR9bOHABwGoTF+rmtvVwfGhyktNU9/5RkCQ41A
Fi4RvvlSR/zMBy3QjNDeWYaPIZ0fgEQ/vt12oJUC5SEEfviPJMLtDK9pGWCiaP3KPwQpSx8Dny+f
bktROQ0wAYiwCT376EC6XAhvgJlZg606Ld6yy7OPTons63PjPo3g8feN97elia/Jx4eACdkgAjyL
Lb9XQaucDQsDag7jJ1jU8vDIKOazVhRj7OzHkHLdA1lVl0U64T+J0mULjQH18xLotrUcnnnL8rg2
+4cVk4GiBaONFnAqGRgYufY8i0Bc1UX+OO9uL1qlK+c/QRjOM3tC2LptxcZA4oFJi/YuZ5pnpvr7
iEQt1D0wikZ6FbncBueQ1cGPZe8J/bEZrcYPqyw7+lT+FUAuF+CO1WiUPU6tYGsKiHB9P5n0h+3o
WB1UZgRdh4AHYugGWEOl1w5dUB3KDeD0MvT4gYRsem9hcqRd0W9O4WoORbkmAHFAwIsrfPU2D+rc
B2sP9ALJm2d/dT4UDtv5dv3z9tkrFf5MjPTqqZZgZWAshGf20ijHMM8MA8y6zNhXVY2Z9He3pekW
JUU0llkbi+tgUa1n7fIxj1oMGyy8r/8fKa4pHdMEC8toA302+GOAB2n/rvHfjnGEvv3f6YDG4VLj
0IrzvyL8/kjmw/ATz5/bi1DavTMJkk63PetHX1giak9PS279wwBz7JmLvrL0nZ/NrwPRtfGr1Rsw
XkAL8ESVMyQYotsGZbhUpz7EwRyq5i73ouEvgOmoogEwDogtCNzk+Ah1ltkIOmDfQ+NLlQTN59v7
plwEOjyQpROj1+WTSQd3Cpu8rU68JcicgpEqM93jMqH5pq817yadLOmMlnoMmLcOMGx2TJajM0ez
u+82TaFCeUXPViT52S4PAD1lWJGfhiWmrC27sXee+BbcY7j8I1833btJuSyktgXlGWawy9BxFowY
A9yj0SvnD1Q0zKxx7xtIqv6NXxCc76IZExyUkt/J7Gb0SMfoKVjureKoGyukNDboXhGNi7ZgSr28
o37loY0lx/OpD7+Zxnu7/cHLT3+hbD7eYPgvAaGpdDRp2w4TLbCCkcWbe1/SiLMjWu5vS1H6z1BA
BdBrIWrclwtpMpvyTJzHyLJfrDH3jeH+uC1CeeQhGtZQ54bHkVlNjbQIi8oH/VW1xo0bZ1vkobSp
ey8rbBpyr6A+MBFdoTYsLQT4/dQ0EOsK/rZ7rJZEGHXdR93svh+W4NmvjU9riQkjt9emeG9cSBVr
PwtvGgDPPD8D5h2YpRc0wz3AeMSOO70O9fabLMY3o53umlzXGqFQP0wdACDRQ9SD/I202Lp1Z04D
dGkFwWPfVtGQPXqAut1em1KIeEYBvIuiqUz8lAHr7LIAD+vOPmzbixG+FMXhtgiF9uHVLjDw0D68
1yQdb8eJ1m3vwRFhEnnM17cr98XnpVsa1HVbkRSf3wqwYz10b+dXRK0aTT1IBAV4RZjCup6d/sjz
ldYO8NMjGtjWuNYEAqrdOf+8FD9N7WAMmE5enjK2p+VHsG5oTlhxMx1k2P/wKwIhRiQ1QjN8SsIS
4Ba80/F0zcCvkx9XEL0unY5PQCkKWH6RyvIw90U66YItbUd84E98J4+6OtsN5Le5ZNFCdMNJVYYA
QJo/dHs4fbkinFZlb9b5VADCgUZ56h3NEfxOa4jaYGvsSVkcynn4dFuPVVcFNxtLQ/Xnuv6zUZuj
Pg+EGilpsoTkcR4wP3bVOU+VQrigkALEwoOpk12CRZo2cIoSoO3ulG0v9tuvC5qj0a6MDCpxkXa8
VGe+FaStJ7KcSH8X/FPoygaq5+jF96WQhgVz53cGcP+Ge1+57l3rvCwkHvogstgDDz9k/ZeNFbHt
7G6fjiLIQRsMsuiAeCINLecrWB1iokllz+iIpJE7/6D2IzPu5/rYZpqgTaF7KPIg4yMykYLo53IH
fcbt2syyGTQjJ2N6XMsqarevpE+69bPZdJrzUmgdpAFmIphRcWDSi8dmtFi5YfMTC/NnA4MNhtr9
WIx8f3v7FFoHnQbsGG9TQQghHduC8QauwUcOI82jNf8U/kWf0oUAyTaE4UjWjk9oTW+iqblzdCy1
in26+L5Y4JmZHtCajWQwvh+w75mxW8y9n/28vUeKg78QIX7CmYgyDViGiediCR/Mudi1dISpefFM
ug/qx7bWEbAqVPpCnhR3jOmYz663cDx0/GglyPwhUscvuKvGpA8090elAHiGAv2I2grctPTmLcJp
pqD846eyf3UPFv/w9r07/7x0aabJdFLm4/MrWPurQznuwullcOMhP3Rvp34EhBgVUkSIonFZfoZm
ocuGoGv4yZ5frJHtuu1TRnSFD4WvCwSSDUENyPeu4GyEgTbL6cl0Sr0db0AF5LiRKFmvwduZZYFR
BC8nQg9RJJQtgIGRUMRss+mU56Bpd35sGr+mOvmz78sn39YGR4svnU5jMli7qtEolupinn9eOvnZ
blmVjfj5NoAa5eO2PAyd5h2oOAu07gCdRiwPVSKZmmEYFnP0MzqewFMB30LtY7O9MB1CTMFRhvlf
QD8Dk4paGuDwl/d/rSizLEbGU+BwNL5iJk/3pU6/p+TTTD9WffQpPyLR6if5LyOIc+8O/TFudrx9
j66XindcGGJAiIOsLziTLn9DO4Q5qvL5eHLwG6hzX+b7bfzWNG+OSjFFwESsg+IhSDVkWAZ+Q0ON
LBxwXf2oa5Bj0zVKX2vdpQRJLRbSNmEnJOQt5jVG7Vv5/ZEaQoFYtI0BX4JHqeQ3jdrvGrMkw6n4
1Bi/lubb7XO41mp8HnvzRxeugwDS0Z63ZjkiGDw6RdxQPePz1Q7h0QnsDYAqojZy1dXBy3EFoKQz
Eu8Q8iJiPNe8DJQCQjwwwckjeuMlf9ammQkG0SpN6FOTgQ1G8/mrLRK//+zzkqp2Xc1W7uLzGd2h
STkqjZ+ZrvFdtwTpcTagKFaNaZkm6WRHrphhTTTxl0oC+gJw6ZF0BBRdkhDaQwbqzinELM5vabBn
GOXxRk3CNp0LEFHHWVThoZeDkXAMk7RvzLt+yJooROvwU4u6nCZyVZ2IgOwT9IoLEJF052rbWMoO
ZcvEsZ4ts4k74BrmN4P3sR5fwKCA9UBeTh7ICPB+7mRdaySFP+X7yeLNI62N+vD2XUN6FgybaLGH
mkm2mLOqmmbUtk7BtJzQT/boz/bBGuju7WICcGKZPkjMQMMliSlCpNHngqQJkoFJyOcXgHaisHY1
SnZl1bFnECCaT0SZ8uomktY3mG2kib30iCXn2B2LF3AFxVtZaxzIVVAJUaAURCe4BSQjDOOlutGe
OimvwuxU17X5SkP6u+HM3nWYzBYFuYcWhDTUUQir7tC5TMkW25u1spnn+QnMoT/s4cftM1J+/Y8t
Rvc50FvS1525W73O6rNTuS7BPuS+t9tAbbe/LUV1RCGwDJ5gRwdKTNKE0CrWavTd7BSS38P6bW2/
tubXpf7+ZilIoYLTBxfUAiWfJAWDGKdyDCg6+TAl0UrjcUQTmdvsxlKXqxHnfFGoFrnFM0liV8/M
zlRs1WKileo05OkTuslOnKxl5HI01brFXUn8V9aSn3+xOlTh0cALth/ghi9lzkXpERDXZKeVZHGB
ZDemUpnrc+EXmvt0DRcWqzuTJGl5G2zWQHo/O41LhUa40BPtwV67HxzDfS0MMkfD2pZxYdXgmTXd
9rFptzyitLP3yMf3OhuvUB4sF63qopEdN0E61rCsapabQ3ZqQpBa1O/BqhvZzj92+Pv2BisMPBrN
gGRH5y0oWmRnZY0rsRZ3zE6Wl2axXTDrQMIpi+u2GO9uixK36kp/zkRJOzxS0LDxds1O28oTY13r
GAxpZUTQq0f7Ld5YGG3bvAPgQYP+USpugDAfry8w78tXhJXtSmbHMJLKZVm0Fe1v5NBFcvMdeHU+
mev0NQD+/e1OWrT4mCjdE9SD5aaNpStrNjsteqbt7sDmFjRC3S712duNDMQgPYf3BSZmyzC3trGZ
03l5dqKgRYm3dbBeqtXq9lO3rnHFikDjRVWHKMqcqDCAqQ2QlcsL2Vhgb/A2GDXQhA4PDI9QdM6v
zQufno1lX3b72gLPadctOpiTSlHhgDAhC5A+5NUlm12DQ5Xk1MpOdp0e8rWoos7b9o6TaTZULQc5
gD9iMJrlcoFpUM0IomFxiHuH4k0/fR91S1HdbQGR/z8R4u9nhhRRGupuVZafuh6zGLIfg/8cuk9V
+OH2fVN4OezXf2Ik2zkiB4HRhAaOKjeGaMGQPV7pYJbK3RJQInEiAGVJ8SENzNnmAVr0xmDcbz7G
x7l7Nr252xbXCB7uXynkcsO6jk7TCnz5yW76NQEqn97XARDmt/dLtxZJtYfU2lqwpGEt6B+KVtvc
8wZP5hG1gtuClAcDLIdg+UepW07POODlRPJUnP8SnmYTubN80Jg81VrQ4A8sHugLMIlLWkuHwuo2
oGk9CVqQjltDzfb5vL7zF2LGb18MoMKoqIu1IN98eTae3wY5xgngSZjlr8zxkjUjGpujXAy4CgSr
IJpQ5cXkE+yNMTZpwvo13A3O+nO21+wRZIM62JjqZuJxgPGUNl5vVzCESpB1kDZPk2GgXWyT3j00
VhYjFm1jjwaBxiOqFoZIAsB0wK3h6KVT6hfKMYERxrtf7kbWYc7IkaM2cPuAdEKENp5Zm80xRnvt
hIdA65P3UvXPFf+LdaDzCPxujqgQyU7IXprKW60CNjPde9/S6s799fY1nAuQQocVLy10YmbZaUIf
ZMzSods7i7dE7lQH+/+fKMnP+KtRuWmDtZgwlj4F68gvs7n/Cxm4l4DvE0EMK47s7EjYXLuk6RCQ
5PDW9JEMp+Ev0hwi3vlXhORjWm67aIj3QCkcmnE5Id+UaTBCqrtyLkFyL17WWyRbsIitultmKy62
dl+ndWwvGnOpCjnOBUmHvwXbRkiHwweDUFM9tPwlpA+DHTlBVFD87y8MGmZw/sHrI2MXSjtX2wGK
zwbWxaKmq3flossQqMw/KDLxkhY27aoLnKRGv3Vo7k9Y89Nqf+iqwar7Lgano56B/NNVRDhPLnfg
hpEZaI1dupEXOn5sCl0flth0OZgHmxra8P5MnpZxNRNOfCyKGjF13TIepdT0DplvD/G6GgP0IV8P
tOAzGkjmgL0VaI5wAPgT2EzEoegklsymW5l0tDxqJE6FZ4PVRG6pUTnlHoqh5AAEoRdGDjarEp5u
7isjaX3MTVkaM32gZWMf2ZBSje1UXSMxkUmMUUNULY999cairXm7GYm7uLvZ/OIgoVJU/+D+avyA
Uu3AjQFHg6cCSJYvjc4wNlvQlVA7O9/7fJfr0MO670v3ZuBb3rNsNJIwe/LRcdp9vG00dd+X7I3d
uogBfHFtZsz7KcGc/89tAZZSp892SDI0fTqE4yAkFAFGZ0RWEZWfjB/2yfhh/fmHGzvDifrfNjoM
iyi1j+nr7V+gVLuQAKkmXqlX8xWMIljtIuUw2tM+p/GCkXe1Rt0UIpD8DIBGQPoQVKlSwE42awEF
F8ZcrCBxN7Y1xlDjd8388/ZCxFlI1uFCihSwz2DhMVfH8NHwbH9iIbtrliwpQtQ8Mjb/copZo9tK
eYg7gLnEMA/o96VudybIUXqvCZIUI3PDqTmChTqqBe3P0tv3ZESl9fYCFcqIBzBmUPloDEZWWVJG
1zfsOs/7IPHL+dsasp25dp9vi1CdFAAjwPEhsAaiT7Jy2eCAB3Nr/GTc0CD3ilFd7qhBrau2DZ5I
BNUAplyhr4Z03tayLsPEM5oyqqn1YuSgh5oc9tn1U46Ek2548p9qo6wZ5yLFxp6FPgOxO4xEKcJk
nuaDQYdD5jb7nAUvM0CYVo7OkzI45OX4aeLDO3Nb9nNL33tr/lQSeu/m/T1YeDQO/5qITYzbtlGV
xxApUGTJ2jMs+WZjtBE85py9tkZxmlm1Lzl7GNNtt/D2l4WxBUCnzRhAoRtDo7A56NpD3IymTgTP
sqdZICoFwiJMbHQKHhwvHeOR0PaQ9xnYs1nXPLV5+R1EorqpRNewK7FqfBmNnpDuyY6npFUQeKkR
JlY9OU8bkpjHZWDmc9EZ7hPv3PLQLFX+NPVL+56Be38/Aul2j0azX7f1/LpILn4IeE2ghwASwQde
qsTi+cVY9Kj6eQVGcPTV4ETZ1s5PVblax8Kv+FfWYYS0N6fTu37I+6e6B/NtjfF/H9KBNLusKes4
bZfuYOEYlyjvje4ZnIvVl9s/VHlUZ79TupCT1YLwo0jDBOiOHCPO2jVqEGJ/HFeQw7Wjlx/mwXR3
Yd7ozkplCs53SLo0VjcjYzAVaTKu9i7IHyhYfAxd+VsRiFwcg/gRZzdzAW+xRxcIYTTyyT4P7hoe
b77m1aAynIAHeAIogDBOzn1UvjsZc56FSW87dyHv75ZClxJV79a/ImR0ygzgS43YN0jmrfrEAPC2
APWdZ20IrJLjAWiHGg96V8Bnc7lh9RwYnjfmYcKz96D6iFAQu8umX7eVTrVfsP8glwY6VnTJXAop
yeTQzYK9rEsUADDvfAnf35agOvdzCZJyedtgkrSChGY7tsGx876zH7at8Zequ4NhfbjgyHr5VxhS
P6xrt6dhAA5UH0M9AOAIv1rTT3CG7HFfYr/Y316U8myQKnLFfBRBcSltW+ikaTmbYUIxmmUPPusW
wU6Ptko0HOjchzgC2aUBD/+vLMl+MWSnWoy8DJPFCX65efgEmr5nJ1yfG9YCbeOe5qH45qUkmhvz
OLjhbuUkWXyiieyU5whWHeAxMRUB+aTLJfN8MNZhXaEpmJ7TRw613R9Vv6LJua3Yjw0zujVZDJ1A
KQYqy97ZQneD4nzcbBo1zrfCjLrj7YP8E+Zc7S5owlFu8AQ7lYQyrLNirEpMzUqGyZ/v0cXxaWuJ
FaOhnz7zijZ7c6jWXd957kcvpfY9xQBfMPShlZ+jUyEpcl5jUF3Aj/nGpoPTdv3dYE88dutwjkMg
QO/mKk93De/IE5xLE6H+kGsWoYqzBOgPI10FMZocLZajsY795qdJZZcH2zu67tE1u32P3gzKd7c3
THUq57LETTwz49ZcdOgQCIGhafz2fWDR9DitWf4zyJsxbnn3ZooceG8fSWZ0faMMdTWOw2g42BMI
S5NlvrO+ttVbKXLE5wVzAtoDwHwix0eu0dK6GQDXCapHL7Gq5PZuqcq+BJA1TKhE9IJKvWQogmGx
0AHtpIlRZOur14zV0+pjuviM0Cm2+/wb31Lv2VhdPwn8Ovi+GqaZRcy0+AkM+TqyVJW1B5ko+NFQ
zwMGTVL2MUvrrRNpezvfmW5cGRrlUJlhBPvoUANnLqCokjfZgqYc3S5H4tFovnbp/Klu6/3YYIIy
ph5FPWt/F6kOZq+Uidqyh74+EcRIbzOfk3psRyjkbDzl/W5yPrcdiw2Od+G3znzzeGOhL6LNA9E8
KNPk922LKkfmg1cpsbdkIz9KJArQq6TZRuUxnQmRLL7ZeEYxuEGamGDKa3IW6XL2KgEBgEqYB4xE
HpAdl5e4LufRngrEYuvesu8DHfW07vPi72c2YrImzIyscKnyxf4dFP47VNR2ty+WygGfr0D8/UwE
KMnLlGUQsVrvQvchmw/OpLm7ulVIDs8Pq3xrLWzS8GLy1z7XfF63Asm9ZZNdlL6fwbCZ5kM2pF+3
2nzxzUCTzNSJkex1ntaDu2YQU9SH1N6lU7zophkpRcCioEKD8V9XGeFwqO06436YrMEuMI48QA1N
Ewsoz+JMhLSKGj2V4zBARI5XkA2UjCZ+VHk1lJbgYEIb7EdyPMcqr1wWzmFEzEOaIft/129fO6rB
MCulgIwK3ZNiEp1MUIkxjGHtmx2cwRTn70D0PbyyURcuCo8iBzTAUv4rRLKHE2whhgC0adLX9Uvu
tFGHoaN8WV4RO49RFyDGnzb2a9qWXTYNMW2t97evpioaOfsBspNZRCJ17PEDWI2kT9Y9LrX7NNf2
K82WHXp1/6KujmK3hwABnH1Yt2QKympYKlDUhslYYKjmAUxItqFRD6X6gW4Wc3zBPwPkxqW1qUK0
bzQZnuZ97t9RsLSs3qARoXJjgYM3DAi2BIxIChQ2TAlfWrzQkr7wKDISpf0RdV1yZ/qj9ZBNoABH
trDc8Q7tt7fPSyjElcKAVQD0COD/RF71cnE29UuWB7BzNS+/oOp2ckAF2i7oHquafbgyEhv+FtWD
js9HeRs8MdAPJIsYuicFI8Nob7Y/bajsVys/UsNGmIC4GtTThhkjWd7f3V6nUh4a8QSXJWbvyUyn
1ohYrCyQhivsD1nxOw9faPahbz/elqLS/tAW5XZECOgLl66fj3CV0pkECVBvewuhz9y8m5uPZYeE
v6UJXjWy5EwER/q9NEobaenpO80+ziRqkSkCS+zc/XN7VaoLcLYqWTtJZs6YdQVJnOysIO41Rkv3
eXKpgtXce8aIZ31SBt/m7subO0wRtIEkDY87eChEiJL3MCqKLGXqIWNTRVkV8TfPvpS+L505Hw17
Iwa+b9VfUpAsFaWu+KVysf+tAOmgyw3KrCCb5zYIEq95sb2Dm+7N9P72ESsTtucyJDvQL76Nd6TI
oZjZfVNZO1KMD3g2fRwa430Qzo+Ww95bFfd2zUi+mLWOSkHskmyHzuVLStAPNsqu8JwJH9uIBh/Z
dgh7P+L8pe3yKJ9P8/rz9pL/uPUrkcjIoycP6WFkwC63NYU1KMaaBolhdgU/tD1a57JmK95Pfer8
DPHsfGeVHMnhtkjz59Fft8PQp+Uzyaspytr8C1/nCsNb7e6dhzz2nrfl9o7lKWi9aP65wcC4g9F4
PTI18/L2WAI1VhcM7Bj4DI8h6TQLJsdbUwfPxhkJL/ayb/AvX4e/U1xMFI5Fh4ZoYL7Kq5lraVs8
t/xkjs3sS0A1BSKFWiMrj1okyE0BYpWBPVvvrSBmQbWwzdpXtyi+ra45RIPJjrcPWrEMArL4f89Z
/P3stdAPDTrytjJI3OlhxujtVONalIYYreui+RKAfxnlzLuw7zI/E9/v7lCbPMypHW3NwcFUA5Bc
aUIF5WrOpElHjyc0IB68CpKKPWBGMVit/mK3wI4BfnP0iF6xGeaN3Vmc1kHShfZ92g8fwXb247YI
lS/Gw/NfEeLvZwcykLXvMWYuSJy0jUBshsRW7KSP4/LhthyFgoH9GAoMIAm4C+TSWzaVTY4JCJBj
+GVMPdc49GW97NvQoBr7qdQBNBJgkgQUAO0sl0sqbbgBFI6ChLTDczuxOyRDHjjN328rvefLmzmn
hM8B5zJiNsyoxNjBS3GZYdg0B102Mr33fXnUPiPE///KNCI9AJoUVPNhYy6/7xq96RZjj3h0Wqtf
K8q1ceOzkEaLORsHawzJw4YyyAaAMRSwQ7frsa6AM4m6Eqy3+dAaEUh+TE3EozxP4HTRZurip7nS
RaZGM3jcQ0V5I84dBpbcee2u1zEmKu9X6IsWOJhYcPxfLt3wsxLM6jRM/GCKXsZ2evv9ggcXIBmk
rdA0K4ULzBl5Z/YIpsyvJTA/Ot4BlSMHzRWYsmFXwR8twz7bpiaDtYVwDdbyzi3znzZ49jxa7oLC
+JBTAJt9NuyJz993tf3UbDpiBVXBG9AtTDtBWYn46Ee/3EDCq6VrGw/wDC+IfPvZpmU8jK+gVgfs
md91Lsa81H5s+qfbt11hVS7kShHERpasNShGaTf++j1s1i+tFRwXB9RPo13qelWVwlA3wNQhMXNC
fuai92FpVh8YlNEZvfu8XPtoy7d05/jzp3ApPY15IcKqSxcSaD4TXI1iksbVOLesI5M/+QymDN3W
H1w3z95RMlnvfWZbv4stBH8ByP0+j51t7baGkD7CPMDiGUVxbDsfrP6+nYrgOSjseVcWfnbf5eYU
t8YwR23vTHHWmUs09pUf50M/P+XuZp0Wp8/A/zUOsR+m4ZeuxtMXuWkKF13oxjkqrraNvUTq2EeC
+oojIbS3jHkjvFrBd9PQ4dfvK//t7gAy0EEO6LpijnODGCHtMFsoCSY/zsLljnXv3CHQ3G+FJ4AU
1JRE6z8YmiT17810mrsO0Ya99dGcO8c0c17Q0HmXV4URWb6hiW6UF1506AHvj/THVUfwFhTOgDnO
ovppfOWF/eoV7eNSsdO6kSGiLIc/SiOzN/ZF6byn4ZsZoxA5n8uXApKqTiuzwOShZBmnB15lj6Or
47xS3Ta0HyLUBZbIv5o0MGfj1lvQ8iQdavJghKR/XZoJ1O5eFdzb+eJo9lThA0Rwgpq46E69gpwX
hHPHypFUsswXFzDQMtOVrHUSpE2jLXeMDj4+sZc74u11nlL5eaBukO9wMF1Q9pT5sixhnTdADwA+
a6xT9Pu2rf2DDJDtEUo8KLuAVjG8ApmvhtE3c7AAaVUfvOxh+u3XeCHuiyDq1/38PV33bRNTf2f8
c1uw8I6yXMx/EFwHsBKYayk5l2AjY9PhmUjNF5Z+IphKgrmdXdNEa/Nl3r5POtUTB3ElEPMFBc+G
aly1ETbmwhBz1CW7Q8nhiRjsoWHBEtn9iv6dKnX3BnBVt5epOj8AAP+VKv5+FiGHfZ2zAYQXycKs
D2ydvkwtise3ZSi30gUtJmqTignZdeqUBUOnSuJsU1ylc1SwMjK2f9h4mpz301Du1kUT+KusPAGB
ByZaoJf4qjdp9gvud7kLC1w/OtXB6+8p3d9elUaEnBXrxmFGo7AZJFlZfg8n67U3wy3KU19TwFGZ
eUQ3qB3jgmGum/j72Qm5rHDaCujuZC7aH7bb3te8ymPf9n5ZJeB0aeuYh9srU2qimBOK10UoKp6X
ElskMUiwceT7/HRBX/m47sI0KPZ2XrLYHEdznyHw2q1O2mn2VLVWVFeROsWwPqiL5NJS2qUrWRyM
V9zuexIvOUatHfrq3n/zyBq4ErSaI3WK9V13SG18NFPe9vmJBPFsPzru2/FhCDAEVRqmtIdXpGx1
4A49XTEz2mkeDboLdYPhFH4KNHmYlAACJpFSkjYKZAw2pjJkfsL5csDQ+Wix3H29oOv7rQxDgllA
zKUFEyz46v/MsTnTPvHYtDo+e0naZlFjlffmst0DaEl1lVaFIUKTAsIltKsBvyrTDBRu55iNObrJ
VHpRO0bhqmv8V1xYlA0xNR04D4RM8hTIHhDdeSuJmzjunHR29WE2+g8jfTODEHYMFhUlHIzLuk5r
LE41jRsoL5JyfhSobfZ2iy0CE5BlYD6hhX9f3s6is5iYDusm3N5V66EZX998+y++b19+v8yqlrgb
vm/O++YrG6r90Jf7IOhBaj5FwaB5aqvOHWTWwMQAhQ5Fk8SNxKs2cGc7iYOKKN72Glt2PWgJx4Fa
GvpsgNkzr5oTjQ3wtTabnQSjRcyXJd3Cf4KaDtHodPwha2Bi/Nnrn4IaTwKb1SaKvlZ4aJCdPQRT
AI/f2/WhC73lKZy1RHcqlUQmB805aAMSRCGXew1QX2du/ugk2Ry8Ikw7ulnT7Hwj1fGsKAwrys2i
hxYmSYxMuBTEqFm2qVc7iV1hwiOYdlw0hvZ4AlnFwSfl7rYKqawTOptwlVFwA4xPsk4bDdeWrcxJ
iJGQvt7ZIF8NnI8b+QtVdVFvAVwLBUXU1S9XFQT14GR55yYkfM19FhHzeTM/Vs5TYzxOuoBQdVZI
BkFXMXz6uke8zavG60LqJm4289gQPAhuMWFAXef/RTMy8mH/iZKueJCC8g0s/DAhy6vTvg89XUSm
VAeQ6v2pAl/HFEj28WDucelmGqAHNViLHW3N9b70rXLPues/ia4QzVVUCg3FSxVTGeC0JB30GJ0C
jE2E/TXJLqXZvkIY7wRPY/0+L3/c1kBFCIN8JQJ3MFbAqThCQ8/clovkaF0NgZvUpP7t5G1c+/U9
761PTjB+W+f6Q9qBieW2TJWC4F0M+kVMV4Z0SRsNAgR9yKCNYMSOO5ZY5Gj7teZqqcwlmjswxY8I
5moZhVCnrM7mznXAhvrSghzNazUOX7kKB7yrQHYgAJPt8YQ2IXvJfCdpyc5s7joSFbpZFor3AOp5
/4mQrF5pFb2/oV6fTJhnsjIjMgp/x4ff3H/hNZCK2SFcvtw+GyIql9LrCvkehGKizxOpH/GbzhSi
LaZhYpjgngCZM77bFp4/FHnlHRwLA4TdFgV0z0PTxVZuZrxxb3jsg2l46ZuVxHlV/mr9dkkq8Dp7
+V0D4Dce6ql/aOcB/B0M03MjsEeAj/32j1ZdGFxF5Dcx8gnVK0mhHIx/6f1Z/OZlb+AFaB9DZM1Q
qtRhG5VKhczQn7qSdVWJcXhZAz0Me511ZVQyVJIcz9OBAZWrEeMrUO7BY08O8IjZEMPvJifZzM8r
gdXxw4h330kPFL3FD7e3Tr0iEbCG4pbI8TGhyGGa8+Yk5vYu8O8XXRFZ9X0ABfBKQb8ZaMukoxlo
zjKDIEgy2uJjX80v1NR1y6ic6LkIYeLONDbPwe1pDKmTVD3ZopAbmCkCY4kQdp9xtru9X6pcOjoa
wLUPCnMbPS2Sy7Ztg6YZssFJNmRe3Kx0ZxvjY17W+3myvxrUfi5Ytyd18Wnaag12ULlSmE08KxGe
XNWY240Z1tybkN2M/a7vl2EPmAbsqGPNdy5dO41zUJk4pEtBlIl2Fxhr6fBa1xlH2m4+yvFWNGX2
YV4JOjmWv9BBXCqMkUXmXhC/XB5g0dS2NXiDn3hdkhrP9HT7yFQqiPFeRCTqMepYbpRYOtvPMZjU
T5z10O1qHdm3qmMBELH/vi/tkrUNfuWU+D7FSD43cvqSJd22eu+C0nJKAVWwD4O5rsCh5GV3GFKz
xDuXpdHs50bcmYweKGH5nV8BLlChX3fnYO7n/5D2ZduV6tiWv5LjvJMFoq9xMx+A3bvZbsJNvDAc
DgeiEQKEAOnb6q1+rCbnZuaxt/cwdc59jLHDLNQgrWauOZ+8rituUDRBqaarpx1XPNxmLZKHdtgE
z7yiS4CT+T1PT37UwKw5+wSqmtMyWAYpoAxGg6MMWVxqO4KYXQMyyynI9g468L5elXN7GSwyczQD
9Ndn7CUpTDBZKkAN+NYJH9Qhr26Ivf3ayJkNjIoQ4nFkt3ChnaaEwM1oWQ1BfYFVd1U9RmTA+izh
5paMnJw/ZlbKoSoQFRHKNo7eqAF1jHBhJGc2MeDV2L1wC1GhPIWxMa8OiGhQQwzN4RtUDCDzTJdU
TBZsnCbq0gzN4p1GuW6q07usVxdBqb99vSBnVh3DAAJgBrsj23gyV17uZtLpMFcV/Ubqh96/6+uH
fCHaOTsOEEqHSKLCNTtNyxleJwswfWAcQ0Qgm7TAtXTu8QhEES4DKQOA5skNkKEwp4Oh845qimqV
cG/BsTzj9YGL6I/nnwQ1rcXHBqkL7zg0fF377DCI8XaqWTLY6EwJ9AsaHJ7Rk7pgdp76088fWwvB
L6Jp0JWcOH4kEyTMaRscxbhidWLu2JPRRqOIoTH6pzcBXI3/WDrdZ4BIBtSqRHAMW+OGpt5d6jbb
DLwEBVlClJ3Zbx9MnayVb6cGLVmDvn3GQd7oJjpoolwjs65+fD2oM7vig6WTVbNqyPzwAqencpO8
iYyl8tTZkSCchkOIwPpTOVbVQ4tWehxlsnD3Lbg/TX8le/dyyoy/shHeWZrf5J0/NaEt25zmQ1P0
L3VtRUP4GjhTAgqzyBY/i6XywNmJe2fu5PoMUsrz2gHmr/IIlEvniGHh7DxzQEOk/I+pOzl0XDNl
KlQ4dHi5Vd6ajI/VkhOwNIiTjycrVNEhxsFFM976/Q/HWXCRFoZwis3GjTD4lGKSmvDb5H43cyfy
qyUc27nmuPcTdYoTYW0XdEKBVsMWE6K35pvj6Kci6C4Gbt2ZQX/nBO1bkxob281XDmgMOVlSGTk/
0LmoAVLEzxRpFRTW+4BMPhCI4VXR+psszJ6b0VyIGJfMzOv5bo9nJbUd9M8CLAIZkzIkr44VoupL
Fj6ls2YcJN5m5IH9iXjYCqeGBIb0j3n2yPPvTfaryhfSwmfPBQBJZqyBBdnzk8+noH7t0QFQR2pc
uqDh91x0wBX3pLr/+nw7B2pA2vkPQydfUdnIfoR0kn9MVZe0YoqDII3FcN0aeUTUY8ZueulHAsqo
6k/LdeCuhb9gIj2FohfqbR9Xy6NWKZsc6MQ6vdRslztxsUTfevYDfmfiZEOQ0vJy3sOE6CJ32ND2
zzsNGALyyTPoERv75CKyK/B0Zxl8kjz1n5tieCT2Ev/0+RWCTzJbmZVUTqbJFbSx7Ip4x8x8zjJI
6xlN28eiBmualwvweUB+1VfXjBu7QffrCXQJX++Rs3sRDjfGN7sRp5oQFckRXriFf5Rt1LqJ91QB
ccAXvIcz7hGCkz+MnMxk2pi1bzgwMkLzBG2zQ/OjN5z6kff+eGuEpnypdTauCiV6AP9TvRCDn62T
4HyamQYgiPAJiVIBkUUK1vhHa/L2lJcbtJgkPfr4LNLdo695o6h6bbLipz2JHbhObopq2AdsAH32
sGcy+PX1nJ+L2tC9hjY5AGPmhtuP38Y4ZloOPPWO2pBZVNB+uMh4zo5mIdStoKGzyUizlNU5axRg
nFn8AyfjKZjFAB2vOZklEI3VPrcPkI1Fpd1xtrpauLrPLTbOtJk0ERWpTw3MYMWuK7yEdyRwryDj
26Dby5FRUQ+3etDmShG+ziy5pdNf6JpDRgK9ZUhJoD/7tMKehUFudjrDDVF/751XYIg9YMm9cKuW
HO9zR897SyeeY6HT1muV4QE+vrFTULAkX++QcxxMGAqQrbgg0Ld/6tmbaaV1JS3v6FcNayIG3rHE
Uh0ICXLRvGjaPuDOLyPSmmI1UrPaQyK8uhhd0dzIcRh2fUHVts3tJlaG8lZt5d18/Ybnrsl3L3ga
EHi0MDwiscrKLvY95yBrEFHj/YUj+L2Vk4ODllZpgKsEFXqGYnBiL+Vtz44ClzxOePQ9QoPn45dY
CcdMqY3LHjJg34WT7lOPP6VQl/p6ss59ezjhAWwPofrySVaqAlTSMzx4SCFY/5lowEykrjovfbXq
8cnumqVGyLPb8529k+3p96HbGxNaTjJtJinjV2n7F3A0PgaD7DAkLj4zZCLK7gkKEh5ASHGRJqJd
j96q5BHpDvZSHHV2ld7Zmu+wd57fAMY95dY4L5syiDz+4lltTJbc9XMXIUQg8Kkhpe5/qus6ZYBm
+BwZTaPZ8ZRGU91t28KI7GGpy+HscAArxNwhm/aJdp7pflTMHQGxtqfXRqGErP07eKObrzfdgpnT
mx0iR8XUdjBjOerYOvkWyf6V7S05mWf3GhjBfscSgulz/v3d4uR1OXU5CMaPVjq9ZRW/IJWz0Kd1
9vN5Z2Ie6TsTbV+jT7SdTSA55MZBuTKMi26Km6Wa+5k9gMVHyR1oCtxf4UmLIERhpxG1Me/oFZCd
xdqLNWrGrfPt65U5Mx6YmWH9Hq7HTzD03AKJtWig+shGc4fsgROB5O3SUnJt035r62YBZXfuNpk3
NaQ0QYIEnZPTCaSlKY2Az8couXXIY0Nfswuv0knre/Q2NTO67yuKdqtQgomYWUfGynXqFaD9cyrz
RZYm26HNaSl5eWaHosiLPYNkMib8tCWcdLJtoJ8NT8E7GOnzZEDdAiXAvzDZaO+Z8bszW8fJEU8L
G7InPUjPLTTHzf00G21W33TtP2AV9i4Kj1/bO+P+QHH53/Y+kSE1bcB10eBgzEq4kEkgZxm0uPBj
BcqafIg7vfva4JkPEPEVqN3R0wPo1Sn0iyGJnvf+BF/ET2wR1bf/s8efzN/Ul35tmni8K5+mven/
lcejcAFdE6BPUP3/+G0HNR8608DjmX8I+dVfafRD3vKP58/f4ruzY4S7pESK51c7Yq3bfP317Jxb
bbTfA/ExV3/B0fbx8ap1jQJOrXsUFesj4QVJrsUzuhxX9TisaojUWUHpgkpnyTM6d1S9N3xy7IYj
NMwmogACgeLNWMp4cCFXSV7HIE2+HuK5/QXkCqCkwOWRT9dVWY+OB3SLi5v+oTBvwoVrauHxp9fU
2LJ6JC0eX5glUFteZP55uCpirTnRi4MPR/vJEnmC9IOSo310/C6IBaClGxeqTwtWzq0Hzte5PXZm
mTvNd/Q0Q+TRGPaRsE2l12O7JWKLQuDXa3HWCnD7gH/PStKnY7ECOVrVwMmxQWJgsv1dwAiUuA2R
oJi1dDzP2aGT6gIS1wAT4ya05/v9494ugIie0M1OjkLZGToDRmjJ+I+t5M8QrrejyguzqEPg/PUQ
z31RKM2C+hhMwbNo7UerrHQywEwnG9Dz5tACpxk0aBmwixcIJo+xzPmTHSJTL6twiYPn3E4E2m7u
RgPBF7b7R8voPCvBSZLZR1PKe8rCQ6nZwk187sZDQg464LPaOODTH03U+dRWNKD2sRZbyCtFqZFI
+vz1BJ5bthlritp5CKDWaegI4hrgAkIOkFOGrEJkjeyVheCUI7VX/yKQztpWYPdMUg71lK8tnx0d
rnLsF9x7n0q3IIFz7cbEN2CJafjeBN30EDRelTRkXBLqPWvqd6AV6tGgXj65lSrtKeIbrXNMS36Z
B2xbWnSf8mIhU3t2S/xh5jSHjwL+1DW0gxm2aeu4bBack/PDwD5AM04IPNrJJ2YVvuCTh+fr7rJV
e5m+BNa3v7AokHZFnIauA6CFP265wKhzwVFbPQ68e3CdcRvm6c9WBv8zM79jcN7dsxp1rnTsPBv3
uN0mnNBwrXDjI2lBvYVw4Oyk/TGi33Oq70xRz5Sa1oF9bNAD61KkmPLI9xZO2nnmTw8/wOX+PW2/
113eGRFIX+emygCtzr2WRIhAjS3zubNSQpaxyYDjGe1F6NW5oSFHh7AQvdnQajk5HzS0C2Z8unM0
2cpwtjS7LMqFlMpZE4DswAIudICiPu6HRqrcmZgJ/LKunsa0vbIrtnKhCvbntx2Q7/8xM99k7+bP
szJGXW47R2Ww9r7MnTxxGTOeR23JJVPkzFqhoRcZHBypaFA4yRJNlslsm2buEcqiTjTkzrAWRS7i
1ncrGeVZwS+YVmrN65YngUi9uGmMKRaQzMSHrQB4Lvty20OtczVlliujERK6GyEnHhNuin0Atbao
8Pox0r7M9x5vbwr0Zl+bRVdCFMhNtxnajdYmqEMTxSWk0NFPojwLx3vnvabC5nXk6j6Nx5F7ERyS
KgrHUcYjJdmbwQhgqNz87hqm8YSIkawMqsSFUBOcYRQR0aTvoFMYCXQL0oqmfeemmRUVOc0Tpx76
XefyfG0O6VLS6szZB/Q+phXFCaCLTgN7oyRZmfmAATbWSiWgOv96g5xxZfB49C6AkMvB+XdyLnUg
jQcCb3KPrbgw6Q3nB9Ftc7bUSHx2FPBeIPWLnM6nWLtsWnBzZbZ7rOwYakSNuRDuzZ/LyTkxi6oB
T4wAAPDbk30+tKIo21G4R9Zc+f03jT75/M97yHOmDWi1uT4Dhs6Pn1Lbo/YEsSuYcO7IxVD8eZ8E
NCIAxYRIgn7ufFZZw8iUMvfY0x/t6MYgzE4svTCGM6uN0xStDEBCYqpOfSve5pNweoDyQzNMbBtE
XkaHlloQXJThX7hT35s6WRGaUacNR+oesxBsJZcdkhhLPM7nLgfkcwFPBDkDWptP9m5VhLqofFzb
fOgv5vR0w9MMUnTudT0Ezrp2lxgoz+ziWb8NRUITBEKfiFGk02dCGo59BG7uxffVGkiyP5/Q/2Di
ZNrCPEuHobLhmlpWoiz3Npys7Yxi/PqzP+edznzsAZiEIBT56Ybj5WTU0rfBRcweeqvZ605vPOYA
7U+bpAdLX1SVS7j/s9OHoxMJVyeceQw/fkHayEg55IgpPHYLWRhXLszdmeeHqOT9zjSPsOW0oAeB
X7eUXmMflYeWyyCPujRf2NVnPiBEJnONGIJRIW7Wj0PgUyoNPsHp8YLwNSO9eSdt1qxYYzgrZ7S8
hXD27IhQLQUQAgHgJz2/sRfDJAc0b/l2sUqJm7TDwrFzdkDvLMxv8M5BGI1Kh2MFC5Kmt7UbbqVB
D53UsS/rJTf77Ggg3QFCGsTN6EH/aCs0uNSz+330h6j1jVXqWuuvt/W5awAh3b8tnAYK0NZDHoYg
9FFF+pJ5wBRPY/MYTDjl/oIh9H4D3Q2P/lPzLaS+xq5KU/s49s2bkVo0CrRNI0a6JUvzpJzebDiq
/2PpZIEaNLRqorDjjKe+WDkPs3yCH8siAR+1Vn8edQOipFk8ASVxVG/nE/fdboAwNppzNNxtR/QP
TlGuAlYDuh4s3Nb+GVcRNkwfiA5o2X/iFXGI7vrcG8mxn8wqUiYDiNlhLlpAhTzmvesmNZdmFApt
39q5kPeuOanIhtPfR15XTFHq+a0dTSzrfjLg+4DSSIc1cfvpqQomD8TAIriwm07svMDg9yDSLGMr
S5s7rFt5YBpnqwNe6ljZLd32QwoemFQxtiapUx/SEjXCyG/A6+NTx9uyru+uwSJVHcIspYkqt7qX
uw4NnkGWBFUCuoFNBu27Ccp+RjxlaVJ7waHIWucS/iCS3KzpEhPcOrcUEpcxN8zuYAWDe+OKIPsF
PzhYuWEh1l0x6nXRjgqE5tJ9aEY4vtJr8xhelf9LcT+PQl6QiDTSSBxHTCs7Dao1QNP57ZTb9j5M
SZf0g6kXluvcGeH6M2IBqUfTc+bL5N2ucFpdtOhcQrcEIO23bZbUxSr5+ns6awJtDIGFJC5Isebf
35kQaUcdCHq5Ry9d+dD3zHE/sOJ1aF6+tnPuawKTyH/snGxwv+kyirYM90iLb7RZUbGCFmNZjHE+
Qfy16VEoWMrfnTuT3ps8mT3AL2zOwYBwDMc1wIeeXmdLqqLnZy8w0RALdkNktD7OXusiozWFA3xH
EyFP3iLtTe2tHotnw/kX8/P/ep3+d/bGsYQq47X453/h36+8UV2e0f7kn/+8zF87Lviv/r/mP/vP
f/v4R//8/lZ3eX36Xz78BR78L8PJS//y4R+rus97dSPfOnX7JiDp9PvT8Yrz//z//fFvb78/5V41
b//47ZXLup+flqEv5rd//bT7+Y/fEH6/20Xz8//149ULw9/d/9//05W5evv0J28vov/Hb47z9wBJ
YNzQuAdm9iA8bHybfyHu39EPiLL8f4OMAMv87W8173qKPyJ/hw+On+Z0PlqhZlSb4HL+yXbxPBdO
0sztgI/NcX7799A/rM4fq/W3WrIjoL69+MdvH7cGyAhsgEER3MEWJBtMx/y4NfxQCq9B4IekWfEs
6XgxVOGBtcCyTOPCt4VWBDzsj7vqv40htT+PB/7Xpx6FUiLJX7fuEPfcYPoOcvLwLEVt5TSSYLqp
cXRNxLqkOO5+dbqrgw2jNgo0lpDB1hTMYBFloOmJAkumzY0RtNLdlRlI7I6kdYN6WwNpSNeuLmtj
1wrmTQfSpn279fzRv7TzquXXJe3JhSvyPruqaZGrZAy7qT1QUMe3a+2QiiYDCzKVkF67KCyjy7qL
rKLTq7Iluk6mrpr/yCVTHjmpa5ebXvY9LiXEbuvBLmt7LxvWlnFVt4xtndFJK5TAh2uVSTypn8A9
HXtACz2HZeC1EUc/EHqVhN9CEHGgmIpCCvtY8Cwo4qYckTnzOh2C3BwPiEdSDdk65Nq0ksEsTLRk
BibwqeM0mTvo93CZdD0UmiBgbzplu6k9brGLocnd2kkqCTBoVGhIo+1IWBdpDLYdN4xGtKaWcSCs
sNtQzfMe2WjDROYlwyJGgVmEfuQKmT2MCp13O80H5xGtBk7kDJnxIyvYyrKMm2ZwvQSphCYSrFdx
CV7EFUS+rIgI3UaVA+V0e5yfVKZ10hiwOAT+Jh/lyjFqK64s0SPLPmWR17tXYePfZnOoYaX9AwoJ
JSbOo0i5kCcq/XtPFbcNyS8d5TWRS8qfrgHiGyXLYadBJZCXulhjx+9aFbi7EKkfpJeYC9LtMIMU
CIKXIm/3uSf3oTJzyNuQNbgbysiy+w1ns6aGm6MWbFwP07gdBj0m+ehsK1F3SVmON1NbHLTJ8gTo
qrVggAaLqU5kPqVJiBJw0mKdRyayyBRv1kiK1WgOKppSAQZERi7J5N5CHBsMgSR7oYLslZ9dNkHV
JCUoH5NWI4tt1WLtoI87GCro5somKSzjarDkWgfdrbKyK0i3G9vKAjWlyqJ0vpVMX8ioLLpLzym2
tkmLZKrVxh/VVqv6Gr10W4Zs2AX3hqNL6BvkTeOMdt19J4c7W5ort1ZXCkybEZPpN7sfDqaTbgEH
1SsZIqcmdLrTdlHsgsqkEfHzBG5nGZm4r/BOUEXuxzxG/3nUZfobC53rqjTDKPOnIKrBaBZb0PiK
nJLVcYfPI6lq+gjKPTReh/J6CBSUq8DzEiF+g+wbjWoj/GmBjioCdd2Vn7fFhrriDaXUKgJrjh+N
CjqOhCQdingpmqtQvAcVqcXuvZLTyG3Dw0j0Ra3zIycZPEPLj1H/BfdGDckZ5Y4wVDpr0PbPend8
Wqc2RxaPWA+kCaskD/opCrXYBEhMul7/hBe9IAGGEvbma2iUK8it8KPO6S+dyTs5GiqywmED7aRD
XcknD8rNvZ23kVMbSHy74gftwiGmKgV2RNZOrDhKSqqzL0HvdvAVBq0bPcXIjzor9HoXl33T6kR5
xdFuuLMJmwYgVEEiRtufciyNqJvlWIZWIxzjQQQ4xhsIbdaMB/ygyuy2sfopppM3rkDfoyOn5V0k
O9RVea0vnMzuYkY41APs8hdgWzWeFP5AWS0G1w7Gml6Wk3J3aTikq7SGkGDVvPE8tKIM7dNRaLhr
IEVX7gTY1QBuyKgLwqRCojMSPrkeNNjt4b0fBDWbTW54a5vlNIYUEMja2bBGe3scULanyt5laXkw
C1ZHZdiv4AvfiFI6kW7xqRKf3RRp0UUd6PZQNa/6uLTdhyywAKf0BxoDMh/EpnZUwib0OUHdk7jo
EklRlF31TU1WBffvHasLtzSw174xPYh2nOI+a7cF7VbB2O6UhjW781RMSiePDWrp2xKgs0hn4lIG
Otzkc4o4m9BHOvb1L1XVD+D6/FmPalNbJk20SW3EANKO7ZRC0tbNX3VlIfIKSOSgQyGuQcSzAp/l
GsmC6cIUrQss71CAP8vYT4HCm8K5EiCkLM0HylK6BfHlOkUS17FFHjtFelP52ZXHulf0CK1TPkAc
LKfuKgRlBhMuCiog6ohNld8zJOyIGP3IG3sad24ncO5mV6INVkp1/spjdFrhkqivsOn5ykJ8al1O
CO5jaxTGtWkzkYQSjY9gMG0ju2mxtkO5rjyx90NjWnVp6qJBeTjwttq3DeSpOwQd9ljiaLDKEvdi
RipQ4ll9gGlpd0Ft7NuiNg9u0PMod9JyK8F0s0X79k1Wdc9w88EVbt33NsO25v6mAzv3GGvtP9Zh
a7+JghlXNbHCSI/VpQ+KpJrKJuK2duPKVetAtD/Cht6TkTtvCuQyieu1174n1U3Zqmoz2fkal98P
7fPnvsERDVoMkIsY5jYl1ZS4abOlskbPdd0Eq27kuxpaDBHYxn6oKduC3uLXAMXdmAwQ8ivA3gFy
QZApWcgerUrkG3FF1uweOhndRqKVPZZVZWOisEi1OX2r/QJd3QNdhWKcUIFvbokLvUnUBy41r36x
Wgto6zZNNCn7Kgd2NmKOkLGb121saCBU8trFNdvJaxmKjESZAoNNxurHGr4aqiIiuOqKEv5CKB/S
EErxXulXUU1dI6pZqvZ+1xxkFnY7E45rHLL8UGBvQKHENNGnUDzXfS13jek+BaoJVybX35FdvjFw
TqWOZUdjF3aXhLkksXMw2Zg2WCHJJHOwPrRGwnC9aArUFM9vXN5dQszrzgXX6spSmTdfgOPKpcS5
1aFKI5uZUCoGlOsu8PSzO0kSqQE0SxwtVqhs51sjM9rEGpi8mbF2B4cYlw26cRMkPJ4zfBFRbpny
wgsLhWPd81fhyIyfo129ymniVxZCW3A3l1g4uDxhYFgPbuCv69HNN07DjZhr71nXrFmbSKGte0p4
hAZQErWGsq/trt8IPfVRrctxNUBnoOxtpDToziHyGi1BL6MzXWKHOxceuCUTqOKtZZWxyHDDK8kU
vhMV8LjscUuw0oLL7PsgScySzNEHqwzriNfDT25WK8AADlXudugwL1+80oZMVHhd9Pl9AyINy6wu
O2oWoNmvXsuwjYw0q6KMeyZQSuZ25sECf9xNr9lGEedp0khG+HAx4MjhGAzaIJqA/uuDnEcceQGM
lkdBO/0YRvINmipdlPvjgXXWfYiNyIjZ7R3pDXFQjYA1dFl+zRiw61PYgfdatGihMSBcrFNyxfEy
067oMjhlTqMquQFWoKE3eQDISUwDw5/iwRvrt3wkfrmjtB1IXKqK3WYmKadLHMwjch6ly2jSadc9
NDmDuL1hpbURcSjD+1swvZr1S9np8nEsJKQDUZCzcVU6WWhfCumYcAlt04qLTuAhjl/X4trs7HSp
GvGxVDBHJkDQzCSbIEtAH+gpUUJWE0xfRc2YM5RgomKAGi7HpruoB5pmscrV1MWFm4qFnpffKyof
QyJUO8FIZGIDzjWDk1Jy0/UD0uyejB2Lz+1eSBTn0Vj0bRNXQQD8jtGG4HMvUKckceExrHsN59HE
PKNVHSm08g6A9mFjtJX9VKaErkfHqs3IZ32W6LJH/ilQBjfhGWr3QE1c18wufZBfqtomYMp1zXvZ
8ayJM2OYFpLHn2cVkS1oY+bMA1Dm7pzme5e1aWuf+tXgy7hnXfUg3LB6GMxqi1oqbmGUlfwnry2D
JXzL78iCj3MKwkNU5lG4RBoe/CgfzZaG7u3MHM3Yg6LFXH5t7G8g+neQQpsmsEN0ZFBFxN0cXxJj
E6KMSQWGO58vVYw9Hy6JKs0pnJMXAmssAnYCQSXwn5280JCF7mCQzowldvOBQf0QnMXCuAR2KweQ
vTEuWz7TzhujsYSW+phdAgsg+pYAC0NzHJoagPU5SWiNZOp8P3WyRFZ6z/xtncqV5E/v8h3/Siq8
TyL8zjXzfoDQNwBPjB/MCnsQIHBPdrE72loAdsES6y5cV4neXTMv2Yjox/dhX6/5kxNZNzjArTYx
SRwHWxzA669fAdyDH3N3GCoSDh4wpEEIEDoQEycvURYMHYAQH4972h7Ckt/TFK5QAw6JxPZ5egdd
5i6pDHc/0fK6Ye6u6XEMsiAHAhBcLICR5/MdSWeOfxw53A/FfvLpL8+QuzSTVRmzvoAzw+3yhnSa
JpaoCviP9LFv/BJHrtNsgMFM/JDGWnhrgQDeVfyOV+7ez1F9LMbEs7oEEvFXfUe2IIARkWd0O97a
PGqKPoaijor6IcDdadt5VMBduwi8kqy0Mc3e83iUdvoE1u1V6LI7ZOBetc0OwRAg68zTq8obHzt3
2rsVZtlVwyPYuZ+JmJ7RyfeY2mRf2PXBwEmXFCgV+Kjsg7Oz3Q0MbASTEd5nI0lYhjVKzXWZexvu
TDvTaq8BbvAPIgheUTpZ676r4jFDhkiLHi5BVdxZlF01jrdW+bgRfgD8YZB405gABfId0JU72nsv
eZtejGW2VaN9m3MIsw052kE98cwsOGp294hZueeDlGDQC9bIl24Kle+Z4T7BW7oEPfAVZSpRBP/Z
yPqoa+Tj4CNwKKw6QrC0zhxj41LjFUwvB2LloI9qhjfu8HucmWFU9noz5uM+BR1PbNluYvD0Wx2A
6Tpo+pWmIi5zH+l38uSi3W6U7EGHfC8ZBAQ8szSjZhJrP2jREORFRVrueEeSoQmfAYzYgV7hwIr2
iqjicczy2U/dlgNyuenwwkbQ40qbo0gx3lVFCqYue2UK67vh+dtAhPAlsbBDpa+BHLinmbVnTlsh
Ry9i7QwjjuqAow1P14grivrZg3JanBVIB3hwmWLfpHdw7r6hDNgmyI61MTgW+xgaZNaNNBDqj/11
b9f3mVTjum0nEeVpV73W3PbXnWldpAXfaFIfPCZX3BxrmDNZkhr5haP9/RRqUPsyrDGwtHrVIoGg
abAxZiHkuuw3TaUvlJvbsbTFjSHt/qqeDHihfXFlg6ITwem10QpsecWCtUGdfeE1oDQL96HGdyaV
X6wb1Csia9D+RnaVvUL9N99SVqrrkjdAUJSbNJUaWYNi6CNzLLbVAC4fKeCA2VrtnM745iBTtXNa
adwgY/IL/aB6jmEf+6r/zp3ej7WhNGBgrN9JfG2rnOfPfdjfgyOIxZPypkRgLkxfb3Ae9LFS3I0o
Do2a8Quj9uI+La8xr6g2cRFRQHBiD7xtaMqGMH0LSGCcd/DBTKIg16y6lVPll75ItxXX5EFBhgdP
lPdhg9umVWnC3IE/Bg0uphYpr4tuDNOYw2WL3KavkqofAzuyenkQU/sLxdx9LbMWmRBOV62lywhI
hsuQhrejkI/QMrgdaRdngqIUm9oF2JiRt2rwtUc8dZ6czmz3BopXOgA5j03dmLDwsilmFdTgHkXy
VYXyXuJzbcQp3t4b3GvTG67cKXsWJYmk1W46Mm0t6Do1Kbxa4TZRiryf5uoql9Z1Grprgp3S8fyF
N/2+AuU+MWQyIF9gtNO6Cay4VuU1cGw/WG2tKBS788o5Th4U7wJ9ECpzI6uq1mbIN21gPUv9YlHr
Ueqm2IdF73SQFKoM+ig6c9j0oy8ikAL2iE14ImpprPjYNQ0GnOHl8nYl/XBjMe/NM0YotzhhY64r
S/noU871LnVrW6w82Rgvfk2KKO2yMUadsL6rgJy6lWPRIT2LSUdrapKR5mAZQ33T9nlzZRr5tFGh
LpGiLR8cxGnY/Kp8CH0KNQkxTXFNSHFvhWV7REL3Z29YOz0YKVIaVuKOxi9Dei4SdMOErm0778ed
LtN0NXb90W94EIOUyvw1aSQs9rSX/4+k81qSE8nC8BMRgTe3mLLtnVq6IVotCZckJiExT79fzd5M
zG6M1FU0JOf8FtSRVEqDYCjzvmuY2umwZOPH0uMVOoy9ct/v+8p892xtvZgYkfO4rYL3uTLmrFYu
HZcU8pHebokosfmS13DsGC0dgjOKxh0udd1v90ZuQhWKosmJpNzstAinxwVs4zgI+NCoukptuokx
5VPchfue7Dmbzrb495XWQ7YI4y6kAGFabDfJWVVSBPAqKXPe75QQXWRhuTGzgAUSwZhZNuPHpJzP
YV1FTOdGE3uBspPRH4yLEw4Pal2eN+Q57iaNOQ6Cqfu2t+mP007L0cp9K9GDATLbDjloExW1009i
mrpkDaQwfovSDdt4mwAksd0DAHfDT3Pp+wviwt2Ky5BV+aW19grYoRXVI7iR+9eCATgoSw1lVg8u
XjXlS8SEHPzDft3ciUpItW8zEsTQER92lT+ODPDGmaO1JCKsj6w2VeJW7qllvlZJkbvrr6p0v+fC
9FryERfrYYra+bCGpSRIt80PhQF4kCIPK9WhMlel4qbpy3uwDD8W/DPeK+d565fx0OU5OxCqu47a
GiKWs07vAJoitLvHbVfzZzGI4aGdIavTIbwZCmBkAbC78DfhkkHWaNG/rH2bn4uqvvNyhhkiZx7C
UldEE3iOJnIXKvBFM1+8TUYxXkZbEIkfTVX73MwbN3JtpSsYUhr2eXPHzYgxalwPriqfYJKDI3z5
hwZlRuRiIGqw89Q2ZZXVIIaJ3vpjWBpN0lXG8qP0xhcrmruEJumbp2rxn4ehFYmiQPfTmErcClC6
7j8J6vm2t6O7ZZuzJ+5aP7Z2nkR1kFEyb2Zj7fM3DuHH0PUWof35lgSj7JNhXOtTZJNZAN7YiVdG
Efp+hj08l4snXqJWlu/mNm/bGzL7QsehLs4Eiqz3FLu7P+RcDglLYX6wW7fIIlCno6yjJvWccUlC
O1+famvxjg36F2LU/qsldTfnyCg/1EBzmgPdcvGqOTzPJx31Q5ZP4JVroe9kuC6fcFR+uu7zK7ze
fh0nAzjAzHOwiiYK3zj3H8dgGS5oCfsy7hjwkhGJontgxK6PYQf25pjXxsNG3o4/Vzo869k+wEOd
x70/1vt6tAoVYA1c6sMwN4UJyD0Gpwon41/tlfKO0LFDHSDSYeYx1/NI0R+RL+18e3vq3T04thbX
1eYQlUZTxDvs1BW+ZqDRKufXVesudRe9n8PQe0byoLjywr+Jdftb6dAxzCv1LL0xW/bWOgU6yrpK
9Gd4CjNeXNFd52W/5wnZksiax8wYFoxXY/PF2789zRhGNhKxDlXXfE0Fv5yJWON0sJcn1fZpGVo3
mD6Ii2X+W/jei28bitVlvNiyvlvsZUlAoJ8aNFYDIr/UqOd4AydJtTcVMdTIBt9jneqhTkcHGNZo
uAGNYrk35SjieokutQGwa5TT/a1eo2iMBD9Yc3J1NCQrcfarW2lExtBrEAy8DavxVMhb9tS87++h
lb+7hW8nUGhzPMrlTeRyyByv470rBblOVsQMgV43jJWa7V9UkMsmvk2UzlLvpw6thHmuK2vJ+sHd
udaRVz1RpCMhWRzBNLAIJMThEwoi5z5AUHg0tGd+Ah1Ol1yJxJVtEPd2JLJpYH6N4QpZZwchZ8D5
dUiCffSCM1dBxpE7bOSUBKdlDfdEzLv5PY4lqTYxpM6fiu6vowF08DhJ51kId31oUOy/0ntGqOxK
JhJ+uYPXuvKXvyiqlclI3KJbL7WxPw+SSbXwmvchqj8mr9piL69n8Ev3McjNMZHWsMSNs12KESy2
WMZfoT+prDWnqOIFF6jHbt70P9ncehz0+rOudXCpQ8mBbOpP2RDFvu1NddcWPEe5OWwnj938MIxb
n+SKkXVB9pwqu6pTN+/CQ+vMe9zq4mnLIygGI3jozE78UX27Pts2rksr6DPnv80/7867Nxwbzjym
bCjhdjrI2vjAbvqM0ZHL3R+KaE78YrPAYlWY1IvVv1RqT+QkMmWuUxvneTkdV2MOf0/oCUAU84hp
7jaUFBstWULXaOl561XIW93i1cGh/rq53vLh60n2xwJMfH7SftfRuTlJI10nkWe7ZJyfN3A73+Vl
bqYc9JCXvCztJX+wljqbdXRkvu5Pu1M9wynGZace/X14XInIb4z+ZXbhjYFYjmbnzIcxgN4YVfSP
aEDq3SY5/XAXQyfLGiRAauZ1XHPjsFkV6WBdbyTzVghk+TJHU9/LuNztjOj69lhMRnXy4W44Wr60
hcqsMW1SqtyrNXcXUJ5vaAU0jlWVVUQ3Z6HP+3oBKIz9oKeWZxkoJqFp2bGd66y4AzpdExzZ3TlQ
kG14i5ft6KwdPZnYPdxWUIwPw2SPT6sbXaNgbF5coQTuKGaHPKBmcFiINSsUKqDhYYAWGOK5Week
7c0f1TZxShbOedWmXca5tNLRtr8GYb975Nq/wIIzULnT8jOwiF0NqpE6MNkU/JbbH3ivPejF6Wdn
lGEMWeCeq2p/M7aoe46KkkGfONds8cjlnzaZH3h8zp6KuqSyi/7g1EACfl4OEKOrmd7EyQ8Bh3tS
l+Wn2TEuRlpC23j1nbPlbTZ7zNjLfM+Lz465JyH7SVC42r52DjYEdRxV9nOhopfc4LIPwb/Rtqgo
q6NnrMRFVg0es1A3Fwmtj1flyYdIbvZRhFOTCXNJNjk9lXt09fzuFu40MY9RapHUTrFfRF9tWa2L
+sKzKxEZTNFfpzKeWibxeffGxLPkl6P869DW41PTgQ3o4GPiFcxK4ZxH6OGzUM7FklA9llOEPLzj
x7DZfTzBo7y4Yf3UwPnc66INAXSXLnGW+U4bs3csGnSQC5CmnczRHlyHZQR7LvvL5vOCdLd+5628
qVs+qzgVs72dcl28wjQYsTuBiTOEHPLen4qDWRvP1eidZ0O3n+jzKXGrO02cisP3lXk6lrCK/VLF
k6lfp2FE51CoB0FG4pv2ahjrZi9SNBJV1guieJHY0bfgqo8VX8lpJmTgEjXkPXVqk6fR0x51fvnJ
7qrf7i7XP93idvGCLPayNvtvc7TDC7myCZaJn8PgAgMF/c/WGcmbRo05Fb5xDtpFZM1SqhT7yRsK
mL951ZTxzhmbydb58qpGJn04WckKX63KJcgIiIBeU0Oy99WlVNicaP97EpWsyVjg1zQZxgHH9kOw
rTq5IQ+2q1/DdX7kClWp9tvTqueTmuFeSs+/Ona5JV4+NEf6gzJA4Mda5x0Tdh89Apr+Mredfj83
fN9m6x/c3xwbXXfG1PNUWto92U31KcABj+y/tKzN4wAz5ctkJbfquCziaStqGBCxh6eoJSagryAl
HXP43SsQ7GmCvGbUf1Cu+wRqPCSybx7V0Ldx7XL9PcP77QU1PyJwy/Pu70Uy9P1LQy9rgnxHpNZs
XmWrj40o57hkAryUiyX/CCHt48QfoTLzc7Z5OIsluOt4VO9Fv742Jbg3ln/AGNU/2KvLJ9kruovt
/n0YTGJfCWFp13itOocPYq9pjqAzwVbwRh7B49zzQBumeIaC/uVNzEKRV197Z91o7hmQPMzV1Vqn
1Yn9Row8MHaZeKv16PXNn8Llyak8Iy0bYn5KyYjY0onJ0uoA+OpojbfxtuaEnpFsi3aZz/Ns23mj
bCNNhy7/XyzyDaNR/14O4nUP0CyQePKmtPjRueWJq+jFpse/bOJp7eUnw+85Gthw2T2AE8e1STe0
FdwjEVmTztwmwGjwDZOReUP/qpfxXWzAPIbCMFUJxtR+vNZDce+Yy2mu9XjKRd3FpTk/5bl1Ra97
H0bqRdaij0flfbjofZLRKNukNtsf0vRAWsVjvZfvgQuV1Ff64Hbbec3Flxuu73VtHv0IgVTltJ/+
KOoP+pH8eNHmoeTC3IHcU43Skyrq89aOi6m+W2eJwAKYkd+4S/+P534PK4b6cqoPziSfqjng5+pP
jwEVow8rRlubeFYwhg1+lxg0qBY7iNLqHaGwH/0CPcKs0LUUBcKk9UuP3WkzNJMHhrHDIiLN/wSc
7XrzVfflx1Duf3m43avb0S0KIySyguKpRnU5CFn43Aj9GnDnRha87xJY+hDq6WTN9aO/MlEa3pjH
3mqwB4LvM3/BrbPYH8qxemIxrNiIdoeJhYRTtx2AmER3gL3M2slvPqPaXuLBEV26cASRxhXF4Wg4
RMQQhr4Zt04cWX+JAiuaJMOeNffQ22gT8OuXqVz10+APbSyU9wCE8LKE3ucQoasTboPUtEgnGaW7
3x7ECr7XVfzBOgKio4CE0ZlMrk40DI/uOP7y1vFblJF3ZMPaORVXI3H3AkhGOHZup6X0psvCUZza
ztow6ptPIat37KDih9HMHzdP3G2mvoN+uifod7g449wiW1rDl8Db3pd1GTNHzD/bxmzgrJyj6ecX
9HV1bO68CDuLgT4nB9Fsw/Kh3HWEUM7/Cmdr49XBj23zPs/CeXm2PM+OpwBJFA0zU4J24NJEy4fZ
FW+dYmmNhvaOSP0qrczmzaVCjBtCnkTrj+lcU3sDEwosutwX5vDQL+FDnztXszMcms4rgUBOf09k
qsflLF5LaR6FCye365CBadDnxd0vQ6OYoUr4WJ0rNxadkvSUmh+Ty1u9DG0mdgrnk2UbgMptkeql
CmIjbAzse2wUSP4ctmACA0BozEidVgPdB4qMZ3vv1kw4/XRvOvJ1wwbGy7IIT4XFQuBUcudS2V6W
h+uHYRD41KxfUbWj1iJa49EcQM/cruVUw7UflW68KWm+KJfXXdzYlXHZ1vyPHlEj2MPe/qaNz7gP
pl4ksxll1pJfb/1GoKBye7HyHSw7mq/dSK+YZjFPVmVG17ITzlH2Rp8sY/Wo6AiL+9wDfKw4bLZg
flM5eIIQCNStvLcOxmgkEK79Y84tG7uV76ebCjRzZ4jWTpVG/4F0Vb35eaeeNmHmT4thdVk/ynm9
y300DRYOYIdha17idQqa8lqQ3htyfB4nUFGWc32ooooDiFmuG357/uwmVKKg/i+j6DBifY3hQPc2
DfQ43m1j+VKt5k53ivsl6nA76T3MT8x97Prmp1zzb0XN/XnwvPd9QAGKRGqIrVD8aUilSsoR1Knx
l597gxRjLwl7Wc0ttez5A53BjyrydVwzRSAwuj03fV9l8GZ/2gLvpjUPjz2BRomzww05vVscLWMN
0kkRz7du9i9RWAaPLF/fn6bTUq4vo1E5ZyL+7Mx37L9RY9WJti3W7FJcDb1ziIfooEykG3FgDT+G
koAbmLDMLMLr5tj7pTeKd5dF/oAgMBuaXWbQhVPsWozts73WR1I/0JwAjinKy9s8cFgljHu5i+Ww
+5pNlMbcWETWuS35TTUBJ6RTV9kMrIN+jqFuJK48nU0XRV/g/cZD9OC6S5GAygYpIibvYbKm/p7Q
oYULQ6+w8kqumXXpw6F8MMDCUqcYgbmdTaOXbGRjJ4E38oJwjCCRslDIJ/rhcVjku995C6evEEad
8tlEcxj3QQG6FkOX+H4FyWNNFrkfnq5amY0K4XBsjTc2yWc3b5l5PP+icCYlhTUgw7rB2KWlWFub
/jTY/YPcKY30yJ7L9mFEVScgPya89EMPbcWpc9YyOPQlU7ij8/0QyXCgX6Ty2oPTMwhZwCraYr8N
2ArT2dgyu10ucJA/tOH/bvuZ2zXohqTvond7UNxW0asBhC6Kd0CIx2huxcOG8jWdt2g4cdA3iCfd
04oUDZGUwSxbut3tyzTlGNs7s2Bt5SBQBuHP+3Ceoh5Io/3p5dERPBzMyRP3Ev9SLKrAiwNjOrc7
srEoX1FgL8exi94oHqvAU+yfxqI/KB+71/QWZz67EqjFNufJxvWa0CcVP/JSf+plZ5e7Nae3oXmg
mPs9cNTrwn0bYGhPwd+BcKNslTydJTNloX61pabtxpVuli80FU2I+mo33JIh7z5Qj2STJvW2zu9n
bX6vjv0yrtZd7+Q2OINCbrtNRSIc/SAR/ETBni6uk/1XH+p1zYto1Zg1E7JHPvE/pKwPZl2qo8j1
c7MsdiL9BuFluwp+pMiGyCEqPbzmI2oxjw4FQFr95bQ7pxE5pM4qz/ngwLqtoE+9fnLKX60zUIM5
GxdDRllIySKf7Aek81uu/i4UphosTqXRJu74XdQTr67I3hKjKk9d4H4uXfnSBQPMW+GkvKOvBQiq
stWFrfI0r+Mva9+zTu1Zv8/gSBPMa/gyD7R7B9N03/gmcsvycQUe4K45s7ccvb76Feyqj23EHWex
BqfJs5BNrufScs8tMdfHqAxe9xUhkrK765Rv8jCgh2KF3NFJVPVfGlj+9V77zxj2p9xzHxnKfzSV
uFp9ccOynY/CFIg9g3xG1kUp6ONuoCIJGmu5o48KWa3HxOfay3vdbs8MYVNsl9aBjeMatSJ1B6BO
M+g6/1AvfsiFAfpNGgpybLea761pA2Nrtf45UMn3yMYyvHhFn79yRkFRN0vVJJtrXRrKJ9AbW9yD
Tt+mbm2A9a/hmEojmEUmjMn/p4RdvEfFWByafQCls6cpkbPZLufclMlO5kFmb/LdrrCC69ZCtwbn
O86IIxYz6FOnrXUqQwtRZVPKo/Z7M72t8FVY5sT2B985FVivnQQljefSzxNHeKSnYASZM717GUJ+
vm7d42Yv9/M06oW+Oy+oZIJcZU2CAlRGLL0+Oq75C7R05GksTyHv1sc9cDgietM6Mth9KxFEj6HT
f+4ulI6ZVw9TqSSRBZNCKxbWB3OaM7zU5ktV4P90Nv9uR2uAFCIj4yCZ3AD1cz/2r9Xg1wi+W548
d4nNBmGy0xt/7J7IUunnsPUK3dhKD9UDYcc+80h0RLR8pGxTZ4G9l2hcve+RjelBF+5bkNOQGjDJ
jfs3SKaXWd1gZLtbBnzjAvTvtgM5QfFnRmSeGooW9q20H/26+Ag29yyi/lX13mXpqeP1utsxabZf
si2TmXN6r+grEZxPiMnn5tKO/Ser+HZYVwUSAC57dOrZ+F3vnOORtIdDPzjErA4EZqNr81sVI2oG
7AvVsyvI1OaMl1fqpU7CNJoUpuoOJ8IQFwiUaRYgNCL3m1M5Yffo2AYxT4afhmG8737/aG5Ux6w2
NF87r7CPvpd43WpxoYIs2GFg6W8hUXVpxtSzWTH26JkJIYVaIdKidF5bESFfXnVaGPJHIdX30LTM
ax3cYEDchRvnhVcnVsPz6k5PczfbWSACbAVizsTOGx3kfY6L2h/j0IPrZBC91j2WC6fYgsQOW17n
7njZjSUrd3mwJupyJxvOt9+j/aCG+Yw3tCUgcLnU2zCcxw6EvM6Nh1HXF6zqPyhz81NFuvOhUsXT
7sz63tjqn2M1vXdLsJ0nRRh5H9ZFUs7eFvfe9BI08hCJkgRqVa7JLBueEtM9EDcV4FQEzSgbMjH2
HMHBrIerac2fqL65zfhrujjn66WhJcZkcds9lnkdXOvJOPSz9GM0pPmrFQbzzfTyiZpmThi6n2ph
HZbGz5H1uOsfczZ+YPXkE88eek54lnjLnYDlsCqPXI2RnPaw/lxd8285OmTra4m9QCoO5Mbe4eSR
h2wrw73k+pp9e/VqtiqnNaJka/anqiycFxtl/hQ3yuNNA3+djCitkrLcotsR976M5Z233yYQxeDd
hR+qHWd4MvbVJmqg0QfeigMQBqTTNqfgnWfRlTZppcPFN3b/vFVMKavZvrH2Pjet36ZVJOyj2iDs
AukZVoK4aK6TcZaYlE1V5iPIb2+iaTOwSB6RRto6LvlOxZXf/R4dqj5AXpwjpZQ/LdKIKUEarG27
ajcoAFZvhZJXUd6ALnNu5tRBeI5Jp2lH+9EWptfcb37HD5H7ioPFKFyd9MNsVm+rDTaZrQ2OkAtE
fxRklienpNIUnvK4ONDjDa6kMmUI2r4CO9i6bOqs3s8sn4Up8xZdcx9s/pztYdE1j7ox2r96ZqIx
hp5De5j4S+8qL9hUFniMdBhfGh5FFTFcsEHV9V+/Wmv5IddbIH7L3G6mk1XN899WKJrCLcRgp81y
9/HHCNIq4AI/wEW57sU83f5ZTOgfpbM1G9Czx7QkB8twTmuL4zwB9vvjzg5tcE7NPN4pmN9cd217
t5ahHi9wQiiMrGKLfhaj5HOtvt75S5Gc/x6sqd6+F1vr8HtFd/JRLrlJfwPPAB/LNf3TXjCavujF
6tzU3tvm3rF0sCVWLbrjiuNhuzfnSLhpyJBOufxSOEOGMBdLBkIs1BohWxLW5BEzzatn6elo58E8
HvRchvWJdybdsf1uLvmhGf0teCKkNLoFopnh/JNZr+oSqhj4krkgfzJeonAxPmtV9ZQ1+9CKPKiT
b4IzlOBvhto7h5kZOjitELpnLpIxsv7ggZnJRmc/FptAWZ+rxXpzgzyqMnwWRJBoIY1piLWaq/ve
D4zyHM2LQjaEG6/9AxxTrscSWAaBUU3SN5vzMvcOQGwjdX6BVW/qZBXLgIkaH1P7qgzfZ6SCKl6f
qSCdtwsVq/TmiIEghEvh5pV9vwTY1YBF4DryvkYC3YyOYSbGZq5etlqL/gbAkguDVtib9yVN7OvB
NJsayNpsbPPF8jfvcyrGZcscovIsxH9wv8/2aAiJjq5eDiGNXXChpbJQUgyWnc43CefFnFVJXWAu
tpzFbu7JEQpdbQfYLdgw7EcLYbl+IbTVd0+qqPjNwBTzMM592AV3AUvceUcUOyZcSputf+03nRqI
30LoLVEbj5VkYr9riMrh7xqD7dqZcrfPnuF3wcPuC14fHOholCOr08up2RXaXVMrcFWjRAhASFHO
wYGCsHx1mx0Exmz8/l1ibPZgy8Te3Q9mj/8cac8fY+tn3pi08Z7gFJY7hPP3tQ33GPP+Q3CiDT09
t32ryqRbZQ+V6G2k5xidy5DQoGUD5TPQ1RdqxxEBbH3RfasxquVFfWiVFDCgN8YyXCtehwLQOV7L
CVoWaYRkDPKKutLci1b7G7GI9buqeaXEjv5PiclEhY/dmTz3o/e0OR7Yz6L+3m7qasXzosWIYp6r
89RylN0QyP6fI9Uuj7JCbp0s5opKrUZX65xD5ds/DA9DARVFAVaLclnR6BQqnOszglLW9tpuBaK+
etLeqQ8rDAazb6wvnl8Si7WSGLra2LwoOssXu79Iv13+Ffzc5kECloC0lYJtZXQ7nbMMw1RhknTf
FCjHgEir8abM7jdjx6NQjeAVnlt+B+sQ+rGsqyiepRV+tY3oKdaK1JPnGgA6pV1DyAFfAS+txfYe
1PQgJZFqJvtxrfk4CRyXOHv1EvppXbvTd2fbSL/HdRb2vUbld3JFi19mJzcKQ5rXThcGhgYyRpkc
nuZK9u1cUh3JoOag3WJkNlSCXB3q1a1sri/aEY5OC0kVdoP/xOd+hSZ+ay0kCkrm0B7jTVu+5euc
gkcND1iMOSJhVd6nSWE+cWzlZ6obmuFUbRa/lqhfK2S24WS8eXh3irR2HOeUO215N4H3PnUmTiSX
5SBILPQHw2EKWuvN3qJZ82HNCreIIc4qX7bXuewsgu1tsPJ+AKhMRpMur1BUfXHuLIdHUwMAEjVG
e3x19GfJyTa0hX5Ek9V9orPlCAFPokA12l0mS8fcyyndl4Lzke0p75O23Zy/mECcMnVGylGmqrF0
WuebQTxSQbDdXMHkgfbI8dCbfnc3VntIcXy0defW8vWnr0PU5EQr8x4aseCfuq7jhduF/J7Wzl9+
jX5Xt4nvtmHHDuJ5S+wqS92Xm2/+RuLEzN8bHciFWxaPSGv4Yy6nBKaT1ezQYUYiKuMh1+a/Fslx
ElU4vJN8sTDMhnVFZHWxA2dmHC/reKgkLq54w+ZYx2KOtJ/1kjnkYoYU4DrISThGS2V80aiif6p6
RcUbLusTjuOQWgMEBh+whWLLFksh9DQNlKJQvIX7QKoOZ7hlrm6e9qoL/5mqnx40wTFoBnSPHErx
4nSsbZJ4G9rwp+7W/g3103xfBViIx4EbIcEowL3U2gITaVUo/1VJH60n2j/cdO4WfuVE7n0iruO/
lTYTxFPIlkVPCQc7pAt9ZC/R2HfoEFQg3vJS3bmTUFPGBs6crqb1TU5b+RmpAYzLDFoXkUlTCvml
TFs+r4Zp/vYEggOh5/Z35VsDYJ2He9poLJaoae/BfMTcvkCcILQzjd5JETWZXdz0rj6refT/VX3P
ILWZTCVTu9gHsDfxgSq1xA7klQW/mR1VTmtq00kXa/VeZzEo4+TCsjyAvejMXvqBb+SUywtb7tsk
PJvDyl3QME/eVr9tYy7/Uor4NaOHz3zwtz3b9QsDf/Fk8zZ6DqEMm2sdjOjC14roV7+MMMaO/pjQ
hOEgLsnrzAmG8mkou/mO6IkobcheC9BQGdPDXokZpXlpld9VEeVIRlzVvVeiYq3ckfUksHwNhlwd
8l6x9vEZhUT4h69dPLtOjrZoKjrjzuuV+T7OQfXdITYxcLfNUXjQMMIwfIE3uSl+2/lchSDmTANG
dSgLEF2UhCa3di1cXmm2c/PIinHzWwQs+/hAm8c6ZjsS6PUoADV4oIKdc3kPZz0fHYfR3LUIRbf9
nfuSaY/73lo36aMNbevECQVsw6aiwr4Yk/T+wc0bj1YhavB8E0vx///cLZe1TPBlDClCiv2KsCv6
NVeT9U01Iec8oFz/UpZzNOJTd0agE+RG58YwOTOqteWEEdLhNs4RiNI54qC0UQFaflUPvHw63tDI
jTz+M/P2PIlCkv0qCIg+2ybE/qJw4sZIHZFcDawxRb4ycJeqIOymAiFA8N5ZHiqUum5+j+hpUs+q
vas5+Jy62qX0Pi6Bwy5yMEKmVsRa3+umycefZk/IpMUu8JfFIr/vMAKnQbVuB7MImrQmSSFhbIAF
DEiXb2MqaGiUbo2VS9kzMw+go7I+tpGtVazwyMoMe6T4vUh29hQ2AXvPlqvgYHWbMWURUPc/NMq2
HzuF5X8sPMgcZZYYFpyzgdsnLArl+qrswIa9c+SIlHTAHhItprb/TP9drGki6/cDDEV88AB76BBZ
RQra2aYVyDXHGyVJqeTdyfzsj6HEKyi4IpMFpMW/hvk9MnEjNUn6SmQUrU+jWW11HSOJxoDAZ8P2
37REwiVtXcjo3Q8Lar93RXxfB2e6zqv3UfoOw2XL1GXGNbvcp2utEn+hGyJa8qfyuVTr/oC4yn5e
dr+45fgQ9ggNg27+mQAjN49JixvcLDIKRqRxK8vnYCb76OJM7X6YB6AN8T/izmS5cSTLol+EMszD
phckwVGkJGrWBhYhRWAGHIC7Y/j6PoysNqvKNmvrXnVZ1aIyMyKUJOD+3n33nse46DWL2D8u8v6l
bzEo92FXfltLl3IbY6BG1/XPKP9U7LmJXZXwFguZt8onMcsS+bnaNjAOUMhMzePSzBXvz5LQ263a
lmHgql1adbXquT+K3s0vDDi/LAAcam2mVhSyyxn4xWtrw1WOyWvwhVbwnYmY9dJ292aUGX381+0/
5gqbNclIXq0cb/tGuPP0sKiM9fZh0vOEaxQWfXLhc+LomTw6yuBP/Cy6XTXnZjAGZ1vzpPQrCACI
y39+A/Rv3oiWkCxug6Idpge/S3m1nejWufkKevtxtFv+ijtNvPhlGfFckmO3zPXkt5kh11iyzJ/l
7VnBYE/S0DPNeSv9pbDPPri58izncEq2CxsBTp6SkU9KRvMBsV2A34T0JRfUKGewy05fdVEMyMPD
kbEoOmNbjrrci2zin//rFGAUk/jHkGR/SoNUdkT3e5e1KqRWOcBIGASzhwal83CdyBGznMrcBHGk
ym3+MNyxeGHalj8SGF7JzsxgYXCj1mGjWtfcY9/ESo9VwZD4z0b0tPK4eCW9hMZZZxIM9OvZXRPC
RdNfh38KwoHDx3yp5VKKE+KAUz9gTYuKtVSYEVlqwLe7TWHURPso82W/s/ybFXLkRd0tScPhNS+8
F5icq/LVqPNuWKP4soB9wNjDU41F81fUc5+uJmwcgDq09KGMSQqp1dwlbKxvMvqqNZBfvsnZFFVz
J+bJKvaq4s9e9UbZZBvDaPs3niEfObOdvDSeqkmhSSU9BhS4fdjObTdKn+TQQ3+NpEyPIm9yUhH+
YBJ3zkuCHJ1tzxWDIizRq2VBK9llVk4kfIUn0JYvHh1IGFMWkeVTnY9Jiuw/T04R6Or1r++wR34f
ttXAeuG9bkrTW3X80+2afjX6YjapnR0aEONg0xmGB1asV4pTJZTwBjLTxL+iJjJBrIn2wm0Bk38z
msTIH+kXkmDnT7lJLmGs6y/HR9rkzGdB9dpeZoRWb5Tmc9r0bvc0YcxJjnT2PH5uPzF9wQ9Vvg4w
wTnrUV6aTR2UyYG7a7TvsVgkFX1iBigDWbEamAuWxOkjNTXRfpgs55MqP3wvuyQuQgP7VE6y5mbk
NdL0agiePfY/vqa5PXGFVBc9umQ8HNoepIhVNNfpNS0YYBMykxiV5G+7jz5IDnIieh6X9Vaa09v/
nNj7b+Sh4IZDcl3PcsgoQjT695SmlRmhiphlr6tgTH9SYwqCzFz0bBexCw6wv273P3/mPxlR/0wq
/o1G9bf/+x/Pbc1//46d+jdO1f+OX7X71d4AUMPff6vbT/P1L2isf/50N27U/xfBCpbev3w5t5/k
3whWp7lPSQ+wdPZfGVZ/ftFfDKvQ/AcbXryA7KoJAj10oQz+xbDyo3/YGIdc9hQ50EIDi1TmfzGs
HP4WsMCIX/Nffwuv+x+GVfQPixseGplt8aJCxfq/MKw41v89YQs1OHDALDoOf15oEXn4W9J4NppS
CB831NADQ8XSyewsTypjlyj7Nk3HGrnyYRBdJrkQz8PifwiI/gAJ6Yw9xhpxGntdfVeCmhAvTc6a
pPKJ7ZiAa4RrdDEViXWQlT06K+0reab+6n930wIYsOyZsnoUIb+0ruhXPF0bW0V28Lls5uBmjMBu
va5Z8rSrJ+e1g7nAjSyS/CFgEHo7yfKCljFp3PfUjVg2Rv74WOiwF6t8gOHEb2gk901tWSRVPNwc
SCEQM9I9BWMIj6DCYJohTLTSs99EXpBwyfN0N4xZQ/9Rtwd7iqZDNwXkNn0uOiwHgf+INc+5mUuX
uK+D4S3L9XDwcjN8D/3xN0UvcnZOlgR3me3KTUmeGsKRMrNnj+TN0YTdQIszdl9DTdK3DyqmkFN2
P2eI4pGLv2xDaHHvSvkz76lnUvK1Gx5AOAD4A7YBLjt38IutCgrwEvO8CisdZzn28iL136TxNXT1
fQiXk2WXlfo0qsjYFCr1V6HAa6bG9HMwSu+SL2fL3ae9/2uUklRdYV3nRHyKoHgXeFAxftUYahkH
+RkG41TlwKhgc6yn0Mdp3aWrBoM2tPD+58hFmjFHIGzfEcVtq488R9pf+tAg0ZKfPeH0sbfQdzf1
iZ5dPgVgRl5dQI9l5MWNzZKIdNn7tcOnOMauOe8rv7TWZohl00/dI16F73GUCExRvi4VNqO6+7SK
Is7mckecyLjrCmbZKEwCR/fScMn/amfqWKd/VPbQ7mXo/VACXEtHrMAfIqYCdY2X5cZCgEWxx1P6
zr6HVyyeeYUbnccQWFq4T8j6+VkCQqFg+On6iDKMTGy1N2n14xHVeDVx1DILoFb6EqEJpwcr+7yq
mTDn+pFhqrEuR2cHQkQdoijfwI4eVq6S+aaterWpZ4vykBlCu3LrOdslXh0+DybSP0UNPBq3vC52
Vm+tQfOBdWOBi8z0V97I0W9iZDxFva22hkd2m2AeOy9HT11zbBsrc76tQoOtvi0MKexViVkAw6p3
Hnv3ieJ6ficFTlhjnA45Ij1Z62GbgIE5eEkuL0R48gfsNcmrSp36TXpXDwDTLuhlsUsrPyIvxGAd
lncAQghV7kHwd2KIa93BcUt8QQbpO74R3TMInEBCKEbNZtOsaTIrSkuhjn1hYZHFmnwozASbVKD2
bTik95QJ0wYSncBxkpP2kmXxKMxOHG0X6lLIUqAfBjbOjSEmEjjWna28Zl8O9XVMrYqITTQfkqHz
z5GZpNsbqqZqOEKCqWcPcUVPX0gTQVcZq6Luhh+IqKuiAotTosIDc8aAp9aLii69Ocu9p4M99rtN
F6WXcmZ3F1SeNg5LEYENua+a+vdgMK3AJbPw9JNF1QhYqckEf55MZkAbjpz5wE9Kbipq33KSqhMA
kHswQR+pw79O3evjMOZPluKDTLW9KYQGfjdBeAoPjWriqrpbguRxGotLNU/HQQUML7PXmQEveWhi
DbM14QjKPvMJFviYYd6tK/FKAmnDHjwMMs0vI+tYvpzlfnmOpmXZV3O3yysO5whbUBeZHz4Nw6lQ
eUHSGlfSiOydBtJgclJspGmck7qw7pjk2CejbymeXErEst0li3I2tbmg51DrMoZbTbjVz2g9cWvk
xM1xsgU+Q3PDtTZjSIjExPu0skEN1hVRBXiadATUYab5zEQ+x/NpLpwGOebG5V2Yt+iwLBU+qp5w
DyMHM1dvmFF2cwDuDbgjhHXsMiFItY3hlvmJ0DEhFjV8lN3wQSfdoX3Y86by0ksRYgTFBzWtndwd
9qynvTr1PO+V23eYBtJTW5ZxliFJsGE1fBb58FYXpbjDL/U4me8k3jkQE7UbJHkMM5yPkxkA4tGx
FYZnAxHS6Q2umcjHDy48RoN2Q++abmb+kK3wVXFxtZLHuuMVispPuxpz3jlWnQo9w7gV8nNGQl+5
ofXbqWbnczJwEZitd/A7j1Ucg36PAL9gSvQ+EVKwyyTmSqrGfBf+qXdhUE10NTzAmbh61m6MmqMv
fw/RNLzydnAQ5v58mQK4LHBwm11ZDIdg8ChPB+i6SNbcbd0F9uTDgkMKBk7y0kbOSxCVxQGjwbSx
vZK0pGY1UmKOJ9JeOIrZHY76dPKnJk5cZ1zpudObpENpLpUYt4Po7PVA/Pal7if3wZFuzQYYaxe6
BZFeIxliV87bcb5NyUr53pkJyWnuPHeXJQFOdP+2l0/evrxzildi3UbjjBUSHQ0kUk8Ephz2wFit
PQkAuSOSAIUAO26Wk4HwTLJUbOegA2sJXQrxVkU2A5qiujojtX0/OyffHgAYzS19b/epohH6NzBA
zWSGKUu5IKr1lwYwFJmbe7S/YpOWFU1xkjEVGdx161m/ZRkenJboLqtOszjwYTNRh2+Y05HWTfDF
JKVFahPXaGMZZN6L7kXQ1FmpVKtm6NhTLwL7ye9te9tOfxyQ9Eptr807i9MWAIu1NqbGBgjUkUgc
cUymUhYboMbNfplM8do53bJDT4t9gcaajnKVZMHevkkX8AVjoVW0FgM279GN0zbMSXHn7kbg2Lsv
fZIb9bhtRKSPKOhxZA4tCbiSiJ1V72zD8ONq9Lb4MFdGr9oVC5UoBzqLWJp2592QJrupb7Zl2mIe
ZZC2caX5JjzY2Zbd7RDpGWw4FgNfbiY7FFgX82eABOBHZwG5D69+m6oOP61HZ6iNFE1Pilj7EUc4
uCCIiXLfELCXIbx535SPeVZZWNtxI1hEGdyyDxmSVlu0gSpuydSHaRmrgvohiBhUljm2ooHTGD0C
gwMRdOY2T4y473wPo4FhWRc7bfEwNl10J1J6vbQ031qLoHUzBUD4AEvtR2du4pR65Jz6VE0quOQ5
roQ82ocYaQ7BSLEwqjlciUA/Jw1XVj3Wn5pq/zCQOsSNlV2rDFMKrLxT6uUZQYiA9JudpeZBYEtY
uyb4v6YarLc07XqsZP0r78yeJeobfRupWf1Y/CpMT25BBAZ7D6odTAhU5iy3fyrMYFf2JD8OFh+b
WxJ3GaiwUKXoXGsO3yBYhcYTBSnTrkQNK1JvUCT9HZyW362hrEeSbtxkujnLqjssDQMGBsSrRAx/
yp5qbUoDkbOu+q01hXo7siqBqMIvBCcZqyza24v6rKWN7+8mVsHvhwUaTdmPkQTeVmnf2jZM4NjL
JXy9923ceithLp+DDavZy6Zkl6eOPOXSnO+MhYJNjjxWSCnWS9T5XzgVh13nSRyaVk4TTr6PWbo5
8YhgSnoy+wQjpkNo677T/YfXQd3diLKyPl2vBZWaJynj5VI85FY47Qt/2VGAHVA4n4JgvsvZdhS7
uuieapbpxAEbD75VgS+nb72GsQUxSJ1axaac0jYeBDAJEv7L3pstPI2ys3/JAtM8ic5+OJIQO87a
+j2EzpeFXLjpRHoaKtxSSffpMVN+aEUlYq8dAlRgp91X3m/SrDXDCechDOc3mZrhesE3vffa9rW+
9SZ+42dYaBpJuFjqbeXaP7OBhHw6LWeKxF1ATR0ULEVMZ8bDZIxPjWFaMZyomlXYXQHo0dRrnV/8
kWgr6SjsPD5Fu8QS7+bQ7ULDfSBOhub9oJl3nw3BrgUZVMVjUUq0pIzn35uvwOmeFR/32YtM/ic+
QxNfPD7nQH3fbOgP1c1H1JXz61IMyOrFFfLtxcJAwLNuTTAlieZCaubyEn2+8QPSvJ07gg6dU3ii
Y2lPJ1ZxjEeHKuaBecRynzZ6iS2ZZicPktm+CKjtBebeTR/W5kWN1pZhKbwJ3KtWc64XfI8hvHFy
cVRq3OepAjrr9hmq/Jw6cYrb6jyqZHwH6W6sq8zQz/SNeNfhcq5pZNXvPFDJc9Km1tXTzfjt5Bj3
QZ2NF1uYNgZIy69+pn1i32WJo0SMqxuHYJcrKi8t3rNZdbsisZ2v3NP9qXIg3GcF5YsWkH0raR+W
vNy2fRVtgTyslCN++7h5B/eWHfD4CkobDRtYxq7UhDtrLT5ca1krI1lgLVrcdf2Ep6UQyUZH6Lmr
qlgOSIu7OXOWFX7zcVOLGZ1eFFs5l9U+VLa+KwtxULoo1rx16qLNVGzd0RebtCOgVXB6QrMie54P
X/KWo24stWGV0bJSWNaNrnhZcCaupeMIwqHDaJ4XbV2qNj/M5TjsyMgiAqcpdllGAHY0UJpEOk6D
jqlKnw1nEakzfoltiFU4cnCKdOnyAbqR7CtuDLBIBPmPLoxVMTruWzgWT2zcYwOvKh36vtE6jPX8
swaHAAZ3aL7LpH/ysKEEncNlzcAt5ZcyjSJ4ZZTuJS8eaQwOhdobmITb8uAb1TlvxGH2fPvHyGwY
rKL1lvXh3sn0hRYVMkfV/+rraDsNnJSSUBdmGWbruBkmkgNpZN1mtUF6VwZkSts2tTe0oAy2mt4B
TToAZVHMujrAcC540PVgNlj27Bt/iZBYNYv7Vjbbik/zSfgIKLXt71XoNlAVa3iZ9cn0qGLGBeQU
+FM4sYaZvHk2CqlmNwEx1a624tYhpKKldB6ArDlrC6GP2QdLjiico3Oh6DTL1umIa8yPTMrG76Ep
/A2Tq3Yzwdp4ihqfwmC89Qh+Ck1myyCgj0lMTPgS6uQpYrLAyLsKqhj1St9NOPWfa6nknUmagwxf
OuaMeYLsaicdu8+XbNzSTba7McJ0GVYuHpp2SVC0rTBhaD6qL5g6RExw2Zmi/FEZncfi9NTl3bUC
wniJ1E+MgsMTg63+4JmSIsWp8DhnbZwyZjvNc/nmePpBCrL3lZqtc23p/qkLsIc6BIgl7/Aq6gHZ
1rcxW2wEIwld3R21IrQnTG85lFOLNRXK0Bo9DY/vFOJWHa38NZnpuO22NXbKN/W3W1DTkFwNyRQ4
n6nDrdpVfN4UAXSuVma/+RBh3HVHhGEjqgjTQd58TglzLhIaTShItpbqGPg9YamR9WWLVlgMcbBu
FYj1G6coPdYAQ0BaYk+ETRq+zt38lkEIIcbjt/uRSgxkBi93pIzPSXDT1MJ+bmd5ws7R7FSPMDP3
7DWYk/ZsL7yZpuUfTYKlpNOYxiU9mTiaVELoxFVfBg61sO9srtWmOqv0W/sOl1GqGTiqPwMK9kuI
AJXEKu0XUwl3w3MNLjP0phUS5gyxLDqPUCTizJkwbwqbmKLl08/LgtlVgtsjnN3mrrXa9yFj1cKc
kRW0MiashGSc3TKLO5vrxiYpCGoROq3yowswTsbQOamoyqy3DesISNFQSBVBeTSGyEGxV81q8XDA
jcZXmjSPiTH8ghm3Ncv0ORBF9tpHXrmxOqydHuahFWYG+xELzgPmy+g11D7X/Vjh4s1r3KkGXm5w
ucZ3axlYbULvJQhwHUOndAgMBNu0CE9O7W+XGYs6FT1oNJfFJVUEBTUvqHXS9MnS9n1N/hqPRBar
wbpSp2bEUDzzJPzwFT6+sZ1y2mInBQWWg35j+18uwocg8N+7YbrCdDlw818UOeEJoJ3HXj7BRHDw
eZFhYK3Y5ksGsNwH/vicVP0tmuBP3dbCYBd0N2gR+E/Tb/B/YoYaeMVBrgx4G0eIondEVLMfsHOQ
DqWYii0mg/QjzciJjEM2M5iw0u3gkOAAtkBl4UM7rparNaTGD/Ko2RmqOYm8Ijt2OPY3WWK8Wuij
v0TLvSNVzc5wfgVrQUnLsnZwm5TfNREO2kBrk2J9TRe9xefnxb2qXvFfYIBrml9udrOoJGm3bo0q
3VYNa8IgtzznfarZGhMGt+ITxEGkuEVsmGeTB0ihyx3c+sH0LGo0ymboNSS4qT2QLntH4+Wna8h4
1IFXgXgkmpawcn5r92H2q5nHK0NGBz8PF1igDbYIEg7qbgh5siD5Xi76eRQIVWZPO1CqQG9aNY0o
c0ibIuczyqC7Y95BFdLz1XagTaHsESywol3Z9N8oMVlsVXOwcTyp44jWZu1hfI6XsdSfHcfhitPm
2evdgz801yIQj5WewUvMQffISJiOanbfasa8RoJWo3Oye9noJLt+MseNwsN9VXVuX3NWWt8snzt3
TD5akZ6J/gMucoyrSjL7FAwLk+9FHmXgRQRjZhIrDRiKxFhjloKtmhKEHhgRRyamfpLmx17L2OO1
fjHSLPjJUJfQV1qh8zmIrRhKyHCO/f0IFQYtt98LQ/yEWrtmMdDOalWwXRLuTzs6jhURD1Hnn+jH
L40z/eaIB6YWsVMTPO8mBN04Cre/Y/oRYKcQ02NjVxEOpATe3xhgWaQG6tZkpHpQRNGET1PJvYEW
nEe9pMOcx4eubk96KORmSseaTmKUbB0QpHJYxlzmRy8j8+e2xrxSEfuMrGChKuKwx9+B2FQmdyDK
y01AEMDDhbvRVvdpgFeJa286UNIStGU6QFpP6AuMoQ24CcZjdnJrhUZsvdWS0qm010piMZjGxqBC
78YXIxGKZe3LMdVw1tuwTi8Uithv2/IlG5ERMzBiQBqn4Hkg14A5Ht8pcantQHY/19HnMla4ihxv
lxDU6yIs4cSC4MvbP7JAPtjz/Duiyp3yJQJdkBw7JjQ3Szq9LvLz7yaxHofeOkkkzQjGEaCCZIv9
zsFr+9tVQQRpkM+Vfh2O7WBepWvft8tobmdgVFvTt6qYnY0o5vjwTQbCJ9fsqvvAI2Y1dE7zXYdM
Mez5Cj6IeB9bkSBXUbHPkuC28LKSeK979jFk7+YUd/ciOZ5c8DZx2/V3fSDcnVdKDriRpGw3tB6R
M3ufpiY4vXa5L0mxorhCrmnh9cngQwatuGu6MYGTMq6TadpWAdq5Tx365IeGeEgzUtldQgNT15m6
r/qcDQriJnTRyRTNTfWysZzW6gnj7wW4fjy1iOTUUYoZTLVXZdvC2huOTTDV3OcodyUnk6kesQJn
FoNsazDTbRN0wMxbdlzhf3gwOoxeEQyNrc+CrBjibpxTF9sG259sViAcXYtCjKmGvzX4/Teyx17v
qPMQGSDarVvsaP7VOMUvp/dDjEjlI/dldahFuhNtv8mroNuTZQdz8BpmNi5DfDe0DWEZ0/zlv0Jl
fCSUQSsc0u6hz4D7DQlGhkFTMZT5DljcI7ZbQV6HAGJpkR9ZdLXTIjhA+SoAQDuqBXE6sDkEjV3C
XWVgDZ0OKmizExkkCZz+Z0zpzT2nOFjs0sz2tqcTVrh46d5q0tzcRXM/IDq9N4WdHhUiDo/h5LwI
OvhV5hQnv/UxsnXgsMKOOYSU3R3txZdfOU/pLR7Nx/qksQhQpFm4FAg3ihVbj9jHZUm9ZpiWx0CH
NklIEjXDEb4ZKWyydqSkIjD+g20nfjwLPREh5EGz8UfsLYwVQG+m/lVNFQigbGTkD4xMPTNCvSPl
fW/LPPhFe3nt6sU6K7Zn1MRGSNusAi8rfuS2d2gpnabbNHNu0ztiOsl1ZoNHTKVJwCnxFg6pqXGA
x839LrmNCrDMG1eddg/BYH6RfKriqahrxH69Z1JAHL1zn0TSn5AnF45PtfMiyYHaBt4PwzUvAbFK
sKB4UzduHRqHCWIOVyhk/LW+LfOAifZTZPMSJ9Pyzi6ceSf7+oo4y1mg0HAJXzlu1l0JZAxbUdcP
UdXunRKtdHSCNf4JM8ahs4/Kl7wQG5SxK2eisR66WbNrJn0G9x/XOJuBMFsaL2QIoSpMJL2eU756
vkvDqguyDyUuKxtfnQ2+CcZm0lsTI154kp0BcqbwsCUZ+kkDPFw5Ko1FUm8n3e4NAb/ThP8w0wPR
+tprPMOsHCDzD15x+Qop245p9WXJW2pQ9h4Ibva/oFOLy4y/HlIWOwlm6W31kp+7Zor27sgwwTXa
tF0hluFdUjo8lOAZYMUvl9zU/a6dXP56JnGeJ1G0qiiiVjWnXO11lyQc3kwT4c5iNeXagEmjSISu
ZnJPKyAo82M++OUurxPWr0S9d8zYEdJbbvRqOl0aZ1xopDv1tg0ehOqPurUfJRNfWPS5HRP5Rxpc
4BLMKrDo/+tzmUQXEdr3pULXznSxWWiIhE43LB9INiNseiAfCzwihz1nArCu7hPCeDYSFU48lAQD
egKjE+cpMW3YdjI6ZimZAB3UhEHNfFO61pnunr2arb/36WE4b4hGs03JunMa53c92EgWExXKjTZZ
+9E2UdBKSYIv2QGINeykgIDIVo8q27UUie4qD7DRYrFy96xpsg5NQqHD+CmZVzNFfbqx8OY9SIzy
m7Ar7BcGsKe0tLc+y/aGoHjgytwPYYANq6+nO0BJc4lcErCoLo8GXv/ZMHf0Ivzrwt+pG1N82J6y
n0gKvGuxjA+Q83Kxqd1wiMu2JwQncbbt8kjD5NDE2WKWTierAtTbo1Hk9xl+RpoGDFIFjJmHZBQz
Dm/690Ek5ik06lcUW7GhRDXWBCfyk5NnGbMnUB16yVg+MpEK85MftuFeSIpvxuadbxYUIjWK1wCs
HMH+oiqtjFy9FFxtt+1CZgDdTtXenkrzbuluIwF1NAgqQvsjbjc06KPjdC+S6joPk7gS60LQqGmX
5LSDMhqD3sNwsKwKs/jwuZfMSj9Uy3QfzWVZYvICKTeP6Zdyfii/Y6ycl7haHcxllvzy3MtEOaXZ
rtDNy2MoUAeKwiGzGS37yCIGlHX6HLL7HXhRXgbbzBnOXiFOk6pjEH9yk6NwgYS2v0OrG8/GVJQA
XvmRy/k7WoBjuAMuYPpT9mFwIqkRCE2VcZQTUFsECZXsS4ztW+rvm1nDRISIJuhcSch8JBFeahGB
XJ1vlLWAHMO24mNg/NDQ50FKcCPNgMLEP1hC+IQZDgPS4RhLsf9tcB181MZ47TsBvtC9VNP0Wbsu
OjZOGsKOx1w20A/bazEm4RGaW7RyF+foCT6PkUDiifT8fmnBOiyMGv9IrbUIUSsj78HtcPprRY4T
Xo6xCWyWPURmx9EaYXer81C9zs0YbfyRrdyQF5rX0QQZApUow0YbnHJPnkmM7UO/+ho95xFDKK8m
N9TZccxDaoBILYnVgJATWyysSDf4jPsAtmJo5K8ysGjebF2eOwBeQQeMa/CJz3hNwPRSRzA6sC8T
impZKmqDgcOIVoMwphlonQria5Mj4bEa9ruBNbAZ+rTfOlgXnpcxY5uPDzrgMABlK7CAjuEh7zvn
DajSLafp63SXWmz50H9mFBXIHlKOwcxXqcKi/igsXCyTWlJu4Na/9HiajV1udTxetfEKciF4nJOg
ORcDQuO28Gm4J8fhWW5tANSezO5SfHgPkbaHj6oIvPu+naLvRBe4y5ZpLO+QIExWRoUMMma4mURH
Sra9z11WHxhJJrEXgOgf8gQWM7gPIjzaa3cW5FMmwkGJm1Vg5vGqhdHJ7O9mkpPfrr8QoUkCtJ3O
Hpodqy1CmtUoG3eKhMBFOdW0M3kYt5aT+/eVaJz31L5Nc82RdeSeS70T9Fi1p/xuciz9hZRL0j3J
thVDo9qEPjFZF6/tijs+LXEnIXh/mtZsPixaqq0k6gJ8U1PsVDDsUoADibaBbJTlsptnKVdeN3tX
B1TON9vzzNhq2mIlCLBRArLjyq+ZAdDy3iWV/xZ58hUfgc1wNdm6+Qhw0dXuT+G2h8A8m9F0BpjD
lCOwis/CI6BYBg/eVD81xvSma5uIq5cFu0nQCkSuuI1d/WsCiTku+A9b3HRl/m7SMb1vio5/ST0l
dyweKS+zGRJ8jiKkUyzv3TapFOW2+TKIMB03MFAgrXY5Nn7BviQAhsN6LjrN7CRjFtERaHFrYP5G
VU8k2+aTaYekLdQQPbTpsPFaLjTHyOB/EykL7IFJMI6ub9fuqjWKAK4ZG/sB1wMh/776zG2aXJIr
I90dARISZ85jCMYc3PdSr3OJqzVPNZqdIW6jRP+AiB9CcAksGoIwsJ7h4EDK7AU/NKc0MwI7Hwpm
dGH+K+sGeT8PlgXDRbRo301fIOf8VWyT0INp/KG9SeMVEUwUQF1polBBDVo4vAkw8IfSox8Y5CGH
W5dshtVxlIzHgh6llyjneMSwBuy3nMO3rtcqbryO4TU27GNZslXLdMJFrt3amC8kkvDqh0wyUJJn
gP7U0ekCmoB1JzSXSvZwt3xlN19pKYAVGp0+BeOwbIUNCYmgA/RHofM4HGbzbVm8by6rz8CJDl0+
endoElz+nWP4P+Yc5ExfNQ3X3Nyckfx8pp5VfmdMqQfbo5ueWkRqvt7IQH9wrRdjZHPjBslW32ly
Ld/FPA97Kwhrhy7Bl9zV/SmFWdsASC/as3CCmqxwor5vedInz1fqfbI7j50xkEeWNZInKr49LglJ
fIDmxJr9cQ+9Lt8jYhWbIJXXphr7R8t3rVPHi3+YLEJcksP61ARjfxflLhYkzLDl1hlq1gKZjfFN
rLWI+1KlP00yh/vcFiOTPnMC8h+QFYOanUzXJrO7DeDXWsfVMCX3mdvY29oAbNXcQhamZFPggomE
9qu6t3K+eUnKkZI6puUOXrWV3mrDID+MEH7i2mfzZS/IUEofF4wbdNbTbLGzyJO1ZHBF13ML94r7
BjkF9/W84BbTo7OynfRHJSyUDIv8tipHQXTQrd5w5XVrV/Ysggq878HIQQqKTpxNy2IPseFkL26l
xmATpnjuA5XdY9cC1oQrqGUCGqT60KRy/BmoRjxbmC/JlszjOm3PWNn4vi0TwjxY24clyvVHL+fq
l2yjgC0sITh0XIM8NyvDzPR7PoTNsvaNiMCzlSEyN+o3aznVJakWM0bWneKix0Ln1X5xZaMPMO6q
xjYy6eJRV0Ts8FnVxb5QFgoAmffk0R45hsg6MpkvGuuOd2vYLKFJSH9BBZsj3z04Sjpinac3ms4w
hfz0UfphyOA/qTuv5ciRbMv+UKMHgCvAbGweQkeQzKAW+QJLJpnQWuPrZ0X1HbMs9rXqqXmbh6qy
UoEQDsfxc/Zee74pyN3Zh3RNVo1u4qMN3GkXY/lZL1PR71wAxFfe2FiUiFG0iYaAz5y1yaYmFemu
Ivzh2arhy/JK6RVnPQ16amxsJkexxH3X5M4TuoGEPmQu1Tny9G1k2heZdNk6Qn+7yTR5ekvpEV/X
O969Tf8MLi2xSmd4nsNNnszL9y7vGQKnS/7mE5bA8FD433SKssI4S7dpW4Q/jU7snUgbAjqgrtAc
Q1492CRpOpDWr3ERaJ7oOSDRpAzQzqXRLT4pwPxEqx2IgDK0Ffr8LgisaT+GebIjboOZwoIV2cna
+CpTnb8diViFPi/WE4+GNRSA6Lp1PNbUBC5TM0pj48IJWrTSfYXfEJ7ruBq/h2qiVwiSAsZy2/nv
QzAFD3noNk9jSOglIA7/Zxgr9SvNsuFugpZ6btVUw41WOjswZ/AJGg0r/2BDcadE8rzsruFtxxuv
qLKPfBniZ4ux3TayLhpDv0m/WVH7nGBvhQedmR9JT3725ZizDZqapO7AKadr4dQ5jfCFvqnKqvMs
ynTd5g3/zK70brTY633HcvEuAiwBWRVLghUptFwKKPRXnHQr7yZeSnkoXTFuQjF0vwrpyN2MXfPY
lXTu2AJ5CyYKq0NexPG5Hya9KWJcr8BmaZs6yPkypLhnjrRRfCBDAwMwgk0CUR12rzZ3u10CMoGm
29wobGH0GYeoLKDe6479WraCDLel7D46b6hBUrrsaJVkEjrQGz8ulu43gHGG0+JDD/WHGnJ435tT
ZVS166YGUIu/9NcS8gJ62F4NjPA6ubXGyn4NKn/eMktjINfeiSakvc/B1mIFbcJ4uqu9BweL1lkR
NvU4awWTMBozQsqUvKjzivxuziRqzqFwAEy2OQABNHrSomMfO5m1K8OxvXKGMbrF9CE2fkBhN9ie
S5etqA+gNYFd45oMr3JFw54hM5mL3SVvvC/Hl9idNCAW376M/NBBxXbxIRLt3c2zyX9OFfrwNf57
tlpJe6XN7Y9EEY+0y3IPmnlTNjurIONx7AvyXJOiw5mY+aQRDNraKIa2G6kFyhU1ZK9tXBe3s+rr
d1oC6GcQGYaVe7TxO44EuAuUUjiJkl9ORyRSaQ3zzQyFEZ6k9us7g2DwsqaAcjjZoL8lwW0bhyNd
WlE9+CEomhUzY/spYdQMPrEjmIdZH4rbys6384i0RutAYbo2QfwJP/BipcJt9RCj4yQVLJ8+KoFU
wTGJ/U5HGFMs3ZZ1cyGKAsKwXmLgvheiaITkJBvQn7bUmp7Q30DYMSRw5+bTHl33KczHfkfcgHc9
5z1FhS6XK4XmgCBmAhxw8qDvsRn1wL9lG2E4HtNmScr0zuITnvQyd++O5S33oeXpXS8m+6L9GkDm
NZxCXCtUBE8IIDfzSBGUg60ZkbBBgIk61uwwSZ4oVsOhKLmbJrGxhF3fzxj8LjLQhE+L1m6zxLWg
hBR6vhqjhGNXjb+23ITlTHeUNQF1LnH7BzemN7oqx1bdgQUX27aZ+yfL7fSTjLt0PyyADTIVYTue
J1Jt4NNOBxTt7UkCGvzZS4pNPXcwMqu23xfukvIwqP2nJu/1hxVQ9wb1DEgocrYZLwh1ZGqvqOiQ
+VstHmNt0R7iXBDd26mytnBmab2b2OUIPbN2c4+MI9cPrzl+lPdOtoDiCJNLiYmdFAzT5N+FsCHv
yga2NkSeCDVImd3bXf3da5HczguFHC7qbMvtDoI8KIFMw3O9ThbHPFySD3ZzY18G+m2FC1iihef0
lKidyMbkFZ/1yRlLzo2xJjCisvTbUFVATtMu/kToNUmUYWF3nCczPySNY6Eo7hyXCTyd0NukQPuE
YMC6zrIgo2EORuMQx135jR7+8qPOo/hJgYw+s0dCpyy1dt4JHvZ/qsxr3xHTzISlGL0neFz8VK3V
vKYdB6i0L4IH3S1LBI0temtJ0NoxQnBvzKBnipCu629znvMvOWCF+6loU5Sh8HqZ6Kszqp9lXVWR
c5RWYrMJOu8T0NvH1h37cWO6gj1y4ptbVwR8KLS3kTr7fj9cjUainY75Zz7W2sdFNvo+D9IJDIIp
AG86FV0nK3aYHiiWCEB/H8xtkLVM0htmKh59bPKH2dg2PS1NziuYvlAUT43V3RRp05KqFXThlUNQ
2hoFoxXcuLmVrEcOCNFhbqaWxNOI7WyYpb0rya+9saO073eyCdNXiwjV6wBF8V1e9+Z2ijPkcb7F
sRI+M4QEjXN1XGlGDiu7CnBnc5zeit6ED3bQe9vObeRpGHT7FCDQucIf06+Imupe6S2niL16dMcC
yeamqKFIt9hXHgj/hPXtodmd+gZYR23ifT3mDwBMz66ygqt+JPVz8oLlyhjIv9WignXUEcAWGfqG
beKazRhy3uSUmqJqK6offQJsZY0V8zLSd5NDY6sWk3ac7EoAGoeUNtBjBhtj3Su1bIJLAPgEsf3s
QJ8/FmiIr+aYl56j2d31C+LsqDUBlO2IQyFcD+7yCn/4Y0gFfVU5Fs7zVrhP0ic1FYtFfht6xJD1
lV8CT1X5RzlgTlphxydJXDlMfkFaEEfuFfoykZJIoJbQ/i5QLJ3zJphRfPCo0LZSd4kjIVNlsf09
acfhWkpCBuq5t89eqMJ121j5GfNqcVs3U/IikpDEGbQ2136Rx+eRouLENJ8mtNtkkBc4qvHQYMge
etCD6Ax42yJV5uyPZtoksxs+1lRVL1VFQ3sWOrgewmreJbX2PggVTd4kEuTPsfCGVYggB36wKDg5
yRxIFxYkkn5y/U3MrfkObZm1L9MUr8wc+2CykpLqLDHRE/noCzkqAW1ia0SwO6u2AGmvxJEGcfBm
+0l2Fwpv2lcNdO5FpzmhWGZ5D2vMgXYqu6vEGs2hLS7aK7jAM53mwV5hpmQpxrxxCxPvzxz16qMi
VZtIeqc5zaWoTmBrefwLHoO4zbHcGEdusHVMKOcJeeHc132O0ZRcjVASfo5Dhmv0AjtCm678NZVK
zNbe+lG6JZ2ck3bPrvKeNwJDqHQdbAI+DcSKh9kPQpHiDzyk91R+06EdcZTnTCh+olFvr9I+SY9B
bDQATM39x+PVs2tiSYboh1eXwz7yF55drVfu6Nh1J48+0ppdlYE1N+VNiwuGbAhUjqmexHHEtPKd
Oj769BE5PrmIYaO9lfsK1kYITAL8NUofLEo++r48fAxJHqCoIvH8IMwkN7PhisJIjznhOO05nZc3
k4v3ZmqWkdNqr/HZaANFjhhDGKENsbrF0m05hZgHp04Y6eE8C8Xo/GhdXz4D9OsOU++IdQgI9dGJ
S879U6voWqZ0ZeoyQoBWhQNfaC+nW1Ma/TERHQJSkSW7H6d55MQQnNjkXWbpbnAmQmf8ZXk1PZHO
iQhmsEbMRnUds6Cdaenmde4N0UesCnkQ5eDtXOTQzGT84uBc3J2K+4bS2tfTqeaupObp8/TYXE5V
tFHmk2rq4Wfgu8ET3KJC0allajcZr/5oCKfbqQiVmjsRBqbs2blfsonOiHvpCTdTc/4HNBlIctL1
9zIMmSMrPV+XEvEjYyz33da1/TbkCrpvOY3npXeTF0IupteyS/GTNDYqjuvJ7avjOM/Jduziaav9
XOAokP7G1IiU8drMYMSgOiKFL7eK52S8JpRIvAuqqusCOwQJL+UYrv7BENtvSjsKD33gN4e8Et2v
ZEGOg9CZrTIvJcq6ykJ74oz9FgwEyq0+WLZ9PZEE0DfWvojC9tii295UYDtpay2fDfP+b9ov0G+O
+ch8B3gehaDnCOasBKc99gxGCRpgPIFtsGBknHeyYhLMHMglESNxr23VZ4c5tSRBdJdjdJqOpyyE
MZ50gjynBjLGyjNT/LKYimEm65ARFvXRHSXFjdfF/bszj+696tL0Oe4QKG8rw9R9EkgbE1H313mN
8N5DUEYoHHdH24XxQz5ZrzqjfiRF0j0RjRudyrhpn6YlmnBv5PIuxDZ0wiFdbozdTbuE4Oe7fwCf
4zQuTXxoF3hoorb8XaWMtxNkqq3iCr1v4jzxcGIy310sD12AhZo0kYUzhlV3P8MwiDeZk+KcEFW+
zKuwYKUZ4zbf2RqKLQeWZYenVwDXzd1q9Y8Yac1U2qPeJ9Q0e9ifSD1aDrn/6NpIe1iwo8OE4O42
CVAXW3pOt45MRgLvu3rf4xta/X3n8v+dLflcfRYPXfP52d38qP6/8Cbj/P4f/+t/4poOP8t/9yb/
WH5AHfo3bzL/0395k80/hYMG1rOVY/jNHby///ImS/1P6QvGIVJ7rnZ+9yYr9U8pXbrANtAwxUbA
y/EEvniTpf1PIrZo00qshVpevM7/5839yWDOm/2vv/89GvfiYv8tGdfBF+0qBw8E4biwXN3Lv/8t
ArmIZN7zWGBxhcgjVjAo0k+nUojg8BW7Vx0b+Dfa7DSKf/uS/pvrfsn9/dd1L2/eaOFQfn2JHI4j
ujJoX0CA6gC7VyWDHRtndXDHTJ/++lJfjPx/XIquietKj7Rl2oJ//oj5EiXo+8FtDNVoTpnon32E
SDt3WRBQutZ/yJT+s9Pb/OtqjrZ9RIau4LJ/vtpYg39MOsA1luGpkhqHetnOUAxfVEPVONKGi2tn
nevy4W9/TK2hQxKOyQkFnPefLxwD1aImB61QeoY0jFbbv3oca7TOFjwLGRbdv389ZNDuharvue7F
WP/7yqFUw7ab9uCiIqYaIGCtBE13swx3uvGYfbHL48P562ti4/+yWrEEuJCPWLDcOO6Xa7a604k3
KgCTKS7ZRANo8UrH2/+9q2jbVlTPri25cR0pvywYq5GTlo0Zd1SCeutVXXSok0Sv//oqX+8ArgID
y/epFzXHHudLHHSEpbAo9DjthoAI4TUzuPglqaCkrshosI9//2LCNxK8neOrf1uVXeSA/ibXbWcH
Fai5aHoKXcoUEbtvf32hr7/Q5VNJHNbEbKMU8pwvq7Cixi1ik087yzfntFLNvo7QJP4/XIT6mX1L
cZNJ4BG/Lz1WtPE8gGm7QMifmKEnRi2MuP/6Iv/d7yOlx7fFrmjrC6Hi94sIUlQ07fVp53h62FfL
co9asyRxMtb/IRv8smp/24PBS/guO4ZkHRj+LL/swdqdR89SWXZlb4uV/R9umS8vLhRKROPYynMk
zx7/K8ZkjJhoOXme7iLQ6xIxlh009wLjY3dXwqeNDxMTdEjBS4BplA7sUD2XGV2j+7/+Nr88Zy5v
w+U0JjV/cEfZX+8pq2WsNzkpoJYxXV69MoBbhcOuRaY6Ef12MEUkvgPji/TfW/p/XJlt3xU+X4SW
4suGrJZZZM3SZ7sg9rL9HBdqN5OcsW5YXI9//0OybfCUN552ETr9ecnIaChE4dvprkY8gy64bX7y
wOiPQyCX/eLm/X1ae/23v3/Ryy2t2YeFyxPuzxcNEteOzdBku5LBWbHt6T69DH5a4YChW47il4MC
YqBSfP7N67L/at82tvH4PSkivlzXtUvYRFVOEiFOQQLD62MPNfWtBZW7H8EU36JTli9/fdEv24tQ
LtQX11baEVBWqFj+fFEJscwUvpMj5nG8u7HzxmyD35hZ219f58vN/6/rUGWBjuHOp9T683WwOPtj
21r5juFccKMYot9WrlF36MnK/3D3f70zfIXmnWOTJ/kuWaFfKiEZZXpKw945Rt26+x6f//qDuMK9
bFS/bS8AniScGx4z/F7SMf6XLVn00om1cOV+6CKo8OSnFachStHDIX/NCDZLB+YWtL39msBt8Log
Ar2RTIduQmM3OiEuyay1KAmZCFpPBh8c8qck9F8lgxO0l1FL66ExLUYWYsLCkCDxBmkc0iLzVjKc
PYEymMEmedP06SyidTY96LFnZCYkoHOyzA845g1tqbQRp35pWnWTuYvl3YUucVOVjAWBUJYeX0xo
8EzElRvdA3XXr+DP0fcy1vvmJJ36CdTMfNiDXdyRsQI4wbToouNUhXiBUCT66zRciJYgn9af6MyF
i1xXNe9ko7tyPpD40apNEErOpblx9AM3Md6StsF43SqP1klcpAUTy4WQjaEYyDtowScy126V2ooL
SWMjwfJMBx1XCTrh1DePGdRplx5kTRa7YlBuaFOoSR4KblCiYnxrfhc0C1+hImaYqAvkgisffeS8
lojCTwlb+7wNnI7wdyQDZcUMKLxAEIFlvYa0GvNtcMl9q42GVkJdibpQ1Zzqs0QtwSHoNHL22hsR
VDR165CATVQTfCFV04mizkHVMRBd/hikGbdrzPGcyJJogiPa2LgEVaqT6RBceMWrFinunjDoOqc+
ybMjHf3I3dS6s1ISybzqI8jVclbxYmNQnhvRHa20ykgDtwJxmzbhSD5SMeKoIPasu+5j4gnZ+UfU
mOPcFLB4LvIfoiHKdivADr0RKSS+u06MkcuLvBEFJ2uQuKGhIIAhJC+u2tRB6KAlQsCMdlTlcYjs
ZxhxonliKHeaQc39kKYN6UqMxPECXDRWWeCBSImoH98CQzv3aEpCrW6bxJ6u6j/EXMI11HqumhB7
JexD+9KJk3aXIwVuDxk+O2Ir/5CRwarhHU6CXLAZZxtEGrKfcR+LzluOYV/TOWW8pbZlqjPMeZCc
7K0VK7IaEDv3P4UVgFYb6cTTwBaDi+nJjcjncXq4PAUsI7IhfEacjd32JMoGvbDgb9YOYhs8bTQP
CB4M1+FYXWIxcDidl4KYhrWrxfwd22YlV2TPTy2YdAzJ12mA8WBvxXWitvQxUZW6syHk0VEttsAE
NTTzlrCD5xZlKLJcB273nfWH+nX2pXvim6DVlFKlXoE5JU40KHu0Gl6ksicn8FW0tgr8maeAvhbT
XXwkcJ3LhFgt9DYjW4qICGUO6pjxUTQuyI/A/zXkonQt5BdmdKBEV6EUKt9KwjhIyJQVbbjF7sL3
phlG8tNwDspdrCZCOetMjNE+nxgoP/oS4x0+4LTztnIZAhv1teeMm6hpgGJG0NtemQAakmFF1L84
9dKop1FV5hnhPH6FVCDktHzgVCBE7U4e2wUU2arycIhe3PztaaoN6uekLfVbkE9BdyRjBpkCPcjm
JWN/SzcDKNGPOFCF2JAip61VGqe6Z+eakY+bupcLwpQqANqO1+cFq5mFU8Nu5q0q3Ii+lF8wgaPo
D+VutPOSJBhdZ/tmnpGEqaGE1ciLynCHfKD/NQ6QS9YwtNJvgavyaqfabPms6oL/TELqoZmaY3Hw
mLgzG2uF1W2M6aIfgx+V94MheHrtZHT6yH1Dh32FHoPJK8a9mIah1M24wnwKwrbS0aCOYeBbGEFI
IuasvCzsUdoJYG8tlanyUwvn5pB7kxNsLU7TGVRZ10Yd7+riCHzrstTavN6VcunKY5j2wHfcJCDc
0pnKAhJtlAcudgEZ3GrZZj8HiIFwMA3/WW0ng7WulzRr17ElGbnimFefva0tcx0qxcqPQ5IWEL4q
jWqd1gE6AJnBMCYsNo7WXjMITYRNjxsujAc03Q7PAX2AXpaq/Uz9C8q5HPHVF2zxhKExMVvDWWAp
tha8mDwBqWAAhK5IzEbl3OCuypKcdQ6d0yIw0y9ugM/Typfig7PCiAErsM/5yPC0iEccJUtG0ggT
RbnVYX1PjxlPQQlIB/yk41VvfzRZ1kUGpwUtvTfyzaatf9NSKvCe5qm+yuZ4qPZ+3pIbPeXDibw4
57qnHGNjKLe98n8UFuRFlV/sTflHYRHd5eGiXvGTf2CkWh5GN/3lemiabRhzsfeQMd3apbP9Cm9v
E9npa4ceCdnYPYD9cm3XoKBmL0luhFmIFljUk/QygsFdxtW5VV/XUTNjrxLWoYy5tWaeciDyyY1H
9XTC1gK8JDV7HwjF+sIuvW4G0zyLDqqaTPNbZaaQrNg4ALnQkGuBU289q5K8ZBCSjJSLlgQYfqe+
CHdWtcxHp8mjc5Sb4XokcLfdthEbH2O7hug9msPktcBn/hS1U31o2Jqor1BJPDY2TuXcQAxpkcUD
Z6FU2rfasTaj8tVPQiTchc/OWlvVYe0+LHHQ3ctcUMfG/vzI+BQ8x/KHMpIPsu+H0d47JKmfJfb6
Z9k63/00MICpg+E8cQehaAWd8RrSoDeIJb3sXHtBSIojXet4PULb+agh0+MGz/vAfmz8NpIkgqfa
fxqH+UfABCtA/Qq0b0GreQkvUFjgIveh82xE0u3k3hNBi3kYHXp91ACC7k08il/9gCkpJGVna7cR
5UdMVNh0kRsypOzXwnFwSzeN3bwHlLLJGrNmMBNpMdndehkae6tSQYh2wV+sjSAz4LtohX1dulaC
F5q0qUNtWu4GVAm3HvqhjcGV8g0OrngnnWcZn7t8HsUW70cTbnFJZIR62/X8ubjtdJqn5bNURE0h
Z+1uAjoAm6HM1csQ2jEjwVl9tlC8NnWZUlhAyX+ekDXeTcw1x8stwnJLbD2ehrBH2103wn2r7AG4
2yjtX14Yf5984uBdxogPc0fgkkPmuWM51i8rzfvrEufkek6d18irmxepQHTQWD05tY2hMR1DyEGg
8JpvmKSOSe17a4Jd6rsag9Oy8nroASO+BDIsvF+kVaCYJgZ7FUyJu0071OeYNhjX9daCHnx058cU
FfEmLUS4JbaS9nrdEdmDOvAzwc1861UMLR27hg1HCvC9jseDT5oYAFSGF6nnmFOtysbboKrRn7iK
Cx6jpVU0q8rK+h9jgLQM7FU5Xgg5gIYbcuBRqCNpG+1sE7tiNwYKy6+Ln4YJXbadg0YhMDMXCQjF
XETq8VSdgiXnlsU5uqt7LClDr2Gqg/iDHQla/l3KC8w2mp4DMPkPVQnjm+AKfz7V9igBP9pMNMeg
eBNp7zx2vocDK5kpVhHw3yKaEo8FSp97OwG9zZPCC+Bcd86Aj8UnLWRpE3QVHYsq91C3S55pK9PA
pmNUFO0bIccNqJueBEnBlqI6brkZjf3BYn6fWngwvGGA08TDazctGX4bhhzUK11K0AS2HgSdCC76
vC9OpPW1Z4pA5KF53hK7osClBbm2riiuIeLPfaZuE5kPzwyaJlyeaVzX60BnjCqrenpDFQfuaMZb
vMWm1pIgubghygt78deDmAm88MkaVij5Z3YNajzCwSzgSD6k2DVFIGIvMZM1MtCcxZSWCQplwIIg
6eHuLluTjxHnkDF079B1Ld0hiXv1M3fKIb7Kc+T8R6F5nN4ETNqJwBrqYbwWeEgXrDp9ScXiFGJL
+7dut8x7qT9A5A0Ixi3nUZK7sEdgCFyoRrcXYhYB4kXYG5jvHRokyevlyp0rNjZGqXyGPtFJd+7Z
9aldSce2j+SN9cca+iJLwWuiR93VZX9XI9c4e631WYF92Mxz7WxFi4KtBZGyE6LMeRth94Qgvv+s
S8Dseyx5CAGp6lD8t/Z5lMlbL5iYN1N6ji1oVMx3mSBi3EQRDrrZrMdYc9gkxmeCRz8mPVEhUQiS
pKfgWs2hP5FW2sP4tHHmw1Kc0x1uoTBbz5BUOW+iYsprzq/gu9HEF5eNVtPwiELHHIvIIQw0eQnJ
i8IKBi8CK+lWU/ycsqgyN8auQwLfi/5BW5FX7CWqk3We5dEhDISgydygtYt1Fa+7DN7mbQVz5Dru
Zbrl5nFvmxwdDmAwXRMuZuN6CnzNv5et/qYmp9pYqjmA3QIDnYRktqLJD285UWHeLMmxpD1THyzi
qxDEjBlu09x6aaq2ZK4+Oz9hxM/PpAtHnEpcTkfocpEDwKC5EuxPqJ0hvO/4Bp6ZNdiXFFJCyVYF
E45yh24yl6sR8ZAAbCpRRHIvQBboldmLpkbeW6oy3Oskum4S76e7hP6xc/0bSW4K/gjiNNIV2H+I
A7H1UsxV9xTDVvvmBZ59GxGas21L2PYYsN6BKeRngA35mYSM6YOV9UynrWHPdEA2Guat18MIyjyH
W+Ehob5nOoIvJSYLFFkP3y0ec/uISRZFf1G+ReF4eW7a097JPMEMw3EWQvxoLyEOX+yrJERuLPDP
kMtIBQHa332heIiJoegLxCG4rCe0iV1YMR4OsnHvt1P46OHjw+M3D+G3LAwgZl4q++88GSMu2mE4
Yi+lksopMMxQoVUMz5NdBEev0fXrWNV2tE6mrniyshLG9+h2LpFyXfAQBnK4bj2yFW3f5AanohNP
15FQsOLIEHtyCsKe8AMH4P2HPG82Y2+/Sv7+ISs1eqUxG37MrQMjhLI/TJFEQSABNQKaZUMSCviV
kTpy55nsOr6k+Jb5AG0LUctU40/0eP7o3IbqWI+f8RDHhzCvXlrVj9YaoR7MErsaeJCmBlBpQc3x
WeFjwXAapXN7g9mwmp7spsk+IhI3YI3HxVtoGgkmyyd5WlxG7HUTee9mmoNt0eiGl1k6G08apfC8
Cwcbn6gpcvuMzR/ctxeXn4QnYqNzQgukveXlJ7xU1l2dXc4Og9vPb55yiXcLKSK+BbkfDBjcuWG3
+TirpziyyBHkadF8R4IiN+RzZp9uW6c3deDNz6Ma7AfhVGbV0zAatyXC7mylyxi3F6D1YW9bTqa5
0Qrv3MwJWQtVJ66CSPTBLoqWxue9uqbAwwWCpkqIXagKVAzocyJzIblNeCeCtiPh15pQpGwJdND1
Oo9tgqhEhwpXqkW4m3QY0HrMve6eey+8RGCXFZm8rdEvMkoNPuq+1gTwTF7fbNveBgqqwukPW4mp
b4DudeGOBZKRZpnl+Y2rU2BEldsVEBrLPv7RI72K13HVlLfB7BHEKTLXQZ9AuHiyQRZAFhfoUPtn
3LKpb/wJIg2UIdooZOQiIUQ8nlGEXoBam6mwx2UDd8AKt+weobM1tdfej1NCuJfbdqSqmmpw87WH
IQiljJ2DQWs79KCqNTXK6imIgLulmY0PBAsDwH3KAXtT1xIuKdRQ8ivbhHS2zJjqF1BdNZJLBxh1
HdJvuikZxl4jjuIYnCSGXZ1wiuEW+BV4k4Blf2sNPowA5ffRQBIgpNo1tdzUXftTODWHggn0sqbX
y6nQTTicRMEgHweiKNrVFNQLQc9Dwr43yx6rt0kG/ARj211n/OLFpgwwKO1I2wbs2QwKRT8P8GVf
TjY/MKEhxNKWjY8MJBnJDYVvQoBiCKGJaaKcgx6O4YX/x62Fn7iRQNSOY9477RYrdgAILnTUdTni
IKUPZfo7bEStRSNm4oAn2WqnVWEMaU9gwox1VYM2Sbam6apq1URl85hlLSgBPVl0qsyU4SxwaN2u
ehlz8KD1h7lACHRzG7+85HsmNg/NskrYkTTsfWyOMd2KDRloyBCNP+TfY4Gck17akIOAGXq4d3jN
X+FhgCNoKz+xwKsAMELnW/YKILM930i/qZyLEr8+m8XgGUsdPEK8ov5VglEgHmZowzfldt6vFgcM
nNS8mHbCymu5TrQPnHImQ5CD39zCMCDgWSLwil2MqGRG0bMNbZpvoBZSos393ojXOU5DgajUstVB
10VDjThbOkE+Lek7pDZGEdURV3hpgtHdCKolHLZ0toZzOM+TtybtdbpkUFqWB3+ubOlXo2nyQF4V
gtu+sGqOaq3j1xB961DR8cvkXQQKRxw1ZDlouwMxuSrAQow/BjnpyiktrIEwTXDMWDS3UGF1JTMp
H1cMIdUurAjoMHr+fuGwP/GZ/YfYI+Eb1azA1z4BV2lORT/wsfCPzzw4TZXKKzQ+6QQbs5Ovdg3F
ZNVxjH0dOqqM7RJobOkXn+mDl7gzLwXRCEXQQLAwRL5kqNdAVPvn2EafudHoM+X77CGg+OZZoFlv
qHqxyiZ5XH1OTu/EGIwHx12NNoac666iRb7GUkaU1krQ+pKbuo3sFoRu7YL/GwSXKB33mCfLJMUv
qlQM/Ws7TlSLqymYjFMT/aNxGl35rYN3B3WV8UfyW4c2gMI5KMaI3YUFm2q9XpQprZC4MHJ72KCq
rJzXY1pG5S3qSeJdCekLOU1XKUd21y7AiWYMdeBQ+EtqH73eQ/VRCGr7TWEL4OtVY0MKkCW89heb
vJ1uVQI4rPdhWg8EefhgmCDfeq2z1vT1KqAytjcQtEIQejewWfPJO7D8qybBgntqB46/6yEtcOND
8jNJcJWnlK/boM7CCet87SxHF7hsQueRo+YmmkghvUUkmERb2rgDEUNNUDX+RspB7yOBJvalQz9F
/RFztGb5J4V7jKDMR2+NGqMFlopDtnNdOVX5g+dIL65cgCYfg0NOJl2VmHPaPFoMXWgJI2AQbcjx
fqqoavdE6HoFXBQo9i/0DpqAwDIvp9gtZzxlhbBrHB6ceyxM58zxaRMMYf2ZyrayYB17hdpWUy78
N8IJGaSmNa52OivyggrhE0UnCFf9C/ZWj5UuDeFGEFaQm1lW0uVX1jxjCh/yQJITbC6nrfMS5dzP
4Ca8jt6Vko9CVdnly86mz25Q9n2F9BxaBwnrFqZcHAaYMjp5NaKli/eBQ+THtUxo3LCpReZkgV8D
+zIMBuH24Gt9C0omvKfvCxgEEkprWTsk4cSlgFMKfdZUj+INe7XvrgYHycxrAHczvJZqkP2tpKeQ
7rUJrHktLKnSVQWB74dQLZ5mlpKtaZmhENjKMDEXlpJDx5neBgHCFBKwLqZ+0BLOPeLoU98Etbmr
NbB8Hv8pJfboaKbhdpegti5F4Vlb+tnEYhM8PuWHiluy2wVTXhUH0EvTL8ru/83dmfRGrpxZ9BfR
CM7kphc5j5pLUmlDqKQS5yEYHILx6/uk7U0b6EVvGwYMGNZ7laUkI77h3nOJ3esnzPWP+axd/ZE3
+Ddv/D8Q6+g6YJmXlh5AVMiSdn4t6tCtvp00qRYKncWNt8wyLcUBm02o9yc2YWv259lzZCifNpGN
fYJGYr6hXVziyf+iL0JSaLUE18dw1byVt4T2syHdJ1wBq7We0Tbb7b5t8KhgbEpDtXdMHQ435i9s
JhtUJRFTvizyYzCje08aJ5ZnRZi7t1LCuA+113nPVeABhLZFPX7HKSKmMy5IWIp4mq2HzsWuue4J
Vnj2aIY/fSdriyvRCumPK5rJWvll2llPCX6DJ3IvgGsug4rj3wtZAPqBcer8vACiCU5dFMBrir2w
Sw8TOK/xMlqZV+6qQbQxiWnk7XGtVCiKt31VRP69JOr9WafhZO+Uu4iBsrLPXuPbSIhmesAYUeCw
ZUZGB276zER73TMg2YH8sZu7BCAJrTxP2rTGII/+PGuM760VT/e9UUl/Rx2GnbJWUQ/+o2si2CZi
CWYU+QU3PFoh/3fu5jfmekoru7UTSfcZ0cryTsoi+aJ0Gc91y+W6MhFa1VPU99m006mXPacy5maO
EWdDzxtqpuTSQkQKdsyQaizT8pdURZ7ttWN6ipRRWEx9MR0wzbFrjVI28r67VN/IcBkx62sfCVje
YvpKrObMmVo6d3TFbEUEo9qBF912d/6g6x+RomLdREPsVzyWpiFD1xFTvVHsfu1juRRVBU8TjNea
fB9WSit+vJ4OnQH8twq6NDQ+cBS89Lj6plDfl5aYGCzh9s92YZ7L9rkZbcCAfWIG9h+AJcYbSbw3
a+k06XvdROBo45olNaS20J7ObXOL9gqZQHhgWUmVpS0fCWHNlV98gM/v7E0vm/ijrkdqF1EOVbYd
evYllGeZW1e8dEk+36U2pifwYCArz8MNCbDyPRP89Y0AjNPyv4tNIvpxuJbDCC3WNa7EpZuF9WmA
qkKRJVz9x6tNcb6FTrBDU6U414XX8crPWv4mLjOkgYYcoikL5+yXLXg57+KMvTX7gRJTHgVTxPDT
ygiTZnIYbmLwaAciCAJW+Qnoqhu8NLa2Y13jfe/5i1Bdux6AVorhHs2zn3XZSWrfrfemRfW8KqDG
DHsg/4RxM1dm6j+Ljg5acSfOuBXa9MMhAglqSRwzZmfawxyFFacloHVU5lebVVKc4sKLcMQlNKBH
E4VUhynkbzxRvoXVRkHyLU63/Teiz4LxKNY5pn1ahJPBPFdXZpsNANG2vjcrezU1uThAfmz+CuWg
ZsyQc5KdJrNiWsVdpxOu3gLQpp9SIfeEal0S+mf8jQvudQY00dIe/FxjWQC5WIW7lt0tJgZGryFC
bw9hcgVXwVpzyGHglMDNOEAaA9eTVfefJU51uW1jH6gZkq9b/cUUpt7mWAZs+LOu6HYoWAFG99y9
T7jmmwh+EZXbxlpkE+xJ5skAUcUc5tz+nTs/VFPHEyngUtu/FZXbC+x1sgpEgrshMH6E7D/NKosb
ywB5HYoS33pPhcPeLKmtv2YJ8AyUfKRj1UiHwBziczcV13q90YWf/PJaZyk3/K5vDakhmgQUUI4d
B66qtwCkcJbkMOrJIzYh13Z9ZEqPxxltPAHNh5Ln7S1k+w5hktisbouoY4I8JqohWNWVnZXPObJw
VvxB48zwMInc6XdmDvzqcx6CZHj0pcgvSU4nchndiFmbcdHTrKTl5PrMAMn/aEptk0NIMZkcZeex
QgBRSYqJ47V+8OwXfXw/wjCDLuF46ikqi2VkmFMRujBg0AccX5nOZXMdzC+lLZZ5n4nB90+95UXJ
AVAXIW6jnPmIlDc3dL87w7IcaaCXI87vubsvIWXwoVM6+bupgt24icvZosxLhFus82SEjjpaGlpF
vPhRuzYp5KCiSvpwD3pEyY9OlhCe1nXDRGJbeAx03pEEqA9NkjbEaLAHaleEbQBWb5QhYKnC+0pl
WrwYvj348+UCwejiB7yzUOvC8I5IQgNJMlhaJrqELiOW8ZN63OeYi9wjQQghrmQo3MLbuss8gzCv
RfhHRh6UhKGrUkJqdO00lGlF+5lahJIeiExGIrJUMNj2EzepPDmVxVjcSGSRJ5NmnvhI7EzZFyvz
R+xAACrdcO11i1SvoXEYEl8QGGM08iCEpa9hBpsQiw/kTmLuimgiImEOa/ov28nr+Zxh5otXk67q
kdyiQKpjp1tnIgKZNm8bjpA0DwF3GoQmVXrOXzy6freZM7fsVpiGbXIoyDcQayeKii+8lyxIuz71
kSrroA/OM8XadwkCFuqeJO9lVcneDx9Hkxv/OVTzXAHP6UHOshYo/05IJFzWEfRhUD340wagY98s
OJnB9LOc5QGVytjtGWb1IzEMJgzWmOnnE/YYZ3yanUn/ZvWXYRr1XML31DQR+beIzPtRZWmBOSNT
75fSk/hFoND8EQ65/zDQe1HWTmP3BzETuXGzG/bzevb9+nFyqQc2gSdn9gOh6bIN0NuFVKSE1dkq
d2z9E/QF4GG+41Adi9R35m2j2YtjRg00P9hiLrqZibwPyjDmDTDs6/rCqJPCCbmNzFe8zPW7s8BV
IPygv0mvYUiwi8pznbGK6CXs4rJyinxr8wsPLktoFRF0NGH3V+SRWU9T62KVIiOH2air88nZxXFM
hqMkcoXzT5ZG7tDzFSN2Xt+rtkQJRu9Suw4SJbtmtRfNblqsA8txCdfqQo5hEj3T8EBA4i0S0A+4
6PJM6viCajuANFs2lX2gaE7eGTQoqoISt/s2QFD4Hfg1QVccLS2tcZ8IMidrle8CZF2fqrbl8kBy
IIWzZTWid8gO9iWpUvHomLOC4Tlsw2ignLDALbEkXaY6vSzOLfGq8sLZOZsq8ZjYA5k5p4zY640A
5POEY5Slbe3FzZlvv4CFkKXc22UyA9uD1d+vW5uadqVlY+Df5XFXIx0lsZJ0RMaDa3hG2gUXA/EU
PGdN/xcZvqdz4d24BSTfJEjxR/7pI6Cawt9bDcvMdeWM3X0wCDxzIfpDgv4kIQcbG54Z5J65lETT
AHnLqI0ieZmzGPI8YJvsKwoVMEzjj+VbqBaq/L5SycCSmq0mQQqFc00zCXCZX9ovtBGEjiZeWf3Y
HmqZ3SAjBnUzwAD2s/6y3GVZEwMZnTrm0HysfI/9G/wrigCVr7C0Bg96ogLcNE07f4yMI5x1ROX0
BF4HKEaL+yxlsO462NdYtxKsQsPzMJGTeTewu3zlMUYXMxfYqddWqskXk6xmGSBgR3zxvL7FBMX+
N+JoHwBY88U3D7hENYMrIj0paSpEgysZiOk9ofuHKRh3KbSjNFb3Gdk75B67JQ+YQ9TFLg+85Yt0
Nv8xdEv3NzlprGsKQmmAbjFjvS+N7ohMSZtPJprhsZxHvbxNGSlic+Clf0NmoMT3tIN3SUaBR6ur
KudJ6LDK7ptOWowOR14uss47/8vy6tLd9JHJaTlxk3759dJaD33sDvaqtFFDHUj1CH6impjYteXW
pGuikEIEZSYyJevFya/kYjKoVxwNMQ2kZSenMR9L+REol6BjIIhk/KRdCb+eAFg253WZ4Ge25bCw
PDaWCHGoJVzjqeIzrgjriAEdtkXgXFichGZjl+SV3FzGMIyUN8mSOr7zr1HpewKFSkh5h6qYIqM3
Q/7j8AoDeKBZVBtUMkO3Q9cF8rJvnYDvGNL3uIKHPZE4Wy3iUNB+4y0kxK+7+pod0IRoj0DjIiRP
oSjiGWht5jzgwxY/sV0OMQfqUvBNpaq9+p5nOAmMNj9+XZa/LETMBN0x1f/mOhtRU1hYGFaDN89m
O/gGIglqx6J/GTEctOBJ/dTF9Ujg1sXcJtA/eV6AmpCRzMstrFkoHoPX6nJd1XH+h/UoAPFxBr98
bFMqYAKTJ8RXWayX621GM2zAORRXifipQGZKgsQvBz8p1YHKfLMPuyx1vlAXQI7Kmc+ZN/6NS4Dr
VdPmJG3I1JPFyFStDezled0CFkavMsJHaHIT+WDzCHCHUlirxTvw92AWOPld1B7rONRM/lXCSL/2
U1oNsFig4RxAhfyHMImkSLdWn/FCMN9j/8bWhgQMXzC7R6aQBG9dkNT+b8wlMrpYTcUqVsiSSlIj
wlg5Dn4/wH8LRlInRcb4ErFGvOpswCaqgQhAWlQchAcF1IIKauqdHfDguIUNFiJJKJn0tHcAc8ls
SvzcBZIVGIYehFZk1ipyGhRZzrTkkhAGsuWy9bwwnu6Y+DJJS7BZU+99yAq482GKU9G/TqJrnXsK
HGxYBRdZ/VUYcl1gI9p8Lgu4KMmCSwXBJV/bZasJx2DPF8GGTnF4b6DUdA744MyL8FK2RXpAp9c2
FyvFfQnUjeQn0jQSa2iv9jigGqRSivDSdIGwxGaOI5FGK5e6b0QJC4GcO7L0J469HWu6wltPpCoQ
gbnQ4MKkLAO+sa/MI4bw1LlGKfA68PJgVJPc8UUpMvW7XuM2l7rAZjB2hjWC5vl4qaeb4XxgA8XA
3tL9pzBNWpGgSQY6edKpBaHYAmuPIG6eGf4Hnk4fl3bu53dclmK8Lo3TjgfkfjccMoguhKY6b4Wz
X8jmfS/S1P1RPMT1Wrp+osF7ONVtJzkNLRoPVJHWSnAd9pxVlqyeOt7EYu0gqp032ri+fxHc2W88
vfqGyZ29v1VQ58nZVsOENHNRDZPfin7vCPCmRwbhA43hjUJRsy5mz4Pi5dFkfoLtgMtkXLwxsDu5
gMB7GMHOn5wiro98Wghp81woZjS1yfCGjg3dm0uoSH/CiZ6nh8TBEw2vjG+Xq6Ooxz/+WEOltmvT
BUgpMpK9mXM05Lez9AZgh7EtVAfjdD7GeD3lTfiIKKVmKmE89wuwnIT+WXi3yGhEeUCj7RpWcZI1
ChGsgCGAgrRC1NVtCoHEa+eFU/ieESnpM+VGC7CTJcFmzKGDbiIPmxiiXZC2IWm/TErqU2qzFjkk
EESSTVeXsHMiqGXzxtaLipnPEVVVrlK9xGpL8II17sMBv8AZVWFHyrUZ/BYb3gLlvXWwI5Pu1c/x
HsDl7P62bE0BQ/uz9AdnqUV2RpvdOJtsISaDxUlu0i3rpchsETvWlEYLA89VndGn349iCFx4zp2A
U8z3rq6e4yOL5KsWBTybeSDwAoUspww2z/mZt6G0X4Sjb/vJyuoFtYaxHhMHItCFIG/h3U+9kdhQ
I+6yoyQrzF4FXOgWlDOSbZV/RrIx8d5kZBA170nQp/Lc0pwyv4FKWT52TrLkNHIuI6DWIVjmTSnD
mB75e6o+rYIl4UPZJa167Vv0oZfYKRa8i3GHnXptt14efUMWZEUEKJh5uE05Bm/izpk9zbpvbprm
Uc2tPb6RZBk6De4Pz0KWgxp6IGUInoP6HTBVpMZjZ082A6bYqiCOghqHp3+27fB9RnQSUAN2baI2
jgMa/oXnH/LFOhFVDOyojLVT33mYF+BzL8Ard1Y2LimaIaaPYOJzq++PBRjA9LRUIWKOpQMFgSIS
cPh3m0dt/hbalbCOY0Ab9miGHrABTPUys+/NbI8zAhFlxt947G3n2sHLizZkYITS3NTiiOQpYVNW
wBVW7GE5t8SVleXZA9/YOPdTXE0G0r1nJSAJDCuSfQfBsLpjyNa3FzaWfv4WhKhoznmbqeV+JoJM
wNaJ2/h28zmX2giCT5VS8TEPGtY8ATNSzvYYWO06j7rwQP/L3jCniEMI0qNVxNSAWHAlaIq+qqFD
NjiVNMYrEmkmmOsePTA4S0gjo6C/ssIDlWEaImDyUQYk+0Fnqaf3yUyxCtipyJk8Ee8DCb45sAdx
6v4T3EfLG1lWiBaXMywynAGQxfrxcRJiBAOC+LQKh9eJUYvLhqgmEGn5qhVkI3fH0RaI4QRlLZPR
btYDUzJtoeFON65tcq/aTZUDxHVJ8kVV26leAnSgXZcQvMHczEcOoFSUSk5Ph3UglzFBuhYi3Kxe
wKnjyGcNmQ1TGufbWbgKjmeSZAU0HFdErjqiD/P1Q+U6gqti4rPFz26QJ/OhZ69iNmlIvscmImC0
X82zivYDPNhXWY5sgXORisfZNfVPjilmXPnkcPzlWpsACrIjfAtNk3zEaHTHVYeq+KUYo3ivBWnM
h9qxyg+7l/5bY/nxewZWacIPU6ui3fUQN5iIDb6uthiJbEwseSvXpmG5/S9z6b+juh/+Ze/5j+Tw
//if//X/1Y6Pwe1/t+NfPlv1P0PC+fF/GfFtEf4jcPHIuQHrWtf1sef9y4iPafofAsVUSKvt4cS0
8WCBGry57R3nHz6O6ggDOdEjWM5wnP3biG+7/4hZzeNCA7Vy8/ZH/xcjvh04/9PcZmEYvJEAvP90
8JVZ2sz9aFVHST7gOnAzGGHYmuVH42VmnxvsKyuKEuuWBTFeXUZX1Qb6mpyOhgG/XvsaxQ+hNUvx
4ysPcBdqI3mdlhghqQevK1vXlKWPN5LlxuIEP2aatftqSvvhvVsq+1eQ5y1b+AaROrJISX5JWuuq
WfdpW91ppw/fRNfPJ1GSfOVy1N2Rsxkc2oQrgRn2ePMsdTG6L7DqcBXt2NivXWvRZMG3aFYaavhX
guMIM93SVYfUnp0fwa6hxNMxs0gzzLDZ9g3XikjjJ6NR9K9lXMxXrJZsDrNmbohRtBxFz8duKi5v
Idc1SE0Chp2BYYAoG3WxQeMeWf4jcsuRHG+igrojqBl1MOiP3pZo1py1UWAFq5lK7AELwPhcuSp/
ReoiP+jy53MVS3UmZTVkXmDGNx1JQNQTtBZIjHLk/rMCWGMyo0VfTxZZB/wyHIk632RXZNftH7cM
nGQ7B/2w95ipVlh9/hlMtHjYgFitTpFdP4WJocf0mVxXBhXsjWsegA9U2XiXM/56atBG0RalHXKw
vC6QGRHS5D7hGCPAxWg+P2T2Lp8Y9NjMtrktBMG81ogtfpq6ZybMcbSyMbZ8yNHUhFSRM58lefBB
HV3s4mwouFtVsc6KBrphVX1QKsxrkcQdhvC0udBc2uB7456uIcgRvur4lryQTd3Gn8r8aeSCLclL
sEEBEjF5811Ftr0bxaT3aiYFazd6L1EYX52sIaS4G0p0wUv8UOfsMtM4g6xHvN8qmCMlAP7I4YWc
ZsTp1Rxf0MpGB9QI3msulxTpudKfBZ7Ba0x98QAijWyJ1BWngUL0Eqn+SE8RnYksNlfJuOdV9UXx
BeKGcOC2I/jeVbK+MLqzvkN0H1vLA0aFbqxmzguWO3hIhRWfloFdeSHz6E+V0d2vxr7J77uszvcI
fEjKpmWakDF1CcaVEQ1gSAZzMHKrLYZAUq8ihJRsLwtgVd0jODNwfY9AeayfIg7ib18RtTSGHsF/
k3/bNM16HN7YVsr4LVMXbPvYLJkSm8cC3DtPM0v7ao+QBvl/DIad96uAopfPHwtl57vASXTBvCHu
mZRZz8wqXPa8bv6Qkt0AUa0r3xLblS+mDClasnwE/NukjrvRbdw89Zk3PJqwiZ6tpROfEU/ygFxH
3CD2ktUrIWynhL3spa7rdD/XGOzqVgT3HH/+eNYW0UI10PSTYdGyNqySfrVzF2xKwtHu8FDpWzON
S42hcYUjzsZNGKHkaOZNPszh1VnUfF2EQ7zfgPbo5vZ+XKIK4XVOwv2nXYc3QVrrtRRITswjpkgB
ZKJSH/nTvbuBiM5Pe2oDArGoYGLlmScCgK2tj4dsA+fvplQinH4bxeCM0KCjhUzt/kEmIclS7Kpu
clEfWNg08/uNesboqANOMaKr3eyxbicpQp3zVETPke/JHZu2eBvkMnpVnfLwzfns4nM/Iq93mMqz
cYr576KLpH5mix4e3do1L9FYR7+QMP6SYbiNi+FsGBJPJr0a0Ycd0VTa4sbnTxk0M+SRXdmqyoCz
rCIOu4dhYAy4TBFiywB8czg8JGTWP2OlAscJXCn7S/gYg2xk1kyyEgedQxnO9lM4KOSSZM/zVnln
kGjOnTMO3iYUi9xNaaHuC+Q+JEep6aS6MNwjO4f1PcvpAcNad2VQ6hy07SzvBWgiqsyJlEIkOTGm
OCCJ24LAASDHUvf2bnHMoNYRvtV1hpynXXWzxBXDjLtcD7LJjlXeN0D1uW/RZsgOz6/5bXQYvoBg
HghwRiRwLEgz3DICRo/Fvlq8mFj3xym0AdGlVrvNEpEDhybxqRfV8uBhL0OUBUBgvQSpuqAw0i+i
SvJzU6TjJ87jbtdwY92VaZ5uHal4yecpNZfGtsUTyCsks0S7V5PnQlBs73IEds+Mx20AnEV/7zpj
vGcGh04+bGfz03TOdIERwMk7JG63lc7NEgm2/Cp9BOEMWEkFG6mTjSjsT8Sz8bHpTLt3usn7ndGc
/HLmQJHVwoPGAk9ELxn0qodMZnCyEMwjChytPSev2PVDKe66oEz3hIIhX5ZM8V0kjgoOIyvG/VRW
w2HsYIHd/EcoxnS/i/sof7OBBm0n2ctnBoD+lzdm9sT7ljsvtQd61JYWw+xbd3JxzeRdBTE+fydP
hTGRJXF7x8Bm2IzodDdiTqbfrXaJbJwd5yOEyYpZeCbncHBq750fIaUDAxQSsLH0l/tW4F8uS6A6
qFAqdQCz7e2SmkXP4PlEbyJ8F301bguTlodZd9kDdMTqn1BtRDZ9yEQdb2GIMM7FfzF7AZdVgef5
SURtfGZZwycuRgPbzPQPdmaLExhr5+haffU8d9q9Bl7rndhshhg9Fkk37hbtvoyHhexqN7P3ncgM
lEFaiCeBNfSPmvrlyZ1DntSlGIEVy8myH9Fk+D44xih7LVjjnqDnMBmaktuEEf/bWnvQz2yWXt0G
6XB6m+b3RJRXpHCdrMySdwW20PNYRAx86oSVjq5cfi8q6B/CYoEaTUJocu83Q3YqVD/8ad3cHKuR
IoY+p/rbeIJudyist1QRgMk6OLmTY9lvjB/nT4Axyh9k6wXGCIhMpLL31nganSOrfpT33xU5LOnZ
MFBri7VcQo9ldUwKKArDtZ151iss7PArk0ztVr2I688ebfs2tBZIQEnLyhnJxv0SCus0DGXwqLFY
IiOocUR5adRdJI6gAytwdCzA6V1CUqNAnO1RxseK6g1nzNDhBcumPRYOdzuVbnS0eif7o7oFCDvL
TgThUS3OXb0UvzPuN9bVde2+kgyV7hGckAeRLum1qsIEki2bcDYC7lXbsYJoP6mK7LCwWMdMnEsM
zRUz+iToeH99skhAhjArr7NieRnBLp8WkEEXt7f1EznAJSuxiTEwX/kZsrdz76pFP3K1NceFG+eR
WSVnawIOa2Gujs+XeGf7pHyDnKPx+nnf9VH4bPtz8Qp7sdyVQ8tDjdFHnWaHaJKtrjQ3d+MX1Sbp
PIKabByTK7zGbFtK9ZFVILAHU6YnUmfQlDvNxDWi2ujoYaJ4Wbox/MiANLzAvx6eFV3zwQ2a4cvT
UGXY6JGntxQWr3jlfhpfVrvID4nyieatYcq7Iv7O21jSzfAj675+9gY1HwSKu1MGG4EZfejq3RBb
eGuYTx6RtMxXHS2+XOOWmw42v/+tB29li0Nk8Nc6E8V3hTb0sSRa5PdS1/GmdbzoigpEIs4xRP+1
3Ib3ljXYzLIS7yEPegTheZFP+DPaDqlS6ETJc+kAAyC2uyvXlIjuPl08xrnShMTyTlZOjqoDFXaP
qIxmvJnw5DNnEqg4IINzaYzJMSuy+Y4tUvvQTRMSDp+djw4kgU3o+FCseVpP/Hey0D8Ezt0Ups5O
CsoxBOwu6QE2jrZNO488NjhhDygGSHggvAqwe+NiA03LdKtYxb5b5Zzt3HEJHvCqJxvtVBNhkiOp
OgF+zm3A8pWdt+surxMx9mcr5oig7a9m1L4LiTcFhE8yMdoz2NQKYZrDaU8i5bLuGOy/ms6Ru6z0
W4Lzbj6ugRrV2malbT/W8ezfYwzwwNzXDhjDMnwUvZei483Ry9lRin3enbJzVUX+B7aelvDSvNjG
cVBcsQvEO2V7+XGsHTj3SdTeM5yojm1D0Os6N3l7mEKfN50Iou2cI87lhLX0t18GCZtQ9scr9D3F
1hmJpowqJfYRTplT0JvYW7decGW8O68t4+s/ft8liFKd4YVUqEObzdMDQ4vwzmL1gwaLpT4sfz/Y
9ZAKuk1u1eVJzCr44zL5QSnitNbB5+V6GYZi/tbRTVWJCu/RhTKxrgov/huOudoP4xi8anSMF7fU
JHEhuvuKhC6fIMOae1wxfN/Cqy5BjwgWlUtFzA9X/q5O7PRXRVz63ylt00fuAbSCs1FXPTXqD1YH
78Rb4f9UGpJJRO3+KKH9f1Xom7CRQNTYiDBIWBIJL3yNlYVCgDAGtPggM9a31SU5ngW/4opEq7vJ
JBhfUst4Z0up5h75BN3NTJh0gRarWSsTk21JdYaiaQZnwMIo+Jr8vPntu2mPyTbwt5NCqkI6i3Ul
0olkbHIqXoGlsDjHDGivbA+f2xg4ghZs5AUUAAqYrN9KBXrVBxm1/MubXjtnGU8AMELLQpzoR7CE
i9b8Avkfl1vQJPPBa7vsO/J5wFd8afkK1V7MrKpDWeta7bCr2qEmdVPNxzFO4l9JCwBZ2QUsVLtF
2gzzYAnWCnUfbd9AZDv7fD0Q2OyO916ZN9/8LAjPCmXgCo1Eck5CG4eRnbaC1CL/1jFisETWj1rf
VgGWlJwKMNL18OqSGPUnHa2iP2udofXzF33OWlNyyHSFi9DEVYTZy3R+Qr7CkKwXVreNm5DRQqoR
TbtD5tyh77avTklv3Qor/Fm8MbgiYNAndOrReZBWeeoyU2/ohuaHCpXB5w3dugEQtku7qD87QeFt
MSlLzs0AjIbmlN34RrWntvOm+yGv5WF0Avnp+OSzYs0ETkIHhqW6ibfGtP4Hf7Y7kiG6AMzKYb/G
bSqvgfHCK9I86jhmgDvFPOPGnx4I7epjj4yGkY1tD7vEtML+ZaKm32sW0VBhRvUcFJa4IOTVyMvb
Qq6tXBMP7fTNyQnRG3vTyqko/QHaAHjiaamKo09ju/J7zXuEcPEDQz4KZ1j8KcLOyX1JYqWOIq3L
Z6gpmAD8GBOLb087wxbq1cVa/wP/hvcvDbM7ctPQfYaSVzTy64/ZQ5GITo/Dw1JdfQ7sutgA0M7X
2LGqC9usAsTB7dmKDcEzYqoNUJ04/NTCRNN67BbG0niIiBTho+w9LcZdnMfuK60/IRF5ah200C/s
G8xz1EgPQs2ods3USADkqCcCH6Z/3xdsiG/d0nGKzYJGAPssZQixZyid7tBsjzP/94Jhpeh/hz4E
iK2Hauh3xgR2lYNZeXcqhZOrGUAok5kCcUGGzfuokmeCd6mDpL1c67xlT5Yrh9sblTah0RbWOasJ
iRsIhoXY4dS2zJ8wLH8pUbZby9V2thuC0XqE0GKRIqO6t8m11d/CarzvrLx9aDkpzFWtSHaimRdC
N8luFRgVGGtDnFw6wm7qJj5pW2UIPmssIMU//964krvzbRd10JzpB2xT1tVHEuDBgY0BJhi0novT
Bh9sYRKEBlgA54yk8Hrq633LTnOXaqu9G2RQ7YtiHOE9T9XdxOxab9xZYMZM6IsZTEhPMVKa2WlD
j+4eFMtOBEp1pDixA/s0+W7brrBE18+DW6a/s7IdTloO04Y3onmqpjD+DrFxsL9EuXrBJcOqkAzr
/E+Yly7hj1MV8c9Lh7IgmcJ7doHOvqxpMLlK5VZ09lt6kwQmXlP9iZz5gNkn4ZfQYtTc6WVKcE5n
wr0AulXNQTTU/QXQpnmtb8fcjgo1Og5jiNrY0a78HrN6CDeYSGe2A948covMYXEwWqUbi3xuwnHD
HtQt3WR8qGkIETlZ+imXqK4ROLh81QlRFscCcuaqLwuNHbzFJeEV1I5I5oj5gagxcdOSIPce8nux
GWeN1QZkfUayA0qSYBV1OXA5t9FBfYLAYP90eVm9zSIJSRr0wA7naWkNqx5a098gZEm7ol2V11lX
0YM7qtzelKQlnuOudJ13RoPIqoIIGupSODN/i5Lgdcn4lg+oM/eusKXCHypzRM8QHI9L3uds0jhf
qV9kMj3gyOJB6Cf7xaWh3almCn6lCctJmxXQ2bfL+gT0KtvNaUbh2nGn3HUSbxT5Uda0GkzuT7sG
9bqz8lpSS+CNIURHUL9UiKoh7Dcy8bm0Zrd4qXSToKlj4jZtR8K59zSezsVJiUrZ5NhHtjXq18dy
Ytk7BrP6ZjvJIKuIDNpmhKQ/CA2DLVkrwQtoDpDvPbHEkx9z0U9JFh1As9mXgAkUG+5hGl9mdjx7
Z+qzu3qOK3g2Qc6vpowz4iRq89jZ3vSoSXPkm25ls0Zb1RDlosCMyEkPj0NqiC1l82RQmoE9X8V5
r/cs2AQRKNBSTmxzyS0fmF0qy+eBqNmDU/nBEG9xcrQ4N8kv5AwKzXPWqQG1AeGYq6qxrB9FouC9
GEbxIxJ+sHLE8F2XzJ8TF/o56AHedD4OkxnRRXe3QPUjNIAWnaZiMbykvvmIdNY91Ch4V3ACre+Z
+e5WiTFjL+12/03ZmSxHrqTZ+VVk2qMMgDscjoV6EfPA4BiccgNjMpmYZzimp9cXpWqZuiWZSWa1
uXXzJskg4P4P53xn4tAf82cknupzSSzMP1UYf+K/j1nqZcmfFALNRfA7+mwYXc4rDnhnBXmrD9bO
OOtzVJNoNDe58wgM7mYFNYU4LXls3lK/F3t+B8MmjLEA2HhJEWjBREJbAMcVLHfJQBSe7e0qrL2D
iKH/cEnMv2n6GMfEdV484mvLvnNRylsWFcFPi/BpbkNQXytijuROGtAQ85hNr0oyQIkSZ3yIPB8/
gmQqk4nkLwam3aL6qyFlZG2qgLZK7cXgnCKLBqdIf7l9kvwJQlwrAPn0JVVhxFzAphfJTEPomgl9
BBY0uDcjZ/re4dSDmkTThfXPIFPkQcm8t6ZVHjOevi5fO3eYTkHiY1udrKYA20V2JlKDrjnOUcNH
4bST+mxRWXAGhLn9wFWZYhKGGHhHmYb0j7XluCp1JzYLfPzjhCHwzjg6PtLBuRlLcNfM/G4bjH8p
fwPCEgzHni/wjVo22KAVE+kc2MTc67MV5VR5oDb6XS3d/CONveQXqSnLix+V0YuZMYDjJHfuCOqx
cK5BgpuNDS0vdUn6sIMJ4k/mJsiNZnBIJp5A3i/KN1fkFz5YrLw4E1HOgMi0Dtm92TKfXN322PU1
Zn+v72EEuMygAt8FaFDAKQhr6xHBfnkIkiz4kzp5fS8SBGCUc+TGR1LskAkBgAkHQ4Z8Wd1XSFrf
HJ0FzjqVfXDwOoVRphzytzpxy9cYvfHDVC/ciLjug51CAMak3VjOl0ZcfpAiCHcDruWP2aNN6d20
w/vxTwNf6WA1dWLlojJMXxS3wsbzZfdSkFN9T0uApjEyaORdCXhhJGh28Ikbi+EWXaBCFF+5R2yF
WRhnrdw2lTsWOsVpUE31REWMtyHOojulEzrYzq9wDuEvfq5t7Azr2K0qSDho5AF71bCQGuV695HA
8bdZ8MGMGx105Rf1Ah73frQ4+HJn0Nfcxll00KpmftoS82E5aeUcbomhNmsOL2nWog+6t9n3xzv2
iywrrE6STyM9RGkfXTmi7G9HWeV7MjKzdB87HLjHmvOVSq8WiM6LyeYSV2E37HonxlDRpsL5wlRr
3iZGAxsx+eIcm7L6RuJIHBzieZTqpmioztFvoxCVA+WFLzSWyjlOYdX32spvvty2p8vtQNWjQacM
ilFImQ069Owl6NsIhbrTh/ycVQkEJums8MublM1H0y82jRq5CwGhIKqlimk5e9E4R/eVoFcESOLy
J8pMjv1xaLtKrC2vzq6VJNZjLa0g+O7DmVCOHgV5fG4HQu8PKMIAZIiSA+yGRMSXGeCLLtaTum3O
wlno9yHFQLrNOxKvD+xRwz2x2UF0xmETeh9BH3Mo14tm+5/a0IK62xAAHYu1kDhL3kvQEaGOf4os
JglPY0vU9WJty1QXP1kbx+kzO4/qoW+LfPyWeAfwL9vA+TGgptOPPVVtvjFB39VELrRjS1WB0oS9
bMt3HVeO/z3ZJE/s4olR+6ZPdCHWTYW0PLOqMscLOvrPlmVs8C1UtVtiS4n4raVP5kKro9bZVywZ
2KyBEF0j9pYHPl5WlzaLtDLo6ug4AalEJ6WMS7RyEn+P/dzJTTkO7hGIXHtqm7l4omdihq5Qd60p
06v30tfpcma7UT+3dZ7+WXDA7PHJto96wXyxipYDNUI7ERFKd7iSITTHEVzJjpkE15lmmwfoYZ7M
vahl/iHtJe0PnRZjsQGOxt4HtySs4U4XNVJY9mjLjnCRelph+6ODzNTAEB1A2oplJjM1VC/p3ShU
N6xCRLfnMi7TZ/r6Bk5Xq45lC3BrRzoGJi4hxReDCmIQ8mneioZvIcKkcPZtLK7octAAtopBeDNZ
w0nWWfC3NGDJ+2hKLn19A5zd4jT3gFv894jxBCcCGZd/jV0Un0CyffBvqeH/zeUktiYLOiJW3Ma9
2JWmf84rTAXoRAjhEBnpVNSxhXtG9CieWRX7L7f91+PIuBNnat5DfiLo610XCRnUSi+8eFH5xPgt
PY1V7e7D2DWnJI/dg6etmv2bM73OjGPxBcztyc18trZ+ae9IWw/xEBJ25Aid0ddE5HAGUTlvgm65
JdBNva+3jTcHL8ChiP9MGgYy5eCwlae6R75c0+YLaAqR9RBYmcDDXY5vtLu6RxbYpEfVd+7aarz+
VSvgAaBLm/7IjMjZBUwL1Brb3Q1q7AbjCfcfjLbczs2OTde4RcE4MyUV6jVcvLnaZHZf3OdYWV6J
aGLcwzfEIoHU7AEddA5AJXFCd0PWR4gGdpQXlxgkdFAZBF+mBf1j3E9i3vgTbCS09gCdwpFy0Yk6
fXKaOOIFK0wO8qeYyvrB6El6W9cBfMm6PB+s7T+lI/9fKpprVfC//5xTQRjEN3EbLZDB/t/2P9X9
V/HT/ec/dPs6//NPoc7519e9RUj8h3/Yluhh5yfzwx7ipzN5/+95Drc/+f/6L//Lzz//FkbIP//t
v35XpuSIef6Jkqr8D3IYD9HJ/109c6kgTebJ1//2n/xLQeME/+A2wqcAAwKWuID5/D8UNNr/hy8F
ozbhOi5iGQVl+18KGs/9hyMDjy228oFU++CH/yWgkc4/PA1dXXtCBKgfAZ//+0/+HxRO/+ckC0KJ
/hO1ma9uK5jQylMe3wXqEEjI/0uYRdhbjEhsv7jEMka17cte22sUFbhtGztj9dzBdUzERtUN4YFv
kxu4EyF9WVxNHFaEorymOFftHxU7Wj+gcQU9ZtQ8/nYbVtNfWRBW9oFGX6qvrO5GZ1WBD0Y7jXBw
OaHTrc0jTqCsRDop202HOTlnU5yHe7tJbdL+5rjHX1zXreM8MrZh887sRnVsf6zkmneeWKceAIlr
1+HoeFS9WxZ3ViDz56EflA2adUGBHJVZ94SBWL7h3Ukt9h9eWr3LJb2lXDLs6G7sNE8Ca7UKakpq
VV+w5xy7Irk4Ucv9pYjDwsQeYOtr8kmxgW4nk0Yv8OF9Op4RX8ofVVv6zk0dTOSYKY2ACEIEXR7G
I8jhwclZTJUEYF065nXVeSKEXKDvHu05Oyyj8NWZhCN72TInL/qPYsxc/x5eZxIf3darOmb4tdv9
yQJOmyNiZVRClhnzX9FS36SeiTU+OCzMKJaq2E9eF59g6YJcsxp3GgpDhTF1b9BV7J2iv+kQUlde
R7snl5s8XFaarFZR6USeZv/v1QhU4ikr3XUajhZQBI+K5idh98BFVcqSJC/Yoj2apw4bKeS0W6K8
SrRHp67bJtjdGHb3UU/o0aog8UPcqWFMUaZOsZPY2xrrzpRgKaS8D6GPKsih1tIiR69KTL0o+/lO
nwqh6vAkEWQCUmhc6+BPqd6KsfKfeZJJ7UC+jBDG9adMNlvExpZ5KQrNWspoPwky9vpz1T56mmRZ
hBaFvD0s/YD8cINRga5uFZCQBmus093Y3+e6cLL3RsjSQ7kUAozRkoiag45VHNCWSqP1H7yNmTyO
cHhmb6cRj86rYYSWv3NSJzQ7ZRWevxnIahyfi173d4tDyfhJyKsR72NtZzHNe1sYl7L9VliucNJ5
5bYcMle8Mo2xsxOglkKRk+rDNPWGMiyOzKmIT0UILmBSA2e2YDkRdcUat4yc6ZcUMduWpQYM/UK1
aleHmdw49NsqConAHSTosJGAUv8QhMktoXqSkFsmz01oUm3iag+h6SgVBy4cuk9B9e18tNqUNFe0
lRHqNH7yeTPhtAj4lbu5TC+23zK4Qd4REaK+IakHU7bC7I1SrK+JoI430pNTS7pJCToKuCnbFIQE
VIMcBVR5nRe8B4MdsL7HkZDMP348Vd7v3pcjKwEQKZntkMWbYSpc2c3g9bc449p7q/Ui4E9ac6Cz
ZQUSNPQvMXWPpeHAwMPY1VyhfX9KzA0lcjKWjzEAifhUeC9qSfS0J/esFb9qMeN1EEHXA7MEKKKu
IfY8BipOD32lL4Ihfx1QO8BHKNG7bXNWiVgFlz58Dm2YGwAkKWQOUL4Z0oZCFtU5gN8CJnv2kuzU
CMsPHgktBSsyppC+oRDoLbW0tG6iNatg7ptacBQQPjewl6S8FlapeXvKJC13SWJ7VJJ+l4gPpSsy
2zoPW83ezChePsDDWVQNA5YZtkT1/KGgBCb7Zkrs5tpUZOPCHRG0IaBr5UdBk7lpJmc6yiwO2nOY
Afzspg78BMO85Y45EpO2tMGMWqIE8faqAq6TraRjW80qILz8GY9Y9dFE0XIvKiZnIIOCs0fq70MX
VC3mSFqBB0nFigYZ3RaIuAR0u3EEYYt1DVwPq+FntFj9Z8b29ohBBI1Mlbe+OIwjSnMbMEDL+qWj
K2czvIGqUp7U6AxHXeOq0oR0PsAE0B542iF607MfbbIud9QBKlaDU2jJnkZnpPlg7P4ROsCd2IXK
ud6xYZi8I3h8MLohD7F46Bq3Rn4Ww5dYzfNo63VhWu8i07j6nTHX/MgmBof4pprogvk7m19ciJoX
RTW1svtmro9zSQPEhkHa8yXsDISSNVooTfGHzKg84Qmw1AXCPB2Q6hPzUhGOyspx7Gz+Kk88z6KJ
d6HLqNtg85q2Gg8SynvWmxg/8L8/2kt+zTLDRzJb/pXxhqNXmAduTtU4YnKRYhBE/NlaHYE0SAiY
HSdp/z43Y/YWeSjNt/wM9joMoPqso0jWl6Z25s+ihIU7Qm15YDvNuRCNHuM6J37GGm2dYKFFd3RZ
nD+4ZM6NLNvwRcrBOs+AX/FOsGi6RPBMxnXDnPw4ho7b7TuLJDxEsB4sn1lYnwwfmOcYGbAnNgrW
da8v4xjPpzZjQskSi1UI3ogP3fsQYlGitGf0jKTZ02W8DjMDCdXO1kVj01i7o+eelWTjz6KCh8zN
EIXPmmkyyJ6K1hngTWJam2eZEncEk/dHWfUhSRleA2LPnkhXSF+yMWUdW6f9UQrW0sgUUzKbGQt9
MP7IP11mQ1tkzjw7uAtO4VxHn/YCKGVllvHenfL5HI4IVwvkhUeZc4EgZExOGoEP7ZgDpHyG3s12
NDfVhrnyuNLJ4D8roJgYVhT9KxoatepaA0rHN5wbGcreL5lqMl0lPBAgNq3FTKA2PKG5Hbywc0gf
7KlO6ceEPo/pwoKtnOm/kEi8JtYARr4IFSlZKcnwY85jaVzniykfhwG94gtATRto75AFHy4ygBV3
unPvu0RhNhnVk+wXAgsqEdwj+NVfkZp/SGOPt3XY+8x7pdxDyTKoUFznEPt28IQWhv1yAsUbo5uN
Y8G1xMPAHPU+T5AM12X+2CQSgSilJphuIEkhxdSqdobyZEo/OAxQz84cxrBeozneDxVJuPMc4UWD
xXMGXEtKRlo0+hxUZKNP/uBfOyeCr2Z3RDbKwn+ykAu+u1lYnpBno1gI2zUfU/YoS2APNRkKO4Wg
6j1aenAgNro8YKvopGzXuVbVcj9PiERAgwgi6CGrXFRASdqbZZ86NUyTRn56/fAdg/7YR+SB7/yc
qObOQc3R3GxDmR199wMCYN2yEUy4Vg9pkeact7O77RA+4UptTnmf2Hd13+5MIIrHGUvesfM7wIlJ
eu8LIGCNJVhn6rDed/5Y3UlDeDIf4E370xC0/cgzQewqHsUg3/uho8RjlWbtvTRh9CP9IP0lEEs/
Q81sgIn2KBdUPN+l4VQDD+K2mDjsNAKgoorhmi9O+9bIvNnbngz48O1HhBgRP/HUvWj35vzmpNlA
ZtrRZMfIYRL8mUVeAkwcfRgRQfFLLGJUjPmZsWDhlylBu3Tfq6lHDFtTE94RjuWdq8XMOy7raJe2
QHmQ37CJt+J40Os6boMzmYrLsQSJthpL9Urdmz72HTaebDCkLYoppAzsGjlD2SD0w+2H6oJfiWwU
5ASEQlqKOjxsBoEbm6zKYQKFjputRH4Q/7UsuC8LxphbpMPsvfRph7TYGyzry0jbORPjbO5bgfkN
71htdtyvy9rHzv8dz4zWpLYJ0EYN+MpjrdfthEaVIQ1Y3NkJNkUfh7RDxLWPk+/ed4rZ6jLh7Oun
qLpUHrWbRzm0Z18V/bgxPQAz35RhvgvdVNC17OOasox+iKoQ7t4KPgr/NjaskeJEn7s6S94HGBBU
2ExxKyVK4mAdnDYuEtRSdkcUc+EuwMzIoFOwjLLRmWy6fgzpQGgsVparvF/R0IQ7mPXmzGrf3k3D
4H6yiBqOdldyd6iy2ERAPP9Cp7nHIIoZkIvlUpT4YWMfwZcrTbHTTTednaV56KXjPNeegXCfZ/6x
CBb9oeLulQhrvWPaFiyEQ8TEZGs73DRWeVdReh0jUeY72w7KPRgnzBhWKF8AScX7gPHUiyObD5MV
3oqFbLgxiM0ZbBkOnKlMeR/bctPFoKXptdrnKErzgwczf03+N81Cnnb3TQMFm81KOG9akDZrLAmA
efFJbd0ouClzCwvFaTF9mLH/1QRxfvayROFMKxQvefnZs3KiKlzsPcHAbLM0wpfxNuu1N71Y6l2q
Bn2HJ8Q5x0ny3EOWRFleheroZDzEbuq+ZIGur2XCfDFinPzB8fsLpRScvQQjiVTUNpYDYrFBFaN6
LXbs9b54wOaDTXW4JXm4ep6r2gfTzmfdirDcTSrMHp0Al4mB5npBiCo3FAMgBqb6ReKagVIvCczt
wVPa7a3/ZdHyNxdY9xZnitHQI1O3Z0aqxQBuiIVA/OwTwzpQD2ND5QBbRY2Xnss8tw59KpbDvDD7
6+Yaqo1wmVNj+gvvx5FVwxq9QrjT8BhODo48dqbkQqxQuLFENX6L7qSPvtBZ1xddj9mx7NS4FZg+
Xujy2RxRZtwe67GgNYI/PMXzk0jr6CmqtPXC3E/uF6bU595GwYJtujQA2+C9M1t/7aw4+ArMWD8l
+GKw64y0yMFSYByZCSnqEUnt0pz5Ymf3MdLjMFtPRW5ecJh+dzKIICbW2cAooUFCVSVYIT2MlXxY
oIAe8BBmT/yh6RnyDk5ALdIjkL7ylWZ3+Jz1bD+GWAzPmazFFv9u8UAGbEp8NUVIfkO+czoU+65k
WuqP5U25Nr1L+oL3oEriX9plseFMjr/l1fTXUIPhMqguP+Ellk9VZa6V0z85LYM8cBjTObCn5osZ
7nLimjEHx67lZ2KIHrvROB6ioZreal6W9xoO2y2rnqoujg1gtNZ6ayDZbhOvyy9FyrHb0kd/qZiC
QM8oWnMU1oMvh32FyvuM3BuKzs0CWuo4OwnfR1GBj6mY2OFMQQ8IvHBBEYe5t+tEpT7oUCZUYA5s
QoB/7b7nHD7VUPYufdyiMO9hIXkuZ2eE74QxbLVmO3BmBA09kxiDI4pNph1IhjdADc2mjkS4CUrn
HlNGuCU+77UWZbPtMVNwSjFOSNr+gQN7/FlagmgYUtblPonQwgokAetaQiiW5LYfAe89ytw4e9+V
w1uC1Xzr1LdLRQXkp4ew0hNtmj0xkNW1CtQTxGEWq4iOj0BCIVq3cDqFJqEiqdF811mIKNIBH1aN
9PWWbZvH1vcxfqapl9CizUGxjp1WMbqOmhbWZk7sXSDu/cq7vbLsSpRjfzV2GB0ilpirkN/Eyk0H
dUjbpD0sPiyNvJEgCOKpPHKfmzOruvlpCfzkKWQCfUZbTu/piJZCI/ZO/PDlqehIV/JE3VB4ulev
7sQ2sJlvO5m/6irbXMGZ5msN/PuKeb94tm10OSBVQqiPjfw1ZvOyLmuCkpIytM6WdDu0Y7ZKDo2O
oocOXe0eRdAfBDDxGSLADEMHGjTmTvED41psQqfK0K0xIDzlRUtqVELRhnUnjrYMLQPSA2hr5QLX
P/ON/HD1Un/lS+MHO82kccPcpiN5QDWPbVun9xy7A1Z4PwOkzWkZHfwoY13N4PO3DRBvnU+Wt8Up
qyhvUMcQ7AAehDzy4WRTRK/JEks3oAODNa1recrtzrwXaXtjMYzqsUOYvc8ddGC274VvXMnk5wiV
faUi7Lbhwv6hwqpILV+lZ5st+2GwEVpYCfP6RouyokxGeUAFTMPolfldnNjDWY7K3jPNctaLWazT
6KSXepYD82UVPgQt2gboNyWw+Yi4IEBANqrRkM+3Wwh0b0z0ySwl2nULYo7cYWIHQTsoHpMpcVIW
ysbbImOfN0p4X21ckwExwvZtppoeulqE3joB722SNuUH+Q3zxa5NdnCR8a3hrPWP3lQml3kme7Gb
SjaL5VzuZB2zIwq94RdiYXaJDgAb2DF6fpjAX72DIB935CNVVwmj1l1hBGkvuR+YdQgd+aGZxbzn
AmE5YIbij8LoG656ROYb1D3ZJ+TO6blL9Z/Qd5e7YlrGoxszllnV6EL2fhHpXQLNf+tCZl3d2vuL
ahu9QUw+7EikG7cqsnTLPGdsShZgpcYCY1lPzEyZg7lqfPLSOXmJoQ2x3ai8vd3L5b6PS5Vg+bPh
2SrsXuiQ8BG3S3+2MIE8x2aZ7oKMtXiOTns1IkpDqTGg8bNgbO76ktsQ2yOCPPr23VQPgJBUFcLK
S1F+3fxCXeq3O5eVMKi0RnDzuaK9keCcjP4UCgLTebPPdD++Oux4EK4KYaFZ0EijWxOHT2jc5q3V
x0u2gq7KmDMDI8mdJCw88hbn3222y2yCgY46InKS8Qbpbo2ApTLtWtgC1K/neFv2oOaFMfzUHDo9
JdOG1xdUV2rnezeirV3cgpgschxojuJ2i6KFFSDBTt1vVeBroww1zpfV9fGVYHICCbhpxtcbtY1R
VKX3ap7ANDg2lZ93M0HKdqKKbhTDn3DyWCIRhJCuo2b+GqPcvTcj9aY7SypKS08v2twS/NA8/FTY
tP7YiSP5NnznV5Swk+OtGZ4km/m7gZfYoXFny6pV7L1FFZ069ljxYDf+cGGNHh2VshiPG8nA2LFh
gILpF/vUxAjucHpA4++esK+xneTppE/1QC8rkDgqdH8VCu15nVB0EHtTvnfDhHufWMx10QC07pvl
DoEQ/Qn4fMaMwNGgkR8obX90Yu6stKvXTI2+dYsplF84u1K/dR4XFq4rstga9pbjsotTqF5QTDNk
6fhSgC23OxL5qlvOn1nB7VM3fAKjBf0mJw70icuVmqVmC1md6uR2UeTWk1tDLKJ4vQ6q3BA99TuK
rE/W81ROWIY/i7T5E2FgYlihHSqQFBiRdIuHGTYvyAM+ccqIhvwywUxiFv2L1SFoXQWVztdjmLmX
EQnADgEyLa/K6KtUUf/tcyd/X9Lk4HocmkowFo8NQ50BtxkZOElC21+KFmiy53zNDccFjbm359h+
mSTzCIHsbMMw7bL0DXWgDWXlZnd4SgZMqRmSGp5k+6Mto+mtiUW/aW2g1QzM47UiZ3zVWkvy2I5x
fQsTCy9KC7VtHPnMDP21iTCz1pb16s2edx/q5uKNEKp5nxIwE5N+BJF1Rskx3TO20Txp9KJAhS8Z
ou7vXnIgGr+etn7KRAEBDW0QW+1jHdGRAoezV3Iah20Pp+9Zp5n+5TggTkY3oHJDU3pE3Nn9EoNL
mGbourTaIHyPqCFfRAaFb5kzxL1tM+4kzd4hXCqLEcrs7liZBI8K6d1Z+UWIWibzH0ovuOG+hu7Z
9oy1Cut0fK4kL+W4aJL3ZNS/hWmWrWiFECxmt0NWZjhuCmdkuuYV7Ixh3YClSCxe4sZ1u4M9w2gA
BDTu07pDzWrQyAGUk7+0w4CVpDq+IC7NVeOU1u+OkcCT8i2iL6Cz8GUYo1V23T1GKPz3HX71CwSk
8Ro5AeYzNA73HWESTNFmJXbW0vzzPCeLBS/446hjs0Ww0JIVOntXFlHVvmZgd+qFnxz6QBGB0Hne
sXAYBodVdjcqrEaTZiItKwD3jl2Ed20+LidD9ump5Mf6WbT/l+UNUtA89And8qEXAswMwFRY6fNU
xZxrqVE7KxnDV8S6TGpT/OHLTETi2lna8eoTotggXfGCc5eLnl5i4E0YZmdad/90H4fSu2BUn8nP
DEcDamxJCZebCH6kQlZiJdNaUdtZLf4YIS8swRi6gMy9zzPPjbZ10inYrd2n34vqiYsE2vyk4Ypq
bpWtnJgiYbpmzN0Z/9EWmsMBwEBJREGQwlqpL9DGmMXZ5l662UuII+3R60LnzEAihFaLHwAnX5Xc
M9clTKAxybWvZ5SNQKI4xCz4XUI3CKYN03VEOMk1GfoXE+bFQ5UE/T0/CPVRRyLgvs+nASm4x3QT
qXjFrT9XeyLeCJDq8+oy1GgHUS/RwbOnuuihKB+DXssvN7aYeDLymJ5TUougY2isGOhXDsRz+Hds
XdBfaQMQBaHnb2s2X2XWZLdAmLh9YzCVRtBkVPzQqwSR8s3eWtdchUgfSIoldrY8ZAuED/qmYLNg
PN60LqCU/Aazzp0xfUIUVwEJohI66MZ9Qlo/fjcFXNJ5CCymZ+1H4NKMrGyvgR5vut8EhoxH2ruZ
YSRFkh+QvqrY+9ZedXE9qn181wRdQJkh+UIs87R1UfmMTwNfiOFN28JuQRA4LoisCLCxkEiKsK6f
WCoXz2kTUf8HmRRXGnsl78qiUu9z6odtsm6ioazWHdems26SyUvWLk7c/rvoDRMVyx3ZwWgv9VH6
++RZfpSNAQCBJkY2hE3lNQ2WbGH0eiZxv1HVBixpexfJsBwc6sI4dJ/x7LrtxhTky+6myiF+ZvKG
qVgHidfbK1YZMJncHBljNLriueubvNp1AL5eq5Ybnkll1WymaS7Jkk3KXTWp6GSxBouOSVMm/RrW
u5o3ECn1LyNRBK3YrfPPpcHqzt0DrJdf9LvpI+8CAUmfmI6ZJ45M5guOdnFdF24DOKrJMa938bfv
BU9Dvfi/Z5ZD5EiOwPNKTZYrcAucSjrfkPsXPSeFEiMvQTjfOdWCd6J0OnG1XBcEI7Hx/bHOW2nu
vDysfqpSjk/24PHWE5TrjEcrJPW5zSL5kcSjsI8mrVMCvLocpyGgPWxEuQYCvQTVcC/HIV5Q3sRN
cM2kJmSPbEvL+xLSyvr1CLkW912A+hfgKWsFzl/a13wSfIi49pnsqF5m9X0X9xYTKYQuL9CH8Fml
vrSH1zjoWuuY9zKKv3tLkm+cWzw9kB4J7ky66q87RDI9KMnnugh3eBjmKNkDzmR44wxd+Tlzee1U
lqV00b2XQzrF1IswwCRwyhLyniAgD9dEWd6OD8w995bdbrIYR4bK3T9y5EC/HYleC06Qvq85aCRD
9x6twnHqR/Obkhe6rWhvW+Yu3wDU6DFbx5KmO2uxxTAtrpYRGEEjyYdJILy1rizW9iDmvwEXwUvh
BnBEkRWoV2yP8gktkfy2sddcl3HU7zZs6G1gJfgcx4xNLvDo+A6/DoJ29tXflVdjsYBOxslliOKb
G1a1rN49sHK4re4UMRlMvUhnvAl6GQH5wyj+DF1THIaG5VQ2du9yMBymojmB+UH32xVdc4V/Wa8Q
6gL7j3N703W38gqn9GdVTV8RgV3nRDkk6KRef4wzjQI/xIy5SiKqXU5okK8xxaab9oyE21Gd7HDQ
+6bklR0Hqt6Cp2gNvqt6IujEPcSWqi64vHmELXCdCM/7cqMcZAsulcEl4a08kk79nk+x+ws1qvM7
xR+7Q04YX6dhVvdBC365DtilNCWs04FAm4O/pNnVz4blyG7mhbKbYEcYHuMeTQK/YrCIF+SXbLHM
gFhcJEIfePr9F0RG9quKWEnqyqh3FJ9cswmYmI2xarSi0YCGIQEJuOaIsu9RzYhVy472Xddddo0g
JV5sdxo2yB6qi1DilRPJvd4YAScDCQ5bVE/P6oJXZWcobpj49Jb54PaoTm/j6UV51WsWmJM9+v4L
kYjeeh5APjT2n2mORhyOCUMHh2nrqbQXLOcwf1gvknzpVVg7wQWQU5BFJaoQBnENW7eV7diEHYA3
ybSvD52t4mOGPpiOWzRqt3B4rScO3bdsDJdd7yOfjZCo3Q5H6HKDcp8hAFdrwNHVdfaFj+9mWMyt
tLm9dFl+31SIAZSKayxYgtcrgj3DaSkAcKMmvbRO424ZLP0mT0tRhiILXueaNLCoJ23XzJB9qsLr
Drxe7oFVtYfxiiI+50GEyb3o51mHwRb7Af51JZ4yYcxbnOfJ376aHL1GjtT+CYbJvYkdq98TQUkv
I0fAysLBcR3KfviLTmH62wSVfygs9Oys+J6lMA3OhHC6s1xeM3CpzxgTH1PfkMsVhFtuBdAPrsiP
WRj8jipCdrXb1IAypMIQgk38gVVUs7GIkcVpKLLVTbT3nKZz+4hf+nvOSB/2BUM3zLJAE/LsqmDO
7wbRNY/MLYdxV2NbuIawsCONGHUrAWmeg2kiyI+4KbG7TWFXls+KNeH+PLRuiXdr8Du2wRO7gGnC
8GxLHGKZqOJzFqUfOo5jZ41EpH/LKlI0bZl5Vx6NmXtbZtA2lDoQU9HvYEPwLQ2Lf2fQjzH089yd
LhdoH4UXbG17ARgwFAIuSxNgIQbxEFwCGYjHpkj3AErazSzs8Yun3tosVGgvaTVk2z5AcRID2iWy
AOQYlj0sDaaXXxM7g4MSNwPSAG8DOWpZv0RWFr+wKhqvHjP6Y/Lf2TuPJseRpE3/lbW5ow0qIA7f
HkiQIJk6s/QFlqWgtcav3wfZvdNJpKAVT3tYm7Ge6ekpBBGI8PBwfwVWrfdV05EhlDEqrQJmYI/d
SqZ+zmkloARnf5FrzziYnq1fVDmyZFLsB7+oflCPDVD8w0A8YPuvShyOg585fu0wwMJ0yi4thAbc
Jq72OX7eJphhPb4ZJH+qL0HhGHjgAvDd1iEIV8TJIkChMdKb2MWsunoqH1gt3temQdsJ4+5Au6la
o6Gcp6s07iUtgMdK83hnT4ihKLNcRQxta4ffG+awWtRcGkbYhp9S2HUHefITx7Qq4cZoCG9qWxVX
GF9WV1BRhOdWtFtGaE5yphyQQA50pHmL3sf9KNY7j4oT/R+nU2FzHaYS5MaWDkm2MwxzukRgW/ZX
UJ8roPGToYVfI5lqdkDMGsLebdCJbn6nVmsgaamAblr1Y1JGd7itqM2VUZfig5mDynPQ3mrhf832
2/InHUSrdaeYSABeSqDTuanT3O3CjZ2izTRRtkIO7pD7g5DgKSERc9XGoI4u9FRDEAA0MGJ5VRyk
zfdmVHXpBixZ4t/Ryu0BfZe63vwYdbuLgYFhY5l+maTSiyBMWnDZIXVQl5chRSGgbAaPdiEr8e8A
tiK8biSvHfbTtBNksIdWlFOKLzNlDRSGsZDCjuI6U4dpLVuQ20KKyw/UYxAzUoAWXqDIPF7L7Pld
YNVVsMfp1i6dRgE9M9iFv1HKFO+UVmBwHsq208q699Co6g6bXmqK4HBgk11GtMp/U0uqvpnGqD0K
SSQmxTOs7ZwsGodfVCjGn1PRK4dGto3HTtEa89CneZHc5iOXrW2G6Y1+GPKSNTfWQv1Z4AW4LnJb
3pggo2jZeFguAlXDtD4V/fjbCLguDbjWEq5HpKthi3W22GCRXYvVYAll21jciVK/LXaCs2TYpHkl
OApb2g33jeypv63B6PYVXLhdPCDvBmq/Gj1KFAAxcevEoMO8EwjINiiTqyj/r2lKoHwiwiL3HTyz
I2huIPpD9UtbKojUrAclHqAn6RXepitoxlXbfZBiI09uUqT/fUBx2mi25S30l1GK1lGCZhQXEDTF
zGuEosz4YNl2bENTxvMx2lpW097raoEbAvBCWSQjysDQATDlbsHnMzFBiE+uPySfzUqtLacp2qHG
5t3rrylp42DOFQqrh/tAqxpIIpiGIHP6NctxwoIrMxuNaDZVpNFRkIPFPjof9dT/THBM4s91zeVL
lvU62SHJXM106tzD36OzFeoKmYTU0EpOkIXgzqFpfrPprLzqbiKcAeIPYIi0BhuTwuuk2//MSOQ/
AmNfhT8wd8t/N0uo9XOk9f++KX5lD03161dz9Vgs/5//L4KyDYDM74CyH5OfYffrWNZw/iN/g7JN
7S9DmOCqZdo2GtVXxAv/BmWb6l8G4hAgrGfeFuXYf0HZ5l/gVDUddxwNHULVMPlD/6CyJfkvU5YF
eoeG0PmDmH3bf4LLRm9x9lT382z/83/+Y+qQ7xFbRMUHG1TLsvUZtP0MlB2OwxgadSM7ZBq2cZ+T
j+GvVULFTBJtbVZVeKHYl88m6B9s+P/K2vQWiF5T/89/jpUUGdNSNBDglLstbv+qLh+P6SFGlYH2
pCteZrGjYEqwRsS52bw/ivnqMLoQsmKSaRuKdjyM4hWwBvtAdmZJMNXUNpq3g3g+1JsW1kz4NY8/
x8muABqZHMppU9pYe67lmJ4dxsb78iNOh5J5MJJrvKM9dFCQ2EfDSKFFs7awVVTXKCNz4a0xCaBs
DPCUZFHZgBGwLpXrAQWDfNN3FzNst1oZygq/b6BG0WP8U3u0cxc5Cwn/JFhtQNRTZ/wx/ih7MNoO
1Vg96PA4dMLpwrQvIRhOMP6HnrwLhfqN2VE0cby/JUnZea/j81+sA74JwVKGAmAQLlVW3PN10Fec
5krHOihVelFyjMtQD00L8vB9jM78Wkz+sB4n4+79j/TaN9JNxQaZaBqGri2GTbICWorPsLDghy23
BO7/dl1cvz+Khnbo8Srn7UxV5cVQF53JB8dv19UqcrA6XbrAhNvmlKajZ25QX/V2vso7mGPYvEYr
o3pMs091cq2ImzSfFTy2Fst/BMG+HrAa3StgXuFX3Vb2Z3Td1pl8YyJNZZL23oTYACE+vh96nNQ+
Gillsu6r314P8fcuO7F/Xn0dS7YMnalT5110/DrVGJhDakKN9q21YtyA9lgDxNgG/mU/yus8RJow
alxhJGuzG2ZlwZXobyPB37KSASlaLoYaqbwNyotkehThbynYd6XuJCYiATV3ysukqjdFv4/LTdA6
ZnRt645Avg4UKc2kO6MFnMYp1u7f/04zA+QoGPGZLMOUiYUsQsVaBAaIGh4QbUzV8RzgrlJOWwr6
A5dBDzJX27FbcDh9f0gFUsyLMW26ZrYgSMNBXcylhggqzXyB5LCuXtnhYxLG3nUgdNDKBWdoCcYq
jNtdjhoJSGotcK3JdN7/DfMiX7y2jrasYQiBfhHWb8efM6fCaFaZMTioOFCPUS+1utpAofqBRYDs
/vlYlkm1HhIQ291evK4uma0M4mnCEhqYE4KQiG2ZAK5yYFK93G3fH21+2vLNbNruHFSwRxV53v7P
TpexQDpUFQykNtolAipgr0GGrVIVnvmYVJ8QwVxHiEhakXViy78SWDg/Td1WDMEhKxbn2jDgEVM2
KEJSqcjogzWRO3aGf+KMeWUUDnbbYB8qsgJd6vj9wMGpmc47OgHy9KsWo8CNp8OQe38Wlfkxi2kU
smnbnGWwuOSnk+7ZNMahlmdaS98arsAGm1tK5MDatFbBOJuSPLIzN5kUg4Yc6DdLTX8iSL9yNgiI
WbpO4NRJV+Z//mz4ye6pa4Iocrijzm3kx7IBGiOPHZByLNoOvggdVvCJUV8JBkIhO8CIS2bUZWZC
jQx4GsZfIPeG2A1UhQq2DXA9fDRog1Ok9YrV+/P86ohEVVNWafjL8hwqnr1nrJSxjyTi5EQ5nRGd
Phs3Og8fvClV1oVEqw0HFf/Ex31l80OwMw0xs+P41/yjng2KeRg0nG4YnVS5ERUqiL4xCng9+e8R
8b73X/DVsUDwzvuezWjM//zZWJ7eB1IcMxYtjS32HdImH7DBwOCrgAGgnNiCr43GSDJaybJKtFlM
p9dg/56wQJy4/diNak8POqcrMtKTnBT9xDS+thOZQzI9g38TSI9fTZP9gW4fdyY1BOiqwmPCRRQE
y59OoCprpqJBhtRh8NuLSN36U+/LqK04XtzpG5F867r4+4iAn65q4YmT6UXstEHr6LqtW0I3dE6n
4zcKS1tr+xrsqI2zzQpqT79D4xrfmFj+NNY2Gku4JNcxCHQjOLz/msqcDx0FHMY2qBuqJnpBBO5F
9MQ5rKBIr84JRvhjqtDjiGBpDsAmHewDwMuXECRUaCWQ5zufKls11R+BAJzaHC92JL/DloWpCjTC
yEwXX9UbgBXXfYUfzdT8VNkdm0LW3dGL3VgFUhdKdGvOeHXSURIBZOhhvS4+cVRaUzp0yBtqSBau
ZmxOX9p3yGBDcrJ1hL9D9S5s8x43uNKitKz/zjqbKhHM+xO/ZB5p8RHAjgtuf0jpIFyyOFxkdNoU
7M25msVUz/E9nxlx0kGOSpCa+O3OFQaqFJq1xdbpA1VWadPJ1kHYwbWkd8GJpPPFIcCFk0siTVJN
1onHi0NABq4STko0AcIqfLomwRyN1yU897KvDMgpwSEtgt/vz4H+YlvbVIZtRC1NLgfcdhcLUfUN
FCCxUnNkpN7b9HfHBcH3v+TFL/YMon5iBYvCyzZSsEHJ3Z4+pca1Hl/L9bek+9S2e1X6FtjX4axD
W6zuwhtxSPqdjwYGashm5oJtj8UvYPADW9jam8mDF8As2RQq7lefovFrF1CMvOvjKzzR3n815Sn+
HX9fMt058YOzTfIsFittkgwlgn3DcVPtdPkgcfs0xc/Ruk3p71b11zID7mvceOOHPLnwLG6tH6z4
gq5vGnCFEddV/0kBmeyXdzrYhbD5YrRuY37BZDzjWpu70HZHe1uWLrgLrNexN0vW0AFRR/Y3Jdrq
/aZq9nm9Ff3Wi/aJdsnKzto7yf+pJledeqEVj3l2pffbr0O80yhrGU5r3GmKMwSO9mX4mqhblNK7
4CFJroHCiPYSiXUDp7vvIvgyhF86jOsl2nLYX++1aEuR2J7ZchAJN+P9DOieVnIPhLgBRXTbIACI
AE75MUebhm5Q9qH/EcExCe8zD40uF3FKL3LUjyY9Ufk2mK5Jx+ES0RWqJ8TDHZCiXLOFdgEg3BKw
HbcZCDul/2h6D2W7tsxLs3NJXyQkykhFARiU5gUQQuTXu69Q+wYYGaCiGvyhnO6Hcim8tdHeyOoW
OzBsvAsYbNIBHlQEv1m5Dbx4Gzb7qfueBt+HbDOaK+Ac8rTTq62ZFmB/o5WC1I+lPcrGVbmPgU7C
/uw23nBRNjtFOJ6+H2bo9IkT/mXAZE2Z7HlKS7LMlff40LA4ndIMYSInyDV6bwqORpUfbXDRQogl
QVeOuH7iTHxtixrkv8KipKNbyuJGAd45r5BB5uTlv6zTjn6HlcB3ObFdnqpCy+1CZiajHMDJpMiL
UDBjKnCdQxm4726AX8GnNFRUSxGGWU0/ELS05G9F9WFs7wf9p6b/qmG8dfXOgt6myvugdiBbZDSf
oex1Dj7LEPiacCNst5+R38FaqR3D+hLBl87aTdd9Ce7mTtm9dJHWq4Kexia449Kiq6uWNPCiufQP
5lUKdt7YBhfNVSNw7MXTYDWVa9sFIHFdPqgmzoxrY0SM0kGJLr+jpJDjnaG4Pr66l0W7S7UtPoQo
06+ybJX86JoPVviQ2VgS/562vozxuIMFJQxcNj0l99VY0pYOsakXn4vpB8ws4V3UYo08mDVeh/B4
alg8X6rqugh2qgKy2hm6ByoClrlCe7kZ3HZyuv4KnbcJcVRokuVWtw51/ZXObXPnTZ/z5GOqDyud
XdYp3yz4003aHxpkujpsUw3pEdy5XiDbTDkMNGJV3nbpYXZfo9k5/nz/i79IH7kzUsimxkGInP/z
eCk3eZOYJXwtpzei0hFh90NUyINJQr+YPPrHfz6aonDGII9hcedYrC4V1+iuBjeEOA/UfZ0qXl+q
aHGBx3IymMLvj/byRkfJl1qUhasoWHFgvMcvV2E3SXV+HKHp4dSGPlUGDwf0MFhSODqsPCM2B9hS
SCDWygOoAXHi+Jlnb7GbSJPJZYViMb9PZZFnV4HILPKgjXnfAY1cfG9DEGmqXZ/Yta98QxUBC9UA
Kj9P6uKIU5HY13SghE5qCuxUKmwiUROliOqh84bS4IlpfZmjzGNRx4EeKqg5LDKmqMzttO1K6FuY
S+9Q37BlKlxcRFYNArheBlbatILiRMxdviTCWDrFbCryFOQBUSxjbuFhKQIdztGy/muBMyH9vCt1
+l7WoXTiBZd3AoZiGJWUWCMjhqBzvGwiFNh8ENpUnBW7veLkK2JAHUZpf5zbu6p36MLKMbVw3L6/
XpfHCnU5xeLVKNtrpH5P94VnqwWpVU0FV1rDhyEI4neMxBnal/Sx4IebParIknliyBdbxFI4yGzB
RYQMmFv5YotogYwYRIcpRyEKmqdSdQXZyDF7VPtaKd7g0rGKafW5bVvuEbhV/nDpMrzN7cei5ELi
yR3seKpDNKxzKcbe04b1gmcAsPucjKYaKQM0k33//gS/XEOCbg/nJ3Uk0tzlua1qwgDrjRQUutXt
RgYkirkR0Ffkcja0c6cTZ/aL78kD2SPox1E/ppm0eDmoos1Eepk58FcqoDeYDZvgT50S9sG6Ktrf
cZqHJ9buU8Hmecix1LkGTymA1By5IbHYJ/DKJAVLldTJrdsp3NJR3cjepVV9NEvtpq1wkivI48AN
VUCCbBTbQemkl/wNzcqp/xbH20naBdVqkr8F3Uea67SEtyFoAlFcthjlFpdjHm16m4so/g4IYfL/
tYvbVvnIMyBz8AABmZ6MF+sA/qiEJLDiXU75xz/8lrwnnmMa6RD1Mhp0xysHCTfa0VacIUZbPXh9
Ja2RKIRxNuTdShiFdmKhvogJVFZYNHNzw7apF8zf+tneHPpiNAZU3IAGcDkDucWxbgPGxP01SZLf
k4aGfy2Ht12m377/oq+OrDA8Kac2F7GOR54UoHVNXmIiFcW/gkHpNyYGIei5BpJry+Q29YSQMQhb
+8TAL3bL/MqU6ahjc2Rjf3o8cKuGca2VUUjvUHZH2YeqFppcgUYUVYv0VJH3RYvAYm6ZV0WfKyJU
Qhe7JRE9+OFmwmoqqWdpRAcVO2OX1ui+9sZ4jTzyNrO77Jr2le8YSY0/nH+qEvJUsD7ePTRO6VJS
A+a30CI5fmetwC8xrQYUowExpAgoYVzrdx+VjhxRlSDBhBsZvOJOVvwPnURPk75nuNeD2s2SPQt+
QmfSk2Nwo5sxBhCFdJUKuQ/CCYAxNkj2ENAvQkdPNm7tcs91m9shtNhW8YB7ADyJtl75SEsEjxQ2
E39lE+L2tMZAoUMnako+4XHaQNAiD1lpBYNdejwaUS2EPk6s+dc+iZi/PnGE1iEV/uPZ6CLFwtdF
dBSHr0MFJyD00ZuLhOsBbB1l3WfyCg0D4aA+eJc36AQilhmcCGjLbGO+75BD0dqXUTVDc+z4N8ie
COEJkaArXSKtJsSmcPpbFd0nczB96KfjZvKl7ftb7uXK5xAWllCfurXE0eMxEwswVIOJhDM1k9O2
LXiYCKSmr1Os0OUTpwStBR53tOg0ClCUcAEuzI6M2uIV+6yFmSj1jSPfaT/ye2KL/AllEmPcxP4d
HAVv3PC30o8MCgdNxgrLrMuOUky9wlBcxRNLX8kfpwuEMDNHSZ0UdR3xk7+2w+fWvgE4E5WupWwl
tSFgw9XTHmcSNEtIWquCwue+QOwAQcNqk6n3+fh1wMMHAUtIIDmdSmmdymuuK/wVECgMIki1UbtC
VbFOnShwgEuVgprARmBhXTpW5pjtbubp2YDmdlLo4rKXBluI66VwvWgNjWHOhT2YEqvsVruZbhvI
kNEq+WB+VpoVuIAAtWhpp2QY1ru27ur+z8yCCuhSEZ6uEclGwpOuBKUm9cHwndzYQSpN7OtCbCu0
L6N1g0KivC+wflXcTIYqf10gAQXo0YZw4/I/IpuAuMGkumOzR6lO+Guj30bf6uhG8w/KV/yi5WAd
XKrXw5f+Nw4A31RXusx+IYPWxWLjixt0X/rxMtca0MLbWPvojT+QnSjiH2F6l0L31FfKLeAxXzmA
GZNCB8lb+2dwNZ2I0C+OhnnhzGp+tkzGSm/seJ1KiQJmyZtYODXqzrVdwJE2KbVouAcpgxYcJiTy
1qGp+g7aT8b+/V3yMnd8Gh7Ux9x6AOIyr+tnZ2Io8gEiqdI4Qs42Odq6sPCdfuxcCdIpX0vQYekg
5wG+pW3fpemfXgkY36BBTyXG1C1K6MfjK7wwbuA+Sw1rojQIGrCi2FmC51xN2XBisBdxiJSc8ovg
bJLncLSICUgjm41Zw6KL9Mrf1aN3Rd18W0DNW2lj8ug3LIYnz6v3J1mdL2+L4MC4QHjwZqVLbC+C
QxqHZQVkvnHSCEyo0uFXomdgTdE91F2idnoRCm1GJihruvrDTZNgtyJ1obKmcznhLoqGep4EFxNm
CU7Wqr9AwFoH8jY1hZTQYecQSlT9wsZbNx4ehe///JezRgrB4pyTe10G+nT8iWAbqZ1k96XTSeVF
JVqoVmAwe3LGtk5manH+uY9OXLrnL3E8Y4ypIpo1AxyEbS1OLZiVVo0OXEmaVk4uIiuuYbSHrlQv
aK9IhNX0FAjqxXmhgWygwmyriqlyQV28JU7yNoUNgEqUI5pDIn1P0Kyy+la67sfyw5/O6NyhAdw1
L0PFlhfrMMzzrjbDKsfFdtTdUqZGhlIIcUbaAFZ3Mt+2D6TF2Ykj8eWksvZkhRNYRf+Wbtnxh7TD
mV6Y5dA31a6E7lZvAMHIbuKpI1R5ZNYiNJPff9OX6YfGgpkrkTSoaQha89Z4Fl8yUStox8Q5Zvad
tqIzExNFqDQaE15ZmQoquDGwpEL6BOHxFs+pzOqDdafEfxxmUWadsVNcU21dXd7j4CUhTFBqyPnH
KnpJUEQxKEGsMMR9suxR5GIJD0bgDGK6e38KXi6s45EXsw5DrjVRoGFk0zEH3CI7nGSgTQpz40cn
pvvlYXI81mLbFFSFTcJZ6tSl9G20uOoHrQY40V9pzfXUXOpqVG4VQXPu/Xec8/rj7cq4hFVCAe1e
cJjHXzkNoegWbUBpDkHUdTvWcAalzD+Ry742k6T1XDE4KMAqLraoPwk8pwI1c6D0ZutQNqAs9Oi4
4RtmieAUBOCVpWvrYH9YuJr5pMR7/FIRIG5cQWE7R0PyIzTi39AF4O0o3lXPyZF75SYnpw4S09zT
D8SnVZw6ndWXWeX8EwQBUEN6GLzh8U/wK1qIHI7of3TfimAucmdmQDc9yi5hQaOfUXXhRY4O3qrR
lUd9lGBHU55H3wuzHQDwl+g5WmuGqDZtK9C6jcg5rdkgI5AAT6ON+McnLD8Y+RcWGlcvpu34B7ea
iDQFsKoTRNJN0SFT6uvF1qhiJzHGLZWqfoVopnLihHqxMHS6vlSDgMhSCBfGIofCNRxeVB3Fzsye
3aIs+E3qB2wXzc8aTjvnDIZEBNrR3OSp0Ry/Yu5Z0MDqIIZDX81OEzGdhlj52haIyNFNfX9jvXwz
UIuITnN5Qwr6BQAYNJHcVwFtCPQUv1clZkKFZbsQW51MQSXxzwebcWDkohjF0zw6fjOvbmFsQgN1
KF1i+mC4wtPx7SI/XWHr+Pv9wV4cRpBpTGr75GOct/oy8RulAagZ7FYH6UqKTpGB7oxtPc60RyU1
u30a9MaJKKWcGnNxGEkIdpkdno9YgYFIQGHBzQujQaChlXHVUjZULmgul8o2VowBA9IKqwvVPsSk
7usMmYeJy5mBhdOF6VkoTWjmCTTJi0yLOaGFT52GNo4hL+FjwwhVnHIk8gyFJWENoCU3avO9zD30
X1tk8uPgFnPxYv/+l5g/61HwBnKDB5FOwsUqgz16/NnTwYDEp+LNjTqYt08wC4NFf6r0/9Tc/HcU
i2qQZqBfNEP854W8xDhZIIJ8VUWJMk6CYiuHOXDbgMq0nPZ3sJqK79Bl72CmKbtRQkOrtZWfddx+
GfXpIgjQVJL6qZilbx4JvMW+x7FiVSjaQ42Z7YltcHyI/v1LYWGTJFCuY5kvogn6vFXvSQEWT4Vx
pdkpdmR4e7W1H+0L7ri29jUI/cvQGPUTn185/hKMrFI9p5g+C8lD21xW0oPM11s6QeyJsNlFsM5X
kA52VZkkW0SzVVcGq1wLcL5YR4abcQg2ISKN+T4TVfXN76dP7y+MxeXw6fcYNvWT+VgH0SgWB+4Q
Sb0po/fsIFliOFqJ94LlSL5Zbeyaaruf5+7U2F/Aw+BkgN7kif16vF3/GZ6ikQ7ngix5iWsMvVbu
uojhuxqsAbTiD9jrAvGXb6HKwWrupOHEiMcb8P+OyC1N0ErVXlzUigH9PFoKEXwL1V8XmT3chNp6
yi1k7IJR25UdGiYw6f9ecf+fEvQfBAmfrbnZB+Iff4fZaOJ//nP1mDwit/145NMw/5F/fRooYGuk
E8D6bGvubP9NCbLtvzjxAcDTeCKuPJUU//FpMP966tVSzkA72laUGST+DyVI/ssS1FpmLhH2DnN+
ov4JI0g93q+SSmVdNyzixHHEzDozSPAU1vZIRoQouyOeskJgN703x7a/gEKJZkemq9JnY+gKJ61Q
iKH1Usb7ybeUu2GSclQAmwp1JET2kh5VSOSTUrRUg6ZRr7xCsR4LjG73gYzOysaz0mw9KrPcj96H
TYhgNPIFz6b99u84/Jxo9ARK+zc8//sqi/qPndY20MqW+mFCvouxuFX8qk208VceDrQDBcEZr2mg
ptBSCqzFpV8VpbrGwosMaAja4hcaR9anKaVss2rLIbKQ72toWmcobF8h261+7SXLuoaCZ33jWydu
EGoZWjHFkD5aiMrWIC/S8uvYN9a2xcn7c9tZ+uWE7s+J6Hoc1v/7hsvyRd83qFmLSOxRWk/MlY5e
/A9VzyiFwn+UvuOZmHwW02RSxvdtC8g9HIP+RFwRR0fsv2MvjtZBZE3ZW/m0xyVIuiV1Vr5i1OR9
6YaylE6McZwq/jvGHEWf3bA9qRiEgVkri0sbfpjamH0PK0l+MEcRIN8cDsmJa9hT0+iVtbIsymQR
/fKo01GLZ/Z+m1gc3FdeJX9sKtWab0bmuMPJjJuuIffSXTLY5k1sDx7E78qXP1p2KdMGaa3vyIt0
qNTElKytRgcbWRUqlQdJrseNjnrtTwWloktvSHB9f3+Zv7Fhl5WPXA4C/Kk7lIlD4Wb2dEBI/+K8
R89DPpv+tuor1Runxh2pIvhBtlPi4sTKfetXL9LVuKlQcenbxvXU8kaRg3u5PXXEvvVo9fhX20Gp
RYFW8qvrGIAy5sI5Qfq/3M5XIspbT17ERlMffURbeTJImW0wIcaeVScStLcevYxVRgL2Kc0bV5Xo
lWrIScitc9avXpYWYnVQJ9PqoYLF8jYeI8gb44lt88avNhcxIM1S/M01Ubt2qd0FavSr8vTzJsRc
bH2UShssf5G1zi37e04G7xvl1fsT8kbkmnm1z5d1NvSWjuwTCwRbD5QZJxO1QuyIPwxl5p+4Cr41
M/PYz7bO0FI19FLGaIIOHQmhl/ajZmO+9v4rvPX4+X9/9vgkQkG3t1mJ6WgbqwodBZBqiJ6c9/TF
5sxsK9GVOG5Qb0OO10L+AC+Q8x692Jx1oqc1QmPk+gO8An92H9XLh/OevdieCEVjnDlwjzDV2XhS
ONFJKttb873YnhaV5b5DHstFx9vJ4f7iSX9isucF/crJs6QeTlJIP6xJCSoA8T57aazsvCq2PyUd
6s2mL6J7H+GqEzj+N97DWGzYCsW3OJjYVX1arSfFR1P3VFf+rUcvNqyOEpev+j5TxGUJW2xXCU6C
h96YosWGRfgFoQW7qt0gBhJlADsrnLOWzJJZkBaeroZVXbvU9z81cvcFXtGJds8bucuyljYGumda
TVG7ZhCJraaLGFtCL9uHNtaiWJZLu/NeYbFZI7XDDSb3iMFIQyAkgZZWa0rDidX51ldd7Ncg640U
VXPOpRIhWO9Xn/2jGfEm5/ytJy92q2cjIzQCNnVxIkfg2hs+pziynJcUGYv9WmRhkpYNk5KoxrqI
CjfRT0ET3/jdy8IBBmlZoBRl7VZCrjBS0W1UE7CEOOtrisUGVfAsH4EG1q4xWRdonbsJbi3nPXqx
QYccsQkE9FgowkRxxMgPVQ6f6byHL7Zo0LfJmIOxcWW7W1tG64xIkp/36MVRWvuB33ddW7tCST/Z
pf69QJj/vEfP3/jZMVrWQs3QE6tdFaZ5bFnrCj/38x692JaoHeZIUvMhYwQeCkwyRmN73pMXWzJP
RBYENTHLyrQ9+INNPd6fePK8yl45i8RiT0qppQ1ZztruNFOjZuqRGJHnrvs+SO7kUbMvoRnOEhld
Sd8tDiL9RoFisTMbX8ZfZ+ziFuVGX3zB9dP6GqSGvEpQdnQwnDZvc0Rvg3UcFuYjpgTSfYi65U4a
jOijjMEM+pWz5idasINid/tJQ+jLBwC9rco4gaJVBrsiCHt5FcpK+nNWJdzW8TjuehUyyCAhHytR
XrZW2PVhpVFH7a8wEYgJ9lYNTjkqVPPDYGT5Bv8I+V4ajbyBPCI19yrKnA3q90Z/XoYjFqFH7jAX
s8EHukhkIoOO3UhlnLdcl338OlWQUkLg1C1s6x6fy3t0ks589CLuoO0t0T9nuXrhPlYTB12k8zbC
EqxmJL7XFKh7uVMBwViE7Xdsns6ba30RdZQiT6FIJLUbxRni9HVcr2yvfTixG17fDMsSrYnW+4Sw
U+1quXeR6+EhV73zzuwlq2Uq0BlNs4w10tLMq3WoJbGCct15P3wRegIANFkbsIuR6N9Exngx1aeE
Yt44/PRF7Kk5lWzqfnzMFgAg2jiqP5wX1pZI/0CLB1QAMXnDtWwzDIbTJ6cOp0XR/791pKXWkNTZ
XanJcu1iqBo8ouuG74s+4oEzefaHhFgAxQnX7WsFA6ADJhDdSpO98ryt9aTj8uyQmdUEp7aLiNeB
0l/I2gTtDAfP807HJTgTDfpMN6lvknbbjhgueyzGzlpGS2A3Z24w5o3CB0FmLIcrZvvaed96KfgT
tj3WlSnLSNHDD+gHJivE5M+ckEW6gHFh3CYItPNs6QZjSzcFin3ejMy74tmXjEejGiIvB0ytVrdJ
3m2kirPlvGcvNi048koR888ewC+VwDzLX+c9eLFlLVOZpkZgxqsg19GoKSYFp/bVG9Fgtpp+Ph9F
l2U01nk0eu6lj/lEWZ8IYXMAfyUR0RaHqKJIUs/CbuaOFEL8Bi1jMdbpNjC14abQEv+8+zAqakdv
QJ96EkHJF0UOWQMI2t1ZEX3Q92f+qd//ylss2fKqlBVtUvrszWkyNnD5pg21FY/6Xoi9WtGka7UY
5UOVVeZh6AZk5YWewIM25N+6XRrnHTbqIu8vBtxiRy192hBXgZwlyIyefMc3lsASHRVqRdHnaAm5
E06iQ9rcFkpw4gL9RHt6bfoWO9mP2wpwBedY08coPVMETK5zNJXXqHt625DuGfZk+IRvADrQOerR
dMXsRtpbYW0/lEZXfUXVLjuUhV07yBPZt6Y0CnJZpgL1ZvwaUfXeTLqvXuaS6C9Ss/JOfPnXZ0VZ
EhOmTOqjrO0qVylS+SAmxXOEXZvO++vqracv5qXCBglXZtyokAFfe128Fr18IjDPj3g55QhgHO8H
pW9VeywsfByl3HrQh7o54JejPaJrf4rF+PqvBy5xPASGu2pppnxVmLUOqT7Op6c23FuPXsTQJI9Q
REIyyNXwFhntb7QBzvqg6pKZN4ZB3BgYZuGKiitQNyJ8rTbNiXr0Wz97EUYVX2IazJirYm0gH5A9
6BZS1eesFfUJhffsyELDI0EmgP1ZjZj0WU2GD4Xx86xnLzn/mKGr6HixmzgCDp3XN/Aohj+DX/43
ZVvihXQRCPi0BRKwZZ4j8N7h5Ubv7URMfHrMy4UOLvp4FZYYsEX049p9abf6xkpiBBpbCZ8+2d7W
ahselIEaGtYr8kWbqjVQCfQoZARv162ajRf0l9p9E4XWThlw/uyQyXGQco92IxjB8/JGZT4bn306
7sm9VYqx3cMg1FyZJbgeObBOLIz5RV+bgEUQ8cABGUYxc0wmczh0lUj3kdQUN42wQnAwaj7hxY0e
/vtL5a3RFps+xTixHiNZdSsbj1R8g41Lewj1q1Gx6qvA0OYWaW8OJ7Sn3thQSym9MQgLqYroX+hm
bh3UFpXu1uMLvf8ur8dIwBbH38Wj4Wp0QML2iZ0UM8Jd3vsdNgxjF/Tf3x/irRdYRIRAxmw76yzF
rSaY1k0aIz6bnRdtnu5Iz5YVZMU2kQKutaB+fvth8QUnnvOauvIim5LQXcdrjiuclGwt+Zc6njcd
8qI4IewRefTcYq1m6TcywPjaCgvrvPlYEhaaqRkyQN2am7FzmybrkXsbz8yQ5eUeTntBg47bGWLa
F5S8VzPz6Kw1slRCiaasKjqg4Xspa9RgJVP0f+hCcWajbgmYtdXBM5pxYpn46nXPpcopoRif2EIL
VOB/o7u8OKmrpPEKSY40F2fXaG8aXLYtYJSbNlcRk090XJiCJvwRkRU/lOXsYFBZ0oWdFdIWOXZp
U/emhz59hibaebO52NQYH2QIQiWa24RAhYyuxtE2aPbvP/yNiLHkwfmpysmhRvU+qPIqWAV+196Z
7SR/svQw+fj+GG9EWHlxY9J83A0Gya4gnuDwV4oyuZ/zW4wjRjSDZ9FLPVerh/cHez0+ATo7DoFC
GTMNq1bNHSv/YzT1rvd/ODuP5chxtNE+ESMIem7J9FLKmyptGCpHAvSgBZ/+Hs3qn77T0xGz7aiu
kjJJ4LPnjOU//NX/OfMTf53YbeD70MgNnCNveHzssPAkjq3uxCbzfRNxkv9vv8HXx/h/TkHX2XwN
W9I5Vq73x/brE63FfzgF/+Y3+Gshq1q+UJVWNh6rLcwwaVT+lVVEVMo25oFTWQPb+4eH9m/qWmyy
/ftvMYg8y4eJ2R89D62Tuta04b6V641nz93eZDrcTU17Qq17ibr3Yuv9/+3j+2tNK2OqP4tDXROW
rPZZmmY4sQ61/UO08DeP119rWhAqh56opDnGYQ8sv/pUtvn8n773vxa1GsuXQdDMzXHJB/dYLat9
mZT+py/k737wvxz3ed+1QRtbzbH02RXSlfSoYhbv//1H/8+niHC//vv/eWRbZWcLgqsvf/EcXjdP
2mk+eP5zX7ri47//E8G/BgH+/7CQ8dR//0dC1rzrLBDNUYlaBvhyEGnCkhbmwC5reS5Qkb5lVVmC
GfCau050CpUL4LmJRK/eiWVc3hkRnRL56l5UmGzate7bElpWiw3ww47K8RCWMcispmRdzpVWdKgW
e/ytNmhudbaI8xpO8tPuvqB1gQ0DaRDx9puuCrN2UvFA7N3etPhemaOzE7earF3vW/MvZdR68Fx/
fi8Ld310css6sM2lsL2r4TTqzGAjbXv0DFbhHvMJ1940hBFdq2o7De41H/p3gFJ2ss5LcQ8QZUqy
pkFFU44+gmOvn0WyEDDf4Z0RPJAv82bwiYra4Q6yo1i/y3iSEywRU97AMdFdsvjKtpORH+VUxFl1
N7cMu2ZTUL5WbZvdWVu1Pjd2YyVy9mC9TLbx9gUVOvbrl9l+doa13kUUL165m5Dbt8rid2UW/QFy
DFL0tvDUfV3k6uoz6XrCXJa5CV7PJoWbgfRpEcy1Mr47ODeb9vWAhsxyT/G/+ORThFoQe8wJASw6
JWzb5ndVFs5FspGNc7uwJj+xlVwiXON1HEA9g1G2rGPN3bs1/UNljPczm0DL1XYMSLqmp3Fl7aVl
dR70x6vv1rDIOexWAGOYRo49a7g+XAy0jcAm6rhLI8FUsBr6+JsVVsHNpLwiRX/+tfSPzDMpmdp3
0HuF4z720V1PS4FqXIzlLkKr+6Lg9CK297tsL2oaoaDBGIiiH9/0N56u3O4IsHidj07c4dBFWL25
7I+NLFL50yTrgyradnmZRuFhXoo8joBBrBRHWRNuMUIP5mUpZPDklIQaN8swCfOIp9r5nXVz9Fnn
WK2SJrT8s0ZTcleFdsG/yhDx0Spm+P8+gSTkudAT6YS6p0/zwtcoAcMSj3UUCflRlXkFWSysuler
t/xrJDbvhLyre9lWLEwzGwspe6Vt2kWzXSRdC9mSmjl1MLaFR++4wGT4FE424LJUBnoAQu1g16Ja
BSKnwy/q+9bYfupLNAWDHoAGzLwT9QEhgn+K1n5Iq80SN+PmarZXHaRKbD6Pur5daIimbbcq96A7
Rmx3co2xcHZO3RRHm+85CdCcFacC0ekuG7zp1I1utqQqb/QhtgQKxMSfV8RayCrng6lsMHMokw9d
EK13aqrkKYjxrnblFB/qYAUtN7kmOrOhHEVYzS0Bxm9WrCiLKpL3EoIRNqfexcMcDEhRrAFWWiu/
momQsE+rH1c3aNA3YCOlGCT6xlL+lDa6+LumY3Tqnl2P+YfM1605hmpoxv0SlT8rpnIuVR848tqa
uQE8ibHXfhvG+I9dq6JGzcnA18nMGaBLyDnB/doadULO7PzumWi/116g7n3HUeniB+grW5Mj9pkd
ywj4ExKNg8/I2JtC5HQ/FF3/yI+vf815NAIgoBz7vFhx9eKbiqndIEIeMdbMZoLvYSUtFkacWxUA
eFlmTHfTilfGWVxQ1J7H37xJAWljDtfiNkfEe3J6I16iLovu224e9nmNqnP2/MlOZrfEk8PDl+Jy
c6xdxaLVrm2D+N6fCkFrp+9YqF31pRJSp6Gc+gdvCPsrM1HVrlkhB7LSCG7Y2+xH2pQhMnMiWK+z
mglJsRXsLMN3EFB5O9Fk6O9jay1+Y3+0EOTo4Hfl+eFPgsOaS6uof6AP5wywJTppBnOadC7c/Mtk
Pt/3TesdsiBv6x3AaM7+sIwYycg35OhWpy9atDAc5LbexEtXPtre0uyDSHcHzcYfZAfAc2tS1vrO
zU0S+v1X+SIsu9uF+DGoGsRO6gxfnq3kZmnQ+G6s/idTOSOc9aIZHxs01amFKLkg8/3y7+DAUF5Y
QyNRMFLXCGO0NfiYXu11vh9sPZ2ctmueW+U6fYKucxrx4XnuoVVtvaYdvbOjHYwV2JFxK99x840v
bD4Z4CJha6duGxV+km9F81p0Y5N2EyciPsKseMDSymw4RVeAnY2GeTsYvd+GTd594ezzpJV5+Oov
of4zw+/a0dakJmRtoETHoPNB3EguOSrn1rPXo7pl4bEKP51pcAHBDlZ5bstmS7fAiq/sJAJBHTv5
Nkb1yqUFBCGdIMu92jrrLpGJ/G5nO9vAsThBhEzb1sEJMyEIxJUrMLzjFi6KB99Bo7SbJCtVqV9Y
64NXLOvOQDaoEmY06kOYl17aLM5wp7c8vNqanxhSVI0yqvKa61Z2XOgIO3HJbEiegYnGD6uw5nPB
NgiQTz9SRADS3VusDF8HMGlIebcJG8fcNU3a9HZ5tAIVfTBBWd5koa9/msgrrwwkrt9krqYL3vT8
M84y9xjHCoHHZub94udLxLyAomkR9iM8crU4v20d5hc4xs7vwltbEC8GH9USyJ1X4caIK+S5VTi7
xzUIMdNVUdu8+qPSxyAb3RMCLGCarYiOTYOAWseQ+KNw4Npe2bUaCd6SDkFlIpyqXe7avumjxzgG
c4EA2ePZCIoyrlhP9Uv2UsposX4FZMq7Nc7X8Yi0brUSz9fRThKLPa55XL66UdZ9rhR1bvJiHp97
ezOvHKmgdDIhmnXXxTEWEs5Fjl+kFg9F+7v03f5Uz9w+sz2M0G4ddavAg6BAyxV0nDgPbr90fS4t
qmx9xqSmWY4bONxxsPYX2VfLo3HW6uAgj8/26Luj35Mo3f1kB1l0WdRS3zQtMRnk2bgHKyXbqeBO
8twujRnNfRylEWXSl4F9Xyq7/WF1g/UNPFP4NA5hexCrE5z1YDEJ1FjOzZQxEAfw1NhlSo1Dv3ks
8kRIj2NCLFes5oOVCwMCKcbRlWq/mT+UE+f7NSwQWjfooOFSh24HkrXliZWN1z/klRmzfTtjEtVd
bBh30v2NvWTmJHWJbI8l4eaQe54FhMfSGNTx2rFX3mbAU8OgvAR6fpvayN1lLgJIoG5he9v4oXIB
MDf+D1uQdDNC0Hq/xrzHB62yAQ6L70PfgszFDJNYoqtFNA9old7pl0Ditce2Ox00GvvuUKLTRqcG
gFVOhgHAvmB2KVkztGvJ0LEMk3RRx1zVgKOwhMguWwc1e6aiywruU/2aiLYPxFds+7VVa90sAabE
hIFFZZKWCa4qUd52dFyrBTnE29WmjqtUfRxxUCLO9ES9Z0lVbWmlZHENY70eVeGNPKB4NBA3u7N/
IVNvflo+bKMs6Kwf0l0RoObQ9pvEsrL5yn6HtbMKlKYpgaeUiWuJPq2Zbd7VflQN+8qatyGRWUUi
Q+e7X7jd/AHwAeKjPUM9lGDGohKv+eb5v/KO7at4jBCX5UW/PMBKj19VbxzcZ2tLbLMSqm+tB0d6
KHr/4hnO8m30qH2sZPdhFebVfkRgfOtYwn23zYjRhrOOsvNoX1lDXqPEHouYFa/Srbq09BamQJrG
wU87lyUSUcdEoCaiOj/F9SLum6ooIelGhzwayt+VXvojguzsjviTN0mrae+X5jfrfWv8RKU18E5u
x0LvCZNi8GmyqUN31a3COY7Kg5OsO6uP0m1TAIotW5Z3SnYdYyiLXS68kmDQDkXD+FxL6o3zjV4x
lIM8OtayG+aEPHBziNYKYd2t01jndzm8ncZnXWVviJ+WfRz3fgH+zZPjYZjGG6fG1Hmkub79hFOz
9Yf/nkCSjX6V8P5TBvmX0l60jk7PS1KcTG/xixkwEzeNkPWd1BJjEH7G/TQ608V3vhTTixrctG+n
+Ry4WM3dQpLzDLz2Ybitdtr3Qweu6WuET/iTOgZVUbdJrwRxggnXmWzD5IqntTRwc8VmVVc+kMU+
OVYW1Kmb5R1ziqOYAS1XI7Kiqqrh0rlMTToZ86oHKuHqQZZt96O03Owad4tnJVbbEigUA05o8lan
RMU3btOL0zblWwFWCeKDFYE54wb46IYVoDm1j+WM9bw+eHXkfctqz37kxZtum4HcIJHR2BLarZDq
9exEt9MalBt7j5SJUp9TlGUxExh1KZbN4nAXJRdjELOVqNzqcaJZ9VrpYHmxOGFeliArTqEVbsu+
j7yKOJ85arUTmc/DFQb9uXZ0ccWT+hWBdnUfpMtW8BmXX3+29fvyWw9+sknbtV7/6MqP/7DSuWQJ
Dfzg1pGAmK8ZzZObdhHDB50wx6Qybr2z8R3zNKEldoHNE9AmmGrWbO9u7fzpqs05Va20v2spqm+x
T+lULwC1D50sm9dVD+LDmR1yVhnKg+tn/b3HQSd3c0mv8+tkQNPO4pZMsgr4E16DPOmHDb1mGYzL
WxO18ePou+aNFPktWxhI2uVhWf6Me4y8fTS6r8hCvTs1mGq3SdfwFVZgGonJcdhCAO2yl8UEcNQi
zuPrWil74r3IBLX+1tYEu4t3RuvuVqnT2KbCXdrZd1ZtjzdRK9ZnO3D1bqVpfa3IUWAe+kL56diT
5u9az/2qbsz2KtkTzwP7sECBvIkWRD0+QcF3fyzUu4lqJRI7C8KPrHJHNwUNOv6iKNCSDUuKdWcv
Z1tzD7jHegst1N8JX1rYHExnf6V8HhtLN443l0fX1Qy8TpOdvVqjQ4zEht50Nwetv0AGBw2KVnYY
SJdbWxjOQhTlaUDT+luGo/Kxl6W4aStkzGvJH8Mh6vf3MCBJvyNB7u7IAdZsWE/eRw91sUwcHnIM
uLmV3wHQKPnu1Zrd+HBjzxkQ7gfXW1EO6XJeVEJ8K+8d0+vnsbLESQtnvc1Rst2zmCNf4zKIJi6U
lhcM+6k5Lwpc8ABl/FFLYsPdTHaL7iCv7sKApd2S2I/CxRD9CBfVPttqyVJnNtVHiAXpi6A3Ny/0
Vro9a9T6i47iwoDBh852SEAaSLtiUFlSLy0+EmHl3WMkcvWTvl12Q8cH0rXOmuEWfr64zCDVCU27
6qSH0IAsNNHPOIuzF7/vRqoB3RZjOTHuuZTYOFKATuJlnbzpfhRye+NI1UnItu83pgvDb9zOwxtU
iq3ftcCDH9DDZkPioSO/s2IFfL4r7A42hAMXb8bLeLLI5rCocO3GzLg0xY/anvqDgS114CQXC8xE
9q2TOm+cP24+zG8zy9/uru9F9LZ6fZ2lQ8dkEfvc8w9fVb6V6G2r9/WgDJzbsDfva2hZOc15SjRW
4cXv8davv0ELk+DjOAnSzeTibnRG59dqz0NixoIRsSqIgJeMhiV0LmxS/XDN4lfpSf9nPI3VDbPZ
ATIHiaShdUrvtXWniphp1XdhN8XPXjcv/CSLjH/4A1BhrSN50dsYHujiEwKrCJ0pkN8q++3bZY9W
ijXpQ2uXojqjLB/Kfec3YB0rNlCeGLggVGDnbf2zFlZw6sQwkSuU3r6nBH61Sl29qlWGeueYUb55
VNrVnmPQwDc1Bsdy6VIcyVTFbN3ofolAbGvCwNq3zsotaHfrSOJX24yAlcuiDyo00VUVtpTHjtRr
2M9UCl51jPxdFV8xSKlBT0VOQ6qF2MxFBL9IdevkYvuNKth/K4fep9DTxDKJSzU8e0PNCVdswvBH
Rba+YoDOr0M/btcVsQ9CmbUy59lFnpJ42LSYLiH22PERdfcUbOStswS+ShiWB4UdzEEV7Bl2dl/q
auWCW2q5clP5Yy12aoEdTQEBpl7ilXVwdXB2HWRbZBf6kM2PcCqDVNiNrW84DA1kzTHA5pFRvjia
smmxBg65e4oaa3xu+rJtkXWo6LQEMYpimFHuQ+l528HKpHffNGF9rrqB+lTbFnaQ2EaLb62zjE3C
eDP1rBJ3s6HfnILiwHHPNNzZLVznae7K8raR7cAinV2fy9o0hyAq5O1mluBkigywUlNWB85VzBuz
Z9/oye7u9WyLUzF2XUkx0ws/q75bjrwDldlTBTBHuY0Nds6oJ7lft2ojfmhbjpvIgRE9ETPkMg4v
G4qzdLE8hEVLQzWkb7ZnAZbvdRUbl2bpR1liAll8qADIMMk9D/I0OXl7L9uG8kKB3pfpsUDIw+D2
kTwzEd3ccakxxYCsx1CAy1Wv9n6xgvLIdOV8BjEA3B7nwIXFiekSTjQ8Vw+/dkoJ3f3WRPwFbWYh
/tq+LGB+D90eF3Sx1gdGIYmja3fZ5fNW3zU1kUMI5+9VMqNMgbRzRLfjUYzPPc/mN4zoRBktyq07
q+wtDzl2Xx7KdaHAm+ngCVBevgeUvj0OBQpwkjLJ4yzMynfkb+asABlzlJczQ7nl4oVJEdHHJ23r
73Qnmv20bPmhtwbxa+4X+aCsaLmYoKJU3Y35fP9FF/quKRmnW84sdbjU/mFzp+aM33wynFQMNcBp
Z6NDR+TvjBCB967chL0n+4RQjl2O2B73Yz/6RLgY3kYXM81kenlkNjJ+x1bgPes2Gp5jB3l6CN/l
W0PfBRsy/pZg5dyISv0ZqTJ6rXq7hTtRdf0Og5aXpcou7KdB9/ZdG3/x47pIX7ixudWG2CH46Ctv
ande5yyfmy+sBy07I/cVLO89ptpsR2dEyrRYZfx9BoKYpZudexEhrpftUfvW9S6cl955koEapxcz
64n0I7O3cG8MJLXMV7gerM4vMIbYY+6BW49mQsbW6/HU+6sIgSpP63nSWBgSUbfCvXjLqD/b0LO6
Z4jC8lhMuv5Z/+urrxc8ALu16ivuuaZY56RAv5AznjZbz1Nuj0NK27H1XmM0E9N+nXpk6G7lkW7Z
ozwN/jjtI5F5z21B9UtsRY+Lx4vlbYnT/DBH9DOSAP5XRPzhU0vYIqSw1OLb724r5kMGOvNKJCCe
1wbZjqHEth+ift0TnsHiphZwrcPCvjWd9FKSw/jbFOZhIvjxTrKmbh1qtZ48ipGUCGT9k2mqMC2a
pn6qpj66r6KxP4qtLt8NeeJAvKa7VzOVw0OJcPg9dKj3WAx+Hmsn0O84BJ4t4viDMxT+uRMSdLXg
Lrl4az9/9j1xdNiru6KInQ9n5MihWmWlSszFx7S2dHX6xRysbTbfdIAjyOuoMiY5p+Z9KKPNScYh
osUyzc7Z007+Sm8mfhVj1xwGjOpHOsm4g8ETele6Bj4SGVa9ZeLNtXksfe39ykev/waQSbcJcP2N
2xsCwr52lHzdFlr1as3b3xTeuasgZfnt3p1oFEg9+fdB8/VcQMsLrSQwsm93IzPE92gssusgtPT3
7Rh3j0aPEX4h3+ovYeHYVHBqRTNry8V62SzHuZBWT3eMABS38WC7c0L431DiiS3N8PNSPghpR0+0
CbKbekL6S+1VRE/tusRnz4f0UomyeG9WZ/2+bdmwH9xNU54T02FWjlunLIetrwxqDIB9m+KttXSP
rUHMe66gMV26wbvUlHh+8d+GHXWQ+qEK6vga9FBfUbL3O6gz6lee+xnFkUDtwjxiom7K83PBc3sc
3VJTfwlanCiy8y/uPBU3vV3HhHlZiABtldu1qzlA0gKu4F1IQXpLuOZKaqt8JRjjAPzidxqIdOvN
hbk1U5gY7K7+lFlhXzo9rqdGx8FtYzpxq7Ssdq2O5nME/+JZ+pKx6RA21sp9qcvvXZeDP/fKrDtP
QxCW1A6yheYEAcUjvTZWcJsQIvegF6xRtRpIZGgkHCglhJ++tqb9trThwzqxKoZxBYPFF0NHL2xN
quaXHKyQfhDHelFkzfeFJunJqhp/x0iM2dAm9swTm7CSbLep2RIJ9LH4g/pLcM1DKK+IJGnHZyud
GrX0rZ0Eg22OlEbK9zaOEaF6Ua93Sxgo1sDr8IgN0v3GyhwPxVapfq94hMWBZ1EemFGnDOKtjVeB
O1TrW59/9RCLfEOrUtgET95ihseIT+++6yy57y1jjos3FZ8k3ep1covyW7RO8qfwM44mCuXLrilo
MVLkXvGKMQzMw1NhY4pN5l8Dp1FIPaTDNvyYPSMXZf6nI+xOciqQx9F03t4zhheMWYcdF5I8xaUV
/OERbM6Qg7fjMsXy6PA83OSURfeLG/UWtkRE3V5mzEsfO+PtUIih5WKmZ5DKLdZHwtAPss75ayp/
K4gcQ/uyOTIkY6OclUetIdizVDpQjLzWauTVxF7TngpRlyU5qoju9LiIPmnrSVxJuSrgYXV8cMn6
Loyjmw8zePFH6Kwjb1JQS7ATfdEJsENm/e7GWxzsLX65exmyKEDi1Oxd6S7I3ZwiP7iDU51L7oto
X+f1+IhXwCS2mKZ9kfvxk8oK57zgd794AI+uHjPQN6zI6uuyDuuFTl39yiQtuUWJJ4seb3BwxNeN
wTpCootCpPZawKkpEUYb3dPodzZzdMySHx0UXm851y79fF9UPz2m72O8PZTzE1oLy0dM9eVXyVQs
C5adogUYNvkpMmI911S1+6QBAnycIiUOlOLFw1w0MiF4AgPP9XRhhqg4rfwyDzEKcALFuZRHOIHu
jSJ/LLiOSZHqtYovvuYsoxmfnw0FsAdrksbByrx1H01Z2o/5mIkLYANxrmwxXjP4lve+r/SvqsHB
djt0ZmYqIRi90+jq4K2c6vE7Dhbnx6IVFHY/dx/caDTvjaKFezOJWIpDbQY4BqPq5iuHO5UTz+Ni
VgwkrHwf3xESWsVxyHzB98FPqw9+55jfsxnYIptkc47XnjenirEWIACLl5e6jmHXNmvcnCx2ainz
1PPTVoSRSCjN6V3hzaxeol+8GctJnLXXWvsMvMeFLtTy3Q2z6tBZcXsYbbVSJ/CsQzauwyVj4esn
PCSa51rEek87rN0FnZP9Wf0s3jNHKn+3W0QR2VNWS5Vtjg5zWwonXYd5Ohh39n567tyc3LGarl4z
58TWXet+tMp39g1t1gexBI3ZS62du4ZCzQlIqnVbTPN6R1bQsZ3jUe0udDzeq3UAjxUZq3+bGJfn
KTeRddLSCo4TlsJbO8c/lyyiATwn2/K+tTZENxKiM48VlLSOUjoN4gTkKRa11R7nKRmlpjVWI5F+
5/iz7xeusHMd4JGCsk8Jg6XB9pmpC7HzN6cD2CQtUuY+clPu+eCVsQkvSHL2RKloGdoRhp/+OYu9
+smnHnvX1529L7fNf3Rjpeg7VPmFAFBeaMmBo42Z1kARSmkS0v2T8cqBB6CqzROH33AmDo0pT4ry
1zaNIP+Zs0gneo/mK/sQT7hlqqfSb+WvvKm9m76X289y+qp6++vmP48Ni+wtJcpD5JkooaSX/WIa
9Uce6nHf2zNxbz3RwCOM2I/FkFFdxxXHyzsdbU16N8B4JHSaywNPNRVAVQ87KTrnQI5M3qZUYwjl
mvxNz6wdpWs00svP1PICHGF9YEN92w+Vz8iLnir79MUx3TkRo7sWL9GXFm6SRwT3I2zOurrTFkJ4
FUbl08oaMlX4wFP0Ddf5Zi5G8Swhf2RpUXuYXwT1e6ki+SLrermr2P3dTX5HPX7l+HgKcEjtOSe2
fbGWdXTSNgVcGHEdByfQjN8Ctdd5Fo2l99bG4sWNiUvMe5z/W4opE0h8Sdlrt5TUX4QwTKuzZDOe
OOwKm7TNrtnVzaz5WjcYsdJhCXI7tXonfA3oFr4yWpLdkRc4c9oX1nuGJ/vgZo11oti3nNyscN1k
3nqF5bH4ujjaeH1b46V8LxhMOLed0NeKGdVboUP/LmqKBrWDM1b7PMgzVCx8DPWxKQdZJl0gyw8O
1WB4cvAdyR0Gu/iIGGmwEQG6jfuj0bneVXZLg7RhAX7cnIGC2My6RlpX3WLv9Nj+iFSPrqGk3XD0
3S17CRZGo+5Hy7J3Yl7k8OLO9HIPBeGbSiebCtNxBpPN/wP8Msif+TfWPyF1/x3Eo2ZmrIHfbjdG
KKxjs8l3h1M4PxAqjz8FAzn3wgqourS8nkx2hgsQW/rTVfE2shx3ZVNWJdqz5rQRvJp4uUIsl8RY
I3XE85oN7k1Al4xvWvguLX5vuVraL1LMBFD/eyeI69OWlRkCmihayyVlLDbM8vPXF4Y9JeOF3dEl
I4Mmp8HAUfYRtXdP5NfeD7PmSbiyfYWRWhW7UBcx+GrjZobAUOkqidl5/kWshbW3KbTRZ2eiUEC/
sqTEPIcZyatbw5BLC70QBJkiMFa6EdNPIP+64dZRdfa6NEYuzOkE/nIM7LVZLjk+cHzcrI1ZHy31
mZN2aGlzD8+/mOPxwu+NojuQFHGHVmqqpa+48fJpTPmcPO9ICyL82RtM43sW4UvKC05bbUfhsGy2
6WLydnLTzv1GW4gqSlnYJgm63NuPnqdvVr8MPh0481grrahxEneDWJUxUYRpMQtehrplwqRgqMn1
xYo2azKXOhLqtxd/zX60VA/TiCOMaN8b/IKvTvoNiSVrQFVuiyPyioomU6GamqJ2Nh9slZeHzs17
5mzw2PGFRQc9afeCCSw/9n0e/FjMqOhwUTK7y8LFy06Eu6u9r725/071dPxNnbf5LvPAf8aqpp1E
MVd1Q0uHsbhy4NTuLH/b6SknQK+Cxa/uKrmuf3pvjU8tRRlq46sb/JD2RrA/OHlx1INjXys2SHYD
RTou5SiPj4oH+yNmtbVP59jycNJ108c4jOV9wUjXM49ycTdUpf3dmdsoad11vTqZb+6FuwZwhBaj
d8AnyUV6EzxH1mCl3BzBn2rMt4On2p67t7VftnabDrz/a+oGyrn1CG9/e+NXZQn3V/3eRWbioaJr
zUdLdTXMcVdA75x/4omnGT0UI11mSgThWNJRztquPTE003/OjOHcoCEZb7yo+EMPKrs1gaJ2RZsz
/wbLEYx9WauoSkdZAj2yVeh/dv6DV56sZj1sDkYbj+apTkBJA3DtRXdDjSC+gCuc6kM9LwQvRdQq
poT8PL9xF7P9WqLC0IUUFmu0i3oeoHPe1oXv/PInq/7u0WqEwCE7PaezxfUr6NDcaB6RA0G03M+W
FT/yAsZPbVdl9/3kDelEgHdYjWh2lTaUrwFwVDEzHznZ99Dp8CVWnXrorLb5XKyKCuiWtfR/srF9
rMhPvHSZxtn9h52uvxm+/auWPXPGzfSMOh9jCjZneyUjXwSp2X/vbLp/09f8q9CNhnC1OeXWH1se
T/9Wcey+1i09taiwmE0tlKPf4kwSStaDvKW3TbqjKHuSnXnug97CirG4ajNXCnzDH5FNNHeyXN9N
RU1Qw5zkgfOrPkdsoakiLg4181wpz2lPz2QkC5i8hgYu1YbbifL0tQmIBb16bd8H3xTcjJPzTvHc
PoQ0Wvp/+KX/7iP9yx5S59dWb1Suj30zkFXFDNcUzv9G+AOC/O+jxo325VYUa38E84fanmnL/8fZ
mS43bmxZ94nyBuYEIjr6BwBOIkVRs0p/ECWVhHme8fTfovt2h80uWV87wq5wuVSUSACZJ8/Ze22y
K+V3WLULMPp/W0zUSzYqPYzInpuo3HVVa12lSJ1XiVGn+5nSaZPNGTI2J1KLhfizJVhcewk0Uq8L
aqKibvdBGYrF17D0FQcmIIGrRbra0gAnuSSxGBJ6f39bffEJX0JGEiOOJ5123EYocjg40ZkZ287L
Nx6hLyTjl5wRY1zaUaAg2NSqQOxHHbjKkDTQVido8R+9gcv8s2XMNIYzcb2p+VbUkzpTZx79f/jq
FzaNLk7o3nSRtjkH/d1Fwun3qki/c/+fX+U3UoVL6Gtkq20n8lDbyNhhUW0r/RS1WGisOnBu4djK
R31qi38m37/ktBoI9ZxhdJZdxk31PDj6uM/mejopDAy/udxnP9zv3s+FeF8p46iKM3XZJSkg/26U
xlOuTclDqxjZrhonTNGDRh+NTs43t+9Xn+CF2EMmuTZ0sars2mZBJlGnY0su4VTpqzML+GrOy+WB
PND6W1fweXH43VvU/rpoJH2rOP1gLTvTHEqwcUVD0PioxGehrIPaySJXXs208CrWQS/1jErRVg6E
F0obsYyxkG+QosWIGb375ZgVfBjJx1hXEQq1mHOWkjKEDkd2Ys6m3ZEKtx7xEbTtYYqj6ckIRutG
G1o5em2eNSenCcKbroRD3KBcQFst0uu5C2H/Lw0FbDhbI9N3QbzaHE6rKI5fu54kb33szeskC5zv
ZDdfXfmLhboUUaAYACN3mc3T5y2EDXw2YjEV18gj8cpTFO6KRlX8MSZiy9DT+NoaaWxGlZM+CXwN
pwifv2sFBs1aZkWr2Agd4QVpFH12ff4di/6L1c6+WPITVOzFYGFptrD3XAGdui5yNfzGZfeF7+qS
cxspEFlsjiW7vg7na32yMXXoBgodowC5oaX/0Pt0Cb1t5kERSTD1u3FqMl/WAVpXfPbfXMovPiJ5
ftL+5PJBS1q2/ZT1u1A15sY9Cwwz12zm5J+tEZfw21FLNafs235XqkKjT9EayrGrmvQ2mpfJy0pE
KISBz6gFUHJ8s4qfbYG/eWjlhXOpGju9Dou+3xVCpm+6yqkZYYmNcrEMHZ8mifOOzQJ9p0DNsJ+L
Kqy++c5ffZoXK2IA1jco2a13leK8TrV1LVBTffPaF2FK/1NhyIvFz8nzeprCqN9FbR70nqMkw74L
avqk9I44IYb95HMiD8hXhnjGIMS8Xrpq/Nl1qLP8f7T9yov10KEsNexYwXEWRS8DS5QPTqn77h2e
X+V3F+5iWXEYT3IWlN1urHWAGnq6T2TYaD5TXAg2TWsg/W/iZh8MSeObY0t8lV4C2ywKzm5DTXDm
37/Lr4q5PyJK//RUUPFGUZ9hS8tzomsxpahbm141ZbctOn8mf2BblEm1QknFSm1GgTvoc7luo1Lb
gGXP/HwMczcU/Ji4GOgqtxEKFzmH30Cnvii0LiG+OrDXoorx5oU2ku9Qx6VUiLl1Ry0zvrnSf9AL
fnMxLtm9nG3pMBfxsBsDan07aLXOZyrEh2AWtQnIZrCv9Bm+XjLb87Qah4QjRjREy6pErrfJ+kG/
bybIjN+R5796AM7hFn9eq7K0Gs0WXfBuoLP50VhO9KRLvGdu30yjb4TlXYRjn1Qcno5CS1Cq6OgB
GhfxiPIduf+Lnc867wZ/ujOKNsUFj9Jn13Qv6tiuU/pBRjX7tnzTOrlBivINKuqLUucSFdwOQTvN
9KK26SKwQfX9mpaEslMjK/TKhRGjPLdI/v5+/+p2uli2wkVGFimR6hYpWreumbtfYdZi9+a4/M3t
9MVuaV0sXijEUMEZjbKdNExqYaAuOBXtJ8Q+7RVTv2D19+/k/BP/7qa9WJ8WieO9W8p8Q6fOkxMB
6Myu/tlLXyxOMmsmS+Cp3Ayx8B2Mo/Y/PJRd0oPtnrnsMhrZxrDLZle3U+oPzvJdZPsXN9IlQBhC
M7Fg8ZxtCJOq6Ada5+gOpivGERDKvA0zR3FWuax+/f3H9NW6cYkUjoymYg5ZZ6ijEmvTpoP8FUxj
84SAhZyqJA2IaW8zUk+R7rp8ZbPLJh2pdYmOYSBSnqGhU3+3ZnxxZ1/G1C5GY4em1YwbYcSuxL9k
hJk/Bd9xZtQvzgeXIX1jO+dLFLTZRlF0+lzjuezW7WZw0DuETcx8Ka42Sl8EJ8Epnl5n1wyfGAbG
76g9XwToqH9EuP9pQcoQTApAFSPm8pLZfqa6/Ty4CJCorueVY91kOBGaurihJ7ezW4TIGC3PFlpz
DnxNhp9gKLwmEftOWckae1xB7E7QXhPX42uJdYWC+xvyyVc34sUqg34TlTlCwc1AdJqPZb0kI4cG
MTwx3K0LVqKjbYXfQtG+2i7+cAz86ZOJUZ2k1dJkhGYjT2Mm1CvvmBrLd6aAHSdIIO8eUbXmOzFi
yy91VNUAsSwzxSt1aJtvlvE/sHe/WZHMixUps40IZYw5bGaL0DLXxBN4lWU4ZYLBTN449oQbK01U
BriDv6DBLySiAgfqFxmV4VamfVX4XdZOrsBdvqqRi7oW8+gQiS8BpIVe6Y/SdM7JIxxF06kPGGQ7
Vf3UiSm4T2aFXqAyqR9m2U31N2v5F3ugcbGWN9zPNv1u2jxhm98keSXXel+jxWmXZTkMxGNeIX/L
Pdrt4zeIpS+e40sQrBCtXnWWIEhgsSt4lUiu3YFEoH1YxPXd369cX3yPSxp1dZZPl9Xc4x3naCIp
+FYJ01xfndtu+/ff4otd8BLWXAvNsJpO6TcW2jifXni/W8wsPeCsxQBgV/E3i/D5kfrNTXdJbs4G
IsjTIOo3aWj+7GYj/BFPtf34j96Ecb4t/vRcpQsqBVwBw0bJ9fgq7JjwuaYs+w2BFdkJOXH3zUX/
6l2cF5I/faMpZ8AXQb2Cy9Ei1zX9Fsnf37+Hr176ooxzirxZgoTh6Tn6Nh3YBc3/Ojv8n4LoHsqc
f/7j/HfeuXMaTMfdf/7HX363+SjP+W3t5Rf95e+0//nHH4cf5Tn27S+/WRUdNt7b/qOZ7z5aTEV/
vP6/v/L/9w//HST3MFcEyb2XfdGdXy1EXvyXNLlz6+F/cov+VwDd8aP6mf2vr/+v9Dnb/hfKWF1K
XXV03SQT9b/T52zlX4ql67qjnX+xjfOf/Dt9Tlf+RYiohkqZyDpSpM5Eun+nz2nWv3TDxjZlWrqm
a2R9/p/C55Tfr86mcQmGSkQ+h92YNDj2zOa2zev+BhFcvmscdVmZthC3CvNTVPXdkKtuLEzH2WiY
RTdJKPu7MhWOx3Sf6V2TB9s4Qr7r6Fr/mQMzYYeb07dR7wnoSklrw8qSDB8ZYreV0uUofMZeQ3dY
jutcOgRSWkZ0XwdJe4zKIXUNlv/UM1QdryTQ7ms7D8L7JWNeEC6q8pGiFPChITaN2yip3OplnN46
Sg41nFncw0KiMViAOLDv0DyoO/Tg9sugmNqOzPfsDat08oNIUGALtajrtVXq8K+73N4LjlOKGyqp
fa3VQeeZbQEAoxHF1TghKcY9Q+szj+RdkIfzUY/G+rnWSuYZ3UgP0MPKWUhf7TCmT2jhP+KkmG5r
7SzA6/tI/JDjOW1ywO59rOO5vraUwVwlcW6eOsS4Nkk3e7QMmENyc9rWwTjfDUmVveSaGT7GaW3h
N0+ccVs7CngVI9KX16Hsun2en/VbeO3il0CmSIKJhLVJzTK6A4ay6hVlHmMCOKaf7FPimBh5/4tl
TDkkrTO1XhyayGFYgjGbI0RH2L7Yz1jmVL9pF/1qxvMQu1ofhcByZaIZfk2R+xwYWDGBh9jqe1XP
+XsJsGK3dG31KzUrULFQIBjGnY1KBR0hv1UtHf2+0ayaob1XCzsHG/pQ4QLDzIA2G+/D87nPYM0k
SVvUBW6cotqHf0Eij1LcVoazU82HAi6On+DHR+M95htJm8cVdLWsNF3XYWSgEeyO+vlMvODtC6XG
/BT/8xYdju6L8jPUdXUT63Hm9eexu0CoXSTLG16NrerkG6GmjY+hHZgIQfMaadhDb9y1BdVznUOu
wXG+ilD047P5OSYJwX/2ScPq9pkUQsUnMFG4qJqh/BoRofiFrX5iKx2fFMtuV9gHeVqyEIEn/9qT
+lOfRgSVEItGPK43rd6k+wYmx9S+WVrjOgaj4U44GzlKQSV9NjG9UjX6WpouqyASuzhNNpLq91Wb
J3Nt53eqMVTrQqSPKRV4pjz0xD2XeXRd9ba1y9D1pLH02sJGDF4Mt6piY1rJx9OoBylmrn4Tgh7X
ouK9LpCAqjauJjV4RhG9I4w78qJ4sbxiJsi5s5Vdo9Q3DOjjq0jGfliaP+w4/CXV5KZvGousZ/Mj
lhbi8WDEFVZVviq7xDcgrqBvjWwcXIENrUnsRRceOESgr0pV3vR4kpGzYmJO1jhjd7VBqGLk8Vm6
d5szr3ysHQFchTn9Bhr4pmVYeDSH2JuYiudWhdZmwbotndHPULaNumK6nbSTbaVyJ2L6opqM82cF
q2yr5/UaK2zgZpVp7HIju9fq4rPPHkd7UTzOjTjciIfhkGaeNGSkaJFVY4Vaq8TOB1MJrPwOaCeC
Lp66Bzlo9mlcFG6Q6cNCSnVly7NpMCtOMGl46xgwqljaMFswUbPGpnJYR3k/u3Gv4/0RXtmEt7bs
qnUsJgWFeSg/i4749WgOVv2QT76JXvIojeWnDCrkRziV7J/GTPvAjUqH01YSka0bTEZ+azVN/3My
uGjow5ub0TDDDbjR5KhoFSapsFq6fQXgzB8qNbhKy7NTXSyL+ogDCB00S+weQdaNYY7V+zwu+k9R
jvH7ggboQ8e3dQppRu4gX4zrwClNnyq/Yr4zPpmdaDclZ+6tKdSnrMT67pDe48pEmK6NtcdFqt9c
gaAASTBPZQ13wbA+7UnfN2FpIOEIDSLQlHKFa/o1w/Xb0Z/2DQGJRNXz8KqoFLnKJuYmatcebR1O
QJcPxkPlVP2tZkx7TFLVKZ6Gnz2+3lOh26UnB6XF8lUGN4G08vegDOR7liP2dHHKGEcn4VFNAw0C
DnIGu/DUmH6eLZLydpoLBJRhQlBS0D6IcZi9KVRvsQm+L8bSrSMT6aoZWdrDAI3Tx0GCDgR59cRy
lk6HTLMjRviLfOHwcY/hbVRxCHbBTxyFaC8T+B9DgqMqhAhRRpiC2T5YUkNMPO1is+c4arbN04m5
QT5u7MDRfRXv+QgiCMCBP0cSQkoQWc1bZRVya0K52HeDseyKzB4R5QugSGzuBjffMqrVimUs8424
J7wjHXu99FPus6a5VuOu44WGnaFlCqr5s1gtqYlwLXoPy/BBzzvr2HcvWdXkbyX9DS9JDXWl1BiS
J6Uw0aSiMZY5TJYuS9dcipzNuECgDGoKeY8g2JbWi5XOULQ0cdNMvFFX0Xs8A5Ixpq0Xr4GaLoWv
GMrCnGJ0npMo1W1kApKtwYlHt7DxgHvwbJH9F03pGR1wwqVqVqEZnUI0xSivQigIgdeFWbGJWgTr
Q2dKb0oKr7ba9WI3L03a+eNkfNrKhNi8ntRVZCH0NJbhcSxhAvVLLa9joeNb5FGClWahksO9W+lY
02OKsb2NTdOd81TzrHaZ4V+wcSznV0XSk5Z1sC61X0J2A9Jx5yecCs+wCnNXGhbXsB/f8rQ+2KWU
CDAFjZhs/Bgm3BpuI3CRxd240kZWPwx4Md6AQdvq4pyUNIEnkfOVjYLPwYPfS1X4Bk7z1tLS9RhU
jqfrIX1eExl95vhRnO2KasC9LV4nqy6OiypNL6Zm2M/DyMl60T+lpiOC64EO6eOVLgx0/ck1sS4u
IufcrZYJNbmlvMsU3BouiM7FOuvFJv+hjnq9knr7OSsWjJwby2x+DLl+moxw3pQ6hhhcg25gO24k
6/yj6ziQh7bPWhTjj6pfKXK6fY8tzutxGqAeQpe/6ON1P5jpLSlWyoyyk1EPSrYIldX8EKQ4zzjw
Yqyur1sU1S/x0G/16U5F2+71wXtUBxrOZ2vVTTa9AoYBwBpAqHTHQkTr80w6zIZ12xXPUYFQMC7y
J9XMvUUqu1k74WS/zrp5p7SWcpXUgJ64LL5JPHys5PbRMCyvxBiMd2C5pYVzmOMSpZs8DR3gLRS4
W7BAqPK07HkRqbMGyLAz0/baji112MZdKK+YFLs1Ho3dgElpogK4knh22kwY98Vif2oM1rPmPrKj
2iu69AV3MSt0FLzTlllWSn5Ixynxpmx4s5b4Vh+RfNf4rD2BurE38lf77IWta9NLFVKhzlbDKDCP
MktVF4iPXyjTy5xD9qp6LJjnj8nUkmxt5WZ9baCZPKbWfZ0lT/ZU7EwB5aCOszu9x/prBaqLXwxl
YyuWHSmezS8Rm3vS6zEQBsXjECsPiB4gbebtgXs2pejKX2wnTlgCQNnNmY3DDTukkZYjWx6hUZa5
nBDcAmcpYQ50WVK4jkgJAsuzH5IAmnaAnGUZ7Vo1R81VZ540vHYi2Jh5ZHhzUlertEiOY1Ee8oqi
tp+Kuz7EodxFeN7sB70fqTRUK7oHkbNNRgZ0qA78Ni55orGV9PGvxDZPva5ApLToQKC7Q2rqgjZx
Dmq1bOB9+Zban+jV7VPsHRE2dTcYQtUliG7YVmlnl37I/TYv2IjDENhdqNVcDEsAGDEJmB+FsTIn
ECbO8J7wVK1NWS2uhk1rY1r9rrGriHPN/MHCjxhmj5s52/XzfIWbmZpq2ebUpjHbSqvhrjJVpbo3
51B4MkVdDxHgSjGleVCqcu9IDIRZcsdAYfZVZoMZmDcCuPaJUB4aSh6t1t/qoeGk0Jk3Q8siWg3I
9Bf1JjBRjwxJeWBPOihB+SSmBYutZl8htHVtu9yAM9hGWRZ5jO9uFPUmtrUd3rvbIhEtV8TCY99r
PKwaaQKYoKBAAcBSOmfVttGraPPrZDHdYQxZNzrXFDHrdFM9WO0IHklpnOI4AET/gSjRhdrIMWwY
37hh2YfRkG3iLAVa2LdrNtBPJOSdx/Z4SOa448MOj2LCJ2srLxRTdPtsGiNJ3FP4OMq4kk1xL2N5
LAuNFllTpk8DeCeeE/W8JiXcDksGoqzUdsUwr8tC1Dun+dVYAWYwlUsdR8u9ZG/xguAJP90VZD9j
m2cP+lRRuGaixMzNzmJVLWoNxLxBqkXwy8zFK2zNfofxOL32lnOMxVUsusnXIQEvuX7QFH6crhsq
d0b0z7m3pgDqjMyPEntcyw4ZZVo+Es+G9Vv7lfYiZS1AYKKD8hK1sWFI/1i05zLEqddO23U7uyTr
HRLgOfGsu89HPeIRq20+z15DM2fdFqmeuFrc3ZRt/C47cUs0zXaQZr6xND1ysbqoeCs3da94I6yI
DFO9Gq0jAEuDzgeRD0ctUV/IA6g9XSsPZdJ9THAXjiAyE9fQireZL+kCYiWGIWjWqdA2wlFfBg3D
ETdze6eG8bSbFNwLMO5iQHNEibJEvsaOpa3KKRxOuZ0vtwg6sTFCJbIaE49usoB3qIpTWXd3sQpg
w8n7xCP85qBXVrMbqr7xRSHe8j76tdTRT4lJxBMjVk+oz6irreZFllXzUozyJrcnSGLUvH7YObyN
Kt1YanaA0JOwFBFEl+eGfWc64qEW2bxF1GziDrL3o1N9NFE3EmnbTHtdl7kXYEMiNlMNN2FGv69C
TzMqd1z5HC+yGa9M/IdZCxgS9JwNRQ6vCLdnft11Z2c3LBb6GSFMMvoDVqztMiAWxVBrPo2N+9aY
1iPuuo0QXeol3bCvg3xrJeGD2uTVZoL0sWm1XPFtR94uVAIJLqIW+mno3CSh7YW9/R4ioqZNk3xA
QsOY2hgrVaMpoITFFv7/KXdGr58pqSWV12yUvBSmwLB8HDBZuLiiNmEU7+skAxJBCqmLkw4LC4bw
kTBCSlJRuuNsdDi0FB5UTa4qUq2TpkbX72CukmbvL0qjbhd8JEUtOXbWmR9YTMvjAevtLAyMHkOs
Hirsg71U9rkJa1AM4Q0AULSAI/CAMV7NXFW3qZ8bVundqEJqiyy8NmEV/GCpPRpOcJ+BGAVJRO8o
ZcPQmrHjl+gGcNBLoU2nvh7TFY339hBBR6sq5Q2q6kdfIqBYZvXs2QDKSXF+qxaYsmRiU2yYFJns
q2sxdP1todfP6qA/2hG7rgUIrg5w/oEuU1Rqq65KvS7L185kPOQYurWKoIyx7XhIox3YrZOhtW8k
CDwmae0hbD/RLeu9MAVjg8/yASHsbaPVn0HAXLbE3uihuy9ZZGNPhCB0hVkc6ij9TKVVeqEu7nSR
nDBJcqfn8ExNsIhWz8azsPel3D1GFPDcLuJtFKy1gIkWVuMMnE0/tu+tOmKiNw1gWhH1qOmslcUA
vxmtSI9aB0b0mcBUGDvQs6BPH8NmID2TYrSiveL2JaeTaq6f9Fh7y2x2ArQefGWbJSuSJW5y05Kb
qlYUxpeB1uNkF9EtNjEYuA71AwenM0DhhZ/Y04f8DvHOqgMgguSouQmiqrjSu7h+HiAIu2pr0wTq
4h+9vZzmuWxXjW7dlyEf4qKh9oopArTIfKqmiYPHLP1spOnTp/V9EmWrKIhfCiuZNnljPTSqvC7Q
uSUx06Qqv87MR0Oatp/mxXPcaLsUQ0FrkqspmpuoS1c9m+hat8XC+aLvVkIYP/LC8AV2dxx4w8ZK
Wg9zZ7bKuBVlXmEvKHe4vrdOoivc6PoqN/WI+hIJFRTLK+KRMCdbdup3Ukmem/PiYhluYJrPcYZF
fkijtRTVri0Wsj2XNZSWuwEahTcHEUZJZOiqkqA9T3GvnZ2NODnV+rYP+2uOsOUxDceb0l44cUDn
qYwwPdAX4HMt9o2RtYw1pV8vCCgz5wQWFyGbOXr47xp3qpLJNZXy2Av7xiFIhvo5vQkMI0YpEG5B
L68zg2Yt+1OqRHfZUjwb06SsrQFbNKQ9Gi5k186kJnp2gQOUM4KeNJ0nx2DcYDiAijuEyv3UPvdW
sY2xzdmW4/UmKWU5vZ/ZmRSwKe80xFZtAnACGKo8jSDbgMiZG6Aym0QL7LXdUKhwq4NmuXGWZC8M
+4DB8oaDJ3528xemEzdKoQENAO0U2E0RYE/SRCVF/fzch6BZcVHKprq3JEBDWT5j/HgCJ5u4bTPr
uNbusWzRgOXs3wfxBhTQvE6Uvn3NVPVVKO1eRNFKF0FzTkWA5wBkZWp63ec3J0alxLNH80M2zjdD
113xSB30JX0cBkynowScFVewUZvYTedybxb2ESfoxrJw9wVLpd7OZQ/ZAP6zOXR7HgqCjHMPtfsT
IjbmmUJs9aQ6JWPzklRUbaps+g2WoAgdT1DtNZiJaUSbzzSA9Or3Ci5lu7dvagHYQ0uRFmQfEsAb
pjwz9VR6ZFnN0U47n5Wb16qy3KwnIDbRxk0eYoybjyYUmACf9xVWrMWvNY7QjUZpH5oNo/Cs9kmM
cA2L4nMZ46PUOfvlaCTztvWiuvaSMb2yCwNVsH5mCKnvSiSe9K4AIwfGyVd05yOOeqw6Dve3MrDW
DWkG06zt45Uou+qZ3qKelIEPDmEE/oBTTA/9ejZ/yKH7kXFYwq03poeAjHmWySY8wqDcmul4ZdVL
so5hEc5NSZk1LB4x9/q2bO4Ns7tS4+xzhIH5aClWszZM2WyXhYsypM5wWyyEd8zxTL+zrZuV1dnj
xsk5rNpJv5ea7ECZpQc9ULeFfAGmmq7mFvP6kr3HMAYXcB1EZeDvAnUtLColIBm2GfzIcgdDLE94
rPx0svBBGaaDPQTrfLnLNApHkgCUwf4MqdThlQIp1V+1rHkvlGodLfFqMttVaopns5E7S7PAFYAl
nYanJY12S5H8mrm2s0m50kX3QrsVnPM6Q+4VK7slfmJyYQodcMEdAjR5lWy3iYK7rVNFsoI1hjcI
ZyFxTsO8V+LQuI4tPHcNEirh0JianxKt1jwa1iM7rwPnKXlANXBiPkJ5azMUCGgdNRzvYE8ABpzG
8MGCD0wFwZpCx4j1ziSuhHCHvoBDoKSUsQG+mExfW7rxaJF9xBxFPaWTAGJsVFgWonZcxxh8XMS3
5Xqmpbmq52sttt+n6q7pjQiFDj8ObJ93dm+OhF2YkFzGrYtB/9h1wk1N+RMEADbO0VxLJcV7RHNE
ttQlnaeJPNrYhqljVVSOLXdWa033HOBuAEsAHBOg90y73EGhWTkxtatpaOHBHDLpN5N47Zv0eohp
dYv4FyXlk81AapVW3DMp9dsO4jSAkElDbqApV1F+7oE2lhvrgeWH0JNdlQFB7HxoNmsTafTbKYpv
ranv4amppl8KcIl0v2kTN58dvQ7BzukPRlzsC0YuaJH9OIdrgScUcvcSV3snpkSjEU2Fy34JLhEX
+KA5XsNR28OVjMEuwhKFTn/b2hFQL3GqeoVuSxvQX52UbRRAIUhqPJKx9qr3PDiLLvyIMAGzNk1v
UmIk52rH0wdvl7pltoRyPZhmu82NhH5OslgPRe3AZouRH5wmvTR3Mx0eCAvqfA3YrfxptjTRWNxC
uPWtCqekt3IApg56RcbWE0HRZbKnRXQ7zqOjIEaR1kSzf7IeskoZOl8EeXUNkeUMTVSCoVsXqlHv
WHdoHmj9Wovjt3xWgMqa7cnpy8iHWvIOO/BQqnI9JXnuTulyrQpcegNeg9a2quNCu+ANYElxAkEY
8ngm9m1oDDTu+5lWWmbXsL+HMEs2VZdxrUKtIWkADDlw9wiChdLk7TpQY80vMS5d5fAgJQeYiQKk
surNEBrRTTH3yn0U6QaShllZF0upInxNdOdXpSaC0Q2N66ZL7H2ph7CNOHitAglvboJFcy4z1NXS
9SCAHJgWkcLwp0J0SCMYn6SHxrX5mGNGoMB4upXs+RnToldK7O5jt4UHp12NWZgepYyVO5kMAHlH
21x2wVJw9KOyD2Iv7VsNQz7A7N2wWP1baNXZDoQKh2anXjwlbFeBWXH4F5SUVb1w2yClOfCJdmem
uKmtBdlHkzdxbbcddY7mBVoz4EgnJAoXj7TC0CsQB24UM85vZowAh0BIu/NC3NufU1hHOec5Hhln
lMnjMrR57Bk4RaiTVCGf+6Qegavh1MToy/F6SR19l9fOsG8baqt1Egh2IhOUReEuraEe6nCkbhry
jpophIrc2/FruuTiF5BDGi1R01sY9LE5BGperU2+XUGl7WCx5Y79GQL19ul+LEezipY1k1rAMnTd
QEzk6nRrLJWGMslp1h2PSOomQdCiXOqqfUgjaAvl54ddj8sDorNyozucMtivAjBq9XS0qWdO9DDO
UC9AYrrahHhjDLoMZmVAguiju5Eu1k3UT+R5pLSgBnjWpltEpTHecNZhLEdiINbqvo2bZaf2XUhH
naf/rYkSeWznfjrB9nXubJ0Du6cUlrjGcWGuUNmheROJE//onKi5NiI7uxnV0tiro9P8cJygma/S
Fh4xwcJVfqDH3gauImPR/pCp7DwoaFSVJXieT3jI+qYKBficsGAOuAV/ArclqJKBpkg4M34s9lkB
ey3KBpCiedrB4V/GvmJark3miQXEokeT1vZRs+o42mZ5V4W+rJhmj0NpaWuN/sVmMURwp1TiLmB+
D4TXZlnEM55fLVCFnhYxtM82vdxVnalgLOUQ7gDTTNeNXeqAUl5zuzbJVlQjHLed6tzHi577k6ZX
q0VTZLUyuzi6RXwJMdApO6NyyyYHIMwSfxeMkX6CW2iVG572IDwYw8hRcIwneu32iDvHnYrB2WV6
sOxrPYJa3PdNrXoWWQLL2m67k2ZlgVeQ1QI3qGBqqQgxr4a8liBwEyf7xf+r9PdEoZVnDFEJ8SYn
9Oy8MXQTkKAMgYMydg+hrkkYiPFoPvUcrp5rS440N+Q8XoG7nA502bpdV5rKoYR1/NqL1qQlQv/c
K4sFzXWkBteNdPQVrJnxik41VQSW8p+50ad35KBVw7n6tvehkxkvNegXdzBy4SpF0d/WsoaRbC/m
OiV34Kmto3tbUaLbJBzgE8QNHU/WT/kDwUA4rkfDMpgIFnJtAHVWTqJZenE/N6M8ylH+ANaufPT0
it0YW+LZLH0mP7YV57XGcAiBlbmzSyerCk5qVlgPix4tj4DE1lb7/8g7r+XIkaRLv8pve49eaHGx
N9ApqUvdwNisKuiElk+/H6pn/uXkFJs2tL1ZWyuzbjKZiQwEItw93I+fA2k9uJEn6pUWemoqCi6j
QFa4XrYy3yJC1zpjFaDWnla3mwFDWJqi3i99JXxOVRRcpqKC3wPCX9I7GfjBUtGXz0w3whqqRUIP
cuz8IHLwdYqFNA4sFa0z9nlyXLoV1u5BVZWvYmJan1fKDJDeIXqckZ6KRyN2L2TLPg9WadwB0RCN
nQWHAVyWYCToiejhmMkmbU9roezByM9ZZtAgdKJunz0qgIxsq6FmmyoSJ8eESc0yykNd2WfADoBm
08qUly6IF3w4ygA3BX1uhwXw/l0nT93jAtk7UP6+PEXJAssqnUScaed6rcgdAY3R0YTiTAWViget
mnmucxmOkvlSQZlTX1ZxdJBdt2Y7Zr2cWrXt23Chxgihl1iOt+sCrbEdGTWakCsN4rZwWSa3FI1V
8i51zWlDV1D/yORZhZyr7724udyR2rbg/rLIvloI+tDlH5EJ7JZIwfZRQTHaZvozEggN4ZIdb2AD
Rtot0usbrRovjnDRtMLFMi8Q6ku18ThW8PS4lqGnItiVuH6mRc6Aik0lNqrKjnyrEBd9SjjRwLwl
4o+UMU1THzJ/SOrMFtK0BLzKaWnH8VmDYucuKyTqVjDoqdBZZtOX7FepTQFz6sXQFN4QJUXljawO
ehfKViu6CkssgHwYXI1gJWejExSXJPFlv/RT+1OnQGVDHLbeyprYHdVZiXcoUage7NzaP3r0/j/G
y1mGxoEJcOzbmLmHH5f8OR/+a9cVz5fv3f900+dqGfrn9L/uhsv35+o1nO6/L/cXpA4UzR+aLksi
NlKCj/n/QOokWfmDU52i6KqskbmUAbj+A1Ina39YsgUnk6jxF13a2Ab+CanT/jAkyzKB6VkUcSVd
/U8gdeoviOk19NRUyC3/K2hTo5HBSMdMOWU78ql7aEFvONfbtUtqAFDZfvtVPZtnHf5Cm6qkY4TL
XnpoFZuyzF16hujRu5yWz0tIbd0vvexmCtK97LRut8+O+TOl3cqGv4lmQlisg+GAbok7+5DM+vAX
uLKre/p+3OXeGKrOwM+zKwe1m99He9lrgvmQOIvThM2h86gseONBcUlchouzulKYhu1u8XpfDGBO
DfIgcxdP8KtQ39cP8R70gZufuyCd7eEkufUOkQtf88tzjNaWLfmK24fkzk4TlPGpbR7zkxE2Z3kP
I3XQnJdT4uo71V33xTndUUrzy7ALgAd4QjjszX11R5PAuXjI99a5OpVhs+/D1ksdSDp2ZNg8yC8D
w4l2JudCwy5PCZSVNuAiigr5U3Q7ICw1/1nu+53q5V7GZYGb2T92XudG/iMIRkcKdDf1ZC/6qTvM
q1+H+q9hkCkPuYLbBIq7hqpd7TrfE2+j47xPgyrIPcHpuDPwvW7iTz6nEk8J2sPgohcb6l/bQ+cS
7Tm6q+xBMntUc4J8JwXT7SUc+dR0X97BJBFYd/B7djvTT+6QGHDyoMTJ23mAXoNzCRZ3dFIHga59
ss/2pq/8RJjzNv8uv1jf+pB6XNC5rT08OrFDKdU2nNHT9t1x8vWbaoeUjw31YwAtq1+6STgcjbvo
ZjkuLjkcHzPnwPDj6jfZvXgsv6+fGhkGdTseHRS/mtFpz3AfedpZOVunbpc/1E8XD3qhn6JPSLcz
3JKLpLfJAXWvMAu0HbJJnuTlfnZST2B/gkjZJYNbq3b6YNwau5Zvs5w0UJzcX4Hg7FOXw0aQuuJn
Naz38mH6LOzI3bgygzW9/iXlZ4R3QvW+PCi7gdyqvUgOpfd76ZaVGERe6hdewz4Ree37cCiepNv0
T/YP78zujB1MxJ2t79VA8NOb/AEgw1HeF0f9VB3M++xksAPaY7ZL9pe9euje6UEExcuW/t1Wv+qI
IsckQ5HZSKfFmbwxYRf2bu3CDx4OtmHXjKF1f/7sg9Sn5uNBCbBbXfBj3uJw3n1UdvDgeuVzcstR
1CHQcXsf/IcjOrn9iWqZP9iTIzuyZ5l2GoLF3LHD/DyUQpJU2QsNcB6ryEncxpFcxTd8qHh53gqr
HJqbeF8GAGn419upY7plMIfVnXaQQsEjTRHEQRqkPyjGFsZegxb6x/pn+TSG/SEP8idYoOYQbsCb
OoTSzskrZzzcU4J2hE+q2/JaH0ZfEx9I4QHieCdyqyfza3ySd9I5To8ma+mk37Agd/FOflzvtXvD
63xqqafSCOPduI+PxWE9Ewz56o0WKNWtybsjO3aQnTjNgeZILG+4Ip3IHx2AiLz+c7AL5/lrYb9c
sAoTe2GxAcR74h5yJPv7z4zPTy57kvdGjulkzmJD1OOQb95pe86z4RhkGFbz3IS9D5TOH6HStiV3
8gbenPoX1V5Ci/UoHOLPrDi3dp5h2N6lzuro9ja479jwI0pwjnwSDpfj6o/u4MGp5Q0H67ZwNH7L
zxwpfdMz74mRwO2zHORADjTXcFMXGQuv8Gj3sckh3Sz77XuL0/JnfKPTwwqOgK/MvMpPPLbArgkr
Tw3iUPRml4jOkd32DHbFLRwYK13QkY504BjpoIHjAwKySd75kD/iajqPkpY92D9jPMLoYvXt2QXb
4VouyhfWDsKssAnF+ybMHOPR+Bq7Lcsv/dJydc1VdjAdegLLOOPWoFJyo3tjh2iETXk3rLlIsq+f
Ynf4q18AsD9g/Nu/tst/cSy8raAL7v7X/wBc+LtmhM1lXtEUTEaag443xROM0qcVV1Y5XSDYvYtu
EidDnknrcuR3TYc7YCoHxzgmPIkLvoqCPq8K7kOOA0IEhh8padmfKNH6i1fa39GrcgabzmUnCkZm
0nDpzd0v4XAY2Ia9P/rbloX30J3db2Trg9HHNduCnfmx1+EVqUahmWlvy2ZzkvzBjT1GiHMd+bQe
SH67M/cRhqr1TUx55BVsYfHbsCdBzwW7UGeNiU55nv2GnxKMZuPB6esNHtVlM4DTyjad7SVW0PO2
nruQPCG/i067y+9VLtR4VQhhlyfzNdluciC39baLN560y1gsiBv8uhGYRd2R1Z17iYu6n7uyKrMd
nzrBwe4YdvNp4O5gZ3XQIeCW8zOThhMHsM7KBULF/6vn7JHrM6+yDeujp3ti0Psr8ym5pZfyT3eI
KvZcj+lmTQm3xVPkmV7DkJafPBandtmAf3KYix+AKyVP3aFh7ajB6oJacwpXcPRdyXOGtBnbOfsX
HifAKxdmPfasq2L4zABUHbEKC90VvdGlbGIvDulSRv/XnMG7z8OM/RjfASUgjlFjIVMYxXBqLGVj
d8EFbUu58iw+J7kVXwJM2CNdqB0lmwq1G+2229lCpd4fDihS+XyIL4oCJoh3CPa29Kpwmzzw7V/M
EwTsTEfHqE2ePfFEEAX1Mdl1+2ZbqK4eCDfbkzbcJURTlwVrerHfBrQhOg8loxe4/GBfnJ+gXGyg
mHaCVQDn9GsuNDtj0AWzsk1yz+BRfWT1yDgOxa9lhgPUNpxC+dAHeqiHPV4Z1krPCoUDNugg3E5h
Fy6s4+274O/lMpMTu5mX/FqYEq5iYqBgKoJWd4QdlFp8G2Uzdt62JC5HbFNYbCsZ6yKyxBKMR+S1
AWQlLnGHAwmj03nrl/VLsqs8fXGTAHMVwkXT4urApLO+VaS97YKVJ+KVmz+tnbZrfZk9KwdJMIUC
u3hbqenZDOT96ENb6oeRMx2sXReSvGc79LwFwhgb8lLcwUIYkhDqYqIdBF53/YuKGbaOm62C3p4p
BZL561Zhz3UvzKjCMgDMz6qSmcvFY0YDttSd+TTdqWdsGs8aDd0THfPMd81gVCcPCX9drmbnLiAI
rB4qKHbjw+JjQ+K3zYeDSiUuvGNDYuqDiecynSU+vRl+hc/AUc1OiLBFCqMacRTsC8JoMTBP2ovO
9gXcHZi4mNZZ3PpZCECUsd2xDV71aWI7loQBM4YHAC3PBnw5862wUgyfNBWBBPGrQ9gW0mHg1r7F
fcZ8t7QzPcul8MZ1Cya595lYV9wrv2wbSMlfm1vCYm2eZ9utiyNtZkjkUbNTHYX4E3wSt9AeO41F
ImA1dQeQsh25ki17kt8nTCPhzub1GMp4BCDmUg6zJTu/T75X522qUdBkoKDaPKwnf689i5DcDLLH
iBC7vimDhkAlcSmrEnSvh1U/XW7Ku+XHHG6BApluLyVcaUMsB1s9CiTeZp2pLACMIR6HSijIT/Ee
hrfMl0J+3V/8cp/v430F1dhR4HM38wGw6Kn7ASrKXnwr0O3cIQgS7fKp8DlShYzFF2yKo7bos8Bs
YFwBKhF2euJUZJOEJUqqAsD44UoERXBLnJNxpKA64MCVyrRILtwY/J/OCCfxe1v8LjgwIQWWQ32G
uKX2eED+chrOpPKczAec6q2eFfQEanNYm3bH5WVP4VQS7ZTIsc51qASUwgjZc0fc1QftjCgOOEl+
EB8MCN+fEKfUjwRiHlCB2S4Dk6MEiVDF4RRgQyB7Ml3L0x9HjMmuP0S76on5ZaGornwzcAq5HOTb
SbBpIk2f1B04pIPyTf1uPqq3acD08N7sIWY4+tf0h3VuD/ptGcRe4QPBgGSVPErsxHeCJ3htCMmA
v4WZWxwKnYHm0WLgURb2SyLFmJep7PIzLTTO4Eb2Sx+StbK1gBfsxunsW2LT58sz1dV+8fJjeoT3
03AGXwkmH6w6z5+sgdpAE2+nO+ubpsGR63Rf5AfEQjXWCT9Uj7yZmG97vMJ26CMMa4kXqWQzh9Vu
O4dZv56bxQU7P3umQ0D4RnjKAhS6YxR2rmnHj0psy7u03a0B5TMHntOvKGa6LzMPMXqZ3MmfvWfK
xhiF1gaUzk5kjIZjeEAJbZ3V1bk1a7fnt8XdwlAad2xgH2wqGJD5imR1SjO3OXNxvBRdmuh8SQp4
dRHAVP2k8x8NDmR2EV5kOPILggm71kvOpGfnn4vfehRUmUXJiUAQc/xq+AYKs7bMN5h8E6OwLdhQ
QuFO9nUfPSOGgfKum3V2/L24L85LHKh+hXPbwjqCIMwa3P9OHXIQPRkeqx2zTpLSK12d/TBw5pN4
T41twOfw4Fi7znPvKDhaBu9sm6bm28G9/Aq6U38LtrfFve5X5+lnFmzx7DZd2xEEmUCGAzYIF107
4mcBG6Xb475g3C0uexsUBsXOMEAyE51hkIjOOQgAA+f/5AnxPjnexXIBThFJb1GdcMgcnBqH0QvG
zqXTDDdqbvfBpHMMDS4exWAfaBoDodkdI7+FgxZBdIo/NP3mkR4In1R/MActw189Idjeift15huN
GwAYv2cdPTY75gunRK3q0+oDKMUom/jezBsDM6w5beBIgy3/0gfJZoa9bZY5AmCUCQuOY2pXPxE2
8gW/5osyD8FKIn7R5gMMmEDKT3biPj1nuy3GNimA+7LNCUR1Z24GBROv/sFRGw+zHRdBkLqvEm+/
ib9VmdzXb46xirXRSL1qMzaFOS0XUIAnglQizRIoK4kl/Lr3nTjF00kY4UPgEOcAwAMwiKwmzhUc
OtnfQKuwgIA0cXXo0xKorG4cFrdbvDXvpM0vBAkGjvwUuSQiU3u9iZ6iE4WLo3UDabAHwU4gkeGg
6QtvQY6JoHraa+SMuk/F4+JRddxFxMgwu2GxRaw/iZqw3Henwh8PbQj2KdRdjJCXnvqDvtss4uCb
D+N2bGOE4+f582zfGjihMuieQHrddCfoWH9sbkB63PwbuHQ397SQ7hxcQHdnHGb7ZWRzl/iDzVRB
tco/cbPzeDuV5Zy4WriCw+PPI9tos2qlk7lwL2+Hys2vmG57QPLER5dqr/+UCHzJH8HujNHO/AuT
R2KJJN3mUlYOlmhGMllowXPsXfyCr8jcbgta/c0pzey3ycVM8J4tRovuQIwS3WgkGoiabfnT6m6x
wZa+k73a7zBk20TgSwMh0P3KRbGMESYEnzLtMPbCEwE266l452q3Ig5wRzcJe64ilYUeKHt2gxhi
yanhXALEH7C4+gO3jhmAStkbPwl3KxtN8WD82Kcc9TW89hjimIMFe6l4bA7OWamPjgPOfyb+AWix
BaouwuCcxBB5COigIUrCavc31m19Ej9nd2UdpiKhXnaa2N6bEaFgHztOSRBWg/MiugOm4W5rcuLn
lqPWYTnE/hPU1Q74epsiOTaiuJt1J9m3mwEJt6Mth2v2LH2wHAExMN50s4WIA/HPFuIpMMD7sADX
+8KjHOFsgeHMxA07XCu2BC1dho5FICwjk0NQVyvH7VBisB/RJMdKYceO0Utxjm8nd8YmbSmHEjNz
IRoz3zsta2/t1iv2gTKvtbxITFQjf0g36h5QCGmILd57Eu9X1INt+TT6q7sFsiamcQstJf9yK9xM
ZJmRR9ylD9RoD2TV7taX4sjrPwEQ+EqIj/fMvUlIktxE5I+36CG6pePuYTzUBylQ9uvPivwm2BZn
9WSynIuf7nQCw/7IAZowhqPxbiQk5hDnU226KYg19Nv2YDyte/J7brfDaXr5vmKJpMfyCDDWOn3F
OWL6XfGcY/BWz6MxbCffyl/B1x3xQgS0Mr4s8geSnA2pCUAuOwtRDnd6GRe72aEAfWgO1k2xw75j
xUmfk3lTbuRzdwBNRVC9HfCzwAp/Gcz/2wWbU/rSVl31s/9/geFgo5N9u1pz+9w+v/wo/lmteV2c
kbZP/qMwI8l/WKK+1VkkHfSizF+mH11PykeS/pAsVTMNgwZHiULtfxdmJOMPibq8YlLplEBbWeRY
/1GYkbQ/dEsDLWiolqRqmmj+J4UZ6XfJWso7ylVdRoige4BTv9vETc5ZXjpyxJGhZ9lV1CRmNBAU
4QtIhPOsDQDKaZCw5JjqbRxKkU4qVqlfLnPkgI74ax29mfj6RQh1nT7eRnSVPp61Xq4mY6GsU4t7
U2hiN6ngbOutEj3TBAQVgkio5pSegFTv0dRQZG7UjgPMOnwH//4JIVaOieoKXY/0rMJdZEuCiX/u
ZJr9SgMpu0vxSPuN4dPeRgl9zYi/K/qFIF2gU5x6VFTi8If0q6oQs63V41pmZ0b+aVk5ystzO4WX
oovDshXguzOr3gNQFdNLs/5As28Xl5WbrfGtWFWPcAc8NuVwNsrcAN2XzPakZV+UCf22RpBeplb8
JA0wwV8K8WHRqpj6A/8Zev1mXbt3IhnlDXYZ5SqPKPU1DDnNPO4tBG3gQzSdQeKe4wQ6dYvW25r+
WRSN3SGFyiKqUUrLvlYXYwfSXKUpPXbHjuZlGs8CWCzDMtZ/wJltl+M3Gi4RBJhv+0wjG5kXnLYv
U7lDpBycN3zMjpXJo4cMH9qQ64iOsApD7dqgbFuo+iMdF3TiGeNd0xjvcK/Kb3D1yFcxG20J4gj5
xrhfoumWNq1De8lo+lZOTHJIYyIoCnUsnESLjM+RwvpdjOkr3b+Eq5A/2Vrf0GcEhraOH4CjBJol
vwxmHwUrCgDIzxZfFCQ7bBb7BaLS+HaIaTV7ZTp+E2/+Ntxk2W/m4XW4iXwR8qKC2Ozh8g2XFTSy
tk9F2bXM2TUU8kVqdG/SThRvMp1W8XXUxU963tMGlLg5ml3gWwsHLkSOBQ09JhOL1gZ9e7QU+MKN
6j6ep4e/H6r0xoKSrwh44E1NNHRx2/0wDHSFX9xLTCZjRA1spN8MQNxLq7F8zOqxULIHxHNBSCUx
hawRjb2qPqLru4IfN/Z/P563HvoVaY8OzgP+M9qRTWWwB47j2sDOeo8sWN4s4W/s0a+19uoccEks
Oo7EtkXMvT4C/z7SzUTeW197V9vgpqNx6R1kR4FOq1JAqp80SwJdXSGXD3FJRwB6jzfR1tzbda0d
F4gnazDNI5z2VSzyB0nuwiozfvz9XLxhzn/Rwb0aLGrU7bxUFcLKF1ra4x9WieYbuCENjH5hvHc4
eovf7tcifvU1GvYvLdOh2UvVtNug1HpTMj9xANmDrW5Il7Y+D/RFWdp7bIjyZv9/9xyuPFV0iZGt
Ki4N7f/rA0pFB8Q1R1BFSWF3k/4TOcbIbREQfcrjwUmXLMx0sgQy/PkCSB0WBqIx8whaHM2RL1kD
ZLtrxz8tCBzsEop+B2RE+U44+msn/G6sVz5M1xYBmj2z3vfT+LXeZMLkdGvPUmntN1WEHFOIEPXY
epLljtQ+vGKmWn5u5QQMfAwHAu7FW8T+SzmQpo+BdkugkKDwhbDCyRP9MM3pS5PK99MG7STmEN1a
gva+FN/h5HvTGl35jNXsmilRlWaPoDRAAuhBOoi5ZUV/FFf5M62n9EUMMJnnzoh60FJzIgCtOGjC
DW2Qp6VIab3X74SZQ5w83E8VjW2d8YKhDdEgonEjbsR3DKfyu8gfwyld2fzLhRbFMrKafdYJQDcG
2Tyu8BvbK8CwszWhZBeDEkQvFUoR2vxJzkj5faXX4o0mxbpdbt3YUGEACY5V2yplWm8jmvMvUclZ
Le+6sJCjJ2HKPtH98LQgSWZJdG9MOdn1Ln0WwVoSiaSKk85iBdvDcjBLg05YTX1ULsM7Nym9dZNX
3iFCqNOsVAmYANwl+iU9QJu5L3Xrx6iRJLgM57z9wuNCEl3xAbUdAMH6l+LyHr+z/sbm+xU+vtrw
F7NvkR7WajhRCtFBP4RMe0nQA/9AclsTUlhqTsILHnVHEKc/c0V9qYWGwuyAKA1QzDbQVTIF5gKW
HlkogHLfUf6kAqtJ1Bi7DI6oEjU+p26bzEaNAx3ftb9DOEkN59gxSlAkdXsoi/GgCheagi7JJuBo
aqAAGsu/DPLRrKc8sASSLJH8vMqCSWg2Vk5TQu8jCURTgB2fVrPYKZ0yw4vfkSdsxPuqlSd/TNpv
WpQpNLlGtxryX8DyhfN46Z/ywvicKPnXESNOnzPt9bES1knszRNNNE2ifv17uy2/wRj6y9e+mmBD
7CZTH+VhL84EtF3cPHaj2rj1CEaXtnywt4kM0q9VkG4denID04WaAkbRxRPnvkko4tBI+GwlgIrT
esNrRjGgevqx2gld8XYmEP77sf5i9PuNdZM2R/xqrHBrxc2oDOOeXslzO56M8azQmawqBeB0OLFU
mB7plZTd2ZCgtYpcE65124K2ySJg6GLSiiWdjckKPVR7k89fUaA+GYIZNCBza5OS6GyAO9ahK1XD
dkXYVo2512hPQwkhju62DRXh6hvA9bBUZAkxvfY+1w2aCWhNHEsQ8JJHP1ChH7G9QF2P5fh9lg0/
1ulKpTfy7+fhzWe2Fe5fzUO0YueSaWz3mmBR1xvS4jG/0GvYo4e7k8wWWJYJYVQlollegUxnZYqu
sFqoEGrrcyq0cahmsCSm5aXwOrExXHS8SxqUKVMoKqRd3TKv7w12c5O/e2ibZXk1WGExQbxCY7DP
ylyTkTxDxhKF6OUUXZKIWNm8oYF7Qm2WDQgFjeGodLY7sVUdVV2K4fpCLBn2lyS9NWn5ephKk/43
iHRP1khPiLlJxwGvhZCrho1R796JZ/S3DN92O6+GvdCLvdHrVXtg+r27qoDF8j7Xw7yDC2K0akBn
Sd3TGZvBVKDCpzGWF5SiB8gNyrg5oglzjzYCJB9LqElQTJAmIrFcZAlC1LrqjGIEwQwwRgfK4d4r
Coh5dMgHbRmSW7s2ShHKImOmnYg2XCu+7auSPH8sIyqPXm2o0CJmN8JIWS/hD40E/VUqLmAQe9in
kEu41yKCvi1qhA24cpO8C8el+Gq2yW06SUGtFgCZ1WTXRLTxCRcvi6ASsI0hqb1YEcnEQfqxi5Y8
Zx9tUb14mYNu1D/3eU9QbVSxN8JE4chFMXnGZCr+O0v7rdVyFcBITa4PHF7rPdKEzFfNYaLrphq/
V0bzBhSngoMknWNUw49ZlVu7F+oVUq2OouZlmLxK6VDaq6TPUqft81W5A/pJU2jScDpRtJtZHo/q
hfbeiyK9c8x961TyK1Z9tVKqqb6oRlYX+zw3Pydj/62feQaaOFFElpNbw9I/y7LxuZQpgsJIEBTw
irmpLtA/c4ERoJHT266UnuEevv/7SXxrROJVZKJgcpPZuJDJaKT0RlroD3fSUe4fIuUSJoIOL5hs
Na6MUKKHXBxyvtllClF43LdqlRgBBgYilpWc0SmO1hRityh+Z1+9lfche/Qv+0oeF6PverHexwly
6qLSkMtXujhQCl3zCKLmXY4utyHoN+jIiPZq9TBH6xpk0KU0wrozbw07legL0yCTTxArDDfEEe/M
3BveULw6YUpwApj1AM/IRc13MLMEU0VRSDBPBu2JOlvdHFZf00ynlJK7d77zjVOteHWMLCGSkOSC
HpMolQJ0JuGxRaswTc0DjAnIn4pBZyH0rZGjn6n8Z9FT10WBDF8lGZRYp3cQDp+kfwdGKW0P4jf2
WtT+9QHx0LWpQQtzb4zjk5IVuqP0JHarfL6NsplTXUceRcsvP+i/O1ywEkpSPaic+p1MXTVP6ely
XaT4pUpVKoJt9qybwjsEvL9Ok78b2787PrEehHnYDwkNteRw4m8RMfNPaZHQ/hsr2gggcrEbgtE0
HQ852bCi676JWnVsU7IBo6SI4WiOtU/GIN0TXU53fawjDioV99qoeKuefTUMDnRQZEIn0N/8/TN+
y2OLV04wKgSNzJ857KVmfNJQsKftnipSL4BKaMuvUt5/m2IcBB009A31kKgUtC3W9IRoQ3IuaSzr
Usrx6mAofryy3pkEma7v9Ed8Iar9+1H+Orn8bno3o/zKkum1sCYQnw17WYKDCUGXk9TMOUxll+9K
M3B6qsBGcvC12xXaNLU6ShXuzhBNRlYyPCzs42risJros9ESnA2TK9RyH/wa3//Xmf5N/u/vMv15
2gG++JcU//aRv1L8hvGHCQzaQGhdFU1Z3FLXf6X4dfEP01RlVCoNi24KeXvU/6QzNv4Q+Qh8FxQH
NhJkNtM/ey+UPwz6OHTL0uBA1UX+9E8a59u/1gkM0G8m1LdN+W+rCSrlKy8kZWuS6+tF9yqIrJzC
QpUGsqd3AoW3Ln7lRnS9oGsz4uKSUH6SLfVJVtu/ltl/PO4rH9BXippnVql5qsY5eqbhFVz7qn/w
6lfWPqd/GaB6pXumPt9AontQUk6ErxbHP57Aa+zuW5NyZbqXhUYaOtuosY3Ct3LWnFiE3vhj196+
85VtSKasy6OBwkMlqw/FnD930/DBZ3llHGMVQq11LoH5rrBOQaUCoEHD/n1s4FdGTYEsb4IdS/ci
usqd2Kh2NK7r7scufhWuKrVmLGMVaXCcEIYja/ezUYba+djFtyDl1ZRb1jQNOZ7Dg2OUM08poKd1
ET426crV7jTkdqBgFake3fvC3diL5g4a6v5D6jQUEa/2Zxcn+mjOg+Zp5fA1GmkLqpWnD02LcrU/
q4kcSllzaaNcsq10ciyhJvjYta92Z9EWF2RuOULUmwjbimSy3bb9O7HvG9tTudqeUTbMURtVPE/p
8j3jaJaWze3Hxn21O1klFlT32Kx4AepamO7URe8EhNvofmPGf6U/X63CVa11BKgzeNEJ7eyeTuEb
dN4R586jd5K+b83L1Q5NlETIpAUeeroLd4ZIw8f0/WPTcrU9yRJY6yQmmidN+r7Vxuc6/kcw8p96
ievi5jiimgPNFIlAaIR3pUlX8yDJ78SLb8zIv5UTIdaMCjGavVFRj/pahmXTex+akutyH0Rl0E5t
+16FRCWR5X0uTuHHLn21MdF0pm4okBttBB3mSkPofloKHBMfu/rV1lQ1GSpsaOg8OVo+q0N7JtP9
wTnZlv6rJS7rsH5HYkpvpSh/XycamWHL/vqxYV/tzCRfLto8xMDdzXnxtbGmi0NR35OWfGuhXLnO
iwnxSTx2M3xo+m1kaTBoNY8fG/jVrhSgOm+UZVa9tJafJk39jnpD5n7s2lf7slBzJR7SYfbSRjuo
hXYe8/GdouxbM3LlNEs4VYQiRcKVrCjdAn12Libr+4eGfV3xWZTSGitxUr0Lyiq2OY6BpgzPH7v2
lcOUYYhq9HSesSdq5zSG9VMo14/NyXURpWunqq44xHutOP2ohe5TrHz72KivNmWpztJqZcx2K5Xn
oRrOYgza/2PXvtqVUqaotUVZ2aMGVR4uqT480uD5nsbgG+tE2l5/tef1dhHkvK4RilTMl0JTH5Bh
fcdjvnXpq03ZVpAFwecO8lNfYPdIpP0lSt5DHL518attOa7SxmBRzV40AJftZBLks/uxCb/alXk0
m8Jg1QuEe/KdArkRnBQfXN1Xu7KItLVp4waHZmwCC1p6TNAv+di4r9OdGRptula3i1enOdSTxUEq
0495hutsZQyHfWFuqySn2utaoAyoONDS8KEJv842RmYddREr0TPjUbaHBAI2NHk+tjWv04rKRabD
oWGhjAPKJBflS0yd4WPjvtqZsZCPqiCxwHNVBGd1meEULfKPhbLitvBfbcws19DeUHpcWt1/ESs0
dgZRfEf97o3Nc52GK5o1aVUDk1K1VHcvBgQDaf5Bp3bNNNFUhig1NU4NUpr7Pk6+DLn+wQm/2pmZ
RDEzYZ49hWD2XujS8XNWtB8zV9ftvo0Cp7XZlwvMrZdHbdaRdnlPnfb3821ctzLMWWV0Rlxufj4v
7WU0f6jahx6lYV35S/Uy633XFTPVJ2VfWqotFcrjR5a3sWFfX6/ARNFNET6d2eu0iwZVa/mY5OsH
r33lMGO0mATEo1mBZrp6RS85RVGV/scGfrUviQRVE+1FYp/W+JnNPR21YA8/ePHtGb/al1MPnV2s
pKxBeQR/EV+em8ty97GBX3nMRG5Q7hKZ8UTqT0oueVqXfij+RrnsX4dtDaICPD9jCa7CD4RMXlA0
+dDGIcH6r5dOUIg1EvQFvQwYjxsZMjgO4b0i3ltb58pjjpDn9RqnB8+8LPcwpcKykufv1FHeuLZ5
lftpC8BGqYRrUFUZ6kNNB0tXTsKH0lbGhkR/vVAMsYctPGKJ9wlKvvGEqMkiXNIPuQfDvNqcRp4J
Sp01qweTo/i1kHrrOYqm6UP5H8O82p6ZPkul2WmzBw3yk6hn90b/se1jXu3NXpGGbI41sspCD9dq
qqBlJXws22aYV3uza+F7oyZDG0it3l0WWADbyztnh+3O/z39Y5hXW1OQsxFCsGbxRGiC61H0xH76
cyrpx0lT90O737zaosCg/zdnV9Zjt80sf5EAShQXveoss489Xsbx9yLETkxJlERK1P7rbx3jPnho
TwYgAuQhcGgeqrvZ7K6uQk9xMvtp7ctzzNSZyLfkiF+zdM9FOSuySUXYvUqgDBLZ6fOCikrYtj0P
VWuioCRitpOYLAa39L7mM4v+DVpceC6qybBxbQaI19PxuR6W//X2Kmxlzz0L0ZTJnFDE8aX5pxnF
v3jL1kEJLTpSL10fhKmY5lh3CB625qtJivek/Ba2a88xoe6ykmyHgvRUj+9dDemgXYXFK+F5ZkOG
qu92xCun0CJeM8fAYx1WExPC80y602arF3jmXm0fVWc/klGewo7E80xR9nIWFkSXnW2v045DtsKG
BSvhe2RruUREAVUNZJtPouDgowjet+eT8wgKSDbDJ/s+uSUF+ZRtYSk4xpo8+9tBPTowtO7ZPn9B
0nzLxzTMSrjnkECfShAlA/a1t+JjrfjfuxGBUYp7Lskr1NlExdfTgLY+GN4FJuzL9HOQmXDPJ4EW
SLUmNjlBI+VuleRpz6agwr3gvlNWg62gMwFeH2o/Rb3TJwXVsMAD99yyhjZZatcE3B6mAq1rch2p
8UPYkXhOCZL5ypAWS8dd8leVrh8Bgn8LFv7KjfMTT/hLmlyVACQnDK6zJhXmmFF/FHL6ErZvzy0h
mwhY3gYxREiofm/s/lVeuJjD1va8Mst45VaNOnW26XdGtVDVw8MnbG3PLRsSp11SGFDaTM25K8A1
SMs3ItXFiv+QnjDPLaHs0e0W6p4nUjf0WzWDBhiqN5ioywVcn4GoMsyNfk4N/vJdk2FrImdQ6RS0
+Qpy/mMzFv8EHQ/zPLQYE032HeZI8PDma/p55/KvsKU9DwW6e72w+SP/KccPegXrq8kCl/b8U/Fp
xvQoqoWKTO8UB4lD1wcuffGtX866TiuIPFTYta0sqG0uWrfUBJXFxM857l/WHkYBRTTwjZ+q2q7H
utlWEHhG2xvZ8mWHfzJHz0MxPjPLRgyIiNE2fgVczj20ReXeMPbXVvd8dN0ki4XCg7Pj8Xc11phH
mPnfYZbi+WjaQlp2vGTKtm2fphW422XIwuKWjwRa00ysPEM7E3VO6GLrfs4J6/Kgjf8cFvjlgzrg
DTHxiuadmMVDAiC/ojTsfks9x6QYwOHQPUfvrinut5lbiJToT2Hb9jxzaTg42rMSCW3zEQLQf7dj
9jVsZc8xcd+7QlC1n8alk1ft1NV3BR/3N87kssofLDz1fDNJl45QTDecQOjuwGZQNuu7hu3jB1dm
ZXkM+gn+KHZ9GcOeGX4Ck/2d3eSX2MqrsKU9Oy8thYK1K3E6W/x3NEB9fUvCyiqpl5BvFsPLo0Qz
tugh6jYT833aqrCQmHqBZSS8xZQEquIJAY9HLM8Jfauw99oX9aJKVzIS7wY3v3S1uYF23mHGvLjg
UREWFFPvyDE3zxvMRaLAbPTHMok+75v8J+xrete/EHqN07JDy6qb2E1KocYbVWoNtBX58h6aSJEq
26Ay3pTu36xiGALau7DWvfBhTOnSuKjI8Lwipe0hSNV9VgDchh2LF1xcLenWbBdLrLKnpRmuipWH
Na2Ej2JaI9WZDeIqpyyK2jwu+feFQ0IkbON+dKmTRkiGjbflBpLpFeRlLhDCCELyl59znCYTqw1l
d0zcYSYQUKDetWnYNeTzWZRRNs6lhq10GL09uBZMqWCwCDNEHw/kHDTuZw7vX8h2rToQZg7z+6AT
9/FAC4HUbivwORNiD3023c66fg5b2rs+OQSzgcJHqrVHkAOGWnd9hNpXWPE98Ux8hMLGStGyPg2F
foeRkseBBcYrf/BeNSVrug6n3fP6W4xEJSbsKexIPPsGkk5WWY9d27IA+eF23cjoJmxpz7pj3WH+
XixgOtqAht6mOyAcwgL4T4aCX1IszudV1F0M2073c+HAUVtn57Bde5ePKSCbKrduP4mIdjkqIXez
aAK37d070WAAiqwYSIl7CK+s0HXFpErQtn0kUNE68CnHyCIKAGevRbGX0P5bwoLgz8mcX47bbBCs
t1mGIMiiK7tl15B8OYXt23PJ3po1g9IcuifpaqH5fFG+7dewUOKPEkPGvo5TgFxP0xZBBbLdMMze
mTB/92d/8YCAoquQSPNB8E6G7q4wQ+CheE65luj29gNFAkQxsAz8/A/RBb5Ofs7V//ItZU15Pfaw
Qbuwx7FydxkADf/9Lf88VJSJ2MsJKZEllLBQNmRcqx2j7c1o8i6usluSpu7jnDbkQeyrfIIS14Fv
zfIQY3ztS5kmyx3GeRw4uRsO/ad5pel0tc4dFN8gdfOOEg7VvGEkxQ2K4+XTtpDIBCFbhY/VMePo
VpBU4awF/ZImxR2z3fV/n8flc/3hZeJjdZJi5gOQbjP0d5rnZABLoR7DJitAl/UyddggkGsb2s6n
Pftme/407oHvQB+ms8To746RsaethYoRRH8SKMWHHcgl4f/F9hoQRk06Xu1JdPreQhuXWR52tfsg
nWiuIDm/ovK7RLw9Jn2F6WjxFs/Pax/Su8lKMcLe3A66XuHAZVnIBnLkS9gAjvBhOhicVxhixqn0
pG3Pe4H5TqmTNxK1S/bxJxv0rrOkKUhctPiaKxDcHzIzQzRtO2hQALTNkIU1Hn3AjhNFbwBdhLTa
MlZguy7G7BEFxIEFxkPvR2Ri0XYv0Y/lS3EPoeVblcVvLH0xvT+cjz8rDZSH7UeCcCgjVz8PEVKW
3PUS0shJh1MLsXtMsb20+2KDsqhLekiv2hE6LksLLl4GApCw1b1Hoclql2o22JMrNBjVxXhlmupT
2Np+mMHcdZxo7JxM0ZUmybmr+/+FLe3lyzs09aq1x5j8Ds0wM7nbqLdBdQ+QA7487zZSFeb2MwTe
xkHqXAyXEdEVsNqwnV/CxC9hrBgY9KydTQE0FOlxQSX70EbJW4wDfw42mIR8uXpfKT62HJhuui1f
EgzllkMc1g4HHdLLtXe9g68KldXTTob7uAR94E7SwO/pOemmLJOd1JhU0hNY5MoKMg4rC1zcy5yh
Ldxv49CBHQCipvlY7Q8DM0HvFO6Dj5RI1xmMV+y0DPt3N3c3opIfgyzFRx71ICICBwOG0FUUOTDV
OMiwuC1skJD/hjxqaYMhcqxeJaAK3urbii5vXBuvGKEPOzJVsYt6AhsDBji/lFBDlmvYoCz3cUex
E2JNC8ybltkEHhWV/VuASSEs0vq4oxrTbKCbwb7JpG7EKB5mGuiXPu5oKGKnqcbYJh0S0NjX4EoW
rTyGGYrnmJDHHKd2tvzk9l1ekyr5uKTbW/Q8r31MzzP1nqyAZdRY3NrnaY6/7N0clNEBhvoyoMx9
UtvFAkQGIeZPPY9BkxPW68C4+MulK8iRE1rBTngHofdtTs8pa8KKY1x4d2YKVeKkdZjdwgzxfqBO
f4ZS1xD2MX3QEduVVrwQMEJFHmUHIvyIhNm38C7NBZcDYz2Y3FaUsW7GYUyBTC2TsCjrA4/wMcmc
Kmx8LeZn1Mi/2IF/DjJwH3ZUzmxLoNaIpRcx58KAcHsQYffxRVHy1/tYysauW9rwU2XsHdn6u6YX
geft+eWyybp29YIBdhGDYWjQT2OTxHnYmXh+qTSk3GeDM9F7dFeJ2eU2JUHPWv4b8IgwQNEnbJzI
XR8JatebicLmwLkPPRKVatMdasinbZ0OHJTIrDVBJRvuI4/GifFWVTOYdxZzX+zRSYswADP3cUdl
pAu+A8N86uGdV5eAoiA1G2YoPvJoVE0DJXscCVuG52IiV8nQPgWZCWcvzZuDsWtL6cJOGM/pQC91
WGfQT4WtfbkyfkllxUQSvcw4E7kBqNvW5HkuW/tX2OKeXxaLkyWEuRlEzJoVDD0NhIrsWww2r1xq
3PNMGUfdvGoM3Ue9fGi37NMSyETAf1I//nIoBAN4pm1nfmonKIDX1ftKynPYkXj3ZVQJEgFlfaEK
sKAJZTHPMG5qytug5X3wkVLlNNYXE9/S8cxW0pwiFYcNKHIfcLRGsXBmw97T6DkZO/CfR1NYD4/7
iKMYAPpqbFAw2Ir071WjvDy3WRiGnjPv0oT2N1myi6lM0bJ/qirGrwhRNuy2Z757JjhnBuH1Eyiq
HmnaPOxhDRRMj790zngFHgNOxE/RMN3u23JdjDYsb/NBR64nxtF64qe0gRxEok7ApQWeh+eYBF22
Sl5qPyLl5jqhrjqDcjPsXcK8K9OsyZi4vYRYaqLuiqn+pLcm8Eg812xVV8VirJDfg7uXaqi111q5
Q5Bj+oCj+DL4WHRIUUQF+rrMqZttGN4ioX4lFPqAo9mINUosTrzjoJVvzVp926ooC8uufMxRaQaE
8RSkL9aWkBKjrn2P3lsR9kFTzzetiddSEZx6XG/sXKBc+W7Shn0LO3bPN4tpTpcJiABQBtDk4KS2
ebq5sLqBDzwqtrVcHXjfQMBafAfB65S3yx5oL97VaRP0qSqFJxsUICCVQHSHsUL21qvt8vN/L3pC
Bf1lYFnTSKCNgoDYprR82KtaYdi3pRQ6fXy2YZlc6rlqb9MevwETp7ooH8sexJjkLWXl1wzec1UO
dQ5cFpcoMLD40A5qPix8e4sg9pXVfSKiJDGoXVuYZFMiPdRF3xymdU/DMgCfh8h2WHyMQS2pB8ga
jPzT2omvQdbuA3h0q8Q2MBwLnXn6WPLWPo96KT+Gre55ao0xq6zRMEkq2de5269s58LqtT6Cp44a
JC0daMLArW0OTZUgW7QmsOhJL9/5l3ROrFYo2Dk/YXh2PRSjhlgL3wPP3HPUwTTzuGIm/DQVE8Sf
khUQWLmXYdHRx/BEQ5cIkP6i7Fmze+Qx15yFIbK4j2hslipaflKcsktVJQYfLzr7cWDHwycjWlY1
uMyipso5VCcvPP+YNSzyIEv0wUdpsxe6U0hEM5WqY5HEfzcmrI/IffRRvfJy5yve5MU238XgZiu2
twYXX4krv4mFRGz6f1PJ2vM60x9knj+EnYjnm82aqahIsGvNi/Ysyup7J8HaHLa4d4n2itqZNRRP
23G/ySpAMePU/PjvtV+5iXyVDhZtbQtIMziU1rJ8tntX3ON2qs5mnsP4Sbiv0LEmeO7LDmfjUgzP
J1qMt9kwDmFZo49EktnKq64jOPmpeNSgfVu5DMsvfsp//BK3yh6i59GOpSURmHuT3+p2DoJj8p8A
jl+WjgVgcJXAmTBHHmYU+kRhdVjq4iORSGp1Nwl0JSK36dtl3eUZ5Lxh/CfgF30ZzEswcUCGBofS
RPJ57VAIyYgII/jhPi1Rp1jLMLqDhkqzNTcmAYoUbxkXZio+Gimri7RNLqElq+jfSi8DRhiTPnBx
z0mXtJSmGrF4KcdjNdI7qd+Clr3ioz4xka0mpUDNmp6UphQa52nivq9dBI5dOo5xYFD3cUkQJumL
xOFvWVRd3w9dNB8gkhVGEMN9ZJIxNdj8ExjlSjdols58OaqEvZHpvnZAXqZrAPom7YAAuURz92Er
v4uaHxvH0zfWf+Xi8DEKjbAoyxeXzavpI7f9DYnDRjNArPvSndK0iFo1X2qLFtT1pk9uapm5sIvD
xz8NKi62MVbsNNruITP7dUllWE3Uhz8BLt3alWPfVQexEtePfY46YFjt3EdA9QZQx61DLbcAYO3U
duS2i/YwUBgi1csTr+N+HBeDjzkZ8zDG3TveZGGjntwHQZEknSOTRqCDy6pHnqprEUY0x32eor1x
OxnJJajL9MPE2gfZCR1oJsnLE0liJV2aoky8llbk9dR/WTdoUv13gvGK7xDPN9doGDCqjyOZl+1j
OZY3mbGBRUsf9sTSyPZbhI27db/oMH6MjA6yb+YjhuIYaoNsQTQUXXLBxu7nCDSCQTc085mKaAqx
nFnw9CQlSKc4iU6TdXvQgTOfqygu+1UWHSxlKMqnuZ3e2TL+HPItwRP+0lDwck4NG+CXACN82Ahx
pxrDNsf/XvzPQZz5mCGtW8ARAFhBkTj5UiRljlm4q3bYg+7nn9zmvz5Cgc4u52EAQSgvxw2cC934
wdJFB6WKzMcMjX0/22LEFx0hR3GcVQbAVpm0QUhnSD2+PPeIk06Ty9G0uv/AKL3hJKxhwXzGoqhz
Sw/RVaTP2hZ5XbL3as5koCl6ZaJMIYGuFryeIRhzW3fNM1RXgjrlzMcMRSswyzrD55xaqNlV+2IP
KwQ8/9sU/xyzmI8a6iDMOcQDcjm7RMd+NHcQhwn7lD5kiEcGrzmMUJ2o2bucOqif1mz7N2zfnn82
kOwhGcW+kwwi3/1fXUqDak/MxwxpTua9vrzhZDUehWE7YI5LGCIeAgMvzZtIGokYdYqTjaOHtnte
U/sp7EC84hBiLOFCUKyc8W/1IP5ddvEtbGnPJ+e4SZcBhKQnjHllOYUI0mkOpChj0rs0G8iHUmXS
Sy4uPqALdXbVEEbbz3zE0DTPvDQuQSCECC2wPTrJAe4Nc0sfM1Rm87zyCaeiGDmk3fium3hYAPcR
Q2NSDSrZ4hSKLNCl0uPw5NYxqG3LfMAQKcuBSorzhjInFLMszTdq3pLgfCWa+JChVE66G6vLzaP7
4anWtPkkt7EIXd7LZ6NZx2NhcS51C+VHnTy0WVghnvmYoWFWUxsD+4B4spk4jyBpcCcXwAbD7gcf
N+QySDY1KUlPEBl+TF15zEoZFmd9vqJ4SHct6YCW3BSZ3Ozl95Juz0GuLzzv3FmGfirFiUPA63Em
nNzJ2PBAU/TuzLmPSUZWbHzi4hFqQB9BPn4K2rePGmIX0b9hArAZomkzySGdON3UYq3fGj96xdB9
6BDjm2K8APRLuPkZmsMlOtBtoK344KGdAzrdlkAjroU89VQ9FksYbRvzoUMgfo26tEdv2PZzcsun
ghzitH1LLfiVvNZHD40RpLEXOwAnmJQpdMgt/VcllanybCzLwC/r3aDlNIDQCZogmKdfoEEvlnyO
hAl7rfj8RaTcdrw1gYIgTZ8+mAicxBiYCRv3BALx5eVv5AaekQnHg/LZ3abpt6xvu8Cde47qYl5X
lUMHtGeDPBAtb4bazMcwb/IclaD/2WYNktvN8eNcFvUh1fwt4a1XXMnHETHIaciSXCYcdFzZvHYV
5qkmtYRFRx9J1Do3t33SQ/Jhqs5EtR/3PWwUiflAIjvH0QI2HbQSC6lzVbUmL7YwflXmA4l02yjo
WqKTGGXbeJANtHSdrAK/6G9AopWs8yIghMGFOmRD9o7wsIY5+w1J1KM8rHWMchlvVA7D/Gd5S6Hw
NVPxcty2X7RWC+AhbZ31+d7U+tSoKKwBypjnnpvifbZKgciSLmVOSXUXjVMY4QXzwURdo8WmYsJP
0H3tHtNOTaeBqyHM+5nnoFCznyhbY6yejENOIMFt+uFDkPP7cKK9WyHvOQKhOLcbdBH3UebVWg1h
OYCPJ+pZSWvaXlL04XtSZ381Mkx7hPlYon7tuOr7Cyp5K/5ueOlQOivDyKiYDyXC27Ptd9OgZqZ2
AGVFtQ33EV+zz2Fnfrlgf+mZZTZq9YD+EMYbAWYhI7sGK5ANS0V9LJHl0Hfriv7SQqBXICw9TW9O
gL7ioD4JUGFlByHVyyN0YsXD3o7fJC102KvIRxKNSC50PCEXpVMfnYiZfjgz7kHoB/Ybgmh2aiwG
jSLLlFWnmvc10BtZGLML80mANIQkh0xi9a51R12nW76YwPFs9huGaCzNhn9QetrjMa9j+pWWcxBa
hvkIImMmnUHWGR90JHe6T/6WSoeduI8giiEJlLFLHTEuiveXpTlbzkHuQ73iUKayjow9Ivm4Zkdp
6weV2rDqpw8famjHI7ZIPM2LeTysSIWyhvRhYdxHDxnXTv3eY86m0/X7ousflrfeca9k5j77j1Iu
43u9IzOvKDlBno59m1yEas5eLtmnsFP3709TkCjCE+sEyMNN4ajOK9RBw9b20tuILK3VbYkvWurx
qdEQJwYcqjv+9+oSYfV3jCLzEURd2zNadHicN8Va33d2KD6xYQbAEoMWUZNnTSLuG5HGP1bLaWBx
ykcWjW0x1/2s8LR27f1+qcEUYDl7I8Zfeqp/+EU+tGjgFBptFa5VDA+TT+3A2uRUZ3LATOgKXrZT
v6wsyrthd+ZQFCIF4SGNXJgh+OAjs7WZq2QEQWGgBA/QRn3uR0bf+FbpK7/M821SYaR4bvGtbMK/
mGHUhzguwqifmU9+RKehSTNV0NPqFg0N8DQ5NtkkwtzbByChsR5V2wYjZjV5l9o9ueZbn4YFJh96
BHbmtchGbL3fhpvZAu9ZxGEXr487Wtcu7aK4vnR8UGCCuS5PwAs3bxA6vOJ8PvQIE/Uys7WTpxWD
Dd2pkrH8TLRBy3ceK0hy4sok/Vl0zYa+x9TKIexq83FJxJkVWpEo4WRTyiAWkkbZfRF3joQZ6m/Y
JPQjIeQBL+D1bPPOxksexTosHvrQpD2DirwoGnGitk0+zelUv6vmoa7DLNUHJ9GKKB1VMCbBy4NT
cs+djQNbZT42KbFjsiiFg2mWpT5uJb21qgysJvhMSZxHWSM3LB5ndX8mUfv3uG9huCHmo5PwxoqG
OboEtlIWV0337KjpwtIhH5M0A1Ziyw3XQZG5J6Pb9l2sSRyEwQONxsv3hLsE90o1kDElULNfuPzf
ZQ7nvy/PV1KL2LuaVxNvjSYZ8H1lP32DEFFNciTmPT2Ottk+/vdf8krU92FJTttSkwino6P1GQn0
mMdd/CFobR+XRBzGiLYZYZnwQR/aCsDkrmGB1u4DkzhpM7M6BE/OqMoNGCTPQ9LWbxz+K+fiY5NW
2lZ8hIQVMpflW1Loe7Ckh8UvnyoIjFI0kqBPOM1rfAD78qNRadij3wfKiBg9Z0NxJvtOUByuVAIq
Ihc2osR8qMyYOiNMg9pWs9Mll3iZx1uYWm/qY2XMTkhLamBlotF9Ap/hOyOi6o2c7c/fMvWhMi3U
4od+ai/lYR1hFlSeqmJ6q2DxM0b9nhGCdPplCNircayrOQX6oR1kez0psog8ysoovWob17zvSNFu
uckQQQ+yrMTnCAjS+RgzMCHkfavL6TgBBHf5/6GgdF5skbzFYRDHPy/F33fHfBicyuRO1IyWB2aQ
ZHGvHHdjXsk6ifJpnJTIq6HlHyo16fIQc8PMdWfoauxVMo/TvOd228GGC2BUvcX4byumOuo0Lm+q
SWw/tqoTWQ70tD4qlU03sxmT7VyySI9Hu3VAI2+QuJ9Asz6BLo4tUQeOnakSecFt+2z2mstTtlRr
e6z3udCHZOqKb2zebHestF4+r8Rq9QD4oZjyQvZlf9i2efqwbPMufiS6LUoQYNV6uO1Mu7zbIOuX
PtallvweZFy7ut8ZRBnudNSVCjK2+9A9o/solrttqY1p8yVmY7HnchjsCiF0AkFAsY4taCMhACXX
M6S1dw18rIkBIKRNMV5DplVXV2ZBAeyL25Itu9o22SSHwQ2F+gwdx/59a/Dwe7dL1jS5pryrbjOS
1uSxq4eYHjKLavZ9ZMp2ec+GvltpXoIWhyGAxSZDUbSBWmt7aHRD5/tpyNbqf0ucxPZGbZpPMYbI
+FA9RRQqO/dlsk9gXYonIszTlE7Kom0bA6adJ9Myx0/DRDp3g4xeybxdjXRQ/Gm2/Qx1WYhuH9lQ
NO6Ulsqw/41dtPQiH+opabajI8JJCcZz7RYoHkytzr4vti/iH1BaGPpPVAD5dG8btnTvolRE2d2w
RFn7bpL7jA8gZ11MOVSb544dMK6/7ZdNoo3XHgSmGspPcz0x807VTNbpIe0huWXzdozNeA8tAS6f
dTKg8TQ5vRfldU1wypgRqdRZlnthbM6B8vqgJhYv78a2RRFCdOVcH5Z26dw/mVmKYTqNfQdufzr0
7g5IZzlSZNdMcoJx53X+2BU1+gogaWriT01R0uRojZLHwVlSH6O9jfHVUWuCSl+XmvJA9qXe0Z5p
x8deJP2jmqsUlIiqzb4WqbTqFqw+A156rlDDjh8U1Q3efn1qDly2l8OxVwanEB9pvAzuOGpWfSG7
Me6KZm10i4rkEKFMW7bktA02fR/3bXwzypn2h641dZLHWzuJs6FKyzxLISedy76BRmaWssLk89yg
Nt1A3uFrW3XLlkslVZy3EfpV2pHhSkIk4wwKOfEVo9/o2dphN4euHKvmmBbLsOWxbO3VYBf61zLw
jeWOWasBVK7kcoTWsZquLEvpP9U4R1BCrflHMWTGQBW63osjWv7KXJveokszD7vKycyyT3Rj7thl
fFnPDnQn5eOqsugcQdmhuwG80H3t+1jdVlNZ/p3oGLvSGnSFh2bhC70Zs6IyH2wECa9DGYNT57g3
bZ/lsW2z4anfpH5qDObk82Ep4vdroWV5dDUh8sgbWUO5rTU3JtvtU2EjPNY2FhXzcezch8b1/HoT
UNg6rlQswzlqu82exyHelhOyZ6ZzUG1M/w6qo+SBlNqUORAofX2n2gk9NIMBseWmq7U5DEXUdNd0
Lzp3wp27uQeggm86uQz/xrvC6bSqPrpoVgpxpqc32sTjc1em+OPoWPTjoUaf6KnENL7ME7Kx9+vc
C30L/SUGLICqHTvTdJUfdR/r6S51FqNApbGLPk/TXkX3pqkndw29mfWuayCXnEsLVqbDrGiyvE9o
DY5D2u/NuR22dYXyM9n2z7aT65VAj+S+Ssu6O8YUA8YsRVHjPtt5Qw4r3wymJY129w1fePdjWJpO
nBWbxJpnWg5JHpmuWp/6rEQvRNG9xb9TTCyjA6hlfIoXVujj1nYzEEFrVu0fDCsXegSNMCbryDTs
H1J0FCJITGRWf52yEVTZUMSb6bHqyuWhALoXDW45rs1p2RK6HWQFKqhcT1xPV1XTQNs2Z3RucopJ
77uYlvQ8t/XwnG3QMly2QQ7XvQai93bYtm14v7SdLdBzAsiXP1mz1dMD7qKCPbgx2z5vmY2rc7Rj
8PqqlhE4Fw66p5BFg0gN/6EEd5gfzwgtMA5Y6ey2mUDOd9OBnVfrvFY9tcdpBAvWwzhXWQVZqJjU
d7Co/qGUVYWx9qVV6L5Cque09WW8PHUXlbR3lNWGHiZt4/+lAsxzKOe1ChTzF96Uz9KKvmzuqJKC
HUGDSYoKrBtjfKxSSU6jUT9qG43PKNjvRwyjwNDLLOsPkQCXHZ4HqXhq0LP6wp2Zv2d7s/Z5XE8i
OxRZwW5sRS04+Jf1IXVk+lDVqeQHM4AS0Oqa3rl5nrs8XUx7h4qNOowYozvEtiE3qeuyu9XsIzku
kkPJUOIP1V+tK+3/UszvvtfGlmudp4Xl5pga2P0HAMRcej3QnXT5Khwpz3Wjs/pQL83Mjn0y8a9x
kXFU1qNx3Q/w6jTKTTL18TOcaiqOa6aj/l41ewkKvXo3Z+2KKr0CzKq2OUzP3TWpAyM62eP6pqQQ
ED5Eckr7HNR74tqU9T4eQEUxlNdSZ+IBKnL9lJsqatYrVtZVekurObbTYViHbVzygWyOvrO6FOlh
6SBYdMx0o56a3vL+aB2pPqlkcE1OioWOB1c3Y95NkAPLB8718hjVmZgOlcv0jematr1bhdibq1Ho
yH1IknifDoDjoN1HFVIQJbeKnqW0kbmu6lqg8jOlbQ6en3/aeO6688BY7Y4ZU/GtXk1dXUno1/Qn
s5Dq2HDpDjSdkU45zcyXGerGcz463AH5FjdfGzlkdxUmwnNw4b6vdQ8h24rWCSI9Rmj0sVxj6c4J
Mo58hTMWOd1iXNIzkfXj2pRtXhG9EGiBz9ejxhtCLLHIqYlpjr/JHIeseLdO1V+bhWwwXRm9XqtZ
ogpjOXredMQ9NqU12D2jFbj0p5FMLbstppKpw7xaNz2M+1DMB+4UBJVsX0b8TG2P8VKFEb9kypHE
qOUmJp3oD83Y1jpfk33VZyv52D/SuZymwzi2VF2bXYNTeK2yUtyOAvlI3vd2nn5sScOyPN0bSPvN
SMKXoysW2Rz7XiXkUMXIHcC/vpLhiyyLyB37WBbT0SgIdWJDq/uEOpmtDjvIp++R1GNmn7Ji/meZ
JPhpTFqQ6rBoWNMdF332iIrsXlxF7P+o+7LmuHFszb/SUe+sxkIQxMStjhiSuWmXZdmyXxi2LJEg
wRXgAv76+bK6etpWd9y67aeZCEc4bEmpTBIAzznfhuLqYDor/Hs1jkZgLbOFpG3hfHM3lDN/6kXP
sEd80KFCUXkwpDEsaBvg4qzTmbWweDvwAC4Ee56rkJ6QBWlUxmNSFO8KaJ/ITaPEJhOUA8WxaWnA
cAUa5m5ihiYjK5clV2lvFP04yWCtMXvTUd0egwkpm0mrUbemSuiG3xgwFMq01ha6m3m19e3MHGDQ
MoSJQxJtoOodhSprczmUMX2P2fwsU5yb7UEyGt9Wqycuq6Je23cbHZd3eN/kK49zmCJ2MD3QJ7Ih
CyWBSW08P2+zj9kOad6Y062NW3xWSW3lB4iLo/EY4e7XMh0lVcXXqXFIRt00UNqkWFv1XsTdWsHU
uYzILkAork594Ei7L1q462bT6CZ/CY+paUzDomVDZiY42aUo+smVLtp1RvVrTXvZwOfqI5xSYpJ0
/QTvyaF3K4xFZb9+UaxdaQmSybK0RzvjgD5a49puZ8ca6ji811khX74SJciRePTuJj4E5hbneL0+
dBM0RpebL9GrstXXzWldQb3PRonMpixf6RZn1LEwTDcaDeFRLyzGeTOzEpbdznl3pFuENnCpkH78
Afeci0skiTfjS9/iEXoQUbgNX2oGeVHKI1qsd16Unt7zOZjKHWyC8jhrK9Lso1DSp45Rd1NyPPsz
RodJoFtoHPQPHKLizIRDvmWq7abp2Nu14lkcVm1wUiXYdvcoRPmUImhTj49xs/X9dQ23N1Rcc7ti
9FG6cU/wyjdtvqHAbJqSm8eKiWa6qloh1VNgRNg9zawh0S1d3RIfPY35+5kL3mOdmf62m0ehjyPy
fUSGsprW6QC//3a3TqplKcQPRL1wDm5hl2i6LaD9+Sm4CmSUu4uwB+yRbmYwPXZM323JUAkFBq8E
5U5eYNUrXH8Y+AS3muR5cIdcKJQDVR5gB+FmV2VkIKfCfdpzT/wC6ATmZwmN3ESgVwjH96EzERYd
dONr96nvpmp5VjChzJ9dndPtm5qxcu0rY9io5JzVaEa0qCqO8nQyjEyJl93Kd3Y4R8RprZbLqbZj
lZkVT6+kHgs0t4V2+kvYRNHTigCv81S+L0iEuHiJHQCUaCn2U4Nnps94gL9zhADU07Je5uEydP6O
IuGy9KmaeT33Gc6CssVNnWJYolRomrqMVRbdiys9gy0fMEi1g82vrTOua29T5CAwkoCJU/Q4FVa4
hMxotj/MNUTnGEJDmtjIDGUjgdl7JHOQgZN4Nj58oqziEpVGR4M0LI0ubme68OIFx+zQZovCWtqX
0yDjUyzmHmkLQq2j+qTKkdl3U4kJwbu2k71JrYjaAl1GMSFI2HAcfhLnaL4TlBZageDl+HaN2xrp
yw25Jw+sjXR1oDOfh9vAcsqyGSdMddF1w/KAAFQktvbtVIb3va5nVKeYFZCXSfCQ7iSBtPAIUtO8
pSNK7vnBekvmRGxNYy68XfL5UFrKAXNt7BXMnoUkS1esXwhEBA/xVEyQgwS9HeFsOvE2M90U9pdy
WfRL2/rc9oll8BZDCd/VWIUUEYf1fjFEVviUMbz+bX/T9HF3xCacnkpi8jjh8xQfWbTFrxWRaFcj
YqRIPcASu+O1luba4a70VVIPE6bUiXdNZ5KtWjjuxLSJO6RfQ/Tmt3BNCG5vtlgXzhkTA7uLlGPt
JQdcx1H74PGWFKYVIwicZmKwHrZ46CH5UvE9G+CpulM94/XzSot22sFX1IaINyypwt5CgZ32/Qhc
xQUE4pJVGHHLFOLt7gQSs7qUYwzdphuaZJPpzdnyclu1sDjfTMkTkKUhEtfoP92Jw4D+2k9TUSVI
lVriKxv6ET1U0HFtE6TKRh+FsfE3vgbEfSLU2vW2lFDi7THUhaks60SOj7C2AklgYKeVaYQg+nu8
xCCu5jiIHc4hSidccrjIwU+4Gar6SKKlQWD6FHcRT+FdQT9QgslTssJq4qGmElMZRLrk6DTXqItP
eN5AThiCLHXCZL2LEGxWc4V5DiwYUhIMowZVAMccjF7mFW1A1JMwG/IOPLapKYb8cqTthiRyKnOW
osWL3y3loGRC1BK3aR9b/RTBFO3kunxkacGa+DGfYrClh16V74diiD7Wk6xFSkmtv0D+tT3EiInA
m1zwQEfnE6pkLrm6i+Zcf5ZkMjQLlro94Zf4O+55sMPBWt/XReUYiqV1adIpj+1BFKsjp6byYFCH
MZZG2tcCgSXVjCCk/YYyoNjDTLsv8JybkD615DgyL4Jx6cqH4kz8/dzXPcocBiQmfIUstygfGtDr
AdFQPKUwr4nROugcg7abWjlzZb0gu2oKYOOjcTmG3ThWdfwOprhkSWXAcOrmeGq1Uwb4XOTZOKG4
H7DAAopRWmDGRKyYIqXbWjYwncZ0JBF63dWqu2FC+seF1dOxMDHxl67o2vHZriTHw6JxrrgIvG2g
giSx5mpOKkhq7lbCuUlVPTRDEkoeBHd88OW142VM0sL18rTFa5CfbLvC/7ur80I/NgXS8+7yWIcM
NSqd13TSRXFPJEMCk7JTcyPszBFAYvLOX69oqk98WIZLn7NwStE7wWVI5HiQOrRk9V0bhvFX2hij
s1qiMkk6odUDR7roBaDwHjZW0zyiypz1+gEzmhYVdAChK1qbqnOXwSgjALPj4j+SbllOeTBuPDEq
r276uWteDZVyaDGHoDgtcm+25rKZ0fBdzmOsqmTa6LSmvl7R54vWBDCHErhnh7gysy0T2Ojo/EGK
oo8vgyrQF6avzZKOYb0GFyyfph5XU7oXhAjWRSImV8qEbqEfDiFMpj5N8brOKeq4/FazhV2Fubqf
phLkURjexWuGY3O7tlz37MoA5H6BkF7exzAg+ORjNBcXbUlNfhypIeJAwshPB8S8jC5xw6LfCcgT
70OXl0My5tJ/gmxRPrF2aS9qx9sdaee9LzFrEe3zwrElktDa5Qn4QZiAHYNqDWg9Ts6O3BToL285
5t/IzrKgCOxmlE8fSrqtpwHPzntoaGxwaqIVI1IT5ct9qNh2MVspdOJzZS6K/vDcb0viPJLO1pAs
mTw4BWuJNDpPgktaFQ/MFOUTjbG4dKxbcJdCMR2QHQlZ3gj6Yp+6psatqBBDdOMLw26iYvNfcgz5
HhuR21vfK0ePqqUfFPGJX8ZXUczvN2MoBsuuKC4qsdU9Rn6ivBRDWZ5wY4KktwhZAY9maXzm7Lg0
CS6/eMyDbZ2zCMXzmE6B0eAKYcb2yjcYzGE3cMygkeSo3ik0zbdaTfFtwKvG4qnjC5tQLFvsU+vN
fUWWdd5vPQ/rXak95q4zCYdPSHEhDE9uzjGdb4J7qgJ3opw4RLvkS/scis2/xH7uCQaQXgx4JDTx
awsntG+hmCv8aDTMdZrj3M0x98BoHpPIkj2wAgNqSOyW6dPA2oYlS8thZmDG0eVZp2Q1JqwQ+Yri
0K9X07rqKhWYz78HC4avcOIJ2gJNqV0+Y0TYt/s5GuIXbCx2jKLtpg14c6MqWl/zbZzrJOr5dDtE
qrjGcS2/1g3CyP+EdfHvwSbx1hoAvs7O9kKDFi9ndoJ21aecq5/zwRFvzQEMwWiD1S0YI1jiwYxy
y7Dg08/BtfxHIKvQvR7m6gwe0upYzTiOKFt+LuomfCv7HuZQdxahwbt1Pa+fHsnhepuCn9IihG91
35R3vszxGN3Ba5PGRx2R7YJZIKH7n7k0oTrf7O9ow2CrVxh4g1K5LNE7kl8xVT393Cu/uejeVxi1
lBtYV6FNtiK6CyL2UysRJ9ePbxrgEgQfLdZKUeRf+6X5RMf4z4h9/36Vh28l31MrTc5LvLYo8o82
3tJK/lwEX6jeUO611UZUK9DaMmg/iwY4VjF//qmL/VbwzXG+cjgDwNCsRZKDWCIOEPTl5177zML6
bolwN5QKXSFE2Q172QCwqIGuPwdgvxV8AzqCIGY4yzNl8BUhcS6jhQl/ioSGge+PbxydzdpwAYEm
3G+qrEID/QEQ2vBTjITwreibhx4DRHtehBPNryhGFT3ffvbF32zLEqf40tQdyJiTvYl8lbLe/pR9
DCrkN1dl3TB4jyCeCt36AaNFJKiXH39upbzZl7EDVhZQCKfy0fM7XZdhsmzF9HMHylvZN2DRSG1l
CZV9AChnGYKTrMqfc2AC4PDjVRELISoiPYy7OGazwC5AXUBf/VPX5a3uey7WXG6w7wL1Tn2YB2BS
GND95Gu/2Z3NCmd+TLpBLxnZ0chpZ1r6c8+et7rvOdqGXMZ425jl7pe2+qzq7svPXZE3W3OEfSaM
sHEvJZ+2dOG1P2prt+znXv3MO/vuxIo9iAVFDnvHalIWgeFjRhFK8SdPzDP75V95J+Fb2bfAHAeW
vdDCmGVC7VjwHEGqI1lBu+A9cGGMtaq6PzYRXf+I0Prr8/q/ipfu7u+vbv/2X/j3c9djZoBspjf/
/Nv7rsGf/zr/zP/9nh9/4m+Hl+7mS/Ni337TDz+D1/3j92Zf3Jcf/oHIXbBk7wEG+3cvFimIv78+
3uH5O/+nX/zLy++v8t73L7/98txNrTu/WqG79pc/vnT69tsv7CwP+ev3r//HF88f4Ldf3kOa27y0
2rov//pjL1+s++2XKPoVmUhwwowIJWBXn/lBy8v5K4L9GgoiqVQMlTtELqAZtqB3l7/9ErJfpQIv
CVYiMUrU8PwubIdW77dfuPiVMkVixaFDBL1B/PKPd/fD/fnn/fpLOzV3HdofizfzwxrBq3MJYwSk
poYh/qJvtTBzXnDwAmu1g/+13S8hemlMo2jql0UclqGc/qOC6O+/LxY4qZAKgJP9rcacRVa1qhHx
2QoHtI0AJKAsDoqc/clh8zt58p+L/49fBFo1IGKpuHzbC7BqiLsgZvHOkNU3x2qAOdFhCDVE+YWW
9LrqAiihoBRVXULh+kkvAJBiYL5pALt/8mZ+ZJHivYQ0inHfKcdDGJf6LGj4breHoY5ZCGn9riRb
fYzBvngfVTGwEb81f2YCdj5Nf/jcIUXbhSUFYxTC2VubjXWU0zD5WO3QpwUJxiLkzonzFGxWzUfq
xvKyLTd9F7DZPn+38P9YWt8vpd/ZvG9/NVYswSfkIorDN4caxuI1noCAbHpJl7O2pLyHUfN4HS0d
QFA6k3ZNYhqtF3M+29sS1/lg4rx6b1dRNRnpo/yy6rvm8U/eFvs3VwTBSlJidEEJ+508+N3Vp31b
zUEo1E7g4b+PgTEfW+7jNPasSVW+gnrBV7XnY6GzoJ/Wg9sCTHTBWsg8nL7+bGX+y47DDYoR14rr
FCushTfVTdsAYMU0SO26zXsA8PUQLamuxk2daVTLCeQa4MH//TX4sVX4fQHGMfY6gEtseEBJPy5A
ULV8xDbAEt06uCtjCp5Frfmz/MR/WXpRzIk8H3WYykmswR9/CzjBNg7OqTay7Ed+MwE2Ke97Uk9t
MpZB87xCAKpOM2tlf8SY3Q5/UgXI31mw369AHCpKKY7lB7hO8rdE+SooBnbOGdv3K4m4SmxNY5Zw
ydD3jrWdvoAmSD6vGxOfBzrrxxBs9PFKeYVpKKCF7kvruXkxRY5RNbB4KDcwh522fRmHVGX5uT8C
f5JLMLx0ULLbFujg7VINSwlvz9C/N0VDhkcfu+ieLT6USRMW7DVs1eqAozRAvKJoDIvHalxXwA3r
OpBhF7fIiXsEhx0gXSLhy74dA7hJQ/AyMiCtcphtl4QjZX0KGoC60r1s3C6Y6ilIIrEZwG8ucqAa
aI1LfGbbD4jCwGyHEcTZdcyWoAQicFE2RzvAPeN2CE3/gXdSX0m/4v4kqwXD62vTRcKBQta1XGF8
1geyvXMlhllZhz6ZJufMepL1lM1zlfQtDV9zgg/9MI+zcMcNaK+9Kwe6vTa+Z10WiKZ8HkixBnte
gtG3szF00Em86MUmMwfpMMGuDGm6eMc+L6H0NmnzcvusGQaDwIumYN3jIMm3PVh87lMN4rLDqdGU
Ey4cqT4tWwCvtg64eZkMTPICUMCsWMJiFsSXkbbgvoA6Wbh0GHAYJs3Atbokmo/ukhUKnC4DG4Jx
X21MjoBViA0zDNmH5hDlUDUde8GCfdOwyV87uYTXyDtjJunLnhTJhHQygMl5b1DR8gis2k00IwaD
mJwmnA9lm+RzWeYn39kFnuldNL8ivLwk7yyOxeiCNKID4WAcTPlhlPXIPzGegy8ktmgp70pBAHUi
nLAR7yzNqxLQ4lySrxtMDQKTLmPXPvgeWqhLIS1V151kSssDbs8Kig9WxvJxwtVbD4VwZj4QsiCB
AigbzgawfPSggJsvBbcUajAcQnbneSj6nbFuxlShA1EgHdYcq86FDqSkuJLO7juxQMk31WH+LOdA
1xc1CE5Fts0BUGWCpz3YjYGqgDDbGfm+MmZg9uabV1UGWL6qdp3tgYhvSKh2Cbg8NL+0oPqrtKIC
qANInPo9yMYhsoh8t2QTCJZ1Bg0j1HadVtHeNHFUHXK4I9IsjoyroZaOCPBWtdYGSL8ZbjoxF20K
Mtt0wlGKjkOECkCpH0zoQOXYzBfNbeQPmLSO1X5bjSG3Iy07Asy+YpcWCCF2KHH+BVis/1LnII0C
kS0oe8JyjdyVL1v0LmDsbl1WAzwvkm05E41wYNj5swbOe4Zu0Zt9XdtisZiSrrk4bnAXag9g6dSf
lKS12aEKWoODWrey2oVND2qsB8y+JODkrIC4+ULWQ+cK8Ddxji1XS13N+aEoON8y0ixQ/qyywHR1
rE20h/t8NaY1eLg8qybXR4l27RAm7SABx9gSOq0U5LaAQk2BK5u2NYTxsjFgwUVzDD74YBaQzIno
AJ8bTeKnrdD6xrCpGwBHarLgJMRQOdMRGMDZ4Af6DToEdlo03ADx+ArpFeyZxs8lnLH4wWzxsB0E
d8Fr0M0FYH2QAZeboaiUS2wwFstNgdQwsV8qsKxNjfrgSRRyIEe0cnmZ6QYeRFW6uUKAcOt1E1cp
bhpIh0Bb6wfYHwRfbBPFt7rVwIgCIEUyqTtQ19JFq8plYxfqDzHdhN3lLD4fZHnddw8mnDHGxlGY
m0u/xa5MHEViypUElay5UMvSYeovRnHFNg4yX+GCOc/ahRqd9ro34LzlfW/2MCrFvYnbWU1X0B2A
0hlEUoM2VXPUPbY15mM7G/AIGj/O6DyKRR4MkMIXHMsqSGReBP2+Lxn/pmqUxylK5cjuqXZ0SwrC
5ycU38OYSjj/tTscw9Rd6pa3gGvWbQyOGyis/LRJGCldIExmFEnAGI6bRG5lWB+WQIwyxeARwAeb
GHCnOurbLVVhx8srDu7iS0Fo27/buFtkGhS1vB8j1W9J67ieriJQdK/7GEpwKAfzsgCsUBYPcQ8k
+9CIgbgEjJ3qNRDwzgBSUQy3SiK09lLnaoyvoWKVW7Bn0TDSPpnAjO4v13HTdg8wcb5EBPVQAzLs
BRDo2fPnhmyBSCZgQR4MuXx1SW3yCBoH0DCP8wK+ZOqVZTqpohYfsc4rdWo3YLUJKELsqkO9AQ6d
7TTJqq60/lZitE0ACA7geDugmt3VEDaBuQFTrawPoHMFI0gTZt7iBKvdtuzWBOuyZWGPc5LsA02b
+hg6viiVlaOrIMGAWTpjGYiyo7Rpvi5swNUsKhlnAoGj9AlPCjdnIVcyuuygZdiaxBBAwRfjosvp
iUONW8NXaObuoPuVxQeYyDQAvcKx2jXL4Pyzl1a2tzQqjE9cH0xnxHTolioBNEyai5XCPvy2rwzJ
wf505UdQxbcgHRbeNictNQQQkKcvDyPY3/7RlaJdr+d6AA+nZdreSUx2bIL5JdcXXROI6wDKA5+h
VDBBMpSNLh5UEBSvzbQ1w9XYgc2QsRXI136be1Nd1BNsqZ5ztgz5ThpYjTyNPVDbdFVhu9yBVmXv
cmma8tNEdf5RhwgiORqQ+GyWB+0k0nKIOGgwJbb8x66ohQC0TQq9jze6oTTU0TtHV1zndQLauCc1
aBHYS21862EtgcChrS9wfPUKYhnwtll1S0dvnso+h8OPoBZnSp7nuk/FUNR9WqImYqA0x3mQVBth
S9LNaphSL3v1HOpqflzrGQG0IOjEyGAy7KskVXk5bIEtz6QE/43183YP5W4dJUHOx4dqAJMVPeE2
3FR5JPvLYq1W8xLOXfHOwX2gSNxkiv5qmTSobWTGAylhoNB89axEzTfV0qAKwSenn5YWZh+7SDdu
fLCiJNdVFK8+dQGkXZdwKwUCq0fXBFnJTKQyw2tQMHpSNvdQc9gmqQQormVZyI+EBGsA3XIMIYXk
tWDJAFgG+pWYjMNJwIwP6W9eCjDoGnjRJaPGWZCCUFGKVKi8pKksSA+1BeixcQZu07xkqFgAaDE5
OxBS4lybIwSJpM0KTCLmhLAGhDQc8OUHU7e4u2bVy/tg4uOK3KmyfqVQPXTp4Jvu2zLH2xOS0UCM
FnjkdaAiljTCfinwhgpSkcdIy/FL13nOkt4x+rR1VdmmstzKr2jVenddbKjO5qRvFjneK9G5/jC3
eV1l0bBG7iPWA7grNbjP/SdCQGY+oXZU1MMxeS5QqCIphVVZY8NKnCIIyJcZD3HkxR+BbpTdF5RG
HSRBChP3ZualRZFuuHqYyzoqwb0Gld6lwivCMgpLmfywxXMe4kAzTIxBCs2TVnhGtgV5EayPzb4A
golL7Qy0IUJu9VU5zcvnYKv1tNfLND0GelgAgaJc/RpoNk77oUE82r70a0OyMfD1I0hfK8+U5Wuc
ciSxxqlA/drtIoww4MJHTTQkjXfTbUVoxBIQZKChE1AJQGjgEYSY9EG41gnarvyFiKowWb1adeVx
AVVChhUsuVHIkSekzRtoMuqqPsBzoMbx2zT8aTZayGwbQ/4ZzNDgEx42oQNtNAcrgcF2GfSaXs+f
4agwg+ghFGwEwK5RPqX+HA/fFMikBSe6LcGBM3J0exl5uEG2XQXx2BDz9VsxBA2oH11Vib2KA3bf
utBUB28qGyZQcMwjyBsGT+WaWEp3HrSnIuvJIJ8J1gkodD12+UEPzvKEKXg0J6ZABHHC8DT7JnSn
wIKQKgeXSvAFdOltQl3Za9ZntrfyHqFxGHh65WKdLJK6j9wXEqqexXcdGP5aRilvsJq6Rc8b4JKO
vriuDeukawkClUCEVdURXLXNJ5C1beTCBUH4CdM+Hh5z7OMbSCfkq2AVPgEdeq/TChzsu0n0hO3i
WmN9bCBdXU1xX6/7rSyq8uTb2b9SS3DUgKwBx6KiGJQ+QHjCPjol1yWLXTAtu8prD2pOo+XVBpJT
va9k3dALeFhP6OIXukTX2pVGnkALWnED6hBc5l0HzWyUxjge4GsbDj16JreBtA4XMI8DjwwuWRVI
pMmmCQ+TWcigxBwkXA9UUuTHsGFZgp1GYwzmIq3LjxiFlDFY5QJNLARAWFEgaM1hlne2+MIrepad
bQiHObh2mj/NVU142i7z9hVWW7PKsFRrlQByXcEAtgzcXMR4lfzgHcEEkI8tBDUMNGLzDQ5RRftM
DDzKT5EYiTiWcF8LjmUVsRzWaKiu963gZXiL8ymaU4H/iDIHS8w/DBP/o2H2tX4eO9u9urej6h+m
27f9S/vgxpcXd/2lf/ud/w8Otf/bkfb/br+hVAFM8vf5+HkIju//+yyb/irj89wKukkl4WFxFsb/
fZZNfw0ZI5i+hJhmKx6fvTr+OctG2KmkBF9CM8zPxi1/zLIx5sawBrNsyGbx/xTmJP/BMPt3WP27
+Q8jEZOUYfQTAeJAWsMbUJKpNnDhWFeoCjryVc+VvAvXbk18BFB4I1OT2NEgksrJ+HGWxh1zuG49
5kN/NXBSHJQJdsr5dMX3VI2fb2UIO85wXvWHdQxBrhNhvCu2Id6rULVptc4oYsfPW2HmbA48JG/o
tiVvzJlZXaYb6+qTiSA+IbaFQK8Ix88j1Z/Rwn5CFVfhgOSXyG15JBGkVK3zJdrb8ZLGDQq8tX3s
IzrdQP/4AjZUMkBtgEIizAhoRx8HP8+gPHt5gbQ9d+DM+R1tqNxVgY3R2qzuGVrFd3grDcrBNl06
pOWoBbVgG2IHjr1nt8UW6z38gauktduW1kpD47tEM0q3LsrqxV1CmxfsfTG1uy2Otr1bxmLXd/xb
F0J7qJcYhFnRHKa4nN9Xpn/Hi/5bXgcfwzlnuNJavAYrvYhXXb7P6zE81nI5qo6ZY1CjOOibfrvY
ZozBf591/ke7FvgT/rzdiD9s2f/Zxv7/CKiiAmPX78bCZyjsB6jq1rqxm/9yctM49X/5618gWBs7
N/3lZM2X9tv32/2Pl/pjy4fxr7HCvoIoPqSEnk07/9jyYfRrjElrFMFXEo+6M3j0jy0vfhXwDpXo
X0H6BhgByOMfWz7ESQFNhAL1Crkc58ic/2DLR7+D6t/teaBg2O74XZCIxzHOoDfgSg/B4whT2+gR
UrhvaL4xFCUj5kkoS6+7TTFMW6rXcmjzUx3Lm4022z4vmytHOg5C23w9lT78toQDOg+9KZOujt0v
ORvurcVIqfHxepLoiN7lFWsPIQcnm1QNeNEIiYDKqbmyc10m6I1stk2+2BVK+ctpy58N4fcS8oes
aYenpqT1nkkXZpIU3zzVRQoCLBTFcf/Q+OJkq/gT6Pb3fR9qMNVtv1vauUkbee5VG35fmOrr1JnP
eQMaHmicVUqW+P3YSfAGEeSdCIMAn9xsENkQoAfKn6Hw7QOi2x5Z2XwG/3xNZB+fWBN8Kak8hZN5
nfIO8xsS3uit2LOAjyfeQczMmf0I5mSZsLGnT81Qf9U0fm99eOwDjDAIwy9fbXSTh8EFmWSw4y2o
71VbXpaTxdg3ZHGGY4xktIoF9F5beyBu7vdTiXdXUYhZMb39kJ9BDtPk76fIRAkqjihpOS7W0JrX
nPUkc4p8QCiUR868tSg0qdthEOd2S1h9k4FFt0Pwucmg+9ucFRFYjQtU5KK9s9uKeZojEAvCD+Bb
wQmBSq2djuFs889LL/InNPDlfiLzdGcgOrqbTR9mRRdgtt3jjF0hWVMIdEntCHMQBcHcSQE4TC3E
rTswPERaafx+uZH+ayQ6+jRBt5homGamUL31+2GD0Dwi+ltgwnslgwu64ENDfd+kMB94bYPyVfPi
VfcLS8EivOr8Gmd1j0tUSBDR9DjlJ2CWwVHPwQqpSq5TpwpyLJb+nazb9mxbJI5+Qzk/jZXCqg2H
Cw/qL3wfGlTQ83ztjPYJZpUYj7N5SOC7/2FGBvFhRj+RzHQeT5VDtlzcknrfWs0/Gs9sUpRYYEVu
DxtZPkBi7VNp5zIT9P9wdybZbWPbmp7KmwBioS6aSYAFSJEiRUqW1cGSLAt1XaOV08jp5Ujyg8Jx
betKoRcvOy+zdR3SFQvg4Jy9//0XxqlWPYQNnqas0c0chLrTDmGhlt8gkZaLwqyihV+op6DNyE0x
pFOcR899NNxFJZ8b+G3aF70w3OIEGC2ahlXkt2NlK1N20fVOhv8ghBtD51WKMD9mlXKKQ0CExdBz
F1WlQYtJpAeqf+/ildGTMBVnbOHpqyOuQVzUlv16zbOiplWVtJMgIckszSZa0L/PwNNR7Ls5pu9K
CqXcmaassL2IJ8nIYRfFGYu9pqpfaIO2RmUULKKcpavR2TqC0PtXVmq6uC+yuPPsWCpGeMI+4yBz
NxfVWNyjdEoghAJdKbm2yZv8LGbcvmHKH8p6uvONMVmMonyHqCiAY5wxjUlfQ+ayK1hr6goHkHBd
YB/A12QqUdS0BBKxeReaAwMFnuhd0MzVTkTfiBp6ju6rlqHKd6/Edu+bydVU8HmN0cK9pTjmHetJ
tIxDiRPNQux59yBIC7vuxWkj+Q08arnp7FwDySvafYls0lFkP6XmkBEpiIAnTSWEdqqX3sPr/oeH
o44WH2eu0Q91uxJZRYk33Qn6KNsiKuwlgG9t62VQ2JLEPS4J1LRV/JNsPQmfalk9IQQZmMzo+XWW
ZqptTsbgiKHGnkt6yFJk+LJQZolZKnBH8kpCz+x3sQz1mv4Kgw5+7+Mu6uLUmy1ISGDAUFb3mVTd
C1ipLYyWLZ8xnukgCsQioYD8PKj1TTzfSDqKlSYO8lIATnbYU+9indWT1ebF6zgFRD7Mwsiq+zbg
pCi8R1UPXlKtr9w8qSP2za5Zvr42tOiYvkVzu9agpJkQmLdi7MRT/DR2iejUOU6otZ93C0YlxSro
M2DmXllnEN+9MHqR69CwJ9wgtkjk9qUk5Hbv88giGArtPEiuyjG+KlP+ntPzYNX9XgEYWE4VxxKK
wYdMre6rNpW3jRlIC1GY7mCiA1B3LERZM2E7923J4E/XrWqVWQJmYbAWsxHB9FTtLWY3q1DE76Hv
5NAeOvOgFMqpIwZlIfrFGQPdB/wzbqOSXs4PWAuIl33HaLm1qlcqC2ZxoQ0fXnUYPBwk32f4NWXN
WYkLYyk3EaCzwL2UOQ5gg98niMC2vRQ9F/hnIQtCJNO3wkjStKxsE60LN76sDkvLROYqGbJmd72i
2c2knmBbWWuN6ZzLtHnpd1lt93XBvfX0S56I6WJICq6xwHqpm+CFvvZMstVx0OIHhFW+PaKscCIt
fPJH/tSXs6uoHO+ERj90eVmuEXwam9BMuoVCCJHT+NV9OqHyZAjP9mQK3y2fH9NpupmVPLAO7rOB
RW2oxsVKrW+eEDwjAxiWsjyxe4cI2JRx8m68ITsm8XjnJ8U9NP7OLoao2itZifitVjiUdeE7Jw18
/zx8EUShAQfKUJWk6YMkeNux0BntBf6z4M+XnmGsrRUBksYMvyAq9/uhZ2SMsXzEcSkA8HmWKxjj
3YDryjY2u5zhfhqdhNjnKJX8HRlTwqUfx3hZqQjlNS1+RhL5Mg7+CtnOc9yyyxR50G6EIsk3Y+Fp
Nk11zYCWsw702qJVYL6hipO8LIEHeD65sRxYAaulV50077lIQvRioQpbVAL3Tuo5A0OdZ0Zqwyes
trapxuOM0cql1djK25Zoqgkp1IyiIJOJWPvg2+gzU4ZfPbtBNpomAG6FKKqar2DQ5QCUvs76FvMc
qbHmjfuqk9Q7KeBq+A2brtbjMYfvQfikKbPFi5AgTlRolETJrhS+uoXWFRsKPNZC4HUt5v2LDDMl
OfYugSqeCHepF1gUFUtT48GYSkNZV8lUHPxGqhdVEgTXiZUN23mnxBpnuAtBSB+rTufLJPX9XN/V
ISPMMO6zdTRJTCaprWwzo6gpkJ05MiPXlREyZwQswRJV9DLCWER/KSeIt1LpMR9jzUHR+JDmgIbU
zeumb+Rll/nPYVyz/NiuCFhjqxIMf1n6s6bRy/KNhjRmL+aGshrLSkbLbtVrQWGHRGoGmluwNA1C
QLGNYu8WGNQf+rJoQHvEkxgZK8WXpavQ4KlpuJh65pHs2RfHrufzjWISLAI9xzGUqFvMDtgjw4DL
LSrhU5Wy7SQpB+/QYLmaj/wlaFVu+5JeEy0VnDtBbldjxUKNVdRK8ny+6Ir/nBfxg98DHdIjlqcg
STHwQKpks2XhjUDsIlOWtHcCz7yY2EosfZ3OeZgk168KMMJuPT2h5kNnpozCky9ymKkFKrOaIDSb
seTgvm6GWKzQqHvyNg20lybrQNFydbQpeu7mnLdNP8j12vKUeBl2MceullirrmEFy6o07nyyWSkI
ghfA5HpRIl+koDYu2MqimZuHnmWoq04oD4xDK06iKBq4jLGubAkiatb/vJ39z/WqH/6//hsCUJKh
6gBEH/MqfzSruzZ7rIOwol3965/hew3rny/3V8Oq/6HN/EhdF3VVhXD3s2HV/lDArhQZxsGcGwY+
9FfDqv5BHasohsHvDVmeQ2T+aliVP7AxlCRTUmDyoeWQ/0nDSlv8Ox9tRsfmrldROSTwbHhrFFjm
pi7jPFvdosm6iZn/UAnomFBp0RPtesFTHNI0tmXx1ETEtMSZkTsc3fpel4viEYB8nC22phUnmHYY
Bbbc1yo8UwZ9D8szWejldKcq1DsVQdKr2akBQlFF5ZP647oblHAzKRRdmuipu9Hqc6wEhxDnTw5d
ICtaoVo9jTV05F6KHxUjG920DnmXiVdLO475VC8CJ2/U0jHw29qkBm3EVPe101ecyzH9FIA987ii
YF+Y8mBHTYwZAyQOYzYks3wKjZoqBxuB8GDGWsU5nzxJo3Iys/QqrKJnXCOemBIpi/kHlifeqQG7
NhSqlZlPX+tkniHH5RkPtitBNKkdoylc6wzn0V3nD/AVmIDlTcdhUxSrniZsOak45RnMm2xyTV5k
09uqDDi2RiNMm1CLn4KRkUEd5Gff6PY4pdDghfTUYUfnDMAwb/zRkzGfpIE/4ggT8PmLSowuJeWN
G6ZhcG02U5MtGnh9O09rxrU+dpTHFCavnS0zKQqnwTDXqcVNqlRPuhoK/dAi/1uP+nAsygex4d1w
zXhIOloUwEcOw56rMP8o15MHTJbO2ejvvKkpljK0Mo71DDM9LBlspRO+vbY3piR2diY1+2Bkb6vS
wFimvposzEC/tBltKfL3GQcFh+yLlZGMw7ZOqpB7P2C7NjZS7OCt0Sw7RlN27c1C4VDkmOH2yBa1
0iAGnGtVh1Q7jl5mGCAe58/YJg+WFRMC5kvMhMT8+Np/hFHQrpKsLh6KyKI7kqhVy0mRrhhg55ve
1NQDpgC1Myj13rI4TKy8a68GVLBXhu5jKERysETkipHKNwml1ZMkieUJ/dp9AUNZDlvTmSwFD7Tw
qYCFSw+XnwO9GQ7FkD3UXnWG7J7aCOfPNZ8WV4Z7xupHqYbpNvVDsKorIV5GcvpktPEzHlU4KKkJ
PBRVga6h1AP+hom6UmeMwwo4xNJA2AYV1TIEj4Uc8H2bLH5GME8NK50oT7K1lubxKsfghTObk44U
9/CQi7QGuawhXmXsdteGEUWpZ7TYO2K+ZkdjcpQrbdNgpeoofnauRp6z0QpeNCxHOoYhC6LWWHZh
9qIVugAnByKYKqcsQtJF16GgjisvpWurowHzpLTfR2HwMKGZdwSfSiGJuLRDYTACClRJ2VhkKAP0
jv6VPmnNqvPI5Wj8aY8NW+8MGvdTDCkrMKvxuRaNdFUM4YDeuM7WU80A2Iq9xIbK4S9zi/lg5HN4
9hLNFvZcvaMpJSNlM5pW00T7mQXlfTOwIbSjPo/1gBjK3A+em9z6poSgF54Qvnimun4teCGBOalK
7eR3pXY02BYVmIyunqUqoeDASZbPBWjNBKsVn3eEzkaxRzPEldSXiNr2CajWJjdj0enUESBEk6cF
RirPXdjvhzR+YbREwFlEzSOr1G24s5g4h/DRaitI7T5qsnXry+B+SQSbT67uY9N/qmTx0RS7xBGU
Mlxn+lwQem28koCtFmoM9BCruQyrmBoGOw52Wlxkljme8TBaKP2KUSu3rRi1mxjE7Bq+7rQxCW2/
b+n8SBIusqu0y6qnItfbRRfSb3ldu39dN1pDY83DFiwyky3OqiZYH3E1bkSJRUZ9Em4Ek75Oxf5k
rantnwbL/whR/7C4+M+B6v8NSxBF0ufp1cclyLmoHptk/FFu1L8C5D/+9ke9Iel/4GJgiqJO/u6f
WPcPgFyS/rAA04n7huitSnMAy496g9+o8KT5I1HCAkKcw6p+1Bv6H9D2ISToVAiWiv5E+Sf1xhsh
hADfneJIp6j5nY1dBb3SjWpruEq1xYMeEo/upLJ3m0nSWqhyWy1yeG/XrW85v1yld3QAvxPcf77h
/PNfePZpPjPfmD27k6g4ZWet5VYscVUL78KxePr793ijNfj5Jm+Y7KIv9UEi+qMb40U7qQ4OkU6v
6XjgcuIPTx481y6Ud5Uy0bdUWJXhqefpn3xD6XdJwc93p3789SsmOuOyUI0FV4xgVqf0v54AWjUt
pDqluDiKKkANrjQAfdCy0qss3XzyvVkxv8g7fr7zXFT+cnEVSwitrBRql/z4tZmvmyp0tU6CMsq0
QeyOWMjujFh3Krx9yPv4RD/w4SKaL8QvbxszFik1s8zdEaDmuj0k182XAITpDq3YZ5khTIve/Wrz
V/7lPQQpkJt6yj03w4myUC0KxX49VtfMLJw2h4oH4PTJVfy9BP95Fd9oKMOxF62yHwYXt/g11GTQ
R0AgxEeaHx4TjXLTm9Zsw/QiF02pqZir5Sdv/f4NZIL++7fUYf8Ek9Q3rppI6048QsBca5WPqBDc
mQzfouaKqrvS1J1Alz65f/OL/5yR/fV9zbfu26Y1CLlIupkbY0BV9PjZwV4VOnVt8ciog7f2cP4L
e/XPnpWt/n1R2as9/nvv92bPAVcYzRKnE7e4L87hdwH/1cFmvuN9qfYeXJNP1+VHV/PNXgM1LjKV
WCldSzDgD11SCYRntF6Xz8SO5it2KbQrKVJuxU83OOk1a+m97/dm99F6KiYE2rnbrHSItnfSfbbP
g31wDuEEBMfMlbd9Cx95siEEfPP0LdjuIdt39WaAJLv45kU7KYCXvO2u4gMCAmyhj5rw2F0JC+iY
mAcr+/IxP+Q3SbvEuHVZrjUom0sak1XFj09R5DZ7zGa/YMdmD19AARffyAuVnWhwzHrTKFv8pODo
LsKvzU13U5t7bGHt/MpsbGNdu9ESb0FX2Hmji22Ho9qKtxrX1TZfQn9VndHNNlW28upvwb461Jsw
3Tab6mDd6LxiUuBIdUlvhBXuHcfSwNPwpHpP0Rflyl+b3brc+Lscx2hbWk7LqHxOTsgyxMrpntRZ
i3IQtn3oDOtqjZFhtGs39X9tZzTf+kNIfWr5iTDKLpUf8hmoRoxQjcYrF3oXHY258fQUmH4YN/Nv
8O9Pnq1XUdF7i+HNliwofVnGOGq4RM0tIHot8FFkAikvPPkhwDk27zxGiA+hJEFHmdZdUxzTUF6P
TNKaT5/w19Di9z7F2x1aH9g85c5zTXUnKjlDT4sy24ToHG3rabZYTxZ+nXxJenHnIYFZ5pq/nQLN
FqjiNdXDOrvAYx029IL0THx2MC2jsA7nqenYCxTCneWWYXkThU7lWzEppnK37WfBNUX6sgyRLo9h
i6dsci0IiIl6AYBepmNIe5zEtD4F/UYwhCF2lPhfDHKaGnG8jXwsNkMzwBEdW5yuHb8i27gmzBCQ
joTNxMdFStL2I0Z7uCaVKyU1cOGZnBFs0zDSQ9BljoBqkL77DPl740s1ZEYp3YhGXK5GXMxoYLQD
RPFrK+uhED/55oPUfOJQ8EEZAn3p9908gvGNqWPhuV6ItPTewkDTFERnCNujUXAFp2WjFzejuTeh
DFbccfbhTw6xj/b0N2dYG/hih9G850pe+RQokpOZGDgrlACe4YS+sctZik2lfLanv39mmm+NO9QK
Ao8upp5bZmu+mubR/LPI51Nzkec3AdkrdXgTlCPbu78xjM8SLz6oPUxzrhd+qQsmECyMxbAJ02cI
JW6JG2LsmChOwHSHHOadOu067ZTlN58c0R990zenl6qkXa1oVbTN3MLCcbquboUm2Mw3FQc/Ulr2
XZUcoZ0fc13eTf7Wcv/+nd+vgDBv+/2bjlDl45oIy21nWruSfC7CTnekq1MJjLuC/57LoL9/qw+v
6psjjBSFxIQeILvY0R8DT9ya2mWeOrd+fWvqGZVRCCt7AtpIPit95q3onS3KfFM1D1NdZZCBJLfz
sFYLp4XX35gWGpkgXqLC2YXsht5oXL8iAHyUeDQ+26TR+H3w5m92abUedQXTzcFFghL31saDoWFy
OGDzli6kwcKAOQdeTNii4ri5yoJ4lybWNWI+qawO2TTspqR3k9L7Wij5FY6fNVoSBc/TUomwDYes
s8LPOVa2JRK5HG0RW9E6xt2euyet0LejSugWo7wZaUlkKgNTYJeFlc+mFXBnPY+5e8vMNpgPbjuY
GH3dKNOuL55UBlkUicG669YV2hdzA5tiMDZTtTGGlQjJF+h1IQB8UtAJUAs8ArjvFfnQp1g83Gvq
TStfrOFLob406l2anaVuHSvrznjpmo1Ru13titpKlNbIXsR0LQ3zh66DVQUJuNsI3SbwXV9ztYAR
4QqIDDnBovAA9wSs5TpzpBHpogGxkrCJFOU6rtpLJFdXSh7xtSYGxPHOKkq3BZ4jE24JomLj+r1C
OOd2vhN05WEYY3eKlLNeNet2dEVxOqjmF0W/7YigwjNugxTXnie/TaHuokRbBTCkA3N4lnC2NMzx
bCWMY2rFfBFIThpr81ZtDlIOkynRL5aS7TMl/dZYwc4IhxtJ7WcUyCXvexnguDHb0AYBUXuWsITI
/q0X4HVS5aR15RRR9jiJyEvMMDiFJgDtNLLnqLdknqwnrP/wDU/Bo3GLjDA8Rvl+iUrDhUupJd+D
EBEP6sm6BIB8Cf0NlH+8pJMOj+ZK6fdBay4jrVqLuUbcCV5fmENvSp+mDtbEMOEZGJvbXpFdxGLL
VJ6OYynaJgBTV/RM5kesibdlmOzMwjxJQbXJmmFZQga3ynBZQDv1OW6wUkY2fE6G7DrqOieSVMoT
0fXI6FgYa6Sm86XBhC67NPEXJR5BQ2H+MexnTDCPJdL+W5Exz8vEFWEOrqG2blLUe4IKlmMUhYiU
hsMYmt9VeTi3xb5UexuoqlrkcYXlJFO9btzIYrjtffUmHtQ9yN+5940ncxoWExE1sShvgiRZjZp2
hfBLH49lLFA3aqcOxSO650U26W4vtmsNvEJJpY3g5a6mAt8bJs7Vx3QUl1AQd2ZT7qIWnzz5KyIB
nt/hFPiqv6Dc9iJIQyrenoxFVz6m2FPdLhTxnp11ERuGnYVHSQ8/Oyc/2mjmn/9yXEmjVYH/ta1b
ju5UD9g8dIzHIeoEiMXmdvMljTy78Sip9GlL8sDfb+ivJhLv7a5vShEC8ybVqJXONRVGy7639xse
8LRb5XiWKzhRpzVIMclDbXGokeDk6dnrPQfPbgbt53JkaRkmiiB89hPdFgvRFpvWMTIGAGlp594m
wuXRx08rRX5KxAda0xgy0KXOEN9Q7TxjrL0k4IBp0ZxkhiTJFNYeyZ94cjrwQJYt3ve9dfI7xvI3
mHFCesS/6JISRfr3l0B+H3nCXeH3Sz8F3QTrzY9dbNEWuPF6yTaRL5n4lRMGSXW0MIeW2T52GD7S
tfFYQ0yyqFlFcGQRm5nBFTN7QHOX6QWHX+hYsnJF5XZIS315CuLPjBJeHffeuVdvbZZACIMJWXPl
pqPi4sXqGkLjwKZYQz5q1BvROlRTjLUnvt3yqWI4z/jLjQn8kb1mhZgHU8uM+3gM5X0HsY1FJu9I
6t2WBZc5qMgusttWhbJwrzQstyeGiHaZeOsayXpcGs4Q6XYN99qPM0f3slXAIz5T/CYN4mjpM0hc
1pgQMIqEqanCOb8QohFak50qNYP/b0n6MrcAmo6RfxOQPR7bMdI8aYyRipOgUInIQhlJNI9C/yD5
vY09aaExVocc3yijI8citNJT3LhJ4KLmUyHO6eQ8IYPhXBxsKQuv8i9D0axy2VyZsI/CqLTL3iLM
ql5lvHwlkwzkJUs/xU+/+Zo1eF0aF8S9C3V4ItAFEcpn+fPaXPe9d7feFKD4H/hKXEv0zVdmJK1z
xKfrRNaPY5Ov/XieQLpac26jO7/PoQl8LYOThjP1TI4ZddydWxNX4PpCOtTKTHYR44U4hJf82mRt
e2M8a+XgDBC2/AqekBeTWT7PnNArWt6aaK1rlJBXUQjtEP1QqssulqVw6DqH+aajjMAHs6qfsNgs
hhTSTRu1jLE61WClpFtSNzYxtvzoGDjlYfCX+TIK/aWU+Q7s7IVMOfL3j5/xQd381oVL9dD7moza
XC356tWIxVARc3jvRISdqt9smF4dytA6ya36TLDQpRXXgSHip2BcYj85KIgWsQw9SZWrssyjUbie
dPy3q/i2DtQvclq7ut8s4Y9BLibXCU23ls1NdOfTk3zV6+qq94cdnmsbRSbRJnlEmW9bnKWTH8MH
FPDdJR6a1ThmwrWQlNdFr7t+AcsEqXXZthtpfFAhQabT7HmN6q4Z9oXRumNYbMLGW6cprDb+txR1
hqL6WiQ2Lror+2ipzx1zfvYiHFqrmcCG0DBcolFexxp0tcqk8/9s83iNEn1vOb7pEnJfZmjAsGkb
4kxjWhV1en1qATBNr9uNzfUg8OPEXKNmdsrauk2xKaXmWhCodiwJ8vocVlTmZuG9j/KmiZhGFJFA
AIJrRjCOIOzuxPG6HnMJOJN5Xzy1TwrUpsToL5TfrjKdG5eMoh1safZfZrxlc6oWBq4sk6yKJMt9
GZPbCUpYoAMr9OkTemQXWH8rWwvbS6hBzeaG1K5oq0DEk61Nr7mYX//9+v2omX/rl2YUqmY0faK7
JYQIbwzuFRCtAk2ZZKuq00X6Lmv8O2aQu3zY6YrgTJiSfvLwfPjmb/qTeCqh+lYdYxoAYWzhYMCb
u7ywHlO13QWlDCWu2yFXnHPxjlaU7CpuK8Ypn73/fEa+dyvl389OvPh0Qa7gOkapcV0V3k4pNYe5
5tGLwPhz0MoZu+q1Iyrdu7+/4B8gGK9Q1i+VUhULligNo+YSguNkDItM8zj39TNyklCa9AESQ+2/
enffFAdiKDY4s1mKG+nlrc7ejNB0VWjPcmDtNPOShoWTo35Vg+ooaOMOGfKOMItP2u0POvtZBvNr
UdiVmQTZQ0aHDD2/T/X11B5GHa4fX7OOvbVcfoq9z930Ozfy35zVOiI2poY+sRyvJWK/IjO9FfmO
85UVWmFdvdSlaQ9SxFFJnirkRM4BStNI+WwpfQDK62/wkwyDvQaPEtONOS1TWXWiUbGlGKyc6wmF
FJEmOZaIm+EXrkhZ/OQafzR1mKlbv17kJOkIwlFH062tgsL+fn52S++ulg0KnGkncekxnXWGIj6W
+afX+6Nb+2YPtEIs9bA1styhRSIMDlhnd/PwH0kNSW2asdAlWBeUnBa+LP42M9XT4N/3XvPQKtHR
B49WKrhW3mfDrQ+eKv0NypLgbtRqMGzdIpEfEcIva1XbhXi8xx4RqKm4g86zkzzts37ng41jpvP9
etVLJWWK3BWW28vRk8noMdWrbdm/7lemEizlUHPy/EtIM/z328aH9/nNVlVrvq8JJitc48kJVVx7
tMJR+nvPNzFNqI+kRThmcV8aa1KV/2t7lf6mu8Js6jUaAaN6tmF/0nYR07KWJ3jeFs3M2IkMKyVO
3U++40dX9c1u1WpQgivC2Fwf6G/eMHKe02FSOL3HnVyJC09FA1JLjqZ5f77nP6J5XP4vhJP/DTke
umVB8+QJ+Zjl8YNoeg7COMfDE6Lpv/7578LIf73eT6apJUPgkGRDpXmbE35/SiM1E39ObAfxufxN
Gqn8AYgO+RPJs/ZvTFNqHhHFg6oji9ZU458wP95inhSD0FVVXg9zSQwZMcL8/RFFL49SPwunW6GU
vqijvK2C7EQWLn1cQu6vpqA19le8zg4qvLGsk/w7fKmzZ+Z3xMLvpZlPFtVgfcIes6cbb+pWflMQ
0Nejzgjv4pyIwhKVw0r3og1s1gHS5cyizH1Av/E8Eo5i9dkdM23XKMcHM9d2MOcvI+Q3+hkBWvWk
OFiXwL7P8+9djAQziopkoTWEmEbSORXKZagLm86H4pljKwS5Un9hP79uG+VqkA3XlIwLadUX2MDX
mGLAjwo3ZZtsWlPYVEP6NaUJznLagUHJvUUgI2DBtPp7hXZrUbQQrZqeSZGaIarQQqMkX5AJLs5F
dpePD6Rt8jdD/FWgmCWgNy0cqFZPYCFnlfyPRSVp2A9wlvazI56v5HdmLwa8rnk9n7C1RrZZLDc3
Qg1Aiilhnxp3NZ67NlkduCEH8kpVvY1V8FJ1hbFFr/ZnPwYfFyZ5a43ei9wzCZ4tcYQu8RaWxbUd
ABHBBFvi63KRDhnbFxGrIrBrQkdLrFzWXZSeUJoSc1OmFNvlHX8L0m0am1E3eNkcVp8JbYz8ZTp2
1TjAZE2XXki/ZEZlaadm+T1K+OiWwJCZ5F2kVipyI0xVmGZX3ImpLu8if/rSK95yFIVrQMFdQkoV
kF15I/TiNy2HWmcOKokkMoFIWV3dSK1+Ea32IDBt6MfvYLrH0A+/ZlIs2XWdfffLEmKwuYIjOpI3
nX6f0sp3RBMvVlqqhrlPhIogIcuqqCNrM0TjFytSrsZoeNBaH/dbg2A9wVpoivDSBjVZgNPZV4G7
SJ8qoA0K4RJPl40qZN6iKBPqHg8GdFTeoMLaYE36pUtKgj3pNIz8jqiHkze1+1HObqTcRA6Tp3dY
2Z2xHvGRBE7nMNExs8kVhwjyxE7GyFtMSmXZegDY2snafWdWWJZ53kYE1tQC9cqSASC9Opvzw6rv
scQdruQdRo+nzvKWgOm2oQQb+Bjbtqy+d2a8mTNdzSjdS+F8CzzzNJA6ib1ctTRIKBPMTlsQ2wKc
X671UroKmr4D/fGuFXoym2fsqxDhOtUk5PyML7JUrztZ2IjwtcVCJisz+uoV4kMP4dwEpWn75AQN
HAVSj1hLaK1L2avfyGgFPie7tElfP1pPwZyJwgu+6VsDy5FC4OKovXSlWsHTKGoXSZF2Y5diC9ir
20SMN1jq3tSk9YmlsMHldTOarApBDZ4CobgR5eEh782Xjr68L5FPyPIuGqeHKNfdWBsf+iz9PhTy
rtfo+n7Z5I9/1sO/mdXOxcLPMvnH3ohuHck4JwQezL/vjXDvQoxYh+k2m3miWEDcRxK8dTPDFajw
v/UD0Iuhr8gYJtC8vo8IQgamX33yKX6HTP78FIjgNQvxAUC28aakSWEjlWVViXyKtCCdFO1lEWub
shMYlyRXVpKfoyJ9SNFzFaO3zSs42H6IpCX9czj3jw7///84ntKMWHx89ttBhXF3+li/JymZ//TH
MS9qfxgiNgOabkiKqc936ccxz280RpeiJsroOvR5Rv2D4ClI4h+qJCu6+Or7rLHR/YvhOf9ufi2J
G28qzHt5xX/ggfAG9zYJG9IoNrBBEDnwKTh4p19LcUsB6OKRlDbgwMpWTpjBLDBcMgKnKCjCcfHB
4c9Lw2omRJUr1SIUvhLjR+yv+qu0qsjaBIF9ioyocAPdPw4+4c9WJ99AchAiu2ui6lAGsnXpfG/6
1pWDhDQR1gcKQSLFVa/e513/A475Ryvyf7R4VjwmIXUZWvbvj+1/5C//cW4eG25b+O3/Bft4QzTh
8VIXfrwK94/J4/iIvqkKk//9P/9XHc//ta7Gx+dHqtHN41OePv4leqp/ZSH/67V/VqOUlZpM5Wjh
h/G77snUVQQ20C8QJBkskL90T7O4ScS+w/ph7sHa/ql7YvXyili1Wnj9MLf/B4v097Z09gTCAhba
o6HLuoXq6U1jM1pxlciZWN3qHqy2Utylqu4gX3ZysXX441WcEgSej58xdN4Aa3++sWVhi2ai3cKX
6A2Kr1uSXDaN0tyiEl1WBopsVb0NrXgpzOJuUUqXQo/aZ5y6PWTXDsUP6hxceysGXppNdbrus9ip
1XqrDvpqdtOIppFYrmKTyd1NVIlL0uAdDPVctJXHPid1TltjSmLrvnZKk/iSF08BFAG9TK/UfFrW
qX6Jxm5v6RxqRAoviZhG3ADcOA1rJdK/Gg2yWE21LmIjEv1cYino9dFToBZrPJbxkWPSr4aPCsnw
WESbFx+/IdSRXwEob9keXKVsnCQMnwNKnTjwT3o13HR6y0SVbt2OKvPQJ8YlrMab+SV5AN0OARES
yt6NK/O6tzpvkclesMLGhdGD6gx47QpxvZrb3qEVthHQToPFy5LRzVUmet/GAkcJMuI2mRA9B0Eb
rRCBqGujL+4tz1uSOvMwjFSkdSAE8BbwCJ26pazDzZxV2yoWEoaCtV6jooYqAdGzKoa0h1wL0shi
RruJ9N0WoDqZml5JJlo5xotEci8Tvf0ERHqNq/q1LmCp4aMDlV+j9tXR6v2+l5Z1mbaDJFS3yMoc
cdB2gVavrHKE6aadRq+NForeX8uYFXe6vyN3aKlWmR0nxiGk9EOocS4aY1Vi6wQBvb73k+Euwfal
+T/kncd23cy2nd/FbUMDOTR8GxvYgWFv5iB2MJgEFHIqpKf3B0q/D0npSFf2cOPa43R0fpHaAUDV
qrXm/GZZbWPF2jHIC5KZJACtD0gq22FrusDMtQWhejTRU1mRPHoo7Pq8DMfbvOX8EXPZE/sUYdI9
kDX6HSFanfGkLgpfGbCELFcHqs2a7niAKQtdqCYvgfRxzVxjTR6owCzUk1ZHJyhG9Qvkw2FulGbW
ad1SMvZK/jAsrBkJDW7x3sip+goKFzZTesCWv5NGdOHZ+XmuO6dJNp5FxnhW1fWVF4VBlikndWre
xILhi6ff9E20AcVM9Ht+Dlp6PcbmIdWbDS7kfR89Y1UI7Dw/j6BPchb1M0y/tcYdonUbI8uPQKEf
c4OexnP4hwwkTf1cai0XVjOIgrCYAhk4Oj9e2D5tmrwY7PamUb3ryvauExXbTeZuJglVQcVvN2g4
nMDXV12y7wYmwU15SVptaRZ+aI1nCQGMBIGfCpgEahltqqTEYq3vKxCIQ1Gd26FyTXByIDLntJrR
vRg2sC6mm4o2njQ1ZM4FL4K7MB+Lo4mjI1TxdVt1dyErYUvmaWyY24LnLXGmE3J1/cout2HWHKPn
h5CXPIUQIobeZsQFaLEuhtvGTYJKGrwjtEAiX9utDNKu23DI2xoRixVnTcAjm172nA3Bz4zLV4/B
uy92kyX3ldf7I1hCMDBrh1Wo7AqUku0+MvozMqmDhFlu7oz0nWaOq+0m0YZ97ulbgCmz32kQQxrU
rjKhz+cd4vrWtPuzcFjg/i+e62C+5OQ6EsjqPjcAOQ0dp2DTHMu22iFEOE8WCyUH+qPKYOWHWPtu
E/1Fhf9JpP228FN0Ydxlu6HABy33oSqies9tS1TtDd/1XnYsKZG1jSbLb81iV9Ml9wZr54bRBSY3
hFbeWkmqLcjFQBn5Grk5EMB8xTy49kyic2MgCRWeWI55m8YE+2ibEFXSg5vLYCwlQWyov0lmrEPx
vDwlOs8tbYtNA6IwnLwjEm8Pjeetfv8hKSQ+nGKWm5rMBQf3EU4hMjc+fkYz02vHTufuJk4IhTJ4
zUGXwdRA6BzD5A9r41sd+XlthARPxesAA8Mt/fHVeqUxlGpgKzXL7hiX48ZZOYFBR8iJTrqaAExn
4PRnnTbYiwCgrwDu9SutD2OOr8X6D5/88/NMc2v5wC7ltaXSYPs0WjHIJXaMoR9uBo7ic1IfKbD/
AaVCnyls5Gk29mOqjMzcNo6566tqN3QWlkVrk/M8qakM7NI+JJ1x6CAdsF4fx9I5LbEqjkVxnhTR
Sc2KqvfFUenJvd6X55bunQuruTPn6ARrIvoh/SZX+ku742MWk7zLZXIw4Ew0mXHa1PYmSqKXPK+3
PRNZd5J7NbMC8qZfW3Zt3R7P2oQXoQTK3eIKDy3MomgiZtqpW5+47VuNn1nVYfU1ggBm8gMrJWOd
15XrVrVPRyM+qTJYCb//Xpc75v01plGoQx7HI68u/cm36fO74VylhdjPY75WWzF2jFW2RhZ+v3R/
Vdn/v3fWJGPB42t7923/ROC7FnnZKKev7RJs+C+65v/6zR91vO58AZpHN8C1UD2/P27q5heVCBf7
zUwI7JIl7Z/jpotrkGXOs3SdsyoxLEwqfhTyird4DS1DxciiqW9xUn9TyeNF/HCPEGXEYMvgX2Q/
NXiTn4cipk4OcW9U1YmkHXnnFqaEf4Yh9luWSRu7L3Z56Csm4CHIYx4ESWhwo4ITP6loYYoKRkiV
uOk6xE9/NJdNfAcE1mDDkK23KUpXhXUTxkD5UM94qR5+64EkI2C0yUsgzicrSOEA4+5TKMfnHE7D
Y2HTR6ETqsNs8op5X8iS95R7bXxeOg7KmMKxn+0kzA9Skbqfm2a6pjGUbXTZ+ENHpEhmms2FZWSj
r44wYeE2Y66XIHQKzygfrYF3EZYAlv2h8jBs10ZJUC6eYf4LaoiwWSPpms+GabZfBF2n17f30hKM
GqL5tMCRILwm+ZwEqIvJ4k9kOIuL0qmV65o07SMKt5R/1ZUG2YSRRGzb5FGJElTMe6dzytPZcUbo
Zk0PfEhqfLiyx22c4+a4NyrQBiobDCNlRS1XCkUsB/653id90io+aW/TJhlr0hIcPVoVqL8v57Sx
TyOaI9ddrldfhVWGX7VRG8HWwGga/dmeC+tcD6t575oAhgjwRaxhRmayIhZHAiuOsDRHXER3Eh6h
vuV4nAiJArQvivpO08sQh4keXnejk2PRZAy/m5AZ0BLuOR+Eap1eWjQNwDnnvXkb9nl8PqR6hkms
MWRFy3ls76rctR6SSnV2bcWVjse+vda0ULnrwxSrwdx6RymJH+uQLsuR6uXgHNpRJ/rABphmzw8W
4/4XMSWWTj/UaM9GG7mzbnpfVXxwh5HsV4o/czhzCkALlpwVVN1ufm6qcAPddBEoqIP+1VS19Hwc
Zfh1IKBeruwJiETEkSQAlwktJnzTqJLXHFvxgWxkdz8XfXk/Rp16T2T0dCMQq52rxMFgguFHzNRM
b/uZFrkMVQW+29K3pYm/LgdNoc7KdXR4pIWb2dQc1cnc+5MCOd4bG/j1RXEmkqoN4L8Wa1GOxmO8
oH6yOAQ9jX1h3rUtzwMpf6Cj6lTtfC3Mq68AwTjrYpPa07iJzgnFjh5mlOjbN8yS3vFsIghDjj83
6Z6Cn7BmkBAXmUYhPgkYadrcia0Zo8jrLIj+tS2tk4ikkW2b4zLLvBglZVKowZCBbeoHp7iyw7La
TLrEZSCd5jzWLWWdCyhpC8WMyCXhg9uc9oY+kacOXulgA8DdhxQ7L6EtoGekcIPaJFF3IhXpPptS
KgqCam6zidyD1azY2WbIuijxo6zpKdCiRtYBPN4S3XqL4mzBq2lhj6UoHRBF6mSmgPURnXNO3zep
wBqk5otX69zCesWtg8AqKEZNRa1bSr/Op709d+o6HIjabGjBtwWy9UsSEddJW2yAviOab/0E40sE
BCLLCXRBnJllQV/xzwKUO3HtF0c7S6OtFXe+6CXhyLgbxEkyP5J8UWscJYEJJZeJgZn4ukVRXoY3
oOBAKIOF4Hi2KyifQZsQU8Y5DTLiYzHe1ESDjPmRXp4l49OUxbsEvJE46YnxkJ4W9MNFr5944tBR
A7IsVVj3TotEEEo6PtLBaKKUwVuzQda668SZrDApbKIJxlMl+0NZlRhu1yL04acdpfkmzoJCP3Gc
9jJ6IpdDk7uuvDQG2MUDyOCjiemZep4W1qrCfZRvQu/Z1Umwnn2ZuSskqSYmKcEniyQUP5LXxaZx
JiZgzobxhxvfhQ1SsQfNGLchiI2qP4o0Ts4hHjC71IIwlVtpypcxaa+X2G22PxA0ZIQM1jExpSeA
6B7tQsNYcQlueBzBpVHA65po/frSTY/NuJQPjeOZmIiUTkcNritBNwzqrnLjDqdBWK2bqfbB0QWV
Zxwbrnaq9LnwdWBjhVkZvpEq17GK9j4Ckz4yAgQ3sSqwJIOxX9PzWIVFc20ICxqzfWHpteJrXfus
w0ubZvMwi+lu6Lp91ti3Odlj/PR471n9qczmoGXL05OhDlxh7p2sGle2QZEndOPbPAz3aqE/GzFS
eeuysN2vqeWVvmJcV+hoDeHe1uJR5afbes8K4nMsrINCyrMpbCF57Zdv0Rk6pnxIHBEK60MN9j3G
GdZyKMu7VQcTA0wmKU5nPT3eRSntkg3QzppfMwOxFNZgdq14cBgEHmnYCEaSPV6rRgFs8RQacjPG
WD8V67gaML178yobNXb0Y0s74iaZ5Tbt84PQniohgqwLwealp1WBarErX2JrWk+ZvZ6HJziX8GX2
jl7sxvwKEu1cnJjm0yy1tW1dQtoBLuZX7tfJElsNNzFRxgb+Oo+m2NhMp9Y8FDhLdT6Zo0/NGk6+
xVNE08Oqscm4ueA7T4w1eQP1ofbyi0aSGeJOh445qNCTfTJ7T7pdoAP9mquixjup7Ij9kaRqO/o6
KpyrjPxXF6drfiyL87QMRFv4k/tkONfYW3W6lq5xWg6bPnlumupU5Ge9cV0ke4Ib8uI+b/dqGK0n
C4RNHp3V8tgNT7kLdx7A/qcEREHjIjaEmv8tdrRVqVRBMxzbzaVctNzeJjOSI05BjJfdF6uzNjjF
Vk50pCW3uXUfgXK08AWhDvbyEye8EsZpp2irythoDiBKzgoNYhFfsUr1wUvU6Wtuh2cSl6hVnMJB
W2Xd2prvRLMir63Taj+ezhsgUO4awHrApHrrkK1r0vJR2awWkTdnXfJ3Cu1eCdfjqxJ+k+XRHH6r
uzu7OtLVp1qeyPpamLcQfRAkkx1BZAkac/pN4G86hof3xs2knQNUWcn2iMMQK+a1WwVjfqy2O4bF
+Ppy9XLKrjt1eEhh8nLZzCOTzc3utsP86qUnygIfDOZ2nVmvYXJMUA5GLm2nJ5cjf2R/wsFwoiv1
KcMOYFiUafFXnayLZbqW876TdW8F7G4mxgRLlVAzUbIvstKvxoCBcU2xeWS3B1J8epaqmf7JfGxj
ih0AWVnhuiNXpiJVKN/PLLl0q1T5bZC35IdgCNrm5XHTf83rnZbtBpLuZsbY5YARHl8MqA9fyaC+
5EHRLNwsZ6soh7SBQ5BI7K3Hqv0aj0WgImFaMmxKIvHi6NpqztOIvMq6Q3ox+aYRrfKkOEBoX2fN
qRjGoOtpO9U4s6ph7fTXcwkZGVZxFl/MTFcdvFJyLeQur2AB8yFQ6CdHUktghNK22XCbFfhR2vQs
ox4bQAIMQ3Gn0uFDUdEJRACUhXEEMRZnRL/GrehXfDETd2g60xE+y0gxDZULO30oSM/RWAvFhnHU
yhy+ZdVNbe70mbC9aKfaez1+rJMHslHW0v5DR0AzPp5d384lnME8jYQfxyQfiOPR+zkYeosqMrQy
OxnLkDs2aYYsMF1XzwJGYNxbRP9OFb3trjhrzCkHieCo/QMWZs+HD2ufwhqsNr1tgKkqtP6+0j13
6xC7cm8lYoCx1PVsUpl+BxbjAFsRJo9i61f8y5FgtVdclBBaedZJ0ey6ojWP40EdAkPy/bdNgtG+
T7imBFCdVMB7AjSpD2531ZT6ccVsbjUvxVqMQ2DoNmQLHRwtfxHteOWKkLWYJXsq6iBOttm4boz2
puS7L53CCaRTVceIUhbvIhkrfbgLKUxWY9vvjHzaeGpE9k+Nc+Gb087dNreLCHKVnIdDXCnlRp2P
HI8aZnnK90ou9zYK+OlhUm/06kVPjRHtyL7LL6MpP5kaAKGZzpVMaX5alVyzHloez058nRFX1Fdn
WVbs0RNDBSd9Lt9G7eDLjqaGVyRHHnuITQDRpi9uOq6EA3Fq3U0sifTA25dZHAxTOZ/MxzzujnjU
Lsi2hJ0giyMlnu60Ydi0ebpdbibZ21tyDXaVyo1Udyez61xpSGiyGURpzA6YXJekjfVz+BCX1YmB
+6/+Zs9QQ93AKW9Cd6M6FKAeO/K7A/0vuo4a87J3/RPX9pAccfw2AAEhCPtpzjWrVpM1Vt2fJM5w
5/Wzyqg0oyMmH6g3532qpfV2LkaxHtqoonaiI06toW6iyky/t3L+qs/yfyLo+4B2+q+UhMDXjhWC
1eHfD11PHnkKRfq+DQOJ8cevfe/DOC5hJ6QGcyJ80/Yty8n3sT9/Y6KnM2m0ANOzzEXW/aMPY+hf
dNCWjsccVicFRP/XPNXQvrjsm/R0+EWyAaGx/MU89d9ASHA8fhpohg53VtlOJEJmw57Myg4qbNv7
cZ89gV7cYhPZ9lAc6l4SBegcCdAo0s6Py/SqVtg6Iu1iiPBgJL3drEHRPkY6vg0n0wUkgZTsFEuD
8Za1K33I9ROiUMA25/raaIv71NY3nnfR9VBxY/fU0ZptSgNjNuWNls74xbLzuauXBSOJfSc9G2BP
U0HGvgt81XAvdSt+GfGdEZMl+W/tTZoUz0DNjyJPS4IxTiCVWPrB1tpTujp0GtxmMTAlBBGyTUWG
g9NTwT+KJjNIIpsuLm5SzSPLGSspyS3LFDNqX5WmQrkwbMPOXRG4hImxEifD0N310XwWTnht4xeH
86dSkM6kqs7Vgsnokvsw/iZZsubCvR9gxvnOKO6EdlYbZKOasn+0QhwhannTmPqLlVCLMmm60NR5
PUGZ8so2uU5zV983Vqoeo7k6o++Fny7KSt8ryJR0p+5BE716JLpyibgabvPKOsw0sY9J2KjunYm+
CwjnftuhyXjoE+H3+khYX9c0zhp8cFvhzKNUDSObgnB09XUSNvFWd2r2Wm1u3fN50OqDtGt+UGuv
83RgaJ0A/UZlRCYFGsuJGC161rq4scs52WmlepoxDQ7KfiInqgm/65v+agX6z3V6f71OLS/0XFZT
w6m6a//jLdAFBNHSWP3wfyjfRYdR85Wh9Sugye6fB2v5yf/sX/7oyJLK+fo//ttzKbEr8K9FFAUf
VonFrvLv15WDkK8//fj39UQhG+IL6wkzizfNDzHg/ywob3/FauHQGVQdG1Lkv1YURXO/cKxdQpIY
iSNkUP+1pCia90WzWANoWBngbB397xTDH50blgMal3LIReiEUmRJ0f5YQJHN6ywxmdWNqlTUdH2s
NvF6NMC1E+taEXLs1IdOLJnouU4/ZtmGMc1iVN2CvJ2H1SRG/Join6PTofGWMqPPhxd6t469ipPq
JlbrYTnxMGOsWjV+muc8/b8GK/yvFtr1Y3/6rZbo/FHJhPIci0fwPfLDjfh9d+O3f+xu3heUOIsg
h/noIovhXvixu3lf+FlXB4/4fVjARvrP7mZ8WRjI/8R4vc1UfwwZ2PhQEVH1OJqrUgI5f7e7vdlV
/jWH+o4scw0cSB9vQU+fqqRCR7IrCfLdhjYj6kIReDf1uXngliL8WPfQxygDrJ9SYCjCErkOJ0Hy
q57p1VEp6Wykrisenb7hMKaO0a1lltYxiTP3ydA+jLJuKd8d5QR27rXdECNsuQ2hAilzQCvOJ3S7
VeXTHiXNIk6ybZZ6xzEJe5exMSpaUHrM8Ym6P1NCOZxmXpfeWmlq3iMvMKHVT8QB97z5PVE2xKlg
AnZn3NNtWIUoaji7otW/0qxHet2N32vkoMSiDVGgErypc2zW2pbmgaGWe9LQp11Zhfii6VHh4Sl4
lxM/vbMQ6zxbogivYuT8+NpJPTgdJtt+iJgaHUfp7Kyr2qkRV1EsT+1E3lFW4vwtYKEwggzLVyMx
wXWBZN+VitOgLi2K5xnB8qaZ7eg6ZDp165B5vRpqlYD5NG2OFULcdkUkjIuaTMZ1a+vzJstSeRxr
nEI0Z6K48FT+mIYR4CfuL992Cg+4h8vSEHbMJHRORSumW9FhiAp8y5rZH4VWWKBqqeRzy+zUBe9k
OSSWuGoN859eSM2XSXYt3luLgMytCfGRlMMxS/Z9VVR7euN0ZcKm2IViyRjIUlhmsU3f0CAmfW92
tr6rEjU52G7T30lBHHaphM6lncTeGYJn5bSIyv5mKrPsuClhssW4ggH/5dnZXJXpwRtrw2fYX5Iw
qeOar7TeJsU4DFdd5CaEqsfxXlZUE13SG4uroQtQFcGsx8mzMsm5pcIgYHadxslEGkujtgAqO98d
DfZhxkat5063Q28kTxFY4b0l+gukwDQqOBdyQBHumUMK86pNMCCHHZfL0HEshlP7auVhepDmW3Sq
Puzedq3/v3du5pi/2bnLZnicPiyZi5P9+2pJ7Y7KYFkPDcdUdbbaf1ZL8wtWHQSSrq7j9tFdg935
x2rp8EuIJFT2/e/CS37px2ppOV881GuoNNns7b9dLT+qQDhSIOdCakzZ62H20T7P7F0Ti8tcVSRZ
x1p9YSsaYiQ8regF9GqM6DFrw+W7r+YXx1ze+btT7vKKNj0WdgKH0wyRj586LQxr0RWxUgRmphQ3
laXZ25iH++j3r/KJKPD9ZVDHOwbfIC6mN+bJOzGCR8pTXcSoJ9CTyTutNZUra1Kas1JkQEk8Bq3X
S5J55NdqB+Mwzjvzithx5Jx93SLKKGOVsVUOwtQIjNamSa0NZdmuG6lHz+rbl2M32YReciT2zW9F
kxFRju0nX0EJ16AYZHOH6adBt5m3pTpuGNbF12lTQ/oxyatlh9BZfGHfYIaCPS5N8B1eJjKCUmjB
H5hbyBdVgIcPMPNIiHuCKUgSz8m1J2Pd9Dk1pNHJ0BbDVdyARFrXsVBvyaktadFrJeEXjl22HlpU
pqMkoQOYOA4HJ70ysmSg6kcZSmZNzvDznEWZIdTspjGIKEaTADLiVDtuWic1fQSJbbbO+9SYfU1k
EWJDsraYpg/NAQp43K7BK5WZn0ddZPr/vcgqK/fCZlGw1Sb0NWFT89VDeZLOI40Vgm75poSaCA5h
hhBj8Psr//MdjZYeQROnbxIEvc9VQK9iU9KEAkfYKI21DGlq2xaHwdpk2xCgyf9wpy0k5s83NM8O
jj2kzkikPz9CsVuGcG2kHpD7AlK4SEpUfE4z9jHZVlVy1ka6XjMeNZVLr+8U+qh9KuJtJ0PAXQzt
gV3WYozMoEin5N5COfCEKp/On2rLga6yYWnf0sntxEapp2zTKG7FNL9CY9+3brNcKjgqRdrSw5pH
kqeiPm9CFIkMwnwFK/6SAaCQIgNqIj7KHIEw1nVmol0Mr4ZZRddTuW37lhmSlmMUC+q6a47TvE4K
AnInGa7KLBIPM5HMxer3l+qTGGRZCjyNrhf6bg8j/dsz/P4ZnXBIEfOjBTlpv2s7nolKUBt7F7bi
WlfzbicqT/te5P9bwKz+q8sFzxNRi+dgr/wc+qiBEbLAQGv4pw3nKS+VJIgto/QtL2rFqh1kcplF
CZNdKaLrko4584Msr9eu8KpbqC5F4KRWc1MpyZJ1pcRcUEtFobHNtKy+NzjogGPLcdgNLr/lmVbx
hxtc/3kFRb6PVWOJ1cQF+llLx2DJjYp5IZMieEkY1rTiJC8yBBCIamDstN0Unmci76l7hDozZyS2
zl2LNOdZzc02HwNYV8wjk1BLgeDPXTzCY5SRSRRfXCPhrtuFv1n18oQcBXegORsy+/KMRj/LBSEO
RF21klFWQnjm+vf3xLL8/6t4X9ZtzC06+Z8caA26ZMvle3dP2CgsNbNB7YYSEpX2WNyX81yfGA0L
yu9f6RPHcHkpFxHygkl3NOKH1eV7fvdSKe+ikeOsBDqRWpLZ9TgzP06dMsGa2QLXESzf5xZImNea
uBFm8ubgrUDwYzz8/Vv5+UGA2c8OzMmJXdFbzMDv38mkTNlUxsgDpkHOa/yrd3OtLKumi5onGhNz
1WpevPn9i2IJ/vxV06TGomGbOvEKtJw/vmpXRGmdO8CYzH5qMiRR5lRuEgQdByOkEYYqY0jTwMpd
1y+d1G39Hqumtpr6RduXuMx7VzNnGyilBG84cKci68zoisRlyocWbUXOYsrEklYXg2SFZnqgS8W9
hGzB4harenJiiAjLoBvS/PJLqfVn0k37epO1bFaU1Ia4s2JWH8LG5mReO+pk49x3liiuyIMYSyML
UQenyqI8MqauifwoDu1yn0xS7LScTKf1kEXVURSRmsrgK8nP6Jsh5WQhnbct4Q9IcqRHJHxcybn6
w53800bEqdukfOGi0u/VFifP+4vaxXMUeg0sTGRK3msune7YHBwLA2ocblQSH/63Xg8roMsJmrYf
1eT710PhRKFp4+gQbYU1u3GnmRGmp/i91ZnreMqs+g+37U/PKkHZWNhtbWn8YCH71POZRtJTtajM
1oS/57s5jbXt1BISr5jpcP37m/UTuYGHdXkt1CtLajChvZ/LxlzL2jKl/FgzyR9Ox04YW2kmU7lK
pezukKPjBRIkRZ4mRVhdzbGNOKCjgazgypH6tz+8m5+WYN6NxopBfU7aAlLqj991F6P+0JsKF4Ce
ayDJ6D0choqZU2P1aBUi9ENlks4voyuR71hNe6MD8lvPnc0ZetKi07IRNYp9bNJ/eGdLk+PD+sk7
0+mlcMsBBMCZ9fGdKZoVDnVqpWtjFGG6bdNSu3BJ6ib/Dx8N8eYpXZJVPbAl+EMtwtknhCh/mJUG
x7pSefjywynUmjWiKyfx674X52osKnfnWGWU06hXsu4kmxyl2f7+rf/ibuLycoSnV0mw+9ty/W45
BiwJz3MQXpAqNNorR9QnPMPqparU5V8v/Zg8bL4ckwQNkyrx09JnoR4syPFRgnIqtKeunrpdYkb5
IyGl2sE1u+ghtoFIVsCkNn2ru09WXM9/KBx/sT4sJ0JuIi4XpeOnp2dGp9hHth0GCZus2Iw4mog0
zoGEmnNDOylvi/EPBdfSC/58d/ChdSpjlgmP5/bj3ZGoBqzMKsd9I+KKqMA2V5MgU80aYZIr8hvI
nt1ZFCLGDTJLkb7XYtfxpc1V88siH5nve71DZoascbCj2AOYLfWs8CtDODfJLGfOC5Wa3PQFSV+b
398gn/x4b2sAaSns1GQM2DZ074/vvqSRv6w4TmCpKVq3rB49dWWHjRxWQ2gn0k9NnaxYg/quD0y6
zTDNVaPXOJfl9nNrRkq+cdTBaFaVN+j9H97eJ47629ujHmN54h81MFUsN/i7G9isQDyQYsZYXUkR
Pw5NMymkM4fD2RCiM6J7pbnnllmAnoFUqpykXKTW1w04FZsxcRPg34MiEvp0Xns6Jv1CWujrvAms
FpB5QNqFMgBPbKpDNrXI1Ia0aF6VUSOPqlKMEi2HPlu5j7NZ69eq10KeAGtUyBsjakYCMWQcXxPt
Cec15RX6r0Mkxhg8h83ZQFhJegjtbLiWbac/m7mbffMqFZxWTfku8fboJoKbKjf0TaZ62bxqKwUJ
ThZZ7tmkefNVqPfja2HwxvZWBEc16CFUcr/0CQTJPMKLhyvKKFhvDNGcm2kXfp0Th6QBgpZtEuKs
ftcmS2TjHEb5V1Ep9gsKgvZVg9in0gmLWywjs8we4zarSjqTpNTiHjE6sQrRWHIzd+5kE9aZGHBS
3bLqgrEdoj8cH37x0GLLdlWencXKYn+6xjYDXaMyKiXImrHal43eImeMBtySaDyjkfrkD/f8shJ9
Ws/ZWBfDt774Kt68ae9uqq7qk0JMuRKQs9VcNcOEgsmhHyxkFqN+KDneRhNxWxw622erc+SGRo71
h13lV5+atZKyYlk0KGg+3tlWOhV60bVKkCfmtMMyOMPT9aANd/JpnER8+fsP/auXWzbVBW3AXOnN
TPTuM7vFnKPdd0P0bOgpE80lb6zQ5ue8Ky5mKOPpn5bFxaD/07fsUsk4Bv/jD5/WRYu0UY/VAfB2
5BFwrZu9g6ZeFnU8BuR0chri1CTdlT1kQ7/TktzGbqmazTXIlCVeYAwdezvBtzhJGWBnCBUpxcBa
QTJZq7Mwr5VYpvSeCZh/KlNCxlaFMrV042cGAavZbHjWjThRY7/JU7L5TCW2d20M5xX/oCcu0zqJ
Yl8njVZBXuzSCvcIM+aMlkOUJkAhnREFxwxuNfR62HWzETdupCD1qV3ztUu7/KLLmuQcjGioIghM
MDx1yUieDE5FxDLQuOKto8zzi8UqmfkWO+TBlEr8JDNjwjqRItkM0H1RMQ9dhqhrCBO9Wo1yzvba
oLJ/uSKtpU/95uqBOStgbRxvnr3jfogHdLSA8VZGbqoP4QBTkwjUtKMnE5fDk0oWmiAxonEvp6kY
JfKjhKhHUhDk5dwielkIPPVlmYrOW+l1Kx4qeuoap88KDS1WSSSgRNizEyQpqj2nEtZZ2ZIX79tQ
wYF1j5hRiNUuJL2wSSKL1ksFPFFNlEaK1oEYQt+WRnbqlmht/JTA4nsRiviltpw89W3YTQcegOoe
08EwcHApu1e1H0GAS3usdk2oWt+01KWZ7plmfj7FnX1Tgd0/b0xZX7WKM9xOnoGY2uzCIfKTOGVf
b73BdFeDjg/Xp2cf3U2azlQ06RUYpa3VkX+T0cmiGynK5i5WGrvdCIYqpFx7s9JCQy/c66SwR0J2
k0rZm5aEgqPNVFeBKEt1W+WJl6IOmFR1l5R5cpY6FqxZev7akemWJRos0iMRh6JRl49/+/xqKFkc
Ko3lfM389uNy4QoaV5rHOGfqGbCxAzJIkuV0AGZD58obhvXvX+/np1fTyWxliGRa9Pze7Jzv1os8
Zt7XAq0IZF7ZYGiG8LpulBxikvYnou8vlqblcGXTeaFio+v38aPlfZZapUhZmjC835Kjmh7cQdHg
8PaIs0b6A3/70RgcLFgve5kUUNB/fD2tRwNYWq0XwPW0fTdviuOC9HQqGoqG37/Uz/2QtyEFtaHO
QAL50adFUBeRkpZW4gVd2NDbGjPP2hejqxwNyaShIunMG2w8bbotBjGcUL22F0Mq6+gPH/kXJxjX
WL5c8u1szpafqjyjNK3ZTHovcJGweLu20YZ5PaRxfi5j+lmrHrZXuuEjlPbKnBJke7//Hn5qi/A1
oIcg6Zc7CTnWp7oc+pKWG14T4sbO9AtP9nSRe7JJKrxaGy9Sp32sjOkfDj+/+tAYUm2X/pfJFPzT
gURp2sEqx4z7atSNYRszJ1jmggZxKbNbqtRijX2W93jgNK8Tp7//xL+4qbmn+ai8Pu/hbXd89/zo
pa01ZVoqQYS041k03cChsENnVSY2Gsyqrb7+/gU5a/y84TJ3wpEDMgFNy+c6SlenXACwDYMyslOx
0ZpZfYxS2Q4r2czEU/beNMLetLKoCLzRDbWNFuNuvOibxdfgmeXwQlVSOgz3Zfk4c7xq/dhWFW/j
qssizuCffTCdZnJX/ydnZ7LctpKF6SdCBOZhSxCUKEuyPMveIDxmYgYSY+Lp+4OrFyapFuP2rVrc
ClcYBJDIPOc//1DO1NixEKt8Ckj/+lGPEz0BHm/tQ+lwVO2zcBDPGZV9k8yuUIJUhSVQhybq/Gcz
sGGK2eHCaTebee9Qj0T+Q0VFvuzE2hRfGgJRMVdgf4KiLYccy3psgcOdzivEvgHoSwJXARQ1ytLh
zupw5CXxVpTszjMSJW1YDcS0CilhkgHt/Kwh6MEzz+wZFys/ZESW4io3c/ukHWjJmRdFdvM9CKal
PyBSypzNChnP9czBwxOztQLhYNeGPdnPjuE/Em9k1rt1mLwmYSic5tDA12LDrpEDY6PQip2sN/JN
1W06mR7lIrEH9oDNndT4ifQLf/1OabTiuxZ43mBQIYffzTx575Vj5X8oXbOGaT/Cvg9ZbjJjn2Xa
/kHdlwZx2Zej3peNM3/whwxHs2VpUc3MvYWbF9IRtJLVIKUDe7/KDDwDZyXuYUib76o0alHUp2N/
OwMIgkuAC8I3U4Usb9Yp6H9jpNplO7NZzC81YxEASlcPAxqOObxLOwcHaMd22r9cXpu5XOe03Zel
7OafbD9gqkFR9iPylaU9Oi2FC12U3gIZKTfUjoh29xdbz7h1lfUyE7nRMNh3tJzahDkhka/p0PK3
VFmq3HtmPCTNky3S+wQ1kB9/qOwG7oIbNUWHBbgAT2XESOZsQ/DwQmpgN32b8VJEBhdkBRq0ZQye
lwxp2g6aDiIwDJN4QhyvpRdbZu2+mxy1QoKejeVHJlRKbBvuED9NuXg/RcTntGtdI/pDheYFd2Hh
NM1NFo5BdlvirtbdZWA6BsKosPnjrOvSgzpU+T1MVAw+POUrY6/qlNCLenX118nulzctyyZ7kJlj
jzH5gvmXAbnuT2R9mxUMEXnIcf2FUV7UNWq8tbOOMGCNG91KtPeoUai13iqSRWNI1nlKY9eYKpgZ
E03ZEDPSbNa48y3Diz2RQl5RWI14hAPX9Ud+SdkQJAY1M7aMdXFQUw5u9kblorcPLfCMvNJmXe75
lk0AKzQkxvEmzjynx6zOI1WWIS7omarBQipUopSdc0dh6pg6P/aikTdF0187c1/aBh1G/wCogHau
c7btizLwFhLHaSe3WDBagMDbBZO73BB7zvTOs7ok6PzlnVlNHlHBDVD86zvxZemEVmAzQtjwTMqM
sx8QDGY+GGh/MXX26jtvaqwHjLrYSyL57fUrvfCI4UijU9kqGQZ+25//c8gM7dCLYME2Oqrk1n1M
dZdY2Sx+Gd6qiG/2nMOkyZ95/aqX90cpilE2hDTerxWc3R+5PoNpak7vClvHW84GfTN6q/OJUcyH
1690eYJzJXAfGt8Qbsb5VE4vDnEaE+CUvULAKnyx7O26UMASTvE2qHigFN/++Nzn5ZXT9IV7RJ2P
8asXMUT9G03875NFCSYszKR4sv5sPZpNT08g3fDzyvO88p28AMFZNMj41tnM5jbOyOlb9OpJmKNL
VKJB1t70tYU8tx+nQei4ZM6/Z9rsrncZkvkVYaTqObx9c4DFvbaGip1WTE2spev2x0IiSX39Dbzw
HIA2bYj1ngWpdaMl/vscAiznJy8McIEv8vkhKjwncTVhSW5E6tJ/v5Rj4wsGfYZK8Xwxy9yDs7W6
6T5QGeBPZSEcqQd7Svjfw7WC9HKTsFxQauYfpDG7DMpP70s7frlqg3Rbh2mWuIEoXt/mpa4sumjD
XWJBfsWR+a01xOXkyreFHaTBf/+OMBamd6dX3vKlt2f/z9fLKKCyFuLX92beVX/yxZDfmmFBs18x
Bnz3+sN9Yadgsu3YARaHUAPOa2EFqOf6BZ4EstFEo8kFDy1YfYafHyx3QZFlS/MzHrTdlTL4hesC
HrM5bSge/+Ke3iPhF263aDvcqyinEvStHMiyMLvPyC9RxIt580RFef7fHy1cFTrXbd5tURGfXhZV
g+ETH5FxSnrWphpjtVJc1U2CUdFwBb98YZfiDqFgUaQ6NlXT6cVqMzD6lu9j4/8TbFSbIYQSNwiT
Sejyl9aDe3S8OYBqGSmMb19/sS98oLiMoHthL+Yhn4+5g2KSFowKmQgdig/11I9HsHukY2UfXbnU
C++S5pyDDRtr+ovz4Ssk3gJSExQcayVb5N5xWyNJy3BKkwqYuE4qswgSN+/T/7wxbAaFHgAxnAKo
9WffSefVJXabDGGRlAV/ArNrvphhmJO4OXm3rz/NbTmeIsOnlzp7lc7cDflsMxHNBB19XFY5ztQe
jKorn8Vld0gQPNYWPE+Ab+qE0yUDODnaZq6LJK9lfY/tTP+2Zp51b9Rb4BTMscPr9/XXP/f8xnwY
eyZ9OA3uOQVkpLfKbVUgy5k6BPtNXkW4aHUqd9skWN32Mc3U/KGLZLQcwmYcCIXy2y+MztRNylhH
wPC2DBSqIEUSFliOw0A1p82+1WV+9DABaa689DMX1Q2nhkHBiUjv7sE29M52jjWbyy5SEfwNWwMP
TGRtPTZKlJ/k3MrhbQfExvw1HXFKSC03GpKZevLPiDIz2BuQv8l6iMq6QIAlg2cTksWA61+O+snu
muCbKltGGuRJpR+mypHfKiMqn3JC99QdpJ/pU7UiG4N37CJdx38HcxlvhFd15ei//HhBhKBucqvm
plE7W9lWUDl0PTJD8Jx9FYtVPS1h8T1NXfvjlff/wsIGEeAEiCLO8+i8kspHHVSBQTCVAzyM9Xlv
EZI5hU9DmDuPINfrU2N28/uR3ujRbZDzMwxMexq5ViMds+pE5nUldkMaMKd5/bddbp8Am7AL2act
+H7u2UNY26mMcCWQmDAqYibX8KskKvquq0DoBFUADobpesy8VV5ZYn9ZhGcfhYv+meliRLEHu/H0
KwyzCcNy/IP2TTX41b4vTRKT8Ajs9kGPFPRgUxEcHbew8GgvtB18JPKi/2WbYxc9pFOPPbeKZvCS
VM9uuYOaRtiJ5WTVTTX6Irp5/TG9wNagk2Lb2GBLDDHPoUQIV0KMzZbzFoBluIPGBEV1Cxbo+AoR
mtmmvbsvfFm98Zwco7d6dPrEraP8kZYw+v36r3lhPfFjwBRhWPNfa/vzf2oXDvoQQ3TYVbyW6qBq
Y/rtOeH65fWrvLBNBlSd/5Niwd0+2yY7Wg13WFPwbukNv1nAA16lDqlswTiQ0C7o8V+/4N/ffbIk
NuZaiFM0Jwhkj/P48kq3NskG+IeYo24E/XJbfvTQWWFhZaQHo5HWk4QAdOPpVh0jcDa1C8UmdOiL
QH2YSYO+H9asuMksRliv/7aLktXmy0XfyhG4Va22c/rIu3w0p075mwNEH2bMAcoGe6YaG6fE7J2O
RLylC2XcF77/cagnr4Ik5cNRef1XXBQB/ApYwAjjKK4w8j0vnMVgVFUzhUmzbEHeFWNLmNIQcgYj
pcfXxZ1gOSavX9R54d4dTgO+UYeGmrHp6b0PtpiNJsvTZOxd3Ct61127A9VrjYjFmQpAuNrPnYMo
U+c94RnyNyTK/iffwvxjRuoDyOaE3R+9rGhScU0kZjgLQ3CuVZfpd7vZYjaNbvU77FvL+U8ww35n
2y9ViGlgOr2bJ9zIKGVJPgCLnOW+riAtx75d4RaCyK7CbcVZfnh+3pDdPgjrqZzMMohXcxbrcXLz
wI5dvC53VuF7dezwO+UT9fLk3eF26fhXqpgX3lHkoETe/Bi3wvT8HbnG1LWOIuwUC/F9rSv1dkBa
RL4FyRBkaB/opHEJeP0dXewIlDNgzgijocttZ83pK9I9GtuuIfmyo3HDc7QmWLldgmC+cp3LkcpW
N+FaTaPIfzjRTi80zn7bttbK3YWO9TBywuKk6okbN1du0oW4MpC4oG8jqdAKeCMOcnKxPr9+sy89
YcpgcH2+ADbBs5uFBuZ0mF6oRFkmQu0M82M2hJmAj95JCsx/bmEKy+rKrV+clHx5JmM5sAIOAeYG
p3duwQWCmLn0yVL3zrFemxWDLSM7+pIIToky4Uar/ruqe/OKXe/l7W7cMZgZTCAj1DNnByV8bBun
G6tPYHVHX20mSXEx4o+Mj0Rerfu0t/NYWbnhXjmhL/Z/bnhbUOzI/IM48vSG1UoKnpd2MKwtVTwu
URTdTE6BPd9QWcQx5eOP11/r5Rm7XZBqhMfrg/ucsySUa6RDhVE0KauFqfeEzBAtRVBwt5Elwj+B
QGDh56oK4sFy8AUtg0E/dvPCZD6zlTleeeGXipvt9/ggXybwHl6gZw8ALaBcOFR6THA0+Td7lSqn
I9GzGsXeyY0cZd6qan83IBCJkhnJPjzrunLtuKm6lFxfYKE3pmqm8i7sHKdIkJ8wDwrwECR1e/JL
wh9r32pvVDkzybaNVf7GbCD37yBx529n6sZvhturrca2jSTySzKvlEAQs+8Wk6q4aDJ3ve/HlXyT
ERbGbs4CjLfDtMdOwJ41fmn49+VxOWb+WzmWxA3xO54dZylww5o7+dk0igVTtH6dLKYCVuPFizC7
Y9+Udk94ZiefEVMgzJ8rrTFBConoWU2ngIYLJzNBbeGke68rm+UXqsNCgTFU5Y3NSKLGPnC1cBLK
iy7KPqqoz26CEl8enGJn2SBQdHR3pFbGIzvrsXBz6A8+1bMF7I++Z3VuEQvAApqcobOxzxqDW4a5
Zgh7pNJ/yJdWXeJ2WAVdWfTbx3RagqDhoB9gAwcThKtzuuhbwRBpztomISFuwvNVB7Hp5uutB0h/
5Vz9H1Z7djHgPfB5mlAGYebZwdq1jZt7wq6Sgs5xeJ4Mt/5ahrVlMVPY+HDGbAQ/aFRTBrZLtnyl
PHLsD3VvlPpAbWT+zL0eY0CIcY0ZN+uk/lg2odr70DRW/WZMxfCpAEgNjmrjH96VhrnY93NdVxDG
VY67XbkG08doULjLKV/72G2bmLbsrKGoP+Sl6ci47RAc75aF5nQ/wbr7FPU+Dk4btT58Ui209mTx
fKfap5B91L4zHRQ4uPDI44S39RhPJtqqOGokJhpGX0J8cueRnHNPSdXd0vZGb5e66H6VWb0uMO7H
grxLKI0E8Ggz2EcY7AhMSV0ohl40Gh8wIwrNJBCyuWe+idcQ7UDf3QXdWg2xUwIykRpvLV4s8GTG
M2uYYLUM2OfRIcjRj73ZD27xpxDToViYQLPneCLZmN5oq2ESusRKm8W81yV9E/7sNImHFCtPN0G0
gdFTtFn7Z5Uv7Bg9j/UrC2RXPbticsgDGEwwYWBk8+hP/gihZ/HydgcdESJMgbDmF+VMayeeFuKB
YK3wyzyAV/F3Wpn7SHpZ48QuDJxxR6apTt9p0bUW7KQisGL4DcNXOPaIhHvhYJtsF134YSnSYbmR
BELjKWCSp7grR+Uim2L8RXWDO2C6gxOQfVMygj1kRJC3Jm0kgTUE5a2SfVpgoE/e60eWO55Xahrm
d6UIrDLRKbKG/ZBHK/PCpXUPPb5P0z7KZZ49Ne24vF8ckbk3w1iTq+Ibvt4Hs6rdmLoQnyMzdfE7
symHEeaVPvL1yDPydadN3ec3OLxPMk6J8aGc5B/vRkVMpW6itsAjnvJ9LPZV5qo/jB/z8IDqknTi
pvS871mxRMsDuk+mnal01keRBuv7vjPNZ2ylYJ+6k8gzeEhR9uwZDUHT3tL3HwtrQUdkFSM/qk8Z
O8VI3PQjdBfxw0c1gVp7TCugmX4Sv0RAS8fUCjrWrkE1Fe1c3xqad9iXqPKdQ2Q9gEQ+hT+grhaE
i5azfh4JnPz4+nn4wvm7qVnQskCToe62T7cip1OcDnY/JmCP8/sZr6ijTutfIfq6d6AM1zhHL9Q3
G8i3zQsZ+3AAn15OeF2NgaYzJnVqFzjjBj4N3gIzBYSiGBNINt0BeWd5JKesu5JM8kKJA44TwZDE
EoTh1vbb/mlotT0sJuumSta6lkBgWOpvHIHburNhIg2L/VzmVzO6X3i+9M7g0/x0Spxz7yCvozeZ
OjKujbCCh9e0XlLAqDyE7mJ/lt18LR30hZvketTmSCw4YqKz9zmOLpZ8gqOlrsV60/oOfZCvR9RR
/XAM0skH9sPS6/VF9FJRhXeJAxGGaR4soLOCnfglZToDGJIxGEOQlLUMR6L9cD0CWpoN+IKNsO4a
gQ/PDmr5UH4KA1l3txDB/Oe+cGd1pax66bHTPuAOthFwafVP33VvVn6t/YzkNiOSn7sVD85Iajha
Wb8mqlmufUYvnOgbwoQknEkmQ7SzdV30JKrlgTsmdtvk77sOcgRMnOge+k127WG/8IrDbeTOHIJa
HKn26b1lrQxmZ8SDlp7WuYWhUB5b/r/7lNoeo8UKk8IuMw7DkBNnV4ty75QWjMremzGmDjAcbGpf
Hzrfnp1dF2AF6WtVHUx7IEH9yrrYbvus9th4z1CM7IARzV9hxT+f3OiTnuSN7pTIvi8/o5oTb9uy
1h/dNluDnTGL+WuHZDyRhuN9gDM23BZjOlx7YJfQAt5fwAobJ5rx2PliSLepTh1kEzSlsihucKgQ
1cdKQFFISkif/b4rdPdBWv3o76cst0xU2kX1aXRW64vgLN1E0VX7OMPZ/pm3mXm35kjSoPiXZQfp
qZm+QJFOP7iptV7ZnV941RDYaQ8gsgMLnaNjDYmNtY+HYIIFSvBmhNqaDFM2vTEx4khyyPx361r8
32S6/6fWd+sxz14a6DEtEs23x7zp7NsxBHzJcGDOFYR5v7e9Wn1usHm8CsS9sDi2eCg6P/A/ImLO
Ng04FLnPvgnPqxmdzS89rL+q3haPYT+7EG8DrW6rrh0OpXS79rBV7fepldb/H8+YQTGcJjbNkEnb
6ecUVfS9XoizIrMIfePOpvVGrVLtgS3z+7pff1kc3VcagMvtiY6PgTt412abeV6TQ9iIIlFyzazO
y2M5Sv0jQ5ocxrSAMsFb3Hlz5UvcqvzTl0qzS5+NRBhskYy007vMS98fK3MdcVWw3Go/lYu9UZ9K
le54pvIJn0b4b2thQ9hrBi8DJ8Pb4rEDif5mFKP1+8rvuXz56DNoxDfOKCPc850BbKFKOz3NSSik
REDGHuHMhF4acwhbq8cXoK7N6SEvzE1LS8h3Bon26+s/4lLUjsaUYsSkHmD0Fp3TXKJoUr02vDkZ
Lae3knaF8h/bVR290ZFfzPGqyC7Yh6iaAaRdpd51q9Z4huvQfYdRL2629rAZJJlKqa+pv3Rlklut
sewX0Iyv2khRwfvkIB0LdCfz7aTwVacDJjr7+PqdXM452GQZ+UUg8AwO0FKdvt4JeCITUzcnSI0q
GABrf1uFDO6osByenbYW9liVHwuwzKQxMsuByAg7f4dSCgTUxD+jHbLmGPRtdZdJvGxN8iZuX/+V
l/vwFgi1TSe3fcU9H2+0eAgNkrCvBE+9/gaNL4r4uoHnBon2PdqB5WmqR/NYQYZM7ClXVz70Fy8P
YGjimoUM7jxEA/QsX+CHaSwTpmHZTbmjlp0OxiC9r4LGCONeMfaG8Vp6JKK5i4eJal6lxpUy9O8g
9uxTpA5lGIgzFAOP88eweiFTKBvWC8dQGz709ZrL+8waR+st3FRUSIIJ2hP6CohChpTGo2fPE3bR
WRXdRfVQF7e+dBz8F5p51LvCDXGBIDcAx5VOdwsGrha9Lh7idaTihfGrfXRSyAnoDqXTHV0jM77X
Tg7QXZsdNelCxhvk27QB7rZmfMC6qgjdXTlJ3sIywvnVypNvxFyOHl766MuxguwEFsOk4h7qGY8N
HFhEflRlnQPZSjONdk2BLcXdNPj993BY2s8qndz3wpdF8WlO3eLY0SBgFa0pjHELdtsbTYL3fTD5
dRSDdptXWHSX5RncGxRKJs0HBIrzkmnSA7jW5PKh+zq7r12atxJ3x8S0m/rw+iL/2zGdvV5qYcYn
G+GHU2U7Xv+peeZojczJTOcEiLvDRtu0aEb3LSyuEWN011aJBPOoHi1DdLTlAmMd5I7LGvy0etWZ
R9caBvuLWRvmp9d/2QuHDiNFlFqUjVvW3tkPg6o4dn1vD8m4ZsZXT+IChkyh+zFP/ReMYdb965e7
JCRQo/K1b3w3kGwMV04fxNSl5jjUG/AkHMTIO9hfVb2TvjRps8VUjoegNBvnLh2GttpHHAdqP5HG
Zx2WuSchGypaM8XVNMGKJQkYTXpLFthH9tN+eprSJX3C65Ckv9d/9uVSwUr4r58wHo/bZnX6q7Ep
nX2EmiQyhClDpHwYp8Oo5vlN2+OS8N8vxqXYk4j2Yc56PlHpOVoEPnvYAlldcEcuJcmLJnMvwazt
yqUudz+OOGrgbfsDCvTPqrq6TD1Ax3pNVrOeEztsm+8GyPTBLYnU2Q1B1dzOVJkHjkwRY8nTXxtt
XNaygPdQqLZhPE1SuP35P99FkEY2Q/NoTTwK659QS4KPS9Tg16FkiwU8JF0C+lKvCa6cOmexdNBM
nI0EuCXT2Ui4UU6cXlhibDSlxLokakFldjcK03xU/VoUD161mO1Bqr7Nb2wEafMumymByO2s84+e
VSDaMcs5/M3MVz61BXXcwSuYFXO+Q8/c5WOL9y6xLT0GhJjJwltPt02c+xwArxfqg6HQQ4tVeeWl
8di40NT9dPR+Eo0RPjdKi3HfwsiD+1mZy3u1ZOYSh/7Ywtvht/32wfIncuWIE9wBV4ri2PeBvLIt
XLwXHg9PhoE46mtMnM8WPIRI6RJxvSYbFlfgaFO1RzX0VpOQ4mIFu2E2xCGcjKsi3W3FnWyUXBh+
Num5Ln0ZJ+Lpe9G1l9Itu2ay2LOs75bUVpwkSFeMPXi2+Nqk6AF3SHDAhkc3NJ7/44fO5WGcQZRk
kOoR53x6+UKgAZdFT7NXlpxxobegDMytwxoCP71+qYtvj+EOlEzbZRUitrvQyboCilJNpiNx9NVB
5+P8WSoG0zvhL3Mi1ezfa5duQEcoSSKZipvXr//XnensUcOExakO3yNAmvOBQ5aZNFKitRLciVB4
ItBoQMqjsrtvUqsOyZiojXpvhKl3W2YoxWJ3xguT4jHP5S0bvAeCW5nmcpxSgYbN1Kveg7bbeSIX
N512eLq5Hwx+frjXWK0N2M3kKYk92B3vB7OxdRI2s43F59C0b9eFgw+5KrqknHk1XnIiFBAxVNVf
Wdp/h3nn9+1C98DKl8cP6Hf6jr3Zap0x9awkCse5vTMNy/q1OIFUj6MUTBgWRbJX3NlIMuKpjlb7
YRAOOElkBgs5NZ0ObqpeuWLTdK23CyVhGqu6BE16/QW98A1uTFYTWncUhBDjTn/n2OIsqp0Nte8l
ynyk/utmSBOGywOIqD/fCDRschfaa5pdORcu6xU+e9/DjoYHFLj+Znb8776MZqtmexxsLGJqY421
zsJP0zToPzwatqMiA3gOXRBzuDrBo/JKq0XCIsVXFxVSjOY2u/K1XI7/+UXwJkGJcSFktZ5tDKEj
mjw0Wa0OU733TT3p48oWbe+DOo9u6dWau4FTeq+qwXjfwGh/3+Wmf2V7eGntIKTns6Ft3hK+zzpm
u0xnrYoJE4XAUhAOpwZtQhANJTNhjCHaPXPt9Gcb4PsRu16x3k41RuS3coAVujOR/5ELl8rhiX0N
DwanQ8UdoyBXT68vnYuqzqGlwtjSwVghDC4QdXv0s7BqAjchvcN9bJDFxHy21vuxW+tPZdmWP/7z
9bAyDCglqI4o7M4+KZTwIxxL1J1h56Z1LNw+fZMbRvE1EJPUhHCBKl35Oi4PCpi0AEXby3CgP5yv
UGJQpFgKN+FrTeO+j7AyMKtCqZ2jUUzkuWYymKfrIURdsF6Bal5YjZxOOG+BJaNG9M8H9CiUCQ5s
QjeZJICuEpG9+TC2ynrT5zJLEyI/6lszRDNtzW67ZfKZ8o0LhfXKgnzhRdM08wi2mTSt4/aU/qmf
umJsvTDz3KQdEU4OyOK/9/TQJdUFxi3xksGbu/IlXtTCHBYbqMDMBCeuywp+jWbH7UgkWhh7EdVl
j/W+KZXxRvlkaxz+88IC4/Q2K8iNDHEeL1s0NuP6peJi4Qgw3Te4LJeleNBZ9QuaSHuF0n/+OAMe
5gbAcSKTWwMf5PRxRoTTWWPWiUPuOVhMYvx4h1pEYwc9p96dhOt2bRmfb/J/r4hRHXqFrd7Ar/vk
BWJ4wlbuEUDI+eHfo5cf8CbomncmXi8I1W1Sm8LxKqf07z717xm4XdZn7M9oBt9GyOinl53sOg2W
XITkqS/2I5Vs1B7KpVuerRFq3K6NBueXa6ZEkkEVAJzBz8+6ixgOD1hop9EmlLHMJxxAMIOb/N4x
GXU3xbG2c/kO892FNr52vDbG9Fq876RDECGsAXw4zWL8NWN4OB/SRmx60lr234fMJLZ3GXDJNb3V
D6i4/REHOqM3CTEndOAmayjBH5Fvd7/XqgxqguxkcJhhnph3fb6Md3bdBdhWTJn8JjNoBoxP20nv
zL4J2jjSMyB9Y5Bu74a9yHeYiq/k/K4e6oyQ2I7vArK/2sboYtpvZQ9/FZT436ySMY2rlQI7zhoG
8rpBghZLd2h+F1LBZcnZzbudSjV5VphLc+NKGaSHw14yniJGv5srepDfa4/Yi3jO6uEYmbzrJC/c
qGIw7uQ/aRJwz6hZaNiqR776lFKCNkna2biTWp62RkLkFLjdPDrFg2FmyD4QAUsUvSXxJ7usr+AY
9pYSNl4+Rr8+4vuTk/1ndxOdgusYaieAKu8Vf/YurQTWsZE9GYJ46JpeQlZZp2mzOgdLGCgLh6lp
p99+H1IVYpjYPzdMZH8PU4PXIF1vCMttEM2zXSmN5+msuzdILNNyD4Nlxtclt+Qfdk6r3ueL39rx
OC6RhnaeYiOnK3clvI+mmWg36AVfgtG0xC2ZlfltagczRpgW3LYdJU8Lr1SZm+kcocvQm5otF52S
YyEuLMWwh9GIcLgaM8MdRi+G95mT2dnSEBjOIPxdaryJRbSCMdjjII7OaPkEgEWGIkuvnpYgxlxX
/1rNFJU6ibHC3dUkYz6McLkxDxvXP3maer9CqCNljLwCyA15/bJnZ5zkPShu8S0nY8RIrGr2dTwW
MvOJUW39nw0peSb6hSm475oo/8GDQ4TsGZggXDkEX9ivgv8NZbY5FjPN0894dYFEtOfjeGasROKJ
CAVhT+xviA3mfV/o6crEwOXvO9s2GL7QF+I0S3V4vlt5umkcozTlIYWCmzMqIEOxber0ikzmhU2R
IQgGnqh+NnzgrJwIQaZXn1DRg8PM1EoMUaRvma+Sre4H03Az5UX+UVn+tYn1C09zS2BwmAtu9kXn
BTf2GQZAcSYPwxZna4rVusXkxnmkBe0f7VR6117fBc+PbRjj7r/hzaBK5Dmfvr/A6XQtXCeFYWcH
/Y9xXYavtPutwl3AyKM3YSfkbeXU2H4p5ObPw5SiSDUtvALioUvT8nPQ+3CqKpDix6JG43brYbXQ
xTjxRN7eFj3pCf1gWZ+sqLKHuGd48TNjvNsc6naBZaEZeOKdkyEZ3qUZJqPEmxXOGyOtzGmHM65+
Cxjlql2U2k59CLVn3suinTZHhtIddgbiEQPqVVVvBH1WRFWlUwONCsIM37pp+bGTl86n0bDpFWQ5
jF/8gpD3XdMZgbFncEFUXmtOw8DMQRQ2JrXC7eJct+2H0dPEVy44Fa0HFL8Wdh26JciyCXD0W0qb
LTnXeQDLKXUykq7dzpop++qAfUdgF6EKqDMEHkqfoOrGrh9TSyzT3qyZZG0GfGuegLPO+oavM/ql
ImDY3eoBucariIqf2iRCrWwjc7x9vaSxL1c3pSMCdbZA2lAK9LOX3nlLaplTcVgd4nhjXc/YkIe+
geu3hyFC6ZV2rDDbPoyysY79OhpxNBbpHJdNiOukr2Zz5QFmw++6djQix3bG6pqOqxoy/cFJ3eBN
FCpNA04yx37Ra7iLlHBizG7qWPnu8ojTXK33WFv/WYxmvFKyXYydsBRlkhOyHaHfokI/W9TjNlXN
56gi1RtOxc7SPmbQq5yAc7LJbiMmYykIB6hc+4dYkEVSp+vqJwI1Eezdfq6eso4kor1um/C2bTcS
vQzDLUFjqm3jyg76wssg2p2ZI/X8ttOc7aBe0VeZQ9DIAVaCFTcdaoIM8vr3scy+TNJ95ibNj68v
gL8q1NNdlNISCzo8WwDCQYBOF0ATYqgytqo9mD4Q1s5p0uZ2KTqzSdq8BzxU0iJfygYLqxLXqCcY
s0ZFBBWRib0X99ruFIGUAeGcY00IkD8P5In6HWF8c7pQsvF55zCXgzL8lKFmqPb+YnUtIIwPrSGE
NPuUIWYZHhwdrcxWl0bteyya1vdjI53srS0djSLRJc92kRmSwMpYRjQNaYFJkyt+i1F4XzxIhBny
4WjRd4Vdtt9XZuQYPwuSKndBODBsImu7tPZhLurHzFiGH9U6CRY1qlWMRnJr+IhC1i1vah7xe7/k
HR0iq6j6I3hY8IUGZJ7uPKiYuObACfk6zhOwfpDP2UPkwr+mRKjqP0pKglEmDkksuIWu933H983o
NjVusLgzDZisq8yJaCzHBpdLKIcxlQWpkou1zHvpFKM6WsofJdKdEtMZ0UXlp2HFw+dmhu7a7QaS
u685EV4uOrRcmP/5Dv67zF7OFp3EqN5fp7A8uP4U3MwDmcb82H3beYwzAlW9GQI5XPks/9JCLlYd
gwXYNYy96BVPV52qViccpig/OLkt5b4QtkOXYbr9LvU7KJTT0gV450zlraf5hPFu8b1PDeTY+saW
/uLgO93Z34aSZIf7yVF29bhsrwDqFqU+XdnUeA9oRgsMqs2KeschSM0ms6aq5gPb6ERJbaZ18zaa
xPBAJoKe9yVDoAgvdN8A3RVG8HtQpfFURcr/5fgVzpSvf3iX5zueotjtULsA4ITnoNaC4jOoXV0c
vKWp7/SK4VsugLRrvPVvQBrFlU55+47PnjhoFQQStAzIJ86BxmkmEX1qN4OtSkoLnyOr7h+islxv
Xr+v846cDZdqBcyci4FJnbtVe5aY15qjgfBjK3rIA9XgK6r6t1rZev+fL8WE2tloI8yLEJWeLiII
ruCF3lIeeqicN1guwoXv/fAJUMi4Ij75q009e3x8IhuqxBCCofhZFZjaAvFqmGUHgvi86mDQjk87
A5rmrYAHED3O0xL+Tq0+PY7eqH8tIwf2OA4Q88N89GnsSpxP49z0tLkrVj+/jVq/Kx/TPFzF3vw/
nJ1Xj9w4E65/kQDlcCt1mGmPPbbH+UZYr9fKOfPXn4c+BzjTaqEFfzAWe7FYs0mRxWLVG6zeeO9l
+UCuNACPO7Bx2vjS902LaIGiRY+cTev3qHsDVD9tQCOIGtPwpbFMyYctBA2fhR51H6hW12Jc1BmY
684UZp/Czt51xrjdujbn6E+jFggnTcHrdW+UChBu3bMKqjKXwTh5g/cSOoryRsHnlETMHac9lvKf
IsD1B5D4EUDAtAcBkKxBUEmRa2qHCfEpVTLP87ve0s9d2llvikFRL5CorYcC3z4f3bHhP1OJliVo
Xby0PaO0Hjw8HHwL6c+3bSn0AfldKSPuFTlwaU3FIVrvsFG6vzu34irCPxYgTzAUJPHXq0TcIpkC
lidhYeoJbVVgSx34R6vXs6BFWRPXXrPdOeW3p89DTEK6R2jyzzqDCGs3K7hi2hOMDdwyETW0PpdO
DkwMN6+dCcrU8PqLQL2EngQ8zCWIryUMTdiF6Ap11UmI2jt2MLO8Kj9B8reO41J47yok9QJIG+r3
+wt7M0e6w8wMJR9L4wm0loBYbKJYjYbTqV3cz9QcUtoOZmaeltFoPt4f6manMxR9YMux0S4n8K5O
veLOEMpmrT6JeMn+M4rOPFNgKn4CCKBi40Ri50l7U8oF6oXwHE0wHXULj8TsetOYhGi37bCc7tEI
fYnDorOwJYE6WHfNdC4sDepFHPf8dy6QCz3R8oS6mrsT7bZ+hkX+iYcG4DMS6FW3p8jHGhGDuD3B
clD+TbXRDQBi2HjWQwWjbjaZb8wqVQy4hm7uDyoQqcUt6534frv6tCJJSMAD4qBMSfl6MRa6Uaqw
xHBSc215O7SeOLB47qOWRxO+aSpWVjuX8s2WZjvzdpdKD9yQbO7rEbUR/kyYJMjv4d30kOsUO6HV
pOcimsVbyyswWBlQuqZ/mO9UGW43NeJGdHqB/5CDA0m+HnkcDLMVSGmdEnvINLh0+nDBeg7dLATQ
w51p3oQmpinV4jk7bDhKvdeDcWaVBaZxd3I7w8B8ndpC16kVVkr6dPDgbj7OkKh3Bt2cIehOtPBA
3ZD5XQ/ajgY9fAyyTi4PqIOqw9tvak9/yOus/9soyPy4njwaOdJxed1MLjPUISPd606GGmMMjk8v
2nzjV7Nzor/sbTk0e5CXk5LW2MsTda8nBTklL+pJJ6mMFeeyTHP/AYr8zziNXczZHR4e9wPS7QYF
sCRvQSIu/TTpMv26xQKTWIHt2dPTUab8XyfMMFUWoWv7rkVz2tfnwmjhsLWoyi+W+3J/8NvzCOUX
ipxKEiSF7Vb5Vpx2Xg8KkZRVy91zzLEnLOnek6MW4RPkyf9hOE69BulWosHWqBjqFXhtaUV+Ep0w
35qiW/y5obFmRU72fUKG4Hh/erengqodnxFg3J8UdgUzkRneGNc20+tg39iDPV/UcggPzTDUvtZp
yptyNvbwVVuDog0r0S2gFCAcXX/QgvRjBorIvTks9mkpPfeM1M189OhInDqzyp/seox2Znp7FPH0
ZQvRsJTqcmsrtdpZPLc2uxyskJ49K7WLfAjb6uDRTtmJ4VvzQ96Ep55NAQ2U3fX8otbRJ17L+Wma
tfGpzHiFhXmBzmpcuD/RVJqAVO6KK98gBsDygVHgNUsLmDb9GskFNsgRCtbFJzuaqg+R1NM+i4J+
CNAo/RGdQDwV0DKllYHu2NskTwe/Ljzrp4vVES6vqfrP/a11e2zBtVFikcpy0AmkIeTrYwu8KyoH
VEFPXqFW78sFcupg8BIA6I5kldvFRwen04NXte5ff2oWHglMDfoCG9tbbeqYJwom4x3smTrLvowd
dRRLr4bHJHH3XINuOFaOB4kHXgYvJArI7KvrWVo99nw8Kx28phzvgWeQ844ukngvRbwf8tEyWj+t
Bvc0pQZ8ETxefS/T8i95qe7Bam4iFb+EPeBJDRWgfOt7HLEgpy6s0QE3Djyo0udPNN6TD0sX4WFV
mNbO5X3zeT3IbJKjCDKGLHENB8nT0pgiw56xhpubjwBHnioPvIHSNfUbVAvC92Y1tD8HR1ce7u+r
23mCNEZbWucZRr/Wkj/sVcedxcYrKRXqqRkqi24/7x8TmednJ4v+yUp9DzC7NZwGqIJExaVws26A
J6jA6lVaa6cerTm/gpV8xqKDBtVEaXUcauXf+9Pb2FE8M1lb8Pg0eez1GyrxSnWxFaGdVMow701v
Sp+HyE7OVUwW7C/52PihZ/M8TrPiW2qVKmlq4hyFmS9f7/+UP8o2V68duh4myAZgJfLpsQ7UVcHP
pIWKv3FcqMtzlLYdtr0ztwTNjzHCMxn8av9erVPtG7QRsHLeZMXTgddXbyLbXLonPJuW+olGYU/O
nBvii+4QCo5NaGjCVxp1sgL8ZBoA2QuMHL8rG7vHAFqPC1SiQ0yosCVGIOH+xG73Lt0cSXJikXlv
rMU10Yzpc6ubtFMF8nwBXOU4n/GkrN4npiPTjDw9JshyHXJ73gOuyHjwekmxHIGlTqZN7w74zJqS
2IMlGHCwEkE2GXoQVa59Seux2oFRrG8gOYqUnOPrgZa6+XAzSgZmG6siKDVd/Js6yY9ytnM86z3l
LZ0h2rhxu6cVdHMB/d9B6TlAk4JCtta6n1wTcsJoiiAim29oGo4GaFG3OcxmpH/SWuTW8hpyZAB2
LXmpes/1hbeU77Dtbc9tMjY7gWJzEUihyL+5g5GVug4U5myjXuUlKgiKkrjr/LHGZb0WEBQuMhTF
aJwb4C07m+tPVXH1iamVIwdPzsqL1l6lN/hRt3RkexEo2Ev6oVF4Z6XNvE/Yoke/0gYwR1ojhtCN
6nyGBVxShm+ix1znlYlI0fIOUFpz8kJwxaZTFg+oLQIeK/r82xxhthHlbrxzX94I4fLlAPXBjCBM
c12vHcTSqptRgwdW2Jq982QbtMkj5PyQWVMi6Cd268DMyD0VGYd4OrVmZh9wdnWOjp4qnwB5kuD0
6V758YapIH+VhD6C9CMEERCvv5+moA5XRrpEM/bTDz3vRvxaltH7MonKvVRJqKgHBFu16BArAxVF
EyUYDMNrdXicqYbS/+S5jgWTqqjPCoqEX2o7Md5TIUxGv8Q1fq/Av84w5e/laPPW4xFNBr/67iN8
27IfswWkX9K9Rxg8uQw4qRwG295LZm+KFX/GgquFSoDkKfz5oq8uwSm3ydpyQCNJljhfuPmVD4oC
LCvKx+FnE6mmD2grZXvXyXFRnO4kBrsO7kfRrfny3JQAJplyrCk1dtQRuHo0eytD/IrLGHhLqHmf
tL4zd73e5JtydaZkgkXtS15F0AWu90LL0xkiNGHTEAP9tW6JA4W6wgP4BIy7cDPCX6HKnEdOm34u
gAT72TwvjV8b4fTh/rTXCQFLLyXRJFMOBN5NQjB6iFNWUSOCgk5M0Ka9OESpWV5UtVsQwBTGzmvi
D/NsPXf0zMkKNGgS4BWu566gNxYynsBCI2we9QnE9zurmjsabrBDB9/tQqCHudKR6w/lkNpBBLj+
n8GCW+ib0h7wmBlpiyZJqCw/x1RBOqUcYtRIHUMo55lIg8lYa7Y/sME2P0T5XLBforp/tOzemnai
8tbyASZk31LJJCyvXvPR0nkWokHU9Loip/GcKc9RVCgEnE4yXUPz3f3PtXELQCMGyQLBkWRqnS6i
6p9GaVUtgR02c6DlcXZUZgcjjaYpEDVXvg9Rmu7M8eZkUIAhM7VBF5CIIyV1/cUaEQEWQ9EHa0HT
fTOKAlqgm0WIz+h7xqw305NDyaqwRZuGp59MdV4FgiYSkwgVl6H0TnnC2mM6J2W5wGazbPTYKvso
qq7fWdPN+fGuAgzORQd56HrQEPto08jwTKOT3PwDhCQ+dK2Knq6URL//+W7yJeaHpp6EoILC5zNe
D9WmbP8ZIa2DU9nVtxTCSWAnIOX2Lu3NcUw2iizzSKnP63FqDIBQ24XQWYShuFANofDisbCHTCTh
JyPMygBxlPqHPRbjc6wtwNlwUQtKu0A2Jewd618yYvOUIdiyswI3BwYrdqhS4KwpJXBLr9KYVm8m
PcTRhvKh4b3w/puPkHEW+J+Ldx4RRdqpx298XNDFro1lkEmjcc08GvFoshOsRA9N5TgnoBAAQbDp
CSLh7X3cramxaf9MjyO6jupZki6gFjgnOHIDlU8BcnZRXAd91eXnetGUnaXcmhpPdSkJAr8d6P31
R4ZMluUWzIrDQGPyJS4wtyudunkzOO5e5VeGsaugzVdDe4U5wQCgKbwqkrp07FVTgAlE9GZJDlPa
FMiUz8ZPDovx1OHT8g7Bq1E5NYqVHtWs7w/3D448+OsfwDQJeTQPQdesAkPVq6ETlhij204zvwV/
pTyXbdE8SA/Pd2KZk8uEAlxMQ3AuTveHvs3cmDwVGE1WpDhOaz0hnrVVr9kwWae0r6qjbQ7peIZR
gnc2SXf40Kg8uy4UJWjtxsg/OefQLCZcl8Hkmr8zUTYnR0Om/20jcvNzs1Cb9TuBTH+EOiOSp5CC
diL2Rhi9+sWrzxUVpRK1PPMP2M50L469jI+w31K4sCaIHUSpX0aTrPz+Om0NSqeJg8ZrgU0pj8er
2G076ZzyAK4Ooxcmv5e2RZJLy1DhKbrpGdzdcIqAMBzvD3r7TOPjsC1pLBNUIfKs4gkSD1QFlaI6
xI3mxd8TD+1WUoMoLM9CaJArwxTQ5aFuR/Mxj7vsRyesPjnCfJ/n96INUcNyoau93P9ZW9uVNSC9
4ZnPyVx9gCpPQZzG5DTjVDgnTP3mozsiR6hnhv4hwxQd6HpjFie3zveseLeiEPAI0gNc/ritV6Ff
SxOV2kle4xhm9OgbqgjOsPrWF5f6N36wzT9/PVVpos5HdxFZuUGLNBh85TGw6EOXNfqhc80UTeEq
DLDmVI/FHP+qVCP9hlrjno/AxkTpYyD4Q9lBSo6swh9yO0lqUYw9FBH+e5rZF49Dng0HXVHMc6Tt
Zu0bd6rN9S1zBChC/Lne35NjNmEVRizsZGf6aXCtMn5EemVXRkV+oVWsQzqCjEv2TIEdrAaqUYoJ
3YlebGhIfJlYUvs8DmH3NLXdhITNrJwbpc6CMKaN6k/l0L+15wEVgDIqbJ/KROxPmp5+uP+dN443
+DL5JORf7OnVmyVdPOT1Bg3ZQ2gA7wa9zwIF4MRD2YbdR9B1xlObVp/vj7m15KQAkMpkc4U7brXk
Isv1Uk14Gkz41eRRbr91lLjZ6ZXfbCQAQbhR0GWkPskgq1GSlJqcQrOFlS6TAHwkbrBhBWF1HtTL
AG5o5y7bGo+oIOX6NVt6KVzPyqn1TldHxw0q/NNl6dE706C036pu2QRNMu0ihOWnudpQTFDy99hT
gFJBHl0PKOgZOPqsM6CuwLVR8tj5F8THHB07vF+TQ41YwzNoJGxKLVGjuqxHKHjF8CR0pLmTDvow
IJBzWumtcVQwkw3snBhzspIhLk+z5yaL3xhIUPtLrcag+SZ1PONj2nm+Ejn1nvrFzU5kOrxFEOuA
o6CZ61q9gXp+WdaFG7iWAilNB7aKjA5UxGO51PpZQ4TyZFh/rXqHfJRB/kF9gAYQ4WoVb1Q6XQuy
l27ADY6iUTPb+I71pSEOwMO8w9wtHhWves+7/OYMyGGRvbNIBgDZr8NOsagIf1sMa0qjsQc3dTCf
wH8+2lPE3hoIxQ4KfTiAcamubtJa4SXdKIUHSRlwuNnb08eqsoov94/01uanwyINnYlvLOj1Xpzs
ylDzZQF9rzv9R23CNq0a8go1iER97Bvkqe6Pd5Mk0zWTHHw2Pr0kupjX47XxMMIPK2BdlRl1v6Hs
qqceyWLNr/Sq/Xl/sI2dSRBh7f7sTm8ttTHB0UnSjMvPAkf4VjOW38KYUt+ss+HRK/PiKWfz7uR6
GwsqFczx8QRkw6tqFb0WNMx4aVheULkjlLa5sUEnzgRnnDV/ilHfxeNvRBPuedmXpe0geZvXKzpb
WS0qiq+BQOMJiHhR4FzBS7kZCp4+GdL1Ua7Ex76lMD+3TgOJV3hne2rHB9QK9xQ/NqdPliV/DtF7
jUlBYiisBj0OJYhiOBcjmdUkC6xF7HwjsU5O97/wTWLHdpK5lQvdQofQKbfbqyTXwbQjFzGhVClD
S7+Q9DrvMm8an1JYvT+FKdSHpjNcfEa0wdgZe2t3QYE0MYOVacg6qTSJMv3oQFxJQ2yNLXSTn5oE
nlxZtN3LUKTTR8x/Z9O/P+M/bbHV7UHEg1hAngWqTV3FvY5KPr5meRiUbWQtb1CNyYbvAOkRxh4q
Ze6qAHbrgqyA6+UfXFz9xmAatf5fRXQY5Xam4szQ/iBRnl1HWifqc+h+DEN9aoOEpwheLTFtZ9/r
o74JsFHxigNrCwuvCedY/ykKNf6UjlhRUOazEYk2RxtJXBPhnmNtV6j1InjrlW8yZW5zCJpRrDxG
rdIab5AlGx/KRK0mv+2K4rMdWqh2L4Yb5jsNqttXiOzNywYJkAz8XP+A5V9ti0UNk65KZ3Sl2sVG
XgNBxd92WBWXBmTtodNF8QMdGlS3Bq9+1ETa+WntTS+5QovEz6Ol3nP52DgW9PJhVJNjIEByg7wZ
XBRAulkPkrAcvopmsuXlmI5vUsSHpQxyFO0UWm5KBJSa/h+mmBQR7vH1yWjKuqkmLyVjmDszGARd
VeDc2nkpAD76o9JT8k3rBhYlmUhLsS2B+Xp/q25MmqcA2SlZM07Na3Nz0AQKhbxWD6ZlciDf9GWH
a22uekekpId3Chogxd/WDrGVZLqovckuIZCF61lX+KbQ3q2NoEor8TSZTeHjW5HD6hzE49/ODtg6
dV8GwantxsVAj/WBFwcNxzydeO+o5XJyhvRn6qbJUdfSv9WoIqBCkCfW4dFpkqiuwrytTKqR8E8A
iBMhhnmMz7WbV18Wjerz/Znd3tE8p0hQ/y9UFWfB60VcRr2NqtrWMZ1xvMyfq2T4OQyl7ZxoF0Hp
uT/a7UZlNHRQaMRxXdBZXo3mLIk2FbFB+pi5b9wMw2EfntKS+BmyrGeRxF536DMFGq+W1dVPPZ+U
vVvrNteSsHKkzum+4Ne5fth4rekMkTmBvq1b9Y3IhfHCrhl2Znp7HkA8I0UHChh+hfXHG+1VVJos
7EfrHKpeOlfIR9lLaBwyA4pxSQ3os/CIuveX9gbtITeN1DwwZMMQior8Ra9GVNsGWaukgNxTe251
0mZ9OPZD514sFNrfgyOAQZXbWRE0xdh8DWk7IIVQht+jvNHf3/8tW5sKwiCqKnTOeNSt9m+39GMz
T3CwejvGSbEq4oekt9Wz9ErYWeeNoTQ0nnip2xCwSDevZz0vhqE4UESCMNXyZzN1X3gih09dNH+6
P6fb1jY8BEI61Rb0EOiUroIspmy4IqWtGThzW36k8FV/CkmAaiwG3br1rbJK5oesibrZn5PWwUm8
g1Dk68J1M9o3TWX7lg0PNtAa6PN/f4ylGyrJIUVpnQbf9TK4uqJ2+QikPHepzQRDPYQPiEIUE5IO
enXYWQqZ116nJXKT8UoADoGLz009wkKspO8GIygwEDEQaKi1QeDHpIn4o5stJsSFNGq/z7lHHR6l
n+m/wqUpKEz+v0A1pyra2/zyM69/EZ8fkT1w51RwVvOXV49atKmK3V2cH1E2MH4NeGKccDJS/u3h
KXewHApcHAAjJFhTlOppEX23szAb4Q1UPRGbdw+Ig7UiYlwKKQ4ZoQNUh/Ox8xb9sKDY8GvmGfko
yjpt/MhTkpi0Y8y/0yLduxJvRI0IAjITAk0HcBO+92qTJmhvKqFTqEFY5tNFNfv0TZ6q7WcLL+IL
1Uk8sIq5CuJGkALmSqT/GFW1esjnZDyXbZe/gLipfkyVml+sykr/u79xNkIv2vVsU2oePAvXwELX
RKK0qDI1sGvMnwyUwlEJae14R4H1FtMgdTlBi/DWhR4JJeD6NCxuWDVLhCNY3eg2WnsTiIW2h2Ph
R3PdwCY15081LzddKkCoz6mAcIdIa7STmm7cAXSH4FtJtVBZp73+GZNtjo6TtCrJWBF/0rOk+Wrq
SfIF6rL9ZgZHunMKZMKzOgRQL6RGFLcO1+zqdtXQt/FqF8sQC4WB59J1ouMw5cVF96b6sTda8FM0
HR/vf9PNLQehjNMHhhJtH/mrXt07E7OpBS+mwObG+0c2pS71lC+fWjMpHuYkLXOIu2H427aX9lsh
VayA2EvTFd7n6jszmm1kFCO1CETm9h+mosIY6f5P3FwXim/UImwJGJDb8tUvrAS9H64OLRBlGz/q
HXqcRh3GF1hraPTBuW4+OKZodzb71tdnB9KLAr5NpFwVB5LMG6asLLRg1KsIS9hmST6Q8OD1MRd2
0gT6OCIVc3+mWwcMOKBkb9g8Pv60017NVOkctTabRQvUxRQv+MR9wfty+n5/kI0rlzz4/w+yijEZ
5g/1TCcqWFpYTQc4ZgIBPi8qC0Qs+/l/WUbQq/i00fuk+Hj98ULRcvOXOEuhEGsUR16Cw3TkECyB
OTU0vLp4Tx9f/v71MZJSZI5FDkSCKOf/ehGFqSllnZASJ3rxWA8YIs5ZZ50GjHQecSb6Rd2jvpSA
rx/+fmGhUMAoosoBSmE1sNenInM6tAuA60LKNEwLfdF2fAenrdvZKJtz5DBwSUknyLU2ZwpsQbEJ
/0HnRXP7XSu0cHqaUzyhafWWBnJVqD2dIgM3qUDX5uhvDaHlPcWhIGBwKsF9rPZQWiX5FLu8WHVE
qU7RgiRCq4ryfYMgyvH+qm4lbswQ4APwEm6EtaJdTSOrwl9JD4Rtz/MbnGmn+RlhtSkKEEZgkbEZ
B1NcqlmrvB2TyezfFPmiK+/zHmkPv6+11jk5fTx8iVWC2k5w2goTqPbSP6W7zdN9FSZCG5vkCJXO
QI9gd9Vagp+HiLsnXIV+wT4TO4/mrVgomVaI8uDWi4D19ebuBwAg1kwNC11qaIeF8WXEfu0hHPL8
7E6NcwjNuN/Z11tPE4qEND/4CDw0vdUcS8dKjFEjLJWiHcqvbjbHF7P1mvmIt1NOQ7ioGjqXQhn8
ISkV4zJ12VT6Sgxe0OepHFd7e2IjUPISBe3Ik57n75qMBQxAq9h5ahArc6Wc1cjS+hM44yb7xktD
VOco5m1z6GtDTOc4SuCjkdqnLM+Ym99SrdBHHucAlX11xogH5LkW7W3crd8od6z0UIGHs6aR9rpS
8FzuVOp4jUbNJtRPee4up/vHQwaVVbTjb0eSFNEBzNn/IPdfRTv6ncOICzsOnDwrHudKWF+KYfig
po1y/tuRCKrsANmXx6dpfQ17Xti2fVTb8Pin4pxELoocVMr/SZuxfLk/1O0uZyjaU3xGOeL6HozL
JDI6o7ODwlERN04U9cRmwi1BgQGwKNp0mq1l3lnJzUHB6cluH3C2tchBI0wHziL2cFxJPQUMm0o8
NQD35CE0/ZQU5vzoNaq+E8lv44dse+iEAmps4Jvlr3r1/XIsZAy9cTClS6CDcv+ijTKr1hnhneLs
VFjZ3V/ajeQaXigteAnX02Rr53pAlKSmIaPAE7TLIj7HRU33G+hV/gL9tzsC5Q3faojvHdNWN96G
s7N86qpl76q8sfaQSD4K4tI2R1YB1w+dGNPHCbk4m+yq1pwM3SupIhWl84j4CkTrxtf03rhEgzP/
6KtYf86FVNqyQgg+vp7azW+1st0fVpnWPTrhU/MVJQM0L2NrXiq/G5X5V9O4jXfyctO9JKbVGhe4
Hsrn+6spF+v69DENSqYsJxDWm360Fi9mb6CDFThaM6lnu9ASF+M+vaIoH2OKB+R6nk8DISw7ZoOR
VEFFjcLcyeFvIw2FA5qPlDZQUkZT5fqTtrrdqaEBeU9PWxiNVpp86JDf2Nmpt5FGvoyhmEsoG4WK
1SgCb8haEa4ZqPOkVR+bsc6Vgyldl2vBg3rn0tkcjSoYzy4p2mKttim2o0MW2Z4ZGPVQG5fC1szy
rdCRJQocu0My8P6H3BqOIhTaAyiqujecf6HOkm2FuYfoE/eH7ablcQjj5Ful41d9f6iNrwVoQton
w5wmjq5KXj12b9JzwuEV3cb/asjqfamjZCdP2AgrDMLKodvO48VYhRWgwC4YRwYRaq0YOCRU2Ymi
XgzTZm6F/Vgg7rBj4rEVWa7GXCWFng4cxB1LB9MMyEyzilUS2kHzqYf7/pHKZvQiFs1NsYWc5nM6
x+qbsZunr/dXd+NDXv2I1b6xwlaY48KJXNCNPDoS7z0lcfvBBcDx91uUjiZEGRD5bJk1NgQkX1dQ
U3QDiCR0TkYW/aKIhgClzGKvOLCRhIHkoS4kUx75QFytbk3bsPby2g00ZcyNcx3nxnvT6oRx9rSi
yQ5eoqPyaveZmB6cdmq/REvmCRxhoukRvGtY7DStthaa2jC7mInSOVrtMNwDzZYeNds46+xfkDGL
f3jAz6OfGvq09zDeGoyzwiscMC01ktVgIy38Eo4Dg+VIx7RR434if2gfdHcZduisW0PhhccwPEy5
nFbrbEZJko5a6gTa4ijaAakBd/KbuI2WQ1zq3rf72/VPLWt1g/AxuUKQ84DCul7GoqLe4XocVDfS
TZxLp2nog6ZPhsTX81x/SUSyUIW2Ceo+DJfyPLYGFZgSgGTej/EHLzb18/3ftLUCeDOSTUImgHYl
Y8urlESgYBjFCPJCrDGHz0XUjkFNTx3WtKXtDLUVC1GWYqnZ0qa3Zi+5SPonOaXQIEmn9kdKlf1S
I3MW70R3uT1Wi0zxX3ZZeUeCdV1tn9BZcJgsAcjEloVlNo7H6i+kd1Ei6hXD8FulUH+k2HXvRPqN
7ABpQdALPNRkaW31bjIrYylIBtxgqk23RMkhbk4x2aV5wrdORP6y2IU46modferbOceDe+odbedH
bKVaxAwPAh1UacmTvv6cnusWdWg0XhC6Xu9ellHRxKF1gPL6oNeUj7FSFEkw206E6zIAlcivXC2h
9T5p4zt1EuK/Jc+r70BgWcDB1rByNgfHiXzMc40ucNUONVZnSetHpYkn0CtGjXOu2099+vdH0yJt
lbo40rRy3SUp+6jVtQE8V+0tWDZ5ExYRuSp+daS7X/72DOA4wkggN+h0klVdL1o3GXM1hn18oFPQ
PzkJ0jDoGeZH3OHKnc15e1UzlEtQg8uOosr6BaD1TlYvURsfrHFozpktVZVdozxnC0bDADb2sDC3
xxtarky5KZqC/V7jcBReVh7AWCWoQ3jsfZn3h9qqrSd3SPcAT7dDSWtMaTjLixFJBHn8X0WSRiRl
3vWwNxRDLykbZ1z+VKreGXXv/fXeYCgKAnDl5WtqDVbz5tHFtGymR1qBbmnrYfBTgfVD5xrV6W/3
BkPJgVhDcBtr3Hw4Gg0aInjn2qEdnnKKHwE6dupRrxEduz/U7d5AbO7PExg6Ej0R43oB0wG+Yxpn
SqDrOWJ3qWctx0QJF9BLznOhmr/vD3cbJxlObgp6pS4kS/16uIhC2wJQOuSJX4VIOSDih91cvvyc
q+J5ibpip9F8I1DLi1fF8Iw8ldo+HKNVbFJRPkbHDIihyIhhPi0dNEtTpH+LN1mp9rIrGUP+hb/W
eoPf95b63UWMNfELNdX/S50qfet1rdXAgcK15x3NjEk/o4eGZY8vqgZfnPsLtJHjch/z4gMRINuV
665ASAY70IpRgjms7Bcbo5GXjMax3wyYFfLzxkPkOdWDnRoXHe3kt1GCcOn933B7q0jSAFpEXJm8
n9dYtnixJpOyFiLFk41pZSUx63Gjn9K2qKi/1fqjU4fpEVXuFF0iOFX3h99oGMmUhFtUmpLzWFpd
pk7slRMAVAT8M+4J34OkE6RI5v/SDQU7CLRbO7+Aafk9XrT2Y2yK5EQtefyF30AL7t0Yzlaseacq
H8fwmHqY7N3/gVubGLQvtX/Ct6RWXG/iP7XAVHWIb43nHs0szHiQaDE2RvFwRmhiOWhd0e4MKv/S
6wyDrp2GgjifhQO77hXmSddiJY5UMs8762tYVxVXYjse9NrpDwslycchSZYgVcZ4B4K/FWOlegXy
tbTIbpxaGzjBIEVzZGQ1DW2DVHcOXhG6F8Mq96o2Gysre+Pkxuhvyd13vbJKrCflYrKycJ1JD50p
E0DFFMMMNG0OD/jkZgf6f3tt+a1Dx7Ckh9AyHf692nEYOSf8w40V6c7ifk/qqj/QKh0O6rCo6THX
8+g3ijpeeJpM1KqgiFueH8/lnpzTxlLzOxAf49BRKVhTUAUCN9BGIZ4u+CVGgeWO4PbReRzOmTbu
Ya02Qj9IABS5aPDQDlxfaFXnaOEwFNHBywcH3Qe9ij9GkVotvsjn8GJ2lrXzFtmanoxrHGwJk103
dcZKV5uqJfo33gQgR8mrb4UKMhjNiv7r/TO6OZQ0PuFukznW6oxSSB4iD/hNoJi8nHPTKR7SLsGr
Y0Yy9H8YigaklMKSQOfVnRZ2U40AlhEG0Zx6KKSaqGsURVTGvpLae/f11rxoA2FrjxASqyj/+6uE
B6Z7X2AfGwamGY3DofQmtT0jvoyNYuEW/bgTi7eG4/ZEe4kegM5euR4uMxq+2KSEgY7X29vYnrKg
ylEiJzU3op113LqrMWnkW/HWBxa7vncSHXmeoUtIDsyxbt+EVtK9mEmWfjVqrfwtwqzp0O5pzHeJ
mjjqiRdN+n42SwuPsknM/w6YHYTEw2hGVp1EBjsZ28ieB+Tof93/4pqc9ioY0xZC+B4hLu4Ac1Vh
g2KyxCiSyKNT1Igb5C4EbSWs+2PaOOZHssdB8yMR1891o8bLYUGb8agMaBonYTe8sxL0LsGUABVV
hsaYdj7axv0tX/zyQQY2lIT/+qNFHdpn5WKRPkaOAsooc55gX3h+q07GkdqreTCqGf/nZuwsP++g
rNxfno3AAhUXOTbOOeuzJiFESTF5ZgqaEA/R4dQOygjunqsxnOd3kFb2qmSbw0mtDhiAMA7Xz5vW
WigaewRNLIwvupWXAabhpEldPp21WT3en9xGmYxinBwIKw8wuOuLuBCq3k0qFolp3yenluLdEcZF
/OjNmBc0RlaX2CBYwycx5vXXyPHKx7gb7cd2FM7Oi2RjF4LoRCCY2jxwwxtUd6ePA2LUSmCMurhI
Q1zUas3u4f6EN3YTtQXCNckzx3MtV0D+o3hRqMeHAX/Hh0zE0XslnbwLj/o6KMArnnqOjr/06Igl
2vC3pg0k8EhykvXIW4re/Gozl4YyuMYC5Meode1U4NeB5bSGzlwbmwersVTfRX1k5wRthD04ZDTb
/4DkmPb1Ceq1WWr78GJutNA5Ak3NDhjpOcdw2o96t8hEbg74+5K8z2lZV6haQrfHSYwPmmhFEgA6
sb+YzTRfWlONj7qXzU/mnAgfyWKqEVMGqaKPkj3ph40ZU2hAvx5sPhD9dfE36bwGHT87OiRi0s59
RVJJvSb/OZCs7cV5+aZcRU9TCmyAnQFooK6VrRMsohzgBDEyE3n1WNPE/tTaSn8ukyx/GIuu+ZZn
vSfv0xLrcmi9j2Zbw1PJrfCfoYEoPfeQXXYePRtRBCaNBFnIn0QN7/qTtyAsTCMFvaF4yW+jA9Zi
RLF7tIsxPVdeN+/EyK315o3D25RKMJyUVflHNCb4y1rHs2Uu6TtP2JIQn2XSF9OX/R/mRqUVyBfl
ZjpDq8Eo5XYoyQ8MVnUqr9fZe/Ly1H2sSkvDf8boxc6AWxck9Rjg7RYNNmLTKv1yJj1PBOIeB1Gr
+nnsDefsQKw9hFZ4xpfoGSguzHdPa/1OM5dzjSvpc9eO2qFDnO2SGihYjlEdHu+Hsq1F5x0DXYpm
Klno6tpOcVhd3MxIDpVaoZNZKB8HE854N4TRzueV81tvcXSLyc9wnAE5L4/AqzSNQqYqHIsAQhn8
2Y774mePA7BvOFX/5JWa/cFy4P97jpLvFDw2pki7hKIbBCO++Poch4pthmFYRgelRBhvngUJaZfA
wzfG/yE3BOICOoZSjuRmr1YTvJM39PX/4ey8duU2sjX8RASYwy3ZaUfleEOMLZs5FvPTn690caBm
E01sAwbGGMGqrmKFFf7QRIdqKJezhXP7kx1DmcpEuScnsPHSUQ0zOJa/+43rhsEcospfyFm5kRa+
GHFkvFTVEp/fvD3Q7ZaiiZRfgOSuJgRbK84ba44OZTJEeFW1vdcc0xFvepGoe42JjfuGI8nnZwVp
TKyDXWPogAclRC0Uy61nrxh4zeZySvyk8Yb2ECpm9+P+9LZGJF4Ab8+p5uZZTS8rp0IvDa74uanC
s9sh7+4u7uLHthE9gVjaI5xsjUeih9KGtKDB1/j6DLSRugyNY0UH0TSI7zrWEBiIpgbxErtfMuEm
/+HzycQBIQRpK26u8rAFUZ9QVGZ0sEdC3CykBGPPGNpjBbZHJ9g6ZWwUqTfhINe63illg8HhYEob
r6ZeDklYtYFTJNaHkJfp7aEIm+S34S53Fmzi61V0lg62V2nkKBrrix+FvXJRI4wgYjx93l7oob7E
YNJeBpTHaqgmSTynRNz1MI+NeGfohf2I5e34nC7KHp99YwFpRdjksTAReJhW70PRuAWw/iQ76HGN
ZEHWIcVkNm3Z+NkwTDtLKH/36jKWrA/pnUvB4wbfaQy9uzg04w6ZpTZfwdM0TyLalTzZKiIhVAbf
EII58c16v4On6mWfPjsIyKVnIsjPsRWql3FxccaC0O47rSaVOuce6nVaX+LWeaurIcEy5ENJoZMH
QFubKTZ809pLR5bVdmosgtxffZgUnxEC7R6qKQ13NszWM09LlWIxw5HyrbHXE/2P3NAaWmUa0h9o
ZpTNUw424bG3w/EwhV7x0lFZvChd6Rx7M2neAWMsPwkwgM9RaZpJUBWN8T/TGpO/7192G9+cah7O
T2A1KOit30GNRnprFFV6WJJBBRapQHGJsz06zcYzz36itQ6KH8mLdb8wnAmlekxM+OSzC39PUfHL
1ElNsNVdMvs8jY79pPQjquBJUts7UdbGIaKIxq1AgkRdeB1kwEqZAWlk+SHP5/Sf0lGi52hs7MfE
LXeqaVvzpF8P8ItyAl2b1dOh985Q8rHBgJSt/Uh2kj0QFahHqvfGcUTB/xlx5vRMOGBe7n/HjUeE
l5j+jUapRTbFrq+/XsRqbaXMkSZq8m9nWeI4zsaAE7HViEtfjHsgtK2pUnumtMMMIPTLP/8jcuvi
xYb7BMg669XhRNN58EWamD60sfiUpY37IRyW2tfNqPrwH6YKYU4jPgVRtYbck/IkqPSwyCZCFT5i
1uMX4c4/Z3Wazm7pOQ/3h9vaPRQPaEGTYUsqw2qiM6gjM52QKBis8vvUWlGgTSjcqnGn/3t/qK2P
KD29CTpkrLOWFa1L9APLRc0P+lja8NxK7X9llxfvB43OrWHn3g5Q7PbwU2GjSAO5i4I+L9n11JJ2
acWQKZghJksW4LVTvYph2ZP7vF3A61FW8QZed1lZ5SgitHqufRnKkgqbVnbvp5GWwVsXkCsGoB0v
Cx+KpPl6QprSziLOF4lcjZ1PSLf+xAPYvngA55/yctiDDMt88PrBlFABWjDkcOCU1wVEc7S0JlOj
8uBK64yKVFX4GUS5V3VaWtRncDf2rZEMzpkwiORdy5J252673TL8BI8KASACsJ2/H9s/jmEdYgKk
Ik90AGTnCtRTzfqzNYn+MURI4JyjkvNmxUZMc6Rwh+y9wDhZP99DacYhbrnlQaWvdszqRDsvbuzR
ijL35Bi2dg6D4apMwx38h5z8H5MTZt1S5WnKAwI4HV1nmhUvsP/a3kfk3tshO24dBhQXZFqD6DYp
1PVgwNA6N/JGFBJN2Lf0g0ofI9ZkLxSQT8B6z0gvK+Cm0EZupOYytBXRD0IJLGmESYXKHvzcHmwa
1Yt+SI3JO82znh9rvZvPbhyCMgj18J/7x+T27uYVoI8HcIJy5a0KlJPFbuXqxWGoBs83RnKqEhzK
A9b1aRCa0/zApp8P6lwMO6XYre0q1bEJsMg+wA9dLzLu8osT1twFXebOr1Y6/5tb+lAAjkQjGVOU
8Xh/pjJ3Wq82Wgy0m4g2SY1XD3KaA5OOVMZTneXXqC1m71flWD5PcecEKDPXfh938Q5ddWt5Jfbl
t/0dHOrVoBUCKU3eJeXBM+kIiZBwClUGRF8KKwPIoWXnLPGSr5rSR2+vAjvoFkjhYZSpZFH2en3L
pO5oD6EUq9R9HBhKKV7nGLegDrWqQ15aVWDb6byTMG+U+nmM6bnTE2FLURW9HlUp3doePFQzKdGi
2lR6Sm4GSW4bP7kiou4YdXijPyhIiXZ+64RTAWpkaIFED1J9VYz625FV/CBAEeCQiE/oPlz/oJIg
sE9VdP4Wq9X8JnOWRyT20c/Su/Df+ztsc/IePuUInFHFu0GRW3UkLBPPE5xb7fFQp0VW+zHaCbXv
NC0PqpUMz9UYL98AvROFkTkOH2Yr6s+NmXrBzo/ZuF1kh4eXz6MHgSvp9cSLdoLyZkhxa1E7Z8jq
eRB59bdB/pJJC5OLi800kbdbPFgooRzCLhKnt/8GXI/4Gb/9V5G4u/4N3GOFEmZk4hFhmfrSxNb4
YrqzZ3HWnP6fLgnV9xYBYvus2En8tTa5E85Er1W88zZuPM+0f6XnBgsCTWK1GFOqzDivR9lh0UT9
2I+6e8m0YnwsKyBjihEaj1U35AFyEP2XCQrzzjUg77Lru0daAUiFaAT3aBeshp8TU2vqAamrZS5E
oGPeF0yGEvtDr7SH+2t+e8395pvQF8HVCVU6+ed/PpR5X08J3rQByD4Pgq9Wfx3qbD6gr148KDir
fDMnW83fvtsouCCTAT+adJp/vR62q1ptwljBw9Ok0y8C2s8hM0X5Aq9rPGCDypWz2PonqBeXeXSr
J20Sxc5vuPnGLKwtm168aIA0fgt//TFzJRci7wxc7mctAfiVJSBF0QqocqhUg+L4mrtYH+NqTjp8
stupPFIgzR/euPr8BprINBZJD0g0Vx96VMA86FOFfmNoRY/Z3FVnx2zSY5wqzoexz7FznndtT29e
0t+D0jVFGEFKEK7SEqGJLhrqGpFDpaoRRIn7S1ib/VHMxTclCofz/Tnekn/leFKEB8YhSId1aA1x
ezDQYB5R3iy8r1Vu14+tF4vHelnmg4FS1KXz7PGRh9x53/Zp+AHHUuvSd17/XE2q8bOJutna+fg3
D60s+AF9o4Eu44k1aDEbuwwlxnYEaqq4p7KqdTzgyy4w23zyLS8bg8xBsEwfMEy9vxw3Z1uOjDTE
77oJQfRq51v4c3o9/fugy73o2LRNe4BVnwaz0+6hDDcnKSuo0jdHjnl9yAr6tyaGeEPg2K3yijSj
6ldJql3SOBHnCvG8Y6s3ra/Si92JVTdHZkiZZxN9r9VpPHspFa9mkq41wOhrp0Z7KUFz/TXrEHsr
zW0/YDeJjCjydsZONL61wPLbgiCg28pLcj3rsMS5XsoBBsOCgNW5Sgzj74i6a3YSo5fvPFk31ye5
Iu8D5l6weUAPrg4wggtTKSbYFQD0i/MyxCAlExxwP42jGM+VUaBrMfe4Wd7fRJvDEjKQ4tBDv1Ha
ROvd8NopGyDXFss5NEb7opcTrqvpkhy934YqRdLu7NyNj4rmIzrBQAVARq0vTODY5Hc2+oYia1N8
kdv+gP274TcQtg7EKuEvwxmjh25J90RgNz4p1BJEb3+LuMAYv/6k9K+1AVYBYrelWj7MWpe9c40x
/0erNX1n525cjpRZeQ5htMgWzurMZHNjdAShQ0BkhmzNQOCBHUYtnvPeMF/KKmq/vP1ToqlLPZaw
UyJPr+em6xFSOaIZMLCMzWOUzvlDbniobKhle0zaEDHBKSnfSvxi2/6GIlCZ4oJYX8lcx64Gqn8I
0iqeTiEKdI9jLaInuODxzgnZ+na0SmHuID9Lc2VVWFFZTtsaOCEtCqnnJG3VF3dsiyBx+/DH/aX8
vVZXcZOcFuwymwIqvcx1sbgTFiYMTjQESqr173olS6fDyJNiBdBdvdhHczFpT7Op9bbfKF74w4uG
7GNueuHoYyzTv2pjk+EUHRr6fEB/M39vKLpiBeWoxs5jlwvHOyh5aH73Fqd4QVYn+tmgzT8FoqMB
4M9UZ9+M9KJMSgzKiYMJyju1us20TKApPXjcpH1qPvdGJ85dE0cfSlwXJG57r61+Y1NPd0qqLctN
IU/6Gv5oa3O0GA0RZwvUwcXCo3Pif6hl5Zaf5uEYPS7dmP1wWMnlMpRFUXxImzkfD9Q00dvsnTB5
7w5h4fmWXiL4QWW0m79N+TShcGGhcuwv/TJ8ygdt3AmaN04uIA9JruT8chOvVoo2aW7HoTIF5FGw
0TGLi361vdV07yA/9rEfD2lh7eQJN5UfFot9TemcFI6QXf6mP2JIDUuwdhQarmb1XH+IPO+vTq/0
nW29NQjuqxTKpbYAJZDrQQqxJFondCKGOO/9uDRtuDFldrx/eDaeFIqRgM+AGoA4WqPAlrp2E7VT
CEW1YbnwSYcHc+mkrkA0X5ai8oIs9rydJ2XjcjDoq1Clkwa7ZAPXU0vNufOKhTAsa9vy32Fe4uUU
Ko5BGwCVuJ2Yb2uGINxQvGGfEPyuiivqsAgjjQj46zrJG4B1Zv2hQ5zuW4soJHSZtD25bWR/uL+u
G68mZV6g5jR8ERNdQ7FSKHhjBd8jmCq164KotJMP6Yww5ICfLupnuZU9q2aWvOTdqOx8063lBWIH
tpAtTuFttT2B0iVa6XF5yGbdsW9nNTrTihCLJAkq486jsrVP2aCSfw+8/oY/UareBKAongKnLO0f
fHNd99XU3isEbk1KmsVCXQF7C2/7es8snte0Fv3yAMO6GX/kWjwNE/ICyHCg+Hj/422NJRXhHdqv
lBzXTfSJ1xlqAMjjntLTwYonwh2hqe1zmrXiP5wFKTzPw0Ws46xFPUpkJQEdYlDQagiLh2yPYKYB
+zirWrpzEja+FNkYlzZNVQmMXB27flxGFEo5CYaKNrmozRCqVlvv7IeNC5m6HiYe0OskJk7+ij8u
R8MsO6OY6cxqTUyDYaw1h6ae1RW+NcRV8zjntr0T+9+W1HDUA6xLhIq4ISXq1SNA5aThSXIH1Nfq
RDlyutV/4DSZLyg8zf/iuQf+QUtFDQrCmwr1ALW+OKuNInS/ERUSVG/ePzL5hf8hb1YCy+sliIsI
JFRJLoLcoe2n0+zQsu+r84hSys7UN7Yq0CpePnIu6tVronI6TnpKmWOQLBP7bInO/tI3qQGXLct3
htq40ixKdCYNRw47aIjrWdlpO/ZtbwI2Qk7kog8aKkKaNb4qjj69s5ZMvbgNngbI7xrv37yedI6l
lgjef1Lp43rkpGMdQ4NJWtYcv0Z5bRBPJGON8nlhzDv6G1srSkIj1eZ5NVAtvB6sd5LE6GdnxAJU
ZF+yFEa0qhjWMyDa9OH+vDaOipS7I2qlLAOCbDWU2Vh2rQ56D4dSGV9noeknS2I7BVv8YLTjHnBs
4ylkPEc2klCPBa95PbXM04VXaxZCuGU/nCIqZL4yNF9sLTYuTu5ND6W6a5Alj94qOOde49sRL0FO
XUNDbUVF3DQZ+mC2zKzwI3p3wjdnz36NkPuo/coYim85/63tR3VTfdbdrNozWNz4pFTbgHRwVKBd
OnJn/3El9V6oQa5jnSMrK/6OTSX7OKve/GJjGL0XuW+tMUUveo/0PG+VaO3WcpPIjEnsMB1/6I3J
Oi5GNLykeGYfICCRlIAq2bnZtxb5z0FXG6nTUm2JbDKg2i6HIFuc+SFfIljHcebgNJ4mT4pd/irI
fqUQ3H94wmhQ0gelo4xmzU0um6mWiOXo6P6Yh2rU6hMcfAVL13KvV7D1JeFkgIkibZaMvusv2ZpR
RC2J1Z3iYb5oJYlXDkfk0KW2drp/OH/TW9Y7Vwpt0UsGwX8TceAHVLbdZPaBM9jiuLR1+rQoevrU
anH2s3IMMfhe2jQfm14PrLS/9HVhN35htgkMg9w6y+idEHqxf+GSsKQk3b31v7hHb/X+D926ReDH
ST6Q5Fnaq8fPnRbdBmiNLN5cKr+cKZ50v8zU5qOooWcjSKJ9uj/gxkeAy8CVxYdgadZxBKjusstS
jhNsMTwl3Vy8FNSUT04bLd/+w1AwjyRkiJbM2tzAGKn3tYPaI2vdKh+NMgOflM0F91YzGDuZ5Mb7
xuMCrp5VJEJa59y0C5qitAARNi4i1YpBI1Bwzj/3ZaoglFnWlxq0o99OOOndn+VGYMbIhGVSlYf6
5Sow02dBwdua+iA3bOWCT6kdeEas7eyTWxwlYAWKChKG4Uk2rry6/rgGm5pUYzHZ0EqhF492m713
nGY8jm6kHM1ICT+Og5f6kwobKapNVCCd0tt58Ta3jnSyksKbsoR6/RO82TAFC8FroHJqzcg1D4pL
jguebz7cX9TNoWSNH50NKNZrwywRqVZjpS671JvdC0YDGfKemXbiVnkzaEAuLO1zOD5SXHuNcHHV
KI8XmoKBVzvhMRmoF3WxHiFl2fVBRwKN7Hi1R3S5ZXX+HhXkMrqH0gpytWuW2FaLuDT6YEBw/bQU
TnZEkXB5dRGqu8CScOZTXZnNKXNTA0vEKq9Ay4bDc6jm48nQ0/E8KCOifU7Ux8ccfMWhpOu/pze7
8R7KyFx2nPgfDtb1F29aN0qjXONUiWh41ydzyjNReY+w9tJPaDR6B5tO4+X+t994D+nykVERwXGe
1igOEyUDIE5ss7afhgcYIe2PLF3mF3VZ0vPQF5nl62EfPqctRH8l7vU9w++tWXPKJKzcoNC5fqem
tKOuExP1GMrknnPhTk9tRJIXmcjzNAo+HIuu5DtYma1rRO4DqREJUnotD5N0utAr6vPBYFXuS4SX
id9H4x67fetcgRmlXCRvEgqU1x90MvUaUXEuK7NpxFGry/LvphD/hGnT7WSStwpbEl1FukHLQyq2
rHHzfciegTbXB7UIXR/dSeVdXXbfbbsrX3UlKuldmvpBjZQZGdgSUL1aCezbG/O5zIr4x/09tTlv
id2TlTIaMKvQoxrGeMh0+TxYYXcyOuUvBGmHz3RAqp1mxMbm4Qmy0Oqg1Ao4eHVkIqrPbVYpGNPj
ZfJVlL3yUOqpMH2UzZd3SVsZH8zQ6N5MHSBEBuFOERD/G8RxVhNcUq8fqqUBRE997qcWNq4/WZ39
biqmXUb61hTRmwdJSsEZJYFVzBIj+R9yD5P59Kp5qut4+oLcCJUJfbR7SUF1Dk5T4iY/dqLDFAtR
xFOWOM0DuPDy7JnVPPlumaYmeMIeSePQJgiLlEo5jlYz/YctD+wNYpvEvJO6y9n88XDWudbWyejh
WhxThc29ODnkaZg+20P7ZvaSzFO4Lyhz/W7Srx7ISZmrXmnqHqfy7pJ7+Cd3EwCcuK+TJ9upnJ2t
tnFlyDxXRgVs7BtdrjZJlCJiSFonrJon7OKohZ3++f7R2YhQgTtIAWKA5kDrVulJM484Z/a4Pneq
PqMFPBbecw6k/Uc9de5rqmTtv/cH3DirEMmp4FEuoGJxg7PFq3KcK6MLMgTjLqbZfdYUBSucROxp
tG1OjTIhpBu8mKm0XG8NM87rphkZKbQWAkQoZkEShagK5er00KdlvPOybZW6ZIQoY2GqBjg/XA84
x2akOw1rSZslBCClxt8mBC4fDXPA2aEFXnNsK3P5mSdT+pT1ofKq8AJfhqzp1beXuYj/CVglB4iU
bPVZRTO2A56PiB6ObfMuDwvj0GA7H/t2n07/ZSxw08Tn8CXQ6r+eNoB2g7SWda6LKC4C1AGsR1Gh
qOgbSjZ9vL99tm4n6gQU7gGugEU3rgeblDZXFjpYQYVc048k67PvDcCUDxXEqu4w2stc+rrQvJ0X
ZuswehoC8bJ0AE9y9WlNR/A3W2YXFFOIz2yXhSelr9TT/cltxEbStA34C9OjRbB6v42kd+ykZZTU
68ZDOKaqD+fO8uu5sJCy1LLnsMuT57HCVTq0hr1azPbwdCfI4Ok1rjMAJZqUEAEu7oIC7nI5WTXM
tNk4GkvXPSxOtzx2ltGdvclTaNaa4c75uf20AC45NQTrAO1uBEbacWrSzgRTkGnL8mMacvcYIuOX
HqrJozxchM6o+EPlqDtX4O2NRMbDP9SEiczA2l5vqdK1q6qM4zHAhIcyzVyo74XdvmutXP1+//ve
csdIrtCVh2KDQCQ1+FX4MCv5ZKSCGgmWtq11HNGZeK8l2LH6SMRlP9TW1s+h7ig/pyUt39HL1B+9
JI2fZCH8e60NyjP8NvdTqYZ78ntbi0//AV1SUjJZI7teBIAkpZE5YU+5JISJI1QMmVo8oSusqkSM
gaRr+QlW9TuJ7+2W4zBTXpVwO26QtUFthwO2Y+ILFnheVjR+tbgzAHJhix/gDjU7QAghPRtDPfyM
F0Q0T5mx4Fp1/6vcvhP8BqSgKJJxW950yZYCeO3kgPeIq6E5CzUfXpOoq7/qdK8/06x5s9CGLHTy
30GdA3sHUf56qRcnrnQ3odQ7FpSeMEDKDnGLBRrwFnvnSG1sbWYEyAPkF7ttDdPpEVN22py/O+c5
Dpp4iAC1uDYSSuUeeWVzKCTMYMeT31Glv56Vknal3ZiUg1Qvfq1c6bhUeFr5ZOv9rlvh5lhcU4CC
0CgmdLkeSx+cPCpr0muqJVr7NFlj7V2qDDN61Svnr2/eHtBnJeMTGDRN29XJiGMvUQePweoGi4Qw
Nl9TYwmTQzw6xUGbx2wv2L99a9C8o6RFoImPJ4/B9ex4BRIDs2KKm6A4XmEgpget5ia4P62NAy83
PNh6okwPhMb1KGabKVY3kVLMqAVPh9h10tGv4ya7zJPjfU7sVj+mdVjt9fw3Z2cDbCA+IW6/KfhH
uj1jdM1FEyruGHhJlZwBcqh7UMutPcIVS9mOSw3Mo/wdfyQGag9VhuoxRR6jBUkrAPIWoxEHCeW3
w/2l3BxK/m3obsr4bzVUVudhOtKZCoxaRcAO8azHYhj+NvvS3amDbtQJEZGjU0LSzUkjYL+elYKK
gywkclm4oglaU1S/qnJxD3ljZg/VotjPZmd+jIZR+ytNkuUbpkl7RLmtD0iQwplAm4L7eTVb5LKt
zkNFL4hhOAWRvSwn4Q7pzppuPAy0+egiOGii0ZxaHXEc04qqzQtgnHOMHmI4hg+DNRdHo3L7l67x
BGZ+HbVY5LzPjeHtGRBtfVLgo/SHwaFT4l7Fe0bdGrE10LDplyQ9TUrWHCDvD0FjT93x7bsH9CbA
eRl78ARdf1IRT4pblBUm1WVqBaJBhHmwsAOczObNdD/+dqIPekFQxLnPVp8u6mg/NyrIP+TYxV/q
IOovXpwWDzH4sJ2durGA7A4IaSauL1CJVtdLMXdmqSw1vTaykINZxM1RmRxEAkfhvf39RgfNJjhH
I5Q7bbVVRjUcEDGhoqguvACJ3g0Ib0uVWpeaWxTUGR4z9z/ZRvVLUnLQFEESDXTjGtTQFlY+qPJd
LVMcz/wiXyrrfa+Mo3asxNT8bXdm0gEg70sLSl7qfGgKR4P6KELn3ZThKnKM7FLr/7fzs7YWXZPs
OE9y1mlYXG+ldLIixXa5HfJyak7KaGfNqe9GDNu4NOp/bAtMSQA5MNa/ini0X9QuTkDtYJX9rGjw
nnwzxQXhebJihzZhXqifOmPK6p2gZONoywoKmvF0O4hKVmcLUZvJUpOUAhO46INNqShANt48ek32
LmnwYuSx0i7D3PSUwpFBvb9IW2uk6ya+TtSADdC212tUORZ5uU35t46TxIfppjwlkfaX2tvaTs13
ayRDgl5AXkEu8FanLfXyCEVTzF3rDFP5qqIACgAnDqxl2lM/3HjMZcrIskp2LdCI60kZxFwxokyE
lHEzP9XYKhDMti4gjMSIzo0+48/dUE+/v5Tyb73uwlKUpBoqwWx0yNYGAA7lVQH9DNRJxDYa9Sn/
YVtVuYNt2dgujOJIeCDXI1SN67nhYaSlgwm2RcNP91Asnf4Ui8z4n5emzknpzPiEwJR9SLxI9ytV
mB/vT/I3HHA9S83jfgGXIatxqw2TDJ6ZQ3sfgm7AJvuih1BzwNmE4eyHQovDIGygyBydvlbMYxhX
3eRjSiH+SeHewojt1Z9NGTfnCqOi0xCG8cOIMOsXoWSJfYyy0RQnY4x1xU/yWFAlGrlMj0kl7Po0
UxOD5WflY/7oWEp5zI3Iq3bmd5uTEkhIuLssOlBUWRcdMizBOpv4CK8z72tSD2cvtGUrVyalnuLR
oypwkppniEkFoCxNXnjI6X8vEvsD5gEP4Mc+3F9yeQFcrbjcUaif/WbiE1Kt3o4J0VPN6alDzHmX
fs1IXT7T058ehPD0k9O5xUFJRPjFKfI9mT75LW9Hph9GWEOlfa3iWTv4leW8IEE0ex5JuidOpgD2
uoSzAzw0EzsPyc0V8fvsgCxhLDAT63NbUL+qkR7vAtUNxXma9OYy0D8IOlefduL9raHgrkmVD5fg
e40EIctNhYf5AoIXWRuE+VieTROP0oKzt/Mgb30/cAE0+cgEJST0+sT2pW6JpBjgbrltWMHb6sz/
FZkWfoOhKQ74aSKAmKbTaz8v5k7YsTk09WWJdwGXsO6jG9ZYpao58gEXO0aYVjd9t06HszuN0fOk
JRHqVW3ui6mOzvc37db6woKnw0f5l3mvrqlMEdigCPDEKSw6v8sR/XKQkj+Gebsnvry1S3VwopA1
kfmBIH69vpnRWqnlzR3umCL3qSjOh8lDLbOwrPywDLa+0+zbHI/ars1oROPr9holST4y/YBAVRX1
WKQg3RvTxCrHxZKTjt8e535zPFJD1hLGCFfS9fwIvdJpXBJpCp+NH7u+8Q5QJKuH1o5Am7TznlfI
bbueY2g4Up8bAiwAvNWC6krVUBcveuRtkcA4qQq2NadYgeEUGL1jvStSu3APhuf0PD2eEr2rVLMb
36txv7D+aTyOfimM0vXdrHdxLCjhbfKH+idI8tabUxP5Y9Gm/238S2K8Wh2S0ElDTIIGCi/+0Zvc
9DVMSJ/JcPPv9/f0bbrJWKCIyNSlSzQY1usvEY1JWSw17c5QUZXvnNn6e2Yu5sXpZ+2vri2hw2pF
S/uLS+CjqbjLP5ra9u5bQzb5Kwj6MAXkE7lrSl84w0pIETYP1DxcDr3upv+byw5pydpV86/3p7y1
93BvAacsHYaQubqeMSqLObS2lhp4b/TveIq63g+XQeCJE6bZoUvqPTzCTRTF7LisoA0alF2pd16P
2ERZrTltw20pKuWzly3ahzgOd4KozUFkuYwuMqHaurSPkcuyjE7dBTkmjl+sTLFfsmnQL/cXb+sO
xLb4/0dZbRdNA0+qulUXDCiwHeJE94IY0dWDEKl9vD/U1nfihqCCRd+SzuUqRnD7YnAKGtCB4rbz
M/VI9UNFEP69JoqrfGXm1t151bYmRyVAKkNwBwKXuf5OWGpOpVLTadZqLMVCTKnPSe9Sd2zRRL8/
uVvaHHsC4UNCPeAiJLar2cFls6zJ4AWNh8mIj1YnjA86pRz7RIO7/aSMdZdipdZMCT7B3ZwciWci
x7fasvuCk93s+LZZaXkQQ/+0HrgsIMuXuj7EfpXXtuEnaq69T2MBBsrK9ewhHXvF9AfEJn6NJs7C
/oCspL7zyTYXkNlIjDPUiXVFTvBN7Mpyu8BzFh35jsE5dUamnj26zDsLuLU7KNVSwVFRQKQIcf2t
HLesndIigiynbD62Q2H9RV0sC0bbUg6joe+ltFtTk6QeGtrcHKR81+PF6mIkWrgwnk5Ns1R6Qjin
SImwwv+yDdFCATeHKB385tVQWpSb1Brp7Dp5mCCcPDbP6TxDghFlspPAbgRT1BJIHiE0gyddN9AH
S7EHc477oMfy/J8QmfnKr815CGxVaR6BXRbHsVarw2j1TfT200aSDhbeoEnCsVvdiq1ws6SqS4oE
elH7dmN1lwyEpO9oY3a6f9o2Ph5lNwCCQMLpQa0NWBxtbo2mJLRIkujfoauMk173A12oMd0ZSX6b
VXoBgxlLGRpeqFWuq4p1FkPFVnlOo1KpjmmR1ifTqvfU+rfmY3FvUD3l/bpJKrh6PVjZzKez0BX1
46YdvzedPg4kl3X+19sXj4eLdi2AM3BRq+80e0K1lIRYDdm5BGeHUTzmeEG/orqtfbk/lPyrblZP
MhO5Q6AirCnSExaKdppTT9G8BM8LvfLOxjL0pywbLWxjPI2K9Pjm4qLUDaaySPRBCYLE6fpkI6/b
LnXPoEBawuc+9FREaUf9NIdwTAcwZztp2tYkSdDIXNj7Mou5Hk+P4bc4KD8F5L/NcTT78SMe4eaF
7eSUcKja6iFBG3cnbdq4L6V0NncKb5vsSV6PukymsKi8cakQiZ1yXC5OHpozGD8jcgcGdTje/5Rb
W5SGCb0nXm7qgKtdk6VJVKH5LIKqX8pj5vTqpVLGv8Fw7/URNtYTtjZ9VoyFKPqtye6yudAJRxG8
cwCa47DWv2Vmjip7paqwBBy1VbAA7XTz5/0ZbtydUpJWUocYnQ7b9YpymYZNK6O6qTWmg5sqlq9N
efVSFeYiVf0NP62smL5N0exka1vZDOE68q+/gSQ3VgMtXjVe22N4ardd9bHnxLyo/YIfSaZFl9DW
+geqrOO7bqAMjVmJETipWpzSvqsO+tJ2H4Q3okmP0vPf9ay2x0hJqz3B0Y39xgXFj0QdQD4uq9Wp
jcnorYpkGQzMeFSsRn+IDCP0S6+bH+zIUs/3v8YtNAtRVhTjuHg5x5L5e/05jNaNKTlTF9AUavWB
UCrCpUwvEveiDP3yUZtLYZ761IseKc9W2mFUsiENzHpu/x3cgUji/g/aOAD8Hs448rIyYJB//kd3
UmsSnGlVfk889cLP69Kix6WZAZDdPSXorbXmaNMol96zIA+uhzLAdVNoSakWoF8Rn5eG1NKfHaMD
3GkV8WvqGfkeAH7r1PGWkmmAdMFfY73cuJ4WkB5x3hXwrHEcFEcjy6ZDVVfLRyHtCHvD0g/313Rz
UN5V2ZPhKV+TIN0ib1Cowzw1i0T6LQ8HnIZqt3l06yIGgBolJ0uZ9vSitj6kFCSkMI1iyA0y1+3i
ps87S6D7Yoa+OQo1MCj5nPVOebNUP3uYW97DOUWyGdbvn7I4eWw1moCtZNASTZvkZZq9X6Y3Rh/v
r+TWliFuRuWd14+Kt/zzP3anHi752OKmjvKAHV8sgcgijtXfFVvg/tSRJNwfbmsNuSElUR2gJriO
6+HmDoOymIQjmAeRBapVVlgfGu1B1/j//sNQtGLkaOgbrvXsCsfu81mLCdQ1tseERuiR1PhX1dv1
w38YSTKG6DOxQXS5W/9cQzccnLmgC9iTpQGd8pIfIsOIwEOl99P9obbKNABvbODhwP4lXfV6LC+x
RJq7HDf4LSW3CaXBpOq8o9JquJFkY3+aO1c5IGSGo5FeiHPUOuZOsrC1ZyRBCwE32ssg+K5/Q+e2
cCd0nnTNLbOgWXAu12un9Sc6U4emQcP6/qS3Ng12FRw6lhdfstW1NqpZaKslXzIOoQCaaeQdbQxf
fG303qzNw8GT6DTM+wzqT+vSeULOobldBuh/McojRbFftRs1H2tAHzuLuBU1yK4o/p/SnXANM6W4
2I6GQRxmIxUdJJ4ofoRjWz1TASkoQyXLk5chMENMEe3soY3UhOSVAJcWEHtp3ZS1pwwd4I7STTwU
2reySmqgHVBj7n80+VFWITyjSNYPeQnyG6s4sxsAPdk1VRsIBsoFKEDyIzHK+ly743Q0RvF/nF3X
kp04u30iVYFI4hbYqaO7HWduVPbYRoigQJSe/l/43EyH6q45M7e22QiFT+tbAS4BaQKFVL8E6FPM
zTtF2atzZqfe/d/jn1u6W702aZ/jJftIp2iEb8kHGDrYMorH5vz2m766HFI0XFDCw7zqj6nPv5Z/
P4c2NDWWf9NvWSWcDEUxkCUu6xr9gHDbyDtD++oD8Wooq/fg3+e3WCKb2eO1ER1OagmamguqWARJ
KVDilc5AkP/2C746VfengVW479rPjniZmF2hheepXnR3uej5yS27CBTn8NYe+BiTR+nn6dGHTL1z
YPwhMjyfR6jkQNsEWg8y1P6h/zW66TS1PWU1gEb0WdxlNdESwrnOt1/AfwjoBRfSDN5rlIgPq5xF
itO5aw/dIjhcJZDfk5aTNEEOuQMokQVv81EV27YFazGajJKDi8fgK5PLaguCZOr4nbF7bR6mQCN3
9iJsvp/LedYuYR6hGfj5oYoPtPYbnERJjDyQvDbBexrw177Uv5/2bKd0SoaDpNgpLZy4jqlxbbFI
2X+zTd9cweSwxkBlYRmQQb7j1/DanAQ0AEcK3BiRCfXsDFxBhRvXHEgEnYwvcUPrzwFsU0vWOXXM
Ry0+vD0nX9te8HkhlsH5jgPx2bSofS97R9C+BWeaXEewjgyKOHUugMjTLbo0cMdbqzmcxReJb/DP
5mJIXd/+Da9tpFDe7aA0WPQQ3z+dmm0jBElbCw6O89FnTqf8c42Q0sPbT3nJSsCZhCvezumFRgtS
+KePofiUko8AU5USvj01iCr9WdsVpvUEyyAqEKL+qR+QbwSr5K6vmrATvzLOTIO2EdIpgR7WaKis
29bfkiHiUwVb3cUVK4n8XDDb+7/1rKe+ZFGvs0KOhMNtLE0wUSkJe33XjDSEwLwzQ1etbDL/maaD
uYFuKnAQwEqwNd8n9b9WeGZ0a/tdMLnNfXq/MI61oYP2OE3BO2fuK4sRR/suH0P7Fiqo/YP+60nG
G+TkaCAurUniAj4XyRllFi+oBFH67a/22r614yuo0IBL4+b3bHLAZBQVDQMqkHMphzLTGqJeD9eU
vxtJyQParDIraglX1kuWbDK6TDaePykWqbtJqxSzOanXvmiSFFcoj0PllgEqs4UM9Nzc2NGuD6PD
oB51jSjnd2rnV+5Xe30ABvTeioOI4elAeVCG3SgBB3dt3Bw0ce7cTel3OFHnnyUXdYN13b/L7nvt
6g7nBEB+e1t/J4U8fazOutQ0AjdwG3XxHRnXpEITRPSFAnYCGTFMo6H8X5e2ZC0k84sjeZFapg5Y
6/T32x/wlbmC2yUFngN0bs90fvpbwH2ffOZzU8I2IvrRiIUeQsPAhR0X1753wr4y3lCPg8yHEx3C
xufEI0aARIRswQnLzXDD2ikql3Gpj7j+wQezo/3fSCOf3/nIr7whHgogHBsLysHnvVbEM8H7xXo0
uFbTVWqe6SWeg6DM4Qp9+M+DuaceAx/AIQ6Efz89/r3wYP9GR2bHcoyX/sA0OqtLt9EDzFPfg1te
G8p9eYOuDE7KC+KrZ2xL+g5tu4XCMAJUmK4cIWg6pRr0Yd3k4jqLxXsa6deGch9CXB1wl4bc8en7
+ZWlNUWqGIwiTVjGUk7HeMpAD2jG6Z1q89VHoezDfzgWXmhFuzVokqUZxlL0VJzqfIhOU67XapiH
90h/r1020XWFdgVSGYgUnlPQmyZQIAMAhhgarLQWMuISTSJx2KhD+EwH48lkVgiFbvRW5Tka58Ha
ju8Uu388L58VgEBAQMr742YGFunTsY0zHegFLq1//NjNUeGzfgJoUX/2Vmcw5m8Ztkndkq4+s3GB
7nELtNZFP00dK1Of1ddZuKEhCAQwvayDTfLKwgzs89sz/JX6ByniKE//tPiT5yToRRgF2xBqSwan
ZTR9hD9Ec/R5tGF3xfOkfgfFf2UWQEGHIBIA6ygOnhNOVeDAY0mBRYGw0yGFmysoMHl9o7UP3jvJ
9gF+9gF2yRyMQnaZONJ8n34AVH0LjzZADtpsPD1ELpsrauMIRmCLGc7bgAj1IuQccdSRIyeJNOO+
SElCjv95iCGp24sFKCIQlvFsImjkjGbNhntWsDjECSOWvhK0cYckn+21Gkz95e3nvTrGoNDt8pwA
vYtnm5YOcG3YPG7oUT6nYJmhZgfwMV0twAf+c2GCG04eYd+CowP2j2fVs9pcSKc0QvhQ3eVnhIEg
nysUwbE303u8x5dvtT8KD9kNCIHePKsmRwS6I3g5teUcDNsxgXK4CBY+Hzv+rk7s5ZoAAg+SCFqT
OEnBXns6cUSOzi4sfG0Z9BDsB/EiLqiZ22Oso66kjg/v3LX+wKJPZyoGcHcZRfW0d4L2d//XMQN3
1kyhjYZ3A8YflcPCEnVciI2TYsEauXfamQAeLND4FjqZ4mvVxjmyBWJWj7CgX3GHiNa6WwqeDX17
gJNUdCV7vvyUrKdHzpuprey2hTcYO6QQahg2f6jh8CEOb8+8VzZeIJY4vMC2Rv8ft+6nL8IVcWnQ
YuTaOF5/AdbvLwo+eJehhx6tyMg0HdqN5CeDIN5LznjwNdGJfY+b8tpUgVzsjw4aU+W5slwoNY19
1yAEg4rmA2ZJcyeTqCuyVb+XAPZK6QcHCoB8oDhCB4R66+kb51ZEEdk3NASAJ7fDtgJeiCZJzroT
BevkUaTxepOko4K9Tr4cJ0zZMHnXGell9YCfAU8+Cv45uojPZRWxQ/LpPOF0jep4RR5MNp+2TizV
akdU70gHOrexfA/tf2WdoNAENxtAIBopzx1jNC5HWzcmtswtgxgoU+6GR814t+ZtO0MRvsB5+O0J
9hIngI8j2JZQ1mK1vKhX1iwYFN/DzkxHwBUwgSu7lcLy3KAT1hCSIFpuDapsoebT20/ey+ZnS3S3
rUHeCVooO9X/6XcGLLjpVQOIc2Lbe2BK3jL/vj/Dq4+B1Ar/40YBv5injzHz2Hq+5dh6YgO3CZ46
dWGjcztmjBIhdJ2jBwLXw0PtAL/KhshPa9+EVZC34mFiS6eOlgtx9CJil7eH4JVlhTMM1GHYpe+f
4dl5SkZYWNKmRUEjFf0EJ67xkNUgwFQhB95Xvf2w1yb07vsEoQh8mJCE+GwggJwDMcPDSDANh17E
cSkmlt1PeQtXOoJDOwFS9s5DX5vQ/37osxt9YpTv00CgEz+3KfoT0lQ5Qb0Qp5zeL2gBvVMNvZzO
WLK7UhJEKdxan9/rg2CVa90ufwKR3QW8M1sYbslB2dYXc7atBwCY8QmJze8ld794U/QjIMUBCARc
FBX5szfVTeZS9P6hiyFNNp7j2NY9ZLaWyTLj3unz4Lf6vVCXFxMIt1GUQbi6QTcJZtgzaJ17ITtX
QzU8Q2/dn+gcjTeJ5eH1kIb8P3vF7Q+DHGb3+wAO+9yS3o3tpKlSu4MaGa/bjibVQtqsys2QfXp7
rr74jHgUNPLw9tmR9Bd9niaApAm1HAg46yIeGo1GAZSUGpB25ovQQ8y4bvCPG5V7T6n85677ZFvC
o7EPAsXD7TSBT93TZbJ7TCpFAJM5y8LvM1XiFwpauPzHDmQBVGHRHhYdNT8Ru+2/wA6pzot60/kd
lzZxB90h3xLEcG4f3x6SF8t3/104EQAwgtaED/D0d2WsDzcywe4KqTw0Aq7qo2O2Lk1VLyjX7KgT
oCAhEhTefuyL7ROtvd2iFksKjHC0p549dudC5zvxPO15+3UYmAiBF6Jue2ejeIHi7s9BACfUlejm
0+dEW5QUxmIy4DlbIE9dLFhbhGxrolJQOn1uQMr2xda7HJZtw1BZeNWe337TV+bc3iKm0OUg8gxq
w6dv2sKVEPIV/AJfi53ab6cja1Rc9NmYV0aa+mBtCiTV9u/Rz1+OMZx9cXcDVLGX4c+7xmYDWarJ
gLHVMptvQ07cR9NM73XBX25QqCBR7oN7g9LiRUk8C+nw4rjCj2iblnJc4jOi7b57Py1nsQH1fXs4
X85X8MowbUD3ghs2WPxPhxPxnvkcxejlI1hdwUaET/NVS6f6LKOEP/JkpVeWSP3O/v9yQ8RTAYn8
yfHDjH12ovZ6wfU0AfPLjy091qoH/aSPmrJpN/3Oynj1Udibdj4TLsPPSZDemJauOSg28dDz70Jt
/Ocmu/B+IWn04/8xlrse4g8Oiarp6ViSUKwYarQwSYqkhHM66DqselrXAtbqgD0vaz26GVEfSE9+
5zO++paoRffWCkzqn3f81sQ6jRTsqWRj2pwWCt446D/BycvmvTS6lwsQ10NQA7H8QUZE7f/0LZtN
J4RQwDvQ/bOTjpe2OeXWL6coMuwX2EWKFc4l2W08iPSdJvHLexZokFCv7TM1QEfgOWGKRqsXnI2g
9HhKdQEah/4ytMmaVrbW/msTp2t/rP1iPyVs8L/zOXe0JCZbkv8q2th/CAxAAH3v5rMvvjUX7bpx
tFjbfuwRngPNaRl2A4ve+bCvbDq74Qhkgft9A5ytp6Ndh+CcgsE9lUnc2+uaEnN0tHnPH/q1Teff
T9l/xb/u4YDx5aJhrFNm29xCzIt4WjZyEMfVpKcjjMCXX28vlZcq/Z0jDy7DH3QZPZ5n76WAAhLo
hMBCM200FoD6TFrwjmZ3w8T8Xws24SvANiGMddkaXWjqppsuj5rHng/9VSYiqOve/kmvjgH8EBDw
gFsOtsSnY6Bg9dC0O79Dtd34JSWqu3JtFv5lWJ9VDIHP7wHfr61ZlEM7YAXGE7xJnj4wmafeTh7w
GG9Jc17R6a64du1hN166vP1urz5qhx7BW8H29KI9NGV+TRlIYwaCsaPPhu4CEsJUyXBN/vP5jK4g
NJaQdmCDQBH09K3SnsxyqtkIuCrrsiphElGkgs8TvKfj3VQWWceBbYIjdBny9J9f84/EE0sT9zXQ
e58+2+9iiwEuIOUCT8vbGdjRQ71mkJRCY3N8+1Fw4H1laQK9Qi2AOhTXtefwZjwiOsNY0OszJDvZ
a7K1DDHHBi1cBMZE6tEKgtesU0H9yYbz/Mkj9AlYNrNkKmKRtc0xBM/2I2lT8t25jX9UlvO0gG9B
H1Yu4GatRmbCvEDmpnMnFyb1UjVd1gQnPSf6p7FRrI/WztM/KbipW2G9TUUxLs344AIo18om1fFP
Zrb2ZzhtUp0RGRR3hRn19gHpM7MqgKft9bqMun9Q3odfBobqCZ0Czb6tY7aMJ+eV/Lan4CpQkeMx
haSVt49NHKGEtRTxVQiJH4UsMrjD3Y5yyfUZwOuS7tUnGBoy8Pbnsti0u+vSjBxdynFRRwGLADDE
gnFebV1j0xPSO+GvEiHN9ihyz5ozz3mOaz4bsqWC++UgSqfc2B3QTRl8RVTYbEdYiHTnXHcrwDVN
WFT0vTP1g11q9Q1U2vr7YIf5GxI7E3Wgqtcj9KDw56vixSe3CKxFyCZkwMsdYKKQVITP81aSnG7h
NZe9jgtsEvKfIZkEuWWZCB9BMTPI6Goy/jG0OsyrGSZM8KwUHXjqYzBk8nFBVow8sAUMv6JLBvcV
igHRFKiNZ4c/YuQXv/klwuUI/q0JnEkAmi1ivB08QQaIDwf8pjkJ+bYLsZpf+ZDVSFiDrr8u463d
xns9QSsIjzB4bB1rWGsBcSQNvSOIiGmu4AE33DVZxvGmIm+v6oT0ybFnmP4lTqj4m1qk+L5CIfsN
nMQcGeTw/w/QFZDu1FtLo0MTJugQdJuEzxyP6ySHXYlEt2BAauFtHMRuPdQqM7CPbEIQ+mphkcQK
mq3rT5OOEOo11Pzr0vswAfMA9jmVXUMZH7NZ5R00PINub2FZEIID0S/iyoQBuGx4i/BYT4mIr0i8
AegGeShuC8QrC12wBUYt52TJAlJN80iRvgpY6IqgCvgFEyWEYWkB4AgDOuXrBXx6ieycOsi+x2tu
kmPKoRQqOoQrsYKGMNB+nLehdacm7zZ2GVwSygp+lio5RZzjHyNkc1dr3CQEZhJSPTBq1D3vpJ6K
LrDjDXrp0eO6NgFc2Od+/TtN0e8v6Qpu8AmhXV0Ljt6UJlch4zwCbQm3TQTLg/F/9CPzIbJ8khHE
tobhNbtsAeVZiC0xhymu4Y+TkJrATDKoJ3XsnDXwQJkN/2dOM9eeY8OnfxSnw1fcLL0AC36NXTEh
kFgdXe3C30Km8sYFW4NdKBVmKeIts9DYZ3WcFYOx+cexJpipypl23Ie3PW+YhlBkgnj7wGsNz+sN
14GrDZbC2QmRwrhPDooOv0eJBkfh0mVyZY9E2rYgsxkvWdZFSWFRdA/HDsgUoBvR9fN57TJe5aDt
w2ZYME4v4Caodl8Pyz8Ai6O5WIHaPebI3mDVYvv1Uids/WwXooLCxS3/K90wS6oBUa/2stSb+IVL
t/sriU1qqqWPVhySLtng+Y+PHFSa5aQvOzbnj1O6rANYW6KtL0T4dYNfJoHJER00boYRW4OwipI5
8AX4GHFwRu3B7GGyLTeFUpBKl6uDN/fBhgNBVqcPPOKFua5ZNQZqCAo7CGmOMMye5Z0QM8zgx2Z2
S+XaoV/ODZcbv84HtdqrJoADQCEyJCeW9bQty0Ux0iE/ahoB7rkNLhZn4jZtikwEZPtbNPXWfcLt
Nv4ZslUghUQLq25BYaAA1FuvrH8Y8XPWA4scsDEY02/9TWiibDtNHtFJ1xh8ONinDjR0Uuamk9O9
Y1vUXHNPFn4wcJFTP9NoSftvtegGbIfOGVKD3pYy+ECc0sTm2Y+0qUf2ow7dRJti4ot1sPqEd272
lbYJfDeLNfEz+WjiROa/HEpFXbHWDZacAsG3kBSJ4+iAFltIR2ixwPJvtSsG8J9cUKqgTdsTPPZH
8R3+yUFXTJFn/icJl8UkSD5JtTnzOqF1ds1Zju2qDJt8Cj5N2xxuX8BW5PAVC1W43sFUsZl+tjMV
9CuJ5dhdExwoUQmjxpr/thGi4OejZjuX52Rj6+QDeLR0vd024WIDyVEO2nUx9iFRsrIAH9WvJvd0
GGCYPqn5I6zQG3XdbqvJ0NtjHgHftp/qb7B0SwKN6RPM9Z1cjY4R/1dv6qYGbp8ie71PxugTQxet
AxwfzwuUM2uk5SPp0rGtD4q2kcRRZSbONLwaqCAfMW5BVIGYRMd7hgZmTQo/wvoSLjY+rmNX4mqZ
qOVrF0EedZDBwJwuN8DSYK+7mq38PKXtJO6mPl/0r77xu4XkGmHq38VmdckxxNoAEyeAOS6McALg
NvIXGidjbaslQmb3ReD2XFeUp/3dQrdpOlsE8Cn06uNFXzMF+9m6yHvY+ERlarRCZ45CL5KVYeZd
zIpBrzkcfqSI5wYyVNVNtzHA1PxWdFlWF66fRw7mT+TgI1UgzzRPP/Vjg48ClhpZ27aYtnzWp63N
5XZu+zmmZ8WSMb60aksgIQ9ULo86BVGuiLu9jlUk6obS9/Mc1EgiyGvxk2V+qe802I608EkPe7ra
LC4ugnmGmdRIBBqMNHLuftytOSrPO9SkuosU0qPoqhFzAfva/jhvKopLs8IIyyDmdGryCoGDPRrk
bRMG0GEPCAAZEP20H5CeiwrhZEFdJOHc3YMPDgdnP4fyi5jAAy/VMiXkFIHbeJ8PaR0VVJF8rpaF
Tl8DH05L0UExiDCPoF4vnFJ4TQ8229C5ahBNUzVtGt27bhu/oZ2/+nKOSWgLXIP4djXoPHUV9C0z
iB6Noc0BPhhwPEqzqQP/jFP8+WDt6h99AtuVUudLPZxd4rsbhJH2soo2ra4nEgbilkMW4A5+4eJ+
wb6HgQPT9nOyk+xE4WmbMpxV6AKW02A6NCYy/N2ylzPqgkxmdCgXAWS1lBZufaWukVNRDME4Bn/r
duzRlJtyqwtUicwUOc90dETW3pKfGEwxkmIdB82qbFLYma02MKk24TwimSCY3fRJ99NqTk3T+/UH
qkYaF+jzdfKXIKsEZQRZCuuJj5CJbXf1KqL26Gu/elJAaLCab2zopiA7euRrUxjB8cQezJiu3cGE
dU5+hIsN/tIWKn8KV3zjLsFqV1akoGVjXTWyyQ4BouxJ4aDt6dH9YXS6HsZEngOeNMPVgmQ3VoQw
TZsfwmANApTeidNVHfDBH1Jc5uy1mza3wT3I0Ak1bTb3mOpyiisk6SFiN+xzQLRpv/mpSMNlhZMy
6McXBEAJX+VqSMLD0liUZAVu0ra+w2Yctnd0TUX70ExDONw7hejPg4yUVeVE2PYRbn68O4Oql0FK
2Aldat5of4obAGw3Ob7jKe58grkRo+A9wGl0ax9U6qLoILRhV6Mk/lemQXjczF6SDl0z3LVJb792
yO4ai8wEKFHMht4DKLtrnxYsakBLBc7d/cCqmX4kUGQEBTVepzfaT3o+qKBPf6dsrqE0S1fTX0Wt
yn4vSzyKqsbmeaMsnN+qOm3B5u5R2/ZlmKiuqTaT9x9XbBOP8WgmCB8BouGc7puB3yHQILLFOLdw
f4FBMBUVHE/o46YbqQpUxuqD73G6XUZBcdLqQXp+hXPYwuZQDChgJ1vvpmSZw49giTDbbY4EsttW
78ZS1pKlLbClGlUKYgakYzT9+DfUau0D9nLm0eoe+i9b23bNCStBfOQ6wT86p5Bqlhu4vajMFuLs
YZUNnMOWGkGEh3RyePwIO+UzoeGaFWgwrwiaafMdKh8JbmKwbMvL0SQdBNMbDx5EIxOJsipEqN3E
RnVdb0vQfwUyN37n3CjQDpdQ2yusyexEZnCP/kpFVwt0vXspC4SL8C/LIhdTgGXnxyqvOxsUKPCa
v6fUTEdi8kEXdAER/pNPWe9vxliTpgQCPE1X3TbrH0uUe/xgaAlBf40AE5+nGLtAL1U+H01ml+4q
bTJ/aS2+1qPiTNyEC3bGg7PUh1dYmny4AOhQfREbhI7crLM344nFaCQcWzMgC4LkgH9QOExLdJiy
XPffRrq2w7dwDdKhgEPbIL+sPUnzkngVy6KVg4GHyRDlHBwnM32vSQeCBy49sonLfp11Vm456jtg
1xQFLiwnqD8uslvZlbBQO5a9FoH9BsdNx4o6a/g3ir0VzhxdvXyO5ST+Clq/fmU+Nl+My4Y712v/
HU0u2V0Yto6taBbM5Ir2ydKfuBLD5wwqOaCfDQZvgAfQ9J3MWbQWkQXZe00N+2JEmi/nehrzH4xP
fjwlNV/ix9zKODkYR+N/OAm3tMrlkLALtnFsqUmDStX6tgtvkkypG5GiqCpwUDDQXI0OHpced/Uz
bHHC6E6sdhrPKwLSsclkXA233ejn9rzGWoafez9r+6ENUe/e6KXZTrLfpAZtYCFX+JLbP7E3iz7F
RK3Dhx6FaXQTz/H8W4CbaSvbQSpcxAyELhRDalTlrCRC8qYEzJdb0XQ2O4RwUQzvOWWkhfFcwn4G
wZZ/Qt/eTxfgGA0tVtkNwe2MZKnL2rSMVwmJ2XJaxoijFJuS7tRHw1qfGxU0H8jSr9t1OtBpPY8s
5EcBNGa6GVaZXFKIM5KyXqkPrnuMDgLJdxM++OKHwwV92FRe6iGKPkW16VBcRFO7d4RY9DUMPBLX
JgXQtiATQET49MI640DHiLZ4OpioBbTbuFQoRJ5+m1duJJJrMEelDjg9GBrqRxBHo6HEmUmujTVW
VmsWIVEhNnhwAdMP+4v2hKNq41MTgxDdNTNK2yn+K9m2tr9Qq+FhxFMbXUH5IbMS8pIt+rCNMzta
mjF+SnxPu8JaL6fDghTGtVh6TKYKOyg2N9R/2z9hLJqhUmYhQcFq1vxS0rr6MKfpdtWs8Hbbii6s
I+DGCHXdbjrFlS3iGakouLo3CQ4UJQd1DBzC6E645E0wpGTEi1UV4YBIIuTzMHVHE6REnBGsAhAt
gBc8NhOItOyevtxdUy+Tayf7LCgC4NThg1Sj8UfgXTQ5Luiyf422nLrSSLh5HgOABPUVlcPkK5Bv
YVfCaSN/DRx++cVkFAlPWNY0PC2oUfrzFsMm9hLX3jXX0m17pA2TPC66CU7KuAMSwUqGb2TOJhLZ
aXYR5JTYdUKILOColBxrPgtTgs8f+lt4bi7TYcgVnb9MBHXiwePnHFCzQtdeg06hykVHrQD0hosO
1mheJzA4CwCbjHi0KRqSZR/rkA9Z0Yi6F0WtZoAsTNQGKqR24KSk8Mi/bwhS7osWikV7HwuXndug
k7YCZBV+wCbefUtdLuKCbvHwQ5C4v2IzBQuX9E3QXvSKOhEejns3Q7Y+fpSQUv2NX7tHTbRhPp4k
4Im/YBQSfeqx+pZTR43pDnDPSb4OuWtMEUWrvZ1iHE6/1ymIP8P9GmQVUPHl3VwvzONGkgL2AXrm
/obkJ0ak6LJRUa6SBs0NsRgsJL+r9aJVBOIWFzR8mGUbkLOwyGi7SdAJmCvYP6fXA3QobaWGJtdH
ENqiR9YTm4N4TKUt0pRwi0vfn2/r15z8BECn9UfPQj3eZzGiLw9mjuv1EMcj66rZhuPHBJvEL7+g
Ui1hNNYnl6gbl8+BhQX6QYP6nh8YjpsQuz9bbjYoFTHzsU5O7ZZ35LMa2vmHp9mqqqkTkTmG8dpB
MtnF/n4yeuwuC3SPU4HzM/rSh4mvK9bPgp8jF/MHT9WG5QSd1dmtJDCVWgSslmAeCr2OGAVkBdG0
1Vsx+8lE+Kw1PtvMfXYPSjNgQ0yfiRadAaelcuBXntcFljYF1eDLH7YhCGwVt5CvoBqbB7g6tMp9
X8C41aWE3WNbNJlqgBj2k3iEaz1v4dKFAvoMe2LgOG0ytg+ThtbtCKDWfrJJC4IZ2IiTLaFoQm+z
EZb9xN1mu2QE98cCWII+9Q0F9pBPnZp/TDk141GNQaSvh6S25LtHqODv3DYTL8dOxDfcdvonAybc
HqRb48/zzJuLp7zuDigZkqZIVoEgWnSJg99RC9zsIGYLZ2xrxtWUqMjQiS/w9dv50Sq6+eMEKdNS
eewUlxjFdHeA4DD+lHO1IbRbkPFLHg3b45bi6OkccKLS1Db8pJxY4qt+093D5lYePKYoCuYjCVYD
ESPEAvbkSDTed5AndAW21uGeeFweD7Gxw4WhAUjLzaOGvE223p9WGAPinuDDrj9QIaevFOTn8QLX
1u5OdyMYrVmdTMspJGN3ZpuizVW/00hwyUl6BbCrUyidcEZALM3X/qcDju6ANtuelssUoZxf+Qrh
VZ/6iVeOsu0rQ5prV7Qsiz6QtBG4D24suDXIqZwO8DncvqM27WQZTLi6VRlq/K6E8dH2Tec8+QC3
Q9mf6jaLP1sWA6xb0lR6BEO4HAiwgrvevDT7p6Y+Oeya6r/2jocotR9kDBHh7B+GuMcVDt4WcOT1
ARdLMfrafAgJZKCojbIZC0H32ZGtMV/vltTkNWgUfjp4Oafj3cwIKqaamfYWZY1DqnLT0KXasnQN
ixyo+SdVI+3sS2vaHsPku2D8GOAC9lftcHUpdYR45jvtmvkmhm1MgtUAvbnElqfjqGgRpvG7U+iw
nZyz+g7asdSjEYDMjfuoSTHhgDPrQlK5F9P1atSpHsbxgFIOJtQ06pGMS2Hr/XECuWy4TuqGn0ec
KB+VH+iNonu+GWWzAkW4z7l/ILmg0OQg86nYgGfCniggmt7WM0l+ABxM9AX3+OTWG5XW59WbAG4A
SCL4Gzz59gfHjgUAG2q3Gxd2jSpQcI1fuqjpCNo3ZL1NV0Ww9JHaAQNiZ+KojHvWjBXjdSAhreix
PrFU4WOQEbwLgNctu3GszuJDCCfyezkgWPk+TBLgEy6fO1PiA7CgAOIUk4IK5j9pm6CyMM6B9cxJ
hFbMSFYO53vYw5Z1qHVdAPXA4sFNCxgoak54AWcRslpQPqCHcUmk0wEwVE/lGfj08hFnNAmr1oG0
ekiFX5qbNBxx7myo28wdEEonbxaV4/oDO2KqL31Yi6hKJP0fR2e2HSeuheEnYi3m4ZaiJpft8hw7
N6w47gAChBglePrz1bntTqddZZD2/sf1mout/S36CK/MEtCz6sV0JT6STc7XRoJdZe1qNTXbg2m9
9tcSMIF9NG04/WmWKgheGs8baR2cgtm5j6mMvVuNXy17TY0Mb1TuVT5Yqgx/mjopnBS+rCsfSmXr
h2kcoVDGIZk/3aKKBAgkkXv0xG9ROrRjf1EhcG3WtqV57HKxzK/DMlXxPiDUTqa+VyhIG7pq7gpT
l817sibufPu1hoT5a919eVHflueFTdjae8T7v/XGLDyxdP8k394AGEf5kl18aN3Ev7Cl8kNXbUHx
dhLmJs/mzsxdFhovV6ceQ7m5NHEtn1ce0PXOUyp/jynC899k10b9roR9Nl+hEsMdbceIXzbba61d
O7gGfG4ZEsonOfMn5iU+CidKQ04/1hErOeXAxNZJjpZnPTTI8vXDDUr8EwovNKRGhIwlixrdLVul
PehML8Gy7i1LeL+9eRqt1LESOaa5Wfrq0GuItGzzveEDSCexTlO9Dt+OhMl4VF47/ISTLa5Ts3hY
91C5urvJXbF41o7RahdVSf8MB49VKyrK5LySL+a+1UEFj+R4BG9lhF1EyS8DgVafQJTNch9X4fja
tBBm36M/z2KnnKnjoA/bNWvYAlb2PxbwdNlMGFzchPfpVCx0gt9XmwoUsCPOwvNKcHfzNpblUKUM
MX0Jt7MBp44seMmuLhev4luMVsDssH7Ugfblc6Kn7h/14j6VWYi7OE3bwhpOExShOlFnygfi3h/5
akpnC04oT6J111EieVqt3O+yhAysG3uU5xfYnoB9oJLJA8k6VM63VSIIRkj6/p/ns3FknhyphQ23
OdxuNpTuGSeOufaiGcxOEYuYc4MqKjFC2CnQbw7VOSvizj3dVF/YN1U0V0+wraSawZfnf202dnI7
2siC2J3CYdvFoTM8VnR5DmnpVNsfmF/YQZpFgzwlpZRJBWkpM+stpvLShUvnnUZVi19hnHBytGIr
/o5tl7d7dm7+sEbjSzgu5rwtVTPo+UG0cf6zhe3wn1/1DNu6dirmdBk8+2RC9o99lQOtj8qz9oyT
Vnnoq15Oz8Gi1clhvttAH5ugS8uSjekA9h6oI58lcoG+2vXVWxBNv/Ts3/1xMdr6SJppddJ16RPn
SL53r8410fFjWtuleYphXcR+creuPrCnr5r4ko2VBTRpsmk/czgHt3F01k9vNT08YiINy2ncYAkw
dI+b3RYZ+2UuTfRn7ktH7Lb/Px8SF0iTGTTW0N+bdupsQZb3aQ9b6cBkjM1f6eRERHdWh7ezbO3w
uMSjqDL+SvFa9FbvvCaSFpJUu2MzHpKh90aShaIVhGf2oBFqStrCA3SZL4D5bewRGpfulgZdruQd
9BPZiRSNmeEQq8q3s7roivUhJ5zzunkrMhwOJ/ufHKPmvkH3PR8bW1AtV4cm3AuOlBsU2fYNchVe
8zLBbbVTg3YFCWYeEJaap/i+DmJlnT3ldGJPX5BUD6yexZyy77PIe21YZ7B5Rt0ldQzz7LKaQlPH
7tLtFy4BAOTCApgjfe7P4Hk1hG8sJ7UvpduzqcyualO5KPNFGMPIvWe85mhZc7FxvLZ+dUqqQoy0
jEqP78G5PbCNMkUWFoxe5wANbrXzIg0+NnY58UXgKOQRkDUmfRLY3LAjKqNMTFp3ZULZGhcUIhJv
46W3JNaffdPP6rGvK/hIZCVlnLKYqC/mZ7GmLOpNmDoRI1km1657kcTSxxehI7YgawyoeSCW2zvg
wmmHbJORFvdB0Kt2nxR5DIASmOKSJFa93ls0RN53o97Q704uFJ5vSrz8Y9HP3Ylryn7v3Nb+L3BX
mivKmzoVJKdrqQpvnJrnzcpNTXhfG6j9WHjjIV9qKb+MbBjilzqwH8epaJHCG4nf1ncHB3zVWsch
jbuSXwfJQNaZABGYBV8HjU88l1++1pXfOIdpzuGyGG/mCyy2Lo+j40PbbU7Bny5GJDhng5TX2oWr
P6l0IxV6gOFcl5cCMmrcNW0x8w/yBRre2whMXNtIVAdmZh2C4VOEl7Jn6XOy1kG0g2ar+1uUx/ay
1Oj7swJfUHxqSnwY58oUwUcPP3mnt2ntdh00fcHINOvmsCppWWnDMnHrunDUewuu8iG3dQt2lr6p
E5Y4bKYsr0ZSibCRi/7OgqB+7Rmb/He2wVE9+Z7po//A3UsUAlEFedMCCJms0aUDxoMMkam30N13
PQ+jwmg7uozunp2f81aQKDeuWOPPnmMoNkHDyVkNa56v/0Jr4w8uLEGviDQa5nVv3LwU3Y/NatQn
yaGKyyDiPG1X99Q0qn4VRV/9LmZ4ZCJcugKtgpMsG9ZOKf6D03AgGDa4uIrj3MTjYd3U5GZgBWgg
mMcn2m+iLST9M5mSi1wHWvMiukEQR7UBcqKlU+qbTYFRYIuj5m8Hb7akpgKF2juts2yXta69/UoB
/ILdxe2zAOm7OrNrzOO+KTAZZBQVhneufxMeLCVn+Q7lxcoNF5QGplwF0t411J0O124lJgJsjBK6
tFMcbX2D5uC0zB3ndTyE8gkhT+8/2y6/p9+h2prtNHOWx+loL2X4KmLlRntibaCwDSEu5SO8B2cd
zDIgnDv6boLXl9S1tADm4m0NGwnM0joa5K3xPmCOuPrbSRTDR6g59n81ftWwgt7ufO53b93NyTS+
IfjP673RhJ5lfM3qV6/naH6opO2KMygLrH/7/4+y2XHj8wtm1nkuKg+xgVGb+IWTsOzTujWY7hJV
CJJ5q0p4uLA3dTaGkecms67jndvnxAGN5LF8+kAZPFnoQtqdoQ1EHpzW56qK+Jd/eh0EGlQ9tt/C
zlQ/9lqKIkVvYn93YxSWl3zoKaGDvAung7Mq9aaHtf0vVs2w7cl4Evpeze2cUHoW96SJeiXhvdtM
fvCd44zFv9Ya43JH+BoBj7gZ7Rd2ILTnBOQgy0RJFEDUxoiwROBM3N8jRzrlx7nSe/Lhir8zqqi3
CRW95gMIJ8xivweGHHzfcrMhkYX+raKxe6XLPkGftI1Fc6DA2kVXUFZh1nZE1pMn0vdkFdnOgH5g
65OJZj1/K6v7sYlck4qa5K3MK0bA+x5o8n5DCICoaDXBPyS3hAETyd6/U/I2EFMyxOtrGyrHSbl7
PJjrmpjF+01xJGbRNoU0mAIP5w/9MALxj72xor0i6VL/nhdp+7tFDLP9AP3u9Htfqq3au1beXONR
ugakquEWy0eyNJ9DbYXogYdV93fCWIwMQz34D2Huzeue4KupzDYjEnvP8abstIwDKmp66Jp9F6th
y6YSddsNn13vZTw64WFZF+Ifq65X615aIgzh+dbmw1pQBgIRzHzntUb895xXUcKBPavwkjMnvOae
j9bLS1CsLuA02E7yPtSHJBmiK2NI9wXh5Q2P8ViL02S7Rp+6nr+adIymfnT8biHRrFfqask6+hdu
DVMChGssD/Dw/nVg9P2CLEC2j0sGgQ1x4W6/65WJ4jQoEUCccx+EySoIvv6v9sptTQXqENhRrUyd
MWUifRk3KBDVjsSG9L1cbHJlyfYK7ELEEB42K1OK7oYZ1Faovve04HJfU7AzMYk2kDV7GbQF4i/o
/Jce31Gwm7Q3/uQrx9hF0ATgZrnTOEumbpskq6yYGazzorrOo2mHt6pG6ndvUc/3dtOTbmnsr9sp
BFUev1hnx2+o2tZ7nJrctBmqmTzYW0yu91sHj7pztLXdV6MxfooeIgnSEnx/vicvangtg4CiMZ5k
jqB1Cjj+6OtVj90W0mOK/mJt0kWv7e+wnYP6jvss+Nb5XD2uROm8JWMfkkm+BgjdkUvU7+T+L/nO
t0FcUTLZ8RMYvz89lCEXT6qGMgnTeQ6Xn63ygeTJ6im2U+OW9cNqiwqVFFw+wMYwIoeI+ya+Y0j3
yqx0YECyNSzaN73Qln0gJGKwr6JcOHnYJYcfuRpxbYfc4pGUnPa7KW/qgzPR0gKBCBL7a5WE7ZNR
RdEziUr5+tjpTQ9/g24z19n1lvjIcJ87+ymflgT5opX83lQdsBBSCACqhKrI+Rt5yAT39eJ1x1t/
Bla11isZ/XSSlDuOIj1ehFeYCfaA0LvdElbeVVnB/IdrV6/0yHid2buT0/0qxFajPxoTIBWZ2Ka4
U/U8wnj2bfLoqDn0d2seQy2TD9a4pyKZ5Du7dwslbariyiHQE8qGvPdbrZH48pYCMP4Gjv3y2758
E3nnRbsCzIjPTIoPD2Ndx4c8rstqH2128d7YZeecwgnJEeqhJidDS3UcqIUZ+xeojyTNNa3CiEhH
D/BpRNDK+BCXn81cNeO+jhP1lmOECTMUA8ETuliEXA6f77kdqZ/mqChEm85D748Pc2sVXwCsNPLa
VdWRMpoojtmwqMc7z9/MujNdRcYj8XnmP1A9PJwjkavNbhYQ3HuS0nRITE2YDLddJLJf6rnpXORq
ximJV7faxy2pvc8Za4V7t8SOvmNpc7nTuFWWo+tv3vZcA379EfFqrJ2aI7YK1swiPFTzEn1s5EqL
R1NtbsEG28ivYLWieW9CvhLO2GpjK6nGzt5HazQB/JSNmE9ixnKLksIrzmDRQh6kE4pL6CE6hhNv
uFKbdQXl37bG/WMZP7GORdMUfJykdx8EILPFU6oHlW0l8UhMXq77uY5eEx6R9OuTyxJwW/eH/inW
llvuxyDgyYwRYX0RHgcsqgtPohpvypdqiIpi189z8LcNIxRHLb19704rndeqthYLlVxIuo9O6J3d
9RGjx8Fqp+ArWqbmb1U5ywchGWG4Czu+XuY0awPBEsmSzkG0/VuQmsxHN+wttjY5e/cNmsHPChVf
f9DQOBHqjhvtDCk342ikWFuh7WZqq6Sv1h3irIKxWKrmMuWRlrthdMU7JVHOutPEyVjHrb1R/vQB
Lc8t2ii4kzxqPlDw+B1qBIcvyq3CAMqYPeKpCqaCntcq0X8WW3DaWMgB7nMbheVBrzrWKVht8ZXX
s42A1goc0qa8pl1TS8C8MzwSK6WKCq8/GGn72SJkRJo1OQ0dRH5H5Mx4C9Y5AZCOnPLO6IIaiuI5
57FGV15ZABXjIGMkLX4oScKePfdUzo4tT70TmGsIpSF2E2KfKCU8xYiUpJlhuOWJREtaBCukC+0m
bfIU1bn1glwKUUYxTuJ9WeDoZLqwtd4RlVBL9FW6Qu882cy7JaMixJGl/CMR1/6aTUOU9PyFBXI6
9A/dlnboh6e0HHJ1APwfIAyTtfTZJZZi+Z0QQvVX+Hn0H3qg6OINAUCyo5nr0elUYZLFyVxO+8Iz
rnuM+A7eoqRy/T0iuPk8E5czPdK+Vf/VvVXaj4gxguVu7EwzX0tHxc/wnZ3cqWVwn4Qmjexu6Zz2
t0TvjeTKt6mUay09P9JrGOq0nr3qHpHJ1NMO31ofMIQlkmM06jtXhdwUrm6b505Z0bfuqin5i9jQ
mw4CwbkPn6nFA1p5wEc1+8lPt8TASh7Ksv2AsZSCELfuSPJaJt861esiNvSr6ybvAlJ6zbEdnbbN
BtSF/j1kSP40x/D/BzNIBQzvFbl9MKOA3LfwxFFu4FXAQWytrzb61+bAYhEehrW0zeHWWII5ZFPx
gmJthlisId3k3sRIQV6WfjZfxdgt1zmMC3WY87mHIAiHPt9VtP50+zrwfZCAxfIGogTd4FJopH+p
PSYdlQANp8+Hln49fBP+zj23tr2wsg1ZW/3gxavsX4K20ia1FcMCmv2ldtK5NnMW9iy5KQ05lZOG
E4w2qeDoLg4qdyKYGBU0j0V8q/5EFGcf6FRxsUDM03op5MJRTy4E0rCha4ufCo90yNANPHPhufD2
UkvOQghY5aI77rnCiYhvVsK4g/5buzF2o7zTg78L8a4D+sTLXHJr9HX/7kwusA6LKuyivtkMUJH3
U3ukxq6rTzl12C8Fxbz1/eBXs2SmFvqCxkV9rISrX9am8BwAq4pjze6xQ0JJrdo4me/p2NnTahP5
D/GsbXmcnFnLk+oqe83kxCQM0gQQnDq0JXFhY5w79QEybmzGXo0wq3Pqb5YiH1/R4Ohx71RoX1Dh
l5SworQsL0FjwQmVUSl4EmLPPLSSILc9QjS5t6uw61h3Y8WP0pjhy8e7eOjV0nbnxFWwyjwR8OGa
38b4PKoCIebQ+OohUdwWaWGtZZgiHB3ya7w4ZJK0+eonT2VCGc6+nmkveIgWdqEdFR8JYXpN0UrG
jbBZstKEbKM14qV76OauO7LBzs/B7KNPK3xs14QXxe5w5tgaJ1a1rvsvjgC20NtPEwf5lsRyF6Bm
yg8BjUfoThq7c84z6ATdEDEnyUI72NtQNfVPFMGT7SlQ4+WN+nH+tIDZPU5DFr4UFWaxHjqkZrTU
KTGi1XKW5t2tSl0e2tqzHRIXuVz3VqkCiOl+0dw0sqA6PhQq/thQTjCQJ2EJ+iEM0n6NboB9okOY
WyHPBTLLZ/j/MrbrbF3yNtjpYF2uBD4os8ejXg27bZtXCIJlks2DhDxSaZW4osvqjc7YdON7N7zX
9WoyyFe0GJMVWseFU205jNTplIdy828aA6PzR98sCnTaUmWe9rZefolADs+6GybWRvpPq51Ceh9A
WeKRSYO2rszOq+d2O2ueZsDcds0/A/6XT54XTa/tSMTMXvJFwBhGC0LjoYkGdeeBlDyAZM2ki/q3
sAWXq+M66K0Wh7hUEfH+a2Vw36B+HHaFsW2R3dz80Kacmt8RpgFvH6pJ18Q6u4J1fDa06sQdXbRp
5XeIZxOfQwGRYZ+zYi+Iono0ODOhM614tZYqGs5zHtj30p1joDUHF+OI7hHsIOi88GJH+K/wNmjx
QqH7CMMWyfFi6iXipQal+q5zuwsPAND8u7zmUt0BTkyvE3NHnnpTUt2iiYJ4X5nAq69RoOZXLT3b
/BJeWbjniTrK5FsuoTk3ozdYkPV5af+sMGXDoxzIxMpQv/tqNzl1Mx1z19RHF7G++M+Jex3+s5Vt
uhRhAFGpwh0d6sTj3n6iKgGgTm1j8LoNXtt+hKzJA3BsNdwe9e32yKi1BXq3hvjIT+mtJ5wQ813j
tUV4Cr3GRWQbbe3eAREzewy6bQP3REDjucDhZPg8A2x7Dmj3WRSSs8VCWf9PFr79Q+gg4iNie8Nr
jn0JqH29ZSgLoKbkOGtg7d1MEs0ETdvMyMht4f8CPXOGvYpUZ6Bhl+AnmRR2EmSTqKcdBNFfk1L2
73wYkvBhaJZt/qW56D65RrYk80Ny63aoOQoFqdOG3zhjgGkH3M7V48LGWuyF0zfrjj5wK+bXUuuT
r6CLUESVdZjJvgf3kKOyX4cSjvPID4MSkoVF/WqQBI8ZaK477l06m8SeRaD5b8SpKP5ZYS5/aomC
4yjGyJuyjh7hl6CCbRPDxv7vAZsEE1RzuX7YPNb0CFf0O++SZNuuApnvesfb3auPykSIuFK9dMtv
YJJ+OvoQ5IYF1Z+oJ8TYM703c+GKl0kFwcxUGqKt97ek/ZO3vnPvDRqIiD4zDGptTE58XmjQZGe1
nfWCBLHZdmJr5pcpkhg9uDv1nfQXOaer1SKRhDHkXR0SnxPZmxvOnmGewqcybAxSdquIH0avm+Lb
AzPB9NjhJupd4Q1J+dmKtRApIyTFz7A3DilDFb8NEqGKS4WkcDhPS9SjZR9DFoI8lsyhVGoNjMmq
XXVm+ThU0nh2hpWJxWO24Idwnwzs0nRcKtu88XINy0mISdjHgovvBFOGkGrqJ/eBmFNn/V6gD/I9
XzJCUZ/QarRO86zuk5qMk8yJ2IfOBpehj+KHttvUdMZFLSacbfsz+RQTXl2KsPLjAkvn3yvTxodG
LK5zcIlK/dEY1R+AmhBjGxCgfSBuTA9frw1pHOn/H8ViKcGau/nfZMfbez0gZU2dYa5efVKvdGY3
43C1Vn/tjjJsgP+kpVtyeYMCjM7beNEP84ReIKOovjO72vED+S2jsQeDdPr8HyBLjbnE7Zf60I84
RnZ1xUPGhFMXn2VjQ6Ixs+pk18oNvEVE4M67okOwcqdXcKK5HUFpjSNsaAYFLs9eKNrmJOCyvKfB
0tsVk4X0Uj2F66VhR+dKplicW3u0yyndMFgzrfktPsoKNDF8NAsmD4x2HAhx79ovCCNMkzncztHD
ogbZn1daLbGWkcjm7NmvzJWZVNQpOQMLj4HGiAj2S+IxGq7EmzP0t7afBROQcVZPxfIWC0bmO6cu
WZQ8beUXxX1JWEE4/1JjDifnhQhtDqzYCNCmmJPikFuu/UsPjGhpK/r5NcCQ94QLHvxELnnzZU1L
/mYDIYPDrVPd7fp+KH7A9tim6smaEZExE/y1PdBVoDsmeSjXZn3qt3Xhoa8xxxxjW9phVnM3PQO7
BMDbM87dYxznwfvqCWm9J8LLGYfbKP7VdWr77JgbUVlsFVPXEhgCO2xJ1LK12EgLB6cdHxse1Iao
KNyP7GU6rO4LAiDgjPiZACUoMb0DJQnsgz/H9vzeBG1UnO1mKm6/n7bEMlIajwGWyQ5S5BbkFvZR
9QoYmVcnadflF/YY24DDyQH+MMCydOCMkPIqWzt4pFOnQj9KVuFbW0vrk1+NXHfI5Nr37sbp7jqv
iP5bqE7+1w024/3sKS/Ipi0emp9ZTiK4naCu7iCNlf0+uFT13aFt3uQr/HtQcPJMMdiNIKnqhyxk
LL30PvSMv6J0GNRq290RSrYgyFotiuSXuK4vebR45gXprXc3D8Q1Eh+HsuAkpbL6kzsCxDO9xrN/
AEWoUIxrFENQqSKBkR7878n2Gu4ZgrMIdiv19EQWEgZPgSP9baxs+683FuvdWDg1oGYDd45EcDNP
uH7VM3K1ogPWIFvm2S/9/r3qXOtjbpvB283MHVdntK38pEbLekDjmU/vrsR3l5FUupyScQXEttpF
vDAlej2/vmJxU7zd9iXuuwhZbsITlLqgT6QFBMY+Re0cdUevKtb+6K/9YvaFmJGHxmoKxFNCVE71
5XXJkFwBBszyMAwMl5ky4TGxbi0Ts/vb34T7Cq1jj8zc4xocy9x2q9OIsaG7kV3uv6mqcjBUJaZn
4LG6PCFqrK71ui3lE+BDXKbVFur/iP3neCoxqhsrJayvmg9+5UQdOJ2stt2YR9zQUuIO2ym/8qPj
agCaTkEbRGrfrJ5/bCc61A9lQbvGl0t2ZLnrJzHAOQu0Y+BbQAHZvMYYvFE4sCJmq+7K+tyouf+P
o7t427zJWvZOI6CqlDfikxE0Nv+zmMIvyOZXfekitt6dX+mo3M/O5u21q4I669tYxIfNqSvcFAbE
vqn5XulP4QYOgrVdoHlbB6OrkzveGZN69QsNSVxjsozhChmA8v7NWi35jWcD+oeeI0MmwDorD6PI
gM+z6rru0hS94xyiidrDox6xaX+Q1q0nqDAwbLj7rgoZ4gOfQblZkQe1fsKjjh70bwF6bljZZY2+
HL8y8LhrIU7EY4Akt3dcfpTBxNWBvgIVoLxekgKszManxTg6f0IsNr89LgGHB4yFGhGyKA5BTy7u
TSEQvUFDlI8GUw49FU3vd8c4UIhvl3DzoL5j5d87TOb/XBmtzmGL4RfSnoyYvyPrfXmGnKv/c6sA
VWKxLMs3h4gyaOwZQw/Y5Lo/lVNFMT4XDp0Uj5s7pOuGITZr2Atx8gQyh1j2k+g3NtmWTJCqjR2Y
pLb7jiLs0gN4a7QTDHyXvJhiitMGf/jLKICGrNN+kBBwITt59lBKvEi663kpG2MCcMq6+7fMdvzl
z1geCEWC1HULw3ufWD43oxpHFR+H1UbSWoTSfENri/6EeC58xHperddtQnpyYpmHYCR+fptxUU72
D74zwDF8CsVda+MlQQjpNM3OlJ5x9hhYMWVGUxhfHNC35tBsCVZDwgfQ+PlO7P6nNif6NQ9qfoSn
BSKXsVzeJ97jlrc8bC+YYRC7yRmXlGg9OAt7raurHkncOaxj4XOUFANK+xJx950VcONktIgNVyLC
1XdcOf4/0nrqy7biB4Au8zsYPUyP/yh889489lLY0tgfrUMVTfbLVi+gjK4ntzZbZgLA0SsWiG/4
AdltkUxsT7zVw18UjxQBjBIm6lQ7KjwxAJChIDsLN5I1SnSIZEaKrOw9N/hKWKPmTBSBdIlGSsr1
5E2bu5x1U8s7GdjVrZdLRv4J7rtrdwWpgyRHdPY2fgbW6jpn5OTw7gQbtIiXEMyNSEF48FMdSXPP
llcldw4r0viwIEF+7ozf0vm1thX3ecxsu49t0vlSIZb1wdM3CMYROokyPfo+f4kVyfp3teFjOQKM
85jHtWMNL8QR+d3Oz0VyKS3rBrjlobgGtC7+ZyMisfnPq+hil3Hxm00g2Yg+zZvwTGCbbC6qAc1+
careqs5yG6oty1H0I3CV0gEiwuYSCaHqp6HWwkmBabrfbZJAOxFlBouoHXoK91PhLGVW4zZ/xASK
XZG10sesHWpzj8cS7j1i8HBT5bYzktQ5Ip5yrFvfZK5j6oBLk0rTnRrn5d7Nx+rHjSe/+4pK4/wx
8EJSZHbb53KP96h8jIG3mqPu1gRVH1UIyW7ioL4ixvDcv7xPbX5py8595JwsOZy7QE/3HQcChsaG
z+fcN0Br3l0dFpU4B3CCV11Oy58INdKPzS75MhGz6O/NJsbPeKyKZV/6k9QvEsF3VmK7xbXf080o
4zlK7qjULE5212pYz2Io95Wbd0UWoaguDl7ux+0ZzFX2tHEnnL78/INh3NL1+5yM9nRt6kpcIp6d
Fd6qB2vIFwowjjMgMFlRTd3sHBT1ePJIhP9w9E34iBI9eZcxPt401FH/u1hK/8ZBi2pKu5B2vF0C
i1ylflAXfzoJJYN6AuyTZg3oioxLxbx2IuT9qgR2zNTiXBvOuciXz4B59alwmo7pwXf1T+AM+s0I
ajgYMmfvkGDR+i2GamwzxGPWyZZj/SceJhby2pNTCpvlEqKOdNnLSkjs5ZD7VdllVDzbnyieuj9W
IMYLT0TPjViK6KVVlZ1fXJoPLiSaGO9cxMRxH1DOYokkIWh+IQ5ZbRnGPQwpiiiR/ML2hOQmaiH8
0xXiYUwHN5w99qAu+IKUS8qTw2PPFVhH7Qcw0rjcF8jzmkNIHelyIB5B/mNwDzyaChLX5pZyiZ3H
7RD7p4ENCBvd2HdYQlxTuDshbmq1rhJOe0/y3KIPdTJ5MLiy6Z5bWEigIUfEyPpNHmwPUjBCM8/M
oXeWvZt0TC1unR/WAKBiryPHPZQg1+zFcBCI4/K239XYfen2rKcVl+fqWmetGVD2eoKeSm3wERQF
a1cSNLHojm2LkKThMi03QbjrctsQJT1GyKlybGDoM8WV6lm4LE+YgRQavVCe1tLjeSCYe+OubYh8
SYmbG35rPTZv+SjX9q5Z5Xod63x+ZA6GrPR8d0U2Ofr9fY5uFIu1lY8M4Z41X12c/i6+qmC5jLJL
tg/c/9tjZE+qZPV3UU4zzA4AbluMkZxX4sVEZCAdrHAjEZhvJY5Id+EUuhMxt/0xmNpGHyyoRi5b
hHRiT45Be6UZmJeWq89/YVf25SlXBJqQv9XLz6HJo8vmcNynDLbtR++J9mGxwqDLiiafDmxhMUY2
QJ4zgy4KprrriNKnyyw+BIzhIQtuF0JbR1G//ajORzWhtqDPpirPH8kymYr/cXZmu3Ej6bZ+lca+
LuIEp2BwY59zkXOmZA2WZdm+IWzL4jwFZz79/ljnppROSHA1GmigquEwk4zp/9f61jWlQjdK1joX
Po9V95+NNHRPFSZvflVaaPsxm5x+2yAi7FYl5VIK87Fn5c/WQMLAVZdgeOtXRuyM5VMGXeVnXtuo
x4zWHC087TDvh95xx1VR2qW340jH4ScBIpCu4BLWtMvSCV0iDXoz3OZ9IK5KUy5WIYx+CYJ6w0aG
sKge1+mI7BwPnOVQpW2hDK50NU7uxlvKMBRmnAD/HD71eVWjRGpvjAmtyG2VevJH1VY2Gn0OCHo7
O6MvntjhKnUaieGbaZ2z+K6isdTYw0ZpoIdwk/kkU/oxxcoY+tbYVTUnwk0ralbwAk3nWuDtD9c+
8kXsw+yN6zFW/Q31cp+JVXOu2+kUn+raL8zRvkJORQQ5xYEayWGc6OdAdm34iHI0aoC/tMhO2rIG
LKTobmHuTzuN8xYDYXTXBVb1ERlRjx+Wu6Baw+rwfzpDp9KjV0b9cz5O0YdO9RKeT5W7t4btutb3
FAQS6ugIpcqqorvRbZZDO5eCKMV4qPtJDhADhsVFNoXyXgqyANjUjYpCqNU1zX2e4p5nsALbmJJj
3GxVXDsfg8UKy4lbOPmWO6yDO7lBmoGDKSrFPeIKpHG9CMubxXd0HHOkHpRWciocuY6wN9V+XDdc
vQsv3nNswtdgy+lBVlBSv00hDrC+91V+N5VOVByjINLFr8Gg6r/CQkFzv6RP3RzQ53of0LO3dMZq
C2+DT1mNMlDgM/NzpIP3dP852GirA/kjYfE8aQ/3yMqe3OkTtXDnXnd6/BHTBf06GoZZfLb9uj/2
pP9ixuIaTIWmKnKOAl72Yobh9EvQyAlW7dw1Dyl/q6U0Qgt4k0ZYFLmQxeJLU3qBZa8IalHMz4RH
7umbVblPt7QtXZT7HJbo4YI/JkmzGmhLUM7YmiEJQhHK3XaHfUicwlmacbln4dDRifVkSYtDySy3
FmJCtk5hzz8QFvXzhqxmpU5pSh1y7Th6vKpzNrFtaqVhDZzKKu0HmdWRPqki6L6XtD8wREFV+bzY
WmN4CvF4w7LIocuL2aF3OsqpPeuGKzvIDcQWWyRXUf4tMioW3k4k2j8mzWDeRxPxmQeTyROuwint
b4zOn7q1D3+Bm4ZLliYKA931ay73+EdpDAz4N004xAj+y+KXGcEcXOV+6rZbuyC6Cqp3iDmMJwmo
gVkyvG5Rfn316GrQGYgjIORO60X+JgSYEq+TNBnvSnIDnox8mptPrc1nwqfKtEcaWuXdI7f4pHvy
JPp0fLBz+2jA6nmi3rMY+OuovAvClKehV9pdg+eoidIhuaxa+UXrPhCbB4hgiJOZrYEbPqJI3Adq
7SdC3fpmq3GBj0h+e5oHcdlcO56tkGuYYXtnB57UOxNQxRP5lPI7P7ftHpxgFtzaG8yrO6HTUR7Q
2SYnM4iCcm03rknljAoBYKgWye96JpGeLjh3X/XBz0buxH2p+GMnKSd1VZfTcF2GYd2chjjwaKMp
WDFrKkmK+gjlB3yw/BPqRDTqyx1mAKxCPQFU8RofSIeVKxXzsOEYC78jmiym3NSHgbNJmwiVbqdD
dADUUzm3VhCUEQzASzO3I6agPZKLWm4N/HycDCj1iQ0uSytfzYWDo9wuLXFfNwF2bNbJcosBNjLW
XYdQYR0382xhJlKJPgyDZJFJsjJMfuZcsFrAO4TQrvppqL5G0+yXBwR+jlyJtg4/xbIPH3uc8DQw
Xb91CRUo9HfqVfxeKkqbr00mBC0inCXeCjORvqY3T2ug1RMgLsseI7XHYFj/TDuI1RA91BSsurjA
/BFgF512XdkP97PDj0nnN+SmF1G4fJLSJh0cB5kZMpcL9TmQvIsTAcbWkLHCCUSSBgi6DIWS4Z4U
PuHqFGceMIKCc32z5/6ePEwNC/06RM3WQranqLz1MPUPu6wAv7JSMUS4jR35wUOXi8S8NctcHtEF
dDGZg1a4g8icZoeJQNX4CvkdW1uDplWc/J6a9YoeWotTwwciiDxJ7ulLan1tQlkz10r35admcPxP
JnZqZ6eZPYv9vTT2XRXX4Z5vdFnvO0OzXndVuqO/26EjGi3vqZE5gsNmNJAy9Q4T0+8sZz/UHcqN
LLZyte/LppObAXPpbmnc4njBiLrUKh2KolgdRbUb20F9NHSJ/CN2ijbb+Kj2v04wvLxNhmr4I5p0
+k4B3mNE6WQ76lVXWW4OGiVCzTxqjbvHoGfiIzfFoMVBLObKNrpoCTEajcDZFllhVJt1smphsj33
7K6PYzlDHUCKZNW3A2PdmDNOii0YDSNk3Kw5TJinjCuKtTZZw/jRB0S6qXsMsKp2m6yIKJ2yfAz+
Ch/b3wtxreK7PLEogdb0qVYmXcfgapi6Quw6IOv+QsqxnV+N56gbVbd6oDEPRwf1XNJU5gofsyfW
ceB397y8PqOtUZQ/fPKBv1RIe7yTZweJOJi+mHwO0JZVXNtjN0umnGt9w+jlfWavT81th/aTe29s
+j9MbZgPYAK4BzflQMUjR+OrsTA++3UzW+scsEx3moPQDPeUs/1flayq6GjaIgSETjneWA92V83b
miyi8Rr8hB1vOFpxIs7LXj/NOnCilTZUiZXZiEykLMrl9J6ixuiPpsxb5pCf5ePOLrETbKqQOv9W
uvA9gO4RyIsOIDC8B5gN2DBkiA53N1NkpLznjs7RpBhc0ZJxQLC5ABVPnQq5IUMeg3gwjs1I0J9w
FOsI0sX7pB4Th850R8U7QjB8ZSss7kBhLVBxCb0j6H2WMX6HtRI82tIo4gO+MusHbSPonBzUBlic
nWVtJ6pw5lqqpinpeLnYiNM+hTwX4ZhhQxc92VNuv5CokRBz9PNQfhcrQMDFi4PRqzx5Lqe0dZKz
/28J/vIWlF+EY5N55XP9h0TSPXLs4i2VhDjOG2fyzOSrqGUzIl+rQKOE0Zzf2T4xkfuR8zBfOBWC
/COgzpKq5exQVUhZFr4YGerzA0LZBqhk7lFaJI2kQJFdWDLAdewJXvpg8lPfZpomxZHTSWYduVeN
6Qn5DnmlIWU4+KNuFikcvgqEAvZsGoFzXrOds1jM85WXdQWukXzO1A0m2ra4oRQtv3o1zblPBjwY
tZ2o4DGggcALxMVcYZKys2TeS7yqVM26OKx/+AggTzk2rukawZuY9/aAg3jfK637WzqrwW1XyvSH
KNom/ogcHAUj3+BEsRLPMfeJ2ibWRHS9632zKf4nJ7xzcbJp8pBjRcoLLLF6WojC6qZsjVNkBeJz
OhHpeUi7MfkkyhbYQV+WA4aCNMQxpFScXfHD9Hd+U5bxlj2ozH8kDQefbWPEc73v3Hj6gLIcAPlk
avklShEakjreMW1D3USIYb1wvC0WnSW1KPVRAKrC+GvZya6m7j/QfKGV8LEIJTIMHAVpd5369ujt
hJEX+1lwF8KtK2rgFLyNK9Os+noNGc2X2z5xerXrAaqi3Heh92PASLriONhKfwUBWtGssNmLDsUI
i307NFxxDgl4iO2U+G1567tt8cWN5/RJAQ/kNmQG06dpTpLy2hoR1m052yhrG1oomTfhOIfBplUT
eswINBNzI0S1RY3ZpGfElZBO/6gsBIU5IdYRIKH5agQl1O1LP0ydNb9f2uPyDUc+1lIXHzMjGYxH
hMbE8/oJsW3XHjmZwRYdModnrEdcl8xhKLIDt7lUf2iMurkTo131274d+hi9QhK5WxMG5pcUjVa8
8xq/7fa0WaITBDuuXmNlofegXZKzEc5G0m87v66ubbusHIgy3pztm2C0mMUuel5uIEbefW/9ER1W
5UIDxIzuq/2MsDFacbOwuFnOZm6DgUzb8mlkT0L4YRptvsIqVNBHozo/4rdykhwAhtdVK8St9njH
odCq1tAhKemqtHRPVoLU+9jrcoiPFe+CggEi2OoaTegwbGf0TB9S1Yfu7dCmfvphGOORtnTajHuE
pPHzYBieIL8r4aWZ1mwdqaOBfbJksUzwxnBfiqivxxu6wJ7eNUtw52k08ATSRhiwg9Nka8OtCfgT
JFbjiM9G6XbURGbZsv17E2UfCDoJBlIZK3wLbr641QyiilRbCMiBM31JanBWaN42lR8OEMuk524r
aN8sCS1Hr51ZUT2CXQSib7aN4RndhvuSlhontsoTDMh2WU4fcMBFz5xCqnwxwLcbfxhRAi5r+Yb7
z0h/NhrDj6VOqPQi46A2KLSwE9pthf4FuSz+kcwFraSAQ9/eoxoQXeMbI8ihRIfWkdLRZt1DPJTc
8NrIDu7T2iyf8enAr6nxyI/b1GyIg43ymfKGqUzSGDzqnj5UBwvglmLRYCPC6PA5yutSnYKw7D7P
xTw/gNOAxMCR/Be2qZLFx/ObChxD4x/sBh0X2J55+iTS2l1kDRPaQMnXdd/YUXKIDRnecXeiFSVb
LPSnzG24LC38sXINKAyggqNNI1mptje9Y9Wm+rmrB8ySlsZgD5S2xsWkqENMB4EvofpcZZBod0tW
2Hc3HdvuVDB39/iWg/ZqbIv0hdpiI5CZEYHmIthoAZHiRnnxe3xT1PTQ/DJ/Q07fvcrteguervRX
2g7yvZ/4IbFROSWR05gkmUn7b7ao4Lp4FtDPVOkN1LIwuwFXw1Jc9ikABmlT/N3UGffG5SbbBycl
aDFuhTV75VZoH3CtW+CoWzmAZVFq4nNvb0pm2jdH++1z7ZXBNQgggb55aFGGNFVtLjR5rjcc8GU6
b2cVmffAoBFBaT+r7tFJ0OxueM2HBigYrXwuit8ESvh0g6AXujMMWRjsc1CZ6dZIbfnCy9LmugDE
HR2deLSo21QAEdeBm6XuFVtdF+4hEznRHj8lr4D/Z39QSZGxM7m211wHiKOXLKcp4BNsCvUUcUbR
h1DAsjaLwvjlCvJMDnPRxdZuTLq5XHw1+T3aV6qy/Eb5r0I7VCbdtJ1f8hzg3gdALtreRb1of0Kz
j35xqRlvYkSO985QYgAsMrP6nCrTfmTR82/iLm+/+Dgmu21o+AqzfO7g2xqsp5CD5Gd3nodhFUJE
aLmrzQnx58Cwjyn6JrRxsXDYzsXUNpuUewb+dqXQ/7dVB5s5cAL3NkNwb7CEJt1PLs30MbMhNr/H
qDW/9Z3tfRVVT2iEmYA94sYdug+Z1SGRKonzZZtK5XAFKUva64zqRCm+0hzLg2NZhmrY5hTAnHWC
jVnvqHcZD3MQz98sobXeEFrtfqVgzmdOUhE3JRC0+m6CaADMAHQLTXCESbdOSEl8xSHG4qhUmPGN
UaPMXPltWA5b35AZNTS6QptGx6qjtU4vAuGqNfxypiS7I+c3QO/MFgazKnAaJHQB2ctr1xvG5Boq
p3hse84FRp8FZMr2I0VMoei4Da5XGOvAt315o2bfhL/ZuOKrxPFwj44nitYpwlSySAti5qFiBd2B
3giG/qI21BOhqp65MTgD7ihrQiXqsh7sCMlPY7Qr2PFQEKDKW+OT0skWdxgVTTcHyvYR4b3ANQdX
BB9a1dHDHpemREG7F9NFhtNomC2z3UcIDBY2QJNx54rpBq8aly4hRIo2b08IoYZHwiec9ltrT6Ad
EeoY1j4zR/KWAkqRNjrxSuafOwlEC3UzY99r2SwQ3Zy/0VTr9jmMQenQwhvM6sRZqrxOhtYEtTEO
1a9JGuLaolBDUZ9W+Qc7tapupyYfjXXKhLWvKRjOyca1K59V12bHvjEnxBPbOY+NfFdlnXribkBM
m9CAF1e0mNhL42kG5lcnugUbwwlw2OVq5tgd2KrUS5c5jDfugLdh4yTW0vA13OBxklP20hac0l9c
k/PeDiap2V3lNaibFbg/QPl9TT9x5SRzKbcFCZID3QbqJ6sodtzHIapKOg/Kosqf1DFmcjpD1fMk
53yE05g2wybG9tqv4JLVLtn0lvyVo/a70lMjXhaJUbgye+4ErD6UIFYdnMHFfYR4Hzjs5D+Yedin
d4OhuugqbiqJpQ87P9NRY3+tyzLBIKXDdp+TAAta1PEz7p/GPP+IqeuAwSu1uStD2TrUdZSDUrAF
qfwhqCHqrEh0b7LD4LmUtXCmCb0KWsN9iAEHP7cSOjIwF3+4TX0dhGvXblhhg5j5u3MjRAu7TLuT
u5rsqryBu0sn34DUAkl2FE+ysZsfLSxytDUWx9C9kr34lZBplN2w25Y32JpI8W4CYXZbQwcCyXSG
VZEHCBOKoPC6T2pok0+AUOhMAc/Tj5VTt1D6p6T/CaurLlc9gY2/tFOKYAOAgpYG7DN112Yy4nTA
agvVrnaSF58pCAfY6hP6T84grwcOwLiVos77mQOz7SFPQdFZZVwFvRU8JhaBIhPDgPde46zzacCe
5prjBlevUaQrKD3yWTaIvZtE62BtZQG7R2lr7wM6dKwuaJL8J9Tl0cHSMVwenQ+YkhMXNDcJdCbi
ENDlLdKdUZE7qq0I3YVp12lxK/LK+lmiDqiOPujIHFp5I56J9zDs9RQWNubRQrbJXqBbv3HUmLd7
3wrmfp1pupzbiTgdsUd/N91INXYYWMbQHDd56lbfszCMvwZIGh8d6Y8g30bNZHom3VDkeyhQXbOS
uQgFspuuu48JjQgOiU7T+IjqgTM1crv2qJzSBCeFkPxpLGL1pODrc37p+xEBTN7Dmzbn/nuc25zW
57ZBx5c5XDmRRrqfZuV4VDQBdGFIdMlboRvTptEtdXH30fAzXMFG6mRLuieF7g6WgUQ1kWuJspiS
03IMIOq5fHDbmUWxqvDc0fds+mYn+8L92oWVxGhuzfYnOSMtJDYhFNuEjjWaDSgbFl1oh9spcyhy
IY9iudggTPawX1Y4BSlt+LVBp1WgYXN64LerMGdp3UTUwLYDpKaO1Yae/br3kH/foAhpIZfRDoJx
LbBDWPGasfx6K7ohzT6FMEcCgNcjbUhUlH6/hbyLAyGQ6UhjLlBTfmBDjsMN5RAnO9g2urptZfX2
D5f2enENz5/Dda6NBWvVliDXE4c8CL4zw/5i6lB+CrjWqq2dm3OGTgmP28b2EHRskO5wQsXGWF6P
xKV8zhFF/OhKbRT0/5TzmDdTDyoDAzaVibAyvwCgzz6qXk8U+JF6ffDhUUABLAj3m061kKTo+BTh
XwqW1QnZWxkpiIp9Rc0dDja5Gp4aH/O+G7/UM4p3QyUpOuRm7q90PFJjth0RA8RF5P2YIcazrkaC
CDCHcbxa2AJ4rfZkMuk7s7f4NgZ0dZ+myi6JLyz5gRAO4WGG1DggqgIwjg9DIuc0dqiMgEu1hCI+
wKALrW+ubKiZD2R/3UQs4D8dM7SmnUwgVH8wsJhQK558lbCygnmnDpjb6s7JIjwIHS6OejuTatut
kmiyp02IDvPIZtJlUElL5NON4bgfu9zt2MQy9qUKI2m3iq3aSDlKSn2Sfez7m6SIPM4nYGLsrTe2
/bfZm+zPZjQV1qahNeutRV8rvuiQbDtwufFE9bjAWWOjPcqvJlfYgvqKH7RfowEP9zVHlemEidlq
d9qmph+yGuCzp4cPFBxPb3mHAJTbKf3b6LEfPFYyvwvtZEM7SFGYDyh3bLhNpV8MoB/1Gm7l5O1I
Dku/FFEjRwg0xnj6q+ZOwkWILpOXuWwwooTW0esakvlfdeQPQ11kJNEoOxfXmhyRH7YZJRSAc0Hv
pA8wKMDnru2fYYvzFC8aGjZgBUP4sXLp6JDqklDpIyENPojg7o7apQMO+I3SeKfuah0V3Qf62RbH
91KHwSezG8W8seLZOWI4inPsNnVUrP7yB9ueCo51GwQ2yRV9BR94OJ96uvvLrChWVNQGN5EXyGca
du1jYSfxcnZCiyWwJz/9Nc84GkVvYwGWjRVwohUoFg0krpRBqlzu/sJB2frCC7JtKa3IXgv2zZNI
CeE5JAiZp3dioS7EnVlLrhp/iiegVSzRSv+IxmrQOqaiqpcALst5ylyELrtxaEf7MHZhdj2js/s2
Bel0bJ02ufqv//yf//c/P8f/Dn+Vd/8/zvI/RZfflTE1r//7XxciqSyH/jfHeMcRvnmWdThwmvFY
5Ri7ADE/BdLbxqD/qXMvKuu0Vdu3x7sQE8V4voPEEb2Jr87CAMNk0mQHcYMyLFqtMBlfjK7VN9w1
xtPbI/2WI8mCgQbdETb3H5df9vWvOiRRWELYImtWG/HVMHfWng11WDsGKRFubn/XcgB3TtzGVeN2
P98e/LfMQzpxDGl6Dhmwkh7168HrqA9TXPkkSRQ6OVYiJsMScMeuCVv8gk4fQeRJsz/9bf8elKcW
Anmd5Z+9y3mqhjZy0cDNTVd9FjaY7KKqjVvg+PGfpivyYL7r2MqG9kOQ2dlrpGs2tqQdYDerqmZX
eH6xwbjabsaAeKW3f8rfvhjPMamrmC7/67pSnKV9OYHVVxDxQU968kH7SfZhtOsXJ+/zmz8fiPuk
Qyi9SSdVnKWzZaZ0kTnBDoCa26xGqgK3FsvrjmY4Xs23x/pt2vEwjpK+65O4pzDuvv4+8NsSv5L7
ztqDPQpZerJWqV3StEAzvCIeo9+8Pd5vQWLLeP7yulhgLJxzr8dLqjYEe8Z4Gm3+HgKksXW6Ob9/
e5QLT0XCp+XTqBCUN5yzV5XX4cy2rjh0kku2DsrE32EfhZPbClAo9iAf3h7vwqdheR5OX9/y6Aqd
T3HTwBWbCxR5mehIpHclXd0aWJEzqPnz20NdeDS8lpbL9+7xGzpnL6xfygN5TPjEXGTyMak6mg5e
5by04Ar3qFejd9blC49GGjrKPkoETDBr+ff/2BMM0gHYKdHUGaB5D3NYcipHULVmG38vmfHSUERV
M5wn2WDOJxjEg3axMYCfgQp6IN6FGdDRQsDJ1q3f/hUvDwWXdvmvz5f/+qmsAJ8KjqJlLjv1yrBi
cQyQE2ojcd5ZoC69L9YM1kKEt6z+Z++rspAcjhGPohE04Nflkj2EY7KP3AH+2lwnu3/xZHROHSld
n5/ybO0l+WPIep9PsSAZeT8OdrhxCA/bt03y8i9Gsnwb8IgSHlv3698Qyz9JOh428VTTmp+7MNjq
ktD6ZAz1v3koG3Ol4CeUrn02VMjZ3jHjkVVqsKDmwQ04ugEmDDAQ3jvxkb/v1mQ+A/mkt4ZckXTb
10+FsBz1TQBgGDJOgbR5gKGzCzmY05QnOPRl0BrxXmsZdEJmVMqnybe59P6Ln1YJ5TumUrY6T24v
ucAXeoT6YAVGTSIS3nMKlvog1JC8syD//We9Shf3cDMLIi2koANsmWfHExHmbUlTzF4XcxF9MTRd
nFU7EnRUoTm7FVGW3sVaO1c0yJprUvHELVvuvKXdro5ocrxfU1r1vxBpF4o7PiItOvzpIYlNCrwG
Zph3Nqzfzqhnf92z92MYiFZTqex1Ss8iLCK6sMFIEAKxF1vg7WKdT20MeRhsyNvv5O8T6Fs/lPX6
y4CTguFlYOQGlCOiBzhzubqVFM/WtSn7K3+RBVAoeAm0ra9FnEeHugve+VtcWrhY/Hlfclm41Nly
jJXISWxkPvj+IE0GMcTxBvH/EWR4/c5Qy6T67XnBKTDDEQVLeTbpKLskHUY+Zx2031wUm3saMwWt
XaiyFUiht3/dS4PZS8Ioag/MENbZmcev0tZZaLi0HovQXJemU10bXqL37jBm1OMdPGjvPJ95aUxF
yYATiSU96zzX2MdxzSmCME5wLg2kX5IJ0GMH1dHjuH6cyP5CkGLJHfDA4Q51UXs72QN3oTkldo9q
pFwZbuhvJ4Tg9QZLjdjVVM33b/8wy/5w9hbwGZsQVRRFP/aR119dsbyDEqoWGjm8lqpGgu/Qg9u+
PcqFz4q9yedUyy5lCXH2bQfzSBsWEsK6mQSUXQdmiudaK+z40+7tkS6sr6zhJru7xc9uy7MPOBvs
Hu0dB0DaRPo4R0VwrGjzrCmqLL0IWez7xozAQ/rGNWEi+s9XVk7VLHjEarNK/JbGPmIGjYfIXftG
ady3UmC3EFNVXuPCzr68/agXvi+XwGOH6wJfl3l+nUYviS24ZiwLofChQ6W80hTsKL8mMD84FrwX
1HvhLUq2R14hed0ubb3X3wq5OvA9XWr7qNeaExnp4ACrVl1rS/nvvMbljzr7LBnKNy3ONlyfzwOd
Ce5pyAoK2JEzj15Q1sQd1NI4ggtOztp2cIT1gbAs451l4sJskAiZlHQR37iuufz7f5xGs2KsCbsF
vOd6hBGB44o3QVTJ6z9+cXQnoJNbFGM84KOvR5EGZHnMphxy50A8OHWV0DtAgHzAY5n6aPH62npn
Mbr46nzJrZI93/TU2YO5dmuyBvKtiDBs660BYuwDnBM32cQYzf/8usIPyNuTSlo2J+DXz9dycUJW
UIAv5A6B2ohzjkdw91ZXSDzf/ikvPReLlvIth1xYzz57rhSodokQ2V1jP3OJG4JFbGSE1XYIEDdv
D3Vpg14+fi4PlHRwfp49Fs59IbuOxyLyyQvXlSp7F6mAVx5A0Qg4yxmGqGzwi4F72jT80hoBPMk+
+jR3Jofzt/86l55cspfRQGc9dd2zHa3JyIjyBqiZpO96hw4/1G70m8duwCL7L0byfehYaHzYKJZ1
6B+TgtsbcaX8DTgtWsQLYBYDfGShfSUf753f+NK095b7GRlr9H7V2T7RjBqZVoOkokLye4TOSKeN
LKuNpo9zAiNtHDEqqsPbz3dhHeUUwsmU3Zhtw7JfP1/oQX2cwGijKs5CfLdIMfJIml8nJz9Usx+8
c+O9+Iy0kDyHIxZ0y7MXV2J2UNYExSmIy+7ei51kTSLPfICvkV7jGSSAAnLhO9fEZR6cr6fKtRd5
FZHySp494wyQDo0dIPcMvSrsYx+0GRarKP769m956eGUp/gi+S4la9zr3xIamhOMsDzWcnKbx3H2
rZMuEbImpJJ+HiKVXXeDMT2/PeilqUBZGaqozyXOcZeH/+cHqguvdgZoCdhhxk05GdNaZgb+APrE
+z8eimonlRhqgUvp5+x3JGR7cZvROsACbG4iapTXlJXTXVYH/Ttb4IWnokqO1Ul43BQ51Lx+qg4L
E8asBlqsL8QuRVNJKySTILDVy9sPdeHjwOrHp8iBiRqMOHtpowiCJq3MZm0jKLnRBFeP+D0Lcjrf
HufC2Ww5G1kSu5zgkc4WUOXVRZqAt0Xpov1DZihjZ+etWHMwp+GJP/3O7lErVGyCBCF46Y+3h78w
zz1PSCQl9MkkFcLXP6jSReeGns08F+7w4AVi/oieG2yp6otdPRXGO3XWC3PBI++UujiVLVudr5tp
F2A5TukopsRY7WPL914aA2NnTGMfiAkRlXkyNLd//JCs1CBgbNsWguvD64cEfwy4H5X2uvcB1JWQ
Im4lfekdTEi4Jtwj33mnf/9qZysLWyHfp7Jd5qB3tmT72TDRJW2Aq3Vp+sONcu/nsrD/EB62TqxT
Gka7GY0RDqYZuwc6rvBTTt1Rbt5+8N9/bdeTPucIm7MV6eJn0wUbBwinmPKokIZ1T3Bi9kIjghRU
rAdX4BJcbzXhr3He2YZ//6hcPipuK+zADOwts/gfa4+EMRwrgpXIMCR1DG3etCGMMj3hZPnFRxi/
85QXhzPV0lnyTZ+t8vVwYAtNnEvImxYO4CcUPM5RZ9Y13CsURSR0Vt6fP9/yi5L1hRHe5BlfD6jk
QiYuhwb3j0FXMmHCPsydI4+JGwyEaJbtO0944T0S6saYHvsIh9Wz7dGu+zgnaQn7p583h9iuINgT
77AxgiA9RJERHGfDsN6ZNcvK8/ojppLPes6dhmsb96nXT0lZtqR5xFQl1wNdkx4JGkw553hmVT3L
qK6fk7YhQwB70Tvz5/dVfhlZch7gAi4RXr0e2YEuNOnaZcOEYbql8+wdta2sa1g/5TuNwgvfDnVb
06YWRwGXRfD1UEZgJVXkOCgcKriNepzmLf5qZM5z9VAGpHm/PSEvPhlvkGoSujrHPdtV0tyLjDlG
dILNudiVnBsR+AfGDnxO9s6PeOn1mZR1fOnTbBLe2UeaWCPujnxhyMz4/3pthFsH9g6Ub/szjV9r
D9RoiUoYjXfOcsui8vq74TLMkMrn8MgvevaxpsNEOlGuW8wfVJUMkop2MZWOd6bE7y+OWwdFY75L
lprf5mBvwiXB/N2umyYBq4MdYAOIptpB64Q6RDrMOz+nuXwJ54/lLVcy+k0WZ+Kz6aBFBSi5tVu0
zu4CATWS/ZRHzpZCeY9JHCPNXlQNNgEp8kNd5+BKY7/dtn1og/YY6g8CsNrj25/T7+9YwvCzKODR
b2YHOfuc0FyHmO+Wd+yIAp5k3hifwrQd97CC5FPbYsQ8JKMNKRsFN4vh26NfeAU+t0tOffwHx8bZ
Mu97csSWi3TBaOZvIQhk2i0ETU+YmVgCd28P9vs5iVXIpDnLvHFtzgWvJyp5OxVQRBIqBKLuA6Fc
gHa8eTgEObG5VNK8YxnmACW7tk22LgKEP68Ce0wixudvIYGyn80n4WqyvYqiW5ewLHY43s2Pos7s
Deyh5p1D0u8ziKE4kWEhZfPmgV8/a7d4D1IXvY01FjiO66jdx3Q53/miL4zCEYx75XI2oBVx9voI
FcLODnh8bSmcuhMJQCeYgv327fe2/Cmvp423FB2Xp8HZwvfy+llKwLXgpEcYrQvTa4rs/ijN5Is9
zPP+X4wkOeLZXOiok50dZXvIZRhXhn49hHKCT5P4sGqCo6f6/p2RLnyLVMy5hJiQqumnn7+fSBFN
Ixd+DM7dBn9E5+6c0Ro+mBZV+lVuN+mnfMKx13h9/dQM8s9LxxDoUAxZyBIk/c2zeQ+kl6pOjopq
0Ste0wSft+UAmzIVo/Mv3t/fUgX/77d33gaEA9N3XmeBlQgT87r2UvpzeZfcQTx8rx+x/Gznn4rH
Ey3yFQFU+uyDVAFBVeaEz7K2Z/sB5l31VBnSerIMlL2rvlX+Ji+L8o+3K3J5Ea5xoTSpmJ2/TJA9
45iFTr8eUVJeEa5UbczBd9+ZbJemASF3VP8WFQHt29fTYJgIhxYOmHa8hrBBZxteqz3rNXl+f16a
4lG4T7J80E6lDvh6KNPCq4y8GrGTR2yJB6h1SxqeuwptkCx/PuWWCsoiHaDv7Z5NOUs3BAP1dr+u
g2bazz507Ij28C7rxx9vj3RpsaL9xjaziKpoSb9+KNnauT9nJG7UuuqOrW7kulBo/N8e5dJbYkO1
XVy1kDHds8WqsgMKfgmuy1oRHQKZHxy0duvD3Jb9O5vnb0PxEJyquQkT9IWu5OyUNMNaamRHvqtw
e29PRMp0qIeOGgP+o+3bT/XbvFqG4peTlEY56TpnO5dBmDeOIpBHaZGHB4TPIRiiNrojl635ikke
JIFvLq6yPx5WcsolYoi2AbvM+SpJA5vvoCIPkx2AU3X7hehEc5/lqfUL7KoqAUG59Tvz7LfvhAvD
Pwf9X+bOY0luJFnXr3Ks9+gLLczOzAKJFCWbRRblBkaySWgdkE9/P1T3zGUicRKnZnXHZsOmiIpA
hIeH+y8Wm99ADicLwmFGMusqyecoDmPUd6frU1v5eHTtHCangZmRl9ijtnaMqUAoYe6gaTc4HI1Y
JGHnVlfIDlwf6iLFmycEVpL+LMsIQuJ84/ugSSJtSGZfznTAmQ1lV11Dfwe8gnQsO9X8QgqWvBus
ZuPEXVxyi4EXuwY1F7D0ejjthFD6A09AxIsiA36mMsXlLWLroYeQF7R7vIfv6SRnG2dxZdeac92N
M0/LhFL0+cTR2JtE7eB0Iod4ULmRjKqlF4Rpfu+jCxDDy6jQBBnRtbj5D1acBjyyU3TMSDbPBybl
qhRM2pH99tEfUCPH/qTiQnSE/2J5lWxNx6J27D0+cuVGQXptynTGqQZy/QH/Wix5X0qOkvvFPGUw
/Ds06KP+HjlxWfo+dbn0pgubWKKCW9Tfr0955dTwiOIBzGI7GqC68ymbxaRXIwI4uxYNjGkft8h6
7WKRR+lGTFgbiKRTI910wJAuW27cF2pl11CnTepQs63OWPt3YQhlZeMjrg5E+W1unMi4MC5mFInJ
0lM/kWdhZBxcC0wYpqbb6siuxAGLCP7vURaHM0wQakfzQ96hBCKOlukj5R46swqR9eqaCHgvknVa
I/Ay6css7gvEpKqsC1WwNmahfg6lUXlSW4smFzAi7/puWNmGFlkt1vXm3G1ewudwy7GdPPXlHbJv
SO4hXIk0eD/exFYz3NRiANmPytTGm2clzpGwoHcz50dgQxaphGyFloTTloLOXFZ/p/TyFVnE6bEn
MtzBvs89Y5oN5hwLZfnr0137iOZc4qKcQMF/uVVwvAtElrBL2swcjzDScWOMIfipyOy8/naySNtB
u1EaMS8wsg7NnjqA3wNPqSmORZlbB8wmt8DvaxOiWghyz4K4aC8bhmFf2+1YY+WGklR1cCaruhFV
oZ/wB9ZeW89iV87VkBnOafEyXgRpZ8AyDpsvdVcbebYvwnY84Pw1HmEzbtVAV2dlETtkUnWDl+R5
jKJTUwajxKxCqS1virAPTgigI+STVtPG1bM6FNcfNUXKgrQpzodKIvD5mZWquwZPzBtoC/pNiXvK
rck2yTd239ph40sREFUyNNpa52PhmhALYbKCmlb/SCAoniIBTy7BHdcTmEVgXD0Vx+s7fr5Hzh5a
fDWeOi/lcmopS4BACbw9yAfC/ejMnSalSmJvrPoshzWPByMC1PkGuuOyI/IyJOAfQyGmwJA9n6aB
f33eh0AFE5SSkaej4kA0sw9RaKA5B6FQOQwRjvKwsjqcU8pIQVhhcJSNL7sWZZg2L3fgXfRmFlE0
sRQsosIIsFtsq28kvFhkABlmf6SK1n/PC2FAWEKRvmtqbSsfvhybU09YxcOPKj4lpPMlKKXAHLrR
x6mriCuv1fUhQR3PVZ0DjKTGq/Sw3wsqePvrH/vyJmRYQ2Eb6zP2avm+haFPOauF5Iatur63xth/
SFC8O10f5fLIzAMA7eYBzf0gLyeX2NOIh9wAcNY3bjQtwEcLfZfDUFYfXz2SpRMA5qc0+dkyhcAS
ndrcYKlwEjV17yRTeOxtpzoqU29uTOrybNI/n1G6tgny4gJMFpiRIeVNBA7fQVFdywuEw2UJHarc
9g+gXyXXQv17IyBcHk7azWAveObyBqX7cb5NWgv2dmsA1oOxGZ30ClvbGoe50yCg2jYRoOHXrudc
ReIVz/OQFtNyPfMuSRqsp9DFCqcWcu9QExgKHh33GWCajc14eQbOB5u30S+dwbL1w76f4UJWLdCg
thvEIYJW8+TJ6HHphahvFRreXxh6b5R51kamd8YuNXGr5Qo5H7mQDWEEdDx3AWJMH+zIgl5aonOK
Eil+sQOapVWNxbGRqd1G7Lv8oCY3JJypmUDCsZ932S9zhmcb5EGDpxoRHucOELA3g5LCGEdZ+W2S
VdPGBro8ioxH0xmmCgNSbjkfL0WuEaUfZ8Q6R3UeqC4PuJ+Fmhfo7VZl4XJRLZnQoiqqyUMYrsX5
UIjGDBOSGL1nlHWHmUDXiPeRg0i70oqkhR48GF9wWqnvAuzXN7bS5bIyNt8S8LJOGWXJokpHBe3U
oUC9o4zLt74W+6cJu9bbXlObYygr7UZWfLmsc45I15d8xwamuHgWYpEzSGZk9V6tVYRsJx5cVDNw
NpXrT9dP5Et/8/x+tmb4qqPOfbS5wXW+rGlYw0V3gtHDKxY1xj4DPOTWOt6ooPm09kOHNNYbE0Gd
P8Dcjoj7x3RC3FkRGlMCHHXdPs3MjUbp5TViqYRdmQR5vsCWQD80oloZkDDL7cu4DKLaE+60Ph9/
Xp/7fAEvpg5Vy5izEx79F9EPTjg2W4reAer3UbDOQNV6IHyq6KhgNAr8TAPNABnK9pDmFJqbjcjj
Xf8RVj40ZZZ5dCpzaD7Mm/6X86o7Pjqxic2mNuTknsRAnOTakG/BxGsbr9TVoWiewbIh0oPrPR+q
iTVyj0bpPXWSBOZneajou7BpkHi2tL7dCAwrSRiVYR5XGmC3+W23mFnY8SVklEkQPOqlfNeqCtxo
pHNuNVipu04ocNS1MTpCCbYfm6kO3gSTskXpXPvC0GPpBtmAtCH9LOeMVKCqFAOGQopyP6oaxjAR
Xth5NiFLiP0rgpaq5KUpXH5yl/b5+tddHZ5zRfCAUQ2v9Hx4PW38MCFweHmW08sgL6WF18GBtmNj
QBYR9HsKLY2KNievkKwtNPXaJ+dNBhKe4jwvwcU3ECY4jnaoBy/osvJbiUXhMaUocqhi9T+IkFw8
7GVon1RAlryVQGltoU79gBpKgmIGlsmnfjC1A4o2EeI2qjheX9q1qYEyok1L11IhZTpf2hgXzES3
2F5V5wzPJgN4kBjFXVxGW7CNtWg0F0LmJAlg13Ini1bGKTIC2JhopVrchLmNqhLOZzgNXJ/THGoX
8Yh6BPc2tFZItEtWq5WOXRkU3HBFpdl3uKEae79AbahoxfROGAhco6rl7K8PurKQXNxz7WWGUagv
UIRfIhByplYfJOjmmUHZ4xqGOZBXarMrUN2g8bURFl7gb8s50lAHWwRHZGYXnH+3EWxxlssjHs0A
jHsFgfPcweFvymXrMFWdMu17PxIFGsvZ+A0BBgMxeVRV0fWtZtWZnppo7wo5RvUzwcbiEQi2GI80
QJXg0Ldox0/oanxpZQtHWRTa+Eb4xJjTk6QEku8addDZe6TZB3Ebq1HxwMSDFBVm9dW0UPaKRr5D
euTAY1AXJaY8LOrUMlq09xC/fCcX/W3Qo6qIaZZ1m+p4J7z6K8J4440JItagQjJ/5V++YtJyKEOo
tV6dqdN3AzW+2wINgs+IfG8hmVc2DCR5G1IowAHIIYuhKCmllZS3uqe2efmEJEx2J2QjP9HRDL5e
n9XKgZi7VpRhTJKTi2y2bUKQqS1D0fUe7sipbU8RU3gbp3TjoFaq9ypuRxvJ+0quR3JJU5OVpF+m
L76cNqm15aM85mW5mT9FVkRBKycJq3vA70JsAQrX5vjrcIsDkafzQ5r6vDdhcOWchB2gqyZPuCO6
TsNV1dEOxXpGL+X99cVd+44oYSILwJuTcugix4xQSEVVkIJuPw7y54QSzadKDqr3aZJNb64PNd8z
i0NPT4UXgg6GCgjPYo6NgsJJQD/Oq8ZJ3jdRhXt3q/3EVQfXrkFSdwWOLz+rhm7E9YFXFpeBLXCa
fEwF3s35sTBghNid3yheIiw0d3pVegYi9RO2SPc4CECU5qjkG+u6sn8cyj1Ud2myE+MWk+3tEoVk
izE7v7a5KNAgechA/MVuo2LLlINFPlyf5cqXhAkuz+gQ2oMUY89n2aD+5bQTOqU9ukefFVk0j6Me
49lL827jfbm2oDNPm69JEKe4dT6UlEL+ylB1QF1UyIiAirq3xZMlcoueh1DVnVrb9pu+hBD0+jlC
XNQ09JbIpIx51X8JcFFFwUcjicRoD5XnPYZd48cqlVBoT52s3nh/rC0om5XC5ZwtEwnOB6stVSSR
LSto+E3DB1rOTQOnz9YPph2NGzni2ooa83UIHB9kyBJek+DXR5fDUDzL8esG4zelu2udqQZkg3LI
ntaWuofy3260QFZSUwdcD1kGxWDGXaSGRNUprmodAwOjlLqb0UqDk+UjJr+rxgA0mEhV/W3ma+Zz
1hntz7yhHnX9i64FBSqTM1ieBiQ/yPkiYwFqGX1TaVSeazTSzUlx2qNepMbXNKnlGwN/8X0IwM9r
xqDZIm+tTZ8CDaCmmSl6AVPQ1KEdCrPXkAQL83Q/WlpQoWapVu8SB8SsXvjJHY4ApsdDtdvDc09v
rs9+bYvxsEVeYZYM4ho9n31Chx25NVkDuKnlXof8uxuVjn6S0N74D8IDzN8ZJE9mcJGah0oShxaC
5F7Whwg2hnZ7zOhm3GQlfibXZ7W2mRkCbBNPd3LKxcFRA7wlMivWPIQSi5bKdlJ78B70b3kP/NjF
xqW/67Bn3hr3MuYipsDxobAIBhn1mfPVDIyiRBasnghLffemhRW5x6cTnxr+6/C1pGDjvXaiNhpW
6EfMSkiziM/5gMiIo0LaNZOXKmr8qapUDPl8SXETGfumDH9EF7HlYSP4vlwd5/eoTU2Rzs0s50Bl
ZHFkBlXG8znpRnQ+A7nwhm5Q7nrd8L/2UMbfpf4Y3ougQfd6LHPzJGC3PCQ4HB/HzpH/vL4Al/uX
JJCsgf49hLaLFmqHlikyEBKFPyT/n2U4wt9ysIEPZV7lH68PdXlWSQJn4BI3Ko+iZfagakGnxXU8
eS2a2vshU519iD/tvswa4zmyIx9rXwQ00iiW7soS6/brw6/srbnkJ88YSFKlJcQ8gAZtUg1D90LU
UY4uQ4IaXgyCIdlpg+EfHSctNjqdl8cIzWSuclI74IJkaOe7y451s8OgcPSUmYLRpWa911rJ2WPG
Mn3D7qg6Jqr1dH2al+GYMSnN21yyJJrLyjGmZMrQVqgR1k0UvU8z9U3j28VbwqF0UvoQZVHe/p5N
Lryxvms7iQgILBjENU/QxWSDDJNOJ0xkrFZROBKDGtxJKTj+RCTBxr1+iau3bRIXUBRY+7CTlnXV
RrR12hvYWGgAQAHP9jE68gnGgXbtF49NNvRuiqWsF6v9cGMpwfg2Iu16RlQV71ORJg9qZQWn6wu/
tr9oVFKsB3dFArA41LiJxVgWEEqiCWKBG6IyiQlFTjoNX8rIb3LHQNTt+phrH5skijoNtDhw0ou6
WFxg2RUP/UQ9u+zvnUlRP2DMmt7YjZb9mePTeAdyx/KURO83YtjqbLmNQHHyMqa4fb61lQLxK79C
GJlKv3gcGqXY0Y+VPiJ6JW7rMPA3gsfa7iJ8cJwMILd0us7Hy8Dj9laEEyUs0fYwDFx5JH04QQx2
sXEnzB9qEZ0JU6wmDXZC1bKWW2R47s5mmGjgDuKJ1oTOZxT9+1d/Oio182uKihSZ8OK4VCj8jXYT
j8jHZkO1w5rQuqly1HB0o4xPsoKdjNdEAiNRyBzSxr5ZCUxkapB8yY55VC3hvhRyq66hTuVNwVTi
kVVVN0bZq48tBmR3FMpbd1CGYn99xitbhnSCa32GJHHrLT6hQYffiKJ81kltsG/VdTw1sIA+yJ3x
3k4i9Xh9uLUgQQ+bmsOsaWBw4Z5vmZ6aYzl18AidUbZ2oAOsPZVG8Aq9YT6VWlt8UZB29kZMUfaD
jAHivq5lE36pnzxHbYkwPYbd4UaUfCmrLHcXYYKmCJ1TLJjmI/3LA4gsjpZlI0bPLCz1TeJI043V
tdU7sG35twDbt708opea9HX4qeSp+D3GzkdGDFIvDvhaRvsJb4B7QQQ6yUncb2yMlXI/FROaVfPT
V6fkv4hiUL7LydK6weuNokEtp+z71ItQzvncyJpkHSwJN9RbE/WL732Ga+SORqV8j+4yCgMb329t
v1ATlunW0YAFKnS+UllMRTgsKPobHV6UbkbWeWhRb76bm+o8HaNcux3xUzuZOCEjZu7k32ug/8Ve
G9DWrywpfwD+qh8jq8zuk7rHZa9NJGNjV69kNQRA0ie0JucOwfz7v3zPqKusOB/lwYv9YiiP2qRH
d+pYZHfckM4XZNvRzy1Qcmcpc2RSZTH6H64v1MphnukBKgo24JwIxuc/gYEIH5aQ9IqDiNBxG2CK
fYtnQffeTG06Np1AVHuPHZ/9+isAThVDzsREMCqLKyAWldrRnMeMD3AVpqI1ZtA/wlqTIEmrIB2w
c7cy9ebVk6UprugQqoCpacv3ruErGF9FvezhJlSXXwJpDE8xrc7qaOMDELlBFGbyrZKpYmO2825b
nFsGJtngqQAzaXkwQBnqWB7llIPqpKy8McYzFFdpfCFdLOm1YitOzNFwOR57n4cQPXnynMXVDrdT
hQ+dIEtfmAjZKX6fYB/YlndON37TQBodYrl9o+L0eaP7qHLT8G3fXV/ryylTlIA9x+0OtgSFu/ON
pWvx1IdUZj3gZOpHikMGVDkDOaYmR6f7+lgrgQf0ikzeOoMtaOYuTnvo8MCRJ87JpPZNcZcRm3JP
S0Prs97WTf2QTeNoYztYjzrG7zAYd42PvjZWNFmxhYa4zADAfFgvbC0SWqQuzyfeRxpqJTAt8F5v
RwA0lRIeJ5xwNg7uZYA7H2b+/V9Ch+hLiCO21nqA2uyAvrXd3jUlhgVYdTRfnbjTD9cXeW1Azir1
InACNMAWe0rEZmsMWdJhMQcf0i4wAsKmFIYUxoauD6hmIyVeW0cw8fPnpIyAQN35BDHQVAAgNJ2n
dXXwUExN/qwaw+ZFPwea86NChQItDA05JpLDF/24X9aRqkxLh6vFOUyvs59xCZPOwVnmTZc5CAvh
6zzeTWGLJL4V+09VImkPRRlknmh7+831Bb7Mx6lFaUAwiBHkM0v+AfrRrTrBYPFwUwJmmpSx9DHO
VOs2UBSQCbTHMeDIVf8H+XqyVQtbSS0YnYINkj/0jy7K85WEzH+gis4LIzwldhhx+HdW3yR3uSzM
Cq0hRGJfnAw/hZgV73y9bD+Iqv2ehUJ7bqIp3SdlOKDp11n39GzE2+uLc3lTzj/ejOGfuZ1Qvc93
QxEOOk4+WUdruS2pMKPr81Yyi/A4SqWmYdxsW3Bjuh7VoFiT3yGobmykhGv7kSsaYVKCDI+XxU/g
27nu1w4/QW9gfOqGfgZqNra3qLhrxwyCJbB7yJ6Q2RfhI8HRrlMxd/MkSe7eV4WcYPCI9+l4dKap
OnS0cTduxdWJUcmC/AI/4rKLHjU6Kv555+HDXXzX2qx4tJ3x9bV7MnR6k9y7szbf8jjDpc6LIiRe
5amQ90LyLS/KOjy5Cun1eBqqCMDEKWEg78Z7+nyv+Nzijh1aqFV0dnws+t7xzFAO937glK++2OeC
Bd9pLiEz6GJTtEDq0khzWg9cJ+KqbSv2aqjiLB6GWyWStY1hEXdnSUOVitAiHpZC1HZpEH91Ttcf
kZnqJ6HiSq7KGGJDIdygBq3c3wqEYxTkoMfS41nsQ7oNedniAuT5EHhQ187qYz1UgYdOs79xs6wE
PlUm/QXywNOB9Oz8e4FH0mLqW50nLBuRV39ydkEuxWA5uuakBg7pu6QPe8rH/saZfkGBL6K/SgOb
iiKtbOa62CqhCtyIrkzr6VLYvM+T0Yo8rDAtV4nAyZ2q0lE+I+yM+bSMc9m4C3vKm81Ihjp7m2MF
xWZu8QjjfjkFJURA73rYW/kKtC45lVxR4E6W/ZFitMuG3lbvATQ0j1OVfi4x5UGh29yIrytB4Gyg
xedufN7VfQi4caKNP3goeOAWogmj2ai+Xb43eBxCLuRWBxpGm+D8W7d4X/etxC5Wp0k+Ol1X8yZV
pH2tS7Vry7n8KNXY5VxfxbXLDTKjSaWelw50t8UOUynTt1qDPWgbm2Gxm6QR+11twh/d7nP1m1Rm
MhoSstC8eCyjHpcVTX/KtbJ8i5QQGtAEjjYhyfGDu5gH4ZETM3y8/jOuLQxQ9rkVRkDRl+I3CSaA
pl6iWhIrkvmcYoW616JW2geJQ70jHiwPC2vTvT7o2vaaYXk0OSmqXGhgomOP66nld57NZj7FYfGl
8yMKBEPQbDxJ1s44tU1QMHMNn/rA+Xf342aC4yKRXjhB/tksuk8JQpTHqBT5vSQ6/4YKC+yESt/i
Caz0S0hXOYAAEGfXkSWftbR7XyjmfKGC5G+8rKmLx2i0Ascdi9E4RoVIdxlPMeggStmf6hS8Tt/k
oE3pYm9xilaC+PwoomMC5nQGRZ4vA36SadClCl85a9KbLm4oSITyR2HV4605VM3x+vedr59leEMI
A6OVOaUDg3Q+HMZIehfDJPJUJezeYqsDZVhkpbE3+gr/c5xCo7sAQbZH/IqLPyRb9P9B/LKpgtJe
pm9DbnL+A6gcOzyNHOFJlvKYYnL5YQz6kr5cP2xMdW0ro7TL7THfJfBtzkdKsjKkd8xIpKLDPs2w
FpbMujgkhtW+PlEH5kjHH+waGemyjBDn05hkeJZ6kaX20b6xDezeKElildU0JyBt4geayliFApNW
P17/ovMGWXxRmsWIBM4CCMqlFYoaFEkWMHabS+ahlcRs9IVL74PNf612eh6L28Gstox0VjYS4Bm6
jkSL+UW/+I6hUaWc6hq2aRCZ+SmR5d6NdYk3feRLw9vB0vrq2KmS9m4ES46IQaNvvVBWIghoDEqx
5twVQyT7/AObeObZk+Q3Hts0OThj+s4qO1ykJ7U9yKVT3qBvH3oNt/XrdxbohBliSlhHkGdRevYj
q3Z6kbKH48j+ggWsfkxHtaRLlLcbt7C6Okkoqdz5iPZCNjqfZC5Ptj/JWNv0g2V8q/EJvqU1pB7r
Lu1uJtGGXhiY4c5SovxDi/Og6dkxYIlJ1rEZSmy/C2AI1f1NNwyaBwkkxcJszC1gR7HWfKpKLcSW
KDf/6P0p0pAzn7ovGczpnvWc+ts2jaodUcKwXYpEmNvFZnUKx2jLvmJ1ltA45zocjNElLtK2Q5xj
m154tSEVz9LQ36ZIoI1wOtXapbk9SthDDtMD5c9q47GzEoBBD/HUISgBHV5uZBUTwbC2GuEJHKE+
EzjfVVoRNIBPgQcYofr++nFdSauoSM3cijncX+h7tFVshySOwjObklczLMEW5798S6xkJfiRIPIy
eDEU4iV3vm2sqvG7PJSEJ1ctHhZ5kkWYtZXNeFvamGhen9NaLADSOl9iyGnSJj4fDHPV2Ei7iZec
pI/va1uv86dJ+NC3277RHmid4FnWUUrAQpLX9L5PsMO7/iOsEFYAPqBaQP8QDW+KjOc/g4SaQtdp
CqxGxagGZPORaUWhoWz8e3PKtWBXB1r9QdUKPXuwwlGdnbe7YFepQvneCcO6L+JsS8tlJTST1NKZ
IVMHa7gMUGHjpMhzYRYM1LG/z2JcohlKHLIgH/dR3aihi3TNlkrYyqiQeGcMkUNaRWvofCVCNXGw
eJQqrysb8yP85Epz8Tcbn5WoRtSY/oVzl4Rt8f36F1gbVkcRFxoW7Wq2+PmwtV134EaRnu5iW0Zc
FbbOfVLQS9k5mI3skW8GK8FNtXF8V4dFew/YMdU6rqTzYTU5UkLTn7AFzw3no1GpAy8H3Y+B5ddB
eZBF3h7MIRg2hr10kSBYEAdnwU/aj9z95+PKuVIntiqBik84Ww+a0mD93mlO+m2kpv02dmotcVO4
1ad21HPTVZKkSj2/jysVpHmIn6uNDq2nIKyNBCK0gRqPTdy/3KmQgh/XP81KMHh5LM4taD7NMhNS
jCTsS6dHVarOVYx+9dSJxjemhgpGhkViW28FhLUBCeN0/GYEB4Wk88UBR1ZS5EbGSrZKsPZk0eld
nZbRbSYQH9h4SKzsAA4XhYl5C7DlFzugHezGDrnuPd+PjY9Nbb4vyil7sDHu9YaqKw9RFWxlACuX
BppyZHov1Wg2/PkER3qGelJaNG4KCQeWOG0sbLvlNHARgOs/Vk6/VZZeibEQgSFvz++E+e1/PiIm
xPokRFZTuAr7BP5CPIlTaA/0U5PIQZxsUqTwwQr0Prvtp0qXYjevVfXrq3cS3GrUqGk5zzn1Yq0j
ugF+VleVp2QAfEer1lwpsIhjIZ5xh+tjra0xAjj0o9EaIcVbbCInpQLAca68MK67t4GSju8TuUNt
gWbOMZ/KcKNyt7KPoC5ixYDGEWnAUvLV0qltgAThQZgq1RPaerhyDnIcDmhJiviPqvTJ8FDy2yK/
rGQEszoMRD8SaUS/FrenliqxoTa0qiIwMPsQIQZPsXkXX1/NlSOJjCPlanoJGtqhi/AcyU5kOUnZ
eGnSFhC79fE2bqx4FzpJ9fqFpBNF04Ccah5zMaGpGEXWaa3wnNyoKjdIQFYlRWC/ZQV+wOmxDjAM
gv31+a3sFgf3RGhS9PuQGFvOLy66IoM16GlmlD90I46yk44dczaO6qH3N/FpK7sFYY5ZoOqv+30x
np0kCOhXjGe2IvyZyxlIXQFaoJS18bGK5eQpL9QtWu7aJOkz8NCb8wlq5udBoE3zukZpWnjVoFti
zxUbTydW27mToz74IDIV4vH1dX0Jn2fvS9oO0MCgAMNbonm5mKiSGFHajR0VAzVFbqC3EFk49FTA
s9iNOqWIvaqRtfdKZE3JjdJRzz0EYyWOQSeTcuqV7GsIZRWG+i1DoCV9k1QcgxsnbBRlH/R1nD1N
HMpZq0Hz3wRNHvwZilJgu4Ym+33XTfbHtLCzbDc22mAdaCCnwUbuePEpOQ5c44B6gHxTc55//5eG
H++3oTWimhmCQ3mKuae8QatlNy316RQb3XeW4P31Vb0cElY8tYlZVA1CyFKLJJzAIaLaanhV3Njd
3dT0TewaHe9Vl0JBPR2khFzntgVas5UeXoQbOpo0XHi/co3QPVuE8AZFnn4cA8NrYuQd9sHsKh/5
fPuNAzn/O+f7ZlYaoC5BDJ+lBxbhu7GBEagVdi+IivSjOyLevcPcubhBfX3Tb+biYDApeCegA2dK
rbMUNkEjI7daJNGBaObaU4KWxH1da29aKfT3RdZyGV7/fivjzfnmbGaKqwYV2vMto1q4oqvRvIiy
r2LCPYXG+Dg1Uz8BomcPv3O0HPWB64OubBr6ZCSbZACA7JbPiboqZWcMasObhqn8GIxQp0u6D/Rg
K3SCEPS/KxUe6tcHXfmM5Dj0gSk/UJxfpnIFLr5tE8Wm14SV9L4LAI2d4lzCdSYoNw0fV4INbTGi
Da8XUjrazufr2qhtKmO+rnnAgtPSbUSo31e4gfcuaUf8JNtVALRADVTe55WKqLQRxtIfSmHYbzFs
yX6qVYb2ANs00zyoKpPumnLTDUc1UlV0vbRAOuldJNCJ8MPhto1hLbmqkEEtWr4oYleWkL3b8eni
L2aRjJ+vr+Vl5ZkWh4yTFc9+XsnUj86np4cGGRsWZF4ZRPI9YH21d53ByGZkbx3Xbj/YrbHnbVfe
tUaNMqU1GnXsSkNkCVxANCs7Xf+JLstL8080c9EpZ/FWXXbR5UYPa+qTheeANOv3fNSkOURaMEl7
hA9VWhzTxKMkb4AiuJixpz90HjwoMga40+2mWDabXY0xeu3KoNBz10QCu2CDyrp8iCACJLuoieM3
eSWnkVtr5viZereBvzfa8Mm+wFLkeVQttKfSRMeLAhNkcRNNvRMh6m8ocGxgyn+/PufLHY1yBoLl
EEjRRKEIff4RxrSC+DTmpQf9ztyNhZqe6kwAcJj6rd7WZZiACEQDh7cQvfsL0mhVw8wI8rLwVLtu
P4edbsKjMhVscBDSc2VegxundXWH0dfikTBnCCiinE8Oyzfc1AGjeqqI+z0Xe7LT0zrZ24WAVNnl
EG8qWwZjNhn7CcTGKR99fxdaRfQXAuv/nDm7Ny9O79+Lcqwj1NUXv/znH+WP/J2of/wQD1/L/57/
6r//6D/Pf8nf/Ptf9r6Kr2e/2OciEuNT+6Me3/7Arln8y11+/pP/29/8rx8v/8rzWP74x2/fizYX
878WREX+29+/dfPnP34jaZ1xRcTdf1vYz4P8/Scev2b85Xdf82D97/z42oh//GY5v1OT5m00Cwly
suYGbf/j5Xfs3+fnDGQrilS8wuffyYtahP/4TVN+nw0S+B/F5JkkykZq4O//9VsI/c81dvIwuM4Y
b/xrAd78dd3+terBj+LvX/9X3mZvCojyDTMyVTbA/7uWpbkWNXOml+/H3g/0zBSRf1TU4VMXtSAP
cZw7itpXjkkAkSPWx2xvkDzfRhPwsVIecrcA6rNrgwhfAUdvEbJM0/tU0noYu+iHoeqbubmWf4my
QnE7XZ5uK7vMvtaB391Ekp8dFGMSgKF1y63txjwNpP1ovZHpuaLRCzdOjPf4a3yvUqs+pIFaPvI4
4X2VOOJr5PTjgyYXJH6DHx1K+DWVa9Vm/23shXzb5nA09ESSb/MK75667dRdT23wtjQ7Hb/Msj7w
pYlfdqbbqSuDmfXmQzqHWPPJSXQc1q3C/IBwYLvLCqPcaZEs3LGfCi9ve6Ahil/vSofE00R2h2ak
Qfzryo9S7Ih3RaiD01Sr8UPkoEU5ReGIFa7THpwaB7rRxmoul/HYUyFOuFkSIxJWoDhlpuVPSVaE
K3UV2F26dG5vtpbiFlZ37PR0b49ysmsNpTiERhw9B+loczHZrblTrAiV/Dp4i0pAuA+1/KGfWnAQ
Q6Vkpzbo05Ok1sPOEVPwZyrK7AuBx3qLgu54NIt+QoOJnh/mxcN9HjX9IbEK6WDbXYOPcXTKTfWT
PcCiUhokmg0dfZsSHq8LVyE9jLpe3OaTWWIRXyfWocUB+Kj0w3NYxUd7GGs3K5L8CJTywUwQ2UdM
IUS/pJNOkLvvM9b7qFmD5QaB/DzZw97sYx9iaVC7Smto7miLzA3KtHOrzpLc3B6CU5WpT5mptW4W
9fV9K/LkyayJ0FLT5EwxdRAuF9quKFvtNhhK39UntCU7Xy4/YNVbvus6QFkhmKy7CkalRhkOFV0F
rASqD0PvxUNUf2jbpj1ahPy9LpnZycnU9ONLXHhVBHyIvtdFU/wU5+HuPGz+87nI+P/yj5zFy/+v
AiRpy/8cIO+/gin9mq7ESP7aXzHSln+HOjfjOKH10PCZixF/x0jnd4r3dMEB/szN8Nlm6F8xUv6d
ciJaeHM2Cvl67pT/K0bKv/M8heM5q1MrdMmM18XI+Um7jJFUL+VF5bzhxZZ0FV6+qqJUO8yBE3ew
k9s8iW5ymAtuOYSfc7aNPoIBAl6CUmR/Xw3lDbAkUkoq7btWKz4rSnAHaQxMQ/BpLPZWm9za6pdw
bPRj3D6pANvdTsl++tn0LKnjp3Dqn4USA613JsA2ENB0QWISNHgRNlr4WPjBDUY6blHH4cERziNN
lQAV2uSYlnnnhlaeeOXYHNCL/qqHSGTnheVBRL2fytrNlbbcTelPJ0Z9v4ju/W78kgrlVCKrTcnw
WW1MZ6cpfrLDB+lkcshE3L3NXwpu9aewMb8jiPB5lKMfrRPejWpbAYVRP8bddGpr2WuF/Q3dj8HV
EHV0/QEZ+db6I7ZTD2wNBzR8NxCK3cY23aarkA6LkbEJo69FqjwHyCJ75Lc/Gq1/mxa+8sBi5WQZ
6Nk8YTvSevaEenKRFQ+jQ90vCkXrBlA6ezXEbq/qHqE1lQR4ZXKjKPizBLzmcgl5oa4cqzKiNClh
4DrhRuu/aOkKF6daHJaUtwZBY2ekPZYOpniyp8JxE/PR4dF9YybaUUIK+H2CRLQTOZ9r3+j3vqq4
XFKPeSTb+6FMHA/EULIfx1GcClNgEpkMu0EWz9Yk+oPmqJ3gtiy0Y2VNzRFzwuE+NER0qprkSA2z
9Uan7f6YeMz9OfCmwb/re4gT5In4y5N80KST46M1gvD2Li3lN04D1LZUBeJqaVDv7PH/kvclO5Lr
WJZfxIbmYdmSySaf3cM9PGIjeEykREmkRIrT1/exqmqgetNArzsXD5nIF+GDSeS9Z1yXbiwnfhXw
pp8zXk0MQVXFP8ZFZ0Zf/2cqwP/PJxmUff+3Q+x/Lvpr+62H31///Rz7jz/0n0cYkL//fWaR//jv
/3VKkQJnEYYhZO2ATIY0+fZ1/uuYIlX+P4CfIVIJ7C9C3cHO/j+dU1hVcOb9t5OqAI0MzAqjJChl
xLVgRPw/x32JeSGRI7KyG+QeT2pL5iusJTWkivMVfCceW7AjGWCCeZ6N/idLeACj5x5QGHkpyDpy
nEUQcs5otehXPmdJBw9oqshDyqh0vp0Q+zmuV0S2hqx/jAaXOd2gSI/Byq680OlpA/GbuTcFbcxI
ukBAN5vrkhbLzB5pFUHcc9ttMcdsGeyALeJydPaEbIvYPch+jMF31RFDRRQyHbY/kdJmhrg5q/1v
nSHNA1ODxliK42aT3T7TLTlJN4UZE8mm0bXVarg2emypssLx5fNsBijis74GQyKL0a6ydSzV0cH4
OebHHaUJ99BbrfxRasAaVzVMEhVkSFVcxW/l0KL3PQjXv97EUweBfI2SQX6HA+ehR+yV/c5V7ru4
ovSGaiEGy1Bfrx1yw6V8gTtAvuMrLF91vcpHR5C0jWrQlGGETPpCnPO+9FcFxo82C5L/2KnftPkD
tGPVd+jxKlBo0+cYqb0S/XifBTKcOJxs5lODR74A/Y67oIrsi4NEa+3gEW+G8oGhaMkcifqEGl4Q
7sDIPgxElCCYAcr5st24pf6MX5ZuYUBN5W0ytehcRx1b01uTqatmm/huZ+bhYfCEH/owl3eu3h0m
roDz62jV3IPnFMuxF8he7GKK2Ekgo0qHkyMpsnLfYF9a+YfCYTv+U3uF/ouWEJJOjaND+UQm5uhh
jUi5AoQpk+RSDOM+4pNOaX23VcAJf0V7Np+qWwBgNMzz2U85vTNJtrbUFfWb2aMJmDDzlcAFN6AF
ART3027z4aCSam6VL8um8qRuWG35M5KAN9tEaOL4WcG8dnQiGdE9TxnKAjNBZRuRPGKNg2FeHVLU
G8N7RZAdVvr04qZ9+56oVSxtKPymm36N2PtcKfsMN+o4QEYRhm9hc2Zvidy0+7egjlB3eYqUiZcl
L3kbElQzPq0+xcfZ4Y5fRY/sXtsz3G/KnxFdklQHnbq5nWJUgN/H20w6FuZteDDzVOCBGdEZfrdw
/BV3w4a1B0AIobhn+5uooGo4mSotu3nY8V1ugxEfhZgX8zUj1fUYsSice+tzdgUAGod2SWyf/MUb
DBp+cf11xkdH7lkvMnXOfDAZngnY+huXjNvHDOENe0YxKEL0tj7tVJmqI9KKguxWmZm/cHKm32vk
fJ6TXJNPs++8RwV1ED32IzE9IO9veqsBnUMivsPg1tc7OwrMNXg4d2wwSLQJ6okz8EZ3G1syhFHv
PdTTdJfaNWQtUX5uEV9Rd/Vu9/VQ9gsNbaAgeBrsLmmHjJrqHCxEg8YhtbHp95RXD5mMafQSRbsd
GlRTl/Q3nMPb9ykFnn9XibVyZ0qQPHL0CFTkHRK4U0inEOh/tski4tb1JOnvXTZMD6aqhldsOOL7
aqh41z6x3z2HsYkj9CY64JCgbbolHP0/VLB4BIaUVXMHOH/rYh7112DgEw0Fp89mAo18orsqaDtW
SPFriLSk3UdS3Qv0mTzc4vd0ayAXeEA3hPmOeBv8p7FSQ/JVMsMPZQqrGB4IXz6WGTbrZusLdxS7
KR/gY63WQzZXi4DULl33Zvdl35o9bJi19q1qFyRsPVYRn8ESiyxBMj5Zkp9bFkzd5X4lsosFzg5E
shD5BLJFZ626hTaRGam6DXJZOI57XIuHejBj+WBXk38g/wEfVALTnoI42mMycmuiHhYS16Zxrnf5
j2QT43OQFDaInhcoUMmFi/MmheSmvye9m99E4dX9uPUOJVs1epoVgTwtmvL4la0se1oI7T+Wfl7J
vwBhJT+4BWMWMN+ZFgvOW3RkssRPPYJ6eJ+0cPPlSKYV8+B2eliMCP2HgvEe8kdfR+vzCgPF2kB3
qsTR2kTbFyA1Y3FOFotSlWHIfwZRMtnia9iohVwFTcfFPK7nhTmoJhaKjy9dYnaockMyyOAyktYY
hA3aOhu88cNroVFiGWDK5T8QHTRcgX5sKIHsRelaidSblyKXfm6x/OiDiXz0IrD+VO2059kLsjRw
klfS0x9lvtj3tYdldGhQrRj+KhXnnwzn0oqcMBfhY56mU3R7mSADr+ajwuvJO2jKkqrJNR6SZtRq
fJI5xsaudyN7oHu2G9xwxtadSUotYVeCIOpcr5OIzkqUaMyqhg3gK/6kFr/WAhrBU6Rn3L4JH+k5
gS47PisTuQF61j2Zmhr/n4wbAgdn1aAWccT1rvJMTXEzUjfM9bd63TPUC1OoD7cNNSgIltXFhtSz
KlluE+3WzycEWYlwBe1on6pBVMuhn8gij67IFb6jHWd8sWDVRAwk2FUQACxl7BDDXHaEGCQcd40j
AmpcNG/OKCbZ2zIaRXzMeGyulVLwBUJ9WtAL3SMmgDfrOfplRRzxFbmruKDbfmI9mMxpj5/dHGHB
8oqW9gkzk8fxN04nC8GFPNBpwMwzAtH/QlxqVp2Y2OG8DqirIqJxyxif0+UWAWNqjt8Nx0W4tMOC
je29nubadSuBqr7Vth/bbExkfYTdjz8SO08VcBa/FvihFjRDb0gTXS4xG2nUYHxU9oQr114I5Ihz
G5Ms63An4WMCAUqxa+m8EijxYGq7rkVf64vMEdjRrLnLfi8xknPPtKyhqG9Hr83rzmc7PURRzZ8R
qxJYkyboUzojIULkjUDV2EvCpMzbfK9xcsdLNn5P8J7Hrcpw07733EffIhnwre1jVr9HW8DTW07T
8soYNLDWTOTHmA61fOiNybcnhqOqnTJ925pnhKQ1OgQ+dEmSmOfVhhmXMbdp2VYlL4fvACDpr3no
gY/3el+21nPglfc7SfblDhpfQGZm23LcU2tU7E1NSfoHf1PdhNwNy2slIPk7uZJiKrkl3n4Ku0XQ
OfFIr+NBRhZZXtCcBoegmtRfNIGjpRsURNstA0tQNAAbZcDaGca0SXHL/ZR7OaJRRFFHjug+cvOr
STWdmmKG4uYNWZD2TxgG/4mcQJyQi3F6P/J4DRDbTpApNZusixdDVpufFIule/ej7qFyz0ONx1eG
sT72KRLJj6Pd6nt8xFhtLeHFecNL9RKITL5cIWXfDQbimBaSDZTZgjKGlC8lO58QQbdUpNn2bB3w
4Jc4wocsM0VXMWhcMOfClHLdCocsCj5XtbjbojUlK/IEQOdszV7bXgA+gDcapuTCfvN7xv+oUinS
lm4iB4UAaNJOCxqwWnRASozgVldv0HCS+Lo4tEIdoPhexNEso+Qtgpqi9NGHHqPJBKLwFlJZbQ9i
oiUu7RpZiw86zsTXvvECMwh+fPRwxgn9ZfhG9XO+MNZfdS6jk590/7rh6clPIp9L+bXqeQj0MO/V
0qEWKFpfkf0Z1pcpFAGHZHCcxK1JqrUugMCk+fsKTI+2Sb6xO4Ve+ao1UJ/Op7R2Lmr6bR5WQCaV
/dWDxIyvDuakpZXr4odmF6Z+16yuCUyVS3KfY+RKmwAGB7xWgMi1iy36r6D6XuF/tdrSqilwJfEj
pWir6hCYiRx/M9XuisZze+rTXJaoP+xnjoAoZ8KrdgodZgsJFXy7MRI9MdSDF8uLaIiOa4YTHx+H
ye/7aYxzPBaJ5UcUb8t/w8QJgA+oZ78hg66Im7qW9HHc93T4UZAQp02SLZA+VjmCRp45QjeyI63s
yq7lklS/Zj2JtUEsVX8tp3nMmnXTkna4lYuhhVSM/UyXxZI7XLupxLUPPfRzNUTp3w0rImiAZNwf
Voc94VKuutzvokDolwO8cxfMVrzMIyHDEZI4ZpqqssMD1s61lfjbdSOESvBaeIFF4DKFoc7uE1st
8R1KjmR62JUgf2QCP/W12mnEf4GtWsyfiPbz3oxySzfRiMFi4rTF/MuP1p/YaqY7s6XDtZgYw6BG
6a+S35RGWs3599RV6PobweR+kDIUBn+LmF8KM5Qf+JmjrSkkzoNbrN7qcTbdYKlsRitLs/ZCv5sI
MvAHmK3qssOpBNCdkm1OH+Ka5P5YDm5aP2xaqOEb31PDDghwj/mrQ8jKdp2jYgC1Kyh2vnYJSJC4
OGqj6ME6PA+ddIoC0u5XzHcFLrPPdBSKnrIi89+yJUSILouJ1U2xVaN5TFzR/9wT/JI7YxjYvGbe
g6enMCQ5KhpFObq/NtIyf3cFqpzQFu6Qgqlzcxr8Sl/3UEYfyGBI3mdT7Jc5GoL8yFYSDluR6B8p
7qfqZdyWsDemQvEFGYH/wQzHw83VVq0wrGoB3kfYmFYXWqZA0JZKZi3ESfOTKyg/l9tSnVBPgjSQ
jJUn6A/6hxhcTRv1PP4g0TzjqVSI2mvKZVU4dHaDvExzq6XOS6TqNwXWt+ciFMha3YaQ6gY8dRpO
6zDw0PHCRVOzchXRrhjL+gGz7v4DYyijzX7LG4hWD1+axhTULMuc1xR3V1IeMT2jW2ettqJsezBs
a4tLEG808rLE9J3hWVgeZB5jpXAKKy+A/4DhokIm+re5n5U/QvWT3Mz8hWmRyjWe+gWVYzOp+G+B
mR8iUzq/uWjpo8fRoVW3HOriydl4fchiONcAkMwlFnKP6KWijOb+q4onbC4JrBdPiJaMW7ZX4Nhy
kblHiwz6/YdIPb3mY7Vek8mX7A6VJMj6RPTXn4AwzLLTPp4fb/WwJ1dTeVN+wiXWVgtwn0MoeXhd
INwwAIKH2rdF7fQbd6OsG9TKj+CsliCSVjOm/oScbe99WpriCssby1rJo9VifSzr9wKiiredpXML
CBydrSFkEW16su30tGeL/8pR9/ZGbBZ/DJ5QVJgEtPRNAr3QokrM0DjLYN8wK2L4kmQMj8ot+ERD
pX2rEq56TJdFhnltopiCQePtiO52ozmRhdknD7c+rJ9oKz+UgyYotvGqumjm0g6Vq8zd78me9y30
68uOpyRBjhKWiLgdoAxN2z0eYKSQSkWNYj3hn/lI8MGhrWurII7F7P8Sr5hin7FUV/3fxYz0k9oc
O6fDU3qFzlu8jkkPl5/G5b8cMAfq5Ukg5w3ArJvqpINEJLoisiPaTpgF5G/kuWTlpyYGdpsRuZLZ
PaFQO2NVTR44tlb3ihst/7mmY3SBez8dAOkP8+dSi8pft3gbWiRV1S8Vkn/RgQBa7a0KyVp03DuR
n6kitmzDYPe73PcMv2wriuzSl4v4DJBbrY3cBmjlwg5abZgUNh7I1HG5Mdz451Cb6t3VeLk6ZTM/
QetfanNZfEluCXbEfKESJX1ICwIuGJHyj9B9mN8hy+R0EsCUOqpreioHQ79T2Udzg+Zlj26wGGwe
NbBAa/Tbh3ZCOu3bbJMNnjfqVFPvg1SA0EV5xH1fxyfkzARwnwhYOw5oSKeYTFHs8xLBTbsewo5m
obdpXPDkxJpY1Nn7lVnczWuR7xcGOewTLArTww48nr0NcS3bGI9Y+gUZwnY3mKFKmnwEK3SNEZ38
lkaYffC2jDDiUn7JaNm/5ASZw1BwI8TeCRTrnUnE+UFDBXit83EBYbMn4ui84O8ksPk8z0jpagJo
CQCFtkw97uVy/Tn31RR/6KK0SPNUgIFxWGS3aKDU6suOo2puh+kGR7RyrCt8qa3uT7gr6zeILGBh
jsZJ2IbvU3jpNRt/kj7HeXuDGx62fsLyD3HkpI/w7Y34lwtizgTVtPh12Yr8wEi1zBdY8JY/EpfZ
AQYzSWGl2bCtE7JdWQYdDcR1QCExOdSivyL0DcVUgBPjBwQJmbxbkYJqpyaLIR59L/Uk9yceiAv/
hLDuucKt5B/H4IGGobIHY82cLo+hJ8x8H8dI+lYymx18GREEmuXTgJ62MBd2QwgvzqhHpLrqCQpQ
wCZSI8P/PWVDtjZF6vZlaHBIoQe9nJRHy9FACmC+SbH9lcsc/WQ1crCPcotmVNlnKlammThP6peg
YnSrkr7OymchM60PKFrQR/ShYEvOoLT78ENRPkI1Dvp4yw2I6mKAABC0iFrui1kiXju2e9+mQCn/
jEBZ+AEKC2OPdg/R2Iixru8x5MtzgWRaf0Sks3/Cq+zf5763ryhkAxKwDZZl2MlLVBJEzE/HWIrs
5FHykN00SSBiemJoNy5p9unKgt/zYb+dgoVCg1Ps8YB0FvGV1RlJiujLdcCh3CUZ8KodBmanz5Um
M28MnIvPaeL1O5ssqP86VBm/QJ0k63bN+uHbzMwGkt/vpj5sKGh2h22bC3M/sEU30kTRz0nxIev0
soz72Stv7LuPq/2nkdX8aQXkGzNLQRdmU4RhdUv9lUQuB54E0/078xpn5h6tke/StarOQ5Hx5SB6
VaM/UWG+f+k5gcqAelbyl2yqAb8RWuPwdvVafUEbj59NUD1QnAKTfEq4RHRaIZefYV3oPYh1fxhR
ltjVWqYtL1BM2ipT2LQBBpKfUffqIJcAFs6xMZX8zw7m/wgwjZ0m1F+eqlST+2XX7mxgSb4UW5w/
GVFHP2/xa/f4ueQTSxNyNizkd6NYkvKE+hqynwpP8r9LJaalmYz2sOAU8uTTnv4dVJW98zUs7AHN
Tc40yvoeoTrT8nJLmDj3Wi9YrutNXWOVghalCbGiiSCPmxuhbAlKlQwAFNIpAVO5OVb9TqeQ/UIQ
kLqkgGcva1Fi2B5uJsmU+/FjWLOwoCvOGj0e4yKInwnAeLxGpYhfwC6y4QpIU2TXAdWFI2oX99J1
9TLE1WHWo0L2v4Gtra48yNCE1SE96kQm02nKEEUNHAAik8NEWIbLXwiP2T7OWH3X+7T4vhQ9yVqX
IeIef2gk9/uYruVfAI2zwg1a1UNLkqg3x5nvgJ43nGYNIh/qk3WYeVPi5COF/BKJlZiv7BHaNXRw
jCQNoA6yYgXVQla8cntBX8y4ayTgFouxXQiyGLBG6ARwe5VMz8Lv+2fvE/ptWGFwwLHFQETkSIkv
DjlkhvtzxvbxUBkMffDuyQwZzcOE3KFnE9vyJUct3PaYyXnOUT/iWfQP517/GfK9ENeiHKsHA1vV
MxB2fATpTM4bhTYfFve0YI3os+SaD2jo+lGyqfra83J66Cf0yuWwZH3WiE5SbagrTKgB8TDnOEX+
62HD4Dkfjb3BlpGydjnjoCH3nqt5Qd9nr5HjpRl/KkI1vUyO+eUKYd2cwf8jq68Ur3fcoXmmxy0D
JdVhkD0/QrlcHUA0BVzgyBorW2QOxqoJei3Qtsl5hbtlyUTVCo+YJZQ7JJV70yXlpxk+i6tfJ/UV
gsfLm3GIY2hSkOpQM5Ke85rUiGwoyHA3OSSzHMBhqJ9MV+iMsZ2B3PuIJrYNhQeZHi9VHTzSKO3m
j7JKyd899YBTzIKDNAwbQBms2eD5lxlZaA3mff+rwpBzP0SKAOsl0j3FZsp+02QX57CS/RXnChIe
s2nuj9D99Pd5QsapgzRyZSc1rtmETFAABV0u97Hlk5fja7DLWHYmtSo5QiYJmAAm/bF1VTS9bzs8
3bNK63/RqKNXKnLxfaKBHcfR1PL7gCx8YFYzmXkXuTl/URVJBA6QOPq3ZYV/AHSeimtqEszdCHPU
DqfhlInzinzuucWiE2RbeyBvL4BG3IY5gtHnUjKu7iZfK3fHlGHsgllGP6U1SapvC1rY1+c8RoER
7v2aFM+wvtUnwB1pdfJDuWK1F7m901CumIZWfUlPFTVLO2ZIyWpgL1jywwbaZcdatfX0pFGLRHEI
96C7Cp7fUkv3Kv2B2Lq17KZkRqnPGJCHeBAxSbOGwyMUQ2yR6x2ZQrj+7rYhmkMLhE+B+geQqTFi
eplnDxYz8u8+VOvwOG3GiksmEU17wD6MZNtywYOII4+z73W2KhAwxOxvqRxN3CwTKQ5YKLF1DRkR
eL49iKHC8PGNwT+Ilg7IIzDzjpU5FOlmOuyEqMpqcmBy4VBBQwdMmqTwMjVQcfYZTBSFH+smJ7Ud
TOvRprW0BVvtyeLtfwtRBb0dw9c36JeFr6UtNaF4knnyq05v3asbW8tP/Nn9FSXX8uKQ1nYCt7R/
hUQn36Na+W/VeKOpsh4u3oanVEMiJxGZiQnJueUKr3qYPiZbW3JflQtbX/KMgvVMhj0pQNQVcJpz
WUBbJsxyRfHtvBxCUOW9NyvUjpghhXxZ6oqUZ9knipz6GfkCjR1kuf/oVZ+InxlVYf4b0EGItI6y
xPqfxcO4HFcu+fSS1raybWB1PODW59r+2ZZamjb0e1Z11iF7pnVg8MBm5qA6Wt/X/W/gVIDLMLBY
CK1QkH0W+HU2kHXahz7nmj16W8ANj6sGqNTOdtzwqVrirop9Pv0o1Fp8JdpjOatdzM+wJ26/hAeH
0mTjLiFT0oKH8bIBJqcX7OEwmYzJPrQ5bFUUTOE2HhxqUR6mAvW8cE/tObofKiOewDdE8SmVQEW+
4aIpN6A8RTlBKZgONx2iEPs7lAd9uEZwYp1yb1zxSDWMmR3yCvJ4btKgpXlIkqGoLzEQRnWsuLph
68A93gee4CkN1Oz/nExCclVmEeyKDzW7A9kQQx8Iz8V+UFyH7FBP+Rx/c4UR7mrFut5uZS9+9GDm
gZP+B+B++04DRADJro8OjZ/2DTmvSQfNhv+UM8di5IdUseuE08Jc3DrY+II8HHYpVuILsHXAKdJq
tvwXwHXS7bVM3KEWMslOBSLnH0KeDg7LkbQHvuvy9ilgl98A2iKovI5ffTERpIgzvNVVmZtzMq1Z
t0cRtKSYOkWDXIr6rZdrqb7BVOmrDu6ugTxsaHOfLnFBUATqTNzZKY7uwMjK7x5VdHh7nfEo1oz5
Gj/EFlomjnBTcxBYHzAHe58XB8KcOkRbZnkLEe/0rl1EIqi9RJ8fJrBDHJdNTj+d4OsdRnEQZy7b
Ro9mR1lM70nlw1e0w6E8FlAsfODe6+FTB0MxD/cOCbQhPmO4iWzUFBmw6E86zbfCnildi6eA7Qqb
PezM/gh70T68YVMtkwYVp2ix6CkwHTiOkZkXfioV0twfQBfJ4Z7ubt47zBFjXXSox8MWdz/vSWXH
LtukIeoY4mUr6tMoirr/UZbGoo6dcKWzX24TJG0wsACD0UA7zUvEcE+EA90V7OaOi4GVQCu1DNds
izOF059m+X7HzKQr0QmKgMHlwvBm2k+eDzR5FsKUw2cx9H6CCEBhBZ0hvh1hJxQhichjAheMP6hi
NfrkRU49lKojj04hjlYA3uBp6h+J2muhWwgdsPK2Pomk7Qgku1CwDKqsQeMCmD7abJeQ4IyI6Hxb
QcBw8LscHNC3OOW077FAK2D2V8EkgcJM5HmGrGcjLZoeWhOmgbBDsmHeW5HiARsGcNY8tufcE0x4
j8uYluLXgqcGU753QXQDRgSNobhMgCXhcclyez/1mBZAMIEsw4oADHt9nl3O3LPhbISkcV2nnh6Y
hSwHkVMQvpu9SdVEx7FxEjDbmWB3FU2M8OSdn+gwxRiSHcD5uK1mr/czA2Tt2j0zfLjjiVjZE04O
jXka1C7owFnzMZYtn5WweYtfo4JUkcSrSJoEcdFKHmvkpQt+7ScnBUHwpDblX5GVW/keV/Cq3GOR
XefOLgWKTPiIgqJ2AIQd7tZ+n3A9Rn0Va7x/wJc/BBln3SHQfkJKdzbgcFtySEcucqUxfwSQhi7I
Wm/WXgKrdH8SU1/XfzeIdmZ1gIIpF+Jc14VID5nPfZ23zOU3OZCgDGt9B/LKlsht4nMeQ11DgAmC
JqY1BgnmKmzqzk/jmJ5ZOSB5GgIyjXwTSKuxiTbQjwx/UGgBFRaG9UUpgeG5n5P8NLmI5fZVcUnj
8FZHW5qfIKUBF49JSWfRiQGNSTGNQ2JyiyZbkSzclAFql1aUy2haXWV6v3NkZWPHesi3ygvYCy3O
ZU2dP+lCRGm38cnwdt0oBxyFDCxfnaJtKLb+hLPBRuq8RXiJDoqsoIMnRLLYv6Bgpo0e02on9Iif
L98uDJ196sXawUX/xqonwLbxVshfK0WDNfmXD6sGA4zU5QwkFoblW7Rfis69cW5KGVHcRFGOG5S0
DvgG+bshAkscKgs73WmCvmQ7EuYjC0gYUDBIOeB6jaQeRUjplOM7ZskGY5epfEEeR+W5aF2Ief1c
p/WCa5RJRHbLVkk7ijdEbYv6H1HF4M9sk5G4n4YZE2re64Diz2RgyddYzBHIrgJoVnxHuSIJqNR8
K/+pufS8wTm4zF0CcFnxAw9Jsjfr5Pj+ACvn8i1KsCy3m4iRCjG6SIuj177KuWqAu8MmCPqYcRqL
S3BQInzbUz33uuOM5OMjB1ifoCcTREG3l/MQnYgQsu6gDdvpp5gwBF0yRhz5eeMIiovChV3+wPF4
6xG1k+QfPSn99qhWWRKYEFRMTVtNkoa7enbKLoCkEyGP+4CzDrfFPjpzWyaq5FgFOkgBzWvFwrFW
SB44TNvkCa7KwNxXVSia/NAAQ/N7AFEYnps6whXwNmUFmU4LlgfiTnEsVYDlIagxTDixShDJYAXR
Yg43BvQ+ME3yPZIFwPx5njaICaJKL8cyxHRaux1jb30FliP0JWA+Dp8yw157XUm/kwhaqm2tD9J4
6S7Q6STrg9kR5/gP//RYtKLMCv2IbAocCxdAI1jOnIjhh5oTjycSq09fjRc7zgs5DsDC+iPEiXx6
jURE23lHWA6WY4zDAlAfcQZbRTrZCktMj1/N4wL6qv5eLGL1dbsXxqurLWk6XxWkC/0JwWqSPLsC
/+NcRggOGZsxUn5UTbaKCjNWzaAgeNZIhlnbkG0URaybT7b+Ulgq5uNkke37JhfEOr7i/ICo4gSe
PcyvI5/ZhPDsQeM4V9M8+3tKkHKN2dsMs2/juVz2j2xCHM9fM7OI/i3kuvNXnMgCTJTMVH/YcNYk
9xvRa3YEUMn1B1awiiI+EgjTV7n1GFWOPAE29YSH3K7vwcl6gqHbZpt73RnT2f0UW607jJjgzzwK
n2PeINbJz59+EGBRvRg9RbzJLlHGkOmEx/+y0kmzNJGuXnIwAYUEx/JUUpMoSEzGHN/k0//i6My2
5NSxIPpFrMUkBK9JzjVPdpVfWL5lm1GAQCDg63tnv7p921WZDDoRO+JUq8rCMeXMqpf2othhsBwj
Y9yhPSAH6vn33HsGxIwzzJRxPU1eX2OcrmtR3SGDFLOG4CJw8LRuMd/TboM0KYvvOi63eX6ap25p
vv2MVQQ+MlTZmShtZs79wb0X12Lh9IJqlZZas3vXr10WIXiTjJwD608mvCjfq2mkbCoVmtewaLbe
P9mbPf/m113cn4uJNyksztI0VGG0ydBWX9G8ZX1/iEsLrbmD05i35Vi7+DxLyserg4dceFP4yBSl
Gg0rA7jx3MH1eWAfoFv1Gfykb27lxTL/zHx/tfWhN2rNsfTnMeKwOs8yXo5jON16hADqXqp5KqId
aUoXjyWCrFu0Vh+U1q3ebtjG4E9hi+FrportRTlFZHdB4Zj7SfdRuBdhRLimHdwqeWTrTwCwq1gd
PEFFmE2dMgIb22GIVcCorVAAzSFyB7cj8VDPxWvmB4N3TDJTq79mRvZ7guXy7Zc/WT/h/aPzULIk
XDLn7ZIti9QJZHLiot1qzysZaakru/eWIXxcVFceh4wtpThGDlBnWQPM0YwxM1c6JUluxwuH53bM
knMWazz0wejivLXb8LjAhZFI84xJkQ+7vbF1nu+aym6vYZWHT8WIbYUVo6uvgSazUzkH0VVQGBGi
Zw7BxROO8xVFIf955qDwRFuW/+inhGJi6oJ/c9wMTyM7o+88vo3UnXuxpgtvouPUYfpFrQivgyua
vbNVG77OWAbPLVGkp6JwHH/XbJOb7Jw6izAWV/GYL0O794MteCDVzd4uFu5Fly6e1Zu7LH4aLa18
9f3C2c1b0jUpUq2vGbpXAD+eED9aJuODrLbpU4IRpx27UE5S9fm+13FJWxphVof+RQPONvRvDE0t
4pnjFZiySZvdK4/97mQKWAuG4Nh8VhUlr45sl3+uzKP1CWsn54Q2UCpc1FnxZxxtY1IaUprb07Lw
v5twG9aUasD8pCMqUY/8feDOvJDcFaJ8jKeg+qXyCbLFG0bxATALlxGuEacDSiAvQ9TG1GwW2T1h
HyRGJwdMoT2RWglnCL2U52sPbNlNIDSZIfUwge+x3qZSh0k0/rn6P5uLrJ4g/C+Nv+Ol4D4GC2Pn
jl5g+Vz4JTZaV9vh3TXE6fAOhuIhqBfr75KSCzEfGvVAj4eqLh40SRoHWRtgisqt3/md49s0Hlge
lzjr+hiZGVJCCppec4qjvdaA4vBS8bk0NHnGImtvPUeIFOfW6uhUr3GO2ybBuem1Y6amGxwEtMGX
T4ugLpnUF3B4QSYY7hbR5DRERfiFlFUfg7FaTkG8xUdcMsTCiSrTdLFVeVlgMp7YPNYS2ys4rVdz
tKFPQrGae+pzFWpbrd4aB9MexSDexF5q0dyZtWTa1W28ozto8FKLuYtQWSgYr6ieJqYaqmZxdLYF
kIAtH9sx89GNUkHQ/oBTKNpHFMngzvohLkW96njv+H3s7Bnmmz00YXApg5qdZG5NS6pGnL1kPHsu
kxn6M70g5lJoVMmmVdNdyR9+As+2b+XEcBpv7JqdDaowM0NcnEsV2Cdta6JKcZE8uFtmwb6SpH70
ZosG7UaRfKXOG6QsEE54pvbFuWZyCf9zUXhowWeHWR9eVr+r3GMA4PDRZU7zToNi9+G3a3L1l8E/
NKOHMeqtW37m1Iqrkc1k8+/NFP+QjeWQuVW7MDfedt8jndxPtqK4wi/ZFm/Lon8owVk+Y62lfxhU
HRxaFcVeegs4xOfQJENNF7Sor8QHuAu9SamnoTEARTEvmSLkct+pxSvuB3CW8mgab2RpXzxN1xDi
JeXgV9I9PCzmscbR+2wDYP5Fiu7MYNweh3XrMFATn9KH2bSs6LX1XZmN+ZpWnDYOg5PUD6wdJEyJ
fRA9Gl5OsJ34nLwl8KTOLLTjdotak70jRW/3ExP6p3HD5oqrzYJRYNJ8F3Sog7kPTcz+l/k56WOW
GlaBSEdk2qOgEPsx5Ih6nzRUGYZbs1Es53Fwfh6t0QMRAl29dTK2z5LvIeWt7edHj2fO3xWWtT/4
1AOeNKjcb85fyXpu/dbdd1XuvLYEO84EARludyoaq3TTS/mz4j37VTas1+N945BoC13cNhZ7WYbq
JlrK/WzNjJUfie9+yLK3oh+I6C4cXFBaRp345wDXo2EF4jgvB6SQsN1LvK1nBifLPCDUxwgrfBf0
QfI+xb4RlxEt6zQREe2e6CJA+rZJuHzkGY3UOTEXDIo+efHQkC7uQsFmh5HQEyAeY++4Zm54ytGb
/wJgCvG8LKN5Q4EcnWNe6inZT5xdLfco3Uj7ba3CfJ+N7HkYtGr/Cm+bL0UknCvv/2p4pyInSPZz
6eruUo2Auode9vG7hMP0qbpYPMaIsij4V2fh+zc7L3qk+2IM4La88b+Zvo2PGxERE4zZikuXFepQ
5nWrTq5OivWU+5m7fSrTywpNcuG/P/PBN8Ee/Syc/uRL4WOrNSU+IM4+tI+7+CRDKumyA3uFlT44
YdKMFr+jCzkMFslYtU8mq2bWt0Ii1i+Zi/dwm/C9LJI7Ma2MkZmbJ8Edrzsb8jSWCtAgWyfL4ciB
VxmBu5ty74a9D4astjKfWAfNGo6ZE+Ni0MyCVZT3MT8cKAI+ocUw5m//BCRXnFbqSU93nMCSbNdP
UfAslmzqXpykoZbCkfEQXzokrpABkmfhlbcg6T0xQYBkrPdjBUEeJ5yeHLvAL085yraTi6H5UThe
VgDWgc8fDQ8d4oVmmsqdZP6DRUyS8SssJYNi3AXiSDtsb/7MDIVpk7TaXHl2Ob9djhr0xomJ397p
OPyMgJ/cXJqHyK7Wcz0BcearPIZVKItzxj6+K2J/+ZKrW2CEyg0Cmb3RWv+MixKiYbNOotKCQhrE
USfGkOU9xRFYItKWdxN8ZrXLqvBGHi5+pvVdmdtRvhchH8NJ+Fui/6l5rh3QAT5/zqqax/45MaOW
v9BqCYsrAfSqpCQBata+qX+MlGgsp8Ti0u5N3opjDuOrv8nU9Ia3NRUXr/2ASHiP+TK1qAzLKL29
WjrZXVZTEGo6uJMh6ZaKdRDiggo5vDOU+gWhj7q9UipYF7Dprjc+F0trCMr3me1AqjTv/x+mUjIg
80pS4VvQlvTbZVE4XwjVLcmKgpYToN0NfpmcOYM4lFaxkpVNna7tSpRiyYLzfudI9MiWfEVG3q0/
1EtgsyfcUecozFB/UxXTgKu7rvqdb+xAxBlDQ6FHU1ALUC/tq5zbheadipS/rdsxORde2R2nya2X
ewfxNcO/qJvyQNhstN8klxdWpFSZuuuXsJIvGfjNXwBkW10io/SCY8cL+haPI3zRsQ6NpXYjv9xW
I+MtbnSm9KP6WzmjvWKuRaxxTdz1Hvr3rztKGoJPlWRj8Ne2DGTokL8EZaYRnGqf5uEm+ZklrhcP
Pu0U7iOIVVekBR9g/q23UIynyZEjmzhshTMLRbiyXzRYiyxi8VlHIy8lDDk5vfMUMsqmEdkG96hU
mDlgMP68MAcToQLNquOkKZ9bi998Uslm1KdjKBvna6Nqsj7OiyzXXyV7bOWu5tjep0r5M2ktX5OB
pZPA/N1koqnkUS3rHXiAAOSgnW8AOwRjb2WpE1rMIsaRaW8Y2u+eCPByBxctyXckuRHOB1mPxFcc
Zuyc/OkxH7eHvjbgPoMtYVhWELD6oWiLst27M/sukSw3M3Yn+hUX/8BCiCziLDo2CT405P1yLgc6
hQz9Y6L9T28GMe9qF5jMbG8jX41XwUbhbKPa2+2kCxiw1aFi7W6+suzpLpJsL9iOHLumzd/rDOUb
OIVVGstjMZLW6lIMwlBLEB4ThgR40MHbKRUeNDBKp9vso5Kd5tE49uNbMOVNdaBX2OMy5vQSlT2+
xzw0l7o24ffGJ9XwT7luvhyEjp3hq6Woet6JDYt+APkPgJoGGa+AS4UM6MgYbd+aQzE7ynJLqHBt
KVMKLf/s5IvKezBTvzgvbldUUfiBWFVFBzceiuRUhojrTEihGaCjV9ENmhUnBMrucyhlk+0bEqTq
n6kLz//2kgIf89DSNs1nLvBV4NlfdKPy4Mrg61EmJRF2Xvyxh0ftCPjbu6Xk43kbEMOXQwj5OlHZ
VIcXUYNA7dzupk9pu7hHb0AghY5f2Ie0Nn13cchcUWEv8jSe8aaucPpQhOzP+a5xFfc1LFKw9zkw
kWmy1VUWmXWPQ9KGx0BL774Da59/D73hGXQYgyobjqKYrJcclzAceYmSShM34WMt7KXvC+GkPj9f
TS7Cif5sVUccZ6O06Zd0jDnNdlvLkx8oKZCKEDK4SFe89WYooltS1fG8NF/jeVdWdjpSSTwsqD18
AQcRTuZhaIg98lDo2hcQ2Ozq96J7W0Fj2RXHPPVIVaf+NCPWwL7zu3A3TzlJXoza3j4FzgAluw6R
B/4EATtd4C22uzoICJXA4jYFQTFek0jEKATzjvVWXXXS7jDwR/VmLkNTVE91MjKEmcUvn1H3o+6O
HegzV75ryxeW+5C/F9JdWYALk8IQjW0aYInOKeLf6D61E0bqzfqEWK+Zgl97CgIJuzZDkG4wef4u
b+Kq5cYea/cSFJ0fHxTBGH1sI/z5VGZFv++lX/5ktVmT2mSKPWaYGietATZ3HqOtGU/NBMV2CMus
c/e0afHM0CiuaRmjtVA9MFID3IZeMT1sI+VfKVE31urasMaKIki08OtydkvY6uL077JQcZ5OpHN4
Dups3C6KYmmPArHE/l47sgZkcKB0KCwpPnxWgXapaxzWvgCcqOGOCoeYIOiW7HU9l/O+Z2PkBbE3
KI4Ztetp4BTYbawc0T8iS5cA4eJp/VsIErt3WibzqyqsGC9SbPO7ZyOJyOJM1Un0WdEdbxXm3VFJ
E55pZPMXxmdPhU8jSsozHRX6qkOrxaOWZrhWNLDsRMGpms7Y5eJuTXKxZowuImrENx1IFn2CuoA0
pMf2memYrysts0kNh4hkx7ec8uqsSGOeuVVYr+0VlgPYiOh2LVdmuwttVz5BzXrYkod+ABI8awci
5ugGNGoBnTn4pA5kK7hMZjHWVVKIk6Qo7OCWnFN5ac76r8kXRltm+Ajlj/K8vafL/q5Cl+du7o3z
lRTYNm+egnXaZ/OI4BESaSO/UWAb8572GRpac+qNLNnRMY9YvSbvOTXNtV8dfAFCgFqQTJeOWvB6
n3AceBuSClUn0Bn6l5ITx8teUceDQ5c8dXbMOF4TtNzNZRC9rF5FjG9Z1vbQtLm77rrJmZ4zp6qO
W+2o6zpnw8GGM9zRRImVIvyYOkMOZdjOg3lcm5pcC7edZuJspN17czXshebggV8s9XEVvnrSXHNp
gMC5Zwt3WV+Hxs/2HlyvA+fvwG5GiOYFhrEJPiYeTKweMjI8FbED3lSWc3Sz3/MJBThooIoQejr3
MsSmcvaRoxOwginrTxv219UBzeHsPREAPkLDADhvsuL2LeuuS29LEokuVT5QYOEa/GR/isR6LgHE
yVvbKeaU4YfJnv3jy9m41jvWQY1OVniZ84egOKsEmqj4JQaY3N2WucHFn0aAmHaUndz5qIloLEH2
KyRX9COs1eSkA9TUlYTZrfFo0gc3bJPqy9CE9SZ8UW4QArgUP7TjLZdRh15wbHGLmAxLPzE7rg5q
AURZNH+caYqedbY5zVkRAXbTNnCAgfvafitNbjAk9PjCxtR6r6CZ27QYF7iG3lF9qnFoLxoz97mq
1+HZmKDJXktc0ad+wn8BZ4iYpWqAI4T8NqChcx5zcWgZ/7pd6YHPjm7HAGhbFXxHlkK1323bZfe4
CdxlbcuuU4aQPCKMjcR1NhXUmtoZsNMnNqsZSpQMKISzLliGPA0qipXctjpPmRsdPDwhDj+Tv8dM
XpDLgKMrV2ZvofAYgA3RLEAwtZT/7DAad+cUaP30HeU8VAmvOPt4ImRY6GB1jz7cwNuarcC1CGru
iTWYcc5js1MMOQQtvmNnIw7mznGqPT0+uZVXRoe847GR6sppUUE4cjyQMO6HPQpm9rhwdvlhNZXD
O5pjCj6gzBpwaRQuv+W8MZhGpDaq51eG3iJ+kMbkF9UNwX3sD0t1TchSJEfd4d3vorknneSGytc/
sUkqDqi4dMNlCYalPRIcUmC82KtxtQdbBVYgEeA+ZFwf+gx5MP2GI2juRgoTb3mQmS2YWyLk3s/m
bj5GupToBFX4COtBSXcRatS0fOnGszVV+7sLVG13yObrhf85eAy6FmaWb9HxrxIB2nvoias92sQr
rk4wqrNjZP/J7Nqa+1VTAXax/SxQuHveoqRJJPvzaMrVOSo5/Q5XcxtWVafJenWjO1eXcbEG5dmt
/5W0hTa7fhHDvw1CNdxBymhCr7RH8n5ymtm/Zh7HincrjctBIUzyLmLBS1aSC6hxttSsYSFAJ6tz
Ew/1M3t7wvyk1C1taT1LjMojWac/qJbZSndHW3AEXaZWT/R/CE3pOxo+xjUlhgkyOY5uRBcCyGpz
gOHmNOJSZaNPJNh6uaNyoOYwqCZ22jRTQqaGspA9b237xOF1GD7JjJA8B1ALukvM2Sk+b+GcXzfa
mH9FI3Lx2rsKSijJPpuVxM/LTUS2n1pGK2k0XN4unTK//qpW9Ata0crtw4Oo4YrG44VezJjHHv1C
ee6+Js4AJEeZ7HlgnXt8DDsz3/Er0r7AhDD8o18q+/A3j2JdR0P8VU3phxg9Hp0EQJh0WIa1b+RJ
4olkDdUCfU5OA3QmJ4YIXzRnN1ytsNsXD8cSD4epnDW5Q0Z6FsMdx/OcLySmT4nIbLEP2hn4Lt5c
2ibGJgzYSa4nghCnzS+H//xo6l8MTMK2W5sQ0ZFLAee/ATJ9qWMvem2bMWPlfT3tTbt6B6ef+wPP
l2q/+jGsroEkW97FDI4htsqcYOkSTb2bmxd3hSwKNkXzAqhQXet1u1hBhcdt4wJr4rCX/PtR4VLR
hetcOpZLEXiT3Xrru8S9SZB/g5FfjHaJ6SkDtbvmCOPfDhUynwN7AwwvrTkjqBxD2SiyRkd3dm+P
zYIuBwaOsMPxKZ1jNIpbxV8Vsn6I5MWYWhrp1H5dN+IkVMCQjxndcoL7nfjsOuISlEpjBs6CX7rD
XthP+RSrZpfFi1RIFXTsUHpEjs+c4DXW3zIbWcalZ0oFOM7Sb8MmqzHtgB7+ciO2Ben93DwyVvrB
borD5jWBi/xjvUVwPSG07oa2mU9bN5sHiBbM3ZGdNwcSAf0T/cvORaz+fNLL1gDmTh0CX+5jXh74
XJw3YwSZ6WKDVq1iHH+kHUPVkon4XBsmgYNLOuGT+ugu+re6/ej+claQSd9sgN7eWnIqJ5es9rOc
9ROho/jCOihEpHo2CVNUTq/+rmSvIXTstqDZUCBoYLnfBmaa86iLmWmmaKtTiSIMzC9WoNB+GBxK
9iS7ReAHyesfHWJwbDzWaOLEqyO+WcEqKo5P9cZVxh+TbhktHx8LBB+HuR0fqMFlDzQHkMemyTzB
dTcQKC5WRTiNrQnEmWOjroyb4YFISPxnnASJ1GFktSUUzsCypdHFJaVwIyEFOFoATpIG70KJoP9R
9UWIpRRLu6tRVpqzkGzKC+pibHguxATlMYvbiIJbGZT5sfdCCgQYa1jZKjEAmndvMCLGUOXbw4rH
ZTjPbMqID55svSadTFAkZ4WU3LHdKx5BXySuOlnYOUq0B85tC/JBPk0qmM2iyU+9o13vmZzpND9M
5EmeVFEz98YWkf/ZlSMEP5BkCNWAr3bynLxE7OObd3Yx8VVN/4dZ0qqqtqd8sSP/FxFBHgLVPxfM
snfOmcCMYVhE6g6subT37rTWAHp28quT6k0cH7tYOON96bFF8n7Y3FuzrucD3VM+rM8C8eYnsGr1
a0nquYctjIFjeRf1H4PDHOXy7i7h+ODyxpNtnYLmA0+cyMgiPgocUrKv/QKY6Fd39ZTVX6Vt5J8g
DqOXJk+E/7B5ypZ3zAOAjLzdF7Uv0BIQXtGeH1u6Zr7joCmfRr7OFxB2Q8hbNlWMJ+Yv65xGU+hl
F6pf/OBFwiIHh8A3A/0MaOKGlhlCDGlkYV4wLxpsIZeJjKo7jt6+3GE30OxJBYp7WYbM4bCeLOwB
8LK/jaK/BtfcSfKDzEvKLpPBI8pYFSaJj2vJiY/UC4jJD7mAq5/iDODlIN0kuaxTRbtkWPRP3aRL
argrykX2/DSGSBFw3mVs7Tqkdt2mn7be+n9RrJdu36wRUeY24oS2k/W0PuUdUEG60APNagQIqHsZ
ITs9Lvlm+XSCDuJUdgOOMktkEbKzDIT9YYvz5sWRfSMfnC2AZBFctPLk2GK8+tTDHbrVi65NEGff
7gLswFM4GuWd6EDWHui8Utt+dV0t9+C7TXctWBz61JQ09GJZZi8dXenvNUjxuBMZyNddx/kipjFp
C7HoalC/aBvIS6WJcqZ2t9UK3SxH07a/pokPqLkFOTMQd6FddcaFt095lWUTSSDVHda87s+CEtWH
bvHdM61Lq/+JWR/DVdecHIoKLplDndHmlS3QY5gy9cfxZa0ExX+SD3VHr1L4toZTljwBRzDR9R0x
34eE/MWG1O8EezWTRxiXBC/cvzXhX63jhsfK8YGqUieL/eir8Zageh/asV3wRVsKiIhjJT7n447f
F7ec/dgEuXThvZPm4cEA4uD7d96UxI91Ni/7sRwnhUYf4YIQy4veQPyT6QU6nxVnvVfwGIhR8XAq
6D/TLywB2PQdedF6DplxCAfwrQz1P5ejXfgRqN5J4PEiYZOdmd34ztqcfp+u6CAqiOSbkSdtnDEi
lhQw/PHCeTzKuHHFg6MNlApZqFGQEZjUho21QyOiIXhHk5QPbpWwq2in5bQ+cKPogxAjHUXNkuwb
PwF/L91pOm0OiuJO6ZAWoTZI6uwIrSGu1cp5nCXs0b0i2EGoYg3yF3K7PXzBbQNDxNz50GR+9NvG
lW5DzgvkVJ59h1DJmcIoEgNUHxAE7nYTWH9DmFJ1zfxQy6T1D5Ic1LCf0dmpfPBWW95PTBDFSQUG
ybuakb92XR2U8ynoHPLAldHynvUXrv1FTEYEH5r81W8t+EGLQbXVsWcP1K2VbKRhTVvv9sKR0QHa
fWKBwwqLfAnRi3arxw69K43JpB0tnXT3U5CDV1K0E+JztMsqfk2LjbxzbiQDN6wTDgeVlLw33Kqd
1j9rXPdvAwbXSn2UHYEJ07apEe7Xtq7lv8a0XfUTA8LNz5ANlfq/8Q0roqMlBNQX1XCM+4BptxZ9
GO7HZlIx9rrUl5ATBY60349qOw4AXdz6IcmW2LUs22AI3mZ+13j7HTHK3ndTOfzMcKXKZ2mFfEQc
2ur9MA/xQB8P7lefksdw/io7DB58jhyumJg8yfAGnXt601lPCRlNYFRCOHuVOQ9jHe0pE+ro/gBg
r6BIu9D/cCb2ku7mUMnfFBTcBjdbVXn1NSbegim5wrZNy8KBOuLWyLMOH4d+GR4hvk+O+QdMLeQX
NV08mo/0PkGJauRbeUhc2oTPi/DpkWoQln8GdYusgrBIfTiMcAbipLb7GuWHWi8NRbXnl+/I4WYJ
usxUYX4PAzcfkYvXOqnK0zjniopj3n0kSD3rdJd55PfcCZ3PCT04RFKfpnb1zYvjyQxIMopKqNGR
vxKx+BXwxYwv3MrLC11M3rWa2RwirJXbrnMz8Y3CHz/Aipt9s8TbSgqFkyXVbeDdtyqvMfr09XRT
RMqbD1psRNau6MLlV9AnUuyI1AePvcAvRzpZVC3+w+AHksrw1nYVq52eAkUnM9R2uPyihSR5yGv4
ycNG3MQlpemupyXk1HBalJOFlLT0WhyatXJ/jPD0CIphSGNfDgdsztxorGpBlSwVbBLQhLpuwo73
umrmd5ZvMK9aHLnmRAeOrfeiUmqgSbVqXzfm5VTYonkcML6XXcJOiDQDDKEuAjZNAg2eDLDOwWHU
/8vtTyrKGX1OXx5pUAqrpji79AsLss4TW1fWM8Gv7aPfZrucIhU64Ws9VHh3OfBqk0YJHS47aK4I
OT6mRuGLePnGDTvmUfIyVqhYKYN5/5P9kvNC2YXLE05xpLhGUZGRjS0cBNBwGb05neNx+wKqN78Z
Euqdq81KO1y20CAlBRJiDq523BgA37yi3tALMBbcoyFgVh0UNuqt2QicPDuyPQU4rvKASjFWCphx
XpziaHhA9S99LkvIMzeqjm3c6ofF4/X3QoRp9h9YHxFeQxWylieWeGUXUPchuHO8iL6lJKCPt6Kl
IvbIa7c9kQRHqP5YSB0Xjw2cdPWZBF100QLwkwaraZQ0MJSefZ2Npz7ijjNfk+TTAV+n7u/Y5LJV
exnRY7NSLhW6P1mcvfyXqc45s/HEL9KNlSuvjSOkwWymL1rcsNvUNsPgPxMsCJojh1IHJrCRNDyF
BYXihzxz+vuGs8wDzQl4BkkQjrQSzyCSl1hN2UFmCFbNkRmUI5eJrepPg2GYBMjfQtRaJ3FfGm+7
pXPXoOnhqOwSnj2inlcFZb+nv6wvGT6W7TJntNkfM4hEMCnFtQ6jm0zdJW+X5Bx0SfksBOwRtVxe
+96BZH8nQRanPuzTfdmPw99F1IEHazvTsZG77gMv0hn7Uic/XaKWy67Q4EhcXaF9mAHXrx2K5a1y
eCTA2aE4P+PVkBD0LJ7cNSnQJ99Zm1dCN/n0nqhf6+a4x2whEckRPXP5p10qlQ6F32NvMA8BdHJo
7/r7JXfpLS0t+R6NxuEf4ijZftIrr/7Uq3WuLBTH4NA6FBBmLFHdJU6+UkPu2OStxJy477u+/ijn
CYCYD5+WM8ENMUeZO+wVXUzyvRodTNDeRgF5RQHKeMtfAA4YIy9sBaSbSEPLw8nKoflDNwJxiSJc
EEPZYnt7UK64Y7TV9f9tydC9bOW6/VfMMvxwEseR93Q1ts4DsknJzYIbGCB7tIE9CBfG5sOWYczL
CW3lVos2L3cY95Ka6pqX4kWVcr7kKIC0I1ea2uOGRMaJF2uR84SvpidexRonO0/UMW6Ut+7q3qtO
cmqm6lixs+pezDXvB4dzEJWOXFEOFYtJ+x8SMY2jCcELQIjxpoEVZjxvW4KU6M60R5C3bC7cmAZu
LNCXAdoz3DXJmvmHrAVIorpq4FVIvxlRmbwxHetkaNoo8GWC6tt16dsHuZd3ARwA5+gwge0d/Bwe
bjDRvlOacBwXg8QsyxJC3TFFqde+TSR1NpQdtQRuCdVwcMNLwybySEodSYssaRvGqJd2Kee3qtUF
KbaedM5LUxiO5tm6Vkd3IuUeTe7kP1HDsPknb1BjcdnYSwfXmUTFe48aTTWON+jigbNG/jAXhFqo
I+UQweN+o3S6T5L2Gct4G57oV4S8ohFvjO+XQeLvtavSwbXDVefapXoRhMvJ9XoIzdzpu21dVQmP
49B3TeSVwHyG17WmeRSQpDaa4lvyVJCFe9hhSu+pzICQZKWm3/7TW9w+Rry+fgXVGL8uTjifQ8fy
XGK/55B6Li3amL8dNn0I2P9YdY3uj8Ay8ZMRXvtjE1VtD/2s7Rt6oixe2fPLMzVV1FzPX/nmsVmB
xcssF4Q31igbZiKyPofoDv/iMlfhr5BR459tVmKpQ7XIL9n5ZZoDkMRE0geJvdRMwUvQikHwW9tl
e+ecHNzeWCg2zT6Pxk2eGwas/iOas27408xxXv7HhFESbxi3nOr0bSB0jjHEm1fi922Ask0cHps4
Z+Omlir+11uR/BB5QYEGTjevfWgLrgtc1nF+RwzkzjwYUhCPwpm97AnkEBBxp9wV03gtY/Ezipvw
ZXG8ujvPulkvQdgCQPhr9xaWM2AVi+uIL46W9iidZL3ZuSXr2atexL96TQHVN6t2l/9oTc8izMyo
Hb6tYLvMYwZnEVzoMhQtZBnrgCmo4c1E2BbGvP/FWKfXP0SounpPLNn/q9lvpZ7lreXDxQtg99K5
zUx7GqCFiIjHDJS7gIUQ14on74Ow6xjRAyL937M/R+cgCYBMZN/GhyCLuMrHqW9TV0rrQW4Ew+F/
JJ3Xcus4FkW/iFUEmF8lKlqO8nV6Ydm+fUmCEQxg+PpZqnmd6umWJRI4Ye+1AQzQgDVzhGkGCMZ6
Uqii5g89ur7+hLchFXXOkpqvXupp4lbO/Xe0BlP/wpMiujcgghp2xBwNQ7idmQJi4G6KJ84IADDd
lCH96BnZa79Ldz1Bh3eaOnwAgCYAYmF3G91jVcxVdsqUTP8haQ/qmJNaPlG4jueoWYPb3Dsafgpd
tR+tmjFdqDTVRxwew0sPKODQhl37bYA+PWh0E/01tNMc9Yolo3t/kLPe8Clsls3oIYFVUfWoH2bx
k0j2o0KogpHWCWv+Nfni7diOegnYViR//GpO5U1/byHYQIsbZIJjHCnw2p+c3PwnVwqmhNlP4j7o
jM5poXKS585lqYL4abXZuky2yO3Ygzf9VsD4KBi+KdAVmE2CYMvXKD4p9gJILFmpFSwxLMU80bNF
hHcAUnjaqxSdygcmBoUI0DKuebarjqd/I3HWtJcRE2Ab1/0Ck8Ybsv4QqcAwMGvQDMXYD/McWleP
EcsNTS2evNyUFOQDE8Gm82gb1rwMLTy2fecBbu1b2ZxsZ609tK/t/HeoKccvKgsZAJtOpZcZHwQp
LOza013K6g6Nmi3ZoTrgTGfgEwngtL5cs2f6dJRQfVewDSNA8zlxgGdPW3xN9pEBKhuUGivAdxN2
6XrNa7eC+4qu4+BoVk/s8Dh4ILkldjwRqEK6OJcuwmWe6Gr4qovav1dYUWqWhk3u/We0qmwu1KSg
bUNUyjNzg0Lq5BkTVlP+qXIojruOKk3tF1mku1LCJ96nSbuoHRlbUQ2CokiqXxvznnh3/FUgYXAh
FP4Z8S0U7yEaBNaiaGaT7AyzUl5Z+immLTn8xsIOopZUHHiSrpuwlxBt1hxqh8O2paevLsE0Y7HO
Ubo+V6IP+m0wWd4T0+8k3xUChu3vILORBwSSqD8cKG3wm0BcpOk18kRidihj1k4o9sK5y6yYTBls
CqiNMF56ebCxcXke6rJuT1SV1npcZWhZr/UAxvsQjlma33b2Ir2sjgViz6lmV9/1E/P9+4GnRx+K
vo+oA13Gs3Ga5sOF53d9A7TVl9xBLWJkPaA4aXxbsBIRuf7J5m4sNtqpVYGNI1O8FqHrmIPtAa/a
LaMgQYX6AHOFQ6cOuaheTg2xqTOcMlnuIoTfDM8wdZyE40FMD8KRXUolsVCS9pU0u4609QtLEXWt
vBZFiHLc6i0qgZjQ4TTZN9us9Aeqpw2FZDJIs9Fw8tvCItmiiiSpjAotrSo0bKtX9l9Fu/jmqGa6
/cJn9rkLwO3sU3YWeGDLALpB5IH3e7thzhS1M2/zrqPWiTaOwy6UZ6qR3Q5ZqInxfEEhw2cBd4kB
020ZDzESyFdTrxth/LB+ZBCPwT8va8bRIcovdEGenTNFkbizamYFHsZP2Jobp1g1HofeMFFJ/MXu
d6tkbslz1S0iiUO1TuFny4EEtrVllnGFKGjlL8Qx2emVRSIVQSTAsx+pOpbsz8o5mJLWlmGMomk6
VewToc8k5uBlDbv0gnhXpPiA36CMHhc8v+1Gu4qlRilMgHHm9ibbNrT6A5dh7tmbFP2BZvDewWRB
ODJPPyHf4XJhCLuCbBMCRxtq+7pnyzrwNFxXHtviNKBHwAU34JZFL+uHf8Iyn77hozhEJWGowMxQ
8zFShjrn2g+Ci2JC84/OMkGl2PUl+/ihdt5UIhPnyHRbkZPRZvSnBfHdT4hTJEqJZWI5nU7pPfMi
9mUqZbHr4QPbML52GfAZ130eagtUpCdIIBpc5uI7TizvA8WM9dIUEmWo27uQdsGO3M8j5JMMnCs7
8qltvhsQXXd93RF8l5E0snXtSh4N+obXLAONfx/ib45BR1g2dDI3d7doXMrHTHdyxYONf3hbiInV
P7svZ8eWlxgT/kBzXWhuXxHC+/bBx/LI1zQVLWNxkpYOiRcU597TgbVv2iR49M0QsNRcUjSIyAvk
8JZFVfM7CSbQeIy7Bnme7Sd3ebCAU2H9IP84LNLr01ytU3ej+PT5EeJBcp/2XH644W7zs80Q4SK6
vW29+GgCyIbfVKFu9DggGe2uczoWwV0Ir3J9DaMu7z87kKH7uo2A0kaiKdxYrtRVjysT3zgU3fIh
Jd7O2/LrH4xDhEm2Bkxb+0iskrFrv9xqoc5o67H3tnmriguUZH98dmaHiUlDcQPyyrPRVNped8RY
m8pT11FqjKHH3lw3/IOb0lq6r9Za5w/LwngO0krjRhrMAaiI5/M06PpkLFkzzvP4iGzhllA/BKFB
b0PGk7oXIRSaF0gYMkEJ5ssjd8ZapQhe0bDsGDj4nzZIi2f8mgWwkyZilLT2kn4RiXVcUS/AzbHy
8QCugL4e3HPxXxZZMytlU6QP01BX87dWISK72feXANLN2B9cMZZmb0qQwNsRUb6zpd6tPrUvYay2
DY7xqfRCZ8Oszn3khgiuJd0rwhMnw/NRh8UPgFp9D9B7JgIIOe4TFGMVVznn9I5KYr26QVTESxdY
9cHBzb+r3QRTaSKWAo8JJBYOJvtgU2z/ySbs6pvUN+7nsOD/phHmZ5rp62Nh0e/RO1r5m00ywRVn
Q/uEG+YbTer0A80+O87QZhjeF+W5RCpzdIAJMoJ3W8XwePJOQRAA+slvFuZNaA92t4W3Pt2JPo+c
3WAVAaMe4sqfXTf0v3vNYY3yJ+uOZVUHwC9G+S4ZJjAkGrXkeBgS/+hLsi4994bxQabAp2RUnP1b
c7d4xaW6/ICZtKBbeInDjg/zirSRU6OZzKPHebLra8/H/oRd2z1RoVKKueCCcKXZ+XNpJu9bKdli
EAhMdB/Zxl/uUifzgwNGW2wrszX7hymn90OhBCcrwJXz4Iqa5otKYedmaOm3tga/C3MV5ahZ1nuJ
5J5KE+Izq3QkZibKKtZWdrrGru0YP0ZTlL83mc7eSrp+Dvk+esjasr+2bQ42i3qmeB+D4SPvSo+v
q0DQ0PdOfS+SxP1sALn8yZwZB2QwqPzoz+z0V3f522bhdFDp6j2XbaeKY8iLt3O49Qg18mTwqOsO
2Y2P6e4y2jTiu2nwR5xbvj4t2uFbDdrhg/pj2XU4Y/aySaP5x+sq299bMFf2DcwAtUl1znoU2Tcq
WQuRXM+vRZBJZJKjNdeRjK3BvoaROz3YtyYL3QjPbzaBobwlj9/JSiUvNpOEDZdUGbtsvdhtkGBy
7lsnPzGl3y1uMe2rLKDOwmLeKVZ9bXg2Ro8gTdxnM2cA4NylOVtjnr4txr9itbL2Ej7fvY3q+VjX
InwKMJMf1rJZzEmQwRZzFrX0C0il61gQjXnO+X0gGLE9EBvXmVw2MaOgzHDL+m3hGD6Du+O3ZdOU
sePp8vC9YY+5Hl1kGs8ul9VRZYn9jvyB6ApEzyxVA7AffreORTw5bujSPQ7fSDP710g1SIFKX70j
xJSn2oNBXI7SOKjwQUMi8c5+2RRlu5xoyk0OJnPj93yueoZlpUaBbpqmKm4cBwpWEUw+AN6JcbD0
7OIRY8MYmyyMXjKWTbT0Jk+RhVk+G3vllmT2ldC7EFRU9hFN1vTXzO387ShRUc4OX+gN550k+g6t
apVEb1aYoFZLref19pcigmwWojB4R24EGGwXVeCzWADBDaiXDnZEDzB05lgQsbMFVyfvkFPQiIbB
PN52noqk7LnJzwFGGz7qCi23ypFx2JJSB+zptjdMtF3A1BtBgsYTCypg0cx91EzB1MnC4ThMOxIR
+vYE+qAn52Uc+qcoXY9819Gu1StywMBi/Yel9lsiDYg7YazznE9nLNVMK1t/UP9CkZEdNkguv55v
dYWuXFzXJQrDePQnck8gHvRYmfSW9rPkQgPI9ZHS794KtrHrbishykNUUk/kaISfVu/dZ542d+AC
UnmOUsGhKkBYP9gjMv4B6tMWdzwEU1Q19xRL5b0338znPlKLn6QVfN9eiQMpIoVwT1JIJ6Bv8ERb
wvpPafBgMl8ALeIz2DN3MawckYKV2gnqLQBRLuIwqK5FExRwLotSnkKmzZ9hoJu7ORixoFMO/1C5
179V1TyWN4clr24S8H8m7GhjC0t8TW352PQ6/QjhmG8GNqKPSehXe8joIttMKVjXrfIiY2OwabjU
c/entkT5zIU1nz0qrXYzgeXZjB3ZPkftUD9T3EKScwJwIcTu3K7QkhvrzUltALrMcvkGo+HIlMJm
AMnHXDWzC73kyxllD2rrTOFeQBSi46wMmB5Q224o6aN3PadYCcYmOCIDAsChSiy2qtSvfdnTbBII
1CM+8m7I1HXKd43v5Rwy/38jKlP+ZTkV1Tt3ScWDNmsqMTQwMxrSAdq8JnQ8nvL6B+LK4JBaqm6C
Vz2Q85Yk8oEcF/XisjaPy34OIY9T/89bjTok2Dn9mqm4rMaMljVtWc/CbNiw4e9ulUX2OydyuNLr
f7aJkxx6BfYYRz0VAitSIggq/cUifsop/Fp9Z3oVutuMLTZsAAZ0XwuUnWzre0T53dk9Lb8eu79M
h5O4D50JmNU8ti+5b4dQp6L8JjyvUAAF6oYWHUG+4w6Xr54zEbLjdW35pZXIDivq+63qXAbbsM2a
wwLJ7CntTPtCl8JZ4pvW/CXRw2zacUVKYOqKUUvredmWcyEgbgfAz65f/WzY3+QKW7rKaWssYEHN
opPYqiz0HXOKFVEW9D5oWWu2Gb59lgmz3Q6zVoyYuN81JtcYGiqsqrYy3dafRxIhVBPqYZevLaVs
g7qKRK42HgFWcpwsb8Dm0D86kzVs+ynC2jq9t1nqsce/gTpQO8G+ST/MhK8Uil6EyRelcjbPBp45
e3af4wxPhbBe5cLaxnFMcbEDR34wo8k+TWC3J0IUfXMQZXGAEHmTHxX8PtjDZfaU1AzD9oGEv9hp
nDtb0saQxiQdOTwTBmyV6xNYN+uUs3hsDtbAeNA1gX8tcWVfA8fL4gj/G7lcEQy0oJfvpe7tDwtc
m3Uoc1v9jMZFcsOtVf0WXj/d56ixIuDuxHRtJfP+m1+cYp8EjoqTY8wf6sEv79wp7LbahIz64T5g
6AC+kww+7XKDXShHG+/edOyQSvOxPeYqxCiQs+qqgtRF6Tf/l84Io3BLnpWNsbyhOkZRpT4YvPAf
G6PnamBzGhXVGZNAtGnDqX9X0OjxqMwLo/W1SPs/plhe0+RWIyjetMOElhshsOvFC0yhnT+E5Qnj
WfqkWTl8qsS5pW5UAWPt265BzhnHJx4nSi6g6weWDEw1QrsiX8duH7oQ8qdaCv06wafYFoVxui3C
BHHTKWavN63fG5aHpTonDD2optKsIRAIxOtlBaO+Iwil/8GAHRmWWWnNARflKMG8wFno3aTl7Nph
nn8brdhdjvwVv96U82TlVbK1WgHoX+DV+WpNMd1VTGecAyVQCJ6bTTheNB5wBLd5ZTHRRVcCl/sX
+sT8zvzEPoRl5GmCrnrneQybLjsVgnX2vl9dFyMPRjizEdi0/knhchXNiEnjMbOHvzy+oj5UbOz/
SJVP9ZdtTP24dmv7FMB8eJqQndDb6Ujg7A+n4obpB2FzQs1GxGUa2cB6FSzOKe6hsWPl8WXnVy80
jm7HtKPlBkfkquQxcOobRS+ppjszT3P0NdLnBQiletwbqJas64rsdvlLGnL2tAYBpFmmTchExjUD
bLgaVd/lS8jNyw+oVPUcTKMBwrG2xTmXQQYzr8l/FpkJblW01d4eII1XPuEBkNNuAif2ThodtZbB
ALfP/Lo+0h2ikVZjHTyKCfReOLiKxrZcw2uWFt4trByx39Vm9JtzbMCzoZoYHTPukD3Uu2QQVnRB
ASP97VBW3i5Xnr2bNH03ekH4hUVO5N+expXV0uAUL5KXD5HZWp7svtI3dKagd1xCl8ikAM+2uWvt
uc+eRQNR92gRO7CHU9L/5gg0H5nbkN5TRa6LQjhxUGPCcGDlGGIlMrHpDDMfGzoBgxyM/dvRZYy+
98Jg/URl45lN4K7+H9OXSx2ndu3rx2nALkosXYf+dtiUgwcg0OtydWPBSXq7LMbcqskn5AMO9w4o
vPqV1ZW1oMe5+X2/bNrW5iNz0RMgKmhZn+CkoNPnH28lRlNvtiqKLDKb+q3smUNptLtpv5zoDviY
2KHUFX4JE6gt2w3Bp2MDiq8rcwsfchRw1S0Onzp5dtIiS1WMnCqbNcUsI+f8yGFgpYKZqJM6LxEq
CkzCKCKzP5ATVfKWVKOJPids8cPZTAj4caw0lkGabeDPNRP3D8mE8oAeYJiOGW+nqtjqZMYCx9Ek
dn4vST+1wVFDcoLfFpL6UJyKNA9mMqzW1R5IVdLdXBGSNeQlRRv/k0Jn7gsM7BQYaYLxi8bD5P/Y
P9r+f1MJ+WQCrZArt0XBUfqTfsnKRCcoKuiICw8AHrSXbs8wGfA3V836ghAkujlWyL58iZRt9Ued
AAsiNoULZEPbJTDZtXYUV74mBylF2bDBGsskLJtTRsbIovvPIp1vm6hSmnt62gSIOqwLai48Je5m
6DxdHMdqWoe9idzqk/gMuzpZBdkEAgfQGEtlF+pI/0xaok86uXqAbKeCw6IDJzzNkNUSRJw1VSYI
GXk2zkhXApeHVZNHv3oFxgPrcWO57TDcVUPCzAY1flND1Qrz+QUnE1rh2vg0zZK7fHwohjnwjlVX
R9M+tPJVY6lrzKeUI0TeDSXS7F7oV6Zjjx8SAX7ZBd21u/E5GnELZ0TlKmiVb9pfohaTHFs8OoZ+
i7MjHfYCetdXk4/IQVyA1twulSefgsxbbpSsAUFT75OVckIOFi6nrnX8bC/kVFYX/pO+JkRUI8Hl
APAJMbWGt85agmckT2Z6JZWof/QD4/JHETwDmsRx9KHuKweMXcQMRkhNi+8hKKOELe2J0zxr/lAe
1OPvCOXnl0g6/E+SdXiIgQzL/j2ihO69LbMWmC3j9efaGod/kYsj5IjLFRFriYj0gcmhox5dLSl1
nFvCucmzb/wUQX+ymKdu/DZVj4rjoDyYqcyKfU3Y3Y/vk4wT57gOCbZgWJkeC0huGcbPnM8Jcbi6
AxHmE05lydyN16KVyz8m8ONLl+pmPERLF/7AiLNxUZOZyGDRGaiafXAaNuHnfnNqXNX87cGJMEmy
LdLo+nWy72z2al84SOeXZW6tN15b8p7QB5FpFo5qDE69l4iHiT7F3dfCFHfZAO2XeqzlcOeXV+7e
1QU74Y4RASYNjP6sLLSK7kvYa1acYsSgOeQEEndTuTZveHJ8xvy0RuiohczxsMyBoFOTvkNbRCZb
90D2gQoIbWqRipS+1N8JsRsXz/OT8+hhHueKngpIN6LBQOj3bCrjoLb81zXFyMG/A98H4aBpA1Bp
FMGFBAXcUb4FK/DmyckMQ7vSr2L0bF7xVkFCn47VOFY/VjkjRxuZxvLM5rPAMASS6MdVuFJxzosk
eIVaXlz5RWu2AF3Znwn6CD6ER9d2ZOwnUR31BrlxXofjvqtbz9qHdL3NYXUYq8d4Ueg3Hdt1532H
6M3gbLWx9PW4vD/zdUrau9KDB3xG9pqlf7suq9TOGqYh3VmT1uUpAceYw4Yldg1zxSyuoM2hbfts
924JnpRmI7a/56AbNSMQkYhiW5YUgZuJLxM4aAtY/FzQSTwrFFt3NozN/CA8+hNCE+mS2dj6L9Qh
IExNefvEw2gzoaitmgAcT5X44KcxYl8R2tQKTqlm1MSV4Nw2ayuDA84WWM2clPiJe07eZ7wD1Ydo
PFJueXqxEKQGKlJMNhjsNa5EAiE0B9HJpIR2v3YLw+bdCDBr3DIwcJ5yUGFNrPkbXlMDjyueHTfd
AosV99aQ27hR0rW4NENNsdUzZq0+O8/quj8MUOuLNaxTimNravMzjZ6703gzhgOzNJ49FmD1DPQT
MqSLAP/CDM4+i5RTQ2SJ+RZVWGKdKVemnQLXHPufBeLl7ZlL65NmQ4hehkAzgWgSP6+K60l2f0CE
+ctfmVREgGwqwdDuWzkGYQLFpuMfKQEN0eedLVBJQ1/OXoai5tsoFjGRd+T6cwR/J2J2NM9N1O+W
CQ//RsA5JfjbqsxysCcrUQeTh6FzGCwGYFLz7GzaSQ8/oWCjvffLdroIZDjtd8sEuUDCkHbDiXm4
lV5aIkT9g2OU71MzlWBjJsYJL+XshOiZOopszKQKDp+PT4goE/Zs0E2Ywgq+at+kk31kETDkX+x0
R33v+jjMj1K6jfeiGC/bG7sb2/VYNj2pYk4z1d5xsTsVnrgtJkbg+Q1jOqR0wNBnJBtSxwaivrXb
NnitMUKSMAUGKv0ezFi355Tb/x/RLGxm+LG7q9Wh14x7uCDrg5vW9j+0yPPjmE5gpNsclgtWB2E/
LRp+QTxPcGLOXSODfygX2Mv5rp0H2wChY3gmX2QNvjS80HgMET0NcAupHqoyfwg619g7w01s0Qlh
fxMIebdLmQXnNYxIP6a0YuamugyMH5T3uCJQksOAUGSxVzYbzqsDYu1UAsGhfJjq3zlABr0x3YBq
xHgQnHcirRkGDO4IErEu9fDYQQqhoqwMRXCuc++Vvym5zp4NCI47O7IByyXEN6kwbMbnHHHgSa3s
9W/YNPsBw3t2abT4sDXL3XiA2Pi4TjOkFdLv9MYD27LTjb1iwLeccwhWMOWg9tG212Ei3nGgDup5
GW0PJBWT763k3GXxYcnHAJ6Qjde58hl9NdaTQHV+UUxQi23FaG/fWooIwlvSQ1cj09qVDMZPCCQy
2CJzFR0QirHJdyJVfayVwdFaOYREHSYzW8WlWxykSUbACBt0xHdhkmQVO/houmWzlaxlgRZ2xYDU
KPlfoXFBZdXMjdQ09a2aCj9vdJgHPoN+AMrG9tRht9oibioLucmnBnpZXS1fvlN1oHZXvCk2dpSz
K53XlOH2LqnCG6fKiDNaKTgNTRV9QIz5C93IBbxqpicUhrz/alx5CZjUeo8zbdMLoOCZA48Z6h6Z
Y/o2WIN7KEIew2JaMpItqlxAzc9oA7zWKe/hFqBuWqLhv9YbinPd2j6L1gJx5i7Ki+oSyaQ49qXy
35qw5A5kdY3TqIMNvJk0HnH0gWGmNtwJwS73ECKDGkqijR4iCSYNy9AhG8mgRvuNU25YO4K/i6kJ
7nOBqxmIBnI1gz2G3QlcEsddd17icpOCL3jIi8x/zJC6XUJBuBDzaHhFAUNS1JWt/hmpNsaYum15
NasD+IhKPHK/GwaqDiUvf9h2diTDqIbLgtFYeyh5BOw9WvWk4dvT3B1Lr2Hu1G0xd7tBjvl8YoFr
J7EpqwHULJUFzhfejSuvNQGLDJOLdm+CbLTjwNVt8V0shs2BZ80cuQrUFgiBilDC1xwtFAqb1kAj
Qw3tZ+A6iHgDOoBe7ASW12MsPdugGPZC8PrFNB/V8tHbbVZvxdqH3eNspcN0YbqClcPHo+fy7Edo
GTZpggn1kFo3siUnAZyqltGJsy3lhAaAMU+EcNJ2o4PbmvJGrSXXh+sl9R7gUdwWZ0P2X5TiIYMW
0C63yB9OEHIPkckD+pAJ+SN7FuZE26KQqECTRSSf0WWPHMlObRvy8RiTkV/XV6hizOIH/PGC7vM2
OUagtM2zSi/cRpUYGVjBOENTjkQ6rmUaXOFnsTvjP6/edd1wnC1h1H45CYu9LaSjiBsE12770uOs
5eedCePczah1cXhhQMaIikMWWEgY9OMegaV7hT8WsYxDq5Gi7FNtfsgKSp4dZzZLSTVkUQgjN0FL
H3Af8ZqTwAzHMzMT9MUMWFDs1tJdjriBJrPt6nlwDrhSZXRwgBqdmgikC1KOzBiGJVqrC34IrQ9D
wVZlJ/qW/InI71vAKKHVP7rjLREjJG/+rbJatHsDRpEX7RbQZIEIIgRWJswXTpLWtg8ExzA75Eki
ZTYng9i560hTlJi36i77Bc4BeLkOl+TLBlyGwGTQuY5VVJbsm5yke7WJIfxdlx5kNklO3PdIdBsa
/MAVt89mwuBtTQfcPlSdJR66Du7tWS99Tm4gkXvOvllWEoJoRVw6JknlxutKAt0etOSwxmhgaRER
JFMGkudr1hhSt4TI56hpPragLP5JftivmkFveF8vyprvODQxRJMD52Kxo8F65vXGwRrMXciWKiLg
hYogyi2iafwbEQCtwnOEuhneXMImh+fJLk6TBoC1Nf0SfVqJtOQ2UDeXENrV2oNmunSS5ULffiIo
Bc1GhWDvR1oKom8k+gPCrLto2LuompB4OuHSoLkY+5AJE/3MbmhcCE2yBA61GcMSaobRMivueoYj
HqPuxsuP7Ngs++RJH82eSdoKjKExYbib24FHCAKJP25ZajUOm5qqf/EUovibX3SyweNx+HGmOMiI
a1XT3gpq/DBmgcWJUwpBbE6Ks9GHOE0C7o7voSlg0SSte0Ku4qRXN0RM98hyvSdSw2u8+dMTTqP3
4D3leCjKUEZb5CK+xyYWARZxW2H/nXGRkEVTTMFtyEq03jZDaXyd85IoSFx7g3dIfWvydhThnfMn
B8hvvwpaLgsmdJBH2BV4PmOkJ2VxGRH+AUCiED4XvtX9zs5wg5dXc32gEEyvY4BFZNc2Aic5LJo5
vNi+yMMKCrUpITN4pl52/txAmA1QALKOH266VCpS/x+UYdZ3VA5eeF4qmfybvVGRQlU6+e+SifZS
EVfNKAWuC7/76pYJiaEIKBEBRah/OvaorFUgi30ivGt6BrcSyhHmVgRqWWpZsDGC/JuZgTHMZluU
SYn2z1WKGAsLRbtc+d+C5wipbbtbHbRz+4zRs9xio+9/WL3OVkypor14tLJ+fGRQW2Tszoca7KqY
PLrJHh3SvUzDyvuwEmw7p6VQDHjczhDpDv9xLLZzosaLmfD0xwtCk3rHiKnV2xRv3wsqCLpf1cHk
szLPfSsXb7nrUOX3gGPb4Ak2M2E0pG3o4bRQm3LQdqxXgGchJIQzOWZH8gn6f/bYqB+rz6mFpx7h
5EliKRZHj9v6dQFW+Q8wUaKfaok1dtPKan0YKWIeu155D3XasoBIOEzB10yN9ZwubWNdql6X3xlZ
8P+5Q0rkl26RwzIYaAliIPHTjSH2+4jwTE+EZNRZcNSM7fzc5IK8rlauHnxWiH8hGYlfVOn1U5gu
yNEU9r4D+iY4tXbqkBnGigr2W0e6CG6//IbSigJ/ZHHmFNRrrhAUs/g+nXeiWga1pXR2n0sN0nxX
1D4atdZyWWZ2LVCvK7RM2cYd8sKf1qYvJ3rCbt8EMWPBljiMvN93Yc/6RnVMgW4qs+gF5zX5XJ5Q
KeZwHKpwR3LUdNiDjR3EwZJlLFLxHwxtFX0nOu+YoUBSWp2Fkk7zCTXLmX3e+v6Db/XuH6iYL0Wz
vIJefCpzNT9Z80JcQzeLC2oy6D5dlj7ikF0eOh6pHJj1XJxKpLcnXxpEFuiTs1Nven/PLVMckV/r
K5k+ywv7+3VHh0cw5RxYX0gW7TtieTmf4d3s2p6ULgVqai/CfnlP/eF1qt0JpYJSWydzgrsZs9C9
X/conYvQOtfhbMd2732uPCi7xBuuGkRNXIPaQ41Alh3anZp1LJNHNrAa20wUZOYDa8I7K/rwt8Tc
9GwNsAmo7/NjhnaSpOcy+mp94EipMKzKWoa3m6QpS07Vsd8vket/eWCU3q2svvGqRlk91SKw750p
S7YIuL6SkDgaAJFBi0i1hfnAKERfMDi9rtz4mwE/ADwtq4uxZyhyDOf8t7HhyS3LaJ2LKAURrmAy
2GW3PCEXJA+js8gQCsPuDuV1dVcUo/pp2xTch6rUsSMF8NEy4/ru81LGtLEBniBv/aJlX07cn5gZ
MkCj73OOV5FJvvdf0NrDHRSlG96yS34VlXychmt3F+lQXyT+IyzyfX1EtjW+jYjCWOX2+jHSAd11
Bx/SsoPhtSMcDnAGHhNgOgt/V/2jsiDaDl0l/9jIJLeh58sT1G3n6JrBeUtU6v834mo7dJI8IEQH
4kmKvvjjeUp/OF5Ify8b/MaStXXbWeWVZDB9WLWNhQFf9M4CguK3Wh1E1f5H3Eq9AxzBEK9kJHFn
DCTwpEEL7RnHZdqLaOuQQErA8OL2BPIQaHRYSuSwlCqowRyEZ7EpCnFfapO/QQEqkUdTOKIiGfej
8Iej59fTPRBXKL6jzwCA9CEGiRHTRfx86NUYm5zgHSxIXdQUstSZww3lcvTEzeJXkKyX4GFyw+uI
l+S+yHC/cir300naVvmNAvcFx0j76Yw4b6JsRBjbzCcSmZK3poj2FkO0T4926G7pK3lokEBgKWVa
i2OuP/IAPeEP/sh7LmdRWuM/jH+4VOkZS3funzjjPoN6zd8Lz51icLSMoiTUp5pQRbjMPdN1Zlxv
cw6rPqvx+1D9ewfpas4FmIL4U50+cLYJeUkvJeAoAzqj2okmKo/AgvUTaWN4P6spOK24gfalGE7Y
62x0Im2kYnK+adqG3vuzoAL55KeYyFiwri1mvE+roGVALlFfiIIjl8ZFRQO2b8Q+VBPufGxl5h49
4GsEesMmZK1cM7ZJp/W3EtmC2H8w+1VojFPT+C4sG504+bE++9cUFkIyjcwpaQS43qZ8ufqEgRN6
a6XvfqeT7UJI32thMiJAV08HP3BPpsfCYe+4qbsVUwIuOCbyKEPlT9r3XuxDcBIb738cndlyq8gW
RL+ICMYqeJUEmizLlme/ELaPzTxDMXx9L/qlb0fc6NNuWRS7cmeurPsUvn9k1Z9LXTzGtQNIoBN3
DXhRzDUFnRj8GRkpsUbfUsnav6VxqZ74nYgN72u5N8i5IzA76p9u6967HLE+xhN8+6ZxCttfIuz7
EdwwSL/YZHblEhnP1twQ23BMYp1mSdEp1dc3I63wXadQ4xasmzJ94Q5S712zmHb5kkPDw1peH0UE
ojyv8SfYFQqswLfQgMO85o7OArSrlg99ovljCrHgsx40zyxke98e6SE0TCwWEr76sQm999EB499z
e7olkZv8IXrimKgT7v96VqWBTITckSkg3cFMGKK51v23KRGtmXhptEGZp7OnkcD9KgtzUcegShzA
IBpKoxC2h3qB2Ns0JzfGaZMJj7sfyve2Db3mEI3F/xdSUhjcid6SQVfvBPuY3VlYVSdO4/gzj4R5
blv1qyv8CBDRPhPbsM6NSRn2SBVAEIKZ2xq9qWB6lNE9KyzCnxZb8h3+LJL8uT4Het+X96RTAE5k
LYuULiYhWqWibAhHs5oDqNd89WlqX1JXhVfDmVJMgVq81QfnFfhr9IoAw9IZj9tV0/LkY0RaeJyM
luxgARW+gT55oWjgSk+B9ZAraezbeUoeLM1Qb2aO/bbPjH4Fka5wV612z42btnvPA9PLIGiR8AIi
cU+UhKyvGNQWjad6rmwd/2s2Nn7lheYWkpMK0NvEQ8IzwbQcU3yISZu83CK7vywE+4WxZ7RubGdC
ouPKODQIgzsz78PbkrvAGSL68HAmhhclKRTmOk0fEtYu64vUF0GaaeoYE+2B04o85hmuCpwbfBnT
K/C0KtoJjxvnxtFZtfWRZd/Nc1JfyCuyvTcic7cgut9rUW3cwZXsztPkNifSE82bbLlACkM2Pkrw
/NlG8SNYSLyzkfsAEPdTt50a5yli3aYwCeWIuDRvIaCLoHfm7myZNW8fXoOBEIN1NOb8tsaBfaqr
YNJnpsbupB/3s8cHMsp8aLb1GHEzc53O2yg8X9eEAOVJ4Wh4kk5vvPR9K+DE60AN/ZB8Z78pBRfg
s0gdcXC7Uj8yuhuHaW4bmjG43h+5M+mMHZX5IRYrPGZk+0/NwtXHY82wa0Oh/AELh4ExuW0f56ro
D2UyTW9k9MuD25dg3PhgJUxBFqJPU1MvF69lia5PWnxuvcp6Tk2Xn9btUg9ZiV/witAYrlqbadtM
i5+nBLohRQGgQAWEJHs76lRCKAVVdiKihdHVjVjj20iRwFjt+KvpwmpnjGH4rvT+HmCY82gmK7ms
kGF4tjoRX/NqKF7IqWF8zcGXegONs6xsh+qzTBFp2DbqP5lJnUrZV8OulU0OA7qi2UIbwhslHmwU
4Rx/U7Rtf8Fw2Y9cXMntQNi4M4xi3peQSbgoYoou0R4Ha9fNFLed0o491QrZ3yVhYsU79keUNWLO
xLKoVTPG69C0E7bQxeLreR/twwkhlG9Oui1Tw5pxWvJWCRvmAmsR1U8cq37vTL187SeV/GAIxlEB
xGvnEB3/m0sDGwBnRrvpKQjeJ9J660firBtvdsZxR748vyGTZBDCHV17MsmefAylUngiHC0MROWE
98koYpzdXBN86oxf477pKckQ9gOOJlhjnOAZE99U0gtgk75IKdUgiMOG5j2kOuGZKynuN6uPdvgR
3aAtHG0fFYbx56UjYI8VsQ77P2Y2D51nm0J3Yj9m84RhuYUnGM4gLOjgToqpp/+XVh7WhvnA5Dq2
N+IxyyP4NI3b/SxR9vJcHRNYQ0x0s6S9oXZ3dAmGeDaj4cuxCj2orLq8VYnwEt4geryLDIPFb+RS
cFCFFeNBm8RwmD1xpNjau2/Svv3qeRXdjbmUL4Suht0c9SwFuHg7dDpZfBGadsm8DWJytQ1Rr7+y
mr54VlHTnYGYfEhIlNzSmFbEnWXp5UfKWvWHHGUcUHnJmi3T+4euBrxgZnHyU5sWvidtWOuyQvuM
QS+9X7yJmspZs19L3K67qi+GIPIMuRr+avcNQ0f7wmoyPFpWEb7OzXBfVUt/6lOw/SU1N98RF2ef
bAfHxtyZmxhMxopGMYDruPQ+G5nWnzBDdr+yU0PAPxc+a67OdbhxKJoboOmfoCo7gcldnzyXnO9E
aEzHMuK9PRasbZAgzf4+YS6qqYtd+Vuq+DfO5XBfwuy7OA55MeydcNT1iVBhXqQ/bPw53ZNYW8m5
qvkaJmpjEfROE3isDZDn6BclK7tyDag/5knRRdMoo3xZlPlKfA71oqNtcFv3DNteLYerB984W7Pg
JeKQ7bwpDWcdMXw5Uq7giFO7oG2qkPdsORTRzaxVc582vQJJPzXFhsa18RFoogp4RHWqFjT3hLLu
9XuJ0oSZ4f8EW2Mu3W1yI3XqgYx0J3oRhwONMsWlhfy5ESPXrA0o3B7uWF5qnLtJ9JE5AxXIRM/E
Jo+mPEjGiBsmkvCr07UlkdmUPS1c1lsGrHNPyZgLC0qncZQYyITdFNKRImBBSmRjApv7v22C7Ial
aL7FzEqCjMmBSzn+oSIOwwO+Qm+60XAyiDssRNmOHonwCa6GwaQPI6kCvL82kbXbHIx00AqrpQjC
XStY3JQGaMPs/oHdTK40YznJp5pdvm4T9wSe/5fOTPiRWqt/Zx2S7XI+rHxrL67wU4fXYoTM/OaC
MqUSdIqqzagJRt0eIzey0mjXaAqGdZhEWe8nz+i+Y17q/+9O3E9cgTaV6eAiOUIGfyHWUhwXrWkT
1FqPpRX7GQofmW/qzG/ZNz6GZIt+whb6adaEAgpeYf9FztAiyCCJ33HqeNrG4ckho9I1R0mqXgTt
JD8BlcKWr2aLeiEgMgeLQj2+UTFjG7sG4nD1rGsLMFXYkgL88S+4lNq4pDVxiS3In/a80I7zNPaA
IEiYxWcvmZrfuG27W+iVGSHcpv1IOJVO5GfVLqKa9YnCj/ToEeO9Y4Xa7zXBPJQUDtbL2dZK3zX7
5JDrbVv4nl23N0MTy6tWROI8Z5rjYsXDK4i5ocCPh5Qi+JV0egAZPt71k5OcLLOwfG2a+hs+UP3o
oUS/Z01q+sTnMpTtsnPu81TrsXIymYmH2tKa94RFJYcWEkod2jMBkqVODhNmy48uiuZvYebLQ+P2
2XWuF4czgSYLt9GNq9EJmqFVUb7ZFKju+tD+B9Gqo4kCiGlXdNqXNlJ3M1kqOUjoYatNv/zoJhP9
fm2lCItYIF058XeG8YNNQGmeBRWOm1FZCel7MmYQOiIJxAxgxUMY45jaAIoUx0gJC4BPmT6uyK2N
iimSEiPf7NSoAWoQrOqYNc3cfSAx3T8TUG4vJXc8GjyzoB4x7g7WARCMtV/wOiAa2fOFzkn1tXSp
Bi1iQe1PPUXIAodpWXaMUoiMEdHyyS2POi8zEv5eGFuXocYSpSP+Y9zMxavi1uRtAKi9EYMgP62R
L/kIw1rdk1AeH5c46o8lr7aS/Cs1IbYgR25Bz8DTC8iBpcvo+jQyLMFQiHyfeOH4AjalP1NzXdyM
tXEE+IaNyZXlLptE0FFoap3h3TQHdwekZnhdKbmAm1OQT6ZUhps3AWuV9gElp84ng9Q4BeXQ0w6I
A9k4CxzeRmBqrNshGjBKtyzy9kMNF5l3tv2OVJsSeU7UCATUnamZsE33bh4nCTpjShzU9y4ZfkBm
GCbWMBHzuePF89sqwcXjTYLKizU1Eti4pN7KlW//iOBsCB8gnHnCb8YOCBm6cCj6cxzd8xNGpGd2
jShPfSHZ/iUp9WzfxBTHRxTwyAjiamzq7Yj7ZDpbcYeLl5K6KH3AeWPSmcT95scShm5ti5xFygWX
f1eBGo7TD5RIPE/Uj8bLhoAPFmYjm5xiW9R8GAhuIn9QSUvIYk4Li5haNkJARBjHdM9zjBOZUiGc
yR6Xw36ZtIvKV6AMvlgMZi1vNpqXZPaUefbaiG0kBbuZTKUxLTwxPobCa6PHETfSDWoSBok40wg/
Q2TxYQUy9EvLKg811g4mlLx0O/x5Rst6zwOMdCw0YyVmSm/5JapAUshd+vHUqsVYTtAr62fQyyDg
WpbV4BKqdRJLpRG6D2Bd2fySm+JtacfQhcCSZRq/bWckMelxu0L7Kkkvnk2irTwMSV9QWuRGfX5Q
YMAA3k9gwMh81oDeYLLr+1F0RFLSMnsfMakyFhKTExtcyLTAqar2zkvS8ltJdHMBywfpdwt7z0Q6
Y3uPZ5YrsCw8dp7KjmF7NBo0C3+aXf036zTKT0hH6ecECAB3zaoGR8l/JNmaLpkNiHiF45zGcZDy
nmxOzXNfG1Qn65rUzrOhitA3hVEWuxYYSn0uDE8eKGHTm+OY5XDv5JQYXyvPlOlXtdWf5YwyKATl
F5uU/cIzq9duoXwGTkLQUJo2nhNDt/90NXB1yWO3voB9sK+0ssi3iMOcKyw66HMXcknyDczGFPmC
J9s7RQW+xuPtCqtT+wBvqh8h0iqEVrOo3ADTpeH6smChukP2wpFBs9F+bPLxyURv/dH67IViYIAt
kYeWSnqdDIMNK0XNX8CET5hucWGHmTljq22mJ9gq7pkrDYNHxNX8Dbs8lQ0UoqKqAZYPM+V74Dc3
uWm9cXNEYFCFtmfS9l6TdvqbrTQJaEvhsicGtHW78A4NxnpGCYINqN99/IjvgrJVHAjxrzXg6+Bh
AFUtvmeO6zcwTieH4Ohmoly7ssYHOhy2pUMmHBzcA7HIm7sGFD2GSJK2b6Jz8C5OY0uLOSRcv8Bn
tTMGQVAPyiEFi5EZ4KAi1irq9GB2XY4lxB32JjWIgChFc0+KRT7UPRL8NqSHC1jBPAYkS94xOI4X
dGv9nEa1POqOa7zbfR+eIOPRaeVqXvWx1I13ydTqlQrt53zAyj7oXvJv5mK/10lVk6QFLlJhsMk9
FtK22piZe+dO5nQxYAxu80oXsELJrOFpiJ8bFmbOxu7xh0I9vCEvG68Igu4Fva76iUJDPbjVOqSE
F0BDICtxcLhnmRv1lQnAbddRajn0qzc/YyqdTMN9jOG9AoaClFAYEutKWxcE6RcbPkUO3gos9Fvh
tn8ee/UAlE34OQNO+g1p3+ZmrOwHB4xhkIX1tLFc7cA2DNm7cHlh68Rx7gZhEDITHS+epKxeIs15
HBgxjwY0laClGfIejEPGOpUjij3XIcrIkXReqAWlGdebFMG63U1g5C+lcoozl1k0OPfGjjDBW9GI
M1zgkPhrrMfMheOTseSzvXFbiMX5SHVpyYnjoyizc8Cpt8dgwnWR3RV6x4AjcXY+WnIQm36wXl12
Sz5rnWJDYP0qay+81ybzkhKT2wykrAPQSHxUXd7v5kWqYJ68eocSXPqLBjl0cLr6G2hfH2Bn7YPO
tt/imQAkNexb5nhQkgCLmWBZLHi6dO/wloqTo7AftwalWW2I30615JxN5T3nEZQ4ioNhwIjvhcAj
GEdVWmeJkfpYxrF4YyV+dhaM4kabJHQiO2iqg/Exz+qf2WSXDupB1yjTQkLVm7MVFunekuKIW9Xe
Cdep0HTC+IA1OfejNkZFrJw5qPrWfEDyd89OMp/B6KE1h+MzCB2bWWjxVWzPZ3yWn7ExSII2LThs
3MoBnqcvsI8s2CIaJLFxAoig1mu1F0ZEQRczGh8GHS0lp+SdU0I/0b+Bq2eq5a6dbINUnTXbzUbG
ZfNh4DkOxqaCB9yMuIbPFHNKsVWSdwNPBhhWw9hMLhZeFjzOHgqS+dis3gbGV8bZObf9ToGaGFcy
HscTLuq2EvcN3k/86Ea802nARVajmZxpdWeQe8YNb/YH4mFY00ZDbWKV/xYWX5/eXbRbyxR4cvW2
O4BvGbetm1R3odW/eOwen6LWQmpKsTgqmka70NrX0pq+Dd3hOmG7dxIFjDsYkCCgFm0AZQ2MFvG8
A5yj7L6DE7Ove+1bgSveUKTVYxIma+EK0dGNwVF0kEkrvykUxCWS5WNF+TxBV12xf8o9Q91jILsQ
UaZZ3NHZ4rhzWfmWPYfHXGrcdpmck1NcDsgbIAH2o9QNVhiEGAqw/7Ai04bGWroJbJK1lGWnBgWH
mvggx933GNNyB4KGNAYu49gxN9C8eiKjRnLfwBgKQEk1u8ark5fY0L7Bsw/jyU00YJnkof+wG+sA
ZCBV7/H8V/imE2q9tXJygqWlrhbhdJyOzNW8BytrOMOv0Q6pHOoH2lfSDy70+KOA+PNZorcl9Vw9
UP4g70xLBd78Y1eJjUbUkohdkWKgJxbShhXBRCFMcVQeukWqD9mDm1vOxnNN7cbrBuPK+NVgvEn3
EwLhh2314p8aXLwzRjTPW5VGnXlk/cu1PvkYOju8Ct5KZ3TFADOBeyHlcOdYknbVtLSjYcfO4K1U
GPF5wwKk6rkmJLT8FFOODbsaCI3y3WdJ9i/pJI5yr8l2/I130uOlns/GUkZviUZTtRuacotA59IE
JL5ma/5tRqUem5jichv8CJJB/q27Ib6PeLlz6Sy4NjVeLz0q7pqiadmKmhnm5Uz3Cwp6tgvOj3zj
OG4dzOPgvrAWJs2RD1wpBzpL9qnZ8lZqpHfnrkv2IUF9pE8JDEcU6ca5nlpegLVTPLNfoWWWx3qy
9QpSR5y9cL3iQGLjRniN49+ukANShx0ToFFRyCs7/Gu0jo0A4fJLtgzNySp7M8CUXz1Rxh1SbU0R
087UqWsXEZHKgnHtEz8V/eRD/9JqmOKK0hW0+VUQkmrJLKWzZW68lS/C9vk2GeqkD9Ob20SB12Ox
KgnXLJM1QVova7bQZvEvsua6ps1Dg7EiGQlRsS99ksrXbKGqZZrTq+4IXllN65zKMQzyNvvutByo
DVx/D3igmPllkisj2BT967RlOJPogbQ0cl5DclH3tudZyPRJu5/jfv0ZuugqzHh9+QnLudPcqNtH
RtI98yqdfX2sQH/YRZ+/SyHEjz4Z6Q/+MhgqcVL5tNJVf6EMH5KEMIw/DP17Zy1XJVLEhYkt1ran
CiBeRHcTZr0fekglsv2O8CJvWVWlBKYm/TA6pbpjObZWRq8Il4x1zRgr38HKuOUV8s0EdwJCOh2r
hYPGJoh9NNuZzMjUR8mma6ldG1Rd+Eiw5d4ZdNfXumHdd9QvbIGeRJuFJEKi7pzpZfbSLexhBqmo
7EQlVWwOq+ylsjhXpRYRboX1exhcbw+A/RetewFe3fk5lLFzkuGvTMB5H3lM7EulxftpJv01WmWY
7jpE8F1bmjCsk2HUWAOz13DqlxYvzoa9OSAVg6F30guwnA5NPZm9tqfni3NPpm7UuTbDgQ67D69W
B8AbBduVogIu4z1kKXEsGeLAIMxDE5eckyNdeemZ8SvaT5gm7lT5jpUHG/bwrFFOJuCJ1KSOsCig
oi/QTPaRrFwG77JTdLPBFNVg7O2HEbthOWYHvWuMoJF28ahICPpVsmqFaUHnU5czDBfiGtnpwVCk
fciRdF/495u9ZWtzQL8fw7cpofMNQ31RS3xz4dEwksBwLiA416sMbhpO9U0qOfnpsu6JB8igpzOf
nksbwztbVueHazqdDBZB6ltW5+3FJH1IryjSsekOn63jEHbZKCO5xaOJi1p40apuMkRlIDbhaSPU
iKS+83p1xUP4WBuYnmd6CjdQSr49VVZnwDOV388x06Jae8YzFsfnVqubYy8SbzdFFBLLkrktib7n
ouXlaE92gFHjOTbKa123vEqRRiewG5E8jIxDt4FtJjmhCRcye6h8TNx9p6T2FBPNQbxlT21i0F2f
fePVWoF0qceYg0UzP2hO/Liw3sGJk1W7CO/0oxb2D3kGV5ehQvfRanS/dpv0n46PgGOGB7d3vGw/
IWD5nCAtjCYsSj7Flg6d89rwmAyDotiH1MYG028a4SRaa/oSkbzXDpkVSrvWGu/mHM2sMgn+B4qf
s65tGRAo4aYXAd7lAgxue9cmdnlo0xhmUwhVRrh/YRff2XipYZ2yn8ncL64D4rjAG9mbo+VcJEf7
XkvJ/E58L8qQlyPMEsPHs8uVFrG0H4M6dMdn14mqXeK46TNtB6eGbc7Fko31S66GVd2Qhu8W4dwV
rgf1rR5cn53aa+TqA7laLkUu2Zt5wq1TLSjq3jiPrL9wA+/0dejYaSFTK1F8yrMjLzoBHb73NHtE
ZYf+klmUI5wWktCXHGL+SS7AEvnm1vLTK2R3azXrvoZfwIoLaf6I4x9/Yuz1yTl2YfCbDBwbPO3p
dcnYmwwDPQIpT8dL2BbJdqqN7n1hRYf8QeU2HJrklAxRJI6Fg0u1Qg9hlkcTAxgNmg9aD9dNM4+t
PcmqfMezVu1BG7QkWiD52ZTLAWSWmJWZO+lIAjvKhzJN2hVqHZ+Mk2vvTKHg74mObbFJ3q+cSDax
ZnGq8USSLpl5NZ5NORVP9hT1L6pxmvsqi/Sgi5fx2YD/j36HXHTqBDqFU8znXFGhU5kFsyGNwH9g
qz3GyXHNVEmqnHbYAkFeFVEy5AHNSvV9U3dWMHTGV+aVJ8ftxx/FHe5MANDg7CX8MrHtsrq/mA86
32eFLfAVNg0kgCRdwn5Pn8PIdjUMH7BvD+dIRSK95Yg1djA6qEFHYXQc+zVXZgKeqBCbuO46g9VM
JV8b0hO+TUH0g0wQpLWlx+mN4bG0eQdk3aOU7o8xJDFaVWvtcwha/iRmPMmZ6TmQmMXk21y9goVB
Yl+5PDfFIGEmTYSIItp+8K83675On8DfkLrFsG5nyz/VJ83XXMh/c9mJfa7azGf/HWf4CAueZdS2
wwIs5jF1Cu3TrauQ0qg1sY59mIipa9LAC9+44WKaDxtwsv+g9ZKvNHnbrDy1bUbn5p6LU79teupj
+OHhX8TrvZ67fHXqqqgmTU+U3I5oZcNC3ZvbxUuPTplglmtahSV2bu44MqEP4BbHiq0P81s3mBVI
IVJUHJYUW+bPg8Wq8iTHMcW20ZZ8TeFZYVbsY3aCCAw0wiR8IgGGHSH3sAK6Y15iEdoKDGR7nGst
a82kaF/pgSHaC0XGdk4FrINqvJfYs9j5aoOK13kM44Qi8lolGPH04W7BvgxqRUjHX4rwg2l7udnk
qPUNsXTzgESljgNAhWdCyxKcCKbA10YqyPxYEYubrsZxn8Uelsuef1zXu+gP4uTge5RfngjBf5Lc
KA8LBvbVTEcHbLE2sWsz/NAAZkpT+pas7BvTe3/OJlhjmK8Q8DxlRNdQtMJPPL6XWN0xaNQjWq2Z
vtMM051ixQKfC24LqFSyDiNWP5x0CKMs09EhWfyzXmBTHmNDpICPfgxW2N9kyMjKWrFrboBLUZBF
W6NLigVxDcVkg+aQ7Vk8WKmfGxg3MPPHxouZqdd0LpEh5xmqDUF/C9Oe0/x1cQHYEywpqrvpj3K+
ZjTrboYYmxHPz24qB/cer424tDh1wRaDZWxsFr+zQ4sS74N/iTUYQVjMMRuw8TUyLeCtkOVgx3CH
OzbLMmABqbMQVU7J8UQb/bJJFpWvfB/DOA96LC8dg/CBaIhFGw8sUgD1lOc0IL8wr42nyUjIabEM
8nOq2BerWlARDnrDFqD04vjQuw1p6wSmt5133q5Fh8Fmysn7yXSFmT3s7ZcwNt/4VFcFHG/uJtLS
uyWUy1tpQyysuhFLW2tSoLkk5YOR6cp31YyfOm1uNI+ytA8BOa8dF8ZfhP4B/W9d56DvGQTjYU/w
L1kXDIjmvKnAeEJhkZy+fHvmdue2WHhqvWJSSmkoo+PNo4+vKc/0jgzUUIYui6Uu89N1Eg3hE1KG
MbkoLdjsdyRjN5WVMkV6Iz1RsMGvdSr/5sX97QnyE6iBRdJrtFzhUMpxW/Y2JtCFQna/d6TJ3cnB
+wmREPpmklaB6Zarc2Yp+QMX54UMGsXtQorkgxfJIyFPGhUMQuzgyRn4qfFa2GPQNx3eZiggJBbm
frrn/ds8TiQz5yORc4soFf8z4zGYOTXQAHtKYuyH1DROPc7XA6JqcUjTnlIQk1o+Nnjejv1AxZrT
wKprRul5wp5xc71pF0MS3kvdYv2d699LpO1V09JbmcNVbMYcfSs2vcd5pElBTtSM5HN9dGvapzCB
ae9RWllAHls95GkSC6zAxvgsuyGuA/pEAYWMsEFL4fR7htD2VCxYvSjDrK9uO5uHNhlXigP1cJ6p
iBFYHjueND2znfIeUk+7jZZZ7Wy4t/hjNTTcfDQnKn8abO7t2AGM6enQdFfA6vxZ07QGZJ/K+nNf
wFdZIxHuZ2UpZ/andF6Ksw7l/Eki1VYnzALoFartjqqoRvClrRveq57H9spCt8r9qcogPcRzMYyB
IxZisTv2fmVH7KYwz1O7Ht6Nap6mbLqlpu7szEZ9Eyqa6u2scFuiDzH51QvNj2DOCcW2EZQdPFIR
RjYH9MBu4mZ4KBKPX+CkO/+m3qtPITodtkakv9bNXzSN5GE0o6Pr2MFiYOmblsB7RCR3YqM9TRHa
ZI65J9Mz7BZ6Do0oJA6MWtMa+dldaHR15ny8y+wczpsho2ab127B2zYddXOLWYH67Xk0XznWq1+m
gOWt5nI5+e0ipye0VvVkL/DGU2LYBwNF8pRr+uvKxPYplOj8SDe9Z+zPPVGfeMQcbvUdK0q9Pgm9
cY8MEyAvskn62M0R7ExqWR4gKsw5meQmJQ8dhXcOb6XsqlnKGM/sgOcTLBWBdcut+wM2i9Fj1YGB
KeWeepBqDC+GscCR7mX2Phe5+KqpD7rZS2690uXKVqAplLsxgUHzFCnKgrYsqyIyIiHN1wWSgAfg
ALxkbbcvKX/wW5NXdTAo20etoB9xIagb8COajGXKIQTNKR4uJyHD5JaAX7uMLtgyNDHYWUAh0ylI
5onASjE62XaWqvvnVmzlO9kgP3FSBa7gkl3x3dWKZI59cBOg3hvyaAegdQ3fQa54NNXiaKZINk12
4KKwQifuvNOJiRySwpP31ZJ9wBOP/IU4MdE42Zxi0d4X3fJcAacyFSsjMEwU0mhL+9tHqIeerPBi
ixG+t7Al+8Ui1zZCFA1IiNgZ1n/Xc1gm+U+BFcT3mqHBh5V4CyFWLQuGNrQPOkRnPJt59baIdG8n
xYOIk79McAgQwCeN3aeEE1hD8P6qx2YtwnAkpeCJlm6jGEpSOgDajSCA+mWHgEbAryteVS8ydmUA
t9FhOWBbvEyBxrX/qCsruyyKtH2H+oxyw6KoDr1Dh4XskHFLkCTc5qeBfvcHipIrvjQzKvDQqCDx
eueMfMPVWRbDviLNfBeBFPpNYAqADwbzhJzscf3Izeoq59k7sJU2cWARQl+mRgaddH8lFd9nan8Y
OWCq7zlyYLI6KR8Cj3EgJ2YEHK0LKTBRvddsElyKRxcKZ3rlbJ12MA6Va74Y3pRXZFry5mPCnkN+
F3ZUHOSJNB9xlj9S22CduhWXEJruvVtrzj0eQbaZLJZppjUyMPVx+BizpdxRZWnKHU76nu6PwfJ8
6I/zSzP0xnckMAGbLvmoIa2Maz0YzDcNHGf9UHqt2DltVVwLL512FsmmGwhDxwtm/u9y01mWgoyN
yenMkrN+tRzZtIFS8fiUqdy8X9KQr6uVpAeSkfmJWZANiTAJiIOrXPfqDLesjmh0HjU8CaLJe3Ub
pVN/9W1kfzDH9KcsmrV9rYz07MV9L9A7NHsPVsv4QcSPf/XZwPCOSJ7PXXmRU34ZbXWtWCQRpfeI
jI95kt+WcsgCGjzWdhVCT1tvFBb0XY26auqpjgU3Xv5il4Cm6Y5mq0AVR9X8Jgk4ILPlWEeI5YVH
XJ4tYYmcs1nKEizsaNzaZuIP4Zmlrz1/N9KuCUZuK+lW12m3d2wZBuNUUhxGZwdsDo8uQzafx7iB
/ol6VS0zLCMW0odyMqKQSEdvaUeN05wMWNWMt85stAkNxgjvmqY0h0Pa87t4WgAXAeLMBDdjG8Q0
FT3UZCpYGzvaRnGohJKNuw1NZu+Ai9wbXYhtd3E4F5oRYplDDRmquCIZSk+wMH5itpZXAAnUe9d8
FH+xXPLjkI9SY7fDcVfqNIL4I0m4q4uL7Ayfygv4BuYPc+H8U6T+/NCAfhw7gAtJFbSbkactHQlP
z0LRoQ5+Iv/1HMJkZEZYw/doSH9pHSGI90Y+7jtHO5hOkRPfKx8t7hY44Yk0IOhQ0RDVMZ4X4GCs
BAyWIIbQzL1VN3woJKeegKuT2aUlCHW0noBPsdgMsOwB0phKHN5CiemykNdFC2qcEAEXyQ9TIoqp
5XqwsUpRHaKK9QG+actbnp2+i4XftrL7VLVe5LQzFHOyCydMsFsScTx0mCMG9QpMCbONXQ36naQ3
++SlmeY90b8mfGk0AFhL8Ck+DdHmn0EY+FHYUag2E9alncJY8B53UPY2WWxblyace7rWMH0HqZcs
4R6He9miARVqbRlkS59NPfrJZHZ98sQFcLJ8QJjI2WXjFrtOm9J3JzazwOIWIT65j4/DUVP1mAa2
3lE+Ck8Lh5rg1D6bc9I8Vi14KhBcofyEeC+LhxgB037qHJu9EpCHKn5UvAwq3wu9uryC13a49tEc
PdQnRfhzCpSTas4qosV3XUJ5Yz0mqfXEXpNoi6VHbreBhELr4JZ7SBQkIYFlZBqqoxHGTCqh6yW/
IydqUV9dai4z/uTMakTMoNKXTRUCxrGwZYbigSsSe2+loGgltDC7ta2IZOfcwTayXqb2PAvTyJ8m
0C3/cXYeu5IjW5b9lcIbN9E0RVHo6oFr96v9yogJEZJaa359L381ybgRuIFqIJH58FLQnU6a2Tln
77WtfRe7ox2sxFCX9ENQaZGMtXxpcvLorjTwoi9YVOUuK0y43KG7TJptE7Th/MxRDQM/ffa4+Obp
1jxw6Mvdfaa9AGtjTwOpzU17a2V2Ksh2T0fnDV9zWd2pSphlzzgAdctqEfQG13MEa6Va0WzqYR2m
wD4DK8AMFkvNjleS+1WtrUlnE69fR6uacsvm7IVg1yfPvFRHrIrmi9YJQebI2MyGLYKk1yAR/W3M
IDG7DgHUoqRBGHZckibXt6IEwHtDOkJxpvhLzYECaGTZTSd8w4EALLqKIj77KvXgVkGO6aE9jmwX
M+0EdkvfzzPeVi0JFujdshIbVp34jeOhIkTRrvLnuUn7+hWknZvwCyKPB0sw7JsgYfBeEzcbnEgN
s8Uxj7pwumbQPhsSfim31uD0o9cyb0p3MwY9FpaBG3+dx0aPJzRnRQs7TnkHJGCtfMHeS4qpJix0
73A2/paQyfHCMKQ23+JJx9ej6TihGmaoW+At6QmGTXeXjaI42BczSWmTP7WyKlrsNDSci7QfSM4L
HbWU6MnCDYPPJSfW8cFBfcwaRp60yi1NeEvZFpdyN+/xMDltEI8/JwzP5aYwkVvvEOBM3dfMGvzw
a0Ku+Xiy5SjT66xz++Pg0DElO6jJLl70sUGTbIXBqUJxZJ+RZk9nDIng/5p2IBHbyRcw9kTfRFQ/
t4iXJPK3mOViUjHyr8XoPr4u8MAlt3YuSWwMZ5mcFJLxCjpNpJmSUSsPGQ1EUhsOhZ0g9BV1mKKS
UeE5HHyyCEzW4Lfv84xcyC6Zry1E3B0DZxO/WktBp10X5CHf1SqwEMAqIFoO+d7uTTIt3mvfox1e
WRMx8QEt+Je6qsymmAL77JVVcTSx030Jpe+48E2kEYgr8YVd+Qtc2TiGaAv1bh6KngxXOh70i5My
3tMUI5BvHEI72kuFwYGFHbsBKw5ZLl0ToNlGz1x+Vk7YK04KyYDpb2JWf6xCe/xGJFT/tqR0NCMs
b1k/bWGF0w9tQrg3F9mFCKpj0NYSSVfWLijC7douTwlYDpCqadjTbCPaJZ8Yu0CRBhmEVV4tcvkq
etONL+RNhO0umcrkIvOIYlI76in2kn0z2vqmoRRfzkogg0shHLnFCt+NwfdPEg9hRkNV30cz6Qvo
yIjpW4neIuunKGgCbQdmtfRg6e13V63V9ZqGZuh6tzYc/gCwRCw/lRQzsBXh2Yl9RJbWqaanPaEx
ldYzUDVYBMRz9B6E1wtBOVo3gnE1ZVwrwcaevBSRfk0LKSFCO0tCZAV2UF7irEUBB09BCUamwNY9
dU39lNbwFcxF4PtS9Y3yfw6Yg/s7/KYlBHkzYHaxGG4ihbkVc2vTzixtNzMnj/TWXRmgmlw3PfSq
63js5UCKgiqiY+VxQjj0zPm3KBa7Z9XEgNGqsKR4vQhtjq6G2IBiF8AP0VXuN47/7Za0N0RFITjN
e18yuryqBNK9c+dcFIbdXEpIpA2jTbR9ZP/c9iLz8FzHOMDJxyJcitSAKZeqxH03+KiXs6I+DuIi
DLQvSppdUvnRTzIxhHdLu9LJb5FbalSgvvBqzMCCzjutyMS4mLmSka3HjexO7BQzT/dO+WHEZIVx
xUYt0FU3HFLT+Xrq2GDv7bKh64XQqL5y87F8wd8xcVQqrPY1s2W9TeO8Em+c2/JjzOmEybMJHaAv
iLXb5wprecTgRTkbu2EiuZdhAIXLibxjkjfBdxc4Pz30vroCjB2ciGker91Y5JBy+ASaDONWNcg7
O2wfCfM92KAGOUFLIcawi78AxVNRBi/AHZDHUzpGO8T07bTRkQEMiIZKIx9TmgEsbsVoGwqMwldF
7keXjIuuX7wrR0sYXGOPd6XjWcD8Vpo+27fQBxgSFa797BUXVDMQLFqLconzbcqUMl/79QwgH8cl
dVzGqrJOhtrNyKdr1Dri7PwS965/x9dkrodyt7/ITOfozmW4JVeyV1205+DdIiImZsPcNeh0j5bH
YBaj+YTmEMgpWrewNjYjCzW/KKGdFxkN4iHtU8bm4yWD4MZrVNPd2KSbFDcdLZjgW86Ej5VDuqyn
8OiIsjpQYtJxpNdELlPoxpkVb3xslGHGNsHze7DGWLHlIEp5CqfcvXbdbrSSFXE1VnYz29Q80Kki
UPAT6361anPLfeNkKqwH22ZM+mZDFN0jdcpeegx14zdEuZDP2M9V9OZ2HE/26Nir8Vwkc0Tgy+Si
5XHmat40FfEf5Ny6Go+OWz4o0LQzzmpq141DZg4/W4m94mrJkwH914XS+tpbTbKlKK7OPBPBcI1T
Tz6RNkLmuE3RcIyZrrrMtE34hm2qmzco5HxeLX7y4CqAI4mTs6q3YEB6opBGy12rdio0UyZpIufW
DBRIJzCMuVlW4FRm9FB1GF8AEgrv/zONjRC5tqIfPwc+Blg7yr87wuM/KxFBbplnjQrNF0foQzBL
/wjsvmPEz2uytee+Dq/URD29TtHZ53dJ7cB+oJXF2TcbawfcYScZ40k7hfNRuk5rofAyxsVT50k8
uG6LJhf6pe9sSW5wps8+eNJbS/DryQ2d4/GlLzpLFRuyrto36NikhNcVBxGFp6K9CrvaPdEgiJI1
SohLs8DRPHA60Q2ORAFz0lsJT8v4aLQj/GORxG66lhY7xooeLHLEyHXGLfau5ZoW8PIWtsJu9v1c
O7Rempn4n34hvApv2rhGvKevC4B5cP5MVCSblKTQBQNv0FovqD2Do+c2Losh2Cp1LmVRTw8xfs8y
WWfQifCJpXXomZ3oRNU85NE8MrqAhIqJwCBB5SGoBzAkajjSjx2uEWRJQpJn2CKWMdcu/Bd/g1TZ
QKhIylZ8roHJO5u+4dS8TmCTzMhVROxnIKjcYjwJ/zKjKiNpqnpTQhfxKaPd0cz9Jhl5Jpl+kTSd
kbvN60D9tcMUGG7CqTdfE1z3Nx5P6YEobrcjym8pp7O2bPrB9RiAPu9woIAQzhKNvb6hIe8of2o2
ZoYrlzU1mlpU1eNXhkRR9M2rSBi+wSWdYTyV5AHuJI3MABVm0qbdQ6R7humq84psD/tHmDM9cnj1
o6uKfVQHFj2BOsixxhFaVw2Y5Q+Ojbt0m5RJeYWAINsOte0ewgnZ6SYv6T/1k4E55RaRe2FOhtzm
pbkhepizdGjGtt0irFM7WukjmismgTVcnKTPn7rJS9Pr1PbGEoH7Yn/3o1p8p1ED0be0lC/414EP
fq55YcxmaQDZhFMHIHwVOzmj5S7Tzzg59QbLRA9OrLCubAzPHOroDZbWpso8UcCEyzJIIAHIBXQ8
sgi+LFM7bgcoHb0GRxYukDu7wpKnOtT2xafIfLvHjvbsZFblfLHbqLlBEL4AXarKPfIE8k4YIyUK
3c/c76CMTQz7y56+DbRAHXE/EtlvQQw2VDVV2+1MjUSdrqU3njnBJeUz7DZUB+yyg4t3sONUU5mZ
XaAePMdbFxrt5lxO6Mph/IfrkrxMNMyVNacPREUv3n7oOaod204H5uCVoaiesouziNY7CJkv0zBP
MAELSFPJRTldVacFRBl2cNeWPTXBEsYPqMIb/QBAa8QPpgePYtyPLFg1RFhX43iCqxg15PEVHHue
YMdRR22kcwFhlr5ltsaJe2atC7tjS1lTJdG91xE7uOoHtIQpEuu0xDdnM4IiHIQQynZbuWP3Q2eX
OXhCe+bUuB6cG0pSgq5kVz+XcejvYyNUvQuliDyEXEY/5VPrP3Z92j2Jxo9+TEAV7M8GOMMF7u6J
78gOR1TmqRnuObRHIEmiCUFCauqRjTwC79PwX2n9ksap1YXRk9XP1ieaRPPZDxMdEC3hwbcF2wf5
6zqAJ/cQUKz/qG2fZhFrgfMEDpv8oywd+/kuA4V+U/kdXx5ogiJjVQ95uNVVrSXppzXU7t6Jymab
C4yhay2y+cpKGC+SOyqGpylqoi8+CiyxQ+Me5fdeZWMoCXxcWVt6x6xq9sQ5IkR9/ASe0jKnWXv9
xLknA8wN18qUBajvlEgUJh/M6uze92/wulQVUa41MUG5Q6vsKkeCmxGmSrAmrpNIi21PUseVrBhA
A3AjVZtZHvveFjlgMN1jCvLfcIJkz4ykx2HbML0+urkD1R8g0HmRjF5OlKROfgqZfH6N7GZ48ezB
u8HRYM20MLyZ9GsJJNQPxdh9JseyHqurpaYnVCKiYq+6jQcmf+QDW9XwiVgbBCqIeBZGZmAGAyyX
vo14DMztQoOMZR3CuYcgRpdWfTWRl1uuGcwzCor6dmQuSDQVAb7Gcxpow+jzpttB+MPdUHfurYzL
/NGBZRjcWVNKIq0Mhomc5MrtfLEpRNVy7gsqv9xKqJcRcP06PsR9ZV4iTTrdkSG92z61nF4wnWcy
Ehuf1BiXUrqCnrvCBzmCmLGA8wvCBA9Bo+OvJhL1s9ENgJtksL9lSeafkMHUP7vY7q6T2NNXVRaG
2V76A5FIPuYI2nVjHn/P5/aCbVVLOBCxYzm3bsBw67aNgsinNuRIfDUbu5HXaJ7b+qAGvjGKLchG
flRg0ionL66hIUtHfdZDZx0x2bfjC54036btTkEKxL3Bdfyj9Nj873Kd0+tlKrGU/nejW53cZGOf
0GGS4L2IDmBLQWgXqIn9RbD3bwoCg8XKBzx2GIYlHm4oO1BT44+nRJiSBIQh0aXVQlTwwknz6DgJ
mthxrnySzechPDcYzfptP4sUlPgSKXWH2MXqkaRy5D9NhGRwjTnBLBMob7wd2B4epLvMdwQGO9U9
CUPZp6IIaamOfuhAfIirGAPa5bcDUItSqcDJvGmxv1hnLQFeFAcREhUC2n1u/OrB0j4YZCsxgPNW
A2uOLC9BwAn4eRP5ID3cwJSoUt2RKmHF4HS0oHdUZoLtxec9BZBOCWwwVZ8PrxYTwUitTVdhD6Md
FU/hgV4zuGiplsvkVxNrem3XrD5IGGnI0Uaao5cQqFyFu7xcmg1zdTzgtFIm91kTggYRHOlIcq39
1u1ieIFAZ6oVW5bfXBtGTq9OAP7/cwcjIqNTUoYU+flMMGoC0wFsxKRLPM4A4KksjUnJB+mwY4rX
PG86sC3zEIX2DWVkh3Qvw63JEF2VOsUjgXEEqZynF4tuPM5Y5lb0ho6cdyduXls6h1wUODXCZrKI
wPPMUTlu2oIP4VQCDRbwifN4sR1XP0Dl5vtwNNVe1ZTcP1xzeUh6IjmOri+ZTA5VnH+bEiUTinux
bAbCzd0Nyd08jWNf02iNegLXvi4jDtZDVlJ+3MaWW5V3Ulp9vWuQhoVrMRQ6O1rtZDvYr3VhbtIw
RTBJ/h7GE1J6DhPPP1hMNTr2D40kP9vjZGPZTCjtr5wxhKIbp1l9B7aarTxIq+mmZGJg+6umC2vn
KcNwqR9xL+RZuEL8ZG2RtiEjrCBZIfjzx1cmgbAYYt9GJk/HKETLUVnyJuPo/Sw4g+QPS1LEjw4d
W2o3+sbfiObgaOfpsHkQbZOUG7IVvKuC9/oTdscFZjL+3S0FGc0iZpliSleG0mOCpF7mzlVchvwN
KPewBUld8AB1tlZT3TJei2GfRouqnRdHuPMBNIHGLVsQS0gzT616N4HwW6T1sVVVat211EBIOIQy
013JespElJFCvmym1g0dVC++eopBAaKIiv0iO8XMztc+wuS+2ox5Ipsb1LRx/qmIUM9+1o4z9MQW
InpfO0Hbjes0tq3gPrIwCDFZ15wQ8MOW0nkrQXq41iqEPyZfMQExJEPU5adHxEfVjZw0UBtmDeaL
TyZcgCWJrGNifViNnL210LzIqXJo3t9YIkiDH35J3wpWGYsyWN3PFb+oc+C1ajqSC3Jb1DeqJfv4
ZTA0wHdJLyuBCdN23S3jKJxzYTcuW1wIpA27zKHAvXR6ca+9GfIBeIrFvSlIVXEZA820PvxtRj+H
+Q1gyyf6XRH6NeagHEI8LPk4oRRFVIkJwk37U+IhGTqyoC3OmQDvOgSOYgUtZ+aKOWJGUJ+6yxZV
rKtAIGnkwBgV3nNLl4pKvcrd6Tvtc2SsVJ4zqgXajVVKG5IQrGn4oXy+4VromB6FP/XtU5pFhV7n
dIPeZtZixqGWE+WcwObpqeVwfZ8tg8WbFdWvcHT0oa5Ev1zXZqAsjcG97hywC+GzFvZEM2MRqfOd
GkNjXmO8JR+zqPZeFyIiwnAn5QLEY2L1B/vhihQulg6Sp6Isw+Cux6O/IzIDYHqbLo+9gL53SWUe
wv5ZT5mItv4ww04lpKwuuge2nQTBc54X5ausQ15PXDDRJ5YY762dR5eGS7YQPkvyuL4XlvFtzAj1
MNBRyxYEE7nWDzP1gX3siMb4XHq9F78iMIJgNpkmJTPaC9R5KAOJT6hOKYmiUb9JoulP+JDx1HJe
NeFTB6/LeyCOlGqLN8f/Mg/TsPeVwKQ8VflVIy6Se5qk2SsH2PlA+xcXpaecbks8M6hEwP4dJDBk
A/NNbubmFaNEPD2mXjbOzaocJP/kpUNK05Gj7beOWfZFue+QcwWjBnJSX2GsK/LG3S5UzBheQmrB
9dL5Kv4RAJy8nmayGU8i8UtmdWnnVHvZLxxAofJV+yjuE4YyTQ3fRXJoxUbL1Ivk3snR62JsvVsC
oTly4wBhspuWufeJkXP10Gs5QNgw+dAOW26/ZV8Xvjs2nwR8H+t5xCRurRccX+uKRVofhSsa+F+l
aw3kMagh+u5yPs2OzQAvQpKH4V7TzB6ag8KgPGyAzOVoo/w2re483xtxw1FpWeYn/SeDsduCtFCd
MzTT5Va4Ln5EsJgQsrEXj4xXjZWF98qC7mbHE1kPW2tpa+8cJg2WUs4wwZoRJ+AP0F1gq2I8c9aW
z+dWN9Vol+iPPVZm8hSgE5YBZf0mWIz3bWGkRDgzb8FzCHYDnUUKdxk/hUVUJqdCma3bJR/9DTWR
VF/9AgPvGnYyU2K4P/bMYRhtPrMmCAbAhXAC0i5gRPaoOouYipopKNxHhzHlKPOtAdPVM1NyqQOA
caE5kdGFUevaHVYUOrvhblSYtAcApmqtmMY9oZG3013C6eQyIbdn70sBcBasVSTrYsdQOsDASvjr
aRrL4jnvmoaBR9LPIcrKC7aT6hZF3y7igIrDtweqAlIvzD73rGDTnZf6Mr0SSR937c6eK9d6rcBu
uZ+q3ofL2IXsOyeoW6jzasH/polH+/QJwkHGwZjD852cejtdVloh4/ph207CfWNh8QESw2VbSL6s
Ow8QCz/xWwUAe3nFLeCEkHSSPOofS3ICH5ndTiERCl74E8B2nz7UtafBe6NU2GcW95BTsYveifhO
438m4UmQQaDi+cvckWgcZSFTVmyhauXNIRps1w4pIRhQXLhJYZjcVH1Y/sgCz6cBIAx/xm7g7Bxv
oNd0GX/PJ+Tdpnlt4in4wQjPK7+MbBTERKLr5nhkBU3zVIBmgBxPD/AcmJrWQAogiP1DesuX1Ioq
THEc7DD2kUJOZk3FomN6ZKk3zmSPh2yxq6smGoPuCbHPpM4XSECz72QHsmBT9fVMmkgfsI7oCMf8
I3FFefTIiElyTTvFc6os0mr2hFU4P0gmohBNvC5itJT0u9r33LtaD+lRumm9rUVif3Wx9eGlR5mP
HI1cm/raWSTJVLTFEGgtvJI7fAq2jYgqXvaiLCiCet4Nb1IW7R0d0FKh4QRQwzbLQ2Mhs9ro3Ixv
RZhP/j4lqnKG3RT4ZCaohG7EGiR7Qfggiwd4Bij+gZyWt4IhGEJRUSzJjA2CvX3NTMq5wC85YawG
abzqiQGdtxxDDKApRc/sgVxjXawPkRkaRkdzdcM4smiw5JhCfesjp3r2rF5owD3zaBaENxb/YlfM
w71TNP01Ih73QGKOhXcnlQguihEUwey7/qXlX4B49YtheVVdFQOxsqfx1cYPbegwYQ+1h5xHOOa+
6gOHpZAYwsJ/ZMDEPc4tL7FYyHyDvbMg/BxPbp6I8jH0q5yIPZY4pJJ9yfk6gI1yQoFKdzGEkJ1t
OW4t6DB8Xal1igq32Jc9U9AQDbKGj46+8JA7k0l574fGfEJdWSYd3Yakpi+wLAgn1UFjN+AKyWxH
3gMK2PhmafOsBGzgDdb9sHgjEWa179h3Uy06+8RahomQKqz53JB9c5/aVhW8uFVvmQtyQjbHKJBy
V2PEOBGqO99qPTOTtWLnZqa0at8Ghxnsmk6c/E6XpYyfSWNYnmvL5dRGLeiuS4/b+kAeYvzcMsVZ
o4OtzHdmD0t1Ii3Tv8p7cnXWME995lAJQURYiUk2uAK5n96zL2BNoiRQ1jZ2a5/pdZLja9y1ubtg
YRljXtHpVIPMAwKs6fySdUcKKtnRwiHcARSqPyZrkXF6kAhdBhyUh7SzHTfZhLyfHHVz07uPyUhl
uWn7ZaS6V7N1X3mzhc84vzS0rxfk5OF+THDqEKPkm+GzALuYPs3tlIYg6OyWtoQZfWwyGK3oJoew
pqadNZCuaa8VcQa5tep1xRym9sgCAWZfyWAezpgBwqX+6dpNP2BbHKoZGyW2qG6ib1miWyvmzVBH
RWc/wstNSPwOLEb77VOsQOW9dF45TDcIdawq/O5z2E6CHfMzXjA03xNy+b3XozcmYS3H0ntLrbcQ
w6Fd2w8zQBaAIA7kiWB9MDPV5y09fW/Z9KUsP8eNKId9oq2aAZKole73CRtZj11vwiBUrN0cCac6
MC6Kok/RoFmxDjNpoXO1EwX6ONP9/Nd//O//+3++Tf8Z/ijvy2wmyug/wF/dIwLp2v/6lxD/+g+W
9cv/ffz+X/+iDIFSaVyILpzafEOHi7//7cs5JuONf/p/qTTMO9xX1ZfA6ep6Q+Uz7jM7E6+OpJ7A
7YdPG+M8Mdyt7c9UL43H5H5KmWvFyJM+/jTurx9GujS5yYrw8XQ6/mWC+uuHYXo3OyP7/qdUIPfY
CF35bwJPS7eVQz7ne4JUsAPXacSR4n94ZUz5xkjbVY6C2q/0r1eWmhmQFVnjK2fFdN/kM7EsDuI4
13XCa8yR30QA4Orjawr/16+rAM4pT2h65jDgXOLcf70osilaSS56bwJAxvbGU70DOLLTJl8xj2X0
tBp5bViaq9aIeyPxnQLCN37G7qxc2kIV09QNOa+lfXBo0yY0sZqeQwGRmhd9okXAdTol1fA4ij7w
TmFOYXP98Zd495Mp21cghT3ja6lRWvner99BcoMWEw72eXbFgDypmj5Dzxu2rbRBdSkONW+zlOHx
46te/qv/eGqVkLYgYIUuJg+KEfryVP/jqS2XNo1M4JSPoB4JsagKL78eUpyF2IiXbk072GW+TMbs
MfJI5/jLY2r+cHWlXc3TKvmLLX+9eo9Wtmlbu3wMyrE7p7kyj2F7kenCR/zLpS5P/PsvqjwjFcI8
x9f68gj944u2UlkMBHT52HZUlgXCjzVmombXp/60a1zbe/74xr7/OYXUPJDoDT3Dcyntdz+nAdhT
T9gfzqRO4luI/MuYhT4GYLm4ONDwZ27kcDz++Kq/31CuamjgayE5hBv7129Jj4MvyvDtXKYc0VeL
5XyNWjrYTM2s5dv/+Fo8pnTGPCPgnr5fY3g2a5sWW3BmdK6eOSjCLcGOFl+6UbjpPr7YH26nVlq4
nhSaQav77knRmMAdWteXYKCLnR963Zf54sYBBSTxr1GsEyuZxWLefnxd8ftzo7mw5/Arso766vLB
/vHcGAvxqPSz4Iz66lRZqsl2jYLFG9JrIVS7BVEfj0vzJXfEq75k9KzTtiNnIIBY0bDaOhgfRuo5
H/7LPciSJ98f9F9e4j98RoeCky60Q9PRtt99xjqqwrEFXnGeNckkqyh3aMvhl9ZXRUvuY5yV9evH
t+X9gsvT7UrWKZ4zbglLyK93JaJaXrzI0mfJu40wEP9AR1MAfbQDwVlBkTpox2J6j/2k28VE4q4/
/gB/eNBZLwWfg+6WcNS7Bz0dBDaRPnTPTj/JY6ZbOklVFiDGHfq/XOr9zs4aqS+SINZZBG3gMtSv
XzZMpqD38so5A7TzNxW+2h3ye2pCxvn7IqmuKk5+K/yvaiNEAGWjLBEHNEt++Pg7/75WG1/4hg9j
881t826X6whzQcc/mbM1+hLe7eSJY5Vlb7jpOemXoFiHzJ43eGTjv1z595+bbcnjop7Hls5t+PUO
+MvY+KbS+ozkgwmoZSZ3M9F/2nlLaq4ZSt1laI12Qe9cxCFedfXxF//9xzZsT2yNQnCkQG3x6+XZ
oTw8A604y4STrEjGcgL6FC0bFbfD14+v9fu75LiuTVCdlrz2jNp+vRYR0+RutF5wtpEz7uzWvxR0
kdkjke7WhT0l+4+vJy4v5y8bk4u2UrksMjiSbVBSv14wR3ExeHbOlC+0RHVFuGGiDgMTT1rDcWCa
ndON9jEn5gaI1BwSc+cujjrOhNot9y3Iya8lYnu1QtjqfuqUtCpe/SSAqF5Fya0fGf/u40/87g45
Dnp23gXXsfmzEv67x3Bo5x5grCiu5FIsB3hhzaG0crFhGJedw8j+2/v3+/WULR1+ErC9Ph3bd9ez
kRwRgJ7WTCd9EmqLEeM6ENEAzj8DC+ji3u7jL/jv1esfPwnfEL2S7bnQvDzefv/dejqglygRMNVX
zJG7Z19b+V5rWaydyJ6OsVrUmzXqlBy4CTlIlXfpfmFyvbGpX7ZGyukvm/r7Bei/P4/LiYEHEq6h
/+71Exk8lV6CU0IvU+QRmZ6N+j4mVRD9DCpGcMcmmi6MHztL9gWCGSDDkFEfNQFF3kmRdvr8lxv0
rtb59wdCguQpxXLIVOXdC8moTiCX7PhJwjwb1gChESlocpp4OE1i3xEfiYiYxiwwI5IaZ7UzvWX/
zCoZR5sh10waP/5Ef3hGhOv7vvFs6V0el19fIt+2Rg79U4cYwMl2fiLmR9hS856+g/phCxpGH1/v
3VJ8uQHsB8J3HJTO0pbvnsm0J/6mp81xVUOMBhsMxWm8kanDcLtWaPIPXt04021DZ/uJdM2h+csj
Ki+rwrtHlHMsuz73X3AGe3dub/uMxJg2aq+iKZuPHRF1gEHt6cWPm1sO+xqMVnR3ya39nl9mNZS/
in2ppl3uEJx6ICoJuDhznWnlooECCiy8n+EAYCl0xmQVRE78OCvXPcQqQwmS02FEMvvl45v4/kfz
KJn5wYBBarYXWqu//mithmVI1Z4dKz46aTeOAV7jxndsf+5aEFdw/vh677YRx/Mc7Rus0bZkGO7/
eyX+x1Eukk3kwgK3jp7nDzYmT5rPE3PGOsTrtsrymc37L8/lu8WdS1KNsmUrvqewhfPuzXXwJtDr
97qT7uzq4NLxJvJjhlfU6XbtmHrawlos//JwvNutuajnGuoA4UhzITm+ezhJy5tz5J7kEXiux+Qw
x51m7pyMccmhtqtm3gH8sqzj1IqqY2CPrmGd9Ex+/vLl1e8fxLdBjkj2UuNxanj3Axc20p4Gz9eJ
ZB97vGbOFnXnHDl5zs7t9O2b7oWDrben4bdRIZCeHM5aN81P7hCb9rpj4Gq/0Nk1NEigCNvxp1Fd
0nIQ80LcvE0Q+aXnGiJHsLGZq/nfWg14cyuQ7LPwRH1jnyugrREVbI1UDqAFEHtk0V3ECa2aY4Ki
47ES9rEFDUSwT64nZqZzUlqXGjS249PY5/1AfmOMun6NT8oKn9QImPk5QVuf3XO0Bkc4jdPUyxX5
EWC5P35mf3tHqM19oxSoGso56Vxu8T+eWYlcjzgEJEpOWzAcTYPRWTFdhIYjl+o7PRXvLz/a5eH4
58LCs89AzZaCPzx+ucvC848Lpi3WbaLI8pM9Tt0DrNzqkUzU8C9X+W1L++/LUFZLXgp22nffq4Le
kqA3z09oNYhxpml4bLQiqEUPirTnSh6tHMYi+d8RtifiSrIqb9duNKd/OVu+X8n5IJSUBnmMoPvi
63d7/ZQqeJekA5xCX4/Pus7iXUEs9akgiG8AMH9BQMZldaLarf9yE/7weki6Ug6dApe64v2tFoD5
yioWRIbgLFw7RRHf5WCMtuPlKZzwdByR+7jkRJI/nNGNuf/40frDL009o3iuONFr9e8t5h+/dJS3
cplzhJRhIVC8IgfNv1txHv/Pn2CJps1mm0TCazvvzgrDWPYuQeT80gvORMimk3OjvGA2uzAZw1eU
/MD/P/5mf3hp+EVdMImcmeDGvHu4kjaaqiiPolOrScTRQ3uFeRBFfY+wzEjiMD6+3J8eZvDLwkYA
zh88zr++M42dzh3TsOg0Ohnb6JQ2rG8Bi8c0pTsoD6SkZBWIjTmprsOA6cDsdeLObupvH3+Q304F
PMx0x2k5uc6lA/z+WDLoCfFAE+YnCKqSaPXJnbwTPp0pfdNklS6rmsgq9XlqEe2tKZ5kvHFKmsWr
xTNW+D11J7u6C3oJbRVSS7M41orJhlGbRvihVKuSs2RySuJlrG4XFEnDXS1cnP6+DeOoXedB76tD
WegGAQ6KWticH3/B33ZwNlNFl52jJ0dhpd9V/UAiyY+WNGI8xOo/LrDYfTcM0F3RDZH99/HF3rd+
2Ee5m/xhkBDTVHlfeCBqKLyYTQJoXqaKXQRW6BsWTyjZqTc7BxY1l2qU/M1lJ5EN1JdgruGpIo0n
u+ZfLR4lWphg7XptfENgtqh2ZPjKbwlnWPGXR/APTzw1GS13lzfMoQP47gmcSxtPbxufQGEuCp02
UbU6dNtns0ivvOkYavz8+O78Yd10uCvcFkpAJd8/85OTSFrtVnoaZ3/YECtkUMS68SlhGdtVSrbX
rQqJOazC5PnjK//2EJAHrsCosmyzQTF0+fW7tpkglKmOeQ4dUmZx8cgwR/jZx1c5Ku+bjy/2h0WS
A76h+MLhp+is/noxZTADiKomRU9507HDX7kWc/r/sQmxTjE5crV0KKzeneZHAh6GGMPzqV1SupkI
nNGO2sIiwxOmEiCFnsChGR1ckOXbj7/gn35Hjma2Y7NeXprVv37BBV2O3+kyOREmlNG+k+W+Azm8
iTwun7f/j7PzaHLb6NbwL0IVcgNbZoIzo2AFSxuUbMnIOePX36fnboYgi6j57IUXkqsJoPv0CW+A
tAo9ytwG+jwcH698mxszcpBxmg3L/aAtDjMYdmPo3CTxWscsxIdQof2zxxQl/EsPdIa6I06NWFsU
o//+rStzKXnfU+XD27l+5Lo0jalW/NgrsXfZJ0OpbCbQ7E/jGNt/RizocMIICjgt9FrLlTv/ZvPK
RjnNeZVBIQ01Q36ON5cu0PEgcrpZ92xIdNuCv/Vp1n2kAGM1Wymvbt4vFQ7TSI0xIA/JEb1eygLT
kdMf0j3snHUYeHg6CSDnm8Buxv2E9B4jXzV7byDipcpVuYXA95O3Xi9ap8D1J9UQXop2x4UyCxUr
PIE2+dxGx5bZx8r7vL17uRIodGyH/plqczVcL6iLDO+cJLO48qAOwIzEPDyO/6tsbAhwL5k2eZTx
9GWOeHsI0wOmo34oRjRr3rmb5dWkCXoPDAnYVotNZdpxYvqBb3pNW7nHpgXZiSxFvjNrYWxA6qpf
cvhpK09/c3jlotxT8vywpLt425GPJOao+oaXNrEdAt7tZsAyA/n6xiV19xA4RI1aWJk41UBX35vZ
sTqjSjINnfSHWHz96k1Vq4nusYXiEoP477XAPAD1j6J4AZOVoJERNHAN3v+amf/YxEiGePTnrtec
FSwcs6AnmcM1DEJKFe99pXA/OJidHAMp9QYgNotXdvWdU+vKTJJJl6lrfN3FqhoDjiFoTW9SM0NF
jappEHYKfJqxWgiO9vEzyq1yVYLJ94ocJEeIy5zr53q1LBVdrCi56ZklkaENRb5laK8donD6ZSBm
6D1e7t7DUQeQLpJ4cKEvdm4Hky1C/MlAMGLKtq0e4ZOngmfJUSdYKTnu7VfZWzV00mUy5UViXmnV
MJsMWLy0wyVCNTr3pKDWfchFbpxbIO9f20jTdrQvC3Vl42h3H9MhOlFzUXAuZxg10gfox4auZyC8
njmgm+ey2KKMM9abClqJv3cjYGh7rDZUvHXx7jVxiQjcyaX/1Ro2Gv0+jP0N/2+MRiYye5N6mHM0
J76CrvD1FTjAvU0g0FEgutFjJYxfbwK/9f2gjiADzw4gxB7wJ0oZIjvlMSXNFCbKyvu5SXTYdBI5
wYajbHLFooaZAeGX1RQgLp617W/8HOsjhNTs5f17zbFVzbGBKbITFlvbbJ2xUtXa9Nqiav/CYCm7
tC3qTlEzmyux8fZ7073QDJqUpPAkOIsHwpnAUlClECSovbr1w1bfd5WJ1nPUGyuBUG7b6wMrGyUq
rGNHs28xL0lgNTVsQAF03wFuFSCDLPSo/QZAvD/4ZOB7kPT+bjJK+DEqoiyPX+rtRc/ygtk4sCNQ
ya87/01OYSC2hOZE7npT6MxPaWk+JyVCt7TYfJzogR3qIQoCj9e8PcmsCbJIsEfJjJ1F2ogYI36A
k9SroFX3WZ1HZMzEYODPKPIXq8BmuRl6CNiF8u/jhW/3qcyd2DlyGClxRtfnonGGsqpAA3l2nNnm
c2k2CKQjl1wl3x4vdG//yGpeFlW0EZZQil6x+moyiBch+hAe1t3lU2SHX2uVV/t4pXvbh9doyq4t
H3BZZyZhq0aTHjheGdYKCDa7xY0yquOLNgxIxiV51X9KUpH9GDo1/mNxN356/APuvVOZRNCgsXWK
gMUNQO1aKko22R7KUfMHH3lAjIyo998fY6jXSA8dTgrTmiXYqI+FqQg0EzwrjOMeZdO2co4J7cV3
RxnW4f4EjkfTmSHJ9R6hfTs7cykwtgRm+lOYc36BSlRTw6m/H7+5O8eAZNexdYB/8h+5id4cPWGG
Jvhp1/LGclL2vqplB3rc47bvK8y1wZ6RY+O6bDEqXflm91Ym9SPk2MLg48k/f7Mycx4JDyfmQBnP
fiCZFO/cvIXlwX2KZG0ssiOyft0OTNna8OnOyaA3yfiLgSTgi+XJKKIePmnYCS90c2hYCtOtqU2T
XTc40fHx+729BUm3XEieBBuVhsrivghjpX/lXXpwhxlj+VM0nDKTpgp9YrRWFJwCHy94J5byWA4D
Iu5d/l2+VqUcRFnGhBctQEu5t86d5aJtEhk4KA5FvRPIfjxe8t4zCoKMxlZlF1nG9ZekbhgqdNkM
z+3R2A4A0F5MHe6CKgoTjZnEXQk39z4fEAfalDY1KPCZ6/VQxJ7VyagMzzB10AX8IkTIZgxJBuf9
sZqpLMWuQUfqtq0RtdNYlWpveHNhud+1Pux3jjUWK6f93klA6sOiKURIEcsZm95oiACivuKVFerJ
lZsp3/ACyHdBXwButxq92aLE+DMS/jshmwQW+hCGcBxwfiZIv0WOhnx9gkEfiboG7jffQIO1vzWF
+13XwFibI7yIWpZl794uOukgcpmySDBsGczfHvyiFWHZJ/RAaVgd2yAJdqZb+F86REl2FdzMaCUz
vLM/ddQQ6dy7fEhwR9cLok4AgXugyOzbxsTfOurPeq77Z4yJGLVbzdfHz3eDvpBvFaFXCkqEgEH7
Lc6DGteTFbmd4SHq026tIEbiBqjhLhoGaAkjucGmjwwEN3pTUCr09XMhST4Ds1+kHcJmWHnhd65n
nQYDQyIuL47n4iuPGC1OhT0YHpa2DVNzB2/3DZgUKKo2vpCnenDLQwOP4VSBxPrs2HF6ePxK7pxY
ak6JREE3B0Cd/EJvPrnpz44fdbWOFc7gHyOm6d5Y1c0+rIpg5WHvxD9DA7jKyNEB+KIvrk7kAw0E
SjvdizNHvUAyQRG16+xvRTxHfyYRT8+t0asrUf7OGwY0DgCAikBG3UXQbV1L9GK0TC9XEfJFUdzt
Znwh0HDZpBWOspseScGXoEX2Zos2u7gIcwi7lSeX52aRxHOfguOxmIdxlhefGenJGNE+CqAJt8Uf
UTP4n+Y+1Of3nyZwMxbtVjmmR2Tm+lsW6YACX6EZnuYL5i4deqZF2egw82HkGTmT3vfvHZfoC1KF
r0moul4Ph+IB81imX7WiZb9HxbQ9/OOVlwLqwcrdeWebykG/Lqt7UsklKBT1vkCpzdT0VDq3W8Re
R4wrW/STAz1Eu/zxc92JSiQfQHBkCQJ4Xn7ON2fCTeK5N0puzQyg+he3p6rbwP/DZcnAwwGbV9fx
V5a883xsTmosDiF32nKbwoiJuc4c3YO7pT7VhVXS7GtQ77ORN338dHdOBK1Mi+70/48eFrukiTB1
82MfmydNYnQslDeGTYAr+A7mHBRvox9/KMZgHwY0DSgxJ+vz4x9wJw7AkXMYtnEaQF8ugvAUpSKP
/BJqZTjMCvR4Q0LfEL1BdkMfNfSJQO4kW4hZTrVyQu60dIm2UJwAXVMUUdFef1o4zFVTFWFKGmSJ
CZqgj9CcauO+NOOdjXmX4qDPF4XJy6Br8bZ3sPJ25tD5Y7bC3j9+D3eiAqNUSlxQzmzsV+bJm22W
jIpKVa0ml1lJtD/sjGxbprH1/mT+7SrLTmqPElGHOn5ysdTY3+nuaGL7gSp062TFN2G5n+eorL0u
ytdw3Pc+MxeL4CQx4YIGcv2qzRwgpwtp/TJACTMvU42Mwxc3sLS/GFqmP9tRRQZQaKkYV5K2O2dJ
Dn9ol1DIo7W1uGfiVtFthCnjCxIQ9cnJG/0YxxqeFUG0dn+/DpIWkd1xXjNdR0APWiYw7cCfGThd
XESdmpipgGrFtSfKMvwturJryzPufZ1/CLCJxNd3zIF5n6oKwvGMdTSMopXr/DZ0gZtk+iN79jph
cnGdk/Qksz9l2SUm76+wCK2naKuS832aSmv40LX5Gsvn9m1L1DbBEqKGhLIvwgmsqMBSlRhL2nDM
jnmqRvvKypqd0M21XOV2RxmWS3tG8rCAULuLD4tFa4vLELS22K6aX6EW5Sh5ckRR9MlbOOehnu3U
yUU18fFBvfOIEkjIDQ6eB+bMImj0dtnF+Mj63oggXc1NWmfPXRTmxbZMEkb2j1e7rTno1DAOZu9q
EGuXqxlwVrEdAV2LsK3zkiKFtvfLDq8YTL5Rz526rt3qpcSp0+72/328+O3+YZwnyQg8r6C7sIjN
BcwOMeA/6VlRRocv7aZNbZU9HHvb3aRBVK2kELcxUFY3TPppMXIb3DAbjQz5Okx5vNavaKJaqX4c
QLHsHz/V7QfkarVpDMs8EPLS4lQMQkfCFw9zbyKp/lg0zvyiwCH30jZ310qae2txram0bWh1k9lf
hz0RibQE7zR5aAxJYEeGDDXq3/CUk7Xm7J2lKJwkZJ7DBNZrkX/FONm3A3ri3tSJ6BdeW+nHPFbS
nTLP8cqmvL8UanpMAsGdLuMcjhylithVDwWjGD+iKJKf9MLM98iKr+Gf72xBKBISckISK4ee1y/Q
aXq8+txs8HrUvo5OjXp2Fg1gPgoEAueh7VYe7ZUFcR3DLcbmEpAjGNqj+ni9IExiNRxsv/fwE8ww
23Ss6DyFo/9XYVbWD+wn1GNdOGj11RmtEzvgHtuVmT6c9BSzGUJ5iRUtpruP9+xtsLMIOFQugJHo
wS07YVmNN5we43iF1gGqGvoU7EXnJ16IlgxCHOMRbdB3kr1oOsAdBL1Mo1iG82VC32XmkKcIc3oG
Ar5/KyCav41ViHImahAHrcGs7vEz3tlVMjUAQADNyybsLN68OyKtk0Wd16AT7eXoIZ/p8c8nIRrt
+D8sBRcG4AK1NlO666UirRv7MNVaD52ulHI78M+GEpiHkMJsZbx276kIM6Zso8je4mI/4cDdIXwV
t97YR81HR9HcIwmv9oVGh7PyAu9sEkEjmsYJNZGwlkPPCJGNUq1E66nViOK8UrunQeCoKsJ4eK6r
Ca2quXh/SU3Dja9FDg3KhYrz+lUGblM7IlNrrxhm4CY75E58oGgpto0Z9tQhYssYoI3hkdE9WliF
a6T+b4RZymZl5HsnUpB7cS9rgBLpTCzyga5LsTmuCzDgCPxOn1rsDsJzXleI0VHkKGigdqafbt+9
kRyDwCRBTay7vJ5FM9FomM3GE0Y2Hidstw4RIjAnU0E46fFS955PvmLKUJfs0l1cW7hyjQm+UWTn
UnDHV93f+Rz5e3B3ExIGSn94vNxt4mEx9eJ2ZCjFBH2JptW7nrIxtGrP5eSjxg/DfcIv41TmxSf8
haJTI626kPdpVs7m3eckDaAApolwA7xArDCfFMx5vbGxoi8oe6R/D7YV7FBfkLKKZb1//KB3qkA6
1PLUkPkCCVheMTFpRlm1Ze9ZsLAAoMUJRuUpbmLbaWiRmWlqHEqCKXKQlszmkYIpC/5JaiX5OWpJ
c378a27DBWcJapHst4JUW4aLcELQHDmamb5bNQQ7TNjmF7dPqumoNlqxtqduP7I8uQg4SGat3FvX
h7cP63gy00r1tKrAyixO0IHf4VRnfJ3QEP/i2khu4zoVJ7u6S8oVxONtuGIs8DrNJi5y3y4OLFAj
bUJaSfWYkVRb0cTlT22ooz9FrqAq40qrYKuNnV/vfsFA0Umoaa3Ap1riLGO0Wk1rwJU30BCVM+PW
+ZBnerNzgiZb2cl3viUNToBLtKrIAJcQIqexqtC0aE4NRWL8zMU4nRFNQXxQRXzv8VPJd3WdtUBV
lxwtk/65yse8/pABd6TU1J+8AMT0gbGqhXRzbp1S0H8nPG8BBjQKGJi4HFGZKPOVM3TnSQXwdz4n
dwHVwuIScJDjzSSp1CNlKo4NpchmwJdkg6rcWoJ2ZynQQ0xDAEhBw1sOlRpVMcg9k8orAcPvNXdK
/8qwR8IBtY5WQuCdDUpTiLkgzSlKhuW8rKb9gzP0yFOhjAq8f1QaD8x7hns9KtHfs5KDfKk5LsW7
rzLmragqaNSX8Nod+Q7e9ILAx0ZTGGL+aGAPAnwpEJMguRbzvGvRyvu3dOshfSfZFqwzeBnbMEnp
JZFqsWaLJ6GKI3buZe5QZse5Ut3sUIUJqo6Z3WGCUtD1XQl2914w+Cw5dJXSDksMJ33BsofPnXlz
gl2qX1m/IuSiN04HH1C3y9+5gsPd44Nye7vwmAhJAH+QN+lykqaN0n3I9TOvrozm2Z6b8tCOegYJ
q8qOg9KsyQcs1wNuLLt6klVFU89ZZiVah5yuPTrmedLSIkCd3sDFEn/bMOhe4lZNu3wjR1Tqyg5a
xgO5LKMFOTaXWkHLGlctijyEL22c8blq+lM5IVS7zYzaRgy7QzY2DzSIcJnl7EIG+PvBGYf94xd9
c62y+dF5pAEF1oSQsEQF1xUuvHMW6Ge8g1qaudWYD19qC/zSwZ2jSv044thpH3zF9f1DiWwI1llp
mQTPQ0mPfR8iTh+t5OI3DTp+Ew0bQ8Jn4UJBl7w+WGFgB4BYy+mclpW1KYKgvoxMVrcWtBmgFCFG
NzBctw6WUvTwkuBYYrH23pJW/giuWpnCwVQCo3L9IzRueCWCTXIegOnshcOCmImPnhDtvypmxisp
6vKOl8vRWKf0kHx60tTr5UJzwt8o0/tzaA9j/THJ3BR2UjjhBH5o2Cax2CBem2DcjOtbNDHyxBVh
ZTvKR3p7PfEbgI3RmuCQqyD/FtcTivURJhpmf8YiT//Pnqf0W1qH6UvdhP3K48pPuFiKBiQ7D5QD
Dc4lJ3XG6U9tBqtDJC8XmE1Uzd6mAFu5Gm6PNa0W5ocyjyCALXNGN7NyJvFDf+77cnquU2i9SFXg
SpOO6sZB3W7z+DTd+YhSdoVLVpbi9D2vP6Ibw8/Mtbk7G3y94UufFOTjXWZMY4bbYWanHhQ33cch
EePiTZC2proyOVjGakbyZEukMhCbAcOpi21kl4lAdTxozmyyGI+C2Myn9AC9DjJJUgmUr3Il6rCg
zAw8vNdElW4IZ3J5Hp0rivYMiY58QW+uxC53e4Ep+3zGiCvQ3VNfU9gnGwf/p/SAnHbtXBxmf+rX
3EQqj3a605busK1ntXd+dDitaC/D7DjGMbX1SPmhILBXHowe+fO9oiJfcGwgmAX1NhhpF/wb+nWc
ftS6WODNUUgi1E/HxYn5c4N1OTqaUYgK53u/MKgSrgmN+QzHZJlCmZEbgfcNmH1F1Zc87LCCbjG1
aZQUNkXf55dO6O3B0CJlJUu9PTAGeFwJxyNCyCr++s0mBqbVoz35Z1UFSRpTe21De8q+vfvxWIXJ
sElRx+5ZfL8a1+BCNzv/jGedHm+CppNaUWY/0DXsrNI5Ojbg8L0YE90ES5oFf713fQAl8DdIM8DN
Yn9y/ZShKPIRipV7noUPN5RIVW+6npnTHCb+L+wBg10SpJ2LVpfdrvHTb6MFijaUM7TuoBKSTl4v
jiJfibLN7J7HXsMfSLWyp7hyso+9huBj5bDq44e9sx6NGPT4JO8H9oL88zeHxUXktg/jUZybpMLT
uDCMHrPTGnJZUyoUAE1QrWSPd25W9HJIOChDJKZheanZtk8CXuXiHMytpILgdj4XlB/qxIxcVL6B
emUVFgwyANNEEcnzFMFWHbQwe04aN81XjtO9VwC2nAY1p1PKKl2/gjpFD4AhPa8ACwpPCcYvqIVX
e79Xk+esVKKVbOfOckxIbIhjAFsl5eB6uSGPRYv7k3UOxjjbhC3EkCKY7L0WaONmUpkuPP7Ct/kd
QDeaFpTvuuwuLu6D0eRd4koTeF2BlcFmLnXsSFEQ0X7ZhZ8/Vb1l4/E1mf1XFOBxJXKxK8lPj3/D
7Y3AbcD6EBZRubgJHJnNINk3GvBZo1acuga39iQKU0waaJLkAQqHKeHuneNceqiMcxF+5L+y3JTR
7M3Wzhhy0SQYAg81PXeXMTM9uoXIDxD719QtbpMWlpLliaxPmIEtvqmh0nfGMybwMBNX9AMilEGx
t1R4mvs+bdz3gl15MvqWsoBHcUTOca6fTCuTEi8jHW9moTRnvC6VTZ7ZyQ9sjdcaE/dOK6Ag2kv0
u9ix1uJ0lL6Bf6jWYdlmWfPBSDDwzG2sykoN+fB6GMxtPKKMipwcfuYwkXDgdcPD4+1z5/Vy41BW
UyBIGOzief1UCdSyd91z23XFYRisT840x08+CJT3xwIyBpIXAj9vd9nyiVLXmi1kbM497+PoZLla
bmoDb4Rt3qf1Ng2y6J16k0QddHu4VOn+UsRTbV5/zGg20eYfFGTTRk1/BvFgwczXqhOMsnZFV+LO
x5QNPNpMzMDlYVzsUz0YMi3AR+E8lw19gqpq1D9+WWl/232CNUoFb9ozp3bE43nq1OfZVOLvOAGa
KyHpNgS+UsjYxECzKG9kyHpzMstibg1oy9V5LBWHRm2LbladJM9OUddnjQr/+Hj/vAq8Xmf6UNZI
WSikGBVTZV8vWLSYHGJhUp5dnGuQLLHTTCk8NMmF/WXGjoIHNvwMgXKpTXNsXbNSPo8YolRP1qAm
1X9+pUyWZ0eTYn8eMEfFu6ZuMuOXiDs7wJlnMMJoa/pdlJ1HfSq7g6sNOQLNUY2P0SbWdXw8MR7E
2HczMs5Vo80UBK7xPXQF5j1Hra6a8GCZSQ9eHy6F/kPFMe5fNLawWHSQCRf7dIiD5KOTF1m3ifw6
V/aPX9FthEbBmF3BVQHhgvTy+g3lRqHzIvj9UVP6R3ecPzMxHU8MRrJDM4HnVUd/XMk9bo81qbqU
76PnKadQizUVxcTo2k6QccXIcRfV2DeruWVjb0UT8r2PB1yKtAriBZUew+/F48VTlodKlp7HatK/
mbhXBLs2cZpx6wu9G49lP4JRnmvi6crKt+UYM30IO0wqOdvgV69Xztwgq5kCd2cbBaARznqggj5R
AgxcaIYkB8eM8I2serxbZ2LcSuS8/axUgFAVaOzQOKMLer06rK+q5toaz1afGShzwyWkkzDuezo7
z3nqzJ9yScR+/LLvfFeXkQSTNZqvMEYXV0YHVJqZOz7UQh/D6tTn0AZPql6EiGM3778LkVgTBsKb
curNvOv6CaMA94dJa/qzWqnW3m7wCyfBcTdzbKz1qW5e5isoTEcbQFAWMOy6Xkog2jyNRdieS7CW
OGmm1R6fv+FlDFTNy+M0wU01WcOU3rxMiT2h98N0C5QYY/3FotSV5lBEzbn1A2TvaYdZL6Ka3BL9
tDL4+vjLye1wFSdRWCIjB60EoJTPt3jCaIqx3MSY5dw1g7sfmW+9ZEPpbgIkyvYTzMXdlJA9Ol0u
Tborc+X2vb2fZOElkRSyZY9xwOJ+SiJgUdgdVefCgLCOIr57NPMhRXB6rsMPCBqn24m5k8kvwFB8
hxdxpWMr8m5wO8k5+D+6+cwP2MlLzZrELXBQdrT6nM0GKhRtZ+F8gBH4JkXN9svjd35zGcq1pHqI
wWSYntsiCnaWjrwmIrxnazJAsuaYZsabvEXE9EBEsQ5mWPnaygm9tyaYcjIdhmroTi/DgonCRm37
1blqrDI8lZkWjl/tWsHQuqAt9FlAm3/v4Ee+U5NRJZFIjoqXgqm+SEcl6ayKxl5X/LHhUG3tObC/
Th0aH49f6W1DmbVILtjI5FZk3ot3WsaRb1tZV58VvnDcMZ0t8zTYpnXb0LJV/Ek7kRC42d4pS/cr
iXpp7cMk0pvPCgamfrxpjKpoV2LxnZdOYgnkCtS77LIufhSqIm2Lq3V2jvF1+w4ksf9JfR8qG2B7
/ZG+VNC8/zPTxKbQlLpE8lxfx44yny2hFEZ27tKsaphOj1q0CzFnm3/6ZmJ+M1pcI1dyTF2e0esY
AtuF9iOkCYMtvSxO1GQwIos22XkG2JGJzczBicqthWHhhIiJbJPpYVpOoWcYWBV9su08Hg4VBm3W
y1TpiNm01jQU/2qY7Bjb0tLa4NVoMcbcp7PpgrhRoLrdfghdF805LMAGaxOWOJZ9UcU41qdqtsv2
+HhH3fl2UguXHMKxAR0tJxRhYTQiH6sUVG4RnXLF0k+JUo97vbS+lk4Yr0wfZGm6eIe0iylZpcw3
BeUiDpZZVmhlFDdnlfmel4xtc8nFtNZHfJVEXSwDvQ/wBFcaN/Wy116HLgpbczWccV3pxZkKN0eK
RcVd5FA5giG3r4Dlt3ejgknClwq9VM0LyNVQkjbSPPmRzDiNfMQkevC/0Z5xww+xif3btLPc3ND3
eAkGWP0lZMrSsnUs8WTDN9M+W8NITIcP6iAKP1WpsbeixG+PoOwj5QRllI5bXucVTEAgB/opKs1e
wwe6FNYmmdNJfELWVkUhx0/d+WdbYFKLCSauXv/kiqaG+8zXzfIldLUo2qcIdgzbqMEUaJc61Tx+
S00TyZdI1/v/sJ/Ippc519rukk6hYiBTa4SzRn4e5rni1W6F3NBG05HVSDbgOiz3BclD36EfOeFC
9HiT3V71DD7IFaXsMoTpJaADLAu/gSLg3CKmO56aUh8x6Q7CKN1CmWn+PF7tJjEFJAzkgFwYdTi2
wSKxgEEeTC5D6/Nop6IKd8iJm9VHrOqFOObTGCV/2iqIO23n4Fkm9tGIt8rnxz/hzgMDy4bwCVOZ
zsIyPilDnQJHnip6C2P+3YBS8b3GcwbXU5xV/oel5Eli4gOTY3njuXkmJjvK63OLLLT2fYYwMfxQ
EjLU/0Z0usxPj5e7TRV5tXATaSm+6gsuethDV8UlQAD7jBtc85zVmMHBcD2nWt0947mabkAPWiuR
986asnFMWU/chcy1CBpmDEYVUypcYesp73Z61+r11lbM7GsfNMoWcZrur9DF9ebxo958REkdA/sg
KTm4xiyLedIam8GxsAGy5eazwO/ai5hW42fZrt3rN1H4dSl0BCHWSm7eYsvWceg3CGjYpyZUql9m
4871HpvN5KOOGMo5M+Z+5UTeXZCgLzXeacYvYZJGETb06RX7ZJvzPz5q188Dbl07zZl/Z7oafX38
Jm/TXyQECfgwQviGQAHktfCmL4IxzYy9pDBPhaokn7TOUn+YHcnEPk5yO0Q+OS/wSY6H1j/rimi1
jeojGrXDelbfP/4pN4WAwXiHVhvwUEg4XOXXv0R1/CZwGqGfhh6j3T/KFE6N2GeOM8TtUzlacSD1
yFL1ZY4BuWztCtDfIU6MbPj++Ifc7i6XohlVDTnrEvB+rn+I2zUMMCPsVoe5CTaBEapH3WryYw+W
5vzupSgfpWkP21kFHXu9FNa32NiXOIFieOsUtG3C1LD/0uvAHr+Tpjnul8fr3QRgVJSk9A8ITeYv
7LHr9WJmxtOoKt3Rju1h32R2+M/UYiZF66c+hmYJXdtpg4tpltHu8cq3I1KOEFYCQC1QEtFuRh5p
Pjs1EjftMRQNvm2IinyOcPu9KIZf7nlF5Q6OKwo/mmgBOmsCycRifmoaNTrbXYGRnIl+KMCEbIc+
HWJeWVmcU5SdKczcCrfTvrM+WeUQnNUBk8PUr/UXU4vFSsC7OZ3yKXC2ggAO251R6PULjICrBCZ+
h0fek30Jq6o6p4Uab2McIA44mq2pxt4A/kmAwIQgqkotDjRhGepIBux8KGNAXaYZlgfU3ENG6Ibf
pchNznOlB3+NKI12Xi38JPjQgbRPyRSA8zw5OHSoX9wxdJQjvpq02jYKYkrmWmX3mole5XT8RsIH
UgqUWUCNFzFSQSPYaseuPjbYM3haM+mbug7rTVNFxTYclOgfO9ONvToPxvNY+BSZ6Dzs2irG2raM
46PWqc5OMwPMqMIw/oQDt3loLKvaNXORnFHzT56wH8QFFK3kr25b6ge3jqxtSnA8l2Fjbyx8VQ9A
RpQTfsHTys69iUvy6bi+HTBLCK4tZcgQ+kNAqFDqYxaIfAe9Kn16NQwvylrf+UnXPo9oRu3Utmuf
GIaF7w0RcnnaTYjvyAH88gJKag1Z4jFsjlkxATmtIucY1tW87W1jrY66jQ6AS5kKGKQslAJLwqkG
x28sbSM+V5nq1v1OS2LhHwarHuODMRd+8eLodmz89IMwn3/NNe0/deVl3yQUsJA4XQazHxIZMFqL
82Ulg5rWOT8hScdLGBTNFuPQ5tkassprbA660s7z6XFsursoDwypSwb8pbj4gIBr7dhBcnZrve2j
bd2iNI6yuF2Ik4q9yPxvoutZnGzzxKybNaXxm+sGISB2lxyPgPolV7x+5GmoS73QVP+kDGiBdZYA
392LZE+fKVl5u7dL0UlkhkcTxyagLCVCQooZO8om91Q0dnqihah/QkFDbGeceFdu85tAySVD45tC
T/b36UVfP1UwYYCsCt89jUkUHNQMkTin1+0LfIBvdaIn7x3vsBy9ZmZoJEdyHnq9XDIW+CxhwXtK
IcrvVdTUtyliaiclxCVLKREofrxljMWrZIYOooCM93V8QX2yyLbpY6q+aQzKkwlMJAMdWlTDUxbV
UXIIu96paB9mAkFe2mlBvamFWuZ/Y/c7qMcEg0j74gymiros/iQIzcJYVA/k0d38o6Qo/Y+SEpfW
eLbALM+Ur/HetBN7OlpAA+Zmh+dU8jQOiWoftLFMwo2L8n+19dtxnDC8mv1ReXFhL39ElcTsTvEE
X3GLEDcTD9MH2XAScWmNu7ms/OAYtb7IKMEzbTbWkB6LgALDFnyHtDyQyB1Z7l9/ld7CdZ7OT/Ck
poZ/rOv6W99a9hfDH8VWmJ29i3sBnmfq1/peixPNwhSY5G/QUsk0THOxsEYV+9pXRqosQEhD1X7B
sVH2VdLqZy00h5MU8zg83hJ31kSQkxhtyI2PeMv1w+KVHJXW7FRPY+DYpyBCryDvSudSx+aEyHiQ
7IDfrdGMX7PiN3cvEuAIrbKkBGwiXrks4IOe692qrflCA8dU933vzDq2PG1aMEPTpvB3UfvD31Wi
GPgpF01qbh30yD8HuBsj4BDDs99Wld00mwm90BezqvL64GehEM9BGTjfrLnWg+9FnClpSyQGzIe8
dxoaOJRn4VTh5MarKDdugLPyCzpZbbzrp1Y4X9RKc/JdpRZt+clwyln7Vg9Fnz0JHMMSWir+lBTb
PAVDnSGK63bsRCkYHyAPWONagbHDAOr0M5099Dq2amWXQHRE6Y7VTguavN51+A1dmgbu2oF7JPne
l8jUbZibD2dk6Gd1H3Ftfhih0v1O8LX740JQdDYNbtjvi3R8AWYzrzJujNwIdYsrq3DDwZ2RtL5k
rlajM6b9miY/ejFh55ymKDZWMtCbbcZyJIUkAygRUZIulqvBwfkjkEYEI6340vi9yXAWS3CfttVh
7qzfuRu8k2spHxE4BkcJzDuggaUyn8s8qBnh2l7Krp4+W+Vc/N3qXX2xDea1rhTre3yUboIrGoDS
KAGcOP4tVGPXR8lCeDQKSA1fqtCajgirxU/zHBZHQM/z8Z1Lcd8TKPA1xBRHsmGul5oTv8ohB/tP
FfX2X2o9Thvsi9of6TiuETZe9YnenlXgLHw11EReBX4A212vlWROpVFaNhdiZUENZpht5ln6oPw0
lNjEryxx6j9NXXe/gFcN3VZBi8c91pkYvjqpHiSQ97BBObUOjWwIUGh+VFOnfW+nVluDZS+ubxlW
pMgSsVvCIclNrn/qHBT0taveuFSFOf3IYeb8S15hfJ70/JcS1+VKq0w++ds3Q/sIJgl5rgXHjdbw
InbmSWNnQ27OF9A4/WXAofh5aO3qvREahA1TRoAgtFYgAsmj9abXUXQlDpVJOVy0uKi+xcmA9W+Z
ZiettNqPQRdFB3MYxcqit2+SRclNmBPTP+JKul40nnoAIrPeX8xhnhARKTV3y4e2jmjmBoe8Luw1
id/bCMHbhDdHLUaUAO1yveI45XOh5KTPIqxUdVsaiJ1HvhFl2zFrpw9qgO9QP7nJyoPeHFpMjmUO
TVySk+plYFI01OphqWmXxpr7nZLY9oaq6r92dteEoe+sxEREnlam8PDkFueohXmZ5GnXXiwf9aPN
1MPDsUzKxI1mh/VKgHhFSyz2pgyATCz5iEzFF69ThWNlt2nQXvxY8XedzhW/VWoAan93hmjrjY7D
Zbtxhin80bdmX2xatzNddFl139jIZEH7EjAL609V1/bVzuysBN8OXfnOVegW+6y1Om92W5zLbC0K
0FSra818EhinM7ViJhDvRdZ3/5i5rSZbVHiKT2ig6slBNaepRAy5qxmaiGZcO5O3bxkiP2UJroxg
+iH5XG8jaHz/R9mZNdepXfv+q6TyTg4wgQm3Ts4DrF5asiz3fqG83dD3PZ/+/pD3PfFCKq2rVGUn
Lm9pALMbc4x/M5oaggI3JvZt+wwtUbeXfn9H+2K4kk0/XSNsaBTJkfBBtgFNmMtQddNr5kQD4KaQ
/a+84r7vDxxiC78+ds1SLb6/ctPnPg9IBBmjRXqG7e0yng+yb7DCAVnJVDd+jdgPbftWr8bdJIPp
mtrrqn6wzB3OsMU0FAwmG91q15GT8KO6cIwbE7HnTZkbCAew7G/MIpDI8PdTvMPZswZurKfzXpTh
Nd2Sp1+XqgVN50fhDc65ZaD/2PYyGtPFhGXvjRHY46nuOqP0nESff9hWbb4x8jryr4zn06nD2UFv
Bbwo4oVQIi4jOkkWp5i7Wzd+1c3bED+cY9AN9jYYo/nKrvN0s8OyCoVbndRbqoj3XoYKzN42Ao0L
lfATbasiG3rojJGTsUT5QsUP56utYEj78vxZm5WS76H/srAFyPdUMojlk//xSeO68APb8csbkuY0
BsQoh8zrkXqet7VQ5vIW0Tf5GZKYrwIA9qt5X6qBbniofWfFJpqMMnHrubDFXRwOcleqEPJdKnpS
38VVHqn71NfrfvvyU6/nwfLQsMtwLAUOsSBALx9azxAhsCZIZREpYvw27xJb2zQwyP4qw7As74dg
MF/ZPlkMXakJQvHjXr5A0FebyGyPZt9bU3UTJX36F2mPnW2Uui3PThx3zc7x++nra9+SM2jBYFBO
h9CxxhNJaLDpNPrNTd1XxVlvZvVAHbz+FAdqh4ajuKagsb7j8oYgP9izUMsFzL8WjWY8e73IsNwM
gLoHXMK1qN0Etsj8Y1FjhuVaiIR+sOZS8Qa9mz+9+m3BGCJEgFAjVY+1Hoxt5hSoBq26SYfRMra9
UZq253SlE57HoVC3cWryIK+OuZCcQL7RraGcstrQFsvrzJcmbmJTWnyMRr1Clru1VdfUmuxtZCvN
w8sB19sJZ+TShlmqsOTET27WjWFxLOrKdLOwYg8pDfhd7YCm7NLm2nXg6RrhLgAiip2EssETaF/p
O3qDXMh4M5Sa2FaGUXjF5Kj7IA++zxQmr1zmnnszUhiigbNbmL+XS3KBeAwCevpNju5l6NWw4rvN
EBrtV7OMXqu5iSf6km4sWOylyYYZ52W03pkiwwZ7vU/HedhKPfs0QC7b9Kjq3SZ9Z1zpZD4utT8z
J+JBayLBoXW6MG9WmZNNujCAOq32hTaEMIlj4WR3bWc7rQsAK4VJpUflfiwxlXSDPBf0vxQUfQ4Z
XKB3OGo6IYqPZZ64VZnZEFUafXhra4n9qVLqRnd91E/fqY2j5F6eKSONZ+iNtodldLoNYnQ+AUwr
3TbIIY5Taarz0JsCxPW8UJbZh5en6PqQf3zVpWS+oCigAa72ORI7zFv7qt4PnVLfBU0cgmNWqx2d
sJzmEP47o0WJV8uNdC8df7py4F6GR1ZmEYhEOpsaG50YtvfLkc21tNVtGlG7abSSg69n+mlShngr
KLq0m0HBDFuZohyQhVl+CRL1mlz4Cv32+wFAj8DaYMOHB7mayNKsnCAB+LcTDb6quQ5rOdZm9SEE
+rvBD3k+j7ptvmn1rD/WWhNsK+Cem9hSyitH8+V2/PtBcOGhILZw6Xiayy+RVWGnOLOtYhfuAwag
coWGZICCblc13cmHMX1fdTLYQe8w9i/PgeVX/2e6s2EsVU6SkIVwu4iprb7BjA03iItQ3yfSCt4n
/uzfNmTxV4b6cst4jEJHkCOOAj5VoHWZMY2KWe2MWextg+s5jpXagzbp9caJ/WsFi8vN8O9QdOJJ
zWkYc+G6/JY+iKpChobYR7LT30RKyxFWa+MXPxjt3Tz719KqJ69G6Z7rBrJXdNkQ21p9QFvpW6em
ErWP8h4mjArvBSNSZTdQPPBeHqtHccmLwULukyOTJIHRgmq/WjFmwFmOU6C+r822vZ+7zt9oim27
UE21vdrGP5IsLI/ckscPGCDObmCG9lm1o+S9leO4RI7X7JmHICREYW8mkq7TZOF7rss4uovCTHmY
rQQI04Cccw3NcN8HdgYNejGZRM9gm1td9fbld1r1ihmv5Z0WiQw2ouVqvHonzWwmis2dvq8QTH3H
GR2jFSDng0hETRkaFLVq5P1B72vFC9NZHtLcqmnGKvXWFhOiBjbqqi8/05MpxCMtKEZaW8tNYP2Z
1TLURE+faW+LxHyDAvPbdmqmQ50j7VoU86+Xo60X//IByBI42iiN8hFWi7+w5pEWqhB7aDnO+8RB
yIw5QMVabdR9ORuaW8Ee+xKXbI2vjkwDijQQRTqKwevLchKSpUEsEfuSpXkKNUAzsQh9V8pyeqeK
SLkJm1k/+kpzrRP19J0hPVAOgevIfkfb43KRCtOvKZZOwSGlXrzR2q7fiRgrv8JIuV7adbFN0wzf
3k5cE2d+OrZk2LzuIqdtcrVYfe2+NPMahFtymB34TWUhi21hivCc2GRpiHNd4wut4tFSW/wTluyF
ywS73ypeOhqozgQlDCFRwp/fDYlCZpZxvbMdhI/HGblTSqz94eWhfRqWshYMNs51JhVswMsPXMsI
dWWr1g6ZLxRcIHHswjz9h1EN4y6ag2v4r9VRzlsuJW+bQTUhrlIzvAwH2aELDKSlD9iR1ZvGkd02
KXrxSeRR+NVUnPaQjLa14UurbsZoX0nuV9PpMTyacfZvw3L+z2V4C5OobkKs4ZBynp860IpuGynD
virjN1HWqts0Sr5AYxS7l7/y5T2emg+lAkAu5KecAOxkq7hBrkZOExjaIa386JONPaRnJENwj/aZ
vp8F2R3t3+xKhvpsUAqkgK8Wu5/17qRHKOLZTqYfxtoUOyWzbCQZ2DCNJoSFz3VuU7XaNafRZwYY
6RmWC7dU2BBPxLDA/FpzZuiHEHjZHntC3401rdqLGF0Ki8uV5/hdc/CLwtzA0NF/vfyhn05nSuya
4IIMNwypqtUhMaD5qkezNA+IQI/btDMzT5dDvLdDM3ZnNXydZ+AysDwk/EHSf2qIT2DsU6SLZKgS
6xDbo+1ZhW3fhYA5oHtWCE9eOdafezlUjDjVMQ1cruOXsxf9i1yZ+846JMzhA77O9Z0+LOjJwRg+
ZiycKynfinnw++2g+EGyYOel7L1arVUxj2iiRPIwwy5wq1jMt+UwZO/0wl8qw5rY16GV7/XUwOEN
0OR+4gx0Y26u+z5r59vY1/uHJsZdnTtCcS/KPLtvJVyRUtNCD0xQBhxFJSUa/GDIXpdKLkPD/YyL
Gf8LSGMNdKTE2ovCj7Fw1obs3uwy0xMawrxV3V3TvXm6rbBtLy4mKqIHZOn65cDMva/ljeytQ1XY
8cHRYcZowFHuh8YCggA11ivSyN5FFaqNL8/3VVL5+JKQ2TiiuDAuVrWXka2GEzK0QfLgoGJ+nh0e
wK1EhfhOrmnvX471zPQz/oy1Wlslqq3YjrfyIAMNy3AJXX2SnXWy4BJ4tdHLw8vxVh4xTL+Fog4m
DIgY64uCxeXLRXPZWT4t+ANHU/eglP19rnXJRm/C9v1QO+GPyolv9K40jz3qIS4SbeOORGUhoirV
5uWHefKhAZ4DBidv57REmmC19mSPM7QKufowSsXyUHg2T/A1z6HTiHevjUSSu0jIgsfGmG4txQsE
zZAK2S3pOToHSjwr26GU+jFKdOuVGwrtM0LAseDj0gBav1Rnt3NR5Y521K0qu8nb8Jtilz+idMwe
tEydtq97saVZRwq7sBGpmT4RWcDop5JBKgzIR5bh1Y0T3zo5ro1pn11zFFsffYTiksCRt6DB6BWu
ztu+nupejkyMSG0mt5xaa5kTs5e1vrYNJ/FXnRnyygVlvTweY3ITWlwEYYapqxliTjF9SaMxjyFC
/Du9KbQN5qK5F1l1tG1nam0vf871prPEWyhN1ERAArFZXq6OJkXrP+dWcgRXXm06rRSeOgIi3EwU
S7/3CrL06pg5MyS9nqX6cvDll/9xwUT0YAlObEDPHAHrZrPq57LrR9METFmpX0RZqpvOr7HHejnM
c+NI1YFLByw//rPacoqsNDvHHswjjm3KzpqmD0KBwhNL9KkRVwnOVSCrK6fec+NI94NiD3JQTzk0
FhK4ZZtE1jEWdnCDinz/NrachC18Kjw9G9S/Xn7H9c6yfMo/4q3rEEZe6lZCJelYjMUHtR76W+QK
p599JO1ruIfnQnHN4OWWHYxpczllqCnBuKsHCC0Vlaq0LbI7yUG1WVgZV3ax574inHUAY8AWFymX
y1CxOuS+DRDgaPt9Eru+FdheFaUJeQMqV25v5fmVdPe5l+Osh3VHoWpRSbuMmAWNIVI1tI64QtR7
Nhrl3Om+eUwAqL46FMJOS/fFZpPWuBVfhpom0ZlxHcqjFmU/0lRMd2qMh1bpl+OVz/j0pegMLHkF
7TiuS48Elz9acV0/2E0hO3mkhxC+gS8v8CwZFoXG6nXACu64MGjp8AAuXCqd3LgvXyrp4mLyAyGP
Qu9OVrrYJttDC1LNBrUm4eeL0Jo/vDz3n84SujtwJeHDLGiOtfHO1M24E9qzf2yDWncteK0ntdYW
FYDG2IPifJ3e2uM7Lmo0FOBgOeB8tjoXMr8fx4YM4cRZam2mvA7upZGIK2WhR/mcy93RWTpIpM70
UCnZrMIILUjNyRgDLAOdbC/TtPGaOe0fImWa3CHO+ruyonEgYz98qIwo9khRh9BDxjzaxvzDbZpe
P8DI6ehg6r28sqs+gvaePB+5I13LBTS0xhMb/YhEV6opx9jqA7cBJvADH6j+tu6Gj2mBApKSWmIH
u1psRFtKz8xyZ2+aebOZ/FA/9cPYHvIxMQ563IhFX+a+GmegoVUaoLJvC48OZf3ZxLbQw02PjTtF
TU9RrGBrmbH1I4kH64xqVrItDWM4K8Ygj/mYjYe+bJyNWYOmHmIZXDkvn1lKtOxBJC8VJZbtatEW
VtaQqHfKEcjoeEpDVBOnODdPLbfEKx/4+VAL3J2mAA2w1dFcJHVjmMWkHE0O6DuI6OhOg+g5BX1e
Xwn15IS0FuwDrUo6AiDEndVUS1F8SxBDiU6yb8JNFCv60Qkb1ZVhoxyFDZ/PMBCSennZPnk/ggJN
ouVGwMVz6HKrgCDINiLG+IQEWbOPOrPZCzvq97kRXzuNnwtFyXMRDaa1R0n7MpRUIL6Elh+flLbA
kWa0xvOgj603Nll+hSP+ZDPirf4MtTodu7Q3J3O0Y+TN7M6tQy3fTqEIN3z/v4KANubLH3EFmGQz
WuLZC+6KY4R8cTUhnQnerKwQBuy7wvRypSg2QRKWW32c8fqReXA7mGA9zFzK3aSIDvS/MgMgRkdB
j7X8jYPozvsp6EsEYbiYFGUavDal5QklHniAT5hdDMLlx/dlXmqxQIaF7T97E3fmp1HXgi8pMXeO
kRavEzL8/UXoVgCUpLXKBBOX8XB6CQY08ROcVvp8F+dzfRfnHWIluVRchAwqxR30sPJmUrfcHY0m
vrGwhLuSAK5Yo4+PAUsHqBacFVB/a6yfbldqnjdqcnLEjIKjoiKUO5bjbNzNehLhvpTWzjer6aOW
ik82f290nwaLAwm/eu2etYANHxXBqX7DNVlNSXD1CL6WdnLqVFCHc4DOFSz+bGeyuq+EWhfumI34
HpBGwO3g9rnGWtRt0ccFfnynMkn1uyBLpWuCP9+GmhzOo19Zno0twn1oheqNH2D49fJqeGbxPbKy
TMB4j17Xl0M/oixYtGiJnXKtH3d2o4anIlabbTkV0zuTpuaVeM8OMgUijgQg54uc/SrgMPtzmfXp
qbdGwQRPBhAsc1u5g2OFKf8MTW+GDBB4c9rpXjGin8OivOaD+NxnBxC99DhIgcx1Su6XtdMjSpie
5CjHdyNQsF2AfdrJSLuP/M3wSShO6llTE3lWi0PPlePjme11ySpBMHBh5r6zDMsf+WU7V8Hkl3N6
MrrUp2jU2HeNVUYnIBTXHPqejjBTmJs/lVKwtNRRLkOVPQz+fnSyk1KFk1sMcqA87CjfEO18r3dR
ck22+Un5aAGiA7cGnUgyBnlztXvBOgM7qznNaSyk7akxaosNasJwl8LCVfIcJZUMOqDaOem2F6Lb
N6Ky39J+ND/J3rjWk30y4Ug9qEcy5VhknGTrT13lrZVOyjgeEpm2jlsBFDmkNNU9plqJSMic3UV8
h+NU9sYX2vzVPoqU769bZZRClzol4hB8DohL+uUYYJ1lFkMBc6wTznin4QDgmrIIb9DkGG9GWV0r
j6+zE0rjHB5UCDg8uJatEwUcjUm2clM7OUZubgxw8Buh152LQZGOKIeeekmQW1f27yXl+SO7BaKy
aD8CBSX74iBZ6yIZld8Wk5kot/ZUiFM+yvBeadUerf+Otmzbm4exwK0jy/NrBfpnIy+CGAthGMm/
1XY9jgHloQnanJaY6qkIHHuPVWBz7As0pGv0Et1W1UIuNlj4vTywq3oM74wyEwU8qnjLDroudscI
i4Q93ZxzAzpqk/Sav4uH+pU9yiUKiwo0INdRrolrfXezkU3r5HN2HketO4RqK9ygHcNz3aizl2iz
cnz5rVa702M86hWC6+ECg10ntxl4nyEwp+yc2jLeWGYdHOqxxQ981q+1e58JhSwZNRFIfcDx1hgj
iOhRn6V2duaWyziVhS+lmw0IlzpVbF+7IC5Z6+UUdS6irdYhMOlZaTLMK2mECOlFNWTYbrBS2vjF
OxJ5cc8JXb0vjdo5oywmXCydtSv552o/Xj7uUlfgcGFjAte02h4HnFuSNJTZuaiNLNhkKFd5EDbF
u1oYN4aSoYv58miuN+TfERcgB7XZpZyxuqtMLa8sJ76xGczTTWJOZwynnF95p1SnDiM94G9kuWXs
fGod6ateYFLpQBE35+HKayTKFcqZnWl5f67o3AcRPuGIuNwLu7BpGryP83Mymwqd3zq1vL5qDIjY
CYC2NmY0Mj3Y64PMPMVP28DV4JqeARY3WzM0UJkWVAmD0rY+dgVqkxKVALHxs0nbXvlwz00XjToT
q47FwKBdPmo7aLTNFTU/9z1OlgmMWiwAAsuTvqHeRgqZSgs+7mtlN8aHpojFNrB7u78yfKu9/PF7
LVdM5NmXkpe6SpjSJVu2Yys/q6o5g4gYzJ7muVXuzapPXD9uFVfqySv7yb+jQueWi6YWV6XVLPWV
TPZ2xigFiZB3wFc/56NeAHKZ5m0PntQrjPBnUan2h7nu5yvr9LlNgaPyf4OvsqPBr0ZkJpr8XNLI
u2tR8tvA0bNOkV5+eXmIn1uMpF86iwOqGNollyNsl4ofFuWUn6fKz78CS062MukGakAc1G7GTWj3
csCnRxVqACDt6Gmh9fGkW1FbcdlR+MnPdVSVb+oQvzM/srr9MLX3CJZHqJra4/uekb6ypz83jcC6
0NNTuVzRobl8U1UMU6PGTn5W8JjZR2oVbcwBtqyWyfBGlUjmzwGokJff9tmgwJAlCo30stcsVqSQ
6YFMQXEOo25+F1uyvBUBhoSyzsydbwT126i0rokkr2Gjj3OX+8Wilwg4jHPz8lWLVPWDZCyZPmFq
fJsQ5D9wck3bpoqbh0Yzf2Gvat3ZjfKpgst+xsGjpohsiWs06ufeHoEPaAokRksP7vI5/FGL0XOp
8nOWOtrOmKzuhxo6dKaHNPo6OqZ/O3XdcGWcHwdydcYtJSmgnBSJkCReDTSgBDuZJsr8eo2OO8bq
yruqMyH42/H4QUyq2npBpc7fMiM1dwCPwr2MnIkhKYqj7xfljmZveMvAXavzPPM5EK2m/MtBz01k
nYiXFo3VzsrCM70clJY6e9pIsxZbWSOPOGm2v5+mdNi/cgYuhwzpKMsNpMiT5qevlEGWYMVzbvow
wPEKSLWrdgVuDSQD2V0/dOjImLV1ZRSevCthSbv5B8gjcv7VIJSBoZgww8Nz2mrarxQr6SNwleSU
5sPnaNnUxDhdy0VXMYEhwAKmesJko7WCZsXldCvHJhFDWuVvSjxeon3t24OduqBqC7PwaOfJ9l71
2y7dOXo7Wa8rWRF8qe0iNQLuCc7u2nY9nsOMgpXs3hTVXNxwj/tIhQsO09hoLiIn45VDcbVvA4Xk
ckkTCNzHwggTq/JkV/aWWRhm+8B/93UHS3IwE3Tfcbo5gF0U9y/PIodP98eaIhxQfICYCxuHRN9Z
nYZ1IY3cEYPxoOKb5o06N5gsRg3AQqqNRHEat4NaY70epvltUgzKu5fDrw6Nv8MzpbjJL8fUajaB
IYDULSLjoRFzvHX6sT8qWa0Ch5ycTTzq783BtryRqvPm5cDLL3763v8JvHpv0QSiDYPSeLDjpNg0
aGC9jXXdfv9ylPXE/f11YcawUFBxXJcfA9wejKpsjIfYSZTPdQ+hUeGmuZtsGRyKKnVuslr0V17t
6QxiSBFAokKBChIo28vVUjtNEqjBbDzMbTHs8I2zNlYLohkvNNPNHP8a5mN9Kj0O4qPAN4IarNR1
8yeNZJRbs2U8VH3ZeblmVR42aOjRi2LaQBoKdlZcx7sUdY/3BdK2nh6q9dsKAZcrJbhVdrU8yKNF
gyCjXPwTlkH/o/aUNPakJVFsPoRWkG/NropOegObey6Ka1Itz3xkHLTgr8B9Ajq+VrmygrQCDTaY
D2Pf3Vey104iMM2vaZ+AlJJjdY3y+8xMovFDGZVbK4jXNW4h1xvHn+vOfJjgVh/yrHN+cQAomwGF
jq1vTA5+gMY17sQzq1OgRQMJcjF7Y++7/J6414k40TvrAR89AKVO3B6dsUMAu2iN8+zDp0iK4sFQ
x+maseP6rF+Gkmo9aeRSVFrQdpeh/QEPsC7XzIdyggibWhUtXANxdR/E5G7yVRwskyDamhLfIVrl
3a4AA+SGaNS+8dvY2oZ5qR6aoL4GXL8cB3AjHPSkXgtknRseF5PL59LiJAyp1Vg/FqKEc0OxM9Vv
/EitK2fjCwHgt8/buP+YdUVgvk61/zE4YeFGg3uCZrKGr4WDoLqKjdmPsZTRLsGO4cRHDDeJJa+R
oC/Phd+h6FNAQcVcUYKZu3xPIyZjscVo/5iAqe1TqdW7QU+ng2N1CDAoEn6/k6jqBxsrMDfGwPRV
py4lUYIDV1uKbWBLYEhdxjdTbewob8c/ixHCyMFBZlG9b6qwtz4lVagNvqugHTBf2TpXBYUlLMVF
JOqo2nLqoyZ9GVaPqnxqjUr/OTeZAkPOCa1kiyKVVR1lWpd9swFApHbvBKRD+x4YqBrfTU0WNq6h
+0DekZHwt63PDfpK2nW53/BEi8Exct2Uu+nwIRR1+WBkXED2rEj9CUoSeo2RJNou9vO235hNVn22
87K/RsS/3E2pY8OAh0JKNX/BXT8BS9oKMn69NMNflDsaLLPH4QO2hKOrZVn44zXn5N+hlkRk8b4h
mV1t3GHbseCwtP8FWS8St7HTgXWD3mSn7zU9lvdTH+JFyFqT5pURX39XZjogekgSFOiQ4lirDVDb
xnTKGePATXrZ3UR2LvYT8v7CjaSlHBAeyK9Jvj/5rsB6EQWi7oEHJDvraih7H1uozAnxj1UkbXYl
aE2vDNjVO7UI9i9/2MsdnA+LLM2ydVProOvHorqcNgp7mFTaqg7c2LT8Q5Fn9PXTYnCnUoveDLM0
3qCdlrihnLPDy6GffFkgtktZjkm76GGsQ9dzT50QgUgsxw17uiu4NHq4fJUUmpBC0is6gS8HfPJd
F4y+A5sLChVwnHX3u4mUDmRL7vOunR9/RfywtFwgY91tNjdOcyVPfxrNWnj6sKOo+fHP1QaZaDGV
8zkZQrrGYA2BGiWZ28Sp47gDJ9WVaE/GkSsQDR48qNif0JtcRVNnI5gDPbVCVw0MdSAa2qFubYa+
QRMkNZMF0Qs1wTGn4iwmw/788rdd9ZqYSHzZ3yIOlAxp7K5W6ED5NhW98EOXVoiuIi0s4mlTDpmd
norRweWrLoIYC2+1tn+ENpL/btI66ue2bdrXOYDxLIvr76L0T59x8UVePUtIyjxLZ5Ch20kR7Ts9
bW/aouwZcpnjTzRfU2V48vVpMVLSwsYN9habxGoV6X0XjFQnYSzkQ9s80E7tdmhNKa6Rpv4xTIru
bWCJYWOSiVxZRet8A7XjxaaHJcxrUyRdzuk/UlpMTmRtZz2hRxFnX6asfMCKWXwocpUWstSnY4L4
/JVd41ER6D+3I9pNJF6kfIiKUiMFvLc6Bns/4iQqhBq6Bol8806thmbc1GM25R5/Nt4LKxyLw5iO
+herzaK3ItO7/JuVav1tgzrj4JpFMn0w1TzS3FFmU3kbxbnxGeSeedYQ37mvuxD+ehSYg7JvYF2O
X9kSh9tWhXfstWRw9b1Ewqv7fUP4r+/j/wl+Fve/36H5n//mz9+pbtZRELarP/7POfpeF03xq/3v
5cf+91+7/KH/edP/rNuu/vmP87ey+ceuy398a6MiX//Mxa8g0t9PsvnWfrv4wzZvo3Z62/1E8O1n
06XtYzieefk3/3//8h8/H3/L+6n8+e9/fi+6vF1+W8Bj/fPvvzr++Pc/Fy7Yf/356//+u7tvGT+2
/wmlIvq2/oGf35r23/80rH/h+w4OayGWARNdSmzDz8e/Uf+FCAqsRWhfEtLGsgHkRd2G/JD412+8
EcVA6H6P3uBN0T3+lfYvEvgFO7tcyB4z1v/3YBdj9Z+x+0feZfdFlLfNv//JozDb/zMv2dSNZWeH
Y0C5gq1w7UaQVbEDb6Krt7PdVske0Uq13w2ytD5GZmMghN35FOCqoBfWzjLq8YOOI/03nng8+nYR
64h9WmHoJmFnAP+xaPqdIIvE6Q0FJueziTtc6rZtBjbbjpzE3OdBMtSuOff9m1GXTeUGgQ4kHWSw
/bUF0di5jaNO5g6ajH/ObadZ/BbbcOY8LZTCyxJZ4raoDuNt22oCVyYN4EcgUbV7M/R+fIh61bld
uvh3gV4V3wwzrn4VZQ7TXwnVb/M8icCtIzv5Ujh5KlxJFTF3ZRqqd1GUjF/aqpcf8E0Yon3oh3Hh
9nGIPiSiNRBM/cGQjTuk2YyjXZA136yk0n6EeaYZrjJH2Se9ZahddQKI5vogQcA/aX3lb+yQhNbV
gAF+NgHo3uQR2mRHRYdzF2npG92oUfTqBqc+6aGRJfusyZU7LFoHZMqLOP4Rxgn6DWCQp1NtlY7q
qn0ruZFRpk8RUjI1XPf0Ftlto1Z68lfhNJHb+rmIXANfcaT0UyEwv0YNNN9ZuSjPRRkFvYull/7V
aHItdgsrrd8iiRgoW9GoxecYqXnqDQmFX7fSW/tNnQhLwQvSDmcPf5Cx5pTOVB3IqFF/EoXp/JWO
faLCbKJW4jbZoH3rFWRvvCDMQCcn4dCe+rBGmNRXp0F1RRlnoYffTYvBVGVUNoLq3XxvNThhcihg
XnSwYyNu3EAmubFThhy07VgM+sZSh9TGsmm2P2T5gKic4i9IVMdI0F+zWw1l71zm+EB3I6naxjAU
7nJVU04EMtUkctFbrDKvLJym80CblvqhrZCuhEe38DHg/YLddsIWgaSotikEx7X+Dpi1fMjHNjxi
M24/4AsY2m6k52Ly0KuufgUBtDpPAgr+gIjo3MOcizliNKfLrNOMhlrnxdBOv6XBpEb471nyBmNj
v95OyO5DgMR7AJwH6p7Z1sxKEXnhrNhnORdWArxb2pOrl76mudiCWrabyAYN6rgCDO4aUW2ah8Ku
rcCbcpHbbphxgm0nQxu/5u3ofCkVXak8g9yf79OA8HB9Z6IfaKfDtFOn2vmrxqk2cKsOhlY4lfV5
FhQKvEiL1QOiIim5UFywbIU1DroL9kqGW0cZp18J3kpfZDdXkSt7oMhuHNfmdAwtB3V0R2WHgNBZ
1b+0wE6xwykUI9loZkIlqy9oYWJkrRSp10U+cJ6syBNPoJwVo19ncGZRBKw/NnmU/kp7FCqzpq2E
O2Au+bMtS6tAMLgZ7sxen+NNWoIz8rqmyDQvqeOKVMmp087l1A0/2YmjAxwTlaV5cgzVgNMw7Dov
ibAFdR38VAN03o0YPXc8LlTaC3mBVe8yebzcjBt5yo220l2jDQ0A4AnIbLc06M3vTcCe9/Y4DZFX
mWFGUZeyjuqyRjtMnW0l9zd52Ej1aDV4SOzbqEbstkxpv++KudAHIKMBW5MVz5Y4oPQQBW4xtWyH
IjDqdFvPdW54kVFmpTdDrql34RzLfkfLM3V2KsLZn3HRqhDUtcfoo90Wzo/CV7vPHHkGdSw1avo9
uUig7zhbWnT4MYPxYgpq1qErWz3fiqlrtJ2vxHLY5ZMWlOw8qoi/8zhjd0SCPBp3qtUYNKCMbnB5
8Q49lSTAbKhU+uFQFx0yIEE6axTX6U/WroJlqHVPemX4W7Odo8DLgagku2FohnIjsyb9ocRWQ0Gv
cnaoUGebsgzeOrHAjFRWXax5YSFxHeqT8pCDpHFNXzWhREeMK9VDxs90QqQwYt/F62yPP49xOxf5
OR50w63onJiMvR3lN3Yx3XPJ2KKJ4FaRNnDH7u6SQFC4lQ9Z2b8xKvV7U0ZvsaPsXRFrp6Tu9gIJ
5Y3vD25oZe2hT4aNsPMbwHZsAlnsCmd+05SVvcWA8aapzc/Ayn9MTf5uTASrtNxxQfumBfd9W52z
ZErdaDqIJjw2bXwsA2c7odM944QJ9+DNGE1btGIoYdvKpjWr6iDr4X2X+/gwxdF4EFZK5Td/wD+V
va0y3dS3z3kodC+tzK1ascN037F7yD0AB5vBIVqqBnsKR0BifBtcbPzJxNdp16bgqnAL3Oh+tsNH
xh0SlJjnJN00YjpB4ExORiOUk51172HcIxhuNJsSCNphSA4Ii7FUp/qYIPDghrl9qINsl9pQhrXu
2FvOydFKNp8YueTxr7mnYZgPcjry85/8OvjUxEbj+rnxLk2iE4WWGzsRKD1Nvavas8NmO+37aqT8
hQX4jk7Y2zAdv5uQ5rZZHzaON5ga1Aqzbj6iVYrfMyu1breKoe9CZIeTcb6JS/X/Uncmy21rW5p+
lYyc4wb6ZgqCjRqKpCTbsiYINzL6Hhvd0+cH3axKE1SJcSqiBjWyfSJOAAQ29l7rX3/DpEy56xVJ
WWW54paGfhBhz6phy5GT/CbwoUu6tl291FLhMWB6K0xnXcnpTsTqTh7tr2VjDS4s5Xo1ZnbydcKd
SDbLA+rttRJpmovd2J7NSHPNIYvW4RAX63Dqk1WYK1+tos3dVpkrmbT9FRXqY42h3UrwNa7EJHuW
lG6wZn/u1PiF/XRFlx1iv6ieOsZAlEYFm0BkcFBXsGA31D5PlVXcVVX6Q03DbwPaWmpvdMJDHm6Q
yqcufHDHzUIFLzl72De9LLzYCVfCKIZTxxjALfmA1oWoenznJVW/y0T9yybUmOamU/a9ooxuO7zo
ZZqzqs03LufhiP0Q4kVgeVDviA1nLOYambKPFX2NiUhFSJllemop/Z4kw8vLfj2lk3+rlnX51OgW
tYlKHsQgMUI+6jEdfK49xnKJbMUhYbZQyXqkZoEyCf/jfiJYN6n6lZ1Wwk3y8aTq/SaLQ0/JVSLQ
bN4hnc0xy8stlt510AU3pq495FOyKqX2pk5zhycf/ZyikHla604+58YQPEimccOw8mi1MdmHnLID
isc8055UIx9JAek9FXVLqMNcCMupjCl/Ancke9OVsXjw9MLHaSLJdq2QXVVK9mMd3CWJeVSV7DG3
fLeB8GGwpQayc1Q5aAyndhNFaVbCT3ZOxWKDDxqMXmgnrpa+hom6wSXsC1XGS5RTRoS/8tK+19NT
ND5IAgApL57EqN2aPq/f6H5QBeLuAayipdFOC6b+KIKvaRqhPMIRvW43wvktFe39aMZr0fr+Pq2N
O4yCNlKaZSt79F2hvvUKuQO5rqyrMKncJhxKl0Om3OL9MhEvJ3Y0m+sYSa/XzZdqovzVd4qjXgay
svXh0ru466JxMJ1N1ycHo+OQdsxN2mBaRlryrwRMcVUmxuQhRkCdU1ONyFP7OyfLuejLjswAQY2c
6+Da2UOPR18+1LmXpGwnTfSS9WHt8dMKyMWJ4yZG9YPauts5xY9BlcpqZcqjQ1R1m4WvVssLugkm
2fqtpe0BhLoK6Qva1l6HEuozd2hsOd+Q8FXj52NmyasjIwtZxWZqxxsMT4c1CXhy6IWF2ferFl3R
JktizoKmFNijd32DZWYUAS1VZqb/qo04+6HoGT5EYIBkApmWb9auj689icmGkVJr5TmWKJ1IlZ1h
drIJ/GZyJLYzXKWXWD6WjOkgLg+NhqNuJd54tkTbqaZvRZ4Z+X3MorTNUxxk2Z/UUJyJ8UtdPtZS
PVF62lUfuDBU869yaoXdPUxkMEWT3ISj5XRhuG7STn8q1UCx3aJE3UGuJT4ebjwO5W8+LXlyhzqt
5Q3xHVO2ErkAiBxsfphXWi1cGoWj4dT3atOslBYn5hTBfrvOlNoxvKHNhn7H0UMUzjgEApa9HnOD
IPBxeiuXps6xaKtzZemkqnlbJJH0rcfo+YHKBH/NBCOedUbC+m+lZXbplqVoM0iR8fTzvbv+f4E4
lG/5U1u/vbVADv8/4AyMA//POMOmfst/hf8xt/n5W7MAHPg//w04SDC2/gXMYM4iHcQKjDj/F+Ig
wS35lwUqD7w689yZoP9vyEGy/oXMCb7APOdG7Al0/5//8d+Yg6Ra/5qZKbAn3sfB0Mr+8x+ADgtX
RjB6IOyZPzdz24B5l9LcNh6UNor7cd9Hwt9UZdLctX0sDhAiczep+24vhrZfK0pLU2hp063Ii3yN
FjH1ejplgPdy8DS2JNzEQnkjmeRKiSnNbitTrtwB/thzhAejhzjpaz2IL2xZP/p4EM9kJelb2aj4
QiW8GP96Gf+NrfyNpSwAXX4WUnQ+2X87MEKpmYHHv4DFvgpIliRMdJ+Wk31TOZ38iqCCjmWStu83
Klv9Kmii8Kib0XhbVsW1bPl3A93/QXO4Be4AMAkWNmG7SBgWKKMZmZTSpSLvp7DbvNjVmB+JII0L
Sllpnds13huDz46Iv1PwovhxWK4622+/yZNSnOI+L0qAgJEPnepl2mUJvEv6GCt/Qf0W/4JyjsJM
S8RtrzWW4uayEd8MGi2hRGNyYwIY3dd1VRRuSm/NYSrioXGrBnNN1DOOAQJCq7FK7GtT9cVs+/13
Q+6BNkjYMivCYcn//ehrPBdHnMKHfcbg7RGr9GpyYZBLAhOypvqjoNYx3S5N+82cEQPy2/v6Lebi
h1CtHFfpp6ZxpzGLv8ND0q6RcheuePPd8T3xOQLbYX58kVEZQ6BwiMRU9zHIzI88DdPUtZrE3xrV
qH/HnMgY10mtBYc4KFG9ds7crasSJWlTDsUKU8C0cKs+8a9I5GdU/3y10EIj2ZyTi9GVL8NQm6hx
TGSwPfzS+LVNHGIB7CG58lm8qz8XV8GRZnY4BABHjc9O9fe76XyGvYZUTXs5l4dVDZrH8pP4do3w
Kamq9hbB5/SmhKpEUS2bnZuldLoZbqbPWVrgwmUWAIM8i252hxp98C1dhcycadJWa6fuudXyirLF
seIHs4kjT1PGdm3Rq5wyRarptgznx2gUDkdrOMrEXCuR/qQPdvZqZfVrZHQICMMoS1rXR56rt0S7
QLo0EiIL2lj1Gryp3Ckxq98svMSDrZNeE9Z9sH7ZNth6gXtnP7vlLKieerWIw0Hea6JoX9SEcZOL
H71Bgp2C5ZtURM3GN7sNasoSSvkkrCczrLJk1VhZ5Hj9c77S6jj9fWVHmz+b81fHmJHVMWPDRGIs
J3KQ79ukL51xzyy8AWab1D2nfOb5qiZuYGZOK0nq+5up6PqvEzY1mzE2rN2YJtm1Ydm8cS3uhGMD
gHoOscBUdTEvUpjWxXkpyXtpgPFFKWMEHj6HvKS40YWHw4+5iYMijlZKIY+vECDwKigaHmAyGJjr
g7c2pSsQq3ifP6PzmSxpoSxthpaYDkGOgt2x2HFbKlP6Pr87gVL+KFUek22EpCQYprZKBvUKZ+F9
xPv3c5hlS3h8Ye4KgQQ+zHw7f50xkrDrgNF0d8rU6oVTQKZF2odxPa6UvEu8uHLIOk/gDgu93Gny
S+X8ZP7euoY2UQnWDZ2jZF9T7S/3EW4Kn3O0r2xu2DYsGY/SYAy13pvyqRm06rs+pCHtXJ1fmdtd
nK+zXwj6BdicuLRCxptv4+/fLqlGIqpAOY1yo7ldk0qwtLPwbvLnirUDKpYz7bUkhZIZghO9xgS6
XBnjffD8edEYu80yScIUlrzZyUlHtAaCsdTgDFuryctNP3M5LJVvI7Tsh86x9nZjxjvLV1XXcDp/
b9FcZ2C/buFDyXBlZq0rnxg09/OVuCANzksRISWBOfBcmXEyVzp/PlPcGAxu/fTk5Eq/SloCuyN7
6NxEZxrQh5FGC0QLW4at8ZgoIlgxrzTuG+qo9ZU7mWfn56t0lnSSwEAhCfN2SV8kR3MYMllLT0qm
pFucblNXg9zr2d5DhymLmxllfGdk+rAyNPIJrlx9uWu9P4e/rr74RnQ1x2M/ltPT0Gdg1mUjrwdQ
TeDBvPriV/3oRmjm3aiIlTVZ79Uq0vINSSjBtQV7sTfA5J8Jo3Bi+SzMpZHmkCh4Sw1SeLLKGp4d
xbpXDnm784VWnPI4x0sgbMh0lHz8w8X3wmi/N7mxGWqz/dI3k3WMRaTtTXxFN32YXuPrXn5P3N5s
9MnJDDGaIdH5ekG+qrEgYkbNgQi9wbfqE3S4nTGYAflEgLlNLYuHOG6dO7MTZKYGZXBl95yX5NlC
4RbezXJ5SjMHa/GqAGpj3It7UFjdf6hGQ37Ug7FYQyryAU0ZEBTCDx/syiqPny+Sj14NQkJMXOH5
Q/9bsD9U/nOQTT4XroxmM1Mv5qlJtHIkK8QKJUivrIV3XvLFL4VlShkC4QSyxfnDHtM4a/U6jk+G
g9MMk8r+pgL4cQNUjTdRW+GA1tTqOhOgDL2JeUY92dG2h3rhIr2Tbge5f61IrNiMdQURt+vzla4E
FUzNQvf60h9fmzAzPWNov5p1qWxgTwRXIrI+fGZUsaSH4fJFMXv+E0BKlKmORHRShYjWEikMHr75
L9hcSKDrV8XY8xO5eGKmDXQym5jJS3cqrPwAbKY0PlWh9ew3SYfUzw438hT+JEv4vnC0a0KBy92d
CGwIqMj855AS+CHnv9BIoolJsBOdYqMeANzVF7luUGNEGGuKJnGniGhovFweHfvBMYqHqI/a+6IV
2xqGz1p1G4kn/08XKmSVWeyK8JW/OYsvJA+sLpQK9hClwbxUL6yvqtqdpjbEuc4vrjnVKJfvWMfL
kxIL2Q087CVJderKpBVjG51wMTXSVd3HuraSGCEx1cLe+LeeK0cIRJtJiii9UrXO3YiU8GYlN+G0
7SIJsYxq7LpgNL7YvpH+4HEb45WW4v0uzpcGXxJsJXpcJCyMcc7fE/1AVkX9FJ8YaWiHblCmL23X
h7j6paJa5aU2ZRCJCub7wk6p+Ic+AhG3+NY8Be/GJ2SR4kFx0vSXHVQid3uli1wS4ISOcWWu7XPm
MfeBKY2nPDXUl8/f6Lu2fXH3mHjAuJhF99BzFq/Usv2CFiQPTrjYgf9VRLWmBC/tckLaVpFQNI8O
Q11lIlIBYpOtP/baHZ7l44vpK85unEddokh2dTVUrioAzmWlDVelPHhMZi1XtZP+Vp0PtkFqV02j
TKuI/dQZfN/Ta2TtRWfoTN7TN4aP0q1RP9o4yj/5hlMyLE8GlDHSE2kYLQh4UjPwHMpdz0xjU+Vm
uhpbR71R07jd2oLG6MqzufjmERmQ1GMBDikUuMsSD+/pwBom6TiWgXDVrCm9HHnjFcnownqfSkmd
tQzw/mGgoXxbwgVO0CiFMmTBqYEi6+lGad2oeZF6CWeRVwsIlmVStetGUhAiAmGtyBFHrVT2z6FP
kAT86uI2ddLJVfTyh2plX0TiWJjL6M/mSDhBn4UIJLO13FTYVqutv/XhorgAztWqqrNrtqcX5beK
Gua9hYftS0zC4hy3ZYHfUKNIR61JJHcixOvoTGH86/NX80G5wD6EBQrMJDoMWLznHx3qOMAv2cyO
UcSH5RMQ/ZAFA027lh/0pj1glGZtej8vPTuT90ZtZFfOH+XyROAO+IEzlZxjYcnckzGj0IfRyI6Q
dJ7JbbGMB4kgE+tnrIfrqrXWTGjulGntQGuox+Feww6mHwTSzj+Byjgodq4AKO+/+fxT5o5sQCe8
kIB3lu3YVOHDHuDgeZyCVttpPqAY9BN1M8V6uuqTPGMOHcnPXVVlbDoN8SdA4yvZZ2ILVWBca0PS
eX0xxb8lhO63YyZlEKIMsS6VIKbgSuwrBdflWpkPk1kahkYd6HWxc1pWr1cKQ95jR5zvemQqz8QJ
w8fP18o5k3f+vng/MrsbF0BeuKTW4/Aot6OhZUc77JotGukAaoXWeP4orpkrXx5YsADm8hqaMh6W
yzURdpEpF70TH+FfBZ6Ki6wbkBEM1xxrbygD1974Bz/tf66HdGRZOOowXDozSo5xat9EdsceoLWQ
3ZxdyNCtJHwgt8vbVCtXmLm7kbSrunzba6Nrd9VtMGw+f9Dn7L35QYPvz6cIKD+OmvKiJAuytiUv
tk6PhHaHTL4Bu/Q43JJzHO5wLKVGjOzWpcw3VrGEjuLzq3+w/C3gLnCI2XOZ3Xqxmgx0v5ARhvgY
6fq0Na26fvLHytpbWn8bSjFOWGjz9jCdBewZRTg7bewfslwK7vOuQXMhRfl4OyYkGwQy0ETuq8NO
Ksdg77RxdN8q/vPnN3zZbsBgg06JwAzuJMq28y2sKE0ERWB7xwYeIOWLna3MLmagDT1zFaQ55kOW
dCjs4hoI+sHmCXYBcoOx0gweLI2VLLS8rA8/PIIrjps+ix47W5++dJ36W7aD6VurQOPXahmSlEMY
IvhWtvr8t18uXO5gXilk28xGNIuqQ60GSOjdFB6dpnnMy1o9kmBVMqnN8ytP+QLvnlclaBifI3gY
Y5HFSUHueV+V2G0cHRjNsVX2QNiJthdS0dxBAXooc8d8CDvhESbvitL3ghr/LOYID2IsrpmIffDO
yVKjeqaooPdaphWpvWVOQhujozY5EqzMpHmwzcQ4qfb0gu8Pg+M8e5LJUHz9/Hlf7rQUMeAfc6GH
fcnSt9vUlKqy1CY+KoyOt5KpQYhTO8f7/CqX2x9vc4YXgMUwK3zvaP7CxIpG96dEy8NjXCP0deKg
XwE/lmu0o0+NMl5xX/xgDbGzY82JYpKtduk1qFdm0rd5ER+lynlO8zrZjBOwKkDCNWeCy6OeNhmB
OPU9Y0oKtfMvtVarHol6Gh+7XvldtKO2Vsij/AqN8Fc6tvJvg+nXld3sox/HRRWepj2P0RZlVEGQ
ptrHUnTETlG6N7Xma+CgV8IR4u0fvzOAfuasyuwpx/dx/tvCYuimhrP5UEVqtynT1tyZ0fAm1L68
G2Xp2t7zQbc0Y+asDUoUnqi1+ByVMvXBmlTlAA3V2qPIqDd2GE0PDL0APIzIq+y424WJNd0zvLNv
K0ZYL44oPWxHrJs69FVIX8bMDKmt4BdMwmEryuGPFg7JY1yVzSqbkuiKzeQH75+tal5klBDoVRcv
AwNJ2zf1QjvUtUV8W1fGJwmqX2tRbObEvXuDU1xTkX34oFAEMTsHs5x5+ecvZvSjEjZypR6MJN+O
cnDbNs+J+KNJ6hsF1a4NOzeFZaPDtpE7IgTjANprcav72yaHcWp0X+xJcthjzJWOdDHuxZU95fKp
sJmAiBiMQvBDtBdPJfPRFcccn0e1kI+QdR9hf2kPlQqrCEuBxz6vwiuV3OUuNvepfA6sHMZTy6K/
LJtJqio/OAKkQRJ3cpTDqSK2n38Rl9A1VtZ/XWYJO+RU/H1hWsGRxHW1br3EwfPRcDBWtZUXM51e
UCdss0C6r2EZYnx2bYpz9QYWT9YYo0CLOic4sjrgmmuma0Tw7GkKN/DDN52T7KXUecn8W1zS1zj2
/7eM5kxF8zd74HIjpyxhtdszIIIaa3EDcJsS1O8Fu0+FeKCPudYo4E3rMBabb58/7new8bxtmVtg
OhcMVBGiLuugtNXiKFLl4KhV8aOsUISlpQEXLs/UbqVqBf4zcf2HziW4m8Ho74pc2XetbuY7vWEr
ThQUH5Q5zn0zBvKfuC3N1M0hpkOps6u3svHB2CGFfwVf6BtyH4OtZCU+FCl9yO4kJwwTz08t+MDA
z3BpyczIhnTcx3bobFRjTB6Ikiw3fpeZPzWpSldtOfov7aj49zgYO1e2mo/ePV8UzofMF1UMlxb7
o69VwknKKDoKxGK3Zja92cyrb31V2mgdehbD6gDgpwhkywqKNfNs5UuplVcQ4ss6hSErbTUtNtZR
F96urawD+NZKeDRYhqs+Tv440Oq3Xd0n93Q5lUew2u8sbeU/ny+GD65LAQElCEUeRrpL1opqDFOQ
N11wDDDdcWMK/VMh7ODRH9Uj5jfhzZCZzS6PW+uKt90HaCtzPOBG+jZKCka759ttIQmB8K5kb8Gi
3MXv/k/rZ7GXaWpaojiKIs7G3r91SumrPLTOaVRHdauwGR3iFi6c0UTQg0r9ENvW6fNn8kEFO1vj
2PSuYHSzzvf81iLi0WeMyDnEjvqjBAtZld9U2AEvJkg9c93kyWyTe2HSbfZqdius5K1JlGo/JoH5
z3fgGXEB6sQS34Hce34rRY3lAo7sziGqk+GHUzDHla0pubIKLosfBoccLRQ/YN/kUi6ukkaAvpNv
H7JCHDqM1xEdOmTJdrV5zc72g0OMaEi6VSBcNroL5+Z8wpJP7f1DBty2Tpwu3gRVAAfTMjuv0opu
lZaqcuUpfoAd8YHz9LT3Shnl//kPzCs1Mmu0XAc5S2A56bVurBrENRCEou/JWGMk2ZnhNoWQixE8
gdke5sMnstDCnaNjAO62teWsGiipt0hoxcoubflPI/SvV1be/KAXWzPMPbAZvkR835YOflMvVfA4
M/sQ9Ga2K1Q8nZNxildtrYpvbCA/ckUr74d2lG+5K/vGruR6FYvwGtp3iSxg3cDXCSMJcjUWjOfP
C3MdSWkrvzyKKS+/mUaa3tBAwiNlQ/JGBryeSbO2g9n6RcJOdd1Rx3vdOEDRHvCCLEcs0mPjvpdG
5DxTGm2GEkfffBykuzQNrxljz3dz9tRAH6gWUfPieY/p0mL5KgaoecFmcpSrQRCxU4P8t/EXZ5qc
1UA45JXVdLGEuRyOJOzTFGMU1ouHk9Aq+L2vBbTQIobFOGWbQbIrz67zdGOGZDBw6KZX9suLUmy+
KDJRNgFcrKxlhYCnOG23zUV7kJgV2HTqEuc2XjmG3mfzi0c5f5UzUDAHIWqL30bfahayXDqHpIm3
wCTA2rlbEA8jxI0TWZ6NhiYLSJl+S7u7QroZEvnQdV/UomDOUt5JQ+KhJPs1RP22qOKNUX7xnQSR
Wsef+pWbveBNUbrwTVP1zr66UJSWbWJuyVOVFdKhZXCwtrLu0ZrqeDv3Qc/Q6JJdGgkJO37n0Rob
47bLkrlQ8ZldyYOcA/XL1i4idOvmylf8wQLhbKOOo3VB9rusZ+nIk34Yx+AomKZvgtqPdgFN0k3d
1S7xN8lOL5kG0zIED7Ycx1tH4avS+1Bs57SvwG1t0g2cmofWjtFbwDTyBBvsn0XNgx6SvMV7BkFk
vAhgM6+4v8ADkkzrVgkV9XFkNL/J8p9Be8I1LHfTqM+uABWXRyo9FYUGHyjDLx2AaHGxZEqoFunj
CGgzD3WhH6xo6Aks7Cgbg9K6DZF+3s31ro6c6M4MFdllkPBTE1GGula6Fi192e2heuagQ06KUoEt
Y7F27Ek4lCCqcxR642wHgeW4R9MHSAl56FFMfbSvO+c7fqdkWth2vbaKSpU8w9B4h9WQbSsj8tEF
VM2zDSXoV1lJoMG45tXVWhOB746O/QfSsnIt1+tis+PGgRCZwVDFY2Oz+EL1pJwmRfb14xSiwxki
ayWpxYkBHccFA6DPl/JHF4O5CZZFETJf8Py1wccKdHQmyHGSZLw3jTxf4ZETrlqTTwenLPXK9S52
OX4c4IuOPxVfKWvl/HptzgLMesGPywlEK1Un9axOvrbLfXgVVqGpmaxEaHvnV8kys6zs2tSPGOgM
q66sIOA42tVkiHkJne2l7AAggByjMmbyIEvnl4EuHaepNFjHTFG7e1lqxRc8tnpPNNic2Voug3pi
83AbW5PkhsDsayUWk+FZaoEqKYM3+0P3YQKtmlBJHgsqFKxfwtH/Y7Wj9WKPjf/UixqFFeG1Zotf
fs2gJZzzJceccC8Em7W9Vq0ieLCSLPkC6RuiTzQ0Te3GftlsciTi6Uoe0ai4VCXZTVzbgxtI/HsF
k7P84YTdrpSBcUmErdV6hWMKPviV2SnSKu5S1WNA4nMAQsFMSpMvRJHadYkqGMPWFO57GURD4HZW
6nsSx1aw+YeLk5OKhCgYgbTlRG8vamO6likU6OGPepRH6wYesNviDchdpYmnMWi4sji1i6oIXr0K
z5/SiGIZo5TzF9pmiEXbdJgOSiff2tZ3pdNeW2HfRyH5D7Axgvi2sl+LcHzs0Vor8LyrON1ppEX5
DrKseq1q7U7txUqysLT4k+pvDIWZFavMhbFrrlLUmhO8Y8lL1ZPGjCKJw7uSQVIOaJdJeIONLQpC
5SRqZ1MQfiOniEf7K/Pxi2Zg/pXM/2yo6gCHS32GoHjv5b6cDgKXqJAQ2eZ+CKr0dzR1z5+/wA+v
hFTi34MRRrvnz7MPtLCzQ306dLE1fmPIfceizm+mtk3Xn1/pstvkRwEo0+QiPoGQv9jIYAQqvulU
06Ewhseo0X81aXqyTYiARddgG0Feuj62f3CA24ZG46J5OvYcyvgWeKUNgC9fSxW55NrMd8ShSB2p
zgXXYvUmqhrJoxxOByTi7SoRqn5TqF3oWq2OGB+6XLmu1cHcZsjS72Okw31u3jYZqgVtkHKPsDk0
emZpP1haqXpFn9ZXBu4XuyQ2pgrhyZTW3CP78vnbKWSaP6uwlIM0OfGNYVdUgElzvPJi5p95tkly
Fera+c0wJ7mwROx6p0WEocqHhL5vo6h9n3B0psZNTy3qtqFvfxeFc9QKR92ZaYQUb0IK3CNQ2ZpR
GGOfVApr34X+7z6cGVFRFPIqEwURuaRfszp/Z6As7pbJIQoojkT4yEu/lCTWS0UPJXGwTE7BDrfg
raVHxiZTJrWawz3TW8eQxn0UpI1b6o28pYMPj0Neh19J7quPKe5E20zDQlSW4dIpQ57gSFKjJVVq
gUy1bJybSREoExmwu0VkBdtOWJKFJ0DOTyp0YDM5lV2hF9mW8KMNbiXNr0RtdNaMLPybyvADL2/H
dps7SHx1pUcONOJuCIygEnOh9euwjWsPi0mS/OzgLRsjse1KrX2KcIbcSFF4wvUTmb2Fo9lrP8jO
oS2LYsNAf1j7nfHAqX3faLGzFVJ2zZVzYZREUYovnw4UZ7w3n1Ro54uuTOpITrR2OJgFSSuuQ0Ld
KcCLow/8CeJ/JXtDM35tlNh/YPpuHSJcUe6gD0bHeqrsA7Yixr3IrGhbhUNDbrtT3LUC0WnfBMND
Cb/kbvQT601XMnIAohLDEqlsdg7o65WFfXlWzJmhc5EBeMNIYfFDiCwiPSEM+0Nt9ATa9jQiLN9u
W+eK/Mbq+lW1EZ5e7di1m2Sor+Vfvm9oi5WKTZqCNR7GlgR0LArurGLG0chZd1Dj2PqqSITsRtZg
3w49FSkFyLhV4qj6IoygeW0kuhQx1F6jYH4QCDvyPv/K3yHlxd0gzJqtVtnwIN4uNjsscfD8Klvr
gIqPPB+TGELXngzr3hzGx8kWcsfdtZGXxJ0G1B43P/D7FL8UkY6PDByaZ63zTRcL5Wwf17JzqpKq
uBu13HogpCM7hLqTbFCIYf5QypnHbDretFPcrc0B+4uMHDeO1yZkqp7ptXGjRq35OlpV+JSXZXnN
XPuiZp7ZmrDQqc7B0i5Gv4UWAHlitnrQlLLG5aKJD3Bu4i0MYEK4q76+ggxctsHOPGMGhoRNDe9m
aZ3fQ7AvcdKxD4ovNRurzKdXGohgHzllcxBJLXtxrYgNq7/b6qRAYo2gd78Flko/YOHVa3ZUdaWO
iOY+f+sXBwgAAgNw5tLwgC47lbHTYj0PwC7LiiFnlxTmTakicf78KhdFBFOTudlmVkybgj3r+Y6h
KXksq9HkHPAq3+MrI31t1f4WLaPy8//mQnSKmFvCpFgOUvErMtIOb5tD1ol8j0NsQbpH2GxLMti2
n1/qsjvlR0Hmm6ft7yD5/Gj/6s1nT8aR7CX7IHVj9psYJO1EDyp/N+usOThYqN+nY/SiSWnlDbNP
b65kzlMgj4brTFnzKpHcADO3NHdjNmYcLVL8YhZShwgfub2rASmiBDKct89v++IsfxcIM9omUwB3
42WewChQ3heYjB7kHBebQVYa14w0dRZcdv19Yo/OXsKM4ctUJeGVAu8CcuHSM2WbhQCewadw/sC6
wghp9BLnYAt8z+X+0Ros2SMYF5QMk8dk9K+hTx/9WItPfQZ58HBbbmm1EURakkj2ga8z8aZOMr2u
zIMHXqsAAsOE6d5mttS6OPtdQ5jeCRBn+yk/FwwdBTUsG7wFF63lUOP5kRSNfWijUXmSc2xftFC0
3lTbxT7phLKJGt/ZjHbdElxm25OHAXCxyrFp30RDRdkQVB3hlTWjumqUX1EPIZOJTCKSx0lkdJBV
yKObUESKpJXvyd/BEoQAK09JObVCf5Rqz6BnXU8IOXc4KlnvioRgzSJokRuN6aZr6vEgtQMWYAom
ck0stR2+BXW+xtSG/KbIwV4AlmS0q+Uoug2nqVwZE+ph3fZv/Lwqb+Kga/c4vfuroup1DScRNBoZ
jktEQsja8+eL9z1x/vyZoomfmULUIOhRlg7ZpEUrUSoS7VBImuH2UYeWEauzfZRNluYarZqsWh7t
HTX9l6pNlVXcmpFXGjBvqBWfovY9ijHHPWwS8AT8rG/2xP9Ea1lRr5EVLjc97hWOAtxHgDVlaVyt
dKaQmihl+pU2yg/fxsxpQtMdTNHj50/l8jBjCKGAEs7jIf66OLiHKSrh/bTaQZmOFKuQVHvL2rVq
+TyaypWS6fK84AIzcZQzE7LacoO1SFcPtdTQDrDlugelwcY3w1XG+8e/iMOZlwSUDgVnSfQxB3BR
TZe0QzWq1F+dIFgqC3+Gele6lg/z4PPLffCj4LIz2mcrh4HjqOcbU4XxVGXrzCknqWfOaQmfkZrf
iyvv6ZJiCEjL7yLeweZwwt/0/DpjUffCpD84yEHwaogQAv04m0k1WMS4slneReMQb6Yhrddxk+kn
NUyePv+l73XG4gNiJAJNhAoeXpO8gNXSoZ16pZq0QzslyVrL0n435ZF9bA3/BJ1i/I4ijyPBqIv0
q1ISamCC2g8Oym8Rj9q+VsNvkTH2exQM4q4a+2FDKKBNbnFSbBzsVY6BUuBCNendjZ/2AHddczem
JPaRTO41jVqu7C67ixOkOSmE7YKAJNNyaxTMHg6e4W2cK8W12mveaBe/WdMJSsJgbubhLZvkOhyr
mqwa/RBlwnQnyxru04ISSyOi9RBYdvWtlpwjiBQ7HpMCaA2K1X3//MFftBpUA+j3KLVoolGnLp67
EQaA0pmmHWzESTfCMAS4dKbfFZktvCxvf7RGm29gKx/MatSulCof7ESkQ8xzN/p4iCuLDaLATjzC
MFQ7pKFxr3atmrpFruyFXkNJ/vx3fvAp0Xk7Jhwt5l+QOc+XuGJF4yjFhX0o+jH6GTj5a4Xj1ZVV
/NGHxGukjuSABZhYZg9JZilLEhb5B200EdikvQTDkdOPieg8Qmrie0siLdIl8XhrZP5blaDb+fyH
XpYW+IxDSuFjRtyBU/R/cXYezW1baxj+RZhBL1t2UpQgWe4bjO3YwEHv7dffB1qZgIYY30WShZMc
4tSvvOX2Q6NQ0uxGSxy3862rqg9P6pAkLyZV6+1QZMnVCXkSUbFbiaHemV9IDFO9h3h6Eoi5HXas
q0lskAA3SxDDzx1f2fuTSNb9j3t3lEmnHES0jR3NbLcmCtJuZeM5rgTx9DkW8lVT+vjl/iDv5ETQ
wzjfEz1/6pfMptBofIS3etN281h7pkuIMyAEnosW5PkVLaPig5bpw6NutZ9Dv5dfkG/EZQzzzEOs
p905wo7h0hj1ygO3PKjI39OpBKlPg8Oaw3ULZaBnBC7LbfXhu9RW9UNYQB9EJaoN0QetETIzO+jh
IVfQRfL0NVPL5b7idXUYXoM+z/zPuiulLftKpJBV6F49XLq0w6inRrxTi16KaldiuLujaLkGbZoW
9PaKhCNAYDX1WxBJmL9McSBkeygUy0XO9GuM+t8lRs8i68IPtG5/aEjWrlxJy9oHVXpyYRqvaKzT
F5gtftQiMVqV0ugSmzXHoTTEMXcwRAS+WT4qpn+w7FJ50EOR7eAqJHu7MZRdB45hS+O+WeOMvPP9
0FPIE7i3oJzNsyJZyjsSVK5n5HeRbgx5pNCoDJPvEZ2VhyodcrdObeU/2fEl9Aua7TBGO6fvgRpB
INc+6zISO6o3JvtCl4PnXNMoJaHSu9ZYXB5MFbI6v49AhYtvTvANBT5RhUpMqejCfDbx/4ubJlg5
Am8FvNluIJDkAp8eLfDPs7UBdIzMJ90y18eXPd4EQRVsQ1H3h2SoH4IoSXcIhw77tJHVg6M1r9WY
N1RSPefPyg3xzrLwXMrA7egdEQ7OMkZPGhrCWElxOzyOzn44ZudcN0iAKCGF7caRcv27Fwztzkwb
lLEra3gWWnFuoA9+q7AUfXQm6zZyvpK0ZsDy/eyrSXJxmrWsenlrEFogO0xhByi8No/1TRq+lYQG
vDuq0vgbpeyRnoWySz19M2jWCT3KT7FSjd8zpK9W7uq34sntajE29UP6bFPDeY6skRB4DXHzMF3H
CTfURK51oeWo66KoJV3G8VeZ/Fe0/a8sRA25jM6p2VzwoAfpMxLnQWdx7HMfPlp1tWntBzToN1Ud
bCqj/S05xvn+gi4DEfYuYgtAaNHgom5y+3oFQQY20A/0p8DW/6StyJ+S2M93jt7+m3UMNepJyWky
L5jCHaSTZnGI7IeVlOSd9pQrg34otEQ7dLGV7SsAF/spcV8JB5bNK8ZC2QrsDVHm5Il4+2mGXNMQ
qWPtqUTalTJ/oh+lWMDpFbH5S00d44J1ZLDppnjfiGz+5gV7SiL6RwwupO++HVqHsi3ENgvNtaBh
ITpGrQeiOLUINsgEGZrW5a9SlcTtng1abbq+9wQoAE3QfTYEvwL9q5QoO4HuEorDD22aXjMj7rfo
8Wwi9WdtjC+mXz1U0sm0kTz6KEE6lvJ+48hPpfoo7BezBXEbxCTi2q50EHBEBaoHhdtXpzo7tpK1
ttnfifz4EqLoyX2MkOGtN/HXl5Dcj9iupWz2MPgclEa0k8YSkdawyV98fE926LJ7XxsTzU+EqRDV
zKUVhs3yTiKTQCaLhsFbrjjbWYiAqY4fmqprdkK55rH0kmjOvun0R4TkQfuJ7tP9Q/OWG8wPOLsK
4DNgP/QFZiGBj1hjGfQ+2bCRXHSj3Lc0KgIj20VVtY+aDwjsH3UJSLosDiNmFU0ANNLMzkmRffZR
wCzGD72db2XjEnjXTPc2oZS7mBzWUbC1a/WECG8f1cgT1R/u//J3HhLmCt4U14gKVtKZMrO/VquQ
MysNIk11Sav7pyDJog9+24eulVfKlreMB95q/b2hS/KxqnRj7wlVoPQNEP3+L9HfuaAp8HAMJgMV
WpizJ61XRWq3QaIjJzeCO9AfQpRcMaZ+jkS3d6IPSviSNOHOloJTMdRnDhFIgWEvGcWemtGzExzU
QHpu888o6IKcNMrPoXQsDSTr7F9CfjKQ1cuftSj7aPrFqXDSU2epn0V6NmWJf8V3rbDad96T1yKt
Vgt/4wcAIerol6cax0IdX+DUv8ZpQQEPZ5HNKFmf08Z5nJQDSF3WOPyTvuQs3NPIgyldUyGHwbOo
r2RTspq3slsizoT/wEM4otYdfZH6btsQ+gjcp8KPFPwqmo0pTgDCbZVr0P8ZtS+9pmz91qWa1ncB
gtCw5mFSY81ybmztOxJ95sZK4xf0HNwxPdT1pwxtIdk43V/Qd5IHxCVgRpBicrVp1mxroRuDqFzZ
jK4eGOM1kFQkD8gWn5McDW0xqvExrLLuscm88ChLJVrnFdbsG/jUzU4y5BhT07g5B35rr5EVljEa
AAYiSW7ayZ3+TW3vr03ftZE25CCC3b4Wl7CqxUaYnXFS7NjejJolUdxN6u8EosOBIK79VaejOBhj
KG8cJ/uYeUn/tS2rlUvkvYuTpi/cWlAMNC7eDsjfv6pXPT2MobQRCymXSle/Ed4G55Au/UubBOJo
miXGEqUKRo1K88UKtDWVxeXrT+lDYc/BRGZqzNnr30pOiL8O+A5fi04KMgFgBGBsPYxBsBZoLHnP
U5mFoh45jQ05YM4YMTwjc9raG1zsMdsLclvXUS/iiwFtDQ90BPKKDppMmcrBNx8wbQ0KKGHDtsH4
wCuc7FJMrdCY0ETz6LSq8sORfOuklr75Ig+j9agJT155V5ZtdUoJbGmwS1zzKlp+t5dlg4unXRRO
7zZycoFW0buipvG9CWSVeqBAXp4bGn1zS3+p5AGXb0Hj3HNEf6nbyL+gjyg2qh0MT1WZ9K6ShDbi
zta+ya36WkZBsSeDOuLDjn5BWkTPTS399E2EWVau2mU1mkAIOCKaYgR5AEZuPwOHEB38WqM9hVjo
IpLg7YDxuO2oNVsn11cGW561aTA4MRO4jOtsFtgA3bMDoyi0p15qlG0hadauqMrf9++a5b6F9UO7
mDuFrIcH7faLonAIc6CosevpQeoWdvVhEI7xOEb5Sh16mftPA9Eipa5l8GhOf/7XGYX57rU65q0u
Hi8peuXtf2XsXMJOhNtOia547SibMkrWHGSXEQ19WZqBkFeAyrL7bodtMw9LbTnJXIFt7WdtNL6p
Q/BRzzG5bB27OUVB5h3uT+ly3aYh4QFosGbIB2bRsgcr20qw6nUl3zavyP6o19pYA0e9912kjdOc
TnxRS739LrnT2gSVD2IdoB/7sB5saq5ZuLfMRN30qtpvJJw2Vo7xMtDAO3Zyx4WuRjI4Bzxadup7
YrRyNx2M7sgTLH2ocr15KkP7h1PqV9rjCjVobbhmHiWOlfOw5AZAPfh7+FmcI6xQGsOoyt1RLjdt
8uLFjxKorK519lrX7CgqfvSS9qQDd8+an5ndUkxDO6hMX4uwplH2CYvvU1Qfx+LaWni9mdp3Oy+f
Hfy4to3yIXDW9Brf2wnkW6i50bSHQDX9+V973pFTJPcHUVAwRkG69hx1b6PIvjIv720FOi7kPzyB
XK6zkyXLUKSNQM6RwYn8cywCJidKPw82BlBD2JTP1qivxQHvjIl0EexxrnObj5sthVoMZjVigeJO
7X0T9KtuVB8MKdkJbdiHhbct0XZu2p+ISzyF+Wvi2B+yVsKTx76oXfKsa8Ex7dbOxPJ2BpcwoY3Y
mgD55pXdfsyGJo+U1MUt6EttWhkVEdk8j3qCqkaRr6bFy0kAgcftTDhED4aL7XZ5c7UsBN/cuMji
p1+iOPYPZWGPn8WgArlSBdz0GDuKp6hSvXOtOx9SDvSnVBREQxY6g6UHxgw/I1/7kNSpOIe5Nf5I
HCP4eP9CeidVmQD0XLzER4gnmbPLIhMGQLAyR+Kc4OVUWap3rTsNHxzdjL72Tv3spRWOBZT4Nopk
pp+K0Si2uAVqK2/AcoFIbHk5iWjBpFGLvJ2w0Fb8Lq5AL8ol6qSa1EmHpnKKY5YbdAuVbE2pbfnm
MB5BxwSWpkc9b0yBOCzCDEqWK1o/Qs+ryPdGbYePSakfartXrlmHrkAj+nC3MuNTPHOb1oJBoSEK
Bm/qoOizM6laoybZ+M+6kZCNvUgr9dgOhnTxKhgeSd1JL4HfQxnKayTSoPR+E/wpGAlhuCPQ+F2H
rfv+/m96Z7eSHwKEAhTFJnjLm/66jCKt7OVksh5KatU8Ecl6F8Mo0h1duuwbYFtn38b9t/tjLi9A
3orJ8ptVN5DMmr2+9eB3RSb6lkI4Kamt4KU+Kmie3R9lGcOAVHojiSB3Sv9x+vO/viwscOzBd6Jw
EcuowA8m1dFWcvllDByx0m9974Mm/hDsXAACrPHtUHkdFwNeqDn+ScQNHpgWakLluPLOvrUkbrfP
RP0FXsHlyrzNFazgg5LOpLL3FFZ0oc0hTs8EUNc0McytWolin2fGz3zQ+4cWHbnfTg2lXbPIsOMy
SvcNXYQ9rizV1jTGHz2R0aFTPSz5ePHQEsDShe53sh+kVv/1ryvBviItgTAM9pOa4e30lLhbDQAo
vKcW48ZdF8Hby8y0OnYl5dv7Q72T9BGETAGlzNpz5c+WokqQ9AUOU7hQPX5g2CI+iLL19l3k+4dE
YFKE0RlsKlmieW+PkxZjXa1svGmIv5dJw/CY0MukaocqNoaYt59b941VpkZdP1HvlA6dLfy9cDB0
am0sdLooE6fWqCq3DbRr1uJduDYF8yOtoeQ03TCIHHO29DkKSwzCErndWU8Nms8Pna0WZ1H4h96b
pN7kcJ+GnOpA00dy8+ibaEzvLLXQ/2ryjQ9YqKnbKMbUZgjUr72XdqdMKM0/3jqImYKGo+02VTN4
lKcD9dfZdHwfzsigi+fWKf4Lus6g5mKXZ2zPMlcrAcxqIm2+rmyN6T27WRcGpZBKjErAyT9mg/op
WuxZLMLnRNP918534BcZOIJj2lE/2D3ca+RUg5OkqfW2r6T0ioR6so3MMTfgQeVrCcH82ZvmgEoO
NZMpOiHbup2DBigBkDxbPHeS8zNU66+JZhxjmxOZFlm7sienb1t8+1+DzfYkObOgXG+JZ70R9oOH
DjdIAbRy70/x8pMgLk6tXIJbgvLFy6q0vjr0rXhWayf5aMceOQirvC373jwpZJQrW31+xVPmUAAu
EsZw0lDmmV3xKvUc4aV8VecbP0dDj85GVOfbYJDWnsl3R5r6N6SovFzzGz7TJfK3phfPmIfYWIGi
3bXBWlQbNySP4fb+NC4u+rfvIuoF1Ts9KfLsu7oIJidXPOwBpd7mWnjQ7Kl7JZAQ7Pp+3I5e8yGP
QB1RDoeJY+0NfzjJyXjIExzCxgF+BUXxmASGwAbjPnHwNf+KmsxF+NFK0D+PpqbfOhHO9QmQx3s+
+63I6FleiLXmc5APKgSQ1P4wTjaOeYsORSaLbpcNhrfX834t73xvTWh0GUg5ks3SB7w9QGlkl2Xa
MbJIDH2jNKH2IGLP2/j4sv8j6Wj6SDrD03eCROGJvx0Kg8LBKAUyXIGwkm2HY8NWcrDvur/uy0M6
XQlA8thmRInztqYXRFIdtn74nMNrpFkQEYbBJDzcH+W9Q8rTQHrG1kLAZPrzv+5eE5FDKIqdePYc
7yn2vdYtqcleCqnrnwQ6auf/Z7iJp4vSBcYuswcZ4A6mJzlnFJoHQqTmH0LMAqNW+6caq/3+/mCL
p29aJ+rj9MmwHCASu/025FbVPOxlrrm+NTZ9GPwu5AKpribsjnFiP4dq9ev+iMtNqCG1wES+VZhB
vd6O2I5qHjR6RxtcN8EVx315QPqz2bRa0a3crotKBwEarj06xQ4u2AlmfTtW1BoQqlLVALKhHdTK
O+Bt7O96u4KOjJGx1NUSrs72TyN7VX311IvHWH/O+k9B8lyVQA71iwKGWQ0oh8bjQUi9ui2t9BOu
Cx52Q/UBO1yUpLKVn73IM/nZ1PeoVU4yfQB8pm3/14brcmH2DumlG2GUswkTrduhU07sGoQ2notG
/iVEMXBj1rX5pMhte2kVVF5Cy6lXdv47a0WSAy13MisnFJitlVHWpRlGiHPj4a48TK35Uy8JOK2A
t1c+evqm2/fWgt1EJEoxHrzevN2EjL9ROInUu2ngo9iEauChl8v0y/3NtzzKt6PMPijz89wsPX+g
jGmDTddUDBxs5RhpNLU8/BXvj/bWMZx/1GTDBjXdQizhLfb+ayEVCeEdu6wG10+Vg1R5H3Nb9bZR
BakwwBPgUnTfpNC/Nso1DZ/N7hIWH0T4eQhdw7uq/S/fdo3wWY0wVh+2DV6xufkMTM6N8x9V9LMq
L0n3n1/721FGgOegqv/Z48+xQcoejwFnT8ll03jfOuTFB+fi2Oi51Ih/f63zZ7+/Cudn52DEbJYw
rk8hvqKO8qoZL9L4UZb3ZLZS91I76IWFR6P447TnTvmMbH5LORLzjY0V/JGcbWYkWKufzEln6Gfq
f+mkaJOGv+inRwEUluqHJX6n6Z8Ehrzt6YQZl6G6KOqX3HmyGxBQ6i5FSlgCv23FZ3xPNvfnf5Hb
ECyDGptUjKnLUz6YnX/EEESPreMAerChRdk4ymdk+I1ftdP7D4Ua+MjDJ8oZuoR+zYD1bdDdtdYc
Xd7C5NkuIK2Y0IJE7ih8T6fsr12QRL0Nmcvr3LrMMR+QL2F+Goz6BxYSFIqC+DdNwHg3xsYvxQ63
svIjHKj0pZsGIE6BlZ52acV4jauvdv/fqPx2lFNsw+eQnhr9hwSyIhvzxyh76OtDmFlf9Ex9MZIf
WGQXG5QxtpTtVm6FZQADRJjclGYHT+6C6mvIQWB1Zqy5qoB/rQUfJSqnWwFJ56CnRvqAZv9Gw+t4
ZdhFO1d7a9OBB53M4QA5zEJypUiRODP6wW10Fim0quLYj4hfxoZXH/UQRB7aw63yVWjescbv8jVq
NONRZHH+HGWt/lg3jbc1gcb+84NNWcYmfp9wqkB8Zo2KLIqMIA592a0QpM0Qrz7obWpvqZltigmI
dn9TLy9KTF64Syj7ac6EAL3dTbKd+PIgMkZD8vYw5E0KAbZfA0MsmqNMNq80V/8koYng8ezoWNBz
VSVXobUn0tnjRq7PQJk3cfzaJgl7sA1opRlbX8HXOvRBZ47Kz9BLf5lZruFQW72iNXosoxg/YTj3
2miV/xy5TMw6XnXqFiRO82xQhPxxPSBvUBl19wITVjwT+5rb1rY+eJgavdJm0f7cn/vle8j/lOlH
zhQ0MtDu27lHd6MwKY/LrirBzq6doDq0ftbvNXMtfn7njMHU57EyaCZOFJfbkcZEHwPJB7pgIXm2
8wXQRqi/zcYLxqsfHCmseb86o/l0//sW+mrTqhN3gCQCcA0IbHo//7qqtCQDXxTEo9vBEP+cAFR8
oP2VIbqvDG5KUdsNUjyfW488X5ekX1ktoV8lhnxbaz5wCnK9Ywsr9WzCgt/IcdniG9VF3+//zGXQ
avOmchtQD5mw/bMDJ3D4CIfKRL9D8zLIXZXykhaV+ZTro9h2wgj3WtusdUDfWXsKIaCQwV6T0czR
AilybqXXKawIWfPYKzYVbzwhgAO0K7tsgRNkFWCbg4KEfkMKNRdzHKQBqJaNS72uhuZOaWXzOS7H
T3EejaAunVr/PVTodDl5/EIXYGNimfktd4z+qKOt+K3so4+a35aHtta0f47S4KaY5HP8PCoWcxqZ
GidlUPV56dLe8NFHMqRN3ufJyhX33jacun1v78u0zrNtGBc54BmjKF1RjSCL4mB4sBHx2ygFELpa
k/RD2Bd7Wa3FgWDE3AmrQw48LV30IrQ9wCz8pBv5G9SzcRtPLixD1PdrP3J6bm6fdVSwyN/pGDIT
1OZuz4pdN+CwzSZza5zBEf26qF5ZXvTY6L6mKbCZ1HcgQnqDcR0x5HmucWDZy0kefG3k7tIl/+w+
qU2yeeAbqCzQRSPDv/09Vq0iF26UuRtATfukG13+NNrh16QXzlepCq3XdgC7Lwn7KpVB7NpmYP5Q
0QzFhLD7EoqSvkkhx//+XE2iPsAS6ZmQo8+fK8yjG9FUdFVjP8g/iioLDm0ajfv7N8LyUaQ1whOs
ksPiYjBPVBpw3HUB1N617CS4NqNA+dcc7JXdP227+YrjAQtYgCoA8iGzeyeOQTrIRVZAxicnglBZ
7AsbD3VTCgDa9+E/NkmmBWUs6tEEjxpg1tsF7Qw7H/tczbAON+oHuZEJAjtrpZe4vNa4Z2j0ErtM
dizzo6bWsk/2beYIdfg+5PLqJeuV+JeDCuP9JVpIx/E5lJ6mNhbP9iR9dvs5qjIGViw5lctDhpBH
o3gn1QqPZlgNxwxdiP/yUj2Juh6+tz3u9EBdm22jahFq0drH0ErXNMoWmNnpB00FqinEQQzKnoU4
eQ0OI8Rb1q2C7tToxsYOc8WBMdB4EJqTSN5mSae9BhzkXebIe7nunN0oN80XzBcn9qfuZDTss27j
BGjXOCjwXvlv7U2U1O0+7BDF5W002u92EjYb5CWHj23tyOcqE+VWjuty3ASaAEIXJ9rP+5M9hQc3
O5WODuHJBOmmb8ri3s513vQjip+D7MoVEBY9GAVygJlzaRS0QpLEFucWRObHTMnFWcjSuL0//HKt
aZEimUazXJ/Ib/PCnB0HpTOGseLGfRJ99GznlIdjf/Ji7QDaEsR7W3lHJL++p3kYbY2sNXcWlg7q
iGXeMHbpSiNwscn5ORNriVY7dgQLJxtfMWsaTIni0sCPL7HqB9cBCuCPIvHWcs7FTTQNRc8R4h37
Cwmc25n3mqAeDCdTqDBk47NkWNW2V+mT35/gRXjIKDZWrdRlYEvAJrkdBXpBHCBxL7sTQXgbq3Vy
0jKlQ3Ns6F2OVvlaGEa7LxBdX3n2FjwBmkEUdsliqa1BFZiXrwGMF63t1JWLqzPWcklUfZVwCtn1
Sac+FLUynKzA+JLKgBHDzAc/id2fOzSB/TpY+MrSUG6xD/G91xjB8VPeYvmblcV3cOvPZOryRomc
+jI4feJKQcU7Tmnmjx5PnBNEEtVTjnTWQeuxZu1y6ZCDktjFqSF9o3WiHobWWTMeWcSafC6VWAir
/EXDZBaIx5lwWoyv6T4WJdKo1LB21ojnZzgomAVoToO2lRWtFY6mq/32/DLq1KYBTogz0MJR0xrt
KGn1ykXk7wiyw6o+G1QBpbwFJr1viK0LPdqq2TEpP6KNs+m6Sw0hQ0q/+iH48OTFr6rddM3muk69
88XrEI1Q80kD7SSF+Fk5P/JOPUR1uIuzpzqQcEE4IOEcNHRAlOSUexp2lojtiHpr69HeV5n+AO3D
R3jnfmRspTrbBW13CK3wABvvZMXdHi7uDkW8BIhCUCL7mQanXk/3VRjvpkAxjrptzH/mGfuoP9W6
D+gTyAoYY3uvGeUhtfHE5p9+J+MEbR/0WOw86QyC+xhbyjbyf8r8ml4/Nqp6rLzhmFAnQUSqbIOQ
hxF6/P0ztkyBKXLQI7PILafa8bwtnZqVTL+qlF2vGTe5NOLBi9Eg+m3OVdIG3x2YrWNPLLZTzbiE
/4LEI86LxWUwrT+SVmTn2EitnUebYotntb+XYB3sqtLWHknf1oSFF7oXIMqR/qLcxZ7h6p+bbTiR
7SlSrFJmMurslOaiuKLUqlA47KQHffSVp0COxSYA1q10tr6Xy9rbV7GmPGB//Q2Yg5tatMknQZli
O0Zhd/A0J33WknHt5V3ekeAMaPNT6qXzQC/y9vYyR73WqgG8VE7FYDckvX8YVKt4ub9+740yERdo
2BB40r6+HcXJZaOFHNhA97OxE8sQwzVlVNruj/LOU0c0A2oNeaSpLDYPCssmDTxZq5pnrJCsC92w
byp+CJsyUX/3Mpw+TU/wfmyP1Oa2UVkhYmOFIwbefiQemF9lJUZdNg9ITkEJ0FYmfYKfPYtqsqQ0
Sl+K8ufSSbWtlkWda6cod6fCNw6iCH7gU9zuO0B+2zQj9JLK1NqKqH69Py/L2Z+gHMwHNRco6PNp
MYTfh3i/pM+jY/1wdEyac1/OVp7BxSA6cHgcMJByos+8aJSkTuVj+BFK7ojw5hVOIhXAqs9WbuNF
MDWNgrQhmx+SEgnA7UYKBdtUUwbJlfRs3Ndxm+8bM2tPTg4WwraD8NCIzjxLg20dwQhKKxH6mx7C
zWOAbxng0EminPIMtc/b8TV1TLXQ6IwnoxMIsmPRulF6HGuKLPB3ZJ46LC1qhRtHUMW3BxTURPLf
4LTaRkQxdpLIlVVqNGwRxfkSti1gIl9qsVgsLfW5d0LrZNN6foiqttsMuL7v72+ExQNK9gevC3Ev
fGcmLeDbX5/1SVLXtRG5UVIoO6pPKZyqkIJRVx9LRZxN0chrZ3LxfCI6w1s96cmyZKzc7Zil3pdM
I22eBCelbY2lyXMXIh9i9Zn+yxKaOPcZ9WllHI1HPDHwuvTM/FyNwj4OSDxu78/AIvqkPskh4McQ
FdJDnlUzHHT2vVyMOXwL9ICxatK+FIgK/5EGSV85/csDQfNMxUqXZh14yfmpC3pD9yIJyEIhpdHB
aifIElKKK6Msok9mDaQuTJRpVWmt3E5vA8dhoFYQup7VpIcwwAs1QsLsgNS5/7lIOvElyrzgUNL6
Whl5ebshCoZ5KM5bcB2nLPJ26KjvPL0x69xtutrY9YHcPOLCEOJBGB4yvY8OPtzOTRkH2dnC56BF
sHEbpnr78/6SLq+ESeCIBxcQDYX4OWLMszqdfk2VuIYBVgRZkfpYG9ZWCYfuJQ+HASl0mjyZ3iGz
7FXqyiwsjxRJFTL5ACjfhD5mMWmn4hQxyl3iQq8JNimkqaPeGO2OE/ghbCN7nyrhmq/asiYHAIL7
x5bJaqixzCvSSKKOCH3Z6hMPl74nQM33RHp5sqsj3f/mS3JyCuQRkn+G7OmGsk+wyfoGSXbfjB7T
PFK3WT3mNCA1+buRNxz6KI+0By2WnX89bxO7GlkMGNY0XYGW3+6RcExbO+97+UmX1E90ylsqTjr6
PV678vws1gGMBkkQEBfKtPC6p9P4V7VcSsBM5BkDjZJrJck3C+vJNEN+oiyjz17irfWTp//fzUMw
jUfnYSpATQr8s80/lnpa0u6Xn6Cf1pvA6sXW9ON45asW19U0CrLR5DqUn6m+3n5VGsUegnGd/CRJ
CVrY+MOdVW7sDWX2caXCtQyeGEuHzvLGZ+MimV2NeS+UJBkr+Skw1VdtAtdi8BJtdVBRv/Wmb49t
JT96ufoqzGqjgrUvNlHpO0c/oWOa9vZ/94/1m1L1fIZxEZjQsDQXCB1vv11r7FL0TiE/2X4+7FIz
8PbIgYQXJdOaTSx7zjGUg+g0enL4Jzdxx9zASw6+O+qoIdxeJ84eU63qWPpWvcF+PD14tCqOph0X
J9Qm/+vNODgBoZSOcmT89qIo3xWlOnBNSdqD0UXJkxiz4EdhesPXEv32U5ypxkMjdNMt0lrZcp9j
waq3xZWHzPmopM2qw850d9/OAI1MADrEG7DY8JC/nQHLysKwUXMYhkpj7swO+njXKi9RqG6drDN2
jGnuqq5Eu0+z/W1RSsVKwLDsl1NWwK+JqAt00FRuvf0JnmmFqp/CB1FT6aIZ0rXR/GpflFb/kKDX
d6mC+Ec3tuFDKqMjiMlkDvcg1PDbiBJxjWMmVPNH5Yg7bfvHrGN951UlJs0xFPww908lQc4x5Mne
F0Q/+07p5WtlJ/mlEFq9lSWU97fjAKtyHDTzMfWEvrGzRLoqmlLguZhy11voNon0+f7ue+eKRRyE
Ovmk6YNw+/w+KXopD5sigmUzaNJBR43eM7UKsQ2hFFyXom6uieSUuzIaT3E3vtZFvIs17G/ltjLO
SUgfliCw9l7pfzo7ihpuY3fayu26vPT4kfBASKuIMXgIblfH9sFSlXYlgRfXi0s1BMgmxrCXQhuc
iijDflO1mrzy4i1vPiq1NJ0oeTk8fHP1vTCX+nziZLiF74+v6IaVj3IQrrX4pr19s/cnApIGLnPS
BEEEbfauouFc8BGIKMjsf3XQu33Wd9G+7sICUOmqD8Hy9qOogEgXYRT1fWAN01f/9X7YJjetEQ+K
G0Y5Gt95ZVITafrqa9bp0r7wStwJNPE0VIp6DrXA2EYZ2vGq1Fc7NYz7V6Bva6HdYnWnn4SgF7EF
FxsNlduflFbogFgDajpI0H3lr2QbJ3nyK8mAqvi6LD4N3poY+2Jt34YE1Y6AD3nOm4buX7OASXRv
DpmnuIMw/G2N9Oku7LPuX0vAKCHRs5yEXmkSURS//TBZRro6oiHq6qXiH+wxtr82yLefEinTXu+f
40VwSGTGMHSimEDYYrMTEuZdiPQwUnpyGTVPInponBIzQMeR4i0CQ5q8pcW+V1F8v0AUXhl8iZLB
6OtNQJJqEO2WOS5ijOzcFmaduB0SeEfkF71TZFglBQlFgbyJxZW87wr5o2wH+b6tYgWngqzdJxTF
N3lneFvfN4eVK30Ztk8/aoJfQF0mtpjz1u2olXjYg8QVml6dKWrLuyzLnGOEOcomoml0bmX1Q2D0
20gOUW4S0clT47Wy6hIPxs+gOjJJ3JBGkEjcbgINWCUmP13spoXyOMjCf0RvU9sTZQNmUopsF8Pr
2DmNHO36FIPvOEpXgqvl+SKqIHUgeaCasLDKSEY/4mlp4Yk3+quuS/65DlHOkoK83qHntY+1Yu1I
v/PVYLUAScPTkTHK0aeA768DFiPZWVdJFrtDnpZIsebO9zKQcKSrI0qXnS0D76ByEFIxY5NWxb7q
HYoE9w/F8pTf/ohZXJFQI4rKsoldKRLSoTClcB9nof/pn0eB4E+PhwYtRPw5RCypHUWKkjBw1S4A
Zycr0q5LITLdH+WNkXr7UFCGoWUIdRshQGqutzMqBlkv6iENXN/pdjzmmyT6HGtiB1/p0BtfHfU5
NC619lnv0q0V6huAtBsnbnaDhN1w82R5A5rMAq9CeVOLH+oYPWnpxdB/N76OafyrGnzyepwlIuCX
Tbe1K6AmRXwiMj/YafcJMtTV9tvPefk9wydtX+Y/UTz+9/WCBMgbCLaBh2DOTIb40/iNUH0XX5UH
O5FU/CKq1YhnyljmE2kDJEROcCIKzONtdGZ7IpQicCPE60+5MVhbD5beaXCyQyBZ/h6bjnLb2aGz
tcDTndJYVTbgLqqVFX1nd07MLzDO4GdJ5mavQ4Wwh9OgMeJ2bajR3MBwUJ4qpPf3zfLwwy9j30w3
AJK181swb5zWF1bqu+lYfuzk0Xn9H2nn1SM3kq7pvzLo6+UcerM4cy5IZiazJJVUUqllbgi1Wk3v
PX/9PlEzZ4+SmUiuZjHAAGqZqAiG+cxrms7qnyUuKpxQEosUhw38/pcHJZwGpUJcD3hrG9DHHSCq
2EZeaJW7/LxiFvEKcDkeLOF8zDNp9IlE99xOrydKSsxCkqpiqQ3B/fJ8dPoc0xXuS5RVwAgaZmr8
Lttr79vlrPhso+hV0hT56f5EX6w4LjcTowJOAmgCYg6listRnYI+WrO05dveebtWoafEeBwaOapj
hVvBMlin4wBPu3yeweHK03Mukc3ph3A612FQU6sys8d+OCPe4lr205h81RvHM5clyJZA0XCogQIG
P6uojtoUu6n2QSneaPGj5VAGjozuyVyV4yKDW+9ydB47N+FZdZLiGPbFqUMuc1R6v0cy0+qybwXg
58OSg5u1Wynx4h7HoKmdgvtLIjKln1eEkgQVOhxnLYG8ASR5uSLWytmWp2R6X/I4BI2MN1qDIWQg
VbJGbw4dhd4arUMx6HtX5EvUdjE0ereAkQjahacDpYTLoW2niFcepfw9Ypmq2yNC+2HIjXet2kdn
PFxooUWsdWgX4UFLOd7mMOlB2oMmL8wFyayxUHHmNZOHCtCAV2aFc2y4Mi0MXD+sBdZbc/j7/cW6
6vchL0HmbwvpQXbRld3jPEdZrLem9ETqHSCkUj9UwKXe1nHeHaTaaANp6PzckGtfmghgllm2D6Eu
Ke9SO3GCucfleKCkbi4qluOjon1Y7LH1+yrK3hVqqu5s96tATyB2IOVjUMINSvNjc8gqyWkGa2y1
p1CJSBRUvTtCJqg+gzL/KoUDSmQIGXiyGlZvotU23MZ0Bg8F4vDYYFXl8V5Rhphnfaddsb1Kge3R
2RNprGBxUCm+/PBZtUqVU83qU1hF8SE1pc4fojjcqRzdHAWaDBZn8PDp0l6OMtd5XE6rsNNYkvqI
BR/Hrmn68/0t8aLE8vMupsgG8Ap4t/aSOWzfhbFQcqXPJeMpVZzmaLb64tWovcKJlr+hDvAwZVp2
yOz82RQ6HUs3HMoxrQ/LjPCvY/ftoSrmLHBKR3lAcOVTi5OPO8Qf4jiJkUu2P6aGPPujVlYP1NlN
bgcyINRVGk+NlPhQ6lbz2gkLI4jjuvSUVcqOFGcNT5cLC/XOHuU3vKq9stH1Zzszc0/PrOaQyna+
83JdHWcWglWgo8DlShz6shl/iiGTelqdHqvAJ2Kdg3FE891bvPGcHCjzv5q96k3sQ/N7W3/tfyQf
wp0nTGyZzVcQCHuAO6IcSZZ4+bERW+7VuO3VJwCfAUxOvbV8Uz8ppAv3v/cVYexlmqAuEKWCjA7S
+3IknBftgtOvPtWv7ZN5yh7nY31WjrCt3eiguPKx8LRT/ft4sJ6Mk/Ug++Up8mNXOt7/Obbv5/bH
UC9/jNkchmSUG/UJpWDXQA4uN75q9alVTVClO3t8e5KIlcG1iNiLyAQ5kc2UdU1UU2IU12alNN5Y
dvR7VzrOTvZ9exCw05T1eJi32rcEVE0b5gXg6QRHxSpJkwMo1mRnKuKBv9gnaJMAgaDXL+TreH4u
l82YYuRc17p8aw4RDs7wrZGEriLBzg99BDO+0hoo3jVg5jwpW/c2z/UcBZbwn9Ucytpb1h7F4QUu
KqM3cmbCoFwqkWHtmVduRgHsJVAGePCK9jolPO1yjkVO5adAfOItFdxicFdgvkFOQv10fwe+SGP8
tJb/HIcaODog1MI485fjWC3yGGD7CgQawR/lvT2cpqp+UkvjT3k1FJQpzWRx4wXBKPh0ob9M5vjG
qJP6gKGSGaBX2PmNEk+uPCoJV2TvIyMIoHPS4qMu5yeSv2ORJr6Mx7LnRNazYmVvUjlzfKfpj4tG
qb1yJGMnq9kERP+cFb0h+lgCnL2VUVhgj4d9yawaJ3padEq+Ld/KgBDqouaTuHqEVmWtyPavHeiX
cXW6RNziRFW0aC9XcwEMaaFlTlGmU4yPeZEnD/VAWtfrReTmjfWpq/dsoW9sFFApoJQpqjHdLWoh
03lMpibJ3/aWHgfhsto8+VCkXvbJf3yf/3f0o3r3zx3R/dd/8uvvVb3QwI37zS//6239o/zQtz9+
9G++1f8p/ur//aP/dflL/ua//mX/W//t4heHEg7p8jT8aJf3PzrMhV7G5GcQf/L/9Tf/9uPlX3le
6h//+O17NZS9+NfQHSt/+9dvnf/8x28iHfmPn//5f/3e47eCv+bFSf5j+8d/fOv6f/yGZMHf0REU
KhwgrH772/Tj5b+S4P+dZjtYA7gonEohZ1hWbR/zNxTr7/wOIQQGnJgY8Ed/+1tXDS+/Z5h/B58D
D1o8OHwkWfvtv3+qi4X/nw/xt3Io3lVJ2Xf/+I1Bfrr8yHyoeICeQFVHZWPDe77cYprF15WUeX2l
YHxatrQszPypb9GU+KiWRaV8jKO0+uOnlfnXz/DzmJu6HoItdO8soL6ikkXDZJvoJbMRFWGU2w+W
+zZy3396/fjhaU+X7fJWvx5jMzFnGfXaNDL7IXM/f32O3NehuxOybgrx10NskpXFrItmBUD30B2e
Pr95fpf671bvCy2XnetnU4q7HkjM9acwqtHbfDEWBnrluIr/HPtMBiHRnTBmAwW8GubFduynYUIV
p6604rNkIb631cnipSjX+GiqeCNhAB1qhe/YgWN9UKrMw13SlWbDC7scZywEOvQH0i13qAf//nbZ
+ZLb6Epf/nuZ1+Pbt453emxd5/9ziM1F2yyA/sKcmRfu19h77t1H1d1bXvH0/c/TSFIDL0sA22DI
kX5dEX9qLEznwrH6U2XRIpKyMPaxx9PcJpKsnZbgZSD4z6HA0YOih58A13PzCtdSqNK2bPqTZITV
c2TYD+U6A30G4vMwOVNPy5PO4P2vtLlIdBQhNPjSHGghjEnF/HKPZouerhmahAEN/+4IzgQuzTi0
fqGq5UOh4sl6f7xN0537igEJ7cVlQix6DZmX0kZFyI4BBWgEsLx5AOhgwi7PLH+owZZnWQOlN41R
Yeob65UByynoALF6Gf53xyjrp291LbeAyhQF06S6tP08SfDrHpJ59SkVpO8lEze8zigcvNwi0x2K
pAqitrZP9Tz2h6QbrTPZdvFKSrPmQKFQ87WhaY6G2tneYsnxwcwQtV6sIj/UIxD0+2tw+VizBKCp
XvCaoIlUoc15ueZVX4AfwZLiqNWxfHRy0tmqmvbwKlejQFQTMQikSaG0uNUdXSQkxTJ5bY6LWage
vZ7x2EpDuzOX7fGA7QHJnV4PTTYhcb1JKNZWylRjKZAG7J3299qmiZ83xvRhoKAe3F+2G0NRX6TG
wKvMM7u1+lOzsLDiLNSPS2SVfsbIH5eiHw72qu8Zs90aSjhJodaEMiaV/80XKha7SvD4PK5KZABG
MFJfX8v4GKvxHn7p6jPhusn7DUCazwW8aLOAqVqudZjE5pFs3DgAtJp8ahB7Llzbq4WKBvRxzh5b
gfBk63gWdkPSQWgaAgvmxF9lDT1LGMomf+Whw7W2dlb9wenINHZu6MsQnG1OnEN2hNQa7SjgoJvZ
yWosN70+hshMRxVmamPefs6NbMqo4iTJJ2B07ZeEWKtBy7pT996H7eXGZUMoJgC1NCQBbG8OWlGo
cQ2vIg+UTG5QzogqxQjmrrImz2oz+b06UqncuVC3K03PESdsGFl4xBOQbzNsu5hbdEkl8zQi4gjn
zY4+1+ZUeEjMaK9We60ORLD9ztHYbiIq/rSfRZOTi4UjuXk5cDRbkUezq6AoF8z2ZKN6A1442TFF
2p6Kl1Fg9ZHRoGfFJC9PBQywaOEAVkFDh/GVUoSVa2Jxcsy6WdoJam5MCDk2kYuCCbJAtl8OFY2G
ssw2EzKhlvmTpUiuBbH28Gs3ChMC1YK+Ky10eqVb0Wkhc2qtcYnccalWBEndSksvcvRY9ZuGe2hH
C+x6/XjTqTXTc0KAib7l5aQGuwrnTO3nYJJ1hDwMLYboXCReOUz5Lylyce44cMTpYCPpytB82qzf
OkDZiSHFBnIYtigt5u1Jppa5E0pffyWONYRSEhqQ1yTalxOSKMxEVtHRMCkW6dhPCVXzpvzj/ke6
MQglK54LuOhCQ1Qc8p/C265nszmQzoK6UlaIltVSotkWD3/dH+bqrmC1aJ8Y0N2EBueWUFPZEIp1
BfdLfGTVt9bQIMojt82berFXr1vm5fv98TbhsfhC8I2oxkE7ooK1BV4qRl5HVI3mwCz16MnMeumg
aFmLABQA68aZMr+ve0pa8CrOvZZUO5/uxl4E9og4IO8C+eNWQw8LFsWK1XEKOiORDiDWpQQDYHmm
PmGOH+9P9cYXROGKh5vuMpJP2+4yYXqR0yKZgqiEo+AuuQO8MJITbefqvTUnwOLC0pMuJLSYy52C
BDDNJc1ZgnnRy2+sqNUFdgme7oTQnlad789qmw7DuweRzYcDfS86INvbA0+0PrG0XArGaNLsY5yb
jf1OlqLq9zKSpMeV8mP3JUXF+xkDKPt92VaafWhiGTP1asiddOd2Vq52MNVQnHVAcjpQrVDxvJx+
BE1STydZDiLWYQRbO4/OSbJKKz+qK70uHxSD0R0SlaDX53qXlWMWm2Pt6alaW6csnDEczSlAz7DC
4PP6cdpLvytRsrxTsbTbk3u+OgD8uEKLjq4xr/TV8s0AP4dCW5eAYpn1ZxlK8uTF6tBDJwQGO6lR
enQKu3szWJN1UOVl2rmNrx5qMT6lMnYMXw9rlsvlsvqhNvSiWYJFa0IXQy7dU6YxOWlF0X7GdiF5
XTL3nU1ztUUZlMoNdWPBVOGyuRwUnnY/A3RdgiRJR7wEsZzxoqyrQndUShiF97fozdEE4JDwDxCo
I37/p6uznrK5HU1jCXBWG88WIkqJG3WN5amxKu9sv1vLCT+Eq5OqPC/CZmYce/yRew5f3kuVO5By
cU0vyRA4FYZKlYWY4WxZQF7uT3Ejn8JLJ1aU14H3G4a/stWvj+nVr1Y3L8Fa9a3brHE+nNReC99p
iT3pGHSWQb6Mx7q2sk9yNCH4P5uHqNSw7YxbTaiUJm8U0pbck/II76v7P96tM0kYKFiJAKyv+i1S
Ykn5JKdysOgYY8dltzznQ4Q1l9T37SuI3XuZy63PABEdOhTBjahbXH5yyIiJDVlEDoycDiHOjM6b
Ruuqj+hXRIeh1fRTNZnSTn/25qBchBQ3YRMQb1wOKufaKBn4aAVNPmH4VqZ6ezBGtfmgJm38PtbQ
EHOxR9X2dKtu7G+KF1BhRYxPkXbTKpwbesZmn8hBMuEk42Wx00mHPBztP00+7qf7n/LGJIFaEujQ
iCde3FLbpNkJ88yyliDOZPDQc5/nroE60eMEc/3Az4FeE2X+Xw3kxDtGxIikCoAFlGcul9YctSoH
uboGMnXR2m0VdEg8eUpBS92f3tUj/TIQt7FYSIBum29ox7Gm5VSUgyKVB5+ECj7CLP+aYMLLaeWO
4CYSuSgRsDgvP91IchNas9JXSgDyFxVnI5xK2Uc4F+ne+9PZVnnFvYCICuU0PIeAf27vo9LMHQl2
nBI0rSzPh7VdhsavHT1aPS0Sy6dQB37u+ki3/WntEzpBrdpFgDNbK/b6KZctV66NLAkSOzH2bFlu
rTYROl0pdi/GrZt1QFsWynZRK0Ga2zWCI/ifd0cT6Y698sKtI/LzQJvPSq6ah4vGQEY5l5G7lo0k
u/Xc5O+VtkGf+f6qX6X7AkrDc01PlrSN8tbl5wWTMVRTVnL7SJLlRbEmfTLTXj1381x8KIzOepu0
aus7+J7vGUHeCCfAFdJxgw4p+qWbiS7hlC25xV2woKb4bABAk70W86z3vAs6bTe0WF5HUrg8gM2v
vWXM618Dvb7sbdI75g51lzxlm6hYajU0jtnJgVmkiCKWctdND8gh1b/WX38ZSDSfuYfg1cMy3Tzr
5ZKvWZn1ViBHBoIYeT373YIoyP1veePpIkMhQuJtBWm3VZjqNEiXzhxaQWhIJrX7Ypodf5yS4jsX
ESIHmDLqn+8PeWOzCmAmhTW+Iw20zcTUrIrrJs6toJImy4dX1R20ZZEfSAHDnfznxuwE/JOrTsTM
V5LVREa2kvcKODkIy1+LLEL7wAkBSDpNUZduW1ntsBP7bftB4kpySBqQXaJeiqTlZosaVVsvihLp
QaGujXXsllWlqd4U2btWiZtXKOHU76MmGv7SewyuXXNNlCcsEPYlh80b1w/ZNOVG4gT4eNtkN5RS
o5DX1AzGfnBSL5uJRo690jdPkhzpQme41cqTbdQIwiYQGlo3m1WUVCOAU0eYFWbKCSpH42AmdoYZ
ewyavuMFqc5Jqi64r+ZtbB9A1/a/l2XSDl6ShELZcMRx0EMLN/xQqUr+SZGS4lGOgUB91tas1QIn
U+a3hWlNNThokKr+SGHLPMVRHdZHKU81zVtUSZ/wnG56eFt6q4MnGBcr9Qy7UP5s27H/iwC0qV7H
KjouXj6p2e+NFBcSG7i3rEOSd9V7Yxh1y8UQWEbqo+us8VCpvf4dCN20eIkMhNNtSoUlmRbJ+Tw4
hTV7Bnzj1s9QmbCPMydj8qQxnUHYZ1r4lv7QWL1PQVWFmJOPzupK1OCQrkkbwAY6SaDiFg1ywIe1
1OevChos/ds0Gdo342RomWvGRvs1rQnQPdRPpG9dWMn2eSmSaQHQaiy/92M9PNd9Waau1q3Ks9BB
+LG0qv4dYlTanpRcWp9MJ69xp5hTRDnXUIUCH2ZkdoThs6E95YrZRv64qOFTiwrU4vIWmu/D2sBn
UsGj7Dtct9lC4TesH3s5HK2AOY0fq2EwQoGx4fUA2ys3IPnb4nEoFZyawLups9dqk9QeJqMsvk4C
FnHSOjv/OE+Gkh1Q7Bv+1OVxiYKBfyNzC6WLFZTyZOO7HSkT82nqsnwVF70MfH6dmxj1DmyheA0H
FdmtgR/o2BWR3RyTkqz0CWRvNbgFpA6VejLGgh7C3DImHSjEjF6vypOK0taYdV5UxGqQtXUln2bV
ASNcqUWn+VEzyZmLOLj2vTIiwxGUlAm5DqsdiwdIzvm3uRjm74SQ63mxMjt1S0VtIX+qTavBc5/D
PyJbrv7Qtb5QkDMactmzQlkqsVC2pc8SDrsdTrx5+1QTRhBFDDI/BvssOtioioHxkrSpY4fM9Nkm
NLP0Q8Qj+df/GiG8z13aaDyfnfinF6qfbgTmcQ/hd+Odhh0FZlvw0QDZid//KQxLtdpppLDTA33S
2thtUQIE2TjP8ec2mpFnj4y2DFpJg2KIQW24l/rfun4Ecku4QQIQ27ZXCg1Vkkmu1aDnmnxs6Vj4
RZ7H/v3XRFynP3duxXXLHcf8BHnjynhvxipeq7RCDdROGqvFJT7g5bfloVhdmRc09wYtt/6ILfQ1
/7o/9K3XheeZvpigivOKXq6vDg5NhApqsORpU2BNYSynTpPX90aNbMjcmV/uj3c9VQhvdBKp+5Bt
qtuXJazDUgJ+ZcBVLvrMjUdJTjynmerhFdg3EP9SZ6zzMV4lwt/7Q19vJUB+1MDQLDHol23fbJpO
qMxJc3qulwgd8qq3tD+iBGKX18iT3bgFjs/DYUCVb8IZPHb2cs8bZTgKt7TqRNJCbrZNXPolNvXF
TAu0Rcw4CkbTjhuvxKoBIeKIOPvQk9JhkyklSJ/TB0BIbNSFiU7ayf1HHbvBbGdJrsMYWnnUtEAL
EAKzDS6/fiYlDfzjJDs3bUcf2ula5xW0TuNhbBP72/3lv95pjMVZRiMCN2tSncux6gg3MvyUEQ+3
tQHboiQ7wLoc3sT65BwNHK535na908hZgAyw5MKxaotIHMdEt5N8tQM7SbMTiCDbxS8LagQSaaek
yxR3kbU9IZAbCyoKhIDbmCNwDO1ykpo8g82ABhJwc+ePPOSCrW2uh2iQ5Z35XV9NsBgEcI+2Cfy5
beOkjWLT6o3OCSqjVo+SPmQPfbrsdc1vfDWYa5wayrV0srfxlxKuJAv1AChHTiWekFD6gCzleEgm
eeKUKvFOFWGjKiRSBsHvwhibhdIQPNisYDqv2jSTtVEbVquc0hcqUR71DA1+0NRoT1VTImo09VkH
sFsJw/CUxkr8Fuq/9S5BCUlz7WmmtZiGrfQcLlYX+UqnFfmbVEUF3g21ZB1OXW30T6ncj+GjVS76
F9yWnY8rYiF7AIob+wEgANkerTtg29tuNlaRhJZGHwazrM4KOJCwiQ8aBjyWu0TGnO08JDeHExAH
mOLgiLeZkNTBDgGND22oGewFqbuykA5UjdtnPS+qX8P8vnwqAEdcRHhVI+6zbSs0i9JKVoxeal90
hJfRaH4ZzKLdwRrd2OeMglgnUCP6MtuejNMyQp4vYVChZ0swkmnp8FGeYXjtDHTjfRAy2nRXeSfE
hXh5djNLHxtTh3O1Wom1+oTLKtGf3XltNxSG24bmdKjtOX6dLCt+1fdvx1tfTpQDSF/Z9vLWOzOn
XiyNGIkGstQnz0REvfo5S7Xyoyq1ev3864MJvC/McwGJ2VLbo86OJmcepQCBIMkdceXAyK9p5POo
OMnx/lg3LhA2PvVd+rxEGVewm3ktMx2VsiDKncLPx7735UidjkBk/1g4Hju34o1bn2YFuE8qaTR8
t7eiIff97BSKFNAah24rN61vrmb+GuOW0i3rUTq3SmHu7Jzrig44FUr6PO+Uc64FGsa4n3m7pQBB
GlPGoRLPXi9rlA5NTLObweEVk+kIL7zpm6SG9kntukX/5dI2tn5gKgDNCFLdtoyYlbOJf+QgBRQu
CyXA+Bpg2BgZ03TU8nGR/RW3vg7Dk6X9cP8T3zqhuEyiKCmqSVdSahxFNAa7QgryZjVfFekqeRHp
7M78bo0Cy4DOrAhXKZleHs9OqlejtSu+bLbEEFPpw2n4tGBItDPQrR0rpGZgiQnYxTZwMEdHz4Tj
Y5BbVJNSByM6Jxn/1CNqrm1U7IFvb518jgXUDHCbYJ42D17vJGleYxcDIqbTfXgvHe2n3sTbefw3
DoewiKCOBCyNrbLpfNkGDW51yMNgyHrgYYOdDk9yXOggGYsBY/ESE5LMTRvn16zKXl4KoQnM/9Bv
AoOxGXit2Pr9yhyHsO8DyrK5uyqr+TEfqc9QbC0P93fkjTVlLXlvMSRBaXob1xo5RXWRTAY5ZCxI
r0rqL7GtUXzsup2L+8a2pMnCNSqDsKfIuQlraeWXmpI3QknaSB5ztYwfBnNMT78+IUIwoiOgi+z9
zeaPgAZMFZF8EGX5/Mru0v4QNQrWsJFR+veHehGlv8xGCV0xs0TThv9jp1weNDWvW2XKUydIna46
69RXjvOipiL5NiNPDnXUffoQW8JoAKXXjaNb48jwqdXW6BTmkr1T/7zxLDvkilxo4vRfpW05hY2i
ncX739X4tmR2VZ+qoR0f4MQpXiJF+SFpTSI+HrRmZy1u7SMNoWMIy5yXq1ZxAnzMGgrGptfSpq8n
cwYOZaPbZ51NaZ7Hnb10czhyVK4dLvCrZBwBSGxzNINoUXLqc2zOmu2zJaZ3U70YewqxN645XAOJ
6vl/nYMifpifKitTuDqTPfKZVwsotTLPErrRqoaNVr+4HfJ3O5O7UVQmMqUzCEgZwiQVxssBTWmc
kMTucSjP13518anWCm9QY309LKHcSkezCqP0FWX+LjsVUTdWh7jUkoZ66LzssfJfku3tLqfVjVM2
u4pHZXOi0knv9NTWw6BLp0L3HIowzUNbFVX8tq1ayq14J9nhIVylcfalPMtejUU6/4AEPnyOa7vq
3WbITYRW5yRVeBcQjDvJPVK7C2X1CYezqdnzLr31xUR08VKaF53JywVE8Sua5TUOAydt2x+1oyVf
5CyrvoCXy1GFS0djT9Hx+uyRitEpJyp2SGm3V4HFOTdi5EEBBaxTc9K7UfkSGmEj+4QBeX/o6qTN
fEA5+oe165xfE2QWzwakQlpkPB3oxFwln4PRZc4aZjZxldY6HpKNqXXMZgB+x/t33vUlLgYSerrA
bLhsNu9TDPJ36CPbCtDxsk+Yl5Xnodf3rFmujzej8EoAWKPYwp67/H5dHrVmVnWMksU5Kq+j7hct
WG1wifPOe3FzQkLkwhFwRICPl0PFSzXE4JStIA8B0TjwA4JaHQfv/rLdnBBhBIVDqjpEZZejALKV
124xrSDGKNvvHKXx2lHWzpbU/nqUxNqRSlOMxGLsCgCrapGRzPVEqZ+rwrNLeTnUTjx761Ip/86s
sG2h34QXIQy6y1mVhdDpApEYrPH8SQEsBBB76k52Vk87T9v1gRYIK5y0iJnpxm5D9sQAZbiaswWw
q+rPiVLaR7mAdzo7pQrXSTMO97/XjfEAEQPmBAYInGxbWwljTS1BF9lBWZnyQyWHmdvka3cotW70
FHPau/JvjUe0yaESVE/go5uVzMqYwKHn+rBS+d1Aq/uJvK3pXofFaHyXwypVdzKxGzsSDgTgTQB7
ghC1+XbR1KNtJtV2EEuYESTVVLl08C1/qZf6l2MDW+HDERwQaipXcC7UyXrwY5odrOVqP8QG9vO0
gGa/1MtfM/1+uQepGnKQRQgkQsDLdcycRjN7Hp1AG6nS9m2HDlgr7bkW3/paP43y8n7/FBBoCorT
/dLZAUcD8KWjLvT8lvF5sZM+mAvT/Dd2I5ueijiSISLouZzVRPiGXmzLt6rW0tXLynlazBmN4rkq
jzrGib9eY+GLUTBFq5Go56q0KNmjRY2vsgNrDKOD1TnD0QSQR5dr3mOTiC9yGV1QBIb7KtroVIG3
gl+DkXYEBCVr2cqq19c0pjKdHZkVa+atk4aolE33uYGp4Btpq/55/6DfiOEZH3gCVRDAdfRbLte2
r9Ys1kzWdkLnqw4SJcp+OM066H6W2FbuFarZVe+WJmunk91ickAApHUfClPtHmpKZHSbpzgtdo7M
jXCCuwCEpxCOB0q+vQ/aJR3aWbOoOxlL7YIXUN6kbWh9G4ammzzazk7n2pjk/aU0uAXsjK7f+CZ0
uSC6UGKDSbjZb4WARqOs6sDUQPxlzs3Eg0Ysne8v/a0biM2F1hM8HvAh21AisvQ5kWg7WFmzPGLD
kB7SEcsve66/3x/pRkAtyNm8VC+MJfKFzUfmSK0UeOwAyMP4dioBa3gKfQ7Tm8vc/KKXHVafiRNN
Z1km2XaUiW5vL+01kW6sKxRJPDnp6ZFQbFsEA15REGwWJyidOHscsnp0x6X8ZWg+MmEIfb/INYIu
3N7sraln6tQqThCWaRK+VEdAYS92v6cwJ1Ztc3QFMB2KBV0GUW66XNW4iASuIgoDSAZV6Ocdlil+
myOdnec42D1Mad680ZQeMcb73/PG/Yt9IMBJ5FGF1PMmZltaOu9llbM/80x53bPaD7MVR2/0qO29
crHN0/3xbu4fgTcE2ifYZ9t8wqpUYsRMoUqia+MXfFrqN2aHV0Wo0TuIp3A+GAkxKnRX59RlaXGc
lH5v89yaNO0D9g/yAPqVZOGs9yteuXSxhtbIvsxp1Tkn0ypSx61LAvYD/2HNdh6eG0eUEBy5BBru
vKvbh4eyx6QVWPkEdm8NXrvGiatVTn1M26X6N4ZiLEo34homSr7cTJqxDOWAzl0QA2T4mCeOjnZD
tRpuXBh49tz/oDeuV7Cq/zOYOKg/PeCyPM2lsZDFmEMs655EFP5lWPPuPAMfK90Yr513gD1sy61A
CM/B/dFvXQOkG6KxD1cNN73L0VV6j7qzSHYgqVP1mOjZ9BqmgLoTMt/6duRQ4qJRRVFG/P7Pc8yI
J+ph4XpdjPaga0nkzYupH+KmDneW89aEqJTSQgYoes2a0eNoXeWcqCsc0uaMEiRCmqVW/RujAMEU
2bVo5F6BAvoUjl2ZmUGcF/FpzYrKX5Om3tmHNyg3tiragoTFsgDdbzYiBey5Xs3CDKomr+HaKd17
xLwdlwNOTU/PTK8Ol/hUq3Pid3UouxJUt9eAx2ha6oPky9KEIq/VtI8FYm5uuKIken//bL4srQuF
xi8gY9YCJdyto1nlIMJorKt2RlKgPygQHQ/TpGIfU5l7eJsbQzESIoO8WRYv12YxBCMxCfNOOyMt
FeJkPg35KWsG9IUz4B97EKbNPhITQ+lSUA+5ZAnoNg9KlPKupZKtntdR6XAg1803K92iHSmrzbP1
MgrFUZVgE7ocXfTLg5FCg23yJpLPEGaSN61BqzRRC/O1sSA1MMoySGJQ89/uf7NbU0NtiVIUaRDk
1M2gtRGHlp7I8pmWZvGq05vsXDnDHnni1tREOoenMrgRoFiXU7PTPlP11VLOtN9s1Pdb7XVBZfZd
lkX6c9M4MuFA7GCReX9yt4YlgsNIhh1iAc2/HLaPij5ZcQE6K1otP+HkIh/H3EiOo1lwuyoktyMX
aTruXePbd1k08UQFGPEzpDUwWt7ccWwkVR8py52zxrTA/8m0LD3u7fUTnnX95DZTC3qzk0f1WCMk
EQCHLQo/Kzsr2bk2rg8KPwnxJT8RFVKaU5dLIPWSsSpFo59peWfHMLPWsyrT1SSHr4/3V/vGUFR2
UPQVrQdyl81QpdX3SaEn+llv6scwsfvHjBjLL0pJ3ZnU9aaF2MaFTpOdpjQ9ostJKV3fVR06B2dI
9WbjSxQ0V7w+C2XnRN4aB4Ut4gumxWWz2bbqHOdJAY/+bBDWvCbVxVNuVPcsCDaPvtgsNPEFlQAz
OUDSm9lEODZLRq3LZ3NWrNFf5zYd6dekqXq006YePaMf0j8WhJOX09iV2d7hfKmN/hQvv/wA4tFX
KJwior79cLOa6kNkLsq515Wxd7tyiKhgZZBIXRORyto1YETKrm5K6nsCUcd01UbTv0tG5Hx2zFr7
LgMm/RwWeJiDsZAA7Da9ankzIQwGkqQbXzNtUsdvqjJ07x2EihpwquCizvCNordY1aXfstg2vtRq
Ejd+HqHs6Vm0bb6ihbG+0joyHjeZaW/49UJjbueS2MSvL7Mnz+bBIt8X6hiXm8lI7arLbHEDRkPs
L+o881RGEpIVBkZ2WT3sRFnbY4IUNI1LARBBlUY0VC/H6wpKeLZZOedhjNuPFshfDO/z2pOKuN7L
ZLdjoc7L1Q5pHl4mYcNWlS5Z88JetHbmHoJp5XYEDY+5ZM3q45ohEuI57dy/0qslGj0pSuIvPLkQ
Kg3652/VzrBfz6slwItSN8uHXhtN1YMT31afUx1c1mOTy4XXEuF9m8PGSf7EcsJ5LU99B7XbbmLT
fOjzyWh8SoVK5htqZIDywklMCBLjcEPYlxcyQAMzjIKSmOLLipyd6dZVkvfHOZft3lNrLOh9qTPz
zpMWxUyJgfOsA1PbNqC8Z3n+ZEgqDBEL2AaOqQV61HCJp7p8N01TdzTmflwe9bAYMrdbeGNAITuJ
9q6B8svzGo0ZBNUMT4WzamVJRFuy78wgN+MFU027T+2P/4ez89qNHMnS8BMRoDe3TKOkpFJ5e0N0
d1WTDHpvnn6/0C6wEpNIQj0zaAymBhXJsMf85vYdKc/yy6PGgvAuEOFzcSGSu1aSVkuMqjkXfZC4
lRtoitrHd0YY9tkDAH93uDR5pf/wyniK5p1tfvUmMTQYQ95Cwgv48c/Y1hdxtx3yZimKPQSG20Tp
AZOGhBbZWEa/1DJ1BtTr9Fm5t0k08kDrFO0bp7WZ/TxbnGUHIrgxCwRuHDUUdoEzOPJIvvgpTi8w
Ve2KIWjbcDiWSIr5QhP2P7g5DgeoctDEQf3tXOZr8C5tFPIaBn3u8WPitzp4NI1SvazKPhjbkGmw
M9vDOC8bIKhnY50fhDmhtx3P8CHe4Rxqtehu1Z19VETVxicKcNRibu+G6+NJfY/3BYY2QRH/fD0P
cYFc6ZiGcyBLp++jXhGBq47Gcanbve7L+imjGMFsyw1A2gWeYhXCZlImy9bGJejnXlzMLs/uK7vb
88HYGgV0tCrNZ1CCUuVT92Jh0bpfQkUf1GDJ+vwYw7O505D+Odyeto2tjOIANWdqc0weiPDXw1hO
loxuypWd0CQ54IGu3lO1bBEI7fGdSPP4y4T5eYkgvafUMIyKYk///HoH8wtcUnVKL0zmWnC/HNsy
bs1ZDZBTCS9J2yaX2umSc+KETpAamFiVdrQcd75bxhuvbw+D3iPlaPJz2fBfRQrG0MZlNtpLIGt4
CJqFTonDxzTU8bkvJsB/eASbjwoF5YOmz23jD6ZaP5RNEnc+5IHkPnZQkvMHZ1SSnd+2ErSmKM8G
4wkFdqXy1lw9a1nkCROJzyXItEx/KMVo5z6bv/7bWbxl9od0yKe7uEJk7tha5uz6teUtRaAOjRkf
1CmMioNiOKAK5mosEr91WtgUSDN7Nq4Jejz5tlLZzcHoyFMOYTza37GNsCe/qWhfHXu9bj/Yrd1P
BzWNy59J3rTVYarqIfJzM8//Gjn976c8xsQ6lOGM33R1XvhqpI7/DmGS5LDk4bP7VhdFg58NRvwB
BdX8p9p3lTjdXsd1wCeniq4JpBSWCVLlKuIwbUS48DlfgsbSwicVK+dHUvJJHMwl9X4jItv/W/ch
8mlO2dhfbo+9cQuC3MAjQTbYsC9eR5sAWPWW87MEdFmS8uTMuvVvGll4upop3DMfPczwfS16yHMt
l2NxlEHE96ybcnHUzK7ZE86VZ3W1p+ksUtLwZEBErrY6yxaWwk3dqQEX9og3VQRqDkacnSFRMzsh
Juhpi+PCbDr5cZbVIn9UFWMnC964iE3JawBxZoF7WD8Nk6lASpsb/BrKRgRhS29aBYT9mUBwz2px
4+ag6EU8BimSYPlZs/DFFWm2YUiwv0zBos7e+xpnudOc19VhjCoVDca6BbYs/ktFHAQXIT49cTKn
VSITDrKJFyNI5gm9P6hlniESelKLWD1Rsvk/6d5Xyr2vxFvV12sqUR/kgP8/nHwmXnwjKld5ouL2
dKmGQfsr7EzjN0XUIT/3ZTPah7wx04uo4vILEg5IJZO7D+bJC5d6j7CzWtfnH4LuC2VmCd8n5nj9
Q0pTR4HVHuyLMoruhxdryQFmXfQ+tYo9N2L5TS/28fNQXH88fuCjaE6uppiaXGwX7uwguKUYB9Gq
yzGKYaPePr6rZOV5FCCYhI4spXPVYYDgPiYuhQR0+2cniFtXPxrQ6ACglMWH2hziHSTtarfK8eS1
TujEc6tdQfeQI6q6ygttGq5L/xAOCGU2S648MQPTYbLwoQSQ+R9K7pAS8AVQAduAXpLb68X20VMv
jFyFQY0uC/20qPTjOCrWRe+tZCco3JhPypUcfYlqJQlf79R4GRA6jVm1pMIqRDOT41CV0V3stikp
Udkdb6/fxoZ8NZ788xeflqn9IgaBM3ZkJzhMJrr+5JTtRO+2Fm/LM5+XTvpYEO4TjNHcez1UNTlZ
DxMaI7pKYLEHGfn9WCvj19IOdz5qaxJ50aRuGvx9+qavR/J4iGsod1GA1dDgh8lYn5rW7R4W7JUO
AmL83e1JXD0Zz18GsQg9LIQ5pdDX6/GGJFcMbFGjwGgcJwu6cCi+ikLTkMUvjfGXa09edgKr40Y+
BAz9oUsHEdz+CRunndIeWRQ1Pq7yNW6qiyeVzogbBX2Fc49V0ZanO1DvnPZVoPD8oQCLwM5RnqGb
udotlp4lWV0bEe2frnpEwXV4Z7uL885pbPsxCrvSOzJDXeQ72OB8uv2Fa6nn/x0c9DxpAZqI5A6v
Z7kDaZErUxEHsVN6Nck6jHhwurlrPvbtCPkbWzuQWxP+NbC1CU3DeyvDXMcflLwqjzo+dHfNZJvL
WSpxLn7tCgepf8V1qQW4VYNGpiY55M5o1nviDlsTRyWLQEeW0wFovf7tPfx+o7I8KCsA7GKUqRUH
w9w4/kDg0917KjQyN21Vop/cPd2et60TLjMguOdQ7q5w3oTkYeZ2k3JRc3XE8W/R7/BZmY4pjp87
m3DrHECs4sjhfiFZx6+/0uHQqTl+CEHRx6l3V8PFWQ5w0LPulx0a+i93MLSfk2LCDUpi031MNXrT
O8pmW58rrbtlp53uyBqDbGRe15hJHweuNiUnz23C0+xE/+Deupf9bDxF8DnoUOBKJLWfVqdepCJS
zTmB8uRVve3HSYSATdIrzXKIc2ir/mB73XhK6rEXO+dw44KjQkhrG9wJONr1haOPINZIvpSLAbKw
f5cP1GX9ZiALPJb82afWjPt652XamFhp2ct1SvkeHssqSZgox1SeSJUL7PWvWd0VX9Us/5p37rCz
glvzymwSAJKJINK4OiuZY/WKppfhJcuaKfZVJZc1NmO4r0dnIIWE9FHAZynzPbTE1hdS+qBBy3LS
OVht31nVup4CIbSArIvdY1opheqjsiQM35maZac5uXElSC9AWPI8G1wLq/l0eiXjKYEI0EyVHt15
nYNQmDsPbncphdWUaK679p/YyaLPhRK1ew59m8ODNSTlJcug/vf6rGKHF3Nc3RDqjK581bwcpZXI
aefMbwkzpscejbXyYrqibIJ6GQfl2+1raeOukNrEZB0y+bsiDiFAXWpzI+JA5IMz/EbpoovvS/Yf
DQd9RJKich1RIEyRopTeo8lQ+ZrXVv8BcimFGGhu2lTgqIG/ngYoivWcVhDNsBqOHjK3x5M16xFx
caJ85wBtqPVRVKOvIsUn2NlroEFZuFm6KI5yaTAFjd55lRGpZ4Rl4wJ0k2EGpVNWSEP1CvnwObbV
vP3u5ZGggqBHmXOuh7wRdw5KVvfWpCj9w6go89PUg7zd2ZpbB4GV4WqjL3CdpVj5WKleEynw3Mfe
wh4hjX4pA4WRQ5g2KFnf3glblxmbkO4jlymLsTp2eRqibo5t7iUubBIjqy4t33Rj2vaRUUV/JZyf
+Xx7yI1oiRcRGj9uchSf1sAS0rNu0hFhDcxZy89t5ZTnZbT3uoLPRbdVCkagYlNIgIonAYqvN1fq
LslUuhYRCxYq+e86SrXkobW0OfEbrFAnPzH0yLufO4AKd73qLEpQ9qOF7gi0OhFEupGJ77VpxsKf
G6MZH8Ji6J/iEdPjA92PyjrMuO3MSGzY/XyvC6dqPiXgKOw/ClFY5495NRHVIE6xp6C7rtrIYOz5
0MCfBqd/dXxHU5tSqMdJoHiZ4QWavVCqUSQJya/n2Yve9UKtmoMeonV76JeWGc4ts9XPhqFkT5WX
Ikr09jUFxcNZxrSGNE1u6heZjK0pLaVqOwk0J6yCpLarQ5xBtLw9ysbRIK6hW4KaACjjdeGirnWc
Dm03CXLHEvcq4fCHtFuqOycptJ+3h9rapARu1C9BlPGv1blYctEkzcIU61E03U1QYg4awlA707bx
2sq/m2NO2ZoIcbVHM7VOVfBkSdDRXTkoTlNndMOgeZQVSj6VqXfvMOjbKzptfxuTiMI5+ec6F8wW
nACpsclv06Lc92ZTEceydrOdOdx45Sy8ekjO0ANFbEL++YtNEY5uS907E0EaxaREfCPwscTRjQoj
4yKc7rzQTaon8JjDV/Rwxdup6uQ7fKA0CKXnub5oonqpJjNFSdecG9IyTzcPNcW1p6JRw0vRdfHl
9p7ZuEsl1AhPdkDpQHdWzxlqnFEFxi0OcqsTZ6xhjYu5VMYxmeP5uzqJPUnLjfFAmmEGBf0DyP36
hoNv5yAPUUdBnrbVKYuF5Y8iKe7Q1J4uKlXTt79MOD4htObSqL4GXDvGiAVTWEXBPDQwdcACnGeu
8jPCXnuyIRsnnaF4AUEjUae8On7JJMa4TvFwtRMPCqOtP9RqpQUVSu/B7VXbHIq2OFtVUoTWQQgt
CC0rdbLDYUQHbBFt9hDWkXuv5P34tk6nvLdxQ6EmCICMHbkOrpdSy8ehT+Ngma25eBja0Gj8ioTQ
OFb1gvbbHAsR/rDybom/3/7KDX4k+Gfq6jQ9ifmuNqdmpbVu0bYMygUV7jvoPUhsTa5X/m7jTn9I
JwLPc7/UoXGEzjBj0QQr0T47dhJnB1v0/UxHpjK/D61Ux6v73sE3l//hZFsieYqAzcTfbv/krYVB
/EBDeoeJowL4+vpIUY2BbzR4l7HGrjRCUulCFSi7J/PZM31Y9xCfV0bmARLXRxNxzSVQTIgqwO09
STDXn5KmNgmEy/E06FF5yOs4Po15O51qekPHuonVQ90le7ZVG9clurTwGQj9eBHW11XbumMj1EYi
4qvh37KchnvUS81jiM3MYTaxV3at/E8o6mFnb2y8BwQU1CfAMpLyrQH/S2yVuBgBxU+HsMPCz7A/
ONO4pwe7xWFh/2PXbGJEdy1mM81Vb0wqWkqE22mB/KFi4ueYdH181nOj+QlBSXzvcmX4bnUD/wdT
xAW5ZlyW5VlZ4tS+oyHoxTvR6MYlStEOcUDwTmyzNTuQ/mQbw6mAxdw06bvEiZZ/bS9aEKueY7+a
w+rH7V29scrgYZloVhg44BWTc3QiWkGgkMeGvotn/+toyfu4sd/Vkf290Yy/ygIi0e0xN8IMKQnm
8A7D1r7KdtsRuYYmnaCGR0b5sw3z+QCcRj9Fk0OZdql+4yRq7tx1G6eXo0tiwcGVYkmrx9A28rgj
9EUGwxM/qTR1NBALWADN0hxvf538m1aBPqGgpNmDk6VVsAqi7MaysfAyoRwk5pDI/jCC2K0tqskH
TGq6fml3FsCSWKv/jpqF/qGH+e7biYrE4cwuS0r7bH1ZlU2mDElNQUGrFD33nVS1n1rHCpFssbu6
fHsgDC2AzIYxAequA2GrnSAbmxRLxqTP4AiV0TcQwuKQGEP9Xz7sxVDy8ngRxA2JMkRTPkhYgyju
6l75aVRiPM9aOv6Hk0hBhz44stSoT8ld/GKkHNVOXYQ9aib5pASVHquPS8Pl4M5ld3Cn1ry7vW+2
digyV9xFniQgr8O1yjAopmHZezHUFHuCMp/V/qS3Xf7H0BaA6rdH2zqD5EZkbDRGrntnSaHWatvZ
qHDYlnRknZJcPIELs9KjPs8VBRahg+JAFhRv29tDb30oYTi0cS552Y58PbGeMdljjJ7sZXHFcJIO
n09FCdbOKM36PwxFBY+2skRPXrHllCmxZzcGBFOX0XLu6bMeWjNSL1rv7lWAt74K5jYVEhi78MhW
x76LB7VCOsC5pOWYfchVLeLszc5hWKp6T1tj64ohcKItKNutV5H26HhFuqg0Biuzdz7UaFkGfWiq
HxFNABGpdWP7jjSrDZD8Gn+OtGb28uutVwOWK/Am1L0I4laxUGSmyjLmFolhHIZqoNdh0Z8XyiZ/
1CwK/61xG2uP0ZgZ34kWsj2m5dZUg04EFERhX8IVVxuIHh5tB8+5OPmcv+9yG7tyt8WvEaj097fv
VcqPEKxQn4IbLX/Ki0vAKes4sWj4Xsp+CM+NMJZjPSTpvdrq/4E9j8oV9XsGYk3XV7ahz+RWCkO1
nrs8VraBhi/0w0NciwmEUrO3YTc2EZMnaU7AxK6bI5Elij5ZXPciedktrDxr+VrHkdNQiSqjn7OV
8no1BWrXJBHl/ay3yZ/bk7sR6AFK4EnmlpWMhNWRmaOuWYwSSpdeWc6habvsOOBseLo9ysZuAdJM
nxKEBbi0dbvNcDGo0GOI9P3kOuexBtHlFvp0J/DA3rlUn0PT1dtP2A49BtCQfi0KGucYr1u9512G
Xk2HizUmqVH4Hb2Nv5FzH73vWpWFuHT2fdb8iZTOelwmM3nSqtCovi1mRYvIHCpnfBpRkp7OY1fP
2TdlHJwmSLvZ0ZDaLqP8Xa7F+eeyou/iI9WyPNlD2yuHeWzS5XGoNPUzDeCuOSmYuvV3yxzOvz1R
oYCahK1unPVxro+9NrbFYZy7OAnKDHNHWXbWENmG0RTfz2PoN17m/dCccZ4+YpngtQfdSEztUiRt
9llbWtxEW+T8hqPeeuW/rdln0M+rtuoOIi903AfspPtLKWs9RL++Zyu5dRt/slN3nvzKTs0iyLqh
HugzmFUCG9PDx1TtRQc1TKVNdtLyylp8gMjmk/BmkX7HvcBQd/bGRrSN6hLJNqeADbg+3nMzLKKX
Z46qlnIYR1EFiiGQKC+sJRj0wn57oMR4EuiE3PS1fitW4FFojQiHWaPqfCxxXr3vKihxg+rtnK2t
Xc8dCGwNfQd0J+Wfv7i4ugHtXTyAoiC2zLQ8O30RRZCKIrc964ko9khFG+EEL5801gRaS7N1fZRr
wA7kzsqlBxh05nmMvsAMa32BsdZRmKZ5pHI87hy3zW/kbwVwCt3+qpFe2w1evSq6iMUwtgGLFz6h
bm6/R4KuO92+RLYuS9hhWBcBjKRRt3rwWmcy57Ft6EsAWBnoCOkRRQurSWz0lBvhHo1sLs1Dkqnm
PUI4yOSL2DHqy+1fsfXB4I5kyxWg+NW7j2hgPtsT1cIqHqOv8JgLUJmN+y1X9HZnpz4/ouurTMKr
KD/IpvL6ic+TxjHAwdOgIhCcP/deUf6iH+pUfpUlZnzOsmWcz70eFtnDkijiMepooPmiT+0fKaSP
pzyrvC4wMkspjsjZ23RvLRBNiMMopviYRLZXHHBSdxJfifvma50VqXsY205FF75LlfxQ0Bv5C+yG
+EaoWihnZPK0exyoMygaSM8+NFGY7CHRN2YYPAsqMbAcIcyu9/FETU7RbF1Bjzj/mqaGdwerB3Ms
dTJ21nLj8ZPqqIyDCRpPsDxRrw6o0D2kNDkxaZfhO5hz95ZVsrOMW5UkSs20GmnMcBusU7Oyqkyv
yU2WMTGnx7o0ECy1pMuapzHFojDNvytUEk+Tnf4YhzhBSlr7c3vXblyy/ASqSJBtNnR8tZ5CZuEp
HFN0Gi+KmWYj8PdqOQEU0s4QHaMd0MDmIlJCko+9SQVN/vmLqW0XOx2zFk1YaESDX4RDdjA9Jbnr
Fd7e29+2uYrEwFx7z3Wy1b1QL5MhrN5QLhZWzBd01+fL6DXWDtBxaxQSawnokhyJdVEoKWr8e8dQ
ubSROWOgi2SB3sGuvv0tm3tFguSwuKGkTgDzet5KV0ncaaaAr4aNE3iIlV2KyTDfDzaVb8ubln/p
Wau2b0JsfDRya4mPIMDsj7d/xsZTAvvGxaaAG50axuopmbwxx/c5oayfTvFlRv/rMPSNOBGa4snl
Tf0dbUOxs45bg0qsEvADANDoZLz+9JrOVG5GI13uOMIVT1XCe0Nri3cZ/irYWhb1Jx3e4E6FYeNR
Qc+XDcpFIO1WV1dA09aJPU1IzkZxUn3TsI05RV0NSHExkuOkNPnDhITgIZ54ObXiv2hjSLyJCXEc
4NBV1UZFPVyq5nMuaXK+K7qqOGpe9Sd0qTRKObSdKb7exNQ1AHdA9QO9f9X+ElqnVbrehpd4cfQv
jjHHUohs3jn7V5mp1KcAimVKoDP/kb/ixdmf9bqrO7oaF69q3Y/N0FTve09vj33WwwnMoRUuYwUo
EfzSmxMNhkbuQ7psUE6+Yk5gZB8KnDb7yzTEveovdlz/asMFfomDDsCeeOH1aeUqoKQBXN+gXUtb
4vWXRrNrLsif4dM7EEcjF1kqGR4pYoneD85U20etohB6WIoqnf2axEP3M30siKktS4gdPMvGtJMg
wzWSp4dAaXV+hOhsNRLFwLcXmP6kAPfzU8RsfBd17/5w1bo3z1FrOCNNJYtk4vadsTE8FWX5wBAe
8ZquruF+iY1hpMN/IWwxDmVHYcnvFrv1izQZHtsCVGeVZc693uff3z4yHB6ZWfKWXzUrPLysKbI0
Iw9A2KAeW2UPamHWk2/mxXinLZH70DR1fwRaHQa3h372sX0VoqHEDbaRgJsWEeHKagegHY87q2eN
F7E4w33adGZ6nItQP+pDvNxNWqs8VqI3fnpzP9A1StqzUI3Qr+12kT3Mxm9RWPinD4s9Pear21RK
hPPgSyon1RNDRgQvDmFpIFkXC3249KNif3MLxMmLanHu4CAsXxovNr72ZjZ+vT0dV2EGxTeEIigo
MCIVuNUeqBUKuaDx+8soeoyslNATwazO4stkFqNxarA8KnZezKsrTdb7TFj+dGyk0uJ61+O0p4uo
Gi5eQd5r6QnMHMrgp9sftjkK2CFkSnksrqBirdNpSem2nC0y8r8NLy6eOn2Jdh6jrVHI0XiFwAvI
HsnrNavNzC2ahKJFM7rWXTtMJWbJ3l6nYGsUGvYOZCpkmUi6X4/SzpWCKeBMFlCVyqEqhH2Y3cbZ
uQ6uEUksDLAcKeZJd4+y9ethqppKhY0KJIRqx73r9TJqjkVoax8yw+G/OlB8VZ8CiPW0JGX5oc77
0j0SkxpotmWdOR5vr+DV1oS9AY4EfzkCGjoK8vp6eR4c1BUdrV6kbGSq+0ZB1QVrOLWMfdsrdYXG
9zT/vj3m1UzLMSmvSdkUMC9X9eiqjIcWANhFITz90Jtd+5RX4bizNze/DBkzmDCSwr8O1twysSyc
cBZCGAyVStPrL6JP6k+0b/U7LYm9ZOfIXd309MM5avTVCNKImlanPJpwR2PV58uSmeLkAWd7dIpG
fJ6MuPInLXLudK2sL1GXRG/tIMqR6SXwb94YasmvF9FOaAaBAlEvilJXZzM3ko/mTC/B9pQu3vlK
+Xe9utnlWLxnrJ4Exa6TQ9dARaurlOUCtNk8NaE3P3aNHX8eGzPf06G6DiQYDD8CeEYEv0Qwco1f
7M6JDiGGAJgWj5lSf0cMI34gHnWTcz42gwdNF3V4v2ut7p8x8swnd/Cm90JQEdyJIa53rGzQyq4p
6FuNls3r3+FGXTVgSLtc9FovPkDW6M4gwXDxeuvB0BCcJsPXdf4Jc+X1MEPelZZw2LJssFD4UY0m
6cHTomkv9976npcDrV6HVNNzpc6M5aLlivkgmqE+5Wn2ZtQVza0Xo6zJ3iYfadhiXi7IwLV+XAzL
x8oU/4T6MhxrDVPC27N39bTL4XA2l5wfqfclP/rFZmkWTDhiBDwvKJUvpxIr2yAxzeluFEvtF1Kd
ecwpCt8edHMmXwy6msmimJHuMofl4lqTdocmdH4f1aO+s/+uD51GgYRzJwvCbMLV1ZJiemzaC+cg
1Kf5Q6zP9QnWdXmJoDrsDHX9QQTsz5I2nhQ/Wj+2iiLirjUH41IoaXw0YxA8Zt/uUd+uP0iOIo80
FWfU31Y3lqxYgjnERbETOMHpczYeRmOqPic91ffbK3T9DgBYYWPAIAA6epXKClPPwjRRjcuMqJ3v
hql6mpfWPaEclRxH0Ljfb493vQ3RIwI+r0nOBMBY/fU2JP7BDraPcZD1suEOm/f6V1kKXJWiKkpO
IvNQPwTKqu4UYrZmVPYJ8Gpg9agvvR62hCLsoOBpXgByxkeQesMh02iWl4qxJ7y0NaPUYiScgmkF
gvV6qIJMrlYxkL/UWVoHcdenX6PaXh4XfGX/eDMl2517UR6i128OWDOCJl4DXp4rIywLW6OkimF/
jpjV/4Vrn1PfI8MHIcGo8hKvKtwjrbusyRGlodIfFKZe/nN7VTemV/ZziZIIJ4h0Vy9RqI9tViUF
0uihpvi956C1kobayXXFmxXs6YlwOti0RIfXjV3UduhSRQgWYh4T30GKs48Lc3O6/UEbiwg1hkMB
QJVa+ho3CgXUygeuUaKV2qE1ZyFyWln9EeJodYfjqbIXHq0uFjqxPGyoyhJjgvyhAPJ61zigAAo6
TFlAZcV9tEKMxDoz3svvNkaBAs3LAoIEgPE628+a3vDmNsvg66TFkxYlzXEp3T2S5+qMy2/RkWqh
jKPD87xqzjnI/aUV0M/A1Irez/pUOyE3+rczaEvlmzOqwH4EEuJtx+B5VAAxJHW0zujjrsqPfddp
sCyaLBitpPiCY3B7P4SGEDhCidLzy7SWNOI+ATWOGLLxIXXpp/2X3wArmr0pOQxr6KVimPPEo5oF
w6y6nyyDgAv/cQfJn1Ac7GRp3imKV/v2LPIfmdlUX2/v2q2JB55HO49kmnxT/vmLN77KaP0OKGkF
tJnxHplH42fo2LVPfIbolaIX7yCHceu9eVRUecCzAICiarHmbCxjM7XeXJfBAtnsY9Sp+l1tT+03
BLvcd6JK/yRgMH7cHnNjI7O/6Ng7NLmuqzdaWWTd0gxF4JW18b4uldqPFTW73B5ldbPKLQX8gAdY
p1YD4n5Vp0FDG4BcrRSB5nruL7cWIj2N9ZhWFyIbdMhzPSpK/KYjYftp6SE8W7Vhk+zU1VeX6/Ov
4BcA5UWh57pFO3au12tWVgZFGLY/QnP4Zy5my1eSXv9y+3u3ZvUZdEiEyEW+fiVjrVoW1BbLoA7D
7uxlkXVejGlPzmnze7jjnp8KSsuroDBuk7gxG1R6WkHqSQuy8UsjdMhUlDfCnZ6nDs9VSgoQfXA4
Wx2I1rJKUeBPHzio030bjQxGaK9wdt9h0yQjYL0c7CASsaiOFCKt/O1Hg9IMlQzwuQ7l+tWdNKLV
B5mpq4KlT5Vj2w9zkLlVfxpLMz/irEbEM3XGTqyzsYqAkBwpPgjQC9rD61tgFGWEy/pQBmOkGmcj
7Evfm8Zl59M2VhFWDD0Q2ccHP7f6NAPLRHL9sAhiLTP9NKmqu8rQ8QdQlOF0e1uuq0JyGRmLgohJ
Ui2X8/UXpRm1e1XhtLd13Ex3RhPWyOzVRv4hGzXTPlcAzx8juxnm44BScfqow9hTTs3s1ONBqF6x
Z+OwNcWoJhv4fFAOuzLeQPEp6hdt5uOHqfin1hGe8xNb20OdbA7D+wnCisLbleNMP7VpTbxTIrTY
Nh+jMXWCcHCV4+3pXVVmnmeXvx5EouyDXJHt6yTTm8mriwCFxtTwC4qZ9hG5KKGduyge7805xgNM
DIq4K3U313ZWd+MjPZN0gHo4FCQ27OvF9UYFkmq7NAGtD+OLYpXjveb1+uH2R27tISlDKi2fpQrM
uv5Ep2EkL8mbIFJM9aunNOH7qlGdO6XR2kOVmhQ1u1g5DMPSnbNO8xBwnOovlpKnOynkxsGhRwth
mp6lRjqyupOSqW/0Lo6aABRI8TTYVvGdMlHtu0Y03N3+6K2pBXMCJBkkAf+RP+VFPCDQYpxQQKyD
np7WaSggz7GH3tiClWAlgnEpzATphMhvdRNAd0adz3PSQHUKfHUydhpfM3oDZ5TnUz1Tim8/RHo4
Rm/dOoxMpCOxCZCAr8DyWUEoJGqIgdQro08GgrY+9NR+h652NYuMAniIB4RiLHHlasFCr+kKV0sF
HDKn9wtoj34x13tn/XqDymHoFsB+Rdv5aoPmWZQQoYZJEA01Z3zOISH4VpN71dOQ5mP4VUcHT71H
+7w1zoM6JIDZc6tA3MzMltT1EeQQenB7A63lWp7XVrZFJSGXBGUd24VV0epO3IqgqGZj4t1SCR9n
M8rpjU5suJOaIzRZNeXi+LErvH8Mot/Qhx+miocwTmQjq0tTH6lqUqbJNtqf2gw56byE6Cm2TZUi
0BelyR5T5eqQMZmoQIBBhzBKiLFaM7MfUOEWRopqtDk9CLtIgqnMwo9Nlns7z+3mUAQXoKmRELm6
vxSPJnHuLWkAGym9LG2s+xPSpxcU7r7eXo2tkbifJd0doOoV3zbKSyBsUSc4aLntd0bTBVk4GQgr
ZMrp9lBru/XnhYfuShonC1Hcmq+vjgEvqQhr9zQg1tR/lyZ9MqhrhvdVgdE1+1mX5b9q1uCXEGoq
7m1Yt66vRb36E5Jbkx3qpjcNetup0r+zqsH62GWdpZzQCHSQ6NXd4m81DE3NH9rJ+Fa6Q7j4epaD
Nh0jY977ms2Je67MI0dyfffrNUh+Gu4icEas48EQC79Wm/ow0FjZCYu2LgtSeBRCIXxzllehSjSN
cQFuWQRmopmXpZ+TR6Bbb+z5Pa8OTzY4N+keT8no9eoAyO28zHFEYAvPPYoY2aMyme3j7U2w9S2c
fN5mgC7XvpIt6mwU8/sksPLZOqJxaJzhHb7RKFd+Czc42A8JdpWsndffksBXicuZGRtTPfowufil
WXafv/0SZxTiSADloPTXTeZZscfC6CNGUefmBA8pPePgZ+xEGRsbjT4IFTBpp0fEurp2GsUrqf6l
3AVFPTsnJ0pbPDEm1y18u8JW+Xx7ga4iN6ZOskkksZUYav2+I0mLBGO3iAB4yHzpB7eARJLByvMG
b/k+aTF2baow/lIzsZdZyR32ouj4vGqUOIlN5bV3pZbWxo4tCyoCX4fGODZGVCswn7TFuEyuWr7T
4mn8VgB1+xdfKed3rVq/b3/61vjSTMsiMYfhvT4BdmilRdF4aTAUeTmfifrcBvZw1ruB7WEA8U7o
dfOxBX7Xn7ixsKE0FjctdwIsuZ7rWcAWCNACgoLXoXOGeYuBL24axOqQ3xlTy0WMJKj7qdNE8TlO
RaLf12a7V2Le2GYGpVrSDyJJdtlqm2FVN+JLZOWBPVrGfAjdorb8hOo32FtoDG9/4EgiuWhkSYm8
fR3fGU7rxFZRBGU9qrqvLWbzqXbr6PdkzPZeSLcxo68G01/fBqkZ1pbVhGTsfZo/KK6IjhbS734r
vipC/VGGVrlziFalXrmTkQeg1YJHEVfq+hD1STfWXmWmgYWX1+CnmRi/tAU+UId8SlRXKinl07vb
u3fNYX4elOa+JRv9FAfWSNeyRc5zqOI0yN16+YgDHxLhyTRf0LozjpFdjFiK1Lg5Clu7RG05HERU
Nyfix+bvdi726C9bk87DCC4doWUgUas6F7snmVrdJbDAt8DHQKS/nzy3euyjWBxD8ibg4mk5v/2p
lBclYTUlW2TiV48YOk5pgTFAGoRdvnzsSgBgtaq4f9+e6q3lpRMDhVAKpNjr6B2JnmnsOgKZJXaV
c6GE7RlFgvpzA/rgU5r0eyzirbPJGeFYcl446qvnzO4Iz1sPzXXVoN48LFN5sqIe82AbL5bbn7Y9
FHE5dVAenXWTQp3sCUvTPA3sRrd8q57+rkxtOcyetWd9uxEJAOmFjYXbOTXX9RUg2kRRMkD7QdyL
4lF1lPE+pLa2U27deM6koihRtGSVXVleeWrT9s5IomWKfBneF2EbTf7/cHZuzVEifx9/RVRxPtwC
M5PEaIwajbmh1CgNdNOcoXn1z2f2ao3zmNr/zW7VuiUDNL/j97Al1d4fKvwSh+uwKj03T4qtj25a
ocWvvz/Pl9pe568S3Q4iAYJI1FYvu4bdH6No3CnlmzZGzBHkuH1VWmgNXFv70KyPnlNF8kvb6xan
A4bqa1pZBl/AdEoi/WCqOvTzuquHMduD2m8P7Y6B1zHpEuc1R/gLL4RfmkAOIAf8yX8CZ9x6YuDb
GUe6mgZDmTcMN175dC5dhHPMWphdJpd5cZSXwmf6C7oaW4lgO9HYNGmwm+6VeciFD/TcW3KIwa8z
K32RzFAQapezLOh1sA7RB6cw1d0YbNU308XyoadWf022+tIFz1pJzAv+2Vi+yGcRiEZLqKW8trTu
c7yc3NOEM8bb2Nq/eiy/D38/Vf+Uli+KBCp1dqMgXc8d/osBV1dgpLrqRVxPqtf3XrgLP4XKJ4Kc
nXf70VmLRb+NCzuEK8jG82qd94Xxvr+am9DsbnD05iau8/a8cvtW18pT4AJqYfJwUgis26Ypi2yq
283P5s11wBI7nigPIY4kDVPt2DtbkkzaSltVO1am8elAQPcswXPEakUfk6i2hpu+iL0pHTZZe7mq
o4Gt9Zro6Dg4m35N1v9C4GIgTkFB/qO/fPlEtNv6MTRWNGSMbw6YLqxoD3heXkyjeSVGXnrZbFWp
xfmszwOq3+sJyR+tjFfhB2yJuS5at/00TVo+wV20s6qx3P/ldDHLRAgEzSgS+4vjXMCrQOJ/tq5W
Z47yUnvvSsen3/TH5WbfrdekDy99oyw8mfUTvM5+4b/f364aewa8Y10Vtj3mlReUeYdt8iuR+dIL
Y8YfYAcK4+CPHs1Gh7zsk9C6ctzJhtrVO29GvBA+IAjSfPz753Lphv59qfML/dfMEoIY6swxMkqj
Jyc8jBp1ijRiVP/DVWAaMBQAMoGI0u9XCcN9E8uZMVPKYUgb5uIntnj1K1e5kNBYGgI6RPrtzGR+
EUBlJTaJw2Z5XUQeVq2NYx2gg1dHaLXujQoHcSpjaeelJOb9/f4uHfvkH1SeD2cDbdDf72+2Jxfe
EV/YvJkqG/nkT3qRTpo03O66qCD7+/XOp/pFjGN0mcBrOEPL/tAcSoDg0odGSJb5xrr3Ryc+Noz/
jqZ0+gwNFQlx1rwGCLx40bMNJ1sh/vVyRjWxbJV1EIvr1XGLQ7PuSzYPIrhGkibKFx1MVwkz1Veq
1gufAvJOrsfYmTvGx/v3JxuNYV9Y1ojeTdw677omnGh2o/mztSTe8e8P9eKl4FGBziXN84n/fiks
JcIlluTftqri4xwWMlWWKt/F/fL8P1yJHg8IOQk4eEloqttEBapDkS0O+n7OnAoDBRZsWn1Vc7G+
hj1+CVw911kQfCjw+PbIwX/oB2yl6KZGiOtxmudbP7aaY+RL5aX4bIUfxxU1v0Og9l1lfjH6T772
+tt+V+q19ez/80POyy8+FlaL5xP2r2BTdn3Ua4kaeeX0Xi6cvjlhyT4fV7fTB7EkFj1gv/AoHB1n
qGYRlXBQOfz94V/4Vs/RgRwFe44mzP39R8DqaddgQ499bGak1OroGTO3EUmnJmCwEr5mzHfpVHks
/ZjsAuRnsvf75aRefbfQKLVa5/lerre5gp44ie8T+OjXhCkvRHNOE3supsgMrF9u3Ta947+rO+uq
UuuawcwbbszZYunvT/DiLVFGnNVZwQW/TII4nYRzICH/bl01LnkAXuvKNNC60mWqvK9/v9jF10Uf
hP7OWezs5bpLrHaotQvjUEDfCrJ20ry5wmELUmsnX3f6gldCzqUrQkFAcItBl/+HxXnnRxu5BQ47
TAR08mNfzcAY6rLAdS80Ux5IFdmvBPRLL47BCCv8Myj0Dwhq31k0anIur+uq5jNUfgJJIHztKpci
OGUZdQWThz/n2AXcIlZ7lOJDa80AMUKv6k8DhLUjKvPTm4kthEx3TwSnv7/DCwfmvGpGXxPGH2Sn
F1VhsjJcEq3NsQxq50YIXR0wk4zSAtjAKy/vpcPyOdjhkog6DKsoWM3h+e3+K8ag+o0BYb1U14so
lX1yVTFhXthKzEXn1R2sz8Ua9OHRU66qrtowsPqsaEeQMS6uZ0Nq13b80Y4Fe9Sy8fRVM6vlQaqx
Do91gOnUK4XDpSfz71/7IiIOlsFKdlRoiwAcyX2zIF63Tm4a0cO+csQuvHwwFOyWUGvHdvVl4yfH
mv0dO2rmP/vyyd52nemW1bFnjf2dnjs/H6dpfuXNn9/si0LlTJKiggRbTbf/ovlDenno9UDNELVJ
fT+tjsECzBHZ3HhuFofSytHA8L/yeux8mRN1//eDd+FTBpVzFmZg1nhOg78fhkWLcFrrUlyHbuu1
eTnggwivc1Luqdww5kiNHc2v9UAXylDaA0BQFLp0JS/7eIUgGUBM3BQSy63eOLPGwXJdm3S3pMMh
YsTqNN0CVFD8R+rNP2ef4owqiZ0LQ/IXt7uVXd24YDCvra4I73Rkdyz8hJO59RC98mIvPVlINyhL
ncF4rEV+f7KRCcHqqfMupC7OJX3vOScVNu4p7Jhclna/v/KlXHqqcCnoioAfQEp5ccF6VrUHQrC+
FuVSflnHpgNw1deHIXBMdFONc6JTQmZypHu31CsX/+dvf3GOo3NfgUggJQPv9vfbDWanYKvd82Rn
Uc8QRy0fk1t4HOLGQ/RkOOArubDvXEqRexMtL1sQYbvp4MXtnSXG9aEcLGCxTemO7R2U0yHIutIp
biJvnpr7oqim+2SIh7do8tpu1nVxtx+HONDtK1/EhUQD3RQaExEy/HP8vg2i9+ue6Ujf1dtdYDqn
TGcsqI5///AuXQZT93N/wsLojykTtKcGBUIprtvFMrcxLrlZ60eviYBeiJ5IxyKZwRFES/llPRmO
wT6HeBRedwGsl9yDgYIuttWBkPMZCz/9/Z7cC0cwRoMLgA/LUxBUL9LYgslT15yXJYU3xuWxGLtt
SUFouR8r5a9zFoquLVOO6eSejGu6OkWfM4FhPWKS+6RcjJCP3Eclc1Ob+dlD8w3b4M0d5FWkI/6C
TVko0M9JXIwnvZfb/Qo1Y73zbVGuH6cwxPHVb/HzyOa+KK0bFG17MtaC8axfzu09zKa9f+VFXnjE
MPkQ0QF6x5DlZTBDCEXN0ewpquVW7VnRL+vJK31cjueaf76So15Stc8RLKb7J3rRIpC/X0SwXbbT
slcgSItqceIMnSvpZLOyB5W2gSznTLiTepoqv+lubajj9qkrrXpNwzJiwASudIxTaxmcmfm8hy7j
uquuz/9+Di49Ehhx4Pqp6RHCePEbW9tR+7aAt2/rmPdvd/PR2syYBlL+R63Lfx4HpFFgn/DIQHy/
uNTkayFwdJHXCKU6R8TQph+FKtpsdvf213+/K9Sj4Xqct6vsh36PcOV5u90hAXNtTzo+msYL8wmd
kyxs2k9/v9Klz4j8BECO8SySut7vV1qLZm52bCmvmcY8SVXFhwT1ydRGNOXeT9Ylw8qlyVenq19p
JS4EpX/cf1BpQtH4j2KkmILSVgFPU+upO3jGRG8N4K//vr89q8IwlUHoC9WQF1FCjr5sx2HkeGDX
drU3VncQG35f1uy8pux+oaTjUswjyUxAlF6WdNVkFwrfZW4oLsWNUGubDSEdWTUbhwRkiUx2tn74
++u7cPwTEBCckLP16B9452I6G6AsUGcqM4yAocbiTe1g2Kaj6hUQyYWDcuYZYqBEjfGnzs5UuclA
NG6u181a9uvERa73RhBMu6z3Ntgde6237d0C1DT8WJaxW7wWji5UOedtDEGZBPMn7GEyg7JLbUPg
sf3qR2Exs79Cbaf+5IRS9ukYheoTYl1MapH+q8MPlukg2gxUvGE6B351504y1KcFRYY3YLziiOq+
LP1UFtBrD39/LxcOA00Pi0ky4tm6+UWJUkX+MtcN27SOkuyk3C1Mtd3sVzrw9kwq6vui2pZXyN4X
XxEgTbpJ5ktsGX7/luNOr3YRLc31HEnvq5No+WB0u9KX++JUj1Nzq3i+pDc7uP777V4aJlFh8BWT
jumYX16a6ZFpMYNsMH03QqeVgoqdwlTZ60wixY4heOxKiaCI7tpsWRrHw+Yu9qBoL7314e8/5tI3
AQXgDB2nOGRR+ftjmFqP3jkKJOqTYR+n9PfuY1X6/dm6xZ62V970hTgGSwaSDLPYc/lz/jX/anHp
spXQHQkI6F8EzWFEiBF9ufy/3xP1LtOIM33tDx2iknqFweHMVaQT3QOi9VJhm/ZQkhdfuaFLnxnF
KANtaNjnkejvN4T7YNNbUwiDLSia06hUVGXeJqIvW7MKj33B3D7815uDhQuOCDwVxRyVze9XRBQY
0n5Sq2tXIt6exj7uhkgvdlOQ6n0PX7nahaEElTDbTwbLIeHsJTGl9RkDWgVxJF5iVMVnXaMl3aqg
+YxRM52Mr8a4zyYIgt19oldRpkWRAB83Q2CZU0giNsyHy6U4tGtYi0PY+2t76Ft3KlJsKHr/P78Q
FIuRZjpXHZDbXnZ37oiuSYvM5zV08uFQJVtwEzRdd8Un1dxNybS/cr2Ax/17ewWwnO0kGB2oQ3+Y
eYCn65i7aFybkQ7OKDuGrI6xdWi9Jbr6+5t3zvn35bWoPhiQMoyC5vEiP6Mchl+aM8lrgooZczEv
CLKHZ1nqFBUJ+5Ombf9ayLHXpz0aqjkz0DW2FI5qXcKV7rsm7Sclwjeg0rcbuZXJMyCmYUYIdrPh
MZTrWuZQXcM1X+qVbPzK7z/Pp1/8fhYi/+hrAhNlmfr70Y12NHCjHgBVFTnD+4Jx2/e1oK6D6unu
YTYUgf+TxjGBBaUSIlAT+fVH1TTK3IatRCNZwKepXil6/vyCkanhfAOMYfD2h1Y5z3PGae6cqh3d
fXIqK0y9NUkOi1qch27evvz9IVy43HlyT8ClxvpTc76y7HWVSyVhztGPCFTL3831DqApCRnq+Hv9
Gmvmz+TKp0tVDCAgvoCVqX1CvNUEYH+qqfqwCjDZm43BuNn9GGtQM1+B2qxfqX/+jPNgmhFkx5aI
gpWd+u9vGjaAhsPWLNddY/eHPR7lWWc6eiWR8omdj8yLI8XKlKaWKgf+3MvNV6iqwl4amVyP5eCJ
YwiLpXzXmig4JI6xRKpWa3WyVWzRV2da9XgQwTZGObIJi0lVbC3PmLC07pmWFj5OW1DedYUU6l3Q
j3ipDY5a+ltYJdOYre1mNGvmQZRAetxyPBWmQOysL6dteT+urQzTasdnPNuaQuI+PNtqQPE+Sr4N
trQe/T5Q7xVZtmSM5xaPcVmKPQ0lZVUO7ND6taNsZvJ2X/Q7R5XTN2M2qW6Tfdt+BM6y1FAjgqXN
vAZeR8atCJmiuIdmIICx8fP5Exbpxlg0OPZTIEy2J5Fp3qNUJj/ZrWoeo9rVj86218NJuHL8LGLm
2gen2vc9lcO64gY0F03zE4kYoa9nZkNWGidSrGkX4On6cS3aCQMRuJGNf1rXkNVJYs2m+1ZWHjNC
Y/rgg2Xr+Hu1Jn1wqKjD15OLM1uDjEIzDbeNxar0VkGXKvM52GTzZlaWsd8AGve874tMKitFXGnd
fxDRGtS2eukCV3f2tsiqxMi3yg0tMt4wdMg8tUX/UQVWUS6wRbbEft63PmmvLLdfvbe1p9nNYgW8
2S6hObJaOVzjqQ0w9dmNxRxm4LDajXrXC57ZLLThGxp4c2rM3o/ZfPbKudqYOC1XMl7ksyjc+ZGF
MZWKAs7wMNtIcF9tkv8hBWW5tnk9GXdLUViMMA4Cc9/hhSfWPgNAVP6K287zM/iO9Z7OrZJP2pQr
5G5Vriwt+jj+gLCxI0GEKfGlD4quh2I2yK8Tiq4yc+ORmtyQ7BIwbgD3DpiPqD4FzePsqdolUB05
tAmYKxjzz0WJ/FrmOIA9gOOXpszBqSUyZ9y7fS6McN5RxkxfARFN7UF0YzMcFlmuQzrgdTenIXL/
MosTpH6zIdjHX3zjQb4Ar7g3Y9JWaWWm8NZq5xioXcTiUWmncTI6kSariy6csyUR1b01Dsj+Bugp
zyk0//lNU8dSY7aph89l38g3deC1J6tV3XfjhSo5uY1xunzEN0NmCSLE99Wkwzq1WnfZMo5/U2OT
iKJLOuxB9NNZvOJxxynvRtdbtR1g1eAN1trSk/lkk2duRd+7kEuazr8RzKt1anfr+GauUCZLm6gs
7p3drh4TUqhEVr0qP+qmqD/ZQb8/Case9yyohGOy2i3KHzghCSut3EVWWQPLskwtbMhMXjRRG191
zrR99tzee5900pvTSpfN563Zg4ek9Oc123sTvpsVyNJcVPH6Q/uWcdN50cwvhzjWAgbX7EH9H7sa
Ae9IVXYu9GLmNNH7YvHf5+RQx/NQ4DSh6zsEWkuHO6uivs7nUQd97pmxMj+g7fEpj0kViFyz/5NX
1tT7t4qV2d1eiCRXMNRRMsF00qTADv09mxbov7lmuadShXZfpuS4frC8cBhzM63unV96kn8E7ZCr
bo9Vtu1rIDKVzO1j1QzyF7a5HrThtnN4u6aMJk5h277vDa72WWCq+Yso5Vhm/VaqPcX/hA9kGbYJ
Zeig7b83AaZXaUEwU/mIQ21xnEQYfg7tev01hrH87LVzsx2mcJmCLBlD8T5AX648gSeHCGTafi5z
IYdgBqLFIDCn4E8cqpyyGNO1tNyTPzaqPHqaJVK6lOPwdmtcuyHSqfWhcF2GX61P3ZzqqPZ+VHZV
ioMZEIw6No2JGe2wffnq7W0t8phRGXatiMA9jJYo5kxVYfCF+d4wHWqrHHQKL3P/ZbHnPdPYtnhP
d8cyXzDebocsKS11Nfg01dnaNw5iE+iyNnnImUlSx+ra93Dc6kcAFmDAlnFatjRJ7OmpLIse86RW
29/wi5i+SLAWSBiMbvMkAxP2hxJZvzBN1gndx6jiWlldVWeOBWyzIK2Lqvu1VkCI8iEIa3VYli2K
sj625Z0LHeDegZWwZdMmxITpmvA+w+RmBmlXc9w9FJMdTiDSlvbbfgaY8Dk61nDYyxbrRDfCadB3
1GTnOL1NQxZHYvvcwdKhNMWyNsDtqcWiukFbEz0UXAycdB9chDMZ2qLxG7b7Hh1ia43A4EQW8AVw
qoio+n5nrrVdBMVp1N2Z8Rf5FQ/F3Zj4Z0HTuFaGCqSjDvVquZ8ZD+gesdcVgN6stfc8qiR5C/sI
umFk4LikvdJzi7elNPfetnS3QSPGKPXLAXATKbK5M+5gHnzd7A9a9pxVhMLCX3FBHXfQO+U0saNx
b7a6QfNVDmXcH/0N27o06ebJAKtEDjS1auXLW69f/OuqnMW3UhMWcEcUoslMvfQPo++J5lgvkFwW
xvz6BimevWf944/XWzc63zAfrLHH6PgbZtTeK8L8bJeHdojWX92ye0hqQ+xhmqxGwqA96uQtJIei
zM1sopPjtmOfeUUQthman9PPoC1kkO6dLcSxNlOk+MrK5Bck7gELWaKJle6abJkpYIACM9cKK1B2
0OrXXIXLTm0hNLNoLX2TOsAKpswph1Kmztomd6IUiKbYJtgyIzG3Sn2vrx8XOYufunPXJS8iFRum
2lZ4X3q25vsPLL9l4yQDCgxUTQEokVibnvec+nM73u2xO4+ZoWT+UFjQ4Y4jsf96DrciyTdVUBx3
ZCKXWaGZY+DUFcq3UPXIumFYDF9cX7s7IJyy+TSYPZGHVgOATXGTiu869AaWPNoKzqR2p228amCr
/fRaq33fWC2GOoHy1ZqVcdw12Vony5ab5hy12GKY+63UVXhVu3X1FqkqZCVH7PrAcwTD8r7BQcKc
jIbkfyRK2O9jHOE3igLHHPSsuuQdLXx9j70Fve/g95HK28AAdTPWGS5BvjFE5L2U3cGuEKZMu9Im
7eDYJiIEcaRd3VpW2el0GrTsshWyBflx2To+UaL9z3af6vfIpdH9O77AMxZXkt292qd2e06cuTyN
YRskfC/T9kmHRr8Rxps+2bYiDSK5z/6h7ce+SLVLhM3wk1Brqnyb5G81DTIpcQTuIBzW8KuMa74w
ex+8m6JW8cQdMPpMi4GgnDly7fDPs8Si09LV4Vt6uWpLIwRsu9yvvdk+7I123WwTPXFx8LYgyAHp
ACOSqDO4fCJJfAcICGeOqBBFk1qrKVqOn7BuR0QpVNr148IfVktypyV7O/JMhKtwsSbrelomdobs
zySFV41rwM/ODeYKZj5FLHBKhVGpHF3OSmHm5hn/261AKlk4H5XqygcrmJPHaLRJ8qUkps81Nk+n
VYhiOA64ZCJNFLrOwIS6szQuNltoceBbixVK2OrHJbGXjsldM1/h+yraK7lV3ic1zNKj/3AqL+0G
F0xjMg9Oe7R7ywfQHYDRyNlqIH5or21x58dnS2XhsykGixQgdUmHJTHrNK5Yj4JVzYQGmYUM9Aa9
bE7Rwm2+z267D1etL6wPStmIFI0A1R+cM0AkCwYE1NI6BD6ego5wr1plbezvUIDFemxb549J1fV2
1kzx8jTaTnkr8JIxWTN4sr+iT3bqDEoFmcSi2WkoD5X/bvCLlt1gLJyb1VjOelLA7sZUxuv8CZmU
gF9tBxKjLxPaT01X1zdrWKxN1kaIlWZT321fekB7UyqcMVwxAva2LRPzsEwpMjBFh+P42oiDM1OI
Z0lLZ5NzVJ02Y5U0/BCNv6BWlFRRnZJlLPutYwEEeUNzEMnURTaNVmpx1Ye+qvSYIv3j/oB2HlCC
JC1i1VHfqcNatxwyH6OWNUXwo39fAmnUKcoDxXdvdqbPe6eGLd8oPlqe07kTGNSmhnwxzcTgPN6a
IS1YWoK+6fvq41jvyR2EBfL/HpphPY6USX5a90n5Y+q94htrT0dlQdzbSxYWfsdlkRF+p9kjPQ9+
QIUt7PCDQjBwSFtraN6Vnc0C1rTB9g1DIZThEwcedObrblxzQ+X13Q+c4ctZYcw6rtQjj9buzL9Q
7VMNHNI5PgdpZaa0oXr5puTC7bmjWZguwwN4V7CPWY+uJasftGjbL9lJMbIQkBxRX3VDQzex9Gta
C58gXGwBP3hdHURbJD2GGhkxFd70FkRD4GdN28kfmEcNP/wyIWtIH4G3tBfjXuVTbfmP/kxvlvlb
tD7S0BLICFjgJGPC821TKr/KjFMtIqfM687PRyEpMu3SPAVb2Hcp9j30loG7e08QRal8rGqZtrwJ
EjnAX1r0Y1VU63MwK6ActaJ1SgGnWHdU7AHt69zL4rT0ylnTeZ42XrMM+uqA0fwIeYFxw0RW3MxX
VSFCl07RYFsZCb6+KTBDIdoMjflurWX1RrvbWN+3DlAgbanws4Ao3hy71SSQEXSXeG8QQK+6PB5V
eYqLYWpy6s4OAItjlu6kFuQZ0m0wXkmdXegW2Ik70zkr3+WzVpvM7CI8D4xVSRrHmWX4iWlu3KSr
2St6QGZ/8nBO2k+75W9TGgINanJidPFu673qVxhOfp0HoyU/LK5dtfn5UL/ReKlQuPeh3WfwClws
HeqIQds4gZ5bqR4/xiach2xc183OgIRYpD+rmZ+bYoeTlli7DlKa3O2qrZPeSSmthocyNvGWRTUK
FKk1DNY3SdL4Xmyhfmq8ck/SVSYzsT/QAR1xSNXl+JsTE/46K8lq2Y1fjIyCCludbYiO5H3zsbZ1
9Q2YTH+P/pJ6GsLdiU7b4vQTuq0+jdIYmo6ModpZZ2JXEeFfAQdOFR0OzXEj/G/zPEzvvIrrphWO
IM9b1yhJ172vBToCtUeqIVcHmd1v63vJn32QlZVYp1A55muhVPKhWKY6yQsL4BVfQj+QmX0G+Ok/
FKFUAGu4XupiF5klZw84WLwHbr6ubfXQUPueEhUnT+se+sTxpK0D4h0y9WnXFclPNH/6JqUYHIZD
MhS+PKKLENeZFwsCqilW9YWq0bld0U+fU78LHNzYI2ccj9ru429bUZsnf3Wnm8A5a9Rh3WqeCdec
lXgKuGCi5pYoCWKwTB1GAM+TCeK7Odr7PUM8tvpOfZT4qYmt9gZSxhQxpZhBHDAP6Itr0e3Mkcbe
3tdTnaw1I3u7JnuE+xAlNLSeOtV05tvVgMeYBSk+sJyDGOX4FtyKMVk1xZUmMfWMoFqr5O3X/TzI
dHRbSTrzzBq/sbrVfpjFMN9B+aYY2n0lbimaadeMkGULSmJcMKReXAZ21W551IUg/WQqOvT3Dypw
y3sb35Cr1nX1h3UfRwszC2xn0sKJN52vhYi6dI+XtUUgIo6rTAjD1zFDqWBctrjmEPtCft8XJ3my
rWmo8d1LHBay/Z7M6RIbt0y7mCF5Ns+d98mzF/1UT8mGyekQryvD57Gzr+kb55WKdR2qDHc728kE
g+UyDWJkV0u/o98Il168s61E9mepcWEdISay7YAHGXyoRei0uXRntHQ9Blwm9Z0QwZM62vRzKBds
+sol2sn1STx+buqt+LBuXlHkLBncnyN3865JXPiEkSPj+62aNn6jqs9sZDd6KoBkqbSpacrSsWCo
nfpDUn6bkHMsM6X7jgxTirg/dHTtP11vjUU+dVqTVqbF29Og86CFaoDF7wpPkVN7BjTj0Tkz7G6m
vV/uLFkrAR5wSt534TAToC17Z7ARDd6UW0xb28MeaIvDwMbbSW21uzd61qHPDy7CR7RcYLPFclH3
lu+It9iDbCETvU1/icw8+pkdVtuntXZLnldpwhtr0FZ0A/w4dlgszeWGyG0ZhTf4mG+/OrTZsH0A
P/er8w1jmdK3kbNWwFGoVyY5P3fBOg+pmRr3lsrMzCd1pvqlScWMJ9vabrsbKGOf2iSc0alhGf+Q
YBcnaMjHWqMHOcdP+NbJTwveCqSKDZlUcJAxvViz6+V9kuha0Glr1zn4alchlKrI/shC0Bqu24ne
Ok0KN3wng8K7QWg4cdN4KeenrQzUdyo495enDLsAgY8w5nSdh5BPV0SNoGLbneFUtJX9Bg5pNwCs
LvSWx2vZfau82cSs0JJyRMQhCcfDtJfD54VZm0vxXjbdgVqA0WI07xWC0Ur0v6Td2yM7oEL9WIaS
8CmZ2cb5GmuLL2/f1PuxccQvEDr02G4/L592Z9zujC/Wr5wP70OICd13wZSzSbcRdCjSmEX/pNCL
eFuWunRPe7OU3wwVY5wNtWEPmEQ0Y+neuPpLuS7t171x7MeldbqPA1pBj5Yah/C0gh+8g68ffauq
suiQRTRNnfdM4Np8t5ztBC4NVCFFpvtzBwX+dUTE6FG2m9oypI5oXKlU3WdlmPPnKEmFnLmZj2SO
vQbhPNtpPoV+gXxe4xaASnzyv50mSDMnqVEyGbLA3rbtlAxMWChb9PSZxbV7X0eJ/jgHQr9x+ipq
riZl2yJv0Abxs5VksqWT8GxcUFx8ElOz+uWnwupNyR7Orb+sibAIm9tqeweth+Bna0WGcSorn8e9
mlHcFLLqfEbbjd0d2PmsN124bhGoh2j67JSu6AlqpRedWiSk45RzCeSZu0NqwMz2LYGI8FYVumDz
2jnLL6CERBXbCPwjWS5p68jzOm/7OOafTBdt9AsTXc61121rkBrNHjHtkmaLU0qP5amHNdCm0F5i
ZnE1tWwq2Qq0ad9VPsYmExEmVQCwK1YmMwfLK135c2TAwDzbsQFjDqPXHn2whU7mT5iu50YM0HGh
iRAae0vSEu8dqippwKDQ5JrpaQmURMr3c9NjWS1WFWpyrk6SrKz74WZ1kXfjJ9ZLnSsMzN/KXiVh
hlmT/bnYhvDXyPriY1su1BhTw/mcQfoOzAkD7ROeRivBr0+2X9wJsfJ0q6LqYZm9xXvAyMX/0AMl
69pj3LH0/sLOevw5965FjB/jGWfU00iuC074AXRvGzeZ6Wd6Ndw6FXiOKwT4FnUwiy6eZmLHNZXh
po51B4Yik+Gkn/2qqNFNL2Q8oN8aMnrG6i6hddbL/3F0JktuKlkYfiIigGTcCpBUc7lcZZe9ITxc
QzIlQ0ImPH1/6k0vOrrvVUmQec4/rh/TYmpQVs7s+rLFen1KtcYLTgv89q+ezG1jY0H8Eu7t+LpL
Lx5IOpiFYfhv+iczev5ru1lXFhMGLXlK1LL/a/pIPKg63t/D0Wu/9zylIUnHk3ndrZh/qWaKvg0Q
7SBoMmLdHESzfnTIrdVjTG/OzEbUGdbKyWd43nqvARLatpBdgoNUTs8j6OrsXTuViK0FhAn3UADt
u7vSLmqm2O8jwIJ5qQpYgSFmyml2JncXYXBb1LNXsnN5Qt6P9P/xXw/UqJ2cxHpuPnO+fjROK14T
kFPGDaQ4/xlCgL6v7eJ8znwW7zSQ4b/DCy0e9kS29b+xFgH0CiuyyFAcNPcaTGvM62W84YCcMs8E
y3YKF5ZvpqIp+TiwGja6xxoxBGe3xsb+t/NwK58CyG9N6ly5McmkDJQkcrHRczggQ9NkuJWRLJ9D
G7g22/Y+/TqYyU5Xn6je/bL1pLzewAV3vPqGJa4I/d5uRSeG6vvgoJMFvpiBdKhRrKPMJfa1yeu9
PvSDG1VNWVhxxGk+DFGiT3IZY5MrpBgJY4ke3nBs7A3E/D4hxY4NX0SbzuYrQIRasibt3ORv7XYh
rGBSz+79snpHeIq5PetsGQXjmU7KruVlYky/QAxRhrCsLA5TNE59PvX9tIOfYt0ohDe4LICycknj
SncEHmfqYq33ShvOhnSTO+67v5cJ4P8Q3lIdx0D0bkHJi/22xatOcyNijYM5gso60cRjjhd+vsnP
dATjlustGR+4tPvPbTbimjbd9KflBquvG8rc9pyYvW/O0TSlL/229G3OywKE0PjxVLNmRG1aKA+3
6EmuIQOiBGAfz7fr0burjFTxU8Oi8KfsAsrrpk38ULreVd503jCcLOksKks7vCqkzh3ev3AImGxO
wGE6unjx6OvXPZTr8QnoYZenAwg8KgLGmPpUdqb6DxdftV88qLv+oafyiJVgreP+myKD1D97E1EY
OaBgMN0hLW6q8xbPtXoO9rG0p8oc8XBngNNnNtGApnDeC4Zg0Gi53/ciWLxPji02mnTEhSBP0sxr
dOokd/CzdTsZvjopwSfi5KS71QXm0e6dqaqM7nxg/OolmjYWuzYJdz/vXXX8VRIo8Nd6M29eNA+a
5pV3Ie5q6XqF4MhrClnh98s2TWU6p+7Qe+cpqVZ2U54fqFTPEOImiQ7W/C9VGdyTRhXph/Q2dH/Q
G5LYP03nrAtvMIfPqWV95Pta5GKfyV5dOdqU28xk9XZCPMXWRvKebbdvM+wRDUC6MTXJoSU3fvRH
ReGYXoDy+yrrkgV+pA6rdCvgJtJv9Z46aAGnw/8j9mCxb10ZLWuhTNumsKqDXp5MsJFbUKfB5F66
2ve9JwJmHe/iNBJSz6FNRZ0556Z/VjizSy90SWyDhgs9d4dn/o5VAw7Slrs1DC+p92/jH749AsFN
7VkAYuoPcsaG7tRSvWwf67DZRDZiTmC4JYFHZPzR0/ZJPM/66NGiOP/lIklMBtM0eK9OOSUiq5Mx
dV4DBraRcIZj3Z7T0iRQkrzv5oun1tk8gU3HwadHAEhcLHYJYFbU7pv7Zk+MfuKZ93TGVjmSy6l5
AfJA4Yo/bdsSun88eO05TyRQ/J0wXTfeAeOSJoDenktD4z9YOKe4HK5zqMc6DyNplou/Ih864VTZ
/fcOOGg59a1xAXNcoPNs2pUdnoZ44ezv2FuX3MwDgnRLVk1/6kh+7k4II9wH19saQCYp5j3zxyDV
rEIEot6nAG1/j3GHU0aLvuiCRbUU52oqSf6rOB+2xyGdeG6gtA+ba0Yd9bW5mSW4myQxOHa1q5Mr
KqRbPuZaNmmBBiCyWan09tNvjy3IUozQx4kHTEfXqosbfV7aI2JrSOmnL/xhG3Q2B3TV5guNhHtR
kijn57UOpv17m/S+CzkZrNF7uIxefJ/CpbIUkmOYCWfgg9N0pz/myZY4WqilVtmGqdRmC13ORy67
baPsVu9a2/tbjvee2yOQTYGLxufPig78M7UzG/WcmiF84x/Ohaj4474t2ixefug1Jc4CHv8vm9Py
TOhRtV9nXvZvkSQf/ESTeOI+urV1zXlMDZNEaJgvYegcxro6qvrxvqk092BbO0eUo/g4YLt1LMY9
AzadxD2dRcHXgHUWtV2jCbQ7AU62A2tCuR7f1O5O/YmixaSEThhgelW6luXZ3dxg/IB4WPhhtqav
HgAuYP0XqTWYMnxWVHS2RniIzmyBuq46b/sG7F5X58OWpIvijIimfKTrB113mGj7PKyx8xQip0ju
gA+i8eSMrvQeQrCOD26jcss1uALnOxjSV59vASQuaAMKkWKEhlm3C5LwF78fAeS8vqzPOq6i/tRI
lsf78QiJAKYE0HsDiGWj8PcUb8sSOVgi+SWan3XgqSNX5pBl1kfHuNCMpwKZNwNynR9j3zPoCtio
5hSLbuius5KL+5K2WCbP/dYn7pNLvB0H9gZCAIUJLcKQgxNAhAXZqg0plZBdXZHYARPZOi84eeqm
A9P1EPo6z6JEbf4lvAVwfG91XddwvxvkbDE2JWtugNA6/DpG0t3ydSNP+G+jy2SCG+DY7BjHgWvA
Yl2e88ll57oEMwjl8+F7jcwddK6i0KFJ9XWogmU9p8gB66/rbGemB0xww9k6BIeP3barq6F8+b0n
fvphptF6zn2pD0hEZB25qL1weIxFo8Y7LrUeYaGVICJSL/CCsxQbZfVC9p/AW2WUySkpa1pgwvUf
eTLIfYLW3aaHsZrJYNpwfvwdR295MXBdn1jZ7f9hEhfcX+tdnEGGHZ9WIdCA96RKk52mtiCecn9s
nJLoICZgS+YxHBdiAnEeBpIC34mqQaEeUz34X7Mu9rgfOANN4RiZIPrgxCP2foSlMbxt/htyC6Xc
rG9Bu/9TnemaCwbTts9maOs494c42s5TACuPi8w666RO8dG0tH277raNTxUp4hvpxCAyj0hc5XaO
GjX95ElloiMrUAIkpu5AWgZJniUHYkX7+uIf+PG77Zi/szz028scpvUjJuK5utTzvomzAhMGFNha
aNolPbwBVc0gynz025aicaMTxDzRDAa4TG4Qn0JMaP3JOsI8SSj69CINZ0nmLTCEWdhbf6dLa2Z5
W51FruehncaLRltVZYJeqvrRhyPr83LFIHxNyMNCdLsP7Z7TrLyOmfJ378h1Fao1g1LgguZWlwIa
O1idbA/j6snSLkRu+mASgLy0rZ81ik2EQ/Ua8odJ7ygi6Wlx2dNh/tEMc/W8YVJG+iL53B75v/35
YG36VtdT9LzzuYcsLZOVZbuS6ruxnf+LzIP2LQi78WdVej1Ci+0Ijteb0CZ58sQGxopUaSGzBox7
zMCi1HEyBMb+FK0ft+e5o9Kwc9EXXg7rDP95kjf63NlSD2f6DsPwwluok8Kv4607kxCBGEqrfR8v
vhO19hKhHFiyRVZxeMb4s5Tv28pSnM9BcLsIBu1+5x/mzY+awdT7RbdsGl6Ucjw/V7U56vOYREt6
3htKS97WcpMfQRPwzko1lz/aJF1AKmwgfkLroNdqiAf7qneAwcJWJvw5V1hFThOLHJwwwwnvOifS
twVsrc7Kep7+Gep9+1zCAT2D/LXIZyIdvxIBMCNiSMKtOcOiW14hvy7dkyuURFekVncgFLCKQMB7
d/iolU0/mj0a/6EODrqnYHclIuUeh4O/qa7PYlWDpYWuHPGuTXyyrzqcVH1FokWHod1AqN/X+EZO
MFGvXyIz7b89NDc9oZIJu2niqOkvRFwjHyk/5KIvo2gJHsSul+XToIuMzyX9W8FlrjlY7vdBTfKC
MY8S4mkRG9oY3/RYTUsWmAboyN6tMtZfieDl2XScaPzZ41n7bVBYf3FSEpuzoSJMhleR1uhrY4kF
yKPYjOZDVMOGjkqscr/Wu7Opi7NN9m2zBuYHUJ/wFw0Tn+Z+ssMRVU6ngeVqSSfAOLLGItow+3JF
sLSanP+r+4qVCFRMYVkkP5S9tj73rH3/qS2xkFB7DOk8Vzx6f9rBztVJ+PbwQSs3O90h7uNLYIAY
TwtVIP1Z1Nqr88jq4Ad7BNIAwLK9/7Yqbbi5143LiMJZ2OsTHhBFDvLoL3WxArY2T61q5LfatF2b
Tyr13KKN11l9xlM5RPxoArZE0Iarr66nA0OCUO/+1qVBoIPoPjyQTpnt96Kdg9SESa76iiKIaoQ4
DGlNTwytO3nst+GLG9ez+dvRNxycVgENlxl3wSncDU6tUHLNkTzXQUOGbEq2Hil8Yhy/GZ9E6/Ns
ZppyOYxaUfCfHfwIq9rAfezxPC9Trw2+U3l8enVTDheSfMk4Q54X6KLkQQXeRVH/0XSVGz9NUVmh
Sai0VxW21mDlbupE97uzjoBCdTx1cDXzbTIl/DLMqHxDGFJhMAdErdwS5RFEy3A3dFS/5NuQVDZH
41bXyElG4KptrDQtuWMCCuip2Pm2Dz0bE1/XD9dJKNBdR+xiMPjQvLndauggNJUuYgeOZgo9K37l
/Fi7eL5KSPRfxyKByWIw4o35rWqZMGQ9vW+bTLc7W1vvv2ipo7KYwbm/NMeCmIg7ssZBMcbRjYbs
1wL7dYR1xNZBDm8Yvk/IZqIC60L5H5mDaHBuYTmvR+T3zSUteze+59zc2pwxW/jcDePE5hseLloh
9vb6XDEuJpeQH/6fy/c1MdfqWF46BMndr2UmEf/ErAH3fJLx4F+B/6t7HPDOeod5NG1vepdjzKLe
ssf7QI3Tm4pAzU/+kADmLU3i2QfOzcZkYTomRXLziJ00zIF3DQlo7S8sRDWuvqqtu3sUyq1FfBku
GNBjELUzT/jQPnkISXveQNCMAmN+eT/M+/xUa37+8xGt7ldIsu0tTUT6c0ZpAZ5PIpBywaFdHh4E
ie4/OadOe9IQmHUO4eOJc5taSAzQ9g7llwXwXic5v8UmcE1OO47FurkOY3LSCOQMAuXF+AXoegu5
50kfnThYvHxo6S6ZscV5uoKwB7/6jAehnEcpmADydILuzQK3JZbOr33n+II2A4RNT2Ua5aZzw6cO
rVf9tis+cUNfdb+sGeoT+dRp6w0v4jAzZN6y1+lFOFLeEvMX783Fb0kInyN9+2VKVYVJ2B31f1bp
xjxYsF71wiyy37ILkpJBeHCVe4FiZQ4JIj35ryBQStOPHKG+mZak+a4W0wYnUfrh/H6A8zJHtRUY
cMkI4Xz3psnZHvfOg4U7MJGEz8Bc3XamNSAMPhzVHSJHvmWBiCMpktt2YvBoIE6q84WJVp5a02iH
r2lMXxsWM2BqCFD3inA5/SFQeTdnvQY8N2naWSSLQux/1i3duQPbCYq5QjHDQ1Xq6p8zzun2VgkH
Tg6DUS9egzrZUYsCCpnXQ6zbT4Sz7Yx0FYXeadqOqL8EGtFTUenUWUhv3pclUzbeXo+Vhmom2FL9
0ExAFT4T5fygoJgpsQt93Eup6DfznuD30H8iwF8k44HRmGDUMdqvBwUh7qsGGEIa4a9BMF2l2big
KpRvX/x4DwLwjjD9Pnid+2tK5/ibQJG/3va76UdfdU361S8bROL+0Tfpo3HHqnu1h7ghU4lMpouP
vBYtr0AznI0+pO6XQ4IgPc7zNKWP3hjDIwR6a7+G+EmjZ0evfnNh9Cn9wm8hTGgkSjcHPMspZzba
qJL2sQnBnQqzRtuflKt2y5Z6HDmqF+UOFL5OrPil5y1g/OS8vTRoD/tTJMcVmcXABvy6AxSpnEyv
oTwxafR0tI5Ht52Qv86kYFI9B0Zvb6kFLFwbU8t40G886wSJng6OUmfxvCsgL+WvIqv43omoWiej
mC6iZMxcDtzb7Io/MFc7HDcAPlrJ+5JXMM12CVaZtVOfKOaXcRoy4o75hEk6uvO/wzbCr2866HUv
5tQP/cwD/v4hW9OZE15P4RdrXMfB0zIrfsdgIaT5ifwKpNJj6o/LewcWe5x3ukhuT2MK+IYDo+my
I1qG7hwgSdmRXN7WGhI70D5xX3MJblH46Y0AShkjrtdfWmcZ5weztfLdm8d+ybal2Z18tahxYV4F
2uQAnPrloGnDOVNq3otiGKtqvDfe1NQPQTJuTKpiQ4vJV8P8OUizPw+EIxDlNXWKFFXbqIZtcxkW
Zu50v8f30XSfOJvjK8mg69skamRCdhrHXyaMu39wjsk7LTRA36tfIrOn6PTJd8P2pcPh/GoGpefC
wkig5Fx3/61jEIbbhtZ+CzYuIbhLoo6Yjcyss7LzkTm767KdzbCI9BE40ovzNamXn7wNE1cpqz8U
uGdob1BMoT/6ZNswRewzsre9CpN/lU39qmjk0toMAdwyXtN6Ev96BxlrEXWIJ9gg6dYjIndqxgje
ubW/V6T+3+3CHXHjrqPlHBxT6754O+d8Bl3hz3dCruVxaZGm/0ANhdnB3/vk3aPheH4ZEeNpoKrY
M+ArSale1mTnkF6Sjbi6zSbhr1q2TXwB4oAVU9Ui70W8p5gXSKrvrlzqGolpXLkF/YFzX6BdRSS3
4LV8OMYDJqIhK7K+773U+6L0oq7loBAu+VPJH7VLUzLIKDe4T+KeU1bMavmx9Y7vnuO64XxnYeeQ
5UOyHbWyi6ZfHhfKh62jZc5qYnBE4Ya1SK69ZMAvcD0FI1POEJIBVVYqxt8yoiBrItP/sV2yft93
Z1rvndg1d62utuBt9MJxD05lv/p/qziGRQsGH8jfkBn2Yzt80L6JjGbnfHB85cjJmwEP7jil52MN
Wb9Aam3dnz3HehLDgllfa8cZ/pLvwTq8u+78U8muUWeEWaiTm20DyFd0vYdM6YP7naK0pX7HdWM+
2FNw0NlkT/P94PZEIyFcvDQzt/HOwP6bYkNjc0etHGfUYSPGckWC2Llnw3xuUFh+ECEAuRZM9fQn
RpmmT0mbjg+xUHRmJ+UKlrMcrXwA+eApIt/WLllS++FPasKbb7tMZHxaoEfq07wj6sBpLY/tFHS1
RHV1owofE5pmbOGVC9NlrD104VisEW4Y4fgAKMtO1pcmN+M9OPoKlgJVxJ94xdt8F2/mwDXtHtF8
jn1k4VnpWjFdBMNaeWPxU5lt0BbF5NTMYOTVqz+S17G+1wMmNaBE3+9yxwiO2dVRAWgVf1Dz2PcQ
GOj2J5Qk6AeRyw8+a0HRLYmzFGNa2Wdykkz0++CbJFWFudF9GOOgxxPVrP52rmW6iiIyYm+vXWyD
ie8r5KTojk7j79lqK3OWG9LqT5ZxksfBhfkAkh/VT5K2sHjxUwiZw4Te5EWjm/52R3RWJ3TinXw+
3KWbCidKUHIxlwQBX24wcEIP01au5xlrzHJNHCB2iNsDjeysPZ65BaXrktMfolL0NTuCXskQjk2v
ojSsIL/bR8hS6+eWHe4pjvVS5XGtq/gxErv3W1iSiuFRNxNcwJXsfllkasZf7RIvfiY3FPH3N23Y
mFOCAQQCwpdseeRUeLoYMJLkunimaZ6OyVN/WJH3N061Vl7wzcgnZ4nW8WJsJcMHJOHpO2FU8s+g
151IMzTNASLgYabsSw2yZq0nsPvUxxsXNBqqQbKbIDLNsBZgPoKsrcCYFMvimXw0yvsmKbigkd2F
BxXamw5esVF58lz6unkkdPnQxcLA2z4v7BnnYRWkbKXONHNmUnj4j8qeoLlHZrh9pkEpnwP2DVbm
qtX/VZEbf44Ck9VzkppZXY/Z1V/izor2hwsOcXwc1Wb6a6L3SvOM4hnJh3jaUgaFNl7umirmhuEI
9D6sR8Zt1gUdZx0jP4cv9+BKiii700L2rDcEF8esgZPjTBjegK/lP+Vszp8R0R7b3Qp3iFBw7X85
/cCcSBPgRJe3WiJZhHXXMkQ1ti7oUb0RXImQyJGYaR9ncIUhn1xEuTjZRRsUrRc7IZj9Ef8ebA1V
5234gphhpvbI7YCntOhiiXpwI3RNXCMHvcilWQ//R7yin8o9ZNjdxY3i8ndk+KjzWq7kG8G+veAR
QVi1WkQwt+wblDu6H3Z9F4J8n9totxP6Bp6lHvvbMH+vm83xr4gWyRucRWjsZQL6nDgU+uQXjmHx
BTGF/5uzfYtuyqm2OoM1TvVXr3bXESU/N7X+UrdGwd+gKS2Lpre74RIKZXv1/Mpn2o52VkxE7YPK
HcDxTzXVwXoROwsXDFal+qfapzIFJ1+p1le3Dscl36Z9e2y3dkBdihSSBUrA+z1hs1AuIlh5QPX3
YqRHMtBytVfHA90+AbB6V3/sIhdVl8XLg0VjaXLif4aHsBmm4IWGiXo+R84NjFm2VL7ygYafqIr5
fk4HrBhT2+7VAAv0Ko9fRWmhPNZj04h6CbDHA2PUvtw3sUr7InXRo7W461DeE02eXDjj3O3q1MhV
kUKkC6cjWPk7cvSdKTqc/OqpmtdBP5v0OFZcj/GBVsHF/ABxoXG4LCvG+ks/l2X8xocagG8x6pSZ
KV3xUSpo3Gz0JEtvXNdpifRu4DBOawSCu7tiMt8QCzyWvhPG5wGLw0Pb8tB/iV1ykq5s68jx2bSQ
zEWT55SfXWtX4NBBmX8hsoPjjuVrthcHUlfcI45n3IyGVpwRtnc8SI1sn1blGbSoKOLf8Uqh9eI5
Vd0bI2j6B4Fji0s4rtYpw8Dls7cSB1q/R1Nd/UJVFO/nkeDOkH2CJj78WUHsn6f+/8snuXiC9w7I
/Y9vxtmcUM82TyBFs7yn16HfMtu3yz/r14DcQEKo/CciAnmApoFfWzK+H2c3XMfjXvEqV3kXSPkq
q77BjxHzKn/jdh5Q/qMDqJ5qtNHJPTJyKfK1xXyKNBLSNi93PT30nWjKDBwv+T4RMdVecAoyz6x9
24x38ey19b3nS0WXJiMGdhwIJrIyKTqXp6qE5c7mLljG70a1vGW+3xBhSTgapQfh4GpdAHYn3Quy
XLL1I7vjRdn9sXqhKE5x626dLeAAgrLoGwPCPToi+aBFXaE/mXZTPvGSIai4rXRf3Srw1mt3JEwu
ZZxwREQhtqQIa2+SL97C1Z+KUUWPq40xGcSAARy+nomfTBsdn3IOUcctYPJp1osSzi1tXTYbv9n2
155/D98KvgTJCzyyj4BDDzJzEQuEhaBnwxS9wAVYDF7guJywoHundUZXlUWVH7QXxDdtcvZl0gcX
60CVksA1zBc3kYhpp2UX8hpEpQzOm6zFTS0WNi9am1KhaGuj8eXoZzl84f1V0V3pOcbeYZsANO6C
9aWO8c1maqw35KF8iUzkhFX57uitT+QB2eQ+Hefhudqxr9+lOxkjiF3ag01C7glal7L5d+Brne8g
N1miAKZS6b72TpiMJwLV2oCnrTm6vNd1qPIZEvX30kPcF/HiqDmbYpAkRqyj+rLgArC/Ji2ouZBM
bG1RIgWJLuMG2XUdtzlmcqQM4Z/gisTREdPGlLuR3wyXbQ0286o91UZY+br9W2xI7edfEfUJ9gQx
PyTKVu7F1ahcT+tRwU4Q8MDBPlS4E0GjJm6evkX4crJt5PFBywbaA4iuQ5zsOtHftI6rOat8W8ss
mffJK3oCrO9syvGZoa0k1DRkWp65v+y8fCxbdUTQVHQpKYamAENWte4fS1smXyoYHo/RAQF/7gaa
Bm8PGRLqZlVjch4Ia8bD0YWLOYVlPP2CCYG0T4dUsMkGNcJCvhwJcsFc2F6Rjntt4Yv4ALCJ1kBC
gmEhLgjLqeKzN0MB3O0IZ4CuBsSmjGCtuwAJIqbLp9hIJ2vahbutJOcxuLMH8vFraPvkL8wD1itA
oaYqhJ2sKA7V7x+8xbCJWC/3U+LtyruIgeRZ4hO24H1CbageVWp2fV9N4faNF/zWx7etVdGnSv0V
Wuz/EOdK/GKTs6MASxieoxV9J5dGgttpbHpZuKnS8N1Y6NKLY5djzmxVlkcxC8EWxeP+qlBE/YNC
T3MUfzfnEfj0/Hns29Hw4SJmYcO6gZFkq6YXOKqJ8dCicLljcjcJc/k8JydVHpx6IiXQIcNoM6iC
yo4Qtctt4cltTQj8iaF2/76lof4qJm/5Yft4v3aEEsn7CbT6ISYX7WZZNVhtOmpTUO3GpP2DbJXN
44Ti7dOv52RgtFTeiOiag5tHPp5sQYJVCa5JuUp8TYyTtPkuaoxAqSFno06QOlxGZH0EODhTgh4h
qYZXasGmH4Tb1m9yb50f3jpA7/Qxt8kjSVidKIArtzBD5p48xo3FNkK/ToDsyaXCT7Qx8oi+9M31
xoHC7CGxB11HT/e0BHb87VJ2bIrVBsQOEJ+AQzxOVBVdLG0dKbggAqM3vUcpCx53z4llKf22oLyT
uGTKNSJUqAzfQ7TLzQUswb7H/TF9j4KWkinhqfqX5tSzRQcK/Xty0HedkBRX9kIGvfuLR4KcUNYU
l70oNvaFOInglo93hAGtIXPbFku6LssrrS4zEmpxeH+i6RjYRmDjhlzFZGfn1RGPXyVZP6KYxrV6
lQRG/eUyj6PcWbvdZ532BDraoet+D/B1FsH5FLPXHCZAUydaiK15U4iHDsEwf4w4VFHCJm14jX2W
s6xGZQ+E5JO4fIpm0igy36vhNQJbpSRSSMKLNDTNemkrtZVc8yb6TFzP4GYRffhSxRW7kNek4nMr
Yx/2X8X2SyO7qnuIkK38i+JNfi7OyLvc8279Hyg91px8uz7OCEKqv8VKNdt1kgfujLiK06uTCt88
4waj1WtL7Yp60pdiv08iNKYMjxuYiGppLD212kY/dmNRCdg11eWlhZV+8LDoyfNIV4rLaLTcwGPs
j8HlcI79cZ20We98DHdpHrUsrfgLTRo/wJUuPS/hxKdwVgUcjSuzaWFCSZDIQ0834/NQlQRa8PS6
Hy2nxXBBoEWzkyPafXlro7V5bZf9+OPhbbizHh7KG01O/bze1FTREb+HB1akBNg6LaPUz4KRKeBu
iKbARYjikDAXyLqtLiFJDHDyYaCq3AbMlxdw+dr7aRdr3lWwOcsZC2P0dOiqny8RARA/5MpmAcg6
9m/INwdzMiFfHI8BuQQZNybZGqaMjjfVreF+AkjY0erODqlrlRehZVmdnZWHbX+vrhVIZeG7FoK/
kb0XMLhs01/tJywJGmWBPmkT2YBt5yi/9GsvnLPALvDH7ToR3QXGF/+txxj2QCuR+1oebY/AXiXr
560wekEdNo+MCsGQhvcHskqK3ckIeRlIqgqw9Vc8WrcIlJcpRbBf7OMWHmdc5gMSWWw0p5Do0V8G
5zwoehIuv9Kor527Fbzt64QxoTnhhZbPGvlwAyk0Bq8e2DgP3C4gB/xdyfIJ46HE4NnO6cvidZ29
YMikfde/UTRoaaavjqdBqtzBT+si1N3Em+TMen1JTWWrYjcdHWILke/qyknF8JX2Hk2+PJkdnUE2
aTserZgQETmgIqkr6DIOJZ2Iy+gHIUqe/4NF/c0SCszBjZXtGLsfQmU3Hr4eORMzVA01Q3jLiibQ
g8T63c51+tJw0xELw53yM8LXNd/Luqz8wrExUATYhBFFTLiIzPHcxm9+eXho3cVY9/RUzPGrricO
/GVl3nP6CVssWTgjRzkBiSk0QdpVIj/acgRw88f47EJUIXYaahFmK2QMgKTrqjfmNWY6o1wPj9vC
iXU5QrG/dB7H6Wnb4dVM2MjbND0DQB9b1ACSKVln0iIAPm0lLUoPYnS75eZDYar8zXoTx0SBhP4L
3zPXShi6VIVhpN+/BARxfS/VtJC6UAsE+IfkMDkT16Xne5dl5q0ycYv/PhwlYiGcVNtJNf8j7bx2
60aiNvtCPwGyWEy3J1PJkiXL4YZwaDPnzKefRQ8wY1HEITyDvugGjHYdkhV27f3t9aFDvycDQU7M
z2v56tmx99j4k3evUrrxbmVuTtYe2IbSHx2n19LdNGrmiHpHAk4bGjX9je1g8VUJWu91RDU6uTOK
6zfVkBAnswxNxM5upg4ceBmQJtM8J72DC83+q8su+AHIKLDO0ORwSRzHZDS5CcFDcBWrKD94QamR
kje5gx2NitofnyHIaGAyTE+/WArqeRrx6Tw72FVZUZTIbe0gsxShKy6DxoU6GbULdDKRd5CTZaNi
Q+KM6UactNlHmh3axzFquyc9zWt2bJTsNTL8YPhcyfmqQuNIdwOEAQGZHadWf8t256nPzEY6KMxR
zzq0a4ahHX2PvAkdoAjZdtxRZ+K+2vS3nj0gmjQUA0wm1bx0b9q+pvq7GG+l/0pK7rN4jRbjHVn8
7mur2Ui/ubJUH4OmQKsPBuc2b8zQOHojNTmATT6NaJ7uh7/8stWGA1pxmC8zLEPsJjQg3skgBdNA
CtCdz4YnglcY7flzPIQsnFBmzWU0c1WlLhPIWzpzfLGLmDQw/wl9oqMR6+AkxlB1zrkT6XeUaZsM
G27y3h+yNkGdQ+baeGkcu6t3RatXLASEQB6ZBZ/DUxJJ1g+TF5bOzodSZexrLZvbt31CnKPia9EX
s47K6VRSeWkf+anDx4pzCiK/UjokU01Db44TfQYIKznGTF6XQckzlVP9CuuJclCS2MXP2umsaqf5
ps2pkbS0bKDqQEQiq0Zpdv7sirCPdC8Nz5U6FJQN2grPDhJDev0gJid8IfdvGg9MxARYqDBb76iV
Bscb1QBq6X6LzJr8pVH6RzXuQcHwv3blEe4xwILImmDg0cgI3Z93S7MVmSRysDAdrOhQdX0TnWpY
tgF3raB7EKJTZ3qAHdxPk67Yz74nx5d0XoxkKiIuvEXumC8qkhC4BkYR3/qVneigdZz6S0cVdDin
NNc/pJwN+Khl+MH61KFyTom2/9bAhP4PVIK8k0oqYRpZtmfvfYl6+oYWNhV0c5EPLlgi46aq8Frc
0dGCTGIiyGK+cuU3vmnkRj9rSDWJoBAhkdtEX2k9myLRi2NXdSaIG87mfU13kQuBoivP/FkQ7+p+
oF6QCLNQDzotRenJlu34LbF6ktxTFzj+QXAZTr+Rn7WP9PbO2R29IoTmpqfoF6SF7U2nd6SUFLs0
CFEsw/lOOU0kdN9rwXw+gIWmUSLp9RcQbOrzUIvkp8I8+VqnQ34fSH+c+0U8dlDDG7OfdOirc2uy
RubMgV73X5AquNhRkDGH3cj5desw08fbRKbJoxJHsbGfEAhHO8NCe/AFJIZPmxsGxLSlwWUmhT9x
aeScofp8aIai/zhE0dR8zKnf0TDlVM1rSnoSkSgGsF+QXPT2GT2ZXiILytgpcYO0jF1Zcge99Gqu
1N+olKvZXvRhWdyR4shvckKt6VyhkxHHQPUVehnQdEHnSYfgiZBEfNN8j0A0m9CRIN5uUMNNalQ2
cHSwfNiVFJpyMsx6EZ2nyRlpJcsS4ujCVB3mXJBJImY2wOGUcptjF8hrrfjgZDJ+oIumiu76IjHQ
BqkpKqzY1zNkw5H0jwZp5YJospsLoyX4xSfwZ/SsG1poZy6yGVPfI9TyvoPe8qPHojWq6IQHhsiO
lXB65Jm2KB9wbi7LnRaq/Go6bIS4ETY6cOTadnJOtDQJbsiV5oRw+BKhmM/qUf3S2IXyi4t5xtvt
c+tpNFOJCHOMKnMHL7INn0t/qk+6P4ztMREDl/9JdDVSWN3LT8jsokcNxBGMqDwvpoewLHX8Zumx
wfkNHa6fPvwPGkFTacKmd027C27gchbWfSdCz9lN1jhoh/8Rnl5J5LGpO3kdFllamhUZrB2ZJcce
HPBwQo6u5vxVEyqFPCrGS1GNmXVMWk6sseXD0TER9xtYzxWCqEmAA1cTrCvXlfnP/2LiUg0dqfkU
rQspWsXeMNcRiqDkFVw5t6jQa7hEC/8z24RByT8Lgmg0Y0Jp5WndFj7CwYN2dAxNYT+MUGH2JIus
b4o3cbVwiAMpciNGywnM6QCM9A3s5hoh0tLxjKdCZOHHtGCBKkxpMmdq69bW1JxaQJjwscPufJ22
uQK/NC2ocLbQZzsHfcGhVHwyuiM3Erf1qmc+oP9ZD7g28j8oLqkE7lNlQif29UG11bcM+V5D2Yxr
0NLMJKP3sffIP7p912mP6BrssxSaspfUZk5EXSCLENwc09qcDkUflztcTZ190edbbrxrUwte1//5
ITOM9K+pBWapsiqTl9ylKdg9dFe2rYW39Il2G96sq58T/QZOUDPR/R3a1RzMxJJV65qUks+6rRsP
Jry4DVj16iiWtHhbuo7SbfE5OwQrrVbr3GCxZSVRJY1L3lfG8fr3W500f42yQGLrjW8iyxpat6Ab
2sWawj/aFIo+g+DKbqIKZSUxX7exHlY+FV4/Ku6lmmphKLx4NJzjHXKOsnUtQIhHSvjNQxv3HtQ2
+v2uP9/KW0QciszGRL8Epn5BPm+hLCEQiVoXhzpB42xj2ie0k9TR/3UcwWxQdWxvNBi0y80myNjO
UbUw+6Jaf8gngXZ0GvyNOfEeqMsohJG6tGiOfIeahdKIQtxg5nlwFk92XopPnjMow80URsIlJeiJ
DU/2+fu/Zc5iRKVKLARUC3L8cq4LPE4sQES1S4jQvgYG1wwlSuLjkJk+LOUZ8h+bOdg3T4gN4u0f
h47F2BZuCY4JbFza+OEsVjQFGDrCwsltOsXU3BjlL8wlqThcgItM5G5nIUR0q5Z47EKBwCy5pmjG
TdvSp3CKVafkXuXRTEy5HmCLkVhjuqc5wjMuGX206AlSAKAUXW3Hv0ktg4J8gd57l9CLnx7xgUIy
mwI7QTqYTPLFqia92Ng+309P8NYcDBIJjcS0ZmE7qDlJHoahGN3Ajs0XCFFIGqZAfbo+Od+vt3mU
eb6wQ+OKtFhvVazEkvLGSNUKvkCg9M1e6QLh9sVUn68PtfpAjunYjoSdCI/p7TdT6VGdbN9iKIyy
j7EkSTtrCTdW9doD4W6BdZxuSpOc+9tRIEc5VeVI3AVRF+3H2oB5MHGpo4lhy2ZwZQGQ5FRJs3Lr
sSjQvR0KsXNGA6M9uD4XpHyXpD1gqLafWUaQC0VwB181+N47LTpckShjsLGxzH//YhHYDK9Ji15V
SgSLDYzEapS2shxc0iUK2cSU0m3eo9sj43Bblmp0MPV8y3185f3aJAMNLMrYZrBsfvvQhVeEkdVU
oxspIV4eZp8crartjzq8m3//lAw1GyRIrDtwkHw7lG9G0ONj5mYkhy9SDC19XpR9TV2mGyOtvsm/
RlpMmqZUYMe06eg2BKEfkXGZD5mTj/TKiM4twZtQnrXN0/X1sDqoQ2FRx0FHJeJ4+3h0xnGBtunw
qNFx/GDF+D/TgsuLndHCm2qt+D5ShP1xfdC1zyc58yQvVdrqEhROA5tPfSfuXZ+ml5sypdtKkbRA
kK2uNl7q2lC2KSTiPEcToAjfPh/Qaa6ofTG4vYQG3suSbqSw+68demfjJFp5k+goVIMKCGcB5lNv
RypHmWedZvZuVHfNI/hQ/TTiGvKJKm95Z3s+esZQ/Xn9Ra6OiUcQ3WecgUg1344ZjmQUtblS2qET
TikA18ltAlv+EA4Qk4ADqHB/RuTl8nJ94PcHva5pnAcY0arm7OzxdmBkcVkMEKnk0DMC+qipuyeY
X/zK0zb/T4dO4m98x/f7NgNK1eCcxeHDXLplVSy8PhB1CcReqbkzApFL47De+IbroxDSEjwL9u7F
bNHqDKzj0JRumg8oSRx0/E9OZIqNh3k/KXkYTGhtjlbx/rNppE5l5zWVW/WAzBDy1NPZJJ/YHwKw
xb+vf6qVwcz59MaOC5avYS8+FYWu0SrDoHEh7Si3Db6Dp2Dw0odRLbacluYp/vYs0E2Bly9TcXZT
WFpyOb1hUFDwarco6rL5BaiZW5Rox+QBMiEy6o46ZHdD14/3iHVRwk1X46i//rgrnxD6EcuPsx0X
uOW1BPTj5MWkVF3DC9o7tWlRvtCA9Hp9lLWXSrTicJvDOMhYnnp2OOX4SuWtG6QiOHlT+p0e3vRo
SeTH10daWWnz2sbl2+LyKpbPQ3GhD7TBqlwzmtRzO9h+RA4bCjTl5649w1pt/t1rmjshDr4qVyCO
vuWZUOS4KOgwCly1UoZHTgNwQubk3ApadE/Xn+5PALmYMhzgnDss6VnKOu9wf92Kaf0LkMRAQ5I0
g6Y3s1NdRfGcfp0dbRbypjaq/D+aZPvvuBCII/ug+iLge2/sZyvfkwkjBN4jOnHb8kRC5DyIUswS
BuS9L0BrqVjaYa1cxhS9/fVnXvmijg5pmO0MOySOwbePbFlpYrZh2LohQq9bpS+MT17ZpnQA1iSK
4D9iDnP41yElinK2TolWBQehxR6AaCfLkjCqXbwlQDoY5pEybH1Q4Z3vs57e9evDvV+DDIf7Iq4q
KmVEaxHJTD3prqCxKzfQgtaFfEHbJ8+6Mcr7b8YohL2zU5lKrm7xHhMkxtLrvcoNG2d6gLNjnxPf
QWc9M16uP9ByKL6Uapnk6jh5TOyyFueCUkqQ/a1CLb3qyps612tEq1Z+8o3wXwOWP0Ox2HUb2KDz
zquRAgyCsipRXSxEsgtByxc6Cfu5TcvfeH/Lr7QcaZ6nfy09DZRDHDc5zhRB0Z/61jMPUoHjcf3V
Lc+EeRR6alSu6Rq3ruX9pItGjZOi1VyNaATUqmG+6rpjucTs1rFrtOgIDtK5xyylPg7ADTcW28pD
YtGls7Y14hSuYm8fMsYjGdMiWJEC/cVNptjtJZz7Dq4/5HJJ85CEQ3iTYH1DflNdTEUoXqYM2Vnc
LDZoVk9pTA3hd2IgEyLwxgfmHy195vH+d4wimJP05bx9qnZSiIY8RXUpDKrdPp3i6EtVWYDorj/X
yrznzREH2Qhm1HcnQYfwZ1QyU9DOgnkrbdTRBFypIZFL0w2kg43hVj4WIlReIOkwh/6wxWFg5CUS
cloRuDYbdCWVUXTHx7Xc6w+lz2/n7zOHt8dGz7VDqBYOeMuNQzRmxGUWQR4rvnZewzwLSHDIvH4p
CwU5mI2tW0hOxQ9OmaxHbC9KIThuJ/CYSFk7sVf8UAN9YrdWePIdtbowt7V6X9kOYudyCkbsD9hW
6VOnnveUV1mjHCDrmI8Tsh1SN4miy5PZx6HzFSLzWH8LCtEhxaa1QFAUw+HkZvDUuN2DksmCPfY8
KjJyxJ/jxvm79oFtLNo0lZqHRcLi7UQafAGABlypG6h25E40IO4iJclJJtB9dv21r6wR0qa8djzc
V1JJUQTSApD85KpD0H22sK5x6U/rD61si/+GsduwWZ7PmMVH1ikd6CyUOT+yvDDYVd9mk8pw+PMB
GJr89DcOk/YnH4uKPdRb8QHKB5bPKUYl1x/0T/D3bmiDqwo3FtKgy9M2TfyoLkuUV+R2feO2yGT4
BT2E87FTbGM2WbWB2QWt/2FqlfKLSNvyhMTffCm9XHzumy790JEyPF7/VStf+k/+F7E6L+Vduj4d
NM0PY4n/aVAbF79q6hsIIPknxHTRxgtYH4rSFtVXc87rvZ1UjpxgGygmX7pRgUXmFWodI8zucwWB
yf/DU81ZekESiP19cTCnnSgxVOe0BGlCGxN07OaQKEHwkRb05vH6WCsTWJ/vTyYpbonD9OKxypEQ
JKrtyUUfMMWvPrHdpwExwX2bgAf6KcSobBxeqyPS2jhnnnT+tRgxUNLQ1+JscrW+sGi6hyWJAA6L
l9YnD5v4W5bUy3QCGyPnpG5QJSBqe3d/qzulsMq4Gd048MVhELRBdgVKKuQZKaJR/6fq6OY/Rt5/
xmROshET8VB+XEyWAEln6htswJmVf0QcQoMnauBz3ifh/+dQ8/HzV8DT5NSv/c4e3UnYUXjMcB14
SmO0QTslUcW4MTVXX6aBp6xl6pgZLmMCGMGmHSADcZ261257yP7nVibJ71lHf/GnongFiFtszNG1
pSdo6JLUsCkrLY+2WZRX9C3ZSoP+o4cBsuC5KaoQMBJN3deXw9oGS9reZjBpm9ZylUd1ReN35gz0
7QuKFH5eXuhY1OicjGGA9UQ/+GFhT4oWdyNLszXyvGz+/o5QTyNlzHhIlIn7MrVQPzkjNNEhcy5y
0NpfXVCjKajMPNsYWlsbe67hstjwtLWXx0ppFB0F+Jiv2lVVzkneeB2KxjHsDvCBI3uPx0gwHDKu
Rf3eRG3sjrS4RrD3PecGopat7VR6AYK9nUkftjXt0oAhx8Gzd5VR1rgUTaKnUboHBHS8/sHW5gZZ
IIIf6hLyXSSeBqmnjYDP3DKxk1PvKNYBlkBC9KjaG3N/beMioFAFcRz71vK+pHawnWU/TW5XlePJ
z4P6gk9OflD9cbqDFzKerz/a2lqDGUgZkCDfINX7dkagDNZ9H+qr2zmeI06y1dt7tC2e/9jpubDd
1JsxE1pcNx+vD/ynXrQ861GM0InAUU+kvBjZ9DnnVIgXbq4MogA2EcrvlYP9i9tYpV2dJToI+4RF
Vxwe+yoOwB2UdMKgsxyMLz0chewDDSixgCkf0tnk5bK3DwVWbRhbwhuITzVt4OolL7voUwoTbYbn
eEVLL0dQ+TfI8adPEeRRNEqjYSIhRb0mvzU+ndl72pOan1MzTQAkbCRCBxppypexjyyozHY5INBv
Yd/dgtHRMQy6/mJWZgDZWmhhDqcJUfZiWx+iDOrfvDuwXmagWaElym0UB/035LZRcqrbNixP/z6m
ZpEiI89Pyn8ZdxWYSQRdo5CBz1U4MmWRjUw7doYjgldPo2+1I+nx/zImFWhpODop3UUAUvlkh4eK
MUdpeXwEDUFzw95wMpRheO5UZ2PCzWfUYr4huOCoVHXS79Q13s50UIV650Gfd/0U04ad1+Bfszcg
dm8JZ1aWlCQ3bXBFMk3igsUHdEDD0oOWDq4E/xCAnFA1BU18ik0pkNYYvn8wTXdRPUbfr7/RlW1K
StjKxM/8i6Lw2yec+qg2VYPanoAvji+EGY7OEa8evTt2whAb5cu1ecoc1Qypwb8hH/d2NJkOxVjS
U+WWzdQCO2oggspQEcPBaiYAJibk8o19eOUIoYRhMEW5vJLkWUwZOw/8Rg/KCUUSfM37Jp47hc0g
NpE8pt9hZd5bmaUP+8xuvI0ze54dy9lDuXQO/zUDM+DF0ODRMrXmeuqyp5QXNv/kmDYI9CpbRi5W
svJi4ld1yKpImXZFV1Ybb3vt25oOl2scCnRyd4vZSwo4JTjX2BWa7MnGQ8jF6eDHhP3K+fok0tZG
soCHz7kfh/hr/vO/YoQY8Eaf+SXflTBJfAgig6QqjQdKdgDbQ0Vk50xpca9bLW3CmL1k38q6zC6I
tOxXNc10VIg0Of5gFZTmTYhupXFhKpNHuv47V5YzxxV2IVIQRZEee/sz0ag0lpMOkysD2jhF24AA
r2lI3hhlXqyL707rDI325BXJci+jFkVoWAcCiHQ1Tv3k7HVpW9wiu/ZvWoyB6Fnu+kqnxUaLbi0c
OME/+dn0lTxuji3pENPagoA+O6tWiOjforf4V62i7AapLHTcTSZhNXsQY0p2BuBDiwlXTDy+vHSk
3SNynMj6YSo1dFtY0Kq45X6YjBe7LnFbNqUV9yBNUwtccNGMfKQwLiDvN2zWd904Rj8GGRRPMvT9
36Iw0+bg9ZpPI6+H89oel1IcakDkVzc6mDr/kCrmmGGN04sbXa3T7Ov1N6mtfDCT7L023wSpRS4v
gQnoWLgJvuGaUAG8zwhVKzoq4m5k25BO0f/XQgL6TNt1UD+qspb6fZkGznChAQBmbDsAE834UsGe
zNr420I1nm6cSCu/kBQ/a4uEHVHqsrxgayAwk1KTrp4jg9/5hvYJ19ch3l9/EysbJxdEil84p+u8
h3mX+2uBqU6V9Xlh4LCpsNEAemtKQDuRhdOw39BP+pGaQ/DvtxtyKiQk0dQw5HLn9KdQhBgA6FAi
UtO8EEM44akXONF8GaVmbZXe5sW3WDU2EiEDvN587V/GE0E9UmmcNN1NdXq7dVoYzpWJEQD89fQz
Wu7+lKrF0/XXunI4MLnIJJuSwoa2VA5xj7S6JgskJW4LMSoYpNlg3E77x6p0CKXLjpyVP8W3tEb7
W+rnlamDLT3KR3Q87M/O4pv26UQvPq6LSFThdtP3BFwLuvq/73mc6sgEKZvSVbKUzfUhDirxmJlu
3Bo9DpUWZtuBtuV6v3IA2LM8aNZvUs9fpsijxnA8SXTmDkDwDw6kLwzXGuWo55QRr3+zd0VMchhc
CA1AVo6j8fbm9/rXWkCUT0cvRs1u1Vl0nZupcSftJjyGijFdrNEaSRunzRfZdvohUOzoMOF+svFW
V9bjLD/hy5HF5ZcsfoNJQwLEqchyDXqQPieR0YA617xTbvfGZ9zC/a0q8dpTozCWc5JPoJS151/0
11PbdWIWdP6Yc+ibYWtv0DszZbRuOkZxoLCEe9+ISU7cDzBa/bDHonGyDtdf/epT24T8xIv8mOVy
iUd1HIJEtQB3OvIU0627xzMHjhX6gkOuW9HW/X9liTgqGWzBATCLuReCSBriEzPyWsulASqyAYc4
MRxbmR0aG4MTq5Cz+bUdfkQFAVDKVmvM7Un+j0ZU7Tryvweo9PY5hE3zev1NrP0wkqASNykBPUZd
RBJaDpi+VxWDtWvLjxbx7s5oO3/j+Ve2RN70/x1lsUMYgJOwRA9NV40BwTpB+w13evF56OX3Djzw
Td03+kbM+qfqs9iGOWgoX1PmpavGWcxsgPXE7zZHblGlrbIrLKWtTnk2FJii4Au8azBzoWknASbw
IYNzQeNSAXjoXkRtpt/FatN9BeU6XvC68bqvYaJIXCBEBphnhKACPATZFgBGenf9fdX38UfP7PE0
ikVnQi425i56JRleKego+CD6fm3g0WfU1iFEvnIO4gY2m44BMO2HwP0xjqkizTvgT2J4H21vQKSU
63OS0UeX7x/qHuYDCF5DbtVzVxekTt6P5lS6HVQp3i5IC2gWlOnaJC+Wj84piojkzlVpqcFFi3F+
3dWVdJSdNobWRTPbETCDQApLd1bgmefr03Fl+53rPMxG+klQZi/WiRO22uz9YroTZYdjZPqYpEUC
iy8nVTf2gJUjk6FIk8+687l8+PaxYyOm58gWnFp+GPyKaXiCalzgUuhX4z1dcMOlhU9wQ33f2Iqr
+ZuXM3OWOJBLY1OgErsYOQUMGo2T6dYTULjMEN1eDuFW4WztVVIQ5cpIlIX512L+A2cc49C2DLef
BiwTfS1lZ4v0z2BsP/37R2Nno7/BRjtF9Pj2efDQwClGTzmZHVyf4zjMv6O/1e/DBm3F9aHWNhIS
x9hKz4EqVcG3QykZ5MGiYH6kg6Xf+IZSvphpKu5CbuB3YgDGbpnVRmy19iIdrloka1gcbIFvx/Qj
YGwRnqSupfutdVQIwtJ9aHTFEe5KtHFTWB+MSwLSbIJWsViMsnLKFBMfww3xNGdnyGe6uRZdQD/J
jQXwfijusCoBI915hMf6YhqOYWhgxsym7Ihkui2rEZi1Z0zPxRRsJXbnV/R2xs/XZR2vCrK7hBqL
oeBAxGyqwnANmu5pleaQT4Ehnq5PDvP9ktbmbQzB7qxCe5fJc7rAC0Qb6W7vG6VzHihhiCejzfvg
FvtnbIAw52pv53n1K8O9ArYxxyoQsTp+wchQfXEkIsN9lUYlOCstEtTQwbhZQGFxVMOCoW606hB5
jf06WCaN6Fogst8TjQ7PXYFY/+TlpiRdOXjeTzOhsXGnGIH/ibaxPL2zoaTZu6glEbmj40LR9nbn
mT+TNjb0cwg88KdlAF6Aoa0Y/+HXq/+ssO/7gLuq/aOBvZvvuc/isBJ3osD+sLTqc+AUrfVC4xn5
rniayu5jPSRRdhtj3PA0ZUYfn7yumH7ho1ilFy8H7X8Ye/RBYDZL8dLTKo8gqUTyu0fmlWknEnT4
wcgk6/WdDzPgZxJ7QXfMx6iBIELAfB8XiomVXlo26g1ujLACNTVVd601w9YTU2/NjWN85XSiCs8R
bs0XRtIdiwURNqqKp0Ksu0TB+DSCv3L8H2oZcBqSdgtt2mjjCEfLwHQSMOnkOOGhQ44Es2AXTrUR
Lq1c5FmU8x1SYyZr1vIu2TVdD0JSpUSRBs82hsywPyIoZXgJD9W9PVrNEYtnIBgRRaxckc4hkEEE
h0jXqTYpEIXIL79cn/fa/A4Wy2sWstGjxUWCUuxiA57SHNZkkgtXJmMbAxCxlewuzCBzMNUc/7M1
oWa5DFkIpqWGiR7tU0edlBu6dJrkJi3SITrJMMWmcuOHzdvx8odRXibKR+5N0nLxwyiEoTgdcxhW
QZ53oMq8IjomY18696Ojtt8nxYnHXVfHdr6H8ahiFUBJC/8ViZXYq0ibQb0oAKD0g45ZbgEgomm+
U6gfPxSh1v26/mtXNimBwsee9dWEHsurkIG/J66olU7ZPFWfY0xLh/2oQ3fceCvO+5dCKh6NMSJg
RjMXZ1jX0pJlB6ruqn3mfE06H28H5JwfdOJUgDdY2KTQn3uoREOdQEIqcVnQNiQC789Rjhb0/2BI
SCSiGuQ3/nUJU+gChx1UsiHzH898UhuEbCoAjwCT9+Hdjs4lQSC5cQ9Ye8WcAtR3kMlrKKHfDhsW
oJ3qZjJcZ+oELrxpdMOtQWws0pWDTUgdYQCeWzoV7cUL9hJ6+ulOkS71APxC4Kc4P1un8J8kWuno
9M+zhlsGcSSpabrQlvsTIX03ZPCy3bxIDXfEK+RpaiJ/IwO+8uK4OVpke6nCIntYPFLZ21kEVld3
iSn9G08FdkNbV/lw/Vnmv2WxXNFwoNsTDklfrgNvP082NZan92XvZqHnOb+dXpjxgQ4DCRKzZgHe
Z1SvN8ZcmYmSrgZajokM3lfGs8kcbCunEUwr9fpbr846FcAjOwvgzqEAKHg35pj5XX9QfX6SxZPi
YWCQ+aAThWzdvEb/mv+1jnN1OOid28W4ndynokQ1B7WfKgrCpuqR14O7FW6jzUyV9al2gwEzjr5R
B8XMj6dLpy8CTEXCNI20gw9m0f8w0Gf8qQ8nKl6zZOPeSsoMS4M4KLQXcqk1936uA9gux2y433V8
V+KvBVer70oTaPklZsOokXSJ0Dr1SQw9NiW09j8mdpeauyDfbtNce/fMKRSa5H5Uvvzbt2AFjm7J
smncKNLHZw+vFzxEoA0ibGnEaSCTjWuKVvYfr7/9lWk2F+nQ7VOpowN3Xr9/vfwgK6G6SZTsGu1U
j4kPGB1CkLWn+dV+YrNqNjbceVdZfmwSlFQlud3O7aJvxyP/1RI9IykPh8B46jOt/gnNK9jDT4BG
WjXTTyQ35R4OVLYxz1aWLRdL9iCDewNvejHNjELUhVdRDW1lDRsN8tjZ8I3hfP19aisvlBFYRfPu
AD1sEV6Xkx31ZWHSrRa2wEsaw1PrixlpwjWL3vSZsHk87fAxUpRDApBoujVq5sRziw9pvMNU2Wt+
VT7eASc2ug7imagECqBc6T8JHKnlxu9dmXbsllTY5i6m961FOI9gX1xFlPMAP1AoNovHMUng8neN
Hre7sPISNx+axDlcf09r47JFoyxA/CzEUl5SRDoIGfj/rpJbxSVpm/BJVjm2wF2sfeCYrKG0VuHr
9UFXvs2fxDhpv7lRclnp77oBzPrcSajbUwE2UcX4ye7s49Dmrx72U+714VZmHN5/lGk5X1Xq04sl
XWWxKjvcLN26boGAWJ2DQ4Mski2hxjtABspkqrFztEm7gcNG8XZRTUZJYRBfS9dAFT0del8Pv2ek
l2bebzbijBxU0tWA+naINuLwWQXCLs6dLA28z4Ucv19/7pVvaxHS6HwmgjdkiG9/zuBlCpBZtXZD
XDdx9E5C66lgHp+bVuS3McAxcdSSIP/3LMscKbIs9Pnbviv2THGshtQj6C3soIN7Ho6KSezXl46w
4Hj9EVfiRnjMJD+42JJlWV49RmfkohoWtZtPgbY3fFPblZXq7NUobE6DXnhnzVObU8haOgUY7L1c
H37tJsakopTEXkqCYintiCZU7qEoGheIxuQdhNUCJ8rwLngMIVgDeOpKA9iQxalx1MNEkmKNNP+z
GoAD3tjRVyI8ixiSCJbOQXQJi3114IoN/5EengEX6oOJWsfcSWVoq0Pd5dVWtX1lCbOD08vAukKU
tjwmuewi4mpqurz6HO1eE7QXrlntzsFe5wA3P9u48649ncUGSSaDr02k/HYuB5i2FboTNS70Ztq3
y0rHZmjIRv8rRh21+HD9u66cjlRkuZ5xUDG1lqNR2i/gKVYNfWVts28VDVK/oeVuG2nKyRrABg+a
ZTyVcKE29mND8CBvD2ZyLXPYzGPOBdrFZ0ToEnl5QisRvX4xS7UjVD9oRptOO3IYKvUvmkgepsTu
n50owGMxl/b4GSK40h9Q83mk2G3bM4/+NNk2eOhCxU3K9npQen1T4/wwlUO4GzFW0A5woYrqWPcJ
GLvaRzZztuN8mNHqE5hQX/e036mDLQ10R3+0dpZXWM9aUSvJboJq9uC1mvE7tjQlOBkDJQNXJ2Hy
kvseeOCuylokH3X77PSgKE4OLRsAARtD0fl4I76VndU7Hfw/M0bWi0/ZwaA/Ec5O4PW/8wDUnUv7
XmPtsYQxskMFddLba9gID8HOSCEx7/0yMI2Nafb+w7OUUXWSK9O4ky21LmY00vIHlM0FqF3I5xnJ
4PzGeasNzkDT0ZUEaUXXScR+6+0I2cSWCG79BxAXkbZQtXdiv9IPcHuzFM5jUzbRx6lGZQO6uC7v
faK5MwWj6AGZR/1hpLf0y/VZ/35NEy/N9Q7iDza1P5vdXzFoWFNom2J9AsTMmaBaEEdVPOZ2PTiV
09gTFl0f7/2aJuAgCORVc92BO/N2TSexFZQYAdFxIOvsGII1PxqV+l/Ttf2GwuL9Sfh2pHnR/fVk
gxBZiJWF6jZ4oR+bwWnxZuog43MmnkSAL5AxjOX5+uO9DzsYlFVsa8TzpKIWEWgTjXSmBzye8Mig
9qFu33RDXG0EN9SH3+8YRNF/EtYUb99t/Fk69g35k7lkHmX9q94Bvv3mlHmsfy8s2ituVRmI/kzf
Gf7qTVgBHfeAX8OOT6AtHmUtnNIlVIlJSSFji3aFOTbTAYNegQ1wnk7GTteaotwleIbNKL2iiG4j
JyEj7ptx0ULiQWV7YKNpS7cuZNI9EltMAlMAu/tVSI8e2SAsG4DUgTcpeAJoOGeW8WB1hzKo2Vu1
WmvAgScevsM+Rncd/TSj3j4qgUUUirw7GF4QBCmfzDCCkuknfuvfGp2N3xy+8/5vz7Ri6yALuLWH
sg0pO0ozqHdTD4NwP2GIHZ1J+hcPlLPD5DhnlyYALqH5QVIoCQCQNNnPnCDxJA1Pe7KRwT9W/Phb
0TuYmvqBr2JkiX9YfZgmUhFAuqOovKO12SDrDAj+VWs0O94H2JMNPF4jHvpGm6Iv9YRz3Y60eEOa
3cNQleMxrYpvdtTa1Y8myUmKAv9yglsDhuD4MKlK9NqMY+AdyrLu8xPwU+fciUxvfuKUEz6DEE3j
s2mCjL7YeHrlj2rOkvmZkROoeF6l8HFsNGs0Xc0kngH8Q/Wq+zZKjsVQtPljVNKktlcHww6/i5r0
6E1tVxwtCi9G32tpJeAbGlnnXHAD8EKXxQtHZMKDg37yooFIH1faeIN7rG3vs4BmvA9J05k9CukM
Zwn7f3F2Xj1uI+ka/kUEmMMtKbVa6mC7nX1D2J4xUzGTxfDrz0NfHExThIjeXSzWmF24xIpfeANG
IOF3u0rtS9fpWHxRGae2b1Du/aZYTSuph2vZ+EnMle4dXHgwxrswSc3qCP8hzwIHJWf3yxABJXyc
a/CEX2yEucufUZYpmq87TXdvNCixUetXndE3U/RCH5UujAZ/HHuiq5l+tfnQzImZ3kd52ZBPtWDK
feSBFQ137MlO8OGe6/YO6URePeE2NADU1DKqr7JNnOFraymt7ota139GtRG3D2VSYAgStTHSRiP3
r3o/YSQ6YjGyhHNeZ5TvLMvmmoSG6ah3+FSoSDvaSPWOOXDfAwtRNIeOWnyCFK2tmemxa/BOB5c3
i4taYosczJWl/8B1L0RfF289AHCimz7grYXtnhvhVOUh4GzwR3t8KvNsqhHZLOI+yEBX/ArDxqY2
lOVp9VC43viP1zoJb9RQsewUqkZs0mPHUs5OB2nBF9i3JhiQEuMcBWYRtk8GgVMfT7Mugla6nYbJ
tmv8aixAEEfaPrT3sRZFfSmPuzY/RHqjJodiVJL8Xst7LQerFqLhn1Re+qXE1/jBxuqNjrgbig+q
1dnW0U1BrV9g+MjpUnla0t45sxOeuYOz4R2ZRPKEAYlansRgd02AlTcHy4knOotjPOXRo6p1g3Ev
hDp8FGgw/YYGj+GuKZAiDWbL7uPDMMgIR51KSdF/tJs+C8IWudATJgTz09S49QOzxqTTvqaPVdN/
yv3JVQvtOKce/o8gUez+y6h2jfMPxI8ed9q2xwOMdyHEx7rReXsnq1j89MCDQOjiyfqnwPJD+z3q
qvwyJl3xXhO69tmCMBOdklgk52Fsc+0wlfidPdR93TQn/grjLF0yL79sLPo1SAbtBa8b/RhqlUv7
csmvvavyq5tVVpKKxD2HXRLVRHOxe2fmuvnTREruY2ZOxo/KssRTUxnNU5JE7l0b6fbgO40V/4hk
MYZHzEIRrsd7QNvJSTdiDMSDkBqA/q9f9/kVO9HdsVcgrYdhHbDtq7vR88aHQm2mB1UW1ttffqQA
OXhUv0FL68vv+c/L30W43HUVc5GSF35oMNcYfV4xcR+yl2O/SGzv01SG/Zc3v/0ARzUSUota4lVP
HuMhxHKzyTl7yFMcSFLlY0jT7u72KNfZL1NI8Q4EPHUubd066IEpd16oOWdFGJ7wSQpDnKbTwXgu
8J7/0tRx8WBalXzEaHB4mZu5/n37B2xEcEhd2RQ8dFgixroEj5pfqncNs4ujTHdoDUCIVQRZY8Qy
6/72UFsbxwCASGi85LdrxIEKOVUde51vpTjmh3h5k5LxKCA47z1rkKH2ErHrqGopwNsUD5EiuIre
9LRt8TIwnLOmxz/NyK4vs/DsFxHO6s6XbcSJHkeVPi7QFKpTS0rwny1Kf1zPuE4A3kUxyZEYtGdL
DtPL7fm7DoERjqB/gY0nBCs0Yl6PEk62XkttdM9Wq6gPaRopWJDGDpPYVfd0BMpg0Nk9twe93h8Q
xxe0/EKRWEgarwe1ZzzRM0lBT8dKCWlG7B1oIFvA06V2/F+GomfLDqGHtz4LOHnUoTo0lLkmjOxR
hTT82LSmU56G8c6xu14wSk7glOiJcravULc4fSUxgZ17rmOg9gsS/Ymot96pQVxveEahFYBQDUg9
qiyv524WIGvSwXTO3OShegSxGQnfiCwHjygFL3ZkLdHtfvskemDxqZZSjeYVeT2mmracBnzdkDbV
l5iKU6AFPMRKYHf1sJNr/y1lrEodf4EpvFTsEBpdr0fLcXFFUMu1z0PtRkqAs5L1TIfUMgO6At6n
PtHTP9DyLMwSAWxX/kKcaIK2GQobtw0Qgj6FfKe6Q4dVKU92KAftIKsoze6k22O0gMty4x4iz66a
90Pe6T2h/BQVHyMFGsXTNM9IpMDxW7ywqGXiOIAyzRAADHDPcm4mmi9pZvwGQ9LrO/fm9Q6iwoDi
FYfdg0WyRrvVpZwntKicc1cX6X2MuebDrBb94fZqbjwPCAMu1CjEatGzXM2v5yWy8hSusBIN5pd+
arLvuGSWlW/onWbgbunElyLHl8DXm7o8YdtWf33rLwCWbiMmixYUGqHrrnPbtnGHe5J17hd/Ch/t
nyi+H2qRAm0egKsfxtFwcZcneMdbGZTngabu2OzMw19hr9cbzQCfstTml1r4FeRCbZO0CdH3OxuD
U+gHcCd28XHIqqZ/cAtKpAG4ai8PBCnSJ4nHaYuXlIpzNBz+pPseoy47HDoFn6p7qG2YiKkoudYP
dTo4xnFSBpyLNEwm9wjS15uEnUHjmTrk0gdeT56YHaVi65oULbT5mKRajr0YVhq3l2jjil7OFPJP
1L049suv+M/rM2AD6jWJZ52LxYy5y2gS+FXCOZtroe8pGC07brUQBmp93JqUjRdOwevBUpxYukiF
FaGQEwe9N07f5Dw4KbYr8fTeJEitgz521MfE6HYFLjbm0+ALacyoVEuY0teDG6qMjMwGZF87lO2i
yc6CbrL2HocNGjPATsTTYM4i/QC0/fUwqKO0TlP37hnd2u4JZh6fN+Gl/qHVFdTpyEsmhcKa2uk1
WTpHE+pLRlaQFYoxQPlXIw3fe3v+CZ0LVBuV14izWqZa6SO10OU46swFRiLU9MXRzdLmUnXgugOc
VJOnml46KOSsb77bkogDw6nY7eXB4fVXj9DyvN+u1qG7hWGu8ezlZPmkf7pSBij5YNJtzAWat9hH
eG++8RZR/KWgCfqcktjqLsplHvIPU/fs9q044mht3BvAcN7+fiEDSQ+EW4fqqb4KckpPDe1oJLtI
YOgHY+dkeA4UOCzV097rtbWboDMhL6b+VfpYFS+lLnhFsbokPmzVAzVw6xATrO9U97ZO539HWX0Q
Bb20Ns2MadOTGdROld9FYyg/pVgL7Qy1ESAShSKwsWCwiTxWKxQOiaiyKHbPvaoN+DFPuE7ygmB9
SW3o0atp1kOad3YixI0oB/oSx3HBt7v6msEUzh2eZBrFSzPGjsYS83CnDhhI0lAYjw2eSu9vX3db
y0Zbx8FQjP11BQvM1WaU5jA454y5fJ6x3A4An7k7oc3WXC4tOG5WQjf28es7wBMghhKJNBsVSO97
ieu3h48ndZVx1i9VOyhnrKTknsL4xmaBX2cuPDuC0qsHw6XEJxrimbMYMf1IKiU64/yGgZwXuzvR
9saycXvTiCPJhXu2zia43cHpFaqH7lRckHNmlv5bMZTxmS6PeIJLme+A8zY6rYDkEAMGtM/LQdP3
9ZSO2DxEmBOGZ6q/0RNKW84/ACWNr9SnvE8j+MdDkXVciHPmHTI9tz/UaRmOO5H/dUQF+AdxbjQ/
bEAT6/eLSKdEG66MLqVNaR0j+HR4mNNpRLEEtYIvMWGdh3tVnMWBpxcRQbpWVMnOJbcx94sODo5S
xJDoXq5mwolzSNUgsM+dps6T76lKPoECVaY/xRxypcZ2XO7c3hvvNiUbHQUwAAUIgK32s2khJRqP
noKbzpycR/Ab70tc8wKZTM19EtejX3jx7EsyitObzysM9wWVCffFuFr2IcqtypspXlpO57wfbBzV
vMITO+f17+W2CkyQbEM6iWx1iRJXj3YKizSavVrB+2BUNezX0aaSGhagfjaAMfDBcqv/qoqTvU9h
SGNv5U3JOxUH0p+6NlvzpzzO0tC3CQ5jsiZrHp/LJC9zH3w5IrOVVtta4Cmyw6MlUhLtrus0J8S5
KVVxEuojj0InjvPzUcJkfWwhVqJc0gttgN0kcAqL7cnFYX1KhuxRCvoMvgS0bt1XUaR9gsbgDfca
6Gp6G5E0XtqhDb+i2JO8dE0h9EOGX3d7pJUSd6cJEuyHGSUsMOLDYgvekbsDU59qEy/abLEdlok5
frQzmPxBhhjfiJd6r73De8LGuMzKxYss4tw+YKVafJJEa9g+uhWRRhcqeFdZCbDSoBnzBjhm3Tnt
IZdelQcdhnS230UavnMW/aEXnhkJtB/xld6P+7Gml1OOxQerjPFuwpUBR3G3EKP+vkgRHwIybuCi
mmbudClIRv/kVqf/6SMA3tXEHB+HqM9/IE+Zef5IObsNVBrXvyAaG5+aPMl/0dIMv/dN1Px2BS4M
l7RP588Qq7DHc/nUBhGO3n2ERwuLK3UUcYdxGJlnSH0Ir0zkpQS8ttQ1P+eKY8c7b+/Gzb1E3wCw
aDwvHPDXl9vUu62h9b0C0Tz5Oo26TXeg0dyjaRbJzgO4NRSK0shlEIcTJa0iihrXY34GgYpaFOMH
hFjK9wV+W5cE09edR2LjrV0gjTrFH8gBV28tDb40xE7OPXd0TO4z7D6fpxTrrNs3xMZ16C5UCGtB
+ZFPr+bOxmIKN3vHPeNdonxjAeuHOPHUBJqK4ZIylW4pD7eH3PowcCggf0BVqQQvq+VK2yilwUeZ
YEKAQ3GkfBI6xNXbo2ytFLEf80Z5cKlqvR7FjQetTsCLn4dWmw+ZzMeD2Q+/gZNlO9tv83u4YSGs
L4RcY3n2/pMDmrYibDvmexw8qu9xosTqtAr3+uHb3/P/o5ir71FggRaiAIhGsVMEGToYJxpHSdBB
gL2/PXVbH8R7Rdl/kb1B4+D1B2F672bY+lHH0rCubyl3/dMqTvrrzaPw/i7GeAsz7aqKgymyK5Qm
9s5RK/Oj0ZfTnVaWxdtPEQRClUcJTB0h5WraUrQfcuzuPPwBElcjQxtC7x6r6aHbmbSN9SFjotS1
iJcuWhSvJ61T5zDP24aeRdX3n7IhBSigG+io0UWvo50gZmswk50GvgpM1xUfQQ8l5ZeOxAYyRniA
Yg8Kt5Wjj7/YnjvcRvDiAQXGKY0WhUOm+/q7IrsgctHpxQjKH0qA0yf98TBzU8OfSqXqAARI91cR
44unkXd/uL1JNq4ntJJZOlIcQqf1XREbaFnlM3V3HK1zX5kUvEGHuDKh2FbTJ1RNop1l3Ppc0Ihw
cGkJ8e/V3p8FhbgUcMYZNYjsN7hfrG9lG84H2n3iWRFgMGFkqM+tbFDKu/2xW6sKTYIGKZJTVPzX
Y6NTlvRLdgW8d750trQIdazGeQL+Yeo79+PGIYfeZeB6QkaAutZqsJYLJJyd0gGVF9nHxvDyZzfX
xc4o15+EJAVdExoYS6V2PZ3S6LFZbNvw7AF3uAfZ0Pp9G5fvRmfXCWSDswaCGCUyC5aOR9V09UUA
TDW61HF4LmoKPQey9Ck+LGWjhDKG4X4mpWiGAAtZezi0Xd6OQZljhe6blVlgkGuaxIdHZ2ztPZjt
9Z5afhilargYcNbWCiAqWkN2WyRLfDJH0R11z+wXUqPmHV7EWoXgXtuZgT5FTeKLEoPU4+1ttTn8
AqSiM8Fluz5Do1tivaFq4TnpeysPsM6eJEJHoD99JWrLBzmoxldwkSI5dgMaZ2+OMEyVMI/CCOrd
XFerC6RssMfEdSNEIhzWj6l43qFQK3ksQs94yaNsr1W3kevyoJBXu0jHkO+u062mqWs6q2V4Vg1M
1aXZQSdF6sA+TT2up73WqUdLS/EDqdzhPU7GGE2aQ/Vye9K3Nj4JFwgSCqbOVf8JzwXZtl6jnONx
MILJG2HOiq446oVj7Zyx65O8PKCUTLkzFh77aoKdrLWjciiVsz5iVmGm5NOOnhv/wy6iR41iGg/P
Ilr++h1w5q6visJdZjWd7lRNYOjYFelxzNCQ6jFROYhsMA6Jg5zj7alc/ubX2SXvN34Ri6wmiKl1
kSvuIeaFsxmeUQC2g9o2zKeor4vAVZXinUIHYu913dDNNqF9L2eVMa+7vXjAmVh+dd55Bh6y5G15
pv9AKyyqXyw52/ldkffFV6frjM+tLEwROHjbO0ERukmJU3XZ/JFQ9z4YZUt15/ZkbN1y4CEBVS+i
FiC5l9P+n2jTytxZqE0FJENYWX4nhyz7qNqpjmwrOn1fh0nVqju448UPVfEi00ckv/hgJI7eHIbe
SeegViot29mC15UdIKiEI5w6a6kzrX5Umy1SKI3jnNNEfZn6/LFEkPyUeK11mSJNHAkP/sFtez5E
ohbfbs/IdbWQeeBf5DCoRVw5A9qFHht2TrUw0uynvsgOWdwEAJHEsyhjYG/obt7fHnHjbIMOwgGX
Z9OlG2K8XoIokpli1LV39sIYALinymMsNPWfSpvejm6gsktQyXOGvjEvyOuh+mqC70X/9pw4uR4Y
StMfoHx1O8u3+UEwTZZ+J6Jb68AjSwyCVEowZ2B62JqS+JFhQDX8OA8GycbbZ8+C5s5fQ6eQsPz1
JyFApZvhSAod2YAKwZ4WB/RwLByfw70ccNl2q5sDMDYXFu8eDcx120QtYa27Su+dc8vqk/tOQiHz
wxGTDB/7qbEMVDsBia5LN/qoYv64d1g3bi7GJ8wiJ+C/1gAfah8uIRb3iOoq88GFGHCcja4+lI4U
AaS1PaXvjZcAIDgf7NCwhc6yuqPhn+ratCTzfWsNTyRDJvr6yV7Pc+urKLZA0iIg54FbvTeTVOgD
kJico8mzk4sVaeXHPDG4htXKCfsjSkNvx7pzC7s0c5Ek2EBWDJhLtnpEFucMxr+62jaPVT6HT1Ti
xB61c+ssoDSLHAyFF6xNVnM4KXnvDezR81ipA0KvKB831CQDFZnjnersxlB0B9HvBmSwKISuhlJn
EDDGZBvn2AFFf5wHOh+UzCzlTxW3WX68fe62Xg5Ks9CslosLaY3VcFmtzcOMbNEZZGf9Z8gNlMDA
HauZnwpy5NM0l+X4YjTDjO5+1KAOIz3Y04cs0xuqsC1s1uOoVqrYed83dq0LMIYSFHuJas3qjkP9
pM7yCAq/MJXm66xGX0erUF5uf/3GIN6S1pG+oUx11SlT49DQcG62z1qlR4FGpfCsTKD7b49yfTSW
ghZQDXDsvM/r0LMNa603F+Bi75bVB8XuvQn3rsQGgjOnP5MpMncu0+sbjgEXNVUKKRbaF6uzmCFz
6bQaYnvw+MIPnW3md2PiVR9LcCP+PMXyG1yjIvBSq90p+m9+6vLgU8MDmr2+xlst7IxUlQ4g93E6
gRqraCYZdqBDuKUTabxdFQEdd4smJ+8GjfCrWyfzbDr8NbDcUI6ncgy1+0YOzpufdrR+lmKUjjQx
MeBqL/Y6KpvUiJwz5GV4XqoRPRbN/MvTZfn2+UOylELRsuvpuK+eQdPpZaYPIDLRz9af9d4DFt21
KNA2inY3q4m1U6W8DpPoNEKkQTSPjjHau6+f3caRaWzDvAJCgAx6aifNcURpIpBKOF6U1JwCVHve
6l9ughtaWNk2rxHP8LrjBzDD0+e2oqfaePYhKTEKYUNVx0UL/vPto3d9wEEtAl9YOmweecqqCgvY
p2f8Mbwf7ST+INuhObuVNuwZbF3f2cswPLHIrTGJa1bwZHQIXMLtuy9dU6kCRdPKA5RE3HhVPdtr
AWwORt0LCO1ywtdqyYglm1yNeXg/qbY4tX2FM5Ndh/exVu8hvf/2PV/FSmhW0tYnJqFYbl3R1zRs
z9zcbuKLMrngMmPkOZyj2mcIITWT2f2e8moYDyUa7LavNgItot7qip/F7KXFMXKsAi3/cay/FlaZ
/zsUFJ3u+rmfSioNovwVMy5csXqow8C0ekcE6VyDdx4NV3HeGRFrpvtRhHOtL+bUdBA6SnoRlEWJ
vG6uI412mPssCg88ptNXow7rf4cpS0E1AuzqkY8C0MHNPiFqvDBaAwM1Lv7HuRiKY9E7nQyqIazf
WcpMiSufoxjXytnIv/J/QCFrbgr5Z06j5h5ckaUd4sLT8GwfegHhQ52zl3F2ocG8ccMuE77Y6dCZ
pdK4zplgIOZFiBfSJRzb6ECrpzgXOgCH26NcbSFAtpxAziAZF0jC1TWjxgoSBd2onFswYZ9NtTIO
Ytb65zjkTb891NUJ/DvUX7UIRrqCK7sxMhCWBTrDadrkaMhGf5iLfA9EsDkK7wD1pKUssI7pZ9H3
NvoeFNMG4Z2QkFSOBfy1nW+5et2Qa0G+ZBH5hGhxVfWuZq9JpWuFZ5qL+jF0OhFoip58C70+vZjN
mOy5HGysE1VuRHMX4BsP+urhoRXW2jNuxRcsvtGrbVXnFILF8+NY7mVF14BOPg7TeboUdDEXFfzX
T0GpTXoNLFM5z3FYfyazNLrDUkx71Lp0lj7FDSkPiejFANVxHjgqsd1dMA+MXlI9HV/0YlQ/jpbR
xXjTjUrvl6WeukcObvGL1nOz1/raWHJuJXRWlvuW5VjNjTbb6dhBZTs7eZF+UJs++QG5Ut2RDTK2
loAh6HbQBgWes3ohtShTRG17EKtcJaEJH0eDx5tskGJMDVy5+0yO7uy3YYI+64T/lXIf0bTHLVzr
3J954hnxB6OIFIn2u7S+4QkEYypGKsq4z4qsmXz6j51zHFQuzweJYk8WWLHVxB+0cMwsxGJyO0VD
Vu+sk5IkShvAOsh+FqMpp6CVFnhFZDELbjjkBY2j5fR1fRcb6NNR6lbBWoAzmv9QBa7hvoWhvucV
vbUKhJo6/yEvQmb69a5RrFSz8DGgjpuaMZdtPV2MsIZQevsW2VqFBdyNehBK51e3iGz1wSr6IjzX
plL87i0jfqo0MZq+nUj7zZgvTgIAs+VpRYjTW6dEmkTkg/J8eBapzKAdzrpv6SJ/BEknj7e/6ypS
X4aCCkOliprhVdcbFfU+NEK6E1MymsFgo/uQZ8I9TuosH1sKWyelwFSnHm3739sjXxXnGHkRoONy
oYB7VR+WMUqVijt459oDouhXU2bdJzllAYQb60Bx0WPUbQG8LrfmI1yAcify3No4oCVI3BGF4spZ
bZxBm1We09Y7W0UYX4bYngPUAPK721+5Nb8gGFSKtkgPwJB7vT0Ry5ylFSre2XQaJO5QbZQnYcXi
+8Llu1eU4WczOG0AKO/NFQPml47T8hzR5SA2fD2yUgLewnM7PFvDbJyqxlBPIygn0MVV8daKAfE7
Z5mTQS+N2ssy1f8p/ramROFv2a+h22SPha4WD0XdO3dNJfcyy41VY6uCCFmUjK/LdNNSokNzJbog
J95+qY1oYXzmcke+b2PVoFUteQntZXKF1dzZJZyS0USAzpBu9ifS5XAqJAzbY9UM3o9Zyw3uNauI
T3lWhTs7ZusLF6LOX7ju0il6PZlOprhuRxfsUpW9dYJ/bwwH1YRxdbi9M5dveB1ZA3SmFkCCTk+K
WvXrcbxuzgraBtFlht13BGd+P+fy6CXdeI+7yZ7D9saMLlQ1aKKUOtjNqxmdjCkx9ThKLrFR1Uch
HO+u6icbex07/WzUen3W3bz51kEg2dmcVxnmQlKBJ8Px45qj6ff6O7Eh8RChbJKLsMH4jZq0Tp0Q
2ScYs8aDmJs/8OPDnYLL3xt6NbmAORHgwqGCxtT6Bp9yG5ihI8QFakIVHqktK0gIuWXU+s7g9uOx
a8s8veuStDTuw1Fr5SUH0QZsTcbRV4Gz7+hPqMT9hsmvW740k6I6UvbHNkT3essXbdl2viHZpn5r
KtFJU0bb8BuvsVyuMUt9N8aGJi6NtLvq0sZN2Pml02GfnqB++Y+bT3AJFC85y6pvdL8qveQZbG30
zcaB91sYqcOfJFIx7IpqsF5+3Hn6b/AW4nuBU0F0tBEDip8tC2feLrPMFxq087PDhoWsP6v2FCC0
XH+6vV8315FzT34LYvWqvlt7hdYPAs0CauT0vfJZ6zQ/173B8ts8quzTMGHjFoxwgo2dI7nxVJFU
MzAOqtQo/rJD/nO/odeSoGOex5fU6UV3EjKLwDG2kWm9lFnbPLHhh18KeOl3hMW9/oi2K32t259/
XSdlH//dU0s8zuW0eq8SzRD9YCTJZUqzLvsgLJ5t8Ix07CGScC35PYqqc6Dgo/wLhvr4fsS5SD3A
8W3jQKsd+XGWRqrsZCTXbW1+FuqG4O6R/oMis7qu7HEIo7bjqiyLtpVHBmqrQNYVzJaRJqTme7mW
WCdNk1UXtFNtCd9qbbPwXWFqO1nl1joBKUZQyqCTc4VUMXsAE5QDoosOF/CwtDmPaTWFz0KAsQpz
G6dWpSgOyQgbLaNp/Pv2Ei2fuj70ABbp+6H3eJ3AhJMsh8bLo0thNrXvKpP1GBJU75yDjUgUdXFc
TECpsSnXffXJJQOEaMUoEZkmsCc0URjlbqjnvatze6ileUprF7T2KnghDW2d0Mt4IjLdO3b9aH4w
Um04oGFR78Sh20NRbOez4OCu8+cq6oli0ii6pPnQ4XGlmoe8mGe/l/1eV3hzy5LO4r2FGeYCNnr9
IjSDiIsSI8SzKDL7Ad2Z4qiEhvXJUIr2eUxKFMLUQgQqCqF33ajB9DJC8eX2Xtk8ziD+FyLnwghc
Z7s1HmNJrBHI9NrkfKfNmRAD1031rlVFipIJ5rH5aczMeNH95np7wkyjnA9lZAzfS1NTPF+3C2PP
mnrrkmUHL64U2CxdwVPVLJ8dbpHowtsmf6HDPgJlF5H62Qm79gFJTXi9+oAl3O3Z+FufXB0dRKPI
RIjHcSU3jddLgvukpIOoJBe6LgjQ17im/CrBpf8sx0n9Xuh9/SInRxQveipLlEtqtVd92H4p+jqi
ISn1us55QQEn/Twjoyv83JmVn7gEyiIo5l77ZFTeFPtJUdfSV41BMQNUbLT+4NrxRFVBqZo7WZo6
nG+Ph7UeqhY2Xp86HzFEENbFgPuHz1Tc4GAbz3H7g/ZFIR5y7A//wfxXkvkLpzriDfcXqo7MTYAC
UAxsfRLpSzrV9T9KmpRDUMIDACCP3gnaSHmcGsesKMOWm3Eqf7auVmo+6vU1umypkb8nNVTKb61r
lQ8ARFvjYzSP2TE327l9qNsx/V3Hwvo3ieLhn50Fub7KXq3H6ohU0eROmcHuHKzspy4T5zg1Th0U
Zjbfv3kkSPdA1mFx0uBc3zH9ROI0EAddJhPQmyUx7SoG6RyKZLTe3x5q+dGrTbb0NRbXTNpDzjpN
KdoaAWalSy6y9MqHbkYZwS6b8nB7lI2bDPVPciH6XghYrx9EBxAsfgNjeqEk3n81wyx5LrwwuSuw
ztkJM6+1SQFKEmSCbAFMwJ9WFzTVWfR8rSi9DIpX/2wHdf4xwSz8oqL98rGvuuHd0FT5T62WSXWf
qPGAydJg9NVxMN3wx+3v3rg6eHeZWdJ6pDXWnaPYAmEsa+ITsG/Ns9vNaBDhy3JHx9c5WmWqf/Ms
Ye8s6UYS47qUY7g1QKheCXo0nlCKutTiS43W1hEyAuQOBJCfo77pAgxMos//w0cujTjKlBtcMYS5
+jniKy9pklBjWtTKP0Za4fBHkYTf6f6Ps29ShTJ2bsitvesiX0kPBNDIFeKGuxBpJ3q2l5h0N/GN
wp0xpo7dl9vfd40xY0eRryy4dAvnmfU7POFQ3jn6FF+aOISiDEBQflJNgWh3F5rInlWReK/Awfxd
F+F4bmUlkFpr8Wk9DvlQB12nptpdPct6Z6G3TtXCTYTIwGa/6hNGOlSJpo+J/nUtex4UZzgNoes9
ZnO210vbmOpFcI9kkThkqU69fotELO2irOr4osdS/eE0unHXzbAgb8/0xnHxEJiFx8BlgWHY6uhi
Z117s2dGl1rnwRmN+ZD0YTCp6RSEGZSrHh2Nt99MwDl4Zin5UWJfX7XDWKC62WFqWlhCHEw7Uk+2
RkPeRshl51bfOJdgaxGex3OBEdfFBcTEUkUVQ3KpplZ5kKnbP89JqkyBIOrv7gql1PudE7JRYSAp
XASKF/QPTeXXy1aB6NUijROiGqJ5qom8P7aOOz0gK6pe4iTuHyy7dRU6fKnSH28v5sbuXA4N/azl
6Fz156U+206u2pQRKyM/mU7yXdZK+V6v639vD7S1N3GVgJsCeh0owGpvThkoI7kczxKt4XfAhX6q
wA120qitQQj6QSsjMUIVcTWTmMoMxkwh4qK1mOyMKIjGx9gwmz0a6NYR4DFYADCg0K42iWJpRRJ3
fEzfyY81ZegTvWvnzuxE0kBkVKsgaeBW7+yTrbUiVwUpRt/xGodtF+jBYNPHTaKY4fumGvLA1fCF
sctpz8757225ijgW/julPGhYXKyrnB3GhtFGdiUukHjH8E7v2zp9h0x+/6cxLZQfoY+g0DZ2kXkw
qDc6Pj2M7n2F2gTg2Tn+nqYSNUknCaufLVCh32oU9R8L0aG5mBdWVfuDVzl7wfj18lv0ZZZoArli
YBn664PEETLbKZ/EpTJcfIj6UDuiNVztFA62Rln6ZupSIbvu27heT7DrRFTIhiI5pOiiHKc6q958
MNnGBlUblhoi99Wl0Mdj3HU1koyzLe7Y8OLUNFp1zhrYFm89mjRroJMsTWCaNlcJXeOmejsM6cVR
wNJXoq2OTZnvCUhdnxm4U1SAOC4axfZ1NzCfuj6PujS9qB36r77e1XMXoI/hvAs7OrO+Xo1ac5RA
TvagGH9zsNebmY4UYcHSJ4Ikue4F2yRTKEsm+QV8kLEEIq3uBlLvm/FQYQsS+6k2m95AkhWV7Yl6
rG37ijqqPyuh958L5EHlYUh7KJW8pjbNJtnmv+u80zCRqiM0DWMwAdGjVyYx4Fdg4v9ShhzfWein
2gGkCPOd6cXJS63Z6KXUutfkvlvmxniYO03g+dd1rn1Eq9QAUh5H+nRivYopSMSMcrsVSlfAYG7N
Boa2lneB2yzSLKLNzSQoK9X8MhsldGnpWVw5aTmRAJqicRETsvjHt/fK9R3EVFrE7dTOUDJc9xeA
xYOnNHSex6JLTwLD76NeVllQOpm3c5lvbZiFaw//F6zOlUBOFU7xoBhjchkROPVBrNq/zKwB5+vI
5iOcFOzZxvbNWFweQfqx3LFU4VCCXl0hsu80o84Ik0GOaPftBOFFLT384EZdOQDnrHfO3nXhD7gK
CZ1Ncgem+aqi0zYdSkdFetHc0hKHJIvN32ljh9pCBsxQiuUFunMmrxiOIF6c33pUI1N+e02v44/F
bINwB8O0LfmvNM6UNpTEH1VahIEMp+gTtWjx0E5D/mh3an029aZHVobfvzP21n4i3aTNwbRfI8ob
gFiTPjB2IYQXLPjHRUPZRBVX7BV8t+7txenMJg+hEr+e6kypSXFy9lOIiPBxdIvqvvTybufevo4f
kdcmmEL1hIoQyk6v3yAxGTPn1s4uupIHpcjzU0j93VdrpF2AXezE4trG/OE5tCStfNK1FEaUikyx
SjA0kd7rKANMkX2fgn775MZFGx6X22A8WFEL79iVVHP8ps6UR5mDKmqSRASFgm/hvT0gGxaEENUf
UjXaE0v5C6tb3b9UlpcOFhBQHs7VnIwRNx66ZrxlEc4Apxn4C0gYOgLYMnXIgz9qqAuqx7qv+ndR
OJpdAM5Llsekr8QnFf/FP/gA5/ODrSbl2dLVbpG1bkwcipPUOdpQ7NKDKhMXAqJQq/IsqH8pF3xy
hAxcd/GDChFiGY95aLcZ2MxUtjvbeGNvATRCEcRZUk/0KV+vuk0lI5l6lkFDDeSTmZueb6AjvaPB
6CwqTuuJpL2KUydMBxCTq4mcjaTiHQdo5LnNOF0S9OI1v7Tpj/korvwfZ+exI7e1tusrIsAcpiQr
NDso25InhCV5M2dyMVz9/1BncNQsoojWwNjGluBVXPELbyjbRwCdaG4PSWMoH4y60iVPy2hfuJ2x
UtlUYHkFal7zGHqpJZefwmjREfWAkT650yD3lHQ7fUD1TtiVq2J7UJydAXCil0Zl3nrRNNvP5CNA
GGezlhdvkLPkR9brA63IxfxeDIv20ajmUXMVIHKJK3dxkp4ydbJNPxoko/O7HErXSRkaU/VHQXuX
Kos1/VW1WqF7Ypyja1UZY+8WiSL/09RJ+F9Rh+aLYs64OFiAYj8nY659h0KPUGNfOrXzGJaIN7s1
hc/wPGeL+NYucSG5XOIoLeSRlI6nYoBQ+2RFVAfdahyl1nfwUf5ChCVl5wWjsYc5y+Wfdlhaoyvp
bf+9aMTM+QW7GaGFgiq6S2UjUZ5TvZn+Ulps1882BHiDuGDWjtLdneoYWQwQLb6CIvvNKzubMU5E
aIE/tN2ENDO1Uj/V28iL5GJ6t9YJX5wureiY9eVzIfWD39ND8SxrUA9us1+Z9XbHgXZaEypwXLcA
/EjVimyc7QdESzT95EQirv0m7Zr2ZXGmhpOlxkn0mDnOmF6KnugAhXspS65dOrWG2/fO6FyAaYXz
WdNGNOgLC2mVDB1kwzUozdtPtE3m4T9ZaZPeQyiJsnfBdvkiD0aXY/+6xEjGRy38nkkScvWxHmxR
n6s+G78XuYU9ALrnSvVs24vzbC6zqfttbLbvU0NKv9o17q6QMfSs4K9NHb+8L+bZkzprTF0JNYFv
SbXI2bmw5B64+JyQmCyxXowfIZVzYGaE0ctAzEMVjF0y4CnMBTP5uTMr72RtwS7OcthnB5fJTuBD
crFCezjmBAbrE/Nb01Y0iOcsU+U8qDIWuY1aNI7bk2P5o8IekLKu8WMi3YNR9zYdwyJQAbecBtO2
PRdWK2C3leyHGHkCNzVBb4xZUflJPdDNGqrcs4su9PqOcFRW6/ER1a32onXzEcR2Jx7heSYd4bfA
9L3BkaCxntL64IdALfPHJlteJHXqT/SijJd+kCdU7QvrbBhHheCdx1RdtS0Qg5RXLdTNLW6BG3C0
et3sslOewy6VvbRx9PMq1Xi5H3PtlCt5qOgZUglhqW9KFVNJq1XHB+DBzqb+A8I6eP6mNhhst9MW
esBmkS0f0kQguW81Mp1MCGFD8nkYpeUfTUU8oUGcEbaTGyWhXL4ZYQbunyhmZUiSSd8UayYsV8ZV
SsSW2vyUJcUSaNNYHIyyt8/Xzhn3GySRG5wXf1AUMyR7vA1TieYWwNnPc+a06+sxOME0ZBZ2zEac
HEWCyk7UvTIb6LUboF9vEHQg80erb2LpIQrzbjppbbSKJhaOAXaFP9JB6Pc1utCGmL9PRjL9x13U
f2Tf0Fwts1nBtDfWeudkKqHRXIk2M9UPrVr8PQM0o5lnpdLZnlr69yk56ceDrbP769dslnAbSPW2
T0M5eVTUCH56vXBTgSOlp22keQdIQCn0p1nDxgLyZ3SuK0V+nMJIbV3yYsODD6a/jHileJ0kpHeO
NknnxR7kT9HcjVewKNJXTe+mS5xLR5o+O2Exgnm8aOTOwFC32f/gLFbnxECOuUfyh3Qp4stY68V/
6TRln5NCUg4maecoQ5BZlZiontyWG+OsgVPSMx70qfxHDsOk8SoxtO8jHv0j5sHuYBTELUywUWTY
lqd7xPsxrjOlh3kaUp8SFC4tqEVfkWIzzvcXfyfQhKvO1bgitG6lHCv03xCJ4btoJE+esqAiXc2G
dpCV7q3WinFmR/M5rNvrF4gvJJyKS3KEHOhJ3Sz5SadEdIkIhPy4Uo8wdnsTyGtHFRxK2k49FSpK
iz1I+DAV5uAbRFYnCRN1FzWNtxdRudlXETC6MQpW3JvCph6G1pRH66clc/8EM1VGetnG9CsXycH9
tvtVAHUp3608sRtoQD/SZh0y6UGvRfI8SM70QNWy+6dQYsu9vy2OhtosGGYzSjxFKccLUZazJduU
1uASf4nC5M3K9lTWeRZM/qFbCrbh9d6wwACO0HzDhxRLntgdZq31MHsZr5PFJXL/s3ZeCMoiKCGs
CTX9s/Um/C0SktpeTcGUwDfPhujU6Uv6Ehci9S1j+acZ4v/0ThkPHuadmfx9SHsTA4zlYmSTsTgP
iplAD8PdbvpUoZ0qCE67IwjB3vdRLgCz8gvtvA25mhViI+P38VDbZvki4VDzmDWd/liaHeqzYzTy
CC7WQV1t7wtXe4y16kJdbQto5f9c+m4IbTxW5Sww44Haa7Wo58gYq4NtuXOP4IW5CmvR3ELndrMt
Z/xbla4npKyE1PsLsoz+qPUY5+lJ4pGqm6f7+2VvvFWUdcWwYRyw7QHDDg4HUaLukA0iPSf9uPwc
O+Ob3vdqkJjCOcjHd2aS7IxKD21QwtUt3zxRklLK2xVrEsdoEhu4VhQY71yQljzyG9kdirX69X7e
8minKoG3CNsg4PIdn7TSmF+o+pjvBxuu0f1J3AF4GeigIdiFEgct9W0/wDBzXM/McFUfdZTzNBeS
V0+l7k/gMi6SYs0kIgvEWghqL61W938VY1Z6qlJLj1FExfv+z9n7ctq+JrgF9tJNJ0prGL9yVMhV
qJ6eZghwV2I66RRRqT1ApewcR/Rn2Dnrs8fzp76+bkQrwtEScPvwQpuf6q6Krkoiyed2ifJT2xnv
J6lKD8An6xHYJNigAniHaNdTP/1V8vntipO7IkfYfpYe0q6MTs5cZh/oRbQHesW7k/jbKJsvq+Wi
MnGhkB6EmSbk49hauqnTJC660ICX7q/YXiYJPh/uK6u1unlvnoghzBe9x/7tAZqH9S+m6MbDiBSF
L0IYAoSijva+wbHtsQ8n5y+lyXTLSxYNKFkTvpnlTnYB4WLtVpBm3OTSWkvynmqEZvUs50FvWnng
RM6RtcXu9CJxt8rXQN3fZqySnFpRWtRR0GnGFNg5IBrbiPsXxyn+oFnHnEIJIExa+dKbuR1BFKZN
A4jWnmIgmKpTXnNRfLq/grsHYVV9o/xAYX77RCBE4LR2CDQ6xAvEna0ZTxIzw2kwRQZX5EnnDVl8
YMW1N4e/Lm7gOzxPW50QwEnKZCGQG+hz1FEbVCvMYZnNLIQ0fP/zdodaRSW43/ifbTJScX3m6Jeh
Hw0Dz5vnDLONTi4eQuTbDuL1dTm2xxtQByLdEEhugd100NpKbsjVEGjNL8Ngy0iuDNkZEdXUL4Yx
/UYCZnzpo+kPStKAE02CT5AsK5vj9WU2TgjoIBbNLR7XzqVCcsu3kmE+aEDsXV8kWJRLCKfX3tnr
UVDoV0bD5qgDPEYLpJXkh0xVs4M3QNnbkCSOqxIBbluw/l4PYw0K7VYHyTKpNZbIRaKqAUXbi1lx
TSyq2mtoLdp/NMhopLaLMtV+282ivRT5Yqx1q0nULp2A3vEtxwJOu+6N2K3ypfgpl0vbnShvqket
oL1ttoook9dQSSGEff2jVXWJJwzZpIdSyHOw2G3+wylV7WRak/IHB9YCuk8XD1HCGzQhOlntKNc5
BY2qsP0VRuUmpjxc6r4U5yybS7eoqvSAa7a3KL+c/dBuo0pvb3YYyEYnbmXgZlI4CrQfFSwwMYI4
ZYb0wbRn6ApQsv7g6K5keJP0lCLdtjLlqPBoVDzLA0uJ9E9Z1SYeStztj9lavt2/JHZOrvOr6M0o
ZKXbnV2ki1J3KTA3qUQpiXaC3j5qSaS84H3nYC9pRMUns9fr5QK09Cjx2TlW5KZc8FQiqfRsbygr
xd8KB9goMCbAt67SymA2UcCVD6ZzdxxqYFTCVpzJtnKhV6EZN50BS77N6tEVxmidR2zbv799LlcH
SLB7MvHVdi7jAiWJRRcUMVFKCmg2I2o1Awal3xsGyM73nhNBE8Ty4yjd3/tASovEsw44t5vSjEqz
y+xCyqztUIiPNLQa6Cbt0aO8F/GQD6NfjgCNxRncXIMhvijW3EBZjeNVknVJms72ISusGrv1vFDG
HMvaOhWpU4Qu1JRxonobjzRLFm2wPK0ttfogmN378pVIC4YBtOZNMbuyp8hIK9j3hS7PLx3VBxgB
01F0vvvlJHgkCysYlO9/fckZOQKJNWSVB9gRynWiMh3gmVX5kQnFQ8slFTxoEb2AvplcJx7Eg9w7
jT+MdnNQbdn9JWvvHdsEIIY3NLvRGCTBobUfcgklE7+IgTDACzeSxi/N2TKvSBANiDjKDY7TKonK
qUakpT1rQA1sN5PMMT34STsPgAOaHujKmoveKJIYQCvb2cjCh2xO8nMLSudJSyflvIIH/2C1waSt
ahcA+G90gYulChEXS9jnlhyfjL5JT9LUHBGQdvJrpBPRUyacQNhw+6JNcxlqXYMvhZmBoIqbOroK
WcmAALWhXy/pj/vXxt78gXxj6lSq9TcMPYdkusqr1ZnXhOIvt0hD1KXAQUZk+dvfstWqcYUZreTi
beWA+kSDNlUkIWKWhJdO61LJ1c22fhLdYmhEorGiuZkRL3/d/8SdN5Qwm1uR0ASlpS3OskJMvccg
l1QJH4ZLO0htYFtz9BimNtYXSBAEU6cdBSbaDo7AgVDCxcCVT7q1ebnjGno7RqLE97VU6qekRnzJ
S2K0WOh/lKRjEDmHYMDTW3NTLW5/DK2NVZfVAJKDihny0MuZLvmQUKz52kPVyNwBFnTlNW07Dyc7
zscP8+JIYE/aDKSokgxT6mLFkf5LeXGis14sRXLukT/6ivtmFnnwfdtvcg/z5H3nCIHLHCCoa1q3
tuUJrrDoIKTce965stCdRcwSBNLm3rKkuE6auqbkLMUVovKTlT01c+2cGyul8lzEXfUQO5lD/6dO
LvcXfe9qBkJvw8/ner5RWM0NSOSl0iDirarJaWi0/lIk4RGKYO+wOhq1ELBV61Dr1vutslAV9Nfl
kadPatL8asitDE4V0+ewNrA4qbTsoK74C129yXV4ZP//gJtd1dZ4N0I8QPXUqkzq613hrQLd76IJ
gCD/5rj6jDFSDuDNVUN0vqyETsn9qd39aEqA3FLUG0leX380zuLoqMBL48qom3eT5LTnZIlUT2o0
w42c6qhTentFwd+hmUA8aiMZ+KvT+NskS02XihjNGPxLBAbSQkf5B1bCyQzzoyTo9qp4NZS6+bQq
BWDkpKtss22V35diGT0HNSWP3p320tGnZo6LI6mgtcL+ek35qFW6mZbdamGxWdOGCJvuJms6pSrz
GTrgIQGhnOwkzIWbm131IYuo/jlShwFVbr7Z93hlDIMoVTiikMe3iV/WGfYyqUMcaFoRv4unpXyy
h6ZeHlLAreHBDt5bTM4J8gfoy95KYXWiG1UJJ/sgi6L8RQu7HjeVcHqfV3168F7vDUVWiGLvL/LF
ttQ46dGsp20OuNV0ar9PbUyGkCo4dRnq1/ePxN5Q1L+wKrNhnN3Q2+S2rOWohxmbzIn0OCtS/rPT
RO9bszZ9vj/U7emjBkatgRBsFb7b1o3yoZBmnh0g1uSeUsdrYWhjdM7CMfMpkiyn+8PthHyMt9qv
rSZoxH7r7/nt9LVdOifRiGYuUon2Z9GWoTstIWhkqVBOYhhmEGimdsaRYfYxusqeamysvClTtIMy
yO1rQqkF5gGVEADmuKO8/iFmPsaiFvyQcOzT905lOJ5mkpsiW2B5+jQbbtJIYL9LYRwYeuxU618P
vT42v80BIke5IYY5C5pFljuQOl3dGyfZyLLnxUajz63bJREupWcIxIXSasGAqUAdDHkonzse5p7Z
a7Sji2PnNcCKBs0LxA85wjeSBtNAE0uQnwdqiW1EWXbmpZeW5JyKiXSvyOtHTXSp3wths2htfEmr
Uf6Drb+qL+KQR457k8N3uoJdBXskyHrD8sKylb8pw9B7Ju5mB+uwt/Wp9azu2JRlbyAlQo4aSkgQ
qbJ6+RsphVL2bNRofKmrrU8llYSDC2R3fglgCFaRncbjdfMcaLGOVoUhxUGYDvlZjRUqXMlcaO6g
hKZfaaF+MlrurUpV4ndGQ80WC6L2oH6w99VEMiuml/iVHPv15kOn3i67CLac0qT2P3Lbm+/EnJVn
ZDW6R50I7khgbHdA5heDTvBBN1QOS0nTMHe4NxWbrWUUcv5xltLi0Rql+EOONvRBqLb36JLoILeA
wgM36OaGqeIh02qMboNiQKnCGkdcBssJo7pySGdSWxH6baprH+9fbLtfCbpjxX/+KvO/ntY4IvJP
BZpDrSOmb1Md924pxenLaIQ0a6PkqEq998rTqvnFjYHatH1l1aYt5L6048BqTNz3RqRilEJ8m83Q
QJO/WDAOjDNvJlt2y3z+ef9j93YyKk5IysMs4T7f1vQMUVGmd7CxDOlT4S4YKYhcKgpqQxepN5dz
gW1WoLaqdcYoYHymXKZ9LMUSWwfp+npTbmIdhXos7DpEwRB/3qy12RhTnE9DFOT0s90cgYVP9SjJ
B0HG7ihkmcC4NQ7NFr1lM8N2btMrmpNG+0ll7kuDJOHfB3O68yCRp+OcRZufOuJ232rUPZphtciR
S2kxXMpElBGTJemfB7nGx3mmQhDIdmx95eTmGdhXRFPdUoAudfMBzK8rxeHSurPDZnSxDR0ibzHx
HMcNojF6fyjF6i1ZZZl09Kivb+V2GdZSHZfonvFXTpztJIVCKm7qjeNJY7w8pVPc2ZdkSHT5mhLj
VISeav81KmRh+JY9yY9KmNX/Rv0QPplVbhc+sUD1ZvuB1f6cKArBd4BlN2XMER5GXhoSoDIpGs9T
02vnGCz9TzWv5A9TuRwJ4e1tFSIXCoroJKy87tfXAFvFkgQiz4EKLz0w1BDxoQEO7fv7m2WHH4c2
PwEUKCWyxZt+GHo/UkwVLAqKPM1tF5Jc/G8cmvqXblEbdkIRomYINSn6Vx0sZXqWZq24olnUCm+B
/dq9aHOVWSe1WHMS6J3Tt9gyQQjUtirZV8vI7RZRITF/BeVvfW9F2ssXZeLE+6adNggfLEXxqbJD
DEVdejp2fx1RFHNO1VDh92ZAQ7XdBfOJ8TxOSDRc596eF3fWq+oRdJ8TuaNQsk/lXKvmsxynQ00Z
dojaiwpW4h+L/0j2vz6Gnw60to2sU1cTIp3gyzTRp4OZ3Nm6xL8qXozA5m5uMktdsmqZexi68qwF
oLfNl7Hryuv9UXbeJPqGXJjcVhTHtveUcJIKAQD6LnVayY9tPTaPZpl0Qb5kxQvswy9OFSpf74+5
k0SQFnGVgAuhnbjtcPei7tSiYuujs1B7U6EXDw09YB8GSXJwAew8fkAHIB3TS0cyeHt18einebMA
Gpqb6kft2II1zeZPmH0478LIKYeDIHFnPHg71AzWB5Cm93qV/hZAz6EdASopgAiE2gyBcoUMnJtc
omAVSVo7edAt5fTL/fncG5SmxBoykXDe9AZx6c2beRDhQ59IymkZ1e9WvHSuOddIM9bLkSXEzvLB
32AuYY5ysW6r9I2VdBCU6E8MbTUSb0fr7c3fNnSvSrT0YAV37i3AnFRueSd/xYavZzTStTqSmxX/
UTUoRMiY4oEZ1A4e0p0pRLITHCzqIiuYexsA65Cwa5P2aivTRDk3KtWJT+boxECgnXapTnVbRaZ/
f912JvIXQohck3It2IjXn4ZhrNGhJig9NKPeoHm4SOesTmkPkuwezOLOUPRVgEKsXAgaLJvvy7s5
jREtA7DSiOpskb4+i1qLC6/JDy8udWfJ1jCX5GUVF7upf0MBNSV10fLAQne5PIlQgY5pLrIhXMMQ
rekmpJE/2sFK/kmKYihcXRFTBk0r1//LsrR55satF19rYS6f6kxF43mKYvusz7byF1we2/Rip1Yd
iFcDHCFp7LvvilDln5odmRimVOn4ycZN68idfO+7CLJUKvuUdG5Krfo0UCGYpCyoE6dF7H6u/RAr
kYMbeW+UX7UVqh5Yr26Pl85LZEwRObihL/m1HpG4cbT5qBa2NwqoRlhhBKiEH+u78PtFFSlRYmsi
D0AC9k8JvCyvq/ojc8WjUTbX4dAwzKh2eZAYQAm0yYzPqtnIf7C51+to5R0Q4mzfE+D5MNkhlwR1
IUveqFEvov9WnXXAqQf3xPqDX8eTYAW4JBDD/X/iVq+nDdTI1HVLmgVKGCWtRzbRnkKzsD8KxSwi
XxsN64zy71WzsvggSb89wkT5lE1/VS6xW9kcYYe40JQnPQuWUi8xdkpkV9PFHMTSMB8kL3tfCWqR
Bpa1Am23uLAY8bmSrDsPtBiS2yXu0m44t9ZkR15eQqD/oVoCvQK90MKgn2YIuPcvxt3x6TNDeiaS
hLz2epaTNhvpRDPLfW2Uj/oyRi/UT2XX7oz4WsRT+gKNTT7DKOsORt6dZEStwPSTNNzwunvV6hNw
4oy8yMri4RFvfzdgfEaurdZH+/b2dKAKxPHDYIYhb+KgcqzzoUPJP0ggY+MxP8dPMPOGy/3JvI3w
YAwAQeLegt9/4x2SauVIn7eEMI2kXol632QUPjoEXeWKsOFubeI+fDYpvBw1jXZKqitZAT0Q1OsI
Lrf7qJWjcui0rAgqJCi+hFU7Ped5asqnArWwH3FviA99V1o+CvvDY6ZJUeZlZV7lrmnjKvYHS0vZ
DlY1GJpbMn0EojpFUyOntll/buLCeoiNWPVhHcef3z7jgCVWlOgaB25ln0AZq/1gxkUAMj1HW9iR
P8xQ1l0nr7vPrTOUZwsU5EHTeafygcAOyk9rIwAZwe390ImG2m0RFUEpqvo8mxEaE4oxvR+pNPuD
pf6cm8G5ZG2PKGPelSdqHke94L0NzUqz06ibrHnL5txKY4hegZUFLQXyy9DYmpeC6z247ne/FFQC
UFKQKLcdZ0m3I0UOjSyYnDb/gNGpcFxZnZzUzZU6XlHm4/xU9VF8ss2kqNyyNscvCw6GR+Dk26hx
BbSuNvYAru2b2yJUR+jq2NwFeKpki1tr1vi9zqB9Ip05RadSyf7kMNM941JWgELf0IDaAS3hgbhg
pRBj1WTzuD6OHU1/LxtDs3GHLBGZ16qiNQ6Oz97a/j7y+ue/BQyUv/E16tI8sCtpedHHxgwwL24P
Kt+7o5DtUqKgTwf6+fUoEwXSqGhClrZzjDKABBiic5pEg+PfP6O7SwfoBJEnwH83or6xPJJtODxx
oa42Z0P7iRLVd4y+VK90kG6+P9jOFcxtwD1IDXZNDdXXXzX08hRZmZYG2aiq6Wf6JNnfKo4Z6rvM
tMILRgjVgywP0/X+sDvfCLWPlhb3Arzgbcmn12edLrWB5ns3gIAWC9mBF6aUwBI16x7VchAH1Z/b
2i/ipQhDomCLduCN4DuwTlEnLbVmsxyprrtjM6rNky31EqhYuxIfF1kV2rkpkzz+X4ciVX8uxqjX
P7/9wwHLrsKFlPdvFhdFJTVj6CSwAUQ/Q2mt/FptBTC5KnqKreFIFGqnb8Z3A6RHjxq++w1XSHAh
0hpBecbWBkyy4rD2RTLrT6299JfWMrEOiTMkl2a18/DKaT2scB8zKVK+EdaJg2Xf223ruwu6agVv
bV9dRNoHXaewE1RxRkUzH3SpOBudM//VtHbii0HvHpxaid4uPQjeGb4U+IUVaLWtfUSouIVZQdcq
isLC15cy91v7rBTA/RPxJHrnvZZa5cGzt3NhEKRiSLPWBm4b0gCFQDAIh1aZHCLfUvfWi7NUR1yw
nbCQUVABXCUUVtW81wc4dtTCIVFC8NSQEg9yRntelDn05wLP2vt7d28oiHrrLlqxyduSfgmgpbIW
RJycZYT/1PQtrk9Z74SoOQscJO+PtndFQFGCYEOBf0W0v/6wRoJl3MVSGhTyhFNbArqlB0BwdZbk
+wKu6u23LvkZ5THASFQHtjFKlC6VnrRqGqhd0TzQ5rb9ctS6B1LE7JSGRncQ++5NJkW4tRxNxn6D
iCsRERlUifHE2MVBPIbLqUdVx6+QFzrdn8ndoVZkJh37HcpJrkyzlCCTHkgFQUm9lOopmzrl7x4f
poNZvN3zEMrUtbaOyie33GY3dl3kOGk9ZQGq9MSXZJ4ntYcOef+DdsIshtGxl+EF2akZAcE32fgq
wyAw7GEzm13WdOZUO5ENrV+z3yMf1lwsJE1dSZl039Tb9uDlvH1Q1t9g4fhFZo/q3iainNIeKaGZ
iNIwBjYMt/h1EtL8lLLe3lg7k+Fyn1curl9o68zpERd6/e+/zvcZH61B1GnZsTflcbmPTBQGbeIR
tWtT1zTbx8zu2lNEf88bQP64ol7mD72VJQcnc3eROZiU0PBuZz++Ppm90g3IrBfMfhH3pwXZ9EtX
6tqbd+2vwjjd0hVoAtvj9SjAScukyRCymmIp9Cr+lje2iuVHXSsdXGx7U6kgcUk/lMj1Bty98ugl
p68ZKuyr62hZ/bk3ptq15MWBNzXJZ1CU49noO+OIo7UjkMJnkmerZGUwfrYZWdfovSJRxggaUVof
pkpPfxTCAP27diLEhdIk5hx5LCXPdN7q5ur0VnLiIRh8c+qSz90SgzVB3PHNJR1+Fm0XAEeE1jc4
j0gTopQ0g7gwMpsZ5FYaflyQhex8qW0BDd8/0Hs7ClYB8HF0GCAYbnbUFNW5hV10GoSIZ2su+lj2
58buu7dLAPJVHFYAsSvJarunEovG+5JUKVn/0IpziqTjFxtxYIFehz09Vn1Bbg85OY9QJNTCgwxC
VXaOLMpD6M0C2byV0rd0kde9U6TBsixN9lEt+gnNMi1aIl9ZlQf/LqZaIOVUKgnaYmM6qrOvgWTT
XFVB/M1NbL2O8UVIy8qVEpCB/mR0dnfNl6X72k9qDSVjqAV6jnNonutinpKrLAstdJdZj7WDC/D2
WUGZbeVckA6xd7e1TQPV26IqszRoZbUIimya/N428mu/aEf7Y/fCBzvOMUFJhxLY5rJVQ0dpOiHS
IAZM9a4SuoZSGSpVpxl9tlPSJNOzbYzIOUFw+8/uYxB5CrZJb9+laBghSQdHjz7T5kZK+2SIDAMB
WXCG/cu0CMmzisI6uPf2zgIxKl50dOGJGzfFVCSJ47K3gS0UWSMeDKuVrmiG2UcFgr3VYwyEMFk8
9Dg2M7oIW1TIzdFdbRXTj+XE9LoexqaTR9YBK/s2kqMAATIOnS9g6DeKW1zaI8SUkShnqftnBYF4
LNspWU5CEf6i2bN/f512dwtYSbpm1Lmo4mymcMgmtBdXJ6Z80eTvqAHN4tRbpdAfc8UqFb+lGN64
OeqCueuUWWW9T4bSfidnPRSm+79lb5rR5F3LnAREN5kHNdtIsmck3WNIQr6tt2EQp451TnGoO/js
3aHI4enxck5uVBN1UCSQQYH1VmAFha/kcqc8j+h8eZi30Pe9/2F7i0peSemUBb0FicRYo8iWlJFS
9UbpTUCaHqMU7IGThPoPQJhH8N7dRQUfAtOIfAdJ6s0bodYoqlNyw/kmHNXcReMwf9R6Xa+v6Bwv
mTdWVA9Qp4o+z2WcNqc6bKNrNtXaUX1mZ54RV16L/+iZ6cRfrwOTjlkZNfS6KJksk1coC44ywK3S
qyjH5uDJ2B2Ly5X8gFYsDIfXY6n5wFLjRRMAb1avppO2J8eCT5cpkFDuL+jOvUOrl3oTo9BC385v
NLZ6DI2Y7YNW4KUouvocyuERH2XvDSTWwViUagxP4a9l/q1Yp80TtF0IFIGJWqvuIkg5/cBXSvkH
YJP9oillhVXHGKrl41CJmscQ78HpX7TWU+eEWnv9pXdmeTjpyPdfq7aPZH+s0zFTXE2ZsUVVdFSr
vZTMu3UxN8lWAI9tnfS5zp23H20gMCTD5N7oomwjNzzH6TCjXhxIpoYlb2Mrbl5E2TUzc+PgaO8c
Nobi6uTZAYO6zTUKkWhCHZM8qNAXf1akobe9FjrSt2SQprOmh7NycLz3Nh4UF0hDhMRgvtfd8tsy
xf2CWkdB9I1Lxfw8dLp9aaSoRzRxcA7SiZ3oGxcPQKfEv2Aytx9Xz9UioPXRBbKj5L1UOunD0mZm
dWHy9Wcoc1ZAX7PBjhKe4cEa7m16khjiGFBGxP7rxP/2mWhJAd0oGDtBx+M0A8Y89UbSH3zh3mSu
ylg86VyXvLevR6k0oYT92k1zmqIxXWBNBhrtUvo/c9HTg7rC3lYBRwq2nZzplnSFpmaKzH2f49Nm
pqdEjevHSYo+1qqo/NKyxwNtoL3hgFGsoTukAHbM608bER+qR+B0QVkVut/x2vwVDdCbJV1kl0Iz
jhpYe1NJyZgYDM0oGuubsMVIMqvV9SIPFnTp/UwdQ58tWfqlJr29ZYRPAOUgSodw/G8wMOQraKmA
0grkUISPSi2aUxoVRw3l3Q9C7IGmCSCpG5VD4NXDoNuUufo5sryJ2uxLVTu6u6DP++X+DX9bfeWD
oOJA4KbmflMqzEQFOqrOs8Bu++UscS/SA4vtd0Bni0vXddlD3oTym6ugDIqcBfEy9+QNQrcEwdc0
UcZF0hAqG5EieMvqn/e/bG8XQkqhLkmkRdtr/fLfj3GBZboKZTbQQPFCQW/dymnmczSLxpeU8mAe
j0bb7EG9KTueBVSwRZUYT3Ve/Js2Wfa+5+h5dTdnp/sft7dDALMRq1PmQWt9M5yjzvAqyigLZgHP
YABy4Ekx7NOo4gTcH2r3ywAlA9VDIfYmhMSHd0HQmM2oS5JzTjQ1v6pd1HtJmsinNp7E+f54e9cv
+x42OyjjW9qdpi6OVdoUXpxMyc+E8nUQrqrK90fZm0BiJ8QteKZve1y1jpWvM1SIwNnCORnQcE8z
lcprNKjtH6wVHQYyVNotBImbtbIpGeejyXUYpWpyrsIk1nxpWqYT4s+iOBhsb7UsJHVp7FAluym2
VtFitZHGXSjFMiRFJR69xELIWV7o11lVd4RA2bs/QN2ATIU0CIBu/T2/nTJQJzBPSp6x2SnKL23R
dy4Cusk5qTv5C/oyy0lNpCPY6s6gBIm8MGTCrN42ymIfFm221smZgC6oclST3bw3e282+8gzpQIz
46Htvt7fMrujckeuylA83FuVJslS4ZhaSxp0JVaHCRn0JadFdM7b2HpEpqc8L0ulvH2froKd9CYN
Za3VbzKcWjiLqNOWQecuexnKJf6YKknmF+qkH4DFdo4EeT/FMPhF5BbbpVStWHdEiC/hZMWKfQ7N
vHkXZSAnHyqT1OYgtdjZqNwnK/YDVuSqovF640y4eeRaHJKPZ7n1TxM34UUMTXcxklHqXHqt48Gj
s7d8NCFI0VZ57RvYMZO4lEJg8QgtTvKSBC8RVY+jqxar4lwCj/d0GSvs+3tmPdubgvyaDqxt3V8B
0Wb51MYehIlNe9CUSv3eUqYX0ljznFj4clpxk1zmqJwuE2Zdn+8PvLeYjEl6gPTdbV1KKdshA3hC
IQ5hr9TDrwfp32KExSRMM/yDtVxB65T9ubdvylOzSsiAOnwSaGYV9x4a+XXn1VodUwyroFS9t0se
+oN3aeed4AHkXUexHbTCNurDc7ZYI17ocGuvxXTK/NnGg+tgAfdGQUeMBIuIjzt8s4Cp2UCL6ql5
N4VR+9m8lhtrUR7c2jvQM84bLT8L4g+J1fZj0igfa6SzAfIpBBGeIO/76jS19L7lGKZehmpF6XZl
U9auAhPIjyLdiP0lAWgiW1r/f5ydx5KcyraGn4gIvJlCebWT1LITQuYI713C098P3YmKIoroPdFk
x+4sIHPlMr/Z6DCs/5wZnDqTpmcrtOvDCTmhyEAwkl5oYD2Cvsi8HP+MB2XKzS+4hJdfc3TK8Y6S
slPK3G3XJVX7GAhUI+9v4/VfQmd1VnNboYyFjkg5uQoFdZoYtTcKPXowYiliS5upc2n8oH2qlVo/
jIUxPqPcLD+GNZ7yuOi0b+e5AtKQHbYD82c0jxZvBWtgc8oLer11Ev5K0ZyhaosbF9FV9TjEUvUf
th5ZF5GfsH+LEw7SBgiKYZJSKvH0wbCq5DkEqrBxdlcChUbmr+DqMIvlLRvYiG+YY4Bu+gXw2bBv
NPvX2ITtgVS53LhfVmIhjH+CBMdo5m3PR+3fVKH3bWHlMmT8uih/6GERi3NmN+mTDHuhdJswy8G8
VJhedLYwpeP9nbS2Oo1f5F3RagKwvkhUgskum5R2xUWi98oAGLhNXDXFQalFeEoq3TzW+A7sVQLZ
xndce8O0IZnpE4i5W+df9s9zd0GgjGOa0eqWk3EfW5K9Cy0/OdKpKjbiyMr8GfAA8Aio+ITE5Q5F
yYUo3AzBJZma9iLLbY2NSJZ5WROIVwsNfzfHLu1ohXhFugxZ384SpACfLwFuHALzctSPbcSAeTef
eOyTPQyV6TC1Ezybtol2fNmNF7tyoxMx+ZlQD2jzLtEgeJ4XaDDW/jmPHdSYJKN/sK1w9Gq5HncJ
c9t9OMjB6/19tMIYnBmQaDqDHqCsXDYrGzLvIki5EWRcQ8R+CiymwuZkZtl+qgocXnrQYqhXa0mh
wBsezA+x0YZQ8A3T7z1hlcoXRQmwLbDt4Y88hGm1UxOsGLy6yqSHpPSDFJ61ikBtjfuVdewnEbyP
FNHquAm15Tu/SCbZRZYjiA9t3RRf9bpQxiO1VJK6DOHbH4yLqvDAsKv+jEVtpPPRUUzdjakT2afc
MMdolylB8ZJDD+x2HdKQ6S/a4xR3aDlM+6nt9OAkqiJQvqhqO77iP9tsISVWjiOKsVBTGO/yMpdT
1wTJRAiOUXgxUr86Zjg1HPoOHbxUKuP/xSUDmdHPQ8g4kXy6/wFXdg10BBo4KNaReS7HhqGvVHU+
MORSy7C44CsJe1OE3Xu6Huhj9EGNIGqyhZ1fOZjk7/DosRUB7bzMrasUy5zOgR2ZdUG5d6ZU3iXI
ZX+pVC1FpSctjyLIe6+xwJ/1oui+3X/mlSyGbsFsWgiMaQZPXIegwurjBFooCRpC5OcmsqKDnE71
hhLI2ip0WgDxkcfg1LAI8GWGR5YzJvOIrS8CFx/fflekudhoL64vwzhibkfAOF2mZM3E9RCCXjSG
Kc/cbAyyH3lYbDlbrBQoaBsRsAlofzPM63cWzDo17HzsHkPHeCxt/IiiRlPdBsGEXTFMW/Ps1cci
mUU/BtIOm+R6PW3AKcrJSaLzViovsd2mH0Xab81a1ldxmIM63MX8c70Kwv5GF3DV0+9D5X8XjLLh
BUkaqW9PK/A7BtbJfUcWvkRvWDE0dpBIiBcNehu4vVJQbxVWA215kAC5v31/sxLdImhVMuCU66cK
C0WNswrMXJpjf1aXILLDelNocC1mwbKBBUxaBiplsYrZdl1ZgUC66IEmPXGcrF2MuNvDZCcNypbC
2hFRck9RxNtFtv9aU8G7UVHiuGkhTZIDVywBNqpMDDDHQsaWbpK697AGv95/kyvJChPyGRUMJ4NR
5mIXDqGtiTrLoktglv23wsgrnixqXgVA6Y2PtnbAZqV9qMAMlW6czWOn1+yoxdMZ/0/mELVzadU0
9cx8+tyG7Zf7z7W6GN+MfvC87Ze5AoR7W9ISHbPvLmgfHSMK3ayT7UOJO/de8C42ZmUr52x+LMQF
aOHT5F7slWjS1XTQCiRqsng8kEiM5wku6e7+U618LVYhnyV3g263TC2jNh3EqAjMuNVoehYNbjgm
08CHrhm2UJwrm98EY0NmyQm7TbZMGe8gDFDCC4MWR7/EcpLGO3Pq6lNhS46Bt6AZH2s26WenmsyN
kL/2nEBHIW0wU6IuXdxfuVbgG4PP0EUMaZ3s/CFTPvrxEJc7OVTHw/2XulZzgicAmcKUk6bm8gxI
aeDnZmXmlxQNw70yav4ukUXqxlYrHXpL9U+R4rxSKOKBbOQOpGQl3NldsnEUV7bs7MaG/wPXD6PC
+b//UzegNV/5ddxnl1QtgnOOEo4nwKofjMwhSevjrRxl5QvPJMI5wM0Yo+Vjq3Ih6VVk5ZdBE3KN
tEgUfpWFpDY7S/FHMpfIfG6SMNqNEBJ/33/nK8cFkB/QEbAqjNeW10VlD1zmvp5dmgyIHx/YN14C
2Wq3NJRWkj/AaeR9AP8xLlly2NVsag0JluYlHfoAZeIeaiz38T5vAPlVSHp7Td1kp//wcHQcwfwg
dHpT+AZxiR5areQX3Zebd5leZ+d6iKuN8nrt0ahJYMHShgPvM3/ef7YLOFS9TKQxvzAZMn41/aSe
fMVKvjllocGmCZByQns42cKsr325eaRMY8QAfLzUxQWmAnzRD3O64km3T2orQnRTHTbgYisBgEkP
NAMmQkg4LPtjPo1vqEdpcZG1spBdYDzatzpuih5bymDT1GzlJNCQ5uTRm1YwXlkE76olQ+sln5Pg
m053sq2heWTa0n9tHCXMd5YGdNLDZ7dTwF+OojCO9zfMGgCYHwARitElBcOyRtF9JWHX2ExxJgE5
Zer0RHbBidU/mtCJMeKrjHI69YSN0LWSIPut4Vr/eQob8bNqVTumt9wGiivBtfY3bu2VL8GNzRFS
AHmtQK7wj0dD0OSnBWipyoE9Hiwt1U9UPvLGa1gJgKQgTMD/RqUbQpgEhN+kB5aSy1XlzpiK/gFz
xA5rtNl6Hcr1RhBafe1EWoIQ0I9bR3LJSAPYxSA/Osdvn5rYNF7I/Sv7gNvqaB8iIUsT/oEikXcN
ks/mRUvN+iNqq6i4W50Uy+cpS7QTGHzkLO9vibXXTrUztwOhpWGwfX26pTIcCkWwI4rYyH5J0Qi3
XULiwx8M/e0wb974fAHMNoI3zV9JtVNBvoE+gRb9MXzdebDrrj9oNB8+vf2hmG1BQ6EFOVtXXT+U
gDHkR6qRXpIxKXajHEVUVwjMZepobdQjf0vcxSSGSfkMNqUIv02hcdk0xjCqskub+vH3Ia+n9+2Q
Tr47JE5yVgZHP5p0YExXjzO0d+zC2A8t7Zs3Hx+HwMKIzaZAvsWqxEouOXGhZZdKUwbdg1nYJTuw
bjOobVTrLZnQ223j0Kwng5jLvZnsd/2Gi6TrbTkEXW7NYbNIxvTzaJo/EHrV3nzJsRITSvJRiLA3
zfGeWz33EZ+/qDhouYbsT+eqSLfwN7eXHKugw4SqJQ65N4GRNvmg9XbEYAL93U/sE/lEEpf80sDb
Wa4cmt2+l9GY3/hqt5EIOBiuTgQ+cH03PaOEOzuuYoEo4WSmH1ECVmE0F82TOepVcOy1SFEP94/G
7bXKihSz9OThBdzAla2ipkAz9OgyRAFO20Ob7aTSUjYi7NrrZFfAsphxEDdpl1YQ7BrG9ZemSoNT
XRTKfsw6+ynCW+1AKdB+nOU8334UGdsjlPu38OOfRaYSRhQqykQ1G8W56iY+R29yutCjUTh+rFG2
/TMwLT0rXZ0eECEM3BLOeL7xSddeMFEOINI8zSEpvD4Zpa0PvBOGOXTSs6MfOv47kpetNsht34+h
IbxIOlUmCOVl2AbfMSpYP8SXUpLG7jhGunOSuLxfAxUtv4Pa9rIM/z1MPwDAjTqPSWr98vadBMKQ
TqvKTiLuXD8osn1Bm6kh3AG/D86aJim7AbHcjd7f2gnhaILZpH9lkB9dr9LxkrsWg5qLageTN2ai
e0lqFT30IPgZp4Bd7j/UWlwjmJv0sAAO3yDkclRccOaBPiArBDep1jRcaUL73CI7trFR1s4ILo7K
jJCby7HFRukzVWP7WUC7w7TcdY4BxBwtUhgmlhnOKsttcJrysft8/wlXSNp0RSDvzhxlrv1lzduN
UjnIBQV3YFTC92yANp4QvvwQAHn9Y2RN3Xpw5pWjESSj41Ir6v6+mib7Gc8tifFOHti/7v+mtTMz
f9yZgUtWvKxIMxQQ7Xrsw0szRNrPJLDzF73/D4au8zVNFwqIJRDqZS0o2RJMjZrRgG20/sUakGFx
1H58NGt5SzL/70DsOivgwyKBRwBkXHWD56QWRnLKIbDHSZRi5oqaw0OVDdnoTlrVgNFIAmzSAgtZ
r0PMFfqKm2AW/KyDIoQ9ojZferPsnuW2zepda1a9drQttjwtunYy3SksdMVFwlFjBiNAxR7s1jH2
OOaUzVHq5HJfNrae0k6ooq+t5gyjpzU9cwBFTKC3HCUqLG8Cr6u5QpGafiP6r3zOWbKLfilKVLdC
qYhOk+tJIChE4bwqXWo+pgizb5SlKyeVRdjD+HwQC5cRMNBStU1aLbpALmp3+IUzE1Cn6p3RD/LG
nbkSgwDnggmZP+Vt1aSGSTlWM+ZFH2QFTflpeB5aNXy0pkn9kcui34gMq+vNs0726YqQV2/lSOZb
3NFSikhiFJlf0eFMTz3dy2cUfO2Ne3Ptc6HLQV1ILXXLkpBKp0cdI0SnrpY75nOK2MNQbzdWWfte
PA9axHTabpvcVTApTQHz8iLGNH6ndGa5KyRV8aCGlRtF/Rw5F4dvlgwnAZilw7mhru+MAj1GXEgA
OIS1Mf5K0Jr0Oub3J9GlnVdKdvxg4RT10sabplUrD4lqIvXUPJWnna9er6y0CsNFDXEyhzaQcUDX
M3mKsrj+lsZS+/1+0FzZJYCU6CPA+OKVLlWGzFobkVae6QTyGB2wcShar9OZGedJI9VunevqRgG3
slEw5qWqYu4CwW4ZQBNNm3IRldllCqXCM/tcO86eM/v7z7X2DqET0J6YO883DkWmZMBJnKLsUjc6
He4gjC4Y9ZoeoLQtqY61pcihgHGTX9ArX2wUdK86B6PR7IIO1/QDR8HA9xjImV8jOHq/7z/WynWP
IAygG4NpKRf+Yq2e4KzHBoaphTqkj4oYxtrzs0b9GPlqlLtCVQrUUot0IxavL0sTDas4hRnP/E3/
6d51Mzu5HMHR1rbIO7cjrJRuH6bGPhS6ZHg1qmWXUR6cLbu9tXfLFAbUJzhystTF846ckv+nEQ2i
M3cR/oKvuYbzaSZk9cP9V7u21Nx0pa8+sxGXmZSUGKpIMouroM0NFGcQmHetUk/32aABd7i/2Fpw
4b4BhQv25lZ1YsAiecxM/DjkwTC/NKlQ0LfVGutsprVxjqdSOymwhx7jPNa3SMFrD0qLGXoWL1W3
VO36Y+ogZ0e9JaswbGgvRaVPe7mKqkMU2cHGWV+LLv8utdg3aTekQSkUpsZ2Fh/y2G4OA7fHn0mL
8ByqQv/to1YQ0LgK/m3+zeSK62fTpKYqoxwXgk4Z/kR67z+kTbQF1uKe4c8s7ob5omO70BqiF7eI
0AihRIwZAE35ZWjorxnlzVS4sOUleLmdKh/SKWos1/fVpPUQ0zE6L0TBn3IZYgnWK3meeZbSSePR
rGyz9MbAkN/jcqN9sZossFyYNXGNn0AmjJ2sp435Mk5J/SeBohS7tl07r0Fi5PnJMZGbOGp2pQT7
JsyLxpUQ6L6kioKru5MlvuyFuRj+mHJu48BS2PJXxcwddReAknzf94P/IenNqdkPmZqXO1MVCLg7
cdA/SMJp2kPlxNpXO5dEv9OTLqi8PNWmbJcypnF2jVH1nYuJriRhNDpNT0LVSvNcDh1Y90ECcu85
0Fx/GQ2F5QefThsxwzcT5aiWdQP9cZzo0/ZIznljVCSp1/qSJdzRaBnJT8AW8UQcs7x5gnCE03CV
2mlJdlGInxmCgyhc01sCmZIH4rMIRPKJKGVNz41jMZdywfqnxm/EJgVSEI0SfmviKhrOWak7x6yH
M3KW1KEJ9mTzSuxpiWyne19OE3MvZ4GOi4QeqBpxLdIkr9Di6GkCL5Du8Hpq/kf0EOY7NRWRug8k
qQYXNcR5/ykeKXJ2k61n+ctUVM3HMq7MR+T1gsydzEHUL6NZhqWb1ub01TYS59dgTuPBEXhYuV2E
0M9JUszaOuZylaFwOPT9U5fkavI4NEM/uPBPA3tHXTmQ3mdGEuymrIc7mjiDPp1kvPECN5C59fbI
9FvpThk7vfbKwcTZsKQ31ZwSuVcyN0jLSt/VrRO9y8eh6TD+TpyvaJANtteK3PhUOUaTuxZgHftR
lYbhYpTKkKIsDOfXk7loxKkPi7FC9sHO9Ah7kyZT3NaBOQXRpxzaXQo+qjorSWjivcVlUbl2H7S/
Kx2ZP9dPJbPCro6Js9fgIi+/K9vJ+NxJfggAzIhzL+1yRBXNhBm1O4JyC156isnGzWyzkj7nolZN
L4BefZHKZvqoxYjcv+TY7E4uOVvcsymdsT+LqKo/9WNjtK5ettqXslIn5YDQqln8wZJSzTwVM42t
BtLKXUldSP+PSR55x7IyLhMRwPiDiGF0mfYCENd/dSrH/pVRm3+sGuV3Lcpx4zq5CekzAQMJKC5I
kp0bpfQmsQergkGAnc4Yec2MtSsjKd6PkvHz/sV10zKiw49aMyUp2pistbiQBW192Ris7GI2avrN
Fk72PtBaE8yRE7dfS/Q5j13SFJy8UXwGrxuX+/s/4OZRGTlRR9F+JF1llLiI8CIWzZQOFbrRlVO8
F6EYcWj0B8q2Ojn8l6XQzgDazZWyREnEfZ4HjgwR0B/ga2Z5MEFPKI2DKvlbNlXzr15eKGRzjA5R
sLnlKEThBNjRzpn3VkP1e3br+qV0TMre/kCzNi435KwZtOwqBhHaboD5qZ60nmNbTyJ2PNuOjR+z
fOy0sSnXLkkKXoxPgdzN4OLru1hvS210cgqoBKb+gxNpw7FnQCyOpiZIWysnEme9z5V9ISti6xSu
bROcr2mLMW0GhLLo+OUV4DtaRJzCBuvIrNVr2VVZ95xLbft2NVxANOAC0OUFunYDp8nNSG7DiT6q
qsD5T1RClN2KY4MZycY7/Ys8vdooM3SRq5I3im/tTV2jmpJZIMnKQDtO42E3N0zfjbXT/Jz03P6f
GercV3JmJ6qb1XX+mJh1aD+OeqlJuzaU7PTgizT6Jvu5zMh2oLC9v8Nuvvn887Bbg4nAbPRmh2HZ
OerYlWaX0K9zD0917pFmGrRdWjo/+sDS9rYtUs/38y0C1U2qycpUCqDLZwgpMp3Xu61QonAIqi6j
DPHFXtLybJ+WZX80Emt6UCNj3Oqv3OyweUEqvpm+S9WwjIRID1d+FbJgjqvxpRhlwbEqP0BJSTea
VH8DzfKjw6KlMGEQSUtwfuv/lF+43owgdC0mkerk9646BCC2hToYwU7X2pp70a/swiVjmVmVVV4h
aTvG9Xc1iYv3MiZOr6oR6eNuGmHEn/oOsWw3j4wmPGlOZX3KmsYcMIIok+/ABdJvqeqDXRoFj7fv
1UKZ9kOlTb9yISH2WfY+4AYEV5UU67y6Vj+z57vWjZtJ9O/rkE7d3moglTJlg2HvkvaYNNVA6X2r
gsAQLuWAFXk4jMaOy1XYt25Q4P7yRNhKPtbIQPmuMtrDl/sb8ybA8rXgDdKzRgEPfqR6/QrzPDRF
mCNrH/Gse3Py209GJCVvxdXNq9AFY5wJA+cmEMhWjPuVnGYXOW1V4lwkPdZZtaVqeQsBYxnmU8Qv
ipDb6VAUx6mZgim9TJYfHdPUH/bkO/JORHHH91d8L0xV/TmM2giXOWP6HtaW9jwwt97df6s3uc78
QxgDkvlBIoQFdf1WzcGX6WQx948SfdxjRkSwlxpm07ImdoktsScJjhvHYS3GsBxHQcd/9IZax0lz
phl4Qg8kyP8XGFl/jqXAtlzqS+vg64X+HX5Y/Ogjyr1FuFs79Oj5zMhu8AdkwNcPzNYqOWRlfjG7
cXhXy2kP3szHGq13tuR/V5dC5JiWKqvdqNvEUkm5N0OXEKO2aXBKAUwVxAJEMtkbic7KZ7RlBqyo
stKUo99//VRUEYE2otdzGRunOI56Ul7KxDL3CqMGr6zC4p1s+fnGoivPR0MJdRhwk0yQlslIrVUm
mfmUXZDabr9rOFIeo7prOzdSJ2sLWaesXA/0y5AKoh2+YnpJ44wKomfT1JSNbt0bytms68wtmhRx
wmiUXeD68b5OOvvPwKhwV0Zg7hJTbk4xJJqjlE/GmS5YO6tVTq5fyVtqRiuZNeNeukEINclgDRcX
2KwcpAjBfRIZFvApBB4zgiUidQesHYpXzICarxP44YNI0IhCbSMdT/dP8+o7msekHNl54rSIkZUN
3KWm1L5MamK+kzvjBYMKlDmHDKYUDicbuczacsx1aAYztryVNizNKp+YOGWX0lakT3bRIDxgZCiP
ln26n6yxFRsL3qJsaENCb8FsEozS7dCy6cvcSbMWzKpvlk/giIJ91pYhuktGEn/Dm2g4pFVbWp6W
O+Or38b9Ga5TsZEjrW18Wu5Q9Kmibv1BVSGldaYDssnMJnqXwX5Ct7ev3FbKoo34vPqKcc6iTiMX
Azx2fbCzVJ4qOxmyi52a7d4KIueIXkp6csrAetdOtfXt/g5aezR6+zrAOBApPOP1emooymEwO/iw
Qdh8ZyVj8lBe1j8ZfV/rG59z7eHYPhw6Jk7orS4OTIfZdICFVYLWEu7aiZJMR6VSq2OBMInXWSL8
Dw9HlY0jJi1Ndu388P9kYamSJ5Y/4ZRQclKOk59/6B0h9hGWqJ/f/hr/XWl+8n9WAlWiBBPp0KVl
yLwDFpbQ96Lvhn/sVsN07YtRT2CNNBMijeWZVxtcYByFknBsysItwPE9pk2LqxTst0//4almzCjd
UPhty2RhhPeKGS/oqFjO20tkcdh3hU18G7BhkzZK3XmnLVLmGbKtMTX4q3e2eIUJrTKZLlF86cKg
8wZbG9+FpT1tpCJrb28W1iQ1N1YKv6ExI70FDotO9aR9iqcw2YvWmA7l1Gy1eNYeiAKHcoPKap4N
Xu+JPnXoJ1UM6pogRZWIdvIF8M4Wgm0lt2IjkLxyDTDtXg5BMOA2Y1HhNgZhE11UuQld3R6bs9Gb
4T60ac9GVd8cSQi3QtXaqyRDh8IBDvCWT56ZKagCLjVkueIIvoY8nuhCJV4qkuJwfyOuvkpuOFAi
DGxvqAuNKTCZCs30QnoN23ls0dTsrS1w4+ptQzYF44uamPng4jpFXzsUjTWXHL7T7eMmnmiUyuHH
UZviA8llGrvoI7V7LZno1A1dg2GxVWxwU25Rw9x5MysF+gIX303G6nfoeVL8pHiJt2qwj1XfFPTS
Y/3Qx0gRACqxM1jBEkR7t8idujsWRYaicZLg2Eq1nWUuUILuTM691fRa22zEHH4ZPZNbsHbdB3Hu
qwwBcuDS7wazYohhWtJLFhU/B1/IPxzE2r73jBw2bo61DUBooHigTrul96q+bUqaU6YXIffmo9UO
0RekSrakqdayam55wDvw1TDyWHx/zCjUPCmz7GJFVvAr60Tw1ZHa0VUEJHcgRMJ1RLLl7r52jHik
WZNnBoQug2yrY6Fjt8g5GZkhP2bKmJWu71it7gLJUn/eP0hrH3BWgMMZxKbfvURIm3VjT3LGYvwY
KLVaNJRH9CJ88uM61I9oAoVPopKHHd3pZqPUngP4IsDPWGXqS0judHxm5ep/7siwTANEOYmHDJT0
D5Ui/U5E6vzBiiukBu76emOUubJnrtZbfM069NXemUfgbar0qZur7fjTmdR4d/+Vri4DFxoeCSnN
TQ5O+IfeGGoJ/P1CepQq+MoMcTcymbXQhADDzKQE+qHfaKXzNWXmltiY9aHa9yeEhmglYddu7swo
NZWdZJqR4hp5Z6puWLd17uKyE6W7DL+xN4+jEaxCvhWAL+UnB2VxU8tWUhP8yBmrIvuuGQkuwnZn
eqBOi7ff1libYIFATMYVZDk6kH291uIWocmuy4rPbWHTtcoL2IHpaP6HzGD+iAhazoOKGwBvz3Bf
61IacTY6Ex9LKzGew7j0d5borY2yba0dNDcFCTU0JTj5i9QAG5BcMhtU1YxG7+CejGr3J0vK4mct
V+WDiBX/oKRNBYkfD7U9FMr+rGp5p7h42Wkb+3cl/rCjcOsFeYYKheNcH8uxqUtbUkiSVTMMvnT1
qHjGUNSXNA3G/f2jcn8pgFLXSxXYHPeTA0wqHP3IK7qu2iFalT1JGoXz/aVWQjm8AZQM6cM4M/7m
eqlGwwy4mRPyMFHALFnwE0QYR2dHtMmxQhn9NIZb2InbSAByCbgg+5UCjhv8ek2hRlUb5zWtdOHj
wOYHxit1o7ylCXwbR1mGzUgDaM7LlyWbFgaWMTn0EvveHvdREGmPzSDlO1/KzYeoabaEBNbWU5E2
hBLMpqUje/1YalIV2qTQ9onCUnGbUvEf1SFMnlStN8EvYZxz/9OtvUYYnwA1GMrOPeDr9XJTOG1T
wVNt/N762ElK8tTKSrWxyu1exCQK4wlGkhoZzbKMinRqeRNRhMtA6v8LzVz/kHSheNTkZEMo7vbO
ZSUK0Jm9TXWzrAMSnXnWGAKfg1JS/pocXJM8q5WNo+0LhgLolp4Ng9lrZGMYuXEM1t4la87UDyoe
fCmu3yU4DtjGGqC6AlulcyOE8hCJcgtJurZD/llFXXwx3Q/DbFRzdqTRyi+BOiaHMhzHg6l03ySA
z8f7G2RtOfwVZ/MCMsIbBGTckZjDkkfqeCxbLx8kK3YxsAjeRWbXHBv+nw39srUvyFyUjFcBbnYz
wTYbTfEHWImXWqmEa4YWEBs0FJD6E/5HCew2Tck+/oaxu7MVx/5a/l1nTfScwEWxf+ai/6a+A8/f
UVBllyEeW7AhFhmU2+IGrng985HXskoUoqgMEkXzu0siOukB1D5GVphBfiGfM38gsZrUri2yOEOo
yu839vctswBSLsNUTiwp5WxBcL3JbDUxBoYNEPzAgnwIkiI5DHXvv6Jh1D/gGT2dgHhhYp1iKVJl
tuyi2ax5Qd/Yj2lhhRsH+++eXr4xAD38IopiovHi5xgyaKio7WHbQujP3c7M/NqLE02/DNlg124X
Gnm0w/wwGw/SUJTFzhYogLqRoqW2B6xJz1zbr03bA8yL83SgtGH0Esd1Y3ltH+NHZmUT2KsotOnw
i7ZW5Y1HmE/l8gm4k8lBCAnARucD8G+mXNlhETlmdnGo/fY6TaRDh8IQnFC7flR91H2cFKG4sRxy
NFjrLS3blfNlYLCJPv8MkL2pSDDhdfBLV/OL3dfS8yD37UExUuNYF6Pj0RPakntcSW45zBrqixQm
dNKXEZLDJeVBgMFLFTvyecSnz6sM7YsunKLyjHGasEkqCxAIkLX7p6oyss/woMRb3zoIXU7ZLNKD
AsbNvVrkJj7xTDPPOMl+rWo9e4H+bs5jV+NUl3X2rE01KDB5Smc8lnG+H9RuEhbmUzNFGErurBG/
HK7wYCZWIcI8OxJckALc2DOzo/6R0YM4ZCoWpzRPt8jXf6PH1U5DMHsG0HJBWVARjUVNJmxnsmM5
ds6Ojuzgg6aakFSaIdGTd7ohnM/ITduIPKVd5Jq1Xb30XSmbLq71cbhLkPV6ppcnSyffGZkcTn4S
fMzZvE+yiS7qpDfTO7IHdav+uNmf/GhECRBbprOL6NYcrv85HjSqhUgLyT73VfglxmDuqFtBcmig
+ntto1cbWevKcuTFJoRTwO+3nB5MARt/Nkw9o9YoPvhW03hMiPH/HgPpp13Vr2/dCJBRASfQVJuF
O5cbwbYCudfxfz0XWq4x0Er87kHr1a9S6usvGaKVJ5Cg7caVepMN4ciB7yyer3RudXqW169UZGXV
Uxs5Z8BG49nWK9vTR9QFhwFxw/vPd5OSsBRtOlh2DBMBGi2CW98VIvAbwZYz0fHb2ajLBScdDMjv
++vcfjaoCtCEZjIIL3SpCNcbnCZ6Vda5GlJ7F+updLY64D3+FEWHtqyUjW1yE7TRp+KzIajETJl2
6mJXtupgV5na2GejC+r3TlK0pwpAxSkwyuKiCKd3JasonmyB1vmoZVvt89v4gUwHxQ5adPS1b8At
lZ468tQq1jnTZP8ZaYf0G2PLjlWN3PiOsCGXsmNVwe7+W77dOCyLHBeXBQnSTbLe1S2q8XAszqEl
TccEfLGHvKhzQEs83tg4Kx8UgiZJGM0jRh/LjRNkAaqDWi9x7OVPALTV8xDJ1gE77nzXlyL9fP/J
VpabzT+Q6wEuzslfpBGoFWbFrIt+js16yFzoXs23wU6iJ1FkCPEP45vxUKAjYM7xERnrzxPd6zM4
NhDo6AQ4Z3vI7Y9SVcpujObjV2DnTHeU+s/951vZMLPg5Fz6E9bYN9fLdfj9UasqztmfK7oBru3T
mHTKsyZZlVs7SneeZK073F/0JpOenxGhAiY9M1t7mSpCQwGeMtXOuc10JzgGOJ2VrpPNsI8JlFFy
RsRR+m6kufKjyOp2y6n4NvawPPCMWdVtDkOLb4oWazeYJqG85qEPo60lJ5+H3Ohara3CX0eelXuc
wzjvrH/uJzvWtM5vbedc1ZX+pUJD9FJEwZv7jgabhYGPAagFbv+ynZoFjQgcCfKsFeW04aVG3Xdl
spVNr5zvq1UWb8yudT2gz4+o2ug0+8opwQ37muzSddi61ldeGzhh9iR3Al9nGbCDgm2vByjqWu1U
7ZRuVM9aZ/sbAWt1FT4NUG+V/veS+yXC0hkkMnrms9l0VkQCVj6Y3uxbyMdhWmUxx4FYwYVwvQWU
QFGyqkbsUYvzz1Prp8esViKvssxhI2ul+cvfus7hyNNnTAbad8TFJWRAzapBFRGWyc1gW89WUQVf
e/QrnpVJDmO30xIkhqI80oU7FBkia+BC1PRz3htQ6v2+M0FChiG4Xn2ITgh64Lig05R8DqU0/pOo
ARwQjjRw35lJljxGJuphuzDu5F9yEZqdC1VD/WC1FiDRnLYezpJxrz+GdpaObqbTf3YTUlpMnCX8
PSxQt5HntFGvHlKlrdRXkvJMdg00ePo98uMWiWaayfGuqHAJ9DB+ZdY1WoX5Yk5JLlPzSFa6lwad
m83pFPu3bidyCXsh4L5JaqG/2GNHbdQEkzO54VBN4xNJrvHOaGoUI3thyz8K4cR/wlCz3kPxDfzd
IKE375o4n/xPr9P8Q5oiOXfMif7PaCT5xW4wLfCXciclmtfj+vIllvLie9N3meMNhpHZu7Qv/QEH
TCt8TWyYNbsW+t1e8+2hO/mdMB9xhM/79+Zkax9LwxEU4o2vfY1biBj067UZuBMm0n7oNBG4JmKM
0iFRouohE0MTeUMiJd8jVKuiU472l3CtRqmdA+bYYe7ZjlQBIo3+j7Pz3I1bydr1FRFgDn9JdrfU
kixne/sPYY+9mVnM6eq/p3yAA4tNiPCeAQaDGWxVk6xatcIbUHyABDOjOTboVvOMyZnWhNHc63Vg
FmVj3q8dyk6IOmVfBOLwDTaMCTwXJV2Hxre63rV9O09GJYRW5gxBJviX7ypW/YxysZKHTQRjOLTJ
3VS+lK3Qhui5hd8sLUAoBkaL8eCUztw+KXq5dO+62FB/VWLVjCBvkF7wx6ZZm7d6lOeXzBZYbMQ0
rhQfwEv7v5qPPQbTmkdZ0HQVxBHTncW71Zknx7cyr2nvFF1v/kWOoEjuW5bke+gwanwrdTPvrZ3V
uvo8jjb9GaqT7pGAi44CcLgaSJZTON9xSElymFJjmb2PIJeKA8GK21MoR/2SiUhYvpXFiFyAUSZK
yvfc7tY/Yxz1n7laxvD1+/NmFciHIK8wWCJ/voXr1MmqMAnHMg17oPxNhorUNye1vINUdncVAhjp
HHMeEP4vo1c55krkKHZ+HYm/wGXa4Qqkp7j7y2chRtJfYOAOGojR5ybfsdNGU+Hkpdelj6cHzeii
k2VX7UFdvXeBudzGlIrkpzfknoXLa8bcBXGYYUpDSFEr4/shC9toOnIa2luKtgH9Gqn0xpT85WvD
2RD50bRAEn5VMFGiYANbkuYXisfugOq+sxSZKRxwGlw74w1V78RkZY1yH2W9EWRNW57rxo4fjX70
jgBH8mtv7hfISlgGcCVjeLq9X3rLxkwOJDjGGOZwshc1P1nCKr4rZVw8TpghtgeJ/s32I2WiZc23
YkUGU5vMtIAvrIuxiu5Xp5vDEpuKsCEwHbUtd5eRoyEp43+r4NUDsS7wjCVNIwENi2bwAq/Fwt1F
IcS3J938nzW2+Z29lEZY2rF4GJvlB4ezCOPVru6mWh+CvhXjwbHYyctpXiNTR8kBEmGbPTJYwsdm
jd37zq7xL4i9BHh/o556xxXfzMW2LqSxRwCbnf3EogDDpXfuLT02IoSvBWjs+4FWcxghIHIe1xhs
wKA4B4HydjvRyZbTEHrpUsFcfpY/suNlddEWtGr9XovjYvCTeI7Sz60Kf3qqki79LqboSBji9unY
TozmGRgwc6XB93LJuIKQO3ejdp/Okxu2iGeeIh3Qe1Y1RwEaVPv2uLAIFRX/lg95AyKp0XRe3IbB
UmaObnPCNto+62oc2UGfoNzgL3Pt/JtXOLKf86LPXF81S8c9GyKqswBJf+eTzkwvDukAplE4TzHE
UgBDM/escISfG3rXhMmAlzl2tEJ/TuHYz5grC9I8NILN/Kx0k/XWa3EdvhTV0n8rwG3/0rK8/Gx5
S6xfPFr03r0aYynwaBCyzKBkIs2F6s36T7tvre6Mjcb01UEhcLmrkQZyThHtwH8qHIBSyMtFt557
oyjOqzaNjARbYTn3kjpenzUvW9zQHlEEeVCGjlQlRnHHDC2zSL1AVaYBtQqsYKJTImbwwhop4rcS
5rDAKqNsMl+HQWCFqav0ut+aXvuh62A9k2q4YBpQ+HO0QEQDHQa04Q0HCfCxTXxl7kXkK5696L5Z
xLn2z1wKW4CE7wrYKrmR/bDSNo0CsoD8fzEjMfNcpZ73ValdiCxeXBUPneZF7aUl0xFBYdpdch4g
3f/ISy0qzoM19++1vB4yzA9SMfsVzLTCF8ZgPE7rOq0PRu0l8ZOXK+4YRIC6vlpTapPMJg4a1KWX
rw+JukxF6KLp0gej2mJgbg6R+NljSounn0AnMNTSKFcgaxv1o+sV+RigMrOYfjbHxq+1KMtved8b
DxisiOmkF/Hc+Y6Txc1dlnfqHc6bau8PXgkQZKqUn7qN/qGrtda3ZfKUu3zUix9D2zVf2wqLBggQ
7xHQEUOUmndFZHgfltxYslMXiyE9yWgIfdkus8pP1mz8xUdvnjJjWLW3KP3b9snVx6F4hwUWTqYj
FMg2bHRl+TimM5SjshjHi5ItqXEyo7JHnKFOvWe0npQGEvqUMkix1/5UunqW3FeDEYmAlKf+VhQw
o30zba3+3Hmrmt85dmT+EnPtNSGlowK0LSHzCYthhcY651Z0btS4rgK9N4c0rLohZguoytwu/qTN
3fsILr80ABdG86jGVA9+X3WWE05qZOQ+noMwz+dV6e/ssVi9O+YTqDfOuMA+N0pichrs6f0qIu+p
E6b6YUkYcN7VcV+kfjnaxScGccXC1zTj9tT0rhtfOsfovsFtgd1Vw2kcv8f6Omlh6TUa5Ue+WM0l
SWEHlGnX5v7aNyIJEs2tp9Ctx/JuTrW6DQnC+vteS6z1jafM3T+tsL0fDqYEygOW8Gr/kCQxNYYS
p+JhSuzEPcV9NoH5mY1C82FE9M9tbhQQGuGSK5dFQVYLknHkfcJ5bZ4+oCnFq9QzdjjnkyD/LEgh
+g8ogqbdu1WvujgYCgrcK19FB1e/9l8i5Mqsi1mt9cdatM0avp4N3lx7ZLYSUsS8DgzOTTbolsh1
QzNj6t+kwQznEUXWwTwVaQtBf+3s0yj+mkQjlySaADeWWl1bhpkjGBACZABrX07TuU/xyqi7Nglp
UrT3zuqk4Whmy0G9fpN1yEWBGErVTqZ72ySxqsVvZWqYgXMXfR703HxHcXckRHZz4/1eRXr0gteg
x7e58UbNSPE3juFNzE0ZMBHVAnj4zfvBFEeqXzKrfZEe/l6KLqsU/kLmaXOfU+7QDEdL+cq1Mqb+
NNQ4nrQ5+EWUFiK/xxwIgJMozrmRxl//w6b5PbdiOE4LZLO2SOnldQM4Khy0nKCre4cmuzmfCqdH
WWFOcyXgIlC/vb7qzssFwMiYkpkJTZcteqssE0Q3JimFUafuY4FTtt84SvYNFdSjrv7eUgxK+IB4
EvExN+03+L99NcuXu65mHowLctuaUVbhgC/F33Yt6QUjhYoIAjnn7dzJcKPOnAucLvRKe07JfB9a
1BcOku6b5I/kCEyPPHQeep+3NR/A5EqqtyG6BlsrVrPx5FoMZNKmMn2PUv6glrh9gXSZVal/wDid
luymlpjUBLv5Hpp+nLEjekU1HlBfXYMYuvPBC9x5Nlkr8/JIbW8llZ0xUqDFYnJXxk151+RVfmqL
vr80Qq0DFEoOh7fGzcnj2QhcVNAUm2CWX6a1QCwsu0+n/Gr2abGEDQKPCnbVRvGuVLK1/aVrOblR
YugTs9k8Wd5WM9ZPY7Jomr8sGfo3FpvrbnCkVfPrR+Q2yhHCYWxxNqU68jYoRGZSjomJn7BSuB1u
Vlr0rouG4f1/WQWYPB+Y6dtW1MczWtohuUvnc9DrUEFs+w0Zy/jz9VVutxAHQ4K3pF4Y86dNkLF6
2G7cHig9dEmEdWIU+wh7Jx/7YW4PsP97S2GSSCClr49212apKMe0IIc/cY16PXta5sJ6F5XrNPt9
Pk/pwdG4/UbSK5UeD2NmUKhblAlUWMOLJ+ROdTtXg8lI0rOhtUf8lJ1H4v6R0mfcRIgPb5oii52v
glZ+hq2u8i3vqjKclVK/R4h0OtgNtythTyphkcxgkVvYdvbHobGGukI2zrTE+hg1y8/CWXBtT42/
dsuWOw6ar7y/mWFtR/RmNq0dOqU5eu0wiceKDi2ENsXXk/oIG3MzVZZL8TA044Al34BSeoBdKprQ
3K4CkcZ4aJ1/PGin5wKpzS9C2PYnHnm8r9MYBq4CFu2gWr9lo8gfAGqRXh1TbXx8XwaZcXQsIWpu
oKV3mvlSVqnt+UajevXJqaMq8g2Gdc67FsvFX25fa3nYe4wc8PeM0Ckochdhmz6xHT/WFOuvyd38
OAYsgHYIALdOGCheeUZn0ag040y71qttXujKKxeBy+dBRNvLT2mP6ExmUWJjQ798D8g7LaR1fAjs
dyH4llrxxq7s3J8mcCB+EjEKEN16hMvY+/ygRoGfyKHpDcW4xzIAzXW08zFLt05oLRDJp8a+GNTj
l57R3CeEr9cgn5KLlhx5N91eaKR02IzQIgNrfBPEHWPC+K8mz2kUS3zCOE3xY/Qs/ag08tzHQkc9
6GruvWMgzRC8wKDQ/5Nv44/WEOaFaqT0kBxmy4o+j0msBNjmRH7eT+XTUGer7HvUBwn5bdjgKf//
oiR0LxeFoU+IzFJSLPTKLxYi4Q9TI+nkzaE8+k7EBfcARlIGXojEmz0EELgZXOi913HWaYbQ231W
o/zoEpF/ZZuQS0MNqdgpxTTlZ/3jLRrJAFk64oGYkunvcbstz91oVQECWqbmi7m0L1kyfVW07mhu
sLNbESsCbMMtCU72pqBqgFM2yxJfm1wff8TIX62s12oM93VAuz7CYV7zrq4c53/GUqntAzqm2RE6
eOcl69BT6I1LB9obhQttNBr401WMEbi9AN5M4rOpiCPy484q8FEkuogApN3klf0qZjJdev0ZMgUP
3jQnVuBktXu0O3fXoY2IeJAnDQM2WwZYxtzbCNxBmU41PHWL+LmAFnhwBna2DKhHnIno8dtyJvNy
y2hubutTqSj3+lBWAYNaD29vbaVn1Ohv3DrTgwRh+bcx8LG/z3ioDu3ftBvwGNtLW7cSdUxROL6m
cYRenaVEJ+TZ3XCI1+Qguuy8SlqyHHYUSLB33WJPYmOcdII3vrmoF7xtJ0f7DkMuO1hlJ4bRxeAn
stRvhvbLV7mmTTooQxRfhYup5ElrYv2Xldsekj9z0bpnWCv1fC9iap2D2monkP0/ShZzLnBSWwBa
UY2tcHWgGv1Et8xL8jZMl7UO50pJ7v86JSYPdgkuiMsCItqEmEnr0gIwG1rydYrnKfVDBVAxTs+Y
HOn/4bG4EORQDezXTT89H3P0ziMnRtIwHrBXKRL7boGIylg5raYjl869l8jQhXIKIDLMd7mJ/gie
U2t5rZJ26TVvuNwdRJrCqYms0E2Vo0HP3n6URSmAPYeMddujcXWtdwt9pRauoviJ9uJyUYzp39e/
1C22Ght40MxkLCBrGB5tHkh4rTXZZG1XqqP6lBl5+w7ZKPzX28k4zVnfhMx6sSLNFPsUpZOFPOfy
12gYfoNUR0DUDQ0eovPLl5qkzpCpEZn5pJbNfWE02sWYkFRv4m452C17L5XTLQX5NC6Am52ppJ6a
VSiq5kXS37lztlzm3E0PqKW7bxUyMhAyZllIuGyeiIYiE1BoBFe11vQwEbpzFmu5+g5c+GBQhyKc
UBULBEo0frsM5bsmMv+awSTfKpQQEPdot93gIdNlGYtYrVP4tEKcUxogoC7F5IN8KQ7e6t6poI4n
dkKKB329Oe8JVtj10LWYus8xnmHD4vjtPLfflu4Q4bC7FFRvcHPUVjfZS+MYiWlBNL/CvM9OOtJo
oTGnkKFT46+xq0isgLTkcNA8gKCy6Z9IhTHDK7QSov3QfgA443xGnQTFBM9O7IPiVL6hTVIm4RQs
xwwdMY3NDatwuh2zQtdFKfrxrKrq4K+Sh623mXJRq9r98fq533mNrMdyv4FoN8deVYYs1lWEc4Z6
LRMUiPX+0aAcewtmKzrYHTtXHgoycimJHr9h6Y5mPUFckLxHxuRZaJHrhcgkeBXqCXnJ/2Dm2QWV
W+fD68+4k7VAUuFGAA8De3Xb/1ItYdQoyJK562I9tXqdEt/U4tkYOxWh26xjMDWoz1VRTn+ftdDI
RMEV1ors1GzOw1yWCqfEQgehn+bQipMkxCCxOM3loUnwXqhhj+KFKBUaqR42oaazF+S8CqzFmfCa
je+k9nyqdW0+Z5VtQ+E39OY82MK56grAq1DMzWA/NJ4xfPnrty1TQ1qONFRvr6tasdK40BU8DqKh
fUqUvAvovTHrzaNfuY6lr4p9TTjPUM1eX3gnpLOwDTtGip/fbGXs6Y2ltqmaklL3nuCLm099naWn
11fZOTA0v4noCD1xdbhyk/9x8Vdx0XBH0b3VGcx81NRhOuvxIgU1DpVOdx/oj6U2sQDD0NGZGT9e
+7m2Q09bi9BRh6PO0c7pkPbEJhWZFBn+TSz844GAuSZ1J4vpfJrK73B34086HJ5LTc5xb2ZVmkEj
tCrmtvZQfXr9Ze5Euxdrb86Hbixjq1LaXs28rE5oczmMn2ieEj00P+XdHmyRW0K9JO3TnqE5I1P7
LWJNNFm3dArKUqA/4wQQQVzcZ33ufqF5hRXgNKBp5XdAfkJ1iWKe3CuMRysW6xPSgeURCGRvL0nd
AlrzCBGjlvJyL2XmytfHl+/K1Y9gv8NU9ckGy1D7pjENH//+XcNzh+huWICGfsePP74zjcDZ8IA1
IC5Uf6uYsZ2TDHVlmI5pWGjzXyOFeNPIlch7hVB/M7/0kDECnbrQDU+9+pqYZhdkjqmESWxbB73H
vR1MRUrWSIHt3Hhs60kTTYmBpa7Rgq4ALhol7yZFIJyeDEBeJidmhNGmdjSHII3yv9/DZB+y6UpY
uM15wCMss4Wm4FVNVxuoTvNLXdC7sfR6eJc5WXGwhXf2DKoseLpwhxKDtleKNhnuUgA/vo7t2L9F
Osr8t4mn5p96VIajiLq7lqSX0lC2byFmrsU0aLBR0+kda36sItu614Ci3Q8WHMvXd+feUhA+SMgt
BgA3N2UVqcweNMJq0o/Jm1WZ1rMdl+PHTGn0y+tL7YRVclwiN2QWOubbdC6vJlsVEXOaYraytzPA
4DsAH//hO5GW8uZ06FM73yli6Ny4qpw5Nck/S9c3QQ9g52kcOuPggfSdA8CAj+uWcgZezPZoK+jI
ZRFSD9fJXR0F8HLttCeM0U3vPAOxSQOjLbMhgHAGzkqvHPtHVJmo/GatoX7rV9yZKU3EAl7T0vKP
XTnzjyT9ZOOQoowdYr5FzH/vrcWC0zmRCDtl6aJsNSAghon9ko2Bl3hKGmI5xIaPRWn8wtR6ys6q
FeFCkPYuyJ3Xv+LOhmGwInN/mFBy7PYydoLmGoDHw2ZAS7U5QetaTh6qk89JN719faW9t4trJHBA
5DQopOT//0fgVNw86lo0zRFh0ZE3Bo95cWc7v2DUIDBqK8vAGOIZQz588F5feed6BCbMR2WuL4mQ
m2ccnL6NSl1gLDZm5SnjffhNnk+XrI97v6zU8eBJd04GCFfG7SY30i3mhFn3gnMTGOjBNuOTENH6
FWS9d5CO732536Rx2cDfgUXoSbKCYUyv0QpJLxv16b0yoU6G+u5R5r+3FNhnTIxAkFLnbz8dfUIr
jlUaCq0twiaN2zNEkcLPYewffCuZ920KN6aKEgUP2YrLXL7bP3fJAvNe1SMsWsxMmS52bzRfdQUl
q8ATUXou56x8B9e0jv/DOZBYAkTBSOBuZtvNpDlrnLmsmwAMhDQ1/1NG85shcpr3r+/G3ZfJrQMs
iQzipo/AXBZArGWlV0eJM+TmYjNActQMFk0cJdl7G19uQXrZdCxuLrl++j3+WFIEgJYysCHMfi+i
Qg0sL14enYYGyuuP9tsZafv1EPgnMYJUzXbZnDQMxWywncgAOVNifWXooH9pQM6+U0G1frHqMvk4
Fw0OPanTJiNy7JH+rwA78cGFWKMG6uAoS0C+g1GnMzbVPYIEw+K7HaZ5Ey6o/XnInPH7aHVuzdiz
meE6zVZThq0urAdzrcwjN72dCQu9Ax4EUSP+Y9ue5K4YTWRjsms1uCODbqX8WVP3/hBO1o6BuZou
/Z9Wn8OVCdEnY3K79eBS2oslaAHJtpOkj27PQ2e5s9M2DvT+1RJfDBtkmcjj+QBLs3fqQD0x2+bL
SRnol6cOklA/WhLZobRLBVAx7S5zWn7yvLm5AyzcBh6eyXevb5a9c0DTVeLEmWDdFNorlWcXmYAv
Rkf5AeVIe6rzLLnTi344aJjsHQNXkopJwWg+beuDNaZBQcIFOmZVlW+uYmrfja7IY8TNVvE4ddWR
4NjeVecBx/kNOIQmuHmdiYdph21J2+6krZ85EkvgpRhO1Ypr+mo99Z+NTllORcHeff2l3n5Ig2YW
bEsg/zugqM6AqCIEkbr3puKEDfMEaNqdTy7+ssE8YGrZlFZysHtuH5dFqePhRCLndgPQWxsymCzD
uFOJ+upOV8wfk52bQbHGOm5HhfXcRcIKdfwvD/pCO2gJVuZkSsVqZhbb0+EultGmE74ipqjzrwxc
C8uf0nWFioi3wAleMqTnrM1RIOg9ZSLuWN7nqOvEmwZjJ93vSGH1oBuL5Cj03qr0MPeCjiCZEMYO
JAsRdF2nKKSesTLnM1iOChwTWupRaGlj9QuXMWHBLlCy527pqx9lvJIQmb1u/JMDGl19JodlcXDJ
3QYTfhMiN/B9qCrpqL085pqYhVIMJNNqOfR3xojGqd3CSXx9D94ebNoKoLfQKNhTaHSqjNG3IN3y
otK6jkruJkFdpIruD6ZXHlnL7G0+SjgQeTQjpPTWy2catDJ1B4UQnSep8lAWlup7ajGfKCbVS6ka
y3mIhflgovFzkKrsPifFFPhk1EtvHHSgncB8HIBagUmBDjCCnG4brjFFQ3jp9Ve695BSVBvKI+i+
m35LY3RZCZOSXC9OyvsEAkgaVJGnmKFbKBWWcEvkfm6irn7IVnRbD7bNbfxk9EK6grSfxONs8+c4
i+3M5AteG2PpgqVI83dO7CT+KqbsYup5cnDnOXtRjKkq3W0UUqQ8z8tvCuRpSRshjapHI3tK9X4S
EIHrqodo0aIBjzdj2fJxYVYEq3AhpxZMLL87ude5J8cdZnEPRWNp36PwBmNkNVzYs8mUTm9GY+3d
L2M6Kf2JnllWPq2OLoiKAyibkPrOUu5aO5+jC/bDae530aJ5YWLigXeeG68zTuUIxhU916jqfFoV
gwGpYGyeJnvMegyjIhvpL12LHsp8hGog3NX+wjTajX01aSpJlxHmU1QPiRqAix1rmP29eF84KdKi
06wY4oQIU5me2hV+hO8ULT2zmHsRWwuzGCUIyUBsbGTwp/DQqYB0A4ge361hMWbEm+zxhwXqVg8n
a3aYcLZjwSFP3cUJqm7FT1a3+haeW6dUU7iqXQ8rYx5z269Xa9TDoots96wPaaL5Ra2WM+c3Meur
kmEJfx5QxG/uyOOMT2VVq8NTCd2jDpt5VN+qTPhTf4jsMQnXftKM968fgZ1NSFmAhKdsA7An5J75
ozCYa4xS9Jo7NcfXzC+ZtQRLM5lvMn73Tzt2xo+vr7ezB3FCsGSL09PRZNiAo0pNrL3SpNm1EIOu
BKb3WCJrWfiRGhs/x0rt3pejWx/cpHshReqTSlU3JtXbjT+gYsH1DKZgyWIjpHeF/yI58KWZ+v4g
U9hdShq0EDQRd9oe6p6JfJPaBZgCby3PROk2QFkmeuhwSX/9Te58ORRkKEJQZ5A3g7yV/vhyFjT9
tUxHhrfIWRj+0NrZeyot+9LPbv/DatQjFL/8gy+rECRHaAfTyKSVc5NZ9s46AoxqYDqXTmX5ShQ3
eFcqxIuDsLz3ZHDPaYRLEueNMpZqDzazEhzEVzVrg4mZczhoTe/TdhypYJYjybS9b8b8DS4LTW5y
i01cnCMTxXQXvyBDXesLxlFNKPKxez8wwD29/tF2l0L2i9IRcwxaQy8/WsxtOqpVkl1tdRgfYoTQ
r1ptdKdlsc3/sBOpAihyDMiw2tY2olqAUhbZzFusKvOkdLnpN3HSnhITysLfP5XsdDF/tWWLYfNU
vW3PRlIjGb2UM4KDyjRndwimRRFFJpLury+2E0Hg3KKzRw/ot/TWy1eYmtqCtIa09zPcPDBWzx18
YMuDjwxFfemRyn5DH+MI/HFbsjIzhIlkAJ6lat3GrboQaKuq5EPlbKY/GEs1p9zUGtdvrRkTcaYX
EfMYG6oVNFfP/hQrg3eY/N6ScsFk8Y8jlczUApHKl4/uqC33DvfnFZaZQ0uqapQ3ijeht1onTfGI
4oxbvo8hLLco/IPOD/DyqT+VqlqSX6Qo0xx8ip2DCipeOkXJBi9D7Je/Z9ZKfbRTgVT4LJD8Q2bS
bzOh+1bS5ie7j474GDsDMukNAa2cTUbvRd28AI+bCRweKVOiZ7rfL9581wyr62d14oS51eR3tiPq
sxmv8Slf14xm8xBdVxdX1Nc34U4sxL6e5idgfUmE2/wQbbTUtHS5NrOiGO6cyErfeaUZnV9fZfd5
aSMzPGJsjqTi5mC1jDuRf8YlJXMl3sItvTPu1SY272jBdKNb3TteDX+fOihoLfRT4g4gj0mD/fL6
L9mJWwCwaKsxAeGnbJ8X0T4hHLQarvMyxyGahgQTK18DrMSPul27Dw1khdfLFETOfF/uqrJLo7SE
Znc1o8YYfVV0rgXTVW9/kiPWzzAos08iHaw7K1keJ+TxKfUq/b5LuiOt/51QI8eEPDaxGuD6dn/r
NsnJWvPUVqfArU2K8YHp1vDWHtLhQjHefqbrMB9F7p1lETCAW8Z1BKdz2x6L+54OHR3Ve62acSUU
q5togYGU6bmFrlQFMNnREOpqFw3H1z/zzsrw55gWyt4Yf2uD0qiduLPHPvfuTat3znpdVffe5MwX
xYSim6H1g8NMdSTOtXOWgMxK7xXJDLnpBhrojThJxaIpZg5nMDLFyR7pcbz+aDs7GMsvRjJ0J+g9
bllWANRd5oTIR2dAV0OlyeKwNY1zB4X672MDVn20oYlFNMe26US8rglQRQJiDerCn41Wf9vHmX6w
yg6iBl1gnkaCEVloW6Hjw2r1OKsg9Ipj2RRMfaO8zzS3I2Oa4lTx16G2zScV5LxkRNUN6rNJJ+LH
hsZO9vdpDZ+OCOUhFsGm3ewbBGYjJ1L7+BpRLJ4FqgWfptyx/MRZj/QFd55bso5BJXMByERAFvV/
5L1kvQWYN1DedoXDauVF68I9p2k/Or1cmyDTvKY/1fUafUilNkRQZd347PWt8fP1DbX/Q8gWuZBg
l9zMNd1mTMaBCH1FoyHCUUqkAda3RurTKItgMHbauUvqJdBTfQnLdNZ9PTLtX6//itttzdtAqeM3
Y/PWaW1phFXjfq3cD2qNyDO/B6Eo10Z52CoPTtDuA7PRiBDcwGw5/eWbr0VpJmNsKfe5dCsLjLjJ
DD8VBtawBeiJO2QF9P4iElXJfCcareRcWnF7RQgZXuPrj71zSQB25HlpjEL8Qxj15W9hOS/vLStm
dtYlwLZFbX/IEHt7U8b1+L9MMVJsnFbz/VK0y/0g0Lo+4RBqGn61Jmh0vf5rbpPDlz9m+2I0leJ5
hTGiV2r1PrEcFL0mbXEem6yegmLRXASHoJB5bvy2Rhfs70MBqRDAVk4gIoqIG718GU1XG8OI/N0V
WW8UGEwy/N/I6B84OJD6FXntvVlGEZ0R9JMqd4p35V0o1UEUuA3kEmpONgSt0JGGay9/RmayGWN7
iK+55fR3pWUvSrAWaTccrHObdvK3KeMlbpHRyvbbi97xEmXSYJOYM2QuJwOXaYnhvFp24iOKprx7
/fPunTFpKkJr2TO5lTc9iwSltNX0ZqJbWSthN9fzpV3HwUdqxDvgXewtJXl5gGd4POr7l6+wcse4
cidiSmYpqR8z1Atjd0Wlr0Kc4yB7310LTCZIQWniYm4+l5NZVVlVeXzts6SDDAwo0urUGWyZdTRu
211K0gNcKlKGKHLn/BGzqxwAwZzYiN4WavIOMRnzU2lP4xscv7yvr3+svU0o8dCOxOvYtONfLtVF
ChbsdgZ7yxynk1lHytnJi/IgM3f3lpHsGKCkJBP0RF4uY5SxJaJpie69dJjTs5Oaav+0QEqP3/aW
NnxJ27zQgtJZmT6PddN/T2HuZBcU9ao8SIQnrIALYknB8HnZx3KZu+wcj/SK/aZf1J9zy9Xp19Es
OsSB2jTH/KUvzEtLZrGG47rQuewSO/43NbO29rmLsKJJjHTOAtEWzhj2nQLHcXWsNAl0mi3/VhDt
KQ0sa36LR9Ec+XSIivm5iQTbWUUUsw8mT6+oGbPWce5iV23MYEwSu+JKLYwzmhtlg7TdYLfh2M+z
d6Lmz0cMGcASPan66n7KtHwuH/Hy7VGrRhbztJgZXosdRll3hVOV4EOcOsnu1tw2vtkFjgB+VA1x
dMrnsVwvTjEp3UnrBbKdtVoX7iPp/nIXxwh2+lL75Y2hCDDRy6QMn1u3KKP7xGjbn5S3XnJS1Dp/
0pu+QWVpKhHOgQ7ZD6ceDDm6T1GKOmSLpIHwO7WLP1AwoT+RxBjP+p2O35tfVdqCeFTX0jdLFVN8
p/efZgcXxc45AA0kh6aqZtEB3eQuUco4WEf/5j4zp+KBex1L3yIG8rHSbU4OzvftdINaWLrDcFUj
u+HJH/PHoYvaVhhx1aZXz47TE/OE2Uc0fA3LVe1PKAyEVVmgJegkRwvfVhEgZ+hAyF6aBYFyE1gG
XQxG67jJ1VTz/HOG/cKXSZsyxNh1t7/HWpi7uK9j++B5d25hLNksmjRSlB2qzsvndY0kGprcpMub
iO7Z5aXcIT3/PJnu+pB55v8YayqXdh5pxIuhOQjcOzNT2nm0lyEGAStAF+Tl6p61ambZD+kVGdHK
Q19rrC+YM9GXGno4iF1rjuKKOqTe+QiSlN/AGQ1vB8OjmESzNfdnrTUuaTJMd6/Hw50tR6dCDppc
7q8bALVTxuWatiqoKYGVJlcn9WM2zOHMUOxgd+99d6wNCbpUAVwrmw2XIr+mr1mboESU2lBK1yEo
vPKXasTCzwbPOzEzPprM7z0eIdjUYKRIeNPmwkyypSwmF6IizH39TADR7iNEyR4zRTtS/d5bCjlR
ikiqc6mZ8PIL5z3wMxIstrXGuNVi9hOOrTbii10tl9c/2k6GQz3MJFnKl0r/l5dLRZPnAk4xucSy
JTJ8UXjx4zSIsWfsnvWXFGqYenB6dpZkHCnnkdKckobxyyVjrFqw3XNjrMbq5ITRgPWR+VN89hJE
0XJrVg4OzM5mkUNehhcQsm5bWyIzJjoY6GSnns4VPcwfqrYQ38Bl28FKmPStaVn+Q2QCnMyblWQp
aKabyFQAB3fs2aN2TJshaEfdflaWiuJ57ooA8eU+mOv6rx0c+YqaTa8aDSvk4u3NojYShu5ok9PN
lkAoMaYl6QQRB8L5D59QZiPkqNSkwOBefkIt7gRKb6tyb+BM7TPQSAIjE24odeQuIi2U0+u7dCcH
oikOpUciiekDb9aL8qjMnH5W7tu8rb85bjUEbm4dbRT5V16OnSQTmc470zS6Yttjp6Tjmjm5q9wX
XaVfpmWoArFWbtCJ1vr7Y8eEEH6OzaakpN+c8GVevKHwWMrUY/E0KRA+SsP7mmWNe8Lg80jVae/I
/bHcllCagWG2mQ9Tuyde6ieJpV0Wo+pDKyn0E+i0o3b93psEjMblaNH8d7Y6Y72RdIsTzd79Yq6T
jzCduKJbagbDqPQHWN29pST7GLKzFMPfNqeWGhqHhvDlfbfk8llEfWfWM29xgE3++i78PcjabBB2
iASgMd+97cN0LWcrdxKM4Sq9urORGh8AFWTTvcvw/mlWI/K6KW+9/ISXdfaz/T/OzqM5bhwNw7+I
VczhSrJbooKt4DS+sOTEnAEw/Pp96NOo1aWu2Z3a086KTRDAl95gy3EOZ1rPAJXkyom0rdXfrkVr
oeZdUzy7z3oRbOITur22ONiYyegR+vTpEDfdpjsPOKeZV35bOV9LW3Rz5IDNuc3r1n32us35ihoq
ubvrbrX1gaaclx4J892vvrYaRDWVL+5TaqHsh0/iuYbwPrD3KhaAZdFiGnkRe2DY9XDWUj8IexuI
fIjWv/B/TJsS+gEWa/a9wLFkDWtn1u3EH1t9jtJCV98qs5zlFUI4zhf6cQQpKhSk8q0c8TpbM7Iq
VN60gj1YvfJPQ+ucydH7H+NMzkkbgn/2+pVAsu+Lf+Wcm+uWbtGj6JyblXtbz1UarwZK6/uAiOKD
olkDJPK7huJ74eye2XE0XWEOQbBHaub0mpgMEigdO15MMZzuOPNvxHU+0e9ZneXp/Zc81wjbYQSk
uChp8rw9tv3rLUWvCXBmlpZoOPhdr9S2UMS0aiW/Zgdq9aqFBK85GnPX/mi31gvaN8Pj+z/i7fvi
6AI+nfGEzVDmdEjQYIconRZIYiP6IHKB8Ubp6G2fLFFtF0L123t+F+/Zh3yIK0OWOrkWm8Zuvcxl
VD0zGLomu9Wu62qQf95/oXNP8RFn8nnEmS6Ls4Hh6VvSd5wdjbtune0EFVvzEubLeHvrIreEMg/g
E3cHyJ4kOmIZ0CICZwVaz5ePBhCXl0otmxshI1erCIg1LXSUMcRHqlnxGXeB7WotoMUWm+G+QF4t
fpbzGABW1vNPKzYC1zPb+fP7i/EXvfH6UqPNysgJFT6S2zf9Tdo1tem3c36DgPV009GrWUNd5s0f
pfnZNWUFQoMm1MC7tc0UdW+zfWq2aj70pebFjvL0o/Kk+1Hl7pa8/9PObDymNUhzMK5hxuGc7IZc
bsWCOQxC6v6krrAZHK+dFI+b1jXq+L8/CtYAkF+TehmhstfnzNd8xmA1sipCk3qs1xLPhXZID7VV
XZSRO7P9gKPDxCCMgOU8HfC3pAUg4shHM0jfL4oWahN2tBmrq9SS84uL/mIfSYrXLBycVH4E/qJU
CNpHvLi0NcSdyJC+WOxJ2UDC6PbEyxaYP3ogXlgw+5BlQmRYt+WYZ7qgtad1QxUOypo+YeFYfPXH
Zs5DizHv9WouZR2XWWrsrZdu+R44gHFj3ZHyod+x2LHlboiqT5qBKmrTLOiUGZnTO5CndOtFMIOh
/Vt3zhgqYsifZe5yPxQI67sMJNZyiEwMRFK60V3xPORbcAm/c2aH7JBKKmy60YyE9v/9X9ejxsSr
mnJ0VRq/UJG5bO3BBLb9uFjdJejOvtlOjsk+hMcVgYkD1iAnm1EGtWOlAeXf1pbfDWnlV5vmiMhv
rDE2/Ul/CGBDxFjS62HRivXC/nxbw8AHpOHAuA8xHgaYr1/UAHHgy5rG8GhVetyMgYihIQ9RFgS4
C8MLAdY4XJLmOffKFhn+buGK8OHpochmr6k05MFvFr30DyPzl0S4046lk3P61KbpCiglbdKrvO/o
KwxyBCL8/rk8d4fupKU9T2beQA/09YsjlTOvQWqmqF6Lin0X1E3CGCgN/qw4Nxg/AxpNMlQMPhIB
arK4xuGJoLgxRtcOY2ubD3NV+l/MrXX+2HM3I6foKZr326xdQi6cWy6GEUD36Q2d6csMNigub0yT
BtuaAeQEeDJEqgtywJ7mlRuKojA9uDvbMl73bpbrn41isv0LS3bmegFLzU4FLgOuWj9JGdpCpzKq
RtITK1ij2XTrB7sV/X+mZFAgsR1hDOxM1dOKTFSVN6HXriVrX+hz7GhB/rRkKIJG3dqN5hF97f7T
+3vhTDhl83uQkyDTvO2KZDU5ZjWJNLEqrD/jUevdq6lRa3AApxM8+wz3P7//xDPXC3BV9v+OvoEW
dbL5JiMFej5laTJyIQ4k1Qdh0S9Y6qq50Dv72489uV7I5VEUQ8Z0HzadBCCnGtKqWIWWzIur3dt5
UHshxeimR0W/LD/YcBvGAWCRQCD3bbMmVWkUP2Z6N22stf34gka/NYSw7YLfqYt+dGhrrnHvVLPz
gD/IMoeTMZRGtBn6gvBlo+nTcVRa69ysZk/XzJvooP82JvRcIjObF3KAtM8C3AyW8UnOBYam5rqk
wN4qs//sFBNNVYqkvMFMhVLyoNSggCCkUvxg3IJUkrlo9idlbAyXxj5oHzQmpUlAP4uCRWh28ERW
ot/iYGYYsa1st7vn+l7EI5MqUNa+LJstTo0a3Leyh+3RJuXWIr8NKmi4TauN10XVomPvt4ORx5o5
2nisYa14FUBHrR9J/QH0mN2KVsToB4sT4RHgiaiQpi6xwO7lx0EXY0P31GN4mtf6ZwmX5Fki6zSG
Wq6p+6Ie+gzRGa7kaFtAN3ZN4D9bFgUVwG3lfbDAgn3xjanzAc4gOh0XnTfYx5ypKTj3rVy2uN22
ZQibUTHswuEyGyPBuqhwy3BkCoc2zf3Yz12f+6hJaxljR1PKGDaEXiPIsgUQTJauhndiZpoeelXf
/gNTAl8mJFXLL+9v9rchBuNPKO4+TDfkU09rdjUKx2f25yQ6zeSD0MziW40681FvFIqSi7McsSe4
lHedKXB2u1F2PXUcnOLTGJMLihnHGd1kRV0MlSR7sNG5srvVYSYJwD90rTH7XY8Whmd0J30+iZmP
a30LYamaLizB2/P++sfsV+u/0glkiPg4mge7v2qyuMWT8NC5g3lY9Iu2emdWG4wzdG36WoyYT4mW
nttwsGbTTgxuzgh4v34jnS5vsLDcguPGQbkXFupi73/jMy8IrpQkhktmH5jsV+y/XhBmnihko6xE
cW1epa4+xEgbwM2YLynNn3kShTlQAf7DW57KvxbCRaW8xEJGgt2OB+GUT0LP9dtBOvm391/qTVz4
q6oHUMfZYWzEh5OXmrWiV2YWJL2pPW0s640xT5+CqUBDcLOyS0Hh3ONMBmsEBN7wzdjXaO0OWFKJ
zykeNYctF3ZEMmFEQZlakd1slzw436zkPlnbKxPyThCRpyKvOIXkTqpvYPRSr/mcKpGCr9LwOe3b
TbskP/Emh9kfRsMOSQSi0ZtGKy6BmVMjK5g4VVGk1y04IieqW7M5DKY7yWhbB/z2FO4cGbdkXn+c
5NZeEIs7t8Dke39ZkA6B9+R7bibjCLxNvcRnbH2frbZXXynQpgO5fd3e9lyhFzKLv9o+r6Ivr006
Y6GxT8X5piSzub0bgD1Bkle+O10PxlRvscUMDWIwNAUFqArPkNYoHDhwgWyt2BAq/TW1s5kIT0Je
zv0q+9wX+Qy+oZ+qCWp9LS71vN6kdvxMGjCMdUHI0us/Ob6avxF+NNxgB2CMn0xUm397yvrPCuT7
U5A+hCoG9JOs+/V5CkzYavhsYPraDsv3vlldMFYrM/4MhaTP75/dc2+008SA9NF+eHOYOiuY0415
RoLayXIgJ5a3RV+Y8ftPOXeEEDoJ4NvsMkOnR4jsrmkoVtjV5VxFFV44V/RX+zAN6Km+/6hzB4ii
HlwItBUi6Uke584TjosA2JPJaPUs9BxlfeuJ249SNunXGlRCjt1RNpK6pgsIPpexyXqhAjh3gADq
oTy20/h56dcf0MDUCqOs1U9W8IG7JyhtA8hgkypp5LaanuBIeum9z3xIWmmcWkoCe1f8fv3MFVFz
UnPTTShp/Lhtm+HaQvQ/eX91/0IuTw4qFRZ5CpcTF+LpWM0eDV8rdczeMghW/RR32zSPB/KL8rlB
UEAcSgpZPzamYRJYR7lIeOK5VY8PKJgCodkKpxsiHFA05/uIMdKDTDFCCYGIZ1mkG5tYPwTI4uQf
Ui/vvonOEdrtJhHGitbAy34p227IsbV2OyK3G0yR7mAPZqcaJlsS/wrMribDqpN+7tIvovXKX76s
qmessC0/Rtln9a9NG5+gaB4H9V33VjAmiz3PP2dhd5fQ7Wc2/S6ADPRjF3SgZ/D6i+iz8r1qxrjM
88fxytCz6dgqSzt2omqP73+WN8kM/RBGc0R5VA0JjCePaus1H10NJ+6VXDsCDBKEk52XMaSQ7cox
G0omZMQO7z/0beNyfyodS2adzOPfoDBo4Va9g2xigkSPdqQubykHmN88d4Zh3BSkklnUMtO7X9Tg
fNymqrnXaGh8FG5VJq4K4JAI23S/B8jx5hfquTPHwWHV0auBxs+vO7kGCFzOVvb0AkzN7X6mmrM9
rtky/D/rTjkBR8WkID5Nnktr8kQx+EGidWjUlQgEdVFa5/Z450FokEmpTd3PoawQFH9/7c/ccqQi
e4CgINjJ06/31mjWYz+WKk0AJjPqCUQQb0uQRqtbtoe57PQbsdTBQRjZ8oRR739GwfLlaT+QXLLB
7Tf7DV/etUJZPyC5dGTSi6CItLJurutR9qhZGfXdGDTyMMnZPPa1Y16YUpx7ewB5zGMCUjIIka/f
fjXcsjaGggzQ98cvu5zDR8fqdJbeQ63PmNp4MOoppICco8XTL6Kjz9zvWEISznZRGH7BfvL/lcXz
vquftnWa2Dt7F7m8qX0o/bo0YiE382HZTK2lQhyH3+U252y8yvtncHL7FkTHbCCavFnLtWCQ+T1N
bZKU1i6yhwV2dH9hm5y7ggI45zuv/68o0Osfuo4VLteK1LUtxuH7YpYeYIFypQ6frWy+EOTPHDmw
bpDbmTruNezJkfOyZdHGjDLABNXKpFQ4f9xFl/+8v/PPrD31EwABYLo0a07Xvs2NWte0jgBUbe41
ylvG53wV4qintqZHYvjP9C+IvczDdkQHirtvsv/KEmM/j3mQzFWbXk0IiZcHr5Fjc6EyfCt3wYPA
mFom4C1GE39tOv+1qTYTKY60JHFpDYFrRm2srk8PQlrf8dTSuucgXdWPybQRxyUQiBezLmwcXAKb
3rPXFv1N6fWF+u8b6NWPMl9vIHw9PZwuBx+zzHE9ohWfPpoYBh8GPd0uJG5vOxH7AoBWIJKBhiK5
eP2swWq9set1P1nsVF7NObinAnJu6HVBf91w20QQLayQI1PgTLrQpJJtXV3YxGdODBebTZd/74oQ
2F7/iL4ctkrrJzJ8wu297Wrw0cYuvUG195Kb37lH7WwzJpToEL9J81u5javTsLM6W2R/JqHkAaty
8cVzu0/vn5kzJ5ONC1Z/J5BzY5+kB4ZDJ60AO5dMzmQfmjTrnrYp9y5oyZw5mTxjB0SCXX7bHt58
BpfOSNaLFNX2Rc9FeT3j1/RQsNRZVAXS/fH+a50JAzsFaef5EwppSb/+VqJshJfprZ90EzDl0JuH
4nu9eOXyLTcaIFd2F+Qv21jLp6WGohspNFQvHZBzu3YnxeLogxAAunwnPwLRZm8a2tlLUP6cvzOb
S69GzImn0FdWW4YpJUAeQuZrNwYS43gLRmC7WX2sTi6cnzd4DAqNvbVEPN6nVKfX77qlaF9J3UmC
nPZnJn0rNJy5OpQGKsdNX4vHVW5a5CAldCEc/423J0UBbAnO7K5vgkLgyaHxsNzx5mxwE9/rve1g
L5N9HPBI9UNTmZa6Q+SyH0MLMYjrLrDST7nw0k9l4G0f1qlKLx3hM8kwXjU7IplLZCc3vt4WKSVW
Xtepk5jNOGF0xPcJZ4gPsYssytHox/7gN+P28v5mPHPGkEj0UBIEGPyWIM2FDkh+aNykke73YRva
W7gI+YXOzJkrA0VpMM9worEcOp2BUlbWELx5NVFgcd/oy4Bu+CrXH/jVucPh/Tc6+zBAGkxfAHhj
tHKyjmW2O2yv9KPLpktapFtudoPYOJhm+79n63SgwWky0t7nPSefbNQbN63dxUno4oDOaHpxXHWn
unBCzu5TklbY5IRFRApPsuZFb6w5XUsn2exlqA6+3jYo/zR1+ZQORimiYTPKO1l0ZRXhCJl/kD3Q
prBdZhyRW71Bkfm/rzB0791vlOn5m5F24HXTVK8VO9Xs8ltFY6kLZ3h3Vawr35YXQtu5HQp7BXgF
gLe3rUV6lfay+ZObaIz3IsEsKcIHuL5QEp3bNZBuAdxCLCaUnnxKG5ch1XY8hTE+ZD3LmaPKHtYj
6Bv5fywfBHXi2Y6LQury9QZFyrB3+pZHwQeowjqYlyQolyBOs9G48Khza8fW5Ab9C5o+zTrzYtS2
HoJoontac6N4HkjH5ZJl25lggt7K3vxjPoBD42nLIKBV4sMH58gVTfBLYKWdRukmxBxu7orUsQE0
9Rc5kovGUbPVmHV3bRVb9kxT6/2t+TaY80t2cN8uI0u2fbK2U8bE3C8MJ/EAUd2rqlIgK4WbKUyi
vebOXIV5qX4498gd/rSfhL2/dLJzXBCrRUaKmJgw1a7hLe2KMFCujhkWYDeLJS91c99uVdoDwNL5
qH9tGU5CN0101Vh+4SUQCFRcNmN2pJ/kHNoRROH7y3n2UTQkEI7bm8en02Vr0S0Qko6b1JrbwJrW
8WxDsvQ4TKV+gSK6L9PrYMxbMfMhm/bIYU+FJMjAGDRjqJZY/egd9HRRx1WoF6NY7ENVerREcz9F
OmvAoGEtL4Pudjrcm+dT/+38ftcFzf36VOqlpeXAf7xkwZkIDEQ2PuOYZdzqKsULeDDmq80aOxlW
OC8VodXm8wdkay5hFc4tOHcd3TAgK2/LRAVVrnTszEv0yWiOJuSKyLbW+towmde//23P9MF2cCFf
l9iyc1T33/Lvyq0DYQzn200AXSOgigCY+bMu85Wixdc+1SAYrjSnCZ7HcXGTZWmxu5fQNO+2Wp9v
R98armShyidPVsuf93+a7ZlvvwbbGwEZ5AQRHj49x3bp8+pgPpO0ygL1QvrV24+zUxtaZGmWNxzt
zUXBzEO0zLyD1SNASq/auoa7wppxXHIMPPuwdQbkuooKNKD72PdaO/V3TmU71QMZ/1QchoY/H6px
6YpQedXwByyb3/1eW1dkx8EAwXon9LY074aA6e4np6AiCCXG7v6N2akMuNCqd9s/eR1MbeRONrpx
mhOs2Om4Vla+APoZ5lhZq7SuNM9qjGvhG8KKgj517Qh9b5n+8bDZakAcLIixRUyys/J+UvOIRCn0
9CVWaMYTjuxOvtRuXlZHEPlguPIGYboo09AXiVpfNiImv2UmMSGvu37MS1PRuNeCqQ6nsRxu5FrM
aVjASVhCZPwRsEMOyXzwi44JyjgNiM9U1Wo0kWkVE7kn8GgfpNGifoxOp9yoMHOZx/og+X+ORZo/
IJ03yJuqGIz0OksH3TzgYgdue8qCefpSSasx3dijOe69bPNoZMfWnrz00FsAuw+LX6xYQ4Ch3eqv
wDP8/m4pC6O9nUtn7Y5jTUnwY+6aRY+At7sqahfT7g5FKxGI6pD9HB/1utdqdEa39fs4OK0dw/So
nwUq9NoPfLu7D1lXWXoMq7515mTaJqMXoXQz3b6vV7xqosG2lrudGwWaQgnnhydNJ30w3IluNwp3
w1fHHVQVIy8MeMwQOSgsmNWmHqKUhuovuiO6wvAqNb9A689/G5YMyLjMZblrBsiaV27P9nmCgNu8
MOLwhpBufZWHyMMY39bU1KaPkLUWIxwNXLrvmPNYHxzlbjNqUXb5SyJf2n/Js7per+g3z3foRnXN
w0ZIyA9F5phlWKpqnULhuMsNJjkqPc5bp74gBWMG8Wpq85OROs6trlfal2DlHzSL15UYXHhNJNc8
/aejrHNCfUwrFc9i3VBECIzWC0JZePkWQTPpXhpmuVlk2731MNLkULcu8nsIGq68Y2g10lqj3hqw
3sq5Xz57cytexORLMw6aksmFDl5H3lbp2FhXlVZY8rpQsv0N1aqf4xaz8B9NIKshrAJntMKecvS4
Cbd4KZAN+d54+NiGrl4joZVpc/C5mHLdYO5VGTLMlFwetV4jFyzLvpjCwGE4F8rBLYyjDbAzOCJz
iOeLRhkeL2nKjDVXnkGNVzRtIvAoX68rq+lTfqRd3Jc4vv4Ss28MsWH0y2eZrW4e49DjP7jox7Uq
dsfF8h4XI23syCpS6RyZrkNXGO0+F1Rn0tC/WhPCekldu1l3O8KISLVodIW3xha0aYB9uQPSqu13
POJoe9TX85QHKZIYs0PmJy1Le/LsvvFu6beJz41gzvfir1WNoeck0/zeGEvD/bKUa3VNsgqcvujy
CaTuUC+zuF2qzEo/emZRjPel03tdhMJkcMukXJSHTAvW+z7Qlx+q3OiBQRzAdKA0BvuxzyuhP2zI
NAVchWjDcJPW9k+DEUgVwVcNlhvLn2x1xSByultoBLhhjZNWFnbovqAiCZRbPBTlApIyVQOOiBsk
kTC1DAXybCzbrzNejRAebLnN0MvpzT3Ifqo/aOi6p9cq7St1kHSUMjZdszrIvxXdU9+1BrjjlRUb
nG14noaqm78YuUzrQ8b18nGTovSgu2j6d7f3h48I6gobectJN+B2dwJWK22pNUTdevNCXwjvwUMY
zYbvgzLZndGjsvEIg09820aN82Fl/ng/uuztY048ACw6Vn6ku/B0ItTAhzVyLdy34hZZw/Ur9lfV
esws4Gy33WYU+MBkS9F9zbVJGFc2DPXnXK6td+Tb+sEHgv0qI9zO1Mc+7bIlAhM4z/f96gFFQxXG
E7FVjFuFVAQKgGFdrFMT2oOe15HX1Wo41pXpZse+JZ0mxBmyPlgmgvgkJEZ3dBrczaIiU6C/VGU6
P6W9CCNspVkjAE8VF9LIY/Ou2IaF3lp3TwvIlx+GJovfnjdaD3WDdgx0xrb8VUzj/EuvPLeMe5VN
XjjDLNDjWa72M53yEmSqsemQZNh/XwnIUxMHslv/CYwhfVbuMt12S7v+WXx3YWpcr/Kzou7mnmgX
IULcD4evs7nVmObW2jYe68ZoP3vW1P/Tp0bxTC85x/CmqvsDypcGhhiF8r87FT1jDG7boopbpHv+
uD5zgZtUz1WXGLLt8nhWuf6x87VqSNB3Lj5s0p/dqAJRnoZC4TMXISiVf0Z4u/coStjVUal7TZ8I
4J9lzNzbXe9E5zpfcyBBKeYQ0tNDRLyXP7PPxAYlLYyjfMiE9yMCyHbojA4qw7XrZHd23fZVCKsl
R6d9FWOcqon7zKm8jVawEBOfDHjgY8O8hSmnyJYt0tqy+Ln16WYfKCrwErKFPX1XWWf0X5fFb74w
W5w1qEgdojytk3PT4qykeYlc+zzxcZrouDes4Pus1v6njYuNfeAqavR/VrUMzjEdUwOvhnzV7YMY
+vaD6TXjPxbqewT52RT3UhvNb/QTxBY51iSX0FLUL2Fn8veu+m4t3HiYFmAvoai33r/x4EpbcMMm
NYbVWBfIQiD7hqi527WP85YtDq3vppZROulpQirpfXMp9qqIFlv6yW8Rso38dZjGB1JIk/hSFz2s
3aAMunjVtO1n6yndCTuJyUo8AlGgdvTc1bpZhOmXMVz91TgsWr3oV6ZyxuvJEJ4Ta12p8rva9Lan
UXWDfYWHJHsc2NPyZazBU0ZSmJ6Mcj+oar7IQMFdjUBzgSI5mOWRL/QfMHLb1msH9VBq/izdPoss
5y0DcLVPTVfMRmS7M9qJy2o1Wg4nN93cX62YhvHr+2nv21YoWJO9P4bM567PelK8KsVpsPPKSBqv
sZNKK+UcC70CzGitlEBhpqfZ7YQk9F0pPWO4UICdKT2QiUIgiywThNppEQ9bXK+JaEYS1MGepGXF
A2zgJuzd8pI2yZlHAV6k14tCOtOw01qPC7mpNcFdjHD1HGfkUZGXptP1Kvr/rPjDCyGIT1PHNugu
n1awnaVnXT4PTtJOlnNI0VY/ZnOTPb7/5c70AHZBNRq3Jl2qN5PdTjRSl93sJGCItS2ECNN/WbiT
nq10Ho8u0sE/33/guRUE2Er5BlEcQvVJtarssWvmOgCQSV55MJQw7+bWQ8mrri7pip7ZlbugO3wO
rAtwsTrppy4KoiC2gzZXT2cMhw1N6UPar2l7LVJtukKNz8fnSMwtsbE38ktOHG+Xdh9P7DuSzgDa
DSdv2lRT0WZdByBUZPbR04v01qzB1tqB0mPE9NYLPV3K3zO1JybIdANRQgE0d3IMG9L8TfmmicRg
rr30CBymeDfwK0J3G606GkepV5FolVKR2/j6FlbTNN0NqaWDy2pxATysGbRbXEwwh+Z3l/6LOeGB
FJbMOMrQznQ1xKNOTCVUWB1WRIMevKzWuKHPtktUxbVXZRja2qb4amdKW77O7WBWUW+3zjelVzYX
lVZUAJu33kW4OSVp01EVL3Fgb2DUbKPoyZsUojIUA32hHSozEOkNfyXdbnt7v+nJ7I0xznsmMxUi
uLP/MQV3sj5Ng+cXB001vX+1DHX+MPb6an8fDWuxMLIy0UknoTSyqKfhhyJMToDL4roPtCbUIail
V242zhRHqTE9BcHU7frSu1vWh7Ix5HIN1MJE4KNoF8YsQ6O5ka6LVMZ2YSGo6Ze6ZlzRRl6qWGmZ
4x6LYDHamCSolQi1uEN3PSweKXdmmmX/QbkGQh6wGYbys4fOnBb6aKwWt/CWh/7g9XaP6BA24Vhz
WdA/PtuU8B+3BYx9VLrCklEvy22LMgsF+dCdwDfQ81n1h6XxVX0PnNt53pyg7KI8gLV6UHlmNAcj
yDrsvhF+B1TOcMC+7lW3vSzLZnxJUfYhFDd9n91phje1IfMtYo/ddA26KkVTjFfg+IYHGezQLRRJ
moA8yVz2fxElxoOJFQ4cT5rdebim2uYzBcx67SDUWIjIQzKKXoV0yilq+2B61Cy/ITIQx8RREwNr
EFXdan1qe7eWWdgE7ixCUcl6+NCkxTD+Kbex/erqhUv54Nirf1sYfnaHjCi2kdRSlYxA7qQ3w1hh
8xq0mo8CpV53010zm5NzvWouhQtU7eZL0NaDC43DdDgHgAC+qlm6N32/mMHVtBol5OomW29E7Yxd
2BdOqq7mpjS2WLh+/U0WsP4QIlR2HtZLZT1Lpw/+ocwpn5dgMG8zBpFaJHOnqe96H5RsOHatFlzD
kJf3tb1Ct5yrzSuvkcuf0miqGBQcRV2SODSAkbsYz03ZhxxVHb2lwfQ/VDmaRoCSW7TEpiFr+8hV
Tfdi27jlcQTr4KedNfnMudl6+0CypTOPzDLoKegSGFtkQoRxUE3s1JPUW7u602skGuAxrulXu2m2
BhV+v/hGjujVkVs726eAtvgftQ36dhiyevlUbUsvrzTo5gJZcmv/m+VSVMdqVO5TtomdsaF7gkZQ
67QfelUPHYNPx/pFCbBp9+scyOe5Rdk1VFCc9UPtF0MFjWf1vKvUlwXtngZrimMHVuO3Vrv9CsMF
oGCorMZqMBVw1ick74Y2yukxmqGFjUGTBH07XhVTEwSRQJG7i/Q1yPSIFL5pb5cCoBq6W3rBx5IC
4vEWSKsLc81KD0XVp0Goa+5QHanoLKo73KT5qJpztOZcMt0w0uVWmkqWEYOHpYER3DPS9joxf1LF
6DPiDMzpUzl2nhkDK3DdyHCovpg81Tg3Yxr1LZsy27xyhmyJ01L1yI8xxckjkU16Uo3Wog7NOGoy
qlbQTcliZrgRGCotH6i53e+NKfPxQoh4O1VB1A9uPZ1qoFxEideN09qAZY4wi5VsewuFUfAUmyoL
LvVn9z/zuiPNYwBsEfTovb+RgjG8lqJkKO0EZKwsw9mZpo9BW7Yj53lufzNVbz+uU+tcVTniomHg
lr27c0hNpBOt8p/3E463WQDgWcRMdST/SE1P39nfMJj26IEkWBx1d0FKfaqZpryh7+c90uIr0VEM
ZOjbTXX1/pPPJQBA5v4iTs5M5kQ9TKY3TVYyjab/uMjFoMZYm6Mt/fbDbKTahZnZ2TfdPaCBaaEi
eppa2TnqhnM/WMme6oVdILrYH6ziWKfd9zRo3G+USA29ylEd33/Rtzkd0ukkdDvQHKrNaQKulQpS
ouWaiVtnGxJYjowXs/LpaunrhUe9TXF4FO0rBNDgbWBX+HoH09qoytLJrAS4wxbXzZTdCy6zj4hz
l8fKYuSpXM+N3n+/M8dmt5okW6WvD2R/X/h/zRuUu06d3Eo9EfYwJIFMfzqrfsm+4MxugYbC8mHD
iPvS6Ry3V3lXILCvJ4sh3CHy5dz8wGZX3KP1HgyHyS+cC4zWM5+N3QJ1h/+CITrFtBauRAA9s7Zk
rbhBdScvkFFqi6PU/OYCYuXtjGw3bgapEZAH0+w9+WxYL5qqc6SR4A2yHbbRNX/s0mJXcNrsmxFF
hoj6bkR8QFLlI5964UY6s7bIRLmoX6D6AL7i5PFFXtVezbgmUajAHUYFhLdyy5S0dCsjOdv/x4EA
l7Kn4X8FN07xOU3FJKwR+pYoc9Sjfqs6ZCALlTiOqi+AwN6K4wEeYHPu0BsWmGv99eYcHXduHenq
SZN2nGxd86aXXb5+CI05H38GNV45CGNZbR+WZaCVESXfImCKjsYHKYYKqqOnK2ySl6D9z8UlP42q
EuHAfcR+ugz2ICZXknshTVo4T6NlrT8MtZRVPPu9/bM3aJxcOKlnrgduenBR/2PuPLbjxtJs/Sq1
ao5seHNXVw9gIoKeopFITrAoGnjgwBy4p78fVNnVYqiu2Dm7w0yKRACB4/5/728DPiPh5Lgz2Ja4
/GynwJSB2uJkVPs5XFaDQEZLyNMt/DCQ2FZ/zA7/8TL/n+Stuf7nwtb/13/y3y+NWLosSYej//yv
q/GtG2T39reLZ9H/bSfr1+cha+r/3P7Iv37p45/4r4vshYJN8z4c/6sPv8SV/vwk4fPw/OE/onrI
huWLfOuWm7delsOPC/CZt3/5v/3h395+/JW7Rbz94+8vjayH7a8lfPi///mjk9d//H07O//Hz3/+
z59dPlf8WtAQ0fE9ez7+jbfnfvjH3xXb/sPFE4AOyKGQgXWB+XV6+/EjV/sDPQ7iIGOzbEAZ5Ed1
0w3pP/6uWX+4/A+KIOjsUKhadFqZZrcfKeYfiB6pvxC+gtnHQJ719//+cB++r//5/v5Wy+q6YQ/R
czMftis//JpoWZgVOK3jmDKPeLPweYSjpE21y0oPStiOFjrVq8/EMx/noB9XoTex6eSYcJkHj8oB
mYuqyZV9tVM9dVe7xfk0O3stnS/LUbv56en/eYM/39Avl0IWjh4cjBIsRTxR2w3/tF7FvWFwerBA
57oF8SXkQtN6UPND07nR76/E1/PTTo+bOrrS9kl+upI9qZm5dlxpNG4m87ac73//97WPA3q7AJEJ
fAPQpzafzQ9axk8XYPuYDeySi53Z5Gn7belHW98NNZGR39xCqdpLFLiNtbOUNW7fOfnP9q3NqiZO
ir7s56+inFrb8UEFL/2ZqBQQMM0sHScwl8Ecv1YepIDIJAdP/iVI24/PzbtOnuYmAma7fbRlUIkt
FNZS5btsvF+qaxsUWi0+WVR/ffi8sFsd0kYOy4t1NPOXdNmqsecacpTBbJ1azWeulyN91I/bYMTa
rC+cGrZS2sfvVzpDDqSAFOPYGl6FVkeGlvvFVpCJx3vWep/mu9+aMUe5T97hjzuG/77y5jfhyuzb
t5v/6YtXO9tJRpUr2xfJzXIRXw+n2fW8n7598oL9Ola2nTKCNiYgKADHw5KjSU2sjkeOg//U+uLc
8NVgCsawCbxo3Sd33r4L6k9WKY2p62jYcFEsPUwFOrL242Wq9pyYjkpJ1WtfnjSX1mE4xLv1NL+0
D8qJdvL7W/xhZPif49g/HyVqaWTv9Hdc0zqaeRSlsGoK2tluCuy9eapcNZfdiRnM/tsQTbsxGqM1
mKPYN4LOT6PPEjyN7c//ennk8JinEGQda02duHBiPdOzXXpCwYubnc/iEzSE4XAYDxT4Lpwb68ZC
noIr36fB5Ab5W/6mvBrX7qV96Zx4J0noheqZc2J98mR+POfffLTjmR/bjDqtPU9mTqI0jRLe7/5A
G9Qtif+kp+xXDRhtaqh+devkfv8Zs/pH6MsvH4B5GpAjkkrsnR/fcqdu5pxKOynhfnIwdl6o7FDo
BNPBjYpL5UF5yM4Gypt0Tn3zOr4yd/qZckL96Ly5a667U/Ow+J+tU7/OKsAlt2lrs96zWT4e8qIR
DtFO6W7omzq9YJvVkX2CyP8TafWv12ENBMcPW2or0qtHixSxrjHilIIZspFzGS6lTtWF+S6bP1mj
tj/08RkzEZGKiGmPU9wvhqKpp1g7TS0XSswXuyJQeGSsBHJdnU/G9S9zCWfSDYbEjhyOMZboj98m
mkeldsWiREmr7DlwR7p3Sus3MOrPVnj9o+iPMb1dCisgfSG2LpRaPl4Kv0UfD71UIoApN8vlcKV8
H26ts+6qOPUi96q4rqP2ar2fZ79+Ur+7n9zokQLvx+VNqAEI/ulPQd49ulP0GJ6iT1Bvh5046U7i
0zRAdRJUJ9gPL6tQBK+/n8OOXxb0uYQIYnnlTIXYXz3eotkkJC/bOMFXB5crgOwa/v4Kx98dVzAM
izxoMms3isfRSEQmptcyXbLdEjSBe10emsPvL/DLLdDGQ3ZDZ8Ykf/cXB2lC6HLrLEoRJTOko9Ra
Pd8cJvHJy358FSoI7DFdyrcaQW54CT6+F0phY79ZKo3W9ErgU9umZwVCgb94L2RO882zZWbpNNmB
bwXAnxZnwEbUh42ijPRWERe5o8U3kPY/w47+ci9baYJVC7szcA6Meh+v4pUTNqOlqSJihjR/Et0U
tC6RxX/te2H5BTcK2w+rFiaF41dLtOs4d0NdRXMMZCTsesZ3oA9otD8ZNMfz0HYh1PP0dDeSPV/T
x9sZJs9LYr3jdsbG8aF71MFqVlOQVepn1qR/9+Q83gQAKipv9HFq9liWQ9MpPLlUt9p7AI/isqwp
zf3+yf0JOfh5bqWasgEz2H5C2NlKyx/vySnGrC891C0I1cpLIhFo/lzZPThANwvbSsCbMgjCroJe
mLz1VpGsfThb0Lh8ZcinOwLXi62M16nqrrBU9E4gFPoxwL+VIL1xJvsdbaRxxUZYO7HqclD3CWSU
70baOGmkLol6nduGaMLUSSo3XNxU7Ej7Wwc/h4iboETSiasgwLhJgkHqYKey1JCDny6jdWd3KYq8
vHO1AyB/QiNoVSBR9QaEspENvrhiqyv7GOlepq5nTgU2MCRgNFlDvVTb+WtOEdIOyNPz5lvDTlbN
81OEXkOQG1u71AWvCf0OiqTkgxTjl55ytx6utPyuy8KW814j+wY9WDbducXCBxVYIio/nU0+4jx2
5XMrE0QUvVvy7hcIDW6IALIuSMsc+qhEa+EEo3A0RH6y7LU9DxOeEhG58RXwDZoqfHu1CDHhaSIc
lHGRdGnE+GokwnDIHJ+cS1vIEZbZZObkStWZ/WUU+QrfJ1/Vamel2kgK9To2lzUfSgQY0/VvGO07
urBpgustbtQ28zO6ttMumzsahSmcYifQBmBIwepkUx2OIEjOm3W1rl0IgXRwlmFt/ZURT3/K1OGd
wZioxelS0jcCI5Yk9JV5ZY3AFnaNcNKbxFMLQDrTDwQ/qR1yktJ51620F4FDWbbxpSMHNRjznpZ0
4uEBD9CjKEtQ5J2ChDdT4utiHeIhSqEVZtkJKS5eku87quXPub5UUNHgtGWRg9iwDRbdQFGorct8
QRfY7cOp9Ybely5t01DmBN1FsOM8JfS6cX5Mi7VW/ByAWRfmnsFG0c0bKm6GbOaI5FaUy7oKVDIU
NWrVIM/qJfb1quruEzFmgj6sNNbzkTyX3kdXLbIDGP3YjaxpnMsorXkD/bYtxM7SGn2/VPXk0vUm
RAyeNn1COlx10jKaVuObo9X1V6Iyylfdraxnp1GJ40NQWBnBYDWc3BxmuMNkZNotY3q1Dp1t5FqU
86+fK1JLukChgvoiM4xSxF064zvv1goxq46R4q0NGed+VQwTfFS9V9GuzhZo8KE23RJFoYF1NweC
gJqV12kJF6fXeF6T2j56VjPzeiPUVCokTb17T++V4dUOVpUErSjU+qBjmcUmL5lD0eniZQxTffTO
RBkviJ7sEYrdAvZvvTDGWlzlVNBdX52Gct4nQPjTk5meO4dszkEvRM9nSaS2pXKrGoOVEueTqQqa
aMeakULkMdjvNXWNoLWpGAaDR9LoPjPyQgRxA1Tdp5GtZVGeu+ojXVNd57nMzr0+ZeOjsHKRhIli
qpECXGMMqsQo97VSykvXwUPHYK2sc6uychlAUxnupaGPNy6iC43naNNparER9vvWzIezXhHl6lMu
V9/0WQJPmJzeucwFJYXQQAUvERDTfLxNZ6kkdqjFiZWetKnuZkG+ZPl7sYFbiZ8xpzjkfWNtbHVv
XEIErFUXWdJa9LCZkwq5doZiyV+6xsxDT5WtCOMKj8+gz7dWrSlfdLT7VThmUPCisVGst0SpQcwL
Ml+6g+sNtkFHuc+GcGRzU0floJdzaNeoa3xU0sjLWUe1S73PRBp4tVcT/l73UHcLo603qcUseh+z
RG2Fsux40yGwxx1Go65dI7cRVbJfEi3RwyGHMR70ME1rvyN0RonMVOTyxEljYACJKEA+YIhfyOz0
sid0J6DnPVNZq8vEKarbkhFV+MimFpTCUyenIB9b5Jtzg3whcEehMSut/ZwEOS6R50RK04rmyiyN
M7TljX4wW8K0glSk7ttEk5OhlvedDIkpsHNkgJ0cUR22GJfGzF6/eb3wtAARbpsGsArFOZQQHTJO
5ZZc2S1LyIp0dKeLiQypImpnTWByTFyNRnlFNEAoXUPEhJ15Wc+t6+ZDgvbVCoxJZu9trqR2xEiP
6aQBFilOzHp0kzB3O6b2aZUYCcjVwKG/UOh+E4DKVr9V1kbxrWVGG5vmCh6y2GRE0tvKbD9nD/0q
twSZgBPT2NFMR+Qb2mni6hg5XKbWOpMJyx5t/JXB7KBD0BdVSf2mL4UZUI2lsU/DvXm0nXww/NTQ
5hG1R5JnviItXfgjmsYzJpSRF0NUSNR9xS20FhVE1nnjI9LPuYnyyl1YCKx8kKGIW7vYEieyB0A9
TDzxlDSvsVyTmmWtEtppOtsugoMW3etBI1ogRwhaml8ayl53q7c50VeOma+5V8szzwXU6is5b5RP
dVTRWQmq6Yrc+yoNhD4Zr6sotiRyjsAEWsaLN4Za1sWpP1cyu2tHtc19hVYFcmGjn1DHTon5XFm1
87Y4Xjxz6VQ6bGcSREUePgyJvWsmAqTd/vcE0ZCm3eravgC/2YRgcZD+GyB9mb1QNfBqVb2mRWXD
0D3M9cp3HBj2qDwOjrbGvui1wtilCBuelMYhV0uncyYC3rj8YTBRJyFbbdlzmHOXP40ztIagbTGD
Y7qhwD/aaFgA/aoDkQulCRG6RX7xQ6irvtuj3re+M5mdHvSUWrFHqOvwiMWhkqGibGHiHNPl11IH
Qh5ULn6O0Mq17jZnodUiW83H23iWnhrFJr7WwF6Z5xxO4s9mFm+DAzyuyWBAAv6aqzN+o57cMDSt
novM+LLLAGPvWX2bfiepBj13kETWwGBIncgul1bAxGp9KwszI9poGNKLdqhQtzudt94sTlIjKJ+0
Tb6aTi+ZNeldYBVDVwdDbsU3TTnHvN/x5NxltrWEaoLPcJdBkR52Jjo8/bDGsIpXP82oKOOKSuXT
2PJAvtRSdd5X6g5p1Bt2pYflRINs348jygRi6Ix+vzJXGFEzGea517bsB2nqkQCKKyJbI5Xixb2H
zWXdG8i+HgpJgJtPsHKa7prOji3cO+Uy+Uaygj3DTDRfl6Pp1kGBI/AlWfp1CIUyizK0cDa9t+mS
8C52jVdHaHfhjKt5Pp5LzcpJrFgqqrxTaTHFtYY3nJVc+IyXfSRrzM5boOSr8IzdlBSDF1mlkb/H
rujsXSrrOGqyQSy70mQzhDWQTcyiLdVXNBNSu86WXMEDGi9wut6HNlOWe2rlxpIHbIzU01rNlZe1
Ij/OAjA5EIS5su2f9opur/LQNnNvP3KOEvZlGrdiuhhr1RWXBPnFxZdxkPZw6NNBn/YFpFzD79t4
ekgzSv50tSHP+hxWiHlqceYNYV4w9oK8bKEIpVM+Q6/LCif74iodu0YsSapKO0NbPD/HA1eFupGk
L5SK3TdUbKxJydykEH/aqjC/Dk6Nz6ZyTPXR5OMmkF7qVb0w2n7VTmkPZCbZ7R4StA10ovPdyyFu
5/MsLmbPCiqW6/OVwhVb8jKvRqjLI+l1dphrVqF1zKkQ4KPCzpbvoz57RrQCI3oausT8alCuFziH
hnz0MQW0ykWeM9MevGGK8diu0tIwoWis8zMC8UGniJPhadirYJaGb4MF0ZtoWzPuM2aXTnsoXOnm
vg0TJdnrYq2SKyScxnRQzJXZmj2+U0WdtOx1Z83ZOJ0iYGcu1xbXnk5N5N713hFxwuRjxl7JrBp7
d4NL2MBDndTLg0IwF2xUZLjr6Qwt7wUjYAbEN1en6WDHo5kEPVK4EdAjaSfWPl8TNTtpaQ2lO1mt
WhP1OKe1L1TVgAQj0Wy9aNQVZhF16EDmOCRvlqFTl5p5k1eqaPyxj1GK+8S69296UtSEfnbsc05r
uOflKUo7DBR1zeJ8ZRIUoe+Rr+nWLar6XP02rl1vwkRQID37oihw87tsDu3HDIABe6yJVrQfsw8d
LnpVMvsO0ui7Z/LtBz2i2OBtvf+6tXelXpvJdQfKbfMWrnKKylxFtYKBbC4idaoJpckhS7GTrApk
o7Vi9wwdo2/KQLO1rudBIgDnmCfqOOjyZRkj5hE3e5R4faqgHppF3rQJyurzITMal6bJBqS2K6Ux
Q9uondta7dab0ZPu9Sx7o9lXttq9WCRbylMwikX5ZYvy+tYm0lP2zAYeekCva0pcVdWgXUi1GdWo
dWbsN4o1JNOjPi1mcihGvZmiupIgSxMz1rSbocjqp6rRMw2fASR5LVtFST+c89Flr/JVhQ5fp3rq
FHpl76auS7Sr0ekKBAxVB1WE4dwXjp95SkkQxay6yJhHBTI9x4G5GiE6Y3sOoHebr4hVlfa0FTFC
PR/flJiwGSmZEqKaF+wE1ZFlNlkouVzaRjeUUEp6XrahSZMkwo2fWldNmWnYBfJ0nTEUUdIFv58h
9qQU32xbHDXWMJ5mayXjU0MvXfNrY6osjaWIx+9mbLMJyQz3a6yAbw6z1h7vDatr5S0q26IKSmAC
b/hYZQl0uO1fdMVFAJzWy3qKKlEp9kYi19tGjKINzDxN3gbVnLoQfXJpvFZ9M8ZfuymvHpY2JVBo
XTNx4WWrDoCrKegRFN3EScWkfPDqEh6en1Rqnb3r/QrMu06F1TzojWrI0HITpz5rqk55VNhLeSfY
/pFoWKuoRs4imbTPajknjGhNFvdmPXhuUEz61F1TX8IPZGFzPtUKpyxOMDTlil+hPf7W1mv7bRTx
MO44orZYiCy1jUPYmTh8R0vRyfRVzXny7XFi42nbok0O2wxVXQ2jzRqrA98iWxWJDAe4WZ/Py4rp
w09JRDewrQqPe+uL0WGT3wACq5gRAhLsi9tCTVjr08LqhwtTm+36du6HOrtWva7WCU9eh/58VDiM
wKWxWzL3BEGg39FCOVRTBjHaUVVzZAiTSqyNj/dlrXeNbqdfKs4Lg187aIN3ZrbmVkCJvcoDvDQE
HrTt5LaUfNCf+T0+Gv2iqDHcnGUJh9UX9meFd1ha101wv4hxOF8Q117LMnXHgGQrm5Mcniqz8OXS
1S99l9jXCFkIeMiHGeOj0+naO3WXBU262w/d3nRzIj1zSLVquErPYkZhmR2YCYy69MUGyw+q1pjT
C2zGo4hSI26Vw8CWE62wzX7FT5ZpzEOXSHck95w8rxeUOOt5KVMVSeaoIGd+dNJE3C0pxsADXm0O
V4SKFZa/LJbanzrJEE/+oohk8kt9QQ3Nbp24FEDh5UzMVSza0MkTJMpbI/ypH1z0P53CvsKf8Td/
ndJ8fbRLXX+YkOkmIIRyDVeYujDAFBiD0yFPCG8NcHuu5fUy1yYjAKNVOBIjBCbNJPbGN4s88QIe
+lKGMVZVolapV6gnCacow5+H1n3B+c74TdoqudAziVS/j4mBjWSrw6laxsK6jjvFeYrXNL5BixXH
Z2aqFEhladXsV9JhaHnJgpFXGIXr+pxl+nrfcXY/BY00D6d9MaTX2bgZo6yxXolb80iQJlOXL4hD
BsdlwbM2/arsKefNwL/u8IU27MHaWk3ZR/f9U1L31q05OustNOSVD67Nbh/oHolXHPym8VmQrPbd
QEyP4YAa5Yj7KutPwD2YJcECDKJIi5v2Hv2I+mjEfHdRr1s9ogu8bPxjB8W0ny3jYCMq4QGdu13Z
T/4s2rzzdXfRrg2nbkkRzFtWxR7l/+3UNu6XLkmrq7mmU+B3+KgevMVQZ97vucZ+0ac43VUwS9fC
yGsiCAwnuSHSzslDQnWW17q0sc/XU2JfFFJlt+9YKyU9p7bty6wkTmg/2lWq7PpcKujJK/QbgWd3
3fVkjazlII7odK6z8p4lFWcpNzUSJYLZq+shdLUy9bVCdSmwkkmYEgiK1SciwAeDvZZSIGDDklCZ
6YUm5oBzlDedMnxW7KyjxszS16aTBRSbzHNL9k4SFjji8V90i+h8YhXRdne1l3KOaJPc3evsGtj4
2F6K3COdniAbaGnQ1k1yMFdCVwOkteZtE9vOkxxtpwnxefLlsu9p350Ep4mf1yuxf5UeU3TQhyF5
y0ezf/G6FipVJdPs3TYasukMbaruUXjPj22qVlcezmSxUyZruJr1eky39al/g1OiPI5yQrpeNPlS
Uqy2rS8NnYV7SwzAxzAXoEDtdLkKVmpFMj3Yk6X6Zjmly5kdLyB2qbiqYQZU8TQr4hZIWhmzV9Pj
2H1pUSJSTc2y9cxuW7Q7Xia809LoLQUv8bZjGup1MSMWbHYfK9b9Byp1VG5dgAlPG8ZhO7vW2sz+
ZOPSmoUstKBMuuaFrMB6Cdh7aT9ipdvFBwy8wKGw7Vbju1zgCTjzWCPLBKALamTMA9tlug7wDpdx
tC51/WXJ1KpjdDdslTtO2lk4JhN7aFUaMg0mzL3pqdeM1S3Oxexd5jYLPlZg5y5PzOlOSr1a/C7J
rUiyt9QIccLjxuG48hQKyeX4mgJKCZXWwWPPN/ycZkgsfXZ6+a1WxTrq0NY8tSFe7kAXptLPRvpQ
ftJ4sUE+hT19c9jSxRxx8/yqcl3vEXB89S7iqT/oumLIiMryMAQwXBREkKSo6OkusW1pB4YnpquG
E9ndmqLQpM4Wnw/WUls+QRnjk25SMyLqvK1O8Ys6r5aalZBeMtNozsxcMMmsTb7ede6gnpExr10o
kyqGQFHK9VWBsFX4lGj7h2Sd5WMjJ5fimJIvz14xk8Kqdw7dkMy08nOO8yWiLSrM2CkMBLJB7q39
MxQ4k0HrGPP7lpbEXyNk+B5Zp4H+hgaaDNRV9b6bw8jAY9x1IpiZItdwFX3zZCpZuQbaFBujT5Ui
xVPdTs6tITnEsqoJeYE3dAWfWrKZ8NXRsUs21K7ZUXRq2pMS7y/76bGrXl21db4CNSdZUaIkv8vU
vr7XB+oZoUaWYh86y+wsbL6geAQzQvs0rM1BpR1SZPHlsHS95WNr2jwYZe09eWlaO1SHYuoZxqq1
N4aTiu8J+yfQFl2+lSmUvH4DXjPfO4vXPVjTXDMyzfSNOiVTXEzrqwlHD/pvrq71S0WXuPatpopn
36xBsOTamLeR19bZfZ72wDPURnduzCTnHJyt8dDw8qGUCxPVLbWd5SibDNaeHMev3ckQkWhBe1ES
Y48QSGGar0uiYzt2hFe9rpQ7GKuTs+pBIfKE1dxNa8wiXWowlOKifyEDY9b5fGNzgYEFn7pOGV8h
f2JNcIjoGmiBNs5QASkgNbooN72aHU7BWq7Yuc6Ys/Xxemo1dkXFoGmM/q7yvkDnrO5XVbSmzyCK
v8+S7qXvshGWtLUc3GAwpNUrImqsR7JWtwJMr0kb8Yo2Wf5EN7fXZ6hnqOOaGdJp4HJIa7ceWUr8
mtzGrGFSy4s0TcZrNOlYacOZQByVzDZZc89xRvJ8yUPEFl9LQD9e0esGWI14tDGXLZttfBRpFtHZ
jOVhgIrSw23gOHLB7E806O/bkPovjVX0Bw6ddQRVHnipY/cxoXJQsbFBRcJxo5kcuw04117BMjjt
zXtby/fQs3aoB6LGdEMCxALF6iOpnVGQu9R04MXmpUHZj253aCVyZ40nI7VN6G0nlXuxKp9h8X7t
zqKFp1uK5xZzLwjHj03TliA6zZNDGa1NGz9spKxL01GU3e8fy7GgAYcE0Qkmj8W2wKgd62vAZJq6
tlp5ZOGDv1OnbrygTEDGBFu/yC2s6S/qeX5cjwhmkgu5N+M4/8QZKKCwA8ojYXSc3pecTSXKt0++
7H97Vwgr+U20LyiAPz47ScsVqY+ZI39WN3OoQvitxYbSxDl0EAhfP1EHHOtPadjDTrfBayFE1jAi
fLzeAmnTcgqQMNU248ymealONltrtvTUl5UryJfJJ7d4/DpzSZzl3J3LBGHi1fp4yTzTy1TSWgub
BspIo1SUmIfeCg21/oyk9euleA8R2KosICCA7SNZjdKvi23PEhyBTna92Qo67wCI6D2Xn31xxy89
UdZgsdGkkDaib1C/j3fFtGIvA7cbKhglRwAVrh12rcbx5fev/b+7DvZyTD7bCwkc9+N14K40iRdn
ZlhMhnEAij0Ezezonwhgfn0ttqQQwK/MqwiHjk0XYulpTSMoCqn9GzdMuA7bKkWvdkWaFk+yrGlY
GHL+LEj+15uDMUGTBck88WzuD1nWz7qb0tWIhKN6VNuN2FE9gRhjiXT3Vx8hWjlk4/jI0RJ59tEj
zHIWAWctzDB1u/HUykwUkFP3V+eLH8q1bQrEt0KH85h2ahGtqZceWJYRcQ4nbXUMyryb97+/l+P5
gqtswAa8J7zhCH2O9FDZwKFGDsII7W6d6VnEGr7spfYpG1thpWbt9e+v92++IY+nhpcALK8On+7j
62cBbJioQxKXU2py1yneeOM08/z2+6v8+vptjEhkf4D2trVv+xQ/vQdrg+qb2qNBUdXWrzIouXtp
tf1dXDvK9VrQBEoJh7D/8sS0SVSZKhy00kzwR8/Sk6uXjGVqMBdqq+8l1E1jE4pTPYo/A13+kqfm
/+mP+eCp+V86b/4/9NRo6m9NNXu5PNcfLDU/fuFPT41l/8HSTnsfRD7fBYSQf3lqbO2PDcGiOQyu
f/pt/uWpcf9gGODPRASxTcdkFPzLU6P9wS9AqmA5gM3BP3L/kqXG3ZRfPynD0LoRp0XA1LZwMouY
RxJBC62YXXByDtJ5RH+QAXABGFU0qIigMmK+rpN8fRpXzbxfBRkDbLm9PAsgZqVkCc7DeDtlJDT4
Cw3Rpz51qSTqXYwUJq2Vu4VizetENVIP+6Q+pSIsbqYyyQuiaqCX+A2qiTMDvwIRicaY3MDDJoeU
FJvii5SDda6ZsQPua+6sr3NB99cXK5aSrZI/MRWZi8nRviDWIuhpddxOiUpQBBWE5IGOwnCZpRmF
5X6KNVIQYHugQmK7/4C8IZ5CKGMVuV2z6jx3pky+UAlnQ59SAHtL+nRDkzdYLrnDopNRPg0WJ/a+
f+7UdKad31UJwcd275p7pa6ds1aPrYTqhTIkoSgre2BXysUiTW9cLbQnLXkEYiEvxiEpC59+1GL6
Y1ItX1IoaObeJp0LarWryLCqRuUKvQT8YTJUNv5Du6k0CkcylitKmWNYc9SPt++lsk7EquqHJLEd
cTklqbn6iTU7j5o1bFg9B6xDGPeFl54omA8R/DhjbvHsJ1AjSTZmKDha6lT7AaMyOEaHHg3RfrcF
xfMbhbAz0gZ6Q3JYLQftRgGgRmAeFq0Lk8+XAPVzLJQvVIbvky52TN9WU/dEtSsc07nT0glLlRic
mGKmaAF4hqL2y0rxvtvYvOny29bwXSO+cfCNQhPjQVeBYVhDhnrJVcrxbsINSl/O7JedSCRF8jnN
3UCX1mlWg8qYpixe4Dl54mKsJgumCYqnNJjJPHp3FYNmQbw4UC9kq1GIo7UVF6yPOCv9tdTNloZ0
Zy+hQ4NOBM2iqFe5NJdX2kbN27ja6vvcrOqV3S1ru4fIymFxUOORdvJUpm1UFKWHYMxUUEZU7ZJ9
T8FgTJSUVsJ7Srcf6frH4gnjANS5RVpIv2qqw4fSpqRGCPB0saqzkkUczTslmNycSp2+dt1TPpGD
6ZPWFSBoGrOdZhaDGbWQq09RKZUeh/fYWcnpTHUSC9qKor+tN6L7vihxeYkFuZRE/zn9icw2TgGQ
kcqMFtpy1t7RR1RMqi11Svm9dablHAWjRAhxZ0IAd8kkSgeq5rqN5JX+ZK2iWykISmpI1PnSeVTz
T1hSye6lA2FogQs75DtZf5oNVCbTdHQWWmNfzoouKfqg7rvStBaln5rI8nUgKr0DWuik54BDkBSa
6gxqS+Nsl0WDsaKtFSvfBSKZRryrVZ2+FXoZP2Q94BP6ESlqEhyMj3UpEYTQ6xGPZQqg0W+SHIGO
OiF/oQdPxrbfrl5WBUuczneuPlp5MBX6eMlJNyVzfNXkk4WZ43kqzIU6dJ7StaimurgiElV5diTH
lhBWt/fq9IkCyq2J+zt6WM5wAqOjTKO0H9rbuq00yCiKAdNFF8IK1qEpcmIqkDEhP/IUSjuGnX11
aR8gfah4cf2uVfVkJ520SqK60YU8G0xkSadIKKf5cjSz2fGHCTZOAJpYDqd24/E4zLZry6CyNBo4
EhFmhXJj7ew7SkSFQb1T0BC0QmShTHKxrJo5NE1Nnk2q2hSXlugzJyJPTKUEiGhnucinNDGvtCpR
vyu5Q8uCVKbY3ZclRYxgzVQtDy0bZcRVa7lNfmgNoSIKha9Sh+hiLFoyyjJ8IdxMXWkw1Vkcxgue
rRtTU9L/y96Z9battFv6F/GAY5G8lURJlmx5iMfcEE6ckCzOYxX56/tRzsGH2AkcdAMN9EUDG8He
yLY51/C+az3LPnTpTMIScQY6PnRj6Yl4tWTCGokGhm8oiKIoEXmuwo4stqiHsPLgL0p0eH8htK0p
OihznXLX0X+kTjWe7IA42kffM4fiR17kOl2FrgjUFibv1KwD+kXzLk/GhlECouRTkJbBTc+7iOTR
5uc3pbatb6BaDDigBvXXLuZZoXXLlLmxgnK4J8CmR9dMqyHcyhbRx5YmmdCbfk7Tk2fm6tBX8fKc
oWGArriE8mph2W/BQpmoQZFkZ7RrpermezIky3c6Ct01mfbyawNC6JimwnqK+aC/W41Kl7UaQsRI
DDp+tzmTZd58pcYHx0tqwtayCdymU8VwOMaJrRfCJARkdBHigIJ47gZPzqTD+ihoxvTrYQHeGbVD
10dkrC9QT1qGnFEtdHViUTPakEfhIA2bl9oi38NECMQuVl5mfjZ+sUXlznvVN95jrdRZAqfH+cFu
6Kuup7wADAW9xp3QVClEgdnA3mqblx25xzV6EaqR3ZK0UBThqiHTJKhua00IoFZ5qn21HuN2fDSF
dh3kmK4brzxrpOBdLIEFLUc58iHzVR+sqYG151zoEAqOpBMGkTiM88slBHRD3wyWu+EBC10D67S/
2iMVSaQYFu2aoMiLaSvJP/4qEq+kgRDGFd5n0XRbYwRMUtW1foRh642rJjbFN1Q/wz34E9pfpavp
hhd2HzKL64HiX01a1zSAjwcanN+E7VgzYLiwCjed14dlhHyouJ2rTNZ6x2wbVmRDg3V9HGUMsrNP
hpYi4WCEP/O6nH9OZkLb3m1MRqfSPWXOQhWizLv+mnzDct/QWrjqSz08VwHoq42DVOc+6yFKrRZE
E+1qRMB/QRO98feBMTneuoqD7rIYHAqXXVYRqemblT1uIBvjRYx9quXWYiMcToOZbK0hdcw3ofQy
b3STuvV+9vy42zgyKS4I+0NT4RDUfR84o3tf1fQGt/Ysa9AvpozNtZE0rLm0DO4HmoBQmcO8c1YQ
RI0aqWNpPpuVmJ5DE6JwlIguZ0tBJQcYjuMtJ1wb1rjpx7G/IH49cFdZU8jT6CbFdCpLqSxUamXy
wIxi5hcyzK1H329teMS6j7dpf+6FacMc3M2cBnYSgQihkQy1CvNSVXXiYXAqE40XK6fnzk9REJE4
mt8jK2+wFqgsWU8m0eErneTFJYN6+jqE7vRWjnnyxmp2/laMsv4KZYZmp498CGUqagDO0udRr/nm
fYQ4TYOUV4h4uMn8OH3odQERPhlZjq0UomGC1Iw8v1cS3NcGxIp4mYF7Hask89qt52AcOTT+YIlV
p+LBuuizmG6hKRPrsS2n+oZWd13u66bQbxjg0n7Dfrg5EuWu0k1HIfxc1BlTqu5xi1p7lBNoTEta
B7UssthAZRSHpcIBsR4zhyYB/UXEgbzDOZOmPZnOakwI2QmcibFxsVkeLKbnJduk0RSeyQoADG3E
pGSNNYtEkDNh/5QOwpgAs4/0npukQzvSDyHZH06W0dQGwpNJZAMAxjZVt4R3M20tzBqBr+5RLaRP
5Ck2zRp8cdyt6spOnypjVj/oVBfJpspZOqHX90byqWojO+YkdN2ObW+05LUiACwbadUr5vjkBKcJ
0JtlNgjZwkpDJIXDyU8HTRqeFt/KnEjymVXOaDw7FaTzPdamxVrTpKkOhoK6icyAQBZwrO6DnCTg
T9XN/IKaVJ/rybE5B3RCIcK7GfXySjnKyYEBp/S1fu34//+G+DfIBGzU38ogZ4jFO8rEDdvh8v2G
+PwD/7Mh9n02sA6bSlASlOXApf5nQxw4/2WC5OelBESC5fo3yET4XywiPIop5xilwBZn/sD/QCb4
fVgbsYuenfUetX/3f2dDbJ/3u7/thz2wQRjmzn9QWqMwz5n/XrKpPDozyP1Ycg8oQ8+GKrqks9ov
i2g3dqDtk1FOw8W0zDa02soO78JGiCvPLOSlY5gQ3cceXeRgThH1J29HK7vtV4z42FDGzGSrx++h
HR2sfTYn/zBKf0ihpcgE9IjqAAJgH34H5//+7K2CdIAwRuNInEZwU6ZxdgzDkt0XnLxsM9BqqmWP
TgUZKZJFJDiHWSLXZAvugcZ1M0SDdMe2k5ltF8lNwOGU4/4oc9ZBjVopMbLHrymkivbZN11zNWR0
CImXZD0lHak2tpbhutWz3rVOOh3T0ARBuQx09sNeREOV1icTbca+ro1+K+nkbfMxsLetruWxw4H1
j/rvL4fj+8dJq8MUbG8EfiZS0d7fkKqoygSahxWNij8WGYYPtFnmTR1kets08bbwOzSPI/3ydJoe
DZ3nh9lqvv/2Adz89/F+B318KLLwWLCqkmxPXlRIUfjjY/E6s6xHwKlR0JX6voAnz5qBPtsxDtNu
hfwtfwbhR7tv7KZvnx/6YwlSEPSF9fhsAOXQEDre34A6RR+EohuCwORY1DA8ZiRV/DT84NG1y4VQ
tC5bfX7Ij90KDhl4WF/wytPmxt74/pBstOJxaP0hCpQp1rYIntGm3fUBPcnPD/TnbT1b4O0zLMoD
rxF8aNBV8MPxP4ghcmWBymPxlnoXY+bZwjJ1N8zoiJm6AFUbVY9/dNH+IG6cLxLkDQ+WEpkg6O79
RQJDxOXSjEOU05/elQ0w0ECQORT0iR8VZneP2JSKRdHjLVgeq1gW/wcXf77RVJe5CX/c5R6jUU67
f4hqL3424/pVt+JZOoW5QkHLXsPaVpW4//yGf6yac9G4SM+Ia4hubLs+fE2ZoZQJHXKIGgUtKsuS
fi3yoHn4/Ch/vj/UIhnMzxVOqEEfsTijdoF9+CHp2XmWbuaQvsY8D/2qwnOw/vxQf3mMHOvcvTMF
XSI+0veP0RfQjdve63iM7nFs/QekBD+Ms0AgM9E3LLKLgOMV+wU9LRKKp38c/s+vM2AhBr6B6Y25
8GMztncXMrJRvVIBsd+6vL40dffVN4eviFv3REFs6wZWfEYqgEz9L6YBjl1Sf/EWHDwZRPQ2gXU5
Bnm2Jkn383P7y1N4d2ofXvABWciEj42n4IUHuwpvQnf4xqPZf36Yv4zQ3ALQGvR8GJ4Yqt8/AWGU
gZaUvtBV6C80UHdB7TwWTofMbCQp2ZDb1Eyv0HkgwcmTmYosKsPPz+HP15pTYG5g7mRZQkn+/Slk
chgkcAtegqCtI5+qzEY1TvuPK/3Y4joHXCEkEGeeJybsj/1isyYIWpkTR5H+QzL790MxPFbMtp3u
o88v6G+vFR8QDBmGR7pKHwZ9iYvCbL2xi5yl6fZL4j9ngJVWkErd3eRRy84C+39aQTRx/k7n+tvl
QadhcPDOvAnzw3OkpmORyNB3kduM94g3KA2k3bfB9Q9T6rx9fn1/+2xth8ax5aPHoWv74bNtYQTb
8dxBIpzZGpW0EdbUq8p1MmOmwoiods1A5q8aguc6UWuzbf7VWf7re+uAuUDFAKj1T/6Kig2zHVow
F8K9IpQILXM7yS0UyI2exx9svJ1Ly5LZhtSOHevWu2zq/kUS/etJgJFg/Kd/yiT04UHncKJbO626
yNP1M5zXu9myr2ZruEde9sjS7oa5CyW+99NNydPRNcv2/+Dj/rKu+UXUfL+8gvjkgjCjR0XW7Eco
w1TKcgSf20XENswRhdjLMDfrXR7LNBq8CnF7H00Yg7ZIyY2VBhFu4EX0UoQMMEkGhHHVbCGMRpCP
ADvfg5gzNxQbzc3nJ/rnyxki18Afw4Ke1tlHRIUZVEQOkYrAxOU+oHIODgRK7/wAw9cyGeofs8qf
QydTCf1eQlbpLlsfcUW9sgVM9sKKQq+f3vI8+0IKu/MTzPo/hpRf3Ib395+PnIOZAuKph0Lk/cgl
ZWzlOsfjbLX2hVE0z4uTu/iv+xvcxB0SMFWskm6utm1ZHXRCdJMHTmDflMUG8hx2eh+Vn0x1wHbd
/zqIYNoPCkNIU5X2fvBYTFB3vu0mno9LhsvKs3W3aYZ5M1FBWvumpvBZ/SMm4uOzordpnxmZrGnO
S+aPo7EaqxQVCn5jHH94Ir0SJm+CoS1Y4JcBKvjXuPxx9P/v4wWWw86TjaR5/vvfmvQprozJxLAe
kQs2H2tperd9Eot/vIEfh+TzUVw4o4iheAtZs74/SkGDpESWu0R2vBQoPtNvi86+0gG47EszCino
/uOA51/4+6vBAR32gYhraPGy9zmf0G+XpSk5w73L5whedfLctLkdpWP7anfWd6vIQWZN6CJl7f5L
q/QL9ffxwKyJnfMiER6M++FKPVpZcggCHRUtJOmGWciunft48DF00U48ULqPpCcfguVnKgK8Vdm1
CKrLmBUQrPpn2yJ8bAqpg30+BHz8KLkfbBQYo84aO1eID5M8Kv2hr/gW0Jn2wSbWiXuB1y5ch83c
XHx+qD+wSxwr8M6cFfBSIK1/hQ/+du/z2UA2iLGOMTAhzoGqHW3SZgPbjgYtu4RoofWyEYv16ql4
ixATf6PVGGu3dre8HsGqUNm3z8/pL68DaE44fUwXrLM+spFH5LgcK9eR7MWAp4BGEv7KJvL85dV2
5mc54iVJsuJfIqU/pmrCSpgk2QkikDTPm4b37yE1G8ZzLVVEpPXPQiw4zEO/xBEaErdE90IuBIuM
NDYKh8KDzDsf8kI7vH1++b8EgO/fShYKKLCpRQPa+eORjEWLwGA0pgiNv/NGGvkLTJxrZdojaQnD
j1yN4n5ibUPvg/SFuw7Z7J6uGD39ML01gu6CZnRwSZ203uvOpwjqJ0m1ojLeHVtc3uRiLPWtb3Tp
dQOc/iJ3F3JuqkVFtVlUL17ZevuaLufXoVnsXUwC+25MaZOOXdVuW7/s1z0qtHJuUOz2U3mqVbVr
28pZ23NbrkEH2xfald+offoHBG8ORFdL3w1lzUmO2CzJK91Wtv3YKkffzQX66kDltNTxFp3I+5CI
8Iv6uuyHZZeGpR+l5DpvWIwWpMMppa+KHHHtgGuqo4vfBUetrPwBl7/0dpS0EUJ8/jj+8lbwJFg+
seeh5PfHIGHMLXHTY6hg+Tn3XuI+cFO/1X7zdeyR4WcKm97S71ufRsNsfP/84H9OMMzKSBsBsvGF
og58/0YurQzcvOimSJWj9xYUbfxgW6TNlIv56HXhv7h2f+qeTY53BnhDeULo+HGHU55jMVNRTOie
E/pGVmOvyoxsqdI34+8ZnP9sU2hsh3Zh6Dvso+qpMBx5nxadf0z8Wvyc5MSLKLVxHMoeEQXefcwE
XVtnC8smRrPcnPUdoQo21XOsKoPPLzK93tw1Tm2d3B7L8ue38M/RhLzesz79V0GANNv3t5CYB4T+
SvE1dUmF0L7LbrowC66DRvPukPSBNQFW42Bj9fjXq8Mj4re//5aZV1AbAmrjX5i03x89teIhIXmG
iItUwkHPJWkzlhdAtasDBAxNI5qXOst7gepD+xcd0SDlCjtveR17ZfVGPGj2lBDByl4SyBDeMn2z
xB60mSUf3aMknOw5ECl8/mb6WRAHcJKwcI52TsRMoCx2Tm1ceQh40iDcQ+0hSNjI5vqGWLSXyrJO
pl9Ye5LL3WMT1BjScCzR1Hx1qgp6ZUtsDxmC9hN2Ev/rXIcNOTd1cVVpR18UcefvG89ub4Dl+2tW
LOEdxCG0Pa5Nx5TGaklDsnQd+OxFt08Dad8DD6pxVxj42plv9zDGm5d0MK2djEW1LqDormCK0zbN
mGae07JWD9RtMMS7ud1F9COxELYyofFSU19AFW5yI8Ae1Zcgw/prbcz8d1xP9ZFW9jKt/H5CkJGP
xivrbOu+V4736ul2bNdGSEDdCttCGcnBal7wdsvN0ip9m0tcvAFJABfmYGTXRRzMt/BWAImSsLky
etunTo6EAZSQ77+m9mipleFMZpisAm/xogaPNkqutmpPHSkmwzZvsXKns9RXXgMMzqOR025lkxaI
JwxoB7s5HrgXyGjuy2HoaHAmZvOyTEWz7Vsi12hZGuHJos961Y+IqXJ6q18JHE6PGGWHbVEn/iZM
sEAEAGFWONZIuOxqMg2QQlUlEJDcs9FGZ2qV+t45ISb1oypIxghZc3sgS03ubZJT3sxkGm+IDRFr
2DHlihjz9FSUWh5m1852vswUPQTY9gHp0OveLHnVZkeCo7Ku0tg0SEGs83RzzhfEAwOE4YACxfuh
Ya31LCRMEBQLO94kCgbKXLuMeBh3Leyu3Q0T+K+LuWNTvK1BijCRoCRi7e4gvzurTtu9GeowkkR7
rFHQZDAfYuciKNsM82w2nsxZZAcYasG+6PrlzjTstFtnmGTQ0KhiPiz+nNz6gkXL4jXhZe70GGFk
9sUiPvUSsXO1G5rOfAQQVx0zlCNRreZ423cm8UZoYsaD7vJ201YifMxlOG11F/hfcVO3+6VyNZbu
JUfLlc/lUzZWC9NrBVzYmAC7ILKDKFWG9kF5cbvOFj+CoDBuFi0MPjIru4OF3Bzc2g8f5wkcBKQi
fdcZrC9Q8wTtVTcX8baeYMdOs88dGazTgPHrV8/0KhZE07W9OkB+8U81KO61Ts4avnDIdn1Wjkj7
mhqJFtYK4zDMClKukN0XPpOXkajLjQhghJyJEruhs6HiDnl4IFTA2C9I2zYAMUGf5IMf6SQOn7Ul
9Z1O7eV7A1CP4UoF24ZB8w6SRA84oBk2VZEHp5kgyCvfj6erblz8bzazwHeik3h0cSmfGy+3d7+e
qepzEWEFc09xpnGnsVWrj1YTpnrvA9zZ9Kg4YLhm03AVu4puVYYi9N6iQ0BvNxj2GAPCdZaZ7RGb
8nxt5GUUOr2+GUtb39WArI+xlvV2orC/tf14jgw7MKJChWKtTS84tuyGD3kpX5XQILQGYinXpjE4
6N68WwFS5+Q2HYa+TMibjC3qTZUQboO5NTWJqF6M5XqoF+cKZSHKx8qqWSzK3Asxclg5AhNvdK5E
5kG4EIV6qIw2EgDrvmRKWidf8v5yiI66KSZJYnxNZ9N1WFvXv2bBYSCX6TAhrmFDkp3JC1gR45cC
W/Wp6oPmxQZvc+ydVLzhX0O0Rcbr0fGbbFcGKsT1Xlp4qjr882vFjXiuTZdzBKtUnbx63HdE0x7a
or8ASQX2Iwy6bdV47cGlnHgibzS4xSQ34rcZ27sxCJav4DGyJzG78y0+2i+Vqo0fYvFdxh5kmdTQ
rJMzw1Yp5FQBEVvGG1jUKcEciTUStIseZUXGrbTgd8nGv26k7Kz9MlXBHcWU5rCUub0VMym+7NJd
/2HyJ51F2gwVaMQxmfQeUUVymxWuDrf+EI4b7rAiGne0KmtDlVaiEHCQ14HoEiTzisTfpjniilVL
e1cTfDotiE+tZhs3OE6bXJyFb62oAWx0D4RoKuLHO3Fdq7j+IS0C5oo0NDg0/LLtROrDk4MstEUh
Wqdb+KH1s6Q67hOYZYg6SrU3b/uwI9BapUQMD775tpC1HY3TsCXdeCFMFNYeqEXvqpdaPqFJgQwX
+5LkYCCia2YZdUNxfPrq50b+mptldl83OtmW1dn6H2plD4hL4KAxihvLi+FOWLaRWgakm3lLuUd5
xHhjFhcqdIpb+qP1z6VCM2B5PqhD7pd6ENqZbxpjoiqSKI16DUfjisg452ClsoWZBuZqEvRk8maH
flBFqArdVxXaw2nyHP0Qx2GzbDXCuVNcu84P08y+Nf7kXyeD171BnGOdOBaT96AVYwrd2VnfNJZm
VZM3gf+wLDaNy9ozT00j8wtQ0DaFx0Hfsw9CxtHkxZEptXgZ0Sytpwl9Bd7vksGsXCNt/mLm05H9
To/+xrDWYZ8c4TfcCiz6yDjb8NLQfKxTYjoXVB0DJyKlmu6aNRi0uRvFGtTT1R2BnvbOtBR58XQg
v2q5lNmj3y8vc+am5pZJGqHxiJV4jRaHBwQ9bE9BKTyArDgkLPv3pcbhzdfcT7sO8mShjLMz2BvY
wKR2yyzn9A5DsOuQCIs1nj4C9yTQN0rFabP6tQoKxyTdTWnjXdQTIW1I6cp2b+nsEHCOVyxX+hsG
0gLVj/9Yeud1TFeER5KlcdGia0WbnW2ZuuVRD8vRHEtCJUQb3EtW016J5Ai8V4bocrK2U1rsR7BT
DKAGYWW4E1ej7T9VcRkpMqXXI9JjJmT7J8SEZe951YKKr/SioPGj0hjFtklLJLlxBbymVs8CY/8e
vBGnrBoO6OXpI3eI0HLE86u8Mv1tHvjJqQ1bVtdBeJF7k46C0u6vB8DF5D5SNOraVD8hKs4OfZEw
ApGw+GiaxXCsfT4VsowjRRAuGTNmvRl75NCAl/y1r4P8Al/UrkVmtAagVkdNvc8aPW+w3d7zMRck
1S4ncuODdWg2OWpN52YQ6DPz1nJvg9jS1BK1SQblnI3bIUur61w1842Nmbncdh0AvdliBPVoGN52
Mq13C16EEyq3a+a2UZ/vDCvYmfVG2bEcVSLso8wXJfDSuL/19EgvtQBdJsHO3CknCS8Dq/weT9V8
LAoKWBsxiuBSn//C7BDKg0kDt2fViRWlhutCEOuDqEe+v2cPhDVvavUhVdqjHpaMD/ye48TXdThn
i5+r9tbwmpSvs595eAVytal5aw8jsQknwO8pGMgCgXIby0v056B3+oZnmMRtlMXliTQm6wRp0l4R
3wNfz672cR9rVG3hOXQxdPlx9d0RRhVB4pyBbyHN9FgMXpgqdx4M0BSXcH/nO6IhyQUfcvMmQUW5
m2yTTU495gZMSVPpckPDVDN8WvMlfuYSFJc7PwjVIKAMa3nnSoGso4XWtPZhC+GUrSvvCtovCrG0
9HFL1AZv/cLGbQUvvD3SI8nIIZ5nMLNd5vLxjIuFURhDRr4N0wnUPgHkOezSEGYokqsfAliA2pTi
nHa8JPHEOr0dxA1ia4dXJ+jqr9Ivki+TkZN8LbWut0msgCFSsphue6RvwPzMRZ1a4Cinqbb1tsUb
CoZ1jhmmIKyU92MhjcvCcT2m+wVbtKwtg5oRNUz0NZvRXcDs46e5JI9U3/WN9F5xrvwEzeGB3Xdm
h4dudhs7Ax9QUAVpelQpc1PsFM6zS0pRxiFZHLm18kreZYUYV1ZrhS9pKaonvBeAMVAT7urznG/h
YVmbRcZNXbqZgXfwwZ1ONitBsNtswsALXpuiGlhiL9m+r+2KSq7XRLow2pMuw3U1eeFqHoCCUIgJ
dtI4K2zpBYHWnaMSjsjWCnHWr/shjyOVOf6eANAhEjB2v8+8XgDyfLK2A8Pfeqwa6e0PswRNGs/G
DUjWfsceobn8JaYBO2hF+VLOiKHB/b7WuhYbATT5EMuhoTOWBuuGOjfS6iHY9ss5ZypDqdQW/qZX
Hos6cDgbdKDq1cwTgtNtHk6tiIIIcV8LbT0ujfHmVzJ5nEDTfpsGWNALFMrvo1Ei7zDzOl+7Q4XB
Z0wOvVenl7NBNAOBvyYpsHB/PFfZyUpVofUldBOwY80CLMc4n1IvKPRMxSUed0TCngMvcAwnaF3G
1F5Ogb1TDmu6YWiMfdvkbVRBrjiYVK932gvjg7XAdk2ModlYVQwnIICByTrTWNlJpY4jgxUsl479
i9GHVxToYQGkS4dOhKIrudwhbExWDHA7qjoemF/bZLi350WkK1FbSq3y8mz5UMWuoyRyFZpUaOHE
HCw8Hzu4ByxvwQhzF53avVAY/XEzzWJVZ8705Nq5umgao7UJFSx4f6vOi6iwVUejDJnvOsgD6f3i
uenBMK2zEjxlwRgXAe0bEM/lago6VneVw0ZA3id4Xi5iy0ReSUmCCsT8BdqrOMxT0m2yIATGTQ15
vIgda9ricALhYlRorEyGpJBwKIA05oI3gSX1jsoA4Sms3QHoqjw2V8COMAg2EKlXgNz9yy4fTqCt
JEgYjYbcmb4ndOrXrKBfQrvXpxnFNQ5NV9xAL6vWVEbcVS0KsSYW+DL0EZyJoVfbJZZh5Bj1xbJ0
TNmu8QwU86IX6Q+YhQVa6/MmTtVnpuwiIr0I1PvuFO66oblwxzOwJG6X+6nih51ULutBWwCMztxf
k+YVe5V1P+UEwaikpQwCUNak7oBs2ze2tblsqe/Du6JVARwra3atztUlzKBkbbu1twZvKzegi+/n
zqk2pp9DlIPzdWU5OaTLjJyZKs+iPONVgLI9R2SY0zrJ9FUlh4QRsLiLc6w7XkbIrm4G1rt6h4/7
gYfwOiTykRv1OHv5HpznbtbiqMayvWqZkd1o6hIQUBn6/hjFHEpaRtQ5hEPpw1wNXEPfOIXsD5bN
IggF8Aq1NDGyresZwSpzivkmWDp962atblbNVBl3LvHzK3A89ilgR/8jC4W3Nq3qCWomQls379VZ
rj5sIbXoaHaHZB1n8biTOnS/8z1BajwP+zMvy1F4jj2sGopF64S9ZVWFA7o9cRMXol111uQ8TZZz
HyCgXquybLBKTDDm2u4JDCqQunDO0XtZSKMxr0QNT3OPiN9CUI6NSoRTz0rIISnXStjPZ074Fe7a
Q4HfBuCqz3k4eDXQAr9RnMjXbZg92NoYEWOm5BYXw9sYk8jTWbxyLptrypv2jWdPdpTJ0LxKfTe4
BZYZ4P+zCOklf3mPNg7wsGFd5OyST+eqdwp4aSyYH4rsEY9azfSde6cB+uVVAaDrZLbAEYY22ZrK
eQ4SsIJOxdohhr1/JXRX8nEpsReedJ99S+u9NfZrcKH8cpYGCAsH/S1URnNXS03XQLB1iRdrOVBm
pn8gHKpl+PSarUAPvXdtuzwZrYyvhrQIv/kk/qH8zurQxFGBWZ0N/TyScd1WBjNFaorsYaDIIyjj
6Nj+7i0+E1RhiQYazeg4p8l0WRATLLxpzDF99amJHAkfliBJbOuYqLY64omfg00AHOVHKOaUw6WS
tsQ8DPtKzsm17zfq5DEnv2kpjS9N5+Q/gfTMl+eo6BcYtPndMJiTtfJNKlo+pK7NrDxrN8T+SMO/
tzc5xZoI5icvD3LzjdO1AZ+i3T0ndj/f43rsdjrMp4ceWNktTxcu/DBmKZ4GFj6JNOWl3yVFRKu+
OeJUiKFwgLJesfQRx9hH7j+0g7smAUB1MKZrHG0c+mqoNBlYSzdeyFYX1B0l0q3eDbZzJySywGk4
hbmAkT3N6c0YG+WXspu6fZd5rGqIgKZd2kpIlzgFzzWRzKp0vG1DOIwrUKLea4JFirkip6o0lZrH
NLJkkEd7YHixA7/4Bmoe1ZivGrnSnhfetyL11q1TosjHiPdYzU7yZLC0AZNH/kve1vaK4pyBGr+t
4X5rpomSdIN1M/jOY9Y7lNF8nXxhjL+jorc2XbbEtPxZmnzJqT6yUPO2rWh32ukkguPgIsmYwIKg
W/lWaq4ti9dkDIuvQ0nxATCZTxPC+OnkqMrMtKHCDU54WUY3oqy9T2k2YPwDX2EECUXfgG+uzYfH
LGgv+HTH791IsaYj7wOCmQBnhBS4qQkWSPBF4PjNvEPOpa/82fMuO8uod6kf1hEhy8OmmPLhIqWK
vfGYZH/gBHaB3Zf21l0878esrXDtjdrZjCz0xJSyMFHhdMyqurk8C0AvqNcbGFRsb9ORc9BjKCsB
z5IQDp561AenRWLBraPSRwm2/zKawlxRvgKmkjBQ2LAo7/NxDOEAOyKaJ69KWeUmbIwIbQCw2OMe
RLQqeJl0cNtS1rr8teGe00o9JGllXTpOMm3cHregOdfpPoC0yLSriDfvxQH3N8A1x97OcK3B86Bt
3+HfHL9YrlXuJneethSrC2OFAFrunKkI964adWQ7Q/NyzqZ+rWSWP3fW0D9SVxP5SmVzIjfSTutj
Oen+DStJfSTl3rnQBmVi0jKLy3YRzU2Y5HJXzcnNHFRy41Rz+vh5r8c+N3Pet1vOEjIuAVQHooKP
IiNFMypPTbuNLFe6a6Nvme+s8KHKqUkXzXUVW80Xj7N6oOfyg+npbEcrTQhTyim8V3FeTqskEDu/
ZatfmMWDpWR9wNeZgNOtUuprXviPc/5LB95jnEdI4ggavjS837eIXCpMMR4P1Ju1dB/mTIcY3J2U
TUCTrwuoadv+POLYY/2WYgdc9TQNjrLs3asmAJG32Ig+WRx1/1AG/Nk38/Da85SCkO2gZX1oPYKG
aZPFTzCeU/LuUZrQj7qN2WCuqjZ1N24MpxaHzL+y3X65Fj48QgQueCTOXcgzJef97YAsyBs9ZC0o
IwswYx1j2BcawGUM9a3BDYsy/mFGT7wO8PqyRWChDmYHn34bVDfwRAtUi94rpYf8ikZkcFKZW1/4
7exsFoNuW7nYNfJZ89ykwty5yyE0bmh2/OwQ366oaMOLxw82sJ+xv8dde4rJAcVvZUVVqsJduSDb
A+mEfGypyu/GjGsAYqp9EGGZMy8sNdtuIe4px6QX5rRML11uLZsuhgBuyN7ZoCcqWM2ULwHWA2Io
pCW+L3w7Kz492G9LMv/4/KP4Q3nne6jucKOEaBvEn8pdrFwoRoFARo0Bx1x1846ojvBEJT7fFbWg
GtQKP70fA0zeUDTfMkuYa0d6oOo/P5OzPOndo0VYYQOJONNTLFTEHx7txN80GYjhaCDa+1bECUEB
oaNufh3l/4KvafejPqfN9h/Tct/RQO7rkn8+/i//L8I/zv6k/0gi//A6fRlpDHK1vyfqoiL+j9vJ
c/7rl/CQ6ifPIUCs9x+3kxf8L/bOZDd2JM3S79J7BjgPi97Q6e6SyzW4ZmlDSFcS53nm0/dnjOiq
K1eUhFtALRroRCIzAnkzzGkkjWb/f853/kLbhiuS+4aNYGF8/BOpa/4lK2DHFv2uraBWQrv1j9tJ
+QuROn/eQe1J49tQ/sTsRL/488ODN8YQLR28VbwhbA+ORGKByjaSd8V251KAm0t1pmpoq3HBQp0C
ytvYCiu8WeAvWBFHPTxQJRnPDGo6qtuwu/JP9FgJ7sPExijcRA0VzwRAobpSRiXbZBldiBVKvypH
8dVGm7iHREzsRyptOBmQ8ZEZQ/wcS3NFcmNqddpWpBP0rm5lsiDMGtnZhG7+RR87GBgGBIKOs5AF
UzJR+Wh6je8T+qJNACtWTkxOocjFKC+dyZaL1VQGhb7Gtltv804acChGDYdZtOZtRYkX8MNqljIy
ZlO71l8xdI+tNxRzqGxYaihfBY3VSW7PhwDeQC6YJLofkQbXBsaUrW0bsr6rFbEDj0RD1uQWaWj9
gt4Q3uf4JOYNVckMwmc4Ogc9GP0PzrLBnW8MzV2tFVyOYwfaQ03x+ppGxEg8K1IC9rsqPvAe72+4
lhI/v4xzu8ZmzC41c21AAqCfR86Mp2VgjS+1E8cPha6bz1GUlx3JSmRw0IcHF+2RIxSR2uEQ6A6a
d9ZWyiTV5848qFdFGvjXgzpaDwVoBkIK4iS9pTMYZp7cRN0tRlthGlY1+6IKA/gUWms7j1Eq9wcC
Zaqa1nifbctSVqKTPDOxmI5xibebDc+uBo3J95/mpOL5ScUeZyYqsDrXbQnWVqTVxGQ0TgBuHoN4
fUMHogI+KvX5ix/barNX45ZqZ8Axo6TR7OgfFCf60KvG3Na8imu117GlE8YgjKR8JYjm0alaAgHc
TEaQHzSKXyc9NxN9G+Yk1K09aEZgtZaVrOhoRe9yUESPKX7zeDtNkdiZm5SOUN/QaQIYl1Jf89O8
gMTY9GwWZiiLlYuIy/Q3vEcNSuUa4qKXN3JNBaCdDZz+dQElZQwUbMe50knRjuDu8SOz9VE6LSUr
qEG38mU7BCmloE1vps5hqmoSUYQpgpqmVD+ySU6DnaKncnxq+rV/0/Yd7AlPH+VRvbP1wKheG6cw
47NJnfsbpRzgiNN00ogmiEwzoDUlleNJVUv+TZclQUs7AlKMKxPoxsc3rdLyGtl8hpSXJgvQbM6R
83ASGmpwwdECeImlK0R66U1qhdtc2Pn2gzoM58RZWZ03yDIEZ+oH8EPZNSnE+ZRIMa5QKZQgnA2V
9J5YbnoJwz5m6onKWagnq6iJ43zTVrgM2aTGSrfrA3bqJ7JUmC11NXr9boTqDvt2EvR7mP2gM3xJ
yEnEVhkqogqygVvUaA0/0JQPShFWNxz0k3BdJbrRntLlaW7NBdbRZq3zlg+YPIj4SqSXVHA9nEhm
015QLZaYTPY6NEj75+FvHMgYDBfWAgkZBS+kXNAhclWAEZHhrEi4olG1g48r6IWWdKSeak2Zq5Vq
E6XhL1iSyjCml1SwStiOBu+0R4qPdDQ7jfodKG4McAJxUrTFIG+rBX3SCAqKkVKRPEMUk7wh7s+Z
vYWYosaoAqFiZ+ZFtUBVigWwYgnWCsF6YFe0AN36Km/SND4NbK07VI6ZzFsnJgFkpRkR8JZsAbkU
CBDslVTAdynJ3PDXCIfOiAVj59T3luiULViYZqYLvG4XXMwkyDHOApHhPJpdGAtaJl0wMwSe4Cl3
Atsilw8tQrau9MTaDUlXoycMi56QU7A10QKwUWZYNtis+bMgahG3TQvuZjKG84RulU6FMZBPQBoK
MI7tA8lBhlM+J7bAWFCklwFL1JRlU8HW8Yle6ChN0/xwiwW/MxJcRKdowfJMcTVVW7uuJ/jpRVw9
qAvCx8znt1xgfbRME2tOXEP7Ib0W8g+5XlCAuoUI1JGMSMFxIQVBIULTmUaN8mEMBpXHbuEK+dyu
Q+tMxjNY7gnJqrZLLdEXqxKQVGGcTZuB2h6O/H7qbyGtATDqGlO/QTFW9ifygjhq5aJ7Rd+ihiTK
wECKBoFD8hc0ErkEgLcl2+DdnBd80hRV9qna+xDfYREl9/2CWtIW7BL0VOscHz8wpqHOoHlIWJpc
f8E16cDNH02f6zttBNMpUaY23ErhgnpasE/tgoBSOGLfkp5GTIcp8XZkOdsApDRmaB/0uOPojBT1
OsgzmZoX7BmdiolJnE1RZOW0mp05cf7exv4PbDD/HybJif3Vf72ZvHqvu88bSf74P7Z50/6LrZqD
5hGDu2HB9/uPjaQNR45nDsYqwej8DyrK9382kpKMo163iP7EBYwUX3zx/mMrKSn2X5yNkeAKVIUw
Bzt/spn8fA5B62/IFkZKyEhovGX7WOUaGn4gBXUc4JeEnlYWxrxFUuKf/zYjbDwmZBH/tZP6n1HE
eQfxsE4pQvyK35T1dTmoAHaIIJlqPmeQ50snegE7c64XoeMBZb6StOLj+zHFJvg/T1h/j0n4qcEm
nhKIoh4d2omKRisTNpI3+BO9G8mXrvGU+3ujmWk99tr5iPL6jyxEf49pa3go2O7zr+N074Eq0lTw
NfVKKXpQnLAlB4lYLIiB6eb7q/tckvi/IyHh1VWsRI5pfp5RpTAiK7DBE0xjM9xjvZI8jeBOcHKU
dyeKOyeaPLQbAi3TH4ohPHqf55XxVDiH1uKfxi7xeWRnjtHi6NSV+tjuZa/QW+UmK6BDUDxWw+6H
Gf3yfAq9MAZTYU/UMIEdXacB6S5oFB0/q2UZKyz4/SZTrPDk+9n811EYycJNikHx2BDXTtbEd9ms
1x2MvnM7h/EDGOvP0qOpaHH0g8XKm4YCWqAyPs8cel6NEAGEbGmbT1cOIU4bVUHt+/21HN8fMQrH
VsHqgJ9AfeLzKCXLfpOnAQhuQkvZQCnDTUGQ7g7cur/9fqjjaWMoiri6gjUHwxLO1c9DJZrRGmBk
mjW6cnPlBDT2hqy3/qhUskwbmc4O1SaD6g2wkM+j1NOYdnZUNutyUCxPktFyDtMcrP/4WmzcxKqw
GWoKLJPPoyCXLRK1rJr1ICEThQCruYTZF384CguDgLyy7LOwK9SWPo8y0XliVxYDAauc+CT2yxEq
WStV+g/Lg3gtfl/8KBYitReLgyoD9jm2TXET6r5zKhnuVDOuOZYT0gDm5CnQbZTRNpk2V99P31Fl
Dd0VVcqleEuB1MSrc6zuzxDO9b0trzk7kGNTEeHTKRIWUlWOd7pZvgR65mznNlTWU2igy9fTaG8N
wfTDlWOTE0P9fvG4i3le+DpSg8HEcQyYaHRrRjiZ4RQJVDKcC1KlSArtZys/LeOsLBPPKEEZeAR6
6OpmSGonu/dR8tqH1u+CaSulQ/A+yRypdmpajc15NVIZeGRXrbdXBd/SbEczNoQSpWUI26GjDaSu
xIQmXkMiwTtMeYZOdVboc32SxkN5Re7kQGd/KOu9TIIHvCsN9ya0tzK5pe6sZyeh2VjqNgropq3Q
Ztmh12em2iLJ70zLkzn2NOuqjxwFvcIwvXHSj+d1j21ZfwyUqqGZHKImO0NQryfXgyE101mTBONZ
R+3ScWWrzfpVQNUWY8NUzkhDkrlIpDNVQzy5t/QpMbwgkLp9EZEn5qaOOGo2hlzckfQRcTyQMZ05
ueFDVdXj6CzOpzr26Lwlt0NEJDNBqMG091tNLt9yO8ssMADilTWTyIoJBSPIZjV3CumURhqS4FOk
bUb7Eu03IS5DZz00Vq2Xnqq2tb2WzFFGk6CEGiJNvTGuKE4hUbVqST/T+dLZVJO6BCOU0eobiDQc
Q/JAU0NoNRUnAS1SQcg1ulQYXq6oM/2aZrSu5cziuNaM4p8iJ6Ndr+HcTR/SXDsIaPSItAyC85pf
MRJiSh5Z2AVrQx6D51BpnGtqENqzFA5W7iK1gjk7YkYi3hw59rCVExX9S0QExIhaqhyegIyMH7Oe
82UGpfaIja9+iWA7+l4WERVCDnJA5xmxmflIlrNN68l3dNiqemPtzVq48EVu2iU+nvJX0pdaeEI6
K6qI1kQFvypgvtKLiJEZBHXIUaxF0U+ya8FjDR4obDYa/hBj1asUUqTAki9qWmT3DenNBl0sEwhu
XkelvBpj39n2sOM1V1ZJivV8vhSGW449mfN9G2ZbCerBcxtE5SNHC/Nh0EpAfFd2b8Z2cXBkv5nP
O0cpQD60lpqj5Y1IIYpC+ErcMmguxDJRSU/YFg1ujnPh3ky6ckBWiR0Fv9ioxmc2UZhIdCyTSLKk
TjoTdKHNaVhNjIpiVNdwZhsCwyKs0NeJogEUKbn6RDllH4RBrJyLGLIWYyDCissgGAcO4npgvtF4
5gTdIt1zm7nlaGo7w0grT6/6Z2noDAB1pWIdJrJlRHHIiojU7Yf8JhyKilh23y8vi0IVxqQW5Y6r
hgF4EUUJ+1uL7B24fnbs3JKalBqno9YlF2Gd6f3K57RebdI0r5JzbbD1J2nuYeAqQv5y5kjhCJmt
NlVt7WM2IPcEmS+Y+zw0ztUsU96tqJxtKkuWvxtMVaWZFVrTtDGUuoU360BLXElJTdnknKxDRVrZ
0dzNKMcUa9hgoyLfh/BX6mF5Tth7G0oh8UGRoZ2hpw5L8kCBN66dUKLsi6htMlzi84hk73Kp/Rh0
HFariUWGlnRuOP0uNKx+jwa5mnZQrwkuUAep5iyv1sHb5NjVUK+VWtYx8+CLLviUTW7e2nDLJ2M0
3jt6vfdarTfBtu5U/QmTS/icEO5zPyut9pTOY2Vt/YBwEXi1JFt4ZRiMNyk0WuQysQT5cG4KZWtP
MXsLOSrSfG1MgYT2zLL0J+yg0+swVcW1HVLR9vA/tRVlhhH2cAA0gEZO01Mg0QrVv6U7Gql7kJET
uXRh4vguMyz/KvSmqtZo4Xh5Ut6KwYWcIjxn9IY/OKClcBxrNLUnvj6FvZsZgVWdGn2nnfQgjlku
0Jc9pI0Vh0S/D1SNp1Iv3uuok85mrAOKq02O8oTQY37MakJPSeqhLOYmkpomK4y7hMjF+sTbaGH/
D0/tste3PMuWjmyrGl9meWjIl1JF+JcxdX1z1mnydG3nif2BYRAtUqyzC1ilYTRLHjq88tVgDXiT
4oTkMeqf5kElAh7jgy6Ys8A9KJ/0fIPoX6tNt46KPrzC0Q+L2B+tmUo7sVuOC3EqfO3aRopWWIqc
iHejI71Tih2lXheQC27AE2C49WNVIkuxpuZLIlzRZWclrcfLBKYo/DTNLGCFhmmXYvcj9VYJI633
DD0oNlZrRXi3xqhSr2huGAfNQLZC9Gz2qx17uJBSTTiXVU72hLSqrl8GgjxBOXaxdCsYmY9j2JE7
UfkEgbnkN2tv6Ous6TSVJzknpTgre5HlOxkbPHhKvcrp3yIXhe3Q7FBH64gs0M1c9WmeyCtI/8oB
cR2ydNN0pGqDD7sdQB/GqIDGEAicKoeGjt9rTD8cGMWTmzbY7yF3StO+6chk3agc+g5qC4MVjLmj
EMM5mJNxYpKt/gCwDPT5WCvgGSupje5TiItYGayCFkZIwt+H3iBKRGDYFfVez0niOkHti4UOmaXm
IAWV6aygREqqs4aTyzWKBV5thDHWThlp4rpWOOWXSptAi8wwHB1QfBjmKmtTzUSyplmkf83oQ0FO
Kv0ZKHKK5mBy/QOCe1jwUdvJ57WFAcit8PTcseYgO+bD7lzEg6wR6mT15nslq8OWymfzbmozPEa4
XfG0DQq/u0GOPVtETrVhcm7hWGrcovYL5LPNID3XejY/AoRAvDjpXXPta5F+qSPmM5CX1HxZ7DA9
neae71RuKsRnQkyunydzknG2jHpLGLTf6g+gstVfM92sky7Vu3xVJqp6X0y5Sdx8HUmXWD+RH1oR
0aM6W3hSrAAl61qiErPLP1tIPHgcyELX5Vel0ZWrMmqrd/Z2eusGgdGi5a5SkOO+3JyrQQkNBxIC
RBiER6giyPjWDgoMlFskHBn+cHUo911tzekKBmj/OuM0qrxOFayjhq7WKWV5OwZk1rLxS2w9RgGL
n4w9sdKd5kGvIuJR/eSaA+Y843gq9Ru4mWhYfH8uAKTXcsL2yUQT6YI9MnKvLPssdR1NrUgWHRxU
mHVI8i59O+whYJh4Xi3ftq9SixVuxS7LLNez7iS3RCnzIxO6E6+ZqmStS2yYchUO1Uwm86z5Njaa
YdYJY4wxJqHCRhA2D01z11ZEM9V6SoW2kipUXDomsOq2W7KmCBkmd0pi30CPfMmj0pdsKij9Khzj
XkpDNrJlPq5REKJKbUMCbN0gwYbnGUXjzGt9ScCqCUJBnylY667T1nrFxkMkZo0iPAs+fdmC1jP9
imh52vNk0hbOgLB8FtFbrd3Kl+1cOA1a8ZiNGFI7XgBmX3qVl/Qukgqyu05EekHBJ91rXJK+ZJPQ
LysLFH+NMpttXI8eZlNPtKIwHIq0sDwcw2IjLyli2pIoxrmJdDF0TcW5TZNE9TRbqX9VdShUkWpF
WGpjTBJf1CWtTMJRzQlLhJhVVt/Nq74k2qxYUs6qJfEMkTrpZ82ShGYuqWj6SM15oy9padPciOS0
JUUtqSrrmv0c2Wq+iFkj7BsxSGE32qm+5LCpwUjaCk3O/Ffd9PVegqJQeLEBHZGcgyJ8ByqcX/ZF
3TzKIuiNWcveq6hErxbEPpJ8XYTCzU1YX0NjJinOX1LjIhEgVxQU7dxmyZVDAOdccPohbQ5Pax56
w5JCZ0+iZaQu6XS+1hI6SC8pvyPdNruVLepuLkAr697P7PQNzWOGqA3I9amz5N8lGqSaU7qyeBvU
dOA6Itamc/x8MkF2YWLdlJXI00OEDTbXWHL2tMjPn5VaH6B/d2NVrvQaTwHsBwSYKSKoDvFPL/TM
MRF+vF8yCZVSPn4QM8jWN3GI+zOX5D+N0xtL7JIIWFUD7qglJxDSBpmBk4gPLLvBBkU1x93TXNn1
I0nh6AvnWZ3eglEmfzAUUYQ5aZ1nVPKnWyMuB90lnAZJTYvfCmdxH9hviAWznbYkHGIe7p67JfdQ
FRGIUpOkl8FkaLe6CEgMl6xExYqrK8wEfOA0WgTsqzmHnoQ6wGwnwN21kvqmAM5dF+NDuGQzRvms
E2GwZDaWfaP9wqyH6DqKRLwjzqvgJQoS6VISEZB1yCbAbbucDS0UKG4YvXVjnbUR2ZH5UA+3U95Z
t30s3swslsIPm+PqzbhkTzYTnGO24iKTslnyKSecSqo3KRnEGBjC+SHWZbIJrCXZkh7dAMFUBF7m
OO9fkyUF0zZNkYi5pGPCP6gn5EQiNTPBdDatQsnKfxlLrqaKCYIdk9nKIxoGgHmu0dTTi78kciJ0
dB61JacTmzGZnfWS38l3gQ61HxHrOQ0Wm4h4Cfu0c+zPmogAHZY00CpVas7rIiTUKOtW9rDEFo/G
kiIal2DD0F6KdFH0ovjq6l7hQTCXBNJShJESWmYewG/Droz5TYlXiODSEjr6u1MR1YlKNOku+aKQ
ccpCnV2GVT09zVDJ7+A2TUJmN0aYzURGaj/m7S9NBKd2/Zg0TIPIU7UDka3qiJjViSnFYYyXveD7
RRAr3UH9ZiCAI1zVIqgVijiZrbY1YZo0CXLt6BzH0KNEvmuzZL0SJ4slvrDJ7UK5LFJhkfZr+xZw
f4RzU+HEBtiDVhZUcPJk21Ipx5W95MyiDWWP4OQYdN26JV1mbfJxn9YJEbccxQoayry7GKhJpshH
y8Nu099Q5xRmF0Xi8zyMCoc4rSobRF1+Y/Ai8zAkJ7WdBcPGGpt0vk+kICBv1czkdBUMCb3HAlHu
u8UJ5yBb0fguSWXcrFJEwwimUZA1BCMCBmBkHRdej3EwXVW9qccro57jZ78iHUaPm4oYBrNTarcB
V2N6NMIdbRWUWZ+uCy0EPt1xguFnWW2awVqvgqncR06DVxlQ/J2OpQbISatUvqneWUErz97Q9U7d
0SYc7dC+nVsjqg/UIMhscuIc1gD0y+7Bqmb5NEwIXKdWWVevRH2NiofOqAn2dC35INpZWhmrKI3a
E7kYytEbQ2WEhY0dHvV+XejjjtxTM1qbZouzKaeDy9tojfEvDL5puoozk1YyYd254+Lg4z+dXkSm
ONEon0vFVN1LsogZVsupuCdDQL+JG9Saq9YUL6o8+tED8WAYujO5mPZ9XI8fqiOpb22c86FTp5Qz
kG6PDVaWhqM+vdI4TdjPGB1tVlSg/UqNK9jcmZkMV60WXrWSQu5AmYX1FQlxyGADNLtCIaroj2Mn
GbgzRvxlPDBUi1cE9ZDFndZTqK8JycVwTh57mp8GFjaFRyXubFkICg0RKJlNrIAN3av1ZCncKVet
kXQAmSwdvF2ujtVO3lA1GdBvp/RENc6Evh3vsziHsurNNJzt014O+7pzDTvz9a3dheOINMcYYJz4
U2B/5PgKwlVRaISeVDBDdkM5OPXtGIVdcYGFB/OYQUovVU1ZCpp258+20d3WuBJpBcP/IMBzTqgA
uqXT6t0hH53ZPytHK2z34ZT1OBJkRFLGhZPOPJRuUfYmjFmn1Evpvm6tuTloNJWHZ7QJZnoRlAMU
iM2g+pq11UO4lJ7SMX3rzh8E/IaXtmU3kyeBTa5tHjqTMOLmc3Qom9YmmiVtLWfTwRfjeNlOjkM3
qkUkwWdS0ku5yvYKiS2Ik2TTIbHEUwHKE9ttEqZAfUNtKGsRz2ROUUHih8ap7Q1nlBPIONnYVaiu
TOiRtrHx8yHAJgncsVwjAaC0qWZxBJERoL2Hqlyfa/1gsKxVaLDWSjdIxq9QjfV5O3UFG8ex8DGe
ZYNGXZIMPIvDN1eRU6yJqgjr3aovOCXcsRzGVrCSZn1qk22bdGGvreqStRQLPWYfYnOHPrKoewJC
cGlHFNl71s9iQaGMlpOWA5I2PUMGHTNrTVDQOoobJuJXZDWKtsplzJs4sFlmqv1oB9Vwi9fYwF7o
IybRrrqcMDpqZmpq+CtyLAJozCSsSPC1B0nPoxu+W01y3yLfJ6iW7PaQiCqjiu8myVHBGmuVXZ0l
tWFE12M8ToqLJU9DgKZ3PsSdYppHzpNd16CXndDPED2YywWoGhb5wkRWz3YOZ3VVtYqFIdaUtNOE
LouwOMMHf8wQHF3T7Sk0dT02mpNGW9CvcTKeTkozKvO67U0wGNuowwHew8iKAo2ycaIJR8C64sBk
pStNbloiLKYBqF+EG6pM6/1goZdhcywZlZmsA96EZl6bVkZD+u9u1f8XEPxG3kdu/Fsz5Ysa9f6d
mOXuPX35XUWw/H/+UREYzl9wqGix2DQ7wACI9vnw3rT/+3+RmfAXTGcC4GgoLd0x/qd/VASK8RcZ
ifxzCDCkb7rAuv6Ro8pw+enboS+A2k/PH+78n2gIhFTht4aLASQOOSeCVFU1EMeaIi3v9/Y+FIcu
47vje/eXVGTct+fIvYrcy8C9CN2Lq/ft3e7j8W1389skXX3VFOii7/efbZ6vowoBwG+igjnz4UL1
g+89V+79oXBvKaO7j/zN6/s+cEfx9+/b9dPDy8XZ/cX+5e7j5u7s7TC4P/2OH37GURNUhrEizQkX
XxT3ivxah4fvr3MJ3f3uOo96hip1ENUQ11m4j/eHzC3c5/vH+7PXd5J13Ef+/QyiyL19vbw+vXy+
PQ3c02v36vT6+nR/cX29X12s99vr0+319U781Xq3W58931zsV7ub3erp5mJ1c3N2eVjtPs5uLnYH
7+zs44ff/8XFcPR0HDekbVMuLKnj958/nz8edifnz5fPZ4+P2+3t2flj4K731/v1drdfX19fXl9u
LsVP3B1uDmc364vdD31+R8zVN3N53Belu5WUjbbM5at4bJjL19fb96vAvS2Yzdm9fr+NmEuYMfwl
Akz3evt++8703o7iaX7gTz6U7tVT6H68PF18vD29HEJ393Lg6Xq6+uDpOtx83H+8FS5RfTyVH/eU
oNzHw37/9PJ29nETuoe3H+ZX+yx0+fIeHEt4wJ8AtIQS6Xmbc+/k3BP/vXHd9elms125K3e94m/c
E+/E+/7BFOKlbydT+/wCItQe08gfaWotj+Hh7ePs9RJDqft6/R641xfMVe7un3b3L1cvFz/cSfFW
fXcjhTTht5df4G45UHLRknlSmQ+R/BwkV2yG3bbs3EK+//5SF4fP8XDQAOH1LjagYxKxkchdimPL
9+ayOo+GfddoJ5T9MKp8VBYcES15nseXCJxb3l/r/YOuYwHXd9L8MiV3w3gbANfWoovvf9W/rruk
dRsQSG2HlBVxg36bhARgJGWWUKwMt68Fq9915L6+Xr3sr16eri7ebmT3/u2n13lRqXyZit8GPWr0
z1TzbXSIvifMd63xYFECSpSzcbrByM4pEY21faa0l99f65dPjKkBY8S3g1KOT9pxT3+S1I72dEWW
WcXejmwh+hV2NgTe1Pbzrz8bC1GLoSsoWvhG4p87zoGu+6GtixZHTjhb/XkzTNpLDwQBumiU/SCb
OL6sZShTweDFh516/tHaDmsgkh2EVF5atfONMQdtvJqkNmUzPGd331+WeCV+v3FiLEx1TKRI8EFK
8/lpsQp6DDqlfk9vC+PSaQx/TVB1+sND+W+jwC02iEbAfIiy8fMofV2PIWxjQHxwQLb+YFnb3Jqd
H9aeL0+huBg0lRYuCYwIMMI/D1MapK9YEwlX9PbNTahr2sMww3NYEQXk76IMw4ILFSL2qsQ2PBWR
yK84N2iA/fmcCmK/jSjORIV3dLVWF6K3KODR4YYxvRBNlzvQbV794Sg2FDYVGSlVAtycztFOpzHC
2iJjkPNAU+PSw8BPp7MM/0jNhZbLJlCDnBt6hgY6TeXoxQ442A+haVGOqMhMq5Fp4yh0gh/u3Jcn
nlEUUgCEKElooI62S2ZjNrHBscTLB8XZhUBcVh01BA+eU/jDzVnS6D898UdjHb1djpNyTrQZC7EK
FIrkOoNVVjXtSdf5p7HVkLeUPQAfdaveWgVzecJztpYqc6OM5HiYw4mVjmtjnF+ITvAopW5irSdl
TVPuxvhPFwLxUwHCo2/jY/0lFEdWfHKYVH6qlkPqa23tUbNDDvhx/RPp+8sLKkbSudUarw5S3KOH
Cb1PlsK1x6ilZeZ5YugybQPN+uGR/SxA+/th4mHlQMC1wBkSv+K3T1PhE/w8VvoI3qS31ibIzE06
9OqFSbfPLe3QOP3+Fflyr23x9nFRGOxkqPr60ZsYtXBYNKWePGVfXxmX3X1+Xj86b/rFSAfqoT6L
76er+SJ8mT+iK2fnr8ma+2FL8iWE7PgnHF3zMFYp0jF+QnGv3cjXKFYuig9zG+y0w4BC6soGDHon
X8WQaE+bE+2Swv8Pi+/xrB//gqNVkcgOPeyEwSqoYnxn+UkdQFcywGJW1ub7CT9+jAiKwqWNpRF5
OzuPYyWjFBul3Dbt4Cl9JrkK4psboMLy4w+j/MswSNR5STWeVFb6ozkNSg2fukX0lx5mp3YF72Hq
lUcb4ZAb0ufPa4rXyS4s76h3bccWU5lzZ2UVaSI+cYT27Fr2meFUj/Ow6QwAsiHAvOEE1paXSecq
4ARFJrCQpogWvzjhRNv6tR2eFOVppAjql6fKNG1n+U3lBsrSg4UzKyG5yoIcmERvRVs+8wXdGHXy
Ey/5X64bsJqJgIM8Jcs+9gdjf6dc6AtoVzE7r2MS6M9Flq5/mF1ewt/XR+4heyqQp6zHKJOPc4yw
kHatqk7Eqk+ZvOnr/mClxfhDMMS/XAmD8L3GQW+KasPnlWA06SBKOjgvA9Wz6+A5dVP64/+NS2G+
hGeCp4W/+DyK6UCVtVSi7JK00fYIVUEqTZ39wypzfNQSE4YTnxXGVjXtS1CfBkBVCat+8Aicg5M6
pM6No8Xt+VjN3bYIIm2VwEj8I/MEHwMxKAIM5o95ZHH7fGl+kBVplvIo9I1d7CwEMRUOKqQPqSTJ
blOhFlTmMIGH1Ck/fEH/7d4pQNdRw4o98bLo/raKGxocqizJmVVDS7wWkyLAGPOnUJ5/G4W1RFdk
LlIcZD5foGZPkTzXUu8lGbzS2Ei7ncJX96fst+PFUcwj0Rbo7wW+nhi4z8NIKTLgoskGD9Wv5uYp
BsVqUoOrfpjsXeJPqCGSMds0Zq7yRzRlDV+xeXLG9EQHncbjNFguAQy35WCtI13Zf/8uLtur45eR
tEP25+zQVcUSP/+3uQ7Ubkw6vpaeArwP7Fhb56/GqJSXdVSItSjxr02zz8k00xCM5krQHJoxM2oK
+SmKImlW81/f/yQxIUe/CIe7ISTUANvNYzdLDZiwtBU8fNbQwfycNEr9mhVu0m746fX9t6HIo+Z0
bVKsxFvy+eJDxRk6mt6d19FiISOcKGiayTBh6JD5Tb/+/sLEvu/zhbEOWTj+HZ4H9u1Hi4VR2gFa
tb7z+shWkBihM8H+l5z0kNFWkHGj/azJJ+GoXpcy7efvB/9yqQo+KzgU1L2IMuC1+nypbe3XdifH
ledk+RyQ7w13YlVbPUzWgfAA5Ydr/fLU81apWFgBTbAwcqL9PJyspCgeJrn0MFxeplILj3EYXd+a
ntOmkn9YL46rMo7CQmWocHL4Tw3G/+fBJNp7ggie0GEmSFKGJHied3N3arZNf91YUc/nDB6fD6D8
h+3Il5V5GVnsf5heXvSjkVPJ6fq6cRLPnCw6w1K5r7syWCHse66d8iQvCHP5/j5+WbUYkQ27hbOM
FRL7w+drjQBsU1c3WRYrxO3g6hDczkXqfT/K0e0zxXkd5RvsF4r8BF8cPaqZ0YmG3lwKMICh7TM7
SptrbMajBhOYc8S2CMek/OGLc/SIMiimcZ4YMSYukuO9XW5gqIXpmHlWWTa/opTWW8YXrnA7I9Re
vr/Ao2kUY5FIKXoXfNmgZxyd0XoOIb6WKJnXtpFy8OPSv41m7P1/PgqYFfRyOOawYB2dOv15ag2Q
ovT5YaJtZ1DPLzVJ5H86bzwPeHrYXWBBYc08erXpIQaQzZk3Axyjvcm0Jn8ASVSmm66umh/2+sfH
DYoeWDcB8QAWoTW3QEp+/2BMs0o8Tk/3GQOGZp9apU4lBCME2ZJ2baT6QZ4ig+56XsHEvCyHOn+a
SxAVLhmDU7xOlbyAnxBZVvic1Wn9KgWwVd/tHN4EUIx8WId51A6hq0eqjpzRt83mrJ8FCyyIE+fw
hzeIi7HpHXGP6CQREPj5baoGJ5Jm3DmeBtNoVaQoebO48H84on15mzSWJs68JFciaVW/7BInp+rh
aaSe41Sq6WZ6O+bewAEG9rhcSc8gaxvjz/a/3CaBi3FEjDG0li9X1ko2KlIjzzxKctVaBIHCnRyL
Hx5wRWOCfvumLcOYCpeGyZbT/TGjKlGGDsN9kHnVONuY88PgYrDjZCX3FQDDwS5vqhSAahBGwabp
RoL+7EaA+arx/1B3Hlt2I8mW/SK8BS2GDVx9Q+uICRYjyAAcWrlDfH1vZL1BMphNrqxZT6uSvIRy
Nz9mZ5+91/bJgclm4/nfPtO1VqbotzF5rQvJz8+09AdblBl4koDxiYPAibRjttv6w5X/soBwf5Hv
qB2tdVM11xvzt7qJYQ5Rgt4uN1nniHs/TdObMYP98e+vheVjFTNAgFE2/PwrGikeFWaGYtMIczkz
4i/3JpzB/+JdoSIwsdDxFVCt/vwrBLE4xAEGZD2MsM58ePcbx9P+lPn5T3eM9QLnucMPOV99qIum
GPcyrIJv2ig+a4zC2z5p4YT8/pZ92ZL/eiNhudk8GfQfjpc/Xwz7Zq8N688wMK+Ro5A3cH6WdmPA
69yjy+VHT+R/Okv8snXxNrBtIRdQ3nFpX+7gIgY4MeyZGwa45Qbmon6wcxI3iAQuH35/fb/eRhYQ
akjqHa6St/zn68sdp3fMAPoyaioHI6Nqq4tsKfJm8/vf+fWSeBdWjz7FNdGwXxXTsZ9tva8RYknd
cF+akUNAG/a9MN1t4Aym9eP3P/frYyN9kOqN0y2UK/bkny+L2Ui3Z7vm52rlnTpWCYwU4wwTnWxs
e5/PY37QebT7f/uz63dsG2svZCUirEv33z7jbK4yS5sLLXKh7Y1b1wAUtHdarb4eZIdTyWDNyjYJ
EUd/UF6/HAZ4TddXhrcRLgFK01/t67/9MNYMhTuMPB2dHvs5rb3ymHtQhhjNmbFMMgKvFbl21RoW
jsOyGv9w3b9uSSg8+moFRiIBH/bl5MNURzcVBYhYTxc4PcxgSVcEl5GpcC4tBOHG9JXxh1dqfYY/
bxb8KB5Zl52Jk/DXrHd8+4B1mEKLYocgGKaZ2nDMyA75/SP99cXlV7i/cBwRS3ilfn6kQYbjBqUO
60mnlvECJhv6HK5Cop/yjBfrDxvBLz9H1UVOJOUqv0X77st2k5BA7kgfawPj4fpelhl51Lp9wAP1
pwT7X24f7wkB8h6C5Eqp1L88M62XsuvS2I/0IQW2xlB4iC9q/MPt++VDXH9lxRVSNtBM+6rOJUnd
YlnD4AUKq7ozMdS+tRQTr4aw7dXOxcQ8oz3uw798aPwqO9xfR1O+iK93kY5kwHgYBKI8nqpT5QJN
75WR345dl+x+/1NfTovYs3WTD533j1MbWcTrbf7bl+cK/ic4wvigTK97grY3qVtXksA5Ex9k6ckl
J1rP3pNLmsDpttRSTf+2YOfQsapBCMv8Td5fDNW//QuK3gbaDO40ska2Wq2BFo1loRye6pbQl99f
7T+8NBAMQDKs5zg+hy8LHOGiWVn7pROlmWzIqNDqS9MWfzov/vIRcEV8z+i6BoUEG9PP9xRrclWS
aWHjPtch7mu2FpTbBFVXj1ojIejk9xf168+tXzhDXzANaVLqX46nE/6LJWF3jDLpqjP+xn51yhnX
XmmX2//ip1axhu4/8p33ZTVJchwOxQw9mtxwQKPKafGUtprT7Fppan84KPz6sLiuv/3Yl1fTEA1m
42G2GUgn+agxq5Ecnrb8w9r/T3cP4Z16hcY8n936///t9WMRns3ZVACxARoy1z103l2SElhKeI4z
/Bf3j6lfKJSsxGu7+ucfAxdGd1py/1I83piNCn2rC1u7MGd3+cN1/bKn/UVsoXmBoRzl6avkv8Rz
n0EEtCPDk/1tulg+k9i5fpKimDfkypZ/+Iz/4WmhVsDuAEzjoc5/uY9kTnSWqHs7qsWAe6XUkwNh
tfXm9y/gP/6KazN2EKDd/SLQ9kbQ1GNGULcQdnZdZYV5LGWW/duD8HrvUPtpxaOJc7z/+TFN6WDW
gUdsTenVU5j3kJaNkdiR31/LPzwh2/JReVh84ZB8PQjzVy89KAUr0obE+84TbLaEhTHI0/b0S82q
V3+4eesj+KnigDu8AqYAeJN8HjhfFgoymzuNZgLzGVrVVxHebs9mVKLVf6xOHfmHZenXrdMgvJWf
4k6yVnztKJCa6zmgIKzIYdo6crN0yMJKjcFlAuJ907nBtRr15A+CDMf69Sp+ukpgbwgL7CkmhWTw
VYUcVLaYS27CY67b4aEx4nY8DJYYLhjnsSAwNk6L09XstVerIj1Ud8sRpX9ufIgIS0ZwVFARpOzV
g7hLMtzjIWbViWEz5uYj2Tn+GEkrKe9zWA0WztEaPxhICOBSlKikxSjiou/x2BK77gxDTRqgVpBA
4Cc65gTXxWUrNaiUZuv0r+SnLyIyEsylkRxqc5d4S8wkzWDbHzZ/+DJvbFAEueWtOBfAAUy2J8ST
hbn0BrVLsQE9lEoZxy5dJyxqJ6mJdtG9H4EWGMeqtOJhn6/JSw5IdPRDKw6SKO2d7JpRltUF0o7F
odPGnLzZVnffaxsxK5QSqTgc+ry+6JuuJWlOtKTozJ1ntqAWs+S1jfVGbpyk55p68jfPswvr9TTG
0kcJg0BDMuuc1c95quKEexTLBw67+asElkJCKtsj9hTNMO5k3WTzJietDza8aQj4Ln5PRJ3p1vPO
WIC3J4ZGGhN0xPwh8AtrPlbgDZ4JCatumWgCs10KzX5QVo2fpi8GcZYNNq0oAz7ThW1P86JIVuQe
cJByiXAyQ0bEm0oGUL9kYFuo4KIhrX25bd3epxWQOdNA09pYCkh+2ni59G7Z7j1ic3GaFta4EH2b
5CLEfDEeNLMBxuCntkUcs5uK19lw01dLazU37PrJdI7aymXcSKYtfvTMfl1Q53PT5r6rL3Wnnbow
1pfkQkvGodxamed/y/COmZi/E6+MgF7YVlT0ggD4wS6Gd68ZcWeUIrefsY/gyp9757IgeOetpY/u
nWvVpGMoldfe5KaENFwGmMtC3Gf9HUkDAHFMMmNWi8ncgJd1vdjAC9Mu2QbvWulvVd9YR0csKX4V
Tgd07rGsOgSZ8GORlfvWsZdN+Z6bU3ETjKr+LondeIYwkE3RgsB7TpqufDMau3+mb6c9CpCeHwQJ
eVAWCRDNsLqN4B48T2HPEjaFmCvgjG8xlGPR1i28LFGVKmzF0HZdDEKW8eAPZA6ENTkqN70SDQls
vCTurgVkw3GYdOizxQv0mWowlTdTovUAMIlO5GnlVnKvWOEf1BzML5qvS0zOvZwl3nly48LC9rFt
p6TDbM05c8odJ+Mk29X0YsEpqHR5KZCax928aP0+MGcyZBTczopKVWI+HW17eSoL1Z4TTspiq1mN
/X32VJ1FnjF5+cElDnDbWRO2lY7aDRJkEM/YqZMuuNPSYCGHCansGaVscXaVsrTLFrjIm1Zl03Bk
UqI66/goxWZ2reFW+H5h73rym485OdzZhsbjatQudJnvNGaJ1HE0qSh2S78Ul72nnB9gqEnFbquF
WItMdWbYcQvIfyiHTt+Y5lI8aC3MZU3Z9rU59uaaJVZiUQGWPLjRUAj/bTGm9qrM+B7DuSgT8kfl
VDu7EpbCSVnT5EVNr5HHISyThcryJg+nPQzeLoRsQaiCgVDCsCN1CPfOUc47vqCR1KpsmZ7YhFxv
L/tZQYsxsAjvDM0koNLEm1ntiNnLbkyit3Qsf47zIA3VL5vGmlPITUMnr/qlhOegsN7kUWN6iR3l
MDfy0OajN6IRhguJWWVr6CSEDN3Z09PkuxgwoIUevOJX2ff9zWI1yW1dVdqbicjwubgZOQvEn0jU
RRKWNrw4a6xRges1EiQ1/RCihX/T1UuRXrc607D0m+b5Pltx3Yw9Z8lHM4rys+HVmjcTRbk6GARh
gCrCRcZ1D+rJHCTMIAcACSTXKXuw2979RgHfip0FNfWKWQPjM57K6hrch0NqIRk738aWjzqUeW+9
ByWYl4PkRA3GZMyLt7RoR51RmsDbJxOSAsm0UHhPgxDyw4rtLAdjoU3vTEZN+i7gfl86Ga5lbl3J
W+syTb0DK2vo23iCSBQaiYbX29eCMd+bpVC3aRZrt3RltW+zTv7cet5+G+tYsUfge32qlF9KGqlC
0snAfGXtJjGh/abORBfEXlp6jUWe2ierKuUHxdTwQNAXL5uLJ/heh//1kaYWOwKAL7DQQWG03xJX
zSyNWcxO4hilydZcFYJluU+rSOkSXg3n4/gJm2dQ6eeFTNd62g9DXt5a+gBft54JgNkASmqyiJDk
/Kaz++G7sqr4OE1D/4GRPAYdUfHgeN94efF8msMDG5v7HqQW7KquNyAgKCt7bQjr6nYWOxGJsAkm
cG3q3LegyAu1S/KmU6El7QZvtKWpN8J2rSWaNN3d8l1BrmDeobjICeUlSssbjSGc67Hj7mBV9jlz
5PljvvisNwExajCQGLYFTdGy8kVmasunAkLnGDUx/9LQWeI8Bd41TTzSbkna00gKpIObtKmWzUwx
a+4gcsPa8L0FM+iSG/xqIJSZ7my3KceI9d15iv3FmQ+uJlcALqOD20RLa+gGzPMtjPJDBwhjUGJW
aIHvebP8lqvo/LSu9+1cen1kqykg3ze3/ee+J4MLrHsadBuJwzsLbWZks3AWCha7TT2i0/oK5OOU
L973nr5wt9HIhLa4LX0wQZ4f/Q9Q0+Zz207e2VZz9obq1l1rIDs/prFuPrTUSLoIzUVhE4YIZezZ
97PLNdFJRk3W5FqIi5UgWFtQApmmFPMuzqG07daoZFgasOYecjq0+kZ1WuNQCYyEkWt2rUHYKcx3
0FI1AT95lxHx1k4+i05hPxP/RCnUD2CL924OsSdyetj9UKXyiejwmLrSB5rKJ8/VjmoQH2aQ214Y
TG2u7XJV1zVRbxm51Rr7S73Rmbi9hwKVBOHiJCl/KDWI07UE934/gCn4Mfp6x3Tr4mvLTiOt/oWy
E0cTB4Ri2fcD+A1GjGjbXXhxLeLDBN2Yz65d10NZy3TeThZuVt5mv/vIlKPLHT3GYonYliQsrTKb
sdKIUstOCnXZ3kwjI3dUZyyjHsJETygPImnPRRdkSJ1lnwh80lU3ZgBFBWGJANjABGhbexwq72Vq
y+TBy6dujJCGuzzZ1E3nJkf6N9ry5Gtd614P9BPJOq7apTh5VcHUaS4k1QVpZr5ZnDWIctpWyhrQ
8qT0Ob9NrVSdkkybh01i6Zp+AvSUmCendPLhO7m4c0FEY6flRVSiCpJxVZcSoDdYoXk/Aqhk3pAG
YBBvNTzJySZVjRInO8el8posSxNPB5pILfwnaM9zcGLYp+yJW4L+FrGc2PK+oL6R54l0QBtHMPuk
HgpGe7otfzfJl3OdjMHjUhaMto2O8oMDrFfLvrMoeeJopP+Y3ddN0pWP/mjmM6wyj0TIZ0/6sM9A
Lvn6S1ZNfabznUhieZve4cjAf+n4x95uFURvgECETyXMJxFWXII+s9hHjcg1cbCGFGkl0WZsBs5O
eGyXe+AqY/5gtDy4C7mUqXvyBJEH+6weiHMkI9ZTjwagweUGH7NrkM0AEoHxv5GZfOGFSeWl6ocf
EyoDqIF04l1raaXOYDjgsiePlOfiul3hiFuvS6SzbNzGifUTh2Er2ClJguLb0ND/JjKAuGnbiDxb
DmkEJKx7qkes49tEMnzwQGCDJlk5RmVv2iK2p3uhcF+38NqVxmqQ1PVLL3HgUyWkRr6zSCKj0iMl
jgMZMBZuAxnU/DCPTxAKKXG7h8Tdtrh5qS76q0avFIsrBo+i3aka//F5iNEQPgM9mIstDnHL/AaS
rfMva7cc1F3jF461HzrA5FSNfaue8FJ46/Y/lsX8PBuDAlXoeTLursuloh0BO4p0jwgwbceRLxD1
8F3PfbK55ECrH0XCSa/qjDnBCDNwQaSyIOjbzDTHZM8y+nLepFpbFTuRQku7CHpidjG2ZJ66MfSJ
2JDBteWrp7AyXFsdTYHQ6jpdfsfI4VRb31HqmQxJlmjfG20St/0OIERSLMEdDTCj2lqzANAIzsoG
769nY7WXbWqYSWgPHieKwHY6UkenbsLBbwjoCdusi9uGkq5dlPcZ154RX4E/p7xT82I9YkwXY1RR
1c87OeQiuSvN0rM2AzRH7YzgjsVCLy29DAPNziaGIDNlPgw8xGoHUrSEGxgTi/huBIXtHrw2Ga0B
axJBsPulneridu5h+MCp64fyMs9gol4uIBhzNjIzV9tBG5fmnj7F1L5KDdzx2VFNNjyOdl1lBI2m
nN/CAqyHsQ8YUhPHROasc8IaLW03jF3zGZNu8GJ4ywKWUeukdwQIlpQhOUpOdlDJmNwFQdqXYWLT
mIxa3RqLc6K1eR2JhtyyUKJ5n2g3WwB3SskxCiVNM26AbMwQU8yJM2sDWowlpxpjdyNdqiP+Fy7x
WAz1ileYE8FOH2QuRYZjZqKL6mlW79OcV8FNzoxh/C4Wo0pPGSdL/wwE38/BQiBqnEWmz9VFavWm
c6X4hy/ELJpESpR173D6JF9LVoBlU7uI7JQZ0UOjT7z//djY7k1awsPvQtzulkdttyTlE0x+rXlb
snb6IaaRgO1DRbyyfwdUY44jxu2McgtZSz95fkfSNAKl48+PMrVq+CeJTuzdQQwB5CpXL8onQ/G6
bCepxzd2U3FWF7KKt7LJ8G1ww7LPhE+KdNQ6861dWpEgCyINcBIx67l/JqfDH84B2EKAXFZgn2Ki
EgNodI68cJ3O4VMAOFltWydNUmLPKvNzGA3GuhAY2Bn6vGk/HMA+HMR6b7rJPCbp+HoK+Ja1S7A9
il2dpDv+PqbsTC1xXjji1st+kRMJakBKFwKEfbuMiA7s49B2BvtizpLa2tbkKvf7fvU7hRxACrnv
NT4eBmI8M912Kvc+ly7bq9msmz3oLHVRS8MvwiZI5Rt7czmGizHi659RUshpybP87BHYKDZSBPm4
FWZDFlyr9HerF5V5IJ2R77zTAVlxRPMCsaP7OpNsOnoP9ClQESgb4jvCLdHrUmc0O1KHZ/Xhjob7
ffISMvw0NS13zVDOaGy60V56neXxwi6m8zx0mXQ4LjP8106lQf4rYMpvbYxMu2uFmvw9Z8qqueo0
vXET8mAnHaRgIebvHllCLOagnlxYmcQXfHMWAsXNIAbLGkwy0LcOCfD3KCStsSXIqLsvfGuxN6W5
kE48Go18WjSrYMR3ZJR4MzJA9wpLCIyEO9qdGc0i79vQsBr9k3wa4EET+Z7AG0d9WA6ZZiC7al3W
/ODBFV44zxoxRVjNkjffKTSEAbsb1yBuO3sxyE1tIs8c2DyToKneakC/1q5R2gy5zlXa61gtUJTA
CeaGcRgcaUI/thKqkIxDooz6vjKMUE2KsMN06m0UbKIT3z0rq8tNrMXpNpATqV2m6DnD1vKFcDbp
RYLzOv9gS6MwTzkyPOLjI6HM7xFDN31l8+YGkysedNGRUTcMNvAXc1afaYXAA6UyXxqCRxL7e2fB
BCbQtRyvrXhigtGlMka9JA4xDxEj5Xm2HeO75mREv4+BJx+MkcGyKZ8t6osWue9QSD1YIkeWjQEt
eUyrTTAm9fdqyMmv6epOvFQDGtLKGGWSWCNGvGIvJt9tC4FGvcZ+bpAMAA6lZFqIKWdf4eEoTO+8
WJ3VQKxLMpIqLQPtjIVl4ABcBvXrZBpdHdkxMUIRXYWE85k1wIDJy9IlYW7UWGyNiaqW/N/EN1ln
Rwcxs5vJHcUAJVzwOXMM2qRlPVexHZSs6pnGUcjxrRuKIarZwo/BC1Ec9iDTJn4Z5lpSRsJn32Yo
DigKM4tGkh9zG2Z4CH45c7ddE4tPrZQmOcR+5rxMOfjkDYl3QGDtHAzKhhQeBOK2VV16pVQscuJp
VTxeCr8oWH1gpYGf7BqTuitvmgtqRVBFKRwbgwz2fnm2LZD4O2/upIoEix6HzEG2cgPTDl4y6pL3
gxj6MY0YIijNQ+DQSz3bHZDJrUjq/huAuQmtUTUEeQ32kFJVDFZPqg/NtRE7DIjNKEVpQZFx7OK+
0YuZnFst9fOtmQbijZexmCOfLdfYuByK9rDUMnlULbCirY/QX7FwUEMwn2ok5sYjkCbZg65tli0I
rrjbSSD4a6K1V8GcHqamJzm4hUiLrK5YiqoAyUJOXU3Up1cbV0FXmiSoJxACQ6zuxQQVxbCrraZ1
Yth4wQC9uIaf2h20uLKDo6w14LNigCxdQhJk+sxPkrsRmOB9UJYnZKi22fDXM9PYirjHJhp0hRHa
kNnMja6Msts25DzOG/KSuhg+jq1iQmYXV98qZxafpWrh5E7TYqXHAjtfQu6VIOzzvgOASJgXY37I
Rr3lXcU+J5iIkUf9B+ihgnM+5eK5WWnse2uBNQ6IlMpxM1imuhukZz3yeXRDBBzLuci72oDPqxXy
ClsrOoZW5ooGl6Zva1hzycYYBZ8PqtdjBh7T5F3w9dcYd5TYBmCVMG8SALqmdoGM2gtj4k9PWeXR
E1nI5Q2N2nOmsEsFyRFkqSLtopZo911WioTNvdY/jFis0CCUmfS4jEMx7QXdDz80VdVcTxUqwCVN
X11yYpAzuANTBedswaN9LkcK8ojDr14dGuJik2gmDJhqx+/9R9BNGtsf9ZTYLEwjDskdjY20vOk4
bVwJj+p/49kaShFUto8GSDco9aFd6asEijt0qSCuV71loK2J4gKKo8FM2WSvVnsnfUHRw9hMulF1
AIrpCDY0bjKa0txfT1IuFuykmQJJn9L83A1FCwbLdyl7nck7sXIuL62Dc46Q8AarNDXeqPZIqtph
gPKchvUUdAhXBNOl/5n9+1cknOvmR3U/dD9+DJffmq85iz9FMf5/HKdDR/P/nabzf2TPuefb31E4
q//+PyQcw/sfvN4YN5hwALW55qH+h4MT/A+dZk5TrsNkL7O268T6/2Jw7IBYxnXIUWfCynXcFaLw
vxgc2/0fa525YkIXxw2TQ9a/ouAACPip/eetLou/ZlkcpvRwgn0dnctIcU79BcQ3nv741Euyrgq0
kdF7iWnr7yyvPQVdv9etPcXHQQB22drTmyeyddkA7c1IdvoQwHqGbKalgCOyequ1LXxsdt/0YTaZ
0UxTB6xUzbHAIjxOgPoNcgTAwpx2Qjz0HME2hj0claG2HXIxENAE+jjQuUQdZcDXm78MvVNfWMF7
18nTbDIsnMZI1xMkQ7sXmzrJN5nfhcnUnCYX1rBpmpdVBXOq92/bQI8q+1kzUN5gzRaad2zLBcK/
vlyn48hOt1h7DDUt5D8qDY/hsu5y1IKwW7RNmWcndpPXyRjJTevyfWswvKFlgAwBzvXxC7PZBzNH
d5gy8NROvOmStxr6dTqejOZtIOivEf4LRCrigGGPvcrqe9MYYTU9K3iNGxY96+AFJUY5BKve7U+d
1B/botxX/fgoc/tjSWGe5kH+WC8nkyh1CuNgxzH6oqBzY2VVjWI1ncmgO3iKMsUApGbnyYnal9Iz
Sw/2eGdNoNk5Vjx5rRX1/oMXXHNy5zqdVVI1oqmerrsspdFtEHObs6/R2E1vqTNWGORBg+rWmuWF
Pr2lKgNOy2TgU9347YOhCXkJ4/hpGHCudsMbdc5WH/1nY6BdpLevpt2cBtKb6+4+S/sIAR0YbjLS
1EyHZOMmNtnfHT3H2tx6wTta3mXeo0QUQN6aCeDsMp7wTVMFzdZRURcq1s+njhwCVIdyIQYQpSlL
7+Bp3o92BriwleMPv3mOJfLvNH/riFxIYv9GZsVNZ45R0d4yFsQGQbgGQkZgTcmmhKUelY2H394r
lwv6PGHf2Q8YaPon0kAf5wLIJf2F8iDqOdu1WQyxRdcLZESDNHQjomW28SqYcNUjwILtaFyKpbgl
jO/sEk1PVHhN/cYMSxZcxYYexmWy6aU4lJlz2wTxU11zS+c2zPPT2sqEsKrD0dyPdXmMy4z212Xj
HteDhYWWxQn2MDGMuLZSOhPdzCTO2PueUeSR2p175XVfEkZsNRvfOTum3JH7cF7bUUHQP1AL3Yvi
Y0nOyZw9ms2Z//TStXK5NdGZXPW2lO9BfwuV8mSlcjPVexk0m9SYICGfSfUKJ4lAHRvzedSGdyP2
2JHaiQP1bUy5E1tlSD+I5h0UxoWSatb6qGrFYzvrN0AunwEXXumLvSPlIDTcaCXNh+nUAgI9FeQX
XRBOF7ZB89C6yW3jHa2pOHqxMjcAtg9lj+Msmfw2hOOIWUolMmysVZ/UPifhiTOV642Rg/Br5eco
BPYQmW45mb/UyeLt01QnisS6WiVmBgpEu6kyZ/4gXzF5QfH2b0cY5/siBmSqs25sKxqpqa3UaZn8
Hj0rkLuurWx0UINPq4N8mSGxh1XQ3Zi9c0/M6l3uEzgYdPusyKrPfJmdp8IbR4PwPzDlAP1xo/Lf
IzhPayTUXZ6IndOnp0TvDyrVLulzb9YOcuf1b4vy02go3SZ0zHejIJAlHs7drN3HmJBpub/a9Cay
pBq2k6+SXYUKi+I/G4iHPsZojViONtkm7bd4kiExaOTJKPO6sj7HttyMmTu9SPtcL0tUNFI9+9aQ
bEnYSL+PMQKA5aCThpAqg/nAoWmr07KILK+rCM5d9LdR5t6FwSTpChOuSc4ZsJbnegC4lde09T0S
c3tH2/TtdZ7184Yj23pKJo+D/shLafoPqdHp+yzQevaJRf+gNLUiUiLsqF/aeQuZa9u2z0iLLxlp
BmEcv3TlCUK1f9eK701f8D0XXpQDC5j5yFCm+DiaCRY7nYNroZ/sIcFQD83/A/FxSPg0GlbI9jwX
9bFM1JublemGop5BB+uU9zoDLACb0RMX65ugOUBmxtYSsCZ9avex2MSzjgxlXxYjpMGYJHnPSPf6
/NKznpme9qqv0wCI++Qv2fneWRB6iEHlEO6PdzQ9ttnYXZj+ctGU2V3quPfok4mI9KIuKKv9K6/h
eDJNY8j55YKkX7ouBd2ee8IfehD7bhzykpiAXBf/1reT11KITTJi+RRkbvQXtn2PAscLpkepnryB
kN2gBobakIO6R1kIguvAhatQH/vuok9eSJx403o+6pZ+NN7Yog1l2YXK8LYBDdyUhhNs26tWDXuv
1i6dqXgV3nR028ey6F78BimPVfCMxaAIx8Sat9CcoBrFDJ00brFLg8G7cpEDI5uIhlTRuVsGg9D7
UV0wN3Nr8ttHRkGGqEyS5dBwbiu9qyoZ914aRCJJr+gEh7XiKc+AMOZul7QmvojOh1s8MIzDuYAc
zfOUtUcJYTZpKDPwdEZOrdQxqHpkGTD/m8bOX2utfoCH+24XzRlwP/TLEuxXZkYlbzDomx1Bqepe
VsYuzf3v5pS7GxN9YXCD54G5OS5vONl8+WHS0+9cys7dzaahnWONliPUT7I8iXkhKICt5HVyNRY8
DljbktxeeyxejGSejlPb8y2aPkMvDEuFJRejq4d2yo51EAwRPcwdxBlyhrsXRMkHzYhvjXYxdu3Q
7FLUXUjB7RxBbxZ7m6UqHZadwQ6f10FEUtq5caddPO0lykYtG8jT8mlw1ZFJVm5+08pwEcuEyE9l
stTb3DfOdV1dy+zITD/zI6NJTqzH3WmBqVb5qfLUoQDkH9vjWVR7qoNaohSziQEK7eNdVnj7pSTg
YRLXNfMRUtd+KAvkbgA6aRa3RtneN1Z5y9zwNVwYhjZqumxx+WqtyqV07/N2eNX1z7K09rL+NGaL
BsXZSL4ljkRBrY4jJ7NJg2FDEzwfOlaEiwY9JKku0+ZS+W+xedLVEwNgTOwy0wjErDk58zPHbyT8
+ZBnB/JC8ZlXxEWojRY8AdeP/PEbKOEtnoWdmV8J/qBCTOBx8uxo6+nOQ7amptTTYTRStovyLVsL
vAEd9bkrADGhC9TIFP4IrdWf5oM5MiqBIeXM0BOihICyIe/pzLpbgS5Zx9mn7vMpyfyMhHMhar8O
iTa7ytIjM/PniXlS4NT61TS1GyHtj44E4mDSbSqZ+gD0dKdbCatuc2iItIpMBlpap1oRrrcuGee4
E96rpj2MC2TjTmmR4ZsnWrfHAims1pdpB0T/0c96zHLtndFfmmCEl9S8leKT5tqGuTJWW/3Up+bJ
Wqo1TIUzbemn9Bror3ryqU0M6o9hGwumneisbCtMcI0InmzVHQWl05VWiKYkCsqIGHrrEIQ1nXc/
hrqqyskNXeJ56NCEE8+CzCV/N+gyLPuT5VzKksaeU1ifbrw81iOXgD0Qg5/07oLMig8uqIaoyAgO
p7MM7v0W2Pm76+vDJph4Ju5Uo/Rrdyvrf5qH7WJo12ZnXA8kWIz1d6cmDor0d6pLuz4V+sg5YGIq
KruXyyMSYxh03NC6P1p5ACgNooJX+5eMq5yMrnsa7OUggvnZScen3DMvC2Gc2Sei0aSuqfVzSzyc
MFMILDXBdPjvjYXWZ08uQUOjjjUbDRbe7K4y7V2aZiYLMSOqTZaeW3SYxgbCvbhwdDqDQXf5kPXL
IdByrGXiYeaWazh9e1pUQbZUF6oy/Q3ddNRNNTz6JaJeJvUUK+ayz+xmpitDNkg2fOsFp4BR6h+U
rt2rW7H+58Q2XZFORKCvUORb9VYfKYn8xCiB6W6ISiVgRvMg9mpae/b+L2XntSM5c6bpW1nonAIZ
9MBqDjLJ9K5Mlzshqruq6Mkgg/7q50lJWGgE7OwOoINfaJ9JRnzfayOZ7mIxbxtpmDuPNKk9jeVB
2kVPhbPEt2JCxjGoVv5ql5YTN6nL0b1q85RfpwUaC46UNGskioFvS7oG7jJ+uQUe5EccL3Aqf+P2
BaN/w4eRVNrr5NXRTROseoMpVgU1V5s5MvcLyOnO7e3nSdMuntf4PPBAumtZT94GzaWxtnUHr1G1
7GrvHmA/9KHnJtpr4rEOABJFH5rj3zJdayGPmNgNkV/nzF02YszVHq2pR3cC+c0EtIWyrg9UKj0C
/us0DctLktZyXVXVrR2ifD1UXzg/w6LtROBY0gybNNeIMK8+DSfLbmkWqy9qStTOK7xijVNqPaaM
bo2JlGV0M23r0fB26lwqdxxFhrhKqXZKe//kdFxkbazRgKJrB3uwngXNIwEpujWVSPrOrqrAncTn
IMirppyw2aWWoA0Wq/HqLqxcodI098w/W0mx0ShR6xCTAHjpL1hu1EaSLYRC4do1+T512wel+9eS
8S+hvMjIhy93wTRlLf3KaUnUb4wfxytO6N2ubt8wa/KyCKB6UTI9dobG9leDOi9jlYCdLWoL/ki0
OdAf6sTKWUu7VMhcTUEhPBUBna4+ZCvextZ4NKXYzRTD1agXO7O6TjzZxzz9aSzvHZJ2By7/gwgp
yKv8u0WumKroE73uTpR/PP8lHo0X01BPbWE921OZHKI5+aO5zqfdKiKF1Lur9Y+pyb8eku9KhHsR
tovzKWNeBZ2CFx9gtUATqIQMIOSQcXwR1D8fE6dOAy8y4tUwmM4KL6RDCQvNfghcQJjZpvvllSqP
eFNrVKs1cwGqIAGStYU+tgchp2RnFh/SQBgZ6whsUru71m7jhHZRFIHTq/NSqOTiksBO/ZW3Lr16
s1CWtej6i+IKUUSxqPtKmPa/kwmDhlstkoMGJY7XZVsxdYc6jl+LKnmqq+IS2eoiBdWPBcOUXL6G
lNx5Lt510hokbOdJ0EBZrCaHoW0ewxkQVy+yLVv5YyGHTZdbRHS786fpInNoo+HkevFPypiDbPOI
dPlGlPgXYHRDIy6FYAucPfGcb97ibnQnkTQ+3UVNVYgK4A2QlQ8IZeyqkj45/VBTrsBVb3ykWUeK
abSzF2dl3i8S4TRh4WVFiDiLZTUOCrEcCsvftsrmyTcOlWEe9bEneL3/ZQuiuJKSWrXJ3UAYBLjC
g5QqCZK+1zajJI2TaPydedd20wrZogmKIl6XLB5XqQW8YSjWbLlqx26f9A6jFEUKaU3SqcK7wU3Y
yX2PDYfZXaOQ6G4bnP3iFDOizrSe30xpXmBX1p2pvaQ1W3ytyYYbF2R6lTC27mIl+5Nbzwmj6LQf
ilmxtWZd98pE1J/8RvyxuOs6bQHdZvTzEgWWNsTQ0DPKZzbxydgniA0uo3sfTjQzcWA9pTc90CRa
xMFoO+NDpqARQDOezEZm/Ic5v3VSHEaZA0r5gOrdgJKvz9TvxrFDf/rKJovooe45SafLkJrfdUUv
lFePzSU2pYb6ymrnX3HkjDmAFNRO0HDzWmE/68h5eZ5gY7KmhjpU+iNNJ0f+2t2dq3mqZr7BhZck
7EZtIrB+oounC4dKrW1qklamI68F3zwerfVYN+dETzd56dRbvfOqAG+1EyDF5zNf8DOPzTpOVZgU
yUtk16FnAcv0sOknGzDnMizI6Kjy4L2b32Th7Vs5W5uKhjvCKEbr4Kj6se3z9NTP0xy6KToJPLHb
spsOi8mlnE/uRDdHlj9TS9IGJSXzK8jGHFNc7k0BUNAqLac/SABC25DdLevnjXtHKSrXYhPZjZ0b
RMOwgcaPN3oU4z1LJx77boidC4d8/uoJgL2MXYDz+h0uHTpgZH6hlGKLcT+B9OvmS2+r6ddcpvOn
VujxT14BdvaXptR2aRP/MUVHwj2RcKhR7XrtJSxbgCIHmslo1XMOQ/FiG+zRdUTPxwAh2ttPvZus
9W7a5a7jbAdE5JP1Y6ZgH/mshaWdPkx1tSEVf4NdgIXMb5Zz0stXzdT3pdY+jrzEq6FJHpU+RKs4
sn9gzLb3GcV0xjDST0l21ND51o6F5lBtjbZ49kwqXYa1UVCZavWP8FlzUDbm2e1HguQabtGm3g9t
fkzdstiJJXqkFfjcCGOrT0BTCK2K3dDx6Bf3zyUp0se21M+l608bPYYepRApfS2id5VNJ9E9+uVj
41Q7gkf2VDjFV4Apx6aULy+2MptsdESN8bGomdaeDDXPoFO12BQXS03nNPotzae5h28f7Evamm+z
DFv7TQDL3bVJC0TNkF3Q1K4XbiUNYVagobZANzwwiixvYB4HbLI7wwABwX12IGW2oSSEXcBonoaI
wFUrtd81vSSHJKcZxGFAB6Wngth7TFFEZvgH5snuuLf90GkFlpSudAFWmmNmP6vYDeBlNh1XbA+W
UMXpsaiNg+cA9lAXdXeA7GJ9XmsMe6IcQRGEtY/ZemZfrMU4oM2YvdcpQpFiU3dGZwOMOZeN1O56
t+5daVcFKA195UkROlw8sz1tmb9hwrPAcheOowXnSqDH0/hWWcaP5sY/97fKGeQap/pWa/W3ruAA
Hiq0EBX/XhM3ShW01R4c9KBce+8k+kqjkTIbtoP/iqCT81N/6Mv6I7d0alqHKBSy2PtQzP3YPdX3
o0J7rh0/qBd7PfLBI8o/D7RDNvr9cPa31fRnMooPhSlnid4cQIl+2BBj9p2x4WiAn4gLgxKZAU16
W8ftD/nUbZIyrPowF0/J9C3Kz8J7u0sao+SLIxtFzBAavYBzflfpLxANvUy3EqhdtxaCB8YLGs2N
UqwMhnGx/LvMtABSq9SxjH/o3yMCujy3Ee2gsU7Hik+1Cipq0nEDWmcZ2GyYZY9AxczbaMkrsUkb
llw+QCs+iOQjEea+Ksq9NtwK+qDWudPvqFPdpVq+amznZldPnvlZ9CbtNEmIUOaxLFjoW0vb9mLo
VlabX1WaHzG0TCsGhtBwSLcw26BCi4J2rn9wlvF3acVftcEtOCl5KzxS3pr4ASXlYeHEo19tX3gL
xESZVIdWF680qa+c5rUZLvcy1Wh8Mcx0I+OfCS6hybFVvFbjdezslV++1PPEh4s+GUnrbdF61IJW
tdemR+owUZcrZ+tMXVjk3sFKh5Pe1gDCcTCYb+nS7dE+Phfigw60Fd6hx0FZW+IQVg7REkZ0jO13
K/V2FVJHOBf3V29TKMn8fLLydJs2xbHurpHf189GmoA3absmc2F3J7ZEP3CjpzSLjsJ01tWkbU0x
k68Xh/TV0KknuPQJvqluTeKuFyIs8vJxtJ5J7Fp5GCHONBDF3UcvDjNgb7fXoD9d6OmcWq9BP8Dx
GNRZJ6FlHEt5XnQ+OsDJ5JCjJ02XvRYfKqbjJAtzBsU0rKqXYrkWTrmx9Q+NKzw7yfowxe4uY35I
pmdryM5jGlLjyQUS8ewcfGmuUtS9aKWCgkfmvhZS67xLl6+IAFs/mx6KmoLG6dVDFBsLtRoKdQZf
proO2Hm5GBhrqtHc6FV8o76CzCNzm5nUqaVUIp/tHAarzqd1ZjEmgazd0/csW+zdxr42DEvRK8c/
uvgq1JujXR3tAkv6i9J2dQdUtDHTu4Ppe6peTPUqIhRW3H/SfWxKfqpRn6MUOEQUu2JwNlREYJ6i
8MfIwi6F6BgQODeWCD0acaS5I8957dFjWLeXVvDcxtvGH9/N7GFRwVxpK+CVFaVQp6raeinic2ff
mRwsKWeU2Fj+EliT8dtYvKfErUhhL28+4wNEBfSHR3iG7x41oTX3/AwoQKs8DwWqt8R3X+d5RHu2
9Luc9YvxKcxrlKMG4Ug27XAGMat8iUVTo9EtdTf0zMjdzRAamVywcSRoaywTJYqdcPkgo2h0r9xb
s2I9K07SALIt+pNaunpXafLaJdHn6NQfJkqbpetf8W42rxlNrAeCCBkKDaLMZr99z6e3BYvoSlfq
T01PfIt/jo5lsB7k4L0MqUfvdAK2tGseITwEIvfJaW1djePYWcn5Gun8o+cPvXhMFUmgGvbWpk5/
WZZ+nV0Ud01UblBhTGLGEAdrewd9n1HXr5tF0YeXpWGJoLOU/MyZ/tmw9F9m46XJLibtnQzpq0Wj
iJGndMZ8GYlTaQ43Q/1B/7lP63YvvE+/Sx8zcFiR3iK9g5dpQ3eZ6efpQkaFMa/39+rTPkyiNzEe
K/sJnPvSEhl2dDrMgjbiWVsHhlJN97QUWYJT13z37TEo/HdvkCdJPZAv4dnQ1K3cxuNAKfdZsZz1
2fyq4t8W8HHQg1QSq4AQNHLTTeNWFxADuqdTGt5yi3Jnnb8kTso1Urldaav8WkVt/u7cnaD5LG68
YVTQw5SES7L1wCR87Z1Nm5eKWHd6Kd9z1FxJvmyQ2z3EJSW6upN+R8jrVCHO/hAvh3Sqwg4FJ37I
Fmiu2sWeJoMs43nGoMeVQO6nNru7wdV8qGXskrLVfhN8cakWmFxNty5FjijVS7vheVisT0fnPadL
/NEAH0KN8dN3zX7GJ7Sa87iD+ALz9wEo120HKzJND76f6Z+dTVGEWnrv4KC7ctEPN/bnDNWOONmY
AIsAWeLBKfeuP59VbyKVdFH2VFE8gQomzYOGFhIRp4E5Lvnli9hcg0XKdRJJnbeKAK2sNMyH0thE
tGYxYF/HpOHZ0sYRz6RJtjBu2znBYm1CgFwbTiW8bvO4q6k74OzS0+iV1dDnEfKXY2bE3dYbfe1Q
Nr1hhw4W2g1JkTKwynYn3ek1nvg2mtGiZLV9HUdvpyX2JwE3m5yATfqlxEusLyxhYqOKcZWL5eoM
zR6OeBN7zaZVyV4K/dT5+gUR/qrIkHvWYpoO2aKvJOVtpynHqFcsmr71eZJurjMfjToeUJhVcbyv
crvY6NKd5WpAX/QqerRNIWFy7VYpSySBLjK3Z1EyhcapEj+n9L6LlasS4Ms84c8Nsjnbjk4RKml2
B0TWDl632jz2Fv8mbCAzKG2X3yNqvNTe0MZeb5VePdqmqB5rA4rUnyP3KmPRbIlM76gkTMUvV8lz
PpYm0a1DvV5c7H6GZLsZUCgTPQlYsSR699SAu4Rg+sZtLLDmrafZ6XbmUsBWI7dEIuSIdH5ABQhL
jjnNIACC7Rg/rLfCdfaUR/JP7/VGfkHHjL+8QL77PpZu8zPcYd4Yl89ajmBNRd60P0tKC6kf0wDF
O0jrfWT216Vu3dDMURLNJTJdX2rNueTXoWWYBxarReO3gI/BSAVFMYWQmV+DnBWi80LcWsd9GXxA
MktGuwzxxibpK/Md0h1qupb9tRcLVhmiP1eKlP1AR8O3sZfUf4vzhFG36Cib88R3UjVWt6uc0T41
ajQ/W5wQxxjFwzdz7Fiu6II/EIGD5mTUdn7UlVQMLg1Ym5P0TB9LtRt1qzo5GrATUX18F/RJs3Ec
qqb97gaia20KoYMGQpJb9+7X5IIC7cGcxnQ3YsPFc8kZP/YXo5jtt6Hym3ptKOX/6Olk1itLp2Fc
FO0G4GNEvpjV+BjYabYy0UB+o6RR2EhgtNiEqaT+bi03f+q7SD4O1aSgUJY6SMflo4uqcqOXS/Ht
Z3XaBgqoCDJ2kDQ2l2mVPag+dlfawgBHgJ/Pl+yz3w1eznhQirXfjOLdqHqB7TIS7x2rzV7SPXcW
49JsRWuLS8kKwZwjmatog7BQbWeGse7yxkKAShEuHGXUOLzXRn1Cbw5AOCbeVjZTGlqoBPneWiiV
KJfOttLPeIYwMZJn5H1JeyhDOG29Jdk0F1cdM/LvotWMbbZobjjI1j5HJGxukOxrBzBqRinu06sa
tOnVHWg6FK1wbsqY1cYpBqw2uGicI3JQ/+LlphsMskMLY7JYYJ4Ck5gayqw5/4ffxRjb7TbVKIJH
MEgjhNlW+qFVHveniI1Hg1gedLumW4eRD6HLDkb0farVYHNIUlex2akzohCLZvl6jm89EHDIqjnc
cudu0uw8DV7acEeMoV1ytg344NjEYMCrzDaXCwIEzJj+ek3qr9iElnbTlOm0s8rC+xjyLh7Wel4S
KMctpj2KHOGP62pfelRi5clQ95athQu9gnbCy22EKXKqCpAi8i9+DG7SFn4fdBkB8Rk6qr2h7NsU
NSW3ZoWGMpKokivXMVgWsae8WkVkUk2vcNIqRxbGxSECXKNuPirZEqSxzpGRIEr1MswahqhPoBsg
4HRdoGa0A0/UWmDOmffgynjeTtGYHfU2G8J6RDQUu4678+q2e4yKKX2QbBmNcMtLxjiJ7GOMflKJ
dnkVNbF3lnV6m3w5b5O8WhsVzhqko1C50QJOLO9K0EHGbxSpWodstDHDV83V6qrpJkRHXWomzJB/
FppoKnF3wEjdkeZ34+1+FG5sn01KyGr+NeoDXwLPxGOcC3s7t5JfO6U8RVar7y2L+Aenp4mTyGyD
qRAZTQpC8aC3on8Aq5Ia5PucjitPH3yaUcaMYItMs2wZFF35K4FLiLzRWpVFOR6jfO4O3qga3ohY
CybP8L6tNIOnQYq5qSW8L+8QtAplK2T4M+x/ZdhPz0Byv+sezlx5CNqXAS65Q8Z9LKalurg1+QrY
nBny8eZae2y3+o76bh7h0dzOPtoZWoz3rluD+Xtus6715tCwbT/IyurP0JbWxmim+WzOag7p5OEd
u7dx3IMVH6eocs7CG/srAQHTrqyb/IVeSDAnSUZNj1Bh6i8mPAl+1lSPmHeG/DZ1U7pJ7nhsJ5LH
uWzN68x3i4/bpjgKQgk1fTK9IOQtHogF60+D5UavtTbjeDDyNwOogfAjZQTLNNW7ti43Pr1EG2No
ZRAxNf6icufNF7oXUmAKPFrPRf/iUUvvruomdqYVEm0ApcXt5K5tJhTq+H3OWWbB/eOW3TD+wCQV
M5yLBVW5QJFeCbpFmFUCBMElH6d8NC+qoau+zZcPsB4gmnqcfkeRqa+tYkJ9MdKdOWFHCScEwsOq
g0vHbD5HIpRTWbCL6xF8MZH2ACZuSpNCUQUMDB2XBoNIlSu5mfthX4LnEahssMQs0YeIc8PiwHaQ
DfmSxrG49vNPAmyrVSSQFpglMeYYPO8KjOYer+DEqE66poy+q9jwTjPAH70vXbCYGlqerAgo1nTX
uj7qBx7QfOeL0f1d5j7iTGjJKzIOkz+odbfFkjjwPIbQLrpAK9/W+S4ikRAcJp6cvT4O0ECTGbNA
z1105WljO09VU6B2itLHDmkjI6Y31GEmRbrrmD+QvqPqQ+yvdg3aunnlpQNfC9ZkdwiUEomzAhic
riLvO4AjdGwXVy+MWztW0z4TUYbkEyHz2nJV9irZEVB9NakIpBFPP6QOpFerWJx17ZBtYOfYSsAu
/OmA/hVOJ+H3w8JlL4Nx8jxJVoc1R78V9bwNBqae9ajQmi+KvZcfimDrg7/gjQ3dWIMrMIc7BzvF
H2gw7KvGSb4RwFAHMQxpjTzGTh4oAa/CJTa649gDlCMDN3bLNKj3Ll7iICZTYE0iqHz0+yY9g2TV
IQk4TNHJ9F6wP/Am1hqYYYfM47nHfvFT5Fl5ppp+2NTYDe+GeY3cFxvXcK+j/VvqqQ3nGeCCUEDU
sUUyY/9YGnSs5ei11yn2d1OWl2vJlbTH9Y9JxeWGz8epOjdKVkGazfMVC+SJaiX3MYKh3Ez4b97x
OzQOmtelOxL2Wgfa5IStliwfTTTJZ9X5CLSyGtLVnboXup3RUE2p3gLTde7R8eCVsvHBdGJAQ4Uc
garzS9FkuD4r0V8nPYKhTnPX/9U6vdzVTjFuh9IgsK0mMQtjDxfDRFF1JN2Sk7TD8YgPnipYtcze
ZcGpG/DOaJj0DOt3G/NhJqbAcB/HDUR7BZjnQQ6tongZH5YMd7k5YBFE4uNk1XpyOSJyOzNeOUx+
9/CKe4hhf2UBMITjqM2bKp2yc0SMjrvGf8O7MNrL+On4s//gxYS+QH4kR9++RWVSHogUUV/NZHE7
RacmX7Yg2ivX6RgB2mjZuMb9Nl+0YxODVpK2AuVy91OuRItn1rAQ1ZZHqnS7oGt9m3UyWiZees+M
ccNooA0MKPYfWAnrnZsj2qJWxL08Yl/44zda9NKXVbIrgDPgzyHpp1XR6hqDfeYErjQsKyiKiupm
q2nXwqOU2mh3ZOi8YMKQ/dpbjPjmmQfP1Y59VIHvtSP0cd0u+8ItQGpisJgU2lPM8r2345WWL6fI
61+0mh8xE/40AZZvz99/F73/j8wAz3XJ//5bF8A5/dPWqv7p/tuftf2uL5+4xP79J93/Nn9qObdo
wTr1H3//4fi7vhfU/pf/E+LQ6uaH/rudH0kKKrr/+N/8yn/+zP/fH/xnH+7zLL//9pc/dM11998t
hgb8V62/IFHr/24OWH3j5OrLf/8F/zAHOH9FyI/RzRGEQf9d5v8Pb4D4q21ZFBP7uiAU0Ubq/3+8
AbbxV1u3KI0hKN8kO9olLVHVDJt/+wu2AYLC6QohVo4QTWLD/yfegP+aR3aPJCWp3bZ80oFsB6/B
v4W66XiUi6Z0cIfaXOYI6VhG+9e+sI60lHcbgR7gXz6X2z8ix/5X1Ze3mtBU9be/3D+3f0ki++ef
6KBXIv2MuMd/tyKkdUxWnWfZ3Ifil2XkyDFBl7XsGaL1SfjMaLKXXAzmq9/bf3SzfcSC/3suG7Vq
NXPT9vZ3woxMpffaadRbbWJkVwhbQ0t5/4/cNL6ef/vLEr5rkXZt4tOw+RL/vTYC91DkAPkSEhTj
8TTLAke30+QoSVAfrPhOK6bOJNt1XieeWzbPhzzNt23SjmxBy6+5rpxVEVewgWZE7MvQct5NsEOO
EOpSmMk7eUYSlxl7mDIb8wN+4qG1TDgn/Nm4esRh8a5x6nVhg31TjZxlbeeaISEDw68KqIYUbiz0
dZTuyCDkbIYq/D2J7jIxobH33IWsmsF5YFQa+1aGyhHoX3BkkdpmNtvFh8xuxRSfRpm5gc7cvG7d
+qNcPDpIlgLsSSVkVlcO4foJB/ND0w3aQxzFzsYXnEp+BUTc35fnZnGtNZ7L0Ne6C3n63iYi/HxA
gj2b31Gu5d8K/cGGsswpuLvlV3avhTqbFghk+qS8Fl1pWb2Sl+DvCeR/Wyz5ZKMxr7mz12oqoI6Y
vLcIpHJy4ZflpJOIvs/G6MWYEF/oE8dsM/EB6T4HoOUJGBiSezZ63Sgka9qB3KlfOPD1x2WQY1gu
QxUa2oAXYSTvBDo020azueX783dNXfdXwodwoA6VfU4Z0ssk+xpTrbwVfpSe7ErvjaACUNumLP+4
O5N8C8WFCZrG1YDcOHtv+wBEK82PrKM349dNmdieGoHunOIYrPXwDx17xyoVETpw8CveQOtXmpdw
LLm/x6z8ifK8DIwak/IMrrimSKcMjcK8AZm0Yd8tVVAphH9p0tYXW4M/IicB9FfeN6Ic6jIpeoQn
80B+mBf9ZA5hT8Bzn2ruCsi9oszWqZN0O+mU9cOCDSEoY2PC2swTmnlGHTRIp9YxWRJBOyTxxvbc
P1Rmpp/C016ohDGvGLbz05IYaiukZh4TVJ4uVSNvjaP0p3wG60x0F5wmtiMVSDO2zm3PoCv+LpKw
s4QoBVdCakXy4iOG/GgmrlU274SegPiulHPzvZYyDGmzgbmmJXuhlc41yQzzGfMuUVo0EO3LFvWT
bOrsEkVIavPCt3+7uDOQns/2WseyubGm5FbbBSp2m66vrPR9ULMs/tXo0yN6yowXNC42bTfjUol2
aYIUSzrtGLRGh3WolUWIlmTXtiXRU2xGj4WFytTupb0VlVVfSAxa3in9HN/7JbIeivku3GoTmJSZ
eB4C+SWqLv9BVao/tg78Y2nP4xl81eohpihZFW607Xp8XCsiQX4XTLGOgYyRyvtQJ4mPZWKm3df9
RajDl2Uq6+STH7dV94g+KoAhJLA8dA9DGZlrKIyN2XrWVnfQso6jS1gh6asqVKmVBnk/NV/DBKQd
t5bzHkXqpZy7FOakQnKeSpIdbYkeLCYt7oU8ls9FlPJi5J61c1vnNTNF9ouVTT0os48utTLiM0dQ
ivdAGWFO/ECoDBsbQufXrCQg9djOvI+Z+DY0im3/IBuswzKtipvIMH66ddKsI8eegWhzNHlpZZBH
KD9B+VCikdfyA5ZmrNLZja+2JYmISd0esWZXvzU06MwlYYFl3z12s25sCXG0jqV9zwTTSMuLx2dN
WK+Trb/Y0M4Oq7qMz3nRJLscu72zFtlgPCpTnw52IYw95hJFJYA2fZPWge6XF3hHohECE8Y1QIJK
lj6Siyw29kCqPIlDnx5dmKOZ2t+22Jmu5L1W5YBdXDUmnZ0VyAC+fQEVkqfE9c2NvMrG1hNuAby+
dSPJNulaI91QkWahLUzQE5Mu0unP9VxPfLJt9WPJvtwtHeCIjhknO7mxse1cnL9RWnyJDm9w2nj1
0ZJjvZsIfwT6Ivvht23E9cbU0igYfD8Rq6kAOyo7syVmDYiyKpwuiOrYPntmJh+itsjZzop5F0+W
to9Zm81V3Is/C+FuVI16ffSs3N6A5EowBtezJJOtmZJDt6jqIc56Ayqg3RueT7MHq7K50u123mh6
vQQ9fVUbsntYNYngsIPSBwTuEtu/YWNm+FVlcegpyENyhq8Y9wSAH3riIREZWZ9+9NPU1nBrwVT8
jUH368Jbs9F7jSVeZLAYwoJfQd7Xw/Lg6/JPfZT8jABiLzV5WqHGHf/ZDW59FL3FBt4Apx4FcTPy
IntHbhnIwefqe7LdUg7lVWaR9RtT7t3rNC67yRqeRFNFh2R2ezhv0wolCFAo/f47KePigpO7Dh13
NO6ExgFnTx5mACw3BX+yUXb52rKagzww73Ib1MluTit9HRdwJtXkZedCJ5RprgaHY2IeK3Rbvv5Q
awLmYNLQluWEHgSmbO7foTa92zU4ua0Tu1r4G79srmS+pJd8RBk35NHJ4wbCFEkrpKQoErHMwCVJ
GDAtfG0xPrG1yY3WpSjGvGFRF6JlHrvSwt7Viuikdb75ajJ3YEaoqiu1MNZu7iHghrzFDNWNaBw6
TU8ghcmCbgrTIGLAiH56F2uLx41x1BSqTMOSLfRR9pMqwjFxgtbHxij8l1TxkHJka9OYYI6bm/ag
Z3KYHllPEeeTBgvYRvHTbu6mPl5HZlKsi0qBhy00LCCNnc5WAz4rnB+wdwuFHhWUm6KcbuTlUD1R
GMqFfo3PbWKg5iqEHygH6ZdGzNc944BbTdpY9HTHvoytDXXfa/KNbI5oRxRKvVPWvWdhitpTPEzZ
a6yly0bhgCT1YEiO7TB1iD7Ivdh4TZsdkC1IbCdpdBxzR31r0x1wHcu4DgVdYmfSfpytSUHyo4X0
rxv7JKiq+GlURrUfAOjWi6WLrW/exYiYBcHdbT0wwZZ3HsdPSOlcE5Bwmx1rQzOv2BKctdeZ1sly
0DxW/txtF9u9QetA81Dak1le/m1bTbSxNeBEN6ngzZGF9PjgVnFXQGG2RFuUxlwHvTmS1DU01W7I
UuNiTAXaHzs9JRZMYtW6zyOMK94j2G9rEF9VPdYHhfLQsUvzRYIjPMTDckcEa6DJ9quNO/RAaJKj
gayPXKdOJUqyBxc2JUzl0D9ASSkutsXzLtyk2ctA0OFFmTHZeVnTHDviMTN9jE8VoUDfkQlVpqZW
vKRp7L96HVy2nRHkgqMUvZ/MKueWEHt+G7F9pIRkIUYhs9XHkzH24HRpJo+2D7BQp9kbeliGR4HB
ywSJAjUu2osxxwyEWpFxdte3yCifLYWHURiVDseQ2Vuztw9Cm1PSjJ1zUyjUB2Sdda5WnEwkm5kC
B8M/VOwzA3FT3RIw5evDxpYuAiZ0YqWb+qHtcpMNyX+ydybLkRvpln6Va72HDKO7Y9EbICIYEZzJ
JJPMDYxTYp4nB57+fpCqyiR1mW7rrrrbelMLqVIZDEbAfz//Od/JfjbduCLNOp/5KN7KaPi21M39
yl3sGtPNB8vyN9IQybfaT3BvxzYrFoocGbLPZZq8FK4GOsorIxBs5TvkuTT0jYJpsuTDN/d9fMjb
aT5ladSG2B+bsCi88QhZABzpspS7OqOBUba6uV3L9RHCuTpw5YYRRTl5aMas9VL3jt/kpoR2101h
Ng8I9bhmS05Qd2yAwtXRpyFSOM09Oa6JcXNRGEvzJcFwacZZ2HKA4ZbDRo1uj8u36ptvws2Tq5xg
7IWHOybGtOHF7XTCNVFeFx5+qrip+wAkQxU4JOoYRpV9Z6aFG6D5uod5mHDcr8Mx3pYwWTOrAyKc
9zDr5hM7Hs70BRhzRjf0AHAn0B4pq1k42CwH84ZuxRliHCEtGcsfsjH6IwhPfeuWKWuHYjjEmVov
K6IaeESNLrla2MNUELR4KZ0X5oVBLE1aGHh4RtZbvzZZy6umc8q7JC2gtww4ILKsGM6IkyOusbyo
vw+9Qf48Xa9yrRVu6/r7WlTvZrvOO6flghM4CKcBUazpPc5RwD0WI4/2EFNdh9+LD6r2OpxUFDBi
vag32o497pZi2HyC2FhIosUjeFP/6I/GcamamlSLCTqZLrK54aPHFXONhp9xbnp7C2MFUm8taGId
WMbbUH92XW++tv3POdbYm0sQRyTW9es8T/6tTmz/A/loReeqWRMyIUEEJp8M+FcfdF6X8DXch74U
0Csb577L/XeWO4/FkMRnt95U4ZVr5LDIxxTP9NFmqfWiK5FetFzJdSmeBl/VKHXkdYt2uTG3J530
ib0AUdUXPvSefVm62LPpSEV1ZtSvr/zSOikK6sLMlqw27Pqzh+T3mMdbgL7yzAs3zm+Rw8SOk2XF
neQRDirHKOhSXlk7+mde06tYnuGNIRta9S2Xdfuhk3rb7VdrUOrlwaNT5wBiqn+tIQnyjIgF26qc
5OfAlt/Ntqum9jZ3Gwv6buW+xOubDua8vU2KL2yDz2VnpwO1gEQay30XZ+emzMsDH6C9SLL8wteM
wKa+mu0iO8AGgZYaPfhLnl/PVcSR5WO8oGTpqZa0ucb0jC6RWK/SlZsrGFfc3jwX18lwH50a9iAz
N8sXRywnkurRhyQUEJLuGM+UjwP1zPvvXT6eZY4dramTJZR+7exq7uc7w5sbiGpo/aHrNOZTzy4O
BK1pXK/oGyeW4v1BdjV8Nu6yX6uzNB9wjrJDlxEb/P8S4q9C5H8lIQL4+AsJETJ3+vYfb9Xnfxy/
uvUrBoVY/QE3sgFC/oEb8X9BG6SDB6I/BBFHIOv9pila3i9yq8hBHoRDstV3/EtTdL1fgEp6tunQ
RbExRVDm/qkpIkUKQI4EetHlbNpY/46miGfnj7KZbW2lQPwHkTY916Y1i3//u/oQeAqkhiY3+1Xx
WgN4IhwMEdvxa0rNecijGrF4YcbLN+6rJC/SraMgPRZvIQs9zNkhQ/jEO9iP81s8zNZTn8gpI6a9
VuQ0y67L9nqdJQmmiYsOCXn6Esk2Fa06kVCex50Nj1fvSCRhbNECweXGM3UFDKIHi44BZUZDn0Sk
9+NUFNhpc6N4NpgiGTaEHa9h5W1GMPhbzlnaA0/VFCPgM1DH9HsXJ/lV548++/RCeY8whQQ/nseM
HNSrBuhA4h4LvifpqKwxzxwtaMNAnSqfpR6J8e568EvslaXdd5dqwpsH8qIQ+1iO3WXqFv6jWfrw
JZaIuBE6ANfFSk038xjheMfX15IRmVAUVmeC1CxGvB5Dbtp7Xn0O0CXuLouSbRVb1aXPwzSngTww
1yWF0NFa6I2Gk7UPpO2Gn5Cjy+iycHnfdyB6MT/5ZeqnO6iPnYKl0PvOcXV7M4L6lKdTuHhmtLda
k3EyEl2CutgA3ppdU04BQQv/1klAHTESzB4mzqmIr42sFz+MrlQQ+MFnfNS5KT8Mt1kXAng5w59H
jzUKSyqPcZSx63FUiSQwFVHyJDFfdcEsK40bxMzzm1KVw01v9yaABTXBcZFJxKcsUcM8BVhY7CvI
ZCxluzEiwV6l9rMNxu+UZw2GfmuBsVAKSTE1bz5c7jWvRhFYpZs+YTrl0ON70TxlsozfK+I7WK7g
OaqghUHyvVQdR0AZN6Wxl4v7619tmjy/ybZhhTJN726dUvCedSOFjV7K9u2AwcSOLoUYQWFwv8BZ
pSJhXbLXw+vUdLBRA0jJCfIGKtwjFkJeWitHOwCakZ0K5vXs1CwtelAGAl2KNX9PtYm4KwRbaqD0
1tWKeElE2xPR4+B3Mci4qie6hPqLbEFns1Myyo6YjgUoSMhrLUvLoTJ4/g+SzrN6beYflHrjwl51
D0vGrcrFClfVJ4+GD1c1gBytPtJsMr4rxH+meFoN7u2aTNWoTZeBILOnhPOZL91B8IcvqkRSNFhK
tJWd40cC2SLKnBU/tbCevZb1W5BP/fBNgRaews5dFr3rlkpaoVsmiOpYLuts55kMQ1RxGHF958+a
UuGFue6T4BvhTh+Y8l0OBfB7qgv7w4/K7gstHOhiBn/hVMBMxl42v2AUnl8KwKkPcHid5WLCp0dS
mPTPfFFPOdkvG3bDQzRZDrEAafUukr7GO6StBTe4U6jOJ3RqDvgQITHez2Jh2TzHqxnKgS4LZ4vj
9MP6kfSShN4I1ZAonoX7EPd1BVYIPO1FEk3c2AfKf89D34DNVCBGPsl8ua+DHzfJ3l4ia+TzPEuP
o7nzd7ooIzf0k2F56jJA+ftM5QmQYY5996CWETm0N6zqHfydxTTJNShIoFROe+2OXN3xlKl+z7qw
Upde5FvPHeQzJuJ+G+IjLkrPW3tfGogoJ15sJJUg+IZGynS6Xa4zLPgfnBNGtfMQqBYSuTBkDB9n
IO29lkzh2WdFsqcNRH/v662AyvdSc5v/xhqS3KxTnGQMHx6mWmoeQkNnhgyxbw7lTRl3FdlPldnB
Ms/jvfYxToU5V/sHW7bmV6+pVwOPv1rZTihny7gMq413wl9Xb5ficcrPkndDh7KJMoPIa52A0zRX
NDbV4MILfUQknumxMI691FDuUnQoOAlxbD9bvk+oNpF0Wh4rJ1aPlNN0mOpwTXkHmjDMGz5YJcjQ
bkASg8EngH70PYRakPHWTzQau4C5UhI1X6E1FOeOEgzjCbmc/3uyFfyG0mgHay9tOahLTAVxs5sb
y4fnzaH9w5+lQ2R5RsIMcikHCdLcsG9Mka8Pdc3vdOcbhOQBjgj9PlZV8V2Mbj0e6zqSl5FrFcQy
0378GJJ0vp2MQWzef3inAUM89tUKj4wBjxGXRw4qKxqpJPjdRPJvlnd/7MWTnOuucpUjHNPngkIx
3h/PdRczNk9yLBU+BYp3pRHD3xuFhMkCXMbOwCYiN1WXC2GR/8bM+L+3U/5LUt3/iYtl3sS/mAq/
ijdIV39YLPMHfhsDHfsXDhNKyh0exQ4VwGxv/7Fadn4BRMcA5gpqnxz8v/8aAz3Bv7I5kbaGeNbS
v1sts3W2uWsoyVfLYnIT/t8ZAwHW/XEMNKk8E6xPafOUFivm/6VBHfdRDn3e4xwwuVktfFs7zEvr
Uh0IVk5ftjXmP0pi0smBFWfyMEVohm1jcovDuEDskykpNwOioClwqs5Z3uC1YnqiWSF9Izbti6CV
dktuJJtwVaFy54rKCOU8rqNpeARELBcvIILKSpsBnKBhmpZ9QolHGqQT4CJMPXb7g0XaSDwMQj23
QiweWeA7jWz2LQZtjlmqlrgLtgMB0ZFMVntDaK+6yTPTQDDO2/qbFuP8mvKteUnmKf8GimGM7sm6
Z8S58XevBMxG59LA4EJzgE7JivFiPJqwprGhYgZ04A5ElXg1XdwdQWmz28JEPPMmjJ5MLtyR0S10
aAvpyXmbOL9a3pCLLHLEfTH0WBX9UhCpLC2A0WxV3RSd0yqdq9UEzHYUEHL6fY0f5sXDaylRC0v5
jv2oeSzGWLBQ7ka4blLp9MMXq3EvOVbQK6yh+F73GZEGAHj4gHVCbljiTPwpYsu78bqpJ/roSCA0
cWV20yXLWibxyC3NZFd3kFIC+FhNfRxdiW46RUtZh3qVjE6ZM8z6VNqLeV1yBBocqabd3nqRUX2f
2OYS/RpbD4R4wRaEbAJRMhuI2Rvyjn0eygn9KrVbE955nzg/s4Qekdc6clq9o49kuAML5E+nZnvV
4TolMgLp1yuAoXlRwsrtytTEBZTm35domCFy5m1lEMrSuJb7wfaORj6hdMR1Ru3OCDFnCfo+a/BL
Ukb2XAmRELEbfSRbe1WgX3tGMmMvqmbIUJxif95l1LUwIJuSrqkC4O8TaeEsCvypZMdDo4YQcLTp
20G46qbb2EqcH2u+4KafDZIaJOeECjvo9Tec5NHjZnZ+wbNm4iwDtp4RHMCGTaxRms1x0iWfpxXl
jzXaiGp3MJ1e37Au82hzr0CjqjwrplNerHxDnKJ3kiOO3xLkVp8NeCfXnBSGrTYaGA+EIkfnrKLX
puyYODrAFxe/3uVOo9iaFhxiV99sc3GvUNw6AwtzU79u4+1LXsqCyOBMknl2DaKscW+9dVWfxeHU
pNadudqoHQOHVHHwAcxyjtL6BqPP4x4RbHeJl1SJUgQJVqshcOaWPB+U1ImEUINwc6gMwgC9vwjU
XoSOJzNGAd1F9gTDNcns9hI8dt6Re8btR1aqHR5mWXItE/mY8m66NkbGtBuqt8hIsC5jos0frLkG
w9rXutpWxY73SYNJdUedJhFznSrr7BstHmhhRFOzX/FFEJ2eFJkjByzxiqhE9UaQN0Wi+Gt0+6ji
bP1h0JTiYXfzJg8nIIn9g5sPRX2IFpGLC3pr5pfeb5efqEQ8ygZZDvcDqxCWQY7DnS5LjOKYJ1Du
s8G7nzpvuEfw7KcQHwZ+9cGzHbhItdV9s6st/alNWjJ5lGj9XExjPYZUx45zOIPaA1w8Wcz0KL/r
e9ot5qXXQjEMau4ZOEGw6V3HXbTwqxgbzf0JJ8s9TnTnIdZ205481xvv6JQSDeAT2+TSWW/LvGxi
yluhR/iB5Xjpz9SR8jKLYmB2bqLM8mLF9K/pduiSI+cDiCJNYZK1A3lcvXr9aIDcEzxEak+IvQNC
nh+t7UukaqrqHqk92D4bNtvD09ZssNnk60VxfUoBoyyT4WOzbrThHcnCq8eIUPdNYuRJuq8pPbT3
CZ495ITcYKK3q679wBCaG+cOFA1j/dS6766piy/MwGq6IDlc8Ampk+x5XvQ8HhBlebb0uK+Y7ZQC
+kRqhbBtE3UtLQa5o8wQQr28HPyK0BigOQWyq6rqdN9i6vxiv9WLkBqA+qfdFZwPPldVmtdIqwHz
oQJ3OpRUF3W4G0TRs+5d4G5MrVmfSdWR8RcQMDdniDXKYF5ZwQWJyAcQODQxtoHyeg4C3v7yclkx
1Owi4j10CIgC4DU3XoUI4fSEdkbRmri2YX/sAW0OPPLTtCct4NAZoCLTfsJVXz3lxthzSbf87oMn
JaceOQZ+Vtbl+c0SuaLfxaLgW7OokfhnvErzULSdn5GLMkguETvno1NLudKgJCrWpSXv3sBTLmqM
i7ZY9Qc3OZ78fc5DI4s7bw71UPn2Jbv6+tBjwie+yb2JHykfMZg2nSkIKyg+F2cDQxaicOxXr3HS
5NUOkDRkVx7a0tz3SrKwrOyFVCQG5RXqrGek+1Vhiw6qaCatLgbfvVF+0VAOt+T6OlIZUBv8OOq1
qFh88VqN+IuMnq92rd2l72bnes89MOf4UBh802HWGBB/Mq5tVxX2YmeXpNBSgxV5ZICfMva3uGm0
czB0Tzdj5sQOIECU6G9zNaYciRSLYYcqeAN2zSw4pCtd2VeNw1b7tl+M7GZwLbugxTKxvxq9jAbG
0WL+RqoTEGOVzM7Pke4bksuaTEEFV59nDFvHW9zKcGkGBVQv0HG3URfZWoo9oDCWqjk8d4uNAmpR
Q+XJtMt4do40fxTDnZji+JVRcj2ywCpliE7UUuxio/ITMRsJBGmRdK8oh0V38orG++6ncIFTah0+
TeB4NigsgzhDOfIaz2CsuyvRSH8+JPYI3pKgHvnG1Er9Gfy9NU37VlkoRFaVqnuMLeNVR1VUG3SS
JkwQgnw7CXrwykIyKvWdkxsLfZ/CsXD2TtSdBcky5SgWs2IIY3wE1TT1iaIWxwTVwHOvFjzRi4Ug
HlFtNKQBTO60T+qh+ChiHyZh1POThHVWsX4y8Kk9yygbbYSDGAxORBKTHSzdgi/sN6l80qbJ/6pK
Ekq1uSp3NOe103rL3mfbhwH6yQ+6ZolxUqaTeBz78fBgjTSY7JZ6LLhquyXc3bJL70a7iZ8YQxug
T3qwXYK8Gl6Au3pdHKY1DcihKs32K+1S/5JCjfRza6eldYq98HqeWKuMF6nm009FPNHLPUbBYgvP
eNyya0aWu4EGmwFU/DB8s2mNuiNg5+ZXDp4dMIWauDnmnnXmFHIGpoPWdSVR49jYKBfVMsM2aRz0
m5HCB7QzMahzhqUaUo/rOt9K2YwfEYJWQu4MOl7Ylq2+dzoE5L1jUfeFxLT5ClOQzPbNWFqUewKu
oVcGcQjwCWviqecfOThu6sPcjLDGRO4ziWK5ATVU1bJ7khbdixvnpwdbh3UCtKOjsifWNNjw0jVf
o61HD//rORWGLRj63GW6aJBS9CFL0SKIjFn4MQLqD0lqFjhQH1ra0FhXxr19tvNqnm5X10lZv23J
qWAqm+KKtloLCkU3pT+9iin+Ypom+RH5Mq6DspPQyODAQhCbTLUiCKkFo7ifOjkIPrtYj8R6kcya
yOLBpaKJpzNKl3pQmGMeF8OI4/00Z9W3ooMpGdKNpO7HpGRtjeUsKOqG50uutwAqHTn39E+uiscG
+DOW/nP+Y/B9hD+1lv3XoGxsKnkz+We8WCZGo87kSY1NxhMYhVyRHe1+aO4rojHegYoM/VQpnypr
jwbMiB5I2wPP12LKW8WkcEuVXgNvz6hGBQaUxXSIS9nOQLYU2B+WpCNKnWOsoEoGhXo6YGuMSe9z
6dxNRFb8Pe+mXg8Nb4gBqWXAI2bOzjbT+z0KYTtkWXkiIN9fd0MypYdh8cFmdx2/iaMFKtQ71lw3
EtS8pNkC0sQFA8emdS1oe782jtQHlP5lKojqBl0xpm9uJ71276a0f57mKk9QknBDv4xEaWCX8Rg8
WlCRmssMfh2VnL8eRNZk5IeR/qk+KGHfxUesHW19lv2y8mVnCDTCOomst15m/DUTH6XnlkjruEsW
EhPUK43+qZXNQn7fh/i4n0fFa5izKbudLBONViRYP3DNApKj2w9f2bCWCxcJalftHVVmhXorOul2
x8WtvJStLY1dwTj5w4oSozgS/SbxruQ4UktZNYpqGasxOgMYa+nMmPYM+9WeHLBLxuTFF1xqUkLt
g1Ya21dKSx0HgUKNdNz2XrfwUo8TPk+gLr5mUk/59hABpqsQTKtI+GiyJ2kfWppGAQSKHGk09nz7
AdHNMkLB2TtTXRDn89HkRt3s+RJXl5WklGYd4uGSem5EHhOXNs//0vOOebdFVep5KL9tn/kIUniX
c2AgSqAp8gAfTs3kgrPjMLSaCyPD8U7SHh/CcewrelIKnbRPDLzJi57d/hPOo9qe835MCN0bI+ei
8fBqXA9WliRhhNfr0WjSad5MACLB3jDF38pGkDUh/9S8YZ0xnozFFY8eMsjN2pHCDWBw8MHyDQHz
RbBW1QFRuLEKKZOL3uUCIflgFhPToSxMMMyyMRO66xzNFbhxsuEBR0imATmT2QxkawyvOP+MK58s
7hu2CHiTdTorIxzzyQFu5NYvZcozReCA7Uh1ubngdc8QfwrQMS3/pMDvBYou/8qpbcQUNyWo2EYV
027v1XVytmhFu4gJ1CQhFUz5V2ovNsG5umTbQc6vkLtmWmnaRox0uctl5lLf1j1lSzHERshpJeur
YO6JCf03tLb/21Q05693q2MRv/2pvGH7E7/JaLb6RZhoZNx9flW92H7+U0azf8Hzj3Zl2S4t8Sht
/5LRXPcX2xIooqZLzp6dIP+5f25TkdGgAvCnTLVlN6y/JaMp+0/lDTZbXL5HFq+RpIhr/rpt/d02
1Z1pvhrxVoVzHPM0wiO28wyP4nXV1SZe+IRipCaPpGLr4oqvvIC9Geacv9YupWHzu1CtsAhke/lN
51IsE+KfzMiXraUVYa8Y1hfLNTYOH4kebleAgfpQ8Y/hb2vPBmtv684/NeTEH1an8v2dn8Yu5lHA
VEBYEotzzvCkEVja5qnGXYLzsbKLGL3Bj61PrH/xW1Z6+jlLluhqiFb+WmxbOV6NppHmSXqFRM+I
0AMxdI05eAFO1jY5sML4zobzYErv1nbK28QbXgwiXHpW14aHwYjvq1/2O1S3QzSNoddiLY/1PrJL
IAr6GFV5YPcWxGCN8Tlzpj3GahN8OftdQ3rOcKd903n37OfOrz0yBAmhU0WuyqeEMqJ0QIpjbzZv
LbhresJ3lcoum9Z/MnN9vyhw+wZ4h9XiT45yDoyYKoMK6L2GF62RGPu6RTrCkN/GsgM5pUy2lM4G
tGWzHSVG2LB8kKPzEsv6sFTlaVB+Yx2MlgNGYTxN+dobgpx8axlfy7rQqqHL55Qy7iHv7uk1fI9b
UxKbh8hAWPW0ORUF3qoGYJDKv7lrSwOdmxRcve/71TwAmj15zXRPVDnk7X3pxHOGFFYbrzGFdFlf
n1FpdrS5h/kgrkEA8ybpYPVrUgzOHL+olo4kr4ehglMTnM8DyZ2nyeYhnSYXMYdpkI6EqLlO79Q4
Hho2dJBhYR7lzIRrTm9GczaZ7cna2peULJzKxb1zI5+aKZB5Llf4EfnCpq8uFQ806l0yGIZZysZN
+jj7HK5VJQU9LSMTZTxXTs94ZIHe9Q5r9mwWxYHTbo+4yU9tP41xc9kP7kXsF87DYPwQtbyuG6w9
efvRqRk3kACahzeB31oq+7s+7va68x4yXf0c3W5bhz67kjqtHlq7WsjKG8UeY+ttRcNRzxIy4w6s
M3FyS1/uFzBhhb5JWfQ6NiMhcXaDlrkpeohmAz90RcBG0g7PFvspmbmb6IVsSVQcRT4dvXK1cHM1
extcrIjS9rVrr0doOdwxIo/C4u4ZSfJoG9w/l2i8LSmggi8N59P9VpQTOFDFvTCdiDdCOoXE2VWL
eZxcs2Fv2ZLxLGfmdU74HWTSg5VSo9ACPB7JxUTULFHfVu3YV588PKM4Fa7x3+8spVVgpupmdlnG
x+k1ksHRbIozu3Z8bIO4k40+AZPe1SYYOAFJKDA5rMy2D2l8u4HlesJ3dtTC+6mx1atyPkx8Qmyj
JJpcDSFGTFvM1AfgOb5zVvT3HmdTedZbOadtM3ouyWMu1g2j0dxjjL5EVWcnn81UlRiEkrviS3Rt
SIA7ZAMdDAC3fYQFIB7568J1PuiQSjk5obsKk/guxvpxiY6JwzvKtdBCa6MD7jDnzUVFrXM1bgAj
93YGvDokYJ2JVmpqz2jSG4OxR0mUbf6YWeKxHPj8RfaTB+Qgyjv6JPjRVXyWVnnMvD5IEQ03pTS9
BEtxxzXuBmL8NfatK3PUe5IXu6qls0b4J1zKIdV6RxvsRpKjb83OBG2FBwOXeL64P3VT7KBcBEIN
MMMtBHU6rcBlp5Biu3ZNMWcmsPLmSzdabu2+PYsKlBGtDZ1lEjqifdjD4+hmJ5Qcfj25OHYIbOB+
2JmoAUJ5Ye5zhzS2YyI1qNp7XzucgYniR/LR14XoAGfjO8/SszSsa9Nqz2yoy1AC9GVu/N44UK3y
KD7YfY/Y5VxFZvYDhW2HefXE4Bi27vpoxsN1QlcWtz96vcAWOfN5mWo+TlUbuqN3oAoV0k13b4IM
X4HpeotX7jjV9HERzm2PtKR7tVce3JB8wPOODtsnM7O0ODlAw+dk7ZlNaca1+Nl6X1FJJs+DHO9r
t73aHkc6SnZe3ton7X4ZkR9OG3LRkZ8aXKJJ7kWmd1wtpgPuIjgxBA1liz+DPuyV3hGm0lKf3VUe
R5VdZc5CQQ0krRGZ2nT0zQycYrJLQNnR8sOmOTVbk5KNQXo3M+/FiLFAzB7S5qVsG/0hEzAh9aPq
vMPsp/AlzOt2MEg6RSVXXt+igvMsdY2zWmm60sJ0bnnsSfwtLBTqqP4ctBjYMw3Nd7uTI6Cbjig1
O2XHv3eKbLbgGvQcLT62oc/Od7pnvfrFd+ZXoIjR5Hl3mwiK9RZv2Y86KTEMLqX3TrzMKsGTAcYg
sNdXV56TkVJp883rilTh3VJby0YfKd7/cMp54XTDNfq0+OUE6BzxH3xQkfTvjLqjom83hpeXRZ1N
mWIb0+BZiCyhFbDxZ/g8QzbvtTZJBLpyI2M2mpD77EYm4vXIjz6ZWJeDouF7fUVlSPklLXv+kE5n
Jjf8iuvunQpRvjvJ3FcXrTmTxsil0YwXiXIpOsbGGKmtWxfYZ7XkAwzdwY06KO6L8zKIgZ+RuYgc
SRt5cIK1iwEtFXmld3KeyvqqKMcsPVERJ/pTPchcXVtVSXeAR3X8fTGyLtsR5+lrrqKGcoNEkssM
lgFs6xFVcTPlZCql2kcPsD8tHrFLuHGlopuVzmaxK0mBU+2JCBWh4HJF2tkZYBOUixXy+ohm72Nm
tmAzbZkRfwe9hQRkmfiOQEScac+ILQaKHW9Vi0zc984xc9q+OLtWY75Obk0FeKvofDzTDbr1W6bp
1B7J/JE+1KK3wsRu+j40aiSnXe6pBpGtjy247ZwYzX6YFQnMktvYbTskGcsZk0HkiNkEow5jngDc
BmjFOao1hT5AY5ZuLzUCBD07QwcnYmxK4FTQ3u1N7+35fhbWCspQsN8MvRms8JUxCoNekDEa6FUq
qiw50F4nX3zqMtZjMlFcvOtmFVHI2haTdbLNCvgXMckWsrJfeeA9lWeUZ4dGZv8Mt6Oar8qY1RKe
u7G6iMdejXeaXdfNUi+9Sa9ohz+haGmZPIp5NsGcWtIyDh3SBXk+K4Kwyt07si5ABuGeqnxgGBjc
NBfEUc+yueKFYYptBfldg3TTcitFXeKbmWyL/iGcJyeTDQyc46kk4CTjRrl7B7yMd0Bo8nG1dzn5
nFl71RudjtNV1ILnCGwf5y4RInoimUMzF0GsmSzKnPqCC7wepsumITMbAmji29mbAy2yQ1e23gmn
HmsSPNsSUI3Q2MkGI3d/dFXmxvssnkw4IuaCl6io6Jl0sklcjroxMGEbubiae6/IdmaURCOtAtiw
AoNNPK0Rk3ZZtNMpxhgz4mQJvbRh6+wz/PJPSqdqdi1N2QAm1WzLcE46BfgNG2Id4BTsfyyjnKBT
NtEM/AW9HLpgFuXbdTaDkhK5C4POJNIEj5OT1NvYIEgeyJqc6T4u1vqzpHL8fcQ1BEp/ZPfKORp5
V6k/Nl99Gzs4XYjTL+xgpmjccc2GA2k/tj7/cYuWd2C4WULu1HPGBTpxUR7JSHnOrnOYloiPzN9d
t4yxCwx6t1p9Vu/6bLbfvaY22WdEM2phM1vpecrj/rKYmPxY60YVq/WaQh7YM55xzx19TQ9Us8ev
nnyOwZhQgeqOnwQRl+JGTa5+ysH3O7TMFMxW6Dz+hwtfzWUEHpZbSnvZuiY48p4zHtERgDvJGU2Z
JsIqb7B4lI0LpZnWGoxWs4chvDLn5kPh6WK72Xa1c1FGXkHPjRnhG0VIhVbW6p6KHXTFl8U02G4y
Lgkf9cgSUBaU89MjTv/pEocYdkarnR/27Hikj11JyrteNo2IvAZ6cWpabgnQVFk/47lhaeE0E2BW
3/Nyhva1htTTIOgxKngtEt+a1/Kh7gF8gl/L+w/db4ZKOY/8+oaWTouARg1+SY6wOZjIpw97OK9p
EpIUY/NZFA9O17Zl2BVFRNAbHFsbwl+K+DRJn+O3XbJ8DKEn03JNwfhGAMDRcUaRYSPoVXUswlbl
82FpJLkYAdRZ72anbu+TKDUG4otZ8oPvrP+59uuMPLqKLUtEfGXr1UqmLnDEPGUw9BL9UACMu9/4
p2/S90hX+GvFEbauHWOXNlnA7aHFtOe66DoCJ1WCjFaXjUZkqjP2HqgxpHop4Vjd/UrkHFNGv9rv
LJzy94H/xU8QSWxwBfsBOpBxzLnh33fV/z/qkPLEX1mkvr8VRdr/apw/jMP4Z888f/Y3mcfAK09L
p21jnRf2ryiOf+o8/Cv1i6Us4f7G5/hHQyduC0QepTyTTTZbHXuTZv4h8hiW+wufWwsQhyf4gxRr
/h2zlIVc9DssBo2BjmfDUlPCxHyFdrR5qX4n8sSz5Jy2zOGJsCasbrZOxY2uUnBCntbjhT+bXZDp
OM6pu7On95YxhEpis5/pNBD5U9QO7U2hnfLBWsz1omdY2v/uTf033j/etz+/QNSjzf3nwzHjS/DH
FzhrXnrHsuipzbDYWPZ4Jumr1l1etu7pr/+qDTryGznk9Pk//8ev74Xk2cNbrnCo8fv6419FVneO
Ym8dnhYD/884d9TcIdb+Vmv7GwDm3/xAm0L3p78GPQ2KCpFSm9+k8yc3I4hEQZtlmTxP9TxeWIIv
bZnMd7qlsKBA5iDnMzZzMAxR/s0qNrpRCy2iKy7pxfMCYcXViWNz5SGReI+l4h03LJ+KUqhPB0I+
uWyby3zKGjDSjQPnCRBAgq9p50+++V9QVaw/cly2t4wJYTPb8RH2lCP/9Jaxr3cY5PvkWUoj+eRi
4NzNbFtC3xYgSpi70Wass3Yh2I//yd6ZLMeNbNn2V8pqjjQHHA44BjWJlr1IihRFTWCURKHve3z9
W6BuowjykpZvWFajtMw0CYEIwN3POXuvbU/lvk/ndTDRBs9atcpB6O1TRpfrvLtT0K637IDR7x/1
b4GD/peuTy4v63+WcF4WefucPwd1caDiXP7QP/rPgi6z5UkUmRD6PMTB/1yXTP2XLXH3eLwKjuat
4//8Mz1Y/qX4oT0P3Reta1v9e2myzb9YspYkYpOVyTLJHP4nF+kfrwVIpf/8mphHMk5WQHpW6EiX
JriSjnO0NBkKGGqH/nCdSoCWdDRrsNFd31JGgkdjXD625fjNBtUERbOfaAoHkLPRuOVpG5ykhNA5
23Iamy1DWEsQlaCdi6Zpm3kbR6AnNnM6iTvborriLFu7P5HZDB6T9IwEF2W1AwWEQh9U4e5Z261d
PyP/sMa9bXguJtcWhKWLPmeN658qtAqY/NocOEt6bD4GeNuMp/ul7wvvsKJ53FXVgozubL0reg4G
a5gA8j7LXnIXog7BupgBk1EX1t8mGv+XNkpxfDyN29wzfKM1bPMNGNj4UDkAui1ILEshuAI8IFeX
k7TCNFsGhqAqM+RNIW372anSggw3uy7OmLNGJBqFRZQR9ogeBbsTsEBPtkW78mPXRQj2EgYxKFVe
YLBK4ACWJVnrU2tpuv0ABGSN550TCl6vExvi6V06y+AsEh1ttAZzMI7fRGZXdM+wB4Z83Y9G2qoH
KkU4uFM3FefER+AsLVF0UVF4iBvBGRRbc7DQ+1fxRHJjKRjf891Y/bWAxge8wq76+wr2IfntaJUg
uinCfEDRo/Gj/625iRIQw6+kU/blCMDxE4kgNNfzTnZ74O60S3TRMWotusyrL6cgg3j34osa0s48
8TIwQ672Rpo2DK23+WKksggxo9vy4q+KjLq5Jr9vxxgW5xXMtuRCL3asyiy9L86LR6vzBXYtCgd7
lRLCwb2krTExYfRu3cXgxQOOKq578X1peqrI/vzcI7rLVxTabZ3U9VUy5vU1lex8bpUzhnNGykyJ
7RdrmeGW5pfMSk0e/8V2lg4D4KlAVVW8DfyGxMLACJ6E43fxxmhwrdmO0T9FL1a25sXWlr5Y3JLe
xtY9vVjfygn7ACJHF+nNizkO/Px4GSSQFNYBKrN5RZ5ZS5Js618O8SS4hsdofJ3rkHxYq4hSvKAO
HU1wOBz6w26eqSd0l1w3HnCdtXZHgqp5hnAV6xmtLIzPGv3UEBSEqIUGrp+VwswBV99ynCudG26M
xctuP9lI/YxtOQ49IRSjiJ5Daw6L05m+8iXBrsEZ25J54lpGTIBd0RIOV4D8yc4KDKanDdbaaqcy
E6yfR4MVIKzoY3qvnbycfGbggYesxB00aVHewLgVkYxNlwWZoLhBoSuYZ0hjhF8fDzzEuaCmsJZK
767N3BbVm+X2zv/H4PN/5xa1HKH+8w61ec4zQrL/3J6WP/B7d8JRaiok/HQMOerCi/vX7qT/Ei7T
So9sAjYbjw3qX7uTcv9ySZJDImLhErH5x78Ozspm48IriTUBQBdj1b91bj48w1Hsc9bhNG8tnlbH
pto9PCoWeYK9CN0x6rkFjMryvAEBVW2niNyrP76TN86Ly3Hw36fSl0tpU3EEhixuSs6lh5dKItcH
EtmgQJHMH7ictYvwV16Mbo9aVwSQZOosvY/LWu/RLoQfHIrl4an49/Xx1crFTwvK1z5C9XVwheGE
kA8QkfweXptWqLfWyBayY7IJ/cSIsNzyFUxhDLPLqQgEDAPzsyvROAWx61/Do6ldRN0T3Y44QQuM
bpxON3Bvg3QAaya6Ze+a8fCrGirQWjmKF6ycmq+0NtIM/gvxNiQY11VOU7xgx8tA6UOVH6rwjudH
B8isK/974E79Q98r6140Rk7WAi2P7YAc+f793wPA+Ru/iGsjPLNh/XJOOipJplL4wLRi2A+RR7e6
Y3T+lPcK2sKE/5hVEEnzA/ML8yltHCScLFdwn8uiXLR2s6x+zjBeLSTXPvavMCVVgeT68kdjjiUb
Gw5bn7T3WLsg/AIV7+kLyx8MuZW5p+/T3vmtheQyJGXgu+owKeyMXtfjiW7L4uvYaVlAV/OnW1Vl
dbKqdUhM9+iwWEIDqdsf5JSNd8g5mmxLNMg0wCXpwquekYQFbAWt0Cfac3ECHd7NmlNa8Dltuhjg
8SrzSofcdra8epsMyKnQWtlhvQE3hr3DS/L2SaQiIyLXmUwioTsKz0vmKq4BxFeSr2vSNTkp3HCg
59vX5ryL6tF1ifRB8EkwUdd+dpQdBNfEF4wW3UcdPrk1rrkTq7AIoRrcMesxybn00Jsmn6tt0vqS
Q0+j6PaKOWJkGNaEC2xiFdEgZ9yNIK2Cgt0xacq9ziZJbBTVpp2HRF70TGTc8wYSGRYGLAi3keNF
YuuORm5urC7AzG1rpFUnkTl61g9u2FHnk+85uDDpaUU3ia/d4dIPQO3t5kiX0Q6/qpnuOAKIbE0f
30pPfSmJ0PL7pLG2ZO55+afYxOm4KjIEEBtI+KncIKOuSTTOYfNLUt3pwqsGfqPy+8b/3s12GO3s
VhKJyI80ofk1KjIV58Gzw42beBKFd47NeeMlcV1uEfAMoEF8wNqCyMZ+8/7D/9ZiRLEAeVk6AtXK
Ub1HXtqU9AITc1C43t7BG7BpnCWN3bRoLHc05bdzbxQ7MtUWElLn/3r/+ofdgJfFyLNd2iXCc148
ZoeLIbmhQYQ7BOEJCfVbuCH2udV00RkJPua+ML344v3rHfVHfl9QmfpFTsfOsZQ7f/ZHUI6ZRWna
qBnzgeahjUOn5qR2HtWFfuqqsT7xrdnetGpEj4uB4zStSvm9IM5m2o3TcrohKmA3wzM/B2JMqMIH
n29Z/Q93B3BNTEaUcBeVjjwqkhwH6QbycQY1kKavIbyrfUdLfzsIjpnIwSOkDKCKTnImBN6qGC1z
LVt73hWZ0e7tOhAf7Favdwv2agG1VHns20R2Hn5fudHkdLU6QR1lM27u4yFAbDLF2e+2438sD99Y
hBXnA5v9yMMdqtTRIowZSQ1CTyTTF0N/HaZxE4OCG2SMHLFxwWIVDAvHWDngxQGjmuDbiPNb2U6I
h93sONJuEuSIXys1S3MHgLRCmwcLfA9Q3s82HV6l5oPP/PrhRd2BpMq1JN8Mh5DD70YDoXPxo/GR
+7n8bsqiIZeU3KXIJZI1mg17/8HDcVRBU6Er2liWsKjIFin30dtquEkB99QSa7I17S+VjwIcM5Iz
gHkOZrlxqiFf+M9p8Cn2kuTLMNTM+oaqMXbvf5DDh4JzCycXQaIEKDYl6DQsG+ofTcZwVqVZmjFl
tDaGG2wCeOz6ZLp7/yrmW5fBS73o5TCTckY7vIx0THbGBIqDwVjvdqoyCqYMyvBtRBjKj45wmF1L
2XGPJptRWJCTDDGKPAbuGJNdwRqON2oPqAECRTtal+9/usOVc/kOaK5ybLQti84uuujDD1fiPW9s
Ronresj800ppYwsaMdzDcbgPuiTeahtygU/u7rlgEvf571+dkYwWuFgw4B5r+aLaapAEYKly55YC
EmMYcqckInqYCKaG/ISCFiOaKrCv+GC3Ne6aDzzch4em3/ePfkbw6LNwIzM5vH/tipBDHs9An8f5
vEYci1ysjavxuoCcQgsihSU8Nf32/Rs3DxfI5boL0ZqDv2KVZKR+9OzJqnCsuiRMzo4lfimfvtZ9
GlQcjUCvJnBCHHdrNIX5SWVOzLR9DIdxF6koSVGxpHO5c7AkjJv3P9XhSvDyoWi6L7UL9mTbOu66
84wIAsKMbj37JE66AJhOOzF2X+zUns97xpsP71/vuJe2fAuaA6Lrvhzi6f0cfvuyb7qmKCRC8tSD
szFHxoYTvLlLDENtE5Mxm1Hr9nPGRGs70CsAFVgbf28vfbnrBQ7ESoQz21UvH/KPZWDwlJOqqu7X
aRlmJwEy7UtZy4SRq5nfITwmKqszvneN6e7srAHpFrnBvdcG4tKGwnHWZEVyGtd2/qR6pT94QRDH
/rmRLh8ObYOWwqShbUpWwsNvKC0CzrGgKoHuJeRE5S3G7PVAygviAVUnPyIVgwqy4nj+FFsjc/HR
JWljXYYTza3MsIhKmqZ8MlZdOHQxUVth9w3qIM6DtjJsoBaeoHvSiAlVOkcCJO/v/8T021/dAeXI
ov/lThxP6KMnHROm1UyeU62bcrgOKqlvIlxiJZgKfHQc8uuNm5Yt7uG255gIRTjbekm2UUukfJiM
yZr4+eQcXAzwm4BClNQ0mvtYsgk/AlKTts6PzCpapE4hmZObMgCEtwkTM/zqhJAPt2nDIb30S9Tl
VT1f21AU40AEFy4bE3ZnQ4fEuYrIZbOGiLzicN39UqEXfrWNkalrDl5iRqNeNgHCEFHnu3wspx9G
6FfQPwdtnTLgzZigZ20/ooSxfASHDvNkDa/t0a4G8ckoTZ0xTHF6HK45F2cOgrVljWS6hzLe+tEn
yxhwYTUMkk4FKpfmlJN5WSCJQBWIerUEq1R4g8/0p4rNVW0vv3E+YQBdCdcB3U0NIut9HsFnPgMh
0+7QBdFB5JCuf+nKoOunR6f64pidN6wqysNxE+C/aVaqJQMMLYmbraXK1LwpUyM6Q/TEmT0w8hmE
RdfejUoWX1M/ap51IKt5vbBUSWtq6vg5NCk0MIHxgiFPmHq1gnM9fOdwGAHh49x1J+wgG3cOwqua
JHmJEz4WwFZ2McwbZNKFOX3Ku9R8xjUyfsckF15RgvfyjpvxvvRNnlBowEq97KC8UHwXFkKCKCqA
ztUjOmiOmBhdsKNnEJMt3OcJ+NkiN+k6s1KuhnLmk7H/VPoqLWX0NUvJx9hYBG0F8BLh3q4wYNfV
BjOSh0XIzaE3l/Q/cZxP89pnBnCa16mLVX3qEOsOVIs/JwZdX2xIcYJ2rPJPGcaTwGkMEwqepJx6
XKsKuO3KSpuYvKGpe4p7PJhrZGTi0eL0+5NiZao2HdFnv5zEDb6GhO3lm0SM5ng6EbIm6UXm8q42
kuqxwCRzg+PTuzHSYdGyTDI+ywrmaKsk5ztfWx7BMXQo5vGqJWAcNVMpJ/eU+3J/mBqCLrpwtIIr
i17kmUq04++pjOgRoJ/o6q1VqqA/D+yeItQAbW/tG4Lcgl1PvdUgl4ZcSbRJAtlpUlFBeQvV8TTW
IRQpQogkt9FpEZ0xeK2TDSQJYLXA/KAhzX5I8Ws6RfXkZElLmrrrI8+m72Bh10RnAhO0HKtfJBKF
T7qQMI7UuCjmpijR/TYTHe4i+ua0VSyUZgn+3aDTZ1Pt2Pgkk8Q4Zb6CvC8J04lGLqeJ775h0/Z3
GWaWZ9x5OV51NJbNPYF6HO86wID0fMoxFpvWN5lY9DOGthaZPyf1PX7lRaPGqEEsom+7wUdMXhuo
bp4TksubQO7IESFabAZ+8JW2ABG7OvLlVcLDippTkJJ+Yjk9Mkx8KjiJ/Jkkuo2da3nndViM0DQl
3lXBb6TxlAUC7xUvd8kvGLUXlVEki80Yo9eqim3NX0jY4FcCDzACVMorKyq22PkyENrZbxyoEKim
cz/+akvQEEQb6M44TZTnfisLElkALxTmDwSS5Q3THAR6HTApZ29EhsdvPvn5eT2zu2xp8qBbceoI
CZVG7E/uoPQeLUPqX9jwfLhR+UwASgoVhEHJ8tpJr7mbpplAIGsuYZybyHgBeEQBW2TjauPRVAGH
ulYmHkeoUMnrwMRfsatiPAsnFvj1yzawS711Zr6arSpT1FNlX9GqwDd16ykGVBu31s2MDb6qQkLm
uuFzObG9rArQjNPWxqCJBs5SBDwFc59doBZQJU9sC/Wa+xbnaHjn636M0s8ChTXTnVT64AnaWtEs
SkO0bwhwIiZ3DMVRvakSuWKb4z5qRse8KguCEHf0moITc16e/IXd8FOZdpCux2QUjJdC9PwZTDH7
0pxsijevzXDEuX5vGDvdOhznmtSm1sVzfmMMVv4sZhk/8DfYvxoDM9UmHqv8UWf14OGgTiJkmESQ
4ZWWqMw2k7aLjUDEhegrFDJagaCLbrETO/M5ESZ47KQl80/aKlt/XVSShqSoXwLPqulLnI89+l9L
jw99Wozl2dTwsJxgLyUjSkFR6IEn017YoN1L05PRnKGfk85SdEhnh/kXK6d55cU+fYKqAbnJjCgM
mExCKqlXXSmc024A9kqudOWjWxNEPnW7ARsAVhUgT8SRdYPdDRdh6DTgdP3GQWBWOOiUY+bqGDhH
UphKAPLf8H26eEN8QasLQH7CKRBUgj0RmB1k8tIEEghWEO6zgsZvu8ZWWsjygKAoPa41vkV/VwiG
r2sbMAHrhhk2Z7w5ZO5mntPfJIXqdthonC+VNRm3M9kR7emcZsmlNTbshKEVCjq5suu6PcnPTLAK
4wINYBmd2H5SxeumvoV7hdKu6gPMq1UDoiVvnjNw5Q9mNRAciCqPM81ZGWRI1N4/O71RJFAlL8c+
WrGLJeuoUK5GZPnp6IxrrxINdmIZ78uJsIZNR3flp3Crz3akYObiraxP6fyIH6Wyx7tIjrR0ewHE
5aNPJOSr0xytAlxXGJBtazmeHp5H8QIAjiVREeoci9pZD6qcB2go5JOjCe0DOBZ5uF5I//pCelWA
c6hOKr2G8hV/yYTsovWgzf7Gy4mZWEA3NDV5DxwNToLu6KdGmuGzspww23jgfuEjhbqeKMOsHqKR
l0+cFvE7/BxaZ4l3CQc7X1udxeMUyDL9DpDBN89m8kkX0plrnHSYNFhjTYOJWt9P/mdsYCTODuRc
3vk8LU/AHEe5gTwsf9FKFY/pHJBXkHgVOOQEtSO+T1jI44aBC2p6YE1jQhoPp/UTeJuYGpwgc+7T
aIQ0F/qyfgwZ8XyWGHKZ3YFWwD01R/k+1YHF8ahtXYy8dMCNc1nE2J7AGEPVcRyA/Sl2TQjxcUUu
NvQkFI1sx2pjS2I0mcgK52JJL/qm+3p+6snkTbd1QTzfym08YZBDriBZZoPRo0JCQuxvFHHZsNS7
AQNBDk8Y3Xrhb9Ogqx46DzTRBpoSOpyspXG6zhsv/YayOuBVVAVzYEv15l4D7//lcMyxT9Kut3ct
Zy7e5Bkn/0py7XIdxQAm16kztZ+8ebHo0rtJceIYUBsq5vTNZkzCAFuu5ZWXHO8UYbCFkYA48sLC
+6Dp+LpUUkyDHIQeCvHYq55jRxZ1lPoFwfcmUtUAzw6F/MwhryQ0jOZsvrUIh8T5FosrJ2+tD7pJ
bxTPaFOUoHJm0IdQ5fDNMCcrJdIUdHodetPVTOD03phqe+N0ndg5ThR/0NJ83blQcpHISeFKnJqL
gObP7hXECz0kDTsYUlDcaOVkr3NzofGzJ96jFwW5Shl/88GStCw5/27sLi88bz6zJTCHUO/I6zq8
KgMOslJ7p8FYEpUXKc7lh7gR/dmEhnM1Ig8lVqRh3B92PrO/nP6/Aao/JKPxgzSqN27fBtBr4cyw
HI8V6fCDGHA0qNSRYzcF5MMma52tNww9Ri8F6DnED4HDR5y+f/svIrij26e5CxRuiSLTNAsOr5rY
vZvCbW0WdlT/E/A2AQpmX7MkD+TytLvWaBP0LLTh/X3ujKjJfC+cnsLWIooGqWCUw6W26nw7tnOw
q0wVqbWfdt0lABAHyLtbcwa2Bz20u6Q0jUchG05hVpneAQ9LNkEYE1UFHWubFJ689FRfkLuEBBkv
ID6PJQexL/AG5nosV1Nmp9s5t/JgoxnDgvqsoGlvAqZhzd4Dg8ZoSRjY1whx9rdYO3z5wRu5/AZH
35YrLUSkrqMFr+RR5zPO+hDTHFnL4FH8B1oMiQICk+NFf/9nWf6e4+vQQEQPQ5Nf0Ms7/FUMrgyi
0u/WUWuCYODsxKkVNdgWRc8NQBhWKg6NNYkH9fDRPb5+7R1eCARhtLW1g7358Npz4FkKawQTQCs0
9wRnDtvAjvW69PR0ZsTwz96/1zeuZ6MlQNvIBizs40mG6OtiBtoGDizw5it2vSpinDz6n1peftIW
mC8YH3y9r39Ghlok4zmScY7jHHMu3a7gv5ftS6gA4pNWM17necYV9v6tvV7AaRK4y/nCXLQLL72w
PxpxZlc0TW2zgLsTfjHe+SUfjfIiMGvjKzKpYoUGcDyljddvZWbE1+9f/nWjioKNViQ9Wc4qVCGH
v6TAATKLHkVBP7Z613XSuza7clxnQhRf37/UGz+ios/KUIANy0JFeHQp3QQpKzR36s7T57ALLB80
NgHdGpAcSeRJ8+XvX1Bb9vLjMXlBcXJ4QXRfwqgLjFOaPNEdkv+MdFwnu6tcZ7qonCH+4HrW8YyH
viUqGdSWDCmXSdjRK1nkk9M4gmemzjjCY7DOJf3ILMsRLmp3bzamN++ToZvuSkcZDc5cz8bXS9Yb
YRCViNdOEoflzocKSaSQx7AerCFGZGyP3W3cGgrHTjnRIJ4KrxSbAcDeRz36Nx5HIJ08+qwULiT4
o+8s68LGnCRtjIB+41ndoeGDzknVWSnU564KgrNxIBAaogd2Z2uc1Qfvw+stjkXNRtGhlh45O+/h
jxbQuOlym8gWtyETr9aZ3MO3K3+hwHYoVgOCVAUSg/eflDdedlZSiHISfYiyjtfs0nOnrqlJEBkt
HsqZacyZDOP5g7HTW1dBPcTgkXd9ab0f3VrhAm1KuQpG9PkGBTkUP88tz9+/l+VvOdwXHMe2HQWg
heEvW/bhVWrOgLC4/H491vhozSkDkRhLimsAlNSfmHXfv94bK4jL8UAtPojFWHH00AMWEmqoNXWu
latzrzWihwUSszPtgiL6/WuZb1RiLsmneCQ4j6G/OlquWDNc2hOIHmkEfKMpW5+XTUU7mbLjNCrb
ai1Nw72mk0rrua0m1MWhdQWsatolSDIRrPYE8H70od547dFGsrJR3KFDUtbhN97PtVdFydit28Dw
P2k7L0808cRfWrOcurUjBmerSz8TkN6j+JEHfIkpgHPwwXezXOboh2ekw3iNcwf6F/fo4JG3gQyj
PqNK7SqSP0vGn/dNkmGOI+2IJNC6MR7dJNIEARTj+Kzr3puuofuZPygRsJ0WpIwF2/c/1BtvMzp0
Rs0M/EB7eUdfTdM3OgN4jWTD8J+A4kynsnHkGU7JeetFFInYd8UHX8Trg9GiDWHoQieMGZt9VJPo
1NDpGIQdIPsZ27sfpBsTHOyKLmu1dtnntnPci4uw75sff/tuwcRwZJBUKHyCo1cvGNlvYs/rKbUT
cR0yDf0EChRfIRLhk0nV7Xeq1OLp/Ysu1oCj352wD9fkTuEiLuahw8cPFXmwdJtYVpyi1mtDdYS/
cmaLyk3D2YFYbviR8zqsvCVtnXNvt40FjKYLgkjbBxfYMSVzaYf5eoJ+Qk5mAAEcvVVH0i194iGm
MViaV8jEppsu0fZz2CqWZmn69GcCNcLeqOzMWE2c5p19CCgUkkPQTJcZCLcPzhCvFxsECRxYBMIV
XvXjTgyxV7osNF04o+vVnrTddMuhEde8HxWn73+vry71UlWjLbQ8F4Xqomz9s9RM/DiLw0JjqrTa
O2w/4x62E/b3EBbZ+1d69cByQqHIXCbNDCD08UsS6WzKzIGOF73xaDOYlX8KYgdEm2GWxJeY/qaS
ZXMrrbzZvX/l1zINHlZtLuotJZXNZzi8STYGqXzoAcACUvE5N0M8vhOdZVxexck8zc51mqPYM2aG
Yowk5FUDI+bGDCt71bWBS6xG1Vw1xbJ8vP/JXu2VDp+MLjTv8CIUdo4eauFlEhgsqbcxyS2Xoe6c
c0XOwUf+r5fS/WDRpHpBvrzoh1066fbR7kUoqJVVhTWuRyAmehcB6g/XrUtIwxbigv6KRbX4Kka1
qKjUWKMfzBGj73NZgBsDAATUdWDgl4LcYE9eQb+rv3ljor8TXDqa2zAnggGayuzn2yER4rNhVP2n
TDctwngSE4h2jKcKFJAVFz4dxMUfb+KwCE/tobKAoxZBuzB4GKkglZxluCXOpqp3Zt/pSy+u/Jzp
Nv3ilUhCeouTjQNk1QCEkEuiAn3DKOkeG9NEpmllNeojOnodrLKOfiTQjNK9K8I0FNjZSBk4CyqC
vlZD3TU9JbwQzSmxhkjsCbqLp9PSM/C8paz1xqYcZNecdAwY3dtMT7W/gUnaBr9kNah7VP39T6WL
OT8Jsyz2VqxfJbrAuoabwfpTyh1FOaOnGg0xaeN93373U9/6xkwGyGFvBBnH5m6kw636rLpusxZv
MD+UjzjZBdqq3GBa5ve4+RlyVvaPqLKtAv5C1T0mhW//YnRrnc8jfiK2vQR8oVN4eb7OpjS/ZJRi
xmdznOBedtBKobiRQfuZEZoCzEgFi7KAmBg8J+hRAGI6U0qSad5Q+bmR4xibcZDwExu7rD8TyVaL
fVkgFN6ovkV2OrT5/CUvc3Gvm7B6ZCwKW3vmWdDkBTJWWyEKrfxN1wzlp8Aehx/aykcMUV49fWtn
PyIntiqze6OrHLUNk1YTcOEkslolVKvZipdF+GjWBtLLBgS58JVnM0n2nRXkJwK9UH1CX0SnRAKW
ptgQXwbUxTWoJTYouRc/dTJB10BfYv2yo7Ym4pEuRUf1xwq3GhEG1OwCJnTiHFs7rgyruERDl3nA
7Awmh1mWDABDs3wRXRAwVJ5WbVkGwAM1eZJ23HU2WKtckKLiB67ch+kwfi8Zm8qL0PK9negcYETd
VFfxRWE4ZETEkV1/rVnkroG56mKdhlV3iT4of4jDyrrrGHMX2yYdMft30EsDIkpq79YDyHoXeyMY
Veg9/neoVeX3Zu4Hi46053zNOKoBQqpMjDC8YMgvjWiATVTpSmEWY3YH5bjxjU1t0gBGGGpY9/Dc
ym1dz9UPapvuNEukhLhA2FuyIZPX+8FJGg5P01ftLrdnOs+tsvli+qZF1V2ThlrtQsaq/MSTUaRr
7CoeEnKNenmVJ7yRqzCrvJ+qcKqvkJGp+dpQ2khCLLM8NyFQPk9DH7AUOGHP+ww/FbBSpysAp1Ee
Mqe1ndLYSARM+aaFii52TYC4+hymRXJFZQOvpzYKdHTUBIH1wRb1ejleuqDkTMCrwP3gHZ27ozbJ
UtCHPQjZql9YKvgbjHL+aDt6vRO6rPmoMTnG0Cg4Xo3J+SQD0wmYtnYD88eax+Ub5BBSXn1Dn/Es
NddWqmFi2OW0T8OiemRozzNTpHpNjh0artmqTsYJ5QnAunjPSPYRd55xT0h2UH+wRb21ebrEaOA+
0cyGXvUXiEdsesakAliU7ea7wMrd+9xZWMUxYqVzJmjxvHKdcbxl3fFvK+a0p3mVRDdDHiTd+SIg
csiBMOsHBiKwd9/fQd84v1C/w8Xj0+F2X+I//jy/cARNczwc+MOyWH6Huo3Ew86JOSzCD06grxVt
NAI57yIz1hS3SLcOL4UcoUgNHx96yNx0Y/lo7Dl06viZho/zqSPhZ190k14zNwouw2gszntGpX+3
7uVD0BGnP81JxkQ8dvghIHhI9kxEY1lmGfth8kHpVuOjVK19RcqG+UFlsxxADg8OXI6yl5ELtnGq
jcPLjT0NVu3S5u3DXl4FIsu+j/acnOIdwInkRf4H78ZSOxxfjxobDw2nNWw6R5OPhE3GEBGdOcsA
S6aTrCQnK8uny1yERG54vnsC+lnfNsyktrX22fref55elRl8v9S2HJQsi9zB49lDoYNpgIg3rkUB
Gz3qMhcO2Ow+qTh+7gkn+zqGtnp4/5qvn2GuyamM1oKNTV8d3TTxKiEBeRhU/SiJmaVF5emIvgLl
aOB+sMItQInjL9g0LbZ3LNUS6+DyWf5oxPreZIQ249c1zYwoWkeoQEDB1rbzOAwesd9u2DePtB3S
YG/Higa0I6LoguRMtnbebPu2hNn9EMG9/dwaAfIaDCJzt+9Vad47hkn0xRipK9xK/o1Arwh6TmXY
jWRR0w8w5lJ8n3NpwzBBrLdP6SLeE4YePsHqD5A5USafD33uXc5Rr8OdZfcgJ6c2zq41VK5+5QBe
gRZrVvN+VF4abeIUz/IWXHz+RBAp4QiZIcvvquF8y9iVgA4Oi0hNWiPGHRIZmbDWgzBCtXdl0P+i
rT5MK6uZoZW3A6lylz1SmOqmz0IyWqc5joodcPO+Wld4/z7qGrz1U/CUEYBsQmaQx1UJU5XWUbKi
IBrTxyxzrIsx4+6MfkDThFQi/+DRfuN6rBn0bKnzmK8dUyCw2EczIh8OMJ4J5HciqhKFk1tmi0k7
3fBgi4+WzDeebNAhhDJxgx7W+qPVCpuVMkzeJ/S383w1sqGtIEQUV0hOmqeiDZNdCIZqg2Y1vqjj
EbEWJTUeI+dr6YnpBAGY3vaxkJuYZPOPOB9vfjg2eni3FNtaH/UxjGrQXm5TFFXmGD3I0EsId+5d
GliOM39QZr+xrCBf5d1G8MEE+dgo0HbZEBrS5VoeOPioqqqLspvFOXLNin8twr1PkNz2/XXFeusX
p9CWjDM5Z/yOrfrjZe+KOIwMxR32oYeDqZocxz/PE4fg6dK2eocDOly2nUu04kNYGbgdPb8kDRkU
XEsMRNRPF7yRbHNTTD8LomGW/ICJLVNmnHH1gNap/QxhH0Bv3djVuJuzSn/i77TdLW25bturOKn2
wLuLX2hsGX92Rt/qD5a011Ia6noLdgMuLduR/JSHS1rPizv6NPjW2unqLxENqR29adLhFoYfbvUa
iqMtjXXQIwELU4BQ6P0Apvow4i7qyqtP3v/a3zhF8nk0NGRKbiGOvSe1WfoeKmTkTnmZRJxiGT2t
mIoFH5T1+IeP1/IXTDL+YxYPWxzPJ2vsol7ZDAPx5lN00pmiaLcTitObyc3BUIHIZCMd4BE+QU9T
7cZ0xgEMYJdBKR5pXK9SX4anUQ0TAL6mk90KzhbuWWVz/KYmb0xQE+6Ed920x4coNQSw2GgYA1Cx
oREhWw/9gOgixz0nhW+2QX47xU8KX/M5sUaXWlyo/BbHbXzhTl54nZBZTv6s0Tb+TguB2Dke/OrB
nEvU74mLIGyNoMj5BX45nXeEYQW8GlasPpp5vrTPDw4ZyOOYsrLH08+3MXYfPjBB6wJri0q1RhZs
FhvHwMYKbVkOiGPmHgmfaz7Qm7NutUH6E6vTOGZnZabtL5Hy5Q1Mgzy44ejR2DviI4ruwvDH7Cmf
MC5vysSlT+Hx6but2wD6+uy6ceVu2VGj+re94f9AM//N2/zHO7d5ap/+6/klePrqKXv+n//+/BTl
7X9ddD8iNqTf/2PhKb38qX8gsBzxF2dkqgJP4I1FQsOP/Dsx0HBM7Px4BReLjieXMdW/3PygruiF
SIQG0IU0/Cfe7X9gsCBkUU17OGgYOyBx5xMesWXeY8281CX/fgb5YKzKbMM8fYt8wnlZ1P5YmutJ
tX7pQ1wm5niHtTvythR55U7Ay6ezpH5kjqo+D6HXXqQmHdnVJJt0n0A0QfyWP6eR4v11W3e6wZaM
9ViRuPbU6iC8aIchv5gdgf16LioaI1gAuk8Uihcy82ymRpb3lPtRdB1M/nxroK5dB1qF1WUzgXOl
fHMo/6VTkOZH7MMOXMyE71VV/ZdZ5zdRIuALi9TPTsb2/7F3HsuRI12WfpXfZt2ogRZmY70AEBEM
apHMJLmBpWBCC3doPH1/YFb3kEEao2tmNza7KsvKQgBwuLj3nO/E4ctb/EcD+lMeP2ZNOH7IOeKk
+/er4Vl2vXz+18X3pv3Xtq9+fe/Suvpfb6Iv//3tv/KO/v4166B68y+blwF20z/L+fa57YvuP1/v
+l/+d//w79F4JB/d/nR07yVRmNWv1yN7/Qt/D2zrr7ViQN2A9o+NWMlkW/P3wNZUwtJdlnly0ldn
0brL+BuiZFl/sQlDVcagW01g677/74FNFiZqkxUusUpd+PvWPxnYb7ccFqe2VVCio/JA7kErjJ/w
+nwBr7Vt0eM07Jj1R1uzlq3X1PomW0plZ1VO+WfE/HdNuX+uxy9fQRFoJDkzvr1eTo4QjEKuh5kk
jn0lwnzT6LG+HZBdbTt76HboRvlUDAtuQGJbD5xqwJQSa0FwYjWfduN0O1lNfpoC5wmVXs83KJkB
072aoK7/fNn/qvryumZqamG7vVmrX34ncD1eGT07Sh4v57JX37vn1aScZQW6Skc+iXpMThNDePAr
hTiyLXj/BiiGUMBSedH4oV82ha+upPUt0fMtm63BS8RunCZ7p4N2YB/t1k/OhJr/8zt7u7Vd78yh
DbuKehhdNP4P3jgk+JSaO5nJek5dcs7YCFAgJMczyeeLfiT8KjUU98h7/+AmaVxxNY3AFvY/B3t3
QsxLJPhEV1WGowRAO1YoA2BXScDgiVErvz+/x5Xi8urY/OcmGSI6H5ZDVeKwLICJN2YBz/ETLxUe
JaJQhnuk2ajHa4rmDxklDQ6cvabcGZCTvJCEOftOFK71y1FrTDqj0bDvj2epVRsb5IVDOGvfwNMy
0wVrWWbaXwptMH4mY6U+idQia7ohdPMuK2tNnHx+Mx89OwaIQa0TLdQfV9+rASJTciqspBHBRPzT
eSVlvivbaQEsnNebqtftI8eQ90OfOidbxnWAsA4fLnVWRlK8mtDps9SU9Eoinvd6kakbKeBgfH5r
5rvXhKuXMxanOkRK7H/fzgaeVkwupk1yHOeMkC7Py07o9ldHrqK93XgzGphi6WFyhllpAKhl316G
drOiF5LL4DudiGL3iCrNIvfHNBga8k3ccRY8jLBKrGVjkYy36xuiJBGK2v9IKfvyQzj5sIOhuwlX
0ziY/WLHlqQvlE2gDFTe3YEB2tDTOCsmSVs8Rf5uxJ525Cy7ftCvti7r3a8dS0Jk1goSHIi3d++M
EjsPRfigKowsMPj6CUZSdIh1hPW0JKPsBpXkgCJtjromPnjwCJeYRC30MZjLD+4Xmc8agMj9Jqbh
+Jg8yYnKEt2PlFI/JxsJiTLqncvMlvpZT4Qa6liHqLtIP2anfjfp8QwYYyozuUFu4MvR7NU3pPUR
auA6a4K8TPHkEQRfIsLxk3ZlmcWecrqo7rFz5fvnvqpQad4yt6ss7gfHFruiwFAJrI3EyDS7edBF
sHSqhaMzBpkPzzvAZ4cCYgDX+fln9cGAtzgvsZqDZ1yFfwcDviNmQMCmq4PadrLAK2Vz1vWgBIwq
Tr9O4ORC9HrViuZONqktYVz34JV7qce7z3/Ju7nE5YfQ/UMej1aBjvbbsTdllIQJZsfmQbXOl8S1
0TwliSMjPPHIuvZuLuFSnA7Y8xNLhPj/YF0rRjHoneXUQV4BERKQmzcI647VaN5fhVHE54SMDbkX
K/bbG8KnkphUISs8Farc6WmZ3k7gdsJ/+thwPGsruQShqKYe7so6bZzgb7RVQAyRSzWozHeJSdyz
OlT6kdn+/ZfBmmJ51LmQpKx56G9vKMrEkPQGl1JkAtdhbExl26WuvSkzXGLeQr5TUGBQPqI6fP9x
sKDRmzE1BJUU89ZF79UHmQqJH1nH/9M6xOPNK/1mKqLqfNBGilgdbt6y7knn6Y7NhjRB+F+/mQ8J
nlfZbq9OLhQm+sFAWSy7M0TR5AGFg/Y0ijMAkS6yhus0VbH7YVlJaQwRCO23/RTvbYzSDwOt+rNa
xODbVdI0s0tzdvFXZ8sanW66VTPQAbFTVOaxPRPbY7PpEHikng2g+A+iJ3l6H5txcpG0ZdzS0tbN
dtckMj/FR5sZGzlr1Ve+vw4jnAWQi8AI1y0I6bCsC9q05KQ72GROG0PGN1nk0aFuCQqvwKUkxKJg
SEZF6M51djv1S3PVtIP6Xbizya5EKyRFdU8SVA8UzrvtFosxhL9yXjZ49WkJD+qEI2oyO/HVY7Ms
N6QR0R3W6nTYUkcnbtOWwNXRC0TCOjH7RvkZpZP1lR07vni2UnSOm6W9zvvWqgPhpA4RF6p5s2QE
YJA8CUGoZZ8BLX8qCxp9UK58N1UF6grp3pvScxaczTG+DcOYiO52IoIxph51cTiOkfpzNIT+aGKo
Kq6FnqxEgbmdEITAdCSbtppQkZTRUhOwAwufOd2WKgFHNKwwVWuWRsoJRn2x0ZpE1H7VjMmFUzn6
vQRlQYwVWX6zX5OLToGsMrBzzPOIMZKobKK89DUeeSHt1fHrInYp2g2N4oSpladyY2b0OKCpO/39
SCy1FyRTojQokFLzsR1x3BHmqM5AH9pmsDaAS+RTqeKKDEh7aDm+TBARksGpYYPBsyIyliDhJFgS
0Vw2QPV5EjqpCQEz+aiSZL+YRAYbXTdusw6gFT18Jy4wjBsIREglTsmfYrf6layAYXWZEH0Z2o3X
A+/HEsg/m2r1zWuaZQylJ5XHAtwZZLopBgJgVD3tQc+BeUbKNcoqV82mb7IZTS+oXQx4yK/U8ZFk
CEYRQcvTd4dUxMYnLklcJ1Y722siZOPC93LxMW9NUyyXc0LbfqN29ATCjBxBENM2wQ0i6knJGQiD
6UN7jqMTmwAxe9tnI9EfjSWIZgAxoNFR9+J0kw8dSp0oIrdl0yfpeJGORf4bOJKIA0Mbim+FbY3X
9qL2JMZjIHeJXcrjSx19WB7MjOtxG+OLRaICAuuqKXXjXqWy32+woDf7pDSA0cUt6qSSsvSw9ai4
ZuHYOfaPsRqqS5emW+H3TaVZPlk+DNwYGVKL+b5KfzlDry2+RzQxTjzezx2p7VR2VLcAveoWRGgT
oak0WAbp+O77eIFr6M4kbWzSzMXsQ86KSpoBWLig6xp4D8s8ar9nIsNVfN0DbMIOKpEXLs4i642V
GzYiWktTzrB9aFVILE1chlMFFBg2aWoRKz5UfPEJBP9z2yLV0R/6qm9DxbSnIujKAgAAIZJKF8Im
VgEDWMoYbyqlsEa/7Zr5R2ZYeHKkItLrTlnTtDoEQZ2ftiXBJLZb2w86pkZo73khq7CCubhxCiFM
AoCRkPRaz4+N6GB8qYicuSlHjhG7obHjJBib8qTB1XG7ftvmzp4rYQfMUsOjYjbet3bhg/K1GFCG
38/EG+Dd9oYKWGLpPXu0MRcOiup4hgvXiv3EnXXCbRKByXEcdQoIbRzXd2nXD2vQW10rDFe9Pad+
bc1UCFSIz7Mt7Zu2GpkZ7KnKcQa2SX1PlGCOEkdVrV9Wt3RPHefiejcOrdXtIz7vUIPubmGeHzgx
ULsjNikDmHVrV2kF7barJrzWQ1bpBFuTLxKM46QO+6QV0VVuplCoCYrHcWE5iUruprVO1VoyZrsE
fxcpyUVsfNPp635pZlLKdtas90/0yUWxJ31a5BsN3DIpuLVuE8JVWnJT6ho5UIiIxUU3S2iS1dLm
z4mTeBd8lc0TATX1TxuM1AgQpEao12j0ihDwlcMZ0gBlPqM6kFyprijyjUq/QYeZEVu/gM/JLEiV
Rn/qc5kgpWq95irrhIHMp1pVbZqiqRdaj3WT+JKyzbeDbbUG7iBzcn/zOsfqduxyCzwVeJ8O9L5J
aHxLGu2vDKUzwA7GTQiqxLlvFaV4gvarLmGiaDBlpmLs1dOaShjZa93a1evKbHzgHJhHrCaLdbVU
EjBM1ThlfRINKdiZFABWgbvTIIGLhtB03uTuWBKdFlk/B9fDkRvNfAw+7QmYD2mjDy5m54lTejmU
CETdspYQfzMF5RY+DmUvhhor3CgmguqEVkPITBoF+WiULdV5Zo+tuqFUBpZBOASG+YOzJIvfikpR
drpZ51ciJ2QrFIAbFJoJUXQ/U4Npg6kSdUYmiVF8YwHrmIVHq9k0lEOwujfR8oNwpzbZMELnu7JX
BU+jJDbLn7WhibeLXZNLBvTfxCLcFZ7kT8EZ+0OZC5SUHam1+CecdE9Cl42mp8ydH64T5Qbrwdhg
jjZHpngtkaTT8m71c7RsugzaYr0F6iPyqzBpZYYpYO7cT5MIDR5saj7KmLaf37X18mDYS8P3ZILt
REHmGL/LISpJxkoarMMYx5lae6WoHnEeghvPi9r9qXlxkpzjyW6eBq0X0MTj2bw1oXcWPjkmGYAI
FQukHg3aT0c46rMNXiV0VDZTCMyG6Hc8gAT1cx5VvrXlUl9LVedd4PNtrHAs8+g8dXvjl7GM3aYA
ivlUAha5ihIUPSS/GPK6oGh+AeItkyx7xaNjK9O1mypoyS1SrehSgabZMMHkW7rULDLEpm/pw9X7
tM5033Nq9EnCqIiJAUXdP9dNujxaVmJ+UWpzPNMdFJ7US1uZbCqnbx/HlqSyQCRlH5YRej3A7JVJ
7vxijd/GRePUyYNTL2p6bHOgZW4PCqJZvk+912pE5Cz5FwSnOvOqznKD3qGYSSQqOnEuLAeiiBVR
ufAEMmtdrMjGriKYHc8Ie15CgQn5DdWcuCbZOPCo6p46VOiu/03AAjz/jnqUR36pGQ2cx0FAae2y
QbtbanKwQlHOyzf4Z8Ca2smaLzOibmxfQiOK4Rs12BOybvLk7WSOVe0PUe18EWPDzAyzwcZl7CQW
kY+tFrfeNqsi0ouoj0Xfe92Qv9qxzb/QslEb1Lm93vhqVrf3pIVR5IlaaT0waJ0vCeC1U9Y5uJeA
cSYlJKQUZxpbQ+GFpprajg+iPhWhM7oE3qg60V/bKGuaaJOBJQTRnWAWOVWJlt2LVp1SIp4VGB16
oesPQFZYEO0SBk8ggEo4rCh6cg5pwlhdY7n+g2JBA2lDJe9+k3pl9kO4U4sUU87QjBC74l1OS5Ge
mbM6YfMvCu9WRQTrAfDQa+IgVau96yL+IkSEZLzXgMIAOhhA4LRmVj7OtaXfrlKGX02pzl80p5tR
rJNtOsHcSnO2Yg2uQw4iavQI5w1KMgtBIXyjUPT4JPXG6qZNa+T3hVNCgyH5zrgSSWvi3UdgA7dy
JF81dId4vE8rG/zElMzs2bqsF/w4NgIiqC1PuZZwRVcigF7thzpmSiLVO/9l5iqbP8KfmptZi3Ro
wjBaTxvZzKSH94OLvsKwUm83Odm6ZSvp/hLKaLrkRHrNcp0RxFqwO3CaX/DG0OjXmh6liKLaBcZL
PGh7N7btE7su2h3acx2K1VzlwaDN9klNOYI30/fDNYGj7NRB2ZI0h7jezENVb+crxR6HISBDwFNu
MK/hJY6WZCS9fVi0Z2KC6bEkisRQBN8SVFgsqKBP5ZqrkJqY8UNrrJPxpM7HadOSADFt7KKg7eD0
qLGldGYjUAd1hVUxmT4TvOvgJOg10hWzfKlCF8SEsqlLLbW39tAnThhXEf0KojVnGXR6XjGWZFTD
f8gL4oKjnGOyZzAzB5XU4MIj1XYusCHkxtYZpol5wE4R4jvqNAeKJqeckvNajlNmVb0h+3gm/Rtd
iREsbk8zg0yF2QxH2oEXjjETrhl7kmU0RwKfG6z37ND5r4k0tsaIapoxPBP0Ddk0LmGCsDNeA+An
ucgTIEHYAxJpRKlvDVhX/MEepi+ZW47npDTnho8KO9/nGg5Of+DQvBfVwICLisa87YdpPPXoj3wb
NBX2T8+nCcu8E9NTpJMyq1PiAoQk2A/SSGj0bWuJTnKYY6neNIo53URES0VozHPnC2IWhYCqmogt
Cl/9Em002iqAqNAf24HCvgDARzZMt+ZcMbMBa9au43qxnjutY4svouQlfKj87Rld+xOWhTtdZu3S
PELC7tewQ5KzdtwmzoRa1E1507el8dDDp3MC10yQlrnoqKoglR4wnYSAoiKMIdbkm4Q1NwkriGAi
jNpm+dZ20pzOdDnRl2qzybjUisoqApLwmIkLRxEni5w52U0Me5tgC8eMNi17XjIuU1KhR1fqeeBN
Szb5yjTLr8qse0PIy9euoBQRngn4ZwiLvs2AvKmtdUrrzzZBBw4JN155ybnXwv0Jk9pG187/Lmdv
otXVl9xKbMK0uyn/KQrNu5iyqjuH6k18sxDSXgJKnMUjEvzpZowj5TlzBTDBWbGi/NQYcpJIx3LA
k1Czc71Y4nVOGaNs1DbskzyY2fioCFkVjbvThdM+ek5VtCf4A9J9Z7TTLxLujHmHsaIHSO4qaRyi
BaG84BlW/MPsDZUXVuNosNkdGcEkXKjDQ6GN+QarCA9UYIPk2Lx6is28I2OV3wTHixXRU0OKiAoB
0lA6TxJo7TUbZjP/vvAVW+Gs9OV5ocQ87SQZ0kuEhubvTM7mc5vq8gxVnDOcsHnjNDehcv2qL451
D22B+cImvzTCH1VlV+idFw8GY1u0QSWqhJTgtMZHAoz9t8jbDJy3003xI55Uk1K0TuxMOLRSPaVO
YbkQ2uIFw4dWsnWcMMjsazHlJsdH+J/bISNENaihxhQ7VlaQ3h1acXhAa5QKIaBSOZuwNnBXgCOY
e9KBMzMhnenCFq752elJJkIL+85lbuTL09R13XmbzsqTmErliQw46oDmVOus6rNXGZhihMGugJWz
C5SxkeI0z/o53nJibL7Lqouc9fuf9aDpakBZRF/G7qWpVdipiD+cN4M7go6hF6D+6ibXLP3OW4/M
tZFEt0RM1XFQaIXT+7nUsnurG82Hlo942uNfNZ/ndFxuBVqJmJBME6q/bFfIWJ1pVoeANHKpxQhO
IH5BieaMlBBOkXVeu/cI7kpvl5omMh6jBprGaaJv89XxsnLHTFwN+9EY3HMP1CBPfEiSvSGx9wam
mRAN3JHZ8sOxM1oYAPTaag/N1SIBm0jc0zav+obZtyautqoLAkZENKlg4zu0JVtnpPzmt1lGc6fw
7DLosdGUoSRC9pJGGOQ64lxBY4tuab9GTiuvRGpQqFbzhtTiubArc1sKqjVBVeryVzqz0fQXNnvQ
pCe1vymXWElCO87zB7o/nEzTsfOMveRjZo2pIXNs1L7JxWmSYX9kMys5X/pWq1mC3WFJwCN/6nZX
Y1ZbP1KNlo3fdLPCYlj12TcdIqFHU94kJsEuI8w7cYydgyEJp26nUfT7TQfNPV/Y2rdg+NPyB0vc
dN5qpZ2Ea3kyYcMxWgnjPouskO6XRXKZRfK22dXYRZiWItIZIQxdC4m9i+KE7opTaikZUcDGTLpo
z4EyEK1pL+cKuRYGqHxqCn4+NG0HawpqXuFPg6fldxP3Vm3HXlmBLA7ZiATBcTgyiDbCwD8kIxhu
ffjB+tsTmuzoycVEUrO1h6PoVPusBgHr01CosRrF66DMbPjTRZ1ND/8G7FJTq07h5VJRvEbqu9yO
btxd/lsV5RgDy5GWbwFXP1RZtE9kQY1k+3lt/l3BHJ+3Zhi00V9k54fZDraQbbSMayBkDo97pMZy
rihGT2Knk1+KUonuosxujzQ3DswMLw1t0CamRZYahHDYH2/r5aYoYaGVwJE9s8MB66rz6I9ZIXGb
EvGDJD3aazrUvoKycJhWk76VLWzNz2/9XTeHW6dzuXJdTFoG9kFHS7HctjZiGInL1Ounqeg16tSG
dVlYU3X1+aXe9VnWS61oH4jENKMPG0d6L4nAI66HBr7hnhECWvsi6ZsjjbIPr7JyJdB008s5pNW0
FlwJ4bDJN2Jt2RRdrdxVdS6PKDzeX4U9qMdRArrCqr1YH+urXofsvazC70N89DCkmDQjaI1WmeX/
uGsEbov3ouG7NpG8HTr+qwR96Jh0dYDWXjsR643UMWLfcg2W/vz1fPARsFsxYE+tJH9u7e0tzXlE
wUOs7WvVjk+XBZeNEhfZmeaUlFWXztv0+ACP9PHf9Yxo3BjUqRHqrq0386CbTLp30misAxS6Ob/1
A3vzEUjbTlrVDxFpc9jSaSX53imO9MgOJMsvXx8PFeEMeXO8xsNvXlWitaLI12dAQCdYphhJ66Kr
2u3xOuTrYcw5USadEpmNb0E2sj+radCogSCCOVyUuDnyKF7igw6bWCDiNT5Di6yjwyaWBWWr5owh
AtXJm9u8nYpQH6ipjdPy3A/jcI6xAiAXhlLIv92wH0xZnHgmRpk8WQ9wQ9psCdT67U1JczYTjEyX
JyqoH5D0e2TCfDf8YTy+fFyorOm+r9q418NfA5QbuV1fQ8Gcpi9wyqB+GGp+8vmI/Ogqq6QclcGL
N+dgcBD51jZ2U5IMV+ruRVU7D1OmNDf/BxdxtPUuEG3pzsEEOPR8WORbc4AxcvMET3xxDeTXPTbc
3s2zPDEX3RLchDW74nCg98YkhxLiIc3R3rw0xoF6KzPMOVtsxW/pBPiaJyHZtWZyAzQVlnjb54Cg
rEwn9SerTkpLT89cBKr3tTW43z9/CAcOw1XFYiPFsfCmQ+pX9UOkhw7KFeZUVgdNaf1W01g89o24
tcelPjOg3Z0WLeGoi9VTBXFIj70AnwWY1unHSzvGa12bE1VT4py+ff673k0PLz8LyQVKKQQ/6oHO
RXr9bFJqr4Oy0cptXKcUtQboil5p56eLGPD9VQBgZu/X59f94G2t8ZPMDJZBmdNd//zV9M4BBNGw
xqAAzkzJP3LZO0aUXEeCCo9Mu++3AYwIDJio9yx8fjTQ3l6L4u6gLCKlzZqX9FYbIIplMRubsqCJ
3EHZC4Y4hWqM7erS8rAZF95yLKvjRW//Zu7hRyDrgaaGjHDdDb39EYU3s9Pu6AoMpg4HXc/1TYHU
x3dUvP0Fr32vzZN3Skln+t4onf5keNNv2dkakh8qRkJXkqvcbatNIoRzjf4UTDS8A/sumSlh4TtR
tHDUxkojfMP0toSRyzqwhXpMjPrBgCFlApSD66qIRg5fHLVUQgu1Hi2HZvbPFnDnWxxQ5cbq8EEs
TqTgdUD4MBmcbT4fMutrOniClgMrZF1KGDWH+hycW12jUkwJSq78Y3QjdYehTr9FuKPeitk79ml8
MDmCGsO9jBOWr+RFLvlqiFY0XmGM62VQICa8RdfWX82VaRy5qw8+BGgVOnAOC78G8M+34wJNR5pp
sLWDihd7B/NWMGPF6RXQfO3I9vAAufQyB+Eiwj2EcgXm5CH9ccLlzgyDVUh2WhJohFJzBpmxL8Np
gIsH6LQbVY2Cvsq3kurNDs7aVy2NztmqRGf6II5MPu+fsKMx5bA7eNl5HeJ9GuIz834oSRJQtGxn
tgi7IJjHR5bS9+MGlQ7CFTaRTAMIhN4+YU+PwT7wDQVxgQWuwgkUQrwcTyoku5d1RdHk83H6/o1y
PczTTDQGIvQXtNyrcWMqOVRNneuZepVuW4za8LS1aHUBHuMjfXgpEqpY73C5Ipt7e2sp5dBCTE0R
OH0v99aqSFpyEIOgiLMj4/SDd7WK0pDWr7JI5HFvL+XldLOcghEzFBhGSXUxdwlc4iNX+fBdQXBh
mCKrou359iqkJ6j5NHJDEc1FXpMlzypqQUE3mbTm7Hw4sgH68AG+ut7656/elTMJAJ9ScFeyX+6E
7Q4+yvJsm0zlMdnuR5cyWOtYaA1wePbBXkt6bTRCAWIYNtL1TbxyQdsV8gxoxbHE9Y8uxUJnce7E
y6MdEndifWwmbaCZlTWduSf6IPKNqdQua7VTws8H+wF1Z51T0MNzrCBmi5ISBr23TxC4Pl3jDj1B
penaD2HXKGPhh143ECqzbV1LO+hLs7/P9YUWdytnfItZc00aZRRkViNKvxKRG3aIzemLdI0IcVZo
Rz7J94N3/ZEMKg0Rm2cdso3Vjn1j0zPJ2lMOh0kDux5TXj4y0bx/7EAacD/guGJTTcjd20dBwR6x
NoBdoDNNuUuistgLYS+hSTrnkUu9O0q6q9eY/S7r8HpuPRhMddqT3JyPBb3ZpcpD2inO18ml9TiT
41D5aoETMxjc+dgu9oNbNOnPsS5Cb0VjeXBdnPXLbLKZDoZ5tCO/iuOW2r7WnUx6fuagCbrl5ben
DPXlUh/M4QyrZr1r7IgEjjxWKUvVVf1LpanyRRPjcuQ1v/91K7aQfZa6emS1w6cSe93UqB2CA6m7
/Z2ixvVFr1JCSEiCOTJRvd8GrXA+xhOaf16Ac/CupyWlJViT2BI5ckCqZ5AO0bU3LLryUtdz1x9o
X0/hqJrHvrj3YxnLLT4DS2OWBJNxsGPPILiVokGhXAuzvXdHY7515UI0+Ocf9noDb3db7O7+WG4Z
ae+M9I0FSN3NJ7Tv1FtPl4kwdKOn7InQDDA5wjXaiAOg5z1BeLbvkZl+5GV+cJ/UZdgumw54XojB
b78mYiegZ+OrDdhLexuv7rNNnkzx3ee3+cGQYTtJDWg9iKxE7LdXYaKUiBK6jLq3Mdx283CDIaJ8
sArWm8+v9NH9eLhRNIw8rNT2wUQ5ixhukTKg91BJNo2acvjhqF7z5fOrfHDORDCObwHZPvUe/RCr
3hek0/QONyRRuRcIXgg9d0B0hWnuxRu7LeYQHntCzQKW9mSPPzurhQCEumlLRQbZYDZ36C26LPz8
h300nhhR6wEMgCSHh7cPOtdGehQ07wIxCeu8RTEVVDkdjaWdaK3xRXMUt6NqS2qdgHskxJHrv3v8
PBIGDLOy7cDJO5wbmBxl1INW8rNsyO8TxcsvwNIezc/84DLA/1bj4urdYMN5cJvKWLQsyKSZoGKY
kWInyQ4HOBq9qqCqTyCiS3CLi0hGQ562KZPlu6klwy5HibdR0r7bkM7s3Cf0X/48gH/kO/1/Mw6d
gf5qLL4zUl+n3c/vqaz+tW9Xy2n72nP68lf/Np3SmfyLLQKTK8QB0krWueA/TaeGSgI6/UI4hpgL
OPj+l+lU0Y2/mB+JU+dwAQGEjut/uU6JmXhxYb84EnRoevr/heuUKZ86uOXg2marhS3wYAKxkRA0
NE6WS2uqlQ2SY1+VqCuqKQWsryAke/WQrv9M9a/NnIf1W663loXo2gDSYd90WC2VZknQlwd0l6yC
wlch6mz0dFUuDfblMupPKuWbbR112U6JrsvyQYkFQlihz7vPf8gBFZUdDhYsdhyrJ+fFQHKw6aiX
0u5I56kvGyMheJrsrahKic4rp+RMtN9bqn47I02I3jTX9pW0fsfteFcBdg1NJPGXldPe9FADd6Ux
fsFCRNBDaXKiN6OTLlNrql6lCNfy+GbowLB08ZDul0fdbha/Ssf6CNyKcjNzwKullc0hR0M6YXSF
HGqvL/WqV4cO9NpJaU1CvyD0CJ0vEEccEsbPtS2atltTP+3VE7M4NfN93G1ld1K0N9AR5bXX7EGL
OeaJpQT2c31K414S7th8b93Nom/gHKIM5X5JFvPbi/pirs+zdOtWKER9lPGob2IzpIW5RwJpOPgk
bmli4jAifcautvova80I26IrWi7HlS99knzTnoqZVisJYqfafGECFhJ73A/zlVd9tZXSN+qflXaK
YKl39s60sRChndSkSNGrIRh9CD11p5W73t0ZclsmIaTkxUGVhqp1uwqMU1KFCdcICI9qbvtrGW9J
0ilumnvn0Xj0En8mcOyanCO1DeJsW7bf2Fh5WQhfUyOu7nzY2rsf8cbDEu342rf6Rvnmub7qBaq9
ncptpGAg+AkkeNDDOrlAXdH9xLbIwWMww/IMmPaTUE/QgK8YdssnpXbG1EhW20V24exJ8Loj+Qc1
b/TcOluEXex76rP4B2/Numu5q+xkdgIOMM4Xw7d30Y4T8S4TfnKRflviMJpPFkFj1veuxq/b6MI7
78+iy9nxrS/1WbctzqcHT/PNC6QfMAawH8Q/FrISA1DtW2uPoMAkZ9nPk2BqLloUt9POuCYvEQWY
Rzvbz6+8x2KnnC+P5Y/qwrV2wMGzKYi3UaDvxt/0yaOb4hyDwrm3RyxLVdcnVvNp3rvb6WscyCAK
7A33uIcNiaSg2OQZVEMS1IPmd0aHw89+kzqWqXtUwNYp0ZXb+mxEH7f4iNguCPfigT5WOytI4UaG
uHwJqgryX/m+fpiznXdLX33nXQybce89D5fFpXdTpr4yB8Xl8p3PFvccIXGDb+GcvtY21U11YyL/
IdvM9FOOCaZvjAG9IAAmL7PJ/18G/8e61fufr3kOf3Ma/uBE0FLV1VuUyPoX/qx9uvsXsyuROBiK
1z75Sn7/s/TpGmsiTRUqPhyc127sf618lvfXimdgM0dlnbP/iiX4T9yC8xd8Scg8NNk4q7Bw/pOF
72BPy5GdVRlYjrcy61a21MHecdEbvVvLpGFF4+bMWdqHJrbbnYJy9LxbZu801crqbD027egpOEw2
M3Ojg8+iQUvkeGiEov60quLs/tUj/GCNfFuuevlhLp0mfhhVFopjBz/MiTIlGwtTDSnCibMKAhZf
SDvyQ9ltBhb08n90iFgvyMbeobZIdA97gZWL8bpeZaqjTGlb6qh3QL2q0pWn0lC6r5/f1tvDLfUp
1eLgQP3Ionz5vmdsIpqIXapUYWr06vkULUZHwEWq8gEb+j0B3/E9OVz6dTOPybFdB7ulV4vjem2q
f2xx6A2ttKfDrnHkGlT+nCneGIudP5FKV5y2s0OHY4Bk5cvCYBnv7BHXUVb6SutC51uSXt+Vpmpf
ssW2rzrigx4/fyAHS/afX0XdiK4DTTIKDOuvfrVkOw0kPyOKo5C0NWULQNQ5wfHQdn6lrNmM3pLc
ZtN4hbqjPWtmJ/cTTK8ntj2o3/KKoEXK0jfI8VBMSsNBiHXk5607oP+9o/j759H+NBD+wB44pA+4
i4OFDPpvOMWeu+1yzwjVzJTfp7qfTpw513BSKHXq25T2dxqnu8CTFji2ya7PgJZ1R7Y4h58F73Bt
mUAWwq1KkeTgadkLLO1kVfpbSGYRRCPy3zQycTdOoyoPieXN/6yz8fIA6A0xCQGB08nMOPgucBcU
WNMhOXqiLrYobSBz5bVU76ScYZlWKTutahx/C16Bj5qsu5wbK9/gAW1OlShRMLhNxwoY63784KUw
lNcqEecC5DgHv2lqEfbqhU04umM7N7KLpg2ejCE042ii+UAIlyNL78ijf3v+5EFo6pooRtglB5UV
8vl2oOp9Y/QQ9LNN7UTxzjXaYbdAZzjyvD+4irnOexxp6ALSeXh7lQqZkZciZ9lMOdEunHIzOyh6
o7z9fFy/e4L4nMGY0TFHCgHtZf3zV19dlTJNEHdnhznk7guCk819heACgWXfRbulT+0dzET7+vOr
2m9LFeszpEMGW4h1i9MPrbK3l+3MyrPoC5hhXS5KdAJJU/ltalNSbetZJNty1HB6zEZhkdujyFlu
iFnE3iM5FBEO7BJUFCqsjcMqOOjuckVQA6gNdMSr2dgCPq+PuGzNubmVmGoFO/plus0yKz5fi1T/
wd6Z7catpFv6VRp9zw3OA9DdQJM5KCVZgy3Jsm4IjxyDUwTHp++PdnUfZ8pHWT7XDRRQu7DLZpIM
xvD/a33rNh9z476lmeNsG0XXPoSwLq+TxTKmKO+duQzxRawg/bie9j03s5d6btY3PEbHCeH/TVtV
Wc0OXMWA83QysS4kgSQQ0k0N9ZQ2k3uja2KsdkNq1peME9j1kxeMMipsgD1RkRX1GJq9V36QWDn1
0DfaxNxUY98MBAURGXo/4XC7aHApsLM3SFUGUT+UL8pxUKgH1lw+TYGZxaQ1adrAXj01EMfrCnuI
pY3eFyzCXbcBVMrBo28PsgniD2MWt0+lnSOoFF0lfxU//lOE0p9GEtORhQyQ3QqT0/ErJcZ6oYFr
st81hbapyVncA0Nwt26LntVayuEmLUnqensgrR/40QSwjiPKBbBB+bs4xR5fdCSNobcS7Fdkm7uc
0ESwbaum2ZgwBM+sAH+4P/YEXIzz+toiPxmyUiYFW6eAS/FVgCBH6BKnaRE1VmNfMs5nEhy1Mnr7
/v50UQMMF6UBMsvQEB3fX5kkQzwtKPKMOlDvoNFjJ/MIbTdi3FUe+xNXdfrfP1O6TMBMKU2Ak7BO
JlUCwFMNZxw3mmX2biXfRU3mVzurTbyLt2/v1SpGgZ2+MdW6tQzORuj49mRuwyUiO24j3UlsWLW6
g15lGYkrwfLOEGI6c70TedrPeYcaz8/oNpt9tXMyXkrPaese2/xmrXfsAuEHP/xlLL9k6ZI99MT/
PANN6Me9XncG7v8OGa+WyuKjE6TMv3rhcKhfGr/eu6uKfsNHpt+1CRZ+ArzlfJAV/uQz39Ufhjg5
SZCsHRQSLMDrQvHbDB1jeR01VSMYJ7niuu9XQ30T65HbyOm/cCk2pfhNDHqOSHqPL4UMVOLnw3Jk
pPiVRpwUh1zTgMUzNZ95E38Y2HQC1s92VS8i1zq+1Jya0s+H3NvgsY6vcd3IcGHj2oS+zNxwVGg2
qR/+XS/65+uHMwR4C0o24XOnzfw6CDJYCNRHeq+o6HUAkO4wdWFXnMz93w5tjhEIXqnEw/9GMnx8
g+m0eCVsBRf/DvlAORlt23bpO2jYaKOMQpVnwCXrMDieCSm+ozNEh/0T6H4ysuPUKsizRtlFYoKz
k9qsrgOW2TMj5PUHa8GuR+tF7xz9xWnBss2QuKPWdDaZOwcYxrJ+T654f2O5AVIoYpzPXI+/8vV9
MT24zIG8L8icJ2OyLIKAw1hFoIs7aACcs6kiz9awBwRYeEArPBV4Q+hop82lnNqFJPJR4TqOpQHo
2/ebHHO/T5y9hC4Gndp1xQMEkbzCvGPFRTSi6o9q8gOHcGiVdREsanlg695WYTw35dcsrud9mlnj
Dymy+jbBLWzuWgIvx7C00rHfEXjct7AUCPvbekWb3WD36V6mXGfvQuwopL+mo3xWObL81OZg9EJb
T0jRyPWu/57WK+ULUzXO2dEyxy9xzR4sCnC0Ks7VeXvFSU3/anewYyNevXiUfd8+FrztH0Uq4xuQ
VJilhmGJKZ51Sl8p0FolSFP0RMrHZNh56OhT/cWpbRVfBl7prA8xnu8cLSOYxcZ+GO9kkWGzm0Xa
3dhaNxHJoPUerrGCIPRQU5l3ZfXYZcJgSqbvpmoxbaaJKz67jWrFdsLb+8CJYfiIr2ZOcFuPRnLd
lxaI32Cepy/x0LngJhoC60O69ZiTiGRRH4GMVM1OLRaHOSxEghyWrJXwQlNcLPts8hz2T5OlrJAf
xYREoJD4usxSe48DOKdG2cYr7GOFnoT46Vwwuvh1YRAHA9xTvHM/XHMYua8iS/pdl43J+3Iu4yYy
MQvfIuRvnti/KQXtMSNjOxuWyifCpKUAh1+CguBYaFYSZjW4FUq5YD0A60ilhYOaIPaRWKF714ST
xP2hd331WNa4WiJwIhX5uu1cXSoT815YLD4RLCC3gn1LN/CKon5FGC+K8TlqggCbUZBJKuYZTuUr
3uBkUGGeRxJ68I0Bm0g0j6Jlp/g/wgTMCHmKrf6m9/GqYovvvIdcr7Rmk62JdO/gV9UHzanSb2Zt
BsU+pwl5WNQI/Yf0qeqQWRX+tsHSk/vBXcwHLqSX0SS7+mmcquU94zrDv5k2w/cW1n6/L+qJX2sK
FrmQeLT21u2ys0L218cBdhFr55a6vevj1D2eLKH2GCWERnPTQt3et/CfN6zD5rve1cYtew+q4Po4
brx47KhPnNPynIj21mUBqeNqIVkTqznfnnQUyZRpW1PU5qapMOPT9VjaTVeufvUZD4ZQTrPr7SZh
l6JVm4boy9vArr1bkxe+8Z1+vCaHeT6z3Xy97K+OGs62VBtWtPw63/+27CtN+CPMa3fT+hwxcKYV
d5oPqaUFwX7/9lL1qvjH/a9tbG5+tbV4p1uMoKitHouhhbfQHQ9TPcwbEhmr61U9djUTlvAZ0mSF
QRwjuNFhQOYUUkczTAc+Z8LtPGiZVwNq6t3bP+z1sECegKCXMzDOnlcSnKwEcGHkZBnoXa2u9X6k
T4HoVdvVfsP0WFScxbLYiDJMpxFugvHMTvikP7cODDBndJcQFq8UstPlbskbPXNSEu1FPCQ3TcbU
T1WwOVTAlPAluP1uIQAudLXCu/My5R3KBXfvGhsoXwj8Ec9vPw9EbKerIfVjwLw0Si1jFVufbJgx
aE+Yqq2EvcTQX9ppuTi7wuWUGLZWDLAHG3dm7ju0ijcJHJ8iMhsGEhZ1HWsmo/kbEOZ12lgq7zAV
MBAiUdIkD62FvDvyL9hpRrFTdM2BEzSzXkWsx2XS+HQNOlwFTdQklvNU9Lp+YboFnNbKaMlfEtLo
Lsw8TfAXxnVZhz2CW1LRTKbLaJwd92PqJBUb6Hk2sMAXphXzWfXZDTSEFG26SV5DKPyCJhRVNPdr
U01MN0q043SwXGJxoCJ042NttxZuYI1kqaixx+Rg8B6ercbCbGqN0Ks2XUu+Gv9n2EBf26Smnyrm
XicMaZ5KVrhM8w2sJt5EX9XeWZln3jpWIx/dZVzUzlis9rZnBrYiko+NZGfnM9aVbHK7B+lRWdj2
Jhq/i9E3NbJAHP0duBa3uoPWCYZsmjzLiOpUL5/aPrGgboFh3CMVo/6VNlISa4yv1grrTAGJmuaV
zWH1rbqbauV8y2u/0vaskKX4LoZZVw/Zwvh8XILUMS/auaZxBPYV3KkFcKa/ZAmXhwXywc3qLxmu
yS4K7KiwwMlv5nKq7UM+qrbbz6kqSGbA2G3co5nqd8S2WC1IRV+PiVjxO/BifdNiki1lersCk1wM
nvn4oCcT3mI3pf/A20xWpEvfafhls8ZoMUWTtLLrLF1+TeN4JONwTr7CxLEzSCeZ84XtL0EPxDLO
Ji1jrXlGrsmSWWFv/8TxsqeWlXdxHqUgNOKDP48ZTD05DpTu4KjsweVndGoLqdnbsU3Vg5TuughM
c7lXc+1L8swFaXzt6MEn7cpp12QwUqLas9aevYyLYqu0qdd3S8UwpedbNCSKoRy8zefMNyMirsUM
HkHR0q5MJWHczVIPCWNP/LDuMjFvFr4+Y9dBJX5UkIDFNh5Hh42eNjTfCUer0wtiSHoClFBlEivv
FmUJubfD+tiWqXOdk3NLSz9LfBPX8Hodb9bkRTXZaR869Yxyxbalu29iBRxOLRg2NwzCqbkmaU0H
ClwxAGmLaF+I3va8sAqE9DbdgjLwosZ3+JyQI3+hiYAU2iwOJn3jGQABF1K1P/WqnzUoWfFq3i/o
LWxmCQoiVBOIm/X8qmHunfW5ZUhV08uoUVfcWFM5PS/aAg40CRhpJEfb9b7tpnWPk/jPWq1NWYgr
Oqg2qDfWpLVG6o89NCXQcQyqy2mx8++OJ7X7RMIaCZsyG74ANO70aPRK/VPRBtoDJh0AUewvtXuh
rNEKM6o2H/jUY7UZ3aH8VOS++zyYQf/gGHnxY4QL8a5LGgA4mmyAIQmCeB7NoEm+lIp8wxAiIqrT
vFA2DM8uNWm2a34vtsCf6nJbtgZKIApy7RxxxCY63XcneEJxPHtOOBKZE4Rr32lr2nikSeNagXtW
Xxq3JdtruErgLMQeVrP1QppP4UVl0c6X/jDCXOsd3MiHNaOy2vaQbWhMIaT+CrEmGcmvVMV05cFg
GHYLZ8y7eGrH50lUro0Kq/Ifiz4BsNC2hrUxy4E+dJsuyTtjIGU0NIixmCPiufxy04zSxLBcCK+9
BDRuORcsLEi7xnoEm4LgXs8OTe+1GlA6kd2IqmtJhFOrl9zykaptOzdZxKYyiFJqmrp+AhWKnDAL
8PhvTXOQ3yxNYz7zk1y7xXpS0O1vq36IFA8WZ3WXg2rQpkJ/GpVG79/iq+z2wUK9M8pMO33SY0Ip
WFLwlEf1RNRcnel1iy6zoJuV+Cg4bz1bVe6G5Ppp3i9BQPLl3BJQPta99pE33bW0CSzY2206suF2
khLEJ9L3bEV/GMEz9G8VgtbLYar7OUWCEghoug2K3n0c4oo1K+nr8ltmLDqQEc0rPio9ae9b/JHp
BiNNdd3OGdoEyFa2Az3TnuII3luabXRbad12tCpiXjq/nr4krlkPockO+jkmHupLl2rxcJHWFauo
Gqyi2vAy++sJQBUtJ3ydeog7d/YI2SIi1OtA/Phq3af1RNU9iw4R50VaWW4CPQZE1YbAkJGEEwLg
KAgLegm/Cob/v/f+39FE/7ZbeiVB+/C5/5b9t//dff5y3IH/+cd+teAJL6CSgJCYCANan+Zqb/rV
grfsfwinQ4GFbWdts6//5l+JB5b5D6IzvC14aEzS8tYwx3+14A33n5UVS/udjr6OIPRvOvDAN473
dqt4jeoe6gCfvd1qVDre8Scz3EzO6xp9YKPW9mB9xPfMDkZ/U3Wec8kZKduYMNN0kK6mDgjVUvPT
spCGfBhyDc6n7oryRyeM+QPoaGHtTFtBffLNfG8CiSTcVU/jMPNGhl4WJC3rV5JHksDPOqSQmXxz
qqQ9APh8rFj7VnFrdQWwR+mRZcXdxywnOh67jfYt5hT33msqYzc6qJd50J8scC3RIlS+RniO5UXa
VpY8NF2RfJ5o0H2aE/iMKQfH974xwxGKVQHcJ7HniFdyze8OSKUmmqmLusZEXAZWgtW0G8ZN21f2
nROvs5kmbT5ha7yni5ynEROox1wd18Ne2kNvhQQV2PtZKkJF00lBsTIwTeQHDBCLfRVL9meXRVEy
Kflku34gG8Qc9tY4zc0GmWqh3qUFmK7akoiTtKagIFB5zjPGhmx6NJ2+qw5LnJdXHof173Hqlnu2
36SLpmBxu7A02/JxYjsjNzOKPuuDyJM2wQGF9aL4WmB69wYgf0VfiqdKYqUbNvEYQ8rb+/5ixw/D
4s+Js3GapjXSrT0MfTv8GNOJklgOzsvn1Jlgzu9jQ/tuBNDf7szWwSIU8MISM9hWGfzSTqNk3fmN
/m4Sjl+IKCF6LrnJNKzBacTw1urR2iSm2xcFOwNirYx3ue9X4OmGvmM27GF3RhTb+m8jVEZ+MCPo
XZk7sjuMbQ8OiSSu2r/2F2lSjHCHId7CSnQ/xo6f4AB2feJO22VKJABMP/jck9RpAF4pgisk/I66
bkplLzB9u6rr6Z4ooVPgwYrHkDdl1PeWWb5TdmkP79fgLYaWoBa5Iu7mLW0vdmx13w3BxyAo/Aef
+OUbt8nTfqezyb333Mkf3hu5VjmHMW46+TRqvvsUL0H+LcX0Z9+29dC8ECVbZfuFlN9V1omzvJ2C
YCTQWjh3fuPmyPs4MmUbtxVF+ihHr5j3xEcrwR6mGr+6nVNQ4dK1bN4Ac2G1b9OEEwfymfSKYhy8
WqPpnCVSjiYDQliL5VnRNHzXprQ0rxZ8Q6TrcuIuQw+7crbtKm3pNxpMoFs/NYbpYmgaYEsgN4Kd
5c3dfSN689EBwqlt4qydP7E0c+2h8nEUy6LHgj3S9XKAtBiXhs+2q1omv+cUN1gPbUZfE5OKETzm
6WLm27aewQvVFH3oqzYJApoEuOR2SXCKfNb9sRu3nbXgUky9OeHcQu6avKDwmU6RKi2aiVWimluf
MPt2My1asTxUaZOyx58ZiyHGc8O+FVhnVKjPlvetm6oShlY5zASdjl3z0Jd5og6Nn8GE6nqRzgQt
e1hbBcnZu8wwiQyORRCIreoALIUNu8fPDdTOi9oY01tsvwO4m0orPsW9lUN/qQJbk9FomLyU2Bjl
VdKw1QhzL7O/L25j3TXmZF4GzrqtqJM2/+H5kw4clQxcgIOBOSOkXFK4YqmG5+5y5ti5mRMdcu4k
PXEhdBIXNnOdVE8+sKznZSGUlc26X3+kseV8mjiA6mHQuSCnjGoegeM4sewZKl5BblyWIV/hTyfp
1ppcHAG024GKt7hPrwqrWWPAk/Z26d3gIwJgGM1jwDe0S5UtDrUHumbnt4biqDwQZQYvGUQhStJ2
4YA92QOm8VYouiVmVpVVNMcazCpl05bKY0hjl1VnVc92y+GbnI6kCfYW+CQyMwgTkymAaVCOEP7M
Vd4zVDHDaW/1NFTdDfmWTrxTQ5cukRYLHUkkcdBGZ1AAdJcOpIauD+51U7t5nTGdoL9FLIkg+EW0
CbxCs7XcDP+1LjV/2AjgZLnphC1koLi580YTRgFcMPhqA3LYseUZSz6acbHdm9jWy8qYSBDXGS0t
zZkaHJWtpVpY8LD9LXKpnPSfybNJka/sZAJEajltVxxyR2vzyGSZNK4rHdKMvs16g78XWs+gj/UO
V1UVMg316cZ0hAcFoCwSMe05cy8iRundx96wSZJk6nugzp41Xgknjds1eKbA1XZH6HnsO2FjB6Ld
5tLQvjqphWmnG5MJS3HOC9aqyngB8TcXH2ZPo8fu+D304cTvqg9ZC8EzctNeV+EonJlySCxUd0+e
TtJfx6jyxoscc/x84SBs+VE6lXwgi1yhNUC8nfADG/E9FWmJANVwKawYS8mpBhar+dKUabo8aOOI
d5sq+eIA5m5m0uKlHVOoLKysuUpwzCL7nKBe8JmkwRL6WcyZJhyB87iRr0lT7VvJj4ePkAkJS00A
k38ehNMQgzrDcVO3aulJ2UOEp6ORIMdW7jh2isxCtVwtFngmpmcLLJR7sMBni+tU75MDXK5uvB5F
rztbMkwHZ9nT5i1tAjbaybxj1y7AsoENKXbtVLnufT4l67EoG0i5lxYlfWKtmyCyOj+XN6MbFBf+
OPu3ijsKnhK/r30mGUJeb2hmDPZlqYNHOxRdocGXosetV7cKd8wc+qPu3OoVbZpo6ZVQIVavcv5K
nnoCO0P046ey1ZIuEvDHb5xBmz84DUZG2LpMoxD7UhtClpkLiJ8c+s0XI+tSMskJTKhfaq/PnksS
UdEAVwXM8TmnCHIQaPaz+wDQ2wdjJgzkScsnb9ZJWilK85KZJLA5pLp0PKMEMcsPu+amnmpM+MG2
zsWQbqSvWicOGf0yvuo4UOr7vBmJNvRlIYtIESU9CPKgbIJaorKlRnaZ2Hr+tSlhuW2BcMJ8SBmL
892AnD956dVSvuTu5AB1zF1+6BoOxDuFJdigaXKs7DBbg3QekkpzGhEKx1Fix14xBkc+9dRaVGrQ
sw1id3lvoIozHjKg6vl24UzE2T4IWvOlMtNe3kEuq+5UM3kvORLOdjtJSn97inYMFcomTbd1RrsZ
aH0JhZKCMGicSpYhsuGlp4FmMTvI0tnN1B85hGHbsaKhgHMIwyKZkbHnVvkcM7apxAFLdPZWAIzz
oPwGrblPoViC/PNyAUF0UNyi1VJ5Am4WdMMWXpQBaE6b7R37sPSdMY3mx6qc8lvT0MSDX/vzHDmx
YTlb1eIAjKQ7sCtXCD/u9Zr9sUxnypXYmVd5f7kW1eYi6D7q+PagQ6WcnTfz6HjatkS/UdwWTqOK
WzwnMYWDogouFih68nIOyjwS5jRlu6nU+8tY6v7nuJHVEGlO67+0SdyPG8GgcT9ogxSA12IP49xc
zD2tMzb8rmqSi7jXEkZzb8sfte5Mj00/GPsh1r30Asp2837hU5138NIYopnH1OlyC4fEHMrtEGf6
fdwt/S18C/nNg2ZPdKue9Wa07iUjbdF0h1FvwcGuK5vxoo0pox6Iqs4UUWdBEMpg1M0t3ZEFXi69
yMTdrWiLqyW1JwDNcrDSb6IgcmLnlAWtfsoGDiuvEDIAcW25z7VW5Fc1B2wZJrE+KsROtU+4dKFP
n52undGqey3EOsX+EXS0LF3BPjvuvGvfxXdAYDT0zlp2WAukI+hoVXXv3bFrDz4LUdQ7MoEZEgoM
J5B8EyBCZOX2BNyuy4aHFCZ0f7GodL6DqcrEMyd2fkE/AD2XSGM32Hqqm74Ueh7UBzE4TH0StFq7
C2oD2azujH19qabeENuxAfQSthMT+5l+0IlgwgQ/wExlrmoZlCC0+Y9PhwUSDIgImMALO+BbKdha
/JgcmnecdSBibRQiwolaqFqGM0qGky4MNCH2p+5Ks0CgzkH45Fxad+w3EFVV0TSV1FKLxUk+0Kqs
NmUJXDcVbkWsBXvmOwuO5MXClmI8c+8n2ob1F3iY7DnK049B63XSC2OZBkZNOgVgHz2+kZqg0ytn
+eO3esHdL63EkRvrpLny80ZpugXokbBQ0og8fsRLuR6LaLpFzrQ0xEe3koSo3s2Ca3MaofcHWt3T
1FgmngK7OiYUo3XXpCTE1g8U+9NzOJbX943MglIAFgAoF+4p5kLlhJyR7Aa0aLZsTP0c50EBJPdv
3/efrmIBTFsHlY7S7ESKUxhpPXgppwm6cMuBg5LNFieuzqhmT6sbKCMRk8EiWZlzLprK44frTD7H
yBynlO5yjmcCN02fU0w7P+YzMQlnxuzre8JSwRXRSyGd5a86vhpMndhVMXFIWhXwicyAU7d63Azn
+IfrV/eb6oYhg7LPhETgOyhUkPkcX4cglZ7ljm8jjqsBFoPmsF+NAdGGutWgMLJUFh/efl3rX3ly
SQyK6L+R66KcOuV30MENWFohuvhuJX90mWvdOcBnr3SEBw/6MoqvLDdTpGuM0zNqxFfvkFsNwItx
sw66rVMJZO3qTeDONnUFJB7M1JMD69OUgtSXjlL4y9s3egKVoiNtr2wgm6dqg0A0Twem2WSNyAyf
vc1gseyoYGJhyMt5fnSodCcR1/fuYyd1nvzWjzFKdV58k5GV/fz2D3n1kvkdTH7oMHF9I5Y+mX5o
DOWmpTk0GRSRCaTLLBwhaMUSSEE0An0uh3r1uZH1h/metEPPwobKhIQI/HhkZbEl4MwQHgH1yXkS
NbQJGt154IhNSZZ6sqdTteQpINwgEWfiAF+9Z9rLUDawhTKq+XxOZgQj79YzcQqWafDiK91Z0ppD
oS9/JKnNEeavni6ifYe8K0js6E253Ck6bJZur08YtKOS8+lV3w+ogVrf/VTKIt90PpXCMxc8mRvW
C7KEMOFRAOYOTy9IyqJKzb7Oolp51EdzQL3l+Vn1ZNBQRoYdwWq9lodp1r+a71B1p02gpZEqRLMl
BsXYLOSdexFtm/zC1adzy9fJgPl1wfVyDNZV4XoyYFxB8sKwagCIGDVfSg6sHyemICoozqZPqAuR
wsKH+vbLOxkpXNSyfU4cq0CFHcLpjCAdrxvzmXwHROffYO/RZKv7b6XpTmde2h8uhGEKtgf/YWa3
T4ZkOmdGYxIXEM18FmFZJtgcS4XxxSzmv78UekPq8xYXDDCWH395oz7OesYhIJziJt/8vKmS7ekm
WG/v7cd3KjBZnx+JwyzuK7Vw3d8dX6uMXSeXFqqxxuKOjCavfAqgoxpg9DtLfhkvXnJv1Qj9FsFR
KyQIWSWRP4klhgFUuuW7xiCoZvv2z3r9sJG7rOpoA/gJHZOTh12pAdmkxNBjLhzrYr0rEGcABwnW
f/r7S63qZo7ILNWvHnYGGZrcZSza6EgeQTE+DqJ/1Pnnv78MW0jWLqTNiEhP7ijPcrsh3jmJlJE7
HD3LEt47oViB6s5BWf/08LBIQRGAgMozPHmlWY+AZyh8+PhSzFFK7sgNeNwJAzb/9PZdvf7kEUXR
kmKiho/AWnE8eiiwlEVngiFir0N4iTnxfU9DvxxEwRxDvyN552jV8PXtq56cBxizbMJZHJCIM0CQ
zR1flXgajR41/hxmOFS/OmfNm9Hp+9tAKsZpmo4fl6zrD6VPe4deqDizX/3DA17Zoz4bdMx47FiP
r89hefRbhJms/0Nj3nl6ab7U5bo3EK7gB719t6+vxq2CYzJ0vK1c92TxF6Js+oDueth286MmNArh
rnr8N+aC1xei9bd6TjF9sQqe2srgjvoJOQsUOpfp55dAI+2/9CWs9CZCjdkUg6c5fXqEMkyZ6/T0
Pdxl2GS8o6d26gfaWPzT3z46HCtkhdLCY2V/tYUZlfITyyCmqZX55fptCz27/K982wyE1TyCTpwZ
e/VI/66ULB3UXtD/ydGw0/qKeus3YdnVVZ6qb2/fz6uNgwtQgn0ge29OS5yGji/kpFrW5YpyR24b
+YXtjMPm/N384SLk44IDYa/tv76I8sSMksmPUZdX1QcbEvgPvih799e34q9naUS3TFHO6e6E6MXV
8TbFYPKt5J71pbpqVX/uZPl6SJOOhmzXYgfERHFqGWV/i4MoVTGhCMhcNzb3Nux7O2f7HBSSHfzb
N/XHy+FXxC3PVgSA6fH7iWdZxd5MqdSsx/mxxG56aGcKBqULN+PvLwV/iJ0kR1pypE/GnNUumI9J
qw475GrTpgyy+gq9y0L2RuZ74dsXezUkKAIY5MVzQIea8+rEB1E3AAUXaGEe6/ZOoxK01VMG319e
hV0jyCxIjSbjwVkpBL9/RsRQdYPNZQhcY7hJKq6bZvb/+sFxFR7aamllOWbNOr4KWfWD5nbQEhOO
zuNFr/vGwFlZeO/ZS9rtmaLDq004V0PUwSTEhp+t48kXO/WW9N2kjelnFNmTZdVoGXSrfU+OHf33
3E3+zoSzgupWlTD6ElYK9nUn19Nzgm1osQek11BS1rAfbKbAzy/++k1xHYvbMfm1r/ZMMUebOm/r
mJASLZ6vdDFxHPTRl83J3448XhQFG5/9GdUbeBPHb2tWS9fYGVFOYJAJvKCXSlJM7ovgnL3+p3D5
t6oGT251/Rt+QJ2I+eJ0XMhkHNHe8+2W69w9BMX0Lotj84tAnXDdSAsL9Dg29W0T0PzUbNsqCcGc
c/QenZ4TFpYWuYvdhb1qWFm6dqXPor9G74Co01Ai2xrejGdCDc6LU7uWBm2+lDceSv+nlFzEak/5
cX50CR1prkiCpRHltTknz9Gzs3ta3NT9VAJQAdG52yaHQtJpuKB/+bGNRyu/FLGTfJKOmtKduZ6y
Hqexi2+oqUsrpHlDSpmjV/JxRHqZ3EglYjukDWhhHTT9ZSMROFwHE3lELGFJnG/t2kLRzYsJvi8w
GQTuYHs0N0nnTheEFtb+jcqk8ZJ7Gtsd3+sp//7tCPMpO3Akp4K21mFOxrEsYbTnvYeKLWEPKwut
ovF0dhy//joJLGEtpbtIuRU72fHoAmDZQKpgebD9mnKSVU7xDem/7CFHLb4x5mY5Uzo7nUhxyHHQ
QmSls0GH7XlywbobS0pEDgGRfSF/TIGw92U1JH8Vq0GtGh8L+3KXGY6171UZmQzdbHGQf4TdZLEV
z9hmLY4mPrz9ik4XO66CHy6gAshEQEnuZLqOy8zsZYqIe6j6+iqXDdp7WcacAIR79qDxhwfHCY0P
lK0/G+HT7UKRN31WI9YMe6JfARixLCQ0Ln/NNn+lXXyosd+J/7H+ma91M3eosNRP4M5//K9/j7C3
/16vVB55+lcd/c3yf/3818n3etUTHv2PbaUyNd/337v5/XdJXNXv2J9/91/+Cw/0MDff/+d//1r3
pJTzt5EXXP1OyPM41/3nVKEd6g2Yeqd/4Jek0TL+QXPhYdyBKMTSvTqn/kUV0v9hd8JgZMzj6IWh
8/8kjZ7+D1hZ+m8o8yz+9Kp2/L9UoeAfCHiUxZDwWStoz/gbTePJGKXCBgiS5gcbMsq4wSnlwbIA
hgSVk27dKQPB5pT+eKkIGnsMakud+bbX8f7bAsK11iI82zEqUTyHUyAKaIeyUArv+LoR/YIkXLrI
hF3CCoXhKUBBFW0UIquJG6zK4sy6/8eLs5vmeGAbq535eCbT7UTlFbjJLceQ7Ap9Elz3oGXHSzQp
WV5cWvmxuETJP51ZoU8rSL/ue2UIcSJez+VrjeA3nxj0Ea3VsMBuGyuboxxL7nbuZg3jXzPeTGOD
7NCdWFJl0qZ7FsU0TArPPJh1sVKjRzwAvw3Of6OL9usHBXCFEDP4FAfN4x9EiKReGImfbukRDtel
XaeXS+6oC4bksovRCPwQgQme29fJAK+zotiZCATvOe4b12d+ysm0tf4USucrGgaj+UqQPP4pS2x0
YsFhuyWxLH+XV5ULBy9tg4NLswTFg5biziUd1iGwjr9lWxuaeUAFi0G17xLgeJ4+d9cgPfRgk6M5
rM49q3UdPRm0bBjX8ilbHz65k3V2Aq4gZ3dGl+eP2XtbH5DiCYJX3c53UAamck9mSXdFJHK1k62W
bfA0yTNFJOOk7fnzKXGKga7JgXOdLY6fks+2Cw+Pn29Tu5tuSS+3wXV05U3WS+0A4MvbzE6CLWhO
uuK6SIu1yITF9bPnlufs3q8nDE4FbABhS+trXZmJ6ffBTCW9DypAG9tK5uY3nJ7Fbso9tVdJF+/f
Hhwnm49fd/0fl3JO7ppgoThpnazYmnoLuA+1Vn/ZanH84oh5vsMA4u3evuAf7m19uszVLsdTuvjH
96Y68kHNQuVbUxmKpNGy3yeurHd+h6Hm7Uud1AXXe+NzofnAZoSAL+fkUpUjTE1XlG7bEZGhQmrI
1OdgOEI8hEDb+ewVtnfmmq/4Xb8uCh9lTTBw2dgd31+uzVqGPTzfouYWu14U8x0auZQIGE29YBdK
d04zVTu+giDqcNqbYTXEdNMK3bsrMN/uDRBHWGj6wHlk10tK49sP5fXzZxrgJM3Zli7Tq20ZsxV8
NWwiW1krc1+1jU/SfTburdaOz1zq9dii7sXmmbIU/0UF/fhRQCBSY1fb+dZKHXQ86EDDmB/2kLQl
e0HPS86wov50a6AfKA9QD6Xhvf7739YAMdXYwtwAerdNCnXVus4+pql2cBs92P79U+ScY3NvP3ve
J0OrLzrmUpI70ZUFZKZ2Tbmx8rTcTeN0Llbt5/R8PDv6APLo/7JNwQTtnyxthS29TE9bPtEiYI4W
tjb/H9LOrMdto9vav6gAzsOtRKql7nbadhw7zg0R+3U4zzN//fdUvwc4LYpHROe7iBE4QLaqWLVr
D2uv9VgO44S4dhY4x2REWOXgMGv5m1o283NJEffEzHoXH/Nyti9xb7gfQUCPf2atBrJNdJPlG3mv
78T7t7eNy6ZQBWI2F3zOuhYEoJVIPYCpK6jU8gT5BESpfZid8G9wxFmdcuoKWKve/x0sCdmg+g9t
45ocf0lzEE/FnPpxW8JUgLscABzPdoROqy5+/H8ZWxc+a0dbgAZJRWIoRZ5iZ/gE8sc6gzBwdm7O
1kmmpYH7AJPO2lbHy7Eg0gv4ww+ntPQyA04NMQzzyajrasfUhsOSTvJ/ba0em9Gs4kZFw9hPQVc/
RjWwwlAP47MaKqrv6EnfHWsbpt3ZYUpNkvUzETJN4H3B36HsHqX1JzFBCFhC2vVsjrP98f6ub3kR
SvU8iHRamDCS7/abWz3YsTMPUZn6A6HtWQeS6ledY/3e03X5No5acL5v74YGQJE9FYqZdCEoYcGz
fW2wVCqIUwo19Reztn8AKFN+zQOTDccBWSOLfpY7/tkNUfGxGE3nk9MZ/XSBdsyYUfNKFyhBtED5
exwWS4EF0TD3CMa29kOObsl7w3jUukA5hi7nLRrQweq78feZIoFgkLYWX3Gy6VNhzeVOSrFxsQli
wV3hUqmDraN6eGR0e7Sn3E9CNcnRxOLdiDU5XWjzb13iTs0xGQp3p78lz93K7QGTAviBIC9TYGsy
jDRSgSrnXe6nHLoDcweBX8Mwd1IYUHxhCIxql6ZmR1UPIUsObXXnGGxcQcyTSby6NPSbr0+BVs91
3uZl7jMZgHIwPV8vr6oUeMb8zqY+7lJOvHHmIKCgPbSux5glQXHWjTzJdimAkg7tU9K19iGvxm6v
lLn1MekS8Yww+gfqY5Wi2QxDI2aeZr4bNOjUFqpzSjNIzhbyBg8BLnj++vF/mJD/T068jb2kPcvT
jCApfGNro8BZl2Co4tCPmj763AZ24CFRPT/1qdKc7t9e+VlWpwbmJ/aSJqVDnWblLVL4h9RRw18G
faJfJgqGhyDTeg9sGMyyrRPBY9DlFwql/7zfMPjE13jnFXxyfV44rmOAPxeeZoUTAPio/bOINCTv
CX4OsBVpzOw66R9Z1SZ7+dOGRyBCgA0DkUNq/Gs6r8xArRo+At4Iw41ekDr7Z4E97ITeOCNA0EHu
xD5b5rBGSQNvQBy/2mKSbBKUQBVemLnRh1Cd7W/pslRf66jIPiN4pO3s7KY9inxw8pPf885f72xt
CeguxCi8aura54LH6tAaRJXhsEA3nnc7ieDtCXIlzpROHT6P7yl/zpv3JrFN+s/9EPkLFB4y9e0e
u7TN/AVc+oOImo9phEp7ZNY726rdOjwM0/mGXJGpXHqF14ZjWI6m3lUiH7IXOiZWlvcv6VRZ04Od
TO4nBlyKwp9CbjV8XgI4LBPoc/pUMfF3sRNCv2NrKtGTpkwhwziR0vwnK5Fm9KjMu1/tRHdfIuQH
IGxi3rI9lKW6AIaqC1DtU2oqH2emrqajASuT8OJQV/6CxpJZrED0zaliaI8OQuWG/1Ps/D9dw0b4
AW6DFiiOFmTTDe6tMXpTY+Ah9usOvHpWTRVNCqPysmlKvJQRu+OwdINfKLCWDXOi83eoAQg4TU4a
E8JHkebzUyRUyxea2JMm2igK8Ns46ZTLkVkB4Hr9TbR4TOIRjXi/WiKNYcZF+wxTo3JMGWM+K2pk
MQCDmEKXwTqijWP/MPeTQG7GcndKa7culD4EsC+6BAAwaHhd/5BcV2cG9U10dVToXUMIFI5duYTg
8Ctj5+Xb+iRkzVREWTLg4XXE1bpd1qlIs/rtPIj2oM568zjolY2wT8xkgat1yR9mOymwMNXh8FOI
CNbuETiKZ1mL82jVXX1kloyhVtu0TwnM2nt4u9tXTCrpWbwowLNIZldXZVgY9Ko65gmzhM9S1lrq
DVHcPFdm5fiaCMGD5s1eRLBpVO4KwbJNJW1lNGydQTGYGvf7iRtK2ayKzigswc7QoIz25+hwJZfc
3vvyt9U7WdD+X7OrF9sSyjiJKMXVQdcLmkhqazfFfLr/fG0tDuAdER7E+9YrJ8Bbr8dQXAk7D84n
pul2MemCH/t0HHwniJiBTwrTnyYYJ+4bXUObiXzo3MA1QI+IBMRZY1C1JVoyFS0VfwCx9Embw+oM
pgr6YFMsn90hJnuUAX5aGPiCkqEo6hl75Ks3tGf//RGU6IEZE94qqzuexVXZaB2lYyNX678MYwrP
JfQhly5Pl6982uGb3YzRo4mnuTDWxkxqZpbPY1qIR0vXtA9oVcb/3N+YjaeAl0eh6yiBbVBEX992
1SLXbGyqRkTjld8yKP4kXHs8xROoiiqpumeEzfOHLh4dv6cwu1fEkinOdRTlWhD8SmEFXkLK19f2
e3UKBxFgv7Xq9jSQYZ8YRzaf3SYaj4vQpidmpyeFUb0s+QG2QP9QLK3deEsQGVQYKn3nTd7yfgYv
Iz9IlcqP6/1AkGioG2jeuzCez+rQj6cpdL46obnnWTZ3nkP5WpsEVrA6DKR5uT4rE/cgTc3z3BjG
d6RCqxNvWNseOpEGRwAb+hleoui3YJi07/e//Eb0QaMIRSQNhC9zTuuVMsVnRRnRR2ZQ+pvr4Bf4
p/7L1Iz92a6i5KJZcXIcmyb8+77hLTdjIn5GXgkDIHnP9SfPl2iyx4UtzpRqfCggnniyA2rg963I
7VsfLNpxEMnJRh1UItdWGLeTJY828vuqYDBZKaDMb83Gc0s7/KI3Rb6DfNlya0A2iIqhVpZiFtf2
xNKq8ZBjb4m1+dFcGoWJy6Bmgr+ChemPIHGyk5In2S6QY2OdgKctRokYGkMQ+NquC9OERcKT+I7d
mUzVz8qLNcb/GPP0L8JVuFy4oqSOLPKVYv5NuBoJaF1D4n3fWJbRc5bAIkCd7d6DTc765kaWDU+K
6nxqGQzduyxb19KS0TKFUGaJ1s9wbDtFartp7DtJkXt9XuoeMqzRGboYY8cDbB2ct6ZWr2DBSGo+
9CBYhANHkQP/xFHyzR27vOhOLXpmOwd16+AA96GjTOmJzvLqA1JhEbGrIvMQZIkD4T6cohUET8d+
qrtjnAI4yOdsfLh/O7b2E1N0RYg4OTort4uaVkHvqYj9EmoUL4Qh59SWdnvoBwZU75vauu64U3wp
yClGKVf7mfZJ6hIt0ROkvnZC3Hw5Mb+Q7Fi5IRqXbyujkhSFQZpQvZPu9s3phPyr7gy20LfzuHmc
tSY4UQyhdSbiujpnTvg8KEnznem/6rNtlOqJKbLun65e+gcNUrAzsd/o6UOl+6lQ6UxpQewZej76
0E5UO65365ODb6JJj+gdBexVfGdDMwsfdc0At6PER1EXpgeFiY6UBrLQQ1UuD0Zu6b/f/w5bIRCo
ADkMCNaIe7QK7OfJLpHwaWI/19ziWdP6bwzLLV+hsYB1Ag6do9rX2blBw/HoLN1lsLRxpz+8sW66
1HJyhXkSiJ1WT45AGxqiIeIfCDR631AmdISnJj67ujA8GLDjB2Upp53N3sqsqNCAsaTpC9fUDee9
Xpph1JBk9EyEf1OCkFyK+UubUfWioyU1pKdFNfIPatcNvwm1gLZgqePkFNOk1Xfi0I17x2+B9IqS
Kr5snfD0hpZPeWiEfmGFyslQy/nFHkLd02E13elRyQO/egBpTEFvBTQXGOu6sg/vkdsKvQx96tow
AeRQL37XAeyrfk1z5aEIo/SXiLLkEaaEWBAIS26W+0du63tTAOTLScA4iNDrOzlB4cuUdhn5NJyM
J2BT+mW0+viSheo/tTAhkIqG/nTf5ob7ZiCLdZPgI5y8hmeoE2kxPKz0aWCze9CTcLggQepcmGvI
zn2VRl/v29sIo17ntEGg8jRCm3u9RnsygqowC+wBXQCkFRcnq0NDHhqJn31lTM8pbBs7T8bGKeKx
4AZRFCN6duW+v/F1cFROyVTQSOE1hrXQGM0HuILikz6Z6af7y7vZThIVhRefvrbJROjaVE2HbSF7
hwdQGL3MzFqkGnCXhSGEJyQr0X17t7eVs8rLhKYw1Vs5hHq9NpXhkrzOUuFFRt9eqEEg7qgDgpAa
t+5LnKrzpUM1xG+VojjD9B59ixLoi2rmRnYu0MbSaV8zAw8AnFnY9V1tR7MelI4aVaksEEwobeEj
KDzSqiqb/HR/2TePpFw1wkDoDskSkLO6KUmN2wphFfeYtx+of1k5bDVzJcVB/40hgB7SELoxctFv
jg4yY42Zjb3wHPzOJVDhEi4yqC/vW1Fvbj4JDQeUownJuE2J8dpMqagwotKj9Yy+qZgTdirPnA3t
ORpCBCpbOrYitfoLdLXhV5Bi3YsRTcb3XKnMU9gOkD4XqDUaQVT6OjSsDrpXovw1DE2/c7xvbq/8
ncRAtL3p/GhrD+WG0JEywimZvqbiURN69KNNw+CbEyhuglBj03wv5wJSlyYXO3t0c4mlaZCdcA3I
2QllddAlG9NYwOjtlXaCwuvkWn9MnWpcepG2X+5/jo3TBbaQIAz6Wkeiy6+/xrS4qTUaQnZO5/AR
SrAJ7i4Rf32/FbpXr7070PJrEMwSjKUB/T5HK9DKi7vU/VNfVXt9+I210FSi4QKamCvjruK8peqT
RSD+7Ym+ts4z+c+hB2lyefdaINGiPkWCzlD4uiwBW6PDtxkDzw0751zUIjk5Q9HspBobR4BsilSY
oVeazusJYih5e6pVnexRxfkFYK5+GkwYaJuqV3fu/Y0pCt+gFWVXg6mCG/SyVdlOTvnH9MJ5avzJ
0ONvabTAXZXk4c/7e3dzp6AQoLqH4yS7oEW2yi3gF1LaLBwx1STqY6Magd+kJrw4uHxIfGC9ngPz
Sz52mnff8MYaTZOBBqJbiWBBoPPKtzVdD9oLEKQ3pk78khVB6BkVFGboZDk752PDFMQdMJiyrRQV
19iyKlRCJ2xVGGmVCWBMN5Q4OJLhp95N0tm/v66NDaWfx5Q5OD0HpoCVpxgsJiAgxXc9BymW5lgn
zvTUBGB1IGhu7b/7oq2+mWGKXK2RhXuCWFsrpUKE2JfEv98ARNIA+vNcTQOv6Zy/4oDyZM6IAncc
UMr7l2kxBkUpk6DxJlpcIAiCYhnytmSCMPPQwl3swfMefTZ66LCPUGkZj0buFt9CxsS/37e9tUo5
cwOgC/WBG9sx1GOJO1iul+XE/Hlj274+UE/RVaSr7pu6cWBwvgAag0uEOU0KB6uAMQBlqhdZ4Hrt
6KqXSVmGx15Y7c6CpEu/iv5lM0kyaFBUgJfFWllxJjWEpVJ3PLgdi0crQyVmmvXiN5BZ2jmcWuu9
rxn2CPPBDDOMIZXMru+eCYKgobjtoGFWAeON2sSnOy7OblmZO+/M1tJeZ/glRgRo4cq/pGOsRYro
HU9QVn7s4Gw7JzRns0MJbavmyWH++Hz/m91W7lkefEg0SykNIQfhXi+vL6iHSTCgZ3dUgA7DjIzi
AW0b1S/ncPiMbMhoHmBKWby51p0GTk3hPAp3QT4a8kXftUrdt1ol/uP+79o4tvwsF6gSaQBtzdVW
DKKBwiPJHR72qPhL4YmXfIrD/MAc4fLx3bbo+UvuBMrGTEyvQjrkjIJ5KkKX3lwJzqDU0XQroHGE
kVE73Te14fBeEX5MRoAe1ZiJuHbkEfqNeRc4XtMO+SlK1B4dICQrjjAkp8dIb4avTr98at28/HXf
8saGYplXi0GsV197bblHeaiCF9j1lgTKwRoa0HMFuPdgpkO9d6bkhq2uKBzXsvOPPeKA1Sqh3UcS
MLS4ojlgytpo1Utj5ONDOhrqBWbf/AQrYPBQG4AuNTuZT6FrFO9/x5hrxBOR31A+WwNZkwVu+qpT
HW9GpQEiuREux0JVPbMYjD/vb+3WRwUuQ2mOzI459dVyQ7RkujlGsAx2J3jv49k59vSZT4GRwNWO
VCjZrFYcjCRN341EpsAJ5w3DOshlAgxaOSd6bgDLXLSfg7z6lS/2+BDqWKansuxUuLbOD7E8hVWA
QcBEpfN/k17VhstMaN85BB7waS8WLcUhLVGUGN2dL3frBaU0sCzg4m4BLK6CghEgHqIqieMlOYDB
Emkxzxwb4+DQD3ju5mEvIr5dGfYY+peuhoBnjVLrrTKdq0bYXje2v5rAyc5DH79MtTE93D8nW4Yo
pTChSKdLEkBdbyHMd7bZVSYKnCBfztBOLl4BJsOr7b2HZNMSudfrZYdxYnUsitnVpzFD8cnKVA2y
dNM8h3U+HceiEf9iUbxZJPmQhqD7uzr8CUQzs4qsjhch+HChvZACZ5Qkop27V3TbWhUBqXwQeI8p
21zvHyNYshRaWZ4eJJGXtkZ0nIRogS1olv/uT8XwANkYrBZkMessqRI1leYlszyzThpmFSFLP1da
Ub70szn+uG9r47xLOkR693JZQNCul9UrgdkyEGR51WD/CVR2ehlCtfcWgRYIMbq5451vozTQoK8K
iJJwhbbCtbnMhpq/UEfLc6GqRx51cP3EzuL3lphw/Hyq/yKxuFmrRTEPq89UnS3KD/Qnc0jx+UxN
ewkSiB0Zd6B9cX8Xb+oyK4OrZRmIpvIdOYdqOkPraQjHp8hRIzm4GL/Fox77rVtUO3spb+z1Q4fb
5XlhFIe3lUHI671Ery+YGpe97Ivc+oC8JHpmxpydnSmKT8gDFsd6mewLI0fGJYfU++v9NW+dHMYy
qXsQSjDBv/LJpIF9ncSG5YlpCaAuT7Mj0oz5KeernsH4qu8FULHHkEyBswW3yDDK2jOXAzdPn7mA
SmN+T4JOWAdRj+ajkzvlXj1PnpCbvUUeHrCW7KmvC4c1CWqqtywO4nfaOBBjXzK7nM/AJpP3drhZ
F3cCPj4wvXKc9fozFhDK5NFSW96oxB1TRgwUETC0npI5zWce8ORjBh/x+585OWYjHx7eHQqk10a7
EA5edGtR5Zvb9Ex7qPPQxGz5o1GPQ5co785jWCRmJBUfZZl1lGs4+GYtZpFVl1enwbJrsI6GuLhK
GX26fy5vS91yQ+WAFCVfqjNrH1Po6A01MQfFMoQ7HQe1z4xjA5vvo0FHH+3zWvwxNQRGCgiN86Q2
nQ/7JAwMZBg7y95ydxwefg4wN/QYV+ki+WoaDIPOsqs5oUlrjpQlI30nOtryPiZ3QiIcSVvWRG+i
biOAEYPpZXboeGRU6QFh1eFgFPNwshBQ8FokQHae3tu4U6IZaQjTnCH4XMMWjNppgPVb5PLVlD8Y
iQYifZys05LQpenmavTCdBgubpTuOdstxyMzCcgBQZ1RcL8+u3PO29jUOiIjTpS/pElRo8M6SzUu
GssD+mtUGffo3bY+JCkqfV5yNVj1Vs6uNGaRt/os9dnn8DRrpTjaWafsTGBteZ23VlbvVgASO24g
XfBCpEt8aLVh6xjc5RiHwx6OZ8sU5XmwAwQaGh29600c9Vpxllg1PaXTgX0pAfS/IQD/ojJjf+dC
3mZktColu9ArqQxUa9e2lgmaQ6dTTK+RogHeNKWacwjNwPkTPv8iuUB/kv2jdWbxeQbehwpwao/f
IcN/N2SC70bnS9L28IgQIVz/jrjQ+1JVqaCaOhMSQ9fZH6LcWb7dX+7WsywjRLql4KGJTK+tRLzU
KYP0ljeMjBVCvL2YH5ioGyF+6UZ4NI066n9MRY3URYJc+OMgjHQPUyRtrJ8vwgI5wc88vbuex+ZZ
zBD+SS0InVB6LbppOVn2MDYeEKvqodXU+B/TKsBp3l/61s0EGfRf/gKAx6sN1hOz7ELYpvjEqDs1
9JXQQHZrCleDDt2+FiBW836LgNAAEEOwhFNY+YKi1GCBi3vUyUvF+tgqQjmMJW48NPrA72ImPHcM
bjkCiR9maMzE97yiQd5kokIMAVzrHV930pLjbITlb6M7BTuUwVu3E7JgGCvhHeD1WLmbOgsNe9Z5
LoEv6sjWh44/ZJIquUzdL+/fQQqWkDCrTAgRN18fV10rc30Y8eNWBGNPasIcgOBAcoA5U/eaCdqc
+/ZuiR64hW8NruI4ZMERNC84JF2dDk8qGnOe3sPFbPUOMoU1+l9ohaUnRW2dD3WV/oWYj+VbLoJO
FkqrD+//NTzP1OHBzlCMtFa31WoEcn8WudZSF/VfMXjY5iiaSozHGKbkX5BgLZkfWWHKhFWq5oJT
HOfPcFQI6hDIVU/neenad+NZ6O+A58FVyBAUCr3rj1K2eq86E6H9zCSjP3WUQrvGep6n0t5xzhvn
+crS6gLVicGUSIMlVajf0DkrHqZFWDuZysZxxggRiuwGs6DVY6POUrc3m8jH6JKfjWYm2syC0WvD
eC/i2jQFohHuLQYfyBaud24xi3LoewQdliLpDilNlscqrb8sOoKk94/OhrPDwdNZgZsDj7BOv0ZE
FBiQpyBgN0Z3ykbNPikA3c7okBk+wm7Jjr0Nnw7+hg4Hfo7OurH6Un0inAp5EfIEm+mauLX146wW
yjmCqw3SaeQp/7CVCIj9v1imVA2kwsJswRqIo45uZ0+IsXpmuTjP4Fnmj1QnyC1T2JkMFMJ2buTG
80m3kc69LOjADLb6gEk9N8ghLWReMIlSYikX32x6WHe4EcXRKfr8oQlnBOJjoz2iId7v2N/c5jf2
5QF74+CToe+qBYfojYaxnLVUpH6bac5j1wDf10GNH8052SNJ3wim6eoyPkF0QtdhHTM4iBQXxpTZ
XlK21TmCy+yYlgpwgtqNzm3QZhddTdE27gtt5/5vLZeYiDAeV8MDIP/7m+XOSYUSD27FYxY8euAl
Cg56jwxSPJfNb0va1+eekTPv/pnauqSEJ9TLaH9Ktchro+A3Uh5pLikUfBN4nDH3uqxInnGk72Yr
wZNSIZGgHEoVZPPXpvK5yfRhpuy5WCgiL4j3HWfIek6D4ig7W7nlEN6aWnm5ebDUwUSCyivhDn5w
6kQ9Z+i5HObKgFqfQOh0fxdvx7wkCoDNen1OKYKuCkB2GImW0h3ZZRCIX/VoGY9u2qDyglRjdkRB
CNkPpWnt/pjMw/BU6oIBr3RG421IxsZHOa35lsIGiE5wsvyuj8L+8/4v3HhcOFbwR0vyEAAsq7vs
oI6bQblge2Ee9M9NHvwcw7reKWVsHCaeFZ7w1yIUJfvrL4wcU1/ZY2+jQ8kgH6x4ycOUosVUxfbe
bPItswB10re2VmWTeO4meP1gErLmBgEBt1ls1RNWMf/UIrf9FddAjV5ErNo5or5x+t0aWwMZrbBO
JVOjJZyDTXfB9pGfQoa3gkH03S+t5ByiF0SZmgdw7UhsVyh9ACjGsxLRPY6iQUmriVU/GmtnJ1m9
/bhkF7xIDDdR1CHmv9530S+p4iSZ6Q3C1H4bE2u5VO6yJxd06xkpMhM1yGRfBiqr8FRYzHUtIiFP
JUg7OVNVXojGKOuk2TQz31gVX9oRMVCNhsN7YUSkT2RwhF90Zukkrq5X0zGRQiPP9ALEms4tMl9Q
ENXTae6y9N0OEVP0ynD/ZG0kF9d7GdRBpidZbXq2W2Qf0ihRzkuAGjgZzNf7V/L2tmCJjEIOJznS
6LUlicCeoFrhq7miAy7dS16llrB2UvWdSP/2aeH/T3xEzEDEcjM6oJQlwPEsMDw7KJJz2Mbf8Wfd
yZ6ShIg/HQ9Zne7NK9z64Cuba8LPehZQeLTYHE0Bq7UTxkcA9/UxnqroFKfIkNzfzq1L8GaN6+O5
IGs40srBHuR1/mJr9SmkArBzqzdXxSstC+3knWsquqWxF70ITMD8wwiXq1s7zFkP1qGEYv0sLCd8
uL+qTXvQXzHFRlzLLN31IRlHdGBgXzI81PBgBJhb5+Ro0BXVOQXM0Gz36gabl5yuJDUZYkzg19f2
+i7PYsqknJTUyU+K2cIzFc3TC8PkUu63RxVRoFOsNXqy83hsrVQOahJz0QC7yUyspk3GNnENz0y7
8NwkE3mo6Apwo0pzUWfx/f7G3g6LsEiqvlIICI9CMnS90roZ0FfWKYVp6LFfQNuUj4HZIV2YjBBQ
mVnvBxAcos0ViR8OsqcqpaQdX7O1ZDCrckTGkiRnK7/NSzo3qj2Rf1d26tdmYiOj7Qjz0sI3cZlF
uofy2XI5lL6Jw2iokyCs1txXLvrPNRQlfcvNXxyGuzurmv0mKP++v72bS5Maa3A/APxcp0h1Flt9
XVHLgD+s8pUhLphIgc+rt6bsqVS1cOf0bLQasEae7tC4QbVuHT3rWoOgGqwp+G2JzEKf9ZTnVkIp
tdcOmhtXl0yE1lGdR+MFXrP2IXcjqLut1N35qFu+lpeKhjHTT+CzpJ96E8ZrYEM7mo0mEbUdkIKG
/NEpqjfUEt+DYKt9Zl5HdDtmt8+zrO1CRCyD0dVhytABT0Ot59s2nUsduWm1z6OpZ5eOMslPvRfi
P+YMoUKGkPFHzQ76h2kUw15RbvOEAW6Qw3BQK6xnbq241aclrKg7uml/zss0+h5k/e9htqin+yds
05IsL8CU5jC+sPJUzKJSDQgIR/LO0T8Hc+8+9yg3X1Cz3+Ou3jJFUC9vKOVGmuXXn7RWLISGFUxp
szGfY3gDjnafNKc5Rj30/asiGMAdgZqWa7s2FVbCaMcYr5SQhSEDWKEQnaIUFFhD/PO+KXkQryvT
TC/QrcYcuBd4fa9NoXXkNAvyiF7ous3fWh/zvhjR3vDnhiOARQewK2hQCVFa7V2zqJ3a05L3kjFq
fKtv7O/O1AzPMNl/Rh5i3lnUxqeC/UkCeRlBo2K7Mqch0TCokLl72VwxApZaNnMggfM3OovjXvdr
0xbzH+B5MXnD/2S07WjkRcyxYATEV0vNfuxM44fuLukf9z/VxqvMe0z6RoIugYmrT9UVtA9tm1gq
6ytkG3sThQ1LDVMQmv3S6BASOzGoRVc8Ms07/gvPYoDOllVZPiO93OuD0pqpVrUzMcGo2MlpTIzm
Qxt3hicc0X3J0gzyBDtpk0OIX3oskqHyGUFPv93fgq3NlpeCUwRNEu3V6x8xlcHsNBPRcieMTjnW
Wlw9Jg4zJoAQqnbHt2wdWsmr+t/qHnXSa2P0pbURJW1SndQlzEroLRxGc+xODePDqWcutZh3inub
63tjUh6BN8/GFM2D082t6bnG0F1aNZ/8To2cl0CN91gwN08TI33QuCKNQPhzbUqfSiXKatLFqSwQ
dyPdqh8mRpR8M3VscaDQnf4RTHbzVVijuhN2bdmGswAxGhwOD/ZqmXQ40InBYXglOozPrgstSqip
+dG1Gt2ntjn66AP8HYdVtvNJt/aXw8PTRJuV6pp7vehpQcWW+qzhFY2tPNgxOrMDwhAP5TQv/vuP
KvPkTIW9DiFbq/0tDOhNFotytFV2/0EZ3PyYW1n7wNyLubOorXNqqBTXCdWR3blpgVHbhvCutLwc
5+oN7WB8HKaGscVZkdQ69o/7C9sKsgDI0OdnspvW7brAM4EcTjIJkHHqIPo7w+1dojoxn6ZAK364
FGu/zIzleaJk3iwWo/kpn8MJtpm43YGVbZR/GLfFHcqSv1z8yh3E7qD1VkN86ZAtHEQj5ucKqXDC
HvV7VS0VpXkrfqqNJrwUAZhOV8kVDplVUeNMIQQLMxqipr4HTZSOYfWm4iIZRmAGCWzdeg4tKE2z
D0ae71TAqwJGxPYUJdQPbUjMMEzMpsE4uUe3vfGQXxldeasqg+UwoMYrR3WGY2lr7UMA8HznGdg6
axLEo6ugW4APyV/xxkHlgRvE4xhbXlxpX3s7Nh+Wzs2OppI8q4FSfLp/1OR1XG8k9QpZCccg5Z1r
azOKz0zIqRba5KV6UOJQQxfJGn+L1SE/h0qFWkQyKgc9ovaHMk788b75LW+BiCigjNdRjzUW2HST
wQY+AygrhrEyaNH47hstPJpxVDz8G1PAIECME7es84UFSq/WkBjdqoymM8TphU/GX78kqrEXnG9+
QgTAqDi5r2OZ15tqBmmF8BPNv2aMaegUofZS96PqwcuXeVZV7kF1Nnfxjb3VwYStsWpH2Og9txLZ
aWH45EgKt/guwq87z+fm0uicS4IlOo7r7Mdx5nhqKeh5YTsGT9QpsumQ1FUWHrKiHj6YRvxuplHY
DSimMYiHG2JiRi7+zX2wcgp2UUfJn2Fu+4hgsXaoA2s5uEnw7tnplSm5+Dem6taNe5YE0mEZrUOs
9r3X1sWwU0XeunIUmOi+U0WmKrK64G07qE3ChfJ04bbwjLtOf0gD1X3MtFB5MCMCwKxyg6cyXqq/
NXdql51vuPkDJBZS1nkhHl1VedsAubUImnUP6hBnPCQpgAt9GNxfeWkItB+475Y+iJMQIVJNTrzH
BLB1XNHboBnGUwoLz+pNKQ1okAnwLI+8RKDHLtoeWtfI0X+fljgJjvfv/eZq5aARuw1/xRobyeRo
VpgB1rRWnQ52MPYvC0yaXtRBT2XFcQ4nowif7Uq1PizmtNer2QrE6BRQ6qZvRUFodaZoB6pFb+LO
VTfKk4MyFt97JRG/q2bQnbSRj5sOVXds8rbdcXhblQqDBidhC9IM4IdXbmGy215pJpBCrtovPwdj
6k4U4suzUw7uuYYvTapsNQjTWg7QVCY+qKZUe92MrUdTahnwpfnmiI9e3yldtMzFo4HnUcN6qbMA
Isww2Ncu2fJLtDyheJUsFkyXXpvJEshBEgU4uqm0/xhZq56iqkoOU2Z0PpWKvZH7zVW9PiSgI+nV
rI9wkTlx0AGObI0mOS4TnScLXcHT+4+ujACotTHXTTB4vSgRtoip9SS+tRZO+lF0zfyhySC0PM3Q
nsWHttXCyueiQ69KiqyGXm9n078AM/I8A3enSQPpDxwe1z8DDmAkTlQqbYG6hH8qvDSHAc23R1Ha
mVeGk42oSF+dFKfUD0aelWe96oMdKPzW9337G9ZOU0nqOG0Bb8YznWaxRM2z2ubaOe3VFLm13Dnf
3/qtD4yHQlMR8AlHarX1Vj8huIhKvWeU5XguzU47u+gR/H7fypYnpNQAdS9TNthZ3dAxompJw9H0
xqWKfwZdbSAYl2dDfHCHYNjDtWy5IseQtXiGbOAxWu2h2tvdXCzEr0JPGoZMTVd7rOIxi45OpKO5
1KkxUwWF1SXhoYMveq9iu7la4gZ4SHEGsBVenyOjGYdMtA2lBXN0TlXezucFzBLTDNO4k7fIjVuH
tRxLOU0ELQaIsmtT6ThbxULvxltMJQ8Patq5R1vMhdeB5fRjKFi9dM73Rig2rb52hjX6KzeHpi5g
Kcpl5za1svJSWumXkqGzBwVOhicxQhRYhNzU9x8hinAUgiXqA/93vdLSIBl9LY5F5dR/aEJl+UMd
4u7MwOmuQNTWpZABLWV3XaUOt/6AGlNuoQ3HWNYk5amslPTDqJbhztXbOqYyYwMLJVlk1ysassbo
YQ6GgrDU9H/Moi1Gr4Fr/mGOC8NjrDB+7GBbAy6UjTuDKVsnFFcLxp5/uHirx9roQy0ymXvzpj4a
Lm2UaYeA3XgMm3CPfWTbFBMMRECwaq3ZpVy1BrcHgZgHe1zuz3b3N5q+gw8vQrcTAG1YIp9EIgqq
fl7itZNpxgn9qBS8p93HxhGqmOBxGB0zOxhWrz+8+zRCs073m0FgiodrF9OG6jDpZUJoN4ex1xmq
gI7VmT9EKdnlfVMbLwKmwDhxROizrUdxLYN5KD2hRhKibvgrQdzhoGta9Fff1Dag2nwPoLoRR9Lu
kv4TdlvCqtWLYKPxGSsWLkUtnUK8jLlQvlSBmyGhMbbV+JjEVeacJqcxGFpc7OwgpnH+8/6aNy7g
qwISlXDQIWRg15fdyUK9qnIqP71hJX8Mbr/4LVOav+5b2TowFPaZ7qSwQkth9d43C9krrIcEN2qA
JF43xj/rXpSHgDBkJxfaMsWYEHUHcmV82GpTs9JtURqcDM9xo+asO7X1sQiJbCxll85t0xQvggNP
Ll2sdSVrVqguT8yHefZQLX7oBtEl7Znk7u0w3glWNj6T7FO4cMNzEUBPXX8my2p6pkmREBr0eDpF
cWY/xDZVjfufaeNAEozh+ulgSdKfVRpn9A6QEvnakCJ3Pgq7jj+PMynOhEazM4z5T1e0P4wgNS+9
GbwfZQjEBXkDKhxMlxBOXK+xcewsKKm0wnPSVi+oJEHA6/ajr/0/zs5sx2qk2cJPZMnzcOth75oo
Chrohhvrp6E9z7Of/nyJdKSyy9oWoBY3SB0705mRMay1QpnO4paj7USARHS2mJSl7FFJvEW9oaz0
mpJWVe7sZhyChkF/J9t5bIWR9wBwATfvrYRN1td0dHUCg6q8I0JRn2x4dHe3P9rBKRTgdiG4BwOB
rHC7bZnTM2Otob0SMVvtIiXjSrI/yu9GK/3f71uCB4PP57VGFH93PEq5rXo0aCjEd7r+LJeLejcv
ceJlJg3P26aOTiKCfqgUoIhODLIzVZQlrZ2OwLJUcsXVolpzlVCK76TY+keT8lh3maYi37XDnFxH
oyO8vW3/aFNRF4RuiWsWnertphJyQcMqCdZhBctXCJ2fK72ikhlr6/LltqmjU4INxq/CG6KYuKuX
ymGZFQUCAr7etJ0QmV8QmmgcNT9Z0tGWvrajbpeU1erUQIvjci/d8NXqteR+XewGvmOaXxpr7a9j
URtBLDFLfJ66s8EehzsqUh8Ay5Sh976lT2tz6juegHUq8yeV+RV/WTKzN4xQ+XR7Q48sMT1TRJVQ
Ud6I183rShMlUenHDVl2VzIE7mPckbSjmmue7OlBeM56EA0htBRIQPFtX5X3ZmdmdGNH6w/9ifyH
M+jyg9HL2f8i8A0PaJ0Vz8asjX9w4elR0M516FcY+35YB2oiT5HT9Jc0YwZ5T49kLMP+zgF44N/e
SuFyd0mPeG5EoQXhR47obn2aUrerBm+y6Wdymywc+iuzn/PHWLPCS9sb9QtS8dJ/jpydVXkOgjGT
x44+ERgriMg7062q1qMUx7Q6M1W9FgiJe6W1Zi5vhBYgsNmexJlHSyXqo7QhOGlwjbdLlRKzX0xi
dTD8qnE/trHlqnPY+qUWdaLVqLpVX7ZBEvdDcHuTjxwAXEeaIkK1DQHereURekKzcvV87DWeM89x
4cpO2Zx47yMzhLaidEf97Y22V1PoaVLUog2fFfr/KgYrXGvUNU8ClaMbQQQhNFlpVrCi7WLaGF5J
FKJOturNS1VkxrXuCulq1VIJeNuovTSUqpMLcbgyniPOKdI9bwZr9bXWqXrCymgS5v6kwkUfV+fH
7a90tDAeI9TfEHmnPLf/SpUUOzSW0JhRZTow1dS7SHZ2HuF65yZ5UbtDlQwn/uVgZeLxE+BfaPhv
BHxRvpYreZFgQxjDMLpWKteP7ZzMJyDtYzMCXUwGAMBwt7YkjqRGyinf20on/awXI/+s1NZZc/3Q
Ck1kYOC4EyAM26MRFxo9igwev1Wb0p0ZSUvqNsOgn5zAg3cOIW8xq48iG+iy3WL0YqzkdKArZ1ip
/lwq0vcQLV9067WHHIDW+74dv8kzgx3U0T4r1xw8PSg80loSuvUIE+6WqNRgJIowElJskfNYdg3a
snpmzm6rzLp1cjgOjSHHK2hevEH7RmuDWnWrJ6LrUyzOixz2VqAaBd1jeairObh9/A+NsZt8PYi7
RIDbjzd2UbQAubT8qql/4hybv5g6yrSDNTlLA46OCeRW1kNAC25oZ0nvpBKhhJD2RtG0FxRKptVd
1no5a3Ee6OZpeEJ0NEQtXOgvbJeUTzKlvIaPJbfoV9aLGj+NddkFyWKNd3kFnc/Pp1XzGzNhwuI8
RurLiEL/JaFUH3ntlDdwI01UvP3bW314gIEWU1dhxgsVhu3vUpD8l9YBwo/K0/ota+PhgYy5Htxm
HsIL+2E7CNWgTOc2mpwlnpkVdXMSfx99biqOgG5EYRf2+/Y3VGkD+z1rQV+QCLyD6T88pa05X9pJ
PY21DzwrsHwhKiCUnxGH2NpSEiMcNOobFHFj+77qK+m6GEPrmRy5v9EOnD01Sro/OM+k7AKTRiT/
RnlDTs3OkgowhllnLl/UieG1jpIP3woSmj+4p5SnKcjZzGwDObVdXwvmOUdHGqegos7thmpo/Zep
eVFeh6aV9cvt03N0fZDrhd8qJueATdhaG/VoSaOI0xOD1c5ecrtGt1pvrOUPWBsknEgzgCfigOw9
woAYjEQGBWVsrd9brWL/2yD289/t1YhfuwtAmW4GbQklQlGO3q0m6k2nDUN8nExp+BEpe+UlhB3o
xYk6lO40J2dZ0tHB1ykzivoDpZu96hWTmyMHDCFaCE5rXrQCVF2a9cNlKMPsD+4YTWS+OvI6oj6w
/VL1UI4KozTAdJi1el8Wa+mPURReKjs+AzcduZTXpnbXWWt1q2obB4k3DbpCb9K2MOf+a88sTfSd
Z8edVmUNYr3t3SK16pPWydGRBLuHMhrwQBzu7oJXfWqoBt0vX+9040MGAeVSTEV/EgUefTlyMUIl
Kpl8QuFmXudiOTn0lAK1yJaovVvChWHrIBafEBefLrdP5RGGDSgdZSpabCKl3X26NKqA0DeR6Xcy
Gque2kzhe4fm7XxHb2j4T+ppk3tjE+Gj54iK8rO5RoxPYb5G1bjmYipfAfnPV7Vsph9Tr0vVyQ88
2nFo7uADoDqRRe2+dwevKVc00QrQi/rzUgH7APf7BzgapnhQRgP9JHJEbbvjUVyHdqZAph9aJQws
vftfJTfSXaSsf+JCBUuS4BFQEhXzrSWi8tmYVNCSKBIzzsIsWjQPcllhNGlmqs6JSMDhSaJcpyhI
bZGZ7Ry2OpZzrWRCiM5o4m8OpcK7NJfVT1mYmyfV6qO3TyigUD1AkwCx1e3CZKgWcV8I4Azk0kAl
6/WZPNN9mFv7ZbKm+UEyY+nz7dMr/p97nyp0nxgKIub87cuSylLGOtQarmPbx0+zUVsu3rUu3cbp
ZL/uxjOc3KFBAhJyp1+gkd1+hkxbsItqRuSOaepIgijO98aC6jN2GhMyKu2sZXS4qb+kkDkYwu52
U5HMkZxFpucW5X3/nGu98VmRiuEyrlqOCkqTyF6PCt5ZQHl46V6Z3TkFA65rz9wmnOwkq16b5DWt
sfqM5ne8mTxPAGBoc+w7AYVmSmospB1Kcg2STkNZKKIhOu1BdklGj/QQQfTbJ+boQgj5bOVX2oZD
2W5o1mbdCO6HJmasm8/dUmhBNOnWu8y2k5NH8WgTQYdCFCBWolu7MxXJzBiZaUj5xpBksVvIILtc
1BNOU7WjQ0Jpi8FLhLDQg3aGFvpPpVLAeO/GipEfldmvl1CZmjqY1ZJuR+7YgTM0/T+3t/LoJbZA
xRLVAKEiSd1u5QDKJ8pIr/wYcss1tfv+f2ubgs6IE+3R0CTzYoKk8BCZb2HC6s6JvzlMeixCKSFV
Sslkn4Qj6maW5OYg3NVpMMhqlOrFiFcxCnDqldY3tcH8BHpIWl19mIBiToDlJ7cebL30zNFIWpdh
KQPAbVktTl7wo0/Cs4pnEiEfU+e2e4OKNt85F7FXlWtPgL2jCwl05ju9XKbuajWKj2RQdbIlh1YB
dvAHZwgCdWsVCv44DT0hZqrJor5YaT/TbE4fEXdcn6uEYhzcyzPZ0SM8Pu5XETJ4smA97s4BfSlm
TKG358fAwS4ouHVeV7bxC9IwlhcDLP7qAOB7Knn2mBEhm0QNYfK33aHNdftAHl04wU3iUIDHAt23
Xb5qxeYoIwPql2McXskckK+TtbN88tgKvHz0hSmu7mlQ0pyD6x1I6s1pTe81dcqfzNSQTvyU8LD7
l02o3XCG6KYD+NiuZU4lTWtFtuBMeUcNxjSv6ZzN1ylV1/t+sCq3CpHFN9Navt7exQNBLtE/h2FF
pgJ+b5/EWoOCSm2d2VjNhhfVlmQvzIvlC1rx0xBIUMGHa5Zpau2Ohj09MeA0Q+BNfPBiNl70RknP
MLlH55rEiaSaCIaq3i60qMIGzYfOsohiwuW7NstqAhLMZnqLWiN7+1CZq8XkaFX9g/tEQkiNlHI2
Pf/dgWJUsKJFqxiBEBZD+izVXe6nUSc9Z13a/YvIymC9yHGk/8l6RY6hytRzxPTI7ccnykqMbmK9
Uxg6xrtcL6zrmKpm91FHle3FnDvmSBqNdpLcHLzHoP9xWCByBXtXnPxXaQeoSauuo9L2mVBYPYZl
2PnKWhQ/ulb6G+6yemLu4P1g0gHJKbMzFKEavDW3ZFXWUI7inA2a+ZIvbejPsE6/mWGpLd4yOvoj
cjbKJ6cUk+JX6Ux7+mi5FGp+sRA45nsNzyVvI0nNdVs0ZsPalUY0DdyMcuq3tR0cEV3Z64+TuyXy
w921JhcHHCC0z4w3d6stFtRY2t7y566Ov3TNqF6tKYteoOaYP5JsKNzF7OvKTQzpu7ZovY9sv3ri
Jg9cC78BpA5Cv0C/973vzkyZvDAv1D+tcr2SsSM8AFntLlwtBnWb8PKgqlvFJWuL9MSrHURfJHJ0
+IWwA6ze3cEeCsMERY3ppUiWj01f21+gtdr3yurY/51stTitb7YaYDX9DdG92aNnCo0CSIzyiT86
dfpMROD8tNQCBoYTq0ycDVNFrQgMsvbZmiKpdhe5lNVLEvH73FJOuypgjriB2mJXxLi6Vq3PPsTx
L+QkUEjg4dz3kU1piIshS5DoDa0lZxxOXzxRS9ZOYpEjMxTPBD6E/5hjsL1njVEVcpVw5pQwjit/
SSqgdE2+5n/d3vGj+8RuA/8Ca0DCuYs+jKFKe0dDtAwsWBZ5ypA2n+RODd2evAXRl+jjbXuH64L3
grwD063xl9t1KVpWLrZNfJ3YS/kP2AP5h2UOZ8iXw1UJVBRIZNa0V8bu6lKXFwuJp2Jdp2e9SumA
IM/tN5LVf0DL4uyKHLx1CBfo3EsKHoAodleksukApuls+TXjA3NPzykbX4zcTGMvXociulYKyPZA
l5P479v7eWiZqjWprSX+2r12Zm0bi9ORRthSln5a9DD6xFvBwVRrk3e/UKgfVtLi37Z65I3o+ghd
GbqCb0qHzVzleoL7g/plNvM1sucluVAp4O1JNam5JIkW/4zbxIm9MkTv4MQZHnkkyl/UuECSg3vb
bbe5KiX63xTP9U5p6DrJZfTVKTNncfW5OWPbHJ0lallggUDQMlthd0M6xxiI34is+jzOLgzezNzQ
XJqnMgq/r6T1J1t79EFR/aLiTNREG2r3wNraNKl0d224r9rTGmrtXTnI742lbK7OApi9HZozHOix
STJeZAJIBfaEljCXzIIqISOFkB0D6DQ1sOR7e0G9cXW+VWZaPDI4yThBJh9ZFWpBYCvYVq7p1hOo
uc00uFimzaRRpCikWAokI+rvozV1vpsMOfEYF3Uq9nL0NV9Z3cfJJlLDiJzRnpCWTn5xUAa7tPZo
I1DLCfCIeibVHQaVaoaZmM+SOuiXBj1HX+mn1USwCfSjGcvaZ7ax+ytKq+WZ2QL9y+3rdeQk0dwS
A5CYEshzv90aTVqirqIb4cdztF4rpwyfIZTV19tWjm4Rct7iHtu8MvucqF1COTNoBvkMRgDZXJS6
J2em7BO+9ZffNwVLgzIjfTYK5OKrvApSFZnhTU7PLC7FGRkrLaW6m1IHuyJKlZzcn6O9A6sgII8I
nb4ZqFGYxGdlZgP1TfPswpQq6ZKr1nhyeI/2ThCzfiE4gRKIX/FqQXOaMRpbE7W2YvkJMi+6U9v1
GwXhM2zJkSEySQIqVcwa3g9hrWVlqPMG2JrU0kELM23y9BKdpywiT//tj8TsIlgK9O5Im/a9rnLN
0nwUmMcKsugjQvlZoIJH96Aw/oEDJ7wjsmELSVr2Oge6mulw2wHVr0kSIlc/ZJeK+vr3FVn5338r
KK/ZgOPoRNAr2H2paERNYILgS4Bj1Veq+3FgJagddKlyVvc9Km6R+gl+jgCxIJCzPRWkQLGSpbXl
56lcXRW1kbyEqZPBMkaDW1Jp9ubMaoLOHhc3XCJodoXSXON1Lt1YHpb7rjTyE2jNgb+j88VwUyEN
Thd495wsdpm3asny5SFp/J4Kmj9VCqGxaiaeMQ1nUrSH9tAGoVlqQprex6082cxNa8BpxJMkla7Q
eQoyFDS+LFqo3YVxq54EsAcXBFoNZQbGmsPe3s/NGDoNOcSRAEia6ulnmlbR/UQkEEyF05wge361
eXbZCfUjXZSGFZEE7zYzm/IQ9B5PlqRUo+lVPVv7LClthzoXTfYPaSaZ/yVq1w6+hDsN3ZWgGhUY
tKwaeITpPLqLQa7oM0YFSvLUWfVHwmDFCuK1LWS3M5z1pZ4AO3r1qo6fU9gRpbtGOcx3eDxx6+aE
8bFX6FL5nOZCiUSWh151o4jpIT8qZZYNN8rRt7jExPMRRNxmpJzXNO2HfK2Hn+rc5pLb1ybyZstS
yo0nt321eFrcZB+mtRrqKxJ7mhykdadKvtkW7V9pqhr/rk1lfoyLyPnYxmG7+h0yZGedBXE7trsr
GnkKaSrACP4WAcMrn6oPEvBhZQSnYKv1P12zMEgnMfprYxjl1bHQ66wdAts+DRWeQ/nTbe/39uAK
67xOhEBCgGX3RA1MQgrrTNzdLozezU7ddy6ZqPHONMZO96ZYtX/8gUUgRswGQ9WYF3i73mzh3CgW
ZGYbh/xsAgfxFlOrXhQrroOu7u0TT/g24KLESo6iczt/Qfq29irHiNVlpNfXM/YNbZO4v2iq3XsV
MwNInpXlksKnOtnWt9cTo/SJUB6H9gteY2vUydKo0PB6vtmZ+Zd+TVTKkKPxHAIhPnmThSffnx8x
YJuaI3VkIKBbU1E6SNMSklrGXEavSKTwfZTKxkl58eicvLYifsWrU5os2pyUJoXzmlHbD3lTDk9I
OuUec51RLtbQRfqTz0YnClwfBByeza3B0FZyacLDk7z2fVCpa+6BMJ+vedoC/IT9ep8yoPK3YwE+
m0BjChSc6BRtjcLq1AyoPnSn+rj7aOpJ6A7hWLxMzSlL5eiEIBEG2QKpUgoRu2Suaoa+kwyu/aCX
qJjoY+OhMWm6qMacqR0f3QAGKAvBFBSWeKq3qyKzEIIYIL2inlHK5Wg4HrFD+Bnp9vqduU6Ga9rF
GeX96MD8YptTMKUxsA+rkrXR2lVlKxNQhNN1VpL2w5jbaoCGQNN7jVaiU3DbsxyuU6iL8Cqi1GXv
PKmMzkff2SALmyZR7xkMO/pwGJunYoH9ozGY44peQXX9E6Ok5IK4S5l0d/303k7QRgL/0uVyBam/
/zY4xN2xJPWetGSTl5XK2UL3ewsbWjBkCO1ggOO2d2cH8RmYi1m2BhRhS7/LIqaah2Xs1UU9+2rh
rCdVuf0T9cseQSucAOrBxK7bAxRmnSMvY7IGU9a3H0S76Zpm0/AtC5fmARChfa3TSP7gNFXoqUqD
9s/tPT5aL0vmdRRKPG+8qVUPcamaM+u14m9W2s4fEujmrqlP94UWTz9vWztaLfUdxmTiv0EV73a3
JjVdY/pKQRSqOhOdm/ghrUu5vNTd0vwlS3UfKMrSfg2HOX/qZ1v9dtv+4WrpFMO7hSNHBL/dbSYC
SmPbjWtAgcJGksLIfD3u83fmoCiutAxn1M038iLi8yIUiE4ZNTya8+IHvfLtE9MXx1CHS5n1pXK3
Tqv1QyRl127olUBfismXakkNhqWRH3Uli/+KAa+dRAV7d8hv4O5YwAKQvwWPunswZxoaHR95DfTc
WfwJMIWXGmnupZCVgtv7e2iKk0R+AEyLkv12uesUFWpFvyRAM2V41uNcvvSlXH8e5/KM8HhgiuvC
JSW/pNm8hzWufWLYXccYEPCN5kdTK+CYTVn6WGTSyf7tfR/7R8UEpSreEtBF+2myY5RKgDgiOVBz
M/YleUUXcF6k7xFh/XOKBKXmlnrRnUQFR+szSdIJTfnDs7ndSq2GJFQyhiywOtnyQtRp3JAG6H2T
no4jPDql4Iq4F2AoICfuVxj2LNFQpDUYHUH7mK15oTCQmncFPY+vi5bl/672YiHSa6gXZa1tGZEc
lBpPfNHBRgudVEHXBSnzhrTBRJDBbntJDvps+iJFuvRglMy0SadyucTrSG8G9ulZk/Vgn4lfRREJ
gUSIKeLfX93QtTByVc4jJSA9Ua5KFEmX2JiTjzOZ78l7duD9SKZoIYAWoPa759YVJUV3xcyUIFQa
O7D562oriFEnhboEjVYPT46NdCIDOkq/GubsJHF/u1IhuAF9kEHnwg/sLqcmVbMsGaUStMw88eci
iv+JnLz1l2hd72/7gbd+VtCeSbrEtAnqFju3lxRt2jJbRAkKQEmeVeTDwyCr60NdO7WrtV3/+ba9
tzuryAwuUClwcpAPFNdaaIUIqAczhDC3lafxrrP6f7Whzl4Mpaofpc5RHmS+tLvWZe7ftn6wsUL2
kmgTjj7l7t2rpoZ5GFX6OAUoxpePUhL/VxhN9GJ1mXy5belgnUQnqFTpJFSihbA9rIs5LPZi44rm
Vp2DipGCHxHlX+4jo6TgvfTdYxUx8FJS08rX08k5KVf8Imq8TojofeFrEW3hpAJc3cNRhoamfFeO
S2BmaqxdNTPMZJeMT0XM3Izidx3FCMdjfJf6r10r3XQR3cDUS+Q+/ZCTOhXvW4Z0pm6sRk7t9UbC
nB9BO1kee2L1+nEwi54aFiJWyX3epWHrNo1NpSuzhvCaF1NZn3y6ty6H5gTNYTpYrI1uxXZDaYw3
StRX3P7Qrq56a8+BUsti86ib5FGd4A3Dyvx5+zMeW+UGqkJm8c2go6LN0bqWsZoUg3qFbjdd+2WY
n52l7P9rZ9L2Yizj/902enBKARzbQgsUhW0KE9ulmpNUOgtTFgIjD3uXQRvavWWUczB3tnlyTA9N
WbTSbOQIZSqXW1Og/LTW7C05SLpav9bAoD18sOShL1mcfMB931CcSKJnchLsgM3ZmUKAuSirOJOD
wrQzT0vS5WqGduLKkm2+d0JHCsykfaR+3wa/v53Ec0R3QOze0kInpqstNZC/oETv1GOiU35VYoth
b4oRnVy7g/eZ28YDLZ4o+jf72Qw1Hh3cTEoEArvmHmTd12V12ktR0uvI5Lm569u+fZg1oPFu2aaN
B+qyP1nvgUvnxpO9A4wnL9rDLBMrMuFTthwfmdHX6VAMD8mYxv+2oMGeqgbRl5No4MCgUFcRAr9g
g0DKbw+RZkeRqjXNEgz6XH2KqpQKdxSV9wkT4gKJFPTE3ttLKSiONJSIXOiV7mdwZCb1OJrucmCb
SfQolfYAkk0L0WWIze5S5fP4aeks9dPtY/T2/BLsiCF6FnEPnUvh8V+FH/rQa3Zcsa0DWCNPFLYY
TC+VX+KyLR9hl3wvKwE8M6SThuDbK4ovoMvE5vI5ST+3drWMoG5peTFVo3M+ZH1GgzZL8ocky+OT
K3qwsRtTuysazYOeZhXewLHTAiwb6pV5ZNjv5VabLmtY156irf1JBHK4PhBGMrRtITS2Q4VAYtGa
uOZrKpWe/gP+uvhhGbwnU1w4JzfjrSnySZyc0IuD1LyPnqfajIy+W9pgIO7zFgpF71Y1/qjXlvTb
fhVoBMcFfDfXEMzy9qOhpJGYXbu2vFZt7hUodl6qztZdK5Gkj7fP5dtIQ6Aw8DXceaFvsXst6gSp
RAhsmLLU4b6ext6VrLa4KDMIlJrz6C4lQ/NQ0IEFv/z+AFY0iGQdLVsqPyBgoOVtlzoNxVohetoF
8po09305m1/i0dJcikXKc6X2pUeQ1N2VeT184BFdLz2MSn8EbpB70UzH48Q7HH1kEO6KiGsFonvn
jWwEn9sQ5fSgqNcJ5ZZC/kxzhK6XYp8Na3t7X2yFd5OUFqdAyXR3dM3RDAttDcsgMrTSQ+Dyx2TW
zkM69l1Qjdr6MV76M6W1t25I2CSyFPGriC+32y3nVtjkBHdBJoWRGA+tuqY0Lu+WLB/8REwIbJZF
vThdfDZp9q2bRxAD+X2+Nhw3Grhbyyvwxqgo1Sqo8tggclWU+zq156s0MCNxJVD6cPtgH+0u6SW+
npBBQFy39vK0DKte0avAKCY7SGQr85AISwJ77fS7tM3+ppp51nI/WiNFRVjmQioTx7u1mRG0E/LJ
VRBWs+qlVhODM4q5TPKcelFlm7/t/Lg5r+zt/MRkWJ1TJUoVzHqduGpTW++qpS+vsl2bJ7HJ4dIo
cjG7gYeT3GC7tErKujrspirQG310EQOliFDW0vsM1QzXqZ3fr+CxNNIfxHoJRCANbe0tVZfH5Chs
5ZxFd3ZW/RyziunELZKV7WA4Jzt5dC9+oQoYEUHcvPe4nWq2WmYPZYAAmvElouPvOVaS+BUzwfyu
Uax3RtdmXpZqxcmrIhayTbVo0qHdz2IQfqO1sF2oDuE5zyHuBHEYd+8hqS9PZjFmJ1WmNwAD/Owr
MyBCtmaiutYWZTHKgLZ+gspzH/ma3nZPdhh9CBlZ/BBbRRzE4KO9NoKdFafstj4N0xPz5XrC+lk/
4SoenSj6Q4R+cImQ3N994dauybV7C+X5dZmCJu2bYO0Yci4363Sx4/6sZnlozyFEgCEtSqW7E9wN
JiNO4eMErWpnPwp5tP6pVXWSvXHpisyNk2r897YLOrZI0sILLgqLOxdkpl1Pms6nnZtOd1tqe8GQ
hM1F0ZcIFLp9xms/eLtQGzJEWQ39ENLc7TfuFx3or6mXgVLYqs9wZNuzV6e8r+umPzlPR95VlEl5
TGgWoYS8NWUP1Ywiic3Hs2PnnT4tk9+UlfVX2BXTEzpg+LxlAPx2e0MPrCLARVsKxVWh6rTb0JFi
pDWPWhWgntvdV/Mo3RVjH3kVAb83VKbipXSrToyKC7i7oELQAv3CXx2qvQJkCjA3XZ28CXrFGqlo
6OG7rNR/GKM2+IxXmR5iQ41+DbB57CYlP7klB0tG0YmCE68JGf1e5bJDlmidNDTNlCkcvLKBMjA5
EULp6ph9ssxW8RJdPRsA+YbjxSuNHBEptya0bd9sdFlSWTO12vbBCNdmQCcFin/fjMZ3YmP9Puq1
cAkKRsq9L2Ygw49L2of/OFWU1P5sStLJ27PfA/FrhHdEZwoIIMCf7WFbdNqdRabaYvbkcp92wxCs
bZMGRt929NNQNw2r4oyRtffLGCX2ZlIqlRsgAXsdEVRiJSPO8tC34rj8wm6Xfy/tKT18f7h+WQGA
BGKXEuobkJ4SOtTAxiJECafQnlRJ0r8WjtP5oRYN94wsyy+dVhtunyTVYznaJw5q7zCEdSqaokas
CwECsfGvklJtGAxGxuuOHw31+hSX2oMWyeNDPVGsvn1zjywREVG3AYgguDBbS3NbaRPqFLZfk/VM
rlFSknJtu2m+yuVansA5Do2BxREU6l/8pp2xxjGmdVVBthtr1nl6aLbeRGc09TR1XT7dXtnROREk
3P83tnu/O2cdFmkAUd72dQ3k2W6vFjCZ6x9YEdkgzRHCon1LoTQXTQlHgbiFVHNRk864i+3e+njb
yuHGAQihQ807wfnfbpw11cxdBTfvo3dYfAin6DN4uOGyMKn3ZD1vSl3i6AmVTLA9JKBvWlFIXlhq
WmtwV0GpUhDV8m+NXjoej8jwWLex4jUhatrI03ZXrR3tFwKl30Wv//oNv/AcYJuome4igqluisTu
wOcjHJk8zGqmuLLSmPcIXi++Eknrg9Tr08nLuQ8KMEr0BdcDADsufU+j7s1Uj+UkxZmZ9eAXcttN
XlriScNQba8SKe3JRz0ySAgtmosUTpFq2H5UGC1hkiH/RAc6hOrUwCplu1XfXk3pQUlPZ5EeHCKs
AaNCEZRQay/SMEZ5nQ66g5hwr1R3Vl2MD7G+mBeLqP1kLw9N8UJR/cG1MJFzu7QyHHOnnGzbD9Wp
9BWtlt2GcvSl0SH4/fbVoB4qhLwFxQyo5tZUN5tkAfnIqtJmuo/r6HsNGeCD0pEI3bZ08CTAaUZd
B1kpZIP2QU6fSqPCTBh0BNrc/LCMavs3/eAEHptRfiKNNR/LcI08OZpCat5TdGL+wJ8xaZpbSbsE
Nbo9qEodoyQpFZBOzRKmn7Rs6R4nOzuL5I6s0GOn9sHrSr1152li5hVZ84w/cwpozY0uOV/VzKlP
HoKjow8MjfsGnVcgi7YfrTZL02jRZPH7dir+6tsivk+idPT0brDvFNp23u9/OhCgokMBnRr9jq29
gaGj1mrQdM27cbgWtln/aIxafUEFXo1dQM/ZxRzt8l1oDs3fpdVFZ6NY3qR5wrsIkUxBc+XyvSkz
J5NjUuR1fJj3cnSZjDb0wmbIvwMrlz+3cV1eUiWaOr+vTX1myE3XBwxAdP6ilVsgl+0k1pfEicaT
Q3V0US3SaoYJiFzojT5CSHOvL1cH4ddVu8CdWVxbC437hm7gyUU9CBa5OmBimRpHn28PG9Uj2U7R
pXD8tUFyAC9XOx+WeLAV14iM4blOOy0YGmP+fvvTH+48UCcwzqLtD5pj++3xsZrdwbX28ypOPqeN
Gt+hXFW/h6YePbSdnC2uNqtifnotR24kG+XnpGeCO4j/caW0Kw/Vd9kowjP8zMF+cNEoaIIN4uXZ
VzbySM+HIWwc326Vyu3Zt7u1w2C8UOSslb5K3JZJr5fb23HwwfHLTB0RxU1RwdnuhlE3WZTRyfch
U65kChqi7IYxMlx4Xv3bpg78JYUTkB0ms2M4/+KnvApiJwOkulLwvk2J1AaM3gbzYHY1nOqs93pS
hHszLz/rTZEHxYqg5W3rB46MYwZ7Ej9GUrrvXlVR16emEzs+YEXtrmWuO3niFJ84lqPtZLAnGh9C
X4acYLtGfTRXLcx4U2HM/680yuhzxBl8ZHTqGQnqwGUCthIQQSGES5C2tdQkTTSXBXs4glrzqgYN
mwqJVc9aOzHfu0nvbu/fkT348TzepJmwUHfvqpw0RStrnQNOpS+gqGefui5qrlJTlV6d52dt5F/d
vdfZPAeEEbCi+4dWP0Wn3fq6Mcr4SK3jDyVE2yRORnSZrc5rVLV+WDppvYsbe3RbRky6YvSvm6Cc
+y7XOLbO1Jl3g2H+QGVP9WaTAjrz+KaTDTn61LgPi7vDF6Ans/0A6gAu1XFyB0plonGcI/NDW+i5
C2gxDG7v/Zmp3V7kvJpdUWJqyuXiPlWsgoadlrwYKuzx26YOrglxPuEulEF6vXsvFEfxkE4IfviN
nkVXfS1p965SdXJNDg4T+RHykagOoNe1F9KIgPv2NUNDkXqV+K7lakeuFXVKUOsTnKXeNv+7vax9
2Vi4G7APv4ptMjCIXfJH13UNTRPVqpDpu58Vm1qUFebvpDpZ/lko/T2jsdC75ZrkJys9+HREaJT4
fqFzoBTtTkllFqozGaxUjDGwkThwHRrpz3rUFCcVqMM1CsUlDIqhgWLTX/nXeFkom6pR6I9o7fyE
fIHeWizJZYOUdJP+sxiR+my1UnjfNn17ub2/h8tkyLCgxYEw2RNdxMAbzUIahAA/Vb80CxijxTbC
3HWq8YxEdGQLvyeAFwggg+PdrrNKLW0xZxPPYBeqy3RU+yHNsgd7hdr0+6ui6CKyQPrJhGpbS0xn
mMkz6xAhtKSRAko9wBKHsagGL87GZDl5oo5ybQAPYlgIQj9CuGlrTzYShhPbcehPY0Wp0imM/qup
pgNTwGzZldYMOk9ofln7JmdAS6F7ZdnVJwf2wAHwGwTcAnq6KMJvf0McRjoksJI1M0fnb+Sfm89N
1551bw+CHSr7tIYp3P3i9W2t8HBKlVlZFO3GQk4Du4grWHWGUOtWfB1NIeMiKZ3yu7NScQMUTDij
lDOIOPeyi7JaZVmiy6G/Kq3xf5x9WY+cPNr2L0JiX06hqKXXpDv7CUonHRtsMOAVfv138bz6pHR1
qVsZjTRzkExcgH37Xq7le+Lb9FNnyad/3jUvFjn7ikVHh3UMsIiLZAO6CQ5bKCjZ95O1f95e6pUm
1P890MavhXw7pA/PwguTfcOySG9xjfS/dKb45zBk68/AS9urxXPsMNmo+0LCzlUA1o30Suaz6Evl
AwJvzCLe2z7bw51d20gR0DNB+xdI8PPRhmdppOM1aHaaBt0BjVu3h2XeZsPUTCWf3tNQubSPNkkx
VKfbfP68XsmXwCRwGMByIaENK2cQjXSJ5thqTpiT5R+cQY/qDsAJ+V6GciEMAbaHlB0nBf2aVzPk
IXYF+BneLm9iwJGgfP/YTnyChRZb4n/PNf6bjkNBfEObnPf7PC/j1kYK3u08EJVkk48mcDvVNujb
09tb6tIH3Abx/3+ps/MfgFKfC2m9HR36aMddofdQJjX7wtOqGlCevbPepdcID8ANXQJJDKAOX0aC
oJgaOyWLtwt87XYTND5AdlmXuz7Q6Ze3H+1S6bd1uzAk2HzlXkHLTUaJCkJ8sqUQy881gjhoGfnz
Tz1BmtiFafi4VezQ9OW0hF5GdoLUSVxOPkCxEg0ktB/jaff2b7r0ujecK1pwEdip517iUaM8nnm+
t5NZAeYWCIfmfoJZWzlA1uEEtq7+V6v2LWRkG5QHhSZK/XN8x8LHyfMX4aEPzhSS6Ax2W9qMNdyw
7tYi6f+HaIhGB3SH0LtFI+ns+7a6wRwh6PDO86E/dr2Gn0wO2ku72WG//S4vbaUM5B4cSoCHX806
kY0zZjsEQ3DFm8+8E9+AWyn2QUb+l00L6CU4ERi+IdU6C7tB0a19mzpvt7ow+7YY+nGOZ7tr2/A9
zvL2L53HU4AqgKEHGAiQ0+2Z/0rqloyycSmwP5gL5W5ksSwbz7335i7tQnSAwUjCi8tf6cejulzR
4MEhjNNlPuTS2q9ABTalxxXbEwae9Ntf6uJToRUM5gWwwtl5Me75mV7sJs6omfB3Luumj3rpgEN/
e5nXGwI1DEAEQDKBw/WqpeKv0CccvI7UCU3FVz4DN1yNwyI+MrqO8p3E6cJiSJjAf8JthP853xNO
hQ4unILUa9CvVaSK4uDDwa4yWWjfyfS3vPPlpoAoGdwXgMnYpN3PMSIjVAZAvIhxpmyUPYG0Rg7D
aH1ZwkZSnyjgu8dgSnRSrklcuLKJFvvOqX79AfELNs4MqCv/kdlebktYnoTUTgWitrP82qk+uOoG
iOa//f1eb8ttlY1Zu1HaMex6uUpk1CK7mRNAbkhfBV7bf4eQKO9qOo3eJy8Y2nD39ooXPyJSUmgf
b1CQ8x5Vs4ywZWKKoAM1F6dubRtIQExxTTHa+Oc7HQ/311JnD6cXYkURz6SeBeM7lQzqZmxQMYUk
bR7efqqLXyuFZD02TYhE4qx/AIuBMO+oJrV0OXyoAykffVK8p6176d1hoLTF+q0fck5n0lNcDCmF
uKto5+JAk/EX6YnZtxn8od9+nosrIXIAfI8k8xXWYm6iNYpcQ0DTbMkpDRr/YRjbXpR+K+z/sBYA
/hsTF7cm7rCXezDI2853yvN2U+rrHQWW7igX6eoUgL5/npJBUGWrN/GNoAJwLgAZ99FIF0/RrQvS
H1cSkeMcTLCbStx7WJlLOwIXMrC8//Umzg1g/NSSQOiQ1mCiqlpJF2z6ddP+7e90cRV0tLcWP3DS
5+xTkas2z+hM66ZIFWzk7HTL5nx9Z5XtoJxFww04isYyOssbN/TlFzKuoBYz/bbGgJ/cKBjq7CPP
ZvXU9/wAHFL64Z+fCtQP9K8w9gP74hya2zVmSBuaUmwBlh7DodOPVA/vRaLXlc3GRoKbBchzG3Tr
rL0Yex6ZorloaxE0UaXnyFQpYMKg2Hfeh7Ajbd0idX7nYrnwKl8sehYoCOsnYmjW1uksBOAEg/kw
SKlPso0mUuajU+9QIC/sEKgpg2qBqwwT6HPfDm1DibELInovZVThUxYnSDm+Z3d0obGyCe1tth0Q
osOWP9sindiUJqC4XXsQZ4JsGIPOfDY3tUAkqdLOC09mGMgBclXt9VzEILaEzNZvb5sLQQt8b9Qd
GVRWN2/Tl9u0+D9rPMKAoBS2gtpfus+V1xyg21x8+/elUFojDuNuBoLh7DNyiakbKAFd3fj9fBqd
15ZrMK6VnPP8nSt6a7adHb7NrgstThBLMTDc/vyv/BQ8vrAXlMMww+TLVYZr8yMMSNhB4Sa9n/yt
72AEb/G6ewgmvP2YF3Yr1gYeCP+B6dH5V4VUbhaQpGe1R7y0jlYnSujJB1U04QIPR/ueBOilL/j3
etuR/etZJ9L0SxJjPXCEZZV3VlQ5iefrUEf8nar4wulHU2dDngDNiFQufLlUbnvl86jo6nCl/k/X
Y67vYt59nNo4G0qOBuAPVHb94e0XevEBURxiGoio84o3q3Hokw5qG/WUAC6Jv8ePwIgEV8Wk6TsP
eGkpxM9NpgiDZpRQLx/Ql1shMhX4dra1u4Z07ZfQm6fDDLHld5a69C6R94BojZ44oFlbDPrrs4m5
57PEkLGGwwPkyvJJ7IkPKxS6mPh+tUwcUvAT3km5Lu3Nvxfdnv+vRTOVRB6sQHAuMn+8ShUJqrHl
4kpo3V7lRv2r7g1O+gbh2WopcObB1n+5Xkyh4sMaymtw82773uI+1/SA1Cs9NKAlV6LI38shLr1X
3E+Yom93Biq5l0uacPHTqbAtDLxbeGcADhnCxDVpdqBeJ7QUCEGHds7/fcQKWWbQfoCf2Lx6zk99
ynziFeHS1mqQujYzLBy8IlM3Sie///04AHe50QE3heZzh2ivE4AiNn5bgymfHDvIVleti3Q1Ck/+
DycPgvbAfgER8hp2GepmNtkk25rPLblPyMBPgI8vx8VE7038X1+5qB2BJEU+tsGW0rPPprsco/A1
62pg0IYPQLuKm1hN79n6vt7/eGsRWnrAz8UbzOLl5oCkhGn0xpmK4HcL/r/ep7kGE134T9PSRru3
v9SWhL+8hTAnhm46yg/0naHa/XI1GawDhPABvs4G2h+mlef7kXj3iWZTmVFjj7JQHLJ5qjlEsXtv
bvP6IAAEht47hAE3XuV5E55q2+vAgQzGmiaBfp9ZruA8IR7jQisICU8SYMli/vj2I78OoJChDNHu
AiQZYlfn8/GcdVk85IWsUf6YijEpD7BI9io4yf2r/TvGbOB/oADCeoD0n2tquaagxitMX4MHCYvY
ThOIhxM5FKIM06x7B0T+OqPAav/RPzYRAMTrs29ZIJClM4OkZhNNVxZos90KOYcqzIAV6vPhoW+i
6AR8yvHtF3ppXeCdNw8A8N7gy/Vy3WEGfVOFAJ9EXZ/dGp939zaFCRKx3iPtQ3UYOgjThwu28tsL
X/iSAFxtdBfoamGGc7Zw68+rwYvlNZlnewoMW09hpnUH2DX33/NiufiUOZoq4E5Cnf1c9U1Fbkq1
dLyWoEpgVKEDWWay9/dML/dsstOnoeiXipn0PcjbpcfEmOT/fFNwUZ1919iZEK13j9Vj4iMf7E10
mJrVnYbZ79/ZQheXAhcDXBDELxyRl58SZoCIoq3c3mgeYQwGuljizeQ+nsbhnWN46X0CUwTuL9CR
gBecR56pK3jnCV6zHPRIMAflYfSMACE4DL6YaAwPS5joHVgg73m0o9x8HXhw6W8cWHTJkEudSxRL
YyVhjYNRAZyETFSi9ghIaUe4yJWSBj302Rq/oVUTuQVBCLth2mkyiXjnuS7cEZhguTJSq0vLqfOm
xwCziAayzdEkSmttfOoBmJ+g7z7xscxA3vkze7h/62GJydOSgVZUZYUr+lKKYprAUoUjSTnGmYIF
KdwsbbW0C26WsKct1mmps0fwF4YR+aWKfhjOpv7kTJPbXah0pCo94m9iIQZZWdoDnFzaeWRHP2G9
rPqRhN9aFE/zTim63EFGgnQHTbT3I1mS4jikhMkycG2bHwieug51C5KcEk6HFTpRVNbxFlt2Bdw2
d6PXSfAh5RwAKYRXePKlIH0JcRPoINoCMimlhFDYrWxp/KeD0OpcDZCDfs7s0rET64W6b2Ji410c
L9GnrO86/+QBOgN4h0GlVy4C7cpDs+T80ZAAgocu89vrNW+DeB+HnvwFOBXben+KX+lOZfH1OOUt
LW2YGls1sWdObIym4C5fUv+Gpb6NrqlbyRcUAOFHs7b259C3/DuEqeefAM2MgNG0fIZJS5DcwhYy
CdHLF+F3Ib3+BmbV8YdhoPJ34AFFUPktH64X3uDi8GfUFzLwl3tcM/N40HqiH7qJeaSMZF88jQBj
+rtYtSmvTGj6aWcmiFOXPlQQaLn2s/dr8tACKU0j5+W6gITBWHnaDz+oCDii47o23FaK6yirXZQN
aPnDQROOBbEDxE9CIygvoZijvgRUNnfBwlS7m8dYfeuo5zacK8tIlTvDbycUJ89hh9SvbEewAY4G
UM4nX1vKqkm4KLoNNengrkU4BDqTnA16F7Si/2rmohHVUqwG8E6ixh20B8TJREMaw2KsASF3XPXw
mRsCAS05NU5VjZrwLQif4EsGkET8HCMjAz4InOG5TDVxX9NmYs1Vj8V+gS8T9RUsIAAqQoGMFAAo
m+XJQsbpmg1T+hsyWri6WNGsY933UBOsGdSRWB1lWnyQReRlpfSL2S9Jquheoq+dlV2T6D8h2py/
qV/YK5s0jB98bw0/qawnYeWJIZV4J42PdBTGaXvsXKjIdDFplyobeUGgce+1ck+ocfPO9n3Q7hff
DALSwiHrK0iZieXj2nZrWnNL0h6yXiK9mbnVeYnuk/+TWH/ARB1Q2pONQoa7b2Tsl5lgyFkufe9d
08iQJyi6LI+JCtFIiTu3BBVHL/9GSgz9KzB12/iXn7VF9mFhUPkb0XQ3uzibFCj78eimam3WqBt2
jomR7hegrym+BursaiAGcBetU5hDAxRTfI9HL4g/NqGL4PQhFRCBpcqs5ScTBiN0+jw5UVWClZL8
7LWC8MuYpVz8ATwIMN4ZghZ+PSKhv9dBp/0BBh60iSv8iEZcEQg8s7LNFLV3hAWrKYGAsTfZzLwY
UsoCcELrzXP3LfFiQCpcMAy2mjMvO0E/ZzalDnwpqwwHSn4yLo6Wg5iJZqX11uQZ5p7kFsp7KY0g
4hwsHwhD3lNNVuKM5aN1BDkq79nPAuSxuYRutO7uFQwv8rkUU0aDB5aj/q/WtGs/jzrwijKLW8Pg
5xcYYB2gIATdotGzAENKp8SOEh5FZb7QpT0UkdFfk4Q0aZkxkodHt3pI23DRZ3TfL60L9usKFY39
Al378GaBXk//bNaANI/RTAf5IBoRP66AosPAoYiVuEuAk25vVQ5NzN/ca4LhGkIGBb3LfMfDbxCu
C/Pb3Iws2KGt5j2MIx05AgKJU4A4ZcSrKHVhVMUL69qDBNL+ueCZvkkss+o4BYgx+2yEVuyxyMSE
XL7VdIIk1STWaki7FB+x9SQcLFKrDhFtbLdP2Ailib7J9DMNWj+6tWnf/3GtSFZQaVI1VawZdHjb
9Sv/PHpONVcpAad5N6Zt/pBpP+hrDM/6eQ/XQfEn1dmQAmxFl88w2TW80sgA2xuqWpfuC/yeaLfq
AhZz8RKM5MpPG5OXjk9ee+ReDFl9nUOZB9JKUl5HcZuQn4syotvNQ7Kuu5jzcSx9JVn4IKd2oB+w
ASdWpSri3lT1PrbbXYb0C+LybQZKCV94WBzSkaVT2c1xpMBPJln2ACCD509VKnUPP2fVem5noPgK
sTHJ5kXuOR5muh0lAfrVbzVTfQW9ChuV7azTa/RITX8szJoV+9bvF4RNz2m0zhqY6MV1TqZW/W6j
lXxXUdLJigxTntVCJ9Fnnvl2vulImLeA98Gj6RFw7rTbDXEKSxjIFesIXIU8pHp1kCUq5IqUJKe4
Qm9NNvYeaAUw2S4IRPeoK/4EEaf+PeeBb74GQDHRuuMruNcO88Uk2qcwrc73s0wt34Co6VxDghVi
GFIRoCn2tg+W6ZtPIOTplRTgI7b3pGcg3TXE8Jc/qK5jYxkDW989I1OExiku59U+TfDMmw6YPlv1
KfX8eankOFFERUiDBjubDQKIeLoyXHTRogsc+UBE+y7X2QRY3jyPpQD2ypbZmo3+j6LNO1FuulQR
VMTdWKA5CDp5heg12JLkkRsrB98DWTlYSmWVHzJEAOXDdmvrm6jlBpQXSPEspqH32qT9UlPdLPQ2
dKO4nj3Ou107T/wmKJjXH3toePtVYDl5Mh2+IeTccsaBowcEquraKURvhCtdlAB7JsuO6r5wVypG
kCvXkNi1ctzJbwukS+7NsBRAR8+Zayo9tNovG/CVTo5sqY1krUJwM6H6qg0tNGxDUhKVnVPL/WBU
4qHi9ENSLQipXwo7w4IJ/jn8HurmCLk9EFF0FyAUsDLRcdh+aH2FeiaIWd+XjKi22IEOoZMJMUyF
cTXH4drvFfyu2U55dgj3S8NRQTNohfFdFC3LvXTDHFUBemhtKWjqYoiaK24qNJrTEJtxNeSOgBZD
f8u+U45XwjQM+HS04oYq4Tmy4KCDhmaJA5F3ey5cstyMeSLjk4xpFB754Fp3TGSgxgPxGoXfDixJ
v8AiY+6L9NM0LunEkPdo2RQApE8ZKeMuGYrbKRZc3Y4djTV+2wgaaxlm6xLn5RJn3vQNOeo0fs2m
UTT3TV8QxEAfybuFzWnC9HhtbLiifx06pY5Bk/Z3BFgNsssmRtUpbnJJ5h3+y2ufZ0r6BO3uQZqd
gXTkUKcem/FduhwpGYJDH5dkDjAxh/iHbMulgGF46YzOxRHdmNHbQWM/sg8wTI4/B/jX1sMKMAYp
nRfOc93jHIz70F/yn/BvHJsyUEBqHidJ4EWA+rGVdVQgdby2cSE/ZSt6m3Wc2QyMmYHA4aBLpJrv
R8U9v3Rp9h8yX8FzJkOAoGXHE4lI5EGd+9a11IP0IK4Wswvmpv2VuCxfcF665Edom2SqbFaQjxI5
SbgD7CI+eqkP1bGFFzyqUNNQBXeRoAnhZBbLG+y/xsMMpxujssBU4l5GhXCHQeLPhpzGbMeAj/4D
DxTYVI4Yjj60sXXfle27u4lH6A23DBz5GzbyGPnH1JAETUyrpyP1JQFxRICBGja0Mbs0YBGtoT4W
87oYTfA5YTSbSxUvEzQPDB/uYckBvqjH47moQFYIP0wObIYSrKpCHVB3Tb/XVfXXhc7z8eh6br9B
DbC47ZYCxjnaAK+O7CHA/yM1xSKPLcv2kkXe/RAPGiGYRvlJw3L0N4Np6/Axtzq8x8aMZpQOxHsE
wCGDL1fP2RUwDs3nuPd6WTLUEw8NawgS+nYWn/BYMb3O6ECwTJv7985biqAavEDdFqnzQyS8cm2u
U+Hir9JHFotHaRZ17JZURDsZJRDlQMm2foUzBk58VOglPqAMmJvTlE88K12P77PLRTPfd8s0ZyXT
HYE6gjB42z7uumvfhv6vISYM9yx0F5/gvRX+9gSB+OOiiu7WqQk3W66N35bcIPzUOArxt45Paqgn
kOBhea+ShFdtISDuvrSdPuDQqbUMSBuc8jncWkc2JxA2i7isCuebsIpipbOaRSa4ES32KOS1k6Yv
O8nXvkInthmOhY3jAZoCUMiuk7DzrlBPeGSfijn9RbUHYM9q5r5FEb1yhhtmxB2yRkMh75CJ6aEk
g0yCvcQNAC49Jg/PahEOZoIGgkcHlrDmSa26Q62guyipgc1P01KEwCZFKG4JWD00nMti8dLlMZJ5
gHwTohrXYyjxbwPm5nNoHA9DWrF14YdVN9aVQ9tH3YM2gf8LvouprsiUsWHfJw7nf0b93OH8tqnE
vZAGv1hWcLITSYAknzXpEKCKTwCfEGhWukqlPISpapwXrAxAlLMldYOJKy6ALEbHyKCzmloLMLo3
xKDcTDL9aaieXY1rm0hczHwKyqDwp/gguiRk9eCmztQ6yaBz0gpVVN5gmgUfGL2VI+1S0ZXBPOu8
SmNC5zvX8PGuhw6WKqGJU+S3Dcrdo+F99BUorEaXwkoh4ZxSRI8dBZ4ZLZ523VG+3Q2RDmFV6vsz
0vqwQzOscjrTD2ksQe/UKY27q2HCVLEEyTv+BONFuRzl2BVfV+SPN91Mgh8wexj4zdpCZQx36jqN
lR149DEc4I7+oRvS8WcXe3zYr8hqn92Ky7ji+Il/BMgziCTLmt3aHmOmElmiao9LKDRHZbv2qhpn
AK9RqiUJEohkXm8Tkq3YpW2MtGVY0x/j4Ay54nKAXWNq89hUINYlGJPFSZ9BxMlJ7FX4fOMeSyUv
7vRglwyNHDRa7qHVynQJboH8GJK+WffWd+K5Z24xVZ64AimVaxJ0g4KYPm1lCW44hG27R81rfuM2
CFqoGw4t9OS4xltJc9fuk8nBRNwtdt31RHjFdaxoeA/Mc/A4jIVPK98s+oRZJkXplGXdxyFOFlOO
ITTLyhQi0XGZJ1x+Dpq4fQqjOX5WThWYSjejODgFwbEKdRvq8RglcIJzWExXLF+NLNWQQz6zFSNv
ENSD5RkXQC4qNmv7IxK+x/EBNMG4V7H8vt+EJAGgov0vEVtlD3FfyGmHdwr7k5Sk4UOzijAonVuj
vvQERN4PEUdCUOIdzz9Hvxt02ZlUuxKIDPEpy4W6ScAQEOWA7XA/i45/baG79tzSpDkinfUs5Gj7
DgmITE/MrtM3a8AMKcepQKdgiKYenXI4nmJmmymvR9bIgivV8rY9RH1I0FWb0dwuYeLooJlVEMS6
zs62PaVwKR8rTIQmWgvloxzwexHeqT5b4O5DtZnx4HFwxMsYCLx6onis8W+YR1jXYfjW9dHEdmSx
Alu/oLNDLqDGJ3RdMh8JCXEPHTL4AR5CkCIqO5v6vxMMtUlJx47noChx+dSDApaW4zyjcHWzy+/m
eRYQju274DHy/OBHwakNKqfm8JfihfjYYdevVTKF5ipfyJhVnkIacko15IfRlUzEFQzpirzyOhXv
6YLiFuaufmZLFuQurbOxsR6yNNsviFBj+w1yPfzrVATsm+x89B+kv5Bkr5rRPklDxUPRCXQuZZHK
cJeMSfq9oY7jpaHjtGKkHPlPbcyiGwvwm6186sETa80M+Z1bgaRQo4BCMAgT/3sa0RHNLGII8ic7
yZsUWm0eqnW23oTgxdLKFCvQWGEh0k+B7OJTyAz7NiRQ4KqpTNJn5FwLTqM3pY8ygwzhjvoL+4rm
bfcU8GTRoH8J8zMArTVEb2FFIpTCd56Ch6GB7YJjuXhaAuCyS6UK9wWwTYQJCLGk2KUwDQprMooA
KVTTo4AbpTOHvoFnLiT6kvg4ZS3xS87EgsZIrj26Y828hW145t5PPHAEDbMk/+XoJJ8NqGCyHPIc
Ji+RQpu8yiBL9ADWasarRU7TL18i9NbYVsnzgtj8BeBw8aVNZIgWRJsgjWg8gSjK+TTOVdYyz9Zr
FMAqSmQdfjWbpZ+jE4E5HcQDC+PtXJFO232Yj6fRWIQCq6P2vvAIhCvTTNkdM5CJrEzc4iayqIqe
A4VMCjTOITn1uoe/L2qd+IvqANm5Sxiqwwq3tspwPFQPuXRFuYNSK+QoT37buvDDEGfYQ6uBu2RF
rU3uMfCE8FSkaZsfZ/R5UeKJNKZXETqNvFa041dj5IzZ976nijLo/cRVOjVjUOUwwcDMwsWpKUOZ
Zj8Bu5jRC3EmQN6J3wTJeDSXD0UX2KgimGhANYdRds3hhubdRh1K/Z2JCm8scxWheVOQJAbOgUUB
UnOTC3TDZTc9WuOzdqdF7FSp+kLTe3TtyQ8VQpobxBmmPqg+CRS4EUN63w8jJyeOq/5BCGrAUaCo
AGpw2YUuJWhrEvR1h5x1CEQ8V/AKCA5K6o7X02L6x1llqFe1y5DRN0g9ZmB00uJWQO4a4qFK2Tsw
+NAsKkAwXstQp7jcEp4AOsW8aGVlL+00lgFajo/hYD16LGTXfUdShGLQa8YM6uEFOjOgdPbyMfWa
Nj7ONBFfurETJzJE4nubx81nvTibbp1k6MErzCbyynYocKpVyuQqG9hoqp5MGIwVEMoWpUO+1h9c
n+TuJNC4+w57pPgj8TLWVhMu/6IkiAJ859sg0HCQbvQtiVwG0Sv0YoISUiNouA154n13qDbu6Zqo
T5NZ2AfBRuRaQy7yTzhg+Fxj3rBrYRsU+7ip8/DBLzyvPbGQRMDnqnHYyozU4O945loSzFyWgEOl
QaoYJWKMmqIzSOqWBEXmrskNYHvwBR67CrOi5BATE8LbaWCxwGWZio+II8MHMXDX4X4Ag2o3N0lQ
R8k0RGhrmeAW2ZzBoQKjKslv5hEt05sZJRykAKHkdUysMx8TGyw/9KBVe1UoiYBItAyPsk9pVtnN
8aQSTZI/e1MS3BMEHRzmkShW88wVn6GvE6At2w7Z96WZgDS0hcqx1RqdPTI5Dx3MJ1KQ84Z+HrOy
LSBTU+YwUqOH1oY62Ps52gO45yYC1OXA+wbtvYSwMpozLbesNj9wgW7eznVT8EnHMf+cEB3fwYV2
gaHWDMXsShC3HIBNiDGLioZuhAioV0BQq6D026x0I4/AwxKY4RT819KCFFFOK7Cl6OBnfr/P54b7
dToUyf2gNI4JdR0GOSmJHfqcSD39nUnp+DHDaOxPHE6mg/AwUiLEeLRdy5z0ACfwlSRPPFbdE/zr
gHdcoY9zJLBuZDdi0Cg8Q1wGqGTSzF2hEweB7Zlksv04RBvDLRlm8Q7S9DWIAmDgDUSB2SIArufO
3Y0/zROUvDGS1jGSsIL6+9GXATwlafKpI9J9fnsSfQEniQVj+Dbkm7omJMdeDk4lV9AbgPsG/DOH
5S5qpKuYRBAlEmZaTcDQXUONceq5tDvqmWKv++49TeX/yGxnYA64KoFBCMD6prd2BlDBZleg9tMe
6O5mvsZ4Mkq3ZlJ0J2lnzQ566kgqKYE6dmlWiqtIKlwEO5Rd4T3UVNCxffutvAbMYMoKVBX8y9Ah
BDf35UtRYSB6OsHjE9zq4QYlvfg0RX37DvT2wswa3G0oUG4kEuhJn7/6JZaYk6x97RNIyGF0aREB
0uSaDCs9/OsDAf4Dhn8MhA4S4vNtRTEhnTgphrrgpig1He01ph7+O0P418Np+MsWObQJgMiB5eK2
uf9CwIkeHy53PR5IzggCfcafxTrNn5ImBRd1hZ/d7E3u8e1Hu/QWMfBIAiB9Nw+C7c//WhT9aQvw
VN7XK51sJXIXHeNCNHtJxfAOrPDiYQHmbiOhA77xioXgwQhtBYR+qGNKvoxamENkjKww2RtuYMDR
HEMIJe4hdim/iGidK85D8Z6S6Ou9iU35128425sk9EhkVYHndRAOQmbFhxvq8fDfUQ6bBztUmoE2
gIDKOVozgxXygt5IjbXSEgWBJmXSoEeuVhM/YTqD1KBjhn4HsuY97eRLQRBveJPug+MzFGhfflLQ
IldEpG6oBx7rmzabgKRc6AxsAWT8lIeJ8ttb6OJ60OBJgZ6Gtkq4IT7+2kLtCGK+x2fIz/p8qdG6
B1jbY+neJJjO6U2P9+31LrBS8Q0TgC8AV8kQfLdv/NeC4GgSf0n4UDc9H+mJLVipEmHS3Cw27e5m
F6kHKTGvG2BqA8NmizFyxLw1LcPY5DURfXLVaxZ+fft3XdxakDWDnidUyNP/wCd//Sw9JFHbQGCy
hrMy++FpsMo9aDyXb69y8W3DXRsYbsBnUJ+/fHiqnUI1GAJbtqIf0BaeuGeBxagaFd8tbNvfQ49e
iEqweEGkhcITOsbn0HiaTlNiUB7UcEMtTuH/Y+7MluPGrnT9Ko66hxvzcKLdF0AiRyaTlChSpRuE
Bioxz/PTnw8s2WYi2USrrzrCLrlMMXfuee21/qFp6jV1To00Gsgv0au1+9Eos/Z3ezkZHiDrh1gP
AsryXKN0LCJJJW5N3SrNvWdDC6NHaFHDbS71425QoeQu3FnXh9NLi9CqsUECHjjnjfpJb5XB4Geu
odUhCrya+qDGFrk0czScAKS3k8Ys72GoyeNJBpiKBFTM+3N7hY2avgNSqToYWtCRc+B1XbZqGA4C
C1s0dHSsRnMfqRPXrSUBn8ZneW2KuemERdz8rp4cLcPMYcgReeALzFYVdTWl9sIKUXLstrdNXZxd
kCmVnQ8dplCtuqQNfrWKp/agbOFHzzl1FTdxhQ7nYUwyTG/k8Kvp63m8MnhSfRsRWi0ceSyX7DSu
1jEtTuTjyRsFVNdcZ6FPLKqCYL2hVrUY0Rl6dWp90CoB/jsHsA7GLYAKY+FIuLpdp0YBwxuIMoG2
nRtxB02bmijBZW6Tm6ltWSPsSEqZoAXjpRjlrf5N9zetTACGa7V1QVYpm6RuYIhxYWtCUiRbNMMk
01ZGsd7wdIi+pAzu5v01+7IxLqJP+oiWMEB6NiqaQbOlk7UgS8AH5a4Ac+xDzZOW/JiFFXgcdgoK
aQjVPpL3C90iP5tPoJJT0gCtd77xgWdRozjzBvIBeHz0fckz7VimAvq/OE0gTE1BInWJK/ovwafS
+rqXuWaepVuBxJoL+jjfmBZ5IH8c2tP7Y/LW6ia3CuKeeG66hi/P6LNV1InKi9/Nu2KAuRT7617w
1QOCdRHCV+ESM/Za1YQ54DaceG/QGvjjssFcTyiNJnXuep1KClr0xjuCi3N/8HCuOhmDPtZuOfjK
n7UgG7ehmCZ3utyWnp2Uo3qfV0Dff3/Ikdjk+Oamgn0wvwzbOi/aKvVyF/vbxLWqLN+Sg/FdVLmk
tQH8YeH8fmOnSShwWAhiYEKvzFUTyFco6VnsGPJQCbZNWX/TBv3smsjlrN+f3KtrnngOZjwPLVTd
IATMQrtR9Xz1LFM+CYmWK1sXA+UZmbwldcPru2BaP0hwMaXq9Cy4nNJzh2ELpl+FG6W5uAbyg6q0
ogh7c4w7W9EAbBSeoex4MixJU12/JyeyCBBdThJIYmh+XjaN9bmVGZ1SuAqlSR7QESANw/BXNWJW
rZs3qr6rs65xZZ84R62t/OQXTfWZJ9KS2+71rOKKqABrlzSJnTQX14463pEiAA0kAkxvK/Rd/9OC
t3PX1VrRLKzYN9siruQZT/IfecfLXvMaNkFB05ZZiLUd9wpqu1I42v0wRO77S+itpqBW8txDh3YS
JbxsKm20PBtNrXDFoVJXLLF4J3vJp0gqwoXT+XqxTrsQ3QNEhFGrnJ9ElE0UoK8WU9lHY2WTIQYj
6lfn/LwweleEEtYMYvISw4cNGPfBZZfgjBWd2oRYSJXDY1XrDwIciNXYhpWr6RhPjwoJKGMCIxRC
ES1sybfGky6S/JhkeLhwLxuvMlEZ/JFedkJsrUuqNTvQScE2Ksd8oanra/bFDhDLcvY/scSsn3AP
pBy4TOkaoVav41zU7wYiJ1c0vBygDW8kjbKbVS4kO97ckwY1tH+2OyMDyHrhixHeqkDKOBO6oj3v
ksSU1nKaV+sUG8oVKoflLgktixumLj+Oaml+TTGrXjrZ31hSPPSotRITkg2Z82hG9YzacJSWeH80
ugMuXdwnYW4sjPObrRAZGmg168zqbJwTDBF83ualO1BbXZFpqg8Zue0vv70RJ+mFiTlKQ+RcLhcO
2qMSV2NRuvh0pZu8HXwXtzrZ7lOpX7igdD7qMkyCXcxjhocbFDJO18umMhTzzmYhs0GKuHTNGF/O
c6Wkzz37yTZ75HEWduSbDWL7LNIHGcbxtJJfPUd9s5fAhhglxSZkHDvo1Ks40n6ALIB+oEXxwoS9
sQencxNNMbRjgDjPrkUcmH18X7IKgYSz4gSpJpLwiEVnYFAXNsNba0PDuhWqIRcD2r+XPQM6bfSx
hUNGyWjfSx2uXytLR2ZgYcreaoeAmicDki26OWeL4AmX+1F0Rnq3Nk3X8upbmCBLXmlvjduLMyY7
yoBhOH2JV9PU8JYVzl5Xup1vIRNLpWB9NppxpaVs8fdX+xtnF/Zdk08FUQUdm50hlaTVbdnnOMCp
ymT1i8SeF1TgXdqgP6I3rztN0P62JCTLHmIRucUp+2rM3cqw1/LzNuwqV0p4tFtlV24nckU+VNLC
XffGSHIOiOZkn0zoNNcLkKAVpp2VVq4ZYvXRRdjahfCGnc6k9vb+SL6xMhhGZIGMSZwARuHlpFUT
55vQqXJjDFzuKEEZtlpr7cI6f2MHc6NJxCRkTC1t7ueppyh+9aPKOo+jwQ39zN+mFN7wV6DmRxr5
fxEBwQglFYyaLIfhnIIqe5UixUNTu5kP5bsRe8MuUiLAMPH7v/IN//G9/3/n5+zur4Ov+q//5N+/
Z/lAWdyvZ//6X6f8Of1Yl8/P9fFr/p/Tr/7rr17+4n8dg+9lVmU/6/nfuvglPv9X+6uv9deLf3HT
OqiH++a5HD48V+QcXxrgm05/83/6w789v3zKw5A//+OP71mT1tOnUVxI//j1o92Pf/wxRT7/8frj
f/3s9mvCr22Cb+XXuP5azn/l+WtV/+MPQfs74/5ytol4NLK4eBZ0z//8ESrg5FK5dwl2KK/88bc0
K2v/H38o+t9R6CaxrvAE4DVusrOrrPnnjyZ5AtYRCXeWrPTHP7/cxSz9e9b+ljbJXRakdfWPP35J
/v37HkNvh/U+vX+gQ5JrgBl9ufQxaPBDwtefkmT7u3GXPyQfpM91Zls1rCM7X+nuj2if7H1nvIEp
VtjZpttEW+NgHYZn7ab9Ue/yu+o2fYh3win+Ef6QVto2fhh91/jePdaeXXzFMdNJd4NTuNZWdvLd
eau61mHctT984F+yXThAvVbFfbHXv/p36s9gmx21G/kr4GmYvBKog8fyob6p9sK6cq1TvYrX6cp3
4l30KN/nN53r3Yc7ZZ19kB3Zje8wrr8vYd+D1n5I3GCrnh1rnZ6y++5Th7c31bL78cbc9DfNY70r
Pggn5bu8Vx1/DVj+Rt9Et9q62Hirehu54t5YA9H4Gd5le77lrXIwtt5j8mECMXw3fwoZ2UQUkZzz
ttHR4bUL3Y6rlbkv9h6NQlQ4WWttK34696din1t335pjsKcetD/f+nfD3joNjwzhDX34Kbvp2tuN
drDXHRyND+nJsA07X8cfvQd5hxG44zuV8wBMzE3c/EbcKzf+Cvba2r+laL9P15GbOeqqtpNN95x6
67Jx/c/aNttLa2uN0vu2OXr3JaAH4eB9MbbRBlJLvOrvJ0izZntrLNorJ6+dQMe/mR22bfwjUp7n
b7F0wPOzO2i7xtGddN0fFL5XT2reSRzzz/rjQDinOuAYtM/jTbIN7vNDsSEmCXfFVlvpTki/eH8x
LOHO3xnrZJttzgd5nz5UX4Tb5Gje0cITKoWeLbr+TsRwgWGPNsFGXxkfFHDXdvjjDFryKTq0p25j
/hyOZW23T9YHENtPyqH+WJ5M3Zb8DbwlVdxafFF8O7fibbCWXHEFp8+R1s1Xcz/scWkltHCTg3QS
PrI+Wyfw01OQbI21ZGdHfn8VOLINzPUQJ7a4NpiRTbzK/4RYaRf37V1Q2JCslFsGDZ9ZVHS2PtBS
cSU99N4anXYhWYuBk9+06w5GnJ1801aIem54bOOrebxLHFt1sg/herTjtbGNf6zrh/PZ1h/ldHUO
jx0+ZvsvOIH6tulCSHAIv1wBBT2+RfElOY6HdF2fMlwZIBDwET9ClpHo9DuOdlUCAH2GLHATOSCe
ymYt6Z8bQNlW/ZMsESj4n7F30BJb12BhbHvlWNt336s1+LjejQ8YOzi2h90GMKFP7f3wUfuUwMBO
7Tw58P9pEGQGJ4ud6jsiYHb/CYSU5IAlovDmDLKjsxbjG9iRKZQsEDypZlctPNJ9DKRr2Irfe7Vy
Atau6HobtbSHr8V+fEpBy1v7s1usMMQL99737KG5o8RCTRF0idPvix0GsMZXXKBP2kOBQrK+HfDu
uzU4l+r1sE9v1A2a0OKz9qkgUl1Vp+ZjvkoNR1LWJISPgw1PDHzpo7rGf86JV3AuMVNJ15m0TkHW
hqUdqzgwQAhWIzsEQ+rvzrHT1XT4qI8Pam6sKGs+4GV+ok7wSZQhX9htdt+2KwNuSBzbJlzFY3an
/jBB07r9GiKcvC+Ctd/vjPgYfw0+Cjt9Y8nr1BaKTf8T0UKcI92nLHMsG1hmdC+4bOodxD+tcmvl
K+MrfsbDQFaf9JXlOclzXj4JbqSuok0OUQlc0bjFXBSemRK76bdOAAW7NYBvAPgoDz3PgT+BO9oU
Kz8UDvZN0kr3D4q0tUYXEPkE02f4WkCHT0NC4Sf74oOVA/fUrWLvuxfEa2WtfGzGbeLf9RK53b3s
Ro/AZKU/1QNW0uknWMvJU/MUjJpN4sHcUiEE7NltRApWuvPF0DcTC+sx8te6/oiApiU+gazMtp0P
8QvyrVsBUkpX4+fGWmnjJiOBvhusr4w1WO+ID+w+dh+NR9aUk7K6b+sPYutglCFQet3X99HqI8q0
mtPYY0qJez10P3zz5mwBhVp1T9WTeC9qdrsWZbcR1kC+N43gbPFATD8Jd+aHavsDcf/UTsQVJPH8
KKhfjaMoNE7zuThBiLKrteZ1R+n8IV0rp+YMcNROvxjNpwa6U1AYG5lkZ9YKTv8djfdNCobJNnY8
xpx6FXzo3MHVPRiox3AFT8Z/4HM+x45/7xuQKbo1m0NaCf6ed2N+lK2j/g2bRDtYhW6LHIG/49yw
cTFN9SdlgnFvCr11pcLNBtjNtgmiWl1xviUwJtuV8BgDDPnTUkEY23JyDD6L6WfpVNZfAJ0asMnP
N9VPpe7tIv+ulZ+skxYdmn1i3ajiZlW4jc2malZt73xqXbf7niClEUJPckK7L2z16Tz+aI8SrN88
B03FQenmR9gGHO5U8u3e4GCN+MF9s65DGSQfWNkgEO+4sVJb/16Z9mimj2qgrvUoeUJOuTtCSI4+
eqEDFNBq3XQDeDjcN7tuBWb1m/nBvDVChqI+QgesECr6xj/qY7wfbryT5iSr4hvIwh1NMam5A2v3
xozsCgTUNt/p3C7qF3/XfMsLGwriN+Wu26oHDbBlCwvHBuR2YxYr4MnanbTVV81KXtPXDmD52ug3
/A9ftcUtcHnPZ6Fl69TfslbzgFqhbXRbzXQNtMTzXRjsvRGY4rbWnjp49T+anVeu+hGJejdN9p6M
UO06MzZ7f88iYzW3R+QfwY4122D1FaB/D51grZvrTt979Z2Y7aGH9/Xqh1g6ovrXE+q3wvKHLOE/
80j7IjrfPGdTOFvN/9L/xXCc+PSdcJwXQVo9DxfROL/xKxqXCat5d/HSExEvBCFD1vNXNC7/nWCc
tBRxNcVarCb5rV/RuGr93SDnggQW4TaCXdM76lc0zo8QdZxsu6AfABPQfisYn97rr0JxGgD+gC4I
ihYi9gfmVEJ4lTrAJaTuR+PMAil96wBsNHoUiia8NTLBPzQUvVZ1oBmOd86hJ0G43pea1dqZFiwl
66TLzAIS63wTxJAnzRtGAmXJy29Se0kK/DXtuZ2jLFi1wRdPV4Ibqxiln0Ej6NQuZP+LOWj+SY1I
T9qoG2ibUuugy1aCRtw4ACRQJwPzum1JhRW6FHwQ8mFcqMy98UUxnyHxTmllerzPsi2tXilepzBk
RduEayEUlE1Z7A3C76nU4CSmt+TUNquPvoyNifEkSrJUpShBT5nzV7MkFInZerIKTyggwhsxzxIz
/6MgiYIt6gPSajhgrgSv+RxEOvQiILMQU3rFrswAmpQ55Gj0RcGmi7Ry9bLWf2u3/7dP64sN/+5T
/f/grp+qZf/9rl8//3guv9bPP/72seaP6m/Zz7+9jEP6XAVfX58F0+f8dRYA4fo76CYe2ZNoIyZ4
ZJ/+OgpAzv2dbBP+vWhLk9+dFG1+nQSS+Hf2OtkUHu3kENnw/zoJJH6C8jq5OKzLgCXwjv6Nd/nl
sibfinYPmV7Sh5wFCOtMqbFXayxQwiyx8jQ6ilXgSGbtniPBbkVINBi+nK2HV6P1KyvwOgtwmf36
1RpbHscVE9zXHII0BoMkDGEbHUFzb8tGcVVxIfN11QLSg5yd1Mf0Kfc13zN9WxR5kybqUfGIoP2k
SxwriJfkMK9GjYo5SCqKVuTYSHjNzs/ENIQWn2tIyBpyPVGjqW5RJs2mayhUFyNWH2YhqQsCrrNK
DqNnkDWhQZSWpkrjvDJeB2mAAIlVHSujEW4kL/0J/j9eRQgO7kp4aatSUs87DcrdahhJrdk5qXy0
dPSldN8LMO/f98evb8Lym4TCgRvNISPAUDvBqpXyWKeBuc7GTEL5vJQ+o/l63nodNGUrllHfCRT8
XyxEV84JCPbObLNVIbbSDoJ+5AKrjw4Guu12G8gKSkdFvj337ecsVTPCHgwZsfY2N1KiwfIKdLU9
6JAJPniCH/q26mc19CNTvxG9TL9/f5m+rJLr/k0JfGoEiB1P8/9qV8QmWCrQwKi+4Dq6hnz7hNyU
YrODjVWG+Mw67HPlvskG00YMw7/VWBEQ8wr45qGirSQ5GFxDHh68xsw+l4U63HkT5gsrJR8BnXYJ
oXSZ7p2mQ52SypQByNOh9ze7KJJ0GJqEE+YoAbXZdEZjrHuUop1S6SxXK5UlS6HrTUboMPEgqZha
FjKYl8OjkfGPxkgNjnCAnDEN7DNh5cIUTFvocgou25htMaXWuyEHF3mk6HBLukVbVzyqz+QoWBc2
8hmufFPus5VoL63u69GcfKs5V7Fo4D/zmz4XBf3cj1pwDGqyMv4NXA1bM4fDQDLh/U6+RDfzTk5a
yRzn1MABD14OpIxGVhkNk8jLWt8EH8IH65Te6HvWu/Q5vCEttElv+pO8QWFnXX06P1tH6/42v812
8qkebLVxtJ88OrzTkuPhtGDe+16zBRVhOx0U0Rgcle4wSHCyUt0VynrjIfgdBobtJ2AJ/QUU+9Wq
ggsB7ofwlnOFIvGsNKKOQgHZmIISEpk/1WjYAHv2F0b8am5f2iDYRC6DPTP32KWumYupEvdHvYAD
bZaO1nD8qGSCnt+f2uvDetYSF/jrIyQM8fPVS1pS7HGV7RE1XX3XnNKpTks+UFeTRUvgLyk0cpMD
2p7VT88D1G3do6VQLVCV6dYTdEwavrbjU1C1Lu50dmEsRMNXu/OlTWSoCUUwoZsrOKoxLEb0+fuj
Fad2KPOWNXi2+kfT+lghC60VC9f6UnvTvL46kEeMRK1Woj0fqxQxJn86puuz9FOvvd3ZIr8RLTT4
1mIkMAOoRWg0/XHZoCi3BvKNWX/EuLTfdfB4EJ0yl8xgrqbupagKAg8ahQpWa3aQnmOY6p1WFbdG
S7bXr1ZFYK4sQXEyP7HPZITMzEe2b8k/5Wo0X5ol8iPmA2w4h2mNcaqo8MOKW8EK7kUhgujLOW5U
biFnUI0j8kLywsZ7o6dUJCH2mKrCk2YKdV9PYGGgKAYXvrgtUsnNEm9HdX5dacYamTcHgu19o6X7
ytq9vwuvtjv1Y4NLmaITKE4av2w1wR2j7nJ9uA1UbzWog+uVGyMk75Sn399vaWaiOr3MqX/yVCP8
RBj66k40s7hE1mZUjupROKn77jbak/6WH0hRSb4jbXB9QrvFbkh6awtog3k0+lfTU6O4CqHYPI39
q83RZ8ogW5WGeFuvI2IwrLTQQp5DtSvkaUpafL+rbzbH5T+p8SEwNw9DrbYLoMsKyvFsik7Y3YFj
3cTdcMCaNZILXkn/el/9D14ML3171dhsBtFKwc8XUSEaO5jCF+n3/FqmaSMHg1UBywRQCGbcl2Mn
Gzk6HaIuHIvOa9wmg+oxDIK5sPovAQZ/tTIF7PwXbCRMgctWVKmUAmRyzrdpYbXrtKi+ZHEUI+4S
KOvfHS/g1AoBOI/HCdk7u0QzEk5kCsbgtq7C4OijW7xqfaVbWALzfcWprwOKBrQDJInMxGzUkNaD
ny4M6ckXFH0T+6byMMLg/obuqLUpxHgBbDU/r2juBQfPHfeCCJ4O61cLXC3b0B/B7ZzC3lpJvn/q
EsUWB2k1VPLHLpfspl3Yzm90kGfqy3RNVfM5CwuBsrEIwSGfFCXGIVzqdtp5FG2M6g5Fa3x4f86u
VseE6OR8mpigYM3ngvJVhq5E75XVCZ2OewA2A4IlBtlzbYGqMb/TGEYiHsA0k+A/lIKp06+G0Yvy
NA6UispVnB2C5pCI1ub9niy1MFsXQx2FUe/RQmGYziieALssrLw3xgpf8wmwifsRwPXZTsozPL7a
c12dDII3QdzL1U4I8tX73ZjxxNiv00j9uxVltosSCS0mK6IV9VN+MkR7fIoyRwAFex98n3RPnzuk
95eA6NPgvA66541OSdtX0wMybcgQu61OkN8gSguS6ykraNfa0n3xxnZi72KQAqyXf8xvxcoSisqc
1luGeobeU1H0pvpIhCQusEmhlqhrtD/eH9JpXuadI8lrcVwTdchzghJaN7FXWSP188GRqSndKuEW
bUmKeg1wgyWd76sH/DSWWDRMfik8UYGbXI6lPnpDBBGwZAK1bX53Hm1rrRwQiT2eN+Mm2il7az9+
EX50pp0/Z0/v9/WtXfC6ceWycbVMunJsaVxM0L/K7oBSLizQt2Zwkr+fTmHu/Kv8k5d1JLtpgftk
5WtUrqnWKWct4OQYb70h/ZKlwcIh/MammOwSCPeZRgya528nEnqm3GL3dEKhcRWP7R2snhvMOlcI
Xzit3JE6VNdl9KUXseLILGStgXssUYGv9z+AW5hu3Dvco0Qgl2MrlGmLMEAwniTqyIiUrOp+p1kL
i/WtrnLjIBOPxaAKon+2fIoSJSaGfjhJsj05a0uOqtjyd/Nzf9vZxbf2sfyUCgsxwvWVM0GJ/93m
bNVUUlSg432mZ+nZKcFWopWUpCQ+tLv3l+eM8zOdbi8WaxL3Ni84jG8ux7AYAzKauTSeEg4aRKMK
O0Ft74eBTDi6E6vqRvk0Gu77jU6febn/L9uc5vXV4eYBbj5HIlUZX5FWYv+U10v01pd37ntNzK43
RF5aP1bF8QQgw1EOxbG3Bbd1eC8ehJ2wCnY92JaBEnhmB7tyk/xESebBXHLjWOro7AqsKrTTFbkf
T5Yf7OV+a+j5wtP0JcC+6uiUIjGIGVBLmF0Uo2xEjdJX4wlETmzrm+zR/9GWOz+zzQkbEX80P95K
rnAvfke7TbgX7mE2P0YPxcpydds7LDFAr1IdL+sJgSVRAytOCW82tyNZWKPQEvEUPZJ1IDWHPlZs
NyhX2cafS0+6N/cmFPV/tTab5ijHIAIdElr72f7QlJ1WbKwKQT0EzbjDoC/awzYL1t7CQ2RWjfu1
a161O5tYxTfVRkFn7pT8DD5oa38NSman3xkH/yOSxYexsMWnfmGrXp/z7BpUHZhopvsqsSuSNR/O
Am2KP1XjJmq3yS5WPnJZKwsNzeqwf/XO4mhnWPH6wV3kcn82hZZxa+nDqf9cr4OvxsP43TpkH6Kz
HRzET0O5Qkq0ZLE1jvm52f7+2UA9aHIVJw2iqLMZ1QTPsoLBG06jrKOMCod3KWp8Ix7gUfSqidnk
IR6aG+LIgS7utVW76tfDz/wmvZE31T7dgecAaIr1qHKbhjvoFc1C0PrWmfC69WmaXx1+Q4epSVL6
4ykeY1wbemGN1NKSg+ubjcDgncJWsh5z1oYZw5hOy2Y8CSrboQPYUizENW/dvdarFmbdEJK2EHJk
Sk9V+TgGyG4NaNUmS5TUN+5BMkUw94luyDLOuQZB0Iz1MB3jjXVrDeume0IgAj2599fcNOGzMxRq
AZQvKiLwM+aQ/9HE3SIcvPH2fFZvh/O6CT+lfn0/jDeWoC7cfdex7xQtvZDboJ0QulxOvzmGgxRa
qXYrh5Yjtf6n3kI97YCyLwVKhORqAGoIm7/fwTfOSV1CeYEwhd1MKWs2WwX+DmVYNM1t0UjbfET8
wDLWnin8bITdYNRuUoNrStN1W35rZXMFvZ+XzpID1vVkUkLDAAsKpgjB9uVQfbXyEeLPzTIS+9vA
o4KCptOa3D8ik0X1UJnCUtniOrIxoA9RSOGfylQOm92MkG4qoevl8wnp3AhwqOpmwnlXx+nOjL2N
T75q8MIvouzvzPOHFuQyjLyFcb/aJBSPJLwVfpk1zwnVXhtSDj2r1m2Ae4NTqTmVE604r9XoHCwU
hN9sysJsezq+eQ7PZlhJi74LCNZvPW3UXJTLcdCoIMKHWbXEO71awry0JycjhB7IT1D8u1zCcV8j
bH/GuqQbR1ukEtT7z0H/adTCGzFpnVI6+fVCieHNJqd3PtM5VchmR7ZaKHIJkAAl8gLUj5Zue0ta
BapyRwYFHHC9G6pJTbtZvb9vpkG7OBimrL+KIeOU2ZpUqC57mgW5EfcorJ9auZCdQWjbgxV7o9v7
vozuN1DvXpd27YS/eb/hNxYvLZN2gHTH+0qdgyOoeBVnMy4AE8vRJguMrQa0WZB4lp81/xuFHRf+
/7rFY0CTN1j5SAhW6wur943eM6ZcHxip8LKcmCKvb6q4KpH6NoryFI2CCOg4QQUnriw09SWr+gGz
Fbh3nUt3rVQuZSXkaXPORp7cANuXY4un3Zwer7W+2ERxU55KFAZ9dHWFeJMZEWBSI0uPUiMPB8Py
x8NQDomTN1jYdzUOAvSDpAXmSE43+E+DEGIaUQ4K6ohoKE8szXWAza0zlk2/i0pQ2TgjLElZXN29
Bpyt6YjDGXlSb5h+/uqY80aUw8oY6e2gsxoXlXNctwTdWtgRM6UZdjnNkLjj2TsprqjqbHbUIkch
D83BUxhahEm1lLu61nyOolA6tGYXrNRxvMc+p0TdUTHd0CyL36zRvnwDDY4ceglUUOdX2Riknp94
YnXS27zZjSWqzH1nxpv3t8L11ichOm0ChRwHicp5Py0gC6anVKeq0lVXNMfka+ellqMPQ/cxiqPG
Mfwm2Jpt3N1mhRp/eL/5tzYB+xCzVI6dqShwOZul2hV1kyDz0iFZvdHTQlmFGR5qOcU4Ca/btd5i
8yuowuC83/BVUMKmm6hYQAz5U54jD0xEn3wv6vTbqKaC01hIrshV1zge6x4pX1EBNWx9/802cagz
GWSEbeBls/8uO5tQ1ZJ846yw674JwjHoPAfJkJUUP3bn3zN4Z/3O2pptk75LcTnLPflkBYkTmerB
GqtDZiwV+a+G8aWZqdKIRgLyU7N4KxvPptREqnxSNVt/njx/Bls6Nk/vD9zV7TtrZbZKdKutaxHs
6qkt+m2G+HPQ7jF4WMjZX61FWpkInOBDFAqY8/oUb6PIE8dIPnXlWh+3g7LvS3a+K2V39e8RzV+m
B+ko6LYmagMgg2c9wigiRgS+p0efE/j5sds/npXd+6N2tbVJjKL4MxVkJzbxvFYpRR0yHAzcyVct
vL+r6FOEgYAJpgS6quNJmWhXg4xT4aL223RxX1wvly3P4SUkhxoJpQeR9xGSek0WbImTHGH8jrXA
h0w0NtVYrVBRd+vxi9WIqyFU9u/3/Y11yYsDsSME78DOzSMabnczOve5dLIMKFnC2fWtp6EL3Sa5
r8Huvt/Ydfw/9Xc6pYEKEv/P34PlhEr3g0I6xfBAOpgyyI27lS+vujp8VPvPHh5SfvZR6/JVJ0Bd
asrdkC1x+6/if74EAZxOd9EmA816ebqkiZRFoS9LJ20UVlX1BTFPHA1+iNWS5eVb6wqcBhEUBxbe
sNPsv7qBx8gyw7IspRMWBe26Kb8UwSH7EXsfCvUExOf9sX2rV0BlocRyFQKjn/UqEKWhQl1ewZoH
V6tRPHR9dMRX6HMZGQv75Y1TBozGv5ua7UmkdfvA6mWFWo384azL66buD33fLUS9by3N6dECSJlI
hjG8HD4cEhs1lEZO5lCNnHNoffZazHVqtXlUom5b6MES9OU6JcPblChPZPhYnbzCL5vMk7QJ0K2p
T2KQmJ/jASVhXD7GvSL7g3PG7G3Hcfgci5EBHwYhtC7FgtpvbxCezrBO4qry0C4Zs6A4opfpH/Oo
+p5JcbBBQL19en/Cr5N/iAID7hC5VF5gibMZ16JOljycnrglWxzVzPTPwkI0K6tbzTmXHMkqoeih
lS2ssUTs72Ijb92hGBv73Ka+0/idYqOvLthZDD/v/S93PXfoK/I6w0QaeRWAi5cDWXI9dDk6waeq
NS3cGUJcNXx11Wr96Cq6cDC9MHffb/IFAHt5mJLPmngQgE+BtM/3teXLdRdMeNfOG4wvZ7Pxf3RR
HX/EshflbzLx3Zc+wRPIGcck+TNrAoSF61DAOquhfvOxx4Dz1hTUFLVa0KSQNJGO+hRh7/olLzCJ
49ljgAvGIyf4ogTSmNsdiwTda0+W7ycLEqCRvjzuu3Aif+SYfDrlOYYIZsmxH6JwEHkPphoJfHAv
Q91DXwLmOOryfDcpiP4ke44admQKxhc1lLv7CDfMyK7zpvs2VNijOC0eYQ8I+hbgdWO9fQQ8knzr
ugYHwrRIzqe+o5zxm6cKJVkAFVzAKFfJ8AVm0ZGYnyuQI3px4uhenXt3QI1e8WtH6jbvz978TJk3
NNvsnSB2lVLQUGOK2H9hVhKfLK9f6M70dV8vkXkrsy2TkufJ2pRWNBEM7eStUWULp9b0Ea+bICdB
7o47Dl1GbJbmqULVxD4plcL2FOMrhRXJrg2s0LbKUHcSDMIXovN5hyi1gnRkl5mGZklkWC/3WYhZ
k5rHbXsKfDI7g5hXToWxxMLWurrISOCSYOF9hXoHYqKzYWt1HbsD3ERPjd+6ZQWRta2xICw6qH4K
3MeRciRmwOiy/+aq4J1Fw5O9MShyUI+zh4DZ6ThaFgmPS3ThszK1jQLVb3Ohe9MgXU4ZrVCdJ73B
cHJ9Xg4i77lJTiklySG0K7k5mVgzZCB43l/h11N12cp8qgKvHiQ945kaIvabWN4TtYdu4dx9wSxc
9WV6ItIfnlDzHHKjjZ3omyHvxNpbxaFxwjnTrutn6riI3CLzh41abnWcXSNmJ8gNKEqPyvvYbXNh
aStcLxtiH6rHlN8oIVMuuhzXIYkbrMM8eNRC7KSWvsfldTViDUqmzEHLcV3U95VsLWyJq6sH8gvS
fUh7wAaQafmyVXWw1IHSUXAHZ1vD3rLfa6Nzxsz66Xfnk6uN5MeECp8SvLP5VJOykuRUCO5iqRbW
4ohZS6LJS6m/q/wKL6xJaeuFn/SCObzsDl6iRoBWLjepYvW2GskSKJ9uWLcSjN3OgCBemCrpnepr
NfBiwSppCVg3X7h8g5fCBxGfOAkEzTqadkHRpKlUn1qg1042JJ2Nd122EFQutTI7YyQhAt+cifUJ
G6STlgDwN2DkLKyNtxpBKeplTMkZy7O10WNLhhSiXJ6Us861GYlp/kkYJXFhF07f9fUmnEaMy1Kj
bgCVlSDtcs4Mgh4zC142oYE1cxeUq8QX0DTozWBd4LLj/t5S5FpD6WgKeVCXnKo6l+0p+eRBqUj/
n70vW5JT17b9Ip0AhGhegaysztU3tl+IspcNCIEQohNffwe17j6rksqbhPd6vW+OcNgzhaSp2Yw5
hrrNQGwwdL8Vez5tYNnigwW9GwBaGQcB/nh9kxGbe9IamLoVELwMC8QxaBHlL//OyKpRMrU1ToAN
IwXklbl6HedH5bd/egJWK1ltTY2508wqEAHY8vsIGGUxm+j0MtZe7+/N+Odbrd4s6GeCITKn6lZC
9f0CgkkuLir0x6DV3O3GrWbW1s4sJ/5DjimhXS8AslK3FX2yoXUrxysUMDY+2tqlrpe0/IgPRuyG
mpov29+AJiGaL5S7ECBArev0l/t0O1d7s3IBQTX0HUaS1K0ZflAADoutFGHrYy3r/LAOWmB+lUyu
ug1QyyfVnc+e7OD36UVs2VjdRSFIVXABG5kBHjh4o9UL6zcq3ls2liP4YR0FhFn9ecAR4xBc7W1A
s8Sr2GxHb2zHGnA6zprrJsRKhqCIXTePlFts7PgnR3m442v4ntBYRKMcdevbHEJmUIUHjtqBvkHz
4/SuHD3BGA9AtRcDH6gkHn4xq0tzgB9x7ZFa7AL0atj43Td054cPKdtoiRzdnQ+2lr//sDtBgfHL
Wi6pDMRfe//aHp69Kk9OL2jLyOqutMQqxOgsfgz84oKeWwGJ7f8m/cNswD+fbXVhurEEMeW7FSeP
GyjyamhvwzTEov/8SANAifYGCpFolq951z1oD4caiua3hdfEbtNHyJejetqwcsQ3o5gENBESWhfp
0ioiVb3madNqdUtDdIyRXIPfKYIiJKTbDFkY3/54k2AOOQwwcShKfGrBKZpi4nzE8VbfZpSuShCi
YA72tJFPRdX3pPaDlfV5m5gQKAapW1Xtlszlprkr70FNbDWRHiL1c/6S3ztbieeR84dIEBAKRKfo
aKynkcuucAg03rFfoUjSdPzl9ZAQE/VGefqomQ/1h9Vz7UMBpEcnAoEHf5uA9RLkpuz/Ov0Bjzih
gxrH6sF2XLvsGIENnoozy71v7WfdFXsogmwch+M79WE1q+tENQSsOg13N4LYwEE7DyRB05d2dL5K
aPFSkDl5Q79HQ/qB+U0sQn45+HQ/QFbv36149Ub5skRZdVw8FO8SFTgJRIfBHefsg6beMPUpIX0/
nR/WvHqr7KCUEEj01a3OY3B+1GnUPekHcPA9pyKmVYI+GGSR5Bn0l08v8sjz9XFb1xzepU1EOS6G
bQ7NEejHDub+tIXPudlhdSxcR6wQyQGFP74jyA7Cr9BKtH9AF7nsMHOWhBmUlzeWtHFS1wIcmW1L
EwIKcUsnlpTmiwNOFQ6J5478V57rn11bQy8LVsJ7FrBUOGrnFpcKRL52+XL6+21c7nD1KFdVn7X6
fYfq6Zz1VzTXFxbfcI9HXv6DY7DyjimBHISk2COrGvf20EYzhBScfoxIeQN52v3pJR19YD58t2UH
P7z9dtMWBIxEiJlsRP9lCgzwvpllErrPfoc7j0nhnm3lNFvHYuVWhvk/RoFjh1u5zcfnYHqd9caw
xeIVVkkgviR6ZhjsXiasV2sLMbgHgUmE510tz0owYqMUHXkAOfthc4Y63U0/v57+msct+ojYlqjt
nZXq49eU6NOpSsx4PxvoD3J+3dQmhpwz0EbBQxmGseq2wEafgON/+6t/bK5egy4rwtHLkUvXLolH
+nVq/SSAJuYMVSopQbzgXNghtCQu6eYQ66d9XCjA0epy0I+FVsWadyqXvie0Q9hN13yjQiUdpnKh
yZ4AW7/7ww+7srRaZBjywB2rzLtprbtUWRdUY4EcqWpXPHcgIkR74ey0xffSysHpWZlcXXZqvNGz
U5h094lzqV8cSEVD1BUsKjoCkCTyz7NdFaMj88IujfcQYGzoqki2+hmfOnx0+RkA8GCEZqHyXnNd
K1LPYpjxM4oX/Tb+bpP2Qj+0j9m9/9DsxFt/0T/KOxhHCy3ZbH8f3eAPxlfvBfRu59RzYNz7MqJk
Dv4QO6I8pjqGjmxS3UEW9lnW0fRriz7k86lelr1gbwGsQci5hmWWoE8LdJh7N1ObDEMEcmHTJS3Z
Fd0u7SKWOF+8jSP2ye+uLK7efYjnGVpKWFQmvHfqJ3sudlM2QNz2ZQbj5unT9eklOTS2bjdaYZ0r
6IDgPGMKLIAgAQQJp9DacO5bVlbbJ8hcp22JJUl9loE7laB1J+2fp5fyyeetluIcviAjkMm0glj9
DXSo9k4nkWqF57Sddm0Fsh7VRgEGFk+bPHosgTjHwQDpC3qnhyYDNbfoi6XsRgTQUIKYNisTIi7z
rSGv49/vHzsrF1BAAXOYoRRzU4CyrqA3jbV31EbCsLWW5Td8eIBHKWZbyxA+VD6Jqk+oT6IAA1Y1
23BonwPb9436ZzXLL/lgaU4tKjX6ZTdlG1n34c/uEXy+xbVzIX70P8evIM8Iqqjfimq3vuHqrR/Z
NFkt+uA3UAbI2xE8yEPskOfTB2LLyCo/oMrOeMPwELkk3AVFAc78X5o7u9NW/h9O6Z8vuHIRxAIM
J3Rw7nS9G9xbAtHnt+AvZD7eK7GSvjjztuQbTp8OEFce7pnUQHAjFWCQvtjT8Er4TxoDB+CSPr2y
LTMrRzGbxs1Fhk1iWRM7PugYzdd6Spyw3fiEn8LNgzP4qddlYQyLU2jK3DRFUoD9OoMoUTTvwVli
kTiX8b9b1spPdBaxZBng63Xuz9RzLxv1A9l/PLY0OW3oc6IMFNPCvQn9KswNfZrMrtzar7We2M2E
+T0OHfgHaAajWP9XOCRe9Cj2W5N0i+tZRScANyx8lggLHEymHB4M1wBG3qI3fBPSnWnAZYm7e3pN
R+4ULCx9QrzAoFxcHfYQWHFKCCxYuUpRsRP6zEiQ8vkl23p6N0ytYxxSeYObY8jopgJXc6123Glj
Wvz+V+tZ4xyCQFiFAoblxnJkBJX4xNNNXEGg59+ZWT2HDgeuiQ5Yi++PsYvGg1W8yWFrQOb4gQPQ
BS3dZdBwXc7yoLxdd8piN/ZjdZO+qAlMEcjmIWcGadQmalXkdBGocv6bxf1jdeVn5WwsSSdYlQs0
6aljX70tGr5jcTfO3T82VuduGYCafTmzGyDVrpkTubv60b/Jk/ZRnAWJTobf/I3taVydOT+sLgq/
yR/y/F8tc41ydVPAK2xl2I2xe+SnYYLUVMjn00aO3+D/XSdb+Vxpq7SsU6xzJC8mf5u7b3/2/zNc
3UXsG5BnqJYAmnHoIUoFdeAiU/2d5pCOwLDgLzJZW3OGn3ZrcQ4L7nARPYWo+BqKEgAwaAttD1Dh
qa0pCaaUfKdT7T1pNPpuXadWPHG9vn3lokI5tHJ7jRxxysaXvO9VPAPLXEXFaANgboQzfre9hk0x
gBiZiBrMtL7SplA8nlCyNuCAJyWY4InuCGbuVbcRya4zgGUtC9TWx6UC/GNN6RH2tOkyV3R3uSPm
p6FWAwQHVIV6pp/HtV1dLGSeGzdqHT2/2wR9CF4NMDcDaHy4S1T0lVQh7e7g0Ydf9sjHGDhYyA2P
oJ5kDZ2/ldbwPFF2cfp0rF0u7PpL88IGSm5BnaxCW5hktrKs8U6Gdnkl5dxATkSoGCRmfyaNCyZN
mMIXxRkENyPyudVBNwKIynFm410agHM0T4dfBFfKpdZTR+cvaS+2hMPW0cza4MoFcwYaXkX98Q7d
k3w3CvIUVt4YOQbDWFqnf5iMwBoWBYbTRQxtkQ063EE7aDyeWdN4F6a5E5em5Q9eOr5I4ad/6XbY
Yi05sjiAd3zgs2EPGIqVC8bz4ngiq8c75oMXiEIvKslAAxdXEjJzRKpgI4f8FPRiiA5AOuBUgWlD
c2h9wzPGdJOTgN4J/3dBswcGBs+ycc9LC5Eb+PMnFlw5Y/WFq+ba5Vvl+E/3Axg6tL3AIQKECpif
V14sbANGOObs7qjh3yFKkl0YC4ILY929hA1VEbiCIejRbHEwfZojxKoP7K7iqzH1RmEmilVz+3Uy
7lnO6NVIHEykNtEsu0gDjNvq9IKPNkCwE8UoTr3hG9YvBFtYUzCDDjzawqC6Rsm0IrBIMfveHSut
IJGU1dGozVZj7KgVHBoULN8F5le3xcbutnCK3p0gqdrXFRUI8TDBcdrffKL2W2h10fPDLChYt8HK
v8oD/UDSXvakuJ8mr392qiDgcTqm1i1UuSHKoarae6u5xmiDKCRUF4TooFjT+HXzlIEj895qi2nP
TXeRaVmezZkFQRpO+N9PwP/nZIeWGK7W/5IGLsJrB8pocSvfukP29fd/8X/p1yGcsNDUAamI/hD+
gOvwH/r1/1nIrzCUgpEnsCgtYfV/hBi8/0Fegr/130mVgS7+X/p114EQA3BfIQp8aD4sf/UH9OuH
JxjFfQoEPf4jlKIR6oDN5dADgzgcE/p1gTfamYZYeqROgrrdwsjRwyfzbzOgDgefPDhifbDsHpoB
eoEOMoU+mV/Y/YPnaOtFeUgxIUek2ofeV40VWapogqju6mECAXwI7DwPJnTqcY2t11wbAB4M5l0Q
qpvWk5HnCHLFaq96yksjqiukVtC0xlgj8rpxyHnEaoEpSdlPXO6og/HUCHA68q1KbftxFAV/Gcpy
6kHI4yPOyqsufATWBim1mzErSUXNr1RplyR2dRncBj2FGM2HU3L3d8b5kYz+8Dl6/yjwzVBbx9Ab
KtTrOMIghmVC2jye0xmES+GNPwePbv2csbfThpaw/5+E97Oh1ddHCba0Rw1DKutfTSNvlAgij1YQ
VaY72wkh4jpddq3YWN9hTLhk8u+Dg8ECI1+IeVbeMQOTxkBrC30xAwGxQYbLALmQuz710zN3qJrI
Yd1WmrV6c/+26mB8feFbRWC4HvBT0P1Nw3FKo5n2YSzDodiVkCBHWaZy7lRZQWlH+155NpbOnOSq
k3s8UU0icFE2Riff0/wP3x2MCKixLpgQ8DFAN3fNutmZMhCemAhEa/tcJUOfsy8L5eNSEJ0UBX7X
GuoIQtrhTZBl45S4WlRfVMFZcZ4NIoTAWtdb1xABgLogTVvzWsgxfXBV2d+TXobmskEdY4yHMpNp
hHFgYvYu701zplqvQ0AaELAj9yOixLyV7GUidBijinKvi2zlsx+Ll7HOrMq2h4i2rmd2LUhJHpps
ALkZYqhKxz4zEPmRTIfQYRLWtAuZ5t9zyypVcvqUrnzE+9daNCgQ8i7JV7CKddGKzGZpehJVTdA3
UeCpF5MS86OZnK055xXbEA4JdgZgbuBbMQTKkH8d+qOqa7SX8YJEvWeLuAk7iHkFuu+uKWmKO95B
D2nyPVC9A+h+Q0rS7Cqh2nsGbo3zdpC1iMlI+mtGc3lprJbvJOU8mUq34xuBzMpJvP9SJBvLhBWy
HIxGHP7SwC+n0kidxaYm4x7z06QFfAnaBAC3yftqcLTYnd6HYx8HIF/Mbi6EAp/1kPu8bVRnhixW
uF8PTPjBLxAk18N307QZckhOIJqlrFycVwZDYVHuVgakW7WGmqagLIsHkpoLsLxBGnGsy5JFI6uG
58J3+jrOi0E7G3H26hFbvhF48hdGAPB0ACG0SgRnM3Q8dbGbuBgPimoMAyDgw0U//WE++TPoAGPU
AryHiKYXho7DrTCDLD0xo20yu6657fqp24XGeVRk7u4EtKOjppm6Dde9gp28n1TciWBhBl7Ygtbj
OCzzKQF6CFVKCxMlyBrMzPcsBF1WzGXffHOhNDQjtsUEfeS7kxj22lgd3hOP8qfT6z/ymRlYH0BK
golJjM6sjqKL2R8EE5LAs8KYhwz0LCv6dOv4HTUDYvAFigiFlkW56mOvpWLCBdwedVm0O6wL4ZVy
V5YjWDpzmvplVGSu+30YJ3ERdHX4fajaGQ6wyn82silupAhKCJAFmCbL/NzZILw5+tMQsEEABaNY
mP06/GkGCvY0p6igKJF3CestcoHIJvtzK8skDRh8FuQi3rFDK03WIhcNWxJl3O7ufIkqj9M49PX0
bh5mh+8HC5cbSYUF7neEmqvc2w86z54nfGab5tUZ8TR0SOfmLsDTWkRt6VbnM9gg47ny0436ySoc
Wa4rwk2Au1H1R4t6jTV2imlgvMM5crkOAryCOYo2OG7gCcRAT0K6SX6xPI989c04FtHYZPz+9NpX
47R/L95FVgzNAht3y1qdMZ0pq3eD5a0Bl3hckFokLQfqGUJW/IHgxTxv2i7b654OF67ftFdgOOnP
S9ubkln43aUNvvEvLENC2QUa4iCnf94Rn48LtrxRYB5CvXR1zHpbFojJgywmfmvflp7X3yNzYwtK
cB6uA6C/27PTFo8dBjyDi19D1PbplZnqqaAYKoGUb8AqJJR6vnJHIn/UGXo+wFbopACG5YvRgfl6
2vIRpwqGLgQaoK0BKcG6fxFmvVUxSbOY9gpRWAvORrsZB0Dq3BYgWu2lu0ardMOVHbG6VNTwVED9
DbHp6vCDoasdxAR9A2Uha7ZGlX0bh0rZu5aO/RQxu+iLeBrman96te4RDwJGOUzVYOYcs7TvidKH
RjImtauxh3htXJjZDXDopD7X0B2x8bTX6jKr0ZrfZZ7VgAYCUdhl03M6XNKqJ79NZwiJIIs5Z+dq
sCxIxKY8O69KsI3EWQmGv7hn6OUmRWjmH0VFZwcCwUqnEcuGBnLKGFQQO6Rh83hmg6zvKcjcClW9
CYHPue32zFxopzIY96hmXUMP0kmn28wvgC7WAx+uaIaIM1HQ6n52gomiug+t3Rs+9q7ZO63GfE1f
c0y+dH5fm2gKBdQl/QmgcsxA92wCy8SoNyDeq8rI+z1GErxoQCHQBrHF6kmiIRE9s2bc49DprtJs
HHfcFgN06FqZ7/us7mNelVZSgKnnmjBXXoVmsm6AiXLPTankRWB6CF3m4DBTnQXiEToiwdzYc7jr
VRYAHw7uaUwigHxv7c6NwzJdD3kW88yjd5glZzt/JMEW4PiIV0WhC+8FilFoWazDZzcEcxa2H9FX
3jTJUAV5lQD3i+ZAAO60JEiluYaKCPWSoIMqV1FinPC/WOjCz2iDTBev43L2P5xtDBD0hTEeiTxO
7K+2Y3TMwbq7wT57LDxdxq5xc9EzQNNxFYYhg6ssJM6oJTTMO3PFKCPb6lkUpm51Zlg/5JGpmvBC
LiBn5rTFWaCm4s7Rc3jRFCW0YirT1i+5hN/m1mzFoZ2DutVw6Mac/iCfvSquOqBY79PhS+h0+EFM
aJVFV+KJrWofL0VN813dWPy1kWN2M5vQvjAZfwW1nbfxwq5KsMu9wOSDvUTvmEt3QLN+aLkGbCSU
uSZRzRVE6p2MgSoklBeWyRjEkUGR4BeD9xvlHtBCZJm+5BYfb1rZy4QBXrXVD//s9fBzoNWBt2yJ
0d9/7oeTYWyTOlalSEQJYOEVpNXiyjibwLcj33sp76Owj48OyZxV4IRO+FSn9kiggttDQ3fKoGfT
milHsjs4+8qu57sRGf83DIGmTdxyyEtnTWUSXVjSPRMWhUIKJvBBNDuo3IoLKe4df/b3tYKWiQ0K
+R+nz8fyjh96BmAE3vPPZWwaF/dwl6CNCbr9DvWBcZQ/XDwFmO6xCJTp2VR2G17o84sHYhWARnAm
AOj9BK/NKlcS2+DbzCkPbnswpxUxF/RZGct7LmSF4IIZb2OBR8/hwghrgbMRVKef4qwKdbd2snAO
w/zZd1N1ZqUM7tnBNG4sTDnnO1LldkyQV5WYTHehI6wxBxKXYJ2JCuY1G5CxY58caTQqnagx4Has
QquayqkfkVJFk9TWWaYmVKFIM7YSQ/KQtT+9v/aRAwk6PtCpLWA7OOXVNaS5h+JAiI+O2XH60I+T
gdA1nxRijtDKw/JcOoSWAIxb4XieFSmr4wp6tBDRFkEHkWSHTSIBvrXAnMicT19DkYH0QXh5x29D
VYfFWQd6kyI2DCjm89M//uhvx0lBurNQ4b2zJX64sxXJbNB847f7gz3eD5zzcxmYEAQyQ7uXrSu+
QCyNxxnG2fXGWf38lMFXoNbxXi/Hh1t5ePAAtShNgMqmD6i2YlSm55eOVx2IVchQkPsuFPq65Wiv
/bLoOD+BsIJv9QpXkL93F4qSPCDEcJ/oaK8VHAwr06kBE0bUQ4vuaVScJbLJ/Kid2HOgW30+zAES
Bot2u34mw9dGKKCbQeTCn9Wop5izENFZ2uTWRtBzZGPQdoZuK3ADKN+vm6bcBIPlZBkiZuHb33qw
aXlnWjr2l2IgYCQVHabpztLQ0OJiDOe6ej59Lo74cmzpUrVGh81GznDotAyBjIb2C2SGqasinI06
mUy2lZAcuadglMW3RwPEX07goZU6MKYLJBzH6IdZEzHF81g63Aczj/S2eOeOLAmtNUQtCCreUWiH
xsCtWFrgwyZRS1HViIoOk3UuL/otH3zUDogqlhEHPM5r7G3plwWzs+VK1am6yOt+2JWWKDbKzivY
+/vJBWMXsAkoGoL/YJ3c+KIYDKji4eNCD6l8My+AkUHTi6KQ+rtXOblz4ZdOmBhhi2TObN5EGcn+
csa+b0EpIN6C3kY1DcQbvyvAYERkeUUf4z+jWTRIpwAvhG+Jxz8+V++MBgtfM+YM18I6qCmywNCB
RGIKbGDVwc5nLPTKT1v5nFpj6mKpFmK/l7b4skUfvJqoIM89Z7BC6t6LNVzpvnC0/Uxl7l8jgNUb
T8A7W8LqjQeXDWZQfTS+Frn1Q4MqL4lGFAxN4xy102ZS5NVx0Aygs+73YO4Cv32VTteWZ4H2TJRD
0pXTzAHroU7SlMV80Y/oXbMyqM49HWRnKmidKER2fCEJvXbDrtbXvNPtRpR97KiCFA3zkDirUPFa
vVzOLCe78VPwhSFNQkLaFufEWGZ3ejeOWvEXyloQTEJifAlaPuxG3rWkZwJZrZw1u2xnlke+3XYb
Vo75EmYD0oVHHxjT9Us2Z2XhjunShpFpmLST10D3J6Q8EXZlb025HzMG0RYb5wu9PUgNHS4Juq0W
wFoGLPt5Bdop0IFcSI1SkiuzLSWKY18PV3xRrkehCG/VoSlNSzXWCkdrZkEX1XarL0RXuRu1siOB
I6BH78oMKNahNXNopcwhdzNM8CZD4XcxYvwWessdGsb6YdJ1wofizxhOFv+Fzgyuy0I+BU6fNXEk
00Xb0B4JXoZMNirdqbllmHrcOOGfN4oxCBeBGh7BMLLVVQkQ8j12aTTesaG3MApM/DSPqtn2d7af
b00Kft4p2FootTE9DXbDdYOi53YLShjYQtpmYQiXqChTet7wbUeqISjgLWN7EIxjIIlZlvzhOpUm
N4VMod6TDpr8bAW4pl3Hbb6omQEiOLr1d6vM+M1Y5eqKcdOfc590ZyX3VGK3/c9yrMPHqQDXtevM
/EVbdRpuRHZHPjrIxdGEX3StUXhdRXZikLSoQhwm3eWoohOJborfjSHar6nz7bRz+XxwURwAtAxq
FAjAAfg+/BouS1ECsVEQ0ZbfRBTjjNeGeFVcY8BmefDa7LEIxm5rbvdI4Hhod7XGsEv7SWLGOyYZ
ipespW+8acQZfsqc+EHFngSFZiF0ssiFbzrvNhzKt6oMZxkZUsqzoasAdChH+Xb6c+ALY8GHTxF+
GHpYqJahK41WzeEHqTyDFnI4F7EHWHpzr81MyLPVzEJctlnF+ONcD46IEVvavwONWxi3RerxxG87
3tyzZgADdgsyipvaawQ742AEQDpAs+ARrT1QjWHjhb8vssx54aw1NSqBU4vu9JB5BIFwyHZhw6WJ
pTXbToRgJKdR0KQcZAxBmSNi1mFbXg7hPLMELSwHvMkBnWTE5tnmSTeVFLnA6Fm/xKy9B9TCkcLO
4ES8R02KO1GdtfXPQdqFvup61hSIXxoXwsATBqhj/ErDYjXieF+DYria8cIuzdpOOvUYAQFiXim4
2vJd2Np+EWfpLFt8J6e5Qq0QcsYgRQc0BqLj48/JUbi/AYAlLf5hyK79tMxYUnFUmSLwwOcvvt8U
RaR7NY+Rl4b2i2rHOrhiYxPqHUIz9LIKa7KG3VjLuYya3rZ/dMSuf4SoRtYIy3LLPSvxTTD8OuUE
AAZC3KewxIeM9dBmOzsYfRZX4GXtI434GNyGtUO/+ap2/4IAlFiQhYN7maWDzCLBhmFfNzVJJttq
/AjVwBaxhvZLH/zH3fxT0b559TBd6874wiA6ZzQCca+8HxyEqFE7Ug3ZkIr61RmreY5uFG87FziC
1g0j206DhzFHrweZUd6M+yLI3SEGgX5O93lbiIdq5NNXDUzG18lU91T1/KItvNbeBWnV/lLasX+W
g5KvaUjmu1lwCW5D0Gr+FYwToIGkIRkEAkHe1cZQoW94Qqs8byNlat+OoWxvpkQTyoZYZ1n3ZA+9
30XC1/YLCh10vuQM4qCgQ+WDDV4uv2xQ4KrMfkGCQqg6hzRO4gwd6+JqaJw7H3cXcDkPdD6FHZDX
rjDBT9607hzVQZY/UvxbOzaTRtPRSkfXi5u5Gb9rG1XwSNfEehaKV19Y54k8rpxpcnZla9Pqsnd9
jKH7QdbZ2LE286KBeSnoSoXjRGLI7OvR86SI+GR1N4MpxI+SV+ONcP3uR9kayS98gCUvlED0N9eT
h8Np2/pRQubbjlRbFCxC7dVgLIhO9hWGTVp/x7zeARKcyiY/8+zJ8sD3bHG+8wD9kHGdpmASMGGf
18sosJUno2rSN3eaCR7CygWuZDapl8fWEFYQXG/y/USm0otCf2aPbCCAkvLQWwQUg15niTsFrdhP
QTb9VVPCvysFRblkbqy+jaVdo+SBolbzAqbMWiZQmcDMHEFr8kfvlySLm7po+7jJ3GCOdQW05X5C
76eKmjGEJOTkFaa6KizVAO0Y2nN1TgYG9oVAGvpatloWUWUbeoXf6wDZ5IjhNzgNMIfaI8GMeoeB
w97v9HhJ0dv1k9nJQWvJx6r4BQg3pnN9i6RfvTqT17UJ+AhcVBp+t2Q9fHVlILBvM4rbEDebRj9C
HU2VuL+gvY6tsK9uiaigP0jASPsENvj5K0S65qe+9WzMOru1DGPTgRQ2ybu5e7HUSGukAkzfzjYz
Q4QhBuebP+TpXQGX3ce5LvoHJP/zfWgygHdq4EIwlaJmavbAJKgsSqlxh0vwAGJUpTAttDJzuw5v
ay3Fz07b+ZCMfB53rAGNZpIVZLwHZQD7oQYQ9FqjbPOocQfrxwgFKD8h4VhaqIIri8caz1QctEX5
u2+Z9Wo4ZGoQfensHtCtguNKM+3FuMcMn7gJrDkC9N1zMelGxMMYUJQQ7WmYeMwL7V9Ozdy1CYZ4
+i+i71IvYe6gwFdG+mpKLF6IpwxkOcEeFS33yXa6Los8VfIHK1D5D2RpKJinqRu8OSjZvxaAaj+6
zjDN5xZG6cHG6+N2R4BPda9WXqfvDmiZheDqpvU9sO9kuTXjfFCS/pYTM68d8BHlo0dn8RWeOwyu
LRfZcSSaRv7svLTMz/2eKAAPRyNMhOv7DCWUuToDzn+2o2AohscWs7r9DjkqWijK9Bm5IsqkPqo/
OWDMwUhFhkZZ3064mtKYqBHTcA0i0PGagpHqC1Gp9Qa1ygmUzMBH/2XKKashBI4K80XIeFHH1K29
OXLDPPxeWmWlolaM7VWOR1tcMnQn4zLktpc4NXVuOtHi3eoY1fa5YzxoRHKalrdoWKdtAiQR8GCh
km4X5ShLcoCH4EsT7phRJnJGRzsqicEsV1g5Gu2Swg/fYCClWHmp87M86Gy581uaP48YQXb2KTA7
LU81Ztmy/DIbceEMadHGLFMOlrg+KBpImfWYeUskjqA5z4KZ3GgvzCGuytzs5+yaSiezOzo3dtra
9g79KnmuU4bWP8nr8ac7Q3gY5TNayTivw6WNabVTsEsz4o5xEbQeCGEbNx0iN+2DH56sqxfhNWF7
HWZyhv5oIdDIVVX+dZ4Ht4l7z52mpK1c696pwJ8WzdlI833XUTQk4Rwy7wKU9c73goYgRyUeHo4I
fQr/DuKiaL5OVor/j9QqdyKZ+tZ120ySJI1FJMje3LCIi4l1mGk27Zid9/YQfgW9fubEc6H1ZW88
Dw5GtSD8KbCOCOikOb0RGIRJoB5YhUn1DhjSrHZB5SwNQwOzATYvA/5Nxk4DhtGoLOc+SFIMT1ZR
FnYqPVMuKXjk56h37jIdiP46xc79xVp//IYCpivQxEr9xxCCX5DOacFMF1GlqjfEhMIB1CHUOOCD
i1EOm430zUwC0kk5Yj4CvvPJKkDyMTE74iSA50370IE6b8idG0/34S3hXffQpHl+480qu81z2zeX
tcbtdQytMZ5E7emhrVsIWk3DQuIeDMAwxtxo8x3BXwD6LVY6PEmtsc0iCyzYQ9SoyYDUlA36PsMI
0zcMXpVwWrMpoW3Ye/6N0Hkdh24/opOdY0y4UeFvrj3y1jtoZ1qzyRlwj4oWsY03FEqbdVafOcUI
HTFKjX3OeDt2u9whQLe0TuGc+ehLqwdPWxNPWAcl5wfcjxzyQl2WyljiHgpM1pLg22jKXFw2nNfi
SrgueBSCojf8yq/yFkAVCFVAkjAXvLwAO4r7pa8ruUDuVc9iYqNoFjmAF7RfWK9SheeuKqudAtM4
TVSv6m7vENMHe9+pi+ZyCniJOMHibXZGUovxfTi0LkBPvfk/7J3HkqXItqbfpcfNMbQY9ASxdeiI
jIicYKkKjeNIh6fvb597ze5J0RVW855WZSYbcNzX+tcv0Ohpk3qpe618EoUZ4AzAKAFrrEGzndDL
2v4FVWGlR/bmzAY1S9WUoRyDrEqUU1ZrPM1B9QolyiZHNhD6J6fxsmdHqMY8mZ7KT0J5xhY7hFru
xipYKbNZKve9V1FiWYiODqiTlvLkz9Ny0wKUMaHCU7EOoWxMbbxsc4FrvvLqKRncAX9ozyZg/shq
V4e28r0mxsiWdb06GvGRCmf1xKuHxrvUAt1GSF01Ub7kWoBsehmCR6PxFn8n1jn9Ps9j5u02VWc1
loeO2R5M3MHQuAo//2v2ypTfRrFyU7erfuuk5na9OCSGOF988xunp/rEx4QgzoIe/iCsxQEd6Zr7
jvz29NiZaf+ud0FLwq5dpUmjL3JPqHEFZ8FsrmV1Z8wqyjRC6nqCx4qYUcBwse1pnNGW6Wtz6Tes
5pNNT4l/6kbVHTyM24fYJoEJd/jVMbddPazesOvdBo8oASmNOBhvqsqILDZjistmLUmAS1sV9eBw
rhNWU93K0F7y7RMceXnrwFq3Dvm2al04BkPVPFRLXnWJr9fpHGfGLGWYGpKgXigM9npw8O6U4f/O
tr6ysqtXpHAorkgNy2WUjbMmI4Ytw0f+/3+Y8gFqeIjioNTAa/lVn1LVdbDOJmSxanU6GMjj9ym3
6fPWHKaUb6Q8B98Bcl70r0M/9adcn4dT3an0B2bj+T/HdVxm7eSKo3qG3fYLXrVC7Wr7ps+YZ5r5
vtOq4YeHWDQqWjv7KOjndzSZjpo0LFhkEKNQefzcUTtWSnVtjdy4FCLM52CIl6Ec/mo10wmZeJsf
9PB/4K05pMJBCoMpdaXo/gKYWhL6QmcDJNkuE2J9nNsx3LQtGEO/Vt+JxlqeXYdMRdNo5Eul+d0d
jix2Mjkm5oDpVjZRngadxFpPqX21ecy1/x5l+BPoQrrzFdCFiYJ49ucnAkVTF4jDoStn/EpFIDLJ
56rsom32tfuxg24xtWL9AGX/fWDIUU3+GVp7LstI/eer6vZiqCmFzoXmNNiVQTCeda+3f1xjrGIr
le2hmhcihfrCB1RY3I9syK9r6mdkhQ/gylVFxnuNrfsFiTWzIEXCxvV7ojZPolr8wzA3w/tgtl+o
jNN71QAWDBrW6P/0cXtXqg+5iOCYJmPBn29cFVpgicVBYqEt04kWqDlZeiqTDegzD9u1fmMW/pHL
2u+rHv7r1fAaUIf53K9OeFpvBPW2wd+0MiKKELHQLGzUQsIp8gv/46M0tj+sejaXgN0FB1kEnL9a
bONBOinZwYccNCF2YiRHKLNxFNwUFSfnmpsasadsTksyNxabHkXS5sDnzB8DXba7DabuiRXChM8u
SDJbcIz6aLb3h4fCUcguCPcE7P9XYt9SzkQxmCqjEOnccKmAyXVxyUtrp0vj+9+/9d+XOxRs+7rY
YbrAFL4Cff+B85KfUTeqxWrEm3EpC4TXa4cS+xY3sXKyUKMxsLPXaVNatrfyq7cqCZ7tR0EKvwtt
wHTQgDDGNODeo7T5+VfArXPc7MooMQk7bU7C3Fw/6vPCfmqMfnnUpDQ+q5S8iLjl6LHj1TIprtBX
+N81TQ/EBzvPH3BXH+9VBgbYqcFo/jUasLB8rfu3bGEuezOR9WZDVKfI6LbKf2hyAcjd5N0+Q+dL
ab6tcT1ZciendD70ZTm/z+CBydQNafz3b+v3lXH9XQye4EChavmVaN2bKrDWkZWBjL+O1QajwStW
tFCZrx0wvPuIb/j7ZgSvlWkDqhE4rjDIf34v6EJ0yUJkXt4u/uvKkIqJ9jgQLxNc24JspcIuqwmm
De5lywdv4fqP/7wTcodsRMw72BIZt/18cXcqS6tLV/ity9rve0lAwTjXXvKPHykrj48AYQzBwr8R
61y33Iwr0zCnbXyu4FHf9+Zm7IZ2G0jadcnW+fsL/j634FS5KvAZhAHs/DpLqIAqNM3hWJtkf00s
QFPclq1H6hJKnH98qashIerOq4aNVKWfn+DcmL0x2qhv8nra4m0cykRBlgk3mar931/qD0wBrsBi
ocZlMs2N/Xwt7DiLktRTDmqVN2d3artXxDw1Km2n9W/yOVNLmCI2ujSBph+WzfzLnAs8CvtCj7oR
FHnyhDjZPZxKOWlbAmqT7tzJ7pB1V95yquG9fvCb//AmroJGD8bv1YDh35Sr/9j75gAH5Czja+om
dwENS0f/LNmLdoVOxPQHz+e31cxMmpcdwCnkG6ac/Pn5zIjkqtonP4sZtd7c9VM1+DEhNep7mfdk
R/nuXL+3LuyjU6lsovVCs8jnL9LM8YXtt142kd/AAostZhjmQ5cHWfDB0O/fvIifvjjYEtdMv+tg
B3Lir3NMa9SHtNa3PNqYCq6vWaEyI1qktQVRDXyt4kyb13rvGm2+7EdlButLp9cDFOHKS2PlObqK
4EJgMAI5hpiWTgqkfp0ErvZrAXucUZB2m9Wj2e/mSo5LKO20MEMTVVIXUna1y6lxrP5magpin8ea
5Kgh03N11KZUZxKhVWq9HRhVmB98Kf8+5365dRRC19E3T8AmSP3n15OmDT2rSCm7rGnbL5rUVFzr
fvUZAMIS8eZPTZkAInoVBrp23e04nMxdWQd1leQKcc15IL7NCidr651LUTmpltSMHZ4sSO/fPK8E
QiwDexORO/LuQ+qv6XPZCBOgYbbXOilVkRPCpBf509+vvD8sPJPGIuCrvKZV/lpQyiytKypOvDJ1
2r2gd7yo69flAzLk74UV3AG6JMuheKaOdH9Z3zwqvyBWDibolHaXspkCtR/adchjgpd79EC+tr2s
fYpbRlG0zaEnbGiKiqkT8dwx4wSpcwKNrLARLTZ4R2oms6/KjzJIf38aSN9gyDK5xCXM+ZW04wJ4
G4rBXuQZpdpn00AEOG3eB4fKn64SsBH6iLuun9IvqwlkxCn5WoGSiKMFGYc4EM1bWXQfLNvrQ/15
1cIO8dBGs4d517bl51Wr8d/NoXGLaOm6PHYK1whT8JJkbfDa3ZeZcs/zdWYUDXh2nHqHdbn7+9X1
W4WAToDniSgbEpT+G7ln0dvZkhu/wDaFthtsHVtfBGcX5rXZDJA3qsTWjGBvMi68//tLXx/irzcf
QIeiU4ISy1T+55tXDN8nvdCYsC5yw67HH26YNKaP7DrGg0qr5oMG6Q8v9dqLEgJgc7PIaH++XoqK
Dz4tkMvYVfpR1fb3FZX9B2/U+/0qV9k2vdBVoXmtyX+5Cv3wWK9zGRVu47xWgNXVLg9sMP2euiFP
yqHKKsaUOXqbQp/aOdkQkK4djLAFhAk2hrDmO1EM0zfNNmrcx1bmxd5ki+kwt239CqtEfU21fGIf
EAMo+2Au2yM8NvO29rzR25lL4U2h2oQ1hDO/9DMxr4GWTFU12/F2taHi49HIVpb60IC5EWk+3Qnc
7/qwhhbJ1L/VtKcCLmD6g5AZOR/QzbjYmi/KChLGsylaXmjCdVzhjApLzW7GLQF+buw4qLLM3nHU
qzGEguW+minq6rjvOvOBrmQRzwIQaD0rk1CyiKnIKBN414pGZVC1Ebbd2LQh0+3hbYOWZcR5hpFV
XOa5mHmikzD3Y7URrFdtlrjTtNQb43kdGF8NfCwPGYQrVAyqTp9LrZ+/DB0+WJh2lcvw3jGGPuKv
P0LozPPtvw3r/r/lCZYnbFv/b8uTw9RmX/r1f/23D8rx+//5r7/xX5Ynpvkveg+PPRuePR3Zf1ie
uP9CLch/p0GhScai538sT/x/ASpw6iFFJZkVXOF/LE+cf3lAHCAcyGlM9kfjn1ieAEJdmS7/sQtR
P6J5xVTnqqvHjuRX1xMBTovTbkDEia99pqw2ZP2Up9t4YIjqHCyzJt9wbPSdPzCrNNPb2cn1g9ds
Mi693Np5gtlvBRAdl1XzkjJ/23nLBszmlfCTl0UPseWxdhyESwIKa910ljkeUCt9sfyivPdKrzu5
W0c6ghB+6NTu+7o432dv30zpFzJY6kR0/nTG1GG7BxCRwO+pFZl9m5/NQtOSrhhgKGe+Ck5Uytm9
ygQw9+iY+61MjyOJVCEku3tHCz6Xa8vAt9tgIqqLZqgq1MxR2+culgbpZGi7WdOsG+VqVqJrEuvD
vMXBPvVTb1fXabPP9aF6VC4mXdGEkfhzRh+d6HSTiaQJ+qRmPz1YTmkbsTUQuhr2kITNGLqw/txp
ZoMaUGjPnQ/rK1K9bDlxsvm1GqiU6+toNCyoaw/+1PvcjodvnZKTvh07L9CeJ/7E9XF248IwI7eS
SR8dPWkVpkeY4S3pudByI5agP3lk6HziDPWyeF2LpYkzpo7qOlkUb0EO/cUTWpKz333eGLvuUMJk
Q1iAmQyhO3vVk53Ndgq1fJuGZPIZjqx6mQWJxo2WKGYK7QKneAjTuW7WyNuKAidtXp1duIzPvZ5y
LSLcm4lh5xtNtE6e+TqjekRZuDZHWcn1oLr6m7VaP/AsvhmLDSdaYa9/gZyD+ucadn5QOeTNsm1n
o3swsgPVaYOhhFNGQl79O6qxZSQ3lSi38ml9W418OCtK2y/apJ9x6gg3zAeirBis/YZzZuOv9tOa
ifY4zM43Kbu9pmnvilmz6aVfRZXdVf22b5V+aIzmsScQPJrqkbcKPHA/YRz9Y8hdO+zF1l9LEMza
MyJ9kaopugIjJny2g0cyn83Sr/eT0QT3HAixDz9BOX2ypoeA8+iSdVaz9w1Nxq3Tf0W7ddiIZf2i
Ao10KVqoDHDYRMVSzHp7pGoKmC0yqQ7ryVw/IRDjn7P0StsFZltfoDP2CbYjD4OsISosnf+8yqF5
UCtM7naGlWDMi3YY7Wq+DXqUAlQEFkDh1YDQzddz1UJ4UtkeBqt5ZOia4ZVakJRc1uqFUTbpGs5Y
XKYOtKLHAPLoDnV2NNPaf5s1Yd0ss4AYU07dHOlj91K2/bs3AbyrjsMuGsuMtIfZ9eIWIXskK8gx
dvnWLY1AiyqNfVBaftzYcMuQO78Q4yBvGVZmx8lkPlhdh1yCDivErbC4eHL+ttb4S4Rrz+9Ky5UE
51Vnqxj02Y8EMZsh7Vw4Fr0dBrUOnUwYemzWwr1JiyF7bBxtuThELB2Qx7aXKg/cd2RET5BUvGgQ
5VORtyets9iozLklxdjLH9Wa6rFndO1xsfw70QZ7kXPD1biGaWXS7t+0TTAnlvLcsz8t8qa5cteD
J9E3QQLXhATkFA6HXf3lbCXtoYYwpJpNfef4mbgjeOAy6Yu7B81UR2vzvMcCfVZ43aFPHds+y8/O
EqdqvBs5DnVYuGyxmQZzoUqWpYvAVw+uMG8Co9hLv93jdMbm4M5HLGNv0pFPbVi+oVshHDtwdqTa
S/Kusy1FpjLHrZcT2/2Qa/YUBkOfbFNQJVnReJHyK/eS9k7MtPiH9EEzuZ3TvPZNFLRLFjPA6F76
lnmuDuew6ZriIWg3Z1cbFdPh1N92yrXEd0dlHmSSCmtBEuEO2Pp0z47eJwVO0HgKFPjvQGWbmk+r
3W5hz6i2cpxTO9fJ1hrvq6GzS/jemTbKjnRBHB6iquDIMF4HpXOL5/xa3oRtq49H6TRMjJEEtKWf
mIveRTrjrTGi21ihsnkvivxOoqULLWFUwjuoShWJach5/u2NOSxFVFV1erCdzY2s9Tu+UMtenzoM
6CepDoW1vc7zZHIwOFm8rHJ6dYImni0xO7BjhoX1G8z3ZQ+tIJsyfI2JIS/nsUjGzUE4uahTnjKE
9OoGchmJWxA5b1dG8aOVaffk1q+EUBRV1BntXYPflZ/m58oQ/DC9ir2huNfS7n2xVMFMNV8T15TF
m5PBjLOLhptk44k8mEam12ShObF4rGGc71x8TcN8lTHNesLs2roFH7bw9sIlE9KM+jRncjzU9Xb0
l7LaO3kJYWHSpzg3u+kESJ4Ytc749bL6gxuWOK/2Ye53xj5dAzPMJcEnHadvVorDFWEPy6Z7m4eV
fLSxe2qG3j+19BUwsTgyEXWkx6Uvhr2YmpTtu18I520fMKRJgLTGU2a1+0YM9WHuBv00YgTwPBq3
s1ku8bTNMKXqDc6CXeqJQGR9Gcr3zYe9ueqph1+jGB9xIHEOKZyeuB81rNGqPGYRGgdP6sH9VCEy
HIuxO3I82Iea3SMSmRnsoFDi88YtuHt3WVIZaT3MFEfLSv429AbLJ83emW6wg2qJs/NerLLYI4hK
pE2wecOYORT5XZA133vTi+VQc2Tk6beaZwEBaHyHycWfLdWCbhGDL3cr0jepzctj5nPmpaXuRC7s
yf0W5Ooy6h3zy9mVn3PRzyQRbH2aeNRgRVKy3YDdFIdmy6woXzr4eILVpLJpx47+ushxt47Gfi20
89aVF1W9ZQ1nZfkWjPWt69TMPIfEVmLvlCUfW249An5Fg/WqxPrUls5DVn0NGrgxQb3LguBz02ux
Ud0EaRF71rES05s5ca7O+CWP4g4l1UE2M2IcHORyCSVJX/FirazxEVGJfpIteLrBeK/w+iN2pq82
IkXIS+6jnPPxkC9MOvzeuse4l1NKJNps6ck4z0NSdHtrCXbCrU928bZKZzfpQb9fmvZLpeo7fTDj
ujOf6KDeOj0/OfZ0O4z2XS/k/ciCIaQGBlgfiHhATJSgyeuTdBHkKurOUaNixXd3LeJ0hsWP20h2
W+fZYesg9TAsjHR/phdr2s9+BUk6L/zPWrWYyTCwXPyRk2EWeLNIvjUVVjrUXw4xEc7VkCYpGaTH
UrrmYanafdXq75skSwwzuC1KVXovPa042G5rxJOWbqFU9hNqDlw+9XVKPKuQj13Pv+XKLvtWaP3n
PJ/LxDRrDuu+cs7OJNp9MI0+Mrk1cvM+3RV9ftOs2o888G56Z2FxQca2ZP99zYObFaJ4oPI4GPNd
NVJ9SctOiBQdIuv6szzZv1Gr8W/oUdbJuLg6nGgqX99qgyS0qpybNxZaw0y8eyVF7Hby3W/tpD81
dDC3jNp+UJh1J4FY6s3qrYdGH/lV8KmWPA9d7clujAd/HlhK5pzeGcPyKHPjEVh037MZDGK9PkRr
Nzmq3a9c6KDrmfiCvVb5hJxXHYvyxwR/FFfPHXO09marKXjQbkSTDXNKt/Pmxp8rEx1fF9w1dYV9
wdbIR76pe7+pv8MKToSNTFWQD3CcYRUm0COgCM2mZcc949SLlQ4LKlbbSaSencUwkIEAsfhp1Pxc
R1q2ri/w97yvyGR8ggSW6pIit4yvKDs0ayyXXOmPcT63bOZCTrEBJgCAYJFq4xHTHlQFikDXvdPX
bU3gwlNdZPkRoWB3IdXJvKVJmpJRVO9Tmj6CQhbvaZ9fPE76sZuDJO8owN28lucGQ9UdJ3IPQYbf
aAgAUAGz+gsUZvPQLAx8vNTUjsKHvBhinsR2eNXyeeUizxktg2banPv4cDRnM6jnc0GoFHoeMufM
3plOYun6J5VvhL+nhRsCvDbP2gpL2fVkM4ZZw+NgrBocOS3lGeV2titAljCcJBoDemcxJUEVfPa7
ItuNmSmigT19vy22iOamHCL2yRlypxAxsPR06mrmndI2v2BoE3xf+T5Ioc7Kx7YGuyxliTW3N+rh
oufvuV9ZeDBlxpHJe3tqxATrNPOm/tj3mfGiDHeL0SELFmnQfzPTWe6qYT23eEXVYVsZwUs/cQ7P
geZGtj56J8xf8lj4zZr4PqnHXjOv0cSv+gRvDPL3Ih3vTuVsSeZikM/nDfaBeUoTzp2RagffNNJo
GdfXZVVGnMG7rHmq9XRXBh3czkq95yQmtrFEeIHyTK7yBvOA9K6vILL1tbfuV3bKZOy07aaahiDG
9UTu12GzPgMHmbvJHZeTcaUGRr7NTlxLExuOPoNxWUF/nN0lHkGZdlM7yNMQBNopmGmIsfB48YxK
f11m04icYVo+bVTan9AfM/LYEK+yuzd7wweqhhs3RSJHf6DDL9zCKy/onMppiI22hUbnpcNNjQVn
rFBn3cnARLLnlf1fszUukQwq86a3xn1htI8qeK3bnCzUsUHZIcQXI2/SpPKkxkmemgfzarK4tfJb
0A72flmzoAvTNV3CDv3a3tOVdSlXJ43cwbDvIeq/y0BzXsRs9JHaIE6OfGevq3klXztue0mhYu7T
vOtDZDPOTZXL57J3rjIM2zkydW1Yrc372LC+0l7FeGYPJ7ee6tAcWj9aex1L6esXifPOp8roqofJ
0hUkhMqIYQ7dWxn0JNiO8WI17UV4jrqhMVf3cibpbJzat9kZ0v0MV+rSzdUYtwCNbEfZcvaY6VzK
JS3npGFUgrXqVsI+XLfbGq445yy1/oCXAk7D0ZYHCgKoad8uRp+++ZOQhxlVRFLMqbMLBEcOefbe
waMnjDwvJ5XVDUK4VuNJM7iXdHbH08xA/ZjOlftgZcFKZPDc7MVKtRu3KNreTBmsD9inmo8Uas5X
y+/HW6VPxUQRaC13kj2dnSi3v2stagmrmY+Z1clEMjZ6aNxvucRxobuXo/EtQ4DWyKMpH3MxRr57
sMb268qZfmo2tDqB6JpD4A1yFwCTU3YupXYJpKM91KZwwgyM9RPsuyLWGER+Y0XideRDyWhgwF60
qYhtrdwey8bK3njw5VlZXvXDTm2FkWPv7P0qqJ8x32BjLaFkS317NvGKwRMjVZ/yxgje2mWkb1lM
+a7moj2uqVV+7m34o1uQGmw7M7ZSeIU14rBORlwJctvnSdbfRVCyEEYmnAPbkrFVUT+tk55opM/B
SfatLX+/uoGGtpuN5zG3MjNxfU039mM/wOC1la09Kopa+jpkR2+2nWkV9X89vWeYWLRhrivx2Lqt
uK+4x30tKBsjbNGqy2rZCwqUVhp3KLz0Y2E1sEZXXzaEjzq5cWOqznp1i7K5VbWpqB4MoGKcq+28
j9olXZ4m1S5bbHFJ1E3SvdULo/6kdYZ9bAxte2yGgc7U8Oru2Fu+CGJF1MpzvsAFCBcpvHt7q5wf
6ZQzEqQk5hDzRRktQ+UCkDuld/Zsp9gLE7fUSMrcj2lEza+YXZqhThDDrpIZ3bMkn9qRmhWvBGvQ
LAhaphIC+eKJ8aR3k4eqJUAPcnYR7GkR3XvwNQu2+yaV5ouo6C2aVg5ns09Ba2itQo65wItTYDA3
yn23jwu55kVsIGnbm6n/xcnFcZ4CEemT0Nnt2yaywQBO+aTPGD6I7ibrSnXE5eikShqmUju3ufXc
90ZkSxOnrkzuRtqRKRvSB4x2u4N9VdLKVgzRNPR07pviJ/d9vPrbvrdvugbheVFzQqbmA3dxNJ3x
zXY9tCV2Uk5+Hk+uPPo9UgW0ZO78Jpc5Kj1j3wRLNKXYphZ+OC63GaXr4+p7Q+w4WuiU29W+BUsX
jnUhyb1zipojZiFSMUax0SQ90xJdfapq9wEHy9hslh1aq2dbb5JCpjOjocNS/6gGDrTZXkK3cB+d
bRDPdIbzXlf+XwhBEC7pNLez7yBHmyxy3mHEbmc3d91TMFVuVJTlztezb0uW/7CMdb3YRXVwVmeJ
4F+IaDVR4BR2/Qn0AhkemGKIj2geBv66d1TR7omPObc6Vl1N7px9y/nmD9eabi7yuMXejQpehxpA
62lzJjyg17OistV/rCbFtyeK5pETOPG6VUUGIsKDt/ghLBLwDhOwMmcWTRF111w3PAcmOby1csV+
27BD16XO0x0S5bsqLkoTo80haQJYbT6CQcKR61CYhI52aTxVNNqZ8+gwlSmBUJoljwCBvpvKu9t8
4yagjZ+64IW8FDQ8kOIeMZ1zdyzQL7i4WOF1PQq0ZFxuvRXZSm/iZzzYlVXRMtGyfgy4DZvrzsaI
kfpFp+r1VVJbIgF4f7Idkfi4bZuDc1ZB9tnzDxKziE1CNfKC5027wmL+2VgQpMAAwKYu7L3uvPkz
BPzcf0k751FqRhb2PRPRUbuzTGs/CfVFz6sbgvdAuUxFK+Am9qo+u0UTUjfsVO1xuDe3ZXrpcxzv
hyI9LXX/SKV6W9ngw6J2y6RN/XdZOEu8rdc9PXuc2wlRUBGg/0/N47qKPESBHBcL+j/T3uDpa/u2
ZIRWwXEMA1qYUPTSPnLqfyJMHNP9zo9nheOC3j2qLc5qAkLp++kRY6ETcUmDFzCyomZ0FOJPNF2s
xibJZu8EVGOHdu+x/fTiXmhtdRiz8eQGgvMMVySqJREhnGO/nqPVF4fFay+u3hxW6x7QkbJ/UbtO
cJqkiNfWpUUcxqMBAxtPdUV/C+02HAfPjeqFiN1+7cK100GwoHhE4H73i1/vhmrkW4NNMM7BHIJB
hABlxznD/0xbHpF/7l3JPN/9siw+jV6fcpgH3z0onVYJ4biufnR9ClZvb+ON3pr6Qz+sc+zlHVur
nKtIlX72CVGRHQvbLA5dCs0Mqy7CycX6pTYnPpuc1S20G7dhw6sVwqmZnMgsSeFaMBk95VLGUJbf
+/6T4SPOD4I79PuRLIKdJ9H1zBMJBrh1onuz7Ke0uAQF+Q4zXpGLncb4RQWLgZLxtTN+wG34QnG+
hIMh+0Qb/PuqtdJj5qizqCUfvJy2s2I+6qX6fTPKm9IBbWWT/0oczx0dyLFZltdB9Rd9fQ3M4bGV
cOlAmLxkGSgJMGB4LYtyn9OmuB0vpYMMUqf9qZhGDlylvWjmTaF1jDNg+OvTGadLcgIhdeHwZOoY
yDaXtWqPWuEf2n7Lzj1/bpmOCGmwwrpvsnUn5r3WX2xwKoog++QH7T6tX8Adwip9kcvt7LKjeNuT
YU6A/OOuCPYzuGg3Iu1dCdkAZFG6F6WNf8M0Jcyncylf2YpCag6kQEw00Hl4/WNBRarsJV5dpM6b
de86L4g6I8N8d9av1fDCpIVmj3aQ82Bg3xWbOvdj1HrdbvDfBgLoxs6AODEe9GuxMLa3owbmBmem
atnT6CdflTYYkS/q86ZPXtgVgXoe7NWKp0xUicmgJqpN/3lmbL5rlfloe9N6I4eePsREmbONP2zl
nRrMgG1zuqtp8XYBOuaT3TFmoH6Jtdw3zl1aP0MWuZWlduxlcV3VLa8sDxqaxnGIctKxLjYSuauF
cVxO3iHXaUMZWKPY8B/KzXYTV1uXjnugv1vd7Gwa02cU0bDZtX7ybqwGmediZwd/dNYLcJZdP1j1
+IMjCPTDo5Kx8+kCmRBZZXXdycfVv0vLUe3Rt0CDrwA+2H4ZZrylWTZ3dPPDw6K/eFp7S9xAWCMQ
jYbccu+KLXCPHVaFSKGe7Ap02KWtkZKjQ21GvKXZ2zja68VbnB21NaM6TKi6NQwc18MQSlxM837r
OWnNfVVU62FYVLCDFbIkhvKeEZXEhKOd9VK/67pPSz+DcDfPleYhYhxjcyQioNUNZgP2bmkYrrXb
FTQdG5mdWvRQB4cA0R1QeHloidhF/TAQ96sr91iN3U2hO4C5XZzr+WMHkAvMArMkaIOHBoU3vYyj
+LuUYhqIu26hnUkbMKUADYm4apn1ihHHgFAaDLmsb7L0XJrOdKjnNaMPSSVyMNE/GIH3VhZZcRwG
IhyMvkAGCwPxVHhVlPMUIib/3k0gm2NTCBRrO2k1DEoN/6vgr4WOWet7fSN82TGXx7b32qSHov+o
0lzfd15+tv0KRrWvkxI0JDNRKmHatWUshH2c7fo4S9Q7dp5GnT18Ast+HkeIp+Kq3tG8dQgZKdSR
Cma1kz71EkI0nVrDn8bbjDr6eXVbj9P7/7J3Js1xI1uW/ittbw8ZAHdMZl21iABi4CyR1LSBkSIT
8+gY/dfXh1RWPYmZL9Wvd23WS2UqAooAwv36ved8J6c09cg8zIOnapZHy56wgvvZERbep7U0bugu
PBZOccLKdLJa/73OExkO5kgTi4BEe3IudOq/F1R6o2Jyi6h5lw4ii6pueKy66q5BDbIXepD0gzNs
7kBjri012JEj5ynCU/tbSlW907nfn3RTPKdrTNHosIVNBaUWap2n3H/ydPfeQ4pEF2J+wP50DYb7
0efwaNCRP2aCQioBRnXgeI9JvXPOFUpD3K0y3fdtdx8DE0a+5evyQg1FdQxU+q30GeylG7iGzTEx
78GpnWvNUL4hrHpvrjyAOQHJPlQFL25CMymuDA8lNccDxgqVUacX7pRf0HWLD3Mzrcepw2YMGq7c
J1IcG633qdvzd1b0e+44n7OmM/a61OZjUvnWbpndm8mEaTRgI91vhxZs2Ljza5ATE5NXTKfbAK57
z+ab7dIW7hU4XffY1fNrO9K1GN282ceFsA5aJfm+LyxISavT3xSluM3yeTjzT0t3/eBX56Fvq4uk
I/05bZcxjMd+3AklvJNrDV/jVLcHehh2OPdxGhqqOiyGdc/v8a7P6N7Q2kopuGwr6vTApFfTHIvN
YvkMwwAT3bzOHN767nIuzfzF7SVY2y7tL3RD9O4yjZKm3mofMpheOP1MJ8o0eau9m87nbnHU2XD9
nN9mVeybot8qvtwC8ZCP+81YFIplUZju0D6YGf3YMSNksk/MFwiNn4yKMg/x/NGaUCDYYi73bm9k
4eC3nxOmSHc2J5DQpz/1wV9kHdFJyvd2VxrhDHz7WmjJCKOZTOAZG54pyO/XsX9YvfhLOZrGQfY6
uKJahN4yMAjPcNztA7WJEU33uuFMjC24vzRAuZyxz+WPEF39KzW2zrkfaXEjC6PpvJp39jZZ1m15
27h2fcyCoXkZ8AqeFrs3r+wuCZ7XWRmfmqJePmdmrYE1jSut0ISBQNV9tYza5fSjb1o3vV1T+4MB
GIM+Lf8Av9HN/dKJmX4oQwxUp7t66XBgW8FL0YowDaY68uwe7/ZQUQ9lRYBggSqiojzHQJ+zjEiy
qjAdzu6HBHlqWHntIxGVJW5tH60BjudILb4+JXWwPgwLIC4fBO4jltbryjKzr8xV+hNW8n5nYTcm
BfR+JYziOGVZe/ZASu7zPseeiq4lhvm6Ezg96UuBYqlEhOKwOqfDaoW9mLNzk+YHhF7F1gi7buKy
v4Wu8hQ7REwghGBFU9pW+zmlksAnocKg7S8C82pNzKeBhkJqWAcD7egg6q1dxa8Hef5i78ZRCGzt
zr0yYZ41ZdmccPWL79i7f0uLddu+1vdD//o6XD+1/3t76beGHTJL0uE/f/6j+v7n5LXZ4px++kNU
Mx1b34+v/fqBs03JS3mjP/7m/+n//EMY9bC2r//xj2/NWA/buyXAk37STG0mlX+tsrpo+penP7/g
u8hKBO8A6tAOJl8W1+bveqnvuVJCvqO8wJEJ4tQ0UUvZ/yOyEuKd2JLoSDDAycCJ9Z8iKzt4x38A
gLHRWgX+EfHviKxs+VZkikqfqAyuT4wDVkV7cwr+KNQH4Dooexz26G8wYqMFuso1CMdIdshNTqDf
SrLoEjM/SwaY+kD/KiwdY+33qpfDZaK9+aws8XGu7O48Z/7y3gbdO3IAEq0x39RTtj4alSceSEQJ
aibcy3xsgauCRDX11YIACgRPO9wJ0+uulVO56kLMVpBE5aL4V9igoPoDOXiVuPCyYrAPtOCrlsxZ
F5sS6J9eXY+mOw4jDcGaJx4bXly8lk7pNE+xr+j1I3kCBLALktQ3kHWmaxKtS2xvx7C8cnuOJVgC
QKx4xPqwZFE+iFl6lxyUUHxSX/iRbrfOaZVvh5kYi/PO7KsqDpskIZ+9n+ezD9dHorJgA7LoiF9n
vC8ezkUwiqiLzBoWhBmzJkBeNSQomrRy7WM9Lq78EBt9y6KQm37zPolXiqQBi8LFrDPL7HY6LYfZ
DztAnvTP2uBBKNT6877ge5KgKHAMXyLGmHaGZVRfumpZ8GwzTrvpmICGRULowe2i5gJ//zA/+syM
82sZ5Mt4Uwackbt5WDykC3XgPAl88HyGbOnKB9Nd6wrtmwGnYgfVKamSQ0qRnwecTeqK08QyxVNK
g9nHuYl1Kn60+iR1zm3ux4q9w3NdhgFFoHRLny4o48NECuC3BB2WvUfX53iX5uRX28BHDmhwevKX
6MaONeog39pOqFy03UmfOfiBJKPx0PLTpYtTurp60iMk2X1vxdj9na5ErlWXqd4BCKjgnc4rLfs5
cypjP8ObcDjEOCXvaOhvA0ikNVyoyx3AOtL8ssxORi8G4qd5b8MDTI7QIeOPAy3hp1LqlYHEFDh6
R0kVSPaBtLgfE9oQOyCYYBvKxWvMvWl5IzQMM/f5bG0zXvruMnNLxtG7dWRbVqHvCnGrEg9RiTQc
znQ0wFTHWajKzvHsy9+wFlTuzl5j/zJeaWPsRNPQXZNNy2SsNqR3ZRgtZuWs84ITQdWgJ9MCaXGl
vS2djcYAbYRFBteF6TNML3VZn4ueGe4BRBxpliW5xg+902Mwz8BnPjNIHPKQG+69pB7YCJpAi/m5
18P6KFqME/tWrA0pQGMO4iHGBhXTt2yq4squJ7O5HtdUBEen2aRWAzqS+pKRMP01SHHd6xivXRxN
soIFS34z1YyokqE+OWT1XOOYUuecpOpLCwYXG1E7Skp1W04aGd06mVeJbw5zGPd1t30hbtscdNrj
FJQyNksOPdjhwtoNjCpUfnu0Crv6SHtet5H2Jp42XQTVgzkEWeiOvrxxzVoV+wmVwyGr65nDZAZW
LXJhU3V7vJuj915z7i8Piyfaj0gE1evI+UccHG1QZfRV8YHigdyTfhEWJAPoWjv0zksS+ryRd+g8
b7l1+rxmbmIic7RWK14ie3TjvD86mFrkQceLKg7CvrIXEo8Ym6NdGlz/gDQaAMHk0Qz8fff5t7bY
6+xb36jmt+Hn/fT3PfKfm+3/cxvxlrv0rzfi87fX8ql++Wnr3l7xfSc2LPGO8gUrgWlTZ9qIi/87
4pGB8zusAaYMLALgNhcC2+QfGY+u944QJSnAw/IqD0fG/wieXcHe7gLA5jXIp8Fg/jt78bbT/lPt
7ADCh3+ILxYxNqxL6VAO/LgTr/3qmPHYTJGHfqdvED6usOpQ0S2UcKsu96XZ/grh/bPPY7vmlpNl
U2FT6vosVD9fc3SdlLNPqxi0quwJVVh9sGbrfe370900m7+CLv7sCvx+OSkAElMKuVDu3xgwBnOI
m0J0KqrxsB2V5MiAIZTo7rx1f2H2+MtLkRi3sakFsR6btvyHuobM5dYcrUJFiWWghvWCDUEzrohs
CBEovv/ivteTd99v0o8RkZRjb26dC+BL4ATFK2TBq//5YqrqGxi1jSJfri9uUswzx4zT5dcOTQX6
jdkN+9JGIGW7Y38tYZD+4vp/dRs3pbxJ3hJFo3jz6HA8jt2lNHoIwH512W7OK+QZOIX0mNNlNX4V
6f2X19vwHdLGP8yP5ufPG9Bgt23AgpGOYzQuuuuu3UVMl+bs+5dBafzC1vvXl2O0iCINkPrbQOgO
w9vsEDQUtZ7hhXDMupAuvI1WzHdOc+CXpx9Wjb+4nX91PRCcmHop2Pnlb///h2dHrW1Wb8boaPUX
FwmJa92ZcxlcV3bS3c62aH/x+d4+qwBCTCeAGLKtQKTkvLl9pcO4TxbIpms6m3eQvfID7gLcfeD2
vvz9R3uDAyDd48213jAwAg6weY0mKxrrWp0LzMTwrBUhBkVW74wkGel62XdEy03vZROYl0EzE4Tt
KWH/X3xoHlhgxRsenzSan7/kOV9R6ZPWGK1BBUzTMwiICdLskpH4/Pz3H/rnM87vn9kGwEBQgb3l
Dr61afqO1SaOTrvISTdKX0a/0tHWcj+sTRns1TB/S3hhFaUJ9K6/v/TblQFXssOWs7llOLO5wZtl
qLWKANlNUkXVxywybqS9Hz8bx3EN9S+sqH/6jFtInIPBlh8Irn65ed9+eGZFbyBB6oI08iT6Tpvu
7C1DeBSQnodppAoS7wypVGxSZPSIf/8h/+LafMk2B1y6tbbzpzNk5orMaJgOyXLKLjFSmycUqsuV
nyID7hLrZU4lqda6/hVg4E/froX3FhOow3PksxFvP6wfPjRa9NrqwHtFU1n3Jy7ClASt08VKXAoK
QuKxcANMx25C/CkS+tF//7n//GOybKoCfPnsZ+ygbzMQ0R8FOPFUGint6IOdoBwAYyP3oiW1L7JL
l1GKWBk4usPgn2J0aGiMEpRqaZP8Yr/78z2QBJfg2sJhvQHA3yzJqqw52g5dGy2q3QxT+UsmG7Hv
3LQ+WmShIgKrg8Nsmb+KgPjrC/t0EOSWUR28uQfxPKo8ttqWj6sYN8yVHxVIrY6anJ6bJB/l47JO
H1w9/yoO4k+rpgXGBXIGaARgM+zyP998cyUhGi0CAMTcV6GxkKdr+kThYrcwfwGr+ovP6BO4F5Ba
xLCCFsLPl0LRmA8TeNeoJq3oak6xLijXns5tFeBNULYFWFP59xyjs+jvH7E/X5na06cyDDwbx/PW
CPrxCRfz7C3KnKtIVDDT4sJoviRm8bFdpTiJxkgu5MBTzhEseP/3F367B0paVRugBBK16bmkvPx8
YVRMRsn74/XoEAvlM2EPpnbEJWBNfE+Bcf77y72BorN8bDutbXFHEby6COR+vl7WGHbQ5YrDIrky
T7RFYQXZ6QDnDUzgyV/i/io2PKSH7ZSnV4kOsmsPT9zzgIYr6rKy2GH1l+d2btWDIfvpBIZv/sXN
YEXd1usfi3RK9M2O+HvtQ7X3FmHl+XE3JCV4z22GWO1NZ+r1Vwu6WPmbpHfc3cD0rJerCuSTeZkM
WS4QyufaPeJNFOWx1bOdHxeQyeW9ynBtOQAvQQuE5hjb2VfgWKZ5Ewi+rfs4HasAVZFqmYV1jQPC
aalTdSLOpXa+Tjbn8xPDFl2E6DN7Y2AKYyYmvYwy1hd+KqryNAqLXhGaRTUcjLwsqxuBaehJQUx1
P8WDSpNrILN9G8aNWPGbJOTvgZUchmcGhKt9YaTJ9FGvCtUnDmSgvjWPXbY37Q5Ts1hGxneL4JZU
dlHIaBHlhi8kveGuEylqpopmiH2oA2s1H0Z/hvPVNvAGnRpfXLKg9vOZmjr7cQqSRw4qJpOnathU
Au0MoQjOdH2nU8Gk3Ui7wAxppLg02XVrXHX8ILEHDpV6CuQkIEY4/YzUie393CXYpBiDTjSxtYd+
nBkQAogOiMqu1078lbTSbrpIemNBR7v03s3ig2AKZ84kSHSg/7XHIojbniUl9Vqa48JoUHPUSE0I
8O6qaMnsDVO5EkmqSCV52jh2kFI9Y2BqiC+UyDISl/fG0KMbz1W+PGEEmm7GxnNhWRtDPN1O07LR
icc2hYiSVRYGKqsF5UH9bsA/zJwrS3c05nk/YIB+7t0w121+g1w01Ee7J8v9vLoGTU8+d8a4mmEm
IUZ+RmJM3Ov6yrPoc4awONvuIk1MIzJB1xvH3nGG5GBpgwFobWeV3DvDChsYS5h745FkLhkMDV0W
tmCr8yjwp34C1GiTy96lqW8fZnfxiotM5ih5U2NVBzZgEUc5xRUQq6paZjogKUoBUzHtopE5khzW
5clwdhXR1LgvO2Jry8VqxnNgNW52sNc2fkU6PIMvNcnzzoOinyOIwEmwLzw9PYi2X+NdBps/DavZ
Tju8bkZchbE7NRgB0K9Esh+sGtkfZN6DRO7xIOok4zb0A9CRVcXDQehsaD7YY26UoTXYJNWa4NIj
2ymW6hJBfFYdKzsf/NuhQfKEtKNRN5hvRHLZgRm6xzxmQDFqYHhhKzFj/74d6v6q1cyUogC1Aldg
vgd0Jp9GBBbVCjKgTjMBW2m18G3VY94cR0fGd7LsVXViD89RibfEcuxNWoEUpFUL8LVmC9oax/nA
Ys+Y8NFSQfyRvQVDqU5NYhhEEGMeWmJ6xrDgoe1WJUEFCFvsESlDsjbPbqLYL6gUDbnz5mDNDrWZ
d9MdAtHcfG+nhOtENBvK95u60TiKxmwPDBsQ+5VZ3wx8HeYY3K2t2wV3HECY9LYqE+01QuDlHoW/
VVwElTleZb2V9pGNNObbgnIBgtQyTnHo+E18rrMFl8lC9ZTvg8yCYANU1kbvWppAmAsHDBHcaFID
wjqoxjWqMHRjfkC0SAbd5CYv+WCbOkq0b18bJQeREJlFeprIagywqvnm7cAINM4xom2dPLKBYycN
WU04xKTYN4e9WcI82UOWsfpPiZHB+R1ahVYddCg6B7/zhvR2bC0swoR+tOlFUc3tcG6aucZI1niB
d1hRial9YpfzfHDWFudmWQXOzRiwoD0WUyEnygH608d8gP73QTqdM4WyNMk/W1fHf63MKWb26XJU
jTJ3oza7ZOztllxN1X4Qrb4fQD8iK6it5aCRUNbMuj0sfV0/YyIFy2rVjLkDHe+YQrTmmWFvfluv
LSnIGJITcTuacvzomb1nnhJznAlYSNKH2F/dzxUm0HU31UqZO04nMZnIyLrQhQKn2KVL0QY7muoy
CwnZk13kestMmsWC1oNIUvznRJNkrWbfmWc8xWtWPxZJ7KxRFtf5nUu7k0SJLl2ZrFaMFKO286v7
pfFXFtDVte69uk6+qWBCLE+JRv/KRef2WqxUdGe4k816LvidJwdyi9fiqMdhUmcZFD4CgdSbQ1dt
ub54I5PXKik6wPS+mSVHNODeYwDLB93LbBVY7f01Jpikgl6H3FmPIzDv9bioob5wcfaAn2ni4R4i
dM6MKTXmS60kVHLoyyX+Alhv+kjiJaLauvGMz73S+re6EgtelJxR3mnUsb9XarTRGNQpqkoCSZl/
08ipsgOPFMtSQnv9Wgf9rJCbx8arlTrDe+yna3sGjosoWXh4MnKrNfE55zl2qtQw7QuU7xLzGS6t
MhTwe7tDTA2d72YlIOFSKLETbfzNTV9Lzk3oz5u1IHVFHe8IAzZgk2cUHfw+Vvt5TonZM1MVPDsp
tP1DutTg9PDAd4e17QEoL02FtK8IMv0Mi9ZoGVKgSkA+OMMQQEnk3nZ2x6gjaNyJ0FuzQD2WuGs7
7Id4xppbpeoibZqXRFJWRMJrvBshPMWUuyqexqRML5ST1maoZyZpaJid+tmZSqKMDfwJ1+yCasJi
vHrPjewUqVgd+pj9MtpotYgIJLNhLaoBCQTZkuZVNnSoePKVuZ60Mv2QeEv3pVxR0uxwBPn9/epB
/T+2ECO6vZdYyYsxJr57NEbfSh9JmS9uGfaXMzhqWyNcgpNMaWiUxbcVJ/+5d5PRjWI3xvFO6kbw
sPJYS4yfpuMgy9yaILoo+rB3p+JbHOe4KVtrTEHG+6iuL+j8byWnoPTxJCD83UwJd7l641ieK7lg
L5t1UFyYg7V8mdvVPrWwm0B1S1Tl+5IbXoXtWtdGNKGafEwWbzrYksUlmtG0vMaDOeMCxaw6hzS5
gruFY3x6YrBh0QwCmYWC1kAJRwyDt5YhFZN/0dTGYO51bybvsf9wt5SPwACKjO6ta9dylTqUY4sR
WfeCqapNMTHuZWnVydFyjdQLFylEe2lYqs5YZCfkxg5q8D2jRFav0u1reepsC1VIwA/a3Nl6WtOD
PSbtetElZfBxbloyff1nqkkprglCzBq2Kuy4YkCQn2ls787SfpqsJftYy0wnu6RvwOwMradyYuzk
8migoo/klPkPtYbGHgZdDEQrpf5+mSlEacy4qf1QG1PygKBWNScDJPonTT5v+4I7DNe+HLQ4wE1f
quuaLBxEk2jUiJ3Bs1BQ3SbdcKUQxl2h+HTa28npu4s8xlp5aL26ZRXDZD+fNaZjD9b+Wp20Ublo
tyFCAOGdxGbxdya3JvusaVCRwl0jSmLuFEjhJSv7QxoPRnXTT+aUHnzEFTCTXDWNp3buYGhgwiW5
gBDhWUDOkLI6l62vK2juM2HGNMJmXLlODPYgrXv/kpJ3yE55T4r8DiQQURva9oenYK0QryA0weCX
IS2/hHFkqmOR9BWVjR8np2YcBLEZql3x4y6pOBmzaNjWsVOMwPQt9WyI0frWElm+kX9xBejM6UU4
jwi6CKSWjE/p8FgPBD9k6475r2HsywF5yE7j60DmK5NywQ43VgfPQddqYMhCodX7PLBe0M04WCVR
lohz04A3NLVi9Smocvf2UPhTtDDgHGlrtvn7vBtYE+3OAhiu2BhP4FBahqbEVBj7erX9lyGTHsNa
9OTfjFQic+WusfJ5ch6yMGUkvzCSx0gbWqTgZKi0GwDb3WRs+u3Sm4cQSYIZ73ovF19FneVPU0Ff
5qhIE0MizZTvOivjgNSS1svErplE+Smnx1ET7dfzC818Ik/oGs32mZyzgbJTUupSTloSIyvpFXI3
9JVHdpffQTNGtzzXezsvCN6pg6WrKYTrPj/72vKOJpqpACF04Qy3GDp80OKwjtDvSWVQhcwzVTaE
MYaKEhtCtK4GwswOL+anib1rCdMeD+UoF8wQhtUSYLFgGQJ+XlBnXiylOcnIptTDy0b1uptInLtL
q9F7SBZTXXiokTDKzDEHPddc5kMjHcOMYAlSQ9obA4bizBhkiHSxjshdKE+1oexpNzLB/ljQn/Bo
IrajjU4QksOxsXAGMeIntmevvU2cj9C1daMWZ+1LPtMJvJBGrczLPOuUePH9YT1JUq3HKC+z+tlH
dygPY7xU33KeUn4pchzZK2pPtGExM4JjRs5OF4Iaq4udkh6Ddmzc+ugFA3pILCYJ8n9inmHV1Et+
qO0RpVo7D83ZWN1SnyavMr7xnWIndLwaREDfcvbd1eUUXKzNsn7gFDuygWtEHSRh8yuzDHvJbw0N
E7+3q6DeWV2iLzuG/BlFqTBmgmw8KEFlvjQfigmmJmATJ0iZ5nI/dhAV5x4NmtS3TU8UC6uvOT9O
OXUCL0cayz8JlR2Zs/FHwy2dnrAtOpq7xrJx/0iAAfua4JcWxR9AyLBONKVvusTV1UjzAFQGM67H
ojIzHpNEsvzRax1RmpCUsLPLktPZws+2PwWlQNGu54GSLm1r2HQAW6hYLCx+C+U5Q2c1sOX0HOnG
0Cttkrl6aND3ToVFFMdFZj6WfoUZoUsaPxpXNSGyixXIpLUz1IXKnCA4+4T8nHDMmMDqsd+g5GnT
/jCC1UQjvAy2E1mCrAQ0E4L2LxMx8rs9MXvM29NCAyxzkT6IBD0durvaenbHJZ0PJHh4976a6qtM
DgRQmVXqx/s0zRcqvGYNFlhJ/mCHwsvY9QRtkeSWuZD7IEe9zoi+4TdJNXqShc0egh1FQeUhEqdx
cWlU5dogL0c6s8tKI52jZh1QUrfT0N5gVh/XMxC0OTkw8OKryxSSX1ztto+svEs9xHBNqqc9htRG
HqvcTdFLJGCc+Ubj+N4nwWE7oMLV3o95JdXBIW2qvx1dQ2WvZUYA8jb2Z60ORz4V8xabfKporNaO
B61QRXDuci9Zdz1eY8IBCOTBDZhLs4tK5FH6dxRyRQsMko5L9rt+6KYYymLjj+tH3wQHcHCseD7H
TY3V3Vgo6PYLMdlftd0ap4UchWrnJjl7kpm146sslL5KjFGzjOCtm68yTSo1WnYbq0pZNMoKM8qO
5Yqs4gqHUO2NKKItxQC68VmGobk1sXFufZtUBEEk2PvYXMBNNuwe6rY22MF3jsDmhbfAS5Gys5ER
s5nbXnKCvc5osiuMoDuU1MZT6DaBl4Xa6AkYiUlOoDSTiThM4+qgjxFL9ZssDe+6DWxtHzA+ckvM
XkIHklPnhi5HLNxkCT1iouPoF+54DNQXj3aYH/nYanFHqZlIMREMs32x4l756muPCm2RqeE+Lroa
HY7etnWxjDrx9zmz4vfeSnoOBnTZr3tnhJAUWhJw4K72gUNcBe5if2uqHhAVS3HeI1RvAGgt1sZO
4DU91Awny6390rCZ4wcFUXlgtwKEMg2EujNvapNHkwrM2Mt66vGoDQoSL9mxA8MwPfvpkSSDFPBV
5UOTSjpj7ve6Mg3sEGucelGBH0dxtOjtBLRD4RM0R+l5LgQvDfN8Hq/pJXjIqpd4zrDyOFD6AAb1
+N98u0J+Nma405i4ZU+LrcablKKWH2oj3C3EZSI9mO5GhsKIhFTs/dAQPlpVxlk9tpblCpMxlj1I
F96VlsaAtMxt498yVt7nTdby2BsAMfekFBGzncmJ4Yf22/6eSzrrBbrx5iMhvv2yE24av6Qr6KpT
G6yGfUo5SbKjKAdKV9123i0Vol5P7pRVyx1JbqikmRG2LfY5sFlEGtX9piL0iVAr80Hd5CpJwd7g
OHj2rGwjOFGZvRpr6T2bQwchRKuRrsXi45tTtQu3qyzpulw2NG5SDASOc5UnzHpPg2vr7AyMy/zY
s+V8khNmvR0CuuIReof50nnWYt+0XU2LbEqzQYSm5IVnXc7JsWm7xD3gH81R5yc242N6ZcMODfU3
RnfHlu3G3k+JAEYFsCI7jkpwhm16CvsdanJ952LlOK/5WrwICBUBO4NhPbN8jN0HaujUJY1p9Yj2
8iggQvoMBc87x7E0gidCNUJraKWzyCjoJVFGvOw5NWM7o0NmRo4SdGyUp7nRUrvGV8XRkANzAIDg
6K0o0i8zfBbmjuwhrHLBTBGFqr5VIRs5wS0ziGF5Wk04PO2YkfFninKhnSj69QB8jF4DvUeIKW1l
exxdCz2BAiKO9nMlCoOwQcFufJisyXweA8kOQQuTwZSDIuQ+h0iF9o3oNn9nywFbvZWXM09swEHy
0nV885B0I6wSjwSgjSvrDfjRxPabxZ09XbAxVcWBZ8E/NQ2RXqD9RHFbCr1QxzRD39AbU3Z8tMmH
FIc0D0aDU5nLKWqiXfyVpQ6/Os9DclMUQfLqGUmK2cJUORJso865ZR3JgEfsYwFK0ISfw35EHwj5
t1uNhjk6PCm6W1MwRky2gRtxGxG7orw/WZ3gPIWgOy6jbhoCqE/9SKJ34nbI8qvS62GhTM0XQqOk
PrjxhMllA0EgktEucRSJDxaHNKnlDGuup+fQuVV1KlCP4cEYFesQyLT2YwKIxjoHE4v+PQ2bPogq
LQmIwqUt5GHSowP6KxnSLdOrIcC0sNI1w6amOLmzUlgECcmmAdVh43fcu/HYcXCBXCGYCExTeeSh
G25N+t87i4AkjoaZtTnttYavF7dQeFadKjq3vt68lUYCqYMGb3WTtmNKKyp19Ed6OQyyfBNMVKpj
+homSJDPSnZ0Gmw3/TQG4+TsndydUA5yDiF+F6dlvVvLzb7Y0zUGcz2tEx1JkHUvOQsWTSVPrkdM
s2j6PcfvjnPRd498O1aLTbNML1umRsEObeBw6TWUQDvSPpwjCwInmWnWC3GGVek3ITI/cCyc+Ijp
LFusHGQguH3MvMX2iEAbqQ32q+5G67BYLZ33mvKZE42f+wsWBM1k39KV5e2ZQU7j1VBk662RxXFw
IL7dUQcW+qm5AhpW+Udfk41yWiazoqpJBh+6hZP1w8G22u4L/dyCE5B2HTtMpro7rR6PCxTippyO
RmeXDwOguerkOAm2OGQ4Fq6E0f9S0M0lU8Mw1XtX9E5zSfhVcs13P8Bo9WPjNoZeS1AVmwLyziIl
ZxLKQU3/WcXyKlvjxN65DtxKLLaQvyK6XGhqB7DmW0CfDfehs6tYHkqSrCDZJUnxAchUyikEFvdT
CucNeWodeyTDz2L6uGRAqUOtYYEsqJiTsB38/jMhoRy3V/oOMcg/sh9D33NqFabK4YRluUVGk7dR
xdd+7S2OQ5Oq6+shh8ezawJtf7OnNt0M4bX/zS06+0FivsOBTa93hJG3gPTIE7s4JOhTXz3VQ2Rc
8RJ/cmEPHN3Op5UYxAbOl9Yj1IkN0o3RhabACGAhUrWiKJo/ozOYnpd5pk8SZziaDDV35bEiioLp
CJQECeyC94djVnL+HwM0yeS6NilQdYMJ1xHCT3ZRuB7WpCDRnX+q1Op8CDgZ5ayjo6vuUk7KFu0g
MhtpcOsPTqDyNMKE1WTHVaJiuab648QCKHCKLyVMt/hDxnxChRBOzPm3zsAX2nMrPeU9Mm4JnLBc
GUUeG1hN4tJYlzwlTg+e0c24LNN66+d5G3xo7L7wriScu+GrUwQC1ydhx+BNs1zdWcjIsX9ICyzv
L+QhfxoliwA8v+eSf+NL7A72z6NdWbWry6FxIeInm8/LgGnSXOwgYpET6JN5KP9+lvwX17OkbSL1
sbgyss6frwdIT/Up84TQYJIQSrxuJ1eW+UmlHhlv7B/f1QH/X2/7D9DjP3z1mwXnD8PMzVOFYebi
qf5f10/r6xvvC6/5Q3HrvUPM6qBdEIFAeOPbyBu+m1+M4N2ms4UvvLlZeKY3kPEfilvPemehhSOt
hph65GoCuYWid5X+xz88852PeeB3HS5qn/+2/Pyh6cMt9C8lm7/LQ36c5KM8I5NkE2s6Jnnv5lvB
AZJ51RmsURUwUwKbmzU5kz4sUXZ4xSktY4qshBiNCbdpP950iTNml6bGBLcDCpaUJ9YRmmT/xd55
LTeOZdv2V26cd1TAm1cQBJ1I0ci/IKRUCt57fP0ZyOp7b4qqk4p6P9EdXd1dBiQI7L32WnOO6Xsg
kW2a1pTNQdOTWC3ARuHMaljhY6dx3Mcqa/QvCV0qww0ab5gYAYkgpwZJ5AgWyT6DO4KRG+qUSbQL
ucDXLYbDh7QraY1zrsCiyuzdaik+VxOo+NLO1CJ7jaZmYrvxovbSoA1pjBFeexzW4j0IIp/2dmil
u14Qp8pRmNW69USbn6xMeizLtKqDba9r0Q+4QcCsmM4uItJotsWgDiyaetE+zGamlIZDWa5qsMSu
JosSycGBeiEGyhMXrMrtnY89x6k0L3uBLoRrlxZVupqwmL3KsBlG6I1MuOC/yq9DETUvGT3XNYpC
jogNRcyvh+9/38P/Qvn6p/fw5rXpwtdPsvf5b/j7JZTNv2SErDrRTyi8eeT/3zsoi39Z6GmR0GEC
Q/I+awb/8wpq5l8i6h/JknV2dk2ZvWn/eQU17S88MDpHRSTPkizx4l69dn96DZGfflLUzB0VJGsq
AUFIXw2udKWtigeDiHAUDoSvaNlHajXWc5YyJ8Be1a4SdAA/46yjU0KDyXz2wO61S3Nsh/08Nldd
Ms7UB52pTzFboCp4ChG9juXIeHUVTQUFemUaIJww8BjQQ+lp1HauJkDRSB/Lnz1J1+hL8gKAohla
QwK91Mnl7AjiAAk+ixEnSN/clTCOyjuloa5fzOGOd9y1Jib6dxp+DGpeCatUw8kE3tnkGOTD+aUn
1fdjggAQRI1Ne7eEAFiGkhsHqogRdfAQvHhpEj0piQnYQ9Vn1kc9llWxVJRA0WylE5TXBEPWgFtV
VzlI52olruU+FrZUK6Ot1f107Cwv+2C4IWxjajA4kuVwNpKpOhHaS0CGiBd0cFNg6a9QGcz2cZRa
2qoKDEuACul40OQR7BKHTlDOIwDv5UC/fmPhZUvdsDLB3maInKh86OG6JXiapwrwfwA7Lyteh7iu
dJs5NrP9WBHhD7J2g8ANOgFJjMlk/L3qBQZ9E1MEuG9YsfZGqzMEKktAwg7nlPYj0PzwwVe5DO5p
xmyLrEbnjebMD4hQFXthL9GkIyMezPL9WKjECFhpD/82BLRkZ22gcew16yl1QvI6GyYWtf/QgBwi
cSbNrXJVdSZeOiPSq8ou9LxvtvC3YfGqE8ytJd6xmc0TSyLkGNpdm37MqO/9LpLe29ZStkohpKbd
43DDSdTF4D0TMuRWpczX4edVaHGAOR80t5i6djsSS1ogX2ohbMQUPCp4jhRdBMwXED90YYqKEreV
wKCapWUPBjYtxh6d0+bCaCyRAaWiPeK2shyR7sxNSzs/c3Cs8hk6o/T7dasb45siaNmTCiOIZ4a+
1JtKWhCNbLXBBdCqKrCqhoGBt2haj0epGsOJeTma75uKEHVizsO6PKmCARpFmkR8mYkWv/cew8QF
+5R+n85tziX2PpFTICqHeNn1hFgiA7SeGoz2sc0oSGenMOafPmceh23SQq20HDj1PqpjGevrLmn9
D9Jr+nGV9W2qO2huwvh2EGNCjHNo4QDHh2JcUQ8jdZM8WcHRKVfBgzf5Vj2Tub0KTm9BbzpqlOmh
wMMeQrwCNrxoGMQUtH0rOEoB/YbAFWIYWouUKQ1badQz8aODEKFq6yvBRszSvAz08h89zOieo0gT
zIMCTE69V8y4i2xJiY2UsM04IiQvNTJ14/uA0jZE86To8ZNINRfYwSF40G0Ko1si9VrCthi00jyt
J35zCW43mLfKK5GvJRacZRK7/d4BTTQPqE1KikVhWbBHShCJw5bWrHfHAIU3WZzgUThhEXYnszJz
aRsKKlbwoYL2chkY10svYaaoUKpQZbLLJtJQOGU11U8VD4KKYqXvGIdVCtISeYwQjVH6jDQbCz0C
FmAXdAuK2zAONO/ERAseWuAJjOVlwLT9TYuUDfJFB/XnECtW+NGQ94reILY6i6UHYrCthLFSr/DR
iQ+IcS0TwmYR/SAhwGgQhWFpgMmbK/6bysz/hZ6e/94xjHyvglRMlkHWqvSZ226eMuIJeICIBHqo
YB1ZVrokANcj3fcRkKiOsxLMrGVXpu4/Gqlclzct9nljmRVa85jRQ0HWplYq4e8dLWzUzjmGXY1I
IDh4OVPGJaxH3T/JTI1NXSmyZYrc8c3qJGGwqx6UHiVK37ZOYWoTM+osVO4mWs5g10SpzcmlMoQS
o2dXxXCPRG/bMIVSbC5bP5ZqUr8pfdx4S+C+tWHjZhKAjUgqVsm6EWDIVlprEgbO6FwCk6znodsy
AHeqNpGijSAKxgdF5zATzzwFWUDHKr7xmCcoS62XWK9CD+0Rj1PMpN1US2NpWh2KS7MoUsSBwYCP
WQv0vlkzljefQjYAaSUgq32rRDCTLB6RLuLHBYq8pcPSTOsgjCsLyGvR/Kgrmhf20JTTnSB53l2N
+byGfmg+CwaNFQCf0bQCPqxvJ6/qaTnm/q7VLZkGEKZjRtEy+r18yO8q1Wz29ALTj3m4Za4AxY3r
RkCsu4DcyXw50oqPQWD2aCe4MthM+oSmJ3BUdrIeEPVglyB1X1i+Dd02eESfwPJI/Z0QSeZ5MvXm
0SylGlprOLRHQ1URBMaT1z/GzBZRfaktLDx+IG1lMNipoSKPyYbWONgQepNj7lalrk92ZkQDXYF4
lGWH8wZSOanpVioh1Ze8TXBwpl2ce8tAo6NBp4tK3UYGZz13RUqTXbW84DWuW9pbeRHhPMVYmteu
6SEUX3TFoKg2y9H0wffpqp0nIBVejVEHCNyb5XYOgR50T0161LdBNXvOtVgamJj5VkGEW0UMzyKX
PGZoIaQMKKlCEICf78FB/R2t9L9V8X9Js/r6f3aD7slgCV6T5P9s6tkVWn+qj+e/9e/6mFPMX5Yp
azxH+uy81Cl1/z6j8lD8ZakIj387h/6nPpbUv3T4xHgmMf7N7wBF9X/qY5ykSPURCFIcI2PHFfpv
6uPPvQzqdWw9EoU2Ob6z6vy6Ou6lNElx7JD9MYjVQirnprR56Xqd/tNQmqvfbtB/Dsm/+xj51LQN
f+WLEA3099UAT1gUafjRqPI/d07AovfYCIv0bJAR6KYnefJvewVYktLs6fpB+CEZ4+9T2/94EP+H
a+Lr03Wdoz5nkesg8DTyArlNh/iMQuwWGkW+HqBwITldil1urNBa70K6ZX/+ov9wW1WSzUiBFlE8
fbmtHbV2m0tJcpYx7qy7xtw08IMhbe+SEOfOny+GHen6vsqmwkGKC873FbfQ1X01lMykHaufrVut
c01iLEJwO+/4Uln0UWK+E6NBbMRT61+k6DZqD7TaFRzzHDC8BXBAuVlM0qs1wb1E1P1u+u9mfj+U
j0F7FLtN030o6sYkFbdxgKsn0Z1a3+rBLjEXJRShjuEBhfDKrJ+nxrczdnM4tPIdtQ0UGPUmOuUB
B6b3MYfJdgkyAPS3k/GMNHgqVqa58rQzqqJCPonqmVm3XUOBLGXA6sWpEYUVqQbw2cLVIK8ZmjjC
jLE6m95GWYG3RjTJ9Dk3bq2H6VVHwK01FC/b8Fl9jN/kYhELx0n7kQjpPtSLRRHaZX7saxLv0p+m
+DyaF9iaZeRBYWg5PIAWecNS6xCNQp/kZ+e9NGRqo0UlcqBW2OUyO6KxopRP3nTyMqcOXBHxARRW
vrG2EMYnA2mYpDwK4a4atvMmkYAMsKSdCO0TrcmRdjipkSTDwPZY+JbLs+AXThXvgBYa/TOqZV1d
+QLl+AbVxTePyT89JRbuOQ7B6Ixwgn9+SpDJVyjCLP3ch4x2dN1DyFSPHokSwE4rj967iRD7Jutx
MoxCeZc3avfNZ/jyXvAywJXh5C9RINKy+/wRRqNp4hhHwLkxX5uxYQzT1xNnP5RdpMp9lwz6T1fj
gM2yZuHUpVv7+WoaGVf0vCr9jBrrHhs6SiKdOjrrSIuoUPn++f5+WWjoWNCApq2Bp4kF9Wpx83oD
4awyJHcDaABbGUghaYx7oyCKq2fEaIVEaGbfJRL/skJ/WlK5KmgfBYIAG4xxbY9jrJKJUAHjO+z9
zw0Tm7Qz761mVqKYcYnSGEFEFeiEscb92ph7jhy/78K0O+k9NJS6NZUN+ak5rhPUEkN0/vNNuWqD
suRbKk0hZlhMW7C4aVe/eChrQsroyLpkBSfzFb82NC7MikyfCOkhv0wV12O8Zuq1EfslINvOALK2
FH7Cuhkx07d2h7H+0qwjYRG56b7aSdtyo22NFUS0tnIgjlh7veU7LvgLOYDPjJzeYfIpLcARkk4g
bHUX64JqM3gW3oWbepuvNciOh/rNvwRbeVe9JFv4MytvWSJzW2RIsA3Gw4531p7/fDd+LcSffq1f
d4PGtIiIjb701TPiF6KpcXS1LuY9Slzlh1/SFgWjuWAQGzBd+zB2+T3Bj/Ix2XEjcBCRxlRULgf5
Fq7HQ0k6WbkoL7gldtHP/I3vYRQ2p8s/f84rG9r//dX+/+e8al4Dduv7CQjnJdoUNxyGMEwFm8rN
d4jD1hnL6AdSc+UpPkyud+qepNvsZtyS6kEQ8yGW4dYvvD11+dr3FvJZ2SjM1BiE5fAal3kCIN3B
bEOPZ4pvInVhDvcNKhXm/yXHB7pOC3awDofCMuht4PA7cnSO0mk4w+aHaAr1ry+ZaNrgl0taeDri
h1t12BHHVHt7Kz+O3quYPzcNoNaFUtnqU3JAAeGq62IVnYp9fiujRrlU+2gluN/ct7mZeP37agia
RUmjIarOk4Xf7ZQxjr/UCzrzEj6IW+lW2ky30U19SA8oV9e0LR5qOz21JU8rydiwYWlT21O9oPMl
INQFhPWSwlTOAKQS+7qp+mNVrRKmtfQNOUGiFa5Wrbk0QnfS6GpwaEW6j83LGaOVqS08Eng4/KtL
kvBwAkNucrIX9h3DXArBtix46dzkpbwI23ZjPkYv+qO07w6pKxzZeBRCjk9gtOdWFIvHhakBziQU
i4Hm8D6U+ZogESHH6LcCyE4EGOnJYgMS2472f76Lyuwl/3oXgYYY3EsNYsrnuzhG1DjErpgXb+/t
wweSmTbBPUNlJ7kpA+hWSwFtYw4xajErioBA7vVN6ya7bEcomGOd8g2IHFd1xcyWH0fEuPt8/eeP
yGjx6jOCcyEleHbtMmnBk85Q6vdfulDzoZy8cjwl5gp3Fy0Vugpm5aLdtuFBs/7vYqIda2QSPp2e
bRFuEuME9SDKNqK11ftdXTyr1j1RB3W9NHySMxYigHlvHYWL8kdhupBSm3zbfIy3gecQ0KqcaJBV
KOQlW32P0Qi/+sfiQ9aXbX7vj09mdSsRaMHOUy2S0QaOhGzRbJdQnvseKahb5U4oX7BkII9E/p5H
BwUqbOJ4IadyN/TXjZFR2xCiyGtnKbdJvu0A0qbSYowOU7wnuiOI5kWW6i9EyD5B9yW/rzUsR87u
deVgWQ4vZtf+5MOXDZEXy+hs1nb7VkuosS4x1GHZzeNTJ6z08W2kVtQzqLHIFjk7l4ayjFvqEA3x
o8pX5MPQ9+aWUglyKJ9T3rgHcAzJKQ+YyUfTukFppeHm8e0eNU1lYIs9G8Gxa/e1Gbqd+RAad3I2
y7i5W/2/LGU0hooU+LzqEKE4Ql296h69I33CM3fOZixAP0Q0WkaFXAl6dFNpfLNzXJcyxAqBAjIZ
ZRBXKsIk+Py4iSliopxeCyla5jukNGKrSHSzxRIvKkzSb/zo0vUbyOXweNJ6nI+HDDDnP/8b+KCB
rFmj/vfRTaWl3UrlRCs9+wHEaK7ztwH6gUVobLKuU258UN0xGXnq5CMRLoxtlaNj/+Z9+/qB4FuA
ueBDwZ5g7v75AwnMD+APDOJZMr1HerKaS+FoB4Z+4ytw8wPfWzUKm6qQnqxYOISlcdIYFXIaEdFb
qsm/PMhS4VHWaDilFSABhnVVWbI2DX4qIq2gk7VS4ZEGuAZoAqNYmiTBmVIaXtzif8c3MvEIaaTU
si0bHGhxaV2d8zD5NIaZt+IZdVxNCGZNNLlEb5Emt/LNofK6mtU0nSKFKsUAQAH94OrxFnwiOHA8
tOembEiV8hAjw6yHcoJbLH5RlEh3YobZ3/zM+rxs/r70c1neK/7F9+Syv7aG3x68oWI8XSGWPsfx
NqchHm1IbkF3vojzAwphNVq31sHwXzOYhArd42hiURAPprjXLFDu+bNW3qnN2SseMvE4DLtsuIzF
w1i/lQhsg+ESJDd98xbqO7Uh53wdZzsk4+a4zsr9iFAULTtxFwqaX+j/oZounlLDaVKiLjZGuY7J
ZQHiaEvmLRnS4bSm8z0UJyPkrT9m7V7T16n4LDI9KFXhUE5rddzHwkfOmWPC5FcT90CkiMHWqz7p
/rm1zkb+UBqchNYGH8S8FXxXVn4k+QNWyHw41LjG9TV7XGecEnFjabsqdaTswzKgE9bQxW9NYrmK
FDPXCvE++sAtK/8kICl8NKN7eTrIwZkTtgFOgO+ERYzJnqwSh7LSulcpP2TKKSzvEo63pAdE0oqU
PSK1NxH3SmCjxXMgYJijmQ10oyIhQdH2tD/bHwEhJ2b2KkncU+2lprNIHk6hr3AboSvO61M2cthZ
ozPPYTaST6luOD/rxl3X3gX8pWRhLirlQu7TYD60livBjVHW9ChCj4PzvFbXDCmjXa9t//yAfdm1
Kctk1WAeAp0N1dDVrl2GhHkaYPPOQUjUKnaOlBkNhFpymvFtakK1CKXC+LfVtKYBn+TMLbOQctnr
WgHvfE+MjaicJ/0dJi4mwkU+LUVibc18F5cftXAQGXgNbKb+SZmTIbfkxkneXi0fmtRlQamHZ8F0
E4O01b2cHkKZlErtZHIU0E6j9IINXaVfTD+BorEiAmNJgkGlb8foWIM/VCLuLHa63O0sp9vKxg22
buWeqm46eiRSWSera5ckesAv1Hx3Vk15DjD/2txOXWYX4jYTt0P908f+TkAFudTvnr4SuXfi1jp1
8f6AeLfqb4PoKR/Ru6MdK0N0nC0K7lNhIJysHgxl6xPjXqGZdZERZ+Hf3N//sc0H9PbL0oH+ElSL
wmEYysecKf77nmXWZeGPmSKfQ1AW4Xyi6m6SjXb0lsmi/wDlme+x4lRPKnp7pHdIa1DHjLrdeSdx
2g55abspR9IBN0Bwk6hv8//w53lg+oCTjejHOd+rcJhXMCGzqNgvBKUwNTb2Qba/zem1xUjfSWRV
1Y3K3qyMP8m4X8bKU2tyC3L+cJMPxBYVLjmbVvJiha9jtLfo+VgLLyfI8hKES3lYC2/FUarBjziS
v/OJrdUfvPG+a7uF6ZcwK1999aQUDEywsE4rQb8tFBuBti3iWErxWeMNGcdXs72xcpED01nAyoWf
vnPycuE1Z2gNYYfRq91mpmyXGHVJdJ2cSifBAunxXU2Ui9e+SWHvRALOkupOtMb5lpGyeGnjNWMX
rdrLHK4jzvAh3g9yjgcE4874IN208r5UVjJRPeJBDc/Va08s5hEieDHNPsh9Qpw0lDPNO3gEnUKW
16p3hbUt2MstsbNNR7qKdpNVx1p7kHyM5f7siL4tm+WrFmP1bN/yQcNnGW4ChX/gUNrF8BZJ8LJ/
ipjwS+bEiBVcKV9lFV6l0jWaH5hZMHGzrruYi+ejEGPfccLqhUeni0cUVXdpsfXGDWbOoqWv17ZH
n6lpqr8VybsGW9iGUyEMKy1etSE185owCx9dMsqpwc1N+54fc5W9PMhvAqyQaZV6rig60Vm4x/wm
vfvED3F4KV2lX5LpROgwiO44WLEfdCfSyiaOwG7HW+6w0SSrAHm+6xmrfJ5ip8sy3iIjL+6beEdb
lTx2e1oOKhuPrfgb0bkpklVP2tYi462v9xCBA8PV15ZTL1kfgueY8fmLvyNg9BC/CscysFH0dmdw
uBtG/XSHb4kaWekbQmWDc/ACWAJHl7guL7Pg/IQmFStquCl20SNQZPyJp0p11MfsmzPfFZ9nLm1g
KMK4BBljyJygr/pEObU8CJFMPsMpN5fQASAZlN2CAyJBQwokgZZguoiwGV5Q+lp+0jpWbu3I9wEq
TC5YoEr3tWDckB/8zZ7xpfSkf2gaMiJCCcWgIV+VnlZZpaHgtcM5ChJkG5qMqR3s9L+tKPnqCqcI
w4DYrUPP+Lx6KU3IWD8axXMUzvN0rX3ABnHEKMEhf3ptxOnYR9Y3a6ZkzgXjp3KLXiVNS2SS851n
hnB1VR15BaYw6ZwStY2By3BScU0jKpxYCVDjOPS/B2WJaSUjwFNYBTyn00PCGksXvtiYP6XQeWP5
wctPy6JNdoZ0BlkBDPnZKAmm6g6hxpqxG4OfrX6c+p9S+mTUOzF569pjGR3z6CHrPibTNRW6WAup
WoDDLwWbSUMcOa22oOaU6MLbRunyDESBS/YAtilrWOZUUtE2rDbEZ4CFkVsEzzjQ7D5k5QXH4AQJ
QTk25rWFupZ3NDTWFCInvP8Lb0G/0KF1tZLccVEuOxeM58E8eS/5h3cffxRP+VJz8h1zFP46pkYu
CItl9xw/pm/Sc7mTNvLLeBL4o3ZE7B4yS4fSzCk0d/h3RrwuKqzp3AnrMdsoxs3Qn7KVqayL9A3X
/5juBxk8tSt0ezG6bfqNUDM7ZvqFY7fTLlGJjP8pJd3whhccW1pYbqV4hyZC8DdJuMZfYsUriOJs
2JkP4XfBf3Zn8a58RqWWPo+0uXPwATbDPBAtE12jwTaew7c/l1IcdL8+PAZo95l+SlH15TQyNiYn
yKSdznCJlXI96OsoulHRzA2uZy0pKvn/Vd2RYVAHxOkhWops9cUqnUpddsVdZry1+YFevDntGwrr
0VYlRKXEJy3hwINt9zm+RbZfLOpz8iw8AXzID/WC4poOAUGkF3QShDxF6VK+9S4jKRikPLiwrbWT
+tQ9SB/BOXvAIauc/JtizQfalnuigfkHWC9J7wyVnd94t62Li9ORN9lD8ao9IHF3YziVhM5fWO4/
NIB/PHC4hXQHYlhbQHe0i3Vwa6wTyOOvWAvI7thgJ6qkO/1Wd4tt8DJnGMHuXtab5oNOIBsncSLP
ZHjy0fbKXltaC2GJFGilO7Xr3+g2m8lCdCs0L7bwGs1BzvgZF8oLvRbx4t14d+j5RO7du/gub/wV
tmKS9PA3lft82x+UdbfW32fWwTJ35Tf5MdphK9ZOuK/Vu7K3eeMQK5DOPhECv+zHrUYPVSJxfk0U
t9C9F8Zp7DajcgnQNOLLtAKXEFv+XAjfh00hs42z+Jw9xnv9GYRUy0+yT+/LEt0Wzecl/0bvpAtr
Pce5ssCLVpNpCJeReFku16+tetcJO7Pb5z3prulTPW57epis72/d2liZwGomuvYgKgiQcbpT3Cyk
+/5d+9nt5YYphl3xTzJtYt+neEkHSejWFelmPgwZt4hXtbaSG7JW9qLpGqCmcuJLFhmSpZ9EjJFA
r5OvGznm6Iit62lbD558tCOsRZNcT9lIkmvm26A/oZGo/LXefqgh9dRFYUQM4w1pskoExkKpb3uO
JtGyaYhqXLWGDRucgF9CYtktUWLFJLwnDkPEnqkF4zsmkd+cIr72ZHRdmSc9GmIlStxrgp2qVSm6
6BQoe2uAKeh5w71wwFLUMe8IYmPbxGeputHl9pgRxofr1IGvICxSUaPFq8Tf7NhfOlJ8HLYNRWeS
yHztepRXKdWQ9y0Z1ygNySRZiho0HpAZ85num32KUd+XpQY7EpWBZdFzoTVw1Y0QE0/psNtO58FJ
1+W2PQw3/YO8jFxr2R95NUKiDCRAMtt2uCvIN5VxK9r5vXxU70CRmUe65FF3JFsxomNOwm/FSZiU
NHyaCzlcmQCbfkz3o2gvtFdCAxA06sg8DQwy6LhIs13rR9kgJuU2IfcEgDb0nMZpI7SIRGu7zGvE
Y/Qxv+i343PbrZXozlcPY7dEsy8ex2Oxk5+rtb9Jb5rltPVX4co6xyth2ezGo+rEK3qrj/x1tyzv
D9lrf1McZLdnXVIOKsGM0cHgkfScOlqSFECuHLa6Jt5PzXGI96nK53DU4xAt6Piq5bwcegrjr6Vg
nCS2HAJBYYppi/4o3M9r41488vH9l5wy/F48Ml8Tn5QPgTUy2dEnJtzNe55g5TcAmGzWGP2onDFC
O/mCMEN3uqG+dVWb/daR3emD2GmAWcJ99mZFiwJxomLH2ANsJovlT270vNSsp63+FJzr3A7v8juO
QsK2OCUlL2iXzbum9W4de7zKEoJmIqDt+q1j0WKUFHPAsNsPqJj78jZ8om2yNQ/t1lrr5+inz/7c
b6ub5E77MW7lffxmKTSObeNIU5g/CsM2uidwRrYcteUIbTfSTlPmV3XSb5LuVHs7Ewab5YCuyLdJ
tx6Hm6E7tc0xVPe+ijSZeGoc4k4huaHJosPy4CQCkVUrS3GEdj2FqzBwe9R0I7SNhf5Cw1qvWbgd
GKFaxNNix4+gHmZlAfrQ5dgci3Yvy+uxdeXxLKv7mBQojCF874x84H3S3MLuQxS+t8KHwt8SRmd8
09f9h3eWSQUiJAXgJkLIq8GK2eKi8YZmOk8Tck1BCbNdl0qYWbtBXZa4PP71GoE/RwJpSu+DINTr
4TQBo2PU90J89mgoA07FBtlU5TYX4/fRJNL1zxWJ9KUDQHOHmkMWLQnbAIvl52rWigqla8lQP0e1
V2BmT98IU2mP5CxjgW1+iBIL5sgpKWgILUX4gOk1WySwxFaRznbVIL+12a107OIrHBHod622cS2/
/vHnD3r9M3DnZxop3XVRJxJHvuqul0MrRk2UhudisvD/VS2Pqa4TBKkqCwCe7ebPl5Oue7nz9dCJ
M5OcZRDGr1PAb01VaGzphEI3PJvh1O+ScrwZoBMRHR/UsBimHyVeR8IASIsDHsOgJTANl9Ywqm1o
gruu4szI96lsYmO9NdEYwBi0wrghxuqbPc76cmewiUg6Kgp2Fe6NdnVn6lQovRjb9UV+abmeBBzJ
Tu6EW3WlXbyVuU2X+Yl5aXDxt/lP5ZGlnqFo+EL8igC0SLWr0NWjo5q75LLRrkkQQLQH8mSUGajm
xrFDSaJ5jkzrRwrZ/y+teiDE0Dqn0c6Xdpm30ModVV6ZkBkDjpSBk2uZi25aaoBvggSLtNtWFBEu
o094OILqlCChZJq3J8E795T7EcHFS3oCFCLjjv+qEAr0li/HE87m0rCJemSVoJPRwetjiEK5RC3H
fvTYsPqhsTIQ7y6CyKkoArVF8R1L+5fo5fcjH7JCWMY8e8wRDLrtV2tAjO2K9mtC0F5R3WRtCoPI
GLRFErBRFsIgw3nVX7uM/bOIqa5S8VaVvA9wevmGocjxz4/m9RurzzRx9nWTRxvn0LVJjqNwoPPK
ZhdZDiWmOMmtqvbdygt/EGVK1Xo/dvk66gfrm6Xiug/867oqqVk8xpZIjMPnlSLDLW9BAcwunSW4
jYSoqxjItQl10ttm6o1u6PU3A5WvjzajKwlxHr5AC+fTVRtBUKWGHKsyvUSov5eVsRsV3eOQRzUf
gRb48339h4vNLxLoDfQ3Jt/28/cbfAzfBX6nixyVT2EAqjBWzJ+51N6PCYlFf77YdXHGP54mAtIG
ysF5W7lq3SilItLc9vuLB2WSsXBNrS0zsvnzVX5tFp8fXPDU9NEZDQFjN+fgld/7u5GqDLVU6t3F
3NN0o/VqD3cBTEMddwOvP0XfwuTQSzBectRqB1YxxhkNQWt23xJql+2i4CxYt8WwKzSgyStszQst
gROzlKHmNct2cPryoFR38Cjwk0v1ahAcS13XsORCV/N2DZp7DorWzleXpKJX09rylpbGiNqRPjhO
MrUeKJWAG2A8ukvvpAeCfLHBI7AvDtRe/PnkISZgFTk4OA3E2lSfaN4bkHzOlBxyZQmXbSDO2nAB
gnCIn/yFKQBOI8TWhQTrG6to16SE667iftXts1X7zU3+slOwR/AvBfExWjCUep/vsSoKaRAmYnsR
42lh6d0tMz57sqA7dU311GrEp9LO//MP++uH+/zDYmZjzsxjND+sv4r/37anzAh6cgl18cJwMOIY
ODiQ6CCmaBrarq4GXq2ItIQ62M5C4y/LvPhuvPz1axscqxQk2hopIOQ4fP7aoj+BdoFOdkkE9SEJ
U7BVc6BrVBJy2UTo+6P8oyX++ptv/vUtZQlGjwkGHN8ZeSCfL1u3Y1yFHfCaUa/qbWNitdikQDYX
qQSC7F/fZZMagBhAXUYniM7s88WgOLZeX+VcrDcvpSit6ywhGav8CPo5hnz2N2JvgncwQA/MvykE
/+E3RnmqEN6ACpCjq3m1+uXs90EWjtVFyESLmcXkdJm/V1ooTFoY7sebHjgVQ0D/gcnc05+/+tfb
bOFDhf5OgJLIefXq2rIaFn6HU+JSp/UOqzDnGtFivWh1OHf1t+sU9/Hz08zVaIsR7jW7y68b2VYv
Vkj8tPqCtKJZ08giAJZsON9uZf1BkQPQdhnxzNjBzG8epy9aUCTgfEt+Yhq5qFIU+fNPjH0HY2PB
BCxNR0RulXgHLnaRtZe2EXZZBX+ikxlJDw0QDYsNYYFC1Fyq4Ua3fCSYRSLOqYmu0av6pWbO/uef
4Ut5zsfTTFVht2ewr/C6ff54UZEIiHF98TyWjbnwh/Ej6Mra1fMCum3MdJ9iAJtuyCjTiolMSxoO
0WXw2ITAAjX8Q25jAvJMdcq9QjnLWtIuqxTFWxF981G/PDHIVS2Kc4nNGvvu9SftsgkQeaYXFwvS
GgI9JiZWUUoLT45/BCWKsj/fmS8b6KzJ1pl7oLmQKM2u1gGrbmt4qUYOe3ZQkJSjW0kImPrmHdTm
DfLTk4mjGgkNfRsGAShxrxb3XquUnNyf8FIiVoOqb8nPijScoYlugjLMb3QVtZo/TgyB1bIAisTn
IAxJ2Q+tfuuJvnXMPSt2vQl5z2Bo2w5i7aEAw7eLJXoK+vSkmnivoFLqt1aAza2doNlAVTER8gqB
9wY+WtjwMeiW0hSWk+FglRrd7sxSFwnBiWQNUqg0qrAVYi8/z7k9kdLwA0yTuioMsT6BOXc80hNP
E1AuT7bOyApGrcmPRtmMhyb8pjz9enLiliFDxB/D9sTmdPXL1CGM2BZv5oXA5Wjhk5S+6MQyh20o
5QtMlYkTRo23bdv4yGJOriWDz0a0foqNuI9lb6kMavdI+AYAXfoAlWxVLoEv6je7tjy/2Ne/LMc6
lOfUYcByrl58nMJ+a5lZeNEwQ6+UvlNupSYXln7XyIDFeJxaL0dNUHAkymmcKkwXxYp3P2hL0JaK
FEOh6VADeimkcOBk03+zd2bNcRvblv4v9x0OIDFHdL/UXMXiPIl6QZAUmZjHxJD49feDdE4fS7ph
t5+7HbYjbIkiWAAyd+691rfC5Fz4gzried0nededHUNeqMgSh79+9H/beXkQ8QOEy+aLNcD7pRC3
+7I1YnccFl1XuLd5NM5M2FbSRMAeQFZZ5QE52f/8e7JMWlQdPlIj8cv3HKHyWyIY2juI/O9z3n0U
cf6cR9mxCCK2QqZfhhnv/vp7wv347R5R9fPNFkVduKwrP69+mW23wsvVdAcH2S4vPTAXUK6s6Qks
oiQGXFpf3OISN5JqToWHcgeFZrLiU+GkKtdjAzeSsHqJq0eTC4Izg/yhjc15rYM96cMskxB/a/Hm
404u3zzSyyv7oqXthwNIkAgBpjp3DgvtCpzvdDWg8amzQ6RvVL7xgYFlnDg5Dj11wMSG+rGw3sZm
2zHE692jExLR/on4F/vmCulHRF+9cB696hA8E300ll9s+2LEbmOt0Ep1N+4C92QehuyHYam39Qjs
TtNVP30a9V1Gj7xYnNnHzL90vGu/fYzo4nnPTu4AVbyWXHB7p+mcVbsaiz3xJO6VhkUXrIwX1l7G
Xol7jPwdtB1eKtIGshKLBZs6csi99c/oQgGvbMgxNMAuQ/OdSu2XVTM39ah7T7BO2jb6CXDWdJGu
JOJaPNHZ3zyarMT/w2OyvAkhewKBQN/zlP9UDCduAYe1cca73tmN4rbyVtF8jWF3lZvNGnK5m9Mu
cL/4wWtYX0bcxCq6j9WXuD919ovtfFjOxzTS6KpvZP2RG5dxtGrmLe7nud+jfOuri8hkEvNoBY8a
+ISTPku8s4qI1jDydgnDMiNduOzrCWnFgHJkzI5RfzfGl5XYy+BLDwNL198EkW4znK6BO9QB07e8
FEhNzfP8HEYnHRM4gacHAgyArCUOISfGSB2H2NjaYIz1ekRG54w9DRQCZBTt5Uxt9IBIgolaWOFq
IL5CaTqTpoNKmEcHvKVhf1jut8SAyWDdhF8mjlT4v2EbMO+hZyC/kCC7H7h0TVebgMsVPv7VCEkm
9p7QxqxMcDpmx56SMeYeXtyvGAhGOvKkIz8NSJZygP+3bX2XZt8cRsiZCOkKHAMgEaF8COVt0r5U
3p2Jbib+AhYh9C6akPMutiLkbkV6F3ExTngMSeKoXxBRIWaeNrmNhoIntt8b7iZAnU4/ujkGYjU/
gWsr1/BFQVnTbWGa1j+KTwsw6IY5uOUg8SIPF7+Cs/a54Hjb17fGLbPB4c2+mIo1XfpkjzOc3EJC
FOhHAfmADVKjYRObCj0fW6W5yYK3UTwZ4Za8TyZCRbwZxk2fbYGJNvHG6/d+eiBNK+SEHJ0SxIzj
17CjMXkU/rHRu7TdjYsnT7fIQkjuXv73pEnHQIqOS66bnnFEM5UjkftlYpqLFhfQgP80fpv9DUO9
PthjMWRM24oHsKgLelOcpPoig2M+f/WH15knM8DCElB0LBNrAl0y1jGeE2aj4R6qsx1sggnY85ql
kL/L4dwa9xn6qOzIyWwSpyxHPnAu4KzUVx5ykbJ7y5ap8rTKumNp3TpcvFF/G6zbIb+PpvuUkWPn
brGMBO3RY1+vsscyBux+ZVt7IfdxcYIAG6XnrD+l+anpl0O+PR/QSJbztVVeeBbU013h3unxGTuf
PTz2+a449hXw7f3k7Orkoc0wCN5Z/U3P+D96Frwe83R0QzJvzsjZC/cgykPIoBQx1MljLFn9TbvJ
+b0mwBzMNrdo4SyKvl+q7aGsVJUootFmxoAJClOwEkCHld5py7xPYVcc58Ybrx3VOKuukOdyEgnU
mijexya9lKYXdIeziVQimPxAdSmC/cGGuOkVqBmKiEHKqg+HhyAtH1S0THFFtc19Ew3EIgcrkWyp
IiZgdpL0YYba3A0d21Qe4q534+dQ2dYKTl6DZnbAfRJsPTiNSe6h+pyrfTYg0PqbPfi3ApjKCN/h
choMTdP9rkH609pq1G6XWrGR3wsyzm+8eNg0cMAFyPvVPFhsxgOWlkC+TX3XrUwTPtDfXMBv94QL
WFyCiwNyOYP/0sJyewvMt+vm9xzhnLOsb+gJ6F2tnE+C26eVUkSM5C0t4lZP47rM5m9Yx5k81Tzo
f30py93/qWJcrgQikmAIBD7te5f4Tx/FOOdxCFmguJ9z84XwSvZuzbmrouDde+LKDVnX//o7fi+r
fvuWnk2iHsJbDoG/HMNJPsm7WTg0QLuFXFCVJPpk/rsNfuWmcCT2iV4cgcYXqGK7aBs57XU7iQeb
zfDUBBpdn1c8StHyZQR7UQKR96TabBWKD39i08IDPf3Np/Rd2/XzNeM1II/NXvI1LfPXwjqZoyTT
SZMhhuP5GKwy3g8TEfNj1A8ba0zUts7BwAvJoclDs5uGhbxRCC0kQ8ceIvzOkaG116bZ70XvkCYP
diLrpbWTUeft3LIK9wHI2RXLEJKMTnV7sDPeQVdoryA2vMOu6s7aKvajFubf/HTOb8+AA8eQRQJ6
ImYO/5eKlBjaKaqcObsXWCtWY9A9aDM9/M1d/62esX/+Jr/c9Qg4uRBZhJymMxl3zD7UJ4ukgO//
IvBlU/pS7DygTvsq95Kt14Vfmv4aKky9S33SJHPO3dYorqcAlxAUmu0ye1qbCBo2MxRjilh2hgkH
U+E5WPyM4FA7EnNCbfi7cMPdtf+ulP/9LV5a6oJeVgBM1v1+zv7Tu1MngRe78WzceQp5U+XH87Yx
B1oEgRyPcc2hxaMu6OXZnZYmr5RkQPA1yLTG4G9u4fdG/i8PKPMLD8nkMsjgrPrzqUKFTqQ5Jhl3
PQxRV9mEkSo+RWN2jpUrsCqIWu9mtHlkQ6yFpe3rMFEUCbglttKlCHML5i0p5L+/vu//44VZC+gB
3INpfwc9/rlbX9ZjmeZta9w1ZIuvlRzv7Lk5Uh/kG9Y2LMClehn6aLPgpDERGhcm3YS1r9FKDcbU
wdaN76ti+vLXl/U/LEKc5Vn1uHtgGYlW/fnzgr6WkJBay/s8CsqrmfOsZ/dQigPCm8ro6BHYsalB
nq8nZzLJsSGhyetq74IQ3m1qXEzVmfCLrWOWxkF2qqBW8D7LMNa7RpfmesId8f2C/z9d5b+wFv3p
3v3G/jwnH++x+ig79ZH8zP9cvu4HWiX8gwKHaGcMatCaaaGzy/1Aq4R/OMwv6NgsxnMYHIuP6F9o
Fcf/Q9Dtx76Fn04w5+D1/jdaxf+D15mp4Pfp88KU/Sdole9mkv+8m/imOO+bi2cNMClrj/vLu9mb
sBbosnirWgCx7D3dXczKua4yEBNjpPqddHP7imjJfqWcZqJZRM1slzrbsF14D35mq01TOv3lXHUO
5LBhDTr7zXCQwhQSKbhLnGLhudcgisdNhvk3Vdl5mAFLYxR8hiQI5ioPxDGr8aQGab04YdsUk72N
R4VBWdR0aCwr+Hh5vXEqENtTkSNnJbvh0SgqbN4Z1X6dQgr2mCQjNg3KXRDkzrVukBsGQ9FtUjO+
MQxOQ8FCwsisEVuWnSJQKst4Fy77ZUT4xJ3T9M6Ppe8fvRkPVcHf/2v5mveq1m2CdOM7LPI//3WZ
vLdVV32qv/xd+49qQc52v/6mn/5kuJP/urrlaf3pP7alopa+7T9afffR9fmPq5Af1fI7/29/8V/s
2wei6v73f71XfamWP02C3vsJLcRT+RdUonM/fRRvgOPkb1/046Xx/sB46PBgChfnIlMCXqcfL437
B2F8DIz5i1GN6Zn8yr95neYfFg/yMhpbxlUQd//z0vCuoR6nnvMpRnkdg3/y0kCs+akq4a3hTeFd
4c2mTmbK+0uNrGs3xtIpnZXoFLkG/aQ5RuBKCKu8fW/qOsTtOBaHOC2sW02OKooNAshTM4Ula3GY
G7K52HZRi5y6DcSecVDwFIr8ze1mtZ+tcdxAjYHwKNVrUnivtR89Va3zMnOijhvbh56TfIIjfzA1
fSovRkVixTVEhtau2bTOKnbDk6/lnW8E3xyHBknn1M1xwvKLcpm8My+AvyZEzsQl5ODZ0PdupnB8
URa6dVDlyT3hKRrCfNqTzWv6l8paohs9XaIcJ7JqgO/IE4WIdao7ei1lN+8CSTpkTMzeNX3R8BB5
IzLddiQ9MiYBqyOz1bf1Y1BGX2UxqFMmsts4sqH/mlzlOnSHZp+6Ojv1Rgg0Ev4iMRbWV1TdxHWm
0x4K/DtaqPwUqjxdFR0wEAt5XMxMO5J2sCsrlFTJaO8TBTaxbGWzS0UYkdfgzTsTwPaam4MeuB6w
PoNVXcNqN/mRgtdReWI1UCdvwD2q0zQV8qJTwde6a9li/Va8VXA0oYq2vntwWCYv4nQG62ZW9IBH
/7FcoJOlUehLIvoM2pvkfaY2DR9YrC3c/pmerXEek86iTmybq7HS1kaRZrpOtB43ICDvYgdURDeH
3aYuiStA3XGZcw7kQls840nsrZoJOrFbt0+2xhKHp590w0b1K6JJH+1U06iSGnN+7z55ffVAJAyD
M3eaN3k8PNW1UkQd6Et3RMg31lN/JSLUqK3SAbBkFl6ENdYqMfQhiVAdORGNrNgaUPtUwcYRzT2a
BvhD3XCpnB7RZYl218RxghmAkyFaf3e5gjTIXyNwAnTgz26jHCIfGVI3TXw1D2Q8dpF4M7UEBUDE
NbGvNE4d86X3bMYpAk9rERd4N+2LXGX0iSUbAanJb+2QIJWkpWHI8hEsHkJIHFRiMtAkuc95Y0Q7
FXnTjhAQxuADvvaqhuzUilJsC7tvH8aa5Gw79oEHOd/k6IKiLsdnr3OcdVqZxjEmMI8GPmEyYdu/
tLZ8qEmCuHeNBmm1JLrajmN8EaG30Y44iS44sMmjvo9q71g1Pmo8fkrkl5UiHTBHgNbV5NCYpQVp
gWZctyR3jdBxVrr14SbQciaHZDgRLjLB3LKPZhoEh1Db+9ot0/3A8/VsqvZNeWaGjbbqN9VyE2Rs
jzuPnI1dMgRfzV6+B0PzONiFQM4h9SbIadMhKPSYmM3hHoojbRuf68yH/KoOp3g9O3zQVedfZJiU
joOo5/MEe/LUlYK0LczOm9StyGdboJeVlXxlTQAqGnBf44lTHbEEz23Q5rvEyQgg6cZ7201fkmTc
qrmeN4EYbJQBC6khBuYxWNAIWRvF3ulgOVZLfl9YNDQzKEcw0hjqym1nlHzCoSWDGDYoa/vgkni6
a4i4XkmA6HxqmXOn/c59IEo14Lg6Il6fc4tGCKv/xrL0RWGrY5cKOpEGB4o0J6xBZF25pYK+peC6
EHCi9qmRWOvy1SHn4o60xmNk12JtEDmyQaiOtHc2/dWIPD+U+q2NRkTPavaCtRsRzSMTxM01/yT+
YximWKsaVC9CRoj+qUB6/CEDEWX5kPGKVtKDmtnYuyhqnvMxhGwyxoeSLJVt0Zhvs+Qu5z6RnQzr
ItJOeTtbMj8ro9cXqU/rdRxxi4NFguxDMOshSvyPrO0ZGeTZkj8x4MmZvlXamH4gvsauOhI97m/9
CO/BP6/p/5+sXFxK7b/gKVb5t2p4/alsWb7iR9liU4F4VCWMROgeiZBi+kfVIrw/eLAd9L6IailD
LL7k36V+8Adj/DAIEUOgQF5Kk/9T6rt/oIJhphMsirzv1PJ/QBmHwPdr2UK40hKDxIVY+KF+OBj+
1BRo/Mbpk3jxqIXt2QiGaNg6nVa3adYYA30LqyEKu5Y3BkJpzDy+tU0yHL3+6KnrzIHvcagSz+x2
bY9KmmziWHE05XD9TO5kuOUP/EboCgcFlTY7swOAEvqStaubXGYbrMpVW18QsBR9SU0bUmgYpXd4
t50NoGG4BEa4zzPZncwuYDRSGJ+EDE+XlqfvOd1+i4TDuCIxKazYGBQ2AKvraWhETTM7JwQ5ZHU5
on+cq0JeOW6E6Unao3lDFCvoaEsOScZBIBKsPg358+/VQEPpoVchZ4DRtF18NGRGVW1ePAyV9ZVA
kYCsLTvFEhDL0S6+B7IiOR5C88DyirO11IiMhXRxLCezDtetV+nLQWCH14XR7oXQ0V1ddXLeDpMb
gd8wcMOUyZQcLaMnschL0W8SViyv0049iiIWz4HsnfPkdS1dpNDiF6VmnGqXIU2SrinXJGAxOlhg
xuPwmmcaA1pbmQNbaulf50OBqd2fIm+bZVN03cVF/RaQJM8YdNknas85KNeIrmVpx8OplaH76Bac
Pw+G3xQGltxoeggNy73tnJyhnaKf8G6yK208zc0hkbLpTpFC/122mUi3uRmC/+r7sX91Cz8/x52B
3sKRDpaKBlNaHjrptgnq4Z3jY3ZMe7aXpG3Lr1kEPyeQGXgut13qPM9wLwaVuRRWrXGtstrD9xtG
w4U/Fi7mRtt5JBLvoHoPgb7sOIt2mg5HK4R3p1F8yIrkwLoEHJApN/0qYKKuF+x13mWYLoZJ482s
mwQYdoh2EWruOl0Y9np26PIbU7JxysJbyUCC6w4CwrfM3F01S2Bs1CXhTrVTt3L6iviIoqe9EjxL
T4FJ1pIYH7OCBlaOO2NM+p2L71g2+tLLtE1p5hCK46ebsR7dfWhEEQdgQhUVdMjSz1etl+4cDZ0/
6MS4bgzvNorErTdJHwt+vWEUj1kk81O4v+iOqwAqA9oTUuTL+UVOs8DBxdMQz1rva8cmK9UZdoQq
4bO2iFwbIljwM3D3DehsvNEyBSoSncLsdiQp6AgpmGGjwu9ud667KSOlTkHjyC2tJuOk4OsDwAjv
XcLp9k5gNivV52KTh5M6uFP+BEV47ShBCFlogVqoHWc7GgDDksIg54osP7mZPBiZ5LQOK3IEmCZ5
+sIIqutOJ9d6wjBYRVCFBzXuTDg9Erq+i90HKc9jaJbJ41jlyXGEC4Fz7NHXmXceGnqrxA8u2clo
rXIf2VhsJ59ziqagDca3ufa9XT60j6K1MMND19F+/EWGA2itRvGEYDAgpyPAfU8i0C1OwvimbLQ+
YuqmgNLmLoHQ+qYGENDSLjiFGC39hdpQh8YIzCeihHgDy9J9JBEAtIukxYt0OVl3vG6fxH/gEyo8
vIVFPwACLaRJLq+XpeWaqhMbYEcywchYHl9LLBhluJiHONk4MVkOQ/6o5xr5g+i7GrXukKnrMrA3
5Nadc6KPzp4emQB1hUtkFAEkdpGt7V7czoMx3xozB6hklB89AVmnHKnKwbASSCemB4RMC68+1NLX
V0jIx1ebuIeLpmrwhuZLgi3kk15UfXWZjDNIyJIH/skloS8HrJBn98one4HAlCm3WXhsuUsLv1kx
77C2SFTSWx4UgfhJiRfH1MERi7y/ncbGuS26Do9AoergpPK2fqqNPGKhjFlqsTUOOIULwlBWgeBQ
JowAJMuEYMncjm07AW/DPFvzbmCVja1jzhGWOpEGOoFTS4mfV8imVee9ShlHu7lGlIF00z34FXm0
UTAzuQbnDZzLKES87VyrN9c53SKKq7DYm8hZt/kwRWx8wAWGzF+SDMP6bBQ0dWPOH3dyMJwzuQdo
p00WuXoY5bnKRLuRrQMpp3IM+y6JfTYHDsqOu1GDn3z19OxfY5zBeOEW2SVThWjtY8HteQ0vu6z9
MurjkC+Cb6892Fa5jSsvuaw976bqm2rbmvzeiFHNBVES+TVRyjjE2qglXbMC+pCD/143wK02AVIP
7CGpp3Ylz6rC2dUCQHouI2mcYrOrbnJpuTsr1dENcfEBUJ1yC7drI3pOZbZXnZPG5VktyutimPJt
SzoVCczNLoPvYDN6N2mAh41hbEBwya2OB3sLEHI6R6IharjvMUqnXUMMszp5XS7vIjgm+Djuk0m+
JYG218kwGIfOD9u9O3VUs7M7FMwL0zDfkhpxE9o8ejpmEh74N7hI65OdO+rYT4Zzn+awZjLrc7Cs
6lyTjfiuZ3AXvtUUJMte+cEU75uKYAWXJ++uMfihV64x35cDqI15UvFZki2/8ztcbKGXFmeY/OYN
p2qMee7UH3NCRxHTg/dIy6K+MXKTa0c8+WYFdEGrEsOuiSyjCVPnMvHDh7DU1YuwmvjAmZHnsRdP
rTHPcN9q9i8a9YibHJdXIo4OPbGyrC11c9vQ+7rP51Q+6an77Dk0rcU4wv2txugqqbNmRzp8DgkE
s7LyvLthqpc/so8PDMuTvacKexvabnEUqVtuqjhNN/VktKdG4U9unK67LN34bBcL89Ik4ZVD6isJ
6/UDNpnuNstGpJFECfDyl/PRrKmWCOocL223JxKA1fDU+mV74C7RSi21xZo9ieAcOXUNSWfC/Oan
Z5T32II4GR69rBiOlZ7z924UDGAzXKiRNT7Wlf+UAtzJW3s8DRZpJ50bljf+EE3bRIExUXHpP46E
cl+XVMXXNKrQ9CT5CjnjhkT1jmO059wZOgJ0LXHRVGZYXbSsK/cElELLrDmWJ5WcKlQvyJVX4+wn
L43tGDRQeD3cfaKT+sIg/eVeKcPY0j9yy3WB9PiitpJicfJl4wVvEs1jz6vyV5K8SQWp2vB1bsPq
iwVW/JL0uWA8KjolW8PO59eRsBHCNnTXfy066d5508zbp6bqqSDf5kajYqTn5nYncCGPdHzcg812
fgGfg5bKFJu3YWPRvai7mPpSx/JlZIr/mU2ScynwjA2x9+ynpCtCJu2RFszBNH7WVjncMbvlfN7Q
mo4M3Moxv/yt8PvmxPAq/pyl95EWfbQuR68/tH3hkfGXqbMpR+9O2a4ibcGlqumYR2zoPSFramyo
S3lFsKx2Bhx8swvdRpHJYGy83PUfUmLocYOOrILEmFZErpRQTTvAQWWHyXur3MVXFxkp4EAXgcuk
XPvkd/HVlPTtYTFG8TmxdduVmnekpNpXc9uI98yrXa6Ixnip5u6Tl6RE+UMIBJgIP42pLEPnRN79
80RzAJZK9qFcFucqt70n1RAlwPNX34yBekv9QR5xCkXn1K+6tQHRZ9MYNN6oFvvHmpbezgmSF5+G
5hZJY78LhoFmSfAoBzALjnkksOvkegPdsMqP9mST1Pt67DclVNeiFw2foNk9EMl836gKFm98yYbH
4UM4t74kIjHKz4M/3ErCcUb324Stb5nw5rO3jazofY5ibz+VILMDsz80/vxaBXD98g5Qbim6XZ0a
JsN1JnWjSdBRI6yt4XTU2Bi1O0dtyqLdU4Ykx5LWWpvaoMb9Xm4DNpO115ff6q4jGKk5RmQ+PJJ4
K7dGZvhPhuL983MItaYWJ0NbpLaOs3UdDTIiucjMN7Gv0+cqLmjaJWG303MZHhJvSDdJC8JD2dOb
7RtAwUd0nVQ+aLLgYe3j2XqfQvhi2gqhtbrlNuk9tUd9vLankfmxq3cmRUdpkj9l+nF2yrro00rr
UxPL8BhxlgBXZhf38dxERz1aAd4F2W6KDOibIuR7pcYoPPU1KeNZmhisa2it5rms15OIQGD5Y3Jw
LZTVE0+5zbQI1MhcnmVlLDHd7rDOzPaNyFYH8jFYWtJYtq1bkuAyj9m56e1h3fgcXKYikJicNeNs
rcZXRqzpZWEY0ELn9LlUTXtfpi4xuIqhP5lHOa1y5zDP1YQIyWZfzxWiTarkc81nviL+uDhJicx1
iapr/emm74LwQIDbQx4LIKBzeGhDf1PZPYAzzDERmrWoTQGyZOGTYlUJbcM701lHzu4M3srVfOCt
lP2WMYJ9bLGM7cbZYBmtsMm7sbGEQZdvRuOROe4T1OlPZXC2kABdB4F+YbCPu4pFmq7PJm7xYxnP
BGfAZm27Q9LZZNEUC091sqt95HgooOx465KqvGuJUz9MVP4I3cL2kOv6kaZgT061sRAw1C4I4/gx
NzJIUfIyCZgGAMwbA77TMFyUGc1q5XViHaUx5IEwumOrH3baac7WyB/cgfvSIjqEkltiDRVJTca2
6QFZW+Wj26TsdLTTKFWaQ0VXdGuO/W5qw90I4IeXtyDoDDZKm9lPeZoSJ5ii6qTd1l8YvRo5eLp4
1zOGJYpCwwfbl1ndafLTncgwYvlzWu5kPFN9h/lDKQ34u1T7UREdWiRd9LQVQ4iyVFuLpmcykiNq
jEGOCbDNNo0W+c4w+ng/pzg60cNXRA67SPdiFDuqJHUL7t9gJu4B5yAA6JTJjbDKG53X7SGbYf/H
haoOGk83hMBQsX4TQSV0RdnpUzLP206WMAsnmIJJmiAhM9JvU2zfdEj0OtzA0kXVMjZFTKax+tLW
Fqzjwv7a8LNtcitDvszqcA6L6374GDmy0plwoXgsYcepuWmsiD24/pJ5w7T2iq9ZWlcHlG6HMR9p
5gz12iy9b5Uqvhq+GPgSDsSi6B+zqhHMQbJ1hoFNu5djH14hAnm2p+AtkiFW667LN9jeLhTzYOBH
0+WoI8ByMX58D00EYCaXg3c7H+2at9KoiYJnXw+RBZnIIa1J7Ya8sVemCOq1pgO8MnoGCLN0Bl7o
Sq/ZPOBO9kjHON4WF7FpEm3kqlvlgbFK1XBlzerFFxoeTkMIVFQ6mJyNgcOlQ3cJ+ldpQo/JqgSc
wRDccne6HZ+CBHBibfs4k9s8mI+z524zJocH31KKNgLRUF0DQUoEsXWIqwo+tK8BvJje8IU34gru
Ivy8/qAEFMBRkDkxT7VNjlTg07VRzTYa0HWlOLVy9RSEWLaHoRtvBO0rVjyyJh2rusgj10O+GqYb
s9HzUVeFsWpEUV1YxQTRITYoarqW80pNku1a24YL4ibdlGZ3shqUhprQqs1kNDdD3F0X9XgNTozD
H7tngGS4CopxHUX+eGJELsllmL537C6GZTgW9t6WGDjKlNB+SGyBwJrC33PjnjjYERaMbvSaFGy8
FeacHJomATijJ31nudF13rIV6/AQd0H9Vou0RaKsy8uelg9xn+mnqnKF69BMT81M7kXozjQnGK+D
1nBpx8nwE00gLaC8fB8wTV4XKZ9VshhmLMP0ToXdoaHtjHcLbQJTCSyyfsXMoawd8F6VWDDVWqwT
F1xj7FmgsGwmX32iputoNkMC2fHGcdjILinfl5Oofc/3vMUCs9NZpC4J4zZoechhGxkNn8WUkoFt
iQcyDi5HUoqjyn1HVLB3U+Ou4CR+aFRyx2CMlqOZ35G4wNQg10ddyFvkfybTneKkVYsOQj4Jz/xm
EkSws/LK3rRM59b5AAjEqdtyazvVyPHN8/YdA5mqe/YS7exikd5PHm7d2StuUAi+5UH94cZIoiNG
POs4FuR11ISlWRjYLbcjUc/GdjBfoSs6S8s/dGZ5Ql34GhTsBLNGCKXlNGxj8lMx3fbFJnPmcleU
rAmCQy/jDAvHlFHuHWHcdHFAJqkgzppxIwSyalXXN4HjMkBglVrPZUM7qdefAxrTtXSYYGfF+Krz
6MLzcW3YLeOPIIwA2zWURWKKwAZWGgFIYDMrZCq26wf5mts5XuCJuYjTnNqWUVbK9HNwBnE3RZ2P
OWOG5WnKW4Lv2BUD42UI8q+kdd7QdoaG5OfJZgDFVQAR1YFkjh0XayNVt4Yanmg6EBRZ12i7S3id
jid5WZdYECIb2YXmDJ+xLq/V4DKrfdZV9Un2HEuMT6oCYveb0CPPRAo/v8FDYexsKwcR/l1NK+SG
HjBsGd3tq5qkRyDd0Ek1jB6YOG7cQt802gszUZd9js3FypqPSagn2Xa7KRWvusBJLiIsHcSj0wRM
/APuGRp3tLnWbNLNhsC5eT3o4JoAy68IWt6I0eTn6P27LAz0evBrnwcUXucoB7UyQupGxlIZCWIa
YJpQO43IFFWMe1TSmNaz1cIqBx8Xg2XdVjaPN3rpe1Lt0jVUQvgN2sOtoNKBDmbTryeLtm9kp1Cj
IgPBX948GqP5NXNSIhvgND/kdv3EmSwEKOn5wLrTq6Yy7qvZ+apU+e6XYDetkBQWm1w9SwPvzWi3
rGtfgC21/W84S3G0KLIOrDjdtWNx7WmMOpP0EjRB1LCJVd4afCFNW2CtdVbsI55mMi5pgHq6Xg98
u3VZphoXziS3JsK6rU2mGYV4Zq7t2ZA88UGy6oyI56YxvjlR5TMdd4s1OtqelI6SH6uCBDaUC01L
qOdMkCwgbY7dnHxE3Xw6xsiMMYZ13RW4J4qI+l2axqGnUcphkeWOWaIjFR58QAzrOgwxRaQEY3Yp
sAmtQcGNtfHpp8PRaLKPoIZp51k30ZQdW79/lQEmG/K7wbgLBIx2fK2xL+EXO/STusg7XrnZarDY
q7EhUMc1r7Oqig5uYPL/ytTcFQPvsF+gzovNAOk9Daq1m1bY/tF2rP0pu6MlAcqJ9capj8R/ek9x
315wxHrj7DzuE/M8TMM+DtubRDqPExLpi2GQS3c4Ok0Uzl3+oS1YFXV6it2BeCVuV/OaiPA5KPqv
gxN5T4WCu+/7s3+yTPaYyiEOpoGj77D4rGPdQ38y0TY3ADI2nV8erGDeT8p7coXzppT1lKVdfGB8
9N/Uncey3Faa51+lYvZQwJvFbDKR7npDUqI2CIqk4L3Hvp9sXmx+J6ku3cRFJZradVSIURLJe4CD
Yz7zNy6zZR8nWJVS/t0mfirgpfhaErtqNf7eVDXt6Uj9jUQxpU+hGphsTDb6eeTXjZ+hq0gs1pva
TW0WXwuuPLAR8XBj07Q6wIaD4lX2CO17jnE0lf6xp46HATRRXplWz2MrUX5PPti99mwX0m8GNHNw
t1K+U+WGPkRBmGMY07dAbsp7r5P4Du3vdp4jWNuJFqvtoUcYePh5hAakGGSX98Nk03aV9OqW6vnt
kDjY0Dt3mA4q6MpPn/MJLSg1Dxy8nbgDsZpHlQ9xmO/W1A8jIljBvgL5plsqHBQvfh7ahtYLAgtK
63/IPf0pbYUmlv9EgDfsOnTSDbufjllqPDY5zfoMu1zIMgW8084cN2HfpEebUAKJmzok+CEGM3r4
Iq0QwkRaV+tRZGnDGj1MwiEIqxgsFDShg9rSQAkgbyvbtfMSUI2gjN3nj7lc0umkGfpTeLf/GZjt
sfhOTab6/r25/1L8L0C0ofyKUgklL8TtcR1ACQaQ+H/uE3/Mwub7t3+9Nl+a7/W/7kOavf96bJtk
DDN/yYtv8cf/aCpLlvELQDh0XRUFAQZgouBEf7SVIWj8YuLtgLa/AxztDGD+q60sHK9Bw9E6hj+h
WcDn/91WluRfgITToJaptaNFBSLupzCkM9E/0b0GoUoJykSCH9TdmeXzpq1MyyKlvWr6n8sO8m5X
BcaLUkcPRT3dSmX5vS9QRJqmV48I8xDb4G7wcCWIraieKv2uyrRvb6b66Qd69a2DHzi/N7yRv57H
5vVtCLSifX6Jn+4rgs1x7PzPaUxRW/IxtTz/EqNf6kox50Layr9eH3MmHsEUguOFDCl0cZl1JEou
B6XolkmYz2sf6JXeGkq1S9O++uSPAa2zKqDIXg76NitR7iuz4JMJEOv6AwiOwt9AXgCRJr4TQA9U
pFEggsxVclP8ZZnSAe9QY+RwQAiqhLaj4zRlSidabHjrhdoDBI3p9LMDG2gbC0Fz4cDA/y5fvKr9
ANkd6iaqSVkWHTOQBMBFN5rXvTp1v69189VQimOZ65+vj4xG28VLs4L5wPCC+M6aYwkc/+XYUacb
1NCC9DneYOfNP/f3v59O6dba+odu490ZD87OeGiOtmuezBN19VN1i4r0A81u13adLaCFrfjv4s8V
x+qYHZvNU3XEWhYtVvWkPjUbHDP4g1+77dcn00WO9HN16+yALPDb0R/95xETLC5DjJ+Me/9U7JSH
6cG/cz4OzyiWED88qSfatltYbVsaobtq9/WJH/r1a8P/HbYUIjd0S9xnw223aOfuPXR/ccTZaRv0
HHeVKx/kA1i7Q7ev9umf0QmMm9tvnaNzNNzokB9rH7rcZvomPyin8WV4HB6lW3zcdtadei8d5QMy
pmgHA3bkpymYY4mfb++ME4HwxjlOT/qDdhI/iU739s/jbb5BrnxrueKPOW55LG/rY7J9TTfwebcY
HB3QHjuhY31wPtRHegora9jiUHqziP/6nqpsEmRxnrGeLr9niJSdVxpS8rx3Hz8Qcd8SMx385+6P
EIJ1swlsJC52yKbRGjj6O7Swdtymm2Q/HcNdfuCP7vAq238/PNyMGy7x7SuR5RHD8e244T/saKW7
I0+dMOWZ+OeeYL/fPINGB1EB4PCj80QcGfLvLj1U199nW/F3j8frC1e/5Nmf3xNQMfBl2B2cwQL5
/5Z4UugpvXjQe88EFT7UcWpsQ1dG0HKzQx+ieJePBMW+b//REK7c/fgF5VDyveB0/rd67D9nfke+
mIb0Giw4qDRyui2e2JiVdTkMaFMp5RNtGsCQQ35z/kVBTCBQoc1ZLTsUYRiTgiZHA9tIRzqqf/QI
SW88XuAGRcG/fslykw6v51vu3//t/OdoddorK8C4PMbOM4OBDOBu7jUuL2s2M3jPD9GIuvgzBjs3
ki7d6VnwEtHVs9PvUtO8Kp7hog33oEnKvWpMrzW6l4Kz4zsw00oi8ZtI/gZakjCt/2BF2Zc8d55J
XlGndm7btPkV6M7Wq/tkk/0R6v1n+DHHHDYz1VPkNNsHJzcPofLJViZ7h8PPE8HeoSwGNE2n4GBi
WYrI+t1ACQCvn12ve7s8eDQohzdNsfPQ3MLNeduY3TFBXRp+p6vrzW1khI90PAm7kxcty157LLN6
0tPri2p2A52nDjYJLA6LqePAndGG0shuHRUY0bMcc9U0tE42Kt26Xv5TbtAzD5uDYjzBY98PYCJW
BhdX6t+3j/hifDBuQEtobHMZgG97u6Bt/BDGAZD4Dj23YVs6fbiNpr7Y6Ogk7oy6aV4KcA5aHVkr
C2a2XkRUxt0Hi4XQTEE/abZejL6y6wEyLhgq9XucOnReuhKBEB+9bb82oJsglDs5uKo6Ua0cVqb8
cnRbps7hKNZZPhQQDPHh5WsXeou1ZWsga67Eosfmv0SpHd8qLRx32ZOSPYZROKQZ+X1e5KdwCtv7
2MDhRKHUCS8NgQ1wqdRvXL+ZyJQG0p6oqD+kVhWtGAQsPymyWgDmQRuqs5iIBlWY0/GTP7RK+Bll
KPS7ZKznQs26BfLxuY0NeLXwOZMJ6NP1WRLcpzeLg3ISXGK4TFA2NEgJ6ONdzpLSp5AccDl9TrKW
TlXv7YpuOu1dkOeQ0yoAEa3q66c0nnAhDAP04S1EFbOkvfUzoY5Qts6dlXPiU5277XTlN5vU+Lnp
1epQVQjUnv+V3l25M3SknbMRpmAjjx9JdZMHjZQbYFP0bDWF91FvHqa0H+8i/8axgu41VwIq1oVP
QUynNRsMRrSt+6y7mbJMdiknNy+W7z1QGDZc4LsfzzPzU+nS/wBk+78tV7J0JEM0x4EgjkgIt5ug
Uf/nXOn//ZewJl/KihZ/0I+sSFV+QT/XFneEiucFeNF/J0XOL4SEMMZVlNTgAwm5nr+SIrzMoc7h
ekuwjMaNJnbBX7Q6w/mF5IXrGCIogqNEHz/DEJoDbWVEO3UxPtJqeKDLszhGr+JSCbtwctV8ANEN
RvJYN+ZNGVVEpTp0hTfz9fQ+4VkazpBFHIFNBhjf2SHYmCVqLU4wgetVgl2Ro9yBdI4wYsRRBnz8
qlnUxYa2yB2ZeIAf6BEyW1R5Ljd0XFPLLI1ERgyLX/peaeg+Ju2TnAyjK3pG1BfzscEwJ/H3jjop
a/HTwviOsLezeAI4lLNjN07bULGLVHbNABZGKZdUESNjzT/v8tg6v6XKpXJWIjw7Gs7esvILRe0U
PiI8YTdSa1zF0Fvj4AzH3fUPeHk6/zUUYmecjqwYvuHlUFVRRzYdNDj5uk2DypGmXWqUgGTHPDkq
YaBsCZmAY/TS5Gpen//cPfZjfNT4OKYhsnCbzyZUt3NaAQaWqeVUQuGMzER5MXkkUqqWzYaBGkiF
smrRR5LLgm66Hkye+MYoG2dSGdDi6Gl/x7Eef5x64EoAOmmXumkr+U/oKYzfQq+1vspFGq6txRmJ
+69n1wRZWsyecc4R31QfImciKq5kFn9aODvq7hWyIEhwOpEtPaWDDAhBlu69zFPoStLNAgZhnFjc
2bHOpeSRfRMeVbvF8dfzpNP173oZFv14NhEhUBpBOw+nkcvvCqO+yQrPQ91EAeDYl1Zx8Nu62YK8
34Y1DBR4JZ4LZGZYue4XTgRVQ7AUeAv3LkIdlwPnepiBXdAm1yss3EMaGpBl149u1g3f5K5+vf6a
73YK70YsRGBBMQnfz9ny8dBnGKtkAGoMwH6fqZXzRJ093RRQIVfiPfHgfweazKgYSkdEDp1VGMua
ePE3X1vxzLpU6kl3ocdpaN1HPmAJ2f9xMf9HozZxPs9HoWoGg0JGfY1b7HKUySt0swo8XqhpwNAo
tHwjvfrmGMAOrAJrvGmy2pUz4N0n481UoiRd5Q2td3UUlE3rqKsi8Fe51z8BWSvvKc7TYI0R9bcz
pf5w/aPNxN5+TCX6ECrxsyWEVmYxexq3g16aDBim+IslRYYnRQroifpW6DZj/LnuwOC1Ztm8ws2r
jmlWazvJyOKV03z5QVg9oP4Q2FY07XK2DbNPx4E6u2tMYF9aoKX3foLVbp94QGaUIr2RWqnZ+zUI
tckYyhOgPsHx4la9PiXvP7sQIRKXG2VRsonZjJhFUQRlGhtuISzazBAN41xvdjaib5TU5ALdR6SX
ro85E1MTn4FBLdUUCgDoos4Lh2amQTyhuuiq4Fwg1aBbmeSIgGXquDWTiKyp17ODL4lnsGmSpQOn
MgzpvRYARzO9KDt2fUnsamkPWllSnjJ9zbUco1lZMAuzw1Yw4WVrQgddE7//Zuu1pZ6Zkq7Lbtsm
L4ihTM++5qUvSWF+zpsQREyZ2MHKmO8uRqjPOvHGeXLIVmdLQzdDnwYrxOI8LstbeiTYvhm0F3OO
1Q9yMHzNJRaKY5fe3tfzdOWwWfo2FNY5algTsL3nquEm3R24zTaTK9cW02yXMGYK6k+prtPd1dp9
mEiwpOzYcT0VfH8T6flhlJFWwRvX2IF+VvdtkZpuBaHhGOdFu8MfoqGM1afu9YW0OFVUnxFPNpBP
nbsPjyM9bMDjWPrhCr5Je6l6mPIGnmSHZB0ImVPp41VLN5BYMV4xv3l3z4nPRHZH8KmiTXGu671Z
GlZINwpusew2Td0+xLS+toSC1U1R04D0FT/e+9yEHwaj0Fbe+v3Vczny7D6oi7FVm9JkUfZVvKMu
XtDb6qKdlI1frs/v0vLnlgOWQJlDQx//cvmXuZFiMY1X4gDlZ1eC0SJdxLXeV5TgYOANcOOp05pq
6tJHfTPoPDBzetNpMotBAVukB0UvrGPmZV8nWX8yC+hkdjyWNNw763YKip+NIfiohCwy+RWflGbS
5Qu3rVVHscd+zwsNtx6OljuKUNkpziAaZYDhVhbR0qc0kAgyCVsYeH4NjHUPQgH4u6unmbW10GM6
eLH5B7LEzkpFYuHG4dVEekjZSDUY9PLVJEkHu8P1DwI3xSwrFgamWYflfI13OFpALUSL3DoMdpcB
wTKoHDuttcvkQF2Z41nv7Hz607YR1TPRPEHz7fJJKJtASwkgWFPHwiW6w06jCy0bVESc7Ky8wG+5
Bb/X0CvGDU32Ns4IDzAc6+BRi3PQxWoDXJ9U+XR9tQtG6iwEoq0nlGd0Tl0u59nJS9dfDyNHU9zO
8OsNOKVTZRfPKpakMOnhP4RjipAUWAwXr2IsN6sSb7iKIzBTcBC9/jBLWw9NDxiwlFxxcZlNUjNF
cqlXCDSqSaRsfKBibmEWIQ6nGEhxU8l4JGG9dn3Q9/EYE/D3oPOtpyEMlZp5q7i+iuBMa0V4seAe
vzENsDron0Ufr4+3tNU5+1FTpZFGU0BsjzdnqNl2gWXBenHTyCSF0Tv7aKIpITUOhCE5CXeZQdW6
rVppp5RNfLg++llX8DLkpb1GBoiQOAEodZvL4XHdIQdC7cT188w8qaSjd4osmXu9t5Ev9RIwxFCm
wN2QFPpWX900mjc88MembZI6PQLNRbHvioRGG2IjdDoBJV1/xKUPYgvBJMIBkn9ndtQjEgfZKNbY
tEqM8Z6TCHAtWMSyy/v9WNnmyqp7f6khwWUQnYlgXIhWX85IT1oA79BS3CEA9ZQ0mEPKFYrAXpUK
2VblHmgZFFPF/3T9PcW5evklGFeEB/RV0U2bVzd0TzXLKSddNUY1fPEdOd92iLytfPD3y41RBG5A
0+nZo+R7+XZqidKk7hn4RXL4P9mFaW0drY23gWBiefEo9AwAmheG980e7DW3vPffUoxOwE90R696
bqfRdlHaQ/JQXEcKQAtbhoo7oO1/TNCBgEEbSSsn/tK31BRhzUc5h065+P03mytppEqP0xovaDyt
uMsA7QBKhHeQpBEJTzvBb0G9Qe7raWXVLn1NipAiraCuYwolo7cja55apVHAyDIdqXuf+M2tY8DN
19eM+CnzNYNHEekjG0SkLpejtIbm23XW8n4kCzvFyC0Ye2N7ioA/u/9kKNH0AOxBVKBdDqVFfQgP
kBcKChymlbToDsMkYzWY/3xdkytaaJ1RvyCwVM/NwjdfrfaxXdLBr7qdPE37Pon/CDoP3xooADtU
Y9fUPxcnkbYLnGUU2d5F+5PpTcBIM9VFoIY2QEkyqjrI9Kgxv1yfxIUIhDY3OqMkUlStnHkEokoQ
TqEMqG7dy63b2QVmE9yee6npJ2FVDm7Biiw30jPvV6kHE1yksOCUClbXP3kSsXCwNLMoic8OfnUq
MTMzOlSKszbe914OuNiWCHMVm655nw7uhKzWU5zlhes70LnNAnx2E0joQF1/lPfXPAVzgedQqb2w
U2dPkksATalFKG6f2t0xz5wtrW4grvI9pOP4iO5bs3LEL21Ougc4exHVq8Q6l2t5Kh2rI5NU3Lqq
mqOldVgkt+Wa0dXSeyFHZjio9qGmZ86OAHuMByX0GKUdw/CkyYO3413g3bTZsxELNoMM5OD6XC4d
eATRJsUyBmRSL98sNJU4o4AlLpER2lguFTewWbAO1vTqmfYE0uBKIB/MEnrw9ZGXjnYCJ3Gz0IcG
s3Y5conlvW6AAHejAk8JRODGXdpDUWuDPNh1fra2lZZ2rbDbgi+gA3ya44/6Zoj0XmJ2NQ/3US1t
jX1oIOqhWOyu6692LnHMjlkyBqIBlBlFuWa2XjRPVnsjC9m1tTTcF00JGEPCvbmCQIG8kXADLPYJ
htpOojj3YyE7d5Vqf5QBpO5rA08tkhz72fR7wMpcf4hsmdJ2MvD+mwb4PwSaBznJTbfTwo8ysma4
HwfKR1WagtuwAHRgAKSG8mL3By+PBLTXoVtQUy0C79afwiiwTqk6VbcASqbtaDU26Ful3V+fhfOM
vpsFOrmi80LHf54axGEqF34AybSrNekudcYWaHqM0ntqIjIXDZXrTLDJCk3SkUKC79/VfrKPojg5
UdsrN1GJnGnSIALfVV12W45BuwvKzlx5zoWFoWAi+u/HnH2srssw7BnYAkGPwINZqPUz5ZicoZBk
uT4lC2ueoUDzaMwJ1Rfx+28uKi+BRVYUJEs96/TGTqYPVVzFnxraZxym0xT+/B6j+Slz15ObgbiY
nZSW5UtxL4I3p+2851Tum2MNLHoPKVjbg5KOV95vcSptC9M1CoC0M2d3PtprttMIeF9dKf49Ym/F
VqKqDGh5HFb22NmuZr66OLc4QgiCASvMPpukR70UiTpLWqXNpwmKKMo+kya9DAYqDOjgB+FTPFjW
k9PIL308dK4Rx+FRgzIN9bYsfisARgel+j1qa+W+wm8qQS5QN3X6/An+TF4T1NpNUeDXKHl5QGkM
Xz0HZqkrDU7Tb3tLGVASQAqigWCFdMt2ML0OxrGUTdm2LAvrk9wMKrd0IKy6pXKwtoqU2kiPTZDA
BiesbpwkSyc6TVr7WlqUS1DJSawHn3hc32fImj8miZrIm8RXzS/oqw4ABYH3dm5voFF4UNA7M/aB
pULLprnT2lBG/TTeGFbcfHa8JP5T6XK0SofWLw6lHjq491BfQ0bJHH9L1bSDXCer1b4w2hy/QalR
f01JdJK9g69RyzlZYCgGA7H5vY/K8lUesRnvS5W/ViuJ/lBkVvHZGUPlpWmJ7CDdezvqQJO8y5Rh
zLaNqTXDNkXW8ZtvtLD5qdNjYKHrOgdBTb5xQLtSl1eW/MIlSvLP4euQHXO7zJbgRMQAE76mxEgn
5hhn5m9l0oY7rS0V1zZB3ne0pVfGXFr2hAXsMjRFCddmOZIRZVJtQ4IgdidD0GD5brQaK4mGNsHK
sl8cSqPCAeSN1T/vAhhl6aGh11BsazlBskKuDyB689+QDlFWzsXF85uQwFIotqky6cLlaaUGvE5b
dLJbO9BLNacxbmUkaRCJce6Q62sfG6RBtoVsl3tn9JVdpaFupVPwu8EQGZ6YqQGyUUmhpIjDvZ8M
+K5q6xyun6lLH9wgDhcYA0oSc1DDBK5LlcdBdj30f11cCJMtpW9zmzcNZihe3N91q2iy89U1O3wE
aATnQeusiDw7WPtWVwerq/HOgA0VQdXKWhjJ5oCGVhKZ0Oe0KP5oINMVbPR08D92kT18GsfUe+3L
xKAuVI/JJ5MO61pUdUbQzZ8MCQmK+wD+4SDMrphUbZqyUIRZCigy/Gw6QIibZFQQRTSzePg1JnlH
alnVAENIQxI9BFgBJRtKe+FvWVBUfxpmlt75oYkVjF/r8sM0VMgNWVb9OQDY/owaUoj8DLHJH6VU
Wx+HItS/tRp8o5WEY+GupJGDna1qUHmANXC5+gyb4ydLB+pckoU/Ujj+Xhetvh1AqO2d2lB/fhmp
OCKpqGyr5CnzqjJTrHhjOvFFa1lHYmAot5Yv+zTOAvMpjgWtMWNLX1+7C7tZJRIlneK8MolALt+x
muwOAlyj0EgMfWq0SFegzOWcmlYvV4ZaKNSSLlHVAAJF1I1N2eVYllXm3RTyguBgEkBqPkBUm9vC
6htlo0kQ71DOQMeon8jkUvt26OVsj5Jo9DvyRcPKx12oKp1zN9I34eA8F0aO6t6pPCMh5sogztVU
d9AKDqabAnDyJpJ7vNztCEZh0COuYURrNdv3YBCTtSUDrOZD8wjvkgErMlSIzSQDlWl9S5U2fJ30
ybitha6nkxrac9zYlLPjtPpo23H7WsAfuymagqkKzH5TNBmsqtAkcanlceXgXVr56DyeMTZgGOZL
cRqcxIPZp7pSWiqHQo7udbSuhPjVTeKD976+Bmd4YNFaUPkAwnKBsjnX5mwROmlFiWOkejIIp3l6
ZOomLqYSxmBab2H29q6aQX+L9OZTJSGHUevdSndDhGqzMwtgDv0VgBrgc+cwCtUoUl+nY+D6YnOH
faLCYuvW7PkW1hxWdcJcAhYVSIbZdWZaSafUSa+6RmIqz/mojm7hYxuWdM2wN2w1c2O5q06ZHvqn
tuS8vD7PS8Oj3Un7kyqqEOu/3H80hoKkQ3THnTpKb96E6HIm55RuPByzdfS+XIoMyNwkJcrClvR0
ffSlFa/x8uRhiCMDNpwdpwEKgXLYUo4LPbyOkhJvolZGCXFEo27fdPZ4FEV5ao6DvbMTHEupKyVb
cMuYqCNMhHYf9EwtNF7soi9WpmbhCidhUOnAUMcGSSOOyTdpUeh08Pt9TXVHq+jcYFKVp4qo5KTh
sYPZN7LZ44R99PUZWRqUJsaZ1yYT1s8GHVoV6JMZsOjGXQs++AH/xmkfWlp4TNoJS/NmZZUvBQ2Q
8mgKi2xMYF4vXzPSnQD9LkZ0es0BqZehSSIPOWWsqrwLrAAXMxpJG1UL0sM0orTaRc7wIXaqL4mD
KopkQGG9PgcLJ42GdRRRApGC9a4cnKSZ2eZlobraEGJnbGGhJnXFx7qozIMqVEKvDydecL7PaRaL
fiEwME6cywmIfcpbWpJpGOYYKQ5nyM8oLSGk6awSRJa+Luca+QsYKWJl9XIoJAMN5HlKDTEDNNXk
ceo3VVvlSIDA6BUCemVSdCsravEkBRNM4cdhWGKJy0EN9njiO4kGOTlpbkOjoCMTNBEaO0qEIyCq
03lfGyhZSZTB06k5FYGZrVweiy9uQGZ0+Khiq18+Q5SVdR+1PMNU9CUWyMaEE0ZsbWQldetAUvfp
5Hy+/lkXhwQMJaAvGB3MeZSREubDoA8crFPQPGSEmkRNFeAV385dcDMjWiQ9mvXXR1080TjNBBgV
lPG7RihGB2EVKx6LN9a8U5nExS4eWkQrvXE6oH2ibOIut3eaqcOpQdYHAhBYvY3fZBVKtZmzkyOE
V3vNQqHQ4gNdf7ylrUVwwRcg0CCAnW32JpnICNNAc/VRiXdmpX1FC9lHBiWUbvVocNYOF7G25nsL
WBzWFZRC6A7PzndEo2vglQjk8BHsEzSTaWtGCg7Hdl4ckDL/Hppw5GM/9R+LOK9R4eIMKrASv88G
o8cwE4HLMutP12dhacez/aDX0nAi8xZL583JbhQ9xmHIGroTsMjJUwGo1cnoNigyrMz30iI8NwME
EhNu72wk36nDMAQNiOwbwriWnsQUkSfr0OhYMpSNId/6WriGKloaFKwQRCaB/kKV+/L1IlDQiCk0
uivpWb8bB/8woSSIV4yiAtTIPwCC+vDzEwqyzqIdakGXmeNaBwXhHkypATb4VrJFQFXZtnWJEUYN
u//6UAuoNrDBWAsakA9JirRZkhtqgQ9BucdCO5a1302420e8Xm/bCFcMp2g511K0nwJy2wPaLOp2
oDp9l2UI5NpG27DKE6SS6B+fUPSodtmkJOCKKX6PebBy8i7FVoSvNN8dYJL0Amffwa/9GEEszbUl
lNjU0v+StUp1E1QoOHldjFmIMXUbBY3YHfA7dWX0hR4KXQya04JkplvzHl2W6wgD5j6Szgj07hOE
jzYQu7oXrBeLA+VL+R5J9A9ID47/YHchDg27jHYwln5iWt7srqCnrGZ4CQMHWHpV2D3e4h6I+lqh
NP9kKJtECfQesA95ttL1XEPSpWSl1x4CHLaMTiuqduPOLtO1Ztv5mpwfZdQrWXnU1OjsarPXshMI
FQOFyxxZ9QelaFvw7/W0Q3P8j8DOyvsBtaybcii/0rHD3NM0xq0xOcMhmVSQi2gO5pJ8cDAa3qoZ
Yn+RhyxNUuHiQvEABFLS3/rcFgffTOUN2oL9VpJKfXd99ywdDdD8yW4hHJBzzzbPWEnJ5EM8F/38
YR9UeN5qGbpHpVVW29avO6KCSlnbsuKnzqYOGKxNUYFaJCfE/BaQEGHJ6p6pK9sQ8RcMnlMPQMpg
5aFbNaimoaD7CUlQ/5DnTXLb5fmawMDCkc/hJICAoIDp084XJe00L7ZYKYXU10CQ0AwubOtzOKTh
3fUpXmqOvx1q3gg2dLDdssccw9WITyBstK3l5famM3qIVLUzPSH/Jt1NitEACYt7NFMwdE5Df9VG
cXHe4ZQgZSQyvHl2RTXbGSKsB4SBADjjBhhCYQx/Yg9u7804bw5Wiw6RnOLoo5mStB1gNq/s0KUC
DwVJlhttauBI8+ZSno4BZmmKjrkS9uVaY8EdUXIJYbpGCLdrxcboummvEavtegq7p0TTqm2BxewW
uQd55eMsLQOAJqLvBBGA2+pyE5fhIFcdYHQ3oeeAfLeEsn/gcGVV2lrffCH0OdP0RGsNx4k5ojnr
k5EODSsuErLeaAjKO7Xu/0Hl/e0o+mxD1yijZ1BJ0SHDt2qT4+x1a+EEvBlKafVTihNuvo1FLUZQ
A1lPc6yFZXtWbSMY7o7Z2HwxKQFtQfXEmxoA/KnuMJeUFCU7yVg+4DmEtbgjUV8OW7CVdZPgQ9TG
0drRIk74d8/EwoI1zgkjiI+Xl81Q1eUgLhuTHhHQKHB7gVZQMVCrcq+aafU19NB2bKZsuu8FjTnA
XuEQ9c2a9fFCZA2xRzj+OhSv3mG0/KhylKqUdRfBgdqt0DtyYwdecDyhKR0AK9hfP2aWx2NASEu0
NecYNANNT6vKxb6Kip6GXxnda22BbxJXO9dHbKyF8iI3fTfTVAmQuj5XAWcrrdAMzygHuEuF/KRr
CbJ22fC7L2EO0Y6RTWMjhQReGrGNeGNU3vdV4OzDoY4/BVUfPP6Dl4f3A+5H9DvmX70IcyMRlo0u
rVbENT1zOtRJWbplbeV7I7DwSL8+4NK5QSnQVDGfYDvPCejS2OU4IHSaK2u+f5MmWY/EvIHmV1iu
3ZbnAHY+0Sq4Kgj5wNSQ47lc0pY++b2kVCAJqf3uZPhF9H7rYRckBsp1mV+7KGDjaR83DkobxI1J
myp4gnjSvpLk0qWM7e/UWLFujKYoThmyPXeokCEGlujjPi4z5EGocm9w68qOfYDgjupjFzvqSX4o
jTTYZgOOdPi9lI84vrX7IMxUQCnWWn1tIUDVaWpAtBZ9UbKPy/ecdDuLWh1b5zRPQ1SQ0RVVAySp
ER7GIRbJ8oMaB+OpaqdmJStb2jvExLBOsegiKZ0FAxCUHLvSAx30qFUfWmxunnwTjcFWxdkKcLG8
slyX3hTjRlSm6AcKh6XLN9UKeTICgMUQf1o8yDtkj9HYw0QkwgBM7+OHttICfMvG6uH6sl180b8H
PpeG3oTicWdaoaqXHBK1NW7VcDCRfPNBj4IaQzFBM4/XxxMvMl+6oozGPwgavWMBBkZEc0wGaQEI
OP7TNjIb8WEiSxvpz480aOP7lNW0DUvL3/cRSvTXh1/KDfmapLzIjQF8np8LEm7IaUwEj29166Bh
kYefPcLhmxzrl1OQ2Rib12pzTAfd2/c6/k8lvIkvnnBAqLFM2ctGhylhj+pnjo/LzjJV/+hzkx3x
X8pW5moBs46ehWLSS7Eo/fPEl6siUiKW/1iqVCEQpzW77Js2lOQultBRFSj0wrLRZB2jFBzaoO7t
hg4ElGr5rlbNatOPVnTfY+/2IPtYMXXEvq8r07l0uRIqM5Oc+zyoOBXfLB+llkoFSXLVzUopzDbD
hO51nqrfwglxrr7COQ/Ah/1r4sfmXpMoBpuWmWCgGVS760+ydPzSG4EKjJ4Pl/zslk8DoxpRdKYZ
NNS4KZG5QyehpLQhxvt4failJfx2KBHWvXlnI25wrzNgnukKSXsDEnGbSrF+stEQujHxcDq0HV6m
jYzhzkgNc2UJL4H0RMZOOwiyCPo8s/HDLpIdFHYBY8XIYPbqmO7aXoZmjeL0qYWy8uLban2HA2JG
uBONB1/OghOuDLiZZp7xQlj/LVWjV9avfgM+E+WPfNBv9T6o7ugBjV8kRH43ZWR621TXkIDtMWEI
WnR321G33Unu0EfOkUY1jDg/DE4HSEf1szuPzugedQR7X2apdmfQhr4xWjwIcFZqEUDHker6h1jC
DPD5UKMjtadFNS+fMA16prRAI7my2ucAN0MXop4F5thHyAtg2V1XtNaNmo7lfdRNxd4OCjzGwwaV
ck2fHjGv6nb0l3Jkli3LbYt2+lT2pvrot0V20MwowzU0Gr9PsanujM5a66wsLVr4Hmj4EanY5hzE
SmWoV9TUxuzD49HHNMBVDQv2Az2PauWCWUjrSek5dkURRAdLOlu0Or6abUcbbUxj9J1Bu4BuadOH
oohytEpxoEFGub2//oEW34/DQaEeZ6FhJwLGNzsFbYIU7gFtGsNK2r3WGemnvre+KKDD/kHWBuRC
fFP0khC1uBxJSS2SG4mRqqpvTrKp33hOpz7FFvbdP/9OIrqlFUqTBgnGy5EgX5TwcjmT+yYpTmqK
VezUIQylWr20sr6Xpg+4vlCboW5Kkng51FRSPAM3xzcTKuKmWSbY/hAIhYFdrsTuC8uD2JUmK5wH
g8BnFn+kI3LQFfZsLnKHDWrMmn8wFOS/Ab/CtY7pqGIGuCqGxvPPYgEsZKB/Gmx+gWa4fD9HrzEz
LxzVNXuUgQuMv0BhGcNGT5y1QuuZXTYfiwWig7iijXlW7Hm7FGtURRxvpK3ROVV2GE0wlCG4kZ0c
yOY9spaoFcL/3ifTmD4kraRuoyArEeQTAgV2gH+a0C6XErwQPccHwohAiMutbSDOJtl3oATt5wpU
M3BoLf9e4BF/OyVedqCT4x/Cuvj9+iJcigwAxNAsowlK02COllIKNfwBtYBllONqjPl7IdX+XZVU
/k3nFQTKLTrNFk6s2HSM48Ec5PhOxyNs6xUwhDCKb9wq7bX7ustMpLnN/NP1R1xYvEAKKS4jQKUg
2zO7kO0ujHo5Z/G2eYBrV5Agtwzd/xgH0hqvQlx4s297MdTsQqSWpggiL6j1EeSzbg3VTRTI3soR
s3Dt0wOm7SzkK8SyvVytSZ+GBu5v4P6hUkERjLtDXbYFICDL2YWmittanUUvTqYVJzC46coOXZpP
6rG0K6nYc+fN5lNuR/rTI8oHQ1WhV5+H0c2kN1+lvqoPP//lVCJ0lKJogZHKXr6o0mggSQSMJ8B4
8jXXrP5QtVgrlJrWb85D/ZRA2P829S8umTfz6X5pvvzre9aEzfjwJf3+f//PfZ59+ZpfGujyF36o
elm/UFCFpSdA9NyxBKv/rerF7wAhgb9HG/rsk8vy+28HXe0Xy6Aq7RBoqwJuwjn5l6qXzm+RIlCl
t1BFFBrFP6Pq9YOV9WYnAQ1VUZ2i8I+EAs3feWHaCrBA8rqx25TqM2qTvtveIt06/n/qzmtHcizL
sl/EArUABvNAaWZuyrV4IVyEU2vNr+/FqO6ayMiZjm5gXhrIRHlkhbvRzch7zz1n772c1Y+d1B13
J9gIA7F60b3piIfJK90iSALjsi7+Skr9tNg3T9HIMKNyAiXovZGh2cvc2gd6BIWb+tPLsoOh6vWH
Kdpp+gFrGFyP7vzUeZ1d7Iqd4W3T7iNua6SoXqHv5OJJXHaFo9QQqe0KpINdnEbtjsDDkQtbnNkf
WZy92Q8nO3rbcmZvB67idnDQBLp5EO91Lw4SN7Orm/hWmRx9OQ43+JEG+2mw46N4lm/zPb6oAwQc
Xz7URyQkQe1qrzeCm/NDBFd8VnftIffkDyzS3rB7oo15r5DHu70C6B3jgk5BOYa+kngJioW78VU+
Dc5g34YOk4SLjrTdfjrcPj1Z9ulm+8PitMd833lvqkP1ZbfH9oh35pAxgLNvCruwX/yHh8j+mN36
iOTCK+4q/mP2RPOSPFynM+wbMYCvx8eRQB637OEp9ktISvxsw35LbMJlKzvd9y6qeXt2jU/EzLbu
EA390b4qbnbXu5VdHiGRnxcrdZJHSS7vEsriIO17e4gmxPYkrt82n2sg7uvdNhUlvMuuFHxHtsb3
HbXb5Bo5ddDtBlu69Mwpo86LC0++ALMcugP/6OZlMq7ty+rnxBEnR/Rpfvw0e4utufpbfmhIB66B
jbjAjEEmTNfGzfNrQmnaOdlt/aFOkCjt4Ud94Yyl/tD85nYIsNa4/adeu8h7b8qEj03R9m9zCSXR
kYg44LMG57D+GE+aLWSBYqddAEvnuawbe7TFR4XfhjfuNDqh7LVv4NdyN4v3cMrj/ZWD0mtLI+Cb
Lkw62Lpqp37k9TfiXnGVY/u6vE2APEEigreFRdLsYjW1x4h4f1eaAlJqjGMneuP4jOxLy8/WbUrU
Ltiz5/oUE1ms3LfHKRgedeMqfFgfFWkmopk4UNHBQfCFeMjOsStcKv6cCqdp8kSnzSBz2qLmc5IU
6aJmditD1bD1OpiOxh6Ixao5xOKpaOIgP0onpdsPup3o9vAN3hWWhWTZk+bXD8N7DBPt2F8glbXV
floOTCireKe44SG+pvv0CNx6+A5v+ZHux8q7db0eD1x/44j3jSuwBFQ0p4CUvtAKqx8A9ioYLYAN
fetv+onMzwBKmunnCFM85ZD5mKdscnMSwIWfHd9tulLgwrKKncIJKz+6paztMVxOrjDY8wt3XaPZ
ybN0JfRSe3VB7Yb34mfq20QX22Mw7NTTqDiju9HrP/nFLLv0Y3/wrwtGVtuJshuRz0UmlZXFITor
l/BR8DN3e4JF5XF5po7rRLv74LrAfGABeNFYN0iufmHzvkY385dues0P4WPICH9zAPF0it/MOy0o
o+cGo+zygFNV2i2n0lcdf/EWbwQ3t1/dS+1rNx+CDbcSSPBN+pWd9QPOOf0dNred/QhL3hKR5OvX
/ANOUruTX6/RyXpXEqcFEHGV75RrYj0q6X6UX9dl3zvSrXKSX81jjSApquxpsD/FvbSezIu3OkZg
voS2cCqOYIrt+kO+7pW7AFXaOf5WzuZ1dCCa3iuHc7OHae5LjS1Gd0a2RwCvPmEv0YKW+HobGpfL
suy9v8c7yFbWXrTv4111PeAzdJ69mozp8+J62i2Q2U+QrC66/C/5yFc2KSYv5furwmIOrRCgkt97
gzv58fuW+Q30wpac2Zu9fKc5qzcdz7IvOWfIIU9d7KqX9cCvYCejU+yr4+CSQXWp9iJ/peZ7a3t0
dPDmtsXfAZqO7POsHSaXC+Kf56Pk5HZO1dvYlrJXSyc76a/ZXg0P/bem2XyZf78awc+rOPdPRGDD
sQpqO38yvIF1cbSBG3fH5jj5kF4JkqfR/Z3Kh84twZC3Ns5Cn/7HwP/0XrHny6MVjFgNNLaq/iBo
NhCpwgUgLjHY8AeX74F6F+SaL+SYiZH6O5p4Uj8jEb6c5itedNWCV+Ek8TuQgxXb8PHigLvSNQLJ
q9x35f0xtdPDvbP7FvZkyMo3+o3pP57LFa22E+KPetcceCzsm8ZJOjNGW64QFN3BZ6DhKsH2b+8J
twa2tTf2WC7fCGDjRA/le1Y4nRV0Ry7KfAHteJ6OUJB1G2FhfLKatyV0hC9G0Ubv6pGdqJfQu7Vc
OJsIjANY1mO0U2v2Oe0155KF2lagfZh+LeyUcWe5Uo8zqjro1r8nGvy3SsP/QnZs8KPa6q7ufwBi
g3CE/7RwfM/797/Ujdvf/2fdKKn/0GB8otahzEMnZ3LE+XdEhvoPugAMKigLUdChkP5X3ajo/9gU
FVtviWoOKcf/qRsV7R8mhzM6yqSbYqpAbfm//9df0gO73/78K4/iZwX66wmMQtEiF4X+galyMPpb
RqU4RYUQZQKQKIXlHkS2jJRj0EC56sNtiWA1Wd57RblK+TtQcnN4HKqgBxujL6R5D2mgADGb0yPo
Ma/r7ifA4VW3a8UnatWdkolg1yUvaiqnTXM3XHemdLvKvaNrL2t90sFwby891Q/yHAAUd8Ybof7E
+WiRJLPsokd9vhXzwGi53dwCqXo8l7Q4GmoPu5IhA1ShW8ETbPKAPVXfiLJxe6j4Twbpr3qyN4vC
bWUQsgCpkvbHFqkBw9cWu2sdwfxUf6jVVYexlzTt/VhSJ9Xf68QqYb0sGzuqaD6w6FwQsezh79pq
pthUv62mnDKx8BMBYlbxYmYEQYGFq8iuZ+sWWJn0RHel0Kkmy2sXxRGzT7muj5V2TwhlEI/vADCf
sGp5czj52rJ2AHKqXRE+WWPpS3XkF1V8EzVst1DNpVnaCyQfRE3vT9Loo1qHq0lVbNS7qSLmYv6e
pyIYofUZt0vyphI5H9OJqV6H6CYmpFozSKbLQKe2RFg3jmJFXghEago/WWeIN7Q1eZeLP6T101wf
BOtd0iGaM8WSisGJlw8NQTx0zKsVwgw2Y5quO62NvDbLArGjiDdexASGoNA4Qz0BkRXsQevBGHVO
LuEFjz0iVzs8VVaZO9GaBeDULvO21apk4neznynoCWMlWMbGqfXBa+vRM+b6rHBYoekpYYsW88mL
t5RSmjuwsLFJv5d5tHHY4HmojngzjfEBNkGQEjvYQSodl+SmFmVnre6VjYn5BRnJaYjKKI3JJURm
NlW7bd/EmdFklTslY9KcXVRgcZ0iJZg77m8t90oDMxbDu5IfpUTdXqePVBE/YYGwm4yjXow3RgR8
PlQpSZJgNS91rzmK4UUJBAo5P0T60zi+YuTBo3fKO7KaYq6BJ2F7xUh7kwb4FyUs+vI12za7eYMd
79Pk0wBqW7cLbvvZbXjaTBiPUbOSNsImF4OGDWVHU3HuN5iqE8hM8UYXnbj6CMP77MIkxCf4WeA+
LosJ9GO5uDn5Bj0wr2aWqNtml5YiKUVXHYq7AKlLuq+z+VKEf2i6GlvP4deD6c8Fhmk3VjDUo/Rf
/tqTwA4hW3GfYDLIvxMOJ13xmFGJTyFUu8ld5WukAPxgrLi25lGFNLEYhSeNhEWvsy+EU1DloQ+n
0B8VyR9JwolUIlxjX7ckvs1waumjnO+QJ6ym2/8AaugkfI/UOJJV2uoCR7ViHElxmVm2PN5U8d3a
+JUhYEiE9G5CyZ1wpClvMHBlZbZN8cnayFw8zfoYE2/EM850fT3q6lcMag/j7Y3e3TQYP/MOfdE7
EXAdcvMxC4TpAQm2W5rkvms6Xd9LF98VPUrB+Q99nt99Hf9ctX95U3/rLw8GswCSdDGD549in13V
KiX0JrPXObOL8m2pJacUXyDnrWbA5JnEnT9lOv6ccPz+uaJC1n/2PHBy/dZUK0dBMKcuG2zECCje
8YnHTgaWr7vmsZvqH0AyMXOtseFprcfpR5PvVH1fCi+NsSdmJKsuLBWi/CQmR556YdnP2k1kBrnl
Znpii/quFiEGDn8Ypvw2NN/eOByXBGRg4Ue8+7vWQ+KOSSQrB6kJ8hAi4CBC+jSOCxkRv1QA13++
Eb/urDSKfr/teSHU8Qi1MYD9Ls8boiEfxKkYbJ4ymTM0Tv/IMecgMXfRn3RixB38/moI0TYdMiYQ
bEUE5/71ISPbYcZOGQ92IxzNUr8zQmmfdABmimo36kQIqli/UKpJqfIy1ZglNAXkxj6rPA1Bajad
coN5KCkCdrakj5AcQUrmfkQfesmLZzECOMM+Hwv0Q8Ril5fVfRoV7qQ8YeVlDe6/BDCjrP+OBRM8
2bJqttV8gOAenafuU1LBHmjLFSsoIrPTrLeH+aKKt405eAqnwWi5bWPJNiQcafo3gxOnxSoQ8WAK
RgZlkkPhUtviChYprN/GQtlXIqwTcuRViaVkmj2jzXdy9JRzvhziZl8TTAzHdhflXrp+F8I1yrpD
i0qN6T93BSbt2d0QvnBIqs6OCjxqEgNDNkQTRUNPgGu+T0zki0TvlLcVrnLFqP0p6WzJ6OyWt8F4
HaPWn+pnQXvatmEAgYHGOVXVmUguTlisOwuAw6je16gzkmS2F/E0zRyWly9JPGZm4+pbIS88LCn8
9fxrMYuDWHikHh+WAZ6l9W1KXwZvgSJ6QpM4U/k+ZIkTGxdDguVxGfvdIO6z/m5k59DHlY/+OcpG
kL4/d4Cieu4HQEmm5ogSXWehdjr5SFAhNnFQ6PTs0Gnm5mBP8RIw8t8C6zG/Gp5K0dab2DZmFxMu
q+diC8x/VY5dJCe0OtCAdbabVdn3a/Fg5n0QI0K3c+IW1XFyc0PdzWridpiQUrjT/PJKVtsWW9s6
DNxSn3LDc59LNysHKElxrGTH8DRCzJ+GUmAsn2mMzImCR+E5qWTWe/a+oXW06IjTya2AtajUZrxc
GevkOqr7dCR7sn3KjPUw6Qe5C0ol6GKoYjRcQEhKYeSNQ7Mz9CsmZ5ZyY7dtqcr0E8EL+5OVu2x3
IvkBea47ln7Wkq9woJeSeSHIEchEAbeeL2Z+Ib+A37FlLYVLGu2UWQ0izXRGbfMOu9kSH7TU2muF
YU+mThTyFg+SEEpZ2mV3t8rafa48jtp4UtSB3qN+kPDJRI9mXNqNqdgdYuKOQE/Y35lMvHR4l/Gb
EBUfhxKutdtm+ASdTvU1OaOY2qp4GMnlH0mingx/MrtDZ3EipIqVi+9h0qlHdM+s5LtSbb28nvYS
rRO5/q7End7f1fAeiCmfeLZCRbInlV5Hxpk9eklG8N1i6uYcDKtK3sfWlfJvMn/ACXbMmLrOcoyV
LVJ6aszLgCBHW3cKFVdBysxaWGzUwoOWPA/zg6iIe8Hk05ni+wyBy0owmlT2YJ8uzHw98sp3Q/cp
VHxe6gsJB05sxe4yTYc4jO63khIYujdYpVd0BIfEox/Xn2X3XGf1TqbWXLIL5nO/H15JqXpU58xd
QVXqEGip75RuJ4SnzvIi82k02ClJ/k2ib7mm1ES9LyYGilbHNIHBl/5CQbr0m8aWs0WhO9NscKte
cxK/tggUZblbKUfN4dmQTxHLbDc+h5JuYwdDJQvRSGV4pcsb+pVh/EslHjrBQ41tL+PALAaZHnAN
csIV+SoxRhtcVfXk+KkR4kPUscZW2ZM1jd4UEiSRaN52lBik/EKYjqc3i6+UKzCtAlFm7ykL/TSM
CkUMFiBP7DknkDvsLkycib+Yd6mFTUInEYS6hZx7XecxplXaLj6M8z2flj1PT0P6KJXfJbUSKfU2
+SsuM4U9aiQQ8E+dIXorGpX0Pp+/NI49TTXs5qLmpe8EQQ9I7D/EBW2TkNTJuL0VursmI6VQpuaF
9am3qqMnu2SdXCS1djQATcZhvyqzZ5b3bA2dFNt5nz+I002M6XPN96N50wjv0kQjmEvpq96VhGuG
HRoFphNhltVbrpSZtql1AME+J5JvTInHlmQchbuVRsYy1x7SZjSqgs+N5DMTdyKpdAb2oYyTrdnm
XkSLSTaeteW+UEvX7HJnzapDan5JANZZ8pCj3HAgDyJGDDGNcuIYPsz1MFq7SaWJo50Yu9yE/WMm
7gbyTseWGfFuFF8xnBG/fmwSekZGudfUi6AFs+xk020ruMm4i8SgDg9qf1Tme9D0TbjLqQpM6Wi0
tSv3hcN4adfRgu6EH938EnL2ovaxNLrrmcxacFPDQEr1YGre1vKp3l4HfFDRpm9CSGdca95003LC
oXTSp6bqXDNbWV5kv5sfWiM6JgsHCW5aSwQQnNLyi0RnmC+ZtrjTBKoY6NpSQx7k/A0K2F8xjbZj
9WYmu4zsPWFubvop9fLVVznDZl4kzg9Sta/085i9jsabJOePUqs7qvRd0GFa8CGkpKLEir1xFwoG
UFggV3ItVnzI69s8tk62+rRVQw5EMalzA9zY0DMJPxhaN1QLd4H7thgs4BkrUV3a1u3KB5auNM6Q
CM0quza3Kl4ne+XoWut2SlCdxCYDsdxse7/ZgLm09mPp0LKYanVQ9MpulB5XS72VK82bzZiHBXZw
O/qzadm1JTwTkmJP1egvHK/i+n7ujgOyWgNIVh4SOJvfd+zKPVxdc4o9y3jhcH9WiMQvm8dw/iEI
y7lTir3A4GNDmy1d9k0sjd30AOriPdZPuhJ8MK+CMti9ZXllwoOXz04vliergFjCrC3MBgi5HOcf
JqV3ikKjvTB4ncJ5hdu61ke7ncl84vc3F85HcWRLamnrYu9UTRQMZfqQVA2rybbJZYe15bHuiYcZ
Qy+dBU8XbYEESdyciMmcgvdHJD6p5WZPC9YR3l2F31AD6dys5UmWa4glsZezxeQj85iR/bzO7coi
R1ncxUV66EWV2IaFEUziwdjxlOpmLNl8KyfPVIoTep3JBvOazwLPMtYxuw+/G7yRnZzv4hK+u0Em
1aFG72gqmY0K09YVhGtrEKkC0SAA5GUtKLAsmZWGCn49Kpz4hTD9MQIJG0cTJHwdtEyF1C73C9E8
x1uVonSXNJkZFhFNru6kpUDZNqI55u4R65MaVS6EYw7tlZsNT3NYMPFKPT3kTmUeJCiuns7nPKPs
zApy9C5FRvmBmXDeTq1z+S6nDZLeaE+uWmgXMU6AkUJi+OpYMkc9PwyjtI/0yDfVieNq68zNdV0S
rytSP9XXvUUhSj6RWUcoUIsvxYj9kWW/KSWaLm/dPPvy3OEZb2ygaG4IQnNBAJ7JVJ+8RyZ88VHw
WYx78UaBLDMLMyj4xFf118K8H3rVGSO2v/KFu1kNHWkRA7XoYM2RJiboLpR0Nw/fOonKRCh26sJR
uVrdqXpq5dUvFT7v6nEtHzkUyHXnI2321Zz4PCCf9Tvki6AcT8UqvEQtBkcVCGb6Epkv6NIcYRqD
aTkpcwXPrssvqBvOE/OstSfWQ54CmnCamh9GSqeiTO5+Hrb+f3ec/2v85/9JfentIPj/xpedf/Tx
j3ZDmHV/6U5v3/UfqgZZ3hDNaAuR+pkcIf+jO638AysEuKXtsIwIiFjrf3WnNQVWGf8P36gC0APu
/C9VgyYieFBIFKWdTXMb+8p/qzv9W+8IQJCq6jhsyS4hsJN++F+PtcDcu5l4LTosdcNBiQgmFk+6
sRnto4bJc9brbL1q13udEeP8UcW08ASjpac5yYpN1AXxjekkH0w9tF7XdC6fm3nOJ0frBRM2axln
2/nCCh9UZWj3Vi2OG6PvT+k6f9MfkTjAm0FzHTEVvubfWiWiupiNYrZ40tJV8Wtl7Aemeipt36gP
gXUUzR0yXjj1gpXtxVUUnV8+9f9LL0LZXuCXXs32PpLxLEKh2vQhOJj++j4ualMV7bQwBCOy8Nim
YnbqJ9z5dt/0qU0QJqFhRBqHhzozhZ0xZIsbR8J9rtP0LGtGpWtr0DheOdnF3WUds+YiW3MXTG1j
BbXZtXu0nRL6cWRUdlzWwiMKJcFJ0PO/knW4qsQJSalO7ic7vwZg9vDPt7qA6PWf/6p/T5DDnbyF
3YBIUpkx/C5rLyNDHI2sCe0hyeq7rEutczeLWueva23pflyt8xnNYsrxjOxwcPP1TAGWqaHi5KYV
P1vjlL8bbcimJM6K1aHdiLZ0IPIENbw1acod94dLFv8mELMI10MPaNF64DnUtu7OL2LbSSGLR+pL
xe6HJj9L0vyjJw6JXrqiepacjTdFNTEiteZ7eVbXnVFMHNGjXvtYipFGgDKXOe4T9ktpjpsgxBlf
n5PMGm7UTJoeSU8zPyNwJD2s8zZBedMWzSNoT87/qTUdlgT/mqKX4hWmm5+GpRrwMUInL3qw0gQy
BnOSNR/Z3LcnVHbtcyYry3elWMJdIxX5AcTKQJhqLZ/RMQqMFFVOduOcEQmddTf13BkXMJimVw1T
eY9/0fqqwvWxzcz1qRqa8rmKy/JJMEgCGiS2OD3Km5sk4uAWDs1y7eIy3/onVcmuWMwHdmn9XC91
dwIMV15auYmdFmDxs9LKULWldUZUk90ZI8TOsE+mzK2MovbJ6JvuFXwMmRsLRHfMWgGcetvyjXGZ
ToZB30xmMhB1a3Ke0+4y5pY/txoSHZVp9iC+ynUT0zgySbOkmqKdUQpy7yF4FW+lZOHsMpejHsyz
FrnFbKYcE6Mal3AiIjtFqTHpVb3YTUtPwszqZ3MROCjrY39tjC7zMnE4NJAZ/XYuKu8P99fvy4+0
tTsRI5uIZzF8/M5Aq/UomStyOp3OHCcG3nNNFFDVjU3AVKpFLyOLu6WXGBGnyXKZmBWdFt147gVZ
YHqWje2yOU51yZXUMXV1JWLYblXJbtyeftkoOndBAPcHzebfnNZcNW48mpmE1Ol4rpmO/vpQlOaI
2byiBV/URH6ntUJzgqA4FvXF2s3cQUaRjD+kcJyCPJIUT4yWzrXyJHz9z9++7XV+XTu368CvQdQ7
Ks3NKPPX65gVoYpXg1nBCAf7wUr4fFOjSdx4WCQfI6r+oJJ98KfP7O+vuqWXGFuyDxaivyWHiZIe
IeqfBAZ0ZGOTeDE1L6rRRp9DpnCC0IuonAItpVTLssoKQlEr6LLNwxC+js3miY0t9bUZuu4okNqD
Ik8yb/RmJm+MzLs/LGAYwH5/j35aOMhpJ3eA/vpWX/z6WbWTYZZMQ5EuMcF0tMG4cPEf8QKdx85k
IwysGAFR2yyKXScaA+RRvxljOaqgHHAU67pEonElv9cq81gtydtzJi8Gx345CYQtsw+cdftRKsIu
EarkMI596+Ra+awsDRoGqZGcpOzCe12XEX00hRgYufrYChHtztUMl0AVS4mwztq8b0OgDtUUSXZH
v6F04t4YzqbIHxzZon+ALUoNrCg/zrHMWUOllTcvtDfXZhyeO1kZvVClIaZJYkS6Uwj1Jgp1hI/i
Gr8llrEcKnKvgrRKsUVbUehnUQaTj1QiFCZTo993C+03sJRhAPOBkjjRYdOIJTtzE6uvGoek2Flz
fviaSvrLXAmb77Yi71NdiBUtwQMJjqHTy8YXftW0prsl/Hf8UqNE8lnOsrNYy1HIKXpcD0VMSK5N
1rmBTUhASjg3yinW5NuqS6eglpX6RQ8ZzUdhpJ21bkiupKbKhwggpZdS/BGYnYfeXCGgmSuZRM4M
znunt+uhzfUxIM0nusBYQJKmixEtWeifiLhqQ6t2jEXUj67RJa+P9NVkjsPUWkuVEVCpUicBLA3S
sRAm4EwVut3cmXjjkiwJgR1x0pAiEv17zsCmuKZ7yH/DeUkm3TWTcD6mvbk39aT3i1B7kcVQuVGa
+EmPIHPIrYXAb0xO5kKl2BA4bhPs2J1zQauO6tr1QUZqBzIuIw9Kvdl6fzmZFGCq6opO0sDnrFXm
qTfbx3XJ6R5WvXkxR+YOY1bmJxL5MyeUai2gR3YVO+Et7pL5bmnXCksOQY52PdIxiUm687owbbnl
5SCVVpTmafgSZUp1O00oK3N9aejZZutj2CzSE2W0vK+iVLkRo2yvKD9ndnHvxCC0HoomF5wor+u7
fpmzm7k0F6dO9eeSM7Wj0264tnq9XEdLSA5Caao7OrDhQ16ZQZiPEzMYhO9AHMhrrkesxHZM/hJ3
GNlYaYLROerm/o3PcLonI/Yt5JR8sIiQvo5joh21oqsObHPGS5Np6CllvfJ1nRFxEQmpqwz5j0VY
hKDAwQiiZVZGg/FoLh/Wxur8Ip5D8qDoTrdN/ANYIc0ZYAmJP2c0RutRegjLJaEluzanQaQ69Vu5
Em57HpjbSVqzj7KKTkjqZ69V2+qTWkzc5JbbHUQM2UFRCwaKsdY6q9kOT2Uj36f4UA6F3ImNnSsc
mmWNG3lNqpS2X81Bnfz9ZZfzAZxLIVbfcQqZz4LeF7uKteeRaHRiQ0hhf6FUjb1VSZdjp0QZlXEm
GGlAWwDd2JTDdwRLHiPcaAyap30qMcDKrDh8EXpd98nmTX60RqtA3IuL8pR02LmTSp32RGrLAfdY
80FL7dNoSmRdrWySBLYs6FYsPZCyaEFREBHklifrhZgDjcCHWbRNY31WEv274omni9AFbI2WH4ly
4WA0vcqYxPH74LEOcwkPo2Wo72Oi7yqLqYpYz+2OaiYzngxr04OMFt0o6qNkeiLHe8ur2zqNHM6l
BklL1l+mpoo+l6yio0N+oF13UwbdshzXYIigM7Taltla9+HOSpeY036VnLF2izx52SScp2Ys72PG
5CwLdZcEObUD9bUY7cJ1KGwmxYU9Sj2WU3OZP5YhovlbVyVOHi2rHTM3U68f5/yLOODM6dq1eDZL
IOhTq6sfQ7gM9/EgsPAvqhd2gvlujbBrUr1pdzzQCOwsSLuTARuFvqhBx6Mz61I/jHOpIjI1SJCK
SiixqE/mNgwMwC2Rzf5fvW5MGsVddPBREutY6iCyF3gCtme/rlFcynky77CqFZckz+SU9r4UWt4Y
KkQSJXMpz48JU1W/Fku4bbM2iPT2FFH6mgaa6Zcx7ZL6n6+UTql+QvQQqXa4PQaLaZI60GxNz2GQ
YMyzjUzybZvoevU1EKruVFzxGfaqglmYdAbk2rq4HinUF3fgWfO6rjdp5mlswGk6JkGNEx1M69Ih
etErhOHzKp0NQC5oLDZ9icbiSyBPUTDnkOZrSX4OCzFoRM2r66it/a6dVcWfxqSZXDGnRrmpEhBc
jtkXvLtilgRTguBlLkzzyD5uPfHieXMnZnGafoRzGSlXVW/kwVEpRgAcjFKd+0kbih1NebMeEGwX
/ddYi7iKi04612nS7n5e6s9YDYSzSbDIk/RQi9BdtTKXzsXAbSy1kXQWRb7NktiMOby1prv0bFWk
RJhHCQ6sbm8+/Gsyo70q1Gy5a61FpeaWq+qxWleEvXK0UAIp1Thfe413S+gNfbybhQIJ7gp3mex7
SX1Pm4pbg1R5xKyqoIWSn3KgZNicTUnQhdsPEsu83XVzax01rYvcVVHy1zq0uI4xIxrNEFvC6oe2
b5y2Mus7ubbI/ZPyqDcda0y5YatY3Q/JwC/SlSufRlenaDllQjEnvq7pCqdpJTiI+uZr3nIiGnKB
+Iclntpd28napaJOZGopWUXMxmlVN/kskvdjaIL1ZEUVb92cpatdt3L3pVaG9bSsS4wkfCWunIpi
1t7zUBKfJQtaAhEF81z7daWO15SWyPdqCsQAW5Xpa3Jk2FVtcYPGs2vKxaFuwy1TKtasa2mtAgA4
Q3MnQ50qL9N74vwTIfa6cVl8Et1vxXZV33NkC7DY2/0klJLXrV15azUzAzBhnc7xEI9oA8YVgfBs
hA9KnrWzp6YaYsBeQmLAaeqg5Pmys9o8uxioDm/xJqun1YLvVOV0T/NeaQ9TLiXeZFnbSa2zLHze
UeWbRmh8SF0D+12pEdo1XV7fSD3xw0aY5F8dnGu2jyCLRSs9KotJpVIPxU4CdvBdLtV8KsJeJCE3
3hhkq65g6OxbKfEByQ2YxfOtVKkZak2VxA4SZrT9E2KUGXcq5RK0jfJv7J1Hj9xK2qX/y6yHF2TQ
BRezSaarqixvpQ1RJUMb9GQE+eu/J9Xd05K6596vNwMMMBsBgkyyku415zznyFTF48IL26GP62at
WMBmCWCsyc2vBOnXcTg2DolYHpKloHV6vm0nmSgnAic52qYOr0pSXb55shi2XiWcC/jJ5tIpZpQA
Xi8CdmoG9TdwkWuv5M6Owf6+wIZ6pcZ8DLMUdYXIY6tr+6thsZ1DNY0Pnhsy7cfrz/Cn/0gbxvZj
yJw944q/bQ2F1OIr697SC1W6zPvDslr3mbbRYGT0khYINFYTZAWRvZfEo/DNbTrO01XTFM3toFZz
ZIogP7tZLe4USYGxrUv3tkhlvfN6RKGOnyNqWPr0mui85CZgnXNfZ13xzAz+tW1s7+gOsrlx6+nd
mhMG1H6Ly8XK2ghjd55vq2XMj1EyvKRNF3yajBWR8JD2X/sc9cEKo5/rYMSMtAZaUhhK70Cy1X6V
CAbZ6I/3Y1bbSDkaJCiZ44aHZhIeZ9/9mtf+cySW63XMGobw/e5/so9tdAGgaOMP8obmJd012kNa
MsrnmrIzX+xbu8S6Uhs6NtfpPwY27HLC6VA6rwAIYb/a7UOfTI+lVTxlGeK/Mn8n7eD5R6/6/+fg
T0uLQe9LM9Vjvzx8Sxn3/DLRjtBb/5/n4HdNP07pe/Uv/+RvQ3ArQIiNHAxIMJRLPPZnZszfNNqW
6/whQkLeGIAj5MKo97+n4J74A08yIBSeW2f07lkg93dvn2v/gbKBKTjpzFg+6fj+kyn4r+MbPsHh
6JCDi+g8qIen82tzrZu6Whlsh3E6lOFNxhr0fh6Sbi/nNL9klwL7kb452XR1mV/bU5A9/vRd/Zvp
8Y/x9D8nIByA5zA8tiPyHRBrolT/7QDaNK8zGCIxR2o9W8NoMahkx9l6RE7ODBM3bbM4CDTGIb/h
mREyiLD6aEfUgMS0YVnrlfGD9kUtwackbwfuBuPqJwGrcD1YbeWzXarJsDUUtn9+6L/hkc+HDmSD
2QbfG/Ngx/ltMNEFS4M2uyGuPIDncVzs3An2VGIei+WFvgZCy8TbylgOP1OyivyicY1TXi1GsJz+
84P5VRHIsQTo9QW4XAf1PpzE347FKlmLdcKY2Pg+RuoUXmhwDJqzZK1tSg9QdJ2iyHDSnMxSXkag
nP/8AH6bjf/4NrATREzVorNR1D8PnX6aM3fLMpCNg5GyKY0GbjlP7NyJxintvXGy4qOQo78PHa+Q
26RUa7Ovh3lOjn2kRvtgWpVnl43fzMteUBDRs1h2Ue0qnTIG9PIhH66ErfVfiRud84Dtl8svwNLK
bckKARQcxJBfj3peizJwxkLHnZ8ligZ2RcisTGR+cNpJ8e6aqMgubWYe1p3ylshDmzE1JsUN2QSI
qEQFFXL0KivYuU4lERUWXT6+/MWX+28Ok8vtDBE7J7Izsvz1MGWUB7lNixNzJ5W8CgY5PdqMe/ft
ZCN+sEU3OgifyD06Fqslshv0zVlxYPTQJgw1185QFPUO++e6kzhmB1eLv4ix/m0PdL4Ekb1SioFV
A8D+L9hsLnOx9I1o4qjx0x4CmEvSWZGNDTbURQcrUglWAGqOvHyHxFgShyGree9ZUpDuPTFB2KS8
CC/JgJ0+hgyxiNeyF7/q/OqjIBq1Ybhc9g+NP3YS5bw/W2e6kAXA0NKJvVt6oHm7iQ5wvu01yLlD
L0SQPPPq188h2DJ/YxPtDQNtUjLd/sUJ+nWZyA8PsgpcM54anNjg5X47QeFaoUMCl86GvIAk6EmR
Thtl21hWtK3SYtMkHf2y1l6x0+ApXzNG0Kd+7JmnzU1QJzGyQWZpf35YIFJ/u75DnqwQbrl42M6x
Uj0/N36+K9FoTJLxHt7HpgovnEZ3F5phTwG0v+nqj0KoPtlQqtbTVaXGizqfmmJXaDdBsibvIqK3
840zG30RtghKZvQBQ9H3L5M96afFjd6i2ncvqiTXeEEUHSaR3W24G/renIhw15ucYBEZivo2B/ky
bHIx1uhm1Hhw7b5AQSjtpwaAVU28OzLY6rlK1+BmgWUA+XJZCLRP8FD4iJ3jpANJbQPYcrwR3aur
9321fJ+7oNuA5fkMn5NuUKimvdJWzxRBtZ59FD1SNhH26qqXbG4J+LQprUeYR1wu2deyt8j0njuO
l0uVVPvBJvV4Y+Wdfx0t1bCnp8HfGU7T5WIwAoAWOqQu5ePamvaROfrjsLZEc3NFHCtTrNeegSa4
kUmNnjPt2kNrAvludRWYvdTNrhOVgzhjAfiZR+nl4ILfJNoiOjK4xfhei/rSoLHCORzSH5rRCWk9
/HTGVZgK/7ULUhOXofW4Fh1r62KsLypnSQ+Y7dRe5WG/7ZDKUO9r/dA24jlKuvJWtGG3cXKELmge
MZir/gCS67SkVvjWK2N97mcvzbhWC2zXdjGuON51oP3LKCinb2bquq+KJaZvhp10hxJcoqnuLDma
XScT9cjs63POvnZvT/U315CQu6PzSuXWkEuG0soO1nuYhMWH3TtkZptz1Gzc6qT4PoxD+LWDE3IX
eVPw2ptEfmv7FQUn5ELcv0St3nhFwMRhuKbuEJ6aLoJwrY9Z02iiwesrNq/RBWzleo5DzsOOLCRy
AuzQjdiiZeEGLHB+r8dRX6Rrn1y4jVLNQRdNfzMD+d5Aouu9zRrNh2DWDekcMsBbDOFJzEH24i7J
Ia1X96pIE72LCBi+ZF5nyY1WlXcgtRyz2JxWx3VpZ576/tw8t938ZS7TnrbFr/t32DD9h9AufuFJ
e+te5qJ+9Meo2I6iwsOhqWxKbERN9h7V6XKYsvM0b8xx5Azt+GqF6Ph4mefIZVjkVGfo7DkTOyj0
nWRpiBfYYW/VTRXj8aD0poI7CVryvjRB2F9kg8kPU+FhlFf5W2r57qMce7gFM0NCHqwlwkPRfc50
U93RJeJBthM84QtyN750RnmKjqjkAfuEt0mwqAiDklBHL2MYJBD2WqIUz/5Zz5v1Kc/ywHDLRgQY
XKhuKjE9dOt12tO5Tr4NuDrLrysfO3eUedHxPCW7YqIL0M/Y3qHT0wekw+nZEVyx8AKEuURB0O9n
SSCxUkh7qkTfKT1/QmSNqs6W6CkWmflxSJW8I2BFf2rWMr+P5iSJI10691J72UM6zNaFmDUUKxIS
Dr0KkULCM3synW8PW9J1PRzi9h2/y18KuwZDEyKh3uA/CS/S3E2fsC6Yj9kKireRmT0iXKRWGxW2
zc0yO+vRKUd+MVmPBShZ+q9OA7h+ExZF/Wksl/m4WNAY+JKWY9Kfc8fGKoEd4NZ99Vyu5t6t0Nob
K1g+ojUl0X0ZP5Tnf4s6oixZq1nZldvb1SN5KpAeRTF/N3lnU/u6RXOyvJTVXGFlx0GuADFWl9Pn
llrqbWI0Akjec89qWOlZ8+nNs8bmQTlKQ1Fy5SX7NMO44fwlsIHKvqhCrxehAuFZkmcUQXlw1M4U
yxinfsIOxus9eHFOlu5IQXGPjrDwHKxzrrvd0I31iyili+aT0ZcfKnNymyE4OnZWXoqEhcuYzPc1
ebWX/tCaw9CW4T7wrfKmN4G9a3W/xFPdDy8JkcSnSvfiYpHFgnruvMCuhvJ2GPk0zd9Ga4/ctlT4
EfvZLLswqSoSGJwKkXSlXxH5jTdlr2b/EDCg8vdJNQTrfinz7lYaWpkcCli/UX6afrMJlgWOZPPc
L1V+Eww0EjoYIzKDBROUiAX9Wn2DaDxfK1nXO0Je+7upmEGqzlLGQ8DaLO2Wl7Ye663fjAnWVBO8
eS7/0ku4nzfoRBCdJiyu4sEuXAv3C5mGcp7v016U1/6cZQ8Om7aLokmYgaN2CJrYi+b8IjS+/dLR
mAH6tIJT0/HWyxKmLBs+WhyqHOFm7+fh0WmM9aUP5295hJY+yYW8pOJfgEDM/BImPNE2iaMJpq3z
4jjAC2Nf0jJGG8YeAYIUT61xrHVTT95Xa3Cjk8zUOeJvnGZoHWK/MFYurHZ6HlTtHPzZDp5aCED7
0bTTBfpm8TmM1H6QYcvXMq7ON7+NuPwXUd8ljEsOFKHmk5na9QZs6HTDehsvR5pjdiR0CVNJW9px
XbXmys1XnLD90h3nEehoHTDg4gngXuVISZ9JGXplTxZdWm6K01yHS3NqEw8Z8zkGasNuj50GXdfK
dXLoC11fenDygXXOFiu1qukpO8S3NvD0o4UCB1MjzxY5qyKWnZFPMASDNO7nChG0Ec5eSa955M6u
rtauH8kM60vcVVTgiB5dZBbW6u0WRLMvuI7sm7wpw0/GVSHWq4QBoZskEfNuAnix7dEIdc4snwCK
9i9dartvljY85Zkx6m8OjeldUK8S57ya0p1nRrT53M3vYvYelcyHuOUlZMIxekxK03+e5ip9nFEA
f9drU35Loza7z/Ok3AejFRwl+iu5SYaMjVEroe04a24uggCRcN5mX8cAqXBZ4pcjzhnDch6126bP
EGudz5nwUrAaRAd3mzJv82MR4NkqC24Rd7G7xyZvBjoLj+rCQCz/MfSP3fmsiya7PL0Xom8wifpl
jv8oEldCDGDS2tryv7Q4eB8TZGnebtTJ8qLnllFfS4G/tVYSsjdttGDY1gVqXoyHj7Prd69dky8+
34r8mgnfllus7jwB0Idhcart5c4HqkyrrVr3cnEreQsonp99rDMDX2Wm5Isi7vr9ZJbspOayeZis
0sYmbC9fp4Yka7TPSy/2PjzZTzCMz3Qep+FXyj/57DlJyBLHjYpky8U6QXjoi3EfWcqYywyVlnzx
mxozdTVFvDGhvXG3a/CDEQ/tXiHNpR2PIMJ1C3/Qm6aL7ue8XRAorCM5lMcunXmdJ51og2MSVMsd
V0eZnqJ8SfW+6IgH3mp7mf29yAMeOKmQzXEaxujZySb1VbhjizxGTN/TDhE1tYUar820pnfEPbKM
mM/S8r5Yz6m0djQhgw+DpthMdX0N37pBluBEX2t7lGePzkzJk4bdJ9682akNHfto50WUxoXJPcgq
tsck2R5G3htksQWHxMoxgjKRzk5F5LB76yHRxuVIfbPlzdN8Ul0amh3D7eQ56OUw7W1ioFtiU6tG
b5nA4+FgcdaJfRrN1ddRu/K56gbrxuie/5jwrmDm/2ys94TXFsplmaBpKmSYPpWgd99ZLoQYX1xL
HfqkMojBZSefdV7q+jANVfipJn96iI3ljuPBiRZ40DlleY8jJwvfo2Lst6p6oiIETJNb0O5VONpZ
bDdDeWNhFE8pkv0ac4ARGUkHum8eDMU2NQmZJWpjW2wctrqDqInWRGSnqpktlmd+VsXn1zU4RJ3j
MCqTWj47nWv8w1pGvnNlTVPLonIqo+JzzUz8xK1cW5e2bU3jgfJgWg/F4jdiR5eNM37EYVJd6WzF
59ZpjYplYr/1IocSSzGSKil4jFpcr6IO8XYpu/ObGEAdzACvbgMITdQtORpuFb6gCRwLjBac0R3b
MV/vw05SHNcarii4nTGiKrer8B6lUX6DP6raBVHB2aoqu8C9gJNj44uOHepk5KesR562TSb2GHWA
FxTFI0b0LLjroA9ctqKwmDw7iMJxLfGFFVWBak+3AW6vTGf480vz6Cc9rwYVOKzAei96bSeW6LJB
W7NrzNJfTeg53g0P75uGULPvEbNIHPXGao4i80YeeVmPvLVQip5z6oVuD6yFpjFm88a8fJXT4u85
dDfY42YA54NwEHJ5i+tm+Asl1W8+ZSZGvhvSVABhJpmFSe55vPpze11m8zAnzrAJO2wemFDofvIU
NE9ZRC3BmwUYs2q1Inz8UxG8z0h0bXwwFaq3YBbRGIcVWstbNIuWt3Okn7JFclZ/3GlfZLzQcuxn
kzA4Bwk+V1c2KachV8eMW6Dh8vc2ATpBEc9EoLKeqjzrwKMlQu6CfgK7f7ZG46Ybxw4rhp+Xfpyr
CvzAnw8Z/mWGBoGE0TZDR647QPc/BFw/fwk1xEwsuRhmmiL9As+OCLw5GZpviw7Tew5FxzY7rHu8
bRT8vNDLTRmszhiPfulco1cpbp0q97hqWZz/Bcf8X4a0HBzRccTHMDiDJfr7wdmd1GPbUfUNBB08
p4lD49fjuCy4Ajs1n3Qqi0PlGTvfjWuBfCysOvASlsdu+S9GpOcZ7M+zxlDaCOLlGXyL7o44mV8v
lrQVIivmGfTHshBMOvdXKprMLg3ccb+Whf8XF6f/bz4OZSFTQ2JCQSGfdXU/nRavjgadE3oKCNx7
Hy3TvozBsMbNGETvf34F/NtPIuHFxiMO6SU8D8d++iSVNlbRpItibgKhNV8i+7JTGch09BMXPz7q
/9oS6vxBXxDD9nmajcBs/v7BZ1zjL7/Z/UA33k/fzhuhYarGf3Bvzn/zv/uHfwdA/sV+Ccn8T1/3
+f//BRz50Kj3OueMfPtxSBdf/9f/+PEv/rZeEhGkRyA7JJp5vEhQc/5juyTsP/AknsMwIYOCYfcY
Sf6DHCn5I26FMEJ2KqAIc0L/SY4MzgsZyMLMDblY/yNypP+DRfzPax4IJcdwHgsHXPnwpX+XB8sG
zc8KuyhuE7RYVyEh3s22bUkJPpIbFKx3M0JuSj3mN6l6sFY/ArcG+QGLUpupAXPxOjWl81WZpncO
2rLX9mJ0ZieKu8ZRaheleTJudVpkyZZILJ6ijSRV5t0sFWL0ALVFdxuubuacFtus1nEsFCHhkAz7
NHsqq2Syrhs1eVGKM7dqmpNf0rfEPNGc44zkK2AWR6RUeNGROvQoJ82yHFPJnTsR4HWRT6X3ynrQ
asmkbP10T/2mbmm7OrmdqIM6moXaadSHT2+Ej3N0a52ckrDstb1l6WXsZ5vyNbnppL20h0xFdbBb
8mXAapok3ECETPgeVWtWf/IylQR7Uc2zOdaoyXHKFxEKyoX6fozXyR0xKJuuR5Np8Qrc1E4dlLG0
pAXxJ9CptU/TEOFjPUBBv65ocK+Va5jfoSZhRUbK5gkSDsy2Mj/bOfkR8s/juI4PqJbO6QE5mJ3Y
mmt3v/QFODzFkNXbe0WZZ1sqcAejsJvOcNQw28wVbtZGvyElxD/p5n2Y76q0J8HSnyzI8ek0ed/y
ZVxeSqS7aRItSMHzweNj0+C+Mn1zongIeemPAcR2oi/TrzV6m+JgJdaDqqCRbitvGN6TCgFT1KSY
XLkLThlFx+sibd7G2GsBzbcw3hNBlcMa4qqwBvRolmD2krnlfNG2srpGP4aEJoFUfol3fPpI3XXZ
RrlhkK/c6ovt11QpnSK4PS55p9+GpQ8iOllg328dZ/Kv7MIUn6uh56oJC5OYuFVry4+jjfyOtFTY
FI0pkBdBgFp28K1wGrbuKoZHNTeZveujuT3gdIIX0JUuNoSU6/R6tczMVHnN0OoiNyORwi9820He
CiuZagyZEAtbvMtrR/7uxvZG7Ow1Leux9yeX8aNQ4wPdJPM2h5jO12nswEGUOaJQj+KDrLbcwT05
enOJZTsM6psmt86HauTEnDKb+6e6y/OvUsA2xuJczK86y0EnjK27PE0D2dNM/ZIAa3/XjdZxyUdf
4f/p06/IY7Ln3lnDbCsSI5pDYjKgSUYv7fduSCu5VUlf3NfURAAM28G672q/CDGRegmt/BBUNl/v
XH3S81wOGypRToCwGudKjcUALom692vSiHE5jVmpxSYijOQe0HP6TBngAcVAFnrI8gJWIwYo901w
QyUQMlNr3tlWV9xW7OqArY7K/64yK2WSOfFnoDtDw9o5nPUpDT33Ka+K5qGfQizmXjiIi7KOSNbz
Z294tXi9j6ewmwiZbjzP2jh1El1TW1GFV0NXALZQU2/vvK6cAZSqwL6VFuKtfTGW5dlfrNvpUnQw
BTbhZA1fW23pb43b41avR0Rqd37bQfVcHXtBDDnyDPtYE5/rGI9a/TnlGBjZBJO7nuigrSQ2i9U7
pFep8otMFfF8jNoJdJpyK3wezazCWNAoTDiZm17tutkpn53AWpLtqCb1aiJ3Znm4FvJLXy/1nUTn
VGwqv8PrSaaGy85uys6gSvo9Pjyh9l6iqn0KRyZYGxs8TAVKSWTfRWjqbodttnkL0JkOl7SYbA5o
g5JTTZaE3CNrXFdAXAwpdsOS2HI/BmU2bIbBZacnC82ZYpAsn11hQa9Nq0UNe9+Z1c35jo32mT+L
Y2IK9AGpY4q7rg0ZyLh5ldwnlaX62HPr7q4bu/QtECOxnMRtRemRD51NvNDMJhdDhqYSh4rnjQCw
IsyznXCBwnldUr0rW7th3GuebduOGxn0ViYL8PoaS+DZ4eubLeSQ4Z7y9SwCTZqg3xrCKqPYK2wv
3CBFtC5br2lNzM28fgmTVD4Dkxu/rUqugHAEiyy0++XnoZhRbTlN0CQxXzjHHmhrTYGvp+XjANp9
2vbCIyF7jRykz2BOlkc9Qf04aEan1aZYQnJ/C1sVWWz1CKo3IqrBXrmNhENXZlH9wlnDDu+nTfJV
zgW66Mo/MzJ6lwcqxnwPzWJX027l8kxsMSDukSDLImPhUtoP6QpwYieV2wNELbzpgmpeNNtALPOD
G2ZGb4baGxj4Dp3zWNlTehsuPbLxRZ3Hs4qBESxo06y33qAjmwlOqnmxOnr9WqWpvsxDBosshhGX
xQghR7CaqxrvqQlEG/NeDd860qQ+OQGhAzgqIzSEmZa4NSU++9epWpwHy65xSgn8HWejVRsetVMz
vWyRoHZbG8gWjjwrgDqrIxRysV279rsdemzCBk/X00bWKrjDkcmLZp063N0LUnj4zUhf76ySw4l7
xDOgcFMxvExeJu5ZoUuL9JaRmIzFzZ1nXk9NeUn2j+Dd1s/rLs9y1wIcUybtpia7E6wsb90WsF6/
ZFsyPyb+IuHCb+hXJrVjJmndRCpaFWslyVWjulbD+1GB/M5yiT1X1jUrsq91YsLsW8P0hf8jqXZI
hMSn1MvyOxQAuYtQohXcX9nqXCpTIsOUbYb0MJF+/hghNiP3pBl6ufMoFHois+rhKiEu3mXZEtFS
Zkt1pkU7dvmx+qa46YzAU+01nUeX5nEWt21Rj/dO7TXLpSqd+VBUAxv8xQQd9Ge5oHoOE0FmiCzE
ebWQJuWb4yYw8CzH707VtPASS0ImtLGCc3DW/0XQMpoJPnSJHOG5KSNnRXouVqYvo7VO+4FAUdYq
y5B5Ow9BOUaxlk+K0QEza5y8pV6PTd2GKg64aYYtBZP/FORr4266jO8fciRmGuYA+bwLW0KbT0aw
QN1B1CR3xu8tnDc6oC7eJOssPibLIPSMZCLfhzJNP49mcrrLkhxqMHCqGvFqysF6qIi/wOYnM6io
xbjk094pCw8RIB4eomYschbWDpnShWKpOZ/6VZ5vpcVpgfr0dnFyFo9R5pTPvh03sl9gA7NJetBM
Bx+CyC0/65CZ1JkcVRz8acLY3ypZDXHeNlytVeiXFBd2PdQsfCXpCRt9NmteozSU3t5FIRGc1nyu
l1sUjFyPoYYv9V2zra+/rY6FbGQlDQlLSW4cOzylbMiyF2riosLmldT6JJbVjS691Wqah6FHnr/P
gS04FMAyGfZZ4TjJF5+g8myvhtGzH6knQnHyXZrMB1amrohHhwXhX5DVzvKJX9oID+UL58WnzXHw
sP4mr0gKYQVtAXdL8cf4fUsSfbBefvmpsfo3YrTfhgV0K7TlvkNSFB0WiKTfAW5R39YD9WC5bT0D
CifKK/NIjtWZtSNZ4WwqR8CBb7FMxYtLNWj3KJKSMO+f/vMu97/HE/h/LSUBBdNP5+Rfmt1HBqbf
fu92z//k77zb4A8foynoWkRQuDfPIrS/aSkdkAKI8OCLMIQTqPIYvvyj2w3+kAjiYNDyC3rJn7td
/w8PbC5ds4sO7Kyd+0+0lA4T1V+vU5tRC3GspMTC5PPOlsVfJyErRzAHE3DmBXPBCwJm+YE3n+qy
Q33JBZWeES5LOi9kXdZR0W4rxyUUwV89XBMoIfWXYe4AL/lR3xyzhdfKzq1DcYPLHyfs6HvplyGt
M1754WrdoAtns2xXCXlfUzsgM5euYPa6IPdIY2+Esa7Iub7EIMYmUrgHr40GcQBMkD+ncnSaHUXA
mO216hIeml6bvIu2wJUz924FyX31UFvO1E7Ndq2Ncbc5btqCvQaGK+plF+VQaZQetqWblLeEQONv
GHx3cI5ZwLOEN6nLoddYu7a8BLo4YrdVXbqN31+VqYu0U3c6+tyXMlg3iY9lLJ7J21svTGnSmqcj
25reGQw8xWRw3oumya+LZNSnrjLzKXSaZQETP/G6GZZa4ZZaMyqBHh1puGvx/lhXLk1NdAinWWG4
b/1B7Exfj29FmiLJ9NntpseO19+87cA3vInV6x7c2gy4IpHVQfrn7f/mt56vdoOM+jeV+t6n0En9
lzA1+nPZRd1tEuQzraA5h236hDGC0kHQUccdb1EXL3Q+o3oSwMUTCActax/WbRI1fCMxUQwQQwGA
Wa6iX8/ZMNnsRC0mCG/K3PVedYXxPU4WYEORd/TUru6CuPPyCyRY+Q5k+JKTr1mZdyBv97ZzamaA
TXJ9BeKKIKBZx5u14EEJ0lj4Fip6FVI3qA8Egs+SZXGMYCtuGZD4C1X6Ml2TK30I1HqL05eNZXSZ
Wc5LNXwrWn3XnfGH+TevI+Mttd/yiZAIGPcsL2+ncUStSS+TJxfObNmx9txDkg34+nAT1RQTGqOC
191z+23Qy0OmiGqQY0vsgN/V4WVjyo6ZgIEpJvaqFxn6qewApeC0StRKwi0xRavTaEvGEOEjm6uL
IolyVK6jeEIm7T4GZLp+KezhwjVcglIbs83CykJ15+IEnEOYuJ6zm7UdPpZ+Dne6ZcMCGIrp6W52
Fust8EK2u930XeBPD2RxB/Givap95CfM2vXTsMi4D8v9lEyXWTr3N+GMJBnjSjp3F2NEvFO+JSn1
LhgI93NXghmj18h5t5ebBThwGW0dUhm1/YoCewf0+RWG0U71nNOQuj25W1CJYMzduDKihGTShHEp
tjC0RTYLeHLoxvVz4M33yTo+kruzt8Bd4KXiYmGgoQzkiJsq8PeSpaONwWJgFcHDcushyypHjHcS
bnyGDpdaAX3qFXMJLHfWviv8EwqbbTRkcWXXR98tp53HsdB3HJuxeZys56z6Iqbkyg0xty1vIsDx
E2EwpOuw86s8qfbcstgzj8xovmQBpVIKWXrBN4zIdP6UeUiTGOGE2aOOnKfO1M0BAdCHBQqaq+5q
Vgs3R4ZXpBNqa5X3Gi1YnPfdU9hVM64Og/FPEYMu23sFNi8JYOl1gXbB1b0F43iaz/arJYigwxZ7
Nbbigg3rdoZph+KFRdXcbWd+sgDbZkZ5NxUiDhL9zZ8W/BfeJMR93vt6C3Sii5u0vMs9uUs0Dm3V
Hc/XtKx0ckj8EgaGKdWeqQk22WoyD0CDWQTOn0JGExS98/UCOsJdy1eGoQfyfpHhCeswlNOFv8pH
tS7xTC0lcL6s662d44SFedZgv4W0i2dxqG7sKv/Ayo53fJ1Yu+V+vnG7qq4RJS/RvoPoCC0h2K8J
d/HwRs/+uVMGgqgqHmvdHdAmbz3l3rdhfmurk5/bp7SUh3aunkwT3tAtYjEpFxqluAVITsThg7D0
hSfHnTPcAe1cscs+6HPN2pWX9fg+z/UIbWnqH6twvZ6t70yhnxe3fxD6MtKIs3qmCy21EqEjwB9r
MR4MLhzEBtpcpespZOlMqipLviK/ZYl6Wgv7VOGS9chGaTTayg4dAPkqwQ8r5C6qbipxpN886UyG
cdmoHOua2nioIbchaDnEieGuCe0VRDU2LIZDbMHZl2M9dFvCiWoErPFauPtJJN8H418UsjzmOkyu
sK/178oPyq09y2PYMhOemQGtFjrQcp4ZiqmITgvMDh7ttNw1JTTKQR9MwaJyJGsHxZ+PLo/37Dre
Muw6DcmXnjxVtDWxrJv9OKtdSaSCX+Aoxi+bZ4LN7/TRYXS2l+COpgEANJA7bfY+oDPhf6ziIlrr
29AwG8KRP9zZgGK1feWxlw/cYesgFIgahYAYIzYk6HWEXwL4qqE7Hm7LhCaiYua42Pod28OJTuLD
K9rvCEyvpgXyEEGWqN6AxY35nhUgT1vT70NFIQ9MNw2e8BiJV4Imz/LWkwU/HQfiLWMrHr+Nq56n
3v8kV0JTuuBLF1pMGv6LvTPprRzJsvRfKdS6GKBx5qJ68eanp1numjaE3F3iPNNIM/76/qiIzAwp
ot2Rm0I30EggMxDpLvHx0YzX7j3nO8O3mUznqTfqb7mOCNhBWhhw7u2jAN2s5vRR0EaPuvqRU9C0
6VPzWs+xt9HzdSiOJec/ZFAsrnoD9GLd8AbTtjrYsGzZfF+Q5LxYhLWtTBhAgXVhDerQspkLweFz
IF1xDWwwDg0a61N4AMSDkBHSiJk+dobPl5Sfx1MrbojiQ8N5b5oDc2eFYvty7hArMiBHSjzs3C4E
A+osLXSX1Qmtf8Qwp+3HnkbNqZvRy0zuhfK7N5c3XI5TfKNaEPW0D1w9HerltZpz0giuRPfgQM1k
Y/o6K+sU1yWTZx3eDNF1EPsPKsuPLVKwMoJvoL4FIsUMUasTVq1t5sq1ESf71k7P0Fp8ySTxTZYi
9GTOdtLhiCyTBNReNW2hKT3g3PledjX7mD50XX8pB2DCBsunHo65xnEw24SJhPJH7C0BOG56gTvg
bGrya/DyiKOrlAGJFl9cr2VBRpM+2oMDLrB3z2MbVazP+4Az9NwdDCjOlxmfzTM39CH3UozmNdPs
dWYTbiy2cwZdh1k0UeebeBGrZciOB/VSekSxjIvb467IYoIF3XWbP9tZwG+pnhrUo2OobwOPfAD9
bA9EQYBa8ebxJgWOlzn1usqfXCimasZZqVLGIVSCiCtoCqVYUM3g4Lnih/Tig8UGn48C3QVVbRlv
Uk5i6G/WAVZ3n1AeN6127uL/W7iNhroOpbsd6JDaOO0H5L2zU997NayA9GluHpKsh5XQpbiuobX6
dNInz9nFOObhnqwwhDLSNupLQNs+HF4gA3xl3lmQIJeGexcfUoscHcvckPG+CfSJgIvHrnXvJrgR
Dy4JL0GSHahKaMqLVWQh5faMbTLrbRx9l06vYdWNuyb+MVrOBrUOksYBQ3S/Xl6uaslJ5kIULNwK
aqLpeTyeA+86c/7KuQgNaOzsgu5mogy/IYzW24zpAldsAE0yiloN4Dia3LofyS1y4r2ur0bzVDbD
NowqSDZ4jTNnVzTfAqVAMZ7744uqt6Sbb6Ieh6kh9iWGluo1csdjXl71DfThoT71ZhE/jlWy70eF
SZJuL2N7ZFsRO72FDca5K0KKrSE+ekO/F8UkXxnMs+EMDLwLGFFgOvia8WLEdQyEmbNGLglGqMZF
fFU82q2gHK6u0wzea2sN9yhM2yMKsHVoLekaQ42F1EQgKCQBaYN9RwuPymlT5e1h8sFaKmOdtFwf
XIYXv2feshg615XSqIL9H/BFNtowv7g09cO5QaLWJgNv7qJhExzoO9KyW81+/w2M+1pZ9g+EkNNN
RS/eRgOkI4cJH6xVH7Osfm67M1tTnucmFMxTFiQXWriHVEv3plI4deYTM5XX0qeCqY2N6hDHRpRC
VchpwsQxK1lBEakllkNwk9luW/wQS71jod9ZZKtENu+mFuym4otyy2Oivk2FOhSZfZEBtfYb4nsK
dz92rwQ5b90Uc0/0nSbY1YA1IsaIheV3nUmCMerqFPvFzqN7SnzpToy3vX8oy1uuNVxRJq/LxL33
eNNIZEAWDE5LinVtVRdZaa1Iuj84cb6bxzebaKXR0l+63rsYY/M8YLO8RJa/p22zkVN3LbJ6nZUZ
Bggbpiv49k0vjBvtJS9CGthUJ3vjdiK3FtEgoGbQ0DpEszRH5ObR94Puco729VnpsTzEmX9QbRMd
cy8eGJkZV6EvKXdoNIrssfBvi2DcFIm5Frm78Q2jXZlu0b3YFQ5AP7iuYjqNOTbm7jqKTB/KnG+b
qwK00RnO+k0QVxf4k1AlSajRnt7xB9/mWKwMuuC4CEpXA5vLzcsovtdVv5mI8LOLhrko8K3ZWDM6
3bb0jPdjsogpsXmuMjk9JwH7uQXwe6Y8LDklx+YLc0O2Abtg2Gd5S+oANY9dfbFY6SXnD90J5H6C
w02SjmcFEhEA8uG51bEGhxTWsSv7Q+jCqO5cpOA6i9qtZ7CAA86ra4fwk7nsih2mGFrcof7h5+i1
6yZaUBPzcMK7AnwOhcYrrKZumwrjPM/b720f7RmyuHz9ah9OsDm9INGbto1PmQ3BlKkWrVaU2hgt
W3VuEIwCBb/aj/Q7F3eGVPbJnc2jAwY+74ML6XQPldaHEs6qDsB0zi1pJEYMYCDsX8p43PuthQgL
7+N2ysY1iF17CmeK+/mIM2a8bW2oeRY57aSb+D7gXUiwAJx1cD7gvVv55MZY1KdOZXrHtLlpeuwS
jQcig7i9+uhp+Tanx+X7k9iwG35IBj+bxdRlembc76n7JMTQvR6KoH9KWxwPq1RGwxtG9sg6IHtb
MEih2UW7ULgByrV8lgEjzMYkdUdJg7ILpwjOzqlGrpDTxr2Sdcl5qoCxzD1AME+IVzpHl5VjEqTC
TqYuBu2xmA3b7M+aOIgJwKRufYwioeJD7KrI3Hu1J9L10LbN1Viqxthg4BfQNxYc3MDiBb8uRGNs
FZny12EYcDRwMmkmK2ZK1nMm/Ng79oONDnXsbSchE6fmcGTbmbihaOIcrOeRo2cezskjJF5+XhDX
MxyFJuzO/2sua/DeuRFTKqlu3lZWzH+X7/8NM7ydt/+/rznod0nOoor7P5vE716q/7h46dLqQwIs
rcd/djat31wB1ZRcZJqIHoiMf3Y2LSJgHRfwiElHGpc2PcV/dDbt30JUxeh1LPriCHlw9/1Lx4PA
jGYkduA/1D//UDD90Qj/WZLXu03wz/13QWeVTorwHNfBZBh+MvcOGd40D1A5S5PlVOH12YeLz8DF
ibqpNUlyVmJvEdeNVwbuC9GmRycbmp1p5V+KzNrKarqjNuOcD0TyvKvde5vYZDQ3mnSWoC+2Sdgy
+xzt7uhh9VkVTgSfvIXHlOQZpZ0RvRbW5Kys0c6YHyM7V6b/5pP2mo5heQjC6sFneLcZVUBlKcXd
6EFCQwCyahF8rMaSP+P2lKLyWLXPso6nlRg8Og5O9KUc/5hW/I+J1P6sUftf/w8Rg62lH/+TRdC8
pB/ICu9//vfOvvObbQkef6RnWGmxkfMo/0FJEMFvjGRC2uouvX3BH/vzAliUbUyqmAgw+HT4v/5Y
AJb/GzhFc2n301SzXRbUv7EAxGdOAonXS2J5AOwWciJAho+N/SmAyg3fihCBYmkmo0KZYKWS6bVw
gkqCBsiAMakxteiYRfPC2ChiU+Qm5qhMPqOMio6jTcm/sSKa+6A9GVluceYt72Q38Qn81V2EI8ME
KLoJS1ogt3+613873PI+QwK4VbbwyQoUiw6Vfebjh2i02eOTGN8kW9F4wy+lF9SH00DqGAN23rsY
CMhY0HreCgN1SZS68z6YLOc1Cq0ifoLdJ+0901a6W3Uw6/wB68ASu2NVMIKYmINlHSFIvkh2Lc4z
rUCC1tm69tZu49OnHwtXejTRZqu7a4yIchQ3Wn3NQhWAYDEcjlupHLffz2DLIw4KrYlcxmtNYtQQ
jCPzKgzf3WaEo23SkspknYqmvcbwHgbrxDLAE5lt1pHdiSxrAHMYSWfTRiCDE6h41Tou06jbD4Fb
vSHPSFAgeQtxHTFU+xRYkABOg9K46lC59+gxKNU5ZBQ0OMcoa3BayHSW27T3yVxqasO0gLUl56ie
HGtbVJO+ncyFq2SrRj8ZFpbejepHiV23jbHqZ9BpPWzE06S3RZ6lX8BFNNvYK4gUS/B/2szRO+5j
Z+RVsukH1apn/jYsKCrGcfqShHTKFqxRI3ddROeDgIzavM2gAbkXmHBKaDsDODVsFuECLgDj8TSY
AlCWMfZVxMFp7H6gy438O6C4jBxM120ITZQm4phsUhNn8LQodkmgaQo1Kk7ma2mLNt8FLepzWrQi
plHF0ShltiQ4EE4La1pWvn+Js6m1b31AlukmylI+xZBZzRMI3iQ85lNk3UxMXmtarMlw1gzzjNtp
JElwp0NNpAeGGNVeDondkEQ79aDHgjjEDoDJ32yPBayyeoWZgXRYq00Xv0MRPMoeOspmHJc3he3K
5CGpQDHx5mjorbsRZMajEffIVMasKtunKS2zt7pJkMXXlROLH0yh1LU/4BlYy7E2FB6oCm5fC+7j
jLfqFO0ifC/BeggQkG17kv9aBu8WlbIJ3yD52rj59M2qM2mRFmlyeOwLQJ2bFOXBsHajSFpXyEX4
YbES/DAHQYwWyBkq1n2L/7KEIckH4+6OsxedatWygbTOFIhdFYaA08IWx1LrTyOsbGcInGNgCBbb
ALh8XGFl5odCiSUPTXRKXSvLzLVDDNOyFIcBRRDRC9nIj2h4SatnVUeuc0gMPVPo1gkofQL7ED6V
PwieLFAHDmjROYsZeQpkiXxayuV7ldQeMRupp/jFc6iaJywog3VVYMGMdr8/rrPVgsqUQvJ7SyNn
a/j9oesm9Ky7oBnNcWP14JTPkeuBFbC9Iqej1AcvvhOP5DqlEEt59cfwNjtcIMcKMSRIbO3b68bN
+hvuyZIemmjnyRii/Nwt/OHKExMnviJLnG/KmDhoEbnwI8sL80CplJ3Qn3TbEYrZUfY1S7lqAHHG
gTUSWla9MWtCV0VFE+88o8wv/cJivEE2VZrscIdD6hyjAZ3qbLpk2WeR+YAcU7L15xaJX5l+Uk3g
X9KJrr6GY5Avr4O4fp4KMzwVOk3B3RkV6l2ZS4uWQoRgo66LezNqwmPrTvUF0wdNdEbcZNc27gSk
T1lgH2LOgAsQ1k++Fsq9CxKFUqlO0pRRrjkClQqsiWDukJ/grbqYjjj3pycCS1YSQReOWm4089N4
00cW8e8ICdNFZ9O2m0b4+javOyPZIN9yrz1R1uew8vgObEN+kYrBUU/j50z7ClNkF9BdaYbJ3cRu
l97qJskV9zDQV3MlWxqtBLWgo6CnUhBY4w/Zpbb0m5lN3UMgaiJQZjeiq0BGXmUcx7KOHiDF3cmZ
YIuhld05n75YsKHySYVk3aQjk8Mc1/a6KQiAZfTBBBqlKQz+NKvOZocFjSh5mDiIBTQmmpDQLpwI
rNxMjFAh5pysZk7/yZusdXnHjs3UAb0lE/es6du9ieCOf+GXydUUtmG+panU7dy4p+tfON7cYl4N
XDLC2jI7R14WJ2uiqOR39DU0/Wc/5VwWtmP0Us+L+bmsrGdJR5YuoOG339LUwMZMk0HftVPr7c00
bqGfo/LKN0zCFiCfQwmMHM27nIsCCD++xj07iTwvp5x8e8hiZ5YTtETf+fPzqCEgxNKS5a7lhItC
y8zqb7waaWPnLVgy+L/DAcxFt0EgLBgoB5VjnaWULxyby4WTMkq+sZUa8vGHUSvn1UvGt8icuwsU
ZWTSU0191U4YPQVm7j8bgZrSjdM338B10DzJdBqtOzPiDBz7cPNSngt+VR76pwy0SUiW+tjeOg7y
Uc4zCLy6cGpeNQ33Nwhy7TU7/ELAYO1dYhcYvgsx+HcQ+NAzToKGPl4n/1ySGdhsusIq1nZkBTcN
ROaXEv/vTWZ4KbboiCYZ9NaHXEzuaQgSwW7TRBdBkc/fe3MWD/gd853V98ON6zvhGgA9qe+mrjel
18RwAiCasH/4IQ3z0krmLzNeUY4OebCUYwibxkO+hCo8QRNZBMZ0wQhHy0WVL6yMgIlBNuqLpI6I
EM9nFrs1j+HSaacpbyBWIhWdEMa3YJiYgmRT098HHfBaxu95wCglnYlmsyJ0Vkk6WLsqKUf6F4PD
yxin/WIH8yqbXLU0I5OFt0H+gIVt9HZDPo8nh164v2nMsNj3Q4/5rwVKgB6irQfzRuNvOAyIl1/L
LK7P5oTNHdKereDyCebg+wRoCJhnZM+4IyjGUNUrvoPg6xgKGtpBJUF9rAq/ZpuLMzd4RLkW5FgA
kZjT9lKec6AnEhMAhjQMzl3FY1w7LC707lUD3zqqjFe6SsyTpwD3xQaVbjgCqrAYtYaKHGGF1WOd
NGMa8rpr2LsRZIS0sKVF8kvbh/K8QfiXbvKo6yWnPMszbieSM/tNPYakkjF2wlGHP7AQz3XqiGdp
+1pdy1CbWIQdB8F8SinEO8AcySynT5Fsu3ls5LVHpZSeiwjKFutfW8NZ7MoQrDvbeX4eZmH/mGqn
ueGNHIxnTjotugyqjmxF2hlvLt01zQ+pB7fYmxAtwTYqR9Y7X9m8PgpySQ74tst4n43EuTlJSLD6
OIPEICXSxeLY22hxMIlnnrgpWqdgThOO47WLpA9bdUIgn7TzkC68DIMtAy5SRjgYw8dfzh1sJql3
0lGDMDBlmn2wozi7taTiveo0jvtGcXTplZmgad1brX8m7F6B7vGA564A0/ZkE8SpUaLFVtkJqq59
KuHTOnsT0UJOC7DPnVNdKp5/wwxAloQME1Om4mH7REoXafLOPLWXOe9Q8o9UfeNE5DBtTGnSpLfB
czCfIQ1i2ET0s9CrGA7h00CkWewFR7ct5xmKdSi8yUtXxQOToJnX8tx3+UUnpPcaC5+ZlZEQX+lS
bW1V5hmXeVE2z6GI6V9lScHfj1qJqyB0mokUxmHMsArqCgVNj6fLQqiZeuiAewSCh6qqSZQCIwsD
xS2nBbhjzi2xA35s2Ss5u8Y50qOg3czSNcQZB58B0QTGHYKws95dx2EVPE4lmsLUdXRHVGUa3Le2
mTDIgxlPdeSFDfGPiX1mNahB1iGtfLnuyLLgfGHX1n2AJvY8rIhmQAyMl3ENAZjg5nE538WmdL7i
yamfnKIZ9znUl2cHaTCLoajVD2sQ7U0ABVbziZMIUqvh2cfKsvvpaCLFyNdoP83nCMMEk5r3Q0BS
CGWBVcnv6ZcGGDrDuZ134zzVwWEIJoTLDnNig6NKNDEDEtGb7U7pyUxNBSPHD47AYobzsK9qPMVG
IelPJ/ZsbySqI6xJoewBgjCjfkhEN99LoSWOVE/Odz6D/p4GTWmfisXgb9mYhqHsqeAaMQ85plXh
CDJZ2Sxc0SEABfLKzIsm4h3l97gCf4exA2P0AQgEB8IEGvmKG59fhBjbEeQb3bbx/eSYQClwsTOR
xQq4gEU3MTILYgTCnVnyJS+Qg2TBHRiIm2+c1M1eO6d03uTo4goK0+45VEl4F2syObGc2RvLN0pj
7b4TFsx32ALL9zV6JzA0C4xhkHHVrIlgSOxNlU5Fu2877T+JrrbHDVoe0kmX8xdTcmJuvTpo9dVI
4DQ0m3rYBblfOatwwUugR4M0gdyNyD7Lqc6Yuas9L0vaxZwpA8zYwzp6Z1d4pro2qTz2Wdg9pGQw
fhWG5Z2sDlxEatoWhHV1oHrTBBi3FuKzhZNRtlNyEnU/24i+wGp4C2DDMuwOUYFPabNXjpJHLG8I
dLUYv6pC+Hs/poBvTXtXl+541Q8W0vhoYXzMhf+jVgLsRx4lJksU9fmJiIXsMIzwCdZRLPOM5FRg
ImmtrCNvn9eE7O8fntFCtEmIwwjYVJkiLnAS2JGdvUEKmSJqI6CUpLFiSG7ZJQvAKUjcpyYN2SIa
nk7e9QsYxV4YKRN6mcc6BTUg+xjeeyMobU07ADXeokbLxu66TNNqC1FwvJhAseABINQEZdGx8+zi
5GSGdRgjj3AGWTrbVhjla0CQxzb1+/aKAScTNKwPQGCydyBMsrBhnLqHAxtFOdMzYZwR4kCGL8Gm
VJbST3wmsDGg7G5oG/r6IXFKmEqor6O+SNZMs7Mzc0HZwLZ4meNGnVFeDIdcex36dogAgR04V+gv
i/uxTMaWIMAuXVqktv8wZUrvk3eUjrDQy3UQ/SYEEynPEs/nMUIOYR9UNYXfHKCbt1VvDnz5NpPf
BoLZcBJTERkgURb8z7CQgIqFCeQLqhr2yZDxdtekOQZJWEI+0g4mtg0mI9dzx+veN1hEiTWz3Rtz
1v2AcYay3nxnFxFe+NANy/Cjk6La576vvkV5BWcgo+pg9WpmR6vS4IDCYzxTk3dObK4mlco7JygN
cq1sVHKJ6TJlb0DZ8kY0QX3bFbL9XkJraiPryWlbcaqymplcJZBhtGDKd8ownk36uPC2IEHBmlen
JDLio+L8Qeal0WypUXi3dguGJFjIUi1IeHKmhwolhG+Lr2rwgUSwL7j51hu4ZuUJ8dAEVYRtAYgj
7agwv44hcDy7cUX8Z5r39RetIkaY2O6Ld1DWhDOv34GCAqDVVSPBiP47XQuU4IQebDSiK+2OCAC6
MbyvTJi9gWdOe93H5E2peCKUmXKA2Rki+lvqwXkn3plfvnC7b/kCApPvTLAaOhgKvLzb4NzC5mkU
+3FBiVF5QhULFsCYGttm25eQD3gBtt+kMPLrxIWuRQhRzRFsnhDGvFPMDLqFRxz/07HmkHRTjuPO
94tg3vixLr7BDWj0mldveBRJecptrA6CdJKDWCBqsEKSg4+I5RHyNRoLrGTBK5ZU3a/R4AfuZvAZ
YmOkMzokXQvAzZ9H+di6zPcAGffDte5yvQOe/czruLzLggqjUF4W16VOjpJPu5eGZKEHC0HOmZgS
n83vYLnYD/ppi2zNeJ47t32EAwie3YL7QP8WzYOfPqZxZd52XYaWaiafVPVm+hTmfXMwYobVGfA7
AhYXaW5X6gM1c6hpYxhU25yTCcqYvPJ8lHN+5DhZ7VEoe88Q1ATZhHZykfEtDTUGQQRF0ajIT3ar
I70e9DG9pY8ycYzbPuNNRM3jshTsW+FD/qPpF68Xa8euAzd5ETl4D4HFACG35gENQdjbBImDPYcY
4LsyvTS7UDyB2DYPU1+DXJO5UZ9CmPD05iAV+olNDQe7UJRq2rWw/++twpYUVlG6GUI3O1Oke1/k
CwnRAok4gyRZV0AS/YWW6PY9K6gv++qqCMF5Taq/H5wqSRnSVsN977jGGfEPw1Pwzm5E01lb1xl1
hHqu3ACAIHnFJkG4kczkhvOQR7trSmOSp5vS4TPS6sNDl87lwnovePNsErPtv/glgp2VDV1pZmhP
JyhyUrPdJ/ZI47K1Y6rUcKhNeNWQW7/q1pEQDhKkbnEyOiejIhpow8Heu9aI7b7wxiUd1atSaql6
qmMXnAWW7OPIYYSksaZrm9Mw1FGyYUCf+SvSSpjAu0oo0lJRLWQbkA5sM8rxOXTxnQY0n5ISc+XP
m+Z/1zF3QWdSUJpMK7xPcy+E7tFk2eErAAx9FpTSdA96dpJ8rWt4bU4tCfq0ok5f+rnRPP78d/9l
5MAYEDuD54borfz3ieCfqQqBN+Ksq+eXgOC7izS05T7WItvMNF0JlG/lobYLeWtEuVMi8zDM3c9/
/V9HHgHsGK7AsZcXFwroj9OCxHcTQ3mLNtEUZLWWZkX6ehKmqf4eQakbvzSBI0x2/iVhVgHW/JZl
mdPvcHtT0U2dpD9Dzd9mG+2mKj/itdfFidlbZO3dxCqNjZP3rbquZxF4C3jQNn4V87XYgv41tnSx
e/hct8tUKXT5H+fTwMNIYB1ogejeElHu7ZOOYFhyaivLXOMuliiWciEKSqWcmU5SBQxj4kIsoxqD
IGunz8tyP3eYsTfifWpjkFRWXP/iPv/NRYImMV2qHp4xrvPjfbZtNlsfOixw/i4b95FtePUJSgrX
xYsblPyUvob5wKwGTQI3+X2KFNYhBzmrjS2PEMo4pd3jdwkWOU0G0S8WwTLF+3AbAxK4cNUEIFQs
xwPx8fEKaWwnDWDGFDJ3EY63vy+63uoztUel2niX7BuEIHop/XqidTvtHWPVz8VlCJCLYBu4hvgt
epVTPhRtxePSK5snJWqRNZzKtLUnBGvT4AUXP7+39nLv/vwAcMF86y6ryHLJVFlIG39eQ1hBSSNK
0G5ZTsHTa+e6CJ4LwKwjAe8s7BcSkESxmYjsyS9iPI8E1ddIcC5j7dXJyfXt2D0UBbkLa4SxaUGy
NGeyzeT2WLDdRdJFqgbTIDoBwCgB61r3rrvEO5Ik4TV0wbLc2bXUzWpTlhw1qKXbYG8ENaafjiXw
xokpu4XfQq81bZmZIPgLjJcGq+t0M/WJ94XkI7dY2cPQ1L9YHdZnHg12eJ8FsNipYNKAbv54c2YG
E6XPUAfsW6KSSyMNONrIAQ0LSnBVIzzEJm1f9N3AgQocl6VPc+jF+F3Nin92OLRd0f0nhiesGNFi
7nWd5sAmmmcn09P4EXG+u8aKya7Vb9pcMroJypi/aikkQu0KMRc0chKWsuCl8Upy3um6ZI80+E39
5edPwsfN1LdMzHxsIziz8PaxLX16hJMJ5o6TR7A7A/TPVNDxOofycCzNsjnz8ACsY7P2qCVQeW6J
T0QH+PMLsD4uc66Am+y5PIY4vVwPH9qnu50oV1cZ9CUiM3uirsiBoYhE6szA5H2kw232nWNIBNwj
QXQDdu2kW3ZWEVvf3cQFZFU0buqADzaBnFoFvcpdaU/yucIdQ/HNueYI3hB5mItqZO/KHEFEy2EX
m447G+W4Kq3I2LoOjcr9Lz7c59vLhN1GfrJYM4HG4KX7+OFc3LBm5A0/OJm0F3RakJNbsuDq6RCE
F5wiZYSA2LfPgJ8kL8QY0U70fVzSW1jiRNJPYYWquTa98ErTGd2MOsvuLKUGRLIYiO9CqbOTJyv2
FDNyq2zN9Ab7O2E94iJVuAVoCdM2D3BlYkiooInTy3P7bRk23a0TcRha//wTL6KDP+0svsUnRqrg
WT5Z9wjCgk87S2HUPrgHEHb2MlezmXpwhqj7pXeGKqFaB7Sexh3PWH1RjDF6Gbem70pNzrEGbW6i
fpdWIQWJX+vr3/e0/+Aoe12n1dD/939+Gu4vFxSQCSEQAvkC5JO/rPbvL7cp88T//k/xX6XjpBQR
etlIeZ0fa4Bzd1kWVniUpIjajbI9/XUE/sAkFwwtSTauDqLzEDQo4nY59HI1MajOVvjbwrcK7sGw
zUrTu/Tt3AY90uTlW5e6jCpd6BQXcqza4s6cAsX5ahlwstE05Jj2Lupa+vWQn026d+//FklQQ7Pe
hKq7mB/TcRMbQV7s+sjgEanBNazMsef45vZ1jrWnAUS7IZm8xzPFGDteR7OdpkTBqX7hZlV064gw
kwk/cnI0IfBoGACRY5ZYFe8TSKt07PgA8qI92J4DdJWxPwdJN5IRfCBOtIw5o1pt7axo603ll6Fz
rHS2jNrBGp/rohFf+1DTEXZrzj7Q3Ii9RUUUXhQm6iO8LqIIt/ZQUr66BdxWYL0eVm4tJOOm9yft
f0xM9H8j8WpJAfmJTmh8Kb69dD8+IK+Wv/K7VMgmIRyAmhWQ4Igmjlf8P6RCwvzNcUkINS3ThXsF
ieyfSqHAJDscCU9AOf1uA2YH+0Mp5KM9sjGq4OalSgSVZv07SqGPOyHp0EjkUMhRd0DCW67w4zI0
kP7MSIHEVvv9dCV42gjrMmAHrmpVLvFdSGyDHT0vcKt1ahbDuTGWwn/40w37m93gU8n2+2UA7yJx
xgE8CmD/42VUGCZ4gHFCQELjuBIp5YTHGnshI6p0ip4ZUIF6zYD6P8rWszATdSEyh8wD93iQTRtd
oWLldRTFNnN4J4n7Mw9YPr1Z3Y4olH2niq9/cc0f35DADSwUXkII3tSYu8PPobxZNodAq2rai8Rw
gJMi3yqN/OGy9szmNMYWVg46lrf9MODlkZnHyxv3S9Y64hSPkLo6pNH+yk8ixne/uLSPu/3vl8a1
mbaJEBMx5KfyQZrcOmHQ+XQnUZ587alVqONsqzj/7vphviE4h/49NfFmNoQ4pDMz00KQuP2LK/l4
IP3jQoj646iwpAZ/TvPOmVxrQZorRIyQEESnjKpXTQPr2m2NiYI6SAHLzmQaEFzwq4wZVs+fXnl/
/G6f2oWzqIm09NNpqotSTmqRz/dDTJnJNEjFDiLqzNzlY6Cg1iOJYb7bIlL492+/5/JpKViXxKPP
ZTwexIg3Dc1dhBb2tjTQK2DetYJDH2R+xhuv7I7k3JL6OknndkIWs9IMzm78nHjsX735lxX8rzPF
chtcH/2ciTmYNzmZOx+XljcHJHdbiL+sxhiw+/oGYayZsHmL1dSv1iYemLGcdZkFgXf2VPHSoNux
117Txi+/uDF//Uo8TjXsXahauDDv0zKn91jNUU54X9A6tEoZvLQ7xuHRBT18WKITYtqnlCPdOp6a
4jKF5vt1JNziC/SRXcEkC2f4qJunzlHGucpSl7BtgPLtPES/2JD++ty+74si9CmAvdD5tC0SauDG
qUlsoqETiQXI9PGIeXRzSEC5sMC4XTrSce4AY8aHX9yjv6xdZNAIQD3uE10M4X16bOt2BoPEKWUX
zIR/QPDQybpm6sUQymjMp7TsrQchi/mNnFV1UHWQnJinpLs8QGf082t5V1h+eHa4gqWpwjNE+gP1
8sdnR2ZxZiodLzP/FHN83irQB7pmWzsfUGHdViAA9ZnFDn01a0JkjiFcVblinASUnwb3fNOTq5Oe
CL4R44OI4k1dxS6ZLOC7GqIkJF01m5TGc+IewMPVVqmGPSM/qhfHLwps0loR8/HzT/UJm8KKcBCV
BmQ3IcJll/xcemYFTaxU5GT5uMNwGOUkD6LiCDDRutiMbW3vKCF1vaqs7LsaR+MQCDX+ao/+eJr9
/SJ84C38hzcT//Dx1rIlx6lXK7mzvEZhLBlagP+jmYmLcPC/Vkun/ecf+2++TF6usH8tdLVYK4NP
v9GGPNEIHcqdcvT0ZHIGwG1fOF8ss6iCTUuFum76Rp23c92ch8z1z2jOIJu0Bv+GYvVHD9j3HvEf
Vk9tZfdNTb4BM5dTIjSSU+iX5cHFb8foxi1rZ52ifsMZbPjff/45PjX6ljvH54DhS1XFRvKX7CLw
Ew420mjcDT1OhE3nmMPWq2VPaETcnmoxuocoZHqYGnFzaOZYb/qy9u+mvrnRDoGuYULWEeEY3q3D
aw8nmjstMMPgKsoZozbsoL94H1jLnf24jGi4sucte5/HofrzMgqH3NBDN6FM7dI320IHSBtZArIo
9M2SlHCgwxAepWuVt74xfedsgKMKpNKmj1svxciqjfMgmssvdeANV1ZN932AwmGsVDTrhxnRFGqI
Sl2hIv7qx0b+vzk7s2U5kWzbfhFm9A6vEUS7+0btCyalJBxwWgcc+Po7SLsPqa08ue2cqpcypSoj
gsZ9+VpzjkkSXXpneQWtaJQqzM6sabqfsQe/UwP9+RBvr5HDEsE+63JDfn+I3QGceVE70zEdbRKi
S2sk8WJqHqjklkvq+cU7z/CfnxdvvhI2stgLHf+Pc/voeUGRBvORs3b92RusHxQdOc2a3ny3s3z4
3yGQt0eNYnSzkrAPYFrx3+xXyK4qhBIjUCnAph8IcCl/Wussboie3sbsXfDOgrsZat48KRsAhP59
iIaGpMM3F5RWVB1ldrYcW0wne4REzC67pnoBGd/Z+2US97T+/JduhA7pGwHbcxxrbOEx6bePoxiy
V8zSILuHOXxnX3p7UOBSMH2l/+bQ5KcJ96akRPcZW5rI+WOsvPKULrHzMUsljCAVjvfzEJEwHIbO
zwG0wM5z6/fQ5f/28YSKUsnx9vPuv1m8mq4CaKeb5bja5fzBtlrnK4OIk+VXACEGLGXJbA0/MIm3
V1lY4p0f7/zemP37QaDC52wS0P2jXfHmQYiiofZgqpujbqhZdggKgtfeb7u96hZMEsWqX+OJeIwh
E5ccx/6lt8X04C0BUjXEsqhixpaBeFgo+PnMGj/895r4x9UJOEES+7F5SzhobsaqfzZTQjXmBqq+
dwwpBc49+s0HYlqxpLtd99kE3l8RzKRnRh/esVbafvnvT3/TXOLqEIbJf9lTbZv4r7f1bq6B/nmM
FYmF7l3r2WrG5oOhsWjuC5KpfUjH2Ab32Rzi59YMRwsatgQyOw5kp91c6OF/XfrzhUTMGYedzuNX
vSnfMqIHbaydPuuEgd4xDRZYcbshd4JxIUik4Xa06v/P+v4fW1r/chMANGytUkxsPAzbM/TPjtbq
p7BJHf9YZhr2RRFPzq8hwJKyVKE4+ZOp/hJ0nlE/FfxZY7nte4XN9hT+ts8E/FZ6AwAZfUrX+M1j
MEsTunIK0WUS/EKiD8aFgr4x+eQXMvy6a0+We3UBAoiCveSv3EprasyjB6FaJzWBatvDm1bNO72+
N6Gpfz8fMYakmDPRdluCN7eDqTsCMneEh0PIEF5bkPXBHnt0DXPdnlZ5iDBbQDzlwtRJ3YSVR8iE
RvSG7Tq8kKAC8HWY3Gg5x0wY42NdLpwePOBN6E5XGbzkuSkQi+Tjmp60cTHA1wwDzXvX949VADIq
nRdOspgYYcm+ub59UymnRZt6BGlSpMQZRQv4pqKj5SAnyWA5rTM/hGyrCcIg/HxOmqYW9h6xBoqP
BYL0QFh8ph8cxOlEcNjCaxNvWQBd/Pcb+eejiFfTI92RnQtz1Nvzv2jCYUtdEkeL5k9SqiW4DKP9
idl9fOfmizpHnbN8D9rmtIRufvzvD/9jk6bAoUADnB3Q9Qq97cv94z3weynJ/c7FEZ+29UyQ6/QY
ytgGT8LhAcdy905mwt/l0++P/dbSttkaAheSuHjzeNFg0KEj0SdLUZPMZnnzSXHmTazCt2+ZT/rN
IfUDc2ZPhdqbxfahnMvm4ioWImEN1X2zijLBJKNvvCpoT9WSd8S4K7ohVbZGn6Vo/Z1ZNPUV5Oj3
zufbee7Nt2erx6tNpjEb/9uNVeL9suwxJ+eRJ/ze6+P41ak9UGuZk32sZs68iggm8iThuN6SPZTu
nWwZEgIdiTwimAnFUlhm9Ts1q7M9y79/LY8tn/9sQRl0nbe7/I+72NMyadoVBhB+MQVQgH0PPDwG
8w956KfNp9mXdnMxCxPVvU8CYXMAxhPeDqsnrgNxpkixLCvLdxiRerIp3Sw9mspazI3pYmTQXg9S
9LZ10Wv899P3r18c2yULbUjbQ7yNFuZJcOtwskAkRDPxPR3mxPpQjmH8WIsw/VIPHXCh1FE17UNv
jJwDjFDzddQ1Glq2ag/jjDUhSc81HvkdXj9xHtMZUdlsbxW3dsZg8yJa9ntf/M/Vm93KDbniLC6k
sr7ZP0w7COSQznpENefXu8xzhm9BCd5GedlT7SBVr7LI+ur3QMgzV+rXqFEFlLa5vi8GXux3ruO/
fJ3taIrHFRumx6X8/QEYvIlTBzX/MRRmOWapB0XBnfNrEwb6LtUhxAMtxTVqTHxtrGG+V85a3fE/
LsJdsnfSev8swALmV7wdiA64QsHbHX1RDborxvBM7ZuTAt9a7hmFmmc0xOnWhnBvvKzsj2THwBEL
+/EDUEaVgK2ZSGRAKQaCcH1kPAz8TU/qnbL9X1YgTkARIy0iW2IWoTcrkFvXmeht9M0I35BcNbSv
d3FIvvejBUgFyrqXS/HJWqzhFLiWsY+RBUzqK3JSCiBVVRbG8Vk0zh3tenrJaRC2YQLa114I0lll
dV3d2iOIQnQbmCZIZXNUa06ZmXNqee9S/8uNZ7CwVZM0R1gA3vyYqIWKVkAtOoIhgxUi3Z5jaBgd
5yKzAOcEer3Ds1ZdzJS9WlyTR1RW4dmDVnHCrRu8sz66f266bGS2QxEXMKtlUvj7cxhy9+TIyeAo
YT1eSL2s7+uBuwGj017J/vOcw7B4GlCN6x9S0Nx0lLT9GFVzfZTdZOM+MR0hNqwVnEyymMgN6fU2
Ku1A7de8QsuBms16FcG0wftk8bVzOwDYxfAdPXHxRVUi/PjOu/Xnms8R1uXXOIh9CLvZbsE/F9ei
XKyyD+Ojywv2IJ3SuwuJZDjGtSq/TYKpe1YirXTtHGE1aMufeWa+cyPaZNWLfB7s0t39H74SB6yA
FW7rjL3tURTNOLhgN1JQPFje+lC3tznP64628pq4k7OcQqXGzzG70j3rwpLMFHE7QP4hfrY+fFht
1OX//Z22O/v7FkSbLgIuwemGDtnbFQhCSDfbjsC5uQThpwUeCEmLQXNHTT8dpNVYH3wtqvN/f+i/
PG+0fHnWmIttCQzBm3sDsh7SOR41Hp7MP9H4dM/oA8Sp0BX6IVlVNwgmms95XxQ3rbbDX8Yrv0H6
X4tdiALlVEZDf2epGLKM69U3gavDewt5565cHaw3mGX1qakm52AVlrqshIi+NpNbvLLR3JLq2Yt3
rqLzd9Pgn9fR57ZuLzKKjggex9uue6lIFmdLtLGodQDlvHkl3XxgbPBaxO4yJwTLQRcdmEhkCYsw
jERvdOPLXA0al8bCkXOHB7Zbdyv6jfZjDao+S9waUs0Bw7jt3i+2Z5mdjTG7/zo7aj5MjCNOK4Nv
vZ8K3FnwZsLXoJTL5xQUMqOXuvzYzIBCs1FO+w7Lb51YnTO0hzFWVO+F12HtS3lNSO+jPh6p3Xzz
WI5OSf9ZCvJEQunPX4Oa6OEdSboOXc0yBdardWYOUzM55B9UEA6huFlr4juzFQPoCTBBdqGv1CX1
bXOPFMrq9ws08CcuHUbYoujLnz3CnwJd6YwZHy1ENt1MVDnp2YWISR6fO2jND7TG8kKFUD7RyOl/
Edhp4t3Cj0sqs0D4Yjxgon3nKACpje7ufTkV8Jxa3Xh7UlBxP40m3ghoIugI24YDy1nBW6wbID8d
yB2fQAySKQnxXC2DwblJ7bjej+Qh3hdkQQKnRwbdn3XQTRcEb+SjehH6hTXNhH+wASI/EEFg2Ven
YcZ2KFclw0RmUUeQT1fZ6cmg0HJOXqnVMxeP5bAnO3lN0jKz97yNW1xME4ofFfI3xPb//Yr90YDn
gWQ53+jojFDRJr/pcrVd2CO3D5xD5eTOtbDL+miJnvcFEMudt5JstFtm1R4dNvGr33jlhfOjc3nn
W2wdq99eC5aUrdm2Db45Nvtv6i3b71fIgyuZREU7XFSZZte6COyDivL7DAD9xcvCFxj6Od3UjPCz
uUdNK2Iy6wpcDRmwJPpAuf7531/r7emJn823osZBycxswn5zemo7Vv9uzTBMLZX5qcqZYIBR9I/T
mKnPAY7Y439/3h+1CyscJzU2WGCuYEvesurbkmjwsJ/EIYrn+LYwaXntbam+kPzr7vOg493I/Poe
p1x20WsFU8TGHcsxy8EtEpYOcr+pkOvHcOmrZ+g+xUtQtdpgZg3v7GpkjehwpAI/xTrt29qx33ua
YPr8cSc5bIZ/S4rYKtgzf99OY38OWvRb6QFXzhoeGl/00aVTXagwhw8jsYOLlNcU3qo+2cpbXzqe
v4wwm9XG2RM45o4EePippYFfmDgTh9o9nIvmC8BHQ0oKGNJB1iUubowu3zI8h3CWawCkuy7q6ybJ
7Xb42NfoxlMiEU+pMIG8dloTRZKXjZyfZLUxxghWQXqztqL+LMPVsPANmvh2mndoiTKCZ8k8Ntmg
Dw3JTOowwXlYL1mk6uExJv2C6OcqCq7b+TpOXLt3gkPdZw3Aw3WqvrdtkbfHQrnlekg5SXxHTVSr
86wLeNRh3FM4Kjwzehfmzupfi5WgKeRO/XK7lrTGcBxwv2ja9T9YINTwShOm/y77OuROjpnkOCXJ
477WkBGQ7U6M9RLCVoJ7FXnAKyM7R5RRTKv55ttL5R79uSgqlrTQMacx3AZMKF3q7MJsDk1/yNjW
P6ghJ64YLLkCIIwYFnjYvAYg3FUembPT5qq+ChX7yx2eqBHLm1nbk7FNeue6LO2L3a7btXaf0yam
IFq0R2Q5JBb/Lxag6DEIYnR1A3iPxJsJcGLeWADstivvTF+se/G9obbOaQMYZu8VQRngS1b6wVjV
FocTlKQ3jbHtFwlcPfdLlFvxoy7gGOwlselwscs17lmG9fpaY03F1q8C9YgSkhAbq5ymO+xRQ7/P
gZzsGxPW+qzmIih2aSPQm6MuD+eDxsvoHvmnpJkEksbwbiz8Vb2Inoxv6nwhrzOOwpNw+qx+yfEs
V4d1JrPpFYLfqB+FaOrp1PlsTEQ8S+tHWXB2vWRYX7rDsmo/PEC27z5YGdmGx7irawDOldtrzEyD
wlEy+XTJwPb1N6S+LM1BLT5QbN8tJQKJRsc5wcJhbLpHCIjK2Xv5AkOioLt0iyS2tBMBTpLMHrsY
TxUH/YHIcgjNp7YozHSLZt3hH5bl2NPVI9fniGQtKo7N2qrnmm12Srw6X5KAyOP6EZsIjOMiGi1F
EI/jElxr8+i6ZhTZXe37LjDedc6fER3meNjHKJ1vXe2t7Yu1tiEMLt5NcyG8zXN27moW6zRjIAF7
Ho2C8dhcbrCERaTwo6eIgODBa2d1Wt2SnDP8klNiaOhXP0t4x/nONrb0r1U7hQxT+PvdmfzfzaCV
W/AJ3byDr0HOITxEzJ3luDc0ZNcHHj282RUiP+jsUvXHzOoWwuMhVNw6GoDFmfirjkWdUwuHPMIE
gBXpcF9hAU9kLvpbbiTkRK7YfMGFA+8wjfL4BS+oIx5ZUKYFWCk0Ppg52yjGMAV9Vcbt2b0irZMs
G0W5nxz2zbvWIXpl52eUskfH71Mg7wupVAgafcBkaadbRe6acghZ9Zf4hewf37nW1RK8DDo3P4J+
bFjeGkSEe+hXnj66RlXyXGEnKsnW8j29I72v/+K7rQr2YLvJ0pp069QYaAFaYNbMwLMMduxgEXaL
cTwY/NsfS4N5yyBr++iXfd3hwyfZDBgGsoAb6OGVvxsrEwWHbKlhG5QjKKA9RmTwTJ6oiu9pY5vh
sHqN/kgUEd5SxBuElpezta7JRFxFdFIErciDo7IBMxpPzLAfCRkenoTkhx4Ru1Axzi4hPodCzBCO
41L9VZCTVB2GGN4rUgfiLZ7soR2uBjsNuih/dQzTtl6Hd9IvJA6tEhWPO+asE1uWckPSj9MPhy4I
1RmnniAWT4286nSyTZxk02CD2FHR8GR34/Bh1T1+Pz2VQ3EXd4VGYEu/wP0Qe9r/xdUN6puKA5Z7
0BRJH60FZ+0eLdp6a4zWPz2v17Sb1ylSB08Mg32xrBXS50rMcPiMFtZKEwxCxj3NM6/+aaYing6F
mjMY2S1uQcIKau8C5X6+WEWhxks5ds2Lpg8AyzYcquVuBtc88lACIMdR6phpl+G5LYH7DBRpka1B
7hM3ux4CemmYQyeJg4Ae0iB2VR/NBCwGTZCUpdXBHB5sCN14dCM78euIB1jqzL96uAnqq0V1ug/i
ipS3oV7b4bSghDUYS2z3tUSdnL8Q4M1WPioT91esVeuASrYcqNiG8bUl1e2G8XP2tJS8o0RLFs5j
Kavw8zSIZj6Vtk1IxNLo+UV4GkuQrvCLP8CsMDChV+EWu1L7LLHSX0PyJroBmIzqILAnuB4ltd8G
19mvnY0yo3CG9EpgQGXYo3P3kxzHFGom6UTeDc+BRqgbqOHZTCJd96EQJtqhwlM9i/4M/tiZvRZs
iDPMzXF22vinLCKuS+R2tCjdyG41XkBSo/aFdPi3AA5uL/MUzDfrNJkxibbVa9evGbvgQEUAdnwh
vANbek7zLR7pfS8GSV1Smm7JjgXYECDv/BEu2MmHBBL3hXPt3brDJWGk+ri0noK6QN97ufSRUCCk
3cpUOEXw1+WDotaJlF8HlzRcUX9YG7s9hoIy7ASX9b5EXAjmsPJIWAMJN9wsouGoNhVwNpJVrTAh
eoAYN2AvVkafcK3mW/Irmc2uCih7S4QbDbKZBvM1LWc2wppJCFVBTsPL02v4jOxomPZhAKPotVLS
2PcVYzN5M2Zj+B3tWtwy8nYHuSN5vCauscv6CplzN3wjVBN3cTB6fBqn/JXEg0q0h2mKyZGMmlWD
cFqNHvaetyrISXO3PIOjXocDwdfzj3EW9jfhqKeMt4Xv1UEW2LO60GAaPTWdSFMqx53d2N5TuqyY
IbYuN5I+JlDOnVXYpCBgObHu3NqiXy5inPZ8RmxXZ7IVq+k4+w0gqByPfVJ1E/mB6RJF10HATDgX
teLa2E6Vfcjpvu7ob5bj2fhaZnfE6CA5cOlqVXunbeKcNC9ULRd6MvOlIfJteF7nurV2Yu38nwKH
jHOk5rPsp9XqRbPnfQ9T/BdyeCJwe1gOU6l5UikpqI7qVVIOa50WGxl2zZq97Ib4yr5K6iAy1apG
ju8407nGVDcdWTVCfejVhAFFxDjv94LshegMqz1C/D56/lOHR6rf8f2JsA1MN+47FnLszsZsXKrW
b5M0wI93EXUKvA0DnsVAMCKac+yjdfhG49O+a0JtoVFnaIkrM1p185hV4ZiekLRLxpqOB8laBw5G
Ea/NoedQ/8THHDQaEECVDzQgtJbBKW39sDpYjEWLCz8wTJ8bYjUuCNDS9a4zi5EPZBgEPbI+x7JP
5eI6v2g6eeY6t8q2gFnBs52UX7kHMcwMKCtNWCFu0kGca5h4Fe9o7n0rOXWMe22hIUiGWa39vbEW
Ksum9bPujDevh1XeOaJJeNkbgiFACVTZCGK+AjkjQ6m+ZfibPqg4qgn4CMfQ3uEC69zHmJCvlPuS
6WwXWrP4QoBbFj22bV30R6xerEOgPeR0zjuY859tRmXZOTC1fBjGyu1uWMHpw4CLn+9NVMXl1TN+
i7qNESEk7xlv+7EEJR0Q97SO5rbweVFvyW/Q1MKtn6tLXsHNObhMGh5l11FhyLaPIG0TfMtcm1g3
cytjAgdvulyaAjk0+qZTo0cQP67OraRrFtbU3POqZx55FC05klg0V3jcOITlnd8cCUdSN47LQTOZ
giUUB6KcCHdzUg4R7MGEqGXGnlK6L170bZAbtCtdbBBqKaxoisaqvaS1A5MVeiuwFdsug+fO61xS
qXwEYwcOLCkxT4CNCHrp7Gzd8ui9LXQKkCBexLAk56oq1u92XmKrMLnMruhNSbyf24JLaHVs2aYa
owFyiDd1oJVqywJP3UQHvFo59c6QdT8zf2MQzMoy3j1kKA800Vp992bDqXQ2bYRQamjA5ddW1f2c
e+q3S5NvELEAGiAH/W6esp0hOKo9WFaaVUQsYXbbkfAI1icSItj5utP+fipTsv2qeljHa7luutig
8vvX7W0w+67CHrMvTNZ+ZF7ZvTg80XkSrG2hsP/NxmNtjmYbxA5HMZJm80IDiIZPAuXOG05DM+eE
y0uUgcZxsl+m7PPyphu7UjNu9LzroASwfdtv2/xqFbHBE463iPieCAUIpsrJTUDe1SjWBmt8zAw+
1SPWk/qbU+gyP7W5bxc3rL3Dk+EoER7IuA5+dLVxrCyxV89+IYa9usmHrD7T56731CdOwwDSs8W3
GIj3fT5Tee8q1c/HrClM9BoPaP2SaG2ZV2ibo8KBjr5ufoXzomtYiA4UzdxqgWeMkb++TtnYThcm
Sult1YZ9uC9cp/cJrfJcfXScjvNsn+UqOoTFKCagSKsojnnG80BAZS2/jSSykOHg9H2czC7/H690
+dGViIDxpJHr/8hHK/84+tUUbti8+YW+nXzuu8b+i6eiLKGEBKQ6YPBp1wul/CDvs7arYZMFk/qh
HanP/iKUB47Foj4QhP8siS+Mnp9Sags7cd1mQCSNhZwwNqdz3BOWByB4JQWcuJW4zaJbAZS72gE7
JnckhwITJ71gJrIPXZNt6hTK1AevAhq0ZzsAcV4wfAySmbbds4+ma8a5DZmc5MUuhQ9HEFtaPVIF
lbe1H1njrRTgbWLqOPcOR7AYqZ5h2jxaxh1cwFgWvAI3d81zZ+c0DDw/08upYWsRH5jy1P2B+MwS
Y0ZmxcPBI3Hae2jLJTjNxQgixAa2mp95Y+IvHjrQAzmNMZsARct6id0S4mpD4i7hYqBPsw8Sg+xu
I762lJiVuEognQtk1Sbz9+Rx2im+e9dprr7scwHccI1ZnhjknSOBfZW2MF0gePeTf6+btSESIEeZ
tG8KbzVHX8fyxl6k/c0MIrL2I5XOFeWRbUCjNiQW0HTIb7FRkmHhEFO9HLrIVeFzTErmAcKZQa3S
uqz6gWj1cBPYkDFOa9WnTKTWjFwTXzrmJgWLBWS3GR14prXa2r7IKEOB+WUyYs9fJCUcvV/esx+W
EVQ2Re8Z6FixdOWlXcpYYXOLbfrkcQ3ytcnT9KnHrxYdt5jRS29EPyRFmk5f5UqD4dgx8V8Ae4Cs
fZANUKDXuBut+N5TAlwqvWpBsx0BNttkZL70cc1uRZFF2QBCViS1HDMONpmaSDZtRUoKs0XFfOmL
OnUvYvEJC7AWDLa7ztGyO8/rtmZauNdqyg8OzJeoHPEj7wgOsz/OnGWXw2AofQ4TUdDrsQVtR2Bv
W6bfioKM6ONccZ5i5oDyPrGitAA3CWb1zOzZBSywgq/CvkLb7MYKcs9+4CqL7xLccUp8VlosewAN
c/HgzFsyVrWuzl8VfCLUeza8+ae0TXOJexg01rlQeXAS0MiKyzqb7ZCoB3Ut/Lp0dg6DE03ytDN/
zg2RUvsZhx/7oMqQDsSSp3VPxGG8N0DSZDKCSCGCUPj9pzWU+bJNGYN+N+uOtaEJyEM7jShr5bFH
JMfeFMzjcD+MGMD3CGtgfLiNlZPtMxlQS5GMuovoOQ4/1MouP85NWXzzppIYc7crJEkzhNxPe5zI
YXeZdE4artRGfmY2BVrGCyc+HgL661qrjMECp+75yklnZIIHFOJQzw3hF3Sq5DWP28lK8lF6+AY7
Ai120I4JzgbrWNxh1UlvICiJ9taueg7uaTe1/jVg4/gyMDHNd1jB/e8xHb/sUBVp3d75Hl2Ro9vm
2QJ7gSM+uKyS4JyF9uR8AznWX5/aMkaWLrD9untNRx7OmSj6Gx5MYrccK5zEF0/31WdnkUwka95R
nwicYg326bCM5uJkTXNXSquKPvZ4pVF6hLK/qrpswW9SygJinjS9wDDMJvCCiERBFU4t3pdZN+rn
JEKBN8qPil8c7Jv61LYlwQjBvDCDrQko+D7Vsw1xIXCie5Kq6fvy1dzoBHqR75NnxPeCZAysJySA
fn+idZQfmFCnVG2zMvads9rRknBTKMQ9YXlP4E+EQ3mcxT8RwwF2yExV2OeNV0lEBwGAj7INoB/O
dIwVJ0MzUvCuIxGH0PNu+mp16XcJKdnQljgdjqASO6BQ/CLwT80GJE07puo7Rt+aZKBcVD9R2qyX
SI3Od5qD6FhUGuFBw4cMOHGFUleA7fgMErt0OTbB1HwEouB+Kfo5lEmIoLFN5lFDDRvTiqA6xLDO
SrFlaX2VtvbzpA31L3rdRjyRYEx0VxAZq3/22J3CQ48+pD72q4B2j/fWg5WvGcRf7XEFRkCtGwED
tKJK3nm1gXVrVJ9ZiZVzxNlxr80lSNnAQDVELQLzYaV8mzmtv+iFhsY1Grq5urays+8gBOcvBq4T
dUC0kLDnNRtwhwTJUw+tF8BpHlFiLgExIrduO81pQlYMx0iONfIxawUBMi2pn/2OPoa4I2Ug767M
p0NIZZ5dm3tiKER/b4slIIpkXCbONBCnh2+jVQJXWCLTnxqJVFy1tvW1Ckn7Q3FpshMlYj3QEmnb
O8SpS3xJ0aUWlAzWEhwB/BEDphWMLF79YfK3pgURTnT31uDUobcWDzD2sOEMa0MsdyXmJfxEE7Ml
1MWDlwappuq6M7+4aKHdRK4+pBitpmunrABbderZ63VwnZF4FlWG8YU0vQJXc2Sn9CByHVm3uZ76
8hgYY0D8saKtNxMY6p9eG0yU2lhVO0qJanRP1tK4xLOCHFDuQ9tJ+0JhCet2AJL+YCibnLOpXIGC
3YkpwglxifTXTiOduSf7yajrHDTtZ78sxHfkwK7cy3qQBIuoznlNvT57msC4m73d25ozQ18Wyw0u
z6E+6cwL9n3Ppk4yT4t6a+maLU6nqsflltCZ5tNqh+xNJvMKN9FBEzFeDld+IcuaXyY+jbMvQAij
T6KeN418SgsqqTgRgs1z9HIoKYe/N2Ulv9vNmH1NwS4u58gyKSKcsMp/0OMbL74ZHXEEabDwaMYd
2X4yLsYX/EKwOKj4wnxvuDP0fKULJYtxEBjcNLP13u+C/uIWjvjUlfb6o8z7ob9o0KIk6ZZ47Y+8
z214ynJa5IkzDYTNdWVpxE0Tb+1POsNG3sFUnBpCuVIZneqpt3/SZfXTz6IrmvArw9slveX46JPE
WTijcyxr0GjPLaIkMilnMU8/Qxf6aUI0TewljvFRrhY8id7j2lGU7EvCx6eEak77xyIU6k6XEwNA
5sPltyaW6I2CRdaJmn1xggNP7plcvd4DSx84Jy4GH9M5KWd8N+jpJfRtjEOhSBcNc5qbo+6lCE1z
XBlKf51mrBWPWIWAylliKsUNteSYhOw5hx6qHHmfNNoMqRtdmobnQE7Vj9bVgSQFo62HH+TJjSh8
DBFDO1DNk71HL8XBnmxdEoXoA5TxnaRz9ZTWxMcwJEPwsY+Zg3yC7pYvtyT7jfGZjPU8YYtiRzC0
2vzvFQ/sR506Y3uw8duf4wLUzDUfB+b7Xr6xOjPlj26Cx95Wv+ZgLco9PJaqPQZBHa43RR5Lue5p
kPspaqXenPOGaVli0L3/4DhdLMniuNYvdmMOVK01ajBvyBXtly0yIL9fcfkVvMRxe85zMCi3de+h
WZo7OvZ7ocom3vuqtNxE1kv3rGs4/rsKBh/ZArIl2bCByhInRU66Pbl8M2TAGW4FisfII/nKAr43
7Zx0MthikUuTzVl13pXYS5DaOSAIa8eC3ScBeCPvBE8B4amNbFIkRcP8G9gib9dn06/k/QQVeXwf
GMA1D8hFhmAnx34ob8ap9QDfIujOT4pYvgd8Y2G6I1rRtfYkuvbjgT/QuwLb8F8RXiaiLNfZP5dO
Z30yHQsXZK+1NAlrdJpy7nJZ1GguE6oALa18ziRDZwAMqXexlAHSj3PUC/ej9rL7fKj64jgtejAn
rhLbzZI6NUmOkH9DXrBoCykNs1Zf0mkGcaz8hU6nDkuELmbMR7S//hKGCc1Dq2BOhCY+aRgEj8ka
9jTnJmeG9tgHec5Ro6+aJ+yOTnUE6DaJb7MT6teOpe8zmWFjfsBC2LlMjAbvTroBWHcVzevHRXaR
c0UQLEtmCuTDIIX1bOvgtULqSzS2skoGOGfOOchJCabPwLVq5bC9ThCyq0S5eWtOVaWik5aM5vYg
/lR8GhAyc55q8i3lV6fzR12J5q9UB4aBKlNLAc1SpGeDwLjf15zyiFyIRA/K0kT+DSC/lVGsRcNs
Bw7cUMgJcD4n3vYRDG/QYrTTUxD+5CjUzVvIQBNw4lAmuuLAQkOSNgUDN9irDU3pIkMLMztjcWCs
FG19Udd5UC2P/B75JgtlHkpUBnSZ+ztgbeDIW+OQUqjidjlKlU5yN/NXnqrKmdQe9F8pL6ZR8tYW
gNXJio37nzMcMeLdJmWpK5Wbom+BH/9YshKPR0IFouJcTTRwaK0xR03kakz9IIWNUKnhd4YngYaV
SELFEJAhQt7fMj+kUVgvqfuryEqCyHdiA9ur3ktzknwH9AueT/ynk4+M04nJooG9760ltRNAzh5g
yyWiEwPV2uNMBbbg0I0zV7yag/Sq59bODroL7a/kCm2ph4uZp/e0a5tw5ndJC7ZlciTgKKB2BB/x
uxAiK23ObM4YH5qUppKmqZIMUzBebSufMBA22Q+4NzOjage4MZ0P5zg3INupw7zrEkaEbpjVvY7r
Gp7LpifFZBrkh5Z3lgI+y744tgoOvm7IGSEoVH/4byXKW8U5mw0uO744/Cs0KeEbFYeqFhVOjEtA
p/8/zs5rOW4kStOvsrH3mIDNBCJm5qJQKENPSjTSDUKGgvceT78f1L2xKpDD2u6LjpBaEgEkEieP
+Y1p4lOmR8dQSoe5Tm8c0yZlipLLkcYp07szGBK5BmTCCF6glpapMR7m16trM6WabTMpECi29Oa2
s8Co+a2p6YgFOypWhJxYI/Bwxt/xHgPZwd/WQkxin8nBMHawG9BwiPRMICRc5qoF1N2mt0+VDUZu
QMmasEOSHV1y0AX3zZANn2OpD/ONFsU27hVBPCQk8SUI5lFD9YWBhsAuNJP06PDeKft6F/b41m50
pj9MWJjSWF7tj1l5g5x5+Iwk9ELSrvCUG5UefPhUtcNjBDvbwImm/WmAZ3Lp6ObPoGC7OyYdNUpG
8YjBQdjj9hk0rcR9AGwpxiChylLzkkR0T4oyV9/C2Bf2VkVNbcDhW4+/zeOsF9OGZFvJX+g6Qw1f
dBylG1pF8jPDq/s+0CZDvevwu2MUDp6ufwiDup/3mgnuigjtF1+tEXs4tykG5SvQFeDlahCi/o4G
+FDQZU0VOtpG4mu7rK+qL7FA1OIc5P4NcGh57Xgu6YtCxMJrPP1eTJq9tN9xKEcFst0RY+1NAh/p
qLP8ntGm2nZAT+d77SRfelHhJ+9ncpcH8zUyfsybM7O/HSLu+eMPQXtvN2JchgqAibYIIPzT2wrp
mej0DscdKJTyhsNMfXLCuN2bqLOgJ1o1e9wdGDDaTo0aWucbT5YYkNQCtevqeohYuj5kxhm83BqN
yyfCp8Ea6YiDqWiLnN5Uq5dVp8LS3ylpGVzUDmK3VApVfMQ0fd4MFJ1HC8jNORrC8uWdhDQUGGBx
AE+DDotC4worKGRL4oRt5K4p6WpHdUPmmZj1DWB68CQQnhmhUT1/Uqo0uqjM/pkfg9Sonc+HQEgV
DVTNubMStfHmOiFX+vhVvXd36HsQaxES44WtNpAGGjphDKrtiLC3SLg2zSZKsuq61NOudz++1hua
JdmeKcC5QTJgZwD5OH0DIVPm0OgCgrbSmt+7pjID6LdT47W9is75RK5WRYXuRWY5XeeLn5OdlpLx
tP+3MeL/SHV8+9gS3SL4nsAmVYlOxemdtHjlDaaKH5IfDe1DQulOuylyHNeuMF3++LHfHgu2DhJS
U8Fpwj5eh2aakx3winDeGbKkMJfgQ/HfxbpgU1iUWA3j3pfOpuLvSAbOXPsNGBOIvrOsOMhIqPty
9Xqb0fYZO7Hnu8hcRMKZANh6n6EL2KSNhzimEp7ZULq+3u+Q6Wlp63CuoD2o68+spHBR7Ej3PRh6
YFfQJLYwHe7VwmuNjJzeiLr+iEGo2oP+SypUzHOt2NPAosSnJFKPuW2SkQwznsPfVSVJGhftdBqU
CYkA+4UhAM6HZIlbP00p9iKzrZsLa+4rVBTmgsHKx69PW68hOqYaQwkMaQB9s2lWgNY2GdlFVUgB
D9b5O/XOnCPwB3+a8J9fVoE1fKnsCphlNhHTMhnmQMYcuhlYNJekhCicdwZOpk0VqNddpxhfRxnE
Z8Ql37vJJfGAsMh/gL1XGxqAeJYx5953RSG13ZRG3fSoForEtawdteYC9lvXfjuzNOt0jaVhi+r4
CCKFY0NsP70q+CW1NpH82Zc4jx3p/JRkZqb1QI7mezMT82sD4edDPTE92Qz5UjAOSHwemEaf4/v9
Zif/GWfFoiSGbi6FKUQB+Ban9xIoelSozJ/2vqaCryuAB14iP69fWwg7y6tS6Fl0OVPzJTd8Eb62
h4IXS8TtwUluE8kUY+NAi8egIVKd/grEK0MMQGS1dtmXCLa6Exr3AOvqhjCuJI11w4AlnXfCsJvq
OOiEsw12a2p40JsSnb8IBAem6w1t43LUo/o6A+UgLxKTOHcRY8rsX1kzDbZtM9Df2czmgEBCRGdO
Z85gIANMAbr42QzUWFeg75sXCy2Z6Uswx2p8W9Q5Dd2xmebLEuMXcWmYtWnc6C1IJowaVHEVsNVS
1+xCCHkF8uDAOLpePEpI3v52cDJruAPbFo4u7UuoETVM2P2Z7bEOBYLjVl0YG3D6SYnXUXZCl5J+
46giOM8QC5EBBwNR+p7wzAJVImllVJD/3MpS7R7mU2goIAJTe3AdP+rSS3W0B0A/lVr3Z1KBdfgn
DuuGRIdp0YIAP7/KT+B5qqivBdN+xjth27ZBCTM14WsNFqrqGT4aB+kqJKK+ARkFhRFKG/IPuTr3
CpQOs0a0wR7omqwWBJhW3PpFlfzKDKWcPANWBFiuGHjYfYcx5JPT2ZF90dEgDG6nHkbKPukCS/0a
2B319miBNrqn/xbeOBm4OjdwAjS/E0BJ2pdCydPxcxVGVepVpMmjV5ZNrXoWZlG4gQ8q6X4zIYZ0
7Rf022Gy/F7wAhWwm1n1g97tWP3Yk+OAIrKfDIoe8M+sRHvqUKmdDk1jpvOj1MB/b4bKxOTbRNFE
OziJk+9NBU7bdpmPvjiab78iKU4XJdAkSnYBXTkSu7ydFA+htuyrngXaXtWELy5SbQKGC0vLx5Mv
gbgE0x5JE3J/o7kFw11bzM/JrfZMxNCqbMKpE8yjgg5PT0Pp/ceGqf1e0HdPXWvKih+jofb5DhBS
jZFJWFafnVqHkVJVSverLDK5KWdnSH9wdtDxyRD7zl4Y0+iV24aRhmNBFPsu6ZBRP5eJFRwDyqfs
aHZW/2AUpSAx8f3CPxrSH38aRFZCfAFH3jWSrvtsG7kzHAemh8aWMXXzshxZzqYCYhq6VjxgWVqY
oY0AtZ0av7RUx96niNrpNQdG+clIk1r+TBIbPLoSVgLB+w4HjRhqN6Ygm6jRYoYQbJYrfN7TBDuz
YRQbaUMu9cDbpBUILL/bmTLLma/WI31Fhj9UMWB/OuzB7UhFPi3JcJicDDyuuAtLNThMWXEILHYc
7AUF6+yqWpd/sUf6wBuJZy/9LFH6Xzkg52JJ20Il3hcj7qBo+2rWIRjjSX+CPQvlWJ9b3J60OjrK
XpltD2CfDZGacR3xrItL+5Aid5RtrdBuXse4Z+6YaQF1ZIWcg7IBAcfcAeRaO1xWHEAhrg/Ibm0U
6t/iQF9C5pdhVwaYLllTdUGPXcLIimQ4bgojjL63cR6XcI0HROA0LcoyN6m1gukFnvSzS8zmNYS5
ZYIlxvxN3zK+DO70CPQ7fR1MB7eKMcSNp2TWVLqGaLJPaODSx9XyMbq0+8SEP1AJ63WOsa1k4KFi
VjQU/nSLoSpD3oKwat/SIwcJE8zK3VjI+hvVv3CWztTEDsia72YyW/qONIpaR0I5d0vTHFN3MrNS
MiAOezSPes1x9TwjfRpCXw+8uDaiC6ElWuLlbQ/eTsnyz46Ip2MOjuAnoJLqKBI7YiysJ+hglwaC
Kcfc4A2iYJICuoQoY5dbhTp2dmOzmOwNk0LjKtIth1O6z0ECt1ZTAtWBIEvyjbjCRY9d5BPt2A47
u7YcH1QtlYhaZqV2BaZTqbdTK6v8isYlgpFyltJ/GPQ5dC7jvsHhDGgLm9SuZ/0LotV01JoIBuGG
hhrLnYNbhFSmBeq4rUljR08k48jwCqm6mpm3n9wpaRpOh2mktQWSLdZbUF50OuDwQFTA9c9vWQ1r
jkAaOQFRyFnwPNI3m6u8jKbBQ/YSpxc8A/N7YPvVi0mTTG6K2bIeon4UtWtg0H45L/T5jUqKYGxl
AnhkU43JgI0MNpcXtt2b2xwuwEvWFXPuTthNztu8jIPx2Md2+kJPSx1dui9mgBFclmcuDCksE2oH
j7tJpyUwlDriMloefUkTGC8HJ6uiL7AY4dD4TjDgopXO5VMQAwxEtU2ORD6miTm7ImVv8+PtxyHC
cYOBkB8/47IDTw+c95h6M9Cf3YxIfeXJLMFzl1a26uOAF0czcEs9nu5bM6sdz0+FeZeXASOO3AyL
h8YXlr6t1XzBh8yApd1lltMi2O1oEf173fxRJuTtXp/NsjxqZju/DCIkDcEHDcs95LzEcwoiH7wJ
mKV4SwsfWqLeYogY9gMD/GIqp8BFYVjfTT6tUFcbHctT+B+FK0sJIjdUreqHCC1ypBGHD2MLal7e
D8lI+MnD1v+aZczq3Q6NIsIPcum34N0sSCZTPD/OSHtlm9Gs9U/kbWhUi55OxBGpsAXQ7kBYcmer
LrY4oKcK7Std0Tejaio51jyqTC+ZNY1P8ci0lDg+juEDNlHJz3qYMZNTiyo8iBwJTgKW0mHNOPqa
9awxV0FlvkYm6AIBBgVipQg4jpiuPWtJDk2/B9BXeIw6xVadGPVgbzCWz3UZ6v22tnNg6YQpps0m
ooQIfEyOOd9VuRrsFAfkkjvPahQdppZUaQOSW1N3SmlkFKdMAfR92sPzG4zRFrvQbEOBeaqGJ3PY
6MUrlLcGQExass5hBSYCuE0qbDCJ0oPDdDHVCDBAr+yghs16NC497KL6YTOEVWn56sbgimnE0rIX
hm9+LhvbGAFcd712N+qzLR59wdZzIf9yqKHlRG/L6X005S0AGNs49oMHPYbNAwW8H/c12UNDIIer
tXjlxaxIS+tTlthI3qXM/W6cBgDQlqXtvhpTovjpJgmUXu4iogT/ZtAcRPACJfVqOUIOVUddbThN
K2x4eqx8osswM7VHbZic7EjbHgIY7fr2RwJQK4d8Ufnqva1iVCU7lH22gJFCTAI4O/MNDtbPrRVh
chrmoNl2mgyhe0w2SlgAXJOF4uFkDM/SIHhIiMo/AH/HEYtomGI/NJA4wO/m0W6Kxu5Jhqr/w9Jm
Zzz4vFIvTLLyW0KhOO+qKCteZWCD8qv5MjO3xI5HgbNQZHi1QC7OCU4JvbBhiKQK2oOzCyKG1c5u
D7MTefChGi8lJQ/TYG3uh4OCQVDstpTA1MQoet3oKXo9j+j1+sxulbGSu7YrxKc2iTOsds2YOJYK
o+HfY275KOdpwHIoduarvkgQ6EQNKD/ixWtiKol+675u8wBYa2GJq9JHTNJVbRgPO382IU2OkQ3X
zx51sM9K3MZo85btNN/D5itRHWxqE4/ZaDRx302yiTm7cGIMSVBS/DnWQWVvpqjUzX08JrJmnzc0
9WdVAu5sbfaBE5SftCzWA/BoXfPYl1M6kzFappvpS4cIwfswcoOpZByexe2oeCatsxwztWqsduwU
vqDAoOTD1WDqrxjnVN9QuIJ6oI1qb90qDJUH144m7WYGUUfombVy3Oa5FoVXeZt39QYzT/+rhS/y
a0U4sTb9EFvFZT71+h1sOAY8sJ/bROCtY+TjNi6rMb6wI7Q+t0lGsL5CGKMsF43TuPQ4DyLT0wfN
9G/46Gcb4Fw/ek5L0LpWmMFfj0bfIoLeRJb4ZBYB5kZaiJrnhZ3zkrZLKQ2MJLT7zDVUkGU7Pa4t
rHjUedo6iWqCw4kL+0UJxlAlOAGB2OQow9iHMEhCKMBTNCukG6gB4a4AvDffSMY1zk3oU0dsNV2b
bXcckmq+TSwxFnip+Z3tkVW384EE3ccoNCw6iP9oP2jbWAfd4AGYxJi3H1MSxUCFrfKCfzDwj7Qv
Ko1jS1GMbaOb7TWa0kp2gdVH9G1WO502cFdFP3zBu3ah13TtVaGBk72sMiMVt2geif5XY/l97yXg
+PtjHs/mvRJHprUno2qI+iDcxm4zgf3IPFIb54sWmvlhDCPV3vBTTEhODao3d1ET2owgej1XPfxE
+duxokBvM624Da4iM3Dih1QMeKkKold/HOw0CD9L2JgLH7I0Ai9KYjW7jWbwJNdZNYp0Bz0kGF60
Pigpx5vJDnNA0Gj/yDT0+z1DvCJ4SNHHhh9Q9YbWMfQRzbQT2NPGQAzH1GY0G2qL43Xj4B8s8KQe
QPIrwx0CrTWNrTQu7oO2AceOM3Y1uMbA7ArbZ/qlz2ZoFvegHyG7zyHQANLLKHtRpyByzllmvO0h
kemDY9FsKQwHGY3TDkoeRBbwgKDbA1UrblCB+FrC4Bs2zIzVbRmN59R5l8bZnx0bpEMYXyAkYqPY
geTWqjPuUHynwzR1+3hK+qcGywGXkyB+GMK22zGt8DvXyYcXhGa6a/Ldc8Tx9y5PAwB1MVpHdCpX
j9vZgg4zXncYSA/Al7pCQeOiMc36cTDD5snRmuBX2hYgp4qouVIM5dfH7ZH19ZeJDf0R0NwsBP3Z
pXvyh4YK7dOprmFL7WnXFPYGChddGPKxI/Cn1kPGo/Jmu+gXNB6genLLavvxDazbEksXhPkMyY5G
Vxofi9MbKMkmVFTeJ/TCgJODuQ4ulKhUnx0e/coWXf/F4iz2Pr7oG+2E5aq0gtALE4wrSfNPrxrA
zdOxxkNrXkmemNhEF/2AlYgOVjXaqjEshyC27ctYQ10jBff9gLZEdqb/82bpkcGzfusULHYiGEGd
3oNtD7CFeTP7kDS0wLURVbdLdej6wUUBsZovK6Sj8oewMuufmROot2iqtM3u45X43Tj+c/+TVKFq
gnYBc1hBk2y1Egiz5IWmgROfBmSP6Zz29Xe1Lof5Z21VQ/8AakWXbk03xVo4cu0vnUQ82qWINbXX
bdxo6XVqDrpyl+RO0fwa2jKFBBwJGVxyujgG3FI+p03vtCjA9OWcYppeypHYHQJHMkNBvFXqqfOS
ClSMq7Raql7Oow2edqzCYtiVpir8Q4yYVfYI/cIsXsCJ2/qNHXcQL6zQ74IDLeAS4QuBPNUhld1g
ugkuhN2uKxwzhUIO4xCzMjNXBwjDVvHM3H3SvK7Ts59QR7FDHWrQg26JcNhnuu8a1Q6qKellgnOy
daZJ/mYuiVMLLH36cAbaOJb8bV/1xyengqGdZDLALEPWeTsCjNn5BSaOVqVHTzE4kCsLt+CLDruo
TUFyfYuaPMaE5TI676bILdSyOHy8C7Q324A5GPM3G+VLzB7pDaziQDuXeaCgQ7dzGhudpwGmmXLR
5rGmPLVThi6A7fcwI4FRVm5gOHPudZLE6KamXcYnkqMV+jTiUFEfQbVN6h7wjlZtzJ6ex0+41c2T
DW0+OEw+/SJvyBXsp7F5AOw5jtZL2Vm2IHWV1bPS1ClWiDEA4BSh3GoXZOrsH0wdasGmq/TFtFzP
wWagkwHgJfMnUkN86nMvjfwS2GCX9PISusaQX9D8sMz7wYjHcpeaqMt+slsRVEeyTpy8nboITXzr
jEHZtEpsXyXoH5pbBqnWs17NdQrOtxpreuWdn38pNYk9xtSaHYUuAh71rsCYDbYXVDgqZMx+SDPb
1gJyoeltfDeRp8oLqh/m3QhPz7E3jXHd3Qq9zmkg5lX9YMZA9WExaP10FAgBiadOQzcrUGID7BTw
DPEY8KKehr4wvjWK1ZWXzUj3xcOV0gxBwOp+uMtnpisApBtguaFezPMuBV0W3QxtPVAfN7P92ezN
yXKTMpgfGj4sPOURERHbmNQg3GW+QlNNWtkQUc51DhziGJoCWAZmYYwJnf7G6mOn2CLTQMMcfcja
4y3M/haO4ZTsGsvuvpVpgBd4i+TKxagFYGK7MG523Yjbr0sSxyOEXSgAMA3odYIPMJuN42ea4jXI
yke3fYzEzUWhZmxz3HJF78qgLIYf6J0C3t+wAdBmRm21XYzBR5DfV0HtLOWr1ihcKxDpHviqPd2V
SaOWm0iRzQsVGXkwyBeAcE2ih+Nt0DiVeNC6Ir0Ay6QBHLcFDr+4Nnd7ME+FtvO1JAj3uTJq1iVM
QB46QiQuwpY181+guqOB7iS2WSPJgBpVVmv+qxm28KHSaQAvNqDaeNGko2wuJqUGyaSIfHjKkqaT
GxrBanfmEFtnSggckvZai/nNYp5irKAEKJ6XahjNAepaiOMFo1PfzzUuL2Qz8zFno/3DMe5yPdKE
RdSL96HJ1XlFLtp1vc71jEwxPqFf/AMdH2CnAE6+h1Y9fP84Jr2Z4XI9pLJtB+MIYAtosJ6ej1Jx
yhSRGNhw0oI3I+vxNgycXQ0P8kucoSyDqFWPt6TTFxsnGkwNP3N93DNqt7/oIviWSDWnPhYmY1yJ
xCza0bHt5v4Q+VsHoJxLOlRcJWWfX4XQouGbRubzx8+wnrovj8AT6LgoSn6trqIq5Zkfdgmqe8GI
7AtkA20n4UVthZxpuQY6gmgqXcCrDlbC/uNLr6znGHtjEAKmHvk1znW02FbD2KLogEV2vtjlEYwb
0IsJArnNkMMg81Wrc25yvYdOBNoYpGsjAqAeyhDPL2NbWd1Wb1EBd8kZUXZqKLEh6hmdfqDGhNqA
/Nb8Q6SCvSZm+hIwPalhXOg9TrizrQ4sc4A393UZSQfZHNpP5yxa3+x9ZgCsLaARQpBmrLMWJe/9
IC/6EnbyFG8F7Z5fQYyeq6ZBNAWIrsRn0lRjmcb9mSct7i+LiD0gNBJGUubT3RigNYj8UFDth0ml
6e0H2M3gdI5KHcxLDgKzHqJLSTci2+tBLfRNTF5lbCEAGZ2ntlEy4Ryrwi9BncNhrCPq7ClvUrMF
gBDBGaAcg4csQwOO0cys+knJuvEx0KsoOIIkolcfFaGbUhSr2JtZGSWrGbfHBAjHj5Li0BuW4THR
t3n6vZH+kRXZbfmaf2rr19f2+lv5nyfmYv99+tvmr99jX7f91n47+Q3zAOZH991rPT28Nl3a/vd/
/gWVWf7m/+8f/q/X3z/l81S+/tf//lF0ebv8tCAq8lPjMMq4D7zGhtefr2//wV9OY7r5HyRooAkQ
y2RiSubxh9MYH5PGKJmSESsmE6RBXtRtiDGf8x8qBotAoUyqEYa5pNENYo/8kWUtTmOISOOkamCj
Crrp/z743V8bjDX7HzFD64iy3AA4LqoW6lUAZKuvukuNkLmeY7pKubD9yk7ep4lstotf8GWiiPhn
XLXhrlFxeNj8sUZ/38qfZoNLJfDnF7BcmlhG5QSADBDVqlJmUFo5TVJarqxR2mLmW15HkOS2NnI1
F//mUjRwcZek7lmXZ2SqoabPOfTgway2WTKisVCVFRqLAI8/vhTv7M1TOaS9mDpSgFKGnX7XWsCk
02DoAMQcraKhs+AIY6t0Rl37vddGM8NclDApIJxVlYvqWxD7JWYU5SycQ2tMPuhNtbzAd6JiXGFz
hI1NjdVVF9MU//gJl5+9fm9gmUG9LYribNvTJyRpFmkcw7WuFLCr0GvqHBM1JPCAYCFkRd/X9QfY
sB9f9b3dgvInZD769tobdUInHcqhpsvkooMy4bM6jW7VRTkSlElz/PhSyytaPaBOViIkbiZ8nr9D
9x8Fld1qdFShibnVgt6DDSvCfTwn1b2ok3Fr6ihkMej2PVhU47VfNsaZROydLcTGWeIB4OcFoXW6
wHkUonyU8nJR7owv9cJphcvLbK0z11kfenyAXMeS5BFg+SDanF6HDHJ0gjhmwI84zLFsQT0otmiu
yjysIWSH9uHjdX3nFeqgElU+QhP/t7XhgK0gBooPO8W0qhkHEYC1mCb8RBkOnBOzfPdSNs0OzlgU
G+1VLpuauoq0T2bRDq5+pHUp94GdtvdYxZyT6H1vsxhcCCFX6Bm8sNNFhI/mNFBPWERKNA/ldw0V
VDAg17DRm8/ZCN7HHawyfFIBTV+hfJxtP17Vdz5HWi4a3UZhLWjM1VuUSq7Fih5a6H/oymfH7yJX
Ill+BCNOsTM58Dp1PJLPfI7vBCC2KBBCOg7k8c4qCBTjRP9AZ4ELxFY2FbYmbmYbFonpoFwkEKj2
Xe1Yu7KL6l8fP+97rxa7SGKAJjlU9VWAncy46sgmTVd0yTPuiBZ4p8TaQs4R/+YZSXXJ0UABMo8+
fbVaA5Gcosx0W0Ht1laIuvbo3v4qm15cZ7RO7oDDO7DaShN9rH/8lEQfA2trfMHoJa+2FSSzOFBL
JkXMvNNDo0e4TkHdXLRNwjOf5RsEM3EAWfHFu9ui0yXW8a4BephoKtcKamgMToXwI1iAbsdRijXE
lF5h9KszJKzEJyMrmCnE8qcCVOFM2H3TRP19H6wzSE+iA4PH0/Wmid8D8+c+QgOsAPXoYy9zx0P1
hU5xSbs+Di3wEk78NcY4Z6d06uvHi/5OQCRFQ9ZRt6HkvwE1w1xEswAnJ7dh6oR1kZVcgn0KGTqi
Wg4tKjyzwd7ZypBrkNNWlwQRS+/TBy7zGVEVi+4i6i7VToVusUWxIvICVTlHqngnTAH45XOV1u+E
b7mVP860uVdq1fIz00WrAfiC7G19Y2rT8EkMXX30M0scKtmXr7Ic0tu6R5Hu46V951FxJENv0UDD
ApT6aj8Lhq2hlqLMAc/P3/bkyRuAovWFBYXiTEB851HxWiIvdhb0LGn06aOWZdvnKkqmLuhn9XYy
jQhBzL7cxEPY7Ogs6QBZYH0h9whSCFie9/GTvnN6/3l5sYoaiHYrQTEBSGkAeW75ipNd1UzFmYc8
3aq/M3WQLNqCYZD8zlptHVVMQ4m3DUoIKcAWA5LTs5SBsS3AyXg+3eozeM/T9/f39YxlvkGtyqqu
rmcoiA4NaGV6dpfUAHuG4JCEUeaC5Dl3tJy+v9+XslENohqnxwHoe3WgqZiSqEjWtZ6KkDuYqiTY
4TP8LSlNf4ewuXaJVkkBua8LUOcMzTPR8PQ4/fvqHGxMLwRF1lpxX+k0tYmWMhr4Z0skmoxNoovm
olNxJYzSQfNqqzHuPt4z7110KRDZtQDd33BItC5QJl2La1SrsHBI8yH11MaMPQdVjl8SCfF7OXfD
mVd6eoT/flJg+nAZOERVmmKrHMmP09hG+6D2lMqaN7QDrENUTuiQVLOkF4ZYI6g0vdsFc2mcWeR3
dq/Dl6lq0KkAU+vLrf0RjTqfwj7DvdPLWvpmLWJ9V20JUUXtpebRLFePH6/ve49K92rJBZdhsFhl
K5JWb6zryPEC1kPQC57FhUQADwy7EFdpkVYAUAyEMcqk1c/E+HcfFQ4ltRq5KD2m00cFUZpJP+TV
TnKIL5F/gpHdtuOCO5bg6MZzS/t7svL/qpe/Xis2YwQ3HFkI+Kvwp/a6YDJi1l5ZGsgcZXASgfbM
0AmZdj0WUlS2i/YRus6z6YSvYW47dzHeJUcD7zHY1YNMz7ztVYLx1y3R4aXDsDCF6HecrkGiMJQC
HFMD5hse+b7snYPO1TaILWRwUI7ajLUuruLAgP6u1mgTDIOxg4t9zgL6nSCGXSBt2N9dYBLX0/vQ
mY/NdWY1YCvldBfliK6NffzNjxt5xnvm9BD464lhyNHUEaZKPrF664qTq+HQx62XBdK5NlEN2vd+
2b58vK3f21uYtxnG0iFaKpDT59E45MJJFK3n1FqGfIST7tBO0h7VTnTbUc3jf5aV/v1YmOgJwhRt
y7VnReuHlYxUOEljneY7hNpHVLcMYOEG2oL//NkEeRH9bspU9vLps1VGkE9xZzYe4O/KK1WZH2ZQ
9mgnd2hcTW21+/h67+0NQa+N2QcdImdt1tgswv4FuGivqvth10mrPZSLDBtTsXP+pe9FIxI+AUxE
sD/0VeA1R5XGSRjikFksKDhrzj8XzNtuUzPQF7E41D8QSkYhZfTPUapXPlx/vUHMECFH4npL62j1
Kc4lMJlJoKBlZ8I+Ns6MiEWEYOok+3YH2Kn7HE2N/2OKULsL09nBqCegnay0BZJ3IXj6W3RhGjcb
gf1dilRnpmwqoX80NVTVRSon+8wp9U42QP1lWY5gN/BFrUK3rzd+pTtQIgbEvq5x77uCBaEhv4mS
5hiM3a0aKca3qJkgRuSjcy506Wyz02jK4Ilel4TXQOq63hapFU/0MH1CV5ggzxQyAPH6Ch/ybaQg
ow/iDpz9hi66862sFbFtuq5tNrYZ23snzevH2JqNp4936qpOWt4hhycl95LNky6sybdmWVZ9K5PS
821UpmTY2Zswlu2F6iOJAClLWeYnGRAsPbXvs7qZ7qcyEl8+vou3m3g5wQUrQ/eWFGKV5vZmaQwA
NGh5WBK56CqBZgovaa83nXJRFYV9mFOkUbWpzs98qe8+P8USsALaLbSulrD4R/aA16wvzU7h0o4U
hxLrqz3HlmrsqzIof0llFsdGDOBFHL8MPaMX+q2GbfzjxwvwNmDAQVUJ70xHLGzQVsE3lL42Fznq
/LCd5NZMdeaFoxbfyqmYjv/mUkRSZyG9GutNyMdcFK3PpZDLab/XSo34U1PDr+OjFGe+t/feK7bY
JN+MBDQpV9/bkCSWERtwHuG/NeAplExpXbEM9Wskj37YUZ1/9WUDhFOvnPpsfFq2zep7W5AjRGKm
nFBTl+/xj3c7QiNBNzFEbCgJ9UtfhDb0wUB1m7CdPVUNykunxiAyQEIUHlWN8UaunQHULNtnfQs2
hQd9l98n6ypLgPdVyVZPSw83gxwJ0B7dlTkUOjxLtThoafLPU0SYzIKhDuvNjGJdsPYTslK2idR9
jN3YAZdLJAOb0cJdFSXMyyjQgLJ+vKHe1hu/udO2XMIqUgurl+wja8PUGnBGT5MJwck4vMbIS9Ku
a1ASRCkIfFWS/IvvFiELzjyT61Lfrc6eviiRV++TAsXm1t8bqZUAGG6C3WgBNQCPIi8woVzUHQKM
b+OiTW5EGw4/P370dz5bjj0Gr7RsGSesieuNredOE7SFV5u99n3S+mwPUSLboY1Vn4kQ72wkDmsm
QQy6aCH+thX/Yy/PqkbTRalxYIDo+NroTn6BEOe4QTUJLacmnqszr/W9yLgknNQ4S68HsOXp19Ok
mIBNNp4P9IJ7C/Ou1s9g9SWffUvxp42amv3XiohaehG9oH1jCb/dGoEvU+8fr7KxdJvsvxBpzuob
4k96JbWiyiOCY9CROjWzsNHUEPWq6DF+fLF31xn5BU4aWmkcSKdPPdvImIJOqLxkaq3rLssQThOD
hTmI8j3RR+fMybd8HKv4AM12AdsZfLCQ6E8vN8rZj/qCZytybToMveXD4jHl/ccP9U4cprPDNZbq
nC736qFixHojawLpjqyRAarISBDljxp3lqRlgKn5s008Qo3Zz3YY/4udSxpMcGAAtWiLnD5iboga
5VNJ3m34DXLMUe/2SN2MkKxGbS/CAgDIx4/7zjskjViGmbTb2bzrx217WSDpRH9JZt0mnOIU/fQE
ZYk+FfIe67h8//EF34kDfJFAnRZhAUs1VwdN2kPUyJDN8koZjccsceybFnmGhxKTopePL/Xesy2V
LycK25N1PV1No2y0UoEgwnQoT9yyQigt9zPlUotsOFiiyM+kC8tXvtqgpnQ0sMAmqSJKX6fX4z1J
wMZIYehxWEKJ5HugIJ0krkf4zbWiGK5qrS44X1p/9OZpkmfaWe/fgE1lQ8eQPbR6YKtHNG20uAFU
Y/OvtZ92Vzq0R2jZXXZVArXboDIUbLpcFi9xrT//8+W2QTJYKIMbZCmrq8ddGqtDhx0g2QUGir5d
hZsG6JDb9/p4QZzPzmylty2XZawJrGnBMfALe1mPPwK9zGiyWVbqIHaeyAMOZCQoGIxsVWX8nMf4
uvRhh5H6rGBXrGTx04QQOe6CDq6xit3/09YDN8NIF8UsFddbaACnN6NiNtI5Zuts/w9n57UbN9K1
6ysiwBxO2exWsKWxZXlszwkxkTkW89Xvp/wD3xbZRBPywRgDGHB1sdIKb0iasXtqcbcKZjc0L7c/
8tUlyCikitJkiHiNvHk9SoiR5pyNCFAZDnIRMKcWeCLtUWtKLtVqJ+s6IS8wKRrC9OG3z0jFHAEI
6kiX4wjgu+r0d1uEzp3WQuDALza6vz2pqztBB9ZGJYU3BNgNnuXrSUFl42qzVQikXlT+GDkdX91Z
OKexSY56iztDEeiZtGsJtVWQIuuhPGw8qbzNetCE0TKjOJn0nW+kEaSBqTLn9Hx7ZtcfkmVCwY1A
BN4urer1cFYLOwBIoxG0s/2XUoTD2Rrn+oLBID2QYlQOPuTVBcBIkglBeEkphVtoPZyWzZGxOJNO
4yWOg6S0m+c0Lbvf1NEanlQETB7B/iB5EIp4uR/aVjGPjqQcYb1zmCvLaAH0BPQpoVWrI1lXtZVI
RdCBS1acIi2UtijhZH6LBxfdZowZjG9guCE3V1i+ZOCB0pl4eNKK2DeyFr727RWQD9jVDyKn0tDN
oga6fW/GGiFWLS/w58ON5A+3xucIlF3zSY/ylxmx5y8ASbp/MYg5smreWXqiUOC1HgwBioWbywmN
DqHQu1aDvErmR9R+IVmrUYd+L8okgNjtg/tnZ+2pTVCgoHvi0dncjOehWthPPV62VNOomzRGR6Qy
Ci/Hi6Is7SevSszmI4hsBEC8JKS/Mqg6hb3bn3vnfPErwH8Y9KtQX9wc5VmDi1FyMQf6PKcPVYOP
R63O3pmD3R0MdR11SxANrzsrS+GdZ2+917Dx1dpIaokb9OTOKToH57HKhg/zYJYXmDaxj/FCeV6W
EbnxAbIr0rvivW0G+Rv43gRPwIauvvqAZSF2PwZkaUdrHqpQA/URIniOFnR9HpGOPrhQdlZZUr1M
T6rhych7Pee6djqxVLAuCxIO+NJx86QpjfIo3FJBBbQsxnOG0OEX0CHTeArDyD1yUN7Z10AVZJRD
MZrK3KaKmoYJhVRswAKqYdmjrnYQ4UOxfC1hdv87Vmyzg0+8N2USDMoS1GA0yITrKUeA3ryUW48e
feGmL1lkxI9A1zMLIWqraU+0gNzGL6sC93ixaNonuFD9H7e39c5vIOPg4QA1jFjBVtkuTi3wAW6s
oqaxpBcVi2FKNG1u39WIneJLaDntl7zWw7tGH5YTIpS/8EQSW5h8dGh21x/BzNMWTGK7BOPYg0nu
tcyvNCjiWCaMB2ndTlhlgsdWJVqMSBJJo/UHn6IBUm7tmmjcY6kaZPVinEf2/0c3bkM/SjPnh0DM
JnBjxb3Pcm4YwivNep5bB5qx1cUHqofXVzgvmUG9EZYEQcK25DlT3kN8uLECdD1RjE/sCWMPs0Xi
bskfSxwMkXZuhztK00ef4jraohZFsZc3jR4ajIP1l8gQp7Amb8IIBlH/e3x9hkdMFc0DlOz1iSLy
kYBjubvgZWzusWSmsY0PkBVwtJCfiBr9Lm1iM8D320Qln0vk4Oa8vqQZjmgVwiBdFyyg1tNSYgHO
GT9njDOzIijDaTkbhkh8Vrq+3D44u0PRJ/vJA4afuvmCY967Cp69dsAbrJ3c3uXc4JkCc9s5uhp3
PyNBB5eSZ4CX2MxqidpE0eLQCtAE+Tj1aXRJjNw4DzDeTnWC6MLtme3tSsnZcci00P7aEglUXRkX
WyOx0zHGeAUKDLkbLPWp00X6Ui9oIRaaEd5VNmIit0fenahDdUuqjZG0b77pYqL9ZAwj3zTBUXao
8TGdYKE/lZ3I72mXHDVjdsejHaNCGPpJ11hvF81Fjiii8hWgizLeo1lfvHqRRUqXh+WDndRHBKXr
y5ZSmjzs4HmgRGzlB5GbwDchY7wR9RBYGNIRbrbaj+NSmJfIy2xf6ZHfchGifeggVh1s2b3p0vek
sMV9T2lkcxy7qS6MLOfz6vWMbkhoGXeAmaKT0WHSsUzRUXdcLtc6QoX5qtrQe+Dugr3Z7Nt6HjMz
Glo7yMK0fcppYX9RhG0QMnZhYIjOuUR2dBQW7w5KFmdTCKQhvy1zYdVJHdit7ACspfnoRajoxHDl
zjVKzfezMsCPqTv94MvuLaxDRkm6TsIH2W2zkabU8JqxtAKB+nZ76nGMuQgQKaavxYP9HzzPYkAp
LMmAxiQlWnCtE7++/+wA/ZPoThLAq/Z2F8/j0sW6FahhBxEaajNUaQwFa2Xpgr7vjhKivc1ECYpk
jGeE8vcmAfQmN88LKoqBohvz32qRahdwntUPDUy9AaOxyv66PcGdC5eKF0UCWR6AMCZ/0JuaSJar
KNL1+BeNAsWyPp6TC9454oxg3t+3R9qZGlUCgwo7FR8eks2+TbsMyZdqcYIagDWCFX/CgEvOSZIW
p7Sxj5r3O6OBtgZrTVQCZOsnG/vNvKoMA4QFRctA7Q1KWAaVCKc3tKDJsMgRCHcfBB3X43EDQY4B
oS/LBd4mzEUuLC5sJYnO04wNmcMDfRqR/zgVmHmfJuRFDoKAn1yY9TVgg9Whs0t8TzpzJXWbDy4y
JiQMbTnrfyPr5P6NzWfxuRgH9RknQPOPAunzT3GcRg9JjQEhbu/Q9NQiGT+SC6i0FkrpqhC63whg
SXNvr7Zcze3PI8NBYAMJH5eVWO8rz1DoiJdxGNh6bt9zMuuTPufjw+1R9r46J8Xk7uchJ+ZfjyKq
YYKFMYdBko4IwYoK1b/CeS0cTzzg6XCwg68vQZpwPDDIJTgakCH5a97sKYNuH5GjkMZUYjjpgMoR
C61wAIjK6RJbDqrncXmEIL0+oFSCiBtYZanvvwVWmEYq0theorOp5hj2LEV8SrPIvBBmHDVoduZn
EjUTooCDk/W19fyqwVuAjgpy4zyeHrvIcXzTxvQYh2wY2KPafFgq7+hl2ZkfGg4a1w+0CAkFXg+a
TvFEn81OANlZQFvUoj9Fo9N/KbquO+gYX78nQABoBZGFUnAFur4eynPRV+ojPT4Pdpec8qG3Lrh1
FD+0Ag0nnMg0AyPosGtQEuzEU2tBKr+9XfcOrcWrDT6F7JD/2ZwKskEbk6gyOeOiVP1b20P72zgu
fX4aLEu548dYF7U3AQFOrt7+rfZlhY85+pMIkMI77TqeH280+69zhJ1RA+TmIEj9GYVujq1FkQRY
LScXMcLND6zy3AgjZGjxfJ1Rsms1VB8TvVZ+SxNLTU9ixCw9mQr90zLq9TO8i/kpLNM4qGG1fcNO
a/7NQ3UUrAUo1QlhE5xqSuQPdCUuf+gWnGNEsww6mo0yHX1buXqbny77YFAjZM1bdzanszYB+hRh
F597tfxS1Wr+gLlYLElTWMY6oILiQnRo2dY6OtBZd6fw0EJV6N3nHPUZ/Ipot95e7qvbifsPZiFt
Qfrp/ClTgjf3hYSN4Re+mLhEOfFDVGYC1VqkdD5lCNm94GZZXN4/IEeIR4E+liz4rAcMuxKx5Ukx
T1TkzXs9FsZj3etT4ORl9VAPcXZ3e7yrswvzjWFA7FJUs7mD1+M5zdKbFo5jJzORRraQVwApgEpY
RncKbg+18y2JrhkFcgIyBFtaO4Gwkg5WiXvviBWYL6ge/ectVf7FK5QxKCtPHAy4MzcPfR7uXTqP
POiby1AhLRNF3Zj4lyNOBlUrDxDqhddi9v3L7bld3UuMwKmjKIh2CqpU8l5+s0+MLkVzp4V0gS0k
sIqFrFqbyxyZEwdvCBdJNuxdqpdYR/YCP88jgPk17pfxHTT6SSnYqEDM1+PHSkj1104hfUDrCSy9
jz54C7qHhtWJF2S4DKQFCxGKS6KN2isa0fNT5tTNfZSF4+n2p5BDrQ6x/CnAeSBVUuCgq73+KTX4
B82J4L9EuochA/IrQSlK8f6DKZmxruMiNEb3cXPLqU086KFTmScQ/cMFwb0aS74ePGA94OFeGUcp
4u6syNkkj5MdtaXizlBEEPnsTfReax1x5qj82KPIfPDtrp5v+e1IHiTIjVtwG4JqIz23fMTgmns2
/EcqNmCm2iEtm9E0UU5g5s1Ps+o6BxznvZMpeTzorbtQw7YWBSlRoIbhsnFKtM7+LvSyQJ7JrtXL
YjZaeu6M9qhItD8iZ4UiH5XtLc6u1ZsB9Xdplzcs0pAKMsQcjzAb8V1HZwaz8fduSoO3kKSMijLs
j217E0NGPFdLxtN7XUExze0eaDdaB5f39fIxCj1GkCoeAdiWT4M6RBRTq4YPtUTZb3rrpmej9ebn
se5zkJuzgj93pQrrAEh4/TGJvnASNTkK3D/25iyQDnGoe86CCaPwvg/b9N5UR/eMxq76wcLh62Ca
V3UwbnHNpFSDfhiv9U8rhTeXHZ33wquFB3i6M8uz6UzlQ++hE4vZIWFRSPG0slzhV4V5xG3buecY
WiqzyKUEqre5XObIVEbw1MbJ0jNURzvMobFR1M+tcIpgBpvsRxpmUQhwjIFVIB2p2IrxomIjdHD/
XL8thsqhIOaF/0G4vblwuwHEq51yyynakJ3DpkFNR+scBIrmo/B6b3nZV9TnCenQcNgMJZIIEf0Q
4Yio76zAqY3p1Gqzco9nAFaGAqu/22dldzyLbys5xzJDXV/gIje0Ecwo24mNdY6Ugg+IDe/HnlWF
JCvmgzx471MCHuFkWmCSrkxmenu0yRvQcchctfc1Nc2DGeXSc6/pR83561scwRl5iVN1x7JoG84l
GPjaRslQrRP1Z49oLjBK990IK84H2AUqicSxlInlhN+cj2icozhscIscofn6IU7dfmzO4akN07+c
wdEO7ra9WwcQEhgrOkV8RLmeb4ZbuiJGDJT1ElOqYQ5VKicFm5HHyimj86BF3nnKtSPq4N6gPFSo
E0nKCO2p9aBaPdMJdjrzlJgz/tKNbvZPOjy3v7g0rCdlsFHAnTJ1+n57b+5dPTCGiSx4JqFty5/1
Zq51vFhiQt//1CZVfi7Qhb3TFM97JdOtSVlKL0BkdvxcowZwkJzsnQpKtcQ1PJJICm0W1ZhEWdkI
8p7wlGouwuwaP8Fn/s6LOjzg8Y8Ibs/0J7t+HUcBwzHhHtBI4e1yN9FrmVtqZqsRx1B4Y+zrUWlD
lYx69x+PhwR94QS4FbCm0C4C24gs1Z+LpHxWp6H6rpHRTb6JkJrpG1OpRedqqh3ypwSZWH/qq2Hw
vTgfkTQGk/dNJLb2H8boUYfluV6Ie4D++CapTVkPp1lrls5HvDd7cRMNyy16ACA3rHTpS2wwhvq9
qAbiEKhBwNm4Dgi3Ntu5q+KlGhaWuJmgB8WZbfuGl3dnbMZhiTY9Avqe3ZyQ0EOWqyuP4EI/r7fN
dwfNR8UGlR7O1Pb0eobwagu3WARf1OTHbKCU7hd2q/495ki6nnq0AL90GlhUdPWzsvXR/NdfMavC
pnTpEvM77o0RrfK4bZB+7Prwk5X0Df7olLcBJLd5s6DohyJ+VFjN4Ef0X+AfxQV1g9sbaOdapT8M
3umntgFZwfqooFyI9QMiiSdHMadA8+b8yzjhC0QGPp/fPxSkHd4MzgdA781lYOR9XWuZiTNAA+yS
9aNfo4mFFyPvDoq0O/eO5Af9b6jNY1iataOZSP2fLKvHWUmv8++LzIp8EsA497uyme5x2F4OPubu
sJasO5Es68R2649pmhFqKgkzzOnC5X5bWy2W8RiS4PpQ9/V3z0uUc2i27sG4Vw8WGTl1PNlB4dli
9PW4M1YVvW71UEJIlBFjn5QXbHXTT+9cPzkKJH4IToiMUKpcj+KkRmKZLbACo4sgvIRoGi1z1jxP
KOIcXKNXH1IORbOWDhRCdxTR1kN5EVRDWqVDAFqUzaiFOkidHk9vDte/uL8MX3PVPMINXR0FBiUb
BSMHztul674e1MSdoreragwUZZwQpMQsnaaCrT/3uXVUxNqboNSZAA2FagB4sPVYebuE+hjP2DVo
Q+w+2FaXJC8Nkbj1FWVQrquoIuqw9DE/ss6Tn251cTFL0CIAZjiB5MWbuG1cZtPs9A4xfZVEHw+D
JagHgZQuOf/ZMpcjm86j8fT1TEMtnIw6Zbyk7tJAbYb4nDdtdQH85V6iwVAPXsS9VbRA6MsWMdAr
c3sWFMgA/VwNgUIx6xsYBtDGfWj2ZxDWyUFGfDTWZpsaU423gt4OQOtG/TzOlvdYSs+oao7fJ7cF
x1AuG0IEOnkEPbXtEY86o8nraSESrQvra9dT18bqXT1Pih0eVM93Z0XKRhWPch936HrFssFTxkpn
b1ZK691hpefe6S30Lo/jcbl9pexdXPLUMTGpDbVVJ7eaCtlpZCqDBaC+dsbIjQhppNp6EPzubULM
UdntFCmoHW+urjhLJq8z3T6AWpp8NhXkcWdhpY+1Iz0DMVs8Ot9731Ci4bjEIBRDnVt/QxfAPVzI
aAjIJMRFtXvzgj4ySJ4Jkc3b33B3KPmkgoKT8P5NBFgVVJl0LFfQ7MfsIwOF9crG6H0Ey9KDofaW
S4IRaLNyP1JAXM+qDWlWRCpya144iIfSqrUvuIUcVX12JwThEJCsLDRtwcoyVVYJ47ihyJHukTGm
o2gPuHotk34EIdu7h6F+/2+szTp1RmW4qaP0QbSI/E5VIFE7yuT+2eUKfiFq7CCj7L67SsiWh6iL
QIAEWuDmvf6MeVp3TQ+hKMibvvq30FpkWqPODX9l0wOrwBr5/6QP1sMMZsTpRj6dYkDluhco7Oaj
G5kcYgGyPpCJ090vbEWXiwpmAEX8LY6j9SYPvhtGLeogzNA3ait+nDvM3+9Mjav+IEjY3ScIA9At
RdPhymoZv4LeAkQ1BFOF/pftRQ99M8lGSP/P+6cFB1YankoI+3bbh+hraYrIBpRu1S7o3Nm5p7z6
NcZG7uDqvUpc2RkU6CVZkLYsMnbrJbOXprXLRDrd0Cv8hlB17juVnsl0IjkPHarm5YTf5jLl325P
ceM/+3/vC71gTjfkaXKrzUGIbE/JijEk4krM5YM9gp6urLm6S/uB5LlXrLu8MKdPDT6g3+lnhR9a
He+vEylQdq7iStzZyIX8gSdggYALzkX/9sYw/3f7R+4tuETbyqiF1vVWp4Gkrk41jzfQU0frSxqP
ke/mSvSPh7DHL5wdInjaXjgfkcpv4jOrrFwb/a0BECSsoIU74mKLmZKJDjqHtugR5XhvarK0TrT7
Ey2+uVlxJ054Tiaed2wJzl5pp99MmVhWndsG7/+KlCikqhtsAMpB6z3GyY3zsmBqdpNS3qKj1n4j
RRnsU1JTmj34kHsTk8+FFJYFDLktS0YVyJ0WVm/Q1Kb+OKp5dy8s64eMZQ5G2nvjPRgVyMkgVgW7
Zj0vW1EVO8/gz44iQstGBxcMJ6Kefeg3edBGmJD/wgUkfR7gs/AlIRusRxzMpnONJO0B45nKQ5Tr
WLuUQ7xwSLvwIPnae3rhSAM7BGcu05P1WFA7nAqpRV75wRxesszulICUcHAOvuLOOBL5AthIshWv
SueOjnBHIRjHGg2s6ou5OedhU/y4vQd3R4GCBzeDXMva3jZWmhQDaM4ea7YI2/UicsNX21vG+v0B
C0CT/z/OZq/HedIS7DEbGxs+3Nem+lz3cXJQmr4uwklan6Q2sccB7mxzDsv0ElwyMFzDgDGeH23s
PTS/qnOupaHJs+/Ig1d/jnPV9vdGlWskJH3sZOgQz9afNAl144yNn3jQVBy6gqjFKcpv0QzufNAP
3R8ulJVPUdQ3z11S5nrQlwZ9iwX0dPQ8tBmepXhoGoM/hCWOhj1qzQg4Jan54AqyiXNbZctrO+dt
ePBxdw4ckRMEPdnbAMm9CTxHKN1A5IBHRpBbT26RzF8MG9tJs8L/Lh1n5SC62Ns0RIQsp0yEOLXr
I5CFJUJzLSJUuHh5n2ejNR+WKTOOQvfdaeEujywCcftPefC3xeMuXpIxznnow9p0L9xo6SvxmmR4
uMOHKEmOwFg7NyTQdOYDmYBa5lZYaUG7ejE6PmOhWIrfpmVzbyBLe8II9khLb+8LEnWC+IExgpaT
/Ps3dfE+p6QCprhjn2bInuH78s1QQ/sgiNkbhRWijkKdiKxOfuA3o9SKPugKtC4Ir6ryvZyTEQOB
ujiSlbymebE2xCsISiKrxlWyOdyW12Wm0N0uYIheDWx3wmA3C43YT3o6AM9NK6LxaWzL7gso+Pmv
1LYV7WxqGQXj919nEopDw5/uMfH2esba1FZLGJd9EJrp7C+Rpt+LXlcPqg17GxPwHNhkdj/Exc3+
b0Z1UsMFmLlLFexHZBXV/TQ1JfcaLvSQ8/uDS3onGAUXJpkMCLTxP5t1zKYoy4Wh4BMoEqpizWDM
8V1HIoq3aYK208lsliR78VKIHP5o6NNft7/q3sEAIsIFQ5GfZ2ITks4ibwXW8V3gJKOS0adQnEfD
yaznrozngxXcHUuK+0KdQ0JpS9qILQXBF2XoggFXY19xFMj5STpdaluvg9vT2l1G6afJpCQARn72
N8cjBz1sZrCh4FCb+DuYWQtd217AKtb9g+WURwW/3anR+EN4QIcXvlXwgYyGlXvF/WKKIfwQV4pB
M8LTHo1Yqw+Ch72pIWEmYeaSiuZsTuQA97gbEpP7herKXT/MKSLYTnJxRNj9rjD+wXjXjX4J78S0
AJFkOhgMuv6Ww+CMXkxdKkAvVzsVQ+96iD5NH+oJ5WB/xK38a7mY8991Yfa4BbWRfQfmLPpsG1lZ
vj8aXP2WzfEkohXoxfFbBr7NqctppFU9xky5FUcHL+HeknLfqWTY4FRISdfTjmNjaOzBI/DstZ7e
aqkBN8SRqWkn83x7t+5d5i6CHJw/2UjdPvKaOqbahHNiEM9KhoKZPn6U3Jzvt0e5xsuykOAnqYlQ
TiGm2MxocM1WTMrEDdqiiEkrOsePHYPkoFDLKBC2O35EBqv6GJcqmm6NNXPNhv3UXdqsd+Z7RGL1
O2hR1WuJ/9tDR758EH9vXN1+JsjY57HTgFdQjd3KnOsij8q0bXAh1tvu32pJnSdTnefpruQc39W1
AGRa4NQx3Ol61r5mWON8j00juwBmTP9ESlorsKCY3CNzgr29AKiPzBGNXEpym21X1iA3NUregShb
Jzk1Y+jeg3Ox/hCi/4WEhwGkCLq0IUbRY73v2rRPLXeaSQ6itP8SOfO/tAq9hwZ19M+3N8TOrPjk
AEsQtYBMsj3YVQwXkeZJH7TcaCbB7mgImsmEbEHilNoRd3nnqYNYAVaJiwQWw5ZpafYhVohuOQRp
6Jq+3c86yjojll9NXT55daNfkkz9oU+jOEgddufJ6eKTUja7Kt46ogLilxfk/W46BkVqFedm0OI7
FdLH/e1PuhcvUWUnvydjBeG2VX0tQRDMhtZwlEsjuW9m+MKlU/c+DsoAlDrXOWmhGD9HCpeIMibp
STUQcbz9I3bnS4wEz9QyyQ62F3aYwU3paG31vaddYs/+kzZbeRame+Rms7ukJGPQIelvc7Gs92oV
9tTaJ0ppJfiGwQ/z3H30xtS5V2NU8nIt1x88YLeXDl+6g2dJHrlNi42Q6X9Db30K3Hmg5Gxgk1nr
ov0+qejr2E1Yf1FbFMfGKfE+i7TIDpZ356Im8ERmhsNC6rI9myL0UDaGExQMYhj9rE1Q64tFcTDK
zgvPKOBqeG25rq8QzFVfNc3MKD2kp29RnFbpqTE75xktBZpRPfKgB8/q7rxYP4lukTpUmyhQVRPR
44nFx0Rbd/ELr8WyVY8989/370ztzTib2MVKlRi0KcVF2hr1ZZwK/Ekr3T1hW5IcIDF3pyRFgdBj
I+nbBpu5FmFrYPV0vboiCtKlku5r2lFJcW8XgvdUebSo50CNWx8A22gwTU3lUpnE8BGyucS15nTu
57YJYjKW+2K2j1CBe+ebkJYyHJhrSfdZD4rbsZcX/c8SbVU+on08nzorBIcBEfnglO1uRVkKQONJ
gtk3B1xbwEJ0Hc0ou5ohqwM11fzF5VKDc5kHUSnEl1/YIXTNXXjk3KDbnt7oJkYVTYRCRmOg7jwN
8D2KqXsxABk9/MpQhF2StU5JYBMOafPiKrNstGkiy+7jGbuCxk1hJ1RGefAZ91YMgB40Ev6j9izv
0TfpCLZ2M06d8rJqqub3vlmiP6o5sj6OpRa+3p7V3r6XUTp9SpQ8MedZD0V+3jn9KNtDauq+ZtaY
/664ZfUrE6KwRcoKSp2kfD1KpyoeOos8c5TllIueV40/Zm19P5bq0RuztwWxhZIWhaYNSH0zoUjt
l0lzeb2xqI8uLgjc+7xNs1cUd9qLkobhwcWxd6Tp/TMpIPHQ/I311NrGw2uxpGyapnN9xiUmeY4R
NsPyy/Z8QHv4xNhL+NftVdvbIKwX5U2gRYQpm3Nmp0pdT3lFi7TI3FdD9CPoabxqw9E8os3tvdlv
htomG+TFWZPV1FFVNy6mSxInynNeOUrt22PsnZzOKp4mpzQE0saaF9ye595i8m5C7CVkoAa+2TdL
nSZmrVDEcWN3eSKT/C23WjVQ9Xl5SvT4CKS+dxhAaoEBlqUctB3Xa6lbDc6hzdgHsamGl9a0QKEL
9Yidu7t4ZG0okAKyoB63HqWZlagpMmpGFkayZ1EgezTGGO2ZTXikeLS3OaUIDaVw6gxXKtgIbJRQ
mDKS0qWfQd/MM/RSKsFda+kXA7cen3b6u2lERLJShZn+B4AmkIXr+WV6oaeRoAYIGjC7q7tEhf6G
muvtrbG3VtzD7H3qjeA5NlsDh57asJMc19SpqAEIZPbTjJLr+fYoe2tFqAoSHKYzabDcoG9u4gn9
S8Ma2P1p18TfkpTK3jTVc+Q7mX2EytqdESRjyAI8L4g7r8eiGO3kvU2xwqld65JaVXHp0AI9mNHe
kSIg5Xo0UOkhClmPInHv8C7VEW32rnvsJ1NGA1ZxVxdZ8eA4VXSwTnv1IEIBCS+lic6Ym8eMJp0K
pAJTQMClCca4i3eXK4n90VQWXMlD4N7GUkMGXlI8wTO7PJHuhXeLPr8bbc++pH/MnoRmbdIYWs98
Vr0IT/qZNk2Xtx8NZJpOBSAWH3BoFURJqXzPs8g6CM73NpC0fqNIDBUL8cv1oOpch2FhDyPi55Xy
NKh9dkLdN3lx0+5Im2Rv/9D0lKgI9NyuYefoxLnYlI5BPLUe2isi+zoiTXb3/hMBVYF4CxaRlJhZ
Twh/qtjQpnJCSUJXfHz1omBWXOJYxbN/ZSjkbknFaWddJTZVy7UIEnoC79OFfmqFld9o4fCK9fd8
0B/ZuSjpFNASB5WDHOO2ri4wMQfXzlBabNkXaP+lP+f1eLHxFQ6q3nHxBGuORJB2nlaprk2Cg0g+
2jWbi3LAhjB3tY4NaSjpH3rqGvdVO/QnQ7TZf/TSlkAXyWfcCo0DKPbOpqRlB5CQxjXg5G2TvAbZ
MI6qNQboJ+sXb4JoW6U10lyh+PP2brnakxSLPCguYA1olENzW+8WewBgTnuuDto4F6dZ9Op9RUP1
5fYoV3eaHIU3jpUDdXTFQ4qzBrOaMmeUoR8fbVAzz2UY5RfixJd4UMyDps/V55PDwUY0UF1FlmaL
CIpyY2yHOqkD7D/dO0XtW0xyzfQjbgfGe4+ANIIDhMnuo/aG1sj6++kzTcqw6hDB9ab+0fSKJcB8
u/hgzYcxuvynVhUShiINoBcpfd8hda2HUruocIqIOMSwxyzQRqTynNbOLnOJSBWuGYMPC715qClv
+6M3RQdreHUC5fCkh9KPQkpFboaHPmtVCQSOoBBec6ZS1rzURTUFBVFZ0JZNdTLb+ShU2VlJNKDB
nxL18SBs51wjkjDneCwHWppVJ+GE1aVSxu5kJGF0ub1Hd4ci/aYzQNGb7bP+vPbCwyssow6cxVnu
RKpzudjE7XXrzAdP7t6nJIRAJJyyuCRZr4daxOzYiT7WAS+e2voO+uQ/dFqhkx8h1PC5Mjrr8yLG
+OvtGe6cdcAWEgwgE0qQr+thG35KO0ZaHUxa5dxnM49eElXdL3xHOS3yHh5x4NDrUUZrisiC2Sfl
0JV3hqXogZu46HOM0OV+YUISBsAVBnVtaz0ZzY7imSETQrWlfjEKDimFNbs+Yh3ubY2fCn+I2+iw
VLZTgmrUxLlZB6JPirPbpP9NvRcHxeAddY72RoLXDxmGx1vW8tcfDz9ST6FigjOgtrj3LogUv0k9
9eOQWvV73xjOMx0q1ghog8SDroeK2CTKiM9LYNUJPPFhVO/cBfmnSpj5w+112rn+6YCgGsymgAOz
JfixBZIhzKYyiCq7b3wx52r6pDvj+ADYwB38WqhZ4b9/TLoDwLmoFl434md8JBNmiHOEGBHSQgHW
T8W0+JrW6Xel6x41w/fO9Nvx5N+/TUTykNUc3CKAPMVrXXcK4uj6/OD2oRHkbRzfoZkfH3RC5HbY
PgnS/wRoG0+eur2TS95rS8AlDHSlLM/Ux9VTTnXlwzS5NlGmV/hjriJ557ko7k22fnD+rudsUQQD
FUMqibTBlgfnJFZr1y33WNm20UMeLQildTA7hijvvkgN9wdH58DcXtjrI8KgElUsSeKMvNm3nj6a
9GOGOuBPw1+WUnmcyCl8fXm/nRqsB9p2iLeiXob/ibxQ36xpX0mKruE0QZFP1u9imGZ/wn/2S4Fg
18ERuW6VMhbigbSzAOcA1t1MK7XsXFmYWZChLpL4Qybc1C+VKvuRT2X1EY5j2Z8aUUAk7SdNPIEn
58nNIJghUL5EyQ87zKBtuibg14OjdP1ukGATHEoCm/wOckXefIZmqCiHmDafQTHSL5ha0OUSpfn1
9rpeXxJ0nABCIPBAuQAq8HoUy+67PHYJb1LcNlHlUCw/cgbvtc/q7/rYuQdHZ29SDEjOTtUAYPRm
Ustst2ZDyTNw7c68tG3eNb+psWsfkSX2pkVFmlYzpFc6F5tpUfAuFzZOE8wF/Em8gHJQObYd+dLB
5xmfsaMS/8+Qc30pUBsjSZI0QMAVW/Rw6mKS3KrsWjeNowfs5apnj6TwtVOg1/gwQ8xXZw5hCIaD
I57C3ut/ZDYKQWHmVd9SOPsfRBe5H9ShJJ+TGpMP6G+bgTOn0Utea0mgFc0h4EZu76sfjSqbLNIi
vL6ldzghCbNhJm2QzF3pIDiTqZ+bRc8fjW4snj2nUz+W1mx8n+GkH6SWeysEQkFC0Ij84KCuN95c
u/XkDgZxdWf+10+R9+wtTYnEh/l7C7D3qLq4NxywIqQJ6TxKZPJ6OKNMvFBtExHMusj+KRVruu8R
RD6Rm7h+X5hH9Z2d+xKALW8El6V0It7U4fAtMMsO5+xgGvThOe5azaeKaj7USCcdXBQ77wFDyRSP
AUm8NmdKNeNOzTINCUmrHZaL2/RYO6skCDglcIBzQ7iBAA16UOG/rmAhEYR/HC+Rx5a/ase0la3k
bQbofzEtew7qVCAyrYVj66d5FH6NlXp+qdS+CtIxDJsTDD0xfbCM2a391owQDrx9k12/yvwcRIZk
r1c+EJsvXoowd0WltwEOLv13/D/HU+sWE341Y3xJabr9iJ2pyi+VPiYvc5n1l9vj75wl3ipuUGSO
ZNdN7sA397UnlhAtTiHA78/Z97oHteVgMv3QOEp0cpN0eZ3rfryvK+eoF7Gz18DjAi6Va8ETvckw
4AtaWjf1IqhdxQka/As/6WoUfwDBkH++PcndoajO0N6WZcsthKeDCE1HpRIBAYB6XyyR6feA9k5o
BrybJMH2kpB7tKNknXTbNK16re08ixPUqwid3S1KO3Y8zZaT+RqCu2ehx0d5784l8WZIsFPrJXRT
I7eTBVn4NnXom9pumJAcWrZyShZl/jgIa3p3zeTtJK/cThocVVFkDVuA6csSRHZLv6ibl48Wuu0H
18Tu5ORhpR8M1MTaVChHRWhJaGYi8EgJn8pKT57RulDO3jInsIVyz/50e6/sHQiDZgbtWuweKN2v
v2Yd27W6JKINYr1P/LBC788bkn8TbEY/wXieHx1hec9ulR8ReXaCDCoXoK0c2eKBOr4eOG1GIYyk
bYOwz+w7kpz2pGb6+5NGCGgUZCQ4SDbZN9fu3CBRbJN1B5Fa/1mV+fKE+C8STsvcnW9/yJ1DJ62h
iHnxHAPUt5mPEHW1RANJlR3WODOkBBkjljynxgqPkKE7lyhhENOiywcDedvNN2dNF8Aoi6A1jF6c
MCVtPrQ9TL9TmCji0R3q5fd4GHEjNMvsY9oDsLs912vol+xbMT71LhJkDv968RYXQaFSohb4x7Hz
xsRxGCjqNUpl3rUGdRv06t0zFjCJX3a2dyclSg5+w85JoQtNAktYwm/Yyo9FqTpPHYqigVmM+QUR
wvG3sfEAJU/npPh/nJ1Xr+NGE6Z/EQHmcEtS0gmTz+QbYpyYc2ry1+/Ts8DuiCJEnO/ChgHbU+pm
h+qqN3hHFuc7q/V3ERNuOVsFbOT1gJdx6DFrZsBoVSTPRW0nX6axTx/uz+vOZiTK7xqUavHs3twR
xaglDkkIY8pt68eEEo/vGWX71nOa5jnPnPkTWUxDHrgenTt7S4okD3o5h4EUxd+MT7gI4XUqJYFY
sx6SrnHDKqO/FKOP/NCjYEWjTdNDsRr12XFF8fX+wPc+JsxiOlyyyUY98zq8nuWFZMewnjRj5chx
vrekyGdMHf5TlUQ/OGT3tirtH847sIsktpuPCcbHTKqUQ2Fl2Qi/RifySa8AP6w0AQ6W6e0npR9P
FDowiI/SHr0eWe16XTa1jjzQo+VjYltRUNZe5YPnsy7p3DZ07yLYThE/5P6c3mKgSaOBMUlxceqo
lG6vQ2M81o9J3PShY8XR5OcJqun6qHQctFHXFL666OaDs87WqXDxDzstTl+ce542+TmvE9NXh7bL
sIDJHZx3jKQPJ3Mefh38SDnX148bcL9SGY1vQWq4TfldO87qdO6GsBPx8qyv8iYa89ofB1Fd8skd
3qz2J/r8oReb6FGpwrYeUqN7NbiNuZLSyqw+qgN0Rq7nCiUJu4ESN4QLrlYogE8/YkjtJxyeirM2
1N0pi15viSlZ2ZIjIpVp4eDITfFHLhqvep3GUQ+vKcvQu1RWMWl+kfeGepm1JRWhN3RLdrk/4bdr
n9wXgSmEpihssuOugwI3cxBO4s09NnMX0IyMAzHZ0fs+K6yDMsKtJrQtBdZ5V9BvsmiMbJ5z48KW
8DBiCyMFycZzZBiT5+f0ulj+TTI/DSl6WJdkACnmGzMomWCqbPHX2imTcfJwqQYts1ruW3fsujJQ
nHH6MesdPnqKu7hfCzE3yzkelHjw+0rt39dT4R69EG8PJr4N7qFAv/gbhYPr6cKyoY6KjEU5ZryF
zNl2AvBSyn9xnRRQI6fy86s/D68TUgiqXRRgtui51s744528C53MjG3fXBvv4zqb1ufOmr3Dc/D2
cALOxuOQlg4HL/9wPbomzzKEIx0lgJ9Yt29z3YisH3M+21bgJkXpvgMKY80+Tr+sUqVQ2v5slWMW
4UlvaNm5mAcUx7Gnar7ptBPR3kS4OsHGsU7exmVKwXyckogKirK+QwJ5guflNd6XttFTw5eKUNRZ
Ztf5kK1V8nkdVwS2VVT4s3OUWcl7J3LHN7OrqHFY1+RDflsktJXzwnCqAGxhX58Qnbda34xA/QWz
MlpW0BbCyx4mqF5LIJoZU4o1qbLGj+HKxk9lXoyGn9crDrteIdTCX9ao9Z5rwExZoHtpNp0HpXXH
54kML/negQRFsFEfYv3Udl4j8FJWow+GyLXmYXFg/gIiKDqH6pjt/lwbNI8O3ss32xXNanlDcSSx
+JD9vP5CTGolEm7NQO2M8iHHldhvBrd9E+nq3/dX3s1Kl5FkhoyCFFDi7bOKPVgBhcvNYJjn4l/Y
R87ZM9sOTH9atM+p1ykH99NNSrUJuLmFqdxOVTwiW5v0hfoyKa79s5FeUfeHtTuBUjQH/BNn+zal
MtXanQu9MQPkCFsMlVvv01jr1VNaR6/mIjAgjS9FFxGM0g2LKhMiRVwPpfFRi4f3cdnNJzPt7Yem
qP65Pyj51a8uTRmJWHRw2CZAB65XxVQ6YtYTYND60uFFqKbNWQEqh6/WFF/yrNU+LaK0ftwPuve9
IGzJxQFLjMVyHTR1RyQDJr5XsZSsx3RyQ03Hv/p+lL3vJfMk2nwsRl5U11EQBBrtpWVofdfpP+Ku
+repdOeT3eYH630vEEMB6k0jTLJ0rgMZzsSjYhJGUCdT+rYGPlmidhkjzrFGyuPrB0XJh1oMjQxJ
MLqO1Rh6aRfebATe6LUhUK/FB+5VPIqCBtj9UHtfiaYTfDISeVABm1DJos1Wi8ZWoPXQTdc6Ti7O
EL3ac5QFaP1fxIp8em2vKUOfaxfMMAPKhu+LGNsTouHr2XRQge1KtztYFLuDAhpDg156dW0HZSve
YjbuiFI4TgVvqrFH9zgqnOhI621vX8H9/n9x5Jr5IyOT+o+6oRDHmEvnTE+q8XWzHTHk89Zz3izu
U9+V49f7X2zv4LWo1knSuW4hfHAdFH/52C6qlaC92TR+FPXpt4lS/7lNHOdtMbj1USlybzolqFY+
4Mm5DfmL/hhmpuUIcqgs/SQrrbCwqi6oYlU/SP/2o7BKKOjjTbutQi7uVM663SO2Xk7Dk9dClUr1
XBxckHufTALRaPBSSKK+fj2WWsuqMh10I8BcMAXFhDj+gEoHHH4uZyVyn2cv+u/+B7sdGM0xiZnH
lxTVrS2APaNL3mgzi59MRA89q7E/aZPhfr4f5SY3kywz6Nyo81E3plt/PTCg1XqSzCprHmjtJWls
82GiTvexgvmFmmM+QT/ubexIs/Fgt91OKZE5hCQLVPZ4N2m7OXa4XHWMryqd6a2hGOk3/IXH55r3
4CPQtP6skJUfdJrkKr++0pAgoObpSW9byX+4Hi5GA32RsPuCZZhJ7xTL9a1c1x7KIh0f7s/sfihZ
iIc0yBxvZhYVKg3DGUzLkhiJ08Jp2yDzJv20inI+yHFu9zZFeMqqELPoorELrkc1WBkORSt7O5/G
NpAWmaGd5ImvxWn+JR9L5aBSvbc0f79iyUBIQLZP/lRzMnWOURGGFx0HZNgz9ETXPPhWewsEAhgY
nN/a6dv6Y9YpMGa9Cdc3r0/foUI9X5Q5o/O9Aj9L09YNZzB+4f2vtjM0WUABIclDkiLZdlXS0Bmi
vmOBKPH8XOhFcvImTpf7UXbWBghkCvCsRmJss2CTWn8JwpqhlQumt1I9ITXt/r3nWPkByGhnFlnw
su6BAhnAJvlT/jiFZ7TgJ7tkg+uZGoV4pWS+ZIqE3trUgWYCaRBWXB8syJ3x2RDcpF8MS+SmHq4b
LcaE02AE9I+nr9SMqm+4kZVhWvTFwQeTH+R6R0u4BphkiT6DPLU5mR2rxChphfmsu8v8wcxmcaLF
7wSFiZ510TZzoJRK+STipPzkJnp5EP52pFLqkT1Oh+o3v+56eotkKlRvQalLL+P5p2tHahuCEylP
0CPjI/rDbjApHs7HlPXLzVumnFcBd6uifNrm3aVNF/NNB4ziglD0kSbibe1dKu64KDNDeYN1veUk
VIoDB22EopjMsOzSahInle1w8qjFP8eDyN9AjsyeRWKZT7Mi3piT2324v0tu9yJxcYuRNxOyP1sM
Nm52im2s1Km1uBCPaqo1pzhdk/P/EEXerzTNyfm2KlgUi/PYLSgKz/o4PKSktriZGa+WcmU6ZYGK
LYHkqW1sCmLG0Aklr1CzN3q7eGOk6/SImnH8lNoQGX2tHvrL64fF+SWr7NT4gTlcL8zY7DV9RfIw
XFuj+zRokH+mxu0PLrnbm4cRgUimaKXjQbrVky8z3hc1tQ98K3PzIRGj81SstTh5qij9QYuP4t2e
ZtfxNjfdUuPphEt8BRZGeVsgTfANM4TlIbXqLHRX9+eArsrBWXYzROpydNtAi3CPS1bQ9USqUTU2
ZUzPQuid6U/Z6AWz6XQPpnSA1tL6yD77ZpMTD6UrSWylcckz/zqek1RrP2QTK0VJ0jM9EnxXDAsa
mmkMB4fXbyDS1eEpY0ntQblIQBFuchTB8ViPGe4yfTctHoVHEX9nLYn3zjpOj3A2ywrPm6UIKFB5
p7bxjF9qmuml3+Vq9mZYE/3LqhvFm2LJtDdtXpQUkMSEza9Zlb/sxOX3l2X9jZd8/6DZ3fKxN6Yp
EKnRCl+puwMUyu7McWZRW+d2RY7leuYqBC8WwXYK01LYb2bVGU/WxAvH7fujqtLNOpQTJ3G0UlcV
SPcm1CgcxOx4b4eFvfy0Zrf6NUflcqmyIcG9uu2zKTALWH339/ReVOnKiHIjf4GD2AzQS5baNmhG
1vAUadYLIJgF6mtR28TncgCFkZDMnu4H3ZtVKiRABaSoCRCm66BrnoG9Bt7DC85G2CRD0x5gfE+B
sDoyVN4N9Zt9hjoQa3Jzl88Slh9j0BUOuDD6VmK1QZ7OUZjgQHGQge3taroFHkkDJzPVputRJbCe
zVky7gG3uRcHU5twsobppORJcja8Mvp6fxZv71NWDA06dhl4aErvm62mCOmqg3VcqIk4o3Nt1t4Z
w+HiaeyU+s0cr/2zIrL+JGkW/1AH1U+OmtUHN+rOAiIK1mt0s8Gdb+XYvRLHzrpy87CfUifswLmH
q4APbc3p8s6LvBZwolkdBN35qpJESR0Rg3fw5/Ka/yMD7cthHgu8HsKmMdJTlEXz51Vz+qAVGJXd
n+XdUBSlpIYDOLttG7SttHxZZkLFnRpfesSPzpOrj+96qytef9jApgKdQGYtaTGbUaWlMZlGpRBq
aj2/jlb3rLStCOqqOypxyG29OaUpfsni/G+s7M1VXmaSwRLloRuVXqjGuXVpvL4LrMnz/oZwJDBC
SsyHbsAwTOmsoyfR3qRikAxfWbZPKUZcfz9SeR6fPMghqCHsPI1KhBK3qgdaE40HxZydXUnHQ6rq
0xpA5HdzrK5OlrSlNRbQ/SYVEeOueSmi1WF6u+pBK43icn+97O0HqqVkf/RIkVHZnG3okEF0z0UR
5rHePJWO1Z7qRq/OmtJhZKOVJaCTrD04euQgbj7nH0E3J0G6lOvUKQQVkTGVPAGL5aVOSePrKnce
c8NIzl7uaLUvTD3/cX/Au7EpYUmMJm+mbZ/CRRRtmPSV54oYjOe1UgefzNACTW4kQVeNv3Kv0qA8
20dwur1FRLkYIiUSF6Q3m6PdW6rKVdK0CNVhjR8W3r1fMpXiAcfVkRXrbiiytd/XJNTAzSuJalZR
NWpVYO2tfVxL1XmpEdwL1lF9veUECvwSG8XbBL367X3FpAlzXm1JBSzTYO1X5TQLjFEz4XTn1384
3mJgOkn2cATd7IyKWmBmqxw3yWJXj0uJppuPZs2ntu2Ui9HkFu5RGh1WvRNf7kfeu7moP9JkITzs
8C3p3k55yTuzxUm34i6ge5lxbju1f3QXOwnGTiyJ76Tut6lN6s7XpaXVRF3tIFXd26mg96TmGFA0
XmrXh9ASpbmsmeThYGbe46hjcWCaVUIntvqlubER0r85QmvII3y7UckM4GzKvJ+RX8dsUr2c4mYh
ZhoBZzb78aODo95BMW1vS6KXg2qOrGPYW0UNtJQWge1GzvE6iveVyfd0FxGduS1/OpEFyq8dnObd
Yufd0U7Zu1hQIkJ1nC4Od9hmgHM1GVXelUVoTnrXBOaQzifR5/GDZeXdt2xo3F+uF4vEBzy9BD1u
J8rBZ9078Hk9SoUKSCBkJddTPKAlkogYUWmbS47WuIdJWzJm4axSvckqQPn3F/Pe2cA1RrNb8pNv
6FppYdM0VYhnZRZwqMVbQw00BJJuXXGwY/eG5iDLQmEdTg0J9PXQsk44CNAapD1eiroTyvwvRRP1
D4VdLae5X19NueY1QkmRGwtxUd5ycgf9kWbZZqetURzn4STmT3HXj0+DSqJZRHb76oQOcQMJMucs
oh+yzUeKyak7z+xzhP+a8QJL3g1BA03nspuO4Je/M7brPUgsqaUgnbxpbm4WiAfLiUJwScaqpOIH
fI0JJMaYok3X9fP6stDJ+2cWhQh6b0zPqW2NH6e6gotG6+JcznN9cBrenkP8GBoHeOghTct5eD3L
BV4r5rDmnMNKWnyuK2vOkUrtzQd7plzlR2XTf4nHpooPFu5uXCosEkAGvmDb2x11Gv3DlOWhMdl/
C0VJT8ANnDejRRmc1/YSlqNlvLx2s0C15dgHO/abeLYZq0e/yyzbGsX3WSveUXbPz042q28Xw8pf
nU0TilsNjL+kuW1v0nUeY/5QPnOHuejZctOVHdPiJ9Z1R5ZUt/tShmIBc2PTW9uCivs+GazRJNRs
6jUsP60LEK5ZwjaO1YdsHfXH18+ivLWA1uDKqm7JYF1qj3pVtOyWynqfuF0dcJdXZxfF9oNIeyPj
ocDqkBDXm/tqqVLDVWZGBnPhJ07e2IavbRmjqp/2L0MxVwdmlrf3o8SFkDWD6+dVuf1opr7EilM7
GVTptj1PjtK/b91O//j6+QPqwvRBfASOLn/FH+eaptfU+MsmC8ceeCmVD/tk5bS5Rs6c0/1QewP6
M5S8Pf4IVaUmGt0Dodw6197nQ5RdcsM+kn/e28q8o6SUA1I0CIddRwFayiVkelnYwsh+9qrBfRtJ
iU1rEtFfTmXnQTMcNuN31gYdCt6QYDKlesXmdoj7CkniyUhDOmj/RBGlm3I1nBMNmclfIvWoubsz
k7KCCdmDdJVGxWaMkW0oLjT2NKwphp37xBYfIO5YB99rZ1CSV45WkwSJ3CzAztNLM2mJMpbN1PlI
10EO6Jrsp0gU8Q6f16OOhFwAm9sIKzvqCmSikjy4eS8KdISJaMi1KLog60srsJPE8ZfMOVK+2QvF
hUdhgXomt9/m8G1El8f5wAcrorILGzvpkRnhsgEzctTD2rtkZR3TZBdLj75tX8lI8jKdOXTDYo5U
X8s67W8tUszKj1Jq3DRHmpObmInks6uXeC71wCh4i1fw2oK5tMdf97fh3tAlFAGRIX4Wna7rDYKo
rjtD9krR31LS99paRG859FaSwvjIgnRnL6JdQerLGkIAfmtq3yP3YJdrkyL9jvMpRPMOAM6I6XGS
wqLPGy061dDBH147QG4fQAFgjPARwmvieoCJThvPVXMlQO/WO+li7PwcQClJaZodNNFvt4gBYRxM
GBBpusBbxgUyVU6j5mkalmIu/LRvpxMote5U1lUfeBrg8/tDu934Ekkqcdi/r9jtO82IYqBhgxWD
b+uSb9R6y5O9JkeeKrcrBGQiqHa5OWgvb2EcYy7swmbnhWKYjbBss9aPrD47eUV7RBbeGxCWmzzM
DDqhXEPX32quliWrNAU199VUQLoZ5mWmzB/enzb5p1wfLESgKgxvnFXIar6OgnkMbcEJca1Km6qP
audlZxthwrDjbXjJ+d98J1aqj327HCFidhaIBHfii4icIy2nzTNlnitHeBWSaFJn/OwN3njujX75
t1oz9WGo8uVg7e/Go2wq689yC2zenClHTG8NxIu6cgE2VRcBto/xo6e3y8UuXPwH7k/t7Rbn8UCm
R/8VFRK+4fXUFs3gVVlJhtxnbXRpmtbEuGLVIbF11hPNKvPJSMfsIGnZC2pI9gPvBCnpJxfwH5nE
lBtk5kKIMIpFddLz0Tk5CNuHmj0qb1BMqz+mU3XEet7ZFQCC/39QOfV/BFX1DowEAAg6oXYU1O3q
PtOEgvo8FPGn108qBWGppCc9Ibc0xCEvunlqpBgcDfO/NG3WsXNKleqc6osS9iVLqaqdI5nmnbWD
LoXc8tSi0XXdfEqzFn0tkkKEuYVdPF23JRTC1J7IQT3qe5Z7uT/KvQml94seNJZ6POQ3X7EZV8+j
H4W6nrO0AanOcDIrpwxmB2O9+6F2DgCedmAQaF7SV9i+qaNI6ad6BPrf07t5XmOhnLrIqDw0czNN
e2giTblEmlq9xbM3Ooi9c8TR3pPdMMowklZ6vW5yXWRji40Z99380g/e8h65u+zz/QHuzCVKrhBO
dI5rNAI25wxZE85QczuHY2JYgWKP6YXrvQnzdGkP3iU7mw+lQnqW8mBDwm9TAPbSPF8gv80hKs3m
U5dPKxVJtXoqLfp9BdoEX5VyKg6C7owPtXOpHCNtjrhwrydxUZWV0kw6hzZ2on5SFWqYTJR7oFMe
sShvtwHevCqAWmkywaRuriTb6iPNm7EZZ0WmPxVAcIG5Ts0nqnhQGyn8H1Qod+OB1ASJA/iI6sdm
aCAuYHGRD5mL5T6hxJO+TdCWzfxaxOVfrTeWBwFvFyQDpDcrzbB5NG87Tr2btLPQkGPXus46xe00
PKe9GA5uop0oyC1KgBG0DaSTN7s7Sdbc0FsF5WTNLB4kDOIJH4AjofKdyaNog0wRjyFW5bZgtE5G
P2rcquGUGLNBRj1Pl2iO829KN6bPq9ZFB1WAnWEh7Y26PNhhLKG2KW1tzfCMhDmGXm2ql8aZlFNi
HLod3+4x0lYaEVJemzhbdPLq6jmy3usYDthsfYi7IXpSuiXlZJ41ysmj86HK++7gi+3NJZL5pClI
Xcmn5fVCTFNlJF9B/peyhvuXF1dFEMOHQWketl42ifb02jOLFxh1R76aVEnYwjRRWbSTokEovR9L
cdKTtH3qTBYM1dv0INTOV6O/ApKKehtaoFvUzzJm3toPWLlo1dQ+tZmhXfKEJ8mrB8QuBg7GJqaG
uL3QVuwiOldjQAJjkQ961g2nzIR22iRHoku3xyF4ETDW0F2ByUA8vf5UNKsSZ8gQp0SOt3tv9qr1
2SvLVfchI3tHXmG/qdTX6TPRfn8l9F44gjeJgRgh10BoF+GYJvUUYC4uYflr6jp+Pug8r1a6LA9j
XC7TxSKnSQLM96wxwBtJ5QnbqFbhR2vT/j2sitUHuTfUX+Z5Wf5W3D79vCTm9Dd5K2JuWlu40cNC
idnwi1k31vD+B7rdVkh7UmBAq5UBaVuUyASZITfiFLJuTL3GT0RZf8lpG8V+iWKZP6HyxnNgPthX
t/I9FCipDkEkQGKFJb+5vDxO3L5MGnzkYHV9E9GqtFjCWqt2wpZ6GS7pONtns8mT9tzNHUWPJTL+
U5wOncc1T0zv4Ai73ee40hqU14FwGLICfb14RAL6f6bDENZGnz4jTaiclrgoAmPKh2csquKD+2Yv
Hj1pUCO0xlmzcnP+kTibmZbmWjaQfJWWHpR5DhsTQQ0/ATvpj3p/JGdzu9kpc3uIKVPQp1i73Rz9
RFulgAiJKVTagnXo2IFVfpQt70WRRyUdW3ruHNXXo4qMBYg2YMxwqjLvUkeWdqYldSQyf7vRAXlj
+40KEHRiOnTXUaa10+rYIUqsu+mJulv30Yza3FfZg69Gh8hQ5KiostMI3mIIMgyKysJrSf/LHn/k
tZx/QuPtTqTk6LpFdfz1/mbcGxpiu7DKkYCGE7BZFg3C9tCXyIsbU7hB17RT5utV3fuZYRd/vz6W
TERYfhTvKdlcT2OvNCMLRpnDpTeTZ26/6ETxKX87KUvVHtwCO4cMC0JKN8K6IVHYjKsTouIkiHm8
qYhNK8Jz/EhPar8BhPSIua8IdJ7pp/sD3IERoFBOcozGGxcDyPLrEUZaiziVKs9o0Y6gFdPkpczn
MUgq9pe7WOPDYkXpo56qcdC36nrul0n7fv9H7G0J6O5AjKQeGzCC698gvNhbYWXzCGlHtfFnU3Qa
V8Hs/nU/zt7KkRoncrVKwthmrG7hOGM6E8ddKRYjv8ZtgcjdW3NuxMG87p1dqG8Qh2uWZ+omFL2E
ZVaWaKZyVMd+NtT2uckK7nW3e7bzefpxf2RyHV7ftDKrpK7/21cFKOH1DOJcnEZJK9+plaU9wygs
uXO9pvWnddUeFsnUT5LR8ydj7cP7oXeWrczBeIFwAjDiTfYHUEPTyw6XBDde8zN0p2IAeAJswNAH
5TvdwsoXTiMu96PufMqrqJv5NYp4WdeZmoOBPeFDjmf1sxbHImi88UjkeH+AshItvcxZNtdzy6CV
Vl0434Qap2dhSiG9qqa8MXIdo9A7P7u5NhwcBvIP3X5QCUkFVkx3HXWd66DoeYsitjUROjkelXnc
xe+ieX09NJvblaakTK54LGz14BHRUBdXRWwk9eLvA7JVn4rVwT/GGPUj2unv5+92RJT6qHuTS6G0
Iqf5j9sc8YJoRUtFhHbvlu+tpBgfpzgyQRGn9TtNCOWfYUEJRu+d/kmNy/qTMefDGnA45J/SaU0+
6pH9T5yYUUC60f9Hw5USbGEtIRq+41HLce+bQ6XjnUb3G6H1TaoTxfNaFw3Xp56sZYjptI1UMQjL
TE+jB7QovRMtJ+Pz/TV9G5QSM+egymlM52O70GZ7sIbcQe3GUpt08Vs3bz6qldrOPgX79IO2Lq72
OEL3iQ9u8NvNRDlGihRREkWLdYtimCYDyMhC8XdYbPu8Dohi8Lov/HWKolefi4SSHD5POq1RUrte
BfaAQzg+NNTuFqWCt+ugV4xsoP3eUhD18NG/+R+8OEAd804EHAI4Zmv7oSptN2jTyLU64BuRpp59
Lo1k9lO90w4S9ttTmMHRV0W8BUj5jUkeLpF6ZlasmnJwTCxw1vzfXKnc921d9yechKLQGiCBqkjd
ne8vndvrhsgcTzTnpFfFtnxvxEbb2h4beWlWEXi5iN7UJddbEs0oG1R50738DwFRfqR1TcULyOr1
dyR1bRcvlbmy67TPDhQ+v6izOig7oZ+TFHDw/XjyArs+PaREsFRahqFPorJ5CsWmNppRwyFczkb2
lHbG/ORpVecv7Qr4RvTFSw2Y41KjfoduTvfr1dFxnqd0Y/AD6JBsTuNYL9qRniDvP9ukrxynFG19
o3Q5uLxuCHL4HWcoZtXbLB2Hk6a3R6i1nR169QO2l+zcKlo5O0M4tDTxaI+AIRnK6Q1yl0dEp9ub
h0yC1hW/F0Ar3efrLys0TFVLD+eyJEO4bDWxWFHd4QiJsDcgTjs2JJVE6VxzHcWYZ8tuJgyQW5uW
fbRw0CzR2ARR5mXB/Y+3szdk55PWhNRUYlzXoVL+ZaOZIz5wuSdQEzZzv0JUyW+WUg0SpbIP4u0N
DSoh2QIjI9Hb5GJT1YnGalRc0vK4enAVDtJkqNe3DUjNg1C3Km8UWHh1IMhBHxD/k+26MGQXtMPZ
uMygKweJsGtsmsx2RWTLHr3VL6zcOjuDvlSXRVf75pQguPPeHROrpNU2oi0EXEIbT5SY65d8iew3
uolt3sHBuDslgCB5kAKCoph2/QlouVEIKvCN0tOhexgnk2SqSz6nceG93P/YOzUT8kJsWNATAA5I
lfo6lJjc2Gs1ZkStm/7c9XUfxArV3KbLmlPbJS8ZVKkLjsKCbau6eP+twxNsre7g0+ysOn4HqQOl
Nh4A22unXWDgjgWroB4LL+bIWC2/0FlsvGoNqIqx89f9ke/MsdT8xW7wN2x321BNsJJoyiyeQ5Gk
46PjTpQqp4l6mxUpB2PbOYzhDAA956TgxbjtdKhlDR5vwQy2snFPLKCHPa5ZmYUeuT9y7qBj1EGd
Hto1WUOjTI9Al3sjZb0DMgD5zitus+hHGxZtWrs0WtJYfXIL46+ytquvU3e4v3bOQp5v4B/ZYBSB
t0jsFkmWSk2jiZZVY5zGIW8+IxmWHmgB7I6H/iL1ZdQiaQZfL1mrLcyEt+gUdqJcn7J1nk9JgZhY
XSrNwZfbyVAo06B+gWU0+O5t+tU6XlXSfMHO1E7KL+PaV09F5BmfND3X/akxrbBKNeGXA7p9r1+e
sopCSUoDZbeVQHcUVhRg8wnLiFZDxLQkzW3r7LQkg3GQK+yeAdA/pCqM1Prf6oybiLP1g0XTrxu8
9qxqZXwpq6w+iTx5GWor/zBZ+oBzxFCGmDTn/ui59WXkLXQw23tnABk13HJoysAkN2eRNrpui3jy
HNaLovV+gXWR4ataIb4llQlWOlnQC7s/zTtvCKnnTHER4U9gjJu9YS66XazIK4deO+BZWE/GpYYu
9+wulQridKHHG6EPdT/ozTix7JMFJOJxk2Obc72AqRjriW7jthI7qefH8D4gwcGpBPHonYolcU73
491sGKBToMOgmyDDQ6ItV/kfT0kaMrbWY1Ae4oeYfO/NtjkNzZB9qGYKV/dD3Q7tt24Xe5MCPA3J
bTZkrHGrxFUb6nNbXiJXS56dRcMh1MmX53YmD7sf77cozFWiC6BBegH9pkvzXNkmRsNiYNwJW3qJ
LNCSi96t3/RsTMdLTkfnTWUY0V89mX4cGniAxR+KpTbLoMZSYA0cO/KiL7Ur5i9Iyqa1n3OmRc9m
12n/1E0LN4k3b/tthKzzIRU1Kv9JGq/uO56Uc/yhneL5sVQy1iiq4LoIutxuVX/QUy9h63jWV6c3
IKKD4//cal0V+ZZdIgFXIgMR++uYWV+7pBzrYHG95u8KROSLmlXKj2HiSPCR13G/Jn1mw1JPY2hK
llGsCFiM3cc4U9R/2YjUBhovylbfWSqEpeXX+KaP5vg1H3X7qehz/d9loiUS2uaa/oUOcdecNEEP
yW8KoMHv18QtsfPJWucj+h/9V1qgK8YvStSXQdMPafVc5pr7ZbUNLX5X9Ylq+SXrtHlZx2ROPjiR
YQ7khn0miXixWlkfopLiROAhD4xA5GwkT4Xria/GkFhDoBjt9F3pyrT316hLF1wL7JaL3tU7WElA
4fJwxAm19EcMaD4WuYS1m1o0vptT8Jr+WBlL7WsT7h7nmvTj86hkyKxX9CWGwI7MJfPHqYuf19Gr
5w+jgMQWx3g3Hazv7VaS1Rigelyk7F3V24IyZrYZftY4lgq7a57oiBdv5gwcTdAt/IuDYNvrVAZD
XxIQKYU0CXu+3rfDENPqGy0NgKVaBKIYnbMbjUdYx5vjX1rxSFyQzPZps2zFs+Dkmi2MSjVAHixR
TpUbi2ccEaKTFQPn9DvdEy9RbI3P9tT2JOewoGe/gEWVBVqltUfezGBH5cD+3NT8IjnP0kFc1iC2
yNJ1yfVULA5F7Yryy2dnLJQJ8ynL66iD2Kn1bY7B0Jq96eIlpLXd+BDPVrU+kJRk5FFVKwYc8HQF
PkkzdM1XAbXEwOdzTvD+i6s5gf/X5Y7fN2OXPUTUgnFgaAbYwPggDtHHxspy41T3epn4kUgj7ZSX
tnPue2huJy2Jxg/d1Mf810Uijxyv6H13duv4PAogLFIzYan80Zqc/5CbbKuLZ0wpfErF0z5yUjjV
qRiE9z4eovlnx1tr9VuoeemlrePhe6GuOPVOpsL2TiLI3/4c270IErs2f7XNZI9+2vbju6jQsd6J
x2q2H7MqS6NTpDfKj7yO7XeOGLE+0pzZ80KY1WyzDLlk9mCMYcvJbPX6OUsSMb0xQfB+r7vWXOh0
deVjn6ww1vI1adWz2rniBw5Vw+PSiQz/wjzSPo+mO1i+MtbtO5HH9XvcjtAsEfEK7KR13Tzyx9Gt
jSDWnexthvSwGuD6tHzOm8x5ohqJ/DDvVoSiSqo/rk8zlvLwwNt8vCD9zfWeF8v6HBdl9dno6bME
zupmP9kH/EId77qnUR2tGNW6knZLUyj1fG5jcxl9zxXZix2j0BZOOcKiiOoDB/M7p8ubMJrK5EOM
ntH0aXTb7meSqbwyY5BOX7CiqlxfRPr8o/JiUH+VLqp/VLVf7YeadxEEaqV0v4s0RtM1wWopD3Dr
s74D5V9eJgQH3yUu+FKEtgbv75Uf/yK6hmrwFFX2jwHFPcREFNP7ooo1Sk69nURNuFQoBwRmF+m8
AVKjqULsFKMhWJwofj9qVaIHYmgRHQcRHWdYSP4fzs5juW5cW8NPxCrmMCV3UrSi04RlWzYTSIIA
E/j099s9uNWWVVb1GfucpjYJYC386w/eWqVtaBL9sW9j/TJbwjZ7Kr28JQ6VmByvcoLrdhvcZpdM
Q+ulahgUUQOBhdQx0X19UK1liQy9m+8d3GWMXrpRmJ+YzEf8pwd38sYLEQemzjbhTL8wve7UvozX
7TnwBs88R14BNRKRh6WzqlOLdb0Yha9FVOJsucOFIbzXuq8eGbO7wVXQ8PZScFvVpJvSlUhFF1Yt
TgZj8aC8OYan0KltrKmF43zNxa9NLoPC75dsrtZw3W+bicp0GWvR7buzawfjNTN7F51eu8/QbPWa
DlFkHUuMSpa0a3X5vVq7/LZf4kEwUpX256BzxyhtPa+4nxZY3GlMXsYuKCxsy60l0He+FQgX3YPx
fs5KRGPqT3HlpasU9a2LwIkl2szisfCVdo+JvYirZs7j4DpycoJ8C+NL+wLY3Q+yum6qoE6LLupc
rqv1cn0Ou/raWqvLXl2b+qHLz/EPa7OtTznMjBybtCKUaZsz2cqSlZjQ1XOZPjWMO5m29VY53IYL
6eOnfK7kh9KR4TfZLZFKx43ZUHaegqsD9IVpThnohOWlX3vNXWH5BWwLb5LRp6Sp48Nsn8UrjTZh
5ueNPX+YcldU9y7E4SHTteoFfS9AYop1txPvrHFeHwDaVYw9gxWP6Wbk+hgRjNNlo1fmZEjiMdXj
rhHyYGetK3GwVIfLbR3n5Xal/UWJy3bz6x9Wjq36haiL3uyZHpb2YcBauMycoo6SXc4r29J4XQum
0MZaHuBVFv1+9KvmFuCD3EMX47/hsotkKKtjncu+TPtiS9qbuQiLXyTpRNGe9HnjHSx/0sExEsb+
ti5zBCbuUwx2ymm8Fxzh6YF6U3vHbUJwmnEFCO+k5bZ5Nsh8JEIyWiJyyd1akIThB6N9aVl9UrAV
N2/J6s2J2xuXZSf51zh5kKUbfZgjx/9aVMlSnTYpl/BumeNJHIY+KdsDGjn73jTBZs7KvO5DtJR8
E0aNaPOSSmwsa1fIi9oN2m92W88yg/k43ftzG5dHWLLdemnmtZswFmqdjxtySY5mdy0v53LGf7QI
3f4zmRL+nHZrt3xsDMhJumzROEIugYC+KI/t0otADYfWb+L7WTkM/FdnjIIdwddbvLd0XqrU65aK
CCvdxb/UOuHMVERD95Ftac8pQyRLXCxubv+o/W2Ql9vUOveg9d60r3UfXjbD6smjFELHvKRePeRh
SNdoKzfc7hdVF1cWrSkdRc5nKTQX9YuokOLJqixbUwh1+61a595N5SDt73ap0BbnuRlvVM4y3y0r
7LlLl6/ZE1fvB9UhKJPkFK7ztuwrWLAqxQabyVu5jHOSSUVrPHWO4RX7ufKvklKN4FW1XAcCSXF0
Ir4hMV8HfLMbhkPj+MnvzfhBlI6x01ApDAGaKbflZe9IMAQYDNUXuksfQYuT9H0WzYRrXy7VXFaZ
j84A49nVsS5pT4N1TVn1mzhC7embNByqyYezaHrgq6CWPtTy0fuo1MBZWG1T9QKeVbipNfiiuBim
yrhp782iu8sHPstFv83ucFPHZhTPGy13dd2T+FOmpP9sCYS6rj6nNJbI+nCUS9LQa/Npb9jWc1bM
jsBAIBnjJW3EZlQazoZwomlx+z3JqZvGjV9rc8r92pRYefbtR1vUdZ42Qy8/aKuJvqEo5X9Wh0UQ
wNpS5oOsB24oRcFJdZBVUicpM9j6U2XV8l6SlTXukZ5G68GPeQyjsGasM4pTDqIWSSiOfbi4dYZV
vDoIWRhM8gu3tNM5XlkdSgfLjXSGbU5jf3WWa8dZuSFiEcoJEMghf0AMQKyLU8j8wbKcqcsK3Fa+
YT2UeLt5sHNAJmnzmYyt1K0z9HZ0XCpVqUsZtG74qaoqOrionoJPuratMYMzF32ON9z5d24g6jaN
3Cnfzq7txQ1AUh6nhJxMy01Q+lOUbvxXSbTt8ddHRWyJdO1dD2P+orJ8s5swS6esSLvm0g4rkDqq
+OVZ0bo4j014iTFOssM7LlTxhXanxco6nvYCK7LYi6GoURSeBWgHv3ZXSSRnPpqj3JIInncdBN9s
4l2SNJcq/wH1oi3oZRu7fIwaqb29DD35qXYigbeLPzvXSThvfJvW8T6WoAtraqzGOgH4WPFucvH4
OXKgD9fRtvlJOhjH/glaEEB+Wyf6gSXOd8Mq6J1sLy/z0xovlZ3VQ1CqTAZLUO+aSDsvzH6t8ycp
HNavgydAk3vxdDA66B68PiggKBrXSLIeq2FLXdSgX8FEKR6N9kn0dgT4KqWi68usL+p4ufI4peqr
eK7Xng2tiUiMvSq6xO0kRI24DCo/sC/VkLXhuN34nXbzXTwVwqQVcBbFNfIVqAZxqEsm5kmWxwlh
+5QOLAW9I70PknIxxTNeypaDR3XfuZ+CjqySI5I9dsKw2vY9d6Oq2UdOFyfXZQPhK7VzsdwIlNzN
hXCoWCmOT+W8w2taP9paOeO+nDb7GywOZR/ywlXqWItl+BTZ+HNecYEo7jBTg10xlE7fpkGySFib
2pBrM9pMcYuwiy9pr70+dUcJTkK6ghViPtgqOxVQvelp4BOtB0KFrDINhYKsCYbBfo/dPoS4Nbg6
9blwEKkA4ko8YVCHYwZ4r5/yJOD9aKCuz7pYg44VWpo4s6cypqvsgq+NdschE4wgOZFY29RzsJNr
hY0e54ytiRR1MdOxgCiiwaSNO+qbbhV4KA9ttJEoG2ohs1ixeLNwE4F38AvgA6RrybScv729EM64
FsQxL3L6rusq7Dh/2uRjHU6xQxup/LxKGcqF9TEPF+JpEWbLmF4Msl/aEMX9TPfs06354Rynw1J4
P2Q3u1bqMpzWh9gaZP0Ud2tC7A5yjCgNEB3PF3KW5M+0SST2U+Q1et+ThBuk+F5JmbVMSjnTkoQB
h9qsVh9FVfmXG06y/IwYOuWxRbrvZ15fMxPdsBTZsm6JVyfzumm+C7ZyIQWZUMCfSOxDwbWgiq5V
PzCbcbu4i6iDdinu8NTuvkzBSBmpWZdb2mzhds3xQG/t9Yr+BPqw+7Nryvxetd3wWW8Yu157zWys
PZDvul9Kbx0P2Jp6OVbLUfNszwbdzpxjEE70UZxc1YUJ7vkiuDIr7gIHU7cuImjMTT8WtSGMsSFo
1cn8OffqDF/c6MpdK0iuzMTlTbAYKryq4q5KxwZd8i5fQl/QcUlrh0nFZDJcucJfYbAFyVUgx/Jj
yWiDrz/N6+dpgluxa0ZLvfR+AqblzH504fSINrIY0c/d6jm4GQfRIK7XxtZEDzelfPL7gl5zLmo+
8zIymc3CAYFLqjy3xStllfmVO2zWnC1NPXq7ai1bkc3FUD7O6FAG0pkVuYxVUk3llSwnzPRcLEf7
FFBzfFT9Gmz7WZd+f5mvXvCzjCrM06pRchcPnaWITsahE93pKhwXTB8T63nrXCwMAtDC/ui2cjqE
7tTiot2FNohHkwCJtTbXAT23/ZRu0YzhcO0lSGxZnv536l/+rbTQS6dqlRPaBA71FiVJPr4Ewzi5
N1G7Cb33kjH8uQ55Cy1xk4LrNN1pqhsUsrslqYHbGqaOWJTPGEyy6OA8vDjW5v6YhoJlbNd14vD0
gLgYK67MTwyEysuiHkP5IegCjCpnALFPyvIJA0Zqgs8lCiGLg1FP/rPtlfGvyDEByLkzxuWunlcd
XS+tP953U1h+Ye4Zil3FLaFJQW31domb8voTR9fxAoV4kGRC2OKHYzf2cnbhBlOYVDw9unKpitNo
EwZ8inNvYQPaa/cLB/ul3jd0Zw0oaOd9xkRq/jZFdW9lDFFgKhrRJiAwYlHribEkKxVjIH9Ig9mf
sUKIp+ge57ciTLWfM3Eu8lg4pAvraOLki50b3D9heXZD4UUpJiPVL5E7eXkul7EPeC/Hl5Gp6fep
1iU2cz3pSTtCPadmZxyvJhknF/33MYcstMsdUR/LtZyHHZ2ZqMEUp+F2iXKfjwHJBjwoml0ib3jj
y8Ee5uCzLWeCbMKknsfUq/qoJ+0LI6W9Wu3g1xCG3Cnm6hzLVZpzzF9dkcHN8mqWtO308nGF2Fhl
BU3Uo7VKC212vlqngRChOJUMpanN81SnVgMRKPXyBb6sps3/OLSDhyxknacXqyuGWzFUxY+26fNP
q6mqrxMdMzj1tornwan8Lcu7Yns26CPctPSt5CiEH5vUK7aiyFyBciDiflalTlW4N8pwz8GBCoHk
3qxOcZzhcz8o048PJq6AXLTUdcOFeqAqKsDnaWeVFIisMFI+kcyxWKlf9Os9xzU4Qr1ayzdp+f2v
AUdWeeg5IlU2b37TpZtQ+l6vlveYT3lzwY1g+hVso/dQsoF+rrInXFYAn/Rc+21g26T0QpVGgx0u
ad6tY5za3EPRzPgmfh64HWLpD+TwzXF0X+4iDN7r/SAZ56e4s2imKgG2CWA5RtBfY0SbMZDp1D1G
M0t16SUbQfY4wHpfVBl2d5Przt+SRjbz9WBEjNk218IgtYewkNeVKuNuzxV83oHaLf0O+XnSXzSM
DV4qYP6rBJ5Zd6l0Ed3nilzLdIEAhA+V2Rx7P3SBvI5Ha3xqFmv74TRz9yTzPGoOXXc2QpjIGLuJ
NNkjzITDkrZpqhqd6qkLPrXtOuWohGIpz/iWfoB/kLuYblqdOnH8ysPot6WVhm7OAb5Sw8husnvL
zlrO6fvNoVQfumoEjMTSLph3pY1Fc1rURfeAj+1kLoE1/MeNNpk4qpkb856046FKCzD3DZgRv+q5
BSTNMIHVrBllgdu3LZyatFamc7IythKxNyNurpmaxOgfXdJfP+AJP5hTkSRNfOuTbfVLwKt97gdu
utlizi10aZr4osjbpaZNg7J3zxYAFWIIh81lUROyQcFa2kwkZdRkTaO858DvGVeMcRecBy646l8P
pTdeliAYebooaFBHo4pt2OdVRwgEgtOVNK5lkz8Ws1bP5Ef3w24UUVHv8jKY6DjV5NMMEPD2K1+W
9doM8/YiGs7RG7t3FrblVlvjkfZ3vgy23tUnMwjrFBobS/QSQ5wca6Yk6Y6anuVbQqKRm3pycw8y
94Z21/pDfQ8b1frgR9J/1IR8Vek0hNG9I0T7ZagW7I/wSiQ3RVsu/8nVIHTIwmDuuBMufg4GsBrK
BSagboBqBE+zXTnm51hsPZ5pap0Zv9LI1p/KKaYYRrklCzZ9zOCqUvU5icVsU2a0x65ompprVmRs
mZXYCqbh0gw0B0lQ/cC/MdDpOMMj2w/zWghGMK4m4Cdx+jXd8NR7piUJH3yB8CLDBHW9LHrpJKmM
AutC4E3sXy0h8e7z1E7VSRi3fG43EKTr0vL1cCiiUVb09xgDpL4ngy8bl5VyH4BuUxLqs1PbGMV5
khky6Z4FFlA4mQm/D3aTMEN5wGuzuE98KS4744BKyd5Jjihgpi+I06ObsyU5U7XGtS/ymWLDSEmx
EZo2aa4dBlhj6s5NdWe5DvVcTTMGC93Y5d8Khv4yHWbFaQgfvFrSWGx+m9q0UI85rH1aR9E14z5E
APtpEx3hzEpyVKRzMqln6VvWj5oF8GMkcq/MGFLkn/3GrT/oka4h25bBw/23zvPjtCnAvbKS3bSf
w0JDo5pbcSm6ySoOjq2ty5jTLtznC2aAmNpGeXdqtNjaLBxxDUtlFVJttA6ca98fEeHnq02/xfVX
6MyNKpw2FWL8rFSDc7GB0DNQ6IfpWDMKC9IJlhMtbjsvMej6MHYAZ6FPceaIpcMoiJ1NOH4M0+Gk
volUn9ASBZv70hIW+L33i4Zm1xGYqdijvIqSouKknupiypi36QiHq1x9WNqtcnbsjDZKR2UgEPnJ
ZPxj6Ai74OJQbp9GL1jsrDFh7+1GC7CHDsKZ6gzVjf+pF4SNX5V+S9lSJCDeGMskTjYkrfNh3s5X
Sw6foLwiBLl/wqW2PKcdus4DuQmtTpmhMcdtRXPJlCMus7YercdoaDyVxU7tfsDeOu/uc7fdXlrS
+OKLnsSI57iqirtwiA9VIW19Wi0HWKwNlQsg4JvGJwcvSW4Qki+fmVXE8oQ8tr3iEjS8WKLgZIC7
yf+jaS33bsP1OaGfnEdCjLkCfJDUn56s0A3QNqdzAM2JfME1s/HK/fmSPe8K2cQ7DtYiAbVZpuHU
k0IKbCQFAyCDxkRcK+GVHJb+Ut8aP1+/DNTqB4+PU6XCGt1fPYY2zS5KyvF69JJ+PfIb+w9+XUta
13rNgcg9/o3QAerGVuAauNtEIriCYstsUhjH/qkxpOfsVj7sPaJ8QH0w/eBruEa0Da7Kqx+E9pGd
MJbGqtNospfkhokuaF/c+SBTYTEH9s6wQgOOb2HZaUMAovpQdkVrp31owrN+JByLfd8N45Of5Pl8
NTHR0HsjZg4bdwz76CTDTeapB7/+GzGHjTwYi3v13l5qio2rymI7JqDtz9i4e2e8OOC2YmZmTScD
XDWlo25G+lzlFIRfFlHrpwDgMeCPRe2gPIRFt/e3Ts87Oj1HHKqtQUWwt+MpsYfUGxYTHGZvJGSm
BXSGKSsbMcqfslSqvF2LeMlPi64auhzYcZ7hFCWfyd0LsVokI84FzFB1O1XMo00Wam+YnodpGLYj
XYssrLTOPUI3k9WxgegAaKxHd1x9HImk25DdmRZtyDm4jwanqx8I9hvmPLW7WoldC8TrPfmwebvb
ocOAG/CFouOftB3q4haynktn3dmW9cku26W9qPEnIMmjxQ2pvypL2U6PoTNv9FdWvMX9z6ivXPoZ
5n08Y5SJjK106i3Ms1G/LLZzCtbGXW4GH/ScUYGcu1+eNc9bnzE/5vJ1QC9Z5L/yZIMYA5aoxZXu
4Nt+agpRjC+xQ+28teM+D7O1Z+TxkTmLsp/aOWzmOsuTsHW+9JYM7PAgBMPBU+7MM1Nk7W3x9mKt
/Tlpkh6u/NaR6dwceYxijFic+f2Gktjq+rPnWzab28FnHYysATpzrDRWPp4vWFfrGtSFUUqJLwNv
xz61eoqCE0rQyXpEG9nTaUyLDKJPeLEpQ/b2aA9sqQCiRfw9HLww+j6FcRMhGWVAWpSpv4a11KBO
ld9+ljFV5iXhuprv13j1qius6cT4ITCDc85+LoXjnspozaOrVU3heqw8FLHXNrdy/4h3MfakpEuo
7T6U/P19asfMCDAeMbH/UlTFKp7C0rbWr7lZKRsMSUyCK7Zu+Gmh0yRH8PBpvnDGmZJZ2i4zFCC1
RV0aa5rzq1BHzXzS7bKyZzuMUyiVk65vSepE99ov0dRfqs3e6v0ctF7zVasmJ+vR0wTRAXf69knB
LdnSuqN/Jb3BtBFDDACWzAR+F39u2DEPk1H1eq0R2Vmnzaa+7sd1DIYd1nPmy4TX6k+1YgpwEXII
NLvVb/IvVqF6Oy2seXkOOlDgw2onKFX61pvSPJEi2tWUP3+PA0HTfy00CRlcsLxkPRWS/1FG3TD5
RcF2eZmCoQ52NiHc5nh2snie/AVcKQCsTyCngb2lMD+tO0ao+H03cb19NUPUP2j+picTF3bELUlX
e5Lxqo7pAT1iWg6JC3plifKm4759F5O8iw2Fj5Y2zcO8/DrqQjvZHKhxTlspzefW3cxCIzvb9s6Z
3OGHEYH9ecHV6dKSUSXgwfThxaQhenIzC/eWx76AOtdceDVu3L4Yt2vmP7PY98XsX/XsniXd3Im5
jTQ5tF+/WpprEUG9W/yRyUPhSdmmc+micKbQQsKQAD/f281Zn2QvIyDTSMyEmAhy13dbycj3oeZE
fLItpQGjW0mS6xREpWGg4cE6EE4Iy6Pk7T5VAzS5XdPP6jNEo/ghb1qnORRdHkUPPVKCTwM0ORg6
/hq8JP3cGACYQHOPNkHbZcGyNntVJCs3Nq+JcJkqGmC1ZYVbe61HZznluRjai9leytNSSN3fBOEK
LuFVAeU7UR34BeJfBjVGDeA9i2uX1zFySpHJKa8L8GYNK5jC3zHxHPLIT4cgUl+Hgtq0X00LgaPm
vk41bhL4tNOWmxNQVuHvdIwm/Ar6lNXuA79qxb7Kt+l5gx+g99wdzfc2dMoftdXHcUqDqS+9QvrO
wQxD9VWNCznacVnWd6P0sfOETdyTuGa2kfHK6Kor7kvcWe18S27O4Y9F5rRhOWZQexjAMFVlzDvO
3QKG3MLmTKExaorVLHwrPQu8HpEZ5siMmz4WaUSno3b+ata7sfZmyStZAzsl5YF7YaEiwYnnJDCs
illznCeJNProAGN+YqIP5WFuXA2QtxnA6nqr5FWx0mLtZ7RsM4ebQeoXbNXwpRk8/8lOcE+A7byw
blxtRvfakkpVqc0I6HNRaFwbaqVRmPVaMUrmMIrLAxTN8oDm1JqyiKmVcxBOou8DXWxnsl/g3vSF
Cu9UibaF5HYOcewLmtjsy8qYu4r4nUevGob2SiVhX+5zf66LbIBtMO7zIC9ihjw0GYdYMQ4/4wZA
+XMwFRL80gmGA8LJuj1M0k8AfrgAAryO65xNxpm+dtRe0lYdNTMXiZZu2w02ZDewthJTQ7tMqp0H
XKOvmJ6Y/rNTb+i8N9+Kv0W9JgNuGLp13rO5l2qPz1aLYGTViX8x2P14g6Vl3GS9mkHW47btLt3e
ArYuHW5yBxoE9+MQzOonZyhTraayzwgRaLbN9XN10FzXUMyf61ptpxoOhQB3tZjJwgdqnlWpgidn
9f3kyqHe4fTuhPQDf2dJ/kEkw0QU8XeMVR/SIyzgfieSdWI0E00V2Kus1aEl7epirt99ymsuLaZv
qMtxlMQQLUF2dOaG/otmyiVlwIWwizM8v2nrBV8/6B3ITg1kjtV4RVZpGqu//7Q/CHnnh/7D/0Ry
AYp4/vd/PXQqHCpRHkOngbt8peu2f+wjnR9bZvf//VFwsWHnYgdCVXktpK/ywhGmkVGGib139OJq
PBZhMx1LZ+jeobi/ptHyKomiijHtwmIxJADr919VLihmtZpj9D3kvze5nrMmaqsjewHvzLr7/veX
+Mb6OBOEIbqjZIIJ+OrLNajgcqgjCbwB416IbV4vYs7Rd97fWz/qLLrBwvFsavV6fXSwdKNmxeMM
yt62kwsCHC938PmdA8a9NYYcf/9VbywNB3EI9gDEKKGBc39/iS7J5VrnTZIl4fC98m2s/zFby6qp
d/d/f9Jb7w/1DIaqnOssxles54IZthysKiEFY1KPEAEiUr3Eewn0/xh4/EaLZFUkKDlYEEiCEQX8
/oNkoAIuh3wmawS3J9EruHGXHATaxcgt0kAC8xDPmaOCKBuI8CNMAc5L25TeET6Nfx4wolyCL/P4
P/z84JxAQhnFaeL8ev61B7ntRR0zhCTTipj3rEqgrcDYIgLknRX0J1UVPfR5neLi5UcxNNzfn+TW
hHFhKsSTVmnvRqcCIbTKgGlkKQ6dnbt8XTcoUw8icYZE1tkp2E/ptsj/qs84K7PPueJnci4H62sZ
v1U6mvkKd36rbNbvDFmYgOLDP3zGULR6T93+58nKw/CqD7GRwePrtYtuXWsnZxYCQkYMwo2Mum9S
hhaDK87UMoFk0hTz8o7I+c1nnlU27NYz4fmVaCBcY2XR/bN7gjk4yLYy2TD50aFNJBLkIjSZ7bTO
4e8r6bXe5p+3in0PekqoyGRS/v59oZys/tAweBpBPnZbBxEeJqA5rP0cpiNKu73rDPBNu+k9Icif
hwWvGD9GTP0wtEHA9PuTO39IirBdE1avnp5Xva4fjSfAXZd1ad8x2fvzuEBtg/PEuVhSvF7L+ypP
15K4peQ8q4mP9mKGo7Mxafj7u3zrF2FtluDHymlB8tHvv4g7fA7mGnHcroHKGD8x2Zq69srAnn+n
XL21VgLi03mDyKT+iMXZmkQPWCawVuB03a6jyW99GEJfEBsF9n7r/BxNfhjV7zlnv/UiMR7GBOBs
OhO99r6zahuwdOIavC1u+xWhf0CUXTJ6y+7vr/K1gO+8LEOOdgKX0VxBiPz9VeqzmHg2YYLQwAsv
+rBix9Wjg7i6bmC11rSMyxS8KKiSt4sXl++Ulz8LJ8walAA42/pIh14bxk2EWztcCFgvLT2cP9B6
1u5Z3LzUySm3R/POz31r5ZxtC/mQWDjhrvD7zy0N+g3Tx0kWT+RhYPh6n5MxhdQtjN850N970qsX
m0/VhnEmL7YI+2BPFGWdDXWT44Us/Yu/f8M3H+ViLYOXIPO3Pw7smFgRlfvEQ1qV/31EzLwHupEf
ZVWG75xib30v5BT//6jzsv1XPaQdQUs88P7mMjH72m0KktwAi+KoDKBt5us7b/H1qenCGTwbVWOm
wPw7fG27zE3IdawJu6/FWpwj2qQV7pZJDo0Lo9Dz1vkQFeA9nhH6nZPs9Uv958mYd2LHdy7Hr7Mq
a3fC3MF1p32sm/hX2/fJRcN8+OAKp/+Pi/L8KFzGbM5mF8/G19n1oZVYwoxY/FvbHP+CeO9niCae
xllZ790pXn+/86MC10YsR/NNQ/zq5BRiUm5VwHUlZ/qG8YzzUbULGTR2ET6IWLynmXt9evI44gzO
GdowG8nAe1X0nBFHvzpO5v1KOMyBE+CIEh5pBUoLJqx9z9/BqO+dL/f6SDs/lOOEjs0/3wpfG71W
wUweUw9/E5en4tq1guY0L5Z+VhGMRLqNYA8i1F+W0xB/K8kjfadlfGPJ0s7wFblL4Uj+2upwLpi4
KdOO+xYTm+PYHHoMbNpiumvLONgzl+3hlPTv/eg3liuKYbZInLjneL7zv/9rY84TrT8PGfeNqhnq
hK61ZfSu4a+CfJP3VtFbn5WigZYdIfRZefn7w4YJ6gi92bgPCq/KkjZcbntV6rvcMeVhHGCjWbK3
3/mszhtr1+G9RiwoG3eT1w5sAltBohXlCF9dubcuGC8jmjgcv4uxT07DvCxPEZaxl/Wo3Xvug+IT
CLK3H5oQd6Y2Ya6GQSQSdAdRxz7vcy91tkm81z2/+VdCYeNgCs+q41dLHq+2AM+tGuqyjXxvGOMt
ZZUEJyUsfVJh8J4v3T/Nzr+vTuflfta+YqUD0wEDiN8/BszRJsSFftqXiMiQLq7RM2628yPBwd5t
5QITu0VePSUa/FcMa3flbcCIyJ5ynBqFPhEWtSSHv1ekPwIr/vmjuJiizMdHEQrG73+UAiR1y5kj
rZFhewVs1x6ifGpPUVGRt6XNlvXosm+0vcl9IHr433z0/TBNYAB23r/TL761XslqxvjHcTAZ8V79
NTD/i7x3GVFveOBcQTgfD3KM5w/cr743ssDGpV3/q8f1+Q2cPdA4/2Lujq/vc4uw7c1ainGPpKiG
MePO51HWGN3XJp6blOEfcESb+9E7xeSt30pXjMAQvjhf4NX6c5iibyUw3b7rvZD5w9hViFumDUqi
HePCgEyhPNQNJvt//+RvPhfLqPPBd07FfvWO+7Fcqynoxr3tCu8U1cQMQkUe66scmfhu7o3DUAUV
2jsNwrnheL362W1UtXNiD3vg94W2QAmeXA+JCOYd83NVrXrnTmHw/Pcf90ZJcWkYI5s9fc5TenVj
hH8qghH/332oMCpI/K65QE8ACUMXv9A5z5l2VzejW/CIYJm8d/q7N16ty4fEfsx3oPu9bkVoHYxq
nJKlJOrwqg6h28ed1keaVr0n5Bn636D/q4c565eHAsfQKHjYibzq9ChuMRWAMjZNzKAj01CwDaB8
E+VVFgXL/N/3KP627rluYx5qvy6bscacxw1jDPyFsa50qNV9CRu4P9iIKqvMFmNxMElk7v7+Zd96
t8A7dHm8WPePpJcRqQVRBdu4t6ZtPJreaU8jlj17ZLnxnQvHHWUhsej/w0N90A6cuc/2pa/erWx1
ZYuAYh02ZX+1+uDmKg6sH4XEHdHu3NvI4oW/s1Pe6BD+j7kzW67b2Lbsr5zw84Uv+qbinvMA7J59
T+kFQVIUeiCRSLRfXwM+riqL0pXK9VQOh8IyyQ3uDSCxcq05x6Qy4BI2+RxJEfqwMMxx7rmlHatt
E1cdTXKrv1OzjwnXCiTe1Z+/wx8UQSS8Y3bmql1BNB/LEWWaQz+M1GAzZmQL39nJGRfrTmMOGirs
3pFlVfpOFYt8/vmRv2slrhcuHSWs+3R2Av9jiavXC0/9OUCPxDLJfGNuL1uGmF8xbcy7VFhAFC0h
nTdfxAKzO7pmxCCaqZ/KobAfmOaMZ8Ic63SDKgqPwc9/ux9UB/xy9NXwGnLyP3aBnGHUNVZunos+
YjdfNSj/0URcMFnXwzgZpl+Ak3900pkcYCtaa37ymr5dHueUaNG2ZReTIrAMHQXugBCSfp+Z6lfg
uR/dSUQDIjYF5KUDSf/2UMyarC7FSLaN0aXvqYIfa+7y/ZoiTedJOleEgRXbv/9xQthzgGPwpP0O
AIwXrnERfvdbp2poHxh1fzVmpHcGMcIUe56b258f70fv0YGTGYA6YrP9RxP3L1W2X+tLM8z1sB3s
WD9MaW9guu/UA7ZJA1u+EXMOjfHt5wf90TVDGjTcHxBS5ncPnyFLgzHBhrClK25FbtAiTCszbYOu
UFsRBtYvnuQ/uGYsVMWAjqje2E58eNgJCKoaU+tx68xJcSGcTD5J0573dNiKT3/7rdFVdyCk8Xhl
QVzf+l8+T2eh+7ks+cgUE/Wm57ce9mMX46LWIxjPhnj5xSbiB5+ljTubZzijQi7TD++NuBFMK/gr
tkWbxLvaHd8rOzMPhahQNSPs/sX1+YOP0uZoWMFgw7LB/1CbM4fvGRvr47ZjzdoiDCz2yCJsFOmu
+EWR8B1in3VvLYMINyH2gf7yh2O5KcozN5umrcrT+eBY0A5a8hhu8j43Nu6oOjaken2d9Z1+6gSW
HKcLlit97JPP2TK7r7jBbcgIljwMZMnvPMuJ75JY9pc+28AT10N+qPG9HEiwVb8Kcv7RfuEPeh1r
9xqvY3+4EBbDqmYX+dzWgdOGwijGu+WYk3NWW1391CAEoYidp+Q54HF8bNoMTglKI+1dWU2GjwSQ
wK9oxj94hDEfYMwGd5db3fzweepQSD1XcqkYrtLQKlU+WdbTAMUFQRhoi+KwaEGHKbOxfnHD/+jI
dOtpbTOdgGz0oUnpO30qvDSZtrnufenjNQ+rWNQlTnRnayizfHI7aG4jgbq/uIZ+cLkyFGEExY6N
y9U0v70dEwxjtRLGtG1blaJOc4vQY9a1ddqh/sWd8YOVFB7iehy64/BQPrxHi8Qri6fhBOshXrX9
9ljtEfpMoegntJHzIg9eaw6/eIM/uP3XlQakLnWBbn7sqs+G08uiwRAvZogoOoJapN5gPg4LsfCs
ACBBfsVZ++4z5WqmvnTWaQUNvo8bFJQDjTH5/czdl3WXnZHWe7Oxxz1KzF/NEH90KC5YyBYUMT6P
w29PH1Txwc09+BmrZvOEXS8Li8FHpkSP+xd1zI8OBZnK4gySH0Jh8e2hakPMue9q8xYLMT37Stp9
5KB5SVE5jeUvrpXv9nhE/9CqBNzJEodu98Od6GOtQUgLbiFDbX2JgDsn1WJpALf8/Gn03X3Hcdhm
Aabj8+OfD28KQ8OI6cUE6zATbeT6cXLKHNFENoYx3DP2RBXVu6dgQuf88yN/dzdwZO4CeI0UTtAx
14/7L89BtwggGawddYyv7UH10Dk7/Jkb1Wvzjt74/AQrbtz9/KA/OIfg73nuot5iX/AR+Z0GFpoq
YSBhQgwHfsPMbuuZpp6nkNr+vxzK8mhP8uaonD6+P0030ECuaikFrNHpmOebAer8JvD+PbD7z7fp
fyTvzfW/9/7dv/6Lv781YoYQlqoPf/3XlXiv75R8f1cXL+K/1h/939/67Q/+6yJ7k03XfFUfv+ub
H+L1/zz+5kW9fPMXDBW4jG76dznfvnf4gP44AL/p+p3/t1/8x/sfr3I/i/d//vbW9LVaXy3Jmvq3
P790/PLP38z1EfSff339P794+VLxc3djppZ3Wb7UX777qfeXTv3zN0P/HYHPOgZmzsd6tD5lx/f1
K87v0IxZm9DHcCVCV+YrdSNV+s/fbO93H3CWzjZ17WrT0vztH13T//El53d2drCsqG5Y31YZyv/6
7b45T//nvP0DENF1k9Wq++dvFNFcBX/t5bBnA1y9drFp3PNyH3aoVtYlyElxoZj2kj4XdlBANcjx
TBp2Tj2gtzqJqOwYuXZUglrUazfGqHnXVVvGR6Jg9K1IAz20jaS7DDol7vD2fBaUYEcV98ZVNTXB
WYG/4TyghL9I2H3RG0VRfVFnmgBh4doXQyC3hEaYR5EQnkXETjecpmzxEQ0ldH80kAihORjjGaLL
ft/HLu1mqdQOq97yafKotKYBS+sRp8l8lgyWc2bk010dNNnFxE/vLU+i6q4HyHpJl8hnBWYDe7Pq
dji5b0qHDWcw1XKD2hWJlFalyR4rYr4tMSBvCrsHOCRxj4QyzZx9a1o99KSsnG5yWBHh+pyNkgD2
iLLRY0OzECfoKeO+TGprh5F6eCMnAZW7Zb/DLsIi0MBCaLBjR2YR5Ce3rOZw1Mim0Cw5XNDcGk4G
LG0alzg3j+NgehUebp9OpmElCmxblz7r9ay9Mm1QG0MERYj7hyeBkc2nqcONG3rGpH1apIGYlwC3
g1IWnqTGbYNPiaGKE7Q8cdf1VrKZ7aE8DF1Rfp0AMh2KethNMR30Lu3nA3FO9TFtMBdu6traK6mD
U0aq/DBKYFk9xtqLxFq8sy51Wie0i244NHgosRxmpXOGodWIeiGXY4lB+tLKdNiUbtXsg0bPN3OT
r7Ziq6pBF2qZG7bliuSZRbfpHecrC7J7NsgeAXPcLDfLYDs3Zo2k3hUVbhtk3Hu/1eQ+CLrubFgy
XElW4Z5wBJS7EtzNwRtxXxMyKh/MkviYuEN9zPDA3LfgGiL8F8QKU9ltWksz7mE/lObGBvVkMqoI
XWeJQzF52P9wvWMjYAhfiX1HOMAr6la+i+cvHx1Zht4EGcms2t3IsxJJXdxh92q9E8gg+6LuYidi
X5SGpZdVGy8uB8w9jnes/KU6plWrDiIA9OSOwb4aBv2R5op/b7ux2o3g+7Uo0EF8laS/blXvDgir
c/u5KfsU9b6W4HImhPMsDuo0D/UOJyS7cUwVdpcbz2mZLvs5H4Y3pOBzFCeW2YKUM81NJybj6HcO
rCK9ztI9gueYPxyCQ2sv25qL1RCI7DlxFMwQwyz08dueCE6U1JxLUtFd00CcP9LldsrpM4Z3PcI9
OL3WZurcY/j4XGiGRDhbWpeIZ89KrOgRUejG3tIc4wpXS7zt2OvuRxxk20ZAcqorPiI1uMZF204O
jL4KW/QUpHCIILpMYeekQN/FXPaP7RjAi42ZtSLw7Z81mogP5iBXIps97rqm2unT1BxqrUPMq0kd
u37x3Pidvh1tL37iVu3P89wvb6p0evTiwDv0jmZtXXO9GlGZWVeTnd+WGfLxWU3ZTiM08zrucc3a
hfIBao1Tf4my3yYKq8mZKNRNWzy6Jml7UDb6K2UN3ns7pcbZ7CMpQnvbQfg2VRYhMh/BVU26Oq9s
nRzTMdHMC7OHIh9Wydi1G/y29WWKixKTTUXMll7IfQN+KIz75VUb5XyRimb5gvGAEtMG37YXokuj
yXanXedrOOqxYr0bMSyagNfba8WsTnVZjWdmoWzE+fNOlMVDodmO2GRjLrHZa301nvw+G4KrrJmt
JdLavnhqudUvG4qXPMq1erlptPrCT6S9sfzEPPIoS+PQhEKAIh/B+7b07Pp+alxbHHU9qfdpXHSC
xM1py/MmDbNKO5neCsaeEbIph+WubMkJABRgllvicR/Ra7tnS1Hl90wREISN/nkygsfDO2huaGry
uTdpvp/ceMMEMek2gxYkR8tO+/MEkhI9INve42IAlFQMb1areGL1eXW0ekQL0JBXKyxXUDo5RYSK
GF9dWQIRkvlykQF43A6w5BrawztmDG9uIT+VHXypYHj2yvLShpHjosXEDJbkcB1q181C5FHYFZNJ
HFQhXuBizBfa3CTnjrFeJBbbeZ0p37a3lIVKakqIql1YKfOlu6RJaj1rsZFsk9KuTnjBcfmCKbon
wW3+TLHtb2FSwnop+hKF3NBBkluaT0QgPAfDfFmMwRWGzDiUg/yiJMnsymQMzcK4ZbUY2bR60+VC
xxdxVjYcS6c7Ux7JfrPt31ilgZRCG1/rUYufVCfSjVXU2Sapl4XHdlBH3QhIIvMDGE1F2tvHOOfZ
qBG1cZvEZoKEwLI3/QAFrCwzP+z64rzHpdVGDg/gBtTrWB3sLNDvxOAVLxW7hTws/cSLMDTFxwEG
wb7LnInVri+f5hhnC1yBZe+78EgwhMcRwuvmuce8b29y2sc4grG8GKawXtmvip3h1tmavGB5Zw6U
oC9NWppXQVnpN1KkHrADftUrDKYz/tTuZPr5fBq9JH5shsnJz7KmLa+nOH4zxrE8yZiHmAtrIPEM
WuTMofbjtDQ7OosYDz3hHYMChDWiifRTSywimCNhwcPUEnGsnZj8agi1R6/l6cK67POH4+y5MPVN
3jjTGX0U96qYdThFSWmIm2RavJfaLK8Hw0UERVmFnjytuvqCU4xhSgHdvR6XuX+0Cv2pa7ijJp9u
UgZCwcc7gEMeUNGukWTTG1VvPZix1hyIiXFIbaT0JNLR1lf4BEVEKNC2bND2us8iw4WSCEsyEWzj
CxdW3GUKGfMWq+10NLqi3aRau0Rz5eNBbCzov+BZtTd+x9IODZ1NdFQNvneZtLFxluDP30G1VGFn
q8h0pLkFUxKfL6lr7dMSR1IIja6YwiKo0qjHkLIL+nSvdaI+NEN1AZvHCAsPIP8JzEsTaQMEAYh9
iwu3xAaapPDd4Bkq4u0Y9/ZnRVe4CE1fm8I6NwrMty6kSXOlfdTBfNnEEJqWxF9OkzTkfQ42j0eI
AQJtMPwpGg29vR5aTahDicppM3GzO4c0d602yiB9fMZ8U4Av8I0xMoFy7pssSZiY+9pdkU4sXFgO
tVCNrnhcZN5+kgy79XNwDvF7abW9cZcCkoABJLxl19BZiaMl8z5LwpJKYIaZbe5qyF5Rh5Vm77i5
/2A33VdpaV8b5Vp3YxD7Gx+bJrYPy4fqpET1ElhC4UQu8xbctAoupe31VCCV/wj1R8s3fFU7oere
G35aUpGkzZ1td3LvsWXYtUOx3Do5l0rrYy1SsCDzXsmdjrnOp9Zi3tRUZrWxHXhAihN+5Wjuk00t
ucMWBHwg8dLtMk35u18t3oYYYuvYzzxJaUkVB4BPYsuZaA9Q85aHemJ8N1SfW9t0IAVALPXom1FC
FOd1QCVWLdAASmdvVJ+8usiIJMvObWe5w8+D415pw0uunMu8UPK6K4vkSJ1yI+12V7riEgfMu9kE
dATq21YP3utyuc0m+80qzL0Gk+0wNot5DsL7fvTHY1l61zFbamxbxhEcdUf7DN5K18JEsVP3KBMc
w7ge6dF6ZhFJh5p+1DdA/4FLlMvrlMfrbH6E+e0FKs93cep2t/PUGoghs2YErtgTBXDTeMqBJ1Nk
bx4V7I1Jf+SeEQRdnlS5cInMObkBegPEVC/HqPHMcrNMVnUXV1YeLsEEUhBhygkjfrId8XdfBc48
03UP5ECZm8XuGbZmzeWplyQrWHS8GUGTzrug1LVN6sr8Nun5llX6Ko35Qh+FduiCPDv4YmG3QGSB
CivdTo9aUmrXRFy6fsSWcrm0yyF7h2qXsOUCPpg5srlMGXtFlpc51/Zqi/ZEBv8BUoXOYkwEVE+V
M2UTsBfiwEIPFQ1dGPpA4QCaYGvZJatwJdJDsdoFyjinM1pzgp2M9Ydnr9We5cqE0OYn0wVhBtE8
Zs/whvkgunrSjvVcUkFU7l7G/RRZPT4Odli5cS2gMaNF9clBU/Wm7p9rEB08TPq7Klv0rdcv1cG1
YrnzfbgMieOd6kqNp9Sy4GrgKr9JW/O8tFts+P0CHTdpnzArWrctpucQ3mS3qaFJXLhEY2ztsa0j
Ly+rvYS7dHRMLd43erBsZ0rwKy/zzYvUIE2prVx7j+ChhS3htTd5xeW9wLhbrZgjlcV0MTjZDTgU
aApq1I6jWMqLeG4hP+h1kG9BwlbFTmVDdbuo6UufN8Zh7IGazYaGWxcfU0rF3Wv1ucNtB52m65wo
Q9jx4Jkjt2ySBLekGRZPPYguc6viIbG346h399IPkJm4VWCvL1B550lm80eRJTdZbNZTNLm12M4y
WDapwYqgLYYbJelqprDr5wT40aUB4jUBpKWBza0zvwMioD3LxgelW5Wcrbgk4cNoIDkNCxtWRCaF
L+prKBce28g8uQZyGGAzr6tbx1nULpX6ErUYkaOqdqdXORjLBngClx2kkPYLhtPmyVFOOYZqYh0K
E1oMdpNB8Bud2HqcWt/YN7lb3A3trG+A5jg7tcjyCNO2uMhy+56LgeKnV7N+WrSurbZSrPz9SWuP
qo+zLZ3YhudzzvlNwVqH7D/s9b2koRZP01U1K/9OwvLu2aV2/vPqhj/rRl/R7xDiokdNGWEPn+/9
xWE21k/aa7zMc9Th7/1qKNd/pv+aHyGRTff/0ThVC+TCJ77ZMfD5ZrDgUmAtBwh9RpR5+ovh5+PZ
f4CsWnIaHRCArGA46G1QhzPu1kuRu5dEVsWR5wYJ1UJ2w7YzJ43P+FNx8bcadPdNxb8fe27f9On+
287cN9+1f2/W7lf38aX+f2zfrflZ/3377qGQL1n9/k3rbv2Jf7fubP33VS+Aipa2GFkQ6xjh3607
0/ydABdkn6uIGMWrztDmz9adY/7OVwxDB/3LF79p3dm/MwJZlfcYu1Dm8np/o3X3sUFPx/CPJBdU
iOgJSJL4tr1bsSCjl5bjJi/M4JR4uX2iXfYr1ekPj4K+gLeIuuC7JEYvE36VCTJbtThDR6bzxD5M
qppf//Kx/9mX/KYP+aELySdC0AcePpqh3AT+hzfDrlAwOsZnDPcD3maqN5gTEu0QSC87eX3dPWgE
4p41BFL/aqryXYjXemysrFjhCNNDsfFhPF1BygVL10DySNi/vZYtfRRYhvANZKgNdbVs1ZyhEYKx
TOCp5wfJozKk8amm8RNvqOEBhWi9VU4kXREgvK2k3tSXqKVT51dyou/PBslYeFw4CJNnZhDfnnN8
10PhYqLYGKCqbjvMa3EIwqf9VXzux9EIrWUdxS+jH5iSHObD6cg70x9HIHDwrQpFhWoxFb4yVdWO
F34zurJnYjgs+XMKvYel8+fXwndvEuUmrjSig/jX/M492iuVG62V+xuvg2K6pLN3xp5e/s1BDLez
i5yE045YChspzfe/Tn9aotuQjZCFRNxG92lw2bgPjiUenWx5/vn7WV/prx12jsQMBpUO+YV/WPy+
PZIzB6LCdUzqUmuwrajdmA3mQFcVYLl2VhZOM//9TxCJONpJYoHIP3I+TH6yvrd7E9v3xmHbf0jd
YaQUaLS/KR5cF0SdnSUjQp+xxscYMoCRtgQNZJGEA08Zak6xo9HJ/nfKrKOpt49WM5d/Uzn48Zgf
LswKU/5sLxzT9Nu1hIyXjVG0b8AQ3CflF1ZIt8H7m85FnHUssUxI8IrorOkfJqFeMkFLgQbBMbX4
NOSLujasZToVWkPh5eTk5IaMfce/m9W6HhdjM2I+JH2Mjz68V3JFgAK0yty0U1veQgpJX8oldkOW
Xw+QgVsVv9DpfJxNruJT/mEWiwICNiwPtb/eEk3h4/BrHYeoVl9cGeRXi00PVB6UsJ9rx5/fFRgl
Pox+EX5CjeRAAeogax1sf3s8o2nFDFVr2HQuvfF93y15fRIw8panHMMmzWneZLxLINwyv1d0wkMz
ntldl+R+H4gsaI2XCdYxTIukKAaJwoZu02mW3qzt6Fa3Hh2NGcYJibfM/RHy2s0WN3PsbmuGG8Oe
Zc0YcYR2k3Xo+3VgMchshF9BS1SSpTpX4kp2BBCczQNA59O4sNN48peJIZhKyqhbrGNQpoGxtSqi
hcIWVqZ5YKY8qVc7g4Adzv48Nucjsxf3gDI/ME65G2tvBgYgnTBcTTzDkPacI23IRYWBk0LPcBBx
1lGsGsgg4BehaM9DwdU+yGDYZ6WclzCuBFFJVin64iLXg74LaQElJlBuJ78e22AcoLya/nCtFeB/
d63piWcxF5q2oxJ1xI44ENs/tz0w7mEpdV9g8tbTK1/Hknkg9aR7jOF5ezRckoLkCjbUc/LG6mhP
9laYiTmnURx3LR+tGM1i7EK5ePaD0gnGAac3L3yEqqaX1KjYZOJFKyGJFiawj/PExGcfsJEhkmqN
eA5JdinlGdAf/2BOPehbmzEKHS/Ljm8CoUZ9r89G8JnOoOoFE6KByZA+jhIOGgBB37gj1sMwbuzW
ybt9Nc+VuV9aWwlYjUvTJFugGGo8TEsASJGImoGoEQB2a68QTNk90PqpDoFsWlCPXD8Zt41Srra1
jLxExw9LrECQ3NXLEX8TGw1DL/nvWLp2vukhAdPjJgH0KSeapgB8XDhnXcd5xzG+aKI7j/MsuKdf
1iBUzON+zbsf2kc/hiIVpoyng2giLam4dAQB0DsaLvExtnkAhkw/ynLTKOHeSRkDOowtqPpnrOsU
G5WgB7epZWcyWpG18yLrjoKp9f0KMKOwhP/cKmW/xzWclKhCV2HsdK2sssis9BZZVT61j4OytHt6
61OxsyythktPSwx+YjGAvoKsDIWmStCfRetl85Urv8lol4pBC60ujh+LfmhFOLm9hIfogoPeLMLk
toBqkZ2axWHYMQ1KAAY2IKVpwAzbjcZNZHFb0SDYe3WTQOmrJS9SaIywks4EtgVjp321iB4ILrO8
AWpSme5M/9gviKXI+wEO27Kk4NnHMTa+BFovq8gW/jxxeeH4gSYZqzcHlJIe+R6U0Q0ZItwMvQaE
ds0uZr/MuSvmQ5YC5ACYX2ug4SxfMBSwzaW/EhRW48ZLS2EjiOK+ua8wlCS3PATzbMcYLu3pZlvt
5RwHQwr2VlUAqkb9WRva/Mo3DMfe99kEESyBRJkdSdoaJ9A6muk/IFLWT9y6+id6c3PC1lUz72pg
N8HnwoQjtWtT29HSaJUpB5/pC5AyZHV6zIxwMGrUUvR3io6BkQCrl+7bwa4U9pZRPhl2Jbtry+tl
d5aRuHM3WImTHvVGmmy1exXDR42IvdbbnT/jaz5aZqmTaFH3aX4uSqq8nTTnzrxuk8zrbkevMe02
8pXUhgM5QBYsszor5Je8KIBDaW2W1wfuzbpkrtbZ/nvi0sDaldSmBLX1MYkM/axNaaSN46JFeZN5
wzXBj8b5LCu73NGXIE9Dekm1p2Wqf858za6j2UCZz3ipK26YJJhyY8SiuKWI1h/TxVbVFnCtswm8
SuYbQLPtCT6S/olYk+ndhez5taYKsPaObNMrMfmZuK70qn1lgiU+O4013piFCLrITlr/Qe+V86hL
DJGhh8Ft68HOJn1M8/zbvAy0LyJoludutCC8zmwR861QTuedmnjCWs/iOWw8nQISlKoDoDKxkvwA
kD2rDpagwa7VnrWpl9xcYJjn47CTc7dm2RdpwBwTIAAf4WT6ZSj8WJwXpIvce0XCioWJn8kjrUJ7
m+jp6IJTcqrHUR9ZVokUWuK9QlDQgaJ2CFhxiCh4H4MMjJgZSO0xaQvzGqaxZoHn7UuoWdIy38kL
cuqd2UItPuUYog7Qn/ok7JOGuz1WfnloiiyWx44h3MtY+AQEmNhpnjujBOhf4btXG5HP02Vvi+Wm
7DJNRn2aeIwVCDHVQpFY+rKt9BhFqFGXZgMwL2/eK9JKXix83xmY9Y7GW0ufvNuUjk1zdFgg+O1J
57USoM45kykUD/J+1BVROUZvDS/rqX0rqVMosOjAE6mj8U5Dw83GbD87RX8xko7gE9w12YyTaguH
Rd4l1yttCs5bPafPs8P7p4uddzWd5FFPI3OSrblJC0kUT0LL+nrRllZuVIcl4zCA3cQNENgtT3AP
pR0xYpn2Ss7iKKKREB+CwIgpdLfFbNWflcn0+HKmI0eEts0z5F6fBxhcVTCUF/XYG8Y2rcEx1npu
xQevq7P3lNZ2HtWax1THguL85tbIFwikgNu07/hEv+Y+vHwQaHNBX9Gtbc4o05wtVpkk3k/MgVa8
43wV+yMztNYLGJsEM0HHtPXd8skkPwk8M3kNxMvG40quZri3RLmiZA7BFznwtpxRwLM0RrKXPPQx
15MUVhqBHzdeukSHd2bomT6BvivgZJsLOKuyrOPnBtWmyfS7MYkItyfrYRkNjdQMhE/MzVXfvGgE
eTNzwu0DOV6awxyqbCLjy5XdxKCljJOdDDJ5S17Tkm7Yu0CBhgnUjHtCESDYCoEOdeM4JjrRAtfQ
TiNWoo+4Q9oTQ/Rq3koDDBgJb33xmrEo3vo8nOtNxYScgBN/BE0tyQYAPEz1pbZq8Vk2DezOMsx8
XMi7zl50dRw05VWg4Qv7U+kPHbMA2G5oDBIT92gXzxD/4gX2f8gvqBOFCQLtMDGlgPNHytsxrsue
3AsaBhPxS4vQL8cEiuYmEwVntVAqvfWoS7XNGIP/jiZTzsNG9JnYWhID8458i+E194eCkpVxExF6
bu6ii1EIQQgEdwk3sVNyqRjIMRcMpSySyxzDwHhQsG3LTefYUIAXWxjHrBYmNaQoQPmtk6hPZWq7
RBhUVTocRtdTt3Fi1+q0pqTzBBrt9FEM64CPtCfQqJqZWlet6GsbYoibuAfPAnO7Jb6TAjgzuuxp
XOLhRcLg97e1kfnexsbD+zWucgFQH+RsGg0s018Hpw7u3LIPoH8LF5hKJ+TjYOnFo8ITJFhNCPsJ
U0BkexV0zqp98uKKt++6iH8hPz7SiMebNHm9eJ0aRlp1NgwPnRTkSaPtEAevUbxpKTLHjQrHJw7A
G5MAEZEd+JuFVCoeyYVb30Bcyzv4byJVYQsU6qkrBmGGzqTXp0ZzF3eDd4R0E20Q3iOcHQH7b07g
VJbGEoxbE6ToOq2X1KYO7Q3UI51Jtq3N4C/lTgNfvcHcPfYIp30yMCDXQGHGynexFJrTbOhvoalY
QMuRtwiuLAslZRwiT6V3Y+Q7gwhOMyDoYWvErntXe3As98Jw6gukSMuzpMIDqjAx3EXPE1DQmTS8
aUcvoLCZjNZP8RyDzK1gEV1yOlvGnDnjaYjNqXnjqm7+nC61ZGwylNWdGnL9ziR3/oEnEJkY1qji
d9LwWgaekPuug5hRGYPCQmpcawQp+bEiFTKQU/IIdogorwRJFokNEEnfhrSqL21iRNhzcGKB/y1Z
122HSUspgJPJ6akVU2Jm4APWR+FnROWZTmNCKXTJaWWHNZlPBKs5DGGYPiVUxxBr+PWb+kjSDLdO
TMF6s7BCSi6JgYDBIMjiu9nueYiUU5kQnGCb7TYzevHV4H9nJP5M7avtmsMQuqkFMTqP2RKAHUb4
1XYLhESlAnEH40/svCa2ScLpF83dYla15CZNlJ5F2eSOnxgjEdAS1K1zoQGTrzdDNzZ3TNs1FmeR
kQZlM4yT4BXtpDrFFjyMcGIpehhEnr76pHdNh9VTfFUz+E3PWCKrTx0pws1ejZN/V8Y8xsDMNv1n
JUExhVoyWvuxm2DL2E0TP5L1MhVH4mmrp0BfNYoqzg12AJA1z2kr0IqUvsoeACM6GpeEZRNbq+VB
T0AMyuFw0vB1hp5ol5xoC65JCjDb/lp1Q92EvSGTk0p9mNypkA3RKPyZbK2OWC+CcNAWhLrJznU7
BHrA3hgsr31YQPtQ1GhtCUhBqAa5DXvZcEDENoXuZBMTYnhTpUcLI989USEpJFmU01kEtMZL95Jp
Usw81LBQ1sGlDZ3Rdz5RuNjmxiDD7KqJwRkhYEGXSEpcTnCMSSlwhiiI4VHexXkdZqPRxTfIzojs
RGs2fhqQp9wX7JZKlta8vuyl4baX9AUDVhgJkJr1wawoqRAiiW3PHjXnvHXkRim19BN9oab9nJFb
0/HOiNpjnVT4A4Z8VDJyer+6JxXMvtd7XXNCX/nWXVokBeBXZpuQqnyqRrbnXeDicOuzF1IE3Da0
g3JB5hKwP/MrnzW9d7jUwywOFDMq4ji/upOT3rLz6tMdc7vic+tkwzvTp6newTLl2SRLOOT7qcvA
Zw8rdzykTkYFMSqdzJycadYVWbNEZxAmMAdhY/eQbWN2rfBtzdmsdus7fSc6ZkijNEcUYDhNk54g
QenbNZrWiko2GEVE+kb+nmkjvcaqpgYOIaMvgFsTu3AjDxK1DM1xLs8tZaPA6UvrHK68p0WVLlYO
Nn7TF9OotPNBTurTkOjZKs9iPSENI1e3DLYde80uS/PdYBq5vikcp+SDnJOm3rlKxK/UB+StUe0T
ZhJrLr9HDiQef7zkhoCu7PmXnld4d5pTaw+9V7YvMF4XHu1Wltz31bqdyeOmJ0tDxu7dRBWVAsHI
ELVUdRlY+2AIeB2qA9oWM7uSL2Znp89gof8nc2e2JDdyZulXmReADI4dtwEEYk3mTmbyBpZMktgB
h2NxAE8/X0ht1lXVY1Kr+2ZuSpKVyMgF8OX83zlHvqa+VSDo10U6HrPKCijVHjYhbxeogfrSwNvG
E7dUzpfKolCHcxPHjoPUY/NC2mfVRGXjukcyVJwebiWk9Nccs/FCwMFEBQbhDkwlKOK2VrPQR5bU
jcx26DkjyiCXnrRX9WJfjPXs7NbW7Z+qSlN/Ujs2LaK9S1TLLtu2bIv9yenK3dpnnEANKioeW1Jg
w4hbG03V6chCvDeCrqDn05jd7DC5g7ynNMB6D8fbsN2SBqdHFmYKt4JpQl+SiCjXqVk740Du7gSA
4OSCClWnJSqXJl5HHSksL4IPqspci5BbvGq7RXfOt1l1nQRN0OA/YDQ5XI/tlvfLFLj9HhVrq/d9
OC553DdNeCrWMfRiRaXqBEO9zF9HKvLkzhln8TFxQMU5T/hEvpskz+a5pUQhO87kzg5Q3UaVTAsP
XkQVSOiBRDejvDR6xRDHHGThFm8TgrzIzI1cEgHsk6voUN+3tpF/9FvFx7QVq95FDWFnHKluosii
Cz0eLGee+AS9SgL88zb33KOdbvxogQLbZmercCwSroTDXQGi25x0COkL0tawyY3lKMPdSNEZ+E7f
6y1RxQiQ4mRuYMVNCDmd8eubk9LpIa28gWdljyMpkG8malWZNG1OGuViLPTMLJS0e9HNmUzILYne
B1EOnrfz+ltVopKpFcQW6dqvvMGbm9gg9I95R2fFUXGH8qBjUxXulCtN6iJIOf5Vic5+47axriwV
4/bpjJ57xhW+CPa9zHtzndX/pkpLfZLpDM0/O3lIYeWi3V/Ix4AXo5MVwO4cV9bE19b0U/sLofic
1Pv3sPUEfKEk8onIouCVbavzYbt5Tg/zPHePDDlM/45odPk6UhYJCcY4+6GG8XlD2EgpDzDykZN0
PwxTPIgh74Hpbhu/QQBgR9YyvQs7VxbkDQdcLz436pOIH8uZYw6SarcoXbrVjS1Ke2QyB5nzwy7N
9HkIAE+ixk9N924Lhq5OSnJvvvv2SpO5GGniZl2YbX2saF8qHoYCsZC2pFx1se0PvnUsRkCwnccy
S8yZLVs33tK2ZMDF+/tgbRZvxFR58jc5qdN8tD2Yq92S2VTCz11e5FFpbnPzalRl97r2DHNwLozE
ZKvRAXQjd7WNR5dbKMEuo0/IusbPAHRUymu3UB61c/QcsirMjBgQ/iS9Kp6L0w6hzfKvk1PTsWoB
WKVxZgCn34Dx4lF5SOc7Z8rArkeRVh95nVpTMvMSrpDJLgkYi/SCb2YTLllkWLc9HefrzAd3dI7s
iqHx7tctCJxj7SB98BDl2bfQQN2JprWDPUHUQ3MbqD38ybBBibhmNbjlNEtHxW1Xl+8FkeacMIeS
ui+wBHjOziKB+cjSPL8FMB4ZeJnbcgA30Z6IdHFTsavJU0x3btrLb13fdb+wbYvnsg3GdO9NueaX
eauFmKyhf2XFnEkV8t2Rq3wNCluyQNMXPVQ/rNXuOAhQiJAd1oZ7z96hROUtpUW+jCaKw4aIcOXp
zu0DE06yCntvr6ubdmJ0bsHfx9Ry5ety0vTkogEjdzWdkR0LMnfhYQ07e7Pttn8IawMiBk0gpWe3
pTEQ6qd8CJfSctDtWuuYUaYXJo6Ymy8w1c2QlIZIwx0FGsGrX+qVt3iw+yAakK/g/8faCpLOS4d8
j3a/caLxpzVIuFal19xsJ4JEs2wczmUju7cUnZWGodTKf5thZhE6ahmA70tYyxeHoSu/NFq3v6ej
m7bRxg+hSyTaH80Ousada3chMM5WBp86tGfCQoKs+WaCqKSxnEX1WsydavbCahkYDdho/WgsDP91
XqqeXZ/1YUlqW1SfTJtRkUrcD0akVO1u166ic5gnxmq/t+tKN4JbmHb/Y5bOlu7H3kdpZqUMs4eO
uo761GlD/7LdafwpaDCsduw0ajoXI2OZ3WBoI0xgdcW9Y/sz9UtCQ+RTmVQtcd+HLjcdZIs7xTpB
+RRBV0ffAZ2+OuzPePAglnEDCutk64kkbFcq57O2s6AnZDtFuDW8oP1WmgWloyl9H/elJ90nct+t
TxMtDEFp8Y0f+dBxVXJcuK4DGW0jGofw5e8hZy4aMwvIvlCOxs3LHWzryFS7lmer94JLtk49HYtS
3uoN0W5/hRQ1sD5NlCwa5PKn0TjZsM+FIcofcA3dwvvUtcj7U8dEB9O0SxQH3YQ+6UM2y+zKEZFe
wnGsgx0Xt4AjIIDVeCQ4yD8bXt3/LF0zL1hHGR6wauoCfingt5TQIeO2UYtm3nPkTUVxWRHQrHje
/OId8JyHhSub7mg3HXiLMaOM9w7Oyu+L54Tc9eyQ15ejKCQYMv7NIcC01kDxWdVLLi3nl9VuBUnv
clhohbPFTAy9rRUbQYd9qsfX8WTnE6eL1NmojjKIhUfzyHgsIpuFA46eeeZKU6y3lSfGbO69tscZ
V5imh5AOMKRFonwCJAIIvs3ac3aQ7o40eTvgS8l1FpnTFr7opsnSyEpR7nceZ0bvIj1VUN4UUjhz
GofA/UJmgPkgbs82Ryw23LgfpUCTpd2GD2IqrJkNSfeqFzpXdl3rbsa9bTQW6KLtpe1OVytvdK06
y9wLI+CttRWtuoc8Z04JspymLE/47vVeDjXaeNghyuy6oFM0jJaIGlds86iFo8X2eFchjBpxh/y2
xY03t+8NJl0jwpglCpxHtnrkPGJ0dGE5nL58WqleiQRzczh/l6x+viSMN4I3pTsMuATqB21R5rUP
gDndyEcNNndrKlFA0hptJ7E2MTgoWDLzojJTZRoF/IKz3e1FoQHBgD7CQ7NNTD00mlfEnwp/h+FK
DuDoY27bqU75J1xeXNVnLqd3ggIXK06BjFi95KqGqLFmuz7QWME2MIe3fp1KetNpzC3jHvGkQVKj
1CeLFPW+XRT2Rf7L2VQz3Krs6EwNFBfrZKDZj55YMnhFJHACdLtRqfWF97Yx9sIBxj1OG6tCIn0z
vS9q2/lidnb3Y2YasBERY9KB6pSV5GaXLjQ51BtHoYieRa+L3aHmplT3DKWSMJXGyhq3pk9unYaY
wqjzu63iZWfv/Mzm6mpyvcWBYS9+wj0ZGWcOLMc4cwz2xaGdCzN/MVG0x8+CyOcgkfZK36PRQIIj
8PCp1X0nW08dOOyj0nfIns1FE54BtW05EOpw/Z2DQ4lrWWJzj7is5I1+Y88cLSYCOHZoyvZMmmbL
vi6POKyme0L3gGyFGBb1lFcceHdgjwhrWebPbzAByMgbczCshlYdCAoXy6qgZJtd2kkoufCD/YYN
LuG4v4jIM+sGs0RrjE9gS8X3oSsKdNkavXbX94NmNS84rRKu2Tw3IyVUMC9rdudkDtnLHGdzIxkY
C+RJI1qvwgTUhtMOApq7O+VQ9F0uXOFwBZZhnbIYWXQ+38qXMT3lTeoli70174bvD2bcTTQjo+/P
3ruSuDwYHRTmiHe0Q5gwy2ZUJz65fg8pXb/M/YAYQQt1+Ttcu+ptKQDraMmrp8/QnaT6yS0GGiuh
ttx13jtWq+ZW5YGC3EfdCNSJOS5ki9hov8hir16EjMKyU+sZcYyYS+VNTBBTvyVLm55NKjb8BcMZ
c3PGiXTFFsH8G6iZOIJ+UCivmGGy9IVZRD5yp9LqA9MY64eB5zXbWWUKB0yzDpYm7pqBEfVhurlU
mpbOMTMoDkBKDotgbyropX3JTvncBiXnX2Sn6UREYUt/gVnWX7d8GtoYKK0b6BHJfZsYNdEXUc8G
sT2vhbCXg5MHvPZlb1ZbbAQ0oCPaezI/d4phZIyBNcsRb728jpXB/ymp6sk2TlK74UPAYa/Z+1jg
PFqL8jJ1wY2J56SuM+OI9RGGhNV9lfS0kenh5cDjkAUop5zTLcn1PQ2a+6IvJ/hln3fjplPXFEOH
KkVynbdbcqkaWptaQqp/qB21PbYVt+2MLRGFJq8dScPTZ62nBcyiqcIklWxmDIocDMQEQ3JpWCj8
yolaD7vOYki4TSf+0TJQDugEVO3ORRThB7cK6PpbD+9tmcZ1cObHJbEU0TvGjaZjak7kNdOCnZTe
8HNkm3o2AJK5Exr2SnB9vkg6PFbHPZEYPfp7Y+wnBMY2XZqYMkupUHJN/Av2IMijqiqUfFyUC0NU
t1WBvhjuzPqmQ5p/D2IqyvAsmHLfbbSb0ALv01fS9pRsRl7V9OHBKhvyLZx+ygCCc8JluUeW6O8T
6a8HwqY9/nKn6rZXCaJdHvPOs/N4En2oUJ15LpdTX9XeJ8bZ8FP0o952uB0tHaK8GZ13x90BnxdW
S4SnUJp+8+oi8ucPWbXU8jflaepQDbpsvuiaGcBpRjAFC18YCuxHx8/vkZiGcY+OYmQIiOh1Gd3g
9dR+Xbm+EvyybIN/qo2sMB9TjrIuXeUzBZzs5jRrFQp+gDZPqms48LiMdm8+L+sqCBTp8b1MuXmw
GSnm94sqnHCfO34v3yw2xfbBNsLewCIG+xEhXaAC2oXX/wMM+7cA5/8evfxPcwr+v0SY4bD+CcJM
4eqvn//nUrTZz675M8nMH/yPEIK/ASPfEDaw5Bs0fGNg/0EyG8HfOP1ZMM6sraFnBbdQmP9AmT3z
b8xZIaBvmSMAWs4fUghC/hUwPEGjHilgvvvvkMy3SIU/EJKu47Fl+KTyWZZ9S7E0/5JBsDVp5wQF
FQtJ+dzcyd2X6Hh5vMS/w/j4r+JGxN9bLf4Tx7x9GGkmgMx85fwo+Ob+TJ1t1ZhvYhKoh5a/9qTZ
chwKEiSoYd61kljow1rVCEp4eTr63nLxVTR9QUs8EeK1mfrFl01nwe+06sTvZWi7M/b17LTWq58s
jV+8ABHJ/YJEoZ63bVsgXXr5QACdd/FWy3lrdY+vlyBfepDRRdOoc1cIiGUsvnui9BHRJa4sonra
NA6cllMm7mKAg76uFCowe5Z98LThPFNtPoX3Vdh2ZVzlW72dM5ucq1NI959IGuoK36wpMFooImtW
ewiJDftq2oS/JMY2BoqZm3VcPQ1u1uFqiuWg2IkRT4fAsiIlBt2yfveSwtWeyP+T4Ttz8GSFOc29
DPuXhUW18X0cikNTndGKa35wU9bHumEDaxsdhK+0bhcDO3OfHZEIVz4iXJr3nCaVe41piYy6bvDd
pA0oHt2s4HZtDW5MGo1l813DWKyM9JbV2HYbNoZDAxS2Ty3FItQCX11L0qK6iKh9n7ridPasxOXK
WEUhjZc/x828nRGlt7oHOXe+eshhhsbTWpoQPk7rhxxjjbV+JonXu7csuRT7pe2qO2vFKrJzc84T
cBOhwYCpcFomEG4hzypkk43WbRPJwJTnhxgbDztsiGKZjGy2ZeTSpks1JClMSVmbuqWdKZf3tGS3
08vWIahFDGnafg/IEg4nzlXmD1NMNM+lOXdMd+V+EbVYkvRFlSp4z52MxmJYZU33I2GuRyZwzN+F
YkRHO9H4OGvJQGuiReAlHH0F0WIZ7Sd1hPrnnHv9Wwf7cOcAQx17N/Mvk0HBKPjH7PuxDmech7np
bWCM0nihd6F5Cpe5n2K9Fn5sN3l/QYCiMK2gOO5Z1o1K0t5ab0h8x3x90Fn1tWPg/aA6u/bAJ/Rw
DMoZiZ3WZWZw7TanHy6VzZ9dz54ThcGwHaauM+nm9FXDbXMJPSRlnFV5xMyWy4yxtsxUyurolYb9
tRcU8MV1kHa/VOpy8ZGl79HVTTqZGSntf2S5C2dji7R7LFBJD2R6MigUgJT3+GysFR895YS7mUM7
8zCO+dm+bWoum5Odlh+BgT38oCYeTZ5u1FoQplYn2s0X6B5RYHwfcPPs6hU+ZkcJsYTVpO/xzlgw
9yYtL+sPbxVVRrLDzPHzDyv5/8MV8RcSHj6WtfUW1nXLRsKi+hdAlsq80UTeRVFTcWeaR09lx//B
J9x4X2yahA+Gt6/gDxlIAwZghe6JdMypbvOPJiTT/+4T/rLchnLSdiP5hAbXLd+DPw7/k0/gnObz
ShGB/FfanaqTgUcFlGvyY8N1jn2p/sUnWLcN6D/3DLJBCVgmldElXB4Exf37v//Dj4k+3xxHArIC
qefOcpdP0nzehib4VmSOIS6m6nE4+wyFGGAE7V3rFOnekn59J9yMGsvAHkov6Zep+Yat1PEjWJuV
ib+YzeZIOrgShxR9bbmaBnekWNSV/Fdhf382IfAd8PQI0tBwdBAdSMXCn3/RPVpb7/W+oJtZXE1q
VcPqfDtXd/rfa775xydZRGrZpkOrEv/lz59kOIj+Zm2InbXKlzRQ5QXL3mObN1v8z5+s21/0p18K
3xKJeSHJxVh4+MX/+YO2uvXwA+QWErkXNwDbtu6+FqF+++cf819/cjTqkIFGKwW/+//yElJ23QXr
zVRuAjihZHVR3QbvS+sdDV39i8/6s+/m9rPzb2Yu7AbiltBp/+WFL3ySOsyitXdTsJzaMulRTRa5
IcBfcj/559/XX8qv/v5hfFO4rZj08J/i9o3/4aGGmAHd5H7AhIopsfeVKmH2h9DowEI+/FtEwDlo
rkRB/gt3CiDtnxe2v380GcwurhgLQ4X716dROxIPZqvsXW+504tPDptHhl1YA+wHU3bfauLeItwj
/k/ie+pzNrbbk63nbg+j0juxQxJTx1BjLe7LDgYkYnLTMuXrgJIYrEzGm9RNfZgZmjWRxXZ4IU1C
vq6hxdPiTuX4knLNfk+34QaWA/buhqDh9mm5fVrEglsR86pmAlwubE+vsZNJMJkSa8i1lAyLu+B2
V+09Pf+opW49+lAs/erJYPEj1QtvT+xG8OROjR6estGHbc16B8cIlKRpXyA9zR+jlMVDTRMftlw7
7RmzesZ2NmEkHVpMw+LJnrJf7A/ZukMJm0LCjELJpHjlLhozjRfPevAK64IOaN3S8bL+ud+06k6L
dFWySmP4WazZ+OC2eXdC+WyPjZ/VezBagaZVrnnHvG221GGeCGy2HU0lYM/BhC55P+jMXTB3hhOP
nu+btGUJ+aMsDHJntmmTkJFr1Sz3cuuHmPll39xhlZg/0mDqLkyviWPve/MxtIfgQSirizvcQ1ec
68zoZo5SUUYqFSKwa3b3FuWvTTLPozk901QMM1UiWFk7r4KYvRuMIdOXzBtmAxk/HRYUT2KYpsNg
5ZO7ayrfX2O77PSzbH14gKEIqvdwC88l693R7ZY0yQNlP3IoDJ9Jl+7tgyCBtm5yH60ZzJ0sCEgw
T6RXQ4X9GDXplF1lUbX6zC/TSoYeKHEJ0vnMYG1FEVGEucAglu2L5q3ZG8gZCzMblo/rRPhMB3mb
++51zHR92JCBv0prI7krnCZwKa8kE6hbPZU/cHigU28oaYsHAETTGIFB7qZxxrVuGCUjaFsVJ0sS
yfo0jauJZQM2cbo0/CjvwzzoT/iu2TwoctHrS8Wzc2OKyh51PhdNxVkFI08QvoxOUd9omO2ixta7
sXmamNqh41neFVYXJIS9wz1wOiQ+aTT9+gwVRNaOS7MHhYMow6Z1r/GVlp+zaXtinxLdbRxXN6z1
M6l25cfQoeJcSLBBPGi3Fq0w7GoPpix0X7yqVQVN8i31K2HBEC/uyTH4jmm6pHPYmYYwjWd29YPD
TWyJGLvXdrMTyiciQJneFHecLb+1VXgTPa1BMziwxwQLWPic0wSQYG8DkvRMa/ywyHNIHGPSR2PV
6mGhL4GjsyN/W0I7x9JsrKTApHEslZo+gp50YDcrqPJbFjDQWDh1qPDj9JPGSZ/Sd70GxiskErl4
rW4ArMpsyn921C0/EZhLqodBJew3ZduaQQs9yB9hXoI+u6nZMlOf3fNgyQ1OjFU3Id9lfEPrCT7W
lT52REj8D0RXjQ/zRAqza2A5ZKDTN+fCU8L4oKrcRpaGtN4DoYVVTN/ZgpJqLZmx98gj0hE0wzQf
Kgopr862futamX80qmmv1L1vn4zRGWYwRwHp4gLcr4zPclMfFoPCwwjkoHhdC5XZu2YgQ81tUkPF
tybWYm/CW/3WaMhxJW0dPsGQKe9gUqftXkwmItZ97sOb74UtixXGR9E5TQmyicxsZJSqN+4S9kej
UIiXDFqWR26Xur9TNzfN12ZyiYuIe5OAhiIeC3oGiSDDXjSxRCdpiQIGkWctL3zdbexgQf0wy2WW
7xC7typMh6UD/JJ6rXEuqSuwS5/a+tzgMLZTTTkf2l7og5Vq0R/8W6U6iRMU7PqgEOemV0wRMSVs
e+JnCmc3m4PxlKOiMcAO2+J1Sxv3tZ0Wd7+WrTyHUuQ0PEyIrX0wrl8DaXsbzROFSdDTtkwvvcJO
ERVwDA+jUeYH3Cekw00igCMIZW4lXrVJm7C/PLBfqV4qonaheLhWmfKP3Ygz7kSijlb7CrsUVBlp
0FI/c+8rt3NtFkWXwPtbzoM/OkNDYmGv+4TQ7Kl49Eyv2ZvNZJ7JuOrEdwLhRBsHhds7D5rz47VH
m3/k9gXKJ3ptpUeIxTzOZiv7IpzWe2rlZDnR5snVwuCVzrDgBYFy7Z6sZy/78BS/1y9MYNd2h2iw
BEk5bRA7i+5X6+tYdZJLlqeXC/xXduxACbM7BvMMWrmCq9NqGd1zI2e4vFaPRX3JXNRniO8OTCTT
VrhfLHx1Z9TAOoscP8RGIcaMsfiUKrAR4DBCTSISyWE84KzpxTaDrUKL3fBGlGgXT3PI23LECW15
R/YGdXSRW5ovCkH9UJiZ+63JLDCgEsFBJykqJknDovkGxbm9bSwAfpI5RZsMRgDlz2o7n/raE7wl
ngv4XVm5OGSmmh4wAMz+lZwTRiwOhh2RVIxrekxoof3kjFvLT3YhVJggrY9sLBT2ATqanu1qMLkS
pOTKlVa634ALmYpyqjj4zc0PQTglxxFm62SduLnLCuYzkzrk2wZOV2++jWloFgJjiKcxX4subZ+c
zvHlHtOV+dzkrtEehpDfO/CNCv0vLhTzE7lUrD2EjzivW54/sUyLEjptnvpjny5T+VZVWai/NAbR
Z/gR6GeQBh7AIhtMJCI0+wl0lVtUgnEYgWBsYe658DJMYQoReEgypRGla7mcZ7Oqo27jaAUYXzff
jaWuee9g8AHcBl3V0FkFgYGiwi1IUFI7/jAMELhGoyTHTE/No0OeSnVlTksgUxHYRhVTuyxQofss
BNNBMF6Ra4Q7EIeSEptFekstHF1+1XS0so2pOgy+eGIrqf5eQHCjAIshTjKwRyhBk79C0X3+toUm
GkSQjd1hJuCgYq2l0+WYYcdwTxmDrfY8VFUZB70emQ03Q5U9CdrccaQiBGGAIhIwbow2S4hp3ThB
yfUlIApkfjZdN6IpvTwDhoLKoMvEOrOPvenmX3Jnqw6pDvOEMUUfpQJIJuPtZwQ/ERhaE7F0BEux
93Xgqo3UAS+4VqI2h989DjmYOMIANdzAYahxVbDX0g15m+Y38+Pc6L7apzPJoUdY2/FLHrbme9Mv
smIhmeStzG69NIQ8QjGO5MJEaLjLmmhvcOo32rppzu67xhp2w60byBqh7AlCceariUnRugsrx4Li
nsL6R8nmysHglrTXVl4F+FNp77LM2nso0615WFa/CzAMzRnAuNnK2Bq2sGRL8/z3lAj7JLfltodH
0BwmDPPdWKhsitCfh8fFtlrwkWbwgOhFgOgQlN0+DHXDUI1KXisJUsOm+SbflpOcOS5S5yaX9uxs
Rvqjof8wEo3VGu9co6aNSQTB+s9+mwc+elPRdMxN8vVjLNNq/Wn5bdr/EKoTuPf8xphI1ypU8wxk
yxIy9hIWCkyfsxbibYwFWjQxOl+4t+xuZfg0M+pYrMF+mdaGewKM23peEQhPhii6Zhc4qRFc2THm
CB9whqvG6fvfrQMLHKBq7payOq1VdZkYp7Vrazt70rHyIV43ZZzInqlg0/OMGvcyvV/op3mRQzJy
lB9QhrDXgKJD7tljc7+5I/q0qELcv5wjty226dfiulFt/iMz0d7e6W0A4+/Lds8tw/0ymSt3KKeZ
fteFW7/yygUHX1bBZQillRjBYPwWOHl5yinGO2kzTPXZTfPevGyLtDk1rm326eG3OfTbJmFy7cpe
gHaD1Iq6UrTidkY1E0Hj5kKWUenOXyVdStzCQpDWahnrvXKNgQHsNqhYgQJdh5oIjj2TgFZEY99Z
h1Qt6XYqtm3NGD3lThGJoTEPjW57GJl61uXJ8DTJwKrss/Ya1B4zfXxd8q1QjHWxezKQx+szde0V
I4++dLllryeWxfzEpYqESjJ8TegKMK1PdoOyjaqtwc645KZ1zvrbvQtMjk9txzzxqLc9ltlIepcp
veEoyyzXT9hlMBYA45UPa1n3P3p/mO+IMnGBaqsQFjsEL7f6igK1ySj0mzmPM5PmdtGTRYQVPQbk
r46LT+gXuW7XDgXdP4+pLJuXsQ2QJkkPm/w9tpXqDTBRVRFnkflpmWv70VjS4XswkMO3Z+63EcBn
jpfZrZ2PpbEyFWVOY7Z3m9YmMXnFqPInLzUtj23SKYAtJ2O9GHO26n3vmMuXyh/b4+DMSt/uJsT0
kbLr7go5q0/wpuneMDASn1Adqx+gAThF5vRGNYYy2Vb4Q0i7fHt3Bedz+ExFmJddQJxs61Di1xcW
gWJsu3U0o8/XO3h1uMeR/Wck0soKY8NTKvZwwrMFDL682qXW3qkMb+FYg8uZIQQXWOuK/xmGc1JU
85islCM8SbFke9PsffI0Axt6pzUDcO88+16irr3IVdIP0aYk/vUw3o+dGsyvSnBlbTezuodOM/b1
4g0gWST6vVtK+gh0or8EVqG+5GAUdQxffDP65Hr+Fnqy+F13NeNXawmXQ+jk6xdvXrmXj55CJsZB
hPnaK8b7tXMscvo8Mbx2jruemWkX8SYCa0t45dwsqgnWjxrtfWIkMu4qdHUArMxsHzmSdu/TLJyB
o9fATXYDPI4cO80mlolM4gUYXW6ajILA3lzHPXjzMlyroqqvPNEiBtIuE770/tG2OvGinfo5bTkm
uKgbu9IuTDKpnVoM8WL2228WGoIHQo3jOfVyfWKuLttdtbXtt0FNhCjytzlf6HWvwEEUGBA3WfuT
jtZqr1XfnfTmk5HYykGT1qi4i6S+E77fQJ5jt0g0KmMZGPzbg8GWUYNZL3vfySWJ1WOH85P14Kth
AAJY3CTfvByLwckaDKAKMMT2XFgyiCFLwJznzKsejSJY3g2VNU9eLzJq17PlUjOouWqVAsjbwhdf
usBrjvNqV08qZbBv9gHBwX7d3Y9DER69KgRcoNgGYx/3vSb2Rk9/nyYsN2BHg3csCR9D1hG9OyVA
X5W/lyYuTJsNxdjphS8gKvo2fe29JThsgFWxB3DHzI+ILq+3iOgthu2YMSQ4qQVeDOTcHuNWz8O5
obLghWi/8jEXgumKdhfyJoqigTZoXGOLZ3T456nW3gGf4QIl7s1NS2vMWh07K0WxwGYQ9ek0eLtu
EjohbZ2Nx1+7tMCDNM1V3OTEfTvKxBiv17Dkmk48CQl8tVge8ZmT6pr26oqPaowDydAQ93dxcDXr
mitWae9QVflDQ9g0X+uVOuFDxfqx7oRbZ4kt1zDW/CACQsms+dqKECBsHpX7KxuqjtBT2X7HegBI
GpRP6SDs+U5ukxvfDs+vt+KxZ7r5moljqz9Vn1sQym+rMpw5MbbAhG1zF16fRc4AymKhQ3ycgpp/
bo1xLzbPY+B30wY5ByyBecAV5ePVL0dzvbaZcD+6whEsxuiisQI3dRMyNBRIlqqJmVgrM4xD0ftl
lKu0wk5/Q2Jxa3/OqUdis+M9OKLM+miQ3KSAIPR8nWZeHd8A3Jh5px6G1g1+eSvK1NpYmGdGK9/e
wjZ13tJh1U+IYNwlQxzVl4C3SyBXDlOwa4Ej8ZRNFoM4nOpwyNi2ntNwK4l9p/c0FG1aJJJpdLkj
FJNLKI5wYFMKnHsX54Pwry6QRx0FtsoePbWSvSqZv3P65cnDNbJb5ucUu4j8alwZ4pXNwRTSPA0d
o/2kqrioDVezlsU+bIyf4zqloLvcx3+lk2eIvZE2ImqFzhMX8PKilQ9YPYrAzI+aFIkP32kwgfqd
E/dTV6zHdRR8tB5sfCeGOatHy5DifiF5hIDlW71o2OjYbLBi4yIa6WaHiAPz7x3LjExiutw7WQwv
nZw+/EDN8PrW+uRg+LhuZPewygIuq7N7yB8rHr/jmo71GCmH8/jBV6R6b0X7f0k7ryW3sWVNv9Ag
At7cAqArsryRuUFIVRK893j680F7Zk4R5JBRZ3qr1a1obSUWsEyuzN+g4SM26cBuC4D8lpo87mJW
zqUJSnGwQzAHQnyllfobd0OgRmYGexNt7m7rYxbxUZBUghO2zNTtCqaGLaGk6ZpUpwD9gzykfBJD
UiEP/p3kOt+h0rk6ruJGAU8VmDk4ekgOk3SbmXlmbasKjT74cwOQStLO8jboTXZfUjY0/KNpzF4t
FMyRd6J7cT8EnZXbVauwcSBDAtcxssrOuFOUJF+bXWPMXDnuFkANtP633PZhuEFks93JQVJbG49c
/xeUcH0TFF38S1BUs3AhaUg33hQN4prLw9hvwtK6Z1k+IiigA8ACjqchOeHtrKpVwa/WYZLZGXmy
tQZhrNwWMUxc2wcrDbjXrxAF7lSnqmsa4ImVet8qrjwW/AOzh87FJ3vTKcLidzZFtfKk5DSKvS5S
d3rK86/FHmCki6IsaZPSyfXohoHXQ7tOVAqDCuJgt54/mh8UNP/gjvzoBTHy/PVgyvejBs98PdGG
T1Y+cvjPkM1wxQMeBeI/HpEjwDQHSXABlY/MyOk2Q/u00sMYoWHAUgj8CaQeNAsXe/fxl18AkXW4
9gxvKiC/0vbMONpLSoYuBww2CREqCNoYRoC/6xyzr4HCq6nezuj0tolXiY+SBGB+tDEgl6f0J1HX
7bwXHBaqxjVCeBdrmsveCMpT9FBAt5AprSFc48eZQZATwkZWbCv1R2sbpNT37wLMO0fbr7ShpKMw
hu8SxfHOiYU0PEQqDFMXDulobJVxjIQN6BQUFwA1Q1sjc9Jdy0/aDeLXU/yIMpn5Uuip2MGTiPtD
a7Q8h1H4Yryz+hh4cYVkXufbaQDn+gEVQgE9sS5vKf3zypBZrcv+VxrUvQwhuix/dZTppo+GixYS
1OS9u4w9cNhmgAXg8BSy/CjByEbDJs6kF2HOdre+qkj11soRNm6aLFvBNUvvId/Vz60Ua9TNS1H6
M4VKsB4yDCegR2aoPqOlBLVfBHh4SHjvgEMrnQq0JK7JTcJbtWu8aQPMrHqEc98i5atFXKPQKL1v
PDF8IK3r7/Afg85oSAN6NLAQ+V364H1kYytWjhBpseLQq/XhRmQRSghinvbqXoE3iExu7b1liim6
qQeC7wBYBqIhfCZ5emrBoDZOyCR+SyeAibDuAoHUQPLTNwAA8Yg9XZuggAyrnQnkUz+1W8GP3iBL
1dw1qObD2ks8d9LV+uA3KHGNBqI8nLsmHaB8+EUwlKuB+pTAEIXqNQHfTmeNE+uPmkbRQwLXz53d
DppNp5sm6FUdsllq1vgj55QLsQad1N5J8liRD6HWWtjSc3MFht8ioxogDNtvENsYwTzD24zg1Bdm
Z/uNlWyHLAb3kg9GsMMwECGKCoWrDQzW8keqjdqt1wqo8wNqfRYVZP1LXKsS2/tjFYXwmAp1tY6s
j9CwR0uDBUSjk8rBQAKKjnomYpepx5L4p5Z6q3S6AVyznWVepOxjFGq+IZ9cVKuwTbiaiRXzmZ6y
9UpV8L4LkhdP0mI4WHqAxnnv1wVfMQc90gwtF40i2qfB2GzrXDeAqGBisR8zCiEH0VMtf61aY1nd
oDPTFLs2yjJaBnzqO/QOMYPMwPZC2/biTrYreRL8vQhAKV+l2QRzxPMo8PHFofvSTY+TezEDk1Jk
NIZc8CyBx0MGPgX6ka4VaJKq2Ir0DJ/K+dD1G5OZp1tFXDkmq/snjT4pQgNWrqCIWjCMwgqBb274
k/xSp1F23xkZmWBM3ZFXxe1tPVAbjTdARDkXMghKEHpDFI5vJKkzvkuxHO7Ryq/HezjZLWoDg1IC
2g+kG2QN+tBN+xx2f0w/4ncslVm4rirA3N+Kgp6FjbpXEG6qQuGwrUIjX3WC19Oqo2rzWPTdtA+s
aIgfM9pzjMxEp+xBajTzMQzR5LpJohHCS5oZwutUF+K96PtTaYspZSMtLlMRxZJJ5FIn6zKJjqUP
t2kxGd8UpKghPQqNjuR7lugH5pK3Jo8S19bYtNnN0EjqbzJO3pCmSUW1pdf1CpcOkQGsQNADqNPa
mDZyapqNG/l+JL+UpGJI1yiShNgn4DTitcLg0DjyUZwTdXPEaV5gu070TnibtXcQZuFIhcOSjL/5
cNItYkVR/DNm2GgBhrLwTFM0obnSAYijcGcoz31jIiKJOHvtxlDKE0eLqj6ae0/drkktH0NBvyiq
jV9r00sEOzsBZD8Mr82IXzuqZ8phpFz9SBc9+pk1ZbWF3JNWOwOaarwNqgwE2KDJKxCD1ChTbzSq
lZrU0XMmjTDG+wK8L8Ta3npGeUttbpNG6JOnJvcM34HVM3E37oD3r4EwQJxIYLFSSMz8RCQbMfS/
AqCXZNf0BUz5NGV/dBQrqXdwi+r8d0ETZ3wV9EwKnmovjaHLWDAWHaQSKOmjk9G/dh2cLtcbwuy1
7geLHBlm0KwwpAgCit2UzddTZwnBY+PNimlhGNc/FN9PdzDxg60KPRDFlSiZ3sJaUUE7DvFzoBXU
lcBTe6gRYHZOta1FV8qOynCoICT2hXhoetDldzFaVuJTEIzMcLzPU0wbOLJ3aTpK4U1El5k7acDb
RyRPbn+B22zupLjHjECBZv8Ywg1G5qts0gc0HetnhWu/auvQT8Ibr9FxVPCloT30spwhPJX7P3QS
odruBo9aI2wwhQtOPf4q0as2nNavw87xKw4XB5ZMM+yFyQ9bR1L9oYa604YPip8oeBXBWsy/wajr
7xIoG9zG/Tj5lokgEGxRqpuXRtPRgtENhTawXggU+8P8xpzKKnAnRL5S21LaWLPHiTuEk5YxxGwS
4fRAQS955NkFyVVVqVHf47Gt9l2mVQ+STmIiqyWg/HIMbnOs3FyFlrsLzbq70Smb4H+l0TnQZ1z8
CBsS7igK0tAYgMrDKDGGJ4DmdD4NsZIfo6yVP1SxsAI3CJUOagCAzh8hOSC1zxFcBGozjbGtWS+7
SovaAz0346dUtOZeMVWNsnqFkQR6GF686VFWSLkIhtDk1Uh87HK528ihjlVSGo7qK3qR7LBdy4Zk
NCXORC13YrqWaS1t5VblkhVmVlOuQMxaK7SHpr8cWTjsTUVluuiaJb/qtqpugRUGD/kQgyhkWqFb
oVP/y91MAAVpZ8Bk26dSLuWHGvLaOkwxbBYtUf4uVY10gPesrUpsGH+VdO89mDa1lmJaSAsxkXvE
3ep8ZJaocL7xgcZGSemEyLyh9TN8o1KUrcmcEfpJxwJGvxL4t4ZWGG9iOyvZVHJ7V/SttQ1B7I9u
Qg+a+4rkU8CnMZaRk9L4/2AteauuqK2HqGqpVCU4hpa+rqz9VBLvlbAFPonGmummbCffWpHkXmRq
rsAzmgOkwkBO/3o+ud8h7ME53vimXAeul7Afb0nSQb8GPdJDSe+lz5FU9z+VLPSxZdH7mqzetyrl
IQi9ot6C48tukHvSt4NFnotA2JAzo0UhfRrBN9DOjMrojyh70w+51uiMiHTaqi3lyvG1nMRGvA3o
APIu1LTwdr3SgrZFdUv5o7AMNx5M2spVmgjFv0yIkyffN6k6AGSRnnpqmGRSVN3sOpa7bB0ItD0x
sk9kxw8V8zXFx0tb6V1rlKs6CgG5dWnauimMl2znWb4QuGlrFMKajAINmIQe4TZL/Cl5GcMJ7REh
7Q8yeR2025hdbp1zpO3B/bXSJpnS7EEzSXJGT1IgVWYSClt8Wo+8Zf5wa68mqb6nzmn6P7tZAkDg
njk3t+giuH7a+bdtWAOUVsas6d70nDQLgcUanYpS0IZdK08qVWeTQhpLvOQSiZC+a7BNog5Q67Id
0NKdkqZb6WOxYb/AMmow4hA57gb9ujajLc+n2EMJn17ptvv1HZIDXkT9UPG39D/9l0IIWVd9G935
kk6RGqCeD6KEPD1aG5nAFZZLPeti4oW1jkD27A6TALNtHILqvepQlECcsel+apBH0a0sg/QBwqs1
uDH9LXyaoixfmXQlsieY3zQvxyzde2xjd1xh9Pu2GapH7ONg4stiRseig+VsefBcPbOJO7QVC/Rm
5rRwHeW1aqwCWUu3LZJBOgINovhE44zCb8mfhaCnpnq7kcOmu2l0HW/wsgPfiL4bYm+VNktUosAD
lgbHixhBGLXNH5RIlW+HTAiUPdi6fNgpekiJy6zE/EFospjmTsdSodMfctcoq3u/UjXWRp9tIvKb
veQF0y+vivvnCmoUHXj0Jw/ITE71qoBMirajQYK1LixAnuj8J92OyrX8ppN5fwNujsqDpym0HVQE
ZdvcQ2GWZeflD0MxxCtVw8+VFG1Ub/o4rKxvKM5WBzil0JwDPouyrtS0TJ2qEdCDMtqIrpeYxPcR
RH1vTZogIWPVZ7VOz9REpYouRDA+gyRIqu+kPbDmhbQMtsj7xn9rUTSFDYy8LnjgKm8iiks+4yp1
oqeO2OHmbFdqbqaruY2LirRuDlTpgeE8sQ3EIJfEnPMDydtNNTXyqyHBwfIobK144+IPoH1QFnGr
aAbZ5SZDws/J3XOJnTTKEfRME7bltIs8+kM1PV0rp12D7JOgU1onAYgp9B2iUFYPMAXKCDqTX7wq
ELveVEU03NiQgw+kXq1qW6lDAau2xUmC26JEZYonHgJs0erhGx5uIZQiS6/EFTsuhuodhyHSBGZl
fvjjJMe7DIsX7RZ0YpWtSOCH2NGKXLodYaEBFzD78XuTqdHvcMiUXyU6bijvxZn5MwDZhNZVCUWV
br5vfgS0Lyy2ePovlFB7o3QEMNVsXQiC7uogSu+jBo2aFTpJlBEtYyymLcwJ65ESJjAQ2TfD5y6t
xOIu9lCdZRmi9AL1vy+6+xRS8E0gdcO7yLn6B7HIAOGvWGbfyTEFZJ5H5vBdxrX6eSwFCTnXChus
7ZyeGXQLKS2tqWfruD/KmRQdwKKhf+ClpoSqm2w13ytuk/toCGJ4evWsF96yUSOb09FMhmQhzzu1
jy0mRHzfQu1FLf3YgU2txatp8qh9x0hYvSntoP6GxNqNsLSRYnMCjtbmBi0crLXonQ+PTSy0+eZ/
NcOUtVnVsYWHsZKj1qp2f822VuD4UYF+itvM3EgofB6wBO9/yVFTUoMVxR+XYamnqF4D529wH5JO
FiXObgyfUal5L3V10I5oWNZPYyjfpixcy5iuqE+fAdrSixRNGqF4SKnqgnEkFpEnjE1ENx5vNFF4
Ci1YnfkdvdxC/Q8zDUeM8xarZ7CuFqooFhh7Df1DczEg8FkFfnJUdKeAG5vovcS59/jld2YZIlr5
hsJ4xCWlSVMKYWhjQijFY2G8ZHjYWFfA1qcoaFOcZbrBl2mwvv5RuD6DhWFad1SrVZrSvVsiMRrG
GxGYLIrYV+DBJh/4GNZtilhqcJpbhilp/+waPkXKSkNBlAg+9YhKYURZrw8hwJtYQr6n5k2Id8rl
lyedgPt1Xpks46hrgiI/cUXPYcBW4GxVu04mp6N4KEo3WbUJoUmHt76/6mj36lfA16ezfIY9g2GT
NdTdxSV2XfZpalpg43A7e4KqvO2yZq20q8sj+wcXP36VlkgFXOdzwYOjJ3e8ltC9yAGSkEMXbu/g
pLvp3MEVbDQf7HCVOySZruVQd3RKt3OaFZZpruTw0m1KJQ4alra3MlyUF75Ea5nR3zyWRBkA9Leh
q8vpWpgJ8uo6jyVZ90P71phXjAkUeI6LKUQA3qwsY2mM8PxiyeE2TJXahLZTruZxd27nyo7sUAuy
kXH4v+OGu+bQIXXAx7j/GTVYS8d38eNxTae4soKk+W0ffY0ZbA+nx/hnJ/CPTfl5Z5P6IoFbLaEV
N+6wFJZ8l44ngpX6c72W7rytkO51u+ULvAb288e1ly6frOBF+HndfVpXnRh1OcqCpFGBDb9NfkQo
Ldv9vM8dJCGpqKK1s/PWxfYdKIuNjLt9N9p/exsP0CufX5pZDMcvwpTYqCCkAGDX2emPn6Sm7G4M
FRpYat06pSQisfQtQtuzGgPkDhBUEgpUxrtfcv1WU0+hJL0Lo/9tWf7/3JZPthnIKTB5OGNk3ZRQ
3zp+CClPYQNYiAWPinafB7PTQfM0Rnrt9IL0IJdoTDfp3eUF+Y9SsRg5a16EkShqJgt/sSD1xAKy
G0j0ViLM/cpvRU8SWav9Yy3khzGTV22v39HHnbWa8FuF/PUwmIpTK7jqldO29v1bpLmerjzVme/B
UykaZwgvA9rJ8auo6lk1H/YXInO/80Ldi6TuWqRiiJLfmnqLJCqqlVn7asnJPfJ8tJaU37IqXeG+
nP0gOCbhdcGxLJuLD2Ig+TX6A1DrMgWpq+Fii2xZX+JOZkrbmModoLH3yyM/yQLmOfAp5GJJIM4L
7iMjZMXE1yiUoe3Q06Ntqx4r6ytb/kkesAi2+PZIrAGM7wnWAaoiz6P/bXALvTyik3OFIKwsQ0N3
RJH5mMefEhztGLUZbqCociFXh0dwDDabK8TlMKd7CZxvA9o3+zeiRvpiBfuG0DRCo3hc9syHMRP/
6qZGSS2tXxGwyd8uBzt5cSbO9IpFKcUwwAeK827/aeOStaqrtSjGwT3/oah77Ei+/ueTOTH9eW3s
CIvpX1hAS/0czNo45b8bShpTb1wZwsn7YgifQ8xD/DQEIRI68CyEEIFUcRW1o95wjNZtAEpcHszp
BLBUkcSW7ElXdVLO40hFquB7qRnoO4fiRuJC4ivdG0v+SlJ7ulgJg4WZKM/yRJIxD/jTgPLGl7tm
sjzbkN4a9A7Bo2CIW8IAaL8bheZcHtTpOiVZlyCqzbQ4GHKLQfX4xDZW6VOyJqqthi3CRd0qHtLH
GL/GLpuuxDv5XAbxZJX1I4n8c7kVhUiJpbEk462FHJEu3SVD84Rnpa1m/v7yyE4ikQ2xgBiUxUu0
9MUOhEwJdINIRxSwNh75nVj6dqjulGh+uwFWsJejnWQgZEQyYoQk8Sg6QAM9/mpiNVQI581FBFxl
1WdJ+9vDtcpEOuzGKu2+Z12/uhzxZDrOEVWDKWKhH6Et96MWja/YF4mIRzIScsgQaH88xDm/HIUr
HNIOCvsefNDFuCjljjLKlQA5hruh+KFVHnWv28sxznwpYph8K1TFuQstdgmaxYUJFZ+Lj3DAd81W
qxsj+YZf8+Uw0rybHaUIXAlUMkS6lRbSs9riZto1ymhivcBdrhakA1z/xi2NctglgxIh+Kb9RZMN
7Wafem7RZVt8Ueh/0iFdIVA0XJmdJ+vO5Lqq04+Yd12S9cW21ddlYg2GpGHJqvaAc8C0mKmqvChq
l+woMFHsU9vsSvbO+jp9BTAYZyo36HTm6eJVl6AhOwVhHdt13b3r3rr7W/5tPf9Yr+31bmfb/ON2
vV7zb/bO3jT2brOxnzb89H/+0qGf/Laf7A3/ecc/n/h9/N7V/N/5yZl/OPzlzj85ju06j4/ulh/7
LbHc+Sf+dvgx/5b5t86/cD/2b49v+4994Rb8ar/nx8d+/r/wnPsrq/V0ximqiMSKZqBEYiLCcrxa
1ZbSMW1VED6NZcfVuyxOay8+ePrL5Sl3+pUVVdFZO7CPgS0vCdv+qJVT1YAaxvTF7tBlb0JtnwLu
KkKnsP5eDnZuUCxSVdRVQyXuYlCpgmanZFF5jJPiAaL4Dn41IOP+0MnC9nKo02mkqGypssjAdDKI
edyfzqjYV6Ju8jPDTpPYRWi9LjE7r+nKyfUqa95BIFyOd7rXKRp5DjoNOj1rFs5xPKSVlUKJAiwA
OrXai16auEAU8psBp6kr2+rpRk4oCwFkdJl1jRT2ONSs8azikwMtsTPjnUSzwQ47DKyHUc/xSRJD
HUPQsdsDw3kzQOFc2W//vbrjTQos35xmsKljafjP2e3Tq8V0PhOHBIlcvEfsn/+5VSv3gKbsccWj
bLo1PFQ3df70a/gFysp7htW26fd4EdlvhSvafz9MB691d7wRrqyaeU9aPprCRZuSx7xm5PkrfXo0
PFu4Xda5abcKptUyqgDKtRzrNISisVDm08CQ1ZMFM3Qjmtxei65nh3WHAC24vGI5eFqT4jr2OcRi
LhWS2eIj0jF3Qynb5p0wutqYt7sKgK1TjuBcFCn7iDGdcnBhuldasXQuz+YzC3XeeLitIsjE/Xjx
BGnieYHa8QSIY6O8jLt1rudkeeP3BJuvr8cCsYX4E/VYruKL6wSMjJG2CVejpEFmWLgRrds0Jduq
/z/jzGfvp7mBmxWccIk4IAzcXrpFfReVZNMpkyvJwrkZYkmypmAayfEpLtK60sPSvpVAvZS59FgW
/ntkXJvnZ3YbiM2kOxIllHmqH4+lD2IwxQmlBBzGCrtWOkeTB6xatfLKYpfmt3+8ovgwnyItZsKA
hIAZ5Ly1VoXhGD5MTLzgTyOoIMYxE6qoCbe/anD+unAt9JktnND4Uho0AviXxSAx4RgbIIxsK9JL
6N8DtVDFbVk/9PJGBMighoe8uxGHTQEnGB3N6gCwqrXW+O5O+a/Lc/Rf3fn0Nfz3syxegxo1IbJX
vAaeZcw3fnOXiz89NGEU7QDhW9c24YDbx96LOgApKz1ej+OV1OjMtCIz1GUQvZQ3lWVGIHW6kusV
r6OoRInuWsF5DV7t8kDPLHxdUjkwkX6jRLcsjLUA8tGeoF8G1/CvnGtruBJ/ICmvSlxwvhxqFpBT
2GZk7j6qfDyHS78v1SJW8Dkzqm9dOD4WtbYHW/uOedK1Tft0vXBDQGiOZg+ngrHsK+FUVJZoKDGL
FWFTlua7EsuoOlg/vjokwnAhlkV6PpL0L73/tMWMiPgXIwbOttF0hwCdSShAqzAfV9QerlQTz53C
802f9gWQIK6s83T5FMtSEXEuuoDiHOUE87Ggw7rzZUXovyF7XEbrWTO2WtGJNL+pSjNEgCsmTish
jPvRoeOBO6HQ628JIhjGrVcV/R/07azpAM0L7pEBECJ181TjstNMNG/XIBeSvyN+aGA9plB7kyGl
P4hVYt0wZQZs4rq+eymCCsrgoOgZ9d0iSzaqEg2AAIOwejX0yX9Bmz/6QeO42UXZ0P7xjKjZwQ8b
oi9v9nPb478TgcV6baau7yESmvB/8WhIYzTyo1zstxPyEas6F4eXy1/+zAZBl1uWSMyoUxl0yY4/
R47octyamYVqPPYOSnFTxDGumjiWoAsCD2MPruoFkY0nNcLXIoCblGf7HGq+AetFkqPHy89zmtbr
NBwREsDBnqqJtjhUrWqKknAWXpUy9UlVfVjKFXoE9Taagu/mJF3Jfk/3JsYNyYemFvc2puTx6P24
0AW5RU+81EPvENUGnqHNdGXKnyxi+jrzRWW2QzbIfBdjKocmayMFPTyuRK7U3kwoyhrm+NWZs4iy
2JZGJLKmLiJKN8I1mg0e0CYZ6ZoZ4pUN8PR8+9foROKNQZFJLuaoViSjgteWiTja79Ci1WJ+lCFS
iOVdFO0M+UpWcjoj5qoWrtJMT/bbf0nnp/2CO6YChhKRO8GckBH0HsHy2FLb3apkW8rkfTmDVHkj
LAhanNTTzHnGfAon6siDSLVlUtuSkMNfaUq/NiZ0fLIrgU5mhTm3tri5UpWZmyuLix69Uw/bC2Ak
avcrzEVoMcZaUPIr6/v07RFFhzVESYuA/7pan4YTF6gaDGHgO0UtvTdFtvFQAxgEA9Zi1WdQiM3N
5QV8blgKRwklJ+5aHMfH7w+/5LETkBZ0jPwlK+D6hwZal9de3mlPihapoc71Hapa1AYXCzeRhwpf
jCRw9t9TO7b9uWjy/s1ZOY9XqknS6RZh0W9TKezAblCIdTyggGzDA4+DEeemcinfbDYHHEFtKiuX
X9y/N3Ocqh0HWsy8Hl9vmJroTcGu+Nf7ruh/R46+UviVwiDnv1P+t//+3b21Vrf3a3s3zAPfPLyr
9kG1S1dbFStt9W4/wPu1wYnY3zarZ2f7+PGxv1a+PM24jh938QVgbMZ+5fNeBKOLnLDNwk0mFWj3
+PGTofXSlSzydCLP4UwaHTo6YXQKjj8DeFk0kYDMOVE73AAhXkOtvjGR6RmGZs2ReeWzn05jWjcU
CRSuy1RG5EU4xGYyyOWYVMJQuKlLEeLx2O8LWbjSkjitiRwPa7ELJJ5gNGbJsAITcVHvO9SDVVxz
3rfo1NM90rVEsvVAcy9PtpPhAeSYey1ge8CsaMt0efLxEDOHMnb8fHJ0Si1arNumcv/1KBbjw/KH
s5xu2PE3k73AosgLDK6vD9qs2YGlmxBeWTcn65NzT1LpsUnctRADXWw4ZVwWopL1MZ2pdqvBEGAr
3H55HAxBZy6wW+tQWI/H0WKZpiQV48Bb9A3m9bqmvSImxtfnHMcb9wo0BsGSKYuRqCjFYjTFyR3h
zqDN8rjiIU6+Xx7LPHEXu8xRkEWaAKF7HBMuRfiB886wD9y1deKgpOdMXDES7y/WF8+XQ565i1uA
48iw2EZV6eQG2IUF3iUtVouaHD4GvbxWITsPlfguSf7jEHcwe8RvEGpoEODFrsZXZsjJ1mExyUX0
w1XySSADi2nYIgyTdLNMRy92pd30xruVGdqvUmnx+AAa4CZlNr5eHvOZBcbCAnxGX4QmqrmYMkMP
WRPPj9DB06xc6RrKfmSx4crvWdSXQ8lz3fTokzI+0jCimTpZrDI/y6czPohMDfihFDqjv0bzCvMP
CFHTm5egCBe/tckAdekAU3sfJPOrdlLw6cNGT6M1LhY7ob2rvD+GsdP6K8m1fGZpApZRkTpFVI+H
XLyEqRr7uFT10Jky9CWoK0dkUVZWw88BMZ7exmOOdxpcEShroaC3+AnlsvYQJLKwEsOq9bZpiMPH
TcXJgJkIOnou9AL5sYfL0LlVNxYouQiDsDeRH1UdKYao5KDdwz2wTEvle2uEoO7BhETtlf3zdEqz
gc5VLElEhH5eUMfvvEIzLx6zGI1rSGNIW6DMPuk7McNFZG3I6MXh8WdV2GlfCXxmXhFX5f4tGsCy
ToqOZZB5QgG7Aj69o8Sam9cCAqjS6sqcmveaxZyazwbK0eTCEunw8fj0erC0FGtqZ3ZbxeeB+/ej
Zb6qSL+hA0CpqglXpXej+Jsuf0MDAM/YChXO7ldR7NUZtb8a2nsKCZcf68yEIi8HjzYvKlr4i7cO
AR4rUuhp8Kc3kC2hyNfO5QinNWw+7OcQ8yN8WkztUFIirQlRvNP8RQQVSZruZvze/8ar+qtXG2JR
PWb+QExEnGKxF+NYPOB9RSwToaURWlh938gqwhhufa0RfG7ecP8UJWu+c4AuPB6Wb+i6j94BR5hf
bCEzuz5eGUimXnl9J0khfzw5E+Uxpidn8kk6I2OvLFaRU1AeP1CwmtwCaxMHH0JxK4UYdl/+XGfj
0dLg1KSpdHL4x9XUSTWmlI4VJDdy88MPZVTL1qJ65UudeX3g/kAEgOfhIFnmS2ECYRflTcY1lnec
WO9oG258wXz5+nDm5jW3J5mDw1h8JfbBKSB1jpwk+ilpH1231pWPIriSApx7aTKTgL2ZMqa5RNuE
8HiCNpQjxxd3zfQxMfn84SHsPi4P5tw7Y6syQNxwxyWpOZ5yUdKQ3HpW6OCV3G6wfkwRtFTxtLXC
KL9SYpHP7Ff/sFBk61zdT87AiHYwVktx5MhBL76himbhixFE0uMwilCQRhhQaGELsvi7znpjnUGB
eU0QSziksNSMB+SBipS9m5vyBmSNCCVGrL2PGqmvlynwk3fDqLUtEmCQtMbONH6oUS79+vr7oqos
kqqIEg3ZRXu0bDmnetELnVYdXS+AqmnlW8uz3Mthzn39z2EWWWYmezFdPMJA5kCqaus3oqPFMSIj
b/+DQCqtRh1IIEioxV5gqSVqsir5fpsaQBSzQVW/SWZcPlG0Ud4nPSAxuBzxzIwDRkMthf0HEMoy
0UM3WxrNIkzgfsY7AR6ZipaN14Sby2FOUui50sbxw87N8Njxjie2Usme2jRB4nhqBWEXFRLagzej
hd61RoWvKBu3bf/+T2ICLAHpz3V0ee43XuWNvkFMFIlXYce03RXSY5VzaUwf0O27HO1Mxoy7wnwX
ocE5d22OR0grWkOzDsFMBQMYrCh2Kf6sevs3bIDXGt36crRzn43KCtm5STUWu5/jaKVnwgvSoOL5
k3kz259IpraS6ytbxJl5T7NGooJDcZnb1WJMrYYAiSUgiSHm+mYuImBlaveIjaD4euW0OPP6mO9c
ezne2WOXE6S2IoUNBcNXautoPoidcMsm8nvI6gZOuZitenpIV+ojZ4b3H6QppXwq+f8S1k95C0aQ
QkkZFXpbj9572TupKEBASbden16pWVwLtUhbzIneSBlT+I3zN3yqbRiN8Di/B+qVnerMvDga0mKd
4bvRaBgTRrPZkOvX9cpoQtwXv2z9QLcbdwkqfNQquB8u9ikxFCu1gtnKmzPdVqruPAS+kHi+MstV
ZvEio1Yt7go6zC02DmMRRsGdPIraWe8k+tbrFRf85y8voxlaY1I4oL8GDuN4GRVeEeML28YOYnms
1HSNyb0NK/Lrk3uG+kHQ4ZSlR7NYrSImAYGg+9RbkvxAQw0sAqLO2QfIHqQYxv/Blv551c5z8dO0
DlVUESydVatU1kuCfkhiF9o0upU+Vj8vv78zH4gNgu1BYVC8w8X7w3U45EkIhfLrzhyNewQHr+yr
10IsRjNqmM8WHiGqYrCeJnxQKSv6/tPlgZxZn0cDWcy0YIQ6MllEMXvBnth7VDoYT4pw7a50Zpsj
zowFBj1G832RraLIJk4ZPEFUB9XnGXSD6+p2wq+2HONbRTCv1XHOnbuf4hmLBGk0UTrzvZwzsIDm
XldB7uSdb+CdW/7wPFwBQn8T5PGVdXs26uwyR+GZi83yztknvlb7YZk4U57c0Bcqkj8yfCQYl6ki
Oa15Jdy5CyjJy3/Hm+fQpxkv95mByiTx0D53RoQQBaQ2JVVEXPy51+5T6sQawnLR6vKkOYXwktV8
jruY/qqETBeGQRjTI3WFPJZaPo4KGp2bhtECHcnrEctE9InqHY4Kl4OfnUmfxrxYF7o3+5akxKar
xMxB31UchIcx8bEi6uF5p18vTB+NdbFC1AHV5iCfxyoffAmJ6xodXaQlLo/q7Dr8NKp5Zn36kniO
+C2GZ2jbWOjHa83Pvm6hTvoRGNVrtkKnDbH581FhhZVJ/QII7nGwpEn8rlYp5TYaQuJBi+xiabxj
GoYWhfcSbfPWVpGjROlIEXciOobRL0/Xnc7/3uVX9p8zU4nkEUQJuBXFoMew2BhEE82OxOs1u68s
5SmbJHHunmj7QZsqwLkoFWIznjixJ3OKIL+2aluvtaPZV6LG3/bKx15OrhkMCF1zpjED1qMHevxm
ZrWpgmdELzlB37p/UbLG8bUnHAQpeX8xyZxjAYGkccTtHej54iuEqGhZ6GCmTm8+695fdHPS6QGp
v69NrDmKDh0PwA71CIzfj0c0an1fhzkwNtEfHiPlt4rrTJGZYNmmK1P4X4n2c9byL9RMM7Zk0ZBO
kM+l6uvIbhEKlwOXVlinbL0Yeb2toO4lzRmmla7DQu1/RMY+ba5EXy6gOTj4qpkNC8UPLvrxOK2W
8xiZ5Ax9TvivxsYwd1T64TJc62Uuz+V/gWB1zsjY+UK3mCKmEiaFNRIIQS8HLtrd4KuPl7/Z+RAs
TkuyZPo7i7HIOereqpahkoJqeIHlLdjn4v1yjHPvCzUQrtsgUmdm2PH78qnqIO1eZM6k/TYHSPU/
0Jy1xf5KmHl6LecEnwTSI5+Eq+gyTBvFmE9WvC11n5egXlXDlVCqvjyYa1EWu6fVd70ihUSpQC1M
YXWINPUjzb56mZk/PZQVg/dmzMffYq+CNRDh5kQYX/8eZr//i7Tz2pEcSdb0ExGgFrdkqNQ6s7Ju
iFJNrTWffj/W2e2KYHCDqD4YDDDdiQmjuZubm5v4/z52uQ021fD9sjZnBYNTOfShn+5NrtdgRnbI
iWkQFor92H9VsuuRORhwXYF9vc9KEHkdUF4uC56HL3O5M9OWC4uLwZ3kqjUgpbWT0v4dxua27VVb
VZ5F2KMvS1ywQpJYPENl/BMPqpmlp70LVEsdpQ6+iyncDLBwZvKVd7f/yycvqp0ImkVKeiD4kjIg
qFLi5MUIFPkKtInsZijzr5Hhlyt6LazkxERM3ZxbVqU74HQHGwGGKknBSVAdeBeLYcPcagMIYcro
QnqnMBrrqn9LgDipSD6TETQwJcyzck9kSAJjWw0s77CIdW1rtz4gZ4Bjr/XuL5w2PDyDkVMdnZtr
plzQApluGrgOTbAg0EthpCPsyxSoN/7eOmgHoNWUHmmVBovTVYSzl4ZLUFmcIfLtQH5trSfQc4NS
WdmtpZuLJPofQbNLsnd9uoXBw3FcEJSjCIA+yMIM0K6cXL+WwLnJ4W4VqLRAsDreBMqKcS4uKBM1
bB2Q4wwlnOqZWlkxKlJLvTOU4YGPtvKgbiV5LdZaCG4sGkb/nxhz5lZctZHgGkSMB72w6n7tlOJF
FbNNLUuHLF+zkkVp0w1JzxUAIPMEa9AXvdCZI0qxX2Ke3Yjq9yD4ReS5AQh6e9lSFm5Mi4wVo7o0
PzOPMLMU2N7FompRTQnSR4FyklF8uyxhcY+OJMwcSCEOzDdbSDDC1km91h6l+lmN4t1lMYuKaBos
IRCSU3WZmUIdpEPSiiTJKtN7Eo3+RQlWOkeWjd2iy4JC+9SXOVurLOBfJ5mGsffus5uNTJ2/GnCX
MrNvvoCCLLdPhnpn/BJ9UltJvb+s4JLHZ6qa1O0UewCiMLN1tSpcbRhSGlceQr2E5vpH0MDnsjbh
vOSBgQritgYfhiaw2ZEutaSTZEaLHLppAWjPN30GezODuYAu7AFcsINk7Y45e1dNHphmdY1J4Amp
SJxtXjx2adqp1IFp0P8AePNKD5LmqxErN3mt3aUNCGmj6r/qpfEcwKtFI5UvXZVqJ167SXGlUSHY
5XVBhU1S3i6v+iR5FoZZ9KYR64EcP420na56mWtSFwwuoTkEFwqILBXUKLs8+TWByQ3Wa7OGBbG0
zVPWj1cm7VBniVKwHrUAMufUSQFmd5vvBnU0aF6DtTzPomJHcmaRHwwYADFmQuK47VvdP7Yp79V+
k2iH3LqT8l3ercytLbkBWjspPEyn52wyLsB4ASP2Cc1Jn6uAEgpCR3pJWrmR1sRMy3uUDqBkFFaS
yfLp1mNnZIwneBvILi8bxdIRoeLANk32ytj8qRATXiAAiQM6e/t714fiFEot42CJuzrd+sN/Wbgj
YbON8sWSYYsY5EeXGauiuJED2L/W6MR/Pyfmdk46m2eZSvsWOBGnKkUwGXcFQOlOAc+eBnJXpwOp
25al3cFkImfuTuvU0hYAjtZCWtrSH4mW3kW9taNByGkLAJW0f7SiWHF6S1Y6gZdR2OZuOpvyws1D
BOfzoEtrY1PnU0vTP1Fe7TPpDWgHIbvL17pflgyI/q6ppMo8P+f+dCFy8EsgIY3Z2yIJYW2LVSdS
/P5uIrHfXDajRVFT7ElPBc1l8ytLxY7c1EK5rBzvrMFlqcVXwK9eLos5a66evCvZdlnmzQ3Z93xU
TiFKTMTpVTSm2t6I/Le2Du6q9tfg/lS67sr0a9/WGgrUavciBf1WgwhpQxUfPEjwmS9/zFJwc3x0
Zp4+qigxCVzWJF13gtHAPZKCsX5bB2/yWsVz0ZP+OThzIL92VEXyyojypM/cPAB8XoIsnl9dVmhN
yuzg6FAu9JWGFMu8mght8ocW0MruP5wDQO8oqNIcS7F4ZpWqF7dhAI4lmC3exmpA6g1I0H8wzQwR
VLCjW8gxh7VAdMk+rQnEh4IX75X5UaCBRIbyCc9DFL+1YoC8S29rGk+XF/D3RPrc9RyLmQWItUTn
IMSeqSPQQv0GRHabH9xpFGzbasbwAsOt5O7ANgJUmZ4hKJtyyWq/4au6zWDRW+sYZhsLDiGBlD2b
kFa8943EZJrgVpYBIGGJqQ1+l91YZWZ8T+BUfW71kslYSGHNl9ANraeezjGnTdzqs+BXKOjRk/gl
Lsx+X/uZF+08WIpqW6b3Adz8Osrbp7Ij07Xh0Fa9E0IdAH+hIka7zu8VKs9dp1Y7A2hWmPdGZVOV
Rv6YuwWI90EYA9nb5DUgP72W7wAxdxKvBnitUrMUVkAfQF17YHzu3mJGBkY/vU9/CjRZfhnEqGaC
3ihE8Bc8lVdVr46E1FXhgbETTmTfUWsoG9nwxBegdfvwjiYX/ZEpbavf1m3eeVujB6gLjoFmI+eK
B36ECvcobGC6CU2v6L77Oaged34iG4kTdorxIJVA2vsexKh92BIduKbHXVBAii6ifWi8ddDvkWpu
2ngvlXW2S6ClSeGMqIFTgD6yu2m9qv8GfFYIoV4v5Ft4U/J4xZMuHcJjE5os+ejWL8duLNuQ45EA
PFK59437DL2NbUYrF/9Z3WhypWCQAWswDZmdjbJVoQhH0ZRgHPqHNDv4xjYUd0PxZtJMDmUFTNfK
GlbF4ik8EjmLaHogbMF5JiNS+omTy4VPegKI+3z8vHwOF9eQXklmxhnJ4syfrqFVFWObxsgB8fnQ
+eo+K8K3UNGf86Zb2a7lZfwj6/ffj/arH1KgPqZU8KgfJPO7ODzBRu4M5jc1B6B2W0VPYbk25bvw
yCCxNA250bREJDFHW4WeyiuDqiBJZ915xWPW3ZX9D8//NmROqAEGvzOCV845TJpbOa+BPNkE0Zc6
XslRTst46u1Ov0I+XeZOKsHG9vmKNmqhb3kBtmEDYobj+psu/2AWJqhW3q3nBoREhgiN6YVP+n12
Q6WQxDKcVsNvCTNtXgiQRZtwxK+JWUi+IodIzaA3TJ/GCE81c7sWooox4ybs9BfVap+C1gdC3reu
dYX+XkinYCdXeOTBh3wVZEWxNWmAWDGt8/iChioCHfJeoCWRmjr9iNGMrDyYMrFBVd0Ry/p7YJNB
UxvgMrIgGbNVzZf/3itMmgOdxYyMyITM7HZ2JQBPpAihSfEeWL8inz76kp0UPoXkWzvcD/LtMK7V
bRa39UioeqqpmLixV6oYEgW/QyjpX2ofMtxSXYk8Fs4qyk0lCHL4gADNsx4imHRuplbkAwBdTCYu
7Ve4tczkwaxgGtwm1R2ESitR4rkvmmRSRpyWlLt3ZrKQYzRWU2KyVfKrpJuHVlYXkqtU+HXZ5y2u
4ZGc2WF0YY4bYgPdyuo6i7/XyVbqVsKbaRvOzvuRiJltlKHVaFKCKnX5NIoZtEL5/3KxZoZgypUB
6A5KRHnIEiVXUWA+GTEkphDkXF6vRed1pMy0nkd+O8nNkBILyqTmg2D8FCCihIdZ4eniSrcMDtpV
La+IXDIFThRt9XQ4E1PNvIoFS3jfmWSY5Vrd+MnDENynbbBT+r9+Zk9zJv/Kmfe9dP6Egw+sluNL
6Q1sGdsa9Kkx9jaXV3DJ4o7FzC27j1u1ERHTCC2O0tz68IjnSbWizVl3ABWGyRPRM0TFDSzdmZyu
6ED8N8m65kE3UkTpXHUn100w2DCzK0wFybAT5GYhQDgRwHxSDulXOkTbG7limJmegqFf2cglzQ0A
t9hJ/DJ30ant5K2VWzAbZNQA+9guk7hyvKJzt00u/foPa3yku3wqyVBKlWcCuptu+5K50s/KUDdG
tvKsXjoLxys8O9gSbJb54LKTRvdh1RDaZgBkF090O/iQxpjRF8r2/0EvGiip54DrdZaa8PIgyn1a
l5wJhXIXFqJ2nSktVBN6rK1s1pLXYq6cHnVwK0A/n12jdRXXXjaJahrlFm7dxyDVncvaLF4sVMMm
O7VMgGtmCwjhQFiPNLc5Rd/AjOgow0EWoZzZKfVWsh5lMGXqZqVNZcmbsHyMY5BwJgScyRQESxzy
nuT2RKFsSLUTj8NVoqpbPa1Xdus8ScioLGl66EEo44NTNLPCyCrKMZBTKooJDYKbsfVsSf8s5bu0
A0T+7fJqLip2JG2WJTSSDp5cKEgdn7Sxme4VEW6GrLKzYGUFFz3LhJ5CUz5RHqgHp3oJYxlX6aQX
WDYbUwOc3ko2QQPNZyU4oQEB9fBhdfRjFf2dGxs7N1xrV13SlQ8gjawwFIj1nH5BkmQgXXdceD6v
bDf50cBrDIfalWgFK3u4dMYNxlqZHaOrmLLLqSQhZYzIEpKM+qLSfhGHsSttt5OMyhYr1fyW6UP1
oAVeVzuwcWs8B4kR/8MnTFwHdHphRmel3GDUzTQJhKml5aE1u50Y21b9qJmQpF9BR20bMNBfNqUl
w6X8Q1MQwFpTVeZUaVP3egnyroxxw2+jRBT7mAAGUkm+bfR0iPsrfmA6B7MAib3kXTLZFOW72W7K
BcwzQ12QLWjM4qYYVPM6FEq/s3s1DLYKWZB9XZuVu6Ll4nPFoN+UARMAVXm0nKoJnx+KRgbZ15T5
DgXqXOmlsOw+/aoND0H0kKsPOkTcRb27vLzT8s305VqehkyAeVeADTmVK5lGo3qdTkAofBNU+SYl
O7IKHryQ86U/nfod28cEpzrvo4CTfJr2YBMh3rHLYZ9BWRQ+6Qk5tb2vHyDSlOXdGKhORywlfZLN
+Vst6cOnaRysI/yf8puH4ShSdHM39Ny4qEjOFYbjCaO5LSnd2X6rrbTKL2wkoshrT30IPFLmudEE
FvSAO79yklq/C7yfVtxcy5D7in60DaN/DC10BMZYDbm5ysS1zp/zixLh3JH6REmDr595eVMKMZ0C
4fkQ7oJQe46g2fwPS3kkYuba5bAPxWysKqcBOM5wpYMYQxjk5yuOZuE+PlVldhCVlF2KG+SE8a3i
v3W+b/f6UyVvouIazl4nFr8IpPouK3fuyyehgPnSxwls6fwUpoWVWFVVU1htAkdP3F0awvWdyQAR
+Ss315oo+fTgNZo+DJ6KKN/Ut30PXdLQ2WULX7ZhrAzvnLvQSSuDQIPxJHzp7IxHcW+1dLRXDkPb
Sfhep7u0rWzXeCuT75rp/ac1/CNtUvzorJVeVKlxiGKudKeb9CSHVxZ0GZG28qg499SnWs1snUYg
0YgHtBq8ZN/joYP8H0usrnv/AzSilWthebf+KDWz+ozOcTnOUEqotwEZu8j4XrvdQ7Vm9udX/KlS
M6uX06Ce8uEViF6BtSk8N4KAoX6qje6LJ3f3zdAFDAWo402sh+razi0Kn1ABKTaC4DCPpVog2WEa
RLhGRl6g1aL/IVRXVhIwnv4S5/944e7ycTtDogPkkLLmvxLnznIExCJJGyb6o28EvdfyVjW32nO+
HXbpc0FLOx56L96sIeEs5F5PxU5u9MhEvY5+PzOfxL5n29jfCAd3q9517+qvZJ8eBqLFxin/CSk9
r5zE89sWwbgW3Av9W2eZJCppQQYSZ+WY8p0lwalbbCDiXbnsFmLiUykz1yLIdaBIFVLCcq8REnqD
kxhON1Ybkdc9JHLQbRShZeNFrfb18pYuHpQjDWdPmjQxgH4RkO3V6s0QI0QsbikK7stgDQhg0QEc
iZrtYhKnYph7iEqFbi8kcDYPISAgppPpsY2Nv13WbG3vZl60Z9iuiVPESdYnc7gZPUjd2glcW73p
70eGqUHOXPrDtHoMbQT5U1IfPCCv1lr8F1WZht4AkGEoZt40XtVK7ZuRiOtMb2JhU+Y/fHVlKmL5
/jbpDJtQDfjPzD0XVPgSUyYU0WpGwJvrrssBNxs/R6G6A7t22475l1R6jdK1TMjibXckeOaqgyrl
N6fbDi7gCh74bMSR1LQzuJ6th/k21LWVvs9FQzySOHPaiWYGzN9N96uYazYkxbvQ/Ozd9kkqBKgn
xZWlnez6NGTneP8RNwcNAOrH99vpgg2Bvskbj5z+uFaeWpMxe46kJWCpSYhKKrtGOOvC0yOucQAt
WvuRIjM/NcS1pjYVQpom3wSwgzqubG5HQyJmIH11+fgu9EtOy4a1T7CIytmsbAHQ1iCD0uwUTEaN
+yB7DN1Pt7pVvddaUekp/JC1qyZ8zH34Nj9XhE/rdb5nf4TPDnbX1RmIGAhX422k3cAi6+kfGhzN
vR3HL34B8a5ttiu3zeJ9Tn4O+jreskymn3qTscjpyAgQShr+o/elvRkGG3jIt7nGC5pseQ6gkJgI
u/+i7JHcmbJ95Zu9PgVLY3A7DkFE1wDNg+aw7bN3o2Ioa3hP/cbJzHctWnvpLb+/joTP/A7IZoox
TiE8fMC2oN5l6b2h/RjCcBMY142xL9yNVx7ctb6RRVs+EjvzOoI3govYIlaQ4Y02n4oGEnS32Elr
DE2LvvtI0MzZkIjtytpHkG/4VwMvIFNId+oqwtiKPr/d+9FNFNZa2OfaJKaHPKno+g9fGWliKcBh
XWP8W9uz338/EuZHoCxHBcJC+R8p3/aK43pXLkOThWA5A1mmZgdifMsZWbHUZS2nOUFIjUD3mrm5
LKHZxfCIeOuys5mZcQBf3qihsDcVgGbL7CDHA/++vFLFcKuy0MJovMRQ4cXW+6D8ypM1ao7/z1L8
+aKZT8zLRBgHeMScNn+in6NrH9rYSQv/GrJk21D2Askvvd5a3uHyUijT1MCZh6Lj+f8txSxwo4mT
UTVYdMH0/Sw9ZV/rst33+oM+qE6WGNtcIGEcPtXJcA3FtSNC9K75yZUivsDWe21p7muhf+/Mz7SS
HbGRMRP/ujWiENJgf19n0q8qLreeF01MA/TyVWloUyxyusJ4vqzJ4m18pMgsLGSoMNIGDUXi9rGt
r7zwRyFLtipuvH64uixq2cH+WbOZgy1dykju9GAq5Jtafqncfi/mT1L9oPKmECCtNl4vC1w+/H8E
zjyrB4WCrnZYR67C+RVZh0qUHL3vt5fFrFrh3ImmKqWcdjoXFNaNbQEHSkY/u+h05RUAeEnTbNrR
7qS1xsKFS5qOQnGiOqZJlHGy2YrmFqUeWSQAzoPbyg1AfLvWsXieL034PSIX04dOm96CMleCYOp2
7yuKny8w8hmzZe6fpiMSsadXpqC3SqVML0OvoEOjIimzi8QbNZA3bgHjuDaAcfwI6l1JS+5YPWuC
son9B3FId5c/5NyIT79jdp3QNlg2fsF3+PWY78gIwG/a++JGTcsHuLgDCOaMYUXmou6U2Egwkd1n
8PdU9w46cxDiFMIx6z5WD14BAfSKl5k++9TJoBYFYDhpeGHTwXEqoh3phof6h9yQngOq5e1FLdsy
8ku90pc3lntb+UOy4uSX1ALOEDa53yxl80qvQG+Q2Kmo1Q/3TLDaybDz+l+Xt+s8XMZtHsmYncte
tzzZ81QeVL5jCphNGP8vtZitXDAUsdtPmwPHTUtiebgv1mBip4+cb86xEjOba8gMWIKACCOlnaKx
Y3ere7d19deJz9O1mgUwkKTAu8wxc/riTul/Zt2HmzyZykoefnlHGCYjywK6+7xRIxn0zmMqH2OW
O7v2dlG9suXLq/WvgHmHhhsMJi2wCMiHl7LcJ8a7777I7Vph6PyKYbWgd5SgzmH6ad7M5RkByGfT
armtB4YqtWQc75i72k+dGdEPTxOin6Oa16+jG/oazOCRu/KKOIN0JWGMM6TkR64AwK45zMQYQoE3
jF7tlLvsvti7V95XzbMrzUmutvG75jDdcn8z/lRejE33BXJSmJjL236VYmdxR+GCBJNluh/mjYNK
oYw6TQc1T6iNfN1vgq/6ZwMNtGsntwx0plvrFRSM/3Cuj2TKp/7KFFrVLyy/nq4jvX2V12Z9F33T
0e/PXG5ZC6EUuvy+T19DftCtN2uNXWRNxLSsR7F1ElidoDJU4ejmvaBdebQGq2vNlotnga6JaYh4
SvjMjnRrBqOoh8hIitLx0m88L/sstKs1oJwlOQAlQjWoQ5vOoTjVRYyaHiuPaqdpaRQ3QVqDx8j0
YWE2G/l7H/lZtmIAS/cwqVrYK6d2LF4IpxJJJ0RKXQKjZIGJKzX/eLpohxlWb4CfrvYff29ucH1P
KAvAyGnzVgKKOEWnNPgUtc/2ianz6lnrZVxUiLT7NFGJ4c3r28YohkqicwNLcr9J9e0Arm8p2Yny
Q61fLmvze9vnFwoMgyQegA0DaGG+XVUexnFVY91X1qH+It8pTG/a/ZfuPqLB2JZ/0Pi7G+91+y29
0x+Gx+Hhs3SGg3WA98yunWx7+XuWHMjx58wOc9HR3uPnfM60ib2bkdJ6vyzhDJJ0cpXHImbnOcgS
RXZrRCg77d69y/biI1yDB+M+uW4+hU17nd/pNnOraJnc0tTnrsRXSwfkWP7MXGu5KqjhIF/NeKPG
8L+CbCdsMh5alzVdEiQxpS1rHAu6FmYnPg2Zds1ULFX2YJ0prhLRrgyoKtSry3IWvRcQPhMK14SO
OzOh3iiSoRoNssj+VxMsBNON7UF/uixk6UxQLP9XyMwwdN8QinoSouJUoI3rXuL2nZcIcyTVij9Z
ssFjUTMDyTxXikcVUaZ7q1vxNm2SlZ1ZDBiOlJmZgCv3ei60SOjUL0lw6IMHYkUpf6v0gxp+ydZI
M5Yiehzy1NVJmCXPOzvqvgLjULN4bcP9okS2IENu7P/08x+q8TVIV8xhcfmOpM2Vc624IydEfX44
FPF3IV/J5C8uHu14OEeKIww9n7r7SIm8zmtx91r7UXuQGt9HOfkW69NQv9A4Vvw9rM5paDWZ/9Hl
nLbikJhTaBW26rYg8Y3L3CbK2mty8RQdRXDTaT4SUxqJlXQ5YmLtSrU8+ouIFNfeWUt7c3w5z07R
WCieAHU8aDPdR5tDjfl2+ZQuuZzj358dnTGS8qSV+X2pOuTtPx19wdawb1eJ6Ze8gczzH1kMUNB1
erpYAxN34JhgA2K/kTpmUeVDK16ZXcWDaMVdL+3LsaiZOQt+GqsuA2tOrpDeHKON4n8UZrC5vHBr
Uqa/H+2+0Oq1F9ZIMcXrRKLPO/rQhbVAaVkIA6H6RPZB89OpkLGBx6u2JlXkn27hQA3i1P7foutN
1ysh5r9CZi/U0qOzyvMREtSxPSrBRpdpLIkm0q7Xy2u2aGwG7cbMKk3IzzN15JxsdygRaRoqpEru
Q9gfXHFLE/dlMQtVUp50vOsU3ncTTt3M2Cb2JzmgXuG0huoUmvEeqgYQTWNpW2A7jGSZhkTbU7rc
6ZXw5bLwpQN7LHtmfeZQK1nnUgWWGV5vtPJxtKSVV/iSP6W/HjS3iXaIgf5Tq/D80U+xl6lHx8Pl
NGm7UStP3oQNEL9CphlXdelGG9ksP1K1a1YKpUs2yWsRgwG1Flb42eK2huwaY8BtAdYL5IqZ0+Xm
rWvWKw/kJVtRyDBAMG1AUTGH/WliAczwnpBad7dyHFMvAIsH9jWr2F3esEV9/giaA/8UQ9b5+RS7
K2IldbZUuvVLmuSdSJIj4URclrZsm0fiZrEXKfpsSDIiCT3o7SgQ7TgUD2bPJQ+xsh0yZF5bcEL2
D00+rsVJS2EFicgJOg9UBZKSp4ajpBJjbAEzXS55WNV6znN/pzTFrR/JG1X6Wbtr8yBLXv/4oTcT
aFhNr9bp5PU1uqrFGvo8jzn6g1zIj2FL9bRYOX0LXTrTWwHKSzgzsNA5OHkY039YdW3t4IG+CJx0
yGU2eq9eB7q7jxPCNeiEbDkQt0X8i56QjZg1a/2Oi3tsANZvTFmyaTrndJ1jVxoLlel2J4yaa0Bk
rhJmr5l23TUyszmxZ7fDY+gncN38vGxdS7Z8LHjmyinGF6R4ENx7qd0Eh1SApqlfCReXTqaBEU1D
ewZlhekjjm4+MbfKSNcJGQRjP7p7Mdyb+ndtXNvJyTbm71y6CmBzAa+NeeWZmKgBLKgRp8jEe9RB
HcsGEYSc+ABPyVUb1YdAG170/DOSSqhYJigP6VpO/ZV2yEVdoZVh3JRBVapcp7oKgiwLdMzWTleD
qatvw8yzk3LLEN7ljVs6mcYfOfO8Z5+KlUmHDRaThs9KEG4LKf86uuIGthQ7L34OwVq73tIlAtsL
AGQiEx5MPpxqpo5J3Ep9XjtuoIQbLsfkAAlCTEHEfVSU7K7vWpgaM8F1QCbMVpZ1yS/Qxa2S/WRw
hiLCqfChT6qwHDJe9Nr3sHtsk19j5/TVDtinv19XxlmZzJnI7M9ApwKpF7xI5umumx95dRWGn1Xw
I8o/G/GH+3xZ1EJ5j0Z4FdZhCKAVQrGZUmGXNgNujhUlpdy0u4GaVreT/AdJ25nSzpR9wrgPee1p
ujAGcCp3FnH0UaQIYlvh8tTdz955Eg5VuTO/PgvvZrkNqm35vuJlFncPID4MlrkKCnqnu6ePMdUY
uSH0jUfH1G7BLFKkb2L45q8NbC4dP2CA/5U082ex1mVmMEkizrMt2c7Fb3Dtqe5KQLVYID2WMzsM
Xm8oPaO0vLJqOmWlQ2vHdnqtPNVk5DfFY+E62utla1nR7PcVcuREQTz6v2sYkBGp3Ycy+8hgH7GS
Natc3CyeXBMPL2OF8wT/WBlZC6wxyau97kgH6XWXOapimw/SV+9ldMJ98QiSHdjgn5cVXLqKyE7+
K1c+NZIaQs4avCmssvrutVetd+dZu8si5Ok35lfEsYzZiWvFWMkiARntLpZt+b24djf9lXlVbdyX
7FXqNkAeOqKtbbxvsXND07yz1tG3trqzsxeHhqDAu147oyw/RqMIahw0oDR0jOZjW5RXlxWerynF
cwaKQKwi8Jck6r2na9rKUm0AKwNJXFD9SszgOmwqz45Nb+U8zI1zLmf6+5FxKozzwPUIBLogM+o3
yvTny1CwfA3+E+coUPSwgUFyxi0020GvgGol7xvuVmGwbCWzCjuxMufvl23CoraA/AIXRJsJoQ7R
J6LPuGJD/cz08lstdm+b2ny/LGZp1ZhRYoidGU046GZijLwFRheMHCcK9fRVF4f4qnS95tYnv/eu
JdHHZXFn9820SxbxkYQpTJ05M6fltwEcpAF99bEQbejJgYcsaz912JSG60aI7cK4i7tN5e4uy51+
9vjQ/RY7dTjDTwcs8fwRn3Wp3jaeCFmFENyada7uo2oQbZHu4EezvvZjoJmAYDayb5flnsHXMUEM
JDfYPIDATkSRs2unANqDFvxGs73KghNyrI1bwe+/CJUibyOoLu2kMT+EsB0/6i4HVDikx6qKgmdP
Ub52kveumGV0L+jDuI9aMbQ9DyLPy584nfbTpeH7pnouKAbM48/TNbEgVgJT3fBHK691/tGlKzHx
PEpkBU5+f3Ydpknlq4kvQWwo7SPh3ZBf+/gpTvaayQDCWv/gubM5FTYzLzVM1TEnfLTdeCN6vh0r
3o4ZjJVI8OzBNunE6CtRIN3XDMjMdlWu6hbGWVm1gROwVYPm1a+K8iakPWCDt5H8VnQ3VbsT3TsZ
6KfL23UWOSF7IlmUDQhIkT2vsKZGm8WFUmu2LH1K0SYm/C3araEyT+jAWF9WnaNp3dbq3tyIKWTr
bpXY+Tf+38xk+ATGyADoh912bjKCnulm32LUxpBvpXwT0QtaBNe1uvWBf8uFh8aP7DbkGOu0dkhO
mu16eTs2W2HcdOqjnDuVfyigwAGfI5I7pw73rfGa9i9duVFE3xGFiAyYv+tM1Rlc187CF7U8DGlg
90yRpdU3NfU2kXBX518T9VdVvljmg2rtw0Hce1DPw/AHInhjXKep8rKy+vPeyP9Z/T+qz6w5CAwA
pYFChaw42oBvYPdwIHkDeGUPfbNR6F4fwmetcVd2feEQnaz4zK7DvheEuENsO+waXh3MT6gvkOBh
bN4tHHf2ZTXP3eVkY/9q+btD9OguHbsuMisPcdmQ2vUw2GJ8HfW9Xbc8rAAHH36K4O9elrlwdE9k
znJMQV63upC2mq0Bdg6KmC0LoNKNa3M1Z/HX/+wgCD6MuzCmP6eVcIfB1aMGOcPYg7iV2KX7ksa/
LO1aap4MQ7Aja0P+PR8+ujLa6NJOVn7CG2Z3mm7LSUcjuWXnyl3X7yuRIhfAcZfX4feVe366/nzg
LDxzE0/VMonF18iH1AydkwJO1QRxnHkDbvhf8SDZZSxvDe9xDL5m+U2UJnYtppu0p0k6SG3RemoU
sACKBxNwh9K4lyt97WZb3K8jmpeZD4QIUByGinX0RnkjGNQS3gL/quD93YZAMtE8bTzzlvN9z7aK
jya3m/6nmpkrq7X2FbPzKBdub0QuXyHWZMvdn0Ul2euV1LMxwd9GQ9uCZYKtp541g7aiNeap1Gt2
XDwl8s4vrxQ1tv0gsQ1r01hfjOxTZMGtfPrvN63PtqL12ZUQuL+uWMe0rGfWcfQlM4UzmBkVpeJL
Krq/wuLQVKqdRgWgSteWS9BbbiRlioEfxOpZFHfeeN8Pb6rAqEN4aGAADsPBlptr4DMBJN8mGtmb
QAHSoLaT+Iuhgx2d5fvL37wQ9OFOGM+bIlkVqNfZs0qI4s6wukGz/eqLK+8N41NQGP6v1H0Pcbfb
jk4NobdhN9JaVnPRPNgygyYhwCrmN5VntnrWBqNmN3FHfgPsx00itD/Vmvnny0qeB9KTjn8kzfbF
M11XVUok0ZfHwwAYaX9XawCGM/3xv5M0uwvkhE1zIyR5irhxuSrHCSciflSblaBZXrx1/ug0vwbU
FFKIwcftAJK9MVV7lPmf8XXejJskeGqEcCvjmzzJGYV7SdzLyrUX3KgWYch7bH1R8nfDHPmHr91w
B++lXTYPKURMYbHN5HdCzcF6urwyZ0PEv4/pNM04dRXr9G6fvgF1JXYNY/KTuuDe9z4NN6Xx5EkG
vFi9sotkddcDS+8NxiaxrK+R+6MsBcozdJePVrvJ6nbFOy1b/tEHzZzk6KtFD3SnZqf6uMsApJZE
4G8smptlxxJyxqJuKvGxq3Xb+NtaL2tBoQ1c+mnEjZrizEwSORE6EPERXQOSGwp3bhtv63itT2JJ
xamgB+cuMTGtz8rpmgtVBAeGgQfuNYFKnsf4fTj4+QbslMhW3ErY8f919647UbyCH28n0QA7c2uu
Ya0unHXy+zSf0K2Bm55XUdxCqaw0xMuA0HsVG90uGNNtVq/hcC8F4CdyZgrHijtQB0FOWFbfek/Z
ZJb0rtT6Ru7B48m0F9cDu1qMbi2xZebTf9I76SFQ1Z3WRitlzeXFP9J5Fis0kRWDaM8mN1OyQ9sz
nyTqd9lo2Jb3oHROKSbXhnbbJCsnbfrd2S0Ewvy02riHqdJ5uukxXKNSMMmNwmtd8hyr/rpylKdw
75KEmT+VWnUIxJRVTqx7z/jolasqOUTdh9I/Jdm1ntyp8m2XbVakLoT3J3rNDg3k2J6vmuilGW/S
+OEK1N/EayF9LIN/4hoa850IHuxloYt2S60GNCewLM8aDLSaVysIIJqt6pwLVz0kQIJmqbXyaF1w
5lCj/xEzW9ASBrLBmMT0HnC93R4QGjfdKv1zpuj20KxkFc6y07/dz5G42UoSZcu1kHNLRdmjlOyE
8K5Md4H3K/YtMg3bJOVmBOHoJ8lYO1kbHrq8pNT7ZuYZJrFUx7hdpfK3nSU+tBSH2thcOQVrYiYb
Pn4mxRE5rhgdc+25qiE/+TKuFWgWD9q/ywgazakIqF18senZtWgUbLErnFZ4/t+YHzgApxKirBY1
6MVxIb6/V3oel713bWVrfD4Lcaumgy819QDTEzTvp/OKXkioVhK3lso2gJjONe/+D2lXttw4jmy/
iBHcl1dukizJtrzbL4yyy+a+LyD59fdAfadLgjhCdI+ruqYnOqKSABKJROLkOVLd2UK8FXSRs6WO
eR0TPZADUKlvFEkUEO6eDyoE17fWJlgZPLAO0w+odddFt67LEXXuBAfwnQipv3pETmJkNp6ERaNd
meOj1a977bel3orK7xI0ooqryvdWV7htWbqgDBeMXyYUblIumehSID/7YCZzKRNID4OkGIdKKrd3
cjKhAlJ2X4pVofumytDVUOfxSxgmxTaa5tgRiHhnRj0X6UFX+2LiQI51vB3jmZwJ7EZfSgFlEscL
fJV7kWnVrqw04k4KSvB7a6Flg/iCOKqVPEZZnjs6mSMnjTUZR32f25LB2wAXuAQEEgNlJhFXL6oO
f5y5k00mYNEaowNMcc7eLWh4asVbmILVo37WzU09AtJjPAqq4F3fFQvuerYezDygxIb7bYn1iGqU
QGS9A9i/7odNmkO1GZrulR1C0IVz/NCYeDH5J17LhOgwl824E2A0n70CJTQCrbcmLjwNjZZ9otqi
8mwavDaAZddDrnys5kG1j4nUeGdTCn3EzqRwl/YG6oAIMg7wPOZtZtwVU/Oj6vlDowub61O8VEWl
oov/McyCmMJByTLMMr1UP/XkXZJ/Qkt0K/OpbDYdtFyEGSKW27of7Z7HGLUQuWH6j5szMx3JfYsC
JkzrEDfNh3cyp2gm5UTWix6Ao+ueWGFnVtfrIZhgBWz19pC2q3h6KacZp62rmL8aE62OhY0aqVF2
8ClnTiN3RjN0OT1WSeemsV+iVcJCpRQQRy5UZSHBwhQc2z/A+AdpsvMQ2RZFlVcTdnrZP4/TNlM2
SuYPSuOO8zqcfrfBNofCDA+2vVR+OzPLHGgpZCcEq8BFklgoJqZeirgSZ7HXCQIqAi5wNU4Z/BqS
lRQ1dpnhNchwhLqwp3CVCQ+5DBUJJ8icBGXIzty2vO9byJIQbTTKEw9oL+gQz2elhLZYHQmYFTRX
u8kETGk32FZ/DwGFNn2fZo6LSDx7jCMKZZiVcYvpSOJxjRqOFBM7kvyq2mTCTVw9D+ajpu07so7G
nnJYTGitSMLvBE1v0kGvavvf7MmT8TMuq886cMEJXR7trejnTZPNvoSQ10MHB1Im/cukyiimPNUT
vogTc/9LqP978llAEeUPGqnYEqqqHXKqXRZUvh7sAzx85bg+Vb+t6CsxOFUOdgXAXEopGkFMdFQi
Yh9aB5FAYEowISQPGgMg+wlEwbWdIr00w0PJwxBdXB5l6P+C2JNSfwGZdfEargI0PcxCGTlv/qe/
+b7/8m4fQ5f3DHbhVtQMOtLwsAvyR9yHmc0dCpXSR3MeOy+avfd9297Zq5XteGtOmm/RvOT0yKKG
LDqDhoajA8jX8/0iB+DCk9GL6bh7d++/7f/68f29v7dhFr/x4/3/P/iXlb2x8ds//vPXf/Rsr7B3
O8ddHw7rn8Pa3R5eDi+/X9Yc16auy3wqWvfAhkl/mwbbqJTX4BgKSrA5Eqd1fN+PnePPmqdxKrOX
SMwJugQVPKujNxGNgsweEkmZp/mEyXe3ruu7Pgbt2ZwMd2mF8Z6NVlxVsXSkuUygakBunNdxHTup
vd2+bN39h796/VLtV4+zxBf5wXE4J5aYECUWoRRYESxt93ssm+PxhrK0MHjRRNM8em2g1c4MJS6t
MmljJLXbveu+7f1vewV3cNac7OrY3s86wKkdZiAgGCyjtISd/cfH59PTU2jP9tNoP8x26aCTmv4/
mPZ2nrN+/Kmcx59HYtNfPxM6mSP6P4frLnnZFglPwTsbYBBop0arBHNNaYD+KKJWgqfQ7bK522B6
bcfF2NeOwxn+8S+7HP4fY8wVgxhQc9FqasyF99v+wwo7E5bctcsxpbO5BXUZsEYgYzcQ44AnPo8K
4tiGU2e11NSe7gB/Q7c9DQQYHsbn0t//Zi5PbDKJRWilY9/WHWyCr8fGHxA+wp8vGG3qxM736nV1
v7vf7TzOIl4UndnB0ivVyQWlrwc5ogpYDiJgafv+0+rdueUFlcX9fjql6rkVI5RkAGfo8Nw9qnuI
oPcreOozz00usnJ2OIxP6nHWSOLR0Jvrb1b2Lc/CUZjlwhGBo0X/PlBAaOU8H4qSlIWQAhZDV2pr
2G+D33uuv7r/qryvY6h01nQPcOpfy9v/xCyz/VMlyHNI/MYO9Y/Ufuudt5fWIzgOJqdzW29wXQO7
wsZJqdodfmX411e88Dudh5diW7cL/ML8cw6mS505ultOPow5L8wiAlxN/Wtp6THq7o9/YOPQzUNP
VByjdLPSP/Anfnb43+NmwnbCj0u38fX9pNP9cmWVNKaGJtRB3YtnX3X8Nt/96/SmX0G/Bb9xItAf
3hco1KXZL5CpAjrU8yTkMcy8lCWK22oDRAk1jIzi+IMQ+WC/YvS3zg0Nk+7B5yU1FzkNiqTgnQR6
30SudtGOoTRtpAwm7A791Ni9jgdTq7fBJeUpWci5ABzbls8GyRhjonKXFEISmQoOv9K+C20g9Z3c
Gexv/Ntsj/gzpJmbh/HaGPZqd+88bB5WG8/D8H9+Dr8xLRufbqSXw3Z9cA8vL9vDurd/QpfYv3ky
O3RnMh9LEbmQqAAxk6iyPSJaSvICT00p+sTEoEF3Q1rW3iwpBXivxgCUejO6rDZhU2ScILuwJLSb
kLIVgD8UapPnIcMMhHqaVcCoR/Rd2LhB9G5fzm/apCU3adHwxEAXzenI0VUNvczQqT831/Sl0Qzz
iJqA8KFC2E6wPBncdxIPvXB8kGQmFC03VD8IpTaAyphxhSQWlYAakhqISOro3hqduIjsGagexY+E
tzB4bgt/LF5lYwVczCQ/ZoJn6qvrm/3yWkKlJE6+g/VC6OWKfYDv0JPANuXAzyzfyO9xB1arfW3a
QbEzEDglry7QPxfvLIHzkkWD77WJYM6EdhaqbJLxAaqEfitihjbape1Cgz5bIaZeHgZeI2ve9WEv
uPPZqJkTIVCqXksIjHZj5CXVTTPmdhb5wrAWxvd/YQrlFgAC0eAFlb9zj2oDq5drCzvHEko8kq4q
2cua2JUHNwg4Bx39qy6m0sLtEo2OaDFgnddMS0MNGxl7xbqbu00+vM6817llEwrdISBDQTvM+Wgg
NjkUtYyaWTTVUJx0J+knC9+uz9hlIkJ9Eurr/zHCJHRREwVzo6MQLraG2ALcI7aeoIT9Wz6ALkE3
ExCTAb3+WIxZ4mdVRXZdhaqtN/ZCvEmzWONdhC7OI+aDmESvjuS5ilURo5ZdA8RvEWCmpqsFW2N4
DKKDFW9qy497y9WNfaw5jcT7AGrgcmXRqIMeNmRPFjPtcpeqs5HjA4wEfHySkwueom50cY+22hKy
7+D3sBrgHwG6/FK1DWc9Lq61x+H/sc6shzCpkzbVcOFSXEXd7WwEthx/mpNLyKto+lnjtw1nxMt+
9sckM+OQMK6HosGAleAjSx+map+rP9eHtRgDrD8mmLy6rMVZqqgJIOnE5gv9Cbl5N8wApIr2dUu8
wdD/fnJPUPNSNLMS86ck023Zf0DyyZejgpO3LQbSk/EwkdxKFSVtBmqlQw2/cjp1RUzHQJnbaDzD
4oRtmoJd80gmbJdWAe1OOnvjfE8I2nNvdX03FqsYoODuBsig61N4AacHdTFiwp/VYiJ2LegaNJlh
r7Ds+S34aW1lPX9mn+Gm3CQPld2s0ic45Cev8XBp7dB2CAJlDZ0fqsikorpSZxAbs1Knqg4x+RUm
QNTwBAU5No7V0RP/6OVUyskAG3UKjm2AZ+R+TQBhuT6FS6nNyUiO1Z4TKzIwaUSvYSXPlCeZKF7f
ueJAUltSOJt3yRPxcg14ONrhIcnFbF6gZ9XGioBPA0A1bPwcIJjprY97vOZsSbC6PqzFyTsxxmxj
KdP0cZBgjAQEXIWHRJ3cZvi8bmRx7k6M0I84mbsAERBZIYwYOPbkYZ/rfoYGADHghdrF0QAoSekK
VFAdMe5mdkU4Ty2O8Aqg4/JrHIg9abmrSV5Ty54ZPWaA/klo64VIXd+4k3IXjb8aHgPx4nD/fMWx
znkyXCDwh1io8BVFssvJr1G7UbLHQOAErCUrKMjiPiHr4HtkZVwtC2e4npaA6M23aupa4KYbXZOH
CFiaUaTX9EkHGFSN7RzWqyFqSY7usDYc7cF6b9FrRBIOn+VliQ3hCZzy6rErmhb2zh1kIiCMsagV
SQQWrs/qTAUyszTXqVwDf4r4nwLaM1P649Ts96Y5V56YkAmdy7rRQmnQzMz6mwiolaJ/ogwt2ZmT
qHfNMJO/xTbTEqDVQ/RSlFoh1n47AawLoZS863bDoIwiyAK0EZlJo1Yq2qOLkMepvrRYoChRcStG
aU8/1lhOXCIrZEnoQbni1JLsFoGXS4AOm3Y/cdiX6HZlzxW8QiHHgT40Mn3mXKkqSakF6NQ7dROC
2TExfjLKVH99Oy8aQXsWQAUULsj28QW9GgloisOlp2y3MbqFwiLixMDF+UILGFplFINin88dQh+i
vp7nGH1nnZxCReejkRpbH7XJHeuJs5GWhmNB1QzcKhpIA1lMXoB3h3qaEJ1SEOea5WHI7v/5fGGu
TNBwAFR6IYllWoMmZBkGo9Huo36TdF//xgBwhejPRixgKd6sMBlDS40yZyYG1NIg5gzMGmfRjwcc
61oWJETxC7dutFaeL0nZyKCmBCsvWveDlRR7lowbbe4KuqtoL2FC3FrYFSa6mnm0pYvrc2KY/veT
vTNU4TA1WZo5Rl38GgbDUUOZs22W3O10bEz8gTqiiaZRjC2U38GG6yqjJ5iQkNc4p+1S2oe2N8Cr
wFREaavOhwKEkGEmIGNwGkMKnKj+Ghtc2slrMyT31hjqjlpkOzHlZWGLwwOwWwILA3yEfdXM8fzY
BQPMToMegTxDcdPE+MxK5aUQfl93xWU3wTmBAjV4g6BLdT5EEcXiQi/rDOz7Cuh8dkZ5N+m3UbyR
le+yXmvaQZCfjGF93Sz9Wy+cU8fBgedoEbQMjFU1LickBRih3kT3MuDExe8ajUZmulKJf93U4omo
6CCYoEwMgMqdD7COVLmcWoRyobZuSSw7ElF2XZh6180srRkK/X+bYTL2rFX7stMRyadAGWyFjBCg
Ku0Y8OSkzzizx7PFpE1qCiSgMMDWULyb2bZI91l12/MaWi9gCvQSgpMJqmjgTgVdF2MmzOOpBe8S
FklLvvs2cWqxt40sQqkY/PRRc58W0EGsP+OG1/y5GEIg6IjwjqrkhXh2qQ6RUctwjxq6TU4rQb0k
5PKL84zI546RiEYBz4CRmKQvYAV7MnIezHDRzXFWgW+E5pcsv4MwGdY4CzhJJqH/rsN4U5GJamGu
TfJRNwPH05cuImBQ+tsaMyBFxCWflIiKvTQjkRZ7DyVXOyS/zEh4DQbrVtJerzv9Yj0VDAFo4gOk
Gy3JzOYCi5UAbVyYhBzmgcwQuqniZ8MsXwpIJxE0J2uF5HZFVdmB8qZYkyv3qtublWc0PDq+5bn+
8ynMBgyGZMqyGseOpRGnFrD1brva67XOy3jMWQsTDbla8DxQ4C1uysyx0DbyXOfHPo8Rzd3tKjHc
SFvrRu6G5odAOMUAnjVmWePe7IY5L7ANcV/W5+c6fBtDGe80uDJZN3qxvr6mC8EFPKCAWgBCAlUE
llWprRptlglYH4BtXqHu1wu/te7BnGv3up2FsxWs1ngaRdAEKIDFY6tjI8RNThkZgMBqnnSy1oSb
Ql1LWWs3Mm7PFadevDSPEmrFMm1kB6k7E87MvEd3Y4CTLpvvx9qJinEre5C/8oau5XB0LPgimA1R
ATcU0wJrN5N7iYLehCLlAml7czsir7DHHm3UWg5RqNS419V/2luBUA2D4OIBMzGIlFjWwTksxyAV
EKoTIq96wbQ7PGkQ7LPra7bkGydmji+8J6ld08qV1lEzAa5FSbuvwFZXyWh650SypazEQNc/MPSg
QUZrBLPDakvru2oGK8hcNeggC4UstbtCrqGvqB6EsY0PEKBTvoJa7/ypKFM/SvQ+stVIL2rO9ls6
BvEsC6533KCg08DyYQmRCapBU8K3JLvKhEImOG3mgObuYJX1BREBDe8pVv3r+lwvuuuJWXp8ncw1
MO/5OEQy8vdRONQlNmKkv5SRuRKs+b42oDJUcNuCqF8yadnZUJm8WgvGQGkLJQMX1vcIVaphJaub
0NoZ1sZQ76zuuc/9WstsDdLnAecKuRQPTqeZWXJRyCVjIhhvPH7E4geR/WymvZQ3muiE0KWJeUVW
3gQzcXVugzoudRgsJwFQz9d6fs6D0JbLxCH5hxRx4upiTDBBrIo+RVBbsGiQnnRzGZZwo04MbaFd
d4biD6YjonGdtJxy9UVX0jEeoKagq4aJUMeeUGkILUYhxtgUvRJRGwfTGCET0Me5mqP9OPhSQ+hC
phGRodQtPQqBpLjE6HQHBWALhzhkrq5789LoATJQKShRw9WaCb4WqepEK1R4VmB6hlZt1WSVtL4p
pKsaOqbXjV2Ar+nwT6yxFT2gm8OuijXUp4q7XipsoW5qtA4eELycqFRdkidu0cj7OvIryZUdY6PH
T1WyQ5AW8gfRsJP70RVcKeF82ELKie+i788on6FtlTkXoDQjoKSGWRjxLprW1R2OBs5EL4Vo9B0d
VVpAbsmq21tpEDVCR6NVGhupOw0p8OWTQTZyM9exH49W93h9tpcsAnwLUCNIUlCSYTbuUOPFzCyA
VZ/jJrnrwxZ1MnFO9/UgxW4Qdjyi1IULHUAy4MYHmFBDrz0zibh8aAKQzLiUt4Ib9JsZHht9Xx/T
4gF0aoSJvuo4tyKJYGQQLMseqwSsnYKXaQqoi4hdDuNqRiWlSKzDaFixPce/OR+w8AoJAqc/60hn
/ST8qz1UsZHPI5kHb3BZ/xr6Z332iASwxOso7/MIF4n36zYXvROBCR6ITQoO2nOTuQg6xqSB62TE
ggZ3uyMBrx9lyVdkQF9RWEVZCoDecxOguE1nAGsyh7Q7Mdsa44MgryxyuD6QxWCjA1AFUABkfAxm
IGapNLVe0mATFvepItzUUf04mbEX9v1tFDbudXOL8wZpEShcKwquq4w5sQtJl6NB0lH6ut22emnt
9JlHYEb/EvZohjv8bYTxhyrBFT0aYETTRtdKa1tIUreWOUnHYrIjg4sQWAeEUDjC+QJlSGaLJAVP
2aDmh4ZIYDipNjGJ1kKALv5UXfeVtSXatwGZ4euz+F9M4zKJrA+VV5awRgdE2ApiCxePHrssfpcE
3Y4a2R+iwBn7fJVrH6QcV0Bpc6LyJeYUjH1Hm6gno9DHQgClsQd9jjbT1MNal0VmW6PhhvGLMslr
QdBv2uqpCaMtnlZcSw0g2Qvuh6lV7QQJSmc8q0kE5mIVkJ6v61OiXKQoxw+jvAa0hosXgvPVaMJk
KAFnBgNfKbSu0IfpTaSVogw+nzh5kQNxfjetzNrESk/WeApM3abv8D5dAUIBOfIZMqZotnotmkq8
LwI5CVyRdFq2Dtq0B1EZGbubYlRGIComXXENOap+98kQEhecROPvDJon31HQxH6rjpDtJbEufxpD
o20KMqXbKTT7EbKlzfzQW430VHViCnXhmgLjotZHH2eb74Sit0CKMZScGv3SzEioHhq4HSwBygDZ
HPIWfmpMUFoX9Fn28Nq7qaoGlDVKmbuTaQbgeFEHzi3yYrOD1h08AKhbgsQajyo0bp/E5dGMjGSe
0VreVU9BgTIDyMGvr/rFTmcsMOcpMXR1SvIIzCp1hax3p4OmmsezdREhqQ0V79Uosulgw2McK5+A
Z7dIglFIO4g+9MP7YPhKupn+ubzk0RIe0WQ0CCronTmfr15JjBDcZjjHnPGrcylU3fARvmz5Md7M
TnUYHZ4212VVirFJnedkjcxCBscW7ozO6Ks/6ZZ4pjuvyl12W28gheRrG96S0ez1LDgzBpnsNtO6
RjcGGAQx20P+HO/SzehVjvhw3TMWnB6r9vdcsmmtVsWRThqalPiG30NtzNcwnIGTBvCsMP6XFBFq
8zS/Gr9mNzwEO7m0BVfZXB8LZ8qOKfzpGoVQjcoIrCS7YFU60WvrDl7sG5yXostT5XxpWHRGL6mQ
AhlhRz1I/rDuto2HuPCWrXhJx+K2PVkcGjhOBjTLRo78AIZ0cT1Txe1NID9fn7PLrBQJL14NQcNG
0zRs4XMbeGEYxG6OUWbN3ivhBrHXLQdv0h8CwzetVSr/GKJfGpxq1kXSdrRKL5N0/4Lh89yqFvUB
GIey3AloK2vc2XGwrnEIlJwKwH8ZHmgsQCqJzJ59bpOyPmtl9JQ5rd57pVIDdvhaim849W0jkDxz
gIRaK/QrIBzccE4/ObO7sIJIekz04UMbQANG43ycEBhOLLVEipX0DvEqv1iXOyVxqm2wpvXWlVbZ
xUp6DF+v212Y3jOzTB0iSzpJjSp6WW1v5sERlN/ASaAllHOsXGLKkEygwwCNBnRwJvvqjKLv0OE1
DAXyoUEXdhRFwx7pAfmJe5QjRLUHGFlPq/HTLNT+thhJpdjikKJMMKbtDTHG5gH8DG1oo3U/f25i
Nb2vM6H/rCxh5pzul/ULfCvqmIDAWehPvng4AXmuRtEnmSMf+hfLzj1FtiNX3Mw3pV8OtvjUrq8v
wsKxfmaQWQSt1GjZGAat9qCAtcPQvesGllb5dETMrbVTw84UkKw5kuIlIiCseBKJRSdR3et2lpwY
RWAd7YWoO180kwj1UPexhPzE1PH60ae3hYJa+tBwIEAL84XrMdJ0NMMCG822ZRb5UCcEbRJObxI3
BsdxM3LuA0spCjp7QV6p0N5P9hJHQKVLhgYDkSdAjD258IZetlvg8htJ4dhaWBzUSihqSsJrFur2
5zt/ENUqGwLE7qi0h+KjGe+60ktSnlcvDunEDHNEDITUYzIhF5pW1mOY2bJTPhjb7C64j53upwgh
OWPLfoLTtuaE1suKGI5ByF9iJtH+ADFZJrapSgouvRQjlB61R/VG9QQv+VQPn9ot6o+Dk25MaJKs
Aahx4o0CrcZkRXiMpAsuc/YJzBZLNSuGqi6d5OJdN/fJzAtwdAxsFnY6RmYVEzEetNiCAe1LicHb
b8f2YKtuLNti5PWfOq/IupQondpjljOKs2hIInhotOn3Jdrm3GA3r9Tenm8KWzoIq+m1hzLwC/im
OSnaYoZ7apo5kkGSq2SqjKE2b8mm2MSmO7yC2RqCrdSRnO4h9f95gDxbPbqFTtKbCIjQIYtpXAGb
kCh44fiPH/0ZF2VuComY6F1Ox1TI6UYfknVZccawvM3/bAK6oCdjqKsoq+cJY6iL0LcU0DOPrzo6
ICX/egxetAPCbNrRJ8kaW8nQBhTQhxx2cukwa3iCN391yq2VRJywtRDroQr9xw7jgLoFcndLwk0x
FO6nYd+SV6HnedripjqxwXhaqgcyKGRgYw4fkgCvcLlX4PEpJOtu3svNAYKXovVr+hfH5dnQGHdD
+dwSYpMGCxVCbdA0r0WnKrcKb6l4U8g6XVSigbvH8AIQkFR3DVCzSupedweeDcbtpnIOcrmDjSZ8
mM11CfFmlds3vRhd0cwJwgdc3S+KkD36OEMVaF+ntkLMmGvF6wCsShDZMsRnMFur8UuTPbYBiHgk
MMRmTwIv81i8aqFrAHgh0E/oInvVKts6b4cSbt/XvmIchtwvpNDHU3uQW6BqJrY47rKSs9eONTA2
6uOhGOh7eCluR8wKdlqkNxMtG4LRxw021eeMlvjattDJHN5pTrUXH6AswWPxXspQ6fv032aZRU0E
JcEsmLjurQzcK0c/tO1mOzr9W/1Yb3nX2KWIcmqNufgZ0NiaGsrvGufrSt2jJ9Vsgfv3rjsq/eYr
U6kzta3Gys2oo1a05q2oXHXemyAAS1vEST/I364bW0xJTsZ0JFc4icaSUI9zLcNaa4er0QV9tpPc
GbdIgUCDs8L9R34LUS+KHh6Vm8bJEpc0zsDT9lqq/Z6u47E9/OQryhGaLUEE95nvPsCCtJ/XrRM9
Wt63vIGqABptKrwcbre8PsmlmIDdStnZUWdH0fv8KJorKS1NEalg1rhN06CM7Bg8xsP/4qN/jDA+
SmaAvpsJY+v8wdXW/S1qir/yHXEDe1iRdc/L8JYu8JjMPwYZN+0bsOi0EgzKKynzg9X4FB7Kt3F2
JN0WbV4Rc3EOgdGXkLqDGIYtF6CdQLVqmu/FBZLnXZesCe+as2zi72ovC4EsSZOQmBKJqjnoFFES
SyE6NXCO8YXQTePW32UPJjEe0lQUzBhljxKqk4V5K/Gy/4XogfIrfXyHjA88jkn+QT7XdsREAadF
EE6FnxHPbtE+4h0AC5N1ZoYZRxcpXdxYMKOEuzDZDdFa4+nbLE7VyUiYFH+WBROCFOBjHGVIbLSi
XYVP18MSbxD0C07igdCEDeoRGATeXYCv+4mGztaqj+tGlnYmmNdwQ8cdHfx87MPODKQzOo5gJQlV
u4pRC4ggaqbYRXGL0gzsjZo7t15VPo/9c8Dr0KTbkInzZ9aZ5CoVlCFBcyFlBExWrWU8igOQVWBc
DBUdwiqZmwDQVJjt6vqoaUy7ZpaJeXGWhLh9Y9Cz8tAGu0zbj9K70nwoM2dDXa4hCgcGiMdUFeg7
lG3O1zBvSa23Ipj/41KM7LSvb3NdsDMx4hRGL+cROA5gwiApBF61ixdLrevrrph09BgW6Nvu9xWU
XWowqykbsUNj7X1BOI9PSwNDxzttClCxC1iYH6hKdTSAG6mTAc4uPafRg9C+X18kjgkW4qf1emEF
JUxUWr9q1Del192W18KzcH8FATToNWT011ChKvoVJ7sskKwOVyS0JM1gRf4xKyf/gdrItlXsDupU
H8Jef0zdcn19aJfB49wo4/aTUBmEjDBaG+idBKsp4UXyhZwGJkwKWYTMNPrXmUhbd10YQUQAJrzi
CcJ3Tu4nq2Jj7bJNC7iuU6yV4sVYVc6B2NYuWVk7Xvv6Zaw//wImCOeqoBdijC8wBrsSNprsDcqA
M+vl+lwumAEIhxYYTTwiIpSdLyC2F9gJ+hgD7J81a6uMviE+9TyI3hEWdh4yQJUGD7E0GXIk6Mk6
NyO2slXnWY6M1M4f0hdpsEMvkRyUdez4Jl4FbmYroZPsBy/080eLmx0u7IYz+0wkqbNZbi28fTj9
Dfgh3cxX36XbyZft7Nnc/zZWv35fn9aFg+FswOwTH4BTTZ6YMBh8aJINnev0ZdhKtuVp+370pR/A
Pnlls8uwjAcPCLchkULQBGvH+Rwn4iQ0GuDDuEAJj8l9fTs8AtCu7/QK5bN5ZX1IDpAmgaNo3AfN
JS8yKcUDnvJppZcJA5ow6VIahPAiKu8118FDJva3ZBbajSQGAmf/Lw301Br9mpOgkxpaMkMREn2+
cZ3aavVrLLInOXw3Z3k9dT/XV3LBc0wZJD0IcGBBUS9mNamioK6xkFYZOqP4a5x6W68erxtZiGgQ
0EWkAQGjLIGb8nxEozR2JXS8kZdSNJSNx0HjgBTQ5Hjlkhkdeu8Qzab48otlis0cWpoEV2wU+mMk
LOY/T+VNFC4AOwI5IloVWZRAbMVCLqcAusxF68rGC5qL7YjXVre0JKAIBQqV2kIr2PlsqUYWV8TE
Q5tgHobWz3oXcL7rC7KQEUAPGwSP4KxceKCdIiuX6qEDLCXw0/ktaiASgq4fPNNKPnrH8LiQ87bv
sVGCiZE4cfBKgmYtjIp914tmIbeiEP0hCtDpsy2qweTkgRjcj+D4TW0jQiUNk1mpjmEOvWsRKJfU
kgnsCkpf0CDHzEMEXiUCKv7x3JINIYL6kgctbiMxGMDXSaWkszsoSKjEXO+iVU8yRXIHJFe7tiH9
Ds+NzW0tTWG/rYxYvQe7Lk6eeZp9uZuirS7n4oc8lWiFgL79psdGjB1JQgenrc6qVKOxJRUaKM1Z
+k8ulqM/q+b0GQuTdijbIH+MoL3yWqGRHJo76Qh+XCM+VGaob6uikCM3H63hRs10/W0Azm8lp1NE
+y1IN7lSKBS3ZWwO7ixmbehMjTj8Qt4N5LEcSuWm1+FvdkNAAUWKppu3wKaR4N4SROUuGS1zcAgU
RTt7LKJyY2jR9FL1TeQb8WCF0Hns0ARBUn0Vxcoc47G6hLJl2E8AiM5yJNxlYA97S+s5OJRdGwM3
Zmg1aIqExDWqiTQ3gwo+MZSjo2JbVGl5g2VUQk+x0ulbruUyt2eS5k9xL1con2kQuSraNv5puzqT
fcFoChSBDKMHZXoNsiBZJd17OYcD6OsjM/mUQugPoKlcHaGxkSk7NWpRVe/0gNfuS49g1v1gXELl
EY166CA931UxctUI5PW480NdVx1RthG61ZyIq7iroHmVfycCr84gLwUkNNfgqQ4JPgIGY3PI6zoK
O8Q94REFqmL3VjrGbEMrBWSnt8M2dvRH7Tb1are/zz8jz0QaJoe2wtl6i1+BJnSQ04LoGA205yPX
gtBQixybXUl9PVQg/MbNPxYOSMg7/DHBHFkKCcbS7GDCCnytt+X95HyijmzYkGsoXOVQb+JdY1sb
HtKINzQmvauKDFztBHZDyKULGXr5eATkPAtMZtdNUg+WERopsb/a+HaUD9dD8VIqhZQCeQUAwEdg
+vnydLh/lEU3IXcsZeHDGAzjvYhCFBFrs8CrjzW3mZ8HFvgQ1FyHyFwXBbHsAnad/25CJYH/xu22
isnA63xbGvrpccokXFkYjCRUcZyS/llASqtHnMf5Ja85NUA/4CTRMZsuLeV6xFsAkV9SuVjVVuto
U3VTyP/C0umRytw2rLxAREkAw2zHj1TT3QTCoE1BAGLhURXyDm9m0sSyLysi4PBup7XU3LS4asvO
dY9ZyA/RMAHVQ9o2oV203cfDJA+IZshG08LPtdLPV/oj2MU9NZBW/5spZt7GUoQ6mIDad1DFaxJu
igywxM7txH30j/uOVKRWJ6NiJm6UjHBIAzxUoEXQ7fTYnVQ3K19UsXYLQedM4dJhAD0RBUUX9LhA
kubc8+qwHPrWwhSSyonb2K4iR1HXVqPYkAgkCc8plhz91Bzj6K2UqlMhwNyU47V/cCfxJxjsIXu5
vloLjwQmNMPxsKVTFJDGti0MltZEpBpwDfR6z1hbj994Q/7CkdPgrSm2lZW4JltrXb0Ry+VhS5cc
H0k+yrbysY2cuYLq/dhrmQbbEcQCgO02gROR5tK7PkSOFfbeOYFCR48nnKgJpDrMCC2qD3rvX7ex
tFonI2GLI/mMDiRo4iEgV5q+IuBvwwOhtAevqoRn5SB5/N/MMXssntQ6azOYU5SvzPgqkCFXwWhH
yet1O8diLZsBnY6Lcfqkzk1JoLew+P9Iu67lyHEl+0WMoAFoXkGyjFQqeXVLL4x2Iui9/fo9VOze
rkIxCtF3J2bmUVkAE4lE5slzfjgvKmqNbD6gaIbL82D5aGiBd+Vob6KfErNLN+7CLNIOpEFAR11I
GEHyLqmDDrM0PW7QjGLu/anTnzXI+ISRx4tNO8mRDWvnewFI0qVSgElqYakO1/gQLpM1RpGXbjkb
t0XXPXcDNJS0+tijyaw4EtTUWlSG9oKJJaqOBYjWeUhBJjwY1jIXqgwEytrGA006cLdGubov7eo7
FBBkvfRViwu2H610AjkmYZFm15KmSnDVFFNqAQ+gRTMU+SLtQ08ChbsVqYJ0m2EkRdIVWMkLMH+C
CUnQlOBZIaJ78YnzxARpgptzui+6Oyuottd9ZuWUO5A/QjABt9HCV3e+l5DWVmzSAT+sJknm01nl
nlk3I5CI1p/rli72EOxJQNCi/rFQCeDfc0sYkJu0welyl7Qt08ed1v2uySONfpkyctuLqLJYQqWV
4v2LAUTxa3Vx11pa0eduDwrVWG09I9qZqJgFkkvgwvUFO8KK4sbpUBHFigwr3eDZ9cvGZC2I0DZJ
6rzTgNyUiQwwKDO5fM6TPM7KB1SsZpjEIwOEaB7nT80Uun0BzoRfvJcxaKzvJHCCIAKCirB40iZM
bqa6NeRoSqFb0h/LIWZ99EiTf060lq2ESDEo6gBQBc3l+brmAJmWmsFQk36j2Z2SbhaZ5tzxq0Gm
8L66hSemhEsgL0fHGg2YmhQQNelQNu/8NL0JwTmUJAf6zxg2YWXCATMig6tOvWwhaOsSHtyGw7C7
frIukxHBhuCIWeRkEemW3Zs+cvNp0kC+MjJ7umnjm3reJANonFha7tAPV+jkmtHr4DyZ7QMaVUDP
v0h+zbKBZ7eQ8GsEH431rihUgl9T96BovCW0Z6hIsh448dK8dYKa6eoGY5E89zu+kRhfHOXCOGqS
mH3ElDuaqeeOpJhVEtrNlAO9pb8nSCNAP3hUQARha8l2cgrwRgIVVH/kTopcNMhkn2LVPggdUd/V
oXIkXod4LUxDpCzklJqJsTNAk0G3mHevKhROSWbsFOC8+iz4Qcz6O1ElF+NlEw1bDy1iVF5wVekY
dT1ffWF0vZnaWH0/fBty0wt0UGTamUvD6i1w9L1VWH45JnCN0Q9p8n0Ycj8w20OdFTJxvbXQcfpT
hGNGA2qMaYuNAF9tGXJfdf4Y/E6twv9mx08NCQesBe8bnuQwVFmlmyZvhr3V1ZI1xYuJ2qaCp27f
sLh8MLhMYv0S3va13cvVCW5eFSWF8+12QFXbVw62e6mJGKVPzd+G+giu+HikfhLf8+mY6f51D1/f
1782l/B2cgPMBCergzKjC6qKufJ1kJ6knhlDSLZOo/G9d8rh6brFtYsbC/3fVV5Q3vVz3aUESSTo
zqFbG1S4ua27PHrOnNxFSde7bu2S/PxrUzGACAEKZD2ihlQKwpWiU1X8bW4zPruq+khJykrrxTZ/
xoObFhOLyPciuO/+mejo3LQ49duMCk3sCabbatyAbiTrOi8zUANPZDHyIlNfLAEmYJsqTupFd8Oq
R2WudVjKijcebOrJ1cM7VJrBRXwDXJs1u7OMYO8SiiXYFDzHmuc01wrYNBNAIKxNqhJXCQ52vFHo
rVlt58A3FYjr/ZB80OUAiiH5dK3CczXqbaVLNdjFiIhbO/u6PVITgdBth0PWATneekG6wfMEwxyB
KZsBWD0veIuhRwXiVhCgnJ8XrYGgrJORHH5Tv3ZDDBJrCN/wt1SR3T3LX7pY54ml5ZecnMx27FN1
HGCpAMtZybln9NGmVP6ZxhqfcUnZQRi8iIJcANC0fgSPi4YFKSixW3EcMjtEzMkJ+Ui0TjLSsLZ9
qHEYJqAZwJeIbTi7qjNNUZXcVfTcBRcQc1oO9v3qMSAy6b61/Ts1JfingS5MaKA9g7JGVnuJAarV
1I5NrzRlJJ6X7/NlD09WJbikBWKBvs9gqshvG/1Ddx5M0CVWB17+Ql/LmD9U7U0Ldnr/rUietBFA
fcmzay2mnvwAsbiSj4AjYfoLaULxO8tuVPugkdi19YcMKpjXz9+ybaJbnpoScoK+CkjjhGHhNrP1
mfC3JMdwv9l7JZowdsk3PUkli1uziA3+z7Uo7C6fozLrlwuDkt+xcpuUTAkKxkfXUO/iVHbA19zm
rzXE0/NjF2jVFOsl7n8rL26iotmVTYCE88/1XVyz4izkvwSoTArcybkVJTaVpOkDOGdO907TvXYl
96Bx6183s3rcTswIWZNh8zTSCMwgi7xtC7KZYSIa6a7OdAlUbeUrYfweU5UAL5oQJxdXFKX/64KW
MzR+GhDHG9SsxkiC9RC3iurReuQMQNFakk8srxHBISlElMBxrcO+KZLK5GVn8izjBbowkfJkdJkF
YlS7lzjh4mSiFYIiEdArFsonhuCEc2UERWbgYZxVb9BMUqMD5Ieb4MN2JobJZabJgMGXLUiwrKPO
DYg/eHMXkq1zF6mKHiR/lVq4kV0yA0N0adezbrbcqUMpbqA7R5/9SCcsocre6DRmWaFP22jbziA3
D4djlAOHbQ7+bFovaqEx2063qZNsYifxytxxExBpX3e3FR8w8Q0MeDWSEOQj5z95TlBPSBUNujwW
0uSUVbZvBn7VvYdGBT0BibW1fBndYJDwgLNGxwyn8E1qGwUFfTFnZZir+TlgnhvtKJM+WvNOG/yh
2yrUvb7ClUCLOGSBBBTNPcw5Cq8DWtg2SWdSuGBk8KIQTT7LL8JjbR8qEknWt3J44QAOrkmwGS3o
m/PdnMYhrcYSy0NX3isD5KsxS+PfWft4fU0rX41iGB5dB4xtY+Z5WfNJomH1uRIlPdY0tluqo1bH
9+Hwoid4YbY7C5H+/2du+Tkn5gqtnlVr2cIxfC0czjTnGPf3PHjNh55l/82jCqvDUPrCkAt1QGEX
s7KKxkY1CxekM6nNapSy40TzGv0tsllD93NxVwSSO3Lty1n4bDgDOAqgrT1fYqh3dOTpULh97bUg
O8zTP/n0Mqi1ZCtXvBGo/r92hPAeZg4USDQEJWrvejC1mowqBL0bNy2lKKDFs8UAiHsKvFo6QEDo
vJ2vaQrHuiYRbFnaw0gelNHVUY6Atl/X9ow6G0vzinJTA7gVG1u7/3PdadbOOpwTpk3MfzloEJyb
z0wrNrNp/HLSVv2VVB8W3ej9rnRclQLI0m3TUXIulmh1seITk4Kj8jYY88bEVzQhKDHPznNmyAZo
Vj/giQkhgnHTmAbaw4RS8UNF640SVpu+ju5okn7r+SRBd6+92U53UcRe62balHaLXbSq4XfN761U
hU5beI+K4g2Erp+V0N44KPu25HtjyzKrtaf4mXXhWDiF006lg9XyZp9UfhWD8al8UrrfQfhm80NR
PkMXsDZeSiJ5dVwiNXCXnniPIxyUSNH1fLJhua5iT6nRP2v5gZrxfW0Wr02ZbqbhaTL4Vgl7MOE/
TwaAwKkknEs3X7g7EsOciqHE5ifV7zR47KrBax03i+/7yk37fT7jtf6tkQEfV2PR0lVGKAKISkxc
pilUx5zAKte8vH22modg2MS5JAlbu0PAwPR/VoiQNSdx0BUKhRVKkCF1yFU2s7bT6Ye+oN9ergeD
lVwMZSMopywkLhi/EE5NZE050cD45Tr2q5InW7N8mxzluVbBw1mYh5gCPU1lAiQSo2IxBww2mjK0
MNoXoMR5hVhdjJIDh36HerDCiJky/bEloArhByOuaISCLQ88ZOITAUNWTqjXyP8w4122OtPr/QTs
3fWtXPGOMyPCwaCZmQUteN3deXxoUccB0yWkT7B9kptKthjB9yPF1gqrXOzYP4FZRWcBHVYZb+dK
NEX6ickVVDEwoCy6el5hEjFBq85FZ5Wkb07h27MPYVOUa2UfZ3XfTjJdYT2OjgGIQoWpMrif+z/V
8GyFz7SVvKnWfA5EOvj4gNgsCPbzS89ueKEHNlKlIuOsSPaO9sqL7/Y4Mtr+moG+RMz4d39A6g5A
D654QA6FozVVZgrlFlgE4pYpbQAtgfCggW1KT/8ZWgNQ+YkpsWaBnkNCq2QxBUJ7MADtFP0bOBLZ
XNiyPsba1wJROlB6AFKiJygkDw2owMoxpIU7tXX6Ow/C4qddasr3QW/K58bSA+pPRRqCdpKnh3Se
rYM5gZJ7q2kO3yedVRTMHiPSPgBdrXV+NPOq91Qj6yUZx0oURSMbuuHLqBfaTcLul3Qcm26yCuRU
ENXSN2bzQEFGlGIm1Cg4G+r361977cAA9QAogI4sFQ37c/8Kza7sywb2eFuxpAAy+H1EAmmqD3bE
Jdff6trQ9kXTHpX4i+aGQuqiM5a1zVWtgWCWT75ulXd1WGLOci6PSVpEOyxeAnlYe0ZD5RAtvEXq
8/LFxlOjilDULDFybgZvNmQjnqyQaM9zNOqaa/Rp+z6YRrLTSUY/K9o5P5yR937Tg1iQjej57AGi
pt/xYAknBv4Q+8mOE5pslYIMg2dWPed+3ZvJN8oht5aZRuPFSq19hrOBeoemhZo0FV+p9oPhGTNt
i4YUiFSFVDwowaMyJAA/l8W7Tu50ByoY5mOpP+r66PHxpiE+WpLXXWXl853ZXI7YyauNWHPdE7sp
XSVF0zOdvWz6sdRVaZqyFvDdFu386xbXuo9nJoVTO05DOFpkMVn7Kli5yBY83ksPVrN2pQaSuHLv
hHeoM7XVJi8fS+ft+g9YXzLIzKCShJghphm4bMHZlHZgWVTvysJr2ie7RV8OHMnoPcAZrltby1Gx
3P+YExOMBCNDZaDhq8YqMI36rnCOU7/vKlfBdNoiABCYbyWY/9DkMX+PtUzDbe2FdWZfuGygqQp2
hhDLDed9DPno6Bs4qUPVnaJXbuxG+r0MY8maV7KCM5NC/IFmN5oSyw7r+iPv/6jQLew+r2/ryhV6
ZkK4qMu+T+dRxa5yiAwXwGeo2oaivepku2z26uXL+tctrgRVsF+BKsQAQxro8IR9VAbNGWZjBpmx
czPZkAS1mVP/jIKtJf1ma6bw/ofACQHVKnoQ54fSqTOM4oRAwo7KR5F7FGI8dgImu4yNswxSs3KH
YvIHs03IqzTnoqZBWrDpgKgHOrgZupj5AbmpH8e/+mp3ffvW/BBTJXhLILYtyGLh2Gu9agZ9qpUu
6Sjwy7lFupSRlHBvaNpiZlOj6pxBZj0/mIrdDl4WY1zIq8Ixk2DP19xTA3ktBAogdXkxgtqHPLDz
KYbvVBjyCcHvigH6wLYkufHKV4QmhgbdBoy7anD586+oEtVutTkp0UhlKRiVVf0ZjVMn+WnIGETX
DgMIMgwVk2Mo0Yv8OX2OKSMC6kPXBvNl/lZOMVObGxDrZcq4zQq+x8Un+ZqLtwuvmIXyDqyeDoQb
Ubo5X5yt1HVZaQWuX/VTTbZIaZnWRQwz+v2YbBLnvSjeQuMtzmW0rKu7+tewJbxIx7JL1NaAYaL0
btWB7EDxYueBBj/0tGfVsImCG6fa0nkXOW5DHmrrexS+z8WxkTL5rBSSTvdAjAhjO2V9Z+KnKErt
UjjvoAFIBBVa9UdsNa5R7/TsEM5ePrFQAXbZDfLxv4i0eCkTjKvgMruYPLCMwAiJUeFP244f03vO
wZdSvEs+9lpiAlzfQuNqIQcR2QN0q9WzwISVHt2IYZPqP4Jsay+OXG/i6aaOe9e0OsnSLusqi+CF
9leuYTnGJ6lJAelkJc3A0hIq2YbkW2t+D4MjmbZtE/pd/airL7bxCY3w66u9+KqC2SVgnpht6taw
MwNgWhoXGwU1T3P815R5sQDcFaQSwKoKMPS5hTrUQqNpMF+0wAsNzdf611jZEmXXJbGbRrJps4sI
D3NoNWB6F4cV+CPh4qIzaOdtDri3ph1wh7lxS9wm/iiUSBIU1nbu1JBw7TclzcPGwiwuKfPnbs5f
DOk79iJ0L2sBqb2FXuQiNiDE1IgEqWH3wHTz9rsNgdUKVBmSsH2RHgomllWefH+qtmmVfckJDa9Q
zbAiUDIS6nYh4D4PlQz2svpxThYkOLmTOGoVBfg4U3KjAQmpWCUbbLxQZFACmSHBrUcFgMs+wc7F
wY1mv/bpXd08WXx//fCsfR/opmJ2bokUREQCj/Fsz+YyMxSmNhhRlfeyrDCmlD9eN7PmaQvUBByy
Ov4Ta2gBV+lMLIQGO4nJrRpoHQtbLX69buXypQJXABDdQeubgPBeBAWpbWzlwMtiPqNTPrrK2OqK
wRSQ7040YcPID0ODGGh71VRvnC70QxwpuwzdtLP/m2CIAXEDLRIkLRcUeUZpDpgywouhnlvC8qgf
WYKp0ZoUkGAo3EFxQAIF8royYk08u8VsSn7BEpTOLvyvvfj7A4RjYTpVmlnLKIwJ+ZC82yTWbQ6e
Esivh5nqA8sLMSrJSVxz2dM1C2eDBgPe9yHQS049bqL2ZxNti8Hw5van5Dsvgena2oSzQXNniiwN
a5soJC1y8JSWA4gsrPomBAc8wxPSs9qfxpxsFyRsrCPPMWRA2NXr7nS1Qn5Mkl63h2WDG4ykpfqW
DBkj9p+Z/qrMnxO/awGrTMi26STNo7V4hxoRClNg+QUKQthl25h4AiV0hFQt3oWWw5wCzP3xc2t7
MZCUvXd9sy/yty8/+mtO2OuqgDqLAvVjN+Tzt3yq/J6YN2WHdsIicqg5n9fNrfoQRd6y0E1jnle8
MNoodlDegFhkZ3tThV7mcVa38SRLBleXhXFJEJIsqG4x2efRXHQkgp0qe14ORV9tRy307OrOlmm0
rZpyQOUEVI4K+IBwn5d1xs06rhAKVM1Vw52heFmxmYIfkSEpsK65xjKeTqmOTjtylvOrMJrsse0g
ye1qrd9Sz9Qe++ReNQf0ig9NKznta1fHqbHlx5zcu1qUAP9twVjeN/m2jzWVYeao3eud0Up8UGZK
SMCSZK5IpsGUMRyt6VeqPEB2TGJjzfFA4IIMD3gZTAYLX0lrADgvYjhE2aEG26HbDBaPUleAjJRY
Wl3NiaUlup1sXAztodkpYCnExJRiALMUHPv+/fo5Wgv/p8sRzlFc9UTF5B6yYhKxCjRsVcQ0ikr6
SzZVrBnvq8q/bnF1Ax0CgCAoaPBYF5wPl03Y5RPm/Ed+JMWmVPcRSHdiidfJrAhehxec040VrIAS
xGGg/fhAEfQm0vT7lMvgI5eNciiB4sTisbagujErfv6lOHCDWmxjfj9DslDnoGRySmZWKevIp5Uq
e5Ct67h+6E3Y9RAB0YD/qCXX+MqRXsZO1AVegmareKTHEm3AcvkJFvnULR9AlpLu+6JmqvULRPYS
11wJVcs4GMB1UC1Ei0Y4aKgrFYCTqlgw7VFwVDYoQL0Qc9w5SnGbhZi2u+4zBBsoXOTLxhLcZ5Cz
vhhTnLV67AwDX3NWTX8wbR+ynNctrBw2W9cJNE2WOiDIQ88/ISBb6VSjuwD08UcZHgFdYXEq4dyX
2RB8kqSRamXA2UEptgab4kdiKQfNHjfXV7Li+WcrEb7NECXUCEt4Qh2j+t24KShBjGettSQ7dt0O
xjXOdwzEMqiPgQLeVUnPCvWeR5BORjVaRvn2dZWLHx81AcAG8T/HEsnTdUg4V0aNZ/Vcg/aVdfVU
JowTzfECbUTfy7ELXvhZVzl+AKqnPR/GYR8PlnMY7WVEPx144s12NWxnzuMNbHR/cjVRI1ajUPhg
t06Q+UkdQ34wGufQYtmUBIPf4qxZuw7ityrU1hrDT9JSB2BrHr8Fw6y+x2ETHpyonD7GMLWCx6TT
jXeCjphXcAUSm4NqhVs71czfQZTMD1aqZ7qn2H2+LcsyH5g5hkOMPn7dBds6aK3+4NSJAqLsJtH4
VgtD/q0G1uibUleG4eZFwd/LydYipoRBlrt2CzQVtJbzzRDXsSM54GvhBNjZhbgBwAUMHAgft8Tl
l2kY6w5ykFDQbY2ktSS7sTqUxEdP7brLrh2MU2v6ubUw7iKAuGENMCcGZDU62ZjYQ0njupk1jz01
I9x1TQJuKWeCGc34rWWPSfDUd78qqWbysjeiv6L/BJ43ZKYOsqzz1dQB5Y7BTST81a/S8PRsa5D7
hMeg47pV4q1V3DvVg2k+Xl/c2jsDxLF/zS6rP0kXhpaHKV4BmP43fvc9ZUX2lDYJM3ufYgRTJfeN
4reRq3R7ieGVr+cs1XAETRAKA/58btiu5lZxSAuWdyv6RYqPuQclF30M+9cOMkFmOPk2ngFhQvdj
e5wTwH1NwDh5cTMZ1vb6b1m5l85+irAHbW2nkLrFTyGDZqIHTz2FgrbcaMGADzwGKLQk52QlfcLC
cS9pwH2rGDA6X3tgBnlEsiHDeJH5XKRAsNhl4tIsOHZK8Ql10V0zNc8lkRHwffGhCk52alhUHaSZ
lgygCkJZvpj3gZoixbGBpG8V0t5h2HQckPgk8W08Ay5wk3AluFXBdhe5wA/wz2AyVMVtE1ODtGbW
P6j6FO9ikFYUjChJqrOpC9p3ntDxrQ8hwc1iwqsbPvT0ZlLV9EGNcQ3noUzCcc2FkYuitwIiUXAX
ipjVOJyblvcj1MyUvkfpu7tT7YYiKpB3IPwTv66TF9RhHmi6BXGIwaDT+XndgS5nqTFXhccyuGpU
fE6QL5x/UCukVjM6Xeaa0yst1Q3XsjdnyFkfp88OmiGhrWLyqne1pmYaHx8iAP1bGj23+jPp4rtA
exkxh6oYMhbXlb2BShe4Fi2cM3AVinsDPWWD1GoFaY8cVHOV0epuZM33qCixoOB+Oassnn6O0FhI
m19BRZ+vb8zaIQffDfQ1QQqq4pl/vi+EW2DKjFRI2yjZNwPQS6ex3kwt/fekAtQeSy0MxRe8EMR7
Z4hHk1Zw62mYmQmp10Xpg28zTHBfX8/Kh17qjKCXBBcFRgPEJk+joe+r2RNoe/T3Ee9t8h1AwVrz
svmmV19Jtwk6BuoloxpZCg0Q8P+l0Z6HO9VwwaQl+TWXu7vU71HMgKQrLl1TyAzVFDykOFgowlGQ
vnPgajDfJ9PPWokZ+HIIrmhu2SjkmkuWfXJDKKmDtJZD1dbb3N2/LP88bRlzb9znie042+0k+e7l
fQsFNYrJC3AB4lyLnM4d7y1jrHAjhZDFhfT3CHip/ja2EqjL5ePg3IwQ9JE0GlWzqPSBgYUN5Dg5
Msaly2tlsYDXzkJgpaLHfb5xNJ0iLaOwgAl7f1Jf89lLcgznzH7wzyx4X/EHj0n0/YC7EntIpjkH
cAXEn8SJ24c2jyC63Wb/DkmCmdNoIuwZ+Dxob7Y15F4rZ9NXaLBOygRiG36cg8+6iTYTgIRsxiti
lFXu1jYTXStcl7g0EeSFK7MoAs0AySYiLB7KUX+HxuqSHAXj7Zz8MzxyWeZfWyJmMRqAMeNQHXaN
uQUlgw3Ks1sjurVlb5TVNVED9TQg5YguViMTbqKiDbAZeFlapqkFAyNMNx3T9iNXtpLAdZleYk0n
toRTPPakAWEqbOHJipz8j6ohJ9+ZQeES6+eMsnZENoWx6ceX64ZX1ogHmANmDahGYIlCmqc7dtRY
pMjdIfsMwRWr57iZCVPjG8uJ/f/CFooLC60UQHNfl+FppBrqLAdzYO46wKNrZKvrW7WkmEPoWPvv
bVQNEx3oSCPnACBeTF/Ldqr0cKpgq9maIB9LHJS9NEyoSPZvpet0bkg4c6Ux1WY6wlCX3Sb8bi63
o/Fbt33QMubosvf5LTotqv5WFHu78btE8kC4TFVhnqCDh1sP42lihSinThoiGQU1Ch08JWvcNjLd
YemCWs85UHu68TuRTVqv3ABnNoV7zUA00zMCmzNJN0680bJgZxk3tJX10WSLE4JKWbU0LscabXeg
QMGHj0VNDJRMGgXFIendSN1E9vt1J718I59tqDhDgbsckuI6FpdbqLTdtI03k4+5IXjku2Nc7//d
GtJSFTRgeGKB1+r8DppGta9RPMfDv4h8Y6rcpD4oqO8l4KqouoEBQCNJStYO/KlF4eNR2mEi1QJx
g6KV22YEfDRxB9vcRDwDA6wsO1m1puMFiyaLBjoVIfMDPCXmSY31YdzJm3KLUSh0RFPh6eFbrsge
6RffDqA4qF5iPG1JMpF0ne9mMOhD33WagiarC65rDRyH3NQB5byz40e82K5/u4sMZbEGURcIQSC9
u7geeETzJg1gTXF+NFnoDkSSAn1dZGfPQcGCcCkEnLRVEaMLYW7nX9Eu3W/m3R9jq9yUb5H7s2eJ
C/yQh83d/LPkCSybFkIKkIZIjr4EME5CdV80VlSllsJyFS8hVB/aY1O8xYCqJZh7yDCPP/yzWo1g
Uvh4aQbC8l6He4TTR4reJuaIipjl6abUfvQ2hq0Dydm7SM8Fg8Lu6t3c9jmqtWwcj7a+MaB/rkXb
6z5yESoFG8L1GszhnFkcNjhCcgA1yqFjAKhXRLKWNV/E4wqVGhQ64Y1CHAHYv+F6BDt1+ZIaoI6W
SRmtb9ZfA0LYMJN2mrNiMTA+oyKhaY98lKQHsjU456e3pZMRJy1M2BwsuSB/nInMxyQmxMnLQgOl
UrZsUwPkHQnfVEfyHda3CTwBYEGA3BsRsoFg1M0eo7NYQ9ws4Lu6ftLNp+s+9RXGxLBgYqQZ1REb
1JVibjOY3FTMHqswX/Xtd8xKvqUg899q22Sfb5udFAu86sQn9oRFVTntVL2EvX6jPWvf+++6+5S4
ARQcHg7DQT9Ynrq1PMkidXzta4sUPJq0c8IBK8NOhokXVtSta292bvsOWtoWM617vmgJAMSaNJ4q
I9Bc9ROgqwHBo6gDikTAWpiYiVVjxVZwV2X3dvOvb+glLJz8feE0hX3fx6DIwNUxmS4xen+ymTrf
pTIpDNk6hCNVmUZIpyXEFXXKMm0XqDIcgLbuHP/ZKhHhW5NOiYcQJlDnsELvI3qcD/3uF2hx+Wd+
mzJzk23KV5nUndSskFhEgRPN4wCzju5OT4/Zp+pGLENGeDu8f5u8bP/qeBmV5E5fr9gLp8Sn0yB/
iDRDfMF0aqeo6CUpbHZYdUN/6dtpa99Vn6338hCnbLrnOAuhV7P4Vb2VaeVeYvIXrzmxvhyZk0sZ
7O5AQgQ4EhNlM/eLN2ga12wMfGWrf+OSm+uLBOpyrSB1QakHuBURaVRkkVbMSwoQH6rP6k13UQ6/
NffadnyC1uNNzYCeuU1UJvPZ1WUuOGIoqOMfCB+fL9OO53EeRixzTApmUq9EmyE+1oZrTPuSenFw
rGRdz9XFgl0WQQ7EIqjHCjabJOi7UsFiswzU36qfd6za5rf0CROAh2mDefzHYTduY/+fEQ34pqeG
hdhqNlVb9SoMJ86xVdmkvRCgFSu6ux5O1wLBqRkhmuJbok+gw4yqv2NqDf2jP9cNrOaqpxaEkKZY
QaAHQHliLM2tmH5TbshDy1h4aELPZDZ7bXb59tHY0wfZuViJQAbamSoBIwwKGeKoij6WnM71pLCq
edXQq6lAfb8fZXNoKzc7rOAyWAASmEQTAo4RZw5N6xlxjvg5mie8TtC0lkl9r3wnFC0wDK6iKgns
iRCw1aC2jC6HkHHsvDrWo8ol43xfw8pnpxoVSDD/YmIfCkmLntD54eq1imKeOePu7ejZbrhz7g1m
b2Mv2FSs3US3id/eZo/EDf3Rbd357WHY0qOJl0bOsofmHrHmNvDJ8ThvwbO211novabudVe62Gnh
Jy57dBLmuB21CmC8HDMjx2S4TUzfCP71OMAEviEe3CAQwqi6sM19iJli0Pdyt4wPavpEDMnfX46T
uMsmejom4HimBfDJ+RKUXg2jbCi42xqfWv08tDcD34AIikcSQxe+vyzkxJCwV6ET4FyEkF/QMZM1
BDeR9UFSX0pxoy+nV1zQVy5kGMhqL85YOqMsaRQdFuSZbyMD4ewBI27Hj9IDsMINt+0huundbM9Z
fKSP6ZOzzzxkAFvlpfBlTbOLMwKguooOGKr2mMlHF+J8c40sB6NZPnBX0z/byOsw5nLdAVc29czA
shknDpi1sWZOEQxQ634ONjzbl8ChynALKz6Crht8j6ItACF3wQeTINMC2i5Wqrs0aFiu7xZiCztF
R8W7vqCVE3VqShT81kanMLQRpsb5gRTbrrnpbUlGu7YaVEO+dCIx4C1e2mnBydC1Bj4K+UVKqFfc
Bg00x9BSTSQuv/b5Ty0JN2aumzNQRbBUQAkvztHFlg7hXrw94GGnJgQPc3JbVYuSYL82ls6ihul+
4JV+E24n8DEgbs6/r3+gyyedYFFwudAZGy0dYbFWNou4AiNu5ea34aFCqkV+UduVQaAvC9eCScH/
WmXGFUFgsrvJlbsSLVP3j+OOrvodwgF0YlrmKd60vb7QFU9EpRr+DiwjwCVi87Adhj4hDQXbKCp0
ySsx/biWwKC/mmlCrIINzBuBbYBQRK3z42so5tzno8nd3quOIbOYfWPdZ09QuXPBufNpetB0c1uW
HPLjp+EP7AiwG6Q7MvZjYOHP6+u9fDFgbvT0xwjeatdZQyHeyN3JjaFu6nCPYEzfmw/E5T9bP9jk
bKzcwgtcnZkFCyT3/UooOzMveDKmsgK7DbAXqfHHJiwsKavipwKs7dfXedmFFtYpOHC8KFE1MwxN
vsEy1hzrje6nL+DNeWp32m7evvYu2UDG1Sdee3S2zk23Q3NGMm+6ulwDbAx4JSGTt4R717YHBwQ3
DseMpxcbEDjwTPt+ljHcrEQgdIuBcgYdELjQxAHeLjL0yJy7yKUtMC0vUfZ6fTMvXyPYzFMDyw84
uYDqEPW8qIWB9leDIOewdB/dhr695z/no3pPt6Gbcd939tpeYnntfJ5avjg7UaVXPSw3fpGy/jv5
7LbzPUQ6gW6+Uz6qQxPhXpdl8LINFQ5Jr3c5B6VL5JbJpske2vLz+rIu3WIZ6UZr+quYfZHuRRzy
jk0dAmsa6+3OCdqjTeZm3xaAz1Yjl8HHLt9CaAgsPQH0jBGBgDc6/35pOpdJ16Mgwg138IHxx+xb
6w0/ZmZ7bebXbNrE7C15QckgdH+r6PJIjuMSu89DIH4ARncQvzG5SojwGYk9KlDfxA/oIwSbJdqR
+/BhYNIiweWXOzckrLQicZrqEQzR5/RgYYMZ8PHlbbTP3G/6L31jO0xGpfaFibq2OCGmJVk+08aE
TYBXX9Qb1SXvHfbzj30fuQDosuynTO5jbTu/BGUhwYSjJ1K99JYOYdxl4oxWlJHYz7k3Og+AQKqx
9z+kXdmS27qS/CJGcAG3V65aWq1W7+0Xht1tc983kF8/Sc+9YwliCGFPxHk6HVYRQAEoVFVmQj/R
CniNuqsehGvSBO0YOtau6HTFadASYY6A/7xTnGSbu6Nrurg5UB2BDFnyK3zWD4NhT5bu0M8eTEUc
B1q5RJd2vT8fwCxsbGpAVev4gNxSPGED3VPpzvjV3b1/Gd60o064p3tgElx0bpdWsU+fCfoJbXF3
3812HVjoy+B80eoePvsgZtXxBqKzmcRILkyu1oI7sfFihMqA6t8+K5bfYb0L7XioVRqIYmW2ktJm
cx/0PWSyY3qUohbtvt5YPfRy61Xj99um1twKzLKgY8JTFHzNzG2V1io6MAlMGWVvntJCpKcxa/fz
lDabcmhjW57GH0o70X0a08/btlc3rqiZOnivoWjCglvGUKFCY2A6VZxNgV64LQ8rvdz47ESCAHB5
zAPAgvbLy0MwTMBiVmgJ2qtUiOkJiH30DrTh8VunT/aAzh0dnOX/MKizc5c59hKlj6Oqw8kQ1w8J
+Jq7v+5ERofdOSsKE+W0WUfEQREhehjRUzt/lvF7B02HKQWr/cyL0K88fjFmKgDQAwwpAph2OYGo
y4ZN0oOCBa9vRIa6QIDpK95LU38XMrSj3p67FWuLxi64cpb4Cf0kl9bEWAc7WZnUNjXyN6Pqho0c
G40b4So7DcHEa3y4CjRAnAgWsiXRhSbJq20WhUNs1GZa2yJA6FZfp9CskeTUoh1eJH8/MlCSL4jw
pfGI5Z2Ls3AwI7GpARCo/Kgp3GIYtjTWN13fcuLPq12FUS1gI1y88Hh4/uUk9uMIavUWpoyk2+Q6
9SO9dW6PZm3igGTCcYHS/FKjvzQRRIKIsk5RgxgCZIBD2H7pkdA78qz/vG3oOg+PwSCKxpxhE+Mi
Wo6vsyi0RvRbVc1YQ7UE+m5iv4cUhmsOwbYSdV/smvtUrndSWnlSwGuEvzoZgQsDxgLXDwEvAd5w
jGlTmcK5BM2R2Cv3Qma4Uvlh0kddfpXnPrfUHkxO9d9jujFgoH8IwkQR/sJe86Bw7hN0RNe2HExu
F8xu2WVbKR88rW4OqLqC6Ky1ckFx8lz1iylKOEt7dfUs9lF+QMswWg4VNivZ9EWn1IpY29WooT+Z
Tjogr8M9OJ8jlyRCDtRfL7m3V3nNnc5ssnxnvTBgJyArDGYuB8p330TQHxUZVLRvm1k7XXSMaMlz
ocmQMAdnrg8ZKgRybcex6Ysj/awldYOs/QYZJe+2qeueekwjOqpQGMehiZcgEynEjZmRGd3Ddgnp
4AUnSgbihBDOkuLOSaFGb/S1kw+vKWjVhiH0/5/mmaEaFOJCYQ3zbU91N8/Ba07iEUEEgRQJ1O5t
3CBHxC0TXuLhD11N7gKj+cH5iBUOIHSDo6sMewflBLZQGaNSAQUIFTmkKHnQVEjVj2BlMIP6uzTJ
uyRQ/B66eH0E0AHOLE7f0tpiQ6NRRYeCBK14kdm9hdFMRmPqtQ0mpMPY0scqnB+FUHyvZ/Pj9kDX
3PfM1O8z7OyMWtCxkD4xYKqreqecivyYDMhCaA3hCR2sne2oFwD5hRy4isfV5ZkkT52hQDoRNxbU
BpS6+hiJ+nl7NL8zBxcxE1zXRCPggkBHhYY93HNgThD9yRU4lbc1QV8DgsGvPt1kmWIV7XvUaXst
fJmqbUCfaukrMSu7zg5C5eXzRi98MkG7y61CX628Udne/rjrVQVWFw17APIgLgac43L8LVVDUg5x
ZUu1I0uz1aPlbZI/E/PxH+z8rs2AdhAcF8wFR81BGUAQXtllFlgqGIoT9Exlyo4UPBXr1RFhSEsQ
jBZatugbCVUTjHFW2ROQDN38qJP3KTjSnBPmXzsOBFKRSgW3K/hd0Ut+OXEmVcloBGCW68ZMs2uh
0+wgQNT/99OGnYASNhAuYKxm3LPtBbVtIlAsDhXN9uDlEw5lI2uODFksoL1aDiny9cZbCHKBSl+q
WyCuZVZJQicJnQOQjDV6gKCt99Vet7WSF3CvzR0aARCOouh63caNaF5Js6WPmeqbPPiSs/fbs7Yc
xpcbDsMAPRXGAuQ7QurLtdHTaJi0fKgAeXeUygqAySDRXpJVlBW2pP9529r6aP5YW/5+dlpJUhAr
WQpr8ai6sxjeaRmvb2rZhVcD+r/I6Uo4ScmMWkNVqQLH0KbtvUj1J9EWaO7HGkQi0C6F9vvbg1rx
BFlBxnVBsUnIjjDngkGjxByoAh5cFHzM2RNm0QHzzW0j10kfbBwT1FELL8xCis34W0DHcgLDBDj6
1dzRSmrrhgAEUoI3cvI2JdrzUL7iKeukwQmECp+TWO0hidmYilPLPDjbNTME8zHy5Tq2IygpgyUG
N82TMOPE7dwQYtwpbiOrM96KvtwPkFYwZ8HNxgOlE+dEWZlyPAjRnIZ7CHrIbHlZpsgbJCXqBnlo
POPdFtpgC2vttM14wdRyajDuRKDpAyGhpbUCIcXlSMtKimNghhpoZBPATIUODjSLD7Uefqpaf0xr
EEvdXunfrcWsScTgKri8ABZExvbSJArzhTHqXWMXd/K3JWMau58fiQOmYTe1I69xQbrh9puX0VKt
098DCA0gMSUgRtCujvCFDR6JIUSqPPaN3U5W21jhffEww6yjuuFhsJVXJbPwqrvPnzepJfAi18Vv
mKGDIwhgvqXCjnwQM9shwn5BKaFzIh+qO/Rl7Ixtar+V7+U29XiiZGtODFIiUDBgP+CJx1YxqBKA
AqnDPAtPrT1voIHhg4J0O7to7NgknOuCa405+qJMD2fNxNBqV9uFOzREHzMnhmDD8YPsC95LauXt
io1xNjjGiXQzqyVpwOCmEzhTAISz0LSQObqf8PPRyx1xtWpntpYw4+xU16QEW7WHrXHXuz+QrPP7
dwjWW2BE8uiRF4atnYQXQ2Mueon0wIIuQ+veAVv8ru8Ha9gBwEWsygqfOr95OeW8PXn9nLicTuZN
U0BsbJRK2DRO+SZyQP/lTHZ0Z1oeihu107nEo/4H9IC9wn+9fR5cl8YBrUACYkmA4S2DpufL6R0z
U2inBralT/Mr/e4FBxn1jN5DdmDelVtueWHlyLuwx3iqGvdiWi3LSQ54ch+hTYvKbfdeo8tlDi35
CL0YOzsYdsG54lZu7gu7jMt242RCghN2e7vywCn541H1RZHvruvjg7ABenaXFlbGfzJJriLJHHDC
7WS//5kfFCdy0Phom3bjDt/j7fdo1+8nLjh1JfjB+P7YZXzILADiIskILcL39DuyDKEV3DU/Gley
qVtk1suJJz26ahB5dQnckyiD/Xass32pdopayIvjjMJ8B7j4vit4rFfK6ol9ZoNxlmEGILuIcV1M
NkE1u3WP0nayj4/vATrqUCWx9Ht5e4hffmrW9IH+Lyv0/GgfO+TefH4x/j4SUwHlJAYIQZA0YxN2
Y6zGRiLL2CnlczU9ZoU/8XbHypMJaT9Eeyb6cxdtksvNOKtGWgep2tgZoQ6YFyUZrBzBIRx4V+Gq
od+AVLyC8cxgdoNQJlKZFqRBoduedvFmtuQPYqknDRIso9U69Z2I2tf80IucSVy9OhBi4qWrGOid
YGunEan7up3QQke9wdhUDyHCDlc7Cj7QhrePttUxnlla/n7moOBdAACdwtJCq2ij9cuCHuQ/mIAc
D3KKBrpW2T0Q99kQjhnWqx5eIvCJBMqmjrcGL3JZHcnCq4HyKIIJNpZoCiSshwmeFwp3WvEo1ygY
2hNPyfu6KoqrABkl7GYJBK/YWpcTlhpAnQa6hqvvkzrgNbRSX3dDS9sad1FmzW63i6z70So3wUHf
8qRVF49jr3m8O2RUs5CdAZ/FpXFziipa6/BI3egfJs3Y9J3pxSPhrNj6IP/YURgGrnyWIN1FYWfa
AUQ/KDb4qQRb8nFGPo6+6c6qFQloWyrdaCm5mlBwcQaeJsTv4tL1aEFDjVyCjJhUuRxtX8SRlJZw
HO3QfjceQzy67kCX60yfutdsou/KbCnfGjd8Fjdg4/uMIVjHmYhVn8KLY9EaRMcy28uThiSHPA2+
IJ+3Iz3pQQ0wgGtAVuEftsiZHeYIn/LamMoIdoJc8SJwGsHDXvokB/xw4pSH1q74haXjv0NiDrWF
wy0xepiahOagSYE3qqZT1qUtS8Nro31mTQW0Iyd4Ww2gzq0yu0boCmUeGlidFy6UFIiZn5Nk1cAa
o6yoky14ZlBW6EA9Y8hbuXVvT+/KLQwYnAmmjaUFFbD/S0dqEPMXSRHAkfTEhswZ5Hr/fgF1VJjR
CYzUAEpWjKuijRak7wupfyFF1gRVQf0DtD7x7NweyNo8IhMF3pHlYljoXC9HUskhWib6uLVz8DJ5
1ZFsA089iF+dO7hQp4ACEM/iSth9YZFZOV2eerMFWQi6sTJ08cgP44PZWmj2aDcNjzBhbZ3OR8eE
hYOc9lW52Ipr9Ebq9oi83u0JXDlAL0bDBIDy0M5dHsJCZW5VsFwILaQQeVO2uBNzbl0YYU7pvKJa
35jo2xB97RQ5vQulycwdnafJ179uj2ctUgAWBAQTULVa/IJxvDlvM7EpEwDNP7EqQL7kFi4iajW+
dpg/OMZWIk1EdQb6KIDKlglbnKQxFB1CNWtt2TePojvvA8+0KyDNvkNZz+d2/K+6w5k5xvVqpVJG
NS9ANDkoTgvJCMngLdVK7vViRIzHpQEpZqjktGACc8YT8aPSSrxGtyTfcHrT6lzltDxJKqu8i3+p
z5z55A2Q8UbQNNbaXMB6b5dLaun+x+CJdvAAraCn8quxo5+3Da48uy5GyzimQHuR1hUmdDQf4swV
CktWoIEcWIXC6fldswQmELRXoPsQupzLyM/CSoVSnPZi2dpTvm9ABR0gBfpVxk7HQ9FcNzcDbXVu
iTkRZUGuZ0GGJe2QCNa403zVPT4cxcqqNtQK/czaQeqptwK35xWUV6q8l7YZB52bRpc7E7bL02BJ
lmkHx9Qf3F89Wjo3t5duzVHPh8k4ap2GMthGq9Ym34q76NhthINwajlGeKvG+GPX51HclBiPiVts
lBYgolJD7gyyfDxesrXgDuu24MzAJI82ZmZAHRRiYimtlwHNHihjQuSqoGDv0m2z+Yi88t08yM/R
47RPkCRIf6QTJ7Rby2FdfAAzWBC0to054gOMAD33zXtd3i+w1vJTnZwC9FXjJyGfc3uPIq6iNhZk
wrkaDdeQpt/O+2cSmA3Z5HMP+aplEg7JdjppvrQ3fAqEq/iVbwcLrU/eYFF06EvAusaeDsBb5NOj
ab3q279ugL78FhagU+dNL04TvmWGMPqgnUjJEdH6ndVh70VtkZzSkAoBQQqz5GkT13MsNq09IC2B
EMbPrf4+QgwTRsiKkg1wVJv5QfR5e2ct8Que/T+GmaUuBECLWwrDwIXOWxFvXRFdwhC4Xc74uOK2
JC/7/tZAmWUVwHueNjnsdZJsjahcNIElS2BmNt3bp8LyQzcMscB3Q5jA2GVgzcTJ1iW7DfYk3i21
atSpVeIp0edte9eAncVJ/swkW3JFq1eSgPu7tb+Fu7a2fuIGwa6dbQS9jmj1EEflBGy8ES4hydlF
UpagIg01jLBPNkXlNAR1Hy9XgXmwqvyXzjO3Fh+ej48JpwwVUrRqt3gK+MBEhzY/wu6BM4drEfW5
DeZuVGmd96oEG8B92v3P4DnbC98SS7tX/qEserFazN3YdkpLOgmT1/U2GFdz6T4bOB54TYLAeARz
B2Ya6cL/nTEPqnG2vCuc3EdLTwePSLeth274jfxGHm9P4u9szrXng14NyAJQIbCtomqdpZ2mY2jm
k7bT98qbiexxaz0MyMWAOs6r7DecnHaG1K64ER3p4x/STZjbPx/ArOJYJ2lcxFhFCQpu9R3o+SPF
pzy6urUIEdVmtDAraLdUfs/+mftD5lAXZuQCQfslQqo+t0wu0HBx6auZJDpSqcCLgGqBcfnIpJnY
GxiI5qMuZidfEYT57uMHwcnczB+3oXN76dajpjODzMz1iZEEkQmDKgIMaxqttw/Zap+mTbkZOafH
upuc2WJ3QI1UXhPAVumKgauBVyG1RJtaZNuhYm9pFuS0H4KHz+oxdDsUr9I7BQIpnK9YWUTovIAd
AHUASC7+zradLWKaNkFWyyBW01C8tlB2dQaV8qSPljuMWUbgtQx0EaFXBVcds4xET+cuMQlKRHXj
CJrfpO9oyZ0HAFT6Y8RTPV8bkrFoOcKmuFSKL4/lOiPa3ERoRNMycX7SuvplwpLyCrYrD2l0D6KU
gOIlWDFYJgIQj9czHjS4P0MnoE7W5k6oWa34KnfvXeYa9A5qvzOPRnTlDji3yl6q+QxdpbZXUGgs
v6pMfZMb2TXa4v32NlixglapPzPIxCQ9eL/KMkOD4hiD75nIu04jeItpm9tmVtwCLLnIWC+s0yhh
MqFInQRSUgwRphCZTK8edEhgptAQKYryWDem8RiQun6OMy7bx8rFjcY5BHno2kDrBstV3w1R0BvQ
hQYdzjY03N58aBDeJoc6/QYhoDQ93R7nytPlwhxzDZEQw9cJzDUTdrnopkLlJnWD/KIjwU1vG1vx
foA7QXqgwTPRccScKiExqz5fypdzvR3AXZhB+vq2hZUI8sICMxw9y9Qq6iiGU0Hlukghv/hI8kPZ
Uue2obV5Ox8Ks5GjEXdCmsCQJp7aETCqsHLnei+VOSj3/iHNfTEqxucrrZloKaL82s9CfcyjlLq9
UIenajZPYtHJnLGtbDFssKXTG1Q+yw16eUhNeU+qSYW5wTwV+baJv7gFgrXpQ2YZRyDBqYuu20sT
Q53SfJJnFLLLh1i1xn4zphBEfxoKTsCzFmeBtvyPJWbuaAA9zrmCpckP/PzX7HX7HzOKMrqrPpKn
8KHySYis323vWDs9zo0yMwg2HWhrpjBqJJscx5P4oA8O6Z0peowGzvNwbVP9sYUE4+VUGj2IFKIS
tjr6FI87g1cnX3vw41xfQhw0wYrQWL40EBb6HEgpzvX5WBq26OaH0acLxz5eS7j4RzxgTAcPGB5P
2JobntuVL+1OYUSREIbdOFxEk96SIHNEgVNhWTfyf1cl+zAby8ys8hFXJZ6bflohCM/KnWLw5JnW
HAIssUt7OJrDr/SoAhNSayHBWHTxV5ltxvxxLlNraEDojXv5x23vW/X5c2vMKShDiqdLY1gDqEP7
NvWpuk+hetWhUzaYwYyiKC6Fdz50UqjaYEIt73RILG+BFWpdKAHHNs2GdhslueaMTWe4XVp93f7E
tUopmuWhTw6kByg/WFmBuFSKKdcmOFUqu0P31uPx3UeykySmN9afsg6SNvAFQkXLlsTh0CkTscYa
Ga/+YzYesqjZChLZoWp0VEXwe5g89a7VOTz/QMb7aFOCtN/EB2oH6iWgUgo3GV5opLODDXnKt8Uu
wsb2gWi6PTNr2/ncLhOPjpEu10GCmkCZvnXkkPOSOmueeP77i/2zoLokCUkJwXEhY1cp6BnsBkeP
dknyEAyWmXOqpmvb69za8vcza0U1QA0XWCEgf79NzZI3f1V57F5rd/65Dcbbtd6Yx7rCjAmZl6TP
CvI3qSNPj7fXZa1iBLABmL0ALwOPEvtyhoBXTvMMQ5nlV5Am2k29baTOKpFRVH2t3RG0E9S8pMfa
2M6NMqvVmkptBCq8cBxesvRZzfBaPmi8V8nqEY+jHTp1UB5fUHuXy0TQyxJP0HSzGwcbb3aOrR/r
LlbLrQ6BayDnN1rkkVe2XHMOoLV1FMQAm7sCycZ6P+SygRkdq9SNa1Tg2uF1LjROTWXN48/NMDvZ
yI1ATGv4R9T5c+lgT1vDDKQ7+MhFMbWIwrmQ1z3lbFzMFhYarR3F3w45dTYFez0BUAyPibtcSZyx
FHUwukRHaBNZZj1wIg/enDIOI0eQqVdEzGkgnuL+I+39hnJkbNdit/P5ZJxFkPVyFlM4S0yzx8GA
NpEB6lq9eW6iwUUnEWf51nKn5rk9Zn+jQaAzggz2lCeH7DJPf1cgNPfUerM9bVFf9NrJub3Xl0li
cgKmroCdDDhEYEnZBjYUxtS4DWBRy4SfUzL+KDLCMbG2TmiTXxB+eKZfsdQqcUa60UQ7FMkfxvQ+
059FkXdirS3UuY1lY5wdvgqC7HYoYEOXbboH3vdRsGNX246JNZ/67bCDMpFPP6QvHnPR6uAM9I2A
cR/NVmzBYjCy0EhzxB/q3HrBkMZW2VZWHgScRMeVnQX4BaJFgNsAMEHL/+UAhzzBS7yGVGqATn8o
wNSnnsc6fV0nXWwADg7aRfS/gkz10obe1UI1iKDE1b7RI/Qba3/wwLc4bEJfN20oDLjoUJjQzJU7
PNqMddsgrkTvHyo/6Dy6tG1oDZViAxTu6SbpLfpUoG0gAitNi6PMFlCGMX/Omj0fQo/OVrvnNeFe
XwvL2P/YZzM6YhJXCqGw39vBCfdcA2ozw4HmuT+629keI0eyn25vvetiF2OTWdOYgl05IgsFMVoK
tqCI3oEyobR+pHb9STF4J3JR2HurDjw21+tqFyh/FGCODQVJMzBrLNvpbLtUctlXxhSmkHd/0wNb
jLf1sKEAZBogHRMehj510F5TaCJoqzmn9tU1z5hmdmrVUamLFZiWdbqlkgutPJcOjzO3xWa5ei5O
NsYQ41FdLEtBMcMQMCpfjTe/5zuyVQ4N+M2AAwDPfb+5vZ7Xgf6lRdaHkq4Fz5AIiyi1kW/lhjrJ
cTqEj8MGrNYHaoOcyi5OEAN5kcCIs6s4M7viTxeryj7wigRwx1iD/WgrHM2nEHzr9WvipHfG8xS6
gN4CM2/Xz/I96GFvD/36dLq0zMQdUtaNtJOi1J4NUGmnb1FReR1PfGhZsBsLynZaNkE8Ju2I4c0o
mRZ9i3p79dia1Co78TVEfJo3eGGOvN7k6+cRs6xMnEExrhShBpbVH+7EZIPnmh3/nEwLwicLzoLu
5D2Ylx3l+R8mdWHeRGYWwsO/Cxfnm3RsU3EmmNQgA6Aj8ZvyNfhrjZxlbIBymfgPkgzssSvX4SAM
i43a1IYN+jx/prN07ISp2qCV0fuHAf0xxu6PwVRSvI9hLFJ+qugNA7FOyEVgXpVOL0fEbgI9UvEE
V2CECHcBcQbtLtEHt0DTbCPvWsmdq09ZeL89sNUz7WxgjPtHyWxOUgCbZiwXTpMlB3XAIz41S8Et
FXn424CKGSITdOdiUFC9TOCQyikKHuoB+qKcwHd1Q5+NiPH5yEyiWQ9jLJXxA4SM0Eyz9JBzXq5v
LHC2IO0OEmloh1/eQupMADlXMQ7VPAgSMuWHklgdbn9lE2RbNX7WhdAORUsJvVo9ksxJNEvueDH3
csteHStnX8HE3AD8VJM+4itosxUVS0ZnpNy4evo9okdU4UFX7GgRCGV44daq05zZZe7gqAEAu2ph
d0qeZM2W081cxY4Wc06R6ycavAVmkNeEcKcExoLLWW7nPlGLAHYEAlw1wTgkrdkEAcSNAgiNR4sK
pSg5QqvsoobTyLC4CTu3SKoj7w06FQibMhFOrSQx2hxKuFE43StCDRlrHtRnmaYrE+ChBLbfABCG
hfrUMXIGkozhpbWxA7G7k0E8YqTKN6D8tyHvjr+uTP+ezf+aA97vcjapbtTlJKco6KB5V/9ZUckJ
wZzSPlbAwjVF40SllxfjFgHj358xgBn/Z5xY0EvDWiy2kxzCcJEAVqRo2zBuQPsLGemQiy5ezqur
OZUQhaObAI97NjzM+pYCWQFbBgSjrEEBvLmfrULNnEkbLLWi7vL/m1a5T6Vsg2+FwjnnvbM+0Wff
wMSJUBXrimzENwh6EjxD5GTc51oBvtS5HOxCrCRnFMLZD6kx7apYbo45bfwO1KqctN5qrIwKF+Ad
4FpG9obZP1KU5WitxoeIGoQiO2foN4n+KXReqnohsUoNGB9MEhALlHdCrh0RBDUjFSV08HKwzdTy
ZJr5qNWYg/ibkfqp8mUCqq/atz1r7awHdA1vWANINpVFriYCVYSyapY4Q931WrmJ+sQapx+3rVzn
NrBzQPGDQwidfSAuZxxYz6pYMhKEUfKAI5YGxmuhA7mqdhX6mftMfgkUxUu6PID28viDVuV72+on
KImYtpQrL0FHFM7ptHo0gq5DhMAqPgqo3cs9tZA9SXKD6mza5m6gBI8QNd50YNYSRlAwBfGJ9Lmr
0twNeYQeq7H6klslyItIsM94lZzm46AIGUxXqHpTP27Ij2xKrbx7nKXOkcLopwFdEegrDCgXDNVH
l+AWGht526opAjXQMPNIipYdxe56rAv4X9B9iVCQWaBJb+u6m3BYxzTZpcMpVyY/U6HwHND7shi8
ADR4t31izb/PLTJxUzWY2TShOgR9g7m2FIRrrZh9xOArVrmie2tefm6LCZokoZupPMJWimjaHGNL
r16rkRPSrF1G50aYsKlRhaiVTBiZcD4mSW3FoS+YuwAPeV5X3dpr6NwU40Bl1vVRGUHvvQUiqi1c
M7P0+FuQho6Mdx5ISNDUwzmT100ScDGg0WwRg7zcLslYxemgYXRiUMNSYjepvJ1MNHVq5n2gtZaa
H1Nh5uSYfyMJr/wSuFAwhCyxO5uWyoJeE+QM5xPx4zcCMlk8Y+/KgwJln73gTnawNe+oQ0BdnB8q
Z7aCZ6DgIa2yi5+D9/qLcNZ4LabRiYpwSpMJ6geMI6FfRZ0iCYcy8kWo1Rr3cciN2VadFSUYUM8D
tIPmmMuZLot8huJziyP5RB4lr9yF7mA61JY9kGp7qVONFvD+tzfjmu8ui4pewoXMl8XglhVyB2Xb
IcDQ9Kl6yKdhhDgyTk3VAfnUCJbyTn1s21Ln1R/XBgs6ExVW0fp2RYTXVDnuenFIQbZ/TBWvKwAs
4EWJayeNoeAORZcYgW4N47pggRqLWB1TcAt9F+b7MHqJzRfN8G5P4epI0IOJJZMMxL3MCTrrdMpw
nWKDGPFT3w+vSQMav3F2b5tZDUlAoKUv4HkZ5STGTmcGQSjSCUGoeVAjV0v3Y+FNjd/0D6LqlpKr
4KGk3UnD823Dq+M7s8uc1xGV+miM5uUMRX42TbZK/VjmvLbZtXvofHTMBkvCeA7zEbMY6QTEXYr+
czG6MWNS2HJV6F5c9ZJTFwWHD3DdLnTEAOMFhRN7vKljUSst9PzsGcoScW7sB11zplk4BkBBFZLg
adqv2/O5dpTgBPmvRVbEN+jyeFAKEUdJGaJ/5t7seXXH1RDn3ATjKnjhkVoLYcIwAruCRH3gRuFD
OL5Vmg0pFxlIL4Bdbw9r7Z5ARyEY+MDrDhIYZrMFaqW2c6LCTQboXKkfY1GiNjg6CuRZY9ToOpLf
ieO0/X9ZZScTSow0HQZYNehxro5J/yBHr43w0JINmG5rwvGWtb1wNki2IAO2uT4VFJgbk6cy20cK
KMYjznmy5pHnNpj9VqIzQwtl2CBpawnglSCRJYMIu5mcqXPnf8nPnZtjNt6UG+lUizCnR9+zAqK2
1G16zipdw5MJSMtRfsdTCuEvUnGXV5uShl3dIpCw+ynLYk+Sh/ADyH7tM4b4uWeWUvFESyO9R5tO
g6pnEwpHKCmBK3NMw/EuqrNs36nGyMN6rSwnrnMQsaJJR73mlTYKM646vK+Xfs0AwBXARoyBBy1e
243gywQpmgbqXETYzM5o0FNRKgMSheNYq3eCUcsPYa7uM4quQBT4/GmQRwcx3AGlockCedrMueTX
hglKHajbg28GyiNM+qLR9bbKMzxmA+PJIA+lsZF4glHSitdq5zaYI0cZqrkwkTOHxnuCLt7ZJV1p
jaDb04PG7WLhToaeRTRoVgw+31Qx7TQfLLGQLDSZbqYCbPmKDGTNNx05wdtHxEoUcPFlzH4ydLDC
tEvitAldU3kde+yhXcircK2c6nBuA+LeQOAvRByXHq4NWYs0Al6VcvMrbZ6j5uX2KNZ+H6piAM7K
4EaCYjnz+yXe8JqO3wcsGdgI8KDx2JZX/VQBRzgiJQS6VyFZONdBp4Z4XJTa3uw2tHWN0s70DxKJ
NlqA6IiUC6c7cS0/gHzTH5uLW52VO5pI1aTBRB+z8mRK1uSrgMuSj9I372fUnF/bOxN0RLdncm03
QBgHaEMQxS7iZpcmM03JO1IuzzXhLtN8AY82LtR/2dLM60U7t7H45PmwJBEcpN0yrNqRoKESOnN+
COIXEbQwstXzQtDV3YeKDnhnJASGSG1c2gNuRpdaiudJD2Ep8YXG1mChDALWHhQe74yjiAq+sO/Q
DsFD0qzO5oL7R7ZseSEyj5a2ncKlhxX5A2lHol1Fvxkx5y24env85hb4jw3GSQCaJH0R4mEEKWcr
3oSu/BHc9Z7pR5b2GDoSJ0O0PiRtyZ/jctBZqvO8JnEUzRiSIeFW+Bzzw9RxTChrqSBteU8DBIGX
A/b05Yp1aK2f0lhI7EyI6xeQvqs/gDEcXomRV5u+CuRvWVuY2yBOhHu9SLpdkku5m6CpfROUYrQN
k6b7IDQQv9dJGWxEKZy9RFBDZB+0UvHLIQTHVyj3OxGKY0Bi6sX8kU4dsbWQZnAPSsTKEmqjQVd6
0h+6OIOPtBroX9tePrSTLhybOqCdJRrT7NdSHX6XEyk7aHlfnYKqpXckibuHTGh6ZKWiykQnQ25S
L+6hqRqK8g9jTnuo0YAUSbZkXLPPIHiNcSsM8b2qN2rrgBEsme0KYgIAwEKLwLDmcmpfOw0ErZi4
8RFXSriV1FpyzQBvAavvDbIB0VFZoTRVN3exoixfFiTbAYTfjlz3RWFNYB91CrMcvVpTG08sRjP3
+7DuNygVjFstyOPQFudIeQmz2diNGvC/lkgLJXYDkk2VRXKR3MmVGGzC0aSJVbViCwYNTKI35pni
qNBZ/aCSlguboUcrca+rg+kl2hD7+Wxq73kXoedAFIXnBFfctxlsrMe2GokrSJHSA/VCQNMZQ2eE
OEoWEshro9fsTZnB0EJDqu2zvJe+91kj/yRlLD6Mepa4ZSPFeFMGcp45QlFmb3mqjUB0mWX2VQQq
3SWKkL8mErQjykKa7Wac8gP+eX+IDKOwu0xXDoEwSSjAKtHWoHJykGO1dppyBsq5Rlnozaxl7TQW
oZlYZt8oYEkgRjZ6QR6Gmd9Xkbwt5bY7pYlSeyJK152dKMq0gxjq+E0fIhEqKg2KSoZQhv4oERGt
NLGaPaBTqr3PAlBmW6W5hDkmDZ9CyCQ9lsWslU5SRdW2L+v6IyRahCK71IzfyZBAPz2TplndyVHW
vSeQCfeSOat2QS8qz0VfKcGWjGm86VN5PkmjUnh5Oqm2EAj6SdXrYNtJrYrSPUEN3wVpWiBZWoHi
iU3+h7Qv65FbR5r9RQK0ktKrttp63+0Xods+1kbtu379DZ0Pc6xiCUXY92EwwHjQWaSSyWRmZESS
Tv2ONc34yMp+wiwos4KbwZCyPQmkbh/EpaTYdKyKrxxAnRcN+xLZVVRLz6FiNLmbQy7gpUj08VkN
W+W7VVqJEzJLbu2kTPKXXOurT4Oh8mirOWlNO0qj6r0AU+RjAIkGYuelBoJ7Sc9O5jACoNH1o8+K
ZnhRK5CU2aFUF7/Gfhg9BYiHF5XEoAFhJprKdqZCdcLLYit61tIgucliIwJDAd6vL+qkSn4RdFpk
y4XMcjsCKfGbVofDIWBZbdn5QMhpKNXgLtRaHOBCNkacIogRR1nZn4Yhlb9NEOK01bTS8dMNM8jc
qS/oXVaj8GVDDnQ8VEEsIXSQOp12MUZOjnotpQ9TMkNmydKj6lCZJPVzAzJigTFjtqxpjfEGdHnp
T8iMDq8lqEgPmcksANrQLLjPUcbIw6mK3LIu6s/QDKI7RMPOleps+qKZWvmzrkl4QuZjZDe0BDxt
nqbwFPcxXnfWRIIdVL6y5xHh2peTRu0xTq+Hh8IqKx8SSumtXhbJkxRM0Z5EmoHjkJY4SCQCKbKW
jyc2zb1fzCT9llmNZOtT1HkZROn3g0z70Sah0bt1PWEaT1JUqC3RDm1pfaLmfa9Xgxcnue4VfWoM
u5KQ2nJAAmcATKwpjWUPBdiKXDVqWIS6RQ34ilECJGz3ugaOYBq3GjTpaeoRJWUvZqKhlJo3ozQj
hBn15MyNPoNrX27SXxHJMTg9FlX7VhVW4E1aXX6jetDu+4il/qSz5psWSu2+Mihw21LXejWtSxcE
gsNrlEvzu6508q9BT02b0rR4BEyM3oSt1ZxACj8fFDjia5dJQKRdT7U2U++lMAb2vQXhxycHhtwE
U4ObNLO8ChrONWToK9fMRbpYWze2AVIZPLNMUB7JXPozqAnelikyVy04qtI/AB2bTFAGF5lY8vNV
RicbU5UMI0x05rMF5bqudmURBZvIxvLvKxtFWvdgREFmaha/qtRLi/uxfPqbL/J7py4SU7PDZYRl
lAgVlfFuFt+DzBlqUXl367my/iLcl48VNQqJATt5dzS016T/80IMWf99LiXEcOBgBTq2qsq8Ckpw
jfGmmG/X90r0Obh3e5KqWs9KrKFtjkn3XlvPIHC/bkKwTf8+yVZf3ApyEJnWMKHqHxGr4FV/DulB
IgtdKdQ3oOTG9xQmuUsnOcPDIFOO8ehJWWzLgegRtxwv/rWzNsJ9jF5jA5VbGCGP2Sdkbe/mveQQ
t/OH3gZh8Ke8v75rm6/GtUHuy6QMkFV1WdXgKLjbHub9Q38C9OpB271arnwjeuRsdEkAodFkTI8A
Mm/xzXLZBJmU1SKOTRnwHsODKT12xm0I+VaR7Me/NKH8Xq7fBVy1QtPZWA8p3gWGDQirX3+0h/vB
C02wMEAsx6UOyESHj/ZIbGtX/sodXBGvumKDISEWFgSWN8i138KF1UUQKNXMIHF67WmOfRlwEIV+
U613GahBLF0CL8Lk6yJ+3a1DAYgyVC8IukMXj1lITUWFsiAGpWZXjZnN6tq57kCbz/OVBS6Yhx34
Eq0FLmh10/dS+cmAdLPkwCYaOl7xD4uxB70VUchs1lcwCqQCcYnBgQty6yZptEZJ/v20KqjrbAOF
h70JPhknvI+/rq9QaIw7k1VDkw7Ek6jFLaLt8cHo/Q6H3zT8ONqP8Xug/0yqXwKji3PyDrNeIXcu
izpB8T+D0Si2tX39MzuirOzoP2Q38cZd/iowt6zh0hweG4YBrkNMc+PfV9FTl6sqDKQFXPJYQ4qU
Hb5iJ7xtbZpBTlt9CPzmgCaEeRfei7pVWw4EXNZ/lrndteo5CqFcjZoi88sD+xXeyD/qt2RHBTik
SzY0FM7Xhrgdza00DuoIhnRoVD4Xb/68iyFhvXDZkJ/ZrfEE1WWnvgtz0ATVQtLuzSoFEDwmCo5Q
vUCZ53yHGzzqVL3EB70tntp780EvbXNXIc0CIXvoJN+Lh+mER7XlZu9/821Xlrk4aFhRYUWLK7Uf
pmHfIy1WdsTVqF38MEEq5YP2zG1O8VeygwCgUGp605FX1rnIF0ualCNxTpzqbcCbbH+vUJu9DW55
BNW2L5pD2bpeALDAyDxy2AVncb7LcRMxlSxI4iK4g+zEQPy23EEVKRC1lrYymrUhLu71Uz1Z/QLw
leqXrv7QwoOQonwreK9NcDlsUsFd4yW0zvQwQooQvLR/kdKgzY5+ErTOwGzDHYnCQtVOXXCK1nAa
wJxqeZYhKBFvvlt+N0x4gLzSZI2s9GgZSLN5M5js2MapqxSxoyUiLoqtb79OLbhPUuEZGuXRklrI
Oz3ah7Vp6+RxTnfFnzP2IpYAS6ODkwJPJIAuzt0sYZlB+gymgsfknioe7p/+2Dqx6mk/g6fr53fL
01a2+MRWVUpoYCaw1Suuqd/Nut8Pf5M7gyIRaBm0FqG+fL6ceiQqUwKA6dry1rAKu80Ea9j0gt8G
ePlJlrcFMaOlpdO/5oNPolMR7IgmSGY3dwoQZvA/QZEYn+Z8GVSO86rpllYB3Q2hL1UpROUE+c7W
SjDUDZEkoBysC/RSUc5mFA6AjkRRbmfAEpHJZoWniFjJtjAqZG2I82ZZSmo9axdDTVveoCCcHnMU
JD3aNs0DhRybU/cdhgsJhg1lpXHJbPiMxJoDuR9RvrV1stCM+9fngcjiaT1Yq83FrOKRQFNfVjGI
FT2F0NnA5N2oCDoUW0FvbYq7rPJSrZAswNQytBNrj9DgEnzBbQsQAgHqGOOSfKqjMZbRZGmztM2u
LO60XnCYNj0EDer//X0+ocnBDF+P+PtV/jPpEkiSotK5aEnGIuXorYE59KmQ1gMlApAKP9EFRwRk
o4YpsycuBneQjUq+EYKPDPXmdgYJGmhy1TD2wrS4wVDS3YS6/dx0qGr3dgJNH22W7Xiw9p1y1wUW
itaCvVgCB59Wrn8g58QtpHbnbtmLTno3yUNEjlnkRQXID45VuddEAMvNrV/tBxcA0C9AshOju5UC
79HErU3KyVGLfYji7p8H5fXCll+yypdzK4EK3YSFJZhY0F5b6U6WvesmNv0UgojQ0wWuHNfzuYlB
ykEQIwNPmKg3Uaqg5y4EN23v128TnKtOpNDRwMB+dZj+cKLM6e5yP/SoV7nkvjtIbv4rfumeTUFO
sFl0IKulcfdNP0PLuly+EybY4rv2QZVsNF7sn/KN6koYFC6dVPC9NiPYb4sWh9uIc2YVQGcC8RfL
DmteGurn7IM1N1Immi7b7CCvVsejGIMhaFMw9cHWYb7RTpAmdKw7kLh78aH5If9QbXoz7Q2k/0+z
oBcqcBmLC54BSAKGSoXLRHG5L5L4hujsL+7Y9eK4BLvR1GlMAmykRbpdoQ3oPOQ2o0zg/KLvxQWO
qk9rXQmwh9MoAdti0xzibqmr989DwtzrB22JCpdB6r9TYHFRYypldeoJdk1tdWhOvmZQrYLuy3Uj
GwPyi5bNbytcxMDkrd7I6Pc46Zt1oz+OruUHGKcevrWg+GfH/mmyRe6wHX1/m+QiSCArMbUafKsw
2cuYr6mb22m4rQgKb8TNlZ2l+dcXuW0QqHokRmC/4UOW0pF4NFiHF8vHcAds0k36MB81J36/bmY7
NwJPG+YbIVB8MZJXJlM66Drs0Pgmzo7BeM8wPaYq72TYd4Bp6LauOEDK2cAXCQLJprMs8H00XjXo
x3POko9ziuYkTEfNMe8iR0aXN0p2ggVuuv/KCucsfUJTI1qsNKBTnZ8Ne/bjY/mel15InPo0Harn
5FVaiHZE73XR+jif6fV8kshy61jmLqG7OmswMvo3YWq1Ou7aqfJ4NmYDNkZoS+dghB87wZHeDIQr
C9wFEw5lGUsSLOAz2oFUOL1o6OuS9hZPQAwgAY4CUhZg/jlHyAJLnfN2BJLGGXbxE3MNv4K+Jnnz
C1R0+lvyEfvgyrJNv7l5hcjoXpDGbk3/nv0AzkdGqMAB3YofMLq3gWv9iE/14Z/0hhySO82WXJLb
x8K77peb53u1Zs45CtBBkSLDFEBuJi8JciCwCw/NzRwVxKHahLYkgx5d2HxiGuFw3bRwuZzTaGo8
tqSCbXIb9Rimdq37xCe7+DF/N25p5Eg73bIVDwz+Al/ajDaQQ0eNBBUlYlxMyKZDk5jLl46N8DEz
Ncz6vwxNhZZ1edM31MlH+bEev+b2DTOsni79MVEpPI2qmPBQwFELyCl35Q5SNqi1gpVniZImvkwn
ea/3kvHTYiW4KcxCeb2+11sxAI4N5lXMOyOYc649xoPSRj0WbIGmOi0B97ifw0kQSLdC3NoI576w
PcalDiOR9iOmwG3swceKrt1L071dX87yl/j7fW2J89pxrKaw7/CSLsfW6QYgOgCWWgRptPbbdUui
jeN8FOkQYcBb4GlpfYYh+EKeKfWum9ia68X7GD0PjJtC1YMfDtABpGik5dhX0EW80T3iZjfSP8Zx
eOlO0e66sa3zDgwu+oNAHSB5Wf599cpR1apq4gETHXnwSWM/pcC0lUA5yfZgfWqSX4Vf1w1ub+B/
BvkZBJN1mGRsYFAtNI+MgHuS1s8ArLpuZvtI/14YDwFOR5DbTNVi51j3zkuTuOrP2nR6YDrD1lYS
t/avW9z2wd8LU893siygRqDmiw+mPsk9XXdz9qyJmMK2rr3V9+Kbq9BBLbKughWt/shQzi8FDzfR
31/+feUPNCbzGGYyijOjk0BOZkhE6dWmxy1pHZC3IJTiC4V90jATwBQkPvS5bicnGd9qWV8o+UPp
EE9ol8YCX9iMQxhswwC3iZEKvrYVgv4f6AdYtJSbOMBofOLn4QCaYQUVBIEXbO7fyhbnBarJJMOo
sX8RmHYktPi1t+tutvmyXkbd/7ca7q7IzQliqiMsVBi9So5l/VyET7Xu5NWuA8wNVYTkqIT+AGCe
ggEmkRrG9sFCD1EFpZtqXmTmwZARpQvggVKkgDsuo/30qscSYHN1YhZu0QY5WuBj9cQoye7BtZQW
zoKkvFXAZrKQtIeik7cZUjCcjrlsyAKAm5jzWTWEAFGg4Rf1z4nqNcOxFUnEiEwsh391LLTMmiqQ
9CEVTOhd2uV2kCd3eS2ie908G6uVcPcYLpfejGeYaXrWngwKKvFAUo4JNOPcxkiOpsUiW0/Ck15B
O1fgWJsBbGWcu9qGulQmSE2lzhOzbONe9YJvjd3me/mkPWZu7alPCJ6QFrpudvNwrqxyF9DQdrHR
l8uStcKWVb9On4toV0SYMhKk05tH87elf0utq2+YJE1vhjUsRSCrrnXZblXB4Rd4CR9oqFZQWhew
wHS8qUpfBVoafPPXN0y0DC7CWKNSAvuLz9Qrb9SEjefrf3/zg5jQE0dGivDMp4Z5kuSjAV0WJ0Z5
XjacDBxt7FYKHjB6dN3S5qgCnmd4ZyOeYayZW0rKlIRpy7Q8mPYgaHzq+18ssIvkTqqZ0xbeoO1p
9m0KbkvjAYNQAutbC0WjY5lbQAEFisfnZzrX02iOC/QhhkfL13fF07wHCzc0TbybyaVAFNk34Nhv
HEkAU9i2C4iACSGJRVDi3G5ApDyRAsDYcBV+1hGGZsfvGAm4H40XLRWJtm5FFBDigLECQ9c6ugjn
xooC9Q2Q6iIN0qHYMp+y5GvUTNsonCg/9Slk6f65vq2bBqFEh0l1gDEMfmBIKpGilCiPAkpTnKbm
W2OiDDreRebgzEH4MmeTG4IX4brRrYOHpMGU4U0YVeK73BT1GpormI9PdQzxpAe1P029KHHZNALi
T8CsMJwJzaLzrbTMsUNTCbW2Wm/8JpgPVSTvmlCkILeZ/gNDAlGYZT4YsqTndupBTUlKl8dgzG6n
+n6G5k1UN3dQBfcwjOVHVfQAXe2nCXqlFvu8vpNb0QUMSibewKC7RTvw3DixwLhcWcvbA5rw0njT
Fz+vG9jcRXOpMOC8Y4yUM5CqejXKGtIHGsy7BfNaSrIfArJ33czWZQZC+f/McBe2rDETNAzIklQK
8g0VY2SZ3yXP+l9wTi1s4//Z4Q6zUihDD8px5MvIYWPg71KAOhWws4iwjpvnamWIu51jMyBdOWPf
ClUG580nwEU6e271+466eRHvG/MvkCNI8XANmCYA6Tysoxw6S64rhMcwPU7zh0z2Sv0XuGTIkgPs
DtoSQ+XvS0lLUKmWUAO1ksShIygIcTeLWmBbHr02wl0yJJ0TPcphJCPmg0y6R0ukKiKywAUGTcuz
YsoQfSoDAqbjvcEEn2Iz5wZqw1ioOcCzxaM3UnmKw6HGqWzMd7kACcJpUp+l7jWJHhWIWd5Kt6iC
z6I39NYZWlnlX2oRcm1mLPWbIZ0xDf3WQtK3NN1cxFq6uC5fvVnb4QJeWMvDmMuwo1Qk38Xq9NiP
7/VsPZD5RwaiEpumX9ejw1YQWlvkfSJPtSItcJhSA9O6TeZo3VMqkkoRbR/nFpnaQFQhwLJ6azen
kT0Tu6K2Fgle7CIzi3eu0tqCNoM2Upgp8eJk42Rn5Ksd9qUsAq4vDdRrn4mL3PqkMKoCjuAYqOmH
0+cc4IPdBuVTPXZ2mJaOaqjI5P4CzIF2k6Yo6AaBB4yveFhJiFGl5TpkvXxsc3rXdy/XvWHreC0d
LcvCf5ZwxwXxwCiGEVOTMEGru2opC5SzHUednSUaxscrlMOOVMvdwfgYww+1/AsSO2BJIAiDEWtw
7/D8eaTvoLig4hKR0S0fil2C+Qb5uxHvrq9zw+vPzHB3IjocoZ5SmGlbjO61432rV7/aXHavm9k4
zmdmuN1su7nq44UkhjXJrQ6iPIpp18eRWrd1EdiY4hBc9Rs3I8W7H/gJUApdoigSRZKrpMFVn5Dq
TVcLL+p+RQFYxYZnuBQmwb6seBBs5eYaVza521jSpcGoWnUJWW49P9fpo21rZWwnrQAstfnN8E5A
Xgved/CBnJ/usqmzMF4MDVOx60woGc/ZsZpDwZtEZIZbjzbWIR1kmBnbXUUeksZn0f66Wyy/lAsf
VDYhRAjAKQ4zj2RqA2impxh5dPoBUyixZ9WoWmG0GhJpoubq5mpA/gCiRiRnaHGcbxok7nCkFlNj
NLgd2Wtj5zBRvWTbiGHir0G6EQS950aaTMNwq2Gi6gR+CXAzTqCaMELBzb/lZwpkZoBGxIsDZPTn
RsJwVKWwk4BoT5RdEKGzAcEet9In1+otjCqPKJzGheBLba1MATeCuWgykQvOh2QgeBiXIUj3W1N2
rDqroAPTD36szYLlbdxd4KT9bYmLSPNMCcZJsbzI0kG9pEMXxTqEeeTipjlcd7+tRalAWmHkEX2V
i4cwiCwDZqUoApcj8QYZXOEJ8abaEtzGW16uErxD4esErzjug1W0s1gRowRkpbkdTzsdu2ieCLWn
xL++oK29W1vi7v1IymZQV2FBueSDt9Em9Ku3vF57vm5m+TP8sV2bWfZ1lV4okiqHWC7MGPM9Haxd
UZSCAL69Emi7Lkdp0Rk8N8EyRtESRUUry39N4L6y3mnnDcbfOACYev9nhQtxcapoFfRwgIQrH4ru
MIFwctxd36uteTQoxWAJOnib8PG5zSpH6FjKC60XNNkd9rO8iZ+m44vksNO4N/z6FB/oEf3ce5Dz
3wG9fHpcqEZE0yBbnr7+EdyhirPM6oblR7TT3Wi8SV3syCKdXJEN7pPV41DjxoUNU/f18GNQwJIt
AvRtxT405KH2Y2hggeVLVyNTU3BJ404C88VXmUU3vZadUi3xIRTqGJVpm0rU2Ne/4FYusQxKLNU5
MBDxmZiBoawBStyw2ZfgorlLcG1UWWE3deiQ0gN7xyCqXW1FjLVJ7nP1pcrCUkbEqDJ6B0Scow7Z
j75UvMwy/Z5mguAuWiH35fQayOiAYFenoiycVh8/g1JqDpD4+yh6+ZtshYUXxNZdBjyyYHO3WleY
EJDBLrlwuOC/zg960kdJBS1R3MsG87U4PoBb21H63Otpu8dlg2pk4oJY6anvNR/4Uc8MP2UphMCf
IBZcRhxQvxiQc4CSDzIrvl44MPA4xCOKzKyzQDFwiMvviflBqH/dm7Y9+Lc3cSFHwjzxyEqsd6bK
uJNL1AtB8dm7GZU+xyL4JhfKbWSIOiqXi0OXBlNFC3QNVC48WU44Z+pUSssVNJzwWtPG1J5jpw5+
XV/cVp0SdggkLJcRJuABz7+mDtaPkRRYXaaSWzklzsSICwGoXSUlpyz91prZwQBphxFO+9Doflw3
v3lslvohCtegyNO4i5b0fV+D4glvpuJHm2Y4KbGvhj0yiU8Mwgk8d3NLV8a4u1Yz5DgA1TZqYWCT
L8lbOqcHqwl9Q/qbxwz+3H/L4jbVAG1FQmosa4rAPiSbJ5pTpON0343FfdLKbh21tjkLZ1FEK1z+
fXXN5/hJIIaH3Sgp96ASdhKjsw3QUICA+nacJgf49IcQ04NqIu+Drn3OSnJP46G1pZbtqrSzFcgm
/MUn/h0ueJY4UM+weuiW44OGAYt8K3SJ7oJ2zZ6+rlvaPKgrS9zqB1qDVTHC6vXxu67ZGdszNL8A
EgmWWdFe4Lqbl+fKGheCiwn0YNqyrhiMmPL0EaA8rYQinxVZ4YJPNKSGZLDFkwwMgHigSbGRBAs+
0eZtslrK8u8rt9Fao4uUJaLPXfuhWe1N1BG3D94w1+jpJPbi6DPHcMz1ryVYGa8WCw02EmBacqm5
q64eqdBgiHclBG2vm9nKfKHHh1cQuO8h/sO9IilrSsNK8cALqeEPCdmDU2l33cT2Sn6bUM+3D4M9
8RhKiCtNHx4TGgHNH70F8ywws3m4VyvhYmWhtYXZTliJPoWHuilvlf5JyU1gfIjAH7ZaukDL6iAJ
xaQhQGXcpulW20haZCH5BL36ONqz8cTAeq69Uf1jnP0uuDcGO9dBddF5jWhiV2id288IaXmj11io
ikJaoT+S6BiZEBQ9Qa6GdV8gDcIpgEJgrwIiOHjXP+ZmEFktndvlhg5VVy8FgSIGz3TizGQXxp0b
Zq85RD9FLD5bnAVnO83dSWEYlVGGJ60TzXdG75XA/Bv9bo5rpG9PmvTEVHdMBNiDTUdasNDLgdAu
eDsliw2yVcBmGUSHvO4hZNZ4uSntOizx+m5u3u8LLTM4qHSUZjlH6icjmwIVpQEj6gFJVDyp03cM
D5lZ/0Bu+ccJIZjzkc1YMvR1wbHOWZuKUDckvcC7QqONXafsZ1tB5l4NSWzPqvF6fW2bBWekn5gg
BBeDKvO1sLCwzEY2YA7AR33XpOVN21SFa7TheACtLdl1RPvRxlVjj2ZXuNoI0cEymJ8zUorkzS73
GanwQtOPJAq9Zj6YDkWtdUAUMkc3B08dGfgJUjdqdJtp38JRF8TUy4B3bo07oHOv9klSw1o7g59c
VT1GH6rxj4uZixGw7gMSsFSFlx+xupTUKB1DasUYXc2GH8NIxgeT9q9F0haCYs/GauAs6NQTDYMq
Bt+/NHQpGpEGM8eSvjcgHeugpyoLduzyhtUWGAWIkGVAG0y+zKh048Awa4ZjTr5YcJgZpHQONQVN
SXoqivfx7bprbi0JuB9orqDigoojd6HLrYwyXDhBZHTyJHNvmM/zn6OktAVa9D8TPA6rVAdDpiVM
1NUtC79VxJNy/09XoVJkJUAW6ThiF3o9atZqIxJ25iTMOuodtC4qesuEFYqNGIze9bJVC34IM+nc
brVJ2EOVo0cbIH4y88+yfywgdTT1DpCXUe41krS0/K6v7TIGwyaK25hX0EAfzwMoJFON4gIyuk6S
OUrzHJs1BJYOxSBi4hbZWf59dYqo2iUhCEGRP1Kn7Z6n3Kfzfa2///+tZglPKytlMkDu0MRqDHD8
RCYG7pVnXQa25eW6nQ2/xq4h5i6Mv1AL4S7nKo4ggdkuq2HPQ/+Yy/eVSFdxI5KemeAu5MgoZ8ta
TIz0K6QHpXbDAoCkX7Ooj3eZmOLwyCoF0gkMBTgs53vWgihSmpbhjbF8DGvrSTY7Qddp04KJpzUq
5bideGicpiRREEMn3elqp03ede2P8wisAL0FKGqiSIHmyfkKuqicmvHf9hl9bTRfCwo7De5zjHNf
/+pbPry2w72B1DEHanhA8ZpkbsiYHVIQ2aKdqwvWs7VfaB6jfYvKL8jAufSha/EaKQlqy7V1rxb/
sEEV3AL/Vo7Py/CoCqAwCTYDMAsBl3O+Y0SipTz2eM2VN5iJOnxXQ5u6lRd8b3aTl9my/XarHjXf
8DBxOtvvGaYd+mPoolZgoxoCnPZn4IVAikCvand9jzdoj/DT8BEX1bKlw8JdtzXmI/Mpx3OsM0q7
GV/kLrAjsEphjMWui1vL+qWT5LHVOj9NHuW+2aN7+tKpmisvmuphgfBViR6/G2cRtT3Iy+CqAU0I
f9zrjgUNGDbxRCTsFMzdqY6VnVYZ/oRjOc0iaMSWOcjQ4lSiwQCP5ragKKAXMFD4Wd3M5beJBuAO
zWYTSusFYw2zk0nRQZbWVcY+lzJMrep6T+15pMMxhL6sZ3UzM20QjRQ51D3NhWQ56ZvXALXhB6Po
dcO9/s02oiGuYEilA6aJ8jrfVgR37dxq0sCceN5P+ruc3NQiUNSmCYQPIoMMA4BJ7ohHvarUM8Ut
34/PaOZN6Q3y6eur2Lp+MSj12wZ3vCcDRNvgVEf+VX/M33V8XaB1jX/U+HvXP7Kwto0uE9jcXpaG
0GthZkrjnb0q204vUJhyjPoQhr9iCGVrn9eXdfmOhNNCCvR/JriLN1BkM8NHB01n4A3SPv3VGG6S
382WpzZ/kcCuTXEfyZpCFukdTFkQpQ6V/RB/R5fv+nI2zsbZcriPlHbT0CgybFTxZMfM1unbZGa2
pZw0UZTcCPdnprh0TKFVHSglTA3FD0U6suZXOTpDuLu+oEu3MxGIl6RPQYcI0YUzE8tRI3WQg8TL
m41YUgs1LsgjmHH8TxoBskuj0sXFl3tIn0K3okP96/ovuHBC/AD8AQyqgv8c18Hy76ukqZhGtWQt
foBS9aGN/zNaNtPwFUiNSELvwhf/tYROJpBReIn/G/tXlpYafwKUUO1YevCes753LLCTey0Kl6MB
sDwQonZt0EkQny58hjPL+UyC1lSgKTBbAXII1veYunrK7CgP7PCPCTQ5W9zXzOsakzUSNjNuQFuX
44OW+7/5XP9t4sWDp0aDLYEdJzbvQKZtD8OpFiEaL1z/fBX8U9TsZGsOWuxYCEKXWgJ6TbULObxv
q14QM5b9OMtEFkuAbCAJUdTlxuecT51S1ulYTQqEOO1GNO9wXVlvszY5TZw+ZHVpT00lQIqIrHJB
USZxZAR6A49IjgPUF0pygxkVe1KccSE5Kv2ozfzrn23TCVcLXf595ftyNFAZbVGw4PeqWxYKOGO7
5zSvXNmQMJ0iyqM2v+DKHOfzcQc+a9OCOWZMEPo8kP6xaiZHE13Mm3ZUfDpk4Jje07llAUeWK9OE
xJ5YxSkKqGP0mSeVIETJRSM2mzu4MsUtCSwrVm/0LeJUAz6BTzLu43REjyV3aiKq/W7bwqsYuBsk
yvxTvFPNocxyHABD60x7Kj5pxI6oMEUuamz7WhcOLy05/cU5WJ7h/2fwX03OlXsYVOryXkbcwIjR
QS71I4mbUxPKh7z7aKPqHpMkNnpKN1Um45iww3Xn3LwClkYhOB1RGuIDczWyImCoN0MRpXSTChK0
81dgBII4vOkrKyvcBywgotC1CazIUexKXX+Qo8TvILrLjEJwwDdvVfB5AACEYQB6UdcwwbRehxls
Sa2n9gy6moBTMlcNoXeg22YIwQ/N1kV8F5v7CO5FNLJxkV/c5WpHqowNA+LKBAkYMpS2oiUukVpB
TXIzfv22w2Ppp0gagkzqa6dILYdp3yFHO+RQLQYFCyaSjfqHYenedRdZPs6Fg65Mco/S0VRzQ9Jg
kuGDWZGL+7rPnKb6nii5LRPB9xNZ4yu7ZonJaxMbqQ+2GjyH0hOxbiP9GWWwUPTcFm0m9xgeSE70
XIYt0lfeLLmoTbUzkpG3vMfckuKmeO9e30uRxaUAsDrsKWROAPmDRQU4vhY6F4kVegNq2CFONpqR
rywe7zGg8/O62eXPXvuE3F2r5ErcmwXMhsCqZBVzIzAbXzdxyWW23OdIJcFcrAPJwQMp1BxgbhpP
yE6km6h/q6uPtjlpEIpS91AQqfN9pvvzzOwgeTRlaEhhjNA40e6gQXg0jP/0ecX9GG6fa+i39BPD
gnvylHWTV6YnVPQERjZ3dbVibleZBnTcUGHFaXrU6tGrpta9vqmbcRMT8kvrCjyl/BQdxadibT8j
lmELlf5nowcLxZlZifqtm+FrZWj5IWu/1LWgTCoYGsrWLnqI62hvChHErksjUGDCCAYmOqGoIfO5
Zc0UlQEAjECCIoYE6aai030wC//xZzk3w0UQicahlmr49uBK7NFVlKHdErciKrjLT3NuhYsdEogN
2r7FYsxZdbPkrYa+VxV8Dcb3P3WBxQ6K9BgURZbAj62YY2kkjCD30VuygxTyvrYopLiGdjcQVVQJ
uQxPMLaMMcPZFHg2F+pVM51LdKIwrgw3iKZnLXFM6kaLHmri4e2BUysIG5dn6Nwi97GySCNpyGTc
Z2S+o01tt1b4eH0HN91uQV/8X0nN4ny7pyMmOCcsStLYV54P+nuq02AXpNCQum7pMndEQxuDNxiw
wOArphHPTxErpXlUJh2gp7SAhta+b7U7vVHt6hvKrNdNXZJcYeobegYLvBRDlRczj11TqKmZEaSN
k6N8+PLzaKuPhVOegJ1L7codPkKn+1JEs3z/luzPr5Jzu9wHU/A0Mydi1A61X8wju5kfGm++7/1H
BTLp1O7sfNfhf6ahbdkvhjc6/XuzkzzTNTxIku6TN8UhtuxaTnFTuK03vGs/r++MuvyCa7+QO5lm
UdSQKlt+4X20i17Kd+pFjulaHn7BqfQGFLPno2mrT6A9i3aaLSR8u0xhzrdo8flVMJ1lUEt3I34A
1Bnr+l0hL0py0LOHScNNIXDujXT33Bh3CcWyGhbSDGMqcxX9VjO8EHJhMiC/tR+Uz3XgzaUgJG26
+cr1uAM1DX2SxzFcb+m1aR2QDRTC6IXdB3squgG39lIjioyeG84vxF7P9xIjA0FfSBRHqrBHSbMx
X2dPPejzwt7t6pMI834JRsWxWtvj3DuPIYSegH3DydPXFuAF+S4rv+P151jFrTQBieSbndOIWOK3
4i5qgZjzwMsBZOFc4BjLUYpSFsBjxnsoK0qxZbPQUyDNlwJFKb+aIpzKVkzUF3wKKo/o/vLteSsG
c9YE1QCnTf2h/k6LtzEQnMNLENX/4+zKliTFgeQXYcYhQLwCeWfdd7/IqrumuA+BOL9+nbbd6Uwl
m1jPTPe8jFkGukKhiHB3TOWJDTldxU291EWl4OaqqqcxH/2m+WyT6AeB9ms1aPdaSQ6lmfoq7YAV
C1bJ+Ab4xoJLvmyRkb5C2kBxGoX4DIy060qvNH9ylj9kfbHWgB+M9NexC/CUOSpKtKnaBqWU9G/T
1pJ9aUMlhWZmTo5ZsICq4aBEG8nbqB3N+N7uFyhw5nbR6YRLjq/I25LbNYaqIttZlZDQsH2j+TLq
NYLtpN7a7X9xPqcWJU9XmEZs1yMsJsNzzDd95gVF5qLG6Iv2pbaDFUSMK/XvM63nG0tyeT24Tsg4
We3tlwJUjmQp5lqaSMnB0Uwz67qEgTofQzcACY8CFvQ6jwAdKVaGwV5zJXfH3Hy8fnXNObvT6ZTc
gFKzsqS2AzdgQKiofyIJZHWE7ZXhP3G8i/4+KzPNI3IkNrrwoDUj7ZdRAO6aqtiaQfbdiRbJGDeH
qMxfc0T+PgF/zEibROes1ezpBIgx3rJ6uCGCrFSdL7wu5gLy09FIu8KMRKDWBsyo9WPeTZeSsc5L
z0bD7fVV+n9cyp8BSdvD4GyIAwWWqrD0+lSszOjNGn3d3kDJCtoK0xPe9MbQN8ylbsbZ+2mC8VKw
yWpgFZbcGe1rrRhJUHtdanb/ZAnpNxMzxS4vbYhaNRlrH5WS1G9QzuV+WzXFnphlt6ribEmNaS4K
IJoOTKlGwLmhTpv5JMoxUquJ7Cqsvawlfhg/lyB3wCuBkJUdLZQKftcC5JDu1NZ0YE9ssd5so6TG
qO2q8UEzCZswNsYvHHCRyvnIjMHHMA/CTDZctz5s6I2q6PFs++6ott8KzdbY/rtU/eVooQd49Mbo
lU0csUdexVCngOK6swQUXZof6XQpYZmg6RvfrKj/9Pmuq9alciiQxFWX3gJLlqQD5kA6Lw4zWKJO
4BX2Ki+fC/U94OGqAC/O9c0/6xpPVl06ZQESWATCxMjDp2tRgTvEA4gYzMylm5mRpzRvWvR63eJs
hHu6+NJxQ/Si2KOF42bam9jcKc0KaHwltjxWQbXiwRmQX2rcBaPT6lzbcZIrdqC62wgbc2qUD3aD
3WQe0votHbVVDVLEvBJuM6UMHwbqVs4egnwL9mcDNFDqmigOA18m019xY2B2LaLaM7UjLjyvsxoX
SkVjfItjXlY/aFAD8/6o9Z7VPXfO3lIBdl1SktXnd9afr5CmniRDU3Y6vsK+u7M+AN7ZVH68Q2Oz
6hJPIHpzO1/dFd6v0g3db5QL1XXiK+t05fjjx/UZmb0bTyZEWhCNj20Fj1N7vQLSfb37gSQG9O7y
wW9UvjNJ7feNudQjOfuWJCdWJSeXBoET1hqsVr7t5uswdP/54dxGLvsK8YxE8z8mANohLmCdQHHt
lG2/9OBe2giS64v0LClSKJV4SeUCeOx1oV+US6o9xhSFXm73fxfakRCVBRLgcWrCCpjIslWz1SF4
Z+1+Qqf+p+kaX4MXrMo3prjUj3b5vl0JFw0RH8bjL82L1sUOnRJ+4i8fwoVFl/NRTS0M2k6fVTYJ
+unDEGhEhOr1liWh5hVB1b8oLdUeNTAadJ7dhWJfNxHQvHEWNf8QLSbQJ2WD8xOUMPGhrTXnRhUZ
FW6QO2R4GHsmPoo24UetrRkwarZZP6JPu1kPYQxUid4ljl84eN6KqFegGVmWToOv4CxYQVGb74PY
FFswlxqHAvLnrsoV7aFXG+sJKYgIGVvbJlsWlvQtqzu2T6pgCFx02DY+zhXS3kY33ua2k25ipXc2
dV4XK64owAbTJj9mQOv5yDCjzyyrxEtaDN2eWU7o9TovkEZ3aH6TUuLcFcDifkLijt5kzVg2kOym
euyrRWtba2aSfG+EfbI2ma36ORpPXSj/EOR5a+MjEklzX2B/Zz4U4ksUo8fcH0UWPitxa7lAt9J7
kbYD2IZI1dSuNY7aVpTUBHxPDNYvFRN4CHmQC6QJGzXwOqdUDZc7Yb9F6yHbQfnGBn1tDBGfxnGq
Vzq2wzP49/g97fvwrlbBCYamXW3HkQFdpV2rfkdcR/dzUakfrdCdXZuH+EVGq2xdDjaHQvegiV2F
itQ+SIj6oLIuMHyUqOhLq7biJuSDVfqcq/kXG6Ffz0KrYRPyythqNCvR4RikFdk36KSzXD0UTr5G
Pos0bsWYmaHilDS9i5qQPrg01kGO19fBA2E6dNWLMmW3tWPp93ith4ZrcZr9sKuA1aCaDEDaUtuV
gu47bjtbleTkXmWJ2IeZodw4lkiFV6ogfa8sNnxbtUW8YoxzsbnuJX/n0K8dZOm5SUakCxMVJ0a/
iR4REP6I/ftkz/xfYJHY6HfFLvLfuoO9G9ahCyXZBesX1E5TqP/HXcrdpVlYF047uUu6+dkgs7YN
n0BqMj7krv4xrugqfgDy0z7ad+zWnpznEtR/NjpxACSG/DIqsXINakhxrEmQYPSiIK4Y+I1FRrpi
TfeZxfRXUjVHO8eimcWwuz70+cB84oXGkQMziHxhR9yws7IHVXyq1WtmgN6xoM5nEnKyrowW14Ol
IPJUkJtVUx65ioZsUlHkC9mG6UK+WP6Tr5AubFtUBVVR/PJQmLplSr8hym7MNlBR96+PdzYyODEk
Xcct+lcVVNhqr+ENcr5N0rplzI6mqnw0EXXbRRK52TAQ/cGQtQcFKVpBpZePkiaO2RNwVYruYODa
Gahf2U8afLMI8L7x2/4mXqLQnxsl+Akm0hzEvHgnn787iBj0Jp34MdXqZ27jsjffrMp0afNmLrXT
zI8P6ThLNygoM+XXeBBCzbuuMKOW+hz0gNsfTCCmlcan6FizyTrifqQtqU3PRRegMteA8zfQKiFX
LFonCspW5DWcUY4u1/gQimhV4o1+fbfMmgEGFqoUv+FA0lsoaIaMtwzRdDFuq8RxLeVGF9/XbUyv
HHnrmyc2pFcQHsCQe9RhI7BLvtYq0e54ErDVdStzB+zUyjTS05foMBgN12Cl7YAATbjbAXPS6X7V
BwsvrfkNYSAzg7o56n8y/Cyy8jJWFJgyu2o1doi1cYdQPnq8LnZgDbPcHMm2sKI+KY0lVz63YgDy
od96YpLTZHQQnsgBmrEFmGHRDQEsaKRarhG02+uzOeevcaL/HaLkrkbNSRre4TWZKEccNh98ru+A
L7zESvpDYzjkKXFLsVSmm59ZYk1VMwAWsf/PF9FM8GQAzhVhZbVlhptomxbMzbo36p419i7XIGa9
RMk+N6FoooHiKHhLULCTHCZpBgUgEgzVMR5N7JdsgPD5wiU0awNdaxbQhPhXln/pMz46RYlxpVZw
4PpGb8ttWf5zfc1mbzrzxIp00GJBq1R0sBIBeKoNIa6x5JFDWasm1IMSW+tlVQX9tc7vKvPZqXLl
P9w9px8wTcPpGSyBPi0yRBkiGd6tHjm4MfqlGOVWhcppJZZewbNH/mS80iY1M63tWobx5uFGtK9R
/yai17ZZOAoz/TPIXgJcD0i0gxqULW1KloWZVjSIXcYm+RpV+gX6lZVpJ65RB8eW/Go51LdByOQ2
RrQneubSLIlcyNh2rmOFsVv2XyXVbiJoWROxFFfMPcROPo5K78PctkQUMEx5N7o8Oox000C7yqy9
WIUCyhJ5yfw+BrYT2AWbAhJ5vsA6wP8smKYCIhVumWt+pRQ7kucLGeNZ7zNBSP/XjLSRe6J1kKmC
mbh9E+VdM8b+QNY0peA0AkkDUsdLLOpLA5N27iA0xsMWFtVs9AQNUpei87gQPV+IxJcMSXs2CK2S
aPU0g/ZLYt72kCkpwUF63RPMzh86LKeefjQAy8zOxE7KaFLthgAvHj/JWxffBkPs1+wTUEVcUG6N
p9h1k7NnERT/VANWGklnKSBLy6axmF7A95hryin02qHldTM02vq6ndn5Q0usCZ4/iCfJnGEJAr8R
zL64e9E6PZJdiMQf6BNX163MhpcnVqRVyujEojViArlZHnMAkNaBUD5sQUdX15uHIgC14HWLl9RZ
eKGd3uuSyV44SWcVLV5oyi/RuNw+hqigUcY9RUPNyXARU1uVr8YrPfwR8B4M//ZCh+fcGp5+gnQT
9kaYpnGIT7B55quhuU7I40D6+6p5uD7Yi+lFIxOwJrgNQdIFXdxpkU/vibFloFAEeG8AN5jLEtVH
f86eRsWxV8RXHjV/HbH9NohNM7UAA9gj7U4Aduw+oBNtiFLBC9eq3xnNEVKrvj0OfsUdUGllEBvv
NpAPWcIOTj9+Fv9OxoFUJBRAHnQgS8ahNgk00Qiii751/KpTt4rqrG0VojmmuVYa42WMOhBgQDlH
f27LYKH2PPnKC+voUZy+ACT2MpojB0ZghNAh8NfBzy5Ed0291KJ4sW0wPvQrAKZn430ED3C+mmkb
9NxoGagC2YqEO64d+nzV5O/X98xlbCiZkRIo0KpVUBLFNKqvpb4KXoyf6sfgg5mMBO6wuW7swstI
tqR7rs9DTZgBbLX2Dg8IN+J3Dl068dOPyCuDhxdeP+h/Q1uudArqaozGqgYLa272a0BuShdJbc2z
hTZs4A0SNze7xE+LBJ3xsehvoeiATCiuxn2dNQ+tGIelL5qmUPoipAcg+op2RtO60IYY4w4v4AZw
y4EnK3CvoVSruaxpDzZHUUevtrZT3gI4tBlMdhPawUPI/7aDaZp4E3yQAAngvzJu1YhYR6D1AeoI
/RukoW5Gb5mq3DdOB1rSfuHOugyYf1tDUDeR+uDJIS2z0dZgsJ4IfUoNrw3ICR4dZqApjRf8o42s
eA1KgTsRjPatbqg3MVVsPx6ThQP6e52lWZ+eWniAa/BPkGM4Pz/MpGHfshBsJqXV4SHZZoaKrFRG
nhUn1n2kgiv07PVJHh4g14BDFsUJknfoHR93th1Xz72RNKMrFJt80hZJ10QxRtwgJEv2Kh/yEA08
+CW3Flb9XDiR5pesRNq0zsWwCkYre9EtAZirKLRnVRDlm+c13zixor+ajPFtKobMj0MyHsOIZKAb
ZQy9F0iz3zfI8//1+xb1XtStp5kA5wpSSuezoUa22g5ahKOnjz4wFejs+sHGJcW4ywN+bkWKMJmT
Z2aZwkpkHML4qUFbQjJ4153IpV+EDdxzkACioACScVhllRVsdGCDo31jhIosOH5APR+Cz+y6ocvr
9NzQ9EY4uU4TJxcMHf64YHSIhym/An7jGKuxcvlSg89FYDmlHMCDY9i6hkSujLpXWJOi6AKXBb45
M79rI1/YT21xi6OSFL6dLbwDLh43OJ9TFAuOF5BhoE9YGliPHjm9zVM0jEO1Vbfvc/OXAG9rolVu
Q411v6RdM+sRwPRjTDD/qVtYsojiCukaG89nQBMc+gCURN685fZz2H42zkMENjrcN/VSn8DlbsQ4
sVPwpJpaR2R2gS7VB9NOQVuGOtm21xgilOTOqsjCdM6PjjoOUkdgfL7I1MaQBai6iQSrYB10bH7W
A9j6D6PjIq1JyUq39y20osulmP1y12B4DtKYgO2BK1V+jlAibGYBMeFZ4mVsnvoS5bmjUNxEeVGr
rbbEnnLZBoRtgy5YFRlbAgFDmW66KZoygzIHGK/ES9b6veGpic+ilUhcO343UoBttpp1S8vN9XM4
F2qd2pXOYayHudJRjJPWYhPZ/bYbliSqLo86hgYcACYTUJ4LysJKdEJPc6wg5ODLese77cCzSYsI
XfoLj8i5TXlqSoq3kiJACgDEFx4NBDD21paaqatm6fr6pC2NSPL3QQwN1yqEGaYhpdjf98m7kxUe
G77CxbaJOX8CfQLk+hw4FNSizv3JRGVZ553ATQvdOefRiR3XMR8q9tQA52AtsVjqc/vBgifBKxUU
X5bsTDSuIDVkTAEetGGE5jrlkz5i5VYKf6jZK9TZFXLTBJ9D4WV0a4AHorwNgSHR4g1tDyr5qhTu
ZuVTOm5zy4/y7PHvp/70+6T9avHaSMwAgQfa4WPVbYd1ZT8Y9U8RLYQ4l8VPnEi4U2ido34CFyc9
EYyK1lpoYiYq3FB5tEkHUD67PASqJHng1uCHGrK9Il+lBTx7+qNE3Z55Kf9lGvukf81p71q9p1oP
y8n8aX/J0dfpp0nbvNGBSOinSeDZYVAzTP4KhQOUrQznOc7WFupXybZQ/DTI/Pw/MKUh8wzz0GBA
0lt+nHEOGiaU2VP0JKromoDOPRoA1IWDPOd+T41MccppeFCXTg6RVtwu2ocQrik2drY2wufO3Gbs
Tl9K4l+GPVjrkzFJVyjngxlEoBDwLBMgJcslxm0P5U9n6dk55zjA8IPUrIXoCrWY82EhbY8tV8Db
GkkL1dZdNT6GeLYQ7TNdgpTN+A1cl7+1iaCYcVHwgbgw2lYITEXxkxVUkMRFC3dxF2huYgDvuxDO
zazXmTVpvbpYD1JlIh1M4t3IC+h0h2B7IK6luxn5YUD5F7LN1z3BjK8/MymtWQwx59xsYVKvjJUq
Gr8rbtSljTGzYGdGJHczdnHMqokaMugyl6d7xMGYVpeiWXCp5VifXTGcJ9SkQD6GLurzzZHlMUnJ
MM1h+hT1uy66FbmBNhrfDFYkf45i4oVAbeZfkXVk49Y2Kr8jKKSpE4oEvPUiWFcMuJ1mBbVGtBKj
uahdI6JIiFuEd53z95cgKkN/PleaGvjHJtcj/H6FNgwHPWtatbH5z06hK/vr+lJfljOgmXNqa9p+
J+6gotD9G6cohfGfhenXylsEgjZHuEm4U4dVFa1L4+hoK724F9Y+G3KP64+O+Z5m4aZcuoIusShn
X4PS2PnX1GrKOlXF1ziYZvAXBzcm0PKJ6tbtzsoDl3XvTdVvTPM+z/yu/w8ciJiMfwk+5YKjgpxA
jercNBn3vfOsj2igKvZ9uHABzp6vP2ZkxI0yMsWpI5jJ6/eo6vyg3OY8XzjEc37jNHsj+Y0SSgQQ
QEb2xqC7dvjHap91A9yOex78LOg6UjcLG2lysNLNCVE1PAZBwEcR2kuRW+uMYd9pJt5KVeShEzeN
XuxilbJ9T0bAwd4MpFQEQpyFYf5ekwu7UIJFwhFVYpSJz7eMnSlDxQoLeHm3fm0+s5Xx0/DDrwKt
c260qxI3+ELp803c0MOwYHtmHSH7A7EadINAVvh3nHNydpJKcGaDm3WiVaPUz8Sm7VfXp3VmFdE4
rQH2odqQs1el41lmdtnzSMH1ySNUooAQ2qClDbx0rhn58EXxEsftzH19avB33vVkTJaeV1rZM2wb
ErtpDBxUtBubY2ws5MHn5u5kYL8fpyd2WhUasCRz8J5QAnQlIpnUA7nzHxbo1Igu7Y2yMfMcntsL
oUHmMM9w3rpqoUwyc49BtRe8wxMnLHaCdLckljJmRoL9B8LAY100nsEBVeiiVTHJJrbxwrzNXGVn
5qS7IVLwhFBU7LlU/0rQoBbpmpsqK073FHO5JMa4ZE3afpXZoCybw5pu+VX8CUUXl1TbPvFN/SFp
vq/v9ZlrGpmriRIJ9Cy4qOXUp22mDkeXWOIdwHq5adfpc7EZ9tWuXtGd4ykvkUfugiM00W6VH2DB
XZWb+OjD4bj1KvCvf8vl9jz/FGmaVZVZeWMrkKmtOR4be0FatPEs3POXZw1GQBaAhCBauy5AQuaY
oRLUY7w6OCNJ43MggjP70VZ21wdz6URgZ6LagaIc6uhy+BOPQaGWEexo2ndir5DGGvmbnsduaz1k
dueF5sIFd9mnPqVtTyxK04d3dawxBovG3Y/IM97r1ROAcZtm9fzLccf36PFXVq8iD+1ZERqHXOJH
x9JN98VTsB5Xxgqpvc1SgeXynJ5/krSVU7UrtCGbJputwHLSOvtafDimny9BoWdKU6eW0EgkeR1H
Lbt82sYjOoyQ5GUsWtuCBTegGorXkZOZiJyq4ouEVvAYajTcWI2TPF9f80vigbMlgKTF+VeogxZ0
nYWv6LwKrwZg652V+Jmq7v3glyAeiHBsDsrWXjg4s9NMIB5Dp/5iEI6dm2WVUxmZiuyz4Dc1pEBS
/YHaH73p82rBE87u6hNL0+k6uUEyM1arfMpzJx34F4HfAtuKCgmKgmzD7q0lD0Qs4Ntmz+uJRcnV
U8IgimvAomFvim416jbKEXes/A+VKOygP1UPmY+Z9GHeD1M9QrW9yAK2CCAiMD8iF1A134w8qtFz
79xCr+b6nplfuz/FFmnjskCNAyufxqf5YFJ3K+Xecla5s1K7hdzzrHv9M0C5CK4FFVSYC1hSyArt
s914rw3v1wczfwxPbEiXv6YoJRBhIcRWJpnuYpUhmS3GeuWwCMoZL23sKsOuXZJNnhmZBUoWJPCR
4EJ+S9ojcYjuS5pEiO3jo63dp+Z79vcRB7KHJyYk5xqhbTHuBuSokvxe6PdV+8IL4C3u9GbBjc+k
LM8tST6z5+i6QYkQD9H35JN4Ve6mbvsK/Mg6OBq3Lu884oafe8Q8d/XeiN3vb/VHupD/+N3Ceh7g
T8lSFABxT4K1TS6MD6BwoX2DIrCmgcXCJRu6Vz956iavxSY95KE37vvvvl7rC8HjzGk4syv5F94g
SWm3sEvZfao+xdyj1CNw6PGw/futemZK2jQgh6Z2aWGeafotlHfrn7ADjGVw6+ZG469afBOwJdDW
jC87MyltolQhJKcxRod0Uqe9j+qmco75Uq1n+pVraydtoHZI6nGgGJijfQ3tp6H4zHnk4WMabZm+
4FNmR0RBUQqS6ymHKj1A1aarw65DppEgUdCiKoc2yCA9GksdoLMn/MQOOb93kq7VjUTATjDe6abP
yud2KVaZfkKeNmx4eJApT27KAVsuaFjoDHoW6KEDreu3sZRpnjdAVQg0q2iAkp+VBkV2wB6hqxlo
Bjhh9KdxkeBx1gSoxqfKFBq75CYrAP/MDoOevNRXUT5a0Ie6fmrm1nviMv8/A5J/D4Wm92OegZo7
e1BRTNeTOzt9DJfCubnlPjUjbasq5i1uKowjrHdj/mpzN2YL53/O05yakHZUGNQBoH8YCS1elegD
9M5UQQJuSNx0iaJ1dlVAz0Mp2rN0TW7ZpQnptFpFfc2M0MlfenW21NK6ZEEaTIJgpSimqrLAlYA8
UGkuRGGzC3IyhOn/n8R9lSiRw3PQBqCELxF5Nobei7uFFZm1ATmhSdYMST+5NBiwMedJjxJ80d8p
ik+Lo5F9X9++M+HrpLX9r4lpe58MI62COiElTJTDraBu4/gE/VzlDVe2Tcl94E0XzsucL9YpOg5R
u4CIiHyPortBQ1keWcdwWHOr9vUCT67BV6wj/DNfpNCc3dQn5qTxCdMJITEPc7Q6dto2sl9twx+q
LSger0/k/Fr9GZd0eXYt5W00wlDT/7DiDQenPVnYcrNjQRFrEiebKsXSNUa5k0FpBgl5o3zuypco
3JEArXhPcbwQcS0YsqUInDddk2Ucjl8dtm32jKg1Lb0WfVnW3yK90Lqj/xmRjJgLdIrGQjS8eVb4
pqTg/ayilbPUeD7roR0IJ0CEHdI18o5TIWcRQ1gZWxxMvtDLAgRKbaAVuRAhznqcEzPSTtNEHGth
ADO6+qAo73wJxzL3kpgUZ7HEFJ0rCOzPj2oRW3HOpkYBPmZAfocHGie+Eelb4NkPanfb5zl6SfSc
g5enXkCKzpREkCUw0d1uTzEwlKfOjce5EdlUjHBFt9oh2yDl66uKi8ItuFFcsMbFbr9g8nf9QQ4/
Tk1OnuTENcFTNKAcgkl9k++ix+d8BxYL7c3xuF9+I3uwCW+1B+2H4SlAfLjK1/XzPLdrQO1mOCaE
0PBHmm1hZI4x5jhsPb0rgKk0422noOdrd93MnNtAH8YUPyAzCzTw+SBD0RpjTXECCm2js3/a4W4A
1vm6jZkWqwlE9q8RUzrPQI81kPmGkab00ELjA/zP7A9ibxzTA9ngmD/GIBRIFw733IE4tSqlfoLB
QNF2slrnhwg4q5K8XR/X7BLZOAg420CVyPmJSgdueCxxIARYPhqPAIGzAROKzj1uJ5bwTMgTZP51
m3P3pYHOSQ2d8xAvlCOX3hjBPgh8vscEyQcX8oUxuL5KhXt2JOjG7HSw9tdldKMIhtzekGmb6x8w
u2H+DJpIa4kCcp3QadC8+MzsHacfTbO+bmLe05zYkFaOA8DGyxE2NGsHQhMXyDw0n9yn4n5Eirhm
fqGAkmt13ercpQMgPLTzcCdMJfLzk5CmCjWaFEYJQqnUWHEcOuakrpK+6vlCYDW7c6YKITL8yPKr
0ySfuBY1M5rWcRqUzKrIB7ECWDAFd8NUR5y4SAszu2InxqaPOTE2FnnKeg59GLW8H4gvupeELqzY
7Nw5IGiceJ9RupC8iAI4eJqnHRaM55DFVlybfuJhjR48SJyF5oI/mT0Df6zJ9C/c4gI9MBjQEIFp
nX6M1XvgjA9Zrh7UnCJWAEqALDUZXt5AuL4nvlwISKF3zTSlMRYxwPWISgovH9Y9uQPCuQW9Coh+
vBYsCc0NfFlDv2lVudBc9TVz6UVxsYyTfWhX0Km8q+mOZJ8pObSrRIu2OH3fRb8IfwiDhTvnskn0
zMZFzn6wTWZaFWzUDnkAqMvNGuL16q/YhJBVrG+NKP8hguEjbhRXb7RdmSzJT1+E59IXSEcf7FLC
Sim+YGqydNDaUNe3ZSgOluh9E9H5EC2KwE836dk9D5OaBaIGTO0M4IGnE1JAI4WnlGj83ygAsL83
40SUog6deAzNtnzgqmJma90swSvDTDsIjlpAkq1dFq2xblKi7mOHdkuP7osbDF82RVxI5kyNrTLw
w+rboi8MkoOpztwoI12X0V9HjZMJCyAsgDVmuj9bK0sGG1c+oLLBjuvU09t64cq6cHaTCVACWMgW
TfGvFMmozcCdESVor8yyrc4DV+mPVaRDnOHv6Q5wLWqQi0VbGh6/F/NVxGkC8WJQpcbQnYMKVeHs
zeIhWLoq5kaEdA5YDhA3oRtBuiqAuSU1ejGwLpl60NRfKufbuleheGcqC7fS7JFEtI0ACv3NU5/F
uffWgRQnoZ1M3bC3rHvpzdFVw62WJl5W3CnFi9UcGnOftS+htfDcmzuKp5al+LfN9SoKq7TAK+zG
5jdavtM1xTONWzt80caFG/EyRsQumegb8LwwAH6UFZljEgbZoBbgBEcDASn0x6F9dtpyFQTFuoyF
K4zuRlWTI1XovtbYx/XLf26s4BNxdAgnojf59yqc3JFgzzMb3ueFh7rx62CGrl4YayemXlip79is
BxGQhWMxP2KK06db6FSBYu75yir9YIQswIj7xHzudXWvDJrfawKlPCs4WlrnDomzV0vDM9lXRv4D
uBZuD3ONbg2UKW35QjFYqNmtwGkp6iMtXVHvaAdwL0DsSCRRZ0WdjcPWqQG9AIhfAMuytORTqCg7
XrSAT13geBXr8uu7ciJWNyocQxfvtAyEZSZgqMp3CN9gKdt02BF203fe3680JFkMAJDQco1o73zW
oRQPqsnpggHgLz4mosqg6SbKG+Q2nsYmurVjBt5nRyz0x8y5DAfIAQgno//yQk1CM6o8jcDz5BGO
LEADDTFruIv6zlW1YKECcBGMITqYSFjQemBCalYmQ2ElqVS7AJS2NX85dbMBfNEXRe06otrZKIJf
n8/LYH0yh4IUtPlgFPXu8wmF5mjTJBM6AaHPUw8KO6pnXqEmK41yIN7vW0f12oatA21JnmZmTs8s
S0upFFbMOwWWa3bfsdgTeYVoPVgDIrJ0VvXLrQpTuLwI2AMmNdrzQSoDmMqcDP5BjMaeRLGLm/8Y
KoFvlNUqyQgQCeG6oI+jFR7GztrU6hJZ2Oxgp9buCagxwbXPvyAfQTUX5hjsqPwQ5k2tAJMkHqFy
8ffnA53jFjJ8aMaBXpo00oZmrMaZRJirNfuKtiu4arTdab+UXGyVrN/hMbFZ2EKzOxati3jTAhao
ypklUtp2ThXYTKKdWWwjc68FmyrdEhWCKNtw9DP7zVSOubPW4xcFz17RbU37rllKcc3cAmAGBrM9
HPIE95VC7MZw+lAZ8B0x9NOSDTGebfOGVsxLwoOTmuvrw55d0T/W5KxI2w88ijn8f160nlDfeB36
fQ+8z5LLm5tenSLA+02chZTW+dZhQNJ1TTOCAkUFrZ8SebHTPOZaeQiN5LF3qofr45oLWfAUBOEF
8nVAv8t+vVZ7NYJKfYFewAH6qqVb1muQGLmkvMkzD0KaLHpk+WtEIw8tHNeNk5mDemp7OsgnF3nS
dppaQcANSODAG1l81MIl1sKZhxiqBwCWW6ghELS8npto67IMKaNgYUYnOo0bz1QHRIHR7vpIZsgv
QEyAy3liSIIGolydNBtitqCZgnurnGITBSEBG38GzCcNHL81+3QDMBhY5CwYRzNbPaBVNQwGBIaB
+aLgstm1RTYseMKZvTQxmeAv2tLh7SU3hG5qkg02HktFUjeWh0cQO9IwAROno6eI7e3KSA6mwuIl
LpXp7EnBAioOCNFA5KVaqlwTsKLEagqkFyC/tdKr287ivj5aaEwsvZR+ZjU4/JcWYMbpn5mUFjpq
cqdre5i0ae/z8sWpVE/tsxVRknuAIwB6gAYuIpveTXV1kzqO1zF9oaxziRLD9WpOf7RJ9xat5ee7
LRsQpMUNDlNlRG6bIhkGIW1ufrWGOBA181iCC498OpGF3FG1IQ3U2rR8G2X3FbW2iSlcBm7X2IoO
jFqbUFfcvlxM8M6dOhOSJ8TAEw8pEmlXtHUTB4ODU5e3FNHcvkneY+ai0sXq4CUm5Y5E71qN1nfQ
P+tAS8ZxBVbmJcj33MHEcZzAtMjUmPLVhQMAiPyIwCcyFOFFROu3lZnlnlFXC0+jeUt4Z1L0O+MN
KO0MDe2waTOlDGKib6kWbus2XVmpvXAxzt0QNqDPU+M7uKVkD9CrhgJG3az0aIjMYA0d0a+oKNZk
ie1t1mOjgQjJT8DKQYkibbJ8iMxYxLz0Cs6YvgojNVubaiUQuCnoEaOD/aY1mrbNgMQ81natHalV
aQeSl5AeBPnewg0yM248dTXgCVDPxD+TEzpx4niLtVU8gqgrjYb3KEVNTqluhKLuaL0EmJsNXwFi
w32PnN5E8XFuq1BK9FoxFCbqym2jIyu+GuVbFyub/A9p39UjOY8s+4sESKTsq0yZ9m6me/pFGNeU
t5T99SfUOGdGxdIt4pu72AUWGKCzkiKTyczIiDeD7FHORHP4cmA/bywt5buVycX9lXtx0oHtOIVJ
aGH5zSsKIk8/wM2It63bXWMU1H24in6D38Oz/FwSTjZW9sS0sLJTVDWtk/SVlxTfahXo+QziNvcD
5ZJXwcY1cWJnybRWLoZ5qJZtBzsKyUAhpHipM3rK2B6hIO5SJZIs6Vbitl5RIXEbKOYm4gErmvG3
uRnduXoe4idV8csQyCHZYJr2mZoJlxFqFEhyMEwPWTPxFpyTPLEKitQNlTWrA4PgODb7tkYjLUBk
MK8aTmoaMMdydlPOm69q1ZAHxXAmesWtHGjvodLGnZlSDOZ0qL+xnT5P0yOZSkBd6Uxp9oAgW++B
oNatQxym4/dUG0tgYCdGg2hmiPbMZul1Wzt88EkT6SC2MPsyCkZDaa4yFR2SeDmdtCCh4uWdqv1y
uNoeSDukk6/mjhL7fZQUlteOoX1nKHViuJpmVw+U6epLTbTszVBzWwXTlj3j8Qj2a9XTYy0kblTy
5NjlA8VzaHJSX7OiBr/B7u56K6QGZKgU9l1r4spHMb15pjUFNBktwCHoEq6+o9eJkKarsQlJtRzk
bzsjqskVG8oxd3m1dJhBQG5E4HZX8mOF8AKVUy3TfaDo1INTEwCAedaRGbPjIxo0yVjUiMDq1F8N
aeRA44El9q9SwzDK1FnOR8oq7ZhTJwb5mjr5TgaW7SuIloCbg0891q3EIrusTcAGV1tdB2IEboae
EREEwCEnZnobh10E0u0mMT5yJ+TftZhPtge5jOYn8JHFcxmXc+gaNVh+ua04H5mBRX2ySovdNdqI
oVE2ZSV1B9DF6Hyug77BGCtuMlyYAybe+yIkoxdV/JjzLrmah6E4ompKjiof7e/1WIGJhRRRXu6a
FvtKaUZaXBnGRPPbwijtgECekvlN1hXXtOzDW5VUSnOYCs1iEBRWFVCtY8dCHpqUb6SZQtCLOUDt
es0019DeswynfKzGJLo2m4nqHnpv9ewWY12jn9+XLXTx0ojtkmho7xRj1p71ZozBrFj3MzjIaUm0
h8roiyroBq1j6Dw29GYcSBtQvKh+9M4E4hzTLAx0YImZS96rm3cXKuRgy11i+Bk7SdNw7Jm8wl2s
LnxM+6i+JcO3NL6jaAMlB1p+NLM/0RsTPHWXA/mWaTyRUTC0HVyeYK06jXJlz526TZH28Ni4afv+
zmC/UnBdGmm1JzAH7bldSYbrGhO9LeAlXJfNzmwEPtDpYMYAgE/wAolNqUJR5zxCYux1iuYSb2/c
dIOOs6h6UVzsLru7EdMpMJImEisCZmuxXqkpmdFqXEG9snNN867KTQ/aBlP4ElKZIO6WW6iULbyw
S0tWLGFV04BgWYPjP2x11EZrvbzS1LHLXCCcwHuP2NH5M9NSyFp15jBIvuvGJXmSfgiXV6YA2qqY
SD/qsT7YtQENcHxiDOIy+nB5STf8BE237qCuj3FsKKecbiA6Tk5jT+CtSvoiCMG+5BOlfFbGIUis
PLAx0TaOstHGjVz9xKaQfVigaYz6BDazbnCLhiJNf77s1UZ2DKIy5OF4DKCZLuLEwsqJ9XZq0fAx
wNpTAKM+NhBFkLCiba7dXyvig7CIkq6fhw6E/Z2Dq1T5GqfQOilMT7GyncX0fc+U/X92DGPiQCvi
sIGxX/xcnE5tDAk+XF5gcWjVDulFeMxi7b8naWCRAkspxKlRsxGLjRx9B7uKILmRaDxojANoxpBH
vWBE7bI7W29LTKfhsYQjhnRNjB4T2IhpxeIKikjD8FaPqYXK+wSlOI/3GfQWMDiFXxEl6TS75qCH
pjsh9XgP+66vIfnI0puCadZ11PbOIWJmFIRhxa6jeFACTc96VChbMw39lA/lw5iZdu2SpscoymU3
tioDq+0mlptKDoblOQVHAEB8ZvZghx9kPMbQec0eovzZ7H9fNrcZHVb7bqkarFLbhMcEg10wF4W3
9ngATHluvuqykdPNU7qyQk+txAYK23TZ3Y2FItqQoLaTRrLp463HD/YZKioEwA0EoOVXrHxx+rgw
1K6B1KSJomo0A4ICupn5PaKFq0XvQ77otOa6JknXNwLEiVkh7KVtkZMmgdnOGIIqB3h52medxMjW
CqqQ1YB2twpaL/FhxzPaTr2KN22Pdh6j0X3KZJNBMhNCKNXKBnclg4k8T3E2wuiRcJma3MZaIdBo
6J2Domlp1J1+ogZaM33WAqNuq9VT0SrfWZjt8rCSPLm3DtHajLCruzhrTG7DzIJTze5LniODuAUX
VOYEtH/NTUko3Ugm4BZcAjXqQowjbIG8RpMlN1C84xMkokp+nyy6RaN+BfVTcObJFMo2zdn4m2AV
XUAIgrlkNmuz0/AeDdGU0uYsMGrTJxWolmh0W8kmjbeuJkB1/lgT9kXdj6OSTLDWKPfz0LqE/GrT
W27sIjSyIf10OSBtfTrNBDIIQATHOuOR0tOYzNEww5r5W7cCx9qPw0eWvDhD6NfdrxGA+ssGtxbT
QCMKJXBMUqOSf7oldTqivcjSGpwwY2CUIdgRMn10uzTxpsiavM7sfly2uHUIgNBxAP8BroOKlFB5
NJZOaVVoVZfM1UbznjFjD72r6B88w8NnYeZD6mKKHMz2NFkxzloBSpKgn6+hTguO0SBq8OyR4cm2
FnFVzxaTJBqi4DtnSDKt5q1UVbeMv0wm5kTCwyRra50XnABzR9Pw/+B5ojBZU9i1ns2A5833auSx
pwJVO2Rld04w38VefGQvzh4S3JBA8HGH35VH2ZDSWaAUfoAQXTJWK4Rp+AE5WN+WiYteNrS7QYBy
6qNwYVqKmitjAlDguNN2xnP0EkV+7+tXKKJc14k7R5515bFvQHO4IJzeXd6fZx/z0z8EezyLlqaQ
cCLyHHT1yKqBHU0+6Ky48+CiDuIUXwwZE6zMkrCSYL0Yo3YBc3YqGI8hcuZ4NH7se9CifPsXn3Dk
FhjBMiB3eso5qOkoN0eg8EA8ZPG7pvZ6+wXclD1OxWVTZ8cby/fJTGlRlNSgK35qyoSmWUzzZX8a
fZBCALbuMMhGvl62cv5cF8wIYTmOlKQkDcwoh/C2/I4O+viko31/M/gGJN5c4FwuW1z+4EmZ8NMg
2ATxbv4kiD31q0QfHVJNE8bMrO8J/RjRy6vD+9aUYEu29sSSwH9yRAP+Juy+ru0G1kT4Uky56dhR
JXfZcE3Kx86UPLk++xpnDq0sCbtPzY2yi/iyJ7RqPzfOdcLBkUULiu5f1flaDw36st4TFAXHtv1V
GW//sKDwUAUxNKBwIstM19jzzJ1lQRvoiCi6z+qAA2bMPi7b2dyQKzvLBb/Ki21FyUD8o2JF7evE
uNaTnSJDRX4SXZ6v5V9fhPOVaxNSA6QinvpoPmrHqHfJY/sbg4j8YD5zy1e+hMydvdjH4F1w2b2z
jGHZl3/dowKGPx3NChVzLOPYv6IC4dbjIRnRqqcfE0g6yHSn0sNli5snAWzuQARAclATt6hlT2TQ
QixoDsIPSPCa2kc0+YzICkebRwGMAzYI7tArFaEO+RR3JEFr3Esh3ZV8r+IXZQja6t6QjXRvOrTM
Dy4FMVTehDOXdayF4AXBSciUo9l82E7/08kAaGhqyemWWRLOXJOF8RQ2sDSQR8dG8++VtpYH8krJ
pti8QfWVS8INiiFFINdCDS7V9u3cly41G68vki/o+T81aXcTqxAvil5IBY2t6AE1BVeJ52Cwv+mo
bU4AQs1m7Fl1ctT76PgP+2f125YEY3Uguwz5ul7jt2m13zpBpd+qEaauni5bOcvbl3NhAi2BaQn0
kMVhbVY7A9F6kLfZ43vWffS9B61ytb6aKm/4ddnUJp/D2pbwWaMc9yDGvjCdFBRvmDC7B5cidE58
xn2kY5A08YBoK3/IVD+2MjF9QbiCKg6Ad0v4yPqUaIOdLgdkvC+1+5bLhjM2t+vKgPClUqpUU1rD
QG1mfkJvJu5nNd31Mmz8Zohe2Vn+fbUjLFL2udnBjhG/x/nsGpjFS39c/kib0WRlY/F1ZUPRFfRt
FhtTl7tJ+jZWzEshyZ50T7aMx2dz3cB0rn9iz0CHdWprYD1G5CbYaqBODVOYPlAxeiEpLW7u8JUV
4WKLmnYADwIif4QjayYBB0qjDDoVVbOdbr9cXr7Na2ZlTLjhoF07UG1RzojV2xCknS14Q3eO9hIx
NNsPdfztsjnJCop4ugJPAGJMn8nBW1fuRwxo0hem+petbN/bSIsXKRDgh8WHm15NdI7ocm/n19au
f1MD5qoJRHXd6aFw2wdjbz53/nco8kqyyc0d/9ewWPDWqjLtihKGW8Xez1rq1ya/DbklCbWbEWJl
RrjZjBikGGECMxH06eIIYrivkhU8w30vYXZlQQh9NaV5qnewMJMPHbjAujkMzlddfyL1awQiP0W7
skvZ7bZ5lldGhcA3Rr1q6imMGhVuMwwpIxv30zhy8fjxqfWrg0ZXVDx1Jl4gzrcxjjyley3V4qWH
mkedAEKlD18uL8Tmhl39JCFUKtCgNjBylHlox2Bi7rmqwKb71Mi6FlsfFFzroGUEUGkRezqNLHnF
877EVJXHiR9P0DucZ8nO3HxZrUycHT0jZnaJGUCP3aXBCOlNN9zFX+Z9t0t/oVKOwtDllZMaFDap
WTLAERZGxuSm+yiO4VWPCQ0Xbab5Q3UJEDW7ywa3PtXaQWHLOiw1mzy2sYb966j6o/WoWW/Gf248
4mCsrQh7NEywHWgNr6bs9whVKpa6fHznzsdlZ7YCCahoFmypAeELMYKZQ9kmILVCMo6pYTw4DH03
/3e5vcWXv0bEaGWTSgWAAkaW5nfOnp3ad5JHu3Hb5LotE7+CpNplt7butrVFYU+ohDkQDYFFs97p
zOsIzjhxp+Jm+JUWMgYZyRpawoawna4HqhrGlPIl7fyx/0Il19kWdSFKrOjt4yNhOEYEGXGu6M3U
AQ1jNO2LBWGCwziRnVXPb06ppW462MN+bJvJj1lPrmwzexvKGrPnSeDEPw1MURn5sKPjzCU5xFYk
BWsG6lymijAu9tsc0umRWqIEZfcKBm1jyDKFmLv4npgul0laby3z2pawzA0rVSUHuNKr6sEFPZo3
Nz91GQ3f1uFeGxGOHVIiZk8djBSQhx2Y5pdZf5crqTv/E+PUp57uolgCQO/i7yqjRNpnRy0bcfVp
vjGmblR8v3wINj/OItj7vwYWX1cG1ATgcCuHAaaB7hJc17SL3bD/WuqBVshwo1s3C1TCLNu2gNEA
EOXUWGfrkxqP+sIP9F4NP+thd9mZra+//vuCM3XU6RYLKV6kKN8y2vqR9cJHGYJoa8nWVpZ/Xy1Z
gcHLMAc1vlcmx97Yh2qgaz1A5XjhPv+DP9BRAtoJtzE4I04tZUNe2vZC0g2ovle3O4qxKGJJ4sbm
R/lr5LPnu3bHCHvSqjASgkzdtvYAe0gC7dZ5sUBqSgm2MghZBDeKBiSyY4JritaHGRLRBbBiT8m/
kLOtrJyL+BroGBD4Qdgu1z5G6Ktd/hrnAxa4ooBtg3oF3vygkxb86DoD8WWCBROsEoV+RG3B7DCU
t4f2ph0eq+YVJzTle0AkQA7oG3hlXv4F2wv55weYQh0OeulJA0zbUk6NvMZ2Q/NL2b6NskGGzWP0
109xtJapsVZqLfzUNMwr4G7Inh1Z6rJ5iNA5w2QlUJSYcTzd2uFEW9InKNAU5KvRPBvxUS2OZRsk
strl1i0PoMIfQ2JMIOXEkgjlMFQRyXA7DF8m5aDztyY/6DKaDrJcL2KNdm1MCA166XQNAKdI+zp3
3lnPjhu7U+KiT/dw476+zp4b3ASB6R6orM+zeYpXbgoP9aFMimyyYDkBwnXG2F8VS67xTVrTtXPC
9k/yIXHYCBP0vsv99knxlDvFq/fs1gpqvz5WXuCOAXse/OKLfsN82Xt28yW9+gHi9i/sxoxmBXvG
ftee2V35FSKM3E2efyvv7YP2eNX5mBK5lc09SzaQeBpKMgKcZsMqySPoQIOu5Mbubmru6+l7Zv5X
gB9CjL3IrWGgELMF4tTmzBw965ZgPKblLibE6yzj2M3NodUcKEyNLm8qCW/VZlizKQj7oJ2sATEi
pDOUh3EcZkhNy9gLqeqCDoVidogr92F9NGw3Dn8jV3aT+i4lN1bqc+k859YDf/0Lls29uoIUu+m1
uMcvYOUdGYHUBHXHrspuI3bbYH8lTyEevJdD6TmUaVlpHSpw6GuQBQdxahM8e5zHnYNHDYjNBx2d
5oe4elCa68iE5LcJcZ0ydSEiIzG7/FkxQoCyALcHNDcAZBEiRGbbRV6YMOuAnuVXlc4tWinOcN2N
wK4X7UKXC4bRfQ0BCyi0JxQPEjLgkWrPKn4ZGJv6bvgXKsClGYgpPYgxAJh8uhRdAjHwhjDMhjVP
LX3NgPGMMQdx2fOtu2ttZAmdq29MinnieRjlnq4EdnRl2vdIl0C7cdnKVhhcWxG+ajbNVq+ocAXv
DNeqAVaVsY7K/BD2aqhquVposGCkj0OOqiFsQGM8kgEUti5IB4q6AE8vB1NMNlJbLeuqSXJPYc3X
xHIeGk25o+Z4bZvdviX8cHnhtu58qGujwg9dRKhICMG9Rtm1cOZFMUUt3YK/1fZHBRjEZSObX+ev
ETHVHNFC1AcHwiJ223mNjvkQWaq5Icy0TPMBCQ64LZq+4mOzZEPIihB+RLFb527+odzH1+N1tSuu
8biJb6xgwFUxB+ZddGUcL7u32e7GBBrQ/UAEAXonLKKGQoldt9gbZeT1josL6ia9rYfn9Jj6yR4Y
hcv2NrfI33MrFuqMFAKXjMc5yj/Q6mE/Oygdps6vonqQqgZsbo+/psSCnaZP9hDH8GxkmR8n8008
Rj4ZB0nvcnOD/N304g2f5nFizCE86o1uP2rj44zr7/KibXqC2T1wOC0IelF9yNRCo2c5TLTVTwpd
pTQKBvbtso0tABXgl4BIo3cNdV1LiPK5mTWAkkJUdPDmnXOje+yK/W4O0St7rH6g8EifQKBCfkE2
cOnZA6ZWHNPXy79hw8+TnyAkhJ3ZMqNWqtxT2ynUATZV1QfIKyeWrxegFgkuW9sqsNqaATATXidk
QQefhneVZiHtdXisY3AoUXB5GTchwFudBYCOV82pa3cLDdEDbfgOU12So7CRpJ2YF24XtSdJaqYN
vqq+U9CaghRvj8mt2qPqvapIMuGt3OHEmnDLtBBhSNMY1ih94ig3zIDdgzndir52FBc7CnA3If+H
q+3EqHDxGJOj6xgTBM62uq/YgCRf9rzcer6cmFj21OqOZtQucyWDX4ryGBq71g5oxHxdvTXCt3QZ
EFTc5hfNFYx2Yeb3FRMVC8suqjqeBcLR+Howf6rs21S/2L2Mqmt7zU2DIKoue0wkdIV+SF7HI35b
V33NofLafzfm3VDZ+7x50Wcfmw9801JJkY1TZGOeGJ2Qpbl+xkVGY6PMIhuLPl2pv/VvNbimD7Vv
eOkL2PuutWMdDCroZCWHaSOw4xmvotoAeC7CofAdokThhUJwdsfdFJDv4TsJZigAYZ6P/S7uzF1+
72BnH5NH2fW56a4Byl7wr6HYL96e6qSHtQaNES8c3YR+NUEXwXeXndv0DU8bsGmjpGmJgneZotIR
M7A4qYTurfEn5n0n1npjsR+T/WVTG6nawsryx5RwYmrwY9pmCVOR5mcKSJQPTrGfLIlDG3fWiRXh
Y0FobpnqgxU73Y/kvrVlbAmbH2XlxuLm6lQOiVGSKoaBhHgm+xL3u0g2NLCVuSyccWiHLLjfM+mE
KGqUJu5B12/FagD9CdfWgjz9gWGcWLuhkNVId6CjgpSOjOx661yfWBbuKYVm0A6mi1BA/dihLZ4D
yvIDxcEZfYrKb9Ckk5W3Nk1igoCAQ20BiYtvMM1Jwoz2aJSgSpO1LyUkpsBPmYIzburcBMRiyoT3
g395M258xWVs4Y9R0U/VTqZ04cEt5ofSfFC1D3P8ednExiV4YkJIP5uQzbQeYYLZnjq5jeWaRwaS
gMmW3LafuEnhFbu2JDbr2p4b4M2BJVoNL0ZXXyXhwgKXgFl4wkJSn9OPJnsztWe8JmrzJh8j0HsB
d2O7apq4thEd497ErHvjM/MLCVWQlP6MIQwFEKXbG8XDOBj3CXTdLi/QRkA4+dlikhL3kWa0+Nk9
6hmk3A3aVwd4ySK4bGbzO0CHFphCB9QzYm2T6VFYYZ4RZXtz1r/GjpO/M2xDSB7rNMIzxEBk54UJ
ajUV8+f//ZFlQEEMZ1hbRpkQ/IRwkdU5ZNRiILay51K9LjKJd+cbGX/fwuUEEwaYRpd/X4WjvAep
aJjg77do1GLoFnPU6c5R3y6v4Qa6EGYA3EWlBH062Do1swA+jNKAXkwWPy1z9elOpfuR+SZjYHS+
N2a/7l3LueFe/WLoLvc84hrVbpaFxi13TcyZI+1YuP9FJCqPKi2ZCNyty99lat7wSdlPHZEhpc+v
RbAU4T+Y7DXRGBOrjDwrtDrjNYpwk2u8qPveV7/mV+GNdWs0Hnet2/xX4eXX2ZVMee6Ta+f0LMMy
2FNUcE9gvErESM+q2imVigA8mOYcuQqe1x8a4IbXGP9fmIozDiw/X3iL45K2j+WYQShozrWG+loc
lw+ge0COzbI2hviS05o+BatRMLRND4S82eWFC04PhmH2Oo1eQqtrX4a5xLejamofSJjI7uNlY5z5
A6w3iMRQz8RYzunGqbs8M/WkQaddZ6jNVFYXZE6meZZi225N8pupyZCiZ9CjQZ4lgzOez8giccNI
EN5CaHidj0FoYQaceYPDnxzJe/idutWNghq14+lH8JC/9ShRHzCBXrhX+b1+B94WSTpyHuNO7H9e
fqvjqWggaFMd2C+zD2Zeh/G+D1+NXJJabZ6Kv15+5hMrKyAs6BNjEcKw26cUjB4NlDi1L5dDwNaR
wJwuELag9Fl41k8/ZNeCH7+i/TIEVD2QzriNHLo3wxlXdOnaSii5oM/zOOCFMUANvmzQi54xlYEo
Q2FaB5cw/gT5cOKSSNJr37SAejOyLHO5FsTIGZaEkGhJASxz5+iYtmskEgabS7ayIKSKUw2ECTi2
0T4oH/sQzJLPanLtpKBjkc3sn99xWC1nUV9FtQs8L0J47sK+gQDWgG0+32EcQK0PYRQUg2uAAleK
NF/e0+KRXhk7I3BHZtMUyzhYU/s5uR2mfV4HNhhD2cHUdyP1y/Y+jzFdf7BB4nF5F27I6554Kg7D
hUq+zDTCeH3XPqqjq3xxvCkY9r+yW8O/BaNb5Fv7V+3gsmPlahhoAU+TW3jgNQtyIHMlP2fr4K2X
gpweCowtA/G1rLta3zToaDoHFkkiyFYAXZsQqhtV5IShtkz/dZnfjUcCyOPsDxydxZ1ie62U1nfz
WICRhaJehc0klo7GIk31AihSj1W7lj+o8xtJDnZ7P2EEj/+26THT3ysF7MZF6pXq99b4z0VHHHoU
2A0LCHc8CIRjGdYmSzoKf3PIoUL/w+2JJFpueQh0PgDA4IvGJJJgQZ2rKiXmApGlUITJb0F3KdkW
G/U3OIE2FljQIKlAxfPY1IpahykGZqAzEJrX+fSkOQclvWU8KE2fOalbtwC64b+S9uFWIFgZFs9m
avWM9z0MY1jNUfYa/ZHwO2360lZX2n/H8J84KR7FZEIoqhYnK5B8t9P3aiZXShT7l0+8zCPxiNVF
Zk7LMFdEqWvO91lxjZdIaP5Q+QFAZ4m1rQO9Xj/htHWA7bWpuvgE7JX13vKrZPh22aGtWwFyM+qi
XodhdvFFUFVG09Qc6iF2qAOy0sS/4x68jkM5T0E0sjmArKyMW3FrEZcyHRqsQL2D9vA0To1KRGNn
AeLl6TPnIKP3FPVLqbmTA9Ktl8v+bSwh6PvBBQ9KePA5isTketdrpWLCFndQ+CW6+VJxc95lVjxJ
jtlGaFzIT9BhxMNuIeI59YqpIR6+UIH04iJ2tSm+Y+UDhpnuFK26quhdpNKdbSA9vuzf2fdDWR2N
ORv5JMZwwGl6arWkIQGovMD5Bf6r7L7Vn2wy8bHo2BXq3sfL1s6+nGBt+fdVaof0KDG7Gtb6+qho
X5Lmyhiix7kZQLuQuNSOJcFR5p2wpkU+90ncwF7Wjrvcog+V2UKnKAtintyNJRgHL/t3liCf+ifi
xGxOMsuKS/incdQ5X5r2o7Z+jbLZsPOSmmBHKDZwO4yTqoAd7pD3Nk0it0kK5Rr64jckz6GtPI4m
6KpH6CVA6CLgpP9QeJVKwovMWyGYtbE9adribaPsiO1XgMR2GOUZpZTnm58RQgjYnyiHglL5dNtA
KSEnzoTPGFW3eb0b00eEatdsXiNZB35zg64s6aeWBsVyinmEJYd8RSMJxIgF0Fbgcu9S22WD7Mxv
riBoTlEOBw8IyhGn5nRlyHgMVjuP17AUa36OA85ncmtiavoftubK1PJTVkcvadJKrShMVZb2bIOV
LjFQiRzMY2PIZC3PYuayO1emhJjSJkpREI5F1JnzCDJZYN+7H7rdSjzaPgUrO0I0SXR044eoajGA
GtDZL8AjRqLKL7A36uwFs9g5RLowkS1LFWRfTYgqqRWNXdlgKWuK4hBxSjdrOmDgS38oDFlIOR/O
/FxNMNNoECNZFvb0w9V5WS0EkS2Ed8bfWaV5AEzd2yM78jx+C4sc1ca2+0hACpI6xU1kq8CLtH5S
hz5axa865mYvb6TF3smD6fT3iH30XrGKaug+Vx3ETGrj2XrvZpEJ9pWdYvrg6Kna4R8iDW5f9A5Q
d8G1L+wopcwMOhYNvrRaQqaisAK9nPy5anxcKZJ37nkJHw6ujQnbKuuV0gbVdouRlGvaX4PJUY9v
htwvrS+gOs2c1wjNg8trel6RFGwKHzmvZ46RQdjUtasivs85FrLyefKcIk3sfL28ZeohTYIW5HX8
drIP2nAV8ScrRn51HTMZ4nPrBK+WQBTWUxTIwdAMP6c12PuQtr9Mku6rMfyvr6NPr4FEBHR7Eb4W
wp+GVJvGJcwkFiAZZvEN9b7Hyyu7dXWgHvLHhBD2HEbNENM3WNikdVv9usXlPysPWvo1VCUlGJkp
YZOaDl8UXHEwGsgERvljq9S7ygIBfYGHrWTltj/QX7eEPcrbKMwz4IE8BCLwwPtMAZhPl4i3bBtZ
KMxRbkTJX3AoHR07bhWcurQFliWJQOYfXle0kHyirTsXTIZ/zAi+NHFWhvXctt5c3I7Ni6m0b21x
V2Z8Z6IkEoEmXJKlbV4ca4vCaZshY6YmHBa7AlS35cH5Defo3VS5V7HizWCN6v87YSmCyiKd9knV
DMrS0yjOkYfybsRaqozfJIBrKdYQZPwOI8icShjhz1G3y7laGROymCpjBTNi+BdXNBhB2BvlAFNX
jRdWu55prtZjrORr6Txi2hXyv53mZjJOiu01Xv0G4WyzYs5QLYbDpuk64fuoP4FsMecQLMANBtmN
oXFt/b61vl0+71K7woGHfEtkoUGAUwhcEDoPav9YglWE7CowCCtZ7lYmKJ90X0NmcNn05nFZeSwc
lyLvlaSYYLlCV0Dtr2Zz3PeyF83y6cTbF60iBEskTqiRCpm/MkBTQGFd65FZ9cGYgFcT794uO/KZ
T18yIiT2g9Nwyxl562nOPRjVOHl1nH2j3OT6HVgavfrVIfuW39nlT+5IFnEzGKz8E86JUqe60jsw
TTMOSkbVnUGbEmGkATTCpnOoFEvWVdnKZyA9ZkBIHE1VcJ2enkyjKhKVzbCoVC9Tf8sd14p3YTW4
Ga3djh/k499nkPTleP61KN6uvU2ydipgsbf2nARm+TClMwbjSr+IFgYjzKVW6I3JplU29yeFYhOg
mwAeiaO2GO9JC2NEy69UbtrxMQ1vC3a8vHM2d+dfE2LvnnVFXS6jTF4NYSToM/hDJiP8k3ghwohy
LRyUbPHCQDu/SUufTddR9PuyH9s5oA6hokXgCuprwjZUmZbFig0rWRp9w//fa419aKwqSMIZPOd0
P5iPBfpLSHxlnMibJ2BlWgjec5PnMwAMMK19rcbIdbLeHeLu2IXf6PDe1jK1w839v7K3LPjqYVgD
tpAM/bKgzryn87gHp31QlcTNnf6e1eZeXbgXMhnvqsxNIU7nYz9SdTFLHOWrEv7oszoCA+a0K+m7
1ufBQCrZe3Fz66DR/jnXDoiu8FG7SM8dPmNlYzLtCBmhHFndxmAPs+35LtG+xNp0GKHI51pTXCHP
BpjWUV7V1HHtNtyXpmykdPO0LITbGpBRYG0XIo8OzHqXGHbjzfW4z0j3NEZUciA3c9I/JkxVmOrr
KzxI5wgmaOcOxh0eL0m6t3WMYksS0q03MZKb//UFb4fTXaR0hpU7o4UUA3IFMSB+HbpXGEE5FNKW
3fZn/GtKuJ0wVV/G6vIZe37ozUd7eOWa7FL4fwSAv0aEvVKYfFYnDn+snKGaB70EgHDT7CoO0awq
AgyXE4bnbysbZZEaFo4/5gu6CmKY8E7l4LAGHIKCYurQY3oHYiKTeaD1XW1JUnDZkgoxABKUqZ0o
MFoQ3wJwPWR7q+0lafemEUxmg08c/wNE83SL0CLLR3v5bgXAGWNc7fXJDEDZ412O3ZtbfmVGCCw1
MSc7MWEGZXa3q340mLViJVBryS4MR4mxzW2/MibkfJrDrbKZYKyeCnfK7qpe9yb2vS1lrRyZoSWc
rqK0ybQGbyQYiouHZNhrcMqyITou6bjJvpEQkowKF0CaYCOoFuofLH+O1GmX1+3z5W+0bQZAa4zO
YixMJDerqzLK2xlhScMw4EAn1LGfR7Dt/P9ZEQJFkVYNQ+uj8UZuHDQneoHI4T4pHMkzefMmwwj6
/zkjhIoutjLW2Q5iLN79c7TXwyIw4gPHc7Jm/ix7vcrWTggQkIAc9K6EOQw0RsSrSO8msQwKIPNJ
OKso1kSOOWLpcqDW/IY4UQK9i/x7nNlzwIGzbDEBNdCAZnP3cvmrbZ5fkwKWA2Qe+AkE/5q6zbjp
hDBtXCM7HrXGp9ynkadq/1LKBPvBH1OCl22GoZOigimNdjeUTZBQexpztN/Ujv3om+xI0cAcKsgM
XXZx8xOu7AohSlfTsU9SBbkPdkcHliJAr9k4SAqZm99wZUWITTQF6TZdvLN1n2dPFdhRNDTSQf1d
NU4ghXZsRqiVOSFCzV3fOVoOpzIW9CgE99Wetu+62UkWT2ZHCFFaNvR2rcItUnN3XLLGOkbxOX3u
ykSWMS5Zy9lD+I9Pmpg+QQg2D2MbtpzoSzwcI/BQphBb6Lx5CN0sfZ6dj1F9KXXZxOT5OPryRFwZ
FtKpUTEzc85hOG5tgNY/2vB/SPuuJblxZdsvYgQJGpCvNMWyXe27pReGului955ffxb73rNVhWIQ
oX1mQqOHiahkAolEIs1ahr/RB5BNwZWVseCmxVPXjabR6XaPYLXogN4BLi8iA9O6o48AWr8fU5FX
2Vk3KRTGr2+hrKEK6u7Y4yZ6abqDqj80ebCPkldN+xlXPD68eSdvVx/z6uA1wvwoO7AuS2NRVAmc
UJWIJphBunwwQ7k2M2k3ZL/GBC3CwX9zn3+P5IDlADN8jEcYYo+QsIJzxQMdM1dO3fyo5d8lDyV5
OcNyIYfxAEI7RlHtQTUKbINsl4YA0vtMqm3aPYySK5HdUHxV7UuZPGBsxl73PsspMrwFRBROkfRg
ezaUVgiavodxVY2jVoepdQCwbcr5XZHvjcaOqNmWlekDcGRd8Oy5b/fzP3K/JxsvYpjMn8qxi6H0
JBEzQUe/N/AO7GJq5a9q7ATm2AlNkkgQoWdovocWBd1qiGQxDRmDNGlsN9q4Sfx/7ov/Pq5/NWPO
Bc0ydDl3MBtVoNi69nWqEnd98ZbvjL8imChD1cK2FkECYBn5qQKRaJg/U1z/60KWT9xfIczdC4Rh
XRiBwmyhxmcqwq6ecQqIbNbYMG14bOL9JGzXRfKMgjlxSS+mWUsgMvPQw0yTvZdnP9dFLN8Yf7Vi
Dpsme2jK0BHUlmglzqpT5uVuq51CoFH9N4L+xhPMHoHMqvcUGe5RoZgETyPfIpnudENm5rryti5r
0RVfeBDmdlf0kjTabHIAPko09JDFrzUq0K2+aX2Mo/EmRBfX8EIcc7trRS2BAQri/PR3Gd4phVXq
50zluKZFY7iQwtztoAPVMLIFKV087VS1/ZJawonW1xVB2fH6CkvEyCiyECLCsrIDRCeCbFbCfVJu
1vdn8bzqcxlGEhXFYGlCgMFNmijF9CEZ8pOgyCctFV+1ij6ui1l25hdyGOPGDEncejL8gty/oZQl
yU4UbmTJbFTfESvQxW2BiBcA2ZQjd7blG2d+IZexPzIKdd1O8yWClqqqK/feJJt4PNpeNphZXDmB
8avOgs8CNDNFSc2srY+UAtRu/TsWt/PiMxi7lL0pk/tmjkiSdl8oxaFGU1c6DCYReCPMs0ZrGjPG
mRpq0eP1VVlt+qXCcKoIjzu0FfdvgG3leEWOWjeo+HXsZWjExXGrNn4QWpBljJaocDzjohOZ7y5g
jgEkR2c2UVEGLaI9jLQcXaX+jU6dAkOSoWirzUsl1pzTvXi7XEhj9spoadzQAXsl9j9J9aJ1B2K8
9l6AmYVDVmzGpuWcQZ5AZsfi2hMUsPRAvSwyfc3KhJOE4Ysqv0tlR9UcmZcOWvRffzVkG5bVIABN
EQlw6HXAIiDTMEXN87rBL7eKXMhgngZejXafbIBSYiI+GGFvzHSeHYZbSWdLyXBX9tFZbOrPSu4n
iyrTS+1NO0H3kD8Mz2E1o7tVSeTkieyBIh3wMv2YA1HcADUv50vJwoGZ2STnxj11pidnXK0nNGIK
EiMrkVHWr30X814YjsqLLYkwlVnG+6BrXKWIgagJTxX1u6ExeEmgW+ABrNVMyacCPB39td+h+EXU
6RfgF27nPRktQMxiDNSi7/gLjWL0Tq3NxvkhfjSW+CgcM7d5AWpM8iAcR3d9LZZug8uPmA3n4iMa
GUgehYClKAGFOfTSJlcsTaYcZ7gkBcBT/3ucjXlDLqR4GDMEfTFMIxKnvYC6UVIod34JPu9/1+ZS
DhPngCw1KiKKg4ws7lb2cqekmD1QeEn4Ze8EhCMqojqrsbhBGLXL0dYGdaj20mmTWad222Awc3SA
3iJqvFn45asUQ9tgyAEeKrrar5fP7+ngxQosJYmthI5m3h5T1IBBMzEEpz4DvWJkCg0gjFTOSVl0
GxeCGevwQ0NIcjRsWCMtXTCuuj2PdmvxPrmQwB7FIFURSmEpBx0h8LQpNFBh0m0Osul101i8JIEV
iGkb0OkhgXe9hoAVM4a8h2lkwaNaOiEaLkREpYqD+WiOqEVrvxDFrJo3kE7MsllU+aBIvanVIsCd
I84dwpPCrBw4wcFeM+fqhPBooDEgRLcnF7x28aJCczMwjKmM5n9GCMishVKusT0SwJT98DiCbkME
lE99NhInihOzlDk3/y2i8+wW54keZFipCh6l640qki5OYwqRTWbGJ/VxvNee6zty721EeyYmw4x/
t/P/IKhbN5ClQ30hl41sSBVnkfT9Rpp2OnVUNM5G98Q/tJI9Rpyy1u3A7LWSbJ0BDLxxh0AYd6Vr
mL5DfdOH/weB7H26T0HGZkzmm2gmL+UG5OSNCeZUgfPcWDoPl+qS62VGEVkONQXmMw2bNjqMI3LL
z3pla9Kv9XVdLBxeSmJOnpoaGel9SCLRAS65HVtbFg+qis4SeVtpmxIc2SVvnu8WE41ZYeYQ6nrn
k07ACtdmfpoQ5mMq1Bx8UPCYwVvz4j0eGtnETIv9y3N8XnVb5hkTc27IFIdiF8FjAyRv4z1r99Fb
bVMndFCFc31s6ENk6zbI5XfqY2kLPxugVrj1ewHrLqx6i7DJAJRotNvKP6qN+CAcQt47acm1z4AG
IHAkIFRhB40x7TXF4LvHHTbceeEA2AbetbXkoC6jLGbfqyxtEnHE5ZF5pgp0FSF1Pe6gwmLC8lIK
s89VoobKNF9RKRw6+OlocgLShBJ8yS16KRIBXCpOKb5MotsbG3UUnXXr5ik5328XkY2Cqi4aFyFe
yh96AaOGaB9MM16RdTECuNSSfQ81qQA+ENgT0g+Vvqnr49S/agLI5ZP3OnoR861a7srpcV25pcv5
UirzLhKKAf3eKZRTSmEfT/TQJ38ARftWj8LXuiTeMjJOv+rEPMuA+m7R8V6VXsbuqfH+/J9EsE+g
qE3ajPpQhsSTRUIC2NdpMyWZvS6Gt1XsvOakG4Ha9vOiAZUN2QcEGq2+q8i5U51e+oqkQy7Zopbu
1uVyVpANsf1g6CQxgFhffa+Qwu6kB5W8rctY9mr/eTexcaiqA5sgLbBLYY9m0g5wXL3wruv9oVLJ
R6Q/1Xq4XZe47KX+SmRO92jEVaJ4kFiVJ09EiJuCYoRz8S/KAJEsBjYxCH3TfZXVei31swchbXCX
Gz1SQYaSt5/rmiyunaQYugJwM11l105EtxOIN2YpIFUeBXME3VMy2kSQQVF09pE4/7/JY1Yu9acx
BjgRPEb5WClnL97E4zHSf6TewwBUnnVhi8Z3odz8/y+8IBXDKBY1CBs70KMruyqugQLA6R5f9EYX
QhhXG/tdj/I+hHh96QDgyhJDA7kG/YymFo7Z8TaLcbean0UkFiEKmKaygfYcp5k+xuFJJgeh4VTD
F9fubxqALSbSph6LxEOgQoEAPfZ7SbfDkoc3sBxwXkhhzCFT8MpHyyjI807BudpOW9Tbd+mpAHNV
ZKKGkpuhLe8ySzilGzE1k5PuEM7+3YLuzCHZxTcwVtK0CkBiYhyB7vMM9iP/Ff2LX+/PRAWjX2l3
lupSa7LGN91pLXk/qVazUTjf8P1gYXOll9/AGBHywENa+1iHFngVdtpb6uNwqN1uG32Un8GDDOBO
B4V7yVk/IMvh6IXujEUlGRm1uoRckGTpgolcy6HZki/vq5VNVMPFDTHLD/R1nAs0zlMn5dUfFw/P
hfzZ4i9OqKcocWyEkK8+nQxAdLx5xz5ysPfiBiRsj+3BeyR3gJnxP9YV58llLvZIqwtVy7DnADMP
kR9RTpPgcMl9OVK+nyAX2tEY8wiDDO3C6iPyDiCLiKPOnErO23T+2BXj+b76L8QQtfbkyJgXEaDA
SUB/y3hDgJbCFOU/UyDiWSMiR81rD150Rn+37hsF40Kqkk1V0I2Q2hZfgqfYSQzYmQQAd88acqRh
vVnfsRt/BCjnOTEK8C90mBvsuP9UGFosCgBrj/LaBp1qS92ClJzz8F1lulrKGTCazK0kqPbjCcI8
DkBK6QfpTBAIyNrRUU4AVt7JdnZAERwPowkeIbAHy8wzC7XDzLV/7S3d2a9repuxZj6CcYohBUiE
MhM9ji5QXcGJ/mEcPLs+hbt8Z5wAnPUV/z4SMz4Xts4JrW+CDkY04wsx5BNUcTUz7WmjOQBhUu45
d9itu2VEzIfmwm7kstI7fSbWBjQSMjXKz5/RRvvxqe7187QFKfpDcwx/pg/5c3M3faBQ6yuW5Hic
1//s19b2mfF7dEJgKsr4CIDYltF9JG4keZumxxwMIZzd5C0p4+L8RMzA+QRR1Ex+YKZKG8ziI305
dq/CH32roEnAoffrMhdFglUc5E6AdUUMeb3EcTZkoz7OqCkSkJBbwyoCTti4gDr5DQ/0HxHsLoah
mAkTROSJLZ0x8JC6jS2Y9PyMdphPzFT/0Z7fKlMwrMpJ3dLuC1MHAvUm/NDu2kMkcFb5xtPCqDSg
FilA7VLAS8IUeeI+ooVcyGCWkfak32eKM+p/cpUXky+ojVAcoID4L8jTblqB1CRtx1A0YLxRmG+M
1u+2GZoKJpNmqubb1Aj0UyimwZ1vBG1uV3la3vV9kjyFkxzuk5SkueuBPSAyyxJJXqJ5yRMR9PJI
ogEs3kQZSsBoqeDFrfu+9swoB/Kmo4XhSIDvGapPQLSL0DJYE20X1TUadoREEniPxZsLBTRAmJ7H
qwDoReBAYbygN8a+V1XQUo5V0Rn7zLOUuhZ2fTMLLBsAIZNecdWx7V2Usv95MHAWr1OAJ2H0SkRb
2bX5prTvw7jAXRYSUm4aGvvv+igXSNhUvDHT21sFomb8GNS6AHmlMZoORiRFWQQmjKRFdyCVsnAX
FJqOXO7Qc0x0SRR2bqaJM2SCbP+1VlEhC3mfAM85GIv6kOta8UCiRv/QCzkcOLJui3iYdtQw7gwc
KgKUHBZIcsDwbF8XJa4pK3s2zvl2sFXJbhNwINWRGR8xKrGJj76r26qTOHBEb5nLy1wvKHz1DYzj
k+K26f0e39BFR1V9DeiPGKB0656OJ4NZ1DEW/TbXIWPKzl57roJNFD6ti7h1pldLySbgq2GqG2GC
CGUaN5KUbBHz2P8uAjhGmMzGHyDczVpeXIm0V7ISaN945gCBM9TofZ/FHC1uE5Lf869/ZTAOu2uA
tNkIkFE6SeBE9+mLfhR3xHekveEGplSYE29zllbuUi3mHNchDYD0BpHJVJkGEGo7TuB72/bLKMWY
mI9Eci7MEqojfQosUqFaoT4qtmamm96u8XjTz3SfWSLvvTb/8HX8ME8T/11Nxu4E4FkZQ1ABWvAh
uZ/7CCz9h3og96Gl76iDjpqN8Sq9difP4rV8LUpWCFArUfuSAER1bSua2oErqYRkLQ9NJXuO3nMa
m+pgo+ArDh/rhrlwEQDMAEi7M4ULAm9GGNyLkbRVA1IM6Tx2M04SeuV8a9DAseeOHmYdeSMGSwca
S4txbXTXgOKecchtFORGkYN3OEPoJw77NPqF4e11rW6DBUi4kDHb7cVxq+RKAPQuZAiZGf7p6jfR
t6OAd+BuWmvnOjySd0CiAUchihnXUmq10YmqDJnlvYj74kmbzYJsSh3VnZHzjF7YpitRjEJBT7yh
EgDngxEQQYvMNHjSAEgZGKakIQlqlROnSrewgjhaQE1VdQDKSez0YqJ2BrqEAYNfFOdS7s1YQWYX
LVEFrydmURCwntDbIWMEnG1p8IlW0izuUDnBXP0YSqYBUGkAFji1Uj6uW8WCtxJR2f1fUexj3SuU
XJwaiBpnAKY6O49t8WNdxIJxwyJmflfgOxs3b9hSSRHTFRDRd76devJ9jHxTEPOaZ5Z8PSrjYCmV
Z2hbaHVtei36I3o/GVOMXWza6TFMDkL06pOdCl6OED0Z5WEarD66K5J7AD+t63ib0ps5JGXslQoA
IhnB+LVwrVFpHHhKapEHlNWQUTrqOyd2Yxe519EcN8aDgHcsOFNa80VwPc7ZXtpF5PNE1A/xhifs
00cUBNqFsZpaEuZQ0xZHItysK7i0iRhwn1sA0LUBGLJr/dRWzT0NTwuAhbyq+X4iD9xQ8RaQZF5D
BdDVyHkAwZplgVPCbtRSScPbVD3EvW2Y2aYzh4fwND00aG4QNr/Ittyu60WWzhpAssFyooPx5GbI
cCrUvFFLKJaatdnu32uniUwMjQDQrTVT89zZxDXu0MB0520rUM3sUisGtZDpW/6G9zG3icl5BS4+
hlyvcjylVZHU+Bg0PEiGibSZZ6HnwGzuow2ek+I7fQR5NR5IoXX3xVmI+beZy/1KNuO5W8xCSIB+
APPVe/xn3NuS75Smct/++NS/JnfYogdk2x81akYP1M1zU7K4+FaLRnah/mzmF1dUWypRUc17kTvG
k/zemShqnVQXRmcNjnB6IA8FJ99/2w8BPnC4JLyjYdoyAKUZkbjse7/KwTTbuID7HZ36hLzXua6d
+H7gCFtQb36l66DXnFnIWZrL0Y/zaqpQEO/jrZgK5jRtQ5CZru/jgisAXx/adeAFEVqzF7Cu5mVY
6BJMaJQsTA0CcZgj4TZtj3B9Hs7GJYiQBbTd12vmgVWrznIKAp272g3elN70jqQ1xaf7+D1w/GiL
hERtrqu1dDSuhM7n+MI2iBCkmZ5CaG/Vrr+VTB3x77b+UbzRE9mSMzBuqk1wSg/SzFLAEb4QaoA7
GhCo6GfUCOK/a+HUmIbCS3WQZtieW56inb73FXP4IPcICx+y19BWd+GP+C18itzmx7rwBQcFEFvQ
P1F0y0E0M4qQluA5CLwAsWF28oK7sDxR409POH5wwWxmRHgN0M0akjzf99vF8upxmDVxhrHFvnyV
lHct+XfbR55BRi5bR5PvTcohq9tmBMh2Btij0uxjm2RnTNOur9TCLuF9IMPyAdAj4y683iWSeIrW
d/NjD8Nx6XOvuzkFtOFOVB89IC4K3ErrkvcA1CD8BzgyMXvIjm+EaTcC9nfMrKZxewdwXb+Mzs7M
COjrvBfQ0qm7ksUcAAEdQiSoIAuTx+ldetK/go1mtxuyIWcLGPAn8UPkvTQXrOJKJhNSSXkJ7lcJ
MnMnACVIjisysGO4Y/kU3DXmXvd5x3zBR15JnB+CF3YoiBKGnlsQElJcwJ/ia+xbjTnuRrO2Dcd7
kqxk3+54DCSzGszVdyWUMZy+JjmQImc1jadJOGBsqdcsuUnNDC2W6za6FKVeymITK3naqVozQBae
YbUDkiTUmi3lKTtE9j19qJ98e13g4oICPQFWCgcisTliwG5m8GoinGU7WhOum0h5LtF6949SZkae
GWkM4yEAAWQBokXREyc8UtDC18SApbYLCYOxPFSzG1UYIYxtlAWANLwBQlQPTFngB5Yzt+Y5qhuT
n0l/QJ4i4xmOiSz2kSdK/aANA1h/IgJjl+3eLzgmcOPQvyVABvhuZnIRJmvftEUB9HOAzg2lYWel
rRuPUoLmiY9/3hJEACATQVc8FYnC3tJ5VeAdWYAlCRPwSTlgguPN/+dnAaheFIAkSSJ2HQ8QRheh
zgO1ogA+zwL5QW47W80kl/gcP7Sw8VdSyLVTGJPeayNvliLHO8z1ulLYnmVau/++YsqMuIaaioI0
POMGugFJeW0CtnqXqMdmkE+UYiY4bf8LMSpyxAS9nkDqZWu64yQQrVJRFq9Bc42AZiaJFnio2/NZ
uHJp2Biwy+EWBJ0y2FGY24LkZYaMvgY2ZVXd9EboAGrf7X3NrpPocRB6Owh4me+b65cRyVwWkY4B
vqGhANwPFTSmO2Hxy/caOx6QsUs2SuWCn3N9w278NrLGKGAgDAVhFYgqGROnU64VaoOKqq7XCKrx
NOkLYDwUrjbpj52XcmKk227CWR4iXiS2gLqA7Na1HQae3HptCp6O3ivdNnEKbZ8abo42fPoSx6+S
9BAE74bPqYwvaYm5KEVBSgPBE0vMhaiqD9MKyVa52vuBlQ+NWYeHegC9c8fJ8C64JlT3EGeTmW8M
j6JrBUkWJ1OZQxSC4F0qe8c2iTH7Wv5pjeZhfe+WRBEEhJj8wq2By+lalAJc+l7tYC2q1okYHS/a
kx6MzbGoS8Fs/PG/8FQgeMG0CVBptLn0dS2vJ2gs9AgOREU0BxMPpk5RjuQlYpb2CgxOiHKRjMFA
p3wtxTDiEdaDGmIuxRSzMz410dX6EEqJgvaJfDNm2fv6Oi5LlGfd5tudreWVtOqSqtTn3g31dzIC
mE8pzcmvajPS403NbSTnyZvvz4sArR7qJqcB5BVp+EcMGqvOhv0ARnUMpzxoFS9eWnD9wL3/qx5z
xEe8M8skxoLqWb8phGdJUzc5jzt6UQheP0DXm0FF2XbQLB8NMPdChyEmu1J+aNAdrEnxv9/7lFxI
YVbOT9sqjuZeniEgG7Hy3tumPMnTpx9WnE6IJX1QbIVTxP0CbHPG1uUJuCFTNMITd49Jb1i+IJgB
z/ku3DDfU0gS/kHFnL36lUgZKw/EehgjlOxAfBPDNw9V1syrH8rwV0o5/mJRHHBXdVkEiBboga/t
bhwCUVSK+dacij2Nj4n8VaH1VPtd9P6uk5/WT9VCFEhBVYMgAIENVpHx9JXYt2LdIeKIDeNTAMiq
nIWcF/GSA0R4JqPkgzDtZpoLh0hUSA1fizTOTmwzu+3Hn6hpoANR5dyTS/aAKI2itDSX/NmCViiV
eMNRtK1EdIu5RjMRt/MA/PqS3aZvcTteSmEuD00J08wooVCTKOmXMKna3hvk6h4kjuOLJEx0i+pK
4aJrJUFyntaHqECtHFAbkXEmRt89aalD+m63/llLO4klNpC7AXLvDcJCmxRTlgQKEnyGdy+Hxf1Q
vqxLWNxIGdTccCB4Y7HDjMRXM2OsZglhGYf7TkylyB1kCZhTUaF6v5qg42VKl0Qi8QaWEzBmijCh
68PgNbLs1SqcMCYn33vxbYrlhwL1dMwBpJt17W5zHMy2MgfPCEfVCzQYjwCGvaR3tdbRJgw2BKYW
2XkpY7zHrXn36NJpR1cTrmoQgiqEbe6UBL+ik4rOpqJqdqEm76awPXrJsB3hyryq3cdKZa8ryhPJ
rGmXa6OX+RAJqiqzUTRz0D8bz058z0HXZRb+F/4M70sVpFF4ZN5MVnbj2Cm+AH/WZKHbUvE9E4t9
XqAmS8mpGYFLlFJnXcMlqwFprjyTS4Jqm3VqQTkNamQg5KIowCkTmo3T7KDkqLPoKicVtxgq47zN
/hMC8efaQgmNYjVvYaEeSjdy3GNqEnL9TRR/DhRoKnel90TJhjtZvOjqYDGwGQXdRixqVYB22SlW
5pa4mppSlt5XTbzxuBg+S1EQsuv/K4YFqar10QcfKMSIle/4zauAokWZb4JxMjsevtzStqkgk0V3
GPjTbgCAfVWQIgICWUT+XgfmYf3LKHtqCc0QgMwsdteNZPG8X/oW5urzARaHhi3sltbKd2H1mOs0
N+O8dxPV35Ap+TFMGGpKz8Ax4tyIS3uHDghUJBA4I0nG2Awtu8zzI9hMXKqxWajKH6NJ96gsl5xI
bOlOQE8aXPX/wwxgXFrYyFk+DQLio3b8kZdGYMojjwR4cddU8Edg+AWIEvKs7EWcHLVD2qP1aKZa
HU0MG5l5FOGqB2A2FybupucCHhpvfaR44EZm4OprUXoujFM/oZ1Paxpd2jeG7CcnBJvFYII21NDc
oItq3dR6Et8pjRo8koC0B72tAk6e5lZnPOfgWfAlSKHobBlalXu1LxAFWKhkOL1mjh6A1xvVzLLH
dSO9PX4QpKP6pKBjHXPpjMZy16utbCDT79XHTPs5gN4oybZ4qqKjjBPW3BrltahZ54t9BJdhIQMn
MQMqJhD3DcfIEUbxQgieEMYgO1WtS2luhUsx/1x/GEJnxionEFqSgV4meEXkSzBbx5yuUO8qcfDR
LgPAW1tLum1Kk40s8JIkC2LQeo0bTUcWQUY1/3q9RgnhQiEh35zV9BegRlzqwX/4hf/PMS3eHX/l
sCQCsoB0WC+jUKClIBEohE0tDI6nShx3uKiOgZnsb6AKtDVdqyMYqPDUpYZVG73OEvVcNw0tz8ym
5dEcLThekEciUEXeDpketHVfi/LLCmc4MQDaB+6RVHd0isGZk56Htl791Ipgo0ulNfF6yG/Dnrnc
h5cckrgY/WDBnbSwDiIvhFQ9SZ6LqnolBW5pET0qYlabqgA6Ft9w1o/vgp+Q0CCmzZS7GrKQjI10
sh8l7RTmlkfFTSd/JGPvToi1RpUHnj//0nUaFIb4VxJrJcDh8OthgKRGf1F1A1eoI3iqMw0/Vcwc
N07JKx/c2gt8MdpkkHKn9LbfWQ0LgDyjVm3FVfOClAIYAkhkZ3LBIztbMBdImKne4fjhBNn2WWDe
BOB2QjSHTMBe1iMAz/ul49XBT6/rvyZQE2KmxyJ5di8hI7S+gbxlZU5F0uQeeuWxrEFdmrRHGHcX
9RuNvIVUd2rhnWqcG3vRYoD0rBkgJbmNgVqqtOpQx7klaeimCh4GMtqiZ3aUE7cunQa0ff5/OSgl
XJ/BCix6hadBMaCPIHP9phiT5UWWoL6nxpsu8HD8bwMRCaJUAwd/vstY5BGKMeTAr+AsS+1AAIYh
+/9emJNm4lbEjqgCzGHVtUJDmSDR0MJ/FToRMeeMOcO4SQ2zpEXGOdVLyiB3DASmb2/CFsNRUUuE
hFA0PvuFqar33JDqO6pmTrNqoKg1N5diRIMNdNpKjOPKg68a1DozC0890FRtNsIYnQNROKe1ou49
0h8lQdjrerUTSP5SltOpIL5vCxl8TR3co4akIJbt9jkBm7KAiMwX5W6zfkC+5wBvPhWsynPZFdEQ
28LZVx2a6OIgB+uptimkdCsG6IDVRLvoDCscAsxfeZY4fPqTakeSbxndP/cUz6UCGbQ0yJUhYcaW
DerCQwVyBK1cLu39jpp+9UgkHq/4rbubhRgSGlSQzKdsySxN0jItRh+OAE7Iq0VXI3haZtv11fwu
ijOrCQxioqJ1CnfGDcdcnShTRAwcy2GjboS7j8FOfwFPEqgsZW2642f19jg3vWeHY3yuzOT1SXgO
9sVPanObTG9jbSiMtzNefhQjJmxY30ZlJskxFM6H2MnaFzrOY1DNsJ0ATldVrT161aNUVLqpcvkt
Fxcbr85ZOmI4lsQdYXcphypkK5HxaxwaayikQxLw2pwXzjFU/CuGjXizCrTaLcSEOSpNiXbXBOGP
9Q1duD/m4iSSERhcU8Fre+2V9LKY4lTAfmrVo+Ldddm7jCbH4VGv3xVl23qcWHEhGyFdyZvd/kUQ
34zgQh7DKAeHjp1Xd/EIqiJrkOx+2ivCT0M2m/5F6DhWu5AQhdQ5AaLODVUGO9EVd4VRApocrPRb
oXH1B9HJLfID7yHNVux017nx59f6ui5ZyKVERk8ZMVVaoM0QxRnxPMr5fvDVcyi8/7sUFO7QoIte
ZyTpmNtfK40Zii7NgdI4OlUz7sqqtjFExrmLl3woDETCsUfPMVClZ20vd83o4wHs1Ni1c3AcNt0O
+BmW9DM/Kp8YleeUPrnSGLMXJdFDlhzSmg1mOreaCzqvA3DP7xITD2keP8HSIZMNdFKLiLzRBsCs
YR/pQYl4HocMEPJy/Rtv1/VNuu0Xg/+/lECuV4/SQm3FFBIA85vsmncCRDMRpVVTk+z4COJB6xfy
x/9er0NHC24cgmZavJZu8n4Rhqk7rYaPEp8ldS8Tp094djFbMXsboKkBI34iHrQIfa8189SKeNXQ
51a2i8766Vn7IjvjbtqLT7Ft6egUw1wcgPjs9QVdOltoLtTgftFdCNfFSI3HIEcDAHxWWtlZpZm+
jAwHL210i7iHbbsUMxvOhdGPmU+DqujgNM75aHY2IsLc0p/RXxu79JQfq1dtWx6M3cRxHd9Qfrer
+lc/5rSpBUZpihT6EffnAMHTOTv28Fob+Qn5v9/FsUTvXwficTTbonL+JuydtrWSX6M9muqO2wq/
dEVcrgNzHDUh0nxRw+c0taNu6ROASg6aXTjkqcjtejM4hq1sy2N4jt8sgPKt7/WicDSBobAJK8ML
8noTfE3PDaQ8cTq1Q5u4aY1x7/4hDuzM+131dsoj6l2waHSbYWAKD0cQI7JRRdJVlWLETWHJoYjO
R+BS9+DMuA/10EyiEKMPnAtxwZYpRnLQ4gEcU4zlzPpfGJkwdmqJbFBuxRkwghr9s/MRqsrkn2ch
cfMhmYsetPlZgHT8tZxMlgovCMX5+V0J+6knDUrSKg9P+RY6AmLQ04E6AxYQETdzNKOA+loKgGJL
e9F/0mNjU3RVevdGaKJDdrBae9qDNko46Ruwsa1bypKbvZLNnNcyqsayLSGbWPWf9LU6JvfyIS1N
HUZqFIDQkQGX/SK+rYudf5U5rFdSmcOqxyUMJoHUOj0M3Wv+zxQP84oibwLrB2GVyPYoEoBw52jH
yS2hcgoRBaIY7STPUn0ETx/x3ZE3nLgUK10JZG6rAoA4TVHMAg+a2xylIz1MB8MRftf2aGMCTjzU
2/UlXDjjyNTMGSgkvmb8hGvbRE+h2jcibJPmw741BhfVP1Mz/sj0A+9M05OoCwAlDnPa4r4Bepmi
Ii3iTcbsW99lZR/jWYoQvtlSv79LBcVe12vRIqGWBHwN7J/CPvyUVg5yFf+ChAEd6cprEu5C8dQg
i9FaVfdCADE03RM8CMNfSet2CK54ke+SlpdfwGxmrIK2s8wUnAlvEvYybclZKdXPdT1vfSZB7x8c
NGgTUDGS54+48GGpoHr+UNcFhlyexAzF6H0DGCflLIh7Rfm9Lmu2hevjdi2L2Ta0LAh5Ovvnsf1F
FRcYmtFwlMKTEXE2b/6ha0Ho0rjYO8aTVXIswTqwd4BwcwT8XXfNjoa8+22+PFkxcy8IxiTRPYkw
6nrtRgNQoIMx+2W8IptCtyRQMkjhuczzzfrKLSl0Iek7i3mxS2o1hWGQSjnQ3adtqgB/wYicqdce
18UsKQSAJLQMoJ6OghuzbkkslVGLchOYENIzNfyPoQpPIlIvGPnj3J1LEdoMwayiekgxb8IuHprs
00T2IYtExaFt/ftp1FwKJESkLzZx3GxF+V7CdHpSEtMY7oj0BJ7Jo1+rwGf+qOKYo/rS4/bye9gl
bkpkuesW3zOp3lveSY5SSXsQVu+jOLivUUhI0JBPka5AL0JgDtk/n0NEERgcwiueICpn/WjfkTHu
G3TJZ7VhpiDdkizgNwFd0UoFPOp/rG/0gj2BxwMpbTQ2SxjbYyKKSfOrMS1A85VNA9hL3DH5NXUc
J82Twbgv1cvjxPCCAlQImTl5bjb6dsmFSFow2StNGJP1y2IQpRqaKODabX4ImPBO7CBy1teLJ4Xx
kkFhtI3SQhdttDIfXXM75B+J/rwuZXnF8EaXAdODegTjT3RpiijMsAAbNUA1lK2BAdrR4LiSZVX+
I0RlcvPB0PbiVM1bL5wy5ZzSbTRaQ8tpQri9VmDOSGBjhBw4POipvXaNZUa9aKBYMKEG7GHf7Aq5
PLZKkZhdQqxe8lzS86oOS8s3VwD+h7Tr2rFbV7JfJEA5vCrs1LtzsvtFcLdt5Swqff0seu7Y2myO
CPsCPjgPDexSkcViscJamI5DmIxJskuZeWplrVOUNfrYwUA2O2ewXe2dXnne3iW614zXtxHWYYbR
pj3QbPs6GB5SkOU1sAVTvZ4XTPGG79sSPt+TNM2FiAqgdcD8YYuJQKgnaqvhXWHZSeGPQwzU+Hgs
AqUr38Y5JfCLUSHwf5837PJupmazumFo0ZToFe7mHugC9k0aPjshxvwfqvI8qYJWfE7RDT1pQBZC
gdZBWl2nH7MS5sgY8c8wWuHFiX2s4ldZM7y0mD3TAmZeCXc0fchR/hg6oqju88qqoJtArg0ND+j4
Y6v3C8Kd3tERH/eJPzhfdS0IyWnU34js/e0WQhDS7HSIEm6dvd2SUNFIVyFCrcmXyfwatseIvLTq
aRGBUH22xgtB7LUF0jjLyEdEBkr7BdgJ7jTttzX5HOCrSK6hZQoJNhOvXXrqVnvV6cNS9b2JWGq6
Wvo7s9xL8WsbHZrxqlavok6QQOTt0FocY4cVYGpJSyAur2dvlo/L3O7D5E2aDn0q6rXlygLUA5r+
0TmMBphL1YYFPDbwJ7jy5ZfeTg+6sdxXWhtILXHRriKIeD67J4oNSfvibXBBAlzrUpoh9WlU0ftw
HAvXsnaj/RzWwfZmfXbuVAamrxzU9UC1y9wgVTrYczVmiOarH8b80KTneEYrpCB1yLM5DETh2YdW
aHRaMOumKE1RahaVotybYYK0//22GlxnhKsDL7tf/o9ZKiI3dVk3ae1VpW/Wz2r4Eem3WnosALmf
iXKtPCvAGf0tjHFGyO3GhOS4EG0QBCfZ0bDuDaN2LfnYid7nPBPA8AIeJ2iHR8qV2Z5+tMfSiLFw
TQN0jHbvAFPaANvz9upxpYBXByguiCRxV10aWtxWBqq0ee050v3s1K7qPEiWiGuBZ2kIVH4LYVbN
bkYJnhZCFhzO6tglH4tyksGosq0Ld3NQ0kdUjJTxJ0zVsq47K0sgxs6MqwIILQdkFTpXj6Y3C7SS
ahQWgiPElWigKgl3J2Nsgdmj2IhLQw5xN4XFdxpIdJbXSEdprP2+2m8rx13D36LQfnK5UYNe9l1a
VTCH+dBlxwY4l46B4FUghmsPKzHMcTVDoyFkhJgwD8zhK4kf6uRlWxPuoqFOYqGgZVmf2rCdNNZb
NNHXnqreD+muN06yE6JX0zNFDd9cZeB8ZEwYwTuw87gxsJxGrYAyY5fs6lnzUvTuT/osuL+5W7MS
Q/++uvXyYrTNlIrJCJDDU5BvBbNiun31D66UDpf+nzp0YVdygNeXq0oGOa0RHzViv5RL9C/bvxLB
nFQkj6MSBRdQOkcPBljpnNtlEgR0/O3/owVzZjrdIY1BDblTsl0MfqFs30QAq9QrdxAmDqi5Xsbf
iFT/6MM+YAAtOnaNDmGkjAFeN9IRvWUvGW8msf3eKoJh0cE/QFKgPQ+HbHH+u/VkowbTwgx1E0E+
3CtRnwZ9H3aijL/Ayg310izUHDhUdg0Zeev4VgyOQce1RD25AhtnJ24asxrBOg4hSuQ7fTDYO0M9
WaLUFdc2MO+LHjvkemyT/n1l4Zo8x7EyQcpYf4Sl28zBkN+DHMCzAOC87YU4OVuYxkoWY+qxMiaT
NUCWuld25JTcVDfVM6pcB2txATSD4OGOHKy/frVToRiOwmLhgmIBb2Pd6vDIqeFe5ScNAJnFD0vk
wel3fzL5lQgakK3WMI3yXrND6GWWL3b5PinfMscb7Ed7VF30BgtWkXvAVtKoca6khXGfK3kDhWrA
U4Hm/mt51brWtbRPfGevfd+WxjePP6vHOFprABvfqOM13YIbWEuIH08TQDbc0XivjJdtWZ/h5fD0
W28VY4tZP3VGF0OYPB+KQPaSF90DU9nNcGoP2dF5llwnGIL+JO21ffuQ+CAu2P4C0UYyBtpF0SA3
FZY2bo0DmgqG6RX8GHtF+6rW14P6Dy+OtbqMW0b7X9ZGOqSppf4OksXERfPTbm6V47ZWnNzpxbr+
ajxbWQwGoWo0FGJd+yhowyej9C10Ii3pYSJ+ZR6qBHdofAhlS7CcVIGNc8E2fi7KFBs10Dm8sM1e
Bic9OtOTEVKZGLd3UqCRpV7T/svj5M/x0BjfXIVLF0cZhJKx3RUAU2tGD/gFavd1LEDmMwoSw9yr
YCWOSXBiDqvJZOpeSoJBJQBdtH39kEuWQCvRUjIuRpV6YxkKiJGrDyP16v5kkRDZx0M8ejNob0Xv
B5FajJOJ8jqWJg3ywvna6m+q6kltHrfNkn7ylnUwrmVo8rpxqIhlfJzmd20WRD3cNNbqfH3qCrbD
yEwHCLCn/mWZpQfFSd1aie+BnxnMpnGVlLd1jlnEwhSduM8NlJcnjnEkra02cppANHhbX7SCnNM8
ugLl9ynXk1PryN4CGpxKMQNjkgX3A9+HIcq38DyiMGeX10MJ7A6i9biMUkn3cvlDTuN9XCw7ZQn9
ok2vASciyAlxbQUBBEaV8GgGZMilRA2jiFOe0hNnjIHZjEGp6EA/E7Xjc6+ilRjmYOvEbp10xpr2
ybArbNtrx+R2SFS/0H7Ejggmh1MAwxauKq+MViZefoleIOMavkmxS2krzGNz3R4ioOUccQOd0slV
vqZHUcWeu38ruYyaZttrAxAnEPb1YK4vMs8h+x50A/LiqtVrNgh8NH9V/xSYGf+lG+nSqRIKzGH1
IqGf137tKn/pdprobuWFszQjDxQA0wIEBXO5G2ZnkAXNVx7oJY6T5Fzh8N+nrXk9xLHIVHjeci2L
OX5gTSgrucQZmNRsH0f+WN2T5YCsTuBILlhsgQFs/8M6rkXST1rdsXoR1U2eQL0u/1nYVxL5OfXP
AMv1YtCtbTtOnoXQxzVIQNCZigrhpaiWDP2UA1/LW7KdFQLz4k21z+Fc7VTVtyMhJB/Pl63FMQZZ
VJZWkw7iGkREln7MY9WV7HsbXUaLc7aroC5+ENMUKMk1l5WSrF3GeW/VGt1CdDRN+6HC6wANK6YI
EpLnvNbaMRerVmGGu0cey6vGt0z25PguE0F48y46mp8HBx/Khp+431EkIpHZwD9WdnUz1OED4gXB
hSMSwdylZSXVdtW3CA/q8IzKTtB0oocid6HoJCrAnymGDGPgSCo1SWnDUWgYW1bir508uakIdZV7
cH8L+TSZhERYYncTnJ81z29L/5Q48TFBwnd676THNFHubYB3bp8m7tKhIRRFXcvBKAsT6ZRoqbDD
DruTzW+tc6f/PYoFimmr32e2ZpLLeZBogJiY5sF2kts4Q8dAVElBOP9L7gOouzZ6FNCLqGnMHpnx
kIzAQcEeAcrCjSypcBPSn5pYVD/jG8NvQTqTGiXWlKuZAUFyjSdF/fq/88ICl8p1AX+0YeMKGXGT
leCliw58IALkrg3cHfKcxIJnGKexEjsEUGxsExprAOdw6U9R8VbtAe3I3nwPvI/w3p8+qhOg9sNd
cSxfo/10Kveznx1DNz+JOoC5vnwlm3GupdT1s61Bx5lO00R57MVFgsGyKfEWB2xSWX4Y8VraNnnO
nQ80Q0xHA+Ifbfmf+ohKI40x34aO6xxc9L4+ALrLbStfcl62BfFenuhgBwAQ2m8pRgZzuDIggZmF
6aAT0CCBPhd7KV92YYZB9nY59PoPNAXcGEigpbN5Tg1RlwNPT7RLodeYwkrg/5cbay7yWI4peoZ0
0oABPFfLQBkzxyVZ1Xs4RKUvx4CM3NaZ408wkIbpAHQgYBqRbX5US1LOoYLiWB6Ck8dZ3scZ0Avb
MjiNpCCd0GhW+he5EZtmHxajMwuCSpU563fFgLYsSOuvbMUuT9I843k9SXfIS1lXCuIPT13Sb0DX
QAOXOWRuEoE8K/17AD/6SWhmBzoQwBHYQnQ9q3IxadB7MD6M5jGLMh9ET1j12Q1NR+C0Of7nQhjj
VAnKwHJtQtgUTWhdkozZU83WcKV4ft9eas6NBEmopOJlg8cHe1bKBskKp0Nc185DBgZGhP95kki+
MkvHZk6MXZs7igvAuB/9VD1ty+ZpCSwnEC6guobYgXFMZRzaPVrW4QCt+FhGwAYqkYAjovlckRiV
OSZKOS+VBRXRrduqhauTyB1Fg5ocZ36xjvTYrOLjvpwJMB1RKZQW08MssKX6da8FehVsrxnvzK/3
iyq7kjOnSFR2oIz2orm7sRA1NmC/qltPAq75KOK45RmHAUhgCteG6SbWvcX90qr5BKVI1w1eo6kA
AZXN6aUqMf8m6+X3JAcDSNUO6bPckkLw7uYtKboZbYzfYaga6NyXqvYT4MzJJKEddKlbN13a/s7o
u8ZPjLLzlmUiAnm8pQWAgkEhwEAiwAIaALtgiPQM2jYAoxjIi9OdSHhQouukFxxvXuoGE6i/RbGI
BktV6Eaiw7/pkxG6ijF4cxV/MXrTy9TwNSPtEW2vH3OtHmdZ9FD9VYBnElPK+tgxT48lc5Yook8P
47a4yW/7neMmwV25AyTpAs5FWqbo3odrAGgZInRZTjhwIZo5JeVgNmZCi2fGfKeonjrc992Dmp0L
JMRFBMEiWYz55EOjLFMHWdE0nktiui3Yp/WhC4Y0vksHBxysg2BfeSLX28o6tM5Agh25RXSTpXeD
AsQUQ7mVqtbLBswfLpblDoZ0t+0QeKeE0lwBDUxBjop9LdtpY9cjbbcg+GfKnhQ+K0nmzyLaYa5u
KzmMF0UVvxtSDXLscPSvS78qMe/e3EnZzlYFPo4rCrcCusCBmItG+suDb0kkI5oBh10B+DoCPScA
WJve71vlYOhXtmgUkSuOxsVYQ9yEbLNcaNSF8atESOQoOTSLqQAlD91ec1HNN07hKH6ehNd1Pv49
rAOm4DH0ABxivFk/dcpoDSYgkxnBcV3cUkRHEPTJzX7bPLjKrWTQv6/uizQrtVAeIWNKrfd+yK7C
JPHwInxEAH3EkKKrSSIgfp5IC7xrwN8FDvcnjKKhGBt7od3Ko/IkSZ4TfbWWYzc+FSgXCpNFvCtq
LYzxKBVRw9hCKhr13NSLh+96Cg6xX/zR33LkNcPxKjH+urMc1NHIEqDbBHlFDKxdLmkdJ4OcUpGS
suwmpT8tfbIjo7nb3jnOLDPkqHSwT8ZCAmr+Us6CgbSuoUGgOhLX1B6jBEVXoNNhHMJXow+UuJCZ
kkCDWYhm8XiLChIA2jiK42Cws7mpnGLopMZZl1ENlewkKJJn2Xoh5imyHkotQWuNIBTkebFfsHgY
/KP0OvSLVmYKpIIo7SSsqRKrjwRgF6RQgxhDhm0pwkriXr4rWWwHhz3FaH3KsK569j0Gh0MBLhwP
DXrPbZQESVkd1X5qXLl2bm05etneVF6MQYGy0SIJOPdP1XoU0YaOyLj4nRxYF+GDg5AKzXKuI0Ve
WQu6e0TCmLOxLJjSTBUIG7QPJ9qrfe7n6WvTBBPGGbf1oj/FxhRrvZjLtl06gLrQnsxBeVHzb8Aw
+offR5kencAYFMNs0KV9RHIf2bWD3++c4lGJh3e1kPx/EeGgjQgkbADhZkTUcqs5FYp2wKD3cyBu
y3UsCA840Dc40eCZ+Y8IFnCyrOVCzjME79ZtlXj1eTpm+/mu+aLvzEfT/Vb/BFt4UAVdYO+l0dWO
2wrSPfi0R2gppuTaFtB3WH8S9sOYIhfsWXLvGaU7d2CuEE0N8pw/7Vv+PyFMmAAcc81uaRlEc54b
61jkvrrYGErWvGK6LT62NeJa3UoYE8kCSnNujBLC1ElyFWD66aIgkrtmAJFGyzQwnj7NPqPQklhq
i+zmHKH/DnA/YG7Ln5W0E9g3Xw4AF+AUACfN7g3IFXFYaZecbcfjXsYLJ8gweOErSifKjnF3yAHh
Ahwtgkb2mSPJaQZ2Org/R26D3jyl4L3qfxh15srlkxY+/P0WUbgvjDug4eMTtpCzgKKitGDy9fza
I8kpiZJgvJX7IwBjkJeeYW4Wu8htCDDHbxaUaKxTLLoyRDKYkxOjyt2VKWTM5s5J7zXjBoH29jrx
LsC1Gsy5qWUiowoFEeNwjlMA3x5r4gsJ2ESKMAfGAIuQSjRIabVuVzTZbkZnX9G3wbYyvItn9cJk
X+6WpDr9SJ0A5UC33dh5ztBcnJkfpfNzWxJXoT8pJIsu6ypuSB0yI7SGpBpsQiaYIApzn3eCgI+b
jlzrQ/VdSWkwHDnXI5ZtSJZ7w5bcscG1HSu+qWfPg9L7sdNj42bUfoEKtPSDW1bJLs/Tm7aZRB8j
Wlwmos/lvCt1+nwnJ+nWeZzvweEMFltXsVxnLx/Dw+yXQfpsv4q47bmB03oZmBty1o1OnVMs9mQ7
LyNmdJOl2uUAPLWq+DTpugvntQc+hB8X/9CCeJE4YE55jDcu0WmzaJRcT9N7A8DEMQAA2wyIE+Vx
26b+Hz1t5L2AfwsKKUbPtumruaH9jpjgCo/5rBU75Ay/WEV0TJsJwVpODC8z0sfKcU5yM9e77Q/g
eGg8nvB6wh2NGTX2QTrYYaxV6LPyoirG6fwYKxvW5RnjXh9Oqci58dSFON1E2wJS+qhlXFp33oyp
Y6ZIH9ixdKMriIuNHjmvxOvBbpYBhnKOzWCWO1ee88O2ppzjeyGaOb653vZdm0PTQrlO6yBvXspQ
IIJzXCAC3bEazTBjKOlSu9Ksw2SiDSBpc58SX9KD1NmFw1WvCfqxuLqAtRezNchWgkb4UtAwZ4qR
WFjGwTyo8ymuXtLxaXu5uLqsRNB4aOWHcsmMsjCBiDIJUnLdABIUeLnLdHBEhAt04ZlYEYN9f5Rh
Vm1pR2fKamwMgNeL5DTXb1OE0Yr3bX3oQfokBSNWdBQc1K3sSzovpKFTswWXXu4qg+t45TctIGcV
hLnbgnhvaWCQ4dUOTF4M5/7CTVqtXIbidF7F1Lav51P0MN8kAByUjtGxgDQiqrhy4tK1tE8NqeCB
l2NJRo3sHO/Tc32Od8m1fZZ30X7ZG/tWSC/KFYixfYfyWKL7iPFYVla28WJBPQcMqgPqj/0oOEY8
68YG/UfCp86FTE2cSSGQIEt3A3ixu2MR+v+ySSsZTJhlg11kDAfImO8Xf77JgQfyvQ3mXfgav0m7
f3jvqcC9A4ASnB9FHLo8TED7U4eFlqajQp7QJAlsfoThhbutFO8graSwmX6rJppcj3hAEP1Lr3uF
elWmr/2y35bCuzHWUpiV08OCSHECXVIHGOpgqZqu8nQnpa+OdlMu99vCeKZAUTqQ6aZUBuxZsglg
MgBdhC7yuVWRczM7d1zqOLAw0CpYPZ4oG+asUJpiIOExDq/WlAXEY3BDVXZAeXdO34io85i3QbZD
p8YwTa9h4PbSDOppHPSuHNC/En9vNd8ud0mHGWMRWAuvVQBwQb/lsIYQYX5YHdHWBqzAQNlFAViW
kFS7M8IgD6RzLWr74a7cShxjEXWWFEYL8EpP7tAKXwN0lbaJC06sSAjzaHF6Z1CTlt5H42MzHvLu
IY2Of29s62VjblWpyiM7QZezpxhQANxraow5fYGZ8dwnQj20fsGg0VfMLJZE8LBH1EfL7aPfLf3V
LItal3gnFEV2pK8soNDDj16amWHHQ6ECSdyLQbZTh5NXzdVeReY2rZx7PX63tUKwcrxgAZDRdO4J
aBQgcriU2OOhN0Y0pdBMQLofGleVHow8co1ZchNDALghEsZYQqOhtS1X6IuvDCogCs7TqVvS3ayA
dme3bRF0pdigYa0XYxG0FdDO6ITsMN3IgNsG768bpkFR+F3YY7LlTsKTc1sk185XS8m4oXbMhnno
8f5D3+0pK50vPbA3ND0W9b3wjAQ2giIU2MrQ2s4YybDgKR5JuCwm9Ear2UtjvThoNbeOSnIIY8FD
kr+Ov4WxyciqL+bKUiGsjuLDmJeY1ScHcPMeE710JWv5oZoTcW1JFk0Xcj3uHy1ZBJNYTkczpRMs
lWG7pHmeItVdkmvQxgi27TPdPIBtV+upMlZJQjjdgao4qvW3WNFbV+4M3CXz2aqnoJA1P5Xj28n+
KpuhX9nPCNn2aae6vTneqvVTNOkoqSauDErcfzAoSmoAVGHk4T41ZWpSrtUWzuZkRoeuQ1yQ9D+b
pRWEBdxTiTrDLzoXSvB76QKUDo32moSb2pSfuvCx127bcr98j+bXf1BHRcirUFj/T4gMo9MMUrPA
f2ap7s1IfzgWJtdFrUpcbVbBAKNNk3dF3OiQIpvZPb7Fy8CCGwLzrMirU6+IYg/+jb2Sx1jPUi0L
XBluNyRxVLeVvy/xWzUVnkz0Haqe14syP4Xys9W1npmL2I24h2QlnPFy2SQNeRbh3lPl/Mo2Hgs5
fMziZWdhZf9+80Dhgrc/jooMdJBLI4mKjIRaBUlVcwZbWducYxFnGTfFgIZMWCKFnAag8aWMpEbZ
w5pk3H72B5mfothywWKGCe0bAoOZUldNH23gbW5rxrvW11KpQa0efXjgzg4IGuHhQLvVy56J6Yht
CZxdgkJIEaE9HNzpbINUg/YFbBIOmD6pz5mGx1eiRe9kMtCu1Iv62Dj2j4ZLXUExQsG7hb3Qx9lc
zL6D/UvKd+Ag+OacHaVy9m2jc7X0Y1szzpV3IYwxfmuKFDUeIazIT2RqcQm54yioT3JXb6UQY+Mg
dVw0ZUBqZkGT16I+q/lDhln2WPq+rQvnprvQhbm+x06Suxr/vESdngEVsLN69Bs5jd/azvVMtGcQ
KgVmKjI/0RLSv6/Mz1xUZxjphJWEIq+JhpKiApz7cVs3jo1f6MacLNsmkVK30C0CDEphN+7Yi/ri
RHowx4igYWvKI+iRTtoVZnMwXeRAkVzghzjBz4Um9O+r5YrBv1mBehzWYO3N/mz3u6lV6Xlyjb7w
KoFN8NcNaLWAh0Z8zD77+kIpDKeDcwdcra91V00iyjn9mrxnAlUo9FsE++LLawmsyhJEGDvtgDHW
QPcmt7ySnm/k2/FrdEbf8hP6b67rfRhkrZu9Fz8z0UfwLrGLj2AuTaNrbToCgsxQ7JLRdZTzZHjA
nLJAvQJEAqJ4KM2aIrF8V/VHdcZ7xM4g9UoFqXljuJ12XxRf6+k8xJMbTQInIthIi3Ei2pRkXUPT
riYIt8Z5b0uipzvfffxRhn7ByjArCZAOnUMl4KVhj+4UBWO6LzJKiAbal/0oYkoRrR7jOBKUMael
gEAQXWCqdVnukjHzSOKP2tu29+Af7T+qMd5jLJ2iLWRIAunLTJDVU9xSEWVDaW1m6xww/qPRy64n
CQIMeUZ3tG8mr2351mOGdpDfytSfVXcQocaJjILxJRjTxASDDr005YWEb8JUpWjdmJhJaQbwGk34
/d6Jv0nzeADW42tfG7vt7eHFTevTazNlrx6EccNCjbuOdAwl7oAS10VA4QWYd3xtln6pngwRpB+v
2nkhlHEZSWtOBTHhiGHo9jEJ5NpVDuVVcoT/0FWvuZWe4EPK3t9WlhsNAKoc6PkGmr0/57AR+YQq
xNpj5CeFfNSQqLCkDwtDQ9uSuNbxW9KnXHarJHJBCCTNLSYu28qtu385VysJzBJWlkWITO+yFpjr
1vAB0tVIhObGvS9XMlgfazdd2mqwDSP/ajqPS3SD1oQpB26+hg5ywZJxXRIlLLIw5WA4bI1QkUar
weg7zrB6rymo1tj+1J1JcltL++3N4R6tlSTGJclOSkimU2/RPciGb8iBU4s8Et8A/mjDeCQtUpNq
GaHNKCFgGgJJ64NSDZS6dxvFq9oRzI1gBkG75UtWfK0GbySCky36AsZBAcAVsXUPLbvqu6l9YO5l
exW5d9ZqFRkHteTOEhYT1bB8icYHRwGh311IcHD9ogN7XC0aaRAYiMN4KmMpQ70ER7oXAcjSkr1w
8cYIuImxN4hKUSJRzOEyx1ZdiEJtEYkjie7Xl2T+MmQnQ4RTLZLEHDENc3Sj1VFJo4RG6atEij2l
c83pYxI1V3C9H+D+0S8NBGEkAC+DjGaZAQFOywOy/Sr1oLMz33vjrhO1g3NP10oMe7rUJO8imqlZ
rG+YWhvGsxkK8opc016JYA5Xbw8KsejLcbQf4/7nrB+3TVukAnN0jLQxAdyOlVJLEEhlkS+TvRb+
/O+EMOdn1ht7HOg6qYMJ4s8CoBx7LfryXwlhb/eibdMeeQK8S3EPpWqwSIZrJSIMS8F6sWmDdtBS
vaNpLMV6jvW3JNrnIgC+X4nUTyHenz23mYMCzsomz6gmluI6BwDMGrdv6h14ne6Um8ZPXwFm6ue9
q/vd+TnqQfDsNleSwKVyD+vqG5iHQGOjA9mmMR/ANzxjeEmGxmurc5acFUwab+8c172uZNEzsHoS
SIkaZ1YDWVH9LQSL6dLkL3Kq+WSUg95x/KYpdoZZfN2WKlxmxknEYVUquB4Rdu6Us4JBY3fZgZvr
Z+Glo28el311Dq/aoHyRd/fRe3d62ZbPjThWWjPOo+8VM1/omzka3/T6WQIZxNCau1xRUGAybbfM
skSw0PQntwyLcSZVPISjTYOcvgaBUuw6YQBsQlcSTW6JDgnjVCyzbJWJqqbORxvElOOrkNJFJIJx
KX276DLufNins7OmhzJ/F442/AKZ2Vgu9haeAQRYOQvUSM+dV+2Vh8RFm9wdgtB28aNrY18qXv2q
7sKH9NV8ld3xoN4Qz/GftX3hF6IsgEBjtvzQlLY0k+jX5j3l5M7pHvREcNnwRWBihJY58XZg7KPP
tbGR6YmYF+LG6SELnzHhu232fMfyRwZjG8RUw0mxISPJ5+ek6N1k0nfZFLp1XX0tdVFfCveUoSEF
cI6A+Ud+6tK3NC2Y8QoNQYeFMSagZLoO2Q1t4jf1KU6PsqiGz88QofCtoz0bQ1/smFFhll0xFTMy
vQ/dCzq0YSLJGYN9hlvc6TedqCjHPdErccxV0YaYP50tqJfIX/X5ZDfHuPIK+7i9Zzx4K/CI/dGK
uQ2Ah1HaYwWtpIN9PwfydXLSKj9/rd9aVzmm+/SU3RleGGyL5ZrjSipzLxhZji6TElJ77Yx+Rnl6
jSWBZtRNfDrimBpUUAAAeDz7EhvbXDWLCEWNHOPJ8kHJgg4Ywerkd9FetyZ3yV7/QaeVQMbrt0SV
Mk2CTrk9q2cTIbEXEgPNOPIsAuviLt9KFHOaF7vO0mlBPyBxsvuljL0ksq7ySTDnzbXAlRTmPKs4
ul1EIMXM97YG/oW7Qr4xRIMwPDRYNPD+2SjW35tgoJkc2ty4RD4m1nO5dc34pqmDqXoBNaSdXGGs
Lgmvhu5hTgE7tHP+6S1t0RlMYJJRbOxLVzLqAMYeTVoAQ2VKm87G/GaKvCPXHlcymNXU0KqgG6hB
0Pd6rPlF8W713/olUMLvjR40IkgC7uatxDGr2klRL7chVNL1L8b8oahPpnMlTLxx3zDg5gP6mI6S
G4sabM+5UZV077p58obmPQ4FNsi19JUAZtVGPdaT2oKAtt9nxQkQf0JSQ949gvQQMI/p1YXK/OXm
A31Aiu0Ijlabq/KhjvuTY6AfZyGpceoxRncTySAtUvWuOGw7DN4WASvFRo8gsD2MTwgxUzkZTjnB
YZgPlnWPLsRJvcpEGRTeCmrgBtEAx4J+XrZXBiyUUt3EGj1eqh8Ccy8yFtDDa/ttZTiWgD5HDGej
kIO0F1te6MAMICW2kXsypt8BnxbKLnA9/4EY5kIKc28MTmNNxIQUIL3c1TWwy5t8B/qdxw6lGhO1
mm2lOGsHUkENcFAUtQ10EJemAYTlXLcnK/csEgdV231o/eSZkiwozXDFaEi0axTd5RMLkwWSA2Dm
2Lk3pPWXcsDYjNLeOUJ8K94WgfkRQ40wNtgc/YzVY8xKzMLQYyn3Qrs0ArvJ0gfZjL8sWZQGiUbO
RVjfZKn5WqHZ1x0W8zqMCs2V+6Vxp7BxjllniHDeqGNlLmk63KvhmyzDxOzw5ScVRq0kSxMXmLyN
3REUG9lyY/Sekp0K52l7LzmnDUhoaECgSIkySC8uRZUYRI+7LC08TMhgiIJEoReWuKOVOQtxU3dS
L6qH8dYb3bj/S4sBqjjGBSthIbWa0hUeGabBlVOz2/d11QnGKXgwJaaBQWkcPSAJYGMvFZOXLmyr
GaXfOt6r8mlog9i5LiWvaPZR7iPhsG/lk1m3bqd/hHYQ61/j9hiSu0SEFcwDULv4EmaJszRKonQi
hZe9dPQh1b43fgNS2B9knyEDeYzPxl0c2AE5mDcicEWeJakGOsTQwwmiPBafaRhU4G5QS6Kd/aNT
LW7Zm4pr4b3qgfs0dunyb1sUVyTFcgTqD07urwfD6jzFkxU1pVIU3jTtHHICUzf+e5sN1atFY128
Apf5CzfyP7KY14CemENq6pA1A5K/iA/lkLpd4snLTb/4mnY/A+GolYJtBVXemVlLZfyfGUZp1U05
EJOKjGLvTVZ6rSpV9xaG9nxt94l2q4Sm8SMcJ7veRT3pSjc35fAYycpwP855iaKsqoBLW5rko6MM
7eB1bYfui1ojSunlkqN8xF1kBmMS4YrqMWE1ubmq1YcwS6LnuNTn3G+kHnMh4WAIik887WAxFCHZ
MjA/xjwgjQZdNYYNc5VS2jZ9ANV2Er04i0AMtXrWx4F7GjhyBpAigM90eT6dMW9mBdjqoFJX9u2k
7OwuDuZQE2wW10RAXIVJOBWcOHgQX8qJDHPoxhZ34jgDNCEoxtj4KQ0tydw5VNNw5yQkDIBw2T/k
cIGWN5SYY3GjrIhFFcpf7VysypqMWxP91AD+YJtGljkdDI2AWkTbAXw6PCo+sPfcKfhQ/AhN/eQ+
CrSTNbtS7qq2m57SIzjWg+IATLXjdDUH5Z64JHhUz81j6f3DXDdmx39/HNtuoinVKEmU92QxQDau
PRLniI+M9f1oXZeDoN+bt/lrYYyNjREclkRXAgAiquqOUiv/UID78kCkJP+6fVw/3TfoS0QQDh8I
yioMijGGpoCwICmiCgYga6/W3N13iFz+XoRqKGiDlAE7hETIpY3J00gmJ5sRd9XE9ADM03tS1Ami
Ll5h/WKHGGdXF4tlFnSHzPs2DpQrNbD9AX0dLsYaduVNGMj+z229RNvEOLo5kbKqyajBRg+9fqyV
fZgJlo4HanGhFXNP60Zl1t0IGdbjlyRYjoOfvWEs6PaseHfL4S50i9jVz8lOC6LdtnbCBWVcg7E4
bdeoEE1+Wk/Ll+H2HZjle6B8n+6K/eRltWAH+ctJ554waAfHyli9WmsYjya4jHPj51TeqeRKSOrM
FYG0gYzhY+Aa/YqKVpcvcao0GVsEs7Ix77NRdtEtgXKtqL2YNxAJ5CLHAaYKnY61GctQc5Kp5Jdl
JJU7z/p7VH4UJD+rHVzUnH9vFctT9NQziuywgDc1ypI7we5REZ+86SpIZnYvy+VeaTVqnGCmC8Ce
+io70rgzHMw6N3kq7UNDf/wf0q6sR24eSf4iATop6ZU66ujq6vvyi+But6mTus9fvyEDu65iCSV8
XgwwL57pLFLJZDIzMkKurJTKcnQzGJH0YcbpY6a0xAM9pbTiyEvXJvg9sSW41QheRkIMsHifaHMi
HWvfjeL1AB6W05asISnWzAhBIGjjslcKmEnyYxC7RXDbxvgCayRVyx8YyuAAIhGkceL13PZpEtVl
kjksMWO/g5hObMeHeByf7fYt5OltlbZOKUdvLZF8nk47Q31f+cALFQiinfyE+d9PfFlR4pBlOn6C
ydzw2SpoHNL09+iV3p0q0bfeZU/KSOudvet6Gq/cUEtZ7CwaOpPImRZG+86Nd6zOOt1AZtnoENJ7
hbPRId9U0a9sDca8uMwTS0IA1FRowRVzDls1hmsn72HY0mSQaYjiV9T2uyLoV7oeFzciaPHx5IMc
KpTbMLAmrE1iY1dpc/6KyshAs2QY3arV/6F9g9IKYh3w+mCGvTgQY6Q3ssyxg2jhJi8DegPy5K74
yAI4EEqh8jyib4HtQJyEwdSIqZcSsjuZgb90P4yvreVX08EC/ToE/BTTNdcoaZbGgs5szkf0xC9Z
FECi0oZNFYq1eeIqCDXFz047aoFfqu5E7sLSGRGJpPdSdVKwr+Wy22Q7ku/sfK0Ws3h/gopn5t/F
Ox4c7ee/xub1XL2d89v8htnU0L+D4QHST1JAe/WJBCDl9BQIkVZ3RnKDHkYAQpVy37Ze0X+kkZfH
K7fqUoDSMQxCbMgb2uAEFn7PkKOOkuL5YMjfU/1eEBPk3RaolVanLhctYbZXxzikRi74f007YGFF
YKn2Ujff6hukDz7YFg8dIKFbw3/vqeKbdxG1jxKtNy1oVWjufIQeyKQciw43ipfs+NGC/gXdNu8j
kozuddoE9KFwg9vQe73uq0tXswFP1W0dXbmLJLFN6now9B7pG9588JwpurfWaICWbYDjTNHwLsaL
53zz68jKW8xxZw4fja1plLdmrmwlpV4JjgtFe4IYMhdWUENFMDk30ydpzlIbtZW+5nZEp16R7zpw
ie8rucxcrWrkh65V2302NjJxxizkb9f3cvlVZ5pYI4aO4GSCl+GilSqUyfBI3UKApqXD50Bco/Ix
58+ptpJqLO0qBIMhGAQ2Y2hUCHeuEjetGSQdnka9b2s/eEZlaW06Z+kWOLUhbGkCFHUZTvOxYe5k
0kTdqiloyHMf/DhkbepjCQmC1sTfFQl3DhrHPIwZVhRVeGHCXElBLvvxnm8yykCbkG9MCMemDirK
h8nZG7/G7Zrs2tIlZIK2FFSQoFhClfPch1oQz6NGiJ9QTTgMrRrTuI1X3GTxw53YmCPIaaTOpAGX
OGwEFoYjIXmu7NQ6/DSzeq3odWHJmmlB4JAyuj44d8KGhrKkky7quDMF5iZSmKOamZvUk3/d7y/M
4NSBIQYOD5Cfhv+cLwjC1dFEWhw8qdyx7kMONtlaWF1yxFMTQtZVFtqIIjlMlHh4ScFhIl4E8Ecn
Y37HggyC9w8rOinTChFLKxOttqrZXKc6embfhoPhjdH0eN3M4qpOzAhHuC0BP25KHC9Q/UPByawq
yqU3Uj/b0q5YnVec/5r4NDmtPQuHWWWROuk9rKHS0KTvEzNpmL0gdw6Lt8by8lym1rdc7qDvQK+v
c3YA0fLpqRIcBD1jU2Icl0z6XOdH0twN060c30VP180sbeepGcFJMqsvMRKHBQbJE6t1muZOrbvQ
t570DbLmlUUtXTcgP9Bmnh8D5K7CMda7gausw+hs9Z6h8R1C1DPeB48jo/8AwAA5qIzip4q8Avy1
5+erMhoC+VBYko0bK96k6gP5B6b/UxN/braTmKSOWlX25fyF+rep/6XWrlI52dro9mJ0/buQi1JD
pCZa22MhjZw7altTMJ1dd4GlUIQ5GPDfkFm85EKwLCnQWzAUpBrawQBFRIbRnLXu6dKH/9M8lVGM
Rs1UOEf2gEBbA6+CPjoaCJsJFAoZXkdqwehQbBqeuHG/Eo8WM4tTm0IkJzxRCIrGCLEMsrv80LAK
9Bc3cub3o1OzI6QfAPC/vpcLp3a+PzADrMnQbRdL7lLD4goDjHhRYESsm/l8s+94BBin+tTWCM3+
dPSEEAFjeNPjCjFAaCb4ODQXWBtVAXomju50T71Os4yOGGR4jW6aneZn+8nhj3ZKQVVX3ts7e9Ny
aruExp5eO2vv7KUi3OnPIQLyn+QB2KckrJ0frA1x+DPzkttgS6Xb8EbbR0/y4/W9XjUo3DisB2V6
HmP9EaGYT6KWyx6arQlTw2vgpLti82vF4uymV3acqOdRZeqzQOsSWOyBA6cSTZxhH/v3E6r9HGLP
ycrJXHoSnm2pcGzCtu8xDQ97IL0/aIepc2ya0JzyO92Rf+ZHRt9I5R7xiTFIXyOcrmQpq1ssnCEe
Vjmp8z8/oL6tVR8+Rvwvtn9DWyMw0TunkOBZmcpZ8Guws6FWBSZ+GyFJfBIYLG252YEXpDWADgQj
B7E6OiZeZxK/MX5ZYHbvjfcCJSObhXiP+ijY08T+rcXTbYYqZltv9eFgm0+NvCPWI2u5J1Wpa4Lp
dG326vK8zz/VtkDSYiL5FWOnHNljMWX4qWntRf2jkn2gfNHJeKUP39d9b97pM9eDMA+BehsybBkM
jWIRprahJ1OHJHXaPMdbYtIbmqRTsRI0L+6C2YptzM0j3JwX8QscXwXhEZAaoPaa9nVevwy2ClV7
Tl7++3JMlaiQ2dMAphHLzp3WBJAfQdNQDtnPDBXdSWXOdRMXqQ3WMjMoo3ENwI4iQoJ5I2kp6n5o
TRUfo/bUTJDCQluAMcqjV4P8w86h6I9yCQbJVVMkQ9N4MSaTUaFzFFWvhsIOVli92myNyn3OkM7d
AO/0udUKSBVMiYyCST1IU2JmjTOkfiy5PLhPare3V47gmhUhslrGoIdDyhvUjLfG+Lux72PuMnta
uS3XzAjh1CpMPipK2jhQYGl2ch19SR0v38DJ/60AMLPyhdasCcE0SxvLRuxukOr+JqNnR8+k3qdr
vajLc4oPhHwNKQCgKngUn18RhllbdjjGjZOyELJPBWGuPkZr3ra4lhMr87+f5J7RYGPELk0akMhZ
btZaG3WWL5DmLo3/X0/RvB6kGASuDSkI4R2Sp1kEbg5YQmkSZWZHap0g+9nANew7UA2u3HiXZ/bc
mvAcmfQ2BGE5PGKomhst6GpaFnVEi05pfMBURkp68DBltr1WtVne0L/LFHIpTJqams2wzGp8KjIF
cpI25RPeDdpKVLrIhKGnAXiWjac/dCtBzHf+5XSzaxse4WhxK6CkMfGGjOioSl6C+wxYJzezbKfX
1gh2lzYWyIlZtu5PVBScv4x0ligVnL8ZIGUDdrQnpuxY9hkWI/SQzJVFXubef1b515yQN0AXTO3k
DuZAu+MlxtHEiF4ubwPt3uhfosjPWgc5/3/31NMlCievK9C9SFPYZM0f/V5eIfMFQzvzZPPBWnuX
XY5L/FkigH1A1ioEEfn8Qw4D2GwtAwKLdvRiyOhdbmppl3BGY+2gqLh1AAixXBPXzfVlXqLQBMPi
2e/LgEgFDHcBP8jVj9j6mRcvpVQ7EJ0EHg7nQ5N2YwNSD1JsbCSIudFuukzb1CGGSDBFEhSxK3PN
J8CFXP9x86LF6wnw8v/bFMG7m7JmXJPg3SAOpmrwyMl7PKzYuMi55vUrygwUM1ByFPskVVWRoBph
A+ScFR1tTE/VYd/RjqStN7b8iOfnWmvvslUkGBUCU5eZkzwwTEuPZv4SD/3GDFu34D2NIuhRAzfa
oe0Wlx8FOtSx8VtLpltdeUlljAubncuN0dW16VAFfHN9w5fd8GQ3hMAlE9YOSDgbRwM5Uy29qe22
6zbp+AVhOcp7jxW3Zrbv2t11u4sfGphPqHIBA4W21bn3c/CfhzHm5EHaxbeG2WxVCwR2vFhb3kVb
8M++A/6A6A6ZJUOIW5hhy9D+xKHuqtEJuhSgps5rUNM2IFig6OqzHuZuZyYP4xSu2F66yWdqvv81
LcQwvQea3p5jWEu6fVSWO81YuwyWd/GvCSGG8F5N2iLBx7ObASxHOkIIxJx05Z9CxslShJDREy6r
8YillCiBuMkWPbTf0RYQ2kO15VtuOffqk0XtnuJ5sR0f/8VV/i5ScJWCN6xPAUV2ogTDSXbspaT2
+jFbyVkXL9aTNQon1Azq1qzni9WKdsbkW/mjjasnOYDrvZK3bfLw/1uVeO4aWwMqGVuaKm7d3xJy
IMOv6yZWHFAsqMRx0NvFnB5L+fOg3a0mkYt/H89J9DIBzkAsPT/DWq0jWQXVqJPyu6Z6Ku3t9d+/
mHPoQJ2g/ApqPDHVIVmXm2mNGNHIyaFPCNWU+MkonolebCuS3nRD/Xnd4uxKF9fPiUXBB8qMyKWt
wiIZ0aR3Rum+lLZG/itoVpxt8eCeGBK+fm/LLMFQIWhmrbsWVKJ6i2HQNZzg4mrw3gchMRrNF8id
pJ+kWNdKBKAe11uWDjsIL+Q0lN/lsXSaSV75Xks5MABgM+wJzS9w5J/7g97mQZBn1byoba2/WZA1
sf1mTVFg0StAAInUFypAikgzKaGaxCyCrWMkdasGgJ+0xN1dOwrbot5Epdz/B6f4a1CchQ6bHLDR
HgbLfGOpxwpiR/m3bD0rZOVOXPxeJ4aEVzOTrJIN5bwysMmQxh3B5ZZ8qopjTyu4nz8aEqKjo+4L
9AG6lKifCP6XmSNjY9gg5eM0dDD+sCfO4JORRtuIdjTZGbe9f4z3H/eBazvt+1N907rpjbEpfU6x
5Q7q7ytH4rIVjav65DfpQv23kPuq0kgNSd67d8lje23b3OQP6RuI7W6mY/wW7SbvIZGpcV/eMOiS
IjlfyQwvy5XzT5jHbCCSCG09UUciqQpQdNht7YyoC+61zeCGLgSHOqfxMHpzr1F1E64gKC5rtIJN
9fzUjGkA7gMLNj/Z5IBV702+H+/l99L9gB6OOzpQnHfDvX6DXd8aKx53Od0sGBfSo97WYtvmHRa8
n3EzuReMTrKRnN7v740NnrGH9Ai2sLV9nt3rwv1O9llIjRiet0GRwCz6hG7pGRRs2AlkO+qvQ/ms
31lUcsmt6cquuilXgtSfcZ9rtoUo1YxlL48a9huzGf5EX827wf98JLT1iavs5Xv5zna0je6ONHl7
an1k6GtEuYuPgVM3E9KpjjdVTwL8BJB/K3Cxxnuc6OBLzp+jx/3svdiYe81bHdFf3HcTdE5ooWLI
S8yGgYEYa9Zh300KvjzApYC3oN275oPsy4eQ4E08AhoVl07mB2hxraSRS/mCdmJd/Op1ivFEC9YD
Vad656n2+A8WdBAeaGidQXpbHHIqpDSCOw+YkU5jB2hjJ17taCxtoQ5QFQAekOe5YNxWeNrHkQwT
Neb/3XKLIN18wnNuvvhrQb/Zjj2PNNy1TvpqrW3g0gV7alvwG71WtEkJYNtOOnCnOIy7IUoHkHi8
fuMtlgiAw1NwiYPR9EKCiHRVlZQQvXa0lk5fNq1nie+fDP0q4yGlRuVAQdbJP1Ag6em4WY1KS9nR
qXnBUSCKFmVkmPd4pMbX8J7cxuA3BV0MpgSp5SQ/NTw0srtfK6teeiuamMOF9I0G1Lw4HxI3XRyU
vYbtVV7NlFrJNzEPXfKcqK+x4YbJvtNXNnrxzjs1KSScZqT1IeaBa6eKaPLQbTGQdwc2xptil2x7
gxJoOR+NBBcQCKHRlYw9THeHL+jdXF/6glMbeBtjPAY1WrxXhcwjqOosHEo01QfykueOnd0V+gY1
ReiwgVj/zlrLTBc+MCrb8zw5QF/QRRPsqepocaKUlQOUYLcZbADc9CDu8BCC2sz1pS0EHQiwzePj
KLQZhgiUSqMi6nQZ1OpouvtWMf4Ee85KNrW4mhMTwkfkUYdUGwS5oHQraZNPbtPfdePm+joWzj40
ReaW2iwWjQnO8zSBlG2sRQWMTBpKoSzxWiwHmlrBx3U7S6XXWY0HM1J4MygoPZ0bYkqm1VLbVFDd
3g9ID8H32+kgRqNMAqXLzkpvi/Dpus2lb2SBMF7XgEQAIEFYG9PiIk66tnJqK/N5UOxSs1pxg6U6
F5b114Z6vqzJCAlPE9hICqBsQAapVU7OC9poftW400jZ5IaNH7KV8eMl55i15+HkwK7YF1eSzYvI
toAV0cZjEHxHw1Pe/r6+fYuuAd59SLTgUAEcdb40echHPnZdBW6r59LGyKIGrtMYN+zrdTvLS/lr
RwjLIY/QDm1gB3oTiXbU26Oyxv54OW2Cb2QB24gKMCZ6oBl+vhbJjNIhkGfvy/KHKQ7mQdf8tZq0
FjBynW1HNk2Y1y74IVfCXWVrHzbGaF0+sezx+mr/4NOFRBE/BcQGKtosuOmFbVV0KN4ryVA5XTqw
lNa2Wb/2ecjuzXQovkadDyro0gozo9CkS9yu5tYxTEKM/bVSUjoIaHyLP55vOCQLgKBBXnIYrLo3
aWUTltMIfMzMxnRgJBXDJsqb8lCErHkxiEwqmvYFhrZkZkT3fNCNX8xK7LdmVNHnHEbzNbIx/OOC
/KN9iIJEgQNXdFAHSCE0anyXt3PJKihGi6plF/lQKsl/96GER5NlqbLHgKO/V3iJl3OptOpebVtr
jXHtD8Rc2D8b88E65jGgJQdy9PNP2UvNNFrVWDmcSGAKf8EWe5C98Cd72taWQrURnDlx9MmM33LZ
PIEUiIZq/IYLw80MIFKAOuXVj0RlVK97DB8r6KZ1/5VZAlrjcztNRXl4niAT3C0FgEQuDXxjtYlu
eqBT8nzYD+bbdVdauF7PrMwH+LTbOlm8NWRYseuiP4KypQppaAHvSmUSTTuZ18ljAqUoZgIpAyGx
++vmF88t5FRAnQHw3EU2h0GEnMkWzi2AIYdUAf5Z4oeAsX+4BvGpMSg2S6tjnOh8lcbAMlLEU+WE
rXlXyJ2LMesQYyirPB0LeZqNeSzULWRAGfBMPzc0lUrfmdkc7+yReHabojs1ElApAPTzVDEkjRPL
VUdNlZ4Sq+ae2nL2fH1PF2LurCY33yi4syBZc/4bym6MofM1xynkS137uwK/gG54wxp/6Jod4dqq
cp4VGkDKjqKmvk3Kg2wEr3Fq7XsoYjvX17RQf8JicOdbkN6Z8+/zNYXBUKTx7KZVjnKh9hRDBRsa
p10PZaXRv25raV2ntoR16UGIt+gIW5K9t6uNETa3Mjuk5hrL2aId9JeQ0KNcCFDS+ZriDhF+grIK
VPlU8LepSJ0NqVZ+26TF4A0x+Mv1dS2kMhBlQ3MRcRSBWiQZ4EMSTZijw1HPMIem9Y9Zv1YoWzjO
ZybmJZ9Ek67RS3u0EVf7MseMqeLbyug2Xf0PoRHD8hh7RNaCcVZh51hkKfk4H2e9+qwy7gzBUyx9
X98tZT6qF3fEiRHBDTIWGjXwrZVTmn/6LnJCh+SdyztFedHSjWENwG44fXNs7Q0A+tetL1SSsZF4
88hgLlIxPXa+kROofjgwcEipSU1NfQvRTnBNHxMUQ0O37tZE2ZZuAQV5NdBxMyJGpLvJOvB0jNXs
8kW/C2J9owzDD2AqbnLWHXSdg6xE3xla/3p9lUseOXM0YQQTqD+Ey/NVFgGTElJjlfEAfh01P2LS
9r9H/nnQ7P9MCIlh2sWZRmZXMeTooZOzxzicAa5rM55Ljo+vBcIxFK90Q1RXRO0qgYYBRyysbBeq
Wr5aTDs7G93rG2Yu+QVeQMgGZvU8jHKf71hpoiKr6nnltKFS5jS18cFoBZIcV86SyvC70CC+1ZXD
E8g8u2ORpombqmWA/5GEH0kjOWpGasphrdJ4aEqTNkOVu7JRSaNThTEIIyHbdiuhAOqlk1psZtqD
ggayPByCzpz2OkDJb8Okxpgct4PyrQnszLNCBZShGEuIDn1dTQ+23hfPdWxP+w5YN7drismiqJuY
GEWdGvxftaKIQQdItMygDMWNLw2qjZ2Xq3m+lbhiu2wIg3urV0vclarZ+6k+cMco9G6jlYMNLS3M
46ClEt6D+jnyZaUMIBMV7JJcUnemZIDmftJ8XpijP/WFDZiaPd7Zqjxh8EPSD0aJ1xYN0zbPPI0n
8oM2EA6GzkHXtuNUT69jRZSM9mZc3GsT+uM0HcImoBCGTz3LCLvnIR2UTVtmyYfEIsUZ24gAcyQF
AD5d/+JLb17gqZBUINBhVFV8gKo2FHZSEw9D2dTNQxSUxbHtq2YHEWj9FdC2IKYVbwe3kAbrCArX
mNMhHruVY7R0V4FhEXUYpBYgqhKCIQgEY5lL+BVNLNN87By9f9Isb6xX8sGle/7UjuDf2EBtHDJU
X6yKQWzXz+0ENERu2T91nbWytWtrEkID9HDTrkmQv8hZRFuQF4XAOmdeWa90jxbtQBIOursED0Ex
lrfMbjS1xpq0JnRz7lbGbaFb1FS2111lKZqeeorwjVL01IrewDdC/nUYEvMx4e3muomle2Kep0FF
CRzZoJc6Dz89nnG1jgosEH6KM7Ugfcsx5hKCQEpK888cYzxBbO0Ksta+XXIL8JGgUgbXw+zi/O8n
eYVt91KnzVvIlYMaObnEqIpyY5xu0Zr7B7c4tSWUzLI2HjKzwzYWYD+nkHzNfInIz01aVo+Aqmv/
crJOsnXB41lWjnVqonhm2MEnweuXMkC/6iq1aJ+bj9e/37Ir/n0aCC4/gi2lBNHUnNpCUpLRiiRe
oT4H4domXjLbWaB2xqAQmCvx6sLr7fyL5ZMiJ7Yk43Bt6kfL6b3uRrkhO071bXAAIRAaaPKNuVNX
Fnh5D89mTRnD/aB+vIiWPQu6rNd05NSl9RYF2VbJya0VGiv38EJyeG5HOGuKkVtllcJOCH7bunwB
pnZHUOyp1RHVNFyQ0kbt2qc6Akqtr2nRRA4IV1+uf83L03j+IwTX0c1MicAXBdcZtbs2AJWwXntx
qh8kwkCEanlGr7s5zF83u7bHghN1iQoMfQmzSaXRutFooZhetoY4WFucEGo0FJ1YZ8NKlToWljG8
4KLXtPcx+JkmN5BEXVnV5dE430zBYeWcJGVozvZ0L8RcTuhw+01eA4wtWjFAWTJj/lC3Ez4ZT0MZ
fANItDGQKA8bzNH3LRqt79e/0CUv83z6TswIn2icQIOezWb02+ndbKn2iWtbOkb75o3smofikTCq
fK+xui8UsmEW+S+aNWhVga70/NCDybo2MRKO04e6qA5hw3312ySuqd51OTVTd+h+jmtkyZdXw7lN
IVyzptbMsYBNZfCT+PdgtFDIe7PjY7Oqbz//qfMXIZhiMAIJVDRKh5iOOl9eHjZmVtU49IZ1W/Hb
Nryt9LumeNWmh26NLXfJUU5tCcsCIfk0tjls6ShUhcQrAlfPCyr1u+uusram+Rie3KyRokc5QdUP
lbEUJVCLlvmviKh+zBtKOGQTW8u7bnFlZcZcQjuxOEGwvazYvIvFXc6+ze4lmmJqyysheskvAF5H
zorWFKr2wseqeApBIxP9YMNMqJUeSb8HvpYCLodXzfUVLQXEU1PCtxr0dMjBbIyAGO+C/Kds7gz2
/f8zIXwmnheorBgw0SuDo0b3UvFVDv+9hw///rtlIruiXYPHKoCCuIPSve4h4a9cpTaAtAkscqfY
wRoRzKLvaUiLMWOA96xINUmawqowuQ17g/o6xTFDtWNwq368kVNOx1p7I7bqXN/IRe/TZRRGCerA
FwmCrYcKq/oAfba8cpP5IgHOO3RT/elf7GhzzwswcpDQnXs5y5UKhT8TxTbe79LEiUf0riUGKdYV
55v/0EVQmgEzc2kPNSPhnoxAgF/XEzax7H7WxQ2SaKrlmwEjpZWrcU9Zk51cPFcn9uYNPjm+WcFZ
rw6wp07bvKea6rLmw1RuebHCvbqA9JiJuQADRDmd2BilPLdUqVGPyI4t7G/tY88d5S3ZFtvottqn
L4pTSxSAlnvQon7b7Tb5XJNaWrzMTs0Lp1qrw1q2Z/Odnx9bNMliyj/TG2kTufUWeh7/1V/Q5cHr
BhVuNGTB4HO+WDWTgIaOYijaKJva9PrmNpggG7r7ByuYNcALDttqijpZIKoz1HFKa6eMt4NxIOyl
GlzJfr1u5VIVGNkNsE46WsoyeGT/fNkTHxl7ZRoyPNgA3ZNo5Kn473qj3GhHdQ/ULaP5pgY5uR+D
XHhv7iIXI/s3EH9ZeXdfeip+BVjxUE/QZPRsxS3V7Rg8ivjbKVCK4M1XaFb4YX5fVCueOv+h8yN4
bkg4Er3FQmAVsNxB+wISIeswj/25sqVrNoTDQDrZaqQEi5EfmkPpkJ3laxvQOm8ip9m2PtuETuEl
GygeA6AYe8ZO3liefrv2vlrILDVUiWWUOBGv55LTuZ/q4xT0MlrFDnutvsBRCRDWHdkwKn2bHt+i
RXqr7MeVcv/Ca+vcqHAUI8MeIGsOo83X6BSuSadtdYiovqt96Ud1HLfXN3tpr0/XKMRuxUrkUOpg
Lh4P6MeQ7itPV7KTtX0Us6C2UEF6PsHGa7Gzbk2aPUhUkWlweLNB8tDcKrcP/69FiZJLg90mjTob
hPpXbOw0eSOtZXaXV9HZZzKER/GY5WYQpDBhPmlvSB/dgkbPfGOuuMMSLPnUBy+gojJqyO04f59d
lVMFODhH8VNff8ZZ8PLd6LfbF8vjFCqANIhWIcLqZd5yvk7hdcUIC/R6dsfeC5zwoB8bP/7IPLyu
bobHbtvgDJo4i/Iu2h1/D/fqHfgWvegzgKOuMa2u7oUQ5HKZx1rQ4Lew19bT3PAQ+xzDcb7tYTzo
E9SGr9ImPj6Ft70Tb9beXgtVnvOdECIfxFYMI5m/xLgnXrABja0NCnAFWMHvg0qtL5THH6ztGlZ4
3l8x3oKSYr5dDIJWuxCDCqkcQatrVY4ZyZu0yW4qlq9A35dCwKkJIeIA9iUPM0QE6rndtijYNsJp
KVu+gsBauqJwOaEoDGEPsBwL5QBTS5smb5CN5r3xMwkh2VFn5nCbh8Zj3zeWzw115SJZOqNotJng
tMckAS5nMX4HFtpB83sPymspO0422XSdF067MNQoKo/Z2jTZ7AMXX+uvRZHWISgNeWy7+XWUv7K8
9IYy+tHxmbOtW0MJLB1MlD3mUrsFYJR4OamtlUTB/KBQDHKTsOaRZFBrlEryPPTBYwvcR07Gl+tx
dfEMnBoVXKWWyxL68sgTTTbddwVEKjPry4on0Mb/GDHNmbDIH2eG53yUHkheH8HttZHNFznF/Ire
7blh+kXCHq//rAXPgi4SOKJA+Q6Mn/j8zQ1WWVMcATAsPUTdbQy0rlm4BA96K/Kum1rIlKG7hdYQ
Sj4K2F3FJwh4dGQ7L5C7hjEGhQHKLiRX6QpaRKMf4WFvarlCZTBTQZH6kRvxiv3Fs3ry1QWXLnlU
B0GGD6A0kx+01XHWhM7DcuVDLzoXVkJmHDLIgoWoo1sRkGgDQkI2/CANpgRG5sgxiFLvp2FbmxK9
vqsLHxC9//mdahh4BIkd5UauJjm2sKo0+2g07ltK+ZBNv3mnQQpsbeplcW0nxoSbuwTozyw7GAtq
dHN5sk1qqDA6JLypm51ihSvZz+IXOzEnhL2KVZFRVdjKKQABcNd7MUYFhkhaeQCsrUq4p1u0baQu
QDgYMFAtaT9B6SHJP5X4rbNuTOnX9e+1GOZO1jSv+eTN0w12ZUc1tjBPVYp01S2bX2zgu7RcYxpc
syRcurXEq0ieX/yE/84BtpZUmtTPHHiU6yta/kqQAMCYJnCmItYAUCzdjBUblQVNp4DvHRtARaHD
tL1uZvE2R6z+XzPCV4LSNZ7DBe7AoklkN8gjZTv2bE1iZdkX/loRPg+PALS3WiyG1ODdNn3NfO9A
W95sAAAtrY/rS1r+QpCPsmaNA3TBzn0BTIOTHUjw78aSwCqD9yBQPBrAFiFXVxKVxXUBXm0hhUCX
TYzzJRkULQBpBIqCAAKQR618MweJTjm6v4qjrKlDLEUllKVlwApNTBqJc7Rcm0BqFiLU88qgSXWs
AFXLi4exe6/0FfnApU0EoAYTwrM2HdCh55vIdaT4wFugIsIg8NNVDHm0GkcbXhj3KUAjz9e/2ZIb
QvtOMaEkCbC6SELW8TzXs4ZhrqiKvUxlx5EN/nUT6p9cR8iFAAQADRmYajBlJ0Iz49zKRiNJasdC
cWtvxHH4YTLQvylNL08QT0qSZx5IvSdrLN9JkZZ9NblFoLAW5E+FMcjPEQRWjmzktZdwCbxBcWSg
kGNJh16rumPbKD2naE5imwotKb8GK6vfk3TQHKNWinfMjVmhMyiFBLLhfPiUJcl4rEvLPFapHUB1
DOpUSseG76glmXYcAj3cMXPO09JJJr/J0OS1q6WhuiumQfJ6NqW7SQ7BItzYiRHc6EkYH4wC/QQK
uV0D87BdA+XwcRgJJiYlHZwiCcltFcwtqg5U0ZTpoQeqDY3TWjZrPCP6sPdSmXQeXpLd7w6KNTX4
/+Iwcuy4tTUn6Ce+GxVtuIkVKTvUadY/W8lUvNZS+QIU9T1Mddsh54AajfI0dbQxbSB7QjVLgZNS
NT/q+vRHazaWMylF+tiiP7plta1EzqgCV8cHdIwBCY+qwtNJApmOMZMJYEOp5pFYjndKylUvVVCj
I9pg7uFJkse7qt5JVVfuDcBUdiNYmDv0HIbQazrMq3wlQauwvZ5OqYNfXVj7qiFR7pV6ZQJnHg6q
0yR5ZkO+1O6Jk6UVVF0abSye9CqKH1UOymZtqrvnrKhG2ki27Q8dWHRpaZKWWnot/xjGGG2+Ns1H
4uo2GzByHgexb2o69LHKomNP7VQ31lOaDu3odAZX33jfZNtCHwrFIcCF+r2ijL9kkwEYUClF4WUA
gb2MNj6Xq/CA5Jup1GFTrYzwTccUgbXXWWk/I+nOtiPkw1So4JSBdjtB+cWmgPITa8uVtjkMKsjQ
9jU6C5hcnSH+vJTB1pPbVmBQjTf/Q9qV7citK8kvEkAt1PJKSbVX76tfhO62rX3f9fUT8sw9VtGc
Eo4v/NAGGuhUkslkksyIgMRunlnGxNqwwOWO2ufdps0y7QWKSDGwnkmWHaSUkF2Jkdo0KLO/V0mh
4awUK0bGYt97oh3Aqt1AmnMLmcdNgPR1qIOs3HlSY53UPgkVWPXjyDFI4+8aACUfKtOb9mqPV1Q2
DaHs5l4TbrVhQldEYXUA3VDa+06RGN2+q2IJXabhAFQlhMd+qmHnQ8OtC1FTdApUsnV/8E6qJCWP
xMj7H6B2Cd3RmkDd0ufNzgRu5Qdk1NCqN0TmdIyzyEP3BVXvy1qW7DDF5TdT4e2Glh1Q5JPkV9/8
1AoVZqSF/65EER6wirAw+zsvy9JD5SUgUzFJk9xrfW09Nkrp36VqNr73Yz0aGxKr1nbqFS/bTYZU
nwI5MbDr0dB30ybW79H5RFqnN6VEPjUkKR6o1GRHRdKjnzlFxcT6ycLbnwZwg2v6GfjC9Njs+sem
z4BbRXf5QZ+M0QHkJgIDlmyM7vVEKcJ+gwYJ1OqAXFkzj+Jl7u8tI6VmDUpLcB4RR5py6PSBC9aw
HEhnudjqnmn5Q0sqIA6RMiFFcvgc/dzJ8jOwDJ8rHzMXv3zSXn4MV6DUhBS1H88bUQK8B1ZhljqR
8W0YVGdq/Z95+VX69BR4qMEaCKfXa6da4flq+QFc7ZLIUmJmw3xrD/WCKGudtgQQs1bsKtXAfi7v
NK1x9SQAWx7aE1XrdWUA5nLlzwGYryhmKSV0IV7OBhTXImDjsGvp1WccaE5QBxs1q7+1yWsOWTFW
dbnb6LnvJEXArGJY2ZkFhQBE8eZXfjofhvh7fJCUQgfGKGG+KW+p135iqRy67JDhmXrFUwF848LU
/CmLIj6X2slo2grg/6J0QsslUeniUpNVxB67Fz3cDsGhVVYKYEEJN/OR4kgJcDjEaLjhjUkCPFaN
3S/D5ken/gVd2rtpImAtygy7qOIHafy47qigjAPCAcTKaPbGcZZvSQx8SZqSFiZDCFH2Wsl8JbAl
ae+BCn5N/1JQWKH/GsA5sEZDDYDXneuyoNbA14/bAfULdEnMWJMsFMXH0sA8votJQxpUytyEgbYp
QxCUaOlN1ntvSRSPOCIlpXN97ATHIhmNiOj0xmUHHuq46dJohH2bTpiu7rHqX4Lo1ddXrgWFQ/bb
BM+OFIyQopd6mBjUAXS7tVOvUfytOMFXu5kH6n9dgYW2+jS7XWs8/8XDNFpE8eyF9ntkcoCiLqdF
naDzHMcyCuowSJnZYpcvaybJ8lumFKcuaO6nIGBF2a+1MYjWk0oBcoHoCgVPKTdBsZqMpCBKbXe1
zLz0k6QuCjUpmNw6eRrIyiWDCBaKQLCA45lv23R++UrpMEpKg5c5/VvmNApLbqtX+Qb10z7/XjZs
XLEnina0/lsqQFAmAMncsGZt2dbqvDXG8lOZo0n/UzKOqIuuB7nICgUrHTBkyA846F9OXhvglEdQ
c9pRdltXUK4dILeJEuLfd92pgAb/tsOtXVpYTR/GBN4AUklyY1dPySlHiZpkZOWVVrSo0H8N3CxE
uHCDx4XFIFU9jQKEBcqNU2JOpxH6NddHTbSqdLxHUAhB/DpFXo7a2BENpQJCQWoNn3V6ZjjlEHp2
puC9/bopEYRVRvsL1hUa0UAJxI0czhilRFMLVYk7vOG0o6fusdmWrmZPxwKEKfqjtzFc4xmP7mzM
WXXIVm4ehM4uPoAbz96q4iQx5g9IgCsZDln2I16D1Ygu1xdeglL7ckStvlSHeIIRaQe5sNI9p27z
CZaWbbLR9/mX91Tf9a/gCV3pxhC9OMMueONUHNLxeM/FPzW0tsokPGzVFfs27QCkDr8Fsu3vH0vC
lF0a26v9JvOf5KuspUluQlWgx/vYg6vE7vbyzm8d/a5rmOXKtvSu77SH6KDcSHdkt/ZsK6y2AY7F
P80C6Sj/CqXQYgxAWl7b2nY4Kc+4N4qccOvt0EywBUyoBL9Hte2PL9cjWLgeF1bn3y+27VFO2tKK
ZmrX4S4mlHnKSmf9HIB/Duhvt+YAXhiYzA6nYh8GqlMGoohj9DN7CTdWweTv1z0RbgHLAZyz6cJS
lul1HGoYwBS0aDfNW3YKXQndlBu6tQ7NNn69bk+88n47xgWnH/hh14ww56NDDyTxTCtBb9k/Xbci
YhzDGvhthgtInI8LQ+5gpnHSG8qIXbpvHWTF9t4j2XzUu3DFLRHU6cIgl1E0fQi7DmSXtvqFLt70
PBFb6Vn7Vj+BAENdc09U6+NWEecK7RfVHHfGhKavHBkztTDa9pu3equ8o4flbN5SKImtjKRoNzVk
Hc7NBT4OMZfxUUd1aU2pD/bBvf+gPnYO2hubU/Rm7oMHTXPbo7lpPqLtGkmlcGEv7XJxGWa6Gvt4
B7Xlr9gNXjInHBguFYYHNGVTW7nRvkUSI+CNW8MBC2PHAEhIs3DpBo0iLkT1MCyDHNhOu41ICfLc
GDfUtBlHRwoiaR/kPdyfSrz+FCpNkVdNLXqcSlI/570hO14qD7tcnbJzURVkTc1LE+SF5bdxcd1M
ZpUBWoy8kHW24g/7HIq8KzMuDC70d87HHmNuY7yc8ZJEoE8yDdQ1k4aLP/VRLt97JdjFaWcXGVoK
0h9FAQFCGqzcVoid+8cwzwiJcDfrcMTAe5G86Y1gk8nJdsU5YTj/do6HXwc67vxGYJbs/lCc5O81
rl+wTZJnMDL5P07SefpIfhKmrr2IivI5bs3/M6bWfE+zyLLNlAdyoVOQMGbkpSmUne/V28lA45uh
gf+r9G2z1O/qQnu/7q8o3S7tcokiUSu0+xAMaQrO1eSzlA5G8XzdhHBEoRCLcg4y8CD7uHQtK8fB
NDyMaIo2Atxf0lsdTeTk7boVYWwsrHCB34aSBmbXed7C72axb9f64IVVE17yQG6HNlY8R3FRD+bs
noQ+qiYVxIWBDdyscUPuSkf/KjfWvt0Na89RQo9wxERdPwPNft2cLUJi0jOU4Tl2jE55kfpTTFbW
sXDqwRcLRBnIJ6CWdzkvFQAExqDAobaCeJw0QILqvpsIuz4vYiuGQUCCMguscMPW9wEyYQ8vxvoh
791yvKvilVOj0AQ6M3Auwc0F4QPMl82ma3psdiX0hHAWhyw3YVFf/00cL8xwEQbGZfzdeQcvoz3V
YpZ6O01/IenK0UO4XBZmuAGzEoKr+Xk/HcddWpxiY99KTrx2CJg/lq8f526W/xszjTt79FaYTYkP
K4oBRcZZjiAxHAs0Y4MLPYvrISDeMHFshOauhX2TR9ZKCe20vgxAiPxhtm7ZucPBhEjsNjmEjul2
ETM7Z34GWslt4iW7sDsP9WIFyVkVyXo12z2A+P9WesB57py3dnNuXLBbv7e7644Kp24mXgKECqxj
PLuvRlp9UOuwsSP5FE7UplG8j6rvsVSsPB8Li3IIqvzHEj99FM87JvZhTN9ot8XG1I+0eJVH6MJD
yiLHZcO+ie7TgtX+WnuLuO5amObe/9VK7g3SwkkLXFzMeg0e5Yf0HEOdaTfYeFKMJTs4kyN4F4yV
OBLG7MIyt0d2eJvwITnY2HGAnsKHFNJq7cvQ3qTRaSjXIFaiJmbwxgHjC1kMkEPzfHwkCgAmLuFn
bTj1mRw8PJIdJne8M7bFDo+NZ7Vg6e1qD7roPQICBSDAgpYXLs255a/mWRnTCTHbON0rcj/zHv39
e3C2dtPd9WgV0eHCw39M8UEU9ablexM8LN5aV9+WN/Qz/pGfx1soUowbbUPv4g355r9DhXZl6xGv
zIVpPojGXs3b2cvOkZnF0m1yNG6y3fuzZ+fH1cARx+zCHBc5cjc1SfVrUDdQn9jddXZ47phhqw8J
823jlJzTz7Xu5bms+SPDLmxy22tCsKtngFUCantbSceY3FU9k3Q0AbnX51G4/c03mUCfQlqFp+7D
+ThKIw/TGFrAaEOEorc+u2B/3YiwGFkY4VJprFdNa0VIOBL1mDw84JXyugHRcM2tPmD1IDNejosI
iJmmqTkLOU14rWnAAz75yTkfLNsv6m1mVCuvEKJUvTTHRYTfqMDnFTAHGWyWaP6mrc5SsUnXMNHC
S76lIS4MlGqIIEaMgRs26j7KWbmjbHCGYw9+8SM66ui39ijtepbdD2vre21I5zldbH8F+F1xow7T
2pZ+oUcgZ5MTu5ar3VaFbd1rm2Trg9vdc6HE899N5hyyC8sEetJqm2J0LfMjDQ6J8TQmaHvYtWss
s6LYX44uF5ZW29O+aWCIoiexzFgebJU+WvFGuBVA8QCAubmz40/odw2ltmauYcvM9SE8byZHP3mt
tH3isTY6kuBBgmgUNC+1U6Q8xZntBSvXfaKpXH4BV3sSrw+Mfr7FbNLbZHxEBwFDFwseXZkVrRFI
isYUTTxIJ/PDzx/SPQaJ08kcUBqG460ifS/Tjbr2bLpmgotMqao7RZpNjLl8n0W4ANM9KFYU9vUw
FDYXLF3h4jDuwOIHDkJspqAxSz5aya0U189/qvSMtmMnGO3Uuh26lTJQUKcgTMAZDMKxXxvsZfRP
Q5+g7oZVuSqZLH92UH+Gwq8mPw6g+Q/blc1UkMouzHGprMtDsK7LOP6ofnVXZpmjNdEGtLQODncr
AyrYBS5McclswmnR7PX5pNWlbtXEB7/+K4XExeBxoVF1kqGODUx06e0kv47yozk9Zn9xZIQj0KoF
cSZgzDxSpOyhcZ7PBcHQP6IJh4b7rFmZFtGN79IGjw2RpQbiSQX25dFMHMCjHctPGQCl742Rg+Gn
dGemtikcdmU43q8Evnii/vGPJ9YaFWWwaA/bRHuLCrePD0mxy8OXqXTr4Nmnu0Z9HMt9XzgauVf1
lYQpyFYXnnMRGauBpkFnrLFTX7MD8r0Cl3UcQCw+Jy950bnXnV2zxgcl2E6TeD51tdadrP7Qusg2
MzDWp0e0cV43JTp34c4TpZsGZL8GlPHl0gZhttKZHjyjI8rlUjoRPO32jX9XRgGeeb33PEOXaSM/
4LXr1tSgbR2/Xf8EQeq8+AJuJ8hTU7LkGN5GAzqTTLOX0eBWybYhl2tEQMKBXTjLHUV0laQtyeBs
G9JjIPmbQqMH1YJMjZKAG+j73ziG5hPssGCg5q+jiD8FSSbDMVrutQE8g2ha3F43IXbotwkutyRh
V3rSABMyOkIHgxXxhPvWU9xto/jluinRnQfm6bctbuuRlQBMAjKKr/GAhzPvLG/qs/kdLzF3GZQc
DtouuV/bVYUSKzhVIDBBOIkGQ66GtuQhlrsQNpun1o2cnDU7NMBKPgttPPO66jZ1BjfdFCw46Df4
xQmxe1TvVgVHBOwGM2P+7w/hEkAZIywhKYC5vE3sl/gImpdUt5XGMU9ATtnj7iN2ipJJT9mzug9W
Snvh9rswzuUDgl7fsKKY5THZVb1N1GPjQQHXDbOHQi9XUp2oNrxwlYupfKhiq8/nMd8UDlgNtm/1
YHe7yLEe5IcGQi/GuPVWtmFxcJmg6lHQ0G/9oeOA0S17hcxyu7rOamCMcn3uhJ4YyBHPCa0ZBRRP
gYKqHvoQulNYrsROS78Ap1s5FwqX1OJLuJkOAnmop1lmuAVwrD9rVgZCK8CjK6cP1jbUOd9wJ2po
aP/2mpvY0CxiiMfDa+2Qnc54lenuortmpz/hIBUzyNTZ4ab9Ljn3EQC715fzmpvcLBOltxo9mCX9
DHQt6ACfNLFTVS2Luh8B6MuvWxOXDgtPueRRRNBypwXMjdLrEFBogewrY5d6ILbSniz9DlwaLCxX
fBTWkSDWhlrn/NzAIx2lSdHbvIJRr43ZiOt6qL3dg1JCzrMV/+bP/3Mif1uav2RxPKS0BNHUrBbt
4+EpBG9Fh5daYyUNiI2AXuV/Fdf5Ei806yamBCqJfYNSGCyOUW1uAlI71+fqTzOAuyjzmAHaCuGO
+fcLX3K8FXWBGqAkRsO2p5c2BT1AnK1Y+TOnXVrhRgzN4BqJB1gh0Vctu3XrlMEXjd0xLlkUrRgT
HJsurc2rYeETlYYqNeIQ3StdzcZZs/WOGE7YoTm7dqDb2tJiYzQvoV+4/91gcsWN0pYEfV9ws2m3
SnQckh8DgNvXbawNJVfVAHqSy2kJG5YCKMBbn+7TaWt6mVsZymbSV/gc/sxZF0P5i+JgOZRjFbbd
PHGp6UqtG4IbMvsuedF+UoC+sVCibq+7J+idu7TIFQGFWUhhWGHykj0aG5UDsEHFqTlabsLCc70B
tEO1H8bNc7LtDj2jzFiJHu2PxX1pn9sRqDV5QRHDYyluXB8Y8SZb2Qj+TMazBaqAVh6lIg45l+HZ
tRIFP2YEoFn+0gZ7wzo25UuQuIa64sqaodnV5eQNUpnj0a8GsdWmDL5P5JANdtI7LZBJ12ftz9x7
6RKXRfSuhxAUyK5skn+BeEo37KQ0IIqxkhPFc2MagByidgAE+9KhMQKcM9EBdojQPZyaMfbqlXpA
vLp+W+BW8EgC8LDoiL5JjtgYlqwPwZtraKcul0DJQB3osHy7Pna/Wvgut5N58H7b5FY0unkDqySw
GWblK2BTOTRXs9IlkLfaGWiZUFmpSSogiOAS+AL7W2qbUlkd0zRBz3YWSuqnAgDZVzvk0qnSzOFE
+qH4pjVB8tBByfUchuiyYqbVhbt0qhsnKlDelG1j/kx64r20Ixk/NUVFr0Y5AAUWq5Jl4wpDBR7Q
93d+Y3ibtKEq7g0LKz4bnd+djXH09yHRIS3WNOe6CXGTN+Y49pSWGn515gjinNiiQDjV2o+AlBGa
xeIU1Eig/47U4ZFA/mYbl/RRHSRrp+UKdSspvMutcI2sX7gGVDCr6UC2QZqK23mkTDGqVsnQjye/
A0sxSiEzVKbFp8FYSf6CqgfzuDDFRade9ZYpSSkyc6TsdSkC9/KusN4lLbJl4xgHBSMaRKhXimlR
hoZIjmKh71WbFWku10TZ9pGUaVgT4OZmVZ1sxiyGuki7r2i2DfxoN6bAKDTk9XrUisYVbNNgRgEs
14Qw5KXZDM2AwAAD9+TVWOwGuqUioN6K+jPyrDOR13rR5wTCr5GlOS6VeYFBJTLDrEAI3ye1W5vP
EY5F130SLf6lES6LGZVpTXkHI37+A68NIcSZkvuyklmSHxVPX8nOgssYkLFiC4D4ljxrzHPmwgT0
94NVAJwQg+7F++hNVkChAJJpcf/UYv3VqNWzkVljwzz587qvwgGFps9sHVAMXl8skbQiMvMGfFDK
d0jt2eH02pQrmU04ngsb3KSVKVUraJpg0gLwzU7b3lccI0IF8a6037U1KnexR2hBgwQD+M/4Th1T
jXOf9ljpmQoCu8Bwtc+B5iv1kGgHwnP6f4yYXN9J3GsE+Noc5XJevwQZ3WSV5f7NzPw2wRVAejFJ
WSvBj7oI3cCUWDlCWLz7ft3K/1Mk/7Pr8J6M3mRUeo1dJ/NdqZjBtSyNoJamvpWEWdJpyp+BHbW6
tUUmmqbFbsfTHGZjICttjlIBOCe8xErMQ0qM13ot1qxwVZxkJNmUz2D+cnQpbW2v2wTej78ZQtCI
EsClsUb4viC/tLQ4G2GkjR79aUv654luY3A3ef42DTdS/VkFz2G/UmuJVhUu5v6xyu1omqTkdTXA
qld/hOVLKEeO1h2lbq/GjzFdIzQRDuTCGrepJUaIzjsV1iTpPVS/tNhi0+rOOYc0n92XLnF72Djk
ke/NINaouPfaW8W6GUjO2vwA9tfabxj0PwD3jkGNcH0GRZvYcseenV8UyEVgJcnUYMc2Km87DYOd
hgEUPPybyhg/jDr9i8If6gVgnAXUCegVzpylNlYYRsiHnfzSxLaiR0i7kWMWOMV0ayyGojBZGuPC
RG3UScljGLO6R0+/k83C6emnmeQONfZBs/LAKwoTFFnAvKEUgGAml7S8FnounjyrY4PB2TcqCNhQ
N4tXNq35m/k4WVrhVjUoHmhOa2xauXXjxbimM7axchclK2ZEJdXSDFfbtD3o5bQJZvwp2yWNtq27
llWqCSowhbWgNciGWyKvQWXXhpDbLa3Y862+na0q71b7U2kOivV0Pd7Xxo8LwBDi17Uiw0Q70wVB
dwcYT1N5HzLtWMsP120J3UF7FtUA9oRILpc4MiOB5qfWoaEZkUBkKM9p9L0K1177hS6h2ezXlq9B
XoJbwk0ejXILMxRHN3swrbu20H6ComWbDv+eXhltkYCRIsaR80D8cGmrikKtzGZRGmrubhU0ofTd
jRom7PrACUqMCyvcws1GDb30FMDOpNoVU8OqtbJMEN4wgL5AAgkQ8OBw4T3qYzjGHgzQuHbSCIyt
srbJ26cJtEHEk76COmW16a30BQvyEeh1FAtwSLB7E54MyfICHQ/8zSzZhqqJeGzQtXsDpARRdmpO
BY3urw+jIDAu7PF7io/HAjCMQE6l26i46K7zXZLupzpe8UvwmIGoWDjGHd+zQNeTOoAhudwXUGID
YYy+jUECZL1AHEtBV08S74ZoS6eWNa2JQ+C0EjGCpbb8AoMrSnEwon2h4AvG8ZyMI1PMXZztrg+n
6HR7YYTL8Knf4nQ0z18sja4Hxg8tsgAtrU+1laJ+i9wW2SSQ+8ccR54VB/8f4yDAB4u6guYTbk1A
v20ae6WFTBOKRgqmG8ncJOFrpj3W6GfyjD1ELxjwUtd9Fi4U67dVLrdIRaL0xOgA+2g3su9kCiR9
6w0pt37OCrDyrHa1iyfyt0EuZntPzVJpgptVfS7NW2uwy2HlACMcSnA+yGi2BJ4UGoqXSWzUDK/w
ix7hCrm5m8EKBoeUI6jaZRXPq5CdZmDNbyHfrUQQYZ10qHjn6krdJfITtANgqoZqmo5y6PIbUr0Z
JWifVwBJjiiWoSM33QT5x/XZmx3hioWZ2+AfI1zMSAmUUKZu1hEG+gjqkImyJWD1NOx+jbBB0CQJ
DoWFKW5MG2JVoP2BP/rg+ro9FPchfQ2Kx6HZWhDD6Qs3ic9B8gli56nd9QnE2FkYOorxft1lUc5b
fgcXP00I1gU0CiPnQUW0UF8yMjqoraHG+u/5B+ExBYcEMNgQbOCvD2I8G9GgVOCxStEFtxkVyS7y
zXV3BH3Pl1a4kiiwiiDREliJaOrItTOMnyY5dOQYlFuPHqHmu/GUUxifZcMe2nca//SmTxDgXP+M
edT+CKSFr1y0jgUhfdPKSD6ha4yYztxuS8qawMA7Me4t18TMhasDgFQdpFugZeHxiVCkBYWUAXvT
ZBVOUlO87xjKB23o2ilZFdUaQLXQGdUyA8O4vSuJyiAuAgwwRW8t6H8dyvBiZsdASkPDdz8B1d+D
O7uNWPKz2oEx9hS9/gB9xq1yEzryFpvZK1ppTmRXONfHXDwG/3wY33yGu9SyHXp8WGk+xl7A1Gkf
r6m7iRIEFFUB+Z3FE8EncJmFJhUK8EkGdaK0eikJckS0a8YDnVxZWWuzEI3z0hSXi8IRvS2TCnea
2iV4t4iVtWfBNQtcCkpL8KbFEyzk6chquWTx2muScOdYOsFllwg0X6HWwUQIAFl1DDS3Tz8CsouA
kpYOXn2Sh5X3HlEUQFMQryPWTO3L71WgeUjHSJ6jQNsQcHyHJ2vNhICkHcrVCsRrZ5VzQAm5KACN
Ik4OEaIAve2HelNvLcupv8Lt6+i0aDVKHc/2GF4iU4PVu9yVVvZjUcpemuciQ8qhWT/OLoZQNSTI
06iMDe0QTn9jB7X+DJgDZJLnkTD1nkR1CDfH4TYED2H0qee3VHn898t2PlH8x8ocpYsLFaJIvQVQ
EBI2IIy6tNP9wq7XGoYF6JtZTgek1oYOjBH+f2mlV5LW6MBsgvb89EYi22oYmPnigWV/YirNj7F1
l8K+Zm6sxLXWVprIPGTGcAWMTno8uPB3Hcmo+wE0rqHWMNzWWu8Mxr0RvNLhS8meJMimTE6tH0ws
CvVWyVdKUsEyn6+P0MtP8aAl89wntYHzJ9RogY8nEnDCpePXEM66PokiG4oGFAuYGGd+Ia7Sb6Ev
3IwWWlvATQlCjpFuINO1cjoT7KlgqcVVPUoHvD5YXLpCk5seV+CZsmlgsil0p0ljlfkT1Iw10Fuh
ubKFC1bZhTkudekBiELDuV9a6qMN2H/PKvDCVYeang6766P3a2viygVwxaG41MG8ruPq4zI6A1Pr
Ks9Cd1B/yFmw6W0PnYwUHcROe8i36O6dWO5+mk7J6ENno8HOjpjvfKVOfFJtwoz3asV50VgvPojf
SyUr0fppbleaWjAR/xiNwEHKDqqEdT5IHMa/OBD/IsujUFLUAM/jlmfn01wzMtiTZ2ycZKeaA6+/
6rdgZ8XsvU9ZbjDwv62M+/xn/xx3DY0V/2uWyz0K1KYRtDD7Ak4xwvyStVvoejFvr92Fp2lnbbpj
wgaQ9ljfcEWfsg9rD6YUNKWpzN/Unzf55DSb0fbc6x8mqmIxHpB0QLsjIp5/8fCbEEhXDx/mPUub
4uQ7zVdbMtPxTr4rVxAkGRlqkP0a7Ee0jJdmlcs49PxEkieIWNh+DYEBFaS3r9cdE0hJoS1g4Rg3
0SrpaVcasDB8dY6609zwJr+J3urn0PYeKe6Amf+ovRUoJ9GO4BwCN2Y//8tP4CY9LWLqJz665Ea7
Zi34p+QT9Eif79Lz13txptv+FdTJ7ENyTEad8bgGKBF1K10MAVc9WIrv420VQyDtzsNt+tO08x3V
d+b+6y3fkoh5GZO+aY/mo7U17kf2/br7ooPnhfk57y3226FCH5EWwn16e2vaUAv5lJ2B5cy//5Lt
Aoo7ql0NbIWvQNAzjHk3IIiGH9iN+AxnxaC7Tae5adZz62JDlRC34wmaeR08jILnV/IPeDqE/oIJ
AMe3MHCHtYcA4R6sAv+vEyA1CJofLh2H9FyhGz3GfWpwuFYbFhONISnbWrlV1X1u3Zo181t0CWU3
k3lTrJ1/RRsKGkA1+E9nSWNuj5QGZcq1FvZ7ejQjx4/2meXjPvjl+gSvmeHWcA8Mg1LPTaCehBRW
5idF1r+kKniQG2+l1lYExyFFBTxdB4Z11kzhXAqAlJDpHEvWrQf0drD17k032Q9P5pO8VXcd9JOk
c/bzkX5H1bHBVrKpnZENdv26tqrEGXPxKZzbVVQbvS9hdOMRyxaUTDWOptEmBXUFDA4g1Gfdlmwm
CNRdH2/RGWeueWQ0kkGvEZcXl3E1jDIJZA3t8FYz2pMxbCXFspsKUzukEwsAKcQF60fTqK5S9ys7
mChh42pcQ1zhJP7HU0YiVWpZjlhWin/2yI/Oe7ju3Pzt/AapAy0m471aAAMlI7V6f94glWAcB+YX
ueFvBtlPIrtOgee6bk0QTpZpoL7DrfGsNM6NJDVIkAGLic7ROpl50R/LyrRDmjATEkPF2i38XFRx
vl1Y4xJh5cmV7odz71Xm2xnw8JBL8QxICj3E0NiO67OmroSK2CIuXgyCQSW82gJ6drQsrpHwjDBx
6wrnRO01AkyyTdXHvv2ZeL7dxWuPaqLHBgt1BGpLPLai34vbciMt6hqdojlEBrEDvVGAfVEUCLdX
Lun3SuKCOtjWJDyaf9AWxJLxvlRX6lvBvCrLKOJK6cgv67EcEEWQx9pnlb6ByLM7miDOCDU2Bu/X
o0i4JhCy6PYE0w9aPi/XY23Ift+Cpx1bSYjWxPo0kGTlZCwaUwVKIIaFDo5fN+OXNvwoH0E7WjR2
no8shBr25KnMqkw39vJjB4J7DzS4khbujEpjU91CBjTBJbJqg5tyLQmLEv7Mw4z3zJkPgZ9fpUt9
tWsrsC5A06wYgBWxvGM6JtvBG3ZyomyyLNkY/eMshJASUNC04z5TZFaaBasoBB5U0w6kfN+2PXbn
b1H2EeOxkraFncXJeQxNcDg0CR7OjZXkJcycBh728EYDWn6U4ZejGGsKIHYEXy6Xb0Z/ki2mNO+F
uW2DO1qwITvqpGHXg0PUQacsbXKrXvdoRUgNm34dsxBdB5kq2X7vpqq0IfntYJ3lBLJ3LboTN+1f
XAtfGOdCM0g8ZYhGGG976bmpAdoxn2q5caMkZYNXQoPqc8Vd0dJbussvvcyk9dDM7hbotcQdX5C9
x7iQ1jVH9yEMUDpqtSNQP1A1XLs0LCHbUEI2/AHVZsP6sfI1c6rhUu6F/3OCXNSeeBdLfDLga4yo
dqzh9KtjmDrK4E5eDI0QYLnfiJSyLH4tkx+S+bhif37V/MM+Lm8hUa1BLpq/0aIx4OmB0mL8lacK
Va4WvOD2RVH2VGeVsbFi9Bquvc2LjtLGwiZ33NBCWS4GrUPuTR6DbmOGh1HSmaVuuqFgub+SmQTJ
7yLZc9YCsMxIvoVNTTXyt6wuir3VKGtMIoKgujDCrVst7CU/n9smoZux932QE9P7Sg9tvCRtGu0v
mtdgDc9+Fvil5vDhgiZqjHSYsGtaIXENZbLN8FUOwydI6WzGCAWCXOyvx8n8/VyYLC3yYq4o2+So
a+eOTfTzFkqy82rfjpO/uOGHGXQNaahDQKrOZQMJkDTAKNHMK+FIxgpp+kbIx3VPBMF3YYJb/hDI
KXpl7j0lUbbDxSjTh83cdpD5zgARHkV6u25PGBmWMnMGQloPS+xyrlQIpeUxeOFtKWOdpG5q77YK
oSNqQ8zEuW5KtAeDiPO3LS7Uu8waq7qHLWPKyd3YFGcr1O/bydoWHbqjVUV6VLSwZjJulNlQJ+Od
h/set6TQfEjS6LYx0/R55ZsECe7im7iVYUEvsrNCfJOXRi9qXn9LSXGTJPGX17+keACMPc/pJW9L
44hNWobDvv8F0OpazhGUBBB4I2jvpzMymhccKHwVbeIglp/Vx/vyo20cK35NV9neBaBnaIIv7HDn
P9xjlB6p+5lSWEps3w13ntPiMZtpjG4/pPPo1LeTmzr+o3Raw6eKFunSNnfg66wuGiHOA9tKvKUJ
xJEUa5+qfzOUyyjj6oU8p21kzh33dXbTWfQg1xqedl6Mf0+khyxgAdsMUmHNALXV5cqZ6izHkx/s
AL5ski10m/Y5IGyrDaWi+58LQ9yy0Wg3hGqLEO3MLxK0W31scLvsGc9+kO3U5B0U0jsZ4oOgJHHS
+rVWuruWWq8FglXO4ptoJFBSSVcyrjBPLbzn1k2OXoiBBPgoQplinEA1GdbmNjXQqgzQz7BGzyiK
neVgc5MqSVIrVQoGux3xjNA4A5Rk0Zp0PRmIFiFka4HLQ4ULATQuvfdkyMCEhc7JsrADo9h4ABVT
9LH9D3Nfshw7riT7K9dqz2oS4Pis6y44JHNOzdLRhibpSCA4zyD59c957lApKlt8dXvzzGpTJh0F
AQQCQISHe6wsvAAuT96fhmZBPo/0oBugOOPE2U9VG68Mft2aKy1z2+GNBmJhqZaGNTuOKxHWHKhd
bAhKkQSwZav2JaU6Qhj2+/mb/tCXU/jP+ZufwnkKQWctBRo55D9qFCAS2U2b1Gm0xzJ0DTPe9cL/
3uKlLCVuGWCBAsskASHbbMniACDQX30UY9qv+7K3FSBDMl6ALi0/xrR3JB3Mk9rPtv3QsneCTmQ8
vmw5s1y9TRc+5pKPnn/LbFVHjZRxluLorkWU2RWgGK4oaeiqPFyS7Ly0pOemZktaaHliRipMxYJt
kk6xGW830Zg6Y0+c76d4YVTz5uChLXrSoxvB0RTpkJconlCy1o3r761cvBucjehXDv7soQGvSaDz
BDOBlPgtVx+lHOB5rfEkRu2kIVBbAShQ6H4PPrqhizwDxES1qtpcLMkxXNqdiOpkUg+F6pU2OyNN
WbRSqcGNayacJK9svTGc2tL2onnlSn8rwEq7EHkmN53vHJBkTOooSErSebVZ4MJXhSaiKR3ovVW1
3K7zKIHRrHRLCgVHxpSFzfrrrf7ZJqwBfqRoGuqXZN7YMmhGM+i9wNPuVvdzT3mTTkFsqw47htwe
hKu4CUQo5I3Z2uNgq0/MH7c4gN7CB3PFlz5mOvu/fgxA5AAt/BKW/3yYNtxg+hgiBST72ir3A3+T
OrpiGyvlWDo1akye6tZ7+q5scPXK/MjX7/UFvtqvjj7Nx5+fMDtm+zFAH7yW4akZbS3iEX1jLmEI
v25bmEAr5YREgVzRHB6dgviylPNplMXPtvqA+Dg65m717uP7zfTVmz6bmQWiuC8LtOPCTGKBeOUV
ScMAlMIE5NnL2ZnLtgBSgEQRmLPnufR4jPsxDGCLAf2ctD9HVd815KVhmqMLAAt04Vh42dpK/A7J
TdcA94ul1e5YqQcpMldSctWz+O778V9IU00T8OdHTetwFkzUOoV4qVwioUgNrwVMW0oda9gM3KX6
01iuTflI2wWjk3t88WBkMKmCtBhE3Sb3OrMpV9aQU1KDT8yUr+NUv00Auv9+XF8DE4Z1ZmI2LBrG
Uj+USMaQjHpV5AjFl2NXKthmkLZhttTvf3FDnJmblv5sRHVrNVI4Jd4olyESjjsRdIZG9Fd/P6qL
HnRmZuatQi+Uvg0wcXoM0Z16lUeyi9INVGncolu4Cl0cEpqoEWWgKgSe789DYqILo66AYyg1kBml
bkO38T/pEQfoGuUX5LIh1/iF613PQFDTpxhRpXyE1K2RnqTqCjJUEmA8aeSEOjJY6+9n8ZL7gVke
WxCSYSDKnx1axtjrpalhsYoUJeGKHhNRLQTIS9Hr3MQUw8/8QSqB9Sk5hiXxyJHCUxLZGTKStLj/
fiiXHOLczmyReIk0M5rMkR4HY5JZn6C1PPYQGoXG5V8nDsBKnc3aNKtnQypJrsS1ClMxAdPm1JpN
oF/oVM0+4W/fj+oC8dlnW7MAUWWxDoBSM6EIWogIE9s8NBvVsxxyKnboSnQTO3YUb/S35im8uY+c
e+YuseVdiiDn451FkLRqRSs3k2e2mZdmnhjzlYC6rKbswP0oST+/H/Ol7XZubhZBSjxchxwcRw7A
n3fSlAgEkAGvK7EUqi66JnAKKCIpWM65xKUioAostUgTq+VqpPtCPZjsZVzylouzd2ZlFqksiycp
aZEY5qkvzG4N8W6bB7u+Tr3CvGKLEMiv7yl4zJm92S0/K0v0W3YYFUpW5gcE7dIn6oIK8xENwKyz
C+ZID4Mrr8mxXDWr4MBu/4PloxSa7DI4BKz5kdZRkCyFA8YrReBTRNaYq46+1NF/MXCdGZm5JBv0
UPo1qUHOXZk8csCmvh/GhQoS5hFQvYkQEzRYXzI1Mdol+gDzmEmnMr/K2I+K+Ub/xtWfVXfSUdQp
DkzyY/nue8MX3f/M7iy6BEQZ43Da8fXI0NkQ2pqBG1F6872Vi15yZmUWV6B6nnZjACtldlTzd3XY
kzZFuQi1f2hz1wl4956/t3hxt51ZnC1ZnxclWogmv6i3VvSDdwdW/9CWzuoLVgBiIMjFgG4TN+bZ
MdDJhTw2BFaKQHIig64SkduxeeoUvnAruJBFgIkzU7OFgrY0EQbk2J0eYMZbpbPHNT+MvnRQr6rK
TjfMGXbWD2WB+/xCOJn6P4CLBR5nKpV8PnyKWmopExMrY3EwAT4HYc/YhqBgnhrhPTTGf79qF7zx
k7nZIBuIsBsihrmC7FPpRonWirTgihfUGrRPNma+2OuF+IfkR6XdINErVW7aHdoEwingG+ee0n00
6qoyd7J5XXU7Lbuq+almbovAFi7MLpmuI7MLOb4FPB4A26iQCZ59i1LLmgRBR4zXZUd6Qrfbbf6i
Ojd83+2bdXjTrlLwUqzjfXbU7W14Xy/J11y4x3z6gNk2yQL0FmoxPqAPVkG/KkI3tH501rEIl+ry
i2OdHbQVmKUSrsEUZS6UTpGThVD6z3D1Hu/folX0mCsu37ArMPjvW5vfFf7LUs1vabCzs9E0896A
miRez6krVFdltV2lHmfPNHr43o+XLM1OxcTIhybTMVZ1cLpgVybbIbmph9sARF7fW5p2xDceNC/K
oLGRqlEFSxUB59ZzEy9cqC/Qs2gKCJ0gzwdqEdzdZ0OBLDcJ1Am0jX4NLThZtd0nq5Kuxmw39C4G
Rxk0JlRtaVwXIg8gndgUAKAo+hdgY8jqukh6dQLAUbdCfAMrhhz5UQM8h/ASM7Cj2GGWDm2nHYjA
pHCHzOqg7XR6FNqTLq55xm0yADDH/Dhwo7zzxtoW8i4eVyJ3jREvH2oP6iYyg10bAHADyaau1kCz
Jzl1/9CFhdc0L6T1E1DuGmhmKuLdUJ2MRl71oQPCDuih23wpAl7wHAi8oSUcpHwqaqezgIuETJ5L
o4Z7ACIgQzOQdYhjx5JRYazc713n0gyfm5oF21yAWiJB+tLJ+B6dOHXoUEg+cECUmasXC5H9ojG0
UOnoccJ5OcfJslGgPEphLOksG7XwlQy8QqM8QZAtb49RscQaf+Fkngz9294ssLX1AOpXBfZi6UE2
AEghd+DYX42t9x9M4pmdWVRDaz8tan0aF/RcUhTWTPKWaz4dQ78wzI25mIa9MJFUAULMgKoE9se8
GC6R0AyAImshiuDJrNjw8XkA0jkrT1zxljiSLswiRRcDFMe0X1y2M29MM6McLWYBY6sFzlDcg6wJ
mYGVyBa848K5/8nOzBULBUz3tWy0k8ZPHx8S5Y4vIZgvBMpPJmZHLR2pxWmJeWsC1SFUOPoSZePF
QYChCAlGhCtQ0n2+K5GR6iwLMVlq2D422eh2RXiTRQt3hovjOLMy+cdZOqBTTEnnMqzEiG+0QQ9L
vv7epZfGMYv4kRRapBhhoYT+aOlR1GYVpEn/V0bmvUAQ1qUMG6R1ei22G20jTBWR9y/jlpBD+3Ou
5iULMy07Q80xErnVTmFHXECS3e/HcaHy/dnGdMU7W4+qikv0Q8PGkI0Hru+1YWI9hHTvQN2CZ/sU
KMcsFHiMy3YDxqpSgf5ZqLhhh8KtkP1A3DbxUp1gWqLZreDTwGf7NuuirLEkzG7a3pv5bTkcGdsl
9Q59Vkrsde1CZeximDib59n2jQK5yyIy+SQXfsfRa8UfwXIQxAvkTgu+P0/ktx10awtr2sNxdNVW
5S7N7r5fziULs2MjL5ll9jIsCPUpyHzSKAt+fynv/2lpZlFCB9siWicxV4km35lRBNHGEYSLrTVc
9Z3kWbG56jkUB+obiy2RVy4anwWPkI1QDhMBNoR8lwaVHWKTt6d0vEKjaB9ZjpB2mUQWhnzRGZH1
wtGPmsOXqkNdmTpTpbBzUkQs8ENzNQJE1DH61k5e9Bu5ef9+DS95I2gEAPk30BP0pVnb7NUadJaw
11rdR1rldz1yYa2SuTJdnNBpd8832rmt2YSKxiRpGfPOUfZ16lZQGN4XL8YhuL0nN9VbvtTwtDS0
WWg2AxUKRRnMdW/ykT8Yt/FxeC8tu9gZg0M9V9s8aNfM/X4+L3rN2SDnmInCIAnaNWAVr1NPfEDe
XTuomzCxwdq1xJm+MMIvhW2lyOUMEu8OCp0utIKhK+LE0Y2p+t8P6tIhdz6mWdgOtSiJmwh2Umpt
9ETdhYI7YlhKEC2ZmQXiVgkrmjaTGU12TLGNkF1bytpf6EH7xZvxL4fXpqB2dgQN5mAM7WREWqMY
4VdP0V22V9xslz+pt5Fu84UwfPHMO5+8adRnBk00+XbxtEh19sBewD7y3Li1LXnc74CksaX3Ykfu
usq2rpOH/92yTe5zZhlxM6lAyt45lL4J84HQ2i7l++9tLA5vFqK7IVYkaLN3jn6g6Hh7Vuxmx7cT
9ElgSPnTuO2vYhfNBMQ3l57bCwFFmwUUnNp62Jewjbp4mdrKSUUh3tYnULf3QwaswFi4I11Atejo
30FHsDmx1kHl4fOUBkPKraJRakctON72pzTZxhFaGV0CvmYeQd7qkAXrtvXLwZXKYxQv7MQLGYbp
AwAplVXgWVDx/PwBYz8yCCyCSsASlR2DfzItQOUDbXgwwAQgcNgMoQ4ov5cuqSSAHxp/+nP4/mx6
tnNyk5kcgAFglPQdA8N+lToGOMvEBlQ+knVK831VPuXUr4wHS7M79JdKuUfld0V50fFGAU1dH19b
VWxbTPZo43FxMMtgDSEXxyjukCUBFjrNK9cqIBdQdHZTPfeh7DTNCYyOtlqsKQlRoNx0ar1C58AA
ErMxRqHm2RwlT2pUpx9WCllHo1ekG63c5lLmlWKTST6UD/RstBswyZlAW/pVdxv3h4CeNJbZLGJu
mv1kfMdSDvoLz0pz1xqvkuiUEVcnK5BRFcW6z04R2r2Hldzgvpo9pKYjB+vIWJsW5MWuaYOMQLZL
hutksA0lds1qbZS3ZrNKY2oX3V7TtxG71vO91N2HxqOFgv+4j6tdjh7cMt4Y+U0a+1n9Eog71E0y
69bo1rk+CfmAQifD/pE7Zuv8rYa4WXMS46ozoC4U2Gr6JNc/cgNqS30AxLcX64cQHbXKfRbdSvkL
HdDnEQiwSYHhjmG6BtTU1G0tuRZ/I7nmqOyHPEDO+CQV3GlRSCFdtE7NFdzPifL7oIQEzGpsPprS
iay9HJyQxurqezN+FdCWDct9B7K8JtuBgicD91ncrZjq1XK9kdpy37DB18gpocKWc9OHMBnQQquU
e6m1VHe6AIXWNQC80NSngqiQzHv7Uo0FlRa2ExjHUTbGplo1LsQv7GRf241sy1f0YNxXHjzsVmZo
318IhF9vbsj9awrg2OCrnzTHP+/MMtHytpo6W6J94hJHOLGTnSrZDuzHWx38Adn2DYWjx9orFy46
Fzr6P1uebUw9H3SjwqH2Cx4UeGRb2uMjmBRSXF2dG8MzDoVX74c1VCvcwo18sGjILnOXToIL8eHT
BMxiY9jVeYO+P6BZHHTbwXTg6j6CsVjlT/fAT9qWa+xj+8n6+f3Mf70FfR7+7JhDW6o5yAbqZT1z
w/S5IGhvL+yWLo1v+v5Z/Ps0vtlJB4VSARZM1K9SOz2qDt2FqxjjLN3Ob7xgV69BWO18P7QLhazP
Y5udcGkIFcnGxJymD2gc22SrEowrHvKP7ktzOCa+5ogFb1oa5ezWnNAqyerJjQ1rSzU/6I9UWi+M
anLI/3kmLXlqEju7mIRDYYJIBjYinb3KEJyQs00R1XYtXlBxcq2kf2kEsY04jO3ABDxUEZD06K7j
eOmFSb53HhTtPn+KZSWksKaSPC6D11CMpKtsE7nxMXBfYx+CgDc41WyUWex6ZdqdI1YgD3C3WmTf
fj8nX74D4HEVQmM6Rb8s+rxnm0dI4ZDIJMA1aqhWxCydEsG1Ng5kSRv6y/rCkIbyP4GWJEL4PLds
JWNS6OgfQ+KNQBk8Q9eTR8nq+9F8vSfNrMz2JOnomPQ1rFRQo6zsEfczO4/8bB3c5hvqZKC7QPEq
/au+O7M626FZIVKDlZFwpPy6ie4KbSWUhR05/YlPrjszMduQyFhKtdxiYFIky5skLtNHIlE98vp8
yA9GGyUfUhv1C3nMS96h4VDTsWog35w/9OIIMJluTATKgb5c57ZMHkS1I/RpYdmW7MweeqNKOl4M
mEAL9zpX6Ve6z7bkB6Rl2N68hZThTjvEG82pl5CQX59l07wSdMejioMa2rxlnBmjJSweA5+9wa7b
GLL9CKk9qEfWm8jDLa1dWMdFg7OFbFnZ8qqFQf3Q7Dkyw77laNfGs1j1frg1j4vpiCmoffGcsxHO
AqukDZkwQhgstVXv5k5nowMc7ArqKgMwfek2Mn3+N9Z+pSnOQmybJXk3yLDWu8rJ9Lu3PLHrwSPO
9D4bff1U42IEzfsXeNOwXjq3LgYZvAXQmw/gJJpEPkfVQcnzjIypALAKkNZuLaYsFjp8/xN3pWhe
h2I46KPmRQS9MY3CwrTistV+tL7s6GD6K7fFa3BleBXSIcf0iq2aJcqPy76DriKULqar3vzQaM2x
ZboJuygsvanXANavAjd5JXejoznlqX1dGOe07b4s5pm96edni6lJJGnCMBeQfQGSpUGPuE0d7teu
7ArZbvH6W5jZr/iDaTueWaSfLRot9D1SCSM0n9lgl8hTr7KV1NnRSncVUFWeBtfwpU3kl+uP3jGe
i620jxYoyb7cEqZvAIGkAlYXzPQcA1glRW3mdApGyV5VPsz2/ftpvTzIMwOzEABkmUjB8yWcpteB
8gaVJESfItm8yVrAU9vCAt4FpXxQrkWDihQ0+Md6FLlFuGYF1KEoGuX0wLbG8iQKsYlNEHaJ6tbU
OqT6JL70wPh6zZ/NxyyAdLEZlzKZTjd9oz+LF/QM6qvwtljfFCC5NN/S1SjcaEu3vaPobu8M7u1f
RsB8/gRrdnGjktpXiYYZS8dNKT9L7bXJwef4mCVLefCLi48EC1hTsK+/UIhEnVZCbxTxa0StKxuL
Y9/LS7mUi6edYYJaU1F0NM3MnLzPDDxPp4gMjncNpFPH9rjSdjS1hx+Nze60beNXwEiulqj9luxO
Yz/bzlFQxZQ3sGtxslGLcY8qNdSrBi8M37538cuz+OcIZ3EY/bna2DBYMq1Hzh9U7n3/9y+dMkC5
APIySa+DNvDzSKBzFzLBSrgk0/waSY/gyupvROYrWXJMl+Ael0Zzbm0WBlOILIV1AmuD9diyVd4s
YZ6WDMwcQodsTq9MBnTzVlV+Nt36++m6dHlEvhcs0QD0Q4NttoMVMlCqd5CH7ozXWnPzxq/5Ct0s
ICH73tDF+/eZpblOVN5THM4xLHEqd04Whsg4x9EhZT9ZEK8YoQCXJo2bddaj4BkYLLPmQe7QzaCZ
+TEAX/7C91w6wSwDzBHQsEC1f47YHZha0i7D98Qfiq1YbgNQUW3n+yNASkiINPLCS+DSFrNMAIBA
tQaquzlTqcqpaqKZWTgsaN3B2Bc0RXeNl9fur4H911v/f9h7fvWPQ7j++3/j/9/yAmUUFjaz//37
qXjP/naVvLy91/89/cN//+Lnf/Z3/z0/vqRff+nTv8Ef/6dxvOBfPv2PlzW8Ga7b92q4ea9BU/fr
7+Mzp9/8f/3h395//ZW7oXj/47e3vM2a6a8xnme//fNHm59//PYLSvVf53//nz+cBvDHbw8vDX97
yf7m4Hu+/LP3l7r54zeF/K5qJpJh6LyGXAHeLb/9Tbz/6ydAqmFZAJPBiwabJMurJvzjN1X5HYoz
KiidQRGsgGkE4abO23//CDKJ+H2IQkBG1PztX1/3aZH+XLS/ZW16lfOsqfGHP9/FcbCjoQt0eVA8
0qkBTZXJfc4icFNIhImeAhwsh3bVXnP1OmheAvD/GCjOZOsB7f/Qu9SRNV2fVmlxY/ETocwLQuJq
KIxKabGiaJWRLFCCVndZ+UCLB224D8W9DFGE8qptSiTaLGRGo97XAQcykfp9M40j6/dGcKMpt3/d
D+/yFP9964IH/lbldf7RzH/r/0cfNHCa/M8+ePtevfKXT943/YN/eB+hvyOJgvYlJGN1C3kORNp/
ep/5O54LoF8Aczjac00Eqn95n/678qthWcYPZPQw4rD8l/eR30EYDb4icCwCTjY581/wPlD1fz5o
4H8goENNEOX2X7I6v6o8Z/7Hec0tg+GFoldRt0U7ueR1Sa5tJYMhY58r7SOpBLSeIj0ENqZ/plYu
OSFpKhBkBsGeC66+BmUxQrSUm5skHMLHMBrHldaO6r6JIrxnQ/BgPylRXvtFEmThDrCb7MoiTbIX
ec0/BFPlawkY4401NtJRC+LqRgKXy1GJImEDmtJeyYraHHq9LR7qUQI/nwgjT2jtRBZloMzQ8Nqr
LCJB0rNU3aKR2aZRhhT5Xl6hrVDuy2tTG9RbtSpGn+L0ec0BYbKNkIsNpdDo6ou0uRaDGHc92PHW
fROS/RgqI6L0mK40PYz3eS0OeIVdMaJ4rDduEiVAnYMotwHYzHGp0QFKbfoW00CDF8tEn7OcKx5a
Q1AX4QOgtgX5GYgU3864x5PWKRJjC5nxEvQvzSpSADikerglNDnp7F4M+Y2kQcAphCTlVTsE6SoF
+aJly0yIx6zqhn2WmQxf3zbvpihUnydQ+1VGgo72tCC2PIjhVYlC+VZt03IjDepdPmbiRxxY1EmB
6/AFFGlESI8RUTV/VKrsOkhzchhzs7gXEP7wDL3V10YudXeMg9qh0gvW2kROxDYshQ4sT90+NLTX
UH8PE+iWqKV1stoQ3MSpp0QpVIgnUZ0kSKkjmRQNfUYTvLVhF/ppSZtrSgvLzhI0xxRB27lFoZ40
KVBdkjdXRt08SZ001XQoqvtEc+Re3WQpiIrUEjJ0YXss2/6BFbplD73ssLh9NSi/0XCbBVlsfJAD
UmzNIULNLh3DFbDWuZdr467p+l0phdA30ZykqF4hXYGyW8tiL0u7+46YYWXXrA33UllLhd2UBT6i
VqrWJZmOi0IMaGhptA+tEcU7JTTFLjAxOzYTo13rECjmQ0pXcleA5iaq3IijD678SUoTvI7WKMBD
xPqNUW4BzcZX1xQlGKgu+5UuXLPB3Z+EQbDNWzDeZl18qKDn5nAL/LA6CFDMiKpozJLMN0VIENwq
1YDYdWiYbqco7dUgVFvVmY9sAOSXUazj8iDZ2pB0UD/Be7CSPFntVkkIjnt0CCoZGNPbMu/XJeHl
lnTWe1UpG6kHiMqImp2iRb3d0wH8D43RH0IQlHmVxlYdGIq8TkS7jrQxmko0bDgadp5Q4x0tuLLt
kjK0e0leaRWK0w3N6IYXlB7rvDjWnale9yBmtWOjfKul6t7oRH5STO06IzIHJSSI6YYuhYqIoo6e
YUgvfVHF+1rn0U0lR5DhGqjsAhzoELXnTp/oCQqT+oAKqAo2BWyE6mVs0CdegUbdj1GMsTtNcuIm
YKemwYiKKPxBklT2u0QRDy2k2lZtXra3LdEOjSlhrkLJzYpsa+DGBnGPjyjlm0oN+UFnvfoQZyNx
i+TU1FbpmgOPkDZTQ5cK8ZYNAQdpuEwftD4t3bYy+c4qpRXl4EptVOnJKrkMudd4dOUqvAvGytUb
nvvZAJVuBbvJNXNu7DnnxYM60AwVz+otCaNrLdPaKw6modBCYztVNnxoHnKDpDYH9aRrNMVtEPKf
2WC8GG151LqkOBo8DG09Adg9zYN1mPBoqxUN+rZavdpISdw9lFKaHohJJTs0wM9FxtJAJwnIqWhn
VXvOUvRl98n4UUV57GY0EV6e6GwXc6P22xii9HYtywPE16LAKRRV2jaFkqxqiHzYUZhgP6EV01FJ
NvrVAAhlKCLkGkML0RBKbi468ww/HQbcwkeme3JKX0eh6nYiAuIUatb7DI26u4FW487qpPBmMAzy
zHNVAysfeIaPnZ5WpzrgW5XF1wEpi8xLEouj4DseEnDDB5aZUTtT9PCnLsX6Wums6IlpfDgaVV29
W3GqvfdYtm08WtdKF6mOaYr+VYsk82UowOVSacEOAxkNN4HqMCsZBMm58LpSUzaVyZLb1OA/m0Yx
XDUvqSs1SvaQN2N3U5A0eagHsP0SfdyEFYi2GCPZtZSju8wZIovUdjTqT1KPN05mpV5T9M+Dkd0H
qZq7IholEIOGwbEr4zcRggK85iC6KaFI68phgqaNwSjJSxHyunBaidQP3Ax1hqEGoWxzyuiqj6G6
ahP0eN5ko66jLUIkkunXg6RuTKmXftCuyPYgvolNaKJmxp0qSybaTbOi/WFIEllbI9qnGqntNpYV
gzMarQ3gQ4kkcMXyFGyxlHXVnkYTh4kSVOS+yHBIdZwgDPC07V5b2QQ0Msi6YK3EZfGAYpN2h96z
BlTuRTgyu04y3Vo3eSC9IPfd3nSEVLcSNbMbUoT1La4iJrpFMt1J9Ba1uJRBQUWhpR3JCFq5pfUn
XTPGQ1fW7TaMk8LXgjG+z1XlIS8nIEKb5jur6ClkUKr+BfMR4gDWy/x9GAvk1oaw/WD4pcFNeE3v
jaFHy2vECCJkxyKOWEmv4szP0Q7s9HXW3ZBW80q0wDtQb+cupGZvI7St1pF8LKvgRooNnMR54LQN
1CFaK7nXhyT44JXQwWgjret68BPtp2lmriQbfqN2bszHV5msusCI3TCckJWxFQwnnuTB3oxRA+wi
sVGV7sXsJMiyA4qGiMel4nW6Lu5o3kKhhNVNaYNapHbM0GjtoM1fyi6Q3IG1E5drcNDK1rcM7FHB
cX5ZTedLI9PuVaUVLq4R9CAnCMdy3LNVZoS2SSiki2Sjvu4iRb+vsJ3QC9z05S06JImH/mrrKmTA
haBYoTm8xTETJKT02jHWQT0QmZtQ06F6TnH7Y00BzIMl9HfdqF+HxBjvEyjNY3LSyi/kVv2pDVro
4e5V4wQFfKetcEmrS2Wn5WNyi9Y2A6QGZeVWve6LfGx9I1RejUh+gAhu61a1lh1zq1LXLCoR1fOg
/5EEfC0PpU+wLzUp2zMz90lgIEpaqPGNRJUfONYYHK8DYTscQtk7klK4pYwCVUFSoJwVcEHtKInY
z7KOXwzJrE4kVbyo6LU9NIyzG60AbQAyUOEVWCTIj7LqOgBvu/ye6Qk9TeKraz0ZMui39KDPF73q
l0kTvYGdMECPEmnsMab0XrAkx1UgK80PmiYUWxV0ET4pcJ3NczTmq6kTKujY17vTwLZy3OZulvqa
MAROPTROBTr3gPZPrlhehdsxJ9W6rxvTtuqInWSza9EcNwJ1ZZBWchWkHTz0LWmg+QUV2DgYjxoN
raMYS6hzaTlEF3mnQKvb1Osc4k81cvhaCPI5hHFOJU+d5N8AUtHw3pSiZzHEayo1nqEEt0iGc3Ms
oX7Rg36FNWPpgx6vi2xokgWbCNxRH7Fa1+siDXcGp822YpzukgJ4kLLiwzqGqsqmqop2M7YGeSxN
JXU6XISB1iK5lTga12PZTsvaBNaac681qgSQIRW9bB3advasrSfmRDlilkd4oGwrtYc+ljqqFBpI
nRFjl6oSLmdoJ6vtX37O86F4rnoueYXW+Ixn+ZNoEhX+MXCRQmYEl2JZbgC+MjMldDDLikvqDBTK
2GhIxMeVKuPlEQIy1We18IgQVmqXhiXdWZU0jBvJMMAiJA+ZiQe7RtdFXSI3mNSgd0V6tX0UVZlB
k4xy6F/q1QDhZt7KdxmLCYEh3gl7jBKweyUCkK4ilc0HpaljpGPz0gsKatxBPEjunQYg85s+oqkv
mYGxYhArd+VBLUt70CWKlU+hNVmY1CkGXiInn8fDXSKM2tFplJ4Q/9kqYrjI1U0le2OS8lMglRyJ
BK16IVGPDS1Fcf5BpHp8iXON2Q3TUY7MyztAawCXFhYSaGOGi4ba4DZHILLlkKCkRylca+Og71MN
ZxKNK8BTqrbaRlmR3BE8AxCY8KjDAaICwYsPEAlTnzE77QZKcjq6KyDmnteSWBWFoe2Duv1RUFlz
E7OR0E7Xcm2tofy8adMAIS+T9ew0tJyse4CtwBbCJq79CFcVKnVbBYfztmz00U/+L3VntiUpjnTr
V/kf4FALxCC4xcFnj3nMG1ZkRKQQIAkBAqGn/7dnj9Xr9DmrL/uuKqtycgfJbNtne3vCBwWnvNPi
pQwZPonbmjH1TxVuvhJAfXiQTa33TRx5Zd1obBL2FIvD49rHh6ZPXWHSMcMNEqxFj5XCPX4IF6o/
oGnZjUsbvCbL7NoCDeuDr7OfAs8vdhhlns0L7DgmwQAF6m6TYD8HzZdGW1RfA8rFFK23dcrCDSZq
Xp60nneak6IfH10dPixDdEzHJi6nJLhDw/DDZF+hZQfSjLvZLNmBI04NcfE85/7yoNDx5XO4ZMes
DikMpCN+wPPRAlpcpjf8Qd+rWcabZlKv3oJVj1Y300fSRt9LU8OknCcbDPXhIOC2WRpeYHfn5U3V
I8iX1r+w/4d30u+TTWQIGoZsjkvaiFeb9vRsI/OSjR4pW9OzPBPVxdUt3NwXI26GMJI4gbp071ab
IjwzreML+KgUhGhcNNTzn3vC0XKhqYCtAIxSfEsrVIchDL+RJOqh6h1dE54jI3dcBvKkCexjh3Zr
nYwfBye8rVcpt9NB/D5XdfqGg7DdL7z9IX2ZYN0zbmqwgzzANqFcgWMCM9zhq1dFRcZ4P1Xt0zKj
Q8TRhhXfBq5EmxYNfU5QIT2oqgKfFrhqaXMsLXQ7lvkNNGJ/phvmq6oIqgSiMde6dJl95I37XFOG
5AsQoMBDG1PAEAg21jRGv6PpS8hlpnIagwGNssb8bObAh/XdhEwDvDpl2Nsty5o+n4n1biidsweS
zeiKhiq96Ktjt5kuvBXdbQzV5hRqnmz1apJtMkVlHA9pvlDdFzZEdxSO66VaKbzLYxSYerrJdPbZ
mDRB8SNhFHQNxPDIKeSaFG2is2JN9bOJvcfBU0jH0LHGFTS+T1Oy7NFU4nmN8XVoMEq5npN5ryOW
4m+ICwlh91UQRMc5Xt1tYLsfLoLMT8OZ7qcZDSiaFx+L2yMqZ35DvIEdLPpl2uPXICnfYee/RkQY
srAhrpCyYWLHk6Do4xUFD1K/UYDgd5/H4INPg8HBSn40sU5LCey/ceFQ9LOpMJbFfgq+vRAVcRfl
6SymMk11m6vO3QdGPmpkK+seDxnYh6wImxiHcBT0SOWNzrhv88qrHlvy0yPLvIPF7bpFihj/aRlU
Ishcx26mP+g4nyaU6zoIut0y4DJWbfCIu2K8NZ3pj4KCYPUlQY+1RKeqIkBHKrnHXJZt4qjazsN0
p2VWrhNsH5Zs3SMnDUjmArPxIMCBw6Q81ND7NnqK513gd1cb7Yjvuqpat9nSr0XSjK+IxzO3YyuB
lPP0LYtwqkjQTG1l3KZpq0uLenzfVx1INcdIHorxeRHNNhyasxLDVw9/m9JXMTpV/L12q+XuKEf9
FgZyuBcjfZoqGMDEnUIdu2TTTkbpfIN4HLJxMbyFIj0e0KIDnMamPAIrkGvSRSyBr1Yy5QipWksj
CMBqTnGWesFPtG8/E7hzopgX5NB3QMPJ6IpWV1XOIMFEKKNL0fZ4n2A4uwln3+Zcx/GmtpmGF5RU
iBjzD0GCf1C1z09EsNu2D/IwYyvLBwHxj3OGOLLEv/SdqCCJN8+2Cm/8kfn7dDAR3jxIPNk8oKVP
sPnuZlF/cr+FpdnQTPEHC3m2aWv52BOgfmECVlVk4NklCGzGHLxne6vzoIGKMUzDQSeIl+tlBfc7
WFyQRB+ZztBuJhEAzJDtWQdFz28JL5oe1etq9R6b4WvOYv89wMVzG4n04qOwzua1aKZAb1q/PS1S
vpoBthle4vNtEg/8HKQCj40pF5woN6SCveP1OYEpr8VTXosq261Teo/Cwy8TLKHh6MfWYEBtgTf9
aNcQx4hCg2nwguYoAX/VKMq+07X+DDlY7rldRb4w8HA4ojC999P1ViPqQ6d4OVFP8Z020oOpxPQQ
I786cbCPxpE9PYgJAWi8ewtJow+OCLERdYrBRXD2vf4+kcluCL3kV3q1e+TVru3d+7CgnOAgEVIn
ohChOFOfo+cZdvA8f5tiwn5k2cxg3F1tQtKd+7n+pLgUgc3ic6Moyd4CgQ9+hu160sUbF8zzvbLN
iUzjNuq7ASklMVYLbQjNgG/62nYFo1I+Ra2odzayp5GNKS6Oddm6NfzQbXIU1XQOqh90xnMFm/Lv
TigO2zE8gRG2cVJEQgVDjxo9juV0ik1CiyEN25Ork3s74+vCxkNZjTVKJyF21eRcCU9fXLVtw9By
ypJUW56IJ55khwAGMDiG0Pd1XQMY2E4renqSwYwzqcNfMaZP53oNolzXcbj16mQ4G6O8czr+8PX8
5kWw62ZNWMSD/qJaztt+nLqNQS9YEteIol56sKLRIn9eg3hQ0WONNUSMQyvtu3W0L+rJymLQ30NE
yiCxNxChgbN2n2a0b6QBCTUlGS5f8L37ZmDNhS+1OweaxE8OA/UbDz6ocxu9AiX8UIAp9xlcVwRS
qHXPPlslXLlq356XdbQFaMNuC/0bZcuYZ3Q+B9w/LQaXiR3XzdoOoMH75EYI7AXAbDmrW4dPr8c1
vRC3JXHiv3PMGlJL4tL01bgPV7Gx3veoyhHPv7Z3GKWVSzDsSPtrdS/Gf58VKTjuRtd2shBh+73G
cpv2HQrICTvciRu7wrT+CKNVMUPCql/HpvMOzEscnsczxWn+5HuRuyZ/dF+1IQk2MEL/SMng7iFn
hkXjTYhh9AeEbveePKIcrc4L3izuyUfaVDeTl2B5lmh+6SjrN/1on5cKFXpcn2rGcPYbD9YM1hty
jAzeSCT2xjVjqRysL6K26S74+O3WM/G+MhH+oKqWT0NmcVL1iXkz3luczVuy2nLoaJL7oQCYK6qm
WKNgeIwExLQlJUcWIOAYb+IOJcln4vGyatnJh+WcMfOXrNQNQmyrLdqjrwxzGKL0nHedf/IU23UZ
wyfmmlKQHgIHwLWOILw5UEXk1+6YuDiFwU4H6xDq74ytglNtY1OqoI9eVxRKyI5ZZjyBYOzGehxy
5Xx3YZVK97ZCuhvaqQ6Fdj/eY5vDO3BMDJBt0kmot8mEqzuNvse426xQVwJrPxGzw7a0j+x7i5cd
DQjyLpfHlcX7hOMhxIbt1cO3PQQNLyfcuDFDA0vf+3ZCiBF+pknMkS31enGYFG37OShngU11Tjf+
CkUFsjgyZtHfCXNnYPy0Zs3jYBpXDJKJH+PET03lQftaHswUw36iWnArD+OzRNXEV9TNw6CvW4GU
Hu2MsYVMB8j9nH7aLkrgTQBixx+9XUN1fBpgP5lDBBtO0SpL7COseaIgIGiKFyHT0UlDmA1x63EF
jpa6xMfNKFW0GWK5IJ3BkdXkZqYquMp//cW6YTi1/uygmyw4VGaoc8gMGC8QSH+pXiK2vdI4eANU
fjBNCcbbafaTsqs9D4YpuCaBfLD9mk5DgWLtiRov3E+e0DCbCzjL+wB1TxSkC9IglgmWUfAwGfUM
2yjTZHivZVzjZG0qLAkFDX2mFvc0DP6yjUI5dZhpk8AjWid1XQhq5KUKFA4m3EGshF1qugO45peB
brGN5gXZXQPt/acHK1lUd+nobXyFQTbVCzR+JDh8RMqcPZEUVSr5IRvD+hWOJ6SYMxzzs9VmO0e6
ORCbIV3Z4rdYg/lxwr38jS9Xl7NMYYlC0xm+dm3jv3rd6H/VqG36vKq6+ltp5F1kBopYahBt5PBB
fsZj5J/rjvofA3fYFpHT8qaotS8ttGd4NYdqO7V9d6wTiPuab2LIoTx8J8hgv0ASincNjA8fDQ7C
2yrjz8JN1dm2mbyv0d38nP1RY+0EfUIRZ15frCasX6ZGwUWhbWZ3I7WAf8Y0tdvAjlhvQpLeZV1M
/2aAIx8XD4tPUKdGVLVgZcKxIhdpB1hgOfnB9HAXccwPah9a0hhr71CPDb3BA2G2QYZ5Ar4wXz2i
7OtPhov4nahVzCjp2fJis6Y5GhEF0Jmq6HbtjcIydLb4x0y56ISQHPdoG9QjSRdY1B0SsXaTJeyW
dqiHO8WS3dSlae7RIX1dwOR9zfFoClGlaquqZC2XwceCmGsiRIgaXIuLKwQTwUPUpupAYLv/Jkm8
noFdqpPirvoaCKQTaECSBQl0xCHCU42luIVCyI44hTuDG58nL/Bx3HjMfRmuBIwLgmoHqTQ8KfsC
WM/7oHaq0Bkl054I39yPLGJF6ixmcpIjDattmk0yZsNprEaLK+ya6TIu15cHCXqbTiCWcEZdhBpP
k+qOV/Oy98EHngJmKCyVYokKgXafPT6Ao5MYvUJimICfzmrCfLJtHwZ0+OX/ifAiDyKFeuuameZi
zuSpcgCuBmxPliFjadF5rMYREw1/AfX/iuT8CTX5O+bzf+OBHqfh+3u6fPT/BaAFltauazH/HrU4
jN33/6hf/3P5+BMk9Nef9xfiwov+ACEBwAtu2BQZozD4+xtygf8EE/Q4RFI7zjrkPvn43f4KXcTR
H1FAEb4DnRumef+M/OA/+UhVhNEb8MKEAGL8T6CLK1r3D4Q6RhyODzt2uMcBIfoNbv+Z+BnUoghQ
SC8XKB8gQXzYob826n6aT4oD/GfNLoURQqn6/v9nz/V75/9ffnOEQ17D6sBUJ+RfNxMRsJ4JskAf
ZQwuz2rBjBYz3xqJQ2NfHUbtd5DolmQ6iprN955BW8MND3adv4zHEUVwDY24HX/3JtlmTNruNC34
QT/23+YVA/q6rrV/wqeLOSkyYDFMbvH+BMJ+LounbFH5KoLhkl+VbIin18EnwJPTRkx7sXLyxYN5
sVAAw7ne8hnnd+QhRahMu7WHUjGs56qqs3uB5ecfk4tqJNV6GClhZr/Yl+swN/G6+MPz8Y7nDSYF
GClDYq+vty2MwwhVv1aElF7SeMmiv4Dq/9H79m+hpj+xeFdK77/qrcySqxvjv38rb67QHN7Jz+8v
Jf9MQgV/+bn/YKHCyAeKBxsssJDJ31ko4oPRC2FYiaBExCLAsO7v72VE/gAhChIvjgniAfFy/gOG
8v9I8YM0RUpHGF0xqf+AhaK/12L/8W5Qgh12GJ0gegvwBUGyzfXF/ScUyl8TTdAtdRuPqjnFMKkO
zs1Kvnl/U7P1rWFNXjdoZFAQ/wjG/q2uvUOSLAncgL11J+vhK2aAjubU3EUJhLccBmNqHwoKf7uh
AgDyHjKPYAs72KVVcB9gHTqM9R1OjLc+Bv6ilqlGlAhkKxSZqOaRYx+jfrbjjep+haHNRd+NVdn5
GX+cJqpuXY1b+zCurXhs67jtMYWLMVsWWDqDEhut7YPSQ4n6o2hTsVNJc8ss2snATnlgFdbJU89d
alS1Fy4kpD0Ez29qX2JHWT4jnOJFC3eZQNMES42EhhVdvPS2TSI3gmOsaBSs4lcK1toqldzGmBBd
KJasfdkeRIYieaoOZuieJxZmuzEiG86jz3DCB1gNA7ASwZrbUenvLIPCJ0YHx0VUsMHUnydtzpDT
vmoefOnU2/dx5zCEEq909kvcpsGThinz1jCEVi4yegwDEAzGoMoVg7ft7PI6gBtamXvSbf8d1t58
xrjvqVX03Ql6jAUmnmFDvqQVqLQQo2JX717CblnJbM7twNYc84oGuV1ddoOZVVRMlYQi1vNi6b+r
wS/G/pfyhy2f6PgtAs8vdFVjiDTqi8NPDjpRP4UJeIYQ9mglNTHJp0EXsSXyiwrIZ8nS0IeadE/1
8NAR/EDVVWhtuIaMbFOUm9n4hKiHj6lDnxY1mLyAQ2oG/FFFMEGiB1a3CZXrAUmvkMn5cDMOZLql
mH0V84q6lgt0PlWAFdaxZ8mGGLavhy7BdKMtQ4XQkVQj7BDDjGzD/S7Y2cVDFjMWIPIko7okIAJy
T8IPy9cGYvxS/1g5nmjMVbq8X+gdqt8SU/P05KUIGp1AlzL8hcuAOJKTEFkQcyqiQqiGbVQvfvJa
HZbAjfu2H/YVT28o1GKTeqgKybxbNUz4mKn2S8PQmlkKxT4ZN4PA+W7Q3PtEgdiTaRFNaDcHJ9PN
LIYKf625St5JOr5TZJbyHK0jfJkIGwyWhe9rRe8RhPS64AoAPhDBmMKc1irc4TEvBl+TTUSbpyQK
V7wfnf6JMTlYIuWSgsVe9O7VHloIFZVWe4/Q/+YpzzxjSZ61E3A1kBAbzxN3sbrt6updIb+gysCc
yW3jXk1Liqyuy6wSaFQNKUaP1jdx7e7HLsKOWxpUt82wR3ki0Ya4A0wPSz8bANkJ9e0NURfn+D5K
LDXAMCX7wagPAG4qghhxmJzDD5njkMKaRo4vBeqc38LrPQ6LdiJoHSK7IkRn7fdxTJe7EL3qTtke
zhKj7nbhHDwCvihN5ue2rvfSJn7pD/RX5MJLRhS7aRv3Ea8Vvan7GBN+dZO2DDc2Jv2bhA1FtLAt
LKeO1QxIiIR7v/EhvQtU9MZpL7cNsDn0sGC22qXCtA+vWGazomUIVY9maEmL+dTgkkzktdt+iHdJ
phVcM/H9KBGk+Kf+cyWINkjNeE0g/Z4HfjR1fVfjj7FvV4W5gP3IphqGVAIxc2T2bxGWUESBd6pq
LFBdtdUMWzRqwCvDJMaCXrDzMvsj0Biqp8RZrFanE/QrhIETkoAp68J2E43La9q4c7PAvsVgDTxf
HXr8Ctq4rXf+FTt1zfoA4RRfa+vtE9kEOX6Un6SCnwzSbvK1gw1p10K7w0gUfdhSeBlFjmMLOCqk
P1YhTtZn/GYQEhlDsVhKQO3vAadFPNkz60CfrZH9hCdJ3kYKs6AgT4EzeXUtiriDSD6oeM+m8Y4b
KBgh0NRNb+Ynv5rhy+U2ffKD9QHCDHqNIVuyo857szWFWmzdXmOSVfvjR6rT3aTnJxtgnrRaRCFl
M/pz+76a+YJRFqC2Llec6cLVXnZhdDE3XSS9I1TRwvErEwjD5WLSCy9jKeUnqCZYHS8QcAexfHAH
QCnN3D0F9FLQYEbHH/wK5nA6VRoeJsDWPkdrwzxhLwtbm0uIsfwPxDKIbdIkrzLB8pOy1V0yP3kx
i46GIGiz0is/Vn1Cc9fp6S5dauhesLP0ecaKNWPyYDOKbxGbJQp5p6WMcBUmib7F6Bm/2s8uBjKC
ydI7zSDlU/qO0SLGPByjs9TBLNafEZQwUsA5/IYH/V3gjSeI5L9Yr9eNn8wQcbLoyBs8zxDXeYGG
PYJPzPzZcwzweZ/Brdyvnxmdgp1Oks8VU/VtdgWO/St6zCLcqOY3jxxMYHbbK6QcVr333F3BZSMD
73epXzQx5bBiwZOWRXX/gqnadBmr1tzFPvYdHRf6JrnC0SjXvRs4xMQHNY/+PVvS+ld1xamnZJV3
+jdjjSzlcZdlE32rA1vDs/2KYwfj6Lbiimj3JKaH7Ipta+fCn9kV5e5wjaCkaMGLgfMGx4rB3BX9
plSaV5YCBx+0Fx11CJhFB5DZxmuLCx/I9iG9tr1MXjtg/9oMj6TpHlpXkdvU8zjGZ2nRELluQDTH
e8Onfov41qHPw1qNv7JUZXB6bOQmwtjgI4kaW2hMZ4+REJCwxEBOLlw/vKyavtqsZThjhH7KDGQG
HBQ4di34ggSpUhoDyXufubpcfAHU2C4VqNw0Cg56nSimLfrKsQDnuPhL3Z9AJwAWibV/67uuPjK8
1TjXB4zpYsH1xR8Ti+zjDiT7R5zaTcUyXE4SvpClVvWtILW5tU0at1jvTTSHQD8M94vNvOPYI0TR
gijdBa6GNNok0XKDwa7G4hNorcxxdvSgR2R5wzFqUk1lVV7xWJWm48nbZJm9rVv9MWEuUnTrtPxc
YuKh0yFqhzXBq/YsYflbdBi3PCRN746EVvqBG5R0aMbi91YT4Nc4FccOMrXbsVrxE639BLPCGyBn
QK7GbQhPFNxh2fgxB1hoNJP47FZE46xJgYENjOmGTSZJd5DTPD3zzt50+IjhQvijEd3JWyE1JR0i
44eluTVGxOBQGVha1uNQQsAZPtgpr8DZVqQjBSiTs6oxnHI1OfbTIvNlaDHiaArINOqeKmVOfefK
qBsfDLy7wjkOynTEc9vhlnC1gQ9n032BqoKgbWkHQ9v5Zayc2YRtCDjF1aI0ot6HUmIZT2UnxQIY
lGDaf+tlyKcS6R4bEM+6bU2G2ko/2mUp2zmBzcZpIXgJXeXJTRyDNpDSv4nGGkRb1m9Fau80In38
4RKoFnXoUhWao8bnXqeQeeip59gDyA2FNiLrAShj3vt023c931Uef1gYAIYF5PCWQVETvHpBwCSQ
3X4CXbEm4ggzRQzjjMruLQO2lZBqF7V+mcb1S5gM+kyxGpT3oMGa3Mj1DU3FGy7pU5P0mLZM8Z6k
vzRsGm4paTFYVyMeffy/H57EpN9iRo4IuxFa01oMyfQJ8MQdTfZkW3YGb7IFgIOFPzsuUIGxuM3j
sja/sRQgTQ7Afju+2kzWG45asBuzAn3dHQF4UfhoaYTStxWc8ehEMSfTFf/OlihDDdRc9HS9XKaX
oNbeOUzbi4y5K81SgSljl3h8DgFgYIo4X/ypPa+RO4bOyI1TUP1I1z5mMQj9bDquGl0GVbKQQXbs
ghX3oz9B6P3uDEiVxdofmChxzOvdKei8HNVYv1lSPEZmymQ5DHW7bQXmjlDrjtGM2ht3l8eAQOAl
LvtkzPk4WFwM+CU826HuT4KNlMnNCDeCLHK3owO2TyX+mNm0ZXHEX1sOFmVYNSCN3/3yfyQe/LfJ
AlhoimAu9f8SBk7Y8JrVP29G/f0n/VURCP64bkaFyNXxoQbBTe5vUh0UAWz1XCOuYAaK3KlroN3f
1qPCP647S6EPDS26hqljc+pv61EBFAGahAjAJGjjkUD4n0gCaP2va8n/rAlAEYRHDQxPYAkCm5r4
XzSBrqka4ZJWAkbRw0N8PWw9M7KDHhowyQ7Nr+oK5KOBMlyVj+2IsXuhcf/FVPdjXsMjMdMHKuSs
jEGEl/3aT3ii5xBzkQTFsqMhBsooSjBGwVFPxg/G7bJdKW6FYF0xNsRo1tPLLWvQ9YWyelnoXLAE
1akcxb0XhHxfp6u3WdDNrFf8zWfBLTH2Tvgr38zzlTP1gks6cPI4LEeVBvCLHdhx8Opny6dv8vtW
worVjSSrQ8c3V0Vl4KmCtWHsFoL0zZO6+hlkyx5zjxsJENbS9g27aXijBDth6ScsJmEOQQ/Ibc7a
c0UwjDdJ/0B8Inay6UxBje32i+tu0B+TA0I4T5SqM7YnThRi0YXz+N6gWJKuSgH4JApL1Uptddvc
Nt7alSAbqhK7hHfCC71jhKvYDOu+mb14FwWh3GWNKNN23FFFA6BL4zW9CC0rSV6m0c/dkG0GdH45
LDzhGocy3YbhI2P2RvdwRo3Ug5+tpTb9Hs03qq/hwJFYIPvwkPrsPPthmXJzXnCtWQ2mXWBQIBrI
n03/1LWY80pNn7NRyA2vwpeVZmoDOaAD+x/swDo/I990i27K20+OyMuKRIayAXPojQNGtCH+MAum
6AMmK9Tt+muV0sqaHGrdo2Ia3UHW1aOAWCJF7PKodeGG1VjHGEM0ONFQNtiDo4KKzYoglC5tYXTH
9gD/9zpOLrxDmGYLpyOqVcGiFohuO556zU5LX2Enqwlh+IweGwWeegsC9BethKGHN2tELCRbVMTf
PK1GcKtVCWdElNIajbThFCaG5nOOII5dq7FgXHFVEIp0uHYXwakdj26388kESMjV+0bPzcZH/db5
6w+ssO1Amo3b1cgzsNMXb2zvRGJuUU8W7Tg/YQcih1lu0VoMWAjKKDJN5dgEO943LucgsZEAkv7U
ndjZtIXcKwlGh4HEtszCed4g2Wah/r4Kpgc7k4MfJudQ2QNWQABHruhUWgO6r4/CZovn56WS9AbF
H7oekzwEKVKt2wW2iFyzUg5639qw31Tob1fXsg3/XcGaDMHDoFAagmSuiD32EkvsvSrpWr0uYK7w
UUw/NTRtOAR8RgQpWlLqY8iiYp2jT0fpxzBOJ0YAufiIbsAWyBO5TpJMwh+hEh4sDc4hBmIh+KN2
1Xvye+C0Xrfe+K5JgttB9jva2vvMQ4WVrtlZdfa51s0903BhVOGjJuy+x+DqukzPUF+S60QrS+QT
gXdTXrXBFmr6LvFds4m67DVUmGdiDzAaqw93nYO5UN8PICT7arpMsJt0DRR7H6aNKHX2QTNft1YA
K/Tqi04dYji+YDMMMGFUj0uA4rcCs41SkBXDYOZtKnFIXBca4usoDsGBEvRChPXjYT7QiIptb19C
n50qpopRCLQIA54pIskT/qXdtIaW6whbb0fe8YhWaK/JjaCRKButY6zvt2fteUd0I9sK8NCths3y
IRnibaLMk8agEOAZUp3AZQx23LUKvNXkT6KoAj/eLRlqR9fXz6m3oBZGelwLbwqwNilRl5mmQZHO
fC9OS1tkyUsmn+v0GRWh26yYBfdBjUn2Et7PfMLh71AloA8Xlry0w7CbsqoY0/VToYqeroE12aoR
0zhmzX7E+LQMgDlfR0Cx5Td+Ywc89BLFLE9OYUIvArqbAuu8CfHqYn3DFRinPMdU3tEYLxv4Ebwl
2JQBRTsh73EMD7Ex75zGD1HnoKBgETRM7khkXs11GFuFEIkqNmS5AOkMXe6mXsNm07v5a1RhvwuZ
CPNQNffGzj/EdaS7jOishyF9HhZ5n/VYkFgrsBZJLD4WbAXA6XO4V9rfCge1h8Q4cuk6vy4G/zZG
DDAD8utRVGZoXCSkHiziLL68w1Fgc3zWr0jjdI+zrV/GSP5MWHJGFvHnGpE7Jro3HOeHoYKh2Zy5
vDNXEsW8+IPZEzPCyNEMMCiVeJsxk0UNTbZdD0oCdweq0ARYJMwdYPi42iN6sp9e4mENrkYH7+iC
vb3pspL0s5tBREGHgpAzhC8yEbSokw7GiU1/a5cINxPwyYBlv5YgxQYPgXml1IFBQc1Z2dBkPsNv
/odd/Le06Y4uErtBgQzB5YZVr4x+OjuflOlveehHuZNeDwwF/H+GkyGnTL7KoNHbhPE7Hq4vwve+
5wAGeNkyHaI1eEByMseyLd1XGb1faHuJsBArOv0BufeBOLDjKZhMRC9jtxJ7PdNoT1hdg7ddS/dq
CUDuXzkBYbFfRaH3mh42gVA1MA4jX7Qhd/g6n3FwDee27fdtiFJ7rlJwS715oAu8blPPd3jdcWSs
CNhVxn5bFjxOVaM2k3dFYPsbXB1t3vW/MW4fabENtP4RdTVRW+7BdnaATLSMqd5Gqr0L0ugo+vSe
qzbGo2vgdDBD/0PYKwxtFvZztGmXz5l3G0bt50jSI5YE4YkqXXNBRdPisAnwHWYUdEHcbCY3Yt9i
WUtVw8+v5+qB9+ItCNGkAVLZzwg02HhZ25cuGco0mAGboeyazJl0HWYa4y8vC/fKaZigY7lTKFt6
yAyb09odRC/wbiHaIYrmuQhZAPGZmODC+/cErIdx6ITAfvwvd2e2XDeObdtfqR9gBkEQbF53p16y
ZVtuXhhy2mbfgx2+/g5YOlW2Msu+eV5uxI2oOHmcaWlzg2gW1ppzrK2cL7Ryb0sdn2V66Q+xNusu
FIbtYTwt9XaqrGAE6eSFSkksitJ8yoPo8yZqSJbpRM8A5d5tIUwGxJFtwnsKRMGvbnGnLgWvpHwc
PT+7ktt6Rb0p23vxfC+xDux0UZ/JLvKY9yPTuZHXGLP9ve90chdPCFnWtp7Pmu/illo9Ym2vDkCl
bqrGuMc5IHFQyvGsxumz92d0ob0p3qmovtj65k9k3WI/xPlNn+JdEjUd6wadnweyWU5CZz7ZqfKt
k7vXtJQpztjIpmMy++izV/Q2aYt+Eo0c+RNEiKfBp5gUVehYtPKv+7qeQCSzaxTicpuHZJ8l6fvF
injM1ssz3AUeCR98QzXO/VOmuMshTUHglKGOpdc13zsCWd7eNqH3KDqE6Chhu9O46Vv2uatZztfs
5BtbYn4TRs1jiKSCG7qPg9Uqi/LNMpmLw+RiI3S05uJb5rQvLFZMfSN2+036x0pF77S33QdT/nEx
241X59fjWDyGU6h3Q4hhGqnOfPQyqnNKj5K8Y05CvAd5bRJcSW4TFkeRhl87OQVH9kUEwOV2t3Di
IlSyymkk/IlLz+zlzvFkcVh6+VqvVvRGwmEBIq19kqTRqukq7Thv6mVFna2vak9ekugnPzTJL13o
i6twXd6YLno3+tFxcKJvi/HjfWDFWFV3wlJ5yoIOY7aqW8Q/kqXlhEf0rZQ/QJjtl6Zc93OLmXR0
Wzadbfm46XQ/+WGyy+LlehvcZMdmOux0Nx/yYLNGruQewj5prwndYjwUj+U6XQtBel5atZjxltsA
OQa91LHRyszmGNPmvHTRDpT99JrZxx088b7oHoZzAtR0Ix1by2NHWphOa+YtUgnaglX922ZMu2O5
yavR2z44ISJgR2LxIoHx1kuGawxPtL8I7qLS3I/NdMUcrnmty1sR2cKHUJ9H1KnaxZeQOuulLKrz
TS1XfiYvUqQYu1kXRFyhOm4FARUSs1dzhfERGflXFJE3dUMwbDqo2XMR36VK14gNZ8TZbbn3rOJu
Q0zqTkYdEBmAaS2Tc+WQEuniCz2m3xKZTWcqlMeKU6VwyMQnIyCNvl7elxGajgqB4eSURzXEF47f
RNdupOuzWpfTZZkFt1hCqiOjt2MvOqUQkkjjU12J8YVkVojGruNik3IrpBIQ6makDq5V4ca4GtxM
WfMlGK82n863ifpex7Z6uWXaPeoEZINE/27UCkPbx1VNVqrP48d5InAdK02AG4+HMFSX3USFqalG
55TjpCBMweKtcoqQOmaqjhppORn7U+Rjg3WX7cNYdRi/XPUq85EqbmNBGcvjFkrqSOoa53D+EPXN
VZ5E8pi0dEzvgvJRdqxGHwTHPrTFpCFebPGLMHBWu0E2w6lwqFs6BVrKfqhezSYf93mWNHt68eav
h6z4LLzMXPmTuqyVTPdzz5a4SufMb9PhDEoAmsCA62iY0os9q19lmXrUapDoRAvkuj4elqE9OchQ
W/uJC5KbsN+VJrpFf0u8pfklGHgGpz+6UfsBhA/9T+qU8npGVqxQcUP0vH0KZkgadf6O5fonuKA7
qtXcL4aa7svb8CXu0N05JnsTNH9usnofyKE+0VTi5BNbc4PFfbmt5XLUTlWfytKIT5loG6y8XXYM
hLcxETGCbygOr71YPIqsI4YT/FSdBy55l+yNtrUWhBmGskh0QInjHoLN4QIRk54vxL7280MXXFPk
/1BkmDuIFSr8tY2ArpA3bw2ucq4hpHGHEENeSCU23eNA/BK1R7NR/MbBk8iLxNevurlkb6a/bEIJ
LpvL+0DexbbJR0/+ZueF6BC38aLrtku88JeBSzobQzkGXrwepFKvYpdSnPCGD02akTXxKPL4E9rA
wPFyTnT/tXY/rEufXHgdCFIuuaaWYPInJL1R/36dQYwkvXnoQyhIEmMTu3eybLeohIZTEkpMuoqG
e+FZ3NQkQZfXTZkgHdb5rWnbq3x0b5CE3WhCsCxo3uFffEungjc42x/EIs7HLNMw92BmGx+f5faW
NAKcjXh8FaL/JjLxiIK8pTpW3sekpbHQNBow/PX0oShuqam+G+gRckizscTrs30ZDCWSkaupTwSW
LPYaTxq77CbMSyoT+8QE3l51674asDC5srmETIDrc4wpobOOdxKogfaWnZP8Kb33CxvibPrX+bxl
Z3Nafbiqg/iGkvrNPKPZXFEpuHNylw1zdaGi5LLhc4Z6k3ugNV/HsL/u3IgCMT5RW5RwFSnlCetp
iFYiyD+YGv/9K9U9Iqbbr7psDqEzn3RHTEJddz+NyIJRVl7UGn3BFO5U0t6v04RaPq+pSa7Zm02G
zpW7TPqg6aB16ueZWD90b7fQf9uWEale0q41f2G3Ifo4L40NKelS0X5RxkvJrppb3EKAdEjxT0N3
TmPA2w6vpUjm82AY3yIcGE7N9qgK9Rj2YXhRrt+Kar0oyCTUjXvXd5O5VSZEjeJ8ETzRex97hetG
H5retOeTLr+0Cd8imrf5dttwsqLw23tBthyQaKO4ywvvWFn2Vhcn4hSWgFuo8HLNQv8AZ5CeYJNz
JsjzSfLpe/zZ4S5ucu/bkC0pQ2ZVM55Ozjx80jezipxLNYbFVaAl8B9BGmDxyvLgJ47Zj5P6X6C2
/v+UnFlt1n/Xm52haG2qx+bLT5llfuQpqewIgZTTyrkiN1ZIPW3X7ifmlhN6f4TSdbm4CRVS3Vf/
EYBG8g9OZ3jPKnJh6X7Xhj6nlVVMmlqICIwTnbD+odDMpoz/k1JWELfoyAxEltbBrqBluCVy/SAz
awO90Ze6WG76derRhkwRgIqdj1gRt443ptKJrtE3tg7wpHHBSb9QqOkfkmiuu9+1rbGf9fOzhL4K
BY/hioCC4ItnQXNXjLEfihuSRoFn28e4GT59Lg3OO12HXXAjy3ZM0T3pIpxwwG6k895TDYyI1aIc
SYyuy/bCiWIUcPGcy+j16DS5ufjh9b56eqAfKXl/GbJI+h4RWuz7kVQqQh3445DNqxsmq5LVjQN/
ipRjPDnrDbUpubxv/SbfUEXBwsGVifZnN2MpHQ7jyDn7/p8/BqJi3pxr59DLNye3vsXGXFXAK7lB
fB7kjErVk3VRYrTE2oFnEn4v4qIm7eKrwp0rfQlAo40+//o5xM/QQCSP3/WJoBEjsM88y4vxSAoN
tSvC612XUZKJy6DV+F8CPdWxe9XlqfHeagjmuJ76jb5wTZOV3UWBFZV+0aC9fteK6G8eJ2Ie2a5t
HmWZmOX24+tZY/qdLIUML7vaC5vXUyqzjdjKKg3QX8Rj459oJFumWAcdpJ5YIGa4DPNOlCQFXrcj
h/r5r0fIDsCP8xrbHG8JqbatBLkstJ+fqJLgHLCBhhdTMFZYVVtMEilNiFNVQ59JqQXQeKSqttFD
f6Xq4pvSg0OU8+uneMFJVogoYIxCyQ+iUAoZv1xeWjpmwMVsLpItzhoMh1Qi8uFauWNsHdaUiLHM
U1kiOX8LsN/AkMn8uMt8TmeKxAnp6qUvvrn+qtx9s7VFsdHrz2lb6A7YBlIo6quzbVepDp3gMVvX
CBBepDDycNcJ+/KxRrdmv2PstOUj93X+r8amr6PDr7/pyxmJQldakGxM62N82mhpfx5wRxVUO/IF
lwoVQDAUYV3NG/0V1FjylPUoGgcDXdrP9r9VcyURbPYwEcKTnw8xwAVvGDRf+NeP9WIaSAievAIP
5SFGAIqBLyZmp4BvoYqYT7UusNY4nu7BgwuTVnudpcHtmrF6d36aQXOgctGkv1sZP5cPFQ8A8NV1
lecJT7KDvRgW9AIL2UpCGOH0AoQhfYW9Hdwr9cX3Fre64UIx6ldU5/jXJPX1Q5aWHVmCpirUha4h
9VynY5131FPcakPy4a7mI55GktC/HimLGf1hwVBfpVEw9VafBeyzZF7UOUOyNe2YbNS5OyeITgQ8
dLjy+mwcb6zk5U2D3mn9zSL9y6ShqAtIVXDuhMwcGpH+PGl0JVcnXLIJBJtxo9vZNXnwLilKR935
2UhjKQagTd8gqPb783BokuqmH5SPPtmrE+7zvx6CF12b2Ezh5yPMphGJAB9FZfnnx0m8YikXCXEY
J158F7UTEtpJ5OSjTQ2M+Sxds/k15OdhOK+zXuwDkmCv62IYg30WhebjUpdJ8DV2iuDGG90Kdg6m
KVIHQSmBty2dJPNCBRqXcZpr55+dTfbhBRwtD/U8kYuKKZf/uAcL6gsL1s7hBAogoj/NshZhghoS
v5wyq/Ye0G+b9Q63d95+W+ah5XJVRurrb8bQrqif51FkGekuMRT9p2mf8fNj+BqiSs86P+Wrl1+u
pRSvp0V60b5I5z61yLolFEjYhequq1wX6RV1TGSl8ZqsK2BICJDfKoq9tHr/zZO9XIoMkHKJ7Hg6
Rcc8+WIvAJ430es26E6Zp+bpshuXBexA1YPpEGEGsJF62ibPoBdSiSmTbOq50qg8PVWFX8FI84FM
UftNt+5N1ValuluhmpV3zOx6/E1b7e/P8mIUrXMpxiBkOcMvD1Tq2+SQabZ06sawfqdJQmZHihIz
nV8xHpSXNcBHrJF4L3BLJguFomATVH67qRfvw43WlTjw4Exz9VyQE4wqO4WLmIB0JjCWfL83DSm5
woHmkJjwseQuuF6udTffc3fryR/kEYWXVM3BZQ7X2AfD0K1OgUA4THH4DmvavwnlMpE86Hw+IWxa
fgqRtNFwcv8d2P9N5Gfny4uRiBRuWpJP9n++3eF/CJZT4pehi9R4WgWIptfuWGHsrBDTq1eSl9fT
R13l16Hr1O/+Fx8cIfrAlhJ5gb2Q/PjBOmrTmsvsdNJNTQOaWI2QWsm1ZSe3bvrp0s/dpCJAFzQF
/PUnvwh27UrGHsNUxaOlfBXYifzDVw4b7pMemjeUmmTs3uDpCN/H61B/Nbgv44/hFgIkJJtRikPN
UUw5Mhmq8jfL5W/GnXBF8OW/y3L+Qm2XcJmcaNGnKnep10NbxcrlKCi+yPtEurwm7wg9UJY43H/9
9f/ukxX3NnsSUZ+PXhyZol+7JYo6fRJSoNAFaVcn30bW9D4fkdLhkogEQIAuioffnUdAml9ONi54
kkHnBMSJ9OIAaJEHNiup0FOoJohRaTCu9v6D+mzopvqMNFYhSHd71LlSESbV2TjTtmrPYZmMV63r
Mjj/fCxCxeTzyEoQ0r4IY4uRRA9NyEf2gbZR12UUd1+rqI6ve89xOqTxK+7TCPjVb97+y7gpsjdU
vFYehiwMkS9PQtM1LtJ8TkLlV6SwtrWJ3g6dN75dOmwjsJ36rtoPqdcabBuBUxx//bWFfcc/r3ra
n0niAhaA5f68WPW5EfngmW48lZuuEPOnTT8f5zJEKu8XhpqaW7pkXgoPThA0NeXctetYXmGgMqS6
2YfuZpJYC2KHfhh3GK3m4PTrR/zrLLXD4/M/ihP848UTTkM0dU6S8YQ5fNdDWQbR9sGswgGZmYjx
g7OAIj5QqR1+82r+bmy4qsNhxEJHXBm8mBMo30N4L2Y4dXLp306pRodQsJiSfSDqoDo0frO+L2Eh
QVkqquBqQvpxHYjUe+3WcFworYpWZdeqLbNHb6L2+5vD62+iOtqYSPtkxLvcT18ctF02G+MvSX/S
uSn/nGVWDGCIG3LdlNLRIOfKKz7mvPh76MLFRZVGDX2BIY/1vxmqv26kmGY9PMA0MedxXp6iKJDm
ruvqASdFkDnMZaxjUDhaz4GF2Ir8sC3K5qr7Yly6y9RLsmPhu6m8//VUedGjycaVRJS+sPdQO1te
bis0kd1UHzv9aQpaUx/6cgK0WcxVQiequEYbH47J/LntaRm3c8jmfmxK4qDTVlXNTbmGBsaYKZt3
C3if6Xdb3l/jtTgEjmTNzZw63JR+PmyytgbXrUx/IhoJ5DGbo+racbfhtnetKmdR9btJF807p8Vo
dlCOHgBcwXs4E+1Sfx1yrBm/2fOstfTnxc+FKRZSSSJxzNIvN5/VndsOoW5/ihYS/AgJ2uFdEo+o
wpSwnQ7MCtp5qoL8c7RU9M41AT6gIKC1NTK5togI4TTDN7M59/t2DTEE+U2xHXWJZoDSQu2epskD
HPGb1/yX0wP9ahB+f9MBktGX2SH0kyOixKA6+UvQUeEN68VWhwTCdOw74xbe63Xt1i9apk35iG4+
yl41sluHj1AWEIR7tXRg+P3jpyIOD7hWoJaVnnyZOvMplzsyqPMT9d6WtP86VhP3bMcD9XTnJVUU
XE7T6Dic7htx4UPVmnC+N8sEcgptYWsKfVp9v2nf/PrBvBdJI55EkDFggXLYC4y3L/Yx6HxmRv+Z
HIG1DggYJDc6Mp+gIUt4e2s4K/+89bYMavocrnX52LjeQvZgS+tgxIup+FeF25HRKEBo3fJzqzrv
hFb6usuXxb/cfK4WCrTbWqznQEML9wuu/J6Pgii6OvVvDq2/nAgRbULo5+Birg+Amr04ETZDCyWg
Y/HRRPz6E4VYiBaObpLhWEbLkFPCTySCUYAebfObHjMor39eNPThppED+61gmyFgcF+MZuIN0Kzj
ujjbuh573t1ajobBihdn5R8FdyzaNqxOvMzYreTsh/NFyXGAvGwzRXMXQPTXH5fvOaNCjuScMhQi
zBMxZTZJNkEmXiNsTmvqFudup9OVJnfKRfF17pXs3Q9rs7bFNxl2TvUWOKJRH4ue8xgLoJyDN6jC
AkQcYOF7WO2i5iqGsNXMSWJ7JIMvfZAbn0C367LyeTWjKeIkPtYw0F0Wd0mblAotyACMaZ+H8cZf
WerW7bFHV1NfxWf4h0p+fNuGkuQW+6X96ESZnD9FTZ+MEVSa2E4mwb1qio95XNmpA9GE/FQHb4y/
uBaI1za8Wek45mcpVkYmCxn8Jljv6zkMlvXQje68fYJnuOn3ok03gbUgILnEJg5MjF+1ukGPxzSZ
HadY92kUezVYc/qkU0rKvJ6vUfeNtJfLzCnHYqfKhJE7TDOs+GrflcEY3A4qz+y/43on1HkEkA4p
cOlrEwI4YrDp9g4bJ0B8iJop9dyzotcb2bYu8JOkwGbkq07Z95Nzs7taHI8V9soVM9Hz7fPT5j0T
SZyMwU0Tnop1wr4NnWhc0NMatKjmIdlIteATpg+Gg6u8USOrMxlaIHSXTKNqaa+wppNjVHk8I7NJ
cFZ1aGEnGLrTpWgnycTLyIoy9KssXMYc0FbBwGaYSCZu/AO17/2c6YLSrkkhLjdl0BXfrImX99Q9
r/12gacJnKWuGZIEqDnv5PlP7WZmBiik6QLfPvD6uH3wUq9S99EoK/MAxHMAfQmB8VtAaWB8V0Vm
6R7zuYFY1om1xjLOVXJK8G9j1ULCkC9xxrucSty/dHHOYo6pfYBM+NGHieng2c9tBnPtN/u2aNrJ
Ti6qxlXvAo/E6wlH4LwcpibbpofAqwoeuXp68swnf/sYtkmDgnMogM10rztvccr4DPeNGBHATIa+
T7Q6DSNWhW5du0/7OiVxhOQv7YPbGOtYLC+8ZbMZ03JJYSlcun4T6+rGa+NEWhfZMG4gDKuqvQJ1
EeCKBjK+jK9mVcwBntnc1dTs03g263U/OxrlDZk/0xeHHt/NfAaVQ7IrZIJkr9pDQQ7V2wVfPcXy
QaDfzHXLDmSh9CWo/9AzrfxkWijECPBYSwS9axuYEhplNy/1dMllie94CnsgV9sBzIqa710Y0Ozx
jepL89BFumGs8QcwDzzaOPDXcBXwnk+Zr6CMvYpEbpiClcfS6k4CklUnj3mgy8C5rVDc5/emS+wR
kjfokM6LJNVMtlCVDZNNgb3lHyWaT4ZzRBtYfHtaZVLP9od8Ls+sW8/ExZy/MRIRc7wj2diVj1Nd
ZDynyvKNtcIWY1967ieD3dbagblaDIUsPggnQS0eG4SDn2a2PrCk2dJW8XlBk4rkvpm9mpRhyYkH
ChoEp/fVXWcwprs1Te26WFXH3plSSEA0n5c6mGmCUM/2tIPR6ET7qSCH+DruATE9dN7klmeiJ2kM
8jsjw7jtfNluxRt2wDm+F5s0/JewlAYzfEa4214nPXcgmpA+vSejOsoxO/62y9ZerzMH/tMXpv1P
CAFB5WKJb6ZN99T/Kr+b/gwxJU7vkWbnoTgouVAYHAGdr+4u6tsO4qFYuqk74mlUzpd2EL1zI4ah
KXHDh1M0vNZjXBXnQbcGGb0gwLjBV5qMc1XqKZ2zQ1QVsj6fU8pmt6jGBbWsJCl1AfPOcRbkgF2e
pA+IVj0eGEcOidrnJSFhev27psH44QegtYmXru9yE7YBRrZsGOhg4W2DXUeLnsx21ce95g9Jm9qa
z0THX0Y6miOxXekwH1AoxQRL22Ftpl5d4JpQ23wCBlzH93h3R36U0svKOyVLb+saC+AoBrRWAOmq
fdKQMp7YWIwOSCUj4b6W05zn10zYpr8YVtSLOyFg4pOfW9oouoTiGbGg/aWg6rvPApDdmBRG7XHM
Sc4iAII4kMeKLOrTwUZwodb5LOskbEvSlIPIXlX9miyfjRntef0cK/kisdv181le4mYiwGzAkNrF
tdGboLYdjmyF6Pn4LbLWBgrPh4SXqJSlOQjfhktPgRc6fntezY3s+bFQB3YTrycIMcnONcKexUWf
20O1WUZ7fjZJmvO6KhTEdqj80C7951OvlXDbpz313YT+k8+1OjTbdt8MIa3GyFSaBW+Jy6ijslVP
RaKqWb7/Zo0MbNnFwED5lanabOGpiSKHsSwqlyBG10vKr0KEznvaD3hlqfRBqBvT+81NTDW8K0Dm
OcF+ccu2P6HAKjt2Z1gArMo+wkwuL/ynuJT6+MoXHtIlbrYDlPwykpf0z0w5B7XuBzaI1fFbfiCk
ZMAZ4mpF0WvvJqONKcTT0VeGtZ03xDV26eWNHzjrcfbK76W8p08IS7fxsdNuJB2gneSgQKIDYJmy
dM9iCciBm2HQ2uOpxuXT63elNzhd9TAMk92s4iR33OJT5oGLAzVoQhoJ0ihkhS9Scw832zKI26n2
sISdqVnbaS5bYY/lsUGD1Z1a2eA4ut3mUvDS3TK234KIumIgO6a0f9659FQXr7y+qhGDmqaXg7hL
G4V3BoTbrFwH2dTi8NubndEusR8+VDF/H6kmC+3nZ5jUk0+5E4x99fAcFoi8zPXnbtyi6d3mSMli
9JNM20R1xZV079egU8Upz0Io/gfZ+TYmlFYhofdB5ktqqLnt2PKAERrX+DlC+pLX8Rx75N7Q8vd7
4dsvWWcxEfEbaPzBfD9EfcrLnOO6SXbMFfsLk6Ge+DoKFiuLCDWBsxJa0WJh9FCt7dgwWt/fQJ3g
n0XPRdNK5n/eA9fd7HSzvyKsCXbbi6HTLY+m5Kj5m1s2ApU5c/qs5deINodudKC1cD/MN+3TfG7G
1r46YON2FT0LQrqsDvidspbEATKfv38cagh+ZUnqg3KJ6tum+DaM2QDTmwg/NaGdIfZrFtWgkeLB
Viy9q6pKxxy2kJuXbn3EUhemt8T9KDXD2RmaD3GWRP3XMObz9hPiZF/TRGTsmg+wdl3q+n1h1axI
rOoBiLdY0cseVF0pdPmDT+R5KCj1lO9pPdZjXFvr3KBxyXrSnPQGGcd4etWWxmzvIV3KuqFPUmYG
LEVD6RGGzT1vRt5kmt4QIxxC1eawXVusv8jNc0AH1bs1xfVfwVcc6j4AxVdW00pjrgTd466f5no9
9itFJhqDIRhB5ltWTKhX/F5F6iLTFQieXGezHvZ95hn6LDI2JaYrPUdt0d1HiHLc6hS71az0nR+X
NMQ66+Y2EWx2eapeC0HCSp+X8Wg/36X79goT3mntn/wKKOp5Um4lZOra86b6rhvn3AWF2utoNJdR
uGlsWQRyGQIxMw5lnuxhk/m9OFEbTCC3dE3RFufr2Lo8W9Y3KBPyXbyCPYYbLrPGGW6GtbEb38L0
tjte0XKAJ09R8/OW3eVejCyG2Map2ImDwO7xlHNigeI0KrbicRw7lSHNS8Y+FUfNdah+U9RbhxJO
lVWqwEOOKn5feGXEm10m4LMam6oR9XajRbUEO+WEiJGxO3aqc/dRmC86eh8ZwbwJ8mQYPQrrIld0
zZtsuFq3g722AS6wh1yxcs5Ue6/YNr6CfPorjZv6wMJH5PO6OlCKtZcyLiAjW8bT3VQNjf1d/uii
ehgaxeotmlWa9VWSrP54YtLGHOlMFIJJ8/16UsTF93MBBOh2NXXSnvVyIy1Cqxdpb7oeLaQYzYBt
bcoP8eYl7Xoi8ZsU+e3zdoEIo+FEmLrO7voEfskADbOlipkN12M9ojW9556YYDQKSr+AxEpbBntf
GcLZbu3b6NgYs4hqewCja2elsl+F7OwZbIdEf0q2AAvSIWjL7zFpUtthedZLuEHLNUtCu2LEomUK
OTPG2eUbxvBfGFOv6axYpKidDkB0OfnFUJ4HQZdt0VmMqmw9tpPb9K+llngEdT4xbOwazBrlJqXH
uSo6gDD/c4w3QbGyR24q+D4uT9cYZxxT0YNVCUZw0mM0Z3sqRJqdzTUxs2xvMtqP04u0RcR17j1t
yzlxKxekp8BZpzEpm8GRVpDTxK7dz+qnLU9nVUw883y4gkbJeSEl7JDvHNCajAotfiLDHO6eIp9c
J3bPk7C0GWUvwjjGPeopXE8TrIPtRUu1xl4oNvTb1OulTTWIdbUnXQSogQMiGoUNtNzeM0N7rHLH
0iC6LaHHwAYwaDFnigFelwMzJIrfuH6vac/ThLGbfp3SUdMBZ9768tzkmZOALyscrCi7mPmDi9XP
en/bp6QoxACmISqjr6QJ3Ld9m/Trp2yRVgcFY9Etzvx6zrsLb06T7aFLSjjKJjASbEenpXlLaGV6
52y0ba/yS0jhAtjIULamfFj7wnE/ekktQI7PmZc7JJfx2OJHFNMIX6VfaB50DzjGBMUOhHMenZP3
dmhbF5ttKwEor/6jSKrVu3Aa3RefC+0JqgmmDc8aCYO/udSVmYMLo2dnflNTkUvu5jS363Js0oJB
X3sCvG+JmaHGH2hT2KB2RbIScGepyk6dby07Fp1s685t5IFj0k/yG3s1S85cQHRNQ46MkSN4xOkP
lYR6o6iuFR2T6ZD1NHGeo2zCABv1PCUJnu4rDmJpJpM/Zdwq07gjgA8ll3d0zLTIirx91uF+xir0
dFFP+b4tjig7/9enGMp7WlXrZkg3LmSPmB70VSE19HTlLhNjQ83nOPd5SYRqtmF179Y2CnckYJmP
pA26z/285SEVFt++95ORUbfgaEVxTUdODy0Q7X0WL2KGHTI9P4cjNrTOi97uFmNp6NOgSZEVdy29
KOnjVTuAkS/DGQZBQGev1W4Z5HTtPcjhgsDHx34H6nYHij2xlxn4mlxw+1L0hKATBlnEkTCP+e0o
FxLWTJlPIv3GvlSxdZluE/Gx7NecborcypbqLUsqAH+C1HFw6X2pUIpgAtjq5ZYX2C23adlGBhSg
K41L+iTo8ZahvlzHrxLu1viVWGIqPmdR3xc03Iot5mccNl181nhiwAnpEG1PyXkRDD6kAOPa+1S+
LVb3ZBrTbJ+6pbbpr7Vpu+BrgYQkL86SsZ75e/7m2k3QTVe7f7fd7OJsfEoehdTyW1rJNCgc8XE7
nR2Opl9dNtKBiIHYqM8Vf5jHaAhutUzsSQBRpuFVPe9hrLiI9EQ2zhg93Bx2VYnfTwE12Qk14NR4
1VOK5IUFT+fQ5Mqax6mewvnBlfa2AX3bbl8xnazMg3I8FgW2OIx65vA/h7RNOjHsbWnnQCkUaZBg
8aZgONsU4IaFpGnUedeNau3ky3u35X3XExF1ssPuaxMafdCNIx9GZa+Frx/KeaJNqALP3lyuz+JB
ksAVvlQHJ3VwaI2o4njnTbgj6ffylAOo8a3550LEXKKdfmX9JI2AjruPhd70RaTn2X1vOmh8J4SW
sPvDvPMYtqgixnqb+gL+2POZ6jbd9+TpgtBzOyZh0m2fEx/mzGRdTRCsj0G6TYw1oHg7aITcdpjg
JjrszDATCtXu+FGYdxyB9tQcsMHQUoS2pySD96Hj1QyGmw/WeTaWazU1xzWWiQMpsJsas1w9Sxsp
xtpIgwREyeYwPOfyyMMSOWgNKlDvny+L6ZyMXCnqKagNspJmiVZ1yPt5ZQLTvSbYzkL8xBFh8rYl
bCfDqBabHUrp7zic51638F6EloGFHQ1tRMeVci7sP5qo5ZlI5vWKFkhbmUHDxJjR2LwDzQdsgF/n
De8dx779A80nFFeAPMzpXdPvt6dMTV7Oobxm3OmdWmnyfV9NXqU0A1diNbd+5i3AFYCrLKv3/nt5
5h8Baf4vunj/t0byP/Fu/6tFwT7Nn+Q0uYJ+72X//HT/T9vNu1RA/y1Qsk/yU7v5N4/Inf71Kv86
DF//hQHhXzd5P32tXrSst7/j2Yqggj9s13mrZYA6TaWVIvWzFYH/hFIvoviKIBfd7H/4NuEfNrsa
4hGggC1iJf/Dtwn+oJIXok2M3O8WBe+f8G2877LOH4UWVi5IZZAPcYHfUIz4ufzrO2Do84aWzJmR
43m45Nhn0NyM9XWYa9o0sMcDlN3SY4UHeB9m92R9r0yTRKdoLs6yiv+CWC07VwXWSS3kJ2UhmpPb
HzE40s44r6/82lySJjm5rftmgoqzDNU3v/Np+BBeoR25ZCvn3ufG0S5fiy8Uhi6W2H+IshZ9eLLq
oze13EmJdUUX7+3/U6Q0gR2LrNv7a/q5xoZwnoeGrhigYXazDD8bAZS1/D/sndlu3FqWpl+lUPdM
cB6ArgKaZAwKzYoIyfYNYVk253nm0/dH+XSmglIqylkNdF/0pdPps2MPXHvttf7BElbeXF0pOxOX
INFPXFKneyZ8gynZt1CUtzB6RTfyPN+tNWxvAgX1WxXuEYRV3PTkeLqexmnaksfw4oIQaNFhc6ww
+mVSvQU9CaPQ18ovSZF+s/J0hQPrrmmBXfSRB8/ZWEsBw8PvfBahfG4A5KGQI2XF758V1nJiA2Pb
JF1WYKHgH6HAD4VyN01mvOIt+q0fdXSHKbHWTfjCo5xwyy+ZQCy4uKdmVOLFxzToiju1RDhHUImp
A4Rn+Hitiz/1C3BFFL7j5wq9fSoBKrlH0d6oufSU1gIv5v5bp4+Pdc3OhbE+IJ4bPPeTcTGZEaon
clUAOYTDWHsoYk0IbgRVs0qz5E6wpqepZ51kjT0CBGpTJblvm+IuBirmRCPziXE6cHpTUzbyNDeR
pKtqaJsdFcyx7Mt1aphfQIo6eYJESNIhhSSHOJgKk+gM6ldDRE+iR7mBzgpanXn4jEb/eGkKSbHy
W1xarVGNd0HOPWQZkMimUb3HNwmdvQ67bEnghVYPyUVI8ehBjZRmzQuRUqWmDLvE4/Vax1QX60p1
od2i/T9RF8uwu6Pa2tENJaLHGZZOgtU2K01s6wNvs4FMArNuHKAih48ZWXExyO1M9XZRJdJOwekT
sxNybFXZCAn6TjqUuRGnO5oHHM2EapgdTBx2XcN3vpBWvSI5SmRdAOlwVSn7NtEtcXnPrgEW7yQ1
fkii6s4Q2f2gbO5S6nF+tJbL+Nub6HX3+0t/S6yZ4R0n379p6aI4E2s03qeatIB/IJiRq35r+Bsz
QZ7QwBxvjPQtfUOFA5WcQ8MvW/4o5xPtgJpD5hGJOYvRuhajMwHy/8YwgR/rvrWpjHYj5NkXqEeT
F9/0GgKuZMYcyPrL5zOVlvCM18EJqroGJUNmvqehLkslJc812d8A83tWsJtwdWF0MNYhwCHS+Hsj
UuQZveTKzNIrYTLWn/+EJUJg/gUS0GhxjrRAtRc9+hl4SEFO8mlGddeqnF75gX5Rlqg3oQqVe/GZ
5Ta4JpabC8WN+wJg+Kt6+mLGilhXNP/8jceTnH4EMPXxsYpvGwxZoT03cznTwiartJxA6x8jVUfv
51ku6Wto2GHg9GV64VprMjDa6qOFCXTaXpZR92jm5rqVMYItypvUKjfTC/UaHPUoYBhjscIxEXPA
VrnPRtO0p964KPLwe9TXF4iSogMbrIhGUKuDn3o58JBsk28DBtV2oUhXUKxwWaZmbFOiW0WlBMyZ
YmUQ9N9LxTqkdHftWFSqS/yZBKfr1RejrL5EvDttFIzrTdFK94EKRSDBhQ7KPeV8usSPoF0Ovok2
z2gegkl8HGlH2mFl3sgIaDu5GeyysF3nBVrjuqj9Rgb9n86l/mma9DZL+s9/lnH9P5hLSQYn/J/n
Ujc/+39zvicfeAbM/+53/gSohfzJgpECDB4YncJX/Tt9kjTzb8DVCCewHkQReubf8ydBMv8GP0+E
cAWObOaXEGj+YnIKMgRQmJyGBQ2UIt6ckP2BacCMxf5H/AT5OdN7gOYqGih18HMzLOcNVjs3Z9VT
v/Ae0uIZRVZdfAryc5/xR0MwT36xJgHIXQRNoWqTMVAH70EJRayovzRWuFKt75J/aJDTfrMBH1wH
iyD5ez7yTJ0DGwVwck5K387HC60e+1fEw/rRxmke21DkzzemhE0xegLbDHftM0OeBsW/RoTJCFiU
7SUbPh0R00hK5rkqPLS/8m/5Ud0HMOLODTKv0XKbLMQq5/ArSdISa6YVUW8qmeY9FNC6Oyo0qV85
yAmtJ1pTny/hB/MxZQWcAqwBa0Zinc7HA1Lvgyz3HhoxcwT1WCRfdGz/ZAsyZiidGewU9fW6eNRJ
sapAB1OypCUP1KiGvMjLJtwHZkdN4lapziHQlwdcE/nvw58DrgcvzFwmCD2NmGwIRnTuPPHKlG9E
H/WTtl99vminkE9SxMUo86K++YxUdCQ67Br8vdetPIyQlSfvVl93ZoVAwO9gTIz0f+YfHPHlks1D
wcozZShSosUOnQ4l1fgMmJYf7OsCt4sYyQJNjs+M8boqb8/b6yC8qijiWuAbdfl0kIHqbhZxy+6r
F5MK0oA257pCpvwZy6vngLZOjii7LT/1AdItgIDXny/n8ri/Dg9/BAIRbGmEUE+Hlwt0kBs5D/Yd
SslquQdlQN03/kHn88zGLcDev3cO/5W/D7UIGDxNIkPqy4BSOFAL23hAFO4WNPHVcJ2eATl+uHNv
hlrsHLmMZiDMHewlvbuga+j4zTkK4PLjZeEMUeMxDvEKX5klX1TUQetaScVsUAo3R+0SIN7ctXEa
SdoG2bmw9P7jmveHXJBAC4NWXZAu61pTilGR/T081BVAMNnAnUVxPz8MHw3Cd6tZ8204cxtPD0Mb
TDQsYPTv8yD+JcjbSYuO4GPPHPn3mwPRDf8cZLRhdIJGPR0lMkGcoGIX7MtGiw6qFMRImnq84T6f
zIfDwH4nIwCP/u4yFIexQgBNC/Ym8pjjVIIlNcASfT7IRytmwaIktVAZxVjMZYYqdWAliarYvLbJ
DS6Nd10QbT4f5YOpgNalJKOIEG95D52u2NyTmTTKJXspcSTAFg7d8/HMTGbztJOLb64VvR1kMZWm
TIuB8mC4d69vD8pWVm3rqbtVXNXxt88Pd3DHXNEF17FTL5Egy/fy5Wjf/wvzJNMC1A+TkdzrdJ5x
RaMlEOpwj/kRUu1xfoMpx+q/N8Yi3gZ1ElqeWLJjarLF1mKF1vF/bwTldBYIhglN0BThniY3lkoa
YkpVFZ35VD88Erw4FBhfFPiWzIe+Rq/ZTNtwn8XVNgppqWbbf2Ua/xhhcdE2Q5SnwwjOkVa7XYu+
E2RnFuo1RTy9+zhybyaxwMEbsJOinnbSvlrLm2GtbyY3tA+pY7rhTxTgjYfwePfD2PTuDfY1zz0W
6A+mo54RNvlwJaGVizM7S0UG5nS7tKAH4AGdfN/G7QUu3q4v5H8eipCX/vsQrzfjm5zFD8tcABga
7qGKY2RfY431+V69csjeraSqzMosIuFbmuPUmxHUssAgsFf4eJ8xMd6kWxqZm/w6vtZuvIOx+vF1
tzVc9lF/SK7jNfXMdbWBJ2y/fP47PlzLNz9jce8GaYQADHiGvanvZ6FzPdTcz0eQ5xjw2UwXxzKR
pKnPoPft8QbbUDz9Wccr4DRTY6Pi5ug2eIFVsio2iInHYFZMO7/119GZYPnhPDXd0MkB5sxtMc+J
/mQ4oLK89/Vy00OL+g5Jxvv5+VQ/DMgGMkMUwSj4zHr3b/e0KdqAPF4P9yFOHIjwJsLl2CrQlPx/
5Xi+GWhxeADtAZDoWFJ01h26iUgTnxviwwMK21XE3pYaIhnM6WSGIEsmjBqj/fVzukvW0qX0hMZL
tzVW2Ac5qOO5mQNiZdVe+i6e5XZr36MjvxMvt//CHUNCj9qLJUGCWT5b2ywkJ5jSaK/m9Y0SpTeD
lJ+5YrR5wU7PKD0ciWYaiwrJa8n4RFA6nCIjrvd+1hk/6wk8hBQNDUr9CiBER1P74WtXatOvgi76
F/AEzfc6VpJjoXbRta4M8kOIatCuUkbft4FCoYCSR533wxzmEqA5zaCRNGrK69aLxF9o7o4/Oj2l
rK0XSXDdi5qHhtokKfhYmsQFG8k3tBrxDFAPCcq7IGwTIbvXM028RuiHP2vVpCDKCbAAcUNg56BB
xVEdAJ/VA4LUoZTdeNWQIHKpTOrDBELuGrlUHa3kwRyU1dBoMSYySYUAKn1GD+2GSu5DV40D1HOt
dsCzDTDHlNqyJuVfRnOmUuLhbtAxSgVIDuZQm78+/3rePzf4ZKCKEdKpiMC9WJzqrvaSAgyPdaDF
26zrsqxXZTt7lgoQLK/bylBv+WaFyxT813Wt8IuKOrWePv8VczQ6OQkwOSlImXMtea5kLwJFmgHA
CMOo2yOFezMWD7mq/bJQDe2DG66LP73JYMnxJJHQrZgzAnMRGqcwjIMe1hWDiagMo89f/fx8Ouqc
HZ3Mh9I/3w6nm/fBTNk9/YzFQpV9BGLDg5ng1mJDuS6+6mavvOToi9eOqWbig6Cgj4RcOVBffH80
Y1fhPfArDWP/roW5RM2mAYcMtnwEVA2mH9v2cFCNR6/xeO/C8M5faKCndwIUyF9Nq4svcj21uEzJ
PaYxXoedUKMN9QDKwSzQ3cQQBh85NIcfdHgpJUhZRRrtWhqQk9fk9N6MreFoBqZCV3LGm9NnUbJk
JXgZeoNVXGTXfpU1CDSkUqxtBkSisTEnTRTPhNnXJ+Hp4lF/pHuLeg2VJeqKp4tnCGUdNGUXHgSz
GK9Fs0ArX2orp/UTXN2BTTffdKMWdqaXi07jwS72M/+H35f9KrD0fPP5XsrzcMufY71qy6F8B0l8
+XOK3GrBJscHOJHFukwl3wW4bG4FgDMr1Cv9S7R4INBLhrKvigLdRMTsj4pIpd0e1LZe1SXq4pXm
DTuvBtaJKY+wtwpkLywzBm9R9sYeONFa6Mf8WvHkdo3FmYTktTbuiItgmPp2ukZW1wLZqHZoPjfK
uUg8v4xO54jDi0yKCeREnDVSTpe8RyW6shpJPFhGMoeiXG1+dXi9x3aRSzLWbbg3omUyXSjS7AGY
J4163ytj1G0rsclufZ7chwyN1u+tPo13UKuDR2436VCPBWpQoy/pIwCMvrhrUK6eNVgNGJMOGGDp
MGIPeE97jGzSSNv4WhcrKQQN7nmoZVq++VNSjOFLUNUVmqpZFv7s8gD4vQ6WS3QCoSxh7ukxDhuh
OFsO8Q34Pwsvt56EOLLugrrVcbuMOoTiu3T2WelChPEByEBbLArxsaSOuu+FqLmW47bFTFG3BNdL
YkM9V8Z8VwnmQNM8JZVHUkhT9WVlezRgoeB6bh1avAAst9GjvL6uLa/AYp6u7aEd4zF0y6CmwzK1
VAmdtsRrbTP1Vdw63ui1j58f7XfpGeI8CnUMpAp1A7GxZSCM8SFp1S4+1G1kbbmuNLfJDOPu81EW
RFoKWrNqJMIO9A8oZbx7g+GfEwoadrgHzyskAJStfgVxZRY2F7cxV42TQksd8UhAbbzh2m6G2z5F
mzisRy9E5Um7q/kG15//qg/mjhoLbGj45RSwl53DvPEDLVX67ABCyVxX0IxW05ROZ2LZ+3yOrglC
I0QySitcO4unOr7eUqBLRX6A2FFfBrro3cCB0bfm/Ggvxnjf5GV6hcq5uuoT3FEnIVRWKZp6TqsO
8Qrd6cEulSlzBtxC7d4TMaIQBcWd0hhGpjyr6w8pwGQPE8A6C7ZgSovLBkyeY0KIdCZDpjHeeSGY
AyU5k92/S9/muXFjS5SxKbYs9bF8E6iGUZf5oS99AB+6gc2hKlJgjrXgTBB+F4MZisWjpMcpoqex
iMHNxDGFSp8fTJjBl5YX6SujEC14LApF7SSDl9El8cGSPMspQEdd/OFhmYenv2zIGh5Lr+iht08M
cOQ5iIWmOJCYwvnWB+9GDPAw+nwU+V3WwDC0N+bMRJ/xS4ssqChCkJtWUx6KqQ0crKstDGumZgJN
qgcb9PObNep84oOPYjs3vHRdKYhSd5IqbPFiGHdpO6Z2McTSLsERxZ6Aw/8Cgh058VQCtyCLDri9
09DBh0leD0U2uJ/PYA4YJ9cIL2sOOjU+yeBkyYuAgl1chlRpVx6soZ1AdVSqTSHBd7Ra2zeQIwCE
NGcW7V2f43VIhA/mYRHWWTyYAKEj74jaxgGJO5jlSCtvzWZSVr00sEYCCsvEV567cSKdOf4fTdZg
yFc9XMpwi91q8JCQ/XKqDlacYivrvfJ+pylZqTBdXbT6231uysWZUd/FLeaLTA29KRVFBBL205ta
rFJVrCWlOqBk1MDVgeyijmhcf76R7z9tntM8Py3wRGSx+iJsSa2vNghuSAd/iGZHyeC5wR7YafvY
++Mjo6DkKXIn0mtDj2ye75uKDKD/rtADTTn4GZ+WZUXeirt+2gA31ZEgMWRXE5SzIpLzqTg9qBxR
EIF0vyHlq8uDCkS9FfU+Fw5ROOQrVdAu6g6rEsurXb3pd41lXkpBe6hkJHfgbuFyqD00nlogfxSc
yb3ebyiva4ri8vzp0Caeg8KbBUC+VA0VfRAOwN1jV4qMXwNsuzOrPJ/FxXzpNnJmtFfF5WX7Cg3i
tG4CEHGVgaqcLudYisloECs5SNwOeveZeP0+hyfXeYUE8K5DTFdZbKs5qpjeaI1xqEP9Gy5nG9/D
kj1Sg/vB22ugc2uqThka5iB2JYhRMoL95ZlP5f2kNXoOyOgiP01ZaJnUUpbiyYn500HBXQsPp3Ha
jaQndAXycQPDSzxzS3yY4OnInfHiAwQhL8tdacb1xW0JHiYUR8kN0DX7moGluKvlKeqQKDCzB8w5
UN9CplObHNxn+2DthYn60nDv/3E5lVsZ4QC0tRWWQJrtHt+erLRM4KFrhXXQB7yURF9AhyKRfp2J
FO8vLZrZMmAKUGCIiymL4jSUhioJPTU9hl7R8WLHwxCVrqjZFtUkTfgTd82FOCJ+sGnUVu3xLzFG
kNqYz9BLhc0EhNvsnsXCknB8DYLBd01kN9HtCGV6XTxdb8Uk19a8lmPE9THWAxtZUOMOJJjUtq97
5h2Ps+ypCKp+wCxCryy3l4caPP4Q30U8Sm7lKatErBrGlgewEHYXchvhCoLZoIAGuCxjdRfW1tdQ
FZSZZGAUmYOZ5KxfiWrUg1pN8jG3JmSOkdWFoFFjnMEv84oW6pIYQbGpo1DBni62rNtRLhEpAbYG
BToo8gdI0+LL50v+wTlDtxFNHPDPIHB5tZ1ubID8S93Btz+iDdCuS0sscEBWhMRGpF9xgPZjpugl
+daIop2GSv/aj4r4WHp4SX/+S97HLqRJQQXNfUpToch7+kPyskDQXCqio2gk/uWoY+gBiqM6F0ze
vU5pG85KUCo5BTCDZV4karUoVbEXHXvfiLZlKJqXvoEQgSHhqaWpXrz1TByHw1YIHqS2N2wOWv3H
ERRpXcSedKBJkDfMRUDLvUSHw6WHR3xVrGua2cOxHyrxJs2tA7ZSVXXmBn4fvCiG4SakYabNxTAD
1t9+vAX2dBDShvCYQhp3BWhtWzQouInQV1trfnCuG/ceYME9LJo8hAiVM4xrES144gtDjSfkEcer
ZovheodZheqv0LPUsYoCGTxOPR+fleODrFvJGvqg4gpeBynVzAP4MmG274emvgh8P3ChmChn+mDv
U735FxLHeUnxblsuSaYaQUtlLDqaElsAABw4FcM7pHrqtomnwRm6tjxm4dmy/AfnnC4rElDzYxnk
3LxZb+5oEaEahFjN6EjJKtji/eatqSyea/h/cGmaBkgxeZYTJ+9adqcQ8hjUztQBExiUsXSxkdZ0
SUfwonq08dtQWReQV2zIONXVqLXxTkN23c0CUXF7kBtnTvy84ac5A+8dA/AG5X8wN8YiypQQbSoh
y+JjmM7iV+Mv3cwPCP989fD8waT4+fNY8j7lJA/EOcHQwPegLbeIJSblZ1QI8vjYI6ZyiT2c9iCY
0xdKmNKZib1/TAJ/5OmKKgzwNS7r091sfE9LIRhnR22yvsW+2NxZvZHcRD3sUphQ/UrCRhaDFql2
QzPUz+R7H8yTFwO1ANOCh2Lqi7NktiYEfDqdR2MyMDCvKAEWqPAgDKedwx4q4vs8F01NQNDASGa8
gLFILnXs2qPJ8qpjwSeKFQx2Eq5oljiX5VE9u60KMUwJTB++TdqoYC0vUJK0YRvm37M8idpLJFkx
hu1D9HaQqsCP1paLXNtL6DvcjZIw+SsdbZy1oucJrYqwrw7IXeWrTsT/dIUlV3Kjh+yEK1e6+F0C
XIzVDLWKTioqdaf7bfB9iD18kELsKHQKgPQg7MxoM2wVOjIC16/M8KuVt2O7gb+gHntexc+mDB/b
hnKs3g3YHD9nfmyFzsgHukp1pcIfNDH6K6XILBRk6mx8gBHXot/PE/8BkyXlkPDMaG0r8coj+nIj
skma4iJh0no7sUA6CTKYMNV2qSJrDZO+aHRw0Ymxr3OtvDa0VjPXs41gZw+t7CnXOvbnKOpQgtiO
Bdtgzy0GKlf0TS6MtpV3PpXOQ44C5S8ewHFPHb8VDZvkovsySS09pwmBgFULpXwCP4c0HzomOf+L
CGQG2S5xhhbgkhaIm1gq+sLx8yZoHXHsSWimZgxIMPMesyaBZhO7QHsgQsNouq38WPhamo0Ix1eV
oHIEkO8s3EO10XT7HLHXhxxtKs2l3xagol8mquhSgopXeuYVT5Pm6fIKk92R8M6+6XdCmdMvKepI
ho9niS1kFXiOmVsrge7N5I9ksL2uyp6I1A1ya/KQYK7ZSUKzQgQRDaWmL2dCpG894xRvPOOfkF6P
o4+EEeLDuY5yIWxQW+zTSbXjDMUVt1W18CLEngSYKf5bR+4IObW7BGkJuCqdcmORXGY4IOS8TTkY
2ddkaqN1k1OtFoehXhECtJ1fCeFhgoIJTzEcXCg04PGHwJtGV+6HGz4+sbjV65mAZACUytwwN+JZ
2rIKHyxaentZDKIGltDk74IpS6+BOo3f0Q6arY+mITW3kQbxFmaoAc/Vb0dpjUFD+tPUUjROBurr
hwr5PbbR9IP7hg/vaxt7xteiNcs7oRmTn22bJFeVqmNwFPhqfgnLVrZc5Fz85xIvvCdaloLumugI
302AmnMbQb2j2qsIVyUljumVApQP3oOZPhq5CqtAx94KbcagtTFGCEy7nsQwdcq6GB/zkdc8SxRP
ulNB0EIaRc703WhBWMI/e6ieorooH/JYFr+VdYXj8TiF1UNZVUZto4fCBTt5nXZtNWGFSBl6EusC
3Z1sFTXqCmZyfBxltbspJExvbCHzG5xbpUlCmg9oGSPoffgtE0z91p8y/zkL9ZZvX9CVZJfE4bzR
1m2XmfoXj254RcojSBQhhGn4RheVNzv6zIWNcDWKoFWS6BalLAnLZU+IOx3iUD6+lKbVXMI5lVEk
6FmGsQzQu4t9t0c65CruRf0lqMwsAzbaKk+iMvW3bAcnD+1fS1sNQlfjs+LnymPI39Uu4lWW6YSJ
3h6mgTT/EPeT1Dt1Y00vyDxIt61pJS++DKPDTvSi2Fs+AvcIFU3PhjaodNyQTHCarEs2o2/4K19V
Mkq0ZTH96jQdeQ7hBoPEC0tMx22sevWLTt/CVdPZuBk0wJOvxnrpcLDl3FYaU7kWfF424Me9EsMa
tRF53oWImiDkjbHl4HfYQMKKF3/JXendka31e98TsMaVynFnZWTrttB7Oukk9TnKSEE5/oxMCxK6
X7aqx5IT9YscKxTHALHDlnlJqNrwokvc6Uwt8l114uwR40LoYsTJ6D4z4/BK7KNcctm7DPKh2ahP
laR54x/X/CBxkipYimy9MhIWF3jUCFKJk/fR0+t059eaDN/ETFy2bja9FCy37btx2/rauaz8tRpz
mhRZFuBCHjvc3LAbF1lKNejos49Je4x5XOPox7W7RYfQX8WtrPWuiAVjSmm2SdBbheCs2/jPjr0j
KGkBCbKub2tPjK9lNYJ002uUmsTYmL5z19UXo1FjQZn1kq+ikIm20iZB/uzWIkwbLgvSAitA9PSI
hEsGy0om/6wlI0zgdFoJdFNz0AXOd53gjzFQRbYbT/LvWz3RuzPPvveANFad8jQvIgC9PEAXbwVV
jfF9aKXqKMuFZ7fRqN/3jfo9tZTqRrNKcZVXGC8qZRZuIqVv3AqlSQct5mRFPsJ3oBsNva1GuVL7
juszGZNtUaMvBI9AvoED020KgPMb+Pfyqlcn8wKtvOKBuo2/w5uqO5MPvs/I5lrNrI1szaQua9Fc
iLjlkKjXqiO2mFChxtzCGxP13jbV/+It/deh8izcP4Z6l+Raco6ggWBUx7EN/BU0dc21psk683b8
YELKXEmk6aZRAHptyL15rgxYbY4IaGZHTyi+953V3vqmWTqKIGhnqj9zqrz4HAAIwWKgxwdQedkC
Qkoha318lo9VMxgoDJPCarGanCkAfDAKGez8ICKZnYWAT7/30ItMRMX84hgMXHFN4pE76dKf0hh0
UdY1oCdUKIhgfOGno4yi4NGt7srHmJsCS0U1dIoGAMbnz5zXR9zbJWMEFktVKJjNjMXlkk15ozUI
InWPuf3NLe3anuzcwVzW/hWsMucsmGJ5FpbDLdYOyaLQG5BRehQdzUbF0MX4dYWPju0zVrTaiXa4
/nyG8wNmOUEK+sCwdc4FwfJ0HUkEwNWofv+oF9Zto5CZK0X0nMTtT6HOz5Rclydjnt3bsRbvGw+D
8lpWhe6xS69U7UcYHT6fy2tP/rPJLMowstRTRRxYvkuk0GzLbtx21bkXz6qDHbctOQ+BsyG0ufI6
sGNXtM8QNJYlAV5vIq0eeHDzeiJtsIi0UEFyPZOV4RiXmYjVKfIblPkggUoIG8v1TooLIGUInOFK
HOfIZwAmGzFg1gYxgRCKs/JtItaoiX6+LgtFefgV/C7iC7kwjUoM5havWLHCPVjIy/HopeHwpZWa
1o6RIFoZArbvbal6Dlp03oORh4j96hi3N7nsIdNR97eQ2fV1a1XVbVl2971UJ1fNiJ7RWIq+G6px
/PD5b12ckdefOvtC0mGSYEws/ZMm3pdkdfpwtCZDcFt4qsDxeFp+Psri1PMpz4YIM1rSgu33zhmh
VjukP7vWOI7k2vchIkNOXNTYHlF223p6X/yOI3/EgP2v0Vtvi5/ZvsHfs7n+XvyPE1Lrf57+sf79
Z1hf/zf1Quac6p9TXP/nbIHw43v2b/vvaf79rVvp/O/+t1upbs56H8D76NYDcpmV4/+SCJEMaaa/
0hVCjY0q+vzF4RbXBP/x7wImpwAayHi5mIn/MGD/QXKV1L/RS4Lzg3GMrpIk6H9Ccj09LRS5qH7S
M+HbYRR0TBafddVYZUfSbOxl3nLISEnoz/Rjs4oRvr7Ai7I+EyeV00IQ86Siht8EFWyYh9Y77yVZ
UKwynfLugNK74rmoXaIDh8atuZssbKzNXpWv0I5GU6RUlS2Cc/6mRiISuR2s/BBl7RpqHaEW2YrZ
qRcK7Y6fWdF+TU3NR32PVivZ2Zh88zGXp9UnCbdChPblSsFp7wKYWPR9UKm0Ofhxi25Ai5WyvZrt
tDxYS94jesZkD2I5yatiKNOvb87H3e9g/VaQ4fQG/D11WGgabTmEWSgand5HEmJu3ph2zSEmnDmh
KQcEAeXLxMvkTAyYd+0fl8U8Eo8hbD8k3iYz7Gexq1Yj4lPf6OkhQ+rlBlkh6cIoA/j2RmOgbuIX
+WXbg7z4fH4LBO/vYeEWU7knzBFOFvmrEgQ56pVDeqhKRVoj+2G4SWNVrqpgFgqZMcars48dvQmu
MmP4MeLBdO6anO/Z5cx1EjRyJ9Lbd+5qGJuMFfIL6YGcX77xUdLeDGZj2ZWW3uQk9WtfwaymEEx/
HYjTPXJg7YXVcxDFOI5XqEGjoRgL/UZPqvhrrCI6NqpGeNHlarWTu19qlSKeiEvgdVKN8vbz9Vue
j7m0zdkwaWHSWeCjPD0f/tQqSmKFwj4Sn3QM23NhJ8fnjsbyg58HoarPADR0rHcffOfXpQBYXdjr
QbrRw59NWmyIApshenydzf+/F/59huj983vB/ol88MvJhTD/g78uBF39G93DmQQGrZssf37R/nUh
8FfY9KjwOekKgAeZ/+qvC0GR/6bM1BEQgq/Ngvmu+Ev0gL+a0YOcHLYVRiBYrj/QPHhtxb/5fshh
afbhcTILK8w9pvn7evNiK9tU0NEcrNYUky4CLd4USD31HtgeOs1y7w7aAwRbt4vHG9+Mt0SzDT/K
bhDCsQLpGhLFBoiuXY6P3ezlhTB9NiBBElvIgdbb2aoD5c9dgWKTpbyozTdgvvZQtlszoLAYAy9v
s7VX6ms/iLZShTFuDwY8p642AVMNHQEGuR81G6SjKUXV7uzIPMGBCCKKHbyZKd1tokG5ii8ixdpW
ep/apt4j7DT6lMURBJCz6KCI2hekZB+mIKChgIAUJTpd2ygI4+B47eKHYkv9OW+vxXf3bmEX+TuS
XzA+PDw8mzLfgbekbHiHa+UKWsmZMHyaZtIgWGzh/PdvtrAoizgYCrbQku8E+WsnnXkKqO+nglk6
aEsyWOAlANJPBygNIQPw2Vdr078OxchJzf0Ur2MJbWBq5eIB7zjHKnrbLOObIrhU8nSNIi3a0bfo
JDtVg1BwEdtVEuxqQXP17glhLVeUHtFYpwyKkQNyej7/PmpyZ/5vIZp5hQ21rTe+bSj3wN3tNo+c
CAlyb8xXY5Gv6qi2W3rEFcybSYi3NC3AaMd2ru2g8p2pOi1wxPMKswDSjDTgO56d5k8XgOYsCoh9
V60r3ecXc8X8iMgprPapzbttTEGgwZfKGJijZ2csSiJjnszPexNXPsgnPtyHNz9jccvjt6boo88+
IKFo6+g/jrRUJAMqByimz4daXE3vZrx4vOcQnSz0yggLyuQCoMN+J7I78dyMXsHOp+FnXtm5sU51
Zc5JT1fWCqoiwdqtWtfyISi0i0j07NkVVOCWEoKnysLtbnIadVeJ7cMk3OR5h5/QE4LYzkS1OENn
NPdWnkc/p7Y/X4I5efnspy1uZ7VuB5gvbbWmdIfCg0GTCRXzVkQ9jDI6DqJIna2Ezn/4fNiPN/kf
K7IIyJYwjMCZ2OQS/z8N2kkuRw76FuvEq8+c6/eB43TxFyEq00Isy1uGwhPSrqvM9tMzkmTnRlhE
jqCt8ByoGKEfv1VA8tozoenjxQIrOhte42Ez//2b0DcrChUR8m/rVrptxh+twelA7tzyfny+KR9+
DkBe0RgBtveOLxgajTWkNeOUCdKBFInbR3Hafz4GyMuPThysBSBzEgZky3pBrfkQGVJOHL15Ily/
LkZuutC8kCdAZOgbZhj8mNNkt2m/DvXLWqPh60chQfJxwI/ZL4xfshbehqAbTYTN7VYYjl3zSvOt
sM4M+b+aIUA4r9sKiXaVDkfs1rZqkuGWETtZENwKSY0wWLxKCm0jFi9+06/FNrHRisdX4IdYvggz
kM7AeL0Qd1Jwg8WgTYPfpqGAYL7dT5gQvNTqUcqdqbpotBrkZeyWk3WBTxNy23zdJV+NYDl5mK39
yVv3aUQILy6wjHYC0XC9kKo9JlKCtFO6aJuI7bbpN0VBab9ObuTsp7gLpfw5rIxfmto96tq0N73h
oTE2jXwDV/0edftfUQtlSehBqFcrGJj7oGPhouASD5F1HRiXU84jJUArsbVsNRVXZmG4en9XvXan
vlWxhmIeXtu9tsEQxwZ84MT+jQyAlSNyhwrkTVzLV3H50pJCTFvjvil/xNPG426cp9Bn2tqTJntE
CAk4g/7Dn761NKRii8sJi630zoMvpI+oBQ6WS0PPnYrKzfto1VjWahz0dV9H1zA3L9tB3vTBsS/L
dRnnOx1ZEQjTYls64hRd099Zy01+NR8XIXwpw3Q9IEGOJvMD2+PSp4bH5GFRr7l+rl2NgfxitgNI
fg+4lI/7kUhT1ZfiKwha11hg6Lbg9zdK1++Lst+2Ro0g+N4LYGX9L+rOa8ltZM3zr7IvgAl4c0vP
siiVVFLrBiEL723i6feX1XFiRJBLjuZu45yOvmkpibSf+Rtxn+vtpqrjba+Pa7yb7nOX5puCc499
QDmbjhLPQ8xqT7AwSjysdQucYrOZQC1a3XclTza08jtTWcf1z4n/CFbOqsF8xf3eIe5phyMmbtqx
7syjE96XnDLLiY5J8s2gqa2N6o45L0Li0O7RVP+NCDJ7nSj9wUEYE47gWo9RgsJLKi/zTTegLjc8
I/C7IQ7xRLtpCfu6/rsebZukQdb9qex3o+rTr4DwhYNBG30o82FnGOZmkvBLY/iShCavn7kq0W2c
03xTYrfahMVOB1Ab9B73sf7oRcOmzvSdVWZPjWN+S3Fric35ubDLp3IeP7Sj+5ATyqrmDy0I7+gB
rRyC0K7/0ZveKi+aN8CTZOmfhprYBRXUsPzeiV+jGa3VakATNTk0TkEghIRl01KzKbZksWv08DaR
32OA2iY/tQBQTcd7qGnbmJ9Ph4vAaW+ONvNQ7TWbSNqLnyZAuBoVW12sYcptEk3ZZtH8UGXpodG7
+7xGxkivHqew+Frxt/W6vnVLlMsVfgGgDlAvYfdcpi3zMG7dpMQ9YNjFSrQRyVtmkTvU+QFACRvS
2qUVHgiVH/SYkNrmrhxRboY513XJo+u+jnq5DRDmU1RnP0wB3h76tlWalQwm9XZth9lLk1vHcUQA
VBjHNJy2cVPsMlvBmyV4M8zmYCcAEtj9sweEBglCgYxaPT14wnnOkJ+PSnVlVXm1qlCCHvL26Dnz
ShH5ARzluslm2ivxOnW7VwoS+0H/OozhNileLXpwLA666Dg0+yjHH6Mi/+o2ykvcNXdTGzzoQlsn
4biflAfF1td1EgFu+IqvxgbHS4xxaX2KZjugfMkZ66pypzGQVlU7Mx8xH8p2TWsejKA/govmCA87
E+nwoQ1RfPe2ruoTaG6MeiZXmFexgsNMnhxCZTOHgIrceos8xj5InfuoCT/T6NkrafeQ67/VCWFw
1Y+8/l5g5aDQXRfhA3b3L44+PBn1V5QyPzT9dByGx8ptN4bwtkqarYRe7IAxrNTiWOgV3Mp0b3Dd
jcn0pCTJWwMTLtGi+8YenjUnf5zT9NDT8Q6seKsraLK2rw3g0Ouv4KK+T6wt3ZD5P9KMaA9R0D59
0hVEWyE4lc3Oisu7hBa/HXMZwGYpXaDkeraD6QNoJNlMwlwpfboBEL813eg+HdTHiVipcQdfid7S
0bnx086e58UvW4TfTupiPVXyy+zc3RhN8KwGmAYl88pq3zBW2GEis+vwOrk+IWehx2LURSRu9EnX
oKPe7JQpXXvmW9djMkEP//oonoz1TqJdOQzSRVzM9InpJZxOe+S0OJbrKR/nVCtQMQdLIdruO79X
m22pOJty8rbaOD7LAAAMO/7P6A/N/f1Qu19CliIztpVerweRrp3+Xu+qtXShlDl6NFork30FNvoT
ZoAkjR3lOVyf+FuBqFtwiLB3Oo72W/ehiz92mrGaoG5BYFzhqzMcDFLCwR2xcVpbEZTaMt1q5pcq
2Bom0UnYbnt42pU77mAj7VtbPFEK9U1n3rnGL8lpR7DIl2fO1oY3vLe+KG26sebQz1pvm3n5I6aC
O4+uIXTJreuNL22lfx1zgUL2qx0iiTA10y4X82urUEEe+kMhgjcx2l+yLvwwk5qoerNHqnKdkY2h
8vJ7gsfc9+4mzGucH5G3BtoU85AYibSMMtbXV27pSP3vgfnvlXtPsf6IgbkCg0ZQ/2VbPgHM20XN
q6nsZBnHnd2HgTme3/q7vi333L2BdyMyXlSeGR2n2vdiFIrDpmXL7fvH6DDMJ8h2jF6W+xbZ1eoY
PcW59dAV/b9b9K/qi/8DFfv/WWvq/yPlVQkH+H9XH1+Bt+Zl8X+ObYaEfftnW0r+wf8or6r/RXeQ
OgW8nD9rkKC9/wshUrzMYeyghCITqP/0pCy6VagqAj2neAzVnZX/j+6qRnmSYoNEpUPRA5Zk/E0N
ctlqBrAu+ZOUQHVYFnAmF0UAHU5/k4Eh9MtJ1AfIZMVhDjLviGyccieNgbe5B4lSRUNya5VICY/V
XPrFVCRf5uSWqM97lvXfN6H7/mvQmX0HSdNYWaIxnDycOtMbEj/tKudLgMY6Wi7WlH00yiz4NYqs
HTdDkj9aGCnKLocTvqhAHsWqQXGgXxXcX/sqRIIgEVnRrCozrnGRmXBjXBe4Utw4f7pxcnH/+3MB
wnAMoU3is764uI20RmdAF7GfqZ2H/tswVh+boUS8Pc4cxXdFVLmUZyvvWMT58GESVhmusV7/bqUD
EqCTpn8aKnf6iBzIbCG6kDW/MopyewXsxovQvfQ3kJH4h2VG8yfRptUrHlO4qgzK2x/b9kJx67RU
8J/voAYkxTzhfy4uEi1C48uMmti39TE5uqGZoPJuabvro5y+pu+jsF11Hb1gRFisJR1RpdIX190U
+3mjpJvBBEpJ46++bxKijOtDyUBlsY/ozRumBPrTmFqydIc09irX5oOUuP+NAR0YSTKGVgHG3HjW
p+uDXfouSSuleEDzWF+Skd0+hR/XmGgbAn28D4Gt0+csS3/CLv4vRWw4rQANqATzL7BRS/1der1x
PuNt5CdFFO9G0xi3M0YAN8KeC9sBNgbQCcl6YrXktv/jXRHAouPJVhM/C/Nkx3/RbCdXMW6s0fko
9Ewpt9CC02HGnbFxNXsMJuDBPpdSCPug7neBm9zisyz6pHLXWfxDjZO/Br3gJRmim8w4LqKUrTDb
VEH0PDqg+9FikoEMUJgzgTWwdke403YGRLzCVW16vL5BZJh4uhshSQKZNOH8OrKEdTqfeNsmjj2k
iY9x+e++Spq9odPLiaJwBFAb49s6NPGmK51bJ+7CFLsGs0xkjzMaT83pwG6WBUOmu4nfANjbYBYK
Xgf63o2FPD9sMG3pT9BIJQwB5bAYpYO8p+tx4qu1Z6ytwfqmi+KzkhWbOpxuHIBLU8lTSdVbSr3S
dz8dC08g/CzNKvG7JtO2zdAh4CHZmbVbRRtptPYwm6jlZLl9i0x94W2C3EwnhtuEOP2MPT5EvVuM
QZv57vQ1bTEeEOgNUPhwE/VIJ+9jgnK/HkJhKYINksnbfH6N8IdsNKJYUa36lCp2//P6zjpfYMAH
iDATRpBB0GE+nQ57wHrTKufIxzkwfvOUxPsAsPUmFVOW2083MJhf+EsgOeVSL4WtAqNDd6qPEvmi
pZvY8NL1ONrdYfQ0NEaiyDk4k5L8Yzc9tHrESw9JE7SQA24qyp4v/7/yB2BLuGs1a/HgjprZuMGQ
JH5E0fQAEBXwTKdO2yxXo3WA3y+Z6xzTNW2i9fWZPt/kjGxxmaBZ5oEkWsx0jpY7ErBsPLzsxbYU
VHtAwA5bL/esZ4yq1f318U4TXnltgamQIFtbTjs0/tOV1WGk5RD9Eh/QDhwWA/nKVTspVbfKR8NS
YHegjL0GDp8fMXfcRZgHzjc++YxxLH8DvBoIgTz2yBXIOfnjHagEgB8TM0gfuq93b3TkbDYxy6rq
8XYZhrQ4UmbsXhNIoBTQIIy6Q8zbZ0TVjVbDGQCfdxUMD0+5Ae4QWcJFP6ivNNENIu/8GLMe2Qas
nA7VPxQNtv0Aan6bKHnWr0evDO8VpdnaYoA1WzdjSe3CzEW7rnNl8KkCFQEOIQj04KuRqBQYQ1uv
oItMNpY1rQFjPkX64aHB//yfkqI8KK0QR6Uc0/svzmBOH/Kkd/s1eVfxUE/o+zuT1nzIMzw48XZt
hU2prmp+V1DX7L++ZomMWRL5P478Ui0v9nBIyKO09UsF+iuGdOqm1QALRBAaV+AbjdfrO/A8rCEA
ADQH/VqKUb9rjf6x+oYzQEqtJ/L3pq4OyMJZhLIgCPDo+7suutzsDMX15aJcIPkdi82u9VUtOlVr
/ZgH+U5JgQg5Cf5Z1z/o/LKUEQ3IeI0xiHMXr2Et+tid3gsSqsGOmarPipkO/5tBqKDRWEVogoj6
9MxE9RDZg1FSuxF6uctmLOyEN8ebv/4UieiDJy4f3TOGp1DqSreSjlILPi5bbQi+p5Fx612/MF9Q
8JFNBO9L8X0pOOBCF+tafGL9TEfPrpuGX4PobyHjT2sY70uPsBOHWvbeZBf6dL463nivc0TvJ16T
HbETbA4KntHHxA5DtLmMfD2P9t8qGLDfDJlcg+NhjYh1Twe1HfTfHGEwqArsIYXvuc3dLLlxYC8c
IDi4dBQ5QRZ8qcWuzgutsTw0Avw0HsQaCjuMfiYAmpVV3NgPi0LU+zQCc5TFICJ2STI4/SID9za8
5KfGT/D4prmUOds+mbRd1TvBY6B33oNuRtNaSaya7p9eb8ewNl6hECZbe3CmT/rY3SLuX/h8gPqw
pYhNQNp5i1ANzzObcn7REapZ09bQZmUV4XEOwbMdbsz0Gb2CBSWXoGYNEJIEc0nV7yozzNTG6vwU
A7g3BftZ2jOhCaApbcZ9VBYT0cFcjFtzULUa1O0o8jUmopa+CmlAYDgztF27E27xGT0J+mc1RnS3
4PMXzhMvuQGgWC4Tgtqna4TYnVpNTdn7uQNjzUvd6ogTcX9DL+HSVjgZZrEVHKfSc6oIva81kbuz
hBE+m5FCidIaI9iSencMR0fzKwufPEcNaCWGo7JP2pRWnBZOa2eOnO316+pM44z1gXHPBc9xeL/t
Tz+9gK0cCM0a/apUqockb+uV0VRYto1II/6wcTen2T4XiJ0qNQzRnWcWjU8hCOHMdui6jj5VmCPu
4kYVUutORP8HY9NGX42YyznrDqk2D6Hrvt1FGMWOK6vIaKpTKKl8G//3+EZktABWvx836SIkdVgQ
beO7Tr/HLeYpDFEI9WPpZpdGTbIbBE50xWi78NkxYM3t5FfiUIMK2na4C7q7MaX1OOowFe1mK4os
3M10eTdN5XYrA4WiTZllOjVYffg5FjQ54NIBfWn50tiyfkddb/quOYS7Mk4wtA2m4jgmo7d3YxdS
d9TiCaZ76nZyErEZgH3ceNbODzP3JUYeKDmi06Avc7xKdXqyaHX0Vdjm6wig8WfbbvCZVY3k5fpm
OT8m0kMTAD9ASySG3hP6P+KOeuoH056d0VcaYeyxJPhVp4N2+F8Mgq6I8f6PszyLilF3TVR0Ezq6
9rhBgB51dNyIbtxLMkA+zZsoeAHw5FYCBkYp93SbQIkuYZ/bkz8k7a+4c+8Sh65JV6uroaMZc/2T
Li2RxPqToyFUQ4H4dLBgNK00L4PJ10WT4eU8iF2eqhRBlTq7cZ7PZGOI0lBmlIVPORpv6elYQDyT
QFip8JvQQoYodONjHaf6TqchvxkKpb7zRNp+02Jb79Ysn33vYgmMuHBbtvTexxz6cZw0hkf9I8z1
fYeL5u/EcNXmxqRc2ExwIZE5RTSPP75MYcYWBC7aN5NvCBQU1B71GLvBxvP61F/IlCgNkCIbSCAS
yyxLm3WuKw4CycLngUNOt00HvEhSJAHpJmMZs2ocFSOKsERYwmxb7VvYp2G4m4KwfQ16iCA3woEL
+46qnKvJghOP77JMaIWh0RhxNfvjHGvfZgQ72N1O4hdO026yCcb7je+X673Y6CcDLjY6wFSlzuG1
+51bBc+InWV7mAG4e2Z2eCdAKpAcVcGXQhXqa5dlxm6Ypr9r1so7GZM6ikKUZrg8KEed7skIcag2
yafZrx0dK8UMVcxiVFBvMKBWX//eC0eNKEvGrWRI6Icstn8/Byh95OPsBzbA69HDPsfoh3Fnju0t
JOSFBg2fxQmzZV9EVgNOPyuLXdpAozVTdnKN/UD5eWNilXefpg1q1NFgUoIoUI+IRb+Voi+bwWji
dWIp1ceg0W55O5yXJaQTILGWJNaRhBqnv0ap0E8QaT/7gssBGfHB+lTmPRrlbtHepal0zQ2wGueL
fjTo6t+IbS7Nu/T4sbAs4g1ahnkalfYuAYTj63P2pQsBbEx5+dYayS0A+XtsvtzQf460mHWRlFBa
RkXz0abJHgGXedpO09Fo3nha1z3Pph3hcx5kPfK8Rqv5Q9jo1CKqHJuWzgUTYlCG+xh2memuhGrp
A8hF2I6U771ypxR688ONB+B1CG9r6gMnVLdXSGUmD0VdYjaAgEdY37gUzi/td6YS6vTo4HMvLFt9
gLqmQkNX02/ctEaAsFL2XtTmfmSGiI25YyU8JC8wGV8Zk16+eMiWfxZpqQ6rqnaDFLyMNe+d2HN+
B2mjqDxko/KaKoP2dv10Le9sMBCuFCaHkQcvH4LA6R6LY9cWMyrZPowyi5jUmPej194S5j4fBZEr
zZUSSRD82NCno4x2nhpd1/SUN5IPQz3ikYcgC5oy1z9meRVTPSPFpDlkcl5omi6GyUHgu3XTjD48
KechJKGVWr3eJyUunKMCDvH1+njvzYQ/dy7QVSkq6hFvOPQ73MWAFQbjBkGT6ge14fzoUvQOV7Xm
oJrY58MQrrPEoQOALJE7rPk7UEgPMwMEYUzw/7M1UtVcN23YBKthiOLPTt232sZMpKhSqbVahmiR
5GzkBE/52oFh+6zlcUaUUdvx15Y/jZuzoWCJa2Nx871ptPCx7StgU6OC0HUZWWq/smfQ7GvEhqiv
xVrTQrkvG0QEkjbuaIPqaTuTHliDn/dVM0n9e+GusIgEeN6BWCk3KMdWj0jGSHFR6jg/rk/hu670
6RTSEFdRA6C1C0Voecn1vaamRdH2Pt4eEaXNWJ8P3uiqT2b9Q4kM5ZOVzuKf2Uzso1vE9Qq7u6zc
0LVISsRZEu9OLefqZ6HRo0PJGWDeJkcqEpfytFQ+Y2iutSsxIgMWSXDRA2qlMx7bWgTUsTO771GE
ccPeAfZ8YHlZmXz0Il9t7OZjlLk0GcLMtdf93KRQ+XsEex/7xLBQYOryDjHoDlaGYQuVSqRIQSkC
8QzrbW8M5lvfh3DswjZR9nlqhRgFe1lRb+1EHx+juTZAIZaifQO4B+6/RDTWWku0WIoQYI/m1Oj2
1gt9wMrbWrYW3QmrM2vu+2DezmNXgJrzxNytzc5p5ntlTDIdFp/ZfdLTAsDr0Le9uw4bcHv3Luwc
xGzm4aUs3dlZZaH6lR2G1oka9RruF1mgqmsBjRIEkxONLoTqtOz3lj6Sr1Z1WAKaQ1wrRj42xqx9
clPk5KsUl/iwsKQBQ7XPi1xEhz6mFQDYNWjedJMUBjJLJKxVPhtfAlubwAnjKe/ur2+g5dVCtAmY
C7E3KXwPBG5xgbUij/W+0ntf7e1uqxVUGyt6k7u/HoWKGe1ZR1JQYc6eXmAVOjF6WRTE4CZmI4aR
AipNrVuJ31n/lI9hGAQwqSoR67zHJ3+kY0HZ5T2K2gLIVouWnC2FySk/rpFGHPfCmb5ZpTatWnTk
tmUvJee9tL2RrMlsenEeJR5RNjBpvVDzPP1SoLGBQLiop38Kg78Ax9FIpSYqxNgioZp/qBNnB8X5
1/UJPuv4yU/nJiB3IIomtFyMW3boLipuTd+g7cMOHorSfs6ZBkr9iuf9Lrpq+O0RhaTrxJntp8rW
IF8h7OLbimKuxzx704qxMFc9weFWaKLpVu4YxsOq6/TsRovk4hzRl+LeIgcEZnE6R20xgErvzcGf
hkFdhWYV73Nt9BCBJ7VNtbACW+0hcdc6f6tN/j5LFO3lq01rcIleRHFmcnvkhvx+xIFxxIh4jfy8
eiPFWgaejEItEVYmDjuOTjh8+n2FVnZOrSqjP7pKjKThDEzbjecBfBBB1T9dkSN2VqD49buL+7he
B3UgbpV95Hov9iEHjX46wCRkFZdFkGTosyYTCun86M4HbfLifSj0+MUqhqOXNcHHvHP0jzc2oYyo
l4MS7lLop2OBRM2inKei5BQMmFj5sepBF+lWRHFPpI8fdbr5qGeseQC/DZm5AVPtV1ztmSbhkLcs
FRc8PFIPFoCATEKEperFUrygq5uOizck55m66ehGunnvqZ6JliVif6UhjPWkRwFCkVq1JTlo1oUl
HDpGSrce+6Dd5oWuraU38vbGBMmAZjFBZLpsPHlBkfUuJihrLDgpKT/MHfoJAkT021UoudRJXB5a
Xbp1WR2QWWxtvmWJ7e7mMpCibASw13/Ihd3BKQDpIReK63xxW3hlAPtRJt3h2OsrdSr652mI1I1q
TfU6NMppUymiOl4f9B3wsPh6GVYSMFP/l0fk9FzYVpZURiVIiUAG7QN7CHZ2lbb7cVaCI1CxYoWW
w2utZT2C94hUNknGZNAtgIPTuS9kWc6+LwqNNn5aP5iJJVZQ1rt7QEbKruln5zikdvdDePF4NKJA
RxQfzTV90My7QTXfxGxEW25lMgdWHtm6UgF/HMD+mUdoJUWRU+tsjBXHiRZLhxvh1GYbrRDGoxkP
xQ2JuGWwzR6lJyabScyIdZbhtKYTJEOmzX4rmnbrojS+8qom30S5N60TXZg3Hib5kC8nH40ZExsK
Hop3BOefDfK6o0Wf9gFbT+9HP7WdZpOlUbdNInTcri/0hZiCaJSSM5oWbPT3qv8fz7ASmjzCc6r6
KbrRh3GOzP3gKbdyxEujUNSmuawDMkPx5HQ3xQAok9IaVL+1iGh1jKgOg8o5uv4tZzUNuU42N4qE
xCJf+15O++NjitkgbG8jzUevHMVpjgpBn0FQ/TLYRfpPOE3DZ8uLou4u4Es/lOGkoWGJW1q9U1JT
RROxbCCtXP9Vl76derDEU7OHsDs9/fYKHyJDizzVR/MMMEnaCAThqFleH+VCUCE7j8QxVOfQnViW
qUrLTYzYKXQ/teZkWw5eKDahmsfWKvOy9A2J3ugzFVwIakEY1n4yGD0pGqYuBOBzG3+lhWjGB6vP
i++4YeHSiNhqu3LsUfPWpqmE7o1r7Xxa+L3SUUFmsmhCL661ZPAoqgmLEocqeFYDy91oYuhuPO/n
J5eiP+g8YOwokRPknU4+ib47232p+47N5dGjbkKyZXQPc5tFh2Sc0Ra4vg4XB6QwLF9y8CTL88RT
F86inXUfK4Fo48YBTo5ajG0SqeV6ijNvc3289zDo9K7gC/8YcLG9KBFoRd0bul9gGhA6cbJxjfku
Np2HpIrjnTaWLj5OXbBNvDHY5W1s7inYoJDQl/UH6iHFJixGcVe2NeLJaB7XtCuOKNMqu+mWXuH5
tcZPhQQLbo+aBSJkp4tRmFYCyoWf2ip9vOF5RfwX4OQ6Drr0f7Pufwwlo58/bgKPiAe5e1v3PTPv
NvQLqDBlJtaIo4h2MBdvhZGXdjOnG7kN8AYq5fHT8UJTJCRnue4bsRkew1jlq7Cou/FV56HA+8lm
BVA3Vu0lMSOoRDmNqc7msnDfrYLa8Qs7TTBpiJHXoAKwBU12y03zPAOgJ8PpwZiBKBWw2umnIRQ3
eLmbGj5GSPZ67LLfamW5H+lx2w+tWpGYe8P8LYgV58YNcekoYfyEPoOEIAJtPB3YsHXBCUsMf7Kq
+MCtLTb0n+cnM0eRwRNYG14/SpfGc7mQOLuyGL2sD/aVZfV6OBkoKGeUXy0lfnS8plrnkSmgSuXl
jdTqwnFgu5BzoOZjk4UuKmrUvGMx9fnsk+QQxCVC37u98SupwvTGSBd2J7hGkMrAlBhvWSwM4mEa
Y+xm/cSo1X0ROY/gYG+B6S58DmBgtP0RPJNw5MVyFcaES49LkIT2dI1tVhptZmm6EpRNeON7LqwU
vRgw16QNtCbfYX1/nm4vxziyUmZWytWfu6k0HrExyHcZStl7SoG3vOkujielAnDcoSxy9mlRgMY1
XAY/SWZz55Cwfa6z/qtiOOnTnE7RjXbEhdqIRxDDFnSQGIOvszhyomy1yopt1bcrdd63o9e8GFGu
rqWN5Y7TGu1Ct9ZWVeYOO6trirt2TJUbGcCF5eQ3OBhUyLgFQtHp6SsQYRQ5T7jvUtHfxQMmT6Od
GHuDKuuNa+3C9iRyU0k2DPAcOLOcDoVgRWfbIG/9IdaDezHB/g6bRv18/Xif9SkgGckmHrkgyry0
suVF98euKWvsqQYZcQjHrX4YSs+DbCj61ioC/a5Vs+he7cLxTndmc22YkHztsVN2RmXr+9Iu82Nm
xL+UytAOo6iKXZECe7nxC2VKuXjLqXdIFpYEKJyFyS6eTqJVc9UXXg9J2BmjB2vEFjVu438miFx7
4GDxHR4Kn/WwKB4cgaJDNVEHLqrE+qwIkONd44KjGMCJ16OFhEDRNNhwppSWbgQ6l/YHq4bwIZZu
9A8X6bFboJlNnV/1nc6FK1n1+YfBMWV6jg/S9Xm58ALJTiW1OvCcoAIWQyGvH9iZFWp+1rEqFr2H
x6nJiieMTFpgwZ4muVsqL4Te/bw+8qWP5EVAgwd9cDDTizBijPU2SoZZg+SBnlEUz19ba7QOWaIN
2+sjnbX65e7kmZX9AeyJ0BY93Z04/s0pq6/7s1s9lXQC9lqYd995GorXzMjsFTWiFgZ8pn3VplL/
ZLWZOBhOfOPuuRBicM+R6qp4qXO5Lr54iuK4nJtB90O9Qb1pNp+wNLU3PZWSzZzQzApC7fX6p79f
n4ttT2+dJwPpNDxM1EUqUKHtiCquZfhI/DeScxFlD+YEzWpF+xLtc263uzy24by5ZYpDkBs3loMC
QVbEtG9E6he19Zv+YhNtdJoqW0+o3mecd+3vCoGmsoucECkpN65AQ/VOWvxOknEakbxqq3SNyBA+
JI10Wti6DiYxSF55+hetz8WTsKZxP4tOsR9Nq43unFpqo7DNa5QG8vw+SEebluyc1B1NCqvC4qUM
TKQIlHG4h5400K6aWxTbKzXK8o3Qwrla4QZSC9wiNPvZCGidPWqO0AAykCiVgKBRNVzbVo/TdiaC
STngo6zvsfgs7lX8c35AGLOR+Cfcem51G6QaVMpyP1MzLNd155afDWVU9U0RzO687qNq+FzNcY6y
lJH8DKymrI4dSvay2td41SoPKynFhCr83gmC8Ba0/NKmBjGEyJisnEiF6tNNPdOI8vSkNXzgOc/O
XGkPbezMn+Zi6n+bQsUbERLjxqHn90+hBsoEIL5qnzRMrQ/X99iFJ4ZECJgZz7cGy2dxujAXUBQ9
GA1KrEV4pI8IE9FxbxkVXhhFHmGE0iWPFo+c088tnFbHizgw/KyO3V2g2+kWevW3v/wUKc2pgQhS
kY21qd2eDjLhtzipXWf7cTfW29q0vQ0OMbfe5LObj1EcVOwllQ5nuGW7t9cic1IDzfGnxM5WToKU
vkxyDrVj3rr6zq53mlmcfMlMJuwmgjz9oHFMTbROUsUvncRY9Vn1IVUx7snSQrnrMr3bqF404eNX
3oJXXRhYontIMLh6oaguIlYrmWetHA3Ft2lJvzhNNa6zOu+38Zz/dFUkDBL8cjcoL93ajf+WAU6u
PPDvEugCd1CXgITFlVeDPp0VI05f3NYhSaWqE+3acs4e+1aJZ/zO8M2hMd4Mj/QCkwOWt9W2imdw
xzmEUzPE02Zl54r3bCIv9CMvE+ctnvv6eUAC1VzjPFqWHymsxAgdpaIIdlo42u2O8Kfc1sWcBySP
Ud0itacj7dC2U3lX27per5wK2M2G69V5TjUHHW6vt8t6jYSUkyPJE2HRPldhhVjHPPme5eHOOKRZ
/GIr3vCS5RxAnNmHwtfq3HtCWSf7hoNHxsXdeiiiZDmo/xSD9c9JJLQBbbJx/GU3cz8jh9PqvzQn
mFBcGWtpTuHdR+gXtY/coom2b/Ea+dxZY2hId8I83LWtJeUEk3b6OfWW8TNvQvV3CQWYrDRpkT6R
iFIPIdgY3nNkRfpR4AtvbWCctr/SPDsq3Exc/6F0ZDU6NsNBSdPxQSSe+dpZs8JHYtFyqMfZDiOU
nZx523tpiLUWIAVsGy0RbZrO6H8OEbSddTwOSMgNujHs0Ecr2i018/igKZkeom6JSRIGLfTtnYJK
elCi0oKF5tfeyNLPudS6ZW1KT3n/quSO6p7pUyhMPptu3aL+EkQWuk9D1H7pzLautx7xlu/2c7Iz
vSo81l6a/pM1vQEAtOqNp8iC97KKSGMxXwEXH94I2M+CBLl7qULQNWKNqQssTmxLyZTQIH5R2yhE
2ENVtlrc4tBkVt22rdCmqmx3uhFwnld36YA4cBG5YU3uviWxV1Vqs7B7N31REhpx1lhXb7AHxbpW
lOqgizHBoKjI9ojaW2iJzvrBoKM7z6l277R2/LcpKJxoUhYKMbRxYYPL+/OPZCKxWV4vDfIXfke0
1c3A2CTTaK7aAUZsKAJvf/3WP88JiaUt+pQ0IRgTBsTpgPg5eSYm7OULNpXYiGFgtE9SOOdpmbfP
8+CKezW1VWY/1/ZxnokPmkj1f67/iLP3DZcWqE4SnEGZmVT/9DeorhK5bpHoL04YlPeuyIZ7W8/F
jYW+MIrUtSBakCRuuhOno4TR0NR2G5l0JnWL0MeyN2CqblUIzx84ZPV516idIjWIF+fpKNxcugM0
zfQtswkfHTPQVlmBLlOAkMD1WTt/ZmzqjUQFgKbeV+90JCuahlltUtOfWwghEW0PUYhkXyDBsR2H
0qHk2htcyLb3l/xwqeNBfEHpR/LESS1OBy5EBJg0bk2/0b1mbStO+y2canPnjZ64S+1x3CB7U26d
eVZu7Va5E07fNyrdEtlOxReStrM4Hq0uLDevc8sPcvEm0s7+6PR2AobUinCZQJALt4cjl0u0sc3S
e5q05OjZ2b5Tou/XJ//9Vjj9JTyy1G3orsM5pcJwOglYWFEswjPkJRIYNhRxFO7CNNe/zDig7dVC
CTdV52qHSmvCdegG1TE1alydW0N55c1xt0GaGAfbTd1DrPXOVvQQhDXcel+ctojvOkOILUQnH82i
1APsZrR3Tuu2BxtoxJ2eO9omKdBMKngobtxAl7YV9RlyU25g56wpaVe2nXm9ZfltMPTP1kxJYFUN
jX5QM+UfthV8WsgxOUFMOn+6PqkyIjudU2qyEKLgVVKhAip0Oqc8+0mVx4blQ6iY11gn5g+xM4XH
XGTjc9m490mVQZ5OeBxCEq3rg1+4CRldGhVzOYCwXJq8G1HheMlEADzEJWonRVwdhlC0z8XouF+d
MkWA2GyxdORn1S8Aj7LtVFrN8/VfcVYS5Gz9+SMWG9wLnH6Yi8imzzOo6wmLg104UiOwOrQzUA2I
t9fHu7CPcQGwpdOPJ9tKSzjMBCNi7NF48Rs1V4DOJVn6xbCT/JvFW/fBqsDerjvVzcJ1V3XGF0Ii
HEdprGCpF+si6tbshpEtjvBz9n/ZO6/murUrz38V132aeYAbOUy1+wHhBOZDKpB6QVEShZwzPv38
QHu6SZBFzHXb3eVqW1f3WjokN7Dj2mv9w64bGrQadYC398REwP6idNJbLCo7rbSxr04OROAaOBAu
dXA+2ki4b+Jaxq2auvQhlaShcRJguj/GmrDt4zd9QzSjusGVETgWmBiwIdpqdlUF1mNWbeo3GCEr
dtEIwtFqausqzvxuR84SezpqWqGi+2A6++s4Bjxt8LBlG6I5jPXNVm317VjzQNxPlmyziDzA6lq3
2GH2Q1HpN2D+6lOeW0/sXsPBCDPzfJDHrRLi2/OP5pjc1CEIMLiFvV5dEXDHKtJG/UaSIuVCK7KB
zFMfHje6+e3+wX4IRBwBEWrT0PBfN6MtWHN2ZuNGrQTtO8B+8hNTeJIi2bqWC1RTA6EV7pVJaD71
6TReKmN83saW8BPmGxcDOQs0L5B9E6MiOfNvFj9KV0yVJHJyqd8y6VuW0+sdZ3lY+OKU19h31rGf
kYoR5paTfjMYwQyuM0BeEtwlbMdmSyb7nX5hb1ku1s/QqPVCS/Ry0KNSMW6SoZj3AR49e2GuUR0V
xvRgkMhBwXmw3Lo3xY01/k7LGkH1ElnC836T9s9TpZ1jIwxO0jSPB/JO4y4IMh1BO6FDahU2Rl3D
wvXDYQuf8c6eSj6cUJYyOZs6eJ/Xk6HR/SQ0Rj08DU14klF/9bK+qs64wZZuVMmqPc7DjJudb51Q
8H1QUKvYePm3i2x5AoQKCVRIPiI/9iqgLtRWk8VCC08AbbgZIkbgUCDrbJw+s10HBnrj+Hy3Pe4S
gLHZZyjuvG4vETMD60UzPMVd1ewVs8kOQZWpTl+bSCwx4Bvv9/bOtICHYPfoHNUaOPrX7YWAodOp
Js8gGjHiEZmAqEt8LEcrt6c0QFoGD2B7Y4m/0yYmd5wWZFi4qazP6Q64NqV2KTrJKDHfTRrkB7sK
s1S9DCYBz18cUctPkELBKydya3A69EUq2yEYR0hOAa6gtir3w2ArKiLM7awrT1k4BKKrT012HSt1
vqVZ+c6oUGoCFkxtDxjPelPSLYRICzOJTxmToK1JPfVRpHLxViNbR8Px4w5a+vz1rsIVA+QhmAOk
SNjjX49JrYWz1ppBfNJSRGcBW8WurDWYAJBV3v81TQH6RYZzuTGvDrWUpHomzWZ0ArZmYnJZxBeF
GGZOkDTNxsx+e37wVvQeBpTg+Nk1X79VjxN0UI9NfFLmKthD5hDcVkUU+eMXenekXrSyytoJUlbP
WkwroVIbTiemoAQt69YUK2kHrWZ2/4rmqA0sUR/eKuupLI5Db5i9GJ+MSVPvqq6cnX6aDAQ9Beus
G8KtFN17SweGLWZ06K9Rj1ttR2EtmmraQ0KWwfzt4JS2blHqeI3IhFIaev7uFFX6X/GSS3kZUDwv
SWLh9cgZUxZgAe7Hp4U0c0BVPXQQ0dC9MIx+FEq8FUm/DePBoS/ulMDvVYWJ8Lq5MNCEUG2H5BRL
Ap7XSn7ejsJdVqm/5F45WWN8oWba1Vjlv1cBhEOOKg83e3kxtgJ6uGqYJIkmpeyFfsfmHgUGOrPZ
tOXEupIdBlpMM2x+ZPzR9gF0tJqibe43fiiSpkLTBD4HhKr2aw6PRrSHhAuZPaeCdhSJZlwK0CQ/
O2idge336AxFWJ8hUTeo4lM3QmWb5wFfTX9uNM8c4nmHGvnc2Sg/JFtprnfWFRwPVi10+EXAc7Un
YWCvzT6m6SdjyJYSf1vtIz2J9skc684EY3NjHb+zBxJVLQR8Cpz4Ba12C+iC6WT6MVm1un+ISIcf
46Z/ghazJfv0zrYE2Bxa+gIjosnlxV9kzKrRt7KyN7JTEERQpotYdVrZGDeW0DvrFrtKKomw40jq
aKtjVs8mScVtNTsh+UOVTcTlfIC65hS6lXg5Ok5uLaum9/Hm9BZ8uSBfuHpwc1mE6tadmI311Atd
kGNAWePsbZRLyDJii92P4t4EYLCvw2I4ZaMK1r5AsS1OLe2xRPvd5QqNlLKPyLVlxZITKZChanzc
r9R5M4n4zlibhJZLFYzMLdzB10MwdGYWBPqUn+K0S85NcSbHLg4jzEGz3RiHd0aboSZJSLGKZOUa
09G2SDoZUPNPMlpPTp0LiDyniGl/3PFv+LQscYiWIBA4FZ4Dh9dvJBqDhPZSUpwgNKkAxhXtzMcm
7n6u+udVTSmFmuvFHAf9nsROscPntLpElZScgaZVu3JuofgI5VNdFtEO8FTu1X467jC+io56nz7I
sQbVWy7nHwE0OycV4KB9/A7v9RQYBaqjqAcRjaxCb2FYlCF7syAQFSV24UZHByPc4pg8o8lWsc4i
lsONb+HxgAZ73VMBFEBAflZ5yls1YTrGfbRHTh/JN6HLlNTtlDL6HiZwhd1KbpUv8xSUhj2oqv9I
aUI69aM8fvbloLzLZ13/7udT0+wso45PhSb7P6DUyTk5xgVxXcetVNqJ6Wcb6+y9rlqy4Ev6+Vku
8fU7zFalVFGRlCdFLRYhhNbH6qHJrIePR+SdDASMJzRRQXzAkiRuf91OYOnlOGKwcFJ8H3mF4Usx
UE5JBqphDRn+xlM7yYsr5LhnrXG6cTg2g3hZzL9Pnf75ACNDTWGUKgtpVHHpjxdbpoLWAAOaxycd
8yYH0bnxGGtK7yix1eytefg15cau89v6szLm6QYS5J1eIFDlKmyCTcSffR0CSUklxlDy8lOt9AYc
Umn8ooSYL8Ap0nFil+TELhXsUTSxCC8H1Ei9Uu/NPaTV2NHDWvNyVSk2dDrfOdPZvhbeIHwpIEFr
w2v4ckEYKiT2DGUMHusmmeD0guJ6mPReyGyhkgvMVCYzQLtOjc7jqlYOqgKbzu4CSfS9iK/6nhoS
ad8xiqGXtNX4C+cUCKxx7osU+vDr2apoPAdurxcf4HPyCRS4KTog3fJ6IGM/G1PYpdyhGrW+VapQ
/5wGSwouoECBbhSCk4XL/cPyccozqiMjUu5RpY4EZ4iQwXcqze+SXZV36vfCF6XLlpfbyflYs85G
oQego3cxZEBslAWnYS+Exqh3MtD9SU5uekGFnWOUQvMgRRmfwRM0BzRbe99LMCS5NqdoMt1SqYbS
k+BFJ25rxdOlhq+85pLlHOH2BCbUgcbKc6f3S0HfKRXwXG8wmyhwulpJS3cWK4NcFWiloxB0oXgm
zGGzJ7EgZzZBRn7SpVoFL1zPNaY1ARqKIAoEl1ug08bGFapG8005ANKYtVn/UaASU9m+KtSfulbu
EkcWw+FRrA01cUB/4iFTNkn+w/f74qFNZx0HE8nMD62JGgtGAz6uFiPl4tTB0dtfXJpHAZuhIdE7
sphFWTsS+zuivb4B7qTKcu3UJlolkyENpp8J/KPKmayGCmqMjJJuJylKlHbXNOavSS0pyn6851hv
9rZlqS34NjKeOsmfVdynCKoWwZGZT3qVACFiP0A0sipKESPDyExhIM8GAWA3W/lesNJB/BwDdN31
co4KIEgRKTmnJjiWdlPUypM8jv4nrW/9jppLHDg1LimsDtQQMWBBu/db2c9+68CiG87h3YsQXhmC
26jjUud1gSo/RGYbZjY2qTDFVaXG+m+SxnN5bGdYuWFd0XQqK4tdnfgY5fL8pRBTFk7VV6Xi+qmY
3kgobFFsaqck9WDwpr5TYBBVegluPN8xLOplt5DNVnYHVjwxkDUNUDRSk6ud0ZfKwxjlzbFN0MGw
EeTMpr0W91Nv16pKHWZMW7nGQgK9K6OZwHEVSm9pO7Mre8kWYEy0ENcXDzQjzEUvL6bMjWUM3h2l
QouhCrTwp18GRQRgMghTJ0slPTyD2ydwAYiV8Jc4t8FXFD7jOynscG2qah0FwXJhKqjK4l5IdcPy
hmwGnzakCVLxgpLN5wmk6dzjgFQf0LX12Sy7IHj0qwAS/iD38OQGI1xcpICXO4JQ+ZdhkiXFVdAm
8oAzsib2e3MCd7ab66K4+3iOvckvUhBcACfsHgu6R1xFGmHkx2nUtc1piM3U0crSOFPl+tSIQW33
GkqlWjp8b0bF+r30OTL6kMuoW1O2WASjX+9+U0wMFs9TfSqTVHGKDknlIpCRYfTVat/2m2yzd95z
oa6TQuIQ50azes8mzqXRVH3aS/3zLqX81vmKCdg3O+/qfM/cwmxSVn73rZYolHck0qTUSPVz1ays
B5I5y31zChdG9CIU76U6wvwfD+KbGJ6ygLFAUcErkQZZx3HNnLE8xaw/SZVxGrvwMRVV62JQa3lj
trzTEKGPTu4QyDTzZvn8RfDht8jiBHLXnQqEsV0uLXA0KQnskqreCuOX4+/V8Uj6VQSDxRQhxU/+
73VTgwRqgfhxPOUIDzvsCbMHtdI8N6bUcMYFA/9xH75Nd68aXF16Y6UAtNSN42lWR8mz4Aw61gQV
X0lkxC84DfdYdhpfNI1juQxxFyNxXmwEs+/0r4YGCBcy8BQWukevX1rF5KypTWs8WUr+q7C05DKf
ZokoQDQ3rvhvYZi8LrfaJWZmzpBeeN2UXsdJpdXCeBplqdgLmd6f11hnebU6TOeAJEynCob4Ni/8
+hDw0A7gtM4VKm3rSd57Z3juCOUuvA1wha8fZJxiJHKrduB2rtb2OFSap7dh4Sb4DrsbY/xeWwuk
EJ9XquPyGieJFAzonbQeT42m7JM0+DaYZvRQVZVt+v5e6UI3UYL9NFZHUBDnAKs/tUxDuzQU4dKo
JxE2sX74+JneeSQGALAjhUSSIOt7RdQpkTl3y5DrY7pHQHK4jgdQjrVMYun37xOLmBX3YkzqSfKt
ppdVpf2kkgM51VoLOi2Jzbt4MBCQVBCQ+vi13tamSRzp1BAxxoCYBs7l9bDq4KCEMFCl0wCKl/uf
aOTiTiX2yu3esuD6RUNcCg5+m4S82aJs+FkUJOEiakZ0cmO6TLZnQytuKg7OwZ46H78L4ul40VKF
3tD6meKBAtS/zxBFr9OIw9epx+HXOBfJD06dDjPDQZiP8H85mo0RbNrl7OPZuLGS3htAnm65HT7L
ji6fv9gT1bHolWDSp5OmFAp0ERywQtJatxQXqo3r17tNmYscBGuFLOZqqQh91wtTIkwna+onN1+U
/8IM96lgCqetpbLkW1f7LycWpk8UHsmdGavxQwuukGedtrQ2MpyixZ1HFXR0z3NkzRUhvIQhI7gJ
zPoD43ExyFax0bFLC6snwFCdHYophCLM+rChwqmNBN/TqUmB/aP9JRKjBeidCjP/F8X4h1Qscps4
M9s6UN85fJbTmko4rD/IZKvDhyrXrIVdOp807jU4h1IDrPWh4naEA9k0Sr9/XVJohfEMQR3s71pr
DgfgujeMSTxZsHuMSK4+K5nSHscBKvrHy/KdbR/q1sJ1Ivri+qmsApIOd9u5TFPtNIOm+Oxb1PRj
C8tUp6qgdtk9Qr7HQgCHgL91ipyLNVuj7AZlAqanaowvHz/O2wvOgoonBcz4khdc0x3VKugREDX6
U1LkCeTi2nKsQf7dWA20y4EOLp5TS+pmPZVz2YqqSq7Ioaphshv6mneW1fgotXgtJn0rbSQk3nkr
k+SItsRjCAiu0QLk45HgCGr1JCLqYw85SbC6sNrdx333do4uWTuwXhbH+FKyfr3vdGVTkzBv9FNe
a/lZAhnm0AVKuOceMR6mXhR/L7qJHP2SxwYUv4zUWmPbb6p0ntRJP1FZkZyMuNbrxCF2+iC1Dm2F
H+DH7/d2+UP+Ad5EsQb1S/77+v2yPEATQgqNk2SNMEZhpcOHaYVjUJFwk+a6cebcNPazEP78uOHn
8Xm98XAcPwMVkZxV2QRft6yHLTIiNT2LU9bwS1UJqgMhxZOsEz7Txc1tSaXcjRoT1L2YQsopsSml
zKt6iCRMV1KopY4VK98bIkSE/sL8ZKJnvPNbQ7UjQ8sPG8/7dr5x+nCJYsd6ptmuTqAmwepr7BTj
VKVC7unQhRyja+IHv0C2TRxQj7T8IXK5bk0XRZOX3I6DyJPaUnAbQy/tEBa+kwygdD5+sLfPBYoC
VMOSuaDCs4ZT+D3doQVjcOvLgOGJpWUnRrBy65h4e1JBQWdHQoSFNvB8eT1c4LNwJaaYfSuQmTxZ
VSVwEx87QBRS2Q6PxeirJ6MifeDM1FXMXRwgK+REkSQVSP/VA468iVFcpxx3MLHw4f6OJVUnn5mY
Jh3yOLD2YRyDJTN9yNn2WEaYGE9BU83upFntaao03MX0nIu2LWpxjT+spmVfkBmfz3U9rzN0+UIL
NgRAdHupPc6eEcbJIbasPnswcGxA6qKrMAZODT31SNoUX60OLn9fh8ktx3P20wgitT2gSJV/rmrV
ir28jORbfzaMHVeo7FGsirBGssMfM1fnZZ7AG4izzS40P8hKgn1X005oTShDjb9t2dW+N0iVdAT2
Ef+MSikWOdnSJHDMTK0rJOz08rzp6vhXRUyKwrkczF+rQtav46rLEreYE+UqkxEe3BsGHjhogo99
YHfI7lHW8csw3adD3jtpmOrMq4pEK7ipsfVk7MYvhMAPQWqVKr6/Tawn0sZ8WIKg16t3EedfJHkA
TZFAU15PB4Q1u8pI2+g2bpGjt/RBdpXMaO8bVUDSRenbs9oQFK+oKHfN6MltxGhvty2af87bUeGi
sLkKHaIZhxrVxxgoT5T7bAwhr4SJ7hhDpJOENbobCid47/bom3682pYf/Oq9EVolSAJVzh0GJebV
e+sRnjUdIIJbyjr15VgYvVuHunQWkxbbaX4cXBL0CxtL/E1na0TmnN6sPBAK3Fhfd7aQsixZTvJt
VofBJ92kdyNcx7ygTkXcshN/V2JGZudJWfyEqVttnEnP4crqpcFGIPELOBK9hHXmo61laeAJ1Ns5
1AGjjZ2pCV4sa8P1aE7SlRSHJHv9QiwVW1eDDkh2rz0ojYp4sFlUPSr6ddGc99yJhl2f5+pVbQ0o
OeXZLA5uSXiE0iRGCmQVLT/fDXHQAKhFqsdGba8LPBCZauyqhWodE+4zBKMzkvuuJOUl8mSkxHFW
xv2cZFNUoVcYGC3H1sfD/iYMoOvZ//gXVmFo5qzuBHob10NNcHNrkaYFrGVlZEeaeVfWQ+5hBBK5
H7f3Zn4vCbTnNBrVVcAUy/O8uO4EiG9jFBkrt41eJ5d4HJGK1Xwz/VyJxaekFuWHqhi0B8wQmw3q
wpvjZGkZxcGlTM2xvK491YrQNLIwKbdDPS4+xELqALzZOrTeRsg0A+wQlV46k8T7qkMzKxsHuayU
22gKirPISvHM1PDnzhIST3E7B0j/yfGVxOB+06bk3mzV6IhU9ZbG25vL3vIcXBK5QRMBUZ993dFp
qXZxFHTKLYyK6ZM45MXBKqnxha0QfPl4TN/r2ZdNrUItArpMVdkubzOT3ORYCplDWLSFdny7V3A9
JwAnmYeALtCS1y8UGZKI2FKn34aTIu0SMcqOIMcVLDqn/NCVpXQWyApWW2I3X06JJG3sj28TfICa
SHUDPwAzT3+u4oRIHTjrdV+9LdXR9GIz20dhnNpqW50DZH3oc/GqmftjodbXvRFttb704eudCvQO
8TpXaU2nqr7q434wBLHNQ+12nsf5sksk5YSqbnjZJ+3sIkMxnCdpmV8liph9w6z9c15Ei5BtHW9F
i8s5sHoQgtuFL8YwkPNfnRON1RmzUWfCrVhze7AlY6CQjT5Le13z2Y2e4RJrV/lYKo6Jyt2vIegO
LZssjNKhmZy5LSMJr2kr/v7xJHyz8NQlHwnJi8NEBnu2Hp8mCUBgAw87yd0U7EdRuzCDSTkYaqEU
WOdk0xlSvs2NlgCdqeJMIAuR5I9NoERby2G99BZ/6yVHxrGiElquQWKSUUehTrL5lJdyFbrNJJSJ
J4dE7lZSJbkD2YRShYYUynxhlUIImT+r0HALVKu9N/le3x3RZ59AsHWS4s6KmS71r0GNvHpGnMkW
1UZn2wQZjLJoPucXvpEOhl0XiXCoU1X7UYHEv6CwMNRwQqPmweQY7Wx4JOVgI1ref1e7Wf1qiWV0
URUipQWF25LlFDnMPyerl4xZHCTjF1OZWiC9cXaOgaCGvlacyzYhWym7NfcXARWTch7J7aZ5THaF
aq8tjVm0ZU/1RmdluUURKMDWBOb6VghIDNpcGsoquQvUpJaP4wzkxm7DAJHHqDcb2Wa/T576RE4/
YRvUkK+bk/ZObjvlQNCdfo+kWAWQTIqYZGFsBaGDIC+5Cwn3nV8b83DZB14uEJ4VoxGABHDdgSut
7xPprBVNFvOsEHTRtEzMtHX6vpL2mSJ2e1UOi2MoFdlejuvkblq0K8Fe9K40JIlD1nNLVEVaL1i8
XCi6gDxZaBmcf6sYC6XdaKorQb4TMBNBNP1AStqT9G+hSR6j0XeLnEuhP2ZSfKXN9FzRH9Qx+Z1R
NQ8BDwHLVYRyIFw863W8OPZRWtE6zZfFu7TodAcqJiMwT/q+J9w+yxqxsssyHL4NaEQj4rkRc7wB
KhHVkvV85pdxKrODvj462q7VfEPPjLtZvonSy0a6LijKmkrnIlXpLsZqKuq8cXyrtxZObvcThC9F
LZ1Au8yMY1WbnppLtiV/jfN4L2a1tzFl1lfQ5+cDMMn+vjzf2hJtNIdRSKTUuAMeu88889h7pj16
oX36uKH1Ebq0g1AF5QtmJ1m8VT+oQzniH0Q/JLbsoIri9DYkFHsrxnuzFa/bWQV5keKX/aDzPqIj
2Y0TughCul5sAw3587z6lx/j/wmeips/r6vm3/6VP/8oSgRXAoz8Xv/x3y6jH0TZxa/2X5dv+/cv
W33VdfmU37X101N7+Viuv/LVN/Lz/9K++9g+vvqDl7dRO526p3q6fWo41J4b4UmXr/z//fAPT88/
5dNUPv3ptx9Fl7fLTwuiIv/tLx8df/7pt0VL6l9e/vi/fHb1mPFtTvGjaP7wv86fntIoD/73H45N
+pj/bNY/4Omxaf/0m6X/EYgQWTAL4CSXy6V6PTz95RMTmCAZBaogEDqYEHlRt+GffhMk6Y/U9Pke
IC4geRfKNHJQf/5I/iNziG9AX4vSG2m93/7fg74asf8YwT/kXXYDEqNt/vTb8+x+sWGCiJdx/1kk
6EHwAnZdbVCYE8TpyFV8r/eZrfXncXCI6nNU2LLs2NaujicBekU5OXsVBzjxMLYHXTlHM8yecgXy
yVlOBJQi+Wgjn1VG6PkexMFR9LPaxAjE08mrqU5TulVz18d7RdgL/qEGuWs4WnWRyQv6zA11NNjO
6vyoDBe+fhxCz+8cLXX1dp+N5yWuB8XORzVr+pTVgH0uw3PjS/Mp+4mm/K/xEfiMejUBEI4fJvWY
+VtwzmW9fNRDqzuFTFhd+6GKmJ/gNd+mJ+Nr8a36JuuO9lV86kPb+C6VrvG9+FZ8657y0E4Se/4+
gi+8gw3i77rpaYoAxrDj2UUH1+wwxOdd/ENPAKxX+3i+bBRnindTATYGjSgkWx9S4RdBNIYOoT3G
N8O0sSU/6+l98Erm6npipGWj+AGDPhj3ZX0y04NonmvC51KGAWxfzb+Ek3nfXWSf5i/Jg+IJqZ08
cFmregf3BqtyUMOERlreDr49IaNVQ6+2Fb7xxaL6y1x9OTc3H3MVdv83Paa6MUHWhf9/gAmytSus
iSv/83aFd8YcnSGCmaX8z7VnSei9CKkyCWEhPdOVfZRXpg3FMcXogkS8r7vJ1G7xEbZaW23S/8nW
1hHbciYgLYpIFOkp1AjWEVGtzkWg9ggLd46+nxzcUJ3YjV0WvWN5bPHOzC/NiVw48m7gahvbE3H6
2y335QOsA9YsTebSR6Z1r+4HD+VD3IQ6YKZ2kyInZWv3k9NegKNsYXd+Mh/Hnz72Mp+5lKDrz7+F
FsCgnZyVdzCDKkiQ8x6KnvI9OstGB8vopRb9OXsKTi2lMN0JcPb9LFwpht2eR59FyJEGhRebG80h
Ff/yB7W0R8PGk2mIAU1B97MNLylscvFJ48Wt3fqO/im4aH+FmSt8Fi7j2wEbdkoUZ8FN8DA/liNa
Ok5+Nbj9baA6fupc+HZ3UX/RU6dM7QujtvV76UvzE1bD9fR1OA/c7LayoUtGt+gAUIoSNfuTshu5
TFfOnDoF1rOxM4S7+YFaaOiiyxr9Cvn0V/kj/1H+qGN7CJZ/lNLWr36KVwrH7mIuwgM7SvmZ5D4o
0jTZAy+uEVHCfARbjG/yeeQ2JmVPe8l73rV7H7owQIVzgNRbIqzbw7za3/85zP+Iw7y1mxjLlf3F
Vvm33k1WpZU/b2aLCidSlDLZ52VvfdF81Y+SGU6pui/l4GmQVVQoqshujQavLuTSHEFRt+7bW02u
Doe/RZPrW9+fXxN2JOlJ8J1gCl6/ZqLJSQXwUN2D7HdGt3E+fQV0eeV0G7mEzYZW4fBf3ZD83qGH
iQ+XElJ6+LasejGSi1A2mwr/Ct/3HcUsBjs3cE4D/XGQo3HcNeUYHAwLfpWCPOZOIDNm13qiLaoK
prfIcuJMMWXHSQnLsxBTE0cFtI6CZ1jt9Imdt76qSirLusmWHPtJ7vrJp1FWUwTf2i0i/BpT9zxA
L19nNUB5k+hRHcXq3lKczAkHnF+cmVvTbFdoOZlO2jtB7qaRy2HWI3Zni/cjnmXVDQeH39vkzozx
Mn9MM9sAvOtsHbrvLtOXz7ca1yBLRRwceL6JyP6IWmF59FMktJz4rr427/WDeZDvS+4G5vXwvb8c
9/VltFER3BrytcDVP/iQa6vz7b96yJcZt7oFEtv9+wJbI0qLMMtFWSDMqx4r1GFgfz02nQ040Pn4
Hrc1tdZVi7/H1Np611X96q9+12ftoHWnLvYGMmjA5X+rXavpwzSeUUDd39+LzvV1YLf2w8Pnu7uN
rMTz4HzUzmo7CcwcvcKlneksuG2PYABt8czfB4f2+L081kfohZ7uECAfG3u098JecZBXsontLsqr
3H58PHM9Ye+d6fwllfSr0v6q2rqd21f4cNnWZlAvL8f8Rw+83l/q0YwqSOL7glrALfufD83sZO3C
Gyn0EqcqHPFYz06O3NCpPKuua9HBYtSAMfbZOG5MyI1nea42vogJUNP4uz3L1oR5Pm9fPMtfO2He
PbdfTMy1/r8WBqQiMyZMv0PWTD9rvh05ZIq9aiFK4G2qum2N93Nl5MV7DXHViFQp1X3rjj+y0bWu
00+INmggekI3jFzOO4AdrWHHByVyLOVT0pM8dCoXhl7KdWkLa7G1Yp4H4sUD/bevmM0RWxUM/rMj
ttZjfY5QXs6QVaTc6J3VJxEzJM+cYi9yLXb8g6q60i/FCRO8UF1hS7Fkc5astsu/+yzZ7ITVvvq3
6IT3EoiggRHGW3h81hs6jxIn0jwAqtu77rfC/lbuhv3lNyST3ftd7NpPgWc3buOa1w/OqfEU+3B3
d0V9357cw/nk3B/cw+fYPny8RYKsfm+//o+HUlc54rRrTQSseShxT3Hb5aBx9JNmj7vwk77vJrt3
w54/NWfFeXPGQr7XL6l3n6gU/eArS0c4TCz9dqfYX4Tdz+qgPGhu51gH36kOeC165mefy8nJ905f
oP7f6B6eVbZyOEKjdExXP5JIc8aD6Ub71jYcfnutvb+harobz8PdE3JB3uw0buk91ecqxoGfbkhN
CR6x81Nx6bvqTWs/Cc7+mOwNr6cDddvxHlo74ccnjvnTdJ9STjvPqe0zdBV34XeO6u/BvtlhTcsX
I7rr/LjRLu3s4sZ0DU/zjhYnlOGUPIfuprbX7FpbPPaOwV+rfAXqCU609y/yrxFN6q52a1wt6TJp
Lx6/xr/as273FQ+7M97nR+L80N2Lh8H9emXaX0lvOV9vbjNnj0vpRW4XR5RcOYz3X/kIhX1bOzuj
JsmXK2fpknsTdxgb22dXd6cTCFUbiKCte+eNt/y6R1PcPv85XmOCsOuc2m281j3vnJ9fZLb+zEYC
3I2dnxrfh+S4V7v5RWb3u/vzzr5Mj2CeXQ4Id3DuL8/jY+1WHtmh6/DiPL9Yfljp1rvwOJz19xUO
DXZZ2IMzncUX8bEDxOpQ+bG7s9jBbOxGJn0YX0xnyvXS7PKEvuPz+wsmxPxK7J9XD9revzbtx8Ov
zv7yRTyBcx5t0barC0Qq6ePSa1zx3ntIjq2n271XHB8at3MHdz4bdsYl3Sw4o30M7P1kT/Yhdw4D
77exEpbQ8E3g8mIhrKL4sgOeCKFR3Wt246W8KS9wuTsW+8i+vhzdeZdfDJ57Y+whdp89NEdPOuMR
d9POc9yNqG9rp1hz4P5Ldoqt/llhkuq2qlp0C5b+WSaVf2lcD94l0qKUuL9J7uxaduacPU4Xjqfs
WQO5Le6Cm4uzs7vTRvdsb1qrMP+fm9Y/N63/mZvWKnb8ey7Krf1hFVb+PfdPVCDf2cwpa2FvtUiT
vkH4C2rrzyHiO5xNtVu74n45Hxuv3/W7zuu8eTfz3+zLuBt31J6c5bPprOKUbJ+/bqlILZ8BpdwV
j/lR2kk782x2ZUdytZ3shU7mJV7kxa7g9Qfjtj/0B8HRXQIa1+K/ERG1hoyBLXeOUe/yL507Orp9
0ble72lnvfcYuJZrestJiibPcfCEu4lTFITabuBvMS90qdNwZydiSIlq2E2vYju0Pz8qzmPJ3y9X
fIKG/VPmmDcFp+Ntsr+5Vd2WwKi3bwvnQu7s5MK6qn4o+9m54KTN7Yubi68POkmB0D6khA9fCtuy
5+dTm2P65/kXjViBfIZhEwFOjmafOvvn0je/lge6+8XxzecDny9Bxc+fP6mGnjmxl+yCXbrPCF5V
e9p1u9JbugVQ5ufKnXb6LnPL/RIUwHly0/3H5zbjuTHWq1A+QkgsD+qCzD+j19F7nWPyexl5haN8
Gcnz3l0qnMswqmeDVx7zo7kvj6M7ecpOpPQok0QpicIjD5ewXeCFu5g/5eTXMw/COQOuuMYuZPiX
v6v2mJGSzIh3kdc4KZ/z1bvCibz5kO0TPh0PySV3XkySxOusIKQRdzMhKFJAF9M9VsX8o15L+9ob
ds1x9iaXSN/3ZFvejR4MAaLpkhiMl+GXxFNFns9r6PyePKI31yDirrzOyc4r7/+y913LcSNbtr9y
fgAd8OblRtxMuCqWL5Ki9IKghfceXz8rSz0jEtQpRN/TM6f7joISbRXS7dx+7yXtVUeweTiCklVn
FyZAYqCBKyB7HSeT2w0V3YLSDPk0VuCS8pZfTTvpmG/KlbhpHBpYvol8WRqRCdMR1pkbEgL13Cqd
zE4tu181u2bH27yZrfGk7dFEnRUN1oCvo0CTAAkz1RNwPzSBIgnFkIb3HX5OrNwc8MQO0WTgbFGA
bJiN1WArbuB3ggIKfD5Lt1T817AgKO3s8sAx4GobYxParoHUOfV23Lc2CVf+iqI3khMskc8iq5g5
rH6xir8tq0CF2XVWMTd2vVbmYhTNM+dYDUZRW0iOBcMfbO84/C4YPNwlETyC/UV5QMMJ8AfB5K0R
N9BzeDoiSyIzIzt1OPrcwWAF0VqrEP1xHmqYA605WakZgp41XMKEJs7azLbNtl+pDwPoWSYe/LDT
etwj7cDErfCtzEb6ObMvcHtHiuA/HinvebITH4JTQ5O1sWqcxsHlsyUH2VerYJevENSn+uXmgNtZ
11kqWlos7NPMFqq6CNWwfSU7ElwC7Ea3FJb8tqdMPLaW8jzZnVlALE628pCsJnAlYG+aksn4JPtQ
kZOq0tZJTKRBg2PKVmLWTmQH2Dcf36OJkOtbnokkfHz1rdzx16GV2LVTOsIT470xOGsG/hqZuROc
2ftSZKew14bHEMIXKXVmucX7wHuFJ/YEwY3sEu8PTJyNlVLP5LDh3U3qsFd9f2X9yl6R4yOw2Wd/
ndjhWnBLB18xYmiVtHZSzDvEuSQ2oOXxOcbMYiu1ChtzwhozSAGAMWAGjOt7ZoB1pA7+b1OHrYd5
Lvx1ZE5uzuZjs6+YJ1aS41Vs5Mv/PZMT7H1gtrvOTcFyGdvVoEBocCiE9BCvUugMGyACQn9IiHFU
1vUqOUUn+SFfgX1Dtja7+lZY9+Zgo4Wf016UnAGWPVNmUExgCmbrZDgFmQY0hpRrLUgM8G80OXLy
C4/OzWY3WeDulEkXEeflu4weB5wBj1viWQVtaEV5Ez3VTgoVEFCIzcDiDqEd24EVWCa6SUM54UwO
4p2JrhICobI9a3QTx4dIG+3RTPG3xoYngSkUMuba2UxUBw7zU6CTDYQAimZPoynQjW4XbwoUC48G
W7TWM0eiHBDbXfvmOUfWjwNYTZo5+ilyQhNi3oNc8yiUkhF3y0LXFKpgJxGSMeAFyin6wjgKNZxy
VW/qjeactyVEZQUxtu0hQ0VMvKKx+SDYChZdY4NqqwDZs/uFzoNIfoptifpIhLpxb4xVT+7ZCnVs
DKaM6Ztu6yKeC5Hb4oJgtmZltWYO11ZhaUdUfGBswyIQfR0hGrwGE71zPch56GUuXOGreiWt643g
iA/ys/pcm+OzD8qszXijbzp3Bbs6pxMztJFRDvUrJTdw5ZjbyX6wO4vb4mihefoOstQO3HpwEou+
oTEcfXtL6PEF4XR6vts9RuTuricv0Po8HBht3ehO3Zk3TNsTyEROzMVSk1s2SolvcoxlQD1EL1EM
+PJyb7iVCTeIycistHrXOPg4YR07VUKfHkFa7EgVU8fLKxv+Jqd385scB8N4IdstD0dTgg5GJMMj
LgStZ4PEK7j3eltaB+4aJ8nUcTT5AtUxYkK0HCTkUfTYxfcR3oB+emCwJfRMqjn5SnMEbJy0Vh84
uIYyB8uiO9FU6IiN2dDAZe49YhmOJVnp3t+/5UiOjxwPtJ/hA3ltWAJj1BJ+a+AINRNdu/EYbsFl
oVzSX+bupXcWydylIxfAMe2GGnGSi7eutMSLTcIuLNNQ2aVABOVinwwPzPZgFzrfQfjYvguwY3sy
q1vFFkyZChsBDLbd+Tcafm5WvCWFxHdlyu6uSrdMTVU2hf0kkPYOXMzM9hdNFVyN8TForHZmx+vW
KcHvoL0ex7vWqc7oJbutHYGA2+F14ISOcAOIUpdx5ggcOIesYrwOmi98mzHLEsQHzAwDDSH3w1E8
i+dw034Vdso23vgrZdd9yZ2BcHiXYTEXKTyrBwO2AeOFjA8Dusu8cFlIhtiJcW9V8MLvz+bwk7+R
SQWLSYYOC7JxfVvHJWOnxByM0K1vBGugwX1v41Vw53Z4T3/oqLoabsCZneTsW2yOjQuHrQnHXWNB
g83ufDOBjg2/9Jf+S+W0Zgm9MwR/i/F8UIEFRDqwlwiXeITQnkBNjxWlUKsrkCfOCScYOPVTAqOm
MMUj7Djcf2YCRY6wgjcUVAh3KdNu8bWz2UlXcLUy0clYM/Ous+/gZoTIL5HIU8EZC+sUhAidwQn3
I3ycHJ6YOaiMxlMuHxbas4I3MbcqeBc2IwBVC/CPt1CreXBYw+lhbhVvO+RC2tqGOWm1Cxvzobvj
T6hCyfEZ5obNNPEWLtYBu8bePlgTbAUDNodE2BVm19UAwzZgpvrYkQR7jh6Mh/QL2NzKoynMGZwV
KCEFa2MGLwxPZIyyAEaD5zNzp13xhIKD4zppF1F02RmXwyO1r/0NtwpwmS8fdrLunIYaq2zHI1ky
u+/WyhbHxZzuJHjkjhDklndWERwAKe08U1/h/4UUdaSrfheoaIf9JcYUmBGh7HRTwn8mXOM7b8Wd
IJhv0rvOHW6YYIbyYLMnoLcVnsiUCigldmaGLjMGJ1yiJ1je9apG+UNIIIfwwU4jAtMW7Y1oa9Yz
I+QQSkHvBDABoXRgC9INykb3heOGdkZp8trCUa3jdFsEQkqcn2GGIOXGAbBYSegL6BgbxHZbPgUO
o2pmIZdf2G5DKsLYAa3fMjHE3bLXst/qtHbZ98oqcsQTk5zMGgwcmFGwBvFqCrJbUAgXbex544Jf
NvYvG/tH8ZGwZE7M3PWoNUXxag9vXATllwmOGkreI2OT4nYpKXPZeGGzeZcA8Mt4+WW8/DJefhkv
v4yX9+W/7wv0mAf0mukyi+wIXJr6BmPfSDWAT3rlaNCJF4oAl8aYJQj9P42xbITNQgW/jLBfRtgv
Iwx61y8j7N9vhC1q0bNA1b+kRWsL/HheosHzZZwaAyIlPZUvcY9ixQLn2Ubas8AqyxxD/JHAWYHo
rnKJIRawTTX4jSdTtkTEMRT4mib4YZh/+7vXCHl6uvn8yvyyMX3NDcK/fJnWcG+jXtJSnB5uA+Be
0AFJj7npI/2NOWSYz+O7n/WG2cdLeV+LK53FOv6+K10Mf10i6e8so/+l4S802vyZwoOGiayTFbo1
zlPI+6pDm5+uYcQPbx38dczndn//cj/SJzhV0Yyd3OMXhQlv+g3SBHt8lphrnfn74IdaTebTaSL7
Ei+tKZzqtxzZI5Vgne2zfe3oh+aLeJB20nY4yreFVcChXSJzREO4qoZriRwOh2c0PSMHeDUTcoAr
alpPa36FnNT15JSmAld/a+fwjga2QPPViGTWEv1f0M8GxnVgE7y7I9P6a0K049vbOSBnhAEwV858
Cc3jG2IAEtYQI7AHqBh6z9I2Ofvm/gaO701LPPryElHkfiDyB+//fWXeI7QBv6DCFowUTmSFtOwr
+wtb/fEee3HZIzwZSBOXV7CkguPL9cjkz73o705mZtsnYWzEetzKyFVmHzcI+dBvvTWYOXnQiH2L
QpwvQCEmp4HcXmrZHSQvE2tDkP+yQQbNHWpkLEDFmAAWIixs1yG4YmcIXkVWiMAE1hLB53r/glSb
8bJrb8h9iay3JWgp1trls1L9biUzpXoAQLcyiIgHqN+KB+8VadZOv9bO4aN6RHe143AA8FNGhgD4
1QSlj7xB0NKcm4i21c8oDpSB6hGxaprhKX9WEeQzOeRiR7T2UOFFUTgoHlWr60n39foJSLNOV5fq
ASRU/dfdmCnqQFJDl14PdwNNlEPEaV9ZCDSlz+hBREyfhFvASt2ldmonFlrPn+NzsAUyMSJ3ISJC
zKfN8oOvz+lSYPfJQHk3p5laDyggWYoLFltBhEqmiEQhFCLZzUZHHheL5yEhhtTuJdeENijjF6wc
mUDCl95eI3cJFVOIbCIKWF+CMmgHTiNMFTkxiBH1CGEmW8SMoDVljvIVJaoLmcfoBbRAC+zv7/hy
hM7TWshh/ixaoGO+LEiLuMGWpfyMCNmy6ACLD2VIXOot/8TSlzpE4rx7xH6Qj9bsWTZafZfgKwtv
syCzh/AzC6ezdCYW/mZJ9ozeQ5oi+u5UheXLpnT0byvjppTNEt3k4Xge3Qjp1zUimLUZbgZ46R7V
/WS5LOVHpwXEPQK/OEUdgdMacb/OvoTT4IRmM05WwyUtyTBj5K/Je5av0FnSmoeKkCFQ/FY4/c3L
i2e9vd1tXlPndMhikmUE9w88KjTxKcAdPL8ZZo0MNeYdZz5vJvfZ5x6eb8StEShoXfYziwIxXznC
i3CuV5d4MkK2/yJ5ibMSiVbOQm+UQPIp4S85CKjXddn29neSWxIWPQtJQEOwEjDe9Roc41zQkRT0
jid3qXl3d87N1L6sEDzx+PKSofaOcdHr9+DnGuKPe3Ap0HxHR/yQhZ3UYqLlKdnLwKM0kWnmdE7O
ssCcCoc0bcQvC4MuSctL7c+7UX9Jy/8pablID7OU/T+FHpaYsThz9v/7bssS271kBr4j3F9s96/F
dmca0l9Mqi8pSpdGEe+o639CUVpSOsWZovRXUTqX1P55s9+/rtqv/VTtR2921lFMgR49445KXvpo
OgJVTz9+65C5s88Hd7XPzvVWcJHkbb4ik8JKyGu89aHJIffAbO+QRk/DNdQLN10jt4cg2Qfm3fNA
FadGLhl6VjmqPW1zeGIigkS9bhtf8ioyyqoMgjsDmncY0+BYOMBiio5VSY4JLD0Uay6osovLm9ln
f7PlqT8NZKPDvSCg9TQg01gpwrs7rad1GqLRLYplR5rdtkiRkb9o5gNTzVku7GBCGafVLcwPGCCx
G9+ol1zRkrZblgca2axMBFCoKiBnCNBQE5a3x4oHzGiPJCs73Row+VnKUYsIOUu4RCoPlXCmaPnu
AA6W5ALpVUcRbKO1rityi4ubaQt/q8VJP838fndys3s38rGfiWhA7MBNoJCb4z38GvcPsKORe8fD
C+I4Bxkel45evJMH53AsUC4jUNgjC+YEE1ufjNV3M5ldkdJDJ6NEwUz29mp9vn6Gi8ucycz/xmUq
bEevrXPmKADSXqi2FVw1pcVySePdBCeNHYJ7PTHny9NqJ5LHrxvHR/1ouF7t4LJBdxr8Zf+EZEe8
LKfwoTG3wmh9k5x6JdvpQdyornqju+nZBwqBe3332IyuzXgmHSfP0HJ9wIzR29a+gUPv+uMvMJHX
nj8z8xsg0+WiBu5RASEaxUAjje+fWDGZsJEpj68ZMjAVl2Voskz0xBRcW7hhaePMgg/swDzV6C7+
VqEqHx6LfiNRAczBIxJNTpNVESSnka63vNP1iS/sizG3fweV54IJ+5Iev6J07LhkYP9cavy4EnPc
haIcgkYqMcBNgyriCVmh6JZFc/j24ELlyC2jjAm29xP8qvaKOKhky/ALxX4CnAx5xb/XA3rd3FXk
K5CySEUwSxS0MQ9hACt8XZETZCEKnM7w470BbwtpeW8LpyuxXbhyunNEMq6YuIgPsAhwlRGTfzDI
QwkHMPMWf9uy33QmcJvA31kR1OYrOzzOqYh5/bCW7p0xY+N//Xs3Bx35o/duiXxnDLf908l3xnT/
nuQ7Y9f/XeS7IB3nCIZ/SDouMeCLJ+ud+vaXYcDiz3cFgSgNUEMMIAe8593Es5gTakXtZecpQHlS
7eRo3ANn4xfwOnqGinIHfmeiloIFqRYqFwSeMYzPjO3H4LMAaTI1Ys5JA+prU1ruIlQUTaiFHa3t
pbPXPrUkN0OyPUvnN1BMNaDZFPI8zwoKoZ5uqrMPFO6SAOCwhjFToqaLcXj01JDczvS+IiXd3u14
rEM03yKsonP0Gx7h34ikqMrJTYmeeXw7rgaHlRpFcNiHNu8Cn4X4qCJBkIY5WiNLdGPYP6kdWSlS
rPFHVH+IUKBFkzdF85Hp0SX+cJ3Zou/mwubMLIKxDNGF0sPJmBoqqUcU0zCOf5ND9IxQK9mPPFj/
9ht/qaZhtTWoNsZvNPLwn1EsVoU9oLZcspmMyAmrDfhm4J0lfs20JlaJw+oR2dO+lQR/+/4RHNhr
0D8YRuEtSsCQxM/S/AsEMxAytEQEB3WCakM6oLyLRdnRcov9jHR/VCShLFxDxUB3KbAAkhr+YmXE
cL5n7wtrAQJqQD+a61v2T+TTD3KayafUF9I2j0FOPKykkjz5ZFXS0y1wYphqWJPMtNkvGI2kVrb6
9u3LaH6RKDrXFVB6Hh9f0MEGMjwiL8e3dQiqL2gAYkjNpbNdJHym4b67df+bCP+nbaN0/ccpzoRq
WXlZV6Q4xYs6zzwV7IMdGlPfIvt2dYsaItQSoYD8ovSHON/bpyfgM5Pj2/09Wg+8vuro/RTDHvZW
TMNDPe1m/fb2hlrCs0vfOIRj2eGuRcLuMz2jRC9EiU6BOrzMQYEbi9dG63NgjWSB5y2ubibR/16r
W2ZaM1n/i2ktMq2ZafhvY1qLmsLMxvxTNYWfKtqGwAsAtBFE6eKceMcvPU8Nk3GALISUAvwzrnQO
Bo9WdxNZP6o2EH/XCzz6py1n9XdDzpYbilyjRiKGDDThZeB1dKXQKwCwNE9ygPLTTuicNBIqM47T
1M4m9EiVBbQalWMCCK2Hvkej/TLNasrxxSHtxKciAF5TNlaOosU1MfqOX5rxTxWGHzOWZ6pcGsWx
4tVgnOhE0qEOFyk5AS1WEhm38A82KOx1C7QBuXtkSQnrnY/+/AsS+OLl/6TQvZvCTKFLKw0Q4TKm
AMOaseiTb7FCOdbOLiGsLQyrG/SRJ3SEdnV+S5ALcV0HEJlWdG0GM60pHdo6DkrMYMus45fjljVE
3Nvo6dewrjZ364gcF4Zc2ve52vHn7/ulk/m1Vc/0ibpom57jsGrBLqHJIS+spPB9wdVRIq2gdCbc
F9YYAZ18GGbYDnV8TDVMyTFDNkFoIkFidHEkTPtV4PaHlwNJSm/313fq57zuHXnMRPugdxwnZpjm
PaT1E9MwoZVB7YRLg6m0D6bTUfQjKsiBNVl8ltFYiLVtdHYVs0NYYbfr3jJNgE29Z/4YikL0+/u3
89v1mS4SMjvzdwznzyfkxSOdSdJ/05EusUkGe/Z+o/79bHLpts74eurHUh8XoMGUbA+bBT/vwsPn
uc1/7OEXoIkrt/ySH/GOKKNBUnivh0jCbalxgQW0KUFjEhpvoy8N2bAq+JAmuxwpVS1ajqG/Btp9
FWSH5gws4+mFRRy+WtdvytKdnmf+/vvutLCgRMybyP8ZSsSCNLps3rsT+xOk0SKRzHhsOoWqBvRv
EAlP0UrMRyIvtCVIgJqy1rdMJnDk22DC5ncUJNGNcIDEtrdDLqKDXMYzavPpgmayOKc5N/0rzGnG
X//My/Q7HOXh+12e4V/Ofvw//7etm+oxCR+zf5C2en1s/5G//ePcPDZh3YTP9d8A+pKxgH8Ofblj
AJWvVfaP7WOFRT7+DPuSPeE79qUgq78Brxs6gw5gVU3QIV++Y18KsvwbfgXAGkBjAh9YAVH9Dn4p
8r8pClDTeV4AxKUKxMz/Ar8U5N8EQRSBTCYBkFiVdfmPYF/OOAqerypAEtcFAUhuQMGcyRIBCNT5
4CnDIeYqyeQ54ZsWl0CCyXgNGNrZRIMKYbV3u/U7ibwvmWSq3DshgDE1UQU6tS4qgqIKc35b1LqW
SYBTPkxd29khD/TMoATU5vVR5nDpbBhJ1iFQdKBgG/j/Ua4LRZT0qSh0h0oIsk0Qpe4URIOZTLJo
RtzQkaAW/W3cx6sh089qUvjOwgw+ba6o6ALDYRYkBgp+iYq945253rXjNI3VQc8bYBoXsWH3haLY
vNGhtWWtxOs05eGHDXzkHZeduOJiAKpJuZG4sVChlbBajTdtIMVboRH8G78r/CdJ7YKFnZqrijwv
MsRoUdI0BoIKKL+PO8VPgRypgpwdIikLbDWLoEJnPuf0Waq4kzh1sPamWgZAQbkLOaTd81PxVQiC
iKby9NIAMvc5ExtpF/FVuU69ZNgGXmS4iai1NpDXJafw9cgGNHThynx76NWxfxAkYKzpijHiGISO
xg2ffVOj4bxwBLPAI5amC9j+CzA7cNDVmUWZpSM3dpKcHBQjltdlJgxUm5Rww/d+TY0q4WkrV/1O
Buy1FWQjb2cGgBeuT4IpkB/oHU1W0dFeBhK3KBpAtP24vXmt9oquRPGhzxrxJkmULxHAzi2pV1t7
1PbG5CNSrVZL3Rs/XwBFN8A9DB6Yu7KozTOeG96oOzVL/UOvjQGddOFLErRoCRQpnOlFteGGTXDW
PAXRBD+uTa7qOHJ95XNbFgVCBngfA+QCnzN0eXYHM8HIs0jNjD1Aq2pH8znk0peTdvKzsLd0gMY7
wniW/WhfiyPiFUBWrcPKs4VWhGsfUCk3sVQGtt4l4zGudDcIgVqecWgw1wgPTSLSBj2QtMlYqLf+
xKAUAFoinCTKDD1d4WeCNW7kAnjYorGvQkM7j0rfWc1Yegt6p8Cu1Qe6wNN1Cfujy4oALOzZ5ohD
nvu5pk/7MEpXg99yziCASJFrRNpYiWyhqYZHqZCfwhYNhiZ1JGmrawvMeG7+8LwqYGhdY+cjMdi0
j9TJxVWQdfkk7jPJ43dei97lUuI9dI2BUiyvAOJkKcXCRgQslkoivntSlFINzLbQdBBOGedfFWUb
1EaPNmxV73Om6HXaTunTb7yYBaIbNCUTJXL1bWor6fU6gc01YjZ7XQPgvSjokGO8NtPL/FxWlSo2
+H2QKpuKC/2vtQTSioBGj85RwtghG7A1oi2QWPKtFsqaR4ah81Zap/CSLQexSOQxEL4pvVpvkYXh
oVWTNPrbzOOnJXEwM60wV1FSBI1XUCAEGPp5lzPRGOK0zrpmL0VpeRIVpXH60tOg1caCzXE++t52
mXaTjcVwl+ZFTbxUyOHb6HRw2jLqahrLWRGRIo2aPadJpR1kmdF9v7N/SIP7/xPQnOEB/nOtjuZ5
/FNNDu/6rslxgqL9JokCwAVVXVFk9Ycqx4HF/abLUNV0CFFEfvgfuhynA/ycRyGlhCMXVV5jB/+f
SOai8JuBPty8IcuiIEE/FP+INsckyQ+OomgQ3aoCZUOReMgZUNvHu6wpg9KqlSedak6E+zL2KyoH
ueY0CvGQJgnyJmM/EGGaFuTsR455GVjTsD0AzJWg7ggzJpLCZarUfiWfgEKYm7kWII6tTUuKCnvK
h+VBUYbqC+h3CaF+3KKPy1OyLmrTtuGPEydtOa189QQOpUXcsI77F1+OsrUm8Atc+uOlxcpmY86Y
dF4nVTFEPH+sA4+kgY+uinWKRnK8f9CLamGwjwrj98FkwNnzIiprIRlm25hzqQe+i8GCrOdNA7Wc
wP2NRzNEweo55fvAfkfhh+9b914Tn4mgy4AKWCd0cEkG7v1cR+7aWqq8RhOPlR+fRE+uN5VXrrI4
Xvlcf1vJI7cKRXhiZNdrd0ozBQsKwqwK5zIBTVEEQQM2qQGpy7b/vYosFWNlNLl4xFDSppXFXWjk
hVNyveb2eYu4tlqjM2KXi6YaZM05tjuxhX+1yKIvYZituFVTd832+rZ8OnP0zJehuis6D5sIKszH
SfkQkkKRhNphkltUbdbjSJCWjnafhTa5+lAu0djnXcCAiq5r0DV0WEXzc686tVb1clIPmWL4dNTD
cyVwN0JalHYRjej32YjTbZINAwlKjio9mgb2PZB+irFYiZmCHv5pfvZbbUk5+MRPMC+0TpAMdIvR
NIDHftwIXhziPjUm7ZDzqGBMlBWgA76lUVta0DsFJ1D5TVtNkTsmQrUQZv7pnhiyyquqBK6oz7vq
VYmv1W2HsTW/3qRa9GZAkb8T/MHGbIcvmtHugwZtTSelki1Zkv2VgYBWrkmwoLpx3BiDJ5p/nC4M
DTlGMJM0Q7/kRLwjVk4Ef/VLEcdUVPGB142SNn77GnPy16zWxQUqnG8+w0/UdYnxOljo2P6Pm9+H
nifDeFJOutE+GqW4qgrO7rjydhjEb8HU3A0hOsln06JeOmfmBsSbJECMGTAJARc8O/U+DAoUMU/C
STbOoZaTWPdNOZWIv/bRthSlEejV2zZEQdNiTyZRGJrSUiX1RWC8Z/WXOYgypK0AsQrS+7j43K8k
eepF4dShuBYaKQ2kJ1m0W3WnVBS08Kap9hC6KgfAWFrkNFh5E4nkP8qe5tOYsaekCsfE5zAN/02V
7epZaF0AjVcd5bS1mlGvJRG6YD+qlakJa3kpFDjTbkFj7CTe7cKMBJrcTz1+xPA92tYJri+6XWhO
ITCA9z3n+neyQIKKVtNdgvacD1lyqFEr/Hqd6Gdm5OdJzMihjdIMhh0vnFo1pUr5tRPR50CHrjo8
Z/yxAIFUBrz5o7xkmcyl4WX1EvOOwYBXZW0meju+Cv0xTMSTDECRgMo8wwpufaoOTjedPB+NryUX
ooHE/TaqB1L136Z8l8nrsbf75FYDmquMRDrpHLRmWqxDeZXG1Fe3ouhe36KLXvWJWnFfJEhuiDF5
TiYK11Z5LAmnuLIH5I51ZK8Opj7QHP1jEf8D1gOgJ2IrO0OJL5+7t3qlZOgUPkAvS+wic8p2VwpE
NEiGNgsmbyv3dW62AW01IgvUaF1xWiDtmd33/VhlgQeTgbaoG3Nlqgh0L+WkTjzFqOOP3fGxEjd+
R7jsq4aG9CkNfaK5oYzJW2VkoYvC5B+n/m4AeklmwsOzwO0usf35Hr6fz+y0ByEPspxrMR+AvaR0
9Km207utjz45oa1q1gDff7yt/ZVUm8Fgp+VdJLnCiL4i7d7/loIRJceUv1F4lw8Jh/46/JewJ1Vu
ieVaA/xdJaOS3ylCR4X74CHWj4nnqhXhT8B0vE4O7EJcW8mMdxl807Rcg50Np2+N4RqanSCFQH9s
x3tJOlwf65MGZ8hgkCrEJOwLOCvmHhaZCxTDyGThZDTAJpTsFO30PdfYGt80AMheH2wWKQPNzAab
rawHaJAWaKDzFimREv6RprJCFbFszdLytZISI1vHgSPHN11HJY9y0J+G6RQi3QQgeNG+a3foL8EX
QN8p0eE4J8qR30wxoFdJjf4wCWmRg3kOz8BBLZEE8CDbqOmK1W0UhMDZ44jU39aSO3XbILIi2UzH
jeSbeHP4rOZmwJ3EbH19yZ/UkO9LNhTmyYLJN5f50DZlTs5G4TQ6BtJVS5qiz/iz9NCrtBZtL3Tg
Hu80Mww2ZUyrcuGWXsKtH2iJ7TiEML5AGkBB/igHuT6RjajAjhu+E6EROxpBTybjwEqGRi2aYI3R
LlOcHC4Pe1DcIKHDC/w0vW42AsnybQ8ngWf3YUTE6J51QUmIh+SZ9Jh1poy7lmym+l7PiXwWXZRB
SrFVvZbo250+GPnJ56iQ2wFygvTbSbjhC7RG03MzW0RA/egJ+52uoFHBAhZRO3hJJH6nWNVFbWiT
j01O0Dp8ojESfh95cM97FcG/grbCtvRtcVhnCAfv2o40KpGQuFvbkWrytQMv4PVT1z66jT9PaCZ4
vaYT0noYhJM+0hDhRvE+kjc9gB32aCPTJduy2XfhvlPXbXQjqGtEMFqOiGelIgHKslQSR0QG//TN
2jOzDKaLOeBQMuLv9YAGOW2f6nvtuTDHU3BUHlWPaGdQlzetbBVJygnJdVKddNt7UEUi3Qsx8VUi
v0G06Arp79MddABjbxwilAKldt9RkaMS3iWaxZp7ub4XszSO3/cC7ltYaBriTZ/cVryKIBXXCyfu
bOyV5+jFkKjylIo3jbziBVvl7BbselOtlddqIn5Eyj3Wnj5CETcekNqeP3KCme6ak2QV9+ltuVLe
qh1Ijk9J9tDqtIHQeQ5P2ca7gf+XOwKHYpUvWRNzk+5yjQ1eEKHX6rLOz3zwopbkzWBgEdjcCsAn
qAyrSLrj0La+cgqFCLGLY9NeG8CyZrAq0IL8+jZeyrDnN5kZeTI8GLC5LyT3jsb72uBSNQjEU/CS
Id//LkATfyduTQMt5HoCr0zS24lhg2kqEeUfRKLf1LfZCQfartLCzGSSyLBsts1dHxAdVQacc32G
M9jf7wetqJdoFQwuWFEfeY2RalWh6tgjYNgivTghwy3kv3K0opDWhwal0v/igDPmViVpy6mMsrIK
pgRRXzMAe/FkBCLASKatjE7w0OqyBb1ycZ0zWsjizNNTRgve3fTciKTfta/6rXCMHrtH4z5Z0J8/
mXFg3e92dR6B4tT099H8ew+dxABa/Ci+KAHD+Q4XsxeXBptF8vypUYNagek2AiB3WEkt9cd9nqNw
YES9RP4QaCmyPBMCfSpHCjpvyxwtdDuEBPZuW83NxYMxuYW34xWfKNW9nG1lkFsHy0vZe+U5H5Za
kv9UgXm/P+JHqgsijmulEKy2BB5DYI53We7mQIQIiQTf9zOiU1m0RHhMT/l0F39QujpzJGZ9k6h+
gDE9nINAxtHiDDurz9AxOc+S7jjNzE6RT7B05eAVSxftZ+IOfhVeRHAfltO8YwPn95ncTql48t74
R39ce18NwcqeihtBJlyzD9MF3frixvu03h8DzgPRot9ltZGX4kk1LFE3h5gqhp2OtxnWrpSkw3UP
AaIl3mjQs2JetcV8YcsZ77g2gxlhdpVRy5KGJXe3FcCdWzMABG5Ixvj2Ok/5pHsz9QGsjNd05tGc
p68FftUPo+fx536AzViRpF2Ppd2lHikCkYTG1+vDffZTzMabrytuM60KMV48WonutqnVdE4CZEeV
TsD8S80mNcXymGhmDOP5rjvWALW2wnjhhJeWPbtEPSKMXt9hGrqw1oFPAliiei34X8OMpvof5zKz
Rc+ujxLlk+4FGI1DCB/dFdFhsLaBhM4rxAcQl2x16j7d6sje0y1/WPFfs4RI/laVEI0wY4/gnw9M
ltDkclqptBTg0oQbnxaiff14Lk7CD2Q3m6n8kbkosdfpRY6ZJsCOaahfbAJgKnVOBE/hLqhXfn6D
tI8RuGYTkSonw4UYOpEo43Mp7+QCOrYXwgJOTamAM6Ha9gA6LXcxCpUBf8OJdACOY7JB/TdC6E7L
B1SB4FLpwCVULQFYA1Amzs2FnPIwVEvtnHYv11cosL3+tEJVkGQJzmqEfWauB4ULojYUscIu238r
DHSkRQM2dVUBVUb6KsUrA6b9dEgG2qhLcvSTksw2993Qc31BDw0+4DF0IFvaf7D3JU1y41iT/2Xu
bCMBggAPc+ESWy7KVEoRki40rSTBnQQX8NePM7s/awUjJ2k15zErqzqoTAiAWN7z5+7P3csRi+D3
UKlDh4mjAJuPLTH87WOxGnIVMZSgDfzne+b3lXk0/Wk4De7OdH5xMBzMB+qGvNu4rp2b6xqDElCx
FhoWM8ELuN5EiWGmjim19QIUTjVH29w3YK1QgDM7lnguqKq5p88Gbk43IOlJZjue7C0gceOOwDVD
4dU8FuiHhI5CdSDhpmn4EQ+JDOzRYx/Hr+6DiZ499k/jm/4aYy/G+KtVkOQe8mNYWQ4fW1Sq0V6x
8N0HkXqAGTsLAesSqKZw5xT3bt17yr6IZq/ik2j9sUACsXGUXt/E9UYj1EF9j1CQSdYkodyVPYmV
Yb6ks4fxWpSt74c/8HCZdzz64MKkoQywC2x/SH70YGumAY5Pe5lOaO7reuKT8RHcplxgAR4Q4NlJ
aIoD7Xa9OKRf40/ZQ4Fz6U0sTEWQD/sExKduNwnPqb0YHaWmz64R9vaf3jiBs0Mrf+x3s/RS4ZE9
oKIZi3lJHMDxvyP4PyJHAyosN0L4m+DqdR/8dwVWl6xyO7frJfZ7R55VjTRinxoH5/i9KSAkNY7v
H+xV61U8YavRVpdsYghtlA7WGyDLsf3J8akFGio1iB8rCHZrX6Cp4O889xpoAMs9QdB8Qo6JvOpn
+01mHh6a6Ee2hQC9cdsAj17sKFD+gJDp+iiA6mam2SytF5AFaecNsY+85P2J3wYry8SZ6XD89Rho
jbiUTZZbRTtZLxzqCPQfhJy38tSv/EdMPBn5agxmWP3UXhkf4sv7Y6/4Sv9Z9L/GXr0XdKJuYhcY
O+08+8wv5m9RL1uQXYbLCLqLXLyJONLxr0B7OsuPLxEwlUOGtY49c4OG9Naj/vdCrNC22DWrMZ1G
60UV/ow2h88F8024j8boDPT+vG9TotWar16R0p21UbSz9dLp8iAygHk4jYGJ9qnWPcerbiBx2Rnm
g+43rpXNkVePSFboxIRGHDuqCQBwNRC7oq8z+sEhQwE3Bw0UhcfQOHIzC1w+5c199tenXj0lRSZt
CmqX9eJ868/tV+wx5/ssPFl6xtn4nZh+0wT55CEy2Vjrt17svz/rcs38BQSwrpCCZ1hrRj9StCwc
grjZm48IIOkH/d3+3U/7muJLzxvbaUXz/J/NvZTbQTZDUXcVq7o5V3QYTQv1EF+idS31Db1roz1z
VaC/OWLw+uRTW30p+ezZ8mcav+jPc31q6dfGsrzCehozVGBQi0UpMIJHNvEdoj2atj4lHSos4fsL
9fb2/+/PXd01SVRbg8LILxFAANuv8c50x8g6o/zYN1sw75tv/AJugQIHpuZanqlyY+nBVVsvpQob
Bz5i9eRb8J9eqAb3SW14Ubqrk9Mm9EmX/X2zDf8aeLUbGqMSdc8qzBJhe+7hDUTZqMmCnIQCzta2
1w9BMQTzBYWQjOyU4Ts9FJsBdJkubH9o2KOFcA/uapBkRz3dERTD1d6WO+rcO/x5sF9iOFEPx2E8
sf5hnvZRt3Fhv/ks/ncGa9GmKFPL6IoG28r2FZDpFvsDaKiWX9UEyjXinSx4f2fcQpLLdeWAMwIx
LSf2mqCRW7NdjQoRWcKPdGZeK+87q0f+UQZ2fiR90KHHI1p4mn5rH3RX7CbkgBb1HThvt7u8PLPi
Ic8fALoReNinH6b5QRB/MAJKvLY+NuMDR9bEq0trfk3R+HMI5/xLbh/b8kjEIYdlRzbf10Xu1XkT
lhJ4OQGmYn1Movu0e9mY7M05QAGAgoriAB4Hi3hNcdQpSxNnQiDg1g8VQjtboDmlAsws9sW5dY9c
Pcv6A05rUdzFxZHL3ZyjLPvMOq92vCjzy9of08D9rVz4Y1k6TIogI0GPWA1BGIKHR8MIWwDtJfK2
O7Wvc5iB5Dqc2l3Hj+MXAssRPL1YEAVLvvL5/em9VnGvDsBqeqsHwGCzVkOH6dkw3uiRIfod7K2+
C99Ab+8BDuSwRYG5SfsMFJkTLHwY8zubAZDa2WijzLwac7N9gW7OJITrijv+kehZTMIey0T3leNL
y++MfV2DaxwWBeyp7fKlNT0798fuoLjnCt9MAvZYcN+SPpamFQGL/WLeOdn3og8VeQDE3qVBTwJU
bNvC66FIbrx08kAfVd+mxqu/IX1tyS6vZ8+JfFvsWnap3fv31+o2NFrWCloS2zQFcKO1cqK1UgtM
mxihkR1qsjOTzJvVUxnXngIlCNpy2+/6p7g5zUvsPZ0ctQFm3txWqx+wCkrbgYzKaRD/CXkQzeda
PXLH5+RujDaO+G1euxppHYnVjIIThWDbjEKF1FLrL5bzTPixqb2+OrnRIWvveBpUVdBted1ZN1fa
avBV5GUWtJmiZU82sKHTvpMHLjbDdDIXTcR9NxxZsmNTGEWntN1b8jFu907ru2hJgGdxCzq7JWCs
fs0qOJtbu7QimVgvRXmn+EGgOtGH9kv1C7y9BvSBbismu4lQVgOujiQYPXY7E0wfBMdS/2qGYyFi
z6EXs/hY6qDpnvviC1YdoUs0dcf3N/lt4gPeBzFBbHK5A8bsDfGrI/lUznb2UrB6QPAtSs9WRRoq
d/4a8Qr+d5DwILnsv8WNm9xlS/rVMToGHUc2VDLG9rqNHse2KH1b6z+CgERtWcbvVjnfEPPpPS30
zyTeDfPIH/BifZq7tt0Itm6iS0yCIl2G3ItBWbU2vFtK9ZymVvbSlgupwmmmcMKztX9/rW7xEKTj
lgPkFPwNlOde//yvWFLxiRoy5slLI5yvU1XM6HatQPCtFEpMWWSFoCrfu7jVQE9D5bRHUZ0OW3O9
vZZefwXoo3DfgsRGrACSqRVVHEc6eXEmlDKzLg5E40i/7DvnaLdBJUCbcm0KhY3jF9XBMO47SV54
Y33ux3Te2L3LafjrPRGQ/IA1RUCIAGsI2pdVXN9MU6OSKIpfJgwSNGn+kkwd90wV/xnbdlPhsjor
y3DMdoGCLcR+kEVXw2WiZObsVpj7QO8dklo7i6rEbxT5HOWxl9d2elCEtmFdFt+bDJkUNSvjrjPn
L9WAV7weuOHZTt2EcV78RAE07nt2aAaKbHOyqZ/iYrEYRGqJw/KNqHfNAVp+/FKFgEgOxCVqruXY
WldQhIH58JFMKH3MDeDD1irtnRtlx0jlD8zg1rGMJ+U1RpEEIi6MXdyihlQ3WeNxpzrrqsm81CRH
Uot4T8Wdk2gjkBz9V1iP3hyMbn3flYsLAiHzlWZFwGsxAfWzVcQ8amhUCI/Nl8mxHpPC9MbGlsEo
0u5ultEnI82MZ1LMMaruEz/kSV2GZUfMvRTjI5O1upsmgIWgl97rtNDHnlp+HbGHFLxuT5tm8hRh
nn7fz4gCHDY8JmY/QvZmSr8q5Oy/f4LXtx1m44CA5TrgFKN9DP65zgaV00s3ZWb3MkgXnbcTrH5s
dCmCi5KHrE1BxJJfuGP1O/TDSfwoBpGGFxlYcBVitrbsp5NhjECjUFkusy56lCkguHh2dmh34UPJ
2jwrwisEQRreb0ON7mFGGwUQH5GNPGBdCwFVGmRR6L1w/ly+sJmvp2KOkzu4Re1+lHVb3Rnp+Jkg
1CwcqIGwkfzKqTs/T/sDm4GV0omNj0UCQgu1RHbKrSzsR0OeaC49JKpVALqTDAjFc/+64v9f3/K/
OO6e/7u+ZZfKFEqWUqVKH3/979f/+390LVz8C8cfgpaFZ/sfcTK3/+WAeIlbnYOVIxbg5j/iZMMi
/4IyDspCxKAQK4C3fyVoQYiKRwCMqSUzI/SfCFpu4CGEudB54IFbaBOLePJ6TzUiTxXDzj9r2ugT
RAndlyGxjR9l17IPCS3nD5lT6CBCvvZoYMcfsymZ/LEh+ZNWI6qZfy3Z07+fkfcFEzamBcm2CbKn
AxHK6rjisU1iczT42SaSHpVdKa/LZXVnz9z1BlcozzCqEtA0EWGe5jGoiDXxI5UVG0jsOsDAwixS
AY6Pg6oPf32T/3r5o5nQqHR76xyVbR4mcdIFmZ67w/vzfW3E8NdrykFXwYQhnsanRPK5rqfq3DEi
RYbobOA1821G0buoMGGgmHCwnCIl9pOj7nAxzD7p5vH3VLfoHBYxfnRkJsEna/NdYTX9fipi8KDK
OT6KMYoO5eCSverSPIiKYbpzcmPaZXVj7ywz6T4Xqi5KD0CZG9pli6eRki1x9vrifZ3ZInxZxFzE
vgmdmFakGFBCPhtleVf3BnCA9rGy0vumRI7HywME0Z6jWVBXcOpKUp9qUOZ6VMqn5pDEiMDNaIf7
ySMlh4672knJD1M1vCiGnNSI9gZB5mBsILW3nx0+AhYcAQTsAsDbXWF4BPc/HZUS54Q4zcEQmevp
utkqeb05CihAEE9yjlhqlf8UU1Q5Ii3FWbOe+VyCfaw7Pm1EajfcylcuFCJ9hMmA+iERuz7cMW2q
hOQkuUDfmz73FkgZaL01gTqaxXn33HZ2Y+6okOlZt3WPJ4GM7UMizJb7DqSQTahaMs6QSDVx79Wz
U1Rh4epZbvzON1aD2GBqQCMPGbVYM3iyvM07cBeis6xrI3QNMLqJ7tjG1fLWUcM+tLHgpo3AYn2i
x7o140QZ0RmiEOswVGl91xCzRl2NKTzfDGFKJ7tQyrrbz+UkfK0a8uI2WfmVkVQHBiJRf2yTdKer
8lcKSe5hRCL1JJWTeU4yKF/3DkWxsANjbx7mQNaOtdN9UQZVBlFdoefpRCSp/ilqsXxmG3kQscDC
WyLO689cFikhoLugH1uUj6dWYyYwNvgBpl62F05Z+n2VD7t+Ap1YNln7UPKq8aoqtz8aEuTK3gQP
laXZ1l2+PB1XVxuIItBaERR1EQEjqrz+WWyKgaRJFV9iYsd3U2ohKDRMeici6M51ixojrrX2oSu6
Pnj/Vl2lKFwsI4OwDegSkB6UftcjKzr3TprI+FKI4h4aeeeFGxKGIxHUbNLpNkLM5UlazxMZKCr1
BLRDjHc9GhuhTADPP7m4eQaQouIgq44Ujf2qogvqpgYImjZ04+FYIyiY4qLMXiwlltjh1U/nr+cp
hi5buJUrzhEUq49JWnO/pHbpE7usvkAeykNtlxfaz/OeDeOwcWKXKa2mDCmhDdEIsmwXr+T1lKU1
Z7CiqXF/xQODt0L+LTGr0s91tlXNuYGil4lCqeVAHEdceL2shmpg/MJylrpnY2h7tM1sOmcfw9zk
x9D0yaGh4z0fBT9YY/NDoMr2HPXWYW4nFrgx/zOYBXqbUqd6oin51k/RfDAa+yviKr6bDdJ7mmQD
+MClscvt7E9mu+kjtSE7s8qM+RLWLnBJiNo71tPLbGozrF2pAJWhCGD1Br9LuyoNtWjru9kCjkZm
J7R5/9TkbnusCgNakyotvuuKub4ymTpWEPDvpq42AreVHQogMwXHXJsbV90bO5IvohObIogksOe4
/jwdZxMd6omfIV10d2QAiF4UEdqVNgV6uTrgBg9FsUU0fGNHghYmlvQR6BKEndeDShabNa0dFxqM
yrmfBocGFi+NQ4G79Fhpzfx4BvMdZE4OpuPYbxyIN7akwFWDEAqZEZCJ1SlUzNRU5Rn2SUJNry+I
eqpp/GwVVbURGd7ghfj7BVkChIUShIdkufj+OnttmknH1Yl7dtK5fBK92Qc0pWbQOR3sshM27jLe
jv4oNPWzAeRQR416A1q4QaaWH0Hhv4NQGcRDvoYWpqIbR4NVxjmvCjtoFa/ui9pq9llbTF7EaXsi
c07viU71AQCDu+uTKjl0ZpNsIHFvXLb46GBe4wGHFcwaiUuzwZ5YVfPz1Fn53kZo6rmyqh6lZh/V
bFrh+3f7G3sbHG/4uyKyRIl1jYVBrWsPZUnFuU1B+a+hh99JUZn3BtXOPpeaPI6u8+v9MW8CFEzL
RhaGxwy0CUiXrz/4mI/tbFujOHdm4oQ6Lb+3UyY2Hq0bRB4JPXRieETg2WQuNgPXoyiO5D5TY3qp
DOCy1dzAFSWj+jiOjvMx4m13sKg7neKiwXvWduk+sYhxqlNXPRboXxIOgCm2tvq6bIvfBC0uXshF
vL7YF13/ptwsYalTdQgt+rKESE0P93IY58DKovygmDb3CaU6jNImBRQoxlM3WuMeAKHe+Oxv7He4
WeERWEwgELutQ+aqsvIirqr0Am8rsJjzRB0gZB8+IG2NvnFGhjCdeLmvACYeWFJkp3IA87gpE7V/
fzPchjVAniGsBzyG34Ik/XpJ4Apnkilq0gszZFMFWmXWp8aKkQp3eTKhbwwCPoUiVpxclOgruhFt
3OgcYMeChNReAj5wm5E7Xo9vT+jiNrjDcImyZvarmtBwhNGNL2zU9RCdjofRiIYLgFkUvLMZ2sfI
bcBbLcVFRvZ0309D9405bv0hs0n80msTJXGVt6duxlsIInPxlHaiC0onMbzeibg36Kk9NDmBcKhg
1l66MAgoM9MNZN4OATx1nI336/ZKAVEANwpidRTigDNfT9Gq8kRXlllcmiqagrrNyV5I4gRV4w77
biLTxprenm8k1ghUYX7BFx+p1S5nbT53NajZF1YMKTC/udtTI7E3XqjbdAzyHkAKLs73klny1TBO
k5f57NLqoh0tvLhhJ1K4kEdU8xRSqWnQzFOPinFpfCjYGO+btPs1psT8KbM8PQpV5LtSdOmZMBpt
/LblBrsO6JChQwaHSxzZz02UVRW5oQpSZheSxjQo4yoLqraiz2YNTds/PT+osSJORpyA0SC6u/64
Le3riVSkvMy6LJ/Gtqp/9Fo2IN/V4z7pRPpsEdXvUtgibN2wt7cZGOsAJsBch6QKxgvXQ4/gO3Qz
6fILDDDJS8xwQVAOwa2pHI2W5mP1Q0ZgMSByrH4pmIEGXBiwdenAznl/DW43+JKsQXUIlgWF38iy
If+KIJqRJWgHx8qLAYNA3xqiwnMgsOSlW3udWW9xsW6xGFyAzAHUt3ALQfpbZYiMFLksSVFeUjpP
F8VmCVmlqe4U7WBFJ/jw3FgjDnrRohMYkcBWpqLxTNmQez7l6EgWwRXATZAdl0lhnNJ6QmQjR+qx
PI0fUPvqUUdx2J4VQgcSmnrP1f10R526fa4bOGm8v3y3MQBucSwdetEsQPg6k4+r3IygH0wu3TTm
nzrJIaiyYxEMTevuB9K1wcyk2Iq4lkW6PiNADRjsMrCO+PeaFFNUQqRJlMsLHsvsKcotfqqiAXUP
9k04P1qzbMPCkPpOzsXwKEu+pXC7vaUgHQNIKPAA4t5/zZT+2jSdIuboyiK/4H1Uga1hYDUm9bCx
trc3AUYBlw2bE6UgvDXXW1MXJp+dhmcX2+xAVEmm4S6TNd/Dy23LjefNoRC5mu5CeEah7HqoNnH4
NPZ5fsmrqvA6HjUBlfSzZFBPvb9h3oitHOTmNnzgcP8uRP7rodwUOjims+IyxjHfWcAGdkbfdAc+
0tETmeHs+67/YnBotbTS6qnPJtS0+zEJW8dOQ7d0x40U+vZrwq0MgMEiykVwtRYep9lktLYs8Iui
zt0XwPD82TW2EvXbkwLJOgezyYHcEI/qaom5FVm6tsbiAplGej/wwYEcbSp3XZUUB9fuWQBL+HHj
drv5rnBORd3ChbENdDHoN3u92HD4p/mcCH2Bh9rvnrXJbugyAoOBTn3c+K43ZxJDwYEUQTNqrKj5
r1Ix04yFMrNqvvRFnoaT4w4h0FTA33FTnmIYP3rGDEpfQqf+vuxRs+xHe8sI9eZLwkMGNzkOJSz+
QK1Y/QayxKUissll5NAclHwAbQmmjBvn8uZLLoSkZZ7oDWERlEeuFxUwUFOaBq0vA2nTo9FZ7N6c
9BiACTHvYimig2pquXFurt8pRJgoNGFdTTAfgB/DvPB60Myyx7YXbvc5Zs691cvnblxUKIl1Tsvi
z/vfklyv478Hg8EaGnhwfFD87uvBtK1VYdVx/7mA5VDuccVqEDvabA/FAPdV5ep9LpQDwjLuB7e1
7A8x7P7CjBvsiEdmuJsdMCNMGTleXyrtW8nQ7bNCtZBoQYDZ9nr4aPHc9ZE7yb0otdg3rGN+03XT
xluxMtvAXATM6PCpTCAiIJOt+yCmOHLGHM39WddGcSqMDDbb2CMPUd4U6EiWktDV4LxRoynCKgZK
Aq5LB/MZlERslvOz4iQNTduuw1LIAUxVvKFZUWZnk+flvm/G9hFbWpzyiYlQdWP2YiCADUUDkeds
Q3oteWrcoYbxZ5LutG/KiF6I5BA3mGAeC5DwwbSfmgpAF89ONmyn7kSMevecMCtMc7MGo3PkgWMB
V3z/M998ZawMaCzL1lqi4LXaPVejpRvB+/PYSXRUcxT16hFDvT/KKtZePgCiPGxa5NMmCjk3iswo
KVxlR+ZZD4Jg/hruYlNpB/1QDV9mnQ0ebNDZrmkNdohSkSMF0inCnjz1CPKP+65oi13bO2BuU15v
/LrbNbABEyOOwMaF99TaElRERqsLZ8SPc0vI3qzJ8lHwcjcO77o93OsaLH6JYOrg2UOd6fpAlRLO
v2nPzLMYY8jpcIeBDN+3kFPZ+QeUqjFXK0pESKmqfaxLA0dRKA5nQ0PMx0y0zoHboR/VwoJvCMse
UWYYN1biGjRcPhPgswVigFM1YOy1UNhO0sFMhWGdM8lYgMwMtNR0hC7BYgMILuV0iBqW7Hsj/iU6
HJP3d8n1Q/Xv0RFMoTCGwvdSe7peoDqqEqNyYnLOxSRPPQcPJ42BURZw/9r4GDc3KfAqxKzwkQE2
ilaKq+s7UvXc1nlJz0gmip3dW1GAMLb0aQ2P7AJh+cbCrgr7r3NDCo0gDnZqLgCc1YAUVd8JLz0F
RB/ZX3Vh06PZ0vqDu9BwGFCEQGo486CwT4+GMds+aYtoN/dZ9pRl7bQRErw1fWAK4NHAG4Ljobxe
6cTMjBSLQ8/pWOsAADjzJiRAHs2UHZQ9LzfGe+PLYscD/uaoKSJZWE7gX7EyKRUMFxtOz7jgozvE
hdhD1WQ92twstlZ6eQT/mxf8e6WXEpz5qmsA9Hw9Fot6UQw99nDfVfzDDGA4GEbj2RljJ5ztkYPg
VJsXk0u+o3luHRq3JT6yVA2gpv1EQCoM5A/0mIadeWgwq4AYz9p6kN78jThjsKEH3QO0k+vf6ORF
Us+RbZ3HgdgfbVpOD2NX5aGu+3gnUOvdFbLiQTXM8un9M7as9M3qgL/HISVgqOOsvoSBjCm2S9fC
XUfIbszIuGvF3B7/8SgAMEBcA5kJ/xHLfvjrezMOPuucGvZZqMTypACA2iX5pi7idi7YvgtZA3Vk
GLaszhSfEukmcQ7zMGCVoV2Vn1p72MKB39i6NuJ1NDMADW/B1a+nYhltZYlRs7PlJM4xNo34YPdV
eeegZ8DzP181WMuhz4GFiwlu/tdD6QyUIDpjKFUmEQiUKFWWtOg3Xvw39h4w28UE1bJQrFxXKpB6
JU7fTvY5RaCzn2PO90Ul2fOox+xOV/UEpTEq1bR1za2j+XqvrHafA/9vROUAFMHsWO17WTlKDmD8
n61+cqHGiAwdhbJQ8fc8x66HN34JxxADvQzu0nSQn1tliI9ArpqTU6TiJ0Li5qHOHfdiwfmg9OfB
ir4bZWc8x5TVH1Sdiw6ObnynbBM1ddnwNPLLXM4/ILuT0JgxM/s+K11aoQMypPBJ5gAXQLW2vndn
Eu9oM0g8AqOVoW9qLdrvsB4GBGmkTNyVg2AhXKugSxUM6ajuozoJ1FxPree2iv2M0oj/cJsBPee6
mcIJKGZK0/skSdHOtQSUGeSsr6vQ4p3T3LU5IHQ/Fa353aYD/2XYqmbhNE/jAf7ohvIzq2ryIE6y
7kXbKn2hdl/bqOFV0VNEu4ekyqrcV1SX5rFVNv+5uM1CHFJ3Y4iAcUz3co4BGUury2q4EFTyzmXZ
6HqRm8KLxSktdZ81EYQTDcDy1p/Mkn/VI7YlmpwQAa/t1AL5R1PEylE+dHPY5RO86JqK5o8NIrH9
0rOGgx1vz8rrOWsvKhPAoBpUwJPd2Ix4TtkUld/nAuwghfJYfCxHgvWLqKa/hkkB7EJYh8u3K53H
BiW8FIKSvmz9vhhhvFK5Ui6E4AoKFDYnZnogZh+9DFh+qI+ycjjHg+H8cXt4DqRUVh+WFAXCcrzo
xyEu2180Wnj8tKirDBYFAzG9zon6zySXUxkgL1Gf62Yes72yVP9FTIIdJJmYBZvFlv/Kkny+p1MH
99u65gqxWSUH9NJVZYawPdUJHAzBxIH0izW5X9sws7KHuUY5GvZpT22h9lxPNjloiWTbs/uIFmA4
t/rL0BiE+ybaSJ7ymFYTfGoYOOxExujRkZOo+UqwH5EjWwqu0oXFGp8bbZtCjVt3f8ZqAp5mwSZS
eaY504uANyt8XebZhSwste9VbJronKwlzwLbmcQHourIR/OQ5ItVFFR56P/k7GJVyt4HfN2xYzXP
1Z/3b7Lr7Pj1DcZLDyoAqmfmUji4vsmMeTAGwJig0eFt+TxVGvQ2t5kMuNFj80NGFMVhX9rp7v1h
3wixQZCmwPJRIVtqZasXIeddPSURi87wdWIPTRo1F7c0INIbWPunaVkEFkgvwxiFvKAe+yYYcjs6
xAWxnwVLS5jFQOqvG+R+OJLilFU03XgZ1yuDWiJucY7Kpe3g9V3nGn0bEVqVmTpnbEgfs7jLQzFI
7ttzBy1XthgbtmQLcH5rUIYHGfABcESge9efA2btIGH1xYBol0tfEo421DGZQxP9ct0dH8pf73+H
dXi5TBKoIGqUy0dga6rRUJNeT0YznKO52bcCmf0k4VrQV1Z7ABVo40Ej16gTiORLpIGnDPU/wJ4A
Fq+n19ilo+nAhvM4D+POdmYV5GCzfkiqdDhIvAx+BxVySN20hT+NjA4JcjwYolHiy1o2gULp2udJ
7ob44RA4otToGyC/h0kquwc34jqYe603XsM3PgpIC0v08lpUW9MW7Lzr3ISl4zkj2oFljy2erIRY
OOyldSBNH4XJSLe4fW98GbpEMkBdUUYGB/p6qYC8jLlqyvHsNm1z0MIwDgMYfh5Yp2Mg1VBsBP5v
jLdwCMXSYIRCMrKKnoYsVx1Nuukcx87HVJIGNdCY+VntnmJbtxujLb/+7/ACGwE+bgIA1JLFI8Vb
zQ6G7SMQqunctQY0wkkC2YDbbmUYb8wJ8wGYhOgd4N9aADxQ0LKzqZnOpWpGf2C6OKnR+YjnQN0h
Rd86vG8Ox/GtYMhpgda22t0I10wep2Q6z7It4HMEpycGEvRRG/UvAE/Vxml6Yw0BkoFPgygNwN+a
vVhNwzhGc6nPo7CTHSjK1a7isfX5H98QeB24u9h+WEsB/fpLwehDROi2pM+mYt9Z3j+5ZPgd6+k3
n4YyfH+s1/rTaluA2ktxHaGqjOYTq2wkTgSfanBGzgXXfUAyica63JjDQXb2XvM6OYyIuDxDDOlx
GFL4hZZ0CnhSxn6Xp9SvTZYEJWKE93/XOrMA4AYdDBJUwPPYq6/X2l9JkpvmRgun1f5sxMOwq4Wk
AfxmxMGs8OS/P9QN/LCMBWuRhYoJBQ649NfrjZIcS9NI9OceIbgHqrbxqUHTqvuxduqQdhWoCnQC
A9SFxYnpWvo02V29j+Y6PypE4vv/l5+DewFIPcpAqIFe/5wc5sdmZScD8ACjOc4ETy8IGotAxp48
PQN76oaKgnoPph6JJjjf9nMT9FbZHdK+HDcoUzdQ9+vqoAHdsuOX4GG1OvVQFTFXBuBh8KvvzAEK
CzYhlHVBQwgcAvdROynKvalzgW406fA4pZG7bwTMMyI9QnUP4SifVbF3UcH1hZGRD92ci5DVzHjs
uzI/zTmBFh/SNB/EvwlW15Ayq7waNwhCyw+93unokwdcgeJrM5R6VvlV7xbDYIAEeib5DP1W5dLH
zEaKlSTK9ETiRn6OEsKdLe3z+190ZQm+vMEUBF+sHWR1IOK8AsB/bWZzoC1e6Go44+qA97eh508g
pSI8njgsfSD2CroWKvaRNXrfoc/CXhfu11RG5Lmf6/pSMclDAyGhb8dmCjclZnhuZrGwHVHqFtQw
oEVwsXOZ3QV9m9g7pxkiaKzgwTy7SfVZ5L2AZwdFXctJW89K2v7OAuPQozyZw9qxR1+1On8yCOn2
DVpcbMR1t9emDUIWQUEf9S9K12SSLFGgy46pPjOh4UhA/w9757WbN7Km61tprHMazAGYGWDzzwqW
rGj5hJBtNYuxmNPVz0PZvUeiNPrHh7Ox0ViN5batIosVvvAG2ZN4RtaR7/v2yJhtcyiQzkQFYqwF
ZGWspNpnkT3dhZZsVziYOT7go/xQNr1y5Mh454Ug3IOIoI03h/Bz0PXyg9rgC6xGVe9acJyoFHeI
JLjZMd77ey+ENKQ+g7U5nmdLyJejhDRlycQT7Q7AC8I3sJ78qfAu3UxrNx+v0LfXKPho0LeYSBKH
EJu+HikxnIr+R0n1vdP2aqKVK1vLvhSjdYLwxjEt/7f7kNa2BiAMGCYFvjdHO5VdrQpq4y6xE8dX
wlFd4RlUnasa9b2gidX9KFV5n6rTsRrLO68JHA8MNfBIGuvLCZ2UqiWHF8ad14fOTR2aj5pQ1Z9K
5CG96zj9kZP8ne9HUALQmE4rhXt3EZzUZu42RTgad2qmamscDJxd5CIRrit2e/vxB2RFvDndTMIu
OHYmq4Iq2eITavYQVmMcOHfCDU/rssjdTVQ14VkjKVbBBzGdmyFu6mRlJop7LRtQI+te6xJ3NfV2
fuLpAZhyORKEto1J0EsOZBnUB1wk1rxB5oK8Xo0fKNeGt5UDQWNfm1qlrQ2T/HUVewWyxG2GKFZZ
uR0aFPmAKl4YSbTRIzvv442pEFZwicK6992qNU+cPnGugD9yd+mF59d0Gu+aJgKmOIaSai+hKpB0
ZV/UjrxygqxpIScIC6pK2V0VfYqaR9gz8b5OXape25PQv9pSM4aDM4zaV2GWV701JJVv6U2cAhhS
0ofYTOJ250I1aPyQqzRFrXIEQ19EPFs41MphppGj3J020RqLH9LhVm2+WDFQfGouY6fvTa6wm5ZA
/SftaOWyH7IJaSynCG7HMfE88ne1g/MNYOtELSXhlBAdGpzA+x1UdCsw+RXgfm8lqGlpXDlpY/ql
9NCdHiKrpZSSUHJdJXY/fBlLlcKcNUXFXMMJk9MWr0PgjDJ50NpR+c7pQAEOGljBeZraey2ZOPf1
wu5r35KJGHxPj7Nv4IOoxcx1T2slx0l5yIGA3lSliVSZbUd67qfcnCCCqqm+pXzbg3wHOnWtqkN4
2ihhuqvGsLmuVXf6pjlKX+1qkWsFk2RWFN3MfrJ3LlDPGFnNsRk2dg0t8zafojK4sHoPow7KN+Kz
Enf2MRm+d84SuDPgKejTcssu+xkatecCBs10l0f1qnHsYo9flbtthKFsR/aZT+MKqRg1PrK1314A
FtX7GVULi0klk399YJaRJdNBKN4dEgPVflQTmxjxKDfi7Xk1010pvM4dUaBtiz1dmFOgdLJR7gjP
mhOUB+qd3ksFfZvZMMEyj0XCbw8sxiP+heY5J3BL65JeBsKJ3E65K1xwy4FE1Karjc81JMPtsfPq
zXHFULS7IDx581Uwv/qLG1QLIIcOlaPcRbUjToWnTRuNiuZadRpaO6WhrMPYC69iGMwXjdnkf4dF
mK09qzfWsV0ox2hpr9GWc4Q2Pw52LcDl6K8uOz90+lrCBF25q7DWXDeijC7rKhhP4ARgWGkE5Zat
L/zJDK2TCoGGlcvqXjVTdKwm8N7CAvjJLUyWSd9mEcRouZJEoR6G972iJOvWnChUonFwpBbwzofm
DibpAQEEE2JJA6NKXUW909h3uhDwe4xUbOpR13d2gUzXx1/6nRdCyAAPRNRPQAIuU+bAskdFBq13
F6etedDDPFkXmLcdeaEFz+X5A9pzGQXjUgzzqOG8Xk9IuCdul8DoMXW8+dQWAYghy+otR/C40T0a
FzYGpJsp7DW/lpOFIMSoHGkfLnD/zw8xI0YwFSDapS+2yNziskoSI6zEfSA6sPy1kwdnZDmILWSR
KUPAC/M1qeO1Q1ekLW4niLRo6jmKe6t7ChSRj6d+PoReJzwz0QXaCQR9HCCXYTeyHGoYCAmp0UHC
ZwW/Kiy3+lRYsz1KEGHBkLaNelKXoRf+8dA06bjLXUqJZD5Lanyou8OQc27eYZbZYldVxCug6t6q
TrKHpDaeBmkqm4/fdq6KvH5bhAa8WR4AADFXwSK9i5VWtaeZnV4Oo/GUAgWemQ11eSfMVAHBEKCj
QgsBg8GVbUV6spI5KLE/TgygL4NdBPkKgBHA5OtlaMvWi6JGhx6sIm9tNnGNExjsg49f9Z2izeth
FhWiyQZ4EmcMU3oFnSrbKXyHo+PUKXXt0lGy9CIZ3Oo2S8HB6ijLrFHIcfw0icTnorIh/rVjeTGW
sXskBVtgV+cdwEnK1UjTWee+Wn6Etg60qY1UVDN1W275Y+m5iSQOMDxRnKX25G0SKEnrKMqqVR62
KQXdafim6OUAFzmO11rYh0eSz/cmi7L3fM6B8kSQaLEwqtILprAbZoqL0e8SKCmbYI5zlXREC2ns
aLnkuAU2bv8Egti7KMzeXhMncuYPiO6Ybp36jef2f3wwkr89d4G4cz0Or9dLRQahbtNhog3UGb1P
uTRbF1DxjuyK5/r+YluQOc7BCokBIJPFhSIy2I1DVMAjULL4Rikn5W890otxE5VaqoKRRxBK0Epe
h60x5Yjq5u3OUGO8mgphxJ6vm7V36dHu/aKAFnHWdRHhkBIPKiJcweAcqTa997gIDTAx8FuoVluL
c1wTgWPniRvfG2Pifp4m2nPKmISfOd1RUpgAyBiOUl9hwBqdWCMBgxi77MRU0eFNbLPeylItdqoN
h9lqqxhZzAjTwAGgwpGN/t6qouaM6gfdNOQYlxLYo0OpS+iDe1eMSBAraYYHVKqXCMXXyvdwCLqf
YqjMBxmmDRLdDbG7VWNDQFmqmrUyIOtakjoO9aI/g6rPe5ADFyAVbSvKXc4b0tUUt4oZD95dk0Cl
tPI+X4emgluS9MSRNbwga/waiyDuuVKL7OcykIgULNm9dgruCtXNDomOHnFh1v0KHoW9KVvEimOJ
30IlxmlXh1a2a9MgvAA30MNYtt2d4aCiOmhIcakdLME6F+IkoxpxVbbIyaZEMLdd6TbI0vYqiAiV
nxy68cZzWswewyy9+/hgfRus0CozXNBdAN3pzi7O1aITUkU+JblPAE/se0e4J5qUjx8PMi/h1zty
BnoRazrgzoGWLpa4aQbaoPRqci8GTP5EmFlr6p7tutLc8ViY/fZSBPxDW4RlwCEACPf1IaPHUT4q
YZDcF5qw/bJV9bUS59VZlclmo7I39gox1ZksqmqtGIN64gRDR0mxxUyS42sTTpl9AdVS27iZXa+d
MA43teGhE0x77DpUp6Mc+jnwX8wO9X7gadisoRmwFDWhdJuGRT7F94SNNoDnIEq/Zui46b7Xd30y
w03KC7AVxb3VchX7qpekh66qBwAy5thC7jGLbTFIcdYHY3Bj9U6AdZAVZ1ecIwMVUGtK7joReF/6
rEjOlYFzyJ9GihabXC/EFbwKFep+UqJLpbdGcBZ7QZnhfdageRPWdfRIfTMTgC8jlklD0V1jju21
l0XDyuFHnLhJnjWk2112XZluiYkd6rTVym4GvAG8Woc3xebVFBAP+L/nWto+qGWIyVSUosl15Jx6
bzoJwTj/AY3OgfjrBVCjtpVyLcb3Vq4J3HKzal1QlfreJ1JsGPtPUfgzeA5QPGpQVF5mWPnr8ZRZ
jU0zlRjij22vjRJBVhdlpJVpVt5GH4fhSCL+TuBPS3NuAMKs4ARaotfloDhTocUNyh21TuFmdL17
0TrjTdd3otw4NPzPIfRD/M3SVAHyo0Zo93R5GhyT/1sohc6HoUdxG1ET2vp0GLzFxuYnop5dKt09
hZXqkJuqeSPd3tsWfXFiQx46If6wLqENqL50wx+lALuNbUaxVduqOkyaFW7Uka3mDVpPzCzrHWVR
vA376RtZzzEjoDfHEABHrgfQCORmmrU0C3EBlg9p3KCBkBE9Yu4lk8nvs98R8R9JrF0UT/l1Uz09
NeePxb/Nf/WHxMs7QsLmP17/sv716/BJrh+bx1e/2DyrlX1pn6rx6qmm0vUf/8YP+v0n/6e/+Vvz
7GYsnv79Xz8k3Ir5p1GGzF/Koc2QzA/E06qn/If461q2jUCI5a/H/Odf/ydvHqsfTfTjrzN+WS9/
2C9tNcf5xKKAB001h2IVGeI/AmuGh76aR1d+pvRShp/Rjf9XYE37hAk4gED+HmbT3kxCreex//1f
iul9Aq4KlcejO0bO+8+UXP46UZnNX1P0+9cv1cwWySKd+plLC/UKBASaQss8PY7GoZGA4laGJeob
OgLJBbbP9mOnmsE2RSgUdFdyzOz8maH34rTXTMCj7APYZQyPMup8fL0oAylDHaQDrparlAsQ41uY
QqnzvfLOpvjKJGnvqi+1flU2Mf6glR966VqLb8r82oyAcfUPrdX70lEPWfW90mdZb8VPur0eHFJn
OGSiO9jtl7zutl0Qr3ozRD7xTPduSs1FBZKrBFcvDw1psx6QQ8p3HXDcAnPzuNjpFGgb5xgEY6GK
CPlz8bqLsqFRldxpVCNWzrV7Hn2mA+jTolsrW7yPLug1f0nvYBNpKy67I1nQnE18NNGLbKMfJkUN
BkYO7Lb1jaG/CKqvoRZvyjz6ux1wc6//frEp3llQS7zZm5ddXAXSsqnAGAxZHOrNttxsmzVa6X66
tTCllQfbz7bXHw/5Zg2/nt4lkWaUdBtgo5HQHKJNekG3YdsfMY98dwiN+E1lP8KrXSxYDRd6rdEx
/hycH5MbbWwLiW00yuVdFj98/DbLls6vCXwx1mK1pFblALllrPBzjvfATzhgt9V+OJW7/mv+OXwK
T/QLk/b7af5F7MLGN+jw+P39x0+xLGrNTzFrq1Jjf+4RLuGKQLFIpOIUixNlg0WFS/DkT7PQAo1j
olc/wqv6WPloEbW8GXOxWjOtslXEmBkTE9ouand5M9V+iKjxiltqe+QN3442xyvPkimcfPQkXx9C
NUAvekNavnKkYq5CJKe/hJ4bbJNR2OtcGsa+Hetmm09Fdm56Rb1G0cd9HMuq3delUZ4WqIJdUA3T
L5TITZ5GEtE/W3WzyZJNuw1JBr4BFKTFfGiWgjZQFSEObCE+WHGjrz0vIhdWxngFRStaB2FlHTky
FskQbUTq4JCxZoIs0llvUAta5qWaTl7bCqv2QQtXWyBm0f7j2Z9PgRcHE7UP3glOE+WZ+WZ0Fxsq
hVoY0xUd97Y7aslKl3bb+LGdWzeVqhYXwGOd0yqbdaeSynYirFDs4OrjR1hWraj8z8DTWbCL/8fO
XpxUWuF1hh57IAvdAmCKlno+6lfF3owi1bdNpASnsPgmbFD1EYyYUxyoi20CBHwFPDA46Vo7OVIH
WRwzoCQIJonJEEEABgVo5fWSnKTX5GEdFtvGsPHBjabylLYnfmOV+2RETr9vBGnwkWkgkHj5KeZB
uYehiqDiCnHfW0yDNGTcKLlg0HHIrousVbdR6yW3UIWTPdo5QM11Evm1GQauvbZQARn8yKirkW5I
V+BOoiX5kXlYhvc8EyokIO5mEgsg3WUhGVy6kH054VyN4M4KjebkNHAQM0YbMNiqgfsz6dMTT0aw
Q0Pi+sYr7S9/Oi0WhG0gk7QWjFnsaDEt1hSU1I/KYWuzRMTK7HONVZF2kA6FI8VVbscQhSbLzcS+
gLl0HYiqfIS8Je2tl9Mc9cVQBt+PPNW8Al7sG5DjNDlYJAiUzP8skY9m2NdKV+rdVomMfthOtjdd
xaBq9jlw3ivHaqLSV82uoEMPdPAHovkWZmqOMWr+RBcaFEmWYW2jO4rcOOU03Ua6EUbrI0+5OFrn
a/IXpwUdCsQvlpKxlGQbp3dye88ZEJwNaZV91XosH1GAtVdKN2rbxNBq30XC27dijNPKsZeb2sWe
JBpR6jADE4BCY12y45LdEDbtEfbzcu8/PyHNVdI2gmighsbrnZaMRu20pJb7PBidmTrhun4TCX2r
VYXuw4UsNkGVFr7UAmMvI4zeXLfKNnFIk16Ygeurzvhnegsk6swaFH2P89ejTbf0hC1KowE4otr7
Jp4weU9rlBAGzTzycZYriFGQqUe1WZ8rUWSCr98ccGkbwS5y9t4UPqkVwPAebscmo6zoH1kG8yS+
XKxI2KDoQF+GPBWY5ZKbr9VlOZQYcO7HKv4xelDaoc+LtW5AKY7S3LyhUlY+tmAt0Z9LqnUSV9XK
oj+xgusiVk5fyiO7eomLZ45/QdJmvYCZw7Y4YRG9DFxHWME+aJr455Aa5hevtQ5qmCqr2Egk8uuR
PEW6CzNgpdJvtbFv/Z7vsR36iFJ9oLSntd3Zwnc6twGK1+QnyVRnu0bG8VXJdbzRuqPcwbffjKem
xUiyN3P1l7XdlOvL1eso2LedM51F0Wwz0pbqPg3UYxD8xcU8TxA9QxBuBuef86Z0aCWhR+PA8vay
MNsbt4rDeFtK3fo6FoC0VpXjZDs9xisdSEmRb6s8ttzVx+tmiT19fgbaxlDiqSm5HHavl+hoQ/Gt
5ayRUfflveyD5Is5WPWXQgyIT6cBKFk/ssa2WTVWp/zM2UqRX5iFuZlcVam3zRQ3t06OkiUMyFgK
AI91tILxWiOvj17MzCRKvWTbNRg2tF0VP2ZWbMm9k1m0EaRjFSHUJis7kqe8udXmuZ1tiTW0VEjt
l2lvI/KyCyH6sPiEs83a0cGmN2j2cVu2GytLobjO2KPaQaSzqSaYbjoWVh9P7jtLiYR7lh6gX2fB
8X89tzZSRJNL/2nvDU63pUM07YIutU8zPTmmAzeHp4vtT3RHN5BTDYn4ZQcuVjvbDSdV2Ys0sDBi
6sSaUgPyxeOAAbWpCnxC8BhvJNSuj1/ynUWM7iJVdg5VupLPyc2L+kLq5v0YU8tFTJIKt94W2VoW
sOqMctI2EBnztZLl6iYrm+KCIrg8cvC9M8dz+IZ0Agh2SqKL9RtBo0/cKQ4PhQytswD9usucxecr
dI6PvOkyYmRJvRpq8TmHRmSqm4ThgU3r7ktVWAca4in6z4ZcdxC/11Aqj5GM330/OmCuRgURsclF
8J4ZHfcHWLhDE1I/b2oFxcPY+qw6QMg+/pDvvh76EEArgBWAVX29Wmm16Y0rNV6PtGRtmWA8VCd6
cAC8nRhZYF7jvPLt4yHfxi4cfhrTShJEhWqpSgA2HHV6XFoOtdfE29ZRviHIUm3zOCERIhI98obv
HArzeOxEJFLp0z732l6s1ckt7ETEUYiIZn0S1frdMCXtY6vOckRGRxSJmM5NEuT5dkTDdBtxgx15
hLeTDGQBzMgs7j8rMSwmeZjS2MvQhzwYws0PihulACa64XPlzGFkVARrdZiyYxHYHGe8Ph3YHFSi
5xifzbqsPPZoDKd2wajhYPffGi3MtoHd5TPfU68aotVpzHy4qNlBUxVMlkupKcPB1QM4oqOnlEcm
4RkzuHgewg26j8j+cWgsTYM4r1FKB8m5L1107nqzzvaiIha10XNemRwnqzqvrLWeouXj1fF4kggS
NTtU2l3gqKXfdWnwJUsSdQW/X+77om5Pyrgfv2ZOXG3qXK032WDYp1EQF5cpuuMHB9DiIc3HYZ2S
gh2aMcwutSEwzqFIpycq3lE0AbryZBjdmRXdOIePV/rb787ZSLtzzq9oPVnm683Vm5EEIKR6+6EV
60r/PGG121hf8/JzhAH6H481Ry4EtzA88fU1Xo81IN1QZRhhHaLIEedl6311tFCFjmD3vlegkDcB
Rvt4yHd21oyle+a+ztrcy/LJzAeewsZjhcXBzwIE895uAMfOh9bFpLb1vnUCj26zh6FFYzhngRyD
I1P89jDhEbgFyNpmpfllBCyjMm6wUQsPCTwQn5LbI5pu2BKNk76xe9wxPn7ltwczCAomlx7qTNpZ
7uQ8n3KjCENxQDqqPdGUqMTuU+/O0nFsjmB+3l6xc+sAHgRvhmrMGyBEM7ZjL3JxGFz7JJTPek4Z
6j1mDTOC2SSYD4JrWwVUU5r9Mc7msjxJiDjXqDi20M4ngVtKUIDMMJQOEyGuWOmu8jFyD2VoiA30
HsyyDGfa12OmfK+7lB62DKaLXCpoanZYtHw85W83EXTHGf1EKxKy1BIS7KaxlQ3Ciw45bUg7LYe1
hq7WQ5v2xnklDLVbxWN3ZMx5Y74+quYxQW4DWqWTt7yigiru64mq2ME2kJQLNPzUiV/7I2v37WKC
sgSdE7wLEDsO69dbtvXcVslLNzr0uWptALnoe6OaDF9MyHJ+PInvLKZ5Bim2UHGkk7o4ibzK6FGh
SeNDKuvupAusm1S1k1MZBOpeI6damR1N07hQbV/m5njEUOXtJp3VneCAQ1Wi+LlUICw02SaBW8SH
vB7SDcLJclsGVokIgXGYOqc+snMW7mVzns94rFBgvqAFaeG9nlizaXq44DI+xCp4a6gpw4Z1g2Fp
3uWhHwBiPVHDKt5yU6G8ilzMXjRNB4yjyrcNcg9+3EbRd7WtRr9JpLMfGyug5z4Fmz7yioNUEESe
ROnuGjUOd0qAkk4wKUgtU4h9tLrmi2HXze3HX/Cdw5aX4oylYTlXqJb9gjDRRN3mdXyg/xn7rWtn
G1cvR18EebiDa3lailo96YemXbsDvzlE4zGez0J3+tfEQufnTptBx0jGvJ5YYqZsxAQuOTStq6wG
ytzrQh8M/M5qDTC9HV8o5ciHRQPb3FuO0pzpueV+1bRu3KmdK/a6LB/aHgvFWtiIZdt2v7JDy9q7
iuGdKWZYrB3i7BMwFZ3vVFH7JUC6DbkLZRbF6/qneHgYaqh2hhNaQGy8cPvxLL932EBzI+jnyCH+
XkRqZVZEsRBDfOg17J2bQss3UzmKjYJqxlqvg7Lyi3x8/HjQ986BGbaBjguIffpfr2fV1GKls6iW
HEq7tXxVwol1JwD5XmUdI1q/sxOpx+MLgSgWQcJSXzEK6xZMR8UiUqTmR4Eanrahmm51AwQJar7p
kfvynYNU515m1QJaYe8vjjhPVjOol0Wr1RqwFRNFEWGV1frjCXybB8NQxIWBQ5vuP8fM6wlUJqeA
TjPFh6C3EV+wXLFqItBydUoG3qi591mB3wH5pg6OBNnvvt9skD0j8enyz/P9IrdowrgrsCGLD7Xm
tucYoEq4VV51BAD/3lebBfJgLzwfaIvYbgxbQblD4TwbPA2tSDUAetMpe5hfyRc7qH/b9/23mIX3
xwM4QMoyZ/nzLnnxVoisZlXfMp9dFG/Qy5Zb3W4xa+ZropF4rCn53tcj0kACkLhqFu96PRrGOUbo
OYzm1Fp2Kvo2WTdWPu2HZMIpczy3y+FrqEBd+3jRvPuS9MXY5SA0VHd5JdIBqgIAbAdR6GKHsVi5
DcGM+ZisKudOpFpHKqPvjmdzCDIcaqrLhhwCGCZMaQzkrQItRYw58rMg5tP1HsXNTvbeka33zpWP
3yC1IZrq7IrlfWHkqXSjkgSIyqey6sHk74ea2LEBsn5QVFMiP6pJqq6gV3tVEUcijncONYJy8J60
J8BDLQNz8M42d7CdHCC699y51vB5iKtvAyJO+48/5PsjsXTAfkINXFbBBL1sLylFetC6ONiEkVft
q4juOYXU5Mh2f+8Shq9vgoejsA/ZdXHSjHE3aDWV6INQG/E9MabyMI6lsy2nuDxEdluQbOfuOXL+
wYqIqP5qdfXRtGseZBGd6kQAeCLM5VuIcq83TAH5N0fTOT6QtqOyZNdcroYSbIwMB23hdNomdTJt
z9oPV3Eu5Cq0DcEyCIq9lynHdBXwenrzPJBS6PQCg58BestqsqkYaI8CgEdDrNQ0v3GE/DtrTO3C
kfDgdwCdRnPfFIn5E5e3oNzZZtCfoS1rPdRNMVB5trVrOx+q8wapqgnJ7UG/jxWnO7H6Du1Ks09U
DPia9HJyhyj01USMAnJq2B3c5KFr8ivqGe1FW0ytu6XlmT0FUY5giV4M1sMQGrXLMRKvyR5h6BfT
lY4J3ue8SetNQGBxlaGwe6kgnRb7eZ81o59YaC74JfKYuDEE1I7ApCLO5gPjb9adnQN2MkXoDute
MWoK9DRsUz+o03rXxmVB8GMl0HWTuHYZ1GrSH9KY3Lssi7hxs6Htv7vFmJ67airuTWWyxarIBG1o
uzcCv20dmvWilZm+Brpqn6mVVpyD0m1idNGH7KtecxpWFSWdHe1Hnm0cwhZXJ1PUG80NvMdylPVd
NimWs9awsrD8qG6U64bHFrhVh5m2hlynPWRqHl63g4xcX8G7DjKeitwbZkKFsqPz5g7+1IbST7XY
Ouvd4qmP4rvQURzU4tJc+1o2Ebqs+kgX9jMl9/57qbrpJlED2/ApF8caNEPH2M/z7VxkQ1Rjg4W8
7alLcSdfZS0x2CoaTKfeGFU03rtJl3x3BJSajc1N82BKpw/XWWOPD57W2M4JLXAzXbdd5HwuUNd8
tBLEMA7VbJ2MTJkBvwL5zc9TI2vP97I+z/yqjKpgl1vS/RHJDGU3I5VAfqCIB+feYFfXQdJrmFAC
hNA2iIRNro/Kh8NVh36/toa7Pl1nZkQTtQ2km2ySxkHBLhVdfpsZ4KB3cGebvSmkvOqrxD6gmkyZ
KbbVc8gXxZXjVlS9g7akBeF0XfcF7DVE3qr2ksZPp1a7UQNOk32VtvHZpFbqpc1HN6EwDDN7GJIi
miR2r4pdEakhAlalMa6CbGzdtVbb53K0hx956XnmChm+oPPDvmzKtdTVNGMBZ+pPMQW4+ZnTpLrU
58Piq94X3fewTuCeFKpT4l1eqcWDYUXyyYMsfW1YU/s4qZGGdVQ9GJCsRnT67LCPLzDww7qrHi3r
u9X0lboKBuggmJG6Ss8yFIABB6u6bsvEjXw3AJeIL7llP9a1GLPVyBH0mMQJXHUFLY+veuLEu4i6
IzR4Nyoy2Ozzz0khMq4m4ELmQe2l9t2iYprsgn5wL+k8hfrMzzbjVUJus/YaYd5F6LGf5OUY9zge
ay2EljCHth1hf/fN6ymw+q6E+Y084RhGG0NPjRPB9SHBU5SjwQJJDAvrU5NK2QiPyhdewU4yI5pW
q1YVVbhtcxS4NqmIWsPvxymlKRbb6WVm5PWljMMx943BCQH419UPWQ/ZvWLE5iGTsMN9VYDy9POg
qw9ePxh3E9qBP3vqwCC7ohDFGy1KghrinuZGK/jIChAzAWS96kHer/ASq7+FsZFXPuowbrnVPDX4
0cdtc9fjFzuukFODOR8aaPeteG48oAXwU5NqsjmWBw/PxTtIH9nntC+DWW28QjAyzBrrKka/j8y7
8OaEN6+GS2H2xU1UA6Ze6S1Ld9sij/gkqgkiPlJqI9oY4XhZxZVQQBbETY6oSmex1KMCMi/99G41
4UDesdbG8LGn5jahtwUFAiXZJjnr4mT43gW5+O6MWq/DRwF14geV6nVrI5m8q7HuPWON8m3en86y
bjdp6wyRP/YhZfLernEPY+cNgi/QJqvYdNIvmVo2Pyz0OiEK36uTZbbbIgHXQ0LThuYB57VCXRdK
X64zcKj9OgD31vtpBzd6zVqQ4rIQpjp75mJBK/WpC09qRTjOmhaWgjaMYcebKJ6qqzpqxZXndt73
nsm8QWv+DHWge1JHOHV2y2WDGCYnR9Ll7Rmiz9O4iVnAD0XbFc+KA95XNQ2RQEBgejRXWZ4F08ZN
WoTd2ySKbuLUCB+QBRF3/PjKARPl8Z2mZAxOoNZBLYwUNotPXUf+Lc0As0KtUbLbDITkbVunZc1L
pfBbNZTvirWnKHN5A5IHl1BtjejQTIZ15Y6t3KVDoZ+lZWKytgcFAZu8bZRqA4wexffSCgIWk8Bi
iDXReLHvyczvG5Ekm7HK0Ze0UKo7TFmN9stQikas6Pi10k8Q/BA83uAdmlpqD10X1rs+7DvXRzY+
01D8U/pTFrNBO98onA4tix6qri2bAd6kIZvPTesBGR5zWz5kZVlfFASI7QoiG8KUtqDqjKxHMhvQ
FyGwUL3stK+KsNxzt5g8+SuP/H8aU++RnP33mPpd+5i9BM3Pf/oXaB6O6CeKu+Dm+bdKi5H84bcr
Ob9D2kdKRO35uV32GzKvGZ9mI1WkqkjlyWRmScffiHl+i2gfoTOQlCAPqRD9CWZ+CV8HpkNNFM16
Hg6uET/5dYQbzlIKeh9mF71VNDdu1rZ7lBPj71pXVbhmGR0uRgjOeHuQOOmhn3oIKXIwwg370mpY
uWO1j/RzBFPlsCmbJLzKPE+5MtQxuojx27pnv0Q3mlUH30LZGxtZ9D5KBclnTapjtx1CVGTHxLwN
laFFqaNTrqDSGutoCIZbDZTG5LsAJc4EQOIfgTqgnk3RLxqSBKfqyuycjU49Vax6a3JPMuJQ+JMU
KPyo78szSH/6byDQHy3c8+hHJWv5d/Oa+fFMVfgvWsj/NsoIkhkfre/902P1869Dnc5kkfl/5z/W
Mn9M//lv9cvF//yzflNGjE+0Imf3hZmXSMWUnObX6nf0T0CA6L2zmiH2ka3/F2XE0j+R95FMO6RY
gEdnIYJ/KCOW8YmONiqGrFfSMrbBn+yANzWRuSzmzYgkoLOgkuZiwosKjA0MMeiyTDkoVkvbtins
TeV03xQIUJs+SOWutcbbXra3Lybv8lcO+ZKs8uzl+Cq1BBs7UzRBr4DjArb3elyvoVsuvSA+6ZK6
uizU2pNkRYG85yTJHtNcKFdSQ066c4B3HRpzGLsVLV9yls5ONiKXndyYhXYaE+Ej6gdw5DQSeapt
q1SVXxHrDMUacmLxZLStWXCLDPH52Ebd34JY92akqP63gpCQmeKCtwq0dr5Pk/Z8bmP/yKvstjK1
ol1x/80eFZGufB2VPLpMvWiX5zgSpjbS5X6nI6ziW2oZDz6CDOqFk0bxr5n6/zvuX5QWXiyamS72
m9z1+TGD3HUd5c1fm7ZuHpuofbW9nv/ir+2l2OwUtJhVqgHPtKu52f9rfym28YkOxgxcxJuC3uaM
Cv/ngoHIxX8EzUjjxgIhwpP8c8E4n+g009+eu7woIMC3X5CwPiJlLTpEMxx+lkGmkAmGiBb2Eu+X
RZBW41yjfVEGzmp0gpU5PIbgYPe513ar2vpP7s5sOW4kS9Ov0i+ANOzLLRAbdzJEkSJvYKIoYV8d
gAN4+vlAZXYxghqG5UWbTU+ZVV1kluQBwJfj//mXdJWcT9xNH3NZWGSW2190K1rpZqGuUu7hQSNN
GLduugln5yXKo2JLgP2tJlW/6ytl5TrVFz001K2RyrtKzkGXptNvgO9fTcFPt/MDPeDN8LPt+vbn
fyEVFP/F1eWVD1iVx4fFMvp/nxb/b6gG8Rz5bEJeJG3ywrMc7PTLH/l7KkKOZmfGuZBNHingO3Ug
PQnmG3Ng6RHSDVlKoL9nIhWQh4cEJsmYKC0iQObvPzu9pv1F/bP8Y6xkmUN4LP2LqfhGGfjPlssQ
NiApKQ9IsmEtcjc+3HKtJIPjHXXDLUCXvo4qG8eFYXod8kS+Nk3mnGHxa60qu0SpoWJEibd+Ecge
LYze9KeSlfVD0tDyaxaLFbipi7kNCctHqLg2JsSEhHN2K/N69lvFOCeDNX8YrVj3uV60u0Iry1Wf
EGBTeyTk1LGWoKn1dspcPjPZbb8TbrFqClfcj9ghbYfWbM7AtlTQvXC8LAfv25gopzpAR/4Wv383
7YOFCEltiGvZ4Vsc07DrnUFJb9VaQPlROQ8g0+aaUFfUANld1Q7RmTu73XmnD95t6Wp4IupZvpW1
JS96EbU/8CoXD3UeXlvjeaFpP99Nyj8crUeWDm+/EHEBHVxUTHDPj3kM9NdNc8z4hQX+IHuzqIdf
SYj3aNzaFsYLqnWBD1ztz2pDT7oXCkmwTraxtdiHWZavYiGaG7Mw5R3JrOLaKedqm3kJwIQiI79V
i3IzJkO+QwGt3jRdH116ozrBgVkkJaMXnoL3D0Ff7uGwX6hP6AZzReDCy9p5X6EkPS3nTKnbm8yw
Jd7GBAuZxFNY5sZdHDujJB5lYMXzXlhKqF0MnfrSgDTeJEKruyAZJi7IHRZ4Tl6nq0gR3bWFr0bm
45XfBs1cKz+KFL/moKDwCGSubJXRKm9nJ+5/lpMAYIlB6+5rC59XzwfzdC+bJum288wW7Tddq3VB
OBtZoNR5dYFzEQQytzbyR7xNAESUJIJr2BuPczqa91yk7TKoDAVsTOCi9RxCaFkRQfuT79Voft7R
d/BpwnnXELv1Evwpqb+Z3SjXYTSE/Tn4U3tivhx2Frn84AAKZREch+UP6ehoW1AzqxGRSKovs4a0
pARM2nRubZ7SAR19xg/DsG++/4ymASbkVnH1BSil3irpHG/zufXAiqso9FHMXeFw8cwMjAMQr+Kh
DNXy3jP6+2JSvn2+Qt40R+92QofGCs3pRTSAKo/Y0SN2genIMTUmu97PBSzi3rDHaxzFMEN2K/cS
U4oiYBNvtxKDwMAapPZr8irlEnQ5v8jaefZLWK7nZuPZgQXW5Jdw+1bJ5HQ3yPFLESiN8YoziL3V
TbkrIslaaW1xoRWZtrPNDoWi4VYWrvTzDo8rbETUYbyKxqm+aV3wcCdOq51VC/XWy6W257/Itpq0
eQBQcnefv4oj9hVfH3oF7BO4oou/GHXK4WcZJ9uAwj6G+9rQfYQAVynvQaR5MKsoeKR9bhP6GkGf
TWT1pUFLeGL8D7OP+wuN9EUgYBKlqB51gGs96ezOzMx9OJvNuRUqDm9Xntu5DWU0nHI6hmHyJVHK
AUqM7fpmNpo+Zorpin/e0m3M8sssm05ZTf/xZ9EEX3xfFxeTo85X0llYhwBOcwmZHu1O166tJDbP
Pn/45ag4mIbLs3MQLxLKt8vh4buf4izExG029uDSxtbWpT8SB3PWt92JxXfYEV4+skUqIRJZ+IsL
05sa4/3a09XUFSaSmP2cFhHhD1UscHnN4pWAsvpQVPq4+vzJlr/w8MnYqFFk8niI7pAOHA7Yxs3Q
55rR7SNTrNVhuhmFFnSF/Tog+29R31CYnwou+MNUpk8KtYVSCToyLdrDQeGUZVAMhno/euC5c/sF
K5FgbvttMYoXh07R7DnrHnRFTeNful5s/+0zkzzB1QSEiwKQoKvD4RO7MAUQ97iXShzhT2JPdxmN
HpoynbwRnf7CT9LPYQsPp9bw0WR1MQBZXEt4zc5iuXMcDGGWvaChYLQ3KBvna7VOgkLRqnOJpVDq
w4gq/Fwk2ISHVbWZsyJ8pKs4bMCdml3Tu/13jqPqNg0b/cQbOfJTwaEZmixXe+YChS1t26N9NiNi
NGMntm/sbp7uehzAzotG6gG+juGXGY9be8xDvwszg2gk78IRI/4Co3wF5QIrdspk11O0bGKcttiP
HLkqVOZRY9kcDwg1N59/wKOe+xJAreP/gkppwWMgGx8tE4XoJBLSZwWGKTczen3K0F9q1pVnTCu9
rIgVIlNOUfyQkPLPhz5aL1B8gYfwnISbxX0Vb6nDuRNGZZm2gIk3E8aabjfZOx2Kip9LZfTrXLNw
RZvTHRlDJ7bfox3obVyEyrCZwEIQSBw9Me5B8DnieL4xZJKshKjEWnGwmAaZPWUYuzzCuy0BiJcs
YUjjCMVp3zMZDh8RirHWOYmd3U65qlw7UrksZwVDAuRGAfai+P6Y49Pnb/VNZP2fMRdapgcUt0jq
OF7Qax3NPwx2zWQK23mvOt6MFXbl0gkSM1WZ0Wo7J5+LNQ2y4sxoeudsEjYQK824yilxfp5bzR8l
GdlhkbpbRS2SU9bHb8yUo59Hha4DNUBdW7geh6/EIuGv5Pya9kXZfa3wfsaruk2Qp04eWjbDCvRo
SrBCVeNvuLvIyzBKxHXS98grk1xeADahax9NEASCLtauPeWBDT0MD6VSxE8mOdhn+lwGbpqgTkvs
+rrQ0/mqzczG70bzW+/Oi3q3H88NMaQnToBje73l3eN7v9DXMUBmoh2VlbgCg81Ew7yn3WoHnpH0
FwY9u3U9j3PvN7GpbPJCE+ep+0KcNhEU9Rh4Xl/cMYm+6hP28kGMMfePz6fE4UJjRiz3X0w/mIa6
wbQ4WmiG1QxZH04avsSZ8Wq5fblDyucEzRLuHCfK+ORCPttooXqq0jncpH+PDCWZMgu0Fc330VxU
ndGsrLLS9uTo5Rt6nFEwTp524qQ/XNDLKEtCGA0N4CtK+ePnC7vIllrjtnu2uGHbGtZjI0hpxi7o
lFnW4Xr+PdLyMrGqXzRdb8rPd8AxnLaFJFm1e6tLo29WRaSBVXoXugZxBkWQn2AreCpo9eOk4myn
UAQtMWBHYYt2uGLcph5x+LP6PdTLamMrsX5rN6Xw9UrpvqRsPut4muRDjwf8WhVDF7jxzA0DBwgo
oWO0g66TImdwxKmdZhn4YCm//bBlDaM5cuhpHf6wWRJ+K+qw36MipABJdO0ZekB/EYbGfFYhuL0I
s7xazjQYeWpdnnO0pEAHmb4qASuIrLU2uWlFW2tO9fNcdC9V5P40MZMOupJG0eer4C3e4vjnLvxV
/N2wlmNGHv5cvUS1Trx7u291aW3mBg98v7LVaOs0w8Zta5RKc19sTac1N4gHxv0wuBm8AX2On+0Y
Ajp/pzjTtDm+JK0xuuaW1b1YDRkx1uJqUkR19VMvk+I8arF6yJooufBqQILB7HTisSzvMtbdcm32
SX1N6sezSkPrgY0B2qeiac41ftYcdzPB47EMvf3Q1UQ2pjjI9LTSzuvGbGAhlAQT9EV89vm7eSuG
j94N2wPn1bI3M8WOFqprj31h4zy3N0Ibe6mpQuQ7Nea5hdvBuZ1U1qVQY3c3yP7WIlzwkRhG7ymc
hm8ZtgIbdt5undGT8HULX43Jy6brSTHjcxxey5fPf+phWb8swUU2gsqPyzsKoWM6d9qXBAfFSr3P
idDceVNeQ+fQcToYc4voTmtefz7exyXPeLCNeDlU9hA+D2dN2uUWHPoQzpGuq9/QwhKoAPDRJh4w
zNTZZ56F7uzzMT9uaEjX2adB6SE/Yw99OGbhuIA1bdTsCVS2/Rbn21XcmVPAcj4lOvjD66RJQNYH
ji1MgA/InjIMGNAylFu4Fd5iaXRdQSYKkjgrz/M+PKW9/TgezrPkCiEl54oGynv4aE5hxzE1SLV3
hafcyxpiLm7fRK+q9bDWlLQ+IY75cPYtSgqIWvRLMKrjZns4nhBd1xI3AeohW3s3Y4/hu0k8bOyE
0MraDlGj1EV11qrDqVDeY0Um5y0oA0kLdJyXG+/xsTTavV2nNo+aeIp8GptkfKm1eiYK2LrWG8vY
AtuqGPKo+rVCNMMmI1vqLI8xU641pSf0Vq9WLtSXb5mOkdZoC8M3FUk6RrK1+WtXIxbUGodO6Ip2
V5qGEjRm3z72+RA9YiXp5yWeYizlZGM0XQl1a5jkLpddf1HN1Ykogg8zdnlW0igBYumq4id5+Jpr
UgcKOTCNojjHGAX/003B9kmBm0+7zxfHhwV5NNRR+Y4cvZxDjQ3ArdURO2zxDfJfwrXBeyQB4Zs+
ddqJsu4N+DjYHbkl0YIFjOXWgEHx0R5gDhoxx6hY90xV9XwkS6UP8tyrCG5ptJXsCZQjk6rETkO/
bdp5WLFFVNdY6cRB2xbxuiePhsXlzuqZmU9rpajzraJ07cZL5wSjTcPeV+huLhoDP9jJWvRPSvdz
uVas7UGpVH9s57ry52pOLxp3XjWjW513RXnqQY8ugzwYZjfL7r84Kel/gDCUadEj9tmeuNd1x254
CfdpCgYolJuyUMaVN5pf4sHooPnlEJnM8eHzj/the1h+AGyZN9YMgMLRzpfLAWw+I/4WzmgMCq3Y
5s9CmnJDsd59nWSRbT8f8AhA+f3ILjlmNGRoFHEVPpy5akkDCFFSvjeSxj53h5AI+XlnLWKMUhJu
GimVeV0ObbQi2MT2k8acfSseT8FiH6s8nnzhNwCRgtDiIn74O/oWkUarR/m+Tadk23tevM1Mp0ph
fIaz34ufehii8IpGdw3rMVxxJoOmD3ymMLPuhrB1v8fpqc/xcVnTxeMKS7MKhAVpxdGPEnoJC9Uq
9xo+TI/oz/PVLO1kbWWKdvf5hzjqjb19CNB4LoaLyNpltz4cCw8esCzuC/takO5buXEW+RNdFjK3
RWSsh6SIznvDLDcavl1kViv6Bh1Wf46MF6LqktVgwZUHScDqYKtp8BXhJMP5FjooHHYkZ85S7AV9
hiAuDD1sVT5/gA93HTqMyCSW85qON6jc4e83NSWszRi80cR02i/HMsHsYHZP7EXHzk/LEn2TDi0O
SGxJx74D7AaWq8uh2g9K9DMZnJ1M3EeiZ6bASiyozNaSghUn4Z2BfNpXwl7bIiCZvmaAPEGuovL9
/LH/tICW+BA0WnQYFpHY4XND7SbezyurPVwRJygyMnezSU/Pk9q+p/6br8rpRqRiiXmY7/VC9rvh
1EVkATnf7c+AOEzTJSBtOWi5AB4VFZGi9brSVfJOAzdY993cr8xM/VVYuNEUjmi3EYqhjVEO/boA
yiqK4YQm9ugmxA+A/UtoCHSnRSKzGOG+x5qXlCu6eWq7r7sB16tZ5utKpA9lqn6PRK0EIo1NEoAa
oFlDG4LPv8DRxPs9OPo/7sAcUWBph4OreWfhSl+LfTQmr7oymZeA4cX954NYH97xUvsu75iHhHdy
rDW0rZYodGn3e6BVHPBNGW1mutI+nwOP28nQNSopu7rQ9KjaYEUWw/WWcq3EcXhv13O2zyp3/m6n
VXZduum4NbQs/DZ5dfQUCeIhTc2IN3o89pvSmPqN23XWJu71eZMUAs49gM2uky4N8jK6CUMJbtoP
hOXETrZ1tPjbYOfFFrq4t1anuL22s0lwx5TKekon72Kex+oqHjE1dyInvR9Gx/BVoeebWEfRQMSK
SdxZ9dw0m2q6GKZEbAfHbC5PyV8XBufhPOUWz5R3+VSgIpw2h1+qGLRMGKMx7xsv+WFg1BIQoKOe
54VHOkVVzPpyp3eRWyS63IbRVD9HsXjKSB/wW2JQXuqq6K6Guq3v3LhDjBXHYqPUceUPqWtf1CXy
BasggdSKJy/wBqtElhM60u9JyLsyhlCHXB7lu7mZ1c3n0+PDHFzyQWH9oH6H72Eczw6jUJxCurG6
5+7Q+SIdlTskMeHt56P86QXSYoFWhHs02OqxxZydqNIbw1bb9/m4qsZkHU1kjAKU23G7cbXuS+za
O2U0twnbXiZLfyjLW63YltFDJG7Kskh8Y7pySVPqvZLM+F3edvdZIn1XJvCUep/F5teGfLA48U9s
lH/48aCyGsHmsG5ZRs5RjSzh3ON32Ln73qmKlVNlUdC6FaW9qY/Qv40u4StPAu+uocIwRqdN6LdR
Wl2ZjTAhr4PsDBPi2xpr9aAZ5Pkcuz+gsddbq7e884Z29t2g0mBwFTV/zbw23nAKoapAzLWyIos2
p67LXZV6+Ymz+xg+4ECibLS4QyJPc4mtOSpetNSUeRxryn7MjGkTwjynNRzd5vMw3s7zUF+1Suw9
CHvqVobsHV86k3UtGyQ/FcT9KDGTTaOqU4Nhjh4ZPltKSvdotFdIXvLV55PoqKbht+JUxEG9dGkA
Dt/6N+8wPAfLATQRvb6vFEUDaK5QOtVzEmSKrpy4qvxxKPBCbn/AwqyNw/UeIeDKIzgee52Ieu5f
Tb71IEOsM6bX/vOnOq4ffz8WzwV3n/980GmOVqfJuauNvZHO/S4zI21VEBsMZKRecP/147ZKznK8
traTRsiKN+k7RC/NqkuieaVrrA41rf5dNf/2mzCkcEFl4YixLxw+v1l5NO/m1tgnsfxFLV2X+naw
w7vckM6Jr3p0cfg9FIcwHxRgiJbW4VCoClEzwEHYj1rxVfFUhIZlYq9sRY18p4qGU1LVpZo7KDng
OOqweOEROPR2jnvlkVkx4+fS23u9Ub3Yiudh5epmqzIxh9x3YT18G7EpFSsIurs5dJVX1xrc2UfY
N2fYRaaoZCb8/aByPSqqE57NSVKfaYCftN2qdDqxQj+ePGAfdJXoEi9N6mPsUw5jAZ44p19mI8Y9
btblD4Ms5R0cIYNmm96fteXJaOPj0pCPwikHWwy8laqePvHhRxnqYfa0oWi+iF63z9KK1lNR2vUG
a5vppu1ggZT9aHxnW65XGcL+mxml2NqE+fb7c/0rMuf/nwx+DGfebRQf+MRB337/8b16z958+xP/
EInd3wkOwGML3+OdTEWBvclKwnVhCTkA3l9iH/4hEut/IVNmNjn8O2s59v+bvgl7kwsQuBW0P8rh
Bd/7F+zNI6XK8ldj7YYEm/+lhwDycjiBpkQ1lXi2ddhiuvI6N0N8ndEyri8ogtRdNug21E2n3NS1
aQflrD7Nrp5eDIJCMEA9zsU5spvVhAWft07EYNwlij0Gs1a30jclEr7ArEX7JUL5sjHLEGLWgNMX
wlpP5LtSC4xfw6AmZ3OJp8+6cqvAiYtkPaSYm1x1cQIxigQvMnfmJ9ds2oaEHCkcmjDzynFjY2dW
2kJvNqUBNwNySLFC1tjGwQScsBk7qG3vvu3t7+3nvcDgcBNcXhc70ZJBBqsJ6uwxuAounoZqV+or
zofzZoLLT1Pqq5k5I5RA+Te0+j+xqP73sqOXKfd/F4Bdf+/b/v3igvHxDzWaEhUJGMQK8DTYz1BU
/iHpv/0bqlfaFyacAHOh7/+9tBT1L45uBFoefwJaBl1yNs1/uNH8S9IbsHzmBvG3tuzfLK9jyIWu
7NuPWCQBcK6B/Q6XFyc36tumCm8d7O5XepwOvhAvRARMu9rFLivTFRz1FqMQF9fG7GerNPeKCvrS
OdOqhNrkC2V0HjS8meJkPEswogrU0AFkGX5wxry8vdr/ifn2vyy5B0Tn01n2U/7X88/viwrrcK7x
p/6h4Tv2X4TTL6zWJcQSAt9/Jpv1l8v302jvcO+ETvyfyaZ7f1EusrfD01/kSAsR8p+5hhqLkh6O
CJj+oggB9P4XO/kxD5/rITYppKQvVK2lj3001XQVJ4ChTLsnMm7cjRVF06MEkMXvCXhEgWz4zRYd
gLad58MVDEFnD4c+/i7hzyZsq1n/9O4N/mGrPCzN6csspqVLVx1zDUenG3U49ZM5DjUpEvNJKwb3
AiJQc84NLA/GTLdOlKbLo/2nVGQonduGyr1o6eYx3hE+AzY2kaI+ps91uCVucC5cH7cl3+0b7CXW
Y1shsD/lDPXHMZdrJgPbUC+Obh6d5U3l6DKm8IVfbdHAB4TCE9nz+Vs8qvD+frZ34xyV3ZYz0BKO
pvQZg/FVuYnOo3Vz9l31ldUpT+Q3Uu6H1/huKIqO9xhbQxszNxKGcnyFh7ID+D2+ukqCH81qJ33D
t9envtybmfz7MekJQOnBZ56t8o0/czhmDs6LW2GqvxAmowrsXlwdN87WRGNdUjxtHbWto5WDEQg2
hrVSB41dVfAgsZryIDJh7hTYI95ZQW1UPa4Zekky6GC1+K+XTm0UgSdUfKsjXRb6JhQyb4I0dvCA
ipUsuyFmEl/KWVbui9vJqATvH0cLBEMrSnxGIqXx29qyn8JioLXpqEPpd6OHsGQkNmYL+xEaQs8C
avwcMca8VSbq8HU+OtqPuhI5OJMhuldRJTZ38Hw22vXopmG2SBLT+3pUqzDoZT6NvmB/uYc1rdV+
L0vsZmi4ZS5OtzYhbIa0Em+bwPnwgqIO6wwcsC9o63IaeL7rCZGttK5MxYXRIE6Akaall5gTE7rZ
KSaQ1YDhAEVZGdWWX9jJTKNLgFfh5sAjJ2NaVBdzEeoiAANtMRUnn3M/YY53yn10mUBHH3vZIU0u
j2yJaA4OP7YXE05D0uD8Emtzt221cr4c+knZfr5kjjceQq2xaAERWDLTFvOow1Emw+mymkzQl9rB
nGOIVRqzYBKB1zbC/3yoD6vzbSz2uEUwi6TWONp0C0j1bSJy7UWFFqsyWG2g3xw0xE6NUPN83dlN
8SUZ4+Te7rzwJ2IRuAw4Z2bPeMtq5vrz3/OHR+fyubBvcOvlcDn6OQJjHbbkiUcvI3sDGUduQq2r
d+3kzCcq4cP9j+YlmzrJoVj+IaTRaUofvuXYDdNIhyryxO6Y02MXStCnbhZMUxIRz0GwmmPDqY/U
yrsUoVp8/TdPugy/DEzhByoK19c62vIJ5uyFphXGU5Ti8iJJy4WfQvfByqz4xBZ8OGvfhuKKRgWx
JIgvRePhk7oSSDCl0HxqENzcymxGIjQ0p8gMFALv1sbvUZYpy/G10G/Mo+OSBpyO1KO2n6omToPE
sdsrPexCREDJBMvJVB4/f4FQ2I9H5Lu9oUZUIOjmzKPJAvkpL8BBje+45GUvhUabaYuPNuYASdcO
5SUwCw4mIY5Dro86OcoIT0hLPcDHovZQ9MRGsy3sBs+NSnOKdjNIp3rRG0UxfJIvUqx2LQ27uB6T
Zc4uDNVeuDRq2UrWaTP4BTFBr1beTiju3LKNrsxQic+kMDm8I40dc0sdlb7OURP2uKZEDQa6DgTb
bTzRbFtPQ9c9h0mKZ7NrcTKs0evCap4NOT7UYZ4228SLAebtVgmvW7sKsyXYIXM3MwYs3n1B++FK
b3Kz8gm0ECSXlbZMM380FFmDj/Taa4pfVk05UTjDWWkMVYdKa+xuZJXWOH23ODtspTpZ6sbrwftW
mCAbD6NZu1+rOOL/nPZ6XgU4f+AvE9l1vhu8WUEkkBvauLOcKEmDCb8r86rCrcjDoiuytV1c6c58
1bshtGyjpMq7xYAqyna5Vqj2Jkys4YapOOSk9WHav2vMNj4fi4SWoyHnNN4mwigs1oCAs+Vqca4G
Rq224WpUa2lt60hgZ+3pESB9pWODdeuVSY/NUNqE7dbBQge2hzGiPJsjE+y84LtMKyR7xGTEjhv9
Eguk7iOR4NQ1G61de7EaeSx0W+NYVSHhY43lqtLXFb0DoLZIEsXZiR0gC83oYbYjd59lRYHLW6m7
kW/1kZH6EWv9frYiiWQE57KgdFoLkaC3pOlUHiTeSlo5rtyhYz4Os6islSG8dDVhcFP4Kv5TzcoZ
aUevEjsG0Mc5KY/xDY8mIyjt0EFOGXvpsJqdvKQNYXhFv03tIn7oG695RHcV/cgmLzLOGyNtLuRo
ZuE6y/HzWQ+9VF6HcTG0agz8jwhGrryvcAjiX2ORxuk6bAxekzcKg/n81iaaUyN+qHF30nxr7CPH
d4jNuFUcE08Y+vpyo8nWmdc9TIgtzm7zg212UD00RNfsmtoIr7pW9WTTd0YSBpPpJJ4/CLf2vk+F
7jzIUOjnI1j4ENRORUeFZFm9xtlKard1SVbP2rCof4Td2ubGqHDsus9jrqXPVFFu8ppR9LjXBBbH
N1FfKl8tITSOK3XK5GWp62l6qXpi7C4SS8KCInwtzf1y8tSLSGmxJHNGfcw2hefIYT13IXwA7Hzl
fWTnKtHbcL+vCqm6X71QeE+1klK5INLIvlWtxwTNDJzdsI0MlT35PRV1S6fmN8mkaQIuaunepZq0
fmJr6/0y0k57FEWI/YFltZGOTxrBZ7zQ2k53keRKvcoUL93PWW7lfgt99k7jryQDMCrHdV9WKDcN
NJHUWdAbmjVGMFjBedKsb6yoFVdQdsuMF9j0FIZ53ryS2S6tdepaOZfv3pt8Qwz2mo1suDPaPnxq
3LCg8R62+p3lTsnD0BQ9Zg9GNUK9jYa9glXec9xJi0eJvTDxHbuKvwx8LLz3cmgXgYuz3MqyMm1G
Y+oMV65Ceg2CZEma9DRkvKqefhgWV4MpfgySQEMf2ybVxizQcl7qbCrhXzYwPpkNc577ENnFL8cZ
5Ap3mClcYZiXXzU2dGXQcZMOFvl5tyFWToJeF2YUAQ2R8jbuYx3To9ThS2BqIe6MaoqJUTKyZPR5
lzhylcoQvU5WnlbshSUgX9z21MxRF6lN0LN73TYWWxqm1Ir6LUIalWCiRDtQKTK7526nmjkmc2Mx
XTtRo/U7LXW00CebA6ZcEUb6zgKmmy49xFNUp7qWylWWOZ48Z7fSjVXp0OtewwLJxyBsUkK28IfC
VLgcK/vRpgVj+TIKlZuG8z9ZF7hl1IGS5TM2pEmZP2WZbn7F4jGeA6HQ0N00uUYwXZOU3lNHYrhY
e4ipRtgC3jD5KSELFbzIHp9Jc1SguFVRUd00kF/7QIgxkgHBAMhxkybqch/jwJiEaCXtxlWkhXTa
6JyL0nfm2tECs0/RmGZjrMqVPmvyHCloXa5lradfJ5Sn1bo0HOU1JzCcBarg1BjYfaET8xrJnnlE
775bmXpHIjhLNiHitrJ7EcSzV1Q+6mhgzsHue2NNIo96adRd8zSWyjz5rjUVZ7KfMPsOjbbVN3ns
1O6ZURUD+6WXxp2vjhqTuuT2T/54TbrVZtQduyYcciHSjDCjUj8Frw4De5jsvalk0Y+iHLnthHXc
XehpnezLbCRlhCZQTTcxbC/BM2qLeNx+Kb/mArg1pSoafbMVDY5qcUabFSvC8K4fLHFjQFOnMyw0
5xc4xawGihk6z3qmCLxYoA59HyKzmzeymMYvqRUNX91xqBX6rO3UY9HdRDckUduvJRUErKMI19ZV
2xTaXRYjrxFzOP8qiLPbuAqynHVuN02N/98iBtSjjktcFLvjvVrISNv2UcN9yxIeWjAhp1qsdb3N
5VnUKNNu1gf3eapSrmGmmsn7PGkSdc1TWGrALsIFlTvgdCuJofwRARaHiElLrnlTLsVLShroTVdW
SEyVISGtQlZD+DI2KHCDyMJxMDCdEgexcmoQkMMTeFWcvHslgS+Pfe7J2S+K1+kiylNz3VV3pZmr
eVA1oVtuBLePRyEVQHV9dlJr2+nOiJh2UDJIIQD0V1YBIWRtuVHc+Ck702XvujWBQrhgosTv3OWO
CakKEnLl/ZCNpn1J3N7ZZcIOG/jWJgaXZTJGz5lZJl9lDA1wVTiT2At6EESXhCoNZ87L+JmMquwp
pcfKrMzs4ju1UvqjGHRCkbmPjjgndn16i3lbU68bONjZpppL7jxRPHiPWqp2t0YxjjiSO2Zq4qFp
LIHMQl7OevLgWU11U5VRgvcfPkW+rLq53TgVR6ZPzJ753ORlNgRNVHl03lXZ76eSsLbVSNEZ4k2q
wEfQwsWFIGKtxL6mjaO3GRsaYYGRpskVBoFe4RemJot1MyIgYGNjq0q0JLR9nA/ya9igojk3RaMT
DD9HI0DLWKfdmpk7drtYUfVdMaV9wGwMr2ZcZaERpHX3RUcvgtPBaLETJqbEhTkufaLb0+ehGnoO
aq0YTfz5hhFlYm6PjyZrFZ9EHXCY9ckurKdTeknqmPolmzvNXUV2iqaxtvKk85sxwgzfHruoOU8h
mGzCVsxIFru8CG/0Kiu+1yrcO1y9BszsYy/HdF6dQ14BQodmfMlxFwR2KKQ+VqXv9UlJJo1mFMNa
753UoGpQak6Aofce0S1Vt67pdVcZmpsuMN1B5MRhK4P+HEXCXVXwuu3L0iydoM/VJt6Eoy7lPQr2
Wl9EwBhBIhbLb3DDR6kDAJHulr0lpyKuU14RLLJyGxIcfJ8OzQKoQMTHD0pv2EJU/FhFkNetJQG8
abdvVGVyXsppym+73kArhzqhOiNOF6NMQ9XUO3sexXiutoP7NQytLjqb0FzVq36mTXyhY0lbTOuo
TuswXdVO34g77NQzIoNr04w2ilIB42RFtVBCZB3+SLJeSfBtMo2bYjazLsCYNxU7vSPjIW8zvTuD
SaI7fmSqICdlU5c0pc1Jn9eT0sbxik4a/GK9m8QtyNSgbpxQzS5aMWnfiqrwfqg1WwJt7Eot1i38
rNbvVeqQIBIoCXGJKAxt4yC8rX2RZMNVFFscDaFIoLDo9pzcNB7dMLxeS7kZ/w9n57UbNxKt6xfa
BJjDLdlB0XKQZatviLbGZirmIlnk05+PmgNsd0tQYzYw8NXY1UUWV63whwrnGHjIXTMjMEA1HAJM
0h6k1Be1a4H36Nwm/viPnyPLSRJA/UXDSGrDFaNxBK0D4VLXNH3RhkAPeQ/NjO6o0Q3pMU705tqh
hHN37djmX/1kWERYLBkhU1K+fG7HcZWbHWcrg9M5e78DGdsNcPgq/0HhFz+QyqzSvmbTXeHWzuBj
6BIbGQrTIxYnlv4rqJP5am6AIUMkM7eOwsQkhO7nfuVQ+L8Q9L1bsnSjV19txSkLQV/53yliBSKy
UzdOt1zIw9GszEGEzhyPD36n9UPoximexwLJjCeTkIbMPNjdLIvsUUObNk6nBA0kXa5YJSPr7sam
zJKtNa4bU67o0xuU+swHP8a/9RblrZi/yaTzp0a3DRTbisPkMTjpTaK5HDICUP0PaqNcAE2TYRuh
jVNWhw1deDBBKgkAlaXOiBBDYPwyEeoghaaEdcIA5NlN2rf9k1vj5ktunFn2fjTr6rEyaB5t0jQv
VZTmFk81KXpso4K2BuTXYrVlo6l92wdoNuFC2pVflkwX3yhKy4NuT7oXxq7QflR6xXcok6J7ojZP
n7S6qQ4O7IVfky6mpzGWFk4QFMd3ONE19ecR/njCo3QxtKW5ag4PcPuWR3scy18zH86Er7frPI8g
uOQuiFO34/VLZE5jP0j6X4nqq5c59gJM10wz1m91zbSmSKJCNEV1kBc/+RHdD8S73W+5atRXJ5kJ
RJ5bjHeFpdVk6t4c0Ll0vPbTIDP/6MVz/aUEy8ebKVMfj77OyNzr1MvSfYkqJzWOnAsUcifMhgN7
mV/qEcuThBCwiYWV3w60m8kRKsD8Q05ECSs/o6iZpQXUa+4X53vXDDRUszoJdtLANA4dUCQZMUEx
vWrTpCVS2Ek96+hyFFNCmZ9a/c+eLg2N/imp7Xs3S11jLwszlXe2n3jNFpFgml+TCtQP1KMH7TsK
w2WF10HjiU0/4wJ6m5oupNqWH+pt/aEbv3qqa8j+S3fqr0eM88wfyZJikIJ2V+KGnj9VLoaEFWI7
1WjZu1yvgT2nGpznaE77JY8agPfTtRPbaIDF9FdDGun1d9tnGPQ54aFdOUnVdNfJBMX3qubKKG61
bEJ5Ke266sapm8G40qt64h0k2Vjs0tatBpgQKm5IlvzGi6iYufssM4fUV5u5k+2MxVbyJgFomW+n
1rIqshqlVzdJawfFYcEVqIvy0p6djeYmXXad+a0arhHvLtvbANun4hvthwoJ5NmhJ86zWO2YkEqZ
dkJbX3a8yPV6y830s5RwqyMVtJoRKb0cHxvTsH5SIqkubJ1FPKV4ZZPn6WxsFzdUOUFO7hONJf3B
TQG18l4oJNz5N/u23HupEsYmSGZGBoLEb00s6vpbkcr8x8iJyqPB9XKGH4VT8CU0Wd1fITdAqR13
E7mV0Q52u+dqnL9XjkH7HSvU8UvO2LAKda1pfxjCxmoiFpyHW2hTa4lpFaVza4q4sVAwr5yfvt1V
UzSNTv1YihnrJLr5SHv/z6vrOrq01vPguvXvJshmEWZ6Zv3zcevvTUMTGhHAKhcJOcYuEA9OG5px
WdR5u7j+c1Zmxl2dK+OHRTb0X9um6yoIca0j+LVVvDY8/0IBgghuZ7nMwXMm3Gkr5sTf1sK4sJU3
XdPXRegFg4RCNusVy//XIoVwaQLRtX1WA0iw0bfiq9rpELsxEavPh1xdaLCfgdLWYT7NLEa8kHdM
kwd4uinlZVKCZI2fl6BfwtqemlBOmX4POK/axaP5lPrZvNPUconV/3ajJqyD1aiFS3D1xDhdGEiO
nbmyQBnck9V+lR+41Uhkoq5c4o1TDPICnO10kkA7mgt11atA1Gg1Zj6Xx+pzq/Um6sKDCNA75kVq
G48wuml899Lc8eOlQDadbs2rnWlOLIsOSqnVt2bNzeqmsotsOKgXVL/enHzm9BwTEh806zgzZydf
Qxpd672kOsga1a2SaeDD7FTD48ff19sNeTaYVCYTuKMxiTp7V3SbZIxnZnXQV6h5SklKMZr+Guj3
Rh+v9N5+/l7p7BtTqgUvrFfVQfMTeW3Rx9xYQfPn40XeHL0V3ABghmEPWBqUM07fTzuBXgPcVB3E
lBS7DqHzhyQx2+e57a1Pk79o1x+vdw605eyhNIBqFO8Jnhzs0tMF+6IDNL60/QHPd+050ZqqjNBq
c76VHVhl6ebNVaWSx1hI9VnvE7XTOgvmAQAg98viSjd04qn9qWypX5h5vfNiEW9CZxE8B7fK6zTw
r2hjzPDOG766g0OA3vcG860BebjrpbkkKPHOi0U6hc/PIfHlv7Mj1DEd4WZW7QG7gjLyarPYMD2I
L4wv39sPLjB85gDK6Xyvv+Kv/QhpNM1kl/KQi8Ck1VT+switxL6DOvrCO13hEP87+l3jCdw1LgRo
13jo8QGeLqUoDrHE6PuD0MZ4i/a6eUUTv3qgrDGutDaerlqxpPdQE8cn0XXAVCRwusXozd/OmCQX
4sArjeHs59BAWJEHRHTC2/pz/9q5gmk4YIE5HVK7yo0o9lD4j4I0d/eCPMQO0TbAXjc2W+8qwxqk
37h93wS7nO/sM9Qw+6cby9aM0LRHcm8aAzVsA5oLMcORYMbpMbe7qHAruOWzGJKrprXKe82rkn8E
RI4H35maZbNgcfRds6raD2ESmHU0W4v9ZeQOeNCK2FguxIo3VxeXPT5mfE7UxTC4zraMYcIQxJPH
1KxJs8ilRxkNZI47SS6wSX0n/UkSII/Myi4pIL1zzHj7wEttTjN4u7MA4tUt5IbUGA4go9sD2W17
P2LXvLNbp998fM7eWQrhCTCCOqwoJAzOZpqeZZR+scTyIBzsOTSdLLn0qh95izPixyu9mZ4CMFgP
j7HqbJuGfnagGw2+h4HN14GBznbRXH9L8qu2hTH9dvMsvyqG7MI39GZvASAyqN9kOyt70z2bQyuR
a8Reg715uhfVjjC+kVvrocms6urjzb23FF+Hv+4OJMUrauevz2P0Ta0SbTIe/IGuUpwV026YbSPy
TS++8MbOcGtEBra1pokeaSKh9VzjxEObaogbfzjYMYpRkAzjz0bvqEiUJuSVZUy3TautFYd8VtS2
PzVBHaNlqbPRM+U+fbzxc/Ln669ZxdYQkwJYD9H0NDDMomx0LWvGQ05lGY6B516pMRh3TE0ZFSvD
/xrncxwGRud+9cZG31LrO09dWeo0XYJ9bvb688c/6b13sWJlLMQhyf70syCNcNbEuMAaD8OgZ3d2
WejbdHDaGzrbl07Yaww4CYtQCRATXgWlASSiAXK6e5gD0ziZA7IHnov9BsP9Ef+ZCjkOEEPe/ABu
lrLLH0z15AcDDQNLOMEem0dAAEKW0yfN69QS9ubMRMEbBSgs3eurP3b62sWkkXBDQ4/qtuNB/UID
snoykD57EnmqP3782NbH8mYrrgcnCGXiNZ043YqpxngRmaUO01JVe6yKxKbz4+rCRXKuBbaelxX3
owNpWgnu52FA1PQA5rKaD1h+dlut9dxPS7M0u9Zqyq8pJMWoLaUXppgBffLyrPu8DDZPbFZyO/d+
svNkOdwCdMNutCnVhc/4Tea2/jhvrRZM5jkw8E+fgWF2hcyWfD4oAx8hkpdym7bJc4s87Od0nC6Z
c773yJGggsVuYztArXS6XMBMY4USzAcGFww+Y5Vvm0Q1FwLvO5sCIkOXi8vs1eXjdJXOkrGemc1y
0Fx97bvCJa1ndIRrfdHu0bf7P+yKxAXaF/Rj+BivqMm/YqE5aIBMgno+TK6u3WhmzbjeN4vtfz6u
gNhRyzP56gzrnGBdNklWakk3H9p54eWIUftV1rV5IQc4k05cP2nUwgPwqmAyWOtcAkA55uS3QW4c
YuSPb4bWUY++W8T0dW3mSSWtu73shhLNbjcI696ODzWt0xBlFHGXOVVLu4uUYaZbdo/3lRVpfkYe
Hhi3Q8HcExms6sIRfnumyE89uCkGMn/cEGfXrFs6TRUj3nRoigQhj7bER2uw0wuf8dsYyyo8HOg0
tBghmJ+dKc23BpRqjENeBfE+H/VyM3dQ9wI5WRc29Pb4ApwjytpwvBF8OC/kc93Cn8hsnIPv0Oaf
kRSORq9z7wO7VTcM5q3NxwfrTZ6ycog8R3f5YAgF5+IBs5EOQJr04LBal+69woE8Z8JmR3N7QVrF
HLJ5j2h48/PjZd+5SGHtkejT+uEygTRz+khNR9DP7qR2AJJlXhEVpPapaV0V39ac7k/aWCS4wBXN
8AXHjh5KrZM6P2OzxGRugex36G3G4pERBzRgP/5pb4/U+svWRoqzMqnOBV3TyQ1wOHPiA6p24huf
dvq99LLiwirvPHfkL+kzoP1AR/417fkrbMSQi2NN5tqhQEx4q+OOvnETo2UymHbtp8zNsr01VcmF
D/ydVTlavEmub6CK59hXo7UQ/WyZ4VBcaNcJYju/iyI3n3Mh070xVM62CERxQZro7ZEGGAmPTaes
QOFtJej8XUz1c7sEIljKY0f2ex3kilmz6GjR9zXGtPo8PP3nFxisbEcIPgD+eZGn67Wmpo95q6oj
Z4wUkXvtPgPWdyEmvD0mARfM2obwUNGEXHy6CjPH1uyk2xxdZ/knyHEu0Pvy0mV2HnhWRiD1Jx8n
DUyEH84WYXRlNgCqnGMTe/cEJvcWx1ErTJ3a2f+3h4a3KXEHwBU8FfLacwGNyqLN25CnHkvpt7eo
rNiRSpL4gkzHqz7j32nXugynj0qPMEcHcd3wX8feMzTQaQNnYcmmstkOnV9kn5ZgMdVeM5T1MLtJ
fs9wIhhDs3PLT5rezddBHYvxNnBGpws1ZgEg8tHEXSrD0kLKnMoCe5MGexUYebOvMr2XqxUVI11M
wMcvweIHT52u4TSgl50wqab16lKT8vyMv+6Ls80Xg8LAW6D3WNQDBTaPbzK22iTqLXJc7Y1c7AdA
Cpcspc/P3tlqr0KLfz1FoJlBXAWsNkhDbCy5Gmh4cXEhWLw5fOu7Wq8i8g6bcHF2+Mg3pFHaXnls
80JDbsvCsihoux0aUb8/PnxvVyL7XHHiK9eJ3vlZ7yHth2RZ5jY9JmhQhpPmUtQ11OYLpIML9907
SyHlCg3LWLXneV2nB7CsWpCxQmXHSlfmragnZlkYkNwQ4d0LIf5N6UoyCJcBBgu3+SqxfPYAp1yk
/VjZxbGSWg1TxJabGmw/IGOJgaNjZxrlDyJqoT1X8e/RqtTG6qzpDv/fekSDxC4uJBdvz83pDzrb
vJb0btF7enGsGehdO0apXSU4bP7348ngdo1X9IQRJTnX2egQvxm7xiqOWZfomy4o9c++NdW/Pj40
a4ZwGkow6bPXS3pNIKh/T98kagog1iZZH/URGTpH6MMdrRF1CzQeIbrSos60gnS7zA2AWrTMLkxA
zq9SXi4C9ygpsk9/1Yc9Xd6zEQEFJVgfmcJ5dzlkr5CwMuwtZ842iQMUqkjJoj7e8zsv8GTRs6wp
NlPU56RfH2WBUCrmte0effOL0u7rwTx7tLQ9IR+yL2Kae/ZoHVeBsI/r5pgWTfqzBukAUA5LXWdG
b7cRYLJSw15NTNN62Ceu5kY5kjEIzQa0JRdiP601J9h+vPe3IdZFZZhb6l+m5LnefN6D/BrMuDui
D+vcCc1znnzwgSAZhXE/yMS5EP7eWe+Vkg9DkQNmvBG0wKc1yykfj/TUlgeEjqbPbeupMPEr/b6x
s2D38f7OycDQxuEoI1dJ0r9q7Ky6An/fjVbT1p4FLvUYex3i63lZOmaIvTXYKDn66YtWTP5TsOja
P7JQI8iEpb3CNkdAx5vi8lOnOK2blrvzGm/hHKU8dwr0TQtnS0eAqMAUFSqSt+uaaqoRDvS9Pwjk
Z/qFx/bOEWU+Q2OQCADj8ryTbytHE4bs+2MgBgM4jN/f1kYcX3hYb1ehRgVxtzpbMdp1zto3QzYx
hUgXeXTKXm0TLdPBLrTVf94LqyDZsVod0Cjyzz435M5daQPsO7pLLyLDL4oNoGfrv37UsIVRDSPJ
Y6QFO+LsvfeE/CzDK/hYUvLt9GyJtyBoswufz5twafElc+etzqastfKT/z5dK6uj01HHPjJh0fpt
mtrwWSy8B/D4kd19bin9GrzeKpzGxBrGYSAuZMxvPih+AXBQmFJrjsQBP/0F5TJT71j6eJSpZt/O
4zSDh0YZySwV8I4V6v7xB3Uaobl3GeFgfokaDQ3xtb91up5RDUNfuO3CnLD5AeKzbkJ3WBS4bse6
cpC8Rnp9ri8Rtc4kPP9dlphBOxZ24duuGsAYOTSOsRzkbNVfS6+WFiSXEZhusSq1R4vnZTeel2gA
fq101K9dCNlkcXkl/ttk5fWnOMikQ9TG3QE1irOvxMxAmVU2vTB8L3EXGqsFW24aYo0KLilfnOZV
r0uxV8p5mK06k42zpSSoXVF1LlQSyDT7GtILuKA0vgJreqlAPwuUr2tRJXCaqSqRenTO0hgr1krR
KaEfgiZLvMhZ5gK/8hhYLan5mG0nM+ke0RHJmw35XuCAOR4TK5oL0eJivcT2pgbqdgWUEAKLlTS6
davJqn2onCDWPgdJkdyAYtIeNYO5fFhxuh5RF+m/f3w8Tz/If3dBXIGRj2QhaeJZcJkzt1OMTzie
rtF78Dmk8WAbvYxaNc1fFzXpd5Bo2l/YsY/3c+5VF2qxd97YCuFY+6REHwZvp59HNvcafqLLchgN
t9/0Gji3jIQJKkhXX4jW7y7F5WbQwOS1nef3o6qk1GSrH+wM5vbga8t1EIvuOuihinz8VNeP+n9T
l3+f6uv3Dv5mJZadPVUM42erQiv/UIIx3WRgrn73cWFGve53VVjQ3JCtFtykepr/pzbH/18ZTvFq
eESAffXk/Ksoq5vcG2sYJgcl2u4l5+bY8n/bazc0vV5En18amr/3VOluIApJksaiZy8QOGjqiEXj
k4NruYGz5N/0SLFuUsfoLiAbTkP3ureVwsul7iPbwPjnbKlsxM90zFrrYJeE1Kiws3xnBW37EwI6
PCokttIfH7/HM+r0v0uiokGDhSzfQ7Tx9HjCN5XxmC36wc+70duNvt20W8hX6dcp6KdDpRog1lmR
FV9G22ruiLnVneckedTyL164Sd4eKpPrCnceBiaUcec3NKDOkXxv7f+CssgAOeUkZssM0dKkfwEh
MxePWadAeFaN+fLxgzjNdF6fw9o24+5cFTPeYJIWrV4SV1rWIfERURNLLHB8BJz88SpvzxJgGgZ7
NCT5TBHAOX3aCHEsSFYmwcHU0EjVVYDgfTce0dcvLhyltyuBjeHMEr1J55kmnq5kqn6SxLr8yLTX
2CBcWO6cThs2vpbJq483dYYUWp8dKa9uYFMApmRl2J6ulTKeb4dAFscmCarnQjFaA7iJC2kC7hjH
zPregAS3hc5rP2mTaxP2pR7FZQXEFI5L5A2gkDOtvZQJvfMMbEBTGLDB6F4HhKe/a9HaBgVzTxxx
2M03QZ8NyDD2yd7MmI5+/AzeHh++Hpbg+wWXSLw5XQqEs0odJymPVa/Kvb5U9bZObeP641Xeplp4
CSCZhP4kvUNQSaeryLhH6KDqm+OohHXX0edhvqtPkHOcDBaC8p7BO8gLof6drXloplGkWY6NEspZ
fgdH0Em9ZV10cqzIU1Z+PTaGfWGVd94VOfkqZ8D3z59nW/NSXVNqzltqABHjytACLNCQvq6KOL+Q
IL8OXE8vL+Sq3NVWTSdJJvadPkYXrNXQLQOda91LYFwF0n3xEy29teJCPXDSW4buriPhcBkOYgoC
SE4W+rPnuRHir+4VZbBbwPoQ+IfTprMYuzcLBFSyX6g6lSeMcLKW/tFUaVfs9Nw1bpxMt/LI1SYk
Kg2ILFY4KI9TSUNY/1PBtvBDhbPHd0XLoQlbYg+0sbUeCqVnwecAhvyzjsvhuWwcfiOwiCHq0ON6
BAo7/jMMBf1aCzPqZhOYjB+uwW9qvxa9bOywRDVup+u4FkS0E0ZIy1jtvHS1zjYzwEBlCOJ8WlDO
lOZt78FdZ3oQ5/94Y2vCzqks9XmaKvpnddzVauP3BhxNjGsQRVZ552i3EoqSHpV1oaewhnQktHLI
zVpkFtJ8SejPfZVJqv7UDixrZjAxRHvlifboLD5CBp3U/V+VNQg455hg3ruVr4ywlEVJb9yTebUZ
RQ4FtlqsEo6fWhw3MuFJQMIDHSK3pb+qfcAA9J9G1ZWXOpln7UXQS9yKJHCI/eLluI5uT09LUwAm
rhJZ/YNAfDgkf8rS30HRXfzHqkbOpKLfXV3X+a8i+2pAK/r4i38TW89XP6vmjKpB18rDh3tywvsZ
SvFL/c2+lz/dL04cNQYmOfvG28j9x8ueJ83nq55985XlN4mtsaqwmIUszgvUxRtN6zBogAztbF3U
bId+vBDezu//81XPksrChdUQy4m9Qr7xPJ7vEyhkwWOXUHhj+0LMPs+2Tpd7g3iG/6rrRcwmXWVu
hCijWf+jeQU8uXT78eN8p5QicGIDw2XLn4zRT8+QUOZIaKm6owuFMw0bUDu3KAj/Ruu/+dwEK1Me
e7KrzBjA9Zi9xnG2m8fOdgYcmrp00xqy2M2DU1/b5BDXS5/6276ib5XoUt3QRIDxi7rpNUoe9oVE
4p3wz1hCR9TWoVlJdXH601OorMrM5u5YTV1DUd8B8HfrS47h74R/GnNA65FMAyhzroIyinZyZ9WL
YzvAnZ6DKdjMywjXJJmdCy/jvaXIwixczehoAcE43VBiWxOiBxZZQbB4V6WbuBtDyOAaRav5wtf7
zn2NFBxmQzw8fb1DT5eKLfinoyPKI15mEKYZkZGBJF11O2pLm4adjIOvslHz14+P23s7fK3YwVzR
VTu/sdFdQd7Ki6vjgGXTBinNmllZbEVL5qcXEtrzb4jUjwnwqsSJaj536tkODavKA+UG1bG20P70
ljGL0jQtriZ70EJr6vLdx1t7p+2zeoXTMgcIBP773N1ZawYx2UIwjmBavG1bpipFPmFvaY40XhEY
/qGJIt12JJY3TE+yrQ2i4ULgOI+OlNZIWoGjxYWBqvActmwNs4rphfJacyhwksnoveXI+BPGrNmD
7rnxruQn4l80F9t2ti757745VbR+eAKU+BxggA3r6/+rAra9PEGPpjSYyBj9Tw7xb+yw6x3MsPy6
ARp4hTjrJd+jt1smX0IbjtE1NRod4dM1KxSgc3IpE5uHpb5pYaq3YaOXqJRVdf+5EBPyDP1Q3ntt
12/9pf9vNCZKDPZM/smDZ/UV6Xe6/uSKFNaIZR7tuJOb2bHVXb44lyqZV0D/35khdRKQU4ajHGZo
I+dfzsSghUygdI5083sjTKqMDA++dXBbN4lANr+fNbGxgVv+tHsYk+jNJMjy6LR46iitC/kJ/zz3
WQYaihh12cF9K625NuGnjc4YdtOkf0XExr8damu4H6s43kooRX1kCvjMNVP3lZsW//Hmon6JEfq9
b9y+zDcGp82K+nbO0w3CT8YVHP/GDQGGQn1KrHF51szJTBEsiBESUG26vFjoH4G9FubSRi7ict/9
uIMLE5uBuEIJzb825rHX94Y7Io1UkdQlod4H8xjqcW04ISYrYwv2DCmDrbRT587KknEKQdw2D3Vd
mnbYVZX+SRscfr3KlXWTOHb5oorMRtGOgxuVVQpteqnLVoaQqsZDD6NxH3g28pCxQhn7Umh4kz6Y
cMIIs6vKK1etZ56eEZXAV2+Vso9LF8czAlljGRVFbbsk84Z7TTYLENaY6uxz3BfBeA0PGd5yq1Eo
RLJD8HgzJ2b2xdI076kx6eOHk/Lsr/OUjZ8MnslwU4lAuxBAgavzs07OnA1NieaxY9MPYF53dsGi
Q2FMRQOP2oKkD398yMfnriq6IPQKP9/kFS02KNWrXoZptUEXDbGhP6ZLXh/tXAnmoSMKhhvXS2J7
L2TT38mkl78wWdS+BYPmdDeqMhEeMayhc8Is6NSt1JRcoqrWM28/DiPKOCL28xfkBVwsmFpYP2HV
+MGvUU7mL1fAzw47FFzicIk9Fe+UmArAVNOIkAACScj71WYF8S9A2ArDyWXJs8gQffOCSpSGn22t
lY/uNKp5D57eNrZTELtz5GmNk3Po4iL4hupbhZK98BF0i1MpvqFVp5wo66b6gbI9uc9hFAyh0dfL
cxCr+db0szKO0qZP7odCIn8TzNhhhHpXLF+8bCi0TVI02tUwubXaouyT3yf6oOJNGmDTGmY+ajUb
oxgCnM0GRDhkL4ptJmf/l0jq5b6E4mrukF/T+nBkTnOsOlt/UI6cn+lxo1cx6g4Rr5hH77ddDJAc
CcDxl6oo/REcYV0Et1LUyaHuEf4Kc3NBUApdF+q0Ip1QzbG6PHRtib1qXTZBpPddDfZTDM5LMaHm
zcOvnWYLU1lD8yrL8sdWtLV+r3cq8DbLMMX1DYidWOz6qk9+i7ictKdZA6G+SXUjaTd5K9V8L9oF
7YQFQM9RNXUzfwqws8q/oHoQ5we3iR0NIGI7TLCvjUzrv1p6LHw0MvKkzq+GZcSNFZOp2RX3U6oD
rgHkq7lXHmgDLaq7pP6ew+/swwbHJUx/kkLvAV/Q2ArrUgx7cB/ot1BSYv8Ma7357blS/vDHhb9i
YNwyrRJh/WNsuf3ObYrO2i1x3N/hW5TqcL1zk+qSOfwN/QCjCPtkiFHNnEcSjLI1g/zTHCsbA4Km
N6Z9LYsWAbQhH64mq29kNBUdNoux5qdlpA/aXNyWvi5+06ly72Y7xzk9jU0H0aTJcO9pxHYvttXb
bcRMyb1FrS+HUKpiqjvVoGGD0BSKbYCcMoVYlF4mhHpbGdfNPFoMxpk9LNeMfCv9ZrDzWdvS4zPv
8DvHC6nU8LDb2QMg4ms0tvANVKNWXaMp3RR3o5sG2UM3WR4UErph18bQ1zeQoKs2i3JtES+YCnmf
/Nh3eczWpDXQm6ykC42m9O7ZobXstLkiUMWj235CelX7M8gGYP+cYQAbmqqMUfAQeXw/2Yja3Kja
SPDJXfLgykhJjiJOu+gjXVq1uSlwLDF3alJZ9cluXJFFvRH35c6oR/Q1GGGjV5HXfuldt2k6WFdg
G9G0i/UEDvcy8fFAE+kR76j54WHtq+bFQwsEgKvJ2Hhn8op/4nJWYdubiBH9QDNLvo66LFczFM14
BpOA9ryhqWLeFmkcX0tkarwQgSLxMhotHA8TL3Mds4+OeDXhFbk1A37HpgkwoHUyfh+yeUaRhanX
pi9Wn+E8uTYfWmD/jfslKRDGu0Fmtb5lEoUCBZg42GZIvVBZa0LDlEXYi7dGSFN892IaNmGP8Nnj
wv36px2KToY0ChIQ/CgsBQjhzdkh7n2k8iCjB03YpIvC33swkh943YJJMUe/dwlM0jAjKxY0jyoh
7ftBRwY17Lolszctfa5mFZhLHbo5lqvv3GFmgCpR081CtNMoG2I03RK6HObyCEIsgMoQt/Jptuvm
j99X1oEgjgJabSX2jyKf218NTr0CQ5As58li11jv567xjrzcpYka6SluuzotHrUmM8oNicVgAjmX
SAqWmIlNm5Rdkr9Lw9haWYeorp2lqsELMPPSkDaTGEMuFSPbVONEg95AsSNaclHrWwlRdA69IRAo
7JbgEzbL5Fv7OqEai9pOj7+btdtXTN60/DtKAs732ZVtTYerz8ytRAHrmZ5t4m9MFRQP2BbzJJyg
Ne46S5N3SACa3/KqclGlQMw9RKtmuPPdSiaRUWvZL2KGXUZ9gGRFaFn0n/ZevNiftHJCTCOeZ7TD
yCFpzUm/QRyTrQb0vxCpoi0WY4aAw7o5b+xYz7ntLD3VEGdzpR9ie2nvCtFQn1c18TWcm1J/tjMR
PAEoKFNIfO3gkHrl3pW0Uod7oTHMP2neuyLq9CJ7qTMlS+QqcnFrS7EMyG7VOiI6qp7MDXpo6rnr
x3Qig67bfFdXc4Fia4GcGVopA1JxVZFZX0jq0KdrAjf56c6zNl2LaRqqyK7bxAznLhB22KCBUa70
/oYqbEr4svpqQeBOt9Lh0FZa+dJm2pJcoTSn73FfRBwU4YP5xhrLzA1RroSNbZZCPjl2Ig8NQjif
g8lI26vBHuxkkwMRe7Qrv/kKuK75XJUpcG3OL7mgoODeVbFZ6yESEcWD62svbmvJihlWSTCdlDbg
WyiykbedK9/YKiPAZjPBsEJdM8dYUAZBtvmWnAQjGxcn23/QfSwRdKPpnuzjwaxwiMwb2/pO4LZz
xODwdonIylzKTmlVnz0mHhbCFfNi7/u5YFw2iWEiXriZ9bsqpDAfRGLF95nUJ8ZKxO8hxJDN/U5A
54JRfW6jTikL4+vs41MGAjZ3vtPz0L3bzPcrrBaRwMHK3iQcf6uItVOEys00P09k/ENoqdkb9kOP
7NSOUUA/MK1jorxXi81lP80ItkyIoMo9qQZfU404znyDLaoeH2z6l8t1kRpN/avS8dKNdJzLht3g
J+6x87V8Dl21pF8tuzURwpp6R1wN1H4/mNsjXa3gSWg3OLSmT6kIPHq1gReEejqP7sb2VX0IMkOg
mIf63bRFJ8WEh1X7/I2UEihi2piXX5Qxp9MnEXeN84f3N+jPRQwGDrHWTMdhgziTbGXQmeIuJWog
/y0RMSvbbiqvNCcvuxtLqDTZTU0h3Sds3Ic7ZPDdx8ywB2sHdMT4g7jI3G3cMpHFRnIU+005wVLb
9YM1FBslarthBDm0CzxHa7gNRN9p23hChy9H61Wuoj7NsNFpRmUbmKCyhjNR2/TTAq19Hg2QzQBm
9VHdm4ZYvM/z/2PvPHYjV7J1/SoXZ84DenOBMyHTyGVKKtVWmQmhKqnobdA//f1Y3UArmQkROuPb
Peqt3gpFMGLFirV+o3fJsC8mtR42VmT3gWdzguUNzc4hJnKpY+tpTdK/tfFoSR7ww+JnpvhSeT1m
NQnEFLXyfSArzV1vOSGCjHqW/dYac+TGGKsk2eljmgR3qLtEhzinIL5RfB5yCEGg7rWzOkrznt8W
UNCoh8sPYL57EnXbEs9dE/bVNa8YpKGYdvZalrJ1JJWQpJ2EAMPoirqxeq/LlUj1DKLRg2HgfbdH
GrGztiJoTM0dk1q88VCWv6IE1bwQp6ViV8hwcxy9zwLgaaZ6nSgSXtpd2mnfJF+aBOvOW2JXM7U7
7AkbwsYYJj7ey7UlXH6jeBzkuOLJkVVSuUc4CYPBupKH3aDwYNtomToKd/AT2b8tE6W8y4D4WJ7c
B2mDisOkqlslTrMDNn/UOOXKVH8NYcUd3lkIXnl+VynbQEgQIgoU33d6MMm627RdlP8gA4u39iAK
D0YiGtalARcI9S1E5DwnqLjZ1HHk5o3rKfBEl2ErEKqJ2ARVVtSAbRyt8jqU+nhVmEmQYMec4XRm
Y+XOjTzUfb3HBlHeWynaUXdlQeRJolqR75JJUR8yp60MT8eCLnPbuUnOY0eWzE0q2vjnYMjDd1kZ
kxyJ4AEYeFELp94UQrIGhP4kqvBGNzOBVTpKd63J/3CLiKYkJ0vvfydC1f849uR8GY1eia9TyURw
UQrjmMdc5n+Xq3a6z2JJRzG3kY2XDqFTfbadtYsdMRcb9DrOlOaI8bRRH9VymH4bflXUN/XYIx2P
Qy6C3+gv8xzn1vnTa7XZbTvsJmWvyWaVSNUe9ac0H2KNWcEG2PZiHFHON0ZMflWkpZ07G8W2adO1
Vd9v+r7PjmkL0xqlg57bTwHBhqtOHhfRFQ5E4XeJhP2X5QdT4yEdK6NTgFAaR1+T6DPHaha+Ibac
aV+bgQ4UlDXRHwBfj92V79AY21MJHf5UaAeSnuaD8Qt1PafcFKiYG5vSDBxU9WfNtthNQUx/TRHV
C72ipL9J6MIyg7Xlwclko/oF/3ZcAqVYjXI6WMnw6iBojx5cjCfEtpVa/Z73Iv7gdL4MnctHt76i
c2BDi1HVALkqiqONR+8aKakCyg4KzJIfH1GZtaRrRC0ylDwRPFVuagWDuU2qddTbNSls/4n6WQdU
NzMLSrufZDstBrYwt/Vo1EElhcIXGFHtGToKTFeS0uXaVu3p9sOCzxACRaExehBlPa9BbSjPwxDR
fuNWbF+GsB+PQBD6+yjORv9aR32iIusqpSPiNsHo6VrR/YBE1tGvG3D7lJMxQ84PWD/YpkHTfndh
JPwbZ5oA746WMK+qzKrecGZDClOFASy57aSH2cbps+Ircp71bahRl3ILE9U5N63S+gn95xZyddOM
VDLxmBNXqREL4x5JFwv92L7IeIoDSbnq1IH0F0CAfguHEW1dX8O5wcvqEWVQvZXjwzgp+stQWxZE
k0Th/kToLNQ9NeQV6VqDITDtNLvmxzQVqE0UlpXxlAwj+3ZAGsa/VTWdskdLWoU3eGiKr7PzyD8T
gv93jlb24VYUuFRsjNiy7v1QN49xVE6vmZAa3eN3VX/CNDFf+4rk2XVYr59IYwo0lSNLfYGRnKgM
GQ6x6xep9p0qXvCUdGiI8TiP1M7tSP8FUoZO+VChVgwxsJAILiXEBovQg0L8tpH1Qf5Ki3zUkclG
1ZR6RusTR0puZZICkd+ZIOORxcRhQuw1s26+10Mc/fm4LH5W+jrpUdKhPi199RI1AbXr8tdB6u6p
/tLK0jzTxjS7QGCr2anO148HXHaFlr2zRa2tzNGAFxjZvJYJLXDadXn08PEIyybGcoRFxdnIy0BC
+jR/pSTizjQ26Xc/rIxxVnqblw0wDkhZcCuAAxfLFpUG/Rklf82vxV7fWHvp+nNmG//uHr8bYrFQ
wySMxh7U/BUY+bbOXkNlDZ/2t/Z+UkBczGKxUjAJFZSOmAUPFyJkrrrCTZ+rTb2dbpzH4GHywv3H
32bZDfj7bd5Nat4d7zoQBqRZgdx//hra7V6P9lVLvWivF/k+Da5y6RvErZWWy8X99m7ERc9DrUeB
BR0jmjCJ/HoXiLVe3bKTtZzT/PN3c6LsRyyn6vQqS/JOl/RrE1Vo379JxAr85KyFtRxpUfDFxr6L
rHbMXyFTXAMI9Uar5jZKN219QMDbkxWxi/O3WlmVdLoYJgBooT0zA4iNxX6nxjqV9PHyV+sJHMdN
9hzdFBg8uMlef+JFnWziAzL4T+Pd6K45KF3cMu+GXpwD6umjGal2/to5L+3wD/l70NcbW3uVg6OU
hntd+/nxHr0YP94NuDgV4Jox2K6t/DXjxDnNM9x+D9XolX15+WO+G2ZxFCb6cFaGwBghRNl9eXhA
hnuD6NDKMBe3/7tRFtsfikaotdQ6XjMLMwmykSha6Z6sbY3F9ldHXQJBz3KV6Oc2W172yixT4Q0Y
a63Rqy6G3XezWRwASU9wWFIYq7A9a2f8tH4in5ytLJlyNoo9E5loz4KBxGfMXHyZaioCXZ0G5VU1
h/4BzBeitR0a85MZT5sxnKG1VRMc6CNpOC7lqUdOlfyKcQrYtIMOZD0W2eBmjqlv6kLqPAV4HMDQ
0l75Q9V5J57Ebwc5KEOfm8l0NmFTn0YeTW1LORGV/wvAKA1rngVD4ln4XOHaOVlRtGkqzf6Tzc89
t2xjlC+gIGCZ0mnCelQGR0PQ1pjyW2f0p18JxABa4r2GPTmAmqa8oUFv4dRiOxQ+WymkzDd3j91O
nWwowBoKwb4Ky+3j03f5UppBAbPY2MzQOJ2UVdGIzObr246vUHc3Ctd8ET+Cf5xHKnvXYXHEmGbt
Jjz74idZ0JmcWBZnTaRoZEGZHZNi/pz8+5GFK2mRBmuWaavArEV8AYaOZlIGeih7iY7RTfJoX5sP
QPcsXsR3eKAFKGi/ZSt3x8Wg9g6LttjTvtKJ2XqVPG98mpxvZekhefbxl7sYqN8NsdiNYyHijBYg
Ny3AOldSHiX2odQ8JHX3Q6fUm7cvTvj775j/3/Hyv7ABe7f8Z7bFDy9l+/J/jvhe7lF7f3s5sb2c
/9V/2V6ifvDfOtQVBaWSvx6rRO/+TTT/81+KLv/3rPPjAFugg4zgz39cL/kJkOQZL0w8gF8HXeI/
tpcYGM89ctQGZ0kXGZW2z9hezvvuPyHMtgAjAzUCsc8v5DJainmg/gx8F8m8OwF3CcVrrZH+5Iqu
Xr1bnId//cL3vr+ne/PvMAawF5zlZoNJY9nhz/ypkOgr23dSU6b/aDKBXK+b4gjXMv8WwCP6hrS6
eo38nPytCk3zU1C4eXhyJgfKCQoRKmoiiyOPTH0tjNwIDrmMcZ6S2NkmG/ovH8/xfCkd7I2BeMOa
57MuyZChbNE6VoLwgOaV79GWwomE6pj38SingeRfU/mXdzKSbzN+/zQ841gS+M4YhQeZhp8rURjE
VmyiHWRn8ubjoS5NCCyWPAPgLOT6FtCdpK3Y1gjaH3BWaH87lJ53CESAFvv8MJDEue3BUhD7Fx+n
QTtxxFIhPAxd1myhFch46STNClxjwZf5u3CzdiZagyjyAf5ahMeoEwUFHTk8oFhTHgTuTrTe5HRX
+OpbLwbkzQQihFrb2rse3vamG6aCd5/pfH4vwvOahX0Q7ZuhcKcfsMOSz5cAox9CgZxbaGcGbgtW
upJEz7f06blml4NghGZJhmIvyf8U0khGNDU8VIn82qPQ4jpm+WjgYoWtwGB+fqegMMA+IVSBwloq
ylB1VOrIMcNDRMNp3+La6UI7rlZSkwtbH6aBDIGMrc9JXqwclN+Op10dH7Rp8FEzSasNmcpbL9Mr
/+SW1JEsgD0JKGl2g1zyYrKkVlLaOdmhgcUA+ovNQxVUKCsR4+wj6WwE3tyQ0wxO2dID12/sLLGt
kogxgWEygyx5NQMMSDE2sh951q5x/84ONOPZgIFnCVP23nK8UdFEX4swOmCKmGzCGJs9SbOz7WcX
DyQw/FNk2NCkhMFzusErmneVTUf3MKiGco2jW0cdONFWRjk/z7NmCPsNhBGXpGEuolMxowBry88A
2um5Ww+6TBG7Gl6jvHB2YROo9+CQHzW7En/Kri7uKbPlAB2KNfTa+aIaoBstdWbAzdFrEb4iIx0L
BX7fQQ/1EWlJ6dWXojXk6IVBiMM8fXn9Q+dZksJSoRZthT/fwQHosvXzGsibZVafPcZk++9HWUwF
GxdfpNoYHho1wblM1RFz6LET+Hh/nB1jrpT5cJF3oDTDw+l0fzgjbG5ZKbJDJqk6Nj09goeh1G6p
9tkrZcLLQ8GzALY44wrnn78rDcmF3duFJWeHMVPMJw02ue+qVd88JzPaf+Uem8PPScjVucWIgJD3
54frEt071QJTDqssDogoPQwA5q6rQVcxGRk9Re68tEKJzc77NTGS863BsAbrCCmKKLJU+0a0fOia
gIaCrQQgt7PId+miJ5/+aIyC+DKiVAREtvvpStphHpfgPooDEiZ26XUqni63FbAhimBNEwXXH++R
C2uJaCRHGH4iyOUlARBPpUnwqC8P8K0UG6NIjCqwdWtpa9iTfQysyX4dpdY8DCUKJCsf8jwsk4yQ
c8saZD1wxYtdE+CIWGiDVR2KBoj4BhNOK8Ccp45/hGGq/cQWFMnrj+d7tlHJfHQeAVxrs4SivVhe
NcGGqQoycQjorLjof1L8dWKAF75irNDaz/YLQ5GA8P6gu8N9upgdms6xZZZFczBUWf2j95FyLGUB
9OzTMyK/IWTNbguzHcLphgE3QQcpT7vD1CrdLbK72S5rRXAdIJbz/eOhzr4XmQevE1I6zvjstnA6
VOEktQ6wqT3UNuiElI9002Np5k221FzpSmOvZHAXPha6h7y+SFgVtG/mFX4XVYKiofvgiPYgqUwI
XfNmk8+OJBjzWFcfT+3sHMxTg5RqkRzwSFyKF7P16kFO2vZANqS84D0EVC7osrsBr5djPqHx5BYO
XpsWfcvDx0Nf2CesJVEFDP9MWliUnKdJBc8olPbQJznizLqm/My1cDp+PMpp5YesfJ7gu1EW386s
8IZskX4/aECzWh3/URUm+RVOFv7XOE57JM7i/rN55N8xybNn/SYNyYXT76flWgm4ijF7O7E2qIx9
r+JZfNgfg93Hs7u4UxD5mWXjkQ815mfxu52CSHzQaY3VHpwyo1etIbMrEFZH2l5ZS0MuDkV8nlkt
pPvLRiKSRUM3gmc6TOjrXyugsb7j4T7dRELPV77Zglj596NxGSP5BFwMxv3fCtu7aQnV7PqAPis2
rBVuraVpx8dJMpMbgJDBAbi2ml8Nc+vfTWivA28LMvUNgkl+XyFx+YipV7qmzHtht9qcf9SIIFeT
3S7OZCnjD8lFiBBID65k8nv9Ru8if+VaujQKlCl4m7yHZzfz0+85RZPUTA2jTF2K/WzVDruENHT7
8a65EM9411MkobzDRbTUAwW02bSjavQHteeqjbgC93IdAz1S0up7K0T86XgGAgHkAZo8VJN4j5zO
qh+dkL67PEH/MFQv5kN5lpAqD4hNufns1Ng0OlkEyqAocizJ4qOw8mJKdfkQyzVhC/9XVQEgTT1j
I1W95XtpPNBI+3jQ8yA6q9CRSMAdp6D9V3Pz3XYNrMyvVCVwDno7OCOMBENEewRtEFiZNNsvt6Jr
8u4hRaa9OKSzLsPKH3Ae5HjlYXfEjUHrDhmz0wXGNVjGyzeSDhgN2je9VSr3YyaJPRZbcN9iAQFi
Ews/0lfGPd+uyFLyhEUEhThuLQWl4M/5XM3FbLRp2VuYKeD8Cz9cuaPOR5lvByoas7MLkpHzz98t
r6z642AWtn/wEyxoRx02kxUVa8UoyoX8npP8GtYgfEyUrDkUyBotrgqjlPSUD63eVx0L9jhYg6Rv
hd0b9iPqFSAS52IphK1qUqY77M9V/SarYXrD44Com+3iqsw6Dw810W9xvJXNBhBPahcQ4H26M0cA
jRRGNL2XpWuUc2ptY9RxCFNMC0AeGm3nP0tmLlGuGTU9vUpKv1Q3dScVfEgFbqjrV2UlaEFFyrDR
5R5GhuMUsfGzjqds9Eo/m76luRolD2g9cMbUqBTmbY49JS2rYMBG8EmJWnBUMvwAY4fafBu/YGPZ
NzutU3VUzVvcse+T2BB/DFEr3WxUKoV3GKCU+rWaO5hYtWlQVhvM4DOciiuMxa800GS0h/VWfA+y
ybI28Cns4M62kR1HuEDLILQILczcMAV2cgfitLyT5SF9bhqr1rYxlaroqzkaEXcKGfPLoIG2PmJP
XEb3IYjYcRvlk/1TUF76JmGum+4nJ2nCnTD7IthPSe+339KkSqQ7uGaxdT3YMDBRfx2RC3+Me8Wo
YJ2gDHs/YTLZ77APsl7ADmHgGma5nVwXOdjqjT+09nRVWSWQkirFc3ATxR3Euw7r3ea60+Moc/O6
j+2dr0rDk9TNgL9SruLvNYSNEMtWCwdpATvC9rRWw/AOkGT0UoYyDZ9KNvLQa6joXktYPkLaEwJK
TAkSPnazxBe//F41vzT9QIGQdLKL7uRGL2YNVt15A5luT54Nuj7yooYXw94P/THbTKZU6gcp74x+
l0wWcGzXEeSJ25CChXWfAbtDygo3DusX9yHAaCmx2iAGu25U9ra0JlgeheQUv0C+4fUA5gx7WKB0
7U4XGEk9JnWEnTwUCVn9OVCWC98mfMDVKyky7GKf+jJu3RCBSswTAjNsd9MAk2RnGXEqX/sqFeyd
MGDReLaTYPjtUrRLJt7g4HRvUC0U5nXSYGurISBstzrcCihlm5yGJlDcBMDVRkx9NXoiwX/21kwt
3Cc7jIfan+OoVGLn9L0W7aIEG8YtIg1lfyPA+wrhjpox5Le20WPzXEnGDBvswF7f1iJPk4OBBbvy
2vtiyksM5eOwPLSIa4AXF3YHl4Jmq3rdoN8X7Y3YL6UXs8voRpaI8XWbQpWLdN+JyAEdGKTmI92E
EKAhxBZFnol4oDZMJ0Qaw0rLot5Prd+U11HCv+yOsR2l26luMB8sG2hTN9yUurkxIbjjxMqryd/2
mM0+mEHe4yvZ0+S4F3XdJGhPlqr9PUjTJOtc2g91/jwpnem/TkqTB99HHP569BdSrBw2uSxnYXtd
TomJ76ZkD5p4KdPKaL4knPbxTip55ewTK6P+3ZRa0/huHOIkWW+msC9eoy6fscpgOqGCIYWY58IM
byZDG6+0pP+DszvAXeptAPYACTdteVPnqvIGXvxHU1v3gRPCLymNp7EHOifB8fFEbchbyxDZH9EO
+a7BEXbjUI93ccuEFh0oI0ojdbsXjTiCE/6WC52tFAWRV8bqfRNJugWGMcGjnRTFjait37Rtuc/M
EK94n2qzjJi1i6p6efShS+6cSdfduBqLXVzorati/uEqgI0fY9TeN+WELy6m4fcRWsBe21vSlY3E
0NGPKNtJo/EHqmgPw9U84OLcwqc0JMDshX6dqs69lvv5tuuH4GpStF8jBh2bxJLuIHhDbM7zcmdQ
0do30Hw2MHuPQB3xGk4lv/tuas2VBUdhZzeR9rXtizuni6ftMFb+NZyr+IqEFqotiGMAmPGmxQh+
P3bJrWz41vyPga6Kqd7DMcbmOIcgAh423OpmXh50JfuJLoviBfH4WFly4EmdIXZD5Fe3FDmC734f
J5t8GL8LRaXcpsq9O/EwB+Sf5vsaVgnKhG8ILwCS9/0rvTH9EZPVshoUQXcC34ArpdVAQSMGPvIa
pIHXF08lRtcSvq1NWzz0WexMV7h76umjbtaG40lVpEg3xElEDs006KKrGtyv4Zl1aOMfPvp9/nuY
8ml4GOvcmuV8alhhXixHef821mPR/UmiUe2+OEkRNMc41ieq8FRJtH1ZAxN+y1Q5GxvuMWOavo75
5IN5lRFX7m4qHGDq32kxyPWDXGR5tJE50fFWoA7g3GRjqxElVTn9IgkNimvaT9q4V+I2y66UWOHJ
BujPMHZQMYLiTwa7r1W8kLs2tqGXUSVrPb0ftDs/sPTfChAM58UnSAdbU4DX3po5ZEe3wBu9x0In
iRrtKkZmYtwknCjoXGVoqKk34GYGwtoezO9dCj7zjtvL8l07jMNkI6lBcizE4NRbilQ20EPROc9Z
mNlcuKjtvjoOEmeu3UjTcOtkAqz2gKM9KN2ht40tZYlMvwqVzpHdxpigkDoh5gluo8ohr6Vc1v/k
DYaHbp8ZleK2ZKTptk/j6CdXugbYzDEQcS2lNrwJIbjAWKo0cCbqaKfZDm1S+WEAc+t40HF1ZtoW
kv4Vjcbwd5X1yQSMilvlrlKcnGsQbHuysfumlY+NkSPiY+dRLjasC8nbaA96yTMgKF+bXvggfLN2
Kl1UPeiPDRKI3Yd8yKb6Cq2ESMm9QaqSZucjMz/ua39ywrt6CCEYuKCDNSj/DRDobVhYmbnJ1Bkg
Zw9Ufj251jSQCZ1Z45DUVLDs3CwdHBjJcawA9W6rmAsMFxPjsQJ9i988JgxfSoeSDzczEOr7EL/X
Ab1KQ+hf2twO6oe6SmPiZYRk1SbW+jFyCeuiODoQMYnWNSybjW5UZoVqS6/4+96CzXVj1WEnPWbA
oFM3q+TyJ1mBiZEM/VaAmb1w3DgY2mibkuT/JMuXs5uKI8mDXtXi5rUN5eoOqHGHQ3cUwt3fc1kY
sde0SdINCDxFbeP5k2/k+6FSG9MruhDWd9KRgnpdV8iqywUMq52bOS9n/DF5uoS0X7gDANvDacAO
CsUiUTWmfEuLrB9dR6JFsquJXH/GTo2ja/7v0VOgi+ZZ1OVQg4Me5lwiRHkv8WzovlgcDwWaOUlk
sGsMvc6kL7lWVc7WwmTZeKoCv4OXLhTAKh5XSyluhzwtX4050bwGpmzlyK6HMQ2XISiNfqNyTPt9
VSjaeFDkISh25ZRr096ni9vu1ayDAIRDICQ6MD5Jtql7GMPXTiOFz5GV1bqrFYX1hFxCZLsVAsUF
NEzfeY0iRY2h06g9H6/xaTnX5RS8UDap8quRnD7fpfFMsdSCJq5XKpdnrzUKbkhoAw/jtTErlpy+
Z0Q4RLYSdeExR5/8GBdlQWxR8nsuMpwXMacfXb3t10SOz+o3f0fFxoLkj+bjsoVKUp/UxdiGR4tr
7Lo28mgbR6DVqwLxpo/fw2f1hXko3IsoMFBZPJOHpXiuKGUzhdDKBfQTSU4OIyK5kYsXLqpeahGt
gJ/OXogMSNEEy0+EHniFL8omVoDNgFGo4XHINOt7YBvKj8TRi5WyycVR6NgiMwOgT7Hn7/r+HYpF
djlAmz3CKasE9LbS9O+dcZLDlarepYHm8i/o89kGaqn70Jl6B2eniY6VoVXXKo6XW22M689WKVk0
ntU2iBIkJrC1Op1O2YhQAtMVHcGuBFcOcATIhHF+sFIU7D6/IWaTI1qpFCroQZwOlUJJ4hj30dGQ
6y9N6hAm8gTqvt7+oM37/ePBLm30uaINgP+vXot2OlhchFYN4iM65iLV7+Wgr35PYqgBx6prhfqL
H4p6FtKv8+datjryNE8LrUkpTipawCVbd754lhwr7L5+PKeLA1F8pftH2KBUfzqnVI+iXCMzP/p+
3vDUwP7vWYOm3PwvtviMGQDJRDnZPjOc5VbQcymOj0j2td+s0RxwzJjK9JOuYUDOgEtRzZlFsUFO
LTGgUwUjGLWK6Ai9vd0EoYKyl2WHT59dNbqss/YoAirzV1qUxUQTjtymVXK062G4S6tOvsvMJF0B
/pzvN3zJqBahGTVrAOqLPkba0ZaRnc46tEWKdimAGY8kqEKZLlU//XlOh1pUqGSRdhDmRutg9a1y
qOTcvqc5tQaWvbDZSD0MQIWUUinbLg6QHZRZpee9cyhjCUkHBBVh3jrNSqn7fNmAGdD/ZA+w29Rl
W7mDlq4raR0cSwju3ohwEE9+vZIGmGZO/PzZnYBEFBefAzYFWOOyQGp1lopfhzMTCgK5vs/BCuL3
25r6SuS+cLWfjLO4IiZzypxQysJjg8SD2+XSVhFvklW0LrIR0w7NpDU9xkvLCDyErjnmeHNwOI0M
yYDEzZyAH2Fzpi3Cmn12g5iQGl31xvhvNO7v4f8Gb8XDOcryws7QgeSxy+m64jQ+/zHvbsBR7WMp
CeTwGGUWdplID1pkycOaofn5nCgXAy1DagsjC3yJToeh+Ck7NdnqUQRp/GOKumpntAVv/RSi88rV
tDbWXBR+N6XYTm1Y+lNy7CJ1egRbija9kPst1ZZg5cI9X725rIxOL0q2wEWUxVAt1T4/gNF5bDLN
f6YwoGDWHlmfbbZAbpi7dLSp+E5nzYjMLDW9jrL42CWRsLaK2TvtlxpUW+c5mIFoK8f44qT4VEB8
DXApy2Ah+0pgGa1GFtH3VAQGbAcapV3T/55zkZPSvA3giyuWm2lGfv1Vynr3ldS53m+0XLQ+Sjs8
BoGQVAQlo7uqZbu4a+0+vkOcUzqitjRQ/UAT6pNe7POVhUIX4DYUwGlZO4uvZ4iYOtBYxUdLUDLn
yTb5kdcWcfFNCRBa3HwcsObfdjZhHL/mrgcJmryI9Hqgw2GV6viITILY8QqiyWmiPqDrSXxjxm1z
G+RCvaodOr4fj3zhg9pwZWnpkOHO/zk9EOhrRE6ahfExHtN0g8ZKtG17dVzZpZdGgbQCpg0sk3mG
vzHsIZGRf4uPEdjHb6YcwzvmH0ZrfovzFb9cR5xOUFadSTgkaqez8Sl1+MbAOkpaPz2ZjV4+xcih
eabPq6uk/ut8Pp6ggUiUBFoP4Fhf5ByZNfZTgJXKsRQAb0db6napwO+gsRxlJb2Z//azuRGEzfkW
xQtxkcDnObzEWPejYxKIdseZCMCQHspOlZ9RnOk28dStNfwuREt6nPyXrAorgmXC21ONTyP0g45G
p+i7jJfkjSUNEqo4lliJlpdOAN3MWXCRqIt7zOmXq6MG3MZAHEO3PH0yQzTgq0bKbvomlzedYsSG
W/ulcyMSq9t+fAQuznJmiDFRyiFLFfCBsriOE0l8HBRT/NScJoY5IPCMo7ngN2vd8YtbFPNXmF7E
FyLc6UTDMKtGmzGOdos2ol9q5SacUNHLOyW/xZ5E//Hx7C5um3fjLbZNhslkIlP3OmY9Ws2xlb4F
rZS42RDHNzSusjslSbMVRMelFcUoChQhEoyzg/LpHLU8DXsHhvwRFcrx1o9Du3e7sM1/+CGEo5XY
uWBe8kQiVL8fbbF1KDvR3YrV+KjUotQ3A4arLs0//yFu42Gfx3lIT5FC8NjYLbKalpZ/gz6yllks
iG7//jNgvvz1LsNrYVHncfxwcvrI4ibueyqeOTpwr1WCTv8s3E7FtisCDCxyk6YhLayif6wN1X9o
ozK4ykq09Ica/+zQzI1yJcRf2gE4qgH1JQtR9aVuuW2L3vRjGaU8pQ23SRH3YpcrCQVicAxtsu9z
6xeXfblSpbm4CVBpBdTGwxx54NNNADTB99uWRnhr0Ospcu15in15W6WmtBI7Lt0uvMfIsmaYPQjL
05EqW6p9uyF2aMPMZ/TzeGOOnbyS7F+KUBS3aNv+TU2WeIGmQJBVtGN8LADOHGVEKJ7QohV3KkI7
XyarcXAN0JsrBSXiFYjlxZXEWIpvZ1PychYrqdeJXIpciY+JkxhbRyAgEKiddjObKK3slflXLS8Z
ACUIbUFAxV1isZRcYG1EGp4cp6F+yxy2aiOq6U1UmvqD2t+4D0N7/FHYRfZGz1OsYAQvniGN9AcK
GYBuQ5238rvEL5WDip/4ybHmTbCXJPwZbhA4xSVJHcr6KSmj5puV4cLjVr3yOmTGjzHv9F1pt9oT
lrN0f0Ojn358HEEvfXjYKAYYEXBaeAid/lHJONaUjkmR5EKjeForyrTzS7zw1H7sKNWl+U+6CuKL
hBTKyoJcHBrEFncvFnJIY50O3WtJ5xQycDir8HvLC2Mkn13kbgAs1Jnc5xtJM2j8KnJiFRvklpx2
5WjNA5ztBwe7PA1mH1D0xdaTND/kMSDiozolyn0FtOIfeEbxQRmkYCPk0Ng7Yad9ToLhX6EULD8c
FkqI85k+nbZT4YUhG2V8THFTC1yj0FFWpZcn3XdUyq+1XFlTJbh0xHRqybylSPtxVjsdMRjDIaGj
FR9rDdMPr8/awtmkA6pOrhWlCLZ8vKUuLauOYRbEI57yZB6nw3WTL2d26nBlhbXNOH31SyQBuB0n
jMId2kvOn5CX1vPHo15KPWAu8GybIZ2murihYM20aOBxEbRI8DbuFKTo96j0XPczUbLdaa0i/vl4
yEvryssUQTMeRcilL9Z1aOJijGGCHttBy++tMBjGTVkHXQgUXU8e/xeD4RkDbhueEM+201WNAntq
xrzhcW/U6bPRgg7cFUOU/kIxhAb6x4Odo1ZJOxgMt1ITBiaGXaejDU4uKsdmNUXBO0aKk55ePBrg
dGQnz1TQBk515TGSBRYWsRpiY2DR/gmEVbgSdjD/i8ANKI8bAtQUxYbFjprLVPinZgm91zb54WdN
c0yKkOIk+Y591JKhuscbxjddJAbLO8OmCbDyF5wzqOYFIVZByOWmIoafLgjGK3VloFtyrBOhe44i
5OFu6owRFeJoukdGWoo8YCcPjdLod1JkKWgTKrMaZI8q38cf51LcBCFNH4gnGYXa+SS8u0e6IA4r
9HGTY6yH9o7CVTFLKATVbVva465tQ+e3PmTpoSwKc21fzN99GTJndjBYCRXr9WUeKOp2DFJkpY95
BjrVJWrp3xsUDb9LjRHXnjkK5J+6NrTdqS8bFLfzakB4toJRvZKxXIoyvKaoYsAEYaMu9kTcZ2mS
TG1yVNoReF9U01/yEJmnBT2NVPx3aL36fyQplaeV3O/SyBYNOpVnDhF12VhomFcuEc9mjI9iuUGZ
y+G2RYzrC5JyMoYXoI+8FhnttZL5pXgDs3huec5+F0v7LX1wilHvJW4Oo0jvlKHqPV3Oqy+dGlkr
745Lc4TLyRYjMWOq6ukeQyEd2VMUII9QnbWdP6BxSlHLvAb3K92KLHyO805eWdfL0/vPmIv0TBg2
sMAyT44ylbHbfgy+gCXIb7GOzq4/PkGX7gqqlvSsLXp4kHBPZ1cA8atk0AZHv6gwYe7VZJz2FRav
yGurGEO7fSvVK9nOxTFnn1EKOAC6lwHEdzToSWOZHPucdryrNxPeIZxwmFOJ5myLzlq79i/FCRLK
Obmy2THLGi3aym2VaGpyHCJwaz4mWZGn5n51paqJedtbESJ9gltyIzn1WvPt4v4ho6KsMmfb2vzz
dzEq7EBvdSr7Rwrqm0L2j2Y8QOow20cp8sVmzNbqHP+Ps/Pakdvo2vUVEWAOp+w0M/JwJCvY8gnh
IDPnWLz6/dR8wL/VZKOJNnwgGwZUXcUKK7zhZqKMbsT/jbi6oEsPPzJ3TrOg1MHPmoRex65uwhOA
8vbF6Xpkb53ye4Ho8kXvx+WSIDq8cyXdStWQHKUFCLUCwOMqlqZmCxi2ZlvpRWldEk+tfdcOx51y
483Pivk8Yc7/mLTXS5vjz7k0GGUGcelkZ4vaPm4atnuMlDH+ZQSyfh57IUVNBNjb++fm5gn9aejV
V7URQkN2UaOZQXdY8T38Sr42LphHX3UkiPj+aDeXU6oPyEMDgGD1RaOkG1uzy/NAKDgy+FjTE1nV
zYRd+f2Bbk0LoJxEyoNSwP/pekWR2aUfkMjEzK21yk9ta+4B/2oFBYVWBRP/H4YjGpdkP5vi9Or2
qfUaFffIZafadBz8pMyb3wDBdv8qdjjk/2FPktvJ1rTs1BirsDGf01gpF4WrbsjrYwde/7BUc7yz
J2+uoMvtxq6nfbImy8MM6KrIS/Kgp6eBFTXi/vrFKOP+89Q5brfzvW5dpYSCMOLhMGFsuApOlY4u
uTe0eYC/TPa5NzGsaDEb/h15FtM9dJQQ/kOViYTtHWPynquugo2w1EoULpY8sBzFIcYv6svo9WAR
c6DphyoW5scm7MTTwxvFg+NKMkMB3uXhuN6XvYVThVESbJmLEU6+6xg5zUPwaWi4dvpOfnErwoXg
+p6Muzz6G3MyRw3tFl1pyhMlvI3R7l4SDJ6eG1GKix1hWIbLRYGmcsPyWq3aHBWzc37Pta7c2U03
vq9H24adZEn35TWiwu5CJecGzYN0NOf6eWhDEIVhoYIVbZPF+NKXbffH/aW+8V6hOyTL87C62Far
M9mWEBbGZSKmo876l1ZFcFbaRD0V6mi8QfkKzwDgkXe9P+qNG46ypeSrcjZVCGzXH7iLaw+LI5UP
XC5CObaxg717N+EDfLo/0K3aEzccXGaKPFJuZxVbQUJ0lKpsi2BuhZmdtNajAWfrVf516SvSZSD9
qfQwP6SjlZ4IG4pj3ESwq1FfeQ3zrnmyy1n5eP9X3frOsmsm7emIMdeUq6X1EHkWaREAftJOfTMm
OVJcVXOBSKPiOOLW3+8PeCtIwFxLFv9MEukNGVMPp35EMzsPiIDCQ1/23mGpdQHTQZ0kq0LFsHww
BigwoGJVVuyLqmTlzrRv7TWuSkJP+jE8Aqt3jf4S8CCPY01ZdfmCxP+frpKLJ8Ucnc81eP0z221P
b0HupFXehniW7NZjrQt9fvXEzVluKhNd58DFqevXIVLt5UNN+b7F2hOteoSKfstoSQmQPgNmsahc
Gcu3+4t/62sTDlLKhldIU391h9YTxBJr5lTPmsBfs55K0zpapIc/nLYc+w/egvPjzktxa6kxR0ZZ
DM0RqJSrbd+2Rmxnpp0H2NOPX3Uct58LNTVfHTHWxz5XlacYOuD5/kRvDkq5nlIzjWd0lK5P9Txb
wmj7qAgcfaxOELiUiyoSeMa52jxBXOi/TxlSc/cHXSn1vZcVKWVyiiQ6CMroOvjM+zDvFasIkOmu
fqPYmwAYd6Zv7VJNF9XAFtdNBOrN1uIrZhgdbZSdDrR06mfM0eOT21bmpaoh7+38LrnE651n6VKg
jZCbEs7qE4SYlnBnq0VQulAIRqX3jsDyJnTrwQQcFA3eV2jAEhoTBD9NvaMJikkWDNDwUDUCFyA1
Tnfe1Vs7kbSETJoQAkGa1U8SqaixkWuKgDazM/nzCBWV1RkkCTFRW16ZUZTazkLcOoGy7SCzaf5c
1ys03GhC29OLQBG1drbaRn/2gMw8Q+FvzphPo1XuKvZhLHBd9OHuib0NcmtbWjynNOcJJzYpWZ5M
cVnSdQ5sE7GJ4zTQp/NHw4BGAJ59uXgitl7ZXDjv1JgQTBS+bciXPpdKe2iVrHlJu1b8G8+ApnDI
dat/wj6qIS3pU/7P/U0j9+r1nuHUyQwH2jxd1vVrjEBQa6YhEFE0Q6fhAFtC+2pg+rrsnNRt2ArT
l7/e4WakyLnuQGTpjJ6K7K31DVU7wX9aPIL1UL1ouQNd8eFZwRQEJCi3HYOttl2zDB50BRswb27a
uFfEVYOcdJQ008NhBeuGoBQm7TJ4XOM2jLoszDKhK+5mYDeNsCqOiCvsSdHJZ2r1kbD4BdVD15Cg
YlMi0o2O2VJeoAFeJcC/3No9AiNJBr/EcPtboZTSoakDrOLj9J2Nf95fzu2B4jVDDlamNoTHa/yG
S1wBNCzJApBWzkcP5tJyKvVRjX6vlbamFgn1+G8MLBKelr7vutOkVOJhtjoKKtQgJb5UkxBg+SN/
qnM0MR2JRJmywElEfkKGv59owidVxonRBIinxuWwNLn+/f7kt1cYDxrgAwmi5oysQycnSqKKUIW0
rp318IAu2hKd5s4tcB8sGP4YjyZ+6PcH3d4gDArS1STn4rOvkQ8lspC1PvPFWzNf/qEcuByc0Rov
Jtbxv5CYJ783HsLX9we9MVPA7zToaLRIMaxV2KAokV0PA0VP25w86ryE72iC5CW0S2P2EqhQueoe
7o95416Q8SiRosaTiibJ9VdN4zwusoUSy6JCxz4OxYhhdt4YjeG7hTJ8uT/arRnS1JBoSi48c+36
2lANqEK3ILm0JwOqcAm/aXFn5avb9dgVKVmv7FwQN+ZHB1KqMVtcr4C7rudXAaWway/MA03vVft5
6dUG0yTaL/U39B7ah59bh4QKrDhCHZRb1x3+xUwHS+hGGRj5Uh1VNBaCsWihp1HKuph0Kb4+vJ4U
5VXyCaBy1KflNv7pTCKZlpWum8OETe38aekNA31rXfwosWmZDz1c1r2r8MbBADcBLF+iu/APXkV8
KLtrabIMZQCxQleO9Ry+hQh3+AVua0/WOHg4PWnaHjzvxitJeYALmAIvOKF1LwY+TAx4dikDLiD9
qwJh7i/cOsTz/dW8OQoyWAiBgqTfqCppbWQOKfD8oJqr6hQb3XhwlWkvTLxxBlg7qDusn4TjrXYk
6q1lYzZzBTSDfPiMGd/i+VNipfp50d1YP3e6wL/s/tS2g4J/hRGIrhKJCVyU642CdzAuUZ1XBnGf
WL868WJ+xu2x/LHEofU5rwZ7T057u5YwlMj4AIlKmPuappSWUo9WNapgsG3lNNTQw8OxV3b6KLem
hV05VXe6dGgHrnZjGZlmGtsuoxQOzEQ9hwVe4J3rdLjRdItunO8v481ZSRgHEBAZcKy+XSpCp3dR
CQhsZTJe4x4yplGJnWdge8T4+035+pBXAT1Xr79Vryh02dqsCaa8TF/KcMlPYTSOvLOFDty2S+bf
w8gNtZ0tsr0p5bCUTlB8hhmz7rXW+MPls+HVAQIq45sVpdoLrXEEAWzbw3734YUEZoROlAEaBmDI
aiGTgRxOj+ImaO3x76EuhouIHte5QUmSnSdPmocsw3p3NFDDhTdObZAOTWn4lL6b30VH5e90fzI3
diGhtYfkKLjTrRqbCEszyiloBdhQJf5YO9GL5ur/6nldBrNS70G9t8NxA1PD14HZAiZbXyCiMhHd
yJYpiKvo+9y4zkFRu0+2NbqHPhd7JMBt7Pt+37/HYNSF13pvRd+UKtoWM47Zig1eLcSsFUvNPjvx
fHu/lGMReyh5NUVzmkpv2mvDbw8DlyX0KXp7PKxUdK4Pg1sC7S+zRnDCEYAu3fa3Xlu+ReCpDo01
vZW12pwf/Jo8akAdJc6FAgOJ2fWIg4Wdu9F4ymuMi96xnc2ToiNrEZcu79uiPRoxvI/mcOxAObC+
qxtMw6J9RPhJeU1yXX0iQeuhoCX98sSDb9d+yP2wM+LmnFNwJuB7TwR1mk2rFU3mQa3yhowTKbfF
Ps6VouBgFurOP60az9bO2djcmIzGuy2TJiZHLH29mjRhDVAUkj0zYuNqzoPyyRzEHuDw1pykVr5H
nVEqkcpN/FMcNE9thC+UkwTTvCDv4Qrt6BZYYip5OT0aJDAhSX3jvEth/PWlksdWWqKVjK9cNdcv
IHnyk9Cw7ru/CeVHuMo4GQWhTZnPEfhsKKrc9uFoocUUDJRXvuA/nqHhmqQUE/siCsu/pjLJ1NzH
bEiLPgxGOFeYy7e6t6dsd2thiWNpdrF8yPStFjZW1DDKZjD1lBzD6jToTdUdkXmwxtfUs/esKm5t
FuCZxLPco5QV5a/56TN63WgNjjWSzZcArXVVrfBKqcq+33l9bs2KF0EC6IjEaElcjzO1ohDgbADU
5E6K+u6QuP8kWMrhG4xyzX8aDOwIBThSuzV+OuxDDUYHgwECHakaYOdyQi2g/XUp8FPZecS3K8gl
guMMcG0T5b4N4lKN5iKOKLiPojZPCWIeOBos3qNdq/e14+kGDijfhFWEMqHn09uTQg+0aDwYXVbb
J0hQGOnfUNOTN90u0odPHV+L544+GRUQbR14FTWSKdTHioBuheQBTU6pnPuiQgPs/sHbPK5MjUYr
Gu8EDbD45QL/tAXHtAxjq6V22eb92KBVoxWKj2xTJY7OWCeR3zSyznF/0M0jx6CcMb4XiSrTXJ0y
G09FLWmKKIgqUwkSaVimoLGF8ktbPC11913vYmMnyrwxUXpNurzGqFRv2mQpLZI0AfkbmOmMF2db
m98rr5l+5eVIj0qI8uPOJLeHjh0pPUVouIKAXlsP1G7lzfNEgyKbqX0cvcrp/lbUSHxpFYE6zP0V
3c6OXggdGBfoHvB3Z/XINZVqxja4uaCYFaU66Hqr1sepFkqDBo8TI0llFc2eB8f2MyJfACJGwrzJ
s9Zio6ln5rZd9HngLRY+cwsO334uzP5XnfBR2mRHiKENibbzVmzPvIlWLuedRh8R0hr8hIrZgMQY
bQdvWsCkeinwzNlpHw6LYGfCICPXkp3VtTquXQLHWxw6mDjG/8C/M/k3L8vhm4slKmBUWuif73/B
1XahR0xKh6qjRAHDOF+f+AU0ZKfo1fzKnRoeNNm/c1FWwsvM2VPZXi2gHIodqdO+AvbqwLC5PvMq
4Cm1dm3xWqLO/rlNKpuK6pLsxF23RqERg5cOv5hy2+qQ99ixZ2Uv5lfV7KiX8P6cUtPIdza+Ke/e
nyIHORl5oKkSg02BDLp6Q61wmtsqtsSr5PNkB0NLG/1Uei1SjknDWTl6Y+fMB6dxxL9Rr9eVD9TF
/iUiOTSCCV3G71pUOb9Wat/Mp64sDN23+3yusMftEuXEHFTFj0CEjX6HLdfwPKlIjL2YVar0r93I
CTlUU9HkZ7rP5nTRhVHFZzUPC/ttaKdmPOJZ6/3w8IUVtF8mUj9fmE4U/ZLaThe/ZjXe5CevFu10
iNRWZaVMkrcnFdiNeC69pviaZbGDq3hbG/Nje/x97YDyE/VT4eJIrT7Roms1Ik2u+toMZfcc5rV3
0oocrTUvlV6fjf4YIUiOR9EceA8tGXL9dVVGKzLFVIpJezWmxjxoRm2dJLgRQ18j3dsX223hajrh
Dq82TeJ1yENnYrSxk9Ne1azv/SEC9bB00d7rKRdotflcQON0G9mCiMuuFtB0UKfL2tl4xcJEQWGx
ncPz5HTYhGuZcsCj/d8+1ezqLEYodPfvixvHi4WUAZYDeGnT9jeUaSySOZ9fG6ssjqVSRp9UPXd2
dsjqiueLUdYEc0XhjmYIpcjrq8JAP9OeET55RWnri50gojW7qt+U8Y8IWRlfhHuZzXZaps7Jo0Uo
ARS0cK8HVMphsttS0V5TZAOfurT8Ksx6jxJ3c5B3QQ+KJDKsux7Eq7qhT+1Gf416IPxDpMVn7ovl
eP8LbW90auO48yILjEKJsdav7vO6NxR656+AIMLqPNZLZ/mAq6mPo0a7yya88akookGKR30YYO56
Uo7TN6EIR/N1jj3t+4By4bMBLf4FxEL02kDNP8+ZSHfe4htzBA/LsO+WrPQlr1dSsbROINRnvpIU
K/+Ybht+XSbsxXEbF81jUTh7EVA3p82Urj10qlbtImsSWtKmrvmKSBja5oqVHc06hl2GBOAxpCm3
c8JWMdX/xpMNOKmlQF1E7qKfQuOssKcopCDzmobZdJxDqzg4c4eGZDUOPtKS86f7+2X7AWVE/O73
QeuRxuP1eEmVQBxEK+OVWNgZD6Ew6v7ZwZq1fda8zmk+dPB0AOvnRWbtxKrbe8wyaK7BacAOQxZm
rofuVUK8adGs1wRJ0kM4q+FfAKEBS4GTusxtJH41YTMeZm3cExG7scgSVQo0lwoALFHjeuSUjnYk
XLSC6KdOxzoNewQlRYiaLFJ4ZTnbD39Uqibc1BaNCPk6rDYRhOymhghLtcuJSh8KeXbJliQ+GEme
jX4zivHf+191e9cwHprnJMIAaEkFricovCU286RXXll90+/7El0Qt9lrP6whnmxWhoFCJSdG32Oj
UzQvZuZktvJqKVZQmtly7Mb6z8lS/7V6I8Iwvv+cxG53dFTxNmnWk5vO884mWtVw/vcToK5wSJkt
9971TMGNA/gksgkG0x7ioz2H9vQ5q0gGkI703B49WHQFigva3nH4Y9A0VCMdFTHFnXt3e47I7mjE
kHOR1tJFv/4di6k3cZZkUeA1oeeLdqg1+vRd/addQ8CtU5iLZjw3e0WW7fSl4yHJF5VKkqK1vP7o
eDON0iIJKlvYT5ADOnEy66JW/S7WbYG6pWr/aejCsvx6MfqvpdaYPx7da7QyKKwashHFY706xo7T
qk4yAU+LEZl67TItPVllM+3s6O2RpZYkS//YLLHh1hirdHbCLAcvHJSKrvpTOr3QO3J9b1RewBHs
1Qq254fRqI8Bh8BAh6jx+mtyWfVNGvVFgJVO+T0zSvPkeun0dH/l3rOR60hODsPiIZKHyte67h6j
JW4uulIFSeoutu43rF7mty2F0cswaMmPqjTV5eiVU438qIIo+vQSoYgxHd0StUq7VkfnYBc4Jn1G
5s37J6JLovmaB/z4kHZqUx2F5kXGMzeOk+5wN24tEdVmXl/aBrJ1cL1ERTo4VTl4RZBqg32g+a8c
nAqF3/tLtH3qAThJJ0UIR+CNN8XKGYca4YVl4OBXhq+nax+nMLcPNTDo8/2hNhOiqAd6CxgvISep
3So+G8LFrksnrIJe85LDNMbKwUUodqeZurknGIWzwp4iB6L/t7qvqjAdSi2fag5skZwbwLuHuBW2
4ochZjs+YPjxPNh6vLPVbkxO6lkA4YKuzTRXG9owptxGyaQJertfDp0ywLo1tfn08BKSX5EP449L
1XJdssyLOckEJgjBhOfyoe/6iLSzTo73R9nsCUTq5C1LJ5D3FN+U652HuruVNMnEXJAAflqEnb7m
hDZHKj97TcftUAgkvcea8HShva2WbV6wghm9pQ6WqbMv3WA6xzGyoS0q8cMPCAEQ1BPoGVTvJALu
elZUYjIDdd8mGLRZ/41vk6GCgvXgKW3EnPjNNITI3iz6o/GtHBb/Lvwc35GEqxmqfVrqcd02Qaob
EOp6kSLjHi7fwywuzl6RKw+ylWB1MiCgBUJpcq1N8TzpG1mJKJtAdfP6yQWlfYmzrD8NmfNg2+99
KBZTYj/pGFM1vF7S2dIGM281hkq0+klNkersEnM4ZdSGPqRIuX66vzG3hwxNFYIhKndkeNi/XI9n
OnXqKaHRBMCT7VNVWOW50JQHQab/mxUVQo4AkH9KKNejWM1gJvnoNQESpOoxcrXCzyd7OVu6qHfi
1psTogxJmwwbW8hs10M5WmZP/eI2wWJp4Z8graaPXS+WnTt+eyWybD+NsvpMtLzwTkB6KYAmYh0S
2+nng5HqLb4Y4Fr/Uazp78Ee06//4WOhSi/vKj7ZOrFrnNLSIHa3wRK50cskFdcNDC0eX0G2OyAW
8kg0FtY2zpbZh0rc2m0wIO3LUU6xU4kT8fCNSEQioc1Segza4eotDhHjb1qXjd6FaXYwkY8N3Caa
XxzsCT7eX7YbNyJO4jTQJO+YJ2K1xwEuRhDXliaIRi/6nLeL+iy0+EMkknHnybo5EjUF4LASe7su
5SaU7ayydxrUO9Xh6HZu4mtx6h5EQn/h/qRu7HPpicW9C1pGwrev9zlhTG+MRdoG/Rwph6LWy7Me
Gb/+h0GoRMpqAt3XdQRbqPZgd3HZBprM7PtimfxeaHuHaRMnv+8EQl/JFqEIubrP2xGd/XoY2XCc
1OemRue/EViYEKw1z1FR7rlP3/pKugTKyCgWB1t5uH+qVzgJVS1vEMwqCeeUOFAMyrlUkv5tGK1q
2NkTtz4UyEHQaFJEhILd9WgGVNOwEEsL/duoL0mkYj5s4f1z/0vdntP/jbLGhoUe1DQ0VtugS5L2
SJm/PDQp3jRVHP24P9Kt+dBBIIghMDPAAFzPBw5iv1CYbINWScbndFrMQ9TN4ek/jEKGyEdi+20g
z5FeVggRem1QI213bDXxt1bgKvEfBpFiOXRDiNjXkXrSNpMSTVkXhHqMs/DUT5dYWI8H6QTPvHx8
HBCCG+wvyoOuN7hVFwCYcP/QjNHynk2MOvXLf5gNBFjJceMtXye1WFH19hIWHUqx7bL4Xjartt+W
ZbMnnXpzBwCrfeeU0QyRe/Gn89N7Vg+hK2HZCiGOpAaOj0HZw/ksd7aELACyRxyLN+96lHyw5mQ0
kZbD68o4hXWHeZQDFOPhRSNHk6I6SFHBY9BXo4xgo63WRsAuH7VDmibK0aiHx284ghHwJNJdT/65
GiUaUxsLUQvWAFYUH/UkUf+GCWd8ipY+e565hP68PysZT10l6ZSVmA99PspdVNVXj6tbjpUzu4Cx
F6dWh6cq7hvl8xSLYXkNJ1E1r+UchvY5cXDrfqIR3UcPh+hUDqkEG8RIUqp9NeGpYMlnc6yDrO0o
0cZRpP2oc1wlD7DDlN8RGBr2bsDtK0LWw4hSL5k9sw4oTC/FK0uYHDMimOFQlopZnMExLBfDwgzF
d/Si2CsHb8eUulcStE3lhkhpdRLUAaJoCkwuiIQ6xUdPzRv7t3wxxuirYraK8WedpdFOEUP+ndff
9npM+Zt+On1RN40zNd8+6AdV/yWjOHa046L/XWTEoPe30fagy+uEq56Ou7RmXn1F1106U0HjMYCx
pRznFhR13kT1zgN5axHZqmi5Uyuj5rOaUDJq/ah2zRAII/tWmN3gY6H1y7Doz0Na7QW3t1ZPut3S
44Z+jDvk9epVlbZklHSHAKO57gVBsb9ANouLu2BMfn/xNiPJ24sdDQeBthZPzPVIikHlr+7nPnCr
WjmmqIVCSDI6P1lEuzPU5jtxb/Eig5Y2CWc23ItCNFVi4/MchCWqX1nqDce0r/cO2I0JEQUCAAdm
JdHTqwu5a+ZRSzA2Q/kkaXQ/6pN/5iwsMDy3sB9/ePGojtsAFjjLNDpXe8LEMbuZXH0EhGRXsNRr
uKpYIHlafWhwrtyb2ua+fEfUg44jG5H3x2pXEDdZbVeYU6C7E8/AANSwPOCWYbdPuJFZtI1Fh48W
rbrxW0PKN+wEItulJRCVapy8QxS7NthRgXsHn1gN7DxPTiOllkOnhcNlWqw9vYVN5kqFmI0JUY+z
Td91FWwDblriZioMUL6YjOJFV5GduOkZa2Yz0PPW+Ss3wuTR7icNM+5m3iQp/UzqfH0W3Ghu6OS2
TjC4cCMudIAi64Imu4aN76iIPeWl7Xmg6or8MnuHbhk90Ovh5mkYs6ivXMjNo3roY832VX33dtx+
NGl6QhMejhxnb522KAb6Zp6RLkEeQy0/tm7P7nT6zi1xfkQ4bOeQy+N1de8jDEvfimYclAJJ1r2e
VK2l0qBBGAFW5OYxroA82cJtz7o1q7hKN/qhGxL6yRSBn7pG33sLNvsG0cF3/Wyagdwya3kbOwbD
UQzOEiDy1kZnd2oZojO6Pv9Am6u1MBbFkRLbSfxmzvcvg83pZGhAI2BTqD2TRhnXMze1GH/NsNJQ
KXfr+pyORqydvTqO9RMndZyPPLuWe7DiOV9OtdKZD4rtSMQUSDpWH9y1dIZZJYyNTRRVaaMZpAvu
c1bmuR+1mFgqnjrtM16se02WzacGdgYmh1yBf+iErm7afii8ZFlsC46U0j7pSpjZz1Zl5bQpeSNP
WZlg3Dc1DtAIs9dxPjPJlI3T/VXfHCL5I6SpuGRrOYTG16uugJIoRJ5ZFBgQ3uFKyl+W0tJ3egub
QwQFAPlo8hVqrDqwzOtRiq5e3NFFHG2KteplEk52rKn7Hwdr14b+5lCy3Qp0nkvWWx0gOiUkLZob
BpbXm+Lc4yFTHCKsB5eDOaAH6z+6ftKGC8gwr9g7D/16Zo7ROMU89k4we3Xk2xFSy02S1DtJ3yZ4
kuJ2JHsgS6mibKSxa92j2ZS5TjBSp3tz3Fb/2wHI8lxPeJN7Ran+cX9W20VkU5Atg7tkIflw17PK
R8VY+sH1gli4GTQU5BAONHTzTzaya4/eeLxOFN1lt15y+ddeJK1u5dh8dmEAl75EZV0R7VGp2/qk
dqaFXSgWv0AlFbfQT5oS2zni9+ays7435kvziY6nlH2XzZvr+aa15dJPYdNUaL4/VdowHJOick+j
M4idUvw7d/zqhjeIfqlZ8zrTdgYTfT2WbeSSbTFlb22oNb0f439cX1I+vPGWqc3QnuyEC/eInSKe
KS2RQn9W27Y1L/UohPLEjZiTC1hRBxNjkv6gqRGn4isaL2V7VtJkCn297O3sQ7sY7Xh0E8/6t+0a
q/Ira9QERrJ5MY6+3dSIUMeZZwzfWpGYjIIgentMh3zojyJPKwSaBKfJ9LOohVYJy6sMv2SmGU5P
ala5kd9yoSj+pNndRVCgDg/ICpnGJTP7+U0renv6FHp2GD6nA3C5X7RJadpXLWra9th5NXoac5mY
xnOpW1WKy6jZFwDocrP4DX6bWM6t2YbzQaTLXHwZHMi5lzZSo+iU6n23HFWLvMh3c3v+E32XMj2o
BgfilBQFAoF1CnH35BbR7PqTuxjNp6zTR2yeW9tSnlAVDscD52yKzqyrap6WDLmeT0NJ667zNSEm
76wmTtf+Fg8Zst1+TjZmICHSNL351ipT833ge41f07F1iz9mfRiKj0rSUgeO6igLv8wNDmmYyodz
HL64RlIOH8NZV8WvnlF1AkxKokXPy9RqtV8jT1VfADhZxL9EnvYngLNu9XT/PG/vD2q71PLAbdOY
JJa53nNgTzucAovsjXDT+GNqmuVbbGCyYNRucVbUutyJBLdvOdkrDS48F+nNoAF6PV45awtCTGP9
Vk259UHjxR6PIfLmv1F8jl8mOrWvQK/GH92szTuJ8zaCoflESoZ9OK8VtIrroUPD7MSoyPvfzvUj
TkfVl1ZFnPdUDgq2O2ZXehY153T8/f4Sbx9SSudMF8Utto6x5tUhEZG0+CClb0qTTtgii8n0Y7ex
y50kYvspaTyg5oqCPY08OsDX82uqzFQHHrW3Kes5g2Ol5//m8IW/cTiAGbW5ZtWn+1Pb3o4MyYyY
HpVNwOvXQxqxjsFbY2RvSrZU+lnHbj0/lTCGx1+QjVjcnc26XUmyIBQjpU6ahPOuHp+koobjqmgn
FKhbn/JRaOeweJQST7QHDAAQjYw4+RdvdSTKeYoWyJBhkBlmf6mBTv5aDcv4pCKJd8qASAwPRwoM
yAeTgiKyUbAKL3UzNVNMY8IAVp1+8VLsLTCLetCjUU4LtiUgDh6zd2Wu629VUKEqbTtJ3zxO2Zux
xPbBUSJn5xPJ83v9hrnk7VKpFJaZdNe6HiXLowIjYbN5K2Gwjk91mSNCi4jHgsmPMJzqIhD66F8m
DfLZZaG7tIOc324RxidHkBgIui1rYerRSQiYKqN+izG5OHXYYvq1HnU7+347CsohsI+pbbIXSTWv
Z1lYXVHnQz69UVgcPtWFOZ7SWN/rmt8YRU6C9QTuB+RK/v+fKn15pC9UDezpzdRL8YLWdegXFGZ2
vtitURC3l+mVHGQNaQ0zivi2lc9v7/DOplCSH3NdL3v6INurgpoDdwUhI3scufLryZRAxmAEjfNb
2pYf4lBxDlkfpVjnQKq5fym9uz9e70EJ7SYjJ3UBHbyu5iyJ2RitkYo3XFyXEiR+FP/a2AJDbSdf
9PI46tPifqy7qFVPxB9W83HO7F7zJ6gq059RoVA/a6aljPzUGhT3ZIXO9Is1RYr1jxdjBrOzmW6s
jOQYEfNBG+b3rm41xckjjahHvBEAyUpkrj7NWj+8uQ7RzP2l2T4R6P8RX3IwOKE0Iq4/QmSo47BA
q3sjoh1bv4M3/FTG0/hPRfv1i2JPbXe+P+KtyRHxkN4hIcQjsSo3GWHWTpmVLm9jNowv0BWLg6C+
eHQXR9tZxxsb2SOLlNx8ZHZA0FxPLmwzJTL7rHhThao99dESHyC8ZjtLuI0iiCC4Q1G+pxJK6nU9
ipOoxqJApn0bmnF40lOz/gZj0jop1AV9DzXLYz4MYqedcmtqQLClZDpyRZvUVSrCR7PXM2gNEb9O
yuKgUyPdOzg3PhZIDCpaCKfwmK8jlagdh1RJy/ItqSkneDQyLmCRysOkGtlHUyz1HwNCAIUPaWy6
hO30Mqvm9IeZRvlLjk/jB7rn7SmqgLnZZrGnbrFZA4qVUlxZYkYg473Lu/50GyKtLHThDNrbWJQU
CSy381XF0Z/v79ftKLKEDjQUdA81y/UJoSsHwSzCiDcWYHaXJNNOLrj7na26Vqrk6FFCJwyVfCSJ
RF3topSct8r0fghyvRC275lEpj+QeBi6X6LFatTXciClfaIlLaDkLY5bX3LFXdyXJioj/RAOadqf
cGJfZn+2p5HyySKKPWG3zXaQqkrE3exyio6gP6+3uq3RJBzadgh0RW/8NDHA2SHq4yt6pu9sve2y
S5oBJTaw/9SK17VUUAQkYPC4Azop7WF04upipJl3fPTjyiPLCHIQKWZzPaEcsWF8y5sxmM0OjImn
xxeqp8Wj4ZxkGEtcDkhjyoVrc2LVzDoNLL0aLIqtvVRjVhzVQSg7W2hzlb+PAhuEOiHulGsscwOn
DZx8yygkMf6QWn8NxvJUNRjP2GG0Z9i63QoUsdgI9Cdkk25dprOmlOQzNzRq3V6Y+EYGHcTqmohK
d278dv8r3RxL9soNCFPYmqzORhV2UDiRuwyUMkVdvI3NQ6Xwbng2Bd/7Q223HdOSljqolgFjXScU
+OXlAyIMWjD1kX3Q1Cg8Jkuz1yXePBl8KrC/EIhRIOESX726S5ZPvb6weHjKVcdpKAX1mUH53BtQ
d1qjqs+aneyRwG5OjcqtKjPBbbY7227cUTrUgkWI7myU1ATjbNgr0d0chZACDgn4Zt756xOlDX3U
xZWpBbFhF4ehK5sPxhDtGVvcHgUIDeLkkrSxqofb/SzmBjwnvla9dQjTtHlWlG6PYXVzFHje3EIQ
KDboysyKkegULvuuddDvT7mXm17Zg4Lc3AzwtyT1hZR5DUYsRFbaI4lTgIvUctCL5M1Wwy95ZXxJ
q/p1LMPHrDp5adh8/3+8dRk/VlMLfxy+UFr3f5QRVieDF9VHqxz20OCbroUcicSLnjeVpI01T4d8
8mAKRQuMCTPOUXefkqh8cmKEQIxm+dos1R/hEH7C7+FBBYn3ObKaMGGpD9DVlF/2p9Cgy1urTxP2
B0II4UUfRgHG2CufcmpMj8azTFLCqwDXkF5QAL8eKuvZFsvCJokHTz9glO36lWdQjZz6vTzm1n7k
wgUIzjNCRLK6B1UKzh3tWh1bTw9XQq9QXmxY1Jf7V+Ct29amFCdhcJT/1tCkZDYHS6DEHLSh456w
4fkRAo84ulG212RfG6rxmUAEUdimrwukhKbF9dpB5ujqcKiWoDSyGP3SGeyRqPVDXjnlZcLO4m1Y
4vl1GLXxXGt9eKbeWT+VfTRRBnX2lJS2ywtInDgSOQ6iMUha17+m+H/snVlv3Fi2pf9KIp+bvpyH
i1sXaJIRocmKsDz7hZBtmfN4OP/6/qjMqnIwohWthwb6oYHKggUNJ3h4hr3XXmvtQpsMfdbn+9EI
J6/IHMy250J7dWBDIgoHa+HsUL9dNwGi9tOE2Iyq9wXT6odt/80Y60v2BKePwrHIesR0hwLCiQsm
Jd8UFFeb7kOpkrZK2NMHzW71CyvlJOLAugQuBuXuRXDO5Xw8YUEQdUrkRNZ9XJt3k2287ZFyuhH2
XZSfLy2Wk0cyqLZgS41CEk4QlIzjwZwRO9E+EcY9llq6P+Q6bW9y7ZLl5rlRkFUuFEOqO7yj41Eg
/vaJM/bGvdEYtWuqvbPV0+6SPvrsKKCy6FahI8DwOB7FthvIOOgE7pG5x4iGJY0O92Hw/uWNfGaU
xZtiuSSxBaBgdjxKBe1CnxGJ3odaOfs0glc2fSuN/sujnBwXlOTQwmDTu/C1T0LocXJaMUqJjUOW
aN/XGVWjWEvbH/iidBe2zrmh8HZCoMnrWSiaxw9kxxg6N3yQ+7zrC7ec1X5n6RQZYydpXluF5qkg
NC0dUImJyH6PhwIXzXCSyqk0Smnk038V7xEZf3KRz5doYWdeEw2PFlUo9XWW3WqouCzbXBIUNUOZ
hq9doHRvFbudXnvrLw+EegiQnESHSu3xAzUReF+sxTyQo3+NaQt9rXUOtgP2+Fr0cDFugJlECzli
TQwOjgcqWnxc4jAP9xpuQxu7Un+UmNJdyKgQ4vFnjiA9MgGQeHI38LxTBZZcEEupZmffD00zlX6l
2uGhpk/d6HXUynRozmpp7blM68yPpnQIP8VTOdrvLHpEqjchpYThcxbLabGZihpzNZPwsfIoMqr3
VZP2wWdlGKrZjbSWAmipSL3hqklvateVIdmNS6MApCpua4qRhsl4Dhc7Gp+mws+dacrc0pZDyVfp
kTN6qUlEvA3aTJiuoiaDvinlcdC2uTO09dZRxJDvQrojjjddb5v1zrGCfBtjJ2ZNLvWTUX2Y8nIe
vkB2o8Bq1qN9E6aRXl9hwupE14OTlr8y9uATAaymbOchscM7p4j0eLsYzHetO+qzHPtDBZ/lYRyJ
298FqR5Fu2lQGjAaKZ6aO3WwDdodgMrSJlYpstHVROB8K/OOBU+A6shI/ukA4cZlkb83Iwig3ljp
auqWmAUXd1zlY7Ot9WR+kDNhfU2VISv5tFkV+eMs6d9sHfBgY0/FrL43e81or2Ia4qoe0i9JdXGH
qDE3toLKVDcmDIbqp8i79B1MEUXBBoTQa1u0Bq1y84YOWvtEwefsZmqqYdiNgnZL2zRBFn4VkB1i
AIExWv9uiJX+qwTKC1eGu9DIPCeSAv0J+DGUPXMes+kXjdos1UtoRdJ6xZhXwsvMJLAeZkIsZ1v3
etV7Rd7P/c5QCiO5ak1rRI6fl9MgveVKRM+oN3p4KJmi+LtjDUG6kUHNom1tp9qXyCh0zUPcl1Ub
Z0hz652cThlq7z6IHsJBcjKvMkUlYbsk17XfW8kgszC6XvWHMYroJYp2W79N0z5VbvIhmGISxclJ
Di0q5elKb4p0dnkZEmV4YdW2lyPwnzyK/Un0a57C1vacsMl/BKEoHsyQrmOuQawlvCockodu0kb5
QzZ32ttJHjM6H7PSFAc/MlNOvKkwpNKnnWo5X7etnLe+KQBI3hmzniV+G+lSvFf0TEp2CblluIMl
YkabWSptdTNFbQcrY3kNn+tKEeoWgEA1PDlJhmo7lkkl7+CIdKqnpFZUuxS8nXFHfSiZ3CjO5m+Y
+Jn90vKD/eTqdaBnfozPzLdeoVuRL+BEVC6i/VH1ba1WDL+iJbyxaVohm0+KUueyF2mNmsLPcNRD
rcmxeVDkUpSpiyJLfEnZt4pnGmmowh7LlHZbCl3+8fLNeHqwc7zAFKO0jHruBJ/s6jAGXFWopA/F
A91eo48SzpsPrxyEWxwQXQFgsig7rSkx1Je7uE/nYt/LlJIbgdO6pUqD9/IoJzevCaK0uOIjVYYr
ugYslEEehkwqm30IhLVtnSq+MmJJ/dS0WPq+PNTJrC3BCi0sIDERJpM/Ht8fdB4xIlWIZm9UrXkV
9UPuab2i+a8chWIdxU80jaRuC4fyeBRk/wHlgL7dp05vG34+DPKtMTrjK9t+oyBCCQ1KzUuCVgFk
ejyOKrRxqtB5YRKJlLFKoz53ISgmH6kj6JsRNs42NLsivPB4S+J0fDtS78J8B7rg0spnrbbI4mgM
2oHIvLb64NqyvifKQAexUCCATQsq8lFrumrTSa/W6MAPRIpN8RqjYrx4Vs8bylgmzZVp3heVMu70
pWUavkPvX355p09HVEZi+hyiG7AEjye10WYtXxy77jU7kLampGu3CbU436hsfZul6m0WY9ziiEF7
dWxDPEhqiOskAQJxzvHAWldzs2itcz/UzF8I4+pW0BDtQux5mlZBOSfTIdshrzrp9EcOUteDKTn3
TRck75zUSraKXkmf24iyNR4B88eXp/NkvGXHLfVePA+IptZV5aKlBEwz+GZfgwncoO5oUN+S8SPD
2NIE4OfLo53ubwh84PmcIuSmZD/Hc1hLTiBnQ9LtnXKY8OYzS1cO5Xrz8iin9ZQF6cRvFuXtYn6y
ZugiqLS6kGNrP0l5MbiKVNBAq65ChOZBoqidm9qaHW1Emnf5T8WZFh/XVAqg1KVDKe6KLC3HbVYj
HH+bWpnRuXR0Dy5V8U6PVT4kMDo340K1Wms0lYo/HAXOsOf0lYlamsRPCIXdqBsv9Y09MxQJHtUl
on/mfl12DUNWbDTK3T43pt7Hly79iGumdluVUnehNnl2KBBmWItUDJH6H79hKaonZ4j0bt/E4Wh5
HHRAOkYYdsSKclOb2wuvejlTjg47QJSlOLc0iiH50JfP8xvYN1VZK6uTNexb3mK+R7op0R5rzgwc
IW1au3mi49euC6OxVLfUern+aOv07IXdWCUW9t9KHF7REZ2KyaBE8SUs5iRT4eNB2uYeYBku7WaP
P549SG0LL7/fW5ISe9qQELdSRruLVYeSk1EjzxylSxWGM7sMQBIVEJJzgDV1+VC/zUmk4fIxUXjd
c0F0kUvHG+MQMCcX5v70VS97mRW1yBhPM/Ipw3czzedxr3aUhD1NKuc9bVid2O+mWQ8vhAZnRvtL
9WItdOMTuHDK41kBO5v3CCSnqzjuILEGcXyHFuj7y2vq9J0tSklg1iVbxpRqdcM4JY1t8ykY95xW
0ju8GkPjGsxc9Yvc1vItdjD15GXp0ETeqwem2A6KzNH17Gd7/N4yK4RyAlN1D/xQ+UDqkhsp0uB3
slPulbrOroYlnn950NMLAJoZQRdg+XJ7W6sj2Zox5S77cNoX2eQ8xP0c3haS4WDXF/d3Ik9xlH95
wDMvEnCSBJ0jgj6va/dURe8EmWHBgEz+29BK8DTBE/xjELTx7uWhTjcCFzY4JS8SrN9Z1ynNIlC0
2cqnvZDt6FZNUlwI8/hSp4RzM0hEgF4YN9NTqK3UtVAhO5v2ehBNnywjFn6oGNlO7pLA73DIvkBq
OzOBtI/EQ0xlJ7BSV4FIO5sCG4lC3iuZY9KTteq4qWlmlzTjpcY5ZyaQobC5WfzUF8rg8YqkFU9f
xqKW91o4BBsszfUrXUtejYgC5LDbgCqpGXJWrh5Iy7MsKjC83htDq1+ngzO9Bcu55PNw5lnw+ANv
5SCGGbSu7g6FEJSnG2UvLNgSadaOKEvH3H95yT13Qju+kHgC0F0MYDn4KR4eT9lgxaFkW4G876kZ
an5QaZDnSoAXTATLUf4ujTaU9hbW8bupiWpnC/VfhCGoUSU5V1Mjq6mnBs74abLGaX5UhyKzNoVs
dYZHe9DB3jdqIWeebEIxvEmDpvlhBbHZ3pR13NsfyUUrGW+xmEqlZkRRsp2iXnple3jSM6oXS5tm
2HRM55o50eLOlvVFrez1PLbuiefw9U+reGElKsrnlyf0zO5axI5sYfJCUL3V4hibnEMkkZV9Vsro
thUDVqyLtk47ABQ3YtNkiWpeCMJPlwp3IoVl0LClB926Smq32JeNY0HfGClVd6odw2OadXFhqSyf
/HilgGYjo2YaF7muunqyVFX6IsWkYe+YZf89M0S/ZeFqD8UMrjWNjflZp6/3tTLJ+gXu++kJQmYK
kZREGx8KzpHjNdoFGpShiDWKiUZ1lzWT8qlLYfgPEyDmy6/vzFQyFHVgMArkT2s6IxdOK4mSoQIt
G95qLJWbWO2s65dHOb2yiQhAJlCUcoDgA3b8QFaLZzVt4LU9wG/jF8ZgbPOxsN+OahO+T2Mz++nQ
O3778qCnj4YjN65qcFhRfkL9PR4Up+WsKQtV21OFcTyzSeNPthMZrw6oFyYUbwlLeMro6w5pU5Xo
U0nrqD1NHeM7OvOy1e3BfGvW1iXu7+myAHaBdMohSVDNv48fKB8tp5Iogu4dOfrezE57LXfVtB0i
camed+aUxI0OwjT1KewKOTCPh4pMAGa91ow99PRUoqcxAr9kkyYYP10rOv0e/VgfKtRHNFVSbsxo
noVfm3W5l53abjZqPFbT5zgeHZxKe32pcI26nFyFVh8f6ikNJ39qpPonPZ/D+J0FTyS8UrHYyDdm
IccREiWbhs9Kl8eOC2elDpA/ZWK6FOosE3a8w9ng6PDwiGMNkGAfPyX+7EUw2KW2b0T8q2xrzbP0
7roKEACpsXic+uh6Sht6mkkXQtgzS3NR8QAiEJIshLDjgc1MzAOot7rXnNK8m3VJesyMRrmwAZ55
eKvno9LOJYAnC+Os4boeR5ZmthtjjyTK9sD/jfvMNjs/TNr2nWIJsZdx8d1NRld64zRUB9oOxH5p
tpf6xJ2u3KVtMXc6QSXlSGU5H37LeEjiuhgbAntv0XbCBa2UvGasS9D7Od28dtcvyr9lM3IBLm5b
x0O1ZhnmAbW0vS7Z8UajuQVVEUojL49y5oGgFJMzAh3SsGPNvZ3mtKokOzMIicDAcyMOd7060xE7
Yu28PNTpNWQtVXwC1wURPalHY+6WOl0ljL0SWpI/hV370VTS3gsbG+RDsSMUgaMyJf6oZdUF/dfp
OmVsQHIOblYrUNTxZA6ZXMWyythJHDv+HGsZyY4a+y8/4dnJpJ8Bwlsgcbyqj0ex+oyONaI39vFc
dbuQpr13EYnYlmb0l3KB0x3PA1kLEXxp1QBz7HioupFGWqrKxn6Ckol3KHfEgxPn4nPEsvVTTct/
Zk3SfQnAOEM3DE3nkoPpuYddGvSyaig7nNwXeqxHPWvH2FcoHd6PUtS/xWsx/GzmxiWs8sz+58rF
rI8FChP7pFdJ2ehYVQSqucfQp7eugrmXLDetTQd1pJUkllc60fCpFHGTE7yOWb+THRHXb81GoeNU
DSGruJDxnZt/AmZuMTJ44tTVgtLTycIBtDH3eigmsMUsp+w6fahEvdFL03BFoHwXTrhVyuzVRr9w
5dFNQhtRgKFg5h+/+pmWJ8PSoWZP6Gx7fSwHMNLDZhc3bXfhKc+948V3hTuU6UcFcDyUoHACPBxZ
+74YVRdOk7mXWhOPkjTQH17eO6c0LR4L4xoWFBEIaM9qrHagJ3sdDhbrqe0lH+nb8JRkNS6NuZTP
7wZFTJNrzV22n4Y0Hn1UtkG6bcu2exBJbo47LVWjS0jJMujxxbOk9AReoAhAiGseVV+ErajLyN4P
cqPfl33evx1hk314+dnPjEKOg4EjfqhLi6jVGzXjsEJD0jl7a+hGOCeFKL/1hjldOIDPvM1Fx4AQ
iiybl7WiHZllZHWzlNvcKHkK7WiaHgZDGbZKZOoXnmgJOFbzxjG4TBkxMkbKq3vSSvTZ6nrZ3md2
23/sjSi4hV5H+dbKZFfWg+7Tq2cQIxvowMhHqHbqq5O3kMpaBdOy96YVZG7VZih77fZSQ/RzE/hc
wFhsNrmXVxPY9UILHTt19mledJvA7jpPKa0cQ175UnurM0viWbEGKWixFlt7rhpGaIVWnTl7MdaT
P7RV5eF4d8lm4NwoS7cFeHzMGl5Yx/s7appx7EB/9kZL75MWcz0/Aea5evXLodKE3fXCkaUOsTor
RyUqqNak4YFb0dgV5dC5shZcEreceRbIVKwC1hvnxzo0M/ETxmYDS6hq0DKvi630OuWEvISJnUQx
7NNnk1/KxgRn6wapdjIoVk5L3YOe293sTxxa80clFQW4WDtK9nXHXVv4CZ5NqlcLVUa8a7Ywu7PR
1sU7XMzV8YGmmZAvAAaazCM4p/v2YjMhJa7BMfc1ljFdcWt62Do+7Z4c/p12hXSVBYBVb217KCF0
yFZBXSU2jPxjg5HJoeVsiWm4a7ay63QDNly4K0zZ95KOnc3b0sJSwVXCMHsourSbPgwFHvmpq5qJ
rns8giZuqyaAE6SFUozDAv08HTdVjeTHkNJf9CFOjLa8atRSNTY6zkbD7YinleXKCkjx16GR4xnP
KmUybyU9Vqx97GRlfR3TSCFAhjLgLFWok0PRdBbz5NINo69cCYvStPFD+IL6d6WlF8/TKxeeBbX4
GWDn0Dv11+oJAXALmex9RwDgm1oe+m2OjfzLo5ycdcsoCHtQyC0ByjoUE5KkqEii7L1ddsnBpF2R
m/ehfptp47gJhkx8eXm8k4W+eO4b1L4BVtD7rI9xR6+dku8q+6SLy22tYlkbNbrx6qda9IYEmeAO
QNvm6mgwEG3IGE+o+ya0Gr+0kmqLIk26NapRujbU+pLq+HQWySEXdTPsaIVLd9l3v2dWiSx1ZiO0
Pf2X9AP975zIjeBqfwoDTQpduaOh88vzuDzB0R0FHAZpebEtWIi4a3BqEk5bpVpPCNfkueUbVlU/
6cMUVTuz4Pjd1YY0GluaLozmBajl2e5vNTSyHBit8JoXaH11XcEmXHrSOc4+F2M33Vejk/1IrSL9
0lhDGm6tVO2+0W6ISl6WjuGIw6ODu0rnBN1T1eZCunYyWke5mplJjs+atOENalSfP0amLdQdCWMz
+3GsW4go67GtvmpWHmIk1yWT4VVp08WbErSn8bvYKNv3TmCavwK1tz4jLtV6N55wKHRlmIiPvaB0
u3154k9iZyqVJp4yCPaXbGxthBxmLdXbGTeApkqGhyYNu/vEGQxOHVOSvpuz/LGwe3/CVv9HU/bi
68ujn1ziC3RHNAfSA8WbmO54oTURVC48FZy9lKTxbmgbpaFirIapN7VpegEAPbktbGIgELvFGH7R
QK9edDBobSEa4eydEBLjQLrkolv9Zo657hZSvSsK9V1oc/y//IwnRwQ5IUprWDnwVpCALZvtt83U
aw0SFICpvarm7bYVqMzyELnIa0cBCIH5ABJKWm+ezGRj5bKRxslhiMvuyyCVmYuPsfrp5VFO3xej
oJZQIFrwJGtg16hnGnqlRXIQvZTurFyR74pxTreAW5cyq5MziJSdgQAJAAsA0tZnkDOIHIM1IJfM
oY+EOX4d09DyAsT4bddHF86f0wdD37rAWtxQKnYLq9HCqBjLsKrCQzP0lQd2QI05q7R7Je9e3YwQ
4ANmNtA4DwWepB6vh3wc8ceje8UhGUvKO3WTb/sMP5iX39TpquMpsE8ElgCHJF88HkUCpivVouYO
bILMI+KIrsskdHYvj3Jm2pZcicuJCjZA9XK6/La268gqrXSIUqYt1UK/Kp3qmz0j5HUTUUSy//Jo
J5cE5RLuWJ7Iwh2YWsbxaEYQD2Y+cK/LRji7Ro6nmlNLP5qqv5WSvtzBJb3kuHjmAbkD4ZvjOLPc
vashO04kc07b9ADBvboOjJai19RKGburDfoLp+GZd+YsdRMu+kWD+MyA/202I2sMdTmssIsqRfjW
wZb6Q6Ln5eblWTw3CmVXlft9MXxaz2KvToBRmZ0fMInFVEu0zqZ3pkvv6twoS+EVx0q2FWj08buK
wkQpsCzID2pnB1uUKeZjGBnJt9c+CzZSOgSpxYIcEHg1iiloh6ENQX4wgzGllQjd09IWa8qXRzm9
OBjF4KUgE8PIcr1jZ0ue1VIUxaHMtHmXo+faOFM6b/GSaq91SR3dGufw27bOzUsEmNMlry1OBBxI
5CKLlON4GoNBqWBOR/mhVKx+eFCb3EzuUcWo46EhiSw+TGrVfTerwEhebfH+3ItBwz+FeiHY1vLR
fluNosqEkgyiPGSROdheWTm0oKO97uu3GHVzykEERbxBvImOx8niKbBmOywPQY9TCzqB3DNybM+c
zLRefSguZgvcX9xcOLauo0wtyUu45215KKq524KLmIcyacsLEeUpQrp4OiCOwuSG6AWGzfETxSLR
OknKykOfpMOVmerpNrKkYEcWFm/UoTL9PIcLDDJueyMtpza9Pej3BWfeheP59A5Fr89Wp6K91C7W
q4e9nYFQWuWhosnObqgL082HqNhoUhP4SkoF7eWNcrrpGQ+1PoAhoPsJ/72sJ6M2wqQ6BGWcINKq
J7oJF5dC1nNPRTrLhb2YgZyUYAs10zm+uuqArif0Zs1JvMIJUJOqQbXJZ1lcvfxUZ/YgAkHI3CQo
0BvX2RBJy9xMjVUd2Cqax/WkbWIK21sng99oz4AKkIPDx5cHPTOVxAcL2rkonsDvjtcQ53aAv+Li
SxSojhfgg2l4KhGsfeGVnZlMQC3Aa/RbNGdaMy0UuNqjMcn1oWwL+VdsFuVDnprFJ0Fvv41axa9m
pSISQ6jFXQqXCU+8VVxiq83AiW1XB9i52s3ipr1VR930Ek3/8vIMLufGUV7HSJwrIJEcX0Ssq3C/
aWoonyFPBgCjbUSY1b2HWRgaq1pNsTCJs1z+aE5otp0+aq+bpCovfIIzCwccGakaLDRO0DWiJzq1
7uc5EQfOuFLbcF436kZThi6/cUqlqq9xNZAeilI2ygvZwLNy+fjhYc1QG+XyWELAtXl6FMUJdKDO
OGQ1LTQsLiijwj8V34MqvMH6s46vnQpO1F2Et3nzq7LG2drJQ56I94U1I55z09KczV+KKcr6Vho1
Z9q1o1qLRZkkF9cvv6r1IkSPwVLgHS3UiiVFO17s3QDTup+V7NBbhfD7Ob0JpeBQ6OFnysavzZSW
weDegBIt2eCJxaqqlJ1izUlxiEqh0Ow162m/Kr82fWEUXJs5pBYWE7nS6pFEVqltXrTNgcaFpmcY
krNjqX00nKr0IEm0F+6c9WJfhoOsRwpPZkF5bpnh3y7rSoe0aduTOMSVZO1anTsmc3plgy6s9wZ7
zHZiGuxN05ihp051dOEUWZ9WDI8qjyCJ8Ih7fO13k7WVaAm82oMm0XZGy5RwK5kI7F5eJqejsI+f
TR44FTmSV2eHKXD+1eawO2BQY7+tkbzlV2NeD5ci5OeKyO+7R0XlrgCGYIcAVG6u4wRTZFLhdN1w
ABiigY6qJaO9E84s32A1OxfbzJ6Tr7oh1cq7qMFrYvZRLuEcCymgxSbJljtRg2CoqHuzKow/JL0m
zzvUecno2f2Au8zUYzSDUNRJErdLTXvehUFufk8tOf8QB2ATbt5ECU2W7dD5MmEDi6pBlj5qpjCT
VwZFPCywAXkvXK2l5eCqkKKlCBbHuhgPpSN9U3s92kVlYl7Y4SfqjGUUm1MQ9wCGYpsfL1CtDlU7
j6sJTLZXlE0zGq3u1vDdJn+WCgyfnHEED5PG1sGoNxzD4pBp7P5dYoS22NLiOsGLpQFGdEdsbSSf
GpM2vDI1WtousJLZttR0QVFW2V5V2wNw31wdescm2M4V617KO2r2z+v4P36M/xk+lWQB8OwL8d//
xdc/ympC9BC1qy//+20MXibKX+1/Lb/2rx87/qX/3ldPxfu2eXpq3z5W6588+kX+/t/j+4/t49EX
m6KN2+ld99RMD0+iy9rnQfiky0/+n37zj6fnv/Jhqp7+8eePsuPo4q+FaH///Ptb1z//8ScA6m9b
evn7f3/z/jHn9w6P2WN38vNPj6LlVzX9DVx0CjnP+BKBz59/DE9/fUd5Q+ngOZM0QBoW6V5RIjT8
x5/2m4WFBMwBrUwDLiI9EmW3fEd9AxgM9IGDm07gxg/8+c/HPnpB/35hfxQYMZdx0Qr+7lEsQV4J
7Qcoigh8galPAPFexQi/LK3pDlpH69OGQbiRblM7UWKcn6updSuNDtYxXLPf5ufvD/L7wMuK+/dJ
tAxsMDRhILS5pRnG6siTq3ByEFY3d3Y0p25vJiaSC7W4Ukbpda4Efw9F/EMlA5ti7qDjHdpnNc2h
hqK5KwNEymnbm9vRMOMLD6Qvx8nqiXAKhoa6WOsSdS6H/G83VRyKsKNZQ3dnI8B35caOtkI2so+0
Be1v2lgetkaaKeqmbUaQPjXBUrFAw927cm0bjTtOLYr0Sik0f1brZifNatB6plJWpavOlrqvtQ4p
86DL9dcyTt+y4LrOLdpp+qj0k/ic9vXws48j6aslaZlrzLVjuPGY9Pd9I5UASmM0PSS5qn7Uu6H+
2oaKdRtG43dDJPI7OqkNvtqPHSSfQK4LN9Dy8ZszK9LrQOPnl7FEDUTmZMZ4ZK+Sb1URuYoGt71L
B6vbOkOZ+0E3XuqEdBx3/TUK24f1xX8wBFbvwkxkGDODLe6MOfrU177W3dMYptppZnCJEvxMGVm9
d/B9fMYXciJK0WWl//beRReOsVEF4g5J+7aeZE8Nc78OtG2Crqb7ESbbSjXoWIdSHduhyWi2Xd8S
tciu3eJF1AAkPaZych3X5VMo6ZtosIFi9poY3UG9N4SDm9DkRYPmG/knm349XZ27w0z0o90pzaGP
b+TWq8RDICduJH/T489JfyNKLys8CcODyJI3Yapu6APk2Um3lfrETeadElW4K34WwT4pp3c0/KVV
5F1CjDMm7ybzKWg/TXNyO8QPnErbTLkJaMVaYexlTd5gbjU73Kj9wD8fLS3bY41xVXQPTdL4L58S
5zYV9xX2TcCGJPrrjj40faHdm1DEXRnFyo4vt6ZdyNskLZ7itJzgCCnxnRnOj3ldSjtrdihTtn30
QUnT+7io5K0RRJKfR4F5Wzb54OaB7OI/+4Va67bXn7ixGy8DL/HzvmjeJUKOD2lcpp4j6e9bS5kx
B9A0TxFj7NmD8jOrjPY6tYz+1il7662pi3qpsCh+gwbovZaa1XU6xgNvqph2alFFF6KN54ThZLGB
Ji0WZOD69go2g1IsV0lntneGsDUfrUS85UCabuZqNjy90PpfzjByhltZ72JrqH3BLUG9LjBHcMPB
Mb0+MGs3VhLFN+BceRJxoqvIvePhCNF5AYfN1RgI/nKX5htdp3D+8gt9DrrWD4Dgmd59OC1yja3C
JamLjIiJbe9yrOK9pA1rT4SOuWurSd8Ieyh2mT2lt0T2o1sp3We0qtMF8OjM1QM9ZHF1B40GYl3l
z0Oh93Kqpt2dZMODChwpucXi3djZRnDJ5uzsUNyti36GIHR9JxR6VNdi7ro7p25wBtEnZZOrqfw1
otBzaWbPjYVoi8wM7ejCsz0+h2SltYUB9fUuq+T2Prdz2wcX1N4NfTvcMhmam0az7VlDk95Filxt
ahVHZIwxJnzsajieXWlu1TYRCPxz9UKJ8jlROn7v6F64GmEA8/8nIpTQwvdF4DNzFzaBuhEgr65h
yhF8FlHZuHzQdswKbTw+Wu1LUMeaj7o0uDKKYdgWymzuzGyYr8Ae6dI39zJ9EKdLNq2noRAA33PO
QMa5+Lkdz58ehBFsNa26K8cWrKhoyk2UjtmNOTfFzpqi9DrByeNOodj6qvSP2woIBRc1uEvEDahY
Vyl1HcpKZ0VFcYtgxd5YU1r5IcWFV6VDyyhEeUSVS6sGKB3rxktV71R9PSb6bS4341bOY+beKqTt
yxv85OYFFcCUiZSZ8I4je7W5zFA252zq59t8UnZa1TRX3SyDRihWjd/L346F/z/h+BOhxW8Tf5Jw
vH8knv/j6il7Kh7/xx//U/x4KgQpyx+Pxc8/PtDdsX0s/vj5+IfXFdHj73nJ85/9Ky+R9DegzFDZ
QH9RLML/Y939lZhIiv6GXJE6+MLKOc5MJOsNLRAWE1F4cJSUCXz+lZtIuvyGU50mVAT1bHLjNanJ
6qpgsWLQjOQQjvti1gK2dbwh6YAz0o4oupGxGsm2woI/kfm0LKyLq6ZQ+vwjTJ+q/B6m+lgFdBTS
mv67pnRqSbMcK4oueXSvuMMmPc8XxGR5aEqmC2Xp+PNAk6cZlVO0bkZB0y1suhYFXp9UeaN5pjaV
8Q+pF3YbbUsjh+HiitlwxBV2UJqE5Q82LYW0Gc1ZNbGKcKxLB+yysf59wKLM0R2K/KgKFxwCrebq
04VOTgvaXuvcsk3UccZRsKuRVLZWhGSlxYKbZAEGV5R4AYmlPnutkdn1IcEfy9lSn5OsdzD3bPnS
5zo+VpcTn76a+M9xwGF3yFW4mjWt1gogs5umMLJy2sxyp493EiINU2xqtC3Q+xqTZhC62+HnUn/C
T0zvr1PFiS3bU/okMG2cBqRpxkvCQaXp6+Ykkg85nZk/Kz1Gm72fNkmMkXLTG51wq0CZUJQ+b67/
C+fMhzLnf2tE4wgJ+d8iJP8P4h7LIv+Pf+ILJ6eQX+ZxEf/grHl4ohqbxT9+P2uW3/37qDHtNxQl
KRwCcpD7UTb/11FjqW8W1ydjqXdRvecH/gWCKM4bhIILJ4fjBGxiETn/jYIo1psl0oGHay8ownKs
/fNT/g0+/IVLnUdBAMePdg8BiQIytrhyUwxXqSssu+u3JK6SMhV9czZsjJa6w23SNfK0LVtznLdp
miUfVKxr6K2FtXq4mwOR9JxHbVO74KEY5+DHBdFWSsPyRhjYRm6wTe13nUIg4cVdFD/OYG3k9Tgh
/6zyoMr9VO/m3K0qvftYJGxuwjK8XFy1DeHnUk1tCtqoTyVgt9XYH+MChYcnTwUN6fpWayc3Lmw9
dalz1LlXWBOAAz5gdvq2yHK65Db94HQQdK2AYiWKy3AnysSSPAyatXus+Y1PikkTXU/pgC5dJUdX
4zWzsKpNUFr9k9MZlos5YDF+gHJr5Vcg8NroV2z0/r6O8i70g15UtSc5kfw9cpzgZ1JEWefqUUv7
TlqQtO8pS2X/i70z25EU2dL1q7T6+pBiHm4Bd485MiNyvkGRE2BgzGDA0/dHVO5dEZ6x05X7qKVu
qVWluqiQuzmG2bJla/2De10ZfcP9Va/HaxVMwXghhtVcwqUhTlIInqXcj6joefteKZGFMu0XGaGh
bHb7wfBzeUOdblBIVWyBbdHHttsZ3jwFoVWNXH2dNVXA1lfxYMxVUYWeyyejzq7mfgfaqzYiLvya
icdDTn2DvG7MPme0A2+1xNUb3Ipxro+k7cvpZhOnU4c+V92HXjoTl28iPR1sLffb4KxtmuKtGcyF
DRUmkFdWnk1zmOSzvE68SX9Qni9g6znel6JK7T5MnKXQo7ke1QweWthGuIyLuC3tYHjftEFBSGt8
PQ+rmcJCjGOM9WUFJLOE/SzWd2ngKBUqL+HWZrjgKPdtm9VGKLQVjdWlxtUt6hqzWfep1TreG+EF
tRb2SPs5B0TrWuvCRhMR3b1CYflWg3eTYesY/Z2GUzM6jaaTXDfONJix3XTed7/EEedm6/ncDdTz
/SthT6Z71oyWWcSICPstNWysdJCXmct0XyaeJy+RxnPVeaXRjYxA3pgq1tgX6NkNc5NG5ZCCBBdG
O+TE8Daw93q7cBEfpYNpCYDYMjlo6C9c264UQwT/ZeW9aVQoDzPdC7kvaCyuEY0seDcGjBKoTp76
akg1byxaDsEw1TOcuKohaD8Jc1jaGKUhnPOCIWvQ0zM7n5p7Ma3no933iFm7SvfizkV/LR6MKskj
ODBtQPmlqO8TtSZZ2FZaGoBgpIEZLiWV9E+jo0EgMNxFVKEzF8hW9R03lt6ZtfddPimFXaLnvPdR
XMO9T8kkxPei8njjEpypIZFgMnLPCy1/br8GdYvpjo2ROwexyJeW9T99AY47vdbmeQZ9hYdUFlIf
kz86iUImtQ0TjwCA/sa9GuT3BXWE8UACgWsG3h2JEVLMFwcjN3C0o4Ioo7KcnSIq0Nb6OkCLGSKF
TdlVkwZLENaiZdt4aAK9xd7PubGtBHnbpQq2E9Vz5N4DuiGiNV28dtfXTXouS542NobBbMJxmEcZ
102htbGEvFHHptMF1l7DtbeJJEE6DTGFp4cR2GVHsXFc+2VXz6V33ekT1sGa5/T0o+fARYRyyrnc
ryDerEszdfQYjUP9qzST8aHqbHfdOSqDjuDbpW3DOVxH4zDnnnhnC1H1kVk5Br60idfcuCrLq52e
OuMHbh1Wj203OVLUmcsMEwKZmCbOJ5ZuqEh7sE20EZwJc14B1Y80Tb+kSWZf60PhKJDfpqURN4sA
29TZ1el11VRN9/YUmPXeH61CnKhCbNfxv/O17cQBRkLORgkcwXX0Qp6fOK6VDuvqDGqXrI2xSxDJ
CI1OngKuHCXRfw1DHkztG8A7KepRVcDs9GxEzlTtZpqsA5lnp7mRPrAZxnEV15nQu8g1RfJZFRme
hWvlj7E9rM3+SV7w88T91+X+7WdQ9AEzQMeecx6njedPm/VWq1rXanduLY0LfxTTJ6cR/bs2r2yS
in+mIC8MtV0Lnk8sTEnuCxshHw7NMXOhqhKEaMu82ZX1mMtoAgbS72g18JbB4vvGFbW6IIgzabYZ
OSf/RL2oc33335Uy3k7fIU123/+DVlj/Hxx43x4QKaqOc8j/gdkhNbQn7+aX9PBtXXw/6os9fuJn
UogVziua0ZBMEYSAkfkkKWSpvqJYAZCT9A6Z7K1R/bMzpvmvtuIdQLcNsY1hwXYv/JkVasEroMdc
W+mmg4XXkUj6g6zwkXj6ZCUB7+SmS++fH71xvqzjvQOqelndRr83jTcWrn+kPXtRvVnMy9q8VOm5
pd816dVSWSEHj3RvGrnrxX69sIOw+xAU0ZpdlcHFWB3q5iLlupPMYfqjjiU222+7varj1uD++Nqb
b9I+Gss4tW9lFs0ALt3X03gdqEO67GbrivMzNO1zd6WOIqJiCbnLieRd1n3S80g2UXuo52iY/Lea
28RDy5ErLpzqdZ5/1oxPbnU762BukaW6Lc3bKqM3heKs714buGfaqPkEa7jYZ0t6Vab3ZDUwYsL2
tm8vuOKfKEEdXaEhh20zSrLOK+cW8IuyidJNnOszqd/3ufPRmdI8BhnsXSJr9dmbETIcgrhutb36
QLvcufYs9P2EGptTP+Mo9vIz6AoRk1D9IVZw7Xgejaqq9xurt9f7IjPfG6Ph3yGjnF/W1qWTi49o
XDy4jf1O6rMWmX53oOaO6p9VLvewP+N1Mt492RUvRKznV2RmhZOA5bWpzm2/5xjTVJNLpYvlq/uO
cL0fmzzY96v9cbCWgxTuxUa6Oaeh9tNT7r/hUvu/rVvvoK2HDhFytfA0mVCm+Mkb+SVORZwGDTGY
+tl5X1JCe3qLffG7/hHB9OAVQhNbZehnxeuf11rkLl5txGRagyhRoGn85Fqrv9oQwWh7QF6k4mxx
2fzHtVZ/tUnNEnXICfxNS+JPAhgB9flZeDwNx1DnIO2REhltcT7Ky8wWoWd8l8j22giIalkVGstN
4cXk7guonvVdm+71akcLTTg7P4ucBOe7EOVu24sGpN6LM+9r4Ya2fh64d20LNP1mDQ6U3uzyzFs/
+OOV8L7BzoiqxQjz4WtrvzHsqyR9i25vlsZwXIwiMpyHPLv3ixttvPGai9a87MEq+1e2eD2BweO/
l1pyueZQkg++X0Vlcrn16Mz8hi526C1rtA43nn1I0fvVC/LnsyS5U8F7J7+tte9FV4WjfdPB/uzx
lanwWimvpXhNRck19lNy6dRo5rydnbCwIpOKtDgz8Y5SD+bUhl1N+p30kRjv5HKfWW9X/VwrPhhI
dRfnXnad9GdyOHeXSzxbaA64au82Z6I8OMGVayRIcL7HYxm9M6TY6uJ2Xg5uvred2yzABHwnKBM0
Z3N2YanrZXpN97dP4iy7WNF1r/dlX4X6tLc4DDR672fedNatH8lSz7T5Yvu33q/2h2x+MxZvG6WH
tKykvK6cm86+b/v7pLwW2ZnmRKLYZf4ur8KqDQualwKL8otOO/Oa0CyuG2NvNoc2+4ut/Edx5OWy
1//AlGVjbP8zm/wlEoQPWUdl/en+3z7w13Z39FfkrkAWfLCIm4zVP4tY/GUjnKAbshFqyBc4cH6m
K6b7iuQe7gu9xi0h2WSzf25206HIvkmpUr6iA0QY+aPNvh1af2crMD3BZXKOUGJFMgh1pqNsxdEc
S3glF2E38+EACPmjliJ/EAhAX0kqsGHJ7f9gTdO6B1Uuv9mI0GM1MNuHJAvWz2YGvURfkim0LGWf
6Fs/HmHHP460n0odxT9uIUfNNTC6StPmnB3X0A6lKDUGF6h+DPOWpU8hEIrkQbPbKQv7AaTB2pRt
2DY5egR6Iq6xqs0+O4tlv/bb5oubB0uc2Mq6T5YVZ5aiUfZ7Aw/oCH0L7ZNFeyQPu47AHnWFjRQE
RkXeezO1SfS9STssHmicaMm1LgipvSHyMqRJgESX5d0vKxGiT4SKerfI8d6gnWaHjaixr8cnIOo8
6mOl34DxQySuE3Db1fIDXGDqhJCCZotL+eJ+XrohCKWmC/1E6vIIIz+eyE16jvyFAX65SPnDWgot
g43deuPOkCa0CzNaoPaGCvzQoCXXEyLQjXGYymln9Z9ReT14WARPoI30dF9790mHSOMexGIYiPm8
pWw3jg5l826f932UFHnsG33Y2v6ZXWt/pJD01xplO9DiBC+JU+/RMljbArcH0fPriynHMaq3ORPy
U7I5z/Opv0ZB+umRWo5O2XE+BQgag4Wu7GJvqeyd5vBKq+TNKK9KT35ePbWGZZufQqY/6i49ezMs
Bcj5m9AFxCKog8+TytTqetG4QxdbVSt3jS31KyWXAbe4XJ8fHFNY39nCwGIDI63f4CGLgE8n9Oxr
U0t55VDwuirRQX492kiYhzLLtCtdmOKDaBG4zpbSilvIiBSAYL+iRJ+eIlY+yqgdPwCxjcwcZiro
jKMHIKyszpIC+cjKaY47Sw2RU0xZtK4Dx4dw6303Wm60Tom3d/Wx3OeLxZ7TG5SRDH8+d/pMRY6W
lXS5agxlzKY/o/dVYEng+AfIeReO27+R5TBFoHVEjIuGd23UmrpViBEcuGjdDetS3RYireIRmMiJ
vUPgfh4gAR/AT90aEDbt8GNZRWfSIBqDfYvFZHec+915m/sog5n2D4MqrO+BfnpyeLyQ2JPj/TIi
BR4Se1J71ByPlntZaDW4KUakD/52aQWsxFGZcaFd1LK3dr8f7IidxbLn+YDIIwsGDYUG5dEBUBcI
xPR218bIEVCBdYZ9Q/U+quxciwGC+IDTZB3Wr/Uz1y/sOJ9//P4HPAbxZwsI2X3CEk+LUVuAtcDz
HTAmWkcVPW1japYppDBpX5SjTM5Lb02ipHdIeBaz3Y1V54Vj2wZRbbVEGsdr0DXvpqiYJ+8cMBKX
QG/YB9bwdp0K0KciC6jlDnpsZjYKG0WVhZaUpHd+pvg214qDvu2jtNSdt3J+Y/vgywdlaK8xU27D
jB7lTiEahoKT5r+dMi7kZdIUO090MlwDYqgDNlKGw+DX74y8pHBP7MgoGFGSBjA+D2X9Ps/a8QIw
JroFHq9uLtb5L5nWP0qj/mVr8FkD8X/ddYwKzb/OuaKl6cb+acq1QVP+SrmAToNwpisIpQVtzSfY
act8Rf0AVUFah8jCPcos/0y5LOfVI9AXhiJ7Ao442/JnyrV9H9nH1nAkJ+OOZv9JynUc8pGt3gpU
tCfJa4DWHINd6sCejD7J1whbpa4Ly0C1BooWRT1Gk1+O950zTW+0ojOugsZOvihOpSzEUbb7Mgsa
U6HX9eaZJ+3mnTBm1UaD5g8PteM2H2l3yDFsR8Mbdq0Ymi5CCzSr9pVZrPb+yXS/EKWOjkueAmgW
UZ/5ogmLT8fzbds1Hm6cnWZEjkH3rcs7N9R6wWVitVt2YrrrpYhSMX7682GhHxOOIcwBJzlquQZz
g39TGRjRQt9L2QlXpzU0dXm7zutFM03XqnP7EwH5KEd+fNSnY5rPH3WelWY1wzamPp8bSeOECX3X
sG3NE/ztY6Dm40jMJnQsMPqs26NYqHe5l2uNMKOcnJ0DrzblRDeiwCFKVJP2dlgCkFjZAmuvHlsx
hpqOu9k6Lt1uzlMEjrTaOaPAraZwQiEpD5sM9dNQ5WNxbtSm8aA7Ep2P2SKdDpMygApr9SaqZBsm
Iv79m3rcZk8Psu1pwIyhiQrlj1a9uR10T9rjxljZZlWLNRJCX8soa6iKRCrRxxhJLmPe2U5WGWGC
7+688yQZeKzJdv0YrI2H+olyystVTcZ1kqAGve8MAN/k3O30PbMXdkyxuDTXNZjETVyOdo1OZ9lo
OJ08PiJqUMaDDWDznF5TUoeI8zEdflPTCky2WVLbfAWpWrtdwiSCgs1HMDrb1PbbLOfbfLfFkrZh
+fgalKYQUNT9xIhpV6R6aDVWmcVTJu3vC9Z39NcIHfUFWkw1/dN5nNvYH2stNtZ1/gHaKFV4cuWj
AVbbJptch8D6gWL4qoVKAsMk9dFQE5pMRIGjxpqSOZ4dZYurPkMKLVoRcx4i2Xc4o1itQIGP4iBd
+yFdTQMypZ3xXpdN0wpR7VTcL/TNWxhWO5QHzOlCVSKJEG+YHYTUTZpzspXzh8rx6hym8CbFEqTj
XdmN651obOdtJupsuc4A4PWv9TRQNECTUt6Rh9Xn2Twt095Ze7V+SxGRMnamVmtf0xKk6pu5kG0a
OkrL250/9ctd7dcboNxFYisCgpakoDKx/gxLW3SbsI0tPTDtDkCDceyMCZ/dvjwfwULbdPbzAoyC
biIukM+Lue9xV9w5wEDBMvQTSG6kKGleKs1Rb3Gn6S5MPZfywKdYIGXSmWvUDnKlZbk6/T23tnSO
+iQ1f2TJHNDZsSfre41QmRHjKmyRfWIX+ACHVL1vjBqk8caYDUvUzvyQbg+t95kkXkQaxnfxPE1t
dyl5aXNEYlEuuyRrVHIoWurrjt+5bVSPdfux38LzlLdzG7lb0EZJyjxTj5G82oI6jXniu7+FeiTH
jKt+C/8owAz3/09CIC8GQMDRGmjBrkkbdzdTczZCN8goZdnUmv3Y7XUEqSy3CN7mQq6nMvwj8iw6
C3DYabNAhub+yIbeMuQn21jRm8NJK+VHmN5thXqrL6iwS5/LKr2yq3nsOJNM80czJnGCGWq8du6V
Tac3StLpblkXjBqrE2krZ/vz0MJv8jf9IqCvLsfpUaD8e2Ly3uOJzceH9wsa8s7jnDiP87OpORmo
1TFtyzaBjwHu/1Kv/wQs8STW/1LvOjysD/8BDy9vnuZfjx/6OwFzeS0/a1dcC/9R4SaVAiuFAiL3
a1TvniVgxivcX2nq4b8CfBP2xt8JmPGKTGnzgIKWuTWFrT9JwB51EJ/cOMgAKcdxw0JtlOs+ROHn
C7rqMbFMmpTCjlMO+2nUvOpmssAfcL1MLI/CaWJVZZQ2wXlvVlAg+F/0G7uzjqrTHBtZa6VRX5jW
dT+ZxaXTBtqyN5QEZOJYax+O8yxue7Cd+y6r0m6nZk4c8CtoV9fjrGlYsfTFeVJqM/Gvyh1xqHpw
TFh/GunZYI64wXsVyJ1yWfv6r7Tt/xbtfz7SrP/1heG8e3heod3IBn8tV9ei2krfeKswEUrQJ/jH
crXtV9wGMBHfdAugBW9g53/cF4JXaHFRgUXvEO2qoxItNV28A4Dm//WxP1muxwWIDYVBY4e7ggtE
FwGao9W6Cm8RrWnuZDE2ycXUm/llJnojOZv9yQo+O3XdeGcmcsD6Ke3+o8TX2oYGhQvYBJO2zcDi
aOh2zfPCTvQd0hEi1iqBOKc90XWedPpAT0LIC/eJ48ekxAJm04XhSYMXzsdRkj3J3nAKsgSu0FLt
+976Bqpu3q9l6n4AEdbcoKGkTsCMXxwTSDbAAHAmQI6fP5+jFfNcQ07DZ2pBzQfe93fqtekHDcjS
TdE2d27nn/Id2b7zSfDZIAiUWwyEzjY1DrgOR2OOg6f3NrVou0mzIkwGYd0WC5D5EORkeS87yny/
n9mXRuSyS/OQmOdBHX4+olqAyZVZvcSOags4Pa24dL3VBFxnqfe61p9S5n5hvK2mSbmM6EoF62i8
vhS9vxpIA3dWeplNBRz/LLtBaiEH+2CecmZ94R0Gj2ILKCYCWTqulnU9aur5bC6xXrQpafdya2jl
dS5HLXQr5wyPw/vfT+dWEDt6gZivPXZnH3HERzfQZZlTv1yKJc5N9x2GvcGFsy7y8OeDoF9IeYAO
PdTtozk0tRmjgr5DDSAxQJD0ql7GcK19//z34/w6e+CgtxbUVoTbuOPP10ZbNC0SJMYSp6pbh4Pb
ySm/tdzaTPejBpljRxMj4x4mejk7Jy6Ix2MTVkneNkVVUN5bI+r52KYUsmoz1ECnadGiKW2Gd0Y2
6fukN9owzav1YsWP7ZQSyfHr20aFWEBs3sTG6cA/H3Ut1sTL0gwN0rlKJLyAxO2izDfSU6qxvwxE
JCOAbrDwTQzwGBw+aC6tYc+hn+qJNFRZVr0xpd6eEH1+aRTkfdGuQ2iJ1X8Uwjxfgw3hoC0ofWP5
jIZd79MARgU5+rOFAjuQmwDPstWkt4GeT9vUopQj6mSNndEtvm2ksZ3uGPJWd+V4WXGSRDQXhlN6
b0dAxK0pszUnKTVtNQQdUurzYf0xKdNeFGjSmIfGRV+KAiw9ftTTznqNS7wIdgl+Frp1apn8sjhh
8/H+4CVBJtr2yPOB7XFBPLnoFzpmVnr1KOdIoXcJG7+a7F1q4wwYD4sxvP79NB+fuPh1IbsLhIOs
AjTi8V3Lq0AEg4TS48TvFndnI/CSbLCtpZ2hZtda/qetNcZz8NmgtYHPCqHm+WPKulN6m2h6nHZA
eku3rs+SoBD73z/V8YmwGTmCUAG0R0WIgY4m08O0vEf/3I/xR3MugeUur7ulWg9ouMy7bM7XEyfe
L7PIeMiF0TNGWQWy7tFi1Tq7VvOaQWXNgn63dsGMk3qmcnC8A8fFiczlly3IaKSGOq03ErVfTGxh
Jskhh94Y955enHcDHMw1m7sTfmwvPRMEWCYS2X3a/kf11iYXmaOtvgd9u/G+Vnpdf7VRFe3DkgpE
/Pv39fJYYAzYc+DMHgWBntz4h9mjzIreYDzpSblrVZ9fUyDPgZ3My4kF/+Lk0X6is0vBk+bu8wWY
esUq3JXJMxHKu6TD1Ee4VfZ/GiW3V8SmQtiNrHxDeD4rYZi9EyCUWvix9Kb67VQ14kKmojrxil5a
5k9HOXoWV9KYwnCQUVxTu6T2trxerDGL1wwaT0GL893vX9OjNdDTVGTbV9RjCLbbReMXTcpOs5Np
41xCURjUu6YR+b1KwSPCgyj2hnDtkL+ae7/o9YvO0saY8tYmFDKqWBTOXk+n4oTw1i9hc/tF5GHI
SW5L57Hb+GTlZEXjeYtk5Xj9JAH6G92VRKsTpk4FWUgfv+mqM9//fhq23fzLLED12m5c9FW2YsPT
+tQoq7WeESfCnMm0Ql05K2KZmjyU3qi9T636Lk1GdT2Us3f2+4Ff3CaOzdEL+Qui9FGYybpk8TTp
eNRjJ+sMM+t1l6N+BXBQP0XU3OLwr8/491BHcdqv1jJXK884Zmq+yjLjzhzRmM4qpwkNS575vb7e
t7lm7murPqXg+eIepS2B0wzAaVBJzye4DnqLFggvtROKwnywWgcU6qt/J+j8PcpxSa9NFzdTk+fF
qzXNl/aYibAK/CZyGrs7kcy8+EBbyCYibLaCRw9UrkpryZx4cWYwHSrPqz979XjqovDiusSigHMV
I3sa7M+nTaN4jPon0zY7bnURAFe+mBKVfpjRC32oDae64D6PgESLrfLvF+bLI/vYdmItsS3Q5yNn
iJ0oiTRpXKrCWMKsrY0zV8+1PSZ02cXc2l3suvm6V1BXvv5+6JemlpSXJJEtgWzS0cVlzXV6MNrE
0Fbu3a+VXeN1OacnIt9LO+/pKEdTu3i90q1+9QCGGWJPdc2OWqMHizQH483/3wMdHR2DDKTn0weJ
K2/qz0Urkn0/jKeK7C8dHbQ07UeKAoX27e9P4qZX6bCnEGwCU1sFMVZ1U9RvJCuDBq4IN8bhiSXy
4gw+GfAoJdOtTneG3PTi1i3Lr5UDSb5Iyvx9r0br39htlK8Q8KbxTTZx9LLQ7LPHGdO+eOo666vX
Tct5p+Y/c4Rme3HyUE2hdQ9cx4Z89nwG2x7VlNRhTxd2MEdcd5NLswkk2DX/z9Txfw616TNDJCbh
e6wvP3lZXaanWVMLP24rHz6o1OpvWBPLM+zIhhOZ7EvbiXI5lAN763gcrwt6ZGvHpcCLB8s2Ir1p
kfTVnOLEYnh5FKASm9AjcKajNe4HBWbOXUorieb2Hh5Gc7VghXT+5zsJnZJ/jnIUlZAp4R6j8YaW
ThDl00nb5VYt/61RwE1RTgRIfyxR3yYwZOeJ2Idnm0crdzOHK8RJ3TZW0/F5jDsV5nOUDi0uxc9X
WzElUFwlz8JNGfoi4l3EdutUdeaFTUrRlVMXbBQScceNit50xlGoxojRxQyasJvpge+STQzMSRJo
p79/P7+OthWBdC671gZEDI5CwurYxVgkWy8UjIUZZR3dcqS5Xau8wvWpr04UX39ddKiIULSnSQQ4
gFf1fAoNM/cXXYdwrHXS2JNKdahj+6f0N154KMSVt3QUnMpWQH8+Su+PgFgoO8ZYz5ZoHXuN1YVO
l6JnhgFT8WfOqFtowAscz0seDQEyDO2eDzfJlpSCBnwMNdD5RoFrsWnxzOpUOebxdz9fgK5FVgHE
CVVW6lhHuWcDOnxpHN+BWLQU6ktStW7r7QxP05fzIkC6Ay5qb1vFB3tBnfygT5bqokmimB+iLsxd
grsAf7mj6G3m+5rLORRvo9Dp6SY+EuL8zajkPtG9zNwlsMTLaJqMzjr86ZrbgJWboL9OYfyXu3Pa
AXsaMB6LseRzPSDG0Lui0bLbfD8XiG//frTjUxaxJLw/KCcRTu3NXO752+GNrdx7QBRWtPyRw5Na
8WmEJA+Jjs8BIPRntA9+P+bxAmRM5P02ptYmKogm+vMxxx4xgrKyA9CGa+BfNsqywFL4liZinNPk
qTbK8a6iT791NDEhoZpDDekolDtBPqMUoBIKOplHIQKe06fOncwTUfbXmdyAXxtOiXmkXXs0jOZX
naiHLIk1tAFE7JaN932R0KVTJ2k+49BlqD88o6B8Puqabmc8NYljHC6VYEWt2EzYyKo7a/pKnDdo
g4W/f1vb9uGFPN1ZXOf4ejQgN00t4uDRFu471Vd0geqdMsuqeCh1V2vPPJ/k5S43wbzs01afQRQt
yfgxE6VCQsAsbssO88p0suAjatlq5ZCOgkqL0zob7jEKTR5WKZFh6LRBhkTD+uNapMCPjLdVWttn
iK0mPjT/xLJYlUGC0Q6ZuQvZ/TWJbgnXgMrL+2xthx2AIXGP8iG6DGaA5uZqQMG4BGDVNJfKAYc9
k1tlZ8s406grDMhaldc5IKfcXL51hlEdrCS3z9EcpZYKQd75MKVBB7a1XW40s/3emFoO0RP9rbBL
MuObFNgWKKMXn40lwImv98rXSjM4VrW6y95asKX3HsIaccIvCTsfNJbtLF+KuUpzWFXLcA/NAI5U
MC2VGc+igvQ0tRpaSABsRB7j55U2h7RQbrrTV+mjxYMihRZCl1CU6+z1zFXSv2wHTcqwtDxwZJpt
gv8d1huJQMnOc8YuQkOpMcOla3Ur5PazXFvTWO8XtAgNQD2JRIUbaL3Y2X3ph7mW9NdLuikXBEWl
f/KSaX4vbCoiIKGcqHB6HT8sESB7iSDUd9uckM6gb5/JMBtzBeWLg3FKzeFMZOS774fGQ35WM5xt
pqo09W4yoRRUOKWtEm0IKpH7BMkKgbx65ngfLCRjHBi0rf5e1bb3UYEaxlpVMwIZQzWvH0pRgUzG
uDH9UaI7cQkCLB3fakZZg7npwL7WdLpqWoxpiKmai6ZDNjbqu1y9zHjdp3wwtjosib3FCJILvran
OLlivBFms2villcutMeEGkrjGoFYc9qBs2/OEhBc3a5Fvhw4UQ2+0pSJ4V6mukQb1KjxVL5tCToO
TldOrn+bsI5vYAW13ofCyrSLzhzWfDf6qfxgzuLOyJY6Xuqx/4jQhyfDXkO7NZS1wH4AFQO7jOap
Dr6uiEG8XppxBYhRZkYEeK24VpoJ7RmotR3Zeomac9cDCSWaNa6KKXqCMGurPAXNVSm50ZjzZcHd
XrjKARIn3Napp33uGdAQ28JemnO7WTO5r7B+vEnrtdDR8597lEjbvrkZegZDlBQgWNjWKODHwjWH
Iqo5d5dr0eSFJe9qrjHUWuY0KeZ31jgb7CPVIASDd5CPhZlEqeSOA3IUe9NUq7PzAtGIO9dZJTtb
AfeEtgxxeqpvg1ZoaNQMvZaPEdNhDtHspP0Yr4MPtjQovAJZq6rr37fKb9Fe7AMt/VyhcwXFL60K
eBQi1WAD+EN/q4Gr2yCGveqD0E4XPaPliVpQlOs5PZPJ69cpDmqv9kPNGya+GJxcsvf8Xng7d7NN
jAFZgYXLizYApg7oam+zV8dY6ZWo99WCOYU/sZP22Vyur9Ng9as4caeKPtO8cNVCy9z9hmpJb6HX
AS4tBmloGXuZDcBb/BYxmRDZZiQ3LGgUTezrmunvsr5Y32uphq+6hpkCbhC5SA1c6+fsNm9EtYZ+
VzUAOHXz1pkTleOJ3mpLXBu97YYd8CLUKPFKj5FRgWZppp524edG+i3tOP1iIHarH6+LQCGlZllD
2aqECmKvS9YvShS6FTUY+X2aViSaDrYwaLJsLlMPLmwUO5Z1it7Kit6mHrZis/7IjCL74HZaC+yz
VUrb0eLX8j3ksvmgwC5mkZ6DVw6HuUY2p1v1dghTq10ul2GdqqhL6VKFuPAV067Re/gwTWpJc0aO
3J9FnLuz8M49ZSj3mrOdGi1rAMULHYZMsYkuelfFki8BOjXaCHkh8GYV2/ZsfsjSNsgPg5XPK/yZ
BFH4tZqWHzpgiex88pti3k9Z6l4FRc6RNTmNjuWGPxuvzbZZoPyj35QRZTPvx2gUwQ2pk2WfZfno
fHJxatAvrGFjxTazCMSZ3QC5jMa6Io7UqBN9b1Q+rTtbOs2nUlYuD6WWGuLvkkIVmz1j+LAGgw/q
Nl+L5mzg6HgD3tXkgKjXEcWVtbTQ80y8IIkG7m1XCX2bb1pRe/jyGAoPONEOvRWmbZI3B6NerD4q
R8/9yiIbUnCirW7sjNXgCRo4/10Eya23UbKzS3HIps56g3K/cPZZq0k9whdh/lYjaDWGPlpwWTwi
kjXsbbvKRFylM+YEjfRQNqBBFCyRbvaKdqMtyEd7VsNni280wRckpYrAiFnDLut67ZPe2dZnVeZU
gSe0cD7iUFagoD30RXFAMUie9Y7XoZbbztuKknCWQr0xIfc6IkXfD2Pb761mY3frOar2wqCznTZq
XRT09wWFDjOUbj7e+kaJAq9Xa9QyqNz19c5ecP2BHmPNflRl6WzFvbYU74Z8LfW4k1ZRcCqrdtw7
tpq/rAnB+sY1s/FdshY5EtpFpj7bWJtcFUOpm6GdbyDpoUrld20kNkbNMGTBm9pVq4j8XEOEyFh6
WYajxA09QmY687GmzDjfJq3lBQYyQGt6mQpPO9RLIqERVqKtDggy4QQ7Mtmbu+fCIyojbfRQzKW+
hh099K+OP1vWZeth5Bo2VdVgP2n5a3CR6QvcyUKVPh4hnpbjODprox+uBXE2KicLUYrOS/+LvfPY
tRtJs+679JwJejPlsfdc7yRdTQJylybIYNCbp/8Xqa6GUlVoIYc/0JNCQZmp4yM+s/faTo4HwKru
0kFIG1W4YUSUEFkS0U1E3nxu5so8Vg0EmV0QjU3/ySaOybsatLTy/dyOnv1FgNmyDotrt/KuUgsL
+7hKUz3jiR5GtU+Twqkfl9pbZI87skrzr4GdZdV38mp8wfgxyPri5I7+sLSvE01Ou3ymZSJ5d48m
xQX+gVJ6tMVx8LpGgO2BrANuCvNEw8hF2oXXxC5vXNUfTL3Uvgl9yyB1Y98t05B9z4rUlp8CZNyr
K7UvOSdhMZJiU4ppzOMpaCp11KU/z8dCZURZeZ1s+5iIvk7fC7vILw5Pw19P+HyJResWPziuu+QQ
1I3udzpNF6TjJVMobKh1ZcdNNqY/2jwhrryyp/rZLJEyYUqHdqxYNBTHlP1mFnc9f7Ln92vflmx1
uFMHPs/Y4dxLdkpTB902rp1Hx7lMmjeYSLUBIEAbJ6fuhvFklF1XgdKiJo3L3pPhQZTT+Fjknetf
T6M0Pg0w3dqjmwRWtS8WTACHsUQhHR3r3Jsgf5lJ91w5Zd6jqC/hppdG2A/HYsmTi5nUlrrqKz0t
r00zpO2eK0OHH4vKIJdEV0H2ZUAKuGAk7bj8lmhYoqPsVyjn2DMc3Y3LHD5PRafqHe+gp3dpP0lx
TKa0T3eOTcB67ADYyw+hPURPST3Xd7b2c+/ayIzhGtGMD4i9z9M34HnOGwyqKn3JSQCsT2665Pfp
1HJgkTvUXZp5HPt45VLgOo2KnIqRXddbUEx2ubMZVyR4H6wq5/0OXXU03SZ8UHNbvFuynAMcAW1v
xgMuTCpnB1/v3s2D6akItPrKgWi/lMqa8WTaogFC6OR5ECO68Nm3Lv64U6pL31eRhXsqSfb9DhOw
AhSQhkw3hZ71ecZGJA7I4Ir3qOLaj5nTgIxvZDc8TK4MyQyoLPEjt/2O1kX7VO71vMgfE+Dz8VCR
53ljDvgzd71hczFXXQHBoBJWc1EqpSoktz7Qx4IL4Qje07L2jpU7eSwjR7sH0NP1GLeZHD5Vi/dR
LLPemUXyxRud5tCW6wt3/a4lZ3ju37taE2MrRv5mUQz3EP+y+ybsv+PcyfbMmvJbUlR4AVnbhInk
3qnaB6DiOWiEKXsXmWf3V6nfKyydfX30SxLoOY5CS+24CVv830N7ZKdigJFPbArkeim/9sVQf8yh
vk/0QSlmaoqj2Osz8KT1ZDknLALkrXMe7LH21CGuQntex1y+uaccp5UZMh89cS6eyjE0MfVg270J
hXG15GG6H+fJeiECc7pZZKN3TTeHt2EKi4+48uhDxP7xOqJEwJ+uJqLlzNF40Zky3kpXqudR98Yx
sxv3pbHH4XEISzsHW559VvjJ6EEX7Cxg+2le14+t2eslXC4p5f0pE2Uac2wFH4maGZ/LyFtIXFsG
YH9lsVN1Q01l4IXwvfJlmQjf6EFTCjzmN/YAqG1s+GXH6QJ0YwDhuKPyWY1tufsxq4vsbMEX+AR2
bToYnYx2LjF8MEOm8BZzBukh9FPCiw3By6rk/NwGXIeYKN3LOGfdVcoAO5468wZD+3Wg3FMXzHOM
RLWLlXBhiKRM+iIfd7ocLcztbWZ/NOmwz0E1yVNVTfbbgjCdAWCRf1AK62gMezq4X9JlOJKwcT3N
Qr3Ohq947nja8Rg118KNLgbLmPd5aOurccg+RaWb3jmmQbiBa5LQkAEYnwrP+JiaTn0zN556ITyz
e5qNbvaPgysKGtbRNs9uMXcHk6+iswzO0ZHB20C3GS+zecWWqfrY9Ex1l0LlBxtXH3A/EsboQbOZ
rasZvWV1HqRHdwJEmLYRUJWyCc9Lkif7eayIMENwf1205fIehoZzlnVBRS3tbB/RRS+j+dnXvvFU
RFKc7aQzruHfZudMM42Ag0xCoTUl5N557YNbWNlLlvnENg29vE0nctUZS0znOdCcZcP8o0eoceT+
sWIv9/tPjKMwr/cSVFzYym9CJsulYut4U3jVF0XpRWPhBDHOInffDnN2PZYq+2IkZfWC6te+QISE
6ysYOIDu83mPQ7NAIEsaXk5FWeyEaxRO7DF0Oub09HHLT+YKJdYj0Q3RtTuget25Poluy6L4Ais5
2ofUH/y9ZmR7MZUyLojrLwQLiyvXr+Q1MMMPLuntD0toQWVuXX3tmanJ93GZqo9+qoO7wLefODCC
H2Xucjf4ifMQSPHeue3Hntfwhe6janagKavPUxFBeMRB7B88SWacvZTdpViy5uyY40OheoffDYdq
PNciR2zsOySD8cNz3W58y4YMX9FCAzz1IsPS5NCIcC85VgqmCyF0TJ9fCb7lpfhkOWSP00OFIW7E
vtXDzrY7P4pxEi3nQtdc2dlEQG9cZc3UnBqzHaYd5Vv/lCq4sPSi1tOQVOZ04Ol7xEwphgr7XvTw
wdy6MAzgjnX7NI0eRWvYFPa1XzG3jYFlOJ+0V1ZLbCS+/RVBdnlM3agVR+lWeLeWniTWKYlUHzMd
KkQc1smY7Gs+rZwIkF4T8V7gxeIHr8NvFkes5Kfneyd8anZxgh0g0GhJSbklWokhD8O178BdVExk
x5RhTxoZZRRnfIeg1BDk5h7dMmVO7DW5JeOSFF+9y7TTW1dShWO/WzzevNiYJ4ObOB1CMvzMdKj2
vi6CB0NkEKLrBcJkLENnfjNIjEgxKvrCjgsjcT5WRmJVMasJGCiYw7qOHDNvvK3cmjCT3Cqj701l
tF/9ruseCuz64FsNN0n2A6f2NwUAVu6520rn2DXEOFD6V01ClEpgt4fMr9xXpQ2ONiSVmdyPRthw
MVFa6tueKcpM3tAoNeghSCL7di7q/JC3PmGEQ5X5cYQcIyAXQnZ8FVjbfSnsOXdZRDaBE3djB7sy
yTqPedioJGMoKwm9x252xW1Hhm0aK3ZOIp6yfLyLPG0ZnOlJz7zJr/Vr0M2MjdXSio+uJyfu22bO
kr1LKfbeNxLzW1UO+kslh7q8mjDtIPMehR3cGs7aM0NJCZedqkSFmJggkDK21UxJ2VP59/tZ1PWb
HkJeQzkzNI0GBkcxJy3vnp1oFxscVst5Z09a13DuZHg7qCJ8Wuohao5lLgBJ5X4zT/tgohXfB0AK
zCtSJZMFvUEzHnMc9sUOjkqeH61+4IjMSDHBh8m8MThFKvSxCBaNWZ4qszXOs/DeCNi104NXJFCQ
gOeGHXJkeDi7eW6G5Uy13XUHElbnD37tiB8JKGIewK/VU5hlbXpjU9ThGloXNYx8ivC7ZjM5HJKg
gxC5JKl4AuYQBjvDtgFFVEg/S+jAjlh2Lt3WazEIBtl8AXO6vjDx0wNCr0rHBnPiOh4TCVrP7dyG
XycpE/IYimi4XaqGfiwawHTtdFgGZLOYCiWlzfwo3LXaJCFOlkFvv1Sh0SfveU5Sz6Enn6O9spi5
3ao50f2zuVSuPhlk067NSL0CD5TLm3EMM3PUDEiqodxDLeECMZ3B8/bZov1qN6kog0QsRuM6oGf5
nrO/GXfBMmOVsppcmfsZdchdLdUKWI5ytauzdL63p5kDsIelgdNpUao+CNfr7vo0UNk+dQqDb2Ra
Wi9DHyRENvbzAKAWE0UeFxqB7s6FuzrHQ0NHdqkVaZ4QYNNRdz70Lbfn9un05L52LIDkY1O3qr7N
0fX47i61i2KhfCtYAoekY7/XM6DhAwiHKotFqUk0TErdF+s8u59fw64wioPirGNc6weSPofF9UPV
FyaFcV1MTlxHNnSOLund8RD5YyFuSfoNrJipqIfaRvhRe1JatmjXUdLbCLN0O/agicZlzUuHYlQ9
BB3naOwCow535VJK/UAoUWPdguuG4xINXUVXUja9yWjckf3JR3tNJzrWvE/CScrgCqC10mgqqBQ+
zkwHh30/Uh0evQoRGgk1eIbMDxPYH887EibYT9fRHOTThTnm0D20LVrcA0e+PTx7bUhfdeiB2fJJ
liXZgqcqE039kheeW/LNMcbxUcyOmbw3lVkalxRNmL6Ek4e0j4Olbp4BddsI0zTUja9V6mg/3Sms
LT1g7sw1vJPHYkhdtVS5QIeU5WsV88vL6ruMkV9VxpFOB6vamSVLJCuedD9W5q5bKj1bu5J99TvU
n+mr9OjUdrRjE1M6c279wr0MupiKK6YzXfRaYB9EQSpLmNdQoCJyi0hKS2qDSTk+5dZ/hcbtTPdL
awTRU1bYzH6sDIO9OPduOieshl2HPmCOPOkdCGWU5SfG5xDejdRtDYDYJARTa8PU9uSdXyKqIh7M
rclBtzyrkefKZli0S4zaoIX0xiHK6C3nyafOUyybYmbX7dRi7/Py+qRTMvQOZtAYwWUUwjB07MyO
hipFCZiUH8p6GvtTUE8D1bbBVW48jXaWGhKfemVMr+iO87Tek/vZlcaumaMKFrnwqugBPPY8X4sq
ypJrnyYfIHQ/uHLvsCjI2O8PRN5zt0WjPBtF0+knllPCPnpKesNd4dsVe/ior3V4kQI97QKxXoXq
XndVUH9REIfD57kw69LjupsMrX9uhf/PpPhfrOV/WUj+m7MWk2L9N0/t+q//NCm64V8+OJNVr7jh
a1cK1s/cFSf8C9IRiFSkO2jsV+XTvzyKwV8s1zHi/usfon74F0Yu+oslv0eWFrYpP2Cj+k88iv4K
pvx1a7rGcnk2VqHV0YbQ6/fAjoBhUCGIQuZQNkCbNE3rnxPlVc5uUfRtIivOohK06klQM8HXjMDS
MyT+PH1lKsctZ05kfD0GVl3KF1bP3MMVS2bmvrwr9i6hNPJis20xApadGeXHgEssOZljOyXHiBvG
vyCGLQOCl1on9WPZNk79mdA7d34ioIw5l2fkUXHJlTTcD+5ctC3nEJYVZvZ+aYWnlOXTmzmVgsWP
7M2Fus3gahDb+d5vZ32znftJs94BXBjcB/16NYQN4GiGZrWC0rXdHoleb5J0u1XEtCx+bG63TbPd
PNF6CYGQW7nWjt9Xp8EkC5mMgAE31q3XB658pL7mNgMFwc0213XHNcd+irZ7j8lvHC/edhuW282Y
AzcnNne7Mcft9ozm2XrJtjt12O5XW8r+zvh56/aSG9jZbuNmvZjbYn4tpFexVlmv7FBPDE/WJm+v
euko8Lrr/R6uV727XvpF6+YhmJe1FrC2ukBsNUK91QtcmQOjCi+zCLLcaooE6wIFhrVVG0nqLsaB
2rZ+dWurAN2y1iPDVprIrUzRW8lSbOVLt5UyzlbWzH0hpkO9lTvkSFD6DHVAGRSsFdGYOK48eluh
NG1FU5L0FFCA2XloVyVOegBMb9a7KWl1fuWttVeTTAaJN1tJljhreaZ/lmpGK57SrYBDJUwxF651
nSCMmN3JVu61ldOlNzUVz1O6FYTBWhtO4Tx/KAHuA9/pjW4551FEIdmUk4XPDKpXC/FkLTbrPnxL
TNM4O1spKrayNNpKVFoiSgsylCld52HCiaNkSMUJHWU8sibCt6aIfLCuwq0AdoRepn1vLQVfsa1I
Htd6eR794NbZiuhoK6idrbhmyg0lRY0tGxO7TIt7cCfrxmitynvO9H5vbcU6QrBVJuSVdXeatoI+
cdfivt0K/Xkr+lEJNeWVXnsBlka0Bc7aIYRZzzDC2xqHcu0h/K2dYMCvX5fUo8kQW8NRDN14l+dN
JEDPFBJ+49qd0GTQqDDBpmkx0rWB0aAmBF3zqgsrtyaHVKfwS2Ql2CrE1gZVW0sk1+7I5C7LD+PW
NBU/G6itmcq3xmrsx3Zg77s2XOXP5mvtw6KtJXNCxqO7dmvV+q1tY7lDC9ev3Zyw2aft08ajTakn
t3tQWd99lWsPSDNKO2iaw3hb81VgDDVKGka9NY8e68WPcmspydKkvWwDPb/5WU3TmRhrAzqnvv9Q
bG3p6IuA1fUSsfg2t9aVBBnaWNbltLRqa2/9rdX1traXmowWON/a4cjVtMbT2iVn/Yh6K9uaZ2Nr
pJ0omdTes1PgMrOLw/PMenNiT8ZZ/s3devJ6688zMRQoIra+vdItwRTz1s/DOJB3xdblF8hExTEz
0HysuXdf620iUK/DgWCbE4Rk1lzP2/RgWQcJrgiYKQzbfMHLIcntHQTV1Y49JI52tY4jCpsZaFaE
3RNYBKYViYPx+0QnxxTDQxfDEmIdbvSCwJKYkKZ62GFcYv7hwfRJ98U6FvG2CYnapiX2NjlxtylK
0bl85xyWCVd2uDh0IstwsPP0XnFTZXYZg+BNMyb56SvrUOcqKDSTSzu/Q7w+3PBxJYe5Mx+ll4z3
aZDvE6nZHhSJfJp897rI4RnLUD0VbpvdzyUa8dAgMTR9FqhtuBHs627WD2KsF6bOhrvzw+HBmVcC
T33xJSpEOjxtljvO/+pcUjXTbvvWftR1/Ugdd3EbEwbywgCvLbMkdtoP3HGSJyCeAhXmr3IGVAMF
9WDyJMhF3Mmm778n5nSC8fkB0++VyFJEsPjMx0T495YATxN5X9lGvdCA+Du02HwiwtbnwV+I5LDk
7bIq3GVrnNAZfa18+drCFNsZfXep7db9oa3pONOp33YYKC6T03bLvkcg8slNsin202GGKd8mV6Rs
vNT8DRaK0oQBZ5gmO5GjZWLAxPc9Fn1fn9OGYCH8jnHDRrw0XVQ+mlOOWKShTOx7ex7Co5OVvmD5
KJMD3RIwfXsKHyPl2+dlITk1tlID+YT5JWCZiWqxknncVvUxyYprMVaXjq3szhmy2G3n+yIrH4tO
3hjD3EFdajz5vW+8W2mU+fWSAAEMFDeKX09yz1+EzGm6yyFhv5QDszNYscbZnfPXscnULR/7EIc0
mDdCkhSTchadQrQ/tIgUytJ0H1P65NPgAd48RRIcvDKCs+HK17osCgYG3Lws9hgx5/217Qqm9CWJ
Qa68FZFwn1s2B6wLSuvR6u2QVsJ5nJoaOixZp589m2lRWNbhgzC4ThbfnGm2uKqRd951YdSQVx0x
Tdp7rHeeh1Grdy8AFOqGlXWCzTkf5970bztjqu6BP36388S5qg21r2bak3g2JItezyZDOIWI0FbW
fWvDFGU64JZnk7T3Z1+PRSwns4jLVqmYGV72kCfTkPCjKoa7qk6DvU5Lye3a6QQBwPggdUT/kaYv
zZR+NHVnPFqUqjtMXQTcZ/qj6IchLsbkW1F0nxmjU9KsMttnIzGrFx9M8VHU0vkeWOI1N8vltUC8
GeP1pn5ZGNnNIM9GNxug26LMYde4q9NCnhPtfMYHRopq737vDbnzAyQdFLKHLEqM5wD1Tr8fCn/v
zWz0rFzcaBsT59TNPP+AmjWrbmQ9enfsH9nGOdNti2YiRsYV5aeA1d5V50bwvmHOESzyWCm1XM1r
0k1BylaMgvAYWkHx0PuJ/Z0sgCdCgz7Ndvqe9QaMP2OcX2wmxp+TrkaCcpV6OYPszIO7wYtX2j7V
lduqK9BTOHcOHKg21vg2VaCizFmbDxBZB3lrM+oKGS52cvLea/RNgNJsOMTOfhR1x2fUu2371HQA
Ri522YyDs3PTISreBY0x4kIpmrFjelXZi95PlZkrdVeTRI57ohiDATmGlOwFvw0hrWJ2qPA9TyVi
psRR8o5FUu8wna4Bb11o13u8toVdIoaLw5B97WOeOl39jELFmN68skyCdY1LHeVc/HnB3XJKS2Kq
WFOVhmWjNfJLc5I3CQJqpR7gQhdh+zDIyJb5F1E3sLj2rRjEO8yrICtjlE08pRZd2GcXx2Vcp22z
MED0LaZ+g+tPp97R/lMegQwjwlQW4NfRDLWxP6BJBg+fG85rjo/jk+PY2jwoO7XMj5pkQOO/mVX/
19X+F43n/9bVXvfjl6z7W1+7/gf/09e6jukgWlxZEFv3+rOtdX2om3AA2XwTpBJsgQf/6mvNvyz+
Ex/wzkblWdXx/+prCXpZ1f4hTnryQiDx/ZO+dnshv/a1DqAPcpAgZGB7RKke/eZSmGXQs2VDs2TR
acKCol2h8zA5maBGVP5U3CZR3IcfRUICVK/aC1sBzb7UQ/S/a3qfKDdDmzWZf6IxCW6ZEtKFVLKm
kIddJXDoZqm42OA9MiKuBMF8fjQ1Ii6zVGNj6lNr2lH1JeK2l76kNWCCpM6snqZvTZLPaO6EueqK
UVw7eyDJ02VV5XA9DKH1CG0nYU6NkpaJEuKWHYXigLSu70OOTDRFmjBBCyWvCQYYVdOgUSoFtbqi
fJmM2NKNeUuYmR+exZxmN52dlQARANenew3MxzyPWNZS7vW2GfajqkJIOkp0B6Lns3uTyIWis3lH
siz77oiKsE7LNLrxARtQ9kbz5XGlo34YzgZb34nRW/aQTpH4ANTPZClMKfxBdUyJ6fTWNn4Rk8+U
tDZAuPsi6b9HfW54hyJRRUDzDwTwgnh2JGvOb8jN4XAR+5qAVRbEgSBqLEznRt8lxlx5sTeENrc2
CYzWHanaDGF9lpG7gfSXM0ITaznRJTvpo0qjnno8cbqzdrNOPHRN7fSH0WHB5yRBqM65U+nrqa6V
+9VH5shSz+rsd0UnExdoQB8omX0qK95gZH6Z/ywsq7hpm3yg356WmT8dGmiQOnQUuppJf0tlt8Sm
sgP3k5fY4xmMYe3H9qzvPGf+wpYT71TZMBd3Og9hlHsRRVN8DCTjlx3rVmibCVUW/ZrpHfrcHgkc
dIsOHa2VHax5uu+KiNuqHxd/2AuTeLldBMp1iCeJ8O2UV38kF2ysjF8V9T6uB8jSWKXwMWGY+80s
4FZpxFdk6fc6IXl+7XxOtoljJY58sxzZv/kD+tOKj6h2YOPGE0DDWCnlnxF66GtkqMGjDioXH6Qm
UENZrOjXd46WavqTy+B3u8b2XAPAG4yz1ujZ3/yrbjcLUxay3yfoTQkjzB0hH0TWhiGfdC6nOGfi
j7iK2gcXgt1+ZrxjTteOtmV0wP+/5spi90BF6C5NPCHtfvc7P3mPJg/NqRGpsxFJ99lOZUGLXTYo
2YI8r65TW/l7lap3Pw9vnTGo7ip+g0fEGhp+a9vLfUK2xI9o9vJHrZfuc8mIoGZ8omBQo6dxgl2b
WuJD6RnGjzkR1WPthsVd6aP9jUXtID81W/6KXdGkjLkn/GOnvpQIXFOjYC37y/n+8POz/TW4zfrd
RLG+jT4AANxxvsdw8jd7EmDiYBhTu4czkHlPFaGFn/raf5VpZpMZVXRXnpnInWrS+VDT1aL96QKs
Fn37EBijdeUPWfcqKO33shjm6xDY5TGoO3mcDXv4w0f+H54qyY8wCjnigYY4vxl0okGlyCIwMCyN
3X+ky2OEkJOSWfWmzcrQr484bbAr8FP6E/3/P/0yGM4Su8HV5+MO+u1tiqImDcsZ6XeCR/xKSeQc
FlMRhH+zfgmNwbpDJQyiMGvLIzBAlngVbNklqo5s4peDKaMfokyMG3e2S5rA0L5MqPz/wIjZDLp/
//2GXLW8OegKQN2Zv/0mwlxNZeWn/b4Ic26Spmj3fdKKZ4Q9XBsLwcq7lq1ISpvX20BkRH8QgwN6
NZCfCBMaz0Pmu59sgFaUibZx1wijPVjhUJ59dFnnKSj6U6Jsep1UpP+NEPpHVdf/b+hzvgu//N7+
bUtwX/6GMlz/9Z/VlBf9xTELjwK6JRi9DX3zs5xagXr/XT6t6TIhsAwmm+uniW36f8ony//L9xBR
cUoz4wfk8c/WAr//trBDrqYtEDwkV1mUZX83v2Udsv4yx6VoGeEK2ASzKI/ovEzg+9NsPQzQj7ur
YQiH+hb8XcS0uZ9oxBD94DIwdOOwCmd4+K4NgRzbNLS4y+1qEHFdklO8VfurMNKKmLwBU/gWth2F
vpMMGoRSFEpkPbIE549V03s21DB8MOc69RCKVPkcB42t3L0baU5036zNxw5g7CdFwiYi8TRcRwn8
IqYYgQHBJy4OfXkGaQKYOl+qlKaybaa3EuVss7enBvm/jAI8QFldN9bR8wy/OHSdVfVHu8q9C2SY
XJzKGjI9IlO9LDBZmlW4NLeWPER6KbnhvCKTx1ZmmfMSIbK4njrJBIdWK+f/TzlKgiyZo3kFYXsE
+7U9yi4IK27swogyLuTFE78rx9R5Hixe5K6aAZ5R1DV/AL1sl/avh8J6QULCx45gWh68/N+OrkJY
HNcgZugxI63OUFTp+MRYluPZF4X/mBdVtBeeUe47Ow3uzNbs/J1fZKjvrDEIz/zF6g8sod92UESf
sc5CWAfkEKYVULu/f9vAfydlOkbwd1hc3FmGP2ECH7m406m72DgMjr/86v7DLfcfHg+OXODyoNy9
tvObnRSS+VDYS83jTe1y7AHmvomw6vZlV7XfLDtv/qFZllHBuvmiH4JfZ9OP/v319bqVIXijcA8T
cwIolIwXQFf5TmSi+MNL4wD5W9uzPdSKteFScnkzOSF+5VG07Pd9WrBwb8y4XxCXVN+yUf+RLf1v
D8PxwwKS/7W3TKv1Hf6FpJCNHXj4JAv2iYEpCCpffWTeGfzB1Gnba5f2y5cVmtqaFErMFvgnXo37
28uR4+SO2QLQuxMI86ODP3kGIN9kdObL4HRZ/YoIzfTeCtewDIAwdvaeqNwm2TzHESbQlTaeO4Es
90hEMlOwoffTyMIQcQgZBG85w08dJzYQeIVASduMzu1yFFjszESdWa4ZPyJcaeVtlDjGcO6nxf/o
jqhDD0vX8wWSHJJMg5XL1C3G+YVXYek8SBxjOC7lW2q5tQE9PlrmEpoTMrsOXRXCtyOKjeJ5dAzO
iG5gf7fPC6gXJzKZhPuoDKKxdnhOfJOBK/Plcr/gr26uuaHZQbIR7Umwj5k1DuReC0hGmwIj9WbW
/sbk7RLpMwMzFAE/R2WVFQs/FNTlnbUgKt93fp+rEmkA7dV1D4KJb2JZSvOQmFaXH4cg04VizjLO
4qakZc4OHlKt4k6MpvZf/VIMwy5EJOJ9bXAswhmzW12f0rBt1bVZKfGJcabR7qMFQcunCZP1tyU3
i0dPStxOMYT3rHtYWOfmH8oozZtHZ6774YUARZ2fw0xW2e0ilR7itlBlseqQR1YvpBTauNPcVsz9
mcTioUZcPeWEmmazmz/VNjLyZOc0aXa39MqwQV9O/fyV5bbiqXTEut8PvS9og8uwSY88YlgxCdUZ
drPM9b7OsiiwLybzGOOX9AZcHnmrv+NBk+TL5F0S9mfPmCOHKGv0KB5z3MYwXo2+iIJXfGl4XbKs
D4tjlS2RuwIAy+61TfvKfR4w2E4fkDEl6tAm4YTzrCzATVmhMQ/3Rb2oZF211IX4hCLW8S8Y0puO
4PPEUp/5LLCxnNNuDCxkmfjs7S920gdGd2KkX9bfgJoG47hLqNcozMMowx2ZOMMaLJhZ9j4YuEA7
5bPNATkpkz3zxUFdF44I6eOavp3POFhYsLNCC0646Bz/pN0KOaie1jUNgwAdntqhD03yxgwnOHQ8
73zXqIWAkrphb3RmQly9zTbfyf3SyzGJ+y5S094ccQ0g30mEOGSyxyqbj7PudsHYiO4Sdu6QHArN
uODgMgoZY1+EyLhmkdyYCpPUYXK8jPAuXmp06MLWQv49ug0S+0C7bPUmRAmGUMxzegaQKQFTDlrx
Sc20f1mkZ+TBaYrK3Nfon24Q+yA4MENrmM+prb3rvMtsdcLYEX3OiD3RR3wDQbJH75frY11ngX/l
l3UK0huJLPNXC5hn3LEVW9cHobq15RAl90PHIuIlTSfbOFdObw4IgE111w7EHHEe6Upi6iIU0x14
vTsETVwuIfcMI3arz51yuZ3dRhcGNt/IKXnKi8+HyzMvAh5nXYWnWbmou8kgISAuJ3ZT0Zn4PFIL
FndJGqIxATDYSX0BYFHbZb/vVVEwSgmzut0bwaJL95SNSljJn1rF3+4AuAgufaIHapOrBqjFb4UE
R0inEGDho59QxilEd1IQxol8Qx56HUT6w1Qa43JlMxDPTqaR2J87fibRjarqobupJVSTU60mM9xZ
HW5YzNc4WV//96t+LR3+doGsCpqQCgP0kgsS/LcWiHjwJM2aPEWBp9z7aDLLvd+LMXYWy/jD1ft7
Ipdr81hOwIW4XvQU4b9dVlSTmoMhSPGMDOroFEuJen7E8GlX3ocZwsOTRiTGn9nJnQgN81AxNGMC
mOp/BnlYn4jFHpYmIlzBls5vLxp/eut0qzzTBiLin7lqkq8u5+EUZ3BBopuwEe6fwCb//m1Yoy09
c1Um+eFGVf+1IsiZ7riG6457qx7nfac4Xf8fe+e1HDmWbudXUcy10AFs+BOSLhKJ9IaeLN4gWIbw
bsPj6fWhqkanmj2nW61LxVz0RHRPsZKZCWz8Zq1vZWP5NzEtyzUHJ+O7WskmZv6jWqkf2fhWPdrl
clhorqBtt72LzO3PL5o/vhcD6imfHDUHNelHkkRdUvdkeYyQJmpVLOyG2A9KY3/581dZqsxfL019
oXrTqmmE7BCR+fHS1BsxjHWWJeuuzmzfdGvDM6tM27ilyxPCCcc1wIT4x137t7rq/z9jx8CL/PL5
/6H3vn1r3+TvVhnLn//ZfIvfaLvpeFkZOOCGFs7tz+Zb/W3J2QOhDMHV5MbmUvnPZpw4e5pxuiny
L7jv/08zLozfYKgv/cVPad/f2mV8uBp1FiLLK4PaYRzH63zoHmyDU1SrgmbdyMo4a3aeHGJV3P7y
Ydz8uOx+Hfz94UW4c02X+QU3MCfGx1FvR7upkMwm1wuV+mDiB93V9RT8vYMJyhJ//TLOgrXE4O5j
QHXiNErJySXX2MbV42jFDxFiik3cK9RNqqLt/vxN/XGKsRxHFI4sqQxwXHxDv55JjREHHRthiSOS
DUwwYVsbaf3QKBH2l2hTfAB44yBp0P8qk5Q91q/39o83SsaNxs1tEsDz4dlYtsuaV1d55azPTkkd
usRZyckXrd5DfuqhJ5j6DoXntE/MZvqLR/OHh973V7d5aWjDhkUPpf/+ffcT4o0849Vddj6rYcAO
wFylgZbehn8xTvjjS6GP5jUQPNK8cw39/qViEK1ZD6xrjZOWoYVKHVW7jfRMdMzrP/82GQr84VPF
+A2ziAsRbRpQwt+/WE5v0TQxA6YMkeXg1WWXA6m0w3tEi1bhUwzKV0cNWRLHta7F3oSdaJ+ZXf6a
1QGmTjPCdp3gCkb33wdPcFOjci2nNH5nWa2vxqKwX8Y6LXGwjeDsGbonwuGhKXWcs1VJJ0ZUcdO8
TIRbPBt90L8qWhQ/BBYjWMJT507zgqBdkivRWgYEVkXC9CNjHMqNE7LdzqG4nSLHjAPPmoP2RKdp
FSujqw2JhEGZn0we6l+CWXaGjwI9a/ivgqd2Hwn3fSxjV/GsupmSdV03ZM1EhRUc7UQDgNC7ztlN
9BBHvHSfWsAo73YZcql3WVV8ZWhVa/shaWDEtW2WP8ZRNmcE/xaL2qmbH+PZdB4mczIeI1myhCoC
a6TntgUK2JDn+qcESP0XZD1avM7NIdGodfPkEluDwnY+sfFxEX1LWFRI09KtTYIjCEgOzLFd6WML
7GVGALw2WzSmKwOhLzsNpPFvREB1jPusSK0p7S3l2Ll0VeuiaqcvlVWE31Rbqc99mtTdVpV19EKG
V/ygDmRHrXRpWg9zqw9UvARhf0WqgiWJsZd6HhIFU3cyzX5rq2GOp8otiLWNoitWA/WQV8LoVoai
KEjppUPnT5FL2sVgzQpZiHo7bMCoBLiFSg0HbU+YQ2fqyg79j3XRdHwAq9xN3K/YC5rbWF2cBCp+
BORumWQaisce1T6yk47gvDl5Cjrs5fhS2sBlP8HmhEQyPJRVlSKnxilgHlMdusBGg4RBTnVRjVfR
gH/xew0LhxqHYt5FllGuw6CGm8rCOd21UNK/gu1CyjROc0uwi5Yxxkc+Or4j9iifsiGZ3hq2N8+K
KueSpdyMKpOTGWfoqFXWi2PWYnHllD1KRbsXzzTfmacj6sw3cdlaYBaks6V27j93TqvfSbVq1nE5
9+9t26CnG7TGQDJeqLei0/4SMfhx7sMJRoI6xzYTSpOwJ2c5X3+ZL0EVQqnLfHU91exFIeTUk4OV
9rEIBf4GsvHQGALoWCudBXHnvqq/DPqxyXKvdi+mexrz65DU60k/O8EDwxpQ65uxybbfD6R/11L/
QMP5y9n8h1rqfpLx26+11Pc//1MWIn6jYuE+I0GDGTtLin/WUgS1cg5ycFNZf39c8KX+UxeC30Hj
gWXzk5yB1oIC/6kLIfl10ZIwOKVEXqJ+3L+lC1G/D1t/KbupOgxsE8gxl/wnXu7DpdV0phyTVkGu
pSt56M06OaQA8VT924Kq61cE5Qmcr3Ej8jctLxrVM5qk2+gOMRqbDE9mtTIrRMpeYKXAmRC556MP
y6prsS+piM3KkF/giHRVFZ4dYZp1ICIGm1Gmw1wh92/RX7qdEreJF5k9RBNdDYJHkh7SJZtQqij0
wBGQIb2KrcgmQRbNH7ItF6lZHfuT1tbFFysvhIMb44fYS2vdFumXBganu4/tdkRk4Ezt2FJvWBZC
sZAc9vxd/yEhc+EMImXX23GXI7Fr7sYfYjNyCpbQcSlQobnfJWn6D32aaEFonDvkLeqNo2jB54QR
vsaRPQmd4Wo3Fkn7VGd5V+ytYqzFdmrJZF9EeSxJMreXTo0O1ZkDZ5Uzln4F/zU9ZInVXOED8PgL
gIcNY7izCy360ijWUxnolzYkCpXt6klk7RbeKOAZ/RushtsaaVvsMXdk7NrVHG21pvL0cXNMuuVZ
YXyLYr2RUEIbeVpWab5ZoqPNXeXEr/UcpAafaYxho0nxoCXhEaPo2zhcpopZaREd09yC/mJ3Hl7b
aQ/TCjieEdl3Vmue3BCohHBO2EoZABvQCdJN3Vh4ZdLqaZrrcyWHXpyVvKwPg2yuMyCcfj0hfl7Z
Q3Q7MJve8GhIdGBH3WEcm8scCHPT2Aa+P5ixvjFO6ctslOPFikwDhYt2UluGK1wYgc3gKjXvB37J
ldaFTxaMu53EVXabi15f9VMPxdENduEg5TYfp9AfF7U1c5HHVgFD0ScoG7ExBNu+QoJZt8EhQ8rP
DzbinI6Z5e7iQFdPoMru6Y3XQuZPVQqwyV1whSiUzdizurGqPWeuokcMjOXBsqSLxrd2ItIao6Pq
frNsJ1wXjEFy2EQYINJBngal9tgOeLqqCGT+ANCmCw79xPRLXTceyhBOml8hLJCotQC8Ym7HUZxX
u9iE3bjoMWw7KDa9HC+xjZXY5dtHcV8S/qdWJJG66yghXlxG5Q7Z7l1fw42o4nY9zG2xRSj2qGXD
hnV7C3kHMiMP/WoFVsjwKBu5FuIFZkbvszfTqgc1m0/dOWOywn+cDlHWzccAS/um6fgfu7HNYFWi
/u+UIFH2as2qvwiKlTuhYsQzWX3WinYtijr+LNnpVx4j7q82iIXKg4n41jSmfmqHalzD8dUPMXyv
o23R11nxABQlHXdVoNfArDpAgk46i8ibAqNazdUgSVGFYTPn+jmhJl9ZiRKcm85wPazX5pp35d6I
ODR63000q2RUPr6lWvZ10DUwQ22uXQgEzYqdUSrTqewrbZtkxUiVHPHTdVHZ62FQ8fgQZisOxIa2
YGesKPaU3DDBI7Z7zPSDX3Ro0zZCTxpUqkW9nfIeClJddMitUKexE8E3qffoWMO+Ow1wa/JrXivv
mtJdm6h6J7ZJoOyPFVgKU9k+NGPvrJmfPqR2VTETnVdR2z6qNfAIsp2qk2oGB8acL5NdZMpnkjpA
uFjOSjrlPtFU5EeOiu9WCwr9S+O25UodCodpqXTPRPNdECfBpIEeyB6lVG4MK0LVVl1iwBHkfJSr
rsqMa9ZDeEyxL3GiYXJVe7xlisq3GbIo8Spde0fJ5MJKddKV3tff5JAH7zKyXzNX8ZEs9xj7U7Ll
1crZTGPwHPTTmSmwghoZvbMgxHulBm69T3r9QkmppwgQDQx2TZWnb2WgFNewALmgYatdS4O1U5GA
megvSOelWJWpg5DEVrSN0mlcWV3pePSSzqqKEeizNqM1McHApMNRS+ZzY/S6z/3E/2WN6rPGJNsD
9xAh22bzfGS1kHHUMKInIOzeJnXYARjKhpJlF4G8LlkjnROxQmhU/LGVeWHH0u6rgHRYy4qcYVfV
HBnU/e8jFATOHEDGDQ+MsGxyL57s+0CPPpnB8GKbpX2a6EWKelfCKB77umKj05zmIPCmZN53LvwR
0AAqCKVuX8iTOe9HMq/7rL6mNeQj4AK1p8NunMv6KZRqewzBzXjLLtlngn8cG6Kbu/gLJx1JS1Fo
ntk1GXf6aIRf9f5bVmU+qiE+QaVp0puYw4Edz63bgq7Txm0bpCfbZm2gVvU1ng3yeHAFv5pNfQcA
9pRF+p3lvFWt2Z9CNVmjGNjJObjSeZ1V2Jg7ZYLVaJV1tjGgVX4mhPla2eZhiLRz3mqHKcluU7En
J2kzYjKsoXmG4CLRCo6yXEfqcAYieQonrfMKTXmcJvNiVcq1bqPcCwu5z0X4jcN3CPc2PaInTPCK
yAE30k1OjvJeabddyUOlyTYUB8+9O4MFtRJ8yHQZbpW6KztOt0YeZ/Ga8MAvFedkWT0I/bNDC9xH
xkomXzsUaiFWAmqDjYrqVZXnINa9cbF5FuFDDNZBOhpHUYtvGpNVozE5iXdWi/r6Plfkc93tY5Hs
Oh7VAEXW4fzNsfAzVxlqfWVNjvYGJ9QuL7qLNXP4vM5N7HWcKLbFs92yPdu5IIg5c8veUE96WU7J
g5KqniEodAOPAQ5j8ivTBs5s3B8aMe5ard5a9pdMmlcn1m+ivPRTUJsQEriMCMdWPpnKKdcNtmtQ
BikJkIf17jnvllPxOc3sNabRdeb6wvgqVcE5JeIbhKR8XuFhLCsWW7Ply4B+Hq2To9Qnl2HDKggH
XA5QXMtbol1R4RsshMQmEtQfo3utWDU3KUEC1k0N4gaXWElLHCXiXJQdcNKBOT+T+uo2gd+XrqiR
F2uIHDxEg3K97L93apDvZ31rTsVq7HVcrc1aq7haMlphOvnD0GWYWwIcQo55HbCMYXfRkOy6VcVj
OJyb27lWxB5qYHEoFTPehRN1qdNtQKU25zJpufeL9gW/nr5PFo7aiizJAtBBEMtbMcR3ubzahIfv
+hwFflfPV+E0R032R9H6UkchLOySdTR8Co7IMr0z9ZwNj+72OyvkG0jtvnK9BJV/abzbU3rjuuM+
5Edwd7hr5CX3IZWIN5lmt0P7CAhpgjWayqOEUw3Jajo5anRf61AQTZ533H/7LNuWoAiQwA6Vzz+M
WIoXoxiiAz4Arm4jgFQsLcqeRGVc4YjoLRLW3raT5zJEj1YMCI6nyI+Qx+o1AAe72Rtm9iB45UIS
KqZY6pYJz5MRk2zPAGM1i4vR3tZiueL1bF11+iYubI9n8XqBQA/ldNJideL75YPBkpjsI1tJeGIA
/HF2kAWnzRy2fkBxPMWm5w5crPG4y8CGRRlsnJESD4LSOgryTaWoLzoOunTUGE1W97lRXkieGsC9
6o+NKp+Xn7Jk9oSr4j5OlFfQBme7b+8UTX1vlf5xgEe7kpQEKxcFcQsvF3GRq1zngYYYVGydJZt8
rM9qph0UPT/YMeghIjBwbIt7zWgeR7x0evm5ybi92DivWDEe1cziCrBetWb85HbDJ0fa57BTfWsu
gPqM7gYiw7aIq8exDC5GZ+66MrQ27P9ympHCBBCs6o8D6Ykeoe2BbzrmxM8CgzORYykMfTwTBe1e
xIZvR7OnKl1EZmRlTes8ZEKRzA6Es3BDUxB7NZtykjxe2z6W6GzHehdIbV1R0bNi8pGq+11b+62e
3YbBwS30T04wHlOulXYM/TzATM5kiV9W+FYm3U1SOocQ3YOSV2CIgWLBe/MnSH+zY00wqqZmV1Qq
rlh9DVofkCSieE7HBA6uEVjrqHmPWuOAb2UNOPPNbpQHN7AfwqyH8aGtkCqgd7fGz2Z6xN3lroyK
UY/QwOpG7tVKyJ/GQIn3dT4mrroKZ9M8sI8n0nWkujbMaufqglNIp1Jm258KtG/mizqoW1bZvhDA
uocKuXw5bGx7uovteM8I5sISHvwq3QOVCqeMXzfla5ZaPuOm9QA3W9gQFBe9hpmd0NkdovlaqtUK
jTqxgr7evoel4ndzcRtPPeK6blWWkuKvXY98RkZxVXMgjwW8R5PKOBioqkL1dhYovM1+Z/B0S0MA
xWm7xkr4ygDsrFjKU9NeIdvd12Z0bkKalfBtoJ5cQx3ehJZ1xgq8Ttrhqex1GHEZT485VdKHanJ4
PuhyBowXXpJmMR7GyrulA8jBs8wgbiZiNJyOljaa2RoP9AQ/caqzL2noGt0psE3KPDUt6XCgGk90
Q7qTPNtdanMQGiO1OGOl4AvmPSZ/6DnG+Q4eSsZ4sqhcY2vjp9SQ6E/qN7tJxBdtaMM7GRUGb1yL
rbeokvmrqza5ARGrzd9lAKfEq0n4OAOQdad74ARwnNRwmuozcrZkr7cVywc0JUXqIcOogSWp+JZo
bVLt2tPDQe0yEZN4iaVLvLVBK9/QHSVUeZGT6Z4dhIaCyytoFIaL/bS0WmE48MzKo1foqkCqGqym
B92cestTuw7gl5sJxO5O0iiql9ddG25svbN9tQzGjW1J/BmpWZiRj13qYlkw0/SZMVknIvVVr120
3V2u4klDHweHb1SgKfn1WPiRpEjGBmgAwnHyBToAOrVM+RMKA9QqlwFiMxb9x4IPl+qqFyoaNKxA
jyFxTxzdZhdezLhneN/p2Fl5/E3yxci7xWMhsyBaC71rrE3ax+FpdkDhrwMIzhd+seEhVLrqNAiF
sNCEcJj73La5aOK+SB+SsUof0HCYj7hOhnfF1EBVz6p0M5q7Io09hHlYFWDI0FkMI5SelZmZCcoV
I6OAEyVpMKsZRtHMUN2uIy/sTUQUNgeG7Rk97SaNsrTuAoQqD04yI1nJp55hr1aZg3JiNAlakdxF
09o0VjGwP4OFn/r6XIxwtq3YHFYkAepXw6gy7v6us68OLCLGTFXZQWhPHOHNmt2VXjrysPQMZ8qW
c3ww4VDHWnKvtSwfKQmAOVLxIx5fNU4fvsWgcp40mU0hcXlprN4Pgxkvp56hfmI4rJke1k8m15Ds
v0DNzbgA0xxOOsKBQvGmYcK/8O9paDvtv/7PfwiTceR/HVD//K1p/9vqrUh/NxFdfubHRJS5pwmt
0GENyK74xw75x3ZZN36DVauSneeQ+bZk2v3nRFT8tlhvyGJkVoqAZYm2/+dEVPsNOaSmIrNQGYwu
KvD/9T++jP8Rfit/LnqbD//+6+LX+h4q97uBqKobjFctjbEke1nnwwrPSnu9imIH5ZKbEoZkPLXA
TW6qeDTWXZWGO6ueh1WP/AxibDYfnXm8AcUGYT5XbQ87vS0xrdGCAbQ5dWC1kfo4PF9Tfb4B4zWi
VkpqNjOjMLamwdyjVadjj8tpg0G8pSWsg1XT4oUXKANpY9PS7wDBYjBW7IXqdFzgKwT+1aW50aNW
uQyz/aSwKfKVnmS8treS94BVzVWQuPCcKqjTy05XbtldyZtuiNWDTRDFyexhQq3KYsJEy0gyetby
qHm1q3VEoz37yLLYYp6DsfRtqz0kbv+tXpr6qLPvQpWg1libv0KYIpw87/OVPuDeMeSriF/Ic7xn
Tntik70XWU4FT5UZ7dM3pp9n1Ko3Zlm8wbN6Leb6s5RU56LzcZgdh6A6lfa4QZ97Y4fWjRYWNzkJ
JivSbnZDoD3Q2K4Vq9pagT/YN3AD7iNZ3ZMKssD57AvZVT5HBKsRzW+IEkmz8WZwXhJUuTobRimz
rTO6J6sZTz1skqHoKlg0ymuN/nPViPy2bcJ7d2LODAbktR3rO7PNny1nPkWpfWRB+ikt5+ehyfaB
xgi2bB7RHvqo0zZ6VdzC3OJ5EkALgxcN4fxTk/vDqHORKMGVBTd7QSrjQf1EClVYf2NNhaY7wZNd
3iGqL3lkhEfQExtYWLHnhOJoasyR7Ng5R1r+XqMBWmU4yRX3wiR8VzfOVdS8olOuZ3tKdqGTIAQ0
PRZ36za5gutC2nftQtOvZfCWp8XXwp7XSnuriOSaRCmuQkrD1Au1nSlu8HuuFbmZ5099sXcQZ5JJ
YK5a5A8kmt/nqnirSrFLObYRCXizIbeum215pBZLGMOLkikbqcybJiwfzeCh1OlFsjtJQMrY4VsW
yVZRvCSKb2Il3CuUFhITvjuIC86/S9vT9RbOpi6f5uY5KLq9IeXrbAfrKjd3RpX6VNTnqZ8Pdm68
xjK8iQJkjWp2nZA5YmbglbBerWvWfhgG8bC/Nr12CKp+Z1apZ8MUGCeuTo3RZu9sayHOrFbCizNq
rD4jIARvXEHHWTYbrVc/pYLlLpkffE/1rgiCepX3wzsP8VvojnArmfI5ESy7mrYBzkbxgjhZrBjw
Hg0HLHjVnvTBPSDJfCR8YN20lTfa50Y3GV528K/v3K5/1hJ7YwxnhzrDPAqLPn2wpy14tVMXpUdp
PSEohfydAdYFtTPBBir0rYhbv2nCVxcKINV5cDtlw7293HyR4z5o/a7u7oz6Wz6BG0w28D4Jh0o2
Y9t7Zsn8wNlbst4Qt3PSy2RjVe65xKC7SndA170Bw3kZR3QYBaEwSFozGmE9v5qKfAF4v5tE8GgX
Cvb06gRUgWGC4t6iCj4q1m0f1nwMYlu64V4MoT/M2yKX/lT0RAY0vhm9ToZ507RNsw5ZOVJzPAV1
f0E99+yoxhfNSUK2S4M/F5JhV+vToZkgonjP4bZtyM6xq50RHqJ0Y/RLKb0kf0DBY7rM1NNwH4ll
u9FdOPpIjxltxYRUkFoAECXbjNrnyZm2ozWvQ9fezHJbc/lKoAl22j8JNQw5FYL3CIglojnCGwDq
ukm673Tg4lUYHKH4f63wbnOgB+xTaO9UYRwkjGUiXu8ZgA5YybTexzIUeyBV3GcHdgsnf/XqBpE8
GVFSnWWb1V5jq0dkU1ddmeEtYbU2BiU5TkrvXDtg1gz09WhrxMlXsjquWFJOlsveC1tMckRmcbtU
TqtS07g47F3Oj64gZrWrVhOf0mK+b83srSv7S5Nl0bGOpIJdp1B3Zqr1p7YiCsiajPxi8OS5M/NG
3AyTrpGR8RIkvtkE2RoV53pI4P3Fj4RsxOuqIdOhYcG2dWIyj93z4MZvGTXgKq3ymVEPHqaw2bGC
uW1zplHAjR+VfMYvXW2zNG+PxVZJmcsAKduTnpKs7JDRRCMDcy2C4ehmqrtDe4q0ry79OoyfOfNh
Q033xGKhLo63mVoeReK81FH/WBqBsoqk/SjjmiaOL4tQETQIdXfKi5sYcPFKxAFNiKkRNpqPh16U
XxlPfZk7/YE6Hd/tUHtBmO4IVLoaCtAoTVNfKqsK3irJYgvQ26qNuTvGQ9Gvuc1XdGmFV1LzQ8uv
QsZjLGHaghtk6OSz7GjT1FxC49UsX1WTZ0aO7V7Rk3APhPmczG/MUV8GkFkEUowy2ea5s/Q4IK8S
5auaCh/PK+FNxDuDlF6noQ7IpJ1JpjCzS1FNFB40m9bSP/fzi9rp78q0kHc1t1m1+FB5IIbByhpl
x67ROGFvOWGaftDm4DUdglsIlJe+cF8GY3gbXHGDIGujG+3XaNzXkKDLgeHLsvzjofQw1EaxTUB4
rXWzV5nWAusWpUo4cokSJ6qs/ESDpq2StKPNHwed4zu7Rz878shnkt5nzQW8LGEAjVlvwIMTGo2i
1hNuFmzKTOvOLSIrf5zap6KG49EbGR4KSBp03HZ4iqP0HFs8v8F+VC8m+P61YtT9N0Np7Y1TcDWM
nbSQN5kOlrS4Pdht9LWwMKS46XwiMngRDhEfDca436OvSU9RY6WYhSd1G+Nf3ziyY9nQtBCrGQaH
ndzBDWHprPEpQ4LbtGA4WZ+MrASMZjtYxTbDiULr+FKNn+rYOIVmpXgEmd3o9gB/J1QPlBcm55Tz
gAwfZovcjxwj4LF3smlX5dhKErrUS5h+RrdqwTgJO1+Y08UZ6ntEGwCMFAbVaqrcsgQPfb3KHwhE
OkxkeDhRQLQhVpdNpRf39Rid5iLRONjajPWerA6W2TlHjCZIp1qcB5fKacYzwTsZ6L7l9KxTVq9J
6xqbUpuK2xy3APkDh0o1bwlIcvZDVL3gWQhhEe0aNVHuZkd3H11bTMSKuVWi8kxDPwQQJfDHjG98
AHS9RefTbKNaf2YlZvt9o7z/97x0dU3pdZDcun2v9O1+UhHrO0rLcFfpYPAwxyMkCv7pdBZSfMb3
uyZ9DEpR9GxU9JnxT4Xhv8Un/xAWwvn/ut369C3/Vvyu1Vr+/I9WyzR+M3E7A850gEv+aKh+tFqG
9htiIpp99acqhZ/5KT75BUKiCfgkpFoiC/hubBN/p7OCwvNBryjAX7BlRFJM14dUeBHd/qpiguoB
WZiFdekqEfEpCfX7DfkR0KOqsHWZYWQZHolkFdZkip2EGeYAd+18vtqznYV7izn6kmUklHor9KIG
X5DMbbUG08Okys6LHNdND0GgjsLpOWXQ9ckp05mVbZCWzw5RleaqG4ZCq5iblIo9eF1Ytg4DVX0Z
JATSMXoWHtKEI75202niL4lwdz1qVoiyIczqSIfNDvRCeU+zhafCSCQCWcB9E2HUAueeCHZdSiwa
CvAQs7AH+KFMicJImJ1Dc45O8LSV4ZwNcREBM1EF88tsSgiy0GenuTFJOzP24YSWARzVLNm4VxMS
zDenVR0ag8jSQ7kq6AsiX7OVFMmenZrCm9KSdJ1tMqChPEVd27KCD9SYiYc5dOZbUJqO+kChYY4q
cDWdaPpVbMLTj44JAZj5E0lFdf86jc0oHxHmjJpXyTFnOoRVJkeBEKUiQfgAETn37MnSp8ucsXq+
defAfR3zfKz29Ip9dB5jxAAkVoDESSRPFQU2+SbkLSTCS374bkL0Erhw8u+WnCCk89nIn2adcnC4
MjjtKhnmNGNaYnA2BbZdzkhOQVtS1r8TAD8xscNE2AkD1CPBP4/KEORWvZ2TqHX7dajnpJyviCki
3+qU1SXbGHrdOki/iB5EP51BUjDTJrkHElhiOTJ+R3ujiHvOvmI7x7YEN6+46WMA4eutsK2EOX3G
fsAF5KKwvk6yY511EDixdMn8bEeDymOosM0XvEFS3xEvZ1UHQv20cNdEYgq8cjZgDHRudjsECPla
w61vAQ8wOrMiam+glJZ2y8On3beiHxZAaPcoqsF9adW8+swy8ypkZT+rYYLG1Ep147bUZf5FOCFy
IkPvCL8Qaidf2OzE8jomRvZSqaN6X4eM2guWUZ/mUITnMBQ2FMWK7tKrTbeU6KmKzRAr9/qC1EEr
kh2nOGMSYUxm+zqYY3WbRYPxKgyJBEAw8QSr34HSh3qqb5yBjWir8GzMBxEfSaFUNsuoVS+qYh9E
o0omBasmwJnM+HPznd6x9JmG0hrN6kOftSwVO2GdrHbJCzKEvAud4o7AAfb1mTG+s4GUx2kqhY/Y
2fC4OVLfSNQuvSc2Bx8nOBLsiKqol6VkmuSWT9apatFKZzoYwTZI0kNtxowX4lhzidmDEOZsepds
hkumamPi6xaAtxeug2T4KiwGQ14OH1S99H2e1ah7Q8X6FCYNDPRkGlFasWc2qcyiOSjWxQy97TKP
QTN7CiJB++pSuVjIzAZGPOQzRu+pbrHdVQKruuut3r0Zx1h+dkhrslcRrtTIc8ZWtPxNcfnoEp9g
sYFTen4J2fZcTG5eFL5Ue031BTydCrSdkYibZmijlsxFjaZXDVXxMmgQ5X1N0ykUxVAZJC8QSWwT
bVHGxVsOOVEeUmMokx1Up1DzM8tm55bPUaiXq9ElV+JZt2pnpLPtS+HpHUDjU105jGCDUTZzS4hq
bWXf7KEQyY1R1VW1afVSSnU313Ka7ykIWgXoZi2yoyzanE+nYYwH7LHvUTH88oT7v3Bn6CqZ9Zq7
2LrRxeIw+/2DhN2XSE27C9jaAzrwCjtRy3VVyfbL/8Pr4ORzHHRX2Po+GAfMQRtnW4fSMLME/lxF
w/RZk1H/Y1L8uxHkryPHxXbxy8ARdMVirCIXyzVcG87MB1vGDG8ws/CALlNtfYeQPKYxyoo7Slk4
cPD3z1PATfHnb037+DBeXnUxKmg83jV09B90n9lQuA7fULASaCepJ0cQFTlJZD5peonfEWkL3EhH
GFfWbs2+pEIHX6mG/fTnv8cyTf345m0gHVgSHY5G68NHTKSuDdYWDVlYhAwEkhBiXsq41Jnk/s9f
6aOlR1cB+hq8Y+HiYXM/Rt07nJtxqSEMacPCfTDnQNvMzaT9RRr8H98Pa/uFooDWE5vN91TmX2qc
AjtSjySC/oyMS69xRUPsXhGckJ9Wf/suYBIPQwzHnIvA7aP5bwahFJpWEaxMGZRHZ9K+RoMI/8LF
+S/eD9JgLCa2ASFCGB/IBpllqrRwCYpzJaD4CQ12VS3pIjciJc/2778j3FZci8K2bOrEDwUiO06L
EGegWRQML4oK92wO0/gvroN/9Y6oQ6G4cA0w5v/wjiqz1pXYGNwVIXLkObMmbNNj2hfIKouyqf8K
y/QvLjtLF4sXFDk3qy0K7V+LXmtCcMlNyOjEagCoSMzbgTJn/p9f3Msv/ettJCioTTBjy4nIixgf
LK6g593BIJ39f7N3Zr1xY+12/iuNc5MrGpwH4CRAyGJRJZVmWbJ1Q0iyxHmeGeS/56Hs7laV1Kr4
JAfIOQi+/ux2y9IuTpt7v+9az7JDYjMgIVBH1BecZS303XGRiz9+ezi2BXRiLAkiBca+3YMyWlOJ
MPca1KSF6G5ka38ipJZ8UhMJcqZMk3ry+Xjvp0hMhRTaiA1gNgZssDteMFOdwulDYd1CxkDsyYMs
07bXAUuRbJaDD8sOjPj+LmFEuEILoQRW1L4bNYjAN6PLIf9OLor1bFRUPDgPVA+T6rfnf4ZaJo3F
z0j8wN5dr6l5A7B6JAmpGREQJMOwhlnT3Rg4V9aBFEdfjWZQDpl6PzpAbn6eAklhdGlv4q31NGAG
wVuPV7z3BAT+rowtcN2UbPc/v3rvHwEJkvXyxhbprXEhd68exb/cZ9ELvoe+2EmEC591ZtMffT7K
/iOwvNAU3JS6yG88CXuLAhKIEUAa0L7rtA8fkzoRPAvDgttOpCiCk/PX/4bxDFUXVZPngAl496hi
UBiTGdOts4x4WoVqnXhdpE7feqYV/FRGkB04je8fAtYGNE4tHZs00+RyRd+8WqJuFmDYWibcIYxO
cPZYeoMkSm5UeRzgVZCCsiQ6oZv+/EA/HJdZRVyOU1WMvQNtx16qcVnxChgy9SZdkmzyFOVfXmvt
0ySJ/TXZS/WBQd/fM7IOAslYUjhYFuyvC9SIkB+hsaylMkuPo0lF5VEmY3H1+bG9fwror4BthYdg
gYaT946NQmYPgwl5ki6gsIMP84M5qPBii+yxf8NIXBIKLgwGEWH36vWxWFPFJZu2EKWGNhMFPVud
G/VIQ/mSHBhs+dhvXwesdQyZQggubpEVz75jf9SDupN0fGKFn3pyOuvO4tcfAoVKnlIe8Ly+v1Sq
Li8GIqg+CiT7vZkkNgrSyIUcfOzQi444+pSKtcI6cEivE9LuMS3DYHgVWSYr2hIP8/b2J8d4TMPc
oJTrz4O/6vSBxlk3yd200oUit1Bfm5zTuDfCb/RVahQsIg4Be4EKlWuSRgfNkf1QhfQT5KJx4Eb6
8CQsSwqRc2C8SiTefjqNnSYh1hy1UeqVA5hIXE86EQif30TvH8UFUYY8gbUR9+Vrhe3NFAAA1w+h
oEBUbxJhW8xTcRGISrKSzKa8noy2+haBJjnATXx/aHjgF//aArJYjm/3xA+CAdN8Tky74bR6UJUg
V1tpeGB2W6bnncsLl4NBwCHzhMlY4ndHIbFASISxgSY75fWTFmHAt6M0oRIVyVlVrWqcQcJZWMWZ
utW0CPjM56f23SMjKfzPZK2m8o4y9m8vAzF21hIsateot7ZdMFO2UGsJvUYOq9cm8SxzPx/x3dzD
eDyiONNZROPe3pt7OssHz800b1dGqOZfVXKFZpt3R6BuZikerAPvx3eXUYLQy8bHAinHuPvcBLnE
mqdCw7OllnBly0e5RpDsb7+kllGYUVnEw0595Ta+fQ5SDF/AbRWgwUnSrJUcUr+WqI0jFbLkoCAp
f1Q+NKnPz+T7zazEfEAjC5OfxvD77B2izv26V5FeJhZOj1wav0W6dJtbxpkZNjda1j+qSDNUo7+B
dd0dGn1Zfe7euvqy7KY4xBIVh+XeA9K2cztIU0r4uKDVrkDOGGkXceckszZe6BVlNJiv8WXVdIMn
NHJzRIgTnbcfn5+EvevL+lFSoNzxqmQ/vyyEdh+gWALabykE2cdkathlO7QOtfDR+f1RdLAgy/52
8Y7uHWuaBNNcRrgLtbGanKgKSxwziXTglC77hzdnFJAeuwqupAnegFDEfWJPlMsDE9FArituBXyI
vm494BWIatfMSWw8avF0FDjl8d6vJ4DR5VqHulDdf36sew/o8iksmUI1a0rWADypu2eUMJbSDGcI
XbR2hSveHz32I0Uf5bVAE7j9vX0po2HnFVlNGqyUecEt1/fN3K5TKAvyUW+dNqAZkXABcHaRqkG4
izGY8erzY3tdLe6eYpXWD88MMjyFKW/vdTrSLq4jieBdWG0CJHGJGEaYY3VjDF6P26s9hiNgyatG
qvXpprL4QC6KTlPAQZgCFFBra4ai29Ef0R9q0ZeMldqjGVgZckD6pV4QPI5+ySgTOp0DfoQplDpj
JdM2up9SuRbdOJFKa6370ozVgMirpECQIKrxw+uR/v/O4L/ISw3rnzuDN+TYNn885D/+cB6ip6L5
Y9Ok/KnZaRYuP+Jns1AwpC+SrIO8YZlv7nQLBQMikEnljJc/TwQSS/mvdqEsfSHbhCUyXvTlUXmj
zORLLHRZEonMy8vM/FsQ3t0FArM7qwMejEU3SkOTevLu8zEJk+CTDIXZckja2ykDsy4NBTnI6RKk
3UYvhEGWt4pU/Lx//rE8uzsL/BqXl9mykF7Ibstc9ea5nHFaDphTgjVnjkCfRqmv4masHHI9ukMv
st05/OdYmgQrDQQsJ1vbm8M5lR0QSyiVqYn03CQsad3o8nzg2V8+8d+P/s9RWOEQeInJivL23lKr
aVQj05HOr3XTyNy2yehB+lJy1MRajgZkRPRR+DjCvLoZss2bW/Di5yj/XOx+HVtH4rtUO6jyGcbe
VaQbGcwmMu31SG0Tz4u6RTl4WohdRG0sklyYTofo5B9cQBjQAKk0qrLYwfYOV9H8uC1EIICkyESO
n4sKpzeeHQ1DxvnnR/fBmSVZwWDntZQwATjs3iuWhSkCw7DgCsTSXsj+KIL9zKONrxnJidBM91oi
ohju06O01a0Dr+bX8ujedeUJ5IGjuLn0RvbezTo5aYytCW7ZY4oNS2P2oESTONeHJqox6M6kA1Lw
yaduTedcseW2F9g7LPg/COcECZAkEWkHzslHp3/ZX/PJKFto++tOtPchnTpFcBGFMt1XmOChnaDG
ibpq/fnp/+gMLCwLtmALyYJJZ/f8S1U8RKkahWvKyMUJfG3tMSzM9D7vK+1r1Yv9ytIHpyQZaNMl
W6HK6FQSyOZGFebMuW/ny0TifXRgNfNaRdi7MBYaCkrACMrB9O3f9JmIvqFRmbpGhQzbOoUGgPcC
8W5EbCPCHXhLNynu1zOln2l9lgMhe5nvT2dWoQzHgzwId51OccueJBikDcwgXLF5WW3lTl5PuYJa
ts2CVYOCYRsF+MKTUXHCkMxMsONElsb6oF37Y2sdWqjtkf+X5xkczVLYpphO3Xm/q5IYRajj4RZc
DOAkV/Zzd0JaSNYQXkb32fGLUHyhIqAD4BBG1O60j0fHWtgMcDJKg+yQcDrNWDi3UJtK6y7LGsxv
VRCECByUqXA/v0OU908oLy9YdDyfzLGsgHbvkJHdx1SMmu9ifSpWbR13lcPCGSCGhgo4JsHpqgGI
XDD55t3pHKvmRSxT2KD769MMkyo/Q7umtAqfHySAPSTNYshM+Q+tbAF2GGnfIhhVg+uymIeLqBLD
y9oPfJKPi9E4QfKmXWAcTEltBkyc5iS8LSGxfteqHqFP8jEeQe0qAv4KPqEhoxktl2UPcz5/TSDN
EBqmWE+t2nYEw9fxgSnk/fvHAtXJi5qwItB3Kq/5t+86pdeIplNU3wWW23+l1Idf0Ky0A++fj0cx
KWaSh0Tvau8alHMY+4Il+q4VmM1qkKfnoiRE8vMrvfyQ3WeOQwG8wlxI6gM36u6hCAUZiZU2+K40
6LC24tn4VssKznxidsiqMRbLPxuMqc7lA6+4D0am0c5iQGIPzA54b18fN61Ffk5jub1G0oodTgAO
Bqg6U90QvGR8HYI6vBVMjLSfH/Hekn55Fpc5htubFYSmUFfYPeQ61CMhjBXyWwqRtr4ymmQQ9XXz
IDcxblir1oRVJqHQSCICzUhrFOcjKgCl5nSxjG55NI0Ss4M4/Ygbf0u1t0Guy6xhJ8R23vhyLJz0
oaHczAKiHVsHvHIlJHn2pKeCeq6UhASNXeIfqAu9f2B/TpzAjqgQcXPuHtRYKtVUliKMg9Lqkc2b
1jUtvKsmaZngjbFb03g4MxU59CxhTP5Np5QHju20SOld27uWyaxCccU+5xZJ2Xkt5BsHQEXt5EJp
eHFSwauGbmOXExVJIS54w0paskbXpVxksk8oTG7eghVHY4HKfKXK82hDysyPykLVXatBmAyESF7B
I3gOFNgOXVY/pBHpEC0h9gdeQ6/Xf++R4GlgrlZUg/bdfp0iGEepD3tEnBUioKuZ6cT2VSs6CSE0
tNDSatmRKchvyIdSV6lWWZsxq4sLzKPB7ee36ocfhZa/TE2RIHB1v2Y85qmioJjjGamTmhdyVz/0
HRJoHdfjxgRGjPkeEEelBmTVk8plJ5OxlZS6vTrwQZYZbf+csASmpKphBXt3e1lczXRoQj5IVW+B
uWwIzRA3MHCJCaOFDypfF51UCbYTwadHStlYnhQXeOEjZPWff5YP7nS0IDzGtDuWFsHetBgqsp8J
LOwW07LyNQgT81TnST1ppLwiHjYwPCOQHpBBTyeC0VQHGp4fTMpIRSVmS/ZwFIn3Jo+i8lsjrhgd
CLN/SsI5kaWZ+qut8++xGe+f67arn/84fSibP9Zd/uOhjYr8X5ehnshfrKMgbP/b7h8x+v36JAuj
becPbt5yYi6753q6em66lG/9uQNc/ub/7hf/eH79KTdT+fxf/+UJYVy7/LSAj/V2T01K+JsL/44W
d1b8Qe7Nf2n+WDbj777v514cj6TEq4snY9mzAERm3vnLI8nLjPLekvSEXGiZkf6kxi07cVY1xOWg
+UU/wQ30t0cSfQDrYYWlGtOZavyOktd4Lcb//dTQ3uA2JViHViSOTBFl1O6knPZDJ8ikYzsAWzZx
tK1q5Swoi8eilAEWkRaa+7i9FP1r55vHKIeOIVueljFPU3IiKRTZZ1H8bpSgOgXClEJlfA4QE05Z
sFUd1vd440wIkBAxW/le8KXJUaMisHuVvWHctw99JDuVaDe8l+y5aba5BvUnIFNGVqsH9q2yfBRf
W/E5VIy6XA2qPZVr33QJei+OrXJVN55mHhM7e96iczQMTPwslrdjaHdepboZcRWB67eOLNlDZwvt
eoptuzGAI6AuhGGDrN0VVXAYF1ZyCSsjKq78+CQC9UqOnb9aNMoJwgFPTs7gLFjqJr1Or+NVvErP
/eCl+qqIV5icRBvcHr8qCcXyeZuu07V2J/ggHu3sHttSeY2wIUvsG0FyxMKpIM5Ez6F0lV8DO7qp
0rNCuEUTaGvmzKLGIbFXKRzyAeTytIrhg5qoYZ1GGD2wIIvDihTeebVJxy3JBkd6d1kIXtitqw42
n2Sneeo02BAlr1nlreyModN9m56Ee+F+ehJffxdff19+DR/al5+/hg/yU/siP/35v/4lfkCy7alP
/Yv6pFEqxO9AdJ8+nfXN2p/WllclWxnwmmrBfYFwoXSKrRynJUxaGAdrEV2OXHzHUjcbq4wu97f0
QVWcHm9XcgNa/2oUN0kL78izJafYhLMLCnAIPKu2B/88yRxJWw8hSbhYO89rVuPzOZ4IRb7kZxmS
x6/sv7Li3KyPDJZIM1JaGHD8kmvrUHDHYfV9dEzsOXVqK5MzH1d8N78n16Mz1nZn2dZ976jndu3y
98yHQnWh8hj3XlYfxSVq3HNMhyz5XEUkicAxDEcfQd+vpguOMwSPAG+gXcF4G2z1ZroIyb9dW81F
BvUsPx7lo/zEV1blUdjBb2mwpqRXgfAUNOeZvpU3abcOPL69CG/H8WpU7inXXOjiOha+casGKrVX
1XAAK63kgboucl1zKtajEKwCclWyhUHUb8hvhEwcqSc1/lJlvAi7I6X3xBk/zKoSyOZVHJzFxLBU
p2MoOoTH204ZeJp/qvin5RakxLgG+9Fuzct7Dc2UJa1YFFmwZI/ZsgUFz7czyTeNcEFIhpMtert6
FYsXyHSHl/AmOjtdrVdmemy+rCtyjfAvP5wKthbZKKQsJ1edeV6DNQSv2qtOcya6IaTv2bWULauA
9EY470OXnyhPLrGbzeSOANAWdJ+8TbIXP7ozQ5nFgqsK28FRIRlCXWkQrVP19GQWWKpAaKacgU0B
0fdqFhRXxiwcWeFJCoFSih4hYYC3Oq4x57bbHCN3mWwtGss+smY+m9W65YX4QJuJJHP5Fu9edZVV
L4mpolpzsnR0DboEVzOF/LDsViKYApMJ5hzjYNyIR/mPCGsbvSgHZyZwiAWi5GBc48/mj3M8Bnw0
rmhsjxu4TNRuREcy7hN/ckLj2aIOQCJNqh2l5WZSTjLLXZLezeAmlO5UU+NIvVxcJ/ltLt6KKXWg
E5xHD3KMJCyECCU48nw8pCfKgmAzXVrodr7u0gtxukGer5aUTbbdqXE3MB9KdnGZXYJm4Z9pAcAt
/5Kfd6fN6et/5r/9/ApxqPw7cxV5HAHy6F//aI3TPBen0eg0w4aJcT6Z7yagRYGdoApHULti14tn
6KJSz/BxSdMjt70S4TJ7BFyLbPxMm2AOyxB73UBdRR3PVEXiCOxIvE92KgIWxNcpXBm1QNrLJigF
+rU5vtFNE7c2O09I35g2p2MfMFW5qbWvmeuT2UxKEbKueCaoVvP1bwBNG+T36LM5qznSFgBCC58n
4Nw8AkNn5BU0n9mSMYASL1pbXgEcrbMRnFvlt3TQ1+kqB9RhlIDEbOtB38aPHTTupHFUwCfFmR7c
FrwefVSt+RGNHMOw53A9n5V4wsk4mCkZfMtrlbBEWGe9gOB6dCOTZwdLgSnP7pTIFy2ErAwLhFA9
oCFx82ONhzZq71RtdEsVxlmrrWUD337hk3VdvgRa6pRsPmXkDnFXADDFaCgTRZk88mL/HqdIBQmy
tlVMJZFGKEsnXmRt7fod4BR1suf5UiyQywe9E5DxY4Ly7lRp0+S6K6TlycJiIml8pQjpKitqdxhe
hmBrNvAGBo/VbWJHYriOrQtB6TI3xB5rozpfqVN0GWm56gow60aCgZzaEkjTbaBqWefZeC1hLKSq
6iay6oqsell9IO4jDs0e+plwTa8Txnt8nmdJLG2h3pwb6XgLh/qHnOPVU8/D/OF1afZb69X/aKmL
qkyu2mcrUK9g6fnHdff4I2oIc3tq365Cf333X+tQ6jOLPl151Zv9WoNqXxAS0CVS2L2hmXq7BlW+
oJmE+aqh1FlKL2wz/lyDyl/Qj7CvAWBG6eLP9fevnsFnjA46ITu7tmX9yWyGRZxamEJkCMiPnToV
uFoApaolOpVvzXaV6Spg3bhmquk2PaFTUMy2syHdQXC4qFVW9bgwp8I4RSmlkvvenGiZfkSWsUMq
2bkg6MdFr56hMTgxh+Q2wkBL9vTXftRHXoPGcUrfnjLKkZQA9svlx0kMjmtVvCrUJAT2BE1dzbQf
GcrUrIeRASBTNxcSBY0VL03xRBdx/Ggkif5c9n2z+Jhk6euYW52naVV+ptF+Pe5No8WHLymbMUTD
CHesu22TSrMVOR3vxcmHFwVhziHXzbyEdP+YNA9BUhbnQQ0+F6fuUylGRKTEMO0pNGXHgTX065z4
nXNFMsIjNW7Q75douBb5LDQABb55vaB8xim5DkSteDLCol1WDxKhT6J61sadhodXIVG2fkUBhRXo
ryQ3ccHnxl2VMQ1OcEecWOVVlpkpaFaNEgIM2os6MDZKPGY2uXOJZ3T1dUkzCMhhEz4RQebWBX+H
TvNxkjXBpZWVm7aCUkC8GcTDnqpx4ll95qbFtBl6Gv1ieDzB8KOJQqrXCUGuG1OpHYC8TdtuCrIK
fDGnKV/YpjafRVFFQYbFVuyHt1PQ8xeKs1DldWPVLXuQsnnUAmOdy90Fl/77WM7uQFaaZH7Dqree
rcqO1HwzA7hgLSQY10ZmOcjbHApeYNLgnGC6IT15S6xvDzCyu8irKf9eAnBmzdgbwAckXG1PjTJr
pLSxRJXUstlIcp7cKovXJ839s6xMNvWc1usxF+9H0kG+Lsw7aF7i0ejH8XmVnCpCcUzr6lntT2Ao
rnnY1kZMCVqQ5wQPg3bdY/DhBn6iC5xesLbRjpouOo57zUngk0K7orkDN5JA9H5aJxIVQMi3lPZS
wZkNKHt8rGRNgHV5kqXpeeob+Nhktj1NpW3HWs42ijphuRKBRxpVQ9+oDc7VeaaGmYQg2qzhG2K0
X0XM/9QTLuVWkOyL/+Kfm/H//bH747RreP38rCEsIKW/v+/nbKtpX0SKP0v/EPXLWzLS8hWROBp2
9YZGb9Gisfhr1y9rXwilVdBcvaq3lqn1zxl3+RI/hsQvHms+IR6f35h191o9KI8pp6OHZw8BFInB
lgrSm0a4AC0O83oIFJ3YFGViGTLFPuxGZWaVK0ugPuLEHbTw2gKVJsw6ecn4ifCAgu6AcrjWZmk6
GgPyoWeRu0wjIvD3X9b/OcOcPr+1KEoF3cOr0sN+qB+7Hzt3Gd/7S+ChS18WAbkCbRyZDW9pbpWf
b3SBL/E2VQBzUdVZ6qFc3D/94MYXdHXYLkBXUezkPvvrBiNlGa0d7hbUCr+KUb9xg+1VlRCVIT5B
Xk5a2+I5N5ek57c3WCeXuYnfc1qlfWZcR2PXHLcAXApnsf8+0mCQQVITsbceRMgS+Wxm5AfD2SCv
mL7ERh6x1Gpj7W8mAMZ3mPoaCxr62OZ21IrzYyIjhkap3LFJGKFiv3mcPxA2vGqq/66J8elZ3IhL
gi7JWJyR/e6LAEFGnAqNIkWnTQ+wn+TrRNcm0R5J/rRDMtJvKb+zN0x9kBVTJq/0qFtP4iDH9hLN
sMFwzW5SoMJXOIMq8abuhGQpBEsuSQrGGRU/yghEvHwjbhnoajUrwkXPMnpNWvLsEnEKESTOhPzb
DHJePKe5CHJTzM3pUo+xc/q8gTYArlLIrRkwGLtF2Oo1kUgz9vNzsfRk9k8F5cGlvI+QiGry7oWU
OhXzrF6MK0TMvlO2VB+6UcQeWoqHcvYWRcX+UIviGmcCy0rmyN2hoiJTpZZ29wo4QE15rhSPG8Fn
o2v1pm00vkEZJr/8d5tn/sMWsV/X2CyuWa8jqGU+WGq8//x6+x9X7rV7deuu/ucfd/D/nmv2F/up
KB/+yL/2GQi66LBZSMUUDFdcxr/2GrzxCEHhqVrcDEsl/M96t/KFzQrtI5wbqFF5P/01MZGSgl+R
HQr+NDRGyzbkdyam1+bH33fZhx/87cxEo0KpwXFLTpD5ml1r2lEAT8yNinI+itpItaOhD71C60+1
VLiM1Z6YI33VBeyYNRWWlwLluu6gy9QaIRaJbaDZ76zmLKma9N40R9/pBcj8GZYBG7qV7LH3uFNq
UEVRGhfQYdhNmPWknotgcNw4ml9SLfiuCkTOTtBBt0JKhmc+Tg45jVdwcbHyQq647HjCHaMv1A1B
RkQvtEsw1ZCvBoRK+KSsiFpHX9TVVS2zeQlpD4IxjUZvAiNB0KyEAoGEDmQLLlzl0yYz1bXVAxWM
w/JCjaiLaiYq8jmqbwpVeQjr6CzP9CsxhLagibWjkIPh8JfPCmA1pB/ftlZ0CU5oi1ToNIxkr9ZA
DWZJ04EjNGHfaMqwMuMSaZYMqLw2LE8VO9kldOYUUM4L2AU4fgFMHOiJ26ybt9MsLpoSlMhZb3b2
IIrPTZg+NL5+FoRjQ08AVKGiCmjpxlpbj+3A0r0xNxCFOvgZU7DNSyooUk95rUlOlBLVnZ9b14mf
bgoLNpcczB7xtONz3VQvvCMJjdOCRdw+bVoJRlYSOEMOF98fN34CckNe4Z6PMSngFiTfyjfO8yh9
6aYaZX9JJI6e0y2Wjbo812fMfV1K9SyOwbArMPAzQL9ts5EncbLTWlDP8pqKNmLc2lM5hSRUq1Ro
xPGoaCTjepAejXyKIcg30fEUhdch0VjsgPKMRJ627le0nO2umOO7KJq/ZiFpxlHAWSb1mbb0WFwQ
xlJs23oYLuYFytILg3A85833hnaol5XccUb61OdKtcbOTyaQ7Luq1hvH7LFitoRjTmdy2hpQAD2h
H7820H1J+8Vk4MjlooMBngxSqJTTI8vIzpO4uUFa5dKmoxzMi6p+ASOxhtXmwDT3KosDbEgK7/LQ
7cvIDoNyU9C5qKd7kEt20lUUi3WnAWzU5pJXY/7ps/KEVraTi997NqNWPLqIeFzBD5ZkAdungFTF
Gg8H2AUz9Yz6QgyJEl1wlljsz5asw1THRapAPNdOyf5wfeLybEGQzg3ksKwtAlc0aPb3vVd//b/4
Dtnpcf6/0dSUWRD+8/RvP6fR/Px2b7P8/V/LTtP4QimGliQ64V/Fnz+Xnab1RUZP/CquxV20zOB/
rjpNvgmZwuJlYF0qLTWmX4UkiW0N2VeIhyy0lovZ4zfmdkbYWT8ATEfBttj12UXhANxrunckxAAn
EBsPkAToS3MV5fVxUM3rN6fjg9Xh/jLldRiWRIidXkNVld1lCllI+IznqaGAKZwUrbhOp0df+aGM
4cXSE/18sFd2w9+vK9q7y0FRI0NL8EqV2Bst4ZAkX54bD1z9WYDpCaPG8A3jbe0YGdWMWi3dMREr
W52kFZlZNGeEe8nPgKlGp8izNmN9RTZMsvaD5lG0rJu2EW4PfMblxL77jPidEQdy8slZ2T0j0gBe
fLTGxvMtlqIThGalVPCtsAJYxalwHUrVTSXJRwBYrsoF/z4LZQWTf7xQY2sryuMmEehplBop6yHR
lwgdswMX7d2GZDmP3GPsuVFK0zdfruqbHW+oajBc9KrxEN51tl9NNpq7dR+HsY1i6lhQi28q8igT
gL5DnvRpAB3HVsiNp1RHFFWnLUD/72Fd3ZNSdT0H+VFRvCqAfNn9/HTua0dePykRScARWEVRj9j9
pAIbOyM1OJsBFX+vzKbGjSI6DoBcyGWwjCMYBI2d1BiHZwCAnw++XKr9Swl7gAU4G0TqwXtqALEz
S7LOy4blTeQRwslzJHz/fIj9xxSDHAiy5X6mRIu4bm8IAGfErxCy5EFjP+mIJqBp4UmFfoDesWck
4+cv4ywWQErLCkqYvbtSb6VsivOw4f1SPwdsR4lFiyKXEFCgSUR9eAm80lU0QSqcowAYelxffX6k
OhPbztlcPgI9DlyunFDyapevv7npNNBVaZoItZfQI98mUTy4dVb2JNVME2/iohaOA3a9d1FJ97BH
HfE9SDQVh3Rnkg6VlKGjZ2n03JdpUrqWgRJcy5RxM08UZKA+ZXilyHK5Z5986hMPWVbU/bSctRbl
bRjCMIZCVbJhhxECtaRiSZ1+3pVC5ylBINJrN877hK5yPPtfi6KF/gSzZVmgH/ExtsRr9jSsBG3t
S2Nwo7ai6oxmDDlTpYWPxfHcpBLsQjoVbS2JCWmAX2Y3YrglIDCF61xs2klEdyGLNtUw+pBtItyx
MknWImlzdALHRzUrsX6AKTV98rn0/kiRB9lV+tbaalZ44MHaW/r/vCM0dSE0vBo19++8IutMyhFN
7QHmJiYAdjJqyQE8WDFfEQHs5GTFtKEVedVIduqqLMPOM2jnbUAmiiT0abddpwznQ6fgxubOdiDs
sxTLIEKLLE+dqQ9Om54IlTpgQuaQhTsikSa7rIPKrispuA9iJAZR3EFasjTYZhV6D9F8+fy2++gB
w0OJI1XlBkSsv3vXTYE4ajM4SyaQRviaBlF7GszNTdWlz58PtD/vL7c3YrvFIsr/2bXtDjQAs6mL
rq29UkyTo7yiHsPiPBUmuxOZtei1tEAm0+8x98FvliWWofEGLOUlhFA83rtDo4mtpbItQZtHRfIM
Q/s01Efpu49D48BI+697RmJrihKbcE06Zfsj+XOjtSmVdW/OjQutAwZGsBpdlsZTZ/Ui8ssfv31S
KX4sZRCI+gjAlqv7Zs6AxennQyLWnshmFBWAcQy5CsIfyme/lE7VRHLIOT5wkB/cMgxqgJCEwbVc
zd1BhaKJ0zEaCFcM2M5aerxVh3Ci5QxF+vPD+2ha1mWZC4egGz6QsjctEy1hWlVS1Z5sIJSdkgfF
gDNtaR05InUA43DcDF37UmH4BwGcPH0+/IcHunhr8YXjq9m/ZfXK7A32G7VXKw0+Ae1UD9t1AxHm
82E+uGkw0qG/XHR/3KZ7B2l1UPd8Mru9Ypb7tTznt1GdAnwrETOl0k0p0YP6fMT3fhk8OfiieGfr
4Inw9e5eQkmq6nmsF5xma2l3epCydWs2BEQx+07p1TSNIaklernRh0B2TbmOv0MacIeWPEVNH/A5
T6V+oJD68cWmx4GInQLiO+qa3gmlmQchFxtxVGuguarM6aG0nmpkw7Yxj1iJxO4C5WRjD1BfDqz6
PrwM4E7wKonYDXV595wYvhITRWZVHubiq9YaPD+btrKen01y8BhjXVt9fhGWy/p29cRcoSMthwjC
poZN0t5jNBERzoypVV46W8fEOtxV8e8R5l7fYYtBh30BWy0ZVNjuIQV63KVAMyoP54G6pl1Lgp5Q
T2tc698CMTjphEM31vIT3x3U3yO+wydZYT7W+cSIRem72D3687Iu41WW9w+NVsqjWxt5TFnD1FbG
0ByRoLPt9OR738hn7MmPrFhDuGg0D30mnwaVkPH3lfEoNqLnz8/+R8828COJdgiYMwTQu6dmQlwt
5n1XebBbb410PB2U6kyLw58l458S4oufR/7W9nhomL2bKum6UNe7nvyzphJXQkvyQjomNLaH8MAs
8sHykQbK3we0dzuROWVF88gBRfP8FCk9sHHhPO302zY7xAL48El9fc8BX1i8J3sv1MEg6F1Nm8qL
FaDWSHASUiztOpHOGlM7Fc0ljSE9EiO18AwtuPr8yn303ADMgvREsxT/+t6BDmNERCxwXC+Tc9GF
htQ/Qn8vv/2fjbI3KRdthMCQlZk3kQhDrcCdgvTApuODFRHmEmjMFhM/m7e9ewO9feUjNSi9uhtP
+2L4bpHEJTXxhRH61yL47ZVmgc///Lg+vHYItzlzjIrneG9OyPVOHmcqxXTERskTcjLi5ukqZ1m7
GQ0mPz+KHVFvpKMYrwaRJ+rNgQ+wPFn7UwTv84VCrcgsPPf2OWT7+aM8Zly/UronOPROCKmm6smA
BiX7OlbJd7WMXloiet02kTJUu9nq849gffBUsleGaYUkjS3+Pk6niLi9kjJHoANC0Zvr9Dmapas+
H/ElasTt9GSqOZqRXlZDrRxnWTJ4sGsJUFSxSbBPXVFMSS6byQ89qcqPgwZOcAHMbT1aaONKfVxV
Y5JsUnCsdR6WTl3MZ5bWB2t8t9dNHRIoGQy3k4CyNR+1k3G0Eq9tm2JVSTGyGYXQP0npxVU7CJu0
yudvXRSxpwuIs8kFzGQZV0wX5gWAJNHklDEZwlsY7UlJrocwTVd6oV6QcbDB1xgehxbNSTiPEna0
7DQPyCpRRQjS8rwkBwY3YEh7p0yU47EetwFxol4SVkTOki2DjheKbSYk4kqltqDa+dy4JLqk616o
rvVowoUq0Nn3Z+U8HKG/NGBn3TAZ8u8SykmbuLWTCqeT18wCMC/T3PaFltL8pKKrl4Bc8dKRr9eQ
FEuULxlvdf6SaQbc+IQ4aWLHhTglPsQabKmotZNOkgSKw+rvv/lp3sKdBEgq8kLee9b9OFesTJxK
rx3y2JkH/EhhEF6KTXQRWPEV33XgIfxgqQHICWzgYoxe9gq7Lx9YB6MQh1Xp5Z01OSWmf6r5InmZ
yTEmcdq0bX7gEN+VtFht0KKWEenRbFNRm+wOqdZhOiWNXrDIrORVpU2JS+Ervi5y8kT6PHroKr6o
94nllv+LufNajhvJ0vCr7AtgAjYB3Javojcy1A2ClIFHwibM0+8Hzc40WaxljXpvNqJjekJqKYm0
x/zGd+7yPP9ZAvbmRyuuQrO0F0EZZXvDT8yVEw/jjdMWxYutmdamQ3BskXgZTIOPj+l7shg/M01B
HrXfGJhZfOJ1djPinTH6flhucYi+hKN46AatPUx5dONByFrWODkANKMp4VfmL6V5D3aNjcHHP8SJ
q4KKKhEC/HJurN/gmFcZlt1Xltt2ruS1Qfsma7HUaZ1lNKFH9vFA8yY7uhaRMJzvQ9QekIY6elOt
piy7Xg4S9kj+DU/4DQnHmQj7RHDmceGRbHg2CfFxhEu1ouqSWslt2pufm76mqVUUnzMJSjAGKj5H
PyK07lz8e8583KmnDmrqjDFFuRbBr7crWaRJ5luDjsAePSscYnClDh6dJqcXVWAM5ozLIlFn5Mvm
Hf1uQiH3OXM6Qc1oPoSvVi71aiy9W0T90hTNc8TjHionX+MH7W/soD8z2KmpneFYFEJnVZTjVLFD
jEgOno8NjiNutaRLl3aXLxEBvyhdeaHZ7gMg9ocEd8mPd82piaV7AcBWGGiX2Ue7xukRkddso9wq
Y0Gld12aAUhHCXa9rEBmjSZGAWn65eNBf2ekR1NLkXJGqgHzoPI8H5rXU6sQYXd42LZq8tM91jqX
hkG6hhnMi5UOM0NihPg/5C+xaHeUl1ZFCv9rFAo5QsDuqYuyNEXVfBP2I4oGtYXPS4s00hqPlBXA
1u+2TRuyx3k61OjcFgIfLaOpH7A8ePHTFgbZBFtmMj5ZaQdaxvCvJxfZz0bzo4Uno+fSMmnEJk1I
rdG7oE4D/QfM7gopqWhdNxUIEbc2sV32tZWKq4ePp8ec76V300MpjSQSs1rUk99OjwN3tERIUm6H
JieYcoG6m3MCVjb6op4A/doj7nFloB/GOTqINLP6lo1wCZpsetAjGAH0dteuzPfOJBP61dJmMip7
mcT2k/CSfJWEsb+R2PqeOacnHibUM6CgQhXGAvFYHAp0KToFdckrIQaaqfw8i66YjFXfDMD8S1a1
qzzvzNl517biXqXPQk8IETNQkPpRLob5h2PWkyO3dW+3m24YIPRlVCBK3mVKIPBi4inPl/6s5Vpm
2DcDkuIqSQq4KYH1CbD4y9C3nzsFGALf0bukFPZhqLJZvtzXzrykJ16lOUiwLGyGEDIAofJ2dcum
DSu3wz9JBzEMsPjRKoJ2EWMYvKz0cJh/mR8TaSugF4pGTJXvEPIwzrxL7y+cmbJLB5NJo1V1fKMO
SVUagdfTgh/Ti2zUr3UdzAW8qDbCAW70L/t4hmmAJPl4c7/PHwBpANODN0WJhjdkvpFenX2nHmIn
ULHcYoMBas3wt2UEMHlsPRwJXuogemCXLganu8Ku8uOx373FR0MfvSJVExtRrmc8ke24S4FejJL+
QanOrPCZYY5L4p4ys8jFewVrO3VVZB3F1WZrynP1pncP/vw1s2AP9yj3hJh//9VEhnqOUnfCRCKS
Vu9xxpQXmWGfE5s8vV6AE+eWOZTiY6Vbc/I61GkTSZ8C1HdrP0TCvhZx9KJ8/7YL82hBU+uiqqud
2Xnrjxfs9OA8+ID8scPxraOHosxUSzIQMnipHYrOukN058eYth3M3OeqrfbYTWRLr34sRrk/M/a7
PHOe31djH0W8iabFURQyNoJDG8fP1rWYO7UkfaPAGEU9VnbydfC0x6EpL8GTnTko767SeXh0y+hb
UmGl63G0vIU7TD0cka3yXiJMuGuMPvvqxsySHSo1ZwZ7F+scDXZUE0GYQyOBdottjkaFAsIiVLfq
odnmuOR9PK/nhjratoFO85DUsNg2uIBKsEsht5+h7k2K8n9npFn6nTQdkbmjm8ayu7ISBgeka117
XQqc6WgVDaSy03gNzvmcCNvJL5uLppxIkPbHJcF8dlSip11sR79GKMvEjqJWGQzyGsxuN+Ax+je+
79V4RzvE7VPVmTmLFoc43xr9VVNX+8prl7rZ7v7OULQXLFQmZr3Qt5sxGakOZ0lQbI0YJEDp2dd+
I5dAG3vCw3PN9Hcx6bwZ6StQvNZJco/XrdHMIvD9+btGG0NOka/jWlx3EGibatonGXgEzfr08Qe+
f5VnBQ3y2t8tdNChRyfArnVNx5+CxYPfKUdTWzVB9NJW+doAUKbZ+WUVoeyLdvu6aN2HTNVnkqsT
r8abH+Boiju7tHt94LxXMbCbTOxsOhQ4hd5//KHzX/MmtvytFEIGR8ma5sHvPP/Vq5FVYhLxwOQ2
hhEdiM0raDndua0J4Or9OBQJ8apGud9GXejo9mzaiWs7JYYVpvYtjvXg3sZlaUNEsMyaYt30yFuN
5dCvR2v8PpYJzVtKfnBNY3gig/6QatUvT5ZwqjxTbV0vqfdtR30tq8qHVDfFxp3q3Wg2F5W0rpLB
vBtxgl8ksRj2yogUzlQO7p+q6hedQk+MGB+CrFl+oj7VXI4y9Lct5e5NWBc2TqkQ/Yi0OiAQbYqv
bRewz2mWow5QWmm8bVTu/ZKwUnZ1FjmXUsU7VYCh76wcN+TYWUkBJ9Xv9YPRWd5qUtZFgNjkRjV+
dzthgNsrP92p2jC3hcvXY4X7o2xT+7oK7K8h9a3VQM+3cmose/NWbT1b+wTPLrtkkb45mRgeWrLj
JVa508K0wA4PYe0spjFwd6KUMF2drILwpnUrTWvl0qySi24C7lliAOnneHO6WVfdRYiSbbvCDW5s
O0deeabbpAKMhe2QNQmjhe4Pnz4O9Key6R574PALqzBv0HjcI7k6gngcTWdTN6UAb2C6TxHjwgI2
m8vctVoKftp4NaY6TIZ0Cu4i9Jphqif1gWa5t6w4YYeo1gUQX4qHfZSmP7XJqg7CHMtrvSb07LAI
G7uwXvtJ66xFaCaXnhNKTFMhOeiRs7ZFq+/7Irw0NIveT571+9jGR7ewjAdrDJ+DvE8WSf8QG6jf
xYaLQWhZy2Xrpd8LOyuv1VS/kGajkiv8lUX9fOHbU7u1rCxZ97rc9WALUAAYAM966biYgT47bDCg
QyfGTpXe0kcWcyn80VqHSeKsaBtbO00UN1TeWbs+AMwdDy087U46X0cI1mIxoOgMbZS21gLXpE2W
tFOxTEzZr/M6OvR13HwyALlg2lfBEnVzc2vkoUBbwJYHu2uGXU4tMQQbXK+TUH6VXpNtQvTBlr3X
93dei9M8e6Lbaw0yC2LUv/Ra6BywbEtv66BEYE+ix7to8GzWRju4FJ5mrwLb7hGBwGK2YOKbtQ4K
wNqoQujVTg2GdiXsKq0pH2NpCClxXPiIJZhuiD6iNTV3HXpHW3cCj04+li4z5Qzg0Kti4UwlpEBa
FXtNB1PbNMk2kVLwx+VnV293Rt7LZ6cTch8kzj15dPqZ3iZutwoE5L5Son3GZiBfJ5gF4BY3Nv1P
J4pMG/2XXlUH36xg4aPnmoAO7x7j0di5FCwWZh7hLQShXeuXueW3myxqxWEwnScXbPpFpRvg7soM
Yr/rTjeAAmuEWrRNV7Mmk9WRIVdNV6+MjoxtIccgWxb4u24zo9K4UrS+vzTD8LnVe4G6C+9rbjmJ
tTLrcLppS+Bl29AbgReS9ly7eRNwZ8z2saUxNji85pO50SdJ2dMLMWAtzQaIUhhW5lZzuz5Z4pfo
6ms3kSWE4kJdwRpVh8bgzGyMpCvWOfKcDzGe5Xs7gzi8gIITfx9kgNAVqPJJNWINCRlLXT3Q75AQ
FNail9xkYy6KyyDp96pvrq0o7JdBVfxwIMI7yzKKw3VZ+VO91GKHmmSQBWJvNE7YbGVa99dO4dyn
qF80LRm0TxXmIk2jfpGXCHxV2rDUU/sm7RJEQJy7HoJpFJRfyjr5UY+oKbi+duFk2bUX6js37g/2
hGKBGwuJgkGEPkxtfNGmibKMDgSj8yD/iSw7jMBstjhgXXgiu5v0kUpMjDXd1CAVQP7xFTxCsxKF
aDepbnxxHV6MisBnOYbWrdeQhgyqM7ZD1N5Ss/uRe+yLoRn7lerDvRHZ/ZIn57OZ8ct+6/5ioG6Z
AWVrK3WBnv6norNXvfUFKU+QmHX3pRH5l0gnJ1eeRpKsl/e93z6keK9rOaqPqMhd4nG97jUb0FN1
r1r7xXbBA/WiXwfTSFM6huthbxBhvNPagCP22e/qZqEJHXpysfE8mGgiPLhegYa2j5SOQS0KER8K
qaKGdFU4y6DNfyaKCfQ/R9JfVqX/qShAoBtiL+3oV5CEWxQzr0LMuyN4CYPX/dSz4pPq7VXUG/1h
Ss25WEoULwCNJdaDa2gXvP5Lg6R0jJ0txfNrK3wyhjbjmEdfVCmurNQ1l2zMatmnxa1pTTtfcBcM
sMLuNYOTnk456oDjoh+9reHIG3rFS6Fah1aU9j1SM9dbhNe2ka/s2HjS7ObOTge5555ZdJ73jTP1
LYU34brpuh2M4sWn4BdG+YVeIz0U+vciEBvNGLxnePZXbS4wQjcy5JvYjn2t7cbMPrSBY+wsfmGw
AnmbhFG2qlC0WLmQR1JHrWMCklXhtwnKEeip2N60tavmPi2Gn/3YqENF7749ZE0fimEbCRU3X8do
UPGdk9sYIt8FCATCJsB9EZXNdDpQwfz1cRh2KrOdge3YKnjIAzr2Uc0qGAK300YqZYlZX7oKM0IU
jKT3ZPY3o6mj+pJ/Du1+13nxuZz6RGJJz51yL2oPAH6P0xQoHEpjG8lt06CTj8JvhuFcqj3IrL/2
A3Frldo+0OmoNhX7XPw0Yucw1u5da7gXU/OsZ9qqPYcIeB/8gtLFQmMuCs3pxVGq1ttSC9HPKbZh
oJY9DJApL5ZIEm8+nvX3QSnqaDTNEK4HrUty8TaNSWFy+oHKCjZ+uwxiE8oGt8R0r3qstVW0koiD
fTzi+w9DDZVa90ycnamz8++/CrdtParABlM96R2x99DrIdi+mrRzyqgnUs8Zguzb+ILgOnZcAY0S
RMVpncqtajoUHJxtjiiVauqNXp3jaJ7auXNiRvBjzG0g96iKZkvRJ63LWC6UJCGCjRifzeKz3cC/
soqGppBlr0ZKyyU+Ux/P5vxXv0te/hr6GB4p8zoo4pbZHLPxIozpH+Anw9Nf7nvkpiaMkOmDugdl
e3+ear/+5uMzgxqaVud9JLdW4D8adbNxinLTocFh4nfw8Tee2jGUEBAZnmWfAeW/3TEDnKqhLCg7
aQWppmXckaIspdedUdc+cQsgxYc4C6hI1vG4BROa0hC4HlMc6buF8L+YGbJXnbWDzrZONfcMVOXU
pvHgQcw0HqrOJJ9vv0oXnWuWWcs5GJuD0NUhl0rb1V76MtUlJUSmdxGMkJar6CDQ7vnjOWVQOtf4
jszSwebb0dMow502lyzflNMRgN24SVwBR6wz7NXHQ72/YnS4R3O9Dq0T+s5Hp2MsGxUPdSW3kZqc
i9LJp02em4rmQx/vUgcQ19RMw9qbWnGmbXQis381sqEf9xW0grvB5SNdiIpz9zDw7O3HH3fimplr
QCwjbkBgj45WMZxElU0x588Z24tC7Dzr2iKdwArlzEAnduesH0TdDkSr7R6TfHLh11HQc8d4af3V
hGc6pj+k5q2rJrxwG3HmdJ84cpTQ9VlSlgfZOz7dkwbJMyW63tIyQ9tGbGppItBybvZOLNCcH0JU
nj1RaSy/3YV1nE2jGXHkgCR8q2doomPffbxAJ4egJUCxHnYWFa23QwwZEhmlzhBDPF6JPK+Q6vce
/29jzJvk1ZMWmkMhIp8LKsmdJW3HRZueazqcWBDfBAFPsZF/Y6HzdghQL31JOaPYtr7+2ZPxD1Xa
u0gf/8brzN8/8wFJVMEMH02XGrx80AXjFO70WeXJi7KKaAFqfP3xlJ3+nr/GOZoy1w7xESip7QHV
0RZTqla95z1WVPQ/Huf08v81znysXi2N1o8WGDy+B4rfne5ad1oenWsVnBzDgV4086nQ6jqasw7f
VOEH8/vkBusuMHdVfS7EOD3ETNCfvW/BNr79jNIbvQFYAgXgVjskbXGplL37eKZO3GSUGgF1QCN0
+Jajy1LHtCjjKiiAM2W/7KC7GvPopWryS2Sc/vxexjSA/hxhLVZxx306ow4ywfIX24H4ZBFNfJL6
Y6wKkBjQMRZ+e+DB3JlE+3rhDV+mvkpFsQWHdO2jYb9QHqLn2JboyTnBklOrMwd/UOoQ+HXd48PZ
t5njS8jbZqvfTc19GJy7YU4dF4QbuPbh79KhPlocadRShI5iccb8cs4qZZBSYozPYF9ODQME5bd/
p8HqHA2TASDx8FcgKph1ZeVAiZKsB32wj7fabyuLo6iV59IlOqd7YoClf7s4E7VwL8jYABShb+RI
NTFClctFVQ3h1dLZaAkINN/FVMLZO5RzDHQceqw+RbwohLGIZ+3X7/k0xxDTwq7QlDT9bSrLFfHw
oejth0JOa81Nd7XVLQzrWjnOmQfyxHP85guO3n00QEEC+BY6FK1Fdfmltc1tossrE10B26y3H0/Y
ydFQisbYDIgxnaC38xX6nR7jhsnxr2MUom60cVxoUbUY5K/YP9ckPLUJiDT+PdjR1ZwP0Pe8mMF0
lCx4DxZRh1u0+PJ3PgnZwzkwfO9DXURp23hoC2wHZ1xwYJaDHm1DcO8lsT122B+Pdvqb/hrt6IQq
Rc25lIw2SXfjWuPW0T5H5plr7fQg4DjMGR0HzfntKgXKrbK8BMbiaeNaK+50X67SujrzKafuaSL2
f48y75VXL1qmJr1xhUlbLkHc0L+YWqRfKfUa9v/xc462eAk4Wo0WAylLrrz8e2Y+OZV55io4ubNn
oSwPjhDF/6PkgLfOU3lnzHFAs9X6X5aotlJzV5S7llrln0m6Ts7dX6Mdc2nALsRd0zNaaDfrIfRX
E3zQ0TPZ4n8MPuX9QUPeNYCJ0Fc83gyi0ktLFyObQTeXUBE2+b8E/v5zJszREEc7oelCT1fawE5w
zRVVZU92q8j6W/sNwi7BJ48bGP+3+41+ThzQ3SjIU68cZKzjUK5Lnaz4HAny5OLwwCH+xf+8A3yG
NvZw2AwR4tJyG1yxHg0cHE30EfPHj2+D9yNRW8O+jOCAfu+7ElRhlr6exIQ6hSM2llXtm4YOSdXd
JCTeHw81z87bl46hoIsBFUfwj6vu7ewps8SrEcrbNtDcjVeNn4E/bCMjutbSaJtbl7RrCzSWPx70
/UXEoNTYZns4zJmObcbTyc9EXkxEC+mE7MoXX2bXedP/8dFllNlZAes7coXj0qFvdGC2c9arT5Ae
kjkNwHyd6l9iZVJVEGfW7OQ3kTZTEYURDMPs7URWkMqcEHVQ1EUwaYZokmn0C/th/cdTZ1BO48BS
OwSUeBQ20oXM0igZcwItc0nEfcmXL6quOHMRvY8YqbfTO5vNUkBxHacM+gTCN069fBs2eipWXqm3
j14iknMo8ROzBkUcnBr+gJBAj6ugYaGyuPXRscil/WA75croHcz04jNIjVOfA6wBLgR5/GwS9XZx
jCnNrMy1chCkeNB4zqy2pTln3qP3TwWOTBjLUJsDI00g9HaQ1ktUOaDsvTV9FOtNeZnr/qUaK+wV
y3VhFy8f74Rzwx19E6l1H9C3zbdVP6KCXN9g5Is4brj0q3hVy+bpbwyH4gjyhBSrAYm8/boikrqp
hGK4Erkvz98GzrSNCmuRxR4S682Zw3viXnLQE4SuBTOCfP+o2TL6TdTXep5vkW1eDEb47EzVGnjf
0nWu43HcdaO708Jzgf+Ji/fNqEeHuBNlitF6kW9BI2CkMYFyG9ZjE2/TXPzzIP+R+u32p7x+zn82
b61tfksc/eV785/JnD7KnH+O/6L/h+pSDmfzf1eXgjPXPv/Xffz9+bXC1Pxn/qUwZf6DSgbEZkoZ
MJwhz/xLPlBDfApepXBI2EkAXgtMYU5L14NtC2EClN+sNvo/AlMO0lPEdpD9Z74RUl9/IjD1+45/
/ZiSXVObcGBcoZVAInwU8Gj51OnZ6KebXvJALIh+2nUPTfegwciVSz8f4ftFmXldA9tdo0gdrQAI
ANnJE/mSgtI5c2bfQeSolSC35NBkQnlpFlJ/e2inkM5aqlDZHwfPeIwaz9rXovFXkVH2t3jaxlsl
Yv9SzqigatSDL4Xp6ndFXE+Pr1bx9p9z8JoUDXqTod7MzaxTxfNIfchkyo/R6wLaZxNVrblu0XJY
IOiKE8ig5L4YQ+PCNPwfUZ3Nxis1LARPjOACBtlceJiYrUH565eTUxi3DoCI5ThZ1lcz0JxthY7q
ZkIwceyKbNNFbYvfH0TNq9YNB+x0qT7Wk35fOe33wGzCtcxUd2mniXcFwBOtwmbUD6QyKBTTmfYW
so7r2wbG2T366DSKcte58LuyXQRAqeDYQAP6ZQ222OZpF1xkTlpcAU90l7LLLmQPYhwmAn4rWt5t
e8v+nrfAUpRMv/GDgDlyovEHWIUCjoUGqKTB6yZ0w3s7yy4GP7Q/YxNbbWIrH55Tw442Q3SdZSBX
Kt367mrpk0j06z4qP/WqdTcVHdmlWcRXqYyyr+go1ssMm5M7gLkRirdMsN8YzmWth9ZCN6px3Td1
czVVzrSy+mDYpJHTfCr6ArFEv2j2TYoreJOhSO+PiFbFgz1aC6JQTDBT68bvpf0d1FK8dspBAHtK
vueVN5QkJpp+E3RaD6AkAbImrSAC7aaPP4sJ05Q+16NsIVVqLtvYabDIiURtP2d9FWcH9E0uNSOK
g13tG8u0nwhk5K5ROK9o6nPp6F9ReaUhGVb+Io8aAQojf9HG+mA10S/6ttCIo3bNs44PR9LquxAR
FqBjsr5I9EbsRkC9q0Fk330voFRjOODGZL8vR1w2PeW0V4WNEmHnxEgLjshxOk5/oSd+9MmMvXSZ
2q22SibYDGqCQiutl8QPNs1g6HsAdPmKIiekQOT6H12QNgu4s5dRFpU7rcRPESjYmlI4hIgeZSdT
6/VlLaKfRlLu5Fh8TZvJAJwWtLuyTHuMrZJ2F6TOQzggbGZn1Q6VRYCCrpcvs969scAhIbHtedVe
b3V9TafxPuhqjJboli+RudFvywzxjk3nBT4oM2HfYj8y7sap8z8Z2H/u/UrDIaHUNexrmiA+BLFu
3EiRDrh2tcVsm+KWFzRIxW2RFeqyAEI272SIOesSeDSOkWYJoKfTxJQu8TGMLiS3ySo2vX6FMW0I
q7gbn2NdT++0Smw1Z96DU2pr7lUTSstA6SkVwYXwVRndSEUrehmDkKJU1pSFOS2CfgTpNsA+8TA3
qAYDOxJnmHa1rLE0clF5RkqnLzMAYV560webwQnTr8Uk906SP+px6axahXpkG3QBGtBZsEgnGGST
M+n8p1F5sOzeuR+TqV2GEzAeszIhJmtVXS5taT5nrm88c+GBvXOiTC6CHCycgg0T0fgfnW+5HWg/
0Tnt7nyv0x81BTvWCnL4DEHgVj+wz56W0kyrjYZmG1qeI74xehldtUZfL6oBoydEL9DF8HQgdEEc
rdysnbZWn+Xd0hmieOf5yfQF6BeapoPefBpj4W89X+1Mo+l3Zh+7v9KW52OlG1QYJfbGD1GBB/qy
Vrm46OsyThZTaQAESYAyKkLtdJHYpVrhvjIuCl1SwarA+zgjG6026x7HWjGk9wU7jDuN7XqbD077
OUqBbS0mFcX4BDlassdyNUg/T34vvMfEMnJvCya0bqeFFzl1+XPyqmEG/CVGcB3bdrLx/YZCadIm
Yk2ZUEdfBsHVq7LQ/WUOWld8dqVuPAZucWmOAVg0svZbz+nreoHOq7ewU9v4OuKBE1cS6Fdd1N33
PjM6mF+utU+sol/1CY5AtgHaVpZ+afFiJf0qGZx+nXSNsfRQn9hbpUu0VnTIslbNIDeVHwyHDuH6
YsbYGY+QNlE4rVQzAuxyQ2p7ej0Mt6ETfrOGAH+PevQm7okCV9TUzT5R/oGa38WdaS0LzD2+j67z
ENdUVlDX84bbAnbULVtmuHUh214WsozKRVVEWr1umtJ4nHuXj1rMf+R7mbPvAxA8leLC0EPSahts
yUPk1f2Oonr+EI559mAK7Zbz3u8j5v+qszv6deiN11eh44bruNGMdcidi4NIlu3ivMtZxIL4WHbx
dqgVG1xN+b0QSq2syrKLBZqz3qWfWPuyt/QYEzpVPtZTZT2NAA3wHhp8o32IZ7JhOzvFhxK3CUh/
LThRHLVrbOtqu7xyI1t8KbmHhoXoZHKlmOKlFmZhsihcB/kwXKnVquri4J7/V237OsqXcZFCS5Nl
emcVLTDDQjc7QNe1uKMhaXT4k2i1sRiwTl2HVTndFKJygYDb1tYQmpWtRWpl91oRrk2vTD85MnfC
HabOXANqaB9zjEIHW+EmmHAzj7EnOfp4ifiZEXBeVC9hn/Zd9zjWSXobJvV0VyhpLfzJ0re5wIkv
N0rtM1TzbIkPylYL0HQEYegcjH7qEaBLq6dsqrzVGEjryWxlv9S7xN/JAPPn2RnjsamT6imsdHEF
S628HdGPu040nABFaIPXGwefOeXchUjub0aejRhMrqUw4OJnRwkTQGGQYKLWxslXenTpPdoxYJr0
vl6HUx1cTKnXPuhmmiVL0en6rC2mWftIdhbQ6wTrKT9ymwofJbt88pvBuwz66lEvkvI5tjv24eBi
tVZ03nM6mjx12NZGtyolSAVP3FSbQccwfOyj8JMwCgXGujDFnVVXXb+YsjH/kqAXAsA+y52DEyGv
rAIrAL/qSt5+0Xr1SsDtDXhQo/rgNHGBA0RjNT/aIQxXaSvWlVtjCKElwW092d6mL3EKMwyrwGss
K690BLh+RBBy9dXvM2hOGZslKgQqgTYo5rGNpl3Cc3WRBF2CQRWOKWZWZUurMgbgSio7DLFfPv2+
IMI47i4T3w+epgzEcdb6wXVpVLlFBKdz0pBsjvejoUX2kp0lZ21lcO2JsjH4mXqrs690mZmPdZt7
K/Ag5mOGBHMc4+5dDv7KTzyrfQiqrP0RK8VVIETPNeO1wy0CPE38KYIoO8sSR669U5rgrFnw7Fa5
V7PhB5DOyAAGRHWiMIfb389yZc7eZ6qp/F9FFPqXPjDxH8hf+1h4WaFtPKaJztwavdQBmde1IVeW
ayiwsFUbFEsE/JJhk4fheFs3rbcCudV/pY4DJVOFwW2UC2AzIFoRSrTa8smSU3MV+IYCWlnZw+3v
XyTSYEMmWLoDYAV4jgVO35dPiIcgKS07B8Mwilp8gLQBS8PgJlqIBvyHIidPfwkrtffAF/hjtgDu
7+UhwjL9YAy3aH2UT8Dxy68NjG5CLzeBUWy0gt8SqnwaJ6XfKiL/bTlUDB5nXrVsu8rHSCnhHXrI
Vd5f1FIhPWLrXEzh2PGrnt2Ft36CiMHv6Q995d/YTvXPVOWPEvPT2TSF7/8gLf9/mHPPDd//Pede
Z//18Jyp5x+yfp10z3/oX0m3+w8YxxQ2qUVjKA0o8t9Jt6//A0QaaR181rmA/Drttv9B3jkLD0HW
n3E61r/TbsP6x7zJ4fnpMx+WZPAPdJ2REDrKLXGvJ4Q3sJgwdcw5jouirj0NIxVdZ5Oo4LGj8fWQ
Dpp8Nmsx7VoHhfeNHjjtuvNLTlRTz1euUp5xWRt5fduGMluK2MtQAbfnA9GYmiqRuHLGJ2k044UQ
JUcZ5Pdwg/FsEC111DLQRWmHVREbBVF2Fn8LhFXcN8KaIJxF0riDGETy6RvpRSnzaOeGIcQXxxww
DhsQAHDBm2Gn57ovdesnK9OJpw4OtxLJOqizet3NmElaGbr1JYpnE0THScevRdKU4yqNBJr6QYMg
QjXleBDUY3uXG/iSlXFR2St/ikzsxZsKTb2ujm1kgZVZteghNCHEiSmTOysjjVkGfIeL+3fs+ruE
c9tir2aikm5ANX+qpTtdDqaRbirAC9/ilkLKstUyRJsyzHnhc4yO/6XsQ/s5zR2sF7NcX2Ve0X8j
HQj8Rdlgulrl9iqB/78YG6/8gf/2BFbHGhF1TcuZwsQC5NDXw/YmMy0E7+vBujJotCZr5CP0A0Tv
bYGIO1GEWE3C+6WHTvsYmrmVLFq626Rn0xjyzJnIywLQzK+MTEuuizK/tWHd/kAuYYBdVItkohMp
ufwge4SIumiZ/inkrQ3o5nfyWQ6NDjtE+dGuLdAV08f265BWJYF0oe2yPC0XbYmncdv09SpIzKfc
bq1whXaCxvWpXQfOrOuklAp/BRgqITBHuaBKjE+pUV835G1XddBZoAV8+5uqo28QM6Zl62gx5pRt
2Fy4WhXheZyh2V1hEd9VxLBWXB7IHIpNT/B8RehwNYruOpz1Gdw0twU2bEPDpAAiAI6BpmquZeNd
MMciaYGg1cyae6T/kX53WiTFHIwe4q1TQpZgA3nel2kyLOpACeFXOT5OkQw3kODLXWu1AfaehYfM
lGVC0GvaZliHdUumnUQOZLIseVBoqmwHz8EkY07AvTbDSrn4JXpYLNpgqnXYaNpPx0D9Ymi657rA
5VTv2q+9Od5lEmkPPTWAShiUYyKyRZloWOVF3Tcx4GgQ8NWrwrBeKlHj5hoJE/dVRB1cfJm7iqR4
ETietkuybtwjR4pAcFQ2m8Jv6hUuDLuh9e/+m70zWY4bydb0q5T1HjLMw6IXF4EYOUqkxg2MypQA
OCbHPDx9f2AqqxkRTMbVXbR1t11tqspYpAMO9+PHz/mHJkz5/wuteEwr7welEK65pZ6vu7K+l1ab
BiW5gV82rFNc9qIZyUE0fueWRu8qVxyzx5VPUdbS1MbdkEbJt9JT1S+1qc+bSB8G8rdJFtvUxlzV
zPT3pZqWK+kK2tCtlqz1UR3uWpPaVJbbnyaO6lVbjsZ3oDm25fdaY3zhmmixgMK6QxDdTSVuwcLD
dHWyuS3p2n3dWeymVME0VJmMYLJKdE4UFBRb5KlXWgVPr7anfjW7in6I0HVfp6GZLcYTJohu3fvg
UCTwnarU1niJeBSlas+fzKjZlKFW4mSR2kroc5H0PunjUopx5UQAUud+PYaZawQGGsiPJkxEK5ir
xI1u1QFyqzlR9FeMxGgCCvAfTDkX9IacsL3npg3bq6qaz7B7wodxmgbzHjUFKD9YgiJ4knxPTQAx
gzqlB28YxvssE/YDCFFLBMZASpImsS2CSIMiNjdN+RBJL3xse2femWnLlbhumyA1HfSyVByDBVFj
A9I9WeUTBTuqYnhxpyPYXfQ7hA03D+R+MRUegjVivOvJS67LMcO3osrIyvlxgeondCNf2mgfzdYY
HqiljveTELDOBcnHD6tbdhhaAU9JYXJmeGMR/uw8riL3YeRWn2s0CNnBtrQfispptOvMaZEOfHEW
v1I51c4Pt8WQUwXqqKMS5Syn6Es8hQ7xA0PE3tr0MRLekTT8yu7Wapse8kQ/2FHRkben0LZcbocO
Qqky7RCWQWChrD6nBc0g252b+7ef6hme9rKcay09SHruOPVwg0WF8vipDAEaLIaQtOmU2FhhvfzZ
yoZP2MbZvkwqA0bv/Kjhua12xR8Gi9GvsrKBrao8pol9SwmflLwUpJYLOd0rvcC08txXgb4aUNRJ
b7ufoL9nH0LiYVk8bz/+s+Lg6eNroJQR3ULjC8jq8ePbtdPIKDR5fK7XWw8IOyj3mwiuozv2i3Fk
+Gh75X1GDQFbk2QrcG+h3jRio12tUS/dRn2Y76DqXBDGOWvqMa0LiWABHePdhuHF0cc2FdvD31fF
lTuT7QpWwacszg2/tbgsR0AOjLbfPU/F/7F09ygp/qeG1v+FOTFC1i/WTPBE2+kvu8alI/c//8ct
Laj6Ca+9lynx8+/8nRPjO0U7GaNEpHjIP5ee8i+HPRpRCIDoaPqzuFySYr7i314nuDsu0rNYgIBe
VN2FivO314n6zkGHAoAu4BIarCgx/UZSfBY1EH2AuQFZjfH1Myk0J0PFm2pys6mLufKbyrIeSJPb
jREW6QWswNmaJfeHMkUwMBElO+vhl7YhLZF49WaR9K/yFjGmdBu7+qNJBaN1lL8W7D+iis6HY8o1
3dRtdMhQUjzpaaVSdScI/PXG7oxHM3TXBimtn2gCWdopu5lFFm1efPlXQvD5XDIiX3gR0KZLeNpF
ww/YqqeOEWNy1tXQVOuxr9ZhVlwCap9LNrKcdPAwNrQPBBtPo6pF/0Jg4ldvqihsdgY6bhAjSTXp
bETTodTi9MpymvaRYq7cFEWPKPfwwF/61pvyC5Zi26K0G913BqySQX3fqWYo17Ye7gurSj9YXV5d
gK+fs4QWGL6KU+iyxpihpY//Au0ndIBMmRfhw6y0NzT5rqe8uXcibwL9O6KqqvZBj0ogdskazOCh
GdZvf5vzSL48ADJHbLYFnncKYBqjuAMT40IP0qjyrXC7Sq9KEyN4b2yDxFEK/BijvacpeLrjhps7
1zAKD2NkPanqcFVGo7LCMfIPyFWXxCyXVz86YwCrY4q4dIIdZMNOu8GJG5MvY8KzCfUUru8c2iW0
WYO7Y9sV6srGUY6sWdYhFhgWBGCgmcaFY9p2TxENBCJav8QUTE4wOznlZYgZJbkkwQQrH7ropyLo
aMzTZMU0oxfOPzU3DCuX7gfmZflXJawfw2Geg5Cia0ELcOjXvZyZN2zAP/Br8qAufRV03cyN4fSP
3dJ06Zb2i8sOCTxZPpZ0ZqalRTOGlKIN99FElkVZR/ZgJusRYhVO2Ypw9LWYBBK3yLXN3bVekiau
Q7NXv9uydfoPkZFp390i4zYX0jr2tUnxvtZV0n5u+PeZtov6fSLdkLfNXM9OUBgOjmjjVI33okhy
naQinDaNFCSAXZ1PjN80gQYIHmWHvLh1himv/RgJX4SADczxBrsLq5XT1OlTA/v7U50iRksYSo01
XZx5W7QZ1spFpWyBOpfj56abNLGdQnWyD5bde9vRFOnesWtj8Bco9C0M93Ldp4r8kTPYo4EoiO0X
rptdxxUGPTJV25/6xFXbTzU3vM2atiR3bupr1A6wijPRu8Z9bqrYz0k/I+GZdWV2bdRO+zPWh2ln
K6X3ufDoKdHxVfIvhWOHt6ggDDeag15pr2X6PmuTFCclafZBIRG7X7XULNNVDerrEMctEMneLKdd
kYWavmkobdKUzzsY4xmKdiqJJpr4sQ5Nf9sMroktQCT7FUB4+9qbGyRBRKY332USK3dRZ8lpH6Ow
PCF6Qea4dhtHNdf1aM/zCqF9fBSYy4Gqh0k99pBXar0HwSt5SctNeywUh7aa9lVtaelecpwEYdLG
1qqME2fDvTNd9ZXEXQOKc+7e6UkyRTsd3nUY9EZqXM1IVMyrora12qe1+9GMLKEGodGMT7pZCVD2
QqJHkdaaZ6/7uZ2im7mJFBGoQtCqTVPxPkxN6a26KVceo9IdsXGslhJPxVV03aU9Sag1Y4K4oq1s
QxFEx6JEKMqx3o8KstB7N+oGIAV4ANbOZP5w23CIeFpulGnoJLtZBS5Q4aKIzVAmftZ9LxHrdO/D
aRhXRhZ9hPZwk8a58+fsFQ8SZ9+PTpGnV1jadbvEgCxLD0hmXPtr8y6UmJPTrsUsZq6yzdAbdA26
0H4/eX28J+/W11bqRYGJ1MWO3u+4goMvrmJH7/2sM62ta/Q15j/UmoUusnU8e+XHporKJ5SRPyvU
71e6MWW7TEK5zBGtCbre+Y6JDUWCEe/5zJ5oBGilSzWtVYAduOTJwh2kT0eTuZ7M92U/HtDsda4G
s9J2Shx3QZbU9V6UtrlChBt3XEO7hURurBW9u6MXcq3ppTzkHm1skY97odbaeo7beTdr7gNkCdfX
uRf6vZJvyiJT7tTSaH1Li+L12LQariBOvm9LfJywKik2BlUEeBte90W3UUotKv1eH8RPOkX6Xksi
lNZBkDwqqib3YvaSq1Gk36toHm7Uwph/jkJLPubEzS+1k8d7JF/yoG+L9+gW2L4BjTry89rLVxoo
3VXDnATSaQEn5MIGbtrhOxP1ChvXZIvhOTC/H8OploEEOJoEQ559Ni3VoEuU3OmUA4NGlp7nW3bs
Jr6a5mRtdJuCWmofhgT7K592oPeoOxT3AG1QDtMomlhRlLGq8voWA8n4Q4ruqGMmX81UN0mNyuLK
tlKngE00W58rPOFvQzRqrxI779cgl6pDH7ddUCbIpipD6eyNabimmjduijJbzD2T90NCIdC3ZzJI
KiF1zY6Ww22fTd3PWHHRDm+TZqvqA0KuYpSfuxp5Hh8XTbG18SAN6ijb5+0QrSzUOzaRbP6kLe2s
cBap7jQUR4vALFVlW5Vx97ONmGsANovp/YxtMT1z0gpfjjXKXuankQ7JWnXH+docbe99kXvTQbPb
CsEILFcd4RifYoLFFuk/NFpqqV9rLYqiTlX8kQIxvBs0kKzcJudbs5k/eAgX7Fyl8+uupOuuG+Ns
rGbPTK6rgkwlcgzzWz7L6UsGPuKQFaP33a7b8RtwnBmXLYvWcqKUxnULeoLDM+FcccFgYMVmWPdV
SVYoRNI+QhuaN1oXDnduloHjcQyx7iskeiMzmvYDXZZVoqtwmPSw7HcR9/9NOzblWhOz4YdG/LWO
I3TZm25GZreemluOZPMPOl4lErc1DeQ8a9ZuotO7GUP+fhzP2yTJkSE2qu99MR/6cn5KpYPKRygy
RGvaEcvQ8HtDeFq7efHBa4x5q2bGvdHpqyyO66ccEZEtOjfqCjJKs8eXaq31YKLm2L6T8fBQNKN+
VUn9j8ig+dfrQDLjYhFVClN0uTRt1aD0Q3ubqoglspRSWvV9yob6rg5HD4WKLECk52Amzh+JNoXb
Iu2GtZ1wbmf2UKyYzm/5FMf381SAvpSt8kN3xIcItZXIA70h3ThbS42zDYXg5IddSW3f1km8SbzY
e98BH/PNxB0RiaFGE0Rla9LqRRvHVyWBKjPtbiMmmPO0wb5PetU9xXpMaW6ymvF2TqW3iZGEQkNM
r80vZBv27czuile9zpbZjZ3IPiZKW2WB5/aPkqogauSN8dhnblcBo+ruw9buJEr4Zg2qz/bu6ggA
acdDP6DO3H/zaiW5K7Q6xcmoLJPkCmSPdj1Msfd1TmfbRM7FBMPU0on+xE5I9llsAI7IlKL6kVou
S8iLrfbLPIHz0pRh3CYyjBwYZchI+LJLNZwCDJPWYNIb1KW1uaUtCFIHz3QMfMnpEglYhjKr62jI
83gAodE7rPKVnGr9zoqt8l6hmUkRMq/LT6GtjGogrVGvdjMad5U/VUnyWCZi7n2QKXQnGmmLT0Ze
oPgHhKH52XQdoLBBGQGTGamblDgrNPIxq2ZyPdB9QLaKLrDmjCgksQbOjcq8Taq5NA+pETnhocwF
toZ2Xls3mACKP+3MzaJ15MXGvrFb4xr1LXcnI7P94E05vK+E8/mzIAasGrMtHsauXBu4nV/J2DRr
31bbgpClhl+nFGJ4nofDFTZWw26giHaTTK35nUI4GaZvNYX3bZKD+zPLq3HLKp/fD04U7gpUu7RA
NpWxpXNDc5J9r23Qy5k8v04zBwBDMScgpLI5WrtTOt0LPbL7D4nnTnHQJWrOEWhj5Oa0Bn+2we1n
7BxPokeW48FBliNXnU6QKVuB/x+SeWgJy2L8og2AGNWqs2IvCNtWNfxaxCS1MWTn/CM0yPEPh6vV
D9m50wNmfkA620zWyJUsvnHWGKUSsStV/Z40IzGcNKl8qKIio/tP9ytDlq6brBVxg1N4Kj2+ZTiV
H6qMBbGdqlK5batxKlZVPmYoew3FWtfi5osS696Xhr8dr6lf5IHdZv17jTvCISnj9kORzMo2m7L2
2hmoAzdUbBMS6rmi9q/24yc5Aa0hqerQG6LmjqhVRVOm3JsG/g7knbMxr/Jw7O1PWWKRiKEPfaM/
I4lohtlr9xlfxKcVG4wbQR31ZTyFvvOMRiLCL9Ck5BmnZEgELR7VJouzT3RZxH56RjV5owfCCeXp
9lP6DHt6RkA5Cxiq0hdclLlApIYFLJUvsKmpqmExRuBoZtGGqT8mOgArAH23fb2grozMs66iZywW
V/HqYV4AWuIZq6UtsC3dS4ddOnW7Sp24hSzgrnGBeTkL4KvF0xF014ICsxdAmO4WcdBHXon/FnAx
uQDHYmWufZKH+CZdYGXhAjCLirrahAvozFvgZ/pfSLQFlOa6wNPmBaj23wXCok3a6XGSFPr+KLui
racPP6KkLI6KfS8KEWflwf+ou+/HpcF/N8tt7x0EWAx5qRaho0kV8N+FQUd9R0mOqh/09UWSY/nR
34VB/R1+hfTJbXjaVBUXRYu/C4P6O5xKKK0sBr8o/hu/1S3Xl8r8y7IEZSWUahBopoBGXeKUq6u4
op0AFHNlHrT8vaXSCkKHJ9oNQNvjfU7oYQkm+WPnKtFBm6pu3lpI1q6kMqePSSP7g5pgVBTV6roC
vCyAC1faHRtCdoFGFnOoS/g7Nlf8D+SGxUPvNm650W3qHL+/MP9z5Ii7/kfddvWPf908yeZfm674
86nla/8/wJZYukH/jNz4jyLqkiw7Xoj8xq8Sta2/A/Fjwa8iK10K0WDyf5WobeMd6laQ7+jgoChL
h+l/r0T3HbVOW31WOaNGzXL790p0gW3AGqWizGJEbMH8nRL1GTsBSAhkcZM1oVE+5t9x7XDO+6Jr
QMoFJXDRwFKTz5EH6A+JtT9Kr/3uJu77DkP4Xayn8tD0+BtPJviMFzP2SnH3rILJZl32o7kwBF3Q
LSfEJhMtTMeluhF0iBxfdW5/cAs4O0I8jkpzlQilWLnCAchelNfA3YbthfFP69nL+A6zzA6nTsjB
eTwLHvdCrem42uWmqyQBJTxjJYEe3sncikdu/XOLs4UCh42SrqPKIHErBYR4kw6bISsUv80ph/tR
FXkycFMRBzZWrr4OfnqXZVKWwX9vu7PYT8fmn7ed/1R/By3VHJ0W/MavbWd574A0AZdamnhLJGdv
/dp2/AiSo4uB6kIVREOQxfD3AWC8I/xjBQTbkgPg2WP17wPAeEcNmfoPexn+jOs6v7Ptnku+Lw8A
HgoqDlgpg24DukMnJXuABg3cDlNZCUu7xg05agNhRsl6Tq2wW5OaIhGhhLoy+96UzMmqQd5bWdH7
qFs/t/X6ELdT89OakTLnBpENP3qFxv5cl2a0puBd4RNtaMOfeFVYPpwm+2NpFeKmBm/7S3Pqt3qX
/7+fAMvn++el+Bj/+Jf/FD/lT0ercfmlX6vRoU+JfgXcLw9prqN0xFXfsUJZqIsukM465ej4tRp1
5x3SNCQjiIgsv7P86Ndq1NV3/BnOAcReHDrVjvE7q/GUFrbw3NVFZofexPPiP45+Vj00E5tFbr24
L1eWMVCuqG25eTEprwT50xj71yiuTtrDJkLp/3iUyOo60xjxXYzCcNW3wH5C8PZIaJoDGiVTEbQF
fI+3x3z1zcAeq3gO0gI+lcSZyxhwmmnLbW7q5XqqAf4rC3Ll7VHOsI/LqxkmcpVIH0D3O5Xe76hz
NF3Y4HGh5RUVX6AqdqDGSHuUqtfmAGpKVfpmm0TXXM3Aic2Rkh0MUCVAuQAS7SsV/JzfZVg36Xjh
+kMBvPxBcOHutrqkpOjHU6NcY9ul6PedZkX6poOBK66oZbrwE1zzTmp5tmsaMGpvv9wSKY9yVaQJ
QJDiXodDH6hTc8llX3QXh3L2us6j94GZoHmv6Ho0+WYR61TBY/1jR8vGnwbJ9RW490bUar/DRkps
Jq3oCig+znBhts+SheWBSFXIqFy6jjDkjx8ITEicuMCqtijQ2QdT08evydgDl1fLCXdHL6OGYoAO
UfpFmqYwAlS1zQs91/OFxakCapYEzAQOcpowWHQ3+77AD8AJs+FzYjf5DXi8yX977pc3eXlKkBMu
0jfIg2DDQY/15E0V5EnVaIgyykxI/7rQWA+qDckvA0p2YVbPdifBB3oudvDknUi9LqvgxVc2rVYH
KVjEWzMvqqt8pKrTGjr4Q7csPqrjqPypRXUvfnd/MircWMMk90Tr9VRPbJJGNbFuom2EakiE2PKY
Hbq0yS/AFc7mkR4wFhUG07kkA6eCdZHu9JXWapj0wkw+UKZO15nL7mmzyv3dN3oeCny2Q5K++Mse
z2MovdQcm6HaKm0jHuPQvGoUp76gQrqko0frgkH4TgCnYF8v0KnjQUSB7KghpNwmoYfTXDumO70d
+zvaIfVN1lnO74ZuB6zMIsMFUny5GJ+EgITDy7OnEdUdd7jXjeR6NgXoQwW3Y2TGrLGQFxb+2fZi
QPwDAWItN24uBMcviMbwMGMxTNx27YjmlwhpLtOIfHt7vT4KgiswMlGmWC5ZL9e80xV6jle43Gqg
NZEH65q1poX5f2UU3gdNTqoNCMeejJK0zGhmSthYVbiexPB91JxLUg1n9ziwiWQKgB2QZOMG4p18
ohBB9opVybuYlPCQMcdznPIz3GvtU44H4DUc3HRX6XOMyVuXbCodRlc5qPaFOPLanDrYx1rLQkG/
efn5iziiIyZi6SFfbpCNXDX4T27mwgovLMgzQObyuti3s6ORoyaXPnndpEptF7V/UpZwuXG1egsw
ul/r+fAw5f0jJq8wWgzDNzC/jJJqH2J6PEaUYXEAofSq4dHhRfWFp3r13QlkzD/lHYgax+9uArgI
LU2X28noHpfsfWNW06U06rVBALQQpFm1HIVLbHgxwUBXElutGYTmDAr7CubylMCiC4v2lYhJVYC8
YSmIwfznZvVylKZx01JUI3bVdaHuulQmjylR7TA2jrgQnJc/dRLMloMcfSCmDFjeyckz8TFAh3So
UpfQE8PCzdeuahWB1AWV+TFd4BCw52ucgi+85PmmcVUEGYH5OcAHOf1Ohg7tKKQfWsot9d7+q+gs
+roAEraya2RgkJ1ddc5Q/mhYwTdDnmaHzIR8Z4dWcmHlLB/taA4oOBpoQhIf7KVeefIgChXLsqUH
sNWj6qeqKmItpz7DNiM0/LTr0+DtwHd22C9XhgU1jH4RnKLTw74J3ajJaWpthZmD16qLKsJMhOV7
CyeeenlehhNG9ub08e1xz9Yu4y6isaqNdBf1rpPXbC17qMWAXv3AbekGJQ+onl5kXTgdn00ATmaT
6wUQXu4zwCHtk4g7ovDrjGBIQOso7UecMyc0FbJuh+CEcjXJql+57QS3N49jlKKc7BbpZ2ON7K+7
srt8/srETXvTzS25yqzBloE5COgXNGkenc78kpuQPPDSSq65u/Q4NTV8pLSq9p4Y2mCsI+juStfC
+x4XZyGre2/AZlinUZ2CF+nVq4J2whVIkjbAsSgBT2zEK7pgybZtiUlp1IXbPBvTW4kNeDDNxLXf
/gzIyiG2wu2Rf6fJq+I12aA7YK7xW7eCXCVFr0T/9e1BzkCB+LYwikO6BbRb44Z0HEIGXYEMk6I8
h5LrH5FM7kas5FZJkigrOJBJkPbFfWwoDxAe1kKDlDGE9jbuQLcYKfY5hYQrQO91hGbuv/1oZxFn
eTKuzZ7DnZsgepJddGHSl26F9JnQx24/a3UdzBLHFh2/IjBbETtAJwrgw+Fe2HhnYfVk5JM5sSpI
rN2AHFo+ALDvemvwi3Rygjyhb/r2S76y1+hyLHBMC50bIMjH0x/1sz6o3YC2YD1aa0jd8aqy40t2
i6+O4sFtJowuorAnU5ka0giFsuzoBhsZI+e7GnP46fdfRadNgt7+c9J7EjZUxaoSFXjdttbcKpg7
Hbuh4aK162urgroEJXnq7VwWTr6NbdT0v6Xg25BcbFCBT78gpo63TDOUN0IM9mGIWlxaagU+/++/
IIXnpWHFvkRT6fhb9SnEaTAuOVpeZvIJBEIRKPVg7d4e5ZVDZmleUeWmoIQ80knONNNfBiqfoI2W
V/YVyLXhlqgIaC1KzFUdmTE9jn9Xwe7/Crgv9YZemVA+GMUXBrSW6sHxW+njMFa6LfKt0jfK1jKg
WdU9cBqBLYMP/LYL9B4YTF5M9YX5XBL3kwPAJN0m9GiLc8nSc3mZvXhgFhbhgWw7AzANLJSFVnM3
14GR1uLB5qOuI6eog6hJKr+UUrsAxn9lUxwNf7L1OhaRVLom26LnMK7yskrBK9aXzF9e+ZxLiXvB
qXPS2aei9SnAAQl7lFE809qNZJ47QaEJJp6O8apRtxcCyvmkEiwJKPTtyZfQoDue1FkZyaqROtqW
/CwoRPllICp8dZEkXHkd/lnoIJl3SuyUyFn07v53FxO1evbmwmKmpOOeLN7BiNS+tFW5FVV6R4yG
rNQ5yl3V1YvsEqR4Fhk+YlkUvD2ucT7NWAJQ0iNz4SSDUnL82ppRDVES4chYAXxublLMVMpVKUxH
uRqzyvgBahqgh1srVfN+xEAcOaoIiYUBVHK5ho7vfR6z2V11zkjYsKfa/lo3Wu8E1LiUJ/RDENHW
EKmoAfC5uBPC0KQKitVq+0HFUCRZSRA9EDOjUMMZHIqdttFd0XwqrLbbQ7wsv3URbmEAs6SUfjQ0
7h33nECvFNv9imGsC2WxHKC7unn94+2pOV/mmsuN1qRYxGXPMJcF8+ImMiCII8JeyC3OZerXhhPb
b5O6/Pr2KOe5qgarncuUQSIHA/7khEESwwDChgWKQoEjjMZrbfBccBjFIxwNoFSNe4kBcl5gRF12
uZIwHuQi4uXxi1Vq0gCmShC3tsxub+dDeJgACQbsjwg3vVCgZAEeB55sSPWl1sVd4wDS/933Xh6C
45skZbmjnCz4HBhiqjdhjpzQkp1nHsjprprdvTZGcPpyB8k2NXTnP98e9rWX5wBkoSPEx23ktCGM
M1EczRZqoG3iQOiQpXrL0a8EplOLAL/39jaJhfstbJ3Gd0q40aIS8/bthzgPNXBJuJPR4l6oeKdZ
hafENbplqHgqhQF4zXCSfZS07RpMk1h1UZwCp6obcQWgfQDRnjoXxn99El48wMkKKBsymSrU821n
jOX7qp3F+9G0IAL1A6JkliWvIlt1NgrSOCvQ+4qfQCW8cIidb6/jSTjZXmE7qQ7ePoh9Jt1T1Bbu
B8vESOztmX5tEBr/9N2p7vGfJ0EdAr9p9zoCpr1nxPdNb6q+BrX/Qubx+ig015+/6KLweBQp4igd
Ogwbc6rlphq0Wq5jsjldtD1fztXjY1+nNUCJDclV9EpPQ4XRQz833Yo0SkBhz80hfoBc3AZ0EZQb
BKMB03Vjf19gEnhToINAajemP1wzM9bzqNhoFljpDpmTNIDtLH47KTh+uJM56Oy4FJ7W8DndEqgZ
vIH3CmZ2wdvf89UpeMYy0FemlHDyPeN4MKoOyZ1tYcrso2FUxfVcpclamPGFW/b5ucj7QJAE1ULz
iwh9/E1DgMlpZ2b5dkL8ceXWqNDGjhevZVJ/a53i0h3g0nAnd3pF51TjcGE4NQvR3DPswK6jcA+8
Rey9EGGktyfy1fHo8JgLOofS6rKkXxxuTRshkdijfav2YfQxN0ptqzSxHcSV01KVLsMLtajXx8Pp
hF4vBdxTRuUQ5jbiSoyHjrpynQ2Rs04nU648t5m2ejhcorS/Mh6W1gtpnKyKJtpJdClQOYqHidYS
WnMzWj5dvHat8mnWZqQw5rzcvD2dz1Xuk73JddSDpggiY3EoOp5PBVYAttZKuuWs631bpD9bjIGj
tt2UUXGnqAn8SkDoWpJeC6U6JKEbwPBAnCTdKGV0XdLrC7BO3eA5AbJbbgx8p0jFgjhT4wuf/jzj
QBWHA5fbA54D9KaOH7WHfFf0GFhvzcxBqI/yg2Hc0amX8OtaL8hrzbvw8Ze9fzo5Gg5vnLvI9Din
gQthGi1u8QvdGmo94KuiLBWqJEXkRtxEmLceImdGVJ8244UkY1nFZwO7NN9AxABCO72i9VGJzXY5
pttpgDmoSFEFDTDiCyfZM2X2ZBjQXWRSy2Zy+C/HM6o46jyUYZxu27RwVxkNrY1TxM0dMiHObqjn
5KCHzvwEU85AJ7RTb4Eqe3srq1PYOr17m2S1deHNXwmUwMwIXktBkmrjyXpsvLoI81mkmJdZ6n5R
xgtMNdHQ3HAvNTlfHYpIAv4DLjh3ieO3r7LepbjL26etmWAdLbj4Ri08qdT7/PYue+VzEq9op5K8
LqWfZWW/CFq5XqE/3LiCu0qYg+ir6g1kQ3Fh6pbnPfmaIJfoQHCph2N6Wq1o1MmcclmKbd6zctxe
8x460atBF4ZQNBFWfHz7rV6ZP8STGZDdyAI6VS2mr95zHzQEBnCaeaABMm6cpJ4OGJ/+wtX9I6/9
1aF4M/oeIIDpPR5PYKeUOQjzVmzjvMeWs4xxusbeZG93wrxwfj6vsJNp9GycrUDe4NWHRvHxWHmj
lV3Xe+hamNrwiPyFucKMCpNACS2whoC2q9Va3eE+gmRdZZv4n9oFFDExXBlujFE8ip/riYrYnwYa
mjBMR+tHPaH/iGc6BkA9LCQ7pX9gwPS9stPMXiGo2d+lsx7Cu0N/pYHk9buwCGB1Dqhqrsx0289Y
+p1qp1UDk2870uwI7F4iAmN16YVweR6gka4GPw0IBCQmauLHM6flIQzPXibbspr7TWlJ2KSW2y3s
33JrI6qzQWpB3fzuKuRQ4HRe3orGmHOSgBhT3PZ5Fidbqi3pBrkua12V4HUcGNhvj/TK7YNbj67T
oFn6++5pUj4qIkbs1oi3XV0q26Fz8cM2Wv3QlZWxHmI9WVVl1d6h29oGw+DpKxuz0+DthzgPJfRn
AITRhDE4206hJ+hLNiBYkauqgRxtrDJr19ZolRe+5JkiOVt6kZEAUa9xPJC3H3/KrlPAS3hevM3A
xpECRCir1gJCsTKHI83a0NhlIESuZV4W+ziso7vJK75FobSuZxi3aJpN9ZUxzdX27dc/Rz3xYHxm
Sg8WZWf+x/GDafRecIaBbNLVSrhXEgjC1Rg1Oygyuj8VxXhb6Agr5aLPg0yfHRi+UK7mOpnXYQNC
6u3HOY9LPA2gDw5PYjt3m+OnsewRBi9KaliB2NbXcJrUTY/VRBCPqXXBpuM8F+Gr877Uo8nXzraw
1XA8Gwj2bVWWNxXTBgW2js7VFGGPZyPZ7bfRWPgUQC6V2l5b98BzdKzeFgEOapvHb6l37WImVaVb
XXjKGvYNzFfmhbpLP+zaWV6bk3ITWmHuT3LSty7cvIffnmfuNO7i6WIRmk9rqg5CtV2sRylZeAWR
jR7dziinDpYhzuhvD/VKEMMRxwWaCNKf8tnJUWMkIkaSfjnVdL05KLHtHsDitz7Plq4bq6/8rsVX
9e1BX9nVaITgnUT/F/OaU+CQYyMNIFIGnXRDWdWKVgc0KS/me68sV8xUqZlSJ8bO1zl9t6JyUbwx
xZaD73YehXsHV1Dd45oeraSWtjDeZTtAWdVI5JF73NuNMcHVMxt4slFF49NVrmkdXGlSk5/enoJX
nw2AG3UlWn9EtuNFFhtRZsNiFlvUdW9T16yuhYvUJGBN84Il9WuTzVmxtKBBh6qnbrwmDHFpZ7nY
GtUifoivrOs7ZofvzdtvdJ6PgaKjw4KpxjPIdXnjF1kfyZgya7IgFTMmbRWadgTZtPmBLMwdcSu7
MNpr63bp9Glg9jgZTnsrba2rsQWWCC6lGm7mxiRnxmsRWkhebWIHUn/fZeaFdfvaRwOowBUFKKqF
VdrxK4rM86ph9Eg5izLZSGmjO+eR3RrYzq3fns3nvvRxXkbZkaOXnJOjCcvO47FUL9HiQQ1ZIIr2
ELe2n9TtLQnodWjp6z52dsLCDCylNhpqvtE7H9RqMVlsbhF7DIqIqvtQ35rh+NGRv3TC/jE9fe1U
QjKK4hZHjwf29WRjOQ6qliR7YptR+lylielAIJWa72jJENh5am0GUcvbGeejPa8Y4TQ791tH6Wzg
NNGlGsIr9zqmimsUaCeSZRoBx1NVNeREac1eEv0k1wnkmqsxr5+yDnW+qBk+DAIFRdDgNAaAra5S
ux0PUH3+F2nnsSUnErbpGxrOwZstkGSWU0kl29pw1NUtTOA9XP3/oJmFkmKSUc9Gm24pMoIwn3lN
c9Lqrg1iQWPs9sdbB3zz7Qxsetd+NJDlzeEuwH0ghsDFk1aWfgfcw3GLSq69ENHzO7QB6B7Hjvm1
VOMBdwbkD24Pv3fiscOhKcLOWVFF1+sxWFYJI5jP44zIb2kKqsklQK6D2GR3kitJCQT06gumXY8S
lsgEDaibnrl88R+j4vkFOS7FpxqNWA3H3pvtQXbTUc/ftSUWJ7cn+WsWbxaZNJPOqmnRIdlswgne
roSQK1lmppC8xB96ZMv72rwbFeGhDHaqNVgEfGCzd57xDMiQy06fqQl+asbqvChhUMnYtraKC9Hx
IhJxr9rZfaeLhxZMil6kr52oHq1oQBoeqUg8LeRq/GnM1SNaSB5KgCfDiJCHQSdSjt4pBdrtoBpB
zeBRn6XnyREoSajvp0l8zevydY1akfrFcwKjGccOSOWeNJvzMXd3QgrP8ji5NYCcsVgzJPtO1FUw
asYlNQfsp8IHLCDv0Vx7Grs+6HP1LpeU95WZ38lz9CqJ8SHGpEPq42cVfXeXwbgEceroSm80y2+d
pF0G1GjDqbgLlR4VkbG+Q4774+1vsns/Wmz4tXwITWmz7y2tj+px5CDGBf3QRJvkIO/ihJ/hOJ9u
D7W7x7G2YTRCdloG17sP7Yuld8T6fkqKfY6hJ7lRnx2B/PdH0RmHEgORxCYUrIWTgkKT03MROfX9
yE5yTUkt/8MLjfkDEefKJAAKdz2XekKDGdmL9Kz3yuJHoZz6EnT7u9srtvNxOIgqLwpFBYpfmxWr
JkNkBU3c8+raDtKowv5GFGEgqqOO7PovbU4mI9Ghp6WDCtsWX2cMjR6nMOjPM3Kjj4MkdER+S/tO
K0Xqp6IqD3KFna9EfAeLmYyYxFhbZ/5b5JFT6ut6lZllVOEf+rFP381meIRt3h+Fe5Jq9dqZ3dx3
FBH6XCaKPOeIiLkYIZinCBGXg7hmdxT06+T/Hfhv94JFlDpm69oV5lw/INo/+OR7+UHVZ3cvrIw/
QidKrsrmheDFXlQt7tNznypRoHf57I9RgQqVVUWn29vuV7HqzW4gs4ZnCGCYD3T9dYZBTkapg9KB
4koEp6hOckRSrARLm0bBB6iXchywE9USaB2aMZouC0Xi8b7Rczt1mzhcEMWW9Rptb61MfF5W8bWJ
1foT3qH/GOGCe/bUGV+mxKyzk7AkwHrF7GRPygzAwa0ra9Dve6NSDZf/o/sYyWMvubEyIj43zauN
ZWHhdeLpZHavFmjUQCQO1DM50p3inhNfKx9CtXH00zDkwzezSZCqzZp87M61MfQWcpN5PXoIWJvn
rARf7IVNqf4lk7djU1TqOTz6QaWdqRmvAFIMdGNzOgqFVebPTT0HagEH1GunHoWYUkY2aLSBYwA8
VLPvVecg4ltY83QxEVNqXQzTBuG1dm5+yypZfulMJP1cu+uar6uS3N+Q97vCi/u4crCIcMQ3jswd
fxNhYCMzdNx4MgNDMEQ6kZBRB/MvTaTaS0MaZICCGgWiiYM5xi5+N2JyZ8ssPzSgPy897iip3y69
8sia9ct9U6XR51pgRTVT7n2fmzFC9XNc0otf1Kd6VPpANub84iRWIntRok7IpFQK1UzLrJevaLGh
jmyHUpz7t7fbTl6wNq9WE1uo6SS117sND5mwLmUjOecGpeHKsf/ttTZy7SZ9LzdVf1+2tn4QCO0d
WQJvi6sHhCNtuushG5RYyCupqVtdLvmrpdspTsz4oKa5d6lyilCMoOjHg7S55PqoYz3pHp9Hcj1i
GdUYzguiPJjRh/PTMip1cHsl9+4ISqiIxq4atca2s4okpjy2BtPSOqphsMlbVy8pyIy5/fn2SHvf
zLZBAgK14Mu9YSEP+UKxakrOiZl2ATJwNkY/+JhZ+Txi7KfKf6OyFx7cS3vrCRkGWA01YMLX9Uf9
9mhkvYqbUwXauRgn9Z79OdxhuFeey3R6pb8mH2ySndWkSIwpBUAl6K32JlpF9N9SCrMlC68wQ3KE
UfpVlfyDU4V6MLG97IyhaPJQmQbssO0Z2+rS4OJHwm/aTf4pzHhMZLtR/BoojZfo2CopwABOWos+
wBhG5kOjVi0mQwSf0SAfsVF2Pu7Vr1kX5rd1xlmstuSQXsY0javaVecZuY6CHqZJHk7J+R26bUfF
gd3Fxn2ZojGgYALE6zG7jnvSajj/bZ85Jx2tUr+vZiNAAVU7uG92thF6twRuMG2Qal6VpH+fHtd+
ZPO6EfJiLHwBhi4jWZiiYFZj2y631Ohvn5UdsgiNmt8G3Dyno532kwpA+Gwt4PSidAJ6FOlUCZuw
9o2iRVcfU6q7Mi2w/6pGzeuwtTtBmzsIutZbbfOsUzAHcEFJifqavbn1RgM2qlBIdFZyhz80XUVR
uviuZpN8Sh0LL49Wr89yI6SLWvVHx+mNPDK1cJ1KvUHllSIELI7rdQf2NBUox3JnyGg7IjSGeqyN
l0H9iPTavwv66PqcBKZovoRjegce5ZEADnUux5e66q9JKb9ZaCHjPf5syUhxZf0ntXfmg0O/8zLo
0Adprq1VSPBA1z9ygBoVIYHHnW2iLoees3MSfXkkLrwzCrIprAMlztVEZ7MUAsi7XEgRPZLZHt0e
DWTsqIRyMJedjbfyjLme7ZVpzLm6ngzqgHDWE9LmRgJCPdZOjidbJy75MoV39IOtR0dKqxf0OMOT
3MTGSTUbvNXa5OftE/D2xK2NSpI+i7uRzsjmcI9h385WWFP0izHWFkZbXmpJU8+rHOKPutasy//f
eOvv+e0Ck3sVfSMwHoE1p7OvpyC5pkVEpzpGN61Sm/qA6f6LOH59snT6DgibryowlDY2V4rqsGlo
qOgBrKj4pdLixUCjQECCDu0O/58FoG3/DvWl6hM4jYRadmuUn5Kw1TpXK3GXCWrFKlLExWasaKyy
0B66uLVnfwFT2foV8sv2KR4wq/CWubVyr9WMHMdUESovYcVxcbM2mVLPycpUfbSbua4psPZp5MZ9
I7c+trjaj94xys5t86KJXRks8j9OIcYfEJzzb2gidwS84CmQ/dNTDMS6pV3umlhX6yBtF0ruBRYi
mYc+KRKqiiQtwTxl8gtcSxmXmKzubIR3QpFfQqOscSxhqR6HpMt6PzKlnCxFMvDjznRM4s3JQXHE
QK82821Dq6Cs5ZMp/Inq1IdJWH1ymufkqzCktjrJYThlnhVK8rc5HPQPk53g7IPK3pQ90DLDypRW
/mgNrRJkmikja+csJmigIZ+e+PXp49DkjY7dUSFCD+887Qht+5ZQahOyrphTk5KmzXm73myqlKXg
8iwHBQP1Tmi9JrmS3jj4DZVa6unz3JxEOaM+besYwrUCi0R9dXjqk+TZrkPk99DQjvwCFSFEH47Q
aL8K3JutCdiCvhju1oSF2wstnRCjTWrbCVoLu5Q6kj3QjZjUFYZfxpbiEQe/wG/UaZiNqKzTrzOq
nhno4BdeTJyQwrB9qKziIzvz9MfHFFIz3STkNXiRVp/w34+pVSEPFfIWBZhvPo6LZs1uI60G1qX+
VZE4vreHe/P8EatS5FIQxXFUikOb5y/q6jSO6yU56xEKpewo21vidHiydQqBUxqBnQjbUyKUv6YK
n6Xbg7+JqdbBmSJ9FvrWb1Bzy5Rr/RDjRQ+nP3ZzLXqPaOoXRYjcrfrqp6EP7//DgLR9CZURCqMj
e724iYTF61jhET4OVXjORNF9NGeoK85MnVWvDRNx0+6PCy6A+mkO8sqzyETom3uwkODGxQOzlHuT
CGbMHK8I56M9/eY5WUchhuEt0QCgbQuJjsAYE2XH5FxH6D9HhkzZVsriU9zO/WkMsRK6vZTrUl0d
oXU8ClUUremcKFvSazHRsszies3jrHd1CeuXohIu5CYK3jR+LURmK2NtWxx1bd6ECZuBN1dLPUQN
iqMkPGmeyG6+REMQDu0R8ndnOXmZCbvB7gP+2mLsJlNvBzWZASyURX9GJ9AKumVKTqY8T08CadmD
5XwblqyGI4zHYVxxCVsYGALOEhbadXwOK1W9mH2mvVTRpN2j7BqeWzup7rq5z86YbIUPSmSVaMmv
9mXoS3+6/WF31hetfJ24F8YGfe1NGFYh3y/FRRQTEM+vhaFF7xIDL9rbg6g72+dqlM2hQLTIaCQb
xnAYNxj46k7qqVL7L1Ua2Dk8Hy59GHy+pyCNaEhQ4vPnckYOnI6m64SpF+PVeqKXpvujkE+huVKo
5vg0J3QcEl70SZY/jG36vstpmgB4RFnXalzgDw8UVcxT23XtwRfc2zFAD9ZeIkgPzuD13VL31RBa
qojPiIvp7kgKcxKm/BlY2uCrKI0dDPc2PWbDoK9iwlqjvKFs++GTlUsYgFvROR7qf6wkU/101rX3
Asq5n4fGi6HN4gRmLH7kAu6oHOEZidqe9DAgivnnF/kqwAYAWl6vcWPT5C00uyth+kdnB0uGk6SN
ESpBLSYJ6kj5IzP1wM6QTL69h3a20NoBQHNgBa/BrrlecDLGKFc6NmrSdh+KKFU/OVGff1TACHxS
Yr32ip7iMMZXVni0e3ceLoam5MI5pUNkbHYvxZ9FmZMkPuMP9BApWECKMMT1YszoY1uUEDuBF2A2
fZusnnsq/JBZyNGb9Sv1jH9qg6BrrLEtyIefZixo52aEe9Lwg67HJUJV0W+b/gkKRYrgU/3DMsr2
1GOZeIoqybu9hjuH3SSh42ViKmv/83oN+740jdlhDadC7QLHQtbeURBq+A+jkDyuIq0gM7dleoqc
SQK7IDqPpJE+O1qFXzjbBydi96OAeaMlBIGCY7GZixCCBiLqR4BhFg85AtmPRabcIfDXcXmvmQQV
tIOtsLuA8DZWlQnwL9vOmkA41hksLTq3uvNad4pyMqIkP9jpb6sEBNKcchxpKAqvvcLrqZVNqKc2
kAOUHtLqWa9X4W5lkU9REfcBkt6ZTzVFnID/SZ+lqkY6v8nkE9jN5CPgNIzVh0mn4q0bz8PSYaea
CoUYtrGWh7QqMrxCev6UskORut3VAc2AYAFV7De6jJgGJGEnyXyS3hldExdabqT453/YXdRd1zr5
evNuDmMlyrCxawaRzbY7a2lunMymqA6uuL2pECXDuKBkQyluM4pmdWKkp8WHXhCoKGar8fo1Krg9
l7eJE196hcqsYj9QJrcRat4LRw+tjps0ktMv9bjod5lMd8lccO5OqNH44MOgToygmpdq+oCOiwVC
ACilAAl/GSdUtTEIAM1SFPXl4MetT9gm5qNoLzOKaqHyvo351IhGfQT7POAt6X+AJtMQ784WT86X
GhelNiWR5m2BZKAj7JpBNezNIE2xMj34Ietiv/kh0F9WiaZV/Hl9Gn6rZSxLmRS96KRgzkvnOUqm
xzqS7NU6RA+MVMufi2rE2NsJf9KUyn+GekQAsAzTh8oolQ+3f8zOxkDOj8iejskqOLnGBb/9lshp
xwY5aCnAMKP2EdhS3Bhz94Mpvx1lxU8SbQOhWkUfN49dWyowLBaUn8xMnVy5S5u7OBNHghpvr1BG
YT3XG5TztGUW6jg/iUJZwgDAn4pZyzxfEpT5PFVNposKvsSTcXs/OFmU+N58ToaldcGbSl8BmPb1
ErbJrDUGlvJBhnumkiiPlZZXr/SCbPkk62I8V+CS8V92ykbz+rzNXozQmga3yY1JcUd54RGuLPkF
oN38AZyYxCMsP5up43yMBl18x77B1k9o15M1aIuaf4pjTX2tNXNevMrqZ9NbhkT+3mdKPvm1bs8S
VaQOA/ipmVBndmjYZl4YChXDH21JP2FPnYWwGhMHt6I8DiPX0sAM+q2SOpOfGGUU+uFgSI6Hl22T
gn3Joqdh7pLHJu/Dv6ZRQtF4cjBhjfo5c0UKkdFVwcp+GPpK/6yMU/6z6NTi77SK6gR5S9kYaUsa
A9vZScgLflnPds67BIEj028LmaFCytwTu9yciMCssQKyYkJ4XwYRv6Z2zQkoRZv8kEZHyV3kB5Cm
Vsv+i7nMMN8hf3xRyqXCzEBjD5zTWC0wBuh6EELgWl8nXemfzaTAhA9GTnOZwVdj0E2fF9SRKj0q
jZ6EJw3wziXucTt3VUnOvuOpM34tKr39kOnK4uK/1X6w6R55sZE/ij6XEFRD4r8AMFRRcClGLEqH
2njgdrE+ZdRGP9RpGp5yykWt3xTOjLmdPDqXTkoT3RXIoUk+jiWV/Hdlic529dFJEo+cyGiQ0xSk
Cui1SS0+0qEzBvC8o+9KsQy13ytK/y4dYjGfG6PCkvh/ZdhVTDgqgSNJrBgudqU7HySB6dkgF8bn
DJWS3EV9M3w/1U73EoG/itzCFqCnlVzCyoqEO/psZ6aEyVCef7l9x6yn+/q+o0YFeZx2GOIwb+gD
UeNYUyjSMIiwVfLCGIGGvlTUs9Wan/98JJA7KwMVDQwy++ujSGRRq02UUx1HbOShauOfXS/qd7LT
Jgeh596cAIipmNUC3yCavh6pTKMoHqaYkUgNgjrKm4elCg2v7aVvt+f0FgkPvBZlMhRvuDvpzm6G
EnZl2xIbNKiiFpkmbck/SRadfu4G7cJDMuMb1tLpB2Dsx9EATxJDtqNbbh1k8w35EfwAmRiYVs/m
khsrDSjdGDpBHuG1lk1m7hqTMwWlXnxW5/4BojQOL6E9ekbY/ihSm+JG75QPjdT9GznfU2l86Lrw
r8Q2H8xYM3/2FQ4HbapVB6/8znehkAS3kEwW9+7tYk21tehyyV7rpHY440/zT9bm/Ql+9P9xO/i/
4m93Xhudvi4wLZghtN42GbONx5ootCwMQsMs/SE3aPf1luVTyJZRgsg03I9Agvz5vqP5s6pVrXpa
4NWu910UJjj99Gtp2orkb0OnzPgjpeOF/9f8D0sJy4n6EQcXyefNYbKUTnfigqEcEctun4jYBTBU
oyfZLQez2t3jRKXsbxuODeTT62k5Bs5TaHk4wdCMwGTKMLdOjmS0p3ZRnVMGzOJu5PE9SYYy+LVd
FXd44xw95evabfc4EjrkeGjf4l+6WVvM36KZSoUTLKmSBRQNaZDHkx1giKX5aOI2n+qJ7CQziqOv
ujsybRXknrhQ2LvX0zewtUqljLI5HoXDqcBSxtXj2r6XBqRVRTJGn+cybU7YlqoHH3knMltFKm04
h9SUlW38Z0fIqTQRHNwelDtOD5VCf8M5UpvaO5UKwTcf12I3bVHCY02bJsG3LSikMPHb1Ax/wPZ6
BF1nHTTEd+dDFgJihqLKG4FqnSCozoTqBHpi1u/oGpbs3OQIbLR+jzc7Bey9wSOD2/RW2NQAMeEQ
cDBKgZTT0GhtoClT9iRXafNUUHk9KA7s3b7qqlsOMofa3BsWOmZTEygjJ5CKuH52ZkRvoqrDq7Uc
cm6ZQcULUcOUotXi56IZj/r8e1cdtyl5AntFNbYogwSLsFjOGT7UrPHOiifnvZpakturyLLQ74IM
JifT19vv3t6Z+G3QrcTUWCkhSDcGbelKvrZmmD5oVp4E8PBybDUxdSu1Rvcly/x0e+Dd2VIJBZe5
al9vZTM6E9c5cEl8XPpniIY0pW9rWXaRu7rx5i4uPyLB9Xp7zJ2KMiUYFaju2ksik9jcAL1ppCFS
TpwQJf5RZuQvpOfxP4NuSl6vzUOAUMqC+VShq4GVRsV9g2avG0ktbsadwR2NzTOYRmmmeWJ9NaSm
ft8anflOXRAoyNkiAWRd81LrDvgf+sMB7XvsaCmuActEWxU5uIK/qvWvTZFHL7dnt7t9kRNH75bd
C/T5+nrT06mMy5EVNQpJtK4M3uqhbx0CeZwSXpMMHVWBbeiDbEWaqzhhcyS3snP/UN3lcdEpuFKG
2tzs+ClbZFs8L13ZdE+ynGRPyWT3T42l596iFeWTbAz5o91ZjtsiXe/WcT2+l8jj/EIRsm8KC+/M
frIvI9Ji7twP4SnLYVELPIG9QQZR2S32+KBKi+zi2YlHXNRcUNlCR3LJzackU/DN6zr5s2EPk9tW
reU7iPyd5KiNfVkFjTLxWzxzUZUHJAZRTVM0WstTstDhPvUaTRQdhS8aqHrc1Wc7X4onHdX/b4oS
ibvbX2vnCkX5ELlfYA8UvrZBtNxntSQ37Cmjy4enyh6ck5zE2sGVtnO8V6l3OlQoXtPP3OyJODeS
ULVrAkpDsk5RPiF2WimpHzUtpaJZZL6adxjL8pgEt+f3Kzbf3N4rbgXdT25vEpN1AX6reZSJMoyD
wWsLJje/q2KtHh4gqqu9Z5uTHKLCWc3fMyNV7qqIA6HGAl22bLJOMMGm2QP3of9VJE3/scOJW/eQ
fJIfbTkuC1Sm2xYJ5kRJ7uLFGv+Y0bSyLFYmE/cSUfi2USFmYUuZtK4ZFsgXKcKC0lKxeGziuvQX
Ve9909CQmyOhCCSnPwIR7p0iDUQv791a5dtiUSOwHtPclARpORDbWQ11t6va7GIo4cEVvLcFAWxR
KuICAsyrXX+hpLUtZPCYqJIMUZDYaOhFciQfbMG3lDXWk+B9DYBwY7d+Nal+2whTkid5uzREeM04
JoHSJjbmpGOLAN9EqJbh3JkOH9umiT60jrHcj2GWZJdEyhLaH2A7yYHKuRNuNznJx9ub9BfydbtJ
KZiBraKiRGFpfaV++22lY0lpaGVOMHamX0vO9ykFaSj3+amIjEtVioehzN45ITWSSH/JR/lvMSxP
1ZzfR02FTdd4GqvEM2T83iiMV53mCWu6SEp5UpEylhxo9REbptdwU+ydxlWRljlY352HlKLfChuA
rEk9bpNAJJnZCygOdkCCBNK1B5+SV/1qDmo8Kk7X+dYKDD1Yt3VrbNeNxj54BXLl1U7vet2yWRb9
sph2MFt9+ylMUuPZATZRUPSeBNOtO8cle2/+hriufgNxPTZu2zs/pEbnv9RDMj/PkM1fQ7CNja9P
01NKdT53YyNJ/1IlBYHLGaXUr5kw8HxuSjRUvTkM1W8iTJUjNu/Ow8kK0jpBVRGo0zYvmHo07ONi
toPO+ZFl+fKA9G1+V1QgyuwBpeZGxiswrhtx0iKYD7eXcqdHu2ozGcB1QNRCKN68mnjQh1YFnyRI
6Qe7Vlo/KGF7ltLmE8bjtL6VIpD67GPhKC+xKf3UocqoSav4t3/G7i6yaB2RH/16vq8/qIIcciQA
owVL5LxTxnit3y+8l0USnZyw7lwr/Pf2iHu3D2h70qE1CgTOdD3i2GdoPZEXB5UyokGU2xam91xB
t0f5hZzZ7lRuODwYoBfDZN6e8ERGyaXneeui+TukXTvA6BdiCgBxXxV54laCZnhFQ+VuEkVzAXHc
e44SG5/tcIK8mlj62VSi+rzg4BukSTFeaGXHjzOKjQ+IEWoBDrTpZTLj7B2q7n/esFxF1VdM0Aoy
wVvoepXaRZOKttLsoB5U8UCLTw1kdcR6OFKbs7Ok0lMkSdPBlbL7aYiRYTzDMAPhcj0o9fAFZZbF
DqjMpFQwa8zfy9o4iBD2jh2FSthStCvJ8tTrUXBYrxotHO0gU3DKhLVkUhYdnQBr5PSzYSTtIzZs
zkNeDPbHJquzg+H3qiEUQVaBGZQJVvLw9fhhM9ROJjG+wAD3ZBCOEUuK5K4EGeF1Yex8tLJkJAoY
F1e2BNVzs1cPfsTuSq+wL5B8vI5baJ1UJUCvBqofdqwr7hxa+qVDcsO/fQhuj+LIm6NmgFecqJzb
gaQ17WPfFigGOFL3X+YCXk4BYAZsH5fMq7eUqs1MgaVlqyo9VgO9YvmRjYjLf5gLWBb0jghpgbJd
j5IZArPrfmBvJnHEhWx+xIv6CAC+tzUB4cEXhOe0aqBfD4IrcYdkMLfhFBfqc2YvybvFIRCTZju9
aJmFZsjUIvxQl+rJAW12MMe9PJVeF78Afya4pVuWf2hpotRRW+ZoxBY6U2mzwPMWPeYGtW1/70wn
/aZrAmd7TJVkDKBlQxK0c6NavyfjFI6LdU8V4bJThD/7gZqb60jlYPsAjSx6HYWB8qgyM4+oLhXU
9hoHpq+Z4grqidqqnhd84iJP6/nTlUS9dlIsJ3/h+oxeNCdrv9/+qHtpCrE2fWNiMJD9mzcQVEZc
DXVGDFNCDwfibhA98CpA0RwvKTn1qdN6w5tka/54e+S9d28lCdNR5A6CYXH9pYWq1iYNdV6hJYrf
N9hB+LUpvilN89Hu7ZfYwn/09ogm/+L2Qfp9xM0G1jMbgIvMO4SWsk8b5TWz1OUC88tbxkU6OJN7
wTfeG2DAVu9NUrHNTq6bPulFzyubjVLxDYv7qXYrdL1PdYtWRUzk8bi0qM8Ws/QlNjvnfkSd0p80
W3i93f8Duv6PDQIhl/Osr+w+kBLgia9XvHEku5doggQRqm+XotCH+/+HrGPnu16Nspn3MsRNFK0X
64wowRk1cT1AFdCkq9i270U0J8+S/B/yKTTYbBBMFLVIu7XrmbF3R8lZr1mtXEYSgWX2zLW4cXv/
vBXwYgHR0Vk1bn7hfDYbyMSXUCmBKlJcUocPRu/ExCt57U+xEp/aSLG/NHhdB3MbNn6rz9p9qRX6
D/qPw7NihNl9LCTJW3pgF7d/2M6lufpqgwole5YpKl5PH7VYvRtKFGrixWxcLsl29ZwkU+plw8tF
TvMMP99gMLSvttwMn2+P/lZExkHSaV0TJBJg5MubZclJRBaaGWFAyjg0npNG41McGkPlJfA3kOjD
39AXdhu9KPWqnbKS+mM3kSTrYelqA6dHMMOuXZCg+BJd4xNmTFkcpGWSrWeB0+UKO9MPfvbOzQeZ
ltx4JYUCjNzcP9akGlI6rhUnRx2f5r7P72up7r84WYy8yIBeikXhK5Db0Dzg3uwEBbQj6BVDVQcy
su2tClmhcNYjikDtqP9HSafeS4fFPmDf74zyCwLJSbdW5VvjelM4aZYO5mJbgTLj1eo6dqW1rqFX
+cGt+va8QzcFaLny9LjltuVkObMarWwHKwhbJ/NlScQvcdqknqFP1nki7XFzJxQvt/fczqBrswV0
EVCYFRRzPTm2Y1UJBesSPVTb2l1sZ35fOsrX0FSbx7JaitfGmsyD4GDnSqdsCAlzLVigK7Zt8+Bp
lFB/iq0A8ezonoJr+zIb1BbsSNHQVqVeWitV+K5xwJxMk+m8Qz6kCkqTJmZr073WrerPEwbKZBx9
apkr1HWLCYp7O4zsVjODzAmziybq/ozDbX26vdxvX05GgeeKHh+4Lmh218tdZXqc4F1mBjjeZZeG
eMJHScRHUW8iSSmPRGSPhtts3VZz2o5dZQawgEyvlavm5AwgeGWrD301Gf48Suf4k+zRUVsdsX99
999qUUkmNdIizWYwaVVznjp6sFkljQfb5+2FwyhrgM4djdnjtsvUtKaGpUNrBmaoCl8L2+nDoEUa
EDyJ8bBEfrRAHHhLMh2RC9f1ug58KDSCxebVpyhMw/v682VR5eTZXJnYtwvJm7MWOTw9q+8SYQ1H
rYi3QzE94BwsKMShbWWzypDHIYA0gqQc1TsYeeGdPIk6Pbh0dma0CgBhk7FS2d4AMakZ5BGkKyPI
Yil6EEmqXgZgREFZW+XBbb0zFKxaGjUrkhEW1uZx1fsYsYkihtedSCXSeUvt4Tzi+FW5HJWCdoda
he1WrzLgWZvvFLdx0jajoweFkZSBNCKBG43qeFbgER5sxp0LFE8wU8b1YgUEbOHYNNKaLl50PcAF
G56tCBF/jCPjnbwk4qvSKPKZkt1y8NV2OhMsI6dAh1ENCWpLmZcVkibcqTV0bEmC6xFpu6my/TCz
9PshEw06mIP+Mkbqa+poyUehASPECyYJpsVxzrEwlPsFLRHfzPQuiGyRBVXbyG6HmNGjFY5fbt96
O2v0q0hGvIx7HEJn18eGjCQkCVzoNeS6zWXH3RB4Oki0S5OH8eX2YDt3Hnkn7WfWZsVJr3vjtzuI
Hp1jI/+kB7iiaw+EHsZZmqUBnUMMUGYpH/8Y9U+YBbyHbBdpThCW1+ONWTVyhEHkhguwzUaB5Zzb
eXIwq50d/YuthKHzKkuxPTxWOqR1lSWMYs76i+lk8ynKlg65f67z2wu4/uDNJUciC0Gd5hEQ8C1M
FUfyrNBSi6rg3CjPodNGiBIkR6H2Dtgf8SxucUS4aWbT0r5etzq3JgPJVjXArFi6lxw7fGlFVNGV
QsdEuIkulSe7rqY73Memf/OymYNi0qe7Bn2IZ1o0xoNj0g41krpcEN3JMvQpFIH3ShK7vRUvrQco
0nxvZPEc/OkC0RymnLnWfDl81uYi67S67MzKVgNhUGTPqvDVtpvovwyySrkgBqqtEeH18ij1kveI
KKsBft4DELmy/W5GdfHp9lTeHhZskknz0JaiSETf/XoUPY9EihgBpWUU9lz6MLG3dB1pAjAKVKKT
Q/7f27f7ekD1ekBphOSdTqaF2IXU3c9ZU1K7jPN/x1Ik9/FjDNdP6QeP9MxC6qUnE0umOEAWavwr
x+kKNrjlvLRtWZ+shBonOWRxbisE9m6vy9vjxs8Eh76Wj2mobBt+WrLUgPYsK5gTUXt1TyBYjXLv
ggXQDj70DiWSsdAOoIjLfcVTcr0k+BY5YLiw304ipBChnjW+UpaKJ9XpFIRFRaUc+e47uSpbH6Wm
2R+ELnlmURcHd8zbg88PwdxgreSS0G2pfbpDhgbjwwpwJBsuY4i2vDY7R8WjnaI1w8AkoB0AYeYN
RikqlqwNaV/TdYig+0NWukRh3Lu1XZNdGRXqLzOSjRkuZA8VaGgUIhXl4PvuTXV11Vz7jeDotris
Mo1Je+j5B3Fk6XiuxqWnyb3+xzcpgf4KMga+QGqxbTHKla2UqyFTkHSj5YfzOF/SwipOt/fq3pGi
KU0It44Eg+p6/8h9M8GiUVdKmwUI0Fami7JY/46xRdKtKjCeRpHfq8QAB6HP3iFZZc7XEu+q3bP+
sN9eWiRluzCrdRZxqayHrjXCUxtmWIUrxdFQe/cUtxOhNxBTxEm066HwVNCkauZ7jf1U+ENKR0tR
khRX5Y5H3dD/PJH5laLRIgJBuxJwrsdTULpupWm0AlOdyzu1TzI3G2L7IHTYnRX3+3rq1wt4M6tB
mVfg/kRlobBsj65JRRqeFJckHz9rU529v71RflHErl92ZrU24ijVED5uD3hC3S8GH8jJA9R0Kot6
8kKnV8Egz2GgRlp0t2gDLSQqEYBXk+lexRsS0keVXfIJPV4Cxc5X5E6/k1MN1Yh8yPxOSv6Biag+
0clTgPwa5UXplOq+E8NfSwa9wlHAJgxh3j8XhaWdID1ELlogka8gxe53CjiUKA0LkP5LfL494b31
pYpGcLZSfeRtX1qre62aFyoqUpOpQZaJMKDswHhwAmg/asoRpnT9YNsF5lpbvTXpAyD1f71tBA1A
OYxtM5i7skBnv3c863+YO48muY00738Vhc6LWXgTsTMHoArVjk1PDnlBUBSFhPf20+8vOZp3u1C1
jW2d3og5iNNkJzKRyHzM37COB4GnRhDHRu130GNu0Ny1bybirxDmCcYAUyteJ+bk3jTDaPhKvC6h
tWKokw/mFCwqTJKxKzQfLf3x1YDpz0PM/UjfxO3uvMidb1x7nA7DKsGeU7zcOqvXBkDA1Mr3UBO+
qdsIf2ScPYwO1Vq7cn1Gce1qxnYrtU76YqT31Yy2wH/UWtvHSds6YVZAoKyVtbvLU+69lSbj5+df
zrVj6+labTZ/rTWCPUaDqPP0xm/7wvhk9Zb2uolSI2gM3T4hL2cFHqCp4PmRrxz+4LkQkvNIeSki
yG3z5Nya48ozOyfhWB6t5mGY0VbX8q67eX6UK6cj6DiudPRM5Rm5Ca1Ayc6ZDbs5HPMe28fcqm8S
o3qYrbnbOUYu0yvsuJ6MtNl1RWEgdZ7HHCNxbAWGXk5YYgDSVlYgR46CZW6rKu1fWUS4E8TAMkjd
Opso8Dn6pku5daxyPpVerdAzSPfwzNcWkWo87THZALK2hULRiLg2awqFWTugUKMqJXppk37XK9Ye
Zu7qUJwWEkADlndrdCyUNoktLXcINrPm0Hj6e9i+6U1XgVJ4fmdcaX+Q8jwZSm7QJxuwKvIBzK5t
h4ptOa88R9RhF1XZgwkHK5y9qP6qVPkfqTv3vj024i5xifWGsnX8Jlfb+6G0v+cA/ndiov/lseh/
oBN3hbrTj6WX9EXBd2GUqnpyNEwzD4tb6foxqVTbd+F+IUuRTMvruljN1o+sprt3J7PuDg0OGDf2
UgE9Q+eo+WfWq/Ne8fRKykj1XTY5gQfjJbUVDULgipc/8opMYSM9IcK6mu9Xz/mqeetroYCqUjUS
GBPmm0jfGMN8M+ri1SQRz0OWvFlq5dbWyk+V1QeLoT52jhJMKwK0z7/ey+OFaI/CHRcPbBjEwc7f
bkf7sdcraw0R1I9uUXkbAhUdwJ1NdHm3yVHI0KXPMEmibGU92UNupFoDYmRraHWiIRvIX0VZ9KiN
nR04KlTPl86J24iSNSAkeC0XFZx6iBILopIeDrrRhJAJc0isnfLx+VF+ht2b+1OmHzDciYioPGwm
RZHIWbuc8rirKBHIgGFa7j0rHo990qP8hR9VWOhdfRPjfOLXazXdYG/XHIiL8+MyG9NRwTLgmBVL
eqPkufnoDen6YE822Heu12Nqr9rn/4COoYGCt7BrrzG9VktnOoJrMX0YU3vIxivQOLYs1X7pDiGp
jZvNsKzNEjuZaYdSY+/7UneVj77OeEhVE233aO4DxRj1k6IX6xvhlYAuvYTiR1FYNzT2d3n3l3uT
x6FIJZntML22Phz4785Lmnp2KCS2pWsLVIz02DxZkVn4ab4i+OsqSVBIfUI1t3+0YzlCPM8zn8h+
9KdWHcIWGuvO9pLv9eK9U0wBSk7eyYV5vpk9BVRPTrAQdiJ6ICQq39tZ3LzvR8SMa1X9YSdOfVNA
+Q2NFYXK53fdtTUhS6O9h04XTJ3NRa1PY5baaWSHpIrLQUvmFbOiZM8f+vJ7ha+GEij1IqJRVBnP
pzho0dRR/KbRVuHOa0XD9FAu+UcTnsYx7b2XI5kYDpc48JgO+dkWoiCpGkPSOnY4iMg5RrORHBod
Je3nl+5KI49h8KwwqUWTeW5Fv4pOGJoy0WAqs2zwkVHKA0run1e98Q4L//11WpDcaFvrzogrdKfd
V65iHcQwf3r+QS5XF4t5ZCaRQoKhhrDr+eq2eqfZcT7p4bzkX0hW9cBSIEDHXu4CSSv7nf16GSsw
HJwx3idlfxTWzodrrBFnZLvUQ3NVlMGngDT4Y16Ie92uzBc3gs7H2m5P7lRUHzMKgZE6P9j2+Luj
I6f5F9YPwyHUqvn6MG87n1BeRZnV2iAzlwWOqjt46tFY6urotD05qbPsVUauLaAF+VouIsB9U4a0
T24vLHkXCRjWwtmpe79Cr+41YWR57CxtPj4/tWtDUcBTKZBQ06b7cD5UqRYoSqDtBTyhVI9DAoRM
7V2s15wo2xnq2i605bQ4RKBKbtuf6PpCIMcVglTTNF8bVV3fIfNbH2NggPdRXTY721Du6vNjk7uY
oggMFVwOnC3Gj+N6yURSMbVVpSQ4UdY7Jli/kvH1xTFSm+KgwEo8zLm39wVcHpoMrdMjgIlL/LH1
oQRwnuhdnGshRvftqcLBxC8xuNlZ0Ouj8D0jc4T63rbss/bK0mhuouHmq5lBP1BhQvtgz9/s2g6h
B0oqiOwQ5LbNDqmHtka+lNcmXQFgeS0r1p01JjJm0+5M6NoOAZTDzUviBGJl8zEjpa3BLGu0UE27
3E/j2T60YtAPMZm/30Mi3kkNr8QfwIM1bNWQ8bKQnJJzf/KhSZTeOinIXOdan7xRXASDTDW2/AxP
hmPBBhK+gZ74wfYi/UZt1PXW1JsmaEunC6KpLnd27OX8eRxyH2RkpKjbtnUSdaSpNLXVkEqSfVwq
dwDFl2HqBm30CN3q20u//fPhNtdCqVbayBGE72HnQoFSmyScuC9DWMYfnh/pcqcS7/PhS8UY4rLt
gdahpFAUJSNJvY+T10TTMdfKZsd65nKn0krk5qHeSgYJM+38bbpdicRu5a2IzXXlLSF5HJbAP28p
ve21mH8i5M8PF5Bo2BegHwssiBbU+Vhe2RQx2aYaDkMXGcGkztHXtdQt49BMKP/4o9JF2WHKo5Wo
DFf1+xSgaR3GbSWGO/7KFB+rThfKSYmyekSYUGnfLrNrfBnN1GiCtXLWg8Cz77ER01BioLKCBe7t
vkWltkzc7p2uDN+tdKw/4hWWan5UD+vndI3aye/bAUqkGBWdDkU65flr4U7kAYWWNhr6vwrLkrVA
X2en+qjmkwbfzZjMr1Y3cAbPst9yeOnrt8nngaJQN5DM9c0RgqsTPVN7VMO5K/pTOycqOaoQX54f
5YpsFmeurGfSsaAoslU/EASnUNHQkI9mhb5vMonHslxbBPRQRUgfrHpRUngOpZUesDJroJi6Y//G
SweDmmtkLA+JYk332RD1r/s1i2AGgrPaS0zlGXa+cdg3lLxkYwW7py34YoX0lLe11lNRntGWt2sR
0P9w0Rye3HU+zJWprL6l6K56asYcu84o8oD0drltTdRBJrM/eOBC7ymJRN+srk0KaY7V57e1HRnF
jeP1xAhp3xhgG5LuaHUOMqFGUyffaBSP3ilOLAYQiMiufmfgHAkly4WYWYG9Kn2SmVLzgSDUTWB2
VXRj9FQBYT7r+iM0n/UhcTrnnWrOOJCpTV92h8jBMcxHrUyUAWqTw1HTESsJtMjyZj+t1BF216h3
D0ta50EKXxWmcJGV3zqrxNy1UxXtS0KA8iqpcFy5WYqF6g0K8/rRRfu9AjICUj2IUvSI/U605nzI
XWsYHwyv6Mi4DIFeiqAdSSWYsvzzG+oygACJQwAGagFEk7mFNk5qluhzmS2hMdvlveS0HoxJFI9t
rwBoKTwBGbwrX9vZvCc8e3leMjL4DCqIJA4XTAvcUmkDe7TmW0sdb3RgqQfDLcedvXhlFLJGA3cV
bj4H1YrzM4wg01SmlCJJP6QTUrIr1gfmbL8YIIpphfz2JfuSwG9zKmtW4yDM169hXPXJvQ1GLEjs
wv0Lc3k6yiZ0yBqo4kbbrpCLmuFQNEsVegZ8rud3xOUNw1wAfRArsGAoSJyv2ORmk4LyFSuWlY1f
tYnhm1m5BjEn3E7y+NNycHNQAKQDK8iZaZC3bZKOJm+NsVl0cB3mQHFBzEX+uSWrau9yRV85EZS8
eehmNS7vlayFNS2MCZ+ZWF0qxU8NxbWP/Wr23+pajA+ea4roZEZL89Gj7i2CtlbgvtWQAtHyajzF
99p1wLSvKvXHPoIzexgbLd2rIl/5othtspIgjRfAu52vX5ZhELVQHQ0XN3PvlqmPaeN0klir6mVQ
up1yVIqFirwQzovvIImqY2AwVgQxWyJWXk4pjjgpry421UOeQo+nhKz+lVEkYlCC3VxSxfMJxuB6
nWRxl5BEiDqrVUwHxYj20ovLOFESA8jX/o1MOR+lVdsCEqMJBWAxxKfVGvsTOMX8VCEAFBQewnPP
b/srHEsqfDRqZBUDvOA2MJ1WO28HerFhAfL5Pu/1sQq0ZP0cGxHC23zc/lwTDXuLZn2CLeW9wUW+
PjlgJX3DHct3bbl2t2oVj1iB4d2gjCryb0kFpmnSmxuzbYjA6/R3s1fFR+hD5c4RdLle8vThNKUC
Amxh20m2u9oZ1Macw9bUpnBqy+xBLIn9PrJmHWPfwd4JrK+AVmRnC84hwpQoP5ibc4LgZoxQdpnR
fPJAcKdJfJeILrqbdfWjPRtpiEgJBBI0D2/IOYpAq8zhVVIbH59/b9eeg4aNDLplp56q5vlGaZYo
tdW5nwCslvU/gW3lkIPo/r2p6rj9Q1EoygASmIryaDTT8rbUnNbBD875VppTsSdVcXl4kttJrTfC
QMmF3ITMc55YbI2fat70FI3WGR4shOYOxZLrL74NgAtR0uDWlohya3PnOKnANCpnqHGc4q/jogyH
DvjOTr5xbXmpXlMPIjaQ3PLN8uKD5dmjnU8hBe4PiOpEQT7SrV1WBGPm/GHtrbvZmcxA0cdbq09/
o9ywB4S7ksKSKpJUkVYRWwOKPn/F+mI5Y74ItnWGhpLFTsJjUY9f56bR+NT2KpoAnhHO5VAE/bR0
d1GKl0OVxH1QJKO5c1LIjX1+afE0VKzo7tB9Ia0+f5qspvQxKtYYFoltvKu7ej1MQxXvsAmv7CQ0
3lFTkz1PqvWba0RrXOgRHaMojd4gxB937/vVHlJfVYxuZ0Y/awBPpyQpi7LYJiVJSV23tZxpghJO
PN2E2qTqOPGlPaJmqi4SpIwTQcgct2vl1/po9JCzyuJmtKvhPtear3pRDOYRAnRKQtdUmQl6L14L
f4iN6VNbjppyh6Vg2iKXkJfQOwiTH7tejJ8cZH5+z8cKj6cSV9x0VNk32H/ZexnT9j6Wc6MQxxkl
ex4gdM9fl1qXiol4GE42IM6OpJ7ulxl95u9DaeDF1wv3bR5Z+VdXyeJbs5qcV2at1D5aznSQErSu
a3Ns79vC0Rc/zVSPSWnODRhcYNICYvnzp9l2b8mHpRZKmQbMkUQNnD9sW9eKHc1DE05m6QRiXR1C
l2ndCfG2dwWjsKFQMqFyjYbUtnMfOa1UCUibEOQYVNGBRCcXdeVHyfK1BE3y/JwuSG1yOIq8sMsA
4kso3Pmk8tgtMLgG2jR1mXcshmU5DOZoHxTp7+yuVgeosjHemrMwb1QVV1OvSJWbzmp+S9uJ61SP
u6PdDZ2vZ3rvZ2vb3E4DTRNgqnvp0EUHnGfV+Z+E9iLnDQxg86yAlcVIUBpWwhaPztIkD0YuvLd6
b7e3mlLRI+qNqMWPoq3ewcpc3qVOJWv/C0iV1ExrPVi7yni7euaeOPqVvUEfh4YD6hZ48my10csF
V3SrLppwxqwdMp8hwqyK99wdrnwuREGMAr2AMtO2juE0KsYwUY0d9dLmj4i0d69wmxqDISmtV3VU
2q9Qo82OAnndnVT0AhbK2mMogJkSsHMw4VsCVlToaPDheBLmVvGpsCvPjw0VOZY2U4f3M0Zhj1EH
Ddbsoi91ZqPRnM3TznW3PXWRk6R0r7rU02EWUWg5f/1YOVv65BhjOK6YkSet3d01LRUsBDX2RMav
DiX7VVK4SOKvz4dCCVVJehe1tTVzf3TZYtwuVfLZLuo9OsTFuspJ2eQE5FgkBijEno+EYnhV1E4x
hk2EHakqMOdxssx4by9tfGwyBFtmxPMO0ZS3HzK1XI+m8WJKAc9AbiwDNI+I3tjeMHbMamujN4Sr
C/bCSIqe66LfOz6vrKnMwF2TIqyKXfJmTVNr9aBPRgOE1zIDTtlFAYnScF9QA9i5M68NBTXLYl0p
q9NoPV9U0QHKcyp7AIGSqwfNjPO7qlqau3nak8TbfpFy6UCG8l1QM8cTYbMnV8uYJxHTdheOWgax
QrdlcK3spsU82zdWo3uHh28fghXa88q8sA+TQyMrRcGZy4Lu2WaS2LYZ7VS3Qxgny4B1mKH5Vj1A
rffi1tfEWlKvFWXzvhMyB1fXkz2APxu0tr5fhFffRDo5Lp+bFRpGkeFyaK4fmqhMd3Kfa+9C+rBL
vI1E3MifP21x0MmIBLDSUJ0AJtgI1Z/auB6PQIatnde+PYQBTnAF8B4oXUnRsU3yS0S/DFjMN6HX
12qwmIRFwxTtXZk/tVSfBmQMY1Eeo3wqUW/Qc89nRN0TmERc1aFhDmh/A1ldvhoqu8CPF8e9m7HZ
gRuDa+pjPncdBtpC4J5ULnqr+VS30wSVTWOKjnVp64dcmEYLFtDpDy0UotBZ8nyQAupRfapHSO0+
+bv5RRs6OrH1muBYHWddtZDITpgxoIdY3y16j9WfmiQcGyrm0f7iTR0QrLRNuiC3S/d3fpH6wzKH
/mNtGnF8SMduLOm2Qo3z1z6pTmk+lmi8R3n9LUot4fqlWVrAXexxFKEXWWh6uKU2vLVGDcfd2Mik
bA/C/Koo1g9FFgH2ItPx28Q0D3SsqvFopqoCYUBJXEosdt29mdZuSXZCsm2wxKtAS1XGA5L0eXkl
eKk5malVh3k1zgfVyOrT5PlYNNVa4uyMJc+nzWsnKKOyTx4PxsrevHbkQxZQ20Udgn5tD4WnRwcU
fjNQN3Sva0eJDsiB7t34P6XBzkeFvWZjyyqLR0SDm4RmqGF/gvpOmGGngBxNzDw7FHYrPcnH1Xtt
Nbk30C+cUmDAET9G/LBVv1uOwGZ6XaCsJPYSfUWfZ52Oi50sj82QVdbJrPpOhKaO+G3URnZGzypf
6+OMnP5ya3tt8m6Bwzv6ioDgfUyaPtL9EtuHY+QJZNQMUvc5UFJjxmKIvFA/0MGFfu8UfQxhOrb7
IXSmOMnQkNBUhOmNBmdZfMPm9Ti5ibHcttm8fFfNYqTtZFe3pnS8XFRcshjGHD4ofOiYzK+jV3FX
WBBQng98L8qblkewBk8ZbT6uXaLK86+4bHq1UOouoxTC60yVlJZqMQzrm2StswK+SZX5utoaJd9R
Jvqbvq+NnmJar3xdcxSrbtV1rH4Yw5oAfaOK6g9FgYSTmahkW2mD27vfjWtOs2Tt+mNa13ZxjFN1
bW5QpMPPYSqXqnjz/KQuknEOJLaI9IYxQASy7OeTEmIw+mxok7DHIBu20mgO68E0lOZNtHiKg3lk
4tVBpghujBwaXXsY59rLg3qGTXasXFOjdB1V/woe//NMY737x3/x5+9VvYDEFf3mj/94Pf5o+6H9
8curb3X3SziUv3/jXCn/S/6S//ePzn/FP14l39uqq/7ot3/r7B8x0p9PcvjWfzv7w7EEebi8HX60
y7sf5Kf9zwHiH5X8m//XH/7y4+dv+bDUP/7+6/dqQJmJ3xbz8L/++aPb3//+q2wp/+fTX//nzx6/
Ffyz4NtSfCt/ue3yb+Xv3fbf/fjW9X//VXG8v5ECo2VJiE1pn2z/11+mHz9/5Gp/owVENZ6DgHfM
OfTrLyUat+Lvv2r8K4q9xJCcD9xHUq8K7uyfP4IByWaAbkuOjW3Dr/9+wjf/OmP+9ZZYkD///AtV
mDfY1vTd33+9gH9K1AxgKpS35FOQn55vrnIep7KsBQIrSdafUvKB13oh/HmF+KN1cxz2hpZ8QVfm
d3fS4zeOOmNssXYHtdFwOMnGiHOh8tBfXio/bpfU8OvE1Y/SsP5NZ45zoI3p7WCPX3L8eb/TfdJu
7Rng45OFvzaNbQP0J/iHlhN1XPQlLxzbBLriSWvQOV8NNmacfXTqpfb1ZkIY357F8Lgsy0k0S68H
uqiJotJ6NoIqrsYbmn3J60qntJxrs/3QKLNxp6pUsmq3nIFW5+PwvnWz+t281p/VfE8v4icj7ewy
gMYlMQzsA0O2LzYVCN3NkiYGzRp2yN6Lo2a2H5Cbmb9UZoMKjQedPbDnuvpWLWb5rm6mj1hjqq/K
GJ+RpCgLIzCNMn0zqkX9KW3WfPH1zotAsdsDsYtXTD8Eetm3pei/AGszbgtVjN/Afupc/ktRvu3d
oQoUdaHrilDWbeuh6ut7gujOr3oAwWZe1uEiks+qnUfxAYBNxAWyWAK1sITy488X+aJT5X89Ic5O
lf/j2fP/4akiv/NnTpXhNxoD/zqe5Bkk//a/zxLzb9LEXMZFsFsAoD05S8y/AdbSaYO56NkAPiKk
+PMs0Y2/UXmivkDFnv+fgv3Ts4SIGugE6aEUYjFecpRsA3VyAdjMiBKB6mIYa3P3Vk3fZ5hfjqcO
J+2wNbT4kAh93UkHtpmHHEXasUkNWeS+tsjhWqmcerLz8aTUMKpmCqBwH0V6SBRjT652byhW+2mS
A2Z7ovdcjCee6LvVowMVuZEZoKSj7hRBZLz39AhgUggBSSkn2gpUYjYjue6Um7muD6eqUiDpITDx
UIxTh+1jL+rT6Hk1LvFqR/NZ675MXmvstJauvDpKseiKo8orRYk2rw5wRSQ1LQeySd2m3o2bthMZ
1ctfHQe0BIRSGGEPb6LerhadFkmRH61WlPs1bZK7uNAVeGgv506woFR02Yf0UKRtx/mr06bCRe0d
e91uHt2TY0g8tvD2ek9Xlo1OHJsRQRDPuuB2lsZQx64T9SddjTx6I73znmLMHn7v2ihS7Z1tLwlM
W2u8wSElzGuzP9Vub94v1RzhsNDtsX23NQ+2IO8FJjrnA5C6rQscfvSuZHn1p1gv29tGM0lMqUze
AgJy7nAOdQIEHrwDxsh7spXX5udibocf0M8wZJOCqalCflH2/WkYCGAhudXHifTm+OQQvRIhXH7M
dLGoVlBm5GFpJJ3vCGdVEb8r9PpURloVoGeIs9ic2AGiD+0LiyNkdBy1iIrxzviit/I0EZQGtavn
+tRohXO36oNzW1R2+9g4Vnn78lk5FPe4D0w4e1swUV+OwlyLhK441Sw87dsiqDB7DpVVf7GfK7N6
OtQmUDQaTD77ImeovjNuKjOz7ue42JvQ5WY4H2VzEo2jMtTYwlWngg8cKq2pgeGKs5u/sGwScMOc
JHJ0cxIlRboUTRwzlzVebiyhT9Q0rOSQqkVyeH6oqxP6n6G2J9EYiT7Cv7g6RZSRbuHvU7JL9B/P
D3Jtc6OC+u/5bC9FewCKB8WqOtUpGCiQog76FYpGe3rs/eeHkq/5/KqSVHapJEFKSkqziVZRz4qW
SHUpLnVWe4p7SFOJihdE4hbfOQ3znTd1dfmwt5fpCfoYW0kuEStrCnOgOuVOooSKxANmipO9+CXJ
pj6NXwIotAC3inzNqDglJMzyRE3g0zCP2bH2zCl8fuUuXhJlUoI3SplUNGnjyBTmSc206lMdy1o1
P/Uuvpc2nPLfDfxCYMS1GLY9P9bFsv0c62f/VQqLbEH83FZRRaSYU220529RTMhOEpJUO8NclKu5
zVFGggdB4EmFdgvBrmhxF6Ls85PqZuJRsb0EhlWHvUGGDePalsNrzRbzK2y7mwdp/fQ6o570eRjK
NQ00xaWaYoj1lTMogoBjTu+5Abr3JTSYHUz+xa6Vz8miS+oEWmhbonGEmoSV9El+GuLB+9r2kfWo
2VVzUmLTOahoTe501q6sP5Uo0ARSAkGC78/ftYnOX9nFTn7SNeXToqJJnFMgeumuhToBdwglNHhY
SMdsosZsBZmeqU1+yqK8DZ2iGY8Ilw47S3fJAJYMDRDpyKpIFteWup+j6KAqg5KdsE8U3+pcGMvB
VoyS0qHpUibr0noMamiKQbkW8z8NQ3inBp2wD5zkui/0rn7varH+MC2N81AYLITfKOOU+cXYrUeq
ElU41ZVWIY491m9f+h0AYQHPIXEW0kNbfpNPvjkdXgnKmiaNkBxT8GIAuNKixr3zZV/ETkhpyTYx
wFpQSGRm56MosacOLhXYU9TW0ZelRpSjmpY4XEY7uW/Htn2IpuWHg7zE++endwlOlyPjhsOXTsMR
0O35yEbtlEAy+/TkCJHO6HamxntrXaxvVd0uSTANjoMbhW3Mb5dUzapDUy8NkuCIfq0PtYsMkh/1
nfc1Aw7wNRb2MgeZhcLznlXG5edHbkF8B4Ce+uyFeDOIRW2aqRufgPwZ8BfSr5YosbruiyVYVmOv
DHztfdDMUaXaENnGFiiXy4pUq67pCdS9ESBbjk6/TD0Cu0+ik53V5tchy+xTvdjlx+ffyOWHD97F
k6EYsTpIJeP8hQg8eZdODOlpjuzq2IveDvCozE7Pj3JRElYxUAEHCHUQ+J3UAT4fBvVIe0raPD01
aduWfq6i0mqPxYxM12zeOZTC7pZFEx9X6jhBhQnN7dSMkXkYy36+RR/Ke+k1LZ9H5nSWPCvoep8/
T4KcpFbVdnLqCjVj86M/2ibD3ja6srigWZA7plbBdb1FaLXrMq8DAianQSjzMaZtc9RSAFrPL+7e
KJtXqCXRQoOGUabFKY4Z97mvl9muxPplOPATbkSthH4vB/jmaIoo77nDYorTMhav3VI13oskbnEt
EnR/fPT7hy6om8WEdK/YyYe8UukHV3olQhf45W2CEl/Jf3r67zof1R/17CR7xrLXVgKaAnUlDlDQ
IZvTpa8SRcNJVZxSRAFuitVd35i5kR6fX+9rC2EjTyrVI2XKvhkla1YtTvHsOCVZMd1ZXoNzgTeI
I5H7uPNq5WdxFryyTWm5aUAWKLSyk863qZjyDtpDL05UV/6YU+d1l5i4h/XOx7qOwtTVf3t+apdY
TqoDlFTQNqdWDwdRrvCT+0e42ri2cylOSt9kpwJTuNhPorg/NKTwrzVtnU5Ka/f3c4pw0GrFJeAG
Q7zhVVqfn3+Uy1WWHFnaD3AzwBZsufBIZKroyiWCiDBfP9huqh2EFDsxoE3sHAaXp/35UJvDqVqN
XqQjQ+mE1SEGENmNhYbeaU68+MEeUEd6fmp748nr4Mkia2Y3qk3EeBSxs9CuauP3JMvmgGYM0kug
/nauexm8ne8i3qqM7WyXhglIovPxUmKd3lMrcTJEpN00mWrmfuLQP8OocdReKfSPg8lBgz2KevdL
nkbaH89P+Nq2YomB/XPXoE66dTMRRqY0ncY+jhu9edsChv3k0O8Khigy7ife8rFxivyUL2Z258VN
dBxc4WV+Pb60/MBxDIsEPeif9akti1fMlePFeStO86RRx+OzC4ZxaP3YBqHz/Jyv7V/qX0DFZKGU
gtv5okfz2GpxFYsTwgZZsKIR6WfL4ga5Xu8JIF3bT1AtYJ9h40xPbHNK9FWK5GTuxKdGFeLOEPN0
LFpo0OmSKP4i8nRnP10es5RcZReQbp9kG23Gy8YWXGZixKdsFdV92Y7aH6pT7tEVLs8+RiFmoMqs
M7UtrLyZ07rvcEs7qVU0fq6h+0jIsBbqziiCmbzsgCHVXsn36tTYoQQHFgDKLQgtptZIqFnGJ/rS
9fu1Gqa3QjOmnQPgSjiEehIcEmC8Uvfl5/fy5ARQFHeecyWNT2tuFm+zNVu+xxwLd7Qjo0d9apw7
HFXF0Sz1mvpYWgZj6cxvgPoXvlOVezTeS4UOvgowJWDJZRmaytz5XhXNygGSFiy14VWvMyK4T6VY
FW7QrsFhIjPeqW5ptb61GM2PKtWMo1os5g0mdemrWo/jW6PMxN7dd+1V2ECCuWHhAFJvPX+oQtUm
JVGa+ATKxPgB6ncMCnsEiPz8d3qBfZSAY44kG8dWMl+um/NxlslYOrsX8WlgP/xW6TUW4S3wNK9Y
rft6ABWyeK249WJoWXVR12/XeZn3IsXrT+EC5pfUEKKXTUDKXvCGyFEQSFvS9Z/l1JoBCMXh0Iu8
Q1u2dykBe9mhh+b8iFlb6ReJV/3z+aW4suKUHH4C4amnQ1w4X4nR4cgCRKKEBT5gbxEEsI6ul7U7
m1/+ls1tRANPgjA5OqQV4Pko8rMTdjkpGKb2n5R+7l4logjLxpo5v7ydhPPaYHxeAGjJQFzYMOeD
GbCJ1mzslXBOM8B/JHtH4gkLxefSvefU37PKuLaEEgqGcqAJ5cbYXLXg6uDl5gOTMzxIH1o2BUri
ZDsq+VdHoXMKvV9SSrcOxEOJOoI9tEroDFXu1wgThWk075VrrhzA4LxJf4F+8X1sBWxocoi1bRhl
bK30Tby4xdHr5LePzzBKnM10D24m2ZmafPvb3fF00M13EKMnPkA7V8IU2uarvp76+6ZfvNPYVeZv
DoDFm851x1NUR3u6V1cWVTqwE2lDyoI4vymBZaVCPSeJldCLhXlSR079dazX0/Pf2JWwgM0oKa2I
bPG5y58/OfkTiUq3EOMNtcLOg7ld48CqPN3HR3gPqHFlQtxjVHAheiI3sM2GxqjV8km0XggPz/3o
Ts1636LCuhNSXdoMwNtg4YjVZS7Ef57PSO8rtV1R5grtFroMKDpRHLUoReslmdXvhjaV4Zqqye92
6uZrMMN++w7PT8NMXM1Ojp2NB1xW4zfdYCixjygx+FRwjEoAbq1+JUrLPWAXNO0IJv20QN/sM0Tx
UIBHaUtmcpsYRiWpiZwowZc6y+tHM5+66LRqRusmvlsAortJlUEgfOaoy7skX83R91SRfM+UKnun
Z1b0RiyOnvg9/pGYQPHKa99GtasMlike4h1E3ZVNI0NnWY2i3E8v43yJm8wbbEUbMDYcS+3o1V6C
HqySH50W5OeL9+fTobZtR3UCNdn20qmxS+bXXBPdra7P06tmXqOdd7Azq20TYxmnKHIq3AcFdlUf
EONQbxx6Jw+NGKa/Mitcs6BugFdAdfd8AYcqi1OP7nA4qG07HIw6FUOQYQf4LnIL+/j8El757qS2
BW+K41mKZJ4PhoutNWJtjV6+1a+BItz16E3oTPyVUWDfA2BCWWArrJ0z/JK27Akq94PvlZ3i16Lc
kz26Fpcwmf8ZZrP1Mtda1TlvMHsbm+YT5pe0vSPFfNBq9Y+0j7VvRmQN1AQSK1AHLAZ92wbN+hem
SgwIkVyey9u4ZHJyLTJVHDeVtlB8FX0NH510K/gLo6CwDWofvXnsWs9f27p6mZZkNTtfw2iTPwlW
tYh3op+rm4PYQJpx/xS2OB/FXVLsZYoSC0jV+0PMTYyuN47xz0/l6pdFoi07ICRqWzrPQBGHfJPt
njSD+SiEkn9C38k6dXW0V3LbG2pzX1ctjgvgrHFDzfriHoV779Sb0xqkc10cXj4rcAry8vxJv98M
BQtA/MvIdlRjNFL6tLublzI5eFPv/IVPmO4EcQDICNK0TYOko+lGbZNPuII3RQRXtUeiDn3nE74S
YCEogL8rxCv6VVumSFR2CGiMKa9pGq27ZkmSuxy02g0MfsNPdLe9H0tRf35+Fa8OSusTWBM0KCC7
5xtwRMCgHDPMNdJxqo+yA4bxtTnd/zdn57EkNdK27RP6FSFvtlKV1AaaZmCYgY0CM8h7k5KO/ruy
419QqopW9LuABQRkZyrNY27TjOP2gbLxSKvByA6u+hthOFwFjOI4VmjQ7WP+tvec2V3Z9W1e2E+V
EEaou0p7tsrJee+kxpHp8Y1TJl2wCeWo7ksQ+m6ShbW16shZRkitPk3Z2JysRhyZ4NxYSurgOCKC
HgRcsFfvxnZMXdWZUeAWzGeRqO6pJqc4aW1XB30xdn933nT0QN+qHdCvofKMqKbk7O32Zg5Tr59Z
6ZCAIa9oTerDRz3J6ia0p9r9OpXckWZr1M/JgAlZm8mOmkAT4rEuEv0e0P0RJeXGFQCYDFIkqExi
5/3FKT0xVrwQUPlu4gwdg6kPVDXuQvR7/5fvim4iaHJQf5BAd0+rCUizLzB/CFsw0B9n5J19M5nd
g5D21u6xUEYlqJXMnj0pw1YaoQ4UpeEvsEcnNa9O2TS82SCWGfDMAEBFBAsI5e47JtM25HHOKC24
+TB3pu8bSrrR66f91lRgW5mkNHT16XhdHoQCa6u2rIDGZ0O+IdeJ1GmPE8bbn07eM4BjIFFkDi0P
yh9JjettelaWOGEYXo8lqY57gHDT6eCz3NpnoFHg1ElrGPrWl6MgIlv2djpgBjCs7p1QEu0hVtLq
Izzd/vT6st0aihwQcJDs3nHEL4fakJFBRghJ+d6p7ZOd2NlZIQsJ61Q1D77QraHgTEi/QAAfbITL
oYpUm51tQZgfxEJ72sqxums1pzrB4jwM5uQLuUt6aCMRzdH1hDO4LxRrWg5nA5hHqPXWfVYocIsa
5UyR+l9HGXHATpy/aw8p8q5WuTMG/ZsYux9vX1lSGdRuwTfIjvPldGORxUVBL5Dba6pxpnOp6hVm
fe47Txx8RBmaXs2W6JjShaQ1v5Da/tiV1uKORaViNDm0uvKYNJZ+ahM9DZpY095bmQ6pWdTdGX7L
/NHthiNNkltHj/cVYwLSbymXdTnTxBsL6GnolJfY6foOVgjBzF15EENct1akzAh3r3xWTbjnuwC9
wYp5zeYOnwAcK+BzZXHtQ0Jyfimoyjxam4ZFB6Iv577Jm78nYc5hVk/Ds5lv+tvtUYGsUAqQEbQ0
4ZYr8seCb52mL6jA2eHoqtWjaWflA3KH/7y+ga6USEBlICmEAhnuoZQb9o1B0S6ooYNrD00URtbz
1k1aB/2xAn6pztMSwhBdf8VGQTTVoau3UE1AAnH1ttbxHSMte1+YmbacRtFUSzSPqjdHszXUv1H2
KOCKLg6vah+386M6lR3MSuiL86elR7TIGWjbnWdNNPhBWdpcY1mvFgfXnLws/9y2MGtoCcgnXhI8
gQJdrmICbbZ1u3mOEIxr3g9kC0Fdu5nJbt3Uu3YmrFBzXfnv9WXdX0Mvo1IkwnQbvAutustRWysp
Kl2DDGH33XDOixLmzDirft0Pw/n1oeR/tZsgt5CUJJKOzDwal0PBuIgtl7cOLEiF64+pp8/bZjoB
gj3Kc9pKfVQUxL6Pm1sc0Bb2S0tVlJjJIQTluuVVlH//xwb1UiW19HqbwQeY62/qsr82FSuxqk+6
u8J2k7tlG5bvr892v7AvY1J5ljRPBt5rcqTOWvf6zOc0y14/bcmCPk/auAHwuvXgGd5H2VTgEKyU
THx0MhB+2l0FlpsriVHbXRTzjCLmK13SGpXzD+LRV+zaO1jO/QUrx6OUz1aVAt0U9C+XU0essprn
qYuW2hjQd9a3+znBTtyfsmI5a6nIfVro9v3Cu/1Iix2vuNfXdn/FvvwAFFkQlKVHSN3q8gfosN12
Y7vsonUcHOi9PHB+pS7VEcH7et/wetCYgO0rYXN7oXx3QpKHm7eNPDdL6qCt9fnnYs+SctDU2b2r
TcapAkcavT69663DsNTdJRuKZ3vPssFtm+yRlkxUzOU3nJzyoG+7zxAdjzhKN9aRchGEK0pkUiNu
9yGN1hVKp61NBLnSuq86WMNroqx3b56OBSBaepGQkkEBuPxaWyJUu537JkJbRfwjjFi5J/auT2qt
FEc5yfWMoJWhWsp8oFGAbtuNpRX4gq95HaUKxi6mM2g+YMjy9PqMrg8cmD1pnkB0TYV937RTm1XN
KCJUUZdM8M21Ealh24iEqSXBoMRH0kO3JkXmQ8WPvI9Yfrfdl7xvi5pML1Ka2QsADSVhWRwar9+Y
FImrFFEzOFnc0ldLl29VajXRZBeIzWxGkBfm3TBWuS+QcDtYwhtz4iNDNMavVkbAu/AX5rRjEZk1
Ub+o20djbNZQeOpbYbUywTIk2pVIkA2x9981Y8TYtE5rIsQtzHcC3uwXo1GPpPavzyujUBGQYuoE
J+ru5S7XGkGk0YRqsKlxCAOKMj3a4tFSGYeKDHyEP99QOSGajADQyITQIJDL+sdLlqtWVxSK2kQz
2iu+Cv6PPv10pAJ26+OwuwGw6ABZ7H0oolDItsqlhKYhhBbo7TZCOFCOGm+3NhymLoBtCZM9QEqX
c/EWCLx169WRKDr333QdtPO0eva58JAZ6Z0uPgiwbs3qhZfGq0F9fo9FLSetKjp9q6MJS7TQdZQ0
qHD2evPbhO0l1QNiVWlE+xLG/vGFlqnFokaUddSALTrXQwlu326cg1FubDkaQhAmIArwGHu7LWeg
099rWMZFqZiRvTbr6ryxbABOxzeLb7HnSByl9hboR6oJuzu1LcesUnJeCSq0o+/mLiBl4x96tT/6
tPxdlfNjOtWfmtV7bLP+oC1845vJpwPELoNLQublHhF9XAqKC03kTcka5Nrcgjitj6Z4azWphMFG
JjlGSml3wepci0NsNozSDACCRy5YLBg+Zm5/dO1dh04U/zF9Il968V3YjYSvva1AhmgiYOhpGHeT
5buDMUVxOeRPxpboQQO+4w7YZ/JXV5pHvoO3lpOePt0OSJpQtOXf/7E5ofQ6bTehuOM03hr0im6F
NEPfKtArNwwFNCmaS4/qCo5LoFGp1gxLKR2t4TnfFEDeGc5rZDKFUfl1oc4Hx+E6UJMG1ag4YjPE
Nb+vqBdaVSvogNZROazdI/kh2V/SmO97Del0H3FM3Qdg0B25uV11yeRMkcQm5mbbkDzttqe1JEOt
xClX2IKBfDxlyt8J+roPbq+bPxGzz/xpSo3nMav7B51I8csEysd/PRi5MXc0ayUchGCR/qO8Zv/4
pplZCW1SvSrSRk95yJe8fG+q1LwHa4Q/muvzexABb8UYMHEwevJ1QLiN63t3J0B4H3uBclzUgxy7
w2nGw0wyGQ8ixxvb1SLGl+QkuPq8R7upcVu7VqVXkYpT2sctbZHAobJwfn0B93mpnAsfEXkZqfIM
MOByFHzl6qkuRRXF3YjAxtbqH+CrImWGGukJGzjh512q+E03JafXR75x70gBNQm9NsiL91jRsZr0
3Oi7KqpahHNVEiW/MNBu33T1SL7wCuv3MksSJ04/fBOCoctZ8qeAh0RbRYpt/9Ta+p2ljO/HzDvl
Zf+sj/OdLSqPiMK979buVCj5uTOSu75t/nl9zje+KWVpYmYKkRQE9+Vvve6SeuTRiqap5wZEGMQf
i2J7+86BA0y2LzMp4M+7e9bIoQ6VyVZGnamhXlUYVpjYwxHW90YEw2KScUiMMwXw3ZqqS99pQwWA
2cSg2K/rUrlXwJwhSZL4eOW9tR/OJ5QsOnYq0QVBzC5CN+JFm8bWQeiybxFx7+r+qzmL7cCo+MZ9
IjMoWCu8uNId4XKjVE4iMkMrisjyiuVbuujDGZ/k3m+W3Hsou1l7yOdEOyKCXsmryskxM0TMEEMg
KtxdY+nm5XUKaSMCj9oITEuKMqqg69w5pY3eT56Ic1yt+sdNq7QThAT6zTg3h2IwadRabhkk7Wbg
ndc5ByHIVeONn4ynjIavTLtln+NyQVYFFWBgrkXUGM3s50rs+EVa4xxgeu9cM3+K4ywLdTX54KTV
u7wWT1Xn6n5uLb/efHIAfFAkJLokat4DrvK+NnEjgZym2KP2MA1ehwL+NB/chjfOp0wybfp67AHe
0svZUmdcJqtW8sjsxAAc2u4f4tH6+fpUblx8sBnlp5aCiUDVLgcZ6tJtzdXOoxio3WlJ0y3wBghS
kzcdjHTjiNLPYSPTouTw7BHXxgL2dsvXPLKXDfHCjPttcBK+HpH/9s+WFEfJ4FVhnu0CVwqLV2nl
BUXtam6iKOcMypu7IXxvGQsiTlWiZJ/we7Ci1lvKk7Jk/WkoXc9f1jV97NcmDzY7qw527q1PiWSO
JBNbsqG1O8kyUlq0uMojTZ3789ZUSqCArHyjioScr1S2B/pK1x2gzuW3dJ00KdNGzaHdNkk4VVgr
esBpTqhAqQdX0/WEXqq3lA2kOzdn8nIodU1N4cRVFUHAUu7NePkxCFO9P9ibMne6zLEZxZGu2eB4
od3sJlR3seFNdVpFbY28RyDWNus+mgRy6xmSWTwEtUBw6lyki5v4Ym6Hzuc91T9IOD0A2VhsP6j9
lnMwABvXKQjRDTul5tJ/VIdiWLg8mvaH1TjJrwJpbSi4ShWPjxs61uvJI1a1gwqs/S9EW7PPouoX
1H+r9Tyrev+hyEWPCbxmDFjwlH1dRcJZtwRyFHrpdwo34Bd1HEQTDdbaI5Zl47QZa8a3zgBtghyB
UZ1bu1O/Zyj6/qesprqenFEgMOb2nvoj7ZRVO4/lFN+ZirV1Z6Q0q82fCwfopo7oqG/iM50dXDg3
gmjWm7yLq0DicPdV1lXt8nzUDejhebv9M/ee/bXLLRy9NVzB2irV3muV6fJ+9/qDU2NDpLnFW7ux
hLH8DBQNwe0RSe8TCPLPUkdFmyfH3pJw0Wfp6WEN/mg6R7nKrU0sNxbdLAbEt+ByE08Cg7nBQ/JA
71BRa1aM0sgy3p7peVTpaZqjbAADbG/F4rWGVXdeX0ZpERt3ViXmpxJe3cHZvzUXgkk4tVKOiQ79
5VzMpGBJNwGDq20+Y3aVRHFcKQfthuvHAtWYPwbZLViqr1larAxSZDk9ztwtojaz04DG+RHD6eZQ
ZJFSLJj8fP/41ck2NU4/l9GcqAPsMLxUY9Cq/rSs48Gsrh8mZgVU56WgS4did8tsQHVWlOr4QDhM
PqCvq0OmbSo1KLGcTP2yXo4YL9eBHSPyplPNkfnUPnzM4z7z+pwRrW4w3juU/ANrFc6px8U9kMos
4Zwbby9UMSjFV0l6AuuyD+uKIqeQ6aVlZM+ZeJgbA9Vg2Bk8wodyvDc2I+wSNjzJnDQe3tXE3EXM
W117RbRmlXhfVrr9vegc5e0lWFrQsgMmzbBgjO0eIWeoAAf2BsNYunjSh2b4OtZJdfAK3fhYnCii
CJILeJN7LBJZBfE/PJIob8okSNtOu0dNUVsCONXaezFn9mnuHfcAr3dzVPzMJUYEVP8+9ocSOdlr
txZRAjUt7Ey8GLVxyZ/suFDDJjHzL/bmWdHrD+6t78Yc6f5I/3j4hZeXCPrDuqxKFdHYavNd5o2x
3znZW9XJuOE1elBUTMGE8KjvbhGW0tSGZiwisXXJu6WNy8pvrLk5uBHlsd0FDxfDyMn+UY1Zx9Q2
F5T3Imt083ubONfxl7H6iahMEWJJaEdljqV5sFap+2CM8ZF58o0viJg/PWBQeSS/e+DXgMNYnHZx
Hm21OT7NKHwFi5lgbDnjJDsPZn+vVFXy5fUveCNFooVI4ZRyEFJiBPSXs86GtcrbrkPIwpqz7sxD
4z1lbe+QCg/Gb+G6/c+5V51HwqoZXeN8uUsVRY9sKI7vVQS8D3bUjWucDiDIGLwDiU73sP+Ku1Nf
lDaP4LWLAMJlea5XTT11qZEenNMbmxdBQilrwuYFn7u7DSo3XvVyISkjqhj9PO2Kc51PRzHSrQk5
sjhlEpBK9ODl+iLr3KsxtMsoLlLo3NvWhrWau/hviLcqAnFO6CtxUqQYsCyeXA7lNGqsdRZDpZ33
LbHd+kHN0iO2161dCioCNjFvIECt3WGclhTGi6vnkeHGGZjxbkGPfk3ememqBGli2/fgPY8ys1uf
StolERQxLzpBlzPL46qZsPnOURaIha+5uvhrmZvu79fPwo13nV4gj+xLhdTbJ13omsWmXpFwOlYm
PhT4Iz3XeYy4yVRjtD3GhnVw49yaFk7z6F8Q71HE3O3AfO3acU56Cida40aWYg6hsqpHsoS3onQy
SZTNWDqguPvqQ6mo1WwWcx555Swe1FQs96LS8MBpp+I5SeBrE8iU98DJs+/DsFFvQ5z//2t5o5d7
WwX6xjlgaRFYQx6LMsheZW3IMel1t4R7xt3ML56Cm0GnolrRx/MRl+LGsnLYLLo1TBrF492Rm8Qk
Frdas6hu1Pq7l5nszsGrT6/vllujEI3ROTMgvOPmtduTugDAvRYoxSjat64ClWngKvP26xCojlRt
Zu+jUSd/iD/eJMrK1DnqNIuWIlECynpzUGv26lc6mvKvz+fWBwIKDgxdQvCvyDTVJmrcAZw00lLl
a5cs8SkT+rOCo2bwPwzEtmcI6btxVc72jHZeHVRpGsdOgmYd1DNuAKmvxW8mhXAjwtt5Kb3RDL8S
Y8EWTEdVQUcAx+yo/+EvHZpK4p5fn9CNwAHlKcqt+NlJFXZ5Zf75kXprrnTwfhFNQDQjoE7EWejg
ZjSc+abLWay2swYx6JfNFyUMD5JxxTogEF1dXuQ+VD5kW0cSYve5qcSPjsnA+UJBs/mQzfkQzCB3
fSJF54SHefzWMr0cD6S9LK1KAtbuSsatuUfvqs6j2XGq0FPF5LvmmBzs/6tDRgBJUIKoqkSPUzq9
XFrTRlKXhDuLNE/87JRpPqlaH/uvf78Xet9F5CdHkSIKskgP9Ei2mf74gDQDKCFnXRYp1BJaf80G
ACEKWndlOhh/uZlXPNkCZ1nd7JXIybUp86ter947OhqDyYBLfOBpMzZIQzL4ZYfka2+I5byAJMT2
SlFOfZZaQdpNmxI4Rrc+K5h4fnl9ElfHV84BcxH6M+RrNKUu51AhK9nrIytl4rEwnLquRgG/ce0y
8xcC2oPLQr/qvGEdT8jEpiefkvHa5XBmZhY5eHdkWXQdgYdk7fKzG1MifVCpncQPgyMRt2W/wCuI
l+5Xv63Jk9eIBtka6fPrxpr7AGO7/pXahhI1q75U/pBYzfusduantDCT8zTF2ftmEw6Q1qn2Z5QD
g9rYzPtxzN2ontX+rhKmcd/Fyncg1Udk+uu9xxTRdYBLCe+KW/5yipmm1hqwCJScmtJ6Wosh9wuz
zQ7O0Qvl6HLzIbNG3CHNFljPfbnHzo1EK/MpjWI98/xp00O11f9KuxHUu/dlmPRH04mfkeErfbMy
Q7Lie8/EVzmu+yCt1+elnj/HM50NoQrV70UfduVk+CtaPY2xHJQ+rtdEVqQkMYUAE9Th7qRA/fYU
k05jaNbzOvt1Y1bYhk6TcrC/rm8zxpEJAOgRqJ37kCUp0MtAvcDFt3czPuE1Wf9oKPtXNOrL6q+N
Ku7BgLcmJjkddDaBgvHr8mMXg7P0E09DGHuzcu/l5F3GkpZvDfgAzUmogyTWydbxbktZXgYlkWYH
/IZe3GOrlJ2kzN7/MheAIgToshqwJ4TbRjNubcVc8nFN3ydqJ/y2KrKD9On6wiHIAkws00Yi7j0r
MXX1Zi4EtJCxa7uT3aX+7Db/1aBTDqZzYy/IaA50HgpnlCt3GcdoJGOTDq4d1kmyPoquJAU3HHKP
2RJ/d6t9dO5vj8dbI8GHwL93L1tmWmPVEWWFFdSeb2JCZRMDv9UfUd08i0azDm7uG1tPsvBAo/Ju
Q0DfnamtqEcNUS87dPVRf4xTKz9TM1rCt74PLwmohLPDXEM3/HKDw9z30C6TszKADqUAUu4GY10Q
CLKP2PS3FpC3iItTwtzAKl0OZawuuoPGBr+F6u/DtnXGh3mh37G9s/q8PdiG16sntQPRAKKzziW6
V7YaM6tpjDgzwl5fbT/tez6UUIyDEO96s8s2HC1ViqE8di/P4R8RQoMJ4cIweuh23o/NLrQAz3Ev
7OGbHNTxbs0H9INJdExSCET+cvFGLHW5EXQ97D2lBCVvTacqKeM3X0TMB+QrPWk+E8/b5Sirkagi
SQydNnSe+1kxaX8rgzZ9fuueAwNEewbIGsVQSKCXo3joT6ZNLPQQo5w4RIgmC/PWUj8NuhUfDHVj
2Xg7JcMW/AFGuLs9t5koITfuohN3d/fDbFqPU+UcqQDeHISPA8IfSyP6GpfzWbpYRZ+YQeyyXqn2
Y9qXCeWoy3RdkpNRBzua0EPCKvZV1XouEXitKg1bzbr/3KcjmBQu+zH9iA3XnD9rsRgGv1BbjJmd
uG5Vv4VYndw327ChMrWh+XnebAtju9c/5/X0iYJesIGgOSX54HL6alKNIoNYEZqJXfxXgrik/692
B53i69uDsrlKJVtyX2n77yJLr1qrobRqlUWmv+a6KxrzSfluTrs2sKqyPzjZN4eDy0lnGmErMIG7
SeW4RYNbUUMOzHZft6YeZjbCTMksLaqweju4h68WURJwCABk610qjcib5o+bZI4zszdr0wrN2cbe
CLu1s7qZb4Y3MQoYUV5lUjOohrtbBNdO1OcmLDqxTvxlzqMT9MNqoh0w/lQUqzrIPW/NiSIFqYBt
yLLL7vAtbZYPXa9a4dKaZYAEfXtOPKM8uOmvvpTcc7yRZNk0G64A9B00xaxVTDP0UjuJFo8ugDlv
4n5oHTCjZnqkwXmlPP/CusUslbP4oiix24nZRNtmQiw1zLuYTmK7zWOMechQ9tjcmsABTLNtU0rT
OuLuw1bqlt/1ifiCE4eVn9Cda9rAmHV9CtxUjNq5bDTF4OHomhF/0RFEdina9ajJJa/ui3yC1gGJ
C0B2qsE053cbesqJpHKtM8M+KZd/akAX57VW7JPRwmNDNMl9twAbOEihr++sl1GRGKYCIpmkuwdl
WtxNdRLyk2RLy6dmnb1HD6WPR7d0sT/r8I7wC7sRJytplZo1sN2QQmDzZDZ5/GM27OnujXcVPw/P
pwT4wl5S98j3BJEHXOFh6Xt1aj6tSAj5arkOb31GGQW1UBROqKtKj5TLw0y5bMRbZkQaYzTXd6Zo
bapYjv724wXEgvdAkzLcV/55vaFnKH8UZrjiwBFYM/LXk8kOe33Fbu0bJBQAKZLaw4zaXUx6rRaO
IVwjxNWhiYPKLZeT5sGS8ns8pe9Iicx7KnpHRL0bdwdfCNgGbl5wpPbs8qVwVq00iN8UGok+YATY
uqPXHyzhjcm5Oj1sbnhuQy7eyw8lanNSu0nVQ1PKensa45xRWtPwx+Y99zMuRUwF7fHL62sqr9nd
WUT6gB0CKomIeq/6Z6+lidjmSsCgLYk/rUv5OReLc9ba1aWkFU9YZ8bqx9hdf78+8FW8SlGG2FE2
gfiFJOflfDvNQbScu4eoeBrO41xNTwXC9PfrZGsHJ+26esZYCAPIDIY7B+mKy7GKfsraaVq1sM5U
SNZ92pYB8msDs15apTjFlNx+prjtnoBru2ea1NPZzp3cDDBaHs/oyfUPYDe2U762fbhy5T6USYrn
izMi86vQMPOmJnvsOCB+uuoVrvVaOxwUpW9sQ3quAHS5M2je7+lmHspcKp9GCz2rt++UpciDmJ7J
wRm7OQryITojSBLJbqmGylQpoIxaqNj9h36InecxzrWDTSf/k92m43WUNz8j8Azs3v5moJa5qJMW
ZsrGhZvNP7y20pEam+/XgTT99Z12c0qEgw4NQQoBe1B4nRnpFA+tFo4YoPjqaDj3xYYx1eujvNjD
7SdFdZ3HmGuQUv5uUjWeQH25tGqo1lZtBTCj+68YilERpBDi/lCKKv3SpHqeBYuBhhulxEUMYTlT
o/STfFKhRLra8Lszlrj1e+Q+/zOcYfsu4n4u/AV/TPMMFaLPAqU3rTLogVhnESJ+vFslXrgtQtue
/d2qWs87mcaKnhm/QbptDG3OiL9j/H6z3Ky/VSJ2f3k09f7TSH8/z6Yr/l5GBX9lazXMr1g2FIsP
u9v6x0wGqAPQX0bNV2HrAWzVXdBrpZmoS1AhcfuXW8yqG2BlQmcEXmfzqcxE8TXpuyUJDLPS52BW
m60PtNZdakmWKUefH3y1zv/PbRwndYca19W4zG3fTsAH+2rj1j8OPs3VdoPCTqEUMSx4ZnSGL4+/
jcPK7OrlGq5UmnjlxwldxcYdqJxYR2yv680mwwxJRcZNm22wOz8T6ZfQ8nYNs2bug2QyvQ+pSMtf
b50RwFheCypoRA7wxC9n5Lllu4HkUkPyTOesL2XrY7zcYnW1HOlRXXM7SIsp/MJBkLrJGIlcjqVa
U18MW7eFKZldF5DEbvfUIGoCiarK+vulz2cF3cM0n07llNhfsFFpf+iNqB6nrI6nYC0FJV+zqJuf
b14FKVdFNwnRJo7e7sQtS9fmDSQswKedHnjQO090QzVfb7ujbsL1a0XgIS1NpGG5/LiXi8Btnni9
lW5hH2vijO6vGSqqKwBAzkcLfh0IMJSsRvAsS3T1Lqaf1FEZ3cZaERGNSaK1Lm4/apuJs7BpJsrz
XFgYCiWrgSLX68t5vXUps6g04emuUljcb11rtMo0NheOifC2h6KJf3uWUA/CHHYNS3V5TzIM3XWk
muGZgAa5XMp2w4V60bwhjBtReHedN67KuTK1rTgb8bp8M60OMLTaJEbj26Nnf5kzN1dZB2EDJe6G
OD6lzVJqp9mqct1Hwlcx/Ww0uszXNKGl58VrLf1MJLOY59Raus+LtzVpIOJsyQFcozBxhwkiBbiu
8pYuTMoBZr2FovK5LuPVuNtE2hbBMlA79nnC0HbB/SBPgiymivfUVhWWLutWOnlQWXryb7fOrhK0
7py6J69u3Xdg6hLzzk46oLFO33h+Wwj9szpNXeLPolIIqeI8mc+z3VfFOU6q7KMNJLqifZS4Y/Ai
UX+KJzWRk+4FXufkRLJpq8XlydBWG0vnWK/+zdYx/gTxoPw4u4n9q4sn5RMQOyzpO6XVPjmdpv0z
GZOr+EvvlhPGVA0Fg25oLBuUsy7em6WmA3+2Fu9DPfVN7HuFk1vBujbOEg64SSPL7Chb865C84gm
8dbAzJkzZUpoIbpkl13retkTyWSF5fSsjc8U4gcILFuq/t3NbpkFRWvMBQIeW1X5W2ZVsZ8ZiIZE
nd2mFXw0Pc5PNDe1v0zRZ8ZZlPrQ3lVpP30xrNT4Tmd3RGpEQtiz3p6fbEVJS99NODV/x1k7PGbp
pm/nzvREKilujRGNTVvXgasW9il3l8r1TSsxf3t9bFtI+VgrQDkzTQz8zlbtwyy4Yv0iE+oXXGXM
PiSqSrwzW6X/WDbK3OAOoGEEpW36SJHHTr3Rd9ZcuRs62qk+8pRKzLu1rV+LoehYNFfhnKaTsuIL
1g4kl7PXcoazjN6YFxvTTze2zB/KZI/IfFRO9rDxr3/MSbfyZXqXCFRsxfCOcs9mhO0wG5/n2Ssn
oko1HTn1ifACW190G8uwKf1dG435TrdE9kwjFE0KpXSz55LY+i836UqCXM+p59PYubQg1Fxrf/ab
wJFpckrB1JQhbgIuO4FI+mTMD01aWD8KMA506qhkMrPK28xzkifr77YvrE+6mG0HkXhdo6U22qs4
CYe0JcD+lRIqZj4pl1TjTtudU63IxtZ8uWcArUQrNviDAE91qi+LSOPFr1x3AceTZ+1vvbHibwgX
dV9rF7KkP5DjfRwo3xuB7pEYQ0/Q+veD/cGZk3dd1safRdspv0n/hiLo5mmoAzRknf8ENIiveT7p
WtR7pbmG+mxU1WNpm6y2yPL+J1wrq8ZzL3XTUJ/SIvN7d86favDCeeCYq/u97br5v4x60UdWJ4b8
wCZaAhUZ1/8aL52cAL68UvsCI9DvyOhPn9dVqG3UoP3MnzrePJ6MSjOaYEKUOva3tsg/UwzNykCl
W6f5NRoBPwaPys0Z93DdOk1rzA4pSiv+l3+WgVKbhO0XicjTILM65wyM0SbLsBTnr1FZEcCz8sL1
DW0Yn0ujRWsMk1CHbTmkUoc+8/gGQ+2krW8Arn30hB539zHK6nPIkfI+2InpYni2rHT6Ta3pE3+w
dVqkGTp+jk+hT3wmutt6H9yXyAkJNePRbez1L6PK1UDkBhxjoa7mQ7d5GptWS13xMOiihaRLQjcG
aMQmlc8EBb53jj08KpadfYztcalPRV1aeMPMqvkpTuPqo512g80nbDRsyexRu7NoYTw3ng2PyaHt
Q8SICk93HkxsExRvrIHzTdm7DT3Xz52pa1toO63VPdQ453XBkM0oBq+Dt3lBNhfpO+lEw94whb2E
DcdtDrdlbOponvK2pjRXu/Vd0fYzIJisAsG6NMO/JT2JIUjpkUZunJjcuG2NNH01COudO/Wwy0u9
055UMFt2IKp8eq91A/JkFR6OEa6cXKM15oDZA/bOyYhnSiq0yLJnLs0O3svnvsjLn6muiCSyMndJ
wnHO6ywq0eEitSNUN6LMEh5hd5tyN+VJ1n5jgIUibEp8ApPW0z5h5lHQX+8VQoGeUKwGh6usRYC0
vP7PVmF9GvXT7Kh3eNXqqW/xFQs+TAZjaPGqxfKNKXYbH6bm+G/lZiqqC7kK1ad2zO1f3LYxbNuq
Uf/o6kV5b0zAF/xMdM3iGwZiAufcSbLhLuY2Vk96MjkK4nCN8ylBzNz2PR6t9z2HznlwnFZRkTs3
y9LX87r8r8ymHs0xBI++0r/vHxukaGOQY1pPUbZ1SC3WrV2fY29TZpxt6opLvI+txXfyHBZ4rpg1
nxl57ftyiS2/IcGJps5Rgy0Z30GiGp5noVg8RgRzua/jXTaEVtvOLAHiFViYJdJukxb39GxmS5L7
YNeSr4OlVFNg9TNwfhps+YM6We2vhoIhOak1WbmfmyohNoGw0p7KvCYMjte10/yktZvstK6O8m6q
UCqlRGSlXw1ztN9vayeyiJvSWE6tovOgpVqu+I6X4/c4VWbHhdnly7M15cPXqonLJjAaJ1u5TK0C
6pfQ2vi0gTop/EYIaz5xYErvnFTz+H2jmRKhjr26DyLNiruu5+045Q5R6vfCKuztnBUi0e7TWkm/
OepsticjtfT8NGoJTmpLpUXjkjXhkLUwycz/Y+9MtuNGsjT9KnliXVBhHs6pzAUAd+dMukhKlDY4
JEViNkyG8en7AxWqIF2RYqt33V2LjFQE5QQcMLt2h38w8kYLxFyXZzzLjGCdVl0VpIsS14GO7N7F
UkCefTDniXZxn0v7pm4t4ynxbPi6dleM6qaQLvL2gi/b+5nGee2rbkt4kJXdXeZt2zzJhpNuhy4i
+DOji2bqVcJu9xSPvcuxpNJlFpE6f9aMqXwaFk0nPWja2bzJB2V8lO23pNhqWbl8w1Pa/TIViyCl
q+llT5EEa6IDinB9ZXDsJuS9WQxz8bjcN70rH2VfDJ8r5LkLv4GB/CmdnOEbBQr5XW1r9ejPekd+
ZyJ4WFyv+ck+6Wcl2Q1Fgpqlh5HX4MNPgF3SWrIfA/Q8piRYpgXGkOqlw03b6s7n2rXkXe6mXX+B
WoF4hMec24HbaU7rl5HSXjhTlz5bUuh3umHWFIdmFD0T2DibO92kk4QhbBn7/B7xsTeFdpurpXM9
NLMKrKdUEJcHx1A04USYU0J2Y+Edk0bZ0yavtOnYXlhOYILX1ZNDekA4JYH/6sbS2WMElhf+lNQJ
XFD0vvZqVRhxOCpSfKmj3HrKYReSRWeDd6tYemIgSGCVT13kKZeincV5NmrTJh20fN4IrS1XH4a0
vy/LqnmcGwnBrIyierkZ4dexJNIpua5Gj6zdiXPNwXsR2qM/RGgj8h3yGXqzqPJbHlg+nAyIvHxK
KiUtoGdUSn2xNK2mhINKuzV0iPe1TxeOAynLU8vZ1ZpGFxaJiNgKi1jqKZVKV2aX6mjP1W2XrnlH
1xrmEuaTCnCTSCD3aKK3dSA8Z5Z+yVK9EG2r7udCsTHJUEfCG6mXmP2avm7pawl2r77bZ97s5x4a
hj4jRSs+0j0c6nCum9rUZzxd95tcuvEnvG+9bxUTMzCAzpQsvgTJd503NoY+0laVryVmKgupdJF8
HHVOUT9Naa5NrRktvp6A+fGnKq4qX4l4nWxHEYsTS2pTguXFYFyUaP3qu87u0+dJip7SWs+j0Mum
0oGwNq3FR2ZoMsDwou6DFnlQ5WTESitFX8JNbjKnGEzi36xMnzAjnocjz13kvCkpA3F2VO2G8Tp2
qRwznq5Y9GPtvt7a0ZKKowZ2wpneSjmHuZHR/F4KL99GqV51aOIZ1vNqGE0uOgrXOq76avoGbNSp
T0rTiFu/U5yIbpMel0EOaeLOMCp2Ui4dDpKq7afuUsd+uDyK277wgna00jzUpmX6JAzZ30cAKuMg
74ekC/RR1vepl7ZxAN7SeRTZgoNrL8Ri+27B+wtSHLkt31Rk+1mqjPoAfpXufVH1KAfCjKWFVpZW
fIaCfKNsVGlr2cbo6gSPOk5mw58AucdhYWdqHCpLPPB4lnSVGozzpdwNegn/QneGLMViBVWSne0U
KGuMdk8POc4qY7xAAkOMV0Pn2LeKgwpOoI2SqK2qqXM0SKPvfDVyacQhg4v2HmyXGfQrrb3AiodG
PWq6wtC/FPie9BdK19VugOKSOE/muKmOvXxOLkryBNvvc2EKn0JUfkFBSF61Gm7q/rRUVhZ4Cslo
wM6GfLdYeh8FgjqjImFhLO67zZyRtmdFfo14VGH4/SA8/D27vht9G81owUTF68ad5HW7u9TDtCNw
42RITnVhePMpmRGmEE6tucdFU6tg6wTysEGROe11oeX9s8iJiOGYz83HkXnXvuxzkv4spj48zaKu
IHbAkcBtrK5kcqbUSjv57tzWA1aXZY7Adzqx46ZkrFofISHzHmJ7l4S5bdVX04RdypFCGrDLc+ah
m2pQo69zzpMOW1K7PHBlo+7rviFpNEa1yjZDPyjt+micfk9LvfJCmfey893Faww/EwYPThp6XJNP
qlVPDjOxkGjyMNQHymdpp3lK4DlJhlZWZCBx/dlRVJke59CQvrgqmgnhssTtEpaewFu8GGckG8mg
5E72NHTRQI7wCZWzMz2VKC+cdINF9Tos2H/5MN3QEVLrpowIV245+BD14/MOBuqVm9T2XldcQrbW
xKW6md0m0v3BJnumM5zlDp2SNPG4Vp/XgZe4Hi2BZVQf3aFFKU6vJ/mtyZiiHcF3i7bVtHhRaItO
PPad0arhfxjJUNU4oY3bfK2Iq1wneWyUSbWC/6htavamBFbAxMEhZZejcePUtJ5iC324AFFcnMIQ
h/ASn756bPLejOKae/Z+W4rToT3EGN0FWU3v8XAmpqXDXBmzmLbtYJ4jpGlzGne0jH+78eU4gOkQ
OrZh5NNRfNuRyuZeGWpNHbcqfFLQv9CehDq/p7H/89ADp2IcFeHPMStlwb29CjG3S2JU4LGC6rPz
MkvKq7b0ihMtsoxtU7nGOwINfzPwXtH+gGFX8QTU1Q4aiUvaGItlxeN2NLH4s9jHZTtwuhnTJwXx
E98VjRk0KDj71kLyXmb7zCaLbn/X/tCCOGSs3D1jHV8B73v7xVs5cKLHukR5KBuPxhrDJoHKwW+/
RK6CXA44Zb6xdiiskOuQamJjlFtImnCqW6cjPcA65tc90p/6wEhlMrUCh6+uCIZD4CqNsSKt4gGR
8WgczrMC/xjasdaaThfBry/1UzsWMUbQpAyHXiRTDi8lJ1nHy1CU20Y6XdAmIr3qpnT89uurrD3y
t91Y2DQApZDAoyWLQMLbl8PNm2XHe+HlFAx2BlI9O3ucooGGm/IFthnY7vcA5T89RES9VHdlysEY
ooN6sN+KHqNHqVq8KpHlgVZmSuiAhQsQ6P9tWh48A9YFqQhbgITmYA/oS2ctkSXnrYlNjZ9SquwW
tLnfWRU/vaqXq0DzgJzBMPvQnKnISjH2ZkPLvlaWDfnz4i9a9duCXutV+N/qqs6I6RDDFJfO6GhS
zEweJtu36GJtU4m549Ipf4o+/+cbLlz3r//i3x+rem6x5ZUH//qv8/QRq73qWf7X+rH//mtvP/Sv
y+GplX379I/z+7r7x7YX3+5lWonDz7z5FVzpzzsJ7+X9m3/ZYNAr533/1M4fn2AEyZfLwd9b/+b/
7g//8fTyW27m+umffzzCfZTrb4u5rT/+/NHxt3/+sfJC//P1r//zZxf3JR8LqzIV6eP94See7jv5
zz8UW/tAL3tFyEEUJOaskILx6cePUJhCLW+V7lrFu4h3oqKw/ecfmvWBESTLkLe3qlqs0Nmu6v/8
0Qr+gEfOhG0VpPT++HFvV9/36/f38/dUxpdh8+ttDckL+WhQs0yQIBkeypFymGWJTLUm1OXam89c
mNqFqSt+pEAoDsreYALt1Oii+ibShp6Pzk4XWlpkh01eOrU/StV9ykV2Yg6z0tBIrq80Mem7vrNt
bOvo5tK2VXAeQI5nqn21lya5TyuzsNHG+Cy1lbkJEhA5Z6079meZO8yfa4zb9U1iDuUnu9f0W9GU
/Q4bteXEa9LpNJrqqvHbumXG3WBJDDtpuag12fTblzf5P6v71epeRVv//eretU/i/tubxb1+4K/F
DWEUB0PGvWBKAQa9XtzUoxx/q/8Es+eVCvBjcesf0HUw4fehVgdMdT3nfyxu7QOwFWy6QLwxX4Qv
9zuL+/D4IKUBx0YetWY3IHDXn7/Cp85YHYjaabLQyJQs6MzG3ija0B1Zk3TCV0/lz331D9GXV1Uq
ZPfPP34ika3X4nb179IDfOO319KYmGkT8qlhY3nKeUFF4UeRaYdeN3/V87UyzYtkswKusWisrwoy
YeyaaG658zSso6cswLJpN/YLVRSl24qR6MAhKP1uLKttOVRZiO2QRwuK1qJw887HtgDF74K2lJ3U
JTuvWs5FIY39r7/a4cHPN+OoIgwBh1zdbw6AgQ6mUl4ecflF0YqtJMQF2tRVG91qG98AxOoXvWf7
S19a37ffm7Pl9UM9PC2/X5mcdF1iRLv156/eH1ppwOfgZSK0J+INzFTKKNV8z7/8RcTkTQiE5a9q
KG4iAM6fDgFm9J+0tPe8NBytbGjD1lLrTd4nfah6QE59yvg21DM3KhA9j6NHYE7xlxmNqGbMZifQ
csW+Zvh54sy5vmPoS3/OKirjORnddM9EWQpfY2jZh+lQxbSm+z47nVwt+5q1kxMC5KaIZTJqnBpM
CY/70Zo+/08UOzyj19TwF1Gsv//2RAunfnp9Sq+f+SuQ4bYElAGMrfrC0n0byFb6FEkv64Nh4l+B
zP7AciFp5BwGMghi5K9AZn2AmuSsyH8yWDiGvxXIuLE3uTd5PThPEOmICK5JwUHubddkAbMx9CEN
+c9Rqy9+hbx7OE6M1pkQvZOk/k1OAKKEaoJdgXb4T1wXMP00YHNdhi0RjEGE5coNcWH8GmOvdrKM
HSw8oBaY21ixk3zDB6cWR3VraMdqvkjVt7VUTfzU6fUvrV7QrRWR8hGNC9q5mTabe130uhEKwyry
IOMr74CTtTvaU+q2iBoXDGvDvHumuVkUun6TAFWrgwlJ8dQbQJpPpXo8z8vUBbYVyT6cLQdwhj0n
MYSRmfEiHpf5fkwSlwGCN2TvxMMXfb838YK3gZkrUGlIibwUDr3XYUmJUEAVzPlDZsfNV9GW9a09
cj5ubAVsnt5w6Pj2NDjYWAjlK38y461uFow6FCE9RrhZAvRiyXgEzqQK38ltumFeV8W3WV3Sz8M8
qAvgP8P/WsSi+TbtFOau2dCDqgA+sdEqW/vWDUOWbXtiL03cbKbVllmNL4V9NKkSkIiD5fGpmgKT
GGdDOasAzm4XZ+E3OaNeMDAttXhvxEl+x8DNXyLUXd45FH8yZ2bdrpUIVDO8mQ1UNt8+qQVj5hqc
bQdyY3H9YSg032LMUOL1haEl9gRZfYYMmLLTmGRLDRnypY83MkF/TE81/VRo03QtR9Xa0bAEE9MB
qFFz9RMQyXhXdlOxeRUV/uYU/0k1kxsGOosqOZpoHhnNwVlXxM5Y53ohQyEierqLGx0Nk3eXtuAQ
gPN1FFN0Zo1JTUKRLhJaJTpURd4O77Rkfjr51vsgdWKE7KydioMlJgtrSXMrluEipbGxlMhAK6N7
L2n5qfHz8nVXJVdKDZK4Q6ZwljWNW+SZDBGIAU2BM3jogrGhH2J2QSeN6cijT7VZSTk+svDRCcRx
HcdwtC60Iqree/o/hzkDpiFIX/R3McxQCaevNxagH+HoFVQsIBnNmV4V9THYLn0MEmsc/SgZy72K
4a++ESVd/kxfTmbN0k/7vBWXji53xuAuYpvx2xN/HER0PvZt8x6lbV2zb3c/lAKUCaAaAhQmuX17
k5Nk1NFGahcuo62HhZeeL5o4kfaonvTupVyk/v2x/FYRclk/iWvZPj1JqufDkvlN0f1/b5kN6eTV
bl3L+Dd19tF9KtPXx/fL3//z/Ha0DzRTkDlaC2ISxv8+vR3zA208ymtvFT7gMGZH/1mG6OoHSm94
tjpQRnbCuvp/lCHuB/jzDssajVdE7SGQ/EaNvQaN1yuGAxspaVCMLiNE/o+7e72sF7c1FAwpQQ0O
A+s4rXA+SJGsPK7m1Iz8WPcqdBAH5QmUkry0pzZ+jw+zXuHnOzBJQ9iqNK4P1qyeNXnF5N/ZxExT
t21jGIGZ4OXOePB3WUSr0O8aP9eCi+d30EazmlaJSiasm5Lpa6jWixUmoijfOVh+fqI8U4wWaG3B
QEAq5u0TTdxCrfTeNDfKkKuXLUZIHf3pCsWSTGWmutXLQh4hG6Jc2MhIfwauo6fbV4vvb46KwzCw
Yl/XGhZAMbqjzATe3gJwORAQmQ7UfnWsq+3OPi/myAupAcvdZAMeM9RIOfr1Rb/rA759kyBvOUyR
dUBNgls4uKxeRk2httZGFXUW+1WSJuqxYhbAqZZEr72NN2ltfCxbDRfsxGuE40eqhcilV+fVZSwV
87Ze1HFGTrewzkRtMyhSB7u5z1Ppgdas4jhFXMgzThttYXpdZ0gwchAKCIGesUy5nybRYgP9FNQy
3Kkmd62bmDequ/oZptakO37rZKn5LUs6+kEuHLlxCxY6uk2MNLvjZWUfncIwH9y8yQc4Mponj8pM
A+9nN579MZ699OviTJa9l0zByluTkbDhexayLEdur9hfYmuOzAujAGV3m5szuvdVtgw4L+aaHmg2
AAW4G+XwGePFVGy0yfTqC7Q29OvYdkQXzEhw3C720ms7xEcoX+0RZ2/mzCZwGKFH/T2Dbu2RoZ+K
Z045GqfVkE4TSDhgLAH8VjBPjTpoNai4wTkHxNjNG8xOAMg5Gbhov8+kRabrFkUdlCwKYysypa7C
us6VJlyVzUu6bVKvKfvGJgkBosbHol3chqK/NIDSOVa5TV2Hk9js52X0i6i3LtwknW5igCweeHr8
4n2gLe6ZMwKtD3DhcR/LYrLAALtWW67pkxmCu8t2appHmj/byzwFNhuFfkJRPynMLq6XHJKJP0wZ
WFEdlvZzg8BYAnh0mlKGPvlwJdrhocrSufGLrDJ7QJAWWbbpTs1jJKMyWGDaH7XKODibiIpkX0gn
OfM627tr4yF5AqoL1tRQ1BUN6y4GmLmh2dVdIXeOqbinZT47w2mmeOaXplaKK70xqtpPAbmcMAB2
aDxOhn4+TZ4LQHLRvP0Anb0NgY0wGIWGxkg9r9IyxMKp20RybgDaCdVcgsE1x4tJS/omMMtJaKFX
9WnqW7qSfKrzIdnXRV4om9Ssvf4IOW07DYquiDfYCk3Zp3LgoQk/xqLRPgEsRp+jhiUrTiYzi5Yz
DAnwZK710vuYOl7TBwlT6SyounzZdVMLiV6fXasJ+0jQ5Fl6ZVnCLqns6sgci/iBPqkNt8wrshWe
Xbt2IAdp+o1XZY+1UyHARMtVRSLbGhjJ66WtGJcZ86oomHEIkZuc5ssF9Bw5BSmSMh/nfq6+uHLR
HxEXSRnxN0q0R8vdvUzyzIF8YdXxbdM7rHHAOd2TA2/myoPfpga0crP9nGoy3mSRWtDmSMus27qW
Yn0ykdr72uqTePaEBDHlNcXwtSMjftDg9NCyBdRJOo/SGiYvJla3R1SpVnQ5FO2sgrJi1htAo+37
ICuqSfOJ5QW+k+o0xn5b5ewTzcm8K5tRtwz1QVDYlvimBprowVHHpVUBz0mFfqHKzMh926U+CPN+
lvy5YbARJjrZnc8UToPmrla1GeojbcdgSL3lS6PYCiouhRT3VlxBKNITWWVbUfZMRDxDgU1bDXTS
2Ky45ISpayS4rPTtrFFydZ7it8pSxJdGjdhfYOTl4Ia2W+PO0g8GusjKqIIvhCdZMCaqp7bwJXsH
UKLWJEADNYi6fq+mOsFlcKf7qW8VBuSVU6sbleZ1GUjHUBaqUzOON03WGmOI+aGanJgReX9Qg55d
8RGuuHdjs7xaWL1AcWFnG77RVsulPStCC+AjR4/wurKVID30X4pYUW8axSoidgR6BP5kOSg9taoO
PrfLai0OmVW0bqALVGdC3LJzLxw7Yd0g9S6dI1EZWRsK2x2qk7GXrMwpb+3bnk5B5teqcMsgsrv8
PdblYdqPVDDlztposE0axocyIW5FBALNbW2Uprf2RbevmHSfZEtRfzQdntWvz9C/u9pK7qFyJyEj
K3x7gi4V7AS7y6xNCm7/CpjVEo6j4m4HozDPk0w+/fpyLyyc1yf2izoCWoTQgqHqoCz/9nptK5aW
EGJuhiXu94mbisRPrN4BK956S+9b4EvaYEyybNxkSGaKW5CUShTKgYW/kR54n7Ax7XoGnd+Z52ov
OvCssRHD3x/EPJ4bHriZECmhbg7MOU7lk+Dke8/S8kWr4u33UGFQrRNz5qQ4lB0UZ3Aze4aICA4W
Pebngdk5nvZgJkPHQbTknn1KrjTpx01WUhtNmtq1QHRXmBgTG7v/ngD+Vk30//rYEdXtV0vtp3ro
/L7FsCttehbk9zHmOqt8+dCPpqb6gSxx7WeSjCNIbrEV/ho9Ui6xHh0aimgLrEiWH9MZ88PascGN
VUUVkTL8r6rI/EBA4kcUWav0KaKyv1EVvRgqvF5Qq7wkGI9Vp4TCDVXCtxuj6HqwV1UiKBAaAJAo
jEVHGRie3rfp7t2UQ2KCKM+d7TQaS5jE/fjZXjrzqbST6L5WnCNclPHH0uvMQz1j0hsQwcpO4BUF
9W1Srk2JPsRCLnuTZiiIO2NW7Hp9JEXPa/G16Tv1pkID5qmrrX0cO43tz4Y6hGjQNafZoCeXXWlF
J8C7ksCuWsfw9bkzL9yV/uSUMAyAArraN7vsrTt6t+3VPBjEftqS13Gtd4BoZWnh+pYa8jpTBHbn
Vl08zzWGOX4za9LyU2GqnzRynm9LBuXAHwmz+3YCihIbtQQIP5kmCQBoOlDFFsicQg5WtTWGDlxd
pc2byIiXO9uO4Cq7RXVekZV+jcrG8b12BLqP4L2z7WcnBpwKpOi48nL9W1EN8a7JvS24s6s6GrVb
4F71N4Nu1idDIftYAavqkaNjbzgtNWdjUYPiIkQ3x56bFSrkhMU8gcQGa2ie+tFPYMc8vlrJf1Nc
rcXT26VBn31dtUymV8fUg+IKeKBmUl+I0LI7LwTMqx6rs+L+HwSR/y8aK6vk4L8fjpxXTDSf2vZe
vg0kfOhHINE/AGRaZ7agEbA2XGPCj0Cif9AN6vyXJiI+3KtEy49AYn+AeUwbj+Md6M7K3f/RXrE/
MMygsFs90TgmVP13AslP2jaYeyCXBirPADWHh/zaLXg1JhzcsePkyaewt43uNoPa8iXJp11vFipI
VXPUTkZlNParsfQToGH7CjGB6UQwFD6hmuq/2HGug+DM+1MdvvrxnOrFR1sjP/8+V/mfQ+vV+YOE
4q/W2hV4HVn942P6WL1ebC+f+rHYrA86mEeSQRbW2uB5dWo5H3jPqxQ2x9afU7ofi839wF8FAAp3
X7XoAb5abc4Hzhig9YhRcqQRi39ntXHIvY1NZI0mGvursAYoQnRC3q42kQ4xomZdCTfXVjaw68fQ
7CBogvpGnxZrAdI1AD8ns+5cu2oPTSQXm9rIEoZZi4rsqp0eOSmVSyJdZiKZ4p7ZRfIwg3M/SZLG
CzrRnGo9ygqpMniXMfPFk6aY5ebVc/+bEHvYv6J9jeY9YZZOHZrch0n3WONIGGlpiZITTuHK3Hdh
GaVXFtlbgFwwTIZMG79vgH87zyeCvAnr9D9JGujvYwTGCO1QMgRmIjQSGkebqFbz0PCKZ6yXv3pq
+buqoYcXOuiS9d60pMzr441pFl/bDFqBW3o3v36Ah+tgvQbfhpR+XV2En7frQPYGmbxM4w3wdNdv
x24M4RTU77ymnyZSXIZeJ76gtP1obryIibwKbiA7UMWoS3SX3d4L46I4rUrvc5RaeBG3d0Pb37Y4
Vjs5QizZou1Ld7r69fdc07DXZ/HLDQDIsWk50kc/9Ouxq0Hz6gwekZdXZwVcqHNGHI2fD/CcaWe/
J4vxU53xcj0COacDsFbs7d8+VwgmBtJ/K3e/b+agatKHBCtGRFDcxY8K51J4jOFay9zDh3umc3n9
668LJu/nL4wP+NpdNlDNYIT/9gYMMSnmQh2+Sb36BM7oRaEs+sa0s+e4r5c9JIM9pDmxK4faoNVZ
PMD5f8b67KzWZeYnZd2F+Yz8caUuyRaup3nVm+5Fk0JzcMozV7Evlix/VsklRepCIJjpbs6jAtOl
h2Cj5SSdJeD1q1zTap+xxbehUNKgVfkHvcT9YuSGL5b02tKar3lk33Suua9aa++qXNl0GCIbI71U
K3twaqfzm6Vl/srV6CAJf70N17NxlRLOzYjcKCQ/bW/28UNE4ed7vfrFnTPPH9YfWbluXavRJDe2
jrhBkbjtkd1NOnA9LlV0ghYotMOQqnXZm23lhjjLdH49lGdppu+zzgX+v34zPTPP56GZT81mjXmp
gj2JMqKv7TT5eZp3d0h+8K3gcIFgWspgnEY3VNDE2aC9f9EYI51Gy/6iOJ34LL0xCuH6ekGF2Jav
lDDVrHww+Eadt9MBKvnABR/swrkgQb+wMlkd5R3QqCLvve1suTd2ZE+0hrLl3K3NIXCSBDVGI04R
fYIDz8lzoVliTfc9cnwFQb7FMfZ1Xj7ks/FJT3U99JzuLiqTYlPSyYa0L+bb9b1Gjjijj+L6uNYn
l70XbaC8aEFfux1D01INh9pUNmbSGr7ZQT2e1of88hgnkz5N5qJGksh4vnWQM0XYgocww0bZCk14
uzlRvcBNnQtsrLyd1c7zDsFgFy2k9MEUsNKNXNZbFRllP4bLvekUREjGzliOqsraV4VtnVYuS4EM
yDodeQwJCLNti7LCJlu8+TyKmXE3ipGHVo5ICs04Wt6CI65pimd3rO/0xDl+uXem5GKnCudYlMsQ
wBm5Hwf92Y6UG3QN6y1Yzgp6OF9yaJJne46XLSR1HXH5GUkCzRme+nSQtFrn5igfin1pMw9zq0nf
pAb3ndNH23pRdwdFSA2tzM7DVPMmv0DbItSgvfheksZbIxPzjsqFVSPk3WKxABQrfVZiE8/7ub2T
k5NvJheOz6jQh6diE+h5TRyvXlqDldP2ngbJOR24MyVr+HQkztZNo9JUAYbHX4pq/vO63eH/08yg
vPMHfE18M4n41T0z8bnMn62BTVYs5QO6ExfJqJ3r0XjZqN5NCdDLp1mbnzcGCx5NDW+XRnrn96O5
X6LBC5puclEFtS+EQCtGFKkDfMO70GZjj8xR5+t2/GB4PJi50rhG1N5ZenVmKvWdovCkZif97HQK
OLWRF6bRL0MFIVFuMvwizxMnmX0zx9fGGtYt6iyPA45JweS6N+qyIGVWKjfk+pO//hcjBt7dFQ8i
ZssikHXTJZqyWYOvlE4eNl17l5X6vk1rNi0kL/jfLHw1QkIAD4MNDWL4mvpoQTZF88AwCRmL004n
dSqnk6nEh3NtY0OiViVtXzO5gLe3RAGyURl6BLwaq+MmVRw6zlVmP1hLuGzRuniwJK15q4Sf6qdY
IioN7fZ2qMrHckmOc9NNA69mx3dZe9c6CeqL/V1btndgwVaFexzlHLslKDusEzfhvis3eS5SNIpe
9qlSOzdloS47usApc48ecmHVVkdotLArIMiG8H30wB2Um2nOWVyKd+LlRb11cUv5iChj8WlwIhhR
apTNu8KLnlRUOUJ9MpSNYvKpSNX3RV4aPkdmdE/XkS7AmvZF3hoam0k7MxwIrbB2LW1ndCNml5Yz
XmqSd0m7cLpyDYIgbft8w0zOOF6rYn9sWdq4hHezz0tRjuIUTnfRKvfzFCdXhlvq6IlX1VGvE/Bz
q7qz6TSwbajhzkz0zbZavOgftSWN1gU9t6eDMxNpjVzBBDtRVISvEotPar1yVJrcMgoi8y6G6LRp
54FIXxr7NqGhsUz9EMgcdxA/Qjb1c1skyWWuiGJjtdY9DJ88NLWyC0evc0O4wuodHQ3rFOmpGkq7
Wn/RFHfauSKaz5WCuRXKI8lDFyv5x1RV7rUGzl6AGAfvL1NRSIU3rGz0UdM3w9iY3xinoc+jGUOQ
x2yWoaBNgax6sZlgaYdMHN2t0wzqHX2fh2nieF6DEzqm04nBgQ3OhZ720N69HIvkrft5bEGW0CYP
OnU9F/OoPYX6Cn/VtS6QAE8D4bANagKGgUxYqJdWe2pqUgm6brxkWJN+rQQR/CVG5Kl9oXa1uFZE
9hAXdUSpybhEroNoQvx6phQ3uKUyk7Ed+NXE42np9YBx1nNf61e10Z+3lfNoJsUX4eSnOTRzRmCc
pd2EvkElSjo4g6pDwWfD6YS4bZ/S6KnUAsYHAg4+Q4v5dGrU/GyeHAqVyG3DSgXPyqY71vPhOuuG
cqsXah/KyZqu8ABiSDB2VMaowwZklHeuWL+mrnZclP1Y5M3ytU896BTJQ4osnJ+36fPKPQq0Zt20
a4Lxki7A/L6b7fwBS9WaM6sDwsRM4Z1G/gp6fJuYgg+mQUlTmqoQustBnlZS6olpSTYFFq0b21Fu
Rq5E0Myex7TVgyVFWB/sR/rOde21wntzYRuqBhxAWB24lAEPeXvhaRZdjxIUXCRnuExSJ5QyOTHM
YR/lCKPUGmi6GP1IX22LkHzk3JbKJ81p7jJ8gpxcIGttcp4vpkHKhjaj2jbQXZtt1i7X8Zhnfkzh
FiRddxxJ9RHspQKLV/lMb+Xaqlvm8m69bSaLzmR8q3X9t0wvjrTYYSzLsh6K6LluMxkkZXqCshRp
WjFMF5Yi85NyZi+LiMBtOPbxuObuY8qmWdeclTFRF0SdzFhFtgoiZCfzy9kFIeC30G0DIK5kjeCd
gnTslmB059Iv63wKVr/fTa/o79hz/FSgvoAGaVxTY1uIdB9gPKraAVSRukpo6yQh0NtI0jT7eHHi
56wmenKwPv869X9xJzh4sXBtEESnAcGSOoQr6r0hZBMVSijWJ8XLMbEnIbU1Ei/edN3ypXcdBhyc
KmVh7obIvVjTSX0hoJcgUwP40CTwICmDNWdSR1Kg9S23JAOzkT/goZOHJTEEORm6TEPYQYg+rvTi
uanbO6Mm0+kX6prM2OPp7MFghbObpjVZEMe+nqTFZpCgZ01SxzXdVBYyh5IkvFPZnWgt5Rtm2PP/
Yu9ctttG1iz9Klo1qe4BvHC/DKrXSl5EiqJsWbKVaU+wKIsGQNxI3IFePewn6dEZ9KzfIF+sv6DE
tEApJTvJ7nSdKp86VZUpKxAIRMR/2//eA5/KEV4bQcvWp6uytTPsVPuDnXNEJOxTGGbSVAEGQK7B
eLvu+JsEUr81KyX/kDoq9BV5LRCpHja5czHj95aRmMurMQx1K0vjpvFpfHXyDOhAveZihR2G/nGs
guO0knDsQMjx0qVZh6DklPdasPkNwpFijPPszjxUCD5vP98Ppdc+pDH/8yJA7vvKRpNlKtq78v2h
xGz+6HD7OdrTCEge7fMndaLrBR0rJ+dBUeQni+Tu5O2yCvJ+8o3f3yXfaM0R4EaqP0SB1GLJanzL
9CJ5pwhSQ0FlD9Hjt0yv9YaKID2h4O/IJck2OYRdqtd6A2KdH4InF2kz+Ye61dQnyQierpDFg9DS
oOdoX+dytQ5akC6ePIKpenVhpnp4pSUa+uGwtaiXK7hLENtM/ZmRBoo31oy0AhKWu7C5ItWU5MQC
RYMjUStf0tIPTuVGCW8CsEzpQBApvlVRAmN/q92Gu82IpXNoWj/bXtXcwk5r0naDsOaQzs5sCYP8
Q03zT7NjT9C49JODPRaM4zoNVeq+Co1j0h6S1E038uDBWkDloXxtFFOar+hLAMAlAbAeOIlyJqEf
cu2Q0VIEJCv4rdtUZzpk0cW9ofuhA/UfoT4CUvGlA/Qho8x6t7jbnp4P6e3C6+euxW/vjo/8Rhfw
R1F2pazRy13T2SY+LL2c9GrTzczJ2uWulTdC25FONQ4XtVCBUd0dHzCqcG7rMqfKBMtM5eUHSq77
KUtk3tliYiAOuBC06TsuVIO9ZuPBZOvXdTmpKvyyumlek5+yheP1yIyi0oCujMD8A3qALlxUBB7X
Y7I6UCSzCcEnuCv3Q6CVfjOO8srIBnad+Z9CX5ckhOmkjTmS21WjjLsKKriBUjTNu9ZIgvaUTmz8
J3MtV/nYFHCN0zYoV/5AM1ECy31ZbeZrTS/fxeSUojH2t7nVoZKizkOkPfGauLihUkz1k1BVNkbV
Rm2xdZGSf+pwoS4hi/K889zsUBpz6T15D9sYKc0SzfNiSP27pYNLQaAYw4qdOnPhrCrPVgQTlyst
h6Esq9bN28oGrTh2KKVK4D3bTTbcuHoyjxOPDotVkpRACjvXB22k83pDGarUr7VVb7yhSoKEMMkP
bgI4oldA78zyZkPtqR7SehNkkNMk7RwRxJUGy3Wmn6krOl9bfLVuADti1VF1MDb1IAaRFQ4EKZsx
TEO/asiDpa0AQJVwgFBB/YB+SieNUuolb32I3EgG1gbYN12qQ7g3I/dUSxK4Rt1Gd+2hXkSkWAO6
emH6kkL1LeBa9Tb0bEBZsdnYd48O0eX9fnihuU/40AZ1AAqBYK9lKj39XQJPaKFabSYRTOXONG+g
UHPg3z59+SmKgNf0NqN4DOUgXEiY+ADO9h/TJq5dOGWOzlae1GdosV3llaKO0kLPz23gXZC1uu65
skrLIcd2NW9cqHtensOe0dq+KS0cyCrYaGTyv/tT8FZroKPxGr1Ew88voibTpkEeqPiG/npcBnQR
vPw8sXL7r8wlw4tzFLlU9p5Hf3UT6mg5DNdxQ4a2M4pRVECAmSSWMnn5UfvVMPFuhEJCM5NOOIM2
uf67bda+G+Q2uqptkQTSZKMG+W9SW8GW1foSZJowARkdqdyVAWzPyC9TwAXLmpb68FSLVtoc6JBv
D5skrd5tKuY9cTuncAhlqmBYwItUDAE5bILRmuNjD1tamsYNAK5zEBbhex+eLlgo0uxetueHDN/3
uYn/frst+F6PPvUTr5GYroAy6eQGpqwgOTnLI3zHvtsoBtjZPf0NTd5oHOKRwUOy7ZHcuY3AiajJ
2wRVClra2x7Jnd2z38DzQhM4dXuBjROQsp3ds99odEpgSfE1AQgRg/+A3ds7gFTQcK0oHEPbQx0N
T7S/Sdsuy9YNoORRrkPuptM2OUxyk1a6SRn9qFqFeBYRKy2fdI1gtffuGzmH+azKEVgtEqMk4emt
xiaprrHj5zePPsgzF+gTsYrto7YiIGhWCDaR/msByndQ5+W14KFGTNQ5r+ybJG7qET2W4WkMOwIQ
perMDF0JbZD1b63VEM7Jl6TP08+x9rXyriTsD+1llCbcdgDXosOBDdVhpWvx2H+tC0W8+qN7afsZ
8I4EIJfQ4gnOE6BtbMBW6YzKlhCzyzfyUKvBe1t1J9ImbjuSaD8fv7xKuliF3lPBEbDDBGmTBeRT
E97KowJqFAVGVLaxM1qvsJP2Jn3vbaqvkepE72m1uahdn4SMVKcXfkASu9GUsd6azkWlQ12IbzaC
On4UBPZ7Xy+gDqPBU8the/Y2F+vqppHC+jRQlJZyG6zRbQcMwIhBBhO+f24Nk5TZOr2uM/N9U+XN
uNDJgbdUBIelafv0DCDLYNBK6Mak5WDxbIdZRrNk7K3HebqOfs2FdWyq4BVZvmcCDURx0N9hiwro
3z6NFeAwrw7Cwhn5dtmMMis2hlob3tGnEwzoG7BGZe79Fhf0OSi5O5ddZxbBWjJYrz3zFfvxRDPA
NpkK5wTDyJTwBfpfp01DS6eQ6tBrH6QDSM/zUbtuRGIbsDE8lehKRbIzDtRR6CtAxvOiGLY6eFlj
8ysc069p6zy5KfrTsYQ38WizODrstGEFAZwjrUNgeBtvVGmkOLTyJqsRSH5lbz7dmlvYEl3WMujY
fX8cXlnoDyvHRuHYhfW7LqoxPLHVKyfgmXwlDYvg6eCYQQGMW7D/UrG+biMY0pyRFNHUWjXFZ418
+NAKyotYgnzCW3WjtrG12drXYK1QjFlrATfG2bSQrsnhABz6qZVPzCa+WmuCqC+qpjgTd7D8kXd3
LspIcS+6WvaGklaeuolajdE+mki6hIplm0sDpyKBHlTDje98zAzlHa6ofk5mcTPqyHENNp5PeSJA
xwjgO60qcUENbGTDynAGq10MoW2ajWLJmiS2H4/1Js8Ql3AXkry6C5P6k4dYx9ymQCA5XkcDq4z7
7nClhMHHKhD0ZeaGHuqUpCXP8cdhQjnWqZJX21f34h4uftYZDBxwNNDlLHd/nf0m2tRmGMG2F8Fg
SLtNuvLA+CdGOi0M6QP8iOm5IvvmKa3q8Pt6dBSozSgy7GHFrw1e3ltPsuNiMrDVAfMBL0XzdX8y
lrMGwO+69siiPWtAacmEhzMlKf3FgcyWPD+F40J+ZUM/+1AEh2kxBCdo7D9U7mo69WmngdnksioK
h678qhjo2eaiCzJrYIcwg3qrTy+/6bPXGSw/RJxCm5Nkcf9Vk5rGzwoWw1FulGc5GfsxnCrhhA63
QVpJzlDKy89W2kmAGqzPrRwG53FlTMmG+q+8/raTc8/W6CRf8IQAQoKX3LvN3MLo0nXpgdPJan3Y
xnCAuzJlY58uraG8AWfQIXQ33HhNNnOzVUNhtbDHqiW9XeOVzGwTT7lMBw21qenLi/REdEhsTval
6GklJqDjtb9IYYDWBIJ3KE/EnzRrE72LWnTACxp4zFPYqxQOj2CnR4Kc5tDOpCQHZSS3hRGU41VM
CBF62CgFMs9WzbJBunY+5bFm0DblxxQNrgI1gww9XzmoGUJZICHlPLQSc6jZ5cCtVhcbu7bH4Jg+
NUE7QiIFioRwYSIhNZBadgf1ubBeTcF2uPSLeckQmazVoJA2EEyZ/oI4Uh74XXuap0o3t7x3Gyuh
8hCjBQXn+rkkb8oRghmrYcRCe16zGhGRWyNKxjQUbSIAO/orja7PWQqLmE7cqrh5+8I6hr9ZJ6Vr
2aN65VQjrZSGSHKM1SL4CEDkQdjzPwOSx8hR0cX75yjlj9cvxiL87rdYhM582EBlnbCCPBs7fReL
GHR8I6UIlwtXIukALOG3WITMtSPKPnjUXF0c3V0sYoFWRjeTjJlwlwhyfyQWEeesd0WIe4osgMCo
kinfx/Ph4aq1R5cpcLrqVA3aSWu7rxh8Yc9fesRe/M9VqTggaVwUbSFDXdOVu6Y+WjnXj9b/8n7A
xwmcJydg+yYkLNHogQ11X6a4ID3kFbLsjtyoPk31eJ6mkD8bzg132NnLj9oiQ/dfiQSpUEzjMqdn
v397OQbt63LXuiO7qs59pQDKJAAK8mjjAoNKkCzQqvO09SY6Kt1B3L4tWn3aetpUrK5TtxMZkqaX
5/TE1vH6lCBkUdvg+nG0/pSUla4gcNXQaudLuEXR1K+9MZiJc0982Mz+6EXNK3LCrz1y7w7XVa+l
Oxz4Wyx7vyYtjyUd2iQI9pQrQEzeAIGeV2KF57br47fc8x0LG/xTtuEt19FquKJB0dfDV0zTcxBX
8t5kCSBHgJp3fyOtrLZKYYXh47rpZScnnxNbn0o8i3z4hRnrF5VZnucFtNVFeinrrylhP/Uf+JIQ
tpGeAGIrCED7XzLTjVKlJArxcfV5rWfvuiIetXk0DRNnbrvBjJ662cpwrmonmm5i+6OfF68YE1Vs
lv39LUDlopWBet5+sdtxW9vTqhhgY+ydmt3qk5rF8zU1fcilPoLHGKWBN5DLeqx52gz1Z7ip4bO3
wZqXCvArQFEetN4kMc/YCvPIKc9DQFWoq06rdQ2le3r58uYX5+3pfPlmwr3kWO55l5tsnZho+PDJ
WvOiyLG7EmBr1IG12rmGlfyc5MhFIue3Lz/2uZuNEEYz8VQ0Mh574VnsWhy4OmE3JvUtBPyX67Qa
Z6Z/9fJjts7Q/uvZ6ObRZ0DFE4e+vyM0z0aisSCJE9IjFq4vEx0q6RiYw7pI4X6mObVC1sbzTuVQ
mosrhj62MWXvOZjReZ1E79dJN+k6YyAF3aixvPdmWI9jWr4KCQYjDeim3AJ8WgFoS6Ops968A0Uz
okV/VLP35EabyUoF4/4HlH9eibjp1nnm2xGekFYT/RBQNPRfrvNtO5QKyxklivPBt+JLtanOqQpd
mLk7iuD1pIIUDlQNDZygOGvMtTcowgUpgTFd7rOVpg+kNPjUNNAS6C5d6gVw3Xcbth+46eG6rU51
1xiCK6NhmZZWK0PtAz2diKy3X5vTrltdtRn7MoPaPJRArpfDXGkndE9MGwLHhl4/L/cmSWzAFUUg
yUrKIJNclZs150Dk9a2Vo6y3MaYZK+rx732nfmtsNu/c+DM4JEod+RmaB3OYEk/Lxr9qa0CbRIQj
WM1KgOswLXrx3LGqsZsbQ2ez+gTcAk4hVAHi9JJTPi9bb2gBmfZQFyrM6NOmLc5jy76rNek0zxHB
CmDA8FezrlFn4EYHLh3+pMinSVueGnK2oF47C1bJZRV48VDys3ekxC5sr51Upj8x0DtEeBu+M/ca
gvmFtMbjXmfNW7Xm2Or2TawEV8Cv3gWbyBitu/BDhVjyIEuiy5WjT2kZH0uePy694p1tS2dlGNzZ
QI4wRpPUC8bRuhoHlvprsOKLmvbNStgFQx+gejhGO90sSfhNDO0izGyKRO5YXCSp+dVnbcW9K9Z6
3a6pDI31zWfyqkBQEv6VZtw1no5wixtT12qmlrm+QmVlniE1F3fWtVTX51EgnWaJNBdjpWRXvS5/
54T+zPLdcV5Ec7QTZnEtKPKNdlJK+gfYhseV588EoZyAqsZS99HVjAvTYONJ3ZkWVBeFVw4hOJmv
nWaSIDKBtsF0Iznvxa0jBfLEU7QLO/IngGXppDem6PQM9BIBjYQ0nbZ2kiH5rtsWlnqoZcV/BzCS
YDZzSnqRc20Y5sccZs4GrUEuTDZIrcTz1UaerKEjg0kZJpv8LIdZQnZ1JAz8mVTUp0m4mpmGN66h
r9BS8G95O1q7xVlUwbtfQ/dQsLCArAKvvHIp8dmb7J3Nh0v1doR81sjbxKOk5ndQ93OtuoDRWvmS
JzESPjIMQWp2Vub6THxqP+KfTRwrW7pBO/Ws1usxyMip7KEvtfEmeQr9vtecVr5lD3JwSklVnhW1
d4VzPAvbbuR07nYPAKSdUff82sJSsVGBpvvdyFK9a9P3x3qEdcGwmuoHWykB1q9mBohkj2XNxKcR
UVQWfMoBi+kxhUf2SYWKDyzAH2O1eeWGeu6SR1aStAUyrJAL7l2+XYa4jl2ozkizs3cWOodeQjOf
ob7idqjCWOxf8gTDRMV4sLZi7rk2K1eP1hu6CYGnhl99TnFmegDc0svIaEe5os+CNp6WiRkM2rQc
b6TkMky834RNlQ33V79iJ+VkxCCm+BWy9zk0O2iOtaOXTdHTBCnOCchcGMOhiYaFdc/NLGgcS2LX
JnmntOh6K3I0aJ3uS23o05WqzRr+r+QoMyC6tx1cKcB1J9YqIXeZvpatfNZPgqZB1HGwGhAf9Q2H
akR1pEXUG9ravwoK+4OedLdl2E4KcnSmRfSrFedJvVmgdj3cWFwWdDu8vBzP7o1HU9hbjaaKpTgn
izwytOattUGXy09hgsutDy8/57nNAchJh0IdOCB7ZG8TVtEmkNRCE7WV6NNa1i/AlwKRNqZF52zP
SFK5Y8tqSZWvhhvN/63N3qH3d6pxCzludibJ1WnmOPM0C2ZxybH1y1f0UZ9zm7Hf1FKoajj8P3tr
YXptFkERRDkl9UiiVGMfgZFcksYr5KrMqDoVyPxSQqfJIwWFqM3g5TV6Jv4TPZiQERnUVoB89LeD
tLI0f9PIzihWPje5P7Zd9UuAHxQlr4V/z8Q9VAHpxoKKFLdsP7EqraEBCaONAwvvGYTkKK6roxVZ
xrXaTrS1zo18DyX8UyiWuiV63LsceKTQUCfup+tub3Ejkz78IuCRdAiNQwxHaVA8yrxT4ehmClJ5
1gZQNT8UUadoTSg1ew2yLJyKHQFTz1DfkEjX6nGrV/BEqlOjjaamGc2hjJzlXXaWF95vJL6ApMuT
Mq7Gm7oar8x41PA7cVONLbygzPMubDOex4F0Q/Lsugn98WqTv1PaFRxHzjwIMX6+MSuyahh4BvyM
wSyP6THKVu/jVT2wSHRuzBVZz+QzMPAbOdrMMyYtfr9oYN8iH16stWmBtQEBNyBbN651bFzj/ya8
sZLngXY+R2l3vI6KsyrxLprVaqiUxTu9dccVXmALHYBCD4VNmC1OSenw8zx7J3NjIq45Fc4SeCP0
4LzfPF0ixSkaRlYzmEe/VnY41YiV9bK52jjdZZk0tMiuqlNzjYsY5GcKfrDwtCyMbVFVWLdo6vrS
2JclFMVRRlS8CdZuhuTcF10tzjuveSvu7zbTZ676Odi4V906GuPxnudOiI1eg6DHFXEre45UL+qA
F6affFZKb+LSYLdJ3Rs5xwU37TlpiGFbGfQt8bOuGOZrdoETvPfwPjd4vVYKKLhw5q0FA3bmz2o4
2MQaVsXmnRx7Vw4VAEV1JuL3gg7HEIsqN8a0arQLyeG/tXSN+tbXhvVLV+V5bH/IqpZIzxjqTnla
yCCtMfhqSCnGDd+HaTSCv/iqs5xxVuA/RdGoltuJcGT0lXNjo6E+MF3tIpcaoLvWR5d4xHWKd1bS
vq2C6lwPMfgrvil7zUPZQg7juWGCDY/fddbqapXhdOefAY8NN3V8KXJGtotbZdQTZa3N6rg6W7fg
3LFCBZppqPO979pg6KX1eUJwmhrh+4SAdeXQjCJlLBu/7MNQO+vW/rXIhYg9YjY0knBNVTXXE3tQ
mFiaHc9aizaFvJvocsx+rceOXpyZ3K6Fy/609YGaoQjoG0PxbTJ0kc3YpG9PurZSFkgi7EQTzmjC
qZLhydUfONIfX77snho/gR4QZUoaQqnVPakMKvKq5N2pDHrStYgHVL087/AqxTZIVvo0CL1ry+om
gd5Ochc3UHNeCUufXLhMgaQlhEKQsQumy/6Fm8obOZO1hjoHnc1VUgC31sGvRdM2foB+vnABitu7
dwGKZIxpaSocmcCn9t+XjkMJ1S7PHunGaibRIEglr8jgZvOvLLkbaR1uPLRf76FHGQOvm6w2ys3G
bz5vNv7VukUVjwzszF1L88qvTwlkBlJT35p6METJ1BzqKSEnd4OywjS1FZ46fF1zdPtmVYeIcWEL
N0csLkEaFaVJGRhTpSUooEiMIPWkNpHhJNnVwVUF/VAzMdc07dWwaUJcPXXd8pxuqVlqaRf0lc4M
jfyRFVwRf1zlHJ04q986JjuqrV3a8OsB1Hs4/61+gSJ3MgoA7dHR3w1L3/t1ZXf+wDS7t4nS0kIr
ItCIO0pTCzrnEm7BLp7rmXlRF/5viYYYcJheFlmcDOzGHWcGQcWa+xLRGu5Y9ioVkVZ1r1DovkZ4
epDU0ph7ePv2RUtEnUjXEsYW2jf/qlQ9YFRyNNX14lbK/GXbmDQk2trUTNaXtlmeVRxfiVQEPVNX
4Qoha6lyr1PTGCoaX8DbSPM49H4tNCJCIsekStb0jVVjboKZF6BKF6xmLmRwhUFQZ2CufII1NSEG
TqtTUBLNMPe8q00h02p0qoXYusKeS6pzHfJMUmbvFbc4lbtovpG1GXRDFzbxdCQ5Y3EucnrgtESf
NpRy2WazlmAfXa4pTCPT0qhOi7U/WyMnFGbelbhmaVb+iDzgwCrKYZVRYtLX0mg7uLOaUh8KkRkI
hlZBNLuJpoWKUexEOzI/KIW6s11cq2tDmGD6gTXnzjILb1SiNqj4VKALH5F1kAg2cn8hpZqvwCvX
g3zNx9VdqBmkkCbh5q1mtyOjMAB+JoswtK+DrIRoUiBFwqlVpHMReK+4lDsCqbVc3PpZhJZojHpc
KHXtjEL7exombxD2ucpV+2rD5Tx2ypgLy44vvdz9KEJsH2W9YUNzkpSVpwo3mtpQOTdDerS8sYn+
epkaw7Kux/aa2DqVxohYnMnEybRnfzYDwnj87UhxAoiS8o5WW/c8VbQZKf9ZZNEPnuOdbLrmbWhB
ApRayPXR3xph21efnKSiJx32wpISybmw9FniveI7P3NzCEEbyiz4hEDB9nL1BemtuM1la2Q7Nd4R
i4nhNcURBB4bkp14+WZ++jhBJYHPD1UVjOz7CBI5MP1Go20WdEN5LvwTn6jZTpKF2Onrpn7lcc8Y
AhokwKVBySCQ3lu0xSOISAvWDbBZbY1SLv2IADsL4G4KO5neLjStlfCz3PrXtR3OAz8G6FkOG+eB
gv7/QT3wkIYYMZ2frdfFwuj9eZHwenG7oBC4FXUSbGiq+Ou7uqD2RgW7ROIYKMwDEHFXF+RHAptI
EWtLk/a4LkjxD0kXiokm2MV7+NijuqACsEZADkCW/SCvzBaV2ze4lOahQgJJS6gPGWLfukOFb1qd
a6tQvoMob0Nrqm2QW7LL+qvadXRkfSATm1Nqr7/kKDajWQLxb7emay+2R6jezqOkUi+AwhGiaPqF
UXzaruQP7bn/CN0gyGG9vMVEO9VgAeDt939Ey7h9vN+2v7vbb+obklfEkCRMTKGuRVS7228qFHug
BmwdehONPkPSHLs6NBRHlFJBvN6DZcVW/LbfIOaD+RlrCV0mZccfqUNv8fX9/bbl3WTTMQmwd3u1
FLfwssYOa3WkdgaIzxWCx00hBaNq9ZGNN5E9dbIprKVDC4cZxBFqyIE0zmgGtEqUOJBT/uDO7cx2
EP906LFWrVHiaGdJu0KKvixuCnmNJm+cXjj4fpZEnyjskcmwqtxytOpAZyHdXE2sxtoMklWTjUFJ
fWrljTHJ4E6CFPaB9vM/t++eWB23GwRXL92RYv9eLNjAy57K3cMv7nav9ob2JS422tGIAdA6+bZ7
tTcoeVD3p5lCYXcL+Ohu98KbTxFTNCyBALsHe+92Lz+SDbj29W1fFPv6BwDdzwCt4I1zwGPomknJ
VDQcPsZpFmnqryAB1wD9IFyRKUJpztjcGMFAT9c3BRQCAzdNPpTwo4L79fRhGCG7acmkPAIFSLTm
kbco/dd46beZqP6hIkKj0wT0CRg42rn686ojEmIJXCRIdcH0X+RVMjUy+RyY+S2AIfSkI/czbRHK
wI+6yzWtSGFilQjrpTctwvZnFlWhyIDraW1/VJRMHtRUb4n2LgA2RsCeYF+kjccYcOVfdp2bj6za
gmwhrDYgh7XV6cgLoVFHtRtQNewXQ7gCJio0EaYNryN92i2EWPI5Tm80+k/j8JwUpPBo+aYveSD3
x0tws578l9NskXxZ/tfHJuJhhN0xU98ARhIpBYhbud0drP7OSHDMOHtkHKiw01ghFOe+HTOFHl1Q
w0ItRahKfjMSHDMY8myELajuGsTwP3LOMDZ7SQDhi4B5AiplGpTC+ts5bMK8aGRZG7Wdok5RYNeH
vtbJxHVB80o2+WnG3eRI8yQwPnBT0zvRf5ZmwFbfrBxttMq7egqfe5zlUKnQLTjU0mbo1VY7SCpk
8jITYtB1QT6iiU5tuAkGpKn1SfE1kD3y82HnjGwdjSE58Ed6lsytUH5VmA43cn9hRCaGhAwEcCo8
0v3JqnZh5RUfb5Sn1g3K7yGdFnY0t23/IgVf26wreFI5xMgrQBOxmcpym0xWDYQrcW7LA0OCtWRd
hspgo9m3YbD5YBFFDNdwicTWRvB2ow+u2qsNplKCNzzUThtygRPPt2ZEQw0dgiQ14V63R6u3apEn
w4SeAc/ONsMa2gsIc1L059XVDO3x88xEADEI7nzbvdI2VFFdwMjohM8MNzXG/77vgQf3QLQ3kVPu
C8b+IZMqfrrVdfyQ/rW/tLNkzw/0EI+8IjKLsdy7V7ZT2grcvjRChIpuUd4hRGvqb5BwxYzDSrL9
gxsQpQmE39sfOxbdVvSWI3NIyMIfLDr32KMV+rM1ePn1nqrvPh3npRf4Fq2hstO/WX90BTT0+CBL
FGyw9yvAvfhoBRRZe4NMPGI/90v9E706PIcHvjuKwQpcNCReiA22f/beXcGhg1YRQ/LTffcDX10V
riX7WTTPP/PqmFj+YMXEXxJ/sCw/18aHv+HQJdDFEoDwB6T8zBIYmlgDmhKVh5/iS/xcSyDii55X
9aNnX1KNN+htCND37iX7B0BDCQyHSTDa/5y74OFg3tdo/jAlP2AAJEV+g8/BH3G3P7r4JL7//aUP
Xnn756e7AwTTy2HfX4FpBjQqso0P5q9/+UOKwhmA2Um0yf5ke19ANw56eVV9A/O56MBHNH77p/f9
LecNDQ9waAkWYfHnfrF/IvsnKE8OWgEEe94ooLgsARvb/uGWf3QEVP0NyQcRV/x0tl9Ebwe9uwlp
k0WnC9HI/avvnX4Hun00iNkdP6vnR7/kgWuga2jKE6GCan7u8ysoGGz3xcMB+Pl8ANGmdNAukPBz
bBBr/OebkX98AjQhx6ACqfxmH3ngz3QJCAjZQWugCcUb0VBOi9X2D9vq0RLgApBL0VHUffjz090F
6sHbQHPQJKeHharC/Uvyjo+WQHKcbRyArMrDNrnfdz/RNhBqLwftAoNQh04+8NXPBsLCSwJFuAXU
bpfop4sHtnnjg5YAa0g9XMTCxNSPPz8FRvYHODH+s13mn+jDb9NoB7228AIgsea9ydPuvu3j1zds
7ACtQ4Cqf7a3h9LwwH1PCkBURGQcvedeHgKeNwggEyX/fNaPPPaBL28gRAShCbCTZ50gxSE9oqMn
AdHQbmOw1X6m3a8fGgXogk8JkDRda71Dz7sDWSE1yJf/Od8d6MWBn18iCYRqBzXHvZcnLUBhBdLF
B7PyM31x0Xd40H1HwlNHiY9vq9x/2b6xp0D7hjIs4E0h7/NzbXfRPXLQu1vkeuGx1LWHVxf580dX
vS2/oXGDSuxDZuG7vvt3/KU/qgZD+JbvtvWCYJlvszT3mfBX/8Iunf50gIc0+T1yCYzSH6W77V8V
BYT7we9T5uKf/9uXtEyKXaVye509+uHuenv86w+v+PThz05r9y+nwTJbZF/8dvvC7cNEBUPyv/3L
YBkF3fJxjVOkM79N49/+pTfJR5/9pVGRSy4WJwiFLXZjiWUxjjDyODq5XkTV4i7NHg8t7o1DJz0p
F8UyXkS9OQs9ukMHnqbJXZkt8t1IW6lPkcY5dOC3LHC28MrejBW23sEjXy6SRdwf1nl12Od25x9W
+ume7deefvznDy95v5oGXey7/f74xJCQ/bbKrxy4F/7uPZX4o5H+/5zOX6LbRRL0vsMRts0vCacn
642Khfn2cn/tzP9S5kXWn6tyhAPPBeUFZbyb3/Z6VXb/9GxZ9g/D9NINNUhzFnbLCj1dZt3SS6sg
6S2JAO8duiZMfpGVvYMvSFYPHraMvMXeWguI4KHjjpZJvMjC3UBirQVC+tBhzzKWIbnbDbQd9ggb
jv6sdO9wiEaXQ2c77JZf/P4+FnH4ocOeBsn+Ioi+1IOHXWTp8jmGV8HHevDgWwTUbhzx3QTx+aGj
ToLbbBEVi54Bd47w5Sbokyb5st1NUUz4dat1X7J76a6YLLN4kfSHPcY6ZMvll57r5RzhVKBxBaik
d5NRPNgtyV+/MGmW587pLQJUwYePe/blyeUAEd0Rxi0WUX+2okxx6N6dLbO9DaYIOqCDh10koHrb
PqZ3y3B26MjzRVHt7Qb9CKs7Dwq/3HdNtkxCh074Gg3zRbg/5SOs8TzgXgc2nRfLoIedpg3k8C84
L5tlfJuWmbcbS9w+tKzs/vGvnzz6Fu9Yk91A23EF3d6hK410+KKv5Aw3xBGGFXf7bpjtZM0jfL23
y8JfZk94zGkd2z3qry/w2zSrF/274him+TLdN/jbROmhn+0yzYrSW0S7994usQDFHTrwVYqV6x88
Ss6HjytO9HJ/YAEZOnTC19tbE4GXvqTLMaKO6zXCS7sZihVWRXnz4AlXCwK6rOcJo4Z0hIHr5V3f
eGwZHQ+ebx0U3f2p281xuxbHMHkfw4wl7rk/0LXtHvPXD/PHJCiWd0hmJd5d2g8bRdby0CW5wbn6
wr6j4al3Y0A6evjg3MgYqKWX9Tf0MaKa62V2u3e2rSOsNtISy5P0K85L77RsVQIOXw8u5sJn7C/L
u/1ID4HxY/hzcLWlVW+1gZlB7noEx/b3/ymu/+dCM8r7QkwGwIfotoLL//XH/X2pNR2CosNTa4/n
L842qfDH/2os4P27THwvjbf7ye5fvhSnDRa+uFN2+25rGI9waw/b9V4OxzjC9pgsusXJNRmzdW++
Avx56B11Rti+G2W7CIKR9+BB82yx7DsdxzCJzHWzm9x2roLR8tC5ztLsbm8JRCHp0GHPy3oRFLtx
trPVjjDsfEmSN+1/MQErPHS673DndqNsJ2seIWnxnnabrDeq4Fc9dKrXi/IuOPklW+zbKCF3cfDg
7V6qFCDd4aM++BlizifjOMioHeW7UcVqb9sCDp36r8tctKsnvZQsSMndg/66m/RpGe85jMfI9L5N
T9h0/5qf7Ec+mLnD5zwRAdXJdXl7F4hSw5feUYTj/RjXMl3Ft8/ZbBRC0V8QQJdDv+kvt+XJRZkv
diNtj+b96EdYo/9+Nb4eX92MR//jRGweEqIn1/v7H+UDWC/gw1DpqxEc+4Ll5eXXes5Yv2DCj1ja
UzWasv8JS3tDKqx3vU1wjDt/Qk75SZ3hGMmBi2UT7CWLRH/8y7vm9dT6vb7xJQCFbLktxl0Em3IJ
EmQ39PYqPUat/OG+vi6eXNQCtXvoewwZgKLGyS/xkoup91mhn3mxIo/V+K6K5ZCK3+3tcs+m078N
ndFLKYT78f++A6zBfit/1wEmCEhYxydAmH5dPv3CGrzyd3qYlb+rdv91fydA1LK/0x5e+Tu3wC8J
ztcXkYDYjXPv1z0FqfzguPleagBmy90Tdi7Gj404LrN03UvuKHTbK4cNep8OeO6IbW3E3iH+sQlv
0QuLaG8dBIvsYXO+TktSGM/MGQYhAeLuXzw/Nud34iT0Zwx/C9KMqi2kzOimEvwqhz3jEn/f20++
QJEGeg/LrCPOi9o54oz7Tym/Adu+94Jjzyz2NiIqO9AsQbABORxtRvTHv+T6fu+DBlQogi8E3/um
QDAi4xA5gI0NA44O50VP+3sfd7FE7zEtFnH/Uwn9KfRTRbuLApEU3Y9PjsdfWMSLhedny9vd5xD3
A02zsJSwHaD9QT0JiZJjPOgPc3TyJ6UZG/5tAJz065M7h+HaeTFD+ndbKXE373JM/0z4MQ9/pGct
juDs/JJ4RGKPt9iTS/LRzv1O2zZIi7zGJ348rGgs7V+Qf2FcSk99b/IINc5BmZXJXbCbnThl2hGG
HfqLu8djPjWYP/7+V8t1eRtx3ZGlp4R6MoRUpJfwFp0Lhy7yaBmnX0iB8JjXn3eEHTgEu5yl/Sjh
9SD29XBkmMZplnIX3S+I+K5boWzsctHuPKEf/wZ/RAdblzD5Y416z3nJsn3nGRou1suTm2V21/O8
XjTO3znyaBUAbih6O1704h+6ccZeuy52w4jlFvR3Bw+6AcmNNgPxGNzSybJ3pwiK2YMfgL561h/2
GMW0ceEH6bp/XQvtgkOn+4FjP1nEe7lV0UR36MiTxW3/ENpH+HwTf88MPPXBy2/e5Xdu4Kcbgc6T
wxdg+Pv/KZYnd/96VqVB1jt1sLUcPvz5Mml7u/eZwOzH12Ie3O57BbRYHT7bOY5u4feMC7XUI4wb
3O6tguiIOnTvXpB+8xY5HRS7scT9A3nr7h//+n0PlC8tiv52eNH7/c5NfEFzSt27gxXB6nf4SkR7
gx7hFF9gSL/sZQyPkaC/WJTcvkEfVA89xDGWQYy8H1ErxzBzF2kn7l9Sm7tpbveaeYRt/DbAxe+N
egyTsR21b4lQn9495q+fjPtrWEJpIl+Uu+G2a/E0GfLjF9vV7/8okz1KXagEds/569O+IjLpJ+uh
wj182Otl+8VfRtFe5fAYcO2HvNOTHOS2WffQC+NagJT6CET1GJjta1EHWJzMl+keMExwLB08aeCN
+/m9YwAjrss9rAGpjsNn+yHtR2kwyx8+6PXv/ys9QVTg939say2X2e//O/kS9PO0qhCpO3StqaIG
e6k8YE5HGHeRdPsX9Fb+69AJf/SeHPBjwOTJE4S0lZ2cLvKeW6QeA3JOA2+w59OrR2mxJQ9DJabn
EsC/ePjX+/wkBoHQ6AjDBvHt4rbumVb1GFiX+zv06fk+BuZ8EGQnH3Dmeogq8vWHL8cvt+2y9+0s
KAYUmGV1G4pm8ujP1DTKvXjq76sWkn93/hkTsc9W7ozXC9t/35dAnPKf8kt89cgvACDqF9KPcA/9
AlT+dvF/ubuW3baNKPorXLZADUdqbNmbAhYtx4lsR4lkF+huLLLSWLQo8OGCXvU3+gn9h+7yJ/mS
nuFwAt7hhHLMCznIJnAMYzjvuY9zzpV3tGEGo/kkAVaLGuMMDhpgZYtIBGG6NHeOssM5oP2XhVA8
YtIsR4eXub1oDCbFEJF8el+quhBd7QkEqG/jgK4Zh0ExTaR3ATwgCQpxxG6Q86K5Fw4LBcIXC2+s
/pmefDSTWnp7HN7TW8gYrEPLzOypSrtdVw8t06XrcTgg78SGXg3Qs+3e13GRLIpH+zrDe9+9aY23
GMdWqBtK5d3b1raVo22GIz0GtH61bE4Jw7m+EDQ7BAZH97kAwUXEjSOiamh03cggFCFVa+1lDh8B
kchAPtC4RVmEvXOPEeIs7DPNkRS6Cjc0YgG14e4TPBEJ2EmREzGsaoZ1nY4JqNCNjcyhlTCBAJbc
bJAdS00vy+e/FRvyxDD1FNw7scG1QVpWZaC6TsdsKaQNLS+rL3RuWNzJ5kzDcWLos5CIHpp2tI3F
cBPNEFpQZqG9O/ocN9L1423omA4ONvuNDDNoS5H54Ljq3oMSED94bzNAMzbevjdCBjjO8upk1j/X
g5I2wwJUHxzna5Eu4c3ve+ZH6fro4DVHrGO6AcoiKlz3DaBrHLbPpQwCcDpHIs3qk6ZpgF8/wLhF
noRirmZtigrjgMStMWtffgSX1FYJOkYdLA5YvEqcFQILlMjo89//pCv1P1SIRgoQPThHFvtemFUj
9yEAoIe/cuQwZxLIkj1kSGlaEBVNUdKUwflESH4lVma7p/unUsQF/CXpfQBSSZDo4/HgYNDnyBKd
xqsgxgTOxApupKSCcccDhRJlCIWPRS4TSShQqEIIoVwlCtr14p+IvUjuzSH4tJemuWlP+yjlNxgi
ctApWDhaZriDLsQmW1pmjZ6arQ/XywWWXMDQrtDL+mhUmq+dX1z/65HCdhnqMSNvCfASzczY7dA0
xs2vy5uaDrRRp0+SnBZfZnA+wFaQ0KYsU00ouXuLPFn9FDD4vgCi5jKiUFQOM1P1Fgqj5CXgUBtQ
QCyQ1KGsSZrmCAP4ogDz0mUXcBhtvrU7OFAnp/E9kkyUysJhIpl23TDLQwYvBCQ7m7vHQQyF/mwA
6ltO87EcuIhz0NZJSgjF9MxRfD4o4h32sbV+KN/Rvd1LVDfGzrDBMhxAXCWwkiqMAbFte600jyca
thOID2ax0jwmtlafg/isWZJjmWVpeZtehQ+S3iAcDo3+ykU+p/EiFEjtvqYzqDTJQARl92fxLThF
ptHSI+YQW1UesZ4fH/syTl2XIWqvm+8+f+PribqRqA6MatzwWUpgvb4VGgEVDqjiUCHe0qV3I5MF
KhNrR4luAI7TcT1t/QLDgz2E5JyFk+1zSHf7oI4hhmqWttxSHA7OVFCrqD9guN8QHsu8UY7AjQ1j
7HNA7PTuhAmTLT/9G4X3RX1WDnhgWu1F6DuyJfQA9CvQWoW79TsuG383igWa2Wms7tIUr1wSSmSe
t6r/t/ztSxGak4XytmmakCPkNESKwhIp5ZDrGSbikeJrODB0aj1JYJsjOuTHUWzzMziCoqM5bEpa
KYFDteEMBvB8qcg1FlODAxl1JqKVCgS6nrkBw+v9Jgc8gXiiiCaZO7KDUYDYIuLaZGv0Wim9TzUs
kWKCG02u8bLYVufQV5jQgBcHeec6ye3OoqZ99+m9AeT4EcogZOFALt7W8ss9A0r344cEUMFygdQJ
dRI45FwBN/gzjlbVuTcLq2y5wwNg0Y6OjlH9rPf6CHXQt+/Ul1t3lwTDD2gMaKEbqEuJ+5gcSg4L
cwjFfTtcyABomapnNnY6UBx4GT9WXudP4xA1ldaLn10PGIc3WMJylLAXTGT1ALu+w6EP7sexOYzE
1+QQCT+Td7J+wjmwGGfQQFYyfEGl7FHq0sp50gSJteolPfFZrmwgiHwXDRBaq97Tt7Vf4qTUYiuL
6Iv+j8IABmRRjjjimjnNyze1Y3ILJ76dUX8eQu+62qHlGC7npwgCROZ3ZBDQCDKb4vmG2BjJwlu4
1qalMpfHQWrxlwnQFojdO16oHkf5navwL88XkUPsmEMB+kpa7EMOyvqNWINrT81IjhjJFVietFWO
M6sm+I8QWABajAhizGazPH/bTWQ2R2zL+bhAuYjhA2KDZJoagoPLzpMKj2xOJsNxxCOVIkXthsg1
hcu+/YbR4aLzMEJS5hfvJEVQNgUHVEea1YlFWgwwDz9fL4mdAkGp7osyi1fwSchORZFajnYBoTPN
lOFMDtDtLEcBAquzDDvzdyyv1JH3szwDHop0nCNX2DAy+xzAEl8hIFXWxhzaer8PIFo1GEDB6gCK
8K8AZeEoCXKtixNMS+Ux7xKVKxLvfQ5AF+xFpxk3UCCaV1BrPYL7A0237eolL+j4OFThujo+9dFU
QdT6r0YqBGzAG7uJ7rok6XY7ymdCPN6EMbJH5GxyIJQ/5qkF1+5zJJdnn/4DdbYI60cSgoPmv197
p12bYzf7wqUduNt94Rp7rbQx6Qw5ONtQTxXITj1DLtFC0nB1SFuyFw3p1nq/v48z7lJM/M5GWZ80
x2JW+Ld5BPfrt/8BAAD//w==</cx:binary>
              </cx:geoCache>
            </cx:geography>
          </cx:layoutPr>
        </cx:series>
        <cx:series layoutId="regionMap" hidden="1" uniqueId="{F3E5BBE2-6B36-4846-BE50-95C7C65BB357}" formatIdx="2">
          <cx:tx>
            <cx:txData>
              <cx:f>_xlchart.v5.29</cx:f>
              <cx:v>DC Fast Charger</cx:v>
            </cx:txData>
          </cx:tx>
          <cx:dataLabels>
            <cx:visibility seriesName="0" categoryName="0" value="1"/>
          </cx:dataLabels>
          <cx:dataId val="2"/>
          <cx:layoutPr>
            <cx:geography cultureLanguage="en-US" cultureRegion="CA" attribution="Powered by Bing">
              <cx:geoCache provider="{E9337A44-BEBE-4D9F-B70C-5C5E7DAFC167}">
                <cx:binary>zHzZUtxIt+6rOHx9ROc87Ni9IzqlKsCAjTF4ulFgjDVmakqNT39WGWyDoI3/+B3RDRftlkqVmd+a
v7XE/15N/3NVXl+2zyZbuu5/rqY/n6fe1//zxx/dVXptL7s9m121VVd98XtXlf2j+vIlu7r+43N7
OWYu+YMgzP64Si9bfz09/7//hW9Lrqvj6urSZ5V73V+389l115e++8m9R289u6p653ePJ/BNfz4P
L93l58vnz66dz/x8PtfXfz6/95Hnz/5Yf9GDRZ+VsC/ff4ZnBdnjkmolEEdff8jzZ2XlktvbgRZ7
AimMFCff79+s/fLSwvNP7+frbi4/f26vu+7Z7X9/PHdv7z8uZ10V3hw8rHbbDP/6eq4/7gP7f/+7
ugAnXV25g/0alqduraH/q0yu2+w3Yk/U3g5TIoS+/bmHPdnbXVVE3ACPEP4m9hvof2E/j2P//cEV
+N+vr9GPPv4L0O87316WvxP/gPA9SRRiiuLHBIAp22MaYUkp+yqDtQB+ZUt/I4Ifj66F8OPOWgx/
XfzzYjhPL7Py0n3+por/vQfCfA9TrJCk5FEhILyHsKJcUHBNd13Pr2zlcfR/PLkC/8eNNfbnB/88
9qdpVmZ1nbnr7hsSvwV+zSRDQsobPwNKficAYIL3GMHgotbu5xd387gE7j28EsK9e2s5nP4L5GCq
Mht+qyPCcg9xoYTm6DEbCASDWIAJESsT+IWdPI7/9wdX2H+/vsbdvPrn9d+0l0tW/j7VDzDao19/
0Crr4XTvJt2Rt8F3jfuTO/kb2G+fW6N+e/kB6Gf/AtAr342QdP5G2Andw0JhqfgtuvddDmF7XBMl
GaffFr1JeMwvbOVvcP/+5Br57zceYP/un8c+TLPfCTwVe5xrKrFmj3kZjOie5JDr6BXuT27jcdBv
H1shfnt1DXf48p+HO7q21VULpdHVs7Pruv9Uwj+qL898ev0shJKo+qaN/33QDSC3V5hR+L2VhLoX
dcFCFAF3v5PVzc+3tW8s4b/Z6ePCevobV3J8+oEHIo7+eRHvX7f20s3f0PzvJckhO9VYKwgUN4KS
9wS5izAKQXKr1Pfs6m4O+wv7eVxe3x9cieX79TX60eafR//Qff6daRMhe5QTDtwE/W4ld1JXqfeo
oJDX6lvsxTex3xjRk7t5HPnbx1a4315do374L3Brh117ef0b0yaK9hQmjED0voH9vu+CollxKClu
QUdoFU2e3s7f4H57jDXwt5cfIH/8L9B3f1n+Rl/D6B6oOweFv6EjdhXZHX3HBNKqnZf5hjzcvutr
Dp/azd/gfvPYGvabqw9QP//nUT+5nrKr3xisIRhrSneJE7+HN5QPQJ4iLXa/96F+eguPY/3tuRXY
3y6v0T55/8+j/aashsvid7p1pvYkw5hTeb8qw3qPcaLApetHY+mv7ORx2H88uQL+x4019G+O/nno
Ty/by6S//I0eJgBdp1iAruNH2aCAK/AxmjKuVhr/K3t5HPwfT67A/3FjDf7ph38B+NXvpUE52SMY
gGfy0UYMKD/Q0YwQeqP7D9i4J7fzN+jfPrfG/vbyA+T/BVH1rO+63+lvgFwD6o0iSBMfS+G1BHfE
KZL68Q7Y09t5HPlvz62Q/3Z5jfzZv4D8f1P1Pn3215c2u/qtfJACdhPofbRy+NCeQUpiRjS7H15/
dR+PA3//6RX892+uhfDxr3/e8dzs8Khqr3+jDIAaYhQoByXwjX+BpP1eain3FAVODnplj4niyd38
TBK3Dz8qiNt7azkc/QuI0Tdt9uz40hW/UQoS+DnONKO3QtiVTnekoNCexFSCIFbB95e28jci+HGK
tQB+3FnDf/wvSH4uXOavPz/7q7389GxjM6DtfmdXDDhosAPCpOaPUQvQH4DLTOFv9NzKKv7TzT0u
m8e/ZSWmxz+0lthf/wL253anb/zvFRXVUIRRLhm9TVnvG02g9df+saDfWO9VMPnlbf1USN9O9bh0
vt1di+Xize+IJ38/8vJ98ie69JebryNDd6Zefn7363Fhimn16M8mj27YhsPPfz7XYBDf55B233CP
idhvr6+vrr8Fkm+fv77s/J/Pid4TjAOjCtEIEcwUiGu83t2BFJhKoMwRgVkkCR+BctxVrU//fM4w
5GhKKa0hP9Zc7hxnt0tW/ny+o6MQ5nBLcEUQxeT7fNZpVc5J5b7DcPv/z1xvT6vM+Q7WRM+f1Tcf
221TEqyE4lxiSQSonNpRAvXV5RnMgO0+/f/GcshcIHhg4mquXsSTWF5p1KQHwaT9hixt/5LJcXhd
JzTY932fHWRDxQ/ugPXIJnZrrPcguVaaY8x2XYT7e5hENlLbNkk49wwfVAtqXkoctEf1zFT086V2
X7VeSkHYJwIzgFXs4Lhz3MkGHR+QDkwraxl50sjRuKYrcvPEOg9w1UBbAY3LQFhCgBTvL1T4WI0K
wZmqKeabfqmmA8VUk+2XfhAvR2lzZnjc5NQ0LlM+RLMVwWEj+/mK8zk/GaYkuEhQKWhERVs3oVqE
Pi9mPOGDcXAch83o6WKSCqed8fHQCSPkUBQbFDRamHmkWWaaQtQfpozwTVVLl22KsZ2biCa5z410
Qm66aUycGfIC5tdSJTNkyDzxebOoPh4MTkR91DrPlm0b2DwO+zGV6aZFS81eyCzo0vAJ2Nbi0bvm
g4QkGQIRAlbwPmoTJWUsA5SEaTJdiWZKtvEQFC9+vghe6xsYIpgjdGwpTAmC+q9WaZp+JFlQJKFM
OnwQJGw8muOJhTNYy4UeaLvBAZ+9UUGVH+gE41ejskmYtZaYAvs+shTj0Ksam3EAbXpCdyD5uaej
hEC6JAikpkQCJbfj4u7qaEsKX5Y1bG/piIrqThTI1AEatk3Tok1a5sH5zwEha2WFFcFFYQHOCIxQ
I+j53F1xshPPaDwHhlRDdoFtofIwRYs9SKqyuUoKVi/GscG+kyStK0PV0H9SGolsg/OMD6EcefqC
eB3b7VBYwcOyZUEe5mU9X6p4Iel+TYq5MKjrUm1QXTfqP8eMCZht2422QXlFwF/ePUG/uNwXiwPF
QfZiaUu/n7Eki3rPTmqiP/8cr4f6Ax1nKQQQSzDHJbW+v1iQta5cqAwMK2h8ErOF7VtXzq9cENMb
vuFm7PMR18gIfNddhwWigVKSCUiUwZ+Q3QjB3YOlLi4C0QexcUOGqo0ta51tB7DwDS9wMB80SsS9
iTXucjNzllwvvNWnUzIrGVpXY25QmaBmO4kgV4c4TYuLTk/yVOQy5SEvGkoM8kPBI8RKmkZIz+VL
N5DpGg2TtBGMUbWHTNpsCsdsGE4rXrfMDHRKy81AiA/COe7QHI52aAJTJY6ceiZi/QpuitfjMvNP
E1dlZZgP6heVa4PG2KQDb+VFteRhkqXoZQeKkh4MaZOO+z8XFXkMv10gBb1g4I45vo9foXRDFtGC
rNIqbkJMatsaRaY0NWoa+IWryvZ9OZXBfjfT+WrpvNhfBlynm4ZI/arVc/55KjvuTNbT9lNb6fh9
Z504FU0uTqUYmDM8HwuyLYdx/jwtyZSbplG7Mut7QvGIIuCdDa4VATwjEdCapRIYnPsH8WVbDCUv
IaC4KrdbPrvhiAZxFSW6y0LkUlkaLoja97zxUcfwZEoetJtWNHG4DC4vTZMM4gUiqr+goqbRGED8
iawvcPqENa6j7E5p7+515cFi1WImdg42L+gY4TwuQ97JfPMEJA/dFoypc6BvNYOEGaa670PStfMw
pGWdhN6m86dG0CziaT2/ZDxNLqqkL13Yg6uGWFhOTRjQYMoignh/+vN97Mz9vmRgGwq4TBhuABUT
kCreNdE6m0QSN1US4jqWYendeNYubXJYT6M8ttyOIWkdimqaUBk6Jdon1n8YLyANVDBaAb1hwfGu
mL67vmxiHvQMcpogXfpt2uXNMa+a2rDZFc4gh8UTUfqxBQWDTFYKGAPQcoX7tLhhoKhLQjKnPnJz
JQ68aFpTTR02k5f2ifj0UJ0IEhANFQWfq6Fzdf+AHlQn7WefhGPZDFGNBxd2Qj0Vdh9dhXPMd31g
MLGVgZWT1m05wqnSVrODbkTtzvnJJ3LdR1cRnAnKIUnA67xwVE6qWcNZtG7mkAdFEwUIlvq5Sj62
iiQU0nkETDAox33EbAyuemBZEhZNsESsWeIN90n5hAE+uoriEjw55gyvEeOJZUiN4JJk3ZeD4Z6W
B6Pvp7OfH2ZnP/fti4KZg+8CnghUgKzEj8iUcWFBMGMxjtuKTnRbw0f3i7wQh2BO81udsz7EhaNP
HBBqqQdLA0EFlRm0oAW8N7JaGiyYNm0Mjmxu4MuRX6pz3wT9tkxnt6kWPYdV4Zdw8b3b9uyqK/U5
JERxGMdZ9YTR7dRvhQLVMPohdjWkIutAxifSZSnrsx3Y9WXSVNLMlNUHms3TDb31t0kHeRhrGAZf
AhGTA3en1koqsqSdELOxqbJFvwVr151xeT/IEMoIxkLhslFusxGhF7wtMmlUmcfHllYxhZqhT9/W
fpTxKwvfcjax3k4G8nAebG2fFmXUt/0CTnnJvA017XJn2DAPrQlwEXem66cuMbhFgw97VgGOZa7F
fodaesDUMCZPxKqHuMLrEjCGwJCECPJ1KP+u95zaOh3nmGiTDJBiu4TiMEh8f7BQYZ+wyod+k2to
egl4QQa6L3zX8rq7FFQO5cSwj01ga3Q9VrM/DnxSQBmqv1SN80/kPg9PBmMrDDECdQQEJrWT8p1a
V3Nr6TLCcvO8KJMH9eSM9zk2QYeRfAJGvNv8ff2EQ0kKjVRMgEfc9VPvrmYHGbOiy2NTknYxNZLu
hVdd/WKpy3gbLw5tx5LKt7ZUBFpGuj1EtEBRgXlx+J+6C4ExkUwDkwAUv97Z9J1j00FlA2tAeeUw
1+9IMnb72dSqyjRtQ3vT03g5LEvENziz/Il0/SHkO79OhATfDvUrW0m4mBm2tgfIfV2wMF+gyO+y
tgnTYHoK8LXz3RkmgwYfZwTG7OH3/jH72KZFF+R9aPP+CjsWRLEkyX+oQgzOwjAHuQKFD28WrRbB
UtS46YcmzOVSvEyWfNjOUxocD5RXTyz1tUS7q0AgLZjYhVXEjowiaoftHbnlBa+IrVAd1osdUhNI
He/PMQVqapinaTSCFpweDOWMssNAuBGSO+qCOZqGCfMoyZXOQuZT0YUTaFYf1q1rjhtf6Nqk4zTI
1+B3eB85XnIUehdk74ZSu8Qs7TJWp0nfFPW2rGydPWEZDwUF5xJQnYLxIw5D4qtzMVYndgnqMOis
P5iCQEfVgMsnViGPLLPrtMCLj0Aq7tzL/WXmFPicvmx9yN3QfJjKNM8NcFBBDqUfH18NObcqRHro
3/jOVeDPhwBcQVqm3XtaWj+Gc6sWU5R9tp1Tnm86JnRYj6xWxg5V0IZBmvkybNhoeRQ468ao7uOW
mpFS541sx7oI+8Au9InA94CiBMWAGTEJZA04aAgvq5PpMfNLk+dt6Mv8HGvbXnZjLyC9zeQL1jEI
xBMnZ1Nts/M4HZpjQWp68/bH30bEh+CCuYGZwfoUyq+vzu+Obva2lEMZ0zoc46HcZnFcg/dYkujn
nuuRVSAp3GU4MC4EL7GuPFcy+DwfK+dD3KTU1ITwwyEe0Obnqzzw1ECwSqIJ5IYUkjaNVngWywAJ
PJ7aEFKK8V0jrf7SZ7I8yJpYnfcZLaKWdNW00ZlOP8UWSAGHiGyM7pe+fkJt8S4TvW/1u1gIMUMC
CQ7tqVXxlGKrl9zxKaTkrIhN6BczJCHklPNTK62rReingFsGvwKpPdBcdBWg6lkONglKYKt0xfvj
hfHFGuE4sI1dm8oiHNMhcWErmZs3NelFHoneSnKK+oSc/1wGDyQNeQbMfUFqDm+GCNDp+8aKaGvr
POvK0Ps4OxYQ+yNgcIftz1ch65gMVQa86aklgXfhICiuK9MZEtpKwmvYoSqIM7UiegtMS/uZW0JC
oOX0iZucDJc2bU1cV+KkmcYxM5ZYVhhgEIKtmIYkKiZc7c/ISxUucbAcpU6nL8pSdvvdpPgbJuZx
k9BSRD/f/k4P76nGbvcwjwhDRBooUbHKX7KKdMqhxoWczQwI7BQZGldp2PHuKfrwoRoCxwacKxQZ
kMLAdPtKOaYujeNZEheSMXZjGHNoi4RJN2ptRJL1XzrJu2kfolFZRxnKyBH0SDCwapDsKYg3KHvL
uWIU4n7QP5FT6K8R4h4QVIJH4PDOItgseIZVFO5tj32S2BJElnfQlYkXDnygLhe8ncqRZxsoBNRr
6uK8NQx8/ofcO1+YopDBB5vN6ML3FXnHnMjf2GJuN5N25UXZk6WMdNCP7zDqpnNYPj6PObNFRNsZ
n5AypZWBxFhkZmI0OGdxFySnVVfMpRltICqIBTRXL/g48RMCuH4sMhx8sbQtm3AgvC83WsXxWz9X
U2FI7eRhh72+giRY1RBT2EQ3qVqYMomtKA2VTiUzKaQ90MnQNv8EObt6EUPDYzYzqTAkdEBoXWek
Gd8suWfxhqFkIWZseFUbmk3+/ajHZNk6mbqPDe/GAahmnI6mRyUQ2ES0ctjiZuZXjdSlj2alsj7K
gR0UW8dnBOR+pUsW+UpNCLQMguLxNKAyO1R25h95Oo47ii11bxk0JVLTJgINL3RSFo0ZyM5w8sHH
9T4ZUpUf5I1GzkxD0erQEij7oxio5IvOuTnYz/K8Putp1V7EfdIUZoGeW2ugqoS8oIr74mUxZf4t
Be9fR4PqiuuajP6jSuf8uIq7dAwT1Ks0EnZxV2gSbkPsbOdDlrRZAn66El3U5k17pKnTU9hUVXDd
+KCZwjZzy9sgD0pi6JAE5LDjBBoahSuH2JCuVNnWD9USGIjz8lPFl+n1PMb6NZf9OG7UjMkAhG/f
X3oM+mMqnC9JSH1bXlru6tnk+bKcuMJ2y/7QI/8SeCH3Ph1F/q6pq6IPk7nFbVj30IfbMqDUoGwX
QZUaR4ElPqrSJg+9pLE9qVqrp2iaiOiBk46HxMy9tS+1bTq1WRyFsI/Kqm9f9j21c1QWZQIpyhzn
LuLST43JVdP4sI07OCoSi8YbUjUpiiqqCxfZrpfX1cKDIWQVGS2wqkU7mVj0QoQxAz79VenGXEKA
6DA7GJQTwkxzUGSGN23hwxkI/6gpcgwV6zgH0DdTMSRM/cJcGxFX0Zd20u0OPLdsKo89inKOFmnQ
nI1FxFzXHQWVZs02sIWctpON/XmdBQM0YWyevq/a2stwXJbho43LVoVCTk267YWMT8YYCp/jeMnT
i4H4tH3bD2gOQk7rMd/ogvVd2NgiSQxNles3paxz6HJyKKPDtMBAWgyT0O0R0Nb1RZZBPyjEA6Fg
kwupX5cyhSockqv5ehqUPCrqjpT70o3DeWFd24VBDWk0bMe6D37AaWL8JLvjRCnI//Bgg0Occfmh
TNL+/VQrOpld8oSgOZF7MGzsuTVy0cV5j2bBjopZeGJqr9zxMNY63S+LHtoCWc6m3syMzX3oO0S6
CE/99KHi6TwbWQ/zaTYxVBsk2569qOuSoBcEQR57hJKEQx817+m2mhTNTTEU7iwD8VSHYx1MIgIL
1vRIOy2rEN51GiBPbuGV8ajpvN73QTEsxk5lPW47MZV9mDZ0aCPoCFQnczlBw2Macz1DEd1bHGV5
jPY1TrDcpnk9zqFSc/p5Spol2TgVd9tANPKFcDo4JhR4v3AO4voT1C0SVgWG9bRMhlpH0MSB/LZQ
llwlKWMypHUQqCh10GwH17lzsLlrt0HCUxo205CrTZLgaYbmpcvjba9kWh+i1MfYeDXY+gAhm114
T1gacWehYyNjWtAQXPhYGKp9U5pBTwv0iW1WWjOnUJhFzBeu2TLdip3jb2i2meq++5xplFQhISNt
TWeFRwdTU6Bm01DuzuTSzNelk1m5ld7T98zPaRP2CYXgMXaZzsNuItpuClF0UVm1yxBZO1cIPKN0
vfFLNhRR3xVsOXWqTT/1slTjMdcQ9A68Qt0Qcj9CyybTUBaaHIrdOMp7VEUFGpQ3aZ8tX5ZKjG8m
EkCRSBKeaDMJaDjheYmSQO0Ped+8WVDOt2mDT4BQ4maOhyPZdkAJWAR2mm0CmXwKavnJ8mDfJdD8
yeMpsmDuJhDTpmaBsUV/7jJ5Onl3rgbQGWg5msW9ypr6Q8mKQyj+NmNRXKMs30Kie8gHFAJN8qri
4mUsEHQidRkpbCMLuqx41Rsx6X2Zijd5Y991ENxZ3R3NOM7fVHn2cpyHIy7KT7nEhrfVyYI/VP15
kdiNolfYe2OxPGTwDd2cbUufbjJLtxBZ5VZmqogy1mJAVbThQltuUg/HMImL6cckhcjlaiCg6xi9
6oMSWZPitD+LnRSpgWRsOoCWwREQovBZ2hiJOE5M2SF7msRyilDT7GeyO+8Hu0UJGEZvq5N4LMHt
piAlKV+zqTz0AVvghPaNb9t3kG+cd0EBNKFPx4/IyfYAzXK/mpePIuWbptMnCeFHIP8zSuwFD6oD
ng2zKTw5U3XyOhfykBcXKjmh3LZRD5WasRDpjkDL/KYevxRN8kJC8RJbPUB30V/gOjlhKalNPo3L
Pl3Sw26iCpqN4xvb4f1xCLCpmTxsEb2Iu/wSty5sPOFROdT7biTbGHpF8LcF3Ba6Lu+ngJziFCi0
FJosqEJvSOYjrWMX1ooDDR1EEo4pTLCQfV+lb2jamzRXNAqGJDc2XTZNUCawjVNh+fsBj++C5j0d
cZgE+VXuy89dPFozdQ6sfDpO8mKjxxTyIfsqLqc+LAN8mCeYflQZCH6aXUiDcXqBUxcl8Xw0LlOY
Lnk0EvS5AgXaNOXyOaMfR2i7j3x+NSb8XQn2ZHqRRYtAB0nPm7MRKzUALyWqBGx93CBVfWa4OJin
4aV0yT5vGm5gUASqfN9+IEFXRVVWnJZZe1Bx0Io8QSFa+k9g+K8qNZeH1eyqTS/BxTXVdNa3Y2Ni
6q+Kvhh6kwV54Q22LSRJk2zDoXIno6/RcYtiuYXArN6loDrsEI38hEp2oObuAMUTPVB1e1wM0DOW
6rjhrDK+8pkpafBS5MUCAZtCRzSbDmLIY/bTrvjs8iINF9te58Sejwp/kG06hV13OQwiqE1X1xId
jskExSb3DMWhq6r4uLB8eiscDT4SGPj4bEmZzCHBcu4NghwkMbbLoeFf4kS/1qomueFQKUMOCQmW
jnw3N2eTTht92PmUVCFC8yzDtCO4CwX8Fa7MpF2Z0bAgfnmfLxbH4ZzOmYuGuNZd2KZD8VKqRuDN
3AAxVdJdbOlIUsH2JBPXeoyFimhejUOo2wrt+zxh0HeoAxyxDmevYs0zFlqwitSkMEIjw17txoo0
eINPE7SnPyFUNcx42i1so+wwA99e5S2kmzUeJzO7FAfhSGgzQGVhmxdQO8bzBi2txwbY2xF8pCoq
auDU+NIi5l43JJ3OmBiHfFskKfD33uXtGOKyiGOY9FhGFTWtUp/TPk8/ejbEoLu0al7LAYwraspC
ZWGrihHclw94ONZ0VmYAQueFd1PTgfYsrozqOYe0sUh9m5tMLnEF+XFRNWFXljFUO23T2HCC4HKm
8sosEAfTEAW62yxFNmLjChrUUd+IAaZ5xp5nIWYTpCF8wu1V3bEJPmKVONO8cdbA4ILwpoVwMpl6
rooSKOQaz9t0BB7MWBgo+jLHjFowtXbgJmnKgcFkjpZ9REcKnFkgR8huR1LYGXxumQ9HjVxgxGvG
Az2jJQxwvGzAwRYhghxNbqC7lBzpvM1wRNHYWTMEPf+SuwbEVzV98o4NwGYYLsv0E9YBrjei8O3b
wOPhuJq7xMOgQT9DFzHuGzj20iFvOtLlJ1JZCO0i90FrikQuaVjlyVKFIx+TJqxlY0F3dN2dLtCL
bDbZhJeLMocZpwgYhfitbDr3iQcZISbgDl+SONXwzx7Vrxiw2yfFTLE9tMNiIS2Dup+HWbPrz6Wu
1/kWks0heVE1Vs+R6hPdg4Y2MGKANEXHUkuvDoDxKdowETo7K0Zsj4KmrN7Joh5eAgsAh58DDyhD
OzHYMbXjqExXIVXC3EawG3xboMPEKychzyhi8hGcN9FhjBeI7KofIH1LFgVkZ1WgypkmrpPD3A7Z
+2RydIiCPJNDqKyA8biJ0P4TYkl1itqcgmGzsjaC5PbtWJRVbvJy16SF8RkOwxQxWKMpE6fe5xpm
b8wyK+vC0tXjYUdxucuQkD3KvMhQSHsmcMTzOHsdJF2vozGeof2aiT5/FYtRL2bJZ0EP+NIOL1tq
VWLG1o2foM7IYDyFLt5v66GoTrBs0sZQG6SfanjgvSgoDOWgRpEmauCPrQHNbSsFOUQXVEYC2v4U
x6W7XHQJPbuhD8hlJeLqBOYWehzqIZCVCSDxvgogcX6dYbtAZSAtVvu2Y3kJ9ZICYrDts7qP4pyk
gOgIpdjWLz2WpmWopNuggiFWo2FKptvUy8D5QVLDSOIpdCPbOpLj0l8BF4J8pCzVb0QyulP42uFD
iSso5QuYMHqTakhzIw+FZGFU1/gvuHHxWVPl3QffCpxs5m7nm3IgDaAIqlkqDBAzejjJR58etK1L
y22C5qTetBWDjFbEBbQMtM6A9pjnbq6jMWPBZHKy+HyjNM7e4SQt38WaLOA15AT35v/P2XntNo5E
afiJCDCHWwbJcm7b3R73DdGRORZDkU+/H703I1lrYRYDNAaYQIpVPHXOn9gWPXSUXT30SlnOvP0l
DaXSJm3n10AFjt9Wa7/4xlDNt1mvpEU0LRCzwTQwsgdGInlfJtqAg5sw1DBKtDUyp25Vf8+Omjnh
ZKn9a9OazQDkWDpqYNtjer0WcW0GUpkHN3RyNoCfKFJqYaFX9r5yrJtcVOAn/ZSnKK5q5UZlSoV/
sdy7Uh2zkRdXG39lcqprv4Y2L322oLgRqmLlfjkqY+J3VNI2UA39/d8u+ifIEkYAt55jOttCjt/o
aBURaWZMl5WsluRUSa30cVnq5CVRbfG1EW3KAZZUsxmBWLAnunzg4PYkeEc4KIsz7FLbNo1g1qR3
YM8V0rcr2Vp+PxeL8BvLSrW91bjqtTagFgqlcLQ5yO3UFeG8eslj6iyNCPR8UWB4hmLxfDFZzCLC
aybXX01luEG9YJhRWTGMhG06OXeqmStJpGmd89bVdh37qDzVHwv1TN9Nba++jXa//tGXqf0ZJ7Ep
DqvsnLthtlPHN+Yk/rKkmafvy6UfnhU6iS4oRcYWi3u7LcPcdJJuzxC9IVyGmv/RylFjM6RdtoSz
AH3yDeRDP0sKFyKvslmy0JSdl4UiGYVKPzEOe6OcejWYxTqKyLXHdYnssWrBVxU7Tjm86vwLcICp
Xi8cXT2vcrKKfecUa1gIM3kYNNCwyFVjmps0mQwlIlaytNhXnF9hMybJo9W3bAZbAEH6hZcZWZAv
66j7o7KujZ/2WvlPNYzWb03lkOF8GnV6ZqPlBFdA8aW+ZuveXO3me154lRE5cqqCpVTW7mqsluIX
IL19Z8hiuG+EzZ4q6IltgMZ+/uHORXc3JR4gU6W677S+qVT/USHDEYN01NrwWBO4fpO+/5sH1PNV
a+I8KwJP1PmNrGZ5x3B8QeJwBoDfgoPw4m2UANzO8UW0yYMMrplOGT2zqC95UEXVpBeoaO0jqWkj
YkYDrntI9uEfTqBbk4o/oKGoAnuoq99prnk3eVN7jCKdYplhshSzgnpC9rov6kL93XuJKW6r1k2k
bwB/pIGVJHKJKqV1X20tryWTfC9osiuHEdxVm1ihTi0aU1xuMpLGfZn+crK0smCea7ONGtcU9gF4
TXV9a+mKNyMtFcc3s2KRd0UWMxaBDpu09Fnby8CJB5dreLnqhGPRKhkSIjncpYPTmdFUzM6zNq5D
GsAK2xW3WOvqDQu6FUSDauQPukpP6tlq8m0cPf3vOscMcHlqvoqsyyY/HnPxV9Sr+FlxkfEKFkbK
sC7QxgdVX9l/UP9rue8ZruxCk6LrvU790ECm64PlBJ7aWHoo6zHugGLn7G3Q6+6N03Z4LDgNl9Cx
zPI1HQeGgKXJWxQmtJj6rhGwiLersdBG6omJ9FUrAa/CuLYGLyhLs/ynzwrUC01vOTm9FCX+amaa
UVB8p6MSZOs0HETrer9Np2+ekgURRNRq9fomc2RivjKstbZTl5kGXHdEFyOtnzIGNKqXv7hArf6C
jP+V3N35q242kwLwmINxdZOtdaEDdD75M8RU4vdScWu/VETJctSZdm+WdRZHS73KJERpVObBNKb1
c0H/RZ9JU3zLr8v/Zu1E3zks1aREYjSzv8pYdQf0WD29eSLTlzwxVs0vZje5yaZS+EXbA9/1scmA
P3id2ftj7ZQ/NeGsQTZY08vnfI62bfYjHgMRH4IFaiTvAy/3iTqiKebczY0MJlwOsRXUnhW/ushG
4kif6hWXRGFoY6CbthSP2jpm0tcsqF2/7BRkQ04hFQ6Dduru9RXQzO+Rmj/oi2u/TCIXCk1AtY4+
MGTybZ1Ue77AQ7+Tcke3j45uE+bbuomnw3VOqcqhyTKe/hBUjmT2SNyZxz84Rf9sQma8ObOYHnpX
iqfWyeQ9c6j82krbmPd967UwIIhVMjwFyMkAi9X5Skxu2+6nslX/dtPa38VrXNq7olzVZNfnU/U9
7qeZ2b7Us8X3FMsCX3Uc5ysVbWLybOP2Xk3U2vOnvovvslQbXkEsksyn2SwF7JWUd2vRm26QycWG
5Zyn8i0XECUHS6qyCuK6m35WrbH+KhuZgZjxHkFrTF79tUwAyTmKaBc/3wRnCi9UPupgdAro9U/N
DQwwtaItKL9Mxev+iLr0fqatNlxYq48cN60HgnnsU+T2GO/JG/8+RCqtmzV2TRMkEiB5py28QDJ3
x79WWzTlIes8aIFtQPB267JQLF3QxDEytVi5aeeN8/r8Z3/wnKD/2H4vKYCbHZb1PT5wdMVIe0D/
NujzpL1bkN8xEwjztZZwEnpaajdt7hkPRg2fCOlcR0pZveijBDEGJ7nuTM8KFyEA/UzG689v7iPR
ut0bt4X5xsbZcHJIybpx6wpgJFisTPP1uk93VhM/1W4uL2kPTrWc22PYOEzEvEhiiIQ7fgxI3nK9
j5OWRnIeSn8RvfPXa0xm2KrJUQNOTWhto36T28POZiMFw1gkbyt5u34iIPf9yRnUW5EYSzTKor52
BxXmIwd+bno9/vr5gzlXsXBh0o8g6mKvnkolJIqjkoOiCRQzra6yvEPo4nhiJ3uhH8Ys7XccplmY
03pe29x8xFg5Xmdq/OpViRcWDLJPkBUJEJeh3rki0Q1/rcwUNtt1/VJq3YWNv/UtRzWK54s3ANGq
ip7RPBUbtXOpzcOMmatdG2fXZEkSJF7Dyuo2Tk81u7SeHxUGKAx5v6xNCG5AEhyv56gqAHyabALb
iqf7nIY9akyzixAJ9QdUd9auG1f1aXb0NgA+b0LDmfo9hbP6jyJ4NhYUOYXZQdphIZQ9vhFVWyrp
wF8FljYOf5RcxHjY5npng7sfKlnbF+RqZ94ZZOKI/ACA+fXmSZcqY9VK+wVMxRv7+sE2Rf1PZU/O
7WwW+YVe9dylEFnzgpJrzKKe6CBcJQVrnCGroLYa0890dQiKmObQrzPPu6AZ+VifAbkw7au2i+mI
RT1+jqY1SsOgROF2wxTp9pUZphUF4fMX68xPohZqECE8PH7bydNT2iwDEUxbDrTVCnUplfus1urb
WBvtb59f6uMbYXEIeJucCtMs/pnjH9RNca8t7loF7VxMV2lfrAdFq9pDZ0DyF0abh//9eltlw2K6
RbCcXi+Pm7gdAVaCMV6s/Twmow/P1keqV7kP2Yq57kL1/thVWai56Eo4VlDLnGr9p0GbHU1wopb4
Fhit9fg5193uzuk1Z1+IAqx6TIbnRXNXyIi6KC/oU848YOQlHvoWyFINXdnxA27jujWZCaqgymrr
3pjzJKz1rr9ODBWCwqDR/fwBfxDlmzamTcgAnb6an+ycXHBOGjV1TYqaFipP65X1T7mr9vHV+re8
ngcIzQvP98whwPX4bfgLXQsJ58kr0eT1NOpj3Qbh98PTn6fDYe9HwdXsh19m/8Kr/j53Htfvo2ud
+pOXhIlM3a51s3vZcaH9fv/3+ebLhct8fMmPr3LSiENhVWo/cRUpXmUDOeFdUtV/8N29LxJlUUW/
hQb7tFluZjURzCpt0EXiq7ztguVxurJuyp0MEFsEIpR7tBgHaPAkXB+Vnff2+S75WGE2uSjfQeBz
E9hpjZNmHeCix83cIgkGpvNlPLkHT8/aXT+s7n9+mlyKzDyDDYJkzT7ZH208GkrfDRkmET15FZyS
HH/ef1XzU5ZVDjmLkGksZpjlj18zvatgMJc+Y3jKypcuqa2nxcxh+4r0kpb4o+J287qQjsNVdBPt
7bZ//iV3Xe1ZmovVZQFzw3gt0ZIE/QTY3yHQKCFm1OR7WSlzmGN32OW1no5hprf23X9fQg+URkd6
thkeT++iVaiyLCRwtDZEUHHzwczrb16fqhcO84/vA2c5PjYcvRhfOJSOfy/OqLyxM+b+XMnmA+rb
FfPeZSHzx+aXNCJmSC7musjBTy6DDMbVJ0cUQaFg9QnEpDdfOsY7PVTGrvplSL2K9HHpvzVDkWiI
Niv1LWtV97mq2vQ5TUz9FkZkRTVqOQItT7lJNyyYp8Fv49nbJU03XJqkzjwawMgt/pShHXDi5J5F
DsGEUmcDygTI62akdJq2u7AAW8k+LnvkMfBwNL7Mg8TgdKlH1RPaAvECkT1Vt7FdO19SYxIRc3j+
tdeJxUUMIMWFDXbut9k6UBKb3dlsK8fL7naO4pUGIKCVjtbB65w2XJy4uvDbzr1NOpYGnBTUCA6S
k32caSjJYPqKIK/NXGciLXIZJGaXA1ZUtvBozttUj2IjqbBPNSsiZDcvpxuvXVRx4TA7UxZ1w8Ph
yLdJDJ1z+/gnK1khtHexM61jHro6MCsizmXv6n0afv76nnm6OiYcVpQSzF8nO6eTeuZVWYr115Ii
QjmoR/aM2/zzq5w5aFjCzVqho0Sh1p/0d4k3VYhFkYxVS9eHQrGLHwtwWO9X6JYOoP1ZNKxlG0kl
lkHdZX04YQ/Ch9E2ASykc5O7Qt4NqNODFp1W5msiUW8xzaO87L02HKp+uIYHaMNOabqwmmBjPv8J
Z9aE6ZLDA8iQJuPU32igV5VaqmWBLhxnV/eIFxFZ3UAc/ncNPJJzPn6CeIcvpGi8aMfLj2l3soBy
KezGSo+/Tmi8MC23Dwqj4pd8MpODvqb9l6Jf7QOKfShLpfb+NxP6/zRTfLSqcBfkJtjOVthNAvGO
76K1JeIdF2hZDoUt/AV17p3VLCYQVSzaUHHTv71MDSRuhbpX9Dn7Qg0yf0tXFpuAReOPzgtFU2EG
bkrz0K+4QTVULN0+ngyOe+QlcsJBBEudl2UWTeomFay6/JtctPrCDjxTu97tBJhtMd+Q23H8a2Kt
YyjVFl6kxli+QZm4z8yLk2+An0SaOntfiUZILzzDM3sGR6yKm9DdugH7ZNeXzYB6eeaEJpYDCcio
5bdi7NDkual6ob/X32v8SXW2wRNAPN9l+Fuq4b/bAVjsIq3SXPFlh1THt7RJmf00Baqe8hLlmjo1
kPMCKyIxC1VRvGTF6kVqYnRf6lR4aA2McPFG5bYf64wXNavUOKy1NX9ZbZwn8GYlAtFxEwhHXT6X
Yo8RWDMDNW4M6zohMOaHXjTaj9ZejZ8NOFYVKcOi308I5hXIAMvGfBxDXuL5EhWpH1qjInqTsvq6
ZFVFD9g2hu3zwSblcUi1OQ+00Svvcbja/yhF7dw0RWshwo5VeV90K6jh5HbaPUrzZAjNSVfSwBm6
9s9oj03jy0pv0GovjuhRCitt6bdjbr+Mg6W9Tols/zEAWrvNKdsuT4rj1vFOp+6PoVN1yvUwt7Cb
VLL82vPSBSIG7vipVBPb9PHwGzFioLmffGATxXpoCiJGosQc9MKfrATNSjo01xB90LldsnR3KZM0
gT5ibeNwWVzB2+TOs0cUgMpdb+OmC6xrKM6uiitkgl6FCCvA2Y8K0PZqMD9LT3LVVxGQxwSGONmD
m1hW4otFKJXviXm5H+2lMHaLMqFzLwu7y3yvTPJvfVwlSwi/3f+wm4o8jZ4zLo+cEqOYb5c1/1ev
lqse0uD1t2ivXCUs115N/Squhxav2KBnO6U0IS3YXS1CarOdZODKYR32BCigUUQnvzahhlvmevaq
eAnb1p2+ks6CbksBMOnCWebtobRip7qt5ESCVQXF7BcAMr+hf9Y16ISalWEx2OndNGZ2E2EMGO/K
zlv0vUDlhZpOquirUbe6f1JINNaWn3brtKreRmY5euxVWQgLDeQ0ob+UnVr6clYaVBFmK81oUQv3
NyiRLK57fen1wCpR9FhjuyghsnRpRa4yr2+tTEYZDOo0Z2EGrogOoaa/9tM6Q42rS6Sf6BVcwM/Z
8pIHdVgMNrEZGzX+RWKbglaHEI0a1S5/UVHAFbqmqBV/nbdH3djaNOyVLBmqSCt02e5WXI9dNLai
665ibGUuom4h8gDCult3lT2bLXxPM9lXKwwDTJzQWoOdn6KDZyNWoLNpY9ysk2IOYacWy/e+1+Lp
2tLbYQyUwi6daHzH7uu4bFt/NbwUa3NXm/CHfelZQZcmxbpfJtnb+Da1pr13R+T0ew+Jdn5VVPGM
UqZVHD0s+sypD2s7oRROeH2XKO/d+TlxmsS84pQyHT/rs/m2QZ7/OnFg/UgB9/uo4JBE01V5nRqi
LW21SEns0XjwxoKorUzqCT6MLPmdDWr9MjcFM4sjNKu5NcVMoezVkc2S2zB4kTuZI3rwPo5/mssy
fBNOobuoX2bnT0eDBnMziWKOamSut7OWNerb5ILd+5oKNow5Ifbe0ETGiIOm/NFCq/NVoaF/SqsZ
eEKdC2sTptZ1oLjlimbDGrTrfKx6IypUO/m9YK//isSi+fZ5b3EGLOGLgMQz4ABnCsYLfly7kUkB
6Ym5DKapz9UnvEtVG4hR0xrkMlZs+jzC9HGGJ39TUsO+ViYcznvPTLqoxWpC35+s2YXD6/2APz5Q
QG+wOpI3B7gOAnh8U03qjr0k5Ao5iDC/LhAjqEQs1bqxm7qj9lSm+Wsey9ZA0ELAFhYsrfR8PZvR
oYyqUf2wUnX5x7QzYwmWJd2+OfRZ1s6ZzhW3PIw93D1T4Sl2YeEitqoV7ACXhBuUNOf3laIWvz+/
yscjHFPetjgGxzcZgCddULYkqAglV1Gcwde724T0qi7ffX6RM0TY8VVOHzUM6pxpXKXyfz75h7cg
+vLlwiUu/ZCTXqRvnbFPtksUvuOX4R/0d9EfZKT+c7HLQuxXFxou4+P6HP+mrSP7FzxhuwmJBgMX
JHYqWsMhbIPyzjgQRRMaYb3r7rx7ba88FVfyKt0RULXz9s2ujLSo2VkRzii/vluu3AjxzYWNfe7G
XBOkZgtT5K07aQW1wRjA5WlxWnyLkdNNVGHDu2QIPPO8EUzhqGOLesAzJ0uaC2SKKfFKwAhlf7AG
S93ZuaweRds04edru4FKJy+qriF7ZMAG24JdPn7ShVUzeRGLg3C5QdqV9Og82slufs7xal9Xk8TM
Q8aEeOmUPpmvrDxRLiz2GQWNA+HumRCcKgqSU6ssXPviaBP6fK2w8voWOQsyTyE2I1qJo1GEheNO
v2M3dnq/W8Tw25KxW0Z1q1hDMOTG9AMLYP84TWLdVOT6UtMxDi1WcW1d96VeGBXeYwv7m9N1SrdX
vLQ42G7sdn7adphTurFrxYXn+iHNC24FwsrFbAqmzBB0gubV65qMuC7xmxYFbtZiKIy7OhbT737p
50e66jYOpkr3Rsbzpf1VC7Y7sYOt+ayk0h7QihkyMmbPVQ6WVoxPqQ367rsdYYFBjdXCjD7fCGdA
DALvAFPB3CGv3S3B/N/vHChjN0oPWqPcWFey/tZn16jGoHPq4llM44I4V9V+rcWafU+BFHZLMenV
pWq2vUAn+5HZFUJHZ/IhJvJk648teTwJgTJAKbOn3DgjiFdQ4jRMsQTQewWFVy7f5dAUtp+1q5yj
CrDqh1jr4ueFB/IRzGMcIjnGZAqD2D/NTJxK0v4KtFyB1Q/5HW69xteJT71JdFNe50brHDS3U6Oi
zpbHIU/lV3YEJh+tUB6cOo7DmaCBCNJquWKSKnaeFtt7ZDHm3QDBd2G7bRX49LFx2oI/bTUD6PF4
8TQFod1MMFkwFYa5ZV8MB5QsGDeXtXwx9fISorFthpPrQZZDRWkcolDnJ9ebRpyTVSzLwAYCukf7
2151wyKvLizBmd3A8OvydSZSE2CETubStUsqL0+yMsiyEnAnlgKZjZZYChJYqawJoklh175jD1jS
SnWqF9+CeHxLVtW+UPk/PmF3UwaB7jHrczcn7/PqlHKBDMS9OnrjP5nWuJEoh+WbtVrGNXrP7OuF
3749wuNHzAQM1f2uSkBPcVKZu7hvjL4GS3YmT/lTCpIcqNTaly5ntgZUNu/4AHGH0cCcwiG38kPs
OnNolFhMfWVRqsdVK5cr4o6AVNbYuYCs6h91AWQpMfBv/AG85Cln7Y01IjYDVK7uXRHvmLzRxQ2F
ov7N3XlNo6r37F+20dY6c+3QP1qYM/7aRdUXocJUZfvCtZN7tFVzjyTRIK9kRRNL4W82mxksSfcj
Kfvki7kuzs9+tlUZjfiZ/x9MCIpuChfLCt5CoT5+c5a89/QkBcQURYPS1YhTZbpbmkQOhKs4xt9s
UcSTGOfkWw9ui5a+V/Q7b+kbeeEcPLPeOrfibT08vPwpzCl0VeRy0cH+pWddDRi38HMN5g00xSU5
0JnDyYXGAu5BdLAduSfvlW5kCz4WQhvFmts7VbrDdb3a5bPlFNmzRszM6NMsJHuOg9EvXE08lIaV
3AjNbq+cup8OqAvq+8IbPL/IuuagKPl6pTF3FReQ04812N1kwqSwcihQ4E76rSFFeDoQihksxqy+
GVIMWBLV4abJidZyhJLiz53ag0eqzKUM4TMvPC0R3Y9r6MSKnJ6Hoxob/Wo0yAqcfloo5KTj7AoE
QwnCwMZ5SLE5oCvP1wFVpdN5P6d8mr966iTUaEKT7eKJq8WtItwxDZEvEJ5aTguSWjvpNeNC/f9Y
j4mHZOQyIMxoTE/rsSOmdU0pkoFRuOUtAEYS2lq//D9WAwSU8mdZ2+eWTkqS1zGdjxPuJjdppuei
cnDwwrj9lnQsj4PoJHNwLAa/pqm8kM9zJr+DUw12lJgT4r05fI7fUxvZfKnMbhHEHtltFjlAN8LO
p2DAzfUXMVJO6EUTyx2m5uWh9JDP+HlsdF8xQtj7rBLxl65Y+0vQ8Lnbsog0p7/jazvoXU7epET3
eljMhtik1sVwOKsz0RdmHQNDFJ6B7k/Pf5q9hXeo0inEfa29jIVayIiwJucQd1WLqS8RlyT2Z4qJ
pfHawJZwfvAGHT8tRSLHKlLsPms+rs8V2EsERmgdCte8pJ44cylmIZIuN/Gjp73Xmn/PaotmEKgS
i6DxyLLoSX4I9Swr7prZvtR1vOeOHp+JGAfcd0DhnfY/edppPIq4S80hkG1pLg+4DavIg3PND6mW
tPeYykcSMdMW/5fSDHA7vR3jQxWe8VrkPdhMU63pS4f8WPMzdUwfDbdJUM07/MPQdJQJE2G+dteO
ky+vK4kJYCj0ORb2nkp17t1pMOzdAAX1HQmc9kpYi3gtcXl+0xTtl+616rdBm9TvvS2uoUHL3Tp1
xRSt3pSRgVKvKjmSncnBMpRdsm9yR6i7OBuML8ITqoVKX0UiPnS8ANg4MxxM2JhIa1FKlLSB0k7Q
l5NSpZMvWy/+o834LPdF6Ultl8LFjf7Guxp+U1cerk81mSRIfl2swVTqA1AvkrlvWdzrHf6oRP6c
bR6fn89ykOjMpvXVWiRpClqF1Yv/PFM4jAe7Q900G/JvqVNQ9ibinwWDql2+GIltX5pGtwJysr4o
PHW+lQBhC4V0chjjmsfmZYKE8jzjAyCWGZq9N+/awtKvyD9JsEZKcaGqnZHkeCiNIBdJADVVIsCO
X5ZiluMqenopb8GVZyHrv7Vw2z+uuWoDykrHDgWGUMwVynQ1Q2yFML7jvjQq/UuveusOM4B5SPB6
McypnXdbA9ddaD/PwHzvgno+GkKLj/zzZOsbVlwpIxh64GDpjxzVK0JwyDyqyQz+niXOdI+Q3sVG
AuNg0JM+NDSBt+Vky72WxtgIP29P38O0TpaKkFu+KEFoGrqK06Uq2lnVs3TzdFh5o4VgaFMdurx7
f8a5xQ3VdaY1RKlUjacFi8/L4jaZHrlarUEC4nf4UXQNaTv4/TMbf0xG7orXNvlLmsXL6o98T4He
dtLEnaFNpLTEba8ooWYR0IGDmtETgtOYrdDsxsy7wu3v2AGu1iUL3MwzfmfrjEt0LYr8oV/s+JcY
6nHcJZ69PJim3l3XWZqajHOG8mcY0GVfaB7O7GP4NFSPjCxkf52ysLhTEsJiOhGYqzKGXWMMvwFh
tbCvktjPodfgsdJLusQPhdgBBEZ0Ql/HijBCH2/jWGTIlwkxCfpSqQ6xk4trTH70L61zqVf92EBy
AbjCjaBkBqTsn1zL6CBSKC6BWxNCFcVS6X5DVWgvWZzm3xVzpIO0EkLiCWqbn7FA8d0JsFbrLtVX
7Xeva3/tflT9ajHWF6tzlj+pLYYvUALr6+f79CMSDbxLYwSusbX3SBiP75S2f3BE27WBoaCH2q/J
0M3BOC+ztTO1bsnutJwItbDV2po4hH6NZ9IS5AyxSd8Gzkec4xo0YPqLP+bZ2DxUU2tcGqY+9JoO
8x0DrsqnAMhCU09usmYPsnoGjunFLH5IEKq/i1VhtvIqPX51rJVgXkfay6+kzfNv06qSloQPnB6H
CCPXDBINz19QOmWHv0mbq+SgTi1S6XkkLvFAFiW9u/c+lQ3Ixvf8PoJPErPFAkY8TTGFhCi5baSb
JZSRqyDu3HtGs5oXutSPWDVJy7g18LS7rARSmePFMJ2hduYChZGYKvMw5RpMi9GZOzd1JhCW0g2x
s0zRqJEWlo4wBx4eXMx70MsXtsWH8XW7E6RgvJsb1Hwq+Rw4Oo2y5qRJx+rNhf70dUvsU125TrJE
2+uT3CHjOTgLKZjdWkGklZeKxHvJPiqh7/fAUYcaG1XB6arHVKpGONs96GK+nxMElYQj6/abnZhu
7Iuk0gIEI7QOjgrFlJAvM6saX0xB5/C4CUpCkdbrYa5j50okqXrnmTCPMVjZbT9b4y6r445EHin3
ZQcqtMSgeVBoKhkARRnZjdnvEPckUdX1OPLF0O3cmjCFRh2ILG9c/cbt++Hb5w/+Y5HihwLz4inY
RGfvx9y/usU8x14lPIt2Rnjxy6rKKRqa0dkR+to9/fdLMdqy0XSDuCzrZFohBqfohwwDxmjOUMyl
LXftgIkcP2Jz9fml3vOyj5eSuQu8ZYMt+WXvp+W/ftbgKEvSdTlHVr0SWNvNC50atreq16YIT7MT
0rJ1pm+MnRtg/JaRLAFJZm0LGlPk4qtOp+Y4zO3valuOh7UpsZ7PTfeqG3g2M5eVdBPNfKzSSnkA
6tYeE2g3krOz9srspmQni2osiXCo1YNhL92h5sMit93StJfEIh8wOT4ptR1qW7eEHPx0JNcWcjYB
BqugcBb7j5rWZR2S2qQ8FjHikR36y0nZq3yCxIhiDDQrjs6JtM+5bOG+mCGwFpMn2JkB0552JYcx
SX2ttqw2lLOpXrWai120m520IrmktL7pQ2v8+ny5PhzP/AS+hgNuub16jPfHZcjwqPPpWpAIlE/Z
vTbG8qEdnfngrXqBDNUDElmzSyXn/EWJRcAsjDjqtCfgWxxDZvKRJSS38/DI4FaHIk7GcCBm+sda
yPXFHNz2gnL5Y9vIT+WrXzSctLeYoU/axqwhMBHYrEb9UDRXfP5Au2p7mni8tXQ9cWE2wcofjBQK
AYbLFoQzqynJGKPW40LNlUsI/wekghsCJ2Va2L59pJ1OpoZJcuVcksNpZVyrg9jf8xUK9cILee53
8+bbsGg2ZB2g+PES812LooC9Qom+9O6tyKrk66J3ZYB5Kj0MnrDCuKjM+4Zws8fFRJZJlou8tftJ
7Ih7Wt4+33Bnqh73AZWHJxJe7zRuf1yzeSZMrQq0bMzf7Lwi+Dqx4+9q4tGZfH6tj0TOpkT918VO
erMFOz/bjBc08WIZpZl9jRVnB446E5UiasDh7I0VJl7JJcWhKvcXrr9tqZNaSLfFDfB5VtzApwZQ
oywQoBIAA1KTv+Wu4r3mVpdGJmkwiMw5YNo1n18XSM4HCXvw1HtAYwRKGi9itpYLrdWZ7UaxQuDO
oLJtuBPYSOmnTquNtA4KDTVLYivWlUV4+KXtdm6B8bp6dJoMkmQBnGw3c031dPLQOzAt8vkgVzzp
i94TjIkK0p9q0jDyhu0aNVVV73FQGhkf2eK25KyK1BdGUfIfmEQUFbWa5ECyVdlFny/MmUfxfg6i
+d8olVM5QjpSl2qHdUksMLqBJNQbu+isw+dXOfMkALCJYCbnXedvTmordqDFMTM+zLO4xDCtU8an
5soc3bftaReauHM/iE6SacfcsvhPR1C38SBZPUoJ3x7wbkwC7BKyZur1+fNfpG1d6cmG/l963OSr
25xQ233863C3kqytPZMoIMlHQp6JEa5yX41z1w5zVCvXSzojdqqkWKZd2qwpbuwpnR2frwY6fCor
nZ4NT2b1nuStMY2UsUVftybuwiRYm7rp23M8ENSWtoC2n9/5uQeE0g+ZD+Jj44O5la9REP42YNxq
VjSyrjC9GwJuLn2B68yKg34CCWMgwCV2qjhv0kZ3hwyIM9eSmiA5VUSGYlYd8txVu/A6f3RZb2YR
BKxYQPH82f9D3XkkR45k63orbTVHPWhh1tWDUFTJAJNJMsUEloIJrTV2dNdxN/Y+ZFVXMTxIxiNm
r816wGIScLg8fs4vxLJTZaAbFFA8B7TTc1GQEG0lxsrcLEUNNckVBAYnbdrYWW5dqxo2i3GeSWvP
1x2XaqK0aeWOwLhymvcDoK8T1/7nWgcNkS0eFQGNXKhw2irF6AQQ2jIkRSuvXVF3kx/VyTe/EcUr
9vXoyZZ5ESF8sC8iTc+3TZJ1t6ZmU9u0WCoeOlByWq9sayBK0lTm3KoCfHwKcvHMvLBVwsPZxQMn
AfHikfshOUMwE2uyF9VFq0LfnbRTB/1xapziEm4+NpsiutsYVx0uG5xdHOChbbXO5App/25AX7eY
2o2KdyCI2jDcWCiC7aO8DvY5krvJBqX44DOKux8nRdI2QKuKU/v08bUPWgQmrdBemTtcuQ/bhNpq
BZJVR34pt/r3hd7MSnZl/BMp6Gmn92N7DhZmK0XpY8Mle6sPTnHWK2SZX1+Yz0wUClo60Qne2NyI
xfNigMZdQ6koUVkxZTDUSbKlohXdVCSFbzN/QgM8S8czX5bx6Cwja2umxbiWcKj7UMklpHTAMFuz
zKcLJdbKE0HjcaRK0RmlG2i7oNd0Q5jFCOQ6RpExZpIE4rWpc/saFVbnKtEGTJDg3J1JSW+fKPA8
81IGhNLV3CNklISKxVRkXW206DXV3sTphHjWNRo+zVk55OO69KRskweIBZwYh+PECzU+FYLyTFJQ
icwP50MXmLGKUl+5Hqq0/hwwZz7kQLs+2UWv79GIRB0D3Tjnq2kGyNKSZlGVdWYgl4XGjJc8mEET
fKtRA9grMHhnpJQ1fm7VzPz4ejufaSb3FC5cgAkp7okjkidtLTVyAebcSptdm+vBVVkhH9hntfYF
yPoph51n8ns4csA1JlbHOYnxOOyXEoRFGRm8UO+AVXOO4COYKPr0CRqRn3KYq+m3Qo/GG0Xyh48j
cnmzYJGe2huvaIxtCAtAPc8JdqJtxcl2WXlR/IhuZIoKUzQgP/16/xwfQfPpBoSMG6lMMCBE+wlk
OsAqJOsVSe4Jdf1g7zckNVobCaa3vwqLOpK6rE+QNkLPdAYRPKhUdhAkiraILjqrwo661YgW7omv
emZJsHHCGKLmySiY8zb+JO4IYhJ5kkxdwsqREgWdntvfJk31LyVHHlENRjUbsLdWyackXJ7pTnBr
hG9zXGXy8sMXI/+VII4oI+igVOXWrztnk+lZvHL0zj8RLh6j/yzkLHjRHPMifWDOnfDkI+0sAsKj
z+/y4sxGb3cIHrMKMuFsedo0q3jQuDOjkD05u8HyjH5rsSNN50Vior4vSYhmrgg4cZ01S0dCCzel
FGmmduCvUdCr1AsfN0Okuf223Dq+WnobCa3VL4WJ3PaqAzvv4KjANeHEzvLM2FEQpkoOzhjCsMgZ
KkoHmETqFet4MIIHnCXbK40D4Z2B/+At8BF5k05R9P71uXl8rhMTGaBSCVepn4nCarZPIg9xIaQd
ytzbFiRAV1rUy6diMI0hOYyHf8ktzNg4WGaYjxwO2aC0fVwrDuTycFThKIzme3OY4OrDRplWIZXY
C4Q4DXLQur6XckivQGlQECkImyCCSPbF4Ez1SSTP8azFjJCKt8KMIsEiLhcJz4yRa2S1VgObYzPi
xrHBhcFwENRQJmcdBT04/gBrV3ml+5q1a5W2nA2RyiRBE9Sz/FVWJ9aXQE5jN/TqFonJNjmR/zze
yXWQbFSjKEdgSifWGu1Ep1RVyBCLMGr4YiYBdIhc1zejiUDtqknM4Oz1OfFMGMbs4mwj4wXWx7Lm
Fj1ZYOy52A5JmJemealtkR8ykS8HOBEhEveFSDiI4BZXNkbPenlpJEO/q2rMFrtB829BsJpXlJ1P
gtvmXfJwCkHiYn2QmTGpWImrPpUyBYliFUkvBKgKeJG29T0uguhzYBTTYx5T6905eovIWlxALtl2
edt+IEWV5jvPszFZSCiYwABF2vKjVDXaD1DZtb6x60mR18MESFihzPD9RFceR49U1dgRiZ3JsDCQ
h13Zl4Dw5EqW0LjrMCTp6oRS0mgMFyoVya2ujTp0xWDYKZXZ70vHaoxNJxfaD1STzd3rbTme7IZm
AvEg4Qz2jjzmYVMKVHuJr9GrrP3iKyxn5cppte/wgZoTweDxnsKLwJRyqAIUA7J6+CIpsMKU6cWL
qt5bK0ocUUalOvH65zz3lvk+ooO0omh6REJXvSgoGy46cR0wKbrM3g45EtGvv+W409gbmXPwCect
WeRUql2O9IapxOswyKv1jDTcIZbpX9aq8eP1Nx1/DxVxkzIVXTPXH4ReK7kTz+r0mMDGWXZFYpD0
fV+fFGd65oMIRSi/EyEQsNtzM56s7QbDLk0pPXi2fexch8XQP/pknjdVjQhNz9T86CdNtIJriy9x
OwGoV9pug0BrufaziromgohXiR8iHR+31omj/bhx3B0U8NPcJbgFisZfbNOK5yUJpFK9/OHFiYoy
Wq3dRnbcfHm9t5+pK85pDk5aynkGK1RYmBqCjWwhsbTCcqth+U1KvIoUtb4E1Blt+2jAk17iyFgD
I1U3nhnUd21d+Q/EreqbpSYQUpiZWDYw4RkmJ4xJlJEa6CkHcdyBbNDlabgwVT8+P/HJx2UYBy0e
g82T2QOLSfhkX2pHLy4xGMvUKr53OPtXoU0pBnVm8Cm6HJF9QFU/brr2h1bn/Qbtm+7b6404HmEy
+dyd+B9sc5TvDqcf9GR4jJyREBnMcBeM3AxJXLTI+JenevWZY2zW5sGLmJAbK1mRqII7H3tuij+h
HeQ4Bhl5MqfRwqRRrrBQydDzDQzjZ5JPVrgiWaVfjyPxwNqTdYBROh60qAHKHYWPqbYja/16RzzX
OtxIifSQ1+MCKzL8p6RH+wyXRaBWNvqRHQJtZyqc3rsGjv0dyu/VZSR3crj2NQg2wF38M6S8b+3M
hhsycn/A22XCVfT1Zh3vQqT+WBTqjNFGEEgYH7wpkkBq4nRdD20Cbk1PL0wUu996FM0oQ5guJBm5
MQKlOpwFyhA1MjfUbE0FSvpWJGF+RcF8oqhvyCcSbEcfxKuogdoyLCHeJ04CJEv1IgNDtHZ6TAu7
SPPPuKK/Oa+Mmq8BI4mzHlIlPxx+UOZJyGn26L3DPCjOAS8h713Z1ub1wZm75SAEIt1OIop0FCsY
BKmwgMPEmgYPUcR1YmfDfRmH2r2GjOyDpdXyBfhmc+WbcnU+oOCO5N2Uv33USAnPnpesYZlGHH5k
6HVOnplcrYCkzIlUJzsr7BYPmRyvp9e/9OguxHjZM2h4LvjPS/jwVYDICPprhEhUNUe9K11lqoKL
1WVAaK41b3f6m9VeZkz/L3QaYkqHr6sRmHGKbpaasc3sIuV03pZmb1PhnMyNGkfdWVy2+ho3vWIH
n407kg3gQaH4u+LcDLeoeXe3r/cAqf3j0aZRlA+ACVCFEk8ou+fgsUusTEgTYHfRt2g3r8nkyYBf
MrV31kY8YH0xpJrv0gC890bg5F+TihTdys41/Ufog0E8Cwy//zo12nhFBbs9K1FOUdepYqrg9NOM
Y88vjBGhgbrNJ8BBztRwQCSASCdfaW8BXZgNbJVSNj6YZtPqK4gOQMTIw2IaFihjdRd4yDCvdb9H
4MJregSTraof00uCUGChGZvwGuY3Ki+yL2ED3fS43WyzRo/DTWDm6r6WHC9Cd6Srr1qErFDuzwL7
MQ3G7twshkTCoyma0PAHxwoxuzOrPUUrO0Icu8eW0alaLVgDJJC+RlbYXzkB0D5I96HGHPV9DLvb
3pK+5Ihtf/QtT8XKrxo/tVat/fCjXPpSyKGRYZtuBPmqVWPL4SxopT3+vBLu7npfIDxNlFS+62YJ
ok3RNegRA8lC2TmWJ7SVQNlE0sUkB+HZoKOKdJb6ZjCtSrVAZc/OC4QFsL6TN1KtOl9SbBL4QIhp
nwosd/WV3Mp4cEkjjDG3CXQ2KgW5bWCA6YCbU5uMprltjRKLrCSaEB1FXJNhGsj4RTsK0MXnLs1T
Fa32ekI/rYmGO5DCqr6xBrm6r7I+zTat0+CzAtq3slY54PdyA1GIEoehjChK1Y4lF6t+LNqHCVfG
O0TcqUdFRdlku4RZ4gNBLIZ862D9mF9OxcyuK6Yspf7QcrhhrUAyf9MhE9utmGWmscHDlDpeVZmY
cw1ZgeIfN2h12JgzNQ5q5pT8iKZ6YGEjx6+u/AFDHk3JnWzlOwbmSIC32ofWSScZieqOSJPcc4zj
8NDnP0h0tsMHR27Lhxh1MNCEALCYIdxE31EQkJV1o9SguEOCqAAsltbdyA3K3esssKqZmE/5AQxh
UMyG6zGCFaynYOV7vXWPmkiUr7XAsffFVHXvNHqTx1n+7IWndfq0nSBU4sFbQm5d58nsrcBEtGaU
X2xvxzw3hhWJYbbh17eC4yOMw5JwiY1/xs+IcZs3DVEVxQVgYx+5f1luOGYcoN6vv+UY0zyzs8BY
sHbQjeQOcrgJqoVlhWo+e8H0Ibq2QxB/SHrVxLYAQKoX6Mk5iQHnvTJoyEJnBjQXVWoCBIgL48ZS
kuh+aEvMlEjJOXda4pjUsKv+RCOPT0AoCrOoLEkkgwynethGnQrq1CbcRZQSHtI6nGWJHbCa78ow
1N9PgzHegxpCHwa/yFVK6v3i9U46Hgqgd9zi4W9AzSQnc/h+QFsTUAodVWK5sN08S4YPdS07J77y
ODbkPLI5a7mgmHNYIRz0JHrUVA6idC31VHn6aefpDrbP8p3hGzsrMx4AT72L7Al9K8xoR2w5UX6R
3SrtTiTujsJ1lLpwI4ZiRpGW+7xwMCpqYTe9CkfL00bvm4N7xibLp/qqNDGCemvXsvhIxtmIXXH0
O0JdpdfLPiEKny0eCuus0BLvZ1Fbb/Z4oIA5XzC5gcB9BXBwOIC6MxpWTfEMi9Em3vW6r9+FYe2f
yIA8021EgqQ/KE2B8BPL/4jVY2hRkKWqvC7G1KSadvjAzXL91ol77PGEBNc/y0WAjkRgVlSArDTQ
CxbW42vDJlSJQ2vceQXw49fH5hgbxYhQowavModJZAUPu6016qCOQvzqHRRWsJXKyF6tJzme7G3r
ERWtICj2eBJxi8JDLBr7j4kRFREWUxooaK8o24tWa5PuxEJ55uu5plCcRf2VzNavS/6TZEYdlImO
Hj4CKlVmbqFc2ttYQdfo9a9/5i1kHO1Zl4OAFKjO4cfHallj3UmW2EoUDOectt/LSaKc6ONn5gwV
dlLwZM64G4nwYqONza6PlFmADbnBPqqLHRlm2GmVdeqSd5z8mHn3pHipNcwAMxGQWXh5zrFZcpGw
OvkmwFfmIZqc8b4NjeBcxXLgpm2V+L3v+SGy5qr5Ue9i467suCi/3rW/cJOHVxpaorGpUsF1mCTC
hh4UyBd7IUAZE7mw8HL0JvlTELfNNwCKIXg0aPD1qi/7zL5C6Et7UPoyCi47MxyTdWo3+geP2sy9
EufYA2Yx/IBEzduLsbGGYJugVvodejbAUZX87lXijEW9m6Ze/hE3/aAhY+OTwY+KNP1pe32lbnI/
J5cY6pN5//p3Hg+uSomFSgv4xVmfVPjMJjKHQgEFtEbMN9qQatSRHYzUT1Am7ROvOj4i5/yuTvUS
WgqYSQFXZpA9hsyD9POoaaF6Ocltu7VKvfZXRZTr+zLFwnqb49n6iaxEAQy8N8pTivPH1ze0Mzk0
QN7M+SaxDWZVjqixYEI0YFH9kEWYluAcX+80q9S+qEE87HSvjB9e7+Pj+xI7AYQNRpQk9xFuDxuT
mrmENKw91eBEvd4wPiLXZVzXXjhxksanmMbHGngzcYZthwGlSuKIhd2YS4ac6JAm4lgpP6T2hJmy
MqXYoZW+3WoXo6/5FX5umnQbqA6cQDsukg+Wk7VYlzVJcBP2HteLvJCQ7FJAeX2IsWPZaA3EAuAF
aOpeUG8qv+d1Vt0GU59TAjSC8DPOTg7ip5iJ3NRwm/GDzChfYZsltcDFpSjZFn4ex+8GLzalFbaR
JWyotsDypbSlVNmYOmiZDfce/adkjXV2HuEbrYMaqVHTLSsMTcMpHj9VUmUFM/TSa88Hn1NylbFv
naKFHS0NZNhZ+BQfgUpw15h//2QPrwzMSzE6xMNsqut3JMxamAkYLeuQEjavz5CjEhJ5i1+hBQQf
1qFYYfVhVdly2LUktq3kOlYhx80CXNU5fgXlOVdcH7aEpe69PEb67/V3Hx0ivHu20WADIG3K/w8/
E2qX5MOYRByFiskl6INyzR9oF7/e8n8OdDTr//ybn7/nBcrOftAIP/7nOvyOe2j+s/n3/Gd//7PD
P/qPWzxmH5rq8bG5/lqI//LgD3n+X+/ffG2+HvzALT1sxvftYzXePtZt0vx6if+Yz//y//WX/3r8
9ZS7sXj84zcMJ7Jmfpof5tlvf/3q4scfv4EAf9Lh8/P/+uX+a8rf3f7v/6AT+cyfPH6tmz9+M4zf
mWDIgSAL4pBS0tkV+8e/fgPcnewLci0UYBC0+e1fGZfw4I/fJFX+nfWNeQSyuLOM/pw8rPP2z98p
v6PwyWUEXAf5ZaK83/778Td/HnB/jgud8dfP/8ra9CYPs6b+4zftcMcEN4HUMVCGGSaCaC04vcPp
odpTg26RV20yVBilPZSnHuG5IaulTTfARtppo4Qjkw48xgNh40A79tRR6q+UStfRMs/MqdxqwKen
M6nLh2L2Z3XqC2VQpX7dlU2UXFqKVGCG3TQeCntQu25J8yXWpgZEVKyMKlBvcDgENNUGDrlxXRmD
GmavVf3wdVxo1mnZarcet654o+mDQTEMN0lzE5KXOif3o1H/1YpPdWvm330ptL7heZ//ePvs/v9t
3s66On/rzB1N23UQzkJ0f66AeZrP//zPKYuY0e8EAnNQP88IoPH/nbKW9jvEDPAK8w2G29Kcrvxr
yhr8ClAThx9JPIWJyTz6a8Yq9u+I+xLxzWTPt8zVw51M4rFA35iiwg7WkCQFagYsXUa6eqdlsXWe
980pOeKXni5czJBa8ZD/k/wbzxkxpdWJPCvsPt8Uyv/TdiGfHHfGkHqdYruIGCOP00Zkajz9FFb0
pbbPkcmTI8y31Ng0Ckd3C09xVo0UXpfk2k7cD156uHA+BmnLfVgeDNeonXsgWPfzLvamw+mfbpnf
+aThdlSZYQkQxCWzeoY0wlUfv60y8s+jhRvjVGnIW4JYdiWZtIWHjmkM3n3zZLE8s20KxJV/ni7E
031uOpEFXc4dEQj+iCFge1nJTfbFkXG7z0EhbZM813ZpVqvnYTkScudmdCI38tKACAF2FfumUlLi
dGcPb9RcjPOpU7+//mEvPVtIgqQeBszewICg0Oj6jtNTgUTbaNHDf3maPBltOZakwjR6zUX4NN6E
k+9mSXxK3uSFlovwT0tSR3tQEtU1MBImRXpPjvtxWbuFxdsoFShgL1PdyWckJ6O/LnpVXbYziBpK
ectDYaCrbhMV+i4HDXqu2tjsLmu6sHhls00Qao5U1+nVc6X33wfVqeLVSx0+//cno4kXeYXJr53e
pKlUbQb4Cjt1aJ2zZQ0Xli9SxKbcaFJyQ1UTaRDVyOsbwCHdKU+Yl1ovLGADZkuH61dwA4Y9WGNm
iARFXdy/3nghj/r39iDePyVyUgZyw/5NZkR3aowwfIjez1mXR+q4UqSs2/VSrTyapHKQKyeWcWAe
bccoHT40VNY3hkReYuGqE5Y0kA89GaSmdD0lOqsC3T5XsyL9M+4/CPufxo8vdKPozNV2oxxOVlC6
TeJ98DqomSbZm2VLQ+R8+Cr28FFDntsoHYyMy+LbECgnMqUvNVxY09wBmhK/u8INsXC4pxS4Dof4
lFXfSw8XzmO4k4oh4TvtZqGJSIg+ecA6Tax9lw2peGUttZ7qBP4rrhW34WWUtsHa7ALt7vXZ+1Lr
5//+ZGE7ZWgWLZVdNwNusGodvb82Bm389PrT553nn8Tb30tDrCpr/dBNtlNbbt8VPQkvWIV9mxmX
RpWeum6/9AHC2ta8sgu8cbBdsze2nk7R1tGWDq1w+Gp94FVFqZtuazrBmebECFer1DJf75yXWi6s
1XzU1FLjzuSWlnptesm70o/flLD/b79DKToc1YxajzrJUe6qUQmaWDLa8WPlnTTNeb7lVFAOH2/3
SVJWpWK5IOgubOluaKzt633y/IQBx3r4ZE8PM8TtR8sN9UDferFjPqhdEqydsFVO7Ne/fPCOJyU3
msN3mJJdIJ1X225q2dMqcZT6EpuFD0VjNWvNDkNzM0h+9hDm3GWn8udElgyWjzHdj1oNrGAslLPG
L8hbRV1mXiphQCkcoTT8KAay2HX9DZwR2IQiv23z8MIOB2etwOS6qErkdC+HUH14va9eGAWRG6TH
RawhK6+4vcUVyYiw7g3zKjoxEi883ZlH6MnGIFsdWsuSl7mNOo3rNFYRt5aRbFjUdlG8sM/DrijV
SXVhq3zv+v4dWr3vlz1aCCa6XksCXyod15L6j5o53ExT9mPZo4W9JsmyNMNx03Fb3CpWqly4nuUs
u5MeUbTTMdODaODhvmFdmVe9kp44/eZV+dx8F/YZryVP2fBQ17ISeW8USb31ZYgQjK+6bdDw+GoH
BeliSdFPcOZeWMVinVAD95v6cWG5gOzHd6WXxJcAfYy13wzGZtFQiPgBpHM6QJyR4+Ysq1XhJNcg
MBfduVBdOpz6SlYbWNpVjksGLboD511+anHCXhToUE49fDqCSYToGmeiHZeXKJJ8KdTgxEi/1O/C
msVbPtUTH5fPSknCvYEpIDYsknqFvNop/pDAEP37aBExmwiotXY2abbbxYn1OR4NZVWYwO9R96zv
GpAa7y276s7TtPXsbaAU0xmGktIW+w/lfIoK5SYdQbOlOdrTQxFl35dNB2HRkziVUr+QDSQXccTQ
9fgMKdiPy54trPo4NM3K0CIiDCc+t2VUq4sIbseyhwshRoa9kuZZNSEGBZ6dnsvRDp2GE+HXC3u4
KDIyKX0w9nKncN2sYdGgBfixs31v2UYrmlRonYKyqBeqLnQrYxuPPoZXuTwt6xgRSpuhGGl1SJK7
fpw0F2lQ3SdOecrI4KWOEdZg5Ld6XBk8XPPgt6eqj7mLsWy6iArxYFswkIrITQzFcBWBDoNBeP76
ZBFE4/5efCKgvesgMwCaMt1I75MrDGr8b3prBR9MT6/WURtZ2PeZTnOrJx5SE3kIW3iyvjt+lt5l
IbKkijnYH4NyLN+GGvunQcK6s+N2GLTUSFzciItg1QEfeR92urksTBCZfLIP4ijNk9QtDfOMQ/cb
dl3KwgkmrDylRDfa0c3E9REd2fV1haq3nJwCur00w8RD10GnW7KtxA0ly7y27Qokq/42+8i/e11E
ECuRQs2Zm76bZvoHuERngZ8uO1dNIbSXzMIAEcqjCYTfKfUK8u2bMPL/NFo4VWO9NP3JVBLXkZNv
U4gqqRIvmyYibyqd0rRurHFyJUn+Bqd2WlXN+Daxkn/aLRyqMX5YcoXuuTvombbqI7U+60F5LJuF
IikUWcM4ASPpud6AgZoUoSqajMq4cDSF5WlBJhuVMJxcpbCc8yGJ9ZUf2acqEfPIPRNYinAaOcBU
qPRk2/V0+RGQbrOFlJDdlpaen2ttr63rcJoW5Z5AmhxGTX2hdPqAPIM7Yhtxlat+uh20pF74dGG1
OnYuJYkBrTZTiedRQruTo/rEpv3CTiBCrVofQfSsJkEBAMC6oGwf7NoBOcnXj4SXni6s16Br43jq
vdiVPFwLU7VDf16RT3TLCwMsEiOmusf9tmg9F2sCfGOBQbXXRtsnwPKbXgYqXYT2HGhB0V32NcK5
LBtT32qwpF0JeBq+TarSbIKxUN/mKfz3WhaNi5yx9AqATJHbtFK4KfRyN/qSsl3W+HmIntyYJcWO
e11rY3f0Czwqm2Bcd43xRs+Rf9ourGU5gCSm5RJJlzJstyimh+sJHuFZWsveLg3q5rLsnJGQG7u+
vHL0xyZXiPqWfZt6+G140qmxpyuRmzb40LXxueZUJxSkX5rBwsqOy1IuZXxYXd9OgAPoj8hvLAvF
DGFZp1JQ+r1ST66eIOHWhuq6bdOFO7eIsQkmadCVtI5cAGLeysgwTe7VEwvvhT4RsV4qQ6f2muft
IRH9kGAWrvPSWHjlECWqBmvoMI3MBtfqO7Scen8P58deL5oourCC2fCzQc6jiNp3kFYoX1jG52Y0
+oWPFw5j21drgEpmSOQTnBWYU01Wfras5cLyLaYkBkinh65sjbK6SkFaE02H0sLHC8sX+awkGVOf
jNeAav/UOB/aIV9W4ELW7nB5IoUZB3gKIRMaGw+NmWDBpSDauqxjhAVaBNLEDd4fXJip9VYdMXfN
gDNslj1dWKNBweSYgNG7iRXhsIzhzqpMOvth0dNFVyRHgmxW1vLkJkH1qKili7TJiX1rnnLPRD+i
VJeqZ1gpQNByg7EOb7yqb1eFESb3lYUb3bLWz+fykxPFScwWXnnZuBZspvdS6ZvrIE31ZbujqAFQ
DTmWuxAU3ICb4jm8K/uaW6V9YgubF/xz3SOs1MDvasmSy9q1gkz/Cqcg2UR9VKAr6kELbH2sfF/v
pLkznnuRsG7NPjS8psort2xkcxUXlfXVwnPtYbBH/7bRy8Jf5a3uL4vmAOIdDomjFT4mf/ZeLY1d
6Ehoni28aBw5KESmOQXyULpyi5oS4uTDujS6U3b1c3c8103CKo7i3o4Q7Lb3cV6+y5UPqLYtu9iJ
4rHodIM1KHV7j5dLu6774WzS+2VID1XEgYXwu7opyGi2hjv7GFspxtdetWxTPiLo4BtsgGCX9pIR
rPMaol22DJKEV+bhRMnQ1JR6WZX2kZXDcpBuevkUUeaFofxV2HqyLYSt5w85Gc+9mQ7I6Ssrx48W
doiwaiXk7/q2mnh0m32QcxAYXdpuX1+oLzVbWKhyRNk6xxV8H0gG8vmBJa0aNH9ObAMvPV1YmAme
YWYVG9IeSWlcY2IJB512WJZgEJmARjurNdYQdZVC7VdhXp55emQui2l+Odk9Gc6uc0I/H3Vpn0v9
vTRrMMSnKGIvdYpwuGKs7nUjkeq+tHPoxcZFlGafF42miO8yW8zWMptW11m8U5qHWk6W9YcI7uqU
1jE6e5T2spy+66ZqV6BAvKzRwqLsbKMaJ0xV9mqjv+8qc2NbzcIYTMR2KTISNV1Nswe/vB7aYZsU
5s9lzRZWpa9qzZg7jUTxzkYny2g/G7WybPf+lWp+MvsMpxzTLuPZOZ6GWLkPN7ra3i9rt7gmhxEh
zprpB6TuFtEAao6d1SwcS/VwgzUNzY+Ry2ECQjhpDfk8HLWFM1A4K02vqmI1cpz90CEgN47cNVq9
m3bLekVYlHGqlZgC9UyUfDg3DWlDTntZw0WEVh1X2HLpyH02GKpVIFVA9ZwId1/YSkR8FieYWhsO
rcZHaU/8IA3FiUjxpScLixLygd9CXZX2Y5Qbq/kU1m31bYyYv7MmooxI2tVs27Xl7PVyvIe+MAHQ
ak9J2r/UcmFdYgTcO3kale6ktjOnSrtXJPMUsGl+yDMBm0jrdRo/C3xlqtx4yh/CyEh2owWNQjek
7aJ5KIKz6qpBu2BIeUERDmgQGvhNm8RXy54uLE+jUIhMdBPMXRBAe8yUVUaSZ+HDhQVqhL2CHLVV
uBHMt3XmV8lqTPoTVfSXRlVcn/YMgNMmWm60yTZwKvsCYd5TBZbn70XHUrCyqvVTCohSiYb2i+Eg
O5ZPRXuODbeBQLglyyf2gufnzy9G09PLY5FbA7nOEtygFndERGRyt42kOXeQGlljr4/ySy8R1q7X
JdMod2Ph1sib3eiTZV3ZYfQtCyfjREQ6J7KPlwFiP4fbfFrEEmUjA6iNrterESk7TJggCe2jYlJu
S7zENqVj2LshwxNl0fRCxezwnaE9dpaEnxtnonbnOejXZVL1/fUee352UWEUnm1FZY9bTuZiw6Ge
t6UZ75pY1xad5kfUeSz+JA1Vd24d/oDlQDVdlNG4rMyGPOZh0wuSS1y1/RnJHwTXhe7Jt5MSTYsq
GThFHz4dZxdP8pypI9kR3eld/xlD5vTENH2p04Ul7YMtTzXcMIH8xTdl5N90ZrEMGo9g1mG7+6yJ
5CytateQS3VVxMVOjqYviyaLiHJqKhWliiitXdlvv3uyeqMkycJHCyu3bcljdGpSuygx+e/wHEQB
UlLaE2mSF/YFEeSU151jIKTbuZndZXjBpdw/Qnm2L+0aCkfLekdYpnmBgXg1J7ILGykYM9OvlLq9
XfZsYZkqioQ8HkaOLgZ9l5JnfcZZ+MeyR2uHE0biRDH6JrX3A0atGKop70xokZtlDxfWqFGWgal0
YUCVfYxWiGLfQvFZOGWEFdoAX+263utBn7Q38eR9sRq1WDiWwgodytbyI4wF91WJaTfSmO8Ne2Eu
BlbiYY83IY4WbZE6+wBVkdXYZNUmdBJtWdNFHBTBQlQ3Vda4k2m/k+3xnRdVd4tG8wgE5XcqStVS
7lo5e4s+aiuNTOeyTVGUFyqxGDTL0qlcdO4++zrabzl5vEWXHAiVh12u6QYhmjllIKzKm5BcaRSc
WpovRFAiCCpnNGMl4gSVe/OxmP1aW8/83Da1eZ5bC/OlR/KHhjMYyA5JvMWi8hE15s7Cp2/ZMS3i
mjLF7OGkeJFrZl1z7ighCqX4Li2bNMIyjZKuBjdVUIKzTO0slGwDUXNjGZwBaYPDgcUGK4j6Lohc
NbBgP1LrXv/KEy5qu4hsSvMc06m8CSnQO3eSrwYrW14GIVFEaFOBQZCCVE3oDlN4hhj790kq+2V7
wJFeeFok1dTZoatmwfvQiH4aI3J7y/pEiIDVWKEoZnWhW3utde2ETfZZDzTpxEk9H2jPxNeiC46T
hqmEZk/ompF0K6f9jybr3qac9N/LN0JDh3PFQlNTQr8tdPOyQKC7lZtVnYT6snluCudorRWwiDQ5
cBNb/oiQ2gNabfmyvVGENrVmg0OfU/puPAIv7/3wXC89f+HDhQUq15Deu3pmxEqhh+4CBpNm7jws
my3C+gS7p0aZQcvlEEsD20hxGhjMk2o0z88WEcyUTE1Qd3bn7Z22C9cVVm7bIR6X5VMUY74DPslF
WqmUo7tZk3eLnC+q3V6WSnqzqFtEKJPk1xOWITl5oNA8K7XqDnmthXGoISzQrjNHjDpCey9FhryN
hsbf5FUWLZstImZJ18M0VsbcIj3mfCQHhyioeb+sU4T1WbRomnmqb+3jtM9XiT+ixRMv7XFheYIZ
cPR8kLw96p/1OfJ1Z9KYLCvDos14OFMKPQO8VcfmXrcG+8uAGvHPwSTLvGzLNYQVmheyUvTIfO7H
orR3Vasr2zZ2fi7rdXGFIm4n9c2g7anJ3ltjcTUV3bIIXcQkqROkP7M31b1fOcUqR6QJtZVFrRYh
SW0tRxIgsH4vJXq27ZRhZbbBKU+2Fw4hEZI0TbEn57bf7/XevpL0+SDSFmXzyDgezpTSwcSw85V+
b4yy41aTJpe7xG+sZag/ZZZUebpnjaVt50Djmj0qVjG1mbBf4yC9bDOfBVaePhwWlZxMpdbsNQlj
VKTWHp1RXjYNRUuLMvYasMdqgwOOuh0CX15Zsb1wSxQBSfgWax0u283+/3J2ZU1y4tzyFxEBAiTx
ClW9uRu37bbHMy+EPQubJFYhwa+/2fPwha3pcsXVq8OhoiWdo7PkyTRyvTt08FFX18L/S3fFsc0U
MJjRopZcjjyGMvMRg2uuCV78brljmw0kLOycibWslbqhMvuaNYFf8xGkoz8fZrtsq8W84AJh2wR0
tlTcYIzbM9Ry0UhZFOujr9lSrnHyGQxjz2yTfk7lXzapH17l3szzKIdqKdMuyeo84joC52Ga+gWg
LgypazUFYpC/Lt/8JcHPWFCTeT6esWOdB9CfZmvTpZzixoK2VLBiOpZPXpfF1XeN+NZ3KCgOpQXV
ZsF1kxav6nN+DtdFGiXpcsD+u6GsMqi3aXGC1Llf5OwijTrerHMatQOwEuQ06m8E2a3fljjGCR5t
ma4rVl6orW8kyNtPYEf2XNwxTpBQJeAWs6q0WSUfZW/Aoa/7V4kqr493sUY6043eDqJKQnfo2Xck
WfZbjHsffsCd6F9Vwx8saRL1BmK4Yy3VIR7SQ8enBkIRfrvj4g/2MHjVLY/GMjxA/gjmtA9Bnf31
6515NZc3kkRXcC8w3T4jdcba0Dt+qNY4/vM1BBvy2AyeD6mLxTr4Eu7xFKtyXZp3m15K0ExemUe+
8GS4WCz0cpYNnL6qFHG3tHkE+Crkj9Ng8HMELiCL2DoGQfsky21Es7aIZ6v+iUIWf/z17l/6fMeJ
RYeuMCFkhjIV2/AlGCuwnQeS+AVILhlgLKcFosC1LDO5vPTp9JdOpt/8PtxNASbBxn3sdDntf6gl
/DNJ/n+M1P+rLLiArGNJq0D0WHk1UZEekJLYQz+/68Kx0EfUyQxlvXIL5wkkpGHR1dAy8NsRx4V1
lEElQ1VrWelU/YmC0fEZWZJf8OJCsniNKX8S4pq3HPQEdbx/osc1+fQLd9AFZdGV1y2vElWO+5Sd
5SLsHZoW1waNLq3++u8/OMYxPnjfJmYuoUw3tnm1meF43w5Leo2I5tIPODexkphMXeZjLnkdpGMO
pcf0vAdJ/JfXsbq62tDzYIupzVgetH4vtlGdrOz88HCAwv+8OYNuds6gYVF27fREbADtx84L1xj9
y3j3w75zmUrdHRKx19a9ZNt8m6b/Pw78/1moC0VKoXSF7mIPN94FrEDi+CJp8N1ru10sUtOt26RI
O5VbEgBbcsT3dpk82zkh+3m7D10fTRDXU9lPsf3AK3JA6masr4Rer6u88ZK6eCSWHivYOIKxXFWY
Dads2PgfQ9vYJpcr00U6Q62sk1R4hhwuexSUTyC/N8mpDGyUFJVAs+rMAYydT78+igtsOpELU5q7
DYrH1TKXY880+3ZEU7g98bVSX9G75vqzpNPGIfbX1Uzdgv8OhC9gHgnHL6/kxzNke4ZYFm0ULOMD
qtydylGc03u+jj0ET0wUH8WadRht5P0WvIDHuxalnsMXu8yZuTfVzuS7NlhjfbupZs/rtraQfA1i
CGP/+g+84DlclJQmbNhHS8ayYeMtMN1fZ3stu79ALBm5Ql684lvcBONUqkkf9MFmQ8h/T4MW6Q+H
ds4rj9i+fB6GvTf3o1aTuJkh+2pyMyyxV8wbunqvSw394gW47LKv5hsULb9jjNQrb4Tw9c+GBHZ7
vi1gryyPfjnxbLiJGnMlZ7wQj4aOS+y4MpCEPaaStbPOziuEwcLTerTdhHQm4J44oND5C8JhiMYF
+vUlP5JTFkGQqaeg9/O5WBCm+3l7poBIzSH3UEKWUH+MBJvOja4Xv3N1KbowQA02wn6dSg3h0hcl
ZXzTBrr3CuzAVf3zt1OIOArQoS0lhFoGKG0tZ4rR9cJvY+jPixuI1bSrxr2BeqPN44o/CEhq+a3t
hNLHFuwHWXdsuqgwXpNtIscUuR+HITQRfv5yMPfrZlJ2QoUnXXJSp/csGK5s+dtX/j96mrpa5VZt
1VRWh0iLEGWpe9YysNJJW125kf8Gc/99nCC/8vP3EyHAF36EeCxkJr/1avkHEuEg7EecmvOjtr+D
crV6FwTVcLI23POll/pOZ+FyE026+SDjrTmtYkTn03ZsuYdUG39oMFE/55C0aq5sxNsOGVJ6P3+k
ysY4WkbYTd30/8xCbEVbWXvrdz8cx0LZKntIa/TlFrcfjnhqTukGeLnf4o47kSwLOsNgk8yKv5t6
v4cK+1evpV0QWhxv8mh2MZdJmp017d+BiOEvv6XdplwAPuV0GaaSDHx6xMXL7vQi1yt37tJpup7k
iAbUFuHJl848hey5SgOvpD90IWi9pUM16Gwqsyl6Ybqh7wPW7V4ZPxRlfr6EGPa0wPHWqKDFFvnK
zlUBdo0Xvx1/3asfovJKN5ig7lFEy9QAMdaGi1xzGNGvV3/d2TeMnDupUJPadQ7qei6h1RLdBzLd
nro9VA9LmooHmcTDF0RW+srUwAWv5SKv6ho8S0M6IzESQVUMGrLPezAAxwuosN9z4cKvJgY1+9mO
Y5lEwQPy0tt5PrzSo//IucZQEhyzEMFRy7b0S4+awwdLx9XP17j4qyQdmqaHGm0Jrt6gGFpUvrfB
r5YZuvgrMfetNQGstt2C4UYYUB6zmn//9RW6YLQuAgtl0qRtKjkgXWd/QY6hyyHSeU08/NLizv00
Q13tYY/8i86BPYEMpM2nLfXLh5Bi/GxbmOoJJtLroQyD9t2ByXaMfSJd99sX5/U4Qim0gaR3ORzN
1xHB9CI2P2/mwq4qxERZbzdRQtplfViGrEB7ffa75y7qqh4razC/N5Q8Tk6g+f6tV+KL15a4oKuj
GdA14liaAi52akX953Bkfh01CJP8fJiTWadK9yOSlxD0pJbWfywH8YzPXVKpGFz4gWnhuoZ16e9I
EjzzajBexXoEhj9/+TKbKpNxqMpNs+G8A391alvueZzO+1FD121M+9c6YLB+Z039Tk3sSuJ1wThd
zJVMu01Yu49l1jTxrdF1nBM+sge/y+IYZxsYkNdZNGAgsbbkbR3cq2m88hJd+nLHNvepN3FXG1UG
40kkSYoBe6h2+n23E9glA4dMOsU7EW7qT9Es9+0OmhyvtV3E1dLMoN3JUFrs4j0HD08x157xqAu3
aqAQRQMofJd6YV9SAuX5yi8cddFWPRCQW6Q2XBNKsnwqINqbee6Hkx1Wo6nV2Lai5BxrjmsloN9y
JTu8EK24UCu+kp7UiuKO1BkiFdZp+8+suyk362Fe/M7TMc7MQpSMzUwAiLaKc8C79zY109lvceft
RB09M1CkEqVCxSxIqntdmd/8lnZsc24OtZMQbxvj/UO8JzcVm/769dKXtt0xzXmtMewIiYlyRLZ5
vyZqKjqUde4Tdnh+vGOg3RBqO5kKAYtZyBnAw+SpG0c/mpbQRV0N+xxK1ImHcub6JpFQCaZStH4e
18VdRVDiQh2tHktVp7c9PanGb+42dEFXeg76OujbpgQMCFKWavm09q2ft3VRV1rRdMPEzFgG065z
PrH3SxT4PW8u4qpdty6JZnhE1HC+gpjoqZ1nv2jFxVstPYGo2y7GkguIgu/8Yzq33399yS+8Py7c
Kt54DC344bVFtG55lo2odKdXduQ1FX8jpXPRVvHYm16OciynKBwLGjfxRxaF3S2na3biaWVAUB8G
xVRP19oY/2Ii3vpJx2bT7ZDtwvhQimndv+6LwWxvI6vurDPWvpMt5Ef4Fs35GKyHyGeZ9R+zI0T4
OrDxt27m9iNVqy5QTdDv+wgatL3o9pdQJuupbtnHGGpcxdCPBxTjs/5xxTx73vejPs3LyG/bcYa6
iTH8pturPyAvGtyGuw1rvyfGxfVs0PWM9nWXJfQ/P4gs+zOqIq8hx/9o4ULQsk6CUI1lHK4yxwyS
zmc1e8YKLsIsG9t6binu2AoV0iI82JF3sx9XTugizLYM8OkQrO4lrWtQiUKNak/7/uRlHS7GTHSq
JhXrVbnv0ZntpMurjPnh7SFd/XOwPQwb5DBaK8pIgqkySPlzFrd/+33465v2Q62GdZHB/GQqS2hs
foVK7d1ORj9y5dBFgPFplj00zEXJuhoyh/I7geS032c7r/mOec+s0tiSLkrXm56dLUoPfrlN7LiG
lq1RtS2sBtMUGe5JOIjHaMuWK8Z5wdf9h22KBRvkRwZZdiQSt7vZxd0BsMAIYaKiZ0lwChKV5mZL
/Yj7/iPIHQyqbzb0O8p5I1tz1hqDcqmM4Iu8jsLFPemGyTEclYJLILcxw4xMMA5+sFBIO/58Pfed
0bWSSAW3tv0cJGY5Tc3hJ9sVurCnvRoVATNyVybhHEPaKmxyqPze+m2LY1jHgVZDCPXmckLJOa96
ApXQkH3wW/z1kf7BamkSz6uQqEoMwfS1tQnJs1V5ViWIE4SD9DiIgaceyqbbKqT1j0cy2iuX5fXc
3nh2XdzTArAGIU2tAI6r9uQULrotME0wFdNMyX0C+cZ3Q608wyEXCtVCcWpPMCcDWH77qZH3UJX1
C8hdceQe7W7AN1dZ7kb1eayogbCO/Pjr0331629skouDgiyB2iUjQLTt2U2TZae047dhJn6Pjmuo
gAsyGKGLh1Jt2sbrkeAPWHloz4a2f6lUtc+BwOBlsDXRy2Fq+q6OIBuf91vYP8ZgedC51PH0nFQM
XzJGpt2LqGrsn9sSiWu44Yuf5tg8qBMiHQJlVrbRsUz5NuI1FXU1PrYKnCOFjOUQ3swJae9G5Cm3
DZtjKGEH5Kva2/iBTf1+FxjRPA2M0ROAX9f02l+N661jcZ7hjNSt3KZAlgfb05MIBYaNFs/Sq4tQ
XcODJl2Cd1hDkvkmNUQUewYs5q9v1KVPd/wFWD5psEIGGzxqW4M5JqNOFWjbPFd3HMY0ExprNaLs
EGHKez1qndvFM+9woWlQ+o1XIOuR+oaG5RTiEeBXja+4o0v74jz1qmr0Tlkoy/gwxSDCfyoS+AmA
hC42Lco6FAUkqgJiYbgqKukgJ51cyZheX5E37qKLTgu3cQ7ooNB7qSG/eTTEFmqP+TsrpCf8xQWp
CQXqvWSgfSlXzk/zKh+2vb12ZS59v2Pj4OKC2KDdJCb3uLnnYA4t+imKYcwT80tVXKRa20Lgmw2d
LCeaLp+FaZ/jYFVfvAzKhaX1oGySIYiKS3QjI0Dfsi/1CiSJ3+KOtRp0wq1SBl/+OjnBhkfBg2e/
pR1TbWyyzbySwROq4DTvwq7KGV++/3rxNx93mrlNZXIoQ5ZI9aVYrUqKeuzDGxrF3ZdhAkmIZnR/
tDoWPikAzdxOWCUX1pCN9GW1a1lM4fyyCOazTVjb8Qv70HS8w1RfqfdmKPDwZcWarl6eAas71Twg
BhTdOwPLSsL4k8lQUQBd+jX1rzdPAXRbBC7jh9hQSNSA1AzTgtLbuRLzO76ouyHm5xazcoQ2fiGo
C2HbxzlLwwoW0NfV16zOHjO1+iGGQxe3BmFnYiDR9br29ncSNnd1lr78+o6+GVvRzEWtbRta1imQ
iCjsTSjtN/Go7kNAgG5Vr7Pf6oT3n379Q68wuP94aPzQa/73wzEocEdDiDwTZVanUM8RFMooUGtX
t+sRmnu1TxbYfDvMOa/CHhigZbs2iPLv0/jGT7vt0CxVqsFzL1FFH7cna/bwI1sTEBhttbpZ10Dn
gH9kRata8MCmdVAQ1bUvVLH2UR6BV4sQG+C6+BDexVAcoorI11b0f/SjF00klnYiMas0uDJ7tAkS
Jm96iVleNSfffn1ub4YEWNvJ27KdTMNwYO0j2D908Rrnoxm8ZCiwuOPZp+iwLYTm4FfY8K6q0+7E
W7re+H2549tRsh429O0QQmoZFr1ev6H961XLwZc7XoWDJW+WM+/KtiFATNJtzeN2vBLNXNpzx93q
qGv6oa57NHz3P000r8Vhet8vd7wt0NskiFb4w24lN9safF/bzYvdGy+eg4FNm2Yy1OI8s5AnYPAa
vi516tOCwNqOA9m2wYxi2vuytmF8U1U0LcDm2t56XRZXIzLISBSzDj5iX+bgExQLHoZoO674vgvn
6ULXRhvtu0zwwCX70dwNGRf3KPFf61a/GTtiYxwjEtnQTEgBurIJk/acUjAsRzStz3s/eNWK8ROO
KcWM1cfGdF/GEzgurfiI+RI//+LCP8dU6YXbrUWvY3yxc/9918Od35k6ZiQ6achk5r5cLGvO2zLo
AlM8tV+85cLhjWoHqBrhxhirad4m2YMIMQvh9ekuzg7asRnURZD+kmR4h4ipwV1PvQiIEG85lhSi
mktG6D2VaQuUQBZ2eajx9vt9ufPMQeJv2CaLQgpACOkjJyLLwyG4BoO7EK64GLsp6idkRGkPJuco
D7b0t7VaTuEsP3dZZzz/AufF25tEoOif9OWBqdi5BWV+3/7utzmOqWKghqzTmMGOOvUZvMWq2ER4
bXTngpdhjpGmKbDwWb0ijJ66MQcu2eZVtXqVtWnmAr8ikQR20UBSyyg5QT/1804Sv11xYV9bMhCy
cLhHemxfl+lGGubnXFzMl4lQcJYgIiw7O90L0730wlybK70Q0LqQr9nyZd3I3IF7Xs7y3TQy9rmO
VXMalAIxadg14IKi8ZLmTDXku9W68snkcRTOLeJxYMnSWQmm9ARQ4gVEz9DR/MfrirqIsCmJQUuW
xbiilLBb1DuS23XYtJ9tuTxccsoENGpsXwYBudvmSuVb5hvZuJqCdAUmJNEhwqZ+i196MiQnsmzb
lQjhwjNLnbiJ1nOaprRBEjbZ7I42e/2cAW39zyLglAqvzXfBYTxZbKiHDX/BLJZcaYEKn7J+e+/C
w6CCnczJjHh4TJu/ZcVLA+JFzw93vP5m0Khu56VHvxftTTvedj31Igen2X/ouAZ+0LnVspzrYDwT
Sm4ilni+4i5EzGzHSFqJGGHmr+rapH6e1OEXf6SOnTK9CWNqmJJJZ7DagAyh+zZpQB38Lovj74dk
b+ekQ+pOMKlZLFRnQ94RVvveF/Jzxp7SPVpkMsqypcmnsDUCSXvmxeCMQ3ViM4ZXtp1a1MbqMeqL
hAQqT+vpWlP5gq26QoGd4HrSr5EfAW/GfXOsx13QS1KkPQn8sksXJBavJO12sYoyTJopXyE1FEbX
pDAufL6LEasJQL7oBPao8c9C5ZCvn89Tb9WHthm3K9jcV8t8oyjiosWasBKA4c8o9YfHeOZHbwqt
Io1gDRfIMPZV15OXJgmFCLNzk3YDLesYYPesDtn7veHynreJZ3Li4sdmsNIKIZGKb2K8HbpvdLZn
Lwtz4WPb0QcNNWkHEqZUn7ckSm+Dqfrst7hjvvFsUqipIG2rVjYUlNT8ZCPrQwKCHXdsF6MEZpIW
vqEiRBYhW9UpiPVXvy93bFfJXWS8OrrSJvRPOe4GrF2Zl64Zvtx5ZsNpXXtJVxRWMEh+J5JqfUiE
8iusuICqGfDoREHOvRyXyuTbmn1v4sXvPF08FYBO3BAWdqXma3ZvoXFw2sPG+rkbF1DViZmxOQXM
mKT240RMd4ZylVc7lGYuoIrN4THzEGkJyJfqh4bO8nlpssXz01+93A+V3x2KVeMSonFmluEvTuy7
gV+TR3h1IG84MRfZp81Awy7ucM0ncqxotWbohB8RlNkgLb3cqSGiV2Luf6Okt37KMdf2sEcYUCCs
diFETtu6ynsW8rttWfV9OoPkfK3t3/GYLbJIRJDkMmRLjmnt5U5CHuhxZoTeQEqK3FZzx4soDZvn
mOrktOtQf8hAkgRaiiq6A40/vRnWsLupNPKiIl1ARX4i+2HOdVXFNyYbxVllWxXm7bQmd0wbjD+v
YNE+J8f+uQmUvJk7OyQ3kR1GW6B9Xk25tgasgLUYyUvfEqjD2jWQ2wkIz+CJVAc4/SCocA7D19mp
FmR/t3LtIHpsmoPxnDepuG/pGCloJ020+proSH6C7g4aHBHqn184WfZnTMOSe8YR6IQhG59B+aqu
PFUXEluX3qw56LDLHk8tyBtKQo6TmtWVEO31Dr51qo4rM+B5oUE0o/2xtcsNxdAepOYEO6fBVt97
eUsX4EbiZbZ9iztK+IGJjyn8bRjXa/ihC1vjUpwFLOkYTgpxN2NZcdh4OPdGjj5DajRzoWxyAqHF
hFSzlGDDzT+HCfEaVcHKbr7AD3Cm7CgoLv0e38lhh5QYbqdfNuIC2aAwzgdooKKCsy2q4CCAPBu+
DGevAyWOP6vnrRvjcQRMjgyqiHX6fsGEuV+S5rJ3pQFjHYqsCP2C+o5mqilQb/GM6F0kW0QEanNy
wDT8vtzE3fYIAI8XyBon6kQc4QbMegoAcbnXO4Q9g7D+nG118vLrPY9e3ewbhupC14CuTtGaRHe7
TWr2LkZc/Dfa0PHJAouXH3sVfunlshfrGA63MZzhjTJh3BRTtNP7Thnb4n/if3ldMO72rVIRdCHl
sgX8fegek4p8X+Z+u+IwLjxqLpaORlW8JZgeLmUQQISc8J2AGxUdp9O0vrZOyQQBNL/r5kLreCwN
RXrRlbypHoe0eeY2jDzXdsrMWSwMeRVFKE199Ai2JNLTQaV+VuhyLyrUeUIkYB3maBabY2AvAabI
+vWaotej+SFkaUar05qxFkQ+cQi6+Bovn0z84iEX2tY2xqyCwTsN2RAVlWJ4Ra25lmtdshRXAJJB
LyoT84QSebIvn9rOprc7oERnIJEXns8o5j3u0GZ6klZCgkAK8az4vOSYRa7mYkyFfm9nE1+5yxfe
138/8oeNNInk9aFfc7OM/7E0oCetRxWgRGqXK2/UBWtx8XAbmjxB1qQtCCfkXoSYwQWIoVYYyeHp
1hfNMHqB42jm8rbVNqrskWYo+NLjccOflrcivvJXXHjHHXDcr33khTVcDBwbBzpD2hK2TA1KWaZD
5NZrv2KTi35LNZrEmQY2HIJB9JxN6X5mffD511/+NnEWzVyOtu6gxgKS2ZXREpkC8Sd4MpptAw0R
dHKAGBfL3ZxNossPluw5dBrnp6AHc+mvf/7SxjnWTiB9IPXYwpWk5FtX97dwXFfShktLO7GCine+
UookXyT6A9shbgjxPi+JZOza64/+YFximhCrTjgTtViQq63rZztcLab/+wS88eK6RGmN2fa9ChDm
DHsoIMo4VfTTYjENlnf8UEduVDr8KVi/VEVlUE4+tXFXjUV/hOtdNB7JbbpWwZd662Ens6hOpIrJ
ww4YE3D/K88hlDd9nysSelU8eObkZ2EaGQZCj7YEG94NXwcBfoz62eeCcBfswQ4IB437UYNFKGZ5
luw8Dw6vYgp3ZfJi4BiOJqYNtlkXYh8+JzrwXNoppYwAv66ijZoSJEjHaV2n7hEVJy/qAMpdrAdf
zBQwgfyxyVT8vNp0/S561nv6GyecNGQkc6D3rqSbfuGdAguvFYlX+Ja5WD1Zx2mDyBeYg7ZoLaYa
05RcKz1fsnhn09meJaZD9lxqQ/azJWQDCWR9xVG+vTh30Xo8msd+SjDVm0r5146eX4VxRq9wjbsA
PUSdVnOQFZZJMEY55fX7NQw/+BmQk+5pkwDoNSCk3Tt5X+GRQqPC1zgd752SbD46K9qyYmNdZGtU
sMkYr5vCXfQbg+yBrXXWllu9fFtIt+VxHW9nr11xEU2AB6cLjhPg45R+qrl8HrLpo9/Szob3vSKK
JhZLCzUWWTzw0xJzP7/iwpk4ZvlRrqbBU9bJsbDydrTL6rfhLmY6HlPSgTE0eNowaV5EQdXmyTju
fnfchUo1LOwtYiR8uVijxxRW9NLpbfV67LmLkgLXa1ylm21Q6OzPzXjKFi8OJfhaxxv2R4zXspmb
MuHT7TSYuz0x3/1uilMBS+QU1xsxDTjsd3ZK6Lpjwpxbr7gWw60/hyiDnA4ZRvjw/kCOkUTIdeY2
8aIKo9xFSSXHjIKmwHHqxoSPJunCghNaeYWF3IVJdTOm77utC55m2Va3EILdTxrQYa9td5Uga8bZ
CtWa6qmvx+dA6XfbRD1vuQuSag5MK4LPBzbUK7xtAlMqwTj7XXKXiMzqg1AMFzdlQMldGg313Wiz
5s5vV5yIlo81Xvp2bEu2H+LchS0vUrVf48O88Hq6AKksllCVM1h9Me/37Nta/eP31Y51QmW3beYI
4URc2ztK9dPUXpv3vZAZcXfyYtyYjGgUIDzsl+RDCpbsvCdZfZqGnr8zG/2n7pV6mqpmKwOtt0Jv
k19flbtjGSteugYol6a0Az3AiXhs59qq7uS1aS4of6cqsvtC6zLFpi3N3ue9rv28jotVCyKc8pRw
MKGE7VjEwfFg47D2/HDnaaWqFqYOkrrkc3saE10kfjrlFFNeP3vLTBuGQlCEpSva5Z06fo+byav1
yV24WjiBOzPosXY/08esnf4ZFCgf/M7SMVttaNODG7wuyVS3uQptd2cQlXmlAoDM/bwrnZGB7ZMZ
q69my6Eof1aV3j0/3bHdvqeiJlrVpeyWMG+6gBZ6hUyp38Y4jytEp6FpabExxyy/QFTsc7Y2XsyH
uCzO01oPmQT8TyDEA1L9LqnU5yZhws8R/weIFqnZyHDDbSExWozBgwFuzGtPXBjagACJjCHHs2rR
fKjCg+SGa7/WD3eZytJaTRS6GXXJgj0tRhMjiGzm9Irtv5Zt/lsT4S4UDYocPfg7suCpC6IqR8tw
zicu7OkAfZHnzjsVI5AYZKaPSPC0QqYL0OMaHPHGM8dzEWk8GDK6ClGXw5aq4ojbT0s0ffc7V8dM
iY7QvxYke2oQyOzddsejzM9IXXXIPq7HbkD7/YmB8g/zU5m+W5lJ/CpHLhRNtnwzfbNnT4EdRSHn
iJ2mavfL2F0kGlvbZEKjE112vpyr1r6bmbqyK6+vwhuX0UWgSdKDqGw0wRNQBeomWQZz31Xxer/R
Nf2KSlV343WwbvsdRPCyqrc5A4FAfQrsvoONxRPcyV2o294axg+keU/QFtMPHWTp7jBe5pdguxg3
XmdcBiOC7GqX4XmdQKK3qSC+sv//tsHfOgDnudYHq1uhYaoo8HYnjG0OD/3e0cL02zdrZrifkNgn
cHe2uan0M0vm90KF1WnPXrXZs/pjYyi9tbvcCrRlgecYjk9DnIpimtLwVovmN6FF/Sltp7tond8v
HWhkwhQoz5RtzWMUyQ7ILv7F65RdFJ2xe40+ylE9NfiDiJ0g7UynF7+1nfiAEkI4jwL+tLdkOjVV
8wwgzTX+69dF3joFx+8cnVCt1TsyqUQ+cguOLIXreeWMLy3uhAeDmqBWEsbZUzWyxzXhr+hgP8+Q
OLHBqoImkLTLnsQcmyUXNgzGYkwW6TdDxF0kXZaZbm5IlD2B4nUtjM7+QLvfz9m7QLo40nOk2caf
kjqs6WndWtMWkQrYlQj+9bV741BdMF00J2gWGvjkvq/nogI5y51JdXeO1vrwcw4uoo40lrTzSrOn
mYZPYlLA2XLpmSS4iLo9bY99E5j4AGEMlTkG6EHPYrOxTvyKE64QZpeN4LuobPZ0rHQC8ZxQNypQ
/Erb9sK1d3F1jFRaJODye6q1/TgH4dc9ST0/3DFXc2zwkccIiyL7SapzODae75RjUMcBys54HGBQ
SXKTomGBQYfoWoP2QluduzAugBlUv3UdTnTT3cm2mt8s5FgKWdnxgQxNf8IbKb6hVRSSXMy0ujds
DM4Ty8RtJ/BebtASvnJ13xb2oNyFfVU0YpqOcfXExnB5GHmvHjKDYlveHmF9llwkE3KZev4ym7mS
BWDk8ZanBmioE4lo+4B+XXvqYzbpHMPG+4Osj/XmtQXb5mHT9rdRDw74X/v+C5bsolmQJEe6mSf+
pNZYnSuyxo+HsvQFQkns5dc/ceG2uiAWmYB1n5qYP7V18mdNxm/TRL30LCh3eaGqToLlcpZ4upoh
KcJhTvPNUr9Y38WwLPYAnmDp+VM9kM8phjILHY6/+22KE5xgZH0FtSZnTwB30HMjjluM/ywnr8Vd
YKAFK1Zca549hUnwLlv0bZSKj35LO+UVhGwANTJEm9NBPqt5hSrNNvvNp6MWjOfmh455I2EJh1iy
p1gnH/vR3EsYq993v97/H5beaEzmZFjhMiv+XEnybcuInzd2MYG0I0u8RFh6IftDV/F/go55Lu14
Y7s2KXikYDpxqvoiZSvYCkGL5bcl5OctadppGTbB+VNGTX+qNHDSduqv+MALRu8CApO4knZAGf3J
cqCzwl4eINhhfpfQhWhl0H6MQ6BIn6Kj0rcVyO0w8pp8+vW2vF62N2IbF6CVbMRatKA58k263RrZ
hfn/cXYmTXLiWhT+RUQg0ABbMmtygYe23d32RuHnAQQCBGL+9e9kr1yy0xmhTS96IVNKXenq6rvn
UCGPs14P7DA1SW/cay8R87t/x/ltoUKJtlo6J8jmZ5QSVljtVVDJJ+bMedg8hukCerWC88Sf/6wr
P4gLYm1BOhx7Y0QxmPBz2tVvOCF+FUCXvEqg3xNVwSiKDg+OGePzm4M1b/0+2ymjQewAbCksZ4qR
be+NLb/ANtcv1XGBLC6qiZd1hHPJ9vLTzCv1EUa3Xr6WPHGJLB7R9NgafHiyy+UM0bl/Bib82M3E
BbKOeomMlBi8GY4ky1MKmOzP8538flW6MmRrTKuogm9uMdQxfY5rWr9Sdb08xLD8zHQ8qPuGzMF9
F5bmRrz9Pg6EK7zTyKnaknUQheoY6piDylRb/hBbXAi83JwjvXz48592JQJcETSt0gT30FkUu2nY
axNYctKB8KPUYML5cjeNL1rTFV9EcQgB7nm4qKhugd854MJeRzPMQLhqjgqb1udy1vbOLrf0O6/N
i3MO1H01jlwYXgCkyPXWPHSj/OY35U7Oz1S1NBDc5UWcqPR81Onb/uIe7Te4szU0sx0OOnOGygJ2
a9wQq/fgb8obDzJXnvaEC/MwiG5EU9NjuaALrs+6itl/qpTFr9PNfurJsN/1zTHdIVjmbNiW6RnJ
lpeiGBcu7DMnod0gKcYKtCqV56mLm3saaep1NgtXj2pe+qjcD8EKsssYh35I3xxhH9+6Uvz+ABUu
lKOjaoRFreBFOlaQGNl5fYZGNW4scgy3dweeivzyReFy/miSPSKWhKzghNq/GLfbaWPa3Digfx8X
wkUWVUnCtq4pL1iVJncjdBO30O8yDD30l7sF4AKyL8fEiqUbX5Um/lbOt3oxrn22E3M6VOgMRvtz
Edp9vmPRHj9ZtpqzT9CJ1A06LPkZYP9lyrf51NOWnhmcgb0Gd5nFJYj50LQUs7KuTYbKXvAUt+Lw
HP1y5P10BSjHzowLwWoRpIe1b7ORBxSgv/p9unMvUotCk3ydYjMK4JvcRwVe/fx6d4QLdM3pocum
wkZneRNm5pjvx7by20WFS3SNw4Sm9f5gRWmD8Cy1RA8AHKT9lotLdLFh63fFN8z5qn6Iha8nU6JT
xm/OnQy6l2gx0bzFWtRdbU/hBEqUS8r8um+Ei3VpFGexOWrM+7L/FaJ+l02U+uWHcE18uRr3bhl7
0nSsUGEgn6bRfDuge+y3w7tcV3kwvDwBly/SabdPckn6e8h/3OrKvLLDuFyXiBo1Rehcx12afA4p
ybfBfvrzT3q5jv96KRK/QF12Qh9rckQFbZroXbeF3ZMZ5fhYbk3tt627aBdShHWAPTTFu5wJoDgm
MtjPc69bFhS7X/6qFF1PhLUBLWIC2Z+S9fesjm9JjV+b98uk/bSBxeORtOE6YHC1ThmkH1/x7vC6
Zwlx+Td/GjuIUHcJWHVZ6yFcC1bU2+H161ciQQL8cnTwV5JAFZsVVQLRolafQKR6frhzks6MYcnw
nhWw3Pk+1vWnJmLv/7wYr823E6KyKkk8anx13CRvjq1+WMgtL/prQzvH6HTIqjOViopY9+y8rYPJ
hj7w4wiEC29pWa2ipiYq4Nf2iajgbEP6w2tOXHYr2jrGBgWDnjmFOwdkVLusL+lx9hvdOUWXJTpA
APe0mEj3T8o0VjkgN6/7gnDxLTOjAXbB9bbAc8CWNXVZZiqhnpHvAlwsmQwUQxZaQAHbZLDf/d+x
tf/6TYsTnMcgytGmKy36VvyIxvBHMrCPfkM7kTmqPknVwklhRjiSZtCo1H93NFm8aoziF34gHPul
DIeosGXPMtqHz006+YWnK1Y2RgkfkRdFOEHDM++a8KSryo+ZE65YWT+tKpRlFxdM6m8UTy5ae0aQ
E/olhC4Jhal6ER70LcRjn1OSemaKLhcWLWsty2ElxUQhSCEWjbpumUiv9xDhomHdkKp0pyMpGq1P
dIeqY+0nZSBcLqwHcNDEZMDQlH1Py+qvFgoZXivchcK6CA99gPOjgsMQAIIYwXcz+1U+hStPlozj
ouJ1jwpST+Fd2yf3S1r5Du5EfdCmZT00ZVxUXfcxPlooXdbTP36T4oS9iaG1s0zoo+ztprNt5G8N
ytAnv8GdI3nvN2g6JDoqRM+7/8VNWL0vSfXdb3DnUD4GLfa6n6NiDPbtMV6bd/20+b1aCBcHkxIW
cuVCSLEPwX4f2yE4J6tf/4lwgTAa7/FQQ8a9mEz3YREDbH4mL881jhe4lwlWZVSLGstEiqVsxlMJ
p8nsIEAzvObcFQgrD9nWk8GlVjf9j61cEUG9n9qtcMEmiDy1/KijsFB1yx5E0E6nOEGHm9+XOzFU
2lKVFTFh0R7dedJRHtD6f35DOyFUQZvGRJ0OsRseRcWSv5d29WriEK482DpGw7AxeRTNBk/cEzpl
6cdp3uSHP3/5lUuWiza1E4W/+RqGxbxOVXsW9dijhCnj4HNZDd2NassVWX/h8k0AZRfdHWVYxK1i
8kRjo//SYQtjyaPXpwTyutlGO6iT4aAhEXwF4EW5BdhGj6DcvzJTVXd//nMvv/Vv7pSurErYNiYd
aHsUCcxGH5KAfxrmxE92VLikFaT3q3hO5V6YetiGkx2hwZuRjiSw4JBJ56cvJlzgymwxFzZMj6Lb
uw2CESs/td5pt8tadUZOxlqst3Zff6QgUE60qW6cNJeb729m30WtuiVNd7GRoxApMH5aR/pTNZfR
3R627NU89jXzC3UXuQoxH6WKxIEqGds/CcXGE4Fs/K3ngMv58ru/w9lJzLEMKqnVUaRxutyhgaX+
roaEfw1A8T1xsVb42cNhvOuXg5w5gwULFSSAH9hRx36ZTOzsOGU0VhYiimFx0G8CW3E2hsqztuBS
xCXZph6PJ2EBWTJ2auEDH6tmvPHh/9FEv5s859BeAyIMmnWPYrdhCTEzCGBsUDfPp2rvz7JO1AMz
aAxct7Y7SXqQTKd1d2pID5MulTYZt7LHE39kqywZg/gOMrZ4S60W+DDRat8fahPG7Vl2Y3v22zOc
FGZd2j6yutmKLbbznU3xrn2Eu2ea7sIRRhl+6ULH6F1ZZXiZX+5xdVo9v925YITB2Mpw09uFokE/
566zKik9j2sX5tIRMGR7JGuxNniZ6jTEJWEo4fflLsQH4jZt7I59KCAwIZb1Y4//+G0PLpOX7sdU
qbQ/ioXunwetNHhS5leDcnmrjvJkLUl3FHDV+rK8PZr6q98ydNK6Cc0mY3JYbMxdO8ALgKMcnc3w
u/SbcBe40uGh0dFdHQWF6OBzshpzouN8y7Wa/n7LdJXYZrl0xkhzFJxOUQbnuu5uj/pbpMK10S//
/6eKZTMNUT8MGD2MmMx4NYTZwhq/DMzlCgP0AeyV5nsxTCX7UFuyv+XWBn5r0QULe5bQNgqSveiq
Xt/pHf2oKZ38euaEq44V1Jr2HRmWYqTkfxEZ63OviJ8WqXDRq7KpgdENG/om2qU+2VXLB3CL5Y2D
4vf0iXDZK2Q0cdRV01YQ3oj7TepYn1MVilw3rP7CRDS+2kQJkiCdJt+/yDlVZRKvBoJuc7FV2GyG
Eb3e4e5XMXGhKxQz1EBtORdgFeYnGRNyz9Ao7JfYutxVTFfNJVRGi2gksJlUQjwQvFF7ju4cI6sh
O/ANboumo496eg883gu8Ei54ZeM0mo6e2sI28luofijY4vlFlktd0XYTi8TNrOjYcQ/vtDGb1vCH
12bsQlfBcqDbJJosqNpn0WwmA3ylbnz3ZUP/TYLkYld7N9YMLXq2SM043jOzT3cAPuLHGOber7pF
Rl9EudzqWr+yc/4CQi0El+IKf0h8JCRjbbq826ytP/tNk7Mv63Qy2zHFI3py5uMJfPuSwc7KD1YS
Lgm1875EH1Y7FnAJ/77KsGDol/b78OjlgRJ3DbG9oEOBbpm/WbB9VmngeVi5kkZTs6QL6bDkO2v7
oo64OV+2Hb9QDZ1Q7VkQyyBYxiLt0avGwjBLN+UnVwEw/eW0dHU1jxsanwrsZfWzOICS6MB4mZpz
4JwvR49tE2zltEIwrj5qKHLPaITYpnc+vyislF4ODliuP1L4phemme6DsNUZzCv9es/g8+IMjqs+
twsfiq0WwaOt0/Zh19YvRuHA8HL0OCCl5JEaiq6L3qMJ4dRu25c/z8qVygxE3F+OvaHNCT/lMBRx
ZPmj3MTjsC44OvqTjPu3AWF3Yyo+8XKtXumprJ9pB/hp39pb7wi/P+UhaP7y39+rDSWfdRuKhOjd
oKVF0wc7JNHXrqq2HK6sJclWHa9f1FDVnkvBCW6YU8PcLUlN0RFr874fzV3X0fHDn6f09zsqxCdf
/kUz5q1JkOoWISju8xJM/xjtdweAjuDLscN1ronVkyls9/eGAkfW2269cexc+W4XuBI9i4a0o30B
88/zSCZ0Rtyq+1wb2gnsfdt26Fk0mJI1eX9P8B+vqXadAEcjkr3WK8ZFww8c5puMBtSvWRWqDS/n
2sQ2gMHNZgpsc8O9gFrpXUyoPPl9uhPTDevlf8l5MQtJMlO22YgeU8/BL7/Dz9chaKzNOiB9sZ6a
LhSZ3Tu/w4u7wllgFSbkJ3FfjFXY5XwYlzzq/fps0Sz38rvbaLBVolhbWEWejmX62G63lJqvLUEn
KiGn3dZSHF1R8+Qz2tDKbFjVX36/pROVDW8laJC9L2gSfViCLa8ZcnCvsV2+qgfVGiq8yxUB5bXO
WlOXOYQElN9W6DJW6TbTUEdcF8k2Dyel6/20hbvnsejiVVXS77KL0q6gqfwSKHlk82T9Yt+lq6I6
qlSVxBprxZK7Iw7suSHqrd+sO9HZy4mi6fEy62P4iCvK32MVP/x56MsQv2b3eJ57ucZVTFVN2K4L
dDrwf/skYGd24J3Awib1Rkf2lbXuElbQ99ljKXvs5DT4ADMLCM6mgdd9jQsnRAMRR/XGD13QbUnO
gRhLIKKdn6QgdyW0wpbPpCRlVyTdsp9EO7w6YMp+I5SuzbwTpmyq+NYFvSkg5WDfTTRaz0Imw7OW
oPa9flwXtro4r6OnUPVFdCCcDjvVJz701Z3awsMLWeQudGXK5ViTqUZM8b6AafLjfPAbFZcr68Y1
d6z68MANuWmLLWpVAXNQeVdv8XZjbq6N7pyndTNtRm7WFC3EiBsj0yxg699+8+7Ea6JiaAgFfVtU
YXs8lStLcmM2eYbv861Hkd/fyrnr5LhCBCRcmGwLEpjwfbCuWmVxs9pnVSfgjYOa3+1VxG/sElcm
y30Jt7Wx4wBBuWLv9jdc/c8efvgld42yoMrAy3IzbTEe7O806N/FzS0F+Ssf7ap/hWMZgU1L+sIK
q++mMT+GyE/RnbuAV6Bhsou6NPKOvhdZWy+vCJGeFywX8JpUuAzpGrfF1FdQgAiWJiuHwKuUgH7N
lxs+xPoS0kEKpmDkx56ANlwU9ysec5fxasbF2GhVpmh2ifJWGjVPdl7YjS+/ROZvjiqX8ZoiEVsV
DLqYgMAkr2jEqvoEanKFxYJg5XfNjJ9GBneZrxGg2rKbTkMEN3wQ0/LeLH7mbdxlvlabRE3cr13R
tM0XVNP+NQEkgLz2HZf56lcA0qZHElKllR5Omtf7h8aWaI+soYrpl827SmDtrBtJCHK0za7LKdEH
PO7kLWWkKzHL4perE5kI2mD2SBckpumJ8Lm9M8nIb8zPlU3TVQOjKmBpO1mc5+kwPK+r7GCx28PT
Cq/x9XIikTAPe6vJDc7kygnvyoMx24frMSwd3t5ID9ODNQImhyZGotX3P//g16bLCWZaMqLRo4oj
MmiyJIJ3RcRKP10C7kJhvZUWzsMYfO0pzVsyPwy8vqUTc2VuXPq2W226TaFBGEDN5S6thm8tndSr
Jor0jR/7yty43FmbCljUWNIWOlpPVsJ9gG7tB695d6mzKV13FbRWFwsvv1eB+WiD4UZCdWWNUicC
Zlj0HOW+tsXA1ukvDszynwHdnmXWNGzMejV08A1N/Fhi7uJcS7vIEQ/n+BmYIg98G9Q5lbTy2ypc
mmtJuoOj4I6torbfVWQfCVSi/fI3l+Fa+FabYzcaFeuqO29V/IY3U3fn9fu66NTWaXTNwTeu0CJK
zik34q6B2sqNg+zKynSJqVnBkCRKZ12wrX4d486SpeP0xe/LL8vqp1rLXFFSAWLRRb/xp97yKivh
7O73e7rAlOqOUPTSNMVKk+ctXF+10+x383cRqXmfa6QmpC66oYKk2dBvGbGT303CFaUKopTOjVjr
ApY+7Qm0T3AqyeF3BXXRJ5Tjtmk+iCrGTv7d4J546OnG0Ff2Apd8CiapjEV7YgGD8hDVaGXkEzXj
9GoNe/K2DAICN27d3Ghwu7YsnZpUim7sTu6zKvpkTh/hG1meUM+UN+L1yobvAjSVLTVnzaGKeZL9
53WfxvsyIvurCb6TN7bOK3+Ay9EwWe+l2iZVdEqiPcfWx0kPhJ69IsslaSapEyjblhid7U9Lv1V3
28Dtg9/gTtjudt2MbXmJno7ljWHzo7SHn9kPd0kawrdJUh2XRQ3i8aRLHmcBPJT99gSXpGnQOdst
Yi+LNZ3/bSpYiIrqvd+kXH7nn/YyMetZRCD/wHazj9KOr9u4+9dv6Pjl0JKWZkqUxtBr8jjr/p9I
B1/9ho5eDg1TabnYcigLNVvo89ADVzjuh+fxX/C8eBuM7IMgF9qe19Y+LcT84/fdTi4ZBWuIGhqG
liT6GB3cZHUASzSvwV02b8BZvfBalUWAkt3dBiAZkgvKDyvivyBRwTL3KkqDnIXdW0W3Qs6JXybg
8lBlh+6wcouCPFFGvJn2XrwpZ+l36Lk4VDSvZTuZqizmPl7eJBVd74Y0oX51V5eH2gOxkr1nJXgo
cuk+V9CJDcmNPOPK0eTiUJVC/LQxPl3NKqiyNKDDGwYd5w5y/9H0MONF+0zS4NbN9sq7rOsGCPRy
Sci8BnkzBIqdtqBX577k049ET/wexbbufjdDcDooq/y2ZBeQIgFs65RQQb4fc/8jSILpjAuF9Oo+
hKDVy12CbAspNzvjDyLmi63KtwIiZ36x5gRyJXvWQjoYZwn/AXn9/qwiFt04BK/8Di4fRWOLVKQL
yqJLIMTUcmPuDzI1r7TGa5CO0zlr0db/Cm+1ngVmF5vick67abJB3m1YxUkNy87G+DX1cpebqmi6
YPWitkY2cweJzrdmLG/kbleSERebkukU1+AQ03xe9o/tWr8+6t0vz3EhqWpZVdChZaGgcheZWfd/
Jsn8Fo+rFRWuO6TlOpy5NNxfxYL/aNPRD2fkLiAVRZtVHOpT+dzZJ73LNosICf1OmNA5dmcKLWRW
rjJvmvZJW/ppR/+qV0C5hJStRDwtZRzkYCa/EbOah4hMfkoh3AWkYCfXDuOxpfkUtj8qAl54RD3N
KzljLiBFNdZ2JEccAQayDIlePotw9nsLZr/wUakZ1Lh2ab7X+ycYzbxbzOqVnjGXjqLTpOQWMpmr
AzKhR7x82UdW3th6/yv3/VpIZi4epQdGeYmDJIfYTlfsREz3y5TMr8t6DudXCpeIhwEt8xkMduWD
KFnwFltc97TDmhLekOO8/kvSqXwbEZgYZRA0oqdpm9IkM0szfaNog/kg+rj5WvODlllUNfzdXHei
zLqWo45TpvH8Q4EP/DcOKdimYGg0SMc1utNlok9TEs5fqsQc93hgQFPw2rZvqooEc7bV0wpjViTC
mQnSac4qLJmi5/SAaXYUnXiZdNBT0uGa0arC4/w6imeAF/WnLQkqyHMmC7uP1qPJyzbQDwHEdJ/4
uhp80pr6QXPMhcMMreALEcewhG6syo7a4infz9mRuXDYziw4/TGVOYOJS7/yPpsjbCJ/DvLfvy4w
l/wyoqua+fLhBj3vP0Zc9p5gS/pdibZ8XUb99Pjnf+b3xwJz1bXsZkY2UC5zMoQPMtHvV6T0N/6E
a2M7OYXiGvI3y5jkMsS7TqD3O0YHP9MY5rJeuk34AWRC5nyOcyXZR+gTeiWqzEW95IL6jE5tkmuS
yCwO3geE3Gq9+33ZAdrdL/OspBd9iOBJc9mgBX6K9/KhtTM5dfbwMzhmLvbF28XO7QAX9InbLuN0
L2r43/r9pi72tR6Ac5uAJzmKMk/kqMmpX0jtdzy4AlvRAg5aNEeST2zZzxfrq9PQ9IPX1QmNIy+n
vuzVFFTQa88HK7+pnnyF0+tff46i398+mIt9sWOCQFU4ybxaaHtWZbTcof+1fl0nsO5Ju+B4OiCe
f+MfuxJWLgamUZbZoJYu883UEYpw3VvWCq9SMLqJX84RmsvpWCnsOvuU2tOQbnflKvyQQagNvhx8
YdQmHbP4cBnqexOa16WVfmp7zCXB0JoSwYgZv+7SJRRSBEl9x3ibnP/8A1+ZcxcEY+3GoRqArMha
Lk8BGeosPSLjF1QuCGaNgO2jYGlODZ794AGyZAetP/p9+uWA+alqVdZEXeyv05x3M2xYwm+KSr+N
0nVQnKttbPYWswI148dkeOzF4HVbYS4GZkq4xwUHSXMYPRVosYWgBxvf+U2IU2sTwdjNdL18NUeD
dSibk0gCvxYAtFm9nO2kIUc31Eea9/CdqUywZRSeBp7rxIlOLLsylh1N861PX3ftPJ6rsFaeS9yJ
TrXHFpoCpcg31T10dbyc6qTyDH2X/LJJXelGlTxXm3qOW/mUbJ5pv0t8bZXiPWcVz+O1HLOOrA/R
mH72Wiou8mVIReBsUPO8sX9PtHvT9IvfJu4qbLXQ0Q5FrXiuFaI9jfhTSLu3fl99yT1+ivgWOxNJ
dgNzxCnIg+Vz3Bzv/Ua+bI8/jbxJ0nYhucx1wMOcBHXwuI0ot/mN7gSmbuFdNu4tz1HLYxAGWLdT
k5Abie5/pd3f3LJcRGpu9QarB6BvECtGuO/dHJ62mpdPsHFB+s7Sb2kgqmxPNvYcspZ/QSy3j7vF
3lPJIVZZ2YTrHY8nhmfGAM0FJQ60N5uJKoI3ai1Pez0Qv43VBUNikcR8TTXLN5JdFrX1enhkLgHC
y7lntca4IecrdEz6MOvqG9fYK0ekS4nJyOKCF8UCcdg8o9cyziIh/NzLmUuJraZLWUV2nqPc8ZWH
7acZ0ei16lxIrINVOSdRyvK9C9ezCsf1PmbHrQLllVlxIbGmqntLypLlw0Lfs8bUGaAfrzoQc6mw
LSUw6+ERy1WbnpBffk23w6/g4VJhwQwLbRZQlqe4PEOGZkG1pkk8D0mXC0vTEpmZhagF5PS+Lwk0
3Wjs5/XLXBzs0A30xhdAfoqaAII5Qw/ViJuUx5WGMOYCYTqKx14vWC0XCClbLkYUgsO2KCM4305d
mcRvSxmNH0IJw9STnNJRZfC1Sh+6fVpPZBp2z2XrHNfSDksYpDK6GMW9Dg6To7PKq6OfuaCVUigv
jPtMc1vFeWv6nMjSc2j3+qv2mXcmifNwAesWwPA5nupbON2VWKOX29lPpxP2NBXOXRzlRs3nmOsH
cix+N9NfACvDjAUcGeV4SL1TrHquNnZj6CsVgV9YZqrwoJBipnlvOtik7j9iy4bz0UTa7+LrMs1D
pDo90SDKkUg/HcS+8o42lw7r67UOIZIV5VOLOeHhO6NTz6XiZNIEiUC6LTvJ40TOmQjUMzlKv+3N
BcFCpowxhOzY3ob6nFazyKBg03m91DEXBQtiE6EdqQpzs0Xf9nHAu4i68eFXFosLgkWzoLuYjyNX
Vbo/m/ayyKelzpaUemZhLg3G9HZUs4mOvOdDm6VSfjJ1eusefaWq6cpnjePYqTIZDryemeVDR8v6
nV6H6hPbVPlIh3r0vBW4aNiB4iNN2b7hMSB9j/5KsKKTX6LjomEyasFDrmzNk0Xvj0HZ9ycxC78+
EOayYWGKRwzSY/Q0FucpscO9ViH1W5kuGzaJ/WigqopZmds1C6b0zYBy3o30/dradAL20HMzHrhE
5gqbzaklnX60KikflqqJbuyVV3b42L0Ax3h9TTp0Ppc9WBYIe53GPrp1u772/c6JGoSBjswerrnY
BVy3iWlzqKqoN4ukxi//dokwWTUDymJ2zeNqGB5tABnrGpXss1cm6xJhEJfpIZGN2YmBI2Q6ij7F
YvbLNSPnbB10X8PqS29oWqkhapCKbIRt042Vc+VndYmwOpqHEbY9Wx6yfrmP4YDzELboW/ablsvv
/VNa0IYpSUyTLDlPuvOoxjdrZ29sx9c+/PL/fxp6GeJUmnZe8i7Y3ya6Sk5ROVu/xe6KMaJcZydq
wjHXU3Ceu6/whfF6VGeRE6kRZXzRx2ZzmhK4fXb93bo0fg/IzEXCloFOW7QHY06DvjzRMnkX1JWf
1S1zPTgHQdukDnubV+nHJmxnXHsaz/l2mbAgXUI0MGDsmfafVGn/QnerX2S6QJhuTDPoqrbgOgKV
Qc5ziCftFzwuEVa1McpfrLS4YYKOqKLwFPAh8TswXCJs37q2HJfLh1fLcTK9fMWnOLrzCkwXCNua
HrogcPXJYTJWNKH4sqf1e7+hncA8Bsilbmi3yyXkXbI6nt6q1PP8d9mveZhxjCbtmM9t+F0u/EOo
Vy/kmbmMFyrHY7NOGFpa/VruD+Fk/a6LLt81M1mZFDbReUXm8qyNIid4Ntx6rL6yD/5nDPbTPqhh
qjwYWKnmFq9gRdwRfn8p4ftthC7khSJdr1kZmHxPtw9RR4rKNB+81olLc9GwhsVGX5qc7/y41234
LTiEXzMLc2mu4zBDU6MLMJ/K7X8RwJR5uplsXZlxF+cSMk27Y1d9vom14KM57evmV/R2ca6aVQ10
97cun2Fx+JzydHkKSesnAMlcoMuA95gpmKUcqa06ofvwTDcY9fn9nPHL8zjWSpEIhfq8gzLynaH9
fCeSgfjV1V2kS64aDg1bNOT7nj4xlscLv5GiXLKo39SmXaKrW2hU4w2jy1PZBNPdsPQge2w4918F
jG3fkaVKHsWqD+MZUU6qK5oUlp5kwjxRHt5JMaenxo5ffH4E6kJeEWuh48uFzsUYfB060WbJIFuv
M4O6kJdE3yg5grTNy7H/SGBQrFLilcxRF/LiZXgMaurbPBBz/DhbdtbySL0yf+oyXmxXaSSnqc0t
A5M8BWgSTkJUDP2m3ElxsT8mpp/rNmdtaM79MqL7EvL8nqNf9qCfdvdlM1ULTe0uP0rxpe33XM5Q
C/zzl/+Xzf669KnLOYE/SlI0oXY5Zmd+5NJUXTZ0436eadu+hrKXumcDOd6Oq5iLqbb7XUt68sS6
oMbeJyb4gSndni+bYZqtVEt7ghTj8CzreSF3bAT1FQ3tjtmGGvVJU6QDfV0uBRxn/XB/6jJU4QzD
pkEheuNdfFsoeRjm3avWgHT85dRXkah3Ave23A4y6w3MNdlM/crw1EWoWnpsA6lRR9KRhAPX8EY2
nv7k1GWoVJwsMfay/Xnp20cNH9wf1dpX3/68aH5/+FEXokqPZl1mUh/PgVq+tTY9r1Hqx2JQl56a
qRwStTfHcxXGkJ0iFppW6E7ys5ykrghEvzXJlijJnwEhvAZHuWZ1X//tNy2XottPcRr2GwDsvT2e
IVA/nDZ0XT5YQf1k4agLZ/FVBkkqp/1ZzFv0LGlbZ1D0mL2AD+rCWSgiJ4lpGXve5u54InGtTlod
u1deQF0+q04lHq3LRjwHbPkgUNTJqlQGftujy2MJmBOZipUcUicxy1ZkklldMj/dOeoSWVOLF8mB
z/szePLhfrVVc79KP99W6hJZI4PImhUkfl6Z+FR26p5a49cQTV0gqw5nbOWsiZ97yLTu6cdO9n5n
qQtj4Rkg4bxLouc4ReyLaoxPKCt7XZSoy2ItsUWCAcPA56Cen+UMj+1QeDYFUFeVq+647HBdj57R
ObufbSrouY79SnTUpbGSRKR9Ndjo+RjIeNp6VBgkRHFvHNRX9lyXyEo69HGTRW7PPa30v22UrPax
OsIq9Ko0UBfPCNAPBo0NHT+LCr1ticrasPEDkamLJvyfszNrrhPXovAvokpIIMQrnMkHx47jzC9U
OgNIIDGL4dff5X7q6MY5Vbz0QzrBWGjY2vvba5VR4+EusGHYedsn/gwlxBchzV27rosmwACu5qtp
l4zMdkmacogOPQ6ofZuLK1a2WAqnB1hyZZVfyASSmdda3KJWX/ukThqwmGEpstUeNvNGtsncDpeO
2A+7RsWVKovtGjDII9KsY2VwMh6aAGyMpMO+pzv3FzGzCtp545KpcaVpRce73Bv2UciBy6oZufFt
KiKa8bReWZvwot87EcXvJ7SeWBRueUyzYgku0MuCXaa+VX555Wu6rFq8dpGoOs6zeorfz2N+Qkvf
LeG2157tRBZWt1FVmDnK/JK9RUfxc7hG+w5+1wyyZabulYmXrPeKukh7RV8k/sMVfhy75oqrTMb9
1fd7GEdlkDmCn1j4SU31p12PdtEhUpuCyxwHEdIxMCcZGw43Sy73XXVddAhKnEDW4BCXhRSXoAJl
o7dyWabLvnd/SUX8J1hULWXMNIjkGq8fkqgVJ4gzv9v3bGe6FDXU0r1hotm02Mwf58u6bft2Wxcd
6raQr/FqaQZB0eXkBRNKmGIm+xKZgUsPxeMCCNbHmLcrAI8mZ+q9iJi3c8zZ72PebTFEvLlZsnqM
2Ekg5D1Weqn3rSQXGvQHqSEv1K3ZWPpBgjr7nBiCXq5939S5iUJSUcEMVi6Z5rMC6kH7i0FxYF/O
yHUTHINorOeyYRkh5cM02+tqo51v7uJMcU8aunJvzkJL4mtcrvbC/SXYlbIPXOEobeFQBL+5OVMb
XLrGqqw/REEfHnaNuos0+XHQIpekGA4MceA5OcIVbFerR+AiTcMcyUAOes1Uy7vEQ14nhfnRPlv1
wKWacGvh3bDixeO+o3exWPUxh1LEvoXkEk2sC2NVBBh0ElbyzpdTn+V6uyVJ+JI1+0NKyoWaIjuX
rMYNDptAMZ58ErEfdcz1M1un/sYv8LIT/ulHOKEXGfvag6S4n/WREY+FkP2h5j0/Llp4OEPYPrg1
cEGnuINZeTdHfhY15Zcg6t7mOdsX4bmUU+1Zb+hM4AOFq8gjE8wkxcj5vsSXCzpZGuBaJ1+ePkdP
JPZ0MvXkn12LyiWcehm2ELialwyupdUHXZfz4xwx6Iz//fHiz9/WZZyidSIRWOg50167Prc+TG0S
GDu3x7qi3mFjun8r+wL9D7os9ce//8yXU/sP8+n/5C8WHFUQ7pqypvbD8+rh6io970QAuX2Co+/6
dvQ7ZEL//sNeiQZdtmodWbNWfYANNbTv0APwLYrlvjPMZas6Xs5ha3DKmFmkUzP8U7TbznPAJasU
XME7uCZZpA3qMrWtRe1A7PMVCVyyKoxqAhn/zma04tMdrN/sEXfNbl8M6wpv+UHQTtCQsdnYQ3Ti
pRAFS7adC9mFqlgdIU0A3iarw4Ylwsd/iuXGvHxtqjgXtZDm7eJ1Pl7cn73D8kKy9JHep/UUuDiV
IhFoMIJZrwvo4MyeTSYyL0+7ZrlLU/ULbDdq2CdnuMCqi4y8PJnWTtyo+L1yALg81TLUaHJp6zmz
0FR7P1KozSW1Qh3XH0to2Y1qp9RR4MJV3uitOToh50xu9MsYjklukdfeN0YvJ+h/LhEDaLnKGG4z
K4cwgSpKBY62+7zv4S9z6j8Pb5uwBvU7WxwBhYEBbvxmmZZ9WT6XrbJYS7qauymLo6U+wt2kQYoy
+rHvxenvL66nBiCBneasL4LhPLSLgIYGrGL2Pd0JxGFIMPOIdXPWFQVPyWZ1QkTY73y6s2CbHMbp
KMTZbJPdlFQDh4JO3NySUH+ZF386puLfR2YapripoZCfIYEbnAh25PsiaMRl5Xm17wRxUSuw0eVs
i2LIZo89oBng1+zzfY6egYtaGb9QvKsw3WmrxmM4kTUJQ76zzOqyVqOOx3zM8zHzgrV5oK2xl2oM
oxsR5ys7sQtbxXFJcEhtc7b2bZMsNH5WMnzeNSVdIurlwOb5qGw2B+RO6a+22NflErhAlAgqykNC
56yZ1yZdx40mG5uafduXC0VBtJJpf8aYMFLbI1lHeQhCtk+kPnChKL+y1OtibLyEriozUwkxfBgH
7Xt3F4qaJ+ZHg63wdKiPn+Q29Gknhn3XcReLiqu4WjwibdYJ/wNEJh+ijeybhy4UhSk+mUphzBuq
zVGZ/K0h3nraNRFdKiowEspWhI2ZRBN9WpDepJ258exX9i4Xi9LhVIHaiKcM1oZLqtu+Pi/jUB3k
rHbm5Fw2KgyCUhajHDPFBDkNyLqeZR3uDNtduStTGLJ0mxgzAa7l3vO2T741zQ2k+LXRcc68zTJc
aSOyZMiIVtUFMn/1U0U6dTcUlN/6Ia/sYS4mFU2NgR20P2ZUjRfjB5/WqNwX7bmyV9Oqg/rF4CNr
/J4lY+/1SUXWGw//842QuUSUhHgzgXcw9kcZor++t/FxXia4toJmfvZHalLaFiTtcrT77lkIzMWk
0JFFoUZtbda3PU0nTuojKbZ9UgHMJaXoHK4+pEL6TMnhfgnFW6bMjXTan+cRczkpGdQtJSPSxtzQ
4M6bO6DvE20PHYSEbkQIr/2Ilz//T1xJBGCDOkLBTpR0+dmQWB3nCasu6U18K4z6832cudJQAnJY
DR1xj407NX2fVEmO08Cag5Krf1fwgV3CldS7AmXmlje9Cd+43ooqW7fmh1GdOnKCi9a+meTkrGMC
DVbRtzbTTHwq2lkmfYGe1n0Pd3aNEhSrR5ZwQJUw/Im+8Suahn7te7QTJjcqQBpvfDnCwPM0CTO2
/qcbWn+fKQpz4amKy9Jv42jOaE3rxyIv4fppm13dNsylp4xqZTjlw5CJJZk3I3/0dU6+7xoYF56K
4MVh9RT3SE81nzSVT30jtn3f04WnGKwCQAasTTbJdUiGIrzrKnojI/jKJuoqT5XjS7NpFzZZkftj
ysqMEiMT21Z+UoXzo4zy7RTW+yqezKWdcsORWoZ4XAZKTqbML8OEi1ruCoKYSzvFJNbQkF6nbGJF
8xUJEXKxPhSx931hZ8myNbaNb/AVBriAP+ZrlZ99u5Q3NoQ/Zy6YizstJJisF/tTNgYra5JmFiyN
4CBTAKzASaYj6u2cTc4SDsJBQG2QDJl9ERps4CyV0Hw16d9H6ZVjwGWfONeerZqtzwhf82dpYCFQ
t8Y/jQISIDd+xsu99v/vu8xloLzGM9MmijmLl9pP1wgNUSs13puZTupQxWVxapB5TsTsU8g74ta6
b+RcQgrG72Ss+OBfwyVvjxs8s4/eso+PYC4h1VtLu2Wz/tUrSpbkWwieeWcnCQRdfz+c5zpAaTHE
w+uyNgnk/ZpQ7DsRXD6K94y3zMejYw7dEzEanYzAu/4+m/4cmjIXjzLrZm0TUZvF24xQgkGoOeuq
aLlRrHtlsroY0ColL6IAWHNtyylPuqEp7wsTsUwvgt2IUl/7FejvQ195tCWLRn584fIXakWpHKFu
8ffh+fdK/aeV4KzlUvfw9C6GPgPyWsYYeFDM60vtoITb6BFdgu0lL6r+bl6VTsei1SdidX5kjdY/
//4Kr/16TmYrqmo9zfhKWaihkirEN55333Y92iWGKroso1kHm3n+Ai+ndyrap9oMYur3b6K6DaaJ
wYgoRldvIfTB7D5aEP0Yvz95DoFMmhgFizD0npD7/BYU+8zo2P9pW5kyR09Vj7VA5C8eoRd5ENU/
+4baCd6NzeHpvG7di7v6t2F5ot64cwm7oFBdz2YaRelfdawR0C1HpuMbt+NX5p5Lfec+W2qzFth6
NLCGqJ3TYDaf9o2Iu2zjYSuDHM8uJgn+cDBogOD7mBLmwo1o+FDMb2SVTcZ8YTrMJCP7gDXm0lNs
Il6bRzG5ltP6HAfeh2iqbsSKr8QoLjolGz4bM3rkWrBuungbIoegbcWDnkh4gKLR9n7X2LsKTCib
mWaLcnKFamaSV/kD1K0/7Hu0cxAOSL0ruFH61zw2P9UgDxOsZW/sxq9MRxeiUt6yhnwW5IoemJ8k
ij6vfX5LReG1Z7/8+X9u117e8sIUGJLCtA+dpuEBnrj8uG9QnMgWyxPzkOLFO92+laKDjWY87JMP
Yi4/1cMTWHV5SK7x3D8WbLpM6z4VaubqrkEeLtaiwqPFIlPBwm8FJ7c6qF4bcOdca/rAtsEQ4LUZ
SsNx893DNWnfRHHRqYq1opCCkSsX1XtTtx9FY25ENK+8tstNyZlCAarHa7PNv7MyPvdDuO/+40JT
Pfy0Itm9jEj5renXqzD8RurotZd2FiXRhtrax3jQpjqKMV20PO2a2S4vxXLldYh8X3aS6iOptmRt
9/WQMReWoisUQ3uJ4ehV8WjqKpGs3nePdUmpYp3KEAZgOhuIbROhl+2wlcMtk5XXRts52Tb0T8xT
pShcGIv3pbdCP21bd14uXTKqLOnMSC/pNZ7yL8rGX0S17DuRXTJqEt28MPuyarr8wcwy5Ybsm9ou
FqWbMh7sjGmST7jPjYWEYlgeHXbNQZeLquOiWgs0HWe9bOUF6v3sMCl26y78ytd0sagayDvxtI8F
H09fbN0fl3baJ5rEXCJJiE2qptoq0IZMJEwH/7Tzsi92c5EkJSnPvUL7QFK9ZLTTeZv1zke/DNV/
zkqjllwK66mMwg8pUMkyfNn3JZ1zMqKNjvMFD0ZTBzbYJtWT2BeXuChSCJ1JuMJP29WGliWK9ws6
JaE+su/FnWvi4tEqD/1YZXZSb3xVf+94tw+iYsw5KMdgqyKZK5NhAQGgIkBpWQJ5sHHf13RpJPhc
2LkiQ53ZqtwuvGD6wO3elI6LIy1FNcThUDWZUu3XnrXf+2jeJ+rPXBip9nJd68VsV1iR8GSlliRU
BvtiNpc/2rrGUhXp7apZewh0/oGx8lZa4ZU9xTX764QmPdBuk3ms+pJvaHsfdLjzGkud1UkGIZqm
meh1GpelTsNeRZDbV3aftzRzGaTcSmxWfl9nuRd+9aC3oYjaGeG7Ck9L7ZHeLyKDSnIOzcd2WE5M
xrfaaUPsT39I5rgST/NABgiZxU22tm3zba4C8q5vJvlc2Jidd20ErtCTgEZoIDZmsm1ev9ZKv6GS
7GK/mKvz1NOO5D7ajLO40fJN0Ebkrgq76cZ0/3eI/zA4LoAUjaFalrk2GZS99SFadHdiTbCeinr1
UxoGNi26huSJL8fxw8bFdp4xh7/N3jx+Rlmg+ExxvucH+Jrn58qW/NvSI8XB/b40Z2hUjikcdPz8
SEnYHwo58NM2hOawa9RdwImVEzQBMe5XFJ8OMOyrkn6p6L7LhMs3rUyuYTBDO1VMW6J0e67GW/2A
/54+fxr0l5n6n5NUbQEMK/ymyaSHLTiVoKEPUGacoosCJtOmI9xhwpSoDupvcP26AHn12tTz8iW1
cREchypAVjAclXegtfBVgpaO4T2rfZLlhZXnsrDkUEHW5Byhk/zz1InoAU3qaCSXcdwfcn/Fh/Ff
ohrDAv/jPOXlKaRh/6anKC9rOSx3UCtssrzrbtUvXtn7XOgqH2SlugHDyfWPfo4zMu0zkGEuTB7B
I2Uy7dAgLAnIU2fHJaFjHO2rbbpIlxytHeMC7w3zmAc+f652gszMxbli+JbgfoDupJwXBzQ/fhFe
uA8eZy7M1VQwk8xDr8q6pX+Oyxy+WvmNHeOVD+mSXFXk0RpNhGXWqrlKRtGrM9x79jXLMxfl0nSJ
TFu3dbZ5HXuzRM0CAZWdrivMpbmAKYVxXsYy4yp6gJkcUJN6Xwzrslw5WZiuIcaVgYv8J/f6D5sf
7JuCLsrVWti/elLKDEP/NvKQ0Yz0ss8SF55pv29FWskmgI+RzArcSZJVozzWFmpfAsJluECi+5Gn
Z+8aKO9rNSLjgz6ZnRu0q29VjNpbi230rmyVn2jRZEG9j2xjLrkl6zKoigZX+bEf1JvFyLtOM/52
16nlsluDt9a8FLYE8js8EKNtooZ2XymVuuzWlC9hEAVtkRlaLoepNbBMKLZd1x3qYlrMFEEB/zJU
O32ZH9EDuaZam125AupSWobBkc5DNjbTtbccG5qLBN1gz3vGnLqc1ja2Yluwiq7IWo13odi2g+7p
vhIzzBd+X0NrI+Z6Kn1xHbege6NRmLkQHe/D12Dm9vvTdblCaRo2Y9c+WGzaqJAlU2m9XZk86gpa
mab3qxkCkdfBj6t08LfD0pX7uD7qSk2tRTT4EV/F1Wsakagg+hq243iDVvjzQURdsamhh54PXIDF
VXqsfMg99tXjY7dzNjq3bzH6dScIZAN4qZ7zhs3HOtxudV+9zIv/D/+oy0uJsu4hPZ3zK5oqg1MU
sPIKgqo7NC2z+z6ri011re9VS0n4dVwm/+B3dH0fL3388e/L6d9L5Z9+A6ccy7atY6Sso2sfDTT6
it6D6HmuY5KUm/SvI2xEUs4gGme7vHobmB72TIO/Pq9lYJ9GGM3+GGEIUZ+CEOqeeV2zU6iG+V1E
c/IYIFg9wfSLfPB1XJ0t3+J0gkL0HVoCYI+9wZv277/EK/PHlSoKS+sHtqvCa8h0+wCxMvZmaDik
XPY9nv++bKHPDXQm5+E1mPPPndc8+whR9z3a2W98D1PmJZa5erW/XjfRLWnB41uR+muz09lvjIgh
VNct4RXqHBptnx3fUsp7/50vrdkVGFBX4WqkIZy1lilEsqJYv4hJrMeoLm+l5V5m4Z9mp5OJbwi8
DQ18pa4SNfF3VVcsdwqbZ5F2UzywlLQ9xIZ4QG/pU7580j/9PGezQPFzss3Whdc5FvEBPa3ruWRe
dYCkiTwZhCnfb3z3lwf+4Qe5gBbxt2pUM+pDtJ58+9wEQvVp2xv/IOpepw1UyJOVhc1zoSFleoBj
JEWLm99M+IJDD7eC+IW7pX0Y3PFKBZ9kuBTvq2qNn4B+DU0SdJZhPWoCcmObUf6DA/1LUPskSF0+
qtErzlDgmt/XEFS5m0xfDgkpDM+QNviwqaA4NmVTnTUaavo6Ecz653g167ljnvlQs8a7b2o+zkkY
MZU0tRw+FRSWnDcG55WxcdgTA4/hWnb5djWTgZKib5ZjJNmNZOkrX9iFyFhve+QuKn5VWNVnCBGo
U6iD5qirvn03yFXdqFD9ex3+0xd2do1yHVRn4hZHA/SJyV2r5w6GH+AlkhkWREcwTuYTpAq672iO
CI8VLX/6tAoSX691IlEIOQ/lKm5gCa9skP9H8wSdXxXghq9Ds/0YoEqT5BpDu+tzuUCP1zXQ/gt6
eg0m/nXRST2MN/b1V76Vy/Mwr6gUrxG8E88siTWyTwmZwyTaApH2JN72TThXCghG6Vz6eUfxqSqW
evl4NtFOXpv+H/03FB2khyP/irUU/WojkZ96qFX/8/fBf1kTf5plzhY/TSvkuSY/uIZ1HH+MyLhc
meL6PlBRcxyKojnNrVivUSDmXQlS6hKBPbErt1UXXBXSr9cAU/UAT8V815WKujaWftmt5Tbq4NrF
QX+VxvhJL/34+e+j9co6cMXB1oYzsoaMXc22GJP0DSKSYhb0w98fjzaXV47cyDlAkPBua4mU8bUh
vCyCtFTQh+3ThjAvoEkMoRPybpstH35I5LFjk6hNLVAaoGr2ICYkBQ3zPtkqnAdtAms7o/jbAsVF
W6f94E+2hC86Fyjbbc2w+lXqRawOPo7/LsFkXFBG/VVMXVwsCcoI0/ageBUW3yFmUCE1tRQwjvCT
dtPKPFA518d+jem5gIq6dxxIg8NisZO8aDT6imPJoHA85l1/Rhn/nlarghWhgaGzbU1I0kCX4QHy
jRCG80scwPGIFrhL54nwvoa24JMvSR4cyCbLOZnyqjxBMPlXIb3tR/4isVNPo0o6Eo+f8mjJH5qi
5l90vEyPXWnIqYygij5vuVa/1mHtm6ReeJ0/9pDP+KyFIN65RJd2/RhNA6ZHMiD605jkUnlJxfzu
MZZVfxg0UQnUWfCN18qKQz+FGndd1t1LX5ZwYu7apOL1c1ttwX2M3wGC0eW4pPXg5wfuVSqt1KSf
on6BPSPtu+jU4nO+JZCYsQ9xnS9NmocmfIRGfP7o5ZG81JP2vWSCFnhabVAEvmzVQttn4NjwaC91
/NlTkHQTUcHpgWn6ISgk+Z4H9Bdfq+baKtl/DGNRNAnakYhMwY9VBxDc4UG3w3Dog3E6KVEMQECk
lyOZHEFQsLdD+7EdagoPkLqEy2lfxnS6zOVGyWPsLYDwSzt380X1+cI+dE3bRUevMfj30xouL3no
wFSpjbi+dJL7d/gADd7SKMD1d+1cQBimnZH9GRMJaz71MS/EDOWxoYrX8ohts1Fj6plamHtf4J8m
TDY23fqCvJW6IEFao6PqlBeNhpfuNAeTdxiHuSnuxqqW5aNZpv4kMd/v6xUOiBNrB1jcRW10MINk
SYhLiTmYWvftU1SJmpzCoYvIycSU8ZMKl7jPD63ekBNIkERv2kcTeZN4E3Z5V340XcfJYyP8beRJ
jsiRpKY0VVfhTbraOyN5SDeTSoNS0pUHZqpPdB3m/oQG2oJ9s6OV21svN/CFkcD228/UrtUMZ7CG
0blLKCoWNqlaa809paRm9wsKU/K73Apf3vtywF/VGJPwCS42xEtWfIzwVMrQ8BMb+lhcZpP3IjUk
B2CWtAQuOqkd1li8yU0UF18isLH9CaQ7dHlEg39w2HTjQZRgXoIxf4IHBOS8AHvz+VR2bSB/QuRr
QC0PlzNbPLYME/EsJmv5tWlaBZe3VkvkG9piQpV7hMGsfVuJqTiq3stR1O2KzkbJEM8z/1Qzxtov
3QrryCcR6BARCxFYnsHkt+yymSBafilaehbdlrPsIOi+eMUd05BiOPilUuXdyMt2/MniXrE3gqhq
/FL18SIujIXS+1DooEUA2QzRIkBkKBakIprb/CP+lZnetl24kSiZmSfMg4zIMJ0hucinY6AHYt7X
UbBMbyIf8xqywNqLjh3la/sJ+lpTiJtmXWIewyYjPrfVFHdvNlaM5SVWSnefySaofrMG7VD4qe07
MhUJTLoYv4sgQWB+9Ll66Sdp0FVyVj60SS71otcia4Fc+hdexojcwXEv9Xa3xNrORVqFYSMPI1mC
l9118j37yWy8GU/t1LXsnmI3WsNjI5tcXSuJlqpPNuAcCkDcxJwmxsx5UCRopQO2U2Ov0HcLfif1
1KP3qDnmcT6Ed2hYDusvJl+H6FrCZvIk+zKsz/WMvw8R8q3Jj1ADFd1TTmFRVSfKr2hzQRizzvoQ
GkvqCxoO5WJOWywgqb7W+DAPHg9QDYTD7KT5GQcR+gb8WMrxbm6m2fyM4PLJL7RBa2QiIVxRJEPP
+/7QDlXt/9h6601n7UO8TiV9H9k14WXoHYrBl55OiW666VtDo4W8NbWpDKzL0ShdQGfKJ12BNBVH
GmmoY0W2ZPMbHFBxqGX+Dzp5Z+9d1Pn+dDVQ5lnOga4jce9XvhXfVUN9/8MISSNzUpyN+Wfm9zN9
o6OgG98FCpP0l6Weje5KlG87krQe9YN/AkLH/sK2wCPZYOxikhDEf/czstauZcIsDDY/RVQO/qmR
wKbfVCPhy/3cMVyOktoWovo2jVMePwi/HsovCxaCLZMgmof8g1hl7p1UPlN+otG6FPcSDQRe2rHV
D8uDpgGD9J43e+eqn7owm1HFlt+QO6J1h+4l66vhkEsaI89CcJiQ73DCI/KAH6Sr6vCyOIY1zQOU
guaEGtqT6Ei5H1b3ksL2W6YbFDnsj013Q/VNmVCN38ZNehGuZ6taP4hGVOV71oAS+TnVkq3NoRce
n8ITlwz5pOM4tr64h4Kc7p+o8shQXjT08MScopd07C5T2S2suLRxLtefGrg6jgcJB7n8iMbPWMtE
1LwNl4RvWoYcwsjoOg6Skbaevaeik3li4jyIcNrm+QAhXN6PfegfwQVwMRxKZsImOEeTHacvg4SQ
Tnie4YgAOc41ACn3VU1hN64pnyyK5XrN0QiWiNUUlifc+J6waAOSyzmvRTNU5xx9AYV/kDwWnrki
PT+xJ2ohHjinbIl5901pM7Vtwiq/lNemfBGVSgPp13pLajFHFXqXbLvxg7Cjico0Rk2SnJXx4KUE
tTqmwjuITK7VJfKMb3+FpOXReabSa88lUk/iEG68n9Mh0goB0yKHMpQnv4nyokZRxnJz5Mpu67nm
c0W/eHlphuMyieCX2iLj/4y0ZdWlXWDYMtKApvUozVvqLSFJeOWr4AwX5UJkcUHJAiO3UCzrJdx8
dhVQvV5xXs+6OuW9Z8kHw6piO/LYy0N1LuhSeffr4Fn/u9CUXKDZFqizgE+tOkKBewhtGlu49L2R
JfHpm2ZZoRWUIktHQRN1c/620IVB17i2tkMDBFvvvKk3x2KeIFfbTlA4tNAQOMcIo/qvKOMCXMOv
zAZx11fx3MVJaZY4OgomQD4lG2wRzN2MyBK7hlRySmIoYD4JMFimSxBVzYE5r9VI6Tt/40vhnVhE
uuWqeSPVk+cPkLALYDCGcA1L14dGR8RMXP5TeKzrL0JGV18EzV1JITCFHTZuvsxtDHWybtgqeVDR
SsVd6A+9wP8bjDckHrJw8p9qzdF/sdnSK6+IrDn7PPY4uR4B+Wn6Lm83Ut3ZUWACcvAJKGyMKhz1
GV7kHd5EVME2XfD9lupp4yH8Tgctf6DohMNQ5dulgL3irygaymlIZmts+5ZBl3u6j9pyVY8MbUnh
47ogufu8MmC4F3CKWpaJrcsQ8tQ1W9cTLBmG5mfs+154qouRiC/BFE3zczgB9H7OC93n3xXeFfFO
FUVb+TUfI1imAxjeSv646Vg1aJ2s65HgNyPcJCWpJZorhmDF+u0Hu/gpMrZyTRoSRMWdQH77pJYG
xBP0m1p5ppWNBuwVS6Uecz4VHiLKmsDlEliDjDWQkaMVAkbEISfweEyJ1L33PDWdbOcjChN52F7q
WtXnOBI4qscoF3GZ9rHxGIKzLYx+5JBgY13KbTuTB27nUN7RZQubhELn+rzpQD1HShcwWa4i3ONO
jWoCKZKZTES/CURv2jKplNDdA82ruvGTicP8F+ez19MBH84r1PYGiqXl1KSqXdcEf+4BrqrDcnoa
cEBg+wNIm/dLUgzSHNjaL+2PMF+9J74FuL1ryOxlBmH6uGFHo/2GfF3gFe8xa6F/GkHWcr4bBILo
BK1kK3nwx06gGJvHYVzcc5gBBggZbCOmIx5cXyoIGSzvy6iN5+VNF/tt93Zu8jU61FNdkycECpKg
lbJax+LkacKjd1OMaOVkej6Jpz5uy/k8TFF+H4gRbcNxWJwRchUVWk9IFeszEGzmP24IA/WxpZhX
zbFHj/HQ3dnwfxxd13LcuhL8IlaBJMDwyrBB0ipZRw4vLNmWAUYEggTAr7+t++ZTPra1XGIw093T
LZnS6Ki/8D0R79Gt3wa9/1vdYPPfDlYL7y5Lik8MpyhmpzLMMBrek85vjYLV6N+AiKa6B5V4siu8
ZrraFB2nS43ik+6hHRwWePSZbkAy9JUj0Fm3GPDLsWjols7uTSjBnW3AyFrNm4geRYokgM0k2zMr
V5c8I8w2+tlrV0AuwzEZFHUaln4s3jEZw09kGxUyBJFAhWzavB4ik0VwjQK0Slkj6GJh3mVLexM+
JR9rmmmhaj9EQ9I1ya6iOK/mAZsAP3RMI9dEqV+2EZHjrttv2rsBgS22Qye7ge4iU9KunnfqV9Gr
wrUjTgR7LfAhtrtS545NNSgf2wxaha2iayGnao6yr+i6Ba64CcZdNe0fEhsa8TkUX4k8de4jE72j
yM6ZwewajaE9BGJRXFWaxFNWaQVjxXM2CiZuwZs0vTikkG4ILoeliqgsn0G3rAeYCfYN6T6jeZhh
i5mUcAHccJN2JK1yM0pcj8AI7rLpK7WUwpmxLdzGmiXladKYkfifvSuic54k9GnZQhQ1kcd/A3tP
PzW2qtXJDnq44V3J7mkxliChbIhqu6v0Oqdhfxt8Jr9tORt9BT+zEuMagExbxWCLQkVgFyTLt4xS
DxpiUZ/psKYO0DokJ9r4o/K8zF6KHSMWWhLY0MUYC889Ki2kaAfFCp8bn9fUoML77kjvejmbe5yu
Na4lonQAdJfHdYS1Rp3Zw6L7dvuFEYsGxRsEfYdirqGiNudB7byJ2bFe1pR155x37m7oUaCKeJe1
miW7xTEAm1ioAQ0bhHEF7Qzc7w/S5quJK3jyjXWRpK5G5qE87ztVP9d9RdGCs1gzdHncwosqQ4uw
5FVauO/GliPGMorGyWLkPqaVtGJAzdiS/KhHm7mqkIgyDSkAD4SRv6dit3jlIHxHoejaCPhJgmcQ
dSc7EoOJSdpriPwfhHNm6Bo5BrY5x8/Ty9HXsV87PH+exGs9j1bfI90+wRRAt39aZ/F/akL5oH20
/5zk6mpNTfaM+LbhvyEduivCFru7odAL6oleqzTSWT0PMW9Dn8K9Jc5m3kI1jrZJlDq6YNN4a4Ie
0NIhEMP+2sJQVKqDfHqATuQNW2Ngm7KUnwqEFl9GhSYQwjt/0JpFcwfTPozNAdqjMzRe2X2C/AhV
MZSGM5d7hnzdNLWi9R0tZthXMf+baoMGGMMtfdaj7DH+5159QjxJLiuNwivF4udZ8nwfsfJw4KHx
njV80KSdUq3+LLsr7rcsW79xrxK8+UkPMiUDkizwMpw04/DdHhS9sIHPLcyy8aKbeblMvQlHHUrr
TnOkR1ER3YlPPs3901Cm/Id0Y1YlezTPbSpi+T4tnQ+ncR7W7K4ncjz1s822JqbT8o1xrl4UndhH
F6v+H/LcIkRLZWjMyqL475BRlN6whiuedrN0V5eIMqo8nCcaLKajBwjjJs89SKAPizqoL9kBmKsZ
BO/OA+uQeEjVRER99F24dGXMRStJFLkqJ+MQN0pKBnBr3YMBdDRsSzPi+mq7owvxz3X2uJerfgrk
Pqb5Yd8TZmG5X7I96tsJc8zaYlqntFqPUjymR85vaZyNG8Jb8wkg0hz+EBLmnxn0BrcsgtkbvjuM
iBgrd+AJuCej1uaF+QYXNXh8mg1RJ/+6fhhVTdBDPfIh8RkkpRZR4vl4rM88Rotpj2G7C1uCxK8l
LjR/BBumxscD7S9vR0v5E3w5l7I5ODJ88dOjv6gLXPUfWebzK3R+8pRkkfnXWWIOYJ6uu4O2V+TV
gl6V1Xg7Bl5PBOlldQLR+VOaOxwjt38FmeUxgwnAZCLHTolnualMXpYwhl1zNWOPc0j1dcpx+7Xz
nOovU3LVo4Oc2YtI9JrdImOLvyTvF1FniLbCjIcQ459E0RxvMRgA0kIQgzYlx7cq26kI9hd6vPU7
Yt+6T6lNyqq4iHhSZ46iNRbbskMN7jFl1mEv9w2HZSU/eum2RxSF+MNo4T4NaLlnV2B5sCJkxDsZ
ucPenCuzOye4+JNNlv1Gy5Z/X8icYybjyx7dB7if/xMd+rcqUTQMDUef9Lgfqzhq6tPyPuZrgmJu
1+R1tOjeKoL3X1THPvH7BB2IqPWwJOup8+uxnPhKd3nNYjnf6fgLAsnxj5UV/orFou+cAWpMWkx1
ik2I/DtSuunUcLZBaJxgyYDVm0MG4aNlZIRXaK6wkPa8+hyVraCof8/HsXXRD4+u7o4Zb9sR5nZZ
cxAPxBXeR2PZQuBhv8EmES76hPqCIYqm4+XLAa71AsQDsxmKIukADBWTfNCWEF3nS4igzNWoF0Lq
LPkuuCqfjsTLNxnDVaw5ctuZmiLxxzRWd+ux4Trwq/42ZfT4Yy2M2DwpVtpGYV5eU8SQ/4rknJ+l
KWx/v+kU7R/TdFwvwfX9e3b06d4QzLMvDmaan8MxTuMFErtjq40HtHfKZqxtYiFimn9OkEM/Yflq
eVQ5tnbajklhWmAW2V4vmEH4HQcqv13wJ8q7BBKj5ZzmcTY0NDMS3xPpNa99QYxqswwa41qQXGDm
gObDNtbQ9KV0AV8o/m6hq1wsxxOZoV2uJC4LhHmkHleWhFnmcu/44D56tq6m0mECn5FpWpwJNRYA
SghowunqoELe+9HlAGe5aAQSmY+2Tz2Xd/0x4aSOkGokVzw3nrUstcO1L8HwucXG5Jrg0X1EmwP0
PqExuZUpNhNOHVFruObjKOl1KWn+w2xyH5/zrEcE+zYeCw4EbrZMXwEeiLE1OQCyyxH5PavpNhf3
nfABmyXIKQGsne17/ITeK1hMCbsVdbF70mOEG3bXdDr9un+TTpblhVs+fqc9EeqltLGIXvIQJ6FG
gy79OVoVPNrHkMfP274MH6M9MEizPgDOhKXLCG4lpvGfSeToQGDzs/I2tgoibGJMut0oocxipt2J
b3rd509qiPbfxm49HLpGWbaY8ACsYLVHTQiCEtMH24e0yY9tSPCqh100S4bOwGAwk6eidOJssG6Z
V2PPoj/Hnuc3IBJFdg6pDtev4MrhT6oMed0NnzELmW5+UGSb9XMuUnIFBPksJpc+xQijvIMzHJ6s
DBK7lSbpcoCNyyzS87J6SFaXfuM/VTmFoSJxul/nzA60TnrPz0cCB/sfFoEELdGrQYMv3YOiA8WU
7vyiG+YZJ+coj9V3rdakbND1GgntutzUWYd9xJW8YTCr1JgUrQRQWVazjBEQslOhbklcDLZa0VnO
FU1n+yoWGD6gurj5LOPp+CvSDazwJGDw+qiS3di2LLHue8c0Sj9Q3gLdBeuX9cszKEKzRhINw5HK
sp6KxmeH3Fuky5fDZcxIkdVAR9P5BDum2TULyfqydhyL/NnqMnAeIQuyynogNlVMHCpqSpfykRWR
ryNa9H98Oo47Zoye7KeBGJkjFdKj5yGBn7JkKYcqKpGFgskBJnwVF3K212NRQTeLDKKopgkZhs2s
IWGDhbsar/mWZk/ArVkzTCl/LDqK9yTp8/fMJsCrCoy5FawvuvmdRxa+yKMvJ7R6Q/n/WC46jA0D
3fj1USACqVy5cV25OLXndFkOUs1rOrWesflntwl7StyGoV+sM3iWvTSvm5HhFyMbw2b9DAKhdgYt
d7v1PSpBUrCCPAu4y79NxzHCg6tT42s0Io7pUReIk8Gw7mD0IUFNhJZ1kQc6ComyOkvELKc1Dl6+
VKuCe3wFKi28Sq7D1gDTxz2QbMD/KquIslfCp/yDl2Jc/h2pckOF8RJoAVESD2lBTu59Z9IhqZeF
LtDjdiI6nnXGu/FsZLRrdMi2fIBW3z53G8zT2mzpi6LpIVqzjc/L8ahNp/mrx2bHXgd4LLyBWTOf
Ks4DQlOGeLiwKR7OuOdxM3E9383AxbDkhKnxi1nYxVPv8E7BrC5M7F5oJ9a70OeZAqEGnOGy8XL2
7TSE6UMD7G657Pofjmb7T1jChr8Bg80dAHi8dWnwb3Bvwq7ghGWd4jR2mj5tGG2uOFq9a0JK9VQv
BgtLmG6mPIV1URqtb7GkNjtns5zU9UsiH2qQA+5xodAF3IPAWspfwR8x2DiD7hsFw8yfSpnwxxwi
4SdH9vht4GDHeK/jK5QL2f3m4g4Bo4qtZ390PTp0kDGfNjN4C3jhY8hnUpWDGM405t4OSa0sA/C3
Y1fkrXDuKekYbWZGx/2CBkFWQxIEegpt/5bSr/sNaatL0i4ZP+5HJLRdC52aB+tmdhakQPgwYDn4
oBUBaUoNIn39VeKLBkAKH93rnK+44NDN9Ws1e2oAOwAuRYgjFiXOkNcnf4UGqVLtEcgZ2w/7vx37
Pz1K/T5Wkvfde5i0z/F6rblseGR2FB6n7Y1Fvv830xJNMIPjO0OWAgXLkvPe3ZRdtLxIW4zffCRA
cmJp7D+Pqw2X8Xr0ADA9BRGsi+Wum8v4NUQpHBJFRNpdJbKNCbiyATUGhS5FZ5gWIm/ThPC7Q23L
yaX452NixWntJTC/csQlM4PkqZa8ECfAwopXLt973WxA1l7HscQkBptNUO+GdDfVS7S8++jtxz6M
uukMY7hVommuVJEcp66Hwx84K97Vci+Ti8uX/T332zbV1qCGYOMkv7k5V5c0dAsFt9NnT5jAwHeD
NKuXiRmAAB1Pf65Tv5/szPkLlANFY7PcNV4x932L1tAkoJxfdR5NTzPiUmrAnPIi8i56x2mHXJTA
Q78CGhaft86Q1q0AEHAX8vOUbiNOUN9hLCkQiFbPc49zOR8LWriAfY/MiY841li/ZIXE6NZvj2aG
3rPo0PfWMaitS7ICAyCG97ctXZIKkKjHyGlhlugNNRUSruC5XNK0CbN+3aEKaZIUq1TM5+wyy85f
aAwydllCeMCwEU4eJ+J5Z1F/gSSJXadJFicbzccZriPTg51Y2S56+LNgla3GH8VSljJdX21yRNRq
kH1oZOnL53Fg5N31MmlATJIngLrTo+rn+A9e9rQ5qJB1mu5d13hJwHLwhFcyFaTqlqNru3EfPlIO
zDCdCb+sfSyanB8rqngUfUBu1gHQ7D/ikM1nxKYWp72AHgvvBf2bY/VwE+2RAh5sBoRkv4i8tycg
0qBFO++b1OTbObchj6q+23/Dag/QzLAdVy3pXzTcn5q77BVrughIhq3Aox/AWTng9G+Ek/wM2jdp
+siX16I00ePq9EempGpHLcCu8K5EwieoPYwgA27LIadvQBbWM0Cr8Y4wLK1BdKhxkYfhM6FWXoBD
Zi+TsW9rPvXvE8kQy7ahB8CG0trBnm0c7+GcWrzGU583hwEecYqycq5GYcqkkjLMVbA5abol/oO9
shXPc2fNUZoZ+hURsrxdsLVraihZlqp0bHe1gHpC4LLH6kKjR8iatLf82Uf9z2SAi9iHcEvq4RSa
kyWjLUe2Y72JQ8zp2dkNF+GYReBjnnUYCH+YtzVJo1PIsFoFVMpafjAcgJnt3/ej9MsFbVvw3wCl
DhJkVTC0/E+sO/3DxiDFExE+162Mi2D+9SE97Fh5NzLViFXo5HaUsFP+KHpN5B0eN9bVWQIlAWhu
o8RTAqv49OEw89hQvs/J95DGh75LxngG3ZhaJ/RriZUyg2tvj3FLkknH7r9yM0J/FpHLdKgW1ccG
cl78BroNGF66Cu7Tm6g3OnBguiEuf212Qg9N84I/gv4c49bsS/f/bcShTXJr34Tb+rlya2Gittv1
EGqAujlaS2ohHceNiJBZaEiVTMRH0CMF59VFNJsee97pdwyUCj3ShHIz1/10hHcCb3DzUvaFEycY
W8WkLietbgBVEsgZxm5U/3ao95Y3NbCwvMYw/Dd12ePi90j/cGaoehzW4UGuSs91GcNhE3MnaCxa
4VpelqfF2gNPmh9Aa6sxALCuJxcbUA0phWTmrixTGh6w79nxHzaSoXhCt0X69+DYoapjo8q994vG
y5QkoJ7iNg0u+QnitYifR4As/J+A/d+/LYcSGxZzEKr3zc5IgWlWAmG4SrPFaQ2k6Yie0fpY3q6F
iN5Kh7cE/rd0FJpAmNDnY4fYbMYQnh1t/YJEN9sDN7Zsh7NzXYhi89+sADnT9CtUT1GVSwh9oaWV
1s+gfUlHtn+xU1DwteDzJGUPfhKIC1qzDtIH3PvWtMgujrYfI4sW91kCUioSGOcZj6TuZIOXq681
rnVgyrieepB/q1f8ezpEYMThD5IW0XVWYi3mZlCQm91NCSRHI8h4hA3cysDm+AK9jwnX1UTrLJt8
nYvpcfXGl+dcDIXSV8RHcbRFCN09ftF9m3ntSIptWb5sYJqaeYYL7n8C0Fb64hGJoHTj13zLOphl
IH4dvqnxwR4R5FFuIK0TKDQIxRPaK9ZBMKCqKOL+YY3TPJ3vMZNi2q2WBGZpf1lgjK2ndM/6A/If
IQFZ3GOxl0tz8v0ODGwjPJtuGnzY9AcE1nJ8X1Gw2L8htgTEZNZPricXgjVQOqNXyKGVA7c14rM3
Npn7Im6POFsWzE7CRhYOpkccAW04z/gy+XRFPcEAh5g7mRw/CN9z1aSrLfrxFWRBcPKxIEk+kwbu
I/r4ncU88x9TvokRDHfIpt8eiMCmT32acnFSRe+1qteEHfrGDxDY8JvOsFXsAQ/M5+Nrd/5VHcga
BAG/W12DD+WYjGAnSbAUOmA/oYJzYvIPeP+Ytzh9U7E3hQ3mBlX6tNxihtFMnnCX5gWSfzeG+SSk
qBN40vOkfuMwD/RGbNLrSrvU0VM8WIHTPyKitd7jtYD/iC3/cUH6jx39j7fguQQr1hrJmeXMz4ry
Y3rtshXX9UEQY4Vikg1XkFsz+zYW/dY9OTLt9hYpqFPvYFSB9LRuNXMDzTprkTTP0JvsuvgrymEs
K58OGkeUo61Ay6ht9D6jZssWn3/a2h7S6An780Xaxhk5tseOAtD5YPzI1C8ovpK/OvVHAWgBBCpg
bVfQBwaSGjMHqI303GUGgqtYltNrofoSCWI+I1nW7BNJDOwE6PRDQGSzPZUYL0INYjTXNyERPXwK
Kc5vq0qQwFW6+UMltRaQFL87aV3aljHxa4X54XgKUrpDVjsWPI56GIC/PkdQvbATKGYEswxpYAEN
idf3OtGbr7tu6sQFnnECrKQIyMvB4cE2p0z8q+aRo9+Jy4j/IIi3jpuwYSAHOLqHd5/Eu0FzDNvG
n3tcyrN1UKylPMuvZWoB+zFoS+tknBDwUyQERwlAxoCD3udAsEukaNQl7rGjkRIqgIodIoeFPl6A
5K0bGVAiNUUTHOiH6Xmlhc6eVnS7aFqE3TzYwmG+G8c+P64ZdtyvkK9nf1jpiWgh2CA/kizfv3F8
s7AedDrAs3XOoAbNiXk10AjkfzNg87+7Dqfl4sfFLQ18EIAM5gSt4DUH+07vIErYX2hPA0D+eSkQ
tsTI/ujGaBjvh1FIdBvpvH1QVab+kfhS/QKX5//OXT6Pdak6QSu5UQpWj2NPJIJ6tXZltxf1sA9i
xsWBJBXAjPjlhk4YVBO+LF71RzTd1FRk7cLn/cyK3A/wmneAIcjXQZZJCTYkKPNLOHtg5wp0Ou6K
XfEcUGgyvifrLj8nEIV/4YAsj28HZfpXiLB28DIgCqm7N2aM4DEcor08dWDITQvh5KGacllnNCYu
FcsjC7BDq5ceIMoJO19D9JpB34Flr2M0v0HJfemMv+D6tfJebkD0vVCg7EZOTAcmhg9p7foNCjgW
0lIiwqtIR1yojHRPAHCx61VB7zqu/5AtxeNWQMqCZouUWzk2CwtzfI6UiZIfRHZSv+NU5e5r/wEA
l9MIEH0qAWObCl/cnH+upRp/97HUMd6hYxMn+HCq7B4aMlzV/Yq9r6wcdV4fUZxcIFAaVuxWAliw
q1Qve5ZogJsGUoX+mSeS8lcAVdkrINiR/81WzBRkG/YfEt6NL1gx9UsdZ6gPWJnaVtT+aJuiV47a
9UI7z/M6z3dWtJkXI2SnuY5of+8mlU7fR6oWlEsuInZxGMDyS1kAMjrlGeCRExRe/dZw4iBRmUOB
3R3GNTQ++TSQ8E3jd72pkDdDUZdyuhRhbZE+ALuNlHOdvM0e4K4/T8l8pM2Ixb1nbpEi0FKokvBe
HbOba4GQWsCzLikhXKlgDJ/LJxFG0f2a2DSwBwBCe1fUmeoKWgFEOnSb6ixnt4KjNX5CNpW5zrJP
KUhoo1GXtqFc72wR3JtaD42wYZasoir1DNZBguI8z2Hj13xGpb/sYVsdwhgh4APBgTp0r8KK9HPI
R8n4TeJWgqh9oQEfjysAlT/YsUnaulJR/Bi7203jjh6fIuvhgJpt3fKt9C5/I2VWfk803uQacW4k
+he8Evg1W7rPxKbmV0H2XJ48GKy9Ep3yvJ0OQMd1hLYs+5Og9kWi2kq4jLwWLmNHu89i1e8Um/3R
aYK3Sfd3QZuRfz8U218MT6b7CK3O66oKDQ3KaPB9TR0L4Bi2La9IRIcVwHEeVrz127Ro8Uz1MpGn
PYYO9WHqbPSgZihacHMu4VEhZD6BOnsYx0dtBTgVKD+xcDWLaWpZHgn4AEz2YGDLY56+LdDNXWVs
M/68zEbUDlNCpTBM75VjWXkxC/Sd+xLpH4gPWstq4ol4UjGsd54ZqqJojsHKn5hMOAQAmqLrkgBx
lts4TwaZY0g0mqBbGgdRk4J6FLElKWELk/oENaoQx88sxLKGbHndvuTyyfO0roS/zPtg5LcCgZ7D
1YhJf/X+OCrVEVLAS2FP2avPbA/tdQKB31mg+59tlXfhgPYFWOU3TCSlbLVJ9keaLOzGVaevJfoF
CC3KKElfoWjxtMGwta7vx5RAXpm7bJ7eetWRpe25h2InBgcDRNB1K38kSEd4GmOyMDAM4zqeuOvm
4rKonfUPEPENAIh3bbt/oBQG+1OXk5JvHTKiWYVGyuIbOOb11gGQpSdo4G0B6HHf8JurlfpsIJQX
uIjAMV1KaXd3naDsfR22ZExOKlHd1IAaDvw5PjpQ3SKCGPNxBhkGg5k5xmxepTIh7vWINrz2auTW
YksCNx+7geDGh1j6BELFAacKm/JszaqlO6y+pbDMny90PMQBgsVCywmM/DivMppPEzQ+V+1QKqoB
+xZ7jUbVPq7IvL4zBSx5Fin5S5mv8s7uCdJ1yyiDGigKUE8ZcC2sZUg3vXHwX7XcIiRpatOl6Q90
FCGr84jK9EoPdvwbFE7Rmzum/jb5RP9asXLCq0Ei4azGuO7Czdoyg74CV4etQcRC+acCiYf7DeyQ
a2cdrVcHl0P8mFrmz6z7ssKNtnR7DJPqf5syU+fcW4L9JJt6coGEn5lT6Y4c7oIHmuR6+UJ57oBl
dsBxOnGcKQJN98+iZCyv6e7ipd56u1whQzCvWkZUoN8MNJQNk7i6asjAnHjetwMqBJxEi1EtJ/8g
nZjr2cpkbPGPawq6QWfpfaojVV7XWZupwToY8u26ETP4H7zV2y9+BNtC54V1BJp10rQqnjHb02lO
9lPCV4WGMPJPTO/FaeDDGOp922AJZmMUq0ZqYs/6WOVfdFhju7PRPTAazydsTG6NR3v3sHHgmhI7
B79cKQe8kGqEEdKhZENXOz/HQ6fm89SH8QnUyHwRsZ+fdNSnLWpZAs7Rh/1k0AtVQ3mUF6aG8Iyn
bLcWLeGkoCbJiK0x4UJdmip+2jj4gheFy8bgC0TU8zfikRFES7U1kFTAzNXzDWJVakoouuWYG8CC
h8N9sa4UnIg0N8oO/pMp6pP/BhPbmJ4dtoiSH8YMPUIHBjc9JCth3xKRFd87KN94jR2jbq+KCCRx
juXVtTLzkHx6qKOOipS7uwkm3WVKR4hg5gME7WK+YAO4p9/DQL3gePYm/ZPKMZMnkKvYHQC9Pc31
vsCa/soP6CfmOOHqQjpWpmgJEjhWEU4f8I2hDfCmg7BqjDV8jQl97JB8jOOlaGRPDNs5T14Ee8Nf
8gOyLRibwIjg+IbdQyy1joUZ47oTG7kcDGqjlk9jJGsDvdwBVybcFcWx8it3ka8Uxq8L5OPrNzma
tAOmlO3hNS8WAA0HnPlkNZo8Co8QzEIXjqYv+i/bU9Dhzuxfd/0hz3HCCnsG0RV8u+BKJJ+EbF8p
DVA6jTWACWgMXZpOR2Mx54Yn4MIQq6GwaKba6IhnB7fpGHfFgcUeefZkoVGjwY6KV5BLyE3aohKD
RQVyT6OxHEgZlXfdIDoDsc+E6aiE4ojd53YDQxpwQV9QBiHMsovqMGA6uT9jnqcfpVozrBzRXXgE
R1P+nkHcdkfySD8zuHnRlh5Gxo9oN7euiSUk8t9JP0aABUlUtLnz6Jbx0hYXjXcCfRsabFEzjI+g
xWLkhTVY6tpCNeeZNM/H4kQHMM/HGsj3yjsoOqCt/YZOZd/wZ3uOlYxJLm+wKc2jO6cw8bVrGev/
KJW+QUHhb8iPQGsLY70e7Xd/lBki2kBJiQo6bRQCwImo4gQkwCPc8dB0gZXfW3zH8QfBYNKKjTJ2
wlUJrQKHbAic14hOujJuhPLEBShsbzsa1qzGberXB5jR6+EUQwQSnuNNrzFIE8TfnL7qMHJvQEuS
omITVAw1dkli0fJjyLJn57EbXqlM+eypnFl+PEHIJ9wVuoiv5AKCU3UbcFTnuz1nK70ErnrMfsQ7
ei5lF4vPBCsH8AuMekAdAoSrq8jYFT9LWdDsGSm7K8WhjkSCTSM58SYTBJF1m+/GrLYoCkttlMWa
SaWhfdMvweLuRennE0RYNdwayVKvuEBARmydhZqzDinEtg/lpg2DiBZgdvQf/t+dXj3WjhGMmxYP
s5Gyu8UmnbrWLZ6/p9siPrAeBribCubyxpjAAN+WlBbbO9hYutzPLgfpA5gSsk3IWTV02aleT4pg
gq52rEwlwFWhAWhGqOMBFq3rfwmWdtRpXvOenJci3z//x9mZNTmOXFn6r7TVO9TYHEtbSw8ECS5B
Mvb1BRYZGYl9c6yOXz8fqzUzqhhJNRZmMllGBRNkEov7vec758ZJ44eJs3TNrreoF1YMRlWhC/UZ
o84Mw7mt+6EMl1F58q5ahlwDekljBkVESSOTzehX+YeGiN+dqyT2uo1t+2rruNqkVlNdJNoqu7gM
2C+XcaiiNMU8glk5cGbH+wlnZt+1UZMek9pFAfUSk8rWm1Jgk2XpVSjZSswBLhm9eUC35avXYlen
C0/cc7aKi9GKdkPdlNHZ0hb94vbsKwugXIcWO9kEFFav9dSl11VVuYohwY54EA3jR6nRdS87mgLX
5GnqECc+49zF57VUiXsvLxgXAh0a8sGmo12GZiYW5ChtXk5cSAY76Xxadl0noptiAa28LynYb2wW
XRgCfHXrSHTzcjSzNHdDD5n7jc0WmXpmxVM0XcE5L896L3yJF1BCXnvKGmn1D6m9ys1FcOHU7Wvn
t9Vaovx8OrGu2KqQZ7fTxil5TqaueuBuRrgUkbkbUHk/2lQs9/MsnKNZdcsPlWZFSCZSdnR112Gi
BkwD6gOAYSqzD4IumiooTKEwXYv5qAHmdcEg2xnVL5YvJYYGStNmcM8lzlBWCNZOQ6tKnIk5LXLX
7JtXP3U05LRieQJinK8X1Md9obl4B8vITzcZUfZX2lynZ6MYqYyXSKP75bZE41CKmS6EeTyErWGO
W9CR/g2uTLuekhSFHRLzCmNp628wtFU/QaP0AMcM3fpu0h68ZJJ3tWrmd1K556OBWeVmdudDzoW0
Za/U3utjy9qlu3LYAp/HB2+Ucl9rJnS1lrPHJP5L3xhi/KAvgRunS7IjVBguMHM2GN7ii1fA4YYU
n9m/LIwlUA7TX+v9Egt9Z06VOrk8hQFOyvq5joFqNc7IRzKm9a+qcDCzzL32MEMN3ZFnMB3zcR72
NhDI0bIy+TNXlran2TftORSVDdvq5OQ5uX+MxwvR10VGAUloYPOU7IuLsZFrnmQejUejihHDdLVB
M0WFBMgWtMdmmBs/Q5vERY8LJh6c5o5MpnkEAfO0dkXpWd6aJoCjmLRqY/bp9FKOJS1XmluJv1aj
THZdMveUxWTWBzKj6BstO103bmmypOpApwym7ci8EXS4g7hgTjstLznAALptfOq0FhRBRnUR6Lnx
3uWutmdARXSIvNl9nTXboinniRMaSP9DZdoAtKFnT5PhoroMk3lEYJn22rgMVxhhqnXkS28TE9B4
aAYtXWsZY8+RRQli9fR51bPzvbgPja1F8UoW6RxikHp34Wt3/eKPO4pZ691rm/6qW0R9S9OQ7qvV
sdcmuS7QGncskFt0m0deqm1hY3OsCbofzpgwCfSMlo/FwGmWYQZ/dvpK/ohx0NwijWN4nhAqG60Y
twxp61khuYygj+WwpoFldoGq3OWJ6xdopa29xwh9K1+box7/UnmlbRACqFnRrM8G9xzi7RDpPbtS
vTp1KhdGICzbuI810c5I83p5UHHeUEhns3miCtMPDYIniw1xzEDMqDYMXWDuPH128ZQo2Qd5O8Tp
ihFjWKS9iR2EuXTr3ByAgOiqqPteGxovtHNVPHuOTReWFtyGeghWzh277AYmjK4OjQJtrxq/3NUW
GiBj+jAO8YyuVuz88zWeu+HDqZz0BX9Gh+jhTgSN2fmpiZPyzu+UU9+WNi6CJGnKl65iTu3KV6S1
rJLe9ihw8EXjqCsgisw+Pze5BcIFWLYtRJYdhjKi7c3k+xkNcFaHtLH1KxzacquhvZQb9r75w8ym
EP4PlxtmDK1AYWQQmTAb67ms87fKc1p8x/3AQjg4GVMBCElBmHQsMzAm4OpdpiSQbjKYKNC4ttfs
Ksa1Q08BfGgot3amxLsJlHfu8JKsTa9ipeW0OqwiEyVQgjYRsCvOA66y+UkHMhtWSGP47xymAu2F
PgOTtx0VeqJVaThBQ+BrR29wD/ghrdt6cuRtvCxq1xplPqIuJwNUU2v8YgRvecCirsPzlxrcoW9T
gAFltf5nS2c1XqmL9S8wLMbRmvaQn0jA6d0rxN1MYM2nNNyBqCvoJtiibMVmp4pWE6a0HVtB79Qm
MtrQDAYnkY0VlAwJ+IGvDSEZEqzf6F3bP0Z4MI1nogz829lQgBpxmw5FtnKsCQ8gZpQhdMve2JcS
VAfL5xCqMcbzlbRlNASj3ruHtohJ5av9upoPBtkEbM16o9r23WyQjqs3y41w2LTnfjOOa9cplufI
SaKgTMhl3ebE8bzFtdN9sqkQO0VJFS6i0DfYZ+oHc/GMh8Uajc+mxr0iBi9iXVqQ/CariN8SOZoJ
eI9pH5Oy6jekwYIZ088R+Yr8Q940noiD9VPNOEBcTPQhe+2t9zHj0WB288d2Ku192afaOy0Gu9op
HNBXmMsIic3LdD/prTyJWKuAPP26PebayLXBDKFzovi3+YK9LXcULSlSahM8TN3kr+h+zb9sJ+02
OA4En0kXDxPJ++kKyRtdDnr3ngyw6KQDr5xjq6m2tNsa/EitCnvaB/ZKi8cm2RC/V9+PdUuxlhW0
YpLMqs8qreofVapVN5rvaDvhtstDC/2F/5Nm1BL0/tBkeF0yOpWO44fmkBe3yzJZIUO2Bc2H2v90
8CcRYLDoFxibQcE9KUaMRu39G0t66TGP1PR0QWLOJsr+o+va40uRsPvAT7X8lEYHLN6P1A4rCtji
QAtNBZYcuoMG/397MRlie9G4KILW18fT3JWYaXpz+Uh0y7pzQa33keWVN5m5DD8saU0W5g0nr3na
IzVA+tJlJWYtRwSgqOuwQBg8CG13iEJ7jsYzJB8hh8SqVVlgdxnNbOAIBzIq9upHb8Qzu2GlUddx
P2TVpmOe4L2js0zk+Ft/zIMNWjT7CNFnHS9W9p5GBjqToaDEfXonv3RIw40th2L5TIkiC7veHrxr
bzTginqtGI4yxndxYHKS/tR1tKk2idBbEMC+cbN9EsOY1DSF4z5fR10Gg5NmRONtcV575T1RK76x
6VRSnyCFtUezoQkd+pXdJmHtomAHObxjHGImEj+bJHLqrWpxyqwSj/WbMCSz1J9yw3GMrWQ2mxmo
gpNAoMY4LtKB+qtwZc+DFh06Nc5+GzQsA+TWKWFEKqDgm9ojlJ1iXKAvsVPRTspGgecnGRQ1KCbp
0B40K6MfAGYzh7LvxV5zVWu+lQjyQV9ExnjHIuj2D9Pkxcl+qc3JviVabZlXeatx51LMWVeu+h0v
7yJ1DfrlFccy0grS3NhIZ91ZdG02M+wXGCMkqQMkfJap7a21ph21OrSE066B0E2G6EhXbxpeGtdq
0NcqcfXpFTj/IhdS6WpYjpraI9aEkJhjQf6e9VShJ/kPaLN5zZOxyNVzk9CBTU+N01kwDVU7GRu9
JEpQbbtFUe8iy+biRFqKOQV0d1rYSB8of7yb+5wyKHeAX8pIt5s5yITdyRMymufhNimFjOHIXOi7
lYgruVw1g29Vd4uEvLvWHR34O8BuuMgby6Nuh3IWwn/QK132q3m0h/lIt029i9oHBlnhkxnCOkHn
9FcyAmdjQ+0KZ1wNYEL1znaMaW12GoJ9uXTGvY9r/uTMHv4MGoSzhUWidh9pRnrPqlycLWJhe7Ao
Hm7lbN0m5pzt3IrO2SBdO2hdYf9oEb/fYhwsh6G17Y2yXdoCDVQVUrsyXtnnaawdpNakWC9vjNJg
IymgDYUnwVGm3ik3oszZP5tZNIAR+cVJJY33wBLhb+2mZ5VKcxZi0+u2KVaBF9JneHq0gm3PqhR0
lFzCOA62Oc+/QBuMIJMXTKaLKhP52yluqtFLbpZGcxnoUFehU8C3d11WCJqpUWGvwZLMG7Vo6kQn
MAfRvfgNV4yD715l5IIKJY1I3q2uwQ5epXO4zL1ax6XTPM2tDv9vj/MzhIx8dEwNLacQlfHmt9a0
860JHoeNz/BA4mGHRz6Vc4CcMnNt1NN0vozYfaktnIUBBaUfWrmnrtJ2KJ7sopnecuKKZJBwV1ho
7LzVQpbBcXElCKJRlk89d9xaMCSOsdr54N7iUjU+tJThPbgt7YfFTMtTrrtZvCqbeXguFdw3Zp16
K6iyjx51665rgaVXCo/PS8Ncsrt2UhL6n7o5tHkcUNVhEGcub5I86Fodv1XJZLBr7wZ7nRuMoi18
y7hv9G7UNrNHbqWMNQw4ldVe52nOw0aRbvBqzxnem9RZ4vvW69oDYPiyHqvZ+WlqOp0DWmdewPoB
rt121mFCWDt1hmm+WHYx31QuhLKObegoTWEa8Ot9BLSCP+M2lhhU8UNmm8GRGbErZnzj8xHPnbt0
v/Be4ri0yMGQCkMrtlMPjqGP4yunITJuZSXa/EKrQZ57Wl20gathTd5F9tRjmHiMR8NZk16oQieO
SwzmkLb6SnpCyk2hmU65xgranVPyb5wzfgTmy9Booy1/Z069+ZZNuqihDcCG1ljnpR4qrV4CI5+N
hzJHD5y4TuZQd61mfEVBdYydCZDUhIRL9C+0914w3sF8WtgO2xVj8LBqCTfx1nlVO+NGpzTMznrf
iPiUXEqUIMradt2prFqCMWpoAVVJ2YSVBWG+HRY5bQmEpgs9kI94gSR8/83xYi0JNX/CtFGbarzo
vna97Ax97MD9SD85N8QV7uwq8cJaB1U8RFqP9RnM6o4YHiw8ymrYAPhuOi6Hvq6s0O8o8sZUk8hj
9LgoMPqBR/TAvmrwSD4q+zLfyenCUV7iN0JZFg6dL9/Oh4Dn2rAe0R92TTeNP1KF32QWPZwUipxl
cFH7tNpaojUYyzAy+1OrW3hTK5t+QLQQW2XSD2JDAW10idTN2sBgbwZk7uYKI2uUSCJPZGbQha2g
H0v2RNooiWElKGjZtc0ITUypdOBzwYGO6mKy0LEw0yVtNpEbFXsHnPhAdNJ0ZSX4YucE2rLTZ9YD
kwKBK6ypGRAPBwTjHPmz+AAInDo8qH37ONLe/FmwHP1ImOCxKU2rvJaL3z5Lyt/NrCYV0GautpXu
4ubMs0ar1qqItftM+M2nKs1yA2qPAjlqsg5Mlya8u3iXMRI0hmycsFGL3KhVP0tyUR6XyEUNF73T
si1ZAJ8jAUqeJ4bcJN4I7BWZGryT89IxiBMx1jPOZBrm4OiZ2HYIJCHrUXTTuUo9+rVdoddk2SPt
WO9hKHGWgY6kZRmOHd8fgAjSWgoZcNeQrcadjmvrc6J4CbXOhuDDqfuxiHyBUPPqJnABJqkMDfrI
QOUoU5WMs2DMRu2gIzyv5aSzBYbFMBgRbjJqmUH1cu2ZMLdb3QLi2iNLYn4xZ0tL6aPXqFuoDVJf
jy4o2340ZLkjCba4tVK6R2R7ZQGVAL4UvwE9nLWY3e1AiNX7sJjQUz7oSMoM3l3Wm2TTLKgh1yzO
6pk5F/JOa4lwwG9I8VYZDbYy38rmLbmdvhFSFi3xPs8qkXBlS+NER/ZCh6DaHAXr3hPZFb0Mm6FL
ejRPp3zRJ2+57DUXEheXWJr1LcCLdxR+2mdPcdNb5ORYWSCL2tpJy27cV7vulpLnDka6IE3rZrc4
uNYpQ0k0mASDK/KlHua7DJjZXSelbi5ra9FltxMVWCRUnuHRpk303ka1KLqHQg1ZGfaXEJ9t3y5k
5ZFi58ZbR6/GhRrEKcpHJgyMWdClsbyAbn4WfxRTlHIlV61En3RJworuR0V0ih4o1aQUBlZVUkMr
fy5tkplouX6MadaWv/rSBZVBIcuLvboc/dB6Std2tC+0co1NYqYz6nkSa1RPKIw8Or5jmG9EALgu
t55biebOr/TETgKbPsR4KOxpcrfMGfZLhq/yjQQJy6wTJL3hXobjTK7ckeFR3SFP+neyMcaHfmpm
cyNdBcHGJncuT1pfDtMVjcjstmJK5PMyOqoIGAw/paHllFMUFqQ/7erGbq7SKkfUoJeGikmui3GY
uTWDJG+9p7SX2LhsqsCPlInm0cGq2bK/ZqRsOdiNyPIFflXqXSGGtAwemrp3HBTkEo4DdduVkH7k
blFxRLRp4b9PcW6k7zMOv3tLU/ZzT0EBdQJDhjNBJKl9GEgqUStJPAy5YpSP3j2S3NTeZ1EdQFjR
wy15GDWefxUR2LHxsgHLqIfXad4QXIhFBmarv6vRREKzX/SzIunjhDovwKtAh/otjkQ/XhX0Lx+h
gjKWgTyO2Jck068G0XlLz0OkQTmIYZ9FhhhW00RQHokN6c/Bod+JSuZN70g72T0xDdO1T9s/X7eC
7hv/WLtZK7MWu8iw8mqFVt48DaT7bUc3ca7KiDyWgqGav4YGFWcbG9PEY1pD0y453tnvPdfcFkvf
nQ1o+XkzO6BnmW922SaJKNHQzTOM4T4+isovrdCDJRcHEC9ey9Oo1tekhboNnAnwx8pbtAzqjQb1
1uorsR5ajBGEPLF55da2iNRpSh5RfjtjdukR3H4kCwa0FfEE81a2ro7qvKj9nCPpoRXEdC8p3Vfk
do/vrdtMRFXkvT/tB1+5oaR8C4XMqmt4QoKswMSKQ50xKwqFfDoXZd4enChKzlWdRQBpvfXolpqR
H7KiJBthQOM7e33rb63MJxBMEw+GXqu9HdkCeTvK/UPOzoQoJjXt3GzunJuqjfzuhNjPRoackMw1
63WrZrLZfC1xmV+0YFhqm+gGp91yUh03Zj94ddh1RknUHuAPUUblAd+3TX1X4dBISGk6paipKOC9
Y7wRvM/eOEqT8jNKLv63ZJZvsd0XgX9JhAqqtnBfqQOMDTLQsiaJo7umm6Qg0IxIjwND6wdjE1sZ
LU1GieXHCRR3W5vEMeqt6F5mEiL0fcZiyl5yaNZDY4idPQ2ywZ5R9N66dnONNKPC2WB/ei4Ebm7H
aJ9LszHOBslpZP8s07byF/EwpHr3wYh1eSMdcpK4N+p7e1ms+yQhWo9lU6dVx1wnN121NEu3rpln
fM4CrAWh0pMCAL38IBNEXVndPG2EQamz4mYyeKoqy6S/pkdE7ilSbs7QsKMbAGF7h3JsZ1QMskXZ
+nmzfPDNuQzZDtFqaPKp+1GT7XVUziXIqZ/UvTDIgQ66hhVtdPtx2+VLs+9m279ftMq5JjVG3FPQ
a0c0RfvKwPZDI50TXR30nvZuSyMo3xI54uokfObFVYULxQjmynXTo10UzXsrpbGzAccoOeMZFYk8
ry3GVVZ+JXF+M1J5WC1pP+2SuI+uvCqa1h4PvQ/BQIEHz6lmWiIV8R8WeuGaobJ9kJQjK/KksC9n
mb8zmX6GfTAqcEyRdv/aiRaLS4vbbiUA77eIDNx9ke42amPT24l3Xp23D64080edJIMVrk8tNLUG
z2tHWMNaApU1q7Eb033dYatfKr27I1NUHD3jd6JoMlt87hpPSsAGk7q216tz5lk9hKagZRYteC6S
bCSUikE0QNh21F/NGfhJ1Vj+oSC76FHSZZcrE/n6Om4c4zgP7vTStfpPtVjpi+EYyZ3bJ/m14yTt
Ojap/fR8KHZgPM4J2KALmTHnkCvuRc2uQRDZIqGxbyWw8PLcQteEFI7fooTUvE1PXU28a4YLCQz1
optyU8JpvOqGEs9TN2ihNtvZifYCqQLGUGxcC045rr2RVEPixH6y8LofjobrRnGlXtPUMPBDiWE6
J5pU74M2x1fD0mcbUlUMjGI1TY12R7Zxzi6zTIkXtveFSV6bCn3miWQkkqQMEviRZbXZHDMWqwTr
3iTajsFO+FGKFQl75WSupOaK6KwneU3/oGCW1HAHkZzaWUB2UIlIQNnD45Db2fdKwGii9bi7wOfK
G6qoRRB6FCU9LlOq56U7oxHlBU8Ck6rgmvWVKIBV7RQAySdYFEbphgt5PDG7X9LZQ28BDb3T4DHr
z38fMPwv8osdnxTof5g21scTxJrLbG4zMs8+/HFL+MP3Dv0lSJrQk9KdVGMe+HJe224+VFL/k8j1
f/WprT9+aoo0wy2KyjjgJ8Y/ue2K/nsjrEzny3wAzQDlynMpDrQ4bjt7cVadPjXfDDb/MhM01iIa
hTI3D3E3XFPrPrPO/Uk6/L/6Sr7ERKsIihCG1TxQ+5BsEN9rOe6Ib53Jr+PtnUkHrDLxFNVl9MPu
1ZvLpf7NY3+J5keSAwqz3IGWCAlXVm3sU+2bg1r+n5n2Fh5mE4nokGBAWVupaZHX5MnvnUzxJY4f
r4mXCZ3cELaKOALzEFLweyMwxCUL/B/uyrJtSDFJRUNpTbbei5WpP/m2Lwf4J+Hu4ss9KY1aT/TM
bQ4OoJJGx4mB12wD+zAlbfmbQ4nEl7vTdulLgvTxJkb+y2rKa4zz6+9diV/uzjkfvKwzquZQ+N5b
LusbgMhf3zv013uztfq8pE9yYE291inh6vF7o7HEl1tzbgeJ+pqqg87UBm++ESr/3hSGr0PtB5JS
iRWI1SFmAOjaNi6jiPx4+t4F/nWuvdsYekuffOa296xr0KJ2D548fO9U2l/GBCUdIH7nDdPBmcar
zoi3ep3dfutU2l/uTM7k0koI0EPFXoNZZ6+d23/zG/9yZ3oWaZm90Y2HqMvbDVSa2LitMr/5jX+5
PdPRIBoC0u1gqCw6y5nSlRkP6fdWTfvLfZmTdNIKC7C7u4QqNIPzGUXim5/8y42Z0fWQkyReWSRg
Mr5WUxuUdv4nj63Lv/+fPLbsL/em1MqGzeTSE8Hq9rgXaNdGifHNU/rl9vT8LsmJ+C0ZluTibImP
0q7fv3Uhfp1xr8Wdl4+xbA8wR/hRitxdtQbpd987+pel045nQV47Mf88wElU0eLHbM6m7y1B1pfb
k7GziynyoTlEhnHxbrpsZnNyx7730b/coZ4Bd7W4dX2Iq8UjVWY8I1jVwfcO/uUerQgMywzq5QPO
qXxFjE5o4Aj/5sG/3KJD0aXlMLK4pXrxQBQSVWQ1/Nmsa/H7BPd/cqVbX+5R/I66pTLBF4Oh/MHU
sm1tD09I7sQLNgwlNQytvtD97r5xl8NcI0B01XIUnl8uIeEr8RPu33yfCWQzN+p8ap1Lr5xCB6ah
+ylmcDB4x+EynkEGcCG3kZySgEAT0CsNI7ZUALwDSK5Qpji0ilkI0/jhzvQSsPquqP29m6ny8+tC
B/UF85zPWJfSg0vy2ipJtH0x2Pep9K8zxrkN0/g8q4RG1ZIDoVLqLRVv27iVNj14VZWHvaPHGxg0
P8ylf2kLN7c5XqxNEQ8G8Hwy7g1oWgHPw6ABdTXPbhwu1HndI9MydlYhp3qFB1L7SV62ywgTMYIL
EV092vDoxmRtG4CUI7btmo5TRupykl77bRRdEx670eNufM2UiR24d9aKScobzC9XhidfFtiGvT0U
11o1diHteo36vJ7fZ5+dgaNflXQZWj1q3J2hkV6FAZn+kJdeYrFdYyQFZR6hlbVuBjqsoLUwtle4
2exVmUTHNB6gm+sroyn2FK7V/exF0VZoJMU7eD7O5PzhA1XwsCPxmbZ5MwrrZvTEFFIEljis3Rnr
Y+/PQYUctUH+GQIn84vnLIVBTHtta8BT3eSkwRFYeG58MofLOntcitIL2J1VKkQM3hHu89BoaqI7
gt+Y/ebaL7xcrQkjv7GxrAUQ1CSDyVntCNlg7kOeeEciTCeQHHXUMCZjFBWBEUdR4HH2W80SLjqs
M28jYnh3jmXgyKncEFixe6KlCLszoogyIGMwMPjR534guDnF7EtSXUAKkB46E8JigA0d46ZjyivP
6twZJdtuiSNH0+4tJhc0reqPkd+fay7GS5LzxvPJtNx6kl0WoVOTCMpR7egxHae4epx6tTVyb6g2
NVqLY/tOcdeBtRyV0E8Zsa2bjmjtIHF9/H0GObMjocxXWAH7oG/1RwN8KtSJjOdCy2i5C6/MDwhP
3tbFhOJ42OLteMt0iS3a7QWC8PhCm+GXj5S9Ll3CC1x6UPsB/+C6ReVcxY5XMv5lIUR70D8Xe7nt
e2a03fix25H530mCuIz5iN6rCD+vuIWRV02Qs5Wh5pNiciDBQapdMBMjlSE29qN1iOdCvNjDgGVY
evo9GS7OUUw1eidBz+XzRDQSX4I9Baifvron6ekk6GuYj1E9MBWk3ueWox9T8o9p+nR6OJj+Tatl
iC1TdiT/bk3m196xgGD8eQy7C5iBF9TYtEKuBjvPOAVKbb00JkyKcA/CRbimg4sPDsPYfJsTmxWW
U3roc+uKFvsPNx69s5GZRJ31kjtbLc3ysqRFQYZImootczLMoJ6YLj+2yaHULecXo0AUeSzkQTOS
xcdt4Qg3XcJ2TK2jMBH51+Yw6yHh5ieR+qa3JqgfinMZ3Q0IUqStK9VcdlZvScIEGCKBikAg7n8a
UaVlhBu1T2mq5zujq5AIMUcfxyV6KlLnYqZcxvLapvUTmmV9AFjh3iCp2h8ufazaBrHFYbIiZIrH
TGTvsOS84yY2nnyNIg5/B+OTEcnbtUa6H8AsrDk/j/q1IBVmM09KA1ppLiSgKzVt42Ede0ywFm68
TrprL5cES7mx5FwkOFFVqlfHThXXUGjRiRkn1xqP8KaiCWhZGk4GgDMG70zk8fE4MMjbfzWcZlfl
cscFpl3H+NvCyE1ICI/QAmagxlqWoDSiJXIOVyy3c9QuP5sKijDvrPwe2tEEvZ3iF/pTxIc5c6oF
shq0k17DCQfT0KOmF349fGigI5IMqqp9iOTwCeapXZEUCVmsOJfoI8Mh1ghwVJzSddu7yx27iiUE
5GiWNcA8hCNS2MdoSwrq0WF6oYZdSy/xyym7eDNUrxgAPOZYTRtz4y+QIIkvK+YbyJt+wraa9wym
tOw+hsqSM6fGrh2fIH3/jb5ivNP7Nn0udKuvD6Nmjyro4VWP2TT6bmD5/avsoKYtYvcPYzkBn+ad
p9BpnP59IK4nqPx+AWKyxQPmfXiqHrsuwnK5JgwI/yWJ3nilCGwyDI9sGkLQdj5ox3bJ6/g4FtN+
FIY84JpPSCJo7Zvc1cu15dA+1nx93zExamMJotcDVcY3NB4Z57XYwwSvlFlJ6DAhZ6x9x73SyNhv
31zm+AT5LOOtaFzC73z5MCaF8axzTqFgS7yJhLfUdiOaR5LOlmHtoV5aay8z3Zdi9JHQWl33zm25
7EgvVztbQMrNDEvZthnaAAHq+XucJ5AepKJWSKPWL0JovLtaIov2RfrT0tHgYFCN+mVQlX7VjH78
Msq+3LS44dcFT2RSWerEzVZsaoogSYcek1RKSkxWGOO1NsAMDFFJlpvbexZakvmAn9HYx7C1vxRj
sh7dtlHXWlai1VaihJ+3Z2Pjm1g2rbJHUyIa8zrrx+XG1hcqD/QunmgxAaMF0EnYdIWbMfMF2gnR
1pzboNQLyZpVWzgXfANHSdlU3VWczIS7McZsuJ2wCD/UNMuP+H2qR6yFw6YXVvwExN2wQxiaqQ+Z
oaV20EVzfcgNZmbphpUIZrN16HFDUvEQyop6NTVUz9piY3eyEw3kwN+kUcvkCUdZ66m2TxOx0sjt
mHjyqXi0u2hisEd0i6CiGVj9ZLE1WUrZ2JHsZA28AxwSgFvaPkbsxALIy+pGxRlnrnS1/5kg+58f
83/Fn/XN/+w2u7/9Nz9/1GAsmJD6Lz/+7aEu+d9/X/7O/3nNH//G37af9fm9/Oy+vugPf4fj/v19
1+/9+x9+2FRIv+p2+JTq7rMbiv734/MJL6/8//3lf3z+fpQH1Xz+9TdcKFV/OVqc1tVvf//V/udf
f7OoSv/zHw//999dPv9ff1vJd9aXr6//fO/6v/6mmd5fPNt1bA+LjMOsmUujfPr8/Veu9Rffs8CM
hY/p3SU54Lf/YBRDn/z1N/EX0/GFS962i3HcsC6TLLt6uPyK7dFfXLL5DR07Ef7Qy1Dz//3R/nBu
/u+5+o9qKG/qtOo7jvyHylg4hm95Pu9vu3BAnu1/qZAZbFllZkw6fivgkIOF7aHcDgNP8MNFdOjD
f/hm/v72//7tbBvPIm9lWrZhmF+qQ0jCaMh7Hq5GDjhPmhvOPpa0KNXse6BFuXz8+/f7Y+F/+efZ
gukgHv9CfBHi8j3+Y0NUh0CQl1BF9ph6dde7lvPAZLls+yfvon95H5d+P7yZYHwFp9kxvk7f5j8Z
mpEYt1f76/B6tw7D1Sq8OoXheh2eAn4+rfn/9TpY7fjT+nQV7ld7XnM68eNhveZ3u/WB320O/JFX
h/v99XrHb0/85T0vDYI9Rwu3Kw7J4S8vCWv+/v4hvN7vOdqKw602l1+H+zB44yV8hFVw+S/8mR82
q1WwC3a8L6/liDfbaw5/tV5zqP9F2nktx40ka/iJEAFvbgG0pRONKJI3CGk0gvceT38+aE/EYaM7
GsE9uzEznKHI7KrKzMpK8/8f/JfDxt5s+I1v7p19OLzYh43Dz2w2G2fjOM78xzb8PL9v/mXOLV/c
sRI+0dMsfrd3jq+b4/xHN8eDvXHuHZevWfV+l7N4h0+33exvHWd7uNvOH5TPtuMnn5yf/NY9f/R4
/7zfP8/bxEbNP+3e3aX2LPbZ4T9fP7IFy7i2PDFrkb1Jo4qmxEh6vNs+fBy2Lyxq4/x09kfneUWS
NOck/u9Jfi5pYWJNXSUys+WPW/fx7deDbz/Ym/d7R7RX5Cye/udyFqk0ou8iMGY5HNHb4emJc3bY
b45kf3Pn3jjOClO4NH/wawtb5Bw82GQieEIe79yPF7SFc7p+Rvi5FQmz2X2qZ9QyQONdiITHm+3N
rNDbu7//558PH1ts4wFdvfu4237cPZQ2hnP38cFZ2rc7FOvwtDvsdrvNbndr36NhR+dmjzq/397+
Vcdb27nfc95YHmbhOo83jo19bo6Pzs0N2nfcr1TYVhVhkV9Sxa5jul16dN/cF+yGHVvT6r8FnmtH
ssiP0Rc30lGHH9p+PPgbzBJzf5gNnm174n8He8dXs1X7Nis8/tkXTm//cff7/Z/efnxeU5G/pbJr
H2jhgFOCs4gw7xEv9fKwdf7sD6G93W3nTb/b4uPc57vZTXIwHMTGxgc687+6D9sX9+XwdOe+5fi2
nf1282vLL2ApDzt79/KtY/tcvMjTYYfebY7oeWFv7n9G9vGZo3Zd2XYfUYgPy/6+uceTbF17724e
8UPHu9nBXFfVv7Wpa+tc5FRjgB0VkFYecdh39hs+t7P53O+7rf30H8/M8nCiN457s+VDbPC71z+B
IhEuXDXH+fufjIWRDNqA5q1+w73fsQt3s1+7e3YfXOfmcMBb7z+wFpw1Hp9bYrfZlLjX7ZY95+rZ
z7eA+8bhbD/cw8MDDhu9eXjybfsHWrTlTLglNkes8A2vfbT/+rLD7vBwePr34Nv/Ps2/9NfLw0do
v0z2L98+4OzwQw9P/Ou//6KN+Py9c/+Mj+Wfj/vnzfP+j4PL3z/bL9wig2379g5T/XF7f//j/rjf
fD8c97+fH7kpnEeuA2ezeXbtn7dcRPvHG/cZE7U3x+MtPvu4Z+tddvXvNrPyP2w3lysSuVv2d9zL
dzfOfnOPqf/9g6/P/OfZKTy7N49vbyii83vlRK57LzKwpwdi+l4uGFwx3JI3/IXu7u5crjxM33bc
438uOWdFDyTruh7I4uK+oZnV6HLEIpPtuHvA/jG1Wep8e5c2VmT/mu963CV2cbD5g3iH7dN8K3PQ
HDxfPfEDB/uegGDLV/PPHg67e/65f2bT3KPz+DewYVu3862JRd1juYe/4cL+eMQgZ1Xfzjr4sJ3d
aWDvUSG2H2+9dfHHN/Mxuvu3OyIdd//g8jPXD2C+Hf7PJnXFJJ41ZYZNdRBnmL6fv//JILppsnyx
Bd7KhFXNHZuC0Vse+CuVq9NT/l8pCuGfStgn085wKiWnf9IzSTEBjBxZG68VNFAth+TDH6bSDWNL
+FK5aZaniQT/oilKqqnyQDiVl0iTAe4guZK2stQts8fDNkg66UsFlv9IIetqGCDl6bImLlbFyEEY
VaJXMQ0QyMCllOkBhK1pRVnP904TwXnWDB4hhOfLsLkqwQhrDN7SAJbTWhlYYPuBS6PRHZtbY17b
jCEEL9e14vTF83dlkqhpsimavKNkcREmWUzYFGR5KzsvM/koCqXmgppAz1hr6ivLuyCKlx/vHEtT
5oBzsYlykYp52saIAlvABsFj2hbUlxzmEpOVctuFnSQBraqywTYavAxPtUIr9Az4DzAKu7CODm0Y
6Xud59stOFrWQw/jw/76Ls62c2pb2md5S3b5scknhmmQV2XSVOxTySuETQRO7YqcS1vIaJIlaTLL
gyn1dF2AqMFanzOuBr5yAEYQrBGj24Tt9KHQfL8i7NImaoZuWoxIiqZmzt//5DAs0nVmHYEA4o9y
zARTJd8Huu45mkpGnkk/dcVBXVycqRi6jJ1pur4wZQYQPbMJGVKSKH7R4xnJm7CR4amCtnvFni+J
0sUZ+FaXJd4Ki0tBYrSHlikmjsZKTID+TfT7Oppk0CL8asXA5pBuqRqfRS0MrJuMomIGbUZYBfEx
YECC4lD5akiKeturZMsrs337ujZ+Fnm2kSCu9LHERgbQ76kV3OZh3fgr5nxJ53VJhZqFh76oLXUR
3M+gorRIljq02m8xo5MOnODKw3+xFpQdY9ZBZDUXUYOnUbMKLEZu8pqRLBA19G3Y5fpKyuKSquvw
cZCUkiyKHgspFYNnVViCyyfQRUfhzEriY6Kn3p+0qIMXC3+11mB4UQNNHXcINjkkiwuJkUBaMtQV
KG7Il+2YJH3XVPWXXMrG5usbaIiqyEQ3LhdM4lMr1jWRIuKMSB54guH0aQ3JZyI1Kwa1eP3O9whJ
HUs1FUvX54tk4XEDAbRnBhHBJmCI3q6zmY5xCqJNwVjoLuuhlyt0befBD7BTtKYX7LLLaBAX1WDF
i5yrpY7p6CLAMtL8sebvf/ZaYcrDsuOWkbIm0R9pYwjqQ6C0ab3iHqXZjE4tG0lAd4gyNFGatAw9
hto3mfOl2xseQMgSwMXcltDKv+RddefrpKyrmtoTRJ8Sfcxt6gzAvTqcQSM11oGZ0nIlFDr3NBaX
KxZpkUUVtWXTQz8SHwkdI8GFaAJj0PsWJRwZFHOS5KJPP3sI/vVT3TbpsHL653uOZBngFtO0lPPw
aJSVAWg7bopByU2nyiHknEASWznZi+v7JGWhYmNXAE9Y4rR51nVu61PZ7EtP2KVM/o7WO5yMpftV
22FdHDAbpxuSaC18NzXBDMJQdlQBhswRrEF1OhX22utSzp0PUnSFGJZSPlnxxT3L2CHdcEYDA5tv
6U9M7NLjFNfRTgT65FcDHOL2urxL+4jK6kTNgFOfeQQvzknga/MwcNQzSNWB83cjz4M0pgnqqtzR
negO/oyd9f+Tu1gnnNRDCWkJ7SlpVt1AQpwfiqCd7qIWPOwW1GVAnCJpxf1d2tw52hQVkQBeVRbu
bygY0Ulmpsc4lLQ3JpeHdkMTQLSj+0aENTUTmh/Xlzn/xlO3YM0FCUXhCcS1uIwFKZbDvgIDlQ3L
UubqZQlMdBp1tpCBOn1d1AW70xQiGBAcRRE24YVFUF6d4l5XC3vsGe6Ak7HdDo329WDa0pgEkKi9
0DhF0ebUo2Zjnecq/NS2wDTajqIuZbbIeBRLSOGgNVrRzktr+ixt1t5P/rv3Zb0e4O2kPAe8h6Mw
EwnoK3hq44pmmOfnZBiaIc7awXyQNH//kyDsOEyCAHqQpBPrI0NpUNVlqUibLhCVhaF3LwPsPaDK
kUbqv24KljhXq4iveZAv2wKNeDAn5nNLipaN9ZyUmvwgiXLrFLJWQjaiT5EN3spaV+kFzbTIu3BD
yEBO6fIiLuRNojeKNIP9Sx7A1YpF+ypAXHYodsLXfbX1960sEchbXI+nm2tCDFmrNN8BUZd3Nzqj
SVBSNxpDLNBaNYBhAG9RQvp+3R4uHCkpDvIOBCKmBi/2qVRocuhubZCqtKDE20kYmi6cTvVRywE4
HtQ8sjMaVUEt6MIV0WdqO1+6uqow7SxzZSyHJIBezoqyxKP4UKTYsgiEAbmY7u76As9OEClkH6z5
TUa4tfQtlTcoVT+hs0zWSbkNuQn4F2EN7xTNgF/qsyd0mmURmvICNMjlSIsINYZ6IdSKpgArK6MR
omyF6aMT5MRYUZWLa1IViNhMMgP60omFU1SYDHvNRNN0zQGOot6ISZseyqGtV3zLJVEG+k+b03zR
Ggt/2fQeONxpiqgSnGPSHoJbTON7kIvjVz0zm0cshAnQI2hJxsK5lKkZgI8ILTfE7uGmEoh1Qb0u
N9fV4YLSzdcMVyObJxrG4hlb+0ZgAcqGC6OB1BZ1QGNKpgxWDuiSFFQbHUAGHXILKViRxOQeUCl9
PFoOpXrhV9daNGNcX8yFw1HIUGoqtw314+W8iyGnZSAAOwhmGeBaTdzMNDOgB5AOWanDXFzQJ0nz
9z95fkg8S28awbi09O7VNDJlk8kAVVxfznwrnoQBFgEHr0l839xtvGy2l5qhhCAVpg3YlsVbEKbK
5xSQ5oPlM+5t5/0w7K4LlORLEkGzsRRVlZC60O6JMeekB8sEKk2LDSwhoQPhK3Y8C7RxIDThmcmA
WaTxTQPEm6GUP8IoHGu4PrcgH8RP1z/OpU3mIHWN7gbQ7ZSF1gQihTdzQGtiI/gwWvrxSpiRV/J8
l4SAOSUzDMXLkzzE6UnqJbQUdQGI/gAYWeiMfaQ3bi1ahb5iA5dO07BUUkYysBF0o5wK8lR6RJUR
5cyiDNwturLAtRToiO/2UJOMK9IuLcukS8IyDVWHc2ARA7XM3Q9pl0Nh0mjeDXiK5aHAg7pfPyGT
ZIdK/EMMuUxqg4ZUKSMN3HZUp9Vt3oLIOYAD8vUjYtt4QOENOajlzoEyJMRWGMwxqhHcJ72lOlKo
BV9NE9H7A9o3eSj6a8lXzuf3yaTNqRMaYdb9OFTSu3Qc4HH0MnPF355nOWYx9AZpBnUUXm3zwX0S
k0JErMHRDppV64W3wmgCWFICwNBrlq3DTmT22lMhiKBw0BR6Q677qAMVs3K3zKe/8CzYt6RQIiDT
Yi6DgAlYSKvxE4IAOh6lTTPQVPgN9iSxu2Vyu1ecobeS8FDBILqWor1gBsTm9GHJiq4RYi3MQMgD
Ok8hC7HHNFJiJwDtwO3B0VZUX3Xa2uPvX9ZRLh6Z/LOi0LW0vLFb2QC+XcSLqEEQ2swkVCCA0lJ5
Xcr51SNxpGTH0CCIWpZPAfLN/lAZHKsehL6TQKVyGLPJABbDClZU6HwHEWUqhIi8PWRx+ZjCV+pi
pbGDeayFgjvSe2jSXB1I3y2w638HPZgxK6ub/f6pvpCmktU5y4j7gmv8VGkBmNEGn55qRmxSAW7V
Unst2376VbZG4kpSJv8iBTLcFIECgFMl1x/XN/dcXaHq4/XCK4coEq92Kh6AJZjyeob56Rj13UQ3
fieV8aFlJKfAXAZqCmil6xJnK1wuGF2Zz1Qhw6osrLTuQzDUJJDEM0HmwVq2LVhHXbZykmePDXgo
wWjihkM/uXsWIZ4cNXTA5Q0ELpFQTc5MJfFWTiNNuFXhqbBwdfANx2ZAvogp+3rtjrigs5qoE8oS
/5E5WvYOVlNhxBmlbcYpvHILDuLYODBDBi95Dc/2yo5ecHyUSXgmG2T8Z++3WKwiCww9QMwCwl/9
Db8Yv0iQALv0lycS8OiB9hwrKc/kwQPWfit7nmfYQl2X34NKzYqVSPHCzlOLpT/TJLSeG0ZPNUoG
bLiaSkaWILHFXLu2+dXrxPKZOAD3NXrxXW2+SqUffPkqYxMooZM1o1eTit+pXDG1Eq0s0GSNHvoc
Mk2m+3ZWJ4X1ynZfOlseXfSfKjwlAeY9FZRmGQiWLUiqABx437sxUgDokCwPal0QqXbXreWSMIuU
FdlHS+SvxW42KpSoQgPi7URW/VhIeXvfZ4bgdnrev1wXdcH5waiIGIqJBoU+5XRdEg3/owF7Jowb
hvc7Apbqu9kY3S7OkmRPMTP4cV3ehaWRn6fjWCMbYNImcCovUQWmDGdMcj03wHMNKF5WlU81nZ/5
+pGZlJu5ElkameKFboR6Wvh1w4CKBT0PfeqQdnuU/DLlIDEouDa4f8GnmsRU6uzlxDnZeLow8J50
RvsYNAS9M3K8PKghZykp+jmeWcu/4QDtxF3JXbPycrokl1QjIpW/jSQLXWkbQDtlhWEpcOrJ3gww
R9zLI0VGYG+C77Ti57dmB87Sl4+R5gRCAIPgiy8W5tAZnZo2go+ra8gQQDZjwdpV5rD91fqKa7mg
oSZ+TqMpm4wxDemnGzspfWt0fco0Sj1NDHlN8m7UO3PfVl4Eq7YvrCRZLmioyZN6Lp2QK+axeCqv
7A2/HEzmU2B/0Q+yMMlu6mv502SGyYqGzhq4uBVNoijqDAat9FzJp6JUvZQbH9p4W/TD5F6tSB1F
qhZsr5/VRSncu5oMexWh1EKKmBYw7Wh4kzJKyk3pieZNAE3Fl/NgEgVHshEmCVyG0uan8Kc4HNII
kqTQQMMtBDG8Qxc6cySA5wulC8GQWK64yEtaQXZqfscQVKjmclEi8NEwAM8K2Dx3zfSY5iWDlcRT
tlECD3p9Cy9JI783t0+RIuZdd7o45mgiXQEa0K7G0j9mYaVs69g3DuIwFDdTP7Urq7twZHhkstBM
KiFzCawRG3LRQ+Cd2X1XFNRkwZbqXD+XvLUo4oKyI2JOipGfVUVr4SOHQpWCJsSOh64zgA6lb8A1
4twMoX3yqucv7yKbSFmSBgVYsJfCvEGCPtI3QaO2gPR2+TjlP1mlah5U5iRxyfqrwde9Izc2mVJi
EkLu5bU95fBGBAM06lEHhFws+C5kFCFZWk3YMPA72MMAZvb1ZV7aU4JqbU4/z3mmWZk+WULQREKR
CioxZp0cZSqJmyRVfBgg5bXk+pqk+W74JAl6MPDrdDa0aJuwO+CqG0groemB2CYuOMrrC7tw1VjG
XBSdYxPulMXCQEE1kwCQGrsZpmY3jZrwbQKhzgXRr9wIgzUejTL0fvwXQvXZrWAOvJYWQuHB7KXQ
VDK7BufRDmkD+Z6O+vdAz6qtqJfKtq8DdUXmhecZjp+omt5UWhaWCC61OeV1pMDezkuJqeYANvti
SH6MXhD9k6dK+qGlYuVqglhB3DOkK87mPJaeK0K4UCJqZq6Wxi+qMGApSZjZrTFIjy0863YSVP5P
wSvbO0bYvU3tlTUE3vXKzXfudWZ1xVKIo0koLK+jrFGBqiU/aUOuojxQzvA3kRLJj9cP9NyX8uo0
yEPSUkYebXm//sXxDeWAhI3XBhBGBl3gNnkNejuEwflH02r+z+sSzzd0fueSUjPgeKQku3ByQZMK
gVgRQcDkwRhuGWbaNwacY9+uKKlsNSXTbCPzwcX0CqC2V6zmkvS/UTzk7sYcZ58aKXwFYiiphKFi
UQSQpTMCDbSqlge9Y/UJ0NYhXKa9WwwiCMQki6V/r6/+3Eko3CHM6FGSUGQypafydaoRhMk4CXmI
5zlUiC4Ktd/JgWluvyyJFCmZIco4fxPsp5J4O8jWlHBLQjLBHDoAKFC/WZAdNVsdpo5gZWPPrVRB
j0z8OnEajmGxsXUkxJBEML2ry0n5mwvEjXsolqTYIwMHdPTOT8fyHbj0YheNivp6fbHnxoJ0Uuk0
O4sGQ8+LeKdpYTxoa6TTNRYBeKGLthZl8pdNcpZCPErgy+2sL55LWIhJh3ZPhNhDPRmN6n0HIc7h
v1iKKc9WT6enteypqenzE+hIYyP7qfhGQ7o3UoAWu7U+sAuWT3JbJlVpWLQNLstJ1E61tM8AkfdF
FUiOkjFHS0r9A71+w9E0G+HLISnNZuJc7DCYIj3rBqt9ecyZj85sQYiUTdKZyb1G3muT+oP67foW
XtJFui6pMM4JS3rST1U/jUKR9xa0KYbR1wcxKlWHZELqymOfHIq6Eo9gd2mPwAQX78zAFSumcMHH
EMaxpWSdaIZf9gVrSdzR9kHwDR2tINslGcVvqpkY5DEHo3qRZUGD8VcNyxfoP8dqZfHncQERFuOr
FHvIgOvLbqlcmApZI/1iS1MuvnMYIfzMMsbotIGf1LQ5xvGTD/Pkf+FwEExvAYeM21nm/pswrEu/
4xEwSmUNg7mpHTpzCt4ko41XYteFuWN5Ft08ksEDAB9OZHd6wF4XZKmljqEr9rXmSmZS76S8i1Y8
6DKp979iTPwZXJ847YUeMQueiqGihG5EjaKxEkgT/EnY5CJMNqVei/fUE7NjrAjfvMEbtiXVzkev
bb6ozmcfY+Hc1EKE50KVgdypIN8eNKPaERj2u9xIFTeG1zfXQdHGmkm80ci4uW5Mixvrr3Sa++hW
kcikksE53esqD/MwMlrIMH0f3LVSHwE0ajv4Qru1MsOlY/0sarbrzxH0pBijlnah21oQVTZKYkI9
UOcrx7pwfH8XZM2JYRi3yY9a8/c/SRG6AHQDaJ5cL6yM/ijSAes59VjE1QFMLEt8NqCR/WI0Nwul
i54qH/Pl8yz+YheVUS0reIN8twdo4a4ZhMbN0OCVYPXC0gzyeTM7C7M4xjJUBkYe/BkSTK41jGZ6
00qwUkOmmBrynlH9mvkfo8DjX1eQhcP5uzRKl3OXFrJ5jJzuZw5hB/jGQMAAuA+mehYVbThBmVH3
UgXmmjFYDsDMXb/z25Jq+3XhZypDPR/dpy+CRnt87eJKrrrGUAUvUx2tbEBdqeDN0ml6XZGy8Oig
JdEwLBNGcYAKteCFlBZ0HjhFZcnxw9HvIGNJ8oeoHKyNoA8CBGHc1mlWZFsFlooVd35mfog2KT7T
CydTTlEXrs6KctGLo1QB9zwPpG+yVnQACDWNLKg2/S11s1KNuiQPu+DOJ5ajVX1hg8GkJrInFHCV
xWpnJ/1kukA+AGEEtY17/ewuiCJ3b5HCp7kJO1wsrWCaC5Bia6Yo74KNV2aTO3Av49IgbL4uahER
zAdIFwQldv4ygMFb6GgEKJI0QGgKjJ2Y3wReVkBaOaWOLBj+U9NR4/f6NnKidFBue0XrVw7xzC5n
8ZRGCOro3EFTT01EFiyLGBjmapTU3AkzzJEKj5LjiQJ0emouPl5f7rlVKERYbCvKQ7z4d/b3k4sD
cD72Ig+3JicxMFFJ1m3KMGhWNvV8VSdS5IVVxJZiCWUMWTwVfQNONz13EkiYmaqxHrtO0Vb8zCVx
ZGfnxmyGKFjf6SbCBJsWoQnJFE5MzKJtoVZjCKaglihJa5uZOsrZZgQuSN1+fTcVDa9NTpUqyRJe
MyDVSP++LDgK0PPvQUwZM6+/2A7EIYF0wtVARocKEBZ/ujp435JAN0WYDVjOOyyjmUsVo1jJwJ0r
BsMPok4GjpcMsfhiDyMgBXzYnSJXlqn6aBDIbgTa1w5f3TCkzDkiSqIkppapqTpXenjlhMgtVJnI
jHHXLbQQa/pw7j50XCJPXMYzqbjq8/c/KTmpeg9gTDNyhW6EUzEQud56KdoPHsX66ws6u+LmjiZi
KoXHC4NCyyuuyucJ2zCEX4UxsX+muE1fNM0vt2WkDW5t5gLIyBDRXhd6aX10QijUb2kLYOz1dH3V
xAb7YOO5URiUlIxpY6/lzIBWSepXLPmSKCyK+4X3CnmRhVpoCRzZjH1RwZmU5qEIcuC8OlN6V2kw
/LIxzZN79CCRUZ/Tegs9F6cyHIvWjMH7nPKdVSd/KkVfaz04Py/0gXIEPf/ztbn0t7UigRrEVCsK
aIzf2xwWvElQg1tmXus7MSiSO2gnq7Xa2LlxnUpdXJ2ePuaMa3mhq0jdtIf7udnldSfvr6vFeSxC
UZMMGtcm4+fUN0/VQhvGEOZOHiWC2Ybf0rid7BH4SydVC/lGgp0shVHRU/Zq0Hg/r4u+tEAuMV62
ELyRA1kscJjqQhCGgfeQrg/At8rxbdyIa5mki1JIalPdJ9vLCNligVFLx5Onha4hd91WKfKYHjJp
La97rvK8aXCEyoyaRS1u8ajKQcTLpCaIXLGdvBaI0aKWtxOsCem+TOWmWXGJs1p/Ki6yDMQx1w14
Fq8oXpOni+p8SGPLSY1cbyrVnR+X02OmhYkbVXOuymo7a0VNLpgAWT9acOa8OeHx4qwg9FaFzugj
1zSINppGomZlCLm556EC3Dc95bedUdfp5rqKXNhW/DFNN0jVuTMXh9cIc/BVdpHrc/lstSyaDl7Y
ktLNecyvDcxf2FSCf52SHIYnnqXKYCsbDQuYSbduGj9n9IzQz6H7wITATQdvex+rkOd92S2TaASz
a77ggAgzF7GcavR9Xbdt6mYUQx1yS96L3jfKflLy7p/rm3nBEihcYeYkiinnLjuomtagChBAIkgP
veF0Ety/yWT9/m+EkIkmz8EY2PI5LEqFTz9fA2EbMxqbIBNFN+utaeUGPdML0idcY9T9yNnMja6n
+j/weKO4GOUuc+XlY0La3RVruDKh5tZ/XF/QmYNE37W5IEaUyCjPsrstq2A5zJK0dKNcU16gX4y9
QziNDLi6uQdev8vN3Zuw3PVFGUMfCgfwiopQQj07Ot5PtEoSIM+dIAzSn66X51zMwCfY/aMmxsyA
C5OSyMm3LplqP3b0VK1TWJvDdEqgbjUrSHJt0UxFPXYkSndeCQ26CIPv8wS3dPAzjOnFUA99YhbC
K6iyZCh+eJDzZnAEC10t/M7SSAAQWAhFD4zZMO4g5N6IvQ9XFoyNWVeKbtNR7o12jRVVyks3FIDn
OzpMy/OfD6ZSeYfiKW3+SI1Y9D8mYIOV+yo1qvR3GatN68jtGEqbCPKiEpBNqYnSI9zl4RHWWx2S
RyPqxrchyBoK5FnrV5GxldUwax2okDpIJqmwmdWdmMxICWCMJuYr6R1ZvdGZoxR/WzVzT99jHoRK
ZOeMREmZw86khtslQtRmfPh88I5FFaUN5HNt1j9Lo6AzKpk3kee5KUXy2IlGaLK/D6pSRQ9VrgnK
PrEsmJ9c1pJr7yWEjAqcjWU/GNq+Kid/UjbNTEQKtaeYWKqxrwL4mncN7F8cTmJ2sgFWbBuGhpNa
pTVTtRae6OaBp4xPeTtJ2e+kyHQ53DWgBP4oa56znZtUeSHc0y+be/dNaE00O7dSHfJQ6Wo+qk5n
yZvU+iDE2sqUZdNzoRf0tEIlb46boRbLxmkNLYke6xmDJnUFRWitH5o3GvVH0VYJsK8kmbL2uc4j
kq52l0VJFfCU9SxpHyhyMzzpIVzYvCL8qS2pV0aioMLZJVft9EMfjMT/HmpmB0Ao6AF9l4Cl3rXB
oxG0RdfZjMyY6iPUj3nS203i92PkzFVZYuxw1If8B3zUqsi7Kyus5nUald4b7LDTJuHRrBU/+Ufl
xpZ9JxUE06/dqa8i2aTiL2rtc64HovavPE0qtNSZXJeB6AR+Z0SBE5pdJdXO2JZgXroQjfQ+4jFk
6yXyoHu/S9tCN6fd6GtZ9m5qsRjFNv0SwcjdkrRG/4Gv7GRIx4CJnr6VrUkb5E6orbFWILzOKkC0
Y79R2soOzUn2/q2rTNZQZU+vGVsQxlES30yoymvm1dVhqjrHj4RyfC8Ca5KOvVyo03c1q1r/WbG8
JnthsnVIXM3yhN5hLGIybFNsvMzt8nAU71LgnBj2Jxk/vSYC3SONm7c6wqu+NG7HMdLV1yYy22lr
giNrKVCvwl0qurWXS76wL8eEyissoOo4vmdqiqFuU3EEosE2YnGiRSSLBIiubhQ45gvLmTzwOKHg
CwTNgDU6MEkD2pMMqZ180wpMcVqO1KXt9FsLBKpYrhfUdAHZUj6KubqlRSiDiLuWhGmU7Eicsv6d
DksB7jomyr3sVpZ9gS5VMH5oS7bH3PTjn1pZDQWUZ744iU96UACcwNTO6EE1PjW0yEBu3Rda+08a
jVEQ2IIMY23rzP0QdX00pKRUm/sYsuOkOlRNEhTtrhoYC66djkeBobuFonvabaZEetqCWwT9c3Bo
8NbgbyeS1cDxDX4NdIGqIBSxE7a9WciHSUlxX9+9RBvb9gk+0TK2NnVmGT3Mc17O24foztSUaK5J
Csbd0EzDADVRD3r1pvAntbd7a4Qtsa5HIIFcS+ij6lsalWO5L8HyCCM6CmHuimxLk3vrt5nK1Dy2
TTTqf5oCStQbSYxr8cMI5Tp/SQ2m8en6o1mJxkOGSPPfsoJPtuWOaMHph7DrbkQd1MKXkQdy+yo2
OVi8SeLr8k0Nknzt4L7EX5C8Am4UtmNxqLwp2fWaJwEQ0Ze+ZOt+79/pHojUFpMHWzmBM4G6WkG9
JzWsWnuBLSCNN6SbqkG2KXrnwYNedD2Du4VSqsKbrJD7/oc1hcpbo0c1aQGGkawdH4uSgxTELeDV
Q5YoO9qtxeSmHjNPc/WeMN2JIQUt35RWNgURzj8IpW4FLbaSJzkOk/JW4gb2vpVqOIy3+LvibVJh
fH71M6gRoLIKzfQxigXTeGxKcbLe6AUq4cXMhRB+Xanoxh2x6ghO/pDRNLophdT7N7dqqfpG22qY
bgc/HKxfqGyOznkS7S6PlS5n2W/4TyOdocKKfdjkU1cp/8J/THbaFvJKRqvREXF41JSU8hQ0BY3+
nI1TOR0DIVIZ61cHL4lfPd+E33Cv9rVeQy6gVf4g7QceCt7gTL0ZVX86c+zFf7tYhe3VhhZXbQWn
bgRV/iVXw9AqTM/DvT65TGh0deKAguT7g21ZQQhfbZ8Hc1cqvLblUDuQ4JbZv0abimJi5ybQ+Mze
+3Jj/SzVSCxejVBNQy6lHEWHAplrRZedOB8Vjc4UuCsaiHJ9eC93JuTwzJ9T9yjvQkHrFZtGGeCC
zHzAn9N6ULfvKX2hlc0MVdjiGqVYcmJjrgTnUi5QSBrykLYiMQ5V83XwKZy+er2Q/vazIjLJViZd
TDa4kF4lgYyZo6CLMGSXfpX+U7eT+USDFze2lYrB8Aj/17D3sS/vNg6UIHPwPuWbKVH4tWuli99r
mnqekjGPfuuh1qT7Ih+Ux6Lv9UeGTv3m77Xw7ptSNTDnWOvHrC+D9plIwSQlHWhWuisngC12gJl4
zUY0PBUy8dyqtP1Ui7S10O6bvuaSwWGNk3CoqlGUXHKjgWgHBWgHDo14QBHA2Z1E20jXvFteN8D/
w7E4/QwF7u9D0ciluimCuqcFuwFzvILAe6ubo6RuVTHzdzw+QAwpxrgQaWrzysAt0iwXnY6mcbei
etHueq63d4VezMQpPe4YR4s7DiUcE1CBOrpaG2es+ha277AzRlvtTHrHQIqz4H0Jh75zwxGSj6MP
5MVoR1Fm7GOQ9AfganpTckWBa8iWZlFOm8sw/kJm6akOPGy64CqDPEg02fnBE+5O/lEredbZ8mjV
39XI8L9r/uCBt25ajxKI6gM7IgjiNghz6kiiUYnYQx5ZvW2ZNcEqoDGFfgtP0hA/5vmU1TtZraPi
MOTM6GxbpZGH7zFT5qWrloYQgsde95SBclRTry04q73RFHMn4mce5nMgEz7Geec0EIHLDjFKbrgq
HJ4tfYljyiUSGXA36Fkr/7R6Lb3xlXwaXDqbQ9YgDo2yC4WpZKJ8CqOPnKMJYWBJwD5n6lvj02a0
FGlakdH2l8ayw2Mn3UZqwpekYYnB/djMAluJJP+1iqPIg7PV62XbIFKhBSMyLZgopKR4iBPdDLaG
HIFnY9Wt3myVvBYp6VtTbNn5VOejE3R09tqCJkHlS4Va1DZTmxZPvVGn2nMa+7CP9LoQNXY6GEUN
SXw5DNBj+AVj1r5i+U7m94bk5pxncV9OorzP/SjVDrmSDB4/BJGAmxitBHs4k0EwWhgNzqyeQhV8
+rQTHmRaq/JfAMWPtgBRhmqXOkTEbuCX/FolNqx401kdEZ9uhNr/cHReW3LqWBh+Iq1FEOkWKnRO
bnfwDavbp00QGSEETz9fzfWMj11VIO39xwKleBfdJk0dyXNMI5hY0ibp1I/afbv+hISufLTNwH1S
l1XlH7o5SaaT3guHz0J7Rca0JEnjXpF73OR2Ct68YJvjmy7HB0BXuCle9qjonHRAeX9L7j3DpVlX
hjyzD4l3CHuqpTJCpxIiF0tbPW2j5/2ZZVLeVU3fylQ7fqE5DJO6ooHGcDCuuyt/T56z/RG9ypNU
GFm5L96iiSsIkDi0H2oa6cA7qFkv3QOv5bYTtGi5+UJ6X8RTyVz7ui+CWBen96pbSraXJOtJ/d7T
WfWqOBRFGftX/FSBOe10Mcw8ql3yYrCb1MfcVvrSLtGa8qpaxRieFFIdRalHXEanXOfAwbvIqV0p
e+t+yFVcBFG4OesTIOR8THyDGjS3JR0AnnHIIAqKoj0L5unhvaz9NR3iSFXZXCycXTAbkWrTFYtk
ezXhd30Ce/OaA/yRca/HSNOYNQp2Ft6vsBLmTLi5ra9oKpiGW2YVtjZaG4L6CpCB/86lW2Y+0HGM
FR4DS/kOrd/+eO5e/FcO/fof0S/l11qo5o4CBE09O1v6014v6pX6n8YeHB6oj8WnFPjsKL97nZRw
ODNbd/dPkQ0bhgInT8QhYKDwz6FrXXXt0/n7Cs8eFHvGvs/2tuvOf6GDKdiOOJCGQ5nXIXeB4NbK
kPGSjZU3Mq4YBjsWVNP44ROsPMEUO2am5IRG35lOIpoi+7vuklhda6kYh7VxouPeGO6hdK46Komp
rS/oQBGi/KwLnPMpojWnfa2XbZ0Pph1z/8xR3N8josix+Pp7iO1mScJU7jU5AQgpkn/O5Nl/FD4n
/2YZsNmaOh832nSWANIynrnPENg1FXtI6x3zgPUc3cslLNK67fi1ritOl6L0W5XOye7/hSxhB9KJ
qxiRxfQ7zqP+u+024d/4uNPPrhPGVQacPY3kcIACn3CuqCGrgxztSVmO7pvpc8Pr0u/Fn7Ab1oeQ
DqGvRG/iefG95TkRyarOAxMP8kkd4CqOWkinY1XX42mV7VwdE5caqLRcqu1+HRuKbBq52u+IOFKV
BmLTf2ufjARSXjqaNXLrRefGmYwDcFPsX7MjDVb5Ie7slVGz/72uconw9Gz918DhsR8jqjPvvdpz
/nlLuz4YAQ5+8sc5/DJFU7+WAQkZWBqb+YYae0Ykyt843zc0PuaqQYS7Hca1av/Z0RHf9JzUHufb
tv2qek0ky9zvTflYV6OENm1N9+M287Rl65YoddwExdsoN5vlVrR2mFgQtvFfEcr8z+YPxfPCFf4U
NqX+LHVAabLhW/sbjXq6te3oMut3/OYp+SvWzRolmAObprzYduWMbMGRW0MPQVkuD8nEGp7Wltb5
jHn2sibEQfXkeq3tToNTBSDyLmlGJzNvZknrsQqiM8yl+xlqFVBOVs3iUU4Br7uH7TICqGKHP1hs
7VMqI3tpMUFJEMM2iS05rr7FwqEsHSA7nK88rR6L/dEbNbSnllqfo5rvOk10q8OsXzxarpc54iHL
jZSP+RiXbygvmtfVW8CBWPyWOfWHZKQWmwSGkIro2L5QDx380PrS3K9zNRc3thS+PCYxQ8xpsm2s
M7VcGBUnd4trd4wafbI2SV650/vqYIKqu61xeOvriWL1P73xxb2txR6c3Lgs3wsG1uWGbqHkpUzy
zeJ9VHgMZp9uwWwrx/EYuzZSV6Mruzor5CD/o+XIIgLq8uZW7tP+Jtdl0NkUzGFH3NEm1nTjlzlT
7+WsJ2PK/SMv7GbvLr127SnxlHdsJV3v2YhkgnGWrtuVcdC5fDtbsn2wdPuvgfKLX2rC6JtWegy8
tBDMAAdPbc6/pqrbW+x+lyMc9Co8Taai/wYXjX6K9GYI7iXbgS9gX8Nsx5b1SKabbzMahkLasmIR
jseCsT3IRCOd68CsfMwEEwQ5kO0aRSnvs/wLw5f/dgY5v0vk9H+gCbbbollqm9E6k7zHq+n/Awls
nqZlaL8pwvOvez7mlMGSs/5aWCLSMtD8o4Nbk/za7+Ym5u9dNp4okev1mDu+8VJX5iPfLGcGOIgX
UOxOuAfLvocqgtMzGp8MW+qaEuJbu7fDJoI/ZpuD+yisp6+mUvLdj6DQ0lk2+lvNpE6ltgH/zOa2
D1uOvbqhtXyZ4y8YZobkpUyKuz0Y7ZRufIn3FHk4FdYqu9wNS8GQ4riLe9jyqOmxdY0iTDf2jk+B
NOszrkLJv9sbsIQg3OjPcqhzlW5msqxA2EpZ/veqH895K9b7PL6UgoRQsTodSy8qsrns4+XI1LR1
mZz3+gOZfv7kLeFq0pb9aM/a4jK1jdL0V11IHmFqhjDqs8LHsH8TT9v05dGi9xruCeWis9i7577T
8XtQ+O52nahCvQ667v9qJNb3xEf026kKq8SmPSkYH44FSE09bmDM/9XovjSm4wrIS2IzOWLD6NlS
qPa++AOrHCpi+VYaw9Wx9huun3BStrnRTu3fNjNLMrOv3y8Hv3PFRxX3xNKxM+QspLEkyGlmarlr
d8pc0kE2o0l5xcNvIdamOJbjSvBRzUacNYVSj53PPgEOBKd8bsacvrWdoIRzLqhci2cV/RSt7G7Q
rzPFNIYRw9WxfQVZjsYDMuScBr9YxOUhDgYE9A2AGFGZ+ObvK8imvyst9eFJ6947BaFhou90vVeZ
N03zpzOuyVOIuA+tfUckSaqClnqkhOzHW6jMPkgh3qpfRav0kA268xoCWQ2zV0xolJ9qv2h/LYmg
465dB3/PtKS4TsbFlnAV6uolJoU3omFJV9HJjxeXXiSANyY3rM6tN4tPxEXY3TG9e/MhaIL5rsEd
t14pWKLXSKxTeUNqJJdjyVhdppxF4iopHWvOTjFE0WEKYlzqQcEhIwHLKCtt9sdZN2Ny3G2pbrdu
mwIWsGDz00Rs82O1htxqXVRAYzYLvWFVBFF03FEefgT5sH+NiXXGA7+hulus9txDss483I3K23ct
1PCdtI2k9o8J5S8kw3ZfR6suD+zM3YO2m2ieHKIYdPGSDIDAB9v7mlaefKmmT9en1YtQ4EUuDzL3
ivAQd/G4fatdODN9cJq3QMSaX8FhVGczpHrNP18EAFicqyn5GwbV1B3Had7XzzVf3F8xxOHVZpyS
F2c3y0ffrsnfdumb8hS7XfdGcLp8X3pBGejqi/bTqbh1U4eN+/cu6oTQpTDpT+4U8pQm4bI2RzEv
SXy0Sz5UVxNY90xbqHT3u6JJmFl21uJfoZyBF13rkQzgA2A3h2pQsU2JKu3tMY5r6rCQILW/lCU4
gej0vROpnahh1rJmDPUit4uObcM/hta0kb/axmM0H5yddkOG55Fddms2mrpA9Koj7vy2BVMbxi+x
mTAu/jb7BVLYnHF8jmsRx0ePqkGGjXWky3Kvgg5kKlq0k4nN7j2XykBbWQ+n/c/bIudSTre1lXcV
JOvwZ8wXUk7zaBn9DIyZtWaLKAaE6wh76telR5/exoUEOkSwHijxNJRt1u178LTUq7ozjli7g9Ur
q1CxI9vLSjsRIl9OelhPnseMgQKmQAbcDu2kIGhs91JPi+fwfzf9g+vXzG1bvTvtaQf1lVnYVeFz
26AaSO22DCBu1JI/EEnnR6kewuU/DPF2SQFDnOEQ8jMPh3YSJYDVkBRPZiMYJwUoUc7ZoNpdD4El
nTML2oTi+xEk4r7J8/kFUqVlt9/6zr0c381XZeXCMU22Gn+ckjIW1dw1r94uk8ehtdqekevXT3NX
uN4hICPiWSeEN5LnrUl878LVg65yy4VJwJk9V5yWBMjorS3rAo1HXRg36/uu2u+VVKxqAddgm8Z6
Cexx2AXBnaLZ1+a2mmL3ahoGbdIB/v+15KnSKGuauASrkH3BYVzxQlVoZYrUIvdiEQ2D4rwUfrwf
CCYeoDLzWhdpTOh4noVLbr9k12jnXLKlXoOp+o99tIb/Sj+RC+dWoWnq4wGK0qBpduekKFndD1Pu
mdc1EK1IXbfaZrIxZBNBwlRRmw3tgOB7IxvLxogu/P1SPIgeVj2s5KcFGTztOjLtr/E9JNH0O0ci
50D4A4WQZbvuoH6uhgio1nEX2ZbP6EfdirupcWXzLcpqB5SUiXrNYeiHI91uyUY1KW2nia2ZnHAX
TWXqOPMOzrw16jr3PXy92kLLpAHJDN2B6jre+gWOr+WX3HsWACuDicbLQf5KJpe92sV0+QLl4wJh
jO7CILQsKtUqhpPaIj08LRUj74E8bnXdqpIZwxTCjAezlubbyzenYd5bh7tatY177elcvE679J/R
/tIUHOg8AWF1umk6trB993sfAICVRaB//59kSBOTDD/eMllKdnP9JvJ+bI7JNNY/ga+4Tgdj92+6
MadHf+vKn7EnwoPlwM8fh60LOYLy3nszjSSv14A+XUVe7/3NKUd+56PyjMGLUnm42G76Q+EwwPy+
GxK3lrhssCQT5UJeWx0cuefkIwza/MKqug+ZXwTbByJp8aeDmeAiS0o7p9SmivqetFL4pEKP5tew
xeWG3n+n9mDwoulncshsYVoPfwQhjk7GMho/eN5ag/ROdv4tbMtkXerFuW/qy0ljyzJ/7rg+qTTX
rrmFHMF9i5A5EmlezW54b4NdhlAzbfNsXYqegWO27tGzIiTW0HDfxZHhsJqi0HkZ464eb+c88iwE
U2uCQxE1wJREaMfe1TJKorICElaCg3a77R/f0OWwYtRU2QCc+uauJWCpIh9vTQMJ7FEQTRJccQm6
4NptDhHu7W3/rC5JA6ek87Y7jj2/Y/1gvE/DWPT/ctFKmXW2pAg3Nn7/UttkXjP48mo+JbIj9MWz
lfs8MYI4WYjK52lm/J84DuIS8gn7yIIz3joTQ3ZhSX/P28GkirMOe5Kpou1a4gj8iYO6pkrZXai3
5CHZPsxSi9fCracKKniavjqVg9YaiuRUulgzPIVEk/6duHkeQZrdJ/J6e++JHs45B7JrFdUbF4bY
1p07vecgf8659rflqXXcub3NQ73v6cjrFZ4wI8L/1eISeHzJGj6288ws78dVUqHmmUWVIbEtvzsF
NouJcmKhFZNS0ESDKp883LDLcdJmOhb5DMVvkfLx/W4eQ8XUOOGzcpUa+aoLZoUeNei3oyCmj93M
UZxtNLzTdtw70T/tO9uL3BYz3w5xyJWz4blxs8gE9gscPJLZjAj5HBJ7W15XEnn85ZojD3MYep/x
ry/A7Yih8fIMWHf/qK1xPzfVxC4FskrcYnrvf8JoBXgm5Jmw1RoK+H1pIhOl9LHC4QdFNF63s+C/
3E5mZKSVURNko4qDf/AeAWwHKoILWdziuerkzJpFaLzzF+wEWLzjUDOZgj707rapdX43Qo7eUdBX
WGVrBcsPjpxDxkcl+O+BLLn+Ra3+9m1Rcn3ygWhoYdloumOEOyTM5GhmfV7JTr8B8HHWtOcR+sW0
1DWHws+Fk/XxLvzz5mr/0wm66g2VavlnAZv9JMrTLc/w1O3bWFfBz7T3pU0Zehwwf7i576Ef5b1N
4nGdjoFJ3L8Ix4edWu+aEACaKKS6dlSzvndUdwU3Xtnl00GjBuFBxtj5j/eR6lGyleGJK9NsjHgo
b8ZjqEQ5HOepkrczaRPQTXRx/+R+CxLg9nF+KKc1XE/UHKMmrJbAEWwMvZiL+yKoWz4zzIDIKEV3
tlO/LH6Ttfx2N53bO3DJGDJ/1LDq56HbGWpFPucBzbJW0GLaBbbOBqfxnds9b6Y8JZgo+BSehRHq
itjTJ0pi95dICXfIkkCI7bqaSu8VOSzJAI5bMhtEPRkuvXZBZ4rLHJDSBD48Np0/NBzua/dLTNBj
3NK0faS7O0TPzhya4rQK3f6hjdWrs6oDrE4bUQTcZ14zvOrRBv/huQCf6dTSR+mk8ePID0mSoXvv
b5u336lJViL1VQ7aZIogekSrO6hDzD28H0odjxxKIliw1xnSIU4F5S3NOW/GqL71OD5AnstRu0d6
KqvXWhUbcE+wiurYo0uSwHkesPKgwz3zNjpXU1ft6g1fV9jSLa6Kgj8+7Yew83adckXCcSzcND8z
AbryAOPj3oRrmysyLJPwJlSxsAD6q/1V8lW+DfuOydjWSdVngi7rKTOlVxI33PXjcAISKp7m8pLP
0ayh+yaccnnH78Hr1y05ApStHex8KGU8y6wQA1IMmcfe9Vzz/n2hE+CAlFEH0eX5HLaKMYuXs/Om
IXUrIAbCTRBHkps4s8RW4ajpBWpd/9xoct+4DaL8KC1LRCpJTD11Rov6LtjWPExj69gqLQzJRFnT
AahexVsY/AzBWL53HCklXwIt573LSHSI0UDJl101dKxLp6/umM7oYh9oKz8HpjNVFgQtohomB9Aa
1zXudGiNJwBg9oKHpwyC/tNsCx9k9KviuWXpeqdxd8TiI3oCDvZ4yH+ruBg23JR7hAyIq6M+QvVO
t8PAmHJqwdRV1tB7u2Cf9acHd1n7v6IRQXVrvTC4wn29/A1NExwdr1zGB6B7OC+NKXLjUBrDf4lp
q/82uNWfBvT1TQ4h0omcRmWd+apgetMjo/mhMoN81Mg9UIjBwZKjZDYL5WCkyjaPCHJCN9fpK6p7
DsGlBC3nJtHRlNWqmvkp1ohHX8eUbaddOcu3BOnRFy3O9s0Zo3hJW6+zXx0B0e6hLo14Zp7YUaiM
/OOjuP0t5TK9Kds7ScpZ7dZ4oNCdoByTE0PLVgwVkUdht7O77bNOKwJggBpIjwfmGqIpTt3Fyq/A
1fK370TLsxQsqOkcm/mv5xQd8whL0HDIoTWvWz4gI12++LcVI2mYNZWZezQrZFYT9ukTTGsGRBa8
+u1w5i4svyO5Bppo6W33yXkaq/AgUcJUh5wv0M2Q5Ua8qznPQVZ5foVsmcww+PMBwVZ6OZMxrfAD
y3SiUuqui4E7YeTU8EbAVPOfsmbqUeHvzWPXMHkeN1MM0FrQu+0hqY20J1tDa482bMdsi5Tkk+W4
RI97zgUDNx7bP4Ny1BcLAT7uqhX7q+duDq4VMa6vstjqF28zLqCRu8LCcX30Q4ZeA2a6iXX/aHQ+
PrTS839PHZv+M7CTL7MR5dWfDWfdZ9Fv7a85VIzYKMBrNGFV7r+VwdbjwN8q/0FAc5dXfVeMX6Xp
LwpEdhCVrsS46fPidEqkZkm4L8S21NBJkImvYYiopS6JuUzXsdM/BsPFn5AVtGDe8Hk/fYYEpgk4
ruTYh2tF5fa8F79d7SImGmB0Lo0aJXRF0K98z1VL9HS6LJ77bP3VPrcUkw1Al7L+QlHHErJp859F
Wdym5Xx5iudZVv3VPqjuo4cQ5oFOGltlVL/z7cMdlEkK6AQUtYeqvC/10EXZJL2Je3jlD53GUi4l
1R4l4HjjiK2hvjpHODQXVj8Xc47Eor4I7VMp13JDj7aID3bz5tEPgLr55mvxOEy6eMJOQ3hu7nby
2nM1GPB0kSjxwgUBAZGqX+JDBKj2Bqg4fDrF6gXHyGnAZc1UuQ9oJrsww1cCcMW+FsJK1260ZZyz
iDcYvbrnbaEe5iBGnx+81FDJB14BXB4Fir0PUfqDPfjl5lytAvqdM7ywX/EQ5K8BUwzfUyiWb9ff
YfkxxFdUzLjBxqIu1vLNzasgvyGSdX3sRhJjTrwKHGxI87gr+4AeZBhYMxZM7v4E3tQOIVfF1k93
QnK2pJEutDroRo57KsItf8RvYV6MF+tvI7WcrlwyQ267Biqeya3PoSVl8AWOt3L8RVNx1fs47MFi
q/7srCPKHivFcMtHnZE2RF5ZZhuWq5+K54e/gfz20+y04b9Blk14FJPpvi7HA1sanAc53kwS11Fu
W2IN4Us/x3il1Lwq/aLjhhIx8AwYxUMzYS5AHhPmD3vU0Oa3A8ShRSj33hySvC8GRiJZ3exBB4I9
5OjUATBQf5xGsakHlfRcnu3Yrh6Pz+TfqADOicwbh275VYfqxdG2/rv2e/SnRA+OILP0nfd5H1mK
gobUHWlL1DaF5+AxLBYnZywPjf/OU1jfIcX/a/O5GTO/G5j2oor5PNpjj0TIrnGuam9Az2R3SE4O
7Hosj3XMyJ4awSaa1tB1iI2S1btGlFPGR5Lu6GUKO+F/dYjhOK18ruG6M85VOY+8EgD/ydPsDf7T
AALdHfLVXz9Hj1uTh0+u315H1VBaqzq8NTPar7RL+upt3aDLwKTW4B4P9soTjriyPC4I+yayoQbJ
Nh8pWIxwcp0bfrgJrYay4lUltkDIdhEg9kFStWczmooDN+8+J0ykH6s/9w+dU1n/qm4G59QJq+WZ
w3VUWaR7XUpUE0CCVAGBJzTmRnXwn+6FSURTF6cRjlJzZZOghW9oq3DmBPIAeylJwehATj70tvEV
7xM/Qj6hY9JBCPFh4nu1VrSZzT7w+D2mMtCDzqowoldmQp8LLAFawb1R6qMZosY/0RIEpF0v/vTR
1976s3bcQSRywTgfar2Nv6LEFc0dQt/qtua0aLNovWxVcMz8I5DLVEUaMXt9kEMqbnEtQmNH+1p/
yVKuP3B8/K2TmlVyALdq4sdJtgDCtBvu7APk38K6dnEwveODG4LbMuir34gOtGbgMsOCZKYSaEYs
VhaVTQMKrKsCSG2+w0473xuE5ksWA3ftV7QjDlX5CNdqvVcUFvs3g5dBD28jmc9vulBYQY4TEVzR
tYDK/yLle/2whW+XM5x83B8StmI0FosgHZL9GnC7iHbxmRCJRmxXHCYP5aKSEjVYGTNc9/2vGRof
YZVTOd8CeUR32CsV5EfEIQnSKFbT9iBnNEIw3ZcXQC4bYYVeF5sxi7lTQibsCKUZTF/yqvsxft4X
f3UgK3c+Jg7l8YzSdr3fzbwDv+2cDAeIkeWlQDS9wA+5agTTjNVbRTyCf1j6fiL1BxUgQ6ZqN7Di
OeDImVzF0h8jDHGRjGmt0aWIUkExCB4b+FtiHNWwR/nVCLZcEVLEgJv1jgdlCAXXhSdixwaymYhS
i08g94q7yfeg5iQycjLjpp11uZuMB2nli+IXw+NqjiUJqjeEybggLE4nBMvxzOO7WodUhbFutzxV
G8c7PCKAzzWp4CzTCE4itF177X4FylP4hztiNElbNcoeWt/I/8q94wwUFU00qfBbMNqkRgOcLhzW
L1MzNr8RJvrDka3evpmibMtrweANt1EN/nNUeCRsWXfgidRhp11YQ9e9XxluvsbaxL+IC04QH9FU
lB+bZMfSufuefpjiyvtT9l4UHOraOtd7UPTD45T00/O6dYGDdiNGwd5fRvs299WUSWdBFcZELnBe
d+H83pUNe25NLCiHPCLO/AAyLp85DuCQ8JghyfW7RgjEb2J54pjaTebXCo3jUJNotI7/vwekTkza
O72+52iEJ0ZHlH/gxGiuNpJV7QHBA/QgMp/xc8MfNx9GBG/jDZ0pzr/CdrF/dgQYXwZM4HKVOCHt
kRwuIj66q8/6Sfq5/q8tvHlloFbFGxm75nkrJ8MNM4TF16i37V8RIbM7qSlR3wmX9HQMebFgIsY6
HomgqSN0oRsjZ8YTD9ktS8F7g4uBwY/VW/0Fo++++iGq1tQlGv4NFheMZp31dt/3a/JF9gtqHhjj
YIQF2Gsky76I/2vqdv+u2K34VG6Dpm1pIyOzuqoDfaHzApM5VdT8qch2pbTH3bHbS5A6WM/q4umY
TYJYtOv3FvGJ4/DjF9B2N/O6eTp1Im8NeA+kKFEZ1cV0jIcE2TV3C3VKcSH3IoOQHR9oHXO2Q+SE
zl1QdJQNVO7a9GfmR/U+9pzKDHFIjxZv4OhH8Nj+RW5aP+Fr1egMK68VRxTh+ZPmfCozxnyXNa3q
l18eWvHfA9zNaxDCI0hux7u2b/yXuvFl9zzW60LUTlKZ7cqLjf01l/NMDOo++cQADY3Oz1vv1y/L
4M8gT+uGaWVzdtBGZhdCU3cvVvGRLUmEx0r2rIt2HsPp4GnemmOhK8v5mKxTd91J6y3YcVcZJ2Cr
AedD4Gv+5xI7z9+h2geRkbXWk2hQu1v9HfcIJ85EZJj83rDjIOiipf7Fopv7kawG/NTuJcylK8Da
c1kiJ9tQwCBv0E7zvU42f82Z9P8jFOoCs252lRwEzIBHrDj+J34QlB4t9qDPsbJc5JN2k/PYrAqW
FYdQe2XRd76wqwyUGtfejHw+wBy0uvvoZnODEzFVntc0KEwASQ55jk2GOTKKnsCmmTYDXAG39YT8
7lBRLxlDHixcT4hr/DdvG6tvG6PszZomYsrF/TeN2ejE+VNXS3RGTP4MudCupTr1fhv+Eq2HkGch
NORpFq7eszHOlzXF/oaaaYic/lVF1fYnXkL3Vwih5RzdfHfEoUwSyAl6oYoqU1PLaNoIv3t2Yx2/
0NzYfzpiDhAs9X3hZZyHwIc0w3V3WNJEh6958r/Ik0fwiRy3vZ4wXpmjS+67zvj3OK85nuebfV97
NCIAqP/Nqio+PdA0FLWjbSuYWB6x1PNbsaEUNBfdJQI3xAFI4N/zbivlAUXSDg0fxcMZhT1/0kdb
13Pvwb4xHCPJTxefnLRjMenoQdeBsBzVjRuA/dX1xzSo6jXJVfIEbQjisub5Li4Al+3TOBRYW2wl
Gfc3TrYvhgZWDQ+VZap7zA4pxqr8OyyBKk5zMtbysKGFSNB56e1G7mFL1oVzuWFqZ2yqozQlsGyD
osM/um0cPV72zoBDZdmv534upixfDNge+U3e3Wx2+btQnGIpAZcV7UOsJad4GhhnCG+e/q0Y/u6q
sdXewUwOfHkV4yrgm+aBzAI9Fk1q9k18YEDkN7Ybkehxtbuvvo2IahnRXXpAY4xoNOj0HsYb1SXP
WuV7kLKslwwNuevyQjie+L1W/v47r8ziIgi/4MyEwS1fsp79MdtXcJhsp4Eiv+QKbhBuYEZP7TYU
Avksa3W6+ZF7j11seoiTAsFx5LZM9oWMNEVRybBaTnroeW/eoHp3q9b8hFBUFleNOyfPoitJ0UgS
GPtb36ywGdDh8yHn2J+xWHDXX3u1TEQ6a3qUdTcJdlEN7X5kWe1qbIh13z97m4ssAM3YjIkmd+C7
8Mgtx9GW23CYHOvKLN6xQGfWWZYv469iPa7L5NanpEwU71SZhExaCFB35HNFUR9cIMHqP1sAzByX
Xbgma3sM8Axmm0JykYxedUP+WNLer6aKn4JKNePBN3uDTatHY/eI5QdSe8GnwJcx+u1/rurc+bSV
e24PmwWyOhUlg/HB5VucDjuHOLNFDUvFF9sMwgUV8vKXaoyYJUaqLwRCT8MQsvGu/jSdpUy9wvfx
0uuNhJdLDcA9hQj6A82shITs5/B+DOCdM3/fBqTF8VCTxShzF+UtJ1cqIFIe3NxF8mJBUlHirciy
Dw3+of/6fNh+941bP0pU6c5FMAh2DBobsYj2w784Nyx/4LpghaCHTFx1AGGjo8b5w8S36owVpWME
NVP86A7+6J5zGe9/CrE691hMjXOLmcz/bw1c/wLONMgz6RIqrgGGyx1+1OkeMRf4Lhp+fymh2Sk4
yBAB8UZFtnaeS0oPVNZLhx/MOP8j7Ux740iSNP1XGv09ZuI+FtMDbJ4klRRJSVRJ+hJQSaq47zt+
/T7OqtlmegYylrXowQA9GsnSPczNzc1ee1/V+tQ1NW3lqrNp7yZq491OStAOx4Hv/XHmBh9vTKoZ
tzHVk6fW6KkhwXHWnQBEcEsWoE/ekx1wXaRqU/SbuaGIcXSjqqaApTNN8JGaZEoKUvQ6eKk8cZ/s
rAAMy3UTPFQpSOJNzy7/BkK9fxAPPaA4aso8mKIUzSNzkv6PpKSCvO2NkReGObopMBEkVb564cRh
DspwcsBnpZQrshhi3T1seOaPlGIbzLB6GX4Kzbzl5at61Vd4huyUIlue/gi0qgYF4SeUlJjmTksw
6Xn5SStAABBkwV+YFpzHm6hBkHzHKZ6+eZM99+TxBliQgVKtBQqHtBGctJl+MCNmGbZ0oezfLbd2
nriDGuNQ+AF9bly33qttUJPi16VRbkV0ng56THFnH48tZWzLnQFGhm72IDCo0y4cq/GezCVv7JuA
jva0D03NraCWq5T7pufWvEmKwrh1qYnoGxeCeZ7wxVhqDw3DgD9rX50f7MhN280AsKK7aWfqb4/M
nvlwmypOwd6EplXsUfFqndPc2mn5mXeB8lnxKIzSBipV8Pl2TJbbDqX2Nc1nUyUH5Hn0wwviXtnw
/AKj6GsMTR3LCtT4bw6KoR4tFy+3CBIGpTFwtgFFeABA0fQMurRHb8NjdOlglMzybIpuQof2+sS1
4BJ4TW6AeADUn9A1qJCcUYWUhrtTbbK8CuAPDWFT/6Z0hb/pkqo7OskwPipKCtmr4gd8urbbpUmn
Ha+blwe+hXl0WhnHd6GxpQt2PmvNDGvdAlvJNoxe8RxKgTJ3NyooQYPpzvKBHoW3mS0zeFePKbDg
68ZlVTHE5bCuqypdR8MW/Cnn1tEJsy1ad/km8bly97Xmc5AyJAH3Ca+KCFgTVbSAyWz65xEvKmZE
90kO2oQkhoJ3ZbdfVn6RPHsu/yKJYgXAs1/VGZ8jKEziMC3MXRx4+pZU6XNFKkzgoRdeM422T9vB
gt/LnY55TgVAHwKg4RMlB/Ak3spOyRQALz8LAUPBeqsZF8xi1UiE7kyexHkWUG5ldi4A2JFSjUya
wi5213dB5oYQ1gTDhyPYTcHESDQp5WDmSLyDBAEO7P5uRo4BPI5xKdLC0Rp/R+RXXyHRWXJDKPc0
2xI+qFkS9QUAyaZIGvrwjAPqjzYwE9JcDSxuq463oOe8Y5kzu10Y9tvkH4S8oQ3S2BYeiH1N8kC3
YAIR/AvtPojwGLmi/BuVz5nJXXBLJYjW9vWtvVzouT3JvyZbYTClLBk8zNVBkKpO9xN234HHMMCK
V+2ucqvqg2elweG65UvPxjLkMxakxg56VOKXvaJ8aiar0CITz0YhSb0LwLZy8ZbFG7laXvYTkUDc
hokMijjnVjAdGV7FiTYGrb2zBPTNzbQ7mvLDRwe89YrfXJ4L2LcJH3SPaQjyNc/Nuabne5mCp9Yt
t1lLaXhLxfE3hmu0m+vbd3kmTHg2HJTIaffA7yu299X2McpV12PE3eBXenVLBsMsFuPD0RaAJ1PJ
NeXcFcn1RYsGRExMwDOaILMXarywq6zjzJehMvzwJwpdXhuLSmIdJo+wNborPCNLHoJ0gssghAv9
k8wuPqAIYdK5JRrXHe8Vby6bclc6TZ//DVdEgghOeM00+WrSXkaAycko2Mu5ciqwzq0H5misVqws
7R905RrgKVRQwMSff7HBAaebhFhpQQjYjBZ6800c6vV+pMZKB59a2HUXWXJGT/VAD5CWEc2kE2YX
tRVMrnARrfeehhxikO0YBI6y71KSmpVIIpMUiZPmGY7KLpqwRsgyJYXXpeTATB7XWpB9j2jogQ9N
gK7M5cltciFHrLT95+tLXAhfXAyQkGnESoTf9PM9nX13NixAohs4BZjo1Bz/2EzUW40sPlSp71KF
MMyjaQB4XFnuwteEBJZuM5xMBBdTSlR6PSpCt+KkN37nftUZvI65i7X+BrGy7hAwH72/vtSF0yAS
MqRZDI0rSQ4tzeC1YOxSelnAQ3cWzJaHTjHWFMkXvqKjw+hma7AUQf0sLQu6miDOxZnz9UQbQb0n
TXw0mkZTD1or3hJaw0hUqHWxt7K+RctcBIywIRYIX/r5p/TB/Y8tamA0S3r1C9NWCfWdxI8eJpQx
fie0g3UdmOT0VwLpwinBnEpyAdc18Dbxu14F0pqJd4cBU/Y1Kce7Jlf7PUSwypNHAWUloC0sEfY/
A/0STopQCj83VaWqPg9WxhIZ/dspNciy0aqZu43oHz2VoJS/JJq3Rle8sEBPUMMjH2RRQFGlT8q8
NBTMPWck4tvt1Bo0EpMt/jFQGVJ4s496QD48RDZQvYED83yBMTPnlJNYoA8f0M5rgTENlbVG93Z5
EoTggorGqgXhmy0zAqq9i4hHhQyMAn/AQzIkwPnCuF/JxBasCGo8/kPwhEFfip4d4ypZbnn0oh0g
oqWWW4B1QnvF6xesIGcItTwUiroK+dn5jo1q2I9k72AswIxkDzXcOsWuqJU2XHHzJUMklJDZq9xx
eMK5IRpKZpBTPt3MA8SkUabXW/CKK4TDl0HxRVEUuizU4cl+pNXo5CvDmFPjZLnJHbEzmvZRA/yj
HBn63zNgXU5f3+pycPGi1QhC3RLKKlLYiEB1Uz4gYTaMkhdb6JaHchrH3XUrCwtzXMKiqXK32Tzz
zndvgL41qJOKl7hX0TFMQ+eElkxzcJ0u3JZjsKbNs2yPFwA6pqR3Mil+r6ud41DWAYGgNLT/UBOl
ueoHDNrEalw8dWNt/Li+xAUHYYmomHHJQPl/8fKGHp+hFTZyCvOIwd2C5kLRzm/3dyh5qItZhoi6
nsQz7DU2I+7MHGy6VPUf3ZF5pyZOphXxysu0gEqUxU3icFUyES+dXd8OYZsS7JkGynYAtSFlYWhm
+Ahi3zt6g8sIbhKMdPCaNjte38aFL0e2BV2ghVShRinl3FP6SI2qCr2STWGbwRcmgKwvTOaZzSEt
YO3Y2AmIosN1k5fXCroUbKVo5HB5ynd2OOi5NyCivfGNfD5agLK+pQoNyZOi8zp/9Bng1TZFFVLO
vW54wWVcWD1dDqDL+ZOpZpG9JH+FbnDTh63yPrbMbNOU5fDmNJbledBe6sxbwfgt3V9FOTLK74L7
8lI3PzLW6MPxpuQORyFNM2vFQZdch6uZYqDYUTBz59+vM1DEAqbKs9QdoyPUXkDr0kiBlN534nvo
CKd7i5rd0SC3/vT27XTYRsRGXNzHEq71KhNxIkrXgW0B/gfL9KhB+bQvoFRceaIuOaij8yQmhbR4
qUopM5RPpQHhPMBkO3E2DXiFb8YIqSfw2+qGMZHm5vqqLtMP4jIvaXhuefUQqs9XNcOmUjAhyHRP
FlpAI82AlqRNdxaoF0RZKy65uDpe+iID4X+70nsfdiqgobA0wOLiM0eAOjBNk6bwxvQmySy1+TAz
/bNWDVswKoRSePuwo9zj0u0w60CVy5lZmwnVNvpUjHFNYOELuG2CLNu9eT+BJkBXyluVq8GQAkw2
JEzaQq3DWFTLgNE2mscq/cL8l1ONTIlPg772snvRRjmvCQvZFF5XLvtKCiF9wjHzwsCmPbHxOHvZ
Pupb9X4YYRHzoja/8V3aR1pUNccQdCQ6gAotqk0wOTQFM3jyVvx3Ieh4kJ8Q1w2bAC/nmOEAOhOF
qAJ8TR3sEdMFxhfAFn99l5fX/MqMcOtXhzG227RXfRRw/Hke7U3dCYIt5CJNa5sZXvuANyu36kCP
zU1hrS1T2tGQl7so88TqilbVkn/xxf8UVyA8SEe2gFDOd0yWHIAf35ogVn8ZdZUAC1ODu77hnXZ9
8UtbTAGcC4XrUwi7na/dtGf0KaBm3DiWUcG9xhSRM2XDyqoWAgNpG+0QCPINvqVY9asdBh1spmPH
YwEaveqrHwf0Eis9+I749lo+sLggHl6CpRx8ryptIAzJgAQ0so4aIfGdX4MKpFkTrmQdi1YYLCHw
UP8giJ8viNkmv9SRTkUqOIjcA1RFZrfjucUU9PXvs7RzSPhwv1J8pwAh5fI1Gb7LYCuGlFY9KKDT
d07RO08lU8Mf/44pyJ89kV2jA36+pqwZm9ZT+Ejl2JYPrt+GdDldoLwgiob4+W8YQ/GKMhx5tiY/
xaG0CWGIJuvtacIcuq5F/BKU+K5v0+xw3dTStyJP4xaEkplrXloXOCbTbjLKN4ZhZU/QWbjvbbd3
V2KV+FfkwAlRsiNKRNwQMh9znvb2FM34Xd6Andx04EVvCY7D55Aq1aHsmPi5vqwlz6DgB0wRxBJ9
LOn6M1oGxzOb9hmcWvk2nhmRq2OEwkjuw5WPdbk2SiYmTsHFRzlDXttgal7agKsWE9X1MfSrp8Kt
74DL2TdqHfUrC1uw5sK9jIQCui8Ccnbuh0NnKCiO02K3BsW+CzJP+YS8E+M7Wjc/QtPnrySdl/5B
dV1DPIc8QmfaVTrLkWoD2lcKBtvps38ttXmi7qYPH65/rkUrKB1yjKln0Pc8X5Wi9PY4w9AEqg0W
VrMP6vfAONd0lRb2TuRCNFt4IVB4Fn/+KtBSsmdCygVbn/dT/6hpvoBNMPl7Z2aD/Zte+ekfb14W
LkilSYexni6PtCzDTusoCHkXwDJGxp7pP6PceaNONdUFHgUmYYmAzuUh55W6AuFEPve88QoDJt0G
/hgqzGa+BY7BkJrKN1s5zZdfi7huIcHJw5IUU24KVn3JFE7vgelLq+7kzLF/r3aDMbw5ujNWoTqo
lztEd92VorubgfkBBJLAjtEW+yzJfs0Cblbb8ZoU1sWCbEPjGe6ovJN1FMylQwXbb610KsOIWjVF
X7NCKfdJG765Ro8V3qekE0IwgQWdux9gUBDfDpTDdTIY1SbJXehwhmlIjPu+K4HuxY0HkI5ZeQ4/
bJfVaq9saZ0ibPAsJ4LQdTz/BSnPHTH0C4KpTsHLRLURnszIyt56/3OdCJ0tLmZuZkLjuRkVivjO
FLU8RsPcnWcMv3KAxjfXz5bItc+uFMqeQjJE9MM98T/nRuoob+q2sb91zAmXhfJkRzeZ6hwKTd+g
ekOCw+AXmg0rPnlRYhBWGTiitmsK0iDpG4InhLF3tL+N3Z0Xuqes3+uFv03teDfPX64vUDZFAVml
A4FQDmVXpqCl4BHBLTEDD2Uy2B6D9zCe+NtuyPp3CpzrezfzAZRxm+6uG5U95MUofX76mjophlzf
i2EesoZiDDdweCRPzAik+9md3BUr8u38pxWXnNcwhLiedN5oRAdQArO0kFGnAWCJIuqxMCltmS1f
A00sGBOCIcyi0fVGJkOK+nVRIFVmCURi6GNrKN0PXGjcmGPrv9HxWdeZKcnxLdv3nbnCFPOJA4MM
mX+EYOWtKZuwQvkHfQyKa0QSKS52nRaCvoehkSBjHQc6xzTcZufwVk+gQ8skBHGKkhNFkvPzxdTB
HFs2A4p+VJa8YpsQlsX0rZGX9s+ZFekU8yCBF2Dk8QgpqL+BO+urmmhfr6/k0gEoR0DP6kLtQlHJ
kb7KmCqtHszQqSFcZP/URjgdUoZ0BbeEsyaX9OK6r8MSCQbGKBHQMqHJJKvUDfAkmFNPK4tOOkwy
5IwKA9tOc6qVrHoPALc4tHbX3UAAq2/HKNZvYcpNV2LjxSnmjYzuiQaCyxVznNKKswqW9Sx0vngR
UwAVVIvb0U7WsqlFI6A82FPaNrYqG4H6BSrh4GsyVZm3NyrDusvRq/OOb/p6AhVj8hCij4IhNFCk
WNGl6eiF9jhsEMQLQS+X7jPcKYyRmnG48saTVvSnKbJc5FrpYyNpeO7yhu9ESU5yu7EzBsAbFrjr
UkV7W5B4sUL/52UxyGDKaIS5KKCSykOmbUKkOGqmok+GOq917WQI359maDEIAT6eq5a0b3Dn9DTR
FKD0vVXfxGM1nWCS695bXWAdQx7MTHeNFsOYzHANCUIqDEt3wa0Fd8uWT7p20KVD+PJzbPoB4giS
EF/UI91ch0YPuohiGtNNYybpuxFKg0PEfNuKKPcLNuzVGXyxBVROx3Fo4JMbn39H08ygf574jmFc
f+oY8IE+yzjOfnIDbfGNVdTfumj41mlI6Jj+x9zqvoy0oSeyvqpNbuGmX6tTiFgp/SAucpcL3dOB
0smIIcYsmMx1oclXtdozfmVwwCZ3eUOr8xH+zDw5JNGc6R/ghYt+zBGM1CuIpYXNF1K2KnAlQBMQ
8J1viF/PegcFaL8BHgaPr10UOzDE5a4K43R3/bgunKEzU+KnvHpjVdqkh5Nwu7C1ldsEhziRjHZv
P6lY8TijoNnEXXhupWa01c9TzlA3B+FB90blUOrwTf2NtfCs0ugD0omwJT/yUFpIoV/Dj4o4/sZk
dPNe6RX7w3UrS84B3IMjQX2EBq4UdUBdBGWfMVmdRFp8RLY1dJgK0YJ9YAbtSS1hdtC7srwz+rh/
frtp7iiQZQA+Lg8K49W5NmSMFxoU5+5HzRq+o42g3DLubT1mMMtBn2bbj8T+NXzgpZsAnue9BWSJ
ZJqQcP4BlYH+jlLHcHi4ZnUfJ3lxE3rNWsvlcmtd2oB8OtVVeeDJ9fpQrXpbLbNpw2jeB9W2vvem
+8mf7bseFhd4W9sbx6zfhm0h+FCR1GEMoMyqA9OVrkVmkAae3fnE9CmEBV+8EnLwm1IzInsLzWwZ
wtvYBDRhoOmMP1//nMJTzsOMq3FvAWqg/QKuRjINgoaBsgTTrg0o2xj9eF+UYbVH74iBh7Zeqzws
bC/2TFoh4JIBsEqeO2mzbwY6nDgQISfbMS/sGy/rlN1YJuUNA5+fIPwrb+AkXtMBvIxnoi8IVgl4
Kd4jV8xDNAcZkIZnEWIjZZuohbJLzMY7lPBsrcSzRVO82xkGhdOQW/vcUaETGpxMgSsnT+nPb0M4
DpKHqOzhSWsF4cf1L3hxLJDeA1Rhm3it6NlLl7YyMkLtWgxiWCMUHkoNzVWZoJ923cqFnwjAOiYI
oIAVeVyer8nzwZ3NUFHBl5e5zX4awjjfpXZo/WREzIUSrYzX5IYvtlEyKW2jkTIH6CJssGXis9xp
ZvIrdrR2l1Vpv7K4iy18QeMDdSDBon9tS1dDOE+hCjMSlKJT1d1CWZJtGRHKV9zi0gqlDbrx9Dq5
VaFwP99CyEX72KkYVvaSxtpXYT9D3GTPK7mv+FdeH2jSFw4WRwsn110ISc+tMKClIf0E4qXzffXD
6PVoJwXd7WQ4/QYdovFDX6x1iC5MsmO8XQR6W4C35WdfqjnGaDTMU0RNre1GaMytrVe0yqMGwdKD
57aCtm5q99c9Unz+s4XyNiNTE/BDjIK5PF9oOg5dryboQbWHaNNth31xNO71XbhiRm5mEjPO7UjX
DgljZ1cpdsrdt8/5DgmOzc+7x+/XF/PyJLm2GuN8NaPdhAwAYkU/AizYIOmx197D9rJDBmVr7em+
bd7VmztY9DfTb9dty+/PixUKx32Vf/GCTs1aKGspN+Z22IKF3/xw7p27t16t8k6KA//Kzpjm0ELk
2DGf/GPFdP1ncM13/soHk28Y2Yp0wzCVH6eKWM18QCJkC3/gNt+WK2f54qkkWxFn4tVajKjWzFh8
r/tq/3uy/fTLOn7//HFNQPNF4/eaW0hhFzxzOmkRZqo98NMtNASbz3BuPsxb5xkaz9sVTxC+fM2c
FHI9hCsJH5gbtr/D/br5kW/u/th+/LxiZiFgvD668vs8a/LGgRFUrAoirC31oi3SQVt3Z+++H782
u2cog9Y+2Eq4kOegWtcovVDY7He87Thg0f63efPj+X24eWx233kWbODcXLlY1r6fjLE34OrQU/H9
pu3v80E9Ioy1bw7h++jW36THbrOyseKuv/L9dCmKJCajlEwZikWG24z/mBuIP7dwtK1spziq1wxJ
IcNUUCQKaV5utByG795nIqKou7s+cdbWtOYrUtBwnbhxc3HQXOtL599EUCaXOppneQIjyVrP+aXU
dm1dUvCIXUW34B37cwPTB+Qads4BKbjtc7SLdn8we08gVjd/rK3yJf28ZliKJ0OQISlQYdj4qN81
n4v31Z3xu/9IxRH27fL79Cm/ix6MR+vTisesba8UYIJ2jOxCeIyBz0DAgH/2N2R5W3/jbMt9vg92
7tbdrkG3L+otUvzUpUgz6XmSNuJg0IM8RDfa7lO2nTe//E3J9hYHfbN6jy8FAHqCgPnF0BxzNucR
u0ncLFeFy6JFvNc4H8bOI3Mwt967bIuS31PzCLH1sT6aJ+92ZZeX4upr29IuQyszpfRIyFV2w97+
nB7Cw3CYdsmhudVv1spmS5+UlgJ9C3B19MWlB0EMX3U81WWzqSGBVzWGcGGpMqdfXV7v4vnp+tLk
QEDaT+mTeodhAPYHt3C+q3Yb6X6YmvNWMVrjAE0S5MpaHSG1Ns0rMUfElNdHBFMgPOn1M4rkOtBj
nZtKXd0e9R4BLZ9h9XeFl+fggo10JYbKuyesmDSxeA2IoVm5tGIiVo0sJKxHLcO5D3BPOnd1nzZb
ddKzh7jMsmcmmrTHN+8iRRyeVSTt9EFt4T+vsokCvoS6KZFsRHey3EPPSkw12+wJ1vp0zRfllxwL
5A1H7QZAvsUUlnQOEOWpZ89Rpq2T97m3hQKjeYYDDiql2iqM5FOq9S28r5kDfS3F7UbZQJGYPabx
5H+22rwt4BHo+/62ymz9CUBJhdRQHZXuplSRT7q+LxfJN21X2mO2RrUJaBjtq/ONMdHSyFvHQctS
63ukR5Q0mIiGUNeGu7FB7hU2aKsf4wNCp/33mubjj6DxAnen0SCcD3Fp2GuD7nJ+KX6SgX/Q4YLx
FTmj85+kwNUUIRY/blFaSOAbNvQNmhTZV2r/cBIMZe/eTaXOtRv140pqe3nYDD4aCDVKwhTpDel2
gtBVGSamRLZ1636rwG88t3AQPUC8uQYUXbAkJmpsOvFUFYDznC8yaITynafPsOrFNmgKZp52xRRD
Gkqr6tf1j3x5rqliUvaCPYCZDVXuygeOOmYFjFZbB0acfVuP6DxVwUoH5eKRw2djuNIAlUkPmStA
rPjVEQvoTxjx3PVbXwn9zYiw6CbOAmODQ2V3UTcXeyf1072uxuY9Df30l5VN2koEuzx6/AagN2Jq
CaSZXGyb5n4IiorT5ULpbO+Dwlc+mokKLNBrocS5hcUYRpc3766IYwz6gPbRKNafrzuzwswoUp95
+6aACGcyk0OWOcbN262Abxb9AmAHDMyeWwmGnvbUFPewvSDrCSESZMNoar95/0zVYCEahTXalS/f
+NU3TCYjcVqwIdtoKPP71Gy0XaRAQjNAIrrLutE/vHVVArYBqJImCJ5jSj6jT2qTIkkLTfwcBXdx
ocy3PtIsK4+Ey4Di6hajmyyKrtsF7pDhX7p6k9tskYnNd6oKDU4KV/uN6loKoA1rgCB2bPpbX2n+
QmX954/xfwW/isc/b8/mv/+L//6jgPNJIMek//rf99GPmm//R/tf4q/93/+387/03w/9r7rt6l//
uP9eNv84dPnP721U5PLfOfsnsPTXL9l9b7+f/Zd93kbt9NT9qqcPv5oubV/M8ZvF/+f/6x/+49fL
v/JpKn/9658/ii5vxb8W8LP++dcf3f781z/F0/0/X//zf/3Z++8Zf+1/d00rdNuo1/z5r/3PX/n1
vWn5y5b3H+B3BVEHQE3IJfjHhl8vf6Lp/0EYpumLxxMmRYMuL+o2/Nc/Ff4OKYQoJgrQBQkLdyyn
6+XPTOM/HBC6/N8FUQye5f7zf37c2ff69/f7R95lj0WEdNm//nnuO4wUqKQNRDQKbyJSG/K5ywoO
BENMJ+cByDlkhxFayF+Kcpcn+1fb8pfl15ZEdvXv7OvSknQW5oC6uWP1+ilBsSJSUda7g85oRujp
fV29U0xrJW6dx8pLe9JdN0IZB8cx9lrnAZ2k2z5FhHMNmrVkhEACstPjAgLocR62StOEfK6atBOR
cxen3/TsB/Rix7BYK+SI3ZF3j4yScQAx2sYdcG4oYwx2hC1dP+WNe1tFJcReIbTrK/FxwYoAz5lc
pfyHkZpzKwxdMNCfFeYpGPvhEyPn5RbZL2dHive2gP/yeTAFIhZIIO0r+SpzxjrOA+ilT9XAK9xx
0hlC69BfacsvfB/qq2CIRQvaJBs5X1Bf6CWNJMM8IXceQdQGY1gwhPuZdsM9vL3mis+9cBRJnwlo
Kg+MFywb+B/JnhsoFXhm82RDzKojT+lkz8VQQE8wRiP8ICnXHxPnFgqYG3fo1TtGIevvXQ3d2o5B
Kcr6wQAN00Yx5zrd9k7pfEe2rAwOmtUqISMwcfypAOa9jQw1/iOs6oGyQq73X4PI0bvHfhq8m7hM
EmufjPzhyvKkbPrPj2aDysYTRT4t98C6hvHlYO7MkxFBYd1q1XsTesddqLjmjTo729FXHjKz+1b6
7XyXNgpv5do1VkZXpEzs5Vd4tisIZUgY6BxIkcQuBddTzybrhqLt9FHdmF57D/dStGmm+KCo1DrL
FvZt9Rbhj7Ujv7QJPH9EtglKkqar9Iw0CweVG2O2TmZSFqhPldNTrn1oUPnbm22bniI4I3laVzvP
jm8TpTYeLGe019JR0Z049zRoWVwSUXJ55gnlxywQmpgMu7NOsF9UX2xkJW+Y1/ra93FyE6FitZ9S
NbmHP7s7wnRdQv4ZaTcNuLSV56A4QWe/gzuNKwz+BpyeNJH77XVaXBpeYwxuobyzk8k+Tp4zfpyt
wV8JTJffHDPgsglNQJk1ssRzMzSNGqNBV+BdHewcf75D9/2nl0ADyCTVNoyZ8hk0FxKQOroPPl6/
uJZWCFyUS5IwIoamzk2PhZYgPz0r71ztroZFd7C/XTdwEaTE2v5twJQuEZQSajXRB+Wdrj9l012P
DJx3q1oroVCEHulDCWAWg/om+EcC7/kyitTROg/l+XdtD8GiFlkfTaU+RLUewzUNTClw07WS2cLC
zkxKvtG4NdKKieO9cx7S6qumP7vJc2M8X9+9izuLqc/X65I8Y4DXoO8L23sXqN+G/Lul3Q7pSo1q
YR0kb8xU0PZn8xzpA6mG3SSg2MOToqCFGrhbT+8g83nqjf5wfTELvnZmSfpIQ4OgmT6H4Qmg2KGw
3CN6Rb9dN7HgByITZYCTvI83uljsqzdQ5fY6Mt1xiLxPFx77ubp1k6DZ54H9LoH/875hMHjl3lha
FZe9aCZTGmO47Nwk+llMk5UtJoP6iOjn19p2Hq+vas2E5Go9o+EVL+PwVE/QeRoIZmxKay2lvEhh
4U0QxHSiyADgRX4KAz3pICTtwhMH1Q/6O1c5TlznEIsecu+dW32kSbS7vq4l1+PtzfNA5X1H8/98
6zp1qmD2w2Sg36sQMuN1yvCErvjf+UT/tiO7uIZSBkp0Q3iyEwrYA8SgcK2ulRIuHhti/8grPY03
D1Uh6eJWU7+OLNQoT9qDne8Lc9NN6UMfT0e4/pRqLRlb/FqvrEmOniUJ+p3FFJ5g7z/CVX2n1erP
DMLEwjN2UIpvqJhurcHZX/9iLzevFGjPVinlgNpk9woUlrhi+EGt2mPjdbuguivjTajrX/qKsn0g
RLRqWOrRM03ehemvILzJGrSblG9DfZ9FPwZouZGcvKcushmKPSW0Q+Ylx8awjmPRImYRQGd6E9TT
34h0r7+Q+IKvgkPLwJ2L0m94QlH7oJFTsIXMtRvwB3y/vk1LYei1JcmxUZmyOwQTwlPYPdVq+b6a
w59Bjb49ol5K16yUSF76pBcfBfJcKteC4VTG4/depwzOzOgRKJ3N7N5Qz/Cab9pcMwLSfTV691PA
g3SsvijxLrOgUHqCaBdV4GmHNg2i3Xdx/4SIwdZw/I3rHAJrrW2wcI3RLPj3D5R23o+7UK2RLj2h
Bu0dVBLM9x0ERchZTGvX8lKsBKPITDFPL96U0sGI1NHWSgY6TmmB3nPHZMGmA798e/0DL0Wu11ak
Y4D0c+i31sgxiL43XX2PPms7mXfZKkPC4nIAXtsknzwI5HycCVsr4XEcnhL1U4iasOBqvr6UpW9D
U+YvC9RMzk9FpMbzUPcshW4KUtmCvf3p7+QxDHkBFTIEvFGXa/MdhN5zHc3hydeegsm4KdSKnlh5
8zeWghqV6IQJoL60lCIqUXtsfUIwrq/0yBt+G8qVt8nidgGRpiYCbwVzvOfbpduFasM7HZ7i/N6f
DeRIj7FVrVyMl88wLhP3lRXJiw1jZoVVGJ1GPUfNpjX1XWMH4e3sI0rFjMu9bZRfSkaimsD6asE1
tA+Meo2aaimKvf4RkpOPFkKlwMXD0zzS56pgN4HkPUIzdGLMwVWCvVoMa0WaRZuwqwiCWgO2Nymb
8qNJrZKOT3ibIRbZFwgkwRFhwuD64bqvLJ7gV4aknMoa7a7uHRGS+g4RnO8WdSEuqRmR8v8/Q1IK
H4tXS4/6xanwPrY9OuouQmDGnVuW++uGFj3Tgb7u5a3K0/DcM7nbKP5TSDnlynMQO/t6elaitQRg
cdvAY8PEJ2pBmuQTnV4ZQ63E0SnW/3ACREHi956b7sw2XLnUXgYj5UsN7C7TbKIKQC35fDljhyok
UwnRqTfsTTW1sOseq+E+/z0JKX/kN+NWRcfV26Gp2nhIEq58toXdBOXO1K0D5wbMo5L5ZEjjCFp+
Fuo9t8ZzyPtrLZQsvfvPbEiuoddqm4+IxlFQU45kwc4dpA778tAiQjjBeqOkPxVXX3GThRsFrDex
GCysS9VBCi0dGj0kqkF0cv3hKa6sHSPp4ebNrkg1Ac/WmaS3KGWdfzvf6Vr0HrPo5HfWgaexYiTo
hlUrLrK4kldWpFjR2UrcjkYenUI/3XROBY/v26YqqMYBG6cKBVCEgTn8UPyEVyljUfXhqNJ+PM3u
PQiRQ9C/jTTrfyxQXbepEwvqoXMLXh+mQZs30alWP0c65EfFh1C/N9R0pbC45M+EBjD3LmSknOBz
O5HhN2FaWfiz/cvMPijDc5uupXkLjxKaLf+2IZ2ZAhSRhvJgdDLDubsLEsRWusIsj5T077LS+S32
muRJdStkY5O159fa+qR9bNGUVjrw8KfGffT6z7H1tfX+uO7VEl7xz2/1en2SN8xuhKBwY0cn5V2j
2Ufrxp42M0rmQbxhBg3BBEc7mt0AVd3WydY2dyHynm2u2IBXrtjqSN2Hg4FIYpdupnxfWb9Fmbrx
kh/XV7loR1DyMI/PkuVpSrPsXJruFknUF3v8jgidWX1S1Q9/wwiNHrRQyDDAK50vphiZdEUwJDwZ
zo2ZHKOt5rxL11xicSWvjEg7Zucaoqizw4WIQOXeaqIPdq2jy1QnxhYG6TV45LI5qP2oBgH5ciRz
CD4ykKwTWJ2QeUyGMuz2LmVOItLXXGEhSaJDwJQPMwyi6CSF19E0q652uDdqAGVk1Ho8bO2oQ8qy
3mRr1MJLF/GZNSlyaAj6Vgw7EgPrnfNbpiAKkT5pMyOnKPC+62KDBvzzgI6B5+yDJNhMk7kS6Bfj
Cl001eABweSgFFfQBUp8zSFGjgH1Ap3mybabBndTq0K2RPNAC1fGvKunBIU0v2xWnHUxtLwyL4UW
dJG0VhPbrXgMvkXOxkdgaq0M+5LPSPkOdTDGlUSEMREvOD8SMyqtitrVIkC3SOw8oIeKl97H2ZeI
682rf3OeteKWrGhHP23lUbNQu2JKCuCWmNEGfCO5bqfaFMXCLjp9RmNJKOmh3RqigPjOQWnXYOTs
+ulf2tDX5sRJehXKmP0MMtTBopPK5LKFIk/9a14b3VuzISWqgamMjj5io+zviuJ71D1N1squLR3D
18uQqhquEoZV1QsTO1O/z/V9paBD/wshz+vbtZgngoAR/IgcekaJzvcLXbPecCf8v0EZhJR4UwQf
0BbfxZ3yswvLk5ojbpr3t22SrMw5L5sG5oNXiCxINl0OqaEV4krPysC4tecs2nhDNyLYWLpHZsFQ
eEVG5kh9TwPo2AxHNORW0WnigF0cDUHLTVHfg3ZC2uhYgZRb1VTWrz8VNoQPSVft5t74mUX1vcEH
MMAeibKhUar7VDn2w22UqystpkWHevUjpJqe2tZ1EJljdKq0ew8Iqto8rTbLFs+hCUJMEN/Sx5Ji
AFpvSZ+2BQkUgrPb3PfsW8sOclQVZus2KTuUu6bpnWqV5o/rLrboyiZZIRPTLhm7dB/bg5kVfYrh
tkzVO603jzFS9/Dh2D1Mo5a7i6pxWqmhLaZTPLAsQUkFL7Q8/tExrR+nXUVYt5T7rnpO+hvd2Bdt
e9CUnUc9snM/+4m5j7R0T1Vp33+9vmixqAu3+hOpKtJ7mT5qaNGUtHvxSoFvy2nNHe2plaO76DSv
TEhO48aRbdcDTxS1+DyXaA+q94b9NqWdP9PSvxC3Yh1y2asOQ4YeodY+KVn5hew0Tj6OTJpkTfTU
Rz/SdMVXlvIcnBPEJHpCQKUlJ51936wnr2RNaGFO0yZN76g2h9nKrbvokjBAG/B70YSXQUG9NruV
b+OSyBNugHFtHetbauU7LVo/d4tLQnTDRpVJ1A2lBENL43pKR2zFo7uNIn3bFn+U+rS3hpUrQ5rs
+OtbwR4CfBiICTiT81DuDWnZlg2hvPg/pJ3pbtxI0rWviAD35S9Zi1QqeWsv3f5DyG6Z+77z6t+H
mm/sqhS/IuxpNBqDEVDBzIzMjIw4cQ7ciaP/b4jYXHewjYcZJqB7xy49im1w37q66flEWGbeH4bp
39uOv+qVFx+x/P3i/gUzzmWisPHi+CmsUU5G4z76dtvG6lFGlmhJAgDAE+WmMrsMZSAc0dkhPDPs
uxHQa1i9g1zCKg/+vGFtfUS/rAk3ZOAns1HVvNONEJhEvcsaBTGh97eHtHpeXAxJDClyPU0i+nLO
rVqh9Po1KP9oJ19YEC46WM9LenaZtBzddvNDkPn7MKRTsx8953ONevLtAf1/vPHXtAnHUzdaMcrB
PTk2GADV8e2LLH3ztojul1JQF53KsUhcQ/4QG9nR0LpdWKBAiEcmW5CfjbkVD5XEVIY4yhh5mMZe
bL1H/tG9PdhVFwGxDMwGgBV5qWunn2fJCa104pSMuh9NZ833Mwz6+agVGzHT6mFyYUjYXdVQGWNq
Mqlj8qRkiZfmhNSoVvr971GS/7/D5MKS4PWKX+tg5LCUz8ZdpRYnSjfAHHZ58XR77lZX58KQ4Pl2
nnel1g4cGDPkLZH5nEQAy2/b2FofwfcnKENpksTGbH3KQm2fN9+UJNv/b0YEhwcjbGmhjJvB9IcU
4w8QB5tB3Pr6o4218LHwnhPWnxaJJtNHHC1T0iPaWK6U/ZjkEbKoDUdbn7FfhoTlR0spdPSAGbMq
8yHTnqEV3MNwsbEuq/cwrKBwaMBRSmvN9b4p28EqJpXgewwMCxSXZrkgvws3Vox9nUbKgx0oW53B
6yP7ZVPYq0VaAR81sNn1T7KC0ov5XI7lxum3ekOBcgTiDEGpIh4IpRyEvOxnXhXFjyTVXLO/06Pn
XvZq8zDm8v3vex6kLi/Qd4iWRK/I2xhhq9Eh1x/m8rEqJH1X+vFwbJJis4ltbckoIML1SvoObjAh
Y9N0Sd1BdhkBSZrvGkdxbS6tJN03YXEsyqPTHpZH5JA0+wRBW2t+b1jdX22nnxq59RJJTty5nY63
x7+2KxZxJYBm/xGiuHYj1e5np0B06xxFiBcYX5X8R95KEJpv7PC1owoKFmBFlGiXrqZrOwMK6i1K
xPE5DT5MwQ+KYLfHseY1l78vHIVx6JN5krL4XOQge0xXUxI3Cb6UU+fVXJA0Xt+2t/oCB9u9kCDR
SfqKbDFMDL2a22VAzlAdIOfXD3NiIlo7FtZdUKqIy6dO4EGI5rhlMGZ/Tw4Y3dsfsbYfF3wb0DDS
jq+0czUrQT7eZNBK8FkNYFooT5L5+baNtYUz6V6CedagnUhs1kjyuWtntYjPeZp9anjtu8DDtnjj
1nYGR7KpQScFf6kjHGZVVE1TMeXxuWpy3evQyPJk0EA7aOG/N2XPZe2Yv9fB9J9bmpKsiaQGGfVX
dGTkhetJpj3wPMmPQfOpN1IvKf5RfBgIssfJKTbO6+UKE1+1ENyAT+A1oyM1c70BotShRhF28dmO
rc+l5qrdP7F6N+Z30ei/U8p3vD83vGPVIlwzCyc30iEiJKLQ5CiVYOw9982emKewc94tU4uUeUDK
1EIqfvy7MuzDbX95Ic65HijdZ3Q+0HFALZOi1vVAG6OE2W0MKFR8tw56uquyByX1um/+MxmaUfGc
8VxNR33w6ETok9NsNl4IvAV+rY0Zf+25S+Pd0rkI8p38vxC5DIAJ0zKowrMznTt5p+QbF9VKahgD
tMeYUOfx7NYFr4V/qYJsG5xkMvDkQNhqvpNq/505VSCpPw3jM8o73lCjMy75b6Zui4L19ZGHeSqT
C3XtQpK/nA4Xz8WqtEx00pvwzF3jBkntDlTkacP22n2r/0NdcWM+X29SWsCIIzi/6W6mqf3aHqrB
yBR3WXiurMaL+q8N7cT98D01D2EWb1xLa7agOwM0RDWcrjRht6SllIVFAAxE68u9mv01f5SsGSi0
m+m/nT+E+4n+WuIWphGE8vWonC60wqQgAJD0H0lMEJWelCTacJXXWxGSAU5PABMqR414vmW0xEN8
SSqojSiPZJ+qMfacp8l8kvJn9YszbLyIVzwDc3TkL1jrpa58PaY6U0ejobHyXAwpVRFpp/lfdP+g
Jvc23JFm/+/Gllf5PWHLX9lb/n7hiRKIFFjKeeYrZnoofcXrS+MeybyjrfSfNXDDwfhjbr9K92kE
39a3DeuL392yLvglCoDjYE+kTaRQurPscVGCOiB5cGqiU5z4j05n7JvSvvOH9qAitlj2KPrQU7Hx
GYtLvvqMpUBEr9IixrG49MUk0KBjF8aSWTGd8V5tVU+Xv07x5ymNjg1UDJr2z9QFbq9t3Z2vgwA2
pYP65kJlRlwp2PUzKDQdBArPDj3vNhyXlHCoc2+58EpSAhg9YMelIYH8oujDYFzheUxBu8/Tv/Ix
lHdlCIGuHnqhrrhT5n4y7s3j3N/lEvzTv8U1udzVTCzp90X9ikqcSNa2HBDVFERkrazvyti4afyx
rp+d+F0cf//9ZbwytWzli2W0rU63pQFT1fAUT8+F8SbKCtcMPljzUTdPvn0oii8bNlf2z6VNMcui
z5YCNzY2kaB3mzehcRcVD7F/HL+19YfQ0F3+RcOMgs6G4RWfBXFEaLckPXlkC1dk4NdM98jWCdOz
3j/L1VPy3MiaFySdZ7cfofI9ZNLWY385UYWNAgcrQnTwlVLatIT96hdK3U0j7+Ox3i+JXd92aMid
PTXfOAZXSuTgIC8sLRHC5VomDUptSx4tmzuPLkap+ZLXqJKme82hZxbiktSb5IewDN+panYMnQ/+
NP42wIdvWHBKdKKwT1/eERffMDb+HMvLaHtJUrxaGkrXtwCImFpceBvLuXYU8CZhtwCvwKOEmZ38
Zg4zKPlppS08XWvv0vItUm2GdVfpKHPr9mdFp7vWgh9Kz/ZLlVBNk3MYz/ta9T/d/piVK49x//oW
Ye5NtY+1rqAul5MyLHPH9Z2nxKpd07TcGW3HOIy8zez21gQsf7+YbFTr+uU5zxmsJJ+c0t4NuXWw
h+c/GNoiFQD5PA9AcZqb0jRoInHYrrNyV9tHrXN2bWvubL1+ju3drGte3Ml3t42uRLM8jSjv0PlF
qClWfIu870w5VMi9pLRJ9KUueZmmbVF6re3NSyvCZaIWUmBXA8kXVUqPbajeddV7bSDxsIUDWDWk
cHDTmUz1XJQoykaj7/xOwj1IpO2B85XHwrB+6GzAg9IE9kaUtzp7BMv68haAyUSIiNrZsIeq0Omi
mkDIzO+nYos/d3VAS1Mg4TEsKWIiKekakJQSZ3hWOZ5mPCpysZeC02Z2cSXxQIv3haHlQy58vJuk
fB4XQ0ponK0shJRV9eKxv6dKsFNQfnARiDzITvydtMM/t51wa5CCe4xooNbtcg+b8108H6r0Hawp
rhJMG8HU6nLxriIltWhyiHRPdkmvoG/QOUM85dGso2VbssQrITK9FXQiLo8ntJ2Ea15L6yGlVYTO
BzXfUST1iZRN5e+0jQ4l5WZr3Lhq104mejkWBiT+g17J9appaZXwf9M5ELf7yQQSe9f+fiUFx7gw
ITjGJEGcThtndJ7aD3E/7mDfdtVpqxV91QUurAguoBm5rEoFnQDDj4IhWIgQzl/n8um2oy2/IsYI
l2MRApOSYBfGAcYyqrWbpNW+Gh+S8c0Yd14Z72/b2hqR4AqZk1MQBlZ+7srm0Y6nUxE+j9UXNa4/
/IEheFQW5nS0+kTofJdIvdLK7J5KnnZ69VmZtEeEjcag3ggEVp3twpAQBwDjqo1geW42Sklsriwv
QMf46ueVsXErra4T/anAoNDPeVW9q7NScfKEdYIXwJu0U0KV8GMbU1bTi/DH7elb3bIXtoQtpAAc
HSF1o66iN/PbIfflYzbZb1tLea4bKzrm2fTNlOdiY+euugesN8jPEbDScnC9c5VGzfSwA4Rgyaiz
WWgluEWOmgacvS66EuOfHH2IlhoWvPocfcIom1me9MrAXGqRazWKhMueFr4Nn1/zEDLXkGst9ED8
j+tBzbVfWmWZ/gfqxx5utffbp/iWEWFjRZBX9vaCskmUU2vU9MA+msUWP8jaVbE0TpDpI4VDYHQ9
Er+swOY75DoaS6v+Unoomg0pLjYeoC8NNOKBdGlGWJY46PR2ykduXccp7tBS1MDapV/TOs4OaerE
oIqVaREb6faj05l7VMXkXQ9t2y5H4GPfL1SFQ2pqd0oYOQS/c3CCOmazdWWJY259puCsY6Ca/wEB
1apXmEjvNO1+DCCq0Iw7Wz91/oPmQO6fntvNHNf6akMvCDEeUqQiskRBVdJxIipazZ5Ga3s65J9u
7/+1s4ZM3U8Dwtg0AyKbaCbLRMDzAMTQ3td6vreMPiO9E77V52hj56+GWkt8itoE7PdEI9e+NUyU
7KAEBb5Sls6+7KRilw1y4Ur5kOwTtU7QIwtyL7d51JVtUf4DGeVWlnl1WjkJiPj0l1Ph+hvSeDC7
EMpI2Bm+0jvpxLUbJt9uz+zayUq2nvZMQMZQ1Ql7KA9gAlH9hCKgtZPVU6U1O4mXf/4VxELQbJTH
X7KPr3z0wpowq4pTmHKucfZEqnywfEhKJyLl6T1FoH3flgep/pppE0FZt7fV5v72UFePC/hYF2o8
uA1EhSBHicow1zmTclhzbW/8k+Obtfr5+8LgfATBHVni90c/2ylq4c7RVnC8HJuv5u/ChLAPpHGW
JmvghtCr4ZCo0UFVHpqpu4vlj4X22RjdzeB1deddWFz+fvHkQCkxlrSZQcX693SUbNcJkx2MT7tm
Cp9j5XB7iVY9/sKacDdlMhTZw4w3xoCX56p+u1waXVD/QWKGOx3tDIWsDFvrelC+Yvdy/NK9kDxV
8bc4Pv1JRwhSDyhaIlZLhwR9BNc2uBiSrp44smaYX5Onj7m9q5qP4xbrxOqW4qUEIHxJAxM4XNvp
gFGkoUyiK427BwRJvTj7OJsAdlvTTS3dtbUBOoWQFEXUHdFC2UoOry0ZiTyqtzDfUt0UlkwxK/RW
B17zhvojBelEEaXD9G2/WDml+HWW6kXjCBme60FqGhS2eYGRuqekpqFt0R3TWNuRtNgVYeEO+cZZ
sbLRMMhbDTQKN4AYJAEbmSxfoSoNBM6L/fitLnOjqtAITs5nw4hOnXxqra2y7bJ9he0N0pWufAD1
KlR1wmFcS2ZdId4Rn2uH3J1pSh+bKHlspcrf5bKV/v5TgcMKSDuAUHhLRIGxQk/GVB+TF1xGSomy
VB4HeyMPu3J8XNlQrxfOiHOaAPw4PrcUKCfdPyXW5Ibj49B9rqMtydVVL1nqFLClUQwRq5T+QKio
BX181ueXOn7WupWho53my+mhkIcnqQoK3vfm823vXNkC4Gl/2RWWrdXtdLalMj5LracHj7L91GwR
iqyZYFiouy4USq9eIgVvLNlJh/jsDPZj4LcPZMz7cQMKvXJB8iKA84wOAFKNsjCOxuw72QkwYqmg
dJ4La6uDfM2/aS6g4dVZ8OPiuTsqjUGDpBWflygRioboYILAzP0Pt9djzekuzQi3ZKPlPg830A9R
Cn1NelBtWOujOtvp8d+3La153KUl4XYk7VZp9cSArOkg9XXuprL892hUFPsUN7f3qfb7LY3wCF9M
4fJFF/dxrlNFgHE7PmvOk2E9mtG+r0KXRpv/bWDL+XhhxrGmtiFajM+Bcq8PMCdJxXlJ9iSfk6p2
07LeOG9X/fvXsMRSSdxrRmv5Gv49U6W1/MZrFo7HLvtxe1xr1yXzRyGRxiXScSIQb04M1OMkH2RM
DkLLyv5RNfVeHuo3cdF+r/pDLz/Xz0ZISnAu5C1il1V3AdkABhU6NEAH17Na+33tN5oEUs0G5NeU
+c5Uctrw49QtLZrVZjicvt8e8JZJIR8E0ZY/DxkmB0V5i7rsbswhZ4xh8miae7T69mFQ/MGZv+A3
/jtK4RiBrzMvezVJzokZe2VoBocaSm+3GBTJrcP0Lhv6ZMPkqvsQzRFygT4CMXw9sUh4N1q9gIjV
dN9RZo9JTzbmRiFh1Qg92EtzFD2+IjfaKDUljSqUYfTuCcxm2H3aLFuurhbPTl66C2GSKexupBNj
SHF58UWDikItzWXyN7/k1QmsUb1Tt5Q31nfDhT1hmydSEeZ5hb0yit8H1eDO5cmeH5Xo0KvNXvZV
N9Puk/Sfcut9vTqXvwyLbXWOVMkQOWgkrJX7XKdH0bT3FP/f3Xb+dStAC5crk/0mTKfdZn4TjSbY
G/LhVnGq0xrqqeNtI2u3JlSN8tKpxNUpNs5D32dFbYaR2FDOSZ0+9Lr/dNvE2jgWQB3J1oWL/1Uv
oBoOZF0wkYCRn/In3fkEK98f2IBAiZ4CvvhVsTo3sqIzooiItz2hx+JlU+3GZN9vW1mLAMAb/7Si
XG9UO+jhqjEDzvn6fa7N+7GFWS47GdKWNNhLq6AYS19aEs5ac0z9ICtaLsowqO+l1MjcESDZXduF
4x79j3oXaK31XpZgVKz0zHwXq+n7Zhj+sQYrdKVgHo+FEkRuqdvFLpyiypXnbnZRr4RWuba/2GZA
m31BZ32jBc59FUf090VpeLTGtju3QPeh7uQh1AfNFsvKqjsQ3y4weer9ImbELzWoaMg/n+c49qy0
3RO5R9bWZfWCHno1g7TX8n6lxRns3/Vaaf7MeywA5mykB+DOJwfVbFvPlj4Qcz+p8Sc1/UvVF9Qz
KK/6fWjGn5W48nrznZZ/QyNgNw/FfTO8gRc5s98Dqj/I6qdAUtHC2rfpGwmeMxenPtz2sLV0LXq7
wIXARgGGEF8BWQzDhBwSjZvlQzxk76MedO9c3BthvJOn+TzF4WObgRHPq9Bx+xAa5aI7Vk3jFla0
Uy3tNEXqHuVV+Q/eW5cfJtyLiWbGJTolfFiHWD0C3NGp0f2728Nf9Y2L0S9/vwzcxtjRUg3MdpMi
RPq5Gp9zeyN7snrg0ZkMWnuhKxIbJqsKZRJHrYkNxw+xE3uyvHHcrR4SFwaEMYRN1UxShIEh3UF9
inup6l9J8Pn2TK29EtCm/zmM5SsuZqqI+yJvYh7bo32f96dhPMHpkL6J2w2HXLvTL+0Ib4RasR2c
iYNINd5YCAeDvoYQtJYc6gb/4oG3R7WWuAYPDDEAsCM2gLg63Wwje1DhZYRCGoI4g0X/7JgBePrQ
NLu4Vh545PfS1oNhOQxeHRYXZoU1QxlGKeaBhEkd7m1oLHUCWrecR09B6rvRHM8ckU5Uqi1s/eoq
XtgVVjEaIjtNliSG5r+VQT4xMIWGOMPZ10TUt+d21RYd1ksTDxVqMWEyIXk6TQYr2VuntE18N1Ho
yk/7u8aPSPhu0f8uU/ZqSi/MCTdYbBlRr9c4qBM8UVeCaOBTkW3c+qsRII0QUBuC7UTrQTjknTrT
jWKkN0H1R9NTyvA0254yP/l0XGewuATtscykz5Dm5nX86U/m86dt8R7L5yrrUcVd9vk7f2ruWr3x
QAK5pf3sRH+S7boYqKinGfZSXZQWPR8SryCeJWlx7IDNvs+TOfsDXO4imExASMcTlVbhOYKoXFEX
A4mohxL5ZLWEcVgeN2opq854YUO4TeYOdsFsUDjo5c5tWxsFtCezjncDtPSU+26v1KorXhhb/n5x
VrIdpgIi7fiMytoXRYr2yGv/Kzvm7raZ9cOLbms4VWAZkG1hN5tdhUxnTUtaqdXuZKRvS994KLNT
XxT3UjK/KfNT6XjZtw2zS9T5aqchpm0aC4UocIbr4Y2dnFvZjNnKb3ZFbHlZ+QmOrbb/OJapq/WF
q1ECPM7VFuZu9SqlSkCCmXcl7WTXhiUCmHhGZQNVhczyrGgc7wdfbo63x7dlRRier9DnXKuLFfhq
Pckqp52fcHzdtrLqIyBBFppUtAvESiKozy4day4eC87abu8sZNPzRi1+Wf9XC3VhQ/BDvaK7IRt5
pGhIUC25ecObU5lLbgq9kZ6k/3FIgju25NlMs2FImn+yhydllyRbLa/rI4JIi0oz2V1z2eYXOyvp
RiPUJkzIyJloPwyIytqPcZ79gQssiXjwdNS0LVtwtAktx2gYuEvSdgaqcD+F+v73l//SguBkahBr
iao2vBas70UD4sF/W1Wb0c2aK4MYBUUFRgbuZeG6kqJRSqWB675uTnQij6i9xsmO0u5O5zU2eWP6
qGR3klwf8uBDlr/J/S05xbVzlxY3ikPQkEKUs3zhxYJNydyj8sKC6Tg4DPbwj3X6vjONXR6Zu9lI
Pv3BvF7YE10+dVqnzbAnZfY9veue1pWPUjFtvBtWqH+QYKXkRJcynEPUvK7HVQVplGYjD4euL3e1
9egM6PhWJ5JqMAH2ECmGtpvxftPynTRCT/6x29IeWEYibu7LLxB8NIrlss8nvsDOP3e1cZgzx7Pj
LU7eVQ+6GKfgp0USJaPVYsU0DhDH2fLGvbw1CuHu18q5BmawzGP9hu5/7shByjfOpfUxgEmDNsMg
ySH4YK/2kpG0PHFtX/sWBqbthaWyJV+7PpBfRgTHi2FlyP2lMZeEUFSpJ9v43vr5htttGRFO2MRo
cm2Ylxg3Ku98dFDLUbnbRJyvWnlBiUHPCB/C8kS72LN2X8WFLRP7FWYF60cHhV7TQ245S1J2uL1d
V48HmuoX4Q7g67awjUoFWcMgxlSomHvrb2lK3LG4QxNxr//R3AG4wpkXeT6R0jcNC4O01rzUqGUv
D74usPMm20h6r91PC6rrv0aETanprcHlReTnqJHpKvOA2twwWQdNz3K4wbQtRO7q/BmLTCHpm6VD
4HqpIsuukQOTcW1TUkhAtrFHB014kJSk3uWOTskkGrKNzMxa47JGp/RPq8K1oodZObc15ae5qU8q
spWmIh8nBWqrIt/PvXNvTf1OfdJ75zBGzr90h7yxjOBsxu/mJD5p0vsFrbQwytx2plW/pQeWegP4
U0XMXwMFqNTZsQm7yb4l1rHWA8+mYvq/WREGb6RNMxmVw40m89ajUup8MqetLPmqH4EzeNGmpA1W
MDIEuZwR6SbnQrV3sD/6MtRrzuTN/YbDrs/Zfw0hWnbtQH5BZ9IkSfFLrjzp9ZNstS4ig7s/mbRf
ZoR9wSNSjpue8ZTOuFMD587Uk126STG8uPurO/HntNFsfj0avYmlBfgCO4KvHijIvqNt3okjr2sf
l4ZBej7+4PqCVhK+B9gKaGUVrq/MT2JZStjvofxm/KBkjOkP3O3SgnB5lcMQVrPMsRUOf4Xz89Q/
dtFW7nrNCegeWQTzaMeh3Hs9bWpRJjZk1wSjeXwXFvodfdaxEW74wNrigM2k25rAfSF3uLYiSVYT
dEmcnKNmcuGh3icgAKhmKFLuSdXsxvHG4qwdjsaiYrn04lqGvgz74h7T6PbVZr9N6P/pIjfvJv/f
YI4sz6562ysdpAVUX/mTExlcF3okSzsOXOXXRv0xdex+yJKzrv9d5gcu06P02Qi9qC6Pt/fU6nxe
WBI8wxjyesyDOjn7/XBYelBD/1DbPfQVnHlONQR3srbljes2eX7RiUaDviF4So8caKHNQ3LuKjDT
FGaLY9lq6f3sJGhSJaO85/G+j5LY3Miir+Y6oK35aVk4EafCH8scetHzVE+0+CoBiOLpsesUpAU9
0GGhq6LkVMffQHZv3Hdr24PgZMlhQgxFf/X1kuYprbFqYSSoHCRfxnya7vUp+TuazGDjMF4dJH13
DkQrSBKDhby2NFWhXaQRkao2lPvCJ+QOvT4pDsa3RjMf+vJzNji7xv73tiOt7ZMLqyKFhDr5dp/p
hK6F8hi2D3kpgTT+awxOADU3pnLtXrs0JdwD2aBChrlUETIgIw2Qtqp+bKKAouCn22N6ETsVr4JL
S8JVIDEmOVnQWXXh5lG6ryIARmP2DMAt8clQWf0hkVNXn6hD+sPfXXaMx1MxPM1F/2bY2qrLVnz1
MeBo4OiCXwXYw/W6dlaQWWFB6tasyx36VmNWHm6Pd81HURr5aUGY2IjSGGQyWIBzdNcl1p6J3XwY
rPsnfYCUCYk1XzUxyb5FTBmNxNChcUzpSC9kmomIOX1/N8y9W2ij6rZd9yClWy3bq056YVrYhHat
RIU/81Ko04PC+R2MrpPVkMe33mBuUvMsC/J6wX4NVLirbCszCOWJq0PnE/hVzwyiQ9skaBeq8rHR
j8MIoaUjv21jaeO+X3UVmi2pnGqId7wCCPuxpQbGAu0Knmz/RxBsbIzVHXjx+8IRU0ao0iQ1iDj0
b8q6fmvlRyMs9rBDbwxk3dAiZQnak8q7cBHGU+KM6UTGXVeL/ZjOCNYpxzk/SODxb/v+qmsQgcEY
tbDFiXgPQ4+JLBf0XZvJ3lLIRX17HzX2vtKMXb3VArK60y6sCY4Yak1CgZIJlJxH3wb5AZe++fX2
iEQbCp1mjGXxAseBkmoZ8UXkYo36lKNSzj2Qwm8XSeb7Lsp71+5+3LazLPalm7/YYcp01DLo8xC7
hxUNuBuyezwzMt95iCfH9jQazndVAitK0Q31sXZQNC/UaicpdbvhIaKr/8e6ARCf178CS8D1KJMp
S/ygsigQnp1v2laTrxiqLL8OPJz3y0IpDaHY9a+T8U58uqHJ4aYT1c32PjI4Kpr+kJUf1eZY/Mma
XdoT/N0Z4QOwJOxZWuDqUuIVINHM8svtFRN9XRzVMqcXnlGUjZJLCrtKheat6JzHuXHemm176p3y
Lk7e3ba2tkIQj9gQZ/IuMMTIh7DKmWL+Pdf6LHtFFoyeNm6mzl5dKy+DAjlqI1fFDSkyApQFgG2g
wDzbjOKgy3d0j9GVV9vDcTbz3ZSmO/JuOx53h9vDE48o0e7y94vJLMtQkzSTJTOzN05/bLPm4JTv
unIrN7g6jRfjE7azkSb0N1WMbxjd6a/h7vYo1g4L6Od/zp4Qk0vOkLf9Mntqk7qx9CQH8t5Ofre4
8zJXC/0f9Oxg3sSn9VAacTXSL3rG0Y6D2rhmprvDVlvmqntfWBE3kWOEljwHydlQPpt+6bWwQw6p
vC9QpdgKEVdtOQusGXwzCAXhJpTkhmMWbe8zeQTD1QxKfFoSyTu1DuKjkhWGO5WII/7+YsFwthy4
lNdpbr92uSAnYIHXnjep/gy2zkt7UBi/i+9d1krnoSXz1uYFKia8fYablXaenEddedMb8pugNd6M
k/Ph9ljWJhCtB5KpiMwtMN/rsfRZ1k9qUiULnD+pnyz9nAc72PB2ye/2c/xnQL8sCafe0MuOLqll
gou79yEM6fHGSbC2hyj2UY6FqWbx7+uhBIM2dvDaJxAOZHt7PMqTtXO2ZEDWjptLI8KNZKbI48hd
QRKs2fvJvghOBF+/ndF7mSuuVBg7VfgHRTSF1uvanMg80SGNkqs3cZZ74SbH2dpQwLIRm1CJdaBp
uJ4vAII+GR6exOCX9PHR8T1Hf59sIYheIC1ifHJpRtii8tToNKtH6Vmu0ftN+3nw6ln5R5kKuXFn
3/R3UpZBnGk24X70O5tEn1VC2yl1rtz6p6yYSjSBp/wY64O0b2vTcYOIKmivzb1njL2+nyZt/nh7
W6z50sVHizKWtVKWNMkxN0N/VqojsF3F3LiX12Ib8u8LDzHBmyxysrQ9AkR9DbQKWfiu+0RP4Vu1
6V2nt0hzPQ9avf+DISkcJjr0efROCstdyUFRdBDcnzOnjXc9L6MHrc4TRJ1iY+OAXLsrgVb9NCUs
ec3TZIxjHrLN3tpvNQSvLg1dLMB0oSJ9Jckxp0On1Mu8pXLgNmBIwnL2NkklVzfHhZXl3LwIK2pt
CuZUx0oDY46dlCfYAD2ne5rN7q8/WBfcAD5uLhXusWtLDXwV5SSBnGoj2pvez5DBb8l6rQ4GfJHO
bUVLqSgjaqJvA5chIaARf5pobbLm3DUdVIw2njxrTxFa3X7aES4THWVFSZ2JxbJO2xtlBDax8ipp
8hrSDCHoYlJ83hhuTOBq6AkoHPQnukHcycLNMkUB/J8DwdNklLA9vB1q5RiU3tgPd2YOo5L/XQ3I
GDfdliuu+jnvEtggeeS9alIoCzUetYFAIAWVXvk/nGKLhXbV2S8sLH+/cEPy4XodNjzuRh+K3ZOv
jC59pLcdcPUgonWJ/hvwbnDrXtsIUQcazJgnnJ0fQfr7EnTie6c50BEx/i7T7XKxLW1S/7UlLFVD
H9QUSdhKSvsw0+k+6m/94Gjp9UHdFHxfXR5HIckF6e3Cri8MzISNIJgIoexAll05y98VxZai6Qta
VLze+GnePBrRmmEKRmitrYe2piISGO8du3FB38DEehjtJ0ndt8Vn/a9Y9+T0iw/94+QajYY+GEQM
uxKeuUTND7fXci2cI2PKZlCBPJHevx5yJ7XzNKZULno53+fZe7UvdpMDU2r2fhgd77axNeckXwnJ
F3VrYkdh6IVP9jtCKfuc3hdy5lbOY6bE7m0ba0fKsrEXgUmkGMTX66Q4pT8WE8WKVjrFceZqWbov
a9lN4H5mWOlOo+cZWMDvUlssnmpCYKwAVHzhMr6eydZMWqWSSd/IQ/4Xiu7eMCb3t8e2ulgXJoSN
l3S62Uk+Tbuy7ZmW/pdiPMYaMK6q80ZL21isLWPCzstsy1QkgwSblh5g8D7XCNXV0SHQx3Ovb5UI
1o6Uy8kTji2po+859jGWlNNbI51BMOhuOmR7y3/TpPk+VTfDzFVn1AyHuh1FYWAN1+uVwYoUqiW1
pawhz+HmE81dXiOB3vXkUJW+5CZobje1szx35U5xKrRDmnZXTIX6Tc8gNnCjsAIWTRjafc9qq3mX
TUkUo741QZI3p7NX+PXwHAAfj1yr8eWP4WhFvmt2if+uSxUbgammr6NHKUnHjVBxfWwghCFTg79P
VCFT7DFJunI5Y1LyQ4obtHeDspXJWzVCaxXNVfyDCM31BPrBHMBNw9EhQWGqzscCBJysP912+bUj
mTQyxIDUxxbU3bWRTEpzXhw0yqqDHz3QwTXti9EwN07BtXiH836hnkPG4RVkMrbnrrYVHmk0bnfD
zs/2s3FqlY3tuzoWujRhXkDvngvgeizh2OSNZXH8zchRet3H2zO1uhwQVSzs02hdiAW92HYS0t/8
uuF8Qt/eCmu3DTdu/tURXNgQDnBZlwrIgXgxN0Nm3PsFZNZVZDe72yN5RUz8cpSy2jYsb1C8ianB
uZX82ZiXN/N8mFL3b/txokfQU+e7OnLT5INxJ1N/kruj8em25bUzD0E9GIp48NAhJqzQOE3hZKYm
F1SUTXuQCw10wPl8L/Vz8SANMv1JubO/bXNt3S5tLn+/iNgUgPXQkOn4Xj4cZrl8zEhdN/W4Manr
Q7MhsSItvlxVgpmoaephsOAz1rWdb8e7Cr0VVc7fOZ3sZvUGCP1Vz8yyhBbtvlyHOLtqLZ9zMapc
Hnq9DHp83XGV/k2o7apTne9N6dSZx/bvO+fj788imWRNWYg/Fp6ua3sWoIgAdtL0XBXvUlMlJWrs
4bnbWKu1SYRjDW1HGumJlwQrZaTRA9xLrJUx7RbRaEDcKB/2cnYuiy0E6/JjYqC4iITQFYU6N8WS
6yEVc8RTctaAesT9jpwCklYu1Hm35211RBdGhPhPMk2fbItKuFSMXtzDWxEdZm30fN/ead3728bW
RwS4HkmuZWMLPrhI2MDEgQ/2MnSHw/sxqt1NhpYtI4LnxYWTDPSqQK2A4nw8+8eoN3aocm3spy0z
wiucDtKirSS2bdvR8HxMpMffpbZbtpANvOy/syUEKH02T01QLyklA46I3iB4bY6RtQE/WY601172
04qYuJoCYwy0iulCxtfru8at541H/upMEWCRtKKKwOlz7cfG4BuFby2bJjZdy4FKLEFwaivuX7Wy
iNmgj0SfkIhfVvKqdTSq3Of/I+26euNmku0vIkCyGV+bYbKksSzb0gvhIDHnzF9/D3Xv2jOt3mnY
9+VbYA2opprVVdUVztHlt6I5hXHv4AEneFyIhDCfpIqzPrAy6/+m2fRTPtfidggvGcGYxX80YbcM
0ioe62j11Jayr79nAfiBvFBgvVwZWB8jqEOgrc1OgCaBhrCNQcZjHn0l/VtBNiOIazTBlxdJYTyY
MltxFI2A0wS1UYExLQXp9MMwCLwKXwoGLzC2jhIfu3LaDHjBqkmSHVsd49bRPu1sn2QbW0QnuX7c
DzcFrfn/yGHsOLTi3KyrNDsuJbgEbUeuwLSBDRDLTGhMfgCUxBEmXCLdmBy77NHp7tIctfCXxH7q
78yQpppoL/kDU9O7p0FVWUGJGnkPaw1driFc4izAyPmwWKDdIiqV2l3WOaTDe0WmrfZaLZ/rpaE1
+dulqFW4jb4YgORQIEdH89o9aEuBV7o9YRyh2qAJgxEmM/5yO+5wC36oua1oB2hdoJZ0LcNIZaW1
E3T9Ki2IHFXONlo835lg/sqzT2S+7/WQFlmCB1khuGichy3QyBBgUVZaoQCYaDSWMsn6EM5vKZ8l
gPABfjfbd7KD9vbbbSU5pqJiPxm1MogyATxwreMSKdE8TXV2TEZ9i9Kf1td+lgKLd/MvcqAJBj3B
FWowZ1kvQHGrlSY7Wpr0NGnt92E0d8Uc7ks8R//e30KnP7JWnS+yyFAu6zwtuuxodns99qBVNAh8
FCcBuhLBfCC1TvW5NKHOUCMA5nEH1g+SPDRZegb239auRYsUnICLcSVMJ2tr3xGzKtc6gZWibksN
tihHXxezp5aorcnxU1cCGI0yC0BPU4e8cZGQMHq1Om/CfGc9hGXkG0270f520BE3GAJRWgZMKPoF
7H5m1XS6kqlrohIar5KqP8hE+/wPRod5D4A+oX+O2Hh9aJO9mNI0Q6eud4pfVXfANkFYCe4q98uA
m0J5Z4jB/BAjpJVBUSHDwRdTvh0s3QcI4201RBLWf7+w50UOgXMRZ7g7kQHemXMX/O1a/fu3uNCB
uZ2ozZN8XiDBUM9YIQAMzy80U//hWqIrtCIUoQUFM75WQ09MpQwzxIvcPFQ/ensXeH9/TpcCGC2M
sZq1tIAAYKIFBJyvgtom74qgrwVgd3S4ZAxdXysgN/KgoU0MBWTg1Wt66Cyzvc1Uk5pzTLXxrMzy
o65G29tq8Vz0pVjmZk5zl41FVWTHKDjJ7aukof7d0CUUtZl48Q7vxj/6MTF1QgkqMVTol2RWfAwK
VXK6Dkgxgx4/ZPo9JjTv59h+KUbNQDM9yAWvf17QuxTPpMmhMvSaCvz8YxPcL9nnYQRoGu3nypv1
0mkDgTT+qa7b9OBZQGONubbx0EZZRSBNSykIH6mquVK2L3QR1TdXDhYjIQHjrXjQXBsNXspKpNn4
epixWPq9Xu6LdeVMYPqraTNZ5joGip0c8l6oYT6dZGpJEy4I4xARjGdoImxVi0QwnwfMg60ZrpmC
hv1sCiycr4A7uLcKUVzgH9hvVdgB+NS0pVC2EFrTYh19yUdnqX37n5wRQHyQ8eC1jHL09WeRKwwR
1s0AzH7rycJ2LNzRWIngxHiOG9NVWPJEpMPnZ5IrZQZzqdThyIgkFW5eoxkiJbpo75qXiyC6rfvl
uKEo1V2rMneFWioVpLSK4eLjB/JDreybHHuVisDMeArhtYQeDrZrMBnO2EAugfor75TsaFdl49pm
Jjuof88CP8uzNAzkIr8H3AU8AnM1pUXVhziY4YdirBKT4HlRYzezZVHXm2dpeL3gWqLXgUYBI6ca
OqvUMwKLxrzPJsWSEnFiU/DO5CqD0vB7N2JNs6+/TqaUIHdSVdxMpCHDF1DTWH9L5LhGbyxY/UcE
C/k4k8yIOhVfJVf2VZNssfhnhBvsuTl2Kqpl8iwAaIlIqmBvePSx6pA4rRewQxzbOvTx8FrLzrfD
HVcC6qT49kCX1Nk970wFW1ocIRchUkqlaqbFPwzXraSBvyUwBYa8GiadvD+P2+9tmu+L/k3OnkIz
EwRubkC9FMTc/yg0Y1UroAqGHYNwPycuOetPqDPPg6/NbiOibeHZ2qU8xqCTnthjs6Zx69GtcxzN
OTcFLx/epQEBIfYNUKrHDWVyaivt5z418LhSA7KRGoOmbQQQw5eg/NutkNWsNWyOY9of9xMAtNc3
p87LxuwVuGgifynrBxtVhZigB5ab/5CYahitwOsK/UJUaq4FRXYXALZjen8vtjHZwRhSYVjjmfWl
EObiwAukVdLBqYWGjqrBvhVC+fO+/oo0svZV8eIx13+/eCYkWh8M/QAJY97SDj3JVn+VdcFbRCSE
iZskVCRDzXFWWpy7dv+2XlB7HN3bPkAkhUl5R20IU+DLZseqCEs3GyxA+Fh16wDvXjRdsp47mzm9
7xxhARctEzY/w3pOEfUW/PPwzXjLHoslpVspoW3zVdRs4sVpbJsCjArjT3iTMt8nkwMbLINJDoTW
BXg2RTP+asPKolEkS+e5KL4PRq8KTJt7W2HTgMzA3DroCK5tAoB94M/I0hyhFJwwQMdssNtOisE1
RPydPElY11ZhfxoKFexzPgZPdF0WWX5U9OOKv11FZ1vXqdTc/71pYLQLpXqsoANNf71nF1Y+jU01
2GGRH3sgiTo/GhHVAc/0Lv8+c2JVMUhWk0MP2Tz05RFj1+EgmLPgmdylCOYOYU8LUOF6DhHR12k8
pN/L8YAZXacnr2gNOMJNCZ7r0c11YBL85YB/Y+KdgpZQQaw6x52d6WIAc/4fZvuQDa6lUkzGIBNh
goLaNi0I96BRWge0T2uvML7Fz03jW2bp5KkiSBC5gRWDP+sIDib94fGujSBfkHlWeQl5QfvQ5tG5
RIsglLtDkhgSnbIfYfE2xr4SLIJPx7PyS8HMUTZDADy5FoLbqNlIy0znePCD/JyN/5A2gm14LW5r
eKSylEpdrOvFbMPMpX4DfO2g3/xLyxNTOH9EMJaeywARbbFPdXw/LDAN9vshfPv723opgzF1oyZJ
OMkwDKU9j4mXxSchjxLvwl6KYGKFkUWB3QCxcT0p7EngpLRy/y9arNMxqJQTfJBrcyN6ElnYacyP
KgkXH88wcE4T802fldC7LYnnGvBORLkAkQKtTyZLSMKiUooBkqypG7GToQx4yIEYGePzk+yYUtid
+sCot0vdKS/LoIoa+9zD/COfHQcCeaGR6CZchSG/4HsF6dO/fS/LRA9RRv/mw93tQilb+5i4Qlbl
WKXTlIujiVYDuPf0QghzTyVrRAg2rfwYh+MmDCd3HM6xpT5U4z/kQ5jN+q0Nk+JngS0bc67DEwF6
GxtoqLyYrSDl5iUOho3VDYyqYMaYnavPUl1Taj3IAbgu0wYoCFZDC1miniDrWvNcNhVCjFjbocC8
/1gSKxbbbCXyroukUq2m0aP1eYhOwojE0+hSEhPE9c5oC2vQEAHV0I2Kp6B+07IBa/MBrQbRK2z9
1h/U0oG5o2PwHGBezO0dMfENwnEIS99KkI9g1eJA3Aerd2ag8L4YItyTd07GW/IY5YY8HmIlgUmQ
pT+agzHRuikdqzCo0UXejPUBTBRPm9F+TdvUj0Z13/X6N1udnDo1BJ6Le9CocKw4ITKwQxndZeC9
9GoSFcde3o8R8fs2cMzi0OmPwajtbvsujiy8PtZ9JZTUPg5dxvo0W9hcjY9SZRv39SwblIRA7gKv
ToFRVgBFaUuZCRzmB1B6vBJB4oj9MqQBmPnXmQuo52YXk7AB34U0OMGXUvfB6DHZtFbv56r2bBI/
KMkpkwYqZy/TiIqy8lUpe6+L3kjR+7ePgON28GPWQu8KIvSBEd0YbanXhwpsKXbnF77eRtSQNrEQ
m5svZ60mIUQghDP5T6HrgBBUwcoyBUntY+umpRrANjzsY41brLmJ6NM4GSRq16CCxQMJFTk2v5Ok
doRvAOXe3GNTfUmDwu0nXRX4H07wuZLCOG3V1GKTJJBCsPlcNH4U+4WRCayUK8RAZREzUth6ZJs4
Y2W2kdaMYC5pio2pPuSVtAviv392oaj4R8h6VS4eKVVe4HlvgTowwG5o8jkgrxEATwRhgWsEuGcY
EMBSEra6r4WkUr5UiglNBhUc0bL3uoBFokkFfZL31wHjztBT+COGcSHxrM/qEoCkN0wjB6TDqXEf
a9Km0mdn7LRH0MVRNTwrxdMs7+zWcOx2coO6dTX1rsNjuvHs6Wgm3+eZmta2IVvc5aOUtrtyTDAb
f68DMXf2+kryAhCFizI3nk/CIClW+MDFjdlLJp8a1LEuIwVsOFlJG+lQ79Ln4bX6hyky3PrfUtiS
ZV6q4dBpkIIUFLmdk6Z4Y3Wac9u5cHVBlRfTnViFkdky75Qr6DKvUgriBGjwLIsTPgTdV838/A+C
TBlT1KgRY/xiNbwL61UmU+q7Hi1AHePUD5kV/mq6WHWXIJc2ejijgl0hjNyWybuWCFG/ZTI3Zomk
MWt7KIeQ4Rj590nZx70gVvAuDLbpsUKFuiXohJgLo3fTiEJ8nBzR/KFdfmrNH6W5Cf3bmmg8Z4l9
JUQA1OFQKGVUUZKsUsMcYmpP2wxHaQushcINdtVD6YybIqEhNalCSyejuQ+IKe/56WvjkP3T4Onb
8KFxWpWOO3NTOLg9TrpL3S8FLZxkk+2GV8Fv/ZgakcufylQ+hxksyLEJ/PK4QC7U/ojI5rYA3pDY
lQTmAkrT0GZqgMMgRrpBP843po4O8udMrQGxRTDHsm/0sza4pgnwLRFk5QdorzU7uFCQJUIIxjQs
tH4FaD+b38yYgmeofcH4Zfpk3Q/fg2/d9+kOLH/RGSW/25rzrcB633rHb2Cr16HWgAk3A1qxWYfY
R8+Kyo1MRRdcmw/4qu8KYjofrKaA9Qf03PVdNYKiRsAGowsQT/TkJRhjzzSSbdXTlGptTAG2TdEQ
LGa3m7JP2rhFD9JIBx8bnmEUubOw6cHzUniO//5BzCWz8ylowxAbzWZU0AZ7D5PiTKrpaAFqT5Mg
mPPVX6ErcNPAkWswrkqPolyOeuDRkXZ2qiB1FzWiafANkNppfyKn4scEumgy+OqQ+NNJ+STPfqg8
gO0jG0QjWlzNL34Lc+/rZJbC0ljxrw3XXH6CuZfO5bYE/Wsq6l7zdl2w9QgOXXR8gdrOYoNkBP1Z
fcSWfSCfi8TCzk4HzpSTVO8DQAgHYNcKOte0P1exN1XbWQPk4TgIKrHc1PvyR7C2V8XoBihYKccL
fjwM8FrO0p5CGpc0/Ny9Ab5VeUnojIWHz+1n0e4fL2BcCmfsLML8CxizsPw/h7k7GS9oWTltI3Bf
q3dicx9UYrBzi5Yn0PgY87LjZq6nBRo2uwyJr6ru22I/5j9kchyG7xjt+IcIhT0UzJqaa3WErfrp
S1XYBYjB18nFOkZnElOfMYh1sd9+2zvxKqgE70IFyGEa2mzsozhMqkDCCF5yLNLBKaJPtWI6azcv
iCvHHrDEAS+NR+IngVjOW5xgdgpJDNogKGwyD5ecpImZR1h3nSrbr5cMJBN+0PwaGwqGv8Q+2cuT
Uiz7RJAqf8Dgf3eTyGQw+Iw8Dd2QazepgLaMZKO6gm3/TNQJjcTSA1gfHctDEYVuE2mY5ZppF4La
e1moEbdbvLEElQhe/gEr+v0jGGuagiJO2hUpUDa/YuLOGQFTgJXPXWIKzIhntjAhjKlhUlTBN77W
lky5bvVqmEJb1+r85XuX0XBw4p9gs50F7wNenFtRtDEAif8YbN9HmYxcWhYwKAax/lpWzehEEnhe
btvN+oPZe2gihmK1BUUMjH5fK9Sm45IjpsBsdE+dzlHtke9ldOwt2ouawTwvfimK8SsYgEOftoKo
0Sm/KMfsscLUKL2tDm/PjVwKIdf6aGW0pICCxj1X3Zd+pFVOBydZqJo42IqNzrfFcU8PeN1g1gC9
Oprc19JMQPQnVghpgSnvZm1tP9PpHII2zFwGGrQCM+d5ZtPGkAia9rjq7GvItOJknRGC0xxJ7BR1
cLKz7C1oAlHw530qMDXYWNxbYz+b+wBUN7TTlXygI81WVwY3zw9Lt+lrUKMdsvkY1gWNjTvV/pLo
tBn9TDa27eBEy+dQEc0s8a4BML3R18UvWnlUrs94Kke5AfoVMM9Ile4ss0u8OGwVwWXjXeyVmgJD
EfDdGju1VpQLmatJA5r+EGyiTPKKGOP6UevaU0y7Yt/WwzkxK0Gg531QLPuoQHxAXoH/XOsGKBws
f6AJcowApgq0B7NKXWGo5R3gpZD13y8fnUqpKSNm6I9Lc66WL1q0CC7dB9bNNQZcSmA+UbCgYKOX
OLzIvi+N3g2wqA9u1r0MUIkCJJ95uD6r817aR/l9kp4kZKypTpM6BXh/N2LFTaN45XtjFmOM07xL
Ri8EVqlGNi0oyZVm2wFIPhbty/OM/PJXM0EjnRsJy9PrJweedemFk0WD7AUkbl0qcn3872wqWLxF
6MCtuv4EAInQ09JGkAQSAOaVYgpSIC9T/NveiPuhMSyPrgmygA8klwvwE4Y0gJSosTBoDi7NVNCk
5epxIYH50FKrLNPU4chKBYOqo+FY0bEsRONJfCkgDkYlBr1vlpWrD7Us71vcCnMyXbBy07WGNc2C
DJTnu4En/lsKo0seB+BSXTF+8+WkBrprj69o+g1NhmTULeRQgIPPS1FsFQvRmLwjqOIz1laO86Tl
NrBC4uIO9bx8Sk89UDYxqRcKriP3+DBWhfK1io1CnVEsboK0aAPgQ69QlDMyBnt8UsEde9vYuPpc
SGH0gapLCQI6GFtfeVk/n61h7aLul1b03ue55rXEKMsY+MVQ+XqPL/yXaaRNZwb4UJkBAgGMPdS6
o2ffsKpRaamnDB4qpLd143qGC4mr6VxIjAszlKIYF6ktBzdQVX+265BaQ7gtu+hrE4haLVxT1DFZ
BjeK2YsPX6xM8zpdoGFaNDa2lxt9OxntrijSitZZGLsj7AlQ32Aqvq0o11QuBDMfMQIS5hQXiPPG
umLen1TtFYtWAkvhCgGpMRiGyIpTqDKniaG5YAHHwzGwyQYToSmqKK0hyMS4nwzIYejhwvsZ7ApM
GEQtdsXgM9AApT1JdtNXe1gQVcqNnfaCY+M1IjVZQ7tmBcRY95uvVdIKsBN2EvygVcU0UpYt8Cpt
vLQGdMQzGpVOdJL3OfX6LNuY4FSqP93+bpzLh0lRjHCvwN4aXrTX8qOQSIqeZSlqUyi/k7D6Vke1
U5Wj6QRhKUhSuMJQbF0Za1ESsZjgZfbNlKUSIF9GeS7cqckGp+xy4loATvOQkIqAm7jywGqBrbT1
e7IJXwwU8VEfwRgCzissuA7KPp9bR14KT42jn7cPkmObmLQ2AKoHFjmA6zG+Ja8ttZJx+dAux/ZA
mIH3qsRyPKiAg0RgNCJRjFNpwRIXgQINoLMBKgBgXlemhDaKaF+FV5iFZcKXrJC6QJ5l7vQYxtWM
9gJ2a41PMQWCuJt+TncyDe7LY+UMvr6XHDCT7m4fJOf+XUllDhJpQSLl8ppJOZFj0ldzk7q3JXCy
G22FHUJSsBJCviehF05ZyuYh703saTbjAPgZ2fKxlf98WwYn1CCkYTsY5GRAa2JfwxEon8xKx+ak
VkcTBQrIQQ5Tbyk90ipeGefPgI7qpLfbQnmGgckQcP9o2JhH3/n6Ms9jlpQlsZCHYi8rbV4y1PEl
0ffhhBg0t7CBhioNFibYYdzcaMykwwPq2IWtk9qqL4ef9H1kOrL0JES/5RkDJn7hLIB8BLIhpqiQ
z70hyQuElcWX3AaBygtJAjomuYOBvn84PGwBYWJ+xWFlaXC7qmpkwItAr6QkNAwkeYMhrNypmnkW
GCBXqwtR5Po7SUuGN06FCxxjKEDuXsbx02zdN6iT1JUoMPOMHYsncLaoaqF5wTh48Fn2WT5CLTv8
NBiY9Cw1QVTm1SkRula0T7CIYOWAcetJOkbmSBBDsEUMevcaOe+MeZrZSTOJxu2yifNfOorftvwP
O7Er1uK6ogyKOKR11wdJJCMdV+pVMCbT9nmoHTzpb1sFL4QQgAKBAnAdqvhQlDTHKEFFDbhYc/Y5
6ydaluU+TmwvFrXBeZf3UhLjbYconvsElETHsGsqR4mNiibBpDqWnskC+xOJYlwsWaxkKkvgkNTR
W5W/Dc2LkDObf25w5Li6KM4bzMVtjNzOShPagEXYKaXcwYBsUYZ+3AvCBV8XDI2tL2Js/LL2XVfZ
0lTQZZy8odxmSF4EhWm+Kn8kMKpYpApbDZZ2BDvID8wMBYd/2W7BRNIfEUxiG4DPvA9X+KRAfY4q
2gzfF1HQE50T43MApVJEwDIEdkC103zd9uzt7ZvCc2oAqFtByk2EV9bRGNUc2XMMtA+wSjR9RYP6
lAa70Tr/ui2H59Au5TCfoyFpn6QF5AwgEgC+qpT8LV00ilB4y2P0VLNRHYVbu/YqVqDbpTkBOatR
XMzDzOTLbQ3e95aZUvmVACaBs6tRUoN0hVUAaxZpPdUrSwcNunBrLo9j/LYUuwTt93zxxqFyqq8d
MJoXp85e5tymyT4Jd5ULfGFJBADCsxEAT2NtFPkexrwYxedZ6prWwu8yLSDSSq9TeBYO4/I+H7pZ
aKABZASxlnFzY00mczBtxL4CFMtYO9B0wX3lNZyRef0RwagRhGpul1KIveE82YbqaU5Gx5hcTOrf
Bwmmz0kgg6gwpxNI7huL1o9p6eqzuSmV1CXRJz0+NJVoroWXNa0zLTArTAHgsXVtUzOphnTo8ZtC
szypxmM0/1KS+qAW5K4h2g6ELaIxdd59BHDHOiWM6I+66bVEEMOrAwAdgRdRPihK7Vfmr36tSOcH
I3+6bdC8+TOw8K57gBipg/UwGUAVLGVZqUDPsk7GvjjKW+tE3M7XD8NWdfVz6uSe8RifuvvlB2AK
XY1WzuxKGOvpHM3NfXMjU0O0o87rv1/+KLb/Pkm5YoQpflSg4hJpyRZptzPY2jaWrU06t24HEEqt
P02z5lhxfC7a6cHqrK+Y9PVvn4/wpzA+C52RLmg1hBDpHvzs2/Qu3we+8jXYAnfymGz6Xfx4W+L6
cVkPg6+OhUxstQMtmRGoBWmlTmvM6rHNGo1Unb4OFWDDBdUDnlVfimHiVg5LV6UIRzwNj2rtxGAG
84Z0C//UCSTx2nEamhuAlkbdDnnS6rsuHm1Kow0kMdHD7Gvt0dabX3bYHbRM7+gSf7Y0N029AmMN
QWO6SmMIYhvPMeJpj4cIXnQKosK18LaXcrUGxu8xJZtgMZ26i/ypFE2l824sRrMxyoBBSJQomdMM
yUz0OsFMH1wFNZJawjRmgWVarEhUg/YzaiVBq4orEP1aAHfDUrB5dq0WRg66bjJwptHO2umxnzvN
uRCVEbhndyGEOTtFHUMANWuYGkSvZgAMYW2/qCKGP15Uwarhb00Y61iiAQPYhh4ffSr49O/QDOxV
uvzTjB/tq9ZMq/VPz17m5jQ9kE1SYUJNc7uj/Nqei4floHwjfrLTHLwWH4CGsFGmpy7eW6LRE7J+
kFu/hYlsttzgsWPjt9iRGx6iX5Gjf9N9TE2hE555wZ4cFR+BrfDHI5g/pw1mitIH7ZA/T155H/zM
77u71Acn+5ONYQP3tsvhZjWXB7U6i4sbOkSLHEQhrAnuzQMqLPyBFwLVzptjJ0fRe1892x21YNDO
vIt3k3Q3/uq8uHPkrSl4FIgMm4lHpjqr8bIado4SVfYldpNdJFgq4nnYP9oizl5rK8lVF4GFCmbt
9ifDb06C47xt0ejBXf/9WM9KWZfwqWXPC53bn+r28WBf4PpvF1owlvr6pZBV/izdxZFdEfPX7Vuv
s7NLtpQGSPDw8w3jIOf70dgq1sNtLUQntP77hb1JxtKP2TqOLA173FHaKhm9LUF0Th+8ShChg7Oe
U0YHApZrsCf8SoHeg/rGbUm8xjcA1//jwOCrrpVREPbCwYIoNyjvVOcNg7bPiZveqd7n8DA+xTV9
BUaj6qcP6mHGa3qTfhuesq1oa1d0poyDSeRA01KMhBwX61ROyNIiUXK+2u1/d2FIHq4VXRQ5bOoe
4UDDvDWhqat86TboYN5LIzXvi83tcxWZIeMIRrCpkSZD4C6O/vS1F/QzuN2bi6/GFh+IEbVNuCrT
/ZrvJGd6TDcZKlEzVZ3qEY+7eNtUd2N5mkWpArc2fymZcQ9q1JSzUkOxklaujf8ck4GGW/W53dW7
cWPfYZVtBGGcwE7X87rx9d5HyS/unDZEWA0NYKYLsJEtWsZ+q9PBLeY3Yj1GvcBYRNKY/KQ2J0kC
4HN8bFxsbX4btukudBQn8v5fRvKevV8oNUWSNsXq6kgkt44qPyXglzYE8YKrC9hDsAOERh/WKK7t
PjN7u0LhDbogdEd7TJMRL5qc/Ot8EMGm8c3yQhZjHE1UREaY4NxkCZMo4HC2F5VOk7kZbIzLgHC9
1L8pJY2y/Bz3Jgahs41h6RvLyAfapaIBcK5Pufg1TLSxJjXqZguhwIyHxFkm85NWEeG09fpXPljm
hRTGVkxtHgN5tczglLmLb25lnxytI9KN2B/8SeBXuJHhQhoTe6yZTGB8xwkD7CbHzsfOHN3K9G/b
pejgmPBTjqliT/J6xwvFm+unOZcEli+SwESdXtO7OrchwS5e8vFQyqKJC/6z7eKgmICCLaRIH3tI
kMiXpNe8INnNSe/nqYdZknjcK9HglqB8sFAxvH16ogvHBJoyMxK5XQ0if4v3+abylIP0pKHys7st
57/ctvcZx3W8lvWJTTw1kx32mEZVU+D/Fr1uqE7cp33sVFNeKK4ll7OOB106jxTkz+M5USwQCteL
uYBqpiTVtleVIt4ERW5gG7aLEQ7tgoig1FaFP96QP7+TuSHRgC4vCibwQIGvTcjHm4p6ofowjYIT
4abGeE2ujCVYF/pQCVYW1SDrPlGTBg42bGgw+8FYu4P0Kjh67qW/kMQ4OnmIiRXOIaa128xJDKzN
2KdE+jx96rDJ+KSBoMKARwPZFlEeb4vm6giSbV3DUx1gqYxd662dSQXJQdmo5jROiEIHy/aMgOzx
nUX5OvfLXQhjTJkscjn0E7ZWonh5mceQ7MxiWttrkezUA1alZvCb+dbciArC3DsEvlxw26KNjQ38
66AF9tNGj3KMCXfBDxvV0Xi8n9VjOPpNeJ9gmghDKbePlavphcD1B12E4kxXpCAaIHBuxw3QjjGv
dDcBDSdS0EXSdTda9rcFrj70w6WwsGaBYR/sWbHfcanB/IHRHlzet4QU+1lpvxgK9oFuS+GGC/Cq
Eg0Yxyso37VaZQxiPWtqk6NvglNv2oDzKtFoKMIx5HZiMayxfjBs2oPk+1rOiHnB2SyhTQFEgwWb
i+rPMt7MUkaV5gGLqbSsMUormkl935NjDxHUM7APLL6iBceoF/dROYAwZd3gm47z1thHm/EUvoyf
zJH25/xs7BCFf6gSXQ7VtjjPfonyb/9Y97R5Qul9I3pNcV3y5Q9izqEbEysN1x80O6Zve6lnOuWm
OSR++qT56T15Ts6LMNSt/vPWKTDBNMpmMgYBhMrQP3n4EbiNJ20WRzn+zB9EDxueRV1qyPgfE0g3
ZiO9H3nhv2K5jBbebZt9Jwi8pQ9z+ZdW0+N4hAg0m+5ssDTf2a1zRKX1oD40n+pt5fRbOCFf2QfP
4a7Z9zv56+2fwLfnC8Ni3UEO5lijx0/IdrqrbdJ9Rxsa4NUregLw3PnFcbIPuaBRgzy1IQgwPk13
rqo9cLBBGPbltkI8b3MpholXGCxcwHYG94ZCuUyJIxo3JQKzYHORIVwayyigB7mvt703oQkTONWz
tqfmXXmn7UJv2U8b8qg7oz+78SYrqOYVPxJ/uZvd6S46jl/xv3uVpj+ibeHogsyAt+OFIcPfnoJd
c0mWJEINE79vLr40GPw7aU4V0TgD5ZIT3xWubP4I7IOBZ8rtg+fmoZeCGRc1taGRA0cLLsoZHZkm
jnnQqOXmO5VagovDi2GXohjnsxRDnefVakuevmseUBbw1oqnQCGRKTHeJtQ6Aq4lSDlNvx7S3URb
OngDbOoVNBs7+z4X1DpEWjEOZ1C6uY4jyOtcw7P93l31ErFCiK4h43I0ubJie4CQRaHS3bJPIeP2
ub0PtN7wauywkg7cH6iBbWSsb6IqXQEu3Sn3qme4+pfqXt71gzOcirvpSwn33f/6DgqY27+AqyOW
Ote2LMaWCGMe9hLLibkgRtvNGTux9vTSkiezF5QbuI4A8ClYL8RaLJBUrjOBGYtOYZB3GDzXaV30
DujZEttdQkfIKM0PtlgQAPUrMg6MVF6LKoEkWeQEWwLk0QT6veWP2Hyx4i+ToviDpTpowdIeuxdm
rwFnCMtzJz3/ngOB5Pa5cpusWNjD9iYW6EDVuj4WLnLHRM6NKQmgstI5Y/UrNPy68gawSnyL5ZcG
UErGMlE7yb1cPy5kL5qL5MEogMgSM9zI8ZQVy+paPpx7ZunTOp1eaU6f/tTmiWrAiizG7fiWJ/4I
KtJxp0z7yf4lUJ37tYE9ti4OYtaURXyWrUjXqghT5Ko1UPjVqXyOAZmAXSRJ25a97Hf5Bk3odbkf
aaPTaWe5q+kyV3RlRxFxaa1R+cMVw8QBeMGA3wyIjeuDKMCgplfZuouWFhbNGumxL+3HuAOfno2V
Si/JkoiOmP4GxFb6LDiKNYTeEs6E2LSrmkaqsHEBIjI3apTPGnkewiN2XHZLot21PRDT8tAr36J/
YBHQMOuLDi7mzXWAbF6rjSpHWHY99nJA/dJZp9g6jtX9JEJr5B3uusBirVi4uHGMlRdl3BidYSO6
NMMhjIu9WvXQrP5cRypeS933pVG+ASDu5+1z5VnYpVimeBC0C/aLFohVNx0WE8Iq96SgoIFZn7q5
F1xlXmzD0D4s2QZcLabpr09yNohUdQtOMq3eQCZYYt9WyBzFi2fAPQLU6npnVfZp22pZFEkoeMEy
Qqckz8j6tLJw08Sbe6ADlYrA7XMr9gBkR68d9V9sCjBuUlbr8n9XcyodndH2e1gD/L9uadGc7W2f
SX4VocuErWnZRgch3tYqCrfd4lmV9b2KZEHzjHvE2KQB8ApYDzApcn3EvSRnmhThexKtoZLylBJs
5Jqi/Ttu2gU0Hx2FIAAj4n19LWack0pNLQl3ArguZNd3KZVTE3uRgzskHkBXtMqJCwe9n9vmylUP
eCsrmi7m1N971RexIFgWPY+6BCx4g7XyLeiT4Y6BwEy52gFxQgczHewIE/fX2qlKp2ak6jGdHsfl
wSpk4qSkjTw7kJNdt6idj/onOcwV/q/SeiZjbRx6VNsFtSgeyAemrzBpu47uYU6eyQW7ZkhsCRXH
4zA/hKnbxCMFayIl+tY0vXLxdImcQBRVL60bFtGzqm0D7SShCFGuXNZduP37w7/8OYylgxtbb7Bw
g1FTM9n2AH1ZpqdCEtkWzxECBxMr7EBrwM484+hBJVyMY40ok7emZ9ov89QcShPLwQZAHNvwzlRr
+j+cfWlv3DjT7S8SoH35qq03ry0vcb4IcexIlEjt+69/jzz3jrvZelqYYIA4QDAukSxWFWs5p8zX
UJQ5xQKKKCo4aDUHKwnQqTCUcH7kVpuYRt0YwzGMZg69D6l+Dqfjf9q/CxmcWhVtPPRZLgzHAXsX
l6nTVorThS/XpXAW/R8pFqaVYIowS3fB4yugNzCs4vEYNpMYxA2KXxrs4bYsJNj2ish3ejj2KxU9
zur+P6HzkAACtRnq83z7SqtpW0AkDce4UvXetUKBoQEzLsfRn4ha/dYMor7mqDz7fSyE9e76kvl8
wpd4JKggGRycAMLmLkoJFAyBCdjZPinuzGkrKDforrfzbtdhxA/YI8dW21q9c13s0k6jnxjD2oj3
wczC6YyuVYCU75PxqLZHVaBeG7tC+7PXgfb5dF0S97b4Z30gMUYvF8a1LmhmSIrWtdiKh6Nh0dgx
w8oP8xTUrDkTHSVU14puS6eJSUkdfBYzDN3FPC1DRSMTlPE4Rkp9tOoeCAdaUumdb8WgKrO7ylQG
gAuNMEahnkfTX2zs3BGIkTpQ0Vzwg6p0SoHELE/Hqahu+pK4JrO2Q8M+qTC8KUqXr3iVi4MEDdU8
3Ic7Aw4z6M+59naiWrKu7NpjDHiaUevtHhOMVfcuxL9BDfAfj3KWZczWDbQAs4M5lyUpU0VrwWyP
Oun9rJBBWTc4UxftZHllFy9vxcyuhRMEZdCMDsO/SPO074xaqbqjrree3t9CXTdqOPht+EGNwo5Q
mmtj8oRRrJX95Ew4qK/RTokYFsT22FLgV56v0WAmuvl7sz/SInIG8m7Ge4KSBmWZ89aF2qZda6C7
uB+Y+0bpHcR2YJPFFKpyLpCWiTXlGRGPlQTaCmDRxsWjPCR+TruV+GpZEh4DFqb/sEJuaWZMqirN
E/Eok9dCtstxk0SyXQhrI/oLW4i2WDx7ga8CfB8eXyWSyDDEkyUe08q4K+TG05E9iZhdIpabwXiK
IXnP2UpyYWlxp0Ll822UolgjLcoQx6gmTh3vxOgD939U3v/zFUBPFNIKJtYHTBPObiZZE7fliLXF
H6LYAnjnRUeT8aiseIULKwYD9jUDjWFQEbhF82pPYsUCc4y9lNbSsYgRG40AEMldpkp3atzdpLLT
xmsA7nzcCL0HxhXC4pnVfo4juIVFnRSJyqCqR9xG8PKMjpKj+4JaTiaD2FyQD4M5gAmkCEoxPQzk
9/Vt5V8iX4zzYKPCSACoIMQLDJEOhGe5pk/msanbTRPfZXm6meECJublYmCRP8XwlkyP2aZUtgkm
s3X9p/BgrrFUXURSSAQjPQD7Boh5fAt3Fy3wXWQh1cMjFarYzvRMOPR4PGEvJGUld3lpt+dBfuw3
6s6IeHhIHmKOVKK6HAdMVG3lxhLu8e4aowK5qOeVvZ2/+iT9MO8tQNkRX8y5D+MCBasH3AMzxpYE
Sk21fRSVP/qeSHfpmMm+lgns1aKy5I7gDnZqjGjsSkm/B3RWvQcZ7kHRBXkl4LrYZfQ9Y8gGnEnI
SeC5y7ksrVCIUUj4ns68r7unPuu91FD8lVVfXCFIwYTkjNeKeXH8cX6FUgn3Jf5adeSyP8Z9574P
2+QPcfq3PAG6oYM0kDfDLNvDQziteJFL//UlHWYdCOPA9ebBrApZCmVl6EgwzJnG6clgaEV7bEzi
pfIfwJ15stzZo+JdX/T8Qj476Vkq6B/whEYj3oX+AhXfyGWKnU3LyNMwQ9JoaxTTl4aCk8G90rGq
rBvj+fR+ILSSncSdB0/t7g8QS56Nm+sLWt7HkxVxuiIQmsmd2JCg9Xpk6QRHd1sXDXetayTuWpVk
bfs4q6tqQpoDwpgEAsALQuWDxKsIbku6P3sPzHRDLXAjz7VSCS3WRj30oraLXXqIHi2v27cJ6iSi
W932W+GpcbW1tqMLWzMf2Re0PH4gmOKOjOQNYGZkrCuBJ3akogWkLIU/bsxjTdKfTI5Wju3CGXMC
uVOjNAYJUwQdiTD/wqxon8jvlf5DL7oVQYvbiVAGSFe46Eh4nG9nTQDoImsDCYikJm6no5OBImJ0
elNcQ2pbE8VtohGDYZDlEDXSYEQPo2iFtsHW4GSWrxeeDrqFtAmsNWe2dBalwwTk46ATP6Nc2oCi
8bFmyi0Z9pQWO+VXL5c7gQp3qVGvGa0LRzEf24lsLoaioVLJjWGRQDUAsOkQ0y18qXWq8L0UbkvZ
NtDr2tkDqjfEvX7PFxQGFQI0e+EtijHMryGTk3gnqjSiSx2uhWjku7Qcj5YKLgaaSY9AFF2rdi2c
JMZpZ2x3PNTm8cBzpaF5I6Q9wUlWCkXxKROOgkazTWcqK6tauHczJAUIHWa6WHijc0FZb1J8CM4S
cPVoLVE9otik8ti0ImdxQeDWhEGZS3g8ZjTVjFjJiEACRORbwXpO6V1iSisBy0VUj8cJMHIQY2uG
ZC3glrVV3FY0CUB8DGAs0lSuIB0TaZPDww1F4yqr1av5SnHu7EzkvO4TrUiVWMY7PU6C/E9fOHFu
/8hc8+1T/gDorG7Llg1cxtUu9lnJL4UiZkKGGNRnPDEIYGQRIqKoHEyKw/7kd+yn6vWbaac7AGhk
nWOuDLwt7+u3PE4b60QrAZIBeV27t14L+hiLNtLPaunJ2kb4uH7P1oTNO36yo1mFcepEKZIgiS2v
CPH6i0zHGFxDCBiYjAcTT4u1TsElkzZD9vy7o9wxdlqVtBQNFkEUovdKfSpFe0jdQsF8mDJ4afg5
N+8hV6P1K96BL3+izjfr7LdkzqFTnSriMEJnpd95m+zQbboVnstoDJLmphsiOAzDMbvYsZK7tu5W
3nDL2vstfLYOJ3sNYqJSZBX2elSFzKNFNyFOKtdaopYiJDzYYDzR9jkzvnERRcWKMe+SLAmyG0nF
rTA2NN8R2UbOvxLsfjqs1TEWdehEIGfVmCZatSXiOHVn2qJqmuMuppk9vq7o6leEfnETTwRx7qgM
UUoBbV4SkJfxTxEYB/OT/Woju/fovcTs39RW9m83wGmfBic7So70fP2yLKvPyQfwV1NUh2RsoD75
aEdHlM6V294X/d4tn5qNsXNXxC2a8RNx/OXstWnqBogbXOBK/5Q/H9T7wlNiZ9jcWA9u8qmtSFw7
Se5iFnGjsVSA6lThbadicDPokWqQkNTr42P+lCTEv77EJTcPJA5AMas6eof5gWmAvudUUHGifXE3
9L6U/aE/q3xFyPI2fgvhLn2pRMkY5XUShKXM/HbS32O5khwyDmvVdb517B/7Au70OWsIpAE+S4ly
flaXMG8BsPlAmbBHT/lOuWnrZ03fR8nvstqOT1UKvhqQ8F3fyf9xOb5Fc6s0alnLlKJJAnO4D+ln
rR+UxqlLhwHLcRQPtexW5W/9qf2VtI5av0QYuw1/02K06/JRs15V009Ar3X9o5aP9/ubOIvHWF82
wL6HoU+E0NXKFEMVgKdzBUsNhKn3rktb3QIuZYUcMSO5kcOZgUq6UnvEJejfoNZ7pHUPTUPg2PY6
ddA4OfyJEwm4L9tB8pN0O7V+kRNHnuBoHxWUgGn8Vzfreyfmm3di+2u1MittPh2RHeS97gxs19nW
c/QgrrWnzUbh0kj+K0nlzL+Gup+mo706SLRKssexIm6tZmscFf/DFH6L4Yx+rlqxWfRYkGU9y4aH
sm5lg56CueZrso8/r58sj5byz70Cbs+chwfqAF+iF+JWaKKmg4thnmjdhSPd5N1TrlT2KPul9Qzs
++q5r51D8WHWh7H1qbADmLL0dv07ljXs+zt436pb6dCKKkxJpm+BhaP5bbZRp1uqY+7WuGf6nZ4A
saO2Zc0dmsYe8nouh3iqcZPWj0K4bYVf4AlUjyuftZDawlTPv9vDvyuSbgIrgY7t6br4TTD9rN6O
MWCm7vFYq2n+qALKfNILDNNsU+u3nLxhho5IRyT8RyXxMvS8xeG2GP2sdKlGdlRGJR4j15VxUHqb
mqPHyFpZZdlUnnwz58x7qtI0Q10jUJ/znzRIH8tbthm8/kl9jR/TQFirAy56gRN5nO+myggWEFNO
gjIE9+pYm2h8K8PKaYw+2l0/j6+6F38HYf2B3WjBDwDF/fy2U1Y1yMbhcmRKZCc5cwiLdmJ3VCy3
ELdNjGH29kmZfL1xJjTDhewJ5CbSaKvMqRHsGw0wxFdUdzEsPP0mzhYXRNbQsFRiv01hU09vKvDO
SELcXAATbfM7pSYoM3+ihuGvbMa8sdc2g7PKvSJPatngzsTRIc8CJU9shdwbpZ1N95jNRXUy3PcF
JhNvQC1+XfbSe/t0zZzVLfpSMRJANAeFKLziKIQkumGFZMc/THkNu2zJ7p7I+tr/EwuvF5WVNPgv
qNCWpYrEHtauzJI3PZXAmVxVTaQaxaYkYPK4paO8Y2W9nXLZEY14ZeJo8YkG5ExQEINfHqyAnKyI
6GMhi1hNnXnwip7wy3CKTeEMt93tat/77JIuNOREGGcKpsloqrLrIUz0UHPoW7czikPhhTJ8SrsV
ph+jTlaCBb4T98ulnK6QsweCjuJ1rcBmyh2zx8LRmm0lO9WTdW+O+xyg9chkgNu1zB8N4aVmK7di
yRqdSp+16URbsqGmhlzD+oWlmW8i5IRAvaDCb/UI769fgkVXfSpr/pYTWXGRVVkez1FYfgCYBhNv
JbFCg+mt2drCcNP1xImq+9wHMOZ1yfP1unaunBkE/98wgXcAN9/YDsqfEikMyxnstAk3xPhYYxtc
coKny+QMXCoAcKnAyzcA5HwlZl7S9k6k/AyBThdHE6Lhvwjp0J2DpgRU6lFh4bS2GwQZNNojjPxO
K3dT73eYE+k3rHHNQKlWc7HzjbvczG9xnL5GSlqz3sTyLHpTALz5VjoajjbaiCcs1UUWeu1ttmjQ
kEFEiRBjhxfTo1WVtawKTQiMBctWejLZE4ho1+7h4k04EcO5B5lksqQBfT5I6H2s2BLG4sv7tt3j
gtqYAO61TzX0FcHTMzsfY1uRHUNfSwstWtaTb+D8BDik6KQl+IZe9NhGOUiSLX7mmVPUr9WH8lC4
enpHpSez2NdChtL7Wo7xC4/44nD//YALoJ4o7ohAWwnOWUSRdR89d5mtmc9tim6hTVn4arpt0mPa
35iP+WtabCxhT2him2PidHKyYehcreUHUr715jFha9wR/PTEP7by5PM4b5DRtkXyBZ/HxA1N/K69
i0GP07xPqQ8aysr0p/BRACix2O1EYXITsAGZ5Rrsy+L9PvkI7r6BOlbtellH+mwDZClGne4xoCtN
I4t+DyRUGLWF4oPeizMiVJbbUoxkEliHNEHFQx49lXww4yZrfiZVC24Oya1MT+vWwrP563kNOBXM
XYOpTxVD6UcShOlLG/9hT3eCbu/Fxo7GD3BKtu+P123zksqjG1i00NUE4uuvIb0Tp1A0Y8zKrIbd
0JLN2NyL7LmONKdI1uLuJTNyKohbGKFTA26nErXGAfxUpHc08+X6UpYU41QCd3vDrtSMpsZSUq1w
ZNAfTP1NSu/75L0EdXbXrXi1RXGYqDcBngHIbx6ZnUlgLdbmk2qk0ikLIASlIGCtRzcEbZOTt6rk
KknlX1/jZT8MMtdoEgdOMaaX5moV9OfkvBJJMApBQimucZvfQpAPrha6DwBo77alm34oniN3znZ6
WBG7FJqdiFW4bEI6FJM4lRDbIjdvV/fRT+Uo+tNP8VX4m/D2VBRnZCTCsl7vURxLaOjo3UEx3CZ6
1K2nv1oSIPXRJimD0IILh9D5onYjUBECPW1FvECEwSUyyZ8rUt3IOiYdqjEdbVaW1o0i0eZBTbVk
d/0blt4lqvL9CfPlPDlMqzYVgbVJEhiSq1aNHbe7DkizmXkQ1sCQlq4fOhi/2l50HXMA56JasRky
sUQ6KDJLc8+KSrOR+hLc6wtaTNBgSmVmYwT5FUbsz8UYdZfDkeNtYoxBF+378gX3Tpn+lJ8ZWjbV
R6lNbfIxAQfwPRTd3tqGhdffm+/XP2NpsadfwV0SoE21Ql3jvRdFor7R8wJdqSJda2dcDKjRhzoD
8FuwnjyCwdTqXVgnCN5p7CkGZkw7GeMLByF/CJFV0EynNG/Fm675GFaze1/3nPcTp7I51WmmoTcq
C2GgPtxnhOzDRti3OQPD0rMs7jtxrkomzlC/ycVv0lFnlPy0uxmBcV/tuvp91DDTAo67XZ370H83
Cn8JRbJLpWSrAnk2YsIuGVKPdJvrJ/M/9gyPPHTvoueb3zNdp1nVjIiWe+ZFzXsu3mL8ZSvYqhHa
00uc7gjyoVXhGyvOYSm8NDDgh2YQNLiis+5cMZvJsmoRMVJQxypabKilHEwlLoE3oegrNnpR+05E
cQGKTnukm/sJ5RpMEHgxkHu3hSQ9Xd/IWYUvz/97PdwzoDND9Gw2Ip6thbRN9zEYDAAgbMdRGITR
r7A3PSNaa4NajIpON3Fe+Ym96soQjUsMh2dK0S4KQUiVYThdwXO1JW6k5JhhjIH+fTOAKSJZI6JY
OkFg/sx9SuiHFvl3FtXRPt/3eIeow9B6cq5lvpDGAqbg9Owv7DKiPmCTAN0Wzp1bp4DJ1dxqrDlV
xewG9XfSuRhL88ROxxzYSgS2uC4Mt6EVETOxKNSebyoyrKU+JnEaKGBzstHWMzqkr4nbZtPa43FN
FGcX1WxEQwtjaVA2VN+keA57aRoRX2TmWjJn0UChGeT/L0vnIgaxTQWQ8uk0EIuKKl5jVjNprFUb
rV+Rbipvw0nq2bgXNOSyHLFX1MLuSR/e1/0kaV6KMIh4hS4TZQsalVTascmI2kNjYdTQlUmCv0dK
hknAtjcEcEhGGDb9A17eEnlEXR42Y6glua1llT4ezF6uLTvSh7rcVmJRV07XiTXQmMc4Nx1cIyAK
rUSHS3klsEaZc+sSsgKWxe21NTJKSllJETGV3vtkl+5n7RD7d+RUQHRYyzouOV5EhYBeRfM52rX5
CbNySikufEODyvyQ9GpvwCeFahijo0IMhPyzLhI7FpB6phNwQ7Jb8Lqr6VPWh36vfA5CEGofFqk/
rhuphRBZQSoGYNTodNVgeM9VO7N62gxFxAI1rmxZwEy5mPk6HT2r8EVFsYs1JqMlCwWJX/MSc931
ArFf74t6FAgLGr8BiSZgvBz7U/k1PbcBW8MoWxSmaYjFMfQCzi6Vs8FJy4y8tyAMLjVg4Im1uxe6
d0D2uS9XmoEWbi56OL5FcRYpjyELEPlYF4V7jk3jMy7iX5rE1kzfoiKdSpq/5MTGa4AFkmQTksZ9
n27bfINKRDg+K3nuhsI2F24zT8BjWPNCYIm9mOKr1m+Tzk2K5+u68z8+BFMiGGMURYv32MzMCqNg
JQuG6naQvXRwqDgAiY/4z/IPYPqUXvYYZW5S2gwQt5QcM9mOh42WH69/yEKQPrfP/PsdnDuvjBIT
60LOAsZACzS6EpgQkAIbnCjfXpc0HyLn088kcfqkF5ne9xYkZT55zNeK8EvVqLNfz+mQEZFxzEJs
KAHSVO4m1SZJnxKQZR6yz/IdHB3dJ4CmEkd8HbfZs3nX4+DXYualyuk8cYDJQvBpYBSOM4sNVWOl
0xuoV/hQ7XTzrmidwRVr2wLA1lvVOVL/u3mJhj34VWvFy9uHsrOljVHhsZmt9qwvXis09IEvCWYK
XUPnys6yqaNyia9p9wMtnCl864QDM1GIGottIxzQExBrb6p+P7SNz7rapgK4euMVktSlGigY7MGE
hsFEDVwunJ1spnQQJKVjwYuk/pqy3DbNyjY6j2o2S1y524ZSoApvqfqrV9Yc1eKJ6HgAo0cUIy7w
VOd7MJRhWZnmAP0+YuTT26m76b3ckA3bGY+d92xtAHr+brniXb6tD+2KXVtS+W/hFwlPMe6qrFAn
FhRmik6F+sCAKHD9Vi09ORAxmjM6A3qYwcdwvkCNjrVBUhEqN+31wqGqX6PYcRPrjvZSPQMsrDG8
SnOuS/3KiPCX+VQql0HUMKRYVeK8Mrdzey9zSWpTv7lXHVALDHbrpg/CXvHeds29djM8bbJjdwdQ
q632J3dRAT6S9+sf9JXPuPZBXJwZ66pemzk+SLPlff2r8N9jp3aSj9sSEwedCwCowNoC8uaz3D7m
BxCy2tVBOP6uXcOLNtaz6aJXYNdso1tqvyGe20j4/ybb2LRPiU1Xdo9HPpozzWdnxillk5dNJHf4
WIpREqTVHonu0KBxBFd+9aSj5rXb8E58bXeNs2KEL2MWdDIj+J87s79of861Ra5LI1HVsQqo0NiK
mNpW7KNk3MI8IcsWIul7/VzmlZwfC0aeoJ3oKJ6bxXhQx0JJgcFVFU1gPmOh3e43WjSrF+au5V8X
Cv8AEEEdF6w3SGujgHS+MK1XTYYJOQgiuxgNBu3Rkm/6XrWNoXCFdFe2GBNe6Q2frxa/OANEsXO2
ErDwPLJ+bXVRCRK6JlAT7SAlmNi14o+qU/xOLv5c38dLSwJMIVEHfC+kYaqLU+9wYCox0VoVRLV4
o8kqXlJkJXlxGQmci+CU0kz6rNDHsgmMfvBpXaDGty1Ll5gSemRWfMLKcvh5oGxM9VYjkAXi8WNE
U18J17qg10RwCiEWegJC83k5Y2VrEZjpo9frZ3J5l3D4eKqDexJ/XjD7xHWYl51GcSbFGNoyhrPq
2HQnAhxNmntJ2f8BS8hK6WZNJufS0W+jikC2bAIGLltFL3ejGdkZe4A9sdsOvTbq9voil7YRYAkA
MlBAxabxT44ETD+ZmmEbtWnUvdFINLvSxR/XhSw4sXkrv6Vw7qSPKpWWEtS7tOvnyY7d9OY1bO1p
72jEHVbS/ct7+C1s/veTNwDQr/JJs7ImGJ1xtMkv6ycwijXn5fqaLoOv8yVx14lZlWYZIaQMfvwU
v6x54KXb+r1jwNA4X4TU4xSiBrZHq1VPmALN6hDgBZjUaNUVd7Vk5k5FcTepTws0nE2zDa9/F8BY
rqn/LDTFX0kBRBkITDEmyD83JbDz1oRAyjQILis2RFL8Sknem9ZcCZmW1/MtaVb5k/O3rBicm3LT
BHlmATdLjo5Eyg7oO3oRynwlAlzUAgyZI/hF6zemf89laWB1ShNthK6VkZuBf1iV3icEZdd1bfn+
ILKWgRk3N0jOSz5ZUo8e+kKaICaubqMaTdkyAG+tbAcQR9uIPdmI7uJQcfJI+aEVkzdEw9v1L1hc
5xxeY9gaEDYmd4FJxADSkYlNQNO33MIyQa8Xr7UXrwnhLq7e5nrFYgmrtAQ/7uMDFfoHJpAVG7vw
lAS+GuJpIEJCD1HrOd/NMLKE1lBDKAj7DJFZwvSgg44tEUOdVQJaBmbT6VPuc9R+GOYGvKRjXpuj
HpEn91qaOzKeoCV5KqZ4e32XFwLH8y/jdgDdKiVpKwMuB49IV6jc8Fih0f1POHnsztj2ErqCXePZ
uNM6X/8wAzOsbU0N1t41l8YHn4GaOt64APZCqfZ8g9pGzcxw6DDcl1pODNx6WTpQtge3iqavFt1m
l3YeZc2Zarym0RQ9VxO5NQuCoI21WrRzN/JE7JHtqvRXbnnaz6j8hTeujU5PgX0CTWjl7l66PnQ9
AVMHkC+Iuyyds+BmMQAkxMAIY2z81PRDlb5fP82FmBUCZnwC0OgZhsYDCFatOuVUTbqgqftOt60i
FaVbMM6V2g1rTYts8HfrXRLMVnFVZk6GraelsZUF9Gm517/l8mphgB61vvlNgOlQvgIuphP4GcN4
CJCklogLFA5xm4y6WLhgq1vDm7g0wBA2s4LOj4IZdYZTH9BBRnKZDYFA6U5lY+0UoNewh2TA2zFb
C50XlzbzfQJwRkEtk7/Nw5S3Zl0MAdpcxP2oh/rdANzIHaBLk5XIYlEUmuVMWI2ZiYDTmJDoYpqp
HRY2AroKs6l0K2u5clBCDBteP7DFPQSSBhgsZvLWr2amE4tfmaQr41AegiQntR3J2zgtNAxCDF6r
jZN3XdhCun/GlUKWEq0g8zQEt4eovPeIposxEAfBerAive7AXBMB2QqAQhboco2xSB9wj6mTRlHl
G6wxqj0pDfpetB3efEYe0sHODKl7anpG2cv1D7y8qvg+5Hfw1gTLJhIh5xpVtW0+ZRgJDEI0D4MU
Ws3myS55ZRsu9xzz+6ALhvKaMxwO58yNKTKEUhHGoMRA1wFT+ONeF4R41+Q1eRLVvlzp2FtYFU4X
mDjowcEYNfdKur5Dl6qJbz/5XdwOIUEkh3qkjoH+qLynO/31+q9fqBac//7Zip/oIyBdolAg+P1y
7KQ/00Mc7KzaxhBY8czo/HNF3qULOpfHnYXGEqVNFciz4hvaHGi9kV4T/edQbQb0iprqcRA8qbHF
XZHEDop0dj88VvFHqa7N8C+kN8+/hLNmExgpo2JQMF0beUp70H/pxa2MdFz5K/HLzBEzzaYbq73/
tbIDc4R/7hfP5c4nfrLjlqwKE2o3Y9BaP4rSrdJtPfks9FGrfo1+r9GBLOk+JhfnNlnwZsAdnktT
OsmSWZ1NAUllVN9zMqK3Ory3SBnanZxXK6+BRX1S4HS/hnyBcsGdL6kbOsI9TkGryK5OPlNil0/h
7m2Stm1ngmKT/EfiUiTlgPEEHBkwyaCFAo+Q8xWOllQTpRcnPAv02k/EpPBHo1lLVM2/hT+1Uync
PpbUisOh76bArHKnksJNXmzaW8z82+HBtJKVUHbplgBXVgK8OfClcETna6INzRKpsKbAMiN2J+Kd
YNPGKHeSUCubWs2DLkny3XXFXLJapzK5k+ukqu9hpCFTBMlYiTBqw8rc3P6NFJTgkRBDJ+vFjBpi
7cZoCKq/strcUnP60aNXaUXIktLP4IIWch+I/3iDP6TA+W5FlJjlZohuI8nw5VA5UnABuyPR1JWN
WzLRsNDot8ILTsN87flhIX0p5GHBxGCCi7N7s21+42izOy1ryxVPthB6QtmRSZzhDIGgyCO0R506
qXVoTgHaHpXdMGQUpfQ6d1TLHJ0sFaOXrkHd0eiL/K6s6Lg3ektfiZYWdxe1cwXRC37w0dI8mCIZ
PXIXE/Km+yQ1G5so7eimyJw48WR+/IXGAMsa71NdgzROL6dUZoMRAlbN6Iban5gk2mZVCCuGa0n7
MUdgoEthxjVVOCuiMUEutT4Wg9zoweCclnZrtcf/vpJTGbwNsVrBIBS6nzJBsknXRCBTX6tlLlSo
0cOGKEeDRUSGm8fXNVIjMxU2QAoy+HtM29YHwxytXTiMzbEVkZhLzdryqsgAZI1aob80GnVbCqPR
K9Ho7WlEsPy+7itbKsfJbQWdPEWFSh3Q85CVSa6lqwMMGNQ0MI5owpSfXx2U0svMYrKI/s8wdFO4
p6BrAPjUJjQNrm/+sigLYKuyCaBTHjdXSOQsqlNLDGqhHR2Zxt1zXpuqrY3oBLkualGXTLAo4OWL
HIPOxWyDBtYfMG9Bl8Q2upuSZPJUuRH/RptOpHA+oqkY2BNhsQPZbFU/bot8p9NW3Vxfy+K2AaEb
mL94UiNTdH5CpkyHLtUjKQCyBRA4O/QOFpOc3CElpa9cwYVBDmjutyye9aBQ0YSTCKYYMGQUUAEy
q6y7kYYx77cRGNxagHMTcAgL9dRVrmKVbNwqxBJrWzKmGiV7qoGvJ6KqbotEqyO7qTSMPudqgkGF
v9kVUNQAPRtZO/5t2op5KzRSKGJALgXRUWNoP0axrx9D0DSslFzmDeYDDwC/o5EP7xd0SHNXBC1x
RtFYqYTuRvl5mLT3qpSPsRZEEgZAED3PvSWN/9+XB7Cp2cdYgA7lQYWqWJ3KoYbMvgK3kKCVrVMI
ceyjeSJaEbUU6QAM3ALbgw4YS95VjwgHOikvpCBOMpscGt0dQq+r/apfiQmWLuWpoPnfT8LuMAxT
OTHzWZGzBxYTh0ZsJfG04BjhntC4gXwX4GR5cONenZ/as1ZEdbTPmnqTAN3D1nqQTefP109oKc5G
hRYmE0g6inHBPjB2VWwNHZYjAuvckaPO1ZtY9WcmzTtTrQSnIXl/01QqKvuaeau35vjKBBBlrnzH
4poxiYRYFboi8QnkgmJ2OhoSCW0Suh3l9HZQMZsvv1QmtTHk4JR7tQHATwRmjQIv/FG/q2nrtbS7
B5nUTsiiYeVqLtwXVJS/P4hz5EWVWwJoRHFfYkdXiS/T/ABKbqcFdWjaj8ARvlHXmoAXdAsyAQhn
wBzgjcWZYnMoVDEmNWRGzFWTBzFbmxVfXtW3BOVcewc8uaymggS1ikOfoqJnDUHbk+eqq5DMII/F
EN6UVr/yDllKIJ2tjLs1E9K6Ba0aKRizDz19Fe4iCxmkaXxKRHWTJ8TOG7cA/5OllB4mau/S3CbW
CgDrQpUEm2vKmHoTEWZbPEh6NmWIqQXYCHRlKehTKcCBlBoaaIEkNGtmDMnHcJ/oIGqTBt3OEuVG
GdZwr2e14czw2TdwamXU8CjWCD9Y9Wn7SxREvPyyrmtfhw6R0gSw75s+7WR3Ylm9YiIXr9jJ8jkX
rPdmJpF5+QamEQTzN6JXRzXeJ7qWTF42Kt+SeAdcVmUSoWUZNjKgoZ0kM4OYYScv5VN/r76v4aYs
hBbYUqBiofykIFjibk0VEhJ3SSUFenOjKoFQ++q4kolb8C5nIrhr03UypWNfwjrpv7EioAzK7FfU
m3Bnu+uGcPmQvhfDXZSG9Vqv67gobHLQIbTVTGbnen5P13izl+L7szVxAQFizrGIRJiCFvnZMt1V
zNdr1VHUTxl1SiHuXUlyhER5mFLmD+am6HB4xK3U0R87/VVlyqdGxI/ry1+0TydnOW/PiXeV8DaT
mIaNNqW3mLhiWNjqtO/Jz1q4z6R7JV4JsZcewqjTI8WqA5cZM4ecwOz/OPuy5sZxpdlfhAjuyytX
SZS8tt1uvzB6JbjvBMlf/yXd956RIIYY7nNm5tElgIVCoSors0/iBDUK5A2Q64KvymBJ+K79yiFG
CKRS9dRuwWDXo9CZRf6ZX87CNC773tLQrera0mfTr9LHeIp8hXwv0yPrJb8qhdJqh1e12wjFq3fM
mXkuAPV5PVEt7BfIpdn41BATq43qxL39HddycOwrMEtgw1/wsJwf6+UIwrwCZjTDll72Ck7/DIqu
I4SUThnINeytZ8zqET0zyLlzR0DuTQwcHAX6IVPWWL0huUT8llfU6ea328tbDTlnxjivifquimcT
37Aqq/e2zwrbSEQR+vNZuvGYWT0QZ5Y4b2H6pLNphKVZ7SCX95gabiPvWu1oTnZVzTaKURsWVyPQ
mUXOQcwcQrNMh0V9KHwj3E3DW5tjaG7wbu8hZwfDQJh2Ag4SNSy8f9CYuzzqs2QW7TDqkP0CkZzg
yPJ7Eh+Sl9tGuO3jjMg8TAaPE41WxIDEY/SdNCcZgB9Jc5PxtxiBdVoGtnPcop3mc52/NsHzvqQZ
EEPip+uTsKANk0Powo1fmPpA5MYxGyCeDcOTAUGXVGG0aKNXLlqDuk07Oy9qtzKK9lDl+sY5XN1k
ZJPL3YgyAt+pD0kipl2L3xID3tnN8QnCq/YYdpCC7DcSZi6w/F32manlp5yF7mpifdqn0DFLBIqx
CgDcRdG//TW5M/7XhCGKS1BBs5rPjyezokwbaXqU25MErJ2Wg84bZC9ZjBRDe/0HY0vbE+zhmH/9
+Mxn6zGNfgDKCcaalr6O2qFTGo9EvQ8wqVH1bGP3uIjyd2mmgr4ifBIzPlwSgyLp0KUmrGHaK9RT
uykOGah4by9p9RMhA4baHp6wVxIlDcaHUug6QYutI+9qok8Pgp7Tz6FiP1aC/4CYFc9wAP45P6A0
rtVUrtKjMBdWkp8AxOqsIQKPcdFvmFrbNCg7QEwClUp097ng2Joz4DkJ5M2UgxjaxXv59fZ+rfnb
+d/nQiFT84okrE6PmGAXZtkvwJhooBheCaXLQBFy29r6alCexqMfsAiBK/eZdTag1I9YNQqalZez
JSemPeBZctsMn/L8/UCY3Pv/djhXK4QpIimI449ZdkzL1qJCZ+vt1xpsUGKYeyKmM8bqd5tuBcbl
w589ff7aRXMD3QtIN+H6vwwQQ5blVUcRi4rh0ILGkNZfaf4rmxPn9gLXvHwRkvx/dj7Wf3Zwm4GU
nRohEBX5fRPfb5L5rH4nGTzZgNkgvPMpI/Ts9bCNoWhYi6cqbVwzOwCQtrGIVdc7M8K59kDLNJZq
HNV0od74Rc3sWUy11urJgXXCRk74UVG6+jRn1jhHD0FKwfppiXWgRwT5D1XRu4fexLeqBcGAdJxm
4z4TnjWIFEbskXaK3bb1vjLdGVKncfSeN495v0cqYoqgYnxC6toL4Pcba/Xp9rddu8+hwoXRegwl
oijObUtciCEeKdj7IrNN8i5pxFW7X4TpFgEXpvwSpY+3Da5+7DOD3M4YrFVirU8RzZrQ6czKSSCc
WUwb/YvVr31mhTsaOkYex1iAla7/XUSYQUx3gvlFTZysYhuOtXo6QHaH5w6kONDbuTyFMp3ABQK0
znHQw59muhva8ee/bNl/FpZfcHb+knAUO6Nu8Y6pSreCMLojh5WddOoWu91qQIFI2tL4QVWbZ/2g
eWvErdSlRzN5D5PYTtmBhb291US/EvVcMlVMkP3PDnejCWXMIpXgmsmzA8o0djFACgpj17VfNYM7
ZXaYgWz5pe8LexoDk1UnPYkewZC6K8CeDXrUjQ1e9Zaz38MdgqZWJbHTsMFgsKfJjqn6c0laq657
P+rirUbg6gnQ0M1EIVoHCRx3XaQQqdLIgGdpYWZWVR8avK9YtXEAlmN0FYDQiMYMwIKWNrgDAE5n
k83g0TuqOnurqfIox61XJketdPpa8xI97jZyIf4d/nEdLUq4qAkurVqemWBOAePTBpiMDNlmZDfk
h7B+I3pvq3UAbmFHUXrbgCowJNv1b7ePyJrnIg1DGwxTiebV2wdz1VNOsgK2yQOZh71Zdu6YQSBd
2ILq3rZ09QDSFNKSRsDXE+f6QAviGc0jM9UHvFw28ootS1z6ApY26O1osGQCjyWb030WdScQANlC
jOnm2/u35pP/7Z8scD4J7fI8piRLjzG0LRl5b4yH8ZOyj3/9A4xbGF7DzNy1DVGnZZ7jlHXMVxQa
RO0pLWs7g3Tv7cV8cGnxzo/xmv9Zki8DptoQEgnSgPM8GbYSQwKm1KFcDHx37oit9iti0ykDss3M
84cpkexcLx71rHygaAiLs7Brv6ME8ZImgxdF4NcVdT9l3yibd5MAYohMGfeUdLMloqIFgdmttG79
IIFzBpAV9I/AhnD581kRZXkf4+cXbH5JVNnqY7+ZfoponAA435I06FXlTs2NgEZA5InyRvay6ng6
UFuYMNSA4uLCYV/2FZMUHYcpD1NfTAxtP5S5/CrPYn0HBfrKvf29Vp1P1zBXDfVwFXNLl+sVNW1M
gFaH82Vt6yhCr3ldgel5VtXS7rap1VwdoAYDPBMaXm065+iDNslyQmCrDB8GUvmzbpR2mVXPuqYf
BGN6MaLG1cLBk/N2A56zliicm+a8sqMgt5hqMT1molnaujroCwVU5d9e4epmGtAdhPwxxMH4hE6a
abLMYSDwV/VykvvuJGCq4raRNQ9BxUDG/zGIjgvm8ovNoYB8BNr1x6bo9rNe7Gna7NK+b1HJ39Ju
W9s29NdEkIRBDftKdayE7HitF+CJJFL6rENaRoIow8Z61jbt3AbngRIEtzXKlvVEYF0ZT91cOJs5
6eqmfWBqMFMoQ/roctOMOpdyNTMRlTrMg0bvFbBSNO69JNm6OVa37MwS93kmE59CDQ1Ykv8YRWEJ
w5/b3391v84McBGiqpUQdEDYr1jwUY6z0liwN1OYrf3iXgo91ZMQ2HncF+QkZygSNadp8CRwwvzD
YsAaAlEq6IaBx+nyu6is7DqhwmLM5rEEtrqZXubk9baN1S9yZoNLx8LISKeMwokL8jJAWRbBYMOF
V3cLJHqAIULrGKNxl6sYgO9tjDzNjnVauk3b+Z38WKedG21zYK98fbx1QHWFKqgAFOzyU87eI0Dy
R0CH9QgxbcwsiSKhI5BCc0R1MEWrl6I0GKJQAC6tIQ7Gvt7kKTxBuqkJ1CEFdbxAcleHxHRjEO3P
7X3e+mmcY+pkhNQOxAiPwtDYbDwApQPg58YTlu/FLJnMogsDKDWqfte9GBINeT/2JDkKYuREpbJL
ohdGrAVUUoavDdiVxwPRB0uBDmsMLfQuSMCOQsED8/nVaij1q8g0xGUk8vJDxJj+gNAdqgx6Q7yO
uCY0feUtRMvalp4bkS6NTEVkYKQKRiaUtgDzAlA8BQeGsHEzr/gvwLMyWLGh6gowIPflMjrG0ErO
EeYTHWRmBOQ8oBkoXTnf2rU1S4BHoFECrDPeYctZPXPfMFfbRiOwhN/h1oQ6gOgBQRWobCuTW34z
l4cqwN7gPQSQLJbFRZYIKPyOdHhPoyIeO1KnHPRigM4Uab+hGFbaQ1xF7udd4twkFwbMSss7VUQ1
AgAuqwqnJ8zDOVEiOrfNrO4hmFgkkHXJgsynUWkjRsUsTvhaTGIW9EP6XT3saH+vqtnWuPSaA+JN
iUCDFzOKEstvOf9eEzPqCJxugAe9dLtM/bLV01oJzgvfhAagmwzSU50zAKLArFe7KDtmFHThhSqp
9mg2W+/jlWVcWOEcXMiqWhCLOEPO5I09+OwRNrvxk/PRS2hSBXwVGdN2AIzwzQIVUBFRnJPsGIoo
K85PdXMyunojk138lvPrCyPcUoDRjXMgqnDXAJTtApv8LLBGdWjSGVaslJnbkd4An3fy/bbXrW4h
hhyxLAQ8SIxfekJC+34eTFTZBXEElqFu3bJjzNH7zz+AsL7/7HARIiMmlCwGbGJRJTuzeKU6s8xy
tPVhI+itBAgYwuwvQp8KoVbutLKmVua4abKjJos7sFAgSCh3UibtBoLu95TS/T9sIJirwNUgoVLC
g4ZlE+KbelNkxy6XPDyMHdL/gaTEhnus1fdUIJMRr0EdjIydi3tZRWcpa7EsBnFEtEaA+M0gkp0K
Jyqm1tSHd8z4wRL9LepCu5sPVBs88KZb6RdTdElbvRjF1spXAtbFT+J2WjWpGqJ+kh3Hxh3wJEqL
3XKPDX38OWTT3wP439p5qJZYDsY0DW12HMKXMVR2YstQ7irtYvTy/rPYl7/WVEg2Yoxyyce50EWl
tsPWVtmxhCLna59nyb5mIrUHDGLbJM+LR6My+icICg3unKTQuhal7wpTksd6KMy3f/CuhQIfTIog
nfiQKzgL1FouZmUyw7swqfyFCDUuIF1wijTauHx4VvOPVYP7TFgoLBXcCdzHNGYJBL0EexzOGcCj
o90j8IC701Kqx0YKPSFp/VDp/UGR7VDwlfRPjiZw+pxmjyPdcPa1mHT2W/hBb3ke0myU4FhJi1cd
YAl0LN0y30g51wLFuRUu04NWr1ROBb6zAKxnaSmKNSi+rH7b6pqvYS3wzv7f1spctleOOUVtvkYj
0+qhctX4v6vWniRLBvHfs15Zfej8CTfC+trZPLfJhXVFbvNWNhAuhEp2If7n50lr1/kLGpwbCfNa
aQ15O8ItcFR46/EZc5doZkQEfK2hftRbBz1TBKRZPYjJXmodSp4JROlEGxQCt4/GWt3pwjC3r5XM
cGnHDPs6hh4ZDqx3Z9kqR4h5fTQEBZT5hjrbOCmrznm2XG5nKwgtR9ToER4SzSJDawFsv/0eWrWy
cJKhUgf6TZlzzqgF4wAoepE/zaUTtYZlshfC/uUEoNENjBOQxgDgXN79Q9uQRktx5nvxncqNn+Kl
01pzRawx29IU4PG2HwFGRQEWKQYG+tDVuzSGue+cDJA/PBpK73YSNB+1cQf9t07DEOY+ZIMb1a5a
vydb6kBrW4lpVrzlJBm2NS6zipG/R3rc5sewumMRWm/MwIDphlesBZPFArgOQB+Jfy5XpzZirrW6
mR8bXfvVM+FLWw3emEtfKuC3xngrJb3KFhFNgN7CeBf6UbLAM15NI57SkFAbAz0D+5QLumwMRY1A
M4GRWfGjdovJYc3eQuMA5gJMASn8+87IIbU7spEFUm+WPws9bmyEvMih6O15Q6F+R/vK2JVJO9sb
h3xx9Iu8GCsFDTgeRKByAYExdxsLtRaODYaCg67XkodcpenTmGpfY2U2dxhdvBfk+lffCdJRLpIB
jJKqtjdl8NDe/hlXnxe/ArENE0nLccGb+vLzsqKdgMqnY5D3Muqx4EHFkLJZ+2YVCGj03zZ2Fbvx
fgbwaRkbNnDlm1yq3AxqWkWpjo873kEWzU0V9QRAzC4utI0hnutbH8dSBFYBMDU8Oq/qdFkR0XTS
Yap7Uw7sRGzdjl+il/SkPCR35NC8lD+gVPD06fXBKIR5UWNBhfjqeifzmDe6MQYT8H4TK23TSF2J
pFYOLvnPm4LTYCIYrXd8Ps57prk1IMnQTcGYQtSgPmQdtSrxVKSvt+0sn4TzUpCbipiOA6vuAvu7
9A89LzVxSvopkJKvUf2WbGEvrqMnPhRwiyh5oKa60PldGjDRWsvl1JiCsok9or8mYmEDv2YnZXE0
ssKhBbL8Srdn6Y1phv/51QEnvSSgqPDgUX9pXBb6OStjcwzw2JfsLsoBB83qrWGmFbfXAP9Eh2yZ
J8M0+6WVbhTjJu0ATmgF1dU64bGJhVPZgs2qQenq9opW4tlf7iy4BqQoNM4vJGku5rqNsJ1aNTjd
oNXOULHGKUop/xHrsXAs8Tl2SKIE97blq9tIB2sXHtsf8DkQRi2/7Cyhp7MODuhcHYMKgsjgCVvc
sdY2HturRnR0kUDhjtudL/wJMinFTKJTIKSh1dYQkxJPkvTZFHNZCcgv8NrGZQTK+8uVTCLUpNI+
noI++52mnSXicQJGoS121pXQi6IYum7gzkEw5CtJpRQpDZTApiDTfurEU9EVy7KDYsa2MWzBSBZH
5o4xjtbyzALlFWAky76efRxVJl0Yd/EcoLHg51X0BdMth0n+kwiSLUm22Lz02riRhK19KzApAB2E
EIyEldvGkRWkxk9BCNYSK1QeCyNzUCvZcPi1XUS4XcRXDLxt+SNsAnNEy1ifAgjsWSlxq1b+nU3V
XV/pAcsK97aTr4TDpa2IeXBwdSFsceGwFJSmSZt5Dgowwf028qwfLODyjM9fJJij1cBMhuiOr7bk
Dmefqx0zrUwUdQpi2ipOhSH1x0ZW5fshRbQvxU7aGM5bixoGrmT8iw4BWgSX9uROYWaoy3MgFvlO
qAKZkp9DYzV66rX17LVqvJH9rPgjcoGlKicARnilXtwmvamnChWCZbCCirNbpIBQya9a6+eSOyrQ
JNya5ViJwjCJ+c6FTgEIXy4ydn3SkjyBSVpTrzNzl4ASq/4t1xt7ueKQ4J8XNTR7oP4FkoLLvZxm
HUUsrReCsBUryBskyntZ6tSrNGr4BJLU98Ic1hsX2coHXNogCwPlh/oR55eTpsZtoUtzEI+PRtt7
YRakomqZoYpnI7XyYnf7HKxt5rk9zmEqvMEVtYDDqLGVu3MIzu5k6ypb28hzG1xmME2Z0YSlMgeD
utezR9Yx15R8LTtV3Ra/0kqoAgpi6e8Amb3Qblx+s0JV9aKccqi5TIlPWqCK88FtWLjBArCya8sc
PrA6aFHAGrdr3Vh3xaRUUzCNGPyKw+ZxFKAhOwRdtdXbXDMFfkMBvPQIVsAFXa4oT9MmLvICd1hl
p136QpRcsNRWcgw12sjq1zbv3BR3sEp9kuRehKlMfRJT0cLNEs4bAXHFF4DXQxsOtIULQJGzsYiK
QCl6nALQkFqicq/87AfgIXSr2qoXrkR4hHY0DBAoJFyXnNflWAFVU4TesJItAoSpNP++fXauyzt4
MiI501DzXmgK+UuEdFQSR0XEYqLqsYwfwmhndF8qYd9AOQfEglasH1Lhy22ra18JQ1GIffA7BFwu
1YVPznlOJVwpKgH7RjzvZBm0XlHUP/6DIQVtCnwvcLTwZwmc1XLEdKwO7hCFNbRA8JI3N0ccl4jG
ZTTLS3IBYUDfAg3tSwc3NNZMGshJg6pMnIn8ScPvzIvvCxs6h+Ru2kLJrARYtFyQ38IzlluZM9dF
KMjpJJsDIBycSABYNbdIqvuJdGim6UChHnx7G1cOMAzi1WCAfBCqOJzBUChnCh74OVBGFWDcsnyJ
KQATITAWHrhbft62xvPoLamMCYQbBEeRiOLrceZMKaJ6P7ZzUNcKO8g6S60RXUNbTxnbVRiZsiYF
cjhxQ40gjUcIZwlxca/pmdZY8WR2QZrPxUaSsHIU0XpHEgTYMxic+aksSZzJBKZoJFs9FZCjmlAi
rkEmeHvpKwcDVuBBmGJfGsfc1YnycRFFdT8H7CA8Tr/CjT+/kumAwAxFSIDfgOTii3TQ/4oUoWRI
rULdb0LMFT0Z2c9MT/cszATMeXTpXh7LjdO+Ei9NYCPQqEblTgDX2OXpID1CiaZP2DpttMIWYlXT
U17gKmjBBTX/uL2Da2/4c2t8G4s1vaTkxQBfPehv9esYW4VnONMbtO3LvbRlbXVHUdPBPwgyiKSX
awvHGj4MJbcAVMxBJQk7TBDuIB/4Zep/Ztm9Gr5gqukkQ1xkduoqqAVXYsmxzpH0RXauPuUCFXax
nG586LUDi9IlhDPx0FqYfi5/Fp21GRO18CNZflKkU8ISDM/fJfnW8pflXQY+EVneMoQJPJUq87Q+
kQFedklFJNLYi2I+6+jZ19mpbP6oYveaxIptmPehdiCb+krX+w7DaNeBx1eC5pqw+NzZoyTK5x58
HTW+cvujBoFIhPTWGGxN/d28U0i+tlvA0TWDaNqpuCVBW3U1YTIJ2pildYMkUyjuECPRgO3xBatj
D8qEmu2TSmROpk4bYec6IAA7skDVFj5mDDdyAYGZMyv0DqFQy74S2e/M5zneCLfXt8kCT1nkXSFG
gzoGt5VNn2G+jMJEWbjTFDsTgxC9+WpOM+CXpRd+GucLfZSl1YqhQxS5FD7x7PWsJaqCcCBAfXxX
Kuj84gVD38Vqk779OvIspsAFgmKygOIkl6l106yMuErmoPpZ1IWfE/DAKe2x6Uarq6nDBjwpowID
VjQY2zvW1Y/5fNRATFf20YB2P7OVbEvWfc2R4LAGzgtAePjfpeemKCaJNMddKubfMHNiTV6Pnqi0
a6Njh0Ljp/NhvGtxRIFCX7A1fMl0jmpDSzRhDsLyjpE/GFDst0CF1zfjpQluQWi/NGGqiNhk9nWY
f8iffw9hGAhTOeh9YtJP4nkUu1zTinp5KwOB7kHhDEeP9q/gPfzs4BH8Ep1OBE3AzK/JY7oeI9kQ
CcWbHOhmze+BM9lXzd3oR9rj7TtqzS3PLcmXLjCDgkuVa1iSqGQlYu+ZJqh6DTmYIuqE5kYIWTvf
59a4u0BB9VCcBlhLyOG31NmRbKuTWxH/9qLWIhUAZphWRl0DkpTcWWsmNVc7Y3GDInHCrHJA5OWM
0xZt1XUjfPlMGJBB3WTpqChcRBwrtUEOg+oCQcjQYovJvZXQqbBGWjuM/irM5lkcq3uWRr5MrDbe
1FlbPg9/6Z3/As7hcXaLEOkMroIu8Qhtj0vUNCPzMKUeXjGZ0L1mceXFoSNlbtrZo7AFOV3d64Wg
CzeRZoIb+dKBwr5V2NBhD4TqzgDWoFSPpPvsRP2yz6DlRxqBKhzaoJc2VDJkVQdyWFzt34v5CTNP
mwX0tciB7wg0A/xlUey6NMGEoutwTyBLcYZd83LbH69TIPz+sz/OuX2uSG00g5E+gGB4Wj5V9DRr
mNd0b1tZPcqApKHEhhwIBYHLJUgR2pVVHCK3bXZhaUMVnZVW0kCs17ttaO3awPsV33yZ1wUk99KQ
MOmh2FUwhL7OidD5PgvT37povMrSLgyHL4sIAbj1N+qHa46GMgeONSLI0i+6tJqQbEgZaI+DKoWE
XnMi0n0BfPw/LO3MCLeHqpAAR6MmQjAO5msV9W45Dh6oCezKkGwjldxG1728TDcC1lpcxDsO8EUk
keB2kC7XFk8tivWsRrxvvmj6gwZdOFm5x84mCd4Lzdfbi1zbSYxtob2C1h6KBVzQkLJqgrPCmtmN
by2JAjK2x5wk+9tm1rz+3Ay3qMKkXV3TSgjiwlUHO0+CpEA9+/W2lTVnBFDgY4oCdyUfgyMzBW+j
3AhBtMvEO6m2tMkb3JA4hR9tKRqtbtzyXEVnFLh3vic71YpWMwnXlyqhdkwjV0y+mrhebq9odd/A
oi8AeoDuK48sMfuibjEaIQRGvJswpTXI9zo6bUO6UXVdWw3oakDCg3IRZAq526sJ5Shp2gHJDIKE
QgtLxIaJyca7bG0151Y4Z2sKOa97yoSAPfbtb1F/I5MvfXpuBxcEMmu861EJNfDM5M4P4JtDVgpC
MEmHafI7wQ57P+43NmwtwMLB0JfBzB6aoMuGnj30CL5+NU2ygMnRuwJrUPrWHiPbHCZ3uzO5/GTu
ZgfjDuBF+K+IBg1XeCpGCQWukQzBPCNlXgS7rKRoxufbvnbNsYGeDKjkl2vjQzOS2zn8dqFJpnAI
6jyo9TdWeGEZFNXRkL4R8bWpnTA5TL+VB5b4eRFA1KXPpqPxHJMDhTC1o6RWaCs/ZKgMZt7tn7ZS
Dr78adx2C1PbmiOmSIPy+7DPnKfZn7xv0Jn8tmFnuTiud/q/LVg8+OyzJqlZhAaFnQ5MBfOJRYkl
l45uuoW8pxBJ/sbSR0Xe0ZfNePKRuNwyzd2kKT69zAaYbsAiK+zl0FcLlJ4h23hQ212efFViW3wj
VLem0AtzO/5SkofKA1VNQ8BA+zRDVYREx3Q3K65k/u4kv9GOzQy1tV1eWpJHX5KnClKMXb1ryaEw
MLw9W+GWpPMHpcWtZXC+auhsaOTBHIIWc+/xoUlejFC0JPbSiZqVotOig2cT9aaeejOz6fS7PLV5
6UXkKU78FAhyyD0YI0Tg6F4J1OhNrB+gO60qhdVVCibinGxObbW3CuMlIX9aFlkxWCWSjbv/owN5
axnLVXPmCBoddbMeIxYoxQOag5BonWXN0qLdQj4zW4NdvtCfudXs9dCZES/7wkrv1dLW8BXqIANG
hu5i/Y5AbejrBO1ec98NEI1MXkvBrrWgu48fx310kFwFDG9m72LTLHyW5iDmz6VXPhBQHU/3yqNh
PubJS0ruRsGvLPY8vtYg1E/vhzsttUrJGjH2Jx0F6JzkDthuTLqxESt1S5w8IJuggbAo5/HP3Goy
SDui5BCAMQuQvylvXa2p5z0UMyLbGAspSMost0CSfp9NOfuStz3428Zpa9D8g/bl8ouAbxgq4cgz
kZprPGmdmA11P0D8K5jhLsBg2qI6fBlQ70Zl1Z6bLjB+17oC7c/EKmvRzUzNlYW9Ob2nqmklTHZH
qE+hxtJZJAMnNvj/wTG2W4q9GU2tWrDqHlzSfq81O2Op7GNO1siDrtV2graRvm6uhTskUl9KdWVS
4BrJYaK2/qbuCI5FeS8HUQpmdwMYXHccd2bvxDmotiiqxWhNlvtUvE/uoUGukF3sxoNfpnYoOUP5
q/ToAQVGXX4sewvXhaV+OoPD9gN9hmQHzRZcRpcHglblwGQtZ8G7sn+QHz4ddy//OrchsUzxqMzw
18NuxrdovFzyOwO49dJeuhlEvDOH2e2m/FsvH9sqwqOJbuF/PlTdrjwM0zU6pgvhajz00kiaRMj7
hAFRMt0TgTyAD8wqGX0oU/VQxLNVQbSykxDGSjQMJskRajsMM7+UzKceSiV0mH6ifneijVFY2dCe
hjrcoWvzFEY5PqoNwVAnwuwi8cxR3BUzczvZk41A759YATi0rtnRltrHdcqFjQUSDGOTEjhVBe5C
qwTI2mdGwYImyYGBTJwyH9DscEP0PG5/w4+HydX2nZniPKRqRKVuooYhd9CemqjA0C4wK6X2CFaQ
FxlqHFlBgPvWHUGeTgPL3oa0coqnjv7O2s4C28xuMASrl7+z5iDnii2poy/lu41feZ1LYUMWhAGS
HDRGVS7JCaPBKFs6syDKYt2byOAVhdg6eaRpTkG65FiS8A6YccT8VHF7SAI4nTIkDmkn06qzQrTn
loARHIwAXg1AiaeAhuJIowLkE2NRuHFtWIiSOeoss4YnY6d5LQSAnm4vg+dGRi8Sy0AuDTQ9wjM4
Iy6PIwYfwMhhtiwoQfqoSyB97METSkp1r8yD36p7w/DH6btCbJOeajPxDNMqROYZ4rSvkMmw9LtU
z87tX7UY5TwA6Bo08dAEwUwhrw8E/B7E7WbAtZkRPhWm35WPYqR4fZvvAEuth4DOWwIOK58TJjEH
urQmF+Hxy30Ya8wbm6kAk2ljz8kB9JH/sqgPeU0A2vC2WFLGs0yg6qAA1GVAvxdIACj1O+lOh4pg
O/gZes79oZw2cNnXTwsJmMolHv41yHkoRiQLtSxhkI2uHFsGRghUf1LdYevErtztiyXzg6YBXTke
i92YZGTZiM0T9V1SJjvkWCf1LhLu2p/N65CFXiRuBIkljl95yJlF7gUYZkaYzxEsxsmutcufwJvv
+y2446oRpCwA2C4de146qo+U1NBKkQVGFVr59G6GxIvzJ5kO+z5/H7YaAatef2aOc5BCyeeqpFhT
tmcnQbON+3ZPEqs4tBuOsRLLQRn537o4x5gkZapTqK8EQ/IilTmy0V86OYKky7t9jFdeW/CLM0Pc
a6tvMy3XDcRI+S33+9/ht9yW/yiY77TajebGuguemeLup0yaO8yQw1Ty0DzIgkXc3ssdzWsOuED0
jaO8tYHcDTWj7lrpI4xNdv6EMX52DxaJjb1bvvaVh58tiMtkEhm9Bb1Z9u6ePgyd1f0YvvYOPQhe
vwegrf+6YW85MbfscRdBStWmLZFLBJ2H4YD6JfdlXzhCy2avAlG8RfVwXSe68Ay+b1fUo1kq+sTQ
Y9gN/V07whe3QAJrd9u5+/HghXjoOzMWcH77zKpjO98VUKCYnTmQCht+QS0aEN/wBMvRB5e+b5yy
1SXC59DLARAcQ8CX8Z6McVEQKCAGmEY4ZC0i/ShaxdYg4QqYCDt5ZobzRTPJ85gQHOYomGWn/N2V
zohKw+ANzDNpZE81Ij91wW9lb6RAWwvkPFQnkpgky5WppK6R+FT1jXnaOgarRw0VZXTDQDSFIejL
XazyPoLekYTnQrFX/OQoB2VmaXZy33SW1lvlPnOFwSKPymd1OZfMCA9VzIwJyxA3CEkuLXdgV0nB
HwIXRTVkkOZd/2aqpasXgZEysL5i6qj6Bs40mynhRnz5wJzzh3EhsMGEowzv4d+o2dy1VRequN5q
+qhkfqt91bPBV4rjLNyrMkhnox+NYikJ2LCkkxjHjhIFfeuz5su0/Djzm2B6kbL7PEksNgUcBWi8
YH4IeCAuSoRxOYAiNsPgSfxUsT9kfp/Y60YkWvOr/2xcgcQSKaYdcDdjkBxVbQduPS8L6J1mjTvQ
TT1qzxbby/5tm6sml2QT7F+AiejcjSiQQo8qEcuaxu+tdDeWvqI/3jaxlkwAhP8/E8tPOEv/dHmQ
6h4TWEH4otjzrrPMu/EA+ZHbVtZyiHMrnNOqIJXC4yMdEfKedTO1tIT4cwbAi+Y3wr7tdptkYB96
uLyvom+BpwNq/tD05FIxqWKQpofoXQCyDLfcRS7aC/pdfVIPpt3shsN40B/iH7On+dG9vL+93LXo
cG6biw56XhjqPBeYKfMHdE8wnXfQXm6buB68X1weXf8FQSSBWIezkaMAJCotbDQO8NY7Yx/73S71
dbvylSfi5Z6x0RJYnO1qQ88McnlgLqTK2FUwyOzR2mI+Wt2xsz/OeXor50xPuhw7ljOMuNf34viD
kuEOX3DjTH2gj26tg/P4sQmncBywDvLs1U/Vl9aNvoNjaT9Yxn7exYfaSQ/avt6PPsTj35I7/Vt4
NwXtw0ZquHq2AasBrQroTcFidXnwpCRUOinFilWwe99lRLXEqtg4dqu3MOZrAPiCrDJiI3cLG8Aj
VvLyzUwvfumelYPhgnB6Fx+bu3bfbwmKXPO4LD55Zo67euVES8uyqDDl+Kfdmc8dTp7sxa4YVDv2
wN7+j7Qra47cZpK/iBEEb76S7FtqtkbSXC8MaWbE+wR4/vpNaHf9NdGM5o7XfnDYE+4irkJVoTIz
Omdvz6j/rlz4i3vnyqrg/NNiymLD5hsTdP39Bu2Sbl6/pO1KEW/FzGdWceUpc3ko2tKAmc7aS81z
N/mTdh7XKvNLZabrORQb1UD0DnwP1HtOXb3Pcw+yTwejdpzCg9qGR470WXMmEChe9E3tqk/dkRzX
lJ3XBip4ljEsQa3W1phP47s87KKIOGkzgMZ2JZxYPAGfFK4AQKDhhH/H1YQCLSrbJWXDqZ52aCLF
O/a4Bkhd9FlXJoT9n5sg4A1Q4D8NdoLu1DPBVK74YT4bN+7kyoSw58u46pLRwijyp752ih+64mTF
Y9F9QdfcH0MGahQd8ytGFf5efc+osOUNMzQIBBthFFqNjvo+PYxv1q7ZgwVvaz7KvxDwGr+S/VH9
gXRCqpw1ioaFdjB+0jn9Ll87dJnP105jLbS5aYMPGH3qGEfqGr+1yqE9ijkOkO9v7RpB+f3dgorY
3OJIm06OK8wzKCEsaRfHG8pWbji+G25nFVuRmFB3Rsw1N5GHkqE1OtyXBUSH8TUPn+sLuIad1Tf8
xbIATvE/loT1k4O6pwHFEUu/9kew4W6VQ7UP9pULnpLtygZdHBWCL+iZo3UPRbf5qAI6RbLRtnAo
iuernTOVjvq9P0/foFhtPJjH/rfRusGv0kOmW4TuivWlegFoc/6xLhzyMIgKTTKxUxOIpxKv/LBR
8juEf1LFQZXReq5/02L1MWcxUbm2Kpz7uKmUukPLD/rU8bJphw+y6qn0kPiDKrsWtMms8amwD2H2
LTLe7Shy7HQb9IeY/UrD4ltYvCZDd2ajuh/XQER8ZW/22NV8CHusBvlWqVV8NZpvmiKBJ2kDZUbl
VxE/hZmb/rtM9XoqhK1WxuDknkiHrRZs1NojuJVr94BneFyXeOlxiv1DlXvxi31YWflFx/ifkYq1
FBJoyTQFGGlSH7JLM4aA0n0zmm3YvTTkd5397AhCLuuJrfYaLMfGV6YFX9FKNoBSCZZffgoejSfq
gs3drTa9Zzm1NxwbR1nxHIv3zJVBPhdXVxmzdTkOenk4hRAm9mppACoxkNSV0s3ixXxlRYjAY4Vk
o5L0GFaybxSHILew06O2muny6bmzR8WHQn0s0zRsuasFc8RB6X7kst8SKAgGjloZ/Fm+lHx17FZu
Nb7175kVHBViHk0eMwwPvEmpa5+DrbUfmVN/u78xly4SYLIhj4JHFQPAkvla5UETJRmbhlMJuVtj
2HUVosY1GphFI4CrALwHhitYmhsZJFIWCVWRuStHu4J6MntS9DVwzJoRwctFJehU9EBBiqt+DVvL
kY0DK77cn62lna1fDUTwV0mldSFVYMMKnoPkXYLQ230DSw7x2oCwHH3TAydBYAD9VdbottDeqTZG
fQBQZCgBVlu5kBbHg9oVAI54BAdocb4wSUVJS0qYqw6Su0YNsbggVz8uLMgQ6UlatvjxdI8nwe/S
SgbyidgWTwgHC/3vxwuLwauRw1Dj95XH3Hka/AHyRE79lLyRp/CFuR/4l+391Vl0pdcmxeWxLKtn
JkEGGb+CBwiNecGRmbXb5rpnUTBE0T+gOyvG56pu0CIog121aZ0x/LHyHXzqhKEDhsIHjiKfDaz3
fN2aINRYYmo4UFmcm26nq9WbZcXRMVHGLNxomW6MTtzLaCojmZw/B1Glgb0CoqDDIW1Me98Bp5x5
klbLKWjZcuuo68XwwHS7DdEmVq318S99L8eUYrXga24wUFZiZRLr+bamgAkXbS79Kus62ykhdEOL
QI9O5qSugUEWjXJvA1UpgJzEB89BGeQYjO/IqLpXpX+z6aGuNOQ9vyvt+f56LOx0jiNHBsCr/BB6
my9HB22WrM9gKR1UzdPqyNgnSlO6SAzslV2/MChwd4E1HYS3yH3FlQ/VSmo1GV210H6R6xR4zukB
olyB9Dga+cv9YS1cQWh2RTMJSiUcxiDs9tFutIBqARrvO/kbKq9otbLPHJKnlmc5mTwQaTzdt7hw
pwNiBSlAzjqh2iIxdoeXIsDbiQwkgx1u8ym1PQvidocWFHAU+ia7f2GOTyQKyoDNiu8WUWEVZV+g
e9gGZaaKRxKJabtUtv6EZrN2PS0sHHBJHMuiAsJ+w7oaWzk01fqMnLQyAHlw40bD5KZAshva9NKw
tSenpbUjINJDw4gM5KLYClRXkWkwNLSDS2naxuOe0cb24kTaWKF5pGbxvTbIn7+fTU7wgplEXzkI
QoVTYIayHOSWfEo/1Fz9yFkNuYlfRNE//oUdLBmaTgiw8GKtl8WNCUXblpxyyBOk4xuA6ow4lNYr
l+PCqYbrQOYLYmDCuyHn4yFKrRcp60C0WEbfTbva9pPugf50ZRMuPcADPQx4LTgbVGSlwiVc0pQa
aEgiJ0Wqpiddz5mXIwvbkoEMG8vuzM04MPrHshMJNLldeOh0a431cWF3colgToYFfakbcoVWSYcw
xlvhyUJ7Kku7bWZVWysMH5mtbKL09/0VXMr4Z+YEz0K0qNQgX0FOZiK7FR4lK7P2tOEdLtTO0p2B
C8jQQncojG0EIdK/D7JgHTz/aHFEb6MmJETDSIK6AB/rqSSlYwa48qZg19sW2qUfq2qXydrvTKpW
QLALBxL3NbhuOO4GgjyCUUtTKcXsY9cW0QsUdYtvRaceJPml1LOtalQrXadLC6qjrxEEFjCoi+ff
IkUU2B0adkHs5BUJmsuD6iGu021OQwiq6sFKAX9peAhcgfLlIkOyyGKrpJMil0aunMLInWS8hKId
MKwfuxDM0c1DggaW+1tocXyQUQEsDETseIWdH042jq1R4s35VE6tw4mP7Qc9i/c5urJzZY2ca+Fa
AiLnH2NisduY+sGqTaqc2g7Yn47UADQhqc3jOLqwbk1PUXw4wN6A8jJOI3o50T2li8SBWosSRRkb
xlkC7qwuJlfNlGKny3XlgBrtnZqQ7TZjC2/rXXbIg9DwoJKx06s/QxAfVKVS3azJmqNGuvE4Nvr7
/ZkXmUQ/Pw/sFpxHA0Qatzu5JaGdB5F5Di1y6iXgDljwnKKWXNpflbj1DGvyDNruAyBD0J+caw+6
eqTE2pDOB3xq5Wu4F74Khf/nazgxAS5xwHN4inNVbOjR1WaDl9k8K18H2TGt2DF+2O4UQejK0dv3
+BfpXftitvv7doX9hx4HBF94PIGuL1qIwRQ3N9saqQK+ytQ+Tx0YC6LvUHhzpfJiTi/rCu784pwN
cW5LDGTrqQ/iFrHQGRWr9mvw0fhoHgHftrJD++katlk4yP89MJwolUMS8RAuxLKDiha3ImEwphob
Wj6zQXKkInSyyQnL79qX+9MonKwba8Ldp5IurDQwDZ8L44ON1AH6yjGsHxOADvcNCZf5pyH+/M2b
OnU0QQrbhDTGKGV2FJwzZEZAM0B46afdrtUzl4bDgWiwgJmDmfmuMAAhwrUTB2ga9RC7UpBzRGhM
9O6PRYwYPgcDl855gBC4Iquam2kwvD4zYWaKkfCiT6FxwtxN9lBkyNzw75Kb/zYGeB2mDV1SSJjm
xuSk1RLojgfnAGjBMPFI8a6ucbjwDxZ2OIQSMR7w3qqAYguhozIhBJOrUDrrRk69Xi9RCu6V/LAy
b4tmwL4pK8jSTPB/zIfCkgxEBFEmnYPX5kJeNLKFImT7ZwqdcdwejS96B2DnbtJXAsml9QJ/KuJw
kC2CgVakA4JKZCMVqiydZVyFiOxGXXdo+tPI3Y4VDjqTlMrT8rX221sXBdIWPKWjQgL4/A0bemPX
UqxXauiD7tvppt82oyCMeTfJdz1ew2Heeg0we4AYAw4Dk4u9Mp/ZOkFnoFRMkd8Xf4aYvFgtREJa
r0CvP2gGvV5bcb/iwzB2JWyBVAT/twJ2LrH7HEostJnKNvY1+KecvrVuKvt1F6PqkZ2nCaWMXz2a
0Nr2CzXxBmeDlEtipxZAubhz8up7pz6aVY4/wIFp0JKirdTAFyafK5CirRtkHkBkCFttGicjsOM+
9q3gARzfWyXWtxL9UwXfpXYt1xMfePhkfNLR80wPx8cQYstOp30Pdj6QvXXPSfEj6F+n8WHUgf0w
6KYn2NG/a8kBpmUCq0zxq2h8wKU17VsHRj+mT7KjktxhqerUob7id2+PHFJd7HswiSGAQkluvjFk
RhOQIKuJT+I092iRZk42rNKLfOJ85w4EtLAgKOaYMdB7ieR30xhMQabVQOUpOMyMeZmcHrI8disC
3yhdWFkf2kr2zG/BUKLhylMAAzOA9szD3DGzb3Keu5LhBWO1GZMtA0Ofmg1QjtW9PF47l9xhit9q
oRCAnNIAUEcMlcGbF5jRKKd+G7m0eNbKZlsjTuqN91bpoWNkO2sdWAubEVKmyHdARs0p0AT3GhV4
K4FUa+o39hFEA6S9xOGR0YcBxbgVF6vcDg6PCQbnRbEwOPE9IQrzOq/loPCjstsC0gL44ug0GGmv
6OCmbPwgtbANAy8dv5KgeKyHbsXL3w4Wc4u0ABoGnL1XdLZtnJpVH9T6WZJsFwzcG9R2Mry3ETRP
rXWB3drSVVyKiDpxxuWbrCc0xrRRrBj3VqEzwA6kyBkHtDAFJUm8SKPg5WzVtaL9slEIhiAC4NTV
3BdfRbxTFk051Jekc1wR1R21qLfcwg7JZsq6EZwVlLoMYImv91f21sNzIhZOB8uP880JI6XRkUoZ
pPPUWM3kFlWsGy4krKwGHr6kIB8fA9AxVrEMInVZknNl7Ra93Vqf1K083wPkH+X9+bhRIck10k/4
giCMSoAmlXYj49nvoVDy3u0KHNQuywtPCjj8KU+/5jngnQhllZ3OKmtlp98GlODyQjiJ0hDkVG7Y
3fsIneMo1GZ+JA9kU0jK4MJm7iRVuxY/LJjiFGImVA1BkIp0fj7worfioQHwyaeDqnqpVUvu0Cit
Uw+juTLJYi8NrhIU1sAsC6YWUELD6NxWKYF5LW6T3K+sCLpjqgepYieIGrc7GYhV4DeU4RXn+AFO
pBu9ojH3LMt3Fd2aeuk0zbAd8/qdFrW79qostu/xT8PW4w5M4eoDYlpM1C6LIpbnvhzYm77HVU92
3Zh7QfWkpD9J07qmvlUnB5pAzDxlufTXKw6QEYB2oPzj+igiewq8K3oUSzP3A/moFRrOXObl5u7+
Mbs53CihgCEe9Pe8ggps3Xz+Q60FiZwpFYhrtGMEGbKWPtlD4ra6X4CR5r6x28BUsCYEDromgUAQ
LW7+ZHUHq+4dOThUg/eaPMYZOHH1s6KuRYriGxriIYxQxy5DgoRFFKn3EI7Rzh6a0qeQaocuQldu
EqV4arvqrdFGusVlFZ+SDtLOdZuPngomlCO6edgGTK+lVwWJ9BYBs7GyuEvzDtF7FJJAnwtGdCHL
CTt1ZGM3lj5UwbGLYjM6TKwzAZ1MfkZ9Vm8mbcxWSoJi39jnVCAd4TB3gwfpgtHGSgzaU6P0i95k
rk415RBqJt4t+zzc0oaCBjmEpHYmSZJnpHlwMgrpR0nM+tDXzPpY2Qw8JJ3FJVgYXkbBjYZ4GrWd
+daTrb43aaWUvv5s7tVTUqGs5HTO8KG6Q+rEhxL4pi3ESFbM8j12axa0ehaoCFEfFTxOJQ+patZa
6Q9Tua/BGxE+NWPlUeht2SR2UuPY2tss8mp9RTpjccl5fmQhIzPx0DUfrx2POlqCw8qXW/ZK2zHZ
BLWaAIk8AcNSyKZj9FPxfn+0N64cc4xqJU44irPI3IW7W5fwPiRNU+nHTaxtJTUBzV8FKoJGM9cI
oW8ib24KRF1QnODENWLQZ0wjRaxFKt8MfqrKq2G/3h/KTUAg/L7gO4gU6UaRaJWvmF7wNWEuMZ2m
dgtA5Nd8xk3EjKQSc4ZaPbJMPE8IK5VNzZQEmVn56Ud1qC4peiO8unXbl0hbcQNrloSrtieNHmW2
Wvm67ZvWoYRiTOoO9Mv4LOkeWcMzL+zA2biEExcrk9FnfFxa9oxGTqI/RW9h/rJagFhYKryBQxCN
3+j8n/OdXkNLNtWtEUtleGOXO/1HjYhJDp/BCOamQ+3d3xkLO29mTjjRli2h0ViGucl6U5OXllzu
//7SIuGNARV5yEogCFPnw7ElyyriGouUKWCLoC/GeEyDj6A+kBrku5PbrWqq3MYe2IFI55FhorwH
nKBgMi3DjoUpNjsdnal6jGu3ip3hAcXm38FLMTqldYBGYEZXtuPSTHKAPTIMNBiA0mE+UgVFS5ma
2CBWAUZQNHaoa2p2axb4n18lEzSSq7SwYKFjk7TJ07DEkyqK+PdXbGkD4qoH3b4CWYkbnQdES3Jm
qrCigzrtJdMOKnWydJ+MOxAr3DfF97JwnShoEgBxjI74CSWp+YCMJBvtNC5rP8TbofVIsiclBy+n
uXJ3L83btRlhZboA/R2UcjPYCKw4RmsUOEsGIDAGGjhO7I1gcD4OUEmMFRKe2rcs6pL8sViP9flU
CFP12R8AeXXsLlQI5yZAb2HrqFM1vtkeTcsBBbBx6L0UIb5qbuX4QpR9N7rDBtQ0FGT7YJpy0BXd
g4PH08kWzyp5u7LfFxZv9kWi5yiSOqeDiQcOie1B+cj3olNEH5381+8BqJOB6xCxNviOdOST87GH
UolAj5jUH7aJ9Zr1D9UaNnXBuc8sCFdJkresTypYUPvRlbsPwzrFiGdJAlqu/un+pl8IKzQU0NHA
idYZlNDFzSIbWV3leDVvVSa5qDVGyBuSbJ8leEX/e1PYlKAntnjhVSyv9EaHyDGizJ964oLWnSQo
PIy7+0YW9gEXmUUkDhEnHGJhPLA7WpPJmJ8H2JA520Vp+maW47Huq5UocCkIh0gWUA4gTrVRRxXi
mKSncLFKy/yIRSdCdxBJ3Mras2o+m6nh5lqyhXoR8DjankrGLgJRxt+OleAlAko76JnBmG/AI7me
QmOypj4+xLWCP5nyAvDPoK41O93uEeTN4JPgUqKoIYhVhLaN4gR9gdQnUuYmRemUjbKTVh/mb109
tDkwIFT/UBRDPXZ+sFgT6gqUD5hfgOysJy9lcjAmd1RtBxLMbq0d7s/egjlUwKCsgtYV/CW+ww5M
VVmfqqBYA0ZFardhsumoK7cvIIip5TVg5u2ZBn35f6zdvMQOwTBFCWF+/RE+Ue0MFav/i84yT/Ln
jnluRtiShI1lE5IRTTDFrzHpvNE8NfUPYj52gRfHCDUCzWHJ7/szeXvmYBQFLVzSqK/hVXu+cH1J
B1vKNeZDGtszv7QPyet9A7dh29yAcKgha2C3aQIDym50DZc4hqfuSi9eOU8L+3w2Dv4ZVxFNkGZN
3qA/1o9DdGCCmhC1qFX9gIWNAMUJOCakzHjbEPM4kuVVNZYB87PqoMT0yHoUQIPC6eunwKxWvPvC
ykCyGdkxPLyJ8o8wcaxDndeK+9Yfk+L31MZuElKnmYin92s58UKgyynfUGsD6AstaZZwL7JRNnot
VFo/OoTn6tD9ko/NS7hjx/SBfQTfuxVHv1CBmtvjq3m1WnIeSEMik9ZnW8YpEl/Ad79RN/qB/f2N
P7fEZ/nKEunlpGKqDEvaqx3W75Od/hzW0TbcvwlnFzAHlDHg+tBvIHbztbqRAexQt36fPAYJeCDC
50bfSNLRaD6MvqrcEE+ONtknU+7aavmlCPf3j5nYF4+qEiiKwQfGexfxT7GOM8lBLFVt2fq2lYGN
2+ll1YnCkwIZDf0ygVolA7MKiEUjT88uDDW4yn7IVqKEBbc8+wbBmShKGYzT0LW4BVCqZQ+tmj1Y
jO5pUzuyOf2Y5LVi2sKxB8kAGjYRMmDzfr6RXi0vgAa0NwocEmXcg2i0qCD/W664lsXdem1ESC66
wtQjKx1aPwMvEwS5G+IO+uRY8hcVAPnw0ECu+vn+ci4dfmSdfE+hIewmSC+VJDdyApMMlLBq7WvF
dii+BYB1/ws7aM1HyzCqkWiXnx+PybAj9NOqrR8n9ls/Us+KpHcQ0Y6auhLkL/oYtCT/Y0rwMe1k
Zj1kPFu/2iIsYB6znKqBote27Z0o8wAQbqDa8IOuHYzbfAcHA9RnnCUfZ0Ms4E9dQia5whBtSJzE
6SMDvKYuYwdPOR76aTb9hOdwfAPpgm3VD69yQVf0DPjIbpzD1RcI+wfY68aII3xB1jWXRGGverS2
jovn4MqEsI5tYtl9gZYqP1TKDSUAxXUPmrEyjs8A/N5AhCXM23qMUwlW1H38k9ZO9fsdwPh4oxiu
Vjs5GpFO3T5D+RhV1O94kqf76k/5XgyuAfLHxKF4Ax7c5M9qH8raBAvXiRpEcRm22FqjAokvsjH7
tfld3r3AQ9hcEZGg4X1+UMg02WapwkSiOEBp2dD88JrDL2XYQvo2eUsPypd/cTKvDAoXV8y1JGOD
j+mYHYat7Pbqytm/ffXjV8aVCcFdt30sDwnCM1wZ2ktWP8ah01puHLkVO+Ld4qBnBjhRXVDSHQp0
gqWW/hAaoaMP9CBXeNfXOpDUjo4OjTGrX6m0LISNs28Top+sRjzXWxh+vakY6EjCJ+OJpK80Np3B
uIyNspJRLCSEBMkEf3+D7gjAJsLejmjaUlUKO79lX+QRjTF2/BjEvENLeZyGLwUK9xNqgLlMd40u
74eoUr2/X3HEDzbwG1woT0RSGFklj4Yy9b7UN44a7qjSO2rzS1tTAF7yFWjNAehABQclgG3zrVyg
IV1JbdIjSkGZBaX196leIwdbigSgNwfyMwB3IAUn5DJqmmKJzGTw66neJPKDCTVjdhmGwKuGzV/S
d36GPmiHBAEukjQ8qQn+NbdbKVCMfPCltHP7KNnp0OOBR4fMLLjrTKdO0508rqzWUi5wbVTwuI2E
Z/gsTwdka3+idGua6Kn6bpQHJG73t8XnO4fgdRFUAqbJuwnR+imsV9/VdlkasGSCjruJqVtYzb6V
2UulMC9I37XiRwGIcEz9mJbbRLN2BvlRxW+l1P00Yms3jZJjNMVmIJlbqcG27n/b7TOrczTP5WuR
/ULggh5xFAPQiYNkQswkiB5FKV7LBz+X923pGd/BzB0OG3vM3Dx7Z5v8V2xvoz+FtRmCX1HtdCuF
HT4Z4mRd2xf8tBVaA0XTGfZCohxqU3q2hjWuHRHHwvcbhzQiUeJA9JvgzGxikul1PfgTLoEgaH9a
6tnQ2WNeQsMFBJoqV3H7QLv8xpz0tQleCGeQM6PLGBAlmVfj5qc3a/VWU4N+9LPW7l3FGvfygGYN
XVKDFynu3mV1PPchAztIrdSbSG68tDUTb5hIvxJZLZxxjn7EZKDqjjq/cEN1ErIelif4Ek3+UZd/
ZLu9QOfP7UFI3P6U7RXk/1KGg0ZkrlvOEWA32Te1Al3rWTfi6bFySTjstWrTmWDiijJnijY5ulTQ
2jdWb7n2raltv3lrw+CYJWvK5rdQCAwZ7d4QMeWvkliN+RJYBbWykE6jzwo/Gc5TGzmKejK7nQXQ
Ftt2pr2resga2+TQQ2ZPjreycWbkT6GHK7t96dYCIA59I3hDB8GVLLi+DoI8YSuPIKApTxBeSP5U
HiQpJzRenpVuYz5O1nczXAH9LBrFuw1eDxDPo2VAOGOBNI19yvLJr8wKIvWDE7X7unbkdsJTAZor
oe8OfoQ0BJu6Ku8CgOic+y5xYQUAwEBLGF6WOLpSrOMbcTk0pq5Ofp18K9v+gb5hiiBsY9duDQai
KKhcCRCz0QFcppH2YUuhdvO7K4rfUfp+/1tuHQ4IgFA/hhwa1oGIebelju3UKvLktwPaaQ3IJtga
dFPuG7n1qnMjwo4jaaFHJuj0/Iwdy2qXV3jh2vRr3JZLVtCrDhUIUELg0hautKjrdbVhDWgsk9At
TZA45c5H1r3cH8vShFngLkILN9qdUPAXTk/Sm70u1bJvjOOpV8zYUXNrpXa2kLKDIBS3JvJNiA2D
HXBuRGrQQpkzJvtRewyGvUGOsfTIknMWULzkgggHGriR1qwcx6WhQboCL9RopOP18LlVpQJBphnA
amg0o9NPY7qBCPlat97SMnGZBmxwLo0twqUjqM9m8EyyX+L3mzTYoX3vGTTyb1UUb/5+ra5NCQOa
7AKSgpku+0SbNt34mAJ//v+zwKf0qoBjBVGo1rUGC/KI1sK6dGw1W4ntbwNe1FDgsQEzwVGFl5zb
iJJYMRsdBC7oiUmDaCvXjyWZVgayEBVwK3ho4epkOELCdQj61bytTJyeonMi10ZOBFW3o+IVR/ZY
/KxWzN1uNdS9IAiMOAR4CMg/zMdkRhT8A42u+KE2eqzZZZ3l3V+Z21nDTyPOQEUT3RZoQ51bsKkk
0YRmqi9P6NXLmk0PhF+O/qz7Zm53MyIpJFz8wRs3mPgAMTQo0ZZs0vyxSp1UPjCgmyb9GKdr/bQL
hjgTPhjAUOhGWiL4UFPKla5PieZDHmmbGPGlCqwPlQJLwvJv98e0sDhI4sAPDKAqgCriaynytwIy
8Knp46Z0IvlnBUd638LCbkMDG3qiOeQezVEioxkbNb2YWGn5Jvr08gdWj080IPDave3QBFJFgSG9
6XGPjovh0c7xUHH/A25nE90p8ECAu3AHIb7AxYBBDpMW235EH9sWgkfNo9GghBevIGpW7Ihvb8MI
6p2oi2xfihI3APNOh15fxT502fv9Ad1Gs3xAUA3BbOI5XXzbGUZZacYutf3KfuSERZbiBET/0hZv
JCSHuFO/3Ld3i/fl24Mn4ABpACNmClFUaYBnoJE0ydcjpjkpZJjJUS77S8MVUnKoT0WyC/YGLXi0
pye0/0M76nfVqwhkqCOjhXZNhHghrJt/EF+KK1dsW0wxM9mSfOUJ4Hvpu86cQwDR3pfi2D1CgHN7
fwIWJhzdXMSGiCMkPmVxwtUwgAaUpUQXE8Jyk/SWtuq+kepNHHASG7TgrbZy3+wlGAKiESEBQkcL
z9TzAVp6HwZKWBtAij3bIwgXpBAl586UPnpojN0f3bIt7tOQGnHq2bkt1rRNHlm9cW4tfTzGlL5a
FFz3Td2Y20RX19TzuPOapb0YGpd1RK884mJkA3NzTQU1Hdbo5lnuvKq1zhVYl5vuWTOCr0aXrlm7
Kc7BqdkcE4KnSbSzipS6YVVpjJLOOrfmd8P81tXhSW8cUCI5RYLSlWa5GugV7k/o7QhhE7EVTiin
NhBRnFkTlCjHpNa56SbDK2t2QWy5a7oAheds1F3dBsjsvsnbI8rHiUPBAWZ4WxL9eJ8WpGpTZp3r
pihc2NyXpkF3ZSiTPXo7TmobJA9RKrFdWhY/SpQc3NjWK0ePJuO5tOuftUUv6EYK/MCYMq/uErq5
/4k3lzTk1cGCj3Ier17etMxAt8aOwSprnROJAQ08qW7Y5t+qPH++b+e2/s0NQcodkS3cFbj85hss
l0inhVlon41HjPfrxHZT4XSVp7NXQGKc+Fn9GA+oKWpsreJxc5nCsgooJRJcIIVt8d6mja1FXVvZ
ZynJ+i1pAFwE6s9aiRFvAQowg1Qa4SHyBkynEO7odlgFTabZZ1NujJ9j2OKuIZFmfzeVib7XLIeT
HvvQ/j5BwrV22iBOweYIX1Nth7GHbm8bR2a2j6ay2+WN1a9JFS9NA7ROZRAwgJvpRu7ZCimEy8AJ
cG6mcHoITbRsRsrY71bWecEMlwkGLgFNw3joEKbBKMFDQZUAIHOTVacJwb/tkIYLL7VB5RiTUe5S
c7Q2WtrrZ6KiVbowqtBlfd5uJCsxN1UL6XE7T/uVgPfG56Cx0wBSg1cXQbklBjy0HqpUTtLczxUl
e9LiiOzCIGNPQUioG3FeSCCDAqe26hG4LDBj3J+Ym4P2ad5AwoVyNtqP+bxdXY5W1MZyW0WAIZm5
7RXg4d2kUwDlkgzizfdN3VwdYB0BtwTiRo7whT7J3NRYx1mCTqvoYk+0/53lCPC7mDQQB85kwGei
9u2+vdtkGQb55HLYAE9bhYw8NQq9zeIwvhj0lza89CTzBkC74tdKmdAwUG8DyZWgpXPf7MIwucvi
vFgqlLDF/CKMugbMNFZ8KVSt2Su1Em6biWmb1KCVE49QYbtv7ybeMFC0vbIn3Mh9iY2KtB2jNE91
/6WWvqQAgeio0YI7Zg278Jnqzy5kWENUg6ZnYDvAbsCvs6v9QhmLMopK9KV31W23tzeZ13nEA7LO
yzwCDaTUldwt6GfpD+VXfmmJqxduv9YWfXNpIvrg8Q7CWaBywUM0/wqJJJS1AEhfch1FuSIt3KQD
TYqmv9dB9p5GobW9P8kLi4qQDvRDKAx/7t65QaXVNKlus+yixg9kChx5uryOdE1KY2nHzswI4Q6p
qdbFUp5doijcARVmFuGJhDEk+zZlGLgZXr9b1dpXxFrZRDdeCBN6PT4+/qtlhZx7NpiplF7kIvV0
8Ppmfj2cZXLBGxQUhM5GUq3c8EtLeG1R2Ei9lDINh5OzB58lu/HYHlVkqdo20dqb3cLaoaJt4YpH
CzSSV2FSTalKOiVW8ovWoKDexbs8/gpNCuhP0JWjv7B+uGSgR8KJhBBjGcKgrCax2aSk5WUsTTdn
uot5jAfoGG6TPNkT4hZAE+kJQHH3t+dtjgM0DNrcIGDIFdDhDubr1zdlrPTmBMoeyn7WgwtaQ4qy
vb1Vog3LDySrnUbekTjbG5K2Murb+Z3bFgZtZ2wYJpnA9vAcmREo8vd5CxWobytjvOkj/Ryjzjeq
jhdDWXDnRVIyK0lrCAyTC9VVt6ThbggeEvuEijFqomBKuOjSr/tWPxPxucPjo/uPVX5yrk7GOMaD
WZRleeng4NLX5ll/T58SvztpYJyO3XKHruqHciufAN31x4fqnGyy3XSRvyhfoOC+hZrlylG99fez
D/rcg1cflPPSAWtpeSFM8iTw8uiD5ubNgcjQQJwaN+jbH/fn4NY5zC0KsVMTDUkoT5j4jj6FMtz8
9FhQKIh6cX8O0Sbaarv7Bm+CEkRp6EXBIeIFe9CAzOec5VXRIWIpL+AGcjsieaGl7PNihVRuyQou
D/yNOw2VQHVuxaa1ZdflVF3UALyyjvRztX/ntprFw03sVzB9opyFFsa5iSAcCqTrUX2RArAn4RGi
83pbBuWoStUNq/Hf6JDKoB7NSjdTh/wb8D65S0OzOtyf0YUzihdNkFgA6/2ZVM0/pBiDGFGEXl1i
rUe+Fm6L+ggsCUh01wgrFmYV1QG8H+sIOpBLC2tXVnioRVmuupTtCOXn4dKgDy0BcOT+gPjMCccS
uRPnBEWJFXQVgjP4L9KuazdyXdl+EQHl8KrQSW1P2zPjCS/CRCoHSqLC199F74uz3WyhBZ/zNMD2
RpdIFquKVatWuUaZmwsv24tTFXzXJorim8OyRZG8ovloOEVRFrx1yAnKUjARts1ZOrcXlK13Zjye
QFXxlEUknb+pxPkxF8u+3aRDFsGLvLS3QsVHvbngyUjnoXa69jITTM3OXjCZ2EvYqSTcqzCrxTYH
AMGPU+NXhHymLL3c39m1A0STLVQWNQVg3KVrwTV7SkqwAl7i3twNU+9zDhJNUm94jVUxIseC1Lhg
CpX0JF6Q03Ibo71gFFSIjunWI72zmxvr9/3lrJhLIJf/lSN5JydJzRF4h/Zi2ketZWiG/6RWzBvO
dfEBffkb8C7xa/LZYZgvUKcC4Ars6fXZ0WEoxVhLdpm6qn8y6sx6Gerc9VE17M681powU7Mtkrs1
MwPQBB4colPwlj7KLpBqbY2SXcwsOSg9Lnfrmeov5FZz/RnsXHhfDUu1F8Pj3725GJuHsioASqh8
yogBFRAFpwEr0mUxay2snE+8dTAMssqfTDS0pj1G3bsEldD7Um/vvigOaBCKdwhyKEK13lyQHCCE
siBdd5ltBsSEWiQvnWVlT/elrARzyJrgXYxWKoC9gAm4FlO1pULS0sDiyjk/dMlsnczWTQOdmBiI
jqbg57odp5eMDOjftgayy/H+PWx8hPCt1wqFj0B+yMCDS9SSJIWycqfPC9XtLjprNU+3XeTcmPtD
nQx6XGYgG20u+ENis/TrYqjDgjIX2djs3Q2cIoWE7CRe06jNALJ1vRmY5aSIpEl3GZCJCAEe6Q9L
VrYbjn/tZN9KkSIN7jAUrVIkFzFabQzxZgHp2tz14f1Nvb2kYi1wvA4yiCBqkKTE6Obu0hJ7qg5t
pPdxBionjFTSkj2l1PQTa9iA+NzaOggEIQZEArGN+3K9eVqbljpxIdBUZnevJuovTY1rtKyzd44J
RsCEB7GFN4AG4JJAI1xLQobTRgsj6y8d+82nF3340ZafWbxhU1c28EqK9PyukPmd9LbuL0jdZUEK
hkIvaW1MEBlLzauMHG0hlb1FWCPrBsIRFIVRWoI/NkFOJS1tZuj4cweTXYCbGf2maRkS5ImxYdFu
bKksRlqbhjGIy9Q6ALQ7HbigQIZUBsX4J+bg0uie7OTPPHdHdLpsjd2SdUSWK7ndZWymAqlidnGt
lzHb9/PnKXu5r/dyNPMqQuwhIlGUGmSDRg1UhouOdhc7/651pccAJ+WVHqKdBZOj0F1jmN4CMPt9
qfK0TmT8BH+aAKsIjgOkvK91sl1K1jTxDHNt7LIP6Wftm/UpfeCn+Fz9tX16qpExMjzb744FPWXT
hkmRdVVDYwbMFirkSBaJss619LmyhjiOUVZJC8/8VY3JMXOsoFXNAGPrNkKnG+S5LEyy1k2RaElJ
1f7iFkiB7hQwBbReV81oO+MGGggWks+naYJ1OhjgXLZColVd4vcDA0eoaZtxuo9Vl4vu9UYrDnHb
2Y5f5Cm646y0SLOg4Z2yHDSrAM4H83ow4rld+PL3/okJc/TW52AVAIDipIBqRFVEZs3Cu5JafbHw
C+YAZXuC8s8+n5MITUjZIZ5ZteXjVo5IXGy4WiTzgGCQrlza1KNeFsV4QWeg9pCWPfnczaV9tNIx
CWPCO5iXZkFiUem4r+cNCZpGB4+vlXEfzzvNrxftkDUYxWMSoh0zCEPoVW523MgJCOyLIGS00GWP
KOtm8A8lszGBuni8ZEPsepZWR6bLum/ForJzoWe6NyFNGLZWnR7RtKOemJMvG0is2yss0F+ivA74
F7ysZASrsdKbutbGSzoa4wlpn0cCKoWvBmv6MCVT/WFI48821R/Vhm/NcHotRUp6gZgclh/ZdLxq
ZfB7gWksqKPr0yWjWvuBFfG0A4n6jPJRsviIUZRdrqMlcFAJP7tLWT9aJU8OgHk3YUmb8UdWZNVj
3uuan40E9JyFOSKBoVSBPnW2l49VGRZJCzvbMPuEmdAgJm94/gj6w9HvXSP28CACyWwdm76lzM9W
urg7rnB6INz6yOqW+2j4DAniQ28se90zq6reeHauuAdUY0HfC+pmEePLALyK5qxIlHS6JO7PodYC
OpPKT16cOj84uXaZYqCxtB0CwY/4wvvXcuWaXImWPASKxIkBzPt4qTTz0czjj8xSv05u/tjxU06Q
cr8v7ib+FeqO0rvoe0dF3JBDvq4B992kFNMFM9d9pzaCDKS+QMj6haZjSljv6319xJAHT6PGbkP2
rbO/li3puVHxwWZ2NV24PWMaRovGnEULeLEfyI8ytn3NjYO5An+H0eX7Md3ZiuMDMq0XW9DHtU1/
fd2AjRadJXLo5mbKwtuJ4bwzjH4fPiiIAzh6+ubuLxAXG8HH2qrhovCxlmiMMKQg257dTu/4gguW
EdQeY1M9mMxl79cj0DyKHA2G+4A6WtIjR09KFzOMpotVmk882VmLgQbB3wamN/afN85xZftQhDMA
6oS9gu0Uf3/zVKtt2qOIZM2XtG8PaWJ6zHlp56OBxpx5JJ7qLiezcz9UNmqdqDtjrbObeLV96Oxf
FYDfFduaEX0bZwHECJwMuJYwXhtW5PqLZsyINps2XS40NvA6HaYOrLmAH6czHPH91d8ep8BLop8C
i4fzll/HLsuoXi3lcsljE5NiEfyHca1XwX0pK0EHXBHMEWbjACiPJMD1impuVoSmTL3klPdhUaT9
sVGM2mscY9yPM9GeZhTuQQpN6Y62uh2gJ94OwK7rBCZf+F4tYvucu3W1o0nZPvR1oe5tZbT9hA1V
DE7DQX9yQeS78ShaiQuRKIFpwQARoJagJtffzZtidriT6ZeZlgEyFkaYBIP71xg8q9mZoF+b/czr
Sw80GGkAgsXq6yLuHfOarWTiiqm7/hRxkm/UFHVxm5glPsU6WX61S4IL+5F56a7dCnVEKHPtQl0U
aw3km1E+RdVf0j7dHfNR1Sv9AvfnlWF7UoNs90s/xVHl5x/vK8aKpkMWXnwwpaC6ldsZlqFWqKVC
Vo/4vmpeVDvEHKoNL3EbK2JBKHYBngX1AzjoeudAkcqTLiv1C8s/g79vl81diOlhXpJsbZ1Qh5ut
QziHkVpwRkAWXktKdb11eqvWL8U3ixzssN3P2b5iO+TUyGmp/fFgql65RTa9coeRB8WAdRQIgJ6R
SS2zMYWSpot5YaZ1mtvZ8E0zd8N3nxTsMOh64GnBRSQznuvamBpTzpxLr3IW2HlfeDNj56VPs438
5IpOiBlTACaDJctBJHu9iYbGC22imnPJTJIGpp32gTEYZeDWoLW5v6iVnUPHKebTo7kY/7yarTd3
StG7vkwy27mQ1rAwykRzdmhuyvb3pawuSNhyUFACQSdLsUmn981EnEvZ6ezIEYWm8CJD9qXHSJOn
d8pC3At2MYiCMohWiOvNswltiiYt3EunKfVTHtNa3xHNwewchua8TSrRm6VB6dAGBFSQaA0DOuda
XIr2N6exbYJYv/BcjMtx4++2PnqxuR+H0tPz5TK3OwN92hZrPcriPf5TyAnKknQDrSydpS26AdGI
Cjp+EHDcvtASq9By22g1vAHtfIfBpDV8Rb8E9/d3XYogvAclFmBCwta81Zi8iwcbFORRN/bTXkut
v1aVbnZyStv6z1pMLAQSQESjSac45dky9MaAWUvM4Y3H+my5VAqbL0bXdCEGr2JcdGmGtAEXeBN3
+ZnUxehlU7aEKIQiToEPPTXKYoFeuJw2Lo3cAfb/X4dXFprA0G4hO3NwYy9I9I5alCSLx9CrpCXu
Prfc46hWQVlESPT+GNIh6tiT4uyr1vbo8sLKPWDddW1vvDbFVrwxua8fA5JIOBDUDUGhLaUzCFGy
kpiY8oUG3QG9aOA6YPU+njGBPt8QtXb24C1DDyoAGmDkk4KYhC5mV2tEjTpiDoccuoa8x9RsPN9e
c03yigQYXvRTo11CxhMXFWtKPlCoWFloB+QNjMMYJ/xgTtje1KmU5wWzSIPaoV9q8OeezGRU9qM+
HI04/wR04XAcnHHasdlWQ7Vv292kLWheHrnuG/hlL2NoxHIrRgKnL7TdPMaYbRSjqc1xgAZ39cU6
cBMcA1XVqkE/khdTz8tjwtUY26p87YbJ2OVDmYT3b5bYPXnZeFMgd4GJnmDzkcx+a9c5HxdDi9oY
FaLBUeLIaJr8l5F038aSO2gkY04wFUz/+18IRuOB4O6FZ5PH7SQ5SIF66mrRQqwdi5vHKql2TQeS
RmU+6HQ+IdjcCHvWNAmvVgXsX+hYsgwRR7yxIiQd2JQYhR4l8IMeTU9TN29F9nIa4PVmIK7HnDsg
igSZzbWQ1jQa0DHqmKFW7cHy3e5RgvrmLl4ae+Nv6+fmaGMZp3wjUFoV4C3qoMUQmOkTANGh+pPk
XvHD+pijz/AHvVA9GGJvkyJI/KysOIBgo/gEMj/4aMkHGU1uq4zbGiA2F54ExYf8wTpzY6cMnvpo
7t2X4YJWg/s6I0OW/1krcpCwOjZygnIFuquMacL7FZd0GHy6PGQI/8fQVL44WTidMkxmw8zWl0wh
XpH9tTZbkKSQ9h/x8D5o4EDeGgMRrs92qmPM/xtjLSLEWfZlZrAvcdECTmk4tDyWdTMi62Qt4eKo
3S9GSbtrqV2famrgQeW2HyuiUs9S+zwc04qdOzZtaPiaB0P+HpkZJLYREUu2MnUJarIk0yO1cZZn
JDqHEMz25r7Wx63X8prh+FfUTdkvn+cKfYtUjxY9BNePbxlHV4u9oaiPCArO2hYqQAay/bP5/1kb
EF/Xmz/ms8W0HGtDBhzxNn+YS2U3kvYRj/pdhinEjRapaDMh1uwnY+uz6sd97VtdsUDrYLQZAq+b
7IhqckBBUj0yOqf2gNH52ihKoNnL98bKey9b6L5K841X1Jrbf8WYYMgaHvHgHbhetqXEE6EZps2m
+imfnH2MErMxa4/u8rv/Qp/aHq290wNwQRHK4sGCD2ntcQ8kGOKXreu3ol6473DCiEGAyHekACmm
blwlC2b72mW5S81PcUeiNrX8NCz44zwontYoJ6VBM/CBlc9WFV+o812J6YbrWAk+EHWqiDoEHQQa
Na+3JLEpmjSNUY3i+hEnDfMThzOgt4T+yVGFv3/qqweATncg8THLAe2uUuxZTSPIWGMNI2MpA3Zi
2pXVvHea/MtomZ42HvW4CdK+CDGmBfNGI9umQVXSp4l1l7TqQzJvZdvXXIwt8AdArgtyMTlO5bOV
lDXBXFemtC+L9jlBAjwuyo8uL0NzRsvV5CBhRqdjr3/Rqq2xTmu7j6QV4j7E/EB6Cy/7xosOuWUN
7oR4jBOyK+eT2uVhhXfIPL6o7vP9zZeKGuLO2//KQmrkWpbO6sTpGWSp3Wl+wVyW0fDcL9bZQlZu
izd2zbmA4QGRtXjOo0FR8twZjt4pmlyLDJ2DG232XRB6Jb+fMvapJiCTt+iD1c/+3Cc+42EbP83G
Fp2g2DvJqaIdE/GBaLhAwk7y5a41ZLkxuLhg1EGzXmXFvmsXdHd/V2Wo/uu2iuYiJCARUANDcr2t
GopVikNTPNp4vFfpT7yfP+ms8y1Wh7aenMA1EYGClff5UWnRWIvR8sOya5rmbzKrexcWqBhTP6W/
64r70wIUcZPseascM7oFIb41uiKIQjUdmYJX+uLrTy2MBu9u9OdE6C8c8eoKW/o57cNOPyrgiKX2
n/tbsyIOsSiofJCTBeep3D6gWxlR2YRHVkPRNjDOLtDR5oFh2m7KMUOxZzMc+CYv2UoMB2uKfDAq
0a9YHuncVTepYOpULUK/WVhZP0vQeaDpxjUztBqfLPslW34V7W8DrPKlXnp5P21ZudtwTnwBso/A
NOFF50je1cEUZTKSWYswvD3zuwW0Tk18HpT47+z8LNW/Cck+0tE8Iq3yJ041+PnK59MWTertfRdf
gUQK4EzIbMi2BaCxigKmoEXW59K0Q2A4tLncDegyHFAYb/Oneev9s2JMr0VKJqZiNS15iQeQiRlB
QZrr7c5eFv1Z67MxdGa7DIzMqH6DxrHcsQJERwKG5JGhUQ73VU8Iur771x8i+Zka4IMURl2LXJKR
3YR652V2l2JnMK483Re1YgAgSxSrRaQoCkrXt8oimK9eW1g0S4C8MAzQuBjpSybavEyfgFbLBUzP
q6cpbIBGsurHgnjLS2/5VvyhnHbO9MsevFn1M8zzs3JMhcjD+1+44nWvv1DaDUqTvGe9hjnbdfzb
SFKP9jvd5RgR78XxdGqKjxgmvEuVL7FzLMszwj+qPqZ4Zw3q1qcIa3hzMG82S4p6FoZZsQv+Hg22
b3/E6DlV8bl+HEH82PplE7DsnfUP2GcsHrAwtMMhxEGJ6Pp4kqZwe0HcFyFVior1+MEavWU8Mwx3
y0z1qDm/26w5qPV+wiyyqt8x9dOctvs+ASVbu5tpNOS+Qze+SubCfP0qfA5S3iILg2kC11/Vak1b
kwbP527gxSdtTruwonwKlHl5YLFOPixmhkIhsrHPGe9cGLBKCWmvPqmxXXjoiflmY1RA4MaW47e1
IEB1HX5I3O4H/qfIxbP5AgKdr2pv56feLqqnOtfKx6EvhmDCRADfANryyIdO3d/XtTWjgzZApIhd
9BOD7vJ6XcLlW5yT1xTIyD3kB+enWnUZECQ18WvHuoA7x668GqwkAFWazobtXfM5LgoxeFqIvKPc
7ms4Za/pC+Rb3Aha5ie65TmYtpFUHpkBxHfLrdKMuiISPEFoS8dZIo38ah/exHCWTey4TSo9Kq1h
8NDbyT5OHPjcIS2SX2Zlz2fd4DPqXF1eHcxayf1m0c80R0+mVqRzwBgFeW7Tqz5N2+IPKoSiF6xN
zqSN9Y37J266dP3g+pG1AYQRuiMDF/OJgtBM5XqkUGDqUacAonDQgmHKB0yAiMd3pxt1MJ0J/gIx
ZR1R9rU2YPicmg09NyLSf9WM1Ku3kKwr6gaDAdwwZiCIUQySOeEpZegrH40orjqQh7VB6ziebj1Z
aezTYjgUudd9ua/h4iflLRSVEHQrIP+FoZbXa6rLmttNnxnRIvBlpa5kD8XAdE9PHNVXhixDDzMq
q/eFyqVTYS/gytHOi1AKpQqZvwBItF408pkRBhh/tahxbPXkU5y6h2UAySmPKJ323ZKejLjfMFUr
6o13Krg08EZEwkNOE01u5bYmd4zIZSBO6Q1w5WW1CU5GPlk78PlaYGEk6R9WUbZhS4QNlHZaeAp0
oaElBGGk9IaIbWtwYrxYo4K7Xo6hE0n7wuYN9337ShBNyxhgIKb/oDgo/v7m9jqNikQU6hgR2FSy
kM5giHVJu0VfvbaJGH2Gkgt8EcrxkrmfSlJn2WyakdLzaDR0305+TPExoUnYzCCO7paN5NVKhgeP
ERCk4F5gkLdtSOviRLUGDDA1o4kG9FkUWWB3wH1AvR6z7Eufff9bvnPIrFBSRECAfaAlWxdvjOu9
hFfohqYurchNP1flTsn3KYAPwB34FSg179+IlWuIAj8KhKjhgPRW7jrXppYOKCJZkT1gPLdFQrVV
fdche70qPTf5el/a2v17je8AjkYyGoRT10sb1K4lPSiHo548GEDT9GGFfuFaB3dj/sQH5+waQVlv
ce3eqg0wPdhRQAERwiBDfC2VtQ7APHNsRxhpE9JK5T438V5wLeYp0xhYepn5LpveyduGc4RYQSyE
sAkwd5kRt3MFDUWfO5HG8nnXqNmB5Rk9bmzp7fW+liK902ZiaEptVE40tMlXnebeoqbPuIRB7NQ7
vYuDlrSX8YtOw8JNoi4mHk9+8ywNm3eCl/9ZL2w6MlKYXoF5rdfbbJM2I8pAnahpFRCBPiDl3cyD
p7kJypD+/WXfemAB0/pXlvBob+xNjH5IbsFXRFWSXRZnwjPcCvXiQ1MsW0ZnRWmFLFHXFn4Debdr
WcU0Gi26pJxIFVtKePojzbvJV/ImDwbKcvRJM+1ES2sKYGftB6vNxw1vKTT02oYbCLoBjBHjtTHO
XYoHp7yeYz52TkQS4K2VHhM69MbY6mRdXamOybdgi4ZHRp7reqXdSA1lqQYnotnHqWm8pEQ7lv6h
bCt/AktxBpqfhTpBlv56/2nC5iGZhnwDyGWFlXpzmprNpwGDjZ2obsv2uIzT9GRS5cFOJuVBt0Zl
486sKY8gy4U3RLsuHMq1uJx0bsXzxXn1iIR8GNn3NMHjBSO9769r7djeCpJcrzvp9dy2sxPxsvHx
ZM6c1vvfJEgnZqbpPIwlJChGpLkvc7IRPKyZTpSVBLcRPBEA79dbNQ0jM0ivONFEFi/+zZ8wdmDZ
94C8bWXVbmNQEJEJQl/0NsO1y7UUDPA2y2kgTuTW39CmjUh6oEExh341eaO5wZ67djBi8C/iT7QC
ouR7vazUYdi0AmPhyhzkakYdM79R2y2ywxXTrCoo3gP+JXpGZXpI3lvDxFhnRxX5XE+KPztonJ43
lrIlRFLmJnfjQkkxdRstYV7HFa9RH/5nIbIi60PlxM2AlRQUiHcQbdtBugXgWFkJQi28AKFtgvdI
/P2NFXBVPN21OVEidAoexiKOwEzjtwYL7l+ZFZXGKwqmBglcoPPkUJVp42iCtkSJrDQNXAzgbug5
NwLQTn1ZCt2zumkDxrZibtBiK1r34BNFJvd6XbNA1cJiK1Fj7y3zk+3XOvPcrQzN2u4Jnkvwc4Es
7eZpUyl0GuZyUSLEzvzgpOB/IJW9S6atWs+aIMBeBLTRAfz7xs1Toii9hv3LzPo7szB2OHEvnG2R
YK2KQUkV6BcY3pu8Kwqe6FmJIUbPQbJlPyTZx8H8/H5VEPG9yGdBF2TrloDMCmxEHegw2h4gxl3F
ecibP7z6Asrqrer0bagtJt9gxg+gjIIURCz4jXpXeBQ5qIMqEX3s44e+rdGHCzqO5rTVwLli3IDC
Q3VQmB3kU4Q+vhGUaXRRMrtXImL9NOK/Y/3udAQW8ub3JW/dqVpuJCN+f5kfnfrHf/f7iLMEIBNh
+2uU8ub79UnNCqvlSjQ4bQejicaJ3GWH+0e/pl7Ib2GQDNgLUNWSIqrWLBPWZKoS5fWfQm/9CegN
tdqIa1aP/I0QyTajJYIAzqNhJTwN3Zh/gB5TM/mhK9/r95JdivAbYx//XZFko7WO0pz3ihL1vNvr
2o9qGjDBHQRJ5P0xAQQhGhZklwpw1Nf6pc+WkXEcXYQRPLUXdy/T8mxApLUrt3IXq6oMKwOvgOQu
2iKvRcU9xcO1c2GrO1QEF8/St8AMa8YZfAvQMyAI8I90RAb4FhY88ZWoKssfWm88K3N70jOvoPnu
vsatSoKFhu8BOAk24HotCTEXO0HhM7L0XWl4ZovnqFdvUjmvuTdhnVGOxxAWFKauxTjAziUlIp/I
HFxvwMSDkCBHrHLbV5QExeqNWHrtHqHyDuwn3tZg4JesWpPmSa0jhRDZMfmQoVKN/yes82/3924l
D/MK6IW3QWgoaNSuV1VmgBEBAC4q/O1DRacI1NSzl1XOrjdPljt4fUo9lQ3PfU3P6AML4mUj0l7b
V/C8uwoMqhheLBkMcNa6aFvJ1Wjue88YXmrn4uYQNe8ZmFCLp/sL3pImKctiNVYT5yUQpmXiMczY
6KiCrhzbc+huIXPY9nq98VhZM1ZIydhwUPgHULbrLQaXWsHU3kSYEu8N8G46I99r7p+MFT43pp/v
X5+gOUNpF7w7gD9Kwtos5+CRVaIR8yGyyY0G5GAcOgdZ6wGD6ZlogL4vcXV5LpjUAWRAFlaWaKG9
SZ1qKKoGYLAmxqRVLYYeHJB1RpC5hZpYuxaA7MJCwlEimpXOz7GyBaXCTo2a9LmxTlr8YGYbMPeV
MjHCiTcypJteLmntmjnqVBMif+C9cP0Mv3c+jaoazAYmpFUH1MN4+qvfIsdc20sR+yGeMTEPSfbQ
8KiD1o1MFWm8BX35Nf01WsSf5j3CzQ2zubaT6EwzgOdEZgC3/1pT1ITrw0why2rjMM7Nl6pt/L4r
N7R/XQwmy6GeZ4J+UxIDF2TOuTqg6Fc/6YPXQUHGYmtewJoLgDKgUglUMxKCYl/fRDbIQ7YEgaga
jbT1x3yPJm30GF6WaeNNuOI20QELTDHAeaJvUrpd4NjsiCHeAlORL96Ect1BqzstvH+jVlYjzIRI
FomWKjlrsxjqPNXVpETOUE4h1Y0u1BfV43QCBVpDNiziygHhbSPacxDVIpkraXs91qaejIiljOxj
hpk63XOz7O8vaF0ESNyg2aAUkD10jAfTEA/w0AXgZKB3tx7A58L9pO02zmdLkLSWyenypsViI6v5
O6RRkzzNW9OEV0WgEiOShgbCW8lh9qh5a6lYywyKaGc+wX951daGreqZI9gNETyBuFnSs5KkJE3G
RI10Ncbkrdk1jqiafrl/Kqtqhmc6KgYwAyBSvb40I/pbzFxt1Kgwxj5oYhPcCoYZH/ol6X6nLqC1
9+Wt2VURbYKwSXt9REkCl84dzXqo1Ag0gsNxJGQJDBOd/kj1KMgVkSS009Lcq3kLRecZ2ipUrQk4
GbcQUGsrF/lmBZkxDKGWVR7DDxHzkAwhR515VHvo3PiFV4FFhueNJYvgRcov4+ngiM5fFEjRn3u9
x9qIrudqbtVo2aGTDzO19QPmee3zTwgZ+43n44rzQKMnXqaiqA08iaSZE0oHGBgGWUB+eWYDkg4E
GLnq2U2zM4zP91e2EkcJRAHQi7qKhgB5YQ0d50npcJZ1GZVVRBxAcq3vy9AEjv4ybE08WpeG4has
O2i45EoBeOqtNmFYGoMHLsMJFUnf+N2yQLW8++taUw04qf9Ikm5e32cw/iUkcdAY2z+b8vtojr5V
bZzVmhV5I0YOeovRTTMyImjqnC/cYr6S/CjdDcMuPlXWvbcypFCJTuOYd1zog+fsMVdrsMPHfvGH
32OxsZo1zUPIqQBlCkYMDPe81vLFdVqe1xNCCb3RAqdbqtCwU3ZEiDr4VdnQD0ufbHnJm+UBI4lo
E9hZYGlQD5TUvUszxc6AgYi0BeQTMT2OlH/th93kYn6KAZLt5feYJy/31ePm3JBmEmYZMQYgczdT
TBWWGpxxjUQE4xBJe8yU8tk1u60I9MZsCDHAwgrkiHhwyk+GoikJqE5IVJRtoLqfrN9gRmzRJ4XW
O7ob0vY4VRvJ1JWVwRWgkIuGJbTVyO/1Kl/Q1GAoyTkHBCnr9j1fPHfcUMktIZIHmGH8eZtryTlV
jhjnRfNAd76++4Su1iFtXRxzTS9NiEiszrOQpcMNbjbCjBv3LB7Kb/ZKUj3SunjUjXNyxgThHXu3
z8CvC2pjcMQhHkMR5fo2cfQWKyCMTc5j9Yicvmd+ce1vxbSj06mv/9Jy9h3+frUWeXsAcdEaiPGf
4tzexs+W0dQYeZic5xHoZ5eBKMD2p63ppTe2VSwMeSXRV4IPlyfUjDRBKai3EszuVkDjlAPzgcmF
5Wnmf+/rwI09uhYkP6OUyrFIp+nJmYNlE02cZXqOMU0FQGtlC+F1q9HIBKHBUACZsaYbpxsTvbYw
fu2c4tq0qOAV1Evf7S3ww2+FSMfDOwMJkgVCSBKfFBcSSLcry3dfTkhBN6wIa0EKIAOy49nMOM+M
8rw4P4wJg3iLU5VsnMxr2urKKYmlvBEiLaXnSY50oV6ebQrAVDmGvLQD1uRfQbDw4ApuoTFmHpj2
w2QGClFnaDFs2jNwiv7EGjQjbaUv1g7QEu9fzIsWjDuSw0+Svp54laZnNzk34BvBBJx2q6V9Q4bM
NgO+JiNL1CQ9T+53pri+uMPtsIX03JIi+XsQQ7l1x7ASZn02MWWiVD8OGtuIj7aESBZ8rLq5SYUQ
lz6nCnhX5z4wMZv2/gWW2WyAXUQSHFAJYHxwuZAbvDZInZamNSuV8tzxwsud5DDH1MsND4AJZ8gf
MKwkrIfaAzPAWa2/pNYfcD7teFcCr537efEHynNQOuOopY23sDG4/3m3hgzvc5Sd8YXIn4PY6Prr
XCUZG+C46nNjdIAO2yTfDapV+mlfduGsD+n+vrxbf3MtTzpZO2+omttJfW4BPzKWLoiH/1GCdKx5
MSRLP+b1ecqpb1l/0q33wm20dr0EyS1zJZ4T08QSUM/kA0bpYQirRf6o1hOrrQBp0dCaNhzp1q5J
XrrLczwpm6I+67UZqOYDt5WNXVu5DFd6IP7+xm26Y81qDMmqz4O6nxY3wmRHM083kISrQmw8H8Ed
hdyT3LU/m2lCi6mpzxiKOPoo3H7lDWxIXLE/79cy4f/xRMeFuyHEzVOlRoNrW5/LZDEr9MynxiO6
w7bAUCuX55UGDAU1kHtD0PWmqR1w3AStw+fyWQeHm/N17NBrOW5YkDUpCDJAcyD4t0Ghci2l6wt3
SBHVnHMSlo3y1NbKX6M7ArO+BUZZUTOcDNrmwJCHGobcKFuByangVlWD7LCqo9hKtJ2bdi/3z2ZF
CUQFEsS+qCAAXCNZAAUdIo1RGvU5U2h3nFRGf5IJZH890ndbJn5t697KkrZuBIMhUsOQlS6flZYd
TfPbBJ9sbM4suoXF4dGIjK1IwyAqRPnu+pAw7RyZE27hhtpkVyAi8Jd82DeM+bqOiUIK2Kxb+qFI
rGPXX+5v6Io9uhItbSiSSqVghsCtQlXcg+5rQYFQNKnDvvjtZsyzSXEeUkxQuS93dXNBvItGdQSL
qi2FG2oed2rO6vrceZPzVCiCIst+5/QF4T3RYfIfIfJIYBBEgEuE4yYroxPEzechSxyvsvlWZWtN
9ZEqQVofrcHI70ubCJyoYqCIAK3sEwPj6espmIt2ax7SbTQvUmggDxGtIeBcFX9/Y2U1h5m5EdMG
0RPqgqSMJnt4RCbsF4Z6AWxsaBuv79W7hmYQ6KOY+SLnRfV6MCpQrNdnJ62rMJ8xIJgUzNnVSqJt
aMPaBoJRUhRhwOyEzOj10rp8MC0GLtuz28b7TuvQ9hqbAzAy95VubUWAFQmacxW1a7lEh+pLiS+o
m3PnXGarDcQE+a7k4X0pK4tB8kBAv4CTwuNVOqc+LZxFb/vmbCh7jJKHhP8i7kJiBCGhq5mgdJFd
YdJnpEgYb8952lycuojqZPljaMkfs9Lf7drBrIEmGrwMQHqC6u31yQxFifGYblqes+wHqb/gVWDY
T/f36/ZUrkVIh9+XwzjwOsN4Y/Iw8dRDk4Vafb4v49bMQQb6HZCoBdAUKnC9jCVJY84syCh4e4yt
qE0+t+ODQ5/1Yq+An0bZ0DSxLdfPu2t50rZZcfx/nF3XjuPGFvwiAszhlRSVRhM4YXd2XghvGKYm
2d3M/PpbPcaFpRYhwjZsY4EFdNj5hDpVKJvpsOchX6HeT0FRvQ3uQfU2t8e1NHfwhsADiJw6UjHi
78/vhAL/IINfnmjj+VVi35Hs3gQ5w7+1AncIWjnIhwmpW7nW4+Z1YisVBKjH0QzH6bk3q81qMul6
iWDEBTM6qDbQBiqnghnD5clsBPcDm4N6dHxzQK9B/5mlY4Bmy3rX1GRlXNeP0KVJ6d5uJ711uh6R
Pvj/Am345gClhw0xrKXtr1cJdjygj6FoCTiw/A4BWJTZo6rDzmCGJTqkPDANrGJoF0YD5IGw80VT
IUstT6A5NQrbKU86JYETa4jKSiQN1JfVpbq+4XBLn1mSHu9pLlXaWrDkdd8zCI8Pa6xD1waAyALj
umD9VZH2lRZGdxUNCaUpvmPlviqa7ZStwfOuJ0u0IwnwJ3wEgD/1y4NTVKmh0ab27pSOh4XyDaq6
aO6ujpW+qka3YArOHTQ60IUIX0eu+k6zRrlhsBgwit9Vu/HUbyh4bGcoROiTr4CsvVeOaHZW3Okn
RSaBtqeEH4w2C621BprrfYh8lo3kJlC8gKbLnXoUihGz0c+gO5vc4USdnoTzgDIB99Ryf/vKuAZU
IXLCRgR+D8Uq2/HEEp/dTCnPgX0t2hi1kHZH3T9tmoegyN6Pin4coeloVyoy+Y0PifeMzm+1nv/r
eFEgxkSNwgNI9YrZcADVWoMoR7mjRr/RjVOWvFXJWq7p+p7HMNEgDvcIbz6qgJejHGuo1QwtMqzM
jLeePfq4HZPJ207pR2f8dXtKF1YPGxWFEIEfAEGwFCW4FmcG7ZPsBM7Gn8T5qLSoqKxvt40snDxc
IHgq8UailVMmOWRN2RbMKpITCDe7zQyyM3CemGs4lYVp84QGM3qNcTGiYnY5bTrp2DwhOQ203T1Y
WR6M5iE3I63sj+b08/aAhPdw+RIj6kWF2xGdsbhTJO9CL1OQ18QKEnVuvynT5oDkdGw0Ww21dkI/
mb1SA7xeJdhDU71YJZwwmbqxS+Eyz6mXncx42pvpfLKocueBSOP2sOQZFNlppCfQtS3IufDHyxnM
zHF2sqJDkjMr+zvWKAwlpLLaqrUC3xm8oUGO2fiXRwrtcEi8oMMAuB/835CSV2WeEBNRaH5qqqOi
vYmSUvt5e1zy/oMJ9MIKFmzB0HhVWGzizKn0IitOqYP2nHpMXhKrXGvTvp486DUIriFs9C89Fmny
Bjf3iqktTjEgbC6wFbGjh1M//KrBWJgPa7td3hJiTAAUgT4MYCmhTSyZ641KtcDjdnIapGhzH8nL
zPlxe95k7+nLhov8AXJK2OpyTcnp3Czn3licqooGEwUkp/7LHp/AZQAdjteS+z3/+PcW0dmLtwRu
J4I3aTPMpZ6V1C3IiXLtF+/AIZ/X5vDo4mLfsIbnhzS2p93IhmZXsGaNkUs+1mK8eFXA6IT0BRhD
pP2vjiCp5WpOTqYH/oq8dfe0s95bd9h0w7gz5uOq07M0w8AICgJnrKEjC3aPvDUzHVRjJ1dI5aLj
14C4aLuFMIfjE6XIA4sYdVhyNfZLcIGsnPcrchgMGHE4sMm4xpDLk9GzSgdhtdEi1WnuXDirGeM7
SyN9YKbI6jrNQHdqS1lY6LTba9TLwYs55t6hGsfO8Cu7mkLdsvrnuo3JXVby+pmUaraSTFo4vOjP
B8k6XFyBCZPu2j6xYpCfa+Q0EqcIiWLyD2IpfCUvccUc9TUVQNFhFUDjo8skC6ARq1yNueQUv9X0
M38E3hHCs68gYozvCz2gY0D/GMr+9nZfuDMErB6gR7gzOGLSIfaM2NVnDctPtU/e/0kfdOVYvuRv
t60sbOsLK5JbanZOXaLeQ05FdZfAOSqorzmv4MNiFvHVNZofW3ob/57If8YkHWHLaJ2E5gY5taU1
BoPOE3DXWGoYE2MOk6ZNNrdHt3ARAisilFBFWyQani8vwj4pCuC1dHKaarA14r0/lubK87u0TBgW
mJ4Ebwp+7dKERYquwQkip7qjaWCpuXePoCg9VhpxnmqdzD7la57m0qIBpILLEG61ULW7tIkMUtYW
JfZjFz9NoefPvjb/Stln/uf29C3cQCDFR94HEYuJ/JVkZ3JTpjocYXjTQ28GAhbms23bzT2NKxZO
g2IdkG5NH6Za+QnU7FppbNE6uDjRnIBjgLTq5SiVAt3poMUpT2wstikZJp+yHw4DPpuDZp2/zE36
Abn020Ne2qFwrpF/9JAqg0N/aRSyTgw4VhuZh7jwRe1zTKOYv7jhbTNLGxMvtIE4DUAq9ARemqky
q3UGDjOQPmlARmMk93St5L+0M9E6+VXIRcehDCsYDKsbJlXYyHxnD/DCqAUO94d65aL6alU593jF
qYZEPaBgIi4BevpyMFmfmIMH0ejTBIHjLENaSA1AwZ03kaH6agW+vXpbdsAUfPC49RX6WHubWPFC
bif+kOd+GhsAWbcOGqOzx2Z419J93KdHOq9Fxkuzfv6hYsbOQsSO4vP7vKlOBkh0UbD2Z2M7F+XK
2l5vIQQz4H2CXBGcFFVuxlc7Ng1TAZyY3r8VzwZi7lkje1CTrz1L18NBcl6QWALjCrYT+RpoWQc0
I1Wr01jWvgbOJkX7ybrcVyHHIThBrAF4ojZ904oXV1UQ5xdAp85+31nbVPl9e0MvuAuQkgHAFY8k
MsRXwWI1oBlssmPgcfi2q8L4gXi7dv6dlUc4CNu0HfblrIMz27hzx9/UyiJm8GCyP6EedftLriAM
OLYXXyLdWrPNqKIr+BLb2ZhTCMTTYxf2235LDumTe+wPxnPd+0XvN2RL64e58NF/cfsbrgps8jdI
zyo1gAcBNzVSzJv3IUyDIvS79/Zh7eh9gWQuj97lWKU7MuOtopSthzsy7EJt25/agxlqr962PuKt
OxZRdpzv+rsWgi1PYI/dKjuwBu9wtnbJ4+e+fOE+2qL2/a7eVCHYhrfOynV6/VLh+0BuhLMg4jdb
uucg3ZUzEKFWJ1YUHPp0M86/6/BAI123U63cCJvUjsOqateWYOEUwrLIkeiIGUAJdHnWjZnktp7n
1amYFb+lO9YFnPhNe7i90ktmwN6EzmTR94WE56WZUoFboI6sOqkWIYh8oBph1vcQqQuytXTM0lxC
4QeJGAsBq/kl6HR2e3m4y12P4vYaOcj6LIBFu/5kxHdgUgMeh/2wirULRny8vLuE9yS4coWotuQ+
zS6ZAKFKqxNhB0tlW2X442Bg+UeMJvZYQ0M5AUtscoJQ2rDCLnbVsyBO0JltOWODZsi4BSq2OvH5
l5fuGg0J7OQHYe0mznxWR934q+63SbcSUazalW6PeKZ5kdewC4WurTN4m7J5qtODdvSwj2ojmDvw
P04fNbRBbu+kpdvcRU+ESHObGLrkeeR6PVc95D2BNeI55NiqHIV45Iy0pl6rsS3tJJRnBQ0KXCto
gF1u2tScBjRMmtUps0Dz66WpsoNAeec78TBva6/Nw9x2OtARVmzluHy5jPKWOjPtSYm4oWQzAY69
OiW2FRiF+ebZH+2w1bx825vtQWttiK+GM3g2X7xpg/hyGI+Z/n3k5D62+W5qn5Co3+tPNkOUeXsB
rjLIYsudf5u09I6ZGVBkcrD03lF3No22T1K0qQgur20yPXnhiJgFz5e38lp8Fc2uJ0V0toGGAoIu
kuHBbpnHKkxK+YxEyuERHOjxN7sO/nBfC5BZ8duAhLpP/e8/oHYSFBu0mQQ0yLbJVvy52MCfCuPw
9nSITXD1UcgdIZsuQNGyPlzLW9tToAqKyHDXZXVQT49zua1JtUt9lkPlfF6jibs+AegUFIsApCpS
fnK1HFouo96Bve2Uk9nyHZ7cxZ6a+Eq6pgN3fWmfG0LK/nL/59xodLNoAevr3bu4cL4noPPiphtw
dWUSzatJFJYETFnQzaIB7tISJIoGZFEA1PC69CeyS13QkzJdeWQXNu6lFWn/NJ3dpa3dA9nleHAC
20CnfzzGAkR0wVTPfmrxUOsgbqCEkFVofGqZK7m5xaVD1ltwu6Oz6+sLz94myxxmZRQz6nhvSNRy
7V7V327vx+tLC4NE7zHuKwMZBPmlzZjbVLE61KchctojCyjUstMgfi/SlXvgOm66NCTW9Gwsrs6q
3AEe/9R6aIvfKHTX21vrVeUrx37Rztd5FxlujOjSzlQYJss7FXPWQphz/q7lL17TBRk/uiDCvT15
izv+zJZYv7MxpXHLXJrAVgt2ICOctDRIWLiaDLm+MzB1Z2bEZ5yZyTuumLE7AtwFZXHbR+s08E9J
OGySNhz17e0xrc2fFM25icvLctLqk519ummOxOQzQf5PsVeJbtaGJT3NU1eUFSU6YF1djW6u6j53
Ru7r+ujrQDv31TaetMfJSFY6g9YGKD7rbDabAXpZxMYA+Wzek9jcO3m/sYY9chS+Y6zgNpfHiEvX
cUSOXaavbbQxAX7agrHxM85+W3rrW6WPzaiVWeA8jdqwsiWXR/ePQWn5qhmwj4lhUjXrZx77jcsg
QR+bj/bz7W2yfDuCXvX/I5NWz+7hWqUgrjvl2an7Zinu69SGQ/4x8X43D3sPfrtXdAfE6WiRWtmj
X20ol6+oOBH/GJfWEPy8REMMTk+Arld+RpvCV6wCmXwO2KWf2NO7o00oVgCD6YR54YHM0mDZ99i2
841d5tXRbRVQfCpg8l6ZFvH0XH2ZDeZFREnIIpjSWS0Tr1fiAWi78iG7Y4Hi+Mpb8dS96KU/P/0X
W6JnW0hKAZAgXXWWUTZeNuF5SN1dZr4btW/EY2C/NFAWV3/oLnwcuvtPNj2k8ZCdEu2Rl6fHI3hF
Ggt3UbudVCuMvfeevejuzjaeleEtmf+MbOWFEqOQZxQsbwBXI3WI9jHpGaaa1sR9iUt2phUEyr37
VpvC26NaOqWofwHbIXLOV9wRA/TAu6FysZedfYtrYCjv0m4IBvWpjKH62n4wc6UEKw3KFdqrOIlI
hyK+BT24NI3a4FkZekGSaAK8YT83/LNAu+JKpLlgBIkykMmpiEpwUKWZc8GzOiiem0aP4f72hK39
sn65C1TF0yA5jV+G2nWwFqOKI3K24GJuLj5bCv6dtqtL3KYgO8i+Q8X2YJmPynsxBhX2tUfmrWEe
rOKVpg+gSgt0fp+A7GG0A+56K9fM0oeArAAkZuB4QEeVdJeqWtk0OYSAo9bM92lGipBzZFSoAUei
yNZIQBesgeYG/6LKjNBALsQqsaaQytTziKFVFYz/PihNNmoazmRlty8aAtIQeClgiBAaXC4e9H5p
0fE4j1xXuZvFXV3OP3O3CJxEX3HGvvSLpbX8gjeg+xO4eOBoL21ZJTHdrBjzKMvTp5H+KOed2r90
ZNePPy2IlKu2n2uPOkQy5pngv3anKhn0OPdV/sdWyNqNKbbO1eeA0R2PlpDllOPkquzwLKh9EU0g
XtllTV4ZvucN1KdDevRyr3oeR0d70L3ECnKtdsPRKlLIZVjDHaYS3p3VrEq3LnwTrm7As9GljKBJ
lgRzPAplotEsonggr7XlPRZuF05q7+uvNTcCo95VUFKAcnnvgmUhhoIqsdeWSSy5NC+AhaJTWkWT
NtR6pMd8QkU6bQknUW2DbsF9yIuIFbvUPNTOodGxDRWyt5HZv32LCPdYsvqFFhdiaMgnyuENeKTA
/9JjNWxoY4FrFdQOn11KV7b7wl2FXgyAeYDjRglBHlufJiq3WEaiTHPHgFVqBzY1V9ncHsvSTkcs
KghJwRKJnk/psqC5Y8aWO5Ao1stAT7fciiFS0B4qa2colU/rKSB9GtB69LU224DEuCe/8ZhueKf4
pnJfxqtCNOIWlucX4EvkafHEgIRJWlU7tagVtzqJSEpePKjN9DX/ZQ1bq/J+MdoHUwyWi2k/GZAT
2LTgHr89JUsTL5pCABATDRxyrlFRhgrRc1pG1Ti5oTZO09ZKNLaydxduM0FoiE4AYAMR70m3WQ6F
o0Er2zIqexLAyTtM8+tc5i9K+Z/GI5inBVxGcA1ius8CB8gulH1q2pjOqt42yqEFgdHtGVs6EIIt
Ed4jml7wcl9ayLR5MNAqWqKJEMW+ZrB/xWOXh7FSuSuW5FKKeGTRpAH4CyYPL4Hce1AQdMZ1jFbR
tFMhgTnY22Laj3YUZ8+d/qRMr2wNS78wONQNLOjcg2lKB5/25eAgxzeX4E8to6LXLT/regXSD9BC
W8toSM6cGBnq2oKWCQ23AlN0aYd6dTLVZl5FpvHaHgw0BShV4L213Snnz1xfY9YW51o6ZBfmJCcr
5rkzk6mqItWqi60zAaXa0fZPNo0oy/UePxpuovz7PQ+bwEWgJ0pAmCSbdo+8vTbDZq79mTsCkm0a
WHOUrba0iRtCHhzEqHCu4CygdUC+1OK4VEzSVFGSBaCS2cLzHt9SNaja0leNtd71r+rRtTnw76Ae
g/KrnEGPKzcHY2xZR0hVJicjM7Mwbov+SW8qaDXNbrMbEnXctImuhZzq5pZxXQ8cyKZuqqQYt2av
9kFtAQnIFWBDrVkFTzMzvWDMqX1gEOANY9VLN/pgW36e5vWdWiIf7cVDFfCElgBYgXGF477aZt44
hZROxYHnFEhJllkQRMj0N6LNThBjUnyOdrS7Pkmr54JpZMfLMUEV2P4GYdd2kyh6eiw4oUedpOpj
M6Pznzkoz92+MZYWSDBdugDiAJMjZ7u4jtcGf1lD0LEsd6geVSgnKWNgOXkeAJ+N4iV3+JsHpO7K
4y2XdL7OmQBCAn+PYhYukstzls5gXC1NFTUjj/qmFvSavnPnw5BFo7UreL5hqnju6LYvu8PtUS/c
+XhRIOMKtisR/EqmKSSMXdbmdTS47kvtfeszGjniTl45Z0tXybkd6QHVrU6vrTito5htjeKtelRN
BeWcdyB0kYX72Tr/LjX195SejUt8z9kL0zJmJhqBPZ59uP3zkGS+dyxIDbDTGjXj0m0suJkRfwJA
i+6JS1O1UyRZ63pVxPTMPPRupoOMz32YBtL+ub1Yi5OIhAhQVWjFvuqbQOyO6kaJQZn9qR6twG0g
2Zen9233C10j32vy2HgrIeSXCKB8kaBCDCEeoasClM7l6BQwh2lGr+CCTDcaPSRZ6rv8r8x8HfTO
twiUh8q9axVbEO3XcboZ4HDnvrVHMO0XyjHpAnjZerZpvdOkkqPdj34HHU3Vfb09NTJ9yNeCA+AG
9x9rAbSJdJG3qeuluYcLj24AE1QD3fZrsGcVyO6qh+YdrBdQKUwhP+N3L7dNL63KuWXJ1XC62c1A
kVdHVeuiJGlvG6iUzE2xU9xhS2MWqiz9hhzXyokSJ/NqYcDOhy0HFDUoTy8XxmWllho5rSMXGLOm
L4O0+sy8XzZ5zdcEeJeuRuSo/m9Kdj8hjVRxrmNuLW5wPA1ZYGoEzYL2SANj1nnoWKQ/eqT8lynY
vxf1zLC0qKPXGJXS1LiTx+oFpNFoSDpRRjdj9k6K3/9hGYHQRQQlFMPkF7Mwqm62e15HKer3lD3W
czQXjyo05XUvewAzmspXztYXIEJeQrQdoYUFpLXApkk3ByItndpdQaNZcxqftWxfWSU61AxmBiQd
pzuvB4rCBUAELK/zuG/TtN4yr5r8wZir7Whnv9Gt1G0aZrZ7V+vJvoppv9fxxMdaWm5uT9DSUwH+
QBVejCY03YzLDdd7aqy7I16pePT6oCRleXDJbG+SWhEoRM5Wgp6le1WEWyioCUFa2TXr3RnSQkpJ
o3F7GIOVaoKcdP/aWue/Lp3amZDRyGL8uuGi9WV4KcofxDrE8aOVP+b6rqv/6t1kQ92d60S351GG
I/5tWmSL4LzDwZZrrh2tvAmHiEbtTMGve4e8xUtreIGZuSHTu5eu+E2NjT0eR/7MSOd7TzO5mywS
IFSGtz/cpepOKfYtGY49IUFMj0nuA+izcsFcnXpg5cD/idIf2GY1aMRcrrc653ad5gqNbGeC9DYI
++N7tz81qrpndf4KUM5aEXB5UdBSgDQrokL08lyaTEEuBV6/ETPTJ/0u5SOCfqJBYVav5iDnOgEN
w2j5I0TU9i3ogx/0fCp3mdF5m66K9bU9Iq4X+XxCtRDgbETEuBXEiThzIsyOaV2hUBqZNAmZtm+Y
DzbByjlWSjA/G860UeKH4tfK9ljIIKGDTlcBWUXqEiDcS6vIkE3t7FY0UjMN2ld+3WjH5DdJKZjI
rT+cjmXARvejqLYFhHoUN7kfBmTY6YzXX3lPIHNosmRPlc8G1P3uKtv90nMnpAhsFdGuhh7oy8+j
loL2a4hHRQMdPuCpepAKjidfCJgedDp4vlG4BPhYxQyVrl7t+rjalYhJsRIgo/mqYciChK3bVYoL
QuoIvGdT6bOxRM4xd5Puh4d4B63SdpwEBp+rjYLztO97wPvQXWw0hzbP0co6AeAP6aYm+U6rblB8
bKj+NOomHQKQ3lqhUhrFj9sruujfizZn7Gsd3FBye4YNahZGTRX7SAdTozUeQKwNJn24vUMSli+G
fZfGwczNYJhXqXWXdhM8BGAcVXR+4jK9XC6NJE1djDrm6724I4DqQGY0AATX/09j/MeO5I60xVg4
uQc7dvnpxPepawex8kzoj5m7wdSkoWf7mts8eGue/vUzgVMiADmIn6AXKWNlGGlY5aD8HWUuBOlj
30l/l/HKVbjgXV4akRwRdyQe8td4LfQomWu/f23i+2Rw0UNGN3m+L8mb8cOxTgX8TZJXmxpOqLLi
LQhn4PIyQnSINhsQ8KCl6GohmcVis50GPIcm2Rpl/9qr5LCyiNebBZEgGneRAwRkG4f7crOAnVnt
R16ySJsACQazKKlNHzRKB9BdpAlFDRb0dOq3Ol4Z27Uve2lXikLVtBioZsCubd/N/DhqO9Pb5U4A
VZDbI1zaLAIEDpfLQB1UZnApa8NVqqRiUWN5iJ3SLg4UC1o0ZZuYa3tmcTLxzOM6RMoHIKvLyeSj
0sW6zVkEgdlT1pr3tG18RyO+kuC5YnRPc+VOj+sDiiVPt4cpN4TBxcCE4uWCh4OYFFnCS9ssnic2
ZhOLvMRuNyOFowHeUBvl2Nz3RjMY2VRvGjt3QOjakBB9DWCrm4bmAJ5AeqBtvZbjuL62xQeBLgUE
kgt6gzFuO2saVBYZlf6i2Pmz3VeYf+dXbU2HCk2nzrg2/+Ihkg+MyOjBKFp0cHgu58DS+5i0Q82i
vslDJy0Dz6aHaYiQRtfZtBngWqMQExR6u6km6mPO/sNmE31JSNPCp0F31+UHGF1bZqg+YbPZHTxL
YvspgWbDPCFYW1lvsZ5XYz0zJfb9maeSt2U9F9qAsdbzxzgCM598JgP5TKh2nAFn58ZwymwvAKLF
H4vyrunNIEkd+C/qbrL2I61WgoWlg4ZCERTDEE6B/My4/KCuAGC0cAiLOIR7VbBZoRLbAzt6e9xL
wwZoX2RvwYaMmOTSSmGSYuyQ64nsuN81VPcb1ftDTQhLsia8bWohzS/wr1DdEQsq6KYubZlMNbKx
83jkxkrIQEuh9qDpark/lsjOzb3yWtcKuFFZcW+n29vGF+5+dAeC+FdI8oiOukvbqDrUzuxVPPLi
19r+Na31Si/MI3I8gpcC7Vh4QsXfn20fqqtoj5s7HkHGR9EBN5rvdXKfGCvvy8KmuDAj3Yip2XXU
0mCGvxsb86l7vT1Liz8PWAuQDEjFQR7hchS8AcHm3M08IsYQqCScih4+yL/f2CivAgSMEw39L3nL
NaqTEYq2kWg2oWKTZkGOEvyg728PZWHBL6xImw0UsK42Qcoy4hvT//eH5vy35aqOmkElEyvBo7zs
tw5RAtX4ZPpfbvrj9hgWN9U/MyV3f7mJmjEywM7cHlw0KipAjXv5jkIf5bahpdcOIwLbHGjzcNfL
qXtoiORDXus4mugkhDrO1uhRPwA4UNmaCJ+nx0b3AQuH95m+9b27u21+eZz/WJe2HcnA+M0IrE/z
GBgGUoz2hLhL2STo3LptSiy7dM2juQbvOnTZkDKSg59qNLO4bkiDzWerW4MpZKfo/bg3ATchg0Z9
nunqpkBu8N7WkjG8bX3pfKEhFCyT4KQCzEC+JRyn1mq9aqKJP8fQbiR97s9TvWJlIQkAeIHg1EKL
ImQDZIJORauaTrdpE7EMBIyU9dva0MEq4NxZerf1EuVEy/2UsoNnd5scHZKWtdbaLjcLCv8J3yCI
kERXEepnl1eJ7lRKq7m8iSor+UHdewt8pKqihpNHfGjYdki40EoB1lX3daepfKaxkzJDwgMk/L31
qqVryZjFuUeAA5cV+ETA3C4/CMwRLqg/uiaCStdsZSAJSv10Xkl4LDhpX1HU/43ol0aSeioNReub
CAIsO9ABQsXmweB/gRROUw/aGnhqbUiSiwBEtK4QYPYipaW+MXRoZ7ajUq/XDs3S+RSx4f9HJe7a
s8fNIKqSwxdvojYGVemr585+q79D1mDlcIrX6+pwov6PUhBILz3Z3+9VaqbdpGI8zuS3nR4m6YEB
9NhoZjhZK6dkeVD/GJM2aFbWVgnBbmxQ+9PzfiTuG6rWBpLHt4/80oUjitUmGOi+cLiXczeCHNd0
xqmNGOIjtfrVW+89oIIgFFGLVz2BlOf7bYPXp18ALEWiBBhvdFPI4XwGNi7dSpQaXjsLsqHaNBYE
LrzUn/F6qPvilHdsBy5l3wLSZk3H9WpLCuPg2wNGEegxXe6MdqckyQrwJETEe4NDl/PWb/q1Prqr
OUVeFRJDkPGAOwndA2npknay1Nm2kbDonsdDcujQxhfvNOUObMGbdA25ujCkC2via852PymUrgC8
mAKnF2lxFwwmuhP1eS0AWTSDYAe9eiB9vWJ8cCovzmNQEUdMQR7GGSBSTBx2HBNVQUM/M58GIwdz
PwLNfelW9U5HB3Toks7Y8qm9w2vJ0CBuDZtUVNtvb6nFTwOaTET9wOPJHpuHvpwi7WMapYFZ/Obz
q73Gonp18sWKnlmQ5ngiOdhpclhoMsSTtNqCx+lALH9o1HsjWRnOdTbx0prsv3XMSnjXwBqhKcoH
6sHM2yB3vaCo3XsVneMc2cU2T33cDszR9rdn88ozlaxLD5HSDjNpZ4dGlhJDJdqe4yBz6BpcQJyB
i7sUVoTyHHBVyF2iY+dy17pwctw+xhjdcjfTfW6BEnDwh0OJ0p+zcsctTiieeaHeCrcDycRLYwad
8g5EUSyyJvvIU/bb4S9s0EJaBHmy4VBXbaahFTW3kOV6dHs+r+NKMVTQt+PVACEWYBiX1qsJVB8l
x4SmJvo460+zMze12b6mVh2NuQJyevOYDsmzPQ8rO+nqDfmyjCoDAnWgXuSOmrmuSw3Edixqmbpr
q2ar/MUbb9fr2eH2GJdOIEA1GgJoof4spxXzlE9kBjsvwkt0hifMNYLU5YBJoJq4Mqbr7Ymz5eHx
RfkEVJZydaLvpt50a41FZCZzMDrMhlfRrknwrlkxLtesrhSrbzObRaMOohCfsc3tCVvYkkhPoubm
2gg0AbuQ9r9CiI33zWFR+tqAMKMeXWhj7jLvcQLJlh1vR7Z1yweifLtt90tJ/vLcwS42Ilh18GqA
TvlyYGNrOjl4+BHLcB1YmRRurzXCYYKgh7IriKajGm3nASmKYTOAlNGvQdK5R2MEvIOevAG4q4Bd
hdNnw0zHkFfq61zlfD/RrkYPyFBuS4VtWazCKzLV59pM0vticozQQaQYDrHZbzPuCn01Za2ZUXz5
9chwwFFwFVSE0r01z2ilNcARHXkGD3OehuBG2dbtpn9C/q+DwgWkZdZ4r69vMTGb/7dpW9LRNtC9
hI2f8Ej5Xr4VH963zi8RM6zcX0ubEQV5z7agoAh3TPInLDQ5FG5JkfaYPUDb1bkI2lllK7HBV8ZO
nkBd+IAA1Yq4SHzGmSOhVLwmwGLwSLfukpR8H6cmABpbA9oGyaNdS9EPpnh+7gwbNamDJJkf0hk6
BIMSuNkvMBZhr2h+WQcU2d6CPNLhgK6CnULZ++1NfH2toWoNDwTuI2AxV6jVwigpSvslj8riZR7v
krfYeCLaStfR9ZMPI/BIUCZxwR1rSxk5wBUg6+EiI6fHT6yd0brXBx2o7pFx3njpCoXX9f0JY6DQ
FPS/Gsg8pL1bxV41jwVHes4BsKlgezWP4VrFKxtp0QzKhCbQTCj+yMWRtMUB1RuVR23mNpu5djMU
fAx1r0+k2N1eo8XpQxyL2jqwlkjYXW4mbsSgZjQ1HjX6MfPUzVjt04FAAv57siZ+uXTwUfExkbJz
RCFGukqzjLEknxwedZnyuwQ0LEHkPPgqB7RDQ6Zcpd9VtgYmXTQKogQ0IQE5jY6xy/HVc52gxQE5
IafbxfF4l4PFPXvV6sCAD1M6u6L7fXtCr7FEyJUIaoa/Ldpy3KTO0GhRKhsbcqcdiLL5bgTmdgL9
Qu/HmzoYA+63Id8ZL26wRsSwtJjnpqXtGYMegpazgsVUYuXF8thfqQbZWM5K3ykH8PYkhrtS4Fo0
6SFJI+475MSl48cdllS5yM+wAnxCBFd4q6EnY5eU1YpDseCfwTcEfaOKE4iQUN4/ZuZpKBsiKTKN
HxAnNIPc3OqFDd2gQ+paW6Y+e3xNOUbuysWVAqMolcH3w/0Cl+Zy/9CkQREtS5vI0jb1B3ur36a3
/DE+KIETjsH0riubVW2QpXcE4ElEv4LQE4n6S5tuqreGVrMmAiUcwDbtRut+3N6kS6cCHMqQpBGp
c+AhLi2UPKkrUxsbuLrPefUxNnuC3ggvDbXKCNOkQof8WpJp6Qm2IfaD8hCSZrohNtLZq+WChtSc
QKcRZYl1dN7zuttpz8TjGycxviFkXNkta+akt7hJSOfEsdlEajP58WCgY1vfqkX1FzfuNf2OIo9x
e0oXDaK0KrQTIYMiJxPAXOcoHdUaVKWseZu4hQuvzS12RVWVe28Y27BuUReLi2T+D48SPESRqEFt
FcG1NLPcyBtBthhlTScc0rTZJk5eQpm+XWsFX9qZoulKkN+jlCsj0fqUjROPszYiU83CdtArtKPj
1bg9lUt+w7kV8RVnW8XQZq1QvbyNbBL7WW6F4GtIkjeT8ZU1WzSER1ZguxzcLOLvzwzZbW95bdy1
EVdZoCvpxujfMu17C3XN2yNamDfIoYAeCw2j2P6yN59Rjxetk/aRXuZzqBZd9eD8j7MrW47cRrY/
dBnBfXnlVhu1UFtL/cJQtyUSBPed/Pp7qJlrV0G8hWiHxx47OqKSABIJIPPkOVFMOeCNjWsDLllr
mz5iBtDIzAE7ZNGYxEPWhYjzz8AAhdAW8UUt2V0fzIYZJOXWJjjI+oLNjHlz5VlhNUpldOFAChtl
dRuzpkgDZ8o2DhZggMEeDgJlOAPbQgpCq2iGuEsfJpDrcoS+SJ1qbD8HwCv9HE2IQTXqf0grtAZ7
YPoBPDYwfegkZmIUTXNZqoUENsmvLrlT8luBvFyfvA2XwyGC2i70icHPxiolzZXeTiYAb2ErohCW
jZoM2hjgR3tqaG4LSBpnGjc8T0GzE577qMZqEKq/dHHAh6xZTrQ+LFqr9udOXw5iVfKEnrcWC3sI
PAOo16BuzbiEFkEyQqdjjyzR4khRE5QLOLsepLryzax4uD6FW29yNIkhpH2hM9EtdjmmthrEJCba
GFq5NN0mYAh2LaGRQ3RjansB71knqa3R02tB9jORyMdB1ge/oaXMCVRbw0ZNCh3OuPxgSzDDrtUU
dW4jHUOQkRU7VQAuvpEmV++KJ1mndzPcm3OsbWTlAbFDLm6VDMKzh+1es9qqbS1VGEJ9ITg7gVB1
G4kQ34KgBWqdYKnsO7Cc424h3OK8qU5g70DKQkTTiAgRTM7nbNwjLr6GOXoEJJOmYdSHcOrEylXK
qPMGcIE5SW4V7kQVcuwrBX18fdsfpSHmIYs2zlyginCZAN4azVrsmWvVHSnzPB/DAget0Zg/jfam
y3Vn6T6XetknUDrirPjmgM8srn9+dmKgEdOKTSBd0X7c7srhrX6mUbNfO6kUezKCOflx3dc3wgXS
rui+RlYQlV72wC3RcVBEejmFi/UuFeFoTXY0I/czc8a1EdNX2ma0Na+aat967hRj0LQmtaYwXWq/
rzMbVTkQU79eH82GFZRyV4bhlZcSdMaXs2cCd9dk8jiHjWYEioBe41jNPKFrLe+6oY2oh9MWMhfA
UKIhmE2oimMXgyKxX8J00IXjXBqtW1dyzbl4fbeyAh3Ap4sIADF4Ng7V+jjXVq8NoUBKADShv8iD
k32fMFhAJRiPV7SmIJdxOWF1EgtxDGa4sJ1rz6rRGWEYqSPUImcfb4TU1RDuQIAVrMJGjCGKa+kg
Td0YivONsGrGlOWtvqQPa6EPdILLW5F8ROPvfiSc8+m7g6NKtb5DILiCxBn7flRJJqtR1k7h9JtY
3gDUU+9KPL7GrWlcu4l0pL6xYKwiiRIPiYS22ils5trNod2XQWexMz//1OmAVEAyAZOIf0Gf3uVi
gflcNuK4XUIxvquq1O6XX9cNfA93cAV0qnyZWZ8ZlwYkSH83Oiizw8YoR69KRRU5FChpAN3nFrk4
uJUMbMA0ajnnxN0yDMUYC683oO5w8FwaNlrIOdCFiID6m3Yz+xAT0hfBmUSHDMAmgNr1+kA31gv1
X6wU+kaR6WQ7wIgZ0VEdkiWsp94Wx70OCuZp3l038v3wRjIKcFA0+uKtjQh7OSiKFBViQr6E5bzP
21+JojpUvFtT+lrJMbXh5JDEwUiQOISTa0xeBpon06hYzYJODdOfsuFhGXV37LSdISyH66PaiEkq
ZASRfsYEgpmVuZIgH9yYRBzEcMgzyzF6MXGbhstavbFAqM+hTRp7Fo96NocfGZkEUNQkhnE+QoQ+
XOLaMVLOrH0/a1cEPERw4PO6gVo2s0CkETpIrYlhnXvzcidQE3pPmZOoO0UZnC6PPFl8vz57Gwul
AUWPzbvinpDZuTQJLHhEqSaIYT9piZ+2OXWEdFxsqteHjloiZ7E2XBAlVbw4wNGlIPwy+yqSalWt
9VoK89tGK5zaMPxIOpnAM00Fj+ljyxbIeCBKsj4HwEJ9ObSyl8EIHelSiEw8IZPbTsQhNLmr5NP4
eH0Wv/PGgPADZAcQR1ChpYW65qUtZZb6tMlaOawEdRdNN4kQe9nY2HqT7SrxF6TVYsidqYLkq0V5
kw2RB/pm6L1Vhz6Rbqt48MXI+nH9ozZi2Pk3sYLwvYbm2XKq5JBWxFuIO0W+oB87dZebz73a8Q7U
1TkvizRreg3ZNSQNsbpsj+aUmAvKulQMBX2fxbkdKU+kydy59o38lgrPKPKiU9O/PsaNzY/jQYLM
7xd9HpshJWWjjmAllsIunxN7NIYJLbMRjxN6w5MurKyb6OwObOTqYCxtKoXruEoNnVtSZxfN4sQg
RlRSDuHbljUk1DGPMl4+6Dm7tJYj5ZXQepDCVsrtpnLk6AZtwVMHtm2Oh2xs/vVdBUo+JF5xC1qD
3tm4ZI1WYhSrUkgaw9PSgdpJnQ4gmQaEtch46ewNf1zbpFbp8xXszZaSam2EEMIcSaE1tm6kx7fg
60i1J2n4KQnxjTCG111j4+GI++NKGr2iK5A4ZuZxbAyaFRlQEzISavXwtJSfStFB/WE+aJo3lYJv
Rr/6kgYWtYIh4uk7bpRF1vsrErk4bHFjZo+M1Ogy3Yxr7L/8rzmNf8yy6de5eBA6/VgZij0DhkQb
ZYebk59K4ns7zSCGHQ4gcDcM4Zn4SVA9oOP8+rSwEhA4/vFZIOTH1QZsjFj/y0XvsyGvawPJg7Jr
XCWDTfW+MUNp9DPzLU0TD6l/E4Uq+tFbdozWiQYw7ex5gDpGK36QUQ1S9JhFFu/DNqod64cB5Ato
IYS12fXKgGyIARnDfOHxMjfg8I9nNyWVbRi9F/emPasgeMnmXduru+uTshFGDFxVkOdFkR6gFOYU
lOoxUyFXJod9r1n2IAw1kOkCTwF9a7uhIQukUCB7WZtIL2d+HDWpAHxJDtX6ZRpTV2sXpDIUPyp4
bGkbIWT9fQDDgQ37HovblCiJqeRyWCyKS/PYBdoFVD+xTUC+U/EEe7at4ZYMQTbILn09tc7CSB5P
kBlLsHB5ahp+reFZE6MV1p8mwbQnpCw+hTEp/vwmAeU3EHmhUPWFvL+cTKLrNDGMWQao4kUrDBfw
aK8Xbsau3+kFL+vzvQkTmwZLtl6f1/cOS0WiNknfxZEuh5KweOW8IEYKth4r3iKCiV/vnUiv9jq5
jcm7VaXHfvyrgu6DAgqSeeRs4C0vQmIE1AR4f6P5lPGiSR+lepEXOTTng9X+GIen1Hici/31HbFp
RV0F1tCEjxOHiRLSMFvG1AlyCFm/e2mYbpQmL3ea2f2KLJ0HVvmOecf0rp1NoNxDXeJby9YMMfCS
ImKFeYvMd7OzqA9EuK+19DiJ7WNMHorhd2V5Xa/aiyV6cta5WW7g3w3XqHmdmhtjxw6FvDYal5Ea
YFVKl2KcirTI1LDMd9Y0giQot7XpCTxW1+f4e/MIcGLnhphJjiNNKbKJwpB6EkYgVGLqzr3QoU8y
UAr6OJsP4DVppEMhWx7Ajy95K3DIijbeNWjRxkUD5zJeN+zDMzWGpQKdghouRRR7pCuHfZQ2olOq
aCe4PtyNIHtuigWPSg0lYp1OapiXYiBM2RMFi+J1E1srt/amAO8H+CbenUxQUMGKmhNVDcWi0x5a
GSXefCyFwzTNo6/yqwBb9rCEyCThVYj+UsZekWeCNmL3hMNceI3WubrxXGkqKN05ha6tuTs3tH7I
WYiVepGmq7RymNdgiCmI/aey6Ou1AMl5UAUgOYVtyHaMmn2TDZPcaiGKQXVybxmATXOAS1vb/MIG
M13z3FaGmDcaDEzeXDkQAIaMxkmKICouHioZWOKlurUyt5/uLW049s1d1T+Pot+g6eXPPeV8uMyE
irM5kBzoCZyQmVfKrbNOKrEqz+Kd+ls7bEVT4CKvIoPFpuxnrZ3xZsTEZhm4wAoQQT3LKScvu3XX
RSIbtzpUqlEJZYF4ll7XIAAwtDDKO3C2U6nFPbPSkNo0msEtI/Dvy9LwMKi5kQHtTg5KhJaUsjeq
wFQTXpvB1rZAtQ+bEPU3/B+Tx9CsQimLIdLCqd8V/WloA+2Z67A8I8w5COa6aK5BdxiWsmobyylK
7rModf7d+p0NhklZkB4YO3GwtLCB/mee/lTBmDgInNvMppOcGWGSWMik5YQ2mDE938nTniQPA0+x
aiuEnC/K+udnIaTs4yJOGowDc9Wqv0cQy//5lsKKa+iIBtGIxB4lkQWIjWg1ephYvxtpARz0bVF6
vFo//9gOCilf4R3EmUgNXw4kAlnWQNQCdhJQV7VFUXqGFTVeSUl9g9Yx3ri2kjtrthS1KLR6AsnH
eIBRtV2TikQPR/DxQ6RANW6N8VS0xW0GbRwdZLh01u+Jvkt1O9eMvdkdhmeVgi/JK3gkzxteDwms
/1waVmVVZmv1armkBTjfwgivt7x8EJrINZpba+b1emy4y4UhZnv1TW9WAHjAXaBEicor6Lz//OoB
R0HrPDBEyLSzJXSKAr64ROs6QiykSpFWB+YsevgXznJmhPF6bcWTJnGth40M4ZXAyE+gThn/uLsc
ZMLA1CBji6o4ECmMFTAkd2ZU9fq6fVGmt7F/wV3O2V9bJSuAAPAKgdw2gj3brjFUXaLNyHWEdZbO
wahFzwLqmu5QA+xlZIUIDn0LNIN4LVUHaTDNHV0oyMaByeJJd2yEK7wrZcBVcNSssM/LLagArTuX
Q2aEkvVsaIut6H7NLZRtGkEyHBBIcSUwWv/8LGDNZJzG2ugMpNwP4HtS5FPU3v+5d6Dh4G8T7Dj6
uKJSCROWggxbIr331WufofdF4kDYt7btuaH1CX02lkRKJjTT1EaoNG80Md1leI77cOh5ZWCeHSbn
ZQkRujr6HnbawzJqj3k831aEfAwi50LKWxzm6aIVZjY0UWnA49HaOtktxIyS5PP68nCMsPcIMo5Z
JJWVEaYiSs1oPx7IMY/c60a+pyWR+0QBGA8glHDgzpdLY/RdpGezhbSkAbVtxD3Z0emseE25WA5B
10ZC4mSfmB0vH8pe2pAkxzl2JljCOIWy1BCKyCOosPSvYjc5UhNBZ1CqTtjGxzIH3p60rmqVdkEe
zPYhmaPmz8b+7QtYd4lr0hFVKINe9SEchkoQ8n56a1PESSgXu2B/vD7ZzIr+16AJ+KG4MuSy4HRV
hKK5HmHIarbvhwiwmT2k3DmlCGYTfBlBgsQAvgM1JjxnLld0Aqe2OQ1pGUzaX8p0isrYWXQ71jhj
YePxf+ysAwHLD1yHrTyKYI1e6KrcY8WZa8qvlpMBZi9ptuRY8k7+NZSPHTQxrs8g+4j6sgp7OPyR
3EazBLPzxFmtGmFRyyB+EYQjSK1zO30SdT8vClfZQYTCrv+KiF/Xu3p2JtVte5/zBatfnlV6/vsF
eGevlTx05TD3IXFRq0gRDKjNHe9q27LXvxXfsl9L25fRdnOs3slr/eO6VWab/sfoqlUP9Btu9V/T
chZBlX5SRsmAWFQGzckuuyNIBWVV6eRkJys3VTxz5nnLnoWHmQFeD3SksU6Uj602CLGC99HUPZfN
s1qSmyJ7LarENgRrP7VdeH2AW1vDQjsBSLvWvJ7KzKpUaVVplUkdyI053I7y3B+y0Thmzczro/1i
y2AXEEqBOnCSKJsD/3S5QSSKbEZjkDpY1y3ed4d4H++bwwiVZLRURbviUB3MY3zqDnSvOtG+SW7i
LECrjDcGicqZaDbv/7Wy51/DbFepWShOk7QOlPKtFFInMl/T6CaNjF2rC35Va8e06IBmf74+35sb
6dwuc2lrVXOJZg12pwmk87k75KaDLrJoesYaS9Qxa8G14tc486WHYXb08q6JO6fnbaeN3YT7DW5S
ErKseCwz58+gp8j/j/gMao1uatykDbRFgAJRtNhRS8495Ct3ySw9SPxWHRWceeAAYKxZsdEBtVnV
wclYd+5LF0A2z278cq/hv3/+kmxIYrqxl/j/+Ys6H4OzOLMreZEdO5ojupKD5I0rg8dR4VzHtk5E
vAPWVmQgl1ZMx6VjUtCTze2EuVAhFg3BRwsvj7dFm+5bAyjeVAAu60Yw+8NIZ/BaZPuuNjgTtLEa
aHUDEHpN+OPRx0RX0HoVuTnmbdCPD+tWj4H+OSTSXVrw+C02Agz2+YrCR1oISC1mExI1EZcxR25k
NG87YUIp7qYVUZ5cjs1Kt8xJMGycibC2Qt1A94ybKLPJ0BopQ6RnaYM2s+Xd4i65nVd/vJPhw8C1
mcDjI4kP8P/l8mltmdA2r5Igi3/KYJSge9OE2FfvZjLYg2t3qKrbSOLs43VFLjx6NYoeRcBykfcF
icalUSLQwtK6MQlEZMC8ZZCLQJgT5ASGht4UIHVxWlmhTq+0dy0gXZx78Dd/waVxFUYGhGYVlWFr
BUkW6Us5LUkwZ3kajGinBnklgDoWSqzHeITQJ517Hh32GpmYIWur3uvatQ9cKVu3T6dKBcgcoMVS
Fp06kt6mduA1cHxzzy+OSjSzw2HgpOx5i0aifkIROQmSxCs0dHDYhuVHvpr9jKv99Ui8MYfo+PzH
1Prn50c7NaEEUelJAFd5JEpt6/O9NjwItXov8aD0PFvrsM9slXKf98AmJEEx2HH1KL/Gf0UDhCT/
xVYAlAuJDUD6JMiGMvtt6JFh1goJfpH+aHod7WW3Rr3LTqjwZKe8W8B7+HF9FtlqEtYI97Ezk8x5
FsuDoOTa6hXV9ACWmVOG44pMmqvPnQOWYoeQzu+jKRQhcaIbzqJ+5PQPu2u/fQRzvgxIlRmagHGX
hgsGZrrPbwzhXuBE6fVXvm0ApFnQewFmh2+6F2DVXKpZhse0yWxn6MAgBhjzeaxK34+jdUbPzDCD
mWlXFMjHwDHbnVw2OwL+XUsRdhIJiXsj9W5RPjSLnfM6674Fa8YuE0dLOYfiYwS7ifwBWJW3gDYV
6ZW84ZWV/p8RQl0MTOvAJbAFM2sR465YCAmoqaL8V4GhBy8I4lhL+SilEnFyWrxJ1fy77EgOFTur
cuakeFL6Uuec/VtjRhcxsqwAcwGJwR79TQIEYI0xU7k6asQzzcGzAEQUOHa2YicIV1BvRkYX1y5m
bnurJnpbmkkA8FMLrn35hzGqPBKNreB5boSJaKhmS6kyaxhMQz/00Sl/Vyp1Yil1RFK5etXziIY2
Zw9UAED0oAyJTORlWOtbdJ5MMkZlifd0frOMyjF0p5MfOTFmzfqyGw8Ml7itQGwMGGLmsDW1WDdT
ayRBCb4oY4cuICdNjwPU+ObHpQakyRHuZTScXze7NZ3oRF6bNVQ861kvjVVSFFozwUvFfTL5pHSM
X03kANMCfieOrS3/OLfF+MfYJxElOWwh8eSMOf6uOMGLZ4Fxjjia5HmaYcECx6CQNnbWc8qB2xbU
r45SkKl8k4zFZU/O2oUEBA34f1iq+orwwAv8/eOMq2XDnJrz6gJi3TiT/lPTKoi6/ry+4t8fhQiB
51aY8xPQtQRZ9XUIjb38IN6w/236mafbnLvH1klybmedyrP7gCg3AD8LWIwE7bagd6tF1CEUybs+
HN6CMAdJFllZMaszCRa6iuaFXHF5ngHGayNVL820xHRFcuwUCaCjXFm3rZ1/tuyM1ypN12EMGEJv
YJ9bSPMQDu51K4ahsQ33wBULhGv15VIIkpRQqLyQoJYMp5ZnDzQLntX+rHnouM1wsmbPRB30VwCH
XxoatKFV67zAFjchQpySF0u5a5UHnE143Us3AzQUry//5jG79or+n8X1i868bJHVWqtiWEzuBWRV
1MyuHqGr4mqGLTl6YaM557rFTbc+M8jM5SjORqojZRVIxnNMc69ubkadZ+QLasaeBsghAGoIpnco
YzBuTZuibepWJIEc6pBYOIFbSX2OPX3Xe/SU/9RC1c/s8Sl9N45pbB/q1Nc5PsMC876iEZ5Ba/8y
8hnA2l7ObFsLOVArOgmy2R/D5Xfu6vXJio5LFWqZGszKS4ss1p3wO4aIicFrjlw95dsEnFlnJqBN
snicFQOxsH1XBnRrdKIj1jfm+JHP/+ZgQtocb02wyaCVkLFlJWWiFZG6bnHdsks65u5KJOted5yt
QILbF3KsIjAroPK9nE8tUhCYK4UEukr2lpUe55mXWd3a5woMrAu28nsyS1Z0bQ8gsInQLoq2Wvrx
qz6/TBMnnbp6OLs0oIsC1FwFpvebZNRoKkQGZBNWUG0rbFwv/U7tnU6zsxEgwnlwlCTj7LrNU+vc
KDM0qmCbqzqM5vNP1G3GSLSbnfZDlz70GE1kfXKIhpfrC7Y1zrV+KRuoDQOzyBzHXUQlPUotEuDW
JSCZG3tLYN7Xuf+vBrfmJ0EOAzgErpqXrkG1yCzLNkkDY5rwFNqhQcCYia0jHy8kYTIpdkpie+Tl
R7+wtexKro26yJQBeIuBXtot27bWUaMlgYJTh6gAYPQ59EK10kaGtI5v5x+CdFdH9VGOwll15F/5
Yaj95iPVn4Do4FwPWfj8V8DRv+pXKBWiR5X5GlTc0bspYL4hovqovhSh+Wvx+4c4HB/0A6poe0yM
S4MB6o9O/AsFiuvL/UVP9W02zuwzRwkxwcYvKLAPQcnoRnO139P95AIQGHaFTX5Ku+VkeYIH3OgQ
3cbOfCoOUP1+vv4Vm0539hHM8SK3bQssJ/xcHp9rXfCQobPRDtPke9nwE9QQsphHpbx1aOO0Bicn
YKrQO2a8r4pTSuQ0TYNsUY667PRGfzMUbp1Yfnyf/7o+vq24fm6MuU5ZZLSSmMLYfCT79LGXsbV4
YfB7+RCRFFgOdKYAcKmAUOHSr4nU90LZZ2kwAJivoYlf07vPOBrQ56AcK1rfr9dSxaI3cfRG2pjj
yNvbCgVEsA6jCo1/XJovq7iJ2oZijA7iIw3L1C0e09cFbKO78R7oX3InOtZb+Si8CW+jxTlntkeP
bghwcgLHj6T0pXlD7qUl1pAz1cPpQKgbvVBq16/RfWTXxetf19dz8wKG0uHadAhEO8qnl9YS6GIK
U9ymQdNNe3EMoSD5m/TgPDVtYXzuGkdzn3mMzpubBI4KsBbqltZXJDm79BlIO0Nub0iD/t3Y98/U
Ke8y4rQngzOVmzvjzA4zNrR1FdUAFYJA016sBdU60y2sQFXfhcPQ8AgoNo+49Q3+f6NizhtdhtOS
AtY69xNpqafI7YPlFgVLbgp19YBvkQ4wKTRR4ckPL7lcs3zprIgKmL8yz5wp8WvV1iB7sYdUoX4Y
XiZll1G7fGmNGxll0oiXAN+6poBJ4W/zzPYshGWMKoqB+tMvZdchmF/3yW33+Of3mUBOgVkEmz5+
X76BMo4FkkqruDGMJ7x4Kghb1xxz/8/C/WOPidnpZI4SBSwiKFrlI02NXVHlh868j0rIpUF+crqN
FVvOeI8tziqyJT1wLADLmcOs4tPgqHvXJ3H7OPxnldjOrbIgadTWmMXBn73ovfPVxpYO7Yvwarnm
Lj4mYHYU7fl39Gb8VCVbvJl9sGPL9e76d/BGyewKeUB73NDiM2LQw4vCz2G4a2peTmS9PX7bELg2
o+S0cm+wUymkCULmuvUWNz6+GfvZ0U7dD+JEpyYkj7XHa0ffDCxn9pjAIqqlaMZkTgNa7nJ0iKAG
ZLUPynijzXelzL1frj93bXjMHGpCM6C+BnPuIttoQ81DdbdUbh0Y1NGq+2bkZMk2CyYgw/97Ppkc
U9VbIJSIMZ+jg377EBeJYxv8ha5ee/LaQ8S5uW3u9zNr6+qeHQelog84I76sVYHsQAjNHj415/O6
I25GrTMrq6OeWVF6I57NZkoDSGPfz656KvfXDXyHTazXljMLTFiGdGpRJAos9O/TCXfxm+mUe5WX
AnxE/W7Xu9NufqA8EPaXiPY172DC8ZIXeBYn8A51Jw0O/ana0GdwAVUDLoEeLa+FjNrT7CbuD2En
7pW3xKl35V48IRWx19zEjpzZ5/G78jYkE8KXsdaLzMSSRmoOO5rR4GnS84ACW1a+tNwgfrOehEzg
bqsEyKdESAOSJU4SQf2LF702JxeoKnBkAR6KLAozEKR4UJ8gFp52/gDRhJ16HI/1bvgr22XB9Bif
isBCJqd1mn0bVLvus3xtd/mT4nVef+jd6jb+Xe24qZ11v7Mrfv5RzLiVSAb5xYSPEu4aX/Yqt3U6
m3jJu+ZUIJjluPW62a9YY2l5ZplUbYaXNA4S1QFRBFBtvws7dwo72802T8pL4ZljYusio3yp5xgc
egTccT+9/iX5CRw6uRvflTvR634tPxovP2o7aR/dVTi20htcd2R73Me77hl9tXthlwO2c30avqi0
r00DE4RJRnolAhVl4Io3wp0AzlnlgDbWPAP+316eyJ4e5xdlX7zj0XfUT8DHGGHiGU71oVd2i2fo
U/xbccR7MUjt6JZHxMiS0369vs984mtaz8Jbu+SaUFKskgK00ku9/s9w3hZkUY8f1L0+F5uPhnNj
TMQ24yoD4R2MiUfLJray818lW7VT7533Fty6PpxbYqK2BjkdFWy/eNyqH312r1SfOS9VuRm3z20w
cbsXxFSl5urgiJrJnWAPdmon4GlGd7hDXWRvdi+fnBlc48Y1b2KCdqk0gma1sBmbs1/1lUMKQM2i
bNfF876KliO0kfZk7MKJ9nemldwOY+RX2eQKy7xTpNqLJfN56e8EXjWDOxtMxJvmPrXaGV9mPVIA
4GZP2fdevsvs0hGcwRPc+bU4/inFwTf3ZUJaP451Mi5YZ3FHHpY9IBmh6uZ+7Xacu+LWZeNssdlq
OhqZ0AjQY3ijpwXLSbWhaeuNdhJeX+BNv0XnC+rp6DtEu/jlbaOlrTgL6FoOKKgZG2mXG6WT8og0
vk6fb170j5Wvl83ZpleHqNVKIaGB1BxI+ilNyd4w99aqJzoP9xMYIhLoi8pD5aRF7wzKuE8kJ49m
MCZVdrbkT6Ng2EXf7ZSo9JeqQ5FP3dNa8OK08TpDubPE5iaqs0eLRvbQ1t71SVo3FvP5QN6Bmg/5
dFSc2DxAJY1A9eZdEqjV4lQdOhmUxJHj54LLeLKmbBhL6DRdiSwgIfW9RJB3kzpBCxtQuK7el2Z2
1zY+oR6kDmT63CtuO8SOnPHyDxtOgKsDuNCttZULnVCME8xZgxdeS4IY4LdmSHxFx+25XDjADY4Z
Nl81xypt+7xD4rM7JkPqzlLidBANvb5YW1YAYURREF1HJiCTl4PBQvZSqiLxBmF5x+vFD26pdsMd
gJD8x8L6BWfeXAtW2aktCqnZUpzGUjvm5uQ3zfyy9KJ/fTAb4XflTAWbCgqPQCeun3JmKmrACTrL
qArLmUcH4pqzpHjZtLh96k16m+2GxPxzPCRMguYHncgrSSyTVSTjkOLxivkbJ69AX19DRy/tdTuz
ij3wDpw31eZqnVljblGS0U6GVAKLoI5up7/T6FfEuxGtRxS7p84HxFyIgOU0216QSdAZy7SLYsNy
hdwaHC2fPnotgYq1qvKS/Js20UW79jqAMZklwZSSphWEDKU+qXPE5MbvjV29+AWvorhxSKAu9o8Z
xhNbqBXLcYnaKZgiH4ox8aUYmuSdsJ8WyasrAQKz6VGYRPu6V25uABUJDDClQTeZRadkco5G51YD
GCIdf0/asrPkxB1pVoKNUP83OwAZbqCVEH0hxHG5A/Sylce6wxCJdKgdBWhZxQGRUe1H1e76qDb3
2pklxhUFVZ+VtkBdBi1UUvwM+iJZCVIPCnMFx9Kmd5xZYjwSbQld2Uuon67NWoXXkqNZOBF9Hnmd
cZu768zQ+oY5Cx8iMFcqWP1hKBV3aXnsFurlPHGfrVv2Snr+9xIxEXesB3BALFiiRO13RNb88j0Z
droZSMrPLN8VBsppemLH7ey0DWcq19/+trl1cDqCER8dEeyjT1dTQddqFCGU5WOJw4nXY8L7fcYp
DCVquwHC90FMPjXxJ/cs2fp9CzT+KI6CvxE98ZcrNJitYc2Qeg/aqn7PE2U5TrI1cPbQ1n49N8Jc
lTstz0qtSr/2EPBeFB1AqXpv9p/XN9CWt6ElcAUXIgHxrRymzt1IdImSoLFuKP1oZIETd7b2DRKI
4PFHvVzXVGYcs2a2RdZjspC70pt5J8aCjehgS/lRSLkPjM2lObPG3IoSavSRSYHASZMRCl9SBMGv
OYnRRpN1lk17efBykXZPZQpJZaMZ1naj8bbvC80dpbx1QZb3bNIl4ywm57M0JiCaS1Maybhin0gs
QJFTVH3aiDxaxs21RBuPjLMZuCD2rta09dwNeg3ApgL1H/TQcBdz6+xCe97fFpidNfTF1HU9LACz
/Fhm1BcmKGfIo633h0FV7UpWjx3hhIsND1qVU1H1h2riqo1zud2kLoFyjgJwzKILTjfQU9tW930v
OlK39gol8f6Pt8SFPSbSG2Y+1XUNe/AjO0GLhxHfzPW/OI8vrDBhPkkyPFAkWKmsG3W6yfrPjNz0
OudFuuESFjp11pbKdeZYVsuVhpKKNe40hRntMy09oIHM/HPnhvYaeIANGaxd6E+9WJ/rc79VHbj4
MWbyewDfdKriXGrTPvWLmBxaIYnv26705pRINqFF6ZdG+UkHCmlgMPCcLAUsj42yHNqp57Vqsywk
a+4A32OAFB/9JHhGXg7uf/RYI2qe4TSOrexU6PVRjN8rGv0ghPpWott6hQS8gtbNxU5LnJcmlOAz
v6TyzqD0lKnjm5jqv65P0uaGACJMxgsDrWUsLZ4SW12eKZgjQXDJ4mkn0Gwic5XwUnE8O0wwTaO6
6kSIowRJVR6HTN6Ly2DXiXaQSunUpH/IXv2fqf5nWOyLXcz0XBt7II7MyQbMbojcKDrWPO2VjXMV
V46/J49d0NYwKpDWYkFzW4zuX6nxEimcALJtQl3lcRCJ8Qi82BD/I6VaF00N5k1OkZqdjqObKa/K
EF73Ap6VdfXO7ol1YiR0yGAF+rhT6wDYTj1ulNo4uDBbeFN+aayCl5Ax0qpq2i9An9Wm2dvppBnO
TCcevGu9AzAXwgsrzB0BOBmzUGVhvYQcDXN01FbZRct9K6a2FmlOR47Xp27bsf8ZFePYitGmyAcQ
FOW17pTq1TPNflbZvQihnyLh6ZBeHZyM5pfLKcylRkUuFqimVJFtyQBBEajCxNe+vKNy4nDTUZsR
H3qOIAoAmSLeX5fmkCwykBrC2MbKwTnZvo3p8/XZU9eY92250GOHG/BKyv6NEUc1p7KpMSKri4mX
5kbtxmZSOnNNBXseivSpL0TNVnuaQT+5BqukWb9OSjvalkBUWwI/uIPbS2qrXf05TwBZxQlUbhcy
5KAm7ixnmcZ3LWt7u5OKlySZqWvkaXQCuNUE5YkCTm/6v6R913LcurbtD11WMYLkK0MntQIlS172
C8tBZgJz5tefAZ+zl7thVOPa2+U3VfUkgImJGcdYY3RvbNn65o5N7E9akj5ucwLuvBpTp01LHa9q
py5EUqT2zYUsZy0FZISpVnaoJTM4a82OAKrBMHa3N0e8/b/2htv+1GmLrcmT/Nykc9CkU6AkEuUV
3nsMjqG5CZN4qsOu7MW9h9VxRqRlkc22Ii05G+uBghvLknldos4VvC+/5LCVXsghI7XzGgCIZ3Iq
3RAMaYrlxyZ85VP2TTkatWTjhJbmQhxb9oU4AGyhEgEueDTre6ME80q2ZZwVA9zooMcafrtGx6j5
2J22T7dPXSaAO3UyDR2pV+xVksdhZ7x2sw2U8qclf/vv5HCGq6KG0Qwt5MT0NHR7Bx3B/b2qSy64
ZDU8ANBYj6pWGtiu+HV8cJ6yD4ukB0RoEn+dNecx/j9bmWraotMTZVgtA7415mQP6dd5CF3Zhgkt
/YUkzp1E74KhbyUkaXSHMdLRCREXYdxSlU1Ti+/9v7fF5dx5PTFWlM4hyEZddsm8Kb3H5fFuH79w
NShlAFtdA0wC77uY/Tzi9Nnxd88uGqwYEZhiOZ79TmSQFcL1sHAd/5Dn4H2YXkmqugIgL0zmHu6v
Zyyl18r6yITrASo9a39AvyHhTBkFmoGSWW1+dmaQerGBNtsrbTAKNCdgx93eO6HOIfnJkI6BHKtz
5sxt47isaySF+jLMs3CZdujAq0sM1oaNrMdJaMsuZLELdmHLkI6fc2WELKfz0JmWSl4A2c9z5kzf
pjI2Z7QwjyCg9vrCtIMxiSVGQKgAF2vgTJrSGmUH2Fj4SMvDYL1b9anJUkkhQXj+ABwBADzCU7SX
X+9TgoIGolYkhpBxTzeMHFLN62jqAal4ppLzF75nYLlnZDXgoIZ3zglrRmXc4LacdRRLwnXaACfZ
qvukr7QgWcfMx3DavemsJsCgl8ZbHK2RWG/RlrKSLQaG0e6DJPz1F+RWz0ALamzp9j1PPix/MSMK
3pVfv8+9DsRJm6ro0G7dJkNQFcSzq6+tIdEL0eyXi9EzNooKzFtcpetVGC2wWlIDFcFmvqNq2/rI
Vp+H4WkZqVfqrVfZmW/X6GDBgRZllI/ObrYGb7Ge7EyGJyzaUXiKGL0CFAkzI9ffMtY5iZcU3wIg
QzNATqj1a0ofp14WCgsFMZAVtOyDvoHHpeprN9YdumLeZ9PfAZ/phkYGBrEM9y68bafYIfHONcjr
wEcFtmtk8rhDzOphSRt7xMBZXYD+YTw362OlHtNN9/v+nxqjjJuM/U1kGrGD4FkFmjEsJLeL1jIW
SweennNWJLvy0LmAS879NdH9eE28WAZ/IHIvLsVxK0zLodY7TUN+LbOPmlt+oE2JJgOt9To1O/7F
bv5aGt+RMek1EAEmLM2p3zCuDx74zqvczVueDT0y0i1QZfMHohELgI8gOEL1C9A0vE5WQ5vl4DBD
ym3ZWVpxVwMtiT6DeT503NKjeZDekeyxzWaJcyB6FWyMu1o6+kIYSsD1XajANjOB7RvZmjZLfiAf
P/jKXGt/YcMupbDY8OJpU3N3w+uG1VlTfmgMhDj5bhua3e1jE6nIpRTObQOl2KqOoFQ92/r6We89
OHEnwJL5mSlrcxFdbEzjAPgK/gfSfNxb2kM5UlNFuBwjXXDoy/IrBpXBN5cuf1EDAL4VwjbMd8Kx
IZzaL61TTjGLEcjmDGG5FWlA+1ZGQSjUgl9S+E4AfU1sBUxGaN803k3E5ICFkeiZMCWKzhMAl6Df
BQyb3OEMFYYfjQGVKQtckej2H3b1q6o8tIlXG3fu8D4ux/U7puGt9Z8cFO9088v6qMtAZEW+A9Dd
YSTRMwJtZyp0oYjGpoyD3TYYAi6O2Zzs0vrYZg8TWXdGKhvPFakjg1QH7QlIlWEjr2UBzb0bmg4d
HVNc7qfe/1TSBJSERLKzIjt8IYY/u1RzSiD1s76K17HwyOw539VPcf4Ixt3b14t9L//GXAriLvEy
GVY7jXjNih/dJ4gqFu95U0ISB7LxAtH1QpkZVglsFuyRvt45J+uZKwRb/9i9AEDuz9teAH3+69e5
oKtDjwGNLfx6iR6XTT3b1j9Fh3qN9amLD7e3TLQQgPcBYR0g0Cz8ul5IqZRAWWMT2tXSPZPWek7r
4WAp738hBZUGjMxZFoiGuYNZU/zqAACgcznkgE71zPnFXmWM58IaC2q+P/n5UNfgKZ/GuVD7haK5
ZunCFkULox0Dy/1QEMcvK9ej68Et9yTdA6DTq4yTotq728sU3SdQhRD8N9CBwGNOFGqX69OKzbS7
HFTWGCZt0JsFyqSq88BEm/5x+gdpV0yj/5zhRy8/t6vbqMRl4yKUGZbWnwYAPbbzgSVOgNj9pwuD
JDxcUEpHB1c006ILo7SNrp20HcauEABmQJgBzIyadeGCgcBYxp71u0Zey+I0cuu1sW9yyCrfCPU2
HKO+/5vVwL1m4+fASOUub+koTdVbCM+KGd2euWbkh6oue28imes5duH8l/K467wZuBT9NKIvRMGE
iwveuB+4YVLEE/HGITkOMCqEgzxrx9C1ST2ZK6JzpfmC3tWnqqcPSkJl+EmCHhsd+Bjob8EwqIs6
HedbxJVTOlWC9Wi08vQk9e1S9QhikzbJ4cYPHnHzA+0xWtIDAv04NHb45wd4+QGcY6+U+kw2UCie
c/dVs+4L5d4IZ1mrnsDhxTIRFaH+i5ni38iM1Ko3lR5B9Zlm4dA1IA2Hm50HSVvCsmAEyEz9yao8
sw0tWe+t6CgvRPM+b50YTtyzWbIKs3h0j+YNTZZsEcS7KGvr8NoYaK8NEM/rOw1CgFJtlgGbOCqh
1R2cTw3m4FHpADBIkK7fljVorQl8foGBEx0LgI3Fp7zUP94+S8Hk+PV3cLeD0GZuux7fUby99z45
dYF1/hp/SnfNm3tqd8qJPJUv9ockkMhl1vHaWbiWy8X7bbtqq1VBiZK3pAor02d9Ho3HmINO6hBi
5qyS5TkFuRrIRD4IoBcMFJZndlDdsp7BOAKZ1YApfNPvFw891iHrhSPxaZxazxjP6SbJRwnmE67l
Mn27sN+kG6at1LDHtafU3uNE9mlgPrWv6MaEtzc8tw7o57y08OaP61fJPjM9+m2fASWJfBgY9jB0
di27yQrAcCiwtqZieWr3zR1BCpkue91ddmNa3+dD9USzHQiFsHD62apWmVvI7NFvX0Dg1QMaAZ3E
PNRI10xxm6cq8kfr/KB2GP9y+6/wsT62vXLfT+YnyYqFmoVkLNoQVYzW6pxbPW5lu7nFBngAtQ7Q
6X7KlDnx1sZ5tl6d3O/Vj91ytIDp6hWqZLd/90Bw0CzbgQn3nyR415vd2S2K2qOOEiYo1L3q0ahC
KilyCHfzQgSnSzb8mDi2NVj/NHDKAsy1wJ8inpKNfitrFvw96rteDucLlGQzktU2kdwenW+Da3qZ
pjzfPq3fYwaIAP0IOHIZbAWfq1+rbkKyC8qxwSs0BiVE8amegKumvWfKvaOMXi17WUTW3cAJEZuB
0uFOXB+SQbZVTTcCb8rC9SefgfGk6aPEvgmP6UII+/vFlc+7ugGyvo2AuXTrMHdJEk6u6m19kXuN
PaRe15apRKZQ+zAp8hMXg3HdX8vscgfvR2nl50V/q9TUc4o3e/lcownx9pmJ1gaAZoRYBojyEIRd
y8kAHNfoHS7YgpUE6NKczmtsTYEJKidfn4vvQHvQJDKFtpsVpoGDxnyP33zgOJ3W0sWbPJO79uOy
PpEUAwlZ4huV6y/05LRRaUvummhDQWMJbH1QHCMhzGlKUeXTZDi4zingmBQ/zpGCVp7MWpM8EMIN
vZDDKctWkMWiBHKmpfuq1i99ke7djwCv3K1K7Hq3T8/E6fDmGCC76LZk6WA4INen125NXShDVpzt
jxrgFWS44b9nG1AMufh5TjmMRteXai6Lc7t9npPYa4CA3ygvo3LSh9Rfl/fbqxFd5ktx3BE18J7Q
/FphnGy2vHoGj2rL6ny3hYiM1KUQ7nx6d0hb2rHGwMkFTtVTPNNAWyJrCVwnLBK0fEkb6Vla9dYp
cXe5UoZl6SqITOp91R3y5K3oUm9CjlnpPg79XrP+yTczur1Oob5fnB33cjaAtlxAOVgg8QE8Lu0Z
Ezmepj1uyOXcFiT0iJC4sW0TLPMI1bms8tjrRTxsoOvO1H1HgDs2UC+ZXZCPjOnjqmQg3iLhMtd+
VxwnNd5pJZh6XyxAhW1qfafGo+QGitQIkJDg+2IDVqjlXl+KRaODpVhdcV7Ve9t8RYgoHR8Qbe7P
lCJKaTqyU9ySTcU1s4VaxRk5CU+bfjCk66Qnnq7JdlekriilIQEGNhvEFtwNV/XKVdqNFOcaEI7p
MZm0u6FK7iib+65OxlZ8mLrPtw9UZFRQH0BuAglcwGxzUcRkG6vaG2Zx7owFVN//Hw1ogmlxJIYY
Azbm+NirzRmWrnPjOWtRFHSSR0zb+7lyz6ZE52AuP293WoPpKgOlCUSkatjPu5FIjIBwifAbfrID
sKG/axVpU2VpShYUFqNT7dJGea3c+M8Tm1jkhRDuBppptibAx0NUGFc7oyu8zl58Of6rSN0vxPx8
bC+8k6Rv3cExEAjRXj8mS4Tc5EGuh0IpaLJkgOSYaOF9u6ZxZ4d1/JzzDYMalYYG3LbSvijuKIN3
Ej06SCVhWBaUqWzQ7vpsGndE4dOB59Mo1J+pu09d1NpNwA57sEL7sU9UEASkEgpc4Y0G0jpgPKGO
lspJTTILJSqVuQfdcVXsuxbDHyOOq/2r5THyBsBRqkC40a+XZ+C4uootD033h9ywD8DQsnIEN5mx
K+sVfAQyd0t4dBcSufusYmw2rS34yG2xHo12P66gbLEk7pXw1GzESxg2B+kGP7BldS2IayfoR0H+
wexMv7Pioza/tQ0en+7pLwwUqywZyFCDOZXzE4aUdiXKPkjp2PPwlJS68liX7RjeliJckYPWeYSd
UEY+JWyR2kaXFnyrEVlGVv9YZ+9h7IGhc1uO8Hgu5HAKofZ2ka0Ohuj18JPqSd5CoVpjiITBkOKZ
4tvoJisZ6zZ1kNfWMWWpb/6wgJNXeapLibthiB4qYP0aKNuz8R/Caxlu7aYjaDk7/ex8GpTCCtZ4
cX30zqSnmA2r5luCtEGynfM2130Aa6SeaY7krpmUELl3Eqi0NA/tor2migYSpEqnu8bN6VFbDczK
x80W9F3ef8yGxdoBp0L1nAwZ0nqjz1PZzZ5djEjFpHrzOOX4jmQZNRCWNNlhoXPm1wQtd2pN1hDd
P8V+qsv0LsEve0aO5igwHskIYZnF4L0+xh2FmJjRnPKdSwB5bp3a2orzooAwfjBfkMogES0MGrRN
kn5Klc6SnLbwXUWHM9o0EFyBuoh7crqENCQzFvglq9cFGkBRfPej9sH+WLyr38rvmh3knY8Outsa
LF7pv1L5omRWaoVq5JDaBLXbnxb7U9K9K0ZynK3X25JE7zZA3l2MVKKIAkCFa+NZWJj37mvsqdmi
4bBTiw9d3Mo2UeSuM1JwBgUAYAjef0SOq9NGZS0wEKUfluFj4XZPKtqT3GXfuoeymj2Vtt6Yfbi9
NkHNDe/ahVzu8DL8qjK58LvSWmm8WS1eNy1rHxsrVu/KJaki8ETnGHuZ12B2LOUY69o/VaIZwbKW
zREtAzK2E2GcfvFFPK6dgy64VsF4GDiUvOZsf020nf5t+qJ6Yx04vUSLRKYK9TfwbqIGjBidW77S
99owphCW5BjZ6460xPBvGY7Y69sbLRaEjh8kAVCK4GtWWWquhQurewbVjorqgzYMnv0lfb8tRXgp
0LMIuA9G/86PJPZrD/TPDnbI9r4CUM4/0f1tAeLLfiGBezhWMKJOFRqzUN0DSW4ZDQegmByM8Hvq
rYESOMAP+i8lcjaeWnaRT/MEEGX7WxciyUfN8ZNSDQctPaB1GqnL1bm3ptozwA8APvupkjH/iB5l
1gn6n11lBuLC2aXJaK0L21WAVwSAUz0W++xDKtOQn2nl32z3hRj2Zl+IWZW2jPMeYhZYUc8C8yK4
r/aZl3xGit/b9WcMbGXBR+QBQ5QBgvaYPE7h6/sWylr9ROtF0g0FaTg0GNvg1jsZE6yUHuNVbTc/
B2pOBzTxpn1bzbDsCUaDasnlEHkjcIGRJAMSPKJOzrdCmjAztTKnGEMGI4arZt8xYPlQFrI0mVCO
BT8Bvd0Yj+dfx7VDGwEaTCCnj5bmZDpHwKveVleBCAYrjF0DJTcSE9wh2v1GaVvP4McMrY/0LpUh
7gpuuAYP3gKjLYbi8RpdKwlKXmOT1QtleQ8TXQOHdgJHpK/Hf34kV3K4I+nNya6IO9Fz2fxAjzXg
EKTd6AKTiHYSTOBjIZgE5glzk6woHIWs9NxQe7dO92xstVffpR3WwiMhLmtuRrWb8EPuaeIqKh0J
Pc/a3urv5zxEI85fnPqFCFZRuri6iUOdpcshAp0rfXWCCGDg3xYhqtqzHi+0xegMPoofskCOd1Do
iB6ceG/dxbt8h+faG/z18P1Vlv8ReQVXsjgrjzT6ZKQ9ZOX5qz2fjBmo4GgSdY3aU9OgIgGgq7s6
nOmzQb/JUhiGUDEuVspZ/CwZK6VlK1VSz/3mUG+9Sx6ms/q67ZCi9endV+0wBMvdEGa7MRhfcp8e
2qB+HffgPL5bd+ahC1FIAId72L8AaU5qqQXO2tX2cAayIl1jlGx73rRADRdvO+qQZvvE6/w4+Fg/
qYB5eXO9NLytA0JNvtgY7vKDdGfLG/hnZzrH+84KZ1XfO9vuthChhbkQwt38ZQR/NWkgxGo+wL0u
lWd1+aj5qytR6J/dVNx7d7WL7EMuLs2SObVpsdVowei1D+NJ2zlH4huIH2o/9fOjdigemt0W2Hck
aH3t4XN/6o4pEPn2RgDo9EANzB0g3PzxBdxf+o5GGrhp08PqEey84RVBtpNjYrKz5b+alRpZ6hnv
I59FbNx4bXXWyAoe8e6wbsHt3Rd1raCVD48u0owWIIC5q5fG6mhTBWQKDQb6DW8rd3GByePhradh
0noN9WxSPpa25N0S3blLsdyd04nSUyvDsuzc3g0Lhl2KRT9rZPxCplTGWCpwMLBGsGmz7D0DdL8+
eQI1TgwLayx0csz7PbJsWpXs6MG1dr0tcVlF+ozYFEk9eBggi+Bss5nFsdWwudS+6/xcre6Q2w77
OsrUBTjWf56RYvMK/wrjTq+kYG6IJ7RtG+n6YNn9fTJ+IvYUZF3rqVqxm00ZmZjw4MAUDcgM1hvh
cDbBSZDzayoMXeU9WvvWpgXoMsG8UtWZmpdjNuRwW0HF8pCQtUBWgYZ+7ta6OaDI3AnjSol2/HzM
c/hrSyOLhpm28ZcMKQwUU1CnRSKJs0FqtiR6zyaSGu1NbZrdhLSNnr3o7T+peZzHY6KnHsXor128
t+ah7D7eXqPIzl6K59a4Vtm60bgBh0JM0LZbI3sVby9J2z3flsOiy9+XiQo4Szsj28NdugbYRwk6
azH6ZXwyVevOyIdDV77ozpdWe6J5GU6DDGZCvLRfIrmrl6BbGA0g6JrCvEQfAGLt3RzQ41eSVrI2
0bVDKeLftXF6mRilsmkljnDNu/1A3KBZp2hwmtQ3SOsp4Bi4vZciu3wpj1OZLVNiDIUxvQSSUWY+
j8732wJkO8cphTqPrhYzAc0Ha0z9pn4xLYkRlukDs5sXL2KbY0RjaqF31Qh6Mgo42BGvnPoE4D2j
oOBV+mGgx+v2soTnpGHEBFdZBVsod04rspuKbqAJuXla4MUkfjEfCsMbmi+35Qi3DwlCpIMRGf2G
Yhi3ahFvrIUt7+2vazwVfqzF98sig+wU6oGBeIKBuLGZ5Os9tFpqOdXA2tWWVzIeFOvlL9YBeAn0
KIBzAcm669/P0rFGSgz9RjOgpkoLnSvoK1UnGeyAqMCNyahfcpiuXOhCrK6FQmbUNhQNouJdWQBp
EsP7P5CG28+2jraZ1vRp53zCdNXgVf2TVaCrW1/OJQ4zwXTs7XWL7L4OY4ysss66rrl1G8rSrsXM
KmTIFVpHpPO3wnNkREBiKfA+QWAGGD6eB0gBp7BibVg1OoP75uuAkNCcn8xC4nsKlRHQcv8RwxmL
MiHzAFglFI6AmAiC42LBPBCV9S1yUjA5jGF40BGi1mwCCpdwnsdmDHR068qIOsy8pfmjXQCwfXm7
fS5s3y/ekJ9C0AKs4VQgCSR613qCFLhhx2ZnRM78xXYjWHUvgWMVH4c5nGo1uC2Nsxb/Jw0Vegwr
IxvOt46rYHicbH0xogIG18MwQaiPtA/NzA4aa77bhunP1O5/BYJ0G/9NC9P43B66aGJR8lkzIiDI
5mPUgRinoqfEzfzbC+PMxv/JQSMh4NxcMBrx6p0kGq1xHaMuB8C9jZFez0i0cX9bCqfev0nhLnWT
4QJlk25EaQloFDi+GgaQ4dXTVdJrIFI9cFuhZGFgoua3baN9CRwc1zAiU1Ex5jZ6WY2EoqyjQbyc
X1I4bzcBHp1VDlgOevx2c/HQGZNH0BPWEolbLVsOp+RKika0GlmJCNrnjdVz2r45sghIpAEEhQDc
VB0zTj+zEhcGd1u3zBoMXKR+Kcy7vMymx8KkhUTPRNcVby3Gixi4JVgar69r7Y4z1bfBjEb3BX0o
llpPz26s7ht9ekkUowVq4bJIXCPRpQViApusgy36zZs2WjCMT2i5iaquC53uPVae0U/hudMa2La+
+3MVvxTGPuZiG5146WneKNAJ/b7JPpnNEchVsazyL1qSg4jORjoMxpUvlykTUiGkzsxIn/M3awmB
ou+zcDU9DLoS3l6RSBbqy0Ab0RCrGvyRGbTNRtggM0o/ZNNnUpdeYnwvhynMZePFAhWE6lkI+jHU
i2Q4uwYXe6ebyQoMq5xESbx1x5kuwJOmRffn62FWDigJSITD1HG3tuscrRuTwkZpb9Q9Z7KiSetQ
qq5AbBLnX60s+ef2BgrMBCJitLkgSP1ZbbxelrWZBSkAxxU1uH2BopeWb7fWHY0LUDmt6uEvpAHy
HtE+6t86/0QNxdyDmBTS1sFKS38Cz58WoD12Gf1F35yvZFQB6nVbpuBWwzdiyQz0rrJC0fUKxzEz
VnPDK6W090YCyLDSU6pjXjkPNeZku+QPEVXZO4KZJkTGDMnP0R3ukrVlYbllbxlRrM0BqQH2uwCc
TBYrCs/tQgpb9YU6VsawtW0Nu6FvB2NCSmEEoWs9gS73z1+rq+Vw25erS2HlaKKONHMbd+gd/UJm
iggobmXILj9Pn3OXYHYx9AYHHvVRvuWqNea0HvPEjBAj7M0tUtbsqU2mu8oANdzw4Bq+vtZeW1Qg
TpzuVuvRmAGV5qeoNbKeKeCvSuIvtrbfPshhGKUArUOli9mEy00G/rkaN7ERbe49KA5/rBRR2ENK
9lscNT2IW4tZBiQrOlcX8yVwdFCNxgDqtcilrfWClI0VUUP3bLXaTcVLub6nvYymS/BsA9vV1DEM
j4gMvKLXgvpqtdVB6Ui0Kg+OEplZOJE/m6FlN+FKBGcy821t8t4YSJRuW7Z3KnIs1GIK4hy8frA2
skqlwEKzRkCkEm206+EVv15RMs1prjsx3p06S+7ctcEsYRXXEgst2jcd2QoEWwAhAmbGtRQQMywZ
AIWtKGHj1kCnmTowUEFDb1stwcPG5hKgdLgPMJecmJ7AiQcsohWlZpjbWkir1NswXzaar+oiA1cX
6DmEwb9GWAfPh1e6skLd1aSdFcXutK+TwZ+nYOi+VutrT9OdqntG8XZ7eUKJJhQdLMEo9vKhA5pH
k8msIRGIMa9GmhansTRe+26wMbbn4A2iWXqcVoDVbrW9BreFC14EdPAZ6E3DOwteX04vq7UA23he
WxEx0ZX4xQgUXx0P83jKh91tSYLbDEkuUPNxlEB24TzKFm5SrCoDbrNiAOjo8zIiNxr3fiEr2AjV
BagWDqwm8ji8g0zceSHmFluRMtBwUN8H44vdPQ/jvJtnydGJRMFmYAIJDQFovOIMh9sjLwwTRSLN
K+43MDD6SCDe3ja+z+in5biUwZ3Q4Ng51YqKRM4EOrW5fU1I77nde12VfoNJk15Z9n0SP+WZzOSL
TgxNuCoyKegnQxh9fb0BVj4ntYu+vJJUlrcZdqDPsQ+A0UdHy35IlimyWJfCOPUAEmq3VflKIqLH
dbZXM6KqYWlRtFZNmvtN22ZyyIyMPLnFdJrKrblX0IPyeZ0UZwfkj230Yuh44veF7n68/W3CfWAk
9TaydUincZ8GKHxtXhxKoritv63DZz0ZvSopP5dxJjGofFXt52HDZwLDNPrr0HHNPuXilQVkdPu/
z0S9Kp69BYoWxJV9GAbF3zQvBZnKWPfvw1JijvXL7VWKDgCZLKBaoM8MYGDcKs2sWkmTxSSai3BP
Z8nKRHt4+eucMw8YYkUD2AhCBkyorvsCsDZ7+np7BewmcC4KglWAquEmYjqQ77IdnK1fnSS1I6d+
SFLcRv30N9E3tgaXHeEprCXfZEktOtBKre0oLu9qrGWUsXOKNopomJNH7tJmnBLXGpCtS2JrbWtH
XRpiLH5NDo12n42SdJVoq/DSoHcK0AqApWZ/v9CzlQAdrV8XgkTVPs127cvsRLcPQ2i3LkVwqrxq
FSiiJohQlWRvO+0RWNth7Ch+kYd6i6L0oh6zbvbzRpO46aIttMEjBxBnFYEjz+820xiJC2a3aoDJ
5m6goal3ME/6OElss+jxvBD0cwsudtGlk1JMow6blfZeNfmahSw4EnIKEtylhjaUvzk1dNSgtx/m
AURE16c2Gt0KVEWXRE2DEXe3BjA0aGS7ShIlCpXjlxh+XEEbNmPON4hJO9t5RAMJmD7n5VufFfvb
OiIyOTZKtAhH8Vz/lrFQ0jlpkXy2o8FOPED2+HMnQw0T6QLa01FfQQYGCIec3Vk3Y1m7LYFNUBqM
7Pb+pkelnntDJcP1EkiCuuHKoqiOw+FRgdZmSRVEESSy1bcZ/vbW3cWat1V/4Q1fyeGUIB6WDdCo
WBHtjrbz7KAheLTLwNaj1f7DaUH2HP2SZf2Gve7OYzxXTOHUASzrIG8FrIBjHm5rgXDj4Kyhdx3I
vACsuNbqbU0xMJ7jaYChMIPaqICVAzRTX+vWHhwstqwtSqB1bNgD6gbgSyyRs7DuoDmxoyPx0g7f
ag19otrL7QUJ7s+VAG5BebJtKriV7SjTPhX0oTdSuAvH2zKEm+ayITCcCmAJOQNelEPSN2tlR9Zw
1KwfzQZKmagvZN4n+1TuScVSfolhn3Fh4czJ0JRuxFIoyWKgt9TF3i1RE6hqDZ1N/foFYNfWsSW1
+5LSRmLuRN6QiaiZIdRglahSXUs3MCMbb9XiRFbegylzPVSTZ26viDg9x+gOafqil19G63kyR0nI
qTG7wC/8UjTnDektBkszG6INyARc36nrtr0GihAbVupbZVI/iZcwMcxD5YKxMpahX4jXjhFMNK9g
cgyDQ9drn4tc1dupcKKhrHfjkpxWmp6QBAmH9Tyb8Z1O0ru8aXL0ztTPdfHPbfUS3RE8MvBCkYpH
7oUzmy01i6nGaxPpE+iRKdULP1NVmbsreD9RCsRcNLwplqlg4dWFdm1bTTGb1jkRPENv6T7lNUXn
0XOe1/6c7WYZVxc/FPDTnBmgIgdJJsYokCK/lmflpADhkuoA9z9YlpfCAd1BGCuHRo0PbqKAjLEL
NueDMi2vaMbs3DSYXFlhRRAyQjDahdi8Mtvb629o+hHaOpRudA/gx1g9TJ3vKAGVtReIxDCwPSCP
seqNZVyLKQCQYycrUvTKTMLZnQ4JwqkxCRtC0JUk8YNExggoMAyuFYMjIFa4FmaPLSn62cQA19LM
O6dCPZL2hnUs9YbsdAfj2Le1U2RgkUPA3CFy2EgIcXqzrkqiFJmBwNTN4GpZ6D9ETn/y61yXdLoI
V4b6O8JfC2hnfE+2M4FEzp2wsnUaDkNvV34HTFivTYCUQSTv4E+CHt7mMKz9/wjjrrw1oJmth0cb
LVpmYZhppeTQWLVTAAohroON0QdNrdkHRpLVobaUoaXnmCcZ9A91XKtetdXrbjZS3Z8BnPPkgF4v
XGhrnBAVVQdlBSOBkfUSZ1tkKdjWMMRlgkQtZylSFGzVriQkauv1FUBg4DEjkndALAKOFePzg+PL
iSjStloZxD4gysh7o7WfV3WVTR6L7gvrgrAwdAyoMoe7L3pS9KBms7D31uzTWNs743i3OLGfaGgL
01MJ8qZIr5DTZkEKCmgI965vzEqLMqsBchtt5azdWwZFsW51572pp+tXuiyTJBoTysP8KYZKmBvH
wxa449oTMFbCpTeIZ63bDpOCXl/f9261u303RYcFFVZdANsacOk4JS4VDDfMNXODJzvbrS6uJSGt
bNRJuB449YaK4JWgLHG9f01vrTVpmItVzftCr4/DBMSMBlEYdSWelnBBF6I4d9GxskxbCMqQyoBU
cBZng+eURAYqKjJpcEYNRq4AvCY+lATT1QSEw8yOMMqrg5hiANu9vU07B9ALkhOSieJOaJ7phKoq
c+prsp9L4mBcEwNqYFiW+MGiFAAmQICpjxoWJhddzkmNm2EpwFaK4Kt6yqcfCkCUCN3TZZeBxsmq
MbecPSUy/lehaiB/j3o7/FaQil+rxqq5be7mEGqBda0czafOqZ/M1LyzSP/8F7oObwK+BJgRfiMk
SNt4XieKXI1q0gcjRUlQlWF4iVaD6BjOL3BzATzCPa0DTUjnlosdTe1wnN1ul8fJW5OqZ9NSv95e
jcgEXojivW06O0W7ORBVmP3JIu+Z8VEf2527gpqvlMgSLQv0V+iytNhkFY8RAz9hQpLGsaO5DhP1
bix9dwqpsr+9IpkUTtM3TZ1zpHTtSNO9ZntulgD560bWAimSwhDdXB2xMnKc7O8XXizrJG20EhZP
H8tzlp3AZeOtQMpV0Jv1x+tBUQoWD0Eyi/o4SYmzOYrG4qGm2SofQdc/WpOFzlCW6HBsZcG/QB8Y
BJkFqHLEICqfbYpdxskDcOFo6bN9tbnwQHCa/qrU/lKM76URU4kHJDC1DByP9fciBW7yj3CFbr52
XGo3sgh9b7My88tFcf3bm8huDOdlAcIE/iBWhAlnh1OKvuyscp4HN+pGXwdQEKgnn+M+3DCz8rlu
wtvCBLYWsHFwKlC9hmPxMyK50I1Sg1fhZKMbafkGzM9cT7yeZB8a05KouuiwkEgD5jUm7wgCnGsl
jN0UiIxG50a59o7JPrdTdgTCaK37tvHxLxYFKHcmDBMBNqeGcMmb1e0waJWMz2hyq7T7QpafFtwp
Fqf9K4It92LfijzNMDo+Yd9cAKYSe5dg9kZNqiCbZYP8op1DMMTiF4aZwmdS9CUr27nFaib765Qb
p/q1o6DSab7ASZTcX5HqoU8F9WX0Y2OWlHMlaFdjVBXVrAhzypntp234kJ+cwZtfUFG6fUai/AEj
0PxXFvdwrIXTJWunYgepX562r+jgdJ+zYzZ5oVIAfFIiT3Rgv8SZfK1wTta6VkCCGYF/tOvv9Pa8
fCTq99uLEu8fsDRgU9EZxidzQQ2h9CAYcqN5/vw/pH1pj5w6sPYvQmJfvgK9Ts/SJJlM8gVlGww2
ZsfAr38f5tz3nm43apRzlVWKlMJ2Vblc9dRTTfqqmV9yLxRN53vJs27ScKArL49F3bD+FSi9CnpL
WG6iTx4QYYnv2myjam90esF8pb5qVpzfkquw0fU7uz9cJB+9rhcqX/QqmqZjy0Ml/tyIz33xIqp2
xfctnRJC89loQUaKCsK1WU32MDZ5z+Jzr4tA42erGMLYfNf1H/cPamkt6F03Ec16SAvI5SWesqbV
Gih6TFoK3pOujLxazR+5znf3JS2uCH0aeGqgXIZ62fWKkhblj8mMoXfGK/rR/SKNkFsh/6HyMjsI
1BDw/kaBUbo0SrMthKfW8bmOQ2oFnYc5a5/vr0Rb0m50EwC0gJcT0Avz7XihAHnemhpT1fiMITXZ
FrvbHFwNjVW1ybOgrQgHD3r2FZR79Qa5tCkQjlCOvHD4rss15TkbtZmZlEw7jJdSN0ZPgc0y1PFR
J2CmbC1tbfrc7K3ki3QGciCZ5QLVL3daVKYzDq3jxed2Uh/jOnnhyonHn1jf7yyUpkbv2/0NWjLG
S3mSR4szAt75QonPgNh7zSZGmbpJfiRleF/M0qvlA6DyP+uSY1NVwX5pVhyfiaX/9mLN8Z0sD2tk
TgBtwQBtcF4U6GvHNKTaXMsLLBkOAGhzcQ/Z1xvDcSdGRwq2i3MqfuhQZ6X96ZZruY4lm/HUWQze
FMiqSIrmCOYaaZvF53x02L5XBN1p1PjWVujPQQFrjSh14dwwHQiUGQCkOSA2nD/nQq81oXsxaMni
s2VFevpedf1spTapQp5t7p/dggnhNTZjNKCO6G+VoiCvnIAKLplyphguZhbZjuRjAMLvsa/9OgtM
GgdTsXarL5wZcp42IN7zOxBX+/X6MKaAjax0ZjsYgQ7ziZL4a0q5JAPtTOhnmZHdN3QdVQ1ic2U0
lXMm9F2P5pKY61sMrL6/fbdSZqggksa4v8FyInNVJVplDUMJxQBx+SYhpm94va+bKznVeT+u/ca1
lBtfGmsekDzx2eYCYz2KkPQr67hV8FkCyr4YGwEHJb+TYnWGJQoen1m7F8ZbLEiotI95//Jftutf
MbPiXyh2J9Q8NtICdsSV+iH1zOmoxXxfcM9Z8Um3JnS9IClwTIfGTLsJC3I42nFCElo7bzcM/0EK
EqxA6amGA7C2ZKh52iAA6XVvbtHKYzdQ1a0DRBUatn26NuN9IT5FAOxAljZDnZAcut480Ke2uVaW
0IJ2m3fP6tgHlnkaRR4obGvTF6Z/xpzpLfPWJrMu3LOzZEzPAb56RnhKx4aXS9mUFjazaH5q2Zfa
wMjFyS/zbWnvdCOayLapgLBL3ef4hddbVdkoINwbnlVC38zY/Vzna91qt24LX4TNABkeQAooC13v
BYl7C+MQ5+gi+877wU/toC+OuHyGLzpaeNeoqhYMEEVdcMShmVtDQliKapFcrFtE2PE5YXCKda+Q
MCtKcyXWXHAmc5juAkWLx7wrk6cLRU0mIRps8wh3RTcICf1qratwYefQhoK7ZeYaQlwm7VzhpFQo
Chz+VA1brwlYj3nn2zkQLMdwHH/lzu/7Nr8QHYBNH/ltgHVnAiU5p6kZwmx5Wytnp2jm+U+KpqHj
Ga0y6DKd2uGn3WM4k49+j/yzgsIUhhUAvtv6TdOC9Pn+tyycIxQY8z3m0hvoZ6XFY9ZPpbjcUs5a
bqE4X1U/BhN8MveFyBw7KJrCTOYLAU9j1E1vXnaY8OeNhYEFg+FG1/OD6fAQ5PW+MbqB124ZWlPb
R9egz2hZ2HYK+rX+HjyIT5iRvJgcCrpR+WlkccdO0DGmnIV+zOqvcbdzm8D6y1GG/yz0Qoq0nWU9
Uiv2HOWslG+N+2KMHEnD3f3dvI2ZsZI5E4QABRUr2Sg6pa21OqFJhNQJBu7sHPEF9Lbjp+LvWx6R
nEFbJboOgPJDheTapUyi0wR4DZIoS3YAD4e0fPSmDHN3vt1f0JKVX8qR7gynsbsGU+SSiGQAvo3V
sZp799amgy/cf1erkVx2OlVNYtnYtiwDL7x9LPp9bGG4GnGCfu2IFhUeo0dh3CBbnOnLrreuGqqy
09wmiabiGzM2zAwzzd0bivZimQdSMtCEvlggXhzOjV4duqFaw9/JPfUfmnj5BdLh2TlJyqRpk+g1
tUFo5xsYZhjm5+4hdTA8JyhTpI6COg5OQb7Gx7+007iV5/wAyH0QC0qL15mL66hPIpP68bgB6U2r
BjC4YVyxhCXFwYAiPHWQFp37xK4FTQoI6hXbSCJWY4TMxu12RKzo5kIYaF2KkO45oVh6EU9mEs1J
RMWofdt4chjZrbb9Lt1CYJYF6tiZMUNyLOPl3HVIWpOofRnTY5P+GeqHtqzAUvGjq59jNV1pM168
hC4Eyu8cPlm1Wastibht+/30p1KyDZ8XGJN5jmOhzTQ0UcmyZuXKWfJfc38uJtsjSYUH5PWpzXVX
p5sgmNbllrog1Um/CpSRRxM1vUe3WxtQvXSEl/IkLSnaHPem05DI6zS/Gc8Tjf1YCce1Ro6FfjsH
tXEEv/Otjr9IC6swQWdouCCRTvfW+LVsHoj9S7gFeOlPgJwhFC6SR72Zm7q16fvAPzXKtsr7XVr9
B7u4/BBpxU5KVDSw6CSq+weWfG/0VzKsqM+S6YGnAC1OwKsCaS65F+Zlw0R0g0Ql9KSN9UClhd/2
a9WqJV1BTWye+Y3+EbQLX+vK0OnGPA4ojVoSasX3AcycWr7PotZpf1D38/17aElRLoVJtu4Ss6ai
dQnCdxdhpvlAtRdS+3rTbv5vguTbAXzOqdE4JAL7ObiC/mA2YWA2GhIn+ookef/QgYb7e+4yQMIH
rFny1drCmo04E+eKb7xM3TZaWFZb2zRCMoHxe39/XR+me/ksl8VJd2ynmRi7DeqUs4kbD3U+nYca
+Tk5vxI70m0tdMffY7q10hUkjHzhADOEGd94Jnz0KoL48lpL9NJKLSs21PNUV1ummJlvuiKqB5DI
FA09tKn6fn+hSwLx2kKOaK7Wot/zWmCu1XVv01wDctbDmAZ7z9RXp8VtZ6VBnyYrDnNJGh5bSLKh
XoWWDukQdVE4lTBK7TzQlAcWOIVirm7j2n3r+vGcJubao0C+ixyY9dzIquM9AKiNDBjACOSiKdEC
cZ5UGji9deLG9KoqxRF57SBh3YtRxZu2cldyIfMxXWqPJFYGD4ypk9gjhVgEFu8eghRPbV7vH9ya
CMlFZ+C8wDOTIP9L9WPO2i0KnismN3u+61WApV9FMhtMOMh/yQS/Najny85Jk8hL8u3keDtcF/u0
/np/IbdHdC1l1pmLvJFpe2kfM8Tm6sB8NBMF3PCCXPvEGD0Q5CRa7xGFyE/3ha4tbfY2F0JZmsd6
30Ko0aGnNQEStNh4lbZizbM632wgMKAgzwKMEaWMaykjNadysCDF5Jg6X1eB04gA3aQsW4NlrUmS
tCH2Rq7QkSdRqxyRXRjAb1rs6FpZfXHXQFY4T5REoVsOtITFu6EpIQVkTyH3wOtShav38U04B9QN
EpUzugdmO48nuN61SilV1xwQC4vBAaw+UfzGQfMxe2m2nJKPnmeK7rkQnBHn+1pxa1OQDCVG2Ips
GAj9ryVzxs2Gg0k1wmiIHMFNRsIBIx+296Us7CKyFIgaEWuAfUIuB9rcTJoYt1nk6fwADgW/1ZID
tf9uSo077+KllFljLjQ8UYhOCYAQkea6G8K/lPaRtOVWqVZa+W8eiB+CAD0EAY+KcY5yz/RglJlh
5ghsjPgH7fKtS9zQ4udyeK/qp7z53qmaP1oHMaAto98BcLK5v53ynfIhHwlhoFiwqWhzu14owPQA
wiY8xS2phcRKQz58GT8Bob8WfS+d29wBMGPzwWklT3nRk9xtPIKXRBZPO947j2qv7B1z5epYsGTc
VZaL4gawP3h7Xi9nAHbQZWRII83C9MHYAUn4c6MC/7w23W5RkDvPWgabAPqaJRfY2rx2OndMI8vd
Ncw+wGcQtQycIV7JmS1ZlYv4AnxWQKnfcAiCKSuhvFfTKDbI9zjB8FJNTWh4XwtuAjak6GdachQJ
sXvQQskDgqSAK5yXNMq7L/l47pwyBHHhgZlblxZbwD+Cqcp8PGHWmoI+KlrXXn7GYeOHrQI0A4u+
PjG9G1U3MYwsUpwRYwK5P7k71UZT+vOgTPvKSXdOGXTpg+k0W7Wtwpq91Zm5sv7bTQaAEN0poOyA
3wQ48vojavDllkoa06g482iNuOYmBYPNReM7shOoxX+o5fX/zk1RKpmTsCjJ0ctw8IoDjaOh605p
T/eeirHNgZ0+ObTcuRhhyYdnj+yLUj/D46wo060RohUT1WC8unHI5sdc6wu3VpspyHUwEjQa2S+j
/A2cZCVWPNqSCGgSYH5AmWKe8LzVFyJSfdJ6Dxj0qH6rumft8a/RadhN8P/8K2D+gAsBhDCr0Osi
j2LL8pXqofS1EQH3Y4ZE/X2rWFwKxpegIw4XKaY0XEsas7jNO1HlkeiGg4j3dsGfmKkc7ku59SQg
t4f6IyM9M1/KYU49tXXTYRREREb7aKK+obOfaly95OPv+4IWQgNIgo3NmQk8ouWEi5OWajLGOo6G
NUFaMb97azmIVuix6JpAG7PANhFExmuouCUDuBIsvd6nxHZHJYNgu4yIqPy++JKax3IwdywvA9or
YYk/aNBMoYGLpxvfEbraSBd60f0tkJ/Bs+6AOg3Fb1ATgIFYOlGQUgHEPdl5VPWdn2QJxmd+LsTB
husxnccRtfD/IO8j/gc4GZBeaeEOYa6DpAjsTRu/mGVr1j4reY1U62AfhKFlwaRxts0Ks195gt/e
63M7Jxw6ykuIZWTqGVb0ygAmHdAGmt3RZngJOKGrhqlrfh2UYUXYkhMHF5iHi3BOeYGn69pSwD9b
V3UycVhKjmAFsJNnMyvTsCvjMFNEGeRt2m6t3GxDdMIpu8J12CmuRH3QMB5sn7QjDd2BsxXI3dJx
ozgLu4LHABWT5CoEGh/5WJVw6R4/mbH1JbfZwWDxYSzjp4o/gwZ4DfawqOtgWQWUaS5woSJ9vRWW
1pChS20eOdrT8EbErjfg3odqh8Jvlex6zEEq+hfbOepa488gGfrKjuUaI+HChYYyHpqPZgY/YKok
RS8q4HKSmBdRnaChbTIqd6P12bhynSy5LgzLsZGrRmbJlh1Kq5m5jrdTEbk7lINemROqKye45IIv
JUgGZFhjrU8qJBCEIKn+m0xnc0XEh3JKEQgSR+j7QaMH0OLWrEUXF0ojWl0gvcOjSfV8VGdM5S3e
6OKXuXNHkAyXoRnvdaL6gm9q+8jYD3CkiYcY9Lb5+1i88SfQM0zDRrSgKE4DS992Kqos9x3Jwj5g
izUYGFJcAFpJ+9AqXcYHDd25djbuxrb5XZrgHCX1Wp71plcZHhLVaPSzgp3NBWOcZDJTbnUaN3uO
p72Z+07phmmmBkCEbzrrqP4s09cS1fHSCmgMbuY18MKCQl1Jl+Iwj0+T4AR5cRV8Ve7TJJ4U7UjT
H/9hM+fXDriy56Z9KWuX2h4dAXCEW4hBm55Rv61omJG1F89HUlVSLKSq50c4CCPQmCwF1SpG3SoK
gStIpn1TEl/B8Crk/hvPnwC3EtljXe6yCQNttCLw3IinW2AQQYMW6DT3U/eYfUnT52TAaIpAKzuf
YS4ed09aXB8V8Zedlx/HjicAImAEqnhnXNtA2gpwT+kOj1gBGijLRU9kV9I1UNDS8QILBkIiDxbn
yCCD0humobdNHlXiRzKouxSMzcXkE/f9/gHfJsVQE59pPtHlBC40uS9a1Rh1acuKqHI+eQC8ps27
G9NgBBDN+4lZSyK2V+xz4bq9kih5/WxoWUZQ+ohc8MlVPKwyHpb0Xa/ysFfSFWGLRgpaJ6C7AbwG
EFJSYI0YuTGZoojGMcgKgaN6LZwXr2nCum6DJLVfaXeoexM5C/NcpSu5kaXHIiKKmRQJ9wvA87KP
YEDcIQ2DWK4ofS4GX03JY+z22woM6aIcv/Mi8c2u/5wPjR9PzbRy7SxcbsA2w26BxgN7kqysZEzj
ngAmGXE1VrZNW/GvY6OoK6mEBSkzIy1A2ngv4TKVrNezCctYRctoqBpnI9xpOORZra2ETguqiqwI
gie87OcmNmkvG8WuPKc3y6gz31jylHJlF6vaXku1rVc6gSOAhOj/EjQJYwdMDqhGAExx5clMc3VV
2HWnFVWU09YNbK0wgh7TRlZOacEkIADaAaYcJOvkqW1sIjxRlKaKQJDyWWWbNOn3TiKC1P6zijRY
uB6vZEn3RmlmblUgOxBZI8qPk/lAmvFoeWJF828PC0qvImUGBBESBTKo0eK5mjYVryPV3HbdYOxN
vTK39ZAds6x80tP6e9uq+tZxyVrr5m0kC8kgvZ1DLei+DMFhMIRR00A9OObHIsMTycOoQF/JaGh4
kRqvdfzc7ucsDgiEueEWuffZNi5CorrXgTxz7DrCsOCmf1CKJ4BmVrzYwmbiiwFeQ0IC1Sy57bqG
bM1jvI00UT0AAPfsNt9p+gACyS1KfN+LdGOshje3Nu3NGo98HVD5CPaka07UQq+cJmuxZaW1HQXG
IysdAJr3r5+F3UMXPiZxzJSRc6rievd6u+ZMY3YX1c4vxTpzq/Dz7O2+jKXdQ+sNxh/N/Mu4s69l
eIJWqVNaXZQZmMeWKghUKTn2DQuOGLf5TssEYKNmd1/oQrYauHTPnNlckEDAr2upheB2Q2nbRlZu
PBetB7SicfD6xEfxpyLWaUpTn9LsraMktOM07LOnjDUrjnkhjzF/BeAGwKKh6Cr7/3xiaRZ3RRth
MkJoDxtclH7HNs34zTSeNEX1i6IPKvQErKx+4Vyv5M5ncmEVCnUrIYaqjToMJAld06dKVIK0Zwqt
J/LqbEayGVCdMjBRO3DWnikLt+7VquUZwXkyWbh0IV1N1R91/1uIXZKY/qA1G3jxsdmDTAscOKGJ
S/f+wm89+VxH0sCGCJAhZsBJujYgvelkfQ3J/LdlHXRxoBhR53T+1DSb+6I+MpDXMfO1LP16j0EG
SileANCwmZNpV8bPrfnKBWgMMAQDzNBjpfjlz2+GeOZNgozGKfd+oQhZi82womZrq5ae0OaIun6T
9G2kk/5geWCDGHbM+pHr7mk00xVhC2+Fed1IhcMtYT/lRyiGMDggOczbqLSZ/ts1hHpEvsgb/alQ
6/du6kQdpGPcThsKcofOd+NM1Q60rnmxNXvRbaYYU2tfqhYlqiS3zJ8NzzA3Lx2Y86nIuV6CmIEK
azPZOkYsZbXehKCop8pOU1mZ70hhdephaOzMeHAVTp5TQ/A1xvgPp3RzuJjZgpETiEHwELg+3Kbz
MGDPGnG4vropdsM+ezb2zj4+qpvyoGAMhC+6nf3wqfhpJ751CJ2V3PSi/0Iu6H8/QNLktDaG2uJT
G7VvZbY1/eSsb3L6MAy/JnWfVZ3vHOoqXJ3Be/vuweEaGOw29yagWUBW6lJktCNYd5d2LCjtOPY7
nef7wYn7r04eJ9GKFc0bebPRFwJl3aW8qD3QDEXZUPl5Wu114HAc/UCdImyRdcyH19ycAkw/vy94
4X5FiQNNB/gdGVaZvAl2ytxS09sozXUjoAkVvtVPyfa+lCU/DMQ8LgBwuc9c19dqpFht3aoO66Iq
f2jTb7H+RzdWIr2FNB4eGBcypEjBiRNHTTDLKLKtN7WPKnbs643YFNVJgLKgeQAQpvli+92D3jzW
1Y8EAOz7i1z095dfIN02XBdT0gnaIUo/kqR7rBsjpPUfQtETvWkfXKN9qEX3uaVrXA1Lh4j8D9R1
7pkHT9L19pak0T2lrrpImVz1U5EhfEFnQPzl/voWpSClgEw8ikTIl15LAUdNUpV63UWWVagHptfV
wUIn8Qo8ceGpjKweAlgQQACRifLKtZi47rO4pEYXoXdva/5wdzYGreqH8tUI2idurui/PhuWbHiX
4qS9I0bfYla13kUiRcutlQ4UrLFD990UNgmnMutOZa1Mz2glRMu+ofEHw46RB9LcLgBhT7qZpqQN
kdNQn9C+naGCnbsHNvB+q5JJbBsFfbimHlevFfXYU6FOoFdP0rUs3G2ABaD/jFdH9QDIgBsu/hFP
H7NJ3T7KlZL8NipGMAC91l4KkWinqSlj9GEbDMwGmNUAAp5yao8a2GR/3deQGzPHV+CZ9dEqDaY9
+bXVGU7fjBkTgI8bhxS8JDVJDm27xpZ0o4izGKghcnQGmrHl0rdCRgC19E7A0i32lritPYDXRaDX
4f5ybi6BDzlIL4PveU5OST7ZUDhNxFiLqEIVOmRG/s57MAKabMSUqrQI70tb3DyQ2v1/afOqL2JV
PXMtniBgimyPx4FnM2UzMbC810iU/K07/lgYykxzlzFaZqVLldOqHuKqERFKDn6lx0eW96GTTiuX
9/I5/StGukQrgH4yA7xZEXGtz2htj49675EVv7+4bSAAAJGwjq4JmacmVTtRpqTHtmGCJ9eGjV3V
R+H+5QBb8HXMLC7/K0YGaXWeSd0ebaVRq/9p+6PwxqDPPlX6sPkPWnAhRzoah06lpVg4Ghedyg6q
GVnT+Xarr7i92atdeT3kkWBDSEcC3YPmQ8nJlh7VUxoPIlKzinwrnBiMpqSOe1+odr8xgREP41Qf
Q4wWW8siLBwY6LJQ3QMVBeBL8ouelZhi4ORsiDqlCVyGh6BdbzR0Td/fyKUVgkAVp4bpFmBWmz/j
wpyIlmLXtGJAMmtTmpHejH7KBi2oCZbWuYCJ52udOwv+YqbORycn4BqIWaVN1csGHIL6NAA1YuR+
VXeF76jZn5QU6M0Y2r+ccTyr5JU46eZya8PoM1sMkRBi6zlT47fgD/DLOB9CK3ZX7uUFY0aDOxQG
2RH07N7Ap1q95gZRh4izfG+q/Q7Frb+Fj84LuhAhBRhmpwvwxelDZLOvZiPCRnmk5o84XhuPs6iB
/8r5uEwvVIPXHVDZujFElH3FUJKNRivMIRlXHJOkgA6yZP/T+oBhAVAGyfsxZjPg6edRpM57rvdQ
9T6YXp0B40/yKQCtTHBf4SXt+x95QAghdprNWnqqjZgW0ya6g5nJ9Au6ELcYx+tiMlW3Ru0v7d4/
cvAuAgvZjBeS47MkbeLEHT2MfDXfieKGnQM+9dVxdotSML7zY9wUStXSbZiY6OfoW05PRcMere5P
goHvyfTn/pbNBnnhBf9ZyoWQ+SMuFGGs8qrqJoyKBVQtGKt3gLEb82XKQ8RO4X1RkvnciJpP70KU
ogBA0gxYD1CloXvq1LXwYTaOe2uRnA9vaNqpWUFPtjC+aih+53a3GWrz4LAyIKp5wMzDTZo5f0kn
crMwyQvFIGwbEo6FAeT7u52ZHdPh92QrD5NqVCsqLr/x/hE2F17QugTEr6zjNYr+TuJCWN9uTHJW
h0C1XzgwuP0zT364GgCP06PjEL+0HxP1LQFXeaGIYGDZ7v5xLqrnxYdI17RVerowBT6kTLNA07/o
Nl1vF17UGRC6IfQELO8W6UsR1CY91FNLktDJiU+YvaKWi07jQoR0euPUj7bSQ2uShjzVthU6dbMl
jvk7b+yVw1vcsgtRknfH9BxT9PNqUNtVy9IvyZ/S2fyHY0F3Ispz8/BIOUqzgLEQqmjx4FY5iLX/
gPzTR+PN/02IdPbMa/Oyg72dXAzmi6mv9o89Hof3hSy6pouVSLeHyEekLD0I0XMvKMpdqXzWiiKY
+iIokm/3ZS2fDDr1UCNQMf1H8k262o9JC3L/E7rTEbZ8KR3Tr9cAy4tCgANFeQo1U7zrrx1gn+ai
R3sNPTlNLHxuiX7vDmBSasvVsQVrouZ/v/C1omCaFqN97BTzV97loajOaO5fiS8XjRMQaHCQ22i4
kuPLsU55FxuCnpra+SIm94/SrAHJPwquNz4dTxrQLwAUiEfm9UJyh9hm3oz0lDtIIFPSPwG/9cBz
FiZtt03z9qWFmep99qiUNKj6jc2TdNOkJKRGchJ2vBIDLm7sxfdIZ6hrtI+JPcxrHv1CnBvrT7k2
D2/BI6GzYWaLMgGbQhPR9Zpr3mOdHfSEd91+UN1sZ+slWIIYEJ+g3FkJOeX88nyjXImTHGCpe0Wf
DDjGHNz1vIa7ED+1Sf3iquIrrzO4XKRgD0oDwos83/ASHJTaiqkvBIp4o8y5LiwYVTLplDGTwMRU
2x6hTgY6+yb3LaULanXaoKPlJRvOZI3qYkF1rwRKx0htooLBc6KnFu8mf6iccWOCx2rlilzwYFdS
JCtsjJyZwKXR01i8u1lYbjVrJ1AlKFcBnLMvlMzkSpLkvxBndBkY+iCpi4h9xvzysDMepz21Xihs
xSz8uH5seTiAe+y+55STlf+oDzB3GsDgIFaXUZumylyVNgYuNfsTxe2clFsn9VW6oxqoea0xAFnc
oztGg60/IQJcEb9gj1g4WndRq5iHBEohPx8ydeRUp6epz0PaHmk3+AqL7q9xIbAELQr4RFAznCkO
pHvbLcEXh2xndkrfc9uvz7H5wCwMb5xOOqK93P5zX9xHw8/Naf4rT25Kq5oiqdW+z04k3wp+ICe6
J+eOhZ14VmvqM+I7AxrjP4+YraSBP9r8Uze/NesZKQxuhYnwy2GjPaNMttbduPpl0sWPJK/WUgs7
YTN/wijQb/EOV1m6JyfvU/k5SX0w05w1slE8X60CjAa2yEZVX3icB3vuJ9/WmiAX7XgekD2zH6GT
T/qewclar3dGvDDN98H+XrgrR7FowWB6AIx1puiQUWNK1kH5iJqdzEF7IOIV7LE6CRPrHRiUlcey
XEX+x5DAGIo+ZLSD4Ua9dvulnmitjrkXJw3DNJWvIg8181VvJ3+s0UqafwYwKmSmc3KLJOjtLVpu
iLVFiiVUEP7b9ve1WvLyB+F1C4wXgKfARF1/UIoPJYOHD+rUI2bB2mVIn4qy3ib6d6BdGXuoHM/v
3ZCXu9T8oodl930y90Cg+d7qxJPFgwZxEDo0MeEd9bPrb3HAPTaN6ZSdBrsILOubl77eN7pFG78Q
IN2CU43ChjdAk+LmFT1yO1ENB8M9WtWv2nS/DcYr89bejYu+60Kk5Fa0DHpQ9hDJ2RczPSZZj/yc
Ed5fl1wX+UetZm7Gjyk4N5A2+MxCy3IXUsqs2LB2sjcU6dCtroIeQvVaDOFJ+eQnmO0dpqYS73ot
7VcuwsXNBeMTYOAASIGd+/r0cltUghAFDrT8YXyFFm3wbuUq9RtjCkCCf3/Ji9EE7GhuigMERGbW
6VUDLYcxVjya1jO8VTiMo9+IvdXzI30Z1HYNebaonBcCJUOJ1YKgSI98UN8+JhMeEGBEu7+kxQ10
ketEAh6DAmXwLE1LzaJuSk+GQv2M/ci7QGsC/tOmm5iXgWKtxfbLAkFvPifTbFj69YllZYaHkgHb
dywCP26eQJmyMTO2SXIlyKzQROsoqBHvr1IuH/+jq3gembj8MLtbzslXbUYw8x3VYtIKFlY5Zqw5
Q2mHnc7iXd4Nno/RjBgKy5xdbXnZXndGoAu9JF3R1yXLnNuCwMCOUu8NlNDgXpsC/ICQ2C9xbQX6
1/sLlZEzHwu9FDB/wMX7LDEUoQ0FztPeGWH+I9mInfaW750t+dWq/u5zEWTTZjxZOxJZgWH41YY+
ZUAw+c0zW0HRLzqIy2+RYkdHZQ1w4PgWhDT2TivUjWa8g/l7m9cYEfBdi0+ErTjbxaDxUqbkzoep
V3iMaXKnx5H55dvjVIfjtOFpKPCeg1sg88/7e75kpCBmmJ/eyCWBHeR6y0XsteagMuQsKEjEqnfd
/nZfgNxQ9j+H+q+E2aYuDrWoFcOm80aiLr4dDh3oCgINE6e26THdextj38R+Oq4C6+8vDIiBa7Ht
qHa1C4Tjqez9zOQ/dMDKHtSu/8aL/jC0z5jxkAyvCf+SsMafMAWtsVcc7vJxznRKH63CeKhff4JZ
NbhikMY42W35h/YYYOmM2pZhjJ3SDs/MYTuwVFskDZRk3yT6Uef6fmXz5ytEjpnRqD+3ieIEMELo
+hPGDCNVkga5f0UjrzzLfTuDb5yUILf1vV6rgaoPvoU2xi5TtoP5X/zlpXhJu1ivYgNcXAForQnM
uAwqq/L13xoxA9UI1Do0nGzlZl90UhcrltRNyzKrGtCkfUq7Hzx1wgKJuEQdV8xm6SLQZs7lmbMR
7beSp0p5W6ijFmenZGJ+q/YbRPe1eDOS72pxyq1qa5j1So5l0SMZKuwU+Uv7llCaUo9apFHhkZwG
IcJbO3ghALpgcAknPgV4ysZiOue9WLl/liwJBTgTgzYxjBee/1qHHNLr1eg4SAVT23cHRLVrz9XZ
l8pairIb8i1gZ0aNSjKUXmhjQxU4odJ7NJQMMLdX8Cf6Q/J+3xxmbb8nRw64iN6ChRvJeW4OIWvj
NDCYgcBZ73Ct4IbFewIwt/syl8Kuy7Xp17vXTmWtuiVyqBPdutXr8NstvnehXguf9c1/OCmEB4aD
3mjgT2Wfh5ZoQxVZDVdbvCtx5dvWSrvJknHh3YMf4MsATZy0GG8YasWZkEafPmXNI9qSwxQTye5v
2Ad09OaUQI3luoizgKKVnEam8iTxMFr0hEZjfZ/GLih706IFz06vBI0C6qVRJMpm4KkXGD3rQke0
KN9bleVjCEL5nfX0TD0M8UziOCCOmKOlsQYPUO0GcQMCMY8la3jYpY1BUDSP7kNuEnmX61OmnUGy
VFUQGqHDj2JCg+vb/Vpn2qIQMGOj8AMbAcjpWogClrQ+pRUDNn/mpebDd7N9ub/5S7aOCws2CCQG
KIAkC0m7GH1iJGUnhoy/1r/zgq4c75I94BU/j/XGEYNt+noRQ9OUJlGxCOSKAgVvj7xJgsbGLPsf
HciSyzXY4OKmXciTtMnkeL+6SAmdEv1c5+a2L0SwmpteWhQif8Q6KDCZSP5fL4pYvcV1p2GnTLd9
9C0FljZtLBUDKdR62xXZ3mzW2oiWTupSpHRSVq80BZD87FRi2MUgQtUtVrzJYvxyKUJSak9lgOfG
gp26qnd2di10TPsl4sGr0P3O8bIL6qKddqXqFEclxUxXbkBdcsI0zNDG7O6V71lbsXG9yWxiSudY
WDHBaw9dof+PtOvakRxXll8kQJTXq0z56mkzPaZfhHEtT3n79TfYe+5OFZsoYmaBA+wBBugsUslk
MjMywptkCAbRrQ6ZHcCdMfDPyJivLZjOZDR21RenvnrA9RMFJDtbp+qkmH4kGVUXuSUatxi9ZASA
mG69NtVbDqjexro4meNR0x7IAGpW5fn2YRZdq1ATttE7gKTwOxb0PDHbNiLs+1WuP9LJy/T9QNxA
esaE+4ZLh41+oVnBR7+h1etlhPj1CUfEX+d1a6gvmfmSUPMQJVXQLnaY5LLHv9A9cU2orE+D0W+d
y0sw86YoNQH7hNYVnjqZDxWEI9LCOFT6x2lcQ335XNogO8zQJ02mIHLB13B7g0X5BAb42Ag0GBUJ
L1GPa2iMyBqxdSerx9pFnrUyVZ7ZOSw2DZWOBrctCgINOOdUTL2BQgrTX1w0Y5PClTaX6MgqKyjk
jyB3Go0Py5r7VvGSyq57wfqAlMVtAxouzPXxuLWIDk0yFfiuiXbS8s90/tF+q6u7VdbaE9mxMYXG
VBIJ0+e8Pgw5zW20ga3iNNGjEZ1yy/ywdN2zOawexuW+3d5CUTkFiQWYEXQwcEJpmzvlOSQc7JFZ
6+xS89aR1EHdLXWYt5mL9rb7sXBLADkLu/crjC37amJATLZo/1CGkj2Mmdg3qNjB4YM0h1t1U5NW
JUNZnoDQ98f6xzoEDrLRQcZcIzidgB6iEwDqSnD185McoCTIKfRbylNroMg5QXTA2Td7cEuS1TOM
XzSXpfPCz/nbIP/unaqONglhBpsAitTosK+fVeDKi1DyJUWngTEII15jvvXd5CTOejS2EXawy3Y0
9bTX+j4yArAeOJoHii6UGj6v2/nVSj3T3xVZIOsFCAIsmAl+2+cuyDpLyzk1YT+z8HZQnxTw5BBo
4/Sgo7+9VNFKAf7FqYeqIWI55yt6TCabjmZxqqJQUbNNnmmQfLGSzVS5O5o1JWrWMrU2UQscaigo
xRuMX0O3uQCrUSWJHRBnnWwyZXdzp34lkQXwhBslrjcVVe07dV5uosIx74Z4rbcaiH+eZwz9BW42
rWGtEzy+b2+E4N7ENDNT78HI73sdaWOCwhEIIMoTjUdwsZbF4KcJApI9ajI4j8iNkaS+BT9AOXj6
nzavWzCJuMXJXn9Z7XIY1cMU4DG3HRUpdZ7Ik5C+g6YF2GvodXLZXE30lIwpLU+gIZ7uxsSOwghs
5MAeJjHk3EkK+aDKCVMgAvyFTMB84JYI52mow2LCEBGZ6AgohDod55XOG7VrZNhY4W5AytFglMXg
EWb/flHG63VMzC9LW6L7WoFRtar1rUkTd5NX0D9cTYxRGlFE97e/tnBbwOfD0KRvkpXXRrs+1dce
aMwTRlTvYlu/X5YvraVWnirF/gqySwt3uW2ZbOoNLdtrU6RI03iicPa6hcrxQwEykz9eC5t4ALcS
QKu4utlaLzaQ6phHWTHHcarNxzF9VCJvIsRvjN1tM4LvxAj7wA+OyiOmRrinSJ/GKKSQBd8pwX3q
3BXO6pmz4i1av2/mH7eNCTYNc0XI6tAExngPT4+PMVc3thKC00g/ZJDSoqpk00QGdMQ7IKVBuohp
z+tNA/d+XpAMq+mq2glznShe3/X29vYyBG6GAXyA6jT25n03EpBbGTXHCFZegKRzS9DJeRiyvG1D
9F0ubXArsWidxs3MVgK0EEpceYgxgw44gEJSJxREyKvFcAd1gRsvxQBDA1oG+rz6ZH5GAVPyYWTL
4S4ktQP1ZAQJp5MCEZD60IIlxtmvlZ/KdLlkhlh2c3FsIs1qlAlciqdp2a6qr7/WL9MSWLLTKXQ0
QFnA8gC9WCAnrs2MSwM+UeqUJ9dAp77FIzFEF002XSNyNJCIo37L9DHRFri20pXzUKFdX53ULvrm
RvdRYm+m3NnFRb297W4CLwAsB9VUPBMYaRwXzjCEnurNauD71I19bI2u8+zEKHepEcvY0QWLAgIB
JhjqH3Up7l3etM6cUMUtT45SBEvzXJevOrThxlZSfBQ9+NDsBf864/B8T5pvlrQGs6pWnljd8VEx
Pg3W93Y9UROEbsrR8Vfdn/p7pZecXFHhHZQ0OpuKwxMFKfT1V0vmiGUXenlSq363JHlojI8unY4T
iTG+E58rs0UF62hbisSyaGeB7wZ4HeFPNTTt2nA8uBFaWHBK9sLtDd2Lq68zOJq059vOIrQD/hbG
hcMmbbjDXCstWA0JvmAMZmCQQFXdYWjPVIbHE/kkmOjAmo5I/v5qijtAs+shpadCe22mszu/kETS
thWbAMaBCWOA945z+2FFvqraJT3Nygu1XxLgwkASdnu3BKECerN4QDL5M7TB2W5eRKSknJ0kA4Es
W4aJNmJX/s3nuDDARfCqVufWyhp6at0zEN7rmntNe5Z2Q0RfnXWwcKYAQgE57vU66pjUNNNremrI
GZhd3Q7wQotkgUhkBTUE0CWAZskCGO3aCoWCY2uRDCrF47F2Us/Iv4/xl7T6cvujCM2gzIsaPKrK
wIpdm1EWTcWc+0BPQA9vy7CLsWda70vF9d6yfq47AQ7hfw29BYuLr7/Yed4q1QgPG1xPd/oQBjdF
nj4gaQS/Env3pODFLcyPWRGkGxDmnsCWfljn3ht/qe7HP1424Dxv6THmnZGIXS/bXEm9QEQXHS36
YoxfI+tRse7TP5Q7YJWKKytcfIjrYaoIKMVPhTsd3NDEMOFa/+mo+j9WbMxo4GaEV1rcPYLJMi21
odfDEBfVYnvTFnvZqNAZKw6muV0heqbpVDKKLAgY4FV1oEOJMgyKvpzfgGiFNJkGMHKqbhNoqmXK
PeklF5fAN8Gx56JKQUBXjJIP95HszrbpsGDEy1iCcYr9pao2OQauInAr3fYH9nM577wyxZ02twU8
vXFgalHPVjYe06JHMrNHzctX6K+ko7tYNgAtSNCuTLLVXxyISKdqN/fA/jvzM7SbqyO4PrzOXAOy
yDhJZKvjvD1pV1VTbJiqzTD6tDTVfWYd6fDSWvdN/jVya8luikqFUF7HnAWeVGABdrkLGIciahcC
QPzaPWSq5rVK4i11E65QW1qSxDNSDxwimo0HQ9k4f94iuDLOnQe8UUui1fiWGn2dNOIR/cEaft72
F1FOdWWE8027T8zEcdgKUT/LAuubQnw7RjHLcxLPVb1FAVvStjFtyfuB/V3eUS93lnNUPJLjZaJY
HBmrYKyHILYayf6xqHTLBOeYS79GsRoBL9El/rQFANHyu6Dbyxr8spVwTgm1IODEYpKfpsNmlqQz
4r+NfIlxcaPEyUUnTFB2FSRt8hNqtNpJdnmI7jJ8/H//vMvVCqrOGknEOu3FHpzm2/JXeXD94gkI
lg9teKgUfwndfe/LCmuSVfFkulk5dPVkoJII2dPuroujLoyIYu8lrs1+/fvv/3t13OEt3a5oixKr
A07c64PZK7zKN7wiLPzblkRhieF3oYOL4X50D68joEJVCNfkJiqjZzR8lGOiAAIQoP2P6st/NMXd
xGjT6JhSh6lJqyDDPoGcwQlIi7Kz9qXr96AYoous8idbHueEirq0bdfAZoVedjttAGrz2mzTLcOO
usdB/eXKdBSEDvJ7Q/kaVqwlCoKygVWSbd5vMah7+4OJxoUBg0aigYcIU7LhtjGBGFpEI0zn2Lrv
nh7rY35QQvt7te28H3rjgR5vB+XK4LZVUapxaZTbR4dOyjDaMNoGcfjYS9YkuobBpIvSpQFhEsxB
XzuhluLlrBguwIbaV1KdVVXdWeUzHj9Fdn97HaJ05tISt3mRnRCSgG7/ZDdBlc7e9wax1Sg3t60I
ve5iPdxu4YE14mqI2MU0+xN0B2bzuHbHOH/WKMHcFsNZyIpa7/0OtUw0/sEYA6wkmp7Xe0i1OHUU
E+iXDoCHDSHTw9SqMjcQJBXMCmqzkDFgOBvu3WUtRTODcqlAe2y2vELZZKC41M2tNkLLNP6xDJiC
ndPj+Cky97f39P2Xg2UgB9+KqYCwc3uK/NoaHArszUhcb6OhY6JnQSKpP0qM8MyAVgfSrDEHssHQ
zlNRsKdrpz9HhsSMYAb2ajE8V1Exp2qxagD2FI26q+Iv2VDjcZmHOWClbf9Za54JqibufFo+ZuV2
pDbwD6TeLUotGRUVeg0qekwkArNW7+bglFa32hILtso7nVGur8+3P5vEAD/4ppduWzdFBRyH3XgR
fclkc5+CChf2kpGDMIgna4tfO37u6EPZ2thLLTF2eWdu6u6equeR3mfL4LX0UMyqFy8yWn12nq5v
aJhluHOU3XFz8mEY5GQsA5lhtgjxBGt/asp9mZZhrzqBFLso3EXoNzLICDt+3LGbM0LzcWbGEtsD
uzke05Kc9n2Ax3JY8wWDanhSvjHKXbyEssjUkjWBhTyxkEEv3oA5yKqSSXnKzLCFXphBAQ0wT2am
BMSKESZ09LyYw18thiFXoTPFSpDXVkCPrplDtKKHVHZspBvjlEosSW8FHWbI5cHlTFbdBPRD54wU
aHsaao6l3EGiAkMPbodn4102gBrvxex0P2baHEsOfpIYUHXJuRKGkEvz3E7mAB6nUYmD5Sw+3uh3
pfWkpanvqGelIB6oz6DA6JXDi5OZYa81O7tKvFLBvIlVy+Tl31/f2AmQaDNgrQWMJXd9O13lRKWB
E2hsm/ZHnLYYJ/+VYbJcvunv8+JrU9wtN8eFqWQNVp21dBs1myS+W9J8U02LX6ZB5ZQemXz6489j
2OX6uAhTR1Y/LktZsMKsbTxXo+zuZn+AjyXARWDKAdkP7nBuVU2rVqq6Ah2oqviCdtikj3H8HBs7
azs/K4rkdIgilw62MhelQMgW8JiaYlVraiywBir8ZENqsG9Ei7LAMMSJrcEuvHHAgL5tF8HtfZQY
5rE1dqtT04lhuGT9jl08BQX5MZtbM39KgAK9bYz5/7s9/b1KPmQ6rVZnVg5jU/rTKc/RIvn7olTh
Yhd5ODk0GZq4K1k+UjmeaTzHZuwtlHqESpJJcaAB+yXDZ6P/wKMXbLDX2Oo8FqcFVcSpfy3j/q5O
zt2PSjlo+g9F32p6FKpp7Y/6wZJhdYUfDUo84HFAJRxVo+swx1B7JUQGipOOWdZ4j2IKeeyC3m+m
X7c/mDCKXBjiosiYKUadm0B8tvOv0fCtU0bDDnIzGEH/b4a405aVyzysPVaUfU02yeItQYohFMmT
RnTRAYyBsikamdAGYe55cdGB3z+rdYhWn+byBWPsaXemyevtdQg9EE1LBqnHBcTTNDhVMtduqSHj
DxWv9IkvS3GEX+TCALeGEWAZEGXDQL0nwYihydRXJfnn23jMu2N6YYO7qhUQKM+VDhvVwfKewWV/
AFD7cO+G9e4XVOp8UFR7Xdj6Pylet77v+F/0TRO+GjtF8kuEH+zih3B+rq4ZKPMX/BDd3Gf9nTpt
1Obp9gd7e6PcWizn4qC+arOugo32pGF++dgc82/JD/21m705bMN6M/pm69WPypOza4JBQkfwxqxz
yzzn+EPuJCVZYX4I7Q383l+98gBSAogfrkfDUzzbrzZAzMVe9qkOWy/FwWgD8iHdkC39tn7Svpff
SUj2Gv7l9s4IgwwgOIwGABAGngtgKHM9GxQdwfqbHkAy1zyRnbW3091/M8NtgJWpsRY3MJMXhzI5
69NrC6oYutObn0DV/k0EuFgTlzWsc+usEQOWm3Ps9ZE3pijl6pL2jNBroZsMYmII5oLL5DrMGJFb
KM4AI3byjLE9z1I+de24ub1tgkI7sq4LK5zfkhJj25kGtLqNb5MOwRDtdOM0mV9H+wWt1wbCD6DF
ywFbTWRNIWGQg2oZBhYBsH4nXqZXEU2VCJ8sJcO8jVfd8BanJQEp24Z6jaPLAMCCmV8sFi14vIbf
7lsu6hlO3E8pdfA2N9ZgaDBJ5BVBPgSmfp7qwUP26bdI9s2HPEbzJgeKwpB4jvA0XPwCLiYSkKTF
yoBfoPqT+bkFWW1Gt8UB4A07kyWD4v39vVrOgSAvNeElESEkreAoSX7N+ZMSgQMk+3Tbh0QpLog+
ILKDaV68mPjTYJvA9vVZeTK/JM2+soPO/kzT5d6MP2h9H2qNsrltUDCQDxlb3IqsTGUy1q3rowGF
B/AkFQkAKG5rHLoJ7LW93mdhOo4T6MTyEvxQ1rrBEz/dD0sFTXqVKju374YPU17rPqnG+jD1kfKx
cqNv1C4HtMuZLHqzgKcBc6UeBbFDOJYD5ovo4BzypDWAUZrdM+RD3CNgrPH+9ppEHwtKRaArAqgZ
wvNcz6OIK6UDhLQ4KU63QTXWq/vU71WQuzt/zmSC3WM0ymzGB69c7Xr3RjOdcgtsrycTl5PWhjFt
PCllt7B2w5CRbMpHByMk5xVsKDDqEgSW+cfwgtn6aosG5YwME5yynSRUCjfvty2eV6rqMyPNNZwq
FOZpczCrg0n2qikr7YleqIDIIifDew5DEtySVOj62jHD1a+xFvnrtMRB7YxfDbqmvltN3yDBUWxI
W/iGUYKQclzC2z4iLNFe/IB366zHHnMhQJnXAco4mH/5qPnu5/F7PHrKFIx/U9EBtZFjoBmBr8jX
WjSnMapYxXrLYgcE6rIxXdmKhFsKDDX4WDBWi6bftS+mhlV3zaQgRrUBGN3WY19uCuOc6A/O55x6
49fbOyhKexlk+//NcbddNkNYEC8qvLea6mdbPJNo3MZaHVplFvS9JClj7sDnZJhyw0wPGFmgA8oZ
m/u+bl0bX0tX/JVulB9FN99lzt50sg9AqX6eK1MSGIXLw5gs+m3ANiHjvd7NJbKbsUvG8pSXfRA3
R2vAeBlGQND9S3LJTSZKTwwAjjBqBBQOxA2ubbVDri0goi5PVdNuGqUO1co9VLXszhYv6bcZzkHs
FVWpMhuYGUwIVcl2BM8JkEWBFq2HdHV6yQtSeMYYYokNDUL6jJcuVJMIXJ82poS06tPc7zIQWLa0
3Rkx8OqqDzGkLZpXSfOl72TSHqLc4NIyt6NakaCFalXlaYyDziwCtQzMeN72nXKA2/nu9HD7MIi+
oIkCJ7rDSIggxnL9BUkBwfTGwOgE6R6olfo0PaeVjAJZ9P0ujXAplzVDzNuO4CaFvUsq4mVZFUyD
7+bboZRh+oQLwvVpYFYPkwb8tAqx2soYEhOIX6s0/JEs1F8V0F/apipbltAUtIHYjCdWwNO/gbye
2MM4wS310TpmZF2CSnX2GgD7kjPNHJyPIhhjYBOIeAmgUXv9lSp9sVaIiQPl69SeMszBkHxSQUGW
1+GfuwOcHmuBLyBqce5Q0yIZMNlUnpb8UIFQV92nf7OUCwucL/QD7Z1FB1A66c5VHo5QqY/2VFa9
Fx2jy3WwT3dRnslydQQ1JNaRmhtlzYNpfFQNr3l2Iho6kIy9vWvCz3OxJvbvF9YSMMIPNgO04yk4
h2uqY1BysP25tpONYeNBdducYHHwAwjnQOULpSd+8MTKJpNmBu4UaMB7y3qYrO8gudT6A20g1ykJ
EIK1oegP/CaAdChd8yRMbjVU9TSwgNTslu6EefDEivzR+XPHQycHtz/wlW/R6HoLc4w/xBSospOK
aWjT8ZvhYCqyAyuIQ1dGuO+E5sJs6mwaIKfh0PrLeAbVNm1AuSK5QESG0GeDBhuOkYnocL0afTHX
xc1xXtE5TGIjVOYXSykgGvICtLHEG0QfCCBbAL7R3ANgmnN1TVtKJYsUDKGQbZSHWXUAweM6SvJe
mRVu66ABmpNuhZWSHEwKWiFPax4yWbIpAL+wPglThUL4wVApc/2LkzQoDbhS2pyeSg1NXf2j46Bi
NRi49e3q5HbGSe9eFQDOVPSyYwMCpKqxTbYRWhoJOepU1gQQVUbAJQO8BciFGOkC90zq6dJTAwOM
6EeFyZx4jgMYqdKeCaSnk/jeKHzdDYbxS+xSLyrIr9sH/Y1Ohov7MA9cLnDAmMc2uWBpKP0yxx0A
3TRPIVJ5mKZ9oxzbREHLb3zArbOJuwX1mc5v50H1Tfo8qQ3UA86zBVKFo6n8iuzNkG+n4Y4C0zuR
w6j/oihqKNox1bZlv3dkPD8CihzQOTCwASYjVWCKuS1rS1UZkrUDdN8OihS9EyveFa7hY8An8e2f
penV8RIqZPVtZfTwq0YoqaZ3+XQmc+Z1q73Fc/XD1MlevGyv3u2lBllGqIqZoIriXEudrRFvXoC0
Fa2KwxlJ8rY2ml7SNhacfCYSBO/FICoiGfv3CweOZ6NN3DoFIK04qCA21r/hveTa97IWuIDqFTh/
FM7YO4bxb3OGBhJ1htmCbcF9SqbDmPyw6VcKYpxKz/xCDdppPc5d/MH9lrW/+vJXko5Pg9Z6uPts
Nd9hNF3yFBAECNYIwUgywEMY6+J+zwRXgAYP+KtakvtQNISYqLZdM/txqmVhXGQKDI+Yh0XLTMcm
XO/xGKVr1DAtgzLNAyfZa5Cwq+bMd6kMNSG2hIcNBnbwSd+RVhlr6hg1YP9fenc7NXe19WWRAZ9E
XQMmTfSvES65QwtXodPQAOavOUERub5SfFcc6puxeWfPP7ttZqKasIwbaDE+JVEXJNGu18dNjHow
PieQYMqp/3MgnQ5sBZuFwtw37n7uc2aKY7X1CkDg2n4h0SadDlb9dZaNrwnO5JUV7kxStTZ7zAhi
JGBb7yQOyX4hd94djIMzbUFQoIAm4NpLTDJ2ax8BYtt3BwyClhBqP7bO8fV2iGa3K28F7BUYPccd
gXY79/EW0Cuhtw8COvQBnbX2gOXyose/sIHr0NVR5wTSmkvKrRZIf+jVoEaufTTXUxljClg2TiDy
dDZd+v82uJtmUYsyalrYQHEXgEnDz/INzjrYL93g9mpE35wpS4GsD5cD5DuuvwsCxVhbCcCgaXVn
QMh7iGXsO4L82Lm0wHlV5AK/X5awsKw7dQagyt2ABQpjAxiMME3JcoQbh7Fs0LVgqBVzNNfLgdIv
Nm4ETCh9NNNwMVBMPSSS5FjkymAZwN9n1W4Q/F7bAKqn1ZYINsgX2/nePNrDcxNj4lOStQr37cIM
V9q0KZ6e9sCQdi8K0J6eFYENXv2o2o+dLEsQlMWQI0D4iOFugPnk3K3SaOysFLhtWnQfoAL65Mbq
XWGh/+Jk1keIq28xu48BlnKWnFfB57oyzGXLCphBirRGxNHiOegMDfX9zgMHrWeorSQAidaINFZj
GgSAcvOV4thY7VgZwW+6Imdcyd6dftYfICpBnnW18wtL29w+WKKUAF2Dfw3yrw7UUoa86JESRFVD
7k27jzeZTvO7eO7LsGyHbNMWWu8NOcH0RAQNKB2oE9+d28VPQQTmTWM6bhYU7D+WU5FaGFA0Ifut
gSRyA9GxWdKQFxXZrn4uf3JAvqo7MQhYnVI/Je5z0qT3WQTW3eiYul6H3k1WxsEwL55jPtzeKpEX
sNADhwYo6508RI7JxFxLsFMmXoI9WbyRfHdUtFctRRK7NRacuQuCqQchJXLAxorp3+uzG1Ha2LWG
ZEXvQDHchE7We7PpBCBL3ekQeC6PMbTo0BP0O4dus8Qj9oY2P2i66yM3UOutCynhGeVjkJQzZU23
/qJDo/H2fojeORe/8h07Z790cRFVA+ZRynDsvqJi5i3Lh1EfNgpIcgEE/5xM6xfa7rvxTh/y+9vm
BYEHmHYoDwJ+BA5vHjimrbXSJDnSrIIxhz1YEYVmuE/GxYsjPQCs9T/a4zyvqKdcWSd8kz49YcbI
0ydjH7v7ui+9Ec0/5a/MAY0HhnT08N8evRdvglRJnDm3sbmgKPUU51nRO8+yJ0+B6IeifRziTnIn
veHL3zndG/EJG8/HvX7tdDWCGTUXiMuYE7q+Y46RxCz1Er0/tIoV1KDb0+luoc9t1u6KSd2kke07
zfpcLtE+Io/leqp1HaTI2Ye+2lTuJtadT7c/uegEQrydXdNoUkBb6/oXOlYT222KMRptHIHPUDDY
r9n9ptaW0Fr1RTJuJwrF2Hq2/Ui1gUG5tpbU9qBVkEs45VUVGoUOKS8cdsyU6fF905le12m/Vmrt
bq9RkBuybw6AMiNsxHe4ttr3FGxMQAiDOOmjYlNvnXf2+uW2DeE+YmyXzXcBG88XTCq1wTx+g/zT
zr71vcUmGhhVaSpTaBDZwUMAlHAMJwKw4PVaojJu/yGR1bJD7S6eqsc+HTZWLCtnsT/Eu+6lIS5e
Klqn09hCItolw6Zs4o+z8wAFk9Hot3MbhXonE8wWJFfgtAKQD7PqDIDP+QbALdXYv6F/o+c5Ns7U
OKujXzv2odRkdHdCW2BhRUccREsgL7vexUqdxrgnGMdwUgMc79MQVqArrd27Pk93UO6S8RUL71gU
If41yLlgG/XFUlrAU6flz1XZFInxTNTvUGwIqsGf44c1M4IIxxxsxLf9UrhSCy1IRkdhop96vVJa
uGM3DxiRMmhQeIbuL0lQyp4SIugsROoBkXQwcwe+Uu7bgYrZ7DIDUM/WduPdqDBYfNesgb0OBtpL
jrKlVlQcoR0eHy2rmcPMGR8SErtPaaOZZwJuBEnoFZ15U8V8Fvg3wHXNFww7e0zcppiAlYd28+C+
Ou3DHMsyS+FnRbuOFbPwHwy8Xe9u09vWOOgECCJjupsgSFjNdmCO5YHEFv7bb7XUhRKxcTCHh7xf
N7e/rXjbwabD5i8QTfmhUrrq1J4nGw+FuIDyW6SNQbOkRajWCR6PUzP6CH29b+Q0CrJhdjDzNFO/
t/BwHYdaOakrpIVv/ybhvgPDhhqThRo4/6pUy7kqUpPhyIbCyzPbW5eXfJCxXIu8Gl/WISAcZGJ/
3Pl1XNoN1cRIR7smWAH+CNWsdr0oHbJtM5R3Xflwe1kigyhywY8YjStu8usP7VogKx5HzON1mXUu
p69Exejz2Vjbg5Xm+9u22I/nI++lLc6pVteK5pUNWnUJE4bVIiWMF8OWXIpC331TUQezMNTndHbT
XGRDleEUU+zizGZuU29AWJOFSeJEG3DCQcl1meadqQ5LqM+EhlaxusSjNGpPi1Na29sLFl01bCQK
+gHoOuF7Xv8SvWoXa8Qc9slYa/DwjgAcxiDG3oxxPvuFnvSQMHA/Tmk/SoKE6DJFGggCLMzC2niF
XBumcZMYWYSdHvXXFgV71zh3QxY4f4F5Rv3LhRnUJpiq/LWdWsu72YiwQECGkOQ4Rr5Dn6AJ+iWW
PeiFS0KlzQLUUAVLJBfvlxGXQFfjZjN1wHvb/pzrkP7NX/H8l0Qf0UlHsRRQJCZPhah/vSijNqKp
YwMLZfuIIX0vhcqXVi5/EU8g3KSD+ReegVrztRWMlIModkSPtUKWfsZz4bnXE3u3unEkeXuJdg45
ImrZ2hskjzviWpW4semgwZqxcN54dnU3Fz/MRPLcFm7bhRnudC8rHdPCAcUjOrha+hpPpufKuu7C
pbAuAJo/EBrgJ48A9M/7N/yi2z4kUR2Ads+GrlxSfrt9cIVr+W2Hfy+iWUdbh+L6S7uWCVknEP+o
c0l0EIVDPNnRxmUQSZNnqUNgqnNcJAiHRAdVUhlEcLbb6xDv128T7N8vQuG0KFTpKUCYdbSlkRMY
2j0GCdW/AJHjYfDbDOfLDvK/VmuxkgJIC/I8uPs2+nV7JbLN4kLp3LZDFWOi7EQSx1Oaxo9VWxI0
xR/99yq4cx8BmaIYDaPGJja4HNskcDBsBt74vwkwLpIbXLkWRh55jQ+gz93YjmBoMPKNrn3Tc8zH
OK+3N0z06dEeBL8ZGB1R9mAbevHpKyuhcT4BEoXj6Novnal4GPcJ5qyXuDHbFv5WZ6xjePy6QErz
4TK16iVaXRAEWsgMi4d0/Ib5+gpKI4nyuZ3jkMx/nLIABw5EFIBz+N87PEKTA+VhTzic+YwRj+V+
dTpPjYHl1/L91H79023E4BpY/d8oK1E84vwunxsQjlDgBToKocvXpTrV00sMrqzbZt5nCqB0RqmC
8QsTfC0ueCqFtq5aiwKVtk1DOHdYh8QvJGfo/ZeCEaTzGIOAho3Bo7/Vyi5dtwViZAK/h6UGjlpu
2rHGBbeA9sjycYNAZXnZ3V6aIB9jdNVgcgTHrI3qMXeuTH1apjJBKR7UtVm6NfVXfYoyD+A2XwEF
Tm7k3pxWfr4uJzX64zMN2yg84lRjazG1fX0K0kJFFahApwaX677WQRM9zRgdlZ2B94ft2gwXZ40q
7Q2nZo/RpvOyctOj5m+RR8vZ3N5LFkivz9q1HS7QWmZD6Ioh7JMzlWHeAH47nSe99+fl46TKZELf
x0NmjKkdwmGQO3AZF2nWLFOmBBkX/VAUH0jXgwVBwkDH+T0K5CiIoCqL1zXSVfz/6+9jtBopTKcn
T0CIesnTlG3V3vBiI/bytMGMjgzVwK2Jt8d3MKLZyPLe7MgTQkcHaAgUvqF/92eZ0DsjXMJVkiqN
lhSL0iY3RJ0gd1cvUp9vuwJfUX9nhQsZmpIs2dTCivrQfaNBs32Mfra7H9ldk/uyBjHn38wWSvYo
skCrFRU6/hiVk6sPEXLmp6ptzZMboYQbVab6PZnbDD7ompKCttge4g3khDQg9rgdNDJwSyYN7EF6
ZzGPMyC9ikY3iyJ9LKrXJ+p/K/ttidvFyVWrdlJW8hRXeAzum7fX4DkLjOZrV3zITG+aZDzIXBj+
xyQaugjz6LabPLAGsxDQ+dQX8lTTddqrbV08ji2lG4zbW2E/qOujmbXF4pWGMe+A99H3Es9hu3cR
Rf75ASwxwN5ajOTi+tBpcZL1mHwiT+Wn7CcC1vzRvJu+lPfqqb+jMmi94MThtvltjAuNylj0VgVr
T11aH0u1hdxw7i9LH0oWJbPDhcbStcHKX8HONCIPSeIPQ+ME6AEfGv1QQyItHwzPLJEFWQX9UE/u
3snzAySkt3msBWT5Q3njd3vM5Q1lopM4mUwsO14/xsaBVOsZ8mXQL9DBS4leHFVDJeskuyA8Nxeb
zYXTLE+p1VWwOhXDBuWwTRSlQU61DfgnJKYk+81Twc5KlbnIwshTT9BGN9Yvdne3GuDokXxXdsvc
cNa37OIij4Xk/eSAwhdhrnwt7S8Q/ToMxPFWiNynleY1hbJLcGWo6OZWiuFButy3pKh14ZH9va9v
sfjiR5hdNVbxCOdSSqRLk3lw5vbOAP+midKN2Qz7omjDXpftsSjG4/C4GCRF75LNsF6f1LjJDcVO
FYQKQKM8AhZdb/UP45Y+1OB2lg4u8ana/7z2tz3usDbZaDWoquGjJs6uhkR2nephVY5Amtc+DrG/
rpVXmkCe66rfuTLo/tt63n1slq6x4idSNi4auxD57JvRIU8UPGD2kp2nBSw/+ni3dsCbutPWXFZ/
WKxjt6L+nT8tmeGt6c5SVm/Q/2yw6p+9uPgtXPrTzqSfSQbH04vNBLIhTOIQlA9DkISDLnSWtaiF
RxeATuwuk9jml67GSlN0Fj71Mn9twOW+bojh0UGCstbYDr7f4d9muFV1xOnoZFfaE3AxLSRk0hIE
pG0PNlc1GxVvqAE597OpAz6iyyK/NGdQLPX1FEIzHhV/kKUetG6Otngrz+GoLV9Te26OtttFh3Io
jXDV1t6z82oN0s4Y7+KyziTXF1cJePsuAAza/0fad/XGrSzd/iICzOG1GSdII85QwXohLFtizpm/
/i5qA9/RNOcOsc+BAGPb3nCxU3V11aq1kCZHTR90+NdnAqndHl05AX9J/OrU1sUl6NStpuZbzg3C
0GinW9Cmq5JdpMZdr3AxZkmeJicSAgU4Zq7QFR9cLf+Fg0OO+LsvATJydKEazENiw0Ulf1ES4T2J
ZUtO7YF/5IWYSNoliXgjZX8DuqKnSWNKY4GyaLHVIUm9K5C6wQN+0U7FcJdcJJUsgKD67EdK03is
VBIWmB0x8g0fchNyYAT8+f6IVzE/2MFABI0ICHpOkN2mjDERM4kc0zceiPIuTMW70VhYQdl2pGTn
HTOX2PfswNr3ra59y2IWL3iwnQAlg8Tr9b4JoKQxZ8LYeM08WWrb28gl14mLg8Y0s9VCWwdpMtYL
WhPci/bQ7ObBFqUtQCrNobFMNQ8+WzAqoyzASfQjPGnicJhUrfHm6Hk+5YI+RhDDtZWO+MCImZMN
dVclP3ZfaACYykMkWxlndm5ZmqG0byeHHUh1DDk7EoCzAhCLcBkgTAcOzR/MqblsSU59v86vHMby
vTwaxhd+CIRxlEsOlUpokspvvHKnfGSfkQm+Rj0zZ8c32gP7VJsC7qPGqa3WGpzuWJvZZTi0xnxi
Hycn3gg6aCjzP7P342so98UUYsKoEWaPtzuzMhu9MwPC6IjXcTH65M/nZMTkKzA2chg3zgfoHKDx
gXAZdQaaoCzr5goNGGzrcZExypCp418VCVNfwGPCd27s1FXIAz0RllOQuEM9DpuW2qlVMw1+22Kn
xn3pKHnt5ckvsCDaSdjabRAci4QzZg5E8fLw1TKfnfo6pNxG4mQdeiwfAQQB3nuAtKyQBLGPBhCm
lBsv0Xq9kOudUMVu4EqFEYu8PrVGwQSk0nrTrwaFJCz3tjELN9wEKsBo8QAzIwhb6YKrH+URq+ZR
64nxqz+04Br/jAN+J2Q56RSWKOWpTMLdCLqS3VA+lGng1GGrN6B/gcICWgRKXtyICGhmj2X3LV1x
AiCseDGuUD7MAFbAKhNaT2g4UgvgBIZ6vT0iGkVjSaFJxth9RaMtx08VWjPUDLKKAr+RXFhdf/gG
VBPRAAIJOPxCPY3lIa+RyY87LwAGE2i9SSDqwI/6xuyv3oiLGZS/UPFG+hO9Qdfesq/DCUSSfeeJ
oQ6NYig2JepLJDwqlZUOnl8YbGF03d8Nq4szuXY2oOSWoD+GfjNEu3RRrNfiLmHjULqoszNn1vQ4
jbo49kSSDoAEISIgMhlHZ958zdCIA4Bn0R4hga8F1xKHTCztWOIRSLKKVy8G41i7j8hMTATcui4f
NlzJ+gKgLFHXX8pLrcTVsISWhGO9y8HN/ZkTdNQRtDDprTHpFkdCq3V6PXR6M7JBB2qMOmdGRrjP
LPYQWPPTFsj8Wy/2auapr6JeGoUkdMDQceql0yd9NOK/6j7f5cfeAn8NEQ6ck1qpUeifBJIKZmMM
+GEN2WJs3lJsnoAnwk6sEiQz93fE6uFFfRb1IJlTIJmXxrnLoHMwr5g5QX+ysVX6oZHNq+WntjvX
FFpRxN92ihdW1zDo3PAC8uf1N5QqSHP0CUs2djvdyPaP0W+hnqXKjIaj6zOmscyQSWA0vMzWgDkX
HMmZnUjn9vHjZGRGrcf6iSG9sce8bkRDqwttafoDcgpSA8sNQ+NMcr5q+THq0dpVeCr/UKF3NK5/
ReVDChjnv15CpHgX0h7cnUva63qUA5oIwzoumUs0ETT+j2i7RC9xibgF+Rjgj4375pZJozbyT3O0
GvnMhTO2csVcFD4kVfyRNf966nAnogEPIoZwjCthaQn81Vxd95EntCURpIaopQUBFB0BhM4F3YYj
Xi8UiNqxPdCTAWpzBI3XsycyQRMjAQJrkKTwhYAUv/hXsTlM/xI5iM0IQ4uzRxcILhY6xEnR/1Xk
rRB5IGQhM+D8Xon8WeVU0cYtuj7SmDN0LKF8jyZOzOD1iDrkPiWFiWJPuaToCQjF1Cz8llSMnhYk
Ynl0Tm7M4frRi7GBFA60BqBrAHCAOmjI9BVlnASx11qT2T18iPtJ/2JIfMp0gCTtRO/NX6zR2iV+
QnMTRLjKMS/mNTztBOR7F4716xGrYsu2ID2PPfm50mfDt0qnsfTu9f7G/07CX+/8azPUFTZAywea
rVnsZcS3JSKRyaxIqH/MhN+Bf8kWSfjYgY8vMtBUTH49l3pgbN0j39QA9z6Cmup0kdNtInxE+RY4
DCgBeb0nHVz3TCB/ZYzmEzgD9cEoSWmrBM411aUTS7bYM28dm59TTl1ncpwBqMhiyhUycSdB0cWY
hFA6qC/3J30VpGJp0WkGoDloOvnVzmrESZbzpI09CYlBNQ9Jo6ONniicO+zSrbfY99uQntyf1qhR
VV0XFYPfxF7zO4GQR29pBNtJV01e53XFQmcF6SxUjslozMbHuXVmWya9HtnFUdIh02egzf2XTLod
S2qbtfGG0r8AcHAYI9YTohmj0RrMTt04ft+Au9VnAzwLfiIA8YEzvN7/YRz3dcKLsddbgtEfdjMJ
HIV07mzxJm8W4JFk961R7io7tgL33FmDJZNix1pCirv3d2bkewj/XSKDeQo3nPnN9cPttFBGgtCI
JuEdhxa3RbR8GgTNYtVpu9loK3BHIs6IBZKx5/v7ZZXlw34BJg+4RKSWZPC7Xk8FryZaxvRV4kF+
ZpfPqV74O5lRICS6kehbp3IpS5Q3qLsKj7oRlsDhJVhBZVWd5SuHtLJFg0Fu4Y0tdv/b2KijH9Za
KTAQSvOKbiZx+NSNjz0UMtqtka3nEEQ1y+UL8AyqkjRff5QlOVTdmdjjFaPuDlnqgQgamaMQfHZC
j35PEfHofOgZB8r1Fy4m5Wez5dNvfgN6f9GKj7w8mrev15Gdh1DimCjx5MmplZMfHfzqgec+7s8o
zVaBSxmNF0Du4e2B1xjYTa/NjPyIlzebJN5oaSfhV2VmUHmPDX4HJke7dVBMI2jSrJ7+J7OrBMSA
LuGgmGC2PYKM3i3cxugszZz3ncVa5V4x4HlO/MZg1y4bAeKC9f5OkIHO73qsaRoMacKPiRcylv8g
PjaJM/lIMXAbrTo058UyqYg8cPoAJgV7OY2MYiO8e8uATb352LhvCqkIAv3IjK2ZjORsPx2Pr/bn
0+en/zackhODlut/yYv8/QUymCIWaDCaA2nRDLQOx4ooV7nnv4Ox7TdnJpsX8TpThlHKkO0Ffh5t
AiCkuJ7OCdJ+fl+PuTftxZfuPTwF78BX2JLDnKe/rTlc/Fc41ocE3BilEW+d0WWxrl0+rIP5Emle
dKYC03RtvQYoJatCIfeAODuiKnAI7FdOV0mOmz592IIYfedu75mj3Co3JX0Khh+Y22VO5o6cnuns
TnusD/IO3KuOYFTP0mNjtaZmt3Z0yZ81D4znTveK1kj1kfmVPm9FQjcyCtdTQO1nVotiptSWbzJY
MDPLemWHlmQOBm8Ulv+Yb9xk67D62hzlfcuyj+qoUHKPYVoyq66QPkjTSQQJWv0sDHoaG/edxOLh
7k055QFLNB6PwHvlHus/8n1qCNUhgkjvfSPLR1NGIJULvDfI3RZ5A2pdIzmYBKVmQ6+pP1jutdxK
c90YBLrNELZBkhqPYBqC2+da0YMvNfQk5e8I9eTcjvwtyNENv4aoH9VMMCsgTqT5rUYp00ZRLmLv
JBiieeZJs/GgWqcl8bb4aYE66khL5oxfwgIXnIsxRYf7E5c+sJNdSH9V3io8MTiIR+m3Bopq1HDv
L9GN1MlP66vLAhWpDBRRsC6+B5U+vCSfkjUf0o/BCB6I4EyxKe6iclc+C0SON4zfuIYxq5CoZLFJ
ACGjMuVingudUFd48mRkwGPHqV15i6uR3oMIMZCLhxFeAYCRpxW+m3mIGrkICi+AHGQiPYLDd2MU
K19Nm6DObt75aKXPYCI/Dl/MHwznpXrhf2f78BLhrSTtE5/MX+lj9jR47EY+cpXo/8c4mgMwkxgj
nWHo66Eu1CmGcU84lK+hHl7kY2oyTzgMIdm6GegTR1tbTssPJEVSjFU5LtaKOTXG9phCSNTvX+7v
STqqX4wgykY/ylItBsnMtZG41+aqE9kCrleVreo5yfRxJtNh2MjFf++vn/6JNrTszx+jqYY2y8pq
LjyB+JMeHIrn9MDty0fV2briNk1REydDdEXlZ4yJOfgP5S49BXZwDM8xSTfu7lsr9HPylsn9OSYt
gduVYWjhahf9v5W8i7daH25uOpR2RFSBF2opOiXCyYyQ+BxXeMNeRHcW6T/KV+05dtJn5QlkS9nW
QtHlDCwUkp0gAUUiEok7kVqoGiFZuYQknnDiUzKcG1c9IdI8CF/Racsp3dh9V7aolWpnpgtCJq28
5BDtW+I7ldW9bqmq0LcKPSBqlUJZHcGVBSPhLn0SHPbEH7e23M1xAB0oAbK9qEVS44j8PuGTsqq8
+Q9UFR7DD6Em/Kv/+/5ZpakEliccrniUmNHuiG5euiAOlvUUHahF5aVvoT4ezrZljQeCSPHRJ6+6
68Skc+6bvDF3sIg+fXi7pZ5LuYdMG5IuYJvKy85BRfhTa2PbbQCbb5wiNOeC0wutukBW0GW6IGeS
qmCY2mO5hzjVCJvpQRBsXBy3jCBjC/Q00BssuJWuj2oipBnXl2HjRdwuBjosCW0VQIL7s7W+//Bc
WrL3KAYu7XfUTpNSra5KsKGBpqdEwTGVGb3o0tT836xQQ2E7UJQVLKyI4QX8eaBbmzbGsQKAYJow
EKggAdOO7ge6g1Aq1CiG8mnjddx+Fn+zjGbJPJoekI56KqFmYrU6lKzQs8YIpELxa0tt/eZEQswY
Gw7yeBJdc+ESOZGEIGu8sW81kilVpncQ2N4a5m0zwNQDWoxaKo1zkcLOn6YA8BqIXLASgbpbMUNu
QOcbAogk/8Ym7/383oHlrTc4aWNH0gHZMsdA2SyOHZyWABJe70jwdwLa5wOfUU412mxffTk2J/6l
ibd25XrrXxuiQiZ0aPGAvyuN1+aoTosc6csnaeuaWlVF6eEsX/HjLmQkDn1UBUAQElHIh9U8jB/B
Z97oyN05QCmhJhgZpe2AamW0asPlyT6E3JBkLNn3AIn2S4ff/vuDAuUGCNouDZCrQnU4F9AG4MrW
a5QoPC9EmegTD5sNF7kqmXyPfOmCRfsw+hNpr6zM0wxpdKZFMUHdc4fsbFisnlvcQUHmCRjU1JEP
qPnyhq7tNi7rbwDYdVSFtf1hm0oedFUPmhANtgvCvD6gGK2XRr2T9/2psZARtordb5C2Gi/oYLJS
8/L3/gSv6ij00PnrRU/7UuC6IOg8QDAt1S5PElJErF3uwAKLHLsl2aBZ0QcLRYwzfxwfIRC6UfVe
YQToT6CPEWjJ0M+DGQhUvWg/lNex2fvKWxtaymss6lyIR15jJRVpIEXBzOBZBauVweZ/J6ECUObY
QVUGfLZRwhhFE+t1ocsM2DHwp/O5C+xi/JSmngy83hWOxlr3J/BGqIpUBNDSuJTQFI665/UESkMM
arUO2JGg1KPy2ASmzBwYp3nNH7Tj1mV+y93h5kPZEumuxfdcGys7jq0rhu08tvvdo5WMG7YYN275
NIQlKFwsXfxAhV5biOJIVEaobnhhE6f7sS3yXZ2rtc52mkYAga+MjflbB6uAfgF/A/QXem04GnLX
TImSMmnW4fkikYf4Ij04F0Davu6b+a410Mfspxl6kympkjPQo/cmOz7ye+ki/eEOlvXAGfJT7fhH
W3onNiHnnpx3mhn/Npmd67IkfHc74D0upT6Rr42hf6vC3PumZbV/OFy2bmZJA7c58uokUQ+xAmjZ
mQ0tDVUMVBORSXSzZ1S1Sm+WrO4th8QsCjVkgIaUAwIYsTHbZyE+cF8tt2v4D83gJVIfod0YbuW/
VpXO5Yz+nD7qbqizps3bJu08Pjk0/YNQ6g4mJLByXTP0gQwH/G4ieEGbsVnbOn823JTbOGrfaIZ7
80XtTX7sWYYHr5o3ZPaU2ACmF+wH8FpghNEcRnMbaa9lbjacqnIGC9khLXcR+1HKqZ4qBPWSLNMF
5m1W9eRBqQ1NNibt3APvnpgiHszifuCtbNCZ4avc1QOkKQnH2HVyAq/+qIL/xuS6x7B8HP0nMAsN
ZQMdUJngf0wb0n8mmd0d1dKcZUvYRX/iIDqoATDNJBi3KA6+s9nUPKC1FBVY9FQh0UZDJhut6cNZ
7hrv7f30AdAMQ9od9JWeGPIRkQal56X8jOw+A3GgwIyN5afQ8d/4QwagosfHvblnyf536jwLJkti
XO2X0AwBupqQsv7nZ3BAG7dz7x/DVaEO+0jBZY7cEsJSNFBT3rKr6ywblQlhobJLWfZPJHcP4mv8
W2EcWbPyuvXU7iWO662tg5O0mjGRB5IFoTDCUWr7CkWU+sjatd4g9TNYsat3Mdbe2Dh40KKZ3TjX
t66EhVcWqRiogC7Yj+tzLcR1lHfygtsV0kM2eY3UGCUrGgoy0/JbLJyynjTVVm7yViRxZZY6HpVQ
sTWYihpPO71opHwSK5Jekn3wLBsDcGsCmqx5wuxYg0Oajdk1h9yunC1N+FUlYFlhZJiRYF7wNdig
14MflKgUmR6QTZ7dR0RTLR70WO3zdKlCMgoAKJh4IJ7ELaGS5Z+lVxgN1yKg/RroauksWDbFmViz
iGMY6aHgA9Jsso3dHtkPE9T8MmGFnNTot17F2SWWMoSYEg/1nMBKmH2pFyXC3+ED6kfDy/1TcyNr
gDn9YZlKTshlDC2HEIPDI8aqd6yJNkby2ZM/f4BvwHJyeo1LKjA0/GzhMFZl2e8F/WGcijl4Mcjn
LgwBjn0Q9z36OOFTgn0InwI8PP+G3qzRrqxpiyx8BRik7VKP5EHx60BlMN0QNAVUI9RlnQNkECyM
QMFDng4SAaSwcjcxNABf+I3C6arOQJmn3wRa5gd9IcA8cyiPzKPyqJ3HV+VReRjt7kN7Ch+20nb/
n1VGChdwazSK0CjkOuB7ORhxcvyRZC/JubyE1uyASulPiMFDjzwizC/BuzQmGxAQqDxuqYbcSFQu
++w/X0AtNSsAUZCJWOpSMBWoydoN0vBOwh6ymPg88U9sZbLD3/u7+0ZBYLEKbkc8otGxQhNyqwzr
50KDMAjy1ruFVyMg4jtrioIFBWW0d7NP3HRU8bi8iKnXNUDE8nqbbKz34pPX/uM/H0G7LahDsaGM
yVfTbjBDDr56iIRC7+Xy9f54b3qqhQIHbwVQn62AsMGo8UUpob1i/uSLB7ZuN9ISyyqthvLDAHX9
aELZKbHCtt54ZN4kR8JD6DA/yxsTdvOWA2PC/42DcofcXOeKMHCtl3xBVvst+dSe1aN4qU55sTGg
2/vyhynK/81TXkIGCKbmjvDvM47CQxrqFeDCB/Y4PmgDaX/dX6RvPnt6EqUlaSqDPhOZWsr7KOzM
ZVWG419GpP4F3NIvUN5L+8EYXxLoahwUL3sFDYu8yTG5PETuGKblGMSGZRBWaOgEwSO8Psq29qYd
qgewKjNfmRU9Jcb9kd5yO0sKC5cm4iJsSmod4xxdqDmPF19bPeBRHcq1LcXPtfhcV7PTjmaByhJI
1VKAVicyso4oQrJNICEag4o96Np1EMY4RW4VWyRoty7cqy+jlr0baoHzJzw6xNjhq4OE7pP+KeR/
5Ykhzo8+Y1W/2od5n8Yf96dkWdurJeDQNwcQ8kLTgVj1O7f6411Wq+HQdginXPSjaQD6yzouwXM3
PVV+bXKDj47+Ldz4Ol8LTCX/zwpA/w8JIXzTD5tR0IgonJeNGzKnYHJ9jTFG8ZS3QOzU++k1lHVB
PhadJQwESbB4stnu8/6o11kwfAJgAeh8g2QQKDCo6S5KNQwjKLq6ENvqsN1afWLfU741w4K1OInR
IdWpB4/RtEurnRIaVfbEM1/zNKF1qzppdl7/DRgiqHrHbCzIyqMtX4YOJAheo5sQug3XkzNLbVej
b7Rxwfpt9OKxYr7axhumt1bWHAHX5f2ZWN0FizkZZIKI4BEGfJ+YH2vRFhkDdpChceUg0cXwoI2R
LjdbuLPVQaesUJm3QlKzdJLHxh2yL6XtSdsqhtZXRsMig8Sek8SKeSf3M4h3Ofn8PEbRhlu9veA/
xklNKwthPylA+7PbVXoc5rbCtGZc5VASmnbNXBhcBNLRkswoUSa/fo3VUUze2/YZlDKmHxp+sReV
hmjxE3rPuCB3/otFQDIWGxKkqCAQu15zaBqwkRzPjTsDgtAFzuiD5b/f/XsjSHah6QtgefD/UEY6
VY3qVvEbt1eZj6aJaidR5tRGTX2L2mGd5cRyQ24Qz/XlcAFCfT2eRujCtiu51u3Z9l2OfDMYH+YI
KGXR5sEfCTaJpfNIcPLMaIRz352FEXyzTvRUHWIf3VNZe5zTS8hbIdoI3iM9Ngf0w2b+qYdAdG8X
ChnA+1HpVbWF2Li5T5bQbAGAQv+FplApxkRWZ01p3YThDskgmczQkymczhGaW8RC1DP1iWm+fCxU
CKGLTPnAO5w00ROUwUkJysIktfi3Du+TtjRSkTUY7Or7C7kOETC9Goi0FTT5oBLzncD6cWbFaYqr
TBpatxqMkAMKrsiP6CL3zR5M/xflLyCc08bNeeOauDJJ+cuWiwNJrmEy1PvsoQPeiBnPwuT2eKjk
v4fNfsFlM1LX0gKRRaFJQ6lVpGtdERwkMk5B53Zf0ACXRplo58w/T08DiPARpzqRtJGav+EIQdLA
gaJXWtLBdLp5FIBShXTr6CKbMxtZOaBfJOATvWGVcMPUEmVQg1u8O3LoaD1GlwEVf0Pptg65aR5d
YK4M8NYT0AbqReV0wfv9nXJzTD8MLX//Y6NwPR/UZcuObt/aSlqSNt530xbr0SrGRwDxczRUTKU2
De7YBqMZktcg/ij9l/uDWOfRKAPU3pt8To7iAAYkjnCK03d6OFloi0DZUzaq+bF/6Tfi/fUCgcdg
8WAsj8o4Bnc9byLfpYnih6NbFFFhh1KZHNqBnQx1ngog0/lg43St73yUN9BAg4Qden9VukVr9qUY
kIx6dINIcdpTKgbE9xszmzpjTrDhg3irC3y9aAAwAJsBaW4w/MKVXI+wF0FThWLc6KaqhrRphJbv
JFe2rKxfFmBC+H5YgHEXTou+CKZU6kI1kjCRfaXs6jRTLeAYeH1gy8To6qx0RoZJnLTG26KZ8q9e
BX9zNCo9CTIwTILFKSBoMYFi2cQEppqMqS0E9VaSeRns9XnEV4IkG0qNS/+BSu3gCJL2WiWEk6uV
A9G0SIdoOcpNqqEOVgwB7Pv7+dbU/7RGTX2jaY3ET4h7+6owgkZyxCbfAI7eGhC/0NqjsR3SYjTL
2oS0ZDeIyeQKAHv5z5GEbfQgCy8sd74/Fn4d2ME746CgmYFF7EKLSCSpH0li1k1uWBZWmL6ztaUC
WB+DufBUPykB2hvU11AdjArQ7XB6j+JzFtixdgDTQYne4/6P9CuPFKIunBzjx/2vW7s/8HB8V9Oh
1oNcPHWMBwW0mFM1TG6VBJDzBRREqyZShXm6cSPfWlKg4VU8LJGSxRG+Pk1y0Sn8AMVNF4LijxDX
c/gsfL4/lpsm0D+JaUY9AYauTSiM2DXigLGEXIgnS86BhLli542B3AgtMGXAwuJSWhphaWjYVMhc
VcvS5BZ+Dm5D+AU7ULjWqKWi1SHwPL1KUdM7ORNCfXmaGlMGDHrf1nWjZ23MG/cHfWsB8T5TICWI
6UXl+XrQaToUZR1zkys1yknCxkm77AR6I/u+mRvuHi9f8JyDjQuVbRrSlaYK9obMTm40hOccrBjJ
nJt1/Xva0si+dS4hv4yaNt6/yLRQIfgsNTJfCcnsNn38WSeakeMXgjqRwc+aV7XNVnlmHbbhTf/D
IHUC2paH/s4QwGDX2gMX61z5R8y9FOLcJeHVP0Jv3p/KmxtIRvUJnCpA3cPpXy/ZDILHLANQyc3i
PdcJBs/tQYgMRjNwjOJZHYh/p060pjk4KWy8a/Jg4yl165ygGRGUikvmCHHytf0h5iqw89ezCwzl
rNdCUNoML2zJ6q0T9rjYFODN4Pg0BS8q6jhOENLNqkhB8kJJHK40+smoI8K3hg897fgiKDaalsHC
ZZeMZpcgzhdm6OYKpEFpNkreB9mJs2pft8JlY/7XgTM+DH05oPLkwLWxIvTkmxYCTviwkTnJgLHw
AuiaTb46QTuutCLpfdjK8d46pJgIAIoAzUbnE7WpeRGl8kQUZpyewGR8wQKmYpenWy+QW4d06cgF
iSaEnjW66MXzOZQf2Hl2R0jPobk8BnuFWkGLKQSB0hD+vT+PNyIyBN/gckKPEzayvNx7PyLnNiwT
bWwD1uWKlrWLKHlWU0bS2UBoj1keZ3ZWc4rZi+NW48qNEwvDC603aAGg7UrFIsDUquLUhDB84fe1
N9j8oM/5vv3iul/3h3hj3a4sUXFIxmYCV8YYopblu0oC5QeoJcNJebpv5taAUOxYiNCWfkraIYgZ
hDjavJhc9SHVcUaql3Mh6UKoF+xGYHVrzX5aom6LKQfxjV/AUp1YmvwJGKFes26C/m1W9Zre+vfj
AmoImx7A8zWzWhCW7BBr9eQqbGoqYQAgFmcIqgG1EcKy57xEgdT37tu8NUI8ShYoJihxVl1TfD2D
kjfjMUJ0JIjuhJZuMMdBh1Cw+ngDrLdlizoBaaCqfqrh7mV19rEAjh80Ffyh2LByy5GiVQBYap4F
lQI4gq4PmtiCu1ytxMmdNAAQu+JUDLkhjbHlx/IOuqUxY9ZAoAxPUjTY+dy+MMg4+H81+ZGV9Ajp
eXdS/3bzn/sTfcPZXH0VdQpHhhsYJkIYNAboeFb7HR+DGAf8YAmIg++bujnPPyaAOoa+ikPIdkil
BDyEvZocVR8++IuaHNGwc+MBS7wlHnEjDEHJVQYNpyDDydDxzgT9gDidI3jslnV9qIj5rKmFuz79
kGTz/uhuOZmFaJGH04bvphFvPjcnfS0UswtwXecMvjpZkGJQdrEwV7v7pm6UFQCfxZg4YGcX90nt
2GKS4TfncnaT9FLzL1nymSp/2kU3NZof2/oFUpR5eWgzA5hKMNnF9n37t4aKwANIRfTHApdB3YOs
yjTgVJ8wq+KY2Fne/FGjOTDnJtlSKb7lUpFcxe2wPFdRuLk+Mzyo+7SJw40LyvvsLFyK6SQcZj4C
wYEVhFsb9Oa4flijNmg9zmXAFPLsShVqjz1AwiqUDLpg4826ht0t2Qhc7GipwIsSHRzXo2onBOiB
yMyu2BvZrLNIt5eupv3K65JkDYBepRlLUGqr9SH+WzeGj+xI8uQLJE72VbOr+JjExyAtdX5+lEYv
KlWSDMqD/C9lBlUV34nsKxBpaF1FBwi1zv5YiaMq+bMLxDaEoWvhqQP1vN4nNadrYdQbDciw9UJt
/4ssEXoMkLFBXhTyx3Tat5qaslHAnecqbwkI7vnGUANAxHcQ2DWy13+9mRFloeSNWBJYdLp3MEGn
04THH+uGIBI0uTDjSNkWkVl3aencN/WdjaDSLyhzSSK8BErQIH+4Xvg41oZBVgbOVZXAk1M2Mwof
kXM6crw+TzVrSuAaN8aaQSP/LIOhUpo5q6vZzAngyM51NObHRI5qMndyclAR/VpK3w+WEEUBgUZE
9xDz0BJUU64+lkmhmnndlSmShz73JvRjZyLbLJjAQmRP6cSG5zEMVMKmfWGk6Pfa8FI3bpZFGQYP
WqScUHijdnnZtVUcdrngFt0xa+uHbHpSG5QMVHXj7XzLHf60RPujLIyKau5Twc0UC/gFAEhnREK1
GeaFw0WPSgpmsD7Sk5AUIuSe3yf/0OUTUUbm1/0FvvEkw4fIeBNCsw1ZqeXvf8TSHWp/tabhQ1gu
NxoRCfYtQNwat4Vj8dPE4sN+mGiZbB61PBHcRDrIxaNSo8EAscTQ8bYyHsfmUQESEEnVdDq28qTz
YCeKTQGon/j834wVzyHc6Lj06J4qLmmSppUrwZVYBsrLva4k0eW+ie+ImTovGOx/bFBbKK47lmvb
UnAnPReMVLYzvUh1xa73SW1WvpG+3Td4e/3+zx69kfge7VVphjFFSL1LQGYBgn3fwhpfA2wQWlJw
JEDXg1Y0akjCWJezmjOi24y7Uf5qxNeWiNNn51vZn4o3Geu+vfWVBnNoGUP5ZfE6LHWBNi0/1yEI
+lzsTCvKT2PmsGmzYWQ9bQLKSKB3gYo72mxoigNowzVyAhZPdwjRuj7lLVi5UVUy7g9lmZnrzQDq
ATjPpZaEX2Qq38I0mRIUjCy5rSVXoJGfj4zORG4tvT1z8RY+8sa8oa0SPSDowEa2U6FCgTTpgyaJ
AsmVIT9VATrGGLnQb7Qpr6EwEDJSkDxCWQKw6VWWrB4VdhCUBkPyId/bcG0N3YwWLLAsBJHzMYxM
WZxVq0oGzhlKBVRvnRI+KkJb2BUfFM4gJfHGWi4Do2cZXXdIKOHSx5VIXVH1HIOZqC8ltzFV5Y1h
SSX+GQA3Y+z7q7lsvGs76K/DzpDBRwwqvRWLVDvLoCRvOHcODajXkuKPPFrStNXisF5HkYewL7I1
yHiit4YaTrjQH0Hcl8MLskpt0KkVhK8FzUQ+rXbuj+jGA2+xtZxrAXVAQG2uXbOGK5SVGolzufk1
arRXYYxNHqX1hDWGxuyVSO+UhqBlsVVnwK7sSOadRCRFsYsYALS8WjQS4G/6v/e/a8VugcIX2nix
kZeZRhhN+YBKBu17hNqVO4BEqwUTaDc8ldUbNIA/+pbTocQL9m6Q1QasLsSnuIhQ+DvV1SuUmL0K
SBE55/8Ks7rx8FwfZ+ChREwUvCEy/bTT4PphqEF0yLscs1eyggxTQdCWqNahVcwvI0PKacO734gT
FpOwtmy65Rq9XqBxCHIuxt+42XnqM4D1obxbpDEJ2ESHxmBE2Fgl/f8j7cyWpLaarn1FitA8nEo1
9KAGGtzYcKIAGzTPs67+f4Tfz67arb8UYEfYJ+BK7Sl37sxca72pHddMtbfReJSNxAsG6z5s+p1j
tnG1QWsEP/AK+oKbWNz/dl2mwzhH+vPYBM5RtdL8VAfKdDfMdftc6pXsVqUU0C2mD25gl+adRMc2
ONRx+L6zPdZk0fVJ5Es47goKY/TMiI/JtGlzM5Ri/dlSJteIjpb0qQOB3dqJq8AgnL3pPPmxTk6V
dbxt+fUOuDa8XisXoYzcpZbW6kxB6lRwSs4liJecl6yXOw9S+q6Ndt5dGxl7eJmpeqC+CrJYFlPZ
gS0pNEE15nPkl9Fv/TxCAH6WnhNSkNLoFl3hGqPbOtpJrnb6IDZ8A6ZXkVQCQy5IsRs61fJACofe
fNas2I1zDTnbz2NAEwvOQY5iL86gmTw11VFr3fBP3ETZHKvszgmqu1l/ipP7MMyOjj3tfNdrb79+
Fs4e5pRVQFlYAtWOuyLRR/NZMtQ7rb2vQiixF+VQlMYp+PkmWMXQVkVfoPiI6dFydL3gQ6Too2bM
1jPy00HtN/CkrtnEZD4lyYeZ/t+3zfhU6vdRMj9ayl4w+frGMTTabGQyJ6z/q/RsPxaUSJzBeu60
4wjNpRl8GBI/6T9kw19Z/d76OEGXXUzJeVlxYL/TuTVPO4wK620jHLWrTxDytjI47GaKR+vZrDxF
OqnpR3pPSZ4+2d1jAkf47fP1+u67HrCQJULueCkkabGeef6a3lgh2WRVM70kdrn3YN+IZLAFHwH/
rHxpIgJsLLol6nLdep4iQJXVx4jSm/moLPRy62V3T3YiofHCOmTBU9q/uz3OzYW9sC3MKto+Cey0
mvXsWOe4elcG78PMH3ecx48TKqwdnR0axwQOY5Dd62xfeCtaGIyizbTkvS7J7JA6C/T4gAbqAA9C
0Sb1wUkQNnS7WqOnI+7g632qW2X6Pa7CqkaBVeqCu0lu4y81gjW/S46DqgxFluJNkk+wOQzljFaR
w18OD4WcgcsY4qgI7ro0kW2vWrLFRiyDXt7DEI7WN6DJceXB1lvmXjwpzYttjPkfejRLX8plzQZw
Cha0KrWc290YF8t8gDBE6k+6XpEmVGJ6Aj2p0Ncf7aTMG9Mu+9ItLdpEMH5AVqoFyCRlDY1IZpRO
v49yH4yHIjYHYJqakntFooHWKbvaKrzUzMs/EmvqeZEZpfQuh84LjjAKpIY3oyNov5saYvdvUJRr
bIJxIoNBB/j8tcnHtnCnPDCKNwu+7ve+7TNI5IFt+KmSZbVXNUF+gHlshF6wt7MJiqxO8hdZCxGP
IsPWHkzmJj2MxjJ+Nc2ozb02Hyi+9KpaOmdpMfTwS+5UeBy5N8r6FJc6/JpzXg7ay9yiUj8HdKjt
5PqFm43un7XtlModXTYq9Vkh6syDbAKFiOykXr5RF8/JXekL6X3Wav4Nv3J7+wvH/JWx9WMuNuYs
N0tlK2x5suvvNYIXm5Z/dWx/7vklmhGdd97Ypa2XjAmNl3JBcdKdR9IMXpi4YPPH8L+NSnzt1QPd
pLLMqEyWLmufKuXZtHYiY8Fx/BgSjW82JUgCQiKx65nrIaQZoyVHUjy5k7+0n4ng3XL+dnt59owI
y9O1o05qCiO5NqB28l7JU8/U0Q90fmGBVm0XyKgUy+C5fz2amuFUQ1bi+lbl1vQeTQ9j+DYqxoMl
GacqV70sz3dsbg2ODND65qelDKjXtU2lMa1pGVAhshLZRTm7ssNTPCSH1tx5Km9t8ktDwntcM0d1
VPM280kheqn8UMZ/gVLdGc2mEWrgFqVOclpiE45jLLA4rkZUoHlZ/q1Tz7vy7xs2FFIl6HTwX0JB
IYvRanafyK2c+5aenIr6YYbRIl/2Khkb60LbBukSsj88sUW4bjPG2UwHZu4Xo/RsTuXBbm3PMj4l
084zXmeBL27F9Qit/SEG9BWgTChJXW+AgDbGQrKc3O/6aR1Obe1lPIUQ9W8LJFRxqAhlIx9wbcFG
UT4ZKyX3AYqkY+WhZ+5l8VPthKfW+Lku4mtb69Rd25pmMx0SmcUpMgpnybHT9UM1/vxWpq7CZKH9
RjemSNgZZpEyBBVi461pdX6hldlJagYZMUAwx7d9z9ZmW9mXUeNbk2ZiJ0lSyIUEsSk98/K5oxyI
qn3c7NVYt4zwbiT1QQxmwGN5PWkxcnAar4jCD+PnjjYVMraQx2vezw8FLlb6regJXHs9r63oYW5G
XGyFf5Dau69Kev8LP08TEaqCiJjQwHH98+gyUikpQRc00VExnqzirJc7b63NebowIZz8zkr0OQWI
448LzBR/FNmD3X//hVHwsoFGBm44UrLXo0gTSZYrDRNxRRwn41kI/GVjZwNvORd63kxaxmm4g0Dk
2goJQgKcASutAgcBrV6S+mwYn6xkD8q0OWM8mlcBHVKxPyDGF5GNmTWV1YZK4c/l0dHXRRmKL7dn
bMu70DH7fyZ+vNsvTFhDW+tQdhe+E7439JdWMyAgMWlrASkn7TVFbk3cOms8H9hm0BFeT1xm2bRS
NU7hT3Fxn+iJx3lUyuIQLXstO1tu+dLSOrMXw+oVqVrC3ix8xf007kRme6NY//zit2MzB7tVoe9n
xEdJf2qjY5s/Tc3xpxeGujNb2KKcRgFDsMJbynaiSsqAR32ep/5eKe4WOb7LM8NNlJ1wfWNEV7aE
YyPPpi1FErZg8pzpLUAX1s+Ayd0e0ZaVFYpAJyVIJojPruetUVuplIYi92X43sj/hpSX6j8X+gwP
lpwHO/MnZpzWu2ytQ/5jThjUMidRapkl5j63EZiD9n2bNyc9DNyuOev1b8b0l9G4GhrdyckOff0M
vVY7+o4WeriRgzzfSXszsHGerz5JcBywAyd54jAD0UAB1l/Gt5F5d3uSNzY+Jqip0BhDzOAIuYAl
I7m/2FXuq6gLpeF7Xsa3DWyP4V8Dwj1UZoMxRqsBiyRdot0XzbvROf03G4KfqK1Gm1upyf3e/jCE
L6NNzj7fceIiE8b/9se/A1kHenGMlV4fgBoRhoAd7z1VibsPdusg1GZMoTeVdfcWhYHylJpKdOSF
Td1EkpVTrHfpfTeBG08i1aA7f0jf3x783goKxwQOadtK1wm27Q/F/Jc0fP1vvy+ci1juZj0ImVwz
W46O0T72UbqT5tvcIxQNSfDTaI9E7PXULlKbmr1MRDR15+GDpDw8/8IQyGASdfNWgd32+veHKbVC
KeX3lUh21ehhavdO6uYiXFgQFmHQ4sIK5rgAmw76IZY9a+/hsDlHRPOoaK3PIDEK1rieQjSvc19K
vsTTg1x8bvewxutHCm8T+pf+NSEMYtYms5gbTPTQq+WV16sn+cNs76W1t+YKqDHqcHRC0LItPFB0
GYhD3fNAifsvgIBb7SeB6z9O6oUBXYhN56AfFRQ/ct+BX0ka+6fclJ+SMP1+e1dtrcilGSE+pYQP
atzEjD5Ybmc9KZHkWYfbNnbmSqx6zaOuSdOiMpSwdxX7N9X+67aBrTXXQDOjQU6RBfjJ9dEoht6Q
h3WuilG9QwTvmym9qSxaW7vlJ1X6/l4WpEnoR7CgPRMTYkqhW1EkM5a2+jgNqD1ByXJ7MOt9KG5g
2NT+sSCsiFQZzmRFDCZY6u+FlZLyHO/Luv3N0v+Y0qfFivYsbq7PhUXh+mzyYQHgtY4J5S85e8l+
VtPpf7OmgXWmgZUmSOFQ9vkKWxmt3B/CbDg0SvTNURtAe63maqaXji545UOyGH+U8nwvB/bp9pSu
6/96SiFUW4lRVplUYX/M1TJPup0TVoKADKLooR70B6v4uIz6uZGnPRG37Qn9157gqsOl4v1kcssO
xktSfRuGnatgc7/TBfx/4xGms1X7pYSIPvdP6nf9j087v77pEpjwFZ5ucY8Jp8noO10jY5X7k3Qy
bNLm8mNW7u25zSVZsxNI0Mkky4U9p4U8uEorLHzY3r7WpP+XcDqa7V2mwq234x7EXoi/tx/CvHRf
YpHr4Xr9FYogYxeTERmzIToH+gzqdg5pfrDnwYMNJfBkRHg+2B0M/pFWJqekrZ+rJPkElUTn0bul
ewMk6AfFSZy7NOgy26srODycftp7w21OvkksC5ZkDeSFyc/NqunrLuWdNRhu+43WeWbm59MedMWA
n6IZx+CqFCLyKSt1q8mhCVfCwFMWWMmwNSUfbx+6zU16YUWYdKfrtZy+1MKnttWN51h/s1Cw+vO2
ke3p+nsoaNOJaaiEnrs54zXtW91D55zi8UOX7Ji4NY7VhOCPZZMyVLjOVlocp+qh0J+qyttNSewN
RDwP5EGlMMJK3X+dq5ehedPvwUD3TAiPGCORNGsc14Goz9RyHMjkl+MvLIcNKyfEInRVi+pZeoEW
sR01hR/YwRttRofDkmSYZOu9JvXNRVlFgAGM0bEmZnDCQKsXqeA5OerNSZlit4ioWZrBsdyr3q/b
VLw71qc7rRImaS8xtpCTDubTDt9hdZCohiew3nbwlzT/OdrJXZR/ma3gcHsSt26PS4vC8czseVyq
Ni98W0a3x/kY1OVOiLE3JuFo2kM1NrmEBWmc7prhXU3jUWc+wInpto2vd8c0+XR7TFvu/oe3ATqC
joDIh5iFiVykDud0knm/uHPpZfah+KzvIci29gVJdjLsJn2jrzagNpaLVdVswMW+q5K32WO/nJAD
vD2YrQUiKw1Kgr4y5JWE6ZvzHPLpRcezWd8giEVm7xeOEQkwWlBXqA8Yzev7qu0VM7EqLscpKvJP
iKU08HXlkZ8MCFTeHovYmvzjbqQHFYwaIDXwfsJgaCsNOmnBKxgLVBAoJhbyKUzio6z6lUyjZoZu
uvEtt/cem1veiMEBmyT3ToPQ+ucXmYg6Ka2qjUbOVT0fqyTynPhbsvx89l2jIE/lDSgoPZDCI8qK
knFSoyn1LSMzPzQVfA3aBBlT1Q3BXmplI24nwF0bndZCDyWe6wFVcdOPoU0LbxkHpzqK32rRdBqA
TC/1ebIegnIi1JCBGGkv6mR6ljM8m0PvFk82BFVdiqq46tDCUQb9ThPLxpm4+rB1O1/MtDkOnZw6
Q+rTnv4pcuhToTUFypm7ZE87RmwIWjfTlSlhUbu5sCKj71M/7edTQRtx9BAvL73tuJr2FkKsoPLN
KTuY8XFKE66f+HB7N28PlQ4QdDI5QKoQPZXGQBMNmRLu6tadw+/qqhJp3Kt7kIGNzcs4/7UjHFDq
hbPTmkbq5+McvO3GPL83Ysihh2JPxG3Tkgl7IYw9ZE1E2ibbWCRjrJbU10Jwo8bnKGqQmDFPt+dN
BJj8vXAXZgQvMNRmkFWqmvrm4qF8FXtkG9ylCE6LMnxNBx0fUB9T8DxDqL+RSzione6sqxPQNXk5
2qjHy6N1f/ujNofO0cWNOyvdgvBNDQI3tTVyoGLIFdT7IEjdZKf0u3Et4fIQ/ATXCD3OD/qXi6Ox
ZFI5U+nmzMp2fNcUDa1M04vZ1M+53H+c7GmPsGLToA09LtcgZQ5R0H0KxjpaJcT8UPo9Kg3Uf93y
U5+Oh3T6fnv2Nt3RhSXhKGoGsbEJGYcPp6Oq/CYBllCkxDVtkv2AVMedO3Ers6yRdeNfkiII8gle
JkmdJKoTKfXHBNoWuc6To7HCQTJNDr1uygIXTefuoERQPKY97H/FENZ3elUo7hKlX4Oqmw5RA6jx
9jRsbiIHCijq0bQqillZe0RpAKxS6rfFA3Vmt14aV+0//Dcj4lzPfR8pS4ARl2hQ92Hvu21gw68B
l+D4W3Qirm391y68sNF2SRQr9ZO5cQ6gyfs1kxZWzxE1y+NtW+tCCQHvCs3Ak9PgQYAt+NAiwPxU
4duMQvvcNN1d1LfvbpsQebNWd4MNVHZhvIBcTezzSsphkK2CCeuASRcwCgQDj25I8NrUK1R6feqP
ZfpxASBQm9kndUy8cJoOFgWIUSm9YqZs1e1908ZOufom4QVWqzQxDrad+k6q/QF6HNYuUKh57NWa
O04fctVwC2U4DN0b2IDYzPKXRC0/6/jKVI93gokNN3H1LUIs0QWJOss0f/u0E+r35oDmhZzOCFj3
VeBmiFWdphxGqdursrnwq5Q1NxveyRYeukUcVWM3sii1kbQe6my8PhTkyW9b2ZzmCyvCNMvhVNl9
6BCSRWcneWu298Uuo956HF5t4QsbwvShe+pkdsX05ePLj7ZYYi+5+W6H3wPaapu59SJLu5Pq4FeO
KQBmuNYsemNE6HTaq03R04Xl6/LZRAR1+NK9yLtUytvr9K8VYZ2qMqqXRV8yHwYHRCDUqTtmWZze
QYWoZId4UJZHy3Sa35Mxae6rfpLekN1Kj5JUh/SfB4lnJ23vlkkQ7FTA9j5MWNqsLSO08JLMB/f0
Ttq5z7b3zb+jFtYUiZQ5wAnStikXbmvUh3n6Fls7qc9NP3uxgOsIL+IBOOW0trHZOMhoHcPQcvv5
ewvjgAM5yO1jsGdpHe6FJbnonAiWMTodplOoPi13YLEa7eefP9Cc/Ttn60dcGOnadOxRr8n8qX+o
w+pgBvd2lu5s+k1fxQNOA2xKaVJkV0/7mlz32rPbJYFn9CfcZdJ+dbKHovxye84299e/lsR2LTXv
Fhafuxz2kIelf5/E5q84pwsLwtFCPta2ZxXnRDf+G2V4V5ovt4ewxqyvPNOFAeGIhKAWki5hspTR
wLs+oDUPx+67RP5tDUyg1nPnvRfE9vpA3GcBvKJ8LJg0SyVIopn+1mXIW2AuQfjc5sE5dAI3x1kR
xffJzig3zypKfzCjgCWlNeN635W4QTYEr4la/5Q6j62ZuIa014EocjP+HURcWBEGtpj2POWTyU0y
Rr4+eWVyGIvMnXRQdOpUuIuOvsTSfugJQEcQhu6YtrCA8mYZyOM6eXuE4M0djdDTm+mg0ZLVGQck
rcm19B8spdjLum1E5JQ61vL9KkiKMsf1rAzTsHYD8b1xBQ6pnQ9j9KemPWTyH92Tae09hTfXAB4l
aD/JRbySpoi7hKH0azxuN2gB9OO5g5i01kdnp49qz9D65xdOZrAmuctL4iZaBzzDerY6Xhrhngjq
5tm/GI7gyiKV4AwFV1728h2t9P1O7CMiM//eTCzKCoqj9CryykktnWdJwyjq4kGBN10p7tOi94Am
cjZBwBzC7vjBKvbeg9vDQiQAzV0gqiIzbpnlVUvcmfqq+qxb4ZM1ODuX8uauI8n2fxaEVEVmWRNY
BO6A3ikRbUJdJ5Y/x+GjVNVoMUb+pO8F0us+fuXjLiwK7/a5COJqXqEpWSTdVWaUu8MA9RVSZKuW
U+TcmSOiv/JhibLfQeP+dtvD3p5RyMSut2Oiq5mcWoy3MYt7tcvvynrnVt28uv8Z3yvUW5O0hH4T
46tHze2X8J0d6287Hfr0ZA+bsDcYwcX1UT856TqVMfWap71n696vCyFVL3Xykk1MVf0wne9uL8P2
gQJOAdURxZNX6nBDLJXjkvLpZd17TTKch9I8RPNyXyzKH3GpjR6F1A+N03+ImsiP+r2u/s3BQblG
TnWl+RHz2vYoWZKyAmPaGVE/FbjK+6Ju9ih4txouyV/THbFijBml4P0cNcq1LCkyn8ynB3MUuDbl
sBi8GkMVGbFHWui6OXH1B338Le6WYzrIpyCLQPhpLg1dp1mp76GAPU117EOk8eX2KmxNwuXXCV6z
6oo8gT6IoLnN3LC13Sr9eNvCVkDDax5tB8DkBHpr9HHh/bXe0pBaBwuUZwDmW6i26xMQd1e+Izrg
PQ+Xrr5H77AV0VzaFFwaCgZFKVnrnIdfkkH3wrT38uq3gOlM2++3x7e5j6H2ButAXZNrQjgkg541
iaUQPlnax5wGwrx27stw+pQOBsSV5pM+HJUmBNNsfI7Tci94EwW1ftxLl+bXFb6YX7tMotwO58wH
RwZzR3qmdA9crT4PtfzUde9DKTpMJo27zWNNhagYo8FtSB4c+ugQ9VCyZJBFEnstweLphbRzuWzd
/dDRrUwma+OxWMRRom6McoPJUeZTGb/Jf0vbnehiqz5FMRQjjM6mU0Tw52lqak3p8Nota7Q/A/QZ
2veKUXp5KL9vbdTyguBoo98p7QGpt4oZV5aFeE3J2kAdVBnnOyLC2SKJOr4pum9T9a2evmna4so/
kL+PEmGlEujHds+5/H/GDrpPRgqDaqMwdlkN7XKwGu5uufKs+rm0i7Uh1xsA7P7gw3Pyh7B7bOJh
x3tvnjAyQAjXwcltinnxDvWNAcQxkx6ofm6Ai2k1JKIa17Lbcx3vgRg3t9GFOWGT08CRNXE0ETGE
79OxPkvRs7OLK9kbk+Cpl7gxlVLvSZtoMDDUzlOjfFHyB2DC90qaH2+7jU1jYLCAFJJ3hu9PPLZj
DUqOvaM2jhePxwZOkUT+XJHIW+Kv/82WMHtID9hFs+aD4uKYtLzn2q+z5Pa8fky9rtzbxraCH3Qc
/hmYMItVOnGnrMaifDhJ1gNsfmgcy17GWbhtadvzXpgSLi8tHuQQkWASC+bXvCkfU/UxMKRjmJTe
bEHX6kPk0Nu1X1XDToS3uR9h2CShAVP8K4DrIpmN6RQ4XcWOvG783sS1N+6xg2zenLzOVMrSEFSI
PZF25pRK1zOTSmSf7fChTfJDOuDMg1M3/EYqER4yeSdXs7l6FzbXbXtxm1h0l5npiE2nuc/VzwWM
rKCUz5Abvb+9eJuGmDp6CuC7RCPj2hCgN7sYuporOpvmczkPaGLRhYkgVui4XV++u21uc8GQJ/hf
+VkkWom6sKm7kXsoC1G2UF8GuAbMveTgj1hOfNhAzY2AhqYT075CpsnJUHYVXnF0Muic2v4+sCjH
GpXi5b3ttmb20iRy6S5/Jm12rminGJRTlKeQLB3K2d4rbW3O8UoHqwL9Zo6FxWw6Oet7h13a9G/q
Nl9cu+xdXV+OWkIQ8PMTDJsW+RyoXHgeC2cxNJDqDiDw9S06TjE1DC/D7onfilYvjQgDgkK5a+MJ
Fgg4zw/QUeT0dN0expZbvrQgRI7KmIxqF5msIIyCav+XMpzNSHM76rwq4L/bxrbWZxUxhm2MuiOt
tNdnYHZ4aYeEbzSflF5dJA/VhBZb9EbrOQ23TW3tfwjxYf6wIWLhNXJtqqKFhCDAhj/DhBRcPRQt
3VV7EMA9I8KdllvdnEcmk2c4L8WANnl8zBAE+28jES4zPVBQndYseC2GB5ibPLN4kpq9k7O50S6m
S1iZIgUMVDVMlzx69l2d74xh3UWin1gb3U2WnbjNEMaw9EliOAvIwsGsfyO96jVL+tL3+sOkyue2
rP4MI2fH5ObGplcbiRo6neiwu94AgzpIqcZb1I/j2jdMWmtQrq+oHNLpTJLz9hptTh+CIjryEyCd
RAnHChr6uu1SwPlyx10sW+PZTrRq567a3G5wwFuAQcE7iXt6yLUikqYc3GDqFF6i1rqnm73CfTwW
59sD2jypJhzQGpcVJBpCxmqSEsdoZCCKzqifKv1jE4WnqU9dK9kR3toe0z+GxDp+R8eqFZTA3Koe
XZRhOjrjS9qbO+uzMxyRbQKdFd5MCxSWhhW4Y25/bex3UVYfYXw73p64rZ2gySvnDflF4xWAPp3L
rNXNMPfDbqHjytT79E+QCXsbbmt3o2YKFQR8LQBVhGgiGzS9701un3EeHmeJKxbGpG9Rr7zXGyrj
efDh9rC2JhCPrcFsRfMRTBrXp8ke8zCsZVC0ddN4hf0tUcmeSO2pGJ9vG9rqmmFQ/1oSXEVuAUMY
5Tb3E4h2PHWO6JhGP+u5hdHxFMp26lVz093rYYpKo+x8680g9HpNluDecRAPqE2Yj7TwF87D5VcJ
3kSKk3iYJs5DpX207L8U+QvlvCjvf+GE2wbBBBE20AxdGLw6FnlEcyJ+JK2OZvew3iZjt8cptOWN
Vy1wh0DbWHu4rxfTzGBhnVQAgWqJoKXdH8K+/Gx19UOrSscEsTs3VnaOxdb+4UyAFoDGnl0kZA4a
I+wK6og5QMoFdeXhnYqSrtJnsjv1e25yz5Z6PTwayjrbWOFidNv8UcTHPksOIQmBIFgOtzfr1ikk
zQcqn4YddJeEURE5lbI0G7mvqZOfGIofwG6ltN05y8xTlaU7PTBb7yN6yaDIpQmajm7BKetKoyOU
ShP0nEOlZfbmm3b6Q+udx8h41GgB4v96cKZdKfR1vsTLmz42FTUuWrxfvdz1KDMnKQJma0RklaLu
OYjbtwVJgtzWzppBxnYpvLxMnuR6fDSXwI3H9hfcj+PQkU1KDU5x0d0h7BLPqgUOF3W3h7G2fs8T
zavS4Q5dhJ0E3ubuWdkx4WMFYqKta37xIGRPpqVigG4oltmfnBGa4fk0zMaTvRt7b5iiGgNfkL1y
0hqysJ4QbaKPMtNobhcf7Qbtqn461IVFv8DL7X26aYiXIIEQFF+g2K7HpCqVUdQWK1grT4ZtvCvy
78X8IJl7yj+rFxR2iiGDNIBIBLpokv/XdozWTkmLgaKAG/A+pK0xl9vzr0Cmr6wIpw4xhqi1B5AT
FWmrxHqOjdBNyl8IWa+sCF5EW1CEilYUwDBIbwd6Mk3pgyp1a4Gw6OJDYHU7vl+kZV0T21hcaX3g
TuYOEFapmsfRiKsVwWOZvZuZmeekz6bxcTa50atjCcV9GQ5uLf8eQjMHQOf+9i7ZWj02Byl98tac
d2Hnl04hDWMpc871CWHj7zw0foX8By7jf20Iz83WpDKi9tjI9cqlNK7ZumvkX35hINT4dbIA3Dli
f0ecZdQiK8hsEvW7VZCKaJ7Rbfr5kJLukVXdgNL4yht7vdf7pZbhwsxKf4n18tzPZuUGufatkuu3
MGo1OzfN1gnG8ymwHFBBxJxgLdEnw0ltsCHhct+oSOvV9Ydeiw4F8kG3Z2/jUjOgDsHVMj4QosLG
lw1IG2M9LP3IeUF4dcnvE/PRGu+0ZMfQ1n5TucfI1pBCckQoSi2rVWUGUuGbdXksgu6B/PBTOmjv
b49nz4zgLqbERKNCS0u/XXgpna3cdfZIUdeTKfq9y5EIU6ba7VQYWlL6I0J1yvC9r/cE1rcHAXuZ
TacML8B1f1zcSj06R6XVMwiz/ogB03mR9wiwN6KLFQv+jwlhQ1sTdOwxSFhfAYDsxvPQuE630J5w
TOPp0Zr0g1RXj1Jufry9PlsRPzlfMEIKpRXIt4VrsCoIDjvLgGSjbLSzU+XVuYq13o0DmKhzyMNd
k0DrPE2q8RGZACDIleWlEK8e7cTS7yl9Jp5czZBW3v6wrTMHFNui6xukI83m13NeNWM0OmRtfbWe
EXe0eIwsp1l7Kpe9vNhW9zc80HDgrWEdV/S6/BfLOylDy4OAo6Akxv1s16clvddq+2iNjmfDO04p
dYydO5h+vPCd00FKbY0QhaNBb0+e2nww4eC9PfitLQ0xAZLsDJ9MqnBqmhn2iDAuS7+ojdq1Gz30
Ij0Ydu68rW19aUU4OM04qhDQsuemqYULN28MT41ggrSDuTrdHtDm9cr9CohQ0xGdEpPDWlmqMUzQ
Jcmg71ateCNtZlW8FilHGQajR8SJJ/Vxhnu/cqx7E4ml2x+wtZ3ozVtFHtG4J1l0vcZVmCdmXjQl
pcuHWX3IP7dV5X6/bWNrPnnXoTMP/wohpbBq81jUedfXrForHeLsvDTBIZp2niF7RoRFM6Yc6ggE
d/yS9jbiL3uuoVn+FSMkG7iKVnGQH6WwixPhyEGrZdaEkQg5o9mrm6diGH9hSeiHoQmUahPzJXge
Z8yXkpCnApDflq6VPVWo9KqQ33fZr4QLdEj90FvQoM1ed8fFeNoEGrquqys/adpzUkhfZ/VPJY8f
Oby3t8DG9c0NoWscK6polqVdG5oTOYZ3qSthyUHjwqmkk9SFD7bF0wJFQ+MnZcPWoPXK3OpHLsZl
dUFOHqwtfXTc3aD8oiBUZpb1z/sJELk/Ck32qogm7Otgyms5CmT2NT3BRdeew7vYSHdQoVvtDaYN
hnFdHx3EpOCFA3jp53iqKr+V7DOs2u+i8KXq4ycT+OrSVoey/EIrLZTfjdsG+ZnmES/Nup2Nv+F4
KafBIvuDRfSVOAdAiiKL+7by7bK6R9f4oQh3arkbOwSA36q+RIMS3kiYTKoWfdYnWeU3reHWwZtI
P4dh4Wp55AbT3tW2MRyS1YQV1MkgjRcBIJYZFraVzRWpEfQLD+z++rMRRTzZfnrbW1TVUewBn0XT
meCURr0PlmVW8RdOl53yWi3uzbFITkOhK25QgfOzl0jf2ZYbgyMWp8LE6CDOFqV7c+p+4wBJm29k
1TFdet1rE/UXoO9Mnc5SrfBIZBKvT1iH6LPkTE4FAsOxz10lpQ9x5EgPejm1OydgY2esq4SgJW8M
C32Ia1NFI8ON31IvifkLp8kYtAe97mPXRKToVBSx41plp+1UqrcmEYNk0SyKQ/CpXhudOqeX8qCo
/SxovkjR2qLuBOfbu2PjyqLpHsA7mTqQjyIdYhwYcjNFeu1H7ZMN9UaD0ooE/OPnrZAjQ0GG9gX6
s4SAMTWCpCitpPE12HOt5YWScCMd/5sN4fAm4aS2WpI2flZq3rkG/6ekO/5ha0HoHOBVS7TkoMpz
vSDdMKutPcZIJ4bJnb003/LkV0DcUDWBCaNNjjURH5lapxhNr1UNSGbzHFrSQanDY98Hd7dn63XM
xSAQoaUOyNMCQuProRRl0y4wefJIN0O/0T+bSuM2OaJp8R7h5p4lcdKSKuN2j0qgFx+s5FMeID1h
vk1/UlmR65YB4QdYGh5rr9amTSyzm7WB2/2rMrvd3pP89dJf/7wYo8LrFPZERL6UWgfDOhSpuXNG
9iwIIZdem3EY9QxgPLZef397uV8fc54q8N0TXnHpwJZ7vdw0LMxdZfL5TXC2nMLtuo/2nnrSpg1y
tWQNNDbWK/KjuiAxHFqsQPNsxx+hLpbVl9vD2JojfMg/JoS7zFCbNqwnk11rz24xfISA7raB15sV
Fioc7nosuDDFY6EXcjRnulL6aTs1bmTKvd8oFVX5qkq8SRqXnXvyR0hxnSC5NiicjmoagSVBReM3
g2fP56o6tC9DfWzCk/QQF0/KsLMR9gYo7OOwKPRJpl7pm2WgebZeB/dTLn0qZBpTtSZvdjzmumlf
Dw8WCDDcq4bZuqAXQTCaVlHRawvDkzTUYTqgVjpxgDI2R3X4q9a6w6Sg6hXM445/W+fttWEaXGTC
KzTU1s16YXgIltjSAl5JtO3k1SkvwgOaAEEbeXH6fHvPbI1xrR+snOoAqES2c6BjSV8gJuM7VuPn
sN9Z5UOAdoOdn9QgcUvbcs29oO71QQBdCKUQtwSXtmkJ81qmpUaQI7e+pn3rVortnVbqjem7+n1h
+go1scZU4/fHKSbx8CZwk/BtGbupvTN5G/uRi45pIwKhV0ykglgpOh1tUVuC+r/G7A17wQCTl+8m
kjYHtJqBXJs4R9Q+yfPWsJYpaP3INO4qC16U33qp9JZ6eMiMn+7cYHHIrpMnVngriW3o5czrWZXj
jrsVpWFobfSI18Sn27tuXQFhg9s2OiRr3nPlehFCqqaUltDWMRIyX2XycehPWfvxto2NnX1lQwip
JAVOqT7M/h9pX9bctq50+4tYxXl4BUhqtmVJHpIXlmPHnOeZv/4uen93R4J0hMo5lYc8JKVmA41G
o3v16gaEMiI1k2hdAtw6YEzEGIpOUPxW+pgMjRxyXiw3jds0EPIi1sLJYoyv6lRPH8e0AfvIIcue
+p6XM75pdHjNYuInqhTgrbx0DomZo5kur5utWO6TwUOOZrDhkQZZdu4v4A1NUB825pG3yBSCxfhS
UJWVojL2Q7sNQeHgKH3ZreomtHiXyHx7M7YAXA3erKh8AwHF3lqN0ASe1artdswmmljJSx6Yu06S
XAztInraH8Y2PahTttbChR6vJfNF737e1/TaVAC7ArxnZqPFu4919LgfUdnUlQ7cKV7mBEAWuJEg
Iyss9x6p5DhxAh+leYw2WWnDmK7uS7/eUEhH4lDDUAvkktjT3RQIC5vS7LZouKOdNZFEXOB6J4XO
eZJdu5FLQYzflToz83zP6LZxtMwSty/cHq09/k7QeXs6n9/LPUWlHRcXqo3gKkaQfmk6dehVZq13
/bbpozIGiXdSrkUlw8R2EOfScAKDpWWlHgX6vCLF4EuuINb54v66zkKuPgLdNHjw4jWCjNblR4RS
qkcNLHibTpg06oNBIhqIUKmcA39j+5CXRWUXBwVFQzYBPXheNmo96BjN3on2tT+3Sm6DIuOIubbR
+e0OAlBMjcDjR5s/4ywmqFE7SYy4AqugVoqbQmmnXSCg10npMNnOACu3Por1Uk3GI4DoCicg+c7E
Xa4laFrRnQOKOYDCDVbJYuomc8gNaauBuGhUMQxrOhXJLvnsIzveWNNhlCMidtRrXS1eNwf80GL0
Tt1Xph5jbyXqIeVxsF2vuzm3MYNlEX2JyPzPC3a2IKmcaegoDuRtONSFM1ZiZTxZWdSVVAu0HI15
BSo6HJd4o1EJ5Hog8pkbJrDVbHm4a+Wka5IJ44yMjihoPUutFu2NJgGpKVFLy84TwxmnyKn0v3fH
KNpiZghaD5EIQ5fepb6+FCV5nUjSVkkFTMGLdW1bh015un9obqwqwEBAcuH5AG5TNldUJlUH/LuP
Vc1CaSV2eiWQHO14pFXw0O5BRcBxStenFHfYd8iBqjs0nJ3W2TaW0TSYmNspb9FdKYOyTweX1i9M
ZqzSXTTkocmx5BtvFlS/rG++MFT4r8p/eYW6RpTX0lbU7bSkqoFpbqRQbNDnY8Cb9ZCiDWf4aw9/
KZMJRcTI06rezKVvMoyi37d2rpUUHOT39+6GiwBLLKwSWDywlJjy5VLGJV6HyPRJWyNVu4pOWoNJ
lkleZXi3JHGZU+B1MTfELJrJ9oMJLWipAOrG+x9xfckg9v6neQQcEFe8zhhcZgqD0OEjBEleIMdk
2gM4z1wpqoyVNoVu36oh51jekjnH4CBlQ/4E1bhLxUGUPw2g15O2w2huRz3YjagAklyxKoz6ELe+
xRsjf2ulgdZAwc8AfA4Ud5cCEwGTnRtwGW6zrP8IAjQrgm1STgGxBO3kMoswcDvHENWYN4T9xmHB
LYDjj9sVMBgWrytVgVyFA3weUIKCYw59857LqUWbqO5GziV+wxOAwGOe4I1h74DMMQfTSlMEmphm
AI4n/9B0aGOPS6fVwUWE2OS+zVxHmrjVUD9F2gV9BFekuXEvFFUHQjhMAlCD91KvOlcWKpFz9G9L
QaIYoE6cexaX52thPknwQFvgqkOSjkW7jIuehxS/tUXIiuCHYBYoDM7LeubP+r7J+8SIlK2ZpNNW
VNovNfAbWgJJyfEqtyXNrcKA3qI0wmxQgZMWR3GibL1E+zX02nHUmgeh837f35ybYnDrI/hAiA7O
tEuFUI5G+TRJFQBtZBD4DL61mLMly6IUJ06hYr7CmCgDuui4XhGG42KfnwpnazcFoibUvi6DEz5Z
AxhFlfK1rESadntFwCxzYfHXqqEiB68hoWvJUFnVSsOQgxZA/G07/MimhFhobpN5tDHXZocqNCwO
CEzkLjGE/lIpUU1CDQThOkiUVbSoF+OPSB9ijte9KQSIKxRa5lEGJuOQ8rCCPQ8+hKh1K9plmaPs
15uFGf43gkAOjkOOOe+IQy61sdq4yDOt1GdyzZLKWYq4x5+y5vNvdwbbj3opRp3AraPv71KMOFVq
hCGfOgai1qno1JbRlctuRAhE2qyUosPfi4PdiajFoTKCh/WluLbxKnC6BcY2MaqWdEZ3VANzqf89
VQdwN/8EH3O3qMKImdqyBwl1aGwDodzOUkDC9tfpGws4TGTWMK1Hnas9l5pYSarnieAb264Jn/Fo
8VDlMz7LxOR14l1fD7MgsNZ+JynhtC8FqRHKv54ZGygq/qxj4ZRjxFGquqHESxDcEqShno2bQcW0
KXZCatW3olcEoHDWc4v6PRh6fbS1i2B25m3PfUlXoz57QDTFVsT2gDbLkZufilnYfQs2TJN3t14H
LAhU/tUJAyAvFy9oSgsPUkhSvJ2UVw/gYiqE+kHySzxSOdnQ21rBKWDUHui62bd4X+IYTyXWT47C
gGa+HLhVEe7zNM82mVlzDu4NRwRwGXAWM4oWuWtGsxbE7W0q9ogaAlTmiSD5LwaQzh/3z+tNKXOl
DNgRRGBs13UYy5qXyaUMZqKoKEmmyNVCQvD3+76Y+bBc3kegif+GbWP5EFsyNl4WUuMXKQjiGyNJ
7MhC204iiAotdWlw7ou6qRFaQEC9gj4QYO0vLSIPZSnr6waRnRp2FBzBHfg/DJNT0bgtZR7+DPcA
Bz7/+9kFC9rdyTSDDlQXUWod0GEZuXoWmPZ9Xa6sG8y9cNpoYDNEJBBZhKXQg4jPB+nRtk19Unnq
AQPj7FrBdW6oRyWvOUvH7NKcgUfC+hvYAOwLQBuXSoGvpQ5k0P8cJF/fR2bo+PG7YAyf95Vilm6W
ghHg+H3EA2jhYg071cCHE+MlcRA07VXwmgfU0v+yn/EfGbhYkdjA1Qc5l5p4igTWcTRpHqo0ol2w
Sfu1aQ121Z3u68K4hH/kgGYFyUbEJqjWX8oRFEBwiziJD02UIDMWuGa4Qavrygg5vufmop0JYqx6
GPxM8oooPojNLy97nqrn+4pwfp+dHdeFBbjTxzw+WEb8y8IUEUtvOblhFsfMLpbKeLRCG3OUjNP4
APzqDoXOAH+kTeDqPRVXg040WqpL3mAtNtF0JZUJFbxSwyNTgGb6z8Edf3t7dRVv2633Ov24v4Q3
Tg9s4F9bYLPPmFLY6TXSA4fBrF0xMTFLLmzdwRIHcl/QvNdnzvT/NELdApmlmeKIWUdkF4Fc7Kr4
EIGRANS8RO4B2iDqNltMPMDDN7L6njBm+bpAy6IpgrDCfEzf+wdEqXVpJ5adEW3d0GGXLUZit5wX
5u21/KMi44n8UEXFQCjjQ6sW23Eql0UqlyCB91b3l5J5J30vJUoFuGcxYg5JZ+bl55UgGyw8w3xK
PHk/yTGQcBoSdPp6bJ6a9Eco8TJLt87ZjLOa224AaGfRp2iTzbwEQLUnpT9K5nrkFrVuCoAicEjI
rqK6cemRZLGrddnvrKfa2qrm4+TzLOLWkpmAPWHWDGBDV53vrQZm/srwvKe8kaknPQoo0oZ16rYK
mOyeVXCM3d8iFvv/vUfm3Pilor4JCBzj+qQimxS5DISnNkGugeiJarfhS9W/FN24Slvwqttte7Ry
1xxfRFRaVXDDW65WFjTKOV7y2ixBZTIPh8H+4Y3DRkt53sV5WQwCus40qlSDk44hsXgt/yzOFhrP
/D6gMUCPIFKr7LS1RCiN0ssi/7D5NR6it5mcYaENTr4KP1SP1gVO3P01vvYoKLoA5yKB0QBasekC
Qx0zNdCS8KA3qh3Dl5TTItsnX0EouX7mhrw01Q2njCQBsBIIjHTwQLMxAEZ8oVk8RqSRKxqtA2CF
rVfrQwtsTaKtlKwxsnKHURscNW+JnZ8eaJ4HxzACKiYsiAw0OehtF4IGThRt3ZxSN7U6w/GUqj9E
aZmtDKsfAArvg1UcltKzFWe8yZLXNoRkCCAbM2k+KiBs44jQpaCbqafwUISjSRXBwPFpcmFVaF5p
399WJnyEHSEpM4dZeK4gh8aGj0Y39p2E+cIH4+jXxB3W0aHmdANfW86lCOYuUlrNS7JuFiERU3Ca
lhgATWfm0zQlm8RfAu7h3FfqlkS4ThTuDJQJ4bgvHVznh5gsJSbZAaQ1pk8mC48WJKbtvKWdqoLD
iWM0PHnzv59F+oqWSUqMfueDatqYXEMCvGg1Z0L9HGFMcpIP99W7ceEi7/RHP7ZHGEN1pjDG5MkD
qGzM5l0HW1S7QaOt0xTLNKedR7tw1aAGgTISDZ4aDN4pOEvMUpTOhoPpNhjorSFAR3Z+tuEzndM6
EbvY8LKDXjZE21bjQye8e/5Oak9pvmmLj7r4hTK++TVIT02OYnQu0TpMiDKEoC/NCTi11lMlupyl
uWHP+KwZmY85unMi8PKz2iqJQ9wP+KzUFvwtBtOkP6R3BaMZiPjLP9YpqRbarl/VrrydeM7jhh1A
+NzwjiI4po8ydhc1iVQaepQfpBZ8ZJPdwvkvhgIhAxigk91fFmX/2QI8XfComN//bBNC1raRXilC
dgjU7BQfZJRjpvTZL+LFf7GogM0DmYenH1SbA4qzva7rCmyzcpIfUAJR1Z5Y3qa3ca5S58dX6Vhf
obdLzFOtbY0QxLTRpuS8bNiKOEbWwRFqQO7iIT1TNzAfMIKbJNRrUT2UTrHNH5KV+qQ/yetoha6c
1fRk/QwO/UlbeK5qV9Ra6RxjZ+uYV/IZq9LMYShTpMwOmV6Trj6GZUj8zi4kA3/tjVAmevQIGgKi
dx5H9vc79CK6ZnRnLiSMl8vQKgbdZZqtCjdep4tmky2bZeQOm2EZLvyV7kZL/xETyZ6UfezmrryU
F6CK41wV11fj/CVznRpBnQxyXsaR96hBBIKPVdClnVq8q/IajyaiiCtNWCj5AS2VwAByXCvbcvi9
9EBGAfWE5AaQckywWupFARbjUjtoRP4qcpLZ6c7fghto75H8MeGZ+qzDxWrPgA9k7lDZRRYUoycu
TV0cTb1uZUE/vCWP/k81oy2mWz0WOzzVpsgWOQnkK28153OB3ZknFqLbkOXkiMEVAjLr2DrIltN2
q0TYgI9qJILC4zq6jpBnSehIAPXQHL6xJ6juyrpq88Q6dMtu071mx3In//Dcfmsu48doUTugZPiN
vpH7nuOmfmdSmXMTjwlYEjxIHYMv70novwakk5sF+A15fn/+JWbfLvRjTknaVn491FjJorK9/NUX
HG1Z6qQ9AMQzqNQaX+TgZ6CpMNdlm2JgA48E8OrNg6c2oEkI/fHgwYXIHA6vECNjVAbvgBx2uFQ2
MfX9xQNv0scNNS+kyJfmKSVekfZT7x1S4r7S+5t1fb4ZFZgXtdnmAgZ/4cfbh1EjxuOp33stKYiM
LeOImn+K2S50D8OVo21FwXXN6FEmkQyMvOIdxCexIsKH5WZH74e4guGDotd7tfYTB/rCDiOcoVw4
Y2D+QVyAHjeF0c7D6Cu11ST/KCz9TQhK1I1lOcM6dY/tUvxV7cyH/FWztb92mhALewBhPYZvow7O
aKr1pYamuSA4ol6D10pN+wjweYoZ9ZVTujxi6xtWiBoxwNFwmOiE/44cz27qsgJnY4+ZW8ds2840
DZglUD96KRE5ibr5OF3u33fkh3enhPZYjPa6tEM9j7NwEuIYjwYAez/z7jiC12VsAo4DuX7nAlKI
6j6S1fO1D8d8KajKPb306yA5+pgrsdB/VyIJXoNXkMEBNeUGv7XP4e/q4iZG019IZDZskD0fiBs/
OUofGYa6vE4jrbdZTLqeo9uVc2QEMQap9kPpixjFdsR81oFoBwMDBXhYwit/wchgAye5MxIJV8yx
21sOAtG/PcbMzzP+fWhUs4wU/Hxwyh9qGtnGQ6wv2zc7tTVhbq2SuAw/8xdfWB4jknH0nad4fj1B
ZO/86p8Tmeq29uSYYD6hn0+ewnFUVxE9I23ew7PzZIndZFSzgvNYk4R4+6h1Ee1NO2uvGpw77JYs
TFRBnDv3DYK/6FKWJLdWKdUy9momKSICUiwfYwsqUaEnBg/her2MJgr9SHGAJQ+JHbY6HgxKPPV+
3B9N0JI9tlFf23Jp8AbRXJs4XANKKzPG0UL2lDlLgdgIZR/MsNTU7jRHw6Nw0+T7SX26b4jXZg45
eO7hNkHUhibFy6VTtTFJIqFVjxhmKTUhaQUamj/uy7h+BACzci6E2Z80ndSy7Af1+Ba/wxzCQ+Am
r9mL/tG9x6/3ZV0/eL5lqShMAQWE2JCRlaHgB/qLST027hD/VH9mHcHD2lI+Um8fxyutGEgSb/qU
6sh5S08ywHDVS12tLA2cdqTeJolz/4tu7iR6i///BzHHrtcmKRoTST2WL+no5EVEIkwkTWRXVFb3
JX3jPy5PONYZGCsAu+aUI5vaVIqprTFbUD1uevpmEX/5U3Uw0JYGdkgH+qM+vb9/jeTYEoXjzq4u
z3nRzwTPB/TssPulnsVNoKhH8znWiWlH7/4qWN7X7vo9cyHkCvcgqtlkGJMMIbviWKx+eat4Ya2F
lbWIHB5+6DpRxAhjbk9UAJCeRdR77KqliMTQo3FQfLIgzTrc6sTfdw+6Zwu8dbx9Uv5dyKtjn+ST
NYkRFjJ+UU4yVWnoSE/GTtghocqxy6tAhNGQuUQtzJuSIniFo10+rboX3iiS66iR+X3GsxgSGHsb
D3YvPwHAHMl2sB9Tu52oTwynxqlMbWWtfwD8rnKfvvPuMAcBlwGwWUiCz6A2xh4LRehR0w20Y7UV
iLHxto3jPcJOFvVmXHDMkiPr+21wZvuRlaelrnnqUVyAhtMmH3uNVg5IhXhh+I1Ddq4Um7Sqg3BS
hRDYBONYnVylIc1G/KHus01tt7ZJFFo9B45VEAHdHZzzfSOYRHruz4J+n80zJbtyUEY1tdQjuAX8
jbffk2kh/NQW05dC/YBwBfJ0ZYyzDCw/joHJOGpkckWnW1qLisQ2Z+uur/JLrRgTTYt8TMtBUI89
jVbZvtwB2OTZFRZUod1zsG5fa44Tu3EZXKwjczuBGaXKvBKGaS5ysh0czpm+UghIJjwJ0UaPBkyA
qOZlPdsmNW4GZYhU/RgYGPpXvGLcF2fJ5rjj4mTNEmaOxtndzzfspYQQyL35hWgcizfxy3CjCIdZ
qMnoJgjFndgOeJHylSVoIF4FLRteZeI8qJFRqQpzLQ0VyT+B2Fo6VTlShRUON80CA+2/FZAOGhCA
h87C3ID7ul45yFkyYj0wkiBRDM7bS1UDJfS7KR38k5GvTLx0S4Sufft5X8h16uBbClLDQCPhmcuG
k57nB0UUQT+tDFwldCrMLGtqAA8Waj2tdCO2kwXwXRyvdWtVwbM5c6yj6AtOo0vdFABrGh2xzwmA
ITrpO1TNaJGhkTpYSNGHkkyctbyyexTLkd+Z859wx+jivpTXKEpQKaMcnMa16PhrfyU5PSfVfWsl
IUAElx86Z0BSzFzZqTCEVtipwSlYgdp/O2z0Vb1V3cgZl5w9u2EZF5KY1fOUcjRiVQtOlSsshWW0
NdflrsIczMLxltJTuJLW0briYQOuA6B5Ec8UZBYxFqOw7SeI7dfBPlyqNNtLTz+ih3JlugInluSu
JmP9WdBOgpDrwSl+OPkxUY+YV+ZGu3KZ81ZzXq1Ll3KpFuMTS1n0vdiDWsLSXBiuv/Y+8eBZS464
DHaCe3/vbhri2RrOW3vmIcG+rwRJBrXCh0fpNXvPXZ4+c2xxrQ4ILnCygMNjBx1mipVosagEJ5H2
jr72l8NSWXiPyIPc1+S7FssKQqUM8Jr55Xtl70j653qsV+EpdyZXppOd2Nqm2+h2vEK/JcVhttHG
RNrlC0fwXDi4FIwpKmBEwOQdpGtF9rnd5kC7eoUcfZu/f9BQSUm+jIW6iej/KInZLXXAKL+kg6TG
7lYT8dzCeVWcepNz7s1r9Jx2qdJsNmdmEfR56E2zSgqeTQ8/u/2Ha9rabnSDg/8DhTHeNcpbQuZW
K8ZoEooG8kZ4KoEaTuu2NjKq0t8fYyg29w+CUW7mymMEhUmqlgANRyekNVFet6UH81FywJVwVA/3
N+sbs39lFmeimKA7DycjAeQmOoFaZZu46By0f3ZuStJl6AzLviDjXn40H8uVRsWlsRoPw8dnmRGP
YzS872CZfaMUt3rZ4Dv6dbKScDKarfmE+pdIRydzMUd+Ea56t32LV8lL9GAtFNrQ2DVWXKOarfPO
grAE/YFZmogw8SGF3dg1mWoqHJrXjx8RqXbVInQ9x3OivwZ0wZLRDwf/g7gHLavMkYlTcJpqPSyr
c4FuULaYgrqZPGra4mO5bd7XNHoqduWrxBtEd+1YL+UyJyhNsjmZBbn+u7qWNrKEerLIMbFr13op
gzHmoQhC4Ky+T41AJvJLt71j6vKuiPm+YbdNQeMi8ogAZSOavfQFghw2Y92oODJoXY72o/bpjTzn
zQ5LB3cJVDkTwlyvhScVVTtCiLhQ195CXPffNfnaDQGwaBfeol5US2k9OcZCd3M7d0GBzfENswhW
T9R1kPPDXHiA7BlLGa3GV8KkTk56NpJB6Ugcc47ivB/3JDA2AZ7HqIzkKjl16Mwei4fUzDAr0xFi
onQHpeENdL9xI4IxHHQts+WDLIitGEWyEbW1psanWnkaMCxcANTO8fuDoGzVTHI0QBC8VFzlrbyo
NDfCCNFMRZNz9TQUmHGGKTa5e98n3jIlvCBEa6Z4QbGOMaVKTlscRRlL7BWtjfzqZKdJEmPqcPV+
X9J15ggGhTL4/DDDiAoY16XV9uiYyPW+SE/tFzp0Nind+qvyQ3qOdhIvEXHLcIB+nYnt4GrQpnEp
qoijpmjCMj1NCUgv6Zhj+I/at6FA20DIfxtNkxt2YDTTVjGM+m2Uh1Gnie/1O11qchlQNivCQ6cW
ko9a09tywVmKWVXW7M6/j1mKUI9GzAtqMP023wzZuLU8gQSTuvLF0JaTzxx3gqplZPRLW3kOBgAx
+qf7n3BzhXRl7lkAaxCaEC9XSAMLLviJkvRUmBqGonRHoQY/0V/LsBB9AdWjoBgBjoBLGUWatj7y
wOnJFAuAViPZp1beWRwLvhUZWaD8myFEM2ci20CHvgywL0xpdqrszp5s0FQvzZVuq4CoW2sUvJfc
iS83tg9Fj5mPBUVnsFcw74FMSlUBbUbZCa3pyH/6jkX3znuxWKKtl/79GmJMA2gPAJDChcl4YQ3t
mkXj5cCA0T0vv3p75c5+nNHD8gYjG6siO3l12z9i6LP8po1R9SQUbUuDeWeJBOYK9PIORgGbLGop
IDKAsQoddOQEFo2ZSgmtwe0ILHhg1QFnb69rJeiVBigC6RrAxIDRZ76w8TDuqjCN7oRxxibwJUEV
9rScnkr/dxO5PeBQ1qHvVpEcHoXAIiWIRMb65LcBHbuF79mK4FgKcA7ltho4h/jbfC8PMb4NWSxU
y4FFvOJNESexTHSh6k9CuSzBvFN4v9p50Fh08IOeetMSXOlOrJUkNdxQCFdeB9yWRLIUvYmYRv02
WG+NgGEiJE9cXXOCdJkEX2CT7c1Hs1Ud/O+22kUqCTuAzKeCBAPVx4bkhSMgoyWiqFe8Capba7uy
qG3R+8jE3Akewt9pt6jiX3r0ZvWkBhz+vkVeX5kaqMC/8eJoGkRz2uWphhNtok7S+lMKNALJ9E53
RAyqctFn/FWr5eB0svnZtULs3Jf7fdsz641kKLhN5nQQ8nrMXS2Fnh42ogkw4PDqacNqEN3cX+XZ
YcwPYrhXDExEeLGGl1BAvByQwpKc4lH5pa9kYZ1uxWNk2JFp0uhhGGnhU016DGogOVfqRjVdTbel
3RgatjQ8GaNTOOFetlwjakhRkWGX64supBg8ZP2WebOsr+G2CAeACccZB5sK0k9M0Aj6nd7wKqE/
iTGGlQOWU6mPlrqsdWqoi2DatWVB9NA2njSqbzT/qBu7showa3BhPqA7PYh5WFdlDqzYpT7/Iuah
NFTqEI+B15+6MCMgECvduNzHFq1BwFBY6QL95KNvoyoCBsmVHrx3L15AKmGvgWKgeRM628ipZy5h
jLsxcCbDltNdpuJatSUAl71lnKDXVKdjs/HtJuDd/lf1DsDrwYEuIdAAMz76oS4tNO7jAnQbQ3zS
iO2Nzjjg5eocR6LtA85bZnY/F+vESGISejFmbqlF1senyBO01QA2C0zuHEy7xxALzrG7elnMooCr
QvsJEjc4A5dKlZ7ZJeU0xaeY2AYmblHAZKqR8N7IV3HBLAYtx8j5ojYFDolLMbUJ5nMgsCHGAqIe
EVJLZbPh3WrfOWN24eA6sE2gxUMQwgRAmJBVpIZc56e6GoRl5qu5TAsx9OKFVOq5RvPRQC9P0qjV
YsLM4oomYH8waR+PcUW6UgT2SZhCs6CZbGojzbxxiIgXGD2wX0VYR4uobTv/IRSEICADWnYkoiie
fCwLxYJpagC401Qf64QU7TRmmCAS9/CylWchIRXo/XtiCZHntlMWKHTC4KefYR6VAhWr0eBRVl9f
w1hz8ESBeAcdDRImD16uuahWWZ9aUnIa3GZVPih2vQjcECW66OFdXSYD4Y0wui6WMRKZXda7tps6
H1F/4xbbXais056GKzi4yW2oYHsHLr74KmSar0p0+6JhGr4bf1/q2I5VXCgAROGd8dC4fe0CXdwj
9efWndNkL+qm/gzQyoA4+P6tcZ0lhmC0MqObYabyx4zFS8FSgVkpUpimp9oxiLreBVRfNc54su/L
mS8fxqAvxDArmhgBqCpbxNMtTZ9/HL94gDKuHsztV1tFkPgFBIC6edOQ7YPiRIT+PaSRWS7mLhKN
biqKetbDKQnGA1CTPAQAZHDC2lsWeLFezA2jhZNXgxkphQUOLlRyXdC+rUziU2MdEV6D2/Xbc1YL
bx0U/oA70djZcV0lmlWozOLs3mlW8u/aJt0LRnG8ft63g6voiBHEmFswTNHYF2F6eivJtMHgPSd1
OaZ2XWWZZeDRBieNxPrVgArESCjujDlkuI9YttU23h6fuHnZWyf2XApzYiOzLNFTBilIO0jElZbo
7wS05Pm5oF+cx+itRZuZsdCmBj6FK2aSQTLjRAr97CQE5C0fqLGIfLJc3t+ZGxcosntocQELzjyF
mtEnryylVJUWLyni/VQes1VHxGZBaw4zxM2Dei6HudpA3CEIAsY2n94w6tPaEf/UJGR9NHlt4LcW
7VzOfJOfFQTyRBkUK4Qc70mmNdUfUVBxOKZ2FQfC0s5lMNaslkHbFnqTnTaeRtDX9TnwBmnfPJnn
Ihi/JtQGUgJtjeVKVvJCpIIj/FTokVd6nVeD9c/nYubVPFstcWoULZSgSbTS1261nZsUV0Z1UDNy
DJ55ydNbt8G5NMa7SVInWWMNpdCN8B6HhH5xNmZe+DvqsOTSCZKFeqXj5Y5Jz3a05vz6Te989v1s
N1CRqTPjOH5eX3uYQ+no5KGiy8+RKqR8vX8seQbApkSNSve7Kiiz00gRcJJ0LdDSxoRn9Mpw84Jz
5H9v2ZizaQ1i1+VdNe8LAgFXjkjshq5gc6yNczTZpE3UYyBwNcHYQGx/7ODOKhraPm+TeDbAHE5w
Co79GGPhyq/IVVe/rc0KTZmaEx/HpbyR8bR6ub9VPLWYGKePBM0vRgi0w8PvdLte8lTiHBuL8QW5
l4ieIkLAm0qlpfqRUF5FgSeBcQN9UQrtJOJgmrvN5A4Ej23e2efcMyzNVqD6UxJr2Pwe7BzlonLW
eKITzo15Mwb4c0LRQXfpz8Y2EWSj7mZLHmm3Lcn42bvrpUmF1ef9Xec4gyvCnsqf1LRScGjsgEbW
09Z5FkXSE/W1DkhGeV0unPvz+qWg1L4kCrNrc23NBDa4eE/tZF1Q3hLeCnDOl5BxBr7sS55ffDsD
jXS2SSt3srVltVHR4EtpQjnrOCcD/rPzQRfP5Zb5taligOd8fGLyU9lEtm5vn+NH3iG6f2ejrfdS
TONhjl0zYv2QNlRX9UokS44i972oKjJ+QOzFQQ4r2B4eqs3R3Acb6oAS9795uZ3vD+MNsqJuegH0
Hyfxi5DanSgN8DDgedH7HsFQGY/QZYqUjTrCqJ6izGlSIIAfMR6EqqR7z/A+Nb7arbDIHN6D7rbc
GauITBWaAJhFjP1q8JGdgPd2KntXkzQkL/f36bYj+iOBWb9UC3tRzJPsJB3zg0CbtYJCbbS4L4Sn
BrN8Uqn1lQgOCETVP5GKd5e88Wc8AUwoJepDiKwJBKTg8ycZMT+i5/sq/AeP8+9CsXAMUHFO/ThC
xK43bZ1OD46SOWs68jDK81pcO4A/cmYHcRaDegGG7ZlZnCFHIL5Etvn4nDics8nZc5155MDWMMyn
gVX11CICOtwGZ13sOEL+Q8j2RxHGc0ZFp42VEcHFuOYiBf5ZIPGitqOHZMk7nvMH31szxmkmfZUq
aYOnYbTdtI7mmgrp6I9pl9ElLyt223H+0YpxnFIJbuZIC1HVW79hpt+Ro8o16uf7MfXn95kTn1l1
KFUt9kaq1waRZFvSiPQgPKB2Q1K3Ik4C9NPhEP8Gxf9AZERXHIdw29Dn2UQzBx+QvIxHkLVOK4J2
LiYSmQ4riRhLgI3AHkZ5d91sAVfbdiaJcQvo9myTQkNNVv5d+rRCSicglr0ZdgVdcoLtW+nTuQft
X60YD2GkWZKGHbQa0fbi0377Tp1kuf56URClyBzbn43gjmIsZQFyYz3SwRAWrIIjLd37ruims/uj
isp4CLO0cg8OIju9/ATn5yH9ON7//ZvuAanQmXJhTr4z21ICFQwGCIS/9mDb6XJ8jlKCyOq+kPlH
rpboTAizH0VRVoU0IM4xF7hIF8/o+fjfJChM8FsJaEECFzg24W0iKkyrWYhLTnh4c6P/aMESJytF
+39R72HxxLHYm7t89tOMk5bHEDjOGgskv/QLbS0TdcnZZ54EBVt0dtMUTWHFaG6FKwO2rnGO3uF/
VIFxyx5QbsDIQECy72hvO9wn9G1fdbZIjDcGQ1o/BgZMFUQ7h1853fe2uK0oRw+OrbLlrsSqQMWk
Qsr49PbLekeE+fk/HQbW5WIQbSO1MgQEp2kZL7a5Wy3uS7h5bZ0tFHOmMdIxzTWUkE7Jyn8WSchN
N998t5wJYM4z5iwLZTK/k9TFS2UrGzOYfUZo84qCHEVY12qo/RTFJY5F+eCT/0fad+1Gjizb/tAh
QG9ek6ZYVq6klvqFkFoSvff8+ruoe+8WK8VdidONAWYw6JkKRma4DLMiPmcm62W+ctloN8J2PjRt
AHGGrrOlpYcHRSPlCFvwMs/N0SGZz5KoteDogsrM5lL3MFJuFBWo1LbkvAlkG28HlGpGVni/ouMX
dOY/X9AR8jIb+JkbvP+384GNLNlduRCsrkOTC/oD8UShu+hjWcoCtNjleIk7YoJ21oG1t/znECtm
bpYkqMOaxgJoKxxIeL9bu3+6KZz6sbB5S3gy4/eAMLR9xf1dUKOOzChyYcIC1Pz87B0dHjtrgKDR
IfqpPq6rJIsOpZKVqPdNUs900GM+EOlkeifWw4tFg9JK+BBOUTuc3GiqG+8OmUYLvfMAdD9f52XF
Dy7PjM40x43Wa/FMB+jJJO+YyYQV64JdXHgAozEU7XT0Niaj6QWBm3BW4RNW3hJ9G26JhHiRrf5r
iawLUtSReVwP/DYRpBRMwWp4tDiBmZqQgMDGlqtfrITP6g19c/bl4RYKWkdSG0czZwoxHM7szFPs
fDLcy7q1WRChIkZR9oe2xS5chPTRdj/a0wl5kkdGLMSkQkUso9IYWsCDSmnLm2O8L03/Ufh8HH8x
CLGOjIpbhmKK0SbxdWTtq+CqD3b2+/O6PP/stgIIDDqvsYZwXs+JvRiXdjPvsXa21+T5iewd41Ox
HXfpyducPSs8hke0QhxehqfxkFvog7Cv0/76bSo0vqBNBTU+2pX5QQXtNDCT98oKLWxc66wq2KS2
L7tttc9LTPJX/a6z0ApeD1Ynmbw9msAMGV7ydMYKCfcY05A/051mlzvJwSIPvSLpUT+Ku1gm/gfW
BFYRSd8qicgjiZ77A7be+p7b+qkpHZPUIILLv3r6hkuQw9VjMxhe0XUYVudm2nSZHSXbRiWdz6iL
rjhfoFoomK3E2AJ6fqiYvcsyAIBXAl6/glXsJ4U8hpZ1/XhZJChd6DQ8bSWjn3Pioumoh9cH1uDF
WlR6wQWlCBInqqPY8Nk5r8hzaYum5JNMwTnesWZ716zVBSlKF9pGznW1Aje1HW2LxHwGGmJllok5
1120bcrwjSt2/oIcpRZGIAIzPwW5Pf+BVijh5frdrJmQi9+nRF/W5aSZ0DF6nm5Q5dfQ0YUdGsR9
yl3x/jqplcDoghIVU5ToXJB8AZTGjWge643+x/03AlQYIcdKFUnqNBeRePNNva0YDKxYwQsGqPBh
EOo8yyKoClLDW9muEvLqfjKum6Ur8zcsnFPZh2LfxhDkEDN3ztjaWHXJyjddvwh0DV7SqGKvUnMN
NNrPY76RreLJY2AsXj8pgHNfUoilqdE9HjfhPeakO/cGMXPLZPhYFhuUznul2gl6CTb2HRL1j/3/
FpMMnS/fhvHHBE4i1INU8qim5OQYksi6N+yYNYnBYoFSbqDoZ/5Qj8j78ChKJlZpdYxO2JW3wgUX
lHp7XKb2QjKbj3CHPmFHZLWdMwyISledhjisRc8DBW7P745z1QRQWoPz6Fus2dfruoFVY5dSxSNH
P9UabqQsiU5MH50Ipcu07ytVtIsTo7S8yAEDHTe4k2e8rUR4ec0sD9rTjhFSXbfrKg00gxG0XMpk
MHPeNoT1CGGcFB3iwt3LRpTgx/nOciaSfoTHpmQmkxkn9SUZC1uVp6lc9wHsYW9Kzu95rlIl4W3E
eu4yjMlXyX1BxpO1QPFyCJhCHId/MN9zm2F0VylgOzfgPmSsaPjx1lF14CN0EpQEq+dJPhHljvTv
jChorbcacxnfVCjTXmfSFPqGCEVxNWLViVsi++A0QNcFYHZOPBS3uw2PpuIcgUV8Ujdug1H89ten
/crf7Fh51FXT8/01tIggFg8lrHqaaw7579J6QX8141RXhXBBgXICuZjnfumBQtMQw+Ru9z3U9brH
X7VuCxKUC8AwZJGJGUg84dpUUMk9cp0Ciwkq2otQHOLkBjKeVJYTEv0QYJmuyRANhvx9VVIWEp60
QSn2PYgoJOhIjZeHceNgLCY/X2eGRYdyBnKr12HZ4LhG83c1OQaGIkxbebxOhHViVJhXDXpYq7iV
8746OOhNtKqnyrxOgiW7lCMIu36I8x4ktBun20cuy7KxxGpmcXEftarlRlnjPjBoPFgNwIUfrjPA
IkCZAiObUNeG/T9PD8/Kfesw+6pXTfO3Ynw9thccyNEQxOkMUQ/s/a1BnuPTQFDWTHa+c50TxlV8
DQouCLWDhIFeDoSyPzm5gaaH7wwd/9oMRz3Ol3bzC7twQaLm2lZtBdx2aTeW4PCmgrpSZnIoNIeY
Ke0qU7uzK/LwzmqGZ0jy1yT+grAiB+08AzkfomDVEfm164nyfv38GCpJY4Rjh1IxFiVoRNve1p/+
CBttM338m335qoAvGBn01igyDUR6U8kBu2UJ5kt1+kcilN5LXjkmgF2B3pdPMGCndIuhK5PVnrNW
Vb6QBkr34WCbsZsFzhqMDcZhO3PbnMvn2JHf9rLLIvcTbWF+BSwUiTIFUe11fVdD+J67g6Da4eF4
xhTibTxgunjYSU+mOQwW+BRi+xPTo3+Z2Vh8AGUqotZPFAABzEJ49F1/Jz/o5EGz9L95sX2ToUu3
cjf0WTA762d+sx+/mlQwSZi/XZf29TzNggwVE0yBlhWlh9sb4BrQB/f+6pnZhqFTa9WL5aV9RWIL
eedhLEYtwJmhl7S3sb7I0y2kEVFYCsRjRApYDxZ2DJMzKlAIvVDDcBwO0GoykkfkFXm00HGx/OQf
j1C+dE5BH5WjHOII8SpNH8PNr9fM1G5ZGTWG7aNrcgnPeVoqKF8tvwPxt53N3/8jI5TBwDjlkCoD
SBxT13Gi96x2zOT5OpFVNjDIOHfW6BqqDJeHpYdGOVS5jkgBoM4vOcDjVDf8G8O3oEFpaBGHKick
oIHNRzHQcoWd/DzuWUnUVUfxTeWHRy8VBQVrdY7dohfpDn34c7OvxuBl/TW/IEMpqKoDfUJD/Ha2
RjO4NYhsNkTYNSf3+r18dbT8cOoLOuLlxWBzg+43OejExUaztd8emVHHiGkDQ3O7O9XnfbTlHH1X
Ew0vogJAvZioZjzB11O5i4+gdDYHVqhahDOzYr7377BASH2AD/mFtb6b1GL5knUTsSBHae4UeBh4
HSEo+6OIaVlL6OYmGXHDYms1+FvQocL8MM37NK+1+WmHygR57ix/N31+Xr9BhmbRq1yrtEtCnwcR
jKGVT3uxJ3gZYRjlOpXZBlwTE8rbh4MReABvRksOgIZIj1U0fxXrLw6LshBjlgZj2c2CqBLZwnDz
+79xQFmHUGww3tTj9wfMgpwyZlvDrChXToh23BgCH8dYwQl9lWmdN98Ot+ZrZLPQENYmGwDz8B9T
SjdeBb2IrBgHRua+BtG8mQi6frHujdn/z5As2nt3g+rlng+OUgLgZ7Mlwd1TiyFh7ia4LbYVv+lQ
FcbYjna+flMMC0vPvnN6n81l6PkVbjxwN90ZeAGOGlgMkV5lD2Bjc68fmszpc8T8WQX7asDotE/N
Pt4+xhbTiq9agAUNyrqOfRhzfQ8ae3WTHfidYA1klMzXv3tn6pjfBV4loKNo9APAZsWhH4Y57uop
OQNw+cknITBT4JquX87qO3NBiLJpape2dclHMyEN+1wwHchqM14X8AUJKh7BJudJSKZ4bkMSEJ2O
dm1+DCZ8uRUQVpZ5VdYWtCi7NjTDiB1bOLcuNk9A9cMLIrQMVsyw7nEWZCjjZkz6VGgRyDxP1nS4
VW/aw13OSPOtnxu2dmKKH9KMdQWXrrzuphGLILK51aFz8tf+FXGpWVtjTmRHtJgiN0cgPwzeNzlt
lv1FcF9HWBfG8UWOx+zkjE9AKSS3k+k9CzbDw62f3oISFQuVRmZ0kQJKPDZi3wSWjL1MKRhiCcOq
bC/oUNqKlastJ2F15NnC6gUOfo5j1PhXOdHQoYGFIPOIOl3kb3u5i/u0grgBTVI157hjTjezO9nX
/PWSEHVkmecNauo1s5rGpxAbs7rKag5vAykt8Q8koj6U58b8m4taUqUOkOcaT55GHKBEpucU78oG
IPMdckIsQvMP0bK3JEQFjIPQccOYtvlZQ14weZHNmtxnZLKrU7FjpAhX1WpJi4oWk4j3s6bEnTUO
IrjRFmatcmqrgLVgLa1YM0dLWpR1VcYWQqji2roZLdfFJEduAa7fum7DBZZ0zH++UF2tlgws9gaZ
AvXOGXUYuKY32FQBke/MxsYWMh9mkAkLxyJLGVv0yApaY9SzgZqcaguQQ0t+lW30Ljd2chp+C08q
e7/9mlIvj5QyvXGC9uUYeIbQhCkn7dNoa47mGM/9a2D6KJRpuskrdnrLHDViCg5lj8NOGnSlArsV
ThkDbGaxB4QMsGOLDROMYhbC/64QPzarSGmiiok8C44jzsjpB0c4qGaq2GR8YEnPWlDzfaIAW7qU
HjyzI67BmAyENHkXbZ/86a126+3vGFI6/841nihr0vdF36gJ6ACF6C21A+ejsbOTiCUSzJiaxRJl
T4wpLvw+B6nJkVH+x4IhFLYzdD0yg5v5l64xRVkThZNFPihxUZoeEaXvHEn6GOU7A8XHjLcqxNWV
pXZu32yM9rUsuv81bDXyqFiYKn/hqAFYmhLKRAvDKqjHuelSQ01IgjO1C7z4M/P67a2r3X/ofHnC
hYlBxK1wfvtFp/7dO4Kdbf6ifxSwmUDIAoC6jgEnihVOl7km0YZZDjH7ON8Zd1Re2VsM1+QQO181
1Op5EWNhlAXxe4OrfWDdAq2AN50M0nGrbB5j5/36ia3aiyUdih9FqMeg00AHOPp/sGqXhNvRMTYC
is++xer1/7oAWhAX1OgLGkJZTj0R1LBUmLwN+z/T046FlvRVNblGhDIVk9dXZTCbpR4r6lIi/cFz
zlJHAiwj6+Z+shy8Xm/9rSzbw2fk7owta1vLapliySZlRJKQF9OOxxdM3U7J94/7O//UEp6c+i3C
Lp0h9WsebkmNsiPe1MYaN4GaAtQBJDLa5+b1upSs6dWSAmU/BnkcIKRwKv4reuu6wNS21wn83LkM
C7GkQMUgmjjyjVKDh8oSZ1CbycrQB64RZZuS56N/F5oJ6Z1b2beGR9t63WXmJ8tKrj3Nl59AxSct
pxmTr8whF/AGYiRyRfLJwnZn0aCCES1MsctlDrXap21hN/arb7HYWM1rLvmgLEdZZ82oK1/ioGH7
6RldxLZndeg2eeT3xu31i2MxRJmPIOGFPJ3Nh3TjzGQGc0Th4zqN+Teu6DOd/G783KvHBn4SiSDx
VSYpVrdhtwIjwmDIOF3LFsdJDIcQVHqIHcCdp8A8ff4bI5RZyOSh1jkOh2WFCHZJbE5mjI4pVl/h
qj0AXqSuArpQVugnuREVQp53fH7+LTnTNr6V3ets/FxtPSvrNwH6EV5wWOYclhP4yALbUXeqOQAE
IiJiTip49VNWmcx1abOJ+SEEC5qUUY+kxI+0En4XiPBmTlQMa8/RrWp1Ju+Y5c2/8kjdlVjmRRWn
OETE77LJYSmi+Jg4sameO/M1sLktPw+4dhuGFK57SIDriyJ0WJJoYe/6QgLYpoC0w6azopfaDHiS
n3fRwKx/rIWfgLb9DyXqRDkZxmiUQEkRIfGNo5DjkFvTphWZ40QsUtRh9pqaD0Igzh7Kiaz4eNgB
Qp9dhZ1/5qeMfHNEOULA+YZ6KuHO6thFuhi7n2Ui/xFss58clnywaFEuEQFtVkQJWJqcDojjUQBI
Ocmsb+5CjKiwckSrNe3lXVHuse6VLAWSJkZ9gMAk2enBqJAIaDbzqwQtg/vcRbnMDDbXFX3V8C4k
hPKIQGUdcr4DVUnf1PVT0d7qzUZ55JNHvnVSnlyntlp9RLoS+76AuYzkOHWkcaHxHB9LeKXcbB20
2/XHw4Dusb+p2C7JUGeJFXgFoA3l+W1ukFYmwr74rb6x9HjWnp+y+M0MdXZxA+h4wQcz6OkrSfA8
D4MePKI9Ad3w+rmt39I3JSqmaLHyd6oNPHp4O7U/EnKYn5CsGJN5OXMgsHhaVUbR+uV8OVZyOGYW
EPbh6SWbpVbrvuubGTqe8DSZUwOQyW4tZ7Bau34st/zD8NqTyKyslpG+nr/6yi3R9TMuwcqJ3IMW
P08ZKU4FujszJsbUl83+QUXGDnOgnc5rpmfzuDg7gQP4aFBC4mYoPcF5Di3zqQ3N2JXcwBHP6Mzf
dveJ7bGEcFUyFnQpC4/2B1ktEtCtUNH4XT7elrd312Vv9fwWFCjDXqCLMVJqUNh7RwwfmrDrjBti
8UDZ9BFL71EuAwVsXUld/zR4gIe76WvX7/9mehcp8u97ogyQklX+WPKghQE+S7jnSba5Y00bztbl
UhYA4o3xagCgK1iPQSfjZdlvktyQ27O1ZbnZ+fOu/fTldV+/2J/R8OVnUherTO0Y+JPUAlGldtJj
75isgivrIKiL7QEB3fsyDuLt/pbVl8r6beoi1aFJ1VbDb6cmc0/Yyvvq8mho/+EbXAsw7fYsWfe1
Bbge++DD+T68Pzxdv4OVmYFLSpQPKWAJuW4+ophsgVrckz0MxoNqEcd8uM82+98W9M22bIwe2oyO
wK9C9DVhoryKh4nKuOogAEfnd/8YPup2an4AfPpodTf3gYV171vTDR9ss7Ue3FNqeabvGNv36yfA
ukfK6WBrbMR3FT7CuUdulOE3f7qay9OlXE3b6SM/6vjxgXywtHwlrbb88R9TdnqrKLXvK+35Kba5
U7op3hICDPfo0eJYG9Suqz09bvcvB459l5eeShS8qVLE+cBvGVfJ+kpK3Uuu9rywhCz/8y/PlBfe
tZtayfBmUwXsaFZj53UBVGnYxpHj07Af8dUKIYSRFV/JU17KCKXeWZw2oTHLCNDv72vDFvPHu+S+
cZBStg7vhxa4oeP+ID01iqkdg7dgINEhYkHxfzXQ/3dF/zFX1wveqOmzjmGZtSmRGFsXncOc165J
5pbO8+NINq79+Y/iQGn2qGlZx/E42IGYjJ+WWKJGKfZQoPEzVvHbeJTFJYnv8s3OvjmM5N607lpy
cF/N94d2b26sGdttJ0VWyYpjGZ9A5bmv6+TPdUv6hZx8heYLAQ8DAeMcE/jZ/24JKtyR5Ry9bUVE
Yn9gC8B1atjkdzWMUL9M24JcLxqT1icQy5JsLYNsB4t7i8l7jJJp7XJkWzkYK0xJXhJZtuLTEQ0y
ypazt4Gz345Ib4s+kd5ulNNzk5mtuD8PAPXHttzUPiqE90lp+4XtTm67ea43NzpvS3/UOwHb3TYy
VvhujIOEfXok0EmI5ZPDrgSyBdGPwj1QQYgfoC012bYJaW7VTwFdlFvAL+A/mKxwP2BTJ1Z/bZLD
r08pQoleP1WW8FBnVnTbeVjhcZ8disbOnzQnNxt8LvdHf1Wir46IKCP9RnKwW7Q284OH5FK6EbDv
43ibz3hpH0d+2zibwvkwiIIJ1y0qZia/K+1jD6Jh7A5W1KKmjZSG8sbb0364KUn3cKPbgYlENjaR
qWZgFU6kk+dtSbBgGt4sN4cb9PA6XEO2jrKBpBqpieeoCdhgibweNi6wIO61TWjbmo2M9NG48/dF
hjLGnb5LbUB79k6B0nnypmCD3kRGaxBM40Pbi1u5IUqKiu/pNrDygWzVcO6bUvdI0N01WK/Ze9a7
gukMnZS9eXjl39LN7le5P5WW8nQjdnZHHrA+LbNS4D1JW86683bFo3ZWCgLEVUAaY2mQzSE03gBw
WEBdQz11vTW6vL1td4/5W1qbyiawTL0FbkzoaCf4PrsxtQJIXphrQ4sGZATLBOIJ2TtvaxfuQ08k
YOJmn++9Jd6474/9L0UiJNhZ6m7c6vcYuNihW9Yl1Yfak81OhfBPHGmOJskQeZgyTNcfrGg6axJx
KqyuiD4009hGJ7S63BD7oSKJXVqxBaSvDjuOf3Vmhz1Ou9j6bAXAQLkV2e6kozndnUKHJ8J99RjA
Ap4R+OI+utNpi//Z6Ukx4NCQuerwLZZv4vRd9f2koDPI1PGjOAnOfA6s7G3aOEBnz/Cvgr1PiYNd
S784FPvfPTt/6wFxnaA5Vya9FRa2kdgn95eZfMibm3x/ak1wCkAJDSXhTYj9KOdiY9wKwj4hrRU/
fsDLjZD8g3cAeGxxfMegKJEL8s67IqndSXN2m2SXk3vj3c9I8Bla47PnPGq3WFldPLaoue5yjBxb
UDSeDDby9S6RNrstl1meD6kM7NbMjih4b0zl/TU2gR4r3c+wP7vWqmuTuAnB0f5BJpTbnpKGjDf1
PrGrmBB3a5cAiTcszEz7tnjLId6JbwrijqaHs/mErQIeKWn2j+/P6c1T6gx3wTF6tbLBmVweytAm
x50K/q8btDU3qwDISNZkScaQL20+1SDSOC70OvTgSg5UfyC/w9PckJFYTUr0G9WZYeCNLa5qF6Lv
m+GOmPSpmEqYaqlKZKMDfKSQmsI+PJ+dEHj6rYPeodt8WyBylm4NmNHsyHhBfPFGOfcL3qmoS02D
iM900C5H8vtsAMUgND2CLKV7/ZBXmnswgbA45NkhLpwGz/saxsG57vxshfYRqDfSqXyGsihY56ux
a1w/s2uX5Kg3mK83yaRWuNOiIL9ehKeI7AUHCsBiayX+A1sSVqpIoqQCou6SLbHoArHz/P5sEFT7
M96BhcQofX6LXvcIeFjlLRNBbqUCMPP2TZM6yriM2tTXQRPI7lkAN4jdLqHz2TN4Y4Uol6xdv37W
b1GfPEi5GHUFIhTrnvGVP9M/l7EPddGBXwsV1rnNAbhBYls5KQDu70nOICOy6FCxOCDIcq5OQOfZ
AaAaIccbzvx9PPs2XB1xsWzpaW/z5OHJZeErrkjYIh+kftXaForjx3UppPPrBcUs1uuFFQnTA1Ca
PhQ9Nz9fnvad4wTWOUIfSUZ+nRGAOPfEtbfKZvcUEBNQ8e+jufMtVrvMVw84ZYEu+KOCcU8Wk7IZ
wN+zZR3v329u3JK8ILR09jlJbTRROg7kPDf33d6zsGoK+G8+sSYUR83Pzd1g2g/2Tt4/wDWQ29C6
/4Sz3u4+3I8TDw/1SyLHY4AQzNXt6xItXk+AYZfopeZzRlcDsAFRsODceNZxe7R6fOpvR3FrPBsw
rJY6Ejlgg2F+w6rgM7Tp6z2wEIloErCMek77pKbNEjf5ZynuQqHoeWq1D7KhnB8T1tknx+180hvT
fjujJSYgCNMyq7Ws9xBvwRE5nTlaUywToZVK8HRi5Ha/YPyvCId4aYP+RyrUhItFfAz2Lljb5/tf
/p28fd4crW1p6rcNsd2NSR7wT0zOoK1AtW18oLlxH7BkEzAZLktaGcpIV6C4QNPVbr50ICqyXPHM
C82rgfS/hGWpGJn44UqC0U+bFEtz8WCpBIRB/bPuYkyUs+o965bXrNmSFmWPlQB9ZYC062A1Q7tz
/3jkYb7L6yqyFlxgVfU3R5RtHr0wjQdVAcKTeYzv31IzecU0AxMBfgUCAN5wQYeyzUai17mhgI6G
B19v/5beKqwEAdptBuByDi352HJK7MfPyrnOIOsUqRRoW0eo8CZfp8jb/m8NvudB6wmrKY5FRr+0
NEFkjFNYgD0r8YiUEu9PCqFIoIHX2VnN9GBQBztEReNr+eIlISXQ4twbdMRoRwHDW/AHlcvhxRmg
OajCKyK1fKd3tW3yMSMslAxlXzOoS+qUrguFVIxhOVNv7+/rbWa/X2dvNeW6JEAJ/ZjUlVBLICCk
TjpauWaLnvnib/naNp5Gz8LVsRYX/ReawIfURE3ArnPq7vjJi7nRgFIfDcATqbsIifHGnmwze/wr
7r4pUX6Uw7bWVorAneU9RZNVW3i8xlbr8rgwjpGZXE0BzbN+/48t2vkBQjyruhBsFZZCeuycFIi3
5TGpBAh/DahEhMHcmlNa0rusXP1PLA+TnwpgLnmZXOW0MUUUYoOd/3CdztpTDJbkmy/6KeYFtSeH
eA4hkZK7siV1DmcXe7RSiPsUC7qSo4e4Au/6XYQaunoqNcIyKmvh/cU3UHoQYPtLHcwXOSJhFNuN
qx8E+6F8++dDpfTBizgO0+m4xBE7dDA/glU6zqN++otJ/tk8fx8q5QYiUSyNbvxiaEaxSwG00DvY
rrVhcjRr008X+k2JcgShqstjMoCjeV+oAeisDuPpmJ47zdNzHmKlCHmKEAOVTMosAaVcQcZzlWEI
s547gK68VS1u44OicHtdQNddwTeDlDmJ5CDjAh9PvxQzI/EmAebya8jsJvoKq66dI2VLWkk3sHIJ
Nybf9cioYuevCQBhFBgLBLaG6TkhoEY3HaznLjlyW/+mdln9fIyrpBsvEq5ORU+Gbx3N+rFtgRmj
+oWlBnbnff6vzxT4tqosigi8AHJLXV3aj0WVc2C2c55rgIRVmDx4YPnW9fzHggp1c2prTJOPbeDn
J4MEZjyQAYitPqktEU0yiR06/sP4xqQ62wrqIi94oy5SThNJTmWIZed8xZR4qwo2cpHOjrl5Y+XC
FqR+zPrUnhj65ax7KeExG6vYovXAasGVWEQoPyCoaun7AHnEcIWxz14y5MkaV7bLO+N+ukv0eYQZ
/W5mgUAldz+rO9E9wHpnZPeIHKllYQTVAnqNxbsGs8l+LQq9OADad+TpmGXzDeOsed0sTQO9PG/e
4faj2P8q0AFIVHck3Hb0UEW7LsJrPkMR0AxqyBiewfp3inam8H4cRbALo4lZQO9weC2Y4eHXhPsP
YVoQoRxT2kc9+kFBpLTTk3GSb9pHf6duy41ih3cxZnpnn3jKbHc/IBX+2aIh6zO745BCJyMGLVjJ
i7XnxQXTlP8yYmUoaw3fUzlH0eZlshns7tSgQYs1Xs48X8qFpZxWtGoNUpY312FiYCA/PhgvrBfT
inm/4IjyXzz6bRMlAJnjm7+71SEyPVHt67KyqkKLW6TMndiWfCmPoFHceofKlp07vOEZoTyLD8rY
xaoQ+XyD7Osxug3tP9ymwhPsb3zuxWlRxg1jPGJU8eCktGs7t1sbTdhw7yl7ofJaGL8kRTe0J74w
KHC8/RkzykTbS3sfJbdT7jSPxZHF11rS44IYZeSMCb3QMofTE26EZx6G5LjVUP0ULAfDhr/l3Xj0
d4mlwp5YL+3WzF4VNzc582BLMoFp84hZbnfBUUIdCkUw23NOO7d7uS5Fa+mvi4+kLU7QiUUyn4g+
YFjhVyih+IVZZ6138s4N1E0rkVyywmoDzPhIuAlHMilmMJkVbyap7UUoHqFxfizsKLCiaVcVd3W5
4QtWQD9/xhWbpVE2K8JJqk2DsgNvejvll78fviqfG5vfAyDYjYiJA3p7LwGIEjpPjDNaVzVVkzBk
IWN7DXWRg6qOSh7gIkezf31GrbInDQrmmRXu+mOio743mcVE7PAs38BztfjTmPR7wyosxpfMlH4c
A3bAqghzdPHHukxe5CSfw2ZJBMZRh0S5gDI4qrcf5fZ2cEOMMr2g9vYQEXmPKTiLNdS0bqm/iz88
ZakzqfKMoMOzSmrN+AOLR9MtlPSBweWq1VlQoYy0HxeqkPk4bt6s3jkzfkFWnoWLu+4JFkQoE50A
EkrUIxBBJPGkYkgnxGuwP/Pk7vqVrWRDlvUyGs265Uu+kgvQAebwvfgg4QXoXqewbtQWrFBWeqpS
PW1m8YRT624+XhI3txixNfO4KBstKRjtrTLQGLE5Q3CLfber381ow9qDsKpq37x8fcciJe4HHWpm
XxIG6R623L3qdMhRXT+xdaOnaJKsIkEmI0cLNVtQCWU+zNoi7pE2BbaI92TEprRHrwjCat1JXPNl
fo+J6M6SkSVQnqrNO0PE14PMxRdQMi4Hid9MUtCfn4eMAErQ33V7A50L81hdRPh9dtRPwKHE5uVs
w3xNrBrTBXFK9kdDkrkhBvGhxZD2NiPewSadbTOM9lpbK/qfNVWRsfjUMGSKyTAKWilQqh46JqNT
oQtxpwDTMIcMu9iOoSvvSqJMVvOrjUh9xhbBfVHCbPERwCLVX/ED/u4WrK6xVeuy+CiKeZR6tElN
OsRN2NmUxKZ8fgTgf/3ruoitK4wuSBhwEWRJ+NpFsxAx7JrJwgQLRM7jbkIl6cV8ZBYa5uP74Qx0
uAGeVzFtQK8697AUYQi8YeYke1Z/7+W75EbdDvdDSjLs6v19x2qkXcsnKBiJl3CdyAPJGnWhOebX
Fc5L+nP4GT/Ne2fnzHJoHpxff06o4vhEOwp3E/puHoJNERHGkc4+nuYXoKKoQ+iiqkgSFfGOOZ8P
EZ/2MKUj5iuqc2wDs/LAY3nrsHlgTSoLsxG4Ro4yq2EuFKEelz3gZrAbojw5AyD8PXRfmdxGYcGh
fdX6flATsVdB0TSoCz0u4GdVX2Y65KWyBic6N6npa6YKaolrm4eXlwnBYP7CYyL6nXGsa2IkLihT
0U3jTV4ednX/f2Hx0VF1mDMbWIH7LjoiKZHhY7jENQ1cEqRCTn+UvJxrwWrgkaN0SIiSEN5pWEZ+
zcpBVA1J02apUSlx6eJpSioAiKObTScS1gGWmVnLd2mBHcb866A7KmeYGLUzDWA95ScveUk5d9Re
o0AkXbHLBbQ3Zl1H1NwVAgzz84wPXJn1U9Bi/f2BlIDVYh5KxaxNUCXNiXc+8Y8fHiAzXnyTd5OS
Dfu5FowsKVJeXI2yTtJ9nLwE5Ltyl9SwyrU0dyFy3rOqbk/T0UBBKDA7xPjAo2Ci2q7FryJsIm+o
qqGoGvUBQchJ2hjhAxTgVR7uDQwVDOaJY+Zx1y3VNyF9zvMuzK/eV+PUzDL2BGR3DEU9x0S2DSd7
EIBdvpMhCdbpVdwXZpuRaGfcNkdWjmutCofr/Q+v9KtB6sQu5kt8wn7GM++2/Ud5LH5l+2mTbl8x
RYr19q4d2W608U6sRNJaGCXKqorpSkETfwDiToknJkkx4kldzlkz9Pox+1lWhsMhvgsa1F3KeoIe
vBw0js1tFptzLmWHwGXziLwkQQsNZ7FSHusa802SLld5Qln0Yz/1KEQr+xSvsLlZ1r4FYHtw5Cxh
W74xC3+rTmdBkrKOnhcXoxfByVrzWrP6Dhu7gTmGUWNIDRsMZpWaImFJqqLKhqxTZ8pPSYctJTJc
+tYJeTOzAH+k3vSH5ne0GxnJndXXHHLl/58Y7XK8NgV+Sg1iTxpyLagNC1jfJAKYKGFFgqtZ8yUp
6hTVMImBVSv2Z2/TvANAKjiJ2rbOHfxV2gHKccOjspmQduxbRqVlrcSJ7bnfXFLexmiTUe1TkG4c
jdxEot00BH0SyV2Dngx0hbOCpNXIb0lwvuOF6UmzMo2xr2TOMUUCUowwcIBZIxxaF//GcyvqvNBP
0jVRpULZGG+yMTWUOQAElAnaqeY3xGD+ES03sNl9BasPTQQK/4ezK2uOU+e2v4gqgZAErwzdHrAd
O07ikxcqzgCIQczTr78Lf3Xv6aa5TeU7VTkPccUbSVtbe1h7bdNADIY/bKWdNOWaBgYaWJWRAghs
dVo/O6RO5yeeYway03fKbr0yFyAh7cMqqZw2q/UagxCtjvthZ7R/qCb0n9e3gS5iL1wntNxay5Rk
2/iA/J1sOJlTTelDOr5mCNlMV+/eJuMuo87YDY4dq4MFTpnsOwEBq47OGutFzj+71Knoc4YSUfbG
ftgZMO2ses/0Z6NwjOkbUnd+Uz8o+ic3KjcDLNN4T0snJQCGO2nh8vo4NbegahB8pyK/abhBkAMv
G5xQ9notikkiBirHV4wclPx3/7lQoCX9kX6mX67v2vZh/itpXZirhB7VhgFJ8tYG/Tc6MaL3abxL
MQsLp/c9iY8SWa3hdkfsRoGVoTr3vwv8aEc8OazFW4tATjai1VEHxg51OuretbuZ/i1PZxmbDKiG
jfmsYuVbyZHOREMN+TXBINP5sfm0lwv7iDbWWncqYXUZLKqpFO0z46tQwKtqocMnf/LrAu0gyd0c
jLbT3xZPpemyNyO+zeJjWKKvBcNZEqcbb0DP1rgG9QjFaNHhgSCfJqGtszuVt1Z01O4wBLLnj5nl
deWNvRtKbfnGsImUUFMHooqtjSIdSJqXeEhrL//z0Gsuvy0xb8V3y9/9w77bt6XVp+JWJnEuzKHW
zGGxwUvk9vBagBJM+N+Wuojl//mMpOlukmNLA05lrnI8U8jGBkj1AXPTkUd8AhuYwnwXfpuDvCNI
PeXB97the5Q8m47nqdhViFyUXZ7MM8QqcFmDD+IJFAowRY45wLs3vcUzIjcDAI3VvbqvPfmgfFQ5
d9JLWxZxSboAA8YFxoevdFOxLsythizwgvfME/7s/siOe/0WmzmsEynrXF0hEcRFFR1wlSvn/Ulz
UEJxMaqvddrPaSDvRbXXYrHpAJ6KXPkRqjUyUERhYZNv/p5fvcN3rw9ML/rUH82b9Gfs71irLX/s
VN7qnoxaQYDkhLyHEvOVktL9PT+mGPSNgswSn/3aS39uxeIMTE66jotJMJj73HdotbTMpx4umdmH
mRcLRKhj0mauNoO+8fratnXkX1Gr8HiYQmLonYWU95G+NcyphCfQpKWBzNc4zOaOtM3nhoHi0BQg
j7YAoTlfWdTyJIxNrMyDa9u8qLvQw/Pywu/lLj5wexP/FbWy/V0/afog4RZNmLY53k6VE3pAF6CE
Vvhe81m7BWhgT1G2AtvT5a1uHKnmMQHAeQlsids9Rv7PzpsBnSh2y/fmogPrh+dE1DoIqquhoRqF
qCyHXrSubsZexl0dOKz5Lu28ssj87NeYPyiVuF3ntf4wv0lrdgZwkBV31HywB28IkSG8S5pbFkVQ
ZbfuDmHn2t87+zVT9yH3++xnG7815YMd/5pBYFLcTOkhBsdY5CtEXnXIgsF8Is2jHG/CbGec6WZs
CaSl0IXNTAqWoHNtQeLYsjKwML++3X8n3FVAdPrus+39KdE+5+2ClD68jvWenspbHV9IqGp6Go7g
5p6AgrTBPfIVpT3v9uX2Rbif/G//iMlxmZvd3LVH8JNgdHL0hF6EX9fv5IfTdfEdwH4AZmdQJszV
d6gU424La5he396Qs5hBoApev/kGUIURbSNO4Pg/JNAE/fFz6ZbHP5gsjlrk/fP1r1hZBqCGDQYC
G/gFaOiAi7AyembcxE2t6jbIsgOrbr5P6TG8aag7mH6yB8RfKfOHLJCrMkJBfSrgiZwfNFMzOPLD
tgtSojmZbrtgY0fHhRlN7vVFmee3ZhEEcgZBECqBlAXZ43NB4dgYXOpGF7Rd/zWypvxg2xrdEfKR
cj85v/9Igb9poDYLC74el9IZU6mirpmDmimtdzmdssjNit58z8KsRJAGBn36OAKllt1LKbsXm8aW
fUx7nokHFSqTYZw8xV01bRajD9Mc+S/alqz0QyaS7xaT+qsKiQ4VHe0WtLRNZz7SYcC1rzS9esnr
ArrSlsr+qsaY/lGTqn6y1pifMmmlr0Vq1M8Z5nv4WRTm0oWxLj/3xthTp6Mqg080d8OLnLr8acjl
jPZRAQ4Uv6dD9dMoVPqeoxfgVYZxVjisKNVzmM5mhto34w+0JFXsT30dU7eqk/gtTg0C09sPBKXP
eJgOxtz09hHKn7FD3qs0eTVVAVAizezpoTbhIR7ixNDuRkTX7zyUpHVi1VLyoFdJ9tzneAQfi0RD
b+VMpqj1Y4wYI06WD9prRJL0bRa9+j6IRtxKUk1vlBgpEsuyK5RLi9r6UQDkD4hJrnrd00KVJX7W
d93nqDJ6chgtKnUvZ3ol3bYtVOJkcdvkToVpTF+amY5gqMLgkNDBfAT7R5wolt504ySBouxm7bkn
sgKWE3M3lWc3sd76aO+DGZl7NvyTFJGabzvsHXdYP9D2dhoBg95RPnPl8S7KJ/hCnY28Hyo0H0/w
SWiVGDJGimUcArgXBQZUTb1qHFOhE+hAZnvIvFAK8tLVCnQJeWYnn1vVigQbggnFS+yOo9CB8G1c
Oun5j7DMEMOIVBqBUUlsOtOLWmJXmMk9o+RW72fEYqlb8iQHQi4V7YOVCgQPyQTPwg2p6CvXJAZ5
QDkn9+tyrn52oB1B57A+t7+1MipSr+itBN3Ig7Cpr6dGfD+UdvgZ9KnIxetdlncH0fT1eGztugMN
WZahXCq4IdC/PxDiaROLMr8f50lFDohY5tLpKioSt6hra9qhytmwVWgLMpYKmA5DwlcmRE59GRd8
GoKBl247HDmND331W8uKPWdp+U0rM2IRAzgPBK8wJNbKWbK0oh87Eo2BJSP9Zdb46Nh2ww+TLIlf
5FXpJN3Yoiu1QFVCaLAUXSi0gxLwdQizI38wK9k6f21BLd1iYF0UTHCbr96mkY4pb818DOhUTS4V
WuZmnP+5LuRSh6m5BC42W/osCFvO4ESHx65rVJeYc8AFO1i9cmPR3nUNBw3F9NsO4507syWOEYJ0
BOoRwlinQOeZ96aaIxIoUKw+daEpD6KE8ub11H9SmJHm0mQkO87ipR7hCVqyaBY38civHwl0OYmh
GbU5SEpp+6zr8hu8t93dwq/mKeTedg5u5Q/DLizycGQmEiGmvsZO9c2ocKgxCWKZoGM/MuHU9Vrv
MUzY3BlBsgr0/yNKtwiBiQZv+hoghNQVtWtDkoCwcLplvPhhtNZwHBMbj004z48F11s307XqcF1v
1mneD8m2ZQGjBY+RXbRxEq1IImVQJF5GIHYr4Egt8Nx39nMnlTuZ0jPG174FEy+9TVQzOslsx04Z
yh3fac1vvXwHA+MbYyZBBt9ea5RNaGP3baEHJrIvbq/gXjli4L0jxwKpbl0XflfW3IWpBNYD/WCu
LXswryVdin8yRmjf6H9XiTDdTm+L+7wj2gMh8/ylHZrhYMQ5eLMNO7st6tG+Kaq4/FxMFdgZiik8
FLmsHq1ItZ+vb+6l74Q14XHB4S35Ir7yxkmZGGVjdCSg4/RYGtW3tqTm3ysp2u6ZjW0zcCE/2llP
Lj5axuoOHs0YzFHbPhjGGHrQ5+RdGJ19c305l/fBRN6LmTrG+oIV5yOvcSIqp32iYloagUor07FZ
O2F+5wxKFsxr2rkPW6KA1bMxUA2FXv6Bgz8RRQqu5AjvIbCZzwe3CY/DXk310lvHluG9pzZYvNDw
tzLLiCFibKtNg5ok1b3RNpNPesZfipyi3zRuuMM73rps5JFrz1O/l/FaR/bQ+OUDGIP3DppDa11n
r+2sZjSkNNDHA0uHyQlt6Q3pu2aano3xWlZ5NOfGKclw6CPlFtPt9ePc/gCbWcBxAc2FjsfzN8PK
Mbcs58sOmLnXjZGfdqObkepOmPNXnXyp9OoWc5FBqWU9kQGjD0C2cv0TNo4ZrhdYnCEf+Ta2XKCT
Y646yJ96HWZP5f2XWjfVnRSZZbpxGOr1zk3ZOHAD3oEOMbgudN2KOFAhW2m2JMgJrVFjEvPsWL1p
HkTaDF8HMKD4DUrPh0LI3KWzvZf5vny+gD2lFH6EgfI25+vSejxqyK1yEvSNbt+zKel9aHkDn5Zn
34tCUzvW5/JNgTzk8XUds/TAmr84SyebG+oamSubkSApJL8RelHcoQEnO1iR0X/K0jB/1EKkIiwl
qh1jvi7lLapNl302TJSyQQq30iwkG63B6rHUzIjdUNnPk5y+Kq12ZIcKtLSfYxW/NpK5s1ntnPLG
qiHasjhBdW9xF85XnURmPFoaVg2U1+IUuGH/j5KByVOnBL9S0hyvq/D/s9Z/BS46frLNNAlRkeog
0K4GR6v+Sa300ND8ySo1x5TNXRInd0VVgT9L6DuyN64PepVBlIp1wnVYkxHOaUZjrlVGwIFk9Yw0
0t0070HZ07N0R9TlU4bJaCa3oLcMCvVRSzxZ5ZQkwCRWhREcZnSeXt/Cj8zbudt+9svXb1iC3pIR
Eb8RjEohCHeKsbuzCv4wh9kvkjSP7VR4WlrdllXyMsyxb7wPQ/9N2o0fEc0PUV6MyezM8o9RTX40
8J1S+MbFBWRPwCtbnE48gecnbE1clHJsjYBRIHy4cpPquywGN633TNSlW42NOJG00qUOTb5hMUCS
iP0SZJiY6vkpzu6/XN/vvfWsbidRCScVG4wgTXuP9A8tbw8huy3tvXaeTUG2DkgG1eFerh0GXlZ2
M4a1ERSN/TjU32VbHqyBOUzfqehvCcIDquMlRXGOf4xTPtFOJsdRB6O5EWQy8wr+Q5X8htLBR9V9
R1e37gFCS8Ry3EKKb50Os0MhemZGNGCyLW4ikX+BH9HvOFobLzNK8lgPcv4Ey/mASJ2sR081rkdZ
qge0CSN3sLrhtsn0aHZqboDNPmGzz/nY3NSWKG+nsuv8CW7ow2DZ7RcU/Pud7b1c9NIZCktOGaZa
YGrG+QVoY83s4zolQdMYswPel+ZoVH3qXVfLS2u2tEkbJqI7YlgXVAFpKvB64iCDvJe3Mw8f2ra7
jfiOZ3n5PsCBhalEB5hAVoItV/Bka9sp11ISz3qQGo3f5upQlQxZvPl+IuOPsDKe6bhjOi+VE3Vi
jP60CGj7gYhaXerctAe7N3VENkUxP+tl03tpEfI7i3dzoA18/GsVRRQF140BRQ3Q4horqCHhY6m5
hlvXGsV9rHgT9DxWe7bqUimAaMEoAiTFUHW7CNhkLZSZkNEMVG4yrzXT5jgoYG+vK8WlFGT04aYj
p48BStCL8+PKtDrt4wZSYjNnHthURkd1+R726FL1IMWGDNgoZBbWZf1Z5EU4ttQMrDGsAoSO+jvu
vv1cNQ31ry/o0sRDjSENKT7O4ATS8wU1uT4nMpMs0MpWHhnKlnjECnKTZwY9TrLHyFat23u9t9YH
RCUGpsATBLhx2eUTpR9DEeaFalmQ1Gafe3EnJYZEI8OM8R+NArji+hq3Dg1pExs2H0YSwc25OFVM
HTASFQvmvGKuBQLiQ9e02uG6lK1FIb1pIxRFvoCuY0S7TPu5AogzEICEqvnJTqMbXRredSlb54Xo
3QK5nSEMgywFzJOty82yZQbY0oPEShq3783slmd0uLFCFd/YLYoBoGyJdpRkY2kYeLv47qgoLbCf
c6HK5GNvdyYLUl72nhXH4z0ixBK8lna7I2rDfxWQZesIwBCeYIT5uSw6sbQ2Q5sFlSWyI5q4tfus
SPkN1+su6EQd3RZZ3N1gtjl1TXSc3ufjpO/1fG68eABtEZAYmUi66dDU869Ixj4ifVjwwCYFooLx
rkXB1Cz+4VnAC91RgB9HHJUL8P98FrtBw9Z+4z1HcwYmjiPvsPz85JDL2iZROBMWxKlIHNnEo2fG
U+zA9y539ntTFGJt1ArR24MY5VxUNGpC6zqLBxaPLXLPaDMOn+SUAINna/1Id3Bxl1fRgsNKMCSR
g3xBfKT/TlaWZxnmajSUB5oKw9c6E83vcgzJzhN3uahFCrwDhlohfJblCTyR0sxoCWCC8MCorfqH
0duYD0FR7nKStOl2LuTmiuDnodcfSHhkdc9lKaGxLNMyEdhtPNQO8oaDOgzK5uZfPz1YFBqeUMzV
EWWtoXB6ZbGi6XFSeKyLr1ko8huM3yl3SvbrBhbEysvrhrqAhawEruBqPY1EwUcB5BGwyFZvdpnb
jiUb7ake6v6uGxgadcdZvytGbfIlem0PKXp5jk2edy+Vnt2aUmYuScPMF7IKjxbmIXwnbdp+k+VU
Pol4wACwuk1/CZQWd8z8xqljGJFpmTgKguHZi+k8OXUx1Aj9kyYMRB6FroqQTgWe9TPLpp0j37BR
uJzQLrxd8O+BbDiX1IkRFVhmhEGL50t3dBLHbxxvdeYjb5L8rBSvXs24q3qP8j4uDlY6qK99yvS9
Ja+BVMtpwUGFOwyNQEl8XcxRGTqsiIytILSk9EpJxtdai4HetaL0UEkR3vS6FnppDreuHrTab6fw
Mcnt+mmIh/QhS62vZi3pfQbDvxOmbhwH3Bf4Y5xTKKy12iSid73ddpEVADQ8vfIIZUmVR+XzjGTL
ztW4fBQRzVl44aG5SMeLlbVuuyXLVZTpwwBGbp7/pG3k1MAGq9J2wvKvjQtmziDpwNGPRAz8//zw
wbjRdEwJ4HLQ2omxXvrscPH9+it/uXdLyQHZQWTRYafWyWAsBdW11Egf5gKV2XzUf5l6P7s8Qs7q
uqSLaIAiVYMMio1FIaJaF7Foahc0jhSItPCYPmVpsqReY3BZh0ze4er0O17SRdZzAaIwNA5hB+Et
icWcnlzSmIhcdaiuPxQ5MT9PSLN4vdkJTG8cfs8hJicMZjt7ekztF4OMxY70i2hrQcouFVlM3cD+
fmCyTqR3VdjSuu3VQ59G5oMs5tkvjXE8NnH7O9Xi5EnFpHZjO9U/X9/mCw1dBMPRpfAm8Fasa3e0
y2k057Z6GKvenh1Ko9IEeCGMdGcyUC865HNb/5blOP3tLYRgGChkmhHroe6zuoWJJpu+0GPQYswF
cCbwKH2oU+JYGYZHX1/jpVlcZDGiMwxaNlE7W8mSrJBGRvPygVUgrC/q0g7aEW6arnT90xyT+I/V
S/MubEeZOSJKjE+6jR7ina/YOmM87kiICGQj0VZ7rmGDFcWAMpTlw6zX/LOpAbZC2LigF8A1Pxrd
/CCHqTiA1q37nLOODQ66WqbnSbWZM2MOxV2rMXFoQ/vdiObiMNvTYeS15oZpW/64/q0X13zZMIGK
AwovSLStrXeZ9Mwuk7p8SENp+plhPRbwso9lYdH365IuvBRIgh1GNZNQgpr7OtnPWKpzjamH2dYT
r+J95iDBkO/Y4UtjstwuahETPRxLGfB86xOrQbcIrygqoGGbelVfGMj+1jx/bhsiB5cXLRtvr6/s
cg8p8nnGQheG2ib98ORPrjRi8SnDreZBZc7R/LmoUsw2LYAvqp7KUcnJ/1txAPQC5gbXFYxr9nrA
DOvogIbEzArSoQPQSqBqaz0QdA+CuZWA/fqv0RoL/Aw3auk/xCu2znWVZt1U2mSJIDJSmjghsWR/
KLgdRzue+eU+mlgSZOh4P+H+rS4vVGau0yKxghEQPxcjH+PEAVQs/TyEMUt2FOVSHc+FrV4BZPBi
VvTwDTrgexxEVBgQO0rrr609QjeA+JASAvpGrF1zsNDGc95rIkiq3jjSucYkBmgRRqabMVoWBrTL
cdaaGIJLeboDMro0+HBDkfFCIQbOAlzq86vQhHKqBxbbwQxCnrIP7zGrGOiABhPG9WOlvV7Xyo39
BKkNR5MAQNnkIlcZtZMaJDzEoKuyCW31jGTgNbV4au+4CxdaYppLjIOWRoAwl5TR+bJMq9IRg5Qq
IByDhwTea6PTNd829upme4IWU3NyrXll0bBgSgXg8/WM4o8ankWZ7LwVF9uG1SBCJGC3MFEW+Ois
PBEShlMTJ+GoABtq5QGU8q8F6fKdDO+mkA+4FRLn4DxYfn4ipI61TAstoYKuTwBkZFGXPJKoKPbY
UDbl2MBzwS4hhruwTHaGlJFtqWCMkvB2yO3ERV252bm5a73Gqw6dhhsDUBdBIXflasdtbtUdQqN7
PrmlngKYLp1Q+rWYjmP0l6YdsgDTE8BDIBGDi7nauYFPgpUsZPcZwSDbEbNKRNt612/OR5n9tNj3
IYQvBT8bCRDASM6PZ0JbKTIVNr8nkmvAsMby62yK4muPkOiumuzorUWsejcDo3eM6IwhR7Qxv5GO
R898rNGOo1mFU5tRc1eUWe2OuflTKZs2DpdmxHcchrVvs3ws+jURnAMbiudn5dsgvgvRAVDw++ir
KH0MIdL9/qH/5/qWfNim1ZYgyQ23RKA6AD9qtSUlnafayjPrHo5s7va5HR2yqkKbHzXVERXB0Sum
uvLbsbI8aSXpI2+a8ai1vIiQEuzCO2VYlR8KFT+KpgkfhJao15ao9sXuR0zgwYnfznMcSq9uIuK1
rW6Dr37qWOObAvhuJ9aB6N2xXGvfBFuHGeigOxHAfCJvujIoAFfn8zhz697MJgSGR91obrXue4r8
xvXt2xO0PiMyAdfRCOu+n+8BbXDpQJ08eUr7r/+FHDyjyBAiq42i5rnizkbRtgm6ae8FA43lzDH/
KflempU/YqbQdVEbl36Zs/p/olZWf+KdInlsWfet3X0Kc/5VVId2emgZcQxj2LGXe8JWB6WJtOsM
hXWlWFbkPWj1y027R6ywdUjgEkExGO4O3s2Vt2NkXUJ7oL7vs34GPyXNC7Sx19aNNXWPppj0nbNa
2+ZF+QD/AIk/jgre1Uoc6Wkc6grihtpG5zEvOq82kmJH89Z02YggdLoAx8EVsSj6Gr+UIuclbVHF
wWAkJSY+sygs/T5u+29N1Av0MInB+NEMzWJLpywe3bGZus4lo9FObqrs7rWzSAEyoGhAOxHy6jQC
q4hKTerQaJrfe55nz7wgOvWL1ARbO2cR1X+SsqZA6E/g6bA8FH0QziZGVO1VxS6MHwdjOx63xSQt
yNDVxcopWMeZZNo9IPzVl16Av5XorgbejWZnIy8iWWwkPFz0xi/9HwLpivO7VTagWLGsLgqs2mkP
1SPYN96n2rvLn/aoANf0RMuZCRQuQW0D9DLQ6EvC5MQ90KcuCdHQHgX2MtOut56B6L8xa3S0kgID
0/TvfQUGQMzHM5v824y/krjuZtf7k7aH3by4eeefIlarzpGu0VUyREGr3eVg7wI36TEzjmKwHKEV
x7+0KR/CQCrGABJHg/xK2NCqicXtFAVJBrZKze+nP32MprXsvh/frota+5IfW7wUrkDJRJemnvMt
1tqUAo4+R4EuK88I70b0OUzx03UhFxaFw31AOVMIxL+LS3kuxGaqN4gSSQAav4cu/Brq6XGIMTSu
24ksLuBJWM7HZHIEa4B9wBU4l9TbdhjG+QgQma7dM6EGnyLOaCuqPg8VnY7pqEY/01l04JGefhpj
qzlMsQUqy9jqj+jHMZ7JANi60uFaV/BcPoVw65+6gr6o3hYvACgP0d6N2tgeG9V/lLMXRxuO8PlH
myF6R5IhkQHIonTzVo+Ckd2i3pt/su/01GM/ml9h6B3C5+I3vvn60Sy/+8yfAa3aB4MP7C8OZ51N
5QXGCOgoTAQdBnWEbqOC+Vnpji2P4+Dsjc24KB1ieSfSdLJS7CkBhL2ikFbJX3FU3Sbl5BmzeYSZ
OQgbnUjTfZ9aXvENtjQT885aN8WjOIxOAFQDUSleia/Q/lNPhMlAz3vHrBRAaSHKl6x30KrkVGTE
s8A+MfZPVH/rGtOLJRB61/d7w47Yp5+wugpKT1OWMo79nn5E8quYwLemeX1LXLqHtNp4ExBSLcBp
1PmWMP9creJRmCXibBmE081Q/RnD2Yn67zm6HI3oC0v3euUvtRhd+NjZpQIAz+GjdevEWA8FBROK
0cWBngS9xd3aSrwCmHCWv1/fwo0XCJIMhD+AdgGqvw5LrDCJDAkPOugPDIRF1UPmVG7MnRLTh66L
urSOyJoBtoBcPEAgqJ+cb+GglcRSJo2R0TKWjgsn177ke0LWJEV45iBFwE3FISFJty7JSr2ZUUGM
kmDwR8xr5e4LN/0Ic3PAnbDzsmwd0qmoRT1PDklmRdv1GURV6remudFzYd+39U4kdtGosiwIgGL0
9xrwuei65sTl1CSqaJLAOFYv9I2AONlxanF4Bv/MCJzk3kCZrWM6lbc6prSamCE7yFN6AyobL4tR
epr20puXpvJ8Vav7lLKpkVoDKcnsY640ME66Xz/bv82dbOOG2wN8PSCQsMjgx0eD6vkhaSKiIuQs
QS/KN0HzTyRSRyXiF6tOD+Vsu0nRuLX5Zkdg6rFa8H5M2h8wpTtad3Nd/TcMJiIoBIYIrQFLwPLP
v6SCG12KPJeBeNKf+FfrF/d+KvB21xhTG7nXhW2p5qmsVSA1j1NpL3CroCnuSgMNTeK9rjpnGPdm
VG1pC+4zPAQEHAh2F7t5cgeypIqrzBpkwDWwsIKEpmPg2JQ7Ps9F+Xm5BGiVQMJf4D9EHudiFjhA
VDSzDFBwfpaf+B0woflL/gKu9KByQ0+lhTPddDsWa2sXAZYUaCdA2h8pz3Opsam0eDZNGUSkczT4
Kmh3dpCj6c0dV2vTai14PzClAjZG106qQByvQ02T4I0dOCjT74dP6Jb0m1sEQDtWa1MPT2WtXs1y
Bjl6pkHW4Nog2P3eON/gJWBS2j6r0rJB5w4RijQny1o5xE1NjBbZ4SRofObvDWfY/OUATqGiDAQO
Xq/z0yF6b8RRiB6HRraflA6SiSVj7f39RQIm9/+ErFaA6FDn81jDnWSRw8v2qaSgb8LA7dra0YHN
5SCLL2yEaci8LT8/uUmGWY22nXYykCLHQC1NPhFt2KvybD73AF/BqeConAF1fC5lrFRZ1xnu62T0
47GOdTyT9oxhvAAIozxh/Zw0SlAzZZnfFqPth8MumdSl1wYfGRA/UEXgKiOGOf8EhPMjGKAJ7GDC
Yk+zrfsabeh+TOifqSmZN5qILa6f4paVAkUGKsaoycPzWJnDcDbrMUyXiyztI5I18w2C39SVMul3
XNINkwHvBjAH4PnQi70ug/OSdNVQRGmgsz8K+weXgKa1uzTS/vWSzgStDjKKu640pSYDZixTtsld
OLAAhBj+dTEb7/QSa6L9BRTOSwvk+WFF6NLv8yRNg2SwK78Mi2hwptl+5xKz3FGMjEGQF2JoJUhI
InT5D7sQqI2jO/uA1dHNWlIjuFFp0OjkzdDIsSPsKZu0m5DwwRkt81Fy+q2KqpupayIHJU7gJyXG
pOeyi70xy4mTAJnsXd+Wra9Cjg1mB2Vu9O6uvqpQwOKB3SEN4po5YpR+Nr+Iku1kKLeUCeU2VJ2R
1kOSaBXLVpLGHTBsy9qbh6r6EdMn3UhubCRq/n45FCkSHDSwmej1OT/lBHmohNgZlkNrXzfRHize
m+qvSzoc7XEnUtYGu6NiCJs8DTqfAwMRF1/05rdCj/WX66tZdHL16iztBgusFs0b6MM7X81Ae1sO
9ZwFmgF24rovFULSwb8uZEsDToWsFjOxtjQjRbIgzlzqgwbyv7jfAuk6pMLQAw7353wReVTTpmEl
noPmzci+SuOmln+uL2FLvVCJQowJFnHQKKziF73KQxBKVBARPebhy5jedqHH89vrUrZOAyBYPDYA
FRjMXm1U1YWsHhksIlVz+RvNa5gRxtDnvGN4t+IkAGP/lbN6qeumVNqgx2lQvmXwBrXYCTHMNOxD
h0StW1fkGObZXVZWzjwFmYgfC93cua9br+vZN6wOTTVZVwqCb0ASrPiFqhX/bf1T3teWFys/fr6+
sRvvKJqXkX8HcgPYg7Xrjagwadgg00BpwZTkT2PWury5GdLYj8u91qwNdUcCFakClAPxiK6R+V2d
mJGQehrk4+y0/E/UFE4m2M6l2tBItPAAPYuaPzJoa9K3XqviIawnnKH1TrIWZZkDeGhwiHt41s3l
IBmM7jAg1via8FBGVlc1o4FnuqsdQ0XuPN9NxR7mcUP1lyLq0v20dDfS1QUDQX/SSCFgVi0ObQRL
e1P/FzuGo0fNGtgdjCdZaX02NDJqG54GVf0zmZ97zMyYZgwqqz9fV7atk0FjHtqmoWpw3FZPEZeY
yYj0OpYCP5gOMXiCIpdmR1B17VzkraOBoViwmwj4QI9xbvhQ6KlHwHmzgOXK6cxvNph6hPz7yG4x
FQuOdyE6WWPc077qw7xvIIQnTmT5dvSkxw8VOBqvb9uG+4RS0oLkWopJQNiuFoOukrHJIadJQydJ
Ur+uk9uUV16L5jQV3YG37g6NEDvu7laIB3nobIFa4EW/6B7LO9DZDzoep8B4RsdA55Bj8WSBXcXr
fvUpIHk767xMjy74iX8FrtSjJBINVuki8NXwM0/7snAn7nGrbwlZ0GlAwyFIQlvh+WambCZ53k9Z
MOufMEhTuEYJvN/hl1l+u35qW3ac4VVE/hA4f+R7V7dKSksBukgzNKs4uW8VL+khSx3xdf4dpe60
V7PYulun0lYaX5Cy0pA3hTL2EVDl72bUOT1p3P3k6PKbVp7R2boWg3USY84q0mOmmdjB7n9I+64d
SXJd2y9KILx5lcKkL5dlXwJVXV3hvY+vvyvq7DOdqYqTuj17Bg000EAyKFEURS4u7iY9WQ9vuBqz
3m5AmRjTLt6FkVMXVltuY+f6ki5cVheS51N/JrnQZDkdTAldTYci2A92/Vm3xPj474Qwp63zpyn0
dWzbULtv0Xv8OuXUu78uY8k9oREaT2cE//O8hEtFOqEKWnNM0n3dRJ85mm/qCd1MWm39d2KYq2NV
C0MwrtJ0X9TqOsuCzZSMb7oS8cKmJXXmCTkzWB2vDNYRAurmydkUp/seXdCkRXuNE/f+XGhQedm0
pdsQ9wdATjOvIkLzy5UDagQAKDFL96YcgX7UQ6OupvNKQgtnCZB7vMiAI0ViiI0gBh/jmPsJPgK5
ZRqoIBKoJYrSKDBx5PoOLWWW0QkMpyeieI8iDXNsdaM0ktYYkn3Ubts6IGpzlJLnMndbML9rv4Ru
O4Yfqf+O0nMpqnRseOHFoq4ziQ+SOTOPDhNZR16Vy0MPc88x6x2PtiJ0ei+kPi9Y+rZpxm1o2DJM
JxEAXEPP5OXOBTW4HfEn3YN70VEwnfwj3Q7kN5GRt85slcYor/ybxT0TyRjLFPtjrPRhiqpH5wjb
3hbskAQNuRW35WbAhDeVI3HhIEBHdI+beAwB8zFb75mDEsVcNTsBrtFLUjcHHxiqU6vg9rpaC14Q
/CzKTB437xfLPNRqBfo+Gi/Zx7KC1l13SkRayXeN97SqOSnzhcsSYS2YO8ChjOoHiwtuSuBz1Bin
DZMRDdKlfgRKwCh101EZNkWL92SKHsxDiA7Mf7GS6MUCsxrSskgoMNc0kjWSlOK/va7su+53u4+6
vweQoN0MeHXU+GGXIE673Cy58/Ii8INg3zYfBWD4gopWyHabonXVRCH6+qYtWAYysgCOAP82t5cx
5xwcZrW2msZwPwUFzcpt7SukGjmPuYWzjOgQITQAvHiOs3lZkHymUqwqqIdh4tTUWoL6pZmoafw9
emTu8/ojZ1b2zMxDPUBgqKAcpqv3mqdb7eo9yu8B6uZ4xwVLh49H8n92jbBBJiA0RHWoQFsb7kF5
aht4MFihKqI0LyL4TOO3qStEzjYtruA/EoEZvtRMqUW5QN9BuC/0hCp4/kvRPUarEE1IOLotGsSZ
JNYdJkWUiZmHkmLtAUrVC1BQex9anfNI4clhfKDZlsNMGRju0xIVPDmy1BTPSB4xyHxWGOeOQAbp
GQXQQSTomLOE/jUvxvBBgCgqdXBNMV53cs97pi4LATIRzTpAJbKbE/e1KvQRslmowk6a/6XH4+f1
U7rg76DGHwnMpnS+H7eJCAmxUNuJ8g4GX1oJ+nolHsBbYOFpR68LXFIJL2FU5b+f+CxBQmtGaAHW
IBCl3psMzAjCWD1dF/HTADC00BQBZJohGli8S5MG5483iCl8+KowaB7EpGk+Bl5t5OfCzUJADTez
AQObzgjpaj2eWuTJ93nhOYmpHiP5MdSUXTAMN0HagK5FX19X6+dJBbQfFwRquXBG8KmXalXeSjGB
4U73aNImHS6i4dY3Tl301w7hUgxzfJTWTJpVm6d7dBCAX1lvj1Nx1HgoOZ4yzO0QFl4TVFmBe1az
k0QNSVgjw5iWCanM39fX7adPhUJzYQnVOx1lYkYhyVwlRiT0KRBBN15YPDXgtimGGmoBQxto1nVp
S3YBqgEk0BFIowDK2IUntCsUChBJBxEq+yGSY6vhqVQaWlbNF/qd+EmZH+Y+n16UzBDNzk2KLHve
ytebQZiKdq8kUWXVgGhaYOrK13I78LiCFkQhdgBzA3ALCODZZ4IObFU+BmK3j0NPOaRD8jJEPsZY
6GrrXl/GH24CVzpgETPFx9zKxGYaK0+TVmXZdXuUVK2VXlhBsrku4UeO6VICi41IvUSrqwK64LSu
SNsKrQ2JlTNlcbMGeC+iK6GSHEWtTWuIB/HxuvifyaZZPq541E0BfFVZZo/AyMUMQWi3734p0p1C
N6JOQJ4CjCeYM2lFa46+PwzzWx4SJnhzobjD9jkZaa7FpQF9h5rmvwOgocBDj+kZK841/+O4MXJm
GzoLlboS80fGRIKcwfFVTG+RTr5VyUeJW5RftEb9j0bMUZNbJZI8ExrB4ssnEMtuwt+m3ZDKDunj
l2DFDmfPeKrN/36mmu+HQdkBQLE/TL9uMZ5m+9f4o3ntwP6NzCeqxrjCLgUgYvfrvsTaTb8wVGSi
uWTZ183uh99lJDDOMC+QcUxnK6i1XQJaUw8jaSIdDMm/rsv5+cxnBDEOHt3brVSqMo5XeB/VVljd
KgoGSe69jhQJwWyI50F2Y/WTR/PEFTx7lrNNKtTSnxIfgtUbySwwJqZ3gpI+944srNXta/VeEM6a
Ltrh2a7N/34mcWrKWAxE7FojPMXyQfGfEplD+8ITwZh67oXCGEYKVlO+7YaP3sDQvDfOjs2R/kVE
y+wYY93ALU5pOhtfHKQWaL/MgCovRU1iC41hmetJHEex5OLBiIiGdMTPeJMyOoElPZLBvdrthXAg
gofLWC44IpaW7VwEo1IdoJ068sN+Lw2k32i7kHPZ81SYfe7ZzmMYQwYZUKGJ3qTmJuruOXvCE8C8
BwNZXNWlEvR7D9mHYoPGgTI4yu/9qcPgemH3GN5ENLm7LpSzaOzgo6TxAZ3V/X6fZKWViyXGAqHV
XOPgthalgG8DRIdztsWY//1s6YoQ3ANJhq3xBioRAAEqzkNj6b4DydQ/AhjzAolOn9RN3O+zT2A3
aKSe6tTtOrsKXYVXilh0OniiYS6IgWIfyGEutQkyTAIGk1C/H8U3YaYhd5ChIgH5SqhBlTdsEke7
pejlH4FzjzQjsIuHptJngbSQqRBS/aMBS0uP0TLIkHHMfHkp/6MdhP24ltq4N6K8RyJz/DIJGb7e
/94aQISENy76MRAeszG60eo9mtlgc0V1l0WnJDiM0em6WS8ocSGCuZDyvCj0GGSne0l8zZNPHNcy
v6nR/38r5pxju3DJXoiaT/WZbUttga5jjHjZp0mNRMe7bLwOmCAi8t6gy3JQ7EUp9nvGxaWc2bn1
nYwzBBMwe4NmBhJ5mAyjmDwLWIh8oNEfSYyjmxkwxFHHYWryiMaY16NkKzuW6cobiMZZvQWfB9Jo
AykVNFCbwPJcauULozQaRdID496STMFANWS/rtvC4sJhds/3Mxp8hozzUUV5auICBt0L27T0HVAm
EkVbK0O6vi5oad2QsEZFGV0wqMszlmCUg9orSYtRzChOhsMmKZ6N7HXOr4nt38f3SI+jPD/Pj5hx
IJfLluRRH4ZyPgAn353qFclEuygp8CbxX0OTQKR3LolRSopyvxeUethj4gGYqOQooG2V8R7SP6vJ
sxhADfAHlUMExpcKge7J19WwG/aNTIu9YHu5K6zWg0amxC03Oa87d8k/nItjzK43Uj1fDdiqQI53
2udK8q1wfJZ8WxRdoIw5DRYL19+FcsxujchLmkMM5dQustJcIKl31/G4D1lwFygIkBgHwAUA+bmx
nu1SUuvWyM3I6087gZY+aY+YpEQkx6cBukYG9+u6sX/nPM8iyB/imCVshAmTOEqI6+lMGEOQQiQp
8ok2OKaehL0tvR4rurqtCN3r1H4Mna+eoHBqbT3O7ciyRvz4EmZ58zzP1H7ECO2DoVtvxu/4znQG
jwBsusPTsHkf9zQgPAoDrlTmYJhJC9RvAamWf++kpF6rBLMx7QDDir+IjIbdjmRucNA5tvSN7bm2
7ow76xIVOD0D6z4+ygFpVhttuwpJbNChQx7/Jb/FrJ7wtXlqvsoRUAkk2xzzNCnP0VFLKKCe0cd1
Q2CCkx+rP7vfs/sviPQgrmusQ0rkjLiCY6wxR5Fy8vwKc1H8EMNG9yhJYmgZxIAhe6LZRtjqLfGP
TxF572zy0BL1BmNS/Pt5OukE3Iv+FrrpQXo5Co77ar5XpHI9Qmn3JTi9dXwVHJne8eqjrBf7z0cC
v2nO3YLg+LpcC5RF4zjDjDFM7+2sgAbUtztabnyqc/w/VxJjfaHXp3kxQtLkWBg3biUkvm1o7HCW
nW26+aERY226MhihF4XDCRjAt25T7BRSh2QbW2veNc1ViTEkeazbQk2gknaIj0AjHKaj6eJJCloX
TkTAdm3/0IoxpkrTUjOqoFVhrVSQowik8zvw0c1puezrYQgwBYoU2zSlQ0VKg5TaJkKabutjlFnu
XD8/LMnrfz4GzdjADmCaEZtnNTG+C0lDWHaxPxgTXZH6Htyk8eEW41Fz58tY0wlNTtGuOvRr67rs
/+PO+CObCfW0qUWVv8RCDJVloDy3q24rBdlr2tjaKb9TnSZwFKn7V2LBpolsqAheTRb0iaF3clfH
mJMcx+vav9Obh+gz9WVXTu0MHdDCXg1+yahQqsWm5zx4mZv/f1b7TDSjsVFk4Dkf52vLPK5aipnx
w2iZ6m4sLDHi6LksC4BT5LXR/8cyV6g+pr8MHXa2cdrtZAGsW25S6/P6HvKEMJGTYoLCcaygkLT1
XHCokFfxKeUosnw2tT+aMJd93Oa5Ns3eV+pPuNuGmDY3yug26XYc93r+aPAe2fNh/3HLnQlkPOlk
YuRp3kIrNNR8ylsR/QPXl42rknLpq5vJlKqkgQSVWOV9TWYfOtiDy0P1sX2Z/7G4P2vHuFCvAEdV
IkOQ4aoSCe0xo21GXyWyjTBj8hkteTaPnYVNUfxHJjqSgC3Gs4qlTE8Bt8UcCcjsqd5S7ws1t+A1
tm+T96zYpVZiP1xfTebp80Mes11jAJbpLoC8Rv3U9P6xeMsm2j2aTckRtOyxQIn4v5ox2xZgelec
dQGmWH/4mPdAbxXrNVn363o9/B0Q6YdOzL4Biwcu58hEgKc+h0ie34Ot4i+bIX7IYO88QcmVZg4Y
hK/4EdCtjAhWu0MrPsdJLN/jZ8vG3HhpVEnNNGLZwq8XOFlnUyK9Y0lk9688hQ5AP6oaMDwWvjWC
ytXLvHy+WuOjv77R6XN6isj6ur0tX5pnYhh9OtlXGiCQEZdgunNA1cRZkdzVTs/xZ2OnL3gSa/s9
Upmdu9p+mQGYRTxOFmsx7j37AuYi6aZK8jGRGsEXnj90ILUjugZ557WdLe/cmZz5O87i6yjyi8Yo
i3lBAxo53q1hKZvX5K5fixyD52jEXleiEUeyV0NSbvvHgN5763hTEd5zjSeFua+mPMGM7gpS5Ifg
pNHIKi3Bmb6+rhvIsgf8s2ysBxTAaFdMMcR4v+UbNEm4KcqFhuU5q7vELg5bXqf1smM6E8i4wDwt
al9LIbBzdHKTH5q178rb40jMzU7cXNeOt4aMExRioRdbsDGczHX8HsD4VHuvvPAaFnhSGAeohmD+
0uejLB1WLbrgfSI86AcDpeTr2sy/w9714PxEUW2uVGOQ3KWF92JTy8oYj6Al7GQ7FrzK6sIwd7ui
5/EBLr7aQQI7j06Z2UJY6qNMnbpEAGHTCfX3XXdb3JiFFVkK0cHeiEHkHtGcgOwMjwZv/+qBcyZb
ZtL4YL1QFCWBbCe5CW684Laz22fBtAxku+zrS7po/ueymFOmamNYY14E/GO+U6a3xCNJaI3tJrEN
TCAQbjXwlsSb2pJw+hT3vxTORIuNp2eJWSdwJF/eYWdptHfRn0Tn+KpxB9vkhPTfxcOfBvTPprLo
01GIkk5JIa+yMKn0JbRXVNiod9ku8ZCPevXpV44ZFJwraDGuAwwaCXmMOUDLDXM8StACtVEyX0H3
ByeciELvNRJ2VLIeHr64YO/ZOH7oeCaNiRRCOY3FuoG0xMK84JjWro+ExnYaeSHJ7KeuCWJu1ir3
o1jTsuFkyZNV2SjXkfX6y7O1I+8ZzqJivqOf8xVkDv7cESWGNXR6yfY6iY9AJKYWgNg2z0B4Os2e
7uwOjbUwgJeBoJ2DKY3P+i7cNG9ry6Por6HXjX/JaZ7pxFJ+Zb4vjsUIUf6TX5J6v7Is7rrxZDCH
G0TJSZj0kPHU05ddfHyTLQfg4UfVTgtCH5AMe7qu1Hfu+IpRsGWayTe0pO3gTnY3NY3tj4+SbA7O
mxzYJ8UCr3u7p8LuwbfWdDjQdYbU2uYz4qws78Cxk17AsxfLYO7ERxwKJwYh0GYYCV2vfedz3fEY
nBfjrvONZO7Yqqzkqp2g8khfdJLcaJZGRBoR3TI59x9vOxlHonpJI5QlJMXECo+K5W8M8skjWf3u
Z/yxhTqIHtELjQkHbJul0RdJUlYizrXy3twkkt2+dh8akfZ4gN7LRLPX1kN980D7HZJPzkh6gnXl
pRMXr/qzj2CcSzNUIoil8BFP1qHaB7ei47TvJek2989Itvk8yMZiUIZS9j9KMx4mzruqRkv2HDw/
vYBgkZa/jpTe8fSaf+bH2s7Ev+j6RvGKXdt0HGu5SFWsLQILu98EhPLmpS5b/5kMZumKOArHPJll
pO+pbndr09asvfi4bcnugEIt7/m7mHH/ZjP+j1LM2pmNWQ1CCIHC25tOpG3sOz65v7+fQH7nb1P3
ZnMKLNBsFNvy4Wt9l3/crQObPlJ7+Opsnz6u6cMdfB/PkGc9r60148sxJanUklLBpaG5w+5vB5//
z530Z5m/00ZnV0US5KqeFvh5qSK+qzxst+u7u7t/c+LPhDAOPO10sawMCLHSkipWlaAyQTmX3uyf
2HVC3w/60dCViFZMZp2ESpRbJO1g+sG9HItWEUschzyHHD8kANUKGAdKjhpr9X4eg11nSMdT1kdO
MU/vLnvqa+us4t1436HxD1EYJ4ZaN6Dd6FvEp5ztSieVba2hyHc6fMiaGxK9Ienv+5QGjmkrt65L
7Qfh+at6i3/Ryo3sr37Xk6mzPzn79j2v5tp3MBvXNkGHSWLDeHqxDjkpyU28RYFNIfiUlUCJSyvy
EJAR/38lB1DvdPaOs60LwS76gFH4V02sPBpF51jnbCn6SAs6xWv6E9p3kr20BfAEZD6k2IX7xjYR
XjeutB7/RVxzKXY2tzOxnlZ1U69CrEo8bICx2RsksXlXIcuajeMHMTgZcNpI0qtsY5zY15XstWN/
0lwQmntbP7NNkj1MFsoBYGL7iG7L2FIAEchMS/NJ8+7/AtF9VYNd9dA9RQMvGp6fKpcbfvk9zCla
NVMjJGCDO+WxqXZWrpfmRmzV/qsQCqUgtagPGFkiluXJHDug9HpZD4nQtxLGwyi5jtYnJc14LvC7
JPTzqwDSQcEIQzNYvstUBxYaOHrk4klOViaJt5VAgLq+qa3jV0Yfu8NDdMifrweBPy+5eSn+CGUM
D0NvO3TDiagBuOVj7Xg3DwiF1tdl/AyF0PwEgChmtoJcHCwql1YGcEi/0kp9trLRju3AUl2fIoXC
OccLwd2lHOYcJ2mDFpQCclraOOHT5FTP4jHdFP8//H4/Y55LWcxrWIxHPTJzyOq32f4E0uEboCwR
RgYx2B9e4D62O5+oJKHtzqCNpW2l1Brt/H7j+oEVvU+24kzUDvemHXmWfgcUIFEt3YpId7C4OYqf
t8blxzKb3A4xRjLAvmFZyaa0DyfD0m1po5Ft4XqUsw1LFnW+24xPqYRJTcAEOu/2C0744T2jXIWW
DvC5DCa49qJ2MlcKVn/e596uUZJv1jpdHVbbgv59bvNy9ZhHeqmPIOfpv1cvJzfNznNAq8uj7/15
7V4KYQJBr9TymRoGpbGD6AJZwEMxLJ9BAIjQ+DOPNWZWLPH7psck9BnQceP/tt+/6h3nOcmTwCxT
W2NeaTxAAqjfbUzKXBsktXyL6yZnY2XdpIJ+m//VhFmpEYi1ajVDZVTn5iWhLzlxjNfuKXW4wfns
L65JYmJlH2O5qiH51ugmdAHyohnBM7hfcx/Bywf0j07MhVQLQiSbJSTVdnRCFx0pe6I8aASQm8j1
rXLHHYrwM/M029s/Etm05VimhRqZWMWn+q6kvyd6TG98i153/Au5oEspjEeOAiXuTA2VMJVMzkdg
Ca/eXqSAjelWzLnIFkq/l7IYjxxqWSB4826lpLUdVGQ/jyurXf+7lcNrGxf03B3PojQ1YeXXqvQN
M3nz73A/F8QgK6RfCQ8VtvA6hEpnohhX2meDjsaUb1HIVjg5DZ49K3JWR39DMxc8lCXnpl6+Qs8k
Mm6i1nzJLzJUFKPNYH3Eh2E7AWbnO3e84H/RW5wJYryF7tVZrcTI7pb2y6ATtKiATXBz3fxmT/Dj
/J7JYD3FqqvCyIwH1MtfEpymZMtZLp4SjINQc6nSvQJZ1V2ymdYdiTeoDBn2dS2+x9pfU4NxDkA6
q+2qxVJlL5Uz0rfg4YC59IgSdAuomi1Q6Rsw2Fo5KYCRkz6VV51qRHEMx37VWvyltsbbeLNVNz0P
zzHrd+XL2Gd1K2pBXpawloOyxVgAd7RCbON19b+ftNeEMD7EBCdakyoQ8tRl5PDm0QQxC3h7rYNx
6ynWQAUS2MftPTHt0BVOVvY7cbmHnrPT347u7KFU6aGXxOa3IzOJcDigbhaTYv2abo6PNN+EjnbP
i8wXRM6QaTAOoicF814Z4zKToY4Ev+1PL5ODBHezrq384e9Td6gnIbBAQIA2HlDcYYfP9NIHPwEP
Eq4BwNkdpBOcboe7gK7cxEbri0c/r2+muKgUEOEgd8WYO/RHXsor40xZjRlseVdrNMWT8+DkQFUi
IPXB34eWm9TKXOM+bYhwf120snCbz73+/4hmVF1JWahmCpxp+dVZK6S7hr0RWfMXvASHwnoDwJas
MIcIfwksHT2H0q3yMND3+GE4KjtK8/3W3MyWh1ltrn7LiZ4WapjYibPPY2J0Se0qNZ3LXcB5UxFP
hxhfA+7wiLTOg3G0j95R3fBKzguIi1mqCuQNggGMM2FumEytK3A1woPJkNjac73GSSzfBhxMpyig
bh96km1XlkoKvNh41jD/OnO0L6Qzt42a4qFdeciRC67kHiRbXCOKt4dtQfS3zM2fc565z3vMCkRv
0jylBig9kyXIjb2iaz0F6qqk2ohW6+LdQNTtajvfcbx3gzTfYT+kYd4h2Ckx/AOaXhp7ha6RLtZR
2sCTS985juxIW51EN9UupNFx5Ra2vb4DnJzY9HUkwSM3VJ7X78oHsOoiqMyDZq6tNHh7iogcUrfY
xYe8J8ctsLByT1D/4/jrpZhPAX+VOfP5o9GMbfrABMA0KGQDaVBpO9qy4yCxd7xFVdP/df1ELxQ/
wEF2Jok50bWqC1EoeyixrAdgQRJcgZNTkpTKPgEb2AmNM7cTvQ1te4X+PbB0+yQlEV3rJ/GWW5tf
CKgvPoY5v+oojJnSVePJ9IYBkyrl+E2JS4UUZRfsqkgPqWekaN4Q0spVikJZez0g75wV4X0Ec5zR
Hhx2GAs3w3Aic5NktAEVgUI7p1WtRHW8V32kBmkTWgBNagJe7qiGJcCpdZvrX7Lo6M/3hjnaLThh
k7bVUTkprdVeGWguu3q+VmKqWcKwPaDjaByPur8Jm11CJVeg44cuW5yvWIgALzaFiTKrRopbzHBC
gAJLtDQLTQV7z8KaUG2HCOKOV15Zut7OtWYiziytlMjIoHVj5YiInl87dyQ8pRairgulmMAgQ74W
rwIoJUskkUH8XmCqnR1uapAAoFsnjYkyYe77c2t+YpK1Ft6HzUkQrLK5A7Uhh2xtIXd+eQYZHxfP
M4yTbD7tU04OKZla+hYeo80h20Sb6tO3dbvQrXCjuy1GbbyqLvgQjJRavPzGAvofHwKWdXHuRwdx
EOMMVl4jeGroj6en4eXNOLyhdm6+J+7RIoiG54g4tLjosEXzOpPJnPnCi/ROiCBTuAMHAxUfDhgs
aMspAbVEs+6xPeiW8igvXbAUEl/oyhzzVT/+x6x1FaXrer0y1/qDnr01pqsMVls5QE52AEk6aUzL
ZGdkjmyQSnqUxe0qInL6jAaioAbDNBGmnV7UpGwOTbwpMJDn4foJXFwhDDLGtHoFPdrsON1a0FBZ
KcPxNNMnrqi5PfKyNDwJzGmYirpbDX0wntJ1ZJk0OVLz87oOS9c4ilP/6MCYuCi0oylUsw5E/qCD
yzOjRafxz+//oAjDuMAc00GhgTVhkYqbhrxS7+O6DgvQMeT4MXUEw85QXQKz1mUskpSozeAhMJ7q
reQqtgpJ9/HepL9BrEa6O27osbAtF/IYzzspDSYLrSDPfJiz8ciO10CFahvf7R3T1dFRJgAOcbqu
5YJnnKfNok9LRbfkj6abWJRHtRpRyGulu2yFJiPzqFQiaZt15iO/XnD4NhY27kIcY3pl7edmE0Gc
jGO4MnS0VN+1hkEjMSdm+uyZLS3Cp+sqLoVXF0IZa/TFUgsA+RgBfsifWrc9pHga/qr34C4D5vC6
sNmPMPHjuaxvn3v2OhxXTYrZGCjQBn51inOMrR2D9X8ngnkQKi1axaUEItI2pFn1EfFIohZ1EMV5
zjls/yf5rp7XfjvbhBEjENVzUv890hXN7mcSmFvAWIV6GHrjePIBVg+snnN0F4L4i5+fFTzbhEQ2
WnkAF+cplN5WUmyZuGhDnXdgl87ruRKMf6hXbeHr8z6oSWQZbUYkD+1AmUnN5JfKo2hdaDO+XDLG
OyRioodTKo6n3e7wXXJHzvuU/DrllGzIr31n7+M9eUVLJ1h2tw/VIaPZ4RM5Y3Ld+HhLOy/K2dJ6
K2nIoxCfIUwdqeVffaeSpuS9A3kWyLiJOsHQjzIRxhPQ0qgI+r0zaBLHSGRp6aieGSHjFiIzbMcc
bxDA6A5Ofx8SvOKJeRxI9HB/L9d4D+0zsiUPGImd3jx8GfdfO/P0uePxWSxl4c+s9ceMKx2jgLsh
hbUKd8HtsMGguhtxnX76SJLzGLwX11UWgR7B2xpx37wkZ7unhGkrSCC1OHlVRgz5M2i5gdbihXIm
gjnaamSEWjpCBEIqFOUPN9PmlDmnYYfcn+vae5C1AEnb4An/YG6+Pjm+ftE8z6QzJz+I+1KNdOyp
Wb2o5XOW2WntXj8Biwpi9ZAABOIHPL+XawiOWnUIu3A6SdL4S4pCqzUH6g/1Z1sKjS3GEam9fqTX
hS7qpWI2CIapgxNdZ46dUgLoNYXxdKrKgxcfq+ZWXPEownkyGMXavBFDTKWZTpHxkbcdMaXtCkzQ
/50izKFTzMRLBDOC66o6Ksubmdu3RPh/Xcpi7AZqSMzWFlTdwMTJy02adExfFKd8+q6i7Qx3RUSy
op6DWT9ubo2EV5tZSlyB2BA5QTAF4SWlzYt7drKQmBh1YygmRLyHDmkck3T76iQ9fdzkdw4prb1e
kdfqPr2tyLh5yOj67rrGS5mdiw9g7gdFHZoSzDvTafcyhMRHJHc72oePwnFSeh/S0rJbqyhp9m5v
JatChSq8QVGWl9P5Lor/iH/O1oEx1FqZfE2uy+n09HQo9pgX+THm1Cfuirpo6vNvjxJa0WIrAKw2
wrOAc/wXz+aZdMaEjWkFMhOhmk5dcaf4D31W7oXi0VMLW+oQ1Ho8HmnutjPmPAimNwoN1N0BujHa
bzem81EfBrL5HVLXjpCDrmj+8HC3su54N7G8eF7/KKszGCG1jdtUMmfZuxcDMyw+35RH8GC5G+La
nd1br9v3h22//toKhL52tv0YEV4xZPE+wURNUTcBksCD9dLqG6X3g3TMsN7S73x1Xymn61bN+33m
VIHETlkVHY5xlL7FxqO24mS3l34f/P2g3JnfeaCuvfz+KpJqcWi06aRr+YscVC9m/pfssTOQD0sj
zLQ+APOBM/tSRB9301QGwnTyypCY46ZVn/LRur5MSzi4CyGznmfeZ1LMOorUCacOI2EpSMwxBfzh
9JxKln/b2L0DNGYLEt4TR+zsRdnDjoFiM/0SpothHO2lWEGPUilvcdf30YCRvr0J/Df1fbPJidIr
pQdu4zr0aCrDGe+00TQPYSTqCWkGIDdJGxaJUyb5JHK8//cgK+a7MG0D7IoYaSShxZv5rlDrwczk
DyK8/0qiASBcTnlID6cJlYTVI0quEdmaW1ChbNfrdv20/vtlAQgYA4Ew9wV/MRinIBthihEKk3iy
Xg4KDbelhZD8647j65aAB+di2DnApRFXhjpBy9JOCTA96Vtl+698pM38uT9W84867CHx1CQY0x5y
VmvEc4ebjwGUQnRybTg38nC35t0hS5f3PF4DjMu4Uc0fc1FBiVeOXamKJ8BGcxLcbFw4073g2FtO
VPXzutBhHeiBBC7cBP8Gc2yMRJPKsEXDpeXUZHzd04kX7iwE95ciGA/mGWM29FWC4H477Yi93x4f
Ro65LxjCpQzm6vfLcFqVYMkHtA9YbLoh+9GyOUu1kES5FMKcKSlEeBE0UGS3IsrrERACagHiwrvV
uAvGXOErASBFRKFISh/AxE+ze15nPm/TmdPpjU1etNW86fXd+PKg3XOcMef3vxU888XmoMHj5/j9
Gk9JjPps3AeOf5mvjMsDebEV3/ZwJiGUOyACOkhQydwJj9lF6/X6k7cTPD2YENovQEzfqdiI+N18
B2sZr/djAap1qcas5pkaQbRKmwmoYLy/1XXuYqm2sKqR3PHYfRbA9JeSmHOuRjny0QokTTeHl5a+
vLwFdH2T04+bg1OgmWdAt+UNojROTM47M2wGWSj8qlbnwy++vN12hOxtOyKPnJP50z3PyqELwkQK
F96SOTBZpDUhpjuhJQRgDDhmPDDI9Hrd5BbI1i6FMIdmMktpVYvZt6d8vL8B0dawvr/3D21j3e/v
4skC6bQP6CqyuhzJHPUUJsoNurkPXoJkDPC5B+ZlX5ckcEK3WRtYUvF+T57tfIP23EfgTPXXL39C
r5VBZe55WCiXXazBN1rmzF6LFXicKgEL/WQ8Ph1wYzgbcqvTfWU/20fKM9r/wxH+s69sq2lt1KYf
ZBBXlqhuoBS3u7P+lav6I4I5gYOiobNtToxbmAKa02fQ4kW88UsLZe3LZWMOn9lgFEvfYAMPluM4
v6Vb93Zvz21eEX1KOfE8d4+Y63bQA10fCywacnqTc+OI2CS3WmfrPWo2mMjk8jmGfj7DLvVjbt9O
SKq+QA3lNO1ah5qn6/b/f3jJP3vE3Ltql8nZmNbQ6CU+HtB1fEJplgTr4mhxcSjzp/68WP7IYlxJ
DGxdJOVYPeswgA0ictD0QIn9EAJhZlq8C2ChEH65coxTySOl9gQFlrHbpcQ6YLs2m9uOur+b9T2i
yy0ajE00ePAutv8jXvpHTba5ZhRq9CKtoGbqU/VtC1M0ABSr1xxjXL5A/4hhHpe5gYcn2rSRCc2J
sNFurHXPAzZI829c2TGVuaTHdAwrM5jt3Xpxago0K3ItmkVsmz4ULjo2eY8OnlKMy1DHoI/HshxP
2qP6/0j7st7GkaTbXySA+/KaXCVqsSyXLfuFKFs2V5GUuEn89fekvpk2ncVSXvR0ox8GAzgUyciT
sZ5AlOnOj9anYnsYgnvFyCvvCLmfigEPWRMbvVRhIkUJYrJoVe8XmK7fbjmfaqKV8IcpqgxuiLFc
RRGVAzMEZqAOgM5Yz7Ec35ybeFA4x8h7T1UGNFL9NJhCXuEtOaJB9/aWPH2SD+THEVNZfmTbBw6O
/Nnn9FNDBkfMWFESLYLEjKzsflW7eFM2NkcI57FWGQBJQ6Ri2wrWsbfRw/ZE5sj5Y6QXs8OB4fDu
8UTy7adKDH7UWS31ogGVAoh7g7zYfSSfoes5BfoDca+/toeDwKG7moR7ScIWbWR6wdbDWCSGqGr4
97AUvSXlHlSq949w+kaP/j5jiVV/LUK1w42WyTMmGN7eNnMk9BSCZiADR+n7HFOcoAbAKY4EMqZ4
AWuAiMQ/rhjKX2Apo4G95RpO93pfM3owf0DVSA5jgDkWaapdi4NTfcXuX+7/8YkM2E8tGMurtPNR
n+W3YwOBJ0ahl+JCtha++dATris4CYIjVRjDa3VseexmGPiOcqQNUCTkJSam8ehbAttGELXRrNRT
qFMhh7QBrH9SOELyAJQiPOybRIaRLOad6uQrmiBDfBjTTTeVj2pnTLYHnnPBuTfs8vkm/+/nl3eJ
p3r3P/9E9ePH57/h7cg3j2qha3PqLD8H/9fR+pb57tPJm3tIxC8Hq7ed9fpoH10fUR5PtYl840/p
DCboxrVpJBMnGKBpeZjnIqbQzxh+dxvLqt9Bl+gf/N0vIeCOBNE7c+dOsSOKx/zc5C0NjtLWysNX
bIG6bjrJjWUO6HEM/obEo+M1i1mRReBZftI3xlxF1pRjg9N++8gGGXA4i8Msa0p6gjZqGfByN4it
GhQyettaXH1e3YIHFzd7Gil07sBODYpqmjLTMc7g/h/I2thPvLD/VRZgpBuDFqpZKHphUHoITAno
lui9WovttuHA63S8+C2GHU88Y811ldEjpIuFYAo9GAsxAy/pnIic92Cw/Pq9efqP0QW24Kh+uNic
9r+6N4wxcV/4Sfd2pBPj3l4SsRSPJ2oWR/J8Is3SVZfwKnSkg0Hw5GT7BTfspn/yzpWSGQf3Cipc
0IfiayErReyaXILzzlwJaHbhjYJNR8Yj7RjYqE9Se1RT3CpEPzT4+QSbGZwXx/K/gi2PUWA6CTaS
xjgWgpEOkhpCMRu1gpV7dNA6NH+sbe914SyuZOcjPAkOHFymp/XnaaI2JKsK1niytQOpu2hNJSJ6
lcGbuKl2T3PEJ9KcOPh8PsaCv776W8aPI3b6sfkWy9hNhfVUlSHdxO73G80qsYXAgVNvqWvq1Ftf
6OOt0Gcu+CjL8IqKE/UL+hx8S2dMKEETfy6dG5TFrGaZPr2t5uRiQf7Tes1j5/qLu/gti7GhVM6a
SB0gK3gOGpt2hiXEffQalBqAnQ4c7/tH+xej/RbImNEpUk7CmQbPNOIEbIKGVbM95L+22pojazpK
Gh0k45rKR7PGalj6qgveHjN9K+oMh+6L56x/O/CGHdvnaEf/4j17Zd6hzujS9EK9b7zk5AiTQeuG
9/vscVn+/+IzfJ8j47CejkJdVTNA23PzoRMZt2PuFf4AT/8Fe0IGS3FBG8VR7y/P7LdQ5inS4/o/
ydTaaewgRoeKsSQeZl1byzqo821kH555HWGc64A6O8589NY2Tax0JvVlz7a9F6yV7m/QR13bF6/l
6PeXZ/2/+unszi4p1rFLnsYyb+YmtOdEQc7dukXUvEYzmR7V3y1FFxiIaZIeVAcxDT5t195QF/3x
6LlJ8IYkJzIw0G+5dHzRsna+DZ41P7G3+S9eCm06O/jPDdHZyXpAun7ERjT6K9DE+JQQ5GPIsED+
gHu202/x99kySNPN9Jmsn6nBgpkAg5aFjwDbWHNeDI0nhsEXQ46wUbyHGCMjZozps/3Vkj+OpLHz
BP+Ljr5iYK0m88LAz5h/eN7ydbFAXLRzHDKP3dD++HjBAMse/bDmtlxahxBB82LhIHxuS164Pp2g
Gn0ABqJmWlinIc1u26DVq+aYcp7BbeC5kNMh2vfZM7CUYArzEtKkQ4mRW2v2JrjW1ueRelHEuWfR
DCLpYlEaEQ2hh/nJDgnlOr2PrtMJm9FhMfDTRVIj1ReokREkD7d79KpQ7rxHTJmRBld17VjJA6gl
d9uAy1J73xPBOOtPFEorNTQFGiGuILW2TEf4sBYRbz0vB9axLfqnmMyos/RCc1IgdqQ+FrxVryNL
JGTP1g6kELwSDgfS9VsNcoSu5fWCyDdFyi14O9FRbDhYjw8aGJwk8rXAboVd6t3/ijyTv8UHI4lt
dUE7060WqC3Cnohb4IDaI96w/0dBDOI0sVBdGxpWl174iuce2w38Hdcw7vuKOlukTYVLZsgXGMZz
UIEDxVwLr8kut7Y33/C+Rrd4/M4Vu3HajY6uw361RJ1R63herUQ8+VisQ7zMKnzUhneWL7/qPAPh
vFO3J3MkMlONXjQLHGIQo6XXqu3oacuDp/teE5a8/DT6CEz2TXaEWis78ZH62Bz3X6cXLNdASMGl
v70txbl3iAyKxI3cF2IBi7+49luAucnV5mn+mKw+n/LNI3qTrjL5/CTEqtFiDiYxcxnsst3V93kn
y3GFdTZJl9aITgt69c52sH/buE8P2NmDR3+31ee5xXGGedfuFgmMPuRVTob8RNWe+W4Vk9CXHYty
03I+JucVYPN0apJGKnZX0IhN62xlZVRYPWgLvLvNE8PESGkb/qfg4rqqj0K6aT0S6/cCNXzcPZ4L
yrkDt9B4dHRD9F8gCVaodIcPIIy7f7F5jiebiOsaZHlqDbfs6tlIKG3mqdsEH0B9OujA6/XmIBab
jbvklToYF1hCsvjEqPiBowvv0zDOhlod5ehEa+g22rfpc4L2cc+hXwaVt2eOMPrH7lxmNhEXX/Ie
ryV0ARPB2xPypuFyeStzBMd3XjrpL5mrf9wolgr2WpmJXFHbbo+2oGK9s5+qfn5Z5uZOPsHWT4pX
NI9XDLzV1n09OWfKJueKLhOFToSaQf8lvZ7XX5xbOzHfPM45/LH0sm2TPC2o23z8vUL3eWZ5c3el
eC5M8THyUH4maweDTD35QoMVx/q5wplYqJqh9/lcQ7vS2aNc8fTm2oGyEk92bw2VE7ZbY2NdX+yt
/7XLV2kJ2Ar+R3Rk03ZNm2qDgU4JwJYNUmZ4yWj3yPEvR9e/pFn/saHbnN4IS86FLF5qhX7J5Dfa
yHRL2qNrjSOFZy5MEISoLi0vNI49lVbla6R8uvJ6xjmYKDOByzXWjUTI0LaCqDxZ6J7PQyle3M8u
txMLM1WjGhL2q+NasN5IhZwUCMG92fz+5eJFwWwLXCsrTatRIpHewuaLZUQy79F7WJ8fUbnniKL+
+x28uqUFRp8/yrAVvMdz8mTbPZbyooec/EYmM+Y42RwDUJhoJZ+d2iYZoBGCyRK0tghWFE5Nh5Nd
A4nyT69NngmVkV+RJO0tENvYG2xsjcgn4mmCKdJ1emtDqLGWjUcSPx2yYEU9WJQwRGfcDGd0hlIk
hnpEYdj0n93MedLsTyRqHFTtabaE31M86Z6O5DG3KbzM4jot8M1UElx881f2ft8opoO+kQDmLjUY
jcgxYQ5LxxSQ+/aOoA9Vx5yQ1zVqZdvg31nhSCDzRBeynhltSE+QzOde6KJrioTO9fG+XpN+xkgK
NdLRdzKqY3EpE+rWDzZ44niQPZnUGP151o+P8jw2T/QqadvEy8mtJMABUp6tsT46Nkr8J1jYB2Dp
os3xnwjHl9bZ8nfIDPF0mswyfOvEOun9IBtxT7Pj8fIdn0bHHuhAA5eLaYuvNa8SNwnhI2HMs6sK
ZiFJ/yfMXuWu8OHbPH0m4W4kgnHTcy0zzeSW5VQs8fEFWX4EqDz3/Bb2/gGqIynKT0Nr864+Yov7
FTt93rDO5/MC+isCeh608ESVc9+oucIYNDhFPfaQGxBm7/fn5ZEEvaWgM9RVXgVjc5r7detyJNKf
f089Fh5OhQQaPUjMwJRfegTZYYKCia/OedbO+1wMLmDfF1xp2tCLIjoGddAS5akoOS9RLEFYas57
DL4+39eOZ4QMSMzQPFKUDb3FypnMMsyecEtOvPNjgEJOzKozqREW82R1CUzrgv7hL+rcpfiPY/LT
OZpvY2Rd9Xa4aCfThLTnFfL6OEJwyNqPIMDCv6g8UYYFrBVoiYCS9P2jnC7RjkQzL3ImZbP0asJQ
zqAppUSlOvKkvWXuqk1Erg8fvdsthoW8ijK40L5/X/r0tMJIOgsn2ansjrRfNXg7ftauCgvdGs4z
jzZjOpExksNgijJcI6kccMAyCUFpvz72WL6z8HcJLxk7naAZSWJwJZEas08Vapsr2h4IJvkMd2GB
uprP432Z7tgayWJgRTnKR1WI4QOc7X3roMyFh7khWEWBMTmUgDjfinPr/vDeywgLYCn022h9fI/g
uM0fUQhB6wA2znPxmfNSs568qqnhrLlCWmutTiRyRA8Lbjj3btqJHx0gAyQ6FGpPNHPeLvIl1h58
yYF6JBEW9q2xQ+eL60PxlGJQ5dKGgpDokHebns5t8232cP8r8fxC1osfMpkqBRHu5uggydWRD7T4
GmSNVO/Wl5/ui+PYBOvPYxC5MOSQKrTKbXFdEO2Rm0HhuITsUEqb9FepoYeGLjvy+ElHERx0Kzvb
M+fR5AliQKLUzFrXKwhaYYPtPOFw8PH+OgMMVSpLskET1oEGPtN6fv9D8JBUYbAgl8yqqCX8+dbq
F/aFLjz/GBanuRXwXHR6Kf50LTREUopJF1wzmJ2o6JA6pYjhjM/Wtkobuxx4GxcnM3TytwjmS4Qz
TSqNAiJcMZAeciJx4YWnBPM16gHzvscQXgtanler9i21ZRA2vFxJ4WETG7qhkC/ifKFpR+lbKeYL
GUbWn+UrREpvOdYILx+c14XFeVCnYw8FS6FAZwviXHbORByMWOyqlvp9R3K1VvDH0C/TEMw/YQ4Q
zxDHf5gEgJE8xn0Qe/nY0FHHp+Ejx+COvABucs6NJ4KxN/ncJafO7OinAp8A2sg2mJWYI9uIfBse
1oxXjZj2xrDfRzZlE2TLJiNQra9KOVB60NY6kqQmg0/pRKhX9hbbRhKEH4sdZjQSt1jJabDlNbBN
muZIPGP8Vy0sujaG+E20hYvyFXEe8ukkzEgAY/uzWDM6MaTMpCRermJr46Z2+2tOHoUDOgEv3g7D
V/kvXgpmOos5EsvYPw5bj66Ddnm62AM5/ko89NnWDbxajn6T9jKSo/2M7ArzMhOOBnbnPT/r+GqG
fd2cXjg2OfmQj2QwQQ9tMWz0E3QJ7BCMRWh/QdlbfT1wxNAv8QfUjsRQUxllQ7Cf9RwrdO/g6THB
spbHWw8jSla7K08hatP3JNFDHUlCuarP9SMUSjtwkjW1RdzsM/Iidc4LrW6lor+LktjeLEk14pM2
wPwCNIVqn5kEvmsl8c4RsudlTLC5hbJ8x66wPthbPcVsdqByTGTa8fvnYCW2aatImrq+ijhY284r
QtDgV5DicbfjrtvhWL3E9mxV4GLJzBDrBoOqC1A5OwI7fH2+5VjKpHcxUogBjT7N+1kGVrCnNHej
IiJ1l5MUNL7dXBGIKC4SW9aCsNn/mg0Pjez2xpzzA+6b6p+8FnITD0VKv+pKsKrXOlnn4B+56sgR
ho5e8eLW6ernSGEGTQYUDM+iiXNVkrkhFETMrNaTPs7PrWwJCklO5OItpMMlGBw13mu8OG/SQxmJ
Z0DG7PVQ6xUQKh+/kowkD4uI95RPR5IjEQzGRFhIrdcpbBRzxaB5ygI85QRLbPTFb9nZ2dyhLJ5K
DNhkahEJek6/oN3/xo5hmh7v7YtzJr7FATaJJ4uBmy7C0hwjgaxnm+55KB3sfrHL9eqtHSxjR8r5
clk5ratt1DPICzKbl3jgyGc7s5KzBpLtGtZT2M372sEzdP868BRke7La46nqzYw+Qvt9uJgnDvDb
leYo3NEUh136gb/QXN+yuakOanl34JVtzrqA7Dop6cWwV9VhfiFP7WdE3MoPFQvU2r76dF/T6cDj
20zZ1iwjS9FhdLnJK0nvxNiLkS01t0CajCPp/sMusTWcKlGxt5ViHPXLrhZW0C4r/yMntON2/bvE
Amyb491O541GyjEoU5ZaWSkJrnnpPCtfzaLKyYI7y3Xf4ZNu2ePR25ubSd0qAxw+TMDPPhTrsjh2
2At9//Q4D8QNT0dCLp0xVCm93e7j1/2/PN3iMDokBjiqts9PFV1ncLZb3b4mVvaoK945dLoTqZ7N
FZqiWr/k8eBxDY/BEOM0K4uuwbHFMZw84gGu0PuFxB5vaIZzo9h6TiufL5eMfp/sd7obfvv3j48D
RWz5Ri60RBau+DCr0HN198iBWo5xsb1Vhp6dEoWeEvr+MhT2X0HKdl8BjmWxc5DqdSZGVQkFwjmm
P2rOFlhONAYC1J+eqdi13VXv6e3Yr/oF7cZulkXi1rkFQkm0mm53luW8rh+9SuUBzmTE/m3YbIcV
1hBJptpQwFnsjS0ipaq3D7xZ2OmQfSSFmt/oZipVh/GvIxQEy7LovlGCAw+kyiifYN+Nxe0gpOd1
5324vVwjcaAOSfoko+eZ2+eGWBLBOSJbjMIk183mHSCDDOIswhzWDMjQnsl+Xx53lZ8+D+Eu5sV8
PKBm26yymdacWwpvZ7dehUh2nD0+EcX9qA/bvX9+KUksw0im21KuWLT0clqdOmJt+WI4V5Yddiwu
tWS0EmKxfrHSLOMhszrU7zDPdbVxcoH8wO1v5cVDLHetkMlCflQgUveRMXYIphl8K3IPvLYt3lvB
9kyZqpCKNb1SvWqXWKO73h3UAwpqtE74P8ZEbNuU2svCcGpgfRkKWslzh618nd1hldgVHG9nYjQL
R3DvY+HNB7lzu24EqqPblSVZGYU5ZMotyEMec/LRgKoJ1EOcV4MDumwxpmxlSZmlWKpkNiQJSc0D
9b/EV+giwaYWw1TYKZ9T0nWFZGJpCthC7MKdPWarVwt73xa7xLW5/IvTZQuQev5XHIPyrV4aLTa8
00ICnSjcZsGTMVc+EqwqNG1/kRJ/5285T+NfPta3UMa7aytBNI90KcmwCdy5O7OGRyyz/+IiPA2+
/zSKbzkMwtfXYyd3M3qWAcg5N/PQRss4ZaQ6Y1sbePS4AqezOd8Cqc8xssIGVJZVHELgGe2QdP4N
A5qUQJN6ynhX8KxgnN7mmP60I/MtlAF7ATNJrWzAJJ8DiHRXfY9dmw/hTrIF0Olb21PA2xz6F9T/
Fsm4gCfh1MS9gA8IgpmaGA9LSnUHki+OZtNP5j9i2GgxBqPecKaBx3O+XF2twUW+qFxdE7pmmDsO
yjGWm86jb2fWM1mV0hldDua6b8WT8jvLSOj+LluHoxfv0rGhYpQJTaHQFVWYG4oC1XUxeu7PyQK9
Brtf63YuwzPgtfdMO9PfZ0nVH6k3q8RQMUpYyVG3Q6yfjhOOVjzkYsNEPcTqab2jUIJdqxLZKx4q
u8+94Wku0uk255Xh2QaDIaWZRT2KbwDiAKN+yct907u99Xegg40Nu1COiky9QZS9lxbYoo0lo++U
cuuCiZPEajBevjzO0duTg37Lzj3Mfd7/CdzzZMCkapQqyS7QsFoe1++FDQypl8uXJZ4Dn9dWOxni
67qBLZcGFp2yzv4Ja1alqkrRH1qDvwybFFxQmiADfF+lSQdrJIX5ZvmlV469BI7MWWPlqnMqHRVL
wNJ5WgXHhmOOk43qqibrdNsRtqyxLP1gIjjF2pVOy9vAqO69tEBfBvw315+a/YD25Mhtg8jV1ocI
hKeGw/l8U/dtLJ55ewr1ZKDOBfHYoVqiMyv+vH+Wk9WksQDGPMQwuYJsHBXAYOW+u5/avPFpQy9K
mwWM8fA8c+8LnMyojwUy74yoHwutP6IeCJ6iQHEqP3nwg+f7QqYsZCyDeVgul0YxhQQy9nvXvoCf
Kj1xoubJ9MVIBEulnzXnPpXphwlW1S59OX2gPyOqrQN3KfLUuzwWRIO0EeJ2rdgZCaVrwJhCuAjt
BzQI5WRJfVJfczgHR82JxauxMOqZjIQZl/YiJxcIqx2Mazu812MyUNFlVQXxv4j6NpstEaNWBO20
QNscdExkiw0xQLx2hi7bWUUwesHRZ8oQxvIYfToJbdx9AnlyQtKXnMTbAryo941t8gqNhTBvYiSe
+0snQcjZ3Qfw1lrnrXhNHOm1Nkkyb1Qk/Xvo9uWHgpV6Jy4xxO0VYb/a+AfQR2701fqoSTR1NgAk
MuRXVu8njyAMFD0yOL4vclqUuN+Qgd+6n6kobEBdCHNWNrjdtSeavLtCSw76Tbr4uiKhtixquiwZ
TMguS+JsOPX0+0GxvfgfEEzX5PrCw4xb+P/HKY5kMRftigGDY1hD1nOgE/etetD9dHNBLc4+g67N
3oUOmgB3luaCJxCPGjePPH2wox/AGGuWYYKuF/ED7P1bCB5ERBg+vGGd5/NMXfLxoTL2qkXHUj5W
kBOA+6V6iXb378PknRupwVhjmc0u4eWMP58jThLmre34Zy7H81QuZ6wDY4RtXJYg0xBxVuj2epuT
xOssxV6+FJimtVoiznuOoziZ+hhLpKc6umRDVJansIREmo7Yu+7MqV2y23FnoHiaMQ/yJVF6CRti
KMUT5r1NSLEWyuP9TzT5eo2VYR5hRb9exBx5a+rVYGQTC+kVIr1wgHHS9RxLYZ7hvhKHCA0EkFKh
O3mAORytIvCcXws/cnlQQW/HH9cXPhqapgwDY0KMMK0sMGelyhDW0CUajojCpw9A5JwcNaw7Ytgk
ohmaqSKICsTQfqb9xdbXCkF3OWpz/+r4vjViE4n1JVdDY9CpRu6qsFELP1sPFonhUh8u/x99+dNo
OxLIAFAUS5mkRhId78II2f5dthU7R+fpF0+1ybZ1fSSJgaBjLqRmluEUcZWQbYgfarAaDGghCR4E
VK6Br8lOCCD3oDm8i8wxFDavWBpVbYQnDRT7dvgweMvdwv9S54bF+3z0vbhnKQxEgYHezIYOcoJ+
YboYCXgZtqK1VdGyeN8mpx2Q0Wky0JQkUlafTJzmc4Y8PRrs3AvmGU3L87w17trX1jes+yK5psKg
VKU15eWUwVTss63eGvsurmxL8+JZshe8k5yExJF+DFrJsRQZcYOLYHeUx0Bel/uZCpTnNnjzLjeD
IcqgnYrUAMYLSDp089k6D+qP9VeP3OWJuyWH99kUxrnpZmKVHi84w9Ob/IK5L0UmjUN+OV4FB78B
FYZvKN4WiXZAzYmbIZ58pr8Ple39ri6pkohnSH+uHawUj9buqvXkI8HOqWH7Krxsn3mdx9Ovzkgk
gy8hKEELAeuDaesYQPPxFaj5hTUQz9wPybnjCoMv+RGzoqdaxdE6lN61asjMUV78w/1bMBWajVBM
UX66BGiJnJVhj3t3kr2k8WaYp5wLL2azui9m0l9DvzYWjmGToyow1xuOsWEMkoHOY29Y+/zR0OnD
+v77zF3OGkHSOg1//+TY4I+myzJa92pjDvW+HtMO7kgR5h4nIKHoQhOC0ORu2dljtIhWg2BpLTmv
tqj8r9WnC6dt/y9A9a0cc6X17pynogyZKsi3ieBgkTOK0B8GWcQncjhwWQUmbUKTYcaCiHMzmMNU
sMi5C6nlneGZvheb4y8VcxUNUrHNr8qKQGPNH7mkOvzx0mimYaCjH7m3G0HayDWVMJbQmCH2i4JM
AfzfM6L6sWhJ88sZC3KuJHP9bW5Jwr96A0Zimescn4fOTKR0gKeKOyam1ssvy28DX+YCs0rv6z0N
mfssN9jFI6UQZWtvJZHdwsbyEfcRQxIvnyiwPjgvr1dXtELya7FYoON0T0MbuDCofh0O4HKz1q+I
pbYAGs7bO21fo0NgMCBCwj8zSvyyleyrQLQ1FiiCLkOcc+4O/Tv3ToDxJloBNGsC/cZQbVWuJJlE
c6uyvuSHMtAcjrDJd3CkFIM4vdJpJymHUvA899h6hGTCWsQB5hYvPT1JioiVbf/YLnNfwiHuDO1K
RYEFx/D2MnZSRJkTLn3K7OP7FshtG6L1GPTHqD/1C7FYCuMdbYB4nJufmoTa0a9hEUqPIzUXsDR3
b78Ngdy6pnV7/uNfSkS4E0s3V/PeR2XAqZnpjSjJEEertIMdu/PHebwxCgtZsSS1fYBiaBmSX4GV
Ama8W9CNU9tnnkc86Qp8a83mMoVejsUsgW3hE/TOW40NYeFS9jBdj/om3eN1+Hdh1EgkdZ5HkDXU
qXHNr9A8zIh7WggpmcEH8ZwE2zp89bXldhNwvqzOgFUUxhi3mUFgoHhwPsQjai4LIUiwgQp8FQde
Nmk6XTBSkEEsJcWm0KGj8tAmn+6uG98HmScHfTjArzPgk1XJpVR1CEEB9QgKUZRpuflnDvTqDPAg
VS+lbRPRNcWBa7qqYDl4yMD7yuPE4EGpzqBOO8PbOauhzTP8UexUuZAIPPx06J1zbLc08517x+7G
PvZ6h+7ekHYO9Fa61DGXBNRBxlZcC6DurudfW5RyQktzuJ4pB8d1BmHUsK2F2RnHmWFZh51s5Uc6
d4nxE6uYkf8NxnUGXlJFi3CxqawzCfYrqbCEQ4USO1aYEtX+dzHht8mzydqqKBq9yOgj/VZ72a9o
BQLGHeibejJb8rI9027WP8+GweBHUsTHqi8BWStglvteIOItAnCcJjs/+Jce8kgzBjwwk3vNZmDX
oU2M8WZASI0T5A2O8ezfYCDjcjElo4woDNvZ9qKjLoIGSRv5At72Ca4kBjfaXjKk9gz7x4jVLc0I
/qMligUBF+fpydy5aQaDHnoWZXKqxAMKSuidATUVJeGG38LrmeHhrcGAh1RU+SyVYevBvl51pPAr
Aj4iiTvPPNl1MXJYWAc/VMqiOHY4u6sXlwTOWOLMHN20wmXRkOpqV2eikXoJb+kQxMna7Kz7t/rW
zHfvSBkEmelmGaZXmAmSPRgR1Sw5wCbl3E4c0KjNw5MVguzY7dEYKiVOZBk+XtQIvgSNd/hMSVxb
YkCmFaVjpp1w668L1z1Z5hWr4sGtPJujQoKtiveVn04pf99EdoNxNohDKQuwJyQoV1gYNQfD8+rx
xSDYXWbODxxp1GjYozYUrMHQZAN7uG8B7chLObWS2g16DndQtsuVjEFBz082hXVIVweEORxpU3dl
LI0x4QFJvLIzIQ1TNaSwE+vlCu+EG6FO5SXHYhiPe8jLDl0px5vTMCMZ+CD96zuvxjRpFmMpjJUW
cZEUvXrzf9Dgn4DDDeT0qGZxC+STDdhjSYwBXk+pmHUh9DmjPNgMWPmGuXaLNjoifvhCzGJi3Sjv
W01FSCOhtx81soxcLcJrrNJvtbc7AfotY8qTiADpwDNCnijmqVONoQDFCkTR5O7eNpG+6Em9V46Q
9nzI9/+bFbITB7qI7MWZfrjQi3fyQLQj6rq02pDy+Dsmu6PGh8g8eGewoEdGDc2u3gkjZIGLyWID
my/Q6xgR1bRP6KK3hICK1+c6WozDW9KXyy8z6Q+OfwjzHmax1MUNvXn2ym4aAulYU45/vpAzQAL2
8MxxQCebYAzFMBHdqRq66ZjbER9najKrajjVmKCGtf6XaYnzLenv/hO/vsUwVyMym3ZmdAXwC7Nd
GLgHXd4vWs7heWMcOextUMRBbAx6BRGHRNsI64oSkB0SHNx9hSYf39G53T7k6NrpMRoCIhkK4d11
KdPSxb+ABx7ZPPrmIC0Q8HK8k3OcY5EUtUciKxV7rIwcItHYDCqbt5XsHhfqqp0LqMQleFft+zpO
dsWOBTK3Qu66mdH3VMd8cwKNsr+9ehwRvO9F//+RTv1VGfK2raDTflhmJ2JuU3hLtG/UPvC2CInT
j+g/RsiO4eSKlglCB1t/3gOybA0dAaA38sG8wNGKWvMda79Nro+0Ug0h0qTkRONHW7A2sVWeyNlX
nvTF105/pXth/z82w/K0Y17TmSpp4HGC0GHzjH0ONMWc2lWQLbMn8KrwWh8nOaPGxsEAR9SUSZGL
1Br3brdLQxtuHlZ2oSb8cvj64hL3T7sk39+OARChjlCBViCO8pHsbfiavm71T1wAmfRJDFkCI7oJ
f0tgDPJaHy/aWTGQSgZ7Wb9VHXVhpZKbe9z4e1KjkSQmIGmlTIkMKIUDVF9SDFBheGo2B08BB6qm
il0qOmBFBYteRAOrKn/eMSk+Fk3YKLjGivdUvZuP/ev5hLahIHq/b/dTdcQfkhgH4XLWZrPCUCEp
2G/c96fm5dF0Pj8IIn2Q2OdWT1SuZzxx1zDzJgqiYWq0uMJ8sFCIy1MZmcOThlzN84yU1qm3DJDp
Oif7165aVd5/ZjkPPPCa8vdQAwM5gKTLioBGwp8Hm1yvRzFTSgGA7IaLJ7remrxe7fVvbAHhcvvd
JpoYUPkhjYH/qCrO+fXSCrcUbYmVZLjhv023Ju8RSd1H8Njkt52Dr7/Pa8PFyF9lgX/FDxBq3f/M
U6GPJkFxCSwUoq7dzGAEb0mnVm3RxwKqZ8FKck4KCuHwqgVI9L/MOV3ExJFIwYTR/YdE5iM3wjW5
XLC64yl/QGFY18G3inQwep6uL1v41c/8RMuEr/tDInM7r90sjYYwFWgpciXb4RNlPkO6hbvceMqT
+CGJ4vroNIv8OIDkN4MVdcjPbobBlg4vvtX65tMB76BECQYtdIvyXill4sHQJFEyUR0GxRNM+Kfg
cynJCPNyGJRKLm4HIx6WoNNxsOpeJ3ghU4tWR5GVwaTAyTNeDXQFvOcvpmelF6sPfCy7ASW2FT9X
j9Zxs7M7XtpwquX9xy9kPkIXH/szVmLhF7YLFCawqmIFexvOXuOAKxBHYxHLWB4VotJdm8Y7GBk7
Xt/7FHz++BHM9zllSnaMBRwT6KxVguFd1CRcg6Rcd4ue9x9GPvoezAOeppFZns0C2iLq7nbS6/HJ
+fV1eueF91OVrh8aMU93Pwxw7WJo1C5s2zcbEI+jWhtuV4FKZBJjsLFys5WJqQJ4tB5WOK+wpwQG
MXvWM9/iVo2ngp4fv4d526UML7HW0c9s2+/K6/Cu2eBhAdtlQzqMPNKcURCanATOVMw3lso2vczq
UKpzkUoNVtd1spVOoAWM7Qdl7kXLC9IE2MwVO1eCxRFo36uDQ2Rfg/adB22TQPP91dnul1SP4otp
4GdcUUREFsQ7+6F7wZZVE6vXODBKHfY7FsYy7vVRmZtafhLwPuO6h6ndPfpITHAH3aYxbaQUEzlI
baycZ+1NkIu0eC4TMUJa/GLNMM6BgQ4LykUFd9fY7bDuKchAWgYyJqHsKihYkquTLUpr8CPyvnHj
iqhovVnnOSltOKmVt1tcPGsNziarTUCHRRGWBvUo2RtW9vJvilc/rI2BsqouBzPWcOeAp3tUrzDj
hd16/HeLAyI30B+9JnqaRWCZwMmH26tYkWMYESP8OtpR6sbl7z4k0WDPUoJ1GubiqrxxDGzCp/2h
JQNhZWUqnRDi/JGMEqxZ4ioHJUGX6FC6vHvDeb0UBsQwcJgXok4/tU0XhzoRpvWXNJxr/djjQSb9
3X/YlSxrgmmIkqqzjU+zdtbWvY5Tza+uSfJ+rYW/hUDXnX9zfiM5zPnpFzHE6UHOs2uHKUGWREDv
MLVLjqBJJBgJYk6vly+9Gddnenr0gc8Wrfsa4zW4L2aquxbu4fe5MciOjGGjhiHEtFZju9e1HIQg
d1ySjzleloL4zeqWuchX3GTJpCV+S2ZHbVPFiLquheQL1qK9fIZudEjJcLFyABB3DdvkpRsJYwKB
VgMXhmhSuJOc2krwboWAGSxP2nGr+RPx6fhEb97K6H7nVRdjvQr0kskqENHIrjqvZ4+XwOCdHoPf
qh6qqlJBymwD7+oV09Dod0H7hXXfPqZSWj+0YfHaPIMBltq7plu29Bna4NNWKkwpt/OZ7R9oq0uy
2W45Uief3NHnYrDYkIpT3if0DDsr3xjL1pX2zdqufn3N7EPscddXT5UgfqjJuJBH4yieKx0CQUog
2vWqbcnuq30HVnHXjouTuDhSjoGQui4E46hSWVhK9XYi7jwiObjedtz84BQB4w+1GBARhhRDCEeI
quzGpVtOk5OFwWKTaFbmzB6PSTBY5+3X8MvfFd6XTluHOK8AlXAHl2/2NboN2DIUm/+PtevajRxJ
tl9EgN68Jl1ZValUsi+E1Ibee379PdTsTlMpbiV29qIx6B4IUDAyIyLDnjBm+Znj0NxUfzyxOtDW
gvwlk58/X5DQgcKRlg1ItObnBmBE29yE0fbfG+Bnmj9ZUDfrrhPyTjoia14QdEol0ljh6h6zKld1
VxWkP+a/4mP6+CPY7JrYemhPiHn3c0GTcZJrLbGquKBLKcWgtZFQNKAbHPYv1RUJKWmHRIb5gCZC
hgKupGy+kKLUgfeHKqw5kIpJchXuUO5/+MlQ8VWLvOCG0oLY86tC10GisI6n7lmzMSr3sElcVr5w
PURdEKJ0QC/5RGnlEZ5BtUFiMiXxb1SFMLc39xCKdqUT4VLZrRVfbbvADLrD3fcI88kjq6d5TRUk
QeWxPg0FJKRmoCoLOQ21gPcUdZqTUUVsSiWxWE7Qat5HEkVEYwL+kmko/TqO/Zpv9FnbnIvX2R6a
eivX/H3fowkFI8CMO1xzupbkqKOVlDwaxxzkYmK9vU3k5AJ9OiF3jxtmx9BqCLqkRTkq3MjhEa9n
1hADH19OVwdw1663kYFwguQ50/9ava0/R0kHnwkSv7qS/HWUqjmkcIYQaV99d7ABsfrzPmDlUj5j
O9pULjik48xE8ibEBhr0OyTSRzztOMEOsat9p+93tovxvl/k4JG7HZlRhlR1d28hlfdTvQAW7d0H
OonFuN01I7D8ntkFWcirqFdcKcwnzqd2Ve9d9xIAv/fHqzmiFfK32YjOPxriVZc0KbeGG6VISWqc
wf7lJUCSmDzf7cSNd8dwn1isUSZcl7i0KhOQgfa3AlZbhcN9I777nMlXrqEdbp8kS3ZpxH5NUn0f
HXbQ/KtP5kVothGZW9claAFHqJeZ0S/Y8JKJ07PmaUgiGlIEYU4Gq9RpdqhFYm+Ih2CFA7IyeQHo
HKYd84EMpYnSDEtg1nzSJTnqVNMOr1NdgxycqO4wRGa0Me89jLFtb5/numr+YYt6CD0tz7t6Fkzt
8oAGRUyM3v79qy/tkhHq+RO9JATgFgdGrEE0gwfBVV928gf23m/8E3O4a9XHXpKjnkK/EdVIn00N
luImllXIm9HxTXt0XsvtrnnbMMfH15AWoWZ/TpAy3GnU6xiRAIMoVGcW1v9gB9EMGeme590B5lwd
74lut0S1WWe7Fh4tSVN2fBRjX9STQLg+jS6eYyxvjHuiskSfISJ0m3qV67WUFzjS5qG3AE6BBgOG
CVmNnBeMaDOjC/NY1n0xTljzAgdmhqoEwLk5D1Ne9APAI7Cb7/0Bq5p/Mu9urea/vDu6O13qwnHI
dR8HaLU2h5tD1s5lue1rxeMvVCjTkU2iUnUZJOTJeksigj3N/pknjzxB74RvzduxWO7t/Bu/P39/
yyRdJhz0oZAqA+fZVkQg3nZK514NVBBQc/3NuLzVkoGEvRmoq8jorKGheqKpUstBSYVrO5oW/yjM
9aq7/GzqDgu+b63bVF2SooxJ1zRipxqJMD9pFu9vQwxN2u1pNwo2s9Vs1QIv2KIsiS4mDfZnZJCN
Fyu2q41kWsAtYwQHq17fgghlPNR+6MW6BRFLLwn/Q908pM8MAzy/FN9kYUGCMhKdXExJXOF6esjC
xrevNSlNfau9CeauUZnQL+vS/ocebS7KgherXscdoZ4m7YVNcS5SsygLmzOsIN0Pk931pHKM2AKw
vlhgclOK7Lw932b70z2/wTZtUrIMOzMkJE2v+9rGqHvRwarME9OtT548FzMOJPu4XFBMtiJHAbyU
eg1fMEO23dnlVs1Ju4WXz+zJWTXYi7Oh3EA1zYpWGSPhWugk7jfTZCLVNJLfasp41lmaolE2xygV
qAqHW8hEKzAwVroJ7je7x11ZECb23ixBt46a8lWUpNXScMRRz3mR43EbAeysI+7h8LrbMVEa13r4
ljaAHowJuSlFKhfUjkNIsOsyMuUX75kFIbeamZAUTUJuAtgWKr3uXG39RmqjHGpj+neSVbreVrpk
m+Eiz0t3KwS1qJehfiL9jIn6eFt419/DBXFKZ8OoUz05KwV4MYA3Pp5U8wRv99Igt1XZgzlX5zeW
fPlHz8YfsjTIRpEIZYNtWMJVKTbZ5s4cfFPeo61iXi7yjwrAiwP+rFgu3vzBExrJE3DAaGQ5dk5O
sH7L6Czk//dM8LNVCVVlJJmAj4emHeo8FQngE95Yze+GI9qqiYD38oNgndju4TeAUm/f3vqD+Ica
fYyh6BVtOtYCkktzUc7fDR/ziGpcWOgjYNBafUAWtCjPyUiNYlIkcHY8Rr6l9rYsoom2dB6bt4cY
a2Fc1ou1nhdZUKRsWFR5mTJV4E4inZOJ5mEHeFt7sEUDxRvr5/Rwm0PG1UmUIYuqwssnqReuTu9m
G9l54BnbtZnXRZmvMI0nLulBoeKs8dwAXzbGBp3tnjU1uG6TFydHxVpZEMlSm+HkLKTpQhtFYoxB
olueDY6+6rIvKFF+UlMDu0CpBwHJpBdrjlSvArmWj7m51Q/uu2nGp81DYj/A+2T12azbzQVp2m1q
lT4W+wZM7t+Ob851LAk2KRIz2QSEn3v17zcss8XSAcqJmuK08OQG3OJcFcHkSxI+Zvt5+v9hbMhD
tGs/8o/bUrlaeAAqxL8tCr1dPhC0QCoM0ORdROhoT+vt8GhUJueadbFLTHYSbdUf/UORTqK1Up9p
gQIxfQJ4T2CiX35yy239obPCyk+V+vaeLyhRNiWq/n2eSg5UClQ4nNk6P3Wv6Eo6Zo5xUS6/Llds
lWwfhw0XoEEo36o9qles+HYW01sfQpkaMW/kahBmWQKqQ3VKnAyQfi+flzpDnKKXg3GrDL2h8Us0
v6ryJIKGNujcd96arUFqpO33PTwNZ6d+oErHoLgaqS3OmjI+SdWGhjS0s6YKJyy4Hj9b0OTrVDGj
bIl1nJT9EevA4PUJtEq7cualEC/ZYTR1YDPnBEN0ggsQt9fBtp9dGZBCmK3BQlyUfgzL2rMOmiXM
lIFSRFlVAx/qkx1mGfuoTfVUQWGZEePM0y0RosyRgBb41DPAM4DsZRewiUBdi54LvJGZbf6v8koZ
osYThEzSQCxKzOPe+SgVsyhc/c5CV2pkhv8EYVtdGCGZcmvyGbtR5SGue3iHiOtCYph4ITcesk23
5fTT3b1xjvSGzKIeZSUP5xflycp3wamOMPW13Z4yqzQ5hTSuCSdxn5jBEYibyfEnsyv2c8PGrS+g
rJKfepGqtiOeaee4x9aX46k2P0IS77YzKLydbHYFEZ3Xxwfm1BnDBVEoM+Sng551PszQ0UI/bv3M
esDWYFaW9/j584Ur7HUCVrcKHe6xc47oVZOcwskfe8M2bHROIWp76D8y0+zcHVpA3R+deb6cU7dF
R+pjAAwfIHS4k8uf7jobG88Tc/M09O7ACKhXM6tYw6rO0RAa+emuoLBuNK4c+dlScRsMMCfbwapj
SwkdLiH91njaVVi3vr9n5ZdWa9JLwpQKD11gNIL/SZi/V0gWEgx8vBz5EeALu/aVL48YrWelJFe9
wiVVSpdLPzGEEmBDV2QGX07H9BL7ppCim05mqNaqW7ikRGlxGjYqkJJmSgb63GUza8wOZ7mTbOGo
vd7W49U+0AUxulMIuNqtnMcgtscIkl868VtwUq9pYLVbM9fw5pT2BivBUuvOvpPMXWZvoNiqRljv
3lygpbV5+R2UNvMBAu+8mpmuAou7JCMxi92MYnSb39VIekmH0l3Bz8ohNSbwizGy06k0L9h65Wqm
TXZ42+b57MhklY7X7MWSJhWytE3eBeUE3obW/HAiFAPQsL1jYqSzRPSzEWdhNko5/peI7psHyX0F
5OC9brJe6tkBuXVRlNOQRpOv4rJwgMbpeIwxi42O3cCY21p/smuW83Xcokb5BVGXl2rggZpXEUzX
73ad+17s7hnSt+bmLS+IsihG2DVZ4wvCVYy33AX16CkwPY418b02IKQuyVAmRGkNscv0Wfae0Jp0
QmvS9kLOzzaglYAotGcDUrPuirIk0yBEdZTMd7VvLEsB8MMj+qtPpRMo6L9lZlXWfNcFf3QTxtAn
CSbAQQ4oSoaT7TEigX0zaI64rcOrJURVxdSTqsiioNC+hzApgSABwfCaTxttTuNG5vTRB9bjDiX8
CL4HM4Oz5ikvKVLWqRFyLsgFCV7jvkITMYeGBQSTyITd33OMgvaqLC6Yow1UEUxt289CglOUM1PB
IT7dPsBVe7QgQdmjSu04bBsQhSvXkvKoPANxpzVDLLz9Ry/ZgtAsnwuDlE18EoUdeOlNKznnZlWR
eY52z0RlW/Pql/dDGaXGD7TOC3E/+84j8LJ3d9juHJ/uH2b0IGYlaFXOF2xRRomTuCYaOBlvlfaj
eBWwECIVrJi3kDxh4iayJI8yTUHQNbL2KQ575+00kRLigAoy4A2Y0QOLLco8lXxuAOAAh1hYQCma
rNzVHrkdzASrQDhryzejvjg/yizxAIjO9UaZM4bH7ipcdqL1OL+8t6V8NfO0EAqV6gnLi7DSwwxk
kFCW3Zfj29tpizEMrDo92KhIPpr7wL1NkmWZaATILuayjo8hGUCAPFYIZUU7qJzobl9EBMHQ/3iQ
KmUrer1qJYMHuacXjshbdBegY+M2SwxzRLe5BFo5NEIEEkFE+l88uibMTmRJxPrLiIqxNs9Ua4pB
WSR/xCKZGIi/iKg8F2/j1tn+Ooemi4cR4EsmFpKy82erHueCJmWcsMFRbgJfhRZj/OutO4x3HCD+
Wb7fp9P1Xdj/sEaZpqEZxKCsZzIY3QSs30QKB8u1kavyTFZzzWwMbtGiDFNa9Z2eInq4AoxfuHhk
xwz61sXhDzeUOQrFShGCUptNH2KTl2NpH4cAoL7SUX5JT4X7e8P2YtaN+x+alF3CjqMK+PXgCunG
l0okTUA0O3n3C/KAfDXjbVy3t3+IUbZpEhs1aBIwOBM7htvb2rSaJlb/FjqVp2zS0PZRFEvgRXM+
0Ep9uWyzzZwNR99fjv1uJoPcqvu8IEf5LYUu996kgBwHb+Klt4uHZF89AcvFYhBaM+kaiqMzOLKM
5k1KLvg+yJIR3RgY47W813NqIbGPuUUGlbUXakmFkoQBUwRx2oIKSgkGkvoysSUb+/AY3Kz2FC7p
UEIQJWUvjSXofO6RAdjIdYt+WMz7vr9jkTqrGXS1OXVBjn6oYnECDH8KcsDesRwf/sTVOWmkRQ/L
cbxHs4JGTvMoA7nUr+O5UMjZHg8VlqZiJHiTHe/LZ+Ad3T7q1STL8psoyUmxEroM6vlCB+t4xYQ9
wTpYNA3BIgOM9KdxYOidvGa7lgSpt0wZtFhCjV2E9yG68UjkN3gH6W9UGHr7eCLh8ZKbiXPdXi6A
0x/M6Ak5PsUEQntqoJHVFmw7I3cmamcslL41i7D8MOptKpSBE6scH/ZUoQ3EYOMNrtm3JQHqIRqz
Nm+HYj5q51ibCU8k9y9kQ+GV9Rqtpj+WtKjXqDOGrOZnPUXTKgYHkQHJrO0VgLf864/oWSX5tsC4
/VPpsVrQWKc4/3wRCshNPyjdLOMSds4bd4l9W15Xs5FLxigDJKZJUI+ft7R/eQuw/Pmi2QdIa4RN
88y0xNorqGmGIRrYRgf0AOoUtUbgxwEuy7Vqd8BzEp1mvjQ9Pugaw4ld9SiXpKhz6/i2GTOMxFz3
wBh8e8ssoNrYhptamFxmmFcWV9QRAno4GJQMpHj36fghX2OHYVdXW3WWzFD2e1IajJ0noFA8dDYm
C2ZACYYcrD8Rf66GMt3GDNCv+SBhzXYDC1u3aNBh98CuBhcLVuiutmEqZCkyulmeHWc8XoPTL/Jj
7nDCzOrvcbOJXNb1/AeT/DdrdAfbBAyggZ9avEovRweYi7CF7hku8jy4x8p4rNZ3lvxR5tgT9U4d
BPAHYIxrfu8Tf5cEaK4nqAW6WLdoPhQl+Q3gc+48dzP/ZMjiai5zSZ+yuvOUTzSJoD+66FiAUUSz
KqIA1ts7iwPtMS/JULZXUxrNmxqIC+ZeauIfm7lewpDJ/2B0/1wcZS4SHWgTUQlekAbB1mwStwCV
jEjqWIXbmLvfGKO7/x1iOwBDF9a8vyVzlO0o4KtXbQ66EBfYeP212/Af9QeLDOsMKbsxDv82vXtL
v38xyLF9bzZyg660CLcG5GF37p5h8LYWvS15o0xJKgxBIobgDUsPjlj2l5PgncUY6/woW6KqXlwU
82OZk+QsowLyObjGko51x+dv6aDhmpWqiltdgghCzhVn+xHvMDUwHeDuGSbUO7jc7cx2L+/FPWYk
GKfI4JCGb1YzhYPFh0nZO8Le3xlm6YTOHlCLDDrrr/8fHilrglKx2AoTTnKPSubQkJ6bmygs5LIA
ofmRNqiGs/cxrk5iLGSEBnKejIHnjRbczahp6D36BCrE7jOMY/w4u4dXO7A/hzFqZqDCUAl6jJUv
lBGl6flch8lytmgtBOrGA3ee+/uBWM2sxrPukbIwcT+NWi7hfNGagf2x0gZ72GsTXf6v864G30Fn
F3ZQ375U1ntEQz0nolYguwEmMRsMGEi8tddfLiBzDjZG8llHukpNF3hdkWQBEa0qUw6kEaWcF88s
HicHKSJ0G5DSelbcHThE2y1hcLd2pEt634600eVkDoCAhLdD8rAmV7SGW6NEFPOOd3YmBhUNNMKw
cjhrXhimnzVRkWbnUhG+8ikmRdCN2OkMoXXaNw0N6gVL7dekc0mC0kYlKkNBqgVIp2WdPnrngWGc
V52jJQH68Z4MX1QSEEDOaw4y0JaB+BnzTzZmTrDPiEFvzYIuyVGiweVd2XAhjkyvSOej1/wXg8Bq
j+uSAiUMrRIMGP8ABVSNUbn7IOnsAQFE8LbQMelQLzbgyDqv7UAHkf0LkDMD8+pq93B9gF/AIDV/
Mu35LFmiXu0gHBOkuT5ZsmAYE0dwgZoHVWJl1FZDsyUl6qluqzLAXtlpNk7oFhRqQLTLzWz5A7ID
sq/FRrtfcw6WFKmHW9e6vEJSBddVEvkKh479ojHUlM7Z5E0RxEoPEu3coAffEd44MtbP6JG4//10
+64Y8k1XFbKilCItHHCAox2Eji6wF0KvW7u/rQ5dSci5tM5TD3ekNDZfPcWRqw0k4MwqNEsBaJJa
YolWMVxvM8YwRHRxIa9GI+vnQwRaRwRYqt3GZG1zWM3lLWSBfjeSDNPI0Ks54/HyopoyYCphig52
eL3DVmamtK+WMpb0KFMht3Gsd7Mxsl6EF/53TqrtCZ2qqSv35oTxos0uF8hjGZD7h59MVWNdI2U/
lHqSp36ciVs9djfNiI0su7Hmyi35o+3GUI6JyENSMDpRX2pzXquWnu82WCWLLmeG5LMMokrZjm70
RjEJZgl5OQ6AZnSuunVxyeA+/mS4M6vJiSVjlNGoiwxbayVoGdDdpU39Q3n9eVvaV/3RBQU6ZzB1
WJmA3dJg5oh3V9qEBMPBD5d58gRtC+jccx96LFvdsyq7DFNPJw4yZZgmIcIhhu49sxmSZd7pmVlB
6uKSb/Hbnyzlxz7YIl+NamR3lRUzSQB3hzQPs6r2H7zBv+0VPc4WJJ6ucP7nm4K8GFaaAAj2w7df
gdnybpv1lvUyM0wwPUArAXp80KLZo6nO4fmBhSfNslL0EFssaFWCRp1ZznP4F7GdbmpyJKFPJJ/I
HfDi2xhOAEubmedIGYwijgcJkBCzSGLL9bQJrHlx9zuWDW/u0bnzP6ozvfCJ74ZUnQpoAPyboyNY
1xL7hhVsCt/CVP1kmSrGG03vePKUXikj8VPfFOf4Fvz07+NzfM23sFX/D4pAGZBCFf20HGZyFpzE
l+MT774YTiSYfk68CwpiIbZO3jYpLOWjkwda5U2AiP20xsi8OKeLK19de7f7HNBjIr0xnhc6XVDq
oTRmGjjs0VTzcjx6KDPn9saI7HvW/guGa6BTMUqZNs0kS593553zA9IDrLrOamV+YY7p9ECn52g5
mMMgoMUjWAai+itqWw8oF7DeltVs6pIUFaHEaVmMcgY1Q08XgMkQmyN962MJ6lk/EHJ4xZ4UbOvB
rp55MRALSohlXOjlT+gmDnxRAKMAhHASq9q4rmmjQwoRzNxZwQhiPpGTb0QWdF6gU6JOiUeQa00k
qpEax4bogWDE8uyS50P2Dr/rYXx+SO6LGZmfOXG2CuKwPGzKQ0lSTR00DfRjkqEDR7a8kPxGEMDg
k+Uw6JRvAtSZkOOk2Xaitp7aAXrtWelppoxSNmVUOQ1blmYZRYgxbST3EZ0jFvMRZ7km9D4nAanO
UChBp3Je0DyCuPOaoBLtWZdtQ2SLoLhq2uYm5kxWMoIlLgaV8OiAOTrFEki/zH04zscWS9DwKgyb
ebOsO9x7jquSATtTDuYdBh9IvecOP5OesDI+9H2i7UhBYklU8J+uyYB4/Jp5AXBsb4xSMxzE6k4g
pWpim1h3x6fHoCZcZ3Ms+aF8im/0qEih9wS175V2OOR2B4sQnfJH7a60PICDCvYcHf9MreDIwhyg
DOu/qBoyFEBSeJ32nCpB6fy6qYbDWO5DdFVjkoXo5bwTQfJ+6okjtwG5/Uit8KnxmLHmsVUCawp4
Sh+nsooTIOYPh8YqjwV5xzTkbQLzxSwMzszSFwKUItYSGlo5QOQfeumYK/Cjvc1tAitn9oUApYVS
rie83IIDNR7sPo7MFiidvh1jJyCyoChzFD4rDUj57DRPn8K6qJcPfTnFLQeSGDoxDeUYRGaWqoyb
oUdNvlGhdG/0E88o5G44VJbgSFj623wclN340gDdzjPz59vHSFuZf5EDWgNQ+kRNN6hzbNBxl8o9
JL43g3PvdlvFEQjw693aUVBXBIzxvnYrOz/cAau2OHB7ZZtaucOIw9YUHdf5788w6CasiJcw/99C
XuJo242YYJBUs6xqu2tVEkfAkWmJNpkSrzLcX8ofpdg3ePq0E76K/Q7sJ9viivj8tT0UF54hq/ST
8Y0K5TmJghxNqVEPB70+JLUltETsQyuOu7eyfZHC3OYHheTGhxwrZOx0ooukjwv79lWvi++fI6Yy
wJ6q6qXSgtXr2WRWO1i/nDLUXp5Voq7il/uiTLheP2IpuaUGxwasRpxZA3hu0iwvvZSBLQ3XKXPq
gqBcnRgmn1hl63alk3feVo4Lc5pcfXIa464WBoZ2rds9AxUoQVFVWaRiK0XROuyDhwq3vFsPVu7v
aoM0me0JjMNmEaIMbAWEs6roR2ixg8LadtdiVe/t6/wPQvWHF8rEcoPY9XEAlWksESsgBCI4GhGs
4L1LSHBvKSjgMShSOdy/xBhImwLgNnlZMSiKuuC3MjaQDIdQyMiQYEK3qUjS/WpTxURusvPuosbB
sDTj0uZL+faWLMhSJmpS/VFJA5zlgA3ECNySZ1/2COeztHRVhv+m860RNDBUna9k0JGMdz1xkzPX
ueNjXH9KcPDa+W+1VXQSQdEUf4dmz+Bz5uMbnwDSBZiNhjLXZ2Jg8b6IheJHiYrj1UP+IIWc3Re/
JUlxJq7GvtLO4YZHzmNJ0az1t4hSBjBp+yboExDNxPRe53ITdRUzyndSQhRl73fYsf4ka8mWh74G
mR1MOcPnovMdf0kVzLvEG1j5AoAyfOGCbWHSy16cBJh+Jc1cqbm2Umw3Xv0mlI7Md3arjduyL4kv
WUHcmFmFFWLCQ4dMuBjk29jfV9ObZhzbxNulPuN5oAOXbx83y8zi4/oq8jkMGcGuqYqjeKnVGGev
daXB8qpjjyO5COO28DqGKMya9O1WNEEVYZThSNFpySydM//9TNbzkaJ2G8lMUv9Yccb7NCi2rnMs
hJX5nm9RpORAGgOxAu7AcFAeuM3VOwu7YSeeS8vYsmCb1g3Xgjnx65mKaZgE5QBSdWoLztWzVEtx
72wVYBnJ3cFjWOJ112JBjnr3sjLMImzrGg6cYI2TKUyWeuB+c6lVYMMGc9xk1VgtqFHSHOhGHAIR
eTggd72dpnbjl6akiEQ5qJEbBMdaFvCjJ4nPzUyI57m1Kt52E56jSrJu2+tVe6ZhRRdK1oaCmZOv
56xOGpcXvohPaV2xOyro8ZMYYvNdTlWANWnGvAOYlxBKfCWR18Ug+bkwHl4SB6g88y7U2zx8t4kg
oOK3qwL+IX1ufF7o3zTWUjgWIKD52ZWrzHpw/HQioWyXJRAx5Fex6H7eJrnKk6YA6VzgDQUA1l95
8ka+ayZfGg/SS4+YNzJHwp3bU8SaWaPLUrAtYGlBiLofkW9kfhxBCNotms2HPxBpMz5JlkDCnQa4
pnBbO79Q6FNJmWHXlHHuPx7Uf3KDmo7QmsfxKp9Nf4sDNjDROSgVDlhUTd+sACbGWR7DcfiuE2BU
x2CoOu/FU2nIFsMr60xN1PGQ6qbXtcBRtIXIqgfWia7e3IIOpXuxhEVSlayMh+jKqySrXA4rup4r
/r4VcwZL9JD+X5e3oEU9DJyQhID/1cbD4MRotmycxpLdGH0pujnekclUAAyBP6jTZkQzY7eAfdtl
BDnFiMARZnrg35X96xnPd7C4xzI28lhIdXwPQqUEG8HUmmgsrteJ6DrWw2GkBHgYFJGhSyS/BxFV
dpqClOOEW2wYZmvFYM+s/KFC+c7GlJeFyoGKHD1n2gWYYqkjwwdKpLceUNJaakqDwrjP7/461iaq
eAY+s0zQg6+cyYE+dqIPmlrsRMaPHsX25q4wTCNl5bRWhFQRAOIjIR4SeYEGhBmFVJaKuhwOXkyq
K3bqJHvvVO2M820rtnJVqgpdm/Va1DS6CtEI+mjEdTwdiojHmbWnwjhMYWnfprLiHyFppejYuagq
IEI/AC16MYd+iqaDlp/yS3UowFVabKSWhPxp0EnDYaMJ/o9B9vt1gSzwVgwIoaDqdNFKg8OoxRm4
05EZPWXbxuHt3J4QBHH2r9aRAnM8CDYrqfX96r5SnX++0DE1zae+wP7vQ41Cqpjvs4jIg6lIVz+K
zCbcMJicHZOvLtlXctTjKgNWSFQakJtixwuOcgUMl+ra9TvvEmP9q8bZsmRz8rgZgwE5w4//jTwt
QX6scn3WpNOh+aE/9iqCgg2nORss53N9pxlICAd8Ylws417palZTTkGRAxf2kIWFKfMvpfo8vvDI
BfX979vsrVNSZphSXpE1uiIi122C14KDmLQPEffIe29B9VvyfmHk7zahlYQerhG9g4BGUCCsn8n2
hdToRteGxRhMh6jVrDIK7bgMCR5cDonEunPK3Cy8BLsqD6PA3RdvXVMz4AuE7+/v/AUK1sLOozFo
1Pwqt1MyicXYJNMh2OZ2E1h5sCnmDiLvIbgYO898aB+y++BX/Hyb8+++20zWkOBdIKhF7+RXsmLK
N7zhQ35HlagqaUVXmBxZJk2TmKW2Ey+3ya28G1/pzVe+OGgRY4hppcMWjfyRmx7q99xE/pS31FAn
xbRFvoTxaKwfLA7UkJE/1TUagLbQpDTXinw6dE7nqDbw72IznP9sZSzcAhwAj2WNt7lctUELkpRR
0FtpqP2+mA68KexlS9spW4wwM2SW7haFrOAo/1Ch4VErzY+7YAKV1s5OogkgwQDV2NPloyOvviWY
iNPNxM2t0JJYY46rwrogTb3E2sgnTczDBDRTaYZySeqpIqJ0Csbt7ZOk57i+MSlS8mKojaDkoCTz
riwCmTWdLGVysPg2T14y71oEil11rsj7gIgTtogUzLHeNu3H7e+YvdJvZn7B8PwMLMS2qjO9HgwI
keG9hsZHPDD0YtXSLX4/5RXrkxQ1AcCOcJdpcdG9p0Q6iaUVy6zYdyWToyExCFWAm4+hY5U60KxS
vDqpIDUDFvTKT9NmIMWm2SSW5pwybG8STBgCJ9sBP6V+ZlJfey6X1Klz7P22xo5kUFd3ioPqgZma
gRMeq42GtTJzsVLCPs3Kko/RkdtidgNaw0hl0a0fnxI1w67Bj0TQqhqUBUozgCX7NY66cWqbOw2O
bvuOYtV2sRVH5GbV3mw0gpSzmDg9KuEmM9mxZh6wK17WRUFCvZSGqUP5a6y7oJsO+VODXW6X6pqd
xXets7K7/lncN6ZkdohIsn1/ahjW8LM1lBbkJW1K0DSsD8pkvp0OpV2S0RXdaludh633uzvU90i7
yFaBkUzffH8tzCcFUVBrYp90ZD+6d4+POglNw7wkBLt9Xt1rTbYhQY0XXSD2+8E3B/twV92JjmI2
7sNjv1cvLJ9yze4sv352qBdq2E6JJuYpTi5FrqbZp4eEiSI3y/+3A9INCTOqqoTon/IfixoD+Uk9
wXb7yVHJg9RspFrfYPFYYhfixB3Tvq2JlNWdmauFnWh5uU2rNkJ5yJec/97qYM02IhAVbSZw4L+y
2/CdMJahOB3C8ocWnLKEYV2/Wx0waWAmkJ+BG3ja50h4XfDkQNEPjWye40N7yHbJ8TYLdCcq1M3A
1IWOx1cXkX2iHYxQrOVE6yPvoD+WT7wdOLmJKBG7inlH3I6WSuyAJDarwWvFzIGsohgiAC4ATkp3
RygB32W1WHkHpwjs6TkFNkqH2Vy4VEltugUZt/IzQI15z5oipI5YgB8rjzPoq/CsoOAwMzJ1dVzq
S32bNt5hbySmuhOfuLv4Lfs5EHFrvBnH3sqv5blxo029UUzpzN9lDE3/bmQMXTJEVdZ5WcOxU2ZO
D+alsKLqHfw0tnQOeYCzwp2RIENCsxcZIeZnmvKr1nylRmmN0BSCkWMBKCrUOeFO4TuH5fDGSXR7
W3HCS405idhVsXgUaUFyvaiWT853mJt/vhPM9NxvB5u3RKdzeTQFTLYIu3NbDL+/3wacW+RwRQML
Eg06V28EU6zlse8dggyjDc22HRkP+Iqj8pUC5RKFfJF4zcAZB9nlHOWldvPHwq4fu2fjsbrLscpS
OAesXNqKN/2VKPWYe2nqAUwWbNWXZj+5kHQ7Q4th9t8i5MxajHSIqgkysgi8TD+ael8EQG9F/DOI
IWnLu9SW4ntZiGHpb1/UmuIavCFBaTTck/jpzi9MvJc3faMFAndIR+Idg3O3lfbJQ34seCA18Vtv
E9yNB+VR3vsn7447lAz3gDaJqChKmjEvqjBkGfpLXaOQqt1QFhJ34JCi88OfWdGRJB9JJdVmXjKY
XSMGJwBZOvCKVDZFzONHUc2nCOPT9TY743XZpP5E9Ky0gml3+1xpczDztSRFSUozVpVYJLF/lDxv
Gw56S7iSc8oaiTrfT0mELAHvs0IUOrikiVLe3jD6RZWl4K+6nnQAHR/VbQxrCxH9uM3dN6fuL0ry
bO5RoxRUytwiFSllRcBBHhLSHUSzQL9mZFV7pHQTOC1ohLMrkjvpyTjXGwbt/yPt23ojx5Fmf5EA
Une9UlJdbJfdbrttd78IPX0hKZKirpSoX/9F7cuZ9gzGDwdY7C4wGEtFUsnIyMjI9xX398++7vLf
TmwKJ9h2WfBsGJCzhT+n+3FdTxwmSFv/m++U9fLnfz/yX9cV8L2IU9Rz0uRdtPU2bLIpwLrS+Rgm
1bARRt5ay1nWfPbnTH7wTfz76iJoouKNGIpr5c9faNUa6h1zPC+71E96s9XgOkYnDlrtHH0R5imU
X3jDtvx2sA+tftRZX07u6DrBhGeu/xXukv33EvwDV/xv1f/fO8XvKkCaYpx1WmANCsFAMD40N8tF
ffGYBH1Wd/auvdf3y7m/SMI+FCD+27dUkAjlOgCkK6f653KIee0WoXp+SRgdL+2P/rX52j8scMPl
d9vNHh0mWHvdRV8wtvXcfhAy3ouScXvhyX97+Lu9p+uw+LzHw4cauWK93c4P5nta2lJd5F0iSoBz
f+tq8nQffHIBW80HC3/9kv5+0+P5MYaz5ySC6hP4+B0EtzHC47LG/MK7o1keJvG4NZ9C6v8/H/Pu
g4661dNhwWOm3+4G80b/+/S8hwP/+xFpnIVZhLZo8H1/7iBJqOwAkBB4c/e1keOZL+oDQu9/9Mv7
hcJcnhj0N7h9eJP9+QwBC1bk2U5c2nN+7A/5zV6Zm+mSnC5Bnf6cLhbNozdFtV/6x5Y1Dw1YmqsJ
3Igilb4UqOn/90/+tw8m/vv7hH++j+7yYUnpgur2+OLyb6gDMrtUs/8xfs2HL36qcHjGtQ7Gn9Od
WphDq7j5koDb+e/3+JeP54/XeLf0eSGzQIZYFt00rGh2VkSPcVCp5SZSxzb54Gn/qN9ipxMUWAqU
qij6wsm7czQaODFyu8mLsAzdFyV9nTvmPZyKUZ9m6PSfWV/HD1sNwuG3vyWVGJi9baYPByhct/vd
ccCLgN6NAS+i+H+452+3xJppH4l0xXCT7SmE+3p0v/KxRHsqEyf1APLzknyUArwfIXeNFQkgVIIE
DCkeOJ8/t5xuRZRuhZcXM91lh2GzLDuM2U0bH+Tj1p2i4hAPVdo8a/mTHwwT+R3yIZt/sAf/INff
v8b1a/zbTw+0UStPd3mJ+PcVfcw99KLN9GA+NQbV+9ulfw77qu/qNF4wA+H1v8/bv9yVKXh9aKjR
qoEa27t4uY2CI1Rn7UWlr7nIWJOUCW2Y+mazlkna1F3vq/9+5P8ugD/2GroEhJYsS0IwtOn73Ism
4dArPWyXaxv/BHokLSeM4gxr9yktd8wXZd/++vTVVwoHcmevI1OVgDHyVvfQMexAK7+C0rHXHYOW
IShGP1lRrUiMMBUS4B52Jj2IMtiKouflgxd/f0av7w02II9ATKXJ+1Hde1+oZYEE9uL6Zxlw1o9Q
mp3++xn/CL3XZwDhw346D0OMEfvzMGg48/LGuu2yZBhUP3VQDn/EEtH3zkEZcv4rt0eKEJPN8Tve
PWSZg1UXQniMZPl2ucUwtPJtrPYfS81PYD3D8q+NvUr2DXPX2Vtcs4dDVx3TM3S9mA/3UDDK2Bne
hT8cE9Wrw6g4WBZErLq5c+VXOOvdrIeYpewTqCEksJgTcRXV3NMj/u9Y/Xbl999XC8IEtpRr+Tt9
iDFOA+4X7Kc7JPh3y/HwlKMxA5MLz5hLDpIteQBFf7yLjq9r9bVjXzCuvP6oa+sfn8G7FXkH4fKR
QInqOVbkuE/PSVCRH7C0YxPMM7Nz0X3AB0TXBX7/BfxtA97XJQNn1yXO8LjbyzfYDFWKvVh2vvz8
dj5+vmBq13ms8Z87dNx9P979Go9vH3UAxR+9wbvr18itNSvFG6Tf5mq8S8vzt4fDr8PhU13ViPns
qcZoxZTBnfJU39+VLyfYNLJP7IYdv2NQ/EdH8goJ/2s9wj9PferjmGc73kaxoX7LyumDkPNPiP7n
/v6jKU+ksi1WPGAez7Ac1rjkfi+/gh/pUlvMicehP+/1dBs/aPkY9LAT795i/kH4+CfEePcS7wL9
lOeSmgEvYftPBOJcaJ1DxdqZAaOn/ln8DJpbm4AzDm45tD8oHasOPi0fgbuPFvsdRO1c0/Auxmsc
Xjp81Je3B8tICbsMmJ96+Bjg4ytxBt4Oh88z7v+7Y/3p5nj3BA+K8vbLI77Anx9t/z9vYgo5SXwt
N4BYjnEv/Ln/jXOF76XTFxNCH3Oepi+Txcifb7J7pbgkMAXIkDuOCZH+sjYlmaC2n9gM2myqilZ/
sE/vB5NdwyMGDEOvR6A8hFnJu28jC7J2TYJdX64N51U1n/ltVwX3+mGrMBksObW4mYaKHsdTfsYC
zcccLW0IltWIUulw+N1e5i/dR7L/f1mjEFkFcFoItSIQ0rs1Ah+BmX6dmC6ysxAx24FfcBlhvG3f
kGMRNnMdJnw4Ur/N9Tzu84+4C4tzV1iM6860rrTvBCabhbLuCm+O62SDC8lSXu+SfNQtcj1Cf37P
eNcYA3yu9CrYqncnfQvjPbNhO116+3WJpsqZp3abyv++Kv8Zwq4PwU4R4BbMoHoH34asEIMr8JD0
yto+FzvbbYk6eWo/iB5wSLr+rfc/COVkzF+H8PV6Pv48oJsN7RCNwfYMVIPRPDD5Tna2NDJ8jBdO
v/PYtT92sWlSpiR26GAO5l/e56k+ojWpEWz1prsb15xklcSQ5G8jpq7eex/I31arNGG9XQukxhjR
dtA94Pha2OZhB9X3MnZrj9bFNVEhc6ODitKNgeOnCEWV4xqEfDvSZe/QDhu1SdmmYovY0GgIbRKi
lqPfcZZYs9mAnnXi9Ovg1ryrdDTCYLtd4/nnsLU5PGgHEZ37LoiWks5OtlWY6f2FDNM0qTIbjPX9
XdJP24CBxpKS9reIsoajxy9visxBYjqt+8HGSWfPcimMP0iVryHsJ5al/csvQQIwF0XjXLWJ24Ek
pA/mMuXz7kfmVSRhsdSreGI0FelQ6Um2yX1sc2vOUwEHDUZ72SvWRBhiUaWJ3pvS7y3Ul8pNEald
BLRTRoPKzTHc00We8CqQ3wTczj9njtMDlXJsdYnqLoXMnkASl2f4w8y16fxq82bDR53MMr2N12C/
dGai4ixot30erlOt2WKT/k7odHaVw3Cjx80Q/rq3Zv5rjE1ISruOySVsVTFDxbTnT0MWFsOxJcTC
ks7Dprai3iVVYpVTJe+ndjpufY5ZT+2yjr82mhS0SjI76irPCYYx6Mi37cHLSDXI/Uhy7mcT/hqS
ogmOXdwFqD93gaqlzbf90GXX7d6iJUtYrs0symkJZn7MisQ8NxlBP9IyJ7NmqSLpMetGWlSzzKYd
tK1a43IuOmJq2DWQi54KBLN1VP1D1wn9hH/LasZjGcmDwYxUTIP0eny0jaTt7S7iET+sF/NRrn1D
SxuQ0J+yoZhv1414Wm7ot/mlUiuDc2QbA2p1nMPpYNF+0jJvSfKztWNm2bxaXdRhEOmIjRuJHsdo
bdpSuKTZTsu4ZAsbh4nQqoiV+GFNvvwoIoeupDaY5oEtyYaeGtvl80swUdeyLd2xaZzPCyl5Go4S
5NvuTA0XtAXa+dgVoKtjNX5RKswIG1D/8xXMimRUjUXKHVsdaMIwL6gvvXcSToKCiN8JeiV5SUaf
HPtWUFpGQWbxSAI1VC6xJQdL0fZQLTKHXD7a6eJvVjkuwSVDg2x+mQI0r9W0kxY0RrLHYYlyjPu+
rWPxvDUkfVyxjI8LmYujxi75smvd9tNxP8HyUoInLynZUZCTdo5e9li2X0wgwC0mGGbEwq0AobU4
jt9vG5wzlm1L+krMmmFHaTb8QoNEh0RpjPYb3kp8/zOuQMWiGQ1FkPDPky73xtqZgcMqNMsmbdE4
tK3qhS5qRve05+NfW7dtZxoYD5sZk4hbTAsthrrPHS/Ka8PaaW27Fg9ETw4vC9mQcmwFYteS99lb
METdeKLtoh3I2LbZq70xoibDeL3mbRJcMLUcDISCtcGXvk/McufyUGO1lAwQ14rQ/NTzOshyWRa8
qNxTnZdzYqgsg16GGCRtSeEh2cybZ8g7BlRFGnQQsGWBrwvLYpP8TMZmnapuFQV+dJoaKBKbkX7J
0MPoK/AQ6V9jNgP87ZNVeymIVM+dNNv3fh2UQItum/UnI66bqguJwmTW9hMz6yii6yFDVCjCebwJ
GrSiMNWliFpzqJOu3rOdRKcWzZp/wZe7yND91ZCkjujA5R1UsNMNUb5BAQdJ4cpWEilaxrHHRri1
WNOa0tYnFfSkK5LleJ/7kjQmekvpbONyjODIyorRk6LuNh6OTMopf1zaDkCzVXw5d6loX4QZsuCY
LZ15LbooGM95MdnjTralP5pkgIUU9iRQB21NkV+EKGT7GJOEh1UwmXBhqMast9vC2ytJhH4uNupU
X6Z9sOlx34L5qehVcA9eWOmnNQym9i4gi6WQC8bREe1THL12CP1vqEqvnkXw7vxrWrJirsETyO8b
tKlP3rZTxEKXJ4/Lks1DmXfZ+LzPGqWRqN+SpERrcYQmpswQd8yBHPdaFwtoZcm3xZzjuJkS7ATv
u2MgdepYywf7PCpU3080XYL0OCW+edgorpsyVQ4/OohN9tc2dYN62JPBzaXRaDR4IsmIkkUcNUN/
2aY+v/Rp30KOP2RWVJHVoSrXfJiXKlwT7m+DeRWiEoS6lE0+6rq643OBijqsgHVJcT77MoWMCcvY
trr5tGxN9gy4sVKmETD2WyMGj+eNce7RAD7zvqQhqORSROP0FWro7LOVq/iKxG1tcUvTSLKkkNt4
N63NsJyUCbZHBaVmexgkARDSSWFR2tl9UBOyzOrQXx+GSXh5iG9c5ck55HO/llHYkuIF/SJ7wHIe
Ol4l3bg4lgfz/o0nBIvQYKEzRoI1/h65PojKDhYAF+F6Ex5EBzKXNZQ02zkZxsKVqBFKCZi+eP4E
Lr5QlVkmsZZOYNQDwpJN9Q33imePTmJKGusNyTCNsCcOZslXiXaFeJ5A6UQy0aFlD4e7bIqpf8l5
SvpSTVsAnbTmc3uM5z7uasJH/ntL1NbXpk2yB6iKrvRJlK2q0mugZzal64APVEIyVjVgRMcqWOEe
q1mfBWQueYSnHBc+QPQQBsA12ziK+QZ7QR6CtPXN7UQXI07Jgn963JrCpUdH7fycybxrS9f0EzkM
qVHDLZcyuA0a3v/s2kR/9onzWzULDW1ByvtF1gWf1xzUoo2nc7HHsbmzgb9aJPAO1hDwAgD/aaPQ
0QMm17pHHc+OP9lIDeMD5ssLDjO9OfxiZptjbDAKaNNtOofe4Tb3NIvQajcQ+dLNGwGlGzeoNQF+
INzMsFhbqzgAVC39vM9Qd8z98mpXSn7vTvdd6dH+sp4ghZUYFhG2BT0086AB+ABEIecxkcOkd2FT
d1gUlTdzQrqittmQ9+g/ntfkxMNw4J/3rghFlfdDh4RNLVQ/NVtDeUV8035Bv4ldK04aHd9lLtvb
ap+Wnh93MVrIQGP8yTOyGmTCdFOu+x7wIuNPDb4hw4IA2rBqXfKVAGYpgCighTxb/ZNV8KO+7/BW
tnLZFr3OOB3fwial/aHZ8V+rmLl5tBJ5Jiug6X2LaLCJMkJXzecJjl8/kpnkoqZNbh4Nyoc31uVI
WJzU6ok3sDY9j4shn6MtRyX4eukCW+ow/wlWQXxDtcv7z6ZROcasGz4APixjIg5EdHtfioUKWSa9
5ZjN2zlY9FkghkvByfYj1i7HrGk5DUWlZtlAcZeO2MMRl1gEO2OEAqhRuPkpGorucmOX8bfRtvky
ZI5O9YDQqMtIJvnMohxNeyg5jVzWjckiwdxuUOv1nTMHBDICc6A24/ctJEcALmQIP+EOSTVTue++
Wg+Yw6bCIbPwcsV3tKl998xwrDLLVykKJCHa+V90ztpHqpodHX+z+VEgqjX1MDkERtlitscVahSv
YZekAAFB2i3oL4j8pZCTQAJDot3UIQbUH/tZFI/LlpmXfqPNUXUhyjpBkRzVTvJXHihz5zD26pGM
pGlKHTc0riM30m+FIKBvxDK02A646VakTWJ1yiORYUPtkopjxskw12JYtu4mXEjvapmsDWFXn3ug
Hj/GcTXF87jeY4kAwmU+glvXxRig5DT0wQ1PkB3XyaaGlyZcwISLHFif7ZoWCQvEhqY6ePjmWz1v
qshqNVqBHG8wDj1wSRPLKlkssRUymr0Dft9RLQKrjlYunYlelEGbFcMvv2ZY82jiYgFGkqY9uraY
4GId4fq5IAez43FsE3NO+CjVKQpcHFYhGfvpMYNA0+DDxJ2ljzEPXFuh6Rt2L5mOdNmRBa4vLgaf
QvgVaYSRBkYjW5ShyX1ENs0szTfJcHemb0vXJa/R3CLr6OM1HFiQtwNEMrNb74NlLAxbU6USFAKg
t4Po321j6S2c65jl/V4niNS0DEdU3Vkqkg4c/DpMnKVhtNzyBG3XJjH4VUW82rtwkZirsk80vxnk
skEumUJty/Y86HemSLGh4iizNx7KCJWBzsPgqd+8oWUSd8XDFtm4Z3rApFAml0SlLJ6MUmWuZbgB
Ey3+R8Oz66QTV+i2EnPqLFo++u7RKhX8JPmSgWgrnPGVm0fdlUuadwUOpYaMtZBSPKGNMH6c9Drn
dTyN2cSGgG+cjSbMLoEoEln6GNUShs5tFEmGWQKJrtCy/x5Rv4EZROzi2wH/bC+JS/QDGs2Qu5tI
mV8uXNU9VYJ3dd6P+CTbtMtlqYGaeKmlirKKo/8BjRRth3dKYuc/ESLa8UBCBBpElCF7xskTT24V
OQg7InhQ0UJb6AO7cHzYNsvHWu9oS642iwXA37DrJ8Nj0tZ8UBIplMvbm2gPlS5J2ndrma5Ld7+k
qDBw2iYr/igALHLZzSVMuJUIBgQ+v86Rbj9n8M8G2SQBhwkm+2I4ISqKIRM9GTwL8TVI1sQUi2XC
Xv1qzUjJIU44wqBweeHrIt3FD79M++dZrrGvogY8B/6Vtr3Fyo5wJKSpvTcJMlesehY8waEz/k5t
ZAmsY9sUzZYUI66qEMIDzqjj+wui9WYqxVs1n5pM+LTKkdl9zXUTk3ptU/Ng5L6ldRFo8dUjWwU3
tCRzwoYecIhpofMHdOd2sCXQHlE3HANZfF6TJbLHWCqhK/TDkKVel0TWcYgQfDIop0JeP1pNWRjn
/CuNY9fdIJmwFJBwAXkp8wDpKtSVe4g8TA+2zjzltOZRqk792vqsXlctfgzamU8WpLQ4hYOKhtNg
pqF/6guucVkvZLLl6jooSfRgDH+2tBth0iv2Oa5gMWfceaZmfNuUzXEzTknxwo3p9/J6hWYs3glm
A26kR8rCTdzT0663QR1tk8zRgQrg3Rxj1nVp4Ryz4/KIaFJOAaUPKW8RubeOTA9jSC3AtQpCfPcG
dyxrbBCKOztiAMRtMi5IGNEniCIJVLIFsD5Y/BN6j8UOsxS6XCNliFbZXsQdQOxsop6lOILg27e2
wXKFce+qSWxxDkNg5AEVCOIX/LntiI4b0E6CJ8vrnlu7lfMwWiRjAeqVDyYgE2iYGZwUKza0eNxE
Cd0kENU85hWNigyNXTgJYUnHmFM2KTQnsCxrJ8s40ucBEWoKu9u0DRtSWbLq+6gwRc+QHCHa7aSL
o3KNeIyRzRmH6F1N3GZ1Y3cFoxXTDRBpNn6hCH0yqlfaqv2pWy2wZHftbGE+aoKhnHSKQgJodlTv
c6Qnv8hug6/7kMz0kAJdz7g0VRyxBmcdXeDpMhcPveBFA8ZfZQ/9yNcCXOFGO6BLhZ9hIwFbEjvy
MD/pKDHfCjrsL2EQerR9uGD7HZp9Qy4TLVRVcbzlZd745nMxBDjxmIOI+y+LOK7xBbKC16DNHfKL
RIEDK8BbDfiSO3/oc4RoVsAFB1FvR7PlAfl0D4WYjqf0ssDlqzkuXmeaBaFEjF0UdrTWbdCiUO+z
ZSrXdiN52TYwASnFls5fo6nbbC1aPsYM6TXYHrEu+/d8XaKfnY9S0DddEj65wU9wJ5uAjcqsi/Ex
20xYjHVKrcIdWkTmh1NpgSnhV4QPhnA0COATj66aDLt05TxTtAToAh5uZJVInhrjgwB5l8vQ5hMq
+9CsPt/rnGw9r3RrouiBbs02lwrh4JfuVUGYi4m92LGLwA9KO72GNNHRsSP7fMnzwcrKW/A0TIqJ
dJdCqVSc0sxN9BD6NQoPbeBQFBbKdPjIaBO5Awo+KwxJkqsBnApHwqvA0ag9OcT2T0XS6qAKZQqC
CVRSBlfsPbHyIfFBK2/XqO04myiFjcq42j5kyucyLv2wzD8iMdO+Snpi8roIoQote2pkXrshDv/K
0e2KvdnV4EoJtBPWe8SnsXRjuL7mLnP3xluHWyDs7VKGfBi/BUtQAL1OS7JUrtMJAIBoNW432qdv
a3LlITfIIc+2COx67i0RQ9l7Gtk66JbkVIDN8ZVBbwBlHTf0lC1IQOqi0EYeO29MzlD/KRBLeZDf
w1e/wIxgAVRlmdsQGio4K0ZoEvW4sAMPfmbho/48GKXBG682zY7tHGEceAtglTNMMthGcP42QpcO
+p8si9o4b0pqOAHDbFBePRTDCHp4QF4mKs0LtLUNSaAqKDoNOL1RxLdTPGTjifNrajGoDZ9YgysC
incQmhDNZWacSzps2VAtXbh9a3HKbOkwjBqgt88liM9C9NXqwvYmWFITQDETRCBhsIjqZlK4AQGz
4v7WOgUqZwNZeh+TeB3LAlnbaUyjcKqU3cgKAtzYu1ksBK+QLFAVwEkCHj27lT9ykSMGck9eQOoo
X11H6QIwdej8BJQZbMsK9FzOZdgAtYEpmvPfVBYpxppbN5FjiNmGcAf30PtXcPIg3QlAxNiS4oz+
cNguoAIfi+yY+agVb0s0Nt+ByDxmBLSbFIb1Qx9OJ7tRKUHsEhPctLQb1sPu8D8M5SQU4vJoGUJY
/ICbupre5KCF/OKzChL/fDwk3ZQ+qYGqm5XrFL3GfTwkGow0ohd3m+ofA+04JWzdiQxZ3hYKWkkF
FfWwbd6jbrU0t+0OVqUEvxIljGjr9mpUzdZXGSjiNw8Te0Ba266feWqat0TsyY+haffuTXWAmZ8m
XCHJc4hL25/3RlHxCW+5iWonU4KrDWZ14S1JmrD5ttpxx4Z1Q39H+9W4sis0tyW+LweHsygbVMVh
F/J1RPcUDkPc5c/DmqNnoCHOAJyQremefK9WhDVjJnCs4eR5vpZ6tgYOCvmUgodvSB7bhzXeJnvm
4Wwp3K5sOnRP2gcUe9G7VD6otm2DKgHMxU6PVn7W2kpIsZAtuZ+6a+ccBDkqBkjzofQw6d0YwZIb
XdY7MYemEUFR4t5bYTGyuIQvN3MbZCECdieCKgBaXW/gEUK/gB2fL0OGBO6ogCJEzUfXJhe/r+Nf
XOejR1d4F8/3kSawSoiEN2CwkS0i9S5sjlI9/pI5G+XccJrTbdPVMmWbu3EoWSFMX00mgNzocjHT
6PuXyadagnmwKXp4wcCj/XPq45PeFmJOs7MQKbMk3+bmCHWvovXQNjnM/OCYIG56tWO7FheQr8C6
acvaXBHYfeQmQVGIRvv1nWJs19oT+KwYu+L1FpNmtyDspqkGMk1clXdLOrGYjpB4BSEoj1LNLu0/
j8iRdC1zxNEq4qoZDklLeXNEk0j0Jc6AUrBsuQwqOWv/TcDwExhy6ZvG1TuEZPORrk6357mY4u52
o/mSVqLN2rZK1Wzk67ojJJ7bBvCmAcfnqaAM18Sc/IpISiCt22l6nnk8p6ywUf4Vrb70zQRT73/K
mWfNDzB1W/aI6zVCEuK7qzxxNABJgg43e2xthgKW1ECxHZgaQHsRnKY4tiC6RmHvaNuA2kJVAIpF
v4EcG+NiPyFSjaTci87636Ozu7kNEmHWg+iz7mGSdIA2LtgjoLRx2mErKMZQl3Lou/2zAg55CVoA
vNKnqX5GJR2lnFIF1gc3hSxc/trrEHZIww4sscMdS5/9ju0p+5yYvuITsdkxNatNHoqVShiK9Gr6
i8oohSzXr1qxnsYkPeWLnh+ydWpT5qeZ1mkb75cmlF1Y9w0gXx1Zs99ulowp400BjWTcje3PUCiS
XZwdFgIuCkQYQGq6pSUCziRuosiN42fMj9pQ57CGoMuyVQC7XJkYlPSWGzCccy6QioRorXCd2c/h
kLfPAnUziOaDFBrQxen587BY/9kBXcszdA2gFzrcjSnre4uMSDQkfMFi5p+QYWwXNa/pN1dgs5iN
hTtmcm9ylqVm+ronxRwxk2hALjGksGcvwKxBqd/LGQTpOqaPFDymAV+QZmj9GIZ8YyABvGV0TYNn
Bco9YJByNgj3XYO7YAXrv7Gi9xn8XomMR7yNRUtKhjsaX9EQ+jpDtH5efd99H0HffWrdDBwWkNGW
8b4nZ4mZirzuPTK9kqoZ7yRjPQ6ViR353RkawcO3H+ibFoH9zkMVLKyHFfvnGAArrhYk3Vs9heP4
uMKCpGHwU91fF90BqvV5l9S78MNW2ivARP0iVS8i3ZGUm1Sg1JOGonlRekogd7gS9TMS73qD8kEC
yw7tWonNybVySqcFvod4fCpQiAZHNUsPOSGIlK6cRF+8eQF55VkD/N/v6CR84tKhhtfQIRhZszr/
oIMRFDT1wn3nTQa4L6SGeoOCObuZulalh5V27bmZVo+SGmpCMKoAlYl9RCKPMxrExQkloASApjXp
Jw8O4AWXQ/QDYh9UhnKUxFFja/b4OWhxuyNjWvqXCAupGTG401kwmsCDcpfh93SZ8vtJDz0qGHQY
VBnks0MQi8LxZS5I80hjmDDk8148+7xRBKUd5+GWLkcQ/XrRYOw2ScdH9LYl/8fReS1Hqmth+Imo
EhluoZNzGttj31CTNlECRJDg6c/X5272zC6bbhTW+tNqjpyOVCWyLMPPxTNVfR5jW52rIBR1puGh
7q1RO7+/3epb36Yz7EwfNKvOIyrAG5sGsifxMp3/ljEcSAb4Kd+j0lUAYYCGr+RBKHNE/z+ledtv
gmw7t5r8POwooukh1oI3XW3+bUzuW5ONtl7/VEJhpuRSBqh1QzOaCzXkGgDSw2fnWOYlpNkQ2OY0
TIV4HotRxJmx4Fx50lve7xIIM5/10ANRzDXGIGs8CZe8dva9XYvmPzOkI/PQ1BzDIjVz9EM5qvfJ
afP7Dyj/XWWpoQfO1dQl/ZlP7T2WVVDv2WTq9Nz4VAxwEAXuZ1nXr3rcvelmbGcWVVBvtMByJPqN
Tb71l2FsOqiNrWjfqnHa5cGtGIR7DBeSonLhb8mfvfFxny2yMK+oBNpnyWM+LWVoWBHTldWgKZ5/
9s7c3wMMlH+3tZpoHanafs2jvz/I1gPCSbboVrpXA8s6p+GbX1Uhtg3VRf8pu3vpcW2WSL1ZH6qN
NbgNN8vMstIi8D7pLa6Q+RojNFtL1d+NS9UR+Z14E/WQ8G6qbivi4+SHG3K0qK1+pZ2dX9oBXCGb
6Za3E/ikLXJrfPvLCZRSp23Rw0+kElQ9SRnW0YGy0gmRByzTrfE2cjWNKdcRGLIex5tWbmY4NZS8
b3Hl7+MXutPFwTEW9pM8+w5C2lzGznhybKnHu2VKYZojBgKwyphuuV8i41XBBb7Cq6DLhZQ3y7Bu
6mQj6/vnanZ279J0qfxs2GoBSK0O/d9gsbP7jrPW11/UliUSC0OUD/y3X508p+ndnIPb/QKAV9F5
tlMtjl1vZr5AbSOHNopfDZgfozBbmDFIoDXxI+GzQBdAOVgXw3gb7lSyBw9G+CtSUOOHgjNKHFXX
BkgmoPfRk9N91Bf6ssLkiTVFetr3mXimoAWeOqeN242YzLYRkCI2/b8khYACeWvmj5imLGG1R3yR
K+rFNmdDzH+6JJEShfiOpyldjOPejtT2+uTLBRA8k82o3lUJSfMn4Z/ju6EWTp3rwU+5OFEQLNAR
pfQPu64Hp842qI/4oHd+4D1nWpDeDcXUvHcL+DnnSRE/M3Ew+G8ZN1Ec58Qd3Kzc6vg7US4JAD3z
WWCDYeJPUdg45tJUmEXQRNOQomgS5CBvU7C2UKZzD2SQVK0zHUNjOWStAzx5wqMcTUeWHagAXHWA
mG7fFK761WGjqs2Rz37f1vXTFPZgoxHoCUqIAInNLXVrQEpY3RekttYBMqKCK1fmXRjUKve1t1G5
jkn4Jtx0XyGNN1rJcBpbeHsZj4ZmL62A0nzRdidkMFjlNybzIeRwYgVVtyTue+u5V56jI2jnxm6m
iLOe+bUu53YaznlXpTQ/CxV9kjkxEKlJ4Xhz4PjkN/uYeZTNsMwwknaeygNRJcn27rWaGz+RZnaO
6KeG5lbXomFh7hW02IqMIjquEV1rzoEaL1ilys0/EJ5e8wVtjewPrfR8+1SayYXh1fBz+9HxpmY/
LoPcqmery4hoowkG6jn0Uf9VnKdrvDwb0DRzUGG/V7f9sMr2SUeiEuc16Dxzk2oDXC+nRjjP6Kps
damjLo1pN616SKa+nCnCnXRt3gHw2pVGZ9D9q6+3WmwwPsFQ/3CLsE1vkj6GdFk6Jwz5hoGZP8tq
cMezciUYfboL88OnPYuyytXbNYG3mrqD3VKzndOij8HvGgcLeu8M9i+CMeAwwZSy9YTWr3bOoJV+
f2rbPZlOxQbZ2geb+b36zrKcXKdQ/UH1yWZzZ9dFlZugR6W38VwQLHR3z7Jal/KykuLK/aRMYe9Q
380yR6gHXlSFK3CEAIICuZRGpfnix1GSU38YzEjSwywn5x1ENpn1MLyWsgKp56I1+9FtQ8wTY51e
hUXCRNu5HZP5iy6nfIltCR/ixfXk5RM6hhHkgwyu49yq9UHD8+8n6YxlSZIChcXPZo1nbHr1kBQn
XjJqONXB/mYSn8Z8GMzQp6gqvD0F+lDFeJ82Vd1mQeKb5ljbnsUkZ9+iLNNjb3926BXHLNbetH7s
fMr+ZSqQ5x2XUPrV67rAnv8sE6cNUKIVpHiHbt9Rc9tOrk8a78DD6Mh6/mSYwjoQuhSN7LaVyzcv
xpoE2dKdyLMdSgJK06zYhqZ+kxKGJi8CPAbAwJC7gFrVXjxsqg+gi+K4rTJ4jEjdIJi0wa2a0Noe
AaxrexqWFEPoOqTWPVGhJtEREEfhM+CVFzdbXeonBxKrv2x4Wpq3JQXM+hDJUHm3TBjfqr+LipP5
zt3wLmdNLEJ72Uwb3bt9PFfnsrByz1W1uUSVRghRHgrbYdRGWklg1bLvoHOVk+z025AK9bsjYn9i
bEPcp49z6iTLVzD4DasrKI13u1PnkPpaBFrnmg8rD/tsGuhIBCML4VCdy63VFnFyT8RSnJ4XC794
6bo5bcFKI6q5fJ7YP2eY4GnJfOkF7oksy2Y7jn5YpKyyOUaQEU5BdasSw6o0iKzseexFpP65o9hr
9Fo+Qrd5SFMJJzb11nlPglaGx2ZxiuaMSsO2Bydc3eGJU7l7HphwfGX/4sE8d3y89KK07YoPtTh2
fRWEvPPoXFfFQ2sKylsr1/KP62DOvnfbmJM5AqN27mAPmVXQgfeS1DBUbvPX2Mhj8sPU+/pY2j6A
PQWHL26aGmAAxcZuYaQ4uG133K3p3JPgbJ5/OFA685W2ge+j3kzQJAJSF9XNUnrlH5AIo5wM0Y2/
HZTeiihb4fC6mwUmADY5ldo7OSp1zCkUITnsm9ck5W3k9LN3Dnd3/xGrot4vztZ41Xld4b+zSQfF
nzYqkecsWM87WBKu7T4DiwHYRfJCs0F/vOC1ip1hOcCMI8l31jni+ki5rBGnae8qJZni+eL0i6Pv
2OYIGZJdBu1v1dGPZZs3uuHRMMk9OgTrEgITud4QkZ1mVXMX9fF6l44NLeA2O2QzzcEe2JvVNi7g
tQyc+uRsLYIRP+yDIPemENkvtyTXqhg22gJdUEuPLSzsuUeAbDNJ0aMzsSazc5BKkXy9FB4CvBrQ
BxoDgRY2mxTq89ioMWq+2n4W3yoY1xHMgWlPB3QXqc60ieMvGOIgPodJ777RHxF0tI1NwNHXTGP9
CGkizdkqqJ6bRvnXvTwLy95vpI2grSLLNa2DaMzHVuvwztmFmGncsIHfOqXjsQj2EHDbC9tmz4bg
2l/pxfM3dCvKTW4ULoDt4ux9AyUrSwoyJwj9awUx0YviwQ7TgyqQTdAGdgmZRMteBlk9TNN/svf2
/8qoaaKjhFt52fsItCZdlMALXMT7BycHdqORPvTFTyFDz2Mx2XfjVLj8015NrwD6w1OajHVBCzRt
bzWpHuZcj0rvp47mfkdNOPr/FKspzIB5qGxq198CKNM9glyMjIu6KE3m/0Jn2oJLGS0uH57gjxZ0
aKsJ74hD5xckylyjuhui12mDacuXtNEyL9SMokyXYn0gKGMlgoUKxb24W5oSWDhv1xHvdq4+RZ16
X3Rnw+MqEXpni0lFm69Ijt2Lhnb763hBM6Aej6TOxRa25QHedcJYGDfjA0nHJe6qqkHks0EcvMcI
AftLvKER+q2BuxekgTHLFhG5rG+BKYKR+Eu5imyxfYKqrGTNH9GMmZkK0GPBtXoUoAtTZP/Fa7eP
GOOmwTnN5YqqwlaTu59Rkon7ld3THlQaGkpY3gXMU+hTvOqp9s6kgKZIA1QivaPywdYOC5Jd7pnA
3+pLIXrdAz+0szqrviYAkO2KvTqO5gZIJ6nEze4nDvdm7HcrmQ1JeCdEik5RD0wj4S7g0kJhYKvy
FC1N4uWrR9HBBpvUcGQEL3JEG0Hg0mJd9YORt1j8aT26JVgF426M7yhY4MW60fBQGwl7mWSzPlbI
xRVQHBUEiVgNcRgaaNkcKY2bi5Om7vAAhZ7+SOH/u2McLA5i+UlGYb443e7fNMhR7S3MAbvB2ZFV
H2VtqAWMPyp0rA2wUB7V5Sgp4mP7nkT0Rzkop1ueTdTB4bdTquujjmTg5mJfBSyfXMZX3QgKjTBO
1JeJwgFJ7bYW0cVbEp5Z2+nRn9vkX9g3zhuSnPh5LTRag2FC7XfLw4B/2cbrunyIzIrkfEwIdKIN
2P7M8Riqn1YPYshitXlT1kZNGT5DVvgVaXrSkR40Sxm43k0HR8eyg1x2keKjNT5qMYX7e5UA32Yg
UDW51LNP1GkbDEt3mqI9fHR5O2neh7oe769aml9A4rLL5T7WU+6rvnwtGk1FL1lZtxAlrH0/pKc8
qXqa3iom9TD6ZYNMPM9z6YB2TqL4yXm/JydK0L04yGIAmtMTOzyPd9WKBxX728XfpxKt7TYz3Wup
Z+BlPnnr/IzjXdN5tjXOmdX4QfE9wwRdrpMkQoQaLOHtHAo5IfTXrX1znGDe8jUB8vhWs6/pV4aR
FD7CbB2XCH5OYqCMdnuRxabQeEWaIRTxgLnkxLQqbW8lR9wPeJjkjw5RN950ybR8j2goqsMYBuwu
D32xudQ6lvik42lbX3pmFTFfqtqm6jMOTGVOfLeKY3D2nY91GuPo2JScw/nYzaG9NX1Z6BhtR+Df
GywdK2Is7eNzrMM4zUAR9vUUt0Uanda67a+wTJt+x4Ob/FaLZwdUwMr/4Ug9/QxGR+DTgphqjioq
li1f6j15mYa24b7lpNGnLmpcBxd7SdAUAo4BelYlrV88Isisp8O8JuSVUXaE4xtsSkTQXk8hmscm
IldeDAOI9rxJ8b0Ea/XcTJXPDC1/A2rsOtq1Ry/dB30YytqihjHOSMS4mhPvcLV7jCAYVn94Rnlj
jj6k+GGYjjUggK3rkiuBg+xIZyzvZDwnXGpBCQpNXYULAzi5+1RimP9SP7f2oW81mE1s1iU5Otrr
q5uat/BvDhl1+R0IPCFgUpw8h3UxoBW+1lyh6eDs9jCFZTUfo2oq21+8wAppNh3qcrD44InA5TaW
h8gP2l8D1+OTMMJ+o8FtwzzZQ/RLo7uGjBGcRPRrsf4YnmZOzprGMBqdd7e9WuWgnrmlVV+k228f
D8NTO6A1+611Y52bCVW0OKDXq8e7hnDB/W0voTLzOmpAFWB5wYOPOGlkdwOaXEx/KYMCcZqTyHq3
rbVqeHJcrTnX7G78bPUN/Eiote+idHCL1r+bt3AqDggEl4iQnHkNXsPBBmR7NBwCl517gQkcpanR
4g3eWp31Ppn2VAXT2F3CqZTx7coV7dyAEUOAuv0IDx+5weweuB0rcSq9EH68pBkD80jK+bWeUrp1
EQbjh6mGaMuGKIHxddFMvUXpXLsHLsOO5FQPbzvSigo6dJbJyOG+R8PjsDloySO4p/WEBNvlqYsN
WTyjOCwCu93n0IAMX9V51E4f3LMc4/JoZ/r4vHQBwrMRp0Vw5hzcGdONida5pMJFxTejCuPrbYcl
L4VxvklyGN86PevlJZ06Pzj2RhS/ownFSd2FXXEwqmB8qA0KPytnv64fbLw5ADL4sqp7j1zk3yAb
6e+1j2mBWyvC5LWj2xdITVC0tecWugyJMUzh8lZggkKKUcmJ8jMMLXtxjwtxmup5q25MiPyXc0pU
5iC0P26nzkxJcS9E4XFzmcQbnpmRUtWHRU9X/V4TxVPyHTj0CizSbvs0/dy6Z9fVCN6TYkjd+zXa
YX+s2jf/oQgQwJzc2NspNFzXW+PhqDBZjAsKnw6BGyiYskN1DustHBA09O4AHhCEMRGPzb7xmxxE
xkqmgfPgusCyJbvXDfEiQ0QPPySUozpJAIE9H6fC42xIZfu3Zr1VeQLbPHzoMK5JEcAIQdshGuP/
ilt/wgaU+gbzWgiqQnzFVO0gz1Rhxqz69wAD9i9liCYeQo9cw1fHbqqsssFJOgCMYdM/2mYWKeW3
4zn93SzalsOpK4dPjecN2mgV/dc+2PWHFtviv6a2ZBJUPyzqp6flEuSrnI3IQqXc6CeDBQY0ozU6
3syrrGTp7WYERGwoo7zc2HBLTn5CDgYunXjvT3ab7J0XaBofBGp79WTAqFya5RpsZiGEuP8TDDuQ
8Zz0c8coKqg/eZxMsn9sVZo8S2xKmkrZa+IHAVApb4ugmMv71aua5Ih+q24fAqFV+WJ9tfuawimt
JRoGCqsN6WRvk5cNcfP6DiXufk0CbuhIhIfTHasZlQsHdBVzxYIsmKxUC7Ehyg2rH4TNtetlddFX
Q/BYK5/8wrs6bbDcGVo/RmUci87hvii6qvkDpS4A9pALLOlzpMmKe+sS8iJz1iA3C8Lq5GueGvmj
jWF38NBICSBL5+qepjaNWEdFNXs5Etj5HtKXvnXqA/mI8vnqrLaTZzLP3cIvHYtdPsN8UjdZcpbL
Q+xO8hvEyuf+goVE9bOEPZ4JF8h9jZq0ycK9jnBLqKu0WdSuSe5RIkCydUs8oYui/erysq3blBt5
gPUvQv71P4DfsryJwI/6Ux0hUqLeQGLP+TW74wHfpysfCrer3GNNrYv8JelW5JCd8KV5KqkV6xsT
N/tyFkLp7wbemuTV3d9WOn53rbO4qcZ/NrTRdyXGgQNCuU3erEn73Bcm+eliAvmOnUYjQSwxOx/c
OJnCg1p63KHa7dtvbRbHvatDF4cEIvZ6PXplOt20Zg6TrEAlF977s6mXn40OlyJj88aM9IBG1Yc4
qtE2L4GD7ndIfQL5G9X5sOCjTT4pqHudRdgRCHkqShxpaP1RQqbFZnlD8VLYq1tjqzK+eiqttZ3D
Mcf9PQvK81Bvh2GSrvlaJh9gsJO9LS9JMARYRtOr5w4aiVI+dyCPKuyPm/RwxiX6JdSr/wBOMS+g
q938R9kkxmkTgoECNGGg2f9RKdkPC822nMphoBA9lTHKWebMF505eFHVEfJGZ0fbHbR2yZO6YPrE
NPbKOxSVxmChgkq+9WlUDYhGZKTzeW1GUvvd1elRahTqBdsmiy31VnFLiV4kB+GM1RsDDgLnbvek
qw+NXYrtcYoqSdWrhzQ4pMD7JcVXxFnFpkDWobU7fzJJa4ryJYbrK0iqWeHmEvtZ1EtlPne7A0Nr
L6oXRF3XZWrKNvgHUMN7aHBeFhexLCNVN9uat2R338uhDUPeZLAyVCRAk3WIx8AhasNcoY1ivxZJ
Y+lj1J1S+Eyk9LW42+oUZ7sn6+DHWI4j4xsTDwlOVJYTSFrpOAvziJblB5SvQo3T4T4A+a+L4hB7
2twxHaYBEOWbfKIvb5+iucBMBAbVyzzsF7Mck70Ra7ZMV5N06AjI3BqjZ5BBaHp3oCLL99q6q8ns
2mwPjOCda66+orBntV7FmvDP4sUKvpTHdYaruIFQWwcyAif1B9n8QIMehuqRL7Cx4HOoWiFAal+f
3LTtYRjWwMVahKARd0S/6+fJWYbuUHY9vb6T8hDHMNDJL99fMBoAgqI/l4G3UISXZM8yuHPH8s12
kCO6hKuo0ziSxlEkSuDeRR6YA2imn1GcRr+VaHr+Gzz7c+6EuKeBrfe8h2/6KAuK5Twwe49pYCna
lwn7mpsl6BXBd4HlMoTkICtcSqh9BwDmP5y+Y3lCQ49ZkFdi/ZOtC+tmod9t7PcyJQmcOmmJH+pd
zM9l7WzPlecqcYCcluM5kqn9T454UbImnGEOGV67vMNgDO+Yj7imEr9rw4s7ob+/03CWf2Rb4Fdg
qO4aHquoal9JVV1p9kd/eQwHCPqrEGCB7phG+RZY3XlHQtLQTJa7bW4LxrThxVOCWJdoCGPaftcv
lOIIrof0gTPYQfZVhF6CisB16uE7QIlEAA7+nqn5VaOFRKrIipC3buCM5qDDMMUyUjJu4UUIOvDn
YFSJvuXsWv8jdCAY72mxluo8ylB9WoaghSi7mn760QxB75xq1SWPNcgkd2steLF8EOR0qwAUIUnA
R4QwNAFUHg3qHNy5uCFHjE6dDcxRKjDMj12G5bOxUHr3gJzitRVJp++aNALPnv3Brx9NPIX6rlD+
VZK9pG517Cx1Oxakdv+DgRjmiA6HkoYGEMoZirj8SiaqJv6PIvzPj0F0ebtVz1REfg2k7ozc8KJ3
k6S56rziiYirejmuNp1ejGNd/yaEJ3Z/FrrwfwRzM/3aA9eMKJSWocqCbqBZRaqQzjHSCdk6Vba0
KWMI47iIthstOrHf4YPpkxec1dubr1qkELYZcd1fS7L5dhriyvIaOwx++Dzg0WzXJM6hGfSIdLI2
fnH0hOSyQEJVXCAJ1vfZU/4noEvD2KBlbshVn6Ikycuq1N97kvjIu1exiQy7R/1L7+n8larWYQPa
ACOKRXb616NCgkCcQHByhNF2/TROu0DiLZyKJzgfP7ifXEtHjJtovu+wvWKOS0uOI9r39pBuvQ2y
MpGIpVcgiJ47YYccXPxA4JcgHDM6BYIK/yU1Jk2fY/xC6PtiU7464IXrk41MSjaDT1OjwNsdpLZY
OQtSqRyFnEZiT51zMfbavwR+hQatpZuIDxuUXpqPQTn9UG244pxbMAjB+cbFcQ18EdyMUz9A1lSx
/hq0M03nVXa4WKtl6Q6urqOI07tQI7p8xglSbomvYd0FTLQaeqDWxpcXF6T3amDT8ggmEU7sH7vL
fG08Orgl8KqL6TgsbnHCFyjb69YxP6l2JKlL0Fz1Y4t0Zv5HA6fI0OgKsoEy0NEu5l6vtscB/8CH
8WZks2qmlsh8zzPj20aYG0q+HTUpj5uE3Qc16VLfEO21/m0rrEkZUqWR82GI/a9QOdtjKzYWYV/3
Q3tax2V4t42Vb3Hd7YARZty+Fy7rvysClehqkVqeVVU7w4GI7s1D1y/Q88aJDd/CYkM9GOrE/+yq
4XoUbHEhc+x2quN9UOqhAERVmdXjTJDOHCAIO6Q8Z5xtnEUfIVETaK10XX7MRdXWbz5KLph/ztXu
bfRs9d7KxG6oFOflGVxYDyzFHRvNUopkvUAFAcGH5SzDk3Ax6mYD0OO/eKPOPEz+3jzOW4E3F6/Z
hNYFU9yPjgi6AnWuR3ILk0Y37DVb3X3P+5BgtTQOQlWuxl+C7a0PyEfVdwzyTvgULsT1gI2DBANl
RJxDTptPAuK2ABdi0zwR158yey8RjjjPlJgPqCKqT3RIaOnDYW9IVyW54xNz16pPJBSX47lA71Qi
EZ/a8dfOPU4NJlr/jQ4zqXLpK1T9op70C6oTW9+iWCr568hYdRORLdPf751cLuOuNasEMqlm7QYR
EmgogU+C+3kF8TSvj+3eB9/aQ26axYw+JkNXG0BuJ8XKg5QoQi8FKDz9CGjP/+DxkPNZFtr9j9iO
0TtaRj8xFAh2nqGZa3l9G4tXo60n02xf4PbEHmITGQao3XHwej+P22EjPZ0P4DzGeu8/gMYgfcrC
qE8OXfVoqQlEDkKbUC1N9aKzOKjqP5wAi5thB7Pp/UZeBVSx16S3IMV+eEEEK9vXgDyAlY/ZgwPq
ZU4oE9PWPMQBuiyOvIEQ0XqkpMrqtuPAWbtwit5XYtmqXxhWyuqsorW5RzjlpyCLBBuxaFFlDECV
9gKsMo6XqVoIVAgb5JN55DWM1NoCEXv5PsQGV0Co0r9XbdXDCn8gzvuUmJCCfdz03RVF/lUTVdEi
Toj99zb0UlBza6rkqXfNNL7CU+Euk8k11MCpW1c/dr6a2+MSq/Dn3JQbmcNUZ08FnBO1PJKnn4O7
YWdZPbVDlzv1pphwvNEip2u7gv33ZafAjK6qDfB3FgJbYcTcKFZNvR+Pm/uopr18IrinuV/cCAd2
xgGn2zeJYS99jGKjXKq0ucHznYtAOK54JIOFNuLUN2NYJIh6l3D6vUvG8ekDuC1C2UwmQWzsiXGv
q7O8IMR3R/c52RacVWe38mqJmwcnoCxf041shfEu8dEE0ynSb/nlMcJLH8ZYU/CF1zcM80scxjaH
budQp+pq/BUN0S7oANE7Hdp6HbCkqyguTnXB9Bx16LXnkUraJFTfBECtQv03TOWIJhO+2pgHp0+D
9A11+p4cvd4YKi9RE6Dg93NcZIvvbv98olv6272g4IBcCAb1w9SFHG4rTsLwsDB84jslu0k8TzD5
V582h3zy11mlKZ+9eEvhbBKvTQmotHW33LSOjPez8g3jn69JIkAuppTlr32LtLzZBlP5lxm0s3xI
Ddmft4T+cWZ6017JgxFNbN9m9jRziFUcRbgyyEL4GBev2e+mpA2LB7xFOK08GlT8W7ChyCBcdv/s
ZUjxMGRlit0VUrdiHjmCfGjnFfAE045toW5vHRI2bSZIf2H37KQTEGPUIcsp53Tjx0Kirxmdt7lC
fCPjMI1UiOFS130mw7dFU79Yd8dEnEIQoLho3sNVR7887DPcF4NJX91hV8wz9gA7N6hFbEKdbKhs
uHcUjXhahFkbF9tzUITB+gQ1xR3GjgzeJz9hAmfJHn9cnXUl6oDXnd46oU7/2Gosf7d8AfuxQhIu
ABpAdo6LjqY/sjKUjyaogUBjCX9U+IafWRe7wTMXePvXsJdOcfHawdEX6Dv7sarYnFQUedN5ngq7
PiqrCV1J0BO8rSkQH7IJPMAXWwz4TQn/MayVuCX8dGUFPu49N+xdFSP9QTbJ6UBeUFMcIbr1ZZf7
PB77eexft+3/953v2vfRh4Q7aK+CxcQ6o6K84vfGeWVS14KRhy0uk3EJ7KXo2+qTuJGarmGR6T1G
VrJOTND1xy5wwzhDaYFKtQ6RoWdAt0t/4XgfOLOCldyfvapeALtcndG2A9RNgg7sCly5/nHCg/kG
hQ817Y+d87RVFZCtLiWm9WJNl/+MiWbaUzbQcGzQU9CqgxT3wIM40h5LzKEFkQ+9u9xYMJS7ZJ8R
TVtGtDM/lfQe727xhwSZdTmhnRBQsyMbStrmWPnDxEcri3m/92JgUGzpulhzM4FKkyvi7jQkE+nD
z532bX1OpqS6GrTGUdx7K74CqAMH3G7QdrUHIem4cvpfgXZia9Bixf2ElaRciViAkWuycvL8/uC1
pfmHdJ7er0BwSkZmFS/BuZ/iEgsJ9/W5J1l0PxIOFr5WI2kJBzI71hdhEijupShonNDnsc469G7v
czEGkMXpNB3iAKwZ6ZzQL0S/1OBZWBb0fUzO2MfWG1s89gyd/UzEpg+t5y3r1+ZDeYOjb2lD3Qtf
z/6Gp8UoSx4o+ka9phm0jlA5KaFEu7gNUOQRzQkaV59wAQQXtGYuXk0dfg7XtudQhMQE88TRIG/S
YC/etYjxO0Pchm/xILYDpvL1aVx1d9oRupbo6KP5L/Z9tDs4Q8Dfiemj2diBfcWRLl48ETSTXp3K
8KQZCGSLVx3ztnt08DcR2oEOGQ0hmglspcMO0e5J3X220nTFXdJ1jkXj3YmDbCKCAlI34c/pEBJy
ZkKzP4w07X96bAaY1B3TvFa7Dj1MdNhiMhTIiw9Pibb41Lgw/KyzdLrrhVt4DD5JtXodghIcRQk1
/afcdfjdAw3zBFolNOkgBtvvNZQ6PibpaJ8k0JbJalX46b9IOFBIPtz8uXTblOlNmzu/ER8RDXjG
E0lXNA9KohT4H2nf2du4tXX9iwiwl69sIiVRzRqP7S/E2B6z985f/yw6981IR7o6700wQBJgEG2e
tvteqxLWo1ijhtLkUhi4hdyos6mhBFVaaseDVkdF1/2GWyCGrKkI+z0Ua59YKDShC42DOmBWC3Gb
sCuzbho2mATAwMQA7BHOrSLMhmkIqtEHyDbNu6wo2rjFxIgmH5C/1kTMxWKkQxk1QEn1TIonhynD
kIkdOeswBBaJSvgLEwMxOoIbbWj3YTDKjSd049KX1nORN49jWe6B884PHtv7IwomGGWJEht9DCou
7pBgJJDD9O9HhBzwLw0zFwf0DaHbGw5FrwAgSMOsI/6bLzwFow2Mi6il5zEX3BapVaEKVQALAiM0
SEpE6FHTffhSjKGBYiyx6xSBE15WhKqgEdUCw5ty6qv+GloOQJ6SwCxNRMDWAw5NPw/dAQ35wDHH
xS9VgJkEMzr+WkOKxE7YBw2To4UFk8TRAKMWYjajNjgo6+yEHNCM2Uwwj0n20GpB4WhSgsFEFNs6
wZ4BzSlupgFFtyUTzOPywvyaCE3n0IhSrv0cuko4ZCJgrVND65Dl8SbwDAKEKpdZHyozmNpqgyab
THzhACWBIrDEMMMRKaqwfka3ZIhRagVdBKIZo90F3TA8yoPIDQJRJX+OlF7+SKFo0P0hoEahzL2I
es8gA/sRLW1Kag412tDRDY7Cq52VSeu76SD3ygooPXWz0gY4LDCI6OHQDDaukxK9zrIGQM2xjrt1
kWeYRg77WvDGMWADDVnqkBPe51yst3yO7P6LgoYu7tCi9RAAX/PUqqe4bCt/q2FIEtmLkmEAkz5D
zKrCwC3zwolNX4DOF7/2lCrI9ztaVaOYj+kXHu13GA9PxMzk/aA6tkyb826H3IIK8CWef4r5KAAS
PMvDua6SAZ09zDIKmaMYwa7h8waxOwZ4sU6IUzm1NYcoU6tbgAxkihq+IcAcmxVQM7tDzytVY0WD
3PVoU26ZwMVMccAaZV9MmObCEALHbFQk7wHX5Wuhf/STkv+ISyao3FKtShWd6RqiEIz2ym9QKS2Q
hVoU64DjFKh9gmSDIqgonjVoialeihkGsMT8XBYm6zCM2fZNZeFvIzeACXiriKZK2EnApQudIkYn
AiDRgBulS0jkgR84jYPkJyBahmDp0ZXYU1E1ZbEHBTAYJmpBbJpDo1Vod5txZKyLOaEAPjvPSEJ1
FrtSRom6a5D06AdgvZlZE4rZAWnzcVwLMtp+mF6QMQmgiIWPMbauF+EpjtLgAXN6/hTVXorQltvG
748xO7kF+ZME0kRXN+gRWB7mlyewVZM+41R0PrUe+oa76IlPMytDDx4EormJ1WcmOAdzancF56pO
axg4KQr4MncPnFTl0V7EghsEJCHEJ1RyrpSjhk8Aqd0EtOvAAoSIib4QL3PBV2EENpVcYMFmvVm1
wEsLoreAYUUCD5XBsvpUCTpvSKvJ6msQoNRowUI9eAC7IOYI0FShQaslY9XZjKy85hhZc9k+5PcB
RhR8CsLtDUkFx2voJgXdvcICQZUEMpc64OiERdF5KH9Y/eTE2W8teAFAF+Wwb5GGFznAesdmA/VH
JXZ6HriOx2xS56nHsT0XxjS6iicxVmso3DnKvdoUglUGIAajAJnjPqMRs9w56Sv5BGQuEiAhD3QF
zJ7+QkRdtiA0lSyM802fkjfYaC13UDkJOTvUKBvM3V05kpgayLF5rJ1cuRKBiY9tO9CvlMbc7Wbg
ZSDYCdgVsAc0GEqpxETBF8JOpJ2tcmk5bt1J+OIHxi6LhHLlb/cBCTiWXY57IZr+JoK/YBioWwx4
9sAs81Dd2QeVjRKaF1enx6d9VwgH7gbcb0XmyEuFGq0wphhg8DgxO6KXbyN0p1h8+gdCEKqiDADP
jCeZx5M8EFpZ9HsPWLbPmsz9xtT6UQ0FCkY2uRY8C7ggGAdUNOQVJZV4rzKjNawqlUBRin7W3IlX
fqgVRQR5QyCCY9FcAjBhCT4jRxD0cGWvgVicj/foQy1bq8Y4qezUqYPuisdbRj52UhBxFeFCS60K
r2wfl8c2OSX+F6+9193+sZQ7O3a1HOKpRaAsmNOai/dN/c5Hn6q2n2kcXbQdI/CepTBJUavEjqWi
0XR7AcZrstAALtcUvUFbC3H6JTP64RgJ8V6JfvjSzhc/xcJ5vF20Q1k+4eJFAoRtFLUe2zX4BynY
4VDY+DQ1/+NrIY+eYHcJewFDViykAEPQSDnAZKgvonx8vBTabi3HdrGUCHMCIhpA472A0ZOE+Q34
QAxeUq7XsuWXBvSvlcCxFDiWx8shVoL+gJIpWTneLyhkOgpna7bFIO7jldw9FBXFeAlGUUaX2/VK
EMihnxl8KPuw3KvAko0BNspFn/VQUgTdmIdlObwEBSMoSKQIAvFalD7n2HBK0n3UbpHdiJqt2gHN
Gf2Dc/k6Scjaoc4FfEx75ve+8pIA31vIVGNEZSZE76UGGLDHSyex1MkPIt7W2M7ixPj4oHDmrRTw
Z5HEo9QbmDVTYqQOXCo/Hwu8t9eXO0C8MTBg+HKDpNC+11b8rxzIkpmKuiZ1p0n2OXJhxEOblQpJ
0ypI9wnwSzP0LGPSDt1BgHvTVoDT0zB6mYy2gtmHx+v7vpHkjVUFBVZP4NDmTd7YTk04FnMh6V7L
mT0GJ9FRdwC4HiYBANzHPCUn5R2RYr/N1vI2A1wT0uA0mpF7e6yK6kJmAGdPlIk9joVQ6ib07u1L
M+yskAGVCib7pZy21MWC3CxV4mQeEwYSiH2IPZ441UfTYZvuq/aElK8OtLQUQRr36uvKUbQBqIVW
vtSgbDBJ2aLwIG6COyOzcLBkXiZUQoIWrxoJpunAA8iDRRzbABUC/Mxxf5KHM1dskBiMkbDplJXK
v49VeljOAg0wE+DBSgdZD1vqM8pX3dgo4qMIZdhG0TQC8m06dBi8nMZzBCAEDdBiHbIXXGE/3oIb
pbgIg28tAFhH40Gdca2vSqB/SpmPHVCCEzI/el3//t8FyPj9hRkKAExkpISUJVqMpHI6DKjiCQIg
upnXxxK+3Zyru4M1XIog1sD0o6QiNJ8O8Id0Wd2G4ifWvBMTawBsN8riLiBA+kqjnNN/kYtITFEk
OGAa8TaQ8wX2Yd5PhyTf9eUr4BBNZhnb0/aMChik97ED3CSN3O3mQWKx2EYFBIHgOYELe31gDUZZ
KtT05wMDMOk2w2gE3iQ6VzwxpLzJe5LAjM0h2gRDBnhDriWple/XQ1CxBzEA9DogpfzYBW44GqUo
BNY0QeQ+avmYiEHKHjqgC+yA88sgXQnkXDzc1G0nTTUfX5i78hQe+fnvYEYlbPQEegRExCN74JtE
T9snDf4T0PGrzH0s58Yg8vKSIxB5HulRheeJo5IC9Cah74XFALyyb6Vk1VbnoKoBqSSiPMMf+oJ9
eiyRv9UdEKnAt0FWAkEHqdAyzLY34jCxB6UArmoqMu+NL6s/shmlngx4XxtJFIp1g7LdWmxm7hPZ
vsoRkQU1gRXb7LIYJa2Zw3yw7gdxthlbdLkDvU1aA0lE79ryrcXEC0azpdbpAUyhtyh9GMzA7DJV
il1geoavGDEPKS/t3kYKmIIBIBZuPC8RNxHNNAUGUHj2wA1P+WucQA8ac2+29a6kXMU7bxqxLTAi
kWeBOuRIHlaUY5iiKTU8L6CGJyVnl7JsRfNaUEejBLrOiBmdYQau0zxZj8/u9ugWNQJKcxVKUoFj
d/3ciibhwdoxzgdFZmygHwD9g7H7bB2if60R3h4L++ZCvNaZ19KILcWYPwfL18+H+gON6e3r/Mk9
sWvNjm3fFF3e7QMgIOrar2wbnLtzua7txx/wzXZz8wE8wm/ErZIkf/PLXbj8IgPoHjSjzodhHZxQ
TtiAK5LZSSfZnFfl8y46ZKB21dzGiT10ZFGE33gbPFYvCio4tyX8g180xIXwBLBI6BBW5kPQALwJ
s1WbUJYcMc5euAy1X+A8AxuufS8wKY2ZMbMV5pd/8gUaEq2417yAJMH1F4y8hG544I4cmobB46qf
kbd1/dEcYsnFoPobxqTRiy+rid7Br30s/N5Ng8cD5m2JW1BZCb3URcEcN6j6H4S8OavrRjG0PH/K
5i+1XP0rSd+38GKfQ1TdMbgif9/pQhcxM496/DqbU5cZMOGk5s+P5d1q9iVthJgAiU4J5pE411xA
25OWBOwBK1x3sm8DBBqYEOVJ7SmS7ioKpH8x7wtjDONPiELSOZxFNoNO2ldygcGPj7g5gxYuxrAb
45d6lbJWVSg0/XR3hRdiiXsDbEEhS2qIZZTGrvtV1NYGI5deGvtn3+fRU26FQeMFZQ2MaBMoXx0z
rCMtsUpk52sa+/jilZOPGNYGGUpFAjibTNykkS/6Avis7CEf0mil9eMX2IYGZ0wAEPD4ZO/dWURA
Eqtx4DGSyJuU8bmEblasW0T9LZkB0OygcbIcfkiYXn4s6juVSa7qUhaR7ZrrsazENGEPg9Rh3guc
MgbKz47I5D/QVLEbeIExYnHczlV9RFFrk83iU5bO2xhoVgYQpmOrydAMLQFeX1c0oHXlnIBhLnYf
ACY6nNtjEHHAL2Tq2SyQQQS2BQozPvcZqtKKR3ujUfG+JfcDmrL5hqL4b4onIGRWYERlVWN5ZD81
YnFKFUdoP63hlPASEI2Fdtcl3U9WmmMjS3OwPAn5O6CQ3aIS31Ab9CI1XKd1wWOCWHDQlz1TbPtt
AILvEWABkCwFh7BGOGNwPZEB9zv20MKX0AeJjw301ooUKXeeqwoHQQLvjYBwD7nKa31bdhrothKG
OxQ6EF3Xw6oYrHiPfuC4sgF69/gG3T7Sa2FEMFtjhp8RhIA/qDXmJ0p+mym7GQxr6Nxmncei7i8M
lAEy6kICy2uEQhAAAimUGOg5YC5kkO3YVN7CHYC4MCr/Y/xHC5MEjedZOM8aSywMDdFz1CEjjZeB
eBRoiiGQU9FogFGcx8u6VSzYQbiw0OQaKl6kxwdQoXSWJwiauwZ4LXw1r1rwWq2CQggoXvpdUTKL
S6gBMEXmF+fzwkYx3JSVHQKgQ4369xdGxiIjiIb8Q47kj8eLutVhWNQSDqDVj9dYlTwqAFJLWgBJ
ORoy0LJhpP0a7RQZMLSKlFIa4BYH7lqJQZgGlGZNVjkEIoRqTlIxaUBYwqNpogQYMLrulB+glXJE
5dwqbxmaCKLoGfOPgFp1Ekx4CiGFnf32YaNsLiMKgbpWUSIk7koeYoKwGkARok5oZYeLk6Hansn/
4KIgilNEuDIcejcJKQA341CaHvgDnHoWnTEi+gn53OBPj4/u3ou+FENYe7HGKD6Ym/lDkUIJrpno
CDxX9II9lsLd+qXYs8WFwYpw78kab9nMJeMDjO4QC78n9EYyybkFlGqeOUn6Gw1LupiBXB093sfH
gu+9gUu5xC5OJfLvgjLxhwAFXDETN8rgcGVrP5bC8Xfu5KUYYhcFuRSGOeP4Q14A00D1BbMAC5nV
1Mj+L12h4PJoexdRUL0DjHe0BvRk5iVKEm0ngBNQvmYRRjwQMNZrogjbA7NAMoiLbY6B/yFQDhM6
d5BrQOQLfB09qBXBAvhwZz1e/PLeCHGagthcg/nByZLifJRR5EQE/F8fvwnAE0euzAjGI1/ixraY
7Am6TVg1lDd4K1RjMWoviaqM9B7CDHzUhW7DKE2PMbZEOUQV5zC5Pj+lwmGYuG0Sn1R5rckUeXdO
GFgVogZXUEAgC7t+LVDw4xE9lYN24LnOqoD90UTHKnEB4Q4wulqverSddD9EgTMUzPxCeVB2+U5c
iyZlFSOZi+aDX7pcwYsVaxihUWNxCo9Z90vS9hhZ1cV4xaElLhmNDu09I/AXseXgN2CyI/oX58lT
MDUFKKgKsGGdnIGS8lOTKkrO6d7OKCqiEk0AjyhiXuLuF5icRisP5x8SjNyglYpt4D+u0ZjeozE+
BLEqEkMYNn6R7YjG1nzTrbIYAsCBc0ukDX+K5GrvZ6FF520QHIeOfy5rt0yMtrORYAT+vad0o6UB
mrVmAD+lzasi86TowDFOEDWUJ3fHKKGBA048gjO4LPBEr08H0zcYkuKS4IiZSVOQntkZWZX6qfjg
0bvhoYGXLQIDKDvmUL4qAcX83maRroUThr7MpbYHakZwTHLVriYAnANuQRPfAPdulOj643wa6e9y
26/fPDYbMPsC7BMLrHHiNUSgMcE4mRAcAd6EwcMIXW0AktQcwKXQ6jR3XvriXODZobNQVMg6DZi7
5kmZlOAoe4CVFCM3H3fKoOmpnFhF9cqolIdGk0csTYzBogKStuBYdksxCrgy+bYDRR+m+U2AiD7W
nbdpTQGNJ+g1QrIG8Ta83Ot7g14+XgYCSnycp13gpKI7BZ4Yf/U4wCQ+dyKq7EDEL+1JDnbpgBSy
wY0fsQlUJsbgmZXGbBrAIftAUK1KxqiGFSYFQ2CZp3FECzRuzvz6UwUingGZIpD5ky4+Fs/hKw5c
PVS/qx+j1bnpGt1oP3y0qlO258bTIkQSWn4AbSx4C4f42AyvAhi9u9+Pt//GUhK/T+hUwMopjezj
98UecCNqZWBQuIp+9d3r/y5H5WVkeWXYR4F0WdW+bvNpnuJjO/wU62anllBJmTwdo2BgKOd044tj
TaqI9wLHEXaZJY4pr6ShZRIfa1KyfMWORQrw0Qox8FwWTjN1vYu5T4qXdRurCWgHgrcBdQBtjBT9
9TVmJwSmgI6bvc4Ai4k1rHA7Xcw+RNS2tZvnCUlIrgpLQI0EDekWZxIGFaM+YD1krM3RZXaRodqs
E1Gs2u3NuBZDGLVJU8IsZkB23a1HM3HQvMrT4tvby72I0FDUQFfF4j9d75kWKRnLiBHrtS6y0yaG
l/TG/AgOxhpgU9vP//UGXgkjK0PIV4Ixb8a2JU5oaga/5dzHAm6v3bUA4qmmi380sd/nMlgAndmi
fYByJvytBrqWQTzXitUAjjSErKc8YS4kw1AL5m9O4xbb99PfR4aPlQ1mdEDSezd8aEdfH1zMoNjK
tqM8shuL+30L/z47Vbg+uxakv1U2xKzXWBrqCpqhrSNToaz3NmgipCw36MLlGzBd0wBiFDfEHCzg
1dmqKX7ovI5cFmU991/Vn/UQRg+QZ1nXx1gP5s82sckYypF3GJMm5q6euLjzKvGsAF6MaeMcJ9hY
6OYxkRCEnsh/9SvadeRoJ0RoJOBiAEW4hyT/qDmdtTxizJcckx/lRtvxrmBUNv8TrF+aKVCMFu0l
EN4Y+OuBoMZDMm+ERrkRrIC+j7TVEbpjrvqkwjwX6822ZmejI7zD/TbyjahzBoBKDXmnHQDVqnVm
QF3f/WuJjCYcMjSzwmu5vpZVHouRFKbLtewsf52avFuZ6COxwfpE0Sq3wcXyBC5kEWqF531QEIKq
wVsOcbISR3F8M3dCR7AKM7Ue67C7+uVCGKFfckkV5mVwynNPDs1CLv/vlcdMLITQGDWSVpWAVgCv
x02MrAz3fjBHy0BcbkY/H6/j/jOTZQXdI0gCoBJ2fULAw8kYJq9Y9JAnDhBbrHKTHErPN2KK3qBK
IlSUyACLPhQgaXlgje6bwP9a52vfoL0qqiRCRXGAOWarZU2D1buNHlnwB01xW68KSoPrXV14sXmE
jirBSpMGU7noqNEUjcVcKuv2328dqaHybipUCQsCLqI7urHZ6tyXAUCv07+8DYRCAh6IxsUCFlTb
wHHQG13bJQZngFeKchtoO0dopQ5097mfYEUdrGKKoRH4gEZ7ZCkLuqv8/hwQWVjxS6YTZA3rGc3F
+PIuivgGTfPc0eLoCoTDzkHJoZZNnA5a9VEexYAzhIRGDCHTNvsHz/RKBnEwcyyCekz9vtLAGTL1
VtcLl3FpVvfOfl2JIY6l1EB9hUGT5VjA2WuwMH5go6Cc/W35DY12FxsmE1YhAAZCNEfg7q50jO8b
7RYMo2YMXR0BeBzDJKmh0kQKtzr1SiRhHEDPJQJuCgsT9vJx0auMkQNDXu9M1lx/0fTCPbuHcrCG
6AY5D3SNEfvIARswLnplsXujW76WmxGvSPkVmeDroyztNtu37OYfWWS39QDWUaVsv2Vlux6YzacB
2qhBOgIsYlv+yd9zRvHJ6+ma3fgnqrJd1DZhra7EEzsLcr4as5Hf4he1nppoH/1+zZUNVgYjRJxH
UVLLL95IRLMjOjWxv2gNxt9f+Lo8J3MpIPqwuZGO+fJNaYn6aIDs3QC6MUXD372riFbRF4oEoiRK
hKFvG6Tf2ybhvCzDkHWIsr58lBCCvczDUQrWTXbk0aEknEGOqw8Y+VYYmbbeOwHmEjD//QnL3b5Y
LxdWUQKUWQ7mjDdSU9vl7xiwHl59B3VVQ90xW98o3lmWIvd7hJDc50u5hMGeR4kBJAbkNhazB6Z4
bUamaszbYQe7uuWfIyMDeDZo60x/3/4CJpXZ0Ap4d8wECmeajLgXpdCbbAiwX7D36PVEbC2B1dcM
z9EpOi1aFlxLdrYFaxs4x8JTvqv1xKQpqrtP60I8aT6YJkXCDaSjXriV9q3p1Vtx3W4jx7a53Qq0
vL/A5/Y14+rlK8odv/eqJE0WMeKJ4Qb8mzhzaSh4dmpw5sfOkpzGC2HzfWdRI7zOb+hxwndO7ua0
LyQSKouV+ykQopbzgK0HhmJrMJSnYbW4NLnTGJOFwBIJG6BWbUZ3WC2BrO/MhgYo9w9wKqZ6ZdPj
I/6OK4xWl7+3QSIsRcxEGC6esQ2aI+3VI6r7x2492+B/gbMFgvr8vfkACf2qNMBogYC+QmBBOYk7
nv7VJxD6bfCjGNho+ITRTE2wEpiF5x94dzZiJ/dASW0wZ5pDcS+UuZJJKB2Ea43MgBkbx1CWeuII
34E2ZuZNtKsMT5pDWeOyjQ/Onuw0UGpBGgS15rw3YRPCLx9xyUpDM6mCaOdJqJQWLPFZymJhAp5T
sWsMxgAmrAFwlMEEi7ZLWRflFUlEIFADjMWfl3UN1hLX+3AysnWP5WUHH/oi+EdB6NXJEREB4iyl
zuLl5PBYljB03DaGcsqdyURvOs2Lpl4UwvVcmGFExsflDLe9me1AZfR9eoMJLKJ1STMItO0klNLY
LnjxClREB0PUuxhTAw+b2ZrAqrJ413d8KAHmKMHFLg0Flwfs4Mh1UU/1rlG4UAqEplIDwBjUMk4V
XLzfeSGgTBn9flFWognQa6M5LHpAMxlqMk9YbO2Dl0K6rjI4C8H6hPNVj/662kEVWuDY3AU/WxNt
0tj1PdJ8e7S8ORoYZfV+nT7LtTkbYKnvdWXdmeku3YG69R/mAC/vnkxoKhCkq5rU4zIU1nNjNchx
HlbSkdVpZvGud4uuYY2TMe8Bt5q45JiyT+IuGThP9uYP5VtjgKfYAjuIQ03k3nP2LmURN7xmukFu
gH7ynQbknkZ7WPUueHSh/3MnOLS6skp3i1mM8aABGaM/ViHLlb497z9LJa48sMM7cBxAfLcGDqaB
xDGMXkxraKUtkrjRsSz4EUDeoacMeO5Gvo+Oi1oEgcH+H0VCFxtKmlToeg5I85CFqjvyqv3ZN/vF
euL4eF38Z8Ee2iwxsoAWWTSXEbcyFVIkmCbur9cab1UPsPHQFzg8t8d7UO3Qenxkd702uIwy8BhE
YFrKxJllgxJkOSgdPdAmfo0m/yy07rkyuVW1ZSYLcEtO6RV26BUINJmVRPNZ7x0mtBOgIRQewHzk
BncTYJAyMKl5Gl6GihuKvlcDWFkmvHRadHLPcF/KIja36lQ2bYE95U0rROyeZoynVs/X/x9x0PLO
yIdwKYlwSQAKODZijFUpe4DF/+rPihPDoKrb9qv+le8qW0QRwDem0+PDvG3bWIbyLnaTCH6gZwCa
22OFoAU9FrsePqm08c36S1kHhvCb1VsgjVBk3j1B9NEtXVEg9CSVvO/7XFJLHQ87x+j9vlgHFk5x
hTlpdvNPFIx2IYs4QQ4QMlE1t7gtzlIMjX43LhraKU7sPYt5KYQ4vF6Sai4BIOH3m19UJ9z6lQQH
7/HG0cQQZyXVzbBwwSz7liD33q+BBq+ji5vywO/an8vlLH7KRUBcTyWPgnXPo7Db75ujsAmsApmq
fiX+jCjz8rQlER5kyw+8MoO++7uGDFLtxgRTMm477YSoayJsagQbp6Icz8OmLv5+YC1qeTR8nfOq
n4+P6V5+HDNWf+43YVMTsGQWXIBF1SaGbXaRFaK8EDpw3v7lhSA0cZHPQFpaLjfg+rdLTmrR+1gU
TQ0up3CjnC4WRNjPouAaeeGShJVebFriiL+m3RKkAkzRBLK+ORcr7fPf7aJCxKZC73NtE0LoUnJl
kZjJjHkNBD/Dp+ij7zEwYnmAamEFpKpV0AKQPdNKBgTkVJx4lAmHXeKgmWErmB8tugAGE7Phv37g
oVnV01NgHo+0rb3jAF3JJo6wAbBmhsEI3tu8lAfeSjazDkxuozcgWDKAXmtldrqi7e2iKR6tmDjQ
VqmEkh+x4nmLsi/wcpG8BwHONjuMOxlOpnCmHOadHNvlMslMTwNgO15KsUxF9zgz2JT23j1Y5a45
/HA+KXt6R6dcySJUfjyj/1mMsbjOAlssArZkG+udI1Ee3z0/6EoOofW1cYyAx4s1vQA8/JU1GLQF
zK77G42++usrbwNtE7R+uK60VjXxzulx300+soJOf7LNs4mSltfGCpspdrusqn8kabKiHNgdG81z
6F4SMa2AaTdx+YYLGxCh74cTpmZ58n+VXRKv3LS7pUpPba64v54/sggjAIRvATDLiyzjOwUb6oC+
Xjy7JfWEmqypMdQg696FRK/q0iitod+PJdbXRVPddVzNe7HcYATSYthXJfuSFSroxD1BPIvWWHRN
Cgus2vVGdlmXZFws8p646hHJo4qJ5Jp7QnesxdvINZosTDjl8O4plUuZxOKkRAQDTAqZ3N4/Zqfu
OXdZSzDPIEwyait/TnfZud0J1uA8FnzvIC/lEgeJUKRgwDTEe0AZBWGD3Ui/Hwu4565iLujPbhJm
HIwxgSImkMAAi3HBQ1ZMv9ywPqhZCivvd02/qsv3LmfcUvqpVmYN8l9a//k9/XL5DYR5B4Aml7eY
MPBYw18nm/fECizWW+wTwDuhRgcTZQwQbqLbhPby7/XSXK2fMBc934FOrhd4D1SxVrLrXWHLYaS5
13s91YEhPJmyLVi1AXV3pmw97VIRNkPkSh5DBIulevfeAUyrn0+r1QGFgXH1NOi0KtS96sjlSr+1
74UCygpcJHDLIPQy5NVsvlf6/i01XWCiwDjKsMz1Ek9vBv3z327y96ddiA5bIFNzEzYZZE6o0zL6
7O7Pq8OSBfkF/iQkb4+0tAHlTn0n6i9EijWvjCifLup2gMjYBrAosu20COIW0Ak4pEDbWDAAMGok
kEiHSs1E4ImSlvsDJol429t7ex/pv3/XVm2BqulXYHxR7s1iBklf41IkYSaFFjjoUYDdRK0W7RXF
ukKap13XJ9kpDWpF664KulggoW5BiNZ2YYUFhiEy0rZ3Dr6fBv/CfkhrxizNx6ujiVv+/uLceJFR
oiyCOCkp9JndiUVMkfBtzR/tH6FUtT4G64T/n9soGqIVWYWB81peQOrUxhd4iCgy7z51TLFqoFsT
MVxAaDgGKRbgBsi8l78E4CXszfIn2m4rwQJ58OP94wlPFNNRGKUBbA+qj6g4yxpxO4AKlQAomePP
iW56Xu9W+rt7dqFH9VJ/3UmGgbTHkbI8MkC7EUpcEkbgSoBfQGjotqYZreuvtbP5fLwywu7fyBCv
b8aIfrBYUCDDfPtJMbNkWeLmt4krwbVKlPgpftv2RncPgnN9bTi+RRFDquAbMYSx7RnebzQJYp6h
CQt9P+ru6uOw1Y2d8+SYlP0ia5E30ohL1/qgalGWQ9mYL5z95g2nvXv6WFnMagf2opVj0K4B2cR8
I3F5BhePF9wNclIt22h6nF27s/kWGq7r6qVj6TkytoLxI9afvjSXslQyGXEjmDClwHSYErZeBKPh
7OeMSz441NURHjwhBPhy16vz5f+3uk26zXTTPuujg9a20+Hj52QbBvP6aT6+8fdPELgyGCtUkYqW
ibesNmM3AySdP7+glm83+v4UmqfVh26BhhCZlvXRfGZsisy7q7yQSTxlYMrnvh/7/Bku7rzaTdtX
Vd+hIbXZr41Bf3pi9Sfn+bFM0oj+tbMXMomnHaXDKGgdZJqh65WgutTFT25dfOKyoCZ3PHYUJXlf
X10IJN67P3TYdAxWnwcjEBEymI5vfNLSssuPXNiZm1URrz0G+aeKsXL+LBrswT/9200jnrdSyHms
Qv+fSxO3EaQl/Xl8n+Ktk66cH0b945gaNJGEGbtZEfG+QXnCRC3GPs6TUaAVbX75MIzcU9yjszbq
0j5Sb+OyhkdbSLzrROtq0PsEwtmUP52vZ2pllnJEZEpMmadaZCNcvI3HoFpW4M/qlTfXoe7Qm3Mo
u0dCQ9eAuJH6Ga8ZfA2Gl+nefr8/uyfZ/X046Ib16xfErgfdpPrf9+3On+tOolSFDBikGA6SNy+j
6YWG7boHfavqr4FhGJ+UW0KmcchbohAahGuAPi+xOLRwuzHf3hoDDDn6QT6v2kk3nONn8E57adQF
EgqkroWi6JF4OW826APe90/o6kN1nceA+tekDxsneZrQjB6vqEaBdoMITVKrhZBq0Nzn1n72vPCA
ZLhtB7p7Es3VVlltl/4npFidz+NjnUl5GQqhXIIkkYskw1N8P0c6GLMpFV7qIRLaRQREUZovpsdD
kGHbs35aHXTLstZPX1RP5b77dXE/Cb2iqFkUgMBKOG/emqNmFAcUHx2Kj/Bf7gi8RKCiaiKyfdfm
e45idIpziYAVvaGDe8aldA+wpWsAxBtH53ikVcrIVsz/PIQ/Eokz4poW0dMicZO6b70r5gYcr96b
dOdIje4XV+BWU/6RRZxXHXUB+C8hK9OfzTfOPNsnaJaPlW6k1o+n4/GTsp3fqO6PBBJn5otcHlRg
oTyb5nt32s96hoEctGBXoz7rrs67+lYfrV/Ry9p5Aq/6F5qJjkvo4cyHRIeNouSo7yvXP+snLIU2
lCKXIO95RjEFrDyZmz2Z6cvjN/df7unfQsgUSlvlfta3WHOROOVPqbZ158faee70f7eY76t84Uer
PJqW5gKLkd6TM/Ld4MgyKUu5GyYCYeI/r4HMj5QiKLmCLBTOzyYYmhH7rtfmoDsgXKZclPu++YUk
whwAnyqcyxybBoIT/HkZLMRY3GCaFLtDPR3x+oH3ed7GYQlBG+YpfPIxv6U7wdMRtEkbiqhveKEH
l/87ELo4oHJM+SSKl8vvvbAG2EUNLKvQ31jrLfuRboLzsYSzbBjp7tV4onXfkOU1Uq+QQIhDp2Y+
20TL03ux32z3/K3LVrpuIWz9AXuHP7T7ct/O/bkvhH7pFfB+g/deOHfGs7xuRHO3hrvCHDafDi1d
+F9szx9ZhGoBI08VA3MCB7mZDM9mdNt2V72+shBArhEoP34KFM1BwhQMgDuaYg3SzBDF62P77HzR
VkS7mjf4AmC04gN2WZGkD2t0dzbGudwABC8XabqDKmsJ8C7uplQAn2MEvhiSDLZs1LEB/WszZ1oM
RbOnJAj11IIUTv4+pZclo+y9vetn/fDz9XUwfyEAp5wSdVmEGtGmPAvlZLn0HFw8FbEhepRSw6T4
Vfx9x+rvyycQWqTTQnBIfxuSF690394ZHTE+HDpdsVYoYGNs4AeoW4xJh8tAUft3RaN9X1JARKAi
m0ycnAB9LIiFgAChseajuaH8PpET/0tvXPw+sTRZGIWsmVI45hoiEAkQRjr7Obm0kyJ6vG7EEI6W
CB0M2k0s4xnOsOLtrCW4fvxmybLVjQzCterVyG8SDUvJ9NaGkvBs0O9u1MhMzrEXrkpzPPxLiYQC
HJPAD3KQ3eFw+FVrvmg6iHdHAxGNQzMv9x3Hi4MiFGDUtUoMEkHhXNuYIPg/0r6ruXVd6fIXsYo5
vIJBWbJkyZb9wrK3t5lz5q+fRc/UbAnmCN+9s6vOeXGVmgC6G40Oa+Gk+m0ZW5fn5fGblVWls+G/
dpIKnPTRSzqQ3U+OXUFSy7fUrQ3zPbIWxVC+n5TMjVsSZV4eZRVrCnOrOj9/d8T7ZBwRQ/F+IpEb
EQpw8bs8gYiXnWwWF1TwBrPQHaY3n+zk1+3/73h+XNWNHDFC43LoQc6w2FzVxXuyBshbul8uC9am
zQdPN6Iol2DoZZK5Ck5ntwt5ktuIKjpS4Mpl5v1Ym0c5h9jliqTRIamwr9bBcXpySjd/YmIjwjU3
LywenPnr42ZllJcYK3cEwyY2EYTs5Ir05up00kz0KDxt334GKpnHNvtEupFI+YyoGPvajSExeFE5
TEPZy+XROCevQGtm5BeZi6OcRRZ7XlhJ2MxoinjRooOMy+IkT1UY21zDYzBuLbqMTVvxz99vVLLI
3GDgVAjkF+r7ZndwVjUZ99Ufc/l9PP4XO6kDlAwkXGAUEwHJP+nSjTQwirlKKdcIZ5JoOToAwjv6
hdWK6zqx9FeGVf92HPfCqHimA8Jni2ZQWPXmivQVEjurxcI4omaCf4wbciYTfS9s0qGblRlcWyRl
NglDipOMW9C0+daK2PuqmUpCLHGTyt17kntxlHkXlVyCqRTiqnJbW+AkXBfoVgPixG4bmOJZ6fGG
MRn3M0smZeienA5RCPrUsyFsk9TOZIF0/HPxn1bGoZL3a6MM3E+DJO4FrM264mXUGWZgV4OzTu3n
5XLkmGHvb/91L46ybiHkDKFrsKzNdcerBHibWxjaY11kqSJl1mnZAtQqbeAjO8u5+qb8xDcmuCof
S5m5/u+XQl3/Q9lnqCJjKZ254c0IZ+QRwPUeZMxoCQg4WFo4adkjLaRCAE0Pa5WrIM+SDrvyHKE/
Y4d8GNNLMTSPfgUNI+DIS/HniJK/5YWh1zM+8G7bJMpR5AgxRrXA6UQDuUIJYMCInP5cW0u2E//E
6rKbDvvBrtHvHw7jz2M+7druJfjwne4pZTl1xrn8zHbdOKPWiyohb7Cg4XjdhGe5s0AyEb/kSCxs
GJo9E1Dfbx7lFTgFkF2jDlkvOzTV7Yi7ajGhZD53hJUynym+3YuiHIPmi7Wqu9g4ziAhKGiffMhh
ZYNm8pP3Uih/4CeZXGc6pLzsrs3L+2AbZMwxv1Oq08Px2Z56SmNC9tzbZrfhDruNZRYH1I1R+fn/
vS9/vvXmINUg67SgnxQ/UEmz+ButJARWS3YfBktjKM8R8bHegJN58hyoCXbhCiwRmpmqxDIthrkx
fCGNGNEIoVfVHoAEFLKxcjQOboc/0TPLNTGMTKYiDUxSy1LXTWqpkJ2lLwzy/n44k8VigjEnLwzH
O2neA5Omaa/S0vUjnsc5XXvPVki5tQwCHmfOVo6tv2PXPSajeiSPijYqMStFP8Me7qyDX6y3qKZq
piU8GVbDSuDN9BLc2YM8qc6NDvKFWPHxtJO4VNx3hNwZQcs4yjreKlht0RvEvC1Z9xjd8qw1QBUp
OizPgjs+7Eiy61YmM/RlqQjlTryq0N16hBQ0O6+TgSDpVSeEcBdlAU+JQgPLLTMiDXqatBoGI24l
aMl4eNGPBUpVDTMVNPPwuz8uKtQo/ax2u66aAvqrNSLjhWnwxS5izR6yNo9yGGMqenVnTF4yIeOG
hW/LcvU0ay+mCku+bbGK5CVTib4O0KCor+SAZI7xxhzWZxwMPciYVtVgYKZr2rPW4l8MR/xqRIBb
go7IZHgKhuUqVKwR6jGoCSSIsnYIbgXLAaSWU7zhJmMlBWey/XeaQAO6NEMZAGEXolT0DFzVkiDz
RA6oclVk5a355zK1+0UB8/1mPodYToPGWShStZIGMGidJZQ5do4I9MtVgBdRstNsY9G0BK27FyAE
5Va6Yzhjxv2iUAGJmEbo85+usri25dE8c2asW8rIeg2xnBQNuSC4CEmbEnKGydB8C8+v2EHOEiEW
Y0Uzqbb7k6RCEqEah0TqcwkdOy87IyHNSdmP70i2eSi9MRNuNG43/QCjYb7EtsdrdnqAoSlil3/q
ZArmmPOgzFVRLkTX5AQDVxDTmS9X7eBYot01NopRo20va4VledPPPbgzFeqxUorZEKnTk/lFERDf
b8Acyy860+oFOyqXJgnJcqkB5YRh8JNBPxBLj9h6sZy0gzhtpt+S3DVNHuP7357Dio7nHfIEOC8C
Qghs5PfXdJT1YdlFA4LjxgReDHcE1CUrqJpfyz8ZlPMCZF4z+HU3Oa9N/2ojxUG+WXUUmiru/2jf
PyFUbFPoSdmPLoRcpy5QTOgkJpqOACVhrtPF8r98v/wTR4U3WtRJfDUgCtjsrrtkh7lX8xlpRMbW
zQeI/6RQTklVUwBBF1jUS44pI48ZgE6b8lvL/v0+Fcu0tQj24BK/H5GXnWQJ+z3eYEtmh9bkaB6J
oRxRAc52t+9/FKD6ACTKZufgH5pM6y+gJ+2LgHRbc1jiNtMd8zu8MGxp/p7+t0oqthm0xJXLBuIx
K4EOaLuxmNll1kFRTilIC9WXgRGE0BMXNBqRD+czmt68hY0meLSVrr8N65uhHPMOF1xEgMCC+aq0
j+Aiuasx0IMnkY9JkGgfv/F/5UOzSm3MMrjP4ZLZvzizk7IgAQ8dlIQTpRu1zF5JDM9tR/48uBWI
qhLJe/OiOof4nEeNbwzEbaYbwzIwRA+0LYK4R4xU7h+f58xeA1RlIi9VEIiA0+reZaFPTFA4TuTP
eXUMQfQmpbaevT6WMRNvTS0kYNnhDV4Gzvy9DC1wBx50ouK5j86AtSRBwyIbk+aWAYY1UcAMqgz0
D2oZuoIJA7EoRYT1EbnGK2Tt373SPMSoMXr7w0rYnDhzkS63r9OwVE6wUtFpttV2b1/axTNDmWYX
jEkRAKphqEihCa6iTAyUtMnRPOwjZSAVllKxGAjmbm6Fl8FIP3FJG7JCaU+cgB3Qqz1Ed7V5Ha3Q
J4ZGOuB3dQSJ2jV66PvQUves8fCZjQYjIChNwLEB3lb6Bvd00ZObUoRYWSJZu2zBGtwwI/RJIygf
B/hmYC7KwFjmMYV+rzF138ZekRnwAIfivX11t9x6/S2FRHmyHqvmnNnfSaIuhUjpvDEHCj2qtRuN
hGfDjgQrspabhugmi4J17jmACRHQKeLYMAVGQ+tncSEjQIBni8CJtytSuxXJ6CExIqFL5tSaoMkh
1bjndj0wchYXlLgshmrOFUkUUEvrOsAWcUb0AQ5e35eyyyFkXov7z35ZByRYIkDX+EWyMgMnNa3x
wBqFnWkA0SFVBrwKPI2o/HpyKTzQ2PhEPkvlKgRkdqea/DaqzPCUL8CJ1EyE70RMCON0Z4Il7LUO
UENQHvICzbvKd0Cf0FzBOCMxbrcb4IGvfCK+Hlm+/KfPiFJY8FdijeAR4xWF5gRMuFBN+0KCIGsY
TKv44Kf+gvIlJgd15aGpkiPJBxguiLQTfPMVJCiFJa15gnZSXSPCE+sOncun330Q5R5CwUjrmBON
c2V7+13sBOvKfPeWgAzdA4i23Yc2qO6PrM7E6VcfbQMV37ud7yoeAGrPcUCMU7SFIT0vH5/pTIx9
szCVjrGFRu75WFaM89BaKQDo4k2/kVeB8l+89+7kUHG23hhVJXiQswlXgNYzzLZzjL1MqrNpx6ll
SgVZh5n5eHEz7+Y7odQ1FtZy4jWAdz5D5mgboELlrcz9qIFiYv6nI8xTkH8njHKyqRcpcpGrk86K
6+5Dsrpp1DYBdSHZryXTVq+ZxUzTPtYQlUYa8LuYC8cE22qVK87uzX1qegyfPmOMgAAzJBVIwQpI
3ugpSq6quDjrXOMsWRJJF+k26UFxPZrehTvUq/ZVWVSXEC9PhWjKzotMNXWiyPRQoFuNp/w9JmVN
ovjsKQv37+Pz/b16gwcNDqIhuAksnlIqvu69JPN99wyKa7Xa1lqyymSDCC3ahOPY0VTGVvzWJ8iT
QH2jAgGbBy/C/T3ap7xYZ0Xknq+8fT77JioXV9ZlrU5X5L3R3wuhXgQqWj6NvISQl+vhr+NsdHOD
XJcjWEJLkmW22DnWZocxhMMKM63e0j88va3Xtr//2O/30jp5wmv8CIQLsl4HjrleP5sfrOTNTznv
0SdO53KTP/eC0VNdBZ9oocP+89NA9ry1MrQzAxT8vNiv0TQ1rteguLeXaBXwTBa56sz9hz1SYHA6
bn/E2pRjHANPEcvSdVENHB0gNSjLcdm95QNmlrMD98bqYZk9kn/i6MdMAhLGaCwN9yzruRmqV6Vg
PBtmws+7BamUJnuFVGddCwmlk66CirwXBOzbmGYHEuXee8tJ/1KaLGqin+Zo+hxB7SEh8JTxmNAp
/xgUud6nWSpPU7ETZYBsYlzfOZEF+o62UKcLOmZYyjPT0YwYArEo2u3R24l4nlKeChxCVdDJ5x+0
HjSUoj2nAAr1/qMjGYAnNMRyzx+PHcVPpyq10juhlOWqqe8Kcg2hpQWrqQjGkoK/rrVydtfNl2F9
fWVLq2uXRQazWaemeVQTYuTk+J9fg/eLp4xb54SWqwt8h4xEkJOBVCU4ekf3aUWGa2qrr/Ind368
9BkfebdyylaBNaIMQOGTz2lA3nPgna5Kz2FFwZOiPNpeyh69UKziTIEQyzi8q39PI/BCFiiiHR+v
5Xewcrd7dK+VX6VaX4qtfNYX/uH0JK25r8cCWMpJT5sMQa65vAEJ44F/r5EIArANRngWRLa2/bq7
xsS8sDjoZyYosCzg92iibkyok5P7uXGn0QBkmzEesHsYFccMg2efq92ZcNOw4Oa00MyFqZjP/GYg
QUq+j9KKsejZbb2RT1kkJ/einyj9ZBwJGhCnKo5TmGcEL7tVZD69TjPW+8uzv/ZtZM0ZZzqTHL1f
PWWaiNDSIIyw+vYafKhrWGa/RMMlnLr99LrNVnsANfisNoQ513e355Qh4q2PP097Pg2gWs5BWZ5X
Koc5uJNm22gqWX8Pn9OOe5bFrGLNWsvNflMmCeQrFekMyEY7hodS4Ev8vCLj0baTpw8ZcGLINRr/
TT/E/T5TNgouhlYbNZxyZTupBeTY1UJGC+abxtLnmTcxJCEFJyNSQtaeHrFVjSBMPV3AicJ8PoXN
ahGTLYAIbNQjAmsA1wBDgX/nN+4FUqF3FngAth4hcGPt3lEKhA6ddOukWgu0mIpTzGoiAcGcaZx1
rTfrpOw2Q7sCmvshFv0lu9wR5FW8F7df2nlzjN+noSdWQWQu8LrbWcpStTHJNKOHxMbcWE60LBbt
sn/NTOP0F91DCxDL2B+XS7mLsMvG6qgctJVux7a8Zzj8efO5WTpltGLtK4Kf4EMidLzsHBAbuQSD
IYtgu91K65ysMwudRfz/oA47Fyrd7QFluUWoJoISQXRhv6CfDXMV2aIcEPDyyyNz/moyil8X2806
KVOVXant24qf1hk+tem5yUxFIyVvR+pBjRjP1Zns2b0eUyYqchKX5fkkbTTbFH6Qf35bV2hzPE5V
UYbVsDaS5opUfIXzXHeE1ezwvNABZcTh4XCZ5nmAGMJw8zNt4Hdro8Gh9FIvR6mE09N3xRooL4Qs
ME2EYTaMHQOKErSKjGttpuHiXiIV3WZ+FAHMEBIVFJDenUW0Wj72OyxHR/OvVWOd6HEHCbnlKEuP
CHvb3q/x3EHkw0p2zt+T/1RRp7xNIClgekhxXK2lrysimtb5Jz540q0Ft4iXCRBg2RhU88HJjVjK
5QAxPxSFCGITstntMEyCeMhZ6RYhf8gW0KW4Kpee87VkDeOwXIxOuZgY3EHxkEHwy3WDkAS0LfAw
2YWzyeLP1sarcv3MWSlog0KTpauM+4TGbA3ruOrkDqIz4j+ppkAwsYDLZIs2SfvDNp+R6jvq/8UT
8Nav6ZSrSQY9RC4bQvlppApne07M02rhOou9iK4qhuqylki5mtCPYkNu4Go2G7UD+9LzcqpE/zfj
EXdGSGOz1kqpR74uymf/zX8Wv1TUULm3jmyOLFixn/bHB67aEO6j6N4QOJWPJOjLRPgTgedot2te
yq1gfa7A+FyTE+DVyXYvYhR/rxKE81tbWwAJtwwm5I/o8/9vh+m0Weh1wthM9iqCeAfHSSJzscXU
rm/Lp8eiZlqT7jeZin/qVBHUvsEmw0I5wn84QDIkwDKEul76BWY0j98sE/ldbb0XSXmjFv1eMZ8q
eLPkTnxQAN66Qj/D0uRA3dFtnoG741nGG7etWEWIn07JR+dMOaQw9JQyrrHYqCSWBhK6mrNODpKT
zaJwCfp70bc81YPQJQs72lib5+Wz+fb2itBkNN/2aDF6vPsz7eL3W0E5Kl8uSj/ncQuoAD785PBy
WQmL1jaRPWnI12NhrAiQrozoPGhnhwr7Hn1npLGRcHOAhbUKFkJCxD9v07iitkUyw1qaH8gHw1E+
/oBpdx/tPuWlVD9q0iGUcal+/omYeLaTjT76dcorVVImdYACl88hzJYAn83ef9iPFzADCnh7XAJd
8ejHOuj5EZ5P8TZOQaKRxE++ibESDmVDjnTNAo+w+hQSuzCWYKm6MExn2qFfawSpOUgudED20pwa
vNt4QWgYMNZ0q3zKf4AaxZAw+56/kUAFPuUg1egJgITIP4rJtgWIOmcqHHl5vJPzAeSNHMrtcK2r
+dIIXeRN1B/txdPrq2BOzZeIVVkP9pkmYBzbjTDK4SR1lonTc+tcg8wuP+jfbXIRRgTJqV2dh02D
hlqePF7gZLiPToryNIY+tGklYB+D72sVv2TcutEZRzUfQt4si3IepR9WrpDoqOSS6wSDNeFXnC6X
CSSJcVwsvaPeTXxfe2o1YAM3QWqNG9kadctiRqks3aP8QypGYewL2hQuXjFr1PMk/uxtwGME1ncH
8HfPemH2I87LBHurqEooBtGoFXxo4CqSfQUzW1Z8gCPERfTdbfCIWX4xC/6T8fxWiv8rjB7cKpWW
y7ooVPCqsHZWrCMzqBMT2BVMSbNX7ERK+7+XRc9wFfogiJ4XKD8tspi+yK5MHMf5F+eNDMpVDKUh
AznV/UlhvLc+QfPEQiRrgBPFC4b+zRVtYMH/1kO5C3BJCPrgQpax3FkS+rKAQ9zbydu+YY2KS/OW
+08U5SzQEgIGaZGDB8QhTaWp9wMA+/MV+Jmc8+l0Whhmbm8X27dmuweKxfr7GwiBzDmT+RfozYop
B9Ibru+5JRTTcNJpitxdOc1K3LCaCGewRiff+G+5lBOJArlpQteDAWxaq8BFhhwyUDrSDfJBqB2t
zefUPB4tFtDWfORzI5dyKULXxq40YH0v191Vc5rdeNxfJvUBseljVzzTgIHiOtp8VB11XlGkoUja
pi0kt4uVc7VGOTQj6oD0CPcSrOQrAi0Em18b67HISUdoQxc1jHUbInKjoITC32+y8h5f5GWZSMpZ
VjMiKgHpWW08UzRDS5DAM6yKqL9JvEGph5J6bqbx05pILpCSmB8COJEer2I23LkVQulGC/YRTm8z
BfPpxHqvPqI9b143yffuGqBPCqkea9j+D+Bv59zkrVhKNWQ5U918nMQCmtsPpsF/MLDZ7nlidVkA
DMquzTWU8uvxcmezJLdyqftHzpqR64Zkcpoa1vsDlgRMya19Aa4dKyiZu1JvhVHhKp/pdV0muXIe
G1Mv9om7Hj/8eAHyQoexrEkV/t+q8itorSuldUVx2s4reqGl12i7bi9AH2StaDZN929Jv6LTNokU
v5kERagEAUHYQT4d6L6LJ0wxiI7CxjKaC/lvBVJmFsp6LTfTgUUESITo8ja/v9goFLOu6lYMdfmU
Rt7GFR6sEFNaV32hodytoY0r3/gnLySWxdrJn6HPR0dG3UFj6DWKJEIicvXXnYJU9ZVb8gUZDUv9
Y1rLlwmrdljjv8URk7aXy9oezdc0RlO2CXgb1vfMXvW3O0B5G0kq+naQ8D2oOjmJnS36U2svpY75
LJg7URkD5spUATJ4OvFRAg+u6ZMOgriU7IyrCDhZx0N94Jll7HOB360k6lDlltONsIGk8RnhMxeb
GsiGWngatIHCnU6J7P+cweGnz+tWKnWwhjgkWl/0yjk0yBBZyYKvkTobn1DvmdCwRGR/v1j1luk3
aWWSVbR8oqscuO50p1PbYH60HBTlfL0KgFvK0PBIBOI7imHlywL0esRWkIk9gpsjcYEXOiwYDoj1
AZSZtrKLMFGUlTP6Md2PJHfEc7vkfdNLPmTeRH9thkmCoVhIAUPy7AV2u3TqkMOy57g+xtLTyipe
UKHl3wxzu22QekaoAQrRV5NHX6R/HEPG3Tn7wL0VTZ00ErKeGvsQnf8R7b48y+JKRat746IPDvR4
b/qbYZi8u4nQLR6vM8yUMXZ9TsG1qasYhy5oAt3qzxspFj76GhLRAPU67F6yk3f0Y3K5dK8+6ppf
j+XNAL6BleFGHrXgJME8R6NB3ibMEZ/7gqlaLQFttpm/op0Z+e/B2a47YmwVIJdmtr8YMPq1lP6L
yTYDLYdghhJBoTRFYVTw1fHRBN6nnWPMLfEy8bVj5yjreqqtDMvu83iUR4LGHZadzdzod3Kp8CEp
Nd/FdJuG5zhwqQGaAfqtd+H8OcLWTvJKPv9Jgfy7Ht/X9W7Jrb415qwY6wuomKIA+9aQivgCb6m8
Ygz5EzOtx5ervL5uqvWX5wxLxqHPafk0GQCeKkVHWooerxhy4GokaBM7d9FTcBYtFHSGTeJMaZxj
tfEXyttjLfvB6qCc2Z1AaolDnAZe3HLQMvR2CwlIqw69FSz51uYuyepj/ezun9c28V9+6ktoGkDL
QA3A6ggzBIxPmYmrZBEqb6iYzQRNCPUpVabpvdFV3Fn3nKhPiKyd9c+SW5TBk4I5JSFfd9JbNmpE
6b6TzImaY9hZgQGiID4nufhR5DslLEkIFxgDCXQZhdsuIEl6aHWz7Vdc3Jiifi65vT/aBWB//yas
ftG5Z/XtEn7qIjfvlCHPhjpXSzDZP1ffYMsVDR+Qv42xcwU7P3KrwjXb5vx43+bCxDuhUwxwK3RU
hU5PCu7M8VaJ2MkJvzjBVjYjwhnHJPrBFHb8+cKjl+XI6sace1bfCafuothPND82sOK0QbPxcxTz
lvekSqcht7KiJDl3ElNG2nvu/Xknk7qFCkkv5F7PubMimkXluLopiMRo/rabT0AGS3+LctX8cckf
TSGjDJ9YhALrMmDoqkw55zHmMPkmYs8l0QxF8+/pMJUmc7vnbIyRgo9iyTjkaR/v7BRWgbkkXcDE
EKav6HY7HQTFHF/27tnTTWeX7fNn2Q4dTSMx6oV722xtdPSYyYFhlD8a+0gupVxlroeKL0JuJazq
13LjTa0lp8qUlkikWOcdj4Ja7JBF5SzOqeUsvEWI8Dn0V8+xbaho3kwXsSk9Pd6N3wnon93AtA02
AuBMtJtU+KxXVVd0z8WLERC9ikj7ieLTZ5FYpfHM8Q1Rc0bs81vTKZmUe9Lb2k19WUKjtfZH2hhH
xVxfWJBXv0tK90J+ZTQzYIdi8s49I0mWLHHpaeS6ya3Wt9WnaIFhG/1Jc21lIDxggRzcwCjyfQNG
Qhz/Yw2fvgSt9SCFVCQwR1O3r1EMbSymKpYruSj4Hz4PE6B0WFmpiwmbtd8zNO139p0SSO0vXyil
n7SKe+7LZV2j2br9anbabrTLPVgM4bKdANlBccmQ+zvOupdLc22kbZ662HH3vIm+N9don5HE9lMS
vbvORIaFQiW6DKbXi/F0fI6Pz0eGLs9a9r+N1igL0+MsFqRKd8+ZQviK1GDitrlj8oSoBg77sbDf
8yPTYjGvKgsgfwDpF5WBarzGqHnZ584beeEew6d069oDCcFg2JnyGjDh6DMFKYa3GDEP9Ja0U30e
s1zP34+/43ecQ30HFVOCtw5cZwLnAk5gERUk02xxa0ZgAA2c79CuC/K9YbFd/x6kpWRSGq37nCCI
usedLTDiWU6/deI/ZyeIyHm1I927LJEP1VmKm/XwelwuY1v7+BisjwuiXFZkO6ky7VQ1RUZ7sSRM
7wnq9jC8wqvcAZEOZkdePCQBx3N78K/JXjajtb7odp1A1rFd4SkpL411/R6uS3NdCMRiTbXNerXb
T6EyEYPUl5zb4FOqeKnUrz1vKtKme/YEEvaYtudWjIOflkYt3QA0J94u09ox6HAfrOR6V4N+CFaO
OKXZw4/aPYguUJPyUSD6eizs14vNAM0QbktNUzUIpQPKhNeSzFChZEptDsCnSzecjlmovXF+LOd3
ovNHECYkQW0n4VSpRdVB2JSFFiIgIRZYWN/bCOlV9aB8f4hWbLeXJVL+GhNM4HcW6V4s3TTYRlqG
lGfEIb9qRdhLOSTbwlEdBO0siqU5x2GICmihJPxPRAByf25R3xlZmEFWO/V2HNulIy27S/R+nvwF
QTMPqL/sZ/k1O6BehbaaT5hNt2lMVn/x3NV/9yFU8JfphdZkKT6kUIm8D4216tqi2evHRvtTmwk4
EjsG58zv7OG0zzdrp8w1yge+HyOIfNnseiv/cpz3991mswGtZUKqQworVs3D8PdcFaS52MlZmLIC
xRuu55SdpJ21INSXZEUCbyNGr+5PQhCyCAUYhTvHnt3kwK/a8N4hr4lvOI2x0GNT7ffBm9GbXbuo
DFby+9eTeNoLXCFIl6JpAvPHlPTckP2m6eBENeLuUswoBaYXWp0jAtP3K5s4QVgQ57MLhlgVU8ii
IAnU9qchF0VZo3HnTDi02Fo+S1kxwK/yLn5eMZDkwNPTAOgAvae56/VD0/gXUd+jycBMwpUUHXPu
qsoAv00dzkxsFXAArveSSm/6RhpNbPCQrxVxo4T2aLiMaHPW3jBPrkmYLAckwY/LuXnUiYZQZgF6
Oi4jd/TrVV8c5e7S968Vsnu5qWemWLyIQ02k6tqKVjhqdjuS8SXsPjTNbDGjrHmZJY0kj/9ynRkY
gTlmTqfuNMlq0WMY1Kx4cYocaMeOTVQkNNlrIsAb7hXD03JXjoPWu0iO5oILIb7KGgLGOiVjQ+TM
1CU7LReFZw54oiVPsccIKX4CUvoDAKigqLIiAiCC7jnU6i6p4kLxL0mKGt6TDgR+C3Fcuuo+atnq
PkYgT1vVy5jvhOKtzgGUoQJZXvvMMhOtK2ERWoqTAKXA0Wuzkabcpmxn3Md4Ki6JYQoe4dWTbJDA
bgebV+xEc3jJFBbu1tBNw+mjlfqaj+a4D1aNSzCBLhhWtvZVx8WE+peLRMS53rkmKIfChEgcaQLL
/+jA/eV+Pb6NZt2VIRmyjpamSaup2MqvGlfhXdW/cKHpHwoSXkVTX/tmbDlAhDdhQJaNfsSUPB1k
K15Glp2f1pHzoX0stZVi1Y6x7DxmemfmktRQKwOKyfRmA5YJ5bgT0Zc1b5BhY+NOyEkwmvlTo/FE
Kb1lUezaXZCYXEyyZz2zUm6puM9lT9pTrZqNzLKu3y4F3wI3ZiAMRhafDoMHVLnScQiDS43J5Hw1
CFb8gRMu/iqhM0Q9yaNz6ZmiYHHKeoqDOlKFLRlQUvACW4wdbmUoZhrZQvvacazo8LczQoIZ/2BL
iFtQjb63pCQPiyjrkuDir7ir72TuUxUu+e8KT++9W5AcQ9UZibg/498keg/5nRFiWIBfiqwy/2+L
xnfIUCGMV4OWTKLi5azv1bLuyuASD0/GM8xH2SYXlBma4cg1AVB8nPKvigz8aPH6onjWWsa9O/My
myiJBVGYrjkwo1EbEXDJWAo+F14KNBi0ZjWamWZmfyv3NbO5YdMVQBTZtqRs9ghXufLUZ07h2Z1O
sk/vECk7l0PY51ThITzVpakwkhC/g/j7r6OupbL3q1Gavq7GuK5vhgEuJrjgcWdkJ5cnbW09tuuZ
B7KGGwEVAQlMyhOyy71eFOXYDPXoJ5dQ3Obgw/jgXbsJrYLfZDvXdeBigjNfLgWJ+JcsNMeCeKwO
ht8JTgNgIxJ64xUeFTCBDgPdtAz5VorSS7NIwXbz5L6hxQve1epem1V84Vm00TOGeiePUoFEzeve
DSEv5b8NXHfonHy8q7/jmWlBMmJ3RFKqQo+N9EkqaJ6RphegV3ogBP7uPv8H02lTVHR/N91LoXRF
cDFVqXplemn1VXPsN5JTb4w1ktVeucwsecM1DNuZdIEWKBm6BhIEdLSIdFIB/R41J0l+dnHL79p3
+vqlzbaPd27m6Qgs0RsZVCiYBRM3bgEZ+epai4QPN+qZW/CbckBV6rGsuVOS8biCu9ZkRTOo/XON
xBPrts4uiCWawUa2KwXueGULLxxzknDurG5lUWaWt0UYK2OVXbQ/XQm/Q/iN72+j8IWrD+q1asyq
deLMfrzAmTwrAk/Etyom/3Er/SBR3MR7YVNIqRFo+cVvzXZEAKFdo3TVcg5oh31p21ZWEtn8k/Rd
xCNBPruOzl6z5I6eseWU90AIiSiQwlvqaMfqiBJaYmLG6VLTrjX30lSrsbL1atUGyLasB0QmGNEb
ECeGZtY8u6xc6W/tQ44Sl9dkVgin6fdwnkqtH3RdcfEDS1Hes3QnN4yHyG/vCxHIISCDoIp4cU+X
181+xWnlcq4xFhegfZO+fy7RZhCc+E5ZDqv0qJ4eH8/vkoOho+FZUoEuhbgBmYt7cejNkQaer4oL
kqFtQzTBbFd+ufCbvbqqrPIknBQMZhtRhHjzSy0WHMvYJkd3b9D4AFizgewd4hUa9iIMky4Rgh7r
7dFsB0g0D+l/dA53pN25lWk8NctcZtw4vzG9plXfCKVieq3veHRvQuiuP4uXT+czfI5HK94IQJxZ
1xjscGxTWwDk5FlZmWG7fLzpc0dsTK8J2D14x2ijz6vWlYSuLi7KaOUu6Xp9EfXoKjYMK/0IalOp
ePOxxB8k5l+7rIpYNBBNBOAG3h9zbEi1WzQDOJosqXcy1BXTVCCCaOvfxUsDqKKCGHbKmS5vxakt
BE6TkU42xxP6bEiwGVQzReXtowiRwxUHC5FZjFGjUjcj3yxjc/TM6qn/m+Zmj5aRZvW/SPuuJdeN
JMovQgS8eYUlaNuQ7V4QbS4BFLw3X78HrV2JLGKJkGakGU3oRjBRVVlZaU6ezMF+GxrNuOuDVZms
5C++MlpmVeRWjthkkTnrdvYAAsmJdA4LU0DSRisR1/OhOrZSeQoEna1jIy5fSWL4hV1GgyF0H2Hm
sN6LFtjR+yA99aIpds/CHxSZJAmk/UaqgcHNFlRLS1YE5Z0KgOvSbQGj4k0WoShKYcpK681A2TSc
mWk2/qWEfPb9Q/ptvqMO6WoVlFZyRZzLrCSXJ7S0h5qpAHCk7ASwco3b6jx+AS2BEpDnpH8wC9x/
H1WXEJtTHG8wFHVVESMa1zzrDOYgm6RedamjjQ8xuxUZK8vt0jOCJ0k4ZA/KR/gk5FYovPodJkqi
sDxY/kH8rj1LybaYkei99symdAR5LWuPCoK6PwVxysRkwpdIc6roEHH2yKy8yOYlo9xniLnz/UBy
K2oLQwz00UGjRIBfCdaMpBPZECB+WxUWW9pcawzdQ/DVBGah8Ujl4O+HDtjXQFrYztveTkoppvfw
wpKGdSXIpSqWJ35N3B3zdmicpNBj5NIc1gR5Z6DLcG318U+Okb2IXq3UKZ3QXir/S9Ox0ccqo2kA
3iWIULjfaODiO4qWCUBMppYn4dCdle9sX+xrN7A5kED4x2Rrp5g1cxiM0Y72vq7sJIfsMUEV6flT
rL8aYLvESCIWM8jQa8gaL5jle1pJDm+HB7IQPc6kIFXu8kupwGgoMyGqGKU8sUplpNV5ateWn9Mn
ycGpRnawJO/W+7mWR6WXi7wXhNLHznCH0q5Qr5km1o6gBVHNwPZcz+b24iHG7OJmwQLPlGmuJNPl
SCFl5QQ2A7rxGL34m1Z6Gt/FXacaVaXLzfs4uPA7MpNE60yCavDP9686P/PqXe60QF31LpI9qD92
WlvxRugbPZLOQAO9+bgJemijJmcKbrZJDendM6p1ZmUbwZ3AKfe/4/+jmzLIZNEMBmI+6gQkVEK7
JJm+Y1N8yo+V0W9SsxxtXkb0ucF1Yad5j7Gbp3pzZl/zh74wCyRa9vUPSwztW1klSaJL68LJWotE
uqczla4VBgNmo8aetCY6dEeGc7px6xm1mZjt3uf15os8tjAi68j0lIU1zbjvOFtFAKYAgCNe+S1F
X9w3rhtiLVHC6jR0ZtDDeTzLmWaoabxq+C3LFgYpmH2p/OuoGVLhQyGnoGpIvlAnqrJtIoWSB10W
LS/Wm5e+D3TlI9j47bO8xOj6mxq+sSmYWIpMGIJm5df2XayxEHlAchhSnQJkd6o/Qc3bcr0rs1cA
g8R8NZJvqQ31WnBCTCxojDTmFzyK2at78QFULo4ETdCxWVSdxMiNARKF2+3WkatWm37BSsyk/aad
/WetlFWSx7QMBBVrZdc75kCOo81+HkAdJBvJqp5a2ZDxq6e2feO1AZVP4iJW02MjNWrrM9cL+xy7
K0xOwFNl+PZSVDUTEVx9HHWB0DEoDIk4fVzkcvkqIaIu90/3b+kvBoY+bQXpRQQE6E25uaVyKiPt
Wfu/Gk2q90I6xtJKOiQR+FeVkzxsisZhclsBkxADxMSuqJGnter+vQcv4uCw4eH+B81kbOBEAsYH
SmEVCc/foO9S/VQ/HloZp6/gCW+CfW938PvgNdWYAcpsR4zwkVhD1QDi0RnvITakn3idLgE453QQ
oSVYGWXcOzArXz/wQCvLeSHV0EFw9jeF7QUvY/btVQAYeP1CnDInC320iqJM44JFOndZ5FHUdXJQ
n4DHrr/hyDDIcCNZiPoDMt8L28vPeAzqhEwFSEWBU0vFgIFStX02FvVJ6DYq96aeGXAOKwrIf/TI
dwSpMlTfKqpozUcL6ZW5eJC7FE3da07OkzxM8/pUfnNfkSAYwmCKkpHVKsijQqPSG9HMnmXJ6feV
GBopUAZZuVGXAu2ZEjAQYRdbQF36LO0yDDWu6hMmC7tH8izBzL0rzrOKZPFBMfmFKzZrUC/lUfe4
FXM/ZznI89g1hg1G/K7AjNmcoOLyWHeu2hhcpLOcobQr5ai1C9Z01vPSOGHC3f8+INSJa8LoZUzd
1KcmQUEl3+SiJRaG1+/yWrJKjRgVhzaAQvfk44KuTb9M25ZLydSBD2kjcxVajE6k6vQmhVOsJEYy
Wj6LSuCfqDLH+jMtvpPhuWo2vOb6w2tSG/37/c+4ZYCZSoHwkAXYFJYVfh2mC4sScUEvxQo2YIAT
/AAWdNHkU6PYDUTXTvnHWd0/SqjhhDZnnCQ32agWsRq9Wkkuv3QFphXf7AjKbCIywRNr5XQ7Lz4l
iMJGKDKY9Db6GHZtYSHNqE6ZkaHDMM3xk8k2kegqgRG+cQe1M7N8dX8zfr2/my8A6ygSBCped4U6
E34au85XSXXi3jJLeuiQEKz5WBdZiw03iFMAcaoc4IWr3h424BZxvBglefKnRrS1LkvUwcI3DNzd
Bb4h9YYSOoAPtt3j/a+cs4jI6f39kdQNzb2C14iEbSozfSiMEK9rsilylGl9A17jfWG3rVWTfqBA
j+YUFupK530lLsF806rEE2iAIEvW3RH9Agg0zeEtOg5uYCH1t1Cvmr0ZFyIpPWiUNAJ7VVWd6gjZ
RASugbdPiUmUhWBgpoB4vbYpWLhQuLIhGWaP/65NA9VIvm3QFieYyNpb6ItwwVy6FUB0FlspKKXv
7+vsIU6I3t+WdhBDXouO07hV8qatTuqaO3R+bJQjpJDmECsLD+j0GN/o9IUkyj/mxi7X4gCS6hRE
8l3KSLZfFa/3lzNTxpm28p/1UGfmC4RrRZCpnZBSOzFf8pkUqxQYDmErpzqbucGu8haSiTMeILjq
RY6TOU3iMZfjegubLvRFpZVAT10HFoFtjPJ3SVjQkd+AlNq+KymUSWi8Xg1BklWduvVgiFbzp5i4
sHOzWRVWbcYP/kb46pGU4wzWbo0Q/ysYndtarNujD7bfR89LCPkZ1YHWgNB3qpap6MG7XrdWSsjc
EqY6xd1rqGDUdvvYoi01tAXE0F3b/5dtvhBH6U8XBnExMl51KtI/TYbhKupXHoUL12H2LEU0BE3H
KaMJ73pN8MDJWGM076nRjMg7JwK6KaIlQPCcEE5V8bKwHBL89JiwnOsbZiCkOfme5YuYmFuD7Hyp
rWxWYQD7QTsXyi+8Sr8hTCmLDDzF5lSasdubnCn+CcBBOqIttUSbpKW6oZG46iFyETIGT2AZB72h
IRwArbDEFW+W+vn+3ZxB/gDijzw/i1QDqrx0HkzrPFUrsqw5caleOMWJ+2Ib07c0o7Jr5LgUA0lp
NByLLGg8TGm7QeOVYovGpkVjWK8Xm3jpoZ/T4MsPok5biUatScW0OSncUygbWbxhunUYhaZKdF/0
dcDRkM6wE1XnhW49vvGOjGEbL/KwYBrnHgAMMNLQFocCiHwTyPRcX6ptWzanTYJCO7jD3PYwrpSn
4TCgGxrJ9dhK9HZr5mtuVy484zN2+Ur2pK0Xj48nFGobsTiVHkX1kdvVfbbwds/4UzxGJk1AN0wv
URTKJg+jWOXJ2DQnIQHQrN/V+cZrVnH1IHr2gopNRuDSSmoTDgc9jKhxAMWH/3O9mLDlVKUR/e7k
d2b9BjgTIFkOgBUpyB93aOQctj7YaFSjM1coLN4XfpN3Qv1BRN8GkEnTOCOFRq2OfSaOeVy0x4y4
byOuWP3lHUD23W2zhdeAVtxfSTKqhBjKgrwIPeWzjRsviwnfHJtY57tknXfsLiCYJBbUj2RwgZxd
2FhaSf4SCILGCTaD5j3q9ZFDlid1qTZHhkc+GH2DrVgt2PdZERNuHKV3YHJoUA5GicdppIXtMU5Q
6eUDNL/8S+P+uwg0HwJ+JGkohFMhnqwFTJqEZXvkRtlmtIdCiHTfLxbWcVN2mMQAQoKjmfocWU24
1sFGbrh2nMSUpuyUW9VR1+q6e1HX/oozU5OxFCvETJvC5QzNydx837jBitc72LsFhaQfmulLgJYT
WRFlMbB+UwvmRrUa4Sy1RxRawhUiKhV0BHrCYFzSJmBX7JbP3OYr21Sofvx70aqGvAyGWCAxg++g
NoGNiVpqUX+UUUkIrWGXYTo82TdPkfgsVUexcVt+J/MPUmqRPZj2FuTTJgcrx5wUyOUFPOKYXUSJ
1/KgIFnRH8MwMAoGuEf1hGpUJbqVshC5CtN5XtucSZaAxg7gOIAPpc5b7USm8/0GshRWx9OqkUex
3Yko1jHoaYY9R/VLaROTIIKTFScRA6Otf7zKkoVSH8rXoFpH+UtXbWL0ugubiHOy1PKInteGzK0B
w33m6rWcWVwEtGMhLr09tybz+vOpk5JKr2NKBVtVKy6PHlhOR8XPf4q0cxzpmqDHmhF//Bft4ACq
FQGmgIJSihkGohcFQdsfI9Wsq1VlCc0m37RrXrTy14x7HsCTpLlttJfeG6AD/4t0TJlBcA1PRKMd
V/T61wo71v2xKZ/EvjFK9B8Pno7rrHuAPQqczuerVC2Rh3EZYnGZkXUvnNovfMe0sdd6o6EXGk8i
rAS8TZHSURmIGQSWPXtk84gxcl5M4GsO6YIRmKKPKylAcABoDcZ/Fn0iqEJe34Qi45mhR0v2MVYj
XYh3w2B37ANHrPubetOri9sGOajB/8qBFb+WAzXyohB/fOwP2nNW6tW6dysD5eCjt1UZvfT1dp1s
t++dO2yCdcgt2PabF/FXvIKHF0CqKWV6Lb5VWkzWyyBe2vr9LuysPHxvOZQTuQmQOy6s9qZ8+Lta
EV4s7KskAsF5LW5o5B7RCMRx+bHgVkqxqlIrETCHiehhpRj1mK8CDFGuknxHmuYzLKpPzL8yyOAU
S2Z+9oSBm5RlKBICeWrnhTFKM276lr4EeXEfOyPZlcxDJCyuetpEWpcAjxRkHn12MO/UJo9SIaJw
GnJHqbLE4TE9iqmhMk/JEz/V9wPEMOVg+s2hZzgdICYzipIFl33umNGIBOwMj1wF6ASu911WvVzp
8pg7xt151Jw6fuQbiGTBPh8fpYJdcHtuspLTOWNfVTSFYM6AfPOMZUMa9Z7CgmgQfCj6ywYTbD4O
B/fotqCm3r42JsDe+nOAJsrV48v9KzV3rpeyqd1OhIrX/GC6uf2+qV7KTQHQfz0696Xc4PN+l6hK
gLXBuZtqTNdb2pAk7Gol5Y47rA3skKKDOAfj7XQ7MxyQ/TtOBIZo98jpkTXqYLM7CRb+/py67gf9
vEghdBO4/vVB8KHA6oOjptFRreKRuJA99mi2oFTOjOPH7uPtbRcZo9HYnVOY8b50Nqvn5/3+EWxb
r/f346bwMImHDcNUUk3F6MObrtkOYOQ+qrijUlnVKQFdQyyXhoD8O0kLjDsUdB4e5GM7vidKutYW
qsg3ec6/xP96biBru+HgSobWh2tZckcBKc0Y8O5yVQYx8EqPWvvRdwkalU89L1m1hGGFkSl0xyKZ
JqHd34XJZtA3feKO5WHdBBHAgGulUNCWFAVizx152c5iq+hQ1f7MX/jIbrtTCGfmvrjfkjwtD1B8
GDG0UKKaR9mwspHUKo847ihn+4jDFFRn7DW8xnvMh687dACM0kqIzd6zNc+s8hN5ETHxTo6cXj4K
iS77W1kyegwfIqPFtgbmwyXlF7BdsZv1u7FK9SGx8qXBfzc1o+ms4FzisGCREL/z17s09DWYPUpc
HfgKwdu4CVEUE1ccGLaez2BCvL9HM8ZXQSUQuGTkwLkbAhXg3qKYwUzao/AGZDo4qP/c//2ZI7/6
feoIRtkvUiGswaH+g/SHhF5dt92okrO6L+bGM59qqP8sg/ZHNJRWSDtgGR+IQczBbBbu78I20cCa
RBn8omDw+5zpmdqOe7//+TeFOpz51fdTZ15LQ8vKLX5/4odU8N9uL65bVw9CI1uQNfMAXImiAgtN
6HIl1yDK232FlrQjj/fXsrRVk4N6kfnJQ08Shun3+XNgo1a/2GezJGD68wsB4RA1jTSpVKSjH00f
tyrajcxmi77788Q7sMwKt6DEv5StFxJHL0g7YNdEjB+qMOVN0w+cjggM4JBvYOmswe73q/MSiGrG
Kbk6p0nlL4SiRVEokwTLxPAK2WA+V+rTz/2TmnuUYGOQXkJ6EBETHWNGjFxF/TQ8a8fu0mfOyNat
3jwQDJHbdAtVr5kLeiWK0goShr0ipgNGub1HG8USQ53fLBGtLsmgFENrka0IBMhgC6My9GDfLG3Y
9EBRD4qK6AoBATpfEJNTdyeIFbZmYm5SPSDqDIAGHFDUDvqSnJvoeWohu5BD7RYmQfAig2f06KNs
LX66vis40QMgtPsllofpl+6tiNozJsq9Mg2xIrDxewuh6Ox5XKyC8gERIElZRPDbSaUDG9ttF/NB
S/tE3RExk8q8muYpHTHX9QnQcdEW0FeQPi1dxhkLcHUg02W9uIwyYO3lGEDQxn+yvyJDsDpzwTma
ue9XIqZPuBDhS+hWIAy4/eX1zt94Zmt1LrvwTM7Y/ksZNMCKgB1VJqBCPIZPjRO/aObSWM5ZAXCx
QTUEH1uh3VyF+LwHYBXcCZ0zfQCf71uspZ+nAmTMLMozMcHPV2fykDnjgNHo9yXMeV/Anv2zAuol
Vj2Orz0YgKlhP9OhVU+9/metOc+reOHAlxZDGRNlyNK2R6bzaErInjRGdlxYyuztwIBZVB7RD3KT
pImjJGgbDnz24HDN9FD/U5n84ly3mdd4Sn7/LYQ6kjodijbuICQwc0v712nEyRBe/Dp1GqxSSMXQ
4NczRMq8YYNuR8KQqiUv+KbAD//rSg51Fj4J26hKwe9uYirw40vqSja34rpFMuRZO3KxHsqwd6PQ
wWhhPZPvkmAi/DF3zIVjnzW7FzIok47zYLOQYC0vL0jLA/kBfwWzvGtf57ePj49LUNUbbB+9d5Oe
XxguTQ5rr8frfgxX7k55Mk7PmJG0edub29P5/tJmTeTFyihzn4152YWRBtfyMbZFdzuCw21pOUu7
R1l6MYgyotZYDXErPdyuz4/31zDn6l+pGmXnB7QlY4wujme38fepezw+1eB70BfEzCuaBvIzUEPy
wOFfH8oYqWlZS9I0mTRFd+QfNMacsiWWvTkhnISyGh55sMrR6LoWLCNEzQIQ6xqqM1gcIiOwAOjl
gh8xZygvxdCXJkeH2dBgIoLqhCvE6o6/ADye06tLAdSN8SpfYeoRAoCCORcn/u2brIelazlnjS+F
UNfEy7p66FkIYWPMY6x04TFz5QO39s1qlf2Hd/5SFnVRSAGuI7mHLN7htt4qc5fc+fkjQQ1QQS0M
yAvK6oP3CKzOPeZ7jBr6SHXRJSN8ooWbMqdeIL6QkEFEBkf7bc+7MCy13JKo9AQBEdCbYJav6QbZ
GCM3kBOFFdtgLOrLf5GInIsK7DnS73S+f2T9oc4wVuEY6tlO99dZ7/Trdm+sgDx8lMwfxm6M/rB0
WjczMCYLCqaev8VSqjFkHvEYogqYRWFKrE6eU7S+gd3OPD+C3+18Ruch/qpWKrCpEjjNlrzb32ws
HQVcfgClLyxmorZKhg/ATo82nsCXl9qMdoqlPzw8PXH753NgBdZ59XN/v/np+b6RO0FU0DU7dWJQ
NzttvS5hczI9h5CM3srkJIMzNwc183pvWByO2zsS1OuAIdYXVz0Xzf2CVP6vdOraSy0fkpqH9JcX
SN/YXGR4ruz6zvsabXLP4LwNzdRZArjN+hqXYqnTxlQLrpYriPVAC6b+pGsMLJ0muNzf29nLc7G1
1JH2YS6yfgkprGweJhbSXkcYyQULTuxsDuFyNdR7qVR1w8Qt5FRrcCJm+q57anZSbAJb9fizYEPF
ucf5Uhj1qkV1VDNSDGHibkqUdbEurLwH7ekLDGMfnUVePRPu+tTx3WPF7SaRHzJu4mDOjTDHEKda
Zx7SP6AA9c3n8/r0eUKpYeHhlSZX8UanUX9FGRgFHkmmTGPtdbIUqd1fLt7bW+wqSFIpuupMfKD9
ajqKo+uKDwMHCDprRImlf39HICvHGOBylVs14JaVSSwV6r9e/ZynhJZvp8Y5d87nn0WbN298kPwH
pEECooMG4Qi8H2dDgiRQZfGP+bbHMJxj5gR28Fq6duVUuu9636kjGOvwAH5FMzPRsu3eV9a5+gR6
zv75CEqLSJ9k0RjjI4RDvBXQzBo/J7vopO0KSPPtYFM8LFErTrbl5pwAUkDNEd1uCJGuPaSiU0oh
L0akdPM2NyZiKAOOVL5wDWfdPYETWPhgGEcFOsBrMXmnZmjiKzA56g3Nr+7odiLgGSbAVdaC5s06
4peiKMPCd4wgJ0omHgFRG13pNXUDgysc7eOsEIAweR00O2fV9k15gfpozn+6FEzZmlYFIasw5uKx
3IYWbp8ho2FgyaDdAuEwJwqPFA9wmsYCC0XFaGVFQmCPlPGYV4UuDa+kfh6IU4iS89rHgCZzpS6m
SyWrmaWhXQj1bwDw8E8aupv24kDaumWPG02yKsf7Bm1Qdlhi6J55ia6kUHYtFuu85RG3HYl09j+Z
xmgx5WW04/5n+KlBV6EEi1Wm26cXt33qRQFrsSTxCnXjoqSNFQHh6DHHuBEvFmxtfKkC1NrRbuen
Rt6WzwBbV6LhSaeAtxfu++2Cr6VTC87roumLluuObGuO6H4oasH2slDPRTevRUNWVmXEb0DJtCD3
9gGBXFUClZkANkZWpByOLh4adVAzwJIGO27XjFLpYzYCtZlbYrQPhnOp2cQHfVi/kSTM7NCUJ0B5
nTozvPanbhbesxlXAJ8DEsCpoxg41t+35MLDFX2fVyKt7I/KdyU+juVjMa4y5qM9yy1oF57xhjar
JXrIGTNxLZTag1CE38uJgGYxbG2pXGWVjd7220LBcEqyGoY3pgZNkKtm3VdmDuTQcaAlZEJ9TD8H
cVenp4UzmR7Ea0N8/T2UhWSLtguh/f1xLMwh3SgRHsbMklM0ez763MOg8yQzF3FSv77lrViQ1IA+
ASkmuvVyjLus4NquP7Jr3jcU8UmpesfnJafKP4j6Lih2ISd7EoOT/1lDP2Kf7fLKjUZXaHdCbCTF
Q891eh0chcGRxYMaFguu1bTuex9InVMboKWtYoEAJJ3wlmtM4IRNsGFSfly4jTeNwEDGQg3/2Qrq
BJRoCBjQefZHv3yJvGcFfM/IgqIPP8ptRj4qaB4cTAGwJ2xBsi4Lg/d2TPVEuMcyfuZ4m/XfF3Ri
zjopgPGhYQLFcDSsXb+aUjjmquBz/VGLQ7W30iSPDF+MxE9tUEc7lYo/NbDhh1IqPIvl+g1DgJJE
Gfuzi9VkIQk52aKLcwB4GAy+gGFOOHoRHHa0pWyyThMKmd8BwpeMhiyhBByCweW7+QmXpghPT/Q9
WZRdZOWyLPlU5XchWMa3T12ue/8u10Gvhs7QV5U/inKI1eQIZXl0f+riD6q0mCOWLwVYCxtHw+Yl
TEqRMJAHiFxwVerVbmT1HGQcoDRd8YvwS+pF+WtdE0WlhmZ29MFQt0WI477KJCLsEuLZbbAVSlNr
U9sbM1MLfrRwr7K1KeTJwt2h458buZSmylWXaokKuVVhjFu50BPfKEAAY6v4i9tVh+41/5fPxl8y
BXQlAJo3cRtSnpDEdnHORYGw6wYrWXWyDp8S/S7fRWKIvM7ttPclkbNHKaKTFilD0K1JlF5WpCjF
hkTCTitMFUQdoplKevgzHMkJ+LyFy089CH8tDy4JMougIwf08vryZ2Glxk2aC7vm7D8lq3bF7IV9
/xIdI1tcovWYXdjfslDTvZbVtc0odVqKrZQmmlBAhQTdP/o/eHG+7i+Lcj2oVQk0uJPxRbBRdJCk
qobU2tV3f87BG7ToWlHPxo2cybRe+BSRWMp8NMlhdHYXfgB1g5RKjkYfI3oYVuWp+lLcTtHl0/3l
LW0kpZNVyXrqKCTCrk3A7ZlahfAnGc1adYtgy5BNkb3+b/Ko+x7wIpt7MZYJVLCH3mSg4Us9eiBP
5Zp5+N9EUVecDbW46An0kXmOnqK1b3mpnh0HFkPE/jdB0+twcXQe07KcD+qPaU3qC/fqMXoYgqyW
8w2Aju/LogIbqImM0VF4WdFHgZ6mX2q3C1lBN0axpKnarq9Vg0SgNolzi88PcYghvMVPCJaz+wJn
LCWa8KcuSGni/QcjwfXqooLkKtdm3g5TOsEPVluFp7qgE9W7oTFT3DsAH6MSvXEg/OHKh8ZnMPsd
QJH7n3F7Pa6/groeOUMaPxsTb6fwf4YITRGHQnH+NxHUVWDg07fMEHu7RuRtErtat+7EpQHGs+uQ
wUmH85t4HSldQbvyAPaS1ttVfqW3+UNdbBttAbRze6fR44n/AJ0NUDrc5OsTE6WB4eJxDPZqtJbA
SpALaH37qbRDnMp6VS74WdONvfZ9rqVR+jFk5QgeOy7Y+4KvGQ2YZtEmKZYLXjUd/kDxQUo5NRCh
SQRLovs0gi5ISK6EZF+PqZtkz6Goxx66NME2MJgkf0lKX5eDyNJGvUS2RigwwA9o/yg+kDa3iNxa
3rBE5jYd1vXSr7+JWnrB50wddT7ZE1FbF+mz0IERI35sAT29r5ozl3CiqMS6RTSFCugLvT7SuJGA
B8MM+L0a1mahvOZpBo4H7+AHpvYI8PWex7DoP5q0YEJp+PW060AaTHkUNOEJNzxWwhhWNdpB431j
Dc6A8QA6ImuT2L7jo27IYHaLavZGCdKJROdNZN4d2Y7ArX7ifpZgYvSE9ZtvoUzAqJGaoDE23se8
3gYPI7ARNZqohFZPm03LfXERGjt/BDDmqYqhVq0DImUmXlWVwTNvdYhRR2Fiqs2GYSzwE0nkNU6f
k8DkCPp7D2VhkuIwSHr8IZQuINQq+6qBg/b+Od7eFRASwAOcuhaAKaeR1GSMBr4o5XhfxNmPymVw
jPrn+yJuDcy1CEong5zVxDpW4r3P4rlr3V42h3Ip8TWZQkrxr9ZBHQUYDjCltIIQ1pG+Gwek6eit
7dOVgDlWoIxvap3PrWHJ6VtaGmWghTaUBn6AVIkxI3ZTgaOeXwiz6LzvpGQiYNUKOAzQOSTStpNF
857kVVW2Z8rCrpQHrnwWo8YAfkFPBzOWXA101l0VgRN3QfSto3ktmTo4r+sbYczqbJ+ozx9CVlqY
cTKpb8cvKCGdkb1ZI3V6lcbLae43mK4X2QrwXqoFJteQ0TvVqXeA4gYLLsTsyhQRXZggY51MybXx
yoUkIVqdYWXiO1OXeqsw0I/3AkSrIb/kIM3YZBEu0t/CKEvJ9mIScsCb7UFkYhByEJpPJXPKrvv3
0RzOC1BfsEMgpEOd4HpVCinGMmpwXkEH3CrnysEaTrsCvA5Ddpz33MsPZaSjSydrF/L28weInnJ0
pGB+AmhwrkVrY9pwGVNke290y4Axk1OMZtPMAfmZwj6U3rYnCw8BzfE26Qzm48nTlDy076NP+Fqk
UkUoiQRyvg8/kch5+GKM7kFEaskCHYLJbzAEOj5h9pN135jNvfpXYifVunB32SpUm4EoIJRtPsU/
ScuDdieGf2FV4JXLVnJned88cUR11x2GSAPxvNH370prybK/8C105vFmC6hdr3u/FnNZyPeYqW4I
NrGjE++iywPDvaLYqAl4VkbD0wMLHLoo/g0YpQLWOyt7FaulG3zr4V2fxvTnF9syDrk/sDlOg7gg
SN2jrxg5LiNdtQb7huLblqzOGMbFPKAY6d4/kdv4A5KR9EZtBb4liv/XkglfACWVpvk+QwfNICE6
HXwj6m3CIzmU674wLKx1VqCMBN7EtCcoEiWwG2o/QFSe7yvpDXwBBtvtiAe2PXlfZZ2eLNEuz5gP
lFcQ60wkqBIM1vX6CgWsMkPD5/tkCPaRlzoMyLAzxMbggLm/k3O3WJp6d1DYkJGjUelDFFhQnZdh
sf+oMO86cpCc0U/+YYnBbM6Hu5RDe86+LATcSCAHhP5HUGS+TXPcyYGxCrPdiHDi4Mzt0PNhenZv
fII18jmw1FViA0Px5T9rbmnfX/iME4TvAQEIRnshRyzTd1pOCYxXUuzLHExaGOHRLXE7zElA4IPC
LUwk5kpNf35xPfi8Ib0kpMW+ChNu0ysqqJiUZulZo2EwvwYBsxoEAZ4Cojm6FK1lecuVRV3scxcT
enXBjlasJWIkca9vfUNegVX6KTdOnak4p9hYyu3NL/If6ZRFzjQmy1O+gXS1Kq0kzbkHPgiHBatH
l/hvFkmdlih1SdmUWCS/To/MW7hCeAesk+lwhrhVp2Gl2ftC/Dq7MnD1Ttcd10Kgjq9M2ySuoqHY
R2NulskGzBELRoWGi/+1qgsRlEsi+VKh1lFf7MG4vCbfA7oo3mWztKotZ3kb+cs3k6/7Wj/7gmK6
3t+ros5rrDgxzCqsKnClb+ENG/pCzPIr3YTuAObQNXlS7Ym4bnFs4xTuU8460r+AqU1cNFP2+fo2
hEBJV4GG+y9hlo1QGUgWeSCydzQn9XccogSVLNXAZm2bhMwoyDbwRnC0yyelVaBGSD/va1M0eMt+
QJuuvowtmD79ZmnogMLlAxrtpts97huPEYau2Au67EQrTKyy4AkFIMkGRx7Rm43w06Ez+UyW5unM
BeQSzPb/k/y7ARcmpkzSIQGLHTYVg+RLt9elp3gjHkbjUzObjXK8rzyTOl6tE7hGlLIkDImAB4b8
3/URSnnW5FUKkwmSo8wolaBZydIQWyUiMfO+KJqMXIHvfCWLenADj9NI6kfFPumPCfn5M3xgVktt
MvVmwOggVTxUKJXkj15qJtPcgwP5wD+HrxKIy5PvVijQ+0v00rdGiPom6qnsysbnChXfJAtvvW9y
ihtwz0zwXoyBwYJWHOwgDlFMH6PVBmfsDIVbeLNu48KrL0Dy7voEBE3oFV7AF9Td2Vt5YIMD9WRx
ABLDxLAISXnJxheu0Bas741+T1kXCbcXeSbUMulzF3K2Dlu5afZqh5bl/8PZl+02jizbfhEBzkm+
JgeNpmXZsmW/ELbLxXme+fVn0X3P3lKKEG8fFLqAagMO5hQZGbFiLfWpBQUMSY0YrFy19+f+wt/s
MWgaElzL4GQDZgbt7tcjDIjUFIWqlk6RxOc8AnYtF42qaV7vm5nc3NVWhhkU+0C5BK5QERnsazNp
r3RKPMJMNXhWJj0HSr7qMpTElqAyc+O5NMT426jC1CYNDHWK+BJOapKJ/jDK2cK0zYwH5E5TcgyI
Z+SomYCRgM5MScoA48mdHCTvmn8iuZ3pSyXmma2AjYA4A0Eu0sesFxcCOQrlbiid4VUG+atRHgoQ
Py4Jn85M2pUV5vDnatdqIC4rHcKnRhUeAmtEzvj+Drg9S8BXIuiVkU5E9wHYuq+3QB3GOQiUwsoR
VA5cUC00ocA1VwJSNORmFiqqEVVuBCxTVBi66BW0r7jIautoqQo8N6cqDhjUvaa/2G4LPmnLLlek
wuEJmMoVGdzo3xFoTFwSmLK+lMS99awTrhR+ZKJtn9ihmK0SpmEnxppXOmP+PnrfWSGixm1KIgpt
qEFLXbbm8kOc+ac+t/WPrvZWdWIOggN2LkVsDdQiVNJAF5XG7aPekyWUFYsnQS5j+j6kJ8E6iCIT
u5WjMmpTvtMKpyn1dZ2mhvrtgwlSkj6EbVgZ0UtOqC+tOX4bR1BGkTZ5/1D5ZKVBXF1+KHXqxwvO
Qr51FlCrQ6p0UkOb6BWud0rTjFHdawQx7lC8FWBXryN5Idic2fGQjwPlyTTyia7v2gSIUPw+7Yra
yYXRFINt76k0UhecxMxGQ2vlxI0KJa/pDF8bCZqKFGNU1U4WbYXxbwFtpxAMfaI/UiLFC9nZGY90
ZYw5w3HmCdAIKGtHgSKT2Dz6+Xeb/wTqAm/X9GsYR441mRogQOoGYjnmRkSFpW9LP4M0WP3FgTxP
00sqeCJVxAeRPykoxdx3G7fPLTwG0J2KzJ6EisSN3JrUebkkq13j+NpKqkHFhfveVKpzDVU+SXeq
TRrTgFjDd/bC76JNBmL2kx5tsVMddVfJ6/ufc7tvAHISEHiCpVyYqB6vlzRO4oGL5aBxkvRQqz+A
L4VkiStzzsZEPostA14wCP5e2/DlLOYSKW2cMkSxw3tMM+SZ2n+bd8YQpnwHFhFlOqROr43kEL+p
wiZvnNGGxCdcsSdbgQsJJvv+hN3ul2s702AvImbIbALoVcOOBhEum7e0cBUmq3akWrlwpG+9xmQJ
Zxpvc8BQfjfShSUfzZo5ikWN00iqb9RC/yimAKn+6+EglQ3+D7AQ41HFtlJVheeNkKFondS0IwOp
Zsi037cweZ7rAwaitgsLzOo3aqGHvgILgLhABSkzgo1mPy3ly9kmInh9MGdpqCkCKw3CfdYBBkTP
ykYKWyeWk4fuRe0QwdcbHXBBPzgl/tPY5Ge+TzZD5W7j0RpcyGnIdqXKRiNBssrPrQ6qZPED5Mql
4jkLsr06xraeQerjeH9CZtYVX0oQoIqgdoPUx/UO0oZGwOOkaB1Xq7hNHbcQqa6Gn/tGWDa3/zcf
/7XC3NJ5WfZlPlStk4wPjWekshH7uJ/lT/8gJ72hPHodqJ/07NDz6Wv+V/Vt0Ax5YrzgX2YGC0Zo
nPup4A3UPPMZbQZxUy2tBicUVaq36CBbGChL0jcNFBbgUxFRAlLN4rXaVOr4PGkHJCRSeNBzdAxf
IFS0rw8VRNFUE7Jyh+Cg+aY/WtVGpH+WSCxm3JvCI2iesLwiEC3MBuf8qIu4ShycKkXtPkHXQ7aL
q9q8v6C31yGGCYw2KMQmdRi221WNsyQbe3dwhLRfqyFqFh0x0vRNXErI3RYrMKFoq4TIlArmKvSm
XO/ProYyT12VowP5NuiUSLv82bNEUK53ZmoNu4EGB8/4Czar5/sjnJvHS7vTzy/8XZAETcpzxeic
zcNSknraZowTuhrTNLsXv1sG068YlvjdOrjgvtrd1OakGE+RvYQ6nYmOr2ePiZGGknBo+4GlwfhK
VqGZPWgbeZOux1V1rszPaj2sOFt1ps6+zihN11rs57wdK8JyXUQMDL0P1NamG+xirKM2krToMtHp
hy4yUhKAt/At5NEn+6PwVtIYKF4axO1ofMzE17KysxIakmn3GLgVJZOeujquIUA8QrpX+9fXDTBY
oK7BoQUJof77prr4ttJPAP71BNkZuRgC4aMgm6Oo+uu4zyENDnINIL75BmV4SV3d31239/ZkGTEy
wcNdgnzv9awQLUOGFslLpwTGpAP2ItXATgDM/SarzoG2xN156/cAcJGgEAysD2J/1itB+SvkxjCU
naBUHxToWKGHYSHimYkk0T0DXV0ZAfnUvcYMSRhIgpqiLjvQaMgPIdjm682oodcv+YmdZJ87Ikcj
kDDvIXMpyXYNvVvhINiBCT3cxUzirX+6/hhm14WuniaRq8nO8MQXRqHuBNkgiMICIwBparPW7KR4
GV8h3jXUa9HWm8399b1NTIN3FrAqVKFA18ojuL5e4EwrugEUrrJTyBwAn4YkPAU7l6SnPBSp2mxj
/0FstpG2VcAGPGqGFtuh8hU2x+7r/pfcVqp+vwRXL9g8ka5ms8acUpBCHUPFId9aDNQ3FMSOkffI
GcFBCR4TxWo4iHY+FDtx629lJ3xSH8ttfBx/BNcSqfgmkDWgV/pa0tBuno0LF8ltPKbhkpqUIqGh
AAFPZqGishKzPMTXDfV3AwnEWn9KpL9/5dYsCw7P8rf7s3Fbo8BsXNpjXqacDGekJrDXtyuy7faO
vnXp6dN5XurPZQkXEQnAEpQGMOeA4N+gvLwk7sQ0ihQHmqQxqNZpfehH2zsGVqTYaknjVafRrj8C
31dm1NsVr7pgiw/t+/hB2gfOHmVLrO2RPCnqOuXQ6++NVmFzq0Be4pS4vequv5QJGeqorFuiJgpA
MhAjLTo6jltFPizM/MxFgAzIFDIAAQRAEJMKFX2h90jVKQ7EdKNypLqMV8QxEKHO4aNb0aeyXE8q
2PZSRMR2lv2zEohx0dsKVlsUSK/Poq5UaOrlWsUJim9lB9bcFCzxldlCAWhY18HjAFB4wx/HYGHI
s/N6YZfxAcrgCg301RR4vtcyeEmx4vn/ae20qSeHaFPQyYTvZd1xQ5SNitMEtTOSaN1q9UpS+oXX
3+S8ryMWbJELM0zgjGKhr+p9rzhKrKyULlYNMuTfJZKysd4mVhA3+UKQNHNDThcVcubYNSIS29eL
JiSFGwMjpDhx/h6Vu6C2q0g5lrhXOi5Y+z1n3d+fcyOc6FiRR0Q+RGAFATM1QguopypO16fo+nxT
xG4Vus9phm63MlkY3Nx9PAFukYJD8AzKwevBQSKhD3hFVBx0WqmUG3ViZWlKFnzrTPQHUCuSjnhK
w8PecDn7Dac0KajzHDUOEGF0hhIdk/hVVtCTI1sqNkpv6Tztra61UjKi4BSldqFv6sbQAluX3kOA
rWqIIDWJtZhQmA0YVEgQTui1qZuGmQSlCcZGjFQZil/xti406iYQwMb6okHDV6HG6ONh6EIw3XWh
Q/YZQ7ilqVaJYIAFxdPXufKmy9R9hlB62+zjYCk1dlsfgwOHQBFkbifyNig8XC9SOYy11EEA1xGG
kiqSIUJzqazWrtnk9NM1AY1ulGNw6DjNHPjTIon+7Ia8MM9MTw/WYAnbHcFpD5Hg2h86KwiLwqw8
NJBhNoGN0Iclnpm5jQnkOei4CcAzwEVfj5nPa9KRAZeWK1bVCgmu0JQHPbYXztr07aw7AUsS7n28
IgGrZ9wJydGQEXUSYsUXRPiWJdOjbuyPHrU/dGp/rwIKHe4N/kkczjQsa799s37o5/7z9NzsDHBM
+nS7frZAlb1eP63X55e/T8+vGTV3puecd1vX2D0tQabmluPyk5lLMte6tq4G7NZ6hDZjeCLDriOF
3QqPAuAa9+dnNkq5NMbcWG7ijZU2yLIjAWKfl1sAHkVyklNb+OIKW5at5CRttX0ImR9tiVtg7ta6
tM3cWqjsSFWYYm2k+F1G8rIrzWYp6mNZ33+v5EsjzNnyXD7Pa/CkORPdOyQWjYmbDXqDVFxNJCFg
AbcisCdoJjEO4Gqrt9Uez2Py/8H3MxeAQroLm37KhEvsKY/kRpLiCPeMN3xk/bqd7mkPJPCPQbXj
FbtMl3QW544YaiJgIoP3R0DE7P2i1gquDAC1K0BBoaCFyl+oIfy+LdjThSQtfJeAFwbeINeHGIiC
FDCuWHXszYYzNtBv/lFNmX4Tixg/rvlzCIzCVCkI48Dssyab+AzOH4UOxz9LjXBz5/zySxgfpg29
LI7tNFZlNziuBPaW4ANAiIWL7neR7o14OrwXD/lK9fwhJRhxQoct+IvOOv16/IJMOi335y/7ZaOZ
PwkoasFXbRy+u3MKftecIsHcG6L96VMoCtpPu8xqdq+NoSx83dyBgiQbmATAbYUWTmYSxsLX0iBv
VKd1JdoM21ZaZ0m74DJmZ/rCCDMDnFKXui9WqtPDV2hAWEIqGtrJJPu875pmd++FHeaCqAiyxXWN
wTRenxoNqdAoUkTDQnw0P2VkasxRpo6B6Ssu1pMvtVQf2151IB2Lh8K+HdaCtJQkmIswwdaGSgNi
JBW9eNdGuiRrPT9NVWfQAJl8RU9CfiI9OkWRnMi+7k/b7PJc2GIcusi7ilyGiep4+m785kMzL0pD
qJaC5jlnNkn/TSVn3N4Kc/KFtulK1S9UJ89pF0qbquKNwS/Mvn9CMNWjmKjrx/sjm7kXsU543uIa
B8kTq82p5Wno5bGkOroyDJDS9iGWGQirMVcfKmSJjGIMFizObEGC2BlQVzDuTXji63XTB5kkHgen
IpXCmxAiw9NWL/cHNbNcVyaYLAEJMjHlG/gTIZKpBFgvtKZkkMElmXnf0MxGJ+g3wCOAn/5jQbXx
GHh1JMBQUfwBMsRHt/ywpKu+ZIPZFGMN3R5SwkYdfWAsDVkL/YJozOx8IZkJPhkwuCB4Y5ZEHdq4
HrC9+xgisO04vKgqnvgyV8UUQh+b+5M2t+XQ7AXgnqISKJgwN6jopUlWjZ3qcGLmW62fgWB5hPaS
W/lonUoCf9Vk/sIBZkVcpogFaWJIK6JzD4UIFqvW5K7fCAmPIYIT8GFiMXsNV6+l2VkZwpWAFgaY
5X6ItToeDu8HzTzSwU7pXjBE0+ioSNd/u0XWvtmJuPgmZiISDqBCcD1g9+j1Sx30mhFpTWoWKMTI
OviglVym96d+bi9dzoJ4vdBhqakCuuFUR0NjZnkMxU0cLFRoZ03AnaiAQEytmcx27dI+UTnU1B15
hFzy84g2qk5bON9zLgQAs//YmPbzxf2ie1XJQTUBfnLsvnuh/uayyro/U+o0FUxMMolH/scGcyZq
iS8bZPLRUrEdtq/QSjA0o8bewWv6l8CxPO80o9meJVraCIJffjKDmzZWhK2F5oXMOP5sjjg+GxUN
QYEh08AghuuDUUympRVtwlcVMcxbC21XytO1Yj4tVY/mtpcqISEC+gmAUdhTDQmOoR8ygsVWPNkG
N5668pLsnA/qRmzE5FFFz9SCP5xzJMiZgnUcwD9J+CU9vFgYxOmR0JGYOAo5DfEGL6AsDA0xW6Iy
m9tkyCtNulPo6ydsQSQZmqErhYAgjEELA59KmRm3qL53FQQ07m+E2Vn8jykUS6/3WpwqZaEoHPZz
VT6Hcvsq9+IbCYQamjqDYvhN39r3Lf5qdLFbD+XtiSsWPZfIeV6b9GINNoOEOOfanIDU8FVI55ix
EeKdhW4vI36sKEdbuzY1qzPOogUtKrVcoxhw/0tmpxmkggq6+tDzzDY2pYpS9LFcEkfntpz6xPM/
OmKf+zZm5xewFMh2QDgVYNvrwXIkgmCMlxGn8MfQQA3sUGU4YYqCnLJ0GMPVfXOzQ9ImYAdIlRRk
XK/NAVwwioFbE0dOoOGDfrRM+6zH030j4uw5QMUGNLgSYJQq49nJ4MtcALJ3p3QH6nc7sHW2uLeH
v319AGdyq9m6huZI/lCoyNDJq6IxYneXjhVN1wF37NuIos5Be86jg9s9eD7Ik2Kzag78EvT4tisB
FyMgughuQVoJ1AHzqV1fl1VZD8Rx/QRQccn2612Hh563EWtTEQwV7RkGhNb+D+swCSHKU68X6o2M
Cy87SQNrh0QcoWvxziH1Ewft2ZWLZONCZfO3MsEep0tT0w68cEplhz4BLoQpcBHaPf4oKJYP4Hed
dE8K/B0cU+h/TwJ2BX1EGNBDfcPbt1CpGo2YHrzVj2fRfYBZoL5u+Nunp8ZYkgeY25cg5AKHA3oZ
oEU5/fziI5FAT5UYDCJOMKovCIJe1JIU0IIW+YXz9hte3UwHgn1oagI9qrFIY3+M83hIdPho3FTx
JqKtKdiDVdFHlLEgwPsIdYV2UgPaQ3oXRK4giUDVF0SpIFfAwO+flN/3xb2vYc9jkeZ+7uFrYnWg
cmPq5yH7w3UrpV656W5irfMrQ1KRs9PRn/PFCYDfZ7SsNkNmyZ1otGNvg2SJCgVg2dxOlzbALZu5
uhuqtRTutBDP6cioa0h7gvbD3yZ9QJvosWrsCpKiHV6/hqpR3glUVLCSyuxUF7ReGyUfDBAXLgwW
a3hvrFNYc7HGXNjX/dgTeIUWzYYBeIWWgAJzfgelYtSrpzcd8rPXFqooynHGPc0h/aEeRRoHL5qU
GlmzcEXNZWzQtCWh3IIzDAAGc6ZQtPACP8WylTg3v6qIrUkQG6EmR3ErgRZDR++famAzHd29Z/18
a6AGlqlKCxys2jL47yn8GahmPUUmMhHUDI2lAspMhoAAtYKrC+LOUIViXpptIdZE8kPNkbxPfvhM
+wqMZp9F+qkrhSVriXV/eW/JOOBKL+0xV1lY9IVU57BHtC/ee3Alu4jXYFVziI9bOy8oXxhJR+XY
1HdB2Bl6b7sgtkVQqA5PtRiBh6Y3YsGSBgkbcIe3ueEia5o8V5B0FN4HwRhdz0g4mhfHuH3V2ufI
pcoYrSNuqbNi9lqY5m1q4gAmhIVy9k2XeYWSaE680fp3F5x6PopNG3ndRrtRdhaZPKe9z56NS3tM
zOOTCOrjBey1dW2MWfKm6G984xvqo5IZnv6UQ5k7AznCGFhq9AT6QldZIiL5DTXufQPri3wQFUzd
CE7vPvK+4abPBHrPQQnJZ1PXV+j+EOUnRDAGCDXHxPC73iL8Jx+Ux9Jf5z4Ekhe7dqctc/NJUz8I
Cu+gGiDMNVnzPl8GEbZUh/V3pAIZoOw7zw1V3cbeuggXPNRMG8pUZ0cJFdE7xOxZQfSiylMu83LN
SRS0RVrKQQH2zPH698KoIX01gv8jW0gHzBUSL22yNXBk2XNX9TJMOxDQoPCxfaNfcxbIe+hBo28p
/ATo0MwBkmFoxDaThdr4bdsiju3FmNl8xKAWlV9N9pXerit114KrVk1aA21sarXyh8qoq0cpRDvx
ThbNKltqDJ185e0a/2fOf5EoF9dC03thrXSwX+j5VuLOmmQQfsNL6J/0l2TGZvcTIl8ZZAVQFWdR
HKHsK4PmljjW4GwHe5ShV2Y8qXiQHaceRKkAV+9CwDHvSi5sMtdeLOVSKQG460iSJa86khgEk4tC
MJAPVK3f8pPg/r3viueiKdTe8TwEoxD6IpiTrClhIXFapzmBwpt1euaBxsmil/tGZtcNuVoRsTOe
oiIzrqFsBDkrNeKEUHsIxLXbxSZxrVquDM5b6F9h5QJ+81d4tQDoyCNDh1cvNtHFJlE5KAKisKc5
6P42w0244Q10Iv4KN8qoEoGIf5Jf9sEChSrcaHL0C1Wwtbo/ZPvOfJ8wUi5NNvtTR//ERopQDuQo
qKKI9unP/VmZ3WF4yyHxgIm5eS/70Pqr0g6OXPFTR3Oxg4doFzUmXiF2NPQfUVlQLz3fNzp302tY
AgBoJuA0G47wQtagHg6jWiXRNAJD5D5ZNaDBbzLEJMLpvrXZ3XVhjVmLoi6jsFCwoVW4xFz8ksU/
A15r943MviERT6C9EZoe2MfMHh70JEpFzofr516TpoLI8ldbbZruxfPOcb2Oa9oA2McHuI0ewtRJ
IAqsQCSLz4AF+Qr1h2EiCmhAQzXkFuQB3mqvXpXBKtdWebe+/60zJwERAlh/oJwEDhRWiy+SpdHv
Bky/Vw1U7d9l94jOQRp1hzJcIrya6UWYlA7QlIEEEFwY+1KKdKjN6fHkwhDoIy4p1r6/Gsl6KGUa
9j4wynSsIzOCykpL+xH/UwQl8IvSLRz/Wb82YQPBWSYgycaKvXvCWBc512qO4Fm+YmXZKjk2paEg
seADGi0cq6XreW6bX1pkogGSyF4Y+pNbC/BW90bu3UsjK3Nr9Hh9l1F37hCS3F/aJZNMoN+4WRPG
A0wOEdTNZcT19UsfP2boUvbizpI5ZcHTLRmcfn7h6BIMb6zafjK4dbdJFewj90/hHUmgmmnQru8P
b85boeKG5xKwAxOl57U1pRGlqkQGx0lUJD/KnaCtOw6y2bYKAl3t3HALAdZsbg8d2BOL2tS09wsd
uRheV3Yp0BPAqYmAyGjbHq8mb50fJBvMgfRDtgqqbqeahEBfIpAntfSlMkaCp6+VxgtLO+0WJu7Q
kKLSMWz0t4Kw5XrsgtcOEKlAfhgb2SLel5hX65poNOuWuJnm/MOlJWZNYy6PwbUBS7H7UfOQAsdb
SNAaM46QHeMWlnR2WDKENdC9h8ufnWGv9T0IaPvEQfEJEVRoy6JHKzUzBH4pN/wLdLqZwt8WDeBP
UNKcboqL1YzydoSYdkAm9EkQbtAIMJKNmn2PZsu9R70V+bkZnRqO1l+DsA+qwQAPBOAwzUbqXwZ1
JUZLFck5rwTxKUDfkEuCU2axWQU0GFIuQfI46RIUPU+lcJQ1y1c/ci7ZkOwgedmrJL3dP0azC3xh
lHm9RagtqH0Koy18Ltf/ALlo1lDqQ58I6pcLN+N0Jm8mHRciCq648ZE5vp50HtIwadDAGB8kohHH
QBBycbHE+TG7jS6sMKejGYOYb8ccCTlhOySoxKEa1KILvotoMCwBJubeXeCFmRR8MCogPZnLvpNA
BoirG2mwc82bX6NHJRekO+FeO3qv8QLCaHZomDqcEbzwoQlwPYGjUIRxGlZI64fvWg0nLn9V1ZvI
LYFa5hYK4iQ8gDNTL/RNgEyCWGqTgTi99hKMjlb/+fe7bkLY/sbDGrSPrsdRktat0R1BHHAxU6V4
70ECoaevhezRTvm8b2tyUeymQ5/NNF1oxblpiS+kLgxDtLmhI9QaxZJm4nM8ogbzVCF9veSZ59Jr
gI7+xxrLiYp6SCwCP02ctNI2UvbAZ2CWCt9LbiOknz5ItVyjVODZ/HgXxlCrLQVw/IzbPi4tXUT8
E731VWfw1UbzX0mfUFd/dLsnP7NaF1IkNOiR5A52UbEV+M3UBjxWW/BObMB1rrU4uEe0CIMdhKaQ
StHTPUism4FyyZF40DpfUpOcuYKvxsrkLEH97AYgvyBOJfrHrl5pKmcAEo9Oqh1afrpNLSyVnOb2
pYaTNjGUAL7BlvQ6RI9ShKqpk5DQCFP+QePyzf3tMnfEINyAhjmcaiRSpkFfXAy62zQDaCqJE2Wy
TNtY1A0igQiAT5BRyj2PLFx6v3LtN/sTKiqou6IbTmNrhoT3o6SB2rPzcFaoOQkfiqvXKcN//nj4
Cs2vDMnZM/72KErSxpTXl/FnpcZGe7o/9JmWTwTo6JnCYwyFZ/B6X4/dBy211In4FLm3pIYmxEzU
XeSv1WbDj5u2j4zOqSswfW95gN1GH+8WG7E7WBLrJfoOtnsKcBaUFjEhyAWgdQQLcv0tMcqoWV+7
40l5HBvqupa2BUdy/Bzv2/V45opV9YpCnCnsEs0A4ukhlFc9YjKFut5Kq7YoG2i59erbSIeFT83C
ojE+5Z+PA10qOiwlguTn9POLTeJlPU/ioOVPbqGWRtcWaNASIuTFcx9ksL2b02hseJxWrlgI/dg1
+jWNrgxk7vFyESHZdG1aHwv0aAodf4JMlvg0ascexa3P4Ytsy2iFRqZANvq/PRpeDAlsAU7w4v9L
nMg/XwBAgISbAT0bv8n0i8HL4HyOooDwp1iJO3PEPUHFQiBG7rb+wmH8DfkuDsevLQmy4ROr5NS5
OzmEC1u8UjQ+JFX4E3IjHwX9ODfWR3XO6TZf3d/7LDD6xhITEFbNRETNJ/wJKQhTARgkQ0mkNRur
N721ukLDsMFPtIimHbR0m9KDsgLMs3kZzL/3v2R2hS/HzJzCICapWiv4EoBTpo94EOhmdaCjUZn7
bYgU0FIalfHjN0NnAqa89oo6lf4xWONZY7YtNQtjGl9reYaBju+l+Jvt8bixyZygsPJECaTN/Gn3
YH996c4KEsQGD1T00uAmP3FvBzH+POhIA5W3yVBrm+Muh2S3kZjtg/m0sGzM3fQ7okkhGGLBoJ5Q
VMZhKWGSay3Ykk5w1YHx4ZdW+TYep0SpS9E54Tfmn/Dnvs05NwS0CeIzEZceHqfXpyMO3Uwsq54/
2QpnCEduNLZP4lJxZckIs1Kq2OIUxjACDQna73WcCgM0i7p5fyxs4+7v/F0OhlmomHBVDy0J/lTI
dvaGFoiN9hrqT/5jQQtixbssoyQw4tCq8SgidIk5iS0m/GMfDeEyrj8dSCjGAXSZXkrJ0Akn1EVr
lwJ/WkAkM7a1s3MyImnBs83tFg1aO2BWmBLDLP5ULQpN61x5OHGZMAVMQDja9yf0t7+Y3fmXJpgB
4dWeKCMIJU/jsxvR1+jzwwbaaFPuWjoeJ+YD/UFuaEodC708vEf/LNifbqJ79hk/lkVgQCAhhqid
FFC6UvPjJbCylWYGq6jbqrAM57Lm4FtcS/mz1E2zNMHM2eCFvksAxxpOedw7mpqtmwkTe3+I0wju
jZA5GlWOY9mVZDiJUIetaovnN1qOQptbvPwfDCE5AGyZTqZ81/VBV0pfkUcpHE+CfwLnh17/zUZ0
Iy3sSbZz+vcIIKUGFVVQbkEfh1mxIA4ggau5w+lVorgHhPNgnMuzeX5ETqsHJbfg0WP3HqAvDD0c
KA/snk/VwVhy2dO+ZGf18iuYlSsi8BmUITeAefDJVx44ddctpWPnFu7SBLNwMTj1iyTFwsl8RiMC
CqduoGWzH0XJuL9ybH7gnzkFOh9iAWBwRrf99dLVgSRmfRqMp3CjnJO1sCtrGn4lmwTEd4CWft03
Nxs2o+z/v+ZYZT2lAK99FGHyWkDxjN1D7wOIaKfmJjNWxNhbnWmd3t3Ht28EbJb1+fzU0H9L0csO
mTDvwi4JvEQe/fEkDg8FuAj9/InXTAge0a4RqFJ9Bo3FRcHSTM8sKjJnuH7hTsGTxT698cT3okjQ
xlPiqK9eYQh2syXlLgOj0QZE9g6STUBu7KNyIrO/P+2/CRFmz6rCxGUiA1QD7j0Ga0riOFbDouFP
rffZi89Z/AaUM84p8nifSVCvxu7gV9HWj+RncKBuQs5dFVpKyblRaJXU6PpdFy4oaD8LPzMV768y
jpRfSB6x5fppXRAmEITsaFoHWyWzFcdRjcVI7seT/PBwhs7cxw73Qv8NLAv2ImKVrDRTxzNEajx7
5tPr/Sli05us9d+fX4TygydAoDkdxlNfbcG2gYIXeeM5u5eeggoQgXKpy4hlH/g1iMsVrBMoLaKT
mPFmaQZ5nVZQx5Pb0wH5gt7TLTcAu2Pk8Mj/yP4DcrFb/iURLVFaajacC3BVcJsCrIeOQxTtGeuh
ykMotebGU7OtrHNvm9mwijkLzGrGs9l2i7Jts6t7aZBxm+OQjj3w4vypLxSaSygid0bWZgDRmf1X
E4GZLjbKFCp87bfnrXIIPwiPnGSqeN+oq05GhdHSGyr3uuH5C0dzMs2eDqTeUGQEUFIgLKWAmqVc
zSU1Pk2gH1BuVD+raEG3a9bEVFMEXAyoWLYBq6zdUC9bHMCEcsAarfVT/xqf7m/huTfiBMD4jxFm
TaPYb2pVhBGFlqY4cdhtkxUcq2qY9mjn+3Sj7O1ORanAxIaqV3ABxbO/5XfpQ2Av5SDm97c+8fVB
FmBKCl/fLBIk40WP5PzJI/J32EA/qNqUXWRx8V/ZBfOdHXI/TQBNHGAll1or56JlkA4BZoSoZOKB
Z4JLkqV9KI0Ff+rQuNc3Z9SzG97gwTYab5t+pEgNQC1GsDOQgnL5a/xvJVx+TzfIJMEcAQA6YIzM
dm/iMdFSH2vhhs+Nes7zJ3XVvGqe4fu2/CI/Sz1QqVMXXrWqfMhGm3XzKAGVfX9LTC6T3dkK6H3A
Mw63iiL69RrA4+ZqEKv8SVSpBFD4a6mbwabyTbk0y2GhwDoTGKFFA/kmIMpkEaQq18aIVo1yF3vC
SUDPVYBzJKG2US08mKc9fDui/xphLomhKMQ+bGFEr1a9+hqCBjWmSXu+P2+zt8HFWNgLM2qLSpQ5
DvtnIAbR3+v2NQl3vv+kKQ9xb7UdCqmb+zZnp08EKYcEuiMkeJmRZT0RwDbmCydJtHSn9RZ+PZv6
/92RQFL87+9nh1RHRds3fCaeJM8DJLri5QCNFyQXbY9X4xSUp2M60DRMx0+hK5NnbiLHp17rpVBr
w1Oxp7Le4maSvSDQ7W7IYytUXDBldTre31baRPq+l7IKN1gooP3XrRu8aEYBsTzltSKVaO7Wo28l
HRf96ZO4+fB1FYe/L0fcCEgpoTaldXErGelY66KRekMEpayqE9IVqD+72sjxygAGicNL2EjzRHlE
g2dSW4kUy6+ZkGoy+Jt5CVhcJaizVT6MYItURyUGpLPgzmVX9r19f83m98nFpDJOrmqzRE8aLJpZ
V8g/kHWyghB4O6K7lqar+8bmXszIMv53BZnTzHfSUHBtKJzKvWDaldGaMRSJgrX2Y4tG/TgeRVo7
A3RCeNPfNS8heEIXvmCKE29O38UXMEmkhpcHVSmmPcofNM7ieNpWj4q0L2IrHw8eb/X5Wks1My5t
vjiDJNJs1dSU3acB3H01yGS0gx4vtaNNfuXeR01P7YvIzc8UschUuIS4suB5ePRWuG8i4Dv3Bz93
hV/OPnOlDFU95pCCEk4eZMelPUGHqb6SkGpKqoWjOhuuQ2lMRmyGxlJ0sl6PSB/VNo0FLLRCIfoE
sVlpF7y2m2aVwKMCmLTn9/Lap+I63v4Pad+1G7myBPlFBOjNa9G2Vbckyr0QMiN67/n1G9Tde6e7
RDSxs2deBhicTlZVVlbaiOjcfxR6Us4p59Us6Ky9v3f273dQOxsXQZazHtrcUhTvTk1hDDt1n03E
1NXq+fbuLjqkYB9DLh2xPYYMKFlsAH6RMc84lx1NzBMmDtehaAHCTf9l633Wd8Wkpw8rR7roo1wK
pc7Um8p0HOWcc4MN3DIMScnzFldo6zDUu86tAGO1Bh+0+ICBiglYs0DChwN+fba8H3iS2hQc0l78
Ns+Mtjb5tWbcxRtxIYNyPny/qNOCgwxG0NmznJls5uZGrpJxXPFrFx8tECTjuULA9oshGWeWSTXK
lK6a2F7yIck7Nl9xK+Z375cS/gyeYFwQETS1YU0+9aADkTg3z80yIagrRf6+kAl7koZNKK3cvTVp
1NaNgd8mQg5plWcPCuHvvDkPEjf6wxomw6I9uVjXfIgXZotFL6HPd5AE9MUGPnBwKiOz6z6itVrl
kjbMTaXwh+f2MHpcl69GP2jgN7nhdwzoJBnsrFz0mrMD4eR/eQ8vZVGLypEa67O24t3pjoU3AVoH
hvsUgAGs5XoO/MhiLa2ypICXAufzvNhFuQ0lZdQgMBY7EoEUVXpJ/tw2TUsqcSGCzlmpEwi5BQ8i
Wl1MzWn/1u2yJ5Uz1vB5Fq3RpSDKmSj6oRslH4KkctowvqoH05PH96R6n3BmpX8cxIf2oQQz+BDK
K3q/6MlcCqecC3XI/S7JM94NtO0EKER4iBkUhGTnTA+LlTu9ulTqhfO0oa47HkutKwCgg1l64xcn
pt4W+zC/n1hMKzVW2Dp1Yd4+y8VnRlbgWP4wAoNn/VpfxFosUz6peYCt69Oc3kH/uOGLTlXcDY+J
JWFgs/FNtTAS1ACsqTdW5M/PGG3NQO+JdmZMjwnopLuWz9c54+GOIhPX6FXzkBX6CE5nyRTyLRfZ
rLyvxc0gGtpJC1cip6X0uXwpmroqDD9WTYOI1ZU+QZ4nWdMG17PaM+jqTywLeHqZjimNQvc2yll0
8oAkW37Hs4THH8ZmbHE/6S0wkezbW7L0IP79rF9NM5FUpz2y06yLwgFB/vW8Nq23dH8VGYB8ioi5
d/QFXG+5z5TF4PUV5/ZIrdpFYPQFoEV1/xFZ1xUHeTHvoKI9RZvTMMAFoY53zKUm8cUBvqjBfXjG
sdG3KCGdPd1byVktLQqPB8pz6IDDdDt1gYaxSmK/5zgXrSd93DmelhsDXwOxMTYqTEKEzSkppBWh
S/0OQGmdqSTn3iPMNl1vZeEpbDcWKqJvJ0WDzVHDeO9JesIEyMmMH3b5bs23X6pPyMAOASMpyp4o
+VASO0EAakyscW5MdtX+0NsJUOAs3TfE+9tquGgZUI+UwMgzd8jRKbpyqOIgKD3ODce3nvnDKJve
/5JBdGIWdgWsicBgWbOq9PA16nclR26LXzzPC+nUOhmxHjUvn6XLuza3xffSf47VTeXfSUgLr3W6
LkUYCgcsbrhuiOKBmHR9kENY45/GkHdHO550fiwwVltOL0Jmcl5L6hiJIrM6ZLGTftal+SAmZo6M
WV440oZjjMH/zkDWoE+vtzdhwTiiZwfdqrCP4EkQqQewnjA8mKvc6GqI4qcS2BTJWt116YZeyaDe
uXZMO5nPIIOpRatnUktkxL1cu33rDNUh8g8DYwTg8iny3srLO676//4C6upm1ciDagmF73w0w7qz
qwmRei2aA7wzjtk1nr8DSxeZpy/qfrBELd2U9QqYzuJOA88T5NIKsObp4gOwQeqhHdjRHYXubfAU
nYmilcPk53VQT52KFOz/ZFCutKrkBYiYsNOjPdrRPtgEm9p8AwwC/tgNGe6RXdqIdzJ53T6AccO4
rUtLBQeIn8dnZguJe32t4lErcUMyoML+cnj7AByHzoBoo3Fi3UZl38W7S3pSO4F9Vles5MKDdimY
LvSNDRo1AFI2ui3YFOSj0r732Usir0Rea1Kou6LmU953FbSoScNU18r2VKeqM0XIubEtY/3TZmqA
rgfDDwwxdWuK4L+b2YKd8nC4y6zaBi4CuSfYzVdACm5K6+H8tcbysaSmGKFBWxJmaWZQN+oMBxYY
LhKKcpy8jf17HiBitxdGw3fNWVHERP+TQDv3nDBEFbJaqMqSftTVg2zPc453j1BODK8+aQftMOgN
+Uz1AXoLtGSDN4dNoD+irvLnmTDbxpZ0gJkQARAnpF9L4P9kfelLdPl91DEzSSP5WYjvQ7cd8ovI
+oEQwMrt/OCdvE2q2+bRjczYquzUSkzkb/WeMBboyFcbyGZJt76EUoFU7TX0PUyTi4ZDUQcL0VsG
2hBMcUf/omyXa6YMpKxUXF1qKATPyCn1vOlYsroJjI6gK+fVR5HyAV5iv8vsZOXu0hipv/Rh1siL
eBKAr1qqyT+y3wCQirALLY7BJiUz+CwOHaPjn61VmB2GYP/sn+cJ8gekevXk4Bv1brVNaPG5QgUH
kE2o3GOaivoeUawFwQumEXtRPeaxk59Vo6+OovCQcpwRWlmrEsBsKpvb92IpHARqz1+5VJyUyVKr
Ngnk8jZQpV/qP55G9NRyVqz0qpzZzF3sdxf2oJqLIQdwRRa7NQC+ABJv8rWynCVrqcgcRipRiETc
RS0HCKshX8o9CzHS593dY2kDRRqQU9NTjlEA4njHlWhryXHF5PFfidTCJh+FGK6HxLI4ZVKDbj29
T5BO3EhGtw8OGqC019qGFjcTHh360TErq6HueL2ZDCvKpTigF/LQGUj9vYUxiGM0Gbg0uroWSC+U
ArC+v7KoSCdEXljlYwCcoxP/8NKrRq4r08EwpW5F0g9MAm14gKOAkiJuAaDfKHOgBqOnlT2HJmsW
wHh2qew13EJum25scu9jUt2qLf07O6g+uDPOO+HxSTw+aUZewxSunep83X5/C/KQGIVQQEFA+c1R
PU0ZJ2LVh+jFPys6t9UbO4AGfePyryitsJAhBIDEX2GU7Qfendf71Xycu8n6eLPeWru31a0F1b0H
LjpYVHenxz/ms/le6s+VPYD33klAau4/rMebNIbJj2HEt2DiBNHfjBRwrVv9oMaJxqAW0HRithvj
1Ki0RMWZT7JZo7V+K/FtYGjTkN+xjI/HyhuVXZzJ+VMoZ+xGQmnOjtgJk3x5mOB/K3pbmETlrsZ/
JGx9bcWCLfp/KuZQERuD0xmfff3BzBQGxcR4c17B8GyMbIq97rFG5Bh4G7XNOf/4ZgxnJ21aour5
itIuHR04dcDgNPu/v7qtAT6lBn2ODHw9mRP3IXCPI2MFpJDWBvzWBM0Ke2E/1SgVAg/JfrdT3DcR
bBthdy6wocUaAtSiO3+5JGo/I1nIsSSkUTA8ZbzM+Owtar9m9RqoAKJETkXCWMJJ3RU6w5Av52nF
gi/dPI0FePlcN/l9nGnVaX6SQnxR+XqiHCThjzjPj4WAwGS+PabSWUYXuxIVR1IXW4zOx+L0ePsj
FnUK+YF5+het0WBGvN7tJiu8RI0bzs18G3BFRHt/ri278cnJNk3/9bjdnpVXWB2uWPFTuYUHDAhu
gFMGDAWSL7QnrKaMoEwVugdBDkUOSLv05jRivyskmM7CqSXnlaXOVpWydEAEAEsNYC+AGP/TTnCh
WEOsgnB13u+dEJB8IM/VN2aq9IIcCUohma4Z5Q4klJsnx7ktefbpacFI0iHQQH+bhqma6z0uB9gf
oQKrbdZbWvZW+p9Nv09YAnQ2RYiMjl+rj8yKe0sgdYUkPpPUAYk2N/rk8oPCVYasrnX7LVxTBNpA
c5hZ0GQYpOtFpTzLyHkJGWl3GGcAwHAysmYFkHBpRuFKCqWeopzXRRBCylTr/vYuPMcOawIE+ZPX
fCIasoM30Un7J7YwV9RlKTM4ZxKQogPRPI9n4nqBQLkTQ62DtQWmPfHVB43b56mZxiY6S8qhNSoG
zOJ/FJmMjJ7U7hqO+sLSYRyAFDIPuMBrpRmCw0Lk0m5qeDSP8mflc27FiE0bg67sixcSB10ItemZ
0+m2rtIs3ngVr8VS5zqJAZOpOcRm1VkefYPP0FV30Cy1d6qOqGFCCgUIq/iENHiX7lnkOSQDuPVP
WmyU1Yp38ttG4GNAmsJi/Sikq9TN6fy+jhHL8nD/NiEJdmtFm98m4fr3qYuCFLrQJ+2ExTIAqVU2
YhjoSC3q0rTLgJKP8Vq2PmiRUY6bfDo03ZqO/b6o1/KpzUYSYujSeX0Ydc2fh1MtPXqx4aX3sfc+
vcfyndLrylcO8D80sN4+6AXX+lo2dbUKZeyEUsLak0RHzaqrC8KAlfa5rJ0KjdKmWK+VEmYH+tos
QSLAFjHziglTiZ6eavkGfDslcu1C3CRo12S7FOjibYIJSqWXRUD08exDW4edUXbTJOl9FkgCSapY
lolYsugt7FJJGK2hVMPdlMYFUBGBLPcRT/34nrPp9JUrfrmGVfjb0F1/NRUWTGOIkWQZHUIVmNvY
WnYENG7HwU4aaj1S1+bZFzQCUwtz4+7c7Cn8nNrFI8VxTQHGTIl1Q+lZLDdq9JiuIVL+fo6AcA3+
AvQuz8DQdF9Km6i9kI3d3AOTop0x0cey3oBN11CKJyEx+iTV83wtBfLb2UG6C92rHAwM5jLoKqGi
tVrbiiKaROIqsoM0eR+6YA0yZsGngBQeNRUA9AJQ6yf+uNi9rBdT3wsD3pVr9Pcn27oioXhogfUV
J57VdUBYB8GuobZWmL5Uid2m5xRszFL0udZbtVB8wafMFEJ4QjSEzfMpXHyKX8etHHcp73qH4hHE
nIZkbsJtsasNUyWTmWGKe8WXWyhBQ+Tc8o2xJTwadEoAAFhjy0oo1Y3nnMwkzKkuGtxx0I+xIf2D
/4Ys9ExZIqFwBh456l4gaFKUEISubgu4ZRNtjMUX+87rwHfTVWBOBqR9ATJQcd8/rwFTL0RuqEbO
MI8zlxGLOeHrvQ1HmfEYOB9ukBPUsQA86XibZqccGyRvd425/VNu0HfvInTc3LaaCybsUvLP63lx
qpjLTBOfLwSX62KdKWy2J2mP1k1zSgwvMG8LW1snDVDD8FOfMwzWyX4XRnkUjI2/TXWMg3p3lSli
PsxDArGx44CUa/W0xat0scc/gcPFSht1ElMvhuziNAA/zc4MfwfE61pnA1NnetLusL96+vwPKZ+r
w6W95QYefBsrEKwAEOgd9Ol30rCXdPYRDkYSrTgYS68g8koC+DyQSgLJBqVKWYPkmqoN6FAZdkOn
dxr58iWr0Aw0R/fB+1S/rZzpkoG/EEiz0PMTp01B1+HZRQf/SAae8PBj95hxl0DS+u49bxPEIGvR
+5pUyplFontoygFSh3QPcNa6tVv5n1YG3AgZ4ZwGVj3KIDA93zZxJKDfhn9qGHEjcJMBRBIi8W4p
EJXZpKz6xmXftWclvMVHDuM5/68osLP7Clb6udUUrygH2J5r05AEcV6wYSa4vT5sko9241vYzzXf
aa4MUJ7MpRT6EIscWP+ouQrwzYEc9TYYrc29lS/5BmX8tQT+QppiXhImlzHnrs5zdtdLGhs8MyCb
mZdkpI7YwCXXh3v18bP/VD9dsEZxRN7xh+kOE7+BJYC/5z5bi/YW7N7VN8xO0oU1GOpJinMJ3xBj
/kbTw/AkbD0w5n0Eub5yQRY8hStRlBoBSypS2nm5dxORv2zfJs9E2H7npuasMk8uXAuMkABFat7a
OR17vSymGr1omGUdJPNrVUuWfx0xHADG0Kj407JwsWktD6heTcgFt7KyR163Uuc+tGuDtcz8FWpi
rGzcQjCDxfwVN3/OhbgqVlQ04s5nBJ6V+ru30ViN55C9a/cPrdOtUjcuXgIAcAHOFdYTDbPX8gCp
XhZx1gquBxjHHmRvoK0/RB/hGRguRDx11T077etsFbZtUReBmoO5ShWtFT/4rxfrbCMk0/q4513j
hd9OCFUi/QiyGLd/QOJolRpmoclszlHhFZhxCOHpzPp6Ia5R43YMmgKNJalZsEas6V4bzkjAGGKM
TTCQGJmXYA/2RQGC+wLIssKZU+CABb3ZjS6X7IJpm+SAoM2dBk0gxT7mDSV46IFTVenymxAgvDTY
7itBHSWxV5RiabNmehTgiiGJARbG668PCnRN98BudJ8MgNx3zibWO4eFcUSEV2L89J7fGbWCfDEQ
dW6LXhjew8ZdiKYuctSXUpz6eHPGM39Gsc9oDO/cGRqRQiI8s5VpviL3posheX21j93ByVYn25dc
4jkQAPEY6JV5hAbXyx98THVpPJ53ASwCxM91jwMFIgZCz/0/xPJXoqidlr0QfcITRD0Zxou4LX0S
M4Q7sHDQHEdc6Xb5YYunXyBAEwiALZw5/ehYGtk3xa9iPK3SS/3OPim7wegehWNsPiq6DS4uXQ9I
cK7chwfBdStCzOfM2RPkcx/OvrVieRayNNLlt1AHrQyjkAFDGu3YmDQFJpMliThucS1jsaTKPPKn
oGfCkQIt7/osO6lU4lGdBLeR7iONpJntmwNcw8wMY/e27i553tKlLOphGJmB98achek2MByjPYj6
9BG6jDla++xdJdutU+jf+orUpdzblVTKonaodtRRzwvuXAIYCbf3tvK2eySycTL3+woQ1O/TpAeO
pNdftxe89FQB0AZZARlYLOjmvd5b0PxkUxvLiDRUvesACvgQ9a+3RSxpCRCPkdDkZ+LGn4D5wo5W
U8iFfI3FJWDJAfQmEdp9lG6DFY9+YaZsDluApjHTQSHLRGkj3/iqkjJYSo9xsvHJf8bs8KkGIkPn
EJLuP6GgCIk/O/KHMT+EmgSjza3spry0nZffQHmhtSQGPheqgptLOYOxprgGmXwmTNqzVgal28T5
+OgD8+6P7Glya+Sth3FxkQmUw+BPmAXUyq5JzaYfMw4TIuUogD4XLgaRi5j94FMRjTl5h6ISKUum
lnTBZwAeHkRehsFbDjCHhPWl7DORxTSxZC9VzIppPyaMnBzHoC060ldT+4p+/HYzcUNbGqnGSK4C
UtXHvMiSE59XHVIWDV+UejYCzEkXMlnwzRodTT7+HoyvUa5UyJVyReEwIIPB8LuioeEcFCKHWBIS
p0iUyQkK2f/iJdR89VYEOUWSNRlHprRrtioAuzdJkSmAhOQKoNwXfNJmmJdP2N7MKsxhEmAJoHU6
C6p3Nukrlsh933o6JnXjjxRbVRPkJdg1IM7FF+Pv0cm/EA/DDpOdCtQneixVNDlLD9oIvLWcMJtg
55mab/mBdftmLJQaLlUWzuL17RtVuR4zlFzdYC/rwcNdZPhnzgahIuAyE1tauYgLNT+IQwUZE9S4
7b8mBjCSmoFO0YN2msHe6KzDIXZKNCaBnEYCs1H+nhe6CN7kRNeZ3DZWXovl1crIbaKmMuN3UJdD
EkNvlIdUdMUO2L/nKT/HTyIGhSrCbqBTigDEovrQDsdxrTdu/mX60QSl5X8l0y+In/NpMUmh6Gov
fKGD56iy+Xyfd3bdnVbcgUULAN9CQGsBQlG6xQMzoWkF3mARAfeLNh7aDk0DK9WLZUt3IUO8Vpu0
GPlQYiGjsg47oIsANCgw7v94Fhi5dGKCN/4bnNdP6mr8u7g4tEwCOhq1MQBpXgtmhIkZOX8S3V0I
Mbcvw+wm/Tqji9+mPLYWqWPAf+K3R9fcugEaAG///vIFvxBA+WmKNESyVkCAGjmeHaCx8CXvUNIT
Uc5TCjIJ57yVwR2z75sVp+3H27y1NuppKpUUClhCdG4eDm93Frq1SF+i3wdwg/t9uTketzwxHpQI
3C1rz+KS9zS3uf73zKhbB+aUIvIDVpzHDg7j99tMiSGaGBAC9ebOLr6fX9PH49ZFB8nZQQ7hny79
X/F0VyrDFSxwgbH07oXbg+pKePaMe0Uf7x4adD/a0YoWLRoZBGzw+xGeosme2uphymuOC2FSY3Q7
HkY9Bcq2OT5uAbTz5a0BOi7t7aUwam+1oY/8aZSQRhDNeKvoyb3Dva6o7fwG0LqDs4NFkQCLCbjD
6zuXdbHfeG0iIlVhFTvW0p3zl7PGMbeYa0JIjydIAqUmGASvpXS4F+Aph4UMK937tj5Kknl4Fz60
3d3mtTODe7UyjroQE7dzY+Ph9hqXPEQ0+mGiiUUaD19wLTxR2lQoO150I/mjHN/H/DFl3kfevC1l
oSF2pun6K4ZaIyMIWSLXAqzXy2w1A707ReiYKsnHo08C3AeRkD1zVkHlpze6HAO9MrQA6mxoBsC7
WlQcbn/QovagNwTdqRw6Kuj3sAj4kuVHRXTZN+Yu6W2A/+a8gQkKeaW2vyxIFjB/j7ARx3u9vwpf
clquBpIL2jnZEj5Yz8kys4udQvu+vSQaY/knDQtYB9BWA3McE85UPMH4PlOkKUTlZm0qhHmYrEnQ
k83bwQpJ8YCh3T/+nJxKCHdOvs2MxI/A0kxPmEoODWD7ube/Z6magXozgJAA4T73Ws25s4vgwwOB
NOcHUC3j0OuHap8TlPX16jnZpXtpG8h6q6/dWH7pJbuUST3PquQFTJNAJhwNZD+Av0WAqDs8WFAz
Yn+SvdmUuunMGKxn42llwfOCaHOBoSO0r6DbCe2zlLmoG3FGOoC9ZR7AKGEJyYsa3AvACRoyE8Bn
0VDoamnD/WKg3fWKRi++sZfSqTdWDLspF9VxXvrBqE7as8Ji9Jeokf4N+DtnZa2zMv1eqwIi5RnI
A9nI68OdVG/gmFAW3RTjMM2mtP1KzwLFiKMOc+GqMURGE3zeFrr4lsMV+Z9QygdqwzGrC7i38Nmf
XrwDWrnIAVzDmz/96XR6zvd7QT/qjqM/rZmLBbUCZgD6A+C/A2hNpm5xXEZeJNep5PLfACnpkeY1
AFYzMPbtBc7fT23qlRjqxuSin8TNUMBYSFNhT5GKPWXCSB89VCBui1rKtqC1G54scASBrkuH7L4M
Ls6pKyUXuUgyQ6be2ydbB/kJeUA/68rVmLXhamF43CAN9wKEnHhkqFcmntiyTyS/dzM18Y2gxcLa
PmhXXpnfoNKzGAVsZ7A7+Cs9j9YjEy9Vvtq5w1185AzBSQ9Ii/8BXpcd6tLhuTFFoza07ryyPO3X
baAEU3dPCqUoA6JN7/ry0at2zEOzEdJNCK5AENQ27wr/lY4gxpb3GLrJrTiwPrR3MDWkCM+1V76u
QUqa3pdGeCjdsd3E4TPwKRKQh+wDu/JI3WE6ozZquM2m/5jf5UDF32suFz2roHk0Up9Uyd1Q2BKY
kEPggTnFg1yeKq4hFQbUGBI52XsJDJRas3weca7oFBjz3YZoAo32KWf0vJHqMWqUJEOHnwTSbgHt
KHxD4uMwT+8fwLRJMBiEYnvDPAPNBHkB0QwO4kdUr462z1fpl6pcnOH8oF68GpoXohitKp0rYaD/
qS51oQEe8p4Dmh8+RjlLjFkHpnp/+zr8eqZ/DhA1KVCBYKRCpcyZGgdjp8wHyFnBHRhBdM8na1h2
azIo69XlKO5XBWTsRBvTb8WOX7vTy2r4dxXUAzQMxaiWPq4Z0OqN7K5Bq8JTDBUh5c57v71hv3tt
qB2jVL4fy0zquFkWwbCglDtCYkrnowc6TE4vrX7H6Q9aujKuuLiFaIFBDAznTaKTCekIMsyGjSG0
AUVy6yUJGTkQGeX9pkrRcTQ0w1MWsGuIVb/7QufFopiBWWeYMfRSXStlmkepknU4uih6YyfMq/GY
hjlmITf3E9csEQA5OdjyV8jviz/sXaUa4BUAX/Tp9qb/yqVQn0HtOfomx4zNon6u9mcWgzJ4hSV7
Zoh6TnmXKoJ1W95PtfTXZbxYN3UZIymfxKHBfoul1QRE0kAZACKpSjSaT1AXKhMYBEBQ7uvySQ3N
dBMrTv7J/el6I0CIbbJfHLoI8+fbX7V6GlToVwdhm4O8Z1a9PHHi9h488MGHXzxqepoTcdO+9KBl
w5ZkINYyYmYXjivm4nedDScBFunZ1QNzB4qr1wqR8WndpoXUuyBkDWXkiE/ZSRP0BtzfxavkZWRw
pAz05aUEcgWMjEREu+fC50GwRhWW3Rww/CIhl9sTIbKF/iCLG2m1z2bJlM7v4IxgCSeczv6PqI6J
fCbjIyvQtoF8kEjyORM3cmP7g52E21h6q7WTJDysHNDSc49R6RkpAzybiHyud0dAVFkzcjOAvmPP
hff1NOjTAPzpMjxFwtsgs4D02Va8xXmRyYDAWNbeqnal85UOBTDkCIKCmf6QQ/CF8JbS3ZjxlFpq
MWT1Itov0BA1IuorAksbRIh22OroVBud2MIYyMG7R2eVIR8ytJJIP39ub8hsHi6u0a9PofaDQUsZ
uvkn1mXR1i7EPYnZI5q5vXRlzXQMQAvi5gfi4vEUAMHQxQwEVUA4DLmvwTupZUGAbWdKlWQ1qZ7u
hLYBWM7b2GYr1oKyTr+EU06eH06dmNcs6zb5Y/7upQ8TuwUjYsgZXGPJzEpyjXoKfkmblf9iqRzL
qA0z4nhjFHPkx7DvwZvTGml1l8Zrsx2r+0pddy/R2CGXMIaZbVjTr62SdbJWHwC4E+kNrL8jmcMq
vMbPadFqg34LACtwYKxVfwL+yyWG1ahMPE4T5dBOtcHPYkXA0wZdBLovuY81hJvFVc6QRjAVYN5B
m+f1lrYgEBsitOK7kWhKiS41TrTRBKccT3Aig+S71uwKLy7nfd6+HrTf/nOWeF7BlycCjQb9u9eC
p7hUIm/E+JnQBt6T3I69PfCoqOWZzxMhDca3MezSJ0YVog3IjkcnZUaM4SX5azpV3zGX9natiPk5
QS/c3ZTz6FtipfdijHLn9pcuXWQUwjHJJPCyqNG9zkPKBnni4UPD2mrxGgacnRuCmum3xdDpsp8N
mT0NdJDIc68U5Y52nVeDBiwGIGhloE6kRyegdJ7Ss2xGX73dAOeeMSVzr1jhRrJ7I92wVolSGcBN
z7GhbcBaAH89tJg1B3O+wrRGXn4XrSE5x3uCgO9S+D9ymjid1dShOSCt4/tvSo8wRsh0aU3q/KsX
UmeS4StK3flULu6BpoaCz6mlemRKB7hzDvimZFD4jvc5kF2BnomCafTtCXoFFuI/Ygvi7pXz4GYF
vPUFlONVcsOQCCNIfYPkLQd8Qt1uOjh/jGQpEsZEzpN0bKc/BUBJ03wzrHFR0XmPeQM08LHCBxU4
ICfRU7Nqm3RM3jXqkQ9xH/Bwtun0IOYIx5KHSLjjvQPvm3702aTfkvAY9Zvxc/JrwFMbdfTKhqM+
wCkXalLxEil7hPv8V/OaPgyKeVtv6ZTffz4U7UfzBBUgAmm0lFZkgPRb1urR014kUMemiECq1FCz
6iCNqa6KMdGiHagAgpOgZSDTcsbJqJre4Nb2jHJB/vMlMz0s8g08bixlUoDtnIZFz4GeGiQDSoZm
sDUvlLoL/1cCfhkJDQ0jwpRWBr6QF3ItqcdGtVvF0BymOXPSIar1uDwXMvoE6l24Npy1cBUwGfNX
KKWIfRvWpZeJ6lHLHiXtowftUrPm9S9pO3JdSNegoVjA5AhlfaAlHQZiGPBlsxFK0qmGPokUEYBc
5W4GEj+9C4bIGlB5IooyRI5aV9WBjVr1LCuMTLhCK1cu4Lws6v6h+RAuNw50TtdTvlzNl1nKNTjN
hjlwpe2dGGmXaLqQrvj1lFPxc6bAjsO8KjizgRdDbW/dlJFYxtjeGNTpLNhx+XjX1k6mER+40kH/
ePu+LJ3mpThqWSOXj15dCeCFDw8N/16EBylcwz5bWxLle2pMXLTTiCVFAN1BeKQWFlcJILMzlX30
D6y0Ggp/MzgGoiOVxhlR+SaJWzHXjmnHkJh7FFDVLZiXll9TCNpX+c9JXUiat/biTRD7QsrjLNNA
y1k8J9J9OCYkq0Qbje5KX+9yjG6W73ULwmOjWWvMXjRzHPo6YY4xg4Mp42vhXC7UWhuW2pG3xcmO
41Oi3Gdeqwv8XcxppCg3UnvfaNtCeGR8I4owfIcZc+e28lC+yM8OzAYODg/PqppAHaw4ikJYSzVA
3vtYb1pfnxBxqhhrr9WVwu7S7UMHB9DswC0Lt4eSlOV82EQATD96fAbelv2YtqSBJxae1f7p9qKW
bsRfUUi1X+9sFjXRoHW+d0zZbY0QScSYYq2S20JofxNbB7vGo1KGTKI8W7prKbkXRiMTQXnC5AER
egZft33hECXn4cHvN4lKuHDTp28KUxCvNDXP8Vo7xy4zjrKS0fp9ito8MiEAgBHvFArA15+SAJ6j
6WTcmKRgX3OufGEioSWM0luJgMTSysKpBOG8cJhQtI3DzZdRj6QWzpYcGHt6DifJSXrDk6KyJ8WR
gMWghkgVJxbwLdbAUn8fKWSCHgaYRzNgKl076WMUy4Ym8o5NUxK/sVo+0Pu1mfXFhV0IoZ77uuFH
NlQD71gn31F0r1lZBpTOSd5U0ycjsEY2rTWt/barGsh5wcEEbtS5jkJtJfBCRtZD2HYMhPuI917z
UD5Wvmh3wVeS7eu1MculXZxPDTQ7Cg+TQ+lJJxYB0qKRdmSTbTNO23LDlqsJo6VdvBRCGdUa4BBq
JQTaUZRakxP2yK7Vikb4hrez6Dxoz7L3NYLoZEUrf3tS2Eq8FzLm/gG18uOPXNjyDO9xHU+4A312
zPloC6AeQwBvdbVpkV6tFKsPgG/oh0avrjzAdBb750Jciqa2VUvzRlOZSjtW4LAcYveM2TDOGVCi
Il6E+Tv1S2sSonaWkpuMtCZ9eeEYckDzLNZN2yFFDOHaB/N+cxlICvs/UWvVB4F3sgmv2aRzLNpM
faC/iCv+FD1g8bNuEZS+IloBgdypUtkTWSqaKszweAAS+v4x0DkgG34qumyoBoM5hQlTC6g1kTfw
2ugDpkvt6t4Yd5oBhHF9dPRYtW7rwNJtuvwe6v5GZSqAIgTfI7tSL5p4zXjZ7HqAhvGv4loUTzdj
/mf1M4aXDJJhGF9Kz/2wbnNZbXCZ1B5sWQiIQsku2Zfe06wK7ZBqZXloTUPQqaP8FoFkZxAOyoBs
dyrV+hgabPvFVpaSgGHL/8xrWwlPt/dj1rtrhxfZU1xFBFIoPCCWun4WAPoc+3IwacdMlk8BE6DE
V/krzu7vZx0y5lYFcWbtAzjLtYycS5q6H/EYaCjo1SXqhMN9/X9Iu64dyXUl+UUC5M2rTNkuVbvp
nu4XYSzlKEvZr99Q7+49VSxtEffuAQY4mAEqRZdMZkZGlL1b422rCjbc2pVroWMJuQx5gWdaXMgE
rurSJsTAQWs1L1P2eBGSgbm2jfqJWrhpV7madJZRqJVGV1JHzza3ZTU/xWMWtDaUUO1XAkzw/Vle
uXzRxwE4LqpJoFniyzp63sS6lUS4DrWNaRwjyM8r6j5pmWD0IjvcXdGpTQsVKQRQUqef2qTYObF6
0PF0SwVoR5Gh5ZhdeNIEEppK2sDQNAZITzG6jWOkfO/P2urevJg1LhxMlJJWTou71uyzHxBiTFCD
ar/dt8HnPv/7iP5jxFiuqouR6HiyZHOFkcxgIYOiob4l2DffflmoX3ePk7W5b48H4f23PZCxLUy2
CAm/6OMu7BlWKufKRKMwA3BKBo9x/DpC/ax1X/ejC4VD19qa4PJ8sA5hH778vm997SR+AdEQXaOB
gu/7zvVRJ6ixR6FlgAUSsR9EqbXiXW5VN+4FNYK1QOLSFudpWTspUk8LhGPD1tI/a/pUGwITa84c
4R4agRcHppvcWU/aKI8chuHE44ul+k6KMul4jLS9oh1M0cotu433lOAjgKUlSYaK3PVGMetCAUNb
G4UTlR8QnHhWbvlSLP0xkyJobPVBHX41g+BFJDDKt+6whCWVOVVR2AEvr9TxznSOjYyXn1O4bAbP
ymQ5XqzGoqBz1a4CMmL0ty7IHc5lo2OlKrOmicLK1w+swgF35wn9dX57METvy9WNcmGLuyQ7HeJY
qYyJJcXfKnu19d+1qIazespRaPjXeBZ/dnHqaNQSSU8xHsOE4NZB3YNiQXPH6TPNTukclMQQePyV
vAGefRcWOVesaeiZgZ44nFc0nnt20lMLumLg5B1PpHyukFOWj5mpPIwD3TRqvLt/0FdSa4v5hQAP
/a2A8XO7taRmNU8U5u00TQGtCSb6s1J+aOTJqV4UunOY5srg38kO2aShU/S++VU/84/1r+W4mO55
TvNpqFgUDpLi1nIZGKO1s1A/OOGdLLjz1m4JY+lrw1Mb/R/8gyVt9CJTCJ59eeynlh9v7w9l9SSg
tm2gC9I0EVlc75wJjsDoDLixBNGcZ7HWH6HhAi3QaNv3wfidlR761QRGVxI/WL7lpwEGxJTwAUM7
1I5dUQW7JwE6iW6R5c2k3Qjpiwr26u/M3lSxl5DPBNRWm7T06vq9UxrB1PJA+6/L6vIzuE0sy6WV
mQM+I+vQlAZCIfNlrgKCTkljO/poHQNNgKJKyED7oyTYQ2vOHR0o0F4GoHuJ5K4nvrUTMpYJnPuU
7lj2AeCBq7VulTduq3glgGL313n1xFgL1761xMLILl7bS2MLgBcZC23Ipjea9Fuv72vH0yPTK4sH
xhJPBot0I2dBhVqMrO8LEZJgdcRgDVdB4QSoKw86KlBHlKUZzh7QUE9JN061rcxjVPuq+mCLNG3W
vO5CUf6/xri701b7bjCUxdj8DSVt0pwYEQl7rTrBSyPq9ZzaYGQmVIJrR7gRNSgxqp+51oWN8p5E
EEAfyI7GFbgSB+i9Fn4xCjvkl0XjL21sHswnkBmgFOLcYNRpbR5TKwpT5C5zNPoScDUtYCIQgEb0
yPpNl/+0q1ORODsV6q7S2/1dteY9Luzz93e6yOpYuRmFUhPkLR6bY/5ce5O8qYz+RcbjPxG1wa2e
WXshb8IeAhcbH2BOcppKverg3AyQh8tCQ/01N+9NBKkziJ4BIlT2QE/nnsJ+1iQNWJadTEeYuV7L
OCDGRegADgdUUrgLV2Uyq+SRSnCbY+BML3G3t+vZneweqbnKK8fetQDnq7U0LEvl5f6s85jjxW+h
JqDgFBt4BILG8nrfqfZQt/DpUpg+JD/mzbhBhyfSLViA2nPCbGvvk0CigTqAer7eid4ta9EGyCvA
y4BWaGAHeWqnuBvaJoMg67LtzTzz42RD9ec+yM5O5vZBpAoe8f+HQeAEDKRZwBDG+UooYtA8y1Up
hLidx2opUHq3m049iks2yISrv7IzeJrwdK0sMsb5j9nFoV1c8wpV9AqrJ4Vl/jIqj2qXbcBT4kmL
yq25kQBuDbvWb+JE5KuXS5c71ra8cGyjJoq+dj6ZrcRJrM1VhztfhToc2CrB1DUHDIqB4GU/drrq
mlRwFy4b9takAbQZGkzQjMC5sgRHbbQbmJxADQoEXhpDMZgYUL+J9/d378o1YC/Uq2B7g4IQqIGu
Z5WV3WCmEi7dvrT3NrIUIESkEMuwzcRTtHdrEJYpVrwULH7B85WF64Vbxyod23rSVbhpCWUQFJam
IYgjdzT3CYDfc/SkQt1ykvJAKYFWthowOmaAW/Yuomo/Vb8X5EUl3zRRBLB2faDPX0YWGicaGDvu
joqJkahAvEphn8cf2NVGgT8PqQbHhTefAtTl1G1Ju1XpENSlCIy1HBp+xS+tc+tgKIR0bRdLoRXN
wB5DX24wQrNy694AOZKI+WZ11dGwgGQcuqpuuJqTvFEHQOhgbdykMfhMFNrtJi1BmJFRN69iF1l5
QYJl7a6wEV6hPIVuBiTMuKdXwTqpw3pKwHtMiauqHcDcDtuU0bmIgObrHNduF7Ibv2jLo1qfC3os
R8EVuTpwE1AOEFUDmcWXbYBSzDspKaRwNLd2zTZWnfgWSsY4zY32W0XJ6P7xWgl8bIBbNFQ40LoN
4YHr49Was5SPyPiEVWbKvlOhgJNIChgkrFIXmFr1yyCHAp0JLmQkKLiYko1yRDLSwhZyFR728k6K
5XHfx+Cjt/PyRBxoqGd5CXa4MkbjhmKKLuLV2UWtA08XFHBRILserTTF+dTFshRG2LkO2I1ZjJLV
sXOgCsw+4vz9/uSujhjWwKgE7igHZc9re7MzTGNEsZotPUZp5rd/dRMAP+MMJk7LyFw8v2VRtXHt
oF7a5FY0Qx9VpymwSYHwnSu3CrreHfOfIhG7tblcOjmxfVAw1vmxDU3fM8lwpLAxo4+iLjdVrqd+
M7v5Z5t6OiOCku2aPRTDUXnH2xOXHff0LDNF7WiGtessL2XJVjq3W6VTPbl+Henu/sKtvKIhBPiP
LW6fZAkUMsplnwxoI0y6GskmwWFYu0AvLXDutAYbY8GqSQrfYqYGJjqIoMidilAoa1cZwBK4LZDg
RKaOO3FmYzKFOgi9zNo8jfaOjK92tK/qzFWUGhdIED/dn7jVYQGFhj70RZqJx84aepm2C2ghLGbH
TyXHY1Ef5pq8lUVMImuOCwV1qOAtNBeQ/bs+WnWnVGpBEeRVxttgPhTW9zj6e38wqzfupQ3uKNU5
dkiDxG0Y5dshCtq32d5ZkGOJ9miJ8hPtj/PHFpXkBOPi2QNGCPdEcw+bjvo37/7azrnqPwTjWgsY
L8bFu0FTk5BIMbG9NfggOT8q1uxqIXqkkS9u/pD3Waibt3agoFQIpmfgyZZ+nuvVggQMSzpbJmcr
H2R/1ozJnQtguQUDW5s8JGnB+IKEgWrcMPUnkUqaqgI4x6/d2Fs6LBOwv1XBBzTjso0sZBFY2++X
Bpd/v4j56zaqIkUDpKUunC1Vgt752TeKxxRHcLDWSua2iZmT0VJhAhPEzaBdxcy2ExOlWqfzMzPb
JPOP+lBaYTGAV6g6ZM0pdjYzLplJQQY+ejBTwLSfBRO8drlcfgV36owydmYQEgGCRf905BQd2PfG
+Ybnh5dCZqKngbyRTH8swzHxIvUBXyJ1D3MmQryuTTvYvCFugdgQAEXuYObgjDAHdYxCWbPdKgMM
ND3Vs+P2GRP46bVEGPJC/zLFXzsmmW2a2zMgLhOkhXUXxG/2oTDTXVob58HpkY56zgrZHW3lZOjP
TSfA2KydHHDegWMV+VzzBqzQplVrFAXeP618mkCwFY8Cb7CypDiYC8pswZjh0rvewr1plZY9F+Tc
Ak+uJlDWynHnZZ8x9Nq1VhgEriyds2i0wmcDegFGv2tzeaW0pNPy+Ez/6ofZBw3E3j7QIDuNzyV6
c17I3gYhRKVu7u/cZUdcPV9Ab4VpBHIImC+E99yOIVOegnDDis/gIoZu9II60MEKw8DQ+ACVh3oQ
RCsCe1+R4aVjmOZiYCXsKUlxapzPWM1daTo77ZutKn5THJpUkPa4WUeMEFLMOsYH3nnkvK4ntlMY
KYdIJ+e+zYO6gCo29Hazp9rRv0WijoSbRVxsATcEVBSQ3mDaubZF6+p/bAGFBajMti4BTbSgMi3C
jIgMLQ7/YhrtkXYkzWxy7qLHetDcCA8wRlW3zl7v749VQ4v6ydLIjlZn3hAyVA1eDOQ89pqfZhFA
84/p7ICe5Od9Q7cOZZk7HAGQkaGegffm9ZDyVCZxMcTx2aRhM6SBkk5gxRt8nZaHUUuOeQ5sG/hL
ociBPSKXn8Kxru3Nyy/gxgqRIrXsxiw+A38xRtle6g+tmextnfpZC9LUnPoK+XN/2Gvzu6gUgFQW
KSrkL65HbWlVm2sOjc8yHpes+K4PtWdGe2Ftc90O5JGBIwfKiEfw9G1UdsZYxWc938nkD0POr8xe
Y0dwEa4dNjzP/2WG82JpTfrYZDDTkymoEijDZIY7ZK3X1nIAg/cn7/YdiT2DZ+uSwDaRyubPW1VX
BsUrDObY5CnwYR9pMkB4IATrQmB8m6TvWar4AqPLI4d3maDRBfQR+bdbBGkxTTXLJ3jqMtC30m54
+pIBbkNta4pKa4tvujEFlXfkqUE7jAz59e6oK9aPsTLEZ0lHk8oDwUE4RSAhVbexaCN+8d/c2Fr2
hoaiIqJgbumIZNj9xPr4fPz+abltcD4r7hlc+JvNeb/ZUPe8ObvPwfMezDXPz6m/+QMOG1QU3diH
XN/j6+dj+P6Hub37EE7uIfQ+wuBxBitz8Pvv0xuU6Y6Tt7NAnXQAM+3HDrK64KV78l6evOAgWKDV
PXgxEM7h52WFx9EyEBLqjyCd2OnuLEqYLBN/b7K4azPT5kTryxE2SIrYx+xMBHpEFBR8BVG3ZnA1
I24HQJynEGyhOtNkpMNtaaSuWf7o0VkfQ1G7mX5J8mHWE0+l47avAuTl6mHHZrBJk8mTs9fGfC4g
nDdIJRrCNB+Yr+39Y7A4w3ufxm1NtMAAbyU1cFwHxS9+CHKOq/NrA7CDi3tR/VSvN74pjXmSKnN8
zoqjmeVuXAkc1ZoByBjqoBlDgIcb+9pAN2R6P5QOTlZuwLXXcFXx1NT+/Ula8bpo3FkKEOieXLhg
rq2YZQZ4e2QjqHt2Hw1Pde///Nr+uPp9Ph8TJcjnseX3wYA+x9S1wRZrsTMKBtAK+1NZr7bim8mb
RPOQZe6o+xX09aq9rPyN0Tob/SdQ0aXD/2LI3Mr1rDNqe8LE9pC1OtuVoey1aPi8P/A1x48aBIiC
MD4wWzmclbgv+gRFLlzVGbh1a+pquzj1Uu0JvHQZFP1SkSTlLUR5GdeFRS5lNKAtOlciWJx/AY7s
vtr+68/zY+ZlXut9lyCjjWeeyw7vDx/B6AW/be/g/thpo+DU3fZecp/BHbvBnlkWQzz5rIEhxx7x
MFHdGYnMpd5U5yaw4Sd9Sn1QHkBWyz4qWrwdGRCuR8n+zZTSM6aflfoRk9dhRKPmtk/9zoAmeJx4
8BLwQILge+UCu5o17pildBh6YkrYoPXRBnV+CihhJzfIMb+Xee1GjkjlZMX5XxlcTuRFYAy2+Vam
OuYHJb7H2In8Vj46UexLpWALrgSLMKQbQMsDegP427UhbWjVJO6y5DzJH6BqdvXC15QJR8qnmulZ
xocxfxds+hWftUQc6MzBkxetT5w30c2mSJsyT85a812x4dkV1qPCqG5VCR3YkbOXgB93pHFvJt90
SfI69jirAAYNw+7+l6x+CDp3AJ9GUQjAo+uxt0kjtyXB2EdLiX0AVSPXoFUr8G6rS3lhhds7rJCn
grUkOffpp75NjW0Xv7EiaJuX+6NZW0kd5X90euCugUjA9WiSDm8S1k3pmYEhog1Lcoj6InPb/mdB
YxfK6bOHd899m2vn4tImt3siSAVIYA1Izw7iRzS9BnpAulMZG15uCkDYa6aAsEVvHgRk0Aq9TPPF
iTDrKcELsUzPCvP6CVwbAZCatf4YsZMkTAutuklI76BOiLIOMAbcwPq+V5yoY7BG5UCCXF6fLrXB
4RVKWRFRTsnCKt67jfkkxZsaGAsIDU5O8jqmmPJhCOv+zyBpv+hP/aFtvWb8odpunbx3KDSOCH7S
dh+bO0t5SNg+VT9TXaQwsLbpABLEfCHqxtOB8x+JOXezlNbpOZnZFoUwANlMClay2mOiCv7aKYJO
nYIthz56II+uFyZiSZZLTp6e1eQ3EsypKE2/tq9NlGwBzftKk3G/39bJZDgZlsJBYCr18z6dT3X+
UC8kcH0wsAGdVI3gzK5EhWgQsdBsj/o0Ah7uXk6ttovKuU/PhYmWIa130/SAxKjg9KzO3IUV7i6G
9kuMmtCAmTMXFQhm/0amPgvuH9HV6bswwjk5TFoBSb8uPcvl35GeDMdXijfZ3sVm5trlRyrqvl6L
FcFO9AXnAOyf5ydVBg0MSTqmTgElYfYADSTX0ntXKmbBGq1t8UtD3MDYaLSyocKQar3IRhsoFu7/
c2JBIEH378/hqimUoRA3LSlUHquILuExkeYWp4k1vto/Ox0KvZLnNG+p9Oe+qS/SRu5BoqKwhokD
wxIyqJwblzPHKs0MbyWVGI90KnY2BAOQRHqKsinIotnXDNeYPVuCtIYIx72ydrAN9WwHMQEcH3dV
6bk+5BKk4s+99gw5hMJwdbh0c3t/iCuzeWWF800mGSUHmfz43NkKZBWBPDXTB23M3XE2nzN9f9/a
bWVlIavAcED3jDI9cM3X/gnM8nqOzHpy7lJVPkZZXvtybk0e9CG6gMg5CPaGYd6OCiidmsqKjlab
pKfYtMA+D+0JlDnL8m0a8PJkFuSS7n/dyumEog+S//DRy/uKczStSZQIoTDCL4dsWxBdIK3+m0F0
ZqRoBdciX2nZp94qP+6bXfFvKhIky6QAdgWsxvWcmFJqVfqIy3QYq9csoy+FBbo9TRTFrr1vNLxO
l54VQEJuNGANtSUstbL8DOb9aTtRp3a7OW1cg4QSQARQOEHAV7oFRYIZnRGSwPetDBMCGDhDwKRg
B/C3YK+pGq1pn5+bFLzMo2d+zEMucEO3VWRTvjKybPeLwCSbLUtiTpefh8mtwRAE9RO3CGntpj9K
v31XNyIxzZXzA4No7kWvpa6jKHBtMAXdWRShH+bcNHYWYLPIpxbKooDMFfF3S2nrR6JDjvj+juGN
Ij0J9CE6akH7hhCTr8fHphzRBLQX50HtgePdWiQ0AEKrTWubaoKsyU0OfTGG9hUT/lZFYwePWtKk
2JyZBmNE/qi6cQNwq6tWYKUEu419diy/Vz66xh+o7EaW4kFd+v5g+X2z2AffN14EC8YUyZvrGR6h
ZTMWTZSftSh3kc0eARPJjP/EyMK+gmUEjyAP3qAofjgZEOPnxmhd03gfG+aClliwbqtDubDC3ZJk
pogNsoSeJ9RvBsxfuXB3TEKe7OV3Lq+tZcrwB9Dz5fGB5eOmTB+g98SU/Jxlyqa1R1CbFd/Q4KRH
O+VgKVvZKPYKtTc65Mljpw1tPDWJYKw37bBfH2EoiEWRTAezG5dHUpRG6jsbUwoEo+2DqHUMwB7p
Af3uSoeX37//0vMAZMf9zbJ2MhwcCISnC+UEX0FGWZVQO8dmKVkMncADEp3Yn9FGyYNSFiF+Vo8G
FJE1vJsXDTy+NG5laixrzTLE+dx2lQ8xRAtJv6VIniMp0WbjPnFGqCll27mGeFH8l86iovnqiCFB
hxOqoTjI5wyMvIjqJorpWcYd4tkDrlWC8CiYLPQeR1UbuXk5Jrv703zTJYTFBX8eHn7I6qOzmC+S
gAlijgYbVkFGjVvjs5x36lh+gNDZGcDtYR7ywW+UZ835KRvUdyeWomkRl5ohyJjcjH4powP8tEiM
gSyX16uTuzLKY2BVn2xNkgM5kj2zI6DinGaCBJUBSeOSttv7g785XbCpQB56iaqRqvnqs724YyQj
lsZMc5Knkk2x38aqAly9Oguuy9vNtZhRQGCAdQXtBw/j0ZuFkEuHGRC3sOEPq8ATPSmbgiUbE0LC
w/Bes2Oc9KGThkkdspwJfOJNJtjmvoD3vEC0GQOzkycTkudR7kvTsc8eDL36QDWs6xUX5cV8pF6r
/hrR1IC+3kNXgezMdJl6ggov2ms00Tct9+mVa/tKO+CmRXxmLSLo166tmqXeoh0WfKBKuU/KdNhm
uaIctAgN2jVpNHdOWwWgVgXc3oNhnrKqZD4o/NSN3KT0UY/tpVeXseEwM2V2nSzKobjdovqLy9uv
KHuLDf2n1FXUrZ0kDeIYybD7G4iP7BeCGnw/6otwGobKr2xcFHU+mTk7dUrUQbJdNv0eN9A2HVPi
Ux1Eufft3ZzWL4MAhMENoxUJ++Z60ow5jiWJ1ewUo3xV0GebPauIjvrmuW+g2Nl/NoOyl4phG723
+yE+dsZPuK85tgRv7K+80OXqLR8CHhCQcUAoBE2T3IcQpy/soWzZSTXlPVEObHgHm2Ljd3UMesUk
0GtQ+kVHp7fcWmLe3D+SOIge8+4nMfpNRU6Fbu7K5gO9hzH+gqCPp2/P05spKdthEtwlNw3zX18L
8W58DF4q4BK6nrYxQc6O5SM7IaVzGEvX6fR9rlrulHeezV5JBnWP9o+JphOkhw9aMQctM3wdVPPm
fqgOtGk8g4YxlPSKOUR7x4sxjejCFYF1v168/KyiV+ELoIXA3uFuWrlpmKxaeXfKLQiRuc1gVE+F
0rayp85xBwwVkRPdzxszd9yOWPFRnfIkcuvR7lw5QaXbRsssaAv1Rk1e6wowatfsdPuQ1hFkPTra
KGGadejxrKMUUoCxZNNfc0oAX69Il/6qa2MgrmI31WnEg+IzzhoZyVu1SUdfL6D4vim0TANCAAp9
giVaPNDNyJHvwm2Pnhz0UF6vkK4noJ0ykHVsdd2tosQ3+r+F8snAHts0D7aoU4K/bZYNoYNLBbK3
2iJlxAX7yjx1JrFgDnCtqMZO9Tcu1vr+ab0Zk7MEFEAVKUD1wlEs18/F9WIq48zAwSqdSBKdaB5h
9zUHy5iPmXTSM4a3U6S83zd545BgEuU1iK0utBB4jF6bjGeiNajoSiczPaDWux/YacQTMdG/3bfD
35y4qzUsyDIyC0gHXmxK6UjfZ9g5YeZBGvj+b9+OAfkg9IQhHoNTxQv+egzd6NSWOeElJM2Nm9vN
rqkPBrWDvpoEwQ8fxS/X8qUl7rjRaiiaNjdJONuzp4KK2pUG9ltitqDOdbPbODuc+8nbuieoFMGO
3j0g0PSrghwNQtEKnP7KG1H5gM9+YFhLELmQ/SG6A1vV9QROlZ5ZpMIEVg8IZk5j5INbxfiGt0Gv
bO6v1e0Wvza1/PvFFu8hXt7FHUzFeXQYnrU6iLpTRj8R4SF6EGxukTEuYpCUEmcaD5FwLpKDPSNK
B89lRQ00VQML1s4uSEzvD29l4S5nks9QmqSbQcYGizp9STJUSOzIn0F/gObbmPy9b2tl21/Z4jZj
b3aSnlUOCWUAM5LB0/uHAi+NyRR42pVNf2WH24xj0lq9nsPOXH4AHeBlJbjtK8G+uEnfcHuQd0SI
pUdwKsDKIL0npv3eR/StiNSj+po/1bovkeRZLdADZ8ydP4iEL2+909Wu/GKsvtiVc1k5WqNE2JXW
N2f4M9F/863yNbgF+IvWPkSuXw/mi983yyga6CyRMHdA3TAqRvLSmergEaWpNn1dlWHdjaIs8tq6
gVQAqAbALcFbyrnFnkrzNCQsDgco4LopkO0Hak0FrmRZZGrNgSB9sgR3yKCg2nV9qk2zSfAoaOOQ
6XUqBeCmQDRbthS4XzymHvOWQkCLSXU5buu57oJIJr2IQ3DlOCyvJQuwJuQ+0Hp//Q00h2shU5KF
ZBiS71riAK/fRUOgjEzypqppBYXQm6QqFlX7UqJD0zfakXnQSGnlzjw6DDJCfeGpagTuR6Q2m9Ej
zRBkc7ZNo8jrzCRUQbp2/+iv2waoDl0eiBSAOroebN1OujEbShaC3zh/S51S3k5aXRzxnZk3Av0N
rghFCmpH+s6UYfDruiSCu3DFuSKMRzYSWXML0HZuzZlVpao0allYOn1NN+M8Gy9tv1Do205c1pvY
1OUc0s51kfhRksWiDp41+7gmISmGz0BnJbfezIoKySzmNJQnTd8OaQ1d467tv8kqQRMK3udHGWp5
W8ukaufen/6VrYbmF9R0l4gbhFrcyapnGbo8XUdD1irkXILBbeuwJvKL0t70Ta1v/31zePXicIHb
AAKk3ExPaae2VlMXIZkhvcLwnC1pBzFt20N/kSLaWiu+ED2UJrogYBPtlMu8X/iqopftZojnMlSZ
7Vukc4fc3EdJssvUEyWzB1qhQbLdTjE9qkhnHbXmlmrHzhJdCSsLbKM2gv9QN8IbiZvlrI1ZrJt1
FdbIMFUWSAXicutk9qFqxs5L0+5ZlZLg/lTflP1wqL9YLMD+slC881nEdMkMtGpXh01p73ryQ6qf
avpuRWdH8VogBoyU7ZLphagiFv4Vbw08vIV8t4qVBgvq9bTbU4m2c6WoQ0Uv/jKLBKkxoLM0zQUX
7ZodICmWigW4kgC4ubYzZFHWR7ZThVkGD6nnFPo+b1FumAI7y+9cvc8wkTacE1jnAElAa+61nRQF
57HWyjqcoKFAG3SSIy9nDMlGz181QxAvr+xZGxkO9DrraMrA7r02RpIuktBPjVQYoeWTIhXFloAB
UxAIrQ0J6T9nOfnoiOTfMCVQ7pHlJE1YaR4YmHf2pGzrlJz69tsgixCCN23ySwsNOLSA4Qcv7lKc
vB4TNqrkDFBVDx1737WuhLb4A2Rt3IydjS0NzOozmh8K6AtR6zN1RNvxdqx4DYIEASWm5Sjw7ROy
PJSTqaVVmPfooSafskaQg9zjMvCdRBP409vluzbG3WZdVkpTVmVVWDDDTRpA/EXEQzfVZ8zmwoWK
GxMkvFhBzoTUJIxavZ2Fk+dsyoNyBM/SH2PXeiUgl0CeQ9czPtSiat2yRteHYLGKegSENZdXPee5
M9scIGgBq4qcByMopDI0faVt9ECt6um+57o919emuId8J6G8DCR+BvK8Nk1823rOchGaSWRjWceL
q0FqUqkBpWiOZsgCPfV9leTg9Ke2b5aMvd0fz8oGvJo6bsFQyhloJTtZSAnE1sp9nWMD2kdZK73Z
FlA6imxxRw3pdqNILCyT/FSaG2N8Yz9JaXs5FTVUrrxyrldp+ZKLGTQArahSCkvobCxnbwSfi5Mj
vzhp8UscN34lvdD0YUARmwCiNiiioGl1pLhVATEF2FLjHzoOBL9jpP6xIYfCK0jznrbDRp5iNyd4
9Jff7q/h7bMA6SzcZth3SC+gSfR6tMyaZnOUszzM61NanLpqq2c+M3ZSdoraJ13+fd/c6uxe2uPe
+1aulhM1YA80p64cFP75+VcFpT4KxiWBqeVxzZ/sC1M6F5yoc5s7TYYmMkYCuTzS+O/ItiC48EBy
jd5otHQy10F6uBp7gem1JUSSELi4ZQHR3XY9qVkz2dqsAYHfjJKfuEQPbRs5z+IXhFcFg1w775em
uHMRQ7lKb0qYGuf3GR0BSgS6ln4TlccE2zebtprlk3kAo3EFZp7aS6KN2Y6QjBSBO77Iq26m+2LQ
3LmJI33uDLOE59nX4RD0PigemT8E3XNxBkTrg5yGRxaAV1xO0JDgesXoAcV/fzpWd/PFN3C7GfI+
NdHQpRzq5Dvuj/k7GN5AN9W90l9ycfj/2eJ2cpQjOhvsKg8tsi3iCs0kgLNs6tqlv8Exa/QiNpPb
OhHuR21pCwLSA71hPHvYQq0SKVaXh7O0mTct+g+knxRYQTrvlPlZ6n5rh34+JeYb7ag/N8HUbUxR
GnLlVQuPhLckwFDGkpTmMlqt3CRTCuUtoHbAW7Mdj/Q7mlAp6hW/59Elopz+uj24JyhPwUvhNF0f
pUaSMmqxnEKeotEUF4/9kbhFChkJj6S9siSarJqhStaVfymqHlDgkmWgeOvGqv+D6w6dJwgblyf1
TUNlm44jk2tscENvNzLdqTjTE7Tky/OYj4KNvHasL21xh6mWU5Qy4O1CFItI+y2XHiVH0Je9nAX+
vCLXAHTAEnVgSa9nNtPMqutaeGInG/yUekg/+LENqjQws40fdipKQK3ZA1kq5g8UfKCx5AItk8n6
XPR1HkbziVihnPwxzT3pj5P5OQjV4Zcf4wcHuQ8L1OoaoOn8wzSJE7ucZAnG2rcpdSlFmtxx034E
rbXiyoCdEdOTaiNQ51+TKFW5NlKQLGqo+YHPG2nx65kttaZI4j6joSSD/JzGJ4lsqEXcocs8yQ4m
kcDJmr3lsQjIA8IGg8fyNETTklEZ0USdyAdDOgLb40XRM9F9qwDvTAfWnn/f9YF9aDkHmFroj1wP
UM97ue6oTnGJV2bqsujpzxTj/99I+0o0EYZmbXj2IsyBvYP3I98SO1rdDL4Uh8LvRS4BYY9JQPMB
mb8EmY7ipYwjwVP1BlqBtUP+E8qx4KjEE49v4rNyAnxUKxXhPANegQRlV2rhVH/TuiPTXntneMrt
6DRobmVoAXpWPPWBoBgOdGE192h8Nvw5+SUlh+79/rx/QZa4bY1+DvQfAQG7cDhwZ9Yh1RwRyE6G
dpHuk944Nqz+qTnVbwPgZ5BKDthwBnrZ9Vbe1pLqNXiIxi6JEb4qermJGtOTm/lRSrfIcQu+bSXo
QfVVA5sYvg7ci1wkopnNoJmjVIaW+WeMpvOsQu8W+hTl7BPpuQAdS/Nkzpnf9bE7Rjvd7jwJ2Wep
388RBD+Q/77/QYs9fq6grISqqQEkJubrepOmtNEjaSA0jOzIM3S0xupWcUqGVPUr8nLf1urYL2xx
7rrpC9mMZn2JBXyp26IQ6tWY+Db3qSXitRaNizt8lCS5jXQmrgYtDjQ0Aqsvksw2xSB4ra5dvdj+
aHgDPBBJVL6xJ0XOyC4duLFmgPxOplcAUkBr2wGvTiZ7XSb7ca5tZrTaWVTU579y/8E2VDcBkES5
gK8UgD1hSmmf0JB0jVcm1j6bmm+OkBXsBsa1nHRbRlUa+RsHHFqcq1ayXrLaqKWhBiB7046BnAwP
HXnprJ/5f3F2XjuSI0kW/SIC1OKVZIgUjMzSXfVCVHdVU2vNr9/DXGA3g0EEUQ0MembQQHq409zc
xLV7A8ttdXvWVXfwo3PQDD9V9Uu6Ky243Nm1ncIcJy7Yb8aSjVWyUHW1Ms9+jnvT1dSRzQLFQ0v/
fd9At/IuGscLqTPYHjR9V68vQJkk1Go2GuX/mmnwkIXZQRv1X1M+PmpgXY3IcLQgf9YGzTNFt+lG
9/4v2DJbHkQeReCA6g0VrVz2mlqlVca0Hau1YHUQWAqYGWqCacd/bxkPNgtdwzIsTKvp+ubLucLH
GtoF3CNKttlZAhzLlnyQ/GmvFL+51NsroTOhad6Ew0yn6AyFLkvlhzFQiAib5jmiaLDjXrcXWr6g
DqzzBtJJJlu1kTHw/RQVpuQv0QA2Odnpl20twtAOgE0G8KHCXGXMCtN7WWERSAhwjh56Q/411IVo
662+h97aMnoQDTJlbjDQoNevP5GfFaVY+kQQtTBQLPpQROPOgW2kgtpyqxnEF9FCU1cGr/W9aY1V
kV/quS/8x2xs6cP4NG9OpTC1/kMoKOTKgj9ZsSsggnzioRKzw32j3zhQKtG0KxC6WpqAqx8Bi/VU
h22fg9D6qJpUNTvbmnc1Hba2KkHMRYUWZm9KR9eHmRVpaOq0Dy9R5n6zDr39GxJt5/Xy5duB2X/7
a2dDJbHzum7VvmGf/L9F19UVqzQzNc5YNGlqFz58NEhG9JGmojnU8UNrOWMPF9nBV89l8rWOHgUI
i+8f7kZcCCWLTBYKvFgW14fbFylDO0qSX0C06UcjCv1DzagOpM9MYplKeax1pNtmpdwrvG+9GgCk
GOJcBoKAWa8cTBaNhRzyjwsvV/mzEtvhQS9G1UEXYXiIWnOxKCk+lVM0MiZd6c5ggSSIpDj7wISh
4KRK3hz//DDosxpYGZ6PH3ZtAyOqjWmJssilEhLzqS4s6dAQFz3KZSU+BpUVHOqhnFxNDcWP91fe
snGGhpRFuYg+81q0XQynHhbqvLwI2nz0y/6cx85Uiaf7q2xEWHSNFswVB072uHJNohXOYzsXxaXz
D1X1U+7P3wbt391y6NYyTAqAIsTRUmRZfVm6tmNTiDXHWCZ8xTQmdBzFh2FWXop+1lyKEHtD7xu3
lx4SUc6S3uAqVrd3zsIxy5OiRA9JeZRyxqgh9koNr1AkV0Ph/CSi6XP/MLcu7/s118jMvFRaiIbo
27bDJzPwIvFHb37sUvEhoyqXKi8qItKN/DoDTM3yz3VQnMq9OvvGC7C0zpa5ISjbeQKuDdaSfKFm
brgkr5odYfzRFHvxq8xfWAVWiISgTkuDmnhj/caIQGqSvBpoTidnKT6IoPJLksZD338d0q/S1NlB
+jlNDntaoBuRDtBxYgGqVvj+9RRlP+mj7ytkj10qN4dMbX8qyKQ4iRGJdlaapXv/Y27ZD6w2y8gZ
lWainuuDFIWk6LJpKgisurmy9Ugs7QDO3g9ST/+ntx6qREfXqI8rBJEFcSfW2nDCBK3EdeDgYQpf
z58VFLaNOBJoQlqAw5vQQTcpSY+1ch6EfHHFOyMGG2bDJDNxEBMl6I2ucR2KPyW9Utb0IbtvUtfa
8Z6y1saGqK5Ky5Q+wx0Awa6PM04Bo/SgzS6xotbnYIJgvdDG6bVR0uRiFTKoKUEOYCQPjJ0W14Yj
XSpVCCGadCJv5gAGZRwas57LC1R51Kus9rnvpnM8/4dWLr5mYQsl/GJ0epWsgqbvpGFKaPvPoxMG
uh0oh/smuZVtAJMArkpLaelOr14jyDSyQraAaAS58GjiZPq5dSrDNf3aDvriY2g0sPYYvTtUpu23
6bHN9oTqtwxFJrtDCVwCebSe2510NUAiG7CGn0S00T433e/7m9xbYHWMfWPOzGCl1aXJn0bx21j4
e156MbWVAwPwvUB8OEeCnFVyqpVCqGQ+HypPjzkCtA+Q26hu0ZzlI2NbUmWbe/2TjecP1U8yAOZf
KHOvGQnysMriaAqqS7aQVYeiZ8DWrh4KBSLbnYBl6/gYm1qGtDAUso7re5bNpWiWRVNdCqOWDkUz
i06QRjs9mq39EJtIgApU0vu1EehiIhdNqVYXtaydbpZdEaEKvYltCKo+kBHv5Bwbnp8UHvi5KhvA
3dYodzgsR3PqixoRaJpfwfhodOpJwUPb4c7GtnwFZ0fitJSZb9owFJVFspqkviSxWR1Uq3oZkq44
59GOkW8d4KI2tqB2ltGg5Y191wyfEQkYm06tCe7S4yCEF6k8MbtIm7/8uEtkvmESqB6RwoCwAlgg
rW6UXtZhEutpgzRe8XW2RiePq52mx9YSRFlAduBUola+CraSbJgGeoRgx5oeuhLDjw99l+61Ojbs
wCSsYRcUlog8Vu7P8vF/qQSwSq7Np96IbWGGoknP3D463XdCGysRrIKWYdzurdlx/X0E+q2pwgzd
BUoUV41+tcVXEXrCXTLR23MDi7YogQAVo0y1horJQlbmag8IWp9F82XUzOFHUFHevL+b21CGVWhv
gsehKIdfuN6NGMnxIAWEMnnYP6tDnsMggrakErTWgx/DgDCOZolKcCMczHayDvdXvz1LXC0xKQBl
HAag7OvVGSovC17M4tIMJRIyaax9UH0jdf1ipEY2GuHObjeAjItvp7wK0oOK5jpQHGXI0UO1LC/K
EAAHnoVWem7E2LRTSTCexyaPX+aGUMCsM2DKeuPrf+l9iYRTzgzZ8f7mby86HxePzy/CkPgM15uP
9GwIdZ8sLpKmr/AnPivid7SauqZyDGPPLW8k0KwGUxEEw3QxCJOvV2ubJBzQtVkQjnKRuU1TVt/x
MNpgq30qfxiLgtq2kFdQ8ORCpP4FzZUqPw/MT4fOkNQwXCq9UKEWNhvlzqu7ZQXLxDKwVlw45efr
n9ZYfWZElVheIP2Zgg9t/KGOnHrYifW2jhvxM2Bn4LPJZlfHHdeBFveZT6zXNPp5Cgr/pPmRdEiT
WHMFP/oEI5W8s+bmzqiHcoWB3pvrpK+fxDxWY8KJtg6PoiBki1rio1HFpVPpzc/79nQbRi/FVzr2
xF8E6srqC0tZqxW5zGJNMdlLP8SCoBGp2MlP7C6xDlS8dx7fLedBuA57CpkXjnf14QrCZ2IAnG6T
fJLFH6V0CI1HJYChsVF/xfqej799gdngu+VWX3DoGkuE+QqoS9y+IpV0HvXvoIr2JM22DAXSqYWj
12RqYl3LVuOgrIycfId/fRrS4NiMkzf25AdyCqx+jwNjczne+4XqmOnGdU2tG4WoKyes30ykUxSC
JZ+t7vesmH+L0z8hvCL3rWTTBZJu4QVAtlArX4W4C+FgrapSeamfk+TfzpWPtekm/zQdqlaO9OXL
/eW2vhlN3aXNQlMXgPX13U6STmj6Ri3BejJY3YCOh1jDmvZIfLcuGgRsUGrxivHpVrYfBn5lGd1E
6oGyZN6IpTtpwfdxVj8Jqv71/pY2UEEMFzOwvnCpLzHAchHfRWhSY/ihkMgsRh0WVaxzOBTHUXYY
fIwUZ9ZI8cqjPH01rE9ioiJVRvA2vIiGN0XH+z9ly3bwKoxkLwKTN8XuvB0LJa3M6lJNB1m/NNFT
U382grMm7iy0+Xy8X2llNYmW+oUfGhWVX1s3nO5Q2Ok/WmQz/vxQwAaOfGbjznssahsNUY4aOgtq
neRlqChcH3XUzklJ+FBdZpRgJYq+MDo+pPXwIPqanVoSvdDxS1ymX+ZyryqxAY5euMcJJpcGHtWP
lbupM7jp0niuLj0AP5ILJnbqymvr75mh2kXspdJHTf4pMmDe+k9JAclrJryi8LWTd2x842VajfiM
wjfBwupnyFFa0SPi5DNmGKVj5sgDN1Vxd0KjjYuKEwdJsDAKLhiM65NGh2NOQ1+oLp1sXFoAg5H8
hF7r5/sGu3yv6/waJ/dulZU7mIpqliPG3i5xmj7qugNjqE3t5dDmOwa7uR3KEBwYLW0CnuvtDEER
aVpU1Rez7w6imULEIT+0yvjr/n42lzF0UWcOHo7WddohdEE1+jP7SQXFYlRXBsxepe0ppLaw47g3
HtslD/i/pRY7eed1BBGdWuhg60vYYwCJp8WBE8bCp6iFpLayYjup4E/y95p62zukO2lABUWNbHWQ
UW/4taLF9cUiSE3P0T/+HqB20ybAG9JBgQwU4MP1xjS/IOyuwiXhjW0mLA4F0a8aW4ek2LlKWyvR
x0Uzjgwep7ns9d0RdlXTTFNc15cAZEWU6q6SPDIEfaza3/fNYstvIVpAfsFgDDIl65DWapDiHoOh
vkiF1H1Iiqk+SuU0/51rcnuqywKRGUl96iNjPs6i/NhGxZ6CwpbbWOCbbwAH4EHLWbzbawzHas2M
Y32B4M7VM3SWx8+BcIwE9Vh1/+GyvV9rZZq6kPld1vZctlOv/zZfjP7v++e59eHodyG9R5bKfOHq
eRcKmA/9ZK4vefIlSFF6+QE205e+3F9lcT5r5/T2yDC2SQC9HgILUq0cGkWqL7DSFuVJUb7f//sb
ATqzsSC2ZChnYJZeeXLdagS9TQhSoJDLXkL2+T0Tikcx5v9VZmQe0jYVbdRT/3xWnRYl7RHwBczR
sbdrWwj6Rhj1gUGwtDuU1nct/GA2O02JLe/0fonV1ar7tMtDTSQ+SOl65HBbiXRj8+mjarUHUXxN
xYNcne6f55aJL6U4cjmDIv66eNU1VNz5d9WFG9RrvdurPyrLnvvOUetgh8Jg80bDw00QS7oDHGR1
n8Q+iKTe1OtLXco/hUiUjr1hBk6tapXLRJN0lBSYDYosyN0mAPDWpYP188/3i+YxAA7yZBrPq59g
ZX0AIRKVwbZ5LCPrmQTmUxBFJymQXlp9p2y3fLD1ZWDyknonOkGYzurKxTRL6j6KWsR9UwSyNNis
Ul/aedO27vX7RVauP2hygLNy2F5axNeH+DRbr8Jgl/N/8PsIz9P6pLsEQmW1jMBkZ+h3JQG7NYqe
LGVONhmPTWypblgosXv/M21tygI5qy8aPQjdr7yh3+ZMfSDjfMEMKqhJ4K1vpXpwU606+3rb7iy3
8aHoei59uTe8y7qqL8YGvezUby5122J7ulk5tIISEHThnvLWVhZAk95iBhqjQHl7nfkofmKFddde
jLAsGbz4N48BdkeBqrjTOFuXlsmmozkL6jntROXYyFn+MoRGfgyz0AQHW/Y7X3Zj8zQaILhZ+HNA
Ra/cThWZU2OMccMrB+wsMG2l71xd2XE0W5efBg3T30tlhUxkVeiw5LHqwjrsLvrJqh598xBVT63R
0Fh7KIriKBsRN//hj82INeGoJk8n81ozcDaGETMonHYXiMdMesyXtPj556ZDXVEkjUXUkTRr5VBy
PxtxM03/FlJ22sdSUuy4E50/38j7VVb3oUmDSqnnur8Ms11OX7vWLaTXgU75/WU2TEEjflygpWTl
fKXrR04eYz9t82i46MWvIXwMJUdp/7m/xMbNfqPThXofxB6KmNdLwIVSiPQWhks2e3H0pQRW7Sfy
wYKq+f5Cbxdp5X0ph4O+oTS/JGSrqLuZxBH69Wa4dDHw+yksn+vqG4Vx+BWVIWM6kqEbytSKdS4y
6WNtQHHxvQ+cTkaQ6O9B/zHrL0Ue2xUftFapU7ym+Yvef9Ej3YkGUGJtctbj6sP9X711PMD+aCMh
Aoh4xupHRxmMGLMvDRcjit3ccpGosRvtS6RHO3a7vRBGC3PzUsldBVLTlJapbnTDpSmzE2w4faV8
DKLidQrSZGepxWpuPgTpMLSTVHBh6r7+5OMsjmOSKMNlOgXxw6BrJ6qosT7Y9e689214iCYf91CD
nYSG5jqcifp0HMUYDgK9ByfDe9E+xW4U/lNJ/5bCv/c/lXqzLQgkEF9YPhWd53Woq6CwPtP7IQ/X
RnvEh4975AO31xEdXPBVJqVNyqhrY6jnSg+abKlGp7XsUkSzBxX5Ukn9U7FLbI0JPeSlYHIEXrF+
buNm1gn+Yuojqd7aYtgAPzZPYgQvYpI5cypehpc+SXfiwY0DpCqkLU0LZgOJC6/twh+NtJknklZJ
rTyYBH9IVr7jBDYqtcA5FnlUZTnFGy6XUWxMPYkIOTtoZNx0lgynMLIXvQ1T16pgkEWprHaTmk6V
HJqNO86Z40OZsXMFtrb6BqhlDIYn0Fpd665MS7MQKaWggn5IhPyg+n/ft8blL1xfMvq2zMRRBMf2
QQFeHyaNE78PG0pcZVnaWaRk9Ct6Cl2175Wq1LqBqf7ry2A6xWrnbbq93oTyNMaWjVHcWIvsCL2m
Uecz6ksUpGeNwooeesECXkuCZ0X9dH+bt24L7B2cLXCO0u6koHK9TVkFEc2obH+ZADc+lApKELIZ
xm7YttODoRTizofb2BzHCcQRjCOhi7aK1pBKKKSsL1ivaM9gxr6VPqQ/AspCtjr1j2qiHu9v8NaD
scF3C64spU6mLCjlqr/klnGWmdkKK9cAXTVjoYkvn5gmO91fcXWkPPZg4EhoSaihsLjJUiQ1UIbR
bAqviiV4SPUxf9CG1HRUKZ6f0lbba1ivvNrbelSCmY+ReP6Z67j+hMhEmpovFqVnMOGn0jyNKPBX
xo/7u1qDud6Wgb2T2c2l5AvW73oZQ23MlMYhy8TMpiDDqD3CjAvbe1yWzmwMyj/tlCYf+wFuSmma
jCdfUkdXzofhcYr8bCcVXNnR8msAC4GqRGyIqGddGrZK+pWRLDeeoE7NUZqjL7kRf9Y1yFesIFMf
BB9qr/snsHHOPLegAuiIcc7rikWeNQHij0rjKVgww8dCCDVuOBDmzOGOCa0n/N62xwtIlRgBAd6R
1WGrRabA0iyj1BRKiXFEz8cHe9sxwGolkUCQH+kJ3KZNXX8Li6Q3D4KEOIddKELwj4/06l9d0wsf
km6qTTvr5hqyWCStFZjP06I+1HB/MaWd52JoM2Fc7tRd1s2ot1+PdpayqMHy3t7EpAPvhlGZjVdL
aTnYSRBX58CYM7coDNQIm34Q6E8E+bHp9OKUCKP4E8hjK9thVwlHoYqhvhOF7jGOkIdWfeiq+9Kv
dz7nOoF6+5VLH2VhRaNis/6eSTKHU5gbjWfA6wHxRVx/aIQAcNiYzk5gptVRaLrU0fTQos2jI/WH
yOLOh367Ne+eGX7EkiRTz3iboiW1ur5VxeTD5kkxzJv9BMnGTPa1wJXHeRkQ9o2RPKuImq/cb787
hoANu2MNNrS182kM/h56XwFgNrQVkZnUVy9mNmlOrWnxI6QseUC/xJxKctARGmAzDPX872ga+9bJ
IaQnT+gD5TM8uoRaouLP8yEdO7+BL2wUP//p1ZHADcHBp1DBXODJ17uso3nSk2FqvUKWikNeNxJj
yaQOvWbtlrmXQHt9orwrxMd4YLofqxPtqiVJFUXWgoXc9YNURtGgiVECtHzTLQLf/zIaBRBKIZzO
tdJxEeT5O1rM8Y6BLQutfwjeAgKXhUAcGqrrTQdFHZWChn0VxmghmRN99vU0OedDRKknRjs2bv7s
cX0zJgrSzLou0sjoIl+vaDSqVifq3Hr6XMKEbRB2tbMKqz+MyAfsbDgBhWsf7n/bVaD0v4uCcyQ5
0GGCWNchoj5A9TOWWg9lzvoDbcMIWqO8cI2qmw5Eg82pk0L1FE5T6Piznv+X5Qm3ucfLfOoaGSFC
oZR1HZ9bL1FhVrVs+I7YgoRkhvoryZrsQVeFxkn6Wnaoze6hTdYN2WX3tFOI1XgRFzT6Ku3TRNrd
pi/0ni420adUb5BEUkX4as1RP0UwKh6UMZoOY1d0TkD0fmzaSnAIcz4qAH+ctpIrt8iH4JvRt3vd
uVXo8/bbyNRBoQLZk6nPXpuD2I2MZklD6QUBlQezZYqjVw2H7ESyKwp3H0waaa9laik7EeztS8kb
SUGYsVrm3m6Y6+gllT2twdrrEfcb7TpoGPa0BL0TT77Kxd8xgduAi3kgiCUphFHU5lNc73M2unCI
mSPxCgAQH1KVmS9VbybH1EqmO5JSi77dN/nlD65uNmMWeMY3eQ0IRa8XjII4jOfIqj1BjuejsBge
te+9btnmtpbiEbUW6rbr4WeaNgMwtKDxutHXM6eVeqVOHMpWpfAa+elMpCf4yjDvZJEby9IMh659
IZ6CTWZ1mno0gwFcNidPPyQNGBrg70yAxydod1KsDfskjNIW6wRueCOSbJSSVZNNNl6FSFybao6h
twcdEdsOvFZpFKcm32MD2IhiCUqoMNCEYUiN4sn1pyuHOk/6rus9PJP1LdDSb6OeFocyzTQ31BCM
s0YldXrCVjtBx8yhHkZjNFI1ZCh7f496ccOQ0ENhSJlUGn+9np4c46L0G2ioPcZ51Y/hGMzHtG/2
qvEbHprSINycKCaDkFwPfZc0GKooknsvUbOXzvKPiSG6kwA70fxQ1FCKGcrnQQ13IvQNO6JqxKQy
CE9Oe+2YR2nOc2Ooe68Out4OAeRIbfZDbMJzpZ7v38eNcJnRiIW3DF0o3to1B2JWkIU3vtZ7otRG
nxRf6PRzJsS95cStH7/ocZd/THyztOxQwU+7YtmAG23rKvulBGpyHMTCsBOesZegjMZXit/fq6SR
zsS4zUOdCNJrryDRev9Xbx0QGp2UVBHnWcYTrk0xAB/WjWUweC1TMYNm9aBO+p/KWJVOWaen+4tt
3DUqnYs+BjH5Us67XqzUByWr8+WdGuvemerZsNM0/dUG8o+wb92mBJSptntx39aqUEQxjsociUbG
f71q3Omd0ZXR4NW69qnJnufqnz49JT5xSHvQELW4v8kNQ8dnLSW3t4m/dVJoDnEpjG0xeE2vn8fA
gFr0aw4va5kcLCU/5b98FOfuL7luPy2PLI2Kt/eOJixlv+stmhMTP4mYDp4xm3DfZJP50Kc6sieQ
5Z5aVexPkNEW5yCaEjfTzL+IM9uDRK3TzqzwpE3m3hz4hlktjyBubvnPDXpeQvsiiLNm8JB+ip/g
R21PE5Xpk4xjeBDSeW+CZ2s9CF0BdXD/eBMXG3gH6pi7URI6nnlPUme3ACVvc/N+BkrxF7Fo++d3
BnQj0QwluQV4tjKorLVaHTnE0euC+HtFCcea/y216UugVzsw6TciqtUjT+0NTCpNKDL+NQFjzCMU
i1bUeZMuT5/h0/zSNfF3sepLV4zn+SmQU8sNa8X4zJxK4aRDU78g6pUcDDGKkI+OtDizpzL/rXf6
VDGzYJWfGjZ29Kng2mHsy3ZcJOMJ9hT5OFB12Lnx634NlskbR5NumSwgC1nHD00hGGbdJIMXq0YM
44DQpQ+kDuanIFCOSd/H5yBr6w9pZAbn0ICgWZJBnQ96TqYbZcaxDJURuktdcVu6Jqe6iq1jZ2nt
uejzCf00qUWbTvdtMTU/hlksuKHVkecwyeZkeCE3KdPHqO9Bn/btHg/GxtdBg5xei0n0Bd5ijeEd
meey6qwdvCpB0w1gUfQp7pvgc0TP7TAMfZ3ZYaN8YbR4ctpZGY65MY0Heapjt++G+dBNwEPHpm8f
odD2H00clFPT4DpZWqCf8knz7VyMEKRTKvEQd4W6Y8i3Lz+/fyHuXkg28FlLCP3u1tSinHS+pg2e
P5c+46tCCUsTkqL3vdPt3WQVAkgefdwiLPjXq5jMlItJji9QW6F180SanwO5GI6pIfauMXbyzq5u
/T3leAAuS42QcGY9HyTpjdLMczh6etbLTmIawzMEVrOthkp/MJIidNvWLJA50PZoGLdWhm2KKgow
cvBlq7gu6eFI9ku8UDOW/imSgy/xDGXr0GswQIvy9Ny2yqlsxr169u2TQ8NFWQaEqd3IDHxfn7Ce
dbpgDvXs9e2JCMyFIWj8oOnNoyScptJp9ljQlqLBtVda1oOf5K0QqZnLv39nNwZNpSmPo9kbyuEk
R5GtSEj2BR8qSXXmfI/eY3N3dECQUSJE4ZW7Xm3qlgPXutmD3aFza6sCx2EJCjdds2xpMi4CAEp3
qpaqk67PO9a0Yb0U0hlEWrJryoirvY7UZgAjcraDfJzGhzj0+vqH+Z8WIcti1BuCqTWMry2VtMgn
GDNrqf3RSJkbpT8G/XeIutn9u7jx5diNBQUZBPngGlaBAoNrhjSIzewx7hPWL2J80bovYjI5MITd
X2kjyVlwnmyG01/wufL1ZwtHX9DF1Jq8oCZ3UcAbH6LQjROnoQihOu23tk3tWgYYqbk7Sy/3bGWf
i+w3kHCsZpkTvF7a94u+lYN59ui09g5lunZweIPMI9aiPVljWNmCFlGc08LMnQwIksKqj3ZSj3WX
cnn64EeiFKZzBsTWK7+Xql09Nga/Ipdd5Zv/mcqHq9uya9oOCOX7W976ru/XWkXWQdOFZqWyVhfN
rpraM1Ud6VFLQ4c3ZufLbng50mTKRNQ2uQ9risdZGuVxLFTRo+7yTAPAHIjrNP5bgfSv/Usu652I
+raSQ10F37ZAvDnSNbiK2vtYJNUkeZGWPghkDZ8Rno7sMhf2wJq3x8hKSMwg0gpcg093bTh6GZZN
M/iS10BlK38wq1+9/ii2dLOmYOcUtzaFs6ZmSFRHK2cVscq1UhtWGskeOoftU16bIeI3gnLsylb4
ft84bp951Gb+9ymkzXCjy9xWUm0E2qR4cZ+XB7o9nTPO5t6Gbh0lODNq6wR8y6VfT4WMRp5n4iDK
Xtern2S0N8TasiM07+t0T+Fk+QzX95ulcCnMaZFlAQe+/kxkFro+RYbswaL2qoiuJD4jsnIMJvEE
0cKppmrDtPtOSer2gy2QRVI7ioqgas3VMwTv05BYba9AYe9DaUozQ0CeoocHc8cyNrI5VlrYcHkI
CIXX0Jq8noM0ztheqbeSp/Xtj75lmK/L9fKYFcGrpKLqWgmQN/UGykmJVM027ie057l6qaL2DwnS
cGQ0MYDf0OMksqESeH3clPr6QfFFxSuT3K6z34r/9b6BbhSw39okSwzNEd/IqJhaUJtzIymoM4px
bEud0sBq4sMark74L7GR669RFQ25S55BXqNodQqSGARd6zSR0I2HoWtHwQllrQidVAzhfbK6Ntu5
SBvdOqhtyWcW3SrGddZzElY1hmU86opnlI1qp0lqnLqk7p+KwKrciUEOR5uxekXxEfyszL87oZt2
zHDjmkEyhgnSXlpaOisXNWiJ0Q11p3qx+VPpFjqtc25lx8yXd7zuxiWDDwlNUy415AHrctbkI48V
d40KD/8EtKVHQTU1BN2uy7Q4aWIZH8pqTI9C2oanflR22b1vvRbZAmVZeGiWuGvNshUIZVxL/ah6
DCw9qUVkx2L8OrXNeRSjpyCBwEB5UKOfkRTRR4CBW5PQ5H3t0Xu7b5wb9x7YGWEZ4QyjPmtwiuFr
Y0flQfVw10yISJmNqMsTg+Sf76+z9WEXHbIleVjwmqt4yRKTto7lUvMsCLCtZj5NiIAMfQBH/c5K
mzt6t9LKfcpRbRaBWWheUteA6b5FWfTYiD/vb+f2KSWfZOCaDgw9GCLba6dRlyVN5HbUPBjKUVsd
xsFBKfQLRDtwCnRMuE1SV/+HTwWFC7BnDXDwDdJVzf2Gd8TUvHGgvDtMBtAPM1WPZVvt6SJtfC16
L3QaSWwZwly33NJQ0Rv+oXpBWb7qFni6UHzW6l8V3Nr3D/I23FKXGAGCEMrzy8Dw9UFOZRRaBcq5
HqJLj4LxWCqRG4qwykt/K/XvXD7eX26jqMF6FJ3ggKRPytLX6wG568uunTQv02axc3siBxmTl6aT
1M1j7YxVaD0FkPH+ZWY5ROYtTcmTIeSM7k9qBSPQIE3apZKsSLR7HRVXJ9WURdCJcUBYuLQ2/KXK
WQgO30iHwhaCWXyeDKPUbSU2or/v72YjC2E3ROBsiRic4vNqN76kowEuax6KS3IV2YY/2amQnEqG
oE3RiSVEVMSXDpD8NIw2O9/5ehtZwOKrqReyOv9jXSxUFaKvpbDjGUHsqIX/cUiZcWu+KWF8ab8Z
4mPWDXbbHtNQ3sPwbT1XVET5jsTMePB183+sEgB3MEN58vgzmjUH3OCPpHmFmJdWIVPnSuzo8lgy
fn66f+wbbwdZFQVgAOfE02s0WJYsswdapXt+D9TGH4P+EGatcM57C4EIWSwOZm1KyK6UI/zpdLsO
99ff8HA6JVNCwwVwDbTl+qtXsBgTX/XEojAau8FYpK4GgNipIqXZybze9rIKRnkboIOEYoJhsnWB
wA9nTZlCorV4jg/Q1rqx9b2K/JcEyKavOFPYMK+JLF7QH/X6c6AuNOPnKT+X2qUMfqfTyQojW4J2
vKGIAnsqxZSj0cJRoTzcP5Qtc1iqGNQpgVHD2LS47HdlG9+geqToqeKp0ne/ityqsX7RiXRN+Xmp
OXRlf6xH5dwke4SgG1ispcP4NnCMJABHtVp5LgQzJnAiog3OshKcfP/MV/vLLEfHT4GFPYtVelYT
7WQoret35zBqz34+HmstPKeh/vH+Sdy+TcvPIdLkVedHrdW9IqZTszCddGYVDoPpCpeLPH0r9qQQ
NlfhLlH/oNl1W101klkLoYP1UGYunHKGhD+Ja/VA8kquAuqXSoj5x0/7wpgMCHORnMOHr5KUSYnN
0vcjGDubeTj5jV+6sSxndtZP8fn+Id7e8YW3ilhdhDaNFHYVRdRiqet1q+pEEZZTpgrcNI0zZMVl
HpWjGXTkfTrRRft6f9nbh5dlFQYCluiXG7662mWohSDZdN0T8s9T/RqO/6QB9da9V3dzd++WWb0b
spCnkxiYuqfExZE6/28JvIqSdy/xwNgIkShkhe4g7Ext7W1udUO5uHnWEQJ4vKvJeTQ849Hca4lv
mCUHCJs9MStjDuuWUh92dWXokLpW9VK4CfXgKRzL6iFN88w1hbI9mCXcmfe/2q1DXr7a/y+6+mpt
OOtGmEBT2TON6NImohzfF38Fld8e7q+04eVYitEN8mZqgDfl4rz1J21IsMvc+hkhPWJYZzyTI6fi
OZefkvqxD89huWcvmxt8t6p87eGqstcAsbMqzhzQMLFubwd7qJjFTV4/NcvWlnllvhw+fHWKpaQL
YZBpOp0NV5rPu5JV25v4/7+/Mnq9VEEs9fx9Ujw7bT8H0lfd36P12VtkZeNyWje50C03a5Tc2tBt
P9aeS/WPUwGOCjwePVqERc11JS+wYh1COgvnawXBoaF66HRZ/ovqX3+8b3CbH4VogwATsyNlvf7y
QV+OlSyEhhdrACt1Ka6cErDGf1gFbsWl20jxgSH861XMSqyThUnIG3KpeDAHiQawSfx2fy+3uQZU
tjTsifwXGKOyMrBEnwEa+63p5WIGd3pWiU5qpSbqXlbzCNXObA9F9XcK3c1OmLy1MJBRuqjLg2yt
qxook0yTII6m5w8z2mV6ph+ZKcwQFI7mwxgb6Vlq5eakJf/D2XntuK0la/iJCDCHW1KipA7qaLvt
G8KhzZwzn/587MHBtChBhGf2zN4GBtiltbhCrao/ZPn2+pCXXnFUt2Z2GVJkpASkRkvRIkXpQaAL
vXmvFa+T+BUXYTcN+/2UoskY/hhA5MbSXtWEbafddHNdhwYpdHc7UkfbqvM9BKMbE0GsUAxvjHoG
Na72medbe7Hv8bD5SNmoraKMd/rx/TSJCiMU2PdNEr0j4VK8toLokbh55YMqqLljlkq8oYyi7gp9
ohiKUQhinIGDZKGwMQOldUup1x7og4pOFanml8jqdbCgerlpJeHXkE7xcygK/cqqvXCLwglBP5PH
D8+gpel30RaqmYycisYkOdGobcRsk3ffAvEw5b+b8lHSvl//mhc2IxkJKRDNOsgZSxzwGI5WMXoZ
ilKa0G6lxPjhNYDqrge5AGrgLc5Wn72m2SdLSWGj7HLUYj39PhnL+9zapsYthfwGHxM7nmzfCtxp
/KV771kU2Gnw4EM08ppbXz8qtN2krHdDs7+teQ5VdtxvK/O1NfelfJfXkEO3cUBDtdOrlbzpwwhr
sYiYFFAkQA9hBS5FzgWV1obHqXgvTlLO2k4q70XSK+s1bPQmdYZYEXdya3QpBmwqG1yVA8sHG5yN
f1s1hHlZ0uebXOTKQmANQZl/9yor9G1D9kSkvo0kA+XcIwcVGLHcbOQUyaRAS5vfw6RNmJz1cahs
pHhSf0cAOIKNrISZ6NTk4TVapF4HYS9v2mQraCijboogalNwptFs7ZON1g+trA3T1oS0vJ/9qGMA
vR4qAnKiod3RFPKU0BAe6xtyRu8ZK0TpTQ1ijxJELVO/yLVYajnLPMGw20SKIwdZVGuXmL36zZ+U
qretQau+NEEqRnbV1dm3BF+Yxvbr3OfRolktQph+EW/AbgLo8GTBdwQr5HKs07FuN2OPHt6N3hm8
L6uKIu1Wa3M93KHopBeHuqnbH2InSPJWQNFG3enaWP7IqYV/1/0uzVymyPMdo82mfo+VrKHYySRr
xRY91exFbGkVrZy3H5zZz6sBwi5VOdrAoPRpZyxRanTRFEHgYMEWNJoaW4/9KrG9GrSyI8uRNNhx
SyVVQUJpsAWBFq0aWMmjIeBObAeTNd7mJXxfcTJlV+mAvNlSJ/V/rCrxv6ZpXq/0Upc5K8QNTGBQ
WOBGnzmCi8QkrA2rmWqBwl4oFrtcQoNVKoZoY+Wddxv2crP1AvFfE+X/BAUYS/EIB2hj8cARKykU
8y7U78d43341c3Uz5VupdpvwX8sVcyQkjbncuYrgAS2GV4kBjDql4E1jKbYX6F+tsj1QF/rH1wXd
cI5G3k1wZ2c+9SKHSMNCLcRUpBwksGG1jeyhM9bvFGWNAnJW9JojccRwnfAWhQm8yIaTrPCmrmu0
+zH6M9T1gxKVu767C7PUbjrtYTCVnZg9NbH1M+7XVCqXdw6xgZwBMp3XCiNdxNZKaxImj8zPG2e5
scil02pnmXZjRJUtQfGUEOprVxKn+QudbqfToIu1ooDXihOIgvdK8DNIvghY34X/+oaaB8bqZ1rR
DuUPixiJpdcxYED9vi0jO2iiTQWnxMdkZuV2W2YbxEHmCTgpZRBqCEvgRtsGniRXknkv5Zm5S2oT
ojjocQdamuTKbSNv/ET3HaQ/auAw5vRW63Xhmp31FhtyezumvXQ/emRKSYU08Kg1yr2gY80oNHF0
UDvU9T0t011PCtZUjJdmibAw0cGiI4y6HToLrL3TRCmcMEdU68i7DxPfVuIpswMh/dL5oit6d565
K9VbqzIccVYo8YS7fqy2WTECsmudIt1owovR+9vKl+wKTEhkrv2+s2o05V/KhOgy8tPALMmL39dU
sS9ST/fuJek94CNGpSvVT/FWLf1NJk744lAMU7jbpPour9a+7DI5mqMD9sMIaC7caEsIvtxg+KPU
iXefQnmz81AQ7cDTVzKwi2NEdJPewbwHz5wCBCkwCiSFyTP68q9iADiI5L33LniOItyHXv2q+b2r
+ZKL6DC+uWto7+XzkkFiP6JgTUZlCjHyxRMmyGWaP6Sy96aa2b6YuiJE8hrOyvVdshZmcWQruhf4
ZjcK93I42o22E4o/ErZ114Oc1TLmwczcBVwQeM2SdJ6u5zrBOSL2LOG+MuOd3Hc2Yrt6D/xA+151
CIMnteeYReMkY7Jy456xGebQs5MSD0FoAXCuT0OnUSNAQIn8oyehy2dsBNXYE13THz2pQTq5sidF
+5Uo3YvQNo84sP7u0TduVFK04UbOdArYj2HimOPz9Tk5S74/fhiwLgr4TA494tMfFlAij/Uy9Y9d
vUV+BPcOR0EEqMzdRDsYcN2hCfnZc4rJOD4BDfqPcv48mwjhwraR0r0EKreNvkT51rKe28qVo2xb
DPso6qhDV05Y3Ji1umJmd34n8VzgkcmtyFyeKZgAR4sUTy74zYI7gucmEq2vNkTSMTIcU2TqChMi
FUTp67N1fi/NgWe5HNIK2tfLyQoiVYPB7R+tUD72Rm+PiElgyriN0+Dwr6E++ryIsMmU+AHenn6X
RDJ8KcFq+Fh6prlpjMitVWna+tkPiB7uP8diREB8IVzOleBFjzKhciGl6pRgjQUsgf7e3s+8G3p9
M/dyZcGdfztUVD7FWpTUDTkpSkhNWJ2Pycxg9/pNPo4bCykCNwvMt0hQJzcQ4/Dgi1G9/x8GapGs
gSemPbNMfEuP5UTlIjkK0Z3ou3p+l1ThxmrXulgXMjYQvXOxTIK0AapvcZ5Rza5SK43SI28zp/XR
8a2+FOpfCg/biU5v0tl9sCszYaPlxkpaen4taXhGfNBl5jf1UudbMYfEsxrMcfllzQuivtJtqsXK
0/WZXFaYePCgos+bB6YMosFLFlCJ1IZpDDjIap0X3gx06BzgtQWAokEOGZyofEmpI+JkX1XeynK9
FHvWS2b/4f9DR3KxNVDHygYBw1MPscAe+y+1jJ1AQKcGyapYVp4KpXj79+ECJqasxdqZDaROQ5ZS
KwtWq2Bai7tyOLFmlZ0RvTHPblw3UJG/Xo93/kIDs0LHFQIP+x+R/dN4pjzmmTJo6THrIL5T9ugD
X9gU+dBnj9WQR/LOis2p2oM2is0/12NfWkCz3BVWsqxeKoinsZsxT8q6nnCtTeERTmND91RRs82/
R5lBqFCMOBCgTJxGkfE2A5MkYjTeZClnmyg9WIU0rpQjL6RPYFcA1sJVBHTOXXEaxk97MY0bLz3S
WbQNLXCaHupUtxfhEATB4Aqav210O0jNF8Fr7xNzLbO5kETD/QHcS5I66w4vV6to0GKwtBF7V2ga
tqhHjVsa6VE00p+y1nouokuBHecGx9HQeE6mTj+NstlHlTi6HhYSu6xJXhEHS52Yx5g9YxQdv5Hb
raGkqhvSev33mwd0DCV4HuqgvZccxnLC4z5GYufYWIKLMNTDwA1fV4/VqiLzpbsAgXu2MZQ2oJmL
NVCKVmyV6jw1latLN/XO34b9TQSrb4s37fX1Np+4p09KDYaFOfOD0ZcBx3C6EOBSya0odulRbr34
K87B3gaX0eGxTyyVlafJKyvv0g7mtcweRjpIRl3xNJ7RKlamp+wiMXm3rNgG+5Nymfc3mb/mVPzh
AHo2NuC7PNd4y57pJegoX4JWF5hH7Pqe4g4BG9mXxL3mW+ldAF9/0zXQ2cRUqLZWKnBKo6K7AW8W
7SK9yl1FSa07Mv3IAXCsOEYfdpvEr4Sn1Pch20u1uR+txtjUdaDd+loZ72jfPvhlIWzVKCt2faT4
N6LSA8dvyu5dNYOR52meOPhtlsisKtVhlGseurlhulT1PKiTcbNyt1+6FSjBwW7nPCGVXXzgLgHP
SkkRb0Zheif5fw1Ez5ak2GUPOWrtO6MIpvd/WFS0fmceDYqdy/p4KpieXA1VdkQp4LaSRox+7tQg
uzea79cDna8mTjDOY96akFNZv6erKW6aUMAaCIttkiYs4VMp2TQcHvFkPKTd9Ho92vm+5FJH6hWO
ECUfVH9Oo3kTb0pLL7Kjov/ujP3MEEoru+r/qn5yC1b9Gbf06xE/MOanS5iQ6IcBfgAji43NaUh/
aMJelDBD0QLcz4Asj01ux0Jo/WkQQ5rsHHotDzXFqnKHmgMcgh4ntgclGPJvYpxrX2TEiUbb6Iqp
tY1cV1q7EGPlMDWZ/D1vveLFCrTypw+KpNuIaepDg9QK7UeNo6erAuBcGdClDwY1ANTNB15leb11
flaCi+uzo9DA4SpEm3o4OLXxNTZ7R2ujNVXSS5+MVxy9PqaQ/yyOmyHw65inVw6YQj+McLPv/Wx0
E/xlA0/cW0oMzXPNa/Z8x3FoggtFig3PCPbc6TcbOx0v8dHPjjqSYYXlZvqP0sxvgCXUQbC1eExf
XyQXsmoCzqxzuCszeHORVZupHBogtLFkF4WGXgT6AG8pAP0bvy+8L/BdzM5Jldh8CUCb6+RoCeXQ
ocuRhwu0Aczz9d9zcfyIebBBoH5BLzgd/zQlFnX+MuNKiWNHjegSBlmHoWIXZ7QQrfzJV1H3wg7X
Wok8n2XL3UJNltcKlo5zHnwauaVLIooxG9Qc1E2nC04c75RA/OdnNtNMok8jiqnjXjmN4kkDDoHe
mB17aY+agp1Ezx2tnj6fHEPs4YXEW8oaK4D88+xzDopyBnJHQKGWBSfZirtEHCfOnh6dEvWB1/FK
5nlp8pAqnPmPMNupbZ4Oq8x8y/Ot2T4ekYic3C++T1Zb/5f2vzKjtQEYAA1cPqkDw5MUcrbs6OOB
HMOxKIXnwXvxQCL50/P1dXie2swKCWgWzSQKnvCLHLfxh1IZB4UpU5Lt1KkkuK2jZNNW7uo1xcD5
my9XHngwVLh4Ps77cDF54Vg1wWxIHwv5ree/iMUXUbVVHx8XUpufo/mjttZU3S4tCdBpLEI4gNhq
LGJCO65BQ2IQTifTc2tDmzYR4iDu9Vm8UB2kMIgYIlsK2QNy9tOhjR30QkWu86MUFLir0DV+DLLS
8cbXbI8Z/KYwNTteyyAuLUZ4nWxhyCdct4sjrVOa2Jhk+NOqcVukr4l2U4lr1YhL59TnGIu7gTpO
1gUdBvJ1NCJce5gKyPBoiiMfp0BoXFmNl1b+52jzr/kEi0UmtzKUysfWTEu2bSw7mVHYSvE1qpu9
pqxZrVxaG8BrAAuhEs/dsNjMYt9GkdDxvtM0wCJRQ56HPPtaB+7CDoMfh3iwRZICnG4xpmSQymbK
4uLo61m2rSdDKYG+t/JuHNJwnyFPtTKJF4bFmHgdQzCEu7Kk5E1WlBRZ0hZHLEkC16fvbaP28492
0fR36EcBH57fDSYohsXGGkwzjEYTPxV1kL2HrkWqySwEY7OysS6siJlLD4kfZRwiLcIIgNpjnApm
VxWqsv1rMQR3sfiqVj0P3OIxofPcKONh/icaXFsFdZMA+xocKOw87VxK+RsvUFfKZB9AspOTjCoj
1RzqffwoqPCLb8q7s9NqxnzsjHb4noxxGDlFBNN5049qvm9KJRSdlrZAtFHCWNh0kabvVAUK3UZq
01KzsYI3fsZgI342o4cziF82ss0qrGpnjEb1CTmxCo5CZQVbD7shY6s2QT84ZQWLmeSzbCBIIBr8
R2hl1XcFyOS6Q+Ozf49acxjcRPf69jnP9KbfV0UVK3aJflFtG70lh1vf6ObKZebF/NEfdfAUBaK7
K19uPvLO5ogSG+VuFv2ZWZccW0VvFYFOFlsqBz0tDp6YUvWue/GQgWp0jKkxRjsMglq26woNks4S
Z2PBPrwzMRVY0W85TwC5tWc2EpAbgHWUTU7PFtybeIuCujnymRo7T5RDnjYbxdpJiYJ8rX+DeLU7
Qfby4+hp6r2VhOjssP4IT7GL5yWI2KXQcZglktkaiX7sa9/NSl3inRI6gZeHK5nu2Yk9B6JqMPt5
0nlb6gqUZdRG3VTox9zMAMOgOZNUvCBSu2og3Td3vbeyR1cCGostapWWAswr148wPewWPU8LTeC6
2Eiaahvxu2B9XVlZc06yWFlc6CCwgZxz2S7bTqFpBE0vsvsAhndbTqr8VgnVv1MLrwMyAeaNYT6p
r3UJY6HLlNwt+l7fCbPzz/Vfcumbgtrmo3IWEmexpLDbVjt8swCTVdKmtXaqtKVYt/I9LwcB+sJH
JaldphYkaKmOqKR+bAA21nQ46Ylz7q9s17Uoi1dBalGy8b2MKPVNQ1HTyHaqtpIAni8Ulj6FcBqF
1Dv44+kOROAVbYdcVY4elFG4gLK09+ID2maOknyVQnNlXX50ZE7XCTsNegldlHk3LAsfgYhjT6VF
6pEUKnXAAU8oU4+auE3DJzl+HNXvovxVpEQtqpnTULequtHFyfreV6EPJWs35qXhf/o5yydRo/uD
4tf8HEW5Uz1kPvW7xvrayO4Q3fbZSo/lPCMFpkTSAYxgtrtgtk8nm7UfR4YmGFiAi/rdEGeG7RfA
IT2yORe0aXWUU5+7gCvlqdOK0SlxPXev74+zTITfgAcTGid0ARG0WxRmZCWIQYYaxjHhfqTTtYnT
t3+PQAeAOxgsGhJg85x/ShjNWcrKmmrzWIiC6sRs9o2YFGvuMBe+HCUK4KXUY9BoWh6pdV63OWa3
HKlt7wrKOwDgOyG8Vw8YX254pv/zsUJFhA4KwA2gbspS06cLMW7thJhpM8UbTaaEnuHXqub6miPt
+aany8fDhb+DnAVDezp7GDEXkoypAY7B3W1WNyH9+fBJ8qyVnXiWAoP9/xxnufHlmkaFSJy4n2wT
JZQ4/AoYeVus+WdfuOTnSEBOaD7wp4+Wzqf1ELLEzW4WIso4FFyzrRVb9P3EbsEib7zEEw5dM3l7
RIlRNvMGwW3bTOP4yczt9YV5pqPAc1rFRo/3habMSfjiVhQRmhQM38PwdhTsHtu1NP0ayNssVV89
6Kblzpg2ZTE8RFr2UgzDK/3BGfCaxOXKLzmr7s3MMC7LOfXgEFySInS/BBFby9aRNwr9ZCmrD2Vi
9PtRyeItiXcH+dST3LLxjYM3ytLh+kRcCg8RHOVfvohCmeF0jQV6WURWRniht5BU9etNYZAGZpGB
l7x1mBAb1zO8a7WVYZ89HD5wVRyBFDZnBNri/KurXNQiVEuO7c8ytkGgeLeDaqcrFaeLo2NO/z/K
4toM2fyhP0cRn0Sne2y/dJFDn+S9XOvTzFtxcZcBE/tvoPmo/bSwEfpp1HQikJLblAq/Ju/XP9P5
dNEc4BlMAQOILdI+p//+iIsZuofWHtXxwQvfNIqS4fRuZgdPW3k8nU+ZSn0OaRugb4gxLYF33ijE
KIhVw3GykNMVWnxUBkfwvlFiLXuV2qfgoJ29kt6cn0AEnZFb+N1hAr8ktYy9EvSaLw9HSXsGL0b2
gcr/Y6aPK8nahWnkLTzHwrMIjcb5///0mepWxBYrMIZjCfsStR+7NTNo+kDzpRcpLFcSqo9D5HRV
qNS2KHRS8KQ/vWy3I5/lxbQqxmO34TT9bpb2YHKGO6Vqt6od6w66NPbu+5eX9lu1E26SH6Dwm13o
BoNdvA/vxVNxkzlrL7/zpcqPYiEhi0Kd76ysUvhiW3t9NB4hKN31IDoKAWOqbE1q/dJUU7uEz6PS
KTl7zw1mVAm0JsdjXcNe7x+DAOx+Zjdob/+7dMD83v8cbHGDtSYEDIxbxqMxBSxPR8yrjSX690qS
/s3Un1V91wnFXV7sQ2FlRV2aTZKOWUNjhv8tacSiIKqdFzfjMdAPoSEcstjWQSD98+4HS/HfIIvd
P2U5HGKxHI9Ub3eGGtpJP962d36wnYS173ZhK4K+5r/Uw2be9yJlG+A1WkZcTUclAvQafldq2RHF
X4ayknRcyIDRzSALwHMEtBYwkdO9WBnsu0xvp6NQQY8wduab2MBn2+Tk+MiLb7NkJW87B4wgqP05
4uKui3s5RiOEiEY7uaaaP7ePE2JsDvUovJOH/G4wi3022HK3EvnjEbg4CGZ1fbD+SO+ePxLh4rSh
KPfT8e3tPrTd+6fb3P7xENoPlp3apR3a98OGFN8OnNLxt4d4G89/sAP316/Srm3Jhiu1fXz+dvea
vzmm3W2/e/aXwB5t2a52PKB3wZa6th1uZPtpz3bbGJuXrf28u7u7+ft0G9h///y9viI/+I3XRrS4
WSvLHIy6Z0SandsP7u1t58rbcQuA2LFc7FFugbk8WFvvTt9YP+o71DY1J3xonpx9b98Afbf3ir1y
2V/+vp9meXEJR3E16Lo//6YHL0u3VbFLKWW51Pb1+Gf1BCyvnp7XUoz5X7qYCJyN1JnUio7AWf6G
6nw/lhIWcVFETTwUtnERr1zJH3tuGQM1CnjMwPKgiSwGBs1UjD0tF4+SnTu/MBXiL3z9nMT+9uVn
YIv2UX1e+b4XjgGYgf8NOZ97n27KNFS7qbcIqSrfdSfeJxvBaezUeX2bF+wPdDjs2k3fFKb46Pw1
j8oBvJ6tb1tkG0UXfQ49t7lbZPd7v6apeiFDOflpi8NeGqM4NCR+mpgoW00oePbh+h5WTU2eEm7r
MTwqNbopqrhyDF+cE2DJOD0p0D6W6CmJrr80KpV4NLr2scv3WXqozV+x2n6/PvnnA/wwcYQLOh+P
+ACczj2wy2qsIl86ovpbN3dW0dlpgeP3ZpQ7J5OUrVH/uR7xwmEMl1lRsIThjIRetdjO6aQmjRTr
0hF1NnVK7aiWHDn62ydoeGW3ensTd/0BmenHlbjzUE5X9syhhqNDFXqWyFysbEVrTd7NmnTM7gRz
P6kSBXnsV8bfqOvDgG2yl1LPtpKxvR73PDmZw5L/ABijObdszUVJy1ndmtIxqnl5xLex8KPBYzl8
CIWVCsh5beI00iLj7Aq5kaLB4Fs2kd3+FP1XWfyalfEmuPFQ5rw+rMufESwc2RCoJRhspytH7IwG
HXPGVY/b6cEiU0AzxtOwGo0kVEA9pLD++Fyz18NeGiPzRYOa1rHKs/o0amihvaapmXw0DTidlhs0
jwbWuZ7Thj8FcWVCL42RJUrvfXYEQSNncTJVYhhPkZnLxxQGZt9vwtpWIVWW5jblJi3vhS62E2y0
ro/xfO/PfP9ZtYjCqMIVfjrGogn0cYoS+ViK9+BM27jeZuOr3/Yr+eSFuSTOPDwyIrrGi8Ot9BIl
LPVKPg5F7Zj5zwBPwigsQN9x4FvaDbYr1wd2ZmlGBeQk4uLrJdnQTZpR8/Xy2I4TrD9yO+veANYI
ilMO5a4TNmpt4Q9q2FT6bCGw4Ipscv7YDL9rrbz1rF2T2n2JbxPLrA6NXebru0Q2HE2B5BK413/x
xRUAypPjYhaWZNWdfos8SuVWb0v5WAhu5FE9iKpN5gJIl0qUTUvbM6D5r2n5XqhdoQJDqkqNhKMS
aNRp1GCUClAtHesu0P7gU+YMVrgVlU3BG1n8w+MVD4HKbg0k6lNrf33I8797cUxyJbDaaY9BcFjy
USWt6qe2amWSclNDQqjO3clL4pWJvXDvYPlGgooGGno31uLe6atyMtPAYyVE2Ys3TMdyUpw8bDeC
niGNIPI5Farh9cphfGlmZwVqSnJAIPmci++pB1VfCVTKj3n3G2nSngijgNe9rZAVm3aY2cp7Lcib
63N6MeysN/WxzUAMyYsP2pVyUVcC/Qc42mPl1sK4GfTUNoeDLr0VcfFFF1w5vENuciVTvfQ5P0de
3LY5FIrYiH3tmA9lBf+/J3NpcCG7PsBLn5NrAKUQXN7wxl1Mq5KEShZ5gXaMPDrwMcT95u9YHgTM
Efyu2/ZPZWTsroe8tDWBu8zqgRY5Gqie0zkVJ40uMVv26Ne2uG3GFxnd2TLa9fkXMTHcfoptaSWH
OJ9MHo8kc3M5ftabXUzmiAqCgJfLdEzkSNm2bagfasGoDtdHdikKWBRSo1ns8WwHjoE6KXlQTEd5
Ir8fQ6zhEI3/V4Mp8hGuUUomNBfgdywzv8rD/iEuy+moC1PqmiFiXeaghCunyflddhplsfDz1NIB
u/BO6vALvzPwR9ti+Up2L5vCwfLUfmXuLsTj3qTkBEoEruQSMDtYk5x4cSwdvUjRf+SaNbpSZ5Ie
aF5Q2aCKopWtPacAp8cleeyHsul/MtrFQTZbgFY8y0i6gMlAsvCaAMIlOo5CXjbdyjabt9FpMBT7
TSynoVSzzZbtoCAbQIriXXmsUtE2Rl7tA+/y6Fnz3yfzVolWttj5ZJ6GW+zqoRT61AIbDsQxcrRk
dNhwTq19qf4dkHEaaD5ePr0AZTpPauOLBvC1/HdSJHdBGE12K9uyEdiCcSsI2iwd3T6o3vceE7br
+23OOs5mde6HIGXBU2sp5GOYhW7F5LnHFP78n9E/6N+L5D1GNPJ6nPN9TWVtJn9Bv4aLtVybSR0G
pYCX63Gq/F8p/BguOi9dueHO1yNBoHqCheD1TgX6dColHEUHM0/No5WkoQOwlzHRa4Ya1PT/y3g+
hVpkc3qamXqBEBXtYzOzDbXItuGAFvX/MGufoiwWYe9PUZePDMj0UrdpJmxv12TiLi2Az3O2WH7I
/NdZ5/NhUmOTCUXmpCABWuPV1BN0maIv1wd0aVd9irZsB85yQLnuMW2SltSu1Xrtxp+al9Hy7+Jq
nFbWw4XGAAuCnjU6FZQFz+Rm1amuwk4pzeM4ZhsZfUSvqe9rS9qKkbmZuhuraXd4oB5UuXXEm3hM
7LCVdlLe/rAi7614jjvj3Yo9W5l2isTjh1ZhEEsPqaLbo7cxkDxjFexGyDi5andxR0r6fH3Czj/P
vI5lylEkFtyIiztkqkL05kHToWE5TGBnudvlTTNsVO+QqebaGXuhtGca3In0KMlLebAvlrU6JIWl
Qfog+f4WWXsY6GmOPZdgBxXiuGE7Ot7Q/FWExyCV7TYV/lkQAlbxLA5MUkOqQUPndAfXwgw5Fwrl
2KE2u6FHrthqJK5hwy6kTzAuTGKRO8zq+Ytcxi8FAY5eqB9LpbCzGtPjLW8+4ys+tNVr/5AF1cox
e77u6YOhJmeiYoKc+gf97NMhb+UwvnyvAiLVYQ0hmOW3IqXoJMbfhdLq/jHtBekDCmQm9/KKwSl9
cWpEljBkuNkOr0mcBa+KlqkH09eTlRNweR8voywPjjgg8U2k4VV7i/odqke9hF/2c6z+FPq365vg
DEWwiLU0BNWjSkmFmlgxiJP0u5m+T94P/Yec3YUKTE58NON9RJb/Io9HlL3W5NU+ctvPt+RH/PkB
A11kTkAW6yUIUbObQJ+8birZliYMg7e2VdnaIbpHG9B0v14f7wcq6Vq8+Tb9tFwyPTNCPvLwqu6S
5gWwPvrMI+2Hv/A6nWwHauEX/9uH7sjfhUOy2+hrR+e80679hPmu/fQTcETGrgvUzaspfk/Mh0Ys
7TzrUIdAjRnG+C36iHYvhQ9t3Gyq/Lve/BzzbTBlB8B7FFRu4+A9L7d66qrDbVOANJ2ep2wX19rR
FLx9DYULv966KQ8NtNVe7Z01W4rLi2bmxM68YWTFFiPwGl1HOcgYXuXAER1vN/9VHRR3/mfgDJU7
yLvgZmVXLM/rj5UyY4lo7QPOXOI8itHSYk0WhtcBtrQK3byMtqY/UiHsC0pLnjHiiDSNaz4Dl1fM
p7iLg5MeX6OrsT681jCkvW4ToumnFYqjeo9G4sSzmavwTSp2fnffWofe5/mNF46MdgtoFP0tjXPb
13on9FAxvs1XJuWsBPAxK9xgnOrzfbyk8mCAUKtTx6eo1MjWwz8JJMVkg4ynHB1keAC9YFc3XrIm
N3+mpPkR1+KVJ+LZQcF0cZ0lgtprkc/XgBLpRnpt67p5qyO4XwAK9iwYHH6ygfEjeLdVYYvSfVG8
Yj8vUQrBOtFOJ+UWUnmmP475TdGv1TovTQugHNpNs30KFd3FR+v0PtO9wmxfgYGkQJSL8Jm1Oqgh
agiZo1D3LOx+vNNW3okX1iilT+BYiBNwOyxfUolRZolZC90sLlpL+W7Sd3VeugO9PGWtzjrfAotj
hFiw9kG5QONaNh4sKzV7n0TlVR0eCjWwu/5rDCVevuvMW4Rw1vppZzc7Xxw0NNcegk8zwHxxUneq
kGmTpHSvY9zmL8Pgy9uCuK5hqY5YCTOg1SifQj4mJZPeuEmyLF+56y9cjDNLgzSXHyFBKzs9OQs1
SeQqtLrXZzMgSQKBIua7XPiTTJWTrD1TP8SxlxMM7xd9KeBEQP4W0ZLJaoUs1fvXWIdmOCEL+4xQ
pBDZJBy60ytNfjO0rHilqMaN33iBnSFJgX5luw3HSb6jplO+C7oyoqDUpjcxJvVua0Sm0zZle9uG
5pdYDmZmwKg7kxHr+87jkVBaHGagjZutUpk/EQcrdkIbSK7QJ+FWHRFdakHEuqo4ajTW8YxFp0kp
19SnLy1kzjx4XzryavKyITIEYkmvLO5fuyT7psnNkyr8MvqnrjzicXr9Sj7LjOeFRU9iJgbTlzhb
WInZ9GOCXfer6m0t9RDl3sGScicLCrvo/3ZJvqnT9Bu0Dic1BHucEnvlByxTyP/8AABVIClnxcnF
YVF0rT8ZQtm/lnjlDuauLQNX5lYu8s3sdl9Nhyy8SYXA1tXfYvuSt5lrlro9jG9oZq3UAi8tccQv
ATfNhjq0T06XuJZRf1S1on8VvB9l+3u08JawK+Dy+TFfo0hfOkFwewKYOzeG6PKdxsIfEeWWrO1f
ac38mozEjlHolqbwAWI99rCJ77TyitHU5Y/9KeZirv1qkItc7vpXPNN/K+Yu8nZ5wRXq3+RJvROm
cTO2A8Ihg+1l00ZuVhuM8wSe7WrQmpQyZqrOB6b/U/Y1FQ3Cs1LTv6bqrRodyvZOS+7j9kG8lxoK
DU5e5Nhe3UpYk2Evnd1P/4rS/1htn37A4uasoGep47zalEDYarSnBy1zvUe19HZtGB+NTF3J8ddG
PC+5TyPmCtejSOczR9QTBwl0LoIaGuyWlW207IQvB7Z4tgh9JuR4jfevo1DvpbjciIjWF4DKeMtm
huJII9jsLnAjDWeg3Urwed1c+awfQjefBukNssFbnkE2iXuP4xRShIFjvm2nLy/1fiXpurhHuRVw
HWUlnyF/Z+k2oauJZaTfS3HfxC9wH4TxGa+8NWD7xUQG2TOUv+ZovDtPP14Y+EhWiVX/2mfvfXiP
mgo6E06Roddyl9R27rl/8+bv/zKZVBNnY0ITVOtik3Z5k4lNxyalKjGa/VZxNZ5Lhd21CCHDC9yb
bXNom33wfj3wBzT37Ct+CrzIMYrSMpNc69mc00EKnkNv+DKJsd1gr1NxDgZ64TR5hEva11zwb1Gh
7v+PtOvqbVvrsr+IAHt5PaxqlmRJLnkh7Nghedh7+fWz6MHcK1EccfINEiQBAnjz9F3WXqvdZZXq
aHDu2orqQ5CtqHj280POnvhRcJu3kV3poLhT8w0JRUddIsOafTyuPnniJZR5W3V1irmSQUuzUkHw
4bVOBbbWv5+ase6E3yCJhLs3fsfVBve7Nq0HoezOVNtJlm8m6KIH9CN+cSVbhrASIMcgFpTjY/RZ
XrTizKAXWBhckmrugWd2iODldIey8LoAI8ahG+xWcLq/LiXgDhjr/qhdoPSDaGTylaBt8rlRQvIs
2/Gw7tyjJKxy9LD04j6XlnDAM+cQxtDqiH54vJZTrIgbDF3IxBLOYQLSX8cTWsKxQMr9HttAwU22
sAQzK31jbnK/yVzCQc5HbM8aKbaubaG39PEaL4znxwO/WmLaSVI25Cx6kKNSz1nZ7JMPb+3ZElDH
Ufu3Whb/vVT/zN60UpczWSuWPYazkUizMFV3lOPTHz65QcQM1AFJgx/O05PLliYP2bGoEleJlxuF
WAEUtmcqolQrFSfF7dhRSgFArWJfuMWah1xz2IcLszsXwGD9QHcso40Les2Tq1RKGt6DYi72Jpse
NGVUxe6jBNnlCjgPte3D94aTvuHcK2uJlkVCpDrxF9y7Gb8asRqOB5r1weMwJYlpxKzWfAFbNsuP
Pv/M6q0LuLfn6SK/eryZ5jytG1MTP4PmXaoVgozTkSv7PHGqtxyS6n1QbllmHfwuJIPu3A6KbX9L
nvez9ogcfrIDI7fd7U0lhK5bFBxa6ZU6RUu91oog3KfV0habcWvGsPcfM+P/X52Wsksy8AO47Znt
HTXorabcpHqXAcDy7kEXuN7XG3UgUQcoFZTkk4+lvqM7ctrpOCd3XZVxtIgkH8ngVWc15xpZfBKa
tV3q1WEvWYL1iyGDsQMIvTeemsip9M6udEQRqXNcWOvZbSWKKNerY+ph2vnpuX1c90qIhFz01IEi
uJQIC5YzKH4Wb5Ta8P9IKT7nb1VZoeKiu8OTVj+jGOW+P/6QO4G8nzm5+pBJSJGHaTrEQYq00L5J
yRvmn3suY6dSdgNnx6gIQPaue1bAhom4lW+3kCLhCqsaINleG1VuDZIR7n2QCCbJ5fGnzW4XZO9/
2jhHKtnJdoELrKlBgD44aFEFWv7VVxs//nhsZHYd0EGN/CROOdgxbo2oArQ0OYp1SDqOQVYXpVKX
DQy5AGegCxws7RZOwXiWJg4TbjLQ4oKN4wd9dGsQlXvQita0O+dtQtdCOYQfPTj1FuDbs3N3ZWUy
dx367yOFyzF3YS1u3Vb0NpmAdphUqrTT4xn86a2/GxFKK3B2oAWM0uLtiNSaTYqgwhTCn2qsyurX
vM3brO1eGMu3szfsFqv7bdAVuwbIqt+ntrd9DVe9pf2qLW+VmbXF2a2V/PE/JEUv6xX+bMxTYIHk
fWHy55xzMGv9+62T5RbEDlC0DDcA5X2S9qTjkBVwIRN7DHmeqLnjes/V7j/JxN2Yndzsbk6FQAYY
5Mxku4D9lbonyCOryV6KwBl+yDjcMo8XZXb9r8Y5iSDTEPqdvhp1Z6UJ+nXadYWZ1ijuymqwRBNw
11P/c4OgUopdjYYhoJtv17/gkwpt40V3Ts12XVm8nRw4g/ktn8bVTf6kW9lK7CXq5dlze2V0MsCG
6QDsFhLcn0zrbqgrBHpWpOK2AKck4KSCR0IUrJccktEJut/q/w514lDGaVKqKIjCapuanSMBhcB0
+8JpU6tIdiAo4l1kdU0mXro15tfzH8PToJKr4Wm6Am5pVqr2POIGFJhUpl24DP+X4/GvmeljEDGg
8qwyFLo0pPkPoabqDbsOXOBvvrz3JvHHpkVmyfecK00g7Q+QMyJXdDpMZYChjg79Hw9mA9bxYk1X
kDOtAhuKwAYu45XUDXoFZlsWTkLiGYACGiJ3KJN3rfzIlRXz4TF/+A4q5GgTFZdClrnS2c3HTbY3
B5xVEgo4SrFretQu62NFz6oIHpVVbCq1roZWakjhhtYqAY9kry1UsGd3+tXkTHY6OCuTdhT6OWeJ
pwfQJ92GCiSVCl2BxMDjW2M2XgKyQgAgAMX5KYsKIyRNIxZ4NVzxje8duX6XGYCz7cdW/pfl/tfM
xN10ZS8ZWHEMjBlLFF81lEJE9VTF+xJEHDk1JLg8PAk61Yiw1yRsCBUELin8j1hx2HTfMRmJIPIe
NjofcP/POZi8ZgEj5irfVN25QYZCDH09cS2JSY81HO/H8zB/cV5N9+Qx6txUAQKixqsQphYNtqH2
BKqe90w7aNQB+exmYN8FdI+xawq93bo2KFOuGXWba8zCp8wtPChY8GAAaI6KEX97hQeqDy34tMf1
ouTdhxg0ox2xM7pM5rZNHEtLszwXOF8bFG4NlpUmUj8HiMB7KuWDgPaQsEbrhhWk65hfKhfMnSCU
FlnoTSI/j0rMrTG1rwS+S12c4A8v/Sz9FduqpM4Vu/18vKJzhlBjH6UvQDcB2MmtIZeRWpXP2v7c
5bkxZLjEmPqSFZArTIO9Ki7d1mP4O32NAO0TkLQByg8UVrfm+hDxudugNDqkih3Wl7aLrXhodLVe
C9oG9OdrIfijJUvY+bm36NrsZDo9rhJCyVf6c8AflXId5G/hUlfA3Pa4MjGtkQ9SB8J6Ru7PTfnW
Nvui6AzOt4JIJGp4LkAO8PfrhqwpxH+wScbm+duJZAI3F5iU6c+VjzQOiDk65cjXjtpC6hqVwr81
NtLcwlcGDc/I8jo5a54KTTffZ4FnAWClsBr+Q/iV8qDFWng37s/0rZ3pEVNDGgUe7DDaulJ+Dcpb
lupL7Iz30cytkclVXjUQ+OspkDFAOuQ6L7rsmkl71no8ZTOBO8xI6NVA9QfZ1Gl6W0MPJAvlAgSp
Had36ie8n44nbYdedAOYVmZoVukbH3wx/UssbZT+q0cGIfOhhwHUQC5Sx69++8G3CGhDv07Qcc2D
qCc1PLw0Ldqp8qVpud+/t987mfu0DQJJaYE6i9NDPxwrByKKMkl5Q/YWajhLliYLEAOoUrY5LBXK
yldX4PQ3Q+8VElc6S1mgNRbaUWewNRgZHgikwwBOFKbUYxgU44edhpGF0U6AWHOZmUVz6oQOVB31
KWHtRLXakgW/zUAAKqEiq3seEi2uXbGrutG55IMmHz4yv7G04v2FauX93QRaZqDBgIpH2zLQk7cn
uW1AoN9BUxJ1EM411SLvSZiNUh4h/V7YkzPna3xSFCDhQOoD5d9bU0LKqSVgPvxZLPBEdzrXWV5q
Kv1Jk54H2czyfSNDiYE5QW5LTwIipceMOYLTUQ7+UGlDffo7Vr8U/igm73L9JkPCrfastFrYIAuf
OWXL9LgMV5gr8udGDHmLkwezUvJgjYRrePD7Kli43YRxa98+Snj/AHBBbwxKYMht3U5LgVcpDiE3
ex7pBhj0be9l/fPzU9Q/D9vX19f39/enp4/1BSk28qclkf7118sC+8jjQEgGmxQaRLf2wS4ptxo3
SGd/C5wFke3OkqxSj3eeHdjVRrBdS3iO7cGRV5yZ7mWThfIKidb0UjuPP2UmfQ3hPWhzje4A4pop
20SgQaEeAs3yWQIwgVhVbrqemZjMe+ksQRRnbYEmFzE4P/bysKNrcpVb5XyqBEWtyGd27b9r1uBU
JHtKTNlZQu/eSY+NDRKQywEueiRfvUvLQfaACn2tyWdwMPR6TVr9be+Rb5HkxmH7vh5b8l8eT+QP
dmW6p2QBE4gDDf9t2lWm1EqbZXwqn43Nrjic99Yva2dEeq9Dq+vTWoHUIiBni+BaeS4PjuPozto0
bUIxeOO4WXhXZwLCkXbh36+ZHHx/QNmcTTP5rJDATIFcvgDIF5ypo+v5tltHyCatl6BNS0anzQLY
0ZzWgfLxjIDzRf/Vf+aRKbwK2+Ep8UjzUoUkPXmnhXmfO8tXI50CONmAIgT3c8y7sTN+7fbWfp8Y
1t7XGfIrJ5/jpFuxrgokXRVPBub9RIn+AT3fvXOUDjVxFjbCDybgfiMAOY4oRQNz98RRKxJIW/Zd
KZ/dXf28s4ptFFjbV97STBsiSjr3fQS+80+/VpbgieOaPjI8uVX8qkd6mIfhgTN4Pd1pp6Kx8xDx
v1UJb4+nfaYOhA0GaiE0NIIxjp2GEZ1W52nAVjhhMRm2jXYBRZ4rHzpv574qgU6f/U3YL0ztfegC
aDC65dBTIOH3T53/6v5QOnCKoPVPPWdYUcm8QMd36Tq8f5tvTYyuzJWJJNC6pAXJ8Zm1xTUAtya1
AnNko3p9RTXNEZ1FKMaSxclJBRChFiKPUc6d0Rit7jnMU7EJL9wzD8YfbFAn2S2JSvxUJSY7BaST
AF6CEQEuiDjZojKX97wXlRilDuDFxtc1M9c/fcMHmQlkLUhspVZCnnM7X+d2uQMawhrnILY9wlrP
kRE41OjIQbKhYW/So08oCcn49TX+ldmBERFGfwV8UW830iraMatK9yzIpa1ysyUnxlL1x9txdmdc
DWiy9eW4iAP0tipnI7O84yXdL7Xd3fH64EUBIl1F0zBoDiABN15DVxtDQZm+ihtFOVeGqAsb98A8
Zxa1MGPm4IS/fGNwPKg5ca+lVRB1k1o+6IUqu7JDLKL7zGMeWLt23Kd2+V2duQJRq0H0AmzlDHsb
VZsgUaNAPQukN2vzV7FSrGHLm8Q7R4Huvj6e65nUGKbiytzkjMBcHA0Jhea82WxLQPMtxUQeiGjm
R2oEFgXpEnxqssipPoYJk117Y3dyUjy39MVCwDBlW11Xq/QJQiekIYX5mq8au3lyzccDnblPf9DW
4EqXQMg7dY3Qb6SWNOrUs2uDD92pNlhYi3XyhTtnyczEGRXUnEPWFGbgBjrdyjtqNnUyXXl/PJoZ
8ARaOQEe/5/hTMKOCJy7St626vktWaEBxwqPQMQ+ezt5O9i1gZ5IPJFIar5zS4bHHzxdN2GkpYCe
MlDeU/oEGa48ZMd69Vxt87X8Ia8jozBFQ7H7U/hbWoBCjJtvagyiVKNIDzC/ijKZTZa6Odc2vnYW
cjMQCW4oFNE8tAe0ZGE+7zNbIyj/X0uT+fQqwU8Hj2pnkN1D38gHrnVbCkZYn2SzBUvQgks3XmH3
AwMBHRZxpPQbt9HVBVSidaUa4kQ7J1t6kk+8MfxHM/ePgWm1H5SEXO+OBiAi7wAZ/uxtWUtc2Oxz
MYAkItAAvTM0AtE/ejsMgFI0pZFz7Szu2I98zX8Vf+hzYvLP/EJMOWsJXsIIzhlpu+8Eg2JXBOlI
q52LlOTP9LdSEWTJIwh1EsgNLkzejxrmdHmurU1yHFUoN4Hk1hrScyNcDE0ykEI6crtiA5riUC9+
CVARBn/U9+NdOPPwja7QP4OcvOS0HuXYOJjV9tWensQv7rtekhGcu6CubUweVy3NFC4IGw0OrQ8R
1w90hO2LP6lVLXXWz21xCKxCdgGnd9zkt3uDC1w0oseJezbCkkSH9rLiD72hS3q55cx1sI8ujydv
JlE0KirAnUQuBqKMU/28iG0SRq1gkF0rJLd9hKTSpsb7Cf2RlW/6oGmLgQEQ9Hif6fWm/WSsx18w
F6jefMFkbpMKSkY9CKjOhYGGriNRTN8SPktbXr0+8UZsaO/Rhdr5X98lwEGMxTNgStD2Jo5X29Vd
0qtFzA2K5J4VdrBcfpUX3Hr4w1TtwvDuFxR4NBBboG8XCDnUbG7tFHJelnVWMmdWgya2Jv7OB09x
4gTtmBnfscbjyRx/2s0RFJFcgMAVkl1gIoFG2K21XgjlgM1C/gw+uvoUtuAsSF2pMHmhFhb8TfHu
TCAND90+lKP40YueFqN4H/CYHvLlZ2Z44vI1m21Uuso0oqATzWVeXfcrCByN7ljATLzT0B2klEj8
BV6argh298V6H7WjuKcs0ocLhwo2/v4uPtLU0dRTW+gsep68Td8FBIqHrmfUJZrIEWBRUpQm0P31
KxipqsaUQTvcxKiBXbpwA0XKxzN695hilHhC4VeCmhxHcvLmiHVRxckYUUKl2jXzsm+MXEEakWY1
Y4IcP3d8SJKbed3/rd7x2GyJXm8AcFUk1O8Qv6LUCZLLFPJZ7hjO5jv09HsCn63KDpMcSFpsQ7U9
OYIyZanQP7e0Y4cSErNwlVBsmbxQLVPkHkVWDPAb4CTA6+VCfjJcS8lFAFfcLvatGoJ/oS7T3eCt
qbpPNLCScju21VnO8Rkd2rbSJ7iThgHd6cSTD1wNNGb2i/ecUDWFJgBDJJO+RH9AyhZD/hZp5zp6
92K9kUAqrasb/i1ZS+KRVQcroMRtrULdCvjX48W99+N/dvAPVdjYjTVtvZPFQIJLgXQcZfkD4qcC
2GNoytR55jlZWfXQlYh4IyyEZpVL5bGKZNYI+/zkyXFt8Jyr6hIUZds4+ROPIxQ96K1WQqyA3VKI
Id2jSUDBJkq3evzd9wCQUTJBAzJtpCaRcX/fnnPB51t58NToIpRqtAKJIgRuGXnlRxF47gBgbzro
3ApuZ2kZzhpc4sySYrpEzX3vX6CjWoKIGYLBMZM8vdyaFEB5WgzuOaNxSiouPVIcWSg8kRSNBTlW
MpSrg6+8BEuk6vfJF5gGcTYYF5B4wfU6PZeuLORswXqXOLXdVheclrMa1m4rI7i01RpwTMn9Fhe7
rO7izNEsxsyBsQUI7ym/nBymAhuWiXehtaaaLINyUeuyrtmnDShkIctM8qYsncF3xTXvM42FvhJS
0wGsG4KPLrw2XxLAnZsJxL0aSCZkXkQ2fXJYxaZKApmW3qUIRWTaaAmW61DS0W4qWYWQ9lYNSKER
Vrlqax5kmigtE6sKKF2pPb+EULhPEoBfclTVGfUp4dtOU38emC+yGvCfC3dSfT0Od/0fUMKHA3i3
oTq8HUSjbc0kMAV3z4kmBJUAzUnFnLDxPkp/81sIEYuZE1MzighFdeyrb2yJrlPJVLiNJBia9qJc
PFFXmCW3/C62Hr8cHKfgvEB+A3mO2zMVS1LjpXGLHfXiQh7SQ7wrbONjrTzlokbK6i1tv/sNHexY
XqJj+8nQ3r7bsI3oExUq/AnhrVvbvdDyjTdk3oVXn3B5uIb3DO2JMCR+tq5VnW+cUDxUksW6Bm8U
H9GRfW5fRLPvDIluOB0iYzwRDtI5VqGNYTSgBpH1JVj2vaM2TtDVR04cNbHOJcXPoZkLmTJtz5R2
J5iCsvZ2EuqG1Z4zxU38OrwJnqMcGdz6hcHprLSwTD+FoclUgRkBp3AEsY74jdupAm+d19aS6l3K
NjTTY5+DMtXsPNtNddn9rphtk9l5/Z4MlAji1u9/F6whc7YCXFAngQ7HRo4BDHd0myMcYTMzakCl
Yg89WhOeosik7iGFqmthMqFTa4SLTOkofKFC6p6054quClBJVEjuMt+ifPRBQVBzu3o9VO+KRjpI
tAer4BT2oH1M1pW0hOGUZ/bozeAn977IxI0I/mXvIu9K2UKzIym758DbaY0ergP6muckceLwFS1N
eLTRnP+eHGjqhJIx+FuvsmTple+M/kv2Vh7zLAIZnq6V3qhxY2vlHixHRCiecduQpLugDb0fu0f0
oD0osiVAEuyXK66U5hKFqzwB4wzxcd31W1mxxGGXZJsIuFLoZzIrT9UzFI7Tl6SAZoiZd5vCDpRj
9oYmlccv4cwLjkKTDIA+XDTkVqSpx6uUICJjZO9ShZac68DG596KEq0xANaKwDNtq5Xe79IK7Wom
2t9KPUE/11pWdbnfiUuKkXOX8c3njO7kVVgRJVrqtaXrXfpdDBkHxSpDo0UR3WdJ6r9UvS6KpsiG
hsov0WmM19PdubiaiMn1VUd8N8Qi412YhMRxpNdFpmulQiCmUyakSGKCjvOF2b8P+eEbw/vHZc8B
q6BMEyZo7xbEovD8S8U+MXh56NDtfE8lZQY8RUI6ITNDCJ9Bc2PNwWluVBxHv19p6hIl2D1ID18y
6oUhDTDm16Yt1zHN+FysBf+SquA05lHFeJJqvrPzBnzDbV8m21KJ1HPKtQevYqtNonmdkcZ9R2Sf
499SudYgFR+FBp9z6VfGuEtQ79kvhKCQNtIcskDvTbYG+pGUIC794FK7glME1NCUApopTqnYWWn5
dWOW0IigjeGnz5R5iYqtVlihArjy5+Mzc1+kRLEbklhwC7FwKujGbjepnIlCL8dpeJHtEJAm7lWx
+h0uq1DUeXfFSw4yhu/hHlRBS9mGcYyTTQr+WBjHCwsIozTxVRpgMfhS86OLnD8lmlV44ORx0vCg
uBeIzlNlF5fERbsF+1TJZglB18Rl3zL+3IExwE84Hf4MgKZvLQtkdeTqahasYSohkFsXpC9fBVeM
vxAA3qWXxsm6+uTxSr460ZwYiQz8rvDCy7Fw6XANWbQtS6B4It6MC5roYpf6q8dLdJc1gFER5wnP
HODxcHJvjTIJML4BW0QXqIrG23KJ3GZuGa5//OQZCfi2AE4dP56DLEr/0n4pwjp7alR9KbH/UxO6
XXBkIdCvAzASct/IMd0ORCliN4WWXHTpo2Ht0Z3Yr7lC2bn1Nr/kg2i26XvWO40O3wKy3+758TTO
BCiInce+LbByI7evTvyqmGfE2vVd/wKVx4IntCVhj45Pq4l2SUFJXNjsUu/K/X65NTk5XFEPriiu
0fzLMOpJQ5w1gpR5lb8Pg/TNIMn0eIT3CR9AzsFTL45kQSrEB27nt4vTDtVpJbhAJSky/HoAt27K
6kyrhPpjS/dFfaTKcLcC2aeBEhMaurem0rz0Ok4BvWKabHr56DUDaH/Qa8Z/I6MjfYA2OErM3OIo
abeyutcqa9iBn4fUJUn4TbhUwZ1xR5EjZXHj47ofpXwn36NUGaU8E9FLxewgsJtmvB4zz9LRtZgB
hPareK+iJNmT8iBcNPlQdI6XIc3XQbVgYWru60qYmpFFeYSLYjGm4XjGdnGRgivrUohfWXZuimPJ
HIRY0nvfhEa67KKpn16kzhBQKxbXrgbvLHT4kTA1NR8v09z2Gy8M4C9R+8Fjc7tKo+Jyy7EtYFKC
AHdIqxO7EGgFXG46OFTJIwNOwlL8MmcU5Ezg9Blh8hBbvDUqhaXPxX4QXiJfVR2xKdlVW79zVbMB
CmlAiEe1hczNTAbkhz8BK8+qIxvi5Jj1uRuUbo9ZHcTfYr/qFQjhxIg3xJLEpw7OeBmYXG2qS7Dg
uQMHjseREAwiSMi13g6Vb+uMIginF0Vuhh0HhpMwRq9LVQwLd9f4rkxuThBaji4NXCz8PRmgULds
r6h+iAQHZFyEAJfXwiMzdznfmBiX9eppc3E3o8ufhhcfIuqcGpJ6gN/+JQC68MIm771APLS3hlva
kW6hNDW3Y65HN3GGZE/Q4A7l4UXNJAXULOB2pxEHSFKmINxVUhW0U3Fs//3ZUBDho3cJ9KR4Dm7H
O/g+N7BaGV6qnqJh9uwKueELnk67DOcxXtqi968sUv5o0UHhFzghvOS35ty0Cf0hxRjRrspZaavy
pEq6fD1wwzMTFAx4tpTQ8OCrOlydARlG0aor+nVgVEwBKgR1SMwQGHurLuUvhfYCqK2YYBMP/GJL
+/jg3202lJuQ6EZ7Fxh8bj+1AjFGFg8cliPe1BLSrmjVI6rwVKboal6jNZUtbUiRP16O2f2HKQLV
rYbkIdJpt1bZVOoFsZfCixaXhteXjpafmEGPk/PIX1tYNSL0Tt2UrIGeX9Zb8oLGozodNHroxtoo
BM3wrt2ar1iXzwY+iy5s2gQ7JlXRQq1G0YGK/iV0A3afDOlgS+Ax1vusfX88+JkDgPwF6m5AaEJp
78dHvzp7kuCFWZdV0QXUROi23QhQNc1NESp42a/Hlu5bx7EFr01NbhIwq2puKJTRhd+h53L1pkRW
5Zqv9Vugg0DAjCw0Ya6zUFf0xIz3NCS94+3lxWr0aGYy3cAZ4zKD+AyIGqbqcY0bC0MYRPEF6enS
SHkOjGOQY/lb/R64QTdmJhd0rqZRTNswvsQDRZfyGlxTPr8Be0y3lOuciaNuTE2dWz73fLZWYUo4
8faQEuVVfZdAy28wil6ZSIEFVtcS1L5OCys67sy7qYTXg0ZuBcQEP0mRq83jCwxtiiCLL4CbmUi4
f/SXcketb7oviUUNFeCS1igP8gYKCxCw8MmS8zXzOAEs/e8HTI6O1MsBYIpJfCnYRCO9rEWmF/aJ
9XicM9kUTPCVmYlf4YkpkPtZGl8yQ3YPdWuAOo43QV6eqRbDO+WZL9Zy4ixYnTua11Ynl6GslgXk
XjA4Zf9V/I4JalOhIb51OjLBq0IX1rrZfx4fG515KzBSFQIyQOVDlWNik/V4DxwGVXxhQkSUoEb9
xKOR2G7dQM0VstJ23fIQkk7SJUDpfSMAzgsODLCQkK0GJePkUUQFx0OhqI4uEdj59rTqMg5PsSfW
upcxHMBYEqRfTmPu7cWDXmlFuigtpG2WplWqB30IbWSPNl8ho5XNV4ddUO+DIGM+cQQlzxGamgE5
h6YWPhpJcnDKFpyYFQZLZWXYedIARpGgKDMZZYlW+80I8JqtLkzFFMlFTTK5qPM/hS7wAqPuaBHu
mjLqEj1NZLwNolQlSyT5s4d6pAPDe42nEOWl21eBTxtJyrM8uiCnUDGNoUJj0QNRgntUNL3dSihd
q1DBBi9Uq6PTFz2uj3fCj6Dt9HBff8AkOAdyKKERCFAuPXVqiQWYFLolJA7XpUcEQQ/BPfsbPJWd
pQJoiiKJ5ZdE2jA1uJarPwXz5r9glqPqufIw4wHR4lMu71B3+Q8+E6BnEKVC+gq5nMm+adEC22d0
iMAj9h18sA7dMr4Iet7CgipQ01pyQRqVIFzSc6/WC+mNcZ9iYLIbXSsgkAQ3PVy5romCZcjrRbhq
ulUR4O0nObSk6Hnha+fONCSE4WhApQU04xNXo0aqnBk6LrqkvZPLmxrC0qFvIVMooKuZCt91G5gV
svwNVKqa8K1PSOiuAwg3hWgEQikzX6nCi9brcou+tteePvcAOsRGkUMhfKn8PncXIJpCSI/Ifgzi
bncg4xdB21MtuqC+3xheLWdGHvcu0TDlJgqrMomiOHWKglniyZoJbkbMIBArY2uO9uNJXL0rUZG6
eSiLmCWZ9ZyyE0pADnqIZsZ5Zj5ekTlvACVIBZVjRQV72cQ5zpTck4ohwNUucCKYrWsIhGrpCwo+
azbMlwonsy8J3FsoSAGtj1+TQ8XA0wxqMLpc2BgNT5xm0ZpAFNKtzjIUZ0IzeA0Ho/9rObLRGbk2
O3knXdUPXJrX8SWXiZwfFGlXsxvVwgFlwk3W2X1hP57WezzXaHF8RQAhkwEHnzwknZSXnO8P8aVv
kI0Axoi45ScP2HpJav4VZRH14MMvoiYUrZpSVywWbyrg/RpYrYc/XL92xYVPmnGz8UWom8vQYR5F
d263M5tzTFAzDLwkX2vWYKQFiKSSTjxTSjuIrvgbLs09nWUgf1IDu7sQaM4lCqDJB74bGYkrpCgm
93mouD7YzcPkwpQ5kemb0qPOJzqMshYEO+kqO/KOEBQxgyXpw1m/G0Z5ERrXuB+nDq/IxcATNbDc
SqTLjyVEK7UBcAFqhk2sF2yql/JrU23R1U+82JJk6OOOUWFmouF+4FDS861IA8PYUxe8qJHBujr4
+B7vl5ljKGK7jHkbxGFINdwuDtNXEuViLrlUbqQzwsorG7Bj7LQlpM1MpQhYJsTe2pioHFV1bg3l
eS2rWSgkl2hbnJhVTErdA3b9+Zl7/l0QfonVcS47eGNvsuvaIWmqwoe9lOx8S/wztm88fw9Ph3Ar
k9eMCPqlpP+H13vcTpPX+8bu5KFJEq5UB8onl+Y3IoJQ3CT+R6LYUpqBPCOwxUKF6OYObF1sdyqZ
jYvPyYwoNDs0EdWbNDPTaAFTOnP+br5o3AJXlzoziLKLADS5oFw+9gtkRsPG2PUd4fzvslukDZm1
B9AaC6ZKtHdOeYb6PgqUMoO9vkMjpYO0K1mltn/qsObA2Oss0bPd2C9jNrk+aj4bX/HGLcnL4539
g5m4W4mr75g4KHGD5mNfww7YgJAEqsgCSsMExK7Yd9/1u10a2wTg1oysL6f283hcSsTOJYVH3+if
eZg845AoEnIuH+edANgKNsJii/glpXa3Tl0M30d4GBhH7/PxuOdqHtd2pxxEQV+DbwL6foize4mg
3R7hth65ELqwDWH12Nh4PTyY42mrAbQKgkj1MUZV2TTgg6XVwe1fOu97ESIzlyy6GdbkKY3VUEx7
AcMS9jEabZCTQY9wsylbBLmkEJ/orxZgxZ27lNuev7n+XcdpiUXyPDgVPk50zzlpTupUZ3fsCzus
w29gdIbQYEDAkpr5iZcXMjezl/OV5ckdhu3TttGA2WWFo8wBVEetroP28vnxIs5VdjC1SGqD7hUQ
iimvRtHKjCh7QHdKzGZEP0pWzKHtAVz4UIQsoBSGKk9oFR/8KytBdEq1NPqETGWMcqFWLDADzL3X
Nx8zua6Smov8jsM602zX+GaHuIbRob+AhvgICJ5NbDBLGbL5Xfzv+CeP4Bj+gmYG8yxIW45aFRhS
xTcgjLlFUpEZ1/5mcJM7ieeHgmoJ9pKVGGhwhMTLXh9c5z9ZT+g4cmOlDqCyyRS2bJRxYSYmlxcr
JXTvG+UOAofQ4dXX47UzCvC0zkkHqe9SJWwGjoNn/sr0ZCo1RoE8iTJeuoZVf6P+hv7RxBrpyVeJ
kwy6/ifapZ9tZnpWWOrG44HPP/pX1ifTK9dtGyYVBl78Ls0sIL6ER/WsCy+ssYZ4RGEdW3JEyt1Y
Ii6fvyRQrQciFHmcO+byQGD8OGgRzkTCb/Bod0JqyDkeuQE978+q+lKCYbGK0CK1wi1VROBSpQsH
5558ZZS+/i/SvmvHdSSI7osIMIfXbgZljaThpBdiInPO/HofXsNeiaJF2N67iwF2sVPsVF1ddeqc
UaMXeFiU2qfAOEWM2j5hi9juGhKoFmA3EI5zDaC4cHxp/xuHZh/obGgN4lqzwj0ogXMIM4mmrK6T
Hfc7xAZSatU28FfJUkvanCcDDwEyTHBnKC9MtkUbuA3fhmxsa1yFftEU+Yu8T2A6yMD5US1BFWfe
sSKkRXCiRXDCgQ/4NuTpkWPKwVWMHHDXr4Y4SghQSie0q1uPN5wwfvf0/sOsw3nCFgC1E0NCj0xV
I1eJDf505avJSMo8xS7RUIh84d6dnLC/ZdbRsiVZtgnXhWcCYj74tPruOovNdCXQcTMPsR6JGxdl
IH4TvvI7EMryTyDWc+Ds/9zYwB3jtQsJx9n79PrTJ0vitEJY1V6Nq1vWwUhF85bKKbARe7ZAnw8T
rJOcpKv2mC403tyJiuNNDCVUbAYFVQD4ismt5oe94rgKfKAjU2WncQTVHt1v9KeUilQC26dVEaS0
8h/fKm0nIH1j8EBz02+w8pc7X1zXSxoHc4/mm0+aBO2IYT2v6fBJlan3BnC1v+ZafrIStNZ+Z3/i
Cr2oscmCYa+m/HlhC43DvdtCV9Mx2UIeVwFUyw2479byKfx8E/+O/lnZyut459NiCyrDyvijpU43
MbhWpfWBo+6RChT/3uR1f8GLzF6/8F8aKnJ4twLwcXt0WNBCVX0ep7bo9WG+DpQa3H6VI8RvDUjw
Xip/7IAR/D4vqMP7yaUeYvalr9T4LRU0CJs8np05vwEaCegP4lvAxTsJ+nrACSS8p1K7rrzBZMs0
gS5Y/F1WrHRpCnZJynHmOI9a6qjaIl+BxtbJ4LVOCWqpVFIbQtYQIPSh5Jwhf6ErjCZRIVdjEhXR
Un7kXx5gsgOg04cmMbyWACKZUvHwPRdyWV2lNh/pskQKqK/J0KdbCecC/ZoW159FPd8X8lbgVkpG
wgKx2RJ7wNxrRUInBbglWBxMwAJu113ovZ6Xsjq1mZXM7fmCtGCK2eVo3e9Bt0xrnV2XopGoBl+b
A/SDvpWFp8TczoMT5RWg31HYAgj/9gtEz4V6sJSn9tdXCC6G+CN9hj646X893lIzOEwVdjSIuiHz
odxdDlnCCwPrYaQAwBEMtByecy8nFXZTjlQ0ehFiGb0sEg1dJGMKlw6DIb2EWk1zaVHVc+amAkkX
0ucgYYIw0d2gZaVBrSXB2oN+Od3YmwujbwBbJwhSfl4WXO+czwdlCOAyYDmSFdyOt1NcNB64Q6Q+
xZMUgQlCgG0REzmh0iF3SA1gFGJtshSUzWREpLHAj6Qrsj93rH3IgDFczbKp3bJZqzN5rxC+5sRV
JkHii0mTniiN4BqADj23mutYQ7OIybuXP0EvLRiPRzYaRWURFd8OvOHywMHJxzc4DvuKchLzk3TA
MekJ76CQxBWppxEEUJCgaFs/I1oK0rCDE0qaZ+VOE4Y6oBwJUFtd5A7goavrYKcJPsDdbB/yr0km
iK9Kl4DxkPXKtiQitDBxZygpt3PbiNWIxrfei5Px0kuRlE1pQnBLtIUmyVTj8faeu8sApUCNHSwx
ANlO2SajqBMLR8syO/VoIBtchukd9HTUekkok3/x7/gcZsOD6uCpzcf+BSp/tW+5KQNPC6g0RIRk
8Hw+/qq5+BgNU/gelDQQBooTzzpi0wuIrbm2JmaWYnCoq5jcQVaszqPVxl23eqs4YLA3BmEhAfwv
33TrXqFGhfZJBOfgqEe54Xbt8xpafmGX+Lb+9tEbyXo/6NUazEjgPcNEkCOoJPEnpZ6ughTimxB6
0f9OJ7pxSKvvdiNhVgNKmHfkqk74a9WTyyWhlwyCAwnN6GazoZel98T9vYcDA4Q2esyAAcaNdPvN
4HaOc0FznGcuf09aF91H69B78jrr8bLc33e3ZiZJWc9JJRWlMee5ZiXDjQ4lMLHgMaXxsBXiYmEP
zCTkbq1NvI+b5rh4QlhzW72n2VoBX075l+32+735nNL1L0TZSLfpKNkNf+GTtACVnTkZt/YnUR6H
hHDLjvZ12ap8sje/xhw0spPi09Mri0ygjIAKrS+0JvVCHHPv5m9NT4I8lQ9VJRxNK44pZn9ceAwl
ecHGfSB5a2Oyz103c2O4FecZ8Pq8Rh/oEkXhzM0JC2gMRnV6LBdIkwVk2s5pByFlnuOV8/SLPGaz
OaBx6GcvkK2kLxUj73MlozVExmMxHJ0Kkzljc9lthKJmntHyQbpqDX5Q0jMHJf+q5NdWWgh8Z1do
7FnENTX21k5OnMMX4sD0DaxJIF4orVh5Efp04QjMxDgaO7bKj70q+Dmlh+uHFmi0hGHAwR8asaXu
VLL5c3UAChYszTkQzIsoKSPrAB5atw5EzltVKTuHee5QWepAdFcKpCz3OTro/+9dyLWhybwJpZhK
fgZDoD/H200gjcgSoQPnHvsdRYvJ2DmPdW1u4rHKshZLp9CYUVspPLcGf2JwgvG+/uYoOBvpRt4u
PJTnjhVCUkBjEC8BpjiZyULIhWgQMcBIA9cAtColvNsfz+HM3kMAyI3d/lBDQDnudrEgSlXVvB+7
diQXr4Vf7HK0LRDPj43HdmZOFBqjgFrGcNC09a9IflUJUpWgDZoBncJJmW54lzs6UvimJf6XAP7V
PG5MMPsuHKuZrNTYjPWfzcmCdWLneYKKptG9CfrJQHcJfnTk93dNrDXBZUs3YASL8Ka9LES7/5pk
Jhf/jemJu+IKVFSrFqbf3lj6IhsvEOwGXZ5EdNNcawY+4et59P/INxQuSbaiLpNap5WFLGG52ma6
/reQmZ3ZvTdfNG6EqwVQGEELpCp3bd/XVvLgGI3E7vKO0+OiomW51K0+aw5OZnxVAXM5BT0EXAZm
nNh17RBJfN7wa4nK6iqstoDULbiBucsVlCMccCuAk6HoPRka34Rl1Yloy603uUpLFxMqkEQl3To4
Vk+JLjm0dEgV4YJ1UYhzCJp9UiJ+tnlB0neU/x5v9RnAB3CDV98zuT2Ax+fynOFdW68N7m0fiDQw
hX33BxIElzoLMeYYvU532rWxydXbuYUUNqWGnuTBys/NjuW2nxISSdK+zxaimBl8GgYGqTUOAsIQ
W5umUpmuYuM8jLyxrLkfCMcZ/c/P9iVCbuqnXQlLINe5qO3G3iSnHjie1LA+7LXBuqm2nGKHWyiT
o0sd+lu+s0J+wB8AZYc2OjSXBXHb+EeOfYu1NV9tW4MFgI3ZKImhSIzeJbvQURbinn/lqbvZv5qR
ydui96LBAe24Z4OWMCeaiaIHmGYIwssfd0MP3Acf6BWpjN/n49E87xgrOtDLSX/bb1cX8cs/+npC
V47xo+gtSHFX+evjrTh/NP77vilLfiIo2SB6oWfzoJNGD8Brid7PkvjAPCqbQFqnGyhLIROx5vXo
1Mv7/BntGN1ndWYS2qNrekkqbybhdLOFpMl9g9yI77clllRS95XzzjGcIWkrwcn0ttJsKTXTkkCF
mzhsoRfAHWY6xLS130Ldqw0EMZ3F5t2ZOxaIECTs8UZHL+WUrZzt5S5P2NizWapuwAphDa/8k0/Z
txb8T45DI8ounNi5q/Da4uRa6hNeiysv9WylWKFtvC/NSE/6D6TmQWL3eP3npxuFCGEkPFeQzrz1
+jUyvI0EIW4bKthCTPlYFy/FwQPYUTPaQ0QSXfGOaHJQAmswwD8YDVR7XviGMQy7OyOSzAF5P0J9
/iXlr26eupeLWEtrLHllDTLYDVhhE7ifrUtzHvndJFijwG7xjkIitqTSUklyLvAd0eJQ9EJ8g6to
4iGlRm6SKIH93pJI/pcCiUVSAPEoDc2Fe3/WQ2KyketBM9qodXY7380Aad8civF2zMSmW76EgxE7
HlAvJ97fBrKI2576Ario3vOMuIzOKiBLeVmY8LmY7vojJnHxkGms18WDZ9fKBQwemrrigp3aETXV
+1Ponfq+1LnU10VU5dY8nvgy+lMff8NMMRbExCNLjYzrYpRtup2IMBu4aKjwDSiFmnGkcxV5F2hy
SA62bcdmCHZdb2R3X1RNnB38mElGYx5g5dP25a6UVLAyyPB4FNpL6EhgqLOyGsP4lOhP+iUtpI5n
7ygEOf/b3mTFfRD8550Ee/VG73bFc/IUGtVOWaV7Wfc+i5VwGDaMdQAPAsTXQX1ef7ngJV9a8rkz
hl4iSBfgvYqWr8k5L9yi5uOo9G2muUSs7p+UwuBSwrsbRTtAVdr9YTbCElx8Nsq9tjq5/XxPCrqi
gVVPoObbx977HoUy0Qcy3oNveJkn654qYMWVfeMJKFTSQ+OAHuyDijb/gtiX/nW7JMY1512BtZYk
EUEnj/au242nZWGlxQBe2n5medVzUW8T/l0Rtl6XLsG8ZnLaI+EdMvnQnwQd1rQNOIQA0xAJLNJ7
reETd9PvfQLKD3qAVotEuafHZ2rWmcOxgP14hHWCx2EytCLOCyFkfDutXUMSv12FCLyRAc+uaWYt
PwHV6ZcGk/5V+W++iwPdg6yFLFK0mkfa0uN7NDbx6phdCble9GPjpT+ZZ5TB8tx30YyqVZYcrTj2
1IKoV1q4wGaeEYDKIRMDA5CfFiZWOggJCFEvBHZTbRiBViB4NXrvSR1+Hs/t+HsmowFcBR2TgExD
dXpaTOdFwH8riYnssM70Drx/SPiI9drfF8LK59H8IAb6Y4sz8wcya8hggNoaUD126jc4SH+EHZD2
PD1Wm95c0peZ25w3BiYeuCiD3klqGEgPwzbR+V+Q5BQE8R7RdO15mUxzfkAjQxl0NZBsnyxVniAE
qETYE9HKUL6itTYZNtBxeTxtM+UUJKbB5wDfDjoidHrdHgIujgu+zIPYfikNAMQqXSEBqI2bXU64
Hd7UAzk3QJU/JVAcgFp69cIhTX5ZPf6K0ch0u1x/xOTF6QHg5DY1PgK0L4Y4dFCe+3psYWY2R2Ih
bAzEpgI8zO0wW75WuLZEAy/X4eIe1r4P6tz85C7swpmBjER2iFVAkwG1hPEzrmKzInGirE8xkKKJ
XxS2Uk2uKJb6LeYisBsrk8E0Gid6YjUilLRj02yEneNDuDV+i7h9n74JgwUoMCmXYrH74h/gHldj
m9yJdSEW3pB56LugoXKRhr9yOAXgfnGfuRLvofViU/uME0GEC6FkpD2Qh5iGHkXqa9CBRE8mQPc1
5DaC8Nx37wWkbfmaZN5p6T1+t0fgEGEIHSwjISOY8W8Xr1H4KE/lNLH9PoC2UATOD9dCj41Po5Bf
2Ch3jnhia7KEIjhrO4ggJzZXKnrQaGCVMuOysXyn02v2+/Hmv9uVMIYgekxLamja0CauJE2UvlR8
4IMaOCu3+WqK8uexhfui4GhiBD6gGR+5/mmpMuOioOG4BjhFACs81ISatzfOoYFkuk/8dsssbca7
sBQIBxwvQCzAsAx4+mSthCwP/DASM5S/4bDWjc4ADw40uEwUa6CtjmD48Qjvn/4Ti5MVQx1e7kJG
yGw0+2y/XOJbDfXpb2A2ZOgNeqrJz4qG3/oi+Hxm9cakHy418KOMDJm32zL1HT8MXD+38brRP7St
w4D5m7i8/llZWqD/LNUb7o4dBgowhYrEMsBweGzc2nP9VFadrs1t0UpR7AaFs+RRtHdnv91CRvku
tpxYmrzcg1hDmlGBpdr/iWT9UrPk0i+xfCwNZ5zeK5csBQyfNKORmIg9TcSVrBFbdfTT4/2xZGZ6
hclMyBcOByokA6qpboBEtGaEYE9/l55933xs7D4YGWcO/XYoMqhwWP9u9atBIU6UQhyPHNtf/lA/
zPhDKw/1+rOxLlD4aoz/B3Mj6TwLsRARNLWTwckQaawy4C5t4F4VsvU/89QsRf0VdF0XV5dBBL8Q
p97H5hggLMGf8Agk4VhuV411xKz03bawUV3rCfjnsshkQeV5VJC1QqOs+AyFt1RXHHBNXyrmHP0O
SxHlfd558g2TndP48YAnYFXY4Fqo3T3UYLOYVB6lGYACnaQ/nuQ5j3Y94skcZ4rSOLnWFXZhuqto
Gy2t4Zwbuf79E4/Jlp4qpHJZ2Lm/xrkm+t5Uc8KW712or4Qn5blY2qRjyH0T1U3mb+IxpTIM+dSt
CzvR9pJsNW8Mj90TxKfc2WglYLNkKRW4uG0mMUqgZFJYCdg2QrrnGH2IAT99RetkbAbfGU/E5pjG
NYkhnJkAGEg4JqTCO6Ay0uKRuYuWMHiAidGDgaQNIuvJnVu1IRCITFzanHuOOz0C04ECWnqHVu0q
aE+DsVRjv0fM4xZkRwoJgLJx9v/l0q58AmL4HgQkTml3xRvo1Hk7epWQkoxHmHpwUImyT7ZtS4aN
agpIFD3evTPxDJpj4Y/AmCWiO3RyVli2EYJI00o7q98CsILocnOJM6KKC3ZmrgyZBTUoNOkQ0dzx
/gDsF6tcGld2EJwHYQX+4GKPjQRWzm6hOvOPdmqyff8x8ANgiOqMOr13kRPJawa5c5s1wHtmfgFn
pJjuxref9wG0c8jnhkf2hYJ5liSWe0woNc6X4nf7lhM9JO3CwOfiD3wOclEs8JTw+JPzO+S9Jjmt
XIHcgXqxyZhxbiQ7f6t0f1jZVURqa9C2YbWWhhUPSUDk2xldPKh/0VsRLjiT+3Qk9tr1x0yOtjv4
QdMWaoVLFXwR26/WaABzJYMJsi6CigeBCidIsw2FoKdL3y6lbmZ8GVQXsQcQaKLXlZ2EKFyZyQ2T
9bVdyAx0BDQBTEOZuDjK8ZKZ7gAgHfEqHpGGCPBuL6GijQWnZkYzQ0G4FcODyXPtW1pDytgIwNW8
goKIohB3MMTWygGmBn0DWkaaT7V99UC8JG5rUGJ774/P2j3FNGga0N/Fj6qf48/JVYHHfFArMd+B
CpHIZ4cxeqspDOE71JVVhD421wJ9Q5/RNt8NvN6mBiccI1Aksisl0dtwCzB4bfWcnpU/DviYDHBi
B6nhDD8hPyxc5P8oy2/n8PZbJ3MYR2Eaci7b2SWad3FOK/0DVYMROTCgf9M3npNtdpDoJaKIJH4e
T9Q9/8ZkoibbFFlGX00h1Ysn60dE972BnCW4o/WvMXn6vNfIx6tP3j8li6M2Pbx+Lti/R2LDPtrF
kdVDIR3Pr0lSitHELlFzqUOY1kYkhLZaDPhhWKB31jVdXYKSp4M/C2bHKZ1O+bXVyemIBa1SRUnr
7Ko79BLiswgcTdoqRlPn4/kV7s/h7fgmURovDaLolxifGRPzqH/0FAxnxoBWsQrwC4PukKX+4pHB
ji2NFgR85+gZ3lJ4a7KUp77vRZnM9fitV9cfSH46OeecDpzvyU54FcG8PqzOEUx58Ec5rbDh3B90
w+snlA10Y5Ef9f7Gv52MyamEWqgA7SJ8gJv/cGAlhmCeuAtrEQzG72GQjcDPyF269WfPF3r+4QiB
PQc36vhVV8NmfDflWY7BsAn3bXqXp481812tA1Mm2eenoAAN6xydg0AiC0y7DPBpj/fAPSponHdw
LCEdiWsfHun2AyTX1/hBdXsb5vuI7CEN+xxuXHL+FX+s8zq6WOgVlCj/JR5+Vn+0oEtF+fvOrfEL
AE0CI8VIYjPlyWBAHCo6cdzbL9u3497ffglmfjiiVOWTc7a1LOtgXHqy2XyW64O9iSCEBNDvaUkp
dVzeu1N39RWT5eeiik8dPsI88LQpXkH4QtLaXzhxcwcOywmWh1EPGLjw28kG9CBTQLHU2/5gOKVi
RJxmPF7P+wBrrKX/Z2FypIvSSWWvyMFCFoMfBwJjgoCDG1oup+gSVAzkfkl6TrqPHW9NTk4u1wed
Bp7IHtRgL/s9igUp2fant7f9h0ePz/n+GVe8Dsboc0fWA1k7a5c8C9t1TC1CDMNOOWJ7G9x2RHta
XQKyMZIDmmPtv4T+6I8nZ86zCgJ6PNCSifbQaYZQZMYCbYzD1oLcupVOwfCRiYYfqwvLPGsHTIZ4
OwAuC6Xz22UOnGEI4vFMZciFj6lPFcEVKwNAUf09HtHcrh0L62ihAdALrGG3ljJHyJpeC3v0S2st
kSQ0DMp8SxpkQP+/DE3p5csWcxeNh1SL3x1+W7Ggjnl7bGJ21v4by5S6FzmeMqvFoLeVEIqQ7i7G
w4ALX91sqVa3MGlTgHFTS66G27S3a7HDAyvBOUzSAS1H3vrxiOaO+9Xq3JHxQsWQ6RUYclq8qTTU
+dMlLvu5saCjBiEuXOfYUXS7AWqVF1M2Knq7AWMpFwE86h4gRPJ4HP/A0FPneG1lckm0StfyeQIr
SBVBJB6Pk7f9kTWO5lO2asi5257PDX1vjPdPkSefLNHRn/H4E2ZjwetPmLhOYCcaRyywATP9DbxR
oBUGnYxpHs+4qiyQyQinhOw+jVS/rICjiOiC65hbSqTfNbTx8CrwDZMj3fOg/P63/+sOIPE0IWq4
QDExv5L/WRg9+1UkAPkm2Q06DLAMgVnwdNl9ybglhN7/YSX/szJ1GFLMK2UEK36wisnLPh3RCcf1
GWSZvn1un75FAsI4AlkW/YBob5xL9GAs+MeFof7jTbkaqtIGGsuq+Ihq9I/ar2RHrvl4v8yZQBEP
b7//yas8ORdc0+W14vY4F+jeLhPJdHJ1nWtLePGZlzSKhcD0gOYbaQ00Ct2uWhQGolDzzQC8SwVu
mRQoWzSf6+twT4wdD83pYqN8ZnS11Fw2k928MTytro10OrJUwbBACs+SP/1wW36wT3kDfhsrhzT4
U/r1eErnQgsEiezYrYlL7V8kebVqLFcElZCWgx0DxNQnhghQQFCf8U7+CIOF7M04bVOHAzvo5UcL
KotH8u20Jn2e5GXLD7YK/r86utRcpmcCYd+Y4KQJ2SbOl3p2Zh971yYnKxlUSZrGpTDgsbftQeYK
uBD0zz8E/dl0bRLXoJgkwhJm6N9WvxsoakMyMhToaZjmAlo+CSFhrQ72EJpaZOYdS8C5qcfCqw8+
Q3ZX1xB2WkJpzdQfOIQM/1kdr+KrpXRrCMtruTPYDZiJZJI0BkDEikib+o+jWvzkP3GgAIjfHH71
eA/NruuV4YkbLaImZ/kMhnntyd9wPInCdzZ99wSr2IBw8rGxucD0epSTTZQqDmgPk9GYe2oZl0i/
WWpF3WkJW3JP3IoXzIjsY+EFoGwxrXaEaKx1Y0Ea7P2+pFsTWaRV85zbjGGhi5H6JqvbHP3uTePz
FMNF1KvM+guMentauKRmBwy2jVGJDwd12lvL5Y7gt5o22MjUC6pZrQSPJnSxsjK7iFdmpvNaprWo
9TCTgBfo2OekhSNIiEZV7aXil47I7BMZPJHsKHqPXIwyXs1Xm7WsOR/IMo+1ObJeM8bZNZ6PXx+Q
MP04fq3X5zXIVUyXWcQl39/4CsBsKJkhR4cyqjp5SeV1ndQ1aGdtduBtRsqoJCx5uXuJPmxApNtR
fEc9cNQjuh1aCr2mvKiD1kZEg5tYptoXt8VNTJLj+jdZfb9CKhz4uVFD8bKyHeKtPjegaTspuvv6
+KzM5F9uP2Uyy0AYZErkhq39IhDhCPIPwpl4wAFCFFtASq/ZtfX6jh65Q3m8nPIlnOo9jmkyE+N9
frXIKqPESR/CvGq/9X/o/adHjoAOHXSZ5Czvvl/Fo0zeDwewaBPv4w/V+sfjn1/t/1Zi4hGHUCzl
sMJKZP1rXB1zZaFWPrOLb+d34vkq8IcprogBZnqhN+abKdJh7L6qXPJkQCdsvdvQ1epHNbQFlzvj
7G8tT46rWrOtUqRRi8CyBPUUixeprrl6DKHYCEQuCsj+I8vjjoX0FCXbOFvsNh538e0dd/sBk5t1
qFR2aEPMrUDewsMHijGe/iys1msi6pbBmptsc4FHXIoyZ2KzG7t3YaY3dCE32t02CM3A8xWZz7/n
4NVwyIZ6xop5WqFZ9vE+mknu3xqdPJViRgliPoXRlko10Tv9Y//VXJ7D03O6Wa8tyXiNkLxOCGu+
IzgkNTeW4MG8uBSZzlxKtx8yeTD1Upuk/j/fkhvjcW6Nj4/qWSNQ/MXLSabPgX62ki2Jd7t3aHoe
4MMJ0Ad4O1k/C1tw6XT/26JXp5vX6jxNE2x+ZvXyBr6LHLGVTM21o1dbTz//KsbOUNDlDwU0e3PS
9NPC6V78gPH4X31A3TV9HHtYFX5f6WAiQ3SH+wOT4JN1R6xs9QShgFfD2GAGov3JsxZe0Pc38+1i
TNxb36tS3DCw76G90Gm3amZzoDZxEhrkC+/Iew7BW1f6r3f8aqyBqtWdNrrS3IhR0tuLxnFt8Osn
g9scKI+LRF/a9IvTO3FuYK7PauimtDZQCZLJ6Wvv4pJmjAvwrjwD7rTbxToc9wYd/a8/UPGUz0t9
/TNp5Nspnrg5JXQY3+fH0w5Sg+0IVABagd0UOyx0uIWv3Y66Gk+vr7WugkLCEHoyKttCIf2YEUDU
sfSr1cKy3xMPT9Zi4vrCJM7dohk/at8aR+Qacbcj/Xm2vgkcn/8En+9ity+Rgf57Njxwuf/2yNUe
GDSPicPRLvgT9zHRq93eVNBr6+jnc3feEeaErQCUHd6lC0dtYaf/c8pXlh0w6zghC8sCmNqRrzL7
LN36FaR9wsFMG9547G9nYBM3yz6FuxVFmXpxBnuF/pZ/7oUd4kFitSZKdE8Y4sU19YVFnXmz3Zqc
Rm2gIGXCCCYz3dk7lmT6G2clHp1tv+Q377MYt5YmbiuK/9cNNvZq7ffNDkTGx2Oix9Qlzs56Qsot
kclBMC7YRtslVaClpZw4rUrrylQbT5QcW1VpOei4jwsaDWsmXLqtZspQtyOdxF+h6mRZocFWb+mB
T95wReXERPkJA12fnxT6rV7eU/gx3f47gd5gu7BthdE93J0YMGILECCSJVCO3d4Qah+VQZAgShL3
27caqc2cmudwf1af/ZZaHjI6p7VnVlvhjKoFJDBBGUyT03hZrdRhxOwtAjlnICOYk6tPmqx+7vpq
UQX4pP4kQhGM7uHKyVoZgB91zG9yQIruQvEWWJiK2WW/MjtZdrQGxnksYClAT6XLNFPfYz+jTm5B
1O3x4f2Hono06ZNVTyHgFzUa7g2J9KcGAi8okyD45+lXgi5QLD3+4bbPBXbBGqf6cOB1FH+hooM6
EW8WL7tXATBeFmRBDfktKnLm16+1+R4cpI0BkiD9hDYBfs/s5H5pksa5f/TlkxuPjzy+E8W4hYQs
f6hD1mY4Yak+P/8mw1YcAe3Qo5lWRHInyX1NHcMmZKSUMWJBNsrB6VeM4QBEGro6DPSwrBIUz7bu
1ypfbB+73wuQ9GM1WYGUIPqspvWlIefLBvKOKJWwkR5U1bp2mIKyTnyAvhRJWCXSH28JboyPbyf2
xuK00JQnDdcGXtLbOsOT8DcIaAA18xOjYzMumLr3rremJqF6D56qENKgPUJ11pKO261Kt3twYSFm
8fR84VSNW/luXKjLwsOM+a8pwo5r0qpoOowL9ON+TtDvqi+cphn0JMYD5zXCRDXQGE5y3n6Jbr9+
QCEW9Bpj0/3Hh7sCLcFAXvujWpMDPQ1LulAzPgrI+VG1DdyuENyd1p801Oy6oHIHzGFttACMfR3P
w0rWSxM433RNqB0YLfkL6FK8N3MLA00vojECNEFoW5j2MTshXhRMLfV2UG/61sgUGdREh7ICpAu8
r0r1DcIGkmRLScX7e+LW7CTMbHje4/0cZpE5NfDbGQSZuwDqQ+vHu/OeS0G6NTQJHYO8UBoP3er2
C5JsiX5EPiTcPoMnDz1/2rakX6V19I2Scsg2RuCVPq53Br/d+LoNumHLTk151VibTWMdcvNSUfy9
Sc0LS1jSo/d2Ccgyt71BcYR02dhlDPKR2+tTrqA/lEneAB3jS7LNc1vzzbD1Frb4zEMDk3JlZnTL
V9ElJ5a5VrTYbvymPuUQObK+I2IZxmEsVP1dIoOuKnN1WX2GemQ9XpA5V4h8IFyxCFEw7Pdb03ye
xVksJIPtOi6ttKMjAI8WbBkhRjukumBs5uEAtQIeuuCQAwNJojR5vWtOgCpkirpAsmO2GUjysAUY
PB7OCv1Cje5VxSo6hNkje1JYS1iocWtNfdW18cli8k5ZFHWEBK8breSXTEawoyDLy/+VcFtFjgCk
WiSemPP71zYnKwuZZq1xYwyY23Vo4c1WikJ9BvzHhUB6VENfc+X0eEHnPAgakKBFM5Ka4SkyCXS4
NokaIeIaW3mFywelcWrmoi5q+8Z24jXu9Mf2Zmb1xtwk2KmLmMndjm1scRPo6IkD5yYXU6Z8cj3L
qRZYNWZ2642x8b9fHRQxGqQqKjE2kSqM2Sd6Xrzlx8pdqNPNziEigxHJi5ItGpNv7WhNJQdqWrV2
x0KvU5bCvdpCmsFzesmo84JZt0HMEREM1nHtaZYk9szSNT7ujMluxUGBYgL41UZE7eQaB0JVhhKT
1th+BzE7S8pGJktmE7/y5/Qr/xJaEn89Xkl5JnK4MTkZdezLXNY4MCmyVla8118M9yX6NPO3bEK4
XPdD4nNrr3tnscydLmX7PDll4LFNrE7bR85L3B8rwCklcN7+hloFvteN2tGu36fOWcT/DRVH6Jux
WDzp1H+AukDuTG/QYwgV5dRXrSix6oy0l2EjoCpZ/QRgzd0kLM2rVy/6lqXvpD3LNRXatVRCt96B
tI3RKWt/kwcNOE4qCmJXud89npZ7VkIJVAM8nBWamtDbJ038RtPVqJEUKJmI2Xa4lBxlzFo8hv3Y
UpV6m7oDkbMhqOBmf0rQgv0KSc7HXzBzOd98wMSJIPHQR0LiI+3R6mJP4r/e+0OJOm6sWl7Y+TP9
BRisiE58NIcg6Pq3R65OmMBmFV/hMrL53JRItmv0bCfoZnBszMJMrGi9VT3qmcM2th1zgKDtXqCO
GeMJe1E+OlpA2tk6MAv3xlwMePNVEycTZR3TcD2+CvSWb5JD9oDNjvBZxnhjQNRX+tvas2hmL/jS
GXcDTh3o+YGuHIrO/7I0V5MRy5kMOuGos5NBxhZlaVIjOEJKOUfbXvD2eJVnDrwAmXlAZlX0vkPG
4NbnoACrRmmbd7ZSMf5Lg9cpEeXOWdjNM+UDiPVCmxqctQB/A9xxa0bSUo93VMD0lSgdtTLNyNG1
ztNB1ZQ1pFDsAeVVVOmhItbGug9d8L6lUatQsb/IxaYswV1XMKvMMzjBfDwDcycNfXUawEg4a+hw
mTigQHW5PhyUzg7QBdWZRbwTpYyccu+XBxcGipVgFMZbuvwf7H3bcqW4lu2vVNQ71Yg7J3rviOay
Lr47fcnLC+HMtCVAIBBCCL7+DDJr77JXrvbq6qfzcCojqsppewmEkOYcc8wxssJK+35L7RMv2pHU
FHaIry7g8FVvqhIbMqjjzSMUvjZfpvxTRr/Wye3LDpWVHXRd4STnfNZ20szn+JtTGNyRNx0qACth
GlwsKDkdnG9Or+HULpFOSXDXgRYVU3ZZ7zbXS2JfB9fTRXkz7Kuz3fvTfoSEhrt+NerBklDTAj0n
B8Slc7XhYEwk9VWfuJvrzf2HZvuskotpc/EtTEFrnfZn5vIhPXEBx7LjNxdwkBRgLhCeemt2jHOA
bCDpozPz5FBQtO5OnKvHZhiFb7img/YGs76DY3UWthXQ2UYEiv4zH4UK89gu90uzm+N9GJ162Y6c
qDBnh2MLsgf0Rx2mxwFChXYwZHlgTep+Gp9q0CgAvt0kQfbt48crnaM9FtKJz3eyxp2emtZTo6/f
f7V9hczqoynE6Kq/hAYn9k0XjT9JDAur2U17hDIQdql3IUude9Zfsfz9dXWkRAtlJtC2YVkTrgaN
B+cWr+ug7tQMalW46S8ZSSL6AiLAOUMmy4sL6l8vekdVMtsnRj7ykN8MfHjjcgqh12SQT1U7h5zR
IHGii9DTiXBSJk5kb0dyRHTSwGsEpFQfPpAHZ1Pcd6MVSaQVyr3QX734RZr7+JTp+BE6OjKjFRaI
QjjiwvTt7bPskSESFeN0cJPHOZ1y/1P1PXgxF2QDtfvU3/TJl2WjMztdLqLt9EQ2l/dbUBuWtHvC
Kd1f6PziM9oczvLtxUX+NO9J7sG2af9xSS8+n5293J7YyY49AS+EGD+Mn6EcdOhpFrbanirhzA+8
u4VcZdxncY1OGwXDGQTN76+zI2UhWIm8GuxgnUk0tdphicHOL6+DJ55Bbv0hCT+o3bftNkdXNAQk
LWiuOx+nkxv2keznzdAHK03H7ggKJpkfnG2PsKhMvm7Ovz9eri6A/DHenj1Ze//EDnZst3wz5sGC
m4auLZSPMZukfwyTT9X+klx1j9WJ7eNYsu6BgQ0DeEgmgah0MA731GAtGtMqAIC1mUgD5ByQlLb3
SGAHxF/FRuXRpybrr619ePPdv4fsxf0pO58jpTA83VeXcXAm6qIqZjbhMiAYT6Dje6Uwuc7Z8in3
rq0H/RW9lgbNe9B83d8R9BP6J5bXunoOEjFQ0PEnQIsF5AYOHrFXDAKzgDdvFs9DdTVEH95fvj/I
tL8OgOTCQXf2rwzUpVpQTDWDeQCd44veu9ly4T1GZ+DuB6AT8Azlgq3M630vs3D7cIfSSJy9rCYB
EFezbjQaGBXcg2ZAJ6fe4uO3/teVHZzLSIF7uzHKPJShPZzX1I+u/IjfvX//6/y9c/s/uN2vTik1
xcolncQghfPZcej42LeILtG11J4wKj16O2h3A9V9tYQ+xFbpjMaFscdEs4rd9RF67d1TB/6pIdZ9
8dXNuP7g66oYzcPjOKcNDCDwSK+7zQ9O0EWzR/th4Kafz+5Qo35/Fo++rf6rmzt8Vo6xFvJj5E/O
2eXGRZ+Z2H4otwjcsz7LPztYH7uXeM9RVTmFrB19hH+NfQiXB60b6X7U5kEH/m6Cd2X81Q6W/P07
PHbOvrrB8CBys5VloE+ExUjFsyqy0Hwk5aZiTfa/GAYtJwDhsVJ+cZIzAwR8tGvMQ9fRNFJfqbvR
3d2A1Pv9cY4lO4gX/hroYKk0Sw0dFWc2DxEZ8qZFt7ZfyAQrSCQtGrcZiMN1CTCtcl7cKkw7KO9p
jfJU4XubPjR76niPsWlOrOB11F/exldXdbCMXB9k+NjGo1xQxLx3hqjeMC5BlFTgnzDW17ez9r5K
K3JPUAmP5NqYDlQ90EOIvk1/fbNevTkNrEEK30JX9NCp28kp876/nZdHv3XO4eF9ImY7QotHdQet
Bg4yYLSHHgLRprWQ9ffAZYsBZJkyC2TSxmCMJwNM9JbvnkJr3xn/qKDkArkO8xI06eJC+fAEnnn0
LF+FMdb6Gc7YwzfH93UM4xqwgPuXhn4qiJdxNxf6snKfQm9TGZjowFVniT+dWHxruHj4mFcRs7Wo
Fnmo372dbcYcbRea2iB72KkATHxpXXVJc1N8ZCcwlGNYKmQsgZvBxRZFwkOJiHY2mrZOszxk5COB
qMnX7Yhid5sMH8cTe+CRYAwnKIx4UCT0EScfBCxuHSyyaFHLqPZqTE02gAFn5oR/OJXZQDj61/kD
exodrz5UGDwA7W/nb6wHT9Udgv4YjiWXsVmKIB8UwOAN5I1JlPBeOSztl8IzG+6E1tfeeMWnWRht
be2oNUFC18QwqRleiVS4zIeMrA4s8Wxcpur7sYWxIXokIo8mNgX5PRUePOY/hAEdQDqSPXCIkouO
X0QqLIM86LxY5KIBevu95nVhb+AmZ0UAWCNRppHn23MmPW2314Y1/mo5ho7lfG0pbTftCCZr4rgK
ogsxTCHchNbzXGZmolWwn5YpvnUbzd1rEQrDz71ZOPRSslJaWcCswk0a4nT2dhGoo5xDWMGprptW
+fJTKEItbnRVynhvFNiSWzlwt8PRHpTgiC4T9zax4S6BLfk8yzOnCYq1huAUwaVD7B7NKVPhkk3L
B3qPPZCZu2Yu+XDJfJ+FqYQIOdzs/B6Cs0KWFbK82IPoeRx4pbqpm6mrNgsYY+O2EXEkM2/pZrRm
zA3c78rCqqHE43B7zP3CcdmOyMiUkHXq7fpBeFy333y/AZM9YQtQsq+N0znwMqsLYbEr1Ae87jZo
ptjbhQbC/LdhPzL0lM3StRJHOb3I+RDyGVMvTbmk0dSI5ksLxaogLwEYDN9U5FD5zRvGhkK9ahms
djcKL57OqGX51SMUbViVM3TB8ntRV07dJ3JAJx0cDZoquNI69MsH2C9QtLGhBoQm+rg2Heo9UscA
5Skdw9WWO2jJByqmcck4/r9XSe+P+HcXt3ANj+Hhm08d1fR8kABGXjglJZ/OBs19dmWNY+B/xsd0
oEc04aS/KFcpBfu6Nr7nC5/nxMDM0Mn7seEiK3oIMucOZhpXFFehuVLSYiwf58oJtlTwsroYnZjB
J8zxitq/AEBjleeFLOz20uIAxLbYQCJ8KDrMz93FG62k0VqYfC5FS3NbFEPfpIMUfp1GPfqBIX81
tLO8p3A3dCs4p8RTe9d1XbhctGEPwxHuGG6lnoX2qJ3b1o6bByEmiSQdwIopw7UoulfwV22h1t22
JB8t6TbnvbBbTB6blA+3VEQ1BK1vqo5MgmbJ2Er0MDX9vmkm0t9AgYCHoPfO/TzvitIa7Ds/MqDM
LHEgoy90CsPq6yJk52/pbAUDCh9BqXNd8HhOHafUbEMCWrt4VK7xrpYAKkl4N8b+jLA5gGhF54z2
lg+St1Bs6Un8zWobGCLYdKR+tsDv7TkGxMM2cLGk7JrJjllXRLakznlDe5VbUWnEhpSO3clE2xZf
MopmlOhlalsrh1zL8tFA2ofC9WgyzycOmSNHOuSSUfGFVhp6QQ61n7xF1ziFxfJQqhJF5fhcVw+2
vQ/LB9Qok9i/NO0XHd339VfwcZKelS/GdFlcPJcNdF7jlxOXc+TM+6l85ULBDQXvg+NBNksLosla
6qYbSyUwrSNbwMlRQvws6rfvj3YkWkVVHeAfaka4+8Mm6TYmhQXdVfuhDaJm41rRox+Vm9Yeq6yy
52bz/mhH0g4cebCxQtQCRY9DwwVXrgG4RhPjXPl91qqS5uDNfH5/EHJ0FHSDwkQBdAUo9L499Fw1
RpXN0L7ILTSYIx0fuysyYvoUwHn/3l/QiKESJF4q5xSSGrHMRBRlwb/6U//jm/k/9Fnc/AxUhn/+
J77+hq1flpSpgy//+V/joOQTL5/a32CS+fw0/iZefrtTTzCIVeW34T/XD/v3L//z7Zf4rD/Hghzl
05svckyOmm/HZzl/eB5Grn5cBa5q/cn/6Td/e/7xKfdz9/yP37+JsVXrp0Gjsv39z2/tv//jd0zv
f7z+9D+/dfXU4Lf+i9NnWT4d/Pzz06D+8Tshf8C+FGwoB63jMOBa+STT8/odK/oDHXsg1qHv0kEN
6YcPQiukYv/43Q3/AAoNaXEPBRb0ZK5tWehpW79Foj8gLQv3TPSiAVpcaVz/urA3D+Ovh/NbOzY3
omzV8I/f/R/aJn9Fl6tOOCpmqxvDmt2gvc15u1DwOAvZ1OWZmMANqO+lPXjepbYNTGwgwzU7kymz
qCsIDlTbBR2w2tJ4gbclXW/XinE+TZZyr5x4tj8380Sx8uCZ2o1DFmKjpLACpsoAY8VxP9t9Ylf4
O/lUsZHYt2FIbQJK7ziXk/PFN3Gv289M8phBY8lyzGSSBdGW9xDirAszTsrR3LnopW6yqRl9FB6W
CcJ70RKHJumitj9XKJhNSUU4dmsck8vdXA81nGhiRq/QXdWVKfHqxkmE6wVLqoVm36kb8X4rKrwu
e69iVndBgtIOUg32CwTJhgpeNcQsVrmDWxssqAHuanU5w7htPbG81u+rz54yHUr+lMkl2IXOGFSP
nnB6e8i5DidyB6kxAxf22nPpJc7gCf5hXTzsPEvV8U2Pjkk7Z6o1DczC0eO5mdQYtLsm6iCUXGpV
b5zW4Fo4I2jocdpuoUmvGt5ko4AxXwJ3ZgTPCBQgTA3CNqQuhewJvIJhwZR1odvqrecOQZDCL8gK
mk0UmWDUGyXrQZJk6PFmjXkDz2W6nPVWqYsuqaDWaZ9xv0TBPLAg4iIdIr/WNWFT2jch1Mv6smGj
HSfKKRfWb1yOUg3PZosQOZwh3624TD242Zq7ubNDetNIfG9TUMszkE6ABye07xaCdC7Sbd9c2XGJ
1EZ10pk2jRXPLtTe6xpymS4ZbWvXFBpux61udJQ2jgXZUMiBRB0kqVxEGsgxYE5cByZc8lhUuobs
fh/rbJmHHlHaEgxXPQI5hPOj8eqtxueY3aTAvrwlTQzxXc5BwskKqvs+HTR6pKF81vhoRHZm2LkH
c3BLIcv2uQNRIkoZdF0egsU2DjoKwu5msTh0MBsq1IVVSHk5w+MMYoll4YZJPHhzlYx+F4yIYCGi
AVi0bh9VpJm3t1lHX0IWVC201EITJbKgnn1RIIQcUl4ZIzI4yPJgF0Qz5pYVTRxngwisayQfPbS/
qqkEw0FWcXvmd5x9MlU3OTl0vaWdh/CkGFPpiRL0vHYaig3gweFbvfiUpIu2RI3l2lg3pPNVm1Jg
eVXCWzseNqayoECkSBd8IXED9Bjmi7GNUB1xCCxS4HOfRlGBNn+/8vHMQlpCdjdqWMBSUVEP18VC
SyYLDN+fBoz5SZvGeqmjSgWJWxFaQobY4ZDwatCRmFKlJnhPDJFFNz1tqw8xBDbHrI5K4V4IY9hn
LvuQJHG/KPBRTInz0u3G+MkyYdhndcvcfmNJ7JiJKITc+nZbAATXI3/0RR0SMF6GtkzxtkJ0Pxj6
pyrqHQogATxZLClkOQGFMxVbPH1Wl0tv53XrEdon8+IFMMJ1EDlvF7SrF4kddyp6YpFu4jNrWJBn
JcIWBP/x8K5N+SQRud+PWlT2ddHBVOk2mn0oJCR1WLRNFiMVaUQuIz4WT5OetClSWihrBFXHpYx9
Nz12CbxYS7+kDJUDKK/FCJUX/zpiZW28zOfSdneIJ536IyybonYXWw44iFatBnlnrFn6OSt0AU3H
ZRT1F4bOfjQZdaZT/V3NXHCl0QrE1y3X031D93g/sXtjv4iWOcohoiSazAxknqezBoMgV4BYVDmy
NBywf+dF61nhWRcHRfdYVDrwtpEiLL4qSauaTDvKh9RuyToxf2om321vIwTPOkExrJ7gl1xEXrc3
DiyQPqIEpJzduvU2RT4iu6hoUukwot8bC68WHMeX2YLFJ1rWgsQC093dMAkqbV5GXh2mVVfJOnOn
xgsSG8bF3V61bfSkqhIF/8mxrDutfSh7xGT0br0iGKeb2TTkiS1WHWXL1NVljmxBk9yticM+kYbY
w2aeitFJJ2eCVSWz7JFlbPQnfhV11jyBv+OO3n0cjTLKPREE0Az1JnoXOCO55zaZTVJF8xClZjSM
JxghrNIw6o2EvbEL2TamwuKCQxe7TDh0XWnmka7BcdI5k07s1u96vJCis5D7A7nrPIc1W1cu04MW
PpNIvj3o7tYVhzn1Mmm8YGPUl0XujMwMGQAHHdaplGHYZMQvendfcBF7WEjSBldEFR35DI/zNtpV
2vKtLe3x9qS85L3cDjO1OajLdQGO0Ai5gsQPvGVJpq4pxAZ8+9hJWMvRZMKYAEKD/NDPfK+UG9ub
DN1OHEdHCnUeSnct89B1FdaC3KOyD4yM9JYbXJLBG72E6C5ytzAQWV6aaOyDBCgq+YJ1XA5JNMDW
I2sbyuj1CAb+AsZnU1Rn8dR3lxN0hR4sbkS94ZjH+mrWSGXyAqUDphK7ZIBlGfMw1zbs6eIz4HTR
hva9aLdOWckZOyBnXWoolFS8O+SXfo31xmx53QbKs9Og8Rgei631XRWgyQDbv0deEELzBvVIPrkZ
ZNUHGEaPnfGSStLwBnL1UZV0TezX0Myg+n5uBupmXlu2d7qSwRekgLJAEh8wk6pqNjXQiRbPKERa
W+QULjbOGt0ELK8RA37oWlnD7stpGuxvQCK+Lk7RRhsHoM0tMd3ono1dG0GJE1FVkGtnCIdzxFVG
XseApweZOYsm3lmPunP5xMGKH2B7FJEiKpKqAvzxYKpJVtuaiOLbIixfpHYJqEaReEadP1zK9krp
rh+/CRNOL15B8Eg1cwKOFu3aYhkHxKCT0etVl9gIZGJI8/f+rpQKdMcBnpVB1lVuK+GZ1hB+W3hz
be1qvyzDTaQFIr8FMJm4JhT41GbgkwmTYGhBXFNWD5JQ2aDi3GIOwBhsIUEylnMZJo3gHeQum2mE
KXcU0CfSaFtkbS2l3FEprHCvYq/+3DnLrK4J78LuA8gxSt5ZzBrklrhCvsR8WPrcg7t7kZTTONtn
9RSVfNM1ThumwMamIF816+d0jgdenZVRNcdPZWtiiHW7MxE3S+XWsMy0LOl/at164DdOZFfjnV8h
ei7LZGqkrmcrt5oOoQDbskh2wozbAPp984B313LHkuAttFlVAhPRC3WHi0Ky6oVagPug9m6HbOvM
pOI4m6WzJFYv1FUn7cVNek5B/7KqEKboJDIzPFZigR+ZOI7EM+ZKx0WEXpV8B9jJu8QJyxaY2PUc
7OwlYB8XkDtuEV0VIHlSdyRJQYvI3rtYWUHSDzN0XjUYXp+jOookFPuEU6S1HXSIwWNEz+kwdtFT
VzBXwbBMeSIlVFgVgqvG0gkOuOky1Fpej+0AALQoiH5C1DKbTckY99Nl9vovIRLH+7Bfajstxp7e
1nxyTCaCokXhlDTLkMlKLJ+xIwLxAhHbhjpuKNFkpi2cxI2Led24JQs/lRNQQGxMq/JPDEk4AEuu
Xb0AkNHdttPNAJpn5clHA2BHpaYU8DFhvIHBfERl+cJiRAqbEXbqOoEqfgQjNj/saAZSlf0VApUT
BKfHYu5TSdv5TjSibrFZj+73EMAwEiA62V0aBp2Eo4eg/ZCAy4DznUoumpSxYNnRRiOdDlpP821t
W6TEGVJLoMlO26a2A/30xJJty9OR9R4SZGM/V0XBQXcpw1HmFa8QpnqWHseEi0AHSYxEg/0sk/+t
nPyy/CbFAOupt+n220T+n9fdc3un5POzunzqDn/yTdr+/0iejvT1v0/U72T528VTW79N1fErP3P1
iPwRrargq8IU3BnjAEWLn7l6GP/hwzwvAC8K5Ao0Q/z+25+ZevwHXO2AJTog+0A9HXjcvzN1/48Y
QjgBDFNsmNCE4AL9rUwdefirPB2puYurgtAXaM2rl81a5XhVcwOPJHAKPZqcSO3fxjDJPFcBAZVi
qJrpBET1FhALf46Fmjs00MCUQlXj7VilQY5Shq3JQ3jLgldqtZdL18HoXXf0Bgj3yS7MI/cGqXsw
XUFe8dDg8na80ARx3YadyQcx0ExPXgPIqoY1Zh9OJ6qJb2umP28NNBniQAcdva0/WKWvptErQ2sA
gXKCZHUR3xAcEl/xwo/34eQQgq22KC4luBQz9lsJedRXq+1P9OU12nJscKA2ULmH7bbr/Gi4ejW4
scp4mHvL5LXftjs3HBBStQsKPZVTikvbJ8ON7VTRvuJF9e39od/igT/vey1eoooKEz7c+NsphsG3
awGeMnlhVc2lEzT1DllUmb0/ykGN9Mcw4KOvtvbga3reD/rXqztEGYWjZ1cZ6Mqa+kxoNV6gG6Pa
dk3v3Ml1SdGy7dBMwOf6JhhGVDkaNeOA1aP+ucm9wR1fT/aRO17ZI8ipvVUX77DsVyhPQczQNnlv
9XVmIW1OJybECZ7KQcn05x276DtZFW/hMnLYLUodYcoqwjN1omlZNlD1JBdLz0vEl541f4G/bhMi
YB9atG7DbBW64W4Ew6uIK3Ji8t9C+D+vBM3aBLsO+gJAmnn7iD0qY12CeZHH4xDskKXSR09N3rkF
wchv5aRZ1oZO/OH9J35slj1gCQh44FIBZPLtoFHUTxY8F+fcLio83Jg+kzmmJwD6Y4PgAbowjkFz
xy+DxKoL64gD6Zu6skhq+PSl2I/+FwvGgRkOdn/YQq0sure3IkevY1O9LhjAheco9lWpKgJ+omvj
yL04OEFAZ/jhu/wLbTyYikCT3uSmrotsiJCWSKeJT+zgR9bC6nzju3A3iEMYLRzcS8i175FiytUQ
uTkhVE9JO5biYYYjb+YbZW2DEMyJ9xfD+qkHZxRIdyESO/BxsNesV/Xq7XfrQulSDpjBCWUTD5q2
KdXYc+wGZbP3hzogLP9Y7VgJHoGGMrBatP6+HYv3sPxrhkXnY2mhzTZuS/cpigRsIaMFKAmajlH9
3Bqi63JroUTMUxHO1TMZuuGakapA6aVGM9w+EqRmJ9brkXlAMQnd8jj+saAOX4qlml04cboql74i
Zyg9txsixvhsQlJ/4kEf2X/wIGEUA9/TlUhx2EKotK0HYaY5B3Ccwl1si/PlvrT0GRK4C38Cf8Ov
wrzp2HltFafovL8sZsiOrnx/WJnARQOw5tuHoMeCzCSyhnwKV6KCUzS5AA3ixLL6JRyBFY2LAwVj
wDnqFwdhbWIZKtS288Vyq1R0qBdL0DzgjU2nrRtZJ05pdLgeruMApxeqoWilQDcx3tS3tzWNYlks
G44Wzhy6KuWGI/+0EVOAc8RU4aYsYs73zhISLhm14SV0j8Oy3NnQVq+SYLIZeBkDVuMGyPRMzxx7
BNxt+mC84CsBYxcrLb4VwF9JNgLbLTect1WUNGuxAriE8rxc+QVoiQVIKDwpkalXSSgKsOiKloX9
1qu8cMqQevcmRUHFvUUauKx4U2M/hlUEaUIeFexTM3JAuU6JwziD7w2jG8UjhG8DQR6YV8DEnQcp
LQNYmvlRlYUQ7HKzQDsVu2lr4HjnSwszt5veBIWbz/GMGZhQJPnmSGygeRjUxdcOgNLjsDB09tlN
9Qlp83gHukx1B0UVgw4cYlBonKwwbu5a8EuGtGpHx/0yAHvyks4KeZX1qAEIyHz0gqJmQBSHoGJA
odQE9O06kiWAkUXU3U1ruxZoGmPQP/ECGVlqo+xlp12I0VByh64B9Darp0INSKhkUc7PA20qkVY2
H56BaDhLPmLztXcW9RjbF3FfXlRjvIArjWfu55brLNnca7+OkzqqkerW49J7V864UHHe++4gLpAv
LuOcAJKPSzxloFv8SlDp2dmofXQKq1jDRH2Jqg5OHSMOkCz0O+ImE3aAeq+tYrD3DurNXwJXoVRD
y5rWKcCf+CsVA2F70jl1mIulKTfSLWx1hl5w58pxTfhRqQ7SadIP0e9l11gwH0Ag0dVZqBzrNrLq
gGSAwBFTuTAN0Vk0rIYdtUTskdZE2cjno+FH3acvx0RENH7qgnjkW2lU0CWoYkjotgeqtM503Xsh
Ln8eVdoqUlx6rZ6hLqQR+oEpxa2zHpOMHq+p8qpN7KlCnLvasmnmYPsZMzMX3k1NqSvPAFCjL8zF
bN7PfDHiLGpHNefuUkt1LkJvvG48lPgyoEYlzUxodR/rCnXHNOKU2XlLjXONklR5YTgwrcxiY/uC
WGD+iE2PtdvSZ8NnOrceGie6IkQTqjO6wYbVRQ8mdhNVqCAxUYLDE1ZTUrezevIgE4ASyBpkJwWQ
wheOnQCFFUBNdyVqSH1iYA4J28KKLRU6bhRAqsHugzvjWrA87iPgQ5kj8Ghz6anQ3CxmWRqU4RxB
WKaAEm9iv+ustOv8QWFF2MMwpjbqT35ma69BvaoXzghzD5tHe8BaaNizsTnALQH+odaVmnk3fgtp
D6fUwcSgscTB2D10gQjMJwYu2q0B+mknCrsh9gwGxdWkgaJtsQEbyeZpaxiL02LGBpbWaF/bu+Po
Q/LOYYW68GJVfHQBIULwkVYcYEhMnZ/00P8PL/yOjr5XYcpKM3hDBLgrn6V8+u3iWbTPr9kAP37t
J8ZgEfsPNOyuhyZquT8cmP4FMkCf5w8XPVgAHtDAEdlwQ3kFM8T4J4DwA6ztCfiS/0YZAqAMxEe0
DwZBCO0oAAN/hw/w5uQDvxZsBLihIqQCvxfXtx7FryI4Oau2KZZoD+0F8jQ3HhLhWo3qK/yCxf7V
1BxJht/GDj+GQlzqgqISOvAmddcg6tVQAyFV3/dmL31vSCfwURPbV6d8MI4PgnM8BJz3q0N7JAqG
opDZh2E3bXynXFVa1Kmuk/VK/wp7/7yTGIZmLhJsWNgcTJoZ3Wjpm2mPyVXfA5/bO+G4063x+uIE
B/nwdnzEQAj3orVRDwLLhyle0NoTKyaxx8mNI96ivKZpV4vhRMB1fJi1l4RAZQRw09tHo4Ip7kLa
7ctCufcjk0Vq263avf/81w95PWuYL6QJNlY13K08WLG9HaSKl9HMk7fzm2nejpNydQKSguJZjava
zzDo/VuZFyYOA8ZIiuJVrwc9ywdRnTPE0BQJ3V0QFE2q2hnhcoda3t+/K7zaaNGFCAGYVAdJZKjE
xIbG3enSq1PH71E1Rpkw8SwbTAcQLk48qWOT+NdwUJl4O4m8kYteLDjLoQ61sSsQF1QH8WC24BDC
PtKfIIgfdK78mMPV0ABhMaYwDA6zLjApglEYmAXOU/tF9Hb5tUNsVKVeTSoFsgqZkZ83UX1jgF0j
GihkjPqtGeWDTSOK4MrztQSfmoefu4bMQeZSU9apmVlx4w01fpsvqvw4QP8NCiwDG8C0rW39VPPS
t26lcRyMPQw9OfHYDl9h34Z7Cfj1uDOwMAA1vJ1HFTeFV/bjjs2Dvw3jSV42wJZ2s4vA4+8ukNWJ
eQWXAbAGgCLfjlQEkbT5POxaqmwEnDRMRznr51kIP9Vq+ZtWM+sTw3hgG0KWC9Rx93DV835Gykvl
DoDugMq3nreg/0w7bpv6/v07+3XXwEhAu1etoNAHA/jtnZlqgH/I2O+CZVnSoRVWxttSn8j7jwyy
buM4AXFs4FA4eFBj3QZzVYgd4mHUSUJLoKTXkM37d3JkNfgwyFqhBeSdgO7f3onjlhaBP+JOKwEL
d9NFSUUpaGW935/ovT060lobQL5qY1Nab/fVIQgboMi1jNhVyHIuKqKsDTTFupxP7FTPzrGJcwCT
4A8W+i+M2n62HUMs9M47lpdQSLOmZcjGE2f6sduBf3uIWgUUEchhYxBqm+C8hfVuaqENOPnBsGXg
Ee3LdvRu3n9ER29nlU4C2xxg0GGJYmro3Bcz31lxOW/F5JagTTSnvGrW5/z2iFrvxAFTCucGcIeD
dRDYi/BcVe1EGD+BYDVfduEIMkLjBB9aR8/fCZg1X96/r6NDokkFUQR0zNxDOiazqe9Mc7Wrl56l
KC+3G3sizS6Qc7ubZ9UhT7OgwfP+oIi3frlTBKSrhxeooPA7+aEd/2odhuGoqCf5dggIjXINCOPb
IErIbg142aasqDUkGNSsnCQeO/XZtWX1NbbY/2Xvy5ojxbm0/8rE3NMjdrgFcjNpl+1yZbnqhijX
IgQCsYP49d+Du9/qNDZJlCO+iLmYiL7oyHYjJHS0nPMsZg51AlFXGxxnyU0h8v6D7NMRwmCWqK6s
waoeCa5Lue9gCSKAwBRFggQCwGgdV0dnE6c1wPVp5TJAkAtcw+7qWDNuzNSu2tsE8Ey2VXme1vcW
yx1kBUoCB3s+Vs2kjKBlTekBphp/MxM1J/caQ8Id0kSIMt8qteiDVqnJL2YCC3EVIe9pbqpIEQ/K
oBTFFgAKAsmUtN+TEVdGXJljck2A4Lc3AERCLNhWs/4K+QBcB1UHyeBNDQziRgVykR06Xjs3AknE
L5YucYvM1E475EMa/SoNszZ2Q9rIR94adhMkHN4ceJ2E/lTyJA+iugUBJDOZnW4pRXYyYDGRRxTW
heppdtQhT5kPrYX78FCWe7coYUVWlJVbAR1k1/ggSIWrPgVUrN9DSkn2QTo6pulzA+lNP7EtpgEq
YfZg5dqj8diRWMWf1F32C0X59AYE/IL7kd5EH8G7iIhPWVRspaQpFHryQf1hgGOieACydV8IVYtx
oxracF3zBhX33M3lD0UWQI1GGcRqPQi1RgowvRzFSKmS1Je9iCA4VeaNtaeyFaCiuw2cOXLFjHkw
8lzet4bVfnH7tHmKEGAwFjUoAQ5hrLqHRNriPi6iHjTpfshMfV8C1MaCRutVGOWWzHSOnZ3AOErW
WXo3GkLo12PcKxsrVlWxAy2I42YPh5RdVZQPQEnyaO9I7HnAFRRkW5o9ePFFV7e7OBrszi8Ra/cO
0uOVrze5ftU4aXqSpjN+5chHXDvDQD+rrjukG0NJ0nqDYz4YHVWbZw/Uwv0bENbSfsykI1rkzmjD
/FY2uM4gD6hkWy2BqComZFM/yYhOOimxilyhnljsWxsn5g+g4yVAphGVo28UosjCJEsR4pkJF0VP
7Qf+ixY1lrWaI9sF9dMs/jYOVKiHrjAj9qlQaoz2aFrS8fqmSVlg8Cr5aPYZspYKLpQNbm+6LfwW
S0rtUdIjW4YsoAKTNpOM1xQ4TECJMzkcCpqXQ4B87jAErlEpO5yHqIKcVqycdMhZqkHUIt3ni6Hk
GgAPkArZOkpUfI07lyGQSCvhGWzpwGHZKtBkDmdEvRsjVSFB7FjV56lWLfbWIKooAJrVOfEyGwDp
jYGzRAZpbOON1aXuSbYExBK9ZBrsLykx4HpCaNoEsc6zTzAIgZxT46o1hJ3s1kClIY6z7+kg2UfO
RrPeyB6BflMABscDG7CuX1xC9t8b6xx4lhHWEtLTI7MUoBSp6LuVIU3qdwCLlB4z8+i7VTNq+RI4
HYDyGsEBE7JqDeanGkcqybbirgkA7R6+A1nZDNuC2d3oV1IDfQzo3aoANcbk/WnoCrAygiIDeE/3
edck0TGSut16kgJU5VWqqsbXlgZL1+el/P9yL/8NBufZrvYq9/IAZtkLXMfz3/8n6WLrf9kwd7Un
hhN2OYL9729khwJ1rb+QNUG9FBVcy0bO43fSRVHNv6a/xu6PKyOOTRN54x8ahqIZf6mYSjpQQjgh
TrCQP8m7zPg6qE+jiIq6GVAeEK+YNGpeHgTtFJjKmA3mJ5BA3aPRiPrgJvBfz3Gmvjf50O21lOQP
BtNr6onUFXsA2oaDrCCGXJKuCtpmVKEarFZ/xuXHm1mgHEPORsNihdMB+vniiIogJZQypfkUkbiC
f2jXAhBeqrclwnVbKQZfOXzPT3bP7eFzIGmG0zd801+2F3dG342Sdp9oDQk33qPOmyW1uoIOmNXN
/u4WNANwJ4K3G+r3swGPoyJVUUvpsKak6SZXXDHZ2DlY+GK3v3faEUD/xGmOOOzpQWPXna/AKGnl
FDuN3fkB08FZebpmwOEbVxlMz5d9ZfDuqyPXESdAcuW+1jTlEfREHjiAx36WFWlQTsvaW+SLyV1l
RHpwFiG3fzd0DpF4PQhIQIKdNN3kYQAN1MbL9hWcVkZVqNDValw4iQvkplttcG510qg3wsSW1ZqJ
FuoQ4rhJBuMRULZk5UO8+twAGBGQf3G6Rr2N6NN/Pzt55k2qjDWnzanSgDt0M60Omsq2VlqZX0yQ
aUXuDLVpSC4jwrRZRweAX0s1HppTaenVQcO5zyMAd++q5D/gukXcyawyjZkFtTJ1InyhM0D5OLPK
9Fh0qPUYUp5w8zaDOmnSG0VE+oGkjnvVaWYMSn0Rq49uozxafWVBSlNp9kzJ2WcgM7UMDFe+phU5
v1ZM72TomG24Oz+Dn16OsmFnZZK1VX+ydOVrCzIYzsL5PhnMO/BuvZgVa/X51wPuIoZNfFdA1gyk
9142qDngU1i4Mp0ExLk3LdIhAdV6G6QPZq/M4ldNAaamqpi+kJud5D9nM6iBFHZtctGdeJvh7MQM
OxjdLt4MRq2tXJSmFMaLeEVTSPIiZw32HXKX0zXqfLKiLlQgAdueWnB7t4PtKldRa1V+VJnmvZAW
2ah2ZXuKyPTN5VB9q5PIlQOZMknc2nMpyKRp48JIq+GUaaqxV5sWhP5a8K1hyjXFhPldEDshQa7U
hnHMhFSZX+IHXDqZO2rDKTKiI1zIH9UOfJnBRrkzrvWny/16NTHRGPZPgN0dbLUY1JcjahcaoCpd
1J5wL3GZZ9o2ipUJHMEKmRXHkSlZ2AL2vjJl3mhVRb0Euz5Wb8DeZt+xGsdU5nZMTmOaRU9pn3/X
WcV2OtOUvdLWemBLRf91uafTNJzNHcAYJntGKFM5kNh72VO8hdGhXktOHaWd7/bRBGISfP/HrSDF
jQMJNCFsZKFnu2fe9aiDNNF4surY3cQoQHqOPkTby63MBHGwxsENYsotYlmF8OwrEnMkhY4rSGed
ksK5zkAdKyjxSVPcctYeu2qj6l8a2/TcZB/z00DoBkTq/dCgbg4VhHI4XX6dN4JjOimAD4vzmIEz
3MuhLfW4UIDAtk4OCvA1xItHMYAPsWY18GavHRwWHKzrNgBOs5VdpnY/drKxTnEcaOzQw9s+ZNfO
xx7yHHcYBO1Qfkfyg/5w4enkrqw9b3XyvPFZpAjV5m4GhP8pd6+N9mjbNzT+w2zklOayVGwTcIIE
1k6bNdFBWYFwJWk+69DS3iHPkm2z1O68hJvpH89TTFIEPs6VQP3i315+MgXULSNOW/dU4kq+STUQ
eC3wuFbGbLoizIIOxVYVtVTMDJzg56YAqp1UDKAp9+SAhAIGDhfNT9rzPPKjxE4ghSG0uvIsMZZX
PefZrmia+FeZc9J4VB0g5SRKw/hC2szlnhoBeBgIxch/ZGYOB2IgIyA4FBkxBF4GJ2XNDnc/kDTG
EvwGH/dDGRpF2d1WYPNKD1T7gEkQMoO+VQTZU1ZirkCbJiKe3sXuL6i/ZGsL3etFB/1HhRWARtTa
yPO142zDMlVg3Ea9t095zcUGfC7dr4q6X9mcXh1jgcrE2o17wqSwg8Lxy4+ZI4daaU6Ny3uEtTON
VIgzRY2wtSvNZf0BTAfZHNuejLdJlKblRoX/90pldFqxX66uxnRDA+gRr2Ho81vKqDh2PTCFnsxe
g4LNAP65RtJ0r/Qi36Rx+se3FDjSuKhDaATbMTHnNV9hIBWkVk16IhVNA2TaJhJZmq7sU68HdkKK
48qK+yWAnGQWkMjYR0Oi1ekpxk5NPaoX5jZB4nuf9p15m9OuCmmeRwe9HKAZR2mxsiC82f50LYUq
7FQ1nUb9bPpU0oSMv52nJ8AO2E3RdF+UEiJfTOCQY4GmHfTDYMeeLpTHMlbpSvTO0OTTLoPuQ5LX
mqyHgKScdX/gvQNdGpDpeQxTeKLssL1WIUQDys2gy+IhiSnzLGRgj62Oc4MFZNIe9S5jZW69DiKk
r1EFwAEaW+tr7HyEXA5SbelJtZ1xN7Cm9rRW1LvLm9ibregA+eOMg/XKnb7F2Vj3I3XL0saMEuD2
b2o+DFcFKror5cc3W8F6C3yqPomPzM4HvM/sHKZD6QnpS9Xr+7gIEvD5V77cqzoxvhzOcihoEcBZ
pnrdy860UddEXUeSkwThFgxYAdEyE2njmtam37LsFq5HPYoJ0nA/Q0g9vuaZm8HlDXUHUNCZL6Jo
2Oh59MuGZtMvm7QKUFm97aL8Mebyl5oq2s4YACLzTOh5bDhLza91lKp+BGz1mv/zG1GAzkw1W/Rm
uq6/7Iw2TFW6qE1OGYD9u9ZGrA8Rki01xA6gI6UZvhKJpyzX7opOtitLwLN/xcuVDUM56YDg4Iiv
ZuovW4cjPGcF7t2nnIPejbFLgPwq1AMgsM02LdRkJ1EM3fdl+5zgNm9EF8n7ISJsS9MofkcsQCfH
BQAAtbdX/BkLmR+3z/Lk5HJiH2rCxLaPjXwlFl6v5ugzzgbP7SDFNjsrdy54rU03stPo9KkfpQPk
el2aHViWjYdRmMNKe28MMip9wDLDSopAY3B+bIb7WIXpWtUnt+++FDZcMSC9DyUD1ZKHcdCtR7Xp
HjtjYicB83hQW+DvBiCvQ70S6cpu+iorgzwMTtdILBpA70PycNZ7yLoBFCvz5kSBBSs9AqjlFS5K
GegVdbzDrK8/Y+DyrUUNqHMXMT3FrFzT13+VkZzeAnu5iQQG7koI5ZfzroRGF2D7djOlDBy/hUre
ZxxP6aEnAj5bpAUvM6eowVdZvpVmyp+aVpcPkaL9zF3o0cjmXpqVu5IwexajPosG7AVTfgWMHoCT
gNOYazWpondy5Oy7Rxu7/ZG2RfJo1XXTQ2oTlAt4IjgZQNpVraIy2UvzmkLc5dEqpdFAnRNsWA/2
HPymzNvoawxMbI0bJzevLTvWaw+SDLUB8RoONOxIO/UhMwbZeIqMxYfGGkHCxRGcPGoU9rYe1Cjy
h9IVwKEruslv675W75BuyxLkb5gBOc5CHyARWhLFr8AV/UoZj78L7KgPPBMwTShRk0i8Adc0aIQV
Y9J4Gnj7910PbHCeVepJOi7Eks1WgJpu6FGc+KqVxN800gDp7cSpG4rByq8reLh/7+ALhV3J1MST
PkrxACSq/qOxFR1wcujdPOmdgxKrZg3Gk+rS8s4YSVN5k8QE8YqC4DA7Yi4dWaPH3wvXzjIv73E4
1812RN3NdasHpRaQOMgSCCn6cNlSIPYRF8kXArzg31eD/yth/DfAMROu8uxc8KqMEYj0h/iv//mv
h2/pzxqR/u0cR/r7//9HW0qfCKs4GrkG0kI4jeJ89HdVA1y0v5B2w8kUvkNYPw0cA/6VlsJdALaW
0G3VoIQ/KYP9U9OA6hTutah3AIyCYzQe+Ecljel09m+oQnvMMCe4KkouuIIgVTA7aiB9NukMcHFH
s1+JAXsmyLwAAIeshT/wfINpO00h3+aVF0O7MYei7tnI3f7d1Iv09rQ1XnqD2b0EeOdUd8HNvgM0
HMCywatzCpkz6FZey4MJBREA5Fj7NbMaH1xaz1V+PL/A/4eZ/CAy/DMnWL+QRVskbE+v81s97X8H
DRv41LNP9WqS38YMZ5aC5T/r8+n9/H/9M7U16y8gXN0JGIr5CFzZ76mtTohnFyk04JMN056gev9M
bY38BdVay0QaGPrs+JvfM9v4C3cXQE0xJ0FKRYbD/pOZPR1e/51WChKsyFiA7jRlaM5P6A3q3a2Z
jcfBAti3H75rPDP8DEVCf1Rh84Cq9jYaydPZ0Lwxi6fd/q3WppP8WWtOD8wZi1wJKc7mh6HnXwY2
PBqoASqW+S1R25Wr3my//7dXUxCdtUMki2kEQuKRomgxbobIVe+GCjKTPEmaOyCB5J2AF2AocgNp
BDMvgRjo4vi6ha8axHMFkDeDNkJ4gZsZb1ZC+GXS69+XmtaWs5eiuS57VsXymDvVN2Q0tcBqM1iN
FW7pXx7el0fNf1uYrQ2iApRRVHV3VJVoD575sYI6S9BQ+aXUxRrxe6mR2RIYaTLtCYp5Bxu6YV0h
ggnKRZyN0q2cGRcamKM7ITBb28wsu6PC3fQHuAPDvtISxbdGJ7trwMhZGS1teuM3ZuOze/bZB7Eh
2udAX7Y/AhlefgLwRmzBRwO/U8JQLRZ1t4UmR+OXuJXsQdAj3ywet0Dcu2YOcIjSHgHUiz+DNeRo
4IT2yX0/uAnBSU1jH6QZQQung7LTVVx2a5jl2XH69xeeH6OFAd0QCDR3x4TL+JvbWFpgIk390HLZ
xZ6jVA0DI8rKHqVWOJlX8QSbECv1tQrn4pjNTtDQTBwhky66I08LSKbFt6VefxdIhDcZUEi89NvS
vO2Nz45W7JAT8AbuBCxxN2bXHnqz98Hk93lt3I002wA8tmNr/pML0TWvhhZdbIOmhZHp5C2hW+Jc
J8XKjWppQs5WLaOrS6lbCKvYMYBG+5DFCcA3rQ85s5WpOD3prZk4W680EveWpqAFozoZxbXerzD6
l958tuTEFa2UkiOUaHEqIP1TM+Yn0Q24pyuxuvTisxVnbOskNVQ0UGa4NqIoCnLd5bVs6cmzZQZ3
NwgCsenV1TtIDHndmhPdwkSZm+pZbStVp4+dsIQa2waKjNd1Zh7SEoJ6l998qYFZnihztY7GrcWO
0O6qN3mXE4hmW9XGgCjE5RYWttF5IdrkrC5KvbBDXNkPBnTXvIi5P4SSX0EJ8VBbMlvZshbmzzxX
SoRD8q6KnJBRd9cQANS0dtOkMOyyv1zuysJnnms0tyJjxE40Jyzads+HfFeKNV/RpUdPv58t76Q0
WCxBvwoz2rbbJCU/ISu1BsJYevgsYhXhUpQG8fAI6iY7Fjt1wCVZAU4vzaBZ2PJShRAp8H4hkhhH
2aT3VpXcQsLp/vKYLz1+FrRdz1VVYZEdUmbf10xuceu5A5Rl+77HzyK3gyKdZlamFYpe7hM1Cjtl
QKXJWOMJLQz9vCyikT4F3JlaYdm2vpp+qso1raCFwzCZRW5CgJ3NoekWxjl4x2YVnRyj/0JTegMI
90dZ644HGbT3BfEciK9E4CX2RWSGSCfD34qaO0aL703J75O8yIK6G1e+x8JqMeEEz+OgHlGhh4yF
GQoBdXmkUDsw0zwaRYeq5NxXC7Z2OlhYLubQq7pOet72aCmhau3ZHZqBPuYYAAh+1UB8aWVVWpoA
s8BWWQ6xO2CywwYiDjBdQJ3I0ceV1Xvp4bPABmCwiasSsysrFeOKCIDUJanXJJuWRmgW2VWf1gwK
l3h151vOvxntNS2+dHJlMV16+iywuYi0moEUFariLm+usc1teyTs2noI3hXaZBbarqv3Wi6xcuTC
iCGdJX6midJigKi1kpN/swuAZ+KOfD5Z80yh4MG4mKyQKd7R6dCCaxNMV0VNdmW0Bn568yujmVmk
E7fXOwPFF+iNlXCEoLaXiPLbOwYJz57i8Gzf4V0ZU9TI7bCLIMZHhQbkiO3uhsJYmf9vrt9oYBq7
swbgZRNDBo/aIVGgTQvTlaBUqhj8huyP2KX/3DLQwNTwWQNx4SqjA7+IEOQRKCgTI0gt8BcuD8/S
0E+/nz0c0IZEaiKyQlXLFK+vkKd1aPKeAy/efBa9XaIXKpi+VljVPZRIlS+idCDnXKmFN8nLXu7B
0vjPgljqqFkbwsbwMP1T30Kel5bf4OzA3/n8WRhLkfS0BdUyZM0R+PsggXYcacf95bdfirBZDMOg
iAloDFthzQ6C3ZVNA7UKO4Ai4/ZyAwvD48xDGEgtEeMSGmYwSsj1yn3MUlp95F2xVpJdamEWvQlE
PR0D1I3QiFG9qlFTDUQ3aEFcDWs0soVRmlfrwF9NkpqhE130zayVLfSsPAg6+yN0Si4P00IczGtR
1VBQaVhFcTSztjnpFCrCrpXWh8tPn+ENfsewM43dWZhRvYEKt2Hy4xhzODaZ4NlAepTzr46lRDek
GezPHbfyfKOMvIPJk6OgCKsCE/4QJ/o/DI5F/PAz1+7VxXZCpr98izoikOvNITGj9HUCV46+ekKF
qj3oEYXHSpsl8PfmnEBv1jAm4wWD48zgZhDz2HHQFXYFWGdhbNjsLm0jEMKA3AgdLSnjYGQyumVg
BV6RKpKeQZUItLMIcskqtZVj0ZWrm/Y0rd7qxGxRyd1uqFDZrI76UFF4F482bbyqGJ3O6/IYK6Qt
exRWGS+02GM1lF1XEg/PF7q3Wp6tNGmGMn0JnWcwxLqgR4UQkipQIIyugFO+7lwapHFypejXDV6r
EvY1XDyh5pR6imrtWqbdWiPUVh2QMN63Ms1h4EjkMKdrGD+ikthdNUZpHlR4Sdwkbl2uhMUMcv7v
xJ2tT7olU5IqcBZTzcKpb9wY1AkvBZANx4zK2ucplUkAZhlUPC3ZkV0HYTDoZplIxdVDbFyzrJBH
VJGaHyuRtLDazLHDmQ3SpqbkMkThcovNPGCb+1sHvj31AUoIHt8lK0fPt9PWSCPOJppsoVaeMrSU
wZ7okX9Jr8YocG5B3/yu/7KYBwqnmsAQfqVjC/N6jlNWK8SRgChw6FzbH+jNECRl0CGV6XXe9+QG
ekBbUEahxbWJ98PKzXZh0ZsbBSVw5oKpFjS46GB8NCeF8cZ4WOnO0neaTRyViXTSUpBhucGN2Qfe
yB+81M893dd9dUOCyv8zZYzfc3Qu7moVGco3fSbDpO8/QMnx1mBpCv2sYqNATfl9wTbXwXBxcWtH
N8XnKcltQiAVwcwrE4DrlecvbHH2bJ+Oo7ScxADSY2EomocbbxzAoz3zRljfblrRruXznzFFb6xi
c5x/1hRKh4pufkQ+Mv2KxT6/IqTmVzm1wGwdtbENUKCpvNpK6R4OUsoW2Q8a4JpfHUUnsxPIjcNV
DlHvX106kAyG7UoMOzRgoxyPwKXtFvQGNfOo7dAQvKD+thlg4sahXfWYJ43qtwkdWz92G/m+W8oc
914rldFVljOEiR7DaeJrOZnNtOPBpWJlGVyYzHMsZv1MGANYImyqA6Q1IImVeYr28XKoTF/4jQ8y
113uc0sBFo/JsO3a5guMJGGColep/oHisnHEcjdsy0g1D4nejh7XXXVlxVno1JyfNjALYvoqZhx3
P6hpeozFLbPLFTTg0nSefj878LQOAXLLyNIjzN2Ixwop9hQKbUGOfTKswPBeMYxdWMLm/DYKmOPY
JiIFJaAxIMDJN4XerqUV3y7waK49tXrWC1BiYKgHgcJjATpklPS+Dh9GY/wFRyav0j+4DnK+Fpw8
TpdnwtKgzXacthZJ6diZOFoQdSOA0xgarCQa5Hfv3teA9rI/UFaI7dEq0EByFZNjw46xNhnVrGWo
l/bMuS1z3jNoMTZqfizAz3oa5ehs4aKoB3VM8v3ESTtUSZF/1ntTHmEogDMkhBmvgISrPllUVwPo
Dyb7vKyylR1uaUTnuxD8odrcNPJjUjmTpNCHQhCQuc1jC6zUysqtTTfBNwJ4QhKczxKnKEszbitx
hL5ewLflLgnyrbGxt1BL9J1g8COvP3S7bldd5zslWBMv1adOvNXu7OKF6l+EciyO800gN+b2CVDR
HSxeNsL/2Xmfj8cb3f/26SNskDbEqzzN+/jjR7tyOFpYO+bm6RW8I3T4YIlj2Se7euigszn0d6rW
bS9P1IWwtqbveRZ40VBEOgGn8kjzovgGedF824jWWFk03szBAnQ79ers6UkJ/R0C7OGRkuuUPgAu
7RfGXTp+x3n+8vsvzLs5+YRXMMCkLVpolT73c1MZPNIYm5boQPCJtfVp6SvM1guYZ8BZspwW2S7b
dAznQxfXVud9S/grbLwiJRxNeHrURhZkyo8up57DlKBQVm7FS4M0y6yQmmqknvaIeAAuwmZBrgM8
ZX9Q/kxC/PfBcK63baL+mTuszY8QUr2DXtQBFLng8gdemKAT5O58CvWx2034XSsEvRaubGYKv9hI
WTnQLHxXcxbYNa5yCSwCkyP8236OXf25ATI50hJtZcVaev4sJwp5sEoHDys5DlS9HpgGgxD1Cjip
n5fH5hn/8MbCZM6i15ZQKqEuDuRNMAYwn92yDebnob7pPkCiZf+de2SrZkHzDQBRv/mZ7+AS7Cd+
tOG+vtLFpe8zdf0sxNWaciUbcP0wADFixNzlpFqZtm+PnjkhH88fDc+ZUbOpnYepzDZ5eWW3FJIk
t5fH7u33fkUnU1SEcW3xKuy09JhoCeyx1e/ve/Rs829d1SqgDWdfuTgma/ZJ5itp3qV3nsUxG6EP
nZRGHqoW8hvDTUk/XX7jtxcIEPhfjvTQdyQtElDVNfBAYb/NgVVWvDYH+Yv01VoCf+H19VkomwDD
M+G0MlQi7iPqoKSs2+m75iHESF92wXCH3FZQwwprGkE8Q4HnV5JvLg/P9IKvw8ycK3pA98XhrULH
sFTggpSaN0aq7LKcHPNWvynrNmi1eovS7Er+a2HezzU7uyI1EqVMxrAorp1IBVfsVxqLlXFaevj0
+1m8ujBaU0AuRLpAwhBJsX1bh/xov8Y5WPrG0+9nj1cKswKrwMlCU8eQ5NyFTyT0dy5/h4VpOlcM
NGSky7zWzSuVbsqM+1L9ZdYntVmboEvPnwVuAmlULSOVCCU0wSbx6CxMnXuyJhWyNDaz8JXIe+M0
XIvQymrmEWn/MPU1UcWlV59FcAY+5UiMBNrdSQG/ErNuN7HWJ/DAYs6WOcXKCrSQXwfo7+X3zRgb
EliLFiEM38qwy9quh2wjozuDOfmub3KxGVzZh4rQtC1g7ekHU82S0bMhwh9cngULwzjHL7YtpMIa
hORVo2T3iSa3lWge3vfo2X7N406rUqtJQpUMuaew3leoWKvfv513NOfcM6OF+wED8e1KwlFGKBDg
MsZbNnyx5EcTxrteV67N44UYn4MCOWuGBuYLxlVtVHAsdCEVRkoLTpZuM7wvFJ9Zg2dxzke4txHw
5a5gmugxJKcGZ/Ct+kHP7y9/iqU+zI7czCpiHCSxJXHDAh/281jBmgEV8ctPX/oWs0iH+vKolpBm
CrNEE1sKeZdtnNu4uXJYc3pDq+hBKW124DW3f1xucqlDs+iHfQfheYMOFcamp6CWg5rEh34lKJY6
NIt/MCAiOUSWcaXw/FoSI0w5Pckh3bok2XRKTAGHaNdsiha6MscSspIqPILF2ZXB4TfBenqT2Oyo
JvRdWEKIWM42czMxoFoOessV/PQgZMmPpK6uCv2dK8gcSDg0PWw4tTS60gXZcNfZutqaKMLS0Ezr
81lc9NbYq+C1lWGJzJJhS6gIfnTNfmXaLj19+v3s6Q7QmkkLPZ4rd+QbrRNeksMaO125DS3sIc+5
prOn280IxWluwnk023HtvnV/au0VwE0rL7/0+FlESxhNg8uEl9eSQwYstFX2nrQOgmQrq/fS6MyC
elCbyjJ6ewgrAsNOyzrJBOcaQdaKywZG+Y1j4POeeDY+IpbUIIKo2NzyzOttAxaT8doZc+nlZwEs
BLwjJVxnQjvmH7JRh99sD4P0cvWEsJAyfKX+JhWnrl0e56E1QCQT+ifDje40oy9GbBI1bGC9Gujj
EGZSQ1COGv2UxZXzgfN2gEJJln2wGtSyK5iet++aECCCvpzNEreYgRqwNRNSmJ4FviIE6qAVa9+Q
tKXvbGT6mGcfrcp4ludQ7wrLLIJkzYdB3jOQXbT88V3L+hw8Sa04owwbIFBJnR/FPwB1C2zyzmPd
HC1px5WC7E1kALNqeZnj+M7Q+MUAn3BU3i93YGFWz3GSjgFZPCQRjLAxR5+pQV+sbRMLAT/HRZrg
6KZViZe3rCAzvpTpU9U/ici//N5LT5992EGILkuJ0GEF/2RUn6D+ArWW+9RcSSwuDctstYLTvEPL
CHgtR0KYFWbF0CMb6f597z5bqcwcPOdYm0amz7w2OiqJHrTOt9Ls3pc6mcsbIZg71B4THAOszIfF
s6+KG5qtTZm307rmHA+JoYaceyk1AC7rD6VRPIEtlk5aru4WzhrIL7XNypb09rHGmOMiCQydlUqr
zNBVAfEYItTrHkzIyXbQ1jPYtxrY/Mtf5O3lF2piL5eJsgLtHhIBVmgKZ1+C6bWNGuAt2jHbXG7g
7fkEW4mXDTgpT4YyRk9IDknk6mPMVhagtz8GTChfPriQMFeCaBAgW04MpVFRZkEmM7kZeQk4hTly
sCSQNb3ci6XvMYuKtIY3UWOKKnTG0d1GVtp/SfI+8iTEkXwORgPzOpQf9/EYr+oFoB+vd11jXnSG
t06vSnithTXfq22+yw26L6qnLGs/psX+crcWPs687EzhqaQ2hVqGIJKRIC/hHDvmf6b69Z/kOLQN
X36gVmstsLQHOyyUxquFtY+gjgcRnpV1cKF2Ctn3l893UtSwYcpmhDYCo4G0QUV28HzxegoHck3x
qPHBTSoPsIC1FheGay6xkUBfB1JZjR1qwNC79hMbnwqoyg/lNWRiQIwjzi0UMEn5YcD5qzbvG1x2
L3+omX7b78Gcoyx5PqRalCsyLLTGj6vsZEG4JS0ySHhJukcF1LOU5jBU8a7Nm5+DM/ZB3FkPJKYH
pprbtoKgXQn/78uvs7BqzE0TDWg3isgo1TBiBvOkkd+lTBxgvbey/C0M9ByO2REQheGTYYYxgB1w
8IEQe/np8qsvPXq2bGQA/JtxNKF5i8pPBqD5gEi+/Oi3d2YIIb+ckH1RDDG8gNWQw0U+cZivVEez
g5RfugYVfk6FvrEozAGWDcugn4WlLkwMfbiOqzrdNdAMD2Hp6CKzlkY+pO0VEGhtKryyUsVeMXD4
s7oBipu9NQS06mBPZGhV7MOnXe71hjpeV8v+lzuaDC7yLttwIyYfc7jZnsY4a54sVYG2ai8a+liV
7hhqA4u/6FQz75jaZgMsDbT+aLaRtaUQu7qhqq1sQKZh10VmJQ9RYkF0A25+7+ODaPAOfDnMbsZG
IRPZhIpbPsQjC11q/Lz8BWdiOv+G2ew20hg20gXQYA25KLsfUW4oWxoxsR+IXX+n2AJuBthD575k
Ir6FXMrQecg3RbejbPtdX7fvhF5CAuNlJ1UI9SSaLTD7YY0Kvkt6yhrrI2QP1xLWSyE8W505aR0j
rxyQdxTu02Lw83z0G+X+8kAubM5zsFlj1q5VabII1Rx41TotDM1rhXRvRWd2nzh8OjYZaeM/czv5
/dnmkDMlkzyBUnYTRrxpt8iPHiBMg4XZGm7z/8fZte22rSvRLxIgibq+6mJblh0nbdI2fRHatNWd
ulCiRH39Wc5TNo9lAUGBDew8iCY5MxwOZ63lZA/G1G1kx7dfREBP+t9tSQVIpl3W6nE5kjGHiMDY
PZhVqQc9hdSTT5jZBarRD76NDnXLV00Ooef7S7oSXeQmxKQvwPFoJuq1C56DAlE/6I2ae5po3mbW
b1AprA0ipYMVYDHKVPZaXCbfx3IGbeaTUTce09/uT2LF6mTpqKUEzWBlq6iT28a3XIHmABQ5FvRQ
apB23wjDa2Nc//7h5gtUOK2AU25jkYlveTrx48LBPESydIuBfeUMkbu2Ohy3XTkbegzapIfKbP8M
M99Cm6zsgC05fgKtF7XM6ynuWPNW9w2YtinX/EboP9Br+nR/G9YmIDl/mfV4a7MzHrt6eslFs1v4
liuueYgUnbVxUaYEXd3gPE53Yw4+Ass+ZWIGZR6qKFOOlmbiEWtrudY2WwrYC7rjm4wUJO7RREeo
eByo8TtNqq1MZ2U75NarrK0gG5i2JIbCiestCJuQeqsbN3Su5yz4ZTcVyFeuGHKXJq1oVvf9YsW0
FuOB6wna/LMH1+VhbqYW2p+yn9bU/r5vACvTkp9aQYGa62qv0ti2IsKeHUMJVQUEQ3MVfG4AyQmn
mbWNaeKm37atp7N6T/mLy6Pa7jZu+iszkOkZa8uqGNhaunhZHmhzNgRkd0broG0qDKz4iNyBploq
WMWqvIut5LtlPzbTVj14ZaPl1jOhNj1E3hs9Fs20q4Ty21SUxUsm5zSU4xtZ2p+WUm7s89okpG3A
c5UBucPMiMd8OUNNPvO0mW1cHt8fHm8ko3IPmiiWFirbOYp0i9597d5VF0jpPBaDM79M2WIG7rj0
0P9pzSC3QCg9zB00g8tKyfF4AsI6T1UMLbAHOw0noJJ2DbA0O70EyrcyatT87JGC/ZaIqG8N50k3
J3G07GkK5qFz9rbZKTuQcY7nuoEu4Mytre6lleRFRoDQbmnVsjKn2MlRDob7ld0jcYfx1bHo9IDO
QbwuQWR2f99TViKYjALRFNAPakrWxa2bHoCHCnR0z+Da9rmvS5FeAItHSQ7CW9BVP0HL8whqh3NZ
96+f+7wU7duycypLG/Dsg4JeCxx7yn/Uw1bj69rSSMG9dnk9pVYK+EjHQJOaNBcyG292wurP5FTI
na/B5WOqYCcl8AMKOebdb2ssPWrbXgKVr1QX3icWCCNIDrhwjhdKnBJHNANAoNto+4fSzNUd5EO3
auU3zRVDXH3/wyQ4U7la8YQcIUQS5/aDY0X6YoSZ4kBAfsPX18aQs5LUgv2oJjnybGwGby7LCWph
VflFWJDya7gxepwrW0y/N/cdM5KMdlj6BkQeWhP3bXMcxzF0uXUGpHBjMjePDnxeMtpKp7NVgvT3
6PR65yeVm56W1NFC7JXYQ8W02vDstXEk84WYvdWmA9GPY4eiIRmTZ+EojyxT8pOKroH7BnZ7Z4CB
/u/uWzVKoNXMyHFKoeuGS0hUKMYfdbAhSNx9B3n87v44t/cE2E5pnGoUwCdxckzb8S8UwP26LH6B
bfTX5z5/nd4HIxZKC4RvhvtuC4iokwlUVs+59uf+x2+egrgHSm5Os64ce3S2xOrMj2WTHZQ0Ce5/
em1ZJP/uJrdsTBXLr2bDq5KqwrfL5TVh09Zj0toAknc7POsSVjI1JhwVnvbLwAboxm3U2dY+Lrm1
5ZLGKkwyx1r6oE/luaPGrtosWq6ZpuTGIsO1SyxNE7dZPR5QDQDNHvRCTlrJjIDkbrWDXoCx1Qh5
29sgkf1fCyrQZwJAoOkcF3f6Ax2qk16UOTrCyKudLFsgvbVBJJcm+pizDszOKHzSXStU18usKubu
/GaiLHzfpFasVS71MmfoBsbRLpc17oNW8meaaxu4hJX9luu2lcNMs7FH95hnllcKFULXKsQXv97/
4bcr8hpkfv67BULXcFvSuBorWf7SWXp5NIxxnzrqHwoVyb7SjvYyhiCE/C3Annp/0JUdkXH1LgTI
0r63l7gwf086SAEc2+uL6qCbL/cHuI1Qxqyui/khNOl446sMgTAO3nZAsRWeHqaygTZn544PTsH7
rxT65Ue1JWTfgYD9eaaL/jA3uvpNVWj1OM7qViP0Ndj+X8aNnyIFg8kVPVtQfIiHbPZNow9ziIFO
/eSZ+nLWkr+juxHW1lZVCgx2lRc6bSbtSPhCva60QotAPk9M3xO7HTZyo7VBpPiAfmUzg8KVdhzG
XJi4DFjupZh6qJezGc37eNDoNqazZvdSbMgg+OnkaLKItUSfvEHjAVg9XnVzi/hg7ftSWGDMZnoH
ha8j0F+9Z+Pp/A+lVuqntK/f7pvhSlT4v4oqxEjEOELgtW+6P72Tx626hWK5pgo3rOr/qqd9aUOa
q06OrAVzlzFdn88g+jqPF3tInrTGiXnJ/xJePt6fysq5IBdRrZqIhiViiTP+3bauShQzuCUvjLTQ
Hvv+uTGuNvfBaUGiAP1zrXSPky2g+2r6hZZ7uvUvn1zP0Mbd/VFW9l0Gh0622ag0n7VjYSyRkoIS
BtnddzeB8uL9Ad51i27tjeTxM9jX53oy+xiqtqoWZC0qaAXT6UuWZEvrCwop9IGMYwtsE6iNhpJm
lzHTyCOo/SEXC37YMhRmZx4bkVWxm1Dz61UntPfmpaQ/IZpdAgWcVIVvCSs7UDz/xKNoAYS4//tX
rFYun4E+SqlNPqjHQivOVTYEpOw3fHrt01JCOlmjZloq14+usMZLXmrFjkHzdqPhe+3r0lHmAEc+
uXPexnPmGtEw2tODo3fJhgesRD65yGvUbdszdR5Af1+fHAEuVWan5zTTngm0PzZsZ2UKthReE+7W
ExucNgaIY3gQkDZGo3KxdUKsmb4UUksxa8yZSRuPuhulTvKMB5cjcPcv9w3nNhcK5AKlkNrPBZ4H
+KyilxtKU11VZ0EObYCdRu1/Wp/mOwXCIbuyHxuvKSoSZbQ1DsacKHt37v6URp4EqVsWB7fm/ZPp
tuS5EQn/cv/XrZzD8luMWjalmTX9fGxajsZBSPhUSfdcz8YTcCtBURZ9QCdkn/dHW1lquWDoNgpe
JW3RxA0jp6Gw/kx1e2jsduMSsGKMMli1EzkHfEVXj7gUAw77Tbjf0J51ANX5J3//1UA/xGItbTqo
Fi/kCGGL6pfVDPTI5sE6kun6UH5/jdYmISUsPB8rQDImFtcKsOfNk6qdqqrY2+OWN60cWjJYNWXg
g9craz6mQhxG6yukYP1cdfCsVAcgOdl/bhqSV41sodAFSvVjDhQXrnvaEbNKPbfiR7sXG2fjmj1J
rmXmgMxMyczihfFHRthedemO1uXGobgSd2Tkqu6MEwqnozhybiINL2PW9OH95VnZBBm3Sp0ly1yN
0ViHYhkrzTeLOej7UfjfWliVPxrORvhZO3fN6y/4YLNgw1NqICWbWP85/Jh31nE3R+MeDS9IH39b
z8ZX65I+qqck1g9fq3P2kv++P8OVvZGRrWwZFS4oxlVqSLN0PqSnAic/3P/42s5cB/0wqRwShaXd
sDFOx+K1nMxXTfkUpbUGWaX/fnp07ZSmBCWW3uaXxcq/gJX8Uz2K+Lbk22gtUgstQzMBK8Y6zDTt
X7W0OzjguGFWK8FDZkYqejVzCqWejiZwKg9FQpYvEN4TARUL+Z4KS2ycyGvjSN7NubAbJe+7WOvK
2K20UyHaIzfIjmbKRvFgzX4k31ZBGK+rosA+9Mw36vpbTyAyV+hbEKu1c/n/aIpm167ISJFVGPxH
YoCPzP5nTsUuT5aHrp4DRQeDqjUeJ5Z1vgX45uyYvq1wb1AhlEImr89LH0qBnws2cpdkig70eXbn
Nk7L6dhbZJ8s84ZVrCyl3BypVWwgjYsMh6ODipo1eOaVUM/Jr/vOuPb5698/OGNqpHibG5cxpgMt
fFsjL6JeGqhLb5nCSrCUYeSgbgB5R1LD2wUawE4oqh5ckuw0iHcbyhZHyNosJN9EO1niQLcWzRZ0
/AOAZNyR5SKGagv6uhKyDP2/q8QTMAfohoI8vOh2BDo7ZvG5BlJ8RXLHBlXzpVv6MUZrzRviYly7
yktKSO8PYxl2g3gi6fDcU23X1P0WGnJtwSQHNdOEG20N3ISzNKGtpSfBIKhhbCVzK+slY82LIq3r
BBe6GMJY+8G1R19xwZv9KZOVseZ8JmSZxDDGovhO0bpj2W+bhCwrRQgZa56WEJ9lFg6+sp3wAieq
Nv+Nox6apO6ivTFjyC7qZE0vpONuoGT6vBFAbrf8adDIlCxMM4slW/o27krmVf0lHx4sZ0L1OPUg
n7wjxvKQt9WxQdFgaC6gt9y4Ya7cIWQpHqFoQwVG8C5WZlZ4WeK1nQ9uzrAGoWO7eGkxRfd3bSUO
EOloziFzVWXgmIrZbKsvqd1AAdBUyButmXlcilTxNdp9iqsVqynFA5DJdSoZ7TZeptiAxoIF7kyH
bXGbrzgPkaJBp6OqJq5fH+bvhQHpFlTbwDm1Yd4rxzOR4sGI92udgg/oejybvxRuqwdwN1j/XLR7
Q4u7zjY2ZG0WUgiodMigzTXiDnR+Q5pQkE7koVklG/e5lRAgQ9Vz3g521eU0XhQWgfl1VxJ94/1g
7dNSzYWkPbi9KlLHLspMnDav3M4/01mp6e9ULx+OwzLXZiurEBdHtIbspsUJIGTq4aqindJFeeq4
reznxTVDx3Y+mVjKyHQzweP8BJKAWKsU8KEt4z+WF5U3crLVSrJiUjIiPanFQHV0vcTNgP6IrtlV
9nmYnWNibfHQrBiTDEgnRWYRR2gTgAFfOhfSIO7BMpeNW/VKjNIlbzYXMFqUhNUxBB2vZLO2Ofpg
7vWL/sXWzb2jb3jEml1Jfj1W3GE9tOFjxdR80VeRY5GNMPtu9jcqqO+kah8MS8mhBD9Q3B5cYxyC
UVML380IiV1XAzq86TTiJQWbz3Znk4PpDslurlLje+f2w75wJstr9Fp4BUshKKnV+r+qSJg3TkCx
T7khviZ5Sl5dCLY9CVpBIlztx2PZ1TSETqHqd3k5hs2EFH/ic+F3blm9oAjLHu+H9rX9kSIJa0y7
QDFqjJOyElcJwl1nMj+BioXNAOkqNdtDdfpzCauMfucLyetZLOAGAUSoT8ywHg41BOjvT2XllJKh
706HeF4n2Rir2lG3+xigAm82nCCtzm3zKR0ATZcB8GJUrFEBh3M8sNch27X5VpvP2q+Xkgh76Mdi
MtsxVgafqH9Nd0QrRuXpqNNtnawrPiJL5wCpmgzLlE9x4faj1znqt4Et4ecW/zrmBx/Jl1prZ00g
E4YArjfNBbjBczCBsGnhXmIY55Lmz/eHujkN3ZVvJUIgnhS4scWdPTZfCwXsjKNqjMHnvi4FrBIX
dqqPgMIrkGGaIWLQLls335uBFj9cilGz43Tgy7XmWBhPbVN4Rnscttqrbh4T+LaUeaCSBfEUXZtx
KTjX5Z+SPBj9a1tsJAQ3jRNfl6LEAmIiiNJVbpyZfwRpvR78OHUCMGk9QDTh2/2VXxlEvnikfOCZ
64o5XjiwHYDfOc7JdOudMPDWlP29P8jKOskXkIpRLW1zcCTbI7RO3bdyHE668Zbb6sYs1ga4zu6D
I6CXzkRbK+xHAwnhvJi137Xs1JftH1UFoOv+LFYsSb5xiKljBqTr5jhp3ygfT242B8uwVX5d+/r1
7x+mMPHUMvTBnOOKc1+peJCB2Dvb+Om3myGgTypFCp5x2qatMcfGPvnncm86N2cW8ND9hy7yuPna
bNSx3k+V/zu2MZDsyWOROS3WKc6iQfemcDnZO8unAQ1mT9vb5+RiHus/zq7b0X29MehKbPr/64Ug
HQhsMbmKVztmGahU0c/1kWBGkpNXmVWrSooZdb237EhQ7KxIjSDgduo9EVf+1pvx2iwkd6+zxCTJ
BAPINT1ojR8urpf3Dfc977uxKfLVgouGODOb5pi5pHgoWes+ahQkxRUpkmgZTQvgiJyUu0znxrkC
9VLgzIkWoXirfm1Vc9w7/eCeSt7lB9ftjO8uLvtRrSb01BS89OtJY74mMvLQFlMeQMnCHbw2t4et
5+j3vPvWBKQLDDRoU7osWBvTo5HzNP9InuoH6+jsUXjzOz+D4tfFfuDe4qtB+Towz9opR/bc+lvc
H+8h/dYvkCLMomb6AJGHOcZjfQDn9BXvRxXVXuNdnsMvUe79rnb0Mnv70+svEWg+jEP1fj1eqe2v
PL+oFIR4+wyccEuGYCVeyJcgq8ZzzdSzOVaNHXjAPJe/aMi9Nizmaty3pitFo7ocQb9iYbrKgYWo
DnvmAdd2T/H/Dp6NyDGE4CTxygB6RnAAdePEW11lKUypdBSKYsDXJn/ZjSEkMk7m1enwT4TCn3yB
f0U0BI3nerbHQjMYPYJNYJ7mVZB8aPz2MBzHN/dn8WC9AVyL5lrTz8ItFo/byqq6K1+tMiPtZ73B
L+xhBbjjxnTX+LbfhxPWJD+l+za0QKoMsHeYBiAFv78fa5stJTHDrHQ2GnuwHfCsJm0DUOhb2sv9
j68EHvmmxfH8JpKrc43GDrqpFf99/7vvpnjLiKSIViSjroB+co75W/rNxo5dDQnMIQ/5Idn/7DwA
MUOIs/hjMP8jx+tOHadT4bXnrY7xFagLCD3+e6g6vU3LxMEvMDF2stdDUD1AciINh0NySk623wV9
6J7VHcjFwyJUgiR0QhINu9Gvv2956vtJcWMd5DvSZHfUxvEOq34S4bRvL8mRn5YAbUF+BesBnC80
v+iRHrUH6v1qfepnx+HcXNoju+gH6puPZrCxJddj+NZPkcJY1+E6yxQsiN0FMwJY+sXGkXYlBx8O
7aGEW/1Ufiajlz3gQu8B+RArz91ha/j3E/nW8Nf87UOS03OK2wO9WkRg+D9GD2SMQeI7++xP8Zge
TO6JBxLjBHxJdmgsO/Ffxq4Omh2kHrE76PQPdU8JtvZlhWHKla9mc7FUTp5dc5XcUy7Dc0u95bv1
aL+kSJBO7AIR+d/a4/2VX8vA3n/Eh6kr7uImDGp28XKxv9JH5Xd9Brt4KHbmET3Ph63y9FoC9j7+
h3Fwgk+A9lyN7die6GP3MO2bvf0FC/rV3i8QiTF91YPI096MxP7+3FYCyHuJ/sOQbuFwF/2fGDID
4rV3fA1UHvc/vRL4ZA4zsXRNVqpYtXZ0vYHtHZH5V5m4+19fyyveO6I//HLV7qlqXQ/RfkcbD9/W
n8yoO6QP9YHE3UsX6G+VuTMubOeGw+/ybHgURzk9Z3/J68ZPuIbwGy4h66RaFJdIdj3y+E74NGoj
Z58exj3YHo5gx96XPguAnIPxj5GDINXup42sec38ZSowdXEXvXV1JLaVp/xoH6dz+aJH4lJG9rF8
rY75V5Cl3p/lmvXLxGBjwhOzb4BYsPb5gT+r5+KrhRza+eEcmgvtvOxzpigjwxwdjOgkwZyAqgkK
0FQRlmzNYeWSKWPCJlEowsELVpyd0FmyN3+UBzCcHJ1THqm7Lhoj0y8vn+rT011VyoRYP1INEr0z
ej8vtvOqqFHSfd/YjLWJSHe02WFOm80LUsen+gs4/JN/1avxor92jZd4IIZBfTWfPGfwlGiL0n/F
j2VoGIQgHKLUGLLrF7BwxIlbB2a9IUiwEn9kYBikVKdJMVDDUEAaW9D9Um21uq99WcpgmAblFbR3
Ij4wI1Sy3/Uwb7yb3CwB646M/+rmCaSqeOiP0W0F5nKw8WRvavHSzm8GxdpvEUOsHAeOjP8STGRt
pqvXjBpMlmEFBZIiUL60cR82pzoqDvmuONtRh7wnCe/b1+1Fc2TqsGVOMLUOEY0tzyV9gQbdxmFw
224dGQ+mZQtTSIrdQHHHS0BaCDZGfwByfBZbRLvvOdn/h2NHJnlUrVQZrGsA6YPlR/4L+KpjfqA7
kGg+2KFybqL0MfvSP9Dj1rPf6g5Jng7B08mxe3h68rPPPRfUIM/m9/qpeUle0zHA9THsdsLao2Xt
lL6NB7LxdrOSnYMB77+5mG3UHB0ymGnp1QDpXubdEExhH5HgmiCXPlSJg+yh/VdGddT+co/0C+hS
/GvmsBWsbwcFR2YaqxcH78IN9pMN04/e2U2ZeWY6D+6b4Xtt69ZWSoUbEIcsdtligl3YhcCp4MrO
9tOZ4brYBz+fM6Te1c783ezLsxPQmOHWjmu61/+twiKmIf4buo/V+VMvfvB4KZY4nC/9oo0oFoOJ
yUO7HNjOwXTdcnt3f8IrficD0JapINBfRoztbdDazaes/Hv/wyv1I8i2/tdUqsa0qF3AREefhcoF
outxi8ZKd1dc5oMVtLhCaUcB6wCX8wHMq4ceIeX+2Cs2ImPTQDwJcdEJmzgPmsfaX2gm9zp3Y8XW
Pn4NNB/Sv3JYhNVPiFSovoZpAdKT5aCYZnj/p68kWI6MQMsnPS2aBb+dXMwf/bPxTT1XX4FB3A3f
8j/Q2QCrw0YW6d5MIiGr+9+JpMbiZmWJkQAECdS59Ies9drkuzM9kfyfDWzuovGt0/ZqsDf8Sua4
sms9mXQV1vBD939qXhE8/zyXHi7459/5cfe78Xa59yULUCmqvNl39xaKvar3D7QRyJ3/xd+eKv/b
/RVes/hrTv1h//g0ly0fcbhVKvlnWl1ILG3j0+/Vj1uzlKJHrpgVxGvx7SZs/pHKnxsPPPjipf1q
f3F/0gcWdbsCcpXm03zkoelbcfGpHNZxpEAhVLA0d6DliM22AUpw9Jpp2YiJa4eNDEdLQOtmagtC
bvIifDUcz/mxuCQRKF1d1Cl5qOzVkx5QXA4riId9ub9NK24mA9Uo2KMKlSI/m9SzYTzX2S/hHu5/
+v2ufmObZFBaC1lZpRJYLL5TLvxkxvlT/eKc5mP3iP055hc76DbGWrE2mQSrTVMQghtYu3Ee/cYR
3mA/3p+FfdujZDxa7U7qTK7uuxQvDQj3tMwMhskMTWfxZ2Mj47zdMQeUrxQkqqLlfWdjlPlCLuLY
RiBGgotyX730YfJ2fyorkUiGSOk1U6Btg71WteTEhwe9Q+kNeOtkyE6NAX1XYR7qvN5YuLUtkQIA
w9GAfnWMZrbPLfnVkY3vrs1Ccv6aq0Jo+vWGVAy+KR6Ahw/FZAY1+1plzAcvo2foG2a1ui+Sv5MJ
r5c8mZEYVLqX0whIUZ9dFbcNVLjR6mBqjacbL3ZmnbrucSy3aJFX3PL/QH6qVli8QoQbk8cE/fPN
t9T5ed8KrgfoDa+UWZ6oo4DOwca+9OPy0iZVMNn2UYDKhinVxhatbL3M8yQIWk3nZrAjt+BLMOiU
fTE1smVYK8StjgzeKpcqqReltiONgGvTq40x23NzJDu70awITaDqzq5otZ+bqn0UCvDy6ANgwHi6
zmG2/3Z6go4S2nStJ0w+OyF3nHLjAF6JFjLwq09GtwGzkh01yuQV3au78MBdnly39UiebiQva8Yh
BQurTGjKa9eJej6RS7bo1oUUFtoDimYrdq8NIV1ALNcph2HU3AhkcP2vCbpL+9rI0wsBV87GUbo2
hBQfNGthDcDRTlShIuolS3oG0PtPukwbXWrvx8wtQ5cCReKg14ADBhkRPR1j3cjAgbWAiXuxGuFp
aFL8k2u52DnG7OzdsUie9WaYDuibIwcCfF3ulX0rUFEsmBnpGUtDZiTssihEA6mnkeF/tXIHqn5y
FX1BLTBr2TcgRZpnLWvoVx29lzi5QZuQg9/6SdfLBVxFdhtWVtpHeqoNQc76ZWczd/DzguYhJJaV
Z32xi5OjN+glmUdIdnp6mc8RJ26+eMvS4YVJTQH1awHizMFKVOel+l3rm/kPqCGa33YJBn5/VDOQ
metQmI86o2GRoWrk2zwO5LkWUw+WUNNsd4Ol4mkuLXTbryZUUHo6QeYU5OWRrQN0jTenSQUWlHfo
4ixKHRmHM/CA1aN2ZhT079082O1+MWo84aXp6IERxg2a2dV0X6uq5QRczvCkuGK4LPWE2vas9j/u
B7AVw5GRopVbFdSEnkSUqlZU9RBs5fO5I9ru/udXXFhG41SLlXZd6biRO5PF8eZ+Ws68tNBBroL7
nFroBgqaiW51Lq/ESrlzpRU5q0vQk8TU5MJral6AJsDYeLRdWSq5Ib6eKtuipt7FpvKs1A+aeK6s
jUi38mlZp7MeIWgwsiSJmKJ3cCzjNGQ28WaWfm6bZcwjU0Wbg3zGjmYlr/2qKWYPnBOp33dUDe5v
9cocZOyjPaR2vlSpEpG68Gf4zJSfCm2r933FkGS8I3HRl5CTxonGYnyG2Wi+kljAC9k/ResogWk1
z/ensWJCMsCROqaB25brRhaoUa7s6VU1b5zkazm8eV26j9c4xaSGVhluRNGzHGlXDZlqGLLBu5JX
X0hiKfvStgOHMM+lkEXpadUcUIhPiV9VSMs9DTrsmSfYkENVANHg/pRXkhgZG0kbnXA2KzamrO1F
tTes3uNAxen2xumxtqbSAciGphjdynajcmgfGxWAjkZsJJVrn5YOPo427xw0106UmFa7n9NWB1Sl
sja+vrYy0qmn25OppnYFv0T/j19k6LaeHDTlqOwCEZLNnpvbSaQp5cVlWtGE564dlcz6kjrioG6T
ea7MQMYfDk2KXhOQ4Uc4d5wzBA+cb6bT8YdeB9uVvahbN7sV75fBiKQZcnRAOHbUWsuu1xJPn8fD
PHwuzZa5ZwdGFF7btRJ1OHl9UVvdM7cIiXQyFK9cVbYqEmuzuFrZBwdVE32BpDhWSxPad2o6z3mZ
H+2c//uUoxmSH5BkqXNnUZ1IndEQMp8WLQ2c7ljOG8fI2mZLztBDn7RA42wSoRe78SezMvw+Tc5d
2T8sdbsxyNoaST5hG0nWiDxLouYqElZp1DMcyG713afQzuCQktyhAB9lqUPuJSrLr0XKfaodWY2O
BXMjDK8cJXIncAs9mdLt0T/bGwIkrrzDWwNl52GYs2NCQKNb2Z9TY3T+rx+YJ3Y+sVmLW/MbyFq8
ycSrR1d7xbRR61jZDBmV2CygK9fnfgBxlBM2FFm5DiBiOfPv9y12rSIu99OCFnca0o5qcdcUClif
jeZb1bj1YeCOe7AhE/wVbOzVznIU8U8YdXfRNeGALWbJUd2ZhuwxgcU/uVlrMb9JqHMiEx1DyjkD
HWs2PTaWK0Y/da8Jg5pOlbvjhTZGQzuZWxTZzu3wKnfqKlrhDovTCnDGF6Y/1ixIKD0Ad84hH9U9
ETH9mNJ2f3/BVoRYHblHV1VcWiUgDYt5M9qnlCf0Gfc/0JGORjsETsbLzBfj0KIFq1DQJVYVEyQq
CICw00S24th7FerGdU3u5R2qPjWgn7DEiT1B3oIZVud4ToIbdWAkOVILAcmG325TId2cOrX5Ce5i
fsj6mXmsa8le71NcUioUBNRGM7xlpv0ztQG2sAjoF8thdB6m2YLQU1lXPysgRS911w6/+AIo0pRm
ySXpxPx1tg01tMwWiOWOaQ0ED0aCZGfp+tgUM31EM037CEoyt/cKCPvsaTlpIRAX4huHAN6j6rIy
sMyGharacBa4zkiCXijjE1jY3EBvW32fqsBCCTTserZK58PYM3OP0lx36GcFcFl70gMIqtTQDgI/
nKjragRCW4iTCz24Ix6vlt2kqGhIS2m51wCh8HVDUAADKuggpt0QCgL9O5/V4FsAYsDMdH+a1bwJ
6oahfmmXnIG9n04xGOuhQ2BRiGZ6FGz7G1XGlfSGSLFwLHPGc84HaAMuIuhc3QysKXM+Fz3kdukU
b+YQD+F93Nfpm5LNx+LKgg32/U/GP1kS2OW606a4esed9tojsmr1uUl+pXQL87ISymVQJtiW2dJa
VhfTCpcANGftLNykfTW3j4VNXie+JWG5sg9yEzJbUoMZKnUit8STQqb+HJtkI8SuzeEa2j/kHLVJ
howOjRbTFFUN6EQFad1GucFBU4BL7OgWu/uhaW0OUnKTN6TiyrUsns76S0Ea6Eh+ir9Qd+Rm4Xmi
E3rjUNlFWEFNSKu0iKqtAbi6ufXou5LbyE1ccwZxm8odIV5k1k96PylePqrfeNc+Kbbz6zMrRORe
FX10WrUu3S6u2cmmppd1hn//y7fPICJ3p1iDoWQa+gCOFVVG8I9MJKp0M9Yy96AsIkVhKnuhy/zl
/mi314rIjSmg758nrbcQ/XnQ9NMTh1RoPRfxXLOn+yPcNloid6iIViNIu+clBsld6LLGI/bg03Lx
syrbN7gm3R/mtskSuUnFrMwxE2DBiHtRhTY63eYt3vm1L0vOUM7a/zi7suZGeSX6i6gCtIBewXYS
k2WSzGSZF9Us3yDEvi+//h7PU0Y3mCq/2lUCJHWr1X36HDBKOsSBxukUel2XBPksNorUa2MbYb4z
EqgmiL6OfJxNeeK9gkHl9/kJ+TzeIyaSJGuH2S866qB3lkIOCbj9I1Tx2J6PzUZ0vPYEI7x3K1Uw
YXmwAa10tHQivVNTTfbWBLas8x+xNj/GocZ8i7SlHEF33Wi0uWb3aaV2Fw1tQkOQ15r4OHvWESpk
oar/FHKL63/lpU1oiHY1GhdJIY4WaECh/NaWWyT/KzNuIj861k/N0oIKFLSLPRLqpAFMiRTp77jK
1caUrz3j5Ck+HDJ20nvMcTnATX0dMDvdTdN3SrqNWV/xNyb+Q2sow6SukkefRjmwXXx5K90XB+2b
51d17e1Pa/Lh7UG7QhhbbHF057s+5qGT/gFJ34ZrXltYw1pBlz0OXeOCoFkN9aGTjrVTouIb4OOV
VzfL9ovqcmcooDuuUpQ/eNI++iK/R6C5EcJ9XsAlZq1eIU3YIMUjjx3O98DK6yiT7g769cAR2b+H
vGpAmFsfFd0SUv+cYAskAacv/bAYDsfRUvpkiIa3fgmbd/HKAKDNA36L1mywxNyDYPr7c/Xox8Hy
fH79VyB8xKzoj229LGBEbqKpZM5OxpVPwwpy7j/dcZH/sZLlB8ZV/6bBkgbAVtOx5zlNUzCgy3E/
VFkdB3U7QxTASur6Tz0V8wM4SJL/spLwoHcc4BxS0FRfpTVTKPY0afNKEu27h8x3aR/EOTrQgmXO
kt9W7OTFZWZjll6z8rQzYiio1lWBPtW5xnRmbrYTJWS7Umu5iHsSBELGiiWT33WyhWha143BkPy0
GijiiN3cbuzxFQsydXY6XLDHNMb4wpeBA6/SF2zDOFfMhxvGOUMIs+CgOYpUoYYDyvh832pZXwk6
DYfzm2sllDGJM3mWAbFDe0gQ1Ty5cnq5dycxowLZ39VOcjU2yUX1IyC0/jWcKh+sYVE+mFCsNnux
fN8Nhw6xcmBDhmgjObeyFCYqxRkhI+GCNSYauuQ4jPTWKcjGPWVtaCO5CNrPrKF6ALd7kt0iCPla
Flv6Fyvnh2fMTKmyjhaF60Se/UeIn3H6K0H/PEl/n1/hteGNeMOHxKLj9tD68uLswa3HL1Nh/QZO
60RguqX2vPIME2Mi/RG4fxvxZAVP4TvgYqEL+gsefWuLmG3tCaerxQe/2y7QRkiWiUbFRPd1soTD
+N2Pc/i4rUBkpT5FTKiJ6uKBNTEUix2rpzdOUycH5Tfx98ZxxG9Wx+qhopTezs3YhVPa+PvMrlFJ
tClNorHNObZFDMivHBU92OM0XVQ+ImZ1lNcNLfJlWCLLuSXdFEA89rLAwiyLVij9M7zsENU8omwM
aisNyGVlNWIWRGdtNyShyDtm/o+ex0VYoTfkpKP2Rpb0IhJIl5h1UYcBwbUQOJUmATdbPyD7kTpD
FnA1bRy+K3ZvFkRbXoI3hnljhNq0E0B6NygSMLufN80V/25WRJusBCgisaxjEc/Af5ZdpgJec/2U
qn7eknxc+4LT7x8sB70ijZ1xqqOkTXasnb8MXf90/v3XoiGT+zXJioEjiaZxlymXawIOBfS5gj8x
QMziXFnZaO8olJgfF4+julv71vLdBgWlDAQH8w5EFWMwDcTlD91U4hESOvqJUvzWCe6+nX/FFb9h
VhepbJTVna7qo8Du9vOOQml7RPWjlvU17eVWj+HfXsL/zzkTk6V2ZDVafYbTtW6Klx2kaBS0q9vj
PEsAs603KA98kYhPPYbEsN9vpQBXEu6EGYfHABSVLfjoH1XH9zJBX0k7xEHMuA6RaY53S1aza7Be
6TBfmLrWfeufdHE3DtyV+NvEzyTQbBNQTpuRaO9fB1H9Tij3oPZu3S9gWhdV1gbW1NxTbm3lVFdM
xoTUoM/btXRv+8dkwD1x4gAFvDVyiwt9bRXNgjFWEPOomIe7XBxmioWx1e4b2w1c+ULmet+W8/Ok
u8DNN66mK/vTrBwjN5I0uN55R+rWe8d6L8HzoOVtn26cHmvjG9Gv06eV1Pa4QFD9fsnQeNrjYqJQ
E0nnx/MWtrYihn9xnAx1FAJOY1HdpXO2c4YfgpIND7n2+kYEXGgn9ZTI/aODOo5YasAsUfqgP8vl
Im4wl5jEUZo5XeHrFI1B4ABUzYNLkxuSPpdAm47phVNkGOkcU03VADPxigcOtgpJf/ub+ImVCN4s
GPtNQVnieXOkxjgUkEjsp/se3DjgyQ7T/uX8Iq88xKwat4q0dgUVvoha5DpvMqjANbwMcl8FuKpB
lsapN1zKyoqbRWOmhI2mSatABu7VR69OItSugjZ0627RzKxsWLNqjLRqAXllVkelM/6h0AsLFz1e
j4zMu/OTtfaA06d9OHFR+4tBBjHzY5YWU6iGqbyGk1ZfCPRKNx7hrDCUEBOPVyw2b22tvGM+K4g1
gIp559advevl3IE4rHYakNdwWUb+LMjViA6agyzjQu88QH4hlkUFRPxKEHYuMdS37aG4rnJvgcLE
EpdBj1rffe3ZVUSUV906ZQ+qBDY3RzS3oR7qTfI2T+Ahm7an30awWD8wX5RXELXpvva9J59mt612
ad36TySu0CgGcO6uTt0qKFrq7tBvu+waK/nJhwZAUO5D5rqr6z0gn+Ned2Py4HaAeQVTac8PUwE1
RjHpPMj8Jjkk0zC/zF477qho9E02JMs1GIEh9sGs9Milh752MvxipZYHdOAlR8Q/8f2czvlrDy3J
nyiGaxEkdez/SWQ6X3HdlVf1Yte3pVyysFZ9fVU4lg5lJdv7VpZ0n8xjf5gGUodjJZbXVCzlQROr
2fM6U3d+l6V73rlWFsi0tu8dXlpIuFS+G8Su20A0tileey7+cCAyw0pbHFXWRESL041Xg++QcB4a
HyJOog19UN3/5CMvD4Vd5q+eu8SvHYkVdNPiLhSz/aDgbYEGL8h+Wcb2pm/1f7UfO9eZgigIq6HK
SYf4pW1j91sWj2juZE6+m1FlCUni/RhyW33NF+7d+TTLbmuvLZ4Sr2cBH3v/IFyNdrJl+e8iMzB5
N8Ct6rUQg8XmbNur0snioG+bx35KN5J/a57COHhAALyk3cmrUgJ+5jIBNjDt9Pepcedd0kxb98I1
azaOoKFDTmcYdBNZtfWoUvklHpqXDAI2F82SiZjgTkxym3ZzxJgGcuRL0cbBAO2/86Of5uKTqNRE
QoBcXDcj4CfHRkMk20m/wlH8vGxoI6/AB18lYDhlxzonAbPuXfuygc26PKtqNWpLVJGa2AtP5vve
oTfn33llLc2KfJL35TDP44zbnBN09VXLnR2XG1eNtcFPZ+cHt2+pjKJdY5ihBVqEfpHiPk2CSmz1
rK8Nb5wq3ZI6/VIuZbTQot0pxfwQRI5od/C0tbEXVyzqL3/Khy/IZ2idF1XBj4MESCbj6pVa3c5R
U7njAJWcX4OVLWlSItdcJhPjpIiy6t0tv/XdZRk6swpf1X5S5zkc4EBU+4AW6R7t16AF39iVKxGQ
SeyjQVRsMYrVHTPYaTaFTveUJc9lwwPibuRIV57xV+7mw/zHvFTodWCQU+AuWECpn+ldwdru0J2i
UggXzveOXTVb6g1rO8oIS6F+KT06M3osXCx5ww9O3AT1Mm7E7mtfYzgIp6lc2SQWxdU0aY5Zz+oD
6JxBQgWsckjSTOxd3ern87tq5Vv+dsJ+mDq7sCkE7MgcTQKIT7CL2Y+i2iLaXundIya1V6KqvpML
Rl+yjB7r0ZtuLOl6xwEVllBqClbq+aR7ZCXfoEzQX81AhoVDOZEbIDfK/flPXLls/03CfPjEjumu
yzOFzvJW6ufp1Dkqy1EeSiYCUXLvpplEfyDFoK/LqnI24vEVc/3bOffhqbZtjQOZ+jnquY/z9aFN
tpCJn4/sm7u9K+2kQCjZRSgGeL818JtPWVZvtc+tjW5s7iq3OPg8uynKmf1GvHzvSL0ReHy+1/y/
IfmHKSnR9oh85+JEcy4eyJB8ib35C4fw7Pl1Xhne3MqQORnyYm6aqGqdME1PleoAt4fzg3/u4n1z
J3eIQdOmaEgki3vdvlfIONreL538umz4ky/4MDWAqS9tsbRd5NHOCua5OcXSE5KaFjrEBP9x/ikr
a2vuSfAYj2RegIYapXfIMv+Q0K1Wv7X5OS3Khw8gPEXH3YJNKUnt7jp/cPe1IGPIROpfZ7SpDuc/
4XPn6JvHSUOQqxsXAQROqa7itK/3I60yiHGgM25JKzS71FvtVWufZASwjeukDk2BmoE0BPkvVdBY
zSq0J4o+s6/ooNvd+U9aWxX336kroWgErcUORSDa3XFZXS+++3J+6DWTMIy5JEgdQ0XaiTTpy+vU
WdhNhX6COyFHsXFarc2ScVpBiVXGzjJjT/n2waLLFMTT9Ktt9VfUzC5DdPkmC9zUKuytXNiRbGb7
nmU2vY5rv7psAUz2NQF27AHChH1UIciCMmfa7hMSb3Giriyvybk2diNwB2PfR4KJY03Zba+2WNBW
jMGkXCuzWmdjDVz05AIY7zXXcYFCTu8eRgpWWGejUL+ywibXmu7Q5zw0WRP5jv7Pzqzkxiqnx0kK
EgA+YgUXbVXbsDZglmUBOlLsI9QPnZgXweAs044hA7ixU33Y0//f6XyTZI1kBJ24Erm4tkqCPv1S
y2cXEqu6ArFR5YVjYV2UO/ZNwjWkgpKlyIgdke4N4TQ6l+8X9s5isXEbW/sQw+QU8LHonWE2mAlc
JPO1Ve/6zrlmsX+LjAg4fsUwhj4kLc6vzOcb2DPxrbqzyoyPokHeT99ShwdeET+eH/pz/+SZANd+
oeNcA74P5SMQmPb3dFJAIb1fNrhxprJibIFjgPOLx1uLJjth54Hn1Ru7ae3VT9by4cArkDojScGc
aPGW665E5tslKtD+ZeRLnglixXU7h6MAuoF2bujO9XOXqqse/f/nJ2dtUU+/f3j9UhE922XfRZ2s
33vmPg0lqAfPj/25W/JM6rS46E5wRACiKz/BRf4dXSXXnnou2jm06sswPp6JaeWUqxySA100W97X
IuVO4FT6ucNG3XBIazNknJ2MtnaPTOwcJX3+QER+VVXsojjMM7nOcu3PWX6CPg1d/jJJfeuq7KJr
h2dCWW09I8HKcBxn2gpstMzzptufX9bPzwHPxLJWg5KV185dlCTl6KBRG9c0umTjdQ2ykb1PU7Hh
cFZMy4S2+p7bCo3tGeW8KMJeIaOtHY6c0GBv5ffWHmFYL7SkJn8ZZB2lIE5PHHQ9hq23Jfqzcu31
TGQruuoAcCFof4McGiqhxc5vsxHF5f5VTuR61vQPsSAb2g17p1t+enCrrIufzq/S6sMNy24t7bet
b+H0qXoVFhI8JUEtbTgnD9TsgZ6pvatdrJiA/iz2BxdiN6HdCmWOYvgimGxfzr/JigGZRGhyikWi
Z3QZyrILCkJv0Xe/kfBZG9oImQdS2b2PAD0aORnABFTZX9CgtpVOWhvdsPyyKNHY1VddRL03Nry4
83/nJ2Rt0xnndkVndLNXGJejNuQ79vWkqwjvvT8//OdhgWeSl8Up5a2cEfbN/M1FJrxGe1sR64Pt
1jtHpGHfXp1/0Mp3mIRlleZjldeTHc2u/6XPCQ0QfumATOWWlsyKqzHxz07qikyRvANxFfdDq7Gr
QwN15x3LRlDPt018macxcdC+M6iYj2D+0D75PqFSapP8Ba0F5+dp7StO8/fhjAV1KQ7XHmdsK6kd
Siat55ITENd7ib4SThxvnLdr62FYfMkzBt0RGBrRS2MjKO+t3QIxpyNbUnsjUls5002IqM1tMEEu
2LuZo8LYz45d/420aNusf5XisouY5xlm7S1de6Lw6RBpzhCns9N30YmttNnaFxhWLdKcZk3fkojO
6Q+70kcuICqQToc49g4zmDTOL/raYhhGPqC4RpUUbgSS3z98KRsIUsx3VjGnG3HJClm4Z4JG84xN
09JmJBp03f8H4FezE0Wa7qV05FVdk/Ymr6m3E7Elv0oQQKJvOrN/gHrLe8HRAJVLIS7SqXY9k8iM
p7RMKHwOuhCbbx0oQVDj3qJUWZlIE1YqVMMlGwYSAUPMgoQ170sJ6m3elBv5whU3bwLpAaXLSBuP
ePkFJQ+1DK+z3f05vwtWNpsJnmepl+XErljUu+9VxfdVzHbEvsnZcszyjfN1bYIMs2cDt4s8H9zI
ip9Szw9dlPp7sjE5K77LhNDbqIjPDuuwjbn/4OXpU1yIH1zYXxeuN+Zo7f0Na7fKzrdLJklUStCk
UDdPHsC73gRSjcuG11r7CsPmFUdVKJ85Rep/Dho0zs/VEHbVFCZbDOJrH2GYuy+o6ql0aESr2tm5
buXe9ZmM98xKpssOKRNurOKZtTHYAaI6ljDyOPBGL+TdhaOfookPh5QgPsplSZ5HqrIB7ck0Gkh0
tgxfWcnTyypmnok3Tmo0PyuBPi+3uJ/ar3b3zsX385a2YsUm0HhpJtAUO6oFQjQtwtnxraMLEZWN
VMuKHZtI44QlVk17eHM48tskHv4r7fal0+qtatnv0tlSqlzZpyaXEkpwaLQhuBCOvLimiD0DlP1A
m9CTMK7plobe2lPIv0vtp5aXuKKZo7jUz/Gkn+Z5uCdt9zhnemM3rT3CsGkE4gNrOZqT5u7JRgxa
TQ82f0mG/84v9tpyGPbsU/CdaYjbRjh4mv3s5bUM7FPBuiP5u8UT57Ulvf52/mErpm1CoIHvQQ8R
gVG0HDQjc5VX1+0kv9Z51m4UxFb2rgkDjm2SQmAH6a9sZNdq8kBH1W1sXIE1/f9kp/d/eN+R6SZO
0QPtgIwzsBjqSLJ274qiuEWW+zvDNAYCPEiArEFQ4fyErayOCQIuls6WfAB9CD5FoWORT1cQj3HU
Te973fdC6tzaOUta/Dn/uJX7jgkBZgATuB2dF9ACD8kP5lbiEOvcPjiTY8mQI3kGgCKTiLynlm/d
TFY2hckpBc4zy/Fjd4gU3csi3Wf5Deu3DHRtcONEtxboZVpE4toT2w54racxsJT6WnXzRmZ67QGG
B7BaXySiGeSxH9q7ybZ/1n526C2r2dgBaxvaMH+HOjGI8NFI3Y72YxmDKULHTn91fr3XXt4wfg/V
XYg0juLoWD+m7n5pANfbcFtrQxunOFRwkmYeFgvN1PcjeAn4nAQl3whCVgY3McDgmznppMzyOIsv
5VyFqn1qm3Tj7rcy4ybstwcFBHJIiXXUdvWc52hfAHPSVguM+xdT8IkbMTG/uOoXEkUTCD7EUCcL
8nEo//AkF08pj+00XBofyvKehmY28KEk7Ev9Sga9/GoRqgPpQxiYTwE5lT3vbhoEGEdQ/rO9Tuby
RytyF+XaRbuR5zoL2lq6xt/J1hplmGfoVFt4JcCJr/r2Pm/rdIfilvvjdLyEstNjlNWyDee07x+o
tUhkCgouwryfxPe+qEAsLKgWIK60LCBKfFkMwZT0wH6B8fatFhNrgsLrpq9t64FNNW3zNkzaDp0+
k1DWf9xKWburB4s9NNICjqB0WZvsBafdV9fh4PAZ/JT90lpLGx5U8ZdFe0s4tsAts8n2INQ81680
tvrvo+aeDoa04DuSDAFkntQNoMQkUFq6R/QUQUmF2+Bx6tr+K0BKfzIal3dKwW/5jlLzY5akhdzZ
Iq5+KrB2BZm266DLc4pHpf54De3S7pEncXNwZVU8yXla8Hf3s+VTCx6kESyQveiOqa3gV/Rgf/F9
2KXvOOwXZZxdFfAK9wnn7OAmjrWPwc22Uyx1bzpwT4UVmapw4FMderPrHZaW0Afg8oc/toWCxF3W
wLMWA1DSQV4AqJRLuwroUPTfLeEWr41FAEx2KCoYPZnCknJwCNgq301jQkJf1smdO7sKHF/TuLNA
NDLuU6mA2fKrfqDX0Oap8tBC93Sz026bfrfTeXgqAYB5H2liT3vaMi87OK4l8rAvZHaLu+hysww2
r3ezU/LXOhFLG3jc1dfLoAiYf2Ecvp8QUNSzlAGAHzv+bqLl+FaMUPXcxcwr98CpDFmYtcS54q1P
7hKu/admSjwHXFTozelRN7xuBpE3QT7wDHhuDtwl2IitKrBZVi43ZBgzuvccpqIasqgHT+sQ/FL0
GpCuNljgBnBNsIdvmbWQcecptzhkrJSPop+nG9GDwASRfgMUCM+aPahwi4NMy+HEuuWXdthUHVgT
0oz/Qa7fehdg/30pdQrDUUVJun1LmuqGSEquyoTxL0NZ6ho9XEV5pwFw9/aq0cub30JM3Fua8QU1
XZrunCahTTg2TdHtS0KXfTda7IA7xwgIELNuitbOXmQ6+d/8QaCd0hkoeA94Ffh1OT/GpdVeNxXX
yAD0Q9R7XrHPKzt5yUuUJ32QuL3JvrWu+6Kw9r7OvyJ54dzMlWjbAOSpw/c6nvA6tih2c0XtAKtt
H+0l118S31myK0d4jG/4zDWHbByz/IRJhCuoIwG0AtYi3fmo0YTxku0vOqlM7jju0yrhSddFsee9
x/5wgiTOLKD1VpXnL+zoM79sHLQujUGj7Xr+cXmwm0B9GV/mHyBlq++Sb9Oj9d1989/Gr91jdyfv
6dP5j1oJ7U1ItKp5SVXio6WoXvIAJQYJfFK6WDpouF+DfHrZatL4fH24yduQ1kk7s5j0UZk40CX1
gOrJ3ex3YW0l4lcCVZPwWZI5BfmAC74XAZkK3oFDkO9i9VT1oBOslsP5Cfv8Mzyz0ySz0wrUCWMX
5WiNOwyFbL/qaZigxGttEb19/ghiqll204mtr23KiDcEytTpL3T4XduxvBA7/bfG9CE5AMAQpzIv
60jG3m3Rtoci1+CvK+yNEP7z6IWY+pUpLyVhVowbqU+/KEZfEbtcFOqSv52KH169dBqonTM/jxqn
CTwCiJgLfmL+5fzarry4CUgaBjqUNHfRpW3NNyDdvhJefFHVgJiUZTnLKUBbyRLF/beO/wEsMPDL
d95vdYKuvfrJKD5MTOWAu6buqXdUqLPelRy8mUU/bYmWfW5a6GP9d/RZsIWjgSWP3EojeshJ1DNx
P+ryrlU2yO0r+yInTkzsU9f5EohPrK+TVOFUOMEASGaPqOL8An/u7SCp8O93TMIFjTZI9KPKVjur
VTeyd0BHWSHDepl4KzERTzUVLU/7aYhYYo83s9cj1lt6xB3Cq3+c/4rPr8jEhDwhdHcYY2qOBl4f
iqTSO13wHwi+EG0v2RNu6IcejMLnH7a2sYz7WR6nyEenThFZaRHI/sbegq2urYVxO5tLCQ4/6lSR
k7u/oMwZB52znLQ93NsUOgwX3V1dE+bUymIqxkHQoz1mXxt//lYX84a3WBF2dk2c09KXbJZ5DjYE
4ZDnvKTimudCIZwUFvqLkQMCwWlc9xO0c1SfhGLk3VNTVfFVXM/21Uht70RxalvJVS/G4XcLJjrQ
/ogsyYIRghchQsTk0DPu3Lplmxwtxxof0dXovDiDhaY70Yg/SsZoJfPcBApxeY3Mz8KS8t7uED/Y
LZt+Jigeo2s0ab6e3w6fn03Qs/nXglKWIFbNUrSZLdXRjYtp5zfyuS79b5eNb3ga0bnD1OikjFq3
CtuR/YBawVVatReFO66Jv1Id7iVVA95LKrMbVcXXcVUelN0eqiXZMJjPrROiFf/OkB/HbtfLqYrA
Zqyu6UKeiUuulET3rtX5z66A/Cio2Df29+dW5JqoLGVDFwdMJWWU1lmIbGagsv9q/lL2G5t8bb3d
f79mlKDATSQqRsQB627tk+w1Jhk7DjVzNybs88MFcg3/PiITbgx2uwlnSgWZXBvcDMNrMX1TfAjb
rYLO2jQZzga10iWJE2B3Ju7fg2EVXMYVu16a+jYG/8PG6fK3aev/43cwBv/7JXE6pwBN5Q0oaMPp
kEBGlYZtmO1sK7BCGjRgktpZd8PePsjg+Bzv5H3+yvdbj//cU7smkouqGViHrHCjaajzl3JU5NDX
sVNfttNM/JYngHg+YeeitPxdMfAmkIcJIld0ixZg7fUNy3cc5BQ7F5xGqvZD4Xu33rwl3bA29Glz
fwiOxilxNbLiLvTZmmfkjh957l2d91crG8sUodR14mRLhqFd3t/kDqBYDN3iQS5LG6n5cQuXumIj
JuqqqmfmVP6EVs0YPNx+l07vSU7j10nbPKzcJI2hmJZuMfGsfZRh9Kkr+ybNUaTnC+4F9UNbfyf+
EFTpRmJ2bXzD4mmsC+QjQOGnrMOy4LxM3wDiDt1uw2n9bY79zBANc6/cximQ4aORHdLQfxnvQEuY
f+uCL8uxgcpvc+2+g9+CPtuHfAe97/f+tXzNf9pPkw68nXeDaG3DJay4TxO95Q9lusSxQom0EVfQ
w1p2oi2eJaub/fn9t7K1TdTW0vYAjsycgFVbLPdtXGm0zTvzxkKtjW6c9tlMRdn3MebRITdDnf0o
ve7xshc3zN2XbeWA5ZpGzVhpJKSG4hmMBOgmPT/82sQbJo8tjG4vykiUT9aVbyNZw6akhiLjFpnn
2tScfv/gUxA7EGv0sLIcPMRNM92mUmz4lLV3J/8OnTOr9oelB8zEKa+64m7xZYhO140tufbihnGj
DdAahSQAaGT97wZKX5MlD5dNumHXNRkZG9ySRXPvBVn7mkMvNJ7bC5fUMOoEbFUTzVs34kl113Fv
39u9twcr/rIx7yszY0KweKNU4iYeiSaibuq6QsCWi61pX/HgJqhKt47LbNvxounEXZ1NCr1u8t5N
cxVAqKgJvcm7qP7smhArlCb8EeKCLGK1l4dJN7a7OKMbwdrK3vw/eNWE9guQVgxR6n5lcx0MNZqk
58vu564JsEIvqRtTm6Jnaxh/+fbyxhV901LcSye7jDvRNRlKY+E1wilHWBeBGglAu2o/tiky5Xzh
IWRz6v15Y/j8HuCY3LhaOiW8JmAAyq1/eWAtPC7zXICNjDYF5Aly+5vd8XYIUKOUv88/8vNz1TE1
hWIQRXMn1f6xocO+gM7Wzmez3nEBwURNL4QquiaKLGtyWyqgsCKrmRD00Cw9tDG4atpaeYeJWhQF
lLoajvNUVQeW1ePBI7q9tiqvv67s1H33E9xzz3/yms0a3oxP6ZIXviBRW8wChUend94BPIMY/Pnx
1/a74dLKRhWyPh1THigsCflBNbvplq2GhTWnYLi0JfPmRnh6gEZheiXmF8XjPcLfg/b/ePrX+S/4
fFO4JtBskFbBaXsKQWovYBXQKPk1mmADAB425mhlDUxyy2zwQD4kFGSoi1iEsZYgt66KjcTp3x7g
T2I5E2U2qdqb4w4+AbiaLuylp55UVzRfmmGw7k9KY22QA1t4uwi7uElI0RxAfgABzcGqvo7uSJqg
i1MZxtlSv5+f0bXvNUIXL0VXNBwIjeIhuxtG68lflguHPm3DD1HFTBny8mnjog7uxXdFPSgk+FRy
2clgAtIsqSvdElxWMjXM1z2qiIdelmwjolsxlf+jv6SZR/sKm3nsfizWA4isUZx/Oz/la2MbZu4m
s6QZSwbwSTaHYlaBI8W+iF/Pj75mIoaRZ0WBvFAGE2m6OlD2rR7zK2yiwMou64PFSf/vuk4e7/IJ
BVk0cPk3IxR/g0nTd6d0tvKcn582rgk6y1WpmeoEwlEo+gV23r5bNNuBwRxHKcSPUqIgSa63mlJW
lsPEoeE+7bqFxNO0YFDSjdm+UZ4KhBVv1HlWVsQEnXmgDdNehfkaxxQkbWO5d0nVBk42PYop3YK2
rX2GYcgyzTTENgEkpqdgr9T+Iy0GUNdfBsxyTVhZ5Q7tCLlCAJWhZp5kXcCBz1PzFv52xQ/R0+8f
nMVUT1Y85l0RFW3xiha+r0VHtupJKw1nrhlLdCOaclgFJzexYT/XkPbztHzhylLQvqKgcwH5XArG
0dKvf4yzvreT6Xum5YXBvklE6WSIw8GiB5NEUuXNHlR6tECeu3cKusV1ubbHDKtnHqlBx4rbyiT4
s5edjsS2uk6AwA9Rnns571rW1sgw/KLPypIsOBv9Mblusg6Fs+TL+aFX3t9EoDmJF+dLg07oIqZB
Md5PPtSuyB+JNvHzD1jxKSYKrfBmposxZtHids/FosOa8KsBfbNlCh0hCl7W6rKWLShJ/LuV7aVw
Zwl21ih14L6QjEd5DlXFA0mr/3F2Jctx40rwixABcAHBK9mLulu7ZFn2BWGPZ7iDO0Hy61/2nDR4
zWZEn6yQHACxVKFQyMq87ewz0QFjDyJ2Px34iSMGL7xvdrzS8NIynJ3LFyuEqKbSQB1RUGHlXtD4
Sr1H4DMNZ9GkO5EVa0xhC87KVF9kXmf7eY0B5CjTtbOHCP/M9kqUtbTU9n8HMbUutUWuOejUELwN
99LPg2kGsE3WASvfaF1sru+pBU5hy2T4i9M2l0mEp+R+TL29bG0Boc2sfNea0jsbJMPxlhayADTb
c/swqds834isjtfS2AsfAJTaf4fKuZNkwm3wUj6AhCekEzSqwJcYgDofZJQ2AevMTXExYLL/7anF
o3mS8lqjDhE849H0nFXebYk5E7bDWzyNuT60AJvW+jWO+a+mXOOhWNrPhscqHKhtUoatUNJ0PzWP
NHr16lcnvY05xTIJDcmQj4PUaN8D1LRQFYgBV4LnBQsx+Qx7yxY0yXLrxBSEzUHWke+gEWOFZQch
mOvbd8FOTJFBZJX7MZokquWF2tj2s7TKd8qem9bekwbgvRsjE1NjkNUlUwNK0E9gpAhzFgVq+OPp
aHt9FP/OyIU7lUltONbViHAXp1K1sd+sIw+LY/vN++2fqkO7dZ+n0NkCBP+WvIgf9M1/YMf+Pr3L
X/Kf6ie3tmsEiwtno8l9WKioL5IGBH8uVe+F1z30k3WT6Vkm/SEIFaXXgKn8RK32xa77D1GzlVPx
37W+NHmGA+mLnqquPjPOQAIFaF2vCmUcdW9Dlk4hd+johl5aT6Eq9fykPIjIpK22P2OLN08TRzAO
otBoA90E5wgOFqQxE1H8JDMSm36WJ2OQObILJt7Zv+Ju0Lu2ofSpKMB4O3R1vid15IWujsSGJXl/
0wWImazZTPmVRc+sGFPxh/B+N/v5piW/x3pN1vyyU2FmrJI3TJQDZOoh2vTQpf62ccdDDgEv8nl9
R19u37IMVwsd1noYUCp7mpuNRQJcRUGn+CMeh5VFX9qqhlOsOtSjcY1ncBY7T0yBHHIo3q5/+kLT
JsGdBipkQEIMz7az7W1VPYm9Nas1uOLCxPwfw13cax0r3py6jH400ruLpxiFVen4UhXuz+sjuHxX
YNz0ilIUEBpzKUR0G70jKA1RrbhzpToMhQOCAvVe637j22Voz/UdkoKbwUoO1/u+mEFD1+dxf4m+
SuLR3mqa7jiSl8TSj1VcPNRnRJTNH+dOr0QtS70YMd5QR33f4sHymJC+2qRF24dAdx9rqX5mGU+3
fT/e2NN5l3wZj1tZ8UBRlXEsi+YnUPTvdgoVzS4aAcVvp3+cYYx312fu4mmJmTNCPq/y5npsUbzR
pJkfxhll4WBPXjAMa8COpR4MR8lonRS0x6zhJNZP0EjWzxGHxhUKrdTKc8RF48EgDLufrLEDpsev
j8jq/3YLsvN6XFCvT9BF00Hbhs2DLZMMKcHnT1mz98m7NdMtqf9JaXHbCpish52ubWhS591Rzyi7
CXI3yrZg43KDqWysFce4sHNNLDGjxPMcKyqOhc6zz6SSLKzAhXcAFQdgrrjfB16fDyuubGHBTWDx
ULFJDTPNj0Cd6U1SZ6Ct6Bx+qLNirTJqqQtjwbN4iKoZMhgHn92jaGjrWXdyaG9cEGPFy7z1KZ7s
a8iPVMUeoqf2wXbaPABrjHq5vqkuBpCMmxBj7afA2ededqxZCtWOEficX2kmvNdB2eCyL1heh2Pr
oUx4ZlABut7pgpWY1HWNtmTk1zI/olblYarIW4RebmvamDI/4WWXDk1xdCG7/dRT958eMKiVzXv5
u0F38l9nqMgcS1ukw5GlLai9W/mzGpI1fpXLluGa6M128IBiSlFYjuAh/5VHUyKDWjvZA1iZ6/th
RllTSECvsZLRXNi4JgDcyXkmPfjXA7TPf+eTeOd8+lmB5fH6Oiw1fx7ll3NDD6gBJ7MujqNbDEBM
j+pAvYYFsY+g9HoXl1eDmyBw4rZer0XpQs6bddtIcr1HenONRnjB25rI77Gs+7i3U4BvlIAW1pNf
jkGRCejHvl7//KUOzsP6MkM5KvbGprCroxP7+mffJsDN9rM/7oA9jCH0KUWyv97T0kQZJ+vk9Gyw
BwZzy1i3b1vfvy/6JN/c1rpxqmpI/ll4CymPoL3pt7YEyZm0mnIlm3XZP7kmvreelSP6Ho+33Vmj
VlHi7FOZgL1fFGdCGsAhkJb9q7PVxy2jcU3x8KaA/orlWfVxntVrmWTvbbHGeb1k4GdT+bLgbCrA
s0y9+sinOg65RKqhGNwHpytQr5Y4YZE2K+xAl7eWa0J+i9GJUMJXNceMlB/poPZ+4mynjNyVQ/v9
+jxdtm/XxPniGtsBDTQ0x3Qib3Jqvwlv+tlOIJy7rX1jVw1xlVC3P+cwEBI0Ccr8UhCcN/Pd9eYv
m4RrYnzJhDfixsfnT7Z+LKsS9G6iWBP6Xpp+4wxKQS+fen7TQPdY2gFobQhwAPweEjVPxBEra7ww
AhPb2xeyTzsHazzG3njfkVjv87a4LVR2TeyuaoaynR3nLM6MculIx3+VI/PCKb8tbnJN9C7XMmOQ
Wm+OumFD2DTZX75XoC66XZufhQ0qzovzxdpAbo63glRig+rvNf/eTU+5XAnyL9dFMgBo/9t2RpBa
J245HDkeNp0NS0e+qbHY8NqUjD88mzc/wYrdf1Sj9rZS9OkpnZ3pztNs3LE0srd1BJWFrrNilAaD
QMvJ6e+eI+8b6dx+vr7FLwMVmOsZJgTgyxy3SSkPRZbbAlwvXfvS+Knrge0FuGC7SuO7TBYtUs2D
7wKSOqttwzK8SMwQqsqE/z2FaOIHkTndXv+kBWdugpOlmlXEkBU5pqU8IZlzX8cCujfNKwC+YVe7
L2Sma6oQC97WRCinYqiy0vaso+YbYvk7yI8HVkW3tPrk/k3YLWwEY4oHJ8arijPJA9b5T9ulUzDP
86OS6o/vrq3j0kY2bhgjg7jWXE3igCo0cBXsW4uEsVYrp/dS64av6lOH0qpG4XUyeXoHqcDyyZqr
+KecS++2LkzMcd3jOZiNnBxc7O225nPIeLSvabvGobvgb03MsQ1gWzR7ljw0rKw3pCsetILjHfP8
TvuQOr6+eRccrskW6XdCjXGl5EH6373+H6tZiXAWVsBkhyRQUQQvZEoOHbsfeRnq4S1GDHX9o/8V
Xfi/5DCcwLnXL26QK5fQqZ/lgcqmPhFt2/dV7LEAyqsR3E3Maqih5tUfaHXxrYhGP2RQp4eaVj3v
9QwuACdyRFBKVIZNceRvJ6Agb7oiuGYBdiJJilpdDLxswQgAya52fnZVsb0+8qVpNYLeTrAEhd1o
vS0fMzD6qfRg0b+ut31Z1xWzathk3Sa2tPoenz6ADq9N5iH07CpI4eiLttrFmrdBK3C3HcF+APJx
uvXmbOVpdMGxeYbFOmRAlNwyebCq/klGcTC6fZAlxW5Kj2219uCz0IuJPW6rjCZOXcfHorGBO6L+
sxWDmSNynadZDuA9mehKtnZhof4PiOyDIVj5ZXREOJPcSVQN7ryp+ju1rWplKyxYrglA5lDjaiYx
xkfH/15pyCF7+UoYufTtRpDRsMifWS7kwS6tX7xr8l2ECJtL0E1c32lLHZx//8V8AYkXkEGg8qC1
M4UJSdynijX9q5R5fOPsnGftSxcekv2zX8JDVM1dz6KQqrWn7aV5N0ywB+Xt6INr6pBnyLc3/phs
qkL3K999Trpc8GzcOHulzRrda3z3RCcZgKvkk9rur17Hv+fSeo4mwYKJuIFfi/31tVg4Zrhh9GPv
qFISIg5eOraHgbFPnuZvrd/00OytXq93srTghnXPyu3cyLPlIc6hoaleM6cLS30TggZF2UYCK00S
11WVIw9dkz7GdvNXlndPYmjfe1qGLLE/cn5bdsY1QbicpBVSuhiIZfOH0ZVQ8rtJKgKjOPusLzt2
AozBrqwWZ1qZvygVv2fRGqfKwpY1eR5RmNwWZVInRztGfA7WynAGrdHKYbywY02aR4Iq7DIGAc7R
yvziDUnj1A2RsETlSAnW7pOPOxygkqNuPsfZ8w+tr6YbYzATaZvocbRIM8VHC2RXLk8eHX2aJuf9
+qZdsAwTaZsXk1eTDgPr5i5Ms51L89DjRajEGuXbglmY+u2JbIcJa5McnazLgmK8qyfwMUJA9jY/
awq1p1Vd+BFNoDyfuIcMj7aglX8Bi93htgkyrBoe1iqbs1VXnhVUqMhv6E+Rv5DutgUw0bYgNGK4
asKuswyIziamMkjhznNRvSexYCsed8E4TJRtUw7OpG34c6bJHU3dXV85HzdNkImvjRKv9qMW0ses
qjdzdyfa5hEXw6Ap6e62Hs5794vT4H4r6qRBmJEV/7jZE2HuM5GPvcuer7e/EDCZ2Fq7ZJClYgjL
3FwB8BP9DQkxWHPd3zFVfy87ew1KsnCJNlG2eckG184kHGsP0WXElyCz8e1mM+WwbP2q0ptIKJlr
Im6jyWGTNwpxcMYnmTehgkKGKNcubQsWbcLeICPkc5QX4DRlw0fqoYpYZ+zdbdfWe2mzGqe19sra
l1MjDyqz70RmbUAd9nZ9qZc+3bDmenAHhlIqeWCpEwx2BtjehLLktYvmQvMmNiXOUaxtQVLtAPHP
X26P1AjIYMFzWMDzXR/Agr82gbT9bHNOKA5QHMlNUgaR/zF2OXhMvZUOFibfhM8ii+CAiAI3clHV
70WHJOXgrTihpW837DhjRYxjERExdLk3dvruZ044QlLUzm+LwExCLQf6oaiizyOEAPGwa+CUDo5u
vG2liVy5NiyN4TxtX3zRwLIRGAf4IiHeGCTbCAcF35stb4xiTGa4jCVzkjkeKjus7t6nY0ilXslW
LLg5Ey47elXJJwU3xwvufLoxATvmFP9TRb0d0JK1b0Wt4pVpWtpFhgmnacb0MA14Q9Sl3hakyLbO
6Lore3RpEQwrHlMw8ztdnx8VjVQe2C1IfelZcbMay/QhhyTEypQtdGQCTBPug2oL0HRo3T+w7kUk
z638BdnT67b87xl/4R5kokzntBHcFU10/Px8OpDt00Py6uyd/UkHYDgNppCGQJwGJxn+cYMyABYt
bPd4fgrtDQKoAJjjTbthR/c4f5QHb1/fT2UAnfnwjWz6oA/+rHzlxcsaNeNqrwYLNSQiu5PK9JNw
ynuIpq1M7+VdQs2oevSUP1LUGp1qn98lrbvjHVt5I19q+vz7L3Yal0nqEwrhFm69y/I181fyR5c9
PDXjZQcUSTqpITyj0ykKJtsP7Ig983jlfeJyhEDNYNlyyxKJoLo8gkoxfu0K4iHW94aNnjPoN0ib
hxRknUduz+VKTuoygJdRM36OOZY3alR0avMWj9dFNc3veTGI3YzEy2Z2yqIPBsXqE2sdG08gMn7E
AeQC+dcm/TZ28uTkxdLZ27Vjq3Butf5BWBJZOF5n584S05yEbhkl0IUXFYd2wKTpIW8Qswe8TdsH
1/Z7nPAlCXPbG74R36HlKx/jtbKZhRUzQ18/9R3lutizXtSKl7qx2FbEkuyoK8qVzXaZreccQPx3
t9EehZYlajlPJUiiq9A9Aye4JN91WWblgUdu5YdOnJOTJqA9Bs0wGE/zRh87C3THYcxoF+HvrNhw
EvsfrC6cQPhV/xlhgqZw8Nr6N3ShojnMrCx/LjtGfthTNHRbFHHoR5FAUPW6sV92eNQsLsw6j0No
wPIPdJ6hYcvL5B1ijn4a1BRF2mOhbwxkqHnvSWnE3HZg/qEUSv4BkXKJYGwQFQn8vk7TIFLgKrs+
qAVfYN5QBjKU4MAU6dGPu6gKcDLhqutV4sf15pc22Hkuv7iabkibeCja6Ehb57cnQChxrs3P00Ss
HHdL33/u+EsHkcdqpUSCeFuyx0ZaT25XvV//9oX1Nm8kUg9sHMC+j5wYCVHJcurT+TEFgCnQiv26
3sfS55vGASJs27eIh8/v3ppabFBSsbKyS59v/XdmAGPlVSpiPLBF85Emb1adbu3aDycgH69//OXE
DzULb0D5LAuv0N4B1fAP7RDt3NQ+ptVzwvOgroBMVNafMuHb670tjccIbEpYXqMI9Q6ZO75arPo+
OWqfO3YS5P5aee9CH+YdxSFu7RDhOYe0lvMdZ81jPXWAsHj2vInbdmVlFozCvKcMNQWYukaKd+DZ
m+j4vcvGV4Q7K/t2qXkjj8gafLcEhuggeOJ/4u2tfa1zCdYGUH/rP9cXY6mP8wR+MbuR26QHPEAc
Iqb0sfGntA/atieBlVpwU7d1cu78SycA7IO0oc3FgdXkiUFiKiblIan1iu0tjeFsk1+aj2jMxhlQ
lkMxui9tQr/JGoGiGra3fb1h2lnTNaPb+vYhEjQYi2GbSPwoNre1blj3wIe2052wD43YU9zRI7De
8WFc+fbL1yFq1r3VzTiwCq7pkJKd1GfJ8x9c9PsxIaEldtdHsGRrhj0DZtqSBpZ1kLn8UylSBNpj
LOBenoauGlZCuPNi/v81gpq3FCEiBSJ8xz64rf7GoHMQEKFfr49gYZbMK0oLSTU/cS37wEp/M7TV
T6eb81ClqOziYFatkvrtto4MiwbtvYhtUCYdmsaqPud86g6yKvtN7jfRX+UM9GMB7amV9+ulURmm
TaZOJ5CoFIeOzOGY3nHHv8+au2Ked4n97fqAFl6aqVkZlyYQCUG4zQ/W6GVWkI6a/zWXHBVZXRNF
W57ZMqSVZrtm7ruN3bPxDUAiIJESjzhrhf0L5xc7O4avDqC1RqBcuvhUVf1dqv3dVPCNZvGJ8nmf
Fj5Ol5O0q5WduNSb4W5Q3y+V707xyZr5gRIB9Q4JavvyHmb7QGW7azUuAKJ9vz7FC92ZVX+WaCF5
0I7gHXO5uCPagW+DJMghcvwusGHdoEk9E2TkrsUPXVL1K1Hy5cJfRs2Cl7qDhm5NiH0ATQEJXDY1
+hS31pBvWK+iJ79o3cDLpEiDisppA2oZ98NK5BpAYgEfRv9VY/myqokt2tQVmQN9hHF+t2LAaE6y
n2wHqWQr86BSk+m7aOptgG8h9i4hwZChVorWzApYmubbxJl6FJ3y6XNqlb/iUc976pIfMpI+4BXm
LdQ/3YPtTy9yLOewS8FKTtLx+fp6Lzk6w53qwVYiSolz0EI1RdCR3tlZYIlbY7P/t9bnwgjMAjrl
gh0GcjneQfyLaUm2VaxfK2BcRjxZ2bi6FUIAJ1ae8ZobLeMAYfPWVqCp+ZaCcZbSdxfiKo77lOIB
pLCLO0HlyuQuHCVm9V1NR8inRAD9Zyi4a0gS1vxO5dOTEt9vmlxmOOApbtQwadfD1S/6VuIui1rh
lXX79x58aV4Nf8t7ShOricQBhSoKsabjJSEZQQGuNRR1oBtTHKfZ8cGjPrrbwgPKsiKFu0800L1q
brqNI7j95/o4L06k5dnGJmqAiKnbWYqjFsORiPQ9TsefUyqPaVw6t0R1wJyfHdYX++wqZsfMtsQx
SQ9p+anyv2eiwuvff9HK0PY5dfSlbTpFAjrdEJQchvlg8Xg7crlrxFol9cL0mAWYY40ksMeHCYCz
6HdFIQtXddSGQHj6iTqXw/UxXN4QGISxIWx7TjrXq6DrwKDaDF+x88rmGyvL73avTlk+PvFUv9v2
1ASEujoAVOA5hVpGkERrOrwXYwB8wnl+v8yjH49tbTdOfoJOeLKPSYZYI/fUU+dWZBP7HtuzTuQr
G+Ki50Jn599/6az3knpqFHTPUiKGBxCrz+F5cO/Xp3OpdSMML3isVA9nD5bPH0P7puq/b2vXCMD7
OSpI2+XyiMo767HmNNqOfqJ311tf2sjGcTH4Mq3J1PQn4XftHEjUcga4XsmH2SmmlahyaWYMYye8
sKVwovGkpqY8dEM17MnMmz/XR7DQunlcENmUNW7p04n3bvfst0N/GMaou7F1w9A7Ao5HS1ny6AxD
ESTF8Fh1eq3QYWHyTW8vckhrCd/LQGor4s2sJD+gclRvZtA8rgTZS10YNp4nWuqUVPJoxTHAMt5G
JNMmWiPhWTBfM7B1nZor2vMMte4WkvAK6mFFHHvBXKnf0QzJMHtV6nhpIOfl/2K8OkOaf4pHnBBi
P/scHmneFv6w4guXWjeMd0R6J2dFnp2Q4Q31tK+A2lRedXd9iy64c7OOlmZiopyl/WlMfwL/G1jZ
b+Rlwv6melALl9f/zs1cAeQ+NL4+JWNWb1CUlX+TxMOj3G2fb9ivPXWeM5WQRkxrFaYd2OfqJ2vE
nWLNyBZm3yyira3E57TqJYqa0x8WEkpe4707cfT39e9f8BBmqWaFuYla4suj3ejovq8ppG5rf+W2
tfTtRsRWQXHbAuuyc1I1PXqc/Epy56iK9iasgeWZVZqaE1COjxC9TM6w+RMOywPCwmqI9tcnZ8GE
zTpNHkP9LIti/1jleRnoMX1kzAn8Ds+edbLFi9D79X6WFsGw316NkDX2wA41T0C2gaXSeqGdlaxY
2NIqGPZbEwXCcaV7MNBnm3wYNmn1Ny8+r3/6gvma+jyQHc0s5AedEwEIiXZ/Rr+EkNpnxu0VAzsf
Jv8XmWONDfvtIpfjoRS+DTXKCaj4Wv9V8WQIUUMuCXQdo+4Z2potIvBiXrtmLa2HYdRD6TlVVkNk
tnanve9Uz7SSL9fn63LT3Czz7oVVqpi3aNpBsQoefSCb07OVgGWp8fMcfjkHyjhLu0oiqieZeJj6
6tPq15jflpo2TBkFy8qZIb5yAvTJusf1zg+bqFyreru8RblZGZtXYEQbIi2OEbQpqQuFexUHelhD
eF62Y24q4UCjsc7AnSGOVlX+VfG/x+IhYZAWZXgFzb12xVssDeI8dV9mn3AoXWY9eqkbhmM4fVOV
3s81X3Gmly2Nm1WxqdXTkfpnQyBvVpRs+rNCbDWGwxr8ZqkDI5iOCheP6NSVx6T5TWgvdpVDTqkm
jy3Sjtvr239pjgxrjuqoRQESFpoOxVbP9K6lKJsowttaN+wWcqSj00QErbvAojRbUfsBb1YaX7AA
syi2YC20QgcYF7K8dTDl7e/B7v6+/uEX84QWN0tipXTSHNJd4ggdVJAQ+jwUdY/kdZ8eBltuK0/e
S1sVARiTVhABCwth1siC20BSTyhQnkb9RgAIFbSuveFCrZQQ/xun/7/f5maNrKerbE4hzXZKSzLv
m1ngdpMk9TeVzmwDqeAsJL5qdx0Srnh6m/NvuO4WQe3HxT63mL9pXM1Z4Ewtu0vtXG/7HMIBSFrI
teBhaT3PM/PFXC0BLQiGizBIMss/Hqpts0CmTPy5vqJL82s4g7xuAaMtS/8YaxGy8WcyfJJ55cxd
ats40JNR2j6K/cfTRJAuHZX/m4NsscQc3vbthiPIBxs1EGeySo9nQTd9ZNV71q3suwVXLAwHMAxj
kZUT4k1r7gPpdruxP4FPIGinaluvqaMuLa3hB9xc6zSJJIJav/+WUXqiZbaCCFv4frPgFLTsTRGN
jn8kLfk++NM/llV4NJga1t+zXmbbLF6lLlxwyGbtKQSkWZXrCtzrafxsdequifiJeMVT6q1xvS11
cR7mFyNg8ANjlFKcjL2cUWwYSzzkF27AogEgc3dzfUMtrIdZhgpxazfWDQbCuLPLx2IPVdaVU3Gp
acOKGzZ7sY0UARhCKh6MzZxsFWt/X//uBUPzDEPzBfNaf8BpVQ/RBgmCo1fw13Fe47FZmnzDzogd
yYbxaT7JKX8mMQllg+tRDUnDtR6WdqthbSUehhplT+wEwpdTKnt7k2pnMzf5Ofmvqs04OM7K8cjE
vzWPF1y+WT2qZhQPVHM1n1TcWFs8J7nvNpLZBy3ram+VefMP8CnNJ+wn/tZPrdgXdgKuW8ErSHtC
0vy7QkHWNof8uwoEbcjPUWXJ3h/H+LVuU/sDJfHJyVK6uwNFfvzcchHdo/IL/HRNLk6NraKH2gEF
lw31tg0toRGVFe70jAfGZI/jVW0oHRgof4GO3pXdVGxFztjfNQqmtpY1QXMeGLlNBFjbjx5S0YC1
kQRX1qLP3i0+lF0w4Hp2mlIuoa9k98+SxMlfiiZet8N/dzagswBgromdnVdYyT8adPEfeIizd0ol
zXcfCZlnPLiOx7buUAdkx/MLYZ72w46O8wGkRiQBW2ZEDzSX+ilL5/JUZ63845M22vkoM95UXRx/
QqW6/d2ACvA+4WJIwirTqIrK7XaAsBTLT2PO7Q2tgDQBDH98yQciv88g2PhNcNeHNn2XvHrQo0ZB
cRSDONZ2IcpTJz0imsSfJjwHZnbojlxDF7itHqsxLra4nlpzAAue+iMGPsvQnRktNyn0iICv1Dro
pCKnyp3oW+EC2BpwId17r+3YcfDArpx5rnjvnTK1t8B4R+AcT+pmlyTC28HCcrWjaeW9ANc/2VtI
EXdq41iteGSytUQIufoscLN5+MZpOb9pXpON10mG7RDVu8Yp+l1at2pXlXMK0q9yOJRuEh1RvzVs
taXU1inKbjONXbMRsdUds6Eb7qxqro9Ulc3BEr21LcbOfZGi7j5xQes7zEJh3U0eSszmotV3iEd4
0JV2qwJsWP9lpO346tsOiDcti3yHGovcq1FYO+FZChLBytlPY+yGBCjVIJnm8Y8r4ua+qOrqAwSY
+QNtinqDY6R+Gjtv+pTloMKhwesB0/awi23/Fx+4siEygD1d1kpsB+GWYdXVxd8e8pbPtRjdDY6b
/r5BdztnxHNgLdszT6/EtaB0hifhdf3Oyko8xLVD+cY4uNK9qJ6gBYfs/kPUluJ7NLJy5zZZ8gzp
sOapjC22ES2e/VU2onh/InlY+MLfdjbrPpxhKndK6nqrqMi3UZ9g0mk/bD087+6gnqmhh1K3DzOg
LPe8ZXrXO77A0k1858Q839pUNWFaufKxxvtTEDvgR2zs2Lrziwy4jaYVIDOt1H2SKAfG2Bb3buOI
l1nL5IFVcgxbJ/Y+6cR0SBmhL9oCT1NeUCsKqoHbL2OVW3e89NgdHbEzMzbMj8WAhMQYcVTu8tnb
+7kj90RY3baxne6D2dOPSiQApoBbft9OLb0bu8kB1co8PhBBXWD3mVA7iK3nd54cnU/R9fO2pE3K
gpI0Koi60XmsEECH6VQnEWrXXb6hWfYP5VZxytvG/2P5KQ+iKMpDx3cjf1egeOsjj7sPOYsk8BxA
9twuu3OnkqpgINr9SCMd/ZmzqAwTlY/TMee8Pfa9C2FNwsqQNNn8JrweNC++r+VOF3b+bDlp9Zr1
GThtrWFHY698rcu+QNmkZ3/XGadJmA8opKjivNyiItF+9Nx8+JbbIBCIWBP9sPHTERGHB2+XDl4w
KYEH+ZmRIK99exOV5Q8NuqFDS1PA+Skp3qNyKKHllcc/smkY7BAvC/Evf7SAqm7TIXuMoLSwV1NU
5EHV5OXbxNL84AtwuRcMCsWORhp2q7kr9/noaqhKTu0vuz9XCyUdKR95DwkBGJn/t9vEJICqLNv2
SmG8VPOgLYoRfBaZG44e4bukV+wOmBl7Y3NQIQu7QQo8LQB+SLqU7sbZTZ2dK71onxR51QRtl3lN
mHtxEjpQDNrnkqdP0oOe6dg2mEgm2daqeLUrJGPHKRqTsNN2je3rx08Rasve5plUb7ovpm9gsAb+
C9pW90KMI56ClYd7fzftXTGCfNAnEspXdpt8n1MoiHPlO/sZDEiBbtvh1E2l+jYPlQhEg6/PJbNC
DqcDvnvf/WZHdv1aTGW3TWra/Y4UQWpBZ3l0lzfxS6cqf9dYZb9vKoKTNJ4pauFn3QHx0ePdX6Tt
J9d2/MyqztmD/0dvWs8ZwoyQLIxoXzzgsbbb6biJ76diGP7UVakeBRz/LilF/jOfo/bkgcclDfH2
Yj8Qh5HDkNrlHbYFdohwi0MRWflO/4+z69qRG9e2XyRApKj0qlC5qrPd7RfCYVqBojJFil9/V83T
nLpuN+CXgwNjUK1SMey99gpdUeYSFGxQdDUk6w3O7QE/0wz3ZhltCMzKXzqkR1dJ30f+gxJBtKZ1
3Du/JuAaZ6jpxJ2vB7INJmYvlZbFl4bS6LVym/rQx704l4EOthG4dpk2fDgogg/QdpA4v0d1D1fG
6VCSSsdJh7v3OYT9U6ICzh7kOA1wk6XN0wojlzotFuVOeTyU/GsbGXLogFFnhgmx9aSsvyIWoMHB
7EPesgbTfaPCAFHWnpdyXy0whrP9dhqq/qUdlNrEUS++sLX+ObUI0siWMFxPrMNvFcKg+RnFBLY8
J1W1hxGY3rOVYHw/kAkOtKRQLQIHcLTaRw+d1hvIE8GYN00VpCXtH23YX5oqTlps8aXBsSi8PjEr
49He56VH7nyJqK6cLqNBNHbRfolDdzxQ6WBrja3ceSEfxiSE/k6l0lRBcZ6oKMdUOd6ybCYcjzsX
uYs0jUfcvlbBfCCBK658ciUhmTAIRljqhjx1giJuw3hoDSTwCG9ooepp/cbJnZUHD7Yjbo5jy80Q
iabf3Wjqc4QCm+FuXWA41erAJkHLMaT24/FXZP0rR1Iiz5VExHRJQEqP4WarYzcbUf+8Qujdv5DY
l3EyCCo3Si0qXbBaZGICymv4x7DiLeC4ALyevA+Na5/WpY1BY+AqUskoXI+mGhyRNAphtp4MdRdt
YDJlUhX5+uwxR21xFHpnLO9lv3QIQWgqy/qkW+JZpaR3ijfficWxpczNpTvoJQ1wlCY+CjUnk4GH
I3ENw30ZhmrLCmvvFshWX1i4ukdA1R7SkJVOe2yFXwg0F8m6DksGqxtIaZdlIrmYArG1pnKHFAwe
W2Z9hTYgWVgsKdLxHHPvF9WyMUMzQu4CuQrI420uAis2q6i6g5KBeETKSiHugqjsjhV4Cs9sUSZO
SjM6F88p4CUphhrHvTc79EV2MnxXjl9/d2OF6ze0bDpUFvVyLTHThm9xs1vmkKK4jNp7E+pmy32q
nsclGB9kjQukMcLL6MBsiKS7AOG7TQxnqmQeXPusW2mmDPm2TQMO27IEB4kA2HzAfnuZBllnxVhT
mrd8lXdR4HIvawNJ70LJAhxFQaO9nFvpfKWt5RABV533DoMKe/TMOFzA6sAsrQpsrsNGjUlLaglS
URMhcrgd+Dsb1intR+5/UyDRJY0xOm9Z6D3NETUXMXM4oBVg7TgZMrf5r8kNHX8n8FE1yktYkT+A
ATO3aTQ188YJhl3dDwzxL2EB4JBV0zbiBcyKgjZApr0R7sZWcYz8XkrN/QRzRTjXoZsNotFmelL8
iIiK1aa1tmRIW0+imDGmap9gCl3larDDnYWRl0pmW9IWIiZmHpBnZDcBBI+gAca2vpb2Dv7vCCoX
LPKRNSlckZMJ7K66G1HjjwOAkkYbmsphEPCyXoRMxaBwwlVmboOUBVCSNdxd2mTUeOIOddq+ZXBV
wpim2BfhwI9VpdDkLDPfDx5xliRuHDc3hMr9ZGqTD37bnj00Zge8XpKaOSabxZc9KDCkvoym41s1
BUMyQQdaoHhxh9NIiEhhxiJ3ZTx6Zx8V6TcdwL9xH63OCHO0qnsYopjmU6GCU+3jvgDnYb0Py2m+
b71RBcnYK+QzuDX0e66yYLNN9bqDVUbgYpbN8T9BOby4tvfSkDhFDot1+eI0c3BmXg9r06Hrhm0d
C3/jVUrjbkcJkrRgaqQj9estb0v3wJql2WqE9z26hdN9syiyd50tuiNY3I1MUIE1GciSjQ/9lxi6
THS2TP3e1W8FZCevQz+IDLqoDsIfBpf5RGPjbjqPuMe4aMKfQrcI56sbMaVl4wcparvyFFVjkTtS
6Ss9CRbHaWVn/IOYihewW+XJOrL4p+PGRbwUH7aNlQTByQ3NRKhY5lv8SIA+y3tTz7bOdV/4m4o6
/d6D7GnLJuKf4lWC7Fw1dLPOqkDj2ZBD4fpDlVJv6V7KSQw/DPIw32RU+d/x/KZO4dxAvxiORBKH
OE6OXl1+HUXhLgkFYLAZ4E6bUbeNd0z482vQE7ZHPpF9Hl2TxdauOlEjHDpDtHXE8P1USriZeqiT
sknWVQsUyV3ilDq8z8qgXjdD6VmOmphcH6qzXYYWb0l0GfdyV+EmAEMQujd3HGJoFh0dbYqo6E5j
qKd8Xnmo0xFu9Bi/OnX1djUtEtth6dDFgCCNrgvuBCWshfOq8vzEDWo4SsbxksZh5aJwVfJLU03D
90iiIs3pKvzwruqlHJ9oBVbSW4lJVpnXaJqr1JWD/QKqAD3Krqa70MZDEo8459uxQMx5wSA2HJ+C
LuK5UdTPeyb7Kuviluw5JTNNGrwEBGsNuv+BaUGb0FbNr35YswwqHbZHJTbBUla3w3O91DAl8J11
AA0XM5cXOxC/zArle8BDuhiaWe0FNQo6G+ymBY66OMnCaDPH/Ce1or1HrTImBVLjaXYNRgtTqMoN
ywq+U+gP2vs2pLpPLYvCNu3h8azzuKvKOOO9ALERqNY/XPd6o1UXo7BdJWxca9skMzjnSeTNCEjh
sCztYgjtPFgt/4BmYtnW6yjSBS/xkcKi63loAp7B89zDIYQQkmML+CdRsnOnZIBN1X6Z5/ayXiMD
RtGKDYhazquSiznEqNEOsP0qTqEOET3YunDi0DqqMyXnaqcjR27DwRfnbiEAWwClW8TNMCiPPei+
1tgeLKrtBBgQBoVFZy8NeqPM0ygAk6ZwyY45q8RqRF8EyZ5q5VnGMsiDohm3jgMfnHIOqg0PKnM2
atU7LOAwhbSly2MEhp77BgxpHoawQ2TjksAPTb8NDalRy61iQyXp77kOZ/y+tpY5zuynrkCrRGOh
n0Kx9uhZFNsx0J1TLuZo08ouuhtjTveKclByiWUc7gKzyXsEwRwibOEZ1fIcf199bFOotlR06h0e
79pRKSRigwQ1zEv1DKNr+x3lY/NaO8uCPCFc4Zmy8MpN/KUxF9I4rUUFDhijUkFwJ4WqT46axlOH
wSFuaOBHG4vG9AG2ieqfWDskSsLQDX9WrXYgokVnnTld7M5wEPZxKg9okaYQHi84iN/isjlzAqq2
39YmcxoJnGsYaAozPJlzt0HseAAmA2Y7SJCFz7iXLUW8QI4WBcAZveplQD4M5n21RqNiuuLVjWT1
gN1UJEKT6hQKVmSdhSXvJFeV02tbloBf1pgExAWeodmkh4l42Iq9gl9M6glavKGGcnPQ5sLDtBpE
I9QIXRmdFiY+7dhfgojphxBBy9vBp/Q4hmV/Ep6QP+ICnZNa3WhLvIBB9VIbvgWUGO6NaWniuY1+
I6u3bsOAa5Hg3KovKrbusSZkegzKyX8phSBZU0ivTJVw2QGFoLvvnQXPHy7DdpFAWkdnDU6A1hE7
1Kx+GqEDwoXvKljRhdokdV2GaVtguoeboocjfu8Ev2JT4+bkLXw5cCCP9NmdBxLttOTRTvYmykfE
y8Q5n3trElCWa2Agoeiia1c3Lyk65DgvlTEnbNd5i6Cz9RwjWSxZfW3fp5GVW1uW5BIVDL9YSOly
GpVlj62KxmNfQiGBD+KoSbmjzbFBj9Sm04BmEMgf+4e0YN0CTOsXDG88/86hGFo6egoRt+uHIAXA
+7j45jVL9YSEhNlHDFi/0MwnxRikfaDVexg19TNwsfBsionpLKJVewdZr9lUja3vWluSDD+Tf78Q
GuLCFP17oWLxGA3lnM0K3Q3mo6zPoyUac8GaIXeRm5mubuyeYOsX7QwMTjZdI+mmrzq0QsT0wEJh
1faVT9W4Q5XT3XMcpHkEwshOTX3xq6lZeOgg7r1YbsyWB96w99qhfaZqiFBPYObySktgphJ9OxK0
W283BwjKgEO/e1KRa3YMpI4VBvSYNke4jt8dGJT4SbOOQZ+Bwk3vuYnkzlUVKra1RQefuKx08AiS
DklRO+RQjqASTx5ptgwv9WxAHVFJ2ZZ1k3R9VFxGJy4zHlbTBhUhfRvani9ZAWkbergBPAPQ+x+t
J5sa8J6Hca6DFb/13Lri22BcxM8INdQhamTIEreI1lNvAYqlkw6CjfbBm62NtN87MwoCGlswbpfF
p1+4Nn1uFVU669UUpQF2/eNiZrSHunW/u225ZtfHSR2Lo4YPzE1i5KXuEPktzhzawcwhdQwDUOfd
dcdlsyDA5KWf/WbjxF3/Cj4/fRsHv7/zerN+gyU+kNkonvIJHt0vHYqMvJWFyNyyy3CJXeUhsd5F
q3a2hvkB2y26o1+CIYCmAQFb/fpQCBd47Gwk8lMDA1AeWlL2El5rs8IpENYBR/e8g8Vypp1YbWbY
gMMxFq3damDpmaDXts+qnONEOL77w11svKdwYXxo1TieAF2011l5tEErFu8UR33WVwDUBe6xLWwI
rpGdUh5KdHk6Bf+Gbf1SdtvFkh825OFj5zQRbj98G1EArTPwf//lL115moGnIQ6STM/uCHmfKmSA
a4+rS2faMZswCExiOFcBx+0zHaANsm20pGUAyJVAKP6GkW19djwc154pTOoNa3iknSb5MIvqe9sQ
YAuYaZx7IXHOC1Cq8AtW3ZqsGKlMKfDiNl94hUIlbrxHHAx8Y32nQ+3qtedo5T6qXtSBT9QpQFJD
4bTtRGv3jXb9FK0YOg9TTyixgYN7K6fbSs3+UwECQIaqA9eqWqsclgamgCQmjFMMQIaLr0r5DYnW
MLYufWzguJEpZRYFUaFF7pmKpLS/wveD+RqT8Bpg6Ap88iq/mq6c7lbZk2di/a/L6PCcQ7H2FaFV
78Z11qQeFulnVQQH2kAwP8MQ/t1bW/0LfgYA5Iz2gTTHKhdalGvOQpw8CQB3+NdZ5gLphQnqJmri
6NV20j73aymLtFa+QCPn1XFSB7HJSy+oEqbiMJcljsswBAzNEIO2X4RjTgUoj4+sWLH951k8iqUc
NpS70V6hSslxjbVnd474XTWO3Rs32m4L4bVbxLgNKbsGKCzXvJph6W0iUZW0iUXxvglJGGzKFdAf
Ck5xMSgD4yxANmrKeejkbPTiTS8oTZfOxDu4hLsZKtEoDwMFIoZkkUzG1Xv14dmXN7aDppBZmQeW
q4dRj+1xqTsBkMUpdv0wxxewIqZceSixxdx2GcpVteXzgAt8KcI54TyyX1AT+pcAdjrvyogYaGtg
Em39dU6cIm6hOEI6XOHrH2WB/i3p5sZ/IaX7xEzUTPnYCvUeO55KqbsOmyok/WWmQOzroO6/srUM
IbtRa+4jkiFDEOR1eaE7MVWPUDkkZqTIi9MJcXBHsbaqvjUB/jvEW7ONKF2I0vU4q3288m7rcQyf
HOBJb1XF3F3hwH8JU2k0SsXYlyckS2AXAgdNyghqlTCa33AGASjgUJVK2c/PjYj9zQKwYlewwH+A
QsfDFwkxdxEO7EIRdQyEdGswBbge271Bhkvt0p8g5JFXZ+LkjqOT2nYOhT+yWpDIaTGoqSC9PVLY
6SWYHiFzAunSmVkx6axL/doEvc1Q6eBTl05sWke4h0nofk9pGKYS2Pa2nmKdxUs1p8bpZMZlpHYl
wao3LSCCZEUd/hg5vdi6qoQrOqyOMhPb9tAJtJJ+reM9ZxaV9FyL5y5ofmAE0+ZaNlUezww+IGg7
U0dX7tbYBT8rnKXGhKGyumCFkqxGIbJfm15A6ROsB65Kc6gxo8vWGf2p5LXCKmbL/Vi0yxb1RRRi
b7MhGwreIOg64Gui+7Hc8bGaD/D/A6fzrgW7PEyKIZp/TID+06HVK0mU34YHEnnT1hRL5WNsOfn3
IBJXZVpNnQ+Opp5+9QD673yvHmFyDYC1SKqI0juzLtiYbtn3GyZI+52wlR0jMZM7pFFVhykEdSnV
SmBSVdVzCMucyEG2LeY6kQQIPDRwMiILZme9AppZFq1MfUmkl8ALIcxF75PXKF6gzpaWzcmIy2jT
akuzsNEADEuciMjq64ON0/bTdzo4zQZU+jqrDLSYPcrDr3qyPohOQ1x/r7y2W3LH7aWXG/TYPyFo
6WzelO5yjGtawVYnCL71s2gPRdianzNGXFMSwInkHI5w+YlLFJVAKsmZTh3DeoZdDhr9c4X45HOM
sKczBNIwSIkwOPOzFmfkmDEMvI9lFRXbdiaNzL2inXbeNKHawYyq3o+OqPNqEuUeYXb221SuyqRN
Ow657oj+vjSh/mrKwFz0ULCN0wR0i8lUkDDS1+ehWcaL9DTc5SvKnkjDHDdrFXx6Q4kmAtt93g7t
FJ+aWq4Pxs5x7hfruiVdiZzOcpAALKdSbOw0oz/H6QSItofLpWrkBQhemYfNytDPul6Rlmpevisn
hF6aUuECGDPYF/DW4d/Y1Ht5jTilbejV1aYOovlBEmR9d8BL0lCt8M8K3fbBRURVqvhAN4Ubx09h
UZjnsGr9rUui+tz/jIijnsHBRxQ4xLQjVAq913cXNRmlkhrLL2UaUGuigUW++ivH0lGhOIVUhHjc
lW8IoetJ1ALdm6tG/+IGS/8DY29q0GLQ4A2FzoxIkqj2lmym4VymdSEAdUCk35wAifv1yZ3LDnwj
qzBAZnp5KIcBmEHge0EOk0MB5Sxf1C6YvSaPPKXXXcRM8coHHyYCvS+izaKlczIU+yYhLWm/lTFV
723jVhZUMp9/Re8jMrCCyN4PhxKSnlHmK2gB6IcsWzF0ZrNJ+yi6TuZVmfsMDRHKUPg4xnh6eLpX
Q+KvtT1HCAX+VZWOk3ZicfIFJjFl2rq1uRMrtY/ENeW3KGrt1kbW0IRp08DvDSNMnBKVugwQ4B1X
r3yLbCu2Jvabf5SaxAEQk3qhyvPhoesAtpk7BFzPvn7tqxbrY+2md41999Jjxu8hCkDMu7hEhTBr
Ed7FuvLOko2gvszT9O4aV0Ds1vQbp8LzgYqCPBXg9Ff1m0ZGXTLBsQ9aT7k2BF2qtJexKdHwVbgF
M1WBr7NtHK+coKUOUZRx13VzeCspB3N42T/HCuV0okKKMUkVD62f+6U7b8oJA5TYhnM+o+s7qBUC
sETUTvwrLAP51MyQesC8ah4ebdcuE1rwtUdOFFPIeinLdTcTN0o7xNreS4GkkFQCAvgZIlGcHOZV
ueDRDVO+ooPAoNeBJBlyfoR0A8AK4dECiqPM+lpi4AWGTpwCySoeLEPnWyES8TRjFPEmosh/DgfW
nFE0zY9NuDYwxRUym1uMKaLJwo5nHul2jtBPa/w+921LZI57vUkj3ysehpXr+1Drc9B3/5SIaLgM
PiylRrFgEo70+e2ITiVxVyZz02GVJsi1EZnvVeRdY8i/H3g53llcjJkvZrkFHNxtikLHx7WyaLJh
Spc7xoU/l+dPwHWC7h27rb4nMtabgfv6nmpb7QHphPcUw490VHWZDUMH7ICOMzByZXiOidG6Wyso
FTSa0i9Q8DZ3vhuxS+whLgFjHjjZ4QfKPYXXNixWZ+MKGsTktdNpnCh78LyCvaO37na9HOcJrBQN
SyrFgU15lNMHTWi9uc6gF/A6BDSwFD0IJqIhcFuOAQ0xVZO7DtZmPQOB6gLRn0kHOBzpYKTLoAvk
O6zp+tgFY7EZPD/AmYzMZ9iZqhElfRvCaymHS/90AeoBefTqJwp98SHEQA/zJdy6ywDMnJWeuWD8
oRJdzPWbi+pVp4vfyB+taN/XhvdbUZVB3tVYQX9mzn1Abbu1+BehGJowkgQhu6DOyNb1NyAZnGrH
RGgd+d8RVW/t/ZnknizB3DgGgA0lBEzoEQDaN+L5z9/iA/7fv0S3/7Ajx4mg34yH9VjBtKFMHBl1
YFDR6L0U62eeBB8QGIPrG/zP31gt2F/dQpfjItANPeDE/fOzf6BgDoIbZiRaCkEig8y/oZ6RfyDQ
htZleh2QVg1yXavhYGokSNFl64EsRspgP4JT5/SfcCc/+l7Xf//P94LjssXh5oMALV/G8KkHmfvP
X+yjH+WGlCkLJI8L6HOOrMHEZEiU8ysAz//PH/7Rur2hZAIjEzMOUgiKVyjWyJg6vsC+fdJ/FY1I
g1uj/97BxaCLqjguq0BLuauWHvDlZ0ZsHz3+DfFZIWHJnTE8PlpM+lhBeYaudAPvEZW4bvtZ8MsH
f+XW6X+Nie3doiyO4Dqi1rm4Xr/jMBSpfPvJ8fHB4rk1+C/ikSn8qPooaJ8W7FdbjNmff+CPPvmG
8AzcFfYZyxwf3FpuO0/krhk/OY1+r1QLbn1IO4oYwaXwr93QcAH78J+pYH4yGolWmI7wfIuWr44t
PtsHH/0KN/ub9BPmeBy2pwF584t7SqJ0qh+70fmE0PvRm7r++3828IyuBObBIztiwjGfi6GLj2SI
qr87HvybXaxG3YEIOEBNs9QHoaK7BoDW3/3EN3vYgIpWYZoVH3wbXb3qc6cN/ypajga3XqQrWlxE
l4Mv30UgmRBP7yZMe3JXyPs/P/wHp9utv2WDqCSmMRM/qra/eBUaBQhD/6lc9vbnz/9AaXTrajnG
rW/4ZCQ452sJh5jOuyvca0kRRMTbhk2vHhTmCA+d7aOz7XQ7/93JeutyGhRkWmwAUUm0KihFqXPR
KDxSoa99MBvJJz/+752PaHDrpTkVqMRYDL00CK7bEmQU2gx3INShpjQ/jOyPhPlPvFO7gdjqk0Pl
X0XGb5jv7LpH/7NXCo+01PFgzh+Hxrs4JG7uVvD6bAboH7BMVPQ5gunlpnGUD0ueuMp8GpYbpLrx
RFPmpJNj2K4ejQaNhtebpa/UHciM/haTbgbXOnhIpbwEgpQ4CIN6B3hfJ37djPWunCcDmx+22jOd
+/qr13Tzro/hmljZyJyJNeJ+gsHels1kOk3RbJ6QdYGuYpwbBuCkVflcYRHneFz5XCmF+D7ApXCG
Mn2LwqDDYPrkhvX6wMYmTv3YFBtugmAb8yhEaipa3RjUxar6wr3hBfRrZysF8X5KoGs7zDubbT+O
aq9YeGUaR/RIINI4Ljyw2eDpNV1FTS9rrJq8diZvKwt46wjLatCDLMbrseNjqqpnc145+NbldK0i
mya4rwO2bLrBR6tkojlE77aKbitMWG9Cf/VOIJy6n10aH2zKW9v2BVgdxSgmOoCYf4UHCYyBgvkT
F4oPzlnv5pyV3gKKAATGhxBFOvScRfmZjPmDvX5r1e6vvmPrmkUH0o/3PZ9U5nPn2S7FlLqoZIe5
y2dW7wnI3H8+XD76Kjcnry/qyp08lGbIYV83MONVRyg+6CdFwQe/wm0KRlR6NUZCTnzwMKCOojIP
/Eecwp+cTx88+63R7OIWSzRoi/MJYPM+lqBuDQsLdn9+Mx89+811N6q1iUYfd1K0qGTFqLcDLB4D
Z/y7j7958Y7T9yEc8u0RvN97aw3ozO6crDT4RLX+0ePf6IgWUngY+uPxEXqftpxnTXep6r8KEMKR
fVO1uhNw+VphB3AMwsluqkIMp9ZPXg35d7n/5nC+9ZPlwrp1Qzt+sAijRNSFp+5g/b+JMc8/hq1c
UjuyAJwfx8vmmP2sZC9/aIn/3lENmna9ei9sLL3MlFdsD3FmTQ6+X7Fpq6IBV6GvXhqFsa3rNOMJ
QzSwPttiDR5iD6TaIajCO0wDpy0rZ7LlZO4zzy3XPYxPQU+sxwosNNyBz27Bow0aMVinufN3OG1X
CvSlRd83LGo2Uaeatzio9AHYMJJlqo49mRjnWxfF3gaDLfTzoNnfhTioinSaTXNk8GMGec4NccWq
NhHeUiacCbtVzqyO3BKw7p1izeeaOIdgATEBsGkMONiw74Dwlu++bNpDS033HlRzByLEHLyWFQle
JmfWd8ad7SWQhb0OAHwBvLyxm5iS5oWM/XzRSGuGtF4qiISI+aqa0HtdYtJdnFVhPAG+bH1C6JJ/
UNXEAMdU5Dtvm+ktYsy2GR9dkjJL2y0suPzHECPPA2jE4yO1CztLG4CNv0bU2SndVbtgWsyXIXCi
kxv7BJMyAVopJeC2YINVgPAYWOK9X+eiXhvIW1YQ+XrXJBX4Wc+QtwXHWQ0E9HUMAxPjGD8pKwrp
RWAAsSjkrUIq4Dx5NemPE63YN8efhx+k5GYDy6blVHEBfjPk1CdWTyAJQfa0h2QFMB8BhWksyQvS
KH2wFiJWnppQ4fAtuyHxYMn+7PRBnc7N5LmfrnZUHL9b7Dc7FWorOZKJoPj1jX+Ew+L8AoZa+Wzh
YAVu2tiynYsx9l1l0TqzdpgzyI4AxUFichacmRz47V+FcFLUdv9bFfEFGdKzq+PD5JyWVV3c2Dkh
YSj785n3Qf9zmwOzLCv+YuzGh0B9hyQhXQtwgIOL1J+eHNfT83fv8qaqawLw1QH0RMgIMYcAfUUi
JQZZo/cOmdKSWGqmBJQ05MNM8xNcb7+auJ7TKvzMuOVfq6j//wDk1kXThisGmO1kjgWCXA9da8bL
YJf1R0SLMUVV8ssVI8togUbZY0GR83YCFyywEHBRodZToTjokPWAq7Lo2SdX2e8vSvKvNeV/al3Z
BoNnvchAU6pzj9qDnMZP6offXzOE3lwEHCU6qIAoWHz7NSiWg55fdcv+xvAb2/9aJf3nuVUA9rOh
fX1cW4xQgdJuZpBMeEC9zd8sSJwv//sH+sKbGDhY6xGsn8yYfwI7ZTr8Oejyk839weu5tUQDV0V1
KIK8o0OD+3VsEB3igIXoiE9e//VBf7Pc/s35/c8bmhpfj6jk12MJs+OHjnoFBAIMbHUCGVLeew1m
ExjNwMVJI/P7zy/t9wplcuuSthaYCKMzrI5uAcZPbEU2SrWdpvk17AoOgL//+Xd/6Lqc//PlGtah
7UJox9GJzwbCJCiWEocDPrSQdvLyk0Ppo1d4U+dpJHUROcf1sWgws08wKuRfJxDEMVZuJnICqUOf
uOt5b5jMsb8qzjBC/N9vVoSuW4+cr0fp1YdGGMyXngrzmYXxR4vu5kIBK9hbRDzZYwBGCahfe4+D
Hk68T3xCPvr4my3v1JigL1MUHtqiyUQPGvKckc8CTz84qm690xbRxAuymEJ446sHSFovwVDt/7yc
/vWP+81muTVOg6Ia+gtwF/HWzV0hygsoowBsnC1Z/Tya46e5G4EEDKi6BodtRzV/8sZ+f+8R9wbB
RNU50ikU9tjpDlgDhOl7q0JwTSuPQne51tUnW/PfBfS7r3hz/2EmaEm9rugfF+ltuXWm/bg4LeJj
5RcuhLxMvNeIoF7pDpTtNum8yLnM4OWhqdfrZ73Nh2/6unT+s3NpNHcQakfr0bjrqRvgxND22F98
I6TLX2ELxtCSwARutgKsblrz/eyb6RM86YMN7d4cG6sYIVVecKj3ELjW5ovnxpDG6cMy/VD13Vx9
5iP4wT5wbw4OSFLmRbWNRca3bkEMnm06Gk4gzZd/d0z8H2fnthwnrkbhJ6IKJCTgFvrkxqfETpzk
RhU7CSDOAiTg6ffqXGXYpqnyzUyVZwoahE6/1vrWktQGPat25w6kDHf8oe1fFQonnrWVyLv28xej
xKCg1+rSxoe7/ovH4f5wWFiKrSjstX68GCRsR+ZdkQz+WYvpkfbBDauGD7UvVB3//biAH0J1ePBM
PINjh8ioPp1Qjm6cKMin6tVXwv5BKkufOZnbrYXl+3OeHSwWCm4ZICwiAUlqpjLs7B9y+hp0fyz1
5mW/r49O7zeHHSzGCE+TCtIhqMwGyKXuKwsOMgs1cBfbsI3FzvtNYi+JbT6Dm4TDDRTbin7FQhwm
Ev3j+o//C6n//3EHm7b/tomNYYeULb5UG8yKHcyNIwRfrYqIq3/nHiRaVtbZkT/a2EjavDgOo3I+
+diYnxn0DnfwDr6MkCHedBC9fB9w1B5OnYGR1J6HPYx3+kWZLNjjnM8+GSB8wgBA763wmrU3vxgv
iINd7azxqZZsfgK2MHZlAEleshX3s3b9xThBPQAPG6PnWA3JBBpFt7ftAFFhsPVcf/t/j6vee/uL
5UTXDB6ol+WEqLDG+lH26a/JlfozRI4e8Fzt8KeepvLIc/+OuP60G8tW3o5+q2E8sYPvFcJFoU72
bLANi/xRwPf3A/5bqHep0HeGC/WzhisDGIAJ1nxHp5FSlMIqVbxBayn3c1EVUZ8PsMlMk/OVDEUe
ef00/Rmw7jjmkNp9Ag2g2StodG64xulsC1tl1AS9OlVkqmLb4a9JC4kJq0R9EoFEPQYawD6GDjBV
ABHg0oRQKMYDv37kbn1OYQVlprYfSwUIzEQL+bPWzZRD0omsLAZ8TtSQIRg3ptW1FlwMlUFBTO3z
to6N/X20IQ+qu107/rneemvdcjFS6nxqRWnVKqYNQsrwtJC2gdjyMY63vWTgmaDKAnAa+dmgMTlC
3QLL+tgvXyLwPD+HOihNSGwBw3IQM5xtXGVbuR9/OebvfNVL3h0Xs+3YqHrHsCbsUCUJ09bZ9c1T
bmwwEfwQrqQb487nwMFwkRf6JIfP3TTtJRxVtdLHaYJJE+6SlLX7KXDvEys/5jPqYJjoWhzAsC3d
xkoLLrl5GWtQkpqMd7YqVocTn2G+LD60BECd578DawsWxwhB2BSbqgt7B3C34Qtrx62RA1d57xUv
hr4eEEPZgHB9xlIpuxvcpIJHiORnoUq9Be1b6Tz+YvhLIZ0GUEB55zw/mfkT3K4lfb3edVZmZX8x
7mXBwKS8XLrthkgYmD8k2AsdUBo/qmCLRLr2+xed3wDDrslo87Mjq3uvL74q7RxN4R2vP8Pax7Po
/h7xQNFwK2wFaxTEGgWP6dy/fOjaS/KdRumwxjpvih3AolL7Z1NsKJVWXvwSc1e4NjBozTTEtWvv
iqw8IWQotIPPdidxRJhsHLOtvHnvcvd/dhEezu0HAxBBfFF6+86Lln8QvHz91Th/h5F3vv0l4Q6D
7sQcX+mYWLB9NjZXJ7grDQz0sCxZOyYhOUHVex515AwO2dGs6E+FBvYocOc0ptkNONbk2CZNfaN6
+MUC2OR5NNBLOQliXjs0wkpQRYBvCCZw2vRjyAHGAuupcjM4CU0gjwb2t+/CVt9MCl0fPB7TPrFr
dbDBC9oFvmUOmD79B85bB5UVHEigsqOK5lvARBl5Lim6HTy1ZLyttAR+AMK0Zg9iCHvKYXnYETiM
Q8hLi9uOySwuMk+eKHT5+7Z1zZ888eRPnYLe6TEl9/ADSMzbOcGJrBqf4NpnYHYIgUztFuCoT5OT
QHPg1SVUxwNLylhbOb+p7ZQdQcVLngxYTDfSOALsI+0B4ZGOO5GX1U0xAFjSZAwAEwSlRoPuh5Mj
QVGmWQ4/ICSMCK53u+HYl4N7rGE3qsDeh64X2xES9ICDiA52qxK2Z8PgD6upVccJJd0z3JJwckKL
hUMWIfnJYpP3YgWBvxemn4BWItM+qOAR9CreP4HiXB7cxPP3LdWwvUGyL0FvGhv3UfYOB/1FsjtX
Zx7ysfPylPuafhFkhinbmzpITi2nGF+LcpxBjJ+BjLFLeZfC57hXpisfnEpWh76CWX1gTXcqtXDD
BqMTOJkdqXB6o0awzRrouF2f0H3SDvIeBrP8DtSz+jeIaTgWqdWcAyiGRPN273m8PhWjF5wJ8AKP
rd+CX1UEHarYbtole8ebaLIvJ+jtEQjURRa28y+tURZ+p2sPYdXBo31nkQAq86IuZQprCczXqUY0
XTVZ6QHa5r9bAOiqB9hGKTx6R6dp9d7hrHkqKsLeWDPZ+0IIA4o39+uLuSLIvqgU7pywNT791AQd
9qOoMMCiVsyzeZqDqYPLYILDAaCvAV/prvGeLBdzLQ0s9023Q/u56J3sYBd181WK7BlHGNORtFPF
bniqYXTxU5yoz3MfdUnZnfLavMyEzxwouA4mb8s2JbyLEM1FrRKU3SY2CDz5QE22c/Nk+BiY2PYW
c4uLGhqi1qB2ktQaonr2jwUlX9glOOb6CLQ2ui3mFVCTcCIJ3l5MwJweRmwNEqX2gkBYfv0Gl5rP
ewPcYmaBD4YMbmaxcwNdDdBtWp3BJgMsw/PgyBSp2KirrcxgS+FwOU68TWYjwTEckldY2RBJ2KYe
2VijrF1+sfXOYOSALcQBWtHNCbJiZHUDZDfZfeglLfXCFvOnCZpzdgbHA4iOKMESiDj3o7Y3fv5K
My/FwulEkRSdM/cMBARBoa8N7uTWtnvt2pe//zNB4nC8MMTPAc2FUvxxggj292gJe6eDlG2s8d8v
ptne4hYkGUfZSMh/ugmYKTn63+C+xpjmpKfcsR4g4D4WvPvgsuLyCfzzPIGE26h3oYbP2DdYBCKF
gzo3w5quhV2j6vbXm3zlg1oiYmH9ZOk8tajbVeBS1BcCcF+P/c/rV195YXzxDCCaovgEF3JM2Gzi
wUnhPU0hmKugS9+76BxhM/dT6AWl2uAzr/RzvlhgU6/2PFZyVFPb4bZyYGMMnO7N+N1NV3woRJiA
N/HfloElqhcWIA9xCrrxV0bM9NQ1tQW/kWR7mqbWxpJvRQtoL8XWmGdRqkYSfMw8H9ZR2Dj3yvNo
pDIHcDVZmOxLIL0grgVcSFB8JHut1FYw6cqXwRcjZuUAVGd8CBEJmEGNuRhCA5w3Xf8wLuXJd4bj
pQSbJIVbqrHAfC78OhRq7nfGVr/sQETaxy2x2pSG3MH9//v6DS9d9L0bLgbOOoUSYqSQb1IEiJ8c
bk5WgPUo4nvbjZ70/pfHl7F3pd/4ym+wRDHjFwfEtxq5mEHzeeg/NPjwZeQd5zLNxVBBLwDoBUoA
A90X4KTBRSdJCOtM8Wopqm5m4ut5o5Xef2l8mYRXSKicpfIRa+Hfu+TO7bsIevyNuWDlfS1z8Oqp
G11rxPjm2OrFV81NkiLWtJVfStdsdKC133+59T9DKEP2nW8KaOJyoSPjurFkzdeuTD+oCSaX+/5z
/YmUjGD15Z2DDnVdUHf59MLSTD3DIz/ZUQ9i8Adf1mIghUO6CeDLAqsEJfca253SUyFzq51nnq93
kPd3sVAN/PdZpJU2IyvRQUYXNYPShKWtwZb71nRWiP+48UWt3WUxdDIGGl9ZOeC1O/UrlGF3XVC2
h8A234Z8gLuXDofrj7PW9IsFJcRDzTClCY19bKlCZZUgw7Vl5Fv2xtS2doPF8OhOOQSdFo4xUWR9
zkEdbGE5ZBtz/0rfWGo93Mlwr7HR3BQOlUKT0Pg/E3arra3l8MqvX2o9BifoR1l0sNol7MZOQDuY
GsREZuLl+utfe4BFtWK20hzpK3j9c5m5UdDq9g4IfZCr6ro7lnb3odBWwpeSD0QAw0aNIe/s028A
rEVdjXTYLjtS6/f1B1l7UZe//9PFTduZtMvkHJsUylfQEt+ChH2Tcqv0svaiFh1bYAuok4QEZ/wj
rJHjZ+k/pUr39bzxAH/nh/+f+fhff90/TwBLLpvtfJIxh6L8M+rS7SPMPQBOpISeULhqztyAxDRD
gAXPZpvlcKSxbJ/hwGIHrqV1VJbPjqot2DH1cn5bCJwqWE6XRT51QOPW0CeGs0xgPK4S54QiAcQp
LXIMZmV1u8xtx/tpnIZTOSTBC2YoAuhZl35Mf8GXEWeTnDrIR2ekA6T5DFGl+p5nVO2B/t5f/wBW
Gmh5gN5QwN7UZQk7pMWL0ONDgSXy3CdgXFbuVll4ZVhcnp5bVpLnc1pBpBLcS2JA+ZzC3L53hocp
+1htFRDp/37JpfQD3g2cxE0OqnSvgDwdE/L1+lt6P9iZ8GXMGYwMcEkw5MVQ6NROinb5LncHrO26
nk2ncsr1ZzFl6ksBfhVYzdCTzl3bPMJC0/ye2iY5wPEHSiD26AArO6hFhsZpPKCrUiADnCE5mcTx
mkPrIgEr7T0Qca//8LX+vXgrbpL38Dob5G/Q4E/t6XSHLQQSf9lGPWDt+ot5iHZ1EsxaQALp0vZY
ok61twE7OlFqiY05de0Wi5kIxI55ZA6DusC3Dml/gbpnyTcknA276+9o7etcaAzyKTN5xXEDkI6H
04SDyftEuV90IYewTTA4VID0fmxaXcqSULktdDJjYjLzXeq+Yt0OxtOWSGXtQRazErajwF2JXsaN
AhaNTGkYUJDNgrgQP9JkqzNfhu53BtxlqqPGm/J1h8kbTe5Hws/jXrItq9ZKY9uLxha2kb4G+TjW
cF05GlFwAKgUG2vA97frbCkmmRlCmYFRknHv9+4Puy70j8o31heqFWsPoIMWFSjGVftm0wmi8etf
1/sDLPMXPaQ0CoOAi0V0Y9qomGmywzByhP3pPsuzz9fv8X6TMH/x1mZGMGDbUIYq4jmwVOoaxIut
YLX3m4QtD5YwLKlOwGt5RpYEiVK/2YMQkO2lg6L39Z+/dofF5tXhg0Mb1fBzH+jdMDU3PJ92gOJs
KPLWLr/oFgznylbVuVWc9BSxCaB+z9WeDR+7+lItVDT9RAi2xjBOzqDm/ioccBzU04fezFIolFOs
Y3UPPyv1xnMivG9FPtzY6ZYcduXbXKqEbFqPpVcw70y8p6F6QbrjXoPZVKJccf33r3yYS6kQbJNl
XmlniqkZcAgDXjTV8AFcv/hKuwaXm/6z8jN+kHoMwUTnlIN+xPyvxrMzdOBiw9C29nYWW0bdiBly
F7wdS2pUUj55gwCb709Rb/TateuT//5+LkFpQgjBHIOuKkAxp8XTzB8qq9p4+e9PByxYjDxZx8vK
glvu7FUavNDRu7U6H4Ieu7gH9+tJlOVGUXKtIRbDj5pS+LesGqIqWdoRy70jdUyFFKItlefKZ7TU
tYCH0koKWGs8lElY5o/wcHzsG1rKWgiBR7ej2OYmhJGoC+abxsEIgbjfj72bpbAFWNJM4sQEnA0M
FM/l6KRR0/DpNBZ9c/hQP1hKUpgEMEFOl9fPuntk5/xsZPETDPaNy698RktVSmXSWaHoO8V97wen
2dB6N1gFCdO0G89QXoFex9Tr9UdZ6RL+oksjU6OkSKmZ46B6cBIburNbH5gnVWyVtFY+1aVABalF
HYK+LiOeW4dlWke97yPuZmtttHb5RZcWadVy6UAaSXov6uAj7RmUkPNWeWnl8ksZg+i19kSnYdtF
bQ5EX1ZhhwF5XeqBbHS9BVa62vIMKGuHIJldp4oR1IqT+oOE6e5jV1607YSs8RniDmjDdStCv6dI
rbG2xuq1n70YqwsYJD3wQasYXETgCb9Yw9v1X72yZlweDecZK5DDkGFtYvcXfPj9iJw4RCNogLKm
HRUliXCGf7p+s7X2XYzYyDdKsiYv2jjJRgfFJKggELNl7ezO3ai8rYh32TIE0EGdx2E1ZEIGmOAD
L700zLJOhBU8lU8q6NkJ0EMZVwlO/JMxpefacHUYGsTQJjyBLFdU+mB8myPEKGn8G46C8K5gBG5Z
kaYNqOdp9Q0jA0EWFLinWBklu04XwfP1N7TSzssT1kEgbJy6ur3E1iILoaHpHkctffSxq1/a5Z8V
BeiIGb5L1sawgUd+0/6Qlvvt+qVXmnZ5VGgCX6e2pOyMQL+DS5BJOJtfLrj0H7v84vuHGLcBkB1H
27TWPQY0aIEQ57ebu60peGVkXh78s0JN0CbC5ZFCnw2GLJbpIRIEQndIN17+2hta7AJ6aGB6BNPA
AGjTN6uBtqgjzNopHBPvr7+klQNHthQAIOOthUfcxVSGumckKwn+Pc5pDpAUFqCoBwBCWqbYB6bM
zokzOQAsI1X0+s3XXuByauitSrfjMMUw8RYCaG/3paubaBLfP3b9xdgBHwz4Rk3fxnpEodMBt3jH
VFMBE9L6B6/JN1YDa4+xWOtxu9Uq7SE0yYH99YpQ5MnOzm+zutmYgFY+g+XRaT/rDLmEPfayogtV
dY8Vt8y2pv+V4WMJrmKB1XdFDhFFhmL6BBeSFN1GD1yZKNhl+fTP2OEbNiJbLK/RvoQDkQkP/ODw
RoaWxecTHA7geAdi/Kz7fN6wzK49zaWN/rllC/lH5qsgOEvHE482F+neyU2w8UAr6z52aaB/rk4H
MVikk+IcjNDlE7oT7AnEJrBFkXU2bzni157h8vd/7iLAR7VnCsnM3CLtCzJEoI46srE3X7v4YlSk
Cok3iP1yMZJ8cq3g92z5v673trWXs+jNgQMgRoH8trhk1IJvkZ+wr7UjoKcAURbdp5J/zFzFlkir
ICszzNdzg9q5vpN0uDGWv9GX117Poi8XtqFuIJsa+lbgYjtFBLIx8t31N7TSj5ckq6FtEXlYQW6O
jDoOSU/ApjteV90Ullbx5/o9VgajJbSqC7C1AtBDnB1sq2je7hAyEiIUIUy2EJNrd1j0ap5XVd03
lhOnHL4ZSaM+I2cfAlFPvl5/hvelImzJpkpRbJnZOII4rjS0kJ1bYlAydlRNgBWwwkGakv2GdIFX
0X/MJsKWpB5r6jmClkUZW7NIg2jMVAeIoinHjzS947mLqaj2tU4qO1Hnob6oX7C69ADDQ4jfFkXs
3VbBDRYf7lT0neqZ255NNe/d4Kuj6ogmD3Pw9XqbvPvtOt4SSZPO9TBSRJ+ddXZb2tgoyjeIwzfW
Oe/2Olx8sc4pR89pIXVXZwTzVPe9hQw2ier8xrt/dxrC1RcfLBBec14Yo88jsq4S8i1zrCjxnbD3
Dq44YGu3sZFYe4pL0/wzbgc+YM/lWOpzjfSICLCvLpZYkx+uN8Da1RdzT8rhOhtkgCDRUncPyNtw
z+CDby2WVz6fJdLL1gilIyPiqH0bfnBLIQGhbZHjPLfADvhbNtK1j2gx+cCdpNNinpqzTOipZnMR
IWSkgKR/fLv+kt4dOdDUizmIey7nFLu4c00AsJuyFhiDinrFvupo9gqvD4/8tnlVBig72qR6yySz
9oktujetOLjLZQL1do0URVkMb0HfIOJsruGz4ihOA6WN4czyP7Qtw4MuursRvoN8OKSyBzacEUnt
9/vGkHqjQrfyrS2FZy4gSUWhJ3nWtETeYtrWN02T+qfrjbR29UVv1xpUnQ5s7nPtZcm+BXHggQVu
uaEAe39H48BA9N9u6Pq99hItvRuqxl9ILhtDv2KPSLr77AAShdys9kb05g5BOb+wl92Ss7+7+sFd
F50fFYHCCpCeeRYsLhBowztQeOkDmccTEgTD629upf/8n/qMpz2S15gEQIimD6MEHQTpRQieTv1u
C+Gzdo9Lq/0ziiVN6xibjx0SFr6M4gDkXhi05QcfYDEAwKSKaB5qNfFIkvnYEKAzksyt7hTPycYt
1r6uxRCQV/WgWYeECKBf77qE3wQe3dhckL/Hov930ItWXvZz5ZawqJTBuYL4wYKKtaQPVMCsFOqy
GB4BgFFRI2cewbJRHxMX2BmUA3oFvETS71xepCZUCHg+lllPvvt2S4e7aW5QOBhspdoTpMflZ4Pl
rB1NRJa/AI+sVcgRFnpPCZQ4SC9GwLsolYodiHsuhy89ouV9P4s7hmS2uQVNfBJ2Eo0CcRAcuVIj
zAjEfehKPh2qWXaPthhkrEs7uytY652pkzfQX9Bj0Sr2qcxFFpUDGV+ozYLDZCjm44w6z73C0b89
w1MqXAa2v2tM+izTzL3rRuWCq0GQIOCU/MkghjRygupnkCXilXXIvexsBBXY1LaPM7ecX8gLtV5G
3dCfHIyzQ2blrjlYzEr3CJfwPztEsfq+YvmI1IJmHC6BbM69bdX1oYKn2Yn63sLaPM/kRMDB8Ytb
ltieHyU1GxDCJwz/kiWWA6yZhXTFOUjIXYspYYeRuYO3C8rDMOdFTmOc4TaXmgbd16qu71kqFWKs
A/fMwP98EBPRdwK5ZHsxwThkmond6dEPPiEPgd8glLyM+xwZVmJI2HMLat0egJE8BoyOHidQ3X4A
HleWOMECeKjJUfeTrC1usqLuDkKK6q3Uxt4PAXIKPKAJbhyo8Y4agICjN5P0RKHXe/VdC1FrKUv2
hQPy6B5x2kADayiNKWAGL0z09TfsqqCCspWG23sE9z/uegN/r9XDRUZwAoj/VTiot2ePPof8CzG9
iAaX/BISw5qKZ0hEmBDbWFf4+OA3PLhFZx2B+zFwysE2U3MhjqSbsaZEYOON0yNkPm/NdKvgq48b
nqT3SLOWJzBNEGTuNu7OrilMnNjomK8+YkiRZUTGT4ma/YMRHDbJkVDvoDLWwtEEl9UO9Nc0zks3
j2rEkYdZUsEnwG2+19g5HlAeTCKPtYhMUhpBdsjEJsj2GMQOLi0vsobcebDaJNnXlkJgjJ2O3zvE
KiGEJFW3I0K4zg0Vzo3MaqMi5cC8ns6UawQde/2Bcz0eGCrY3ztkE+2alnZx03kK4N06+B3keXOP
mpFJUbIFbwmzrOmQnzgi5C0aG0TchRUyxWCFn5OiCdnoFgeCgHk4Hvn8MlOkSAugwZ40oNr3yClA
FBefyjjH9sacA2hqLEwSZb+vstS+6WpSIq8Huu4GBpMjadL6iU8FMomQRBBhUZkfjKXlExheBTi2
HNGYafI5QSeEX9b3kBmWO0iCZhbSc5I/nHMPG29teTvEuU27ArkRSC8THpD9M+JjRiQ+lb2sdqNy
oM0rDfKh+eQnNw4d/N8ZdRM7bpqR+8g38ukxtYHmDIIp2SHvxneRN0McgVzu0YaZirVvDmReOx9x
IAgOyap9liMGBbqq4XDpWki2VQFU6uBiuQ0y2erXSUKWO+oxQ56zq2D45C3qcnX6WyCO4ru0g/k5
nWV9Kt3G/B55Z99xvyCvJaCb8FvWFTL9QDlNh3J+KKAbiibaNmAJOcFdJlN5TAK/O8xibrEjTZFO
i3j6sb+DltMJDevISTAfsOO8EN7BaRu7COmIGA8EoTXtK0EUIr+x8C+EygYjDucTqZE5kBmS3/Uw
9yFSbDZQrSHWrHdj6uFwaGNVtDLv/p+GaJic2vKGNuamN6Fd+eMOgbNI0imL9Pih5cNSOamU58q0
r9s4r5MDVBpx400xAF8f26EsdZMeTbxAQyoKOKWgkIayo6vh/Ln+21c2KEu9JKM5wyAumti3nzN8
V0j42/Vjhiiz6mMLh6VakgJ3prwiaWMPYdt9ENwFzN8ouq207ZISmAQlgGdyEmfWIQcGDogeWk+O
Ztg0da28nqV8HBV70Y9VJVAyGY9uK141TL4RsureRKG2yEMrS6ulhBzxBsiiEkMXI6n50XcR8DON
G29oZfm8BAW6oMdatVu2sdLRdKeQ+CF3WDp7en/981n76YvleV9Ky5obZHuMTflGyB8350/Xr7zS
tkscoKvtyu6028YVy8J6kFFqw6RubW301hr28kD/LsftkviYWfBVFvRT3s0nlpUH0U0/aZNsLGvX
3s1iUa5SJCkbV7Sx1X9j2bNXvV5/M2vXXazE6ykoOxBk27hp509jMH51+uTz9UuvvZXFOlwb1FEd
UDViBXs38W+LtLwJivvGTBvfy1qrLvbXfZ0Dn4WE+xjLZOk/l95xZI/Xf/vKa1ki/tTQpAwp9G0c
kD9V+0S2fMgr72Spo60xR3WJJVVsvCcUBA5gkO3qXhwZ5MEf++WLnTUmeMvKjdPGAzbtITj/JBxk
vvEV8r/SzHc2V0uhqxpakwzI4brphbYOMAwmX8ei9k/wtsuDcZJ83zVkRFpZWjvRzGT6SdaIDYbA
M0dGFXj3SNIKqjH2W9E/WvC6HMBKch40T7zvwM4WPylCFe5yOLWe5yYtkYyIwnKjx/SuRKn3PhuH
eg/L/3yknZrPmih6l3ndnIQU+jASzlXVgCIwaOf3VFvgTEjrT5mZ6bWBEXDX58iz39mjb2r4Gl0X
OXjcRzguHwC1lnAiXdZZ/uBhv1tUN3NWmZu+paSImtkZ79OUSD8aA9Wg2bgtIiAa5301e+oYjDQ9
+LOLFGPStxDXg7qHa1fQ5bpUA3cAZe4OWQzjPoGRoytsC4Ho2GEO3AI9Us7e60yL8XYSI2IGOBju
jp51GzrJCN0tEpYBmeYmv8Ohx/xdedjZ4by/4WGjy/KUalDIjjjapD8ADAeNGXX/8VBkLbYgQSbt
UDRFB4xDIu7TKQuOcnLk5xkI553j97kVBp5M7zr01UssXYnIR5yZ/wCxFVFffeGdZIo0x4S1yBr2
U/3GkFt8QECpg7rZWDxPWHHunDkJEOQ80TO21fTNoZaMg8CATIGs5F2rEg73sqzcQ5G2BfaxvQEg
3PFmsMEtkUSF10xROtW/M+yBf05gp50hiXE/l9xuTiwN3Mi2SPZdcshKiLK8r/CrGyS9dlm/K/BE
O1ZmWFd7GgJc/DWsgOREKu3AjrmXeE8MqRxY6GTNya9GOOeNY/kIX23d9OcAyNll/vW/taRL/TBt
OMiLlq70vStkdUQ4K85ylQHxHPj2e5HV4oQINe+mmcBE3o2CoTBaCEVj/EyJvDAk0tp7BPWWddTU
nqn2XpIDT6H8vIoxcaozZ2z8NI7JsJ+dfD7kUrWImCC96sM6cLvvxHGBp817Fbx46FI6JOi8X4Ox
4g9eoDDdOqz4IWc7+NODJvI2oWL5gDKgLEPikeYLb6vx2SltpLPBszsXB0Z9Diy952LDM6gmhBa0
u0d1pDsP7PIFzKwC24EGj0PNbUDMkQei4aU/FLnn7JlCjHDoKTohMd5Yh66ampOtRburXFmcaelC
cljz0cL+leZn5UPa4joqO1RKQU+JXRrywARDbaJVJ8/r+1t9SSnmzthiV8XGIxOz3JdBC9KG4pdN
Blgr1dRjQw4sym1FAF2hnm2OalTFSbW5u5uYQoo2whe/IY0XiRZJXTk7PdXgodrdqD9JkGyAyp77
T5dtxSNGqhkn/s60a3uJNGWAUcBgbAPEpftFXwFHIORn7hmmwUvj09F3MruO0sRvQYQh5jCKubur
nK64wY7Qf06x9z/AxT7+SlwMOdjJDGFnuIXrjj2ylbum+ZL6HvtRVNrd6Vrqu9Lm3p54JdSAVp9A
vTG2Ak1ejrT9VPoTaME5RSwqcMsgzVkOB/lugEkKJ10T7EauHyJovDwj9m6OoC6wPrWDXyDTz1L+
Een2809im+KE6E1yELRwv6nSlK9IIZb7AgPeMQ/s+SlPhfhqz5680Q5QdVUasAbFBre4zZA1+4kg
QvQ+Q2DzY1pnepcDyngadT6ehY3mbSVPHko71SfIXECzJ5N1siFZQ5J2wl99a+zDWc/9zyJP51Bk
1E7CuW15lAhk53l1I/dTZ9dfcGKHnMOBKhlVtZ+cS4zWh8al9l1OKnzltsHu1bWmct+MlThISdMv
5SRm+I/YCO/PSItwsluDpeHftEIQ0wZUbFuQfUDTapITkPAqAiL52XcGmLwRKI4B3QbOx+3ETe25
waNfIy8hhNFOsbDyi/agwNVAbI8cHxWsPyE219N9UPD8Tgb2WO7c0XMPxqUKlRaewjtlo1lM4t7a
CHp/FsIunocCWjoHCWg7HpDsi2v3xZHxBEElUO7fOb2dfCpNlh3KSgXdsSN1+WJ1yAmLGDofSGwu
6hJuoY4CZ5hvCB0dULdzO+SsK3KC5Adp6TW6ACmrPCpKwU9VB9GanVn6iNZtw8zKIEx3EL1XaKxl
i6wQJKQ+ssKHDtGuoVe2ELmackCl03hfpcZ4kslLOb9ywaeUrtPewgelX0zDR6ygBKhDNdQM08iT
qIaB9qVxbbN3BuQP+InFj4Z3ybdSTPmt4w3psRe1/txkJd0lSK86mZH3Oxto/hAp3qCUVKQ7g1hV
xJZLIMXwiD/tuZu7B1EGc5Rf0E6XiqpzQB5vH+nMFGeTjjRCyrw4moDA8FBjbLGC+dXpePIDTq1x
XxOL7fEfBWKYoSCB+Enhu1L+jnkDcsexlnoAYAq12s621K+0qMypTxT7ivmHxKJqKNjjGqPIAScc
z441tvtE2A3ZVaNESpKXp8Vj3pvxUMNhf4sqO6zcQpMCxbq2/4n+4X7rfNRnZ+OoHcChzefWdORG
ZCViKmwCFaKjpl0g6PQZxycnpPsUR6yWNL6c1r1F33UfwSfibz3qfLsaG869l9fNCQVH/RAUtD1J
IWhU0bQ5jlPnIw+VTAdVMus+bSwS/Y+zK1luG9eiX8QqApy3FCXZosc4djrZsJJ2QgKciYHD17+j
rPzQoljlrcsFiBgugHvPkJXSesDFlNxAHGqBdfkkHvuwy54Y59YLnHz7V8lglqEm2YCV0j0VVYVM
KvxtEhwN7Gi7jTgf6+qOw0r3MGFJ3rgC+mgOyXRCMhzrg8vEXRX14XdITQ0s8YupvqtIE91L7Ss8
nLg6TLMl3yGvDRu63GdPJaHe4wIv4QNF7vytb9v6J/x2SQy/qHI/Q6rsUBel8wyaKHkOeAl9zJHy
3zMUmGGJXoWpFP4Xr+z5vstddmzDob3LZ0peHNJZ75nTVi96qmGXDAeO6TAg0jxErA0eZUWgI+IS
9RNet/RPoEJ6wgdPe3vIutuCZ+4XJAuiY7TM86srwJn1J+q+a6+ZvwNzTvahHLIDSlENtGI6eg/X
O//fJpPlvaeb5TVHMjZHYa3RL1xDn77TjfyDYx4CmMAaVz85E92zZj6oS5hd+sUvbaBSxxpGcbEo
c6QOI7hk2fBW7Spn78JYfoxznTVIHLUdTKwCKpD3Im7zUOCt/iCHMnpoakvdzaVL96BuWq/9BP2a
EYCXPl4AeUUqcPTrpHYCdYLak4JObVUEAB754ZgoeIy8goLZYq233W3Z1yIphKefULQo4gZ+kPzI
LBtJz4q+ERsGNc0EldvQacMjLJbr3Swq8tzoqbqHEplzFJWDk4u3zh0YF3BXb8L8gdEZFRLgGI6B
DL2nkmblaz5VLuB6/qD3uTt6+2iwdILD2fmpXSfACRJAGW9CovhmmNroaZS2k5TUcpGun9p5j/GL
3rOCBy/IW0/ncozcez4ld1yByh9DXwMcXx3Z/4RMgqFUQfwuiii9DYVPbnUlC4rJg6ImbfL8sWR2
PcTVEE6orWQk6djUJBbx3C/eCI2DPUU6/ZGpwH+IBts+W9WPeyaF2reZmz+2hcceLN9ih4Wr4N1i
ThsjlQ1bbgQH99EerMSFwFoMcCV/CnDhfNB4lv8W9lxFQBHDQRye2PLWm5ErhskHeIxZN0z3Oa56
zxXs8ZKmt8pnYUXUTQrcqhDjJXyA9Xx0Asc/0qwJj447989IV7hfKYfnYlV6y567nTrOA4pKU19T
sPU9C9d2UnS/VTe5TwxG7rteKf/LDP0/mF3nDvMSt434BgT08jvbN/mHFNYkXp5R+LlX9U7M/6A2
GGMxXX+vrjVuFJqdkdiigNVn6mcQhGhPzfCu+UaZ+fJr2zdpaAIJ4Nma0LbEOkTo3zlBHOaJklu+
jZfTBL5JRGtbakMLKupTeKKdwqJ4DKYtdu9a0+fx+pBT6ofOdrPBQh44esCxjxfIRi5sreHz3z80
vCzCjSYL4DPftk5q8V67mm0kky4nCP3ISFKxvkdpAdqBp9JyT9DK/lZm1R1qBVUczc7XPuMbn7C2
ZoykVQjhaHC3iiFFkiYBkmDn+A+w8r6+INcWjZG2Qn42wtsQgkEMN82RAuVkfW/bcLfY+f56D2s/
38hbza2Gyk5xFpdo8H50wAWQ5fA42nqLHXbZYoH4JvFMWTCcHzTqFDKL6z0eUOWuSOpX/3uwg6Ql
rqvzVkIIi+a/6SDf5KFltoA1pWj6tBIwg+7iEg8kz0I4qj7F9cSnGPksZlVwjQzyIQ09hOlBQd2b
xoQucbkFJ11ZteF5IXzYEFKEYxP2yJhlAeTcWyc/NWy44a2tEnsMpjhgSOZ8auZNTlpdl07QjcA9
cPgzz/qxgqF6WW8I3K8sK5OEVitp89lGer7PXhoXVWJPQK7xU/h2zIOxt20RWjOx/HMKXSYW++a7
EKextjwlV4KSqZLcFgO3KljpnESo9hYu6QIY/etj/rfycWmNGtutsTPc0ZFvvOWDQAoFye4lKaZS
j3FBtPcjHCr/bYkyaKhW1VA/LLJheDFW8y0U5H22z1ygIypKBe60o/U+1SjiF8CvQfwHaItCjFuC
ESuBxySsU8LtqayUA8cRSIyUO4bgMANf4dNPVS99UxG5p7RDoT8kpwxqT3d5CVOvzoJtR8+saWOw
177B2K11Tt26VK13Wlp71463DTTQReDgCbJxF1nrwNisme1RuJk6FC7qeRyW71X0lM99XFkbY7Sy
EE0eYcWDEELCk3saAqQyuFPdsL7eOB5XNmhgnLwBAzNugU3xiRdfRKt2Y/Q4i2YjtKz9cGN/aiGc
wBr9BcFLP4NA/ewi03V9B601bRy3dQ138Vwhk5aP4TdQy+EGVSefa9o4bB3lBOPUSXrCuxmi0DDh
YAP5eb3tteE29r3oofcR2BRvQjXGUP6AyDFWzaek34hvEsu0I3O88rFQkMGHIWTSIVXB9EuTbU3o
ys/3jYsxtHCZmCDqfUKqIK59rHHyXfgbY7Ny5pmMMjiCAlGTKfeEaz3cll0IRi21/hr57qn1mj9D
uWnhs7J4TOZjjuzE7IYEFgjZT2A8dlm9dfleCQX+eeA+nNtLwJAvhKD5CehaeUDJqL6J8Dx6JBqv
0JplNd8Iamszcf60jx0tcxlZc0FONAyjHbhYeueQ4p/Aig6fWqm+sXfZ6DV1R3t6Qr10N4Vf/eVh
arfOv7VhMnavyrtAdf5AT6LbDf7Ztv4f3vtx3/qfC8mmHCrYiUGIlN0MqHATJfAD3TeZd8Dd9nVA
DeSTc2Bs5rapa+SpsJnzsN7JaIHM13u0ZBsRbmU7mOQ95HIX3kM7+2Q3b3OPhNZNww8eLMtRQdr4
gJVpMCl8srImaKBH9FRrBzXSPGmH4jCof/FA/eRHGGevi3RFH0bg+WQS96f8a8Tzx6L6A9OvXR9s
2nSubIa//j4fNoNwGqUHUHZvO6vE3djVzimKWH8qnKB/LZuaPhc1JJjjOYBtGrBA497iBeptTYNs
DvLwgIaVJZSgF26PdyDAkNu2hJqiBXT0bjiXsmJsBhfQN10twIYFPdKSsk9sIJd2qlPdXQUphCpW
YyfuoDnSPnBNyl3Yet4XpLH9fTDqeVdRWbzhgqOQzwTDeIz7spC37lSWCdyIpReTkaoTMLIaI9Q2
JxUUobpB+RH5WFW7N15byDcfNvMbz6S19WWEKlKEEI8nnKKQUwI4WR5UI0FGHP9pAUoc9LCR71ib
GyNQEQf6UPAV6tJhuOmRneVgNgBGurGCVyK5Z0Qp5PqohiR1l3odfrTTHKbWT64HwLWmjRjlLNMU
IoUNenwO73UvXrZkENZGxLhfSMbKzAelIC3KH1CGSFxUSqX77fqvXmvciEl9PRa5gm5xmsGpgTK2
74KvvrelobnSuklE1MsSoaZeLSepU2uKEku9FZBvvP7TycqImxREyDPOjIVLeMucEtZYHOTlgw+3
iH0dQITSK2WXRnWExHEZ4mazC7Oh39cwbNxRmKg+qEhGh66YwVz0rE2LsMu5BNeIX70DzH3PR/u0
5MuPquTghPT20UKNeGMBr43oOTR/CF0UCG+ndRGCYXS7F+wFzJ+kE7+vj+jagJ47/dA48ewsb8/X
tTpobnrH+emJ7s/nmj53+aFp6HgMAWWCniDYusuKJ6K2RmTtRxtbOswb6VoaI5LZ0xxDZxEWIVO0
cR6tnHiusamVDgWcaM7XpqB9A9j/FUbGRx5ClIqDVH59aNam1NjfarD9xgUc6KSoGwt+DxZEPJVb
VLiVsG3yNbPKBxoX9kGnuf9VLe6+o/9mw9k9y99bbGNyV0bJ5GxyIMOLEEiiUxi8DOGPUkRQaB12
HlO314do5SNM3mbm1A4YMRTKB33Z//Rs371hjW1nCWy1kGvhpSKo9QTTr+vdrcyISeSUSydCKbl9
gnV4apcezHOmG7/cUItYWbDOeRQ/bAViAbEf1hUeRa6OG+8HcTcaXvvZxvZ1ASaHTpQgp3nyggMq
LqknpqdisLYEitY6MDexBZsKVrf2iYX6ZmHqbLoUPjJCDtfHfW2aja3s8QXO2u0CuT3d3mvcpuKe
OC+twGPO4b8Cn37uKuMYu7qRfhkVBfaEhA7Fvuiq+4AHx2UenLiIrJMPIZTrH7Q2YMbWnhXXTelZ
ywlWFDARsr3sEFlRsPeq2j1+rgvjAC94S8slk3naVuPJCtxvlc5+MP9zTMD/WAPU0Uhqr8hHuNd2
JyTeEjDPXgFE3oh9f4f8QmLT9AFAFbm1eZ8h+LkgzuTC0gcGvOKeSwmGxwhwYBsv1cR/BmIiKV7F
3SvB7RgyLkN+BP+O1TEyRirpoG/V7QrdIs8AcP3N1DZRBJ1gSMDtYAVK7q06n4G/tApUK2pLPpaO
a39rQlq8LYu3/M6Zag+O0uMzmMP05BHglDjtNGzqKQB3i57H9+sTtrLITQT9MFbAlWZOfwqHGV6L
tbwvefjkRfLAR/0ncIqNfs45lgsja4LoJXWCAiCT/jS11vesBrRHD7fFVD3VdbTzu+mf0Q02ZnEl
opmgeoAhAbzpsgEkN5qAEJXHpNoSGV9r24yW49QjKHjDKVoUnCdDG+6M8KW/Phcr+9PE1M+1W0ON
AWIDoPftnUz8mKrxYDPo011v/68S+n8mAWIbRkSDdepYjF3upWrk5ZENjQVzVaADv81wub/rZlF/
XZqaJblkoDUGTZbMllOAtEStQ9dVBeiAqny7/mP+skAu/Bj3PMQfDp5aTQpPzm5KlRXqJz3X7KaA
kH62A0ghP/IoKl67INDzF4f4bDgMuSu9pFKSDvFgtRFs7oLqkFcht3cFtF2c/ZI7+tbiXf4uIwEJ
1g7Q3e+RW0Qy9i0UoPbXf/jFJUBdUzMgohME4/XkpvC2BrrETym3N+ggFxcAmjbmB9xV4flk9GH7
OcdgKSJzhTP5U2QQzL5xzmiNJ/04FLA+hKBCzBcIc6oi3/jpl58/aN04XBgDQtsptJNGXXs3hN4S
Q71xF87VzzIru9tWiV+LqL42qgSqPRv2AlpIqgWYelog5Umi/uX69FwMaPgdxgkEhmc4N6pw0hoC
6h6TQCrUCZWjv+vb/lfvwWDwekfnLX9h/ZoZLjjsDQTiIwN8cL0prhuWBk3x1ZopeKiufL7eycpi
M3NcNHBgtSgBh8iAWdzRzHokvNqobq61fR7BDxswn3iZV05JUlk78FDOxieJatnG6Kw1bgRKSpmW
Ge3tNAv1YQDpC8DJ60OyMsGmGhWrmFtWEOcDQgSgZMjOT89W1fe3uMg6ydDV+qHzS38jSq3sSNfY
kSGopqMATRekZxW7rh/P+mEaN77komwHdc3nXKvBoCKqcFOfZbFSXwJQDZrSjcMsj2EIDdZoB0Zk
tDEja59ibFCbtVGBTe+mCPMxBJ9urJGcCN3Ydiu7wXzYVRxJ8ciqzgPVoo7b3UDwALxY0DXUloPI
ysSb7zrZaGvkVgYGO8D4oZI3kYJNkAWMKYrmgNRu1CvXujGqRChjBwMYM306IQvazSOIts2tUqkz
Q/ys+3l9Ea8Ml/mma4IMhk1W4aWRdPcFUuLgJh+8pY671tqYb/KXgXohQpkPC+qCCB5YOO5BIgH1
eGnCZ9lyeJz2gMzvKpVlTyUPkNp2ld3+bLqQvORR7t9zW2D+tNfuJrrQnRzxr1DDsKLj4o4wgl8k
rW9cSSDB4ihaJdNkVzdkHqMT3jHjHUgLxd6t6+Cmyzx11wVNkDQ+FTesXODxzjwwy4iN+7TVqiDm
tQQigEt44Y70fpRKJ8vsBseGwfyzc2GO2URZtG/CyL1VhfSfgaRtd0HRNo/tNAYPkqvsbkQyGHNF
cIX1B5fccHiepXaTucfBP+vAwnV3AZyzgyxFt8xfUR/NjxAzcYDcGcdboOgdiKMAwh0XOuMPyBiE
O9+Jop1aGAVNwHbcf7ORTOkwg84DF4r5rXHIsyvZrwyG9cArh0d7gisvNAAg3OADJpqrQ26xLNGa
sdNscwY4dY89HYVZdAvqdQcyRs5FojIIlU1qcUBQ6MXODWBGs0wd/zKHbDnZ2Ks8aRwLn1zYgfxV
WCCBkbwBN4+CjpLUGk40dg/HP0wpdTHsIYClRcATLZFCdcHLeJL55E97S7S6BEiybLYwUSsBxTEC
StkCd2/zUOECB+cTqq0s9aZsOPjU4586/hwTxEJIPfd2Bis4xscdPGGzmDSbG2Tt9xs3BUuAQMW7
oE0nB3pkI7gkOw9Q7d3UBN3u+jZfiSWmopADNjhbuqxNB7c8ehMoydK2fgIjn8WFpe+Add3a7Ssf
Y75cuyCEAB5zVOqqfrqFSHfxLObC2Q8kXL5d/5iVmGUqDEWuCsaolSrtqQXBY+bXYOkx8X2p+XxP
7aDciI3kvIAuxC1TVAhMP1FBD8JJ/cDp7jgUWo7t0BXvUT217t4JaxYToD3GfdBU7jMw/+UfLlz+
jZMooPvrH7tyfzE1h3jTRF4ufGhUj2DYtP0MlhLbKo6ujeS50w83r9C3orlkqCotfIALdf0uFC76
eBAkwQTRletfcHlFOKbdCEp+DM93Hz534bumeKjWb7pWG4fL2vAY9yJ/XlofmirI6U3spHx+E4Ig
df13rw0O/f/BaaBRIsRSdWmj1LPPM/in63GO+zMkEni5jdFZ68UIXqA/gRwEYZl06podL8U/VLSH
NsgenHZLGOLyBLim/AEbiSRQrAEOm6pfPoH0DNDH9n0jqmlDeu/v1ruwU/6TvaGTHqJ6oelk86GM
dYkibTURyL+BUNrdglzVPGUO8AOTyvSNhgAcGE9V/gKgzbgrWqd7CEnoH6MyWl48OiNJHg3kMRdU
JJFW4RGIp/xrCLhJHzvCQgZajARaOnNzm8uQQ7t97kCzLgcy7qzAkVuPh5Ww+R+zOzsHmwIkwrSg
7zr0YxDfoU1ug571U6it5/DKCjCzLRTnb45E6JgST/L9BCbrYwE113fbnrw/pPGijWrBylYxM1+o
ww6YFshHeFy/zr1+zptl46r6N3Fzaf7PA/ghkEAYSlu1vQiUM/sH4siCQJaHFqC/UDhZ8nKZbwa7
dHRSQHnrG9g96keHK/Rd5Vj1kdOG3HVCDa8OFd7tJIv6HhgWaw9eX5V6NfR4d4AFDzddWJBdOUj3
p7f0YGV3Ofm3V1KmAHmAasebPoqZL9XenlCEF1lEboS2lkNY+eGRtdN84/YlP4EdDv0Mu+BvdiXp
N6t32SErZHgDsapu35S+BqdyaWGPOgWxqomXBBBpuJnmsrl1ZT/elyDF3YBJ6u6EUzHoQFKseTAk
ux3EusP8JgSdeu8FQ43Cm0ChdwdIePdQV6G7JGVbK34b+UXzXoSRXHYS0MEY5NQ3MuH1ez10XUxy
Usd0X4LI9gywQwGPtdlJC+hIlX7iDmNC8ujY9WCDNxtr6nJocUxgq2TTlLllFyCTvwwnl4GYE/pq
SdqQsg0xxLUujGcQnZdzdmac07Puc3fbLPfM3ih4rO0I4/iTWeYOCyDEaZ7zLgYKnbzqYK43rimX
J8H9m/z8sCf8eZydrgzsFPTmdB7tZ1pWwFeOX8YAsl9V+Ge2541pWAshxlHV1z2EhRBvcUmAroIo
bvnUxFX4rSrm4/UVtdaDcUwNxRLCij1wU2tUD/YE3QdZgxU2euBRleGWjufluXb/akp+GDKAECoW
5FSD3MDBj4ez5D4vPmd/7JrCH6ipREFed9lpGb52gLiDDgAX53sr+nN9iFZWkykAAtlcOjbFAF+d
ntdJqyHDJ4puf73xv9m8CxHWNiLs5LSc1gM7Z6kXDkdiexoTTXPvrPkVJNRz86dpBDe36crobizA
oFZdC/cLzhxv3xFWHqqsB+ste/Ni2KRR4LAYdLZiWvYOyKd+tOsLCwUj6A40sReyArS7Idx5YcZO
Fdzo9tQKuudC8/He9eC4NmV7mCzqB9BCvUPX+qzBC3qq49yZdeIT1bwQ2voxm3uA1OaRZa8RBOa+
C8shT5QM6q4cq+kWQn3y28Sz/I5Df2iEQ0T5ByRDK6FhK6ASpwRDQBb9fQcx+3qHyL3g8mVNt41j
z1Cg6rpyD2s2epQ8tB6XNuvsjQG/TLShrikIVsmSFg2Frz3yAoe6KyHmAi1CNh+hCmdb3muQfQOv
+85VXwVSCHghbMTu84Remujz3viwB3BXDnLWDtlptPs/wdInXHWJ7zZfzi4RblBvfN/KhjbVwmZR
clBmsdXAGNgPFYibhOxa/zVot8y+1nowruaiWUBaqfrs5NoqXsIltsOfAkIfRbARvtdGyoh6Vk7w
0BxAdQszG5JPbWyR5obB3rz5arEt6OXaVxiBz7U66YwtvqKPXkakELNi3k/RnZT2xgNgLWwYr39V
eLUX5TOSryE4s4v0nqCAvsVKujhEhJpn0MIqv+ocvMZL4UKYo4k1CeKyjmJpqx1uBJ/5BnRjzMTY
+F1Ulx28jsrhuxXUB8+WG/Wci8ODpo3xz1RVNlbfqHQecHEUEJAgW3TA8476z05D08bIz41VDV5U
KBTQFoCnaW4f/bNNHGTE2uwztxdCzUNH+74dZJZdp7br7QpkLiHK+ZTXn+NvUPPM6WgwF8zJJOy3
nOMS0UT56vX6ibMy8OaBg2J8H0V1Pqbg7EMcAFT61zDq+caL8eK2wric//4hynVej+KfKMfUG/Kd
27ZnKdaYVTiU9FYVe+0DjEAqgGTwvLqAp8BZrUcia65L+3PwOmqGzxz5VwXLdYjQzi9OBI1mKBF9
btyNsKlYHcm+YAqcRfU7a1zU9ABZgI7w9eZXFr0psziPARHCDmXqeG1/P+JR8zUTZQYdSr/ceA2u
dWFsWaFkoCGFK1Pgb77ZSPaO2GqxkpCNuP4NazNrbNzIy0pIXWVVOs7yrsjk17DV759pmpiEeFQC
xswCQiQdfaAOISY0bEWbyz+amK6sEKCeLN6j5Ry6bVYONyz/UzEGucX/30vDZEGyQQBLXKKOw+Y2
tYfoNQAQ4fqQXJ5OYjLh2QAABoQqsGJkd9Pa2SsYk0kxl1sOSJfPKGI6skIlQ/it5riJQOy58n+D
aHxcWogqMR5XwRbEfe0rztPyIeD4LeRX/WZUqaUVLC7cG9k638sh/9SaJyY/3rZr6Cf1rk7htRjD
keWmlKeg1Z9s3ThfwVqEWX3VISZ0LRQ4CBB5EGG5s1AP2zjB14bH2LMtSIZwF1nylDTsZ8H9tLH5
r7lrX66vocvhnkTGjh3kDHHhFh8gMvYIORkeQ1vr3oGeQMDl1+t9rGwwkxmfl1kNrGsn08K5c63m
CHWPw/WWV1aoSYVniggGhq1EJVa8AAB76EP9RUBBP8Nhrptpy4flYh0eUtLGRg4ct8tGi+hUU+cP
FP1u+wnqcdRhj4MIjqOsoWYTweluCIstpt3KvJsM+anzhAMPMGgR4+DZjQz9ZVJCqhm07Y1oTc8n
13/vWcSkxpdAIpbjMgi8Xsb2mS9Cn3KJt2ISQaTni8MEDgf1PNkMj6ww4NBv7azzLamXXhnbeLVD
TB5lWvgo+Z69rxaa46rfK+bv2FQ1j5B86n/ltg3TF+4sKGSFkpzJDgWw1mHtfTJ+m2xHmMosgFZP
GrqhI4T4osdqzr9cX18rk2DSHWnIorAPR50WFn1ys/C2l8FzlnvJ9eYvJqII8Y3QB3m4SFSL3aaQ
NHkrnAgqAtlDPQQKVWeIizkuf6e6+lQOB4vY6E3M0FKZkUNNCeRv4rAlr1Dg4TGku/bXP2dtnxsX
pMUmM40GdMDc56A51fz79XZXZsGs8XrOxKy69zR03O8Yf1f8Tszv15teCX9mCYwE9hA2Eq4RAadt
h6JhCZ0dyJjVXuwSr7nPamkn17taGx0j0uaO7XhzMOs0n6EwOD0s1pb73krLZq431MTLe4KWu+aH
N/zrbB2da+2el+3HkxmubPbYYfUvtNsXmt072v/UKwMgk/9v2oqysgJ+QafVAquWLCrfhqY7wrxB
JqzfkoheWTemBXLh6aDTHKo7gz3v8Mp8jPIc8rnFRm53bXjO3X4YHtKMdeeynONGqqC7OM7tXa+W
rQTBZfQrgXPZ/zfPnKjx9aCwXWsV3FgFnKHr0HZ3w1DipjHXImZLpqDVF1ogtU4lSRQFVwxiikE8
SshIQqxx/D56I096aGwCM+ZUOrZsAEcDL7MTVzntY+RW9cZVaG04jN1fsK53o2XQqS3a9o2XEb8H
J2X45/ruWdmoprdyU7ABQsK5PEUVlDTzLs9vrXGRSRG4MOwoO7ERw9b6Ma5bZOasHgocJuMMrJ0b
VPcFi97msnOgJRxNn+zFjAV9NVW4k+oUmVsZ/K6RDmb9LXU33h0rU2HqJIyNpWRvYemI7jfjvyJw
d6/PwlrDRkRAXWCMcrAOIAyU4hKwW0AQvt7yyl41xRHgsCJBc10QEML6ldsEdqt+/oVn3tv19td+
ubE6FwDZ/z6XUteGWAGMQ5utN+/aLzeeAAXoGLyHuQwcUvY9XkYc8Kmh/hRqB1cEYz3i2jepDuqn
qQ7D/TCx2LFpgrTS50bFWIchgciTZeO3l5UTj9b9pPXGSlnZR//BPrfEsuZlbNOzKqwNZYtl7KEM
/mWqt87TlXE3gc+yJbgiCzGmvoCpRnFHujIO5o0rx8pyMR16+9yes0EKBDMCvaH50Zbfro/4yovF
O4/Xh0MDCoR951d4SfSWPomi3ZGBQin7BSqeyQLQ1/Ve1n7+ecw+9BINSD04PhIPATQeBRfQ8K6f
rzf9F7x34dHgnfv80HboyLHjM0CNYNBwN+5HYseqYS6EMoWfzIrkCUQ7g2T0G+QKQqhiQQKV+kmZ
9zxBuZ3cRHkLq4zIWxLwYLN9h7dUag2deKmKZYhVKKAqPCsPgutN+OB5cwtBy5ZCWJ91sHioihCR
kowPAe+iI3V6tg/q3E2qOsJNgpFf179zbQEbW8PmwlngLalTzwvqXVMUB3AVv3qoPO0cPO8/N1Em
4Txo3b46B9VTm714sM+B0v9Gy38rCRfmyWSbB6UDFV8Hwu7jEBfv5Zn7uCt/i++MxtVD+d1pIQsT
b6kQriw4k0eOTHorqxadDeC/1eQl2/KtXpkG0/KWA3QlVFthtcGCkxXx4NVxZkEPdNLJ9Yleedub
Drdhyy2uqFOlgcjfhbbvYFz2pbQoeHjC3ud5eSt6676tso0NtDZUxv4ZqtHVLcPedOfvbn9Lpq2Q
uxIQTSZCOzuDgpETngFhB61wKjT0N8V0W3dQ2r4+VmuzQf9/7/djNUCnMSzTGhoJ2quXVPaT+OOF
lbpHRr/bmJK1ITIOvUwXix3CxwC8E+CudHTLXfHlU19gCmo0ECJxICYtUy9snLiKxIvoxFe5kL2e
us89DDxjlIYqBCo7zIC58viTJ7KfFtUbldW/HJYLu9q0+J4FjlXt9zqF494M4ejS3c9w2Nx50GBx
4wJOigAO86zdAVmo9nJpg8PMOHyV/Kyc9nUxFkcuhHr1XdHcBZyRuF76MG4LBsuEUUM83fH6Vyi+
eUmuwTjAqPQHNc9hgmJllyIO5wcWseE1r5Q4OQDtA+43hLzYFRNp/riqoS9LP+gDtUmgY41a9mOT
ze1eq4nuIxweOw+PPFp/swMrq4+68oOkhnLdA3zIhtvOVsXBbZzymYjc/lPnufw2llI/UrRxFN0C
Q8iIhje4t4BwABO8x0L0KF8Ui7eJLTxfZi8MsUlU6cA04xTI9ZR5vjwCayZfp76YE9fFy5RkTRUP
o4RhH43E+MmNZTJXlJVD+SbCUxtq0yWcHwjqwsMdTFJ/5kp/blmaogQayhCDbnElgyrOL0aKf0GH
3DptVq41JlsFp/Pst91Spf08qV1ttV+bpUyLJvg6KnnvCP3JA9MUI7DBd68DMQPFPuUJPCTSNrQ/
d+dzjEuT7ArYzDEAL6qxTyT5bme/rseclRPG5IPSph2XBWYTKaxGw9+VI9hBM69K9VIFT51y2G7g
sxVzaJ8nysnp4Xq3K+eByRXVLqN+WeFJZXWwhhT1IQ9onMOP4XrzaxcMkzykZ3/2GRwQUU3UbQ6T
Rkvv4aYa3k8ujC9l1kDpxSbskIeqeVicLHhsfJIdK8rq57no8oey9bLXjR+zcmT8TXF/uJXyaoiC
ygtQb3dUv9c1KeEhUnc70FDHm7lx/cRCNN53Kuj2kIav9iOzyI03ArvkEDX8yFsAeOoxKzfOmZUg
Ytb/qwGsb/ACZTqUSsSuRJbCh6ioU8LrhBSi3Kmw/6Zb8b7x/X9n9ULUMrk2dU9zUrrn6nQ3FClI
cN7dEjqqgqBPv/xjg0h42wO+8s3uNPyLaeD/hKkJ6EfOvFgkGcEF2LVLXeKBedagdxjEiGCI29+C
yZU9qqi0E9uGQWk1Vv1PWgT6PuyKYM8W1xtj33aLx4zAjcqiUf1LaunwHQIXu4OYBAxj5MIfuZyt
O7cvyMGygunJVm3wNDdR8GuapTq2Uz0LVHEsmErIdv4O6O3wJDvm7UXfjm+Zz9hrEYzsnUx1cd8M
Gra2AkpFbF7ys0pjxe+8qFte3K4B7kz1sOWRqBPnWBW/w5aCZVgMpPyCMse0G+tliju4MaWkCpxH
uTAHql0LnFR9wuEGmvu7QuX/4+xKmiPFue0vIkIChGAL5OzZVbbLG6JcA5MQAklMv/4df6t+lNMZ
4V2HuxsSDVdX956ha2CvhFKalCDCo/pcJrZVN90QTE/wqKKbESYzPwZfou/ht2bbmsCByPkQ7Iam
6FLeUfOylIzFQoQ0YR1hyTzw9lgRsHRxCzSJLm2UUhAWYscbluux4M4fnjF3VwRBBquqwFyNEOCI
mxFj38iO7YsC9scNgecabG2cNwJn4yRiLE/dCgr+yO8L9ym02tmOTaW+c8XceGakSPIAwB8sfHef
E5onpmY2Gaaq+G7rRWyCsZnvUBH0gQ2i8g7WOENSRUO781qvTfuRZJte5aiKC88WsedkLBHzsJyk
F/3t1TDusqzu0iBQ/ZVso3HH4Xx0D2iKeFlym/8WjQvrHUhMwQDQftHMmv6PY/6f7T56ntd3KkKZ
riDllcs67xpGZ78+30xnAucam0XBynDhb/LeUGpvcauNYiXLrSe/hqaldI3Kgr2S7oZmAhtS3gpx
W7R/wq+Jg+PZ/z9DJzLwWjNLc4I2TcoiDpw7rIVDmY7ez89H50ykXYOzujnwWUAQ2SCrC2RQWUUH
7Ch2IW6eGft/YFkl1pZC9nWyDN5YPotzkDPpxC6UGT88il13rfwxi7mD1aiwJzRDAxjcRrCAyatl
s4DBmZbK3xXK9hs3d6PU9NPTF0YML32/Tf1nsXZeF7hjCCbRqOirbvLfFNWSzx/94XDh0e9//8+j
8di28RfiQrGhfSOQO7qHuEJzF1hky5+/4cPpxhve//6fN4CGzJWAS9ypiOCiArng29lbvn3+7A+z
Rjx7VZSVdKFozYT0BAvnJPCrdKx1Dub5JFA96m/xb+4+f9G5YXL//0fktPPyBi/DCUNhrxNEdSyC
ZgRPVn/pzopvWW08+IKhyxI448mw8jufs22fTV8cplUpKppLkzG6TCdf/l6mDoL/P0KnTay+zsHA
/tIIrfedMpDdgAMgPXEPWvMBVToZdIPjv+wuNQ8+LB64/0AiuVP6c4SMEM30gO9DtOba1MtEu6et
nI9Rq0VxITU9M91rhKQmXUucEJoMzZTxp5HbfJfBk+wIsm3+/Pl4/S/c/ZNv4WtWm5q5jTJixkWt
HEl+gKeoSRroRz/XcB/cdZGKEjL17qHu/fwwwckuWRzdXLipnBvJ1a6HJ2JpAexdTmCx/61xCVo0
jGoELR7Kll7o0J7Zm2scZUXhO+T2MHmMOAt2fZvNG2iZFCmYlqiVAMPxTNF4/HNhNN834kejuYoE
OUFNuIMHyMmEI3vEvVsdFwoYBxqX+gidtfk77YMfc9SXp2iYAUQRljfvNk8RvxdFC4b85z/k3MpZ
BYpQ1HCKXcLuxGCoRCIHNvEgf15CY58b01WMqI1p+o4O9CS8v46DJAwtxnfvUhv89LJL7NgzR9za
LVZUhtTQH5oAGKvuoq52DjkkGlyX7Rjo/00vdn45/JiaTF7Qov54zP5BZlaBnru8t/QUIiptKhlm
MfwqG+TU1n7xFau+IwwWQ6iOI+kM530l74fsbskfP5/xj+fkH4zmIi3ji3Km02AhZFzDf7LXUANq
f+pAbgA6uQR6/njP/gPWpGwKfWFLctLyWLZNDGfyHZll2s8vn3/IuWl4//t/DuqAuDPWbk5OpnAe
SQbvGUf80CK4cEB8fN13abRKBPIasqXhAili3OtAvFzsvPcaHiS9yea4ITCZJXlTnzxA5K5QSEEj
QwQM96k6oDqOtGp34ML5X1wQq3gxzqOP7gyF6yN8W2Ej2W08CAvGU6u+dObSaBUI7OzCcxRp7qkS
QwJBr03r6612gyfbyJvR0ZeqKO+j92/go9EqJBhPilwymF7D/g58dk+kppq+5OODKVslDuNg25BB
zPekVJ5oQL19pffQE4lbsF4/X3Vnfv8a2xnVOVCALVlOWtSpDXE+VJdSkjM7cw3u7Fzf4WFZk9No
7YZVcPwbvuPU3Uw6hKXmhWV9ZteskZ1+56BNiRoIhFu6ZPS2GfTGvEur9AxVDUT5/78nS68DvafT
/Ql2zf3RhhBYSoqud/IkGMro5Ni53KImziFty8ROopiSRmELmxvDHUjLsK9dE/4BeqIkxvJBFuTU
qqfIE0lPd07wJQCE+w+ukPgQm6/gsnLSuN5X8Oqj/jd2iWV0bhGsNjrkxhYICUj88rFe4EIeQHLI
NmEsJOsTO0X8WAQTTT9fzGdi9LpCPs5D66ummE8h90U8ahSGZG9b6NSRJKjmL9nF49bz/q3/idQR
BNI7mKYGxyUaYBVu/QJNDf/Chjy3oFeBq68qYcqR4aiEDyh4nSZADQqa4p+P0Lmnr8IVDKngjRwi
uUDLdBNEcmete2gmc2EC+Htk+iAcrvnxJq/VzEwAXQfOnD9jbzMBNhxy0QS6j/Om88f5lU1Qmtzq
BaVlqDiHPjxh8wJ138nWUJvqgzBmpmDbkWb2qExQbaBgXHoJz0R/6zfLDGdJR9okHJUPTNdg86QC
kOQauoBFamBNcEBx1O7nsg62DffpVdHZ+ad1l+wl0+PyyKUCkjlqyWkQyHJyZ4z2RRWGMQ3dKTVc
RyhY+O38LKE9A7uuzt8vUMZKlkZ1ZVKX3H4blqhD3c26b60MK3QgFbRqnVY9QDJhSbppKQ7otsHQ
YfCggZqjrr2BOWp4PfBqSd0gcvaUOwwmpI0AckBxnlhSjjBkEnY7TqzSGwbvVwhkAWyv2wIBpc8K
dVT15P1casvzFBa1tYWE5nCpMXlm6/yDQZ1krtrZLKfFwi8O5HpgwGvIJix1VSVDp+8/X39njpu1
nVY/054yxaaTDsoi6YZijkUzXJA7PPcNq33ZFLZrK4OH1wPCcvM6F795DhE5YNu/9utXxwEuaFXb
wSDjhF7o9zCf1B1q6JekXs4Nzfvf/xNVCo9xOi4gGpl6QFG6c1UCu5BLfqTnnr6Kw1ULaLSP4sOJ
ZfDyBuD+Bcy3w+fD8jEPAUW5VcwKiJcroXtoWJYcpZmyt8sdlL2WJwo7ziJmanES2TXhPVoTbBMQ
Pe1JWMl9D8ApMDM9h6AmXJvjqay8a+1OXtyOvbw1zhImAxXhHkp17nUIivwBGoRuWkbMB3w2k86F
oHvmlOKrsDgHbIHpdmBhyYh2xNAGzzk1V3BWGWLO1VHnaJV8PlZnAvD/Aud/Zpkzxgis2OyJRPjg
KjI3dRTOCWpm6ZdesMaOFjYanW6a55PIB4iiUMgA9X0W/KhQFb9UCTrzEesmboiGZI4rPgQfbIdc
50kQGEZ389fuBus+bqtgazIheh57HKzoc+87crXkwRfHZ3UVdSKmR2eERq6jvvmeTvvpp7DhheP1
TARao2Dz1m3bfhizY+GaZGJ5nLObAeVp17mUe5wZ+jVZBibu0ltCU5+sD2N6Y9IxexjJJQz4uae/
//2/q3Mho4DyeHj0cTKyHjy4GzL++trCXMW3dvRo04aogsJBaCuYN0N7oTWJ6/P95y84N/irEFfT
wJOQl6YnSJ/GUFo95iJLYM+CLvHu8zecG55VnMubPtNLOSP+j69UvcCwF7vgwtI59+xVCKKmLDgC
KWpLvN0rKCHGHK7e3Ugu3VTPDc/qMmlmYGBCQf0T56HdlYbqLe7GErLbClAciJ1c0BU48yFr5PA4
TxUynhHi+fIHJ78YnEBAffh8As7E6TVmGBYxFtVMZClNWbwy7p5a3z3AQfleoDBTtJckPM59wiqR
gCk27Uq1LCfqQvKni2j+DP9zuWsaaS4hht7jzQeZ8hpIvIy0DZTGxQhnyx7w+ROKWC5MnN7l16Ck
GnbOq2OnC3NyptpN15LKGkapZRDCr5c4lL/OOIYjSKbbqtjQSHe3BXQDEzoUJoHw0MYXUb1hdrp0
up5Zef/gZ0gJoV2k2Efik+whCPPl2PHMuzJAAOzDaswuhPb3SPLBkLqrCDMIrjry3tp2UAaOO4++
1TO/kOOcWRJrfAoWNCTqCURy/Jbu4HZbxnNRv+c7/oWlfWaQ1rDsbpZNjub8dGqX69r8dgYdk/mm
zvoLg3Pu+avo6EFaNfMqn566YXgN4HNxoxrhbBjU636VKrp0Ap4ZpzV2khLajeWEepjoRb0RctbH
QXXs5AOQu/k8CJx7xSpStrqDl4GDL2nb34BGpkDOxAWcxD5/+rlxWoVJWRqZk7ZB9tGVx2zgz+2Y
w5jRKzfNbMiFyT7zCWvYOO5uUvp9yOGYm8UjvbXA+sI++cLTz+yDNXJ8geFHgPt3dKyA46R+cR/N
8u3z0fm4OUHXOHFbar+YGiQIbeF34D4U7r5tZJTkPLoHNI2/iqJoDhT4lW3dQrL987eeG673ufpP
WuI4EzXtaKKjGKsbt+peymy5Jbr7/vnjz0z5GkFuc51LnOrLyQZpKIp7p1E/xqqq40s84XO/fxWY
ZK9hWh5Q94SK+pxOBmKBLnwFEmYW52vbew0WlKIrI5F3IRxLh0PgtH9tFyYzj3ZEQlrz83E68xlr
wKBLHHCNoV99kg2juybTJCnFpNO8yS/t7TNTsUbBRXyCx6VbZMe2g/AjHHZhlxIXqBya+ZJHypkc
wltt8LZT4LgAtQDjWH/jLMDFBVfZ8iiGFk3Jb18aqbUq9Cy0Kq2Ld0SL2TSSHGQu7uQYXjjOz3zC
Wgo6hCJD24bdfCKVIg9EjMG27evyQTewQI/8pdsDZFs/f/4tZxKVtSh0TcKh7yQoLgU0y93QS8oA
sONMLS/BYKOksuyvaS+5YZz7stVOX6YKnq9wGThFpcxOkLyGK6t15g0ppqqPc9jUfBfQU/viZXmt
Ad2YStSsrZBPSq9JSurewAnnu+95D5+P3cd5F2XrwVOh45FBQelPFTU0zlFhL2Mx5RwmYGiMOyX+
ya2gOw1juUz/DhhHYsGXKrgQOD/cTnj9ajhV0TDlwB/piBMYVGH0j4BloLFlIvn8Az8MCXjB+9//
E5lDAOFGGwX5EWyP3djrKlUl/+7Pw6XOx4cLAi9Yhc5orAFQdZ3qiNYu23YTs09mYeWBDYXScTV7
EHf3RbVcCHHvj/0nhcTrVlkSRELKLOyGHA7lwy30kvdVmH+lxoRHu/9/qGCpOrCq4hB99MvxNodQ
d5Zxsn1H7UDxfErezei2X5uVVYY0idxzh9YpjwbEZKV/uIIdluzSMfBxVwxfsoqg1kSjWyxY1As4
rWZZvhvphEfBg2tFqr8EfYuyQuiui/EV3MUePRgEjCa7RCX/3+L6YJLWmthZUWR+0QN+qX3oaqpH
D9WV3rd7x//tgGBSUxn77c9whDsRM+VxIHIncK1aJL0hDcABnndn2YC79XyVl2Tr8fa66tVNsTSP
1O6HaHnhpfslKjdba0OL2pG6ZrQ8BnX/F1T0pCTd2+ezfGZzr7GQtIC3QQjR8WMWwualjK4aotPG
BM9gqG4+f8WZ3bdGPoJbByB0h5nmjtjW9ZMK7QFAZpLdEf7FLbeGQGoHvMMc+PojXbKTC7OOUl0y
8voY80DZGvyoBkAraR9iiHo3CQOgaEOEqcZNFf2RefVrY76B1xHLSSVmhrGnb0+BuKQAdG5+VrFk
JiIMzVzVx7rAidzLxewbgLW3Kp/aY1bK7sIknYlZazRyN2cg27k6P0Ji7Q5qOsehgKTP5wvg4/ju
rxXQIqcwfh959ZEvhY6BbIcUEF4Ya27y9GuvWJ1ROdrrhWSVOOrGVdAOnt7yASIood59/nzq/q+7
9FHAWMVDDsv0WrPFO8qZFlti9XxrwlztJYn0Ene6As2CsLr5pULd9XvE/eFgs4U8QQ5ngBOg43U8
Ntp4T4w7co8mswNF9b54FMbh8eSG7i1zaJlwr8qeIP4uMFRexa507taHXgbZyUpSPDEm0AixfRte
eeFcZDFU9evnqegWL4FPJN/1qF6Cx0qk2viRKuBWUrs8Ub5VUaplGYHyW7gkETWhKdTUgbckgSvu
peJ62/WulxiHoavCMgEj0yHfZwSd9giZ0xYg4xISxZCtBttiZvl2kJ7Zy8AhB4dascfh6Kc5kzoe
M5Ai4h7epEmrZ3GUymePLjwUdtqZ9VbOWXicR9jlTIHLT6qxzrM7k7rfGWrULzP7zh5SiN2vCH3x
FP5WGjTcTm9ywAymxDDcd+EYD3nkgdVOiuJTdkuzgI9JJ1veJ6Iqi99yBJcuDuCmUsZNSfzHtnO6
ONRTHtvc9OmcLyPSGbCJtctgc4TxqhPih/b36Jf0p82taRKGrvM32Iap1F3mP1DJijDHUMF/sKMe
AYVUyo9V4BVbcMaqTS3gqMCiaH7TfYnCuhrB4XAVMb+yKR+eo2qaX0GSpI8SzKQHn7Vym9Gcv0yg
x4mUkwoqxvMS7hS0l38F5ezCrwq2r2hkzWN3G3XdXCe5IOMGwPsppTPAukhsx+h2qbsoEej0JsS6
ILcsE3Fu4KtGvWTAooGA1zvBUrQgU5a5CL4zT4PU4c3iQOdp/CmoCq8i4c5PsELsNnSOhj9OWUSb
NgiG1AeSMBUcKa2XwQ47gRdSGEMEd3wyPApOmBf/AayQSMXZFM2QZezZkjiTlhxY2Mo70r7ODxh7
tqPSjR46PQV/QfcB1cYXxTtAMJC/lslz7nREnDdBbHTnRKbBp3ZO/go7tGanMx/8qdBpKIU8ru5T
acfyp9IFupC5Cv030OfNuI0MLFNnNMnruBFVxFMIgklwhEJQRHclhIASp/ZmG/duORxGJsMHk40M
/zMLEysNWjncUe9M1kyZGGoCauf7c5nQBlpcBa+7OCcBgE0mpFBf60SGh2Y826BZDI5T4/aPTRTy
q7wWcGuBzJbGpgtquolw4xXxoB393NTG/mU9GvUwc1JVCjn7EGp4LvS7aSdELOFssC0qfz5yjl1X
5uMAqCP9UWmJTubQDHuXyfEld3MNTJpv7+BY1W3rSjV32sepRCQOiYl2kE4Pl2zbRWw6QrUmuHaH
yDvyzgcLafCCLZS77Q0URaYDdCjAg6LC8Q7CDHRDXaHeWmRcsXDb4WHgEiVWp2liWlfDNX5p+ANJ
W7stZ1/fFHkH7WgZtolvC+jFDWkIW9LI+u2RtsYZ4BgWmV2tynrnG8+apNDTEKXeMEbXqhdZip/M
ngdCHzuVA7ucVdBBj7xo6/RgXllvqa6jushlokfP3vRGORtSjXYztGTGRpz6bE8rEJYh6ThARVZW
tt6QrgwOYV27e6uK9i+UH/1nnatlD1tLMcZ6AAMZlhYGessVhyhCpdh3HQbNPoBaBovBhrM7t+6W
g51tc+VGg7vjrKs2yFe7lAleHHAZGtOAGf8ZxquoX40Fh1tv5vgxjwDNGGE2uu2MI2EsPtorz5/J
t5lVzh4UruCHUKPsYo40IkborXdhBfwM+Ik136paE7DowjIelQOLt15NW8867tPiKH43RIX/0+95
U21Bs61R2IgG/WOqaHAvGa3unE7LHYxAs2dwWOfnzJl50o8VBAMDjfDpEXG1jBEkZHxR70M751uT
E7XJqAb9lLcgXJO5fAmw769hychTHXB1tUSSoAMG4SgZ+O5twRuB0+Odut21eWqagFz1ncNv4DkM
Ad8oqum9IX6+N5A8vQlLPkFhfukPDhy00mXkLwbUuZ9Ad+sxHvoQoCSqPPMId7KxSjJ/6tNgcGSQ
4tP8tNZje6gGf74Hf93HbHp2C1d48NllVqZw0xye8sFvHrq8Ke8dPcF2LvIgjaUohVuoqTEfQyPd
m06X2YOqm/4XvOa6Aa6bpd4LDmd5CU3962Hs84Pb4MoceOMIhD6E9ffwnOdBjNCdQ8aOtze8bdmr
71bsRDF8b01el0dnGLGSvMlBoGL0EE6s2ZCcNNsANFSsfw4dRFNlsEQBZB7kv6rdIgnOfk/L0Pt7
ZFf2XmdhdJUh0/6Jpm+zF7V1cYnXJf3j9n3zbRAsvwFHv7sFqNd7nSEx+uwADPlNZy0DBNKChZXQ
wNINM+8yK9BMJU+85F0c+CixdM4SPYts6Je0JMU4pmXHK8AQPLiMiLq+zlgBoPOYswOgLu6GgBt7
sDDyBUS8MzAVdvwtguS0cSFLE7Mcvr5VK5uk63qVSoJqHc7u7s3ijEy1mc0UI52D+iWwRrvJrUGs
yrrsuvMXyEFWtPsdRouzNZNX7hYTQYWVYz8NXVv84JQUqQbN8nshoVM2DZmCtx8pb2ZUcsCB9Mlp
rsbnPJjsm/HgNjNwMfymw9KZbaFZDeuihryMfaevfYs4RMmwOLHw4NGXyLqs8iQDk+W1daW3nwq3
AR6ppcvVNOeQQ4nAxITBdntlFje6BcScYCP0XRvDacFNMhtR3DxRiosbCEze+yHcdlHlMZu6qKu/
XmDZqRnEcNPzsruB9YEH18N3w0OHQEv4UKua1Wk0heF805R62TWs9OHrFvR3IfPqd9NmtkENlx+g
MC+++cBn7ms/m+We+3K6RyHH27rQNtggz6qROqHQA6k5NyUUYsUxzUGxjjUyryjWHseoMWjEHkkW
gUpbZtU9DNXBGh3aSrTJ2PHougP463GEXzp0HOBayXvj7HFVwS2sXpom1T6AVQl0+90lNWxUL4Nf
SxLXmrcIAEMX3UrjIghC0dMmTBVFFNdtSV5tE9nvGZ1oMkR9e4symw/Wt2ZOHkdlUatNmFH4CBkN
WRjbVAT3eHex72zUOjiwsHH2yi8Sx5YJDlU3XSiIwyMUqZJWjd0Osp6RSGCQyGRqpGinLVIj9ub0
U/faLlCZVHC1q2PQHesw1lBwvCtDNHIGErD7vAuin1MXiT9TVsi0wAFYwGyYLlsIgc0vVkczPFRN
qZ4jTnzEXHhUWYj3Nh4cVHzLbuG1HpGEAVj3IqsxfLSE+MeQMu8h1xpGsnmg3c2QD0WK3RbcipCH
1/2cjzKdKz3c4sSiSKNGTm58YH3NZuyqAcPRR1uQMoa7UCzqj2+JRKGDKvoHtpbBzZwNLei1KFle
eW7gv8+LV1eAKo750+B7ZKcWqo7eYurniBTyBIhOldZFCNxhUxfHsFOmiSNgj96TZLQLkD+zvfbB
co857CvbtM0pvXU8NCziSKBp1zphHm18B1da10ezGkJHqNfgMPGcXdtDUHeEuK2Ja/QdNmUf+t8N
lglE/4/AApA9jrroJTRYHjiRa39rq8a+ii6YEoh/eLt+EBIGoV3/C14xRG5MWEPgQGVLAk/M5a1c
tMoh6T+2OP+VE32LhprPsV+P8kfpOEEWz/PgXvc1E9eGzdV3IYN5UzDqPkC5QhxrtEVsulRDAKdS
jwKVVhXTH2DpqxsPTtYb1U97jxU7UKRH0BAWcYtTSsMipJ2rZI6CelMZQCHb2aH3wrUTlAnAcIgt
XEw26C/boztwfYpmbjYWhcUdX5B/lF1EAN/TWepPM7hlg53vRFiTu9L3h4OIxjztLfgRsunD2/cY
em1njRqjo8p0gn/IVSsYfFwEzZsTNTWmS3Iv2M3IoGpsN8tPBPJAwG8C87n4k/0LzSv3NDey2fFc
zb+g/pgfOdbDHpg5d1uKSIIApcY9GCfiZHQYbbmuQFlw6JxWyxL8LHPC7zXuefD0rWEpmUeZSmCx
YzfTZLAhYfvZuQCvMmOTaibLEHs1eBpT3rZ33G+bP3074Hoh63wGNXPotiLwuiTryzlPHVnoN38E
O3zhaixTX3gyhcqm/i4rARlsFZIuyesem9TPl+nJn5tlWzdl9Eva8P3G6Kv6oWJE3rC2ybqrchnC
vRst6n4CuGffG2N23eIjORLh1HS7bCQC8BynRKoOdtFGdXrZ+2TI55RMuQFIEG43PZRv3hARzC4E
/uIpd3oHH1YXfxzF5iSw5F0aokQebzNZOJuJkflPq3L/3m+kqHbjHFAk0ROSi6Sr++Yqm/Mwj5ey
aa7wkRTWOwHD1hSi4tj6MDnrB1iphXAYOhhs/4T6RO+HSrDEtQYKMaOo5uOMaHjwIDpkYlAF85sy
c/u0wdS3MC+sOmRDVVenVSS6b6Qi8ILt5vKh5pT/5HA3g9csgbkdfvBDwEr3dx+x+cEIku9b6xWn
oS/4dgpdehNBgw2nr2O2cOcobardEkURhT8/QWMHKTIX9s5ZcucHXBjy33lLq2/ccYYMOEU/w3/Y
jkPSzzC13SA4e16qedl2aek1gUqAHHbejEt6pLuzzGDkxiF/0MI6Bgs28haaOF7z7m8UTctrDfg8
lO0qVW5owLwTxHoG3HIM8XCglCYw8dAFZktdZQ+oa5JYldDsyKIWRrU0aw4DblxlDBrR7MakR0q2
jCQAO6LJrzsuvDdvgh1PrMZGnprZA9KpxFU+B0gsRVmcnjxs9W0BpZgX3fr+To58hE2kLfjJ2HBJ
cxQ+PRQ5vKZLaggi3cLGWd/hX9d3Xsu1gph1VRdx7QfqZ7l4sGgRAbZK7zdH5tb5JjAa9382CajF
zPO8l9A92xSuZb9QKPCOqoX/3Lby+j7tgce6alyTbTLIvaTZhDpN1kQB6g5TMGyRqoQ8Ganr/6Hg
gCRicOXWm2Z5J7l1t8vY1C/NSPOrMUTyRoJcPAUSl39lbf7WQut/A7UNwMPHcT4qXDan2IdFbapD
6rwsY8GSDPWhNMthO2ZLX3RxR/zxj+86agu3qIHFTtQ+Q+uUHAfwc6eYuVV+6iwE//0eOsVDw+fn
UKNclxTgzv+o2t68QPAB/nu44bBrFRiZEo9InOio3EA2gh0JsJdXzigCVJf8LIHvPdnaKGrfZOOM
LUo0zbTE3DXVU+CZeeOOTR/7RWAS4OmnFPfqNgXkA0llrkc0VYPcsbsFcKIbOdWI6jkSr2lcJEax
bY+W8vYRokP1D0tD2sbDYnNEb7Rl4esM4pOn2Eny2k0qd6p+kIlP26nV/bO/hPMpn9C7xR1f3QV4
zKuTj/R5YTzYm6h2r6hToOYD9poXxc7Iva3Ow3IDygZAqwvh1d17oeMEH933lQTHeSSngyqTCd41
uxnWuo8MMNdHPyQkzcd+OchubvY5boG7zjRNgp1Sp97klrfZqLJkhLLILVjYOHHUSLZ91Ikb8Hbg
zjQFUbsfl0q/evMobt+TvJQGGSzDFhC2f2umwmv4oZKYzT6ujcDibFxvUmlhkGhR6CPiVidcDByO
fqqrfudULUmXGitEgRSx5R5qabHsSLtxy7Z45AWOGKXQ+gnwhQmuM3ID9Xeazo6MlkTKjJ2WKBu2
Q5AFmxAn0LYfLYTELIhZplfjtSdcVmzqoCHfMxMg45pyyNf373qNUPnyNnM2BQdnwaxwa50Hgnyn
TfVoihssjZYknWrkI7iMEAOIRuY8uNOob2FBOieQ6bbfbVk7u7o28qonjd0qt1RQaMF9KyaRz475
bHMSt3UxvUqkwQlEHGWFbhJS4WXI8psZ5/wL1XT43UJE7VFOjUobTG0C92V5KALs/LjKIP+J7a9h
GFfgLK2hfO+b+xr+XzfYwcuJR53e0qDsroHj8g5+nY9bObBsr6vRObzfDW9AlEaJaJhChhDTIuOC
NMuiAVef28QNgmXnqyLfEK0d1NREdGe8nvOYld2YmoD6v/wggHTjQoLo21hWwQYQEOR52sg72JEG
14I4kFmKeg5Na20clKWRMWHr9dd5kbUiJYz2aRFW6jAIL7tnQ11CwwFjs/VCha8KXUn2s7P4LtR/
EPHs8H+cncdu5Dq3hZ9IAEXlqVRR5dS2u233ROioLAYlkk9/V51R/7qWBXh00MaBVGLm3mt/C7xz
v5qCPaAuxZGziiPn4U16V5PriSHk/LsTNc7edaN+BDGO9zd+NtlnLRqxr3B2e618i98CCIrbQOZk
j7Lpy2d7HsdbHlBymsxUoHk9Y3D36hEqzrTfHMHgCM++l/NzxDU5oMDIi1ssgjd9NMwwjq/lT4Su
hyTsgyLmirAUhDHfJKrtGGImnXI5GDuB5kfNbRiVSi6OQ0SrdMz8SVz5T+wN67y4b83knoFBGi/I
lgK5XzbuHRGmvUfAKHupycBv/dDNd7ms6c4G23QH1NiErQ/GXzAEHY911nkv/lzgYt7Z1QinLtcc
Q9ex/lIdkP1sOfh3G0z1H2xqJYTtpGmQ/73STI1QXwavGb7R2Rtid8Zw183MbnWd58cSYbqDwP+8
y7jrHLSLsLXnoS4ki+SPCJeBpzLogx3WqQDIu6w8hGFu3YZgD9w4KCzaCTcvX6zC58+I6rg3XMLQ
CtOqBRJVsUod5ggFpUFdd87Ow5p+61YRQoU+MeSI+EMTwpTVor8gJxuxSkbcvfcmaP0fIMwYx4RA
1PAoQid7zkQ+3SsYXzzDDqbJzw1Qtv7BQcHMazVg204cGDHgtjln4tdYD/0D/A0lSRyYzdWxQvj8
meQzfR4RpyZxJMHzpLjaWjCLLZxvUVROCtdr8i0zsLCsOQwK4br65JMMoHPeIzLnGstHsLa0+6Ol
aLbnBMecXevKObUMFQWKwxQBY6gN5xjUXri0C+iwYN7QP6mmUTxuRd39qFTeQ8fg+86XEOYXpyGH
o/MsLZVmWAz/qILV372GKxyTu/6r6kwf7LEgj28l0qWnqMoniGx9s5W8WkuQLlLhA6cTLBw7yBM0
f2pRGYN0S/2GfAyJi47jxO7Zrx+nsd5V3tneEvABpxQyqM6yzm0R9bcgKhQ4nqvmIbLK8ZFmc/OF
WbDRBaKuvvG9NtoQ1QcrX7gEoenJk0id5W1ageWwG03tJI5Tq53h6soEHhuw61kD+z41SbBfKCsP
UnsWmD+UHscOCEoo/JsjBeP9jFhjUcUaHJFjjqvh89jZ4k7bXf/GfMjhVCmtI+3rvyONKA5nsJth
fhhcRDecQRfvswRbDmILHWjXjyKqEJvLx6r53QQDghF1malYVKXBoOiZ2md5gTh87QgEKHHws28R
v0IJaInbdYkQR2n9teo2/1vjzPOQV314sEQmXdjm5DMCNpMw2HgQQppmUuz9Fhkl1uNih0NKeDOV
jnvbjPQPZc706E1ziHkGwOzE+zqWkrJvEI+Clllk/iut7PYrYwrZJheXGyua2qMzImwxNdzcERuK
X9pb87FgEgWDIArAtQ2ljYnqEBB16+kN978sFiH14MVNt1yJ1nr1+vd/dDtjkcPXtCyQ3nOZdZ5C
u9iVDHulImTa06izd0i8dBtylP8YOu/kX5esFW31gMuVSPE6Tk/dBLeH/rdUME4csgK4t1n8ngfE
emMDt9VLFgkcRiYEYZ5G2Hs8fTx91pRYZKFUqkydYa2kTTrW6GrXh2smk2dWyxNSXbjUBaisHud9
A1qc0/vPH791JTW/hLD0YdPmmaeqFNpr+UIMUjU1c9yNdl0RGJCFwGD2bGREXFKkDYinFzMN3iEk
0XzvIoOMBBooshsqgP/0Hv+/A92lk5jx3TzjCAKl8KXA5SWXV0FDFIIKDirG9MhqjB8Lu0FisKkD
66m8W1im/UJXShKb3A5PDBy6l6quxoeimFzEooLPtvFCV1X0qAaGboultM9eEYFuX1ACMH+yAxfK
AYBRPO2VPu4pBnbJ9iz8R0LbcUMStjY8FrsH5I0MOHaWpxWI2JSGici3/BhWu+y6j/wzw6UdoMR5
GlgaWoP/GqopfCSYBD/h/jCDKGf53xxHCRxkS/s0wwg8DibkmSJcEndlRTUOw83wwKhVHn1VhefA
KviGacH7a4+79OsbcZYEgHJkKUciIClk+VIOVQQTECDUlUuSfJqq42fmn7tkngxAzuQoPEUDR1lc
ChzhP8cYdJe2dBPYr42cEcXswxowGJjJ/DAh/HFN021VhLw/OtxoMbBDpMC0ryb/jB3ooUOxWV6b
DQHx2qMXw5pWTeSDf8VSNXgQUaKC8OXjBl/r28WIHnH3LPIGiJzeTPMv6hcuyrMaF95kNsLQhQOi
UA09ytvHb1tRJy3hJWDyBBktoXwyuHRY052L/5hoA9W9InN0l/ySAVs4zsySp/BjAecJ3OrLXBdT
eNAd8Y/IvZTOGaG+HN5EONFXJxwvskuJbAw9O8gMjXHlVPPGCvyuCNtGCvB/ZzPyAG3fQeCfEkT2
kwAB6kGh7rYdj1Pgn1lYHBQW/Y2XrXRieP37P0tH4JcT9/yqS3MiTqNlP2YhB3+hMb+9EMpY5MeT
j/vv/Q0MGbj/fVGvObVBnc9TnemUsPxIqg7uAz9psTHO116w2PQtDl/KRmZ52rYVhBDdoLIXTlV4
LA3wLTaQKvP+409ZG4rXmfZPmxlWBAJp/zyl3UMO8vfUJ00bbLTTuw+nZOlmQoc5IjPkBulM3R1q
kqBjy/dZVm2M9HdbCY9fdEMghY5mDhSFIv3rYPmHoOxuxj5/csItANi7txe8YtERfuWxPIT4K53g
h3OcnPooaHn2eQuskdvtbCuQEM8o5IO3/LfW2mzRIYXkTeXMTpaCmn1rVwrpsGJfSfKZrRsftJyQ
Vl2WvoTNpkR6qTfWGy4Ln1nV8OjFuu/W0kz9aEdpGL5oiWtIOAF5ffzEOMXDFys/1GVw4QpImLZl
c0Cq5M0R+SGcyi2++/uSW7xgsQOEMBTwUI0bprhuUYiLguq+58LduZk9wUCIkfsMWZS9m7EROgwO
QVjfWkefERzEr5Yyxldk96lvXVbZAWpfBYiooApHFLuu41CcFfqua1v9yRdcV+t/Jn3bQwUNGUyQ
TkJXCOnrLHG99rknfGOUrUybZbndDGki8Hwlyu3cAoZwEIwkw0zvGMsOqHz+ogE9T3Snn7ou+v1x
m71/T6JkadgygsVso8j92n92diiHfs+ZcyiE/6tyEf00TvVthH8VK8tnxT5ngYi3LtaHzCbwbbML
P4UkwoLOeFbnqZTN/uOPendDw9OXawEoQGHeIo07ZIjoWcU3KKJe7YocoX6AZEvpLQuXlZV0aeHS
OzaDSV+DZc7L/mYk+x7p9h6opQvqgLZAAWsfs1ge6mEOQtZF/OL4NVj0VaB/0dBuE8vV9ncwUabb
mrXy5eOWs/9DoPy/qx/abrFgVIIEMDCc80sBpf7PYM5leeIIv3nJnNfFeK4g/Utm1+FWCgcT96vj
t/2LxSFIAiCnvPFKu32EsLWqgJGfmyc3amH3NaupPCG1OP+MqrB6QY4j5IjMgO4aTvA1sYvWhajB
FnQ3IN37pQujPrHgjn3rXuuZ4hHZs3kPUHndxKr+Vja/PMpuemJQiFrb5hXBX/SrF8jvoYD+xykV
/2Ub0OjiDBgoiShLJb/lrI5OFbaqPXI9080o+p5hNyL9r1Ij9zwhRpJIn9iHQBAYUylIVHwHYSKi
c/uFuj10IxHKdn1aFtdzoX1UlpoVkq/CevHmcj7QEXSwIFDDubC8x6z15quxRnNCkLqbz15hwcKO
tNMAQUvzu6sMiGW5Zd2WUEgkJg9hWoXk7w6ON+O+UuqtnzMH8o4ZTggTxAUV8sWHbJz4s2n9dtoD
u+08oknNn7yr3DenCOSXWZ+msEfCFmo0CJAdHri/Jav+FD5FOsMgqr/zeItki/E9G6sjagjhJ+t7
37qpZwevMzJ1dTcfIHsj+K2Axn4lAGLxmLYWeh2OlDkUzj0Ky7J6CuLSHVTSzN4IDUvjuXsPirR7
SHohPK9JH9yANg9HGT3kcVBcC4QkUiUBMLvw0+Dh3FF8f65Qt2N8eSjrMDvVgOWnPpnoyZ0zUmHx
ycA/jKr2q2va4MUbJ3ESjZ+BIUTz8IzKQPfk6BCOBkWNcnqUu6ERQOePAMwyvf6Vw9U45WFUHBsP
6jVkaCGvKbSOsoTOuQKQKrPm2Bs9C9KEGulTZpMW0uKCkxi+PexWBnWFGqIw39d12SSkb6bdEAnv
p45cOB2F0PPEEDqG5woR01ONc3mTsLk0D2HU6qNktL9zZ4/dM1rRR1wPLEgkkIOCOStSrRBV58W0
axs22NC75M0A22VCnz6eyde17r15vNiXo9bh2m2j/hJo56LFI2r5PnPIpmTpfSMg2DFFAQ+4iFov
hLd/aOiew8Kc2tbeOAD/Vy71zq9fkv0yIOo0Qxz5kldoNAGy9c+OwTBppLRI6Th2D01VsN0s7SFL
AhBmogNytvNP6jFdIO8fQbbtWIL+Ldw8fwb2pIIRUdVTBnk8csdx2LJcbFyfVlp6iQc0kdR07sL+
4tNJJ6xmUxLBiOLjbnz3IojGXpzVi3COMGsU/PcI+FGdyC5z2d4XZnxuPMhos2lOJlCNPn7Zyna2
JDF1sx5Rx2z6iwHKCDpdeJGcyuJuyLcQoSuH9CUZhLTwqCDwakhDMp1EliMPKft9lSPu/rkvWBzT
UWhS+hqx5YuWQZiCW84F5G+V/xU4F/YXi3P9uXP1sjZeWUFuBSViZIpCaAIR748sqO5YtMU2WeuK
xTbMbGTOo1YMlynqD8o0ifZ/yxzONFsXg7VRu1gfBgoTmHZikLrR2oszM7xC17txwVzp5mU5fCBN
0BWjKy6FHp7cLEuj3E3INH35VCcvy+GljiJLk8hO+1qPSY1NKfF0h6MGv52QTvrcUFqWcpdh3zYw
cmUAtPjngNAveZk/tFP/p6Z6YyVd6YNluTbUGtrxXQ4mUDDLGx3m5b1RudiYzSuXiWWttip8ONsg
5owSx2vUKJ6C1zFq9u7oxqyDkqkpDjn5bGtdP/Gfq1FtYA16xX3BIBxcXvs+8FI4BiRdsxFEfr8I
GBHjxcxuDXStCgVaF/eYHcuTemLpcD/f2ifozpMgmRKT0IO+8Q/NSabinpzAOj35+63K2LWuov/7
fY7pgigzGNKTV8bIJbrRpyCWhC4m+oQjyoB0OUhN5fiMKvFyZ6vsUQAJ6Qewg/l4xqz9+sVkB6B0
7HrRQAkbzlCxZ1+EuwVKWtmglsXZaiyh3AndKG0dkmQQfo9IyxaoLhjcNwUsUy3lxkesrCrL0moy
QuHIwykEhjdKRyeE1qvrnzOT//i4kVaW3GV9tZgtXs8htEKsSLj2Yc54r3seS5i0f/yCtQ9Y7OW1
03OYQXnghsN+LcqyHkBU8ZUF2Wdqz+HXeH3vP3PQEnY9F60DsRMfb2le7x0cwj/+6SuX0GVhtVu1
Q+6UcwdDlm9U3PDSv2REJJF5Nt5W4e5/Q/6dQ99/IaZ/fr+GvhKZ6TpMM2hjkHPPMHgK7xaFv9kf
O+qKZ4Atmy92lkWJHkHkHSuL7PuqC/a68ut74VYSQjchblgHVA1y8KGOnaLLj2aEtAh+2TXC6Fb3
AkaHtzEm3091U0IW6wISzKbKcsCFm87uULFXTjh+dvAjiqU1lwDtOahlhOdXvZck1E9u4dQlrPdK
quKeF3JjZL3bPVCOX//+T8tdg3x+1xlUELYvrbhpoYCEFw83qbKKjVe8OzvwisXgdS2/HPXg8Usg
XgfczUjZ7ycnhRjz8PEQW5sdi5a0ICVhFqSzqe0iTGDU3rpmJckng97/deA/TaQrp8wEwYGKmfzs
T/5foG12UZ9/pZbYWEDWvmCxytaV6xOoq81FZHOZ+Lw5d8bZt7lsN3b0lbV2qQlCTKLUREHBbnr6
ZIlx2IGY+4re93aTlT/qxuwKVL1szPm1t13//k+LhV7j2pnwg5RV3o8+n1NDokswc8gdnRYxm+wv
t8lG569sUGQxgLOowtWc9cOlabpvfjjcCjX9/tS4WopRahtV4FlZjZdOQoAoVPebotKPK1ANPn7B
u5MPS8Bi2SWhi0BXIGlaZy+ifYDNxRkVQ6jCqg9QkG+8ZK2Brn//pzNQ9y6H0q3h6FuWd7ahqa7E
RgOt/f7FyepakiwcoDMu1RXsY7lRdEJuLntBIJodlArGZBxI8evjxlpb5MnivDPAubDwxp6mamq/
DC2ZbwpaQ/jlotoKRYrAfjkhrU7SsUwK1dJ0KIX8486u2IcugWUjnGsiFGpU44l3hKJ+cgTJCY7D
zqmCB9CthyDd96in8pbauMR+/KPfXfvQw4uJPQG7kucd5p2Y+A5GqfC8dxOWf6Pq8eMXvLtywJHn
eoT/p3etSnPELH0cPRTo8zmF0Hv4ibJ0vbF4vzuV8fzFVPZU1liB6ElaIi2zazyU0CoUv+8rm6OW
tcggrMvCOmlnyNA/90WLCW0PXZG37YySZN+7HSAIHKzsOcy37vn/HTz+31kBX7TYjrqQyAHaYDvt
2ulxYN0zHdTeANaAkr/ZTwcf0b2w8iqYqPrDKae8eWE+lIF49ggDz1nu4a9SboyPte5brABWPTDP
HXM7RdjyN23K+xG69QRou43GfHeG4mMXk7+HhsxCHCtIeauTTj77woqdaErG5ibDYf5zPbZYBlhV
tVBqF+QSFKjJmh8mrmMqj597OP3fAV7ncCKC9Ss291DSPXhhGbAHFOH+CJyIj1/x7iRFIy0XlkYq
R9bo+7qNErf5PdGz6eqd5Btz9NrY7424xSLgAMUyTUVv0nawp3QA3CJuhiHaaKCVLl5KW8JhQNWj
ifzUCZFfjiLAwmiMPEkcomptrj7Xx0uJSwNYhO3UlpNmlWV9Cz2Jek9oJM5j4Tmnj7thZS4sxSQ5
9eBSkXsKOrSbsC0gHj5KupXkX1G5RUsFSUbnphuFrS+FKcsygea8e6wsgFVrvzDdoe9C8ZNBQI/S
R7dxASYJJ5/GTGYwSmZyZt9YHdA/WY/SNEMK+TfoapxleePqjTjF+/lUnJMXawH3x7EhKNZLkWhH
nWtYxCh5HmPsowdJDKAz8OFqRaN2qMq9mQLv/Klm9xdLxFz1gSsrgDRb1BPtCOVRigEFu5NK1RuD
Z/XTFivElNWFqMfBhbqOTk/Kk+rWZUF49LXHIdHPVVL7YwYjVhkIyOERgkc8+8fH37cy+8JFsyJ3
JVBA0kIU1wVVTAUebsZh4/S5NmYXjdeVTVfP4mpqOXWPTi873G66Wyewv33841eWpqWaS5lytCC0
ri4dv+8qetRwdRbwrQ2zfP+5NyzW1066fRiUPtwWm/rVBGGWlCw6KBQRxDozcqOd/guFvLMGhos1
1gxjlnGYqabVINOpsXYdWEE4miIbeQJr4T4bz3T87vgkQTXiXsOjd6i/a794qWZUMjrfccnbuJys
ddliNa5QDEkhxVAptMj1G/QDzn6aMpnUoVt8xpcCRoOLQ5mhBNIBAAjSiDcA4jFEI9ghCjc+YGXB
XzrjiLbSdHBcB35AQ2z5f7Laicvwvvd96D70xp640kr/FXn8c65scLLnzRw1F9BlVJcMNZIJLmyg
xG5mYosPufKSpTSKaiUtV7lwsLKuELEwY/uJ82yXEdl+cuAtNVKeD4FU2/ni0tGmL+KpaPVPVvnu
V5Yz98uoFFZ8C0grk9iOHf0GbQPskMbAwX1XDQxhyNDkyAxYGfI2qHoefXBsr7cJgoLgWgRi43eu
TPTg+vd/2lt5DJUinlap6vQXBziKtpjiKoC3o/758URfaezg+vd/3kBJDirR5M5pZlADDGBAfwyN
Ze8Fq72Ncb9yWQgWqyFqi6nvmHxGW+u/NgMWZS6ESgmOKG3MJg9VfrRBtaXVG73/3FctdpYhRyUv
p6y/uFlg7afCvJW2nHGt6zZm21rHLNZHUes6LHx8hQ+i+YPx2uCeT2WwqwrnKrZDze3HH7KyTS2N
hbISrlqgsaI6rQhOKIXdk4h8slsWK17XNGNhK15ekIoKvSeLC1D7sFuhliV8yIdpoytWvmDpJzTZ
TiDAfy4vQGVfeu49Q5ezcTRce/TiFmr8ai5LjyrwBIcbKADTomQbZ5N3c104dS36dxganEzCwEl7
T1HwSko+7S3wRmA+BUpSxHtnbw2gpaM6svtrTxbbmPBr711siEBj2DCJ5DTNYXk8Dx2PO8r3Efh4
8DmbL5Ya3kgVQTSDA8tGB61sHP5iHFSiRJ/rnly8DoZPbJ6h7IHeJq7ojJfC2OUgrxS8T43npbmL
owpod9Gy6dAU93Pe7rs82jopr3zI0txlVB2oghQfUjYQCO2bcT9+zffFzt21U5z/BlyN37EHddfs
83vz8PH3rKwDS2W1UVlrgBqUF6Kdc6kD+xbwb4XKvZnvcopyxI9fszLSlwprFLi7vURA84JzCjmj
SLX7Cp7hVjHf2kcs9gCQ0oFUgXVQ2lTw+dIIhaFm8DzxSh8mW29FHK9Pe+es9/8MSpRlmhGS14sd
HFl+L4oHYT1/rnkWs8aBeqqHaTfy3lH90jjlk19s+SKs/erF7AjyuYHeK7BT7eclDLujk0uHBreu
ZiNnvzJqlyLjqeXZ4Gl4BVkeiDT6x1TyOMy+QywXO5sWrSvjZ+noUZMgyywb3tC5qb+AKAlxLA7Q
n2r8pcbYmU0wVgpZCip1LNs/RH3yILiUEtdUgTI5weJoKFt1AykGS3BXD85RTu2N/XVlvV3qhit7
iPqBAdonh8bZ8WmkRYzAEhCEnWj2PeR6XSKqH7msDkY4zcvHTbbW59du+ufQNXa5LGrS2OlEfVCC
dP1cRYTGA2d39dQ+s87xPre4LwXFhR+N1WTDDVaGXwFfBSB1JzDOPPGj7D9lggBf8MVeabwwK00A
xXdTjRNYH1dBQ45Qv3TzrVI277/syjurx1JGjDLjOgBmEdFEK68PEdi46WAz8SeIPMDSDOTkd1RK
eNq1iBPXR78k9am3dQeoMgyCYYrQAvUQO0jnYm/oRQrlq0pAc3PxrEDumcr1G2loE5egD++aERjI
xBHwyACl1svOSPX5aYmeSlhEht1kMueP25LoDEM0D8EhuwzvHA8FszYARTsygLJBB5/elAU8pXWD
+irwwQHNaFXwEvVV+GzbGg5N/lx6T7guVAcVRdxHvbbQt9bc5jc0GBxApfwOhPqKZUcoz/I0Hwr2
E1En+N81WIR6t24TwN9AzSjD5kBxMQdRGvXhCqK7o19bYp+HeHhMCx2cAMcMvoJSmyN8PpIvoJbM
twOcJFNp13rXRE2bTNc6UjJEMm7EkJ0AHexOYW2Dp1CEFpgNnvmLs4l/9KCWiGWUA6doDd7zVLf6
YhGfHHGQmGBFQacdCEYkntsAH+7O3Y2FKtW9orl6GuGzF0vAeh6pBTEmoCgmAJnSowclSHsG5h7n
nRKqauYDhMJst4Y3CRAztQdiimqEfAEQzDlWaq6+Sh+1E1LgWujWkDkDwFiC+4ya2J+D5887ROX5
k/BgIaULNl7Y4F16bwK0D6C5s4Iv055NBuy1gcgdFyiJakoq76IqsL/AHzT46eQDQu+DCHBLYfPZ
71ogOkg+XoJKq9tI2flB88DgUeA2BKH7S5J+QDYElF1AV2MYRUIGjDq/BFRpE7tR8WC1Fj0rqLQP
QdT+zgfpnREzJU+22z/XTT2AylHRXxAkgLsTMTG9UaDEkxlspSbGtbIVcZ17TgIAU/sXGBmedFrp
cy1kvwt5U+4guAweKuian9ohVMDmttE+5Mq8gRPLvgrB+rt89nMACPRfwIIkhNWqugddJEMDqOK2
D/qvvuAlypXphA5h7UUpBmsD2xcHKLJ47Cj2LfBkcRcJtLBd8/ac4YlnoEuAnmxar0341Nc7Hvrq
JavmOdVOSY64RTsAaaPWkTC/PPg68mLGAU9vfCaPnBrnJ211eyNL1H+TQbe/LBC0zpFWE46IhTw6
OO3vS5tkKP6CYFVg/vgJg13DjfRAGQwdBx/ZiizBiOa7SCCEC2b/f2ib4lCNwfgAQi2E6m4e7UB6
ng+22xYnrwAkusOSAlollIuhoYmKAPOvZ9XtHOkDUp0h/vnqg5PypRGguIzwlt7xesx3nvJBUVE2
GffCi2YQKwcYlDe4EICFBY5fb1llIhVBJUEO2OMXGTrkoZYViFgh46mSgz62Tu8iA1v9yZwOcEmv
yna5g/R+5vjlybcjGsagdWTYVwPOzp4w013UdVULqpcdvbak9OKCBohL222GugY2ReFJ8br7bqPq
ooQZe80flGkB5etHCguLDuUN96DfhHeNG+Xffdv6ptpWBlg7JO4aBZaQPShb0aEVur8xAkq/zsVL
rFaLW8RgRgA4kTLyO4QgOvhfAPlNmXkwBUZh0fhmR0QeXgCmHvdRVMhdxD0TO0MX3NnAlN0phHAO
NW5LtwXwa5fBDsQ3jOrqW+YQ5yvGzvyIgO+M9dTqew/sJy2jmDTGi7WJ9LGW1HpE6pG/QhlNUNBR
TEmbjfyGqsaxdtmMMCUfnDmAgZiGPTwPnQABa+5jIQWl62TPVoTA+Yi52dKCPsumBK68AADTaoz6
3s+S7mB8JvdWGWUwAKzLqNiX4CJiKgAHmwxtSU8Nj8BvLpo5GQY5nyLHce6NFMMOWKj2roRK4wTm
iYEZUISwW0jd9qQ0JJLEqcj93DXOQ1sA/yONGQ+YwRimDHOBBx3sNMk8HOcr3hA87B5uuxP8fc8O
KfhX0Of6nUNqc9vwctjZZWUfqqgL7yiZo0fVwm2mMGClRCNubig3sO9RRw0dsaT5rx54vAMbRXGX
Y8VJuGucXeV7LKlR/hXnEcnS2SGmikuS6UN5FR/VUYQzEI5fDUiP8C58iKASeexq2TyRAaon1lXd
Hljj+hZFzu1zV6ssbk3On+uq9ut4xug5C0bgTjNTcuAOoLegBO5Kl5izo13yHbFw/5SBwg38Jo/u
IO/t4hA5zxh+gvo2LADnjf1yhhOMcckRURXxpUPOPFWNYS8eGCj7xqmDI1Si4XHSocI/r/4StnbP
TJf9M3NqbF2cZY8T+Hw/C8gKjxBNBV+cQepjo0SFeUKiBOoL8KUt4Z/BwwKJbWT9zYgw58XF4v3m
2Nb83Az8t2qoDagXsCP9NIsmUQiP3469UnduZPU/JpcDaihzWPKM+XSAg5a+mbSpCzSxcnSMwzY2
8xoWEVjAMYr2dQu7hXicXLFzbd96RZ6xeoL7ePFDw/ZwZ7As3NN8qN6GHqDEjBZdQomhaEnSfwVW
DkUKlg9teGBzbCxZJW8GOjs/RmNAZdTaRsKSFda50dfD2DDK8WkgHtSzrVftHETcjwoo6Jjn1Nxl
nPE/ZKwA9PXCAPVTV6KsmuDUQIryNe+r8qbwqvER67a5wdLrgAxivMe20d2NwBJ3aiwr+utoaCd2
TAw0DSYcuroqdHd2D5OPqiOomZvq6nXqLO9AOtacWWtPpxEm6Bfb5sVOOca1kcRyQKuG21RaFahV
j7NwzsHdl3mL5ZyFZ083gCuDoP+rpOOVDVt1D6g7djciPisXvWWFSO8Oru6jHpm/EiUhc+WwHRXW
mDiA6WzEq1bu2cvCDgm3a9+TQZRiHqYoch2TDPuSZGwfWp71OWnGssDDC0EGFxOkGWSU4DcO9Ia3
1k1ejQevLc6A2HkITDgbd7+1L7o25j8XGcTOQyyiuKGxwbkZgI8K8hrG6rU4Z1a7IWheubsuazxy
yaKgHDlJB0tzFAGi4opv1ceuPXsRJ4YrZxeUuiKpYOIFPvJYQni4Vd279vDFvShkIL2Eo4DxnQ8A
tQZ8NkXhYfu5kJC7CEy4dtu4wHuPF1da32tNf0003AhJrE2FRaLKn6H75Y2PegjALWMwT8+c13cE
AMqPr79rDbMI11hQNQb+DHsB4dEh0UrNsNSY3z5++NqPX7SLmDSrmxbHPxyFu4Nb2d1JUw2rCRlM
G1XVK9f3ZTlKK1G+imgNppgFhxZvhCB4duF1bt5Y2D0abv58/Ckrs2tZlxK0NtUdINQpLlOJkCrJ
4bo8jfCbAiD0c6+4fuI/E9jhJHD9ZrKBlBaJsn/1rUpltOeo6/j4BSt9vSxJ8XOCH907YNNzHJH6
8aavg88N02U9SjtPpWGtsC9582JhN+rll95sJXjW+vj6Pf80jCgzCRJLDucUD/Y+mcE2VVmyBqKx
PsKTDkzCARGbj9to7V2LVUi3DWBXA4JQ+Zx1F+GFxxF8aV+CEz66xEGhYbgl7F7JxS1NBCPSI1oT
acjclBvt/LYEbZ76wHcPOOXPgB0BxztDpQlnwd3HH7c2iBeTHaenzoWqpcJWj5S3r5wpNkq8aAjN
AAGuN+LwK3G8paVgnZEShd95lpr8cWSoBO7JrjWvbd7G4Ejs5fhmTxshw5XeWhaogL03C7jmQDnL
/zrq2zA8wP1jRl+V1uvHTbayhC0LU2C/JYO5t9qLIf/H2XXtSIpD0S9CAmMwvFKZ6twzPeEFTegF
Y4LJ4K/fU/PU42kXUmsfVlvbMuBwbd97QnOqaPMTXljbevA/5O+Ma4i26BeWpLm9eE6sPOhF2w35
Mky9Wjl/mLrnMg/eLByvqhseEiTqoLTpRoTVB+aC5e/wXU/nz1a4Zodp6qTL72+eU1mwusdtwImb
Qb1CZ+yZ9/NRinrtOwyBS2eokBnyof4EaIrfuvWpRM72rh+RiLg+xIZVoVNTWlE54HiiZHlx+oKI
+dbJv7oT39XWmvGpqX+004esQssLK+ioLGFwCMvgd5KXWeQrf+W8bOofbV2HbpN7XgA6I66dUG5o
DtkgT9c7xzSFtC28cwRxBuXgfJBCa6GBcdl/kLrfqgx1nZVTgiEO6swHXKaQRiAKKiUF5BF46PQP
0LgV52pc7uGzsHfdVO2sJGUfi4K6Cmo3Q0J3wEU1rjxoOE//DV6ztfmPHmmM631mGG6d8CD9yppo
jcLqAi/CESkKKV+9+sf1xg2zVac8uMSikJIgAe4UzRE+h5+Rbik21tjcI6NCd9cfYphQOu1BtBQi
DiN14ovKgTWrzwX0QVZ2WFPvXJ75JlggC9UHnZcGsWxsGELYT5MFI0W2gqQwzFddRzP0gg48wgsb
Mqfw4mth/E76AHdV+1S3FN4OOdhi1zvJNBLaqg5yCu+/LlHnsDmG8ESj5U9ejBHSfysT1dRT2rJO
BTTbOJhv5waFi5B9J/NdzuqVITa9vbawK0E5UlNAsIAi8FJXIAs7SEaXQEFHYSbXIvf7nxD8Q36w
G8hDp/NyziUwkYTwx3rxCFKI88pnvD9TA539UILN0pWhdOIpqSGu2P228mAFxPB+DwW6XypSc0MF
Nh/ikkdvIIrzdeFwj4BLHspq/12fQu/P1iC8PPrNWqg5TG3rmbRnWqlN56OyKaX3XAr23KUQVZmr
fA0taOqnywC9eRLyzDlgkGV/HhaJykHrfSWkWrlDGpDbgc5haHNSQCupRuPwTISXBrzG7Jr2uyUL
j6weT+1kHwCyfMnU8p041T3L3G9TKB56RR99Xj32ufMcOvbz9U79Q1v8tz4Z6HqedmtDcAZ1q1iM
AXjiLLk4b+TTwfOt6S6omvR+KWR6SGgtzxaFQ2pBXHKyU3f4wdI+fHLHGbwo5ZbPFKovUWUV3WeQ
lFClH6oB/w31kmfaANnSDwtw0fYk7ykZyY3ryN8utScA1msyRKEXlveQq/Jvpgr6MxAURM4srYpH
BbtPeC1JjHKryKGAX/wePThF1jAktwluM2fkQZzbAh6fpxy3HGj0SGfvqMHlGzuE0qvlouCjgr6M
kfYrvhUQKd9WRDnHbHbyHQI3XFVy7AaycIJzbpUJKKNAkakE/wMo2mATdoiMKpTpnZjD7EsyOewI
04t6P6UwvKkownI+9ePdEDJ/JZqZZqAWLqWcQ+lCxxZSKuW968oTpcnKIcUUZfRAWYTQpPYBZwmh
R09vcvZI55XLzJ9by3uTSYuTUwNvjoJ6zXmI6UHegOHbdJF3w47lJt1VR3IvTsk95VF7h6vabXk/
rEQfwzfppJEQNzUgHUh1lgGMYXflVEKLf2gduiMimNZ494ZB0UkjWXmx1YYn29lWy09aL18LeI2s
7I/vn+sCnS2CwpQfCo+RuFVWdwM7VXhrTHTZ9XU47ZC8hh9Bx4JtWiz9p+sr39RnWjh14RUXZgGg
Nc4s1PepabMaNTvVQ8h/XLsQGkK2TlZY7MavgsAlQFgQ9hlSNOpecFbGDkmzTVK3/gFi9cXTxz7o
MmxvonbGEhcyH7Y6z+6rkMMm85BGDj4kCeTgpf9uvW0D1kGl1Y19xDoI9XX0UPDg4q+7fJ3AFtte
/wjDPhpoCx+aZagtXuh8/uSewkuW1LPr6GISKy9lmusPMU1kLQTgmkuruuqR4O3nuOf8ISzHlSOl
6f21CMDqfEg4zFnOHa+eU2s5hs4Ue0p+yrKgXHl9w8zV+Qie8jnDcpfnHnbgSwcT8WTKfpLEfbne
Pab2L2v07USiRZvDcjqMq6GGdT2fF/inBRVM44ZpJVIaRkDnI0DtBr4nEH+M89QTULKcfjU0WMny
ml5fW9gj/J3hDh2S2A+B+4XMWvG5blA6nqD7v/L6pkdcfn/TQ00K13DoBqK0MddZPA6NixSv2Cf9
skZiNEQOHXs/JZYlwtK249BNvyUXnzqQc39XGYC3tfrCZ/qh6yeA0X9/SYdl1lVu252bkD60Mxzi
ClfGACOtIcDeF8ZwAqataFuImrB08WNfAGI0A94EWRjfgqVnuKtAcmmhadUmY6ym4pbYa/h7A0ct
0AH4yhfcWxpBYgzKfeNOzud55lYMmEH5OXU9FvWWHb4yMU9fOlRMGtvJV7rUNLe1EIA6ocMFcRsA
SYZtxr7NMPG8vjANLeuQfALgRGKh9nwekOaIOM8/wcF4pW3DBuxri96GAj8JeN+eW9XCZzffTeLs
yyHu7GJnL89u/fn6Nxgmtq5QsnjCgvcyB1C+KzkAPuOnrOQqSln7n8zL+xLMnesPMkRiXadE1Yma
O59DkhXOKpBDGYo+kmEOvt3amcUQBXSGJ4TjQxiOO1DhEMAkArJYnAaYKG1hCN99qFQS6GxONAwq
lUp8GEXk/Z1TOvBDmxe6rST/db2bTB+hBYAsXTigIANATLBX4vAtRt1n48BH+WPNa6vfzRC2ZNjI
s8xhSyfyWEIvFKqMx481r+3kDNJY5Vx4PuTxh50bIDEBPOiLm9d85f1Ny0JbzM04KTpxUKpgGvoo
k+rkMGveQLN0V2Sw0wDI6mYm9spoG6asTrIoOhFUrJpxo5s6Cu5ukuG2CT8iqLICEOrur/eZIYro
dAtleaQsA7++gO4/jzK5EWG6wq4yTCadVSEtkP4CpN3PPtw9NjWFxdHFJzkT3lpC0PTy2uZepki0
ywkCGYs1nDx3OsBhaKVfTC9/+f3Npp6orOnogrgN36sotLYeCDVU/b7e6Yawp5MoRhucUVvazRnG
e8O2KpKvEIB6cgXMIOsR2HURlCv3W1MPaQvahnccx0YOykBRnijcHgXrn69/hKmHtMUMuDAQqwJX
ZyjzboDg7TnE0ezD9cZNPaQt5bqrU0BuceWf4FzupN+DS2kieA6gqgnv6pXjuekh2nJmDKTlqffc
OMjoA8y47qYOUtID84HWxkaXFoCaXv8cw1rW6SEt6CeOKpokztm4myBptSm9wN4o6ecRzeeVbJrp
KdquPajGbh2FBUeXI3J20eTBaQ9yN2We7z72HZeefLMqKG6RlUcGN7a8kd2lFtyPvS5IDlmed4dw
yfKPRXKdMzKEcFCFDkUY92Hw3SshhwdJbMadldBqWBU6XwR+Yq2UKN6cM2g/SQnXI2/lumFq+fL7
mw6qWpf5srfaM4yNYexORwfm0mm70rpB3waulH83b41dO8L8FuqjUj5Ij/E9DYpgk43lfCqaEhxo
bOHNg3CBdgCLOYHzZxpCvh/+Y1FfdTnMaLrlkMu1HLppxmkxAOCl0A0oJPVLsaBI3w7wLZ2Cso8d
PrjnkuRralqmB2nxAM5iBGw2IB4ARUGZdfHGXzVz+h0u7xnsTmm1EncMO7yOx3LqUpUe7MvOSDJt
S6ePchDkySAiZp3DqrircUe5vpQMM0XXy6YKYjVjjgr7MH23BDlOxRpYx9BXOgYy7AvQ3Rq0vMCz
eALIJQTxc0yeOV/DxBlCvw6BxBGoQLY6azDLRd5GrZ3C0Tl03COkK+aVEGAYCb22G1RVOtIxLc/S
+91VBdxhgeUGlLR3k72wb9rA214fiD/V+nfytHpVl+bQZHGhYniuEsUPVsqLQzrNyyvoOLuUS/c8
QoQrqnwpH12XZg8JrFgOJQnmYwIhwqNQZFh5FdOcuIzom+ihBodPWZG0Z8nyM6A1Zzx+JXIbulMX
8XaImqxhvhw5bO9rOpNvg83maK6br6hTbd2hLKJysT928tPBnqg++HmAORILusSTVdUbq09uU0s+
Xh8y08doYXDOOjcBhcGJexQdoi5v5IbJ/lfnZf2hGIOHCiwD/un6s0yrSQtxFK4VQIsXJO7gVETL
HU9+sxwWo62/uf4A02LSQhuHD7YNxTs7lgC2h2P7ko3T2akH74Pta6ecAGlsFgz1ErO6OrQVuGbj
izUlHxtqHUXpzF7XTiKBxIwkJ8u50MXGGs4PaTHur/ePYVHo+EmeJnne8lbFfqDuaC6OFQxPrjdt
GFtdzLvpnWHwRODEpfDOYhJQEJEnmX1N3JXeMT3g8vubBZ0FPdKMXt+dZ9oe60T4EUnbUzpl34YS
ekLXv8JwjNURlFlIUtSyoc+fMOAAnS+ONUbEAuEg+6mCNZM20yhcfn/zJZ4AjrJoMEvz3H5ZyPCM
q/vKqSZEE+/EX13Dm7l9meEObUMaXH7htfVEbdRdsafcYRVsMumc2x7MOVsVa7Urg6kfJOX+/poE
cn+h7aYktpbmtAjopnBYGwzN1qfPHKCYWtio9JK93YzIIfCtSn9fHytTN2qLfSqhz2oXLrqxJw+q
h1JH4m6vN/2nv97rR22hJ5CykQGosZBLkfwQkLGP666Y813fzOVNAQfkMlJlCM8L8F6KdlO4efvs
zGo5OTNg1RFTdYiLCXWcvetRlW6WoEaJu5mbX1Mz9vDzDjKwZHM40j9AQaiHdrIY0/wgYQe9qfpi
+Vj9Uodm8h6WtiCb2bFTVyCK9TxaiiEainwNOWmIuDoys7IBqZsnbB92Xc3nXsEnCYSL+iazrOzh
+mAYFr4OzoTlpVV2DOOcoW+C9o5cgNn0UeUra+ZPZ7wz2H8AFW/W4zgjmswTm+OphqiSJbm753nQ
PyB7z49t5dRbu0qGF9B6IIymhMw3IEq1ew8spOOce+F2YEv55MARe2vbPSr/bqFwYQwn3Iny6ujL
VctyU1dcRuHNm5LQk80o4FUy8vAOU+oJ4jfndAljRdb0VgyrSkd52kA2lL6fAwqbdsfKY9mmQthd
2SRMjbt/v39gIQcXzJLGDSwEkdO6s1y+csY1Na2FoTCcqxK23+pcZnPznYy+vGOs8deQO6ae14JN
zlHVEMtcngtAqkVRH1zHOUMU7ajCceUkZth7/hRc3g7unJeBQ7oJkhS3Jdu7pDxUPZy+wohm08r+
ZliuOiiyU44SKHH25zmlLQwvafcAETayK0dvzbHNMBA6NLKjTQNfiqw/E5IMR9AnSDR2TbiShDN9
gLYC3MyGf73lj+ewP9RQGnOHdOeCN3Y91Jhav3zTmyGYsyJTLvHEeQyWFATzJem2fBDkjkOVZCWz
ZBhmHRvZCpcWIML3OJcysYcH1vLiAbM0wJE+BK8CpPcsatgwypVvev95TMcX1DItalsAc1b3sDRi
5Hudh81GqPB74nQPfjr+ut537mVv/DeMMh1hoHriZotvkbiagiewpZooz2Wx8dxkinwvmbeAaaZb
N2/uUmS+Ip95B+EsB2xQTVQM3pZYs31YeKb22EG7DQzN9xKMkqGFvZ2kI5jNpBr2RSusY4jyMKRn
0mELFAPMvgaCrLLXzJtO5O4XC0TbnTesWh6934OB7kDgsTqwpiVPYurlGwAnnS34CLf2wl5R4yGb
sgo+X+9C01lKl+6ukXwJXdWN53ZWMzCssKi0avXC6+YpHXyy86n6JqfwsSxd6GGR2wRHjghOeT+u
P980/fVTD0hOlZ8F0H6R+baHwEVBu900rxUO348MTIehVqSaW8Ld/pykxZPL2++8X5VINLV9ud6+
WbmeH1KXOIg6bUAP7iJv4Sy/dsZ5P/bDE+bvtie/tZlVFZDOx62v6p6HEAXPBSRmv99e7/j3j+1M
R6B2ZA5tb0FY7sCZ36lcvZS2e99mcp9B3YeH6Tmty4fSqlaStqYv0qKolzUBhx58f14CIF1GR7FP
AbQVYF9rfXMg2bG7/lnvzyemI1JHKPUqx7K681BsJ5JvcuhGk3rNws405Nphom5Hiw9+Cs344CsH
y1utVW5NDWtHiYZMEKBmHDtY436T2fLSSHm43iPvhxIAFv6eSnKpEijut5ftK9/DMPBukOG9k00k
gnROvk2GaeU4ZBphbSlDJJGzhUjMqPayQVZbP/3NvSfVFB97gI6MtDorkIPMhjNZFNJGuAIlDymk
xof2+XpXEcMw6KhIIop0di/OuNZx3C+b5GDvsk25c6FTsJ1u1RkC05ub6Ube9XfFsXokX8R9ui9W
dk0DzIXpuMkxzfraDS9Ph0hREUHZR0w7a97Vez+IPBmx39c/07BGdL1tawl8L/DxHBreNQOGCdid
7fWmTR2orfI+Zb6inXU57BXbmlq7vBcfbPryyDfh1vKY24w53lpZ9kuSj1HN2pXYZCjMMF0CGfJV
Q0n8IjktDtxHpxzk9qiAT3sdQZWyPJfgDd3WfPZPUFtpN+Cgqj1BMPg6JWMy7oBXGL9we1CfAVMh
K59rWLaBtpqmSjqBlcoxrkexRD0Jt3CXvWtc8dLVqMDnpZesBAjDZZTpGETRDAkAam1yymkHrBDU
Pp7cWRJI4HkQ9UjgwvqYug39WnnFf0j17Dvlb4ZFPbhkzo9OArFSdMD4ZZxJ9Qn63XaEQGBnG6DP
kyjxneTz9bll2LF0xJTT8BHqPbyPg15Nd32VZw/tlNENDISzm5KN6cmlooMlXjPnDwmla2gqw0jo
aKppgAZNt9hD3JcBZJ7qYBc2C4RICpQSXFjUBcOHCtpMV49GbyrGEjyogDqcUNC9pneMk8hv4AS8
Rj42fM0/aM0iYy50f9p4YjUADDUsnRe4rtG52s2uZ8PhLVtJBJmedNkn3izYJgnLTM11F48OtXc8
KL9lZffUh/1TCyT7liuvX4mchtwZ0wWUnTHMang5pOck8WDXmqqmy3aTly//1Q0Bp2nx8/a3ouA7
79xUiodyoM6PZc7YPRgoDXYrf8rAy7TzETCRCWo0IEsv9zItx5Ma8zGNVAqX9CBo6K/BZ+pXACO2
apsL7KjgjLgrpGZD8NThdFLa/kCl08YBF/VdVyzevs2tNQ1g0/aig+gGuFHDTI41cb/kHEo/gRpA
AumBmbCCBKJdHXWth1yM0MqSKmT7zu05HI+aqv3v+gI2HBB0HGxnedUC7vsQqyKxn+uSu1vBWusu
AE3oWA7QVLj+HMP+xrRTGs+lk424zsbEs6xP/iibDW5mNEJtzlqJRYah0oGwbpb6AyS12xj4x+yH
Vwq4UnAAga5/gKl17cg2w34dUwGUXqhu+fueVOGdmzZ0JcyYhkHbWcp2KUKRJA0kUWR2aJB9eIbe
FbQ6yCyi0p3Hbx/6Ch1SWbbA8uHI1sRuarWgL0GerUvJw8cav3Tdm+DCPED2irFPzwHcx8tEbJn1
er1lhxq639fmTyozMuUe2j5/t6KvXuRFZfSbbYPNtPGi29vtdx7tm+j26/m8vd3jn/vTaX/a3263
t7ef7p9AD4pOT9Gvw+H18PR6eh2j135383A4naLD6dMpOr3eBNFmdyii3V0c73a7z8cj/vUtft4c
48NdvEE72+35uMHf7Dbx5ni+3e73X7ePlz/bbLZft9vj9usxi9YYFMbAoF0+GPR13XlC3EHht//O
vZA+JnICsi0A7WxYKv/e4TLYWayAeF1eNpvWdptP13vb1NfaVHeXNMl4YzNQBdnBT7uNWPjKFDGd
6nRR7WVSXtblPjstaQg5TivqC+tojz+FD5aFao7Uepr4+NDgmoiHE8Y/256/c/w1hydDHNIhoG6l
6DgtMNWwF5ueZmtxvkrHgqpilohfH+o+Hf9p474FV3XGTnYHLxzy4om1IPoHXP9Obk3Hf1o2TxvS
0jaGAaKEjJv4LkJkKyHl6i5wiswd53WYaZYeLSrqrRil/WmgS/GpTrj/38zYeGBVDftMngNliMJp
km8gYOhsZ0/tOERccFqcjtNM3UdZ5+Kmsa32RzsqePosqlb8ojKWkYgy+CJs6EDwiWHOoynspoOC
J9imZpA1LHgH0Y9snvi934N96ilIDakxAy8BEyo51KUVvoa1SjZFTids8ZUjKDTXemiswu5eQF8S
FbcgrMLD4tJwgQnckFQbRagPJ6gJPqMbRicU9IGV3AFajb/IfTLck6RD2WZx1c4vU/8O1c7xE8pr
7haOfgluVGW7cWuv+NqOU3Xvd/64oXOQ7bpOdVM0Wnb6uUxyZCjc3t3OMxw28q5vb3yLrUEWDetK
1wOGXVPhdI7dQtUVxbgotAu6g3OWCFb2WEP7uhg653NGMplfdOJa/pDkqdjwqlmrjxm2KO+yot5E
dx/SadmEAQQq+GkOnpRSm8CKab5mnWfIejIdwuvBMisPRumd5rC5GybrwNLi1NUhMBAh/KWqjVW3
27J2H9IWKrtEgJtVJitpDFPX6dsLgBCQe0KSDZmZKGnvu/TlejAwHLg9LY4vtjPRksg2FtLqDrkb
LkfYqTT3jPXkbmzsIu4TL9xdf5hpiLTAXboojcKEpYwlfEPOS533t2Ki4ZnaMPiImrH9GFqN6Qnq
rHVdr8tGeGlL+7VGwbp3PBGB2bAyk9//EF+/+7MZCps5krlg9vm7unTdrV/AjbNld37frPngvv8Q
5mlnLsiHshkXB3aSQJSOP1XHom64q39eHwsDL4vpAOWZi7Hu/UbEXjjYNEoA65mOTpOVNFI5dqBN
2/cQNJ19t3ciCKx7bpTzFEabpB/ooeJiFa5kmIO6yH3aT6NbdX4R52NQ78F65z/nYXSdjevP7S5V
IwSVnH46XP9www6ry957KpB9yBAn7CqI/V7e2Jn7aDFv5UJm0DeACtvfcWhchK0q2bOLuvSCDYHI
CbiKbG6/4Mw033gpJyfXJ/2TU84tbP1mqGmmJV1O0K/uBaglybQtq9na0tpyX2YKalFalenK6xkm
1T846MtOm1VUxmHSsKNKEifOslHdSkiXkkh1YbICVzAN6iWSvQnH6Vykhet7RTxDaLYGGBWXSGsW
EAr3mdg6GY6JcoIU9PVBNcRHHSU922Pp8cJv42oRAGk6dXcYWM1Wou/7U4bqJcPFVviGiRY47KZZ
VHb552Sefi1F8fqRt6d6OOGLU1AoxBcIJ+RAAvbg02QlTfl+x1A9JegEaWEN2ZzG5RyIW5xh1CFM
2jXpH0PH6FnANoBfAPXqNLazdE/VJ5xm9heO2oe6Rc9ttT0TYz5VEA8W320oMSd298GWL5P2zeSk
FmTx/RkttwLGAxy+CquJhPcXGNWdv2Tup1UXNmnMUIANWb+BK/yeLfKhWpPMM3X65fc3L5+ONVf5
XKZxAEERj3weBxVZQqx0zfvrluoJF+KwTqbDmEPyFGmqTTPZYopSLyc3E+/FU78odFeQ2eNKxs8w
QfXES5WAF+UkYxYvbB5vVToCaCuctT3U1Ffk776Snaz9Pg9SSJ84KIb4/AF+0uWG1eFKaDC9vnak
IaIKCt64PK5SfkOb6oD0xQqS1DQS2v4/Oxwog77h8QTQi1fRPdILIKR52445OzKsxGnDB+gZcsZw
h0Uyl0N4Q5HnZim8PqJc2StAGMNy0BPhAfetwiOKAwfg/Ocr51Akoo04TEIxqdqPgXmongVVoptJ
xhYOu2fIZrdfAvbf9RD0fv2A6vnP1MnrEurXPC4nMN6E/S3o4Ama12evLeBaoV5LnM+4eLz+NMOI
69mv1mF2A216BOvcfYGMQQc3jhQYxem2DZD9VqFaUy41DctlNryJIZYLzuE4osPY/CXrRMzcT2RK
oDq9dtcL0NC/mQD6Tz7MJuPg5oRDPnb4zeRwA0Rd5I2eF7lZRaJi7o9WyNbKoIZl7mvLPGe5cHIf
9hdVPtx6fTWBxOPfTg1Q+9dHxvQAbZlnDnKpzmRnODbt+bIAz/O0jGulCFPj2kIfVHgxMW6t01x9
W9oB9OiHkK91jWF9/5NQ6oUUZMCbC27fDWI4FUO3khQ2jLGeSJILLE2mqbFOTg5QgBu6WUwF7NYp
AyJkyXrvlmU1f4T2wxrd2zBt9fxS5Ql/rANuncBt4dumh/5mwABxIfk8b9sOxrofGm49UwEO+dL7
eZgiU5EtkTMTflfNvtrXpahWHmEal8tkeLMCgUCDPpgfZnA7mWDmUPTpBnXjj0VdPVUxUiGYxWqO
9EfzaSmqcZt2wbG/qCr1brUSrUxfoOUkwJZmfZ4vGXQfq6gbvY23CgkwzSxtPasqTOaM+jyGueVW
VQi/5bSBFc0+kMutCOzPsOP50M2BetrKbsMwoYmLDdzNvI0Yqt9+tqxsHqYO0tZ13k5OnQyUx5mw
HtpQbn0Uf65PUMNC0C/vAJoPI/x2eQwdwJOfvc6Vv0+DJfKXNWEYw16kX8oHF9blkuD04bpwTBH3
jkNAzX3m5Ce0A7bXv8LQQfpVHKa8ZSVt9H3jQTFb/sg/OoH0S3gwJx3PkwQBifg3RauqiAzzN7tj
P2jAH5RvnYVXPl3/CkP4/udKHQAvHgpEWJrsFuWhsnQPk+WV6fmHn/LORvqn4PQmTtQBzUelZjee
isUuNnZCg6j27O5cZY71O6/9AU44fL5JFohT9HbpISvuThes6fK9C+QE2rkjzkUAh7SpC+y7vlTO
duDOF2TXh31WQ7FItF29J3Zj3cGPVeyu94pphmrRgcNn2fOYn5wwyvZ5VrJ6DP0sfZ0GqJYXzeiu
hDrDCU1PWi8hcPQDLXCVc4pvvAyKzUjcR3tpH2yS/xCleqiRuL0E2A9lUKhuaDcVONHWF2s5z0f+
hGHefs+tO15kK4vCNJ20qEG5yALbY8mJufn3snB/d818nsbu+fq4GJrXSchFNy4LcC4JzBjno8+H
aaOyKmZB9XK9fUPo1qnIYnK47wD6cGJ5dfAW2Ipldv+TOTTmtYQflBwPKlnrK0MA0VnJpaxTqFFO
1olbNoqbofUM36619IOppy4z+83KowKqdr2zJCdFXuY5jQoHOWp7JWiY3vzy0DeNh7kSYQPU6UlV
rY0sYD/m9+7i8P31UTC9++Wxb5pviVNAdkplMfG3bjnvHelsct9fuTMa1rarre2eph2qTtj5ZXMa
gXjvyhpC+rikYhlef39Ddhqg6L8/wBlo66cOPqAQeb2nc0Oe0jxr7poFKRVXpFA4LQHXLWzGASeT
/BmaMAvqbnLNIcfUg9q5wFcyDZeutk5dRSAed4ESAkEXFmzrNM5yvP6Zpodoa70uqN2NBNKmoYfx
EcWuLPJN1S0rvWiYZDpTlw2i6JuaJCcJv0K/gJAisT565/6HpDsSuKwNFvCPywnOFPBbWtPKNr32
5UjyZvKq3pXSuWwdvQ+HoiRMkHCq/TVL5j+EvHd21H+cTSyG65wUbtzQoXtIKuEeq6619+3oWvfw
Qsrv6plamx6mWNswQJ63yfxXFEm8bItoE2xmAuEAu6zJKWA5Owv49hWYGZm/ssEYJoVObbOCaioV
qZJTlT55xSfi3DhrC9fUtLZwCzqqktoyORG4m+Ub3wJrK/UKMIdzxsMf1ye1Yfj+1E/fDF8TTlXJ
UiSFJzoBbx2q7FegMufz9dYNsedPwHjTet/B+rSCpP1pKeFW2VjlvSxG4G2S4TWE49z1hxg+QedX
gxyWFSnBDPQJvxHptJNcrqxJwxD8gZG/fX9J+waxLQED967y5M5uFky1NWaYoXd0YnVgSSthE3bf
eQ42rFBbOoeQc1a7cni53jWm99cCc2/bOPx0l/ev631S83yLEvgnS7RpdP0BhgME0QJvbiNBBC0o
HhdMim5r+07+aAVtDplNq/maLgNwHLDZGV4Ud9fqGIZu+4NyejsoQQAzFZ9akJm2zrLlj9XUHqA3
+5PYzuv1zzL0my5uQnJCfBtQ41PZWPDHsH9bxH5cekjoXG/fMGV1SZNAlunMMiZjq2uDrayck51V
a5KWhkO2zscMh3Kos8qr4jJhoHwiofTdL4dw18HrcMsJBaSlgX1FUdnQ5cjyam06m+aCtj+WPJkL
QXGDLoebsdz7BGAogfz3L+iob7pibcMxjI1OP68bJEbmFElq1kyRytyt10BG3VlLwRlAZVRnn8/Q
u5fD7F7uKC1MY+bhFED/oMalhBVb+JGl24VAXzeBwc+T26YOTm3esA2dNtzSSTQ3dekH90GPs/T1
uWKa7toGKwTQQwNEDmJ/GLsDdcPgc09VzqLKW1AdmQWMf64/yZBF0DnrGdzihtJGapPBpVaIVw6O
tu9yZIJv8qDZXn+Iafguv79ZvYAmWIEYahxz6nzbBlWEEn9UV1+vt25aWJdOfNN6Aw800mdJGbtA
Y9z2SeZtW68r9tdbN60s7d15DVgRt0gV00xWdcSEUz9ZPug1rrIuqv3tr0lVzZYkRH4h3ZKulIUN
42JfPvbNR/UtIB950fkxo1AKhOVwfwBTpn2C77R/8OWExBJQbh+bbjqV2BnhTNb4jh/jzBQ3UCMQ
QxPZjbjJ/JVztGmMtE0pl4kFd9t8ObeWqm6HiU8R71W2UogzLBcdTQQJTiIYjOTPojzYbDlMySvo
ahsvWRN7Nr2+FuYg2yFqH97D57KV+yFh+ynxn6/Pr/ebdnUya4fce1sVUAbr/ufsy5oj1bF1/8qJ
/U5fCTFIJ87uB4bMdOKxbJdd9UK4JhCjADH++vtlnb7nuGjjvOGIjh3tShsSIS0trfUNI7kD1f02
A1HpzJbz9rggSvw5iVC8nrglKL72+CgR84m7H3uUsc8pp7y9rtma0ErhaDzVhVtFE1gfAEbGruEP
xo+PDcxqWXOWw2a1NdxjK9kdLGtvHN6fWdNbY75a0xjgMTdL0zxORpl5ohENVIbcM4tpA3nN1mxV
pXIBaQ3w16eiH6/yQio/Sc2viUK+BNQh7yJgcPvLPjVyr4B18h6Kned0WrbeOPvzjef1TGA9DLns
aXYmz2bii8jS0FmmHSf6nOTu1k1WixkQ3lj3GhZrzC6/wUH5qYNDsYCaEtP66WMvf5VjOtRs5XIy
iYTORO8lNN/b2fjBFbdazCJvx2F0VBMhvLb7aUnHgBfux2ye2JrP6nA92egOk2Ofu9ck5UAZG0cy
uPv3B2Zjya3JrCCytnYptIzKxPLBnAPCOb/MsuFDcZqt2aqjDeMfUtDpKGrjS91gX1Ppr/e/+dsb
KVsTVHPbgRNSao/onaeO7zrJrwUML6+Ym088sSeweSC1W45GYKTGmRbeKc79eyGBrd094mqZOKI2
LCSo4zvgDuruNrlYetdflj0vztHTf/fM37rPKc682qznk9frDDYhjg1u64RxDe/wIRa5r+JlvEFV
HTyTGk31bmAacnKiwdEF55dkUuVhoRO/LMZ+eliKqvfcgZXR4CwuXiwvDkNcTS9qIQtw3ga96PrB
gR4xmfKQwkPvKGQuS4+VbfI5ce3UB0adHKaTmSJmHVxILccINaNOAEdw98KqUn2QsbT3yoVppF19
h6XTtLMLntwyXZDvdCg+gWepDJ9ai9gxY1TPfdrLA4DsyieNmGtvaQ17DmibgexHq+7gWBbb1WOx
7BUn0GXs6XzJ4JMdJMrsgqw02p1Ky/4umfRyW/Wt5YA1RI2Q6VFfGUSxqxgtk/D9ObaxOpxV2DDT
livXleOx6X62xbNLbkAvOBPXt669Chtx3PPEscYqgjcJwFydlEj4oOAFH+ehkWdm7NYiWcXvunTT
ueFYf6RnO5AqpBeL6cmciO1VMn4pbGhplMscOsNyzv9hI5qvsZMSlR8GX7c+qo148EZzlD6nUHiu
i8qGZv45V6ff+Lq3Fsnq3cB/vhCm1GlUgpAZNdQSNli+i3npjEmys5fRCTINx4G+t3gO6mqehHCD
M3czMwdfczU9zkXqYEOA8ncjlvF2HAzniQKEW/tjw9OvLOb97dJN8PWVVmy+ICOX9zOwtCRIbEMF
s8wZTh1cBypNadAWVXVb1ZqGeQ3PPxyy0IWSjU6emhRuF0KzbtfB/sCDvrJzQRxBg3xpapyme2Mn
c2V9zh0n/zGwugq5MyKsWMA6GAHocOV1oTW/TaulC1icjWFBs/Ew1M2yy3JLBQXEE0FCp2JXLoUZ
FK4xXGVDaqGMXjS7apq+dMCE+FZhiiswiqcj73m6h7ePdQHh8CooUcCDEm493fTQvPRc0Cr8uVgy
GKOx4R6qRhLKfGMR4MV+H5O43vVCfgxow9Zwlboultzh1XSEmmSQJZei632RnWs4b0zGNWJFV+0k
KM+ayHTL/LpJGYexQr6bqJIRT6vhzIFhIwFcw1Qky6dCWUkdUfFdpDucdD+Wca9xKUWdDWZWwvln
6qHLUWM9TdxjE7RPx4+BkdiaRtM1MddqhJUYSSev6PQxbUtvHM9JyGyEuTUeueCYv6CfIQIJ+1nI
+W6w2dOQtOeUwzbe8BqR3ACSlMMlMY2cqg1A0oBt2IRNBWrOIz2zC2wE0TUsmdc9S4rE7SOF1E5C
culKMOuXlfPPzVxd1W1rehlNm4AW0jxzy40J5Z6O8a8ygO5klxSbhYxMu7teeH43F3Xw/p62denT
QL669DTlcZXkeowcZ4QL4V2PbOJjVz5NgVdXnu04R92qlNEoxjtnEugEO+PHENxsDVNOjYxOqoMK
nT1HSA9AtTonm7wxQ9eAZE1SEwqKZhqBBnWXS3mw2+TS6Oq790dl6/Kr0w0hVp42DSYoiO1fR1YE
fQOZa7e2PlY/Z2vjI22kJjyFxRBBrgXulCWc1HjvzYa4lGATThJ+GZMW597D1uOs0hYya7PrMug/
mLZ6WpIE27x5aFLzYweGNTrZNEhHkqFNI2Ok/a7sW4CoVNN9qI/N1uBkg6ItnpQ23kX5xZKGz2aQ
2RcRpPnnD73sNS5ZKgDKWvgbRXX7naZWaJArexrD9y/ONkRY2BqdnOa1tuFZEh+JZZTIAMDeOeR2
D3fJKXXa64mz5lcBEXByMS6o93oQ1LeP8dS0LeQCiXHHxnl6tmtSuhc6sdQ9FNHl89zz8etYWyTi
kJV/rKzMec6apAwqDZKsD7GpCpBIgPL2DmvNy2TR020FHNLt1Ah1TAlzPitsgLsuZ8j7gZXedaiZ
+sPQOd8S2vEvPIFAfV9JUfg4KLifJkKgX1X2MXz+IGooPaus6+sp1Vlg0iw7yLasA5Gmxs6yzTyS
VGZfgCkH6zpJ29BhcAL3srkbLkEsLg5xXcco1MXzYaTYLHHka9LLbBrFJwiGgdUgXLWfu9EMRWcZ
v/IBIjDeCBmN79lsNjcpL4zEa8Hk30+u3e1np6wu2oV0YTE27rdpEfFNobi9U3bPpZfCCSMaIF0L
ZYoRDhD1CPqxK0sopEBdsrxzudHs4jxOHuFWXoJHAcz7zRJLFjqksX+VokafYaysu2kSeHynSoXn
4sgaOG2ud+As1sd5qCEfCR2b74B6dfd06GOgu+CU8dWaTRY23ejMl0VPeXVJ4qa95Upe21bconMA
CTM+OfWlWViOh3pBixa3lQWlbtjOdYzyCv9WBfDWtXwHJlAh19TwsyQp/KYxtc/R8LkEUgzM7UW5
le+4retPbbeEeU+7z8wh9qPOevuwtOkcVAOMTWTbQyWRxUSiEghfQoBcR7+1Kd5kmnAPQEvnYjaY
DfcNoM1TWABChjlbLutGxQ/WOMcHpZrlyLEYD203zWDDOXIPKjQLeKbAsh0U/dayvH1KZkyiVhji
fmlmsYNY9XRTp8z8BhwK/y4WOX52a0wPAxa13w03If6MKuLs4yDAfbWY8w+IS/ix0WlfmHa1hI20
xOUAR2J70hdmukBWcxT35Vx548K/uiqRPqSPq7DNAdVoHTuyi+aTmVjVTtWsDjtHDZCThvc262UX
umVGXzSOb2FaFsPj6Db8aiAJBhU244ep5+4xa+C+25SDG7qyATLDrsdD6vYt3GH6sgPiYcj3Rb4U
V3BYYLsYLIBdEifqIRP4zrLIKiC3WEf81gBCYEaP6VoaYDGJxspvKqpwTHYUu2EcYlM4HI9e6Qhj
2IHSSwKrNNwfPSryEIbvnMYrU+iHN9Y8Hk01L5+TAa+JAJpya8Pq40AHGUcZmsm+YcXu9UJd95O1
gGHXsZocWiePUd+UwEnLsRNBTEV/sKXod/MC19aqxQgqoopgUUMROG7XYRoQZ5erErgn4QCO4KsO
cHfO6zZcSigvHgEetNhescQMRG7mMJzBn6YdxIcMjkkt8yr2QUAtdkQyc+9OGrpxQL7CkJQNL9LN
6jyo2FJ87ZKsjJy8qj/BfLPbN6ROn5xZqG9Y1rUv2qTxhdVB5WVO3AaFBHCgnR2UlOFqNMMV2ieG
Vd8UTSHB5KJTnHj1iGp3pjA2ftdLsvgOrdzSL5u8uhuAeytCx87hoyZMhwbAW02fC3sorwYoj9te
y8j8iXeds8+yyriHXoAJPJxJiA1oFoUljW1b3ZcibeOvxlRMx1hBk8jPWbPcjG3KwYuis7jF0oC/
jwVVREQaq8gu0E/kB3vp0fOY1NxC2ByuLzhkg2xxPY6IT6CLLe6hcEvZ3yiy9F4VdzkNO6OSL+kJ
d94snCHXX4yBgjwzqDqAuWhZ4VhETeX3jTvfzdUAgF01ucXJTEBWv97fwjayhzXhhfXo7XZNPUHu
id3EiUSeUskvk1OoMzno230utvbPK7mKZSeKJlr69lK0kAoR/VcjLu8pMi+s23OsuY0sek13gcxJ
32kLhZVpkHeWdndJ3p5rs2yUGdfkFtQeSJNxlBkzR/Jdk7HLwYByR+s4Kco33YWx2DdWPH4InwLV
9z+zdqpRq6knGPY1+T0A1KFp3BT2uUbXxunMXtWfgDZmJ528OiLQRPvFkd4dtWU2sE7X4GH2xjkJ
1415tVY1SLIewgZlgQN4AswmVMT6/GtfDg8fmrVrygDkAMokSZYKbkd22IzduKNt63qLCT2w9++w
gRiAhtqfb0G7w6B0DtcnOQ3xMTXbEgXmVH0exUI8ifhzOXZVNGvUZCC5clkVLDmoZdBhmY/JTQ5F
lOuql+fOiBuvbc02wGsC3SAZyyhtjJvGxW5HFxhLcf1o2Mbt+49s/q4wvFHBWzMOjLZrIElA4UCK
DfB+7kf3atRN3Pp6RLFuKYdxQNcYBbW06NvZBwhMfGmm2LxnuStsj9hD/6Kd2qm83Jmr67bCGS7h
XfnJSnHqCmg+s5dScF5i4aNw7rWqtWBgNbu1z1W2ACjfwdAxNnFgZRZ/LJy5j31LVPZFQqzuScEc
UAfA0SsLSONSxd40aoJkwhZdiJpMD8knFle3vUGnO5sK6afghRqeWdAkyLppeoYPJieh0Zb8CdpJ
c6gGJw4JmwyPohP5AuEu/pUugL7ujaZoP3PG69mnrp7vVW3rYIbWH8qKEJKuhsw9dEpaV8NQVFFe
JeqmLwCtMKaysX3T7LMpyHoN4Q60nxqvak2Br16TkyFt3xpPKVmMzFOVofedXRe+tBLo8dROkeYQ
uqniO2LYMYbc0Y+0nOmD0fDRI6bCEYJnt9pV1sEkvfCLmps/GPRykl1TyXHngmV7P1kEOngZaQ9Q
wkbmJJfjCA2Hq7LgqUfR2juiQCouoAyJWgZ4bx7HQcwjWg072fAJte/FNYOlz8rbFlLWQc2BTIkN
aexLWBl4PLeNK223TdCSsf6SD0u6W2bZ3sysTHe9S6td3hkveZPWu9Rhse2lAzyr4DPcQPXHNTtf
ADEIlU6RZB5I4OzWWLCWe8nUc05bDgAule4thTMgKGbtxG/61oQZiUqN5HpOR9P1a6owcEji4CCj
m2sTWT2QiFN12aVNBZ0jCwHaH7q6SKELA+fhxSjNCztOEN/yWbjJj1p29rEzgTAHq6lBNTxze8tv
RBU/z2NmePBTs3yLW41vgPQBrwdBcUoRCbkmkyVw/3E+QGFcP5idGA95arqhCSHOYytqGpnLbO10
mXdRKuvinkDIcAe1PHmBWWX5hqi7Q8qawk9jK7txxynxnWmAkFc19x5EuhQkypV7ZVmmuVe1of1Z
GtbN5PC42s347UibyeKbcBG9GhVDHlNN1sEZSesPIs+egQenPpInFeqpSj0I37O7Cu8XBFrzphkx
TT09d2BoFkQ5sMuT3WU6xXnYOq31vVSDdVWSnkD1A7W0vGudLyhRZoe5rbOTZAWdPd5O+trsUuNa
zFBK2rlxKb9lKcAHOXLPz4Y7/rLqMd8rOFr7Tju4vmmNdFfFk7qSup8+z1wUNzXFEcRPxqW+N+BM
gYYX7Aeh44iy/cGO+QBCB8B5nmI1t8OOc3WoOdW7YmY6IHODSFwU8WOfxQNEcwpzRPPNoAgkgqof
VED901fCyg+QhGxY0OOk9lBXNdosGZRvGs8SWf2AzHNp4U8+gLEwUj1cFmSZnxNB8LMA78SnXMhr
o7TxcwE9LRiqmhnSxCEeZ4hadaJCaEwKtC/g60W/vR+GN0L9mlHB7dweIPU4Ho3T10THhsWwBB/h
j1OfSTC27nD691dlQblgPsYwLDo2i7ZxyGyIb5bDcRDTI0+mc32EjYRsTS1DF6ft2gaJX1GOn2y9
wMZAf3p/iH5Ddd/aqFZPkBaDsHWP8r5z117KQ+c5/q7zLqCL/QXcpiZgd8vRPRr7KrxPj4eTLuvT
dAa3tfVYp4Tn1eBVDeA89eBUkaPhmg4epHUug91ImdY8szlrO/BF0HiZNblPdXw3pOyqKJ1f7w/a
RhK7FmjBujZPRRkVwcR87/SFH1P6KVM6bAvmle34RZBz2oRbY7SqsGILEkhhMUag0nfB3C5JYBQW
373/IBsnijX9a45N4oqYKPDviiOlLCCC3Wlz3i/1t6Y81/PfGq5V/ldAnI7C9GwENM+6UFZZeaiz
PbUmrOyz8VPOqtuk6M55om28+jUlLMdhD1v7kkYcm+YXmPqaT0lbF0HTYWt9f9Q2nmfNCqtGJxVA
ulcRYtcnLsiVNsRTZep92eZgmDb3TnJOu/60Ct9YnWvbQ6h+lUomxXwUOIHNLhI0lYRT/12258TY
tu5wmnivFiHt7IVYYzwdgbQ+Tkl5SKfi0BnZJ1pUwfvjtTHL1gwrSgrBhtHOIpVDG9QsAnM8puho
L0xBTvPz+zehWy9+tVIyWhqsKSWJ2mf23FwvD/lxzNCv9vrn6aW7OYovSJDJ1/fvttE2Y6sGfSsg
B9HCtSHqlpOqomjryvDglst3c55UR5onTThmQIp6RTYY0K83ZHsG9rAREX5bwbx6YSrLTOy1jYsM
ojpKhx3sPPv+/lNtDOGaYkUTBjtaMTpHmT4zcVqmT8i/vI9d/LSaXn1vFKTZ2PSLczSr+UHO1c+5
p7mXNB8Th2JrM8R2GOLWHHL32Fmu3lPOnMPYsPpMF3xjDq95ViODnauRAkuWu47ag8GR36a2gaJU
vaioB+X+Zyndc4Wejdm1ZuxUSIx6dASdo1PGcFT/Ptcdjkkz3DZSn8nOm4zGH+Ap9/6L2ZhQaxJP
4kwpr0c0jiSg9B4q1ekXE0p9L+9ffSO+rEk8tSh1lmbWdEytHzNdoKytT5VHT9TnWOVb33+18HPJ
R6GqCacenv8qLfZiTefswbZexGqZQ5MKtUrSoH3aZL61mBHq4Xe9WNC8yR+AaAncIfZGfk46bWus
VhuldnmDkxeZjj0QS24B1W60SwScMEBE3r3/OjYGa80OGWfoaiN5n48OcZDhSxmg2XTOHWarh7fm
hsy8ZL2dwDl8sKw+jJfZ9ruh7YImnaxrmNt1AQDE9U5R0/kMIVqSBxynFObZnZFeV5AgPZTVYBc4
PyXtk55i6yKO6yrqsi577u2x+mEU/GMcI/bbTvlVPHKMkRO3o0W0CCIBOJpCoxD6zDBvhIs1bZCg
zpkOplFFJ2J6gk4GdHi9Nk39qaYXtTpHuNjIRNb8wSGN4wyS8j0M+OjOsas9Sqv+1CfXPM2OFhk+
ExvGoB+bOavJaVe5JqjqZFFnPzcsmkHweP/CG7vOmkymBijMzu6pSDtkF1XdPE6mOAw8/fH+5Tdm
/JpLthDqTNkk0SuWFiBw/MEk3a/3L70FX19TybjtdrycHX40T32rBHhQH0IRRVgZsjugtiMPIHP0
3lSivmlVcxyqfLIP7998I1j8ZgS/mr+ElXxoJ1y4hJSTV6XwyQD++zajM/HKbDmT6GzNsNPdX92l
pfXQSrtUUY3aQzXVkCcaLqAiFhbAx1a8PMrpDH5hYxr8zute3QmdjZjKBQfRZbDhWPepsZZdkd6/
P1hbFz9NjlcX5z1bSpZxrMc87/24gbIaSPmf5uUcLe7tG9B1VpYthQV9x2aIUr5HPAFHAuWy/OH9
b//2FKbrvEz06OTnth4i2WUeq67z8syF355DdE17h5mMKtOmLk7nP+zLrU6S266Nya96oekd9DCL
/cee4BQnX42/hDelpTQMERW5zeskKFPmf+zKqwmKFls36UHriJNDxbQHgOqZuPR2DKfrLAyy3rM1
CljQJfm9pciFoe6TAbCHHG6zaJ++//U35s06+bIBNLCnGN6aGl1t47f/ZesN9JwK+tvLl66NorW9
uHVNYP+X9sIzzSuaPRgZyBBlj2Qy8+rsHJhza7BWmdJImQU8faejXkPbL75oEiuAkYq/AAafWWfa
KltPs9qCtErMGH22LiI8oRelmuVhHBKxI8ZQH5uC6Sd0xblfpiIN3389G3dcp0vZMEDOvoQt3dhm
ly3lDz2Tl4kNwm6eoPjrUMgbOuc6UxvLfJ091dY8CCURQ4xGAVzueLl1ptK28XbWewWwIzOLDSw/
uyL9FaF968e6HiDnio7UkJJ8hzzM+NCWQdc0WbjCyKF3Gx1B9SLxF8j8e208yCN3UXmllQNEga2z
ZzpV5ybfRhhbbx25C6ctK6MQsoA717VZzOVtorplN1SJ6TVwYPvYbFhv90bTNq4xpUPk8KDx+jFc
wDUJ5U3enLnBxgwgq2AGk4VRDTAsiDC3vZ42Hs1+vD+RN2YAOcWfVwEYHibAdA2YW3wsL7LEvpCy
OUizAVRe0SZo4v7MjU4X/PeKFV2TcROLZ4YZV/DWg9OurW8BfwlMe//+U2y0kumafduSEq+ztvsI
6KEJeBc6HRi0cy5ziBJfZItRebbG6855CRPbSTi3TY7OmcFQdGo6Oob1gD6vy+pzWgIb0j507VPr
2vBKsABciGLezl4ey33fTGGR4P1BvOmLMpoHoyx3FI0X1AwFljVszd4fjK2RXoVc0zRnSzIsalh3
+YTdgvXBq4v3r701EVeRlqXpBGEwzPSu/sblC5MfSvKASvtzGgIeOGYWi/uIwc/PqR8heeTTMT4z
Im9/a7Lm8AKaCZVUBjD70GYhMaZDi97r+wOyoYRP1vxd01FzZ7q8j5YaBDwU/sH9h6BuxBr46aJd
r3aLVF0oanN+0blhYXMA+SkE1CC7mK1s9E1ZCo8I1Ye5Ls29hDXAt/e/29vhD4ywPweVwrasAoQQ
BqcldAlccrCL3KfFwSL0Q9MBBvd/3qEDrmtpJwOLuji2Y+DkZ17YhiAgWTNALT1TkWlcuPe7UF3k
n5JoeKBBFRS7dDd4TjDu6gtx7B6sSx61+8o/V2LbcMwja3JoabZFDKAqMqNLdsP3+gIw2N14VaQe
9O+uVNTtyovkdrzMoio0IyibhuKhPlPC/e/M/d+jJFlzR3PuLEU6pEWUpFA49KcYXfPG7h8nN0tg
FUGRaaRgDt2aUxN38HIX1QRqjF1dzUNHvxiJYXPfGaCbzYfKuqyIkMBiIJGEc48sT246jpVfD4ZZ
QmlRldJz4NLjjQ3U+gEKqYQ3uIv0O5IpnE0XdjcV5RAUVroEBuljAFoHNK1jACIZtaC90tjTTVKa
w+ca3ahfgsbJlYI3yLM4cbxsaHnsnFG2AWw5XM8WyXBt1EmxywC99AZO3Qeik8GH54b0ytOBtdBo
AU32VOxKQqZQLmN9gOvj9FgPUFLMgOsNJQBO3+3e5Ik3w4noKpuVs3PbfL5SdWmG3GqT7y2AB/Bi
GCEWAx0S+D7ljaquFXqj9zjrGcTLbWa8xEbrXpoN0ICJXUKbRHOz89ylT3+4gggP4AHjkdUJnAAd
IDOM0U78XsXf7NKlTyw1E6+J0+UWUhYctFIAbRbmNt5EhwwSJ8U8AnVLS+C+9BAstdKXhrUALUCd
wthzMnSfZvL71G/pm9IZx6fEXqp0P6cDe0aSB/cbYmJOG3kZtU2KcmKNCuk0zNVTW7Xxrq6lvuZW
4UQuwLM+YrK4KKaEAZxQAb7SQdMvnPPeRdNRytk3AYuMvdlhfTBXZul4qk3wa9pthhDGseySG4ze
KwX7Sw9cZXFkXfOUjAgfiEvJXEY2oHnQNh+Bzn0/Mm0F5FU+k5LWopDxEccpe5yKNszS5Eym9Pbm
B37VnxEJep8g8RqNOELbLvMsFMjr3IWtzMdEOMhamKDTRE4VcAzRLMcKrWP7OdedPIMa+J13v7H8
Bfvz22d50s2mxrECBqpWADJp8rJIHYdxAwubuITGYRJD72imYxrUpHJ3OJPD1bOAKmBdWsYteMdt
kFXYiEg3lZG2tXmD3t05Jb+tDcX88+s1/dDUnciGCAzXGLlotq8yzuFOr5sgjbMzr3BjcqxJ7paB
evDSws+YCzjtyuu4fHx/1m3MjTWV3U6mGo6aNTTxMiwCcDC/dRJTXnbume1wIw0l/PRIr7LpGube
8di17AhEXRFxVi8HB+eZYDE4UOIV+ME0S8E6rVAjA+iLj6g3AcN5o4t+2jNgu/ZG8rE0kPDVXAKw
p4jpXGNvXi5k9blQ0kucM+fGjYmw5juXSAJnUH6yaFI3TKhI8OliLOge/O4zk+A3CPSNpbC2i0kN
d5L1aRaMWF8PAAPJSxWX9ELFyjhwyIomXqxd67vQ3fKI3aPEwZFmu8IuiAdDARf/abu7GkWgADFS
BuVsgypc582hoJTC03WUB9BRhr20mxow9AZIoDSpcS7hy2Huln7nupZ515B59JC69zvDVSTohzZ5
ErYxH5t2bvY5kIlXHNqN14WJjqtUZuq7PKtCxVIjVDbUjeqFiyijAw/cNqWA0VEaiiEugEfD/xuM
zDygANbepYCFhWBeW74AUutMFentMgVZ+7S0HBml0SONGoK8CgE4d69w6gaT4OxBZ2Oxrg2GNXjG
dWKgzCZpB9Nc56g698wU+F3feGMKrOmPTdoDcygwy9C/HbQ39tSuLiSsZ+457LNaDyYuYKYkiUWf
SyaOum1ab9HyqeyzAwMd5pskOUWWZHTLUdq83dFZuvuCKgbUmT4HwjodUd74lmse9LiY46CtSUes
nVWgiq4M5VRmIfCU1iEH0PyJ1EJAUyl9NHXRnTnxbsWyVead1YRo6AYJbMvxy1TLB2sgj7Owzxwd
tl7r6jxWtMCv6wllO5mA3/UUZw/vh+Ct654m6qsAWeRw5EizHM2irtqVyRzaSXZm89yISWv6MBwS
TJiNIWA4DvEUKFmkqUMYV++d5hxgaWPQ16zZtOwc3Rujjqr5egAozYJJZdWT3cfGZrW7ihrJVl6d
SqXAqGbsoJsf7194a2RW58A5TkvXJVijwCUfmbK/674P4dQdINJ8CAZB3NV07JtUo72InQAoBFFd
GSr3SXljtJPflucasxuPsabJxjKH6mrBZKQX596Z5U9lTRd53F+z7IPZ3ZorC5aRk44dyyLcZw7z
YmGhJQf7TEDbeoBTDe7V5J8Al6+NtmqOUlhJWHaa+pDetR5r7tqfF5c2Z1bCxjRdM2Yzo5vEDJpc
ZJVLyJNDYdaheU50e+shTjd99RDOaFVDAim9iMYV8xgfH4QzP+VSBOaEYPv+jN16glP4eHWTIS4R
3BzMWLPd6Yp7jkr8WNy9f/GNGLSmMQFpD48QSnSkXR17lmqFhx2YHd6/+tZXX61is4EMsOKtjoSz
BB109OBl1VtnEsytwV+tZNOAuVTJUUJX885ddrASHVPQMnbvf/WtgVktYsSJJMHxG6/WgTSKM/rN
OSjRxqCsBU8S5Is6NVGI77Inkv6M4SGsz8ltvV3BJmu5k7nvzGmZcsT9nvTI9agM+1TBTw9V0EDo
Wh6ScZiD30P0f75P/5n8rG//e1/v/vlf+Pl7DUKhTFK9+vGfD3WJ//3X6W/+53f+/It/7n/W1y/l
z279S3/8Da77r/sGL/rljx/CCoe9+a7/2c6ffnZ9oX9fH9/w9Jv/vx/+x8/fV3mY1c+///pe95U+
XS2RdfXXvz66+PH3X0Dxvpolp+v/68PTA/z910X1Q7782+//fOn0338J9x8WtU2BM4YJzo99Qj2O
P0+fOPwf+JkKTmx8apLTJ1Xd6vTvv5j9D5tQ4RB4DEPf7/cfdXV/+sj5h+sQ/COHLZtFHSHMv/7f
c//xZv73Tf0HBFZva1np7u+/3pzN9r+xy6CTNDhdMbkQ6UpRvVuWeX6CasQ5WMLG5dd0scw1chBF
KjdMkXa2n6DMT5KHZFrqX6+G+V+P8/rrv7nUbXCx/gyBolxy3uexE4K53S13ipaCoCqVgaYIZhza
GBZrdPyRlY+brXamDqCvbPy/nJ1Zt52q1rV/ka0JKOits3BVWalWqn1j28lJLLBAFBV//dvn/m4S
kpn5NW5zzmYxkWIw6OPpZc9P28QSliUhK3U2QMBy4+nvj2sU7V9+5E/7uUjHUDWp5SdDVPSKXOyY
369hE/Inm8z9lgdi5zqDC7p69/fRu/Z1nFNKJaFaxOUPLm0qtoehMoU5REiM1ae//4E/Rv34RZc/
/NMvSpCcDGfD4tMqJ7E+cLyj0gNQ3rR6imXV4EXdSCMP4zT2VmQwGSfjOeyrRd84Zv4sMUIHnOu9
EiDDx5ONT6Ysl/GQ0CQXjPwA8n9cZTZiz+syY0XwNKxAP54MHQZAg4Myod2NmO/aGDsnXYvM4NLG
K4YgofGB6eEHqo3qG7/vWuPOSTdgpa6JneOTtZP4HA6QCxSLaW7kL6617px0bdLUHOzf+CRZXX8P
h2l4gjQLCqC/T44rzbu1BgOyxWqs4vjUosb1I0F+PduKXdx4K7vWurMz6HZtFEyr4tM8oKjvFG7B
ogGMGYZb9NVrf8DZDehWksS2DXaDITLINqLEP8rGEUvp+PfxubK3ueKWLr2o/k0p8q4Fiuud6LrR
fAQCIEWldFCl4q0tB9AZ/v7Hrv0aZ++hjQ36YVKoVBqs4G+meqrmjx1sv3/4te9sNbCbMuG6xQlq
Y0h3smUU6Ay+45NXHi9m7PK7ftppQE+JWvhcFfkQJHt3XjVBoqhdYaNzHOsKhZJ//xl/DNHwZ5z9
hEUD+MAqEPk8G4r0JB/6EC8bsNg5qXpeN791zZxNYxyWsWBbl+SKSpRiaFu97gVPX/x+hLNrrHJL
YGAZpzkNtvrUTlqwpzKyw/hJxon0EpZjqJzdo0pKJROhkly3cDQPuh2IzJLoNvv7j7gyYV1VH8zL
bYjB4TD3HukGI9Yt+sLxiHTj5LrWvLN9GFiViSTkPF+QF30B/ag7RQbJTc/eO5sHKox729omyaNp
kfgGNkHp9xTaevf8A856lmkQj+mG0U9JN/b3CknB9aQbAZql3/g7C1pQyyYSbDxPp6r+KAAzebOB
P3Cr3uXa+DsLTVjNUP0aC6Bform+m3cG95JKQq3rt8Rcbd9W25HPVKNUeCpVdD/hgTbJGshab53N
l5nyW8YzZq55iS2bMuxWfOIRtY54byqZEG+6YF/4QwlVnDxtJbX957ZL2D+mL9db4pNrMQ91Fh6e
OAsx7Cu2wjZpgeEKpkIgspcpwrpkhoJkzvq52ZdDXXHVneW2lwIA35UN75dw5sZvgF3xny14IBIZ
FHknwBpg9SryRKDC8+/T78/SIdyLnAUaL/NWj3RMcwZxxXDaYRw+n+Ji39s7lTJhX5ewIvuhgmjt
7qIdAKvnjcEu6BVUKEnzOZGAUdzoypWp6orDmFpiADrsns8FjQ4rE1M2deQWDPha65d//+lgS3q6
J4sY9zyY8WwiGTCxXIpbSN4rrbvSxqRvYjWsdQROczEB0rWn39W2reON4/Ja884u1GrGCVgVIteB
WvNyJoAnlCy55QpwrXlnDzJE86Rpyigv1ZZ8iXEyP09h0PkdAf89X/408iMr+wb4xzSPW9zCDuCq
dXtmam2nGyvkyg7h1tBM9WhjumnIZ+xawEIs0jr8uimC3aKiFSza+tqoLgNlX5XfVLdPXka3WDv0
1znF1r7FAtCw90gKaJnVSKcusyYKPE8ft7Jmj3Y5Gq7FyYwxOXG7lMedD8Hx72v/2md3NjhepGHf
jNsO7kY553svAO/QqvGLhN2CGk7CKtgQZuewLO8OdAaxrrCDF741Zm49DW5sgEfUw55T3HmzsCKf
+jK6FQRfGRhXYUu46sF1Lve8FHZ+ZWwfIrQYK3JLr3mtfWc5V+DIKLzfYS8quvSegqVyLICFy70+
q6tObcIAFJdi2vOR1O0Zoq3ysMQoY/l765c94Q/HsSs17Yu42ncSrPkaxN9x7ZTLOYIhep/Pq+Ce
J4ETWLNFLH0jizVnmPzvkFVtTqCGS7/reOhM+7lHKLTufM2HKOb3SQpfqMb2fkuWutpSMndtkeyN
ycupjR7rthOv1NZ6dZ260lIc1IWUhM35OAD4AQwk0Dui2qSX+StyrE44DZ7OJAPUS55UX28Pci7n
J1MUXuU3aN2Z9siPAodnmvmsTblO79kaJu3rWCeArv19bv55XVFXjoVk/DKWC90QEhpwgVT8xaa2
vzHxrzV++fefjrEYVPMouaAfx7YiGZsMRP1peuvN4lrrTpzOVBPRokkWjHzwRVPEd3263XI4uda4
c05JtesgAPLz/3U9oiOFWxj37bq7WuMEQpyKLKd0RdKYXlqf/AfGWa0yXFTRTmh9gx/oAcXVBjJS
QGi9Zoyr/K2iGAgvGqL1iH4Hr7Q9l3Xpl9mirrhXbsBz1SUaT3fT5a1INW5efPM6X6kr3t1mJorW
yuUUzwU4lSDzZkQVt5j1V6aMK4vrKkX7gYUGFf9wel+r+rtp9lvMwmuNO/Em9HazGqrVAK1XRRmP
4i/BMlHPT3r5oz+t07CINbNVMJ/EGPbHaav/ncx+66n4Ws+dZTpO6dYgmjSnBlZdGW/qNgPKTHh2
3VmncCcPyjpI0fXUkFcTnkfeFChHv/FQf63vzjrdTET7CC3nO9HDlO19wuNjMAfJ5HVLoa4RAR0B
pDeqXHILuo7OAog/cvgezN+81qrrQ0Dqguph63CyFlP7kMKC/jjJxnrdUnB7/XXaGF0Ajmtjk88p
+4c09O0Usbd+HXdO1W2yTWctwIA1CGvYHr9YKvzSd9TV3KV1DYl4D9RIs1bJ0VTxyyCLWxSjKzPG
ldv1gP7pNDEmD2pYkbWNeBJ0vFUUeq3xy7//tE7xfLuqaUuCU99u/6st+UTj7kZlw7WmnVWa1LDr
xXltczQ7zdkOtB3P7MRKv61XOOt0KWNTyUjPeZqm4edoxj4Ad6Hdi44RU9duAO4FNGyLweTdoPfj
sImvVQ2Vvt9kdM7TIqlHsQAqnscWxM8OYKdskrdeXq8MvCuaSnse1QoVnjle5dNXMCYhr9qgUJ+8
uu7qpehMZz3rGtOxKoBB7NbPIqn9PqlrK7BHQ9oUlTS5jlEvQpLtSzsmb/z67cS90RqBPQZzxDxo
UEJk7CtAqW8Ym18bcOckHdaiKGdWzqewCIJD0BRPNSpf/bZEl/RMiFJiD2gAsn76urPiC4oLb5EK
rnXcWaJBhThdDxiTturfDiV8r7tb1dLXmnZWZ6RWyzbk1E/DvtzplT5Gsd8J6pqVKRsDhgsqUo46
pqdk2HKUx3g9s8K3+tfdsG7nrTIGnVbdh30xh0Z89Jp8rhiqTRutdomPGFXyK7ya3iY797sRuVoo
My5ysyufYf7QkJcdviV5Y9h09Ou4c2oy0EX7pk5BhQ0gJaC9hIA+/ezXtrMi4fA5xYKEwSmuEd0G
If83SpnnwebaPWFijyMqSue8qi+OnvDEOKapWPyCLBcmnkyLmKN4CU4jf68HkIs8I4nfQOKoAYzG
ys65SSDmWNmkMjLyF78Bd9bkivd3C2e66UQqdQfOa3ocWXPLAOvKgnfh4dqYUAYtGk/a+A0z6lsd
We13XLrUcEjJbDgmwFHrjr2J0faGogy/tl1RF1lrwdhGkHqlLHwyCcTpY7TdMma7MiqupKuaoqVF
PIuJEu8828MG+O3KL8ByFVxbamCinmLlb+wCTA+jAvgJigjolu73WuedBarWLirw3jHn8ND5N1iX
T0jgf/CaipFzZC54YdcoTgxOBgUfx9HAHYcl8Nr0a/3yg36KanW1AJ6cbuj4tr0xcNzdltFzhboi
rKYTYSQqNuWJBEcWgsNTIgT128wjZ4WaUkMbaZY5h7HI2yhoD42u/IIUl++q46C3JYNbCKUxPawd
0QcSNT/8Btw5OC2y8qBfzRMEBvxLOW0PtYjfezXtCqs2QFckQC86t6QFXHsQcHoEld4vunL5rQNA
cukC+U6OZ5j92O/Ds2CT37M/dZnTBk6usiJwrB0gf2lRo6uDx2CBWYrfyDjLcw0YdsXI4Isu9n8T
IrhtSr76Ne0szxkHT6U4rHAkL99tSt2HXec3D11t01IkqK5uI53vy1idlhVeOEHbf/PrtxPQ1ntU
THqTU55W6iAj+9wlt8LOy0///cmFuiqmNUA+eFFC51W3xCbTgjevRq62bG2osX5xxUU7/fPGFUuw
K+UQ64vjzz9tFX1CVc2L39A4S3SD4rHlotBY/8t0t0yaZARoxtyrdVfAVNIqrjWj6HhEPnUL4CtR
oD76te0khSqYtkgdVlMe0zoCaIcZG2V9Ak+Ho98fcIJc1ICWcIptMSW34G3d0RfYNdxQQV85Ql1W
bItKU1yY0XRh07coJH9dsFsFudeadtZom9iiGxerc1aAIRIkdH5LyrX2UvpSV69JxQKQSY2ZWADe
n1k95pCQ+wnGqAuCRclegEpD2G33iwozuLyfx7X0zA67WqhZR7BCTjHk2B4fF0sf23jzW0OuCipd
y9bAMlDnooD/jtjtY6prz3czV+mUYpaEG5XwIB+WN4yMTzqc/frtqpdAbZwLvgYjHOeSTzXRb1s5
+l3iXOVSsUWdLFWjwb4HQC6FCD0bbZf47YeuomdmzRg0sJnGu001HjSVb02QfvBa9S6bLATL1/Zx
OOYlyElwqkCi4gTzSO45MM7ybJoUqrQGBeMstd0hMZy/a+Gs5vlFL5vCTxHu0sS8gNZuzPdU0wOZ
omecpJ6v566UxwR9ArDRgOkypFEosddaOcGgJl2kXw7H1S8I2VEIFrXKRTS/r8vpLZgt770+a+gc
oWVhYT7blmMu+vSf/oKXrqLollDvMrx/CAJcrRFkxSjYBawuL8tqBQQVSb+8KKLR8/3DlRoB4GIS
3RWgigeTBNgbQJsfcPZcPS+7/6ksf5o2pKMA/KeByuFsOR27EtaW+LKx3+3FFRsJsW0A3YQqNy2n
h5BDD89wa/e7qLtio7mF+m5ivcoBdS9nOLVS+a+0W38Lv3nl27p6o62GU8+6YWyGqhmyeu6AqSF+
khEX5odq3BXWlAbj3sNxx07hdF7BVLvzm/LOVrOwhVnVripvingHeqAo7yKRqFtEiWsD4+w1DPt7
TC0+K2ycxuksTMKiLC4GGGz69d+J2vGIKIdeLRh5Nq33WicfKnhT+uUCXKHRiJR5EphO5Uw38DvF
o8Kdkd2tStQ/jw1xhUYzyHKwA42HHDM+zTikL1lgg1s4jGutO5GvtgHe6Fu0Du8ik8VEPcj+lorp
vzr93/cy4sqMRjjwxSqhQ75wWaIouusbLFpRb/JQdsAS3AE8ub6HZWt7zyYW8HyuqjF+QYmbGN9E
aTzp96no+J3Eu+Rw18geZryihRvJc7nBDw54rKgZ9Yd1BI7kAGupXv47wOx4PHAElvRIYuTaT0KZ
DRW8BFmyA8cr9XZvxiBpciq2CsT3oVnhFBcim/A5gDrWnglrJnFkYkOba1vP+7kc02pCtR0FvqWj
qAs+TkvH+n82EUXFmzniQfN1IvE45slO0yXXG37vUc17fGrCBey0XlAiD9yK0tyVZCjTJ9DWUBcW
jjt9T5N0zRbK9b2qJ73n4Hok9rzC+xZMWx2V8WkRa4QUNhBuEahMqhsQz6apPSS6ZiLrhlqTx7Uv
GuC6GJmjfMdor4eYyeV+h3/as2xxt86hogRyrCl0sb9vwRIUXlEIcaU1uivhW6aWIZdJaT7qZNyR
Q+2T2WvlEldcA2+8Ger8dMhT5PKymDZP1Q4Yp8+2QFxtTYiRi6NEDbkdgAEC/Gpt8m0Ma7/gkrjq
GtLXZA9Yo3IOr/TtRKfe7JkIYjke/X6Asy/P3bgWMAoZcrwP/FhV9BAHk58YnbjYKcBOgHCFxWNe
hSnkO/MktvbA0oZ6ZfRgkeIEmPG4s8VQlbdjuieZGEaGp82EUr8ncFSF//oHui0yXBo25DyuBuQj
YShZslu87msbpzPyLCosrjityivefS8iOL6K2m9FuTS4BW+EW0vR79gUOSx4H4rYC62JEnpnzGO4
H1iC3GYOQesGZ0gwodKW3PJWuDYm9NcB12HJuMRzcl7Spsk2Of7gjX7xmukudrRB4fXSi3DIwbFR
zygdrO8GNnde8Q1xkaMVr0PTUz7lpZbRU4SbFeo6zPzFq+8u2GxVfUvCDTZdLCRwQBVwiqrr2jNA
cJlmSqxFs5c4wvFGow9QlHEwHtfQK+1GXLHXGqJUOq77AYWubfvA2RLPGR8199PIE1ftNTV9CSHT
gMneG/FQ9Sz8B3da65UKJq7aS8DUde8mxH1IZW33RVSYHMwi4bf7unAoylqT1pc9oKm78jCtY5mZ
+SaZ6MpqciVfRJPNbLgn54Ht2fcKavPve2c6P+UnPDt/XawxZT2skqTKYy6W4F6mPTmExbrGN94O
r9TVERe0hnLTouBt0ud7S5h+UbJehkMheqqO6zQELyg4ew6CtG2OiOJkeihTXOrOVRDHg9/Xdz3S
VwFaSd/pPq+BE/7aNSv7pgMsPq9V7XK7UAXMQ9Mgul3tWCWHoGuAt+iq/qbfzrUJ4GynPISNCIVn
dF4VMwEZsy5RGWZHuEz6hT+uAG0PjUY9Le1zxkgtYcrcrFHWyGjxPCRdgBefdow+xR+whkIUvZtP
qA345jX8rgYNWF87p2bvc6X76QBO7Q+Yonp23JWgleNOpkmKLl/C6NxS+UDp5HVRJ64CrQuCsFzB
J8nnaJkOYHfjIWPd3/kNihPyzFWrS7IuPZiZOgGxCEThLq49I0JXKDY1UT9EPelyBP3PYtkf27H0
esUgLj6r3PDOyOFrmE8brR5Iq5MMrKHV7xDjzkpaJa+TRQKEymQylLBfT8aHSpi+8ltIrmAsSreB
8T7schEDpDumyZ2MiM38vqnzrKZVX5ZFWvd5GlXr06S76CDmZrkhWr5s93+4o7u6sXSVsIImON/b
PRoRWIVTmZ7akAzDiSN27v2CfVdDllheJJyVQx4aNqusgifHZfKHqZedSUxcYGYHD6xxSWvMzZi+
N3P4riSF30YfO4sKcIk5CTX6jixVfKw1Uvm7Ib3f53VlZBfWcSChCjwRoYt3i4XxT1/FftVMuM3+
esq3dU9MSKf2sksmb1XH4nwGtdQvAHK1ZArZhbDo+haP4chKDGPyNojK2nNgnEVr7AxbdQtTKMmB
cDqg+HD8srfpsHi276TxAaQpCjXrNt+1+Irc0atOVJ+8lqyrJgM1Fa/VqBBE4edQNNk4meX7yuCz
49W8KyirkUfoq+Iy7CopkHCckvuOx8ZvuruCMjilm23X6HxRAjccEwpettw8zxBXUgZ+obDxhPwb
WWdij30NPcKh6ftm8crGEpcKlixroRDZtjmpuD0mZRi+GVDP985v6C/b6E/PG5bXyCOsY3AsCcDf
D01IwmdKVWxu9P4/r+U/7McuAoxHjG4cLt95wE3cvR4J6c1dLZdRn3ERM/Qcp7AoOI5xuw1PgcWt
4EmJZuy+UJhinQ2n+72IAhtn6V4YEApsIOXrDvB2eujG0cIjq6yK/etQ2Nqce4UzF14JzfaNdVH0
uKhmfrB1tZzhmrKiCTAw4DfS1dH+UhHUt7yVF07FS18nagKkVkQ7/le9HqoQys/nRlXBfsT/e6pf
MQoMtl+o5wrioGsc6aUgGS4RpHleUpk+0ZqWngesK4kbAhkPsK+UOd3C75yOb1NSvvGbLs4eg7um
7QK+ypzt0Nm2NLqnw3QLpHE5f/40VZzAwJigK8H2lvmowOq419PerqDvQvVwXBHDl/c85W3ll8Nw
RXJkTGMeLbHMAxXwUyTX9ryrtvzgNU6uSK6yhcEdkcl8GaLqGBT7p7mht8bpsjb/ME6uSI6EZW2k
NjLnranfQ1UdvU6qcvt3a0hwI3907U84IUJYpKKkapSnaWOSH6sZ5l2wZdRItt/XKyrablyqr3xy
16Ed8oTSLLwtT2U9S3k28UagDgvaU93tCT1A0e2ZVXJFdGWF3EmhWwxaTwMI3fgnbESeB5iLBQsA
7UAioJc5wQv6zNbzzMiNDfral6C/btCCQcu5owb3CFN0Md+n7RSfB5D97YmXSxt6qQvIbyo6tM3r
WgRAXQAkiFr38nM6Cr/SVuKiwCabjnBY0U0uRDyfoblOsqIinpcVV0i31EhFMkOqvI6S6KwW2x2T
tPa7x7kenyFXpG1FWxwJPPjCgsEshfuNuWu5blnYTsOMpvc9OhXpeO5q6nc/dDV0FiA0OMLK4ihr
+ginl8eR3+KLX0niuL6ekBWGAnOlOKpmHR+aaZrzIGbvvbZNV0JXxKJaLAsw2UkJRyulo8ymbXT2
a539upTCVOoiDoM6F/UEiyq9fRpL6weH/c0rtOSiDGApVeetpe3ZpHN/F46tnxSVuDK6wG64CnW6
zuumGY+qSp4CoaeT37g45+7WhKOZ2JAe5y6qtzOl6welpbxls31lxrhSumpI57GN+vTYLyPeboe8
0YPfIe5K6Wy1wbenRCDVzqbOetOHh72Nb+y81/otfp0uC9T5Oyr8sIimZcigGjsoDqKw15i7Urod
wLBpmRUMD2GBfehLNYxZofvUT5BGXFPPtLOouZBxikKrYadZ0hb6cdhk7VcHSVw4luEwQhMjS4/d
Cs8t+RYqgBsj82d7oPg/4vbPV5II9HYAnsoqJzZgy2NYdzEKjEqwPF9AGxpgRZPuLIMtVxefOLJr
ILDPMl5AyFTcnkeThuNpV6Sk/3YipkteJKwWfhl4V4W3x/BInM0ynXo4sR7AwgVjIir8OArEFeK1
6cx2lsTTqRabPsfFDGJxID2fj11ZD1sp21v4cJ3Y2lXQcMwvKNi85e/y58XymzWlWUdAeISdTlbA
hE2GUh+E9Nv9fnOmjKXhARsx6nsHAMQ62x+hrvyqk4grUNyCkQClMl9uwHDwvq/B7DKnapJTf/Rb
6s6dqa/rmScwcjtuuuI4c2xj+kMVc8L8rpOuRFHP0uxLAWtMM1Tq1MGM+KjSW+bHf/6wxFUoIgqP
mWKdOZELDm2NRxTfR8JLMk9cgaISSzQVMxpfDHDc7RSN2dDCYdBr4F15YlQZAA5Mb060IerAJGky
JJm++jXu3JAGmSRhyIr5tNCqy5IgQE3eFnm53MTEZUqWkA+HUcBmWO6KNRukLp9bweaPfn2/fOuf
kj7RenExvBj+BCmemiK5l6faepkioetOlFXrlQx4W59PwI7SN323ya883IVXZPubkWywq24sWmZO
Japnjul/5r0UpZw+AxO6CpsdZRBFvSCwEop+nTr2vquoX3n1b56LVYeU8qAic6pDDfM1RWFYWEBG
9/ee//ma+JvjYkvkSOXAkjMv2nh5U5mu7s6W01afI61wCv79z/x5NwhdvU2xsCIiDX5ETJPguFD4
ffab8dPbhHC0+GVeqqoQ88zRegnnsmMCsc0hHez//LrubMOyweENPaM+qU3ZQw0r7OPUFV6PoL9Z
/KYqCucujvVpkWY5d1VCMwCMd69t8jefX9sxzne96tNc7e2ZTPLDTppbruBXPqkrSNyrLtoH5HpO
KqnEoWu35gBJqp98/jer3l5YMYsEpq5BF+hDs6s+Y/CCvjHrr/Xd2YSLKGo1abg61fNYHfa4aw8J
yPVHrxnjOmEaYpFy1mVybpp+f9lDtX1swv4WSv5a3y///tMmXLB1JQZi5VOsCepRLqeTouRWjvBa
684uHBGCdLVN03MUIHW+BN+Gtn/xGxZnlUrcTgv4Z4gzOF9Fmy07ZLJztU1easHQlX+RdoAhaKjT
c6y6HjLHBm5jT5y0feK3Vl0FmJoSg5BPped0IlmT0oc29Du2Q1f8BRDXOFuKprsIwepFsdD7KWND
V/kFf4a6qMSYnvcL+kiuJDpEVbJ6hUrI4Pw6GZuwrebdDnDTlcVdr9WbkPvRBH9z1wxjyH5Y10Uw
rF/zpg+eor5+6zUTf5N8ASNUadZHR8pNR/JItai7rtbOfPBr31mivSJj05pBnKOBbECoR1P0cCnV
u8UTvIzu74n80FVc1YFUUbIW/NypYLqbi2XpnicRluUJdaqiuC+7fa1ezXvx/3G5/u/N9k9/1Fm+
wtKiX5qxxR1nW/sNVvd1S9VJSqw6+MYXm2yzcehgV5P1bMTZvjVW9+J+aBWvujMu1o3sLr7Ai72v
ChsU/zK2QnbXh9BWy4w1dl/XDEGOGp8kJ4l6tUzFSvj9FkRilJne2zKAoS9La1ZmehYKgdDA8eng
fg6b1H8VPHMNySIp6u6e7RLI5KPFhV7Af3xcVn2QljXbeyDk1qXOYgmLH6CybQ1724ykJuBRllqg
4eUdUZIDfd8hZzl3GeoKWoMOTmLoPyjaIeptRJP86FSHf9ZmjJYjh+6cZQYjJA/LstI6363Z4Lok
Qzb1/w5I2gqTbRp39zWLE15WX/o6kum3rjQw+kEh5z7oLgPtq7GfLzK6O7V3dst6QKOmw7rWE4FP
OQoni9OOJxt6CmixTYciwUxLDwtfbdwd6bLH4SNJFp6e69jsHeqrxsHewSWgPwiuFv6qCU2dHMOa
rexQCT4iCku65Jh0AOBm21jysYd+sxmq8jinuByKAzIkWzmgZ2OvRZZQLlA3stR5EQmEjdhLeGce
8LWGqs50gsguS0nQdkfT9fSfce74cbX7Jr6ZerfsrPQQy+dd04R/rEYqxDObC8ae9qJKTHlsd9So
ROcUZrQgIuxcmPYVKjQSfC9V1wqdK8M9Lc05BNUY0VgXDru8g/f6tn4dk64eysOwIBl8L1CBlL6Q
TQBGeGj7CE5iZRJcMJCtafsV1uvtDtEWCDrCLOZk8S2H4Z7GSKTRey77pMokl+mZy6o/DHxbO42r
tw2m5RJZLtNjaCZ5WjX2qGcOH/vmZdtoCS9FbQZqzg2Lp+0wlFVEQYmtbHtEFqJKviQz64fHFI56
+lzFodl0tqoZyfwsTWJBEUHNM8xjDnCBY81bIhPNzwCsyO2xpytBVjuEF+4KT/pwhk1kVoUWnqnQ
WnJA1sLWfKVtgJoZvYhIvRdxRxIYh09x8xV3n6TFoumiYTlOTTzATdiEJX+BPGvszo0VKBOCReoQ
P+xxQOUTqVa5/6/u28FEx0gHQ/Q8YtFWp15Vlt6rjjTjpyrokpBie5MljzPRRal6hhGqJF+jpigS
mxVl2pX5ui5L/BDqOho+Nyu38QHc+BDV6OXKSAq0c8zbb8W8lrLM5CiTrzHjo/qE6vK9OuB1CWcX
1PSDfQUd65TgPx6C6NvQ6GW/76iy9kXuITynVYWV9K2JMM3vSkn35zkNy3MIy8jmdaKN4KcwqVX1
bpTVtr9ZIaOnAV6iwQ1IjhcSMb+f1rnvf0i83FSPDR+ZzYehaYt8pCnRj2ZMBT00EYvol4TTKP0f
WWXxjBLy4AHPSPs3FBB0WbPG5bEEICg4bvWerA/wkFj2O8CD2Oc2raMUHsaoGHwrbNX2z6QsanK/
DrWxp2Csmu0utTrkueCbDD+FvJDFu2pMS3VQdg7ARGzCdEKpQsen5WHZp1i/msJ9Du+Z4qr9AOOO
Ynht4lRU57CSgzjOW7Ng71zjRFdn6KeJfjWmC//WggnQHwrkl9bX1RZqbCXVsK0nHg+zLo8hXquW
R9kAcHwuSqNQxBCIpXypkimN7julFM/mItD8a1WljTqU/STnJkt6UoTwHorYdj+1sGA9zisNg+M8
9ZRkfbuv6gubU/TgGIclAc5wQy9qWNLrrNmCqT/1FyRPBqDdLp/HFYVpp1jp9R8Kn3AOe7USXowH
2CnwVwiXyu8FlrA4NG1FuwPv1nj4ZEcWxwAcdR2QZxmT+17frzOqTV8s/Ol0kVXjLDbs97tahyFr
YA0/rBky3sv0TZJ5Lt8t1Z4+wstC41SQQNak71o0dfmaajb6FKccz52nfqVdnKGQso/zNiWpPC1L
yVqblWRO9sd1m0okGjfYS6V3YWERKKKcraruJ1itBdmu6zp4z2Op6bGKuAmOU7iQ9Cjsvjcfdbiz
5u7/mPu27chtLNlfmeV3ekiAAIlZ0/1AMlNK3VVSqar0wlUXFQnwBgIgAfLrT6TtMz2uHrfP+Oks
+0UlKZVkgsDeEbEjVrd7cbEMU1RXsyf1dkOR4PUQJ1bJJ4C9ZOsK2fdOHGEd37gr0aGNudsAouTH
tJM49Fxdsxly7LQNN0MTq66cdpO4EpmsWYThBWNr6TFCt9vknYu7ARMZY+rcgwxxRi4n8MbqboLd
nZyLdUuRogNz8WL2RiSnhArr7pmdo/EzkSHvb3hPLRba2A59+432+Y7lMMC3zR6mJpfrEVcW1IEN
XWrf825t6yvbSEVPmEjl/e1iCIK3DtiTel4hL4nWbzv8kmFsblvFLu0kmwYSZAy7YKHkMFO6apXb
9KVWA4W0l0DqGx+sRvRhsbptJE9jJPKrdejFS046oIOwSWf1c5q0ffQdUvuns+j1ElYqZDu6zWRP
kH+G75OdY18lEQ7AclVj911jyutlwBgGu+TYnpNiFXO3XSZ+/NCZVFWwQ5bv0NXAI2mPIwQS9mYf
slIEgqU/xAg9uFt1WEttUaw9dAS04bFxEam8khWBq+cjz8bV3/Y72dJKSmXZ0yDmPDq2U6TLNkyk
QCJDjGUw+L6MF7bbV6MI2rJcwUildOgFb5XD3OdDm8JNsYLMqb72+IfbvembSqJ2ArZAOhoqlZrt
Y2dM48oBA0TbDSwB6efWmFCkit+2QxefVmsjeoE5W01PMxRYlyLL0yek4sIMphV46p/jBM9iIUi0
Yj30rCQE534slBwr7Dp2vtujJT+suRjLJa5vtIqG9/DsXe+zBVt8xfqBVnKevu5xOxfbUMtX5JOo
m9RvcDv3Fvj5ZcfNlqLiQEjxVsWGUfdhThqMj6LQ2hnsCx0cB+HV12EdFJOP0meCvBVSSa+T8Wu+
Uuz3ESakrrWyEJUriIaba0FdWL9DX+NkIcCy7lUckZVd55nbw7dsHPyxWR2ky0ULg/57pADztpxD
1OrHtsdm+EqnoS6MjTRty6HbFjiq1E3aT0VnMuTh7sjfNRU0R2658JYPt35AMfh9dNkDdfuQVKNK
mgG3qsVoei+iuX4gWtfhCGHkOL6DZs2pJ5gQ8Js2lvV6Mczbtt1lcEHQlQkg5k8prHLWYliIJwUN
89x+XEbTxK+ypeu9omR+0MbsbeFhwW5XINZ74F+nRM7Jk0MgY/SRggqLPqQcOylsm5xjmKJNe862
MpNmJWWjkUB71crdlPO8ZGCn+LLUZbaz9Zi7RakLNCe7vvXQxDwIHLaZKVY/QGrVsDsihrHcMiQm
GuQPV9i/lyJSSw35cbuUxOzZIXAhT9sgy9qPnwYkihVZkP7koaNT0/gBaryt3OiUlqRNOw5zE4+4
BDOJHscXBrpyVccwaVu2qulTjcreakQBriK5QXJttFWtaeNL5qG/3WqQounI3SHB3G/Z92YuJGUw
YDB8fI+q95V37H5JEMyQODyi6XZWYg8koP7kHxspblcqymlO8GQkSXzRdv06lrtSoBqiOH1KBj+f
kDHWmSJRPb3oUi3KBYOEDzbu86tIZaMp42a6Q5/h1gvSZ4yv+MziYb7T7dxifD2BFexRC9VPt3TQ
PsJZAaeCa8EbWqlpduHIEpmu98kYGxg6g7gXz2k++va49ogvephJSz/mFtE7lU1rYEu5jBy/20Zd
Z8fYKE/uQWjS8Z11fL9nad8nF7qfpigU9gxfjCl2XMxEQAOZX6yJRm+yj424rrFl6lDmado8bFBW
RWXgeHrf2d3PGLjHXDXxJWwy667MRCL1fWeBYeLmNf18oBvmtvsjZnGTQ17TcaxMXBNdJrLtk9t0
0eekYG7PxXUO6W7bIKB9ZaQaljlOFrwIZsbHwWUHlfew5ir2AQOIzxqjvPSlsXy6MeOCsr5sGxWV
iYL1IJZuHtYi8xybBFngUXHZcK9RVGYhRi/YODC58AkwHjlFNI3cSeLNxI/LhAezJIzPVbe1y3jR
BZwnn1hs/HokWdcnyOMyMNdLUknzasv69qtYWVNYmuzHJV/Cx3GsW4KWh9XK3i1Q62HHMyjp5RWV
2oP7r7f7fDsH7+5mp9c2z7v4kCN9KKB8Q6lbmT2l7MX3a9ScOj4y97z0dbK+G82SlCByZvK69bVf
SxZkVOmufS/CshSrjt62DnNWE3jZwgTVXrZOwyAlxVw/ij1a7rsTusjQkM+Q/XZPzsTkknTEX4Rp
EQc/ZPS6o0J86FFQlWFTXxoYWd8ngLQe2oTwBjEF7on59WqacDJc5b7ZviVaJS/zyPL2ksgW4wW7
sru4nSNiHmIP/2HY37NbOIcuRc43uJEs8X6BsmV+aQA5mYc10hCYu5CVSwTJRR2xlzwfbbFN+S04
K3gMIHOXmsLGzTW2uPW0mZy8x+7eHDqieFcMA6LTrUHYCWE+KhuPBIiqw6OD+7N47Bm1vJRL1hyw
MBC6xZvtauf5tzxv3GNK0vSKxx0WHO1NKWP+2DMzvE/2PtznXKvHJtYWQqql77q5CLEU3hYN+rft
uCEPcbvkK2leeBL0lVNbLio1zrwc9mUPx9EodrVBkJu+91GePTW9pwgaIG7Most6yFbfFzWelRzG
D1sbf5Ou3tx7xjjfilUOIYc4OVn9Vsmzw8Wp38IOI6DcJJtGVvQ8W6yyIOmkqoavSXS1JimmuDGx
7+Mr0ya1uLNRsO64wrkiftl5T3gptnR110uqWfOKXmyYEZpBInKppZbpjQprj/jiZlyxtSba5C90
6XV8P9OF6gO8grYRJhuWt6cpWkX/KcKTiSAztkkmq9iq1hULk2iuhFsyWZoeVbcvahpR2hcb2xb5
NeSMzjdrmNb9C6LKPAr81uUMp3ePB5npQmFITR3gC1WTC5P3Uj2GBGjWYRpTOhxdho2vQo/eZKf5
LCg9zNlA6D0GuRS7hiKcJlUiAhOnBKN64bvEKTrcL9blOi430aztlZ0tjXkBq5kc9d+uSL89AuzJ
CHAdiJD3a2t7i52oHTPUUHrAo//UAX7xnzrWiVOKpHdAPoPPPiWWdtHrAH4ZwE+YGGI9Qau0JVYH
Kv+iXtYOCTBmCdU6NCb/wOFS4V5y38b5R2tnQVTFsjlCsVKPLFqfuN9VaIqIkIyiyqnNUIqa9uTO
7nnYvqcwsOi/GYkJykOukI35buvbIGChwSbzgNRy1oXDuMKv+ELIiEwPHM8n9uCYmnOBgHikDPB3
O8Ix4lLRuPWXtGu7eKjS3QQzFT3nvEGwwYSOGu2LmssNRSoKa9Q9zj8qhxLRX4iu6cxLb6NpPU4q
cuJkrVgYPrFdeFPNpA/raycY5kl52wn76nw3r0fdxENUim5JruXc1LycoQNwN5tSaYOPJJMYb7Xg
jUqj1xkd1sxhNPSy7KnI4T0x1zdTQ+YLX4f83UzJ5mzh2L7r+63v+8IggLbAIGKzUKTO5Wo6bj5H
+dIgs3c57dQCcmjFkhXWedTPhVuct49Z4rP2+4qwnvywd3HcVtzDzmsqGovUlMudD+zLhuhHqQo6
RaK+QsB4ytPS9ruK0FxtcXQRdqzgi4ywJLtyOFnUZ7HLttpGGJ/cT8Sag4zmfYGmJ6qjE5o16soY
yDh2xdzNdQnDMPqerg6KytW3jT6J9nw84W65BH7F0yRLnIF6eGEgpeKjatvRVTpi0h/WgNEcwBgR
Zjr3rE3kXa58DAhIbt0dJhuWU19LPuKJrJerKQZ0dytI48gJ9Xb/mqt28ndj5+2Vm7Oxb6t820LJ
GDYOgItN/QojFzQjzYDdVCrT3ToXCwxHwFnHn/osb0u9b0jawTxTfCkzQ/vb2VHb35p6sdeL1pP6
TEzIu8OUd+YZMAo9DBFFFYb3w/PTtmepKfuQ+hcGe503Ayv4uGhhKCOxiFHoFL3PhiNFjvpSzuhV
pzIHVb8iMDEP4Cuwb1qUoyaU/QIMpIT9kgglZri2pkhaLN5560hfaki/IDqHYw65ncToABi6aBfD
VeZX1n4Mfp33mz3FYfcexjUTuRm4XKQtHV21vJ5yCMNgChhCFXM1LQhDT+8Jgi2rdcqCgiVHjTzo
EUVF9pi0FHBMbdHnFxyBiFe7qqMAwezc71UHEh1VQu0wFve1HhE2cyIdIMSihu1J/jY5wGo4ytC4
ILAxxFA87Q7b222Ui8k9gW4j5sbDyAB1r0cI6l26wKepzHOj/f0ANvRLuqOzfR0b5toP7dRgWq5z
WvcQAg7p80AEuhtEAqMJ6BCSAgwIgYrY+1b9oZVAPYAx22Nnly0psEeEWhY7sGhWdRlv2/568xmA
kwIDZsmrsXqk5QRoZb3fdLP7x1jPUfbR1/O43C+rFPIqbwVamsOw1J08rU0bkhb7LWHfO4+a9rXb
Gj+sh11o2GR307y/B3MwQCq1AmIaQhFwxJvLoKzHk03mF0JbegTJk1zDXQEHSc7gcV6Mni/ZezwP
vj+I1rVoWvJkDDc+X8bukx+AxhToYZf0NokIH9+0EqKruqk25Dki+7DebXGu1rt6QsTbYw5IlfwC
JC132lI6fmejFdllSJo+LtMUTtk3OMgaHNZNYMRXNc9CrkuEZEH3W+4JtGpPK2yN4isOi6b4Ggsr
664WTlONzL44jLdCA2AtuKYeRue6NW8xo7K9I3s9Qv5Xx914Ccf5iDxg4DHjU4n4pt2DuBk3fUQI
rDdH6Jn0UIIOYcuX0Q82QrLh7vJT1AMC+Rj3w4wGgqNyrBIjtELvgnp2uFsA/HUlBiOcXQq4+STk
OuaEoWpnLhovJQQS6xdPNmFxVbx2F76Rua8M07o79JTmc0UQJeO6YjbD1h5RSPXoCFL4j0E12Z9z
vRBzNlWqlSJc1Q5cY4kBj0awChYKsYUhej2AiAaHOTVXfA10x9bsdHqJfXICzT7jCCsAoCZdgUnP
XVXzMC79MQ1LMr9lknV9hBIpSR1F2CtscL7rbugxiNWB2nK2XAcch2kZ9UZccKLJFk4d3HTyl8Ug
guXmvOaCxoXLVKWlSgKd7lkm+/AhwtWIqGjR7E3L8WxDjfp+zfc1vVvOrcl1HU1dwBkDoeteqK1u
mvttSCxqMrNQHq/glIAzZSVIEuZdEdtBjF/lhi0bCq4tG+I349ZoPi5wl0BdiMccvT9iZiZzZcW0
5PesVWuDEzFX+7euBY3wqpSfumPapGOEPnjWdESIMjfyMUVVg6MBWYUpO2ps7fNbq1Pm88IlAjbL
PkuX/DkBpiaR2wLg3n0R8GHtXnS0TNHD1ICpeVyFmi3MALa8J2W2zjAkxrybNv2pHUBYYZGkmh5N
hvqOHxCAuMzXGN1rmC93kD/TAHs1k8msihl3+bXXoIBuUETk/KZb0tQ+jb3qzFXWUD+dogUh5680
jtGe8zFwTONMQ7QUfUZ8dDPFMO95jBa7yI/RjkDBUqAAGA/bMuTmTlqHCZWBxdn6vPcQrpV5bMHO
SNqP8IYxTeS+5tzq+pkCGyrJiGACte5X0Y7cbVNRGPv1J68buhUoM9ReJllwy+U2jYJeGsDj/qLv
+B6/JK1j7Ep2oPBKHQ9g7g8YBI4NersRCD1wextYdJwNIUtJ+aCiAs/cLdf2DEWNDM4TxxjWUNN8
lFECooaP4Ga2okc2Wl5sc9CsMm3G0ksXFrFf6jRE8QgvNuIXUXS0QcgZmq9E3bDEWPvCLOzQ37Im
XYabGKB2duxZu4gn78GpVH0DeA9jhVCSPchx7Pl13fRj9+Rz3JjrjeSdvYoXZOEAqIC0HFHk284e
1JINzVVQRnTvUc8CRQJiyDc5A1HIB0DNKczVZFwueJh1VMJWg2+6AoGX5eLYQXV79h7OPsEtNLZJ
KQQcIIfDAA7HLqds8AY31mVKm4dgcNNAdmIlII2cZGJ7orjtmIoSrO3296A9AGyteJKPYt+zG/QK
PLomUQ0EseAxbOfImX/LyUWsONcXncpmdrP3E0amE7JN7pOXiwB01y1w5Tg6pDRvbZF4YLAgJwnU
UvFs8xXudmawr8Oa5uRhgl+CJcezR2uC1i0wpLLnZherKsXgfVdtgzlHwTnL75ip0/GUYgTXX86j
XmjVrJseb4iFwUwR6i5OTumuGb2JbJJER9CKTlZ93gjU1Xq2GsgYHST9HDIEv1/Xe6PCOwDKqQNS
3tZm/0ZHRpsvupvi/hRTTCeeYum3+RaD/sY993CRbt9PI0vDTZJGdvu+zUzpG7kuQ3bYF5YD+xCg
pwtwdAvoEGkt9HmzS2+XeLC+dBuyPk8Gb0FVy05IV0LOzkFzp+lZPrnmRwHl6l2/Ilj8fey7xt4a
tyfjVYakOlQEQLxrjCcItyHM3Wap+gLQJALyxPJIW6CDKMFKO2KdDwfwSB2ABmyh5z7GnysREZmV
llsUJQaPST4bTDhodr53QqNNbwqAtuLeZmsfwSFAZvLbcj4Zv2ULcDaMf7PmNE8CRUiMna5/osYQ
t5RpA+TeFEufwoPBU0Q7ZYBC44oSFkEQQ5u5viNt5vwR+yfcC9d+lOubU0GHm2nPBvYBVQBPQ6Fm
tVxtwCLDhzwb9HqP47qhlxZ1SjHAQGYuEN/ThGqkwOZx2IJyfEBVLLIr22I24A6sxoARdQQW7Gjd
5w5dOUPUZMrc52WJ5rzAKBDxgDN1B8DCzO07CBuSplpXRLq/U9Ai4kBEKgbcFsWa1+Il07GAkHiM
wUAB4arNPLlCYkIvLaYczD8twVab5Q2NcgM4DA1p7D6jG9tlVHAH7YMqGLZXtxdNP2E+o4CtvPbN
MWCgE3E+Y0h5+wkz0QCli8Ujdma+GNBrSFX6GY7f/gqNcGBJZWgL8UX11zQuP8gi+ZaOwzTa/hCL
jyp95utfGraKf7TKYT1dg0VvfqDyXY6eR7K/NnoS/2iUM8FLTtQyy444pWK0qmKNby02yz+LZf8D
o6f4R7McNNzEQcmFujvCQzC3k3TXg48mOLRZqFoAh60KdvqZmMlDsACISsTgRnEJVBY9x7/+WM4K
xv9BpfOjq04TgLHJyGTHCSmgfSUxOXAL0d1colwCYwe2Lf+TCf0/ECHxHzSUZrabTSnlRwzSz9mT
26Z6qXSDMhNT1+jEgIC3UY+iMGzjn0wX/4E48UcfKwVdFTZzwo48R5aFg13LYQai9ScX9Eev/oNq
SyMJz2atYFBcDF86k7z4XNd/TXD6o60PquR50E3NjqC5UK+b7SSXnv7FF/9BmeWSxI3TwtkRSNcB
gkfAqwnwjX+9oP7orvzwnNcBHAYTkh+bOLI4UtcafTcO37/26j+MEJJOU6hqcF/QqcHT1gmkM+7T
079+8T9YoT9a+nADokYHheXSZoJ8s6McfBnzjSCPJyeDLvQCFfMlJkmY/kuxdvGP9j5t3vgMXifs
iBhR9iGdjb1TCdCZf31Bv0zh/Q9P94/mPpnaKF+3Jj0OuWiBc4lx84Bw8d/bljj+kqLwxb+MaTLy
C6nVs9rlc4KVxi5rK5cWrULTHpBq+C2stNWkcBkqol/f3b9/Df/RvE0Pv74P+/f/xNdfJ70Z2bTu
hy///jwN+P8/z7/zXz/z+9/4+8XbdPd5eLM//tDvfgev+9vfrT67z7/74oCy2G2Py5vZ3r3ZpXe/
vD7e4fkn/1+/+W9vv7zK86bf/vbTV2C67vxqcNQaf/rtW6dvf/uJnJfOv//31//tm+cL+NtPT5+H
6fM//fzbZ+v+9lOUZMnPKewchYA0jmX5eU7Mv/32LfJzHqdQzSaYMKdnGeqIoND2/Fv05zSNY6hJ
oHTk8CDE42in5dfvpT/jbMk4stjg/cxjOCX937f2uw/nHx/Wv43L8DCBBrV/++kX05B/rCW8I0Yz
ikmhTOBNEPGj5UQzwz5jyPfkmYyAFAsDPqMvs3rX3zSUw4dz4wTABAVTqTwoxDJPgGSUmyRddhrX
ePaojxHiXg4ZmrPG+2EvEH/DH1LW7qCloH+Ey3W3kaxSqO2f1B69mtXGCvCjn75AQNdtBaK3LTCQ
nUbvoDgAiV2nKMUKxABtGkkRrP02cI2q2I8j6wvVmj0/Dq7XD5Kmw3F2QGFKnK5hOWg5zxEYCxSg
MqAXRsVXrycQuBkvGgT+QGkJ9dd/+7R/u6W/u4W/O2vPdzAlcU6TFJ8jZfk/zdHhk5X73CfPPZqu
0pLFlNAtr9W//iu/P9F//SuYl0VFJCBu/6dUpN5gVnnWMnkeRojEx3Yyx0DtcoxI2x7oOkR/VoDR
f7osXArHhUHSlhP6Y+rvQoZxp4ZtzzzW23UzTuunQPOIHj1MBzg2z870kN4osK1N3GIxJBloVks1
0hTClB6odvB8glde+nUYY/dWQwKFSlZAl1a6zENZ20A5/pTKHAuO6HR7v8ASqS7h4bJNB6nHAepc
j6GqZRAc/QFj3QTPg2SDfmHxu0Mvlo28SMES39vEirlKMSKC1rKu7yJE0CcVT7W+JnU2v+PQJ7+2
TZ91ZWQX+plJbr4jTwUAskrBPBbpWi9/ZnXwT58YZxzdSZ4mULyd7yJu8H+b1PAIZXUQAYdn14zf
6326biLcG1ijX2I497fkwP/Vrnsrv0LCOn13P+6pv9uG7/XbCNL37c3dftY//uT/h7vvWd7+x5sv
Zpewv8jf7b/n3/h1+02zn8V57QqRUAQd/jL+8OvuS8nPQuSIEUg5nOXPQOh/7b5J+nOOfRAbbBzH
oIbPE+a/bb70ZwrgLUV+Kb7BKGZt/zd7L/vFWP0fm2+GB4sKnmWCkQTRKHiPv18iCmxv7DgA+wYK
1wyKNcOgC2JgCwt4VporA0cVMOr9OMGIA1ryNs6qtdujT9YYYwujUmI+zq0BxzJCPEJaoH2wGL2W
Wa8+US9AhLaBtrLCYLjkYFQNmBpkkqILcJhRkFfQK9cNpBcqSS/UntWfMqbrBwtZ9VCCukh0FTGo
5wvom4ZvTo/dazd0CXCYzprmQvXJ/iRnMoO9hlhelN3Y6bMaXmcOpI+Xj3Sm7gHoVQvPet6wcBEz
OAiWeBGGwYjZ665STptrUBcNu8IMQNYXfQMA4QJiA528t2Bk9WlWkQTYBk+PGZcPH8iTmZyoqzU1
DfrgIW46NLmziO/HFEkOFwMI1+bY1WMbir0hoJB4ZkbsPklkhpUUHnuMuFeTw4RJ4fNY8tLW8+YB
TymuUFI5h31HAzlsNfrxrIV0cTIaoqRsTNKAiV0FDhsNd9fsT5maGvu8AjViMDmaWItsQBLLEJbr
MUQuXh7XzLZ9Xc5r1Cpxt3jktfh3JML+OpeDbadlOIU1MLvvhVxSWDW/27kiaKFWXJTuAciMZsVc
AZVelHaZIP2ORyMysCqDXQ4caiLkH0CxrAHjqsFdo7noXpNonhSEPchzyh88giP7Yg8t0i1iYcYV
OgU8L4dUZRjVgCtaMr6b5pl2t9Q6211k/ep9SXtlICoccSRXybwQhwZA1LxImn0CyCFJRk5gJibH
y7oDcQVRyizk5cbIcoLHf7DV4mp4U6hxkmsFoQRwk7QxAT04qlisqmaN6RWBLGK6nTYv+SFIOT6L
cYBGKSSde0CoAn4zwRB2VuxdllY26jOo15o9f2itDUllPYSKBcdL3eATUvfgEUZ9KZbcJQBeZfiY
ZSBMO0At/rxueb3KI4+DAoJkp5qUki8YoctzO/uDV0gxuwjMsQZ3RtK2CH3OxsozE8gridzcVbkc
bV5MsOyfoeRHSw+maoBqpkhqIOyPiTDZO8A9Xl6GNYbH2bzXdQ2ph4lN8j4yCu6o0Ex6dpRY6/oI
0mNaTk0PNdGpFj3kXcCid6Zu2ZZBiFpIWaf8Y5w009gAmW4VOSiX5u3HtUMyMkgL7voLByFz+up2
yFgw2dKzCKClExHEGS6ACrvfw+rpLcPDv96189DUJQRQbPqaYEAxlHPT8od4XiEjoy0mTCBoSAG2
88HcYTx4voPTgU/LZE3yx3mfl/6yD3oFVTPZ6LoV2b6WfqLg22FroVOIJmUCVot18SNpWJ8c4qjd
2FmJFKIig864OWR7nT8tOWS1IgizFEsi/X6AnLR9bOAbdoG/Cn7Qih2E4oJKEM7AM9Tk0COmK5Tt
wyLh7TdPadGBkhgr5ZcJGeWAkr+wRm3iIGsfQK1ClorjXkXiKoerGgB1rJFHvtXZu1YBGDlgN5W8
WBMYxZXp1K2saDLWpYcBIvgBpG/evFcYhvxsYwpyOR+A456x2CQc57TGs2Bgi4JeQgwY84m2/EvY
kxmTcPEcv3IXxUk1J3V+SlGLBsjJku6qrjGCUM5JlFNIqhkdC7eFeQGbjMHfwyRqshZ9t8IZhfA2
vtobSHEgeKDD9ywa+2uDkYj369jP7SneBwj2P3Ri9tCRn/eRLRHrGzqJDDQHxbRQ0ahaP8t2S+90
Es/hwMEv0ZJieHSvQqK2Ox6gSTsQQMoTlj+3+UWLjc4WCNo1jzC+hN41b6Gdx0SysfKIk6zdb6B8
7R5GsAXsQHdUfGVD1nWsUojgP3FEDWKfSJftEaRiEx22ralTBWEpAQe2RXiSQUb2dTMXJI6bvNi5
FW4qtYgDC1XWwVQfMyoWc7kgOVOcdDn34oNWDXg9wJ84JjMSndX7Lm8h3t9MA3H17AUSX1PIP12x
RZw/SiWkA5PM+w5TPDFDpkZvVfzBRH3krvim5FRw4kheQhJylmujXf5GYhONB4wO2fFKY5YZbo+E
4vTrR4ORtxQ0VV+2nCbfRgxcINkTZEJWdOE8E1BsnQQ9RENvoAmLxvpad/s4F37IF6gGOoQXw7ax
RZtjNeZvDhHkk7SYEeK5vPciXZ7qnaE7sX0/P+ARwLUKHm+uECZaT4OscdmCJtOHnWBtgNoA718k
QLO7gyKNWK75grz7sYC9Neu+j63M8hPWht6hM0D2TaFDv57f5GY6zGaJdhzBkvH+JQNrZIt1aZfm
Gf1ShNkd6dL5i0JvhrsLfdAwQdDAVJwe3G66vFRLPk+yGiCMiY+6hXLhAKYggCpQOooxV4RtGqI4
DFafRR2g0GJdG/BeLQxOSwwJbg8dbh70D1MkoX86m7mXbBVtd+iirkdkkdtestWJd5uKdqyRPmzP
HgD2nbd9HhfCz/NHlniyA/IOGb3aPclhsGS8+B5ZRD9UHXx17kTs5RMEcO4BcK/OC8ha9w/C1ekr
3ur6SUVmv5VdA/vczEj9iJBw8wwVyN6AdA5Q5WKMyUBOI4Vx5yWG0cSRyBXvGoZUvAhgyClURvaM
VAFXRykD7QoUNaI5D5cFKFigsAz7TW19cGUyDs0lTlQHZpWv3ZFDFTX8H/bOZElSZMu2v/Kk5qQA
CgpMAevNG/M+YoK4h3vQ940CX1/L4ma9m5lS72bd4ROpUQ4yItzcDFM9Z5+912FVijUcK36V/gq7
6R40e1ZjkAq9Pns5ib9N4tr1S++q7naKI7gm49pkD27W9J+q7+2HPI/IxRo6mcrNgi+69ZkOUfsN
iRaxFtb2hmCqFAsHmHw5B5tIDONY3PHY4Wa7rLY6g9NnW0+bo9bFXReavWo+hzWxhS+TuXujQhtN
CspE/OCABa0408xjC5jzYfF1N+ruEqcBGk5CsCXmVtbYCQ0vIrLA06T2QxVdkS/wBs6LaEwKTmx5
P2Sb5BqORwIkuGY9LWZ0viADlK2sCMnHojrNJWR/Pytdap6qqvEBjLJjGYmXuAvz+26S33Qj73F4
i1pW54QvaAPorcs47LWxw9k3GPgw8E8axBE8L3bD3hkQJArw/t9G08reMtZ98s+WycKht8o8D8hP
uUwMvbEcw0kziEeMzqp9dqOb6nSvJQsBbIsvjN+lpAfCsupji7HMwuo0fr6CdBklRYo1umUfQeFU
0eD4TWS7HjdGi1NNxVriccaJ1tjX2FbLbd6s8m6ORIKGbc4CPTib8ZInjM1vRqfujJ1GNZjuJOja
2G+sK+c2TkZ9P1fR2od1X7qbuugiNBAYvA8qsvp4t9gUixonNh4WXHPmKnAFZaP9VfMr6Y80o6jz
RTtXL7WF7xXfomWl3m4qM/oI5NFVfzBM3XCeut7yUkLXeX+OatzJQTkMzUXDfVDy66nu1WuLCtd7
6rlxT65H6ziRU6wEDGsYI6bzTatMhCLEGiKqIebeNSejSP7T3uZu612Yyrp3cYcaG6TJOD+QF2iA
ZosGv31lSIM1tZSRRoi3scRQaukWuS1oP1QLrVVOoVXiRCSt0SwvblykzanKNSPZlAluLF8SjVv8
rG7IAwuX6djcucsd9sIJHyr8+zAHBJ6FTdmx2PBX3/m/Hfh/IAP9qxZ8X1efY/fe/1EC/fVXfpdA
XfEb+RUPjREtibvrusjpdwnU9X4TzC51PlUBrP5PXbhz1U1RQem/LdN1DCYPv3fhBr075QacHaZ4
QkB6/ne68F/MvH824bZN8w16UnpINcKSvJw/N+H06CMbrqXczotaSDFgIrIr+zTo2UVovYVjdg7H
SOq+7QILbF8j1UqKs9I8TLPWbaj7w7UqxbY00oc/vI//jbL4CxP6p5cmbGFBNyVwIaWD9vDnl5bS
ApiDNcW7VRnRtyLCP0aiLyfP3QgK5Ub18bxx7L48sBxOL87N7FW5L+2UEjHSlsc1RUDF191zxU80
I33dk+fVjHrfGGq9N4fBwHAYJ+l9Vq9M53usEVOw1qX5kcpMH0LkgejLREbpNsiulIREUo2zhlPu
b6ZuvxYM/+VXldfYLOZ4HcHsr9QUinBREm2PtgmbgZ/mCvPuNqL4CaLWcPZXu+ZjamjrAbKdtusI
EXwr7YYYWr8QHfeJtKU32mDS/0W2sWPsjvefDz4Y42bzrz+Uv0xfeF6E7dhIsTw11//8FXqbuK05
YZJNdpla5/usdMpnJtWbLuGxQBFUd1PH7TBzk27XDicpDkj3gLhCOVUj5wTRaM6HIarTk1wX9Tey
7V+mz7w6XpAF6weh2Paoo9G1/qg6ynpm2dB16tU0/fBYD+2MHqNT7BpFuec2m170Jb+zipYIpuEa
Z7tXxt/whkj980P+9GEieHqmpRMjYbwh/spKqa7rjGUXi63TS624qeY4FseYi32TWflbjOYaLsRl
MVlnXZjYvYXxi0rLiZ/XsUvDvKuMU85WyE2PGeKs2eOOQQN6xLTWfh9P9YPqq8b2a41oRl1QV1W2
eS9w5+1my0iDJvu+9J0RdBiiX2p7KSi9q/ylZ5jFnGLCX2JaASuQnhKZNNxXZY7x0FwnXxpj+pQI
hVyFmsb+GAzA75lNiC0s8BlvI82060BeWx4ZjclzCat1p3f6mXEIfYaarHV77SfIDizxdKixF2jI
3FQGZDvd1zHC0rFk0SB4GbZF1TBdeTKEV7GGPTlOPqNvCIKmrMP5oWSJgZteeJ+2WHURk2UoZKy3
oDBmh+9yW6BYFDb1UJOo8kvTsDW2Rm4H6TUgpwauTQeDAfxtOMovOgknEvlS7Ve2gX33ZGfdamWB
st+4y24wx2hDuZ4eEvZR7zWr7d8jdLOsTKuzS5x32y5TecRfTeMleoKXdtEdyr6+nau8DPsZBxe2
62wHkUM+GKhQIRpBs1nklOySxajOjmUmX6xep+V02+lgsN9D2EMRlt30Vpmi27pOpFiLsqxvTlHD
I6yld8dKxI5g5wR9f+09GNkq+ua66n5ddEY+02iLpxp/Exbp6SnF/lmElIreU0YS5ycrQrPkNGue
vBWinAMPMxcNZBVvJm0tK9o23vulT+dbdFMMklpnlo9Y4iY8gYbc2V2d7uZ5eAQOUeOPaxl897Su
trSK4VovPiWoeYQRjWUMFnfCyU5js/FSPsTZrJMt+UHjEKk+/TJ6oAewSYtNrdxvoD4yv6jVtwJX
6peWYOgqyTnf26L+PidGFciaN5mogtqgRkY75Ogf2jJs2mj2DnOhujsCRB9Ga5rB7DV24Drsi6wJ
cNZZPG1serkNohAs06zqw5QHqcQbd5pW7ZK02aWI7J4+zA2pE8kO5LiP+DZGW4u8wGde2Pe2EZHc
apNbDAtqS2nrfmmr80ObiN6z+ZzuO3LtLZvecjKPKZ+YmXaBWeM8j5IIwQYb3mmeouSn6Jb+lrNG
93yN4M43RjaxXxu53F4ZU/t0Zansr0g6Gfh4OcApszda431xVfd+b1OI80yqu2bJ122epcPTgvOX
VFZr3ZPy31TLamxIUE4hzg0kjNRYxNluu7z07SrVN9wa8/eymr0PUbbWIZsSyWZbQRtYsVR58az0
HJVIOwFaaQl4JvaSPRLsQ2166+1suOWuYABAErj6sTTLa9xTV3Le2eeetmuPzhJttaa2XrBv948J
gfY1KtZjjWxyyWdnPQ8ljBVaxr2xTmmQRcu1hcBSBwsi0+gpMjf1fLAp48+c7yiIA6mBNy/M8q6I
53jPcAJTKFSMQCzZYalVEaK6ZrsBPlyEg21uXseKAH1WKr5uhXUci2X8idqhbmurA1SwdtW6qaNi
yfxY5tm9R7YbCoz5ljXLuYtoDJOeY8wVtI9Mh1kEJXHrl7nIT0uv5bfuGstX4BhOhcQyV6c6gpLu
Wum33suCvNOSB61x21srjov9imxJ96Wqo+EggTmu8p5Utdo5567xgNWpDlm+g4lRJpRQ+hx5ONhn
tHU7Tu9obcS2dtLX2pLELAwNd1tYTuN6yayeOEKMWZ44r9ExoGjlrnaG7shUmSha6lZE7ulL6F8Q
RbS4kFekw6VN+zIkMZYcSvg4byoz0md89/rPa5CBeAz2ntVLAZx7zQFSh/00Z0URIhSYB0NlPz3Z
Po6Fp+hpx7f1V0VFZqfaJmXZ3sRLVh3ySjrXjsW5aR2Sq6jz0V0my0u5Di+ZBaYeTOYj11RyFGI2
4MSM86EAqqabdXOUnTpnsr9j2Ck2oC5um9QzfK2v7SAHoHdwGjrR2aJdzJGIT1a8HqNJv2CVH30M
+zgTpSI303WDdmERhQupZokCMaekV7o02UZZ9FGhcoYJgIeA9rrYxwtJz5EYSNfG9bvRts1zamZs
SyBggrg0dSG+bntHOg5NvrCyU4WRMhBWIvZQcGK+oIBsZqZJqJmtc7HQ38KEkfe2LCqs12xj9Au3
s+7GMmuLoLV4vrn5pr0GD+nESjD7efGqxywpnc/Z1DCjps8jDv3AWKL7dpqaTZcX2U/MqeMNu63L
G0yU6d6dbbBFQ6Rif5pT+6vq0+Inq6PVLVFk8rMNiInqCkmaCAvezxnBC4QkDdXKbHWkWkdrMufQ
TwRhgQAMHF+GcE2maaiG7nlC4+i22oiYf+rSqYLp4cY4dVpSlNYmj5ACdgNzbCz+Yz8X4pHsYJfE
fhoVVbRbyd+HSksr07dH4ixkLAyv2I2NKH9UXE6kpKZMOSdZihZIn1ut/WcpcE+Hqd3qeqDzANX7
yoNUv0OWGvLHpnLKsxEVI+eTVzX+JO1huB0clI593Pbagpxn6vFB1+dWbk3iyeoyViyE8rV05ndr
nF6cVs8wbgxLxT/HbiHGBXJEPZo19dUtjzl7zUkSsVkuqc6218+3TjnzfpgkwvAEjxEhTifOprMD
3qYMV3PpXy2jMJ7Hrsl31jQVtw2TIGOz2FoIY8t71/MBmz0cqA3bu5zeT6a1d/jCNkh6lT2OfHAk
N3yHtXMEgoG5jOtSmP7UE1gMOuHMu8go5ybQ9GkWYWfWK9LX0rM+cq3xEgTDMGTPTm4V2n1pjRbb
xmR8PyZpvp0WVW44ZfTTOuriRqDMngtVM75MO1qVgQx3E07OVC+bJMH4hJia9TfoyBZh3KGJjteF
XcfcdFodl0BfHZpKqkcxWe3RHMfORqCeHD9JDXNPuGL54B2gThurCB7wlElGZXUEKmGiNkNko3qa
jW20VtNHQ1z3OK5Yo4MuStN7tjiL17rRxXdqbbHhj6wfmnDWTeTElUcBWztfohogaDppbz3is3/s
IhI6JHpeyrarQzbevaa8b7C+ZmTr7DbX7Nd+JQC+WoKCdZqSQLevsei8f5jaSZzrahnOq3LWYExb
5QO1wEBsQvZ6iDhls31mrm5DEwtud99EU0SePy5ClqdMDJHtKLWDoYacXibYNzaWM07luSnWgUBf
lAx7g2yndkMeojcvKXuRrg7vLv+8Ctk4L2L5SWijPenuNIYYyMtD15jF2zUcX8tegzLATCq1ZfOk
1ZKcRxG3x2byON+xvdxpU5aC6+lg+iwNU5CMZMrsG9087SS2ceS4xkLlX9dr/oB1mu9Kqf7D9frl
LYFkcYAT15/7vFs+iyz7NgP1OdbGCgAAOZzIdN8l32UKrJAkLAF8hD/zPYuK8rCYbXwzSD5sQhPP
cdvZzwKUwVaN8U1fzc2bgUq9r2aqhVA2Y/2uDYmM6KML/bkiYokCLhM1EMqWSJEVGipZUrPIPsGK
3eu44IloL+VNM7MOOhh5+ah66BqhZpSC948039MiAcpBiYKLPxynBgBITsZMn3VGz143ixtM+N0m
sdvhrjXKcsM7YRcYXsjmXeHUWKZmtPjPVHqoj4jDNYsZCDoTaPVzuBHfvaIkUO0OF8GUMvar3J1C
Paui19yy6izQWFS/sy2+NM48lndL3ewrdPaIFSbST5y2868kLN+d0AOvE6+z23ZUn7B8WxEbATk0
5oGQCRg1zDAhsgP3LqdcVA0/09mYB79xYMLsR4RvJ+xAVZTBXA31fkC6zDZFoTwjcJa83cUGqdlD
YzX9De/5z0pPl4o4u70Xda8HldA2nUYix4XYqnqRHFAdh4unlxc1pAUDAPc1bts1sPqWYlJ073Ef
K0AkfL/siRhRNBeXPMuNm7l0qmfXXFusP3a+QP3gW+kXnhX5IybjrSyK+YMTZd1NfR6Oi9J9+kV+
XoGTP2sUoxRJj9qPbnKIOYBDROBlDEXsIhxZecbDL5gnSo379bo1vqDaCVK4gS+Fgk9gt5ScFN/T
mTFLsqeky094GXSfRKx6krZ1KObh3Blt8bhIdmWbRblsokbSzLEFAwzhWs8hSe9pwg3X2wxcCE89
MuxNX8FYmjinLPaRIX7iBUksZv5YNPpXMhf27YxnJIiLWWx6U8TfuHGS0MsmYvjNPGyZ0+sh9C/n
XR+7l6aQzq3Mo+yjzMseM7unNjYANUrWnpl19mhpbv4tSqbW3ulFFh+8TmQ/Bmrl12R2cQaSTX+h
sNVONVGPc1NO6n1c++5uXdo+1MU1uMwry5NDM2Dl2/QVqnULVviHrgjxk29rELk76RBl4jI4WIVj
nKXQzdDxjPqUZmb29e+LuP8D8+r/zGn1/5HF9ZqG+Bcmq3Z8H+oufS/+z25Mq68/ua2uf/UfSq9x
tbryXOPRlB5t51V7+ofQa/8msVRLTLD6VQk2r2Lu715X8duvP83/cuDouc51e8X/tbr+ZqFN8dfA
7OjCMNBH/w2r6192CfJ60JqlKX/5wXiFNi/8j9KYmKNeU9XCcCzSvY3WRa3YuWJtOOKQOd5sr0KN
QkIVN82il44/j20178oKtNNN0cSOCkuJ2dOHQLKCYnfsxNlEpIveqt7p08BW+lz4o6eNP9Ja195t
rqziZOkJK+9Whns9NZWtjdcTzH3SKdEBdejKGmimE5p6cKBUkyZipgO8adxcjxqqefBtB6sRZnUe
HU0ANhqZ6v2N+Or+Sa7jjaGzQmn22FFBB2yaf1HAY2ud7cZ2mQNF6qin9fhmGFdTEvfKuciohDMv
w68VlXX8+ofn6L9RuK8eyH8Khf/4yR5JQxd5GxvyL23+Dx7JxBgtwe/l06BIqC3NcMvKouZvtq78
0o7/+FMM/frQodt6pmu4oIP//MEvql26UeZ4p0h+BcJBS/TTNbcvumYsuTiQi6mmE8GtNr9okz5d
Mo1BOoBNbWTM3iswPmk4jwT64AgRgUOExJxxJrtHD59nSwnooYjxko2FOTXbkumz45PAp2ZNVG/B
3LNb5xmHBjmfoWOtEfPKmSwzYd+pwCOlBpuYoxhDB9LeY46s8LkwrKNrxjwi1EOOVehhVMb8jYRm
cpsnifmzQ+hNCdzoy3q0+N69g5it8wCk3dRhy13ABtZuhcxFj/DhrX3x1VSMuQNseqI9liIGYMd+
KC3bdMWqZzezFN7K0V+qOui7CZmstfT2GxBIUiVr73ZfrpwgMJCRxqySrxFcwDrr8es5uJdQcpZR
6nurLfrlEvG033u4/oCvmvVEGdmYxptJLxYFkcbONeSWqf7iplrn/aTa+XGtBt3alY1ntgGev0QL
bbp25DU8BPkpj2SKh2YtphpxoWOlNE6KGPSoHpPXtNsPy45Rk00PS9jfqf1XC+Y/nx1X51TCwWtI
FB1cn/pfc04aK9Hyov+ssZwckZfouWfyIn7iGnNIBh8TY9P6I7/wN5XkiICuuGUTsB6qNmfTpZHE
/wg//e+Y8T+uU4T/9x3EBhcy7X+6ea5/4fcZo8200DaZ6TOQYebwKzDx+4xRer9Jy+B4cZFmMe1e
Exj/lbPgf0m8vlwFOmkKQ7+eP/91+ZikMzAPsxzUFoJ7i7/3b1w+pvg1F/rnkyQtkwmnjhGcm4db
wnT+4gd31dTRtzv6Bj/ODKubbXulDDKzG6ebKiZTCrAiX/SjUyhNQAqs5Rp2tWEtH/YyWB9xDNzt
+2AMWbzpPU0bsAPiZmI8aXF0QIjlQPOHWqseBlij6VaH60DnO2QeSJJ5nfER1XROxl1buIMXrPO1
xYI+YbdnXa8BRgQoFIl6qozGvlGZaqt9NHU23f2U2yun1Tq0bb8ZJgq2lwKzaH7AhNeVW6tz1E9V
NsP3LO5MB1ggg/h0gbhbKSphOtjbWRfzUwcT+sqZdTZpVt9pIzGGvGS9brqkL6AG6x8a2b6wn+h6
nXj5QN5D0Zi1Y6xjWEycSfeTgVZ2rfIWHDQbIRpIKoDItBPR/OaU5zZ+mjgftoZsosMyeSdi9sWd
wDDMKlJHBI6wLkTlr/Olpg3TRTEKKIbpds3xGeiWK8PaSS5RCSHRzbpbe5yTw5As3SPSmdy4U+we
dMoLZCvWUTK8+KpKDgGjde5isugH/L3Hxq1/GtpyEXa+BnYda9tuTp+LcQILOcXr1lmy+mIU5ocH
EinovIJuNGpaAvtpB+msrOA85R8ASL5Xcy3oIvV6xxqcHzg/tTtdjM3GTDOKAEZAIT0cjT0V+2OO
ULnwJXhoGn7Vzr3iF6o4es6hxH5PeQL2aYOrTuvlHAydC8IvLovWdx01zk8pSqz+qdY2f2GumbKm
WzmjfCTOurA5t4zEsZ+mQXxGU+HSvAER1IJelLYyb7HIWt62SZGqdpkm9XNjwnjYeLT1GM9H13nU
5qEymJfg/isyvIFtaqhQTIa7jDfuAHzg3lkGz603bm9Al/vZIBgtyzl2xv6Ko7NiTcUxfmzdSI89
rkKshitAi11rlyLBS7yOD1wR9XJya93owljrjEfV2Oa7s4In0TAN7scsaS+wG7zLBMVpn5pgBIyZ
0Sus2OhKmB7kG48t4DzQpai60kY00cthn+RdC+coa36KWAwYyaq6DSRZgqOq4uV2jHOH66ZuokLr
X/o0WlTgZHkU5FNFhxWr9BYIyX2MPha2AAOCwcUCeYU3JxbGuoyn2FVjM51Kzgv3aBrF0jg70ufz
uu8XpyERP2snxrb63vUQfK3IFoGlaQscHJMLKI2uakfTxt0eFGaGAa+aIwBfdb54H17SRns2+jRj
oBBrBh+dPtqPEbYrWq/npKvt75qqITGWE24/OHrk6iE03tP7LTuHbP/G0wyPlbGVviXHCIXgiqF2
I1ei96KikW5+WxtbQ06rWmRzNMEua1nhljB29Ko0x4e5rsfeYq8YZlRLZO5dn5rpqWMt+aHB2nrK
cVX7LuC1rRtb3VtdLvSJgxKhqgf3xgVF8h7HKRgIKq9NjNPopABp0K9f/8gKVUkpq9i5uXJ3fc9F
e0Wxpiciqu5Orzt355pafwCHx/AVcq7fp413Rvh3b6+QuZAwkr7XrTQ7qURpJwJ61nNq60MAupn5
U98Vm2XNDn0yt4863xP/14/EAdc+Wqwbv8ILrq/Ke4k7TixGv4RkQz4Ofm46dG+/PsG6b/R9Pa8i
RHjmX9Ck+urmrtrbZfKeY4M8zSDDjl2dqEOcVPOTu/CWcPZGd4Dge4yazCWTjohzNQ3Dtrckvx/F
61aRpdrZI7gaByXpkIKL89W8QP2EN3il2iM2NDbwrll+c6Mle//185lGJa8KLxvEEP6EDrvn9td7
yLrK+UlHhz6g4ifzTYwP9VXnq/cZM7a+qSAzfULI1C994WTv1HxViD6Wveej6K4kzPUDa2UZlqjz
7IycFo6+uZffckPD6BBr3pPTz9NjB7zqBQQ7JuAc+2RGx+jjJXPPbHnAOGq66mcK8PGG6aRz8ozV
Q1dCIndfMTBiZj80UTbr+fU9lqbJV33FnnYUcBiyhDUFOhZ53zINE6di0YzD0dINsIMNlu6DVtX5
U5/a4jg7y7wblLyLav0RO//DIit8dWINyQegrylwrf2Byn1rjst+FOKjcd060LPYwsKOOViHnuIn
jXsHyIIH3TXu3Xh9hYdVByJHFGuklbNrxWB9Afiv0JpGHqZlXbYp9m0f+A3Un9FuWF0B+JEsIpgS
3LDssfZ0v8S9d0K463d6Uo2BBPEDaMZhah3b8b6TPOI9rgAjWPrh3WlZ/zOPHahftbwQgcKZ69RP
uRl9H7voh916dWhU2qPRqfaWuwRELWyIPU026uEITWtxOIpJQHubaXWLvTfk8hm84Ryaydq/LcnQ
bJzJ0a7TEW3X16QMq86Yd7JPDobXLhzclvtz1vvtujh73YBNvMDt8EW6Qp2NxhPGwF0fwVBTUoTN
YuR3Zq45N42NSdxVQxz0TuqeloLlq3k+bMpSMg9tkueoijNfU2QmVNsf2yF7bYd110gT/buY5G6g
ZYfOk/9ILUJBjmRiXtRm93PQXcvXrF4PPRgo2DWJjDCc369AOzaj7cAy8eYqdKQXaJZyt7FVH6xl
MsMlk8UZtwCoLKy7YV0pdwMqj2PQduBt6iBb9W488H3NdsBA5GY0msPgXc9qsFYgH6r3jDUiXIqD
uChLil2skNXtqPXuS3toH4xe4l1xaAoqt3Af684xd3G1iH1eRnNN68joLi6ZaPYYMNewcKxqP0nD
u0SxOFANulkIkdQkxmrRuCZNkt4CQCrurhsHtpzVv5QyTb90WHNfgWdLLCJTOh7cFLoSBanLCLjm
GiH6Phzp8T/TyV1uI9NQN8CHiqBmDUToNk15SfW2DhhuxQeDSxoqWRcVXHkSfdMaxa5zGDe6hDBu
I71qt52edU9lk1ussdDqOhxlu35neqXtnNHuwtlmr8C6xuowTaU8sn1l2qZzq53S0s0PdtUbJyEz
Zw/nmbngiOdjwTVOLKubeEzj/EyWZt1yLhqHScJO9dnDMQdNonlMpywOmQR34AJpFf2e69BBsCZL
Bh861dR8jVB4Zwaoceg07F5hwUdzU6d1F2bXFcX1YmrYyPXusVJpDneailECFQya3Fm+TyaA/Kww
0ziIOyd+oDtQoWNP66aaVfLFAg17o4AR7xgDXgVyYfNQLEbnDyWuJBbxNGG0quW+UaZ3aaL+WkLP
217m2q1i+dAP/uH83lNDsRkYlvKIDevzNC87GVmkXFItOwD/PwoFFV7my/IVm6X8JFSn7zT2K7VN
nIdpLqx9mkHIYy6D7QkQKheidNIwqSP09pQ7CWv4T68E0ScLx/G5k9+GXPU3RpfWFysn7qOq+oUg
Qr5pEn0+Vl2ePHmUjKFj2ukBTusSiIECdKC136BypBvcAMRm3YfVxCMfcZX5hJVvJ298iHQr8ZWZ
LXyJlDnuu47bJPKS8mItzPypajjV2tl5ZVvtU0Zpf4zt/tPxxh8w/6m9bPhDhAetoFAGl1lsrmw2
8eKq207mlU+E1WaMs3eHJRJbxT5X3xjbO+jLLfMNCz+HjT+6ZjwE05yLM3YlmbBcB5of6etmGpyb
sqrMM71IuavmNQtmVle96IQ/WS3jFe4pFpzH2IYHSmWTTAjfyxF25nauOEc7ejs/1qpmm+rmO3ll
fj9Wur0P1yeCIv64NEniayQE9pFFqGCG4RPANmpPZQLvD506CrvCm46jPq/wh5fHpXIlYkmrwzpz
riNR/B1RYd1Wtnx3i/45qyxzqzs5sahhtANcM9q2byNiZjp2la2zNg+aQ03pxu71Q/0Sqev4aSvH
+5g4wmbI2y/VaxS6sPz8DvMbaYWpegSgRBxRY/Tim6k0j6sGn9uGS8fDNkYvfdtoIMFsJbeKaslf
mrU9YEqwdsD9GfgU3g/ipUAGJato8Y8T9+7M6IC3aNgXQnvKa3EQmtseI0vp+wF9/27K2xsNx/kO
inB8BGHHlp+ayadrJR5WPk9uG4xX0D17XEe8jfi9DVFtaNLjQ4xFLqSezMIhxZ8eJUJ7ZUdL5jPT
vyzV+M4aj+K5Up1vDVbzgHUue4qRN3fkQsU3+qp+O7v6Z4uR+IiMxlnotHf6rN2ten3LAGinIJXd
VcSyAVhdbR2yXA5GDdWJB/cjn9MzIwr3NTIk3MKrDy8zFDmd1DvmciJ9G8FJIyq4sNYAYNFEPmdn
D6irvlc01hllt3pQlot1TiNnDiKaCK+Z69vJW4d9XpC0s67M9SmKKc+0706VjDespZlDUWrTFztp
uheRGiXbmdLrPj5l7zm/Yi7LJnoRtlXdFqmudqu0oxvFzqVzHLnITmzjIJlJzRPxZkrmKOy6EVW4
Lr19l9ZJ3uAvY6cUtAh1Yw9EpK6TqhtbsEMlKcfhlvgFKqImSM4uAOtTcymvoyEd4xddfJDo62dl
oRRmczJd5qWAjnvtQylWpI/uadN4t+OHlWAgMTpzCQsDxi9dD5teSMN+JFNKpeTgCGAYZe4ki6qA
/mbvrAIzvuFeKgPbzYwjNgmL53+h1hmst0UVcdCSkvAXzuzXiiX2WNQi56lg7dmFxQ1Arb0GcWEG
Hqh73hpMWF5OaZVfAL/iwByk2FZm8eqS+9u7FrS+ZnId1i3hRFQT+Q83aUnjxORziKbO0T2/Xbpp
sTdaa4mONwplP66Z9a2TFnvLWQtFarGxvPuqwmWVemb/QULbInHh8qaXLDoE2UUlMrLIj/pMjv6q
8EnZxALx1mRR6I70UFQb3sUSxfTYuyY5b6bWZtjUYnkg42Vs6IVzvPcI79gyxjMtKmEqJ3YOU2Lg
EOhU/lR7Zf0gGCX0vsU5e9OKYt2XxdCdxHXR1hi50yfuDs7xsjX3gO3jx9IWOmvY3Goz15b2Ngg5
75nOCb/oquau1PL2m95azTEdWX5BLj2bt0bL4TKQAXphHcvlGta1aP7jRP9e2E3/7P4ne2eyGze2
bulXuS/AA3KTm800SEanCPWyZE8I27LZk5t98/T10TcvyvbJSuMMalBAJZBCAk4rIhhs/matbzHO
8tFSFHsm492h8qLmwELhBSSuDHO5lG/gogl1Q2iKMGpKXxvlFBdQ/vnJMNbPLSPzkO3yckB4sV7Q
3n/TvdG4iSf8htEk0GFZwwzFGj/VumK7g7KzsLKMu6NV4YCSmlXiuIm/1vAwwk39NDbdcCja8trS
fnVrV9+1hP48OPZifyfzqNiZcTxc4IfIB5ZA6cFBYIEsbYzVpw0wcuHQ4ZgvXOtA6p0XwIzuHhyK
8fuBZuvo1pF+oxg6+OBkCmMnm8EONJuLZTtGaG5ZdcF2Rg7icEF4BkN8GLtr0izAeYHTPU5Jx9Q7
rZzDxDTP9yQKEg9avO+1jfbmqchC0YHjGh52+QSDbgY1HisOTIJYgnJoj4+QWjkTSA5y3A2chOYM
og4ANzaYhdDe2sySEOt1c5uTwXE7AznzKWjLoJor61O98Ka6Mcbr2euNfRSqKR9xQSHjSQztxWa8
HSYtO+0BGc2h2qYEcAj1vbY5zdBznrxG74+8r+TkseVFZdQUV2ss2kNs9en3Yk2Lz5WjjP2U98XR
waN+GJty+dgpbj567IEN4cZnfbVFY/qqXt3P2N1wM6pqOK6yd49kRMD2ZmzzVqAHDrPUitkYDL3x
7g169aF3VVfsDBiRj4Zy4dbjR/xaYfELoT62qIYc69vAOCmIQRAHdYZwZkC1h36HCY0A0cwAZVYf
GEFFX9BQ1rdR1vc+iRD1JVZ9Q7ZANX1NveGVHUl+CyW3OQ59R2GDkbf+tLC4eRSzTmwUJvKPLrlQ
3EIs98uYrskNRsjxmPPgRuAwLfZjJzVyXbqIm3DdKJ94EhrtatHO9WysQdckqW8pHkJ1Qte8iwGl
mBirDfeKlCElwWZIv5j5VBCMUKQxZmVRZvc9aSpBQc4NuIIuBYneteTo2Vq+3EzoGhX+QhMbbwna
VfR5AN+kAxWbpDx0MmO8GTSvQfaIHInroPHuqjlzHpm25VdyD+PPhYAyQ9AJYTXtRBbMCO3rFb6h
HkQLz/+WmduzFdsRYSUEVxWLJvbCi6dznab4/8wqodbTtG+DYlcGBuG+I3vpXpTOfIbRz/wsR1YN
n4x7Y75ePcOLDyPzxkvm5D84sSRvVIt3L2YyczAfuv5CNsFVRci1uLeWt0mOjKqUzXzH5YG2bIn7
d49CSNXxF1N4XzSpP1kMVy9aVb3iMH1KzZV6iKUeNFsA3wgKQzcR72U5kEtjep/sYROgILDHfxLf
MFwsnnERQksFxajnzsvmaUNfztBQX+I9rDUsfRgfAoOrAbOQQMMqWf8p4kySQggMuhnU+Hg5yGbL
VwAEsFOLOo9ARJ9ajeRV4HjXMYkFt7ti3RM0NfmJIcQZ4P0YFHhg42p4qxuvIXFwQBIBgJ9uFNm1
Pl4NgwliFJVHLnBgEYYWXVXfi2BlyH3j6NVGsi4UB36iXDNdoujghPki67MT/vj+uMzdclgAgAW6
l5/rNuqvtEkZhuLZ+jI6WRYkuGC51sSDWTfgUT1tb8Gd8AWhmwdFZsk3aEDtk513GjR9i9GsSSOF
rC/zzdawjxO6j53WY7y3EylCeivyWpwhv4JdZvYKtIlgH0lQoptlbwM0gMBJLP0+y3rtmjYaJIZs
HayQR4p3hyEqQU8/PpdpQd5D50Q7Dd0fGpkeo4M0iz1O6uRh7Jke6HDXgs7syL2ioid8rj+i40OQ
QtzEtWKWtHfaiT7KpMlua449W2K/tcnTMH98Mk4HPEfLo1dRKmP3ZXHbRlR9DdKnrbNitTiG7PMd
1GvAr3HwYC2t1C245JOos1fVxVeiWd7VmGkBfNAxJNY0vdXj7kFf2FKOTk9QgR45xxWmV4D7nepP
ul9cu2vpVqo3RjwYGrDo00ShKVpQEvkq2ur2UuzrmfnvOpShZgnzYVQmJ8BUMpI2dbalOsEvq9b4
hQaVIfdM9Mfz5N4lXNy+JVQajllenrC6X/q+23eifpsWXe6WAkrk0rh+bqWvpMrVIe1DtLNZD+0b
a+32Micfx2hWPWA5cbWy+nmWGc+3lplsZdqXysO1apKZQexbMmEzc+ZwLec0zFyFgMpiupeAk62j
WexEm5vPjtZ9HDBK71BouH6sOTNPTP0mIgwJxR8scgLQuxvLnV66Tb3KSEAn4lZ/y1wT+bKJoNge
vGesv2vY9OZ8FUkKXIxe9OCZyjyDsH50bLaxFpb324LJuMkUABOKV8/pXlbL3hPjpzHxnmTESCSr
swN3+iHIexFx78WkNcy5/kz5mOFu/bpCTmN+xwo9171n6shXhF53NBpER5h18pQO1fvCPucWNom+
H3SnuuKseyc4i0GTQp2+Il3s1cFr1uo4oX89m+584IlZcE/jlHCgXhyWrQ3wimqPZed97MtTUouX
qIm2RGX9cY2s+pzFZXZpSzpbTEKB8KrPtpsw3wLJzENwZLWFAfiUm+QeLhGPD7R81YW0qjNdUnye
HF0dhGZ8RU3yHOfp5zFNjXOsNOTlU1YcS69gk0TBehND4DmYlGoX3c4xU+fuRPKeN+LhWb27xRTv
ZjkWT7mOe63WmsWXiVIPYONHgh+TerMoJ7jM0vYhRjt8qKrhI/lzZXqZ4gkQ6TO3dCIlQDLuzGJY
DqJksTMSnoovXxmb4JVTnHQZn7rr1E8ZXJVIy4JOjgdA1KdiWj+WaMg60l9Xc55xow/nIh/u6oET
MJVRvjdgHkEUA1JSnWbUZBKcsMl5hxergXQzyEOXp09zFwVzxuqvQc57nyb8T3CXb9qmWwKtU49s
2h5NrHuDQJVGNigBGcBjmig0Sjw+bPv7GwsfeDUk9wC9P2h4bnQFij6HFgMdBQ/NnAeRZnzpSv0k
uRpGTo3DNGRXpcPwF+6TYaNyG63yTErkWZp56FjmbsX5j4i9NtAEs77zmFAGRGWci7rz6Ccb8nJb
JEpZT/lbqY9E093LPPEto3uyiNHxu5UgUTaRCd1iyJ5Xvelrdgv2bAccP+ARFcyFeiF+LqVxITTS
Nm+xr3ehsZDnOnjRchtH9REbT+S3IPTDdON/pAu7LqGlwRTPX9AbOwAD3Pw8auAKSK55k1tlITUq
KLsYAnsgS1MNcReCtfpYJhiY5jW6CtoWOcIaarGxheyIGAE5bHBr7y5mgbB3G+cckyVx03QGZvvF
rJxXBmK4++IMv23UT3eoxm4a0nF2Nq1mWNr9FihhqjerXfr72SEPUsvS9Oppq2KS4BCVVMItKUz7
wJwFS1un2fsemiBXrjOoD1aTTV9AykCCnpm7cJJXxefUlnTr1NVWxD1fmYsW6mB7w5lSTlP5u22P
ll8Cw2Qho2PQ8KDJUH+x0y3JPsjRafnJaDmhyTdjO14WwqDn6U1pYkVGQHxESCTzvIuZZqSj85S6
en4cnXkMCSb9auU5kweWVMwsdsOQnvgGfapBNLzLUAXNVLfcNEDYi6l8NEp7ZKVBSuSwfCD97UwE
BZFMun6/oUBC4RAIUkbNhyIZ7qdRvLAKxROs2P9rNqKfxojbU7W2S9BI92sbNwaNuT4c0LXXz0M9
OmfXyh771T7hojX3Q2Nu7hI0N4O1Pgi1Ys1rx/pM/m5gF1grwcB8HGEoQJtWKFsZzneWnj9IvlEc
jfauRO+9G2PnsLAY3bkMaE34GX5ZRHkwu9EtRKBHp2Jo0TmESvYIvHn6HMek0LErRvt6kJ861/g0
jHMBKJuEQSJbDNBn/QcsHF89TMpN5LFKsWU4WnHKeWzeg6FQ+7oAoV4UoCfytDxqNph/FOLuwckT
h9JBhGRANMFQbGSdMcBYYp9qJ/uo1Swj8gKNKQYMRL/mAdOLsV+75tGNDFpu+diDE7uLSZcO2mi2
L21tDUHUM94eS57K3D7Ns1sh6Z/iOmAHnZwJpLH24IHqo5dTtrM+Z5hOsu6FBJDSb2P3g+GRI1ep
XF6TPr3pKrheThUfjWi+I7kTIs72oIloMNosxxvZhWwucXbmZssEiA1ujvV50p10h05a7DIH2fSU
4pQYWNiHiUWhkLtkX7EqT0+Fy9Bat0FyAk6gnizGCw6yp3ElDWKW00NjohjBX/yhg5uzk7Gy+FEn
p3QUn8HcHGVdXmEaluEiquKqx1ZBAQogx7BoVJzFpLspNTI1d6iha6ybU8bc0/wwmrBoAJXGyjC/
rUJFTRCBjqSLgf0/nsx6cPKbeV7JVVBNV5hXdrL4KAw55u2pczXDuDSEvEOaItGRTRROAy3by84j
kIo5evs5I2GQOX3fra8Jo7r5oWOUBJeKYeR04A8nee3pP+uwcO0luef5DsqEcOvl+0q0FE7+QlfM
60vH0Y9lKdt8nxLkgc4MPBqquDJuah1IfqsZF9QfFIT24iQfGzXF5m0vLUc9CpZiVNOc93l6geFR
D48jfg4KV3KtgPWjUarOVUxK1d5j3c3wnrQPGzN/M+pYZ/WWXXO+1rl2g0VmXW6nOeLDRVHNSAtS
ALGyGX4DQ+y8cTRSTGD9NFtvVYMe9Yy6m+DgHRkpRh9S99juXYp4gvN4KjWYbUSDB5ORpePOKF3v
HjWFe2s5xhesu/duSzQbFh/bL+wqPfR5Nz0CS0ALkqkGQnIUAZNPh/hTmU3qHgc+QJy26lfhC51n
KX4mwz0h9HhcR0c+k2/4FsMgt/HfliRN+TjExn2cm/fuVL6bcMI1FDiEbiyt9cDivD7Hmqtcn7vh
sH6w0sF1v4+kAmyvP9o3XtW9EJNuc4MhxDqOvibWYBzKwjl4WXtQIzVwW1wWmRoEeRuwRrI6ZRWS
rCxhUqaOjtizvCiwgvGHVdavJwNkTdA2pAHCnJ4/NKs8qnaubyIAAvuKsvdmKpdqV8J3uyllkuCK
4CBVkkgk0mmhD5j1qZu95TCZ6kulubdkesJLTJvzpKjx6I5mbnBrM3NZyiTUYu6jtlCkgiZcIVPv
GC8RrPGdNgv7WoDACJheLkgZsuikja31usyYp7RpfVV9/l5TdAT9jP+xW6OjoxqQWj2OGogq2Wul
vHcBBOgEA+22dtr8UI/42nEDYvnt6oemcYtQTk6Lylj/VPVge1IEyd3OxH2Ck1zFxI0RXoF5K6s/
Oy4NLaEde2tmTz4n3SnqE+Lm0K7RVDUsIprlzNLOPDoeD0FvESq0jGk5FHgvqRKctyHJ6JSrbn6I
DUiBtixj3xZetvmGYyx4jnd1nfbRqlz17HjwqbJhtR/Q9HnHiTTvgOVK8zWaCkLLUy8OvUbO7GY6
49iNaLzatqOXyNjUJi3BzyaffsdzVtsNbVOduNqZu7ruTYqY5r1hccBwfw3NaprWO1csGEiIrNtF
EkPpFOUfc3uzrmMc3tUie8qzcfZLd3ZD1rBPmOTLq5dHrHW9hmqQ8AovkGU2w88xS4oZNFJnFt7D
gtKCY79jLEpOBFkq62fkYeJL4ZF39tB7NIeCqb6xrwoM4ffugmh23+vw3TDJqy8ryXToTbDoy4tV
lETjaYX1mpNTyoaxVi8o2+QNosfB10wWnMPantftlrXruyi/Wi6+1GmtLgVyQb/RmbkoT3WITylu
jE5bj9Qc2YcsVwmap2Q6iy6az9zAKKzdqMj9VnEeEEvVTonfkmIPVqCalH7Ga8jVZ8Kvdd9p+iri
lwYYF+4cVResnUFtNdN5jmsLeJXdAdgrRTAnmn3vlfOyZyeR3fZLUj0mqvpK0qy4chFXYD8L7aHO
ywfhuOrUIoR/Yi1yYHT8TZKBEYBHvNij5Fa4WtaDGoyBVDoj0oLVBmeH2iZZ+xvXjj9tACs2j0Ow
pGtIDpN2AqrAzjdNH+ecRR6WF40st/zoNqb2jSxEUhY86I9LfcgE8Yhzs04n7hB7kvCoSbhIwlLL
8Ml0RQ5ZS8I4wYaeX2NHf8KHxACUAF02X2onrOlGWb04CdgwPj4C4cO02q/upg3HjpbeO/pGtvQq
9pH4+nbNUsaImZf0RajeuY3tEqek0XYoprNW9x1X9CfjBx0uEe3LmuUfcKny8B6adxqg/hEJHiqH
enpKuO2u6K7m+ZvtWM8MiNL9wL6FTf1jXOqAUkCCUn9Pz5SgcLV07hPNkE97sIyv5Ml4jGeL6Rx1
Ol+N0bMTn+xq6y6mdtKR4iyz12eXWEq5Y4HuvJi5bV2LSUK9AOp5mD3Ik+iAFq9cw22Uz2sz3yLS
ijn4YNdhib62J7Slqay9MLQvA2aDkDmRexJzqt+6w2Jx1XGGRQY6laklvxw9l46XXdpHE3XAtGG1
YKatuXG71v2nXDbTdciN/FBk3RIWQ2zdsIzsbs25sbCWVu8V52OghjS/aSCGKCgw8Tc7SVEKNSEe
6T0T/csiuNK85mkaa+RsLC2OZYPHVXMC9PjJsTQRdBDRbVCMV6lfmzqYg0F01D8e0gy73jcsGjqU
P6zez7iYjgMrOaIpIVd0EFpbFBGQ7568uMdPqy6lQPe65sRmqjJGYGu1Mg8KbJRhDAfmkmWthnwH
vqBEqRS0VbNFtk2wqhNi1hpSYo9da6kjLpI9nxfhV+otH0oDTGKxKf/JDdvlHfi8PsuwG8zZo9Zp
H7Q+X9hvEfvryTna9dOy8qiX93WJ/7qoSEBYNkICvIMbLZ+qPWLQI6s6LGQGJXldM6g0c52g+tyF
SgGUjfiqr6YBP0gBgusZv4d5O16miURMbZRAWBYAlNxqrW/b8Pk0rc43Y8OS+oY99mFOqUAswbqe
Kg7WNaqGig7kh/j7/4YMfvxGNlX77b/AXXf/tWcq87kH8P//APlaWP+oiH9ph3j4vPyM3frxN/5H
Em/+S3ekdGxuIULY0kb3/pckXrr/ArTkePhvBH9F34hc/yOJN/V/6VS+nkf9b7vghGBOsW3/ET1g
Wv/i77iYIv76pfZ/IonfSEQ/6+G3yAEDT5Zt6C6g7d/zcmq7Hy1r0gRDw0r/2EGy2Q9r3Dz3+sz0
+ievwN/4jH51ONnWj9fCBmTyiVF4edt7+clntOh6aqZNbtJUOVu3bqf3Iw+hvZlbw2GItYHHfz34
smWs/s+v/KvD6a9X5jUN4Xq26wrsbT+/sjubDcjp1Axz2oddjfITLZL5hxf520NJigMBeg6Old9N
Krjje5PFihkC7GCZDEgvGq/5GvzzR9lcev/+jf30MttR/ukoGmPdLcrjZSb0ZbdDFbto9FrtWUF8
YM0RsXatGccQw1tsVOkif03X5SGhmL3753fyGxjtr6NqWkRWoO6RtsO5/fM7mQpjStyJ75NEF98M
Or++an56IC39YPCTtnHaG77YkT3r94H7MPmuX37J/O5s7pyT+4ez62+/45/ezfbnPx2XCpuyjRsc
mdfW8TdSXjZ713/4HW/IeezbWFWwJBHW8RsLzrKWaYqGygzpJOReEwU8hpT5W2ICbPrnw/v753Hg
JRieYVs6WXO4Yn47uiiooNuRpxjqqTSIQBN8o6xV/3A6mb/58mywmabjmA7zcUhqJpflr8dNHxjY
aRmvkxNkTz66RoF3FPWAYMQCqVNBnRiS5KCwGbDcmyCJC9i56hOTavaVO0d3+/Hk6TpTTjlNOiZ4
N4nUQSd8LX/IR3SMWKd13bqThQYlKjWJosV0kVQjdo/OkP4ihNPdtAgwQVp1dWEzcFR2/TCYWS+p
IiF5YHIbcxJRtEK41xI6RXminN5YLfVy6ybOA/L9C0wFRKtFo6cp2aYNlaYXg4SYKmckDovS58WZ
+tr227GxXOAuGovxdPt5UHnaeUfW7Sp7wuRJTBx63d7aatLaCzRgIB+iZoiiu8EcYu/AyFmKHUBt
Vj0MZrWMbI3V0nfMu4yPK2EncFLJcs9DwqbodjUy1T9gibTrgJkb46q46mAIId2C9VBuAM91lYnw
MYtbB/RiNcBMzHfwCYzS2JswBVjnJpH5BphqSgMTaftpLotyOMarpl0LoHbUL8j1362aKT6K1Jh4
UVj+PUOTEX4o74ZFPaNPnf2eZbikoLnduIQTkLp3UuVnk3kcOxGyMRY+r+csHVwllgp6iN6j+Gxm
JkvQthxRUBPgi1oNMx42A0W/F5ZTR/AM0g/jXrSkz+7wQ7n3DZ3GPTYC56FFNvdFco1QPBV98Ui9
h0x5SryeEjc32etCZVrHwNSW7js5Ce0QSMnif9fS/NFJWbihcmnJebfYE4VrmTiuu0uMpjV2I1yL
rzw/oTpNxth8TK2qhwORiITxh+bSVLi69VWj572NrVJjAiRwxWzi3cUJlQM1adf3cfHRYvZsoC+a
tdiHWqa+M2BYrkzKo6/ISLv7pFxhIU+E2UDZAsZxh0iuel0QRjDMViTVpqapoRCC6PDQeTaR0mbV
jcp3UqLm57Fv3qcOs9RpiSYkjbhL2g1oqSWvTCcYRTO7hoQM1JiFj2W0xW2vUhKA58btL4M5piwq
7G58EIPJ4AJl0nSLF2ZGtIC++KkVOcGYsdDRACHpP+GxRW0oCgeZ4gSZkOeCTsuSLqUFiB2ywMOC
xIxwy6wlWS1lz83KZNVMw8850e+E1rIzawpHO+qk/G5W59SkJWPj/+4Y1qhDESh11ITu+kkwMjMO
nGYI8SHXZxxMXLSgewvg64hp8p0+pA6spEpZjx7Mf8aceEa/17Nmf+7XhX2/19ZMNzn6TAkitbxw
ShXvSUxOAoOMBQVxsjD8wqbgGbdZbHCYMib5jxCtGD9bbFgAY3kLF/Vad/Y1krhicOSZ/dsyusA+
aGUkay/HfQRCpoBq5m35DSeFq5hdmznn7eLCTEkXmP2HsWrEpgfNyhtpgCfxGcEX8gjXe2X2Wity
BwzBLiG0cme1wqWdutIfxDBgtOsBwgfGurBEFYmqPyFVw1CdMDa9J5GbtIrCdZtvuo6XmdxSpMeY
sYz5IoeqkJc0bwgAK5IpXfYk/q45KtPYs8KJzDcYanYkSSwcJUA6DeLI/KBQ6bAgH+qlOyalaqJA
1J106SpVC7YHgyx+BHvGy2utTbtejFZzPngrTl8CiHGqJewGkkPVmVu/mo4mAe7ID4swoRlerwr8
0P2qJcgojMUoWN9W3Z2Mh0yFkv3/fCwjcr3DVXUsy0U0NNlRx9+MuL4FaHG0aoZjO7Cl1RDENgwR
f+Xex9nssfMdm4zGLQeI15BKVen2ARBXxm2whU+xq3HyjQeELKuDmNSMJp9wos1UAxuwD2d3oPUn
mIMnEM4ZEuyX1q70XT+oUu3d3HGmME9Jtj3mvTs9W7lE+kXmx/RoY97R/SSSAi+j4DhvOxOGgy37
DfdYEdy8BghU5P0sphYZqjODtkvQRQAMr9KG/TteTm9PJIHQboxBSBKtsprVS+NwR82MVr1QYMYo
JpJxvNUN2Kkhmr3CDbEyQ4HEZeLpYdHr5MjmGKrZIqOeQIZD9K64kKjE2LsmpgE+j56YRajqTPTP
dm7oE7o3y3yVM6Lto4Xy3nvU7IgDhrCmmfeJ0FH9jYmKph3XF1RMrpxhRZ6fELg1pCmoFgKp0RrK
waiYeDBcgLpSZkh/WwWrZxH1UQfI9mQ4ih2BN0byiVhpBPBtJCqKxqVpA8mu0t4RKyDR2BiiYD4E
6nH6rrrcYYILbgzXKs9zA5h31fUo+VqrOxcGyBX8naWlQNsVSDCXyhGvCZ/zbsmF/db3FRA8LQG6
xp1MU8Yuyizz0pgdox4rdfp830a59elHVfX/W9afo/IEZen/2cT9nHzexH/vv/Ss21/5CyCiAwoB
BkFXSJtmWlsY3X+3rJ7zL5M6nyaR9kNCBeFP/upYhQ4lxDQo8xyYI0AeqFb/alg37IgO0MCmdobZ
a7v/GSh6K3v/d8O6YUoEEAQLhoRuosrnt/1S5uuKsxFD8qajS5d7KcbhqgHgS/xyQBodKGap8QFB
OG5sV5JpgSZ3lOXB4lpI0SAvLr7FtnfbP9TRW5X869uiq6Ut34jEtAjOb42BZLhLKkjC2yLiOLoR
abIyTxoSDSvXUiYXxdl+1ZIo7VjBm/l9JfSp+QMm4dcGlAMvdaE7liThHjMMPdmvh8apx8EZh3o+
xFrJ2j02Y0hwFEekXiyKwOQ/9EK/UY6310ORDrb4x/RAkJ/46+vlHquHqkmcgwXUZQhHx3zLBY+7
oEgN/dNE0uddgdljpyrmfkhsc1KfGGa3xR86JeNXPMSPN2KB6kWJSGKY4CD8+kZUbriSEaNkA9LX
Q5A5s7i3UAq+R31k3OIssUrfzGLMvilGsk86hc5TYa6kowy9MJAWeEQ8BHbW4Nz56cr6m5HHdsh/
Pi0cQDfEmAlypzx8YxtX5+emNG5QMNZuPh4s15sAvCbETmBbaavoD1/G7+cfLySF5ORDuUZg5e/f
veEhBrNUMxzwtdduGDe6Zex75QpqzEl+FznKgyHrB7S4SLU3lj/7hj+cfwzGfvuwpmFvjbE0wDkw
n/r1wwom1CwAKqTPq7u4u0wTWQjekG0WAwozvhAKIv5wfLfL6tfjy02HsQ6PQYgTOD1/fclJsoIa
EoQTaVeoj9lUlJsDk7wl360tecO/BUbHxGzn/36OENL395Gd//5ZuZPZfKNMlLhF/n69L2m5shse
2oPZl/pIYQYXgAraJrTdLNgV7+I0Wsc/fMn//mn5cgVOWx2JoSV/h+RXNXXnZOrtoXGn5Nh5LdtD
GuPpHV2nehc21vgmz8c/hXVv1/GvB1kSj2fD/+cfYve2W/JPk5XYBvgxEG91iPGWmH5UDu13p+SM
OixZnA4Hp1MO4o8BCeXec3phH/75IhLM0H55Cy7jUYJbbVdYnFykBDi/3WoSjCbc8eoRLRGFP3ok
cIBE85ljraPVkM9qavBj1QrXDe6AOWviM1OIjMZoYXfZIrDZofiqAkGz+2ChMzvFveEhrZ2L5xw5
813LFvXQTfnX0gHtYVZmekzWamKHT0cZ0QlC6Sh6duZJfRcvS0RUyFLKs1ZHKgvcfm2OyaKxxhpR
LzQ0qan2efUKPDAkmsXN2nwXTc3C01jJozMhohrxcmYjSehJHqdHRiXRDeoKN6j7qnxL0AmxsDG/
g2FjCWau2Y7llLvtG1y0f/a6txuZ3BUzH5yE7/vYlHcI3OxT6sbeOe1GFg261lSfjNx768nDCbqY
SjNXFaU2C6cmEJ2+NSLjTd0M/dFjpAV4qqT9dVlDLSTiiGLZmR6y+TlziAFKkW4LpGVvM6RJJlI6
Dlk5pHv2+nhQtXWs0qeqV3Hjw5CwUh8Jt0RcEEtbeowBq75xkn0N2BcbjFfV3IBGazLwXfUusuDF
bQZ2IIWbAyHEQ6G2R3XGlQW4JKvIUMYpBfIIdmnb4fdxtXYhIGJCi967vI/elWQLNitvR4pWQiNq
1Mec36guOiYZ7FVun7lMSoiFbhq8SXG1spYB1ECpjbDldcHRbR0LLy8xfFjLfN+VI/RxwND8nOC3
pw+W7PlvUYl4fqG0de1zmpBXBl2PxDEODZo4/Fcmyq0Ww9faU027/cLxblwI0RjltyfyDNCrOkhW
fdb3PkYG8mDYtTU+olTkl6zerD7GpEsbO3Bc1qDvjFK60Y0ssEkGRdxxn8mijEyzYvB413GmeL+d
qPiJC5jZV9IwyPLRTlWoH0uXt+dVk84bazzaBQD8JL6Ut/BPN4oElKsMbHGauT7NolOdZ6MZrY+m
XYKMjoSJFDMda+SILo+Ni7W0NEKq1TbBSj3wqyct11nMtXrb3jCQm7tzhXsnPTLGcpdL0XYIJIfc
NU50MFt3yPXGgaJcIIIB+C3z2oHIgCwG2DEvbRcYBpr4kzSy4hEgrVkEnqdJ54JsZoj2bEB7cWfE
SC6fYi8q0gewyVDbCNQqq6+pZnxb0wzncO+t1jv6/Nm7zrlUd8qWghWn5XDG2WuEfMCt4xmTnFz0
rxrG2guCqDhorC753nccKzR6S8quuMaf5utDu8rHIlsraPzxstF54L04O/YY0VspaoZ7dlbdtFYp
Rt+eCy1slrXtUE7J7X6U2Hr3eYhTpd8Y+M2XYwE4+NlB7M9gzqbZwrwtV19retcIRhTszn1epDKQ
NrLcu7ke6X3JdFvTo5MN3Ms6GTEuy8D1+EMGXmEvCw93t3LXGaNxk9vTfMjIL0wCFA/J5BNBgrC2
V9JVx6gcrXsTwzhph+aAlkV4+vJprWN00UPeaFtwF/poVFADj60slcJX1rTlQchk4Y4uex0YN6t1
71CVJaXMQH8d3cTOaoLVbyPyV7g2BZIMoDaHGhKxDIyZFWS1rjylSvwWmHuw1BNwVl1K2oU9Yqjo
Mfd0be/JurozDM0+oy+cMr+XRvm9KrqE4Y4HsqCzpsvq6UQ+cuUm7yO4QuMF5ouX4SxyIh9wkwad
cjQ4PCn6+mNtq/huSzxlK5GlXuQPaFtDe0rR3C0FBvSd5kSe7dfdZO6bxJJflqnarqWmnPdMSpbQ
GCLrboa3wuqWaV2JF9tRor3VM9M7zGo1U0a/sXZU1jxAm5kRnBM7Zr4MprAJWBbrA8/RDpvjlB3g
hjTQkpuoOOl5Ik+lcqG/Ig0+enaloS5GIOUhQtyPBVTBLm+WL2QGkp5XAUjP3Cq+QtB91fGWlTtv
aLeUssqJd4DyF+LF1PQ0lrnYMUaFL5GAVewP7tgDuUuxaaMyofLD2Uz4AvGaxuj32og0O2rzih2x
rWbuUzpeLRoW+OcwR3NTvOqdPd5am/E4IbovkGvsneZmcMMVFW6De8Pqtc+FFnGL6vrppiuNOgkJ
fYit/f/i7kx2JEfS7vpEbHA0khstfB7C3WMeckNEZFaSNNI4GSfj0+t4NyT8EqDFvxXQm6qs7Mxw
J82+4d5zQfDFyZW5evRSWQi2SGflSIdqu43GxAcLnYdiOAOs5QYti/KR6DD8tErK+LNDUpmdIIoQ
raMNbxbxZ6lk4117/WWOdPwb/+zwT0PZtY0Y6mqyxsJo21ga8HNbgTPopYj4xhlAIYU0R1VDfVh7
1oj/J4/wcCa11TwhA28P3BHOPRntlMS2y8kZ2fKaM6q9kWaADbFm/DeNMnjkM/y3kjndDri/Dkrm
1Uvs+YqAs7v2SDT2jxdMqBSYELHooGSwGKCXziNA6fqfqXHNFi8uOBTX6/ySAVWlMFrHkzyCwFUv
eTaVd5t3dsnTtj+itivWaN1j6oi+vCdUaNLo2NxuOaaif0The0eNRJsjW/dEGcylvhUdIBGeC4dp
pmjTlQtw21/D227eCvzgB2RqvBtSFI+dGy/5NtE+pvvJFoegmhFEtzLdo9/87H0QOVlGvN3STJuF
t/Nm93K+jZH7FIgaWUZSwThQM9Y9IhI2tkqWDdXOUhGRUVTX3DjWEWpGuRGTsn9TDOqHmaJnM9ic
eATuoLXrzOjdnKg7ZSFiDsQXfCUum4Q+GhqY8CgzV1iiaw+8wli8+ybQuFzirL6G5CDfwDZU7qru
8BpTWehpV5ksLrbGL1uIN1T+MeEXR0AydzOUGjn52HqMFbLHHqeUVbL1HUdid5LCAaoeOKRAzq8u
inzYx689KaYrhT6lwv0kkWBlib4uBNIAgG69U2An77Tvf+VIyJCT/rnLildh5l4GBLMHRsH5No/M
ZR6z74BgXvoepCG+n75B0wlWIxI/lBrLm2iHG0QItSGglBeya653yMBFg5FE0o4jNYjLiyuGV595
3C7NMSzV6KJrwzLDmdNx505D+XeAgLSiMtu2S4/blPiSdRIiZwk7t9r6VrgzmeiPcdbY/PtKrH3m
utccAMpOxi2T0HGR7xAk/vbk6x27svyygsA63Se2lVAUWyEZHzDNP0rwCuS9uSvAOOAhsklvUEJN
73Nd/nAEXzjVH5WHjVAymwW6OrD+jQ1hBCNyF8Lv/snM+JGXIwLhajIbbvnLgqMUxhpZyRkkS+ao
/bDLAh/B59Ixnkn3XdehzYahcVjy+XeTILoBmUIYJOcfWsdewr9gTcl3wuIID4inMWL2WRYzSub6
nhadXmdalAMsMgOiOHlRQyPYfKBtrJ3raNnQwRtKVN9q1CEZSBSJWln8E+cWI0qDpoo5Rs3x7C+f
RGUGoJR0eJmZWxzQaWC2T5ozh6eHYptx6KJG+5Uz8U0aP9lmMo2ZRP/b2Tcy8+bYnN+CFtCD0GUP
dVMk69jHpqcEejrjKHs99+E3+Tp4k6V1nIvGXtUTkJ2uDn+7mFEC4EGBQQleR4Pky8cnEMvkPRtt
Z8UrAV26DsRjOGHNbuyd3YTTYWw4WslH9oAfdQzGzQx5EK/Rkb3ICa00YSiiAU3AjmOle4HNyz5A
xRtXLiCVw13dh7IZTd2GFTC+LGbfxyVpruFkJ+jaDRXtYisgP7k70+g0ZiQmMjMHb4HAp/TLaLzk
6i7jcmpYoa4HitEHueAYmQev2XUieHcaaf6M3tQdrc72nkNugeepL6xTgap6xzSl2FnRnL4iYqte
qrvZIC1d73NsZPc7t+s6XFmM1VHDj8sHI317r0n/Wim/+sFl34Eu5fP6VpV4V9wst9lmewNvSbBf
jcazKuf0IjWeVntx3R053gWug7pVuylpcT106acJwjtGC9hi002MMYxVbwSKwXU2IVwrnNHapiS+
u1PpXYEPwrzo7XKDMXzvVxC1Va3kB6BEFrjYBhFBu766MgKqbpUz7PrW8q5FS460O/RRhC/dFscZ
2hiU1gHIleyo+wHt2TxazlMy1PdY3+EWw0Lc9Hbxt6OJFVW3hXNKCcBmv7zRNsdyFbp2i+G4Za+A
5w7RH8JhCn8Pr0yfFllyD8NiBZD092ToQQ/uK8a9iz+pFit7bU79gPIOLiF9C8ifc5+lAmJk7J/r
XOqXdCIlbNUsxEagxzPqlBV4ff2coJl+IMF3zexsRh5bVbj/F9RoMmUMuq6DxbAWuC/oMARwQMNf
FPeKEvvAkkP2gdLesu4mqWwPVso/jPOsfpWtWvDKc58km5gIIbgtFh8Cc1tL96eAuWS7q1rbvdhl
T4pEwbIeg4uXk8QywXwRfg4bNxvq19FWstonxiPzOMkgU6k5C2mBIz0Fe7dh42M1ZFJjcS0OVI8d
7qG6nvwV6qvqlgxz81jYs1+tTRZgHxA81VsaKbZ5U2JhWvGpXXZmFO8opakxZZPqk92JluWjD/9+
HtN2h1Cn8vYlg4pgjWoiZF+lavdYOiTL7pOFZToIn2biT4vMrgvuduUwLsIH4tghkjhj9x0PmOxm
3ALbNsNY2MBqZyueL2eo1xERt1ZxpKzjIygKtc0p0//2RvoYxWNNxECdH2kE6dmMgTQmymCxjl3e
OXLNK4bVeErsCfrLGP0T+EV+QiWqvqK0+9PoUH/zYxGaJyISnqNU3VFwmIt5VHnII20f2BEGax5E
+9Y7CB2V1YcPbMLDz6iULTc7V8+N4iU70pr7l6kIXP6mFmAq5uhPHWqxAqwg09FVUS0Rob+mJP1Q
DJoLs1MWu00LozeWuaR8z1MQGLU7y68FocmWe3lGE7r4Aaiz2H2UbrRchMbQWTdj+kakA1SkwZTB
J0Jv50ElTb0ZZTM8W7AS/hRmaL7pIm8+c62nFnf3oRIYuEfwCXzCTjPyCPqAdGr54rj+grLaC96K
PDSv9gyzYxoKBAf9XUlfusCwqLG32nbVCx5X+yQzGu6hIvFW2iRH4gAPgmndMj0qtgHSb9btdQdL
DT3asWjj4DRmdgRhxxbdxlqoO/FT06DQ8wfIpJaqcTecWdmmmVAWu6Nidd8Fv6cxes7du1+jwIlS
Wqahb4kfm9IoOOc1k08/Rt3QiZz555gAH8vDFxaICUec3f6QMkeT2+ZSnFHgTk8BTpWT4gxh2Sq/
c+gGK4ym0Tqicb0HUsKfwX1Bwx432bAl9kvcsoUqIazgnqWiJwskB7rziuyKeN6lHdcxRPEeT7BO
/oSZ1rekCf0Tpp6fviPTceOKOdt5SnlbEJBmV6Q6P2B+UzNIA5PtHA8ekUjMuHWi6L3RzQEC07gu
nWrvxEF5qED8rLysjz8CB52NnB4nDtzrPHt72x8eRqhL9Vw+dhQ/Uzr4B5QJv0y9DJjoKvfM5HZq
AdAJvcJNjV2nKRGvTVj1F9uHTR/JYHgDLn2QrZ386MhwHBNg9ToSn0MYH1Adx2mmdR3Zablv8zkH
pwprUl+71L7DBWyGXgenGolkLoXue1pRjZHdLwvLXk+dEIgtFp6ETb0wMX/MNSU3ENk+jk8mbVWy
wQTVxzuWWEW2r220LUd/poS4ZbVNEob2ilCdl6wZimMO0/Nvig8K+MMwJyzb8WU4SStWcQHrvuvo
A6vwPMCCRMBSfEwVOKfcCvAcT7i7fazejfdTOAuWvzlv0R9vBk89ZMyszOye5tnaECe8y4Pw3ZLF
sVimT41F7ewvvr8uhkA/bKocas9cp8SEjT7x1o66aa5RFh4lCDQTPsg+Afhu9xkYYlriSMbbMDP/
wJy9eG5y5tF/r7JyP04ZLj40jBb57btE1zXwBUUBTTxx6xFDVdq7xO1ePKXxhkbud8HqmUZFPCri
dtb+7L/oJUbHL6ut1xCGkldlSImToA5JoEflXP/U6eU1U+KnbqK9JHIMSZYvgaLJ57a1Xvtg4MQC
lBCpBxdUCpMxgsux9h7DAv4x3tiT0jjORYeHIcmgJkXxjgaJNZuEBFn3pVobGyNPr7nRWlWfNQfO
1u7A0regEOgRKORBKeMONObTghy28lvR7NKI+dyuqoSeTnED+cRpmxXECGlvc2cGIhVFyUNIuP1J
Bsz/QLys4pxBT2LzgQIYwe1GHd04MATiFyRJ7t5NUvc9JdSTDDtxGWG6PCMFkOfRs6nwARCtwJwV
32gnEKMQZWQJDBI++hUS92JrO0JCXc4MT+QHw23ceU5ht/GbAe3zu/byPt1QrOqMWHh6jVUxIA0C
UlnNBBDVMZ84mTja7JxQpX+k1eRAl/26Hh79isX+d+kNstoE1VJaZ9P4TCtW4Fvnfo/3hA8gDZzM
WveSrmjVkhFVb20q7uZYjPNbhymuyqxHJxreGeOv6046ByyPaHMmPGLccvzdg+g1a0YMr0kY7myU
K58UP8Am7emdEhF5TcekkVTR5xBKyrb1baIlLP2QjWnwKCZDsHa69KCu46CFrau45gjUGtRThwpm
h6jUibeDO9kfjHB549x48tdOkgl5SFXSPcjAL4+AGOyOQU0qn9Owuv98mfsr5aNEDlWQQbAGB9g/
B6OuE04oPz4h4AI47hbpcCRvCNbIJKk2dclMYtVp8De+Eh+9a4Q5D3hQ3VPcK//NzpN/GDqP1ySc
w1PSgCRbl6PttjsHvFIFU/DeGxoAjCi/ps/IblDicBg+h95AfrfXN8dm7gK+ozIl5qKT16UMR6zA
3fAMfTzY6YCU1sLtfhslh6MoreyLgKmeraKFB7QYCqjEGjEOYs4igPmr4vRWNv2pLTvDeBdZGI+x
LvA0lrW65mkOWyOQAS/CqKCD6OLLsd1lHw5OT5rdVIEYKWvAOvUX5+N8wh+HV4QbC+pImkre9j59
cJPRFesxZsEwsCXDX5bGa1CjzinOHEYKUKeqjRpNflriocEP7AVHNFQ2E6d0StbKhOKtYvz9Dn1A
7poIo0qXUfgSzkvREeGRasEG7nt+INaIyHIkgO/NmLtLsZGxjnhAcXF53HAb18Nok4Xo6aomZClE
mCusitRNeyDipC5BqWjIPoIQ8RAko/qa82V4adv5u51xOOOjDJC5xoYKyKSv85QjDRrkc1nN5YO3
VPOzLJV0VnGDELZDZbHXs/L+TPNcnrzsjixk+n5ZRn7Vzpnsog8aT6WdV7shT9O/WtxhSBjYvtF1
3l1L4/xgYXSH/tZBWLcuRVidLd+mAgM8SzEIgix79jmkdzbLEDg4rOojRa9UiB6ohamxtQMxqmtn
A+vyPYVLMjE0ld4WpS7+Q+7Sq4t6672HbLca23uUlcngrhHQBViXSTw/df45V8w+DGUPo4vYwfFb
/KMy5aCbF4Qb6unVLLN9aEQnnnILg6fbL/GfKanbD9w11tkKCP+ryyBGdQTVVsQMTZsmxG5lURae
w84TP5ZI56ewmOx1mlj5G5uFYJeNNd9HXffrCEEs41FXkJs2dEgTo5YjsPf/di4mtCiDqyF14G88
15qOlEcAKChV3oNlbK5QrO8GeoBgWVz7exRf+aZvxH3J0BdvrcCU65BF+ZmNHrlVwKo2nvJRvjeZ
uoRtNj4UTlc8m7J9cUeR7Yde4NcPpdgKTxoEqqP6hcZQ3vi2p+dItN7rpCXEfaAV49vIIgcwGTq0
8NpFAXS8LmcAxiYKU/lIg64q0rW41hc6D8+tcd3DamMMUN5DFYO834i87Oj/aJQ3vsxoNmqATQAO
/G7eSG/Uv9FtR+Sbd4m4Tg2ys1UGjvJn9qzyA3NTfuWKwr7aZuq3aV0XI60Tu8/NWMOUjBWK5U0F
IpBxTdBghx0ZmbLOgw9npn6XFG3N+o2czpL58DYBNo0DS1vHuBD4PsIoz79GF7zb2WpTIIJEv+WK
fA9gzuXciqemmA0vVNgyhQzdS87PrY4YVsVZYB7Z49kO4cRU0bCvjJO+cU1Z5BaTg0AGG9a6oG3f
2WiYZ0f71ca20BgzEujfJOnFRxuQ1iXAbb2TYkDd3eZDtPNg5KxnpUNuU/NjXEOHHPagdph6PjQN
8lTwsN6eFOZl50XarJ3GTCt3Ak9IgwZiJ6lrgMHUUdES0G4kbEyrZnBeNB86RkwrvDFL9rehHPsd
q8/84McT7LEgY3FNdvyWNzjcDJ36mCOZ/7Z5ykE21gzIsqnxOSXDYjMFWLxUUqaPbh3XOwE+gNy3
ER3mwICxSgCTe+lwYFojNjMF0ZqumqkopPRdbpXRWjpy/Gy6ariI3Ad1AjwIaHtsrV3ap01sFcUh
j+nhSHygh0tDBlxjEoGccUh4A8j3wOYguwR+DA4tGc2HxoO7nyNxD7rPovozHMF5QIb9TV3lAEoS
9acMtHbY9va3qFmcK+1l8FdmuA4r+B+byAGShu6Ch1AM0ffg1IYje3iXUxhigs4EnHeehH2ZeD0v
XfRaEluO51d9eSp0dgRpqj3MlD8ssipExDTucywa8utqRNdGIQuzslcAh/c1EyCKLqqHz0Gn9JMs
hs+lS1m8gORbsd2Tr/g6wGRYJVMzVXrqr3MH2dUlTSwkc9zs0qboCGbABKXjVDv0H7jTo9pdU+50
w3FeFvlWMiZBK+qolDZTtAenT8yjGZDTrQB8E6E9+RKURMOAeutkAcuPpenKZD0WVXUcEtX8mnsN
eqiPIHZuw96+jDngd8pXhWH4Pmp7UMOCKmKeIOpQO31iRdLHXmtIFPGQJrcc8CTy3ME8BQx+jnaj
+3dySfgh3WXqly0NWd6DgVoAhbRIyTcipcn/K2UapYd4iIIUx0DjcMnWyYiB1KX278d6Og+el537
KJ3/lJOOGTzh7jpCrrHr9SQW1PvpYLiV5uivbafmrc6Cewhp4JycxLnvqzFBHHNiGYcVeFb7s0cU
l4BjLtNvDMoM0ckXulV+aD9lnkq2XR8X9dkIciPJN12eYwwBhCqEfP4rYroEr4XGmg5NKeSA1Wzi
PTT1oI70kB1mHtFP0SXZ78KfSPBgO44RbPzOwuw3FHZm0SbN5GMYoEfX8DiZr6b4lyWOj1Uurfk0
dVF/T/oI2r1rJvecFkX8VvkyqfGleMEX3tfoMeuVxpucNT6wucU/E0tBR5Sp8MdDgX6AbhccMAYb
2vlx6C+A23Dfl5k/nN22cw92yqq1L1OWFF6b4S5ZavERtpr0hHwG8TCWOnlx2rB/9VCvP9rFXO7x
4EOeMZXqK5bs4XLUWdpvMIXAaywszJ/r7D4KwlzjHZzaGhmuRj19U8h/TzTlQIYgqgDGeGV87iIH
Czr0527tU2p95DJBKg9bXt0qnWom8SaDKleYLgVyV1fQroJ4OjtNBechjDbgXZl6MrncRzmTk72P
Td9dNWx1iV0tLM9fta4u3kN5r6rS+7aPviY8wOBj9CrcEQtyiqMbJzRfG6RQl3poHGpS3wXm7rXN
onPvD/JmZzle5Ir8zCQFreAny33GnTUvURRT4WL9wIOhWxU9LXE6pFcmYNZZh04HgJCxyssAUHLv
KtVR3iMZXw+kJ7/qRDImDX0/2zGGnInvpGPjrEmbcMWNHC+wXSQvOlklZoWeb2FKEbYt0Ss24A7S
4ee3MQ+9kcYmMIY1RZufQtcrzd5jichmnPCSU5+wZVwpCKFrrcv4ZRzZrGWty5C6cziiNtHCpdZw
2JDNqGvQP0XLUiR16yOJGaLbeVkVOc+4o4cfq+ryJzmLEMAv+Yz3IrAnGc9MXn6rsSXh2qgX+JOI
p1aBNbIo75LKndYGlj+WorHJtnJB0CVdlgXzTO66RUz9QcQExmAcRHW/Hg1kxLyy3X0rjTi6NE7T
DqbTBLnNazdohXjLSKcDcTl4xAmE5ZBfNTiFld3mCayvnp8LBPjFCfuPYpqCL3geIluZcKINswjm
olRZzlmsUnvtl9kiNnKY7zCxuOp5E5iapN7ifi6OkdvFBUdjMVjjsYdjMAX5taWjoRPlLmHoMYbt
llXK3dBCeb/WwnsWSukNONn0PQSPtStYDeyQDaA5qR3zpOwl2y2T90flomf222Nea4kIbGad7Qae
TpwiLzJyksNsRuY3HmqsZoEl3Xe/w3sMBgqcl0CAFWgodp+kx0rOdrzh2fUjdvVZIfDAOKq18v2S
lpM50fCyqrDqQcwnlbJF2tIHMOFbEYE0IxoEb4UGo6soCg7xHCBQKrMO6UoZjYBV8jZMpmfobvyb
AGKXfxyq2pre5qkzxcd//o3KDOMuRxd29ZbGdjs++qip8YDNlJvMD9sS/ZBrF/xfW6NGhkrwwV25
WMxENrPNEv84MLs5MxL8OnyQ0AD9Y3PXRDl5K+uTCXgfV3OBcXFvG07l1aD9dv7Fu+21P1Y2owwS
pH5/RW5hEZZrqWx+s3hZ9NViPUSAnK6AaTSj5qRbvAaG6X/0JGUsQ/+gByqCDaQX1BijXWo2C04g
K4CbLLQEl0VB4/jsAAKn8qySiPytf4uR7FmM1V6Reo147S7P2wLDQUWmQqvjK4hnMxyJ2vHam+JO
cm+JBSPBQUbjNl+DJbi02p6PAXmSzQw6UjOP7eLeJ+NphdJcCzhY7IYepj4IftcU5Mw8nDk+pJ7F
KZrGRA0WDgDYqVGsSZoeuxxpf2qFatG9JkNnP2eCGxKFGCkzNAmYJZqwTX8TyzS90k1eerYqLIIG
ov62XSdcZHJZr/eeruzPJnfjZ0247jWX3H1k7UWvUMiJ/gqocAFoZVdH4weDfU+cUZOTMjgDM6OG
dXqsdjXluEodG3RUY3aoAfzvaQiKn5rK9m1Q5K6vtBveW8+K9Qh7scX/mUh1fSSXurz5oZ9S8hl5
LqQ7XcUICaOP+vkjvTMMINgOqxpQDdQwyUfVDhbc7AL/kGDdHzoSdL3TLUxu0755J5L0s4f8sM79
uX0gEMA/zcb3bjgmOR+Nw2RIdp94D5J9OKrodfJwblrhWLyaaRLvLLvdLU0n7s0gbA45VeWvAfPo
thRULn3jBPWGk1M/uH2EhskV+SnPrfqiZhr3vI6fYY7Z7A5QoEVz330xof0uB7iDbVEWDyVv9lem
sqeIyu4BieqnTtIl3frUeJD9XJKeC4DD04w8jgTrcLMsFGn2cJ9ex81ZlNLZxEi0d8FYuphRVbfO
7Bj+uFVb88O/FbH/LRfLa6343/9NUEDA/LtuTAcDr/8f/98l5DrI3v/fxpZVjUTvu/r+r8aW++/4
j6/Fjf/lsViKIH97dhyENi6C//hanPhfoI0YymPboCohuPB/+1osJ/xXCLuB9sW3BXbJCCH4/yIx
uOJfqNxtm1hTikxc2vF/h8TgcIj/HypnHPQB6mqHHAs0npinvfuv/xeh9RT1qd0RX4LWeJnHTed1
uuBMLbhFfMz23JDUvnoTEkIW3Sxj17RWcaCj4XFCo5qz0LGMs6kprctNyodgX3JlocwADQ3Eb0RK
j69NueXwQFFUxCe712W0ov/S/VtIl2QfvaVLP/LBmfVBLKZPLjHI/G97IqN7zarHYVTArvDbYxxC
+R4Pj8kc+d+hBBJcJLr4zMMa0AncL+SIWfEFuTVg0Juon/i+bljmPNpEYSm5C+L8M5kTYpWc3ia7
IfY+LO7pX+j4kbC0A7ubEllcCOt569uz4hMwMMu9Tmbgm8aEPpivlPoT4+Cabw1rIEkFMKgGy4dy
2rQ3VojobAhwTZ+GOY1IeMsDMH3LfA2reuSNliio5KBDmq7RuzpTr1lztrP4wyL9K3aJVAfm3JMc
0DmPJJiHNJkMoXa1j+KJOXhN0tXQzvulLxSqujZxTnYwcODiXSdmLUzyH6dCppGE5SuZedmxyhA1
EODWlCurpbGiioq2xuTRG7NZfl+ntNwi+P3bRc2X6goScYaFAwcA+UnDCVhPhtIRbmNwtIRT3m+7
4k14aPwmnOW1P8ETg7y8q63S2mQCCU6NO/OMCkrt+cIAOHlavxV969zQSV24QN5yIhJXeKK6eMPm
N31fTJecVdoj+aHTU39wSOYAocgzcDygwggEy+wiJosxv8sOhKg9omcRSeOvIdazuWk9zieNN2BF
bDElbd3EGS0sZTaOLuslFmO2jrUD3Qmh27apRL0H7LQgwcSxPhg7OKEsI/WH+wYqiLstxzzmz9NX
xnlwtzxAiXMh92nYOEftGUhlo3epusXaiCI2D3ErrkFbeWcb/yPZQcZaZ7pzqSPd9JK4U/NayVBd
k7qXfxa6XdomTcRy2efjfvYM2jgok++C5NjnBaUs6tMo+621QvG4eOg4qzrY9BVKwVbAMIC6fu74
2B5zZj9HtB4oRKylPVWmyHedUg9LoZpDxYVFtzDQVqYTixzJiB+XhtvwJSik9YSf6pUMzLAVHbi7
LM400wlK/JYkzj0tOO1mbt5cQGwMhjxobrLOKPij6jSowDnj1G3ou5xfE8OrY0+m8HMi44lBmV8G
67oRjIjKZr5FXO5bMuQkk68xQIJo7xeEPLeeceoOX653SRwrvmkUtleEm4QueYE+Lyj976yU2P9T
pz5haay0j7qd83ObA/B0Qv3pIIfb1i0IJkDMFXbYtCfkU7ynbiTAxqXgCNZTLPtoxygF6rFtoZ0l
uww7fOq/VpRVHFAZpMJkSOfPfqHbW+julGn5yglYLH9Fs1uuE8lv67uq49khhKJeUt6tGU1YYge3
KJsVNAGcvRXt8DpB6QIBvevkMUGPsRFIgT8mMXindnLgV81WsaZE9k61k2ztsPvjjsVP7jThY2uG
bKcsxhS6oVcAxFbr91lJlLZdzOFIZGsBxpTsyZQlXwGD90c7RTbeX7CgJ6SoDiF/o7vG+6rZYx1i
EFnfhY80vex9JiTSx6aO0ADNXGlDK87y1nkOdcxgveFTIwaqGEPnYQlSzhtE+D4OESYH2ROcYqju
TkqD7U1OvWG7vKP2vSsOIUTbzYGW+ViWxc1aMKQnPHAHNzXOHi0Ehmvz3qTjqWVHKfgzHuwcJUsS
/vhkjEj6XXbzO9nb7rr1zQHlwTV1FQOounzpPZBuc7Ks65J2j9g9fnWvHZjgU8I/14dSoCAOzW8/
f7ETTrYo+GoXaLapvaPdBoToXujmofEv64gBl6ego8qIVAXUu355ZjlzTuZ6Xyv+0gsc1aw9Yvnf
Z7q6Rp2LpFGuGzSXKiU8JllAYBsSbYd1jIt6MKPLFp8Yil4zAJ8bki20PiFmZAUOWYLxR/LsyZnj
wD3QOGyATT9MrJcs3zz2FuI5lM+vHGmxg+pjTFbcWz6kecyba1gOc7CGL2iePMVMNhkab+tSHbZT
VQGtrW6t591Dc14KhVGZ3I3OQqLFutI9kDjvX0viG/9YqEeWU15MzpPTcb2Cj6MdjRLx1rppF2/h
qr3hucoOZTdx7IWeU60WwSR05PjcdVgodwhCLaKk2EV3aRhsgz7+i+VG7UcV29jTnYfKT383gkNE
1KDORkDkdO3LQCzI9JPMsr8kmc1+fug85CZZchN0nJs29NBBefVpjoBYzhkNi4tXZxdL/8RBSH7O
hKY2bzQO9K7BAJ8d0ia+wbY066Efsk1hRUB2vLTZ1gltN9oJ3t1+/JMs9QUo6jGMiuFnqTzeiPim
aOEPyYRaKvXrF6S0LwGThjXlyjeK7XQFy5hgj5IAShY6zMWbXVa2O0BnhLfaC76dkIVMOT2N3ITx
HQBKSgAP+5x+yHFkEz2GJ3A1pzTRT3aKhZzp3ELW7QHdToLT3VYfZH7kG+qG6UDeZHVpKxN+Tz7i
mzJuUYj1CZKCOIZQ77Ul2LR+cL4y7DGN+Pc0ME8BAauY4mdsor/aadwHBgtqi4Cm+MzAqnxN4XLh
7kA6PkQEa8GK9f/J+SsBKHCPPXvGLafetK4CBzCt8H+xwcSkaQ/ONphs4hhgZpCElUVfiHyDNeaE
l6nEJSIl553wbNJbzThCEujQ301+rR4FbizwGv1OelxFebN8JChzcWKUt2IBzTIG1q9+0Zx6Hkqo
znsYp0WeSt0dx8n6cvJ8F9ntsGbbuSNctWTf5T0Fi3KvSnqMk3O0cq5j7S2km9vYtf7qZvIv6TI9
L3bxDIUS+1Xj8Pw2574UOwud4owW+6/E7LO26P42TOeJnM2XPYrp+lCMYwjojplvPBpBGdfHq761
zRubbbjJJaVXYywyfx3vK8L8ESTS3bVKRgfT0FuFDTl5qv0QGFOYCNZ3fAegaobj3Q4xK4ESo8/A
aRdl3T2nhPXoUs7MEZbp1XUpmoiF+qZVJVSj1Qs6ApsMEgbv1ug8Zzq6SUmqb4sjwDx0KNMfdQiq
tegzh2YRxmCLcHdfAJf8QyJeB2LZzsybg0IHrSEA6W9U6vDrIxzFq5wZB8oKyzyAiOyfsNdAZsh9
RNfWbL+7yRwzuSE6Vy7ucjTWyD8PE+lYbMlIkYJQ7BeHRAcW41g4GoRaqYmgqHYkkbwUrCVbpQgg
NVnLFkRWtffEWKT85WNOeqjdJbqRaNxdwCA3BEjPCaDLeXnsm3LxDqpiWbtuQAtftHHbXzYhihkz
budYhFBkJUKDI9MPHjSXoRu1QPRgWUwTO3fh2Q6twturqGl3lNohCa7yUyqA2isX59pej75zxtL4
Pyk7r+W4kegMv4rL93ChgW6EKtsXk2cYxGFSuEGRkhY5Zzy9vxZpe0mVKe+VViJ3AoDuPuc/f6Bl
niH+JRkym5jpyg42Ycs8Nb5ZIoEX2TQ9TyPujeRZTcUNJhiAdyh4veFRTB7BnlUXgKMYJPSeYC61
097ED/e6mXs4D0JgcgoHfkZktm5LHOQYgJSL+DGppT0YfkxkruiE6UDA9W5JAMzHAxQZ8pYkknPY
XNqsR3WFeMLmNXrMbOS5DHYmdVm5EVabKzl04570XMiPtpE6zmpM8YaCpW1FGYw3mdgnE7TEuSrL
siDoxcZWZc82DgRjEHIGSyOG/7PCUIY0T2byJhwdYkeCbt/g+G7uMLmq8dOPndr/XODt096C7XFL
oqmZjFvg+QY/SLL5UrD6wop7FjvTou0UYgl1WnoSEb+k2DtJBuNebKyJXXTVpo+K9ts0VaSnuTkJ
IZt0SMIIGcayWDeDXDo212Vui572iY5sVS9O0m8XB0dbFixGnOuA9KpnydT3vraMZiCihp3mrh7y
wLqmteSYdmsnHS+LuUdcgjcUCVccs83wVBAXgetR0Mv4HOUMf4FLDVUel8b2GrK1mLEvM1K8Uzqk
VX9BmGy8tZuc72VDPV+aGYjUhvKPAScm3DaG0T9npIlHlILpcxYVPoQQazjjv6qO3lw42DAxmS6J
Cdtxf4x14rboYBiiE69Q+ij7JiPCwmXI7uMQWagLei3F0VPGguBwcdCjA8akrvFQZMYn2I07KxXO
MbBb91Cn7sZOyCjj2MC/s6B/zaPmCxYu1dbp63pb5jw9JLzv3FbUtzirIEuQpX+djkP+pSy9p6Bt
vYN0hkfkvfWayW4DP7gUN1ZQR3eB6dyhPoHWX+UPC5GW2zwgNiyoT+DePsnY400X41FWkddlw4kS
KfndiWHft5ZYJxKeC6yYR8Ra1Y6M23S7+GCXJikbc2l/bXL/RF8QrD0f+qZRlXscoX5idEa23Pw4
jsRLz8nnAOdXpi89yL6vkkdu9deujm6iUtHgGfVTVt6UHQqqovuemOUhd+bLZckVnMz2q5NwAybo
Ft2ykSCEgzNCpKjqI84vbEOR8WgV5i1TKigW4lOPLB2Sc4GyavxJCIvDFNAvry2jvZMZ3InMzG9C
Od6mS30laviz7WA0jDyHK1wkLgLXuunw4VqVZveXbwGF1OkJB+j5klEjVehA+V5O29jAHTashzNq
sS+z732jHx+JpyNAtraBgB16IpahQ+6KPgQLlFv1X+huVo4T3OAHcRXaNo48/Y7Nd1gjhvqWdYwh
+mxCK8tUaWnlzgiS/UKDEWbeczdzPdR89Cz76+yT14ik7OscgWcHY3ycl+Br5iXfZQm5VJjFNxCP
I4JZRMzkfuQz/tdWmT9OjFa3vRz2vek+GUGUwffFLw+O7riDnUWAql0eCDvgguFjW0mssAdreeok
j2NcJHzuIUdL3YP7T8QI1Kaz7h1EW/gHo87mlay2gE6FemWmVYUymP1oYmPHWMMk88/w1pZILqbM
vPTIaUoqcp6w/oOPmKOlX6HEGN3koUjVuU2GPUTe5kzWAD2+x1X2nCPh1ke8Nw4eLNqFf08r6e69
LrtDf3foEONVhHmGiXVnUrqbU3idpNPjVI/BQ0ZoUhYHJNou17afPtiIyavOO6FiOZaVsY+X5uAu
DnG1NX5Cbb+a3GyL4qDYm9aIRDw4QECGhM2Ipk0fMpgBDkM/IcMjOcd3loeROmblJ9HEGzHI+BIn
jhNo8N6M5dFujYegJCkVh+Kf0F3lNq0XTRLuTsFcIOTwb22SG1Hvs8A552tEXXJLsrVasfARITQ3
3oIUbnDqTyAnR0CaL0kb/0CHDY/brdD+p8gdbUjH5jhA1crLrw3izQu/soqDSbxDE7FjJCD+GzgO
4yZpDP9mHItqReoYHn9ILbf0UY/TJLDMti2I1CPhNXbQ5ecsIvfAs6oL4oHJqujQ5DNL+5Tl5p3T
1lsvMVaJ0155cXCvUhRXo+/f9kyx94WRDtrzZY2mG2TD3+eDvXbBdU4Lk2nhhmtk71uZdsYBSAfN
UWZtLanuuoXnVlZrzjZE0UZ9sdSeZGoGggTQcQ7s/gScRd8NJnlYmK9MkFRi2CaqQNhemy4SJUZC
XameFxl9aQ3/5KL8BGFiocSuQO9RXNuJvW5M/0jsBD6NLVo+TJ3JFN56OYGKRXVM0Dow1sXwyjSu
jOa6KevLfKxxoye9Me1SgBDhbbCfWRcy+IFD18rUqZbVxFwgIp0B2vhjQ/yzX4efGaHyxLb7liMb
F681NjI37NerAmMriIgEVVDH565tXFkqvQ0Cf5cVDnm/t1nlHpvae4CduBmW/Nbigku/ORJJdMDN
eW1Ah8BbgGEXlm4mYbaaSoVsDqIhvTnKW1pwmCpp/eRFKJig9zUjrXicJSifoSsxkSWJsTXrw1Ba
P4vcOCxi+ctrYnRAcKCTxslY04F+A4ztu2m4j93hKhR89BZ2t505txFzADLc8MovFCig2eFv49Y/
hro4jen4DTkV1uHBrhMTwo/lMyywr8JP16jIKVYqBygGF/beGG+8kNhJ1V3MRX01UnO4PdSNUj6S
HPTLsexzkqefBk0K6NsLBDDMoQz3SuXsHSoAxGhStJNuEG6dWX0lT+JTqprrAjLeSliIFvAv6NZN
Jxh8pY9V6e3MklK8L7+CoB0nJ9/Di8pWqQ5aJ0b7Ug9N1rUDuGsZtIRTbz0Qi7TpchjmHi9DpvR0
RUKdS+RVfOeZCFZS6W/iydy10JHJ4zLzNVFcp04VYies0N4ndf6UQcBZQbjFsLvvPU0TB0wV8qtE
p4PeNGSuLQG1i5hWcB6q5lTlUqdxwnYD0HvuuQU6AZ4YKac9UA9+TVvY/CJqtk6GBR8labUeWv+c
J8QhB70/fvFpoyhlY3RCDI0XVKYZ4aF5XAZQsVrGf8KDXhkamXmXt1GeIUj1KiaVBsaRjW2ve0jY
6W7xcgu5fpVCMhsNEdy2kYc4PPYYAV7IZEEikOGc9rDkGKdwPxzlbuXoiPu8yqIcA5KoJsHPKquv
DbV6tsO8vW9pucbgR8k8edilaaf+grDp3pbLMN7W8EFTcEgDCsxE9QSFHroj6GUmezDNyljarRM2
1dcREXe6rhr0cXRSXsFJl4/p9ZKMxi2eQ9UXtSjkWE1W1hgFztH8xQ/agT67jWayo0Kw+DUJimQ2
xdKLH6wpcEjaI6i9WnX26DrrcCrI2kjrmtvoTwkGvwifVFPvi2hx22Pil1hlcNvtadunbQ+EX3gk
Ic9l/s1KZHcevWb5JKYUCRx8EEQX/3wI9/+bsH2qfhZ3XfPzZ4f9+fuJnR76/c/Irv3PXz/Gg2jz
1D29+cu26JD7nvufzXz7s+2z7j///cWtSP/m//eHry5x93P18z/+9TvnXqdfLcSK/e9DM/vDMdua
EduPN0M2/fv/bXhuYR5nYwqGYyQuKPiD/feUzRASd6ZXvzjP/jchTc+DfOBL/svBU6h9MTiX4t8c
PIltE6Mf/QP1T4ZqUlt//a93kfSE5zvSMxnSeVhjQVZ/O1KDYGgaJWLtO9cmUmV+xlxQY7NQH4a6
e8g91YM/ufVEs4favofJdEMD5dfdJktC4C8KM6XA5TsLgxedJwO/Sx5laISuue+ovpInhF1lC8Mj
Hruq/MR4HbbOwTbhy7XHsYlJGLmywyD1irW3aAfjM0JCD7R0FpK3USnareUOf37Z7oKmtxqcTkff
Y1tNFIwlcR0O0ZTi+/HysdqZLJRkJ7GdxCMFJqLfNHceOymR8Fg01ITqYPWYmDPZQH4rARQDQdKi
C9XHW+i76FXNJrj625z15uV6/kvRkwvFPtD+x7862mfrb5fZ9SRcJ8GgR9nYcbn2O4uonIF0VUgv
/CycsMDDp1rawTG31D+eC1WnqDVebvRobJ8NGna0tXFkQXPfpRWF2SO55aO2R1IxPAx2ehHASMOb
LShK3JOQxyLXMLrQb1aNvWDyimdF72EslHqBzcV28rTlDkjHqplHVeQb2tU6BEE3p5U2Q65DUjNG
7S0Umsric4XMVlCMt5gMAaT4SK6s4YQhUJWW8LYs0z3bYx567jqdxeD+QJUkygfJdeTTFYapX5Dx
F2y9A030AHQ9O13GryvF8MyipkoD985AptUyrSUi12ROA5+/d/dpYJRS7TxGsVV+FRZ4uf5ABS16
4ktwPpjcTSJ7ZCvAUd7A69c11ibDpQfjiYuQEvjH34gBTXi3mvx5vnZdCZOP0CArkMY+m2JBDqnT
E29KUGrfx3ztKLFU/fzxPWeNv7vlrnAYjHtSCiWxYny7shpODTgPY/O42M1EIDrSk2AZT0RRDbB4
64hogWiLGiCdxyMcHezS7qCJjV1yEHmA9OgPJoBvTcok1hCuwuYPdzT8nhW97tuPE1P5Wf40BQ+t
6Ts8GlNihhOevOh5jHxbOZO+VEjM8io6YwNdOcMl9jQ4x7ycCv+nMZx4a9KmPwi7nyOkIx2bq/PL
Nf9vQ/zFG+OkRz77gC03SQPXQ8Nek+BrkMaOPPvcECKZwp7nMcNKnS4YhaVRD4JHKwY8GuddQPou
fwzjTCzRBvsC1YlPcMRn2/iUE6vqPZeEAoXp1VQGdnrl5eAY549v7lt7O74EeRTCNVnOqMNs13vn
qIjBH3uTwpB5IjItohcaFpvLKPuxRJAR2W1tDyffKNoSQ+uP35qG9P2T5WKgZRNIxa5iQZB6t2fn
DUlL0WKHD07u9HNw30P7dOtd1zo19zCwM/3mbjzoNQDNOk/wTjcgHdZXxQIWa19X1jKxIiI8VVip
pLShLIKnViJsZzBlRE2nuzI3YaBBZpKl9g7+Z/xsHCKciwB16xlxDdCmyy6M0e/gfw1yQMvqtir8
hFUsoyYjWs9XsA18IBuea3/VVkng1Ds8dZVeuNA7+ZjzNLu8sm9XPfvOPDSgaNu89fSqNOJY70mB
MTncfBMpAL/ZDFPatXhwgGW766ru9dq2ybTjZ97Lqwy1o18adxbcaVY0tXpjmRCY8I9eUYT6603U
SJA0Y591P5Ut5fQWOErI6HsQZ/04X7Q2sXaI0ZhQ1M9sogVXuGgZe4dY22ChXm0YxTtEPkNvjTgA
G5/JAGQB4WEVzOh2FI57TqqYIJw92qdwCNBn9IVjPJUvG2TmhjU3b6q7bKq+DqLLeGl7Lrjen80U
RzZxmSGsQl+QBHhfIdheDFYDGyzgKb86VgSumlsPOiLfi3zswbgDo9W7Wv7yOeFVjsZdUUFA7Dal
cul8qTOtBtf8ORtNNAZxj+KddDITnw9zy3EOR9FJ4NrVJGr/eqlQF13OJ/Wyo05dWE63OYbsRCmH
aTtgjRNnU2eRyVnrm4tECYOyz90welq37o4oAE/YmennjKkRcewXljm37DFFYIVc0o/XBoyid5su
wyHWHkcQR63O/3q7y0UOgs9l8brHEtR1QZ+6gAXilvSy5xl1M3HJ0CAtPDRjkQj+KEkm5NO9/ood
xy1GbjbAlHH2LU8f1qhjUBjuu9Ft8JJqAhPObI+kkqfKjyy9yqrGge9J8lrY1jAw7EbJu0RMCj3f
inYNF707en50WrfmlLTh7TglikzO2l1mEya2sqraxfTp5QBlqq3Sq9J0Q97g5S/CNvXzjRmhftrF
MOu6h5RFvWcrOZA4zkwdDGM4NbOqW+OmEiU5kQ698AC89fn1tBMTXrvMoEMoM8zaDd/UMu9qLrgf
HI+UVavGjUOw15CESNNkKh31lgsbymtQPikDp3HkGZgKD5e2WPoKaD/r6tY5KWLWA6bQuUCVt4d3
gd3qjsRmvagVLREWUh/f6XfmupSsDr6iWuZi27bDTvzuTuvmkz1JpXeus0idwY24hioQtz+ztdav
pWEgaVkRJU1+VicYd2Cgoi6I8dIxA0tZA4D9w9PNM6nXqevhVlm+9XuhtzCGUPEcNw+qs0a+/IIM
hD/Igwha/6pj7ljdsvl6Jft1Z7bT+N0nabia9xNqr8j4PpudSUHsi6nHENEay4Hw84L0U06XfCow
nFrpzEDpXhleAuG3CROK64uPL+67I9oTzLJh7mG77vkurL5313ZSo9Hjo2HdYTlYh5gWDRPG+Lgh
UttSWxcB4Yb2EfFfN1b7ZiYTxrr/+BO8q1b4BKxj4RC4YmKYa76PXWK6JRSkuvEuLIvUVZ9Hc5rU
vEMOmfPIpy4568S9OE3HvRae1HfXdYlJm/5g2fv754CSqhw+gFRS/nYl0hpzGqeuq7uXvdFSrd6Q
Wfkc+7suMMkO346ZRdIp+HujKEe6KNd178eX4125QbNo2hKWJW6MSknkQ2+3tSTtuyZy7JYb0hpl
TsqF8A1iJyY6WMv7y+kSrKYuEjm5bviH1uW3K8AbU+lA7+RR4Cq8qxsX5HRpmS7VXWTEDt0fm4XL
cTIEPr6Mm9fNxy76Zi6PNmrP+TEIhMr+lPZD6fx2a/dgfArFqnItHk/u6btrMGZe2aa5X92VEQNL
cW2/LDDcDLh7hwy7/ARZTcpU0GQo+KuIQUaCtfZlVAYJY+K0ULSjO+hIesvGaoLaMCa9o37GIVcf
CFha/vpOLy9sU0iSLTpmwN8wtKJJNeSq1JXRTfexgUYhgZeddyUR3CRI+9bRk5FMnQurgLMznMZA
OvWzQmrDKYe5ZWk0m8wi+7m5DTEE4imuzKZP5hMdEjS+VWUEFJ3knGKUQmDGSzvW+U2uCyFnHPnH
1+0/GXj6nttm0UUOwcJ10l4OarLRk6TC1IeGIEADJpzPJqr8nTW0S/mAXQFxoBeCsA7O+JcTsDTJ
JodZxQyp42dpkcG420lciTAtZLxFm7gzibYMxGdIQ1l6XUANFNMV1l4Wx1GXhHzHnbI7eppLZndL
AwVtDgIzBt1FIEFsI8aGQ72RsOuAE70MvlC3XhLHqB64LgBfmyXWN3tHP5nyERayLvkI5UvNMja5
pfCpWDoX3QIbPvDtbrE6DSeMpdTnVTUsJh8l7hfJB8s8tdAGOh40hf5CTXPErwC566IIOxNsRyBL
/fofyCfX1VPBmUszSc2mL3CAvIqXpvqPqRFJBaakGjqpgQQzGeSUHzjodQVYjJQL1KLV5PMHDrr6
iWoLRxda3eRknKdZxQlvbonpZAvdUhDos1pMcAYoyqcIpdAOGl8QaJcXxO3wTAsSaLLhy+Ra6Rxe
9H0ZdyguMgw86y1hJtQjUCqUTj8ZMAH8q4ZXxCtTOM5cIwO+bTKCdqdIKlAqDB3NFOIMnnHHjhOv
xQjn19JYAGXYn7oltasO1UaUD55xmS9hEwMvYkpRM31CHOVFf+X0Axa+Z5CO/PYsmQDiodD4vq7b
sOVb3PAAxI0HIzPTIWbveEQsvwz1CaZXiCw/gwpKkd1MrY2XbdDm4XLhYCgWV9d5QJLnfMeKWUgO
3uQBqvpob5JtxYXMLeyhGLsGtLL5ERWCXk+m23VcT0i9uRo2yWCXfE/KNNtyCFi1MV5ZuSFkxm7z
2t283m/hRLo8Kl7KKalc/Sqvp7LR42w/XDK0J/r68FJCf7xx/7Z7Ym1vIWnSPHgLyvq7TavOajHK
ooxuX84PEANKO5tvNJ3VCK/cgrI+Rnx2iXM2fWTpDqztjz/Db4cHhl8cG1D4JWAfDP+3h0cN5zwZ
GmM4mxbz2zP6Y0JjZ0Zgy6NR2PQ6OywkM461j9/213f7G+YFRINE14KzD4jJf79PHUicHLzK75pb
SKq+F8K09GM/AfLAWczYjhKCTcuEO2oh6gkR1W65ZS0iQbsg0rhblgc/MkiXPIzVwt3e5oQueRWz
oZHC9dAiEuBeR0siqPrY1Yi2Z+YEFegWS/MG0LJGl5KM2JjJJhW7MHKrnvaHVg9qeMzWVdkbSC52
ZP6hB5FvYyY4pgFTHfABj+3VRg757p4Lp0Zn7GT9rV8AqpP4PmEegGWNnisgM4ZTS9csvLFnQyji
2dLYJaR50TA+aSzvvptgOcVrUBzdqQocjZbHip6LXyiriSH0xpyDukvpgXsNOiQvLywNjLUafOrE
JMetj6kBagQHD+qlvnCRo+XxNupC6pejE/gz5Us+tDUXuyvgGrI1QeqJ5c/aNZxJXWCqzCeBiz9F
DenTQCwkKVfjnGZbE0M5CdN25BQKiNKx8N/BvQdHxD4+T5UNcHegw/cHY+dy+gq8Alq/F1j6Ks6b
HrHVNM/6LsNmWn59dyz3zB1rN2dK9vEz+L6QpQHE3U9SwSCJVb/BrgmqLz+Ye/9syxh+4Bc6+nQ6
LxGufziSULOwezPnwuN1N1lSo8gfv//7pQcSavII0IvqMvq38rGs2WvnFJktAHO2PKqXtT7bmcsj
AG9q4B0p4NkT/vH7EjEjUMu4Pg4v78E+VY1wJrCgOpskPi6PskIcyLDVKvX+2E42ULqbKcG/ffy+
4h005Vka5kYL5BDdqmG+d3tNFmFx1IzLch4Ejz7fsatzG2vcl3KVDSqyylOZw+k1tjPdeKVu6oye
LYawSGAAfkW1TNzmWEK6FBilttRBX4AYvHHs/1DaC70O/74/WRbWOdwWeg2yEdim3+6L/mRqHqcN
dVyzweO1h/c0D4JsnNb7Rg2AWSl5CDgWPSQDo0wSucJ5Sr7T//XUuq+tSIDt3FKtIxLOsGyy7cqo
x01TufpCf3xt30EbnoU/nKNMm6tLiAtI7tuP29Ym3gpFrm4QT09sJDjX6adokvbM36pfB0c81nh+
Y+lu5fPeRATHyZJaJIVFf/gwvz3YFilHHgNT/VSb7ntwW5cJXQnWfi4c/C0UTFupiyskES7v1Xq4
ZJwJaY+Xx48vgpanvbtpCCrphlxXK9R+a/tJrAxpDmHUTW5tdEecZDT8WkAYDHCGxp+MkmjBSWsg
9VUSRpGeX2uusLX1gdH5bUA5MHqzLqyViBc+9isiR1ScM/fABJMGQq1hDhFrixDH1wXJbV5SOEi8
UFT818dfSv32JNoeCKW+t0LXC++Xqy9xlVVDMpxfEVm/Kn3nUy/q2Yu2BN5BbINoFi8YdhSpU6fh
IS6stqvgb8HP7jZhO9Z8m66xBKXgQN+SlTzHwFW38FncwMAUFz8NY42gjdZ1ZcuJaNJdTQZeZqzc
PFJpf3ThUcGiwbmc4vcBMZxpGqS86WLBGpUGaWMZ6ckBCYq/il/M7cr2awT3SYFNum0STlt3Nivs
wRwjlmpeBYVjDsU2SyNSYk59PXTGHaHp2LM9v94OCJAakVqw0uXGkWBe2rQvUpQkMDhhJrJmhwWY
vh0gbDlP8yuWnE0RR+CmZ0gEWQUHHs6Uy8xG8If/ru9gp7Onz/NyfBPIC5eFcSR9viqRrKWo53GF
HEQcNX/Y/X47bRjHIloE2FUWGsr3B7+jIhw33bQ7DwWppIQJliCvMDUDn3UKFKyvoSuyoDu2cYpl
+D9+e70oBEJN3SrTq7/dIKi1oJ20Q3V+hTKlVZicL2nvoarGo0OPuKRKbT5FFibc9D+8v45Ee7s2
Fbu+A3/CkxQUv31/3EqSRCxI6kMn1F1VklG/gZHir5MQWz1i5+pv+DgLvVkN5MANxNeBZ2Rr+HVJ
U/Ham+HIoHHDng2ZfwxIO+HGo1jSM4HXcp4cVp4lmOCN6WLgiAkGZD31611fnyzEM3rGgSVdB01z
docCx3Pf7PrE2XRiRoKPCChg14hXCCkj5H8fL+rfNioHLNC2AUz0mF68n/hOqDWsluHtzesWRTsi
ueWvw2qbdrV+TueIPcxxCpunZXawFDyPefPHBuB9QUrcmsfzwMjItTxpvZ+4BWLKVDhn031edEao
VuxlvMeY9hgktr7H8/jxV/8Nm5WurgCgiukpmQ+E9/ZJxNHdCdFWYlEtAwxv18JkOmevxAx6RclY
Rv6AukRnjnTYT9YModnrcAxLTTAKXOgqBjZ/Wpy/MR0Y2nEJdD3IbOD3I6udsm4uyzy6D/1Q7ySz
ndoc9ykzNMrflwINASIHV2X0XJN8QrIJTPzrnOFYk+kVxsyjPnnBKLiMzqLortvY0HfvZaNEhZUv
2Lfg+Qax1uVewPQJGD+vMTvQ49aXArSmdmYVts5MNfo614rtVj/m6GZ4JEjQofLArmeYGb/nDoO6
VeWagXuJwVlnzuvQcCtF4ImtlzaxbD39a9HHOV3cMNa/cI7G1/WskLng43k9bhYWuqBf4N3Ht/t9
LcCiZ6jMQB6rWcdX5ruar+8glPnMCe5eO8u8cbthV8YYme1oTWcMZFXF8v5TQQQe/GbDIVyPbY4K
m/Bvdh74MO92PHOEl4ntm7XrVAQJdUU0VUGKb+D7omYO09H61EClse9AoB79CQYepBwSqqyXQYiD
eI8Lh5+/MJ4FEaCwr8rQA/V5neu8jiyHkt4HVxrIkE2E7UzEsl2jyy2bK0Rn42yuczdCD8X5aupJ
bDFmPfG2GXBNdp2NfRcxY6Npwnv4dcxCCogebcqhGtiI/CglmWDV60Hn8yuwVWZVURvQmf1FDPsK
TKjFCAfbvYq0E6gT+d7wrdZ6YkKeleV2VrntPqZLAC955UoD58htMCywbS5qK1gi1Kw9vdD1aDIC
wsc3i7TOulAkhCf7bPaL4EroE4L2QPnGiFAiGCp/viaTgKkqZVO88PwAZy5hepgHJvbz0WxZI9PG
HoPYQJeJapgHWEH0n4zPJAWoqVy3NkRKHMEoSIx78nJIOsVww29mvGYAcCx3T+5IxmY/zoSEUZAt
3ZxhAzu0rXHnjR37FL6a+sgKMKRzv4MXQd8Ns2Cscd7DFdJON03djUg/l5dJcuwAJfImChspKkJj
poTdDL/ohOvOniPswyjpo8Q+5uBufXMfgr9o7Uqtk4TgyydJjJIzKV1UgUr1VfrUR9NoPvs1FoPH
vmqECHWgTdZH68rCnsldv46fu1+bROxhrV5umxRJQXo5eJXG/15g19eZPNRB3R4Y3FJ2HpTxQNDD
UupCSAsZuYhDz0EFY9wYFVRTgKVm+PEyCQwxezHuItcZOUSdGdgeni4Op8xhEiRCfyq3aRffrjFO
cogOkjEbOI6CbvZudbO0MWUTlcIPNortYZVVflgm97jOuwx28yIKDviV+1hTwg8rCFyq6O8tTKvG
jFk+PphTnF6UHbvgpgLfI62mq8ByexHeZ1kPZcyXeTheWW7etmh9pHMyuQY9i9lSMkxPHg5AGQHu
md8hT+kbfhbtc8xzyk/YPibIWStg230PoBOj8o8HpCbpnOxsFY/Q6i3R3NIuxeW2Bu7M1s3iUZhW
pWONR8JpMBUu7cCv0LCFbkc40uSGqO+7dBIXvl9U14ZL6bAyVcjz1ucIqFFyKhIyiMgmDEaVPman
Q+vBNyvcS5qLwt+OwCYeXzZ17zLsxa76Rg7jmtmD9U04fnxCU9Wi/+rd5BptSr9pwD/QUBNDkXbN
kxMhsTeElV5nUlNMl07GpF9b+B3mA3h1xGT9sua4srwNnm1LjD4G1VBrXoLBGT9I6rT3DOjyzRzA
q64qHlYXndKB7yrAbmiySalYynsH8GWFC3MP0oxbY7cEEvlS5s4PqHMXchikLNeDIEBniOvqBm/+
5oosvgW2e6duO8+w90QDldsyqfQoTqnigmIKSYJEfS+WKtMQlHsFKy88VEzk781KQX62vOghaLvm
PGOheRmCnx8RXSKF7OtWbqDsCoC7cdk6U4Jpp78k09G0u/6ixODtU2m1SA7HJtmmibTA3QdiY6Qr
5h+VN6Z3NbSgm1ya3QmUPboeXROjBSyT622WN8uFOeMnBmyMEgJf2RvPWmbUzNARVikSlgt8kOUD
oX3Ng89cZg9vw1gPqgkOqukrThOiX9bCyA25glsnD3JwiruqG6GIgzszwJgH4ym04vLSL4nZcoTV
3YnUsVAtNfYedwzryrJDYzPiR/gT/VL5HDoxGN5M0kk5kFTSLoF4JggqO7jlnB7sWM2fFsvorpyw
rfZ4cAzHaEy6FcK8+SKrYg+b6qaUN1BtvGkLUQeBrIte3wAfuKgqOWMT4WEbQOp98JeH1sTHRPRZ
cLzt8znxibYjB6iFA77O49S8l2zAW2NKvU9I613iSmJihuyWLxDmjrr36DspseFNm+R1l8VTnycq
XlFBlZc8mvEau2FMzZSFOTD4LEvGS8VlCBD1NGFmeqqtBjEa/eNRsZ2cyxJVAmdm8QgWtawgVidP
kLnjDM1AMd3UaizWQYX9CQKwAo+mccDMMh+z4pkNNccHmj8Iswm4gjBYLLx3LYNcCQOXb7XgrJr2
mL+v8UtLz8zYoDpz2KwWmED7Hgooli52ceeMcU0sGCFYWIlgQRz1IdLCahrI6MrbrwIDwOuI+eDW
GHPUudinQbAOUzwkgTcex4SB1tSXnxHhdUcomd+H1n50yBGDvJZOO4Pco/Xi4zSNyxnpMgJhtX/p
y4BQnSrI7DXjGlJjupzk9IzeaNjUtcWRHBkJNmsecQCntJCQPhElmU+NYWAN5isMezDC/GrAosR2
ooklugIzzn44S6EOKM2II1nm+hsqGx0X0w0sLjldhdIeT33cJtWqcFS+oQOukWRLcvdm5TwwZ6nP
eVCbKDOitNs5M2ZSlmjzZhMERnNyO0XiCxkP3k8DA6gZ5LTq6MhJ4xLbSLXxVT3ZPeBX0FabKlW4
zPquT6DIF5mPqKpa7NfQ/MbDCaYawVjl2B0RHLa3JVOIbW8lUbwbyAe+DVOoJavCywO+UMleAgvg
lrLdOAuGGD9Le2b78WP7Ej5EEq+48OZphCu89Wz8CQH6ybacFsSGdhk+pKFJ4EsJ6XVZcRWqO+En
apdMAlphHDTZPiy9+Juk+j+4xhw9y9ZujzLoXJATfENRjlm4wgXEAK/abMx3TKjqU2zFBR5aKCVq
mQabJK7iH14VIYSaPO/cEAYEdVqGh4zMQYzG224LThte5MtQ4QgyX/PBvyetk3/HA6IA4WDMVaY2
e3dtd9vGI9IJf/nKP6Wy869jd5LbOVaYGtYj4g5FENomUYa6lBXW725lfgODkxdTOrk4C9rdfvSF
9phg7W5i5CxfFmlFkNdUiZlE2vkHNHPNvQNWycQlTWNshgwLk7e2vC2aaTjgbLgcTXaz/YhH3EHy
3iiABolnmTdg8FcWvpHtpoSUtn0aelHyE2sd8OW6DRwGEUvs0VGmi9DYQrzUGmhzUofGiUAJm2Yk
hiJHFWn5IY4Bn0h9g/Ly2oFW9UBD/ApPvPZC7Uhkqn3bE5mqcQw2FJgxLy0aqrKIXgdXbCb8204n
5fnrKQvHJX50M55lZE6QmPkV9YJ9U1zpVkkb8iyPyDwaQgjMqs/J/hZ4qiyPE5799edA+Tl6+Jdp
HdFtg2dT9hOAdfRxapLfWZsab5yMjln2us2hZWzmfhhwN8gRfSDEw/YdFDusiPBh1TnFNXmU3dCv
Qp/0vS1us2m0NdrGJszEINTr0QiK+b84O68lN45lXT9RR7Q3txgA44dOorR408GRtNp730+/v+wq
7i0OI8gT50pBigDaVGWl+U34j8mMM34Ac2lVj7ZbkOIZAHSXKyKGbf3BRaEy/xPT9mZsaXMMTfaR
aXRsWTdtW8D3e6RBu3r+LT2ppENiAUwEaJ0FBOh2GecYqnrpdEVzokBM2vQaLzkH14ki3RtoryHY
9lyqYjePSoQFJ2xY0zNoNf53dExMun1vN2SKh6wa/wExU0zI4SKb4f39bViF1UrxvHhemzxsJmwq
NE+a9jYuYqcqb0a32P2vJGRBdpnyZYIXDoOwfq9hpdVuyXjCbNHW+awq5KiFWUcNIk5IAaxZxHYV
5t/cFikXVq+SplrRItVuvajUODPhnDHPUaigqlhcvGRCiQIf9KhJ46ii2C19/4ICg1f3SGTmLAkY
hxE1vVWW0k13JnvH6G0PjWFLbpkEtPxmNjuU61jQ0BxAxpOkvUBDiD73kfbXpSNoZEjbHJSoThzV
PBMm+gEVcl0k9aCCpcJn4iqoJY1exs1MQHUpwr7cjwm3bf2g6oh2rQWZLTiP9VtHscsQ7mzuqYJa
P7g3VVs2SCtZk7AWcLg+qaspcNUZrrVq/Q+UdHy5Ks/H2ZKv7bFiwIqQ4BOu1n0azN5s3Jfu7GR0
yQIeDTTpCPgXUpBz0zf/HRGH6/NH6uJupsW8MKloH9AYSvA+sk3xGrhMACnZpwp0XYM1HICWpGt4
oFShgrIZaRrKpcY0/3hTW2wZ4NnAGDTC4/YKC+x05XryeJouZLXddin2NPdYxPIYp8GV+YxvhjwQ
SEvS+R6RnKGtAk2VTtIlhAeK0229Jg1t7TisvYDV4+f7Z6CntFW6CCeY8J5inVn5qQHyPgDPX3Ya
NLcY+UwbSFH1rDrXXlcTTVpjthmf0W3njSmc9Gzbe+r+YzRF6kJ0dsiJzEvewYBu7lGDO5ZP3Uvr
CGcB/3gjrrBVPPWa9AwQhnfI5L2Kmx02wJzCAw/uYxKW0nvKC7ctRyy7mFxBm0QUecJlqpP+EZWF
zAwxB7LW/LZaQCGR+8RFv5ENMj7mUpDPwxoJkf1w49MLblFUlySmLL1uozvxuqlJ54TCcdDcmKza
pJLGVOf+zshQ5ssjwxxEHbOcyuEZwZU1RIA6RseMELKNcttW7srYx+/mWWhwbpSaWJYxf4HSzPxg
eG02EyILlNKM8F/6CKfSrrLR0eYqFubOuG5Af2MRRNkWbRwC07Z+yQkL5m8mEJSW6ByleXWdIJjM
X6jasq+1wGQWHOAiq/hopiUanafV6dmHQ49u1Od0R9fvKfNBJ1576jH/g4olo9/LnLk5TpgxqYzs
q+HN8OpOiFDQcjXED+RVbboOFwu5y86V2RpCldI1q9Bq4GbtciRQ6OFtMYJDJ+s9ineYXCxJlOsF
wgFAhg7ciQ6NT/MuzDy7eO7Ztd6XJWCw9FeD7C2hwxul0O9tUNkowR8hREHSVBdoQLaL087vylR6
BK1rjx+rrYmrr63NKGNCqn1C6+O0uSCChBMr8Ui3LPPjD2Bw5HJKg6767VaF0SZml25LPXj0f1ts
WbpX9YgQ02srJIbicEMTMKZ8XP8MspqvtAZ0zVKOsgPcuB/jZNWjVCd2EQUeT6peXTnt7RBkJhLm
NFT4S7zTZACJGBhBTcVofcxvQU6bNSo2558BK+kFeTzxUv0QUa/z+Vr1qWc34bHaWyCI2BIEh72e
kx5ni99UKANZk7MndBcUmXvGjYNqoMgY1RjfLVsvgaYaB/mHU7fQsI1hnXSvk42DaobXOhqmqKOv
m+zUdmYKNb2LGTRw+X3FsAPS+0oSkJ5o/Ai+WC0T2mbyL5qulZtXWBogu3L87AvlOvGrtlfMDfLZ
rlYg+yoQ+6axsQ92z5IBmgUBTrqPiDVycVG0yetS62V0oY5kt3mGPAXy2LDH9s8+qlWEmBXTdK4D
eUpau+TzTZH7KLx61UY46dYcHtD97KN3bV5oDUrOk5QmsW9rI5O7qTl9UMG1MFUm0kOJlQWu5rXf
8BhbLDPROQLbl1+XMDv4QcfmCVJTFr1+2T7wnv1zI2Bi3LX7RMKNv8RyPCNrI6CmoAkkwxNE5PoB
YsSBNWIYaICn3EGQkvxOhP3n/jjj3L2Yp/4uFm/O6ZJCeijLB9qfYdffWnjXhfX7OvLXlcm2X7H4
b+nyF2iyWQHdnPkBc/oZVAmKjAJnn1xwmlF4Kpwyw3gIjpyAaXafjnLD/LOXXQ7pTlarbzZO2t6U
Nb48fw2l1dDKdnq3wgjMM2eUuK+WtcmowGSEzJNxKnB+r80cCdAcioZMvJnmOPzHL0kfP/jHkWOU
w3F+H03+hAKUi0M+BzbJoOABegDB1FIeIJLOkgG0GM6TBBWzx+vUU3V1ePH3viPidkSr8ayHe4jo
1wgJGwxrm/aOJj9DJ1T7VpdLQ36X9+OO5m44HpLqpVueZ4OS8rwsHSSiF0DdlKYooaYrRhka2MvI
TiiWURhEhv07soR7iYWX2sl6GasNXafz6MTP6PusO4Yn4KKa7stgrQtqMLAZ5u3cwdjhLnSm46j3
j+Jq4IyvQPaP5XUMXBJcZ1ja+D6he3bxgwHp4kfT7SXqpgBjScxW353ZCi0KV+uHTGXhZhcL4lo/
wKLPBYzpLaWcTM2EHiFT1zgF1QEJmiG6d24VWmAIQ8kdEKRjts3EesAv1y/6lOWSHmCcCZuROPjQ
J7UEBwixclD1HKV8Y1VSqoIOqF35DoyLVr5YD4aMAXxCetaYCGp92QStCS2SfqRrUrp8KKBrD85L
Q9IHu7PODflOrLnkc0lTIbp6U+QIgqDaBqiWr8a1JgH+OFbUUM197W9JDwJ/JDtiqrPaIJGRXCx9
g45zvS/Iqag0Wg/p6x4gXXg/G04WDOdvky/YXLwX/DuOpICkhQtrjjRYnYhzNMvhbXj0f1D0DAHz
oA01VDJd3yCztGDNN7ew+69F4QkYRqe7NGF6XiCzrXS6b/ptYCHpNdMj90FgWAAt85dj3AP/vA2j
mBnDbcY8sXhOZ6cmHSMrk22z2jH7ICxN2WT6uQIRlJ0SQeDgQtZ4lN1rLoQTD9J84E/mee0B8lY3
6myjlS5Auo1m5HIJHHOvm3OOjRD4Cb1mdOUBWvUoQAamxSiYHGEffxsJnqhQHKdoFZhclS6TNuA+
g3Wuy6xn/qEqUtwaZI445unIM1OHvN7TEBrVvVMT59dODeY2K4A/cZqhb83FtTEzHpkO2Ea5CEiV
m8/AVWv6W9XmKetgyukxbLeBwiohdCBRV4/83A1eCmNFdbSpETMu63Lk6JCdq9g+menEX+Zo3vF8
yjxv+JOaP2foI7a307IjonnfHtl3mLs7P2K0DtSfxzSziHyXCXlHbkY9aLXkIjJDnpH6KxRDJb8J
DqV626zk7Pz2NidbDrekH+Tlmzg3kjkAJees39HyYkc7E+k9mRT2rB6+vykK9Kdtj8KCDqODcm97
Sphs0can5YSnqV7r6j04Yygv3fQGTvk+TOTSkf7iBNQptz7IUcCWei0qVjmL9Z9oH8gr0pADCkI5
oK3BQx3tsodu4gFVUJuiG1q5/29QwnSUs79YZ1muNVo1XEKKSAyPoAd1KRkzvRZ+T1NH9CWP7UoL
oEdvmY85aZ/un5EelpfoeAz5SKGOFAiYrix1dQ74qqFBj/Igpe07BIDr4HTy7M1txTsZhr4r3ABK
O1m0pipJBaHL88YpQyoxzcKcrUD6KNG2IOf6iHhfvgDDoL0B1GieVnkZmyJOItwqnBcNWqzCQBAu
uujdvVIqM43JnZAC5Q4mkPJ8p5Rrci1HDqOzRfwvQEKeBfzTYB0YLwCYTnpvUX+RjcOIkOA/Hhmb
atokTkgH88ajO4izM5rkmN/cUYwevSG1kiuDZUuRdMzvl9WWeaRKdvXRDbmcLNPtsZmjDkkhQJGG
KSSuQkp2dDVYMP7RGrEP6C1jAknyVBY1uAthqVKZfuK2gqzLVaQo8mlu6Y2S3sTGg6V4aHY1UP9M
CZQ9Cd4KK+d4R7dMrXX97IzUWflh1W7RO07lmmt2gNs3BVrVxFVn3JhF0PWX9CmO4YW+1kVHyR8Q
yOT1qnaXmbVHm0ydoRovjMfhXJPgoc+CjTTyrlPxEkyluS83nblGFlmPlDNN3gvKQaXazBQGFo+n
npyzhzglgKc2+wYh7ElOwmBZJI217FIGxbo/5zn5sS9iSzDMx8VykG+C/0ogFX12olyCt4ZA0LiR
+K5KgVBFef2oRbKel5DSxeKtB/4gWJpgxedxfQ5pJ6L+7SsKtmWTy3tnenYrZ5yrKvHdxtfMe9QB
CEi05CWq/6UKIGMFOPAMScPy6BFPztKE+hCpBjvrCmZbR/n7HSjbzqpj05nMhkwS1lEe0eAULmKl
zPfKCAEt4IZSDuiOpi7pqcXkUNF/MsF68k/0m8VFQl4g25QqUS0H3cKEj7z1/WfgxMB30T9nJeuW
S5vkY2ADYUbiJ0XwnUfKFO6AqhwLWYHOYCKOPLxaxSr6lWSx5Ime2HAaw3CrdkqPIevwXBG+mw+U
7dX2ruxAgOLDujqsMsCXwpECRh/83+moCA0aSD3AASUYZOhWZ9bFT4e9nx+stiJXuQLR7mcoHUYy
cI867gVLI+fBGlZy6nWuKWlP77eS4bRHjpawX4l/up/SUNRJWtnPslV1qYRYvKQNSFgJk0EHqwC3
P/6yj0spTmuVuTVeKKj5tKLf09zbQCL5E8QyRMo5SKG1tWSZhxpCYXdC5bO8MB1X8PgxYlwXfbUD
XAYKTH81hBHJZFluKPG31exvwQCH1namRyf4u9IKHPYlyDj+4Evxz+Njk8giPZrjYQNa+NXZDYu7
YhMLNn85GoeqLaBBtcWxiYKc1j9FaedKmtGbSHfT6wHnLFuwwiCXfG0xWv7ToVbK85yGRZJkWDeC
A6JfunO73t7LUtCJyawa7LvKpDQwnMzx+E4T6BBdSJXW1FUgMdWA+o5HNZQLsE03DlMbGgm7T5fp
bvHGgNRR15IOY2EuReUH1lHiT5NV2ckFdxl3LD7RXZbEHGyWLIHQBGHZgBNjMEIzFBZ8GIPygOcE
HOBoWqT4hXX8w/FIzlxgpty3qplx9D46ZAU0yuaUgbAhuGukld4UQVIxZIjo6bL7XMidPBgwqpL7
DZj08H76Ot0Cdmbh4A1FcnY0INQBoIk6EULj0wVfxD5DulUFKd1yNlXz2AejyStMVdYXrkHNEAMi
hBQD9Z5JHbo2lfQUlslJXCQ7l3pAks1IgY1SUWLOZa0PuwX9g5zJr8ppf0Z+q1u9lzFKoiGSXuke
o171z9qb5FDXoKjt/ONYgK7xb1Pbnz0cOXGQm5DgCYBekbv3+zTd5P64df/Av8Hp9Ixs6F68UGpb
5dlv0ciY/hhgUGAeA2EuzekG7bsTXHBCL4rbfQ5a/yzdKOt5yIO6e5w7QFHpbVRSib/f0nly7uut
bsrPNcvov57BWPdz6U/RfPXzYWeumVcIG4cJ0KmHZummP82265uXwHJiBM5mrg8UlTNseXNb2KGx
eRc8ZVycKpN0er/2rK1rhcukeds22G082ns+n4smt0EGNXZAXpAQfoGbuFGznUYv8qazuazgv5wB
M9rem/2GTg31HYrge10v5xZwl38dGetNpwifv+YxzMrd7K/uEI0jPcAQAl92dcvFgAWaNcb0bIAe
LrE/L+0NM6qMEeBqnHBbXQoHop5ZOxhIWUbjMz3ce3ySgZnnA4anjLB7d71pMhhBWHehueRTahIf
/LPJNnDOqAia3hP+aniSnjA0mYPoAbnGbETIbrbMVST2rHJ5VzZ+1X9t0G3rP0Zz6i2PlhVMzXVz
N7uGSlmad1meV7hT+f38roX22CIjCGbhOSqHxnj0mnlq/woJyu1fren7OT1Owx23L9UO3qm4wKyd
3fk0TJAD6QybYfDql6hgGAAV/0AOl/HVtz526yQMiVgiMtrwOLjTkV6jv2es6sBpvnh4ZrPE+2kl
D9fkGtU4DLBeNp5Axtj+e0AyPJlT72I/6YBjL0hngAQzhMq2ynPvEkYv9XaqJpMuaqPCsgGIha3a
qoNCJ8oqxbePUISAXDj/EdJppzhQKVKTIK++3eYH6ddWFCyF34zsiB7w6gCIf2YSSAqlviRX80ui
n+Tm6lss61A8gXvFOELPMmAgLiE7jH0QbziICq1OHziq5alGpLFjd0dsRqVVDG1D2fhTQys7uwmq
3IBQYu+793s8d70ZvlsxUTHCSzFapJtZFkiJhP5h2fwzwCZrakZqkoj+b80myRFalkS3IUR/+bex
DeP6NRsLP/57QeIIq01zNqsPIy4LzX/VeFPd7ab7ToNofywGdoD32bZkdJi90hxthkFI68JuKrZL
Q3cR11f4osnqnB08RLijQs29siMrSbhJvCgWxFWy+snDWTy83dYRaGZs2lBG33XWlGD4h2DNCGsG
I9m0RNq4sZaBlGKqi3e+g4vBnxOJB3pdPkDKGe+1gn7BxRkLFLG+2qWdI7zeDGWWNDPWEHx90N0B
9bGi+TGle+XPxg0HftpEJnqSWQLr+qZrZ8RE18r02svUd0jPApqyjZuOirN5aVekME8UQeivz4sX
FteMtOjqjUta3kbjBjwJkDfWrki92J8K0+jMl4FB4RnmGPq8Q1n+pxgz7/MYtuQedjj9xeEzYu68
m9sljrx4PIM85EcRXR4faSKCjO3ndvkH9ec9uaOuaz6mdDERl5+dhxDR/su0RGzEkf6y+3eL/EZ9
HmBW9/gpl+tfvQuk7BRiwJbhFze1r13S2v3TBgboHNBM+dR7Yf+IG6P7BGHFwTMBs/TtantV9+J7
a/66wbx+R3RDy98Tf4usqpzf07Y37oKYOO+5zTbf2Vgq9fAWHMf8AueLqFa2zfgHaUjyMPDyyx4d
/8kJzglYz3ub7vff9KDXBydJUlAffWTi9J2mPLyiHexXRhCF92xT5tVgmZccDz0G2t2p7zM65BbG
vPjWkOmdUCZv/HvP2zMcSNkoOWAwe8AsoQKBhAGoY55c5nfgKMoUs0YbLX47N7tnINZMi+ugtDEe
pEBibtc190GVISdvOctTHifWn6HZBF8mPAL/ytJiegD56LxbVotVFvnxNWoRz+260n2wl6EIb0b6
9usJmdH+wbLs5j+cbZwM8z4U/zEst76mCfuOUu/3qfLTP9G87ZFTWfL3tRlV19Eeo1vPM9er46zm
F7uy089x5vk3XoQBzmLs8cc0B7sTLHbJJHZC6tmo/e6ldh1Camak6CxHZtXd4tub/b02hvVpCId0
xQHF7P8C+4oYGshGGoBuKrLcbZEQWeLWWm+6folPcLQ2JtXIqL7gR9cPF3Oyq+o8R7UD0BSLk9vA
D5aveUQtdq4TREVtN54BhqzuYx572D1zxj/uCSYMKBx5n6y6K69THqN8VK0RUthVAiZyXJb4Huzm
lFyIS82ncNqSp6aDrnFpyeA+4CS6/G23I26r6RwykXfydujP3IjzyRHa/ntzhb7EJDpHvbxN1viZ
ny1PQxLjezSP1V+l4Wzeb3geIVnDJ66hzAf+m3FmfkVrro7vTGP2p9+jDTCT9xwuK4YhF8rvPfJ/
85BuRR0Q/asZEP1t6aYAelF6YIAqqpxTak90MZrYwn8Vex6S2Xys1nd7gWcstCdg+PfAc3BToo9W
WK/bNiK0iZL4EnqfkxlEx3QKLHYbscWmZUxmh/5L9c407QpVdxCjWLlX52Iz/Gh3kAWGapu/y4q9
AEk0yqBrzx6AK3O+lz3ix9iTT8HzauYmk+gG5t3TsiWMdusZkZRb/LX3983YI8ZvFt7wPsvFufIG
kbAU5b+1BpJ2yk0G7HcbXLUGMwNmRWc4EeN2S9ztzHuWQem8z6fS239Je/4eJ4zYkut4Du2FAJAK
mi1vsPid322WB5LrzrFgZr/qAnHkhPsVn/0NIlnknVwPnCGsFgAtQFu+Z5fYLZZgcdCs7zfDjFak
RWNUl8rPiCJVBbKc/+uP916RQf+t24jOyve3ZYN4ttkGDvwZG7LBW0Kru+44IUOlQwmeKVN3KlA8
IQClXosnOH1/d15Rg7dHG+JdgXMLbcaktXKP8fYk/2nLuOEf6pGiY+Jl8EkJDcyWs8m/O4S7vBgR
R++GwSB6lbA7XN//4tuTw9/lsIuowJAhkfnQNLog6x5dSKiA1seFyGKfJ0Yj/EsocTuXEdJHMT5Z
bCDpbuXTNH8m3uX7eplzsJHgKA23x/glUxdq0AvmxoLVlg/HiRmULyly5Cz9auk9vr7FCEtujwJm
NUHYOUPEbyrBrxpBoz6+en0SRej6qgexkC+s2x9EiTBwb2xrnEznHYptc7Y9VMDf/OnKPvLc7tFf
B8TKPiTInHADtctwxL3gwJTyzLKhkpI+jUgS6pPVzaDj7jYzl7puhrfrV3feOrRuevEYC6HR4jIF
K/FQ8GjD2ucUa4GpeEq6peOF7RB6MwyGoP/tKNy7fmblV9TyS6ybmHGJwkSKrzNTn5hMyP8Sl6Fc
SubUHrpN+F8Kr0O/A7bvIF/ZuuROH3XzKjLxxID6USxD2l7oju+O8wKMH8Xim4iKF7FTp7B2klCj
T+T6dtQ50N+0IsCF8b2U27xyY5VbRq5joQAbTLRKnDOi7tIKDuEdcueN1yDqppaQAUOSF2PXVjQZ
l3ikDMA+AlGsPr2gT93xEF2rHVih6OXicHdXxIyP6rMWLqJ6tMz4ITNNJ1jvEPBDyemcTEYwJM/m
bKOUd8K+BXjtLQrn8xS8tGa3rulvjGYrJjW2jzWGcWqRZ+FptMHEyPIe9TBW5n3WMvyDEYDZB/9v
drYIR/SsHa2nQUmxofQHVfJ5HfPOuzPyaE0uie0OfvYuBxfINU6Z1/LRX+zng3r2f6RvD0I+VCV2
tePCavCR5fk+ePDryFOuuDnMMADdnlm87RgOs34Q/vWpq5sVyqgz+jTV8RQXdUC6FtItDpVg6JZO
llehUdLYInRo+y3MgM8Gcolh8ucSs3ToXzi+EcECV0opBaMi/xYvH2CJN2BX6qE5w2w2aoS/3ZQU
7H5tB5OnOyNExWwM7Uj5PS3ICg6HISVWx7QnwRyImuuuJGQ9voJ/l8I+8F3cnTPy/0vqghRGnNzG
9+k2WYwC9S6av6S2QL1bB9JOGG9SsWFTKTIu5TiIno1WlOvyukT97QSmLmIt50zSY+wfuZR2fCwt
y0GAXn9ws8sOx4R4ZMVWpExzsHVo/e/YqJzJWcewol4JlvoPPUtJnHbGt2p1vGqGD2Sw6lF2VNTO
FMs/LklxZLQSJMQaUXukURX373YsjDxEbeOiRTGxzjGo4SodJbvTDGnWVI9kxGuDFLm/CWlUc0eH
PYmNbLwxqknaLsTOqkne+T48LlZnG80jokGaN6pVCnNvwHL7PTMvz+ruoOiIapLdbdL1hNzs9PHZ
m1GyAJ2BiA0f12KL2CcKabXD34SXqBWlNH/MbqFJMphjYB1gHpDGqMWSgXV+/p/Bkgr3Yg8exd19
XUBcBMubHEI2EUtuc9AKNhDSe/j5Tvieq4s2hOmgPc3vIKMXWLYj1Lp/qbD2wggtkmh/SWCP0bps
D/0AhT/U4wetj6FBHz//+e/Zsfy8TSuJ5Up7J/LoFb7ZhjPz5aZyw/VFz9E14EqTZNWUP8kq6QbC
P5JNpVuP/y+iArb82r+DAhsSuTnPclwH+r3zlsGIBEsgA8ec1+ZOG1ijkUVKTpoRDUzjZsKzCtvp
uW0a9kq0CCstzRgqo8yl0BJ6tSL9FAf5+5R0ovJPKZ9ju0ZMZ9h3qvUAW1DYaRMjouzr1IRJNX8s
ilqONC35lXEA+9UlIXCTvf/8qSN88uZOOYzQQiGeI6OGTM1bZq7LcBqi7Zi8q5MGLbML6UhYN1dS
EZb9ZUB6gn1Bs0NOGnCnPvRFFcKjJm0rLCwHTrDq3g67wsP+zZym6WmkVqiv6OrnfJbtsiKl7SDN
jxWrDDT1PEBNf6YSxIR31rgshW0NXGRIUeWMKvlVjZqw4lw6zRScDFluBgPK8HaheSVPKpx6+RJ/
alEkOBVDajHIsEd6MpVbFbIJOTxo7dZqSJkjcoBwHdLGFnsYGJLMUrsll+GmsZiCD9HQTsBB9J9y
kxD/jvBoe8OpRhRhe7IBw9DVDg2j5wAv5/IQ2l0TZwMETsmSTSdmv/CprxpXpsbP5pKi7PDBAQBV
fIJByhBacX7XitkCMxKRyZSlXTiYF0xgcpvqEimB9GI8AIa4HQwLSRevoX1UJGXd+ILgKKOHsMIf
p3mYF847/DVnzDA/NEYRpsuK7QbiFdNjslcC4BjySJArCpHvmu2B1yrB7gLEUHACjW3sO6Y/xd1g
lQmgVI08HVdbhslqoJ83bhnd1RGz6u0hV3NufcFBZwncZexDEQMftlDCOIWgzMZKe4gDnPPqsuxl
ENVsmDF61OEGfro5fYPpnWfWKIbfhjQvSvuK37zL3G4pXBnZwIdIuK5NPbyppo0SfCiyYk0mHI2m
DS8fG0czBgl1g8l9cz+CpmYH5gndlAS3nqVN+nsbtEN6n6KPTmLX0hbnBzSMxzRcvGtuOfE78sEt
YtbwOrfsZYqpzEwwTP2s51I6iwmduWY4uAVxzYVZDYcqBkDqYdoGCjz9JZwsjNOvhPSQAI8Vr6SA
+uO2OQ1MUB3+p5vdwEVImndx0CMwGCkgpBP4MsrRo7FxFUGhm3UEtfURz5mV/rECPehBF4ckS0z/
Qc+Y0DaQtz66K8ApDYDXqlkFnkeJeWfZ4Y6JKUjbFnIAYMfQ/NSinFKQQ3t2jy557Nuio9gY1PXO
o5dYzBBvNAJbb0Yzq4M5OLVdYhn4MCr0b6JeGCNfWWRqghO1iIAx+5tKuhHbaVBrbQKPe48P11CF
8B9klLTREcDMlXNeZwmlmvGrriUGsQSkK6o+mdfdDNB540/QLvEAf+jsmknDhRnYgu+zvmNv6Vu8
qtdpRYP5BYM6GVHC/C9Gerv+NNWv5RFGFrYl8YCzv12hoWV7wGQctHOyxyGkO7KW9TZIE/wETplZ
pcVDaxtu157Lxkzm6GWkCGVNjnQGCEN56HcgqxalBmJsgBXY3h5rEQ0GNZ9WzWFzxEeL/poW5ppn
8wBVIfZBKqHxBxxcMo+zCChoitVRJ5F6WyaZI2qEXdFPgmk1CgwdmMRzj1yEfnr7aAzcctJ25nS/
t0P4Hj1IL4GGoHgPCs+9HHlmFbfySaA4k0WCybQHX67GKoEqoRIez6AQK6PH04+pmR3m7Sc4szsf
KMgzGHkX05QE0wOQAYGIiBQM1x0z0mFHFnEvQBOtRKWH6k5dWhs9SH+Nvrow4Ytn1y6An55Gf+sS
jKoH3MKDD9aazv6c3+htthhLLMDGbOl3+HOnNe8zq3xP+ytFfwC8zbGX5xD4ZyVm3rKCHX8QfGym
SAmIeJtIb/c2pZv5TQA62FHyswu636lgaNs5EhBWg+nbmF3xnQmwWcB8LQOu1XkTaE6olYIgKmB+
EAoS7pYQoiYdfQYxonjEEFxQOXEE5jX40Fkt+Gpg9ZH8P52OuwrUY9Bnx8MMU2Cs9T5vQRDClFPg
DX09GnijoCm4S7mt81G/r0mh1S14rNTFtAEMCdgp8nNi3oAhkDtemewhAvKsJWuZkXYSJpWO7dym
skCXmqGi87GJ4HF6jPGR0P4nEdDpa5yJUhk4PeDc66FTkiqMOXhSiTGDwnsSno+HTOhnoB3mtOmX
p6piJJbftSt1rnmZAx++xo03gDdabn3FjGgV9h5TZoAJJf0AqArR3oTCaDtoZvoGNR7RUaAyZgIy
WFewIR1iFLRLg0v0cRkrUJ1nRy5PX0fsaloEimMewoiQiSQB6RTFAmSlKSgDH5nrGqvIA2o+q7kt
ozkpWEo1+tBEnUkdkBrUAMVa8hcNicp6OP7oNKHDwJbQHYOuaKWx49WzoBMSbzwQPT64NbY5CHzu
SlPfmGTJ8LhQEXA/hGL6A1esUUG7C32aVRcEGzrx3cSQKbzaRigYAU/xjXQ2n9uJEAro8QJUtpdD
grJSeDXNYSmRhuDYD/xS4NSajqOw3hkOhLF3PxA1zfXBRmsU9Ux933oR6YfxDS4D2lhejgI861G4
vn0dhKOAbeicRhIxPz8nePxWpDEW0unYxdvI2d7jWMnzuy4q+asn/Eyj582z86p5XMfWCMonr4fu
xRjX6+LlH6R3CJbnMgZ541JZdYH/xeUvyWVVD62bY8cZLkXPXCk41aMn3a2EzJ9P0dWWVloYWtK/
YF2EfCye5NXYSUhjaHBCRnmnvepBPZzmMFj4EVZ1T7PCbeJ6jJ7hFefSvwK1xzf2Xin/idwMKV0E
b9x4/erMjBu+LAhcc2MapkcXmUtElozLHZ2JAhuEMpmmjaO9XbS4BGbSp3P6UPp0w77KylVtIxKI
gT/oRlGi2oBt38qmxItTepPMuQXO+vN64m01Aa4E4RXEhSiaqOaOauNfRWRa9j1UjcZ5WTKOmYYN
EWCofVaAEFetu8Fe9iZD83fOnRxreVl3P7+KH2pJ5B0j1PF8+l+8lbcqMIGZGr5rDPZzeDCl9NYp
UlYDANWjrs3XWTIQDVesFBsjVZnRzy/mjSSNbSHOh8YQyBoLVxDUZ76vq/O4GbvBi+fn1FuFGLbO
ZFlEmAOOqrkhoA9QF7j9+Q//8C485vWWQ5ZPW9yix/X9D9tjiGdK5E7PnjpwA+jZaIJr6bbJ7dAx
1LnAnE0RDLZE5e0/v4y3909jQaJ7YPEQKKTfqhQyWZuHBKL+M3YYqmuZCs6fFrag6Cj7hRCia/mf
/7L1vccSkmsABhisuEiwMRUI3ta2ULcSRKZj4ylV7JMyiKl7cIHs2h666sHU0jCoVfGCprCTeKzR
OC640vg3qwVA8SvxqbdL1LYCnoVHoyKyEEt62+7wgbIg3RabT7rC1qjy8WAlqiWqSBXfcIKKl+Mp
vs0vntPbboeNRFzk4k5gIdIWcU3fr5Teh8jvucyLmVC5O2LRChoGcm42P27J2LkTFOAxML+WhS/t
aMvpsYXusDMukpsIW1XCSpMEEbwaby7BrPxKmfNtc8qPgFvgp+n4YJ2ZEby5QjM28TvodvdpqcJw
T/9wvH5si3v0RVxUgYjnBLQAh7HqT5snRE9mnfOIJGdMVhAML2uA7sByqWmuBNM3xaWlhPaFa5mo
hH0hV4Psr9lAjLbwUL7+/Cm/3Y7oe7heaPs2Oiye+4O4KFFzRgU/Cp41rFMXyS2qJ4RhRbYID24g
zk/gOS3MhHnUP78I73s5Vo+fd3jZYUA4Qs31BzlWTrZZOtLbcw5tjqNm7oYm7J+jOSrjz8m6Gqj2
jMYGkOvDTnznvRbKMSxTKkoF6mXuyxh4W1vcQsk2wY7EY1J8TQ3czKGe+oM1IxMZTmSc2a27McCm
VEhEQmvBWZIOGe1ZplFAYuUw0sloV9Fdw+zGDETJXXd8m2SdQatxHoOsf418L6IT2tMZks+pbhtL
ouErpwX7I1CIISSpgqMadaEGCFVnAwcoTBF8YE2HIUmVDng+ZEnjUxJGXoZmkzMH/XyhT+4MYu5b
5Cmt4bnYgObfmnNntAl3kE5TdVsoalYSDoIBKu00Tc1L4JGatWcTHsA4PvRditLuhaI+NT///O1Z
P6wh/DeIG6YHWg0239uzJAiJ0uDys2fd6W7V7ZPJUN890CaEWYS50lJGTCIVMttT+ua6pdgpn6dC
KWiZWGHy9HbGwTxSBU7St10xWmt+N1dUhhaAo6Ef/2qQ+naO6jNERSJO5i54mtpvxXYdfNxoYpv9
E7VN69V/wb1LnfqqUMja2Ehro4F8guwPVka4cipspzPoGPNXu+NNLzRAodLHZ8SPfCugAfxmYj0D
E+8DRm1PwW4wVKe3GVdOcjbWg+/5/5UdBCYIZ89hmhyIf9ghaPevhImZCQCo3Kue9EBRJ3OdStUw
tsvIGxmlI+32i9bv25BKCIDkH4UM32m9/5CqFXMngo1L+5SleUCgqajD/C/ffr8MEIh+H0SDTN5i
C727X/l3/PD7Dm0ksHjSZHdBCrwJ6XW5pbgcW+mj1upfCAhSXn1nI1JZnvAkOkWK/vlu+uECeM2A
gn00dkn/Cc/fn3o+nUQfj73hAQXdI3q4R72lD78ENKzEZY8iPrv1wPYGf/z89+UG/z1jCEFikpeI
Higl5g8HQrEuLt5IyfaYE1z238JwQjUsHfyYep+L7o3h6tu4V/1ikdtvsyIyQeJohAIpmSFr7s19
F54zO3vV9I9YXaTd9BK4bbN9jqo+3+/1ML0urMb5Y7R6mWozrZHKR+M3stjOpRXa5RM1zBAg0Lvf
4N1A9+fa25XEZj2tZ74hEZ7ZZMUagoEkZKPZ4WgBQwYYuPmdqaogIn7+WN9mVshis7BdDgMqdznr
vn+tMXinFfWI/HGMZqRGToC6syI44VPXFx2SFMXswedSZiTeRsf8dcLVZUbaAYjc5P/iJXtvXzLP
mtccylUx2npbiiwlAG2QZ/mjgqNmB6lNZXaqI/Tzm//x54hcDHIA3wUmx/Obd5tn6K1E8+49JKLr
+fqNi1zOJLCjArT/4gffuDfyjOk5gbxhJ4eeiXnsm58chngVFY3uQZOZ/oe6M9uN3Eqz9as0fE8f
zsNBuy44xKgpNCtvCClTyXme+fTno0i7y9lAddflAQoF26mUQhHk5t7rX+tbK2tgDIinAugYlrHL
UuzWp+dwwhIp4ajXgS/dyB2Gz3RHa5cv1meIGgmq2iZcbQ0fWiAucZo1PTp+hZfX8BHYA8y7VBlS
NXKnzV2bktfluzLT0BaiBVUt/rRMM8o1ostT3uAS3qgT4dJaTyvIl8F1jZJtUTOt65fEgBFlyyC9
DZm6aq7ZrYbffFjEoBhSMCpd4cP1ukTrgYmgFbygps+WXpGsJ/D0bEjRsq37c7dS99Es4kGtmPY4
5EdxBUXrDKbPhSXdNxv5cjii0WLJ6tSUtfBDtkNBEeQaClVfdsuvxP3DT17fhybWF+kYd+Yiqmz8
DLzOS+BqsxyvJ4p0OQJ+TIDbmp1ZC2rQ2kMt1JO+bzKaOKxjXM00oK3ndFEcoLkQjB0Ife60gM63
u/XN2g4r23IcQw7nJLdpKJtuXABSm5+3GTIS11fc/8uEvcqE6CyLZPjFnhZzTZzivU9dzSQ5Kyp3
OwmasrW8mUbVL4GbbSwGF2IpnYy+9Mb1HVj/0ralVnM1Ui8pqdAezglil8quBkWr/Mnu0oxtqB/x
+L4apZnxp1FrB7zdFIpkUEBjZLLo63LNpSV+JaypVPwBdb4rua0s/USx+GCdITU23WNMaSHdNEjN
2my567bEWtDN+Q4yY5MxGqOvLlDgk6gqmhH8xOwd41NkOC3aO63xvVguqa8NZrNyVEiVCQEQfYDM
va1L4EYVr0gTqjhs/hNiVpvEorbfkug5koKFNVKiouN1XgVuot+tchsk+pBO7qbHbgN8ItSLBrkp
kn4HjvgDCgAhe5tmjkS9qUWIPWT35y6Zn9bIkVIRQ/rMCPXR3xjGc6g9r1Fsxqxd9x0xQ1KfmY/2
3S19rVkp7wBeCdOzoc6kRm+BGy3xZI3gNQOxRBvmBoxxPEtN6jbrSHATi6m7W/LSUHGXuP6GmTCQ
LrlYOSvrEie3Mi4Q9g1GUPNumwuzGi5G/jmzSDhcDDNpBcYQq9i6hSLrdRXYNnDWpKvRC+50Kb6s
l3Wnj9yyydeN28OwqsDh9qbcFB7p9+UyXOfWvoD0fSgFGaiC06/OnvWontBSxIW5JgdjWY41EQYz
RYuzW4IkQC7eWEwbHEuPgQbWHjlcrUPNSwlS4DOt/f7GSJRgwOi1cZzzMeRhu/2m6yVmTjqBgi1Z
tEbwNoDUeqsnpmUKL3Aqe8Wz1qVrGwNt2av1xmm/ADPil869vU1/JpFjYLrkktfI8Cqgo/oxR9w0
3JWrsgWpVKjhrD30qwbi89iyuyD4iN+QG4hUR9U+lJmM+7ZQtD5DzV317nVYoZvjcjUSLScYud9A
O/NIvwKDat4ZK3DXgcoW1lRX0XuDZ1lo2SyHi02w+tiaZ7egW43PiQUe6CyJiJVaI4bSordXUqiF
11pU6DOZu3WhjHLfZBHNxkLjukuKUEzw11oCXZC2JagYFqoV+zCs3+8LclIr02Q+UVrNp2v7pOiJ
LdPhJeH33o6Y60fz57X9teo1vAss8lvyb10p5S9zrGTWix2Jh+zyFNiYcusk98/c41dWdkuvBhBw
5+e+05ev3p4S29h1ZZFsy8MqMm6EgC3etgUUaxwtXJc5pL40DcDGRdH8bFUCxGxMbxyAOycX6oX7
Iq3B/TUEAxhPZZdO9d5y/ArXc/CfnUtfYZm/LjayiqE7TFjjQZAT3OfrlfXQv01ocoR4Xv+ao94+
IHGNzsrgqOfoPib9hW1ke8ypRsueZjDnZTqy6SZJ8cWYblY807SGj0jpMQu4VthmMLfY8rPtuq6U
pKZ4aHXLMFLw8CRqYsHAu13GXuzTme28lmt+mUTjtGwT1n+TVrzHuP70de+GtWQ5OGy2pIStEtdR
woK6PIy7nIuPLqrFW2KsrRycODPpOhbMSbyqiFwxdSnJ5XyraVUJXwLmjCC/kRiEzzQmD7ZWf6Vr
SHWbT5XY0HggbpL2CgNYaTp5DK2Uwm6554pV1toVi2GNQP0LBTwIdX5g5YmyE3Q8gAURga88cKN+
gYXUclgGWGjGamo6VHD4Qe7qCIBd43WiSDus167A+vWytZSvYrxtJ7A97mnwZQU4RpXc4QSkuHzO
LSeoCAGEDtFoRZh3KZEALoQ1R7ktyNvGcbvQ18SRlEzL3mIb1QE4Itu8nRA3stFmqrAEWvZgnK1E
tm2P262bqs3uI8vK4jyBarIEiOkaWladlY+l5bLGRotS+WWdxerfccHMjR6ODy2jyBZq5lrWUa8m
VV/mNFfYsQSSjr7Gr8TbZkPYGN7q9h3ZH/IdIaMt2mi2Jqw3m9CKvCIzuES9RB4FvKqGcSX3wvo8
WhNowheFLFxXp3XzVK/bw41dtA0Bg3XkutIZ1yHgdnmu0dIVmaCvG9JV5GnWnS2+Y5069z4kgIvb
EnMK7ySLPJrRMQZrw40eCeZSU7tezRu1IF7vuXgxOC+IsF7B21k32IiMo9nmVRERi/J19SNbP+zi
i2DUxtT0Ua0XYje7KLq4TH2VPgia/tEP+lwr6CJYonKpaSzOII4Ay+x5NXcI8VdWWVunkyg0WYqn
DMKGDOlNZTftbOPYqdEAwe4in94XMpcrH5D59rKpjlf/lMT2gs+/aiBUFHfiECkSBqSVrKevFK/1
TdruMWzzc925phnNqX7cxAohGNpEcgKSb6FuV3H/JTbzlEwI4vUsRsSQRGZ6DGxXf5uSapiAlp8D
vME2piCF57e96D9z/qOwXIsSj2SunO1N3qqHeEIXleoszqNwvGlWNwnUerA/HoeQsShdlYBzE7/9
6+PdrxqFZcoGjQxMrTSTgtVfRbpZ08ciCvL0lKUl5uwN0LpRaaZ1krWxZv6tH6xgRSTSweSMyQPD
q1+luDRR2sos5vAUp2FlfkycFAxM/iWVoFQjVsKY5V4OZYFl/l//4C/Z559kGeRxDrSmytyMqQcl
Er9UlQiCqdR89/CQD1NpqkdEyVYPThalp1i4mXZ3hrkniFxLWCrmLmzS3FGjSaFeVeeZWstXyRdt
rxUzk/gi0IJuKO/+9Yv81Z+KKRUilcTxAfaJ+N87eCeMD4ZR9sp+842tzrRx6y+v40UuFc2xTIUd
gaoyNGKodaZhPoxtX5blvkhHfG22DPJAeKiLSCgCB/8UXmM74zJQMk9d296rMEtT4lFRKuS4VLUa
rLEdslNVQi8DWI1ov94t2pei/vVr/p/v4/8NPostbdP84z/59+9FCe8lCNtf/vUf+8/i5j37bP5z
+Vt/fdXf/84/HouM//3LL7mOvtdFA5b016/62/flp2+vzn1v3//2L16+FNtfus96uv8kHdF+vQZ+
j+Ur/7d/+B+fX9/lcSo///jtO13M7fLdgqjIf9v+6Pjjj9/4YP/peli+//aHyzvxx28PadG/JxGC
+/rd/vorn+9N+8dvsvw70BEiV6gyBhewzDeDAs6fSPrvJiZvWgc1LN4M+xC486Juwz9+U63fmRUz
Npd4Gkoqk7bf/qMp6CHhj4zfsSczvEauZVqpivpvf/7qf/sI/+sj/VuAivvob5oYZim+zdKerSmM
hJkM/yKzN82U1Gla9o5fk4B888OCbp/cEnscZj1QDKeEN9fAR9Yj+AuKlv4wSWpyr0mu0XfFYYiS
CewYXtPGEVKZu9FX4m9TH+VHH7veG1STjsyoZL2CtB2fyRcpTi3Oj1qpcV7Qps5txjJ7nIVa2w+9
NTqTYiSfaVvG556GuNfB6Of7uI6xC/fBVWbOwkGsEqrM6j7/LsPAdod87J/LvoHOWGnCxS9b4arE
Ih0AOW7oPzaG7ECNAOGDSq9Papt/1OJzz++QBN/S0NhFsfp9iPM7K7kL1efS97MLwPvK05SsP85B
4+jdQMo3ULIHtYnG20HsImohCrm9MUpJ+wimXr7vjGK+GHGov+aTmLBbM+VsT6xoOmTxoF9ivLpH
q9fbEyHU1NY0sz2VCkVnmgV1YhQMR+xi8+AXamJXZarv6kDUOTEW1WHA9fdq9bJ646uVxKrr0usy
7HvVFHeYYUSbif98A7ngqTMIbNhCRWG1p4vheKVU5XBmNzETpUqoY1OD8KrTGn/v66mDk+m7BB8O
IIk03uWGNl4j0eZXfgLt14ckCpw9ujOVUnIJCY07EV/cZUisZznyQ4dwknnGQc+vkGLBpAQBsCHY
OLeUmhM7HiZwtfoDA6t+jKA7YHfLHwXY6NcWOWabumSMmpqeX41yWTpwiIKXYWZNQ+rC4qU3+hPq
6Rt8F+1OaH3fETicXKHMw6yOohE9YrJKm6Spup/y6rsfA6QdpkxB0piFkxxmvqfUSkELwrPelFPg
aHF90dGQrgelHZzean+WloxLNC076TaD0AsVsGivR16XJ1Rd4+r5LJ7nERAtb0Ob3ptB3jnYVLID
WYR8389dbU9TwOfRju2zNBjD89jzxjGxE1+UZn7SGJKfRSMLzj1HqxOdWT0Jb2Fw2Z5zwIOPn+Hb
dMyhUu2SAfrkyGRUT/5QyDusQOq3UhmqfRNOFrJRKV7PYTUSso/mfV9UsqdOun8bF2Z1XVomtRNt
FZMuh9f8Btl0OmhS2t0WuaGmdj+Nktu304vIX3HmMQqCY6a0mc04QT34U2sc0ogakr7SjFvgd3rh
tIlVPNMgjToKJ2Mh/k+ePMtgakbZOOGK0MlRz8QTosh/ynBtp5hAp7PcL3UKJCS/t5Qqk46XZreq
A+lJDZT66Ps4rNCOzPxUp0R2OZ0ruyBOaDpoRcbKeexksIw8yu/uR9qs6KhA3vvB1fMOhmpRkcbu
FA5F4TIYxnU65Q10QVpQmnLO96G61BmJRbAbZ/3bDPy+88RJsLxpECRukTikULeqFsSndRy0hEmK
UWWtPc964lILyAqUCAhd4dzc5kNZP2QAWBniFtA6yD57MgW1Zw2m69mXVcJ/ZI8fdZ64ZyWoBbB3
Ek41PLToR74sHDsgKzYkN1z0Q6dSnQGCs0CKta0xoN5PasqdFqbV2ZRL+UGIZNkLUvVKnotrXGbR
m6yb9zQBvwlR05EUTGTGQkJ5FaJMHcmMPcygZj3wJLch1ay0o9e5nXJLU6U+kmIe+s6Fd0QhQWWC
0ZwMWlaEIeD1FAvEckiufLYxjhioxoeaTNPTSA+vyFbDeIC4ncx2LQZn3/c1L+4G9uY8iK5owlG5
J8Azc5+x+hZlLx4nXbwLpPgjkg8qDi9vAnIldOq3QDjoOvQRvZABpCTGbixJgKiyWuyo6Lkio0c1
QMVkf2mdEO5lUMu3igkcYCiVYyIMHgbRkqBF3dliG7RuEvWlF9YSBolyqI81OQWAksOLQMjFE2lv
owfByUW6tex0Nh1wkXcMumkPNQRXoYXmHEhyfuzohSOfmxP5mZsH9IfbSdLhTmu97EEFy266ROjv
oHEEL+SE4VDIwremIm44Bpp5R5+KsqNdHsy8/wq4nCno0B7qSbZOg2oddNU8iZrcPhhzvJOITOyF
AZNmW+3aQKAAwOKfCHdOpSfSKwOSoSp26GInwCY/lTi+g0KdeHUl+PY0Bu+iFZQeQq90Q9lVeSIN
W0GP0pBccRd+50gTE9DnPo31sqWnuLIDgjFXQiK2eCJJ+tjYZ/j0p/Inbu23sOwDj9GN/CjkdbAT
KTdJ2nH4jAAywQ+RwgOUy/Qwy4L2FqGdXiGlG56gGxN7e/VMiY/pFYBP2HGyVo1Rr1ER7I/H2CTJ
F8xJdWWW3TWerelkZBZ7BOnCTbaT9BD7B+M+NLb5RjKT+LZLE5vkYit5hdwrx2keMKmDfWAM0pvp
fuzVTtzpZSjBhyrCnwRI+icm1uUhVfEhG7Mi3hRD+q1oZGUP29446s2gHPWw/tmHabozydlTb2UV
5kNSEl3JmZE5xDWDs2A2wr5pjUa1KZpPXI4P2j1pbPUmsLryzlR1ww7afNrT6Jrdw/4W9wMS9qmb
W/8ak5O+q6quPM5TWpxDyZ+OQjQEzjg0YODrWHgS+5D2tWIYdhP2VMAgc0QFA5olLelBFMMZN8vm
k4Y5+DuUe+M6rYbJMXhOfCT+QsEXWvVk5YUF5lhonzGDd3dxHwHbaKfhB4CqIrEZKARnwlLBdRYn
psdcwQkY0hlyqiw+jYOGMrRLU7E6iu1U7gy5c6H5P9Dtp/6gbIE3lkf2MRWV7KpXWhAmVM94vphL
DLjMlLTrUrogKoJ/O8aTdqjYZLkhnWqHPjWDb8AI2eqZRMusM+18Z90YbexeO70Sd+TZHKUk6JEQ
V04inPdxfqit+NwxiGV8weI9oI3uwji9pvvaiYhNnuhEU23KzBtXSeHA0HZ5VZiZuqsayks6AFvA
Zy9TrxuXztez3Qh1ZKcH03dBFI4Mle25gUG/sK3aM9UgtlREe1wsLorp25g0ike93TWplxszGGcC
atO5RXxzCi7kPQenF4iH1z1NOGqRwckX64awBoO/unX8rH0Hfc7IiZ6PvcyARCqqRTQ8EMw/phPo
TWxB0JOt7yHHV5c2j8TmHiEhwb6PxKG1D83A65LhoxK+tWUecrSjD+Ca+gPNVeYaecaa7qdJuzf9
eqePvJNjIym7FB5M3CVPoMPTHYG6zDMNdlwB5KspLfdRfouLCWvfrO0bqBP2VGRMQJs2sttJzECE
9D9qSR5cZaB6mPRxSRtvZU+K6WLFo2xeyTMoRv73oreoOj9Ncnedse2mI0GKPUHM7mtf5/X3Z8ip
dt/yHvtpq3DDsMiEBs/GVArsUgllkrnE8icVR1kgPSaCgQKqle7MWeLWD9sfZNvOY9gCAJsy3RuM
8LlVFS8Ru28KBBIKhn/0dfDTxwBAjOxArxTtmX29py4ptSeg8yjv0cX3h86Z6fK5EkS93Ck9G9+u
764WxodLI8QJWXkHG0EFFNpFXjOwt0754EFFa+aDxWfNaaB3Sl1JdkH/EiolWXhJqp7nKdhBIb9h
1MjDUkYPLkydpzN4hKLK7KmsnskWnuLR7UfWU5ob28sYxPhuAhJranEi1jfeCnMwvMjLsin0jlV+
MOV77LFGMU6ToiuBO9lko1M2fExjd6jr6rHUIhkFbfG0RZozxml8Q2dNfRIkuqEoPqSfkqvOei2r
nEqjTJB/pnOsfUtHsjOF4IRTdmK3z4datF4VNMyHdUxvY3mTcBlytmBUrqVqBOE0wDaoVUb92SvW
vAu6KnUKKg90WaUHrTJmD2MJDrsoF26Gms4ijB8f/HanVBAgS7a6C8CzvxX7xHwC5AdvjOKCG6PW
fDZFs+lVAn2dCd/WrU0qnZKsa16kuBkcw+pvM6mTdtRkFPu+rQQY1bXoGLOVXWNL0J/MRCT9ruvl
Xi6MwmvJySkjL9tioTNdTSKkEst2JMOhidv3vk3t1DJdagF2MNmmK3Mowea0jq7KN4Ufncqool46
yKMT7cP7qY/fprqleLDVCCwmMOdBvjk0vyW7pRasHcybCI/KuVH7agfvSSLIRIxJGwaJm2Dc6WlB
8qT7loi9vgMtct1QRWOPoqoc+zhtDw2cpmNXmXc8AmRqnPxzO7SFlxbV+KL6EueKavjMOzpTTD0g
btD65D5zNvq1QM1C0AP0r+pxX4TKdRg1922VwriQW8b+Qalyn0SvKRm9diaXDPq/9m97dNnXZoKd
4bOcuoagNh6Avo80inTHVAJ+r1QxdpYe7KBIPKpp9kynNEu5pf/sJesBVOk9T0M3j5iecZ8eTXq7
KLXQxaeU6xz+jcp9nE5UTwwZD13YJbCoeJ2lVSv20M4XjLoIpHn6LgdJyTI2CS6FBmwgzDbyKHSQ
v2sc+SnqdNsoXshi2h7kDyauInUFiSUsMPFrBlqZvUi65Rn4D0+NRuqFBjiewiYLa2w8yxLCd2pp
pwSua5VaVyHoR7uzlPFYSiUk2ZlFdQ6Fe0yBoTeDEUKX9ljAfJfoMfDpVIs8wiJvPlcfzxo9va4L
ffJILH1v5e6ZjdFtl4n+nTHPF1mLznRFvclxpbr0KR36TJNRlH2fXUks7UNJfFETiKop0wNev+x7
VU3fXVIXzwUjKSaLoXitwCuy2fCme7ac5acZZdOpUSrAUARVONClGWd7rfvBuM/kKqa3LrAbKzWP
E/bJ18I022sN38LeqNIgAFkF6i8uJ+M9z2Z5X5PIpPeP1ixSPJn/Ksy98jJPzUQpVCScYQgODoH4
AR9XB+FXCWgQCTPrSFFD+SR33GNYHpSOy3BMAhZwNpgTgEseVRMFQFamvWRAzNVdZ0WvIfPNq25m
laaqTtYz/n+abvRKwf1X5vmTXqnfOjAwxyAuslNVyJqTlKbsUnfRsn/vyXsHcuDIANKu8LWox7xr
DddoC+MCmAtcMEWyR1a96DHXdPwplSjcWPPEU3cZIDKwUJublgh2bJui8D74SXvpWmsh6LXaTyHj
zJfMk3RtwSB5rJogP4hBStkL/DF4INykNg6y6iXqR/FAlUJy5Gbsb7mhoMpBX2VbN5s5QS818x8k
jUQimXWsBDrtvfdDXcTfSGiKnLxq7aCFcsxV1ghLuG4+Y4CIKMfjTE82VfOUDBCinmDppU9RpJC6
Edy2iNKdIRkUFJTlHF4sKJP7odYTxxql4pwKDfg5pdE/6lIxzlLXUEcaF1HshIaBTs3k4EBaihux
V5QUZvvMYxzScRZ5JU0vChbqcuQzlscdjSf1ruoG85wkIyCurB9gQwtGNFPhZHROSzvTrRmW2FgM
YvB27jf9OY00/U2fMpEa5LZ1pl5LXaNKqhNkCcGtaZ4+0nKAyBwlVEGrcvykq8F7hXZ3GY3pXRNQ
/wrVoA7MCuujRtGBm9IW7wwhyxWRSXX5CFWPMiJ2foWrB51bKdl1xg7FjUQkOn8+EiNDIpkdmb6u
TKcfMOt5seGjalqtzdTQLcdO+qEh45/Y5FuuYGjzIYLQe9AWaTzMO/FoWZryllcAUokLO2KeNbYQ
KOwq0dKEuxwHu+WoYxaeBLGJDhiqaPER6duwulr4wKcV7dpC7vZ6HZah11qq/JTEmQ6CiaRsLFgs
VwbQE3g6yv0soiQhysfOMNbBneCjL/C4F1wpM+tDZYz93SgN1UWVS+OF5SV9sXotegxC37hhWh7u
6UBV7ulWZxFIJQHlErfpcSb5+pxX+o2sBgIvYcyH2c3A0TwkMGa4gyRVsNhfyWPuaFGc3Uhjqbwo
GjRXorBZCAtK5fhVQLA7qnkl3Y6KOhieCiPkKqFKw4BCJcR7w5iKu0Aci3sVyQZNAOrlG33VAj2m
kQb/hucWhaysCQ9UoGgJsHZBlNCYwNZ4ih4AkVFi3f73xwa35Wf+0Nafn+31e/n/g+S/eP3/ApH9
N8n/2L6n09/0/uXrV71fMn8nPIKDWERiIOmi48Bc9X4dTV8jA2dgrcVnjjX0v/R+43fARjJYNoYN
mobl/S+9X9F+B+pBIgi4mUU2iQLof0Pv/7vL2hAlwkNM8XDWi6gRhrq4kf/J4F5AmJxbxow2DRnD
OSZDpFuD5KSAFDn/0/YcalL4P83wSLn9OmNg/qWpEuZqZYmB/ZqUkMF+1KqEykc6BWm0hLubHzNW
N8O1/JiO5b7HVXJV+FNZ3sQxxO3bmUZq9pYql/s5ztlGnhRfTqna7GtT8fzGAKPYi/RBHFV/qGEZ
GvIPKZAlSj8T9EinoC+m2MUUJotvkB1E5cCeBi2FFYIAK4IzVB+jgrOMEc5XzmWSMYGLS7l8AXMx
/RCIQ1bO3IhoNYloVXTiNf1rTxil3w0q+x5HtsKhvoPJVT7oMVFbUv7lrJ8gMyGtkpz2lWM6W+qr
JnRzsBeA+k68tHHoYpt5jKF4xLH5HXKG6bJdJUtyfjMcWVMyxM4I1Gtpaq4j4xz2vV6nbmukdWLL
da0OhMKzMbsHc+7LbgHbYM/Gu7vEoSTdygHdnzz8VPEty8RboRrDxl3OK9dl1ADFrPWe6agyGK8Z
Syk6WdGoxZ1PB3KGflBAwGsUZVLYLyscysUZNiw7iZhCOymUkGulXH8ZRcH3cpmNisPernwzS7O+
Femt+UBWiBCfNJJKYPUA8nrFEFklNVCTnH2IRZMNnloR6rJTJQx56guyBMkTeUo6iAnN2jbsJ8vt
hKwEHlAt21lObKgtvqw89H5iaDuABPCPfRYsj41z683dkCqVLSRW1d1F09T3D4Aq+JkIB9WbqGF4
AX9Ie6DSKMxXAtqGTnHUFjdJ0wjqySyy6BE6ixTt4oBSU4+kSfxdzJh5o3ZVbC0TBlv6flTakuHE
PKucwqYsT2q429iLQ4ooZ8W/RQjqhx/LwFpSThaMcfReNeCJQuVmlxWwrJsuc7oqipu7jOfTm9jH
/GMiqHz2PVJbs2ujVGZf2RtRUdzyozH272ofegm0B8uv7xJ0guSuUro2waibjWXO1CAP433bKkuv
t5aJzWWsaiEobSqbaBNzB0aMw51Y4YBCqofVd6Vx2XMVck7mq2ElNN2SK1j/ozlLUX8YLcLjbrhU
/O39eaT+x60TU2dylyJ0zDONSD6TERdgNgFwDeMdEW7Mu5O7mprJk4fCC9kr3rU57LmalWgu33o4
LtQ1VwP+d9AY/Na50vCHkEFM6vnyiD1/31TN26SNKkEXwDkud0oBkMg0GMx0E54pYJsqf1/o6lbc
F1T2JU/AOblVxHIExal2RRo/G21YJ3eDrjJZbMGPNV6dRawbbQNeyKOIKopwVMfNI0ZsITpWUxzT
h4VUYnyXdSs2XH3sGnGfG1X+SQFB9DMFuXbfouhrb2FuznbcFVK70yTplCRSvRPYZT4rsZpYu0Fr
1EdqXo2bopPE62pKDyGqeUU59Ugg2QkrZplyP9FtLhl7gizHVO5UOw8YYtkS6MU50J6UKekPeKKv
tJZ6bYUzAkaWzrizgiK9q0DLAb0y0ezheY9nuIX+cz9jOfQSWYiMCziYx1zJflYY86HFRSOHsrSV
jt3c55adR8voKlJuQlbj1KksdXjIJVbCNJKLHzJgemBJon5Ji+wAjrGGjaO9EOBEWchD1e1m6bk0
i88M9/q1UbWVG6rSQUAL3U9V6YO36T7yNrtVRM30ZBDNruhTlxtbNN42xuSylUzu0EAJNprVqWa8
hX/kiVa+fdmK4Q5aXOiY0WBc91RzcD0g19U+hHPKKqxGimy9g0qf56ysJvh0uDhBdGPF4bOZKR56
6+ykgUwNBFwKO6H/+VUKJI6rCeOsiXGLojsiSkc3m3smpNWp1Wu6LBL1OFnQ9qi8n2WTLg3mvLbS
zWdaowhFaFDhO+rwdvAVGc8qMKJbKqvULr7nEQZJEFcOgILsBLn/DperuWOt0l5mY3pUUqyDLZjZ
Q9jIHMs4aBxVUTkGLWBtyh6ufL//BkGuIIih4fWsVAT9xUkrJVRzk0WoqStX9rAFbAqWXKXo3EBW
fqDCHgUpPeSRzIEGEOcbHaNtSIP7ov8MIkxHEZu8JFzJcfAIaWPHo5/BDhxSex4ZNtq+mXH8naI4
TCj7C7udiHHsUokWQzDcPtdqoJ+CJLduOl+7iGU/OGHGxQQ98qXvjQsYW8HGIH7VWtqhZxBrW0lw
w2SYlZsDpoOatQ/KKfaURJ6O05TeaUKYuXRceET9FBw8DG84/TU8qYQkj45CaX3ElB3jJ0JJ4HDU
6+JsiyyQ7PXn4WLRg2tLLD4eDXIXCVAT/mUYfXbdNm3vjOaUvyNYsDYJpZEJHCv61ItmDTpJXDHM
LwHl7/tFahvwKT1NIooHLzUweavrAaVd1YNXa5o51Edz01HZ16GMwR9OTrU/lo95a0jvVpUF32gg
KXWHul0r8aSpvGLpmG4py8qpDdHMV4N+iBNdifl76FOwxsRrml2mR0nrTUiQHccK9FhtaSNJfKTg
GNWao59sPjZlJ8S48Tle2f6sCmiaVuH5PDCuwyBJWRyDOXBFmCBvqKvSoRZD41upyxT6FWl0Sdg+
8pxIeiodxkm/7STrXdSq1DPh1Sp2FRFc2EtSUOgfWmKB+rRa/hrgzACtirYZLhrD7Jd2FeqwMW3o
TjALIUj4YPxpVRGIDEiElVNMQvSimeXsJDiwdVjWgKAIpGuNaCc+8S5P9RW9d4nOhUyjxHQasFXG
5gvEsPYmiwJk3VwORXOHVCVegoxRlAsnml8aRLPgBhysb7I5xMzol7Wx7/pcsZu+Dm8zQWr2cByN
D9wpyWEWoUmZgF8dnL6KVzct8fGAGYOjj9kyTY9HOm8jJHAi8RVbDEu7GKXG2GDqZsXVG6g/14Rh
UZ7Ir1YIhstUlljaQ1VNM3j1sB8d0y+koxiNUHYlukvtKQj672Svpr3SxNJrVUpKypKYpjN03JFJ
XJ524SEoYvW16fSe4pquldGfBYuK9yoSn43B4jgNnC/Kqvbgq3V2FDNxJA4jsOYUONqoyhjUaymu
jFMgZxC7R+MlSmvRbZpeSm2xbw6IZ/lNhAHEaXPUQ9bFvRbIAMFqRZAe68aXPZ6xuVP5eenMGFT3
FnTQS4Q8fFBZQA9tJQOBVYp057NzZzmMNGTZuDkblVDv806x2O2k/bFdetiVKNEvQK/mS1fj98uD
SmeYov0cAbUey3RZhCuz9+m87erCizOjsGyrCPBWJ5140ptuvgkBv2WuYMWR6AV+ln2vzKYBpNv0
+dG0+vxmHq1dV9Q+zXnUyjlg8RpubToFjPsW43voBHrs7zlQUydTxMLHBA/slakN2XPNKtOjAcjS
PxiIniC+U5OoAL3mOGiLc2NkojOWQ/jJM7WRbLNtGSVyuj9NIacKEwitowwDrtNJGy4sPV1k8xDS
9iEIPja+Yd0dZqlP970wd7RONVHttgoWPhgh48knDLSL5fn/sXdezW0jbb7/Klt7vZhqoBEatwST
SEVbtmzfoByRc8an3x/k2fOKHL1iee/OqVMz5ZmyLTYBNJ5+wj+0H1opmQQksTbt40ZAeMT0CUuU
QX52qXSKn4jP2Ei4t7bbHVEtau+Q3Bs+lhiMmNsSo9eafiNewPQU/fa96it1I2tHJ59J+3eUlCJk
AOgMO+H3VGkKC+1Vk3YE68mcC0p90YyPg9Dp3SoYlL/sTLCl8XQxvgSObnlNbQfIrE+u9CqzLodt
p6U6YONBuLsyDzCQtkel1n2VJai499O3cjDKeOsmYR96tW2Md6hkKUnniCnW3m6tdEDRKyicYzNb
D2kLEWk1ghphitPXzgF+R/YII9L0wjRrDsDox0OepfGqQVphkzrx95IpcLWeW72/tgoXkXyWqh5Q
qx0OMZYtKxrQKaCLNl8lAoT8Kg0GfTubjZ94sieoF1qlFysjmuLJ6/w+MDfI0vvBXcjjDwAS2Mqb
wIBR3RhhgqNslUU7A4rc2mdn7oFyfm36YnoX2W2abIchbmhZNU7rmW2Z3gx+ri1i7MF1F3Ygl/vo
o2+H0ZGorh9VNlu3fVQzNyVq7lyEDbZ9Z/k3JlH8zhpyZ2MotA7hWUYfrKHKPaea4dxMRniDcFiz
bmJpflfdXD5Ztmiu0XzvHzRfJMgiqg8xM7srgffstWVl+Yd6rJrtXI60t0XQ7DRwNXvfMBjjE4PK
dZIz3Fmhw4q9gDKGG5SfOKgnVxQbDITJ9Gd2cwf+Genu8d3cj/bOygWJRlRUYb0OU7/pjogI1psQ
+bs13Xm9XEUc+bsRxtuVyJkUXwsomtul3XFQud2i6GDb2r5a5rEIjzDrkCzPohEZYumWiAnJrrA+
IuVmen5O4Y06H9gzqzU4xOdmKSt1pv4pF5y0enDvj7YN8dQwbtIqdz4G/jT/il0NFGIrxHyXifqO
CrLBXYBvu3HTnsZunwIPSioaW2Orde7Rj8kVNbstxJGxW8yBo0yeVgliMarnd20d47uVk9rvsAtK
7m2HGeiKeTrcItGWBLDAghm8AnkZHrp0KEYPndR5A+mh9bBMjn5AKZ02WWeWW8xFzXo7ZFrYbmnp
yR4ECXNA6iirOA7O4CyS2y298DZ3rqYm81cVUl1eWfDKm4Ywv9lTZ73HiWM+pA0w/ZVAs2+F5o85
AViCroYpR64iYL3gHTdxIZL1aMjgiWlP9dlKod/ltSnf6bIDoTgFPhN5JzrkJRAkYP9p9tgNje7i
zTKaE9azhfvLIhQ9CuH8zIKRU7cPSIJDo+mlx5N3cTenh/A0BapmTh2X8nstaODLlgOONIARVT2G
mCr0bVIew9lIrhp087ZIajMsTYAGbCpgep4W4Ya9Cpq22LJy6CFak62Nduk31p1caxZDQg637KoZ
aoTX5xHwjFbhBSXYM2j8DHm6qKZjRo8j9CPe7MmtOY10xst25u6ro8NjOfhxnWwZTYz6xreTrqEA
QooZwFIS/0ibtNn2C5Pk+9TJ5GuaMT1YBZPzDRDFeCjpJ+/iPC+uRO1G1gb6cKyvoENFE2dxMDy0
te9kKwCh2XjV9br1fnYGo9+XRps/tT0P3SuIY9cD/jIR5NSc1jsB0D6iLCjS7Qy3XKwh3yU7VFEr
bG3bJHqIDWqiDYhK+wvD87TzaNoAjDLmssHLZorbdO+A39cXoW/n21CCBrxOYGU6HlCRUV6FTZh/
TfOp+opW4PxhFN2cLNNgt+Y1Ii/l7oVafYPTOhhHmGGZyXxgGrZZrMKn0C5JfjhDxbyvyTh/kZw1
bFQU3XCxirToxsC2u2Pazis2ykz/THsKS6bWGoKjE0n/qcqcR85vwckxNAVORYh5eSXilhY7a2q+
JnDeDwMgNKxmnhtc8D34/4wm+nfOhT68GjTNeUAQi+E90bL+AM4jpoUVyhheKz2XPbDGGfnTqOwP
mppRSNfF8BjhGYRJuVWTP7p6+NSVKoV7oGfMYnwr+NqWIMt2luYvurl+r9FsGMGOpVedVPlTbxuZ
xQxap72mtQ6tgWQKEbDXnQa8jtvKNFyPkeJXaF8RfYrQpI3VZnr0ZcRwIPHqrqAVEbowj1cqw8MS
txxLLw9wb0BWFENYf+enSfqRV1JUamn5uQ01/5g3GI5SOsRJmWyo3fiQ0uKIWmtBJfotpA2TzH5q
0o3ZZOYHpTezx8nEX+OdxIQQX2e4MOCM42w5sfj9+LnxhI97+dmAsnWlVHAI4D9OKzfGyekq8i2x
qCoMNac10MOsEyXa950+79PGWCQK6Q2WxV0WxNwMdBhwPMLZzJ6zY+r2AzLn5TTQd5Igh+etkxWJ
tirGLGjubRx8Y2DdCHDmJuKWa6Sd+YhB+fwKGcfIjjStBbIRuAUbDOFNABS1PvH4EYNS7b4NO04h
LU7xOgWTWMnkBlYVMpVZ7tCDyXxarH/3cmhgcZOMNqYX1GV1lF6HsRbhilw5frFxcfCK92LQxOjZ
eFYhbulX5WeMfvkAw4q5Tb+bO7IkXz5iP4ZJ2NAIngHq/1ycLUf+jlsMVbJpUMe1d5M1V/S8BuT+
532XQB7xWtCw/MpzovValnlxh2k7z59Om54dq7rKms8pMH7Cc+mjliGeubqEyyBeaB9mcoNrB5sy
pFxPbrJpNNHSmBR4nlud0APmqku6JxL/pv2Y2yNqb3oj5nI7gINYDjSUdHcddiqVV6uST0O2ni9a
D4WV3jL+4lvBQensK/qAWuXlGXhhjvQmv43rhojS8x3GoxrDwl08tOnbIbYCBG5AWrvbRHbBJY4p
VjQrw+iQngbhGuyiDgh+zWj0WrOnFnDhaH5EexXoaqfifWbp2yR35uwR26HBXv2XMMKcfpuJezua
4uBdBXbVHHZxU96ZQ64XV6porD/iPEEXR8PCVKbiRTfQAjqnHsUYsbsikuxaQ1Z3qPdHOv2U3ga5
KJw62kq9y1rvxTTnb5bES1aEcUq0YlF+FhEkG2whdCtx7ipDMg0Zg+RpZTta+Zn2XS88n93ws6a8
Wxsdkh7m1GBeiJAWLhwpDEdtO9FqWbVDUj3gGBKXntsLELRG3oHvF9l2kpX1pRpUO2BLM1AaV3PJ
YT+1Ms8pXFr1wbS1/j363OEWUx790OIoVa9RcQMw9vb1nQpXPV+eC2gXHRQkEAF5n1E+Zs0odY6P
CXkwLWJvF/VVECbVusGa5b4ezOFGYg3hoYRTPb698j9vrC6lkBIqmUDr51xmqOJVgxgyMbSPDRLL
BA4fbePwZ2iVFBAuI6j4wrPUz/gtPEuSVoX+zDKRw/RvEWl5MfKqczDUPawTgkTq384AK2g7ae4B
tjtk8cp31XWWVM6dZvXlIVc1OLkaD1H4GKrRtlpbAA4KEdHrLnyxU3GY5SEoKD78l4ngQuxbbtWL
75VXQHMrDnSQ28Z4r7JsvEfpjHSxFjG5wdv3fXmi/6LR/V7MFJCGJIhL3qazJ+5Ovl0UDZoNvYuH
1SpMS9mBUQjMq7fXOb8o3XAYtDloSbGzXG776UVN4FjwcnNwhRAN7XYA+FGK7xj2owAAgCteuKzz
jcxyBvvIkIxIGQS4y7jz5T2c9CgnHqEs83zwRGOEogqsjCX8+QlBP21wcl4ZHAx0lmdyrPXb14t8
6NmdZdgpmOqiJshM1f795y++QjQY0Qg9knHL3FbdEwTEWdvEptkCKWQMc0fOYfYbDUAK4wIUYD/7
YOM0ejxVR0PPgQm1xkaEjknLVPG2CcLCX/m5o8pNayR2sJIqBi/itxIggjn6PU024BNYgQcDMMN2
Nub9iPuFQ0EcTgUNYAz2VpMoDLEvg1IDE9hhouL9nstYfctByyBhyUFNyYzJoDcNApTsFniGNjZf
VACu85iTyBq3TCLscq2l9jTt67QV7T366jxEtwHd8oHaggOV0Q3jQSASHLptj+b6WuWob+NR6ueg
dkW0HL2Dz69FrxXJJil86wiZx3mAG8XvQjoBtl8P0unA4mq6vhuEtZzEuNpwvPcZXx7SXLRrZcuj
JK4FX4NyLH1oW7o6ZHVDI9hsne46Von7S8iQo5J7HJED4KtTHbrW9v0nvBDwQ6xRCPwIxhemlja1
HKaGyVew4E7IjUH/Pb2Oasy6d6mDv/11q7Rx3odoE3Q/QVaSRWNfDUNzRM2+vZpQyqP31lnuwiKS
sb4uZlBg20IqPkdGdJLgzFS4o2J5O2beVIdkUYlU3Cj6NNFOGxchU59pzrz3mwBFjzYbOaAzqJkM
9J7zEatK3OgwAuEYtxG048Fr8nFBOumDyI4jzDZU2KOK9nXnAujb9M+f0EUmi+B52MTYdg6VA4Uh
itw9w73nm+Bw0Q5z8JpNU/BlZ3J8AC9ZHzb37eiWn5s5hspslKNPp3nAVxN9rydD1uyaWDDnmLSh
uvXbNs/Qr08AP4Hk++onI97DObMFO4+nW902KSDTJp4gZD1naVio9XCL4h7cd9Vna/xlnF867JaH
KUh0cxUox7QwL8znFEWzMr907J2BHwwdeTkKbPTRFNQy+1xizrWTpJR6Dr60icjpA4aKD1wjcUqZ
viY8vQpvcVDlEbwdJM6DL2qCkHQFcoJo+1lwd06jlDFQH/pqYOCdusT3QKO1vC6obi/wkJfg+jLI
Ay2goaUj46jgmwK5OF2Hvio04bioV6bUnI+hq2c/YyHrah/iLJJhQ+ZQuGKhDHHPn/XiU8tL8evt
S/3HLcbY00ZUlREOwrDG82H8Ihois2loOTCvlRjUeF9MpPG0mpwH3dBBRUhr+pEFqFlcuMHnWQVX
DDwGeVAQE7ajzi+cGVzoGrRNcYNR8VHq1DdErWXeneb15z6Iev1C3P/HOcd1AqBwhQlsB3zCGY5m
4N3FI4Y58BxG7t04oTUEN07+dCfkezdv39Pz7WMIOPdouQngOrYOhOj0seagVtx2hHIWuJQiK6r6
RHsoWkhv395e6LWHh5YpLGAo/qAWl0zqxcPDPTo3a9OZV+NcJN8sy4+qlRmm/IbbFyU6T2r88RvR
8fa6vPlnO9cQ4Kx1B4a/JPWGSH+6MoceKnQAqMl92hR3TrikkymwXkmmNC83EMfsHxHm3r/QCgIs
qLV96hkIT3wFuha1GyRcqh9GEdfGBrCKdcTsl3F+6bvpg5P18kOZO9m1C2ZugTj38UewpPHXLDLE
s+qQosymu8dRC7q4BClXDmsj6PuvaaQWzE7kjgeLzVdgvO5OX5FOaipPi7UqviY6M2Kq7OLb0KJH
tZt1Y7wCnJFj36E7HFdTVAfRp8JVGfjL0KyUCz9BczIJmWmpr3EPWhzgGKRlDHYyx79q6Yl1P12j
JQw1SCKVhwGRH4dxWt5rexA3RO3QRBplhVhAVDCqXvoE8J74/fy5uaRJ6oqbjFpf3ZugdMtDkJYQ
YURb+O8SJ9AZ484DggiHzvZjtWlUWwIf6rKMmtdoMj4T6x+Dg9Od74NGzuBKcDf6TLXKSinzxZuq
rzP4LrNJIMPWVLtrwAe8H58bQYiZzDiNB/OPGEonHbbIFXcNJAouBJwOPeeJJMGN1bizQD9WnswB
9iAw8gu/BisHltIHHPyTEgBcEbFGlNuK6VhbiYn8T1125r7Ac5wOp2b5T1GY5852yjp3j1Wz/NSU
0fDRUmQWa6XZVnnQUHk6QnszAw93eRVtclc1OzQZiEwtcLw942roH3iScwROsdmanoJBWR8hQoJO
Kwfr+PtMsOgO1sQ1X0uufzeF8GTJm89lOCyPylXkBGUQkY/9/vtMglRwFJHlqOuorZV57dCy/DRa
GKljdjmW+3aaXRuD7kb7rDGfeUQ1PaF7ZAp//gIuBiEczOozOqBaRdecNHdnTa61HSYszrapO/qZ
J+au82/inAb0ts7apkLquc7wUxmaqYccYpv62gLhgwcxaNJp/Rv/MtcTXxlrgKDc2TiWkMBMHJ20
v8tQrGreEUivzw83riM5w6GpC/dYTOO4e37z/0hS4v8xtYjlKPj3yNHt17r4+R9XTfo1/9G8RJAu
P/YbQKrZfxloraALhzSEC4aFYPgbQKo5f4GNsDlZF4QpGjCE0b8FI2zjL+lKUgsEWjgvqPT+D4DU
1vkjDiuSAxIQZO7dPwGQ6qdJBjIR1FMCGCpTBWpJ3VhOxheHRFzkoW52uelFTtQ8NLGrX5l18Ogv
fJC+n/wr2p7NhhYJjepSs3YYEEW3sZ8ahyhO8i1Yi7Uq7fB9IBJzP0fhrYL+fS20NnkgZF7IiJ4P
jn+lRL+/LfeFw2xB0DLfOf22g0KzoNBy6Y3IU3z0MTJymMTU6hFGpT3A7C8psWL3yjDKAZFKJnjv
QmLbuGqRhbtqo6hh4sQsc4sildojfiEZEKR4jLu4qFI5RBBTVmS4PxOMNW5REGxvmduTEE9IV6wg
is8PoW1ouPHO1vtS+ZC/TVeTTA78DL5kgQs2ymK9334IEdeLV4bNdAq9e+FFzNWxvq799IubZEV0
IWU6Fy/nOXJ3IPogrgM0l9P39M60QzqboIGhZ2qA/+J22rqDnX1ODVdr9g7VgRerBfiJHNUtcnQt
HFUnHx/LEpSoB+MKriR+PJsUXQ19k9ul8RBVuZutNMaW68kEjvniPXmlJ8c2fZndLo9yAUbzXa0l
leaRnn5hYeq4q9Oxg18caO9bmABXgsnb9zZVVLB1ZIUHYZT+B4DuFhKVPsRVx5ePRqPTEo8V3k6r
0bSuHYTZKmSQK6LeIMX0UYDn+uhnXCNzZNS/Vq3fhO96bHkfsAzsmARCP1mNUz+hUwEIEx6kHOMv
c5wsI3s/1SjUkWtZWe2gI6UcyvBHh6ZA71HncJyJIVdeN7UTApvjWD5w8rYbXys7mE8aTPo1xJtH
5D79T53UmbJhtvSujZzyaye4jBjoGVbEbtnt8xElRm/MlPYZVFK9n3TV/GhSIEXtmIZ8edor1Paz
7d7gcKHdD65T3hXZBMQHsE/08PbjeM5wT98sNEpwc8G6gHyfCzx9HFqV1bUvNN0bJIrcteNHOVKK
3BKZKh+SUQCqboNGY7jCc0Btch1GuNN15rt4QH3L0zQgyFjaY6bY30dwwMwNc2T9sULyl/RB0euF
eeWivULZj7DLEMQ3VLgIo1Wzj33yoJfTTecX+zLM0Yavy4iHJGhUeyNW994ArGDyG8RToUCY/JCG
m3s1hekmDBOCc651H9Oels02gXIG7CYIb/IaKC9M+iR+39q2BPvrI2wjReyjPdEHBbPmYJoazxy0
6RoazUovTYYuOIQVGxkitClFk3gJML+jFmRgI5mCwxvHKeN2Shr88hQcoA7mP9P3EdTBeib7wQwl
NUqvsyN5Hxn2ndaocZ13OSCiKnkwugoulzuHiK/AWl3sfp/g81Dc28hjvichBxXuwAiD1ousCazQ
hdWjPi4motdmJtN3BqjB8ULn8rTl9ftNpJ7C4kFRKyLDeProU2NObKHjzNelbK5oqsV1Il37tkI4
cTcP0l4rK22+oRcmLlEJTguFv5fmaKSLbLiIbZ0VChkwWx+NURT6gFpuLK0cP8fLba0t49ioPr0y
267aWVZPOj2EUAoxOzSiLrzR3MrcuCVbhclQfnz7ZTgXcV9ik70UobwHXDk2jqd3RB/NYlQpqsku
AnaYPDv9Li4bmjsRXa05Rn9Hlgzds0yCHx/qAL5/kH4ICqTyinChLMteLDBXSeEhxQEMLxP6xA+u
B5GOzKRz+Z2soPKqxhovxFVnUVA7e5FtvrmLbLjrLq350+8+daCpMWNC8gfB4uuldYMqgG5M+d5P
9Pc5fO7Gi+Pa/SQYqLdenNR3SVn+CrPYN1aJFfZUhgyGafUwweHXhXJgJjrAdXJc9MiietymAwja
Aq3u2RuGAHqAnw/Vptb1brOgLW9lbldr30Qdw+I+PqWWM3k6xJTNUGA0u4pKUR6Lepp+GKKnQR+O
83Bsau0u9oe72YZdC9vBiR4BV4G0FokLFaGv068S/1KQ4nro3MT+GKEglaVXoLT9d1aajrdZHrFz
GYiaBKtVgVDNkTnYrGFn56qji08CdYhRRttGxUzQEyKVKZvpE15O4fvUB/63CBWO0JXhZ3hMVZLd
3NCgRaEbEX5N1j3Sgilk9amx1/7zedHTjp4vvI4Lb+j8CTq8WvS28A0m2Vme8MuUbOYAmnRd95bT
/tHoKGrSPEehKkcHahG9wKa7AWUPTuEoxzna64I0H2fhaUfHqN9kIqAETh0BNLij74yo1cbGs+t3
sn8iH/dyqiZf2WmOAyUKUQTDEta51UET9JPsQsGR0WfJU1VJxbCWrlBg6ts8BgTEDpI7PKX1TRfa
gVdX1eeqT4aDq4Z4Z8wRpiM0D+CKAB7I6e9Bx++r46yrVQ6cYqur0PwAdNNa0+p3NoFdTvclk+SN
W6+sz0lfxLctio27zOmyBXyiXXoQp10hohMiiYujEG0a0mPITqcPQkMNCVQ1fKpBT4z7oDaTg+jM
Di0/vwFl7NRXSElF18hJANww0b1gHAOyy7Z7rqCzBFBv+4fgPLv0kutLcnTykvPNaMhxguJlR0P+
LGsvVQYSywY+gXBufG86OSOJqe4g5fRXiQJIjrEJIwj1yRYckbp5GDvavm9HyVfujkO/TEF/W9zN
z9ugNMTbsaKl5pXl8N2KTHsP3gF8tBHMl+LxP04ok90FWIshLiUUhcrpgxgbGo+pSPXF/Dm9By3Q
3E3EtAN2RhKPv9wq7xtgC18KRwYfddsO6rU/IirUW5Z2ZNqEFL3jpvo3uJWIBbUBeB902YHgT4Le
SZbOu7iQdk7mLpN4Z/fl/KCgnTyKKi59LykwgE0dxAt0EVUHtHBGtTFlfHfhfi7b6eyhLhqAhoWn
nbRtdbbdKNJ6BE4q4Q2kN+t8nDLPNJBUw6Nx/tBNprmRwdgj1cc8sV01g3lX9KaTrctukJmnDeH7
JnbA2MRZz+TaF2H5HZmB6X0010cBlPcRCHHTMNzokdOe4L9+rUxoLuQF1rbXgqJd6WlCMo3Y/GrQ
faVvULpDpbtCHU/ZYOTpPiHhmDnyABS8+whYSn1Kh0QdpWaAdmpNEubStazrpFp0fLWis48OmAQU
18PkSp9b4EtZlSYW+OJHu+3GT+Wo5+nGZfjUsXd2ZdgUO5Tj7yTk/g3jNSP6vWn/qEPxb8UqTzQw
/2/juCr6yP++UfEY/vyP3dfs26mu5fIzf3cpdPmXQyOC1gIRhZdZ54/+blMswpb60mswnvUuzeX1
+7tPwU8p4BzM4hlFw4Rdys6/hS35I0H2tDiYPA9JLOuP+hTGWarIBFEscEpaJYzZaagYpzGA+k2f
xjR9MMYI1RBtitUXcGrWg8wcstbKisHG35l61LqPTu82PoVD5T6K2hp+4IQyoXgpVHyYCZ2oB2Az
+iQnNFzXWkm7IEU7/qn36SDvZEUkd8NofoeKfUJHrjQx/4KB52jXFdDzeD9MXfSha0X1pdYH1aNW
O9K/s2q/qW4iLYR2EWQprxGON4oRhugfIIZ0xnrE6OuLGynQ3VgnDhUdl1LCme+KXl/FFHq87tGQ
USJlchpWRj8gG5KEvrmx3ShvPVVrtfQmwMsgDRWOchtGBnW75SNhuZQAoPJVXSlzpQrhA9fDHHQ1
GImDBVlshoh2gOiBTSvpcLhYQwVo15kT/dmpyvptY7dQ8X3IHBGd2aanIw4xo4Sl1jP31JKxfyxF
a962nTOj0IPUFhPqrjddbzbdEKyRVaO8nOnVSHcZoZj4SiKBjgqRAogkWzd7SuLWoTrOzOppKJE5
ISGEqrexxzEHTVtDm93MJdr1ayl7SipH1c5tpCE5jwJaqcqlUyvG/eTEieFNQ4hCHAjXZNxrKIuh
d4JGNMXnbPyA8GwG2FeUY7oOonqCzIDaFpA8B1NpbyoHhO2sNKHyVGDqA69CUDhdq1GbH3ESmoT+
sTHCSK66Mun5qdlK2r1emwZsKzi9qJHgUH6NXfKIybyfIfyelC4UWMPIzFuhkuaQWUJP16kgVq+y
0EVgpylaAwRtrIcdSpmDEfzO+f9/UPvPpSv074MakkaIEHx92XddfuB3RDPlXzqIL1IGxQiT6pay
9ndAk/ZfplwSFoKIQpd3oa//TzxTfwnGrtTBi5Oj5Mj9VzyjJUt7HW9AMh5SQ/1PwtlpMHNYkvyd
qYDJSJV8xjireyNLS7NQ410Fk2BsBzCMmwQ/lwsZOiH7RULBx9Ii5V/WoZD4pwca6BTUiAaLiJCk
1afWTce9kxfo5mddSC3Twph7cfvvf+cqL0uC05TweUEOEOSPUfuAZ3NeN48zEpzOzPkOy6Ekvjgl
PdehPSRQ9C4s9Y87iJMqdcfSBF4SwnMEFKphMdJ6JDJdleRfmpxuXqCV4ePbF/SMIfhXTvZ8Regc
IPwAyslF7YDt9bIW023AR/rYwaFkNIiork/n1hi0+r2hAdsM06L46QNfDFdmZ8gtHe9uixpo/qmR
trPFgS798vYXeuUOs3cF/3CDUbM62ziNjDD86fg+mM4b/cpwfM0rmrb5GnTGJajdq2tZi4AFFseG
a52tFeRJluXxAKHAdp27shq6R2Tq4dU4KRKsb1/Xkl6c71XT5c3jlXQZapzD5wYi9VRA81mF0GkO
eu36j7aFUGUNpOXG6vviPpmt6hCKFtAy0qEgjehZeVG+uIJr8BYzsVDWUHzqj8Dwp60JG/pCHfLK
nqMSZLOB/iBNPy9DJh70rCdAdKpMyze+DNC5M2Dwvn0rXlvF5i6Q7wAwobo63XICPrcTqsReOZWN
yBTn7WPi2HF64Y6f1lTPO5sdRDQjsbMNWn+ny0RYEg4cX7RtYbtt7bkLrmKlG98BedRXMps0lOh1
090sgIn3b1/ha2+VEtAZAZYse0tfdt6LDodhlkPcBiHinXUIEiFubWfvBiJztr3j63dWHOjzKuiR
pupsZvYgJepmnzMQa1adPRQ/e6sp/vyuL2rp4E2494uK+ulXChTcnyJJiJWZ5T8A+B/XZaOyx7ev
/JVdzkgPZ0jLsgTT6OXZv7hwLZQDTjcxcV/XMozRABigKgpIY5XZ1rw1eZ+/v73iK7uJ/QqOXefi
KKDPVvQrBEShs+ODVgMJ5D7CKzERbPvzVWigUTXQxKdMOAuTgCZ1Zw5g57m0kslLgaVNhaa2/4tV
XBbgzSDyn6NR56w39DGrkBFpyv5eh+28UdVcXarDeQZnIV8RiRZhHYI0tg1nz8gAVVdmnCwkFiYS
KYOFA6dWrBfqy59fEA4CWFYLY2kznwc9J9dLZF8z9H2dyScHRXUmh4xw4U1fAsbZBdEIJnVhw+G4
cR62xAiCALAnqzQ2jCUxOF6kJxuJOmhRG+9h+kGZluq+D90LAfOVE4TeEHUh1yap3s5CmcLQAn9n
uMjmwHS1tJoMw4zehn6TX2rWLYfR+UXShbQXn8xlnnj21JwsQVGEoxwkerFNoWqvXZl7IXwoBlbG
oWoQ8Prj3QjyUNH4JOPhVDgLoBZCjG2btuYKbZ0JN+MMJiiwUe/tVV67hSbhGcwY4Vqc5zkI+FUz
lRi8V7ib+8I3w23XZvXt0MHCe3up1/YJtQl9cBTelHhWfXoRnBC8GHpYwYtCph1cuczrrjLRLVxz
Q7+OZaZ5hpakj/Uc9MyvTHFh+deu1OLck9xLNuozqOzF8kWByLzdGsSQjCG+o5npDe5O7Q1Eu/LC
TX1ts4CMo42gmzbJ/BKmXyyVD2Jm/ANuVdbD3ejn76bIr9dJPf8CQXWtgi65sOASZU93p8M4ZgFs
0NsTzLZPF+xyIqTqC3M14Hm9RV3KOEbIAW3efoCvrQLYb6EFMMezzwF/Y4IgEeJC5irSy2ztNCgV
FKnvXL+9yj+fk8OnW4ANiMM0fuTptVhQGOcAnaZVXVT2+1iE7neK2vZH6s/z7sJSy2ed37dliGVg
nWIbCJydrmUkYb1AYExOk4F5hh+hTL6WYJhQmNZ7684deib6oVosSTHAkpT2/G+61qsBMCBCTNGX
2edTVrZbJFhKNL0JVt8d218RnON5C4+NcUoM58hYSZlln5MhpDss7LTttwXQF/RjXZnAZesHuYoA
Cf5wQ9SqvCgUy6CMVxZsCRqaj/guIEUFfzspFvh9lqL9FFnffFtvf0kOxTvLyuOnQi0dVU30XQlG
3u46yLcWYhFhbpHTtzjLNyiw+8bnEHECvHnzyLp2GS5yjXYVHHxHhcmafQ0nYHCR8MbyxLQCr4Po
E60Z6KFa//YTeGVL6bpJ891G3oc0cdkML94UjIwAlwdCrvrGAoTYlV/UpPtXby/yyo6iv0jYAYbk
EL/PjomkDAv03yxJFyzBsBsG4l6VOIxVWdpc2lH/3FDMmmkGCMDFvItnGypGsqMuGFYwGsvSXYKr
GrIkkxWssx7R2QsnxCt5rrMIAJLL89ZTPp4dEXlqhOjbU0HlTul8HzoLvSPYpe59jYAF6kFViviD
A4jc02vh4oGhjOmHXKwLgzGJHyrLbS/c6ufU+uyN4k5ilYkim5JoBp4+UAxvzbYgx12VrZEewBtE
vEpW1V6XaNx8F3mqbiqLzQa4O3awGWTiclupPLdXOCwsQkAAINE3x7Zr9FIn9B+qUYnpQrj8Z3zm
ccM1xiEMohetmtMvWSijgBdBxuJXGSZ0lY6sH+CzXxT9xs8Bm4dbKEHdzz/fhST/VCOQBE1YiKeL
OmEaibCYuDOFJa+zuDPXmYj0/dwm2u3bS712fcAYmPHSc4fBdb7hdTSGNJXjLR1SyAo12/g2jA91
VPycrPjWASJ84Y6+9oop/OglZDFe5PNAKoGnZbDbaZd0Q7VvoDF/TPlNb+7G8RIW7bW1aDcBsyWZ
wNjl7EYyqi5IwrBv4hjqrnTkmz1rkOW1hnrFhTfs1aXYyS5oSQKIXP78RXhC4zmf+4KUZYZBs6c9
z+5Iqdxa81K29+pK7EUmkbw+TElOVxpmrJmmnjrKnITcItAEPQGeIkJcFKfJhct6Leq6LhflWIvG
53mZGEKNQzOFeEQLPrmBezxvKZjtb2/vwldWgetAPeWCdme+cpYy60Gm93pDdAorPbtL6gT2vmiy
/8XFGAbX4aJ+4iygmtM75wrEWLSB7TDS1rjKQ0Ne2xGcpz+/GLISkhIGTgu94nSV0m7ogAF0BbfX
9A8IHk7roHKNCy/uEnjOoidUSANvG5rK9G7PrsUagCi2KSo9VPKciWb2C4Xyez1yrguNVsrbl/TK
liMKLbp6lLoG86/TS8I0ZPJHyWKcL/KTXjhqi5PtsKtD4887W7RSKd5BEuAdh1Hd6VKjiZ4pw140
vEWAX8yMrogKm/5CufvK3WOGD96YhhNT9/OGotUgVhbP1DIqFc5eaXV3NWaj+b5qFQeLHIwLzdLn
SHP2uOig2aj2wmKlEj07R0a3caDpUVIgYAGI0ckT4wlAdHsAwxg/zPhZ/YhQ63ivTxgoI9rQ9Xu0
Oi4BZV67bLm8X+xLE4bw2dacJfIA8DiZekflvK9io9w4sWb8N3vntZs3sqXRVxnMPQfM4Zb8k2Ql
S7Js6YaQE1ORrGIs8uln0WcGaMkaCz7Xc3DQ3UAH/iSLVTt8e30Pw5AzooDQ751P4a3rbfPRoc3n
4KAQefkya76RVOChScnHbM660PbRAuf5p2FlvJ8N2/j41+uUjghzu1u3F7HMq024mzTF8F91YqMf
D+EYWTtryvw9pbYv/8aVqJ6xnaAcpij98s4w9jPTQGgiZRN/nhkZXxKVU/NBjNP816ULhvyCgJoW
S3Xbh19eKouYXWXIhFqv6d70DiAjoB/rJa7q73Vpttf/apFycEUQ27apN7TbL68EpT4q7ZQrdfYE
STNy7pjgWHbC7WjS5IFf7yaz80/z1ATvbDBvHACUuKhxoXBkgb6OuztIfRXNFQ9RuA4/8QzSmFHG
9Z3l8cZyRDLAkUW1hJw0fPUkKWlEoeGwt4SBFuCB1y8BxNg4s/IffTr//QZN/YLNkgLCpip9lWgr
B5HqhPFV7Gel5CxAnuTlNGlxWpn3kmrKO8vkrUe46e5pW9Dyop338uWJdTW2lA6ydQeQS2SBOM5j
/t4X/dZVAg4vZiI33vjrw41gS0i7Yd2jaP5Upf64n8t3U4M3L7LBMWimhZuk6+Wt1Gna9iolDW1h
4Vz6cvSuOtOy9n//CVP1p7rK3QS/nTRN6ygLNwAESCSzR7fw0aYpl7lmqzT+jeVNLcQDTBHQ0d3I
7f8MDnMX+WjUEdCvTI2QKesIOybDe6dcvB2Nrz9fonhqO3TjqLG+2m27LqyIa1kBumiLU9Z52T7s
g/YwOet6NitgxzBHLjoT4vWCpOT4949zG5SFP8sgD93Ql/eYFdaSjebEJ1xX5oMAQ/VcjJF93URO
+tcpBJYRSA5/bfXBb0kLLvVZgQM44eIULgmkkekub0dc3vAZf+euft8SuRTt91+zz+y/r06UWdk5
BMuVirUxqZyRBK+Bs62858LQAc7eW7Ec36WtZXj48/N848rkLQTEbCAs0l/Cy38kFB00cB9zOScO
Qy89ViTBd1XrhZ/IQZkrzVun2BPtFbsVOoz7znr9Pd7bRL9EX4zq0kwJXt111IhyqckuIADgYrUl
ZqehKjPIBIzs/vk2f//WIeIQjMB4ctAav57rTlOMnlqXklZgjMFN1czDWTpMf3++kFzQcqJTipCe
KeSXi5Miqyw1BnXkTFmUeItnJPyW90QHb9yLzTtztqCAb/1XEeYfryxE/sPGTDhuC2M4+QouMm6o
5l/vWxFLn12Evjtp++smiue3tWPJ0MGJZ2U0ZIA3yHB4loADWd+p0WwH4ssdhUvZsJsovG0FiVc7
yoJZUj1vk8XC8qDFQaa7XPJhfHbTYrmeKymwO7Otvz7IuChNSQ4zGjVszi/fVZohkM06TZEzS7Mn
vRkbMqCcff3rdUeYgSQFmWtoEZS/vIq1GG4R2CsrgjQagsvi7mgKLbt/5ypsyaRPm4j+1VVk61dG
OXCVrikxDobXFfeIfN+5yhufKxvUlpptnVV6My/vpefx5PA5nZi2ybqnagn8DSBmYoXO/M7W+0bV
jt2QRBDtI7U7pN8vrzXTNcNfkDWuglY1IBhMRHlMF4PpJrA805wAj8Xs+vveMrrdPNv1d1LVKIqV
drujMBiU8jtvvi37xt7N3uL+dZl4260jn/OPIj3zPC9/H1zexdXEy7Ezo8V328DklwBU/PN7/T2S
5Cp8DxR8aJfyMF9eJcM5oYgqvsEsyPzPDgOM51W/dm0izLxOOCCLd17xG1sLglMKpdtFORZeveIl
HDBuVRuSPfPNS0wp1gPCw+WdhspbVyEY2goKZG3O64aKbQwDwGbfiStAAp/4GV9GDIfe+fLeqEVv
GzF+M/S2qWH9mjr5xzapWTILM4184K10sRwN/TN/beRd3w34XQZF1nyuAaokXd20lxWmXN/XCmPf
3TyVPdZmef3OLvfG50OlYVOKUXuixPtqySxdCAGAkxDSoOneunVQHFtfDXcuDKR3DvU3LsXhQ+1u
2w4iwuiX68YVQWZC58KhoR7ya9hh4sIHOH2YGT1850N461KUoZCioBIkpXp1KafFLuFXCw7EqfqK
STouCmWqdtMkkO3+9efg/Rq9iKioMPK7fS7/eKMjc4spQhiqG1bandSqy6scnOAOVw7j0C/Few3a
N9YpPVMKrex5W1r46o1FLhlIaNUuVfnNSxog8ck3Gan88129foI8M4+EG7gbxQvqrK/uaobTNwQd
V1lG+kBqyP2dGWbFfSkAQ/35Uq9viPEZRvI3NQ6wMdN+vQQB99Z2D7Mi1nTtsC0wy73uQX/9+SrW
W5ehFMyYDL0FsCivNu8Gi6SpmrhMiHmfV3vY4ZZA2MUOImwydsF+RbusK2ZPvdJCuZx+WqG2rgyx
1Hb710+X2ihHPFV5j+/qdQXFFiDdzIDmrddgW8+oFtwIWIXHNnKGv366FINYmAyw+RSFwtcvEnfx
ioG6TVEly/PIz/sPvS3ea+X//nDRGxFS+O6vDrtrv/wIHCEU9qsOmvTe10+Wt/Sfldt8+fMrfOMi
LEnfRWpKjMnKfHmRBbabHHsTpnwUNLu8spka9iCv/eVVtvXB8gCzR5WUi728ii/nodEzDwyomNr7
xLX4WkbVe1dxtwf/z/iSkqCFCOEXOpD2zK/1+o99A1J0jf1gxZgqYudvLYrGJ1A14mn1W4DJqx3I
nxBk9Cc8t6NnZ7bUs1O0JX2xuWQ6IEe+NsWptXHmVBssN2x4noLnKoJzMWkzuK/qRVYAq2XQHYu0
Ns6ytZXZKSjkcDNaU6CToqcfdEYM3Fw0TYkfnq8nKM+w99c9ZtJwcabWsfC4YsAQT6ECb5UO5lC/
h1YXMAhpg1XOvVnBe/Tz4dHp4IXva6HH7CTnCVMnzpDwJGDJPfdjhEn5BDHSTbTtFx42FUw5Ab4J
AQueQkBhkP0ISrNrHQF3FUuwPEyu1W4ejK13nfPh9gdRNaV9EHW34uljLmt3ZrpCbUa+df25Hcb8
DkSNXJIIA5/LulPOvRkO1rOcbbePA4FjAzMnVl0fNaFLug89PVwSEFRP8EOVPkACYGayw2QyulTM
4TanHO+e8qyscmGDPJ/d7JiGJbRyJ9Tw6SrGETBGsWCq7QbtN+FOlkzuHm3kVhnoiVkPSefLGrfM
aBIfak0ff9cMOKWxd49tCcnD6GTi+2p+ZhbXemDgRGF2kKc4o62Y8dy7nvZ7cNXt+i13fCR3faRH
LNF9q/vo5aKCRNRJAdFI118IWwocwcuuTaHiAX2IQYsHzJEV3cwwTCjUpW047oPdNrgca8+vHkz+
mnU+TP4J2w4bBCG+iFglAZPrdlME+SwuUTVjkVavFYEBOKc8bvBjx2THlMrASMz2v6aAch4Y2+na
UzY2/BPMeOiFGNlT35usy0H42x6el7VjOPcASrCwxLYy/RxgiYm5hCXz22AawxuZVs5ZuYzRWZG7
3bm5YIIKPbgDIOI4T4uR+g+U8Hs/RoJagcRwgK3CJHRKWkCFYpLHKWEhxsjSan3sqWx8N3VQFTtZ
z5rFHuIewCaIdyVnW/UFU3WszEpA/2MSovjQSYT13G2HAZfcKUnEGfeBUvU51TPA0L61lcfIfisT
t5IpeJj6ljGUlX//2zRpUR/XNNQXYJC6PlZDVJ6EKUXK6I+LTz2AdQuLqFDp72AltiE9lD37Ups4
lWNUk3/WFBuw5pr99gYajRsyuNJ2TrxYOkyxoWika8A1lyMul0O+XnQgEfU1Mgr/OYfRIXZz1Hjq
MFQ+GIx28BE4uKoJ/YsSUMx87fWd49x7wsLxww+XjI9BiSHDvqCsMR/FrJB5br8Kmo/IJPrHfGtR
HRmdKCDpAuZKH0unN8Efrfk8JZPRVV86KLgSyzfl4dCiiuUzSFDVihiHYibC8KZfD1ZU6Pai8etq
PkmUhw3dun567PI1b1kci2B/wIbLSiootX3c66n7MmLDc5tZXguHmGdx1jglzP6lx4ca0vxorzus
DQI/riWuprHpEj4j1xGa4IthDxg4cMFCkHzdEMQmbBJcMHKztk5lMTYXrdooX7D8eHlAIp6w2jLv
2P/7JznUdEugY2Ac20xyky9J+SinpY8OjuGrCBIFSGXSKsbVkwxQ1HW5lB5242YPqBjpKH/TY7Dj
IS+q7AbgGaOuy2CvY4yzGBNdjMkxgGXMnfdT4J+YuYF4tgo3u8HaB1PtAt+65ZgyV8d/3SyZGV5I
D0Qi09zVO7WGbZbUkVbpnqFZ53oAMGPvBrHObQIaEPTiWkCv2g2IfbNTHfRiyfZ6kKN9Rl1UwP1a
o2a+X7p0+phZY8XQSd6F7oNikjQEhjJYT6nlWk/dyFZwPlqedp59vyEVPptSh1anDKP0cuH7nZO5
6exHA0OUhv2/sIMExWfl7fvFq26op7E2ldP1xaHyDKglk8WIdKwi0X8sgrzsEVlUY3gEh9awBkSE
19NsQbXsohXfO28iHE1ay1R6rzDsvTKKVN5jdmhWMUI4HHX8fJx+IOFaVQK9Gp/XRaPW+Dw2QuVn
aujcTzWDuLLzz0cTp7Yl6ySeXLm34ic3zWsMmpFxja3RZMOQDvsxGcnnG0C3uLDEUWqGmLfgo3Hu
4H+jE9XY4Zk34Oa6a0xlPs0ru8CuNJbwq5Gj3Of+tPgh3dQesLrQGAr3FLtXdhkXZW/RTsuzEbX5
J+G1cBpnJxTuPuODohYO4wPWzypLFnAtCn+P9Di4XQu65sFoOdkOSX567hhmhXOMGfLb3axcoj2j
8vJrMY/teAzR4jQ731XkHms9FmeYvc85VvR1T3HWzSdKs9Fq5TAJIthLs06ro5qxT4BbM697jrBu
jIdwwWksUtFdaFZ1xov0tRGb9J+8nZWxZexdtryPWKVYLfCMUboJQYHBtx8F65S4pmV8qLScsOdY
1ShOXplHH9d00tDXK6WuRqG7q3EI8K5w8zXdm+jg8Rxpe/+Ghb7i1NlwwH+zMK1ME5cq/nS1aFR+
l72GaXu9gi+EXDOMafDTFR488FHL0LzGsswu9z0jJu6TFrjNHFnWwXBtjm7B3mGxSi9tPy9tVPB+
7t8Wbs/eV/j+uBzyInXxf7crvWA2Z0A2scHwbvzS1SsvDWEv1m0UzZ59NKo0t89IedrxLF8DIQ9W
XszeIS37bE6MSMzPnRzm8XopR+dWrmmaLrGuczc8tUJPuGng1cy5RJG7eRyLyfn551D1tyQN+6WA
kgiaPf7021iUU1U92/nCHMMyt/vcrjERx33lOvDn7ObPl9qyo1fR6tZc2ZIWhP8o8l9GxYZjoRtx
GDoNUJlyLvn+zgcZxbIcIn3o/HQ8L7LePuvlsu77fmz2f77+m7eKaIEC36aDfK0hwB4kr/LNVjUs
1uigBs/5pFJH70LRqXfaHr+lGTxVuvG03nxOWgLal7eaV01rLyGy5DalAWxY7nJUctB/WaIg/A+p
Nm24U0TOiN1eXsXwzSbFL8uN7R5+cxkQfcFxgsXISPM7qe8b7w4551YvQMZEt+FVNWQ1Q7EOK/Jd
UblmbNcO4livwKAlzH38KqMah9ZV5pdjGcDF9NLw25/f3VsP9FczB8mDTQHo1fVVaQQNIRyS8jBV
x2VJ5X72aKP++SpvrRDGXqhaMDqEBOlVfi/HeiWTmtH1dq3cu5oBYzcgsFgAVv/1Ctlm4KlG+gFS
qt9SxG5wcbdoQqQdRVTuV7oCl37vhT/+fEO/P7btKsw1cLJRZv01q/ePBNEKLCIYKk7YcaGrtifG
5Gd4eO88tt/rItY2EoIYnv8zAvuaAFcUIeqDjMsYvZivyb+DfelhJ48AWmJn38vwSvcarv0y6Stg
JwaeWxWGJh5ik7OwnyYKzVlBezV6DwC1fQIv9xw6+T7FJ0LsTQ766hOpF4WDMgF07K6++ZxNHn5Z
HMCHMSVED5lRG2J/zN8Tgrz12C3kQZtUiErtLzT9Px47dPOx5UjddjqrSQC3EsTr/C/xw5TpuTdm
7mjJ0euHe/by89fVOA/snG48NjBfcW/+bJr6vYbF7yUGZlMpzDBDzdQRt/PyIhxoRZj5nA/o9+E7
Ddb4pWkxlMRzMfjYwoDf/1qx/z8B/5+bHOj/noDf/ajbb93zUHz7j9sfcvwq+Iv2538M0D6Stsna
f47Gb/+lf43GOyBEN5MDRm3obWxN5/8djbfs/7LQMkRsZhS6aDVQ4/2f0Xjvv1iWKA3IDzeveytk
4fwP6sOA9bHNDLEBhnwwCFXsvxmOp0338uBgzBT6jcvVt/8x1fW6RIUB7WQYOsqh0ek53UXZQt7d
j8Ui25+bwTV+BIsUAHucGqYMKQg+8ZT47Ufm6XpIfoQhWVyLiE2LjgtjdWnn52fTwHwFNbxawAeq
17U4IsgKbtysUM/MYmR3eWUYNHerAruqOdUjXM8OFmMMGdEi13ekeYYResn8XOirPgbo0PrJ2jIj
s8t8/BuIlAfGkaMRSs+4aPsz/n4k010rxKc+yNps3zomgayfZtiPOZNesZkx1i4/G+dpwB05r+ki
Zv7qfyMq1Y889CH80DKmYMS6acX3tAuq4TC1LWemWeJSTOKNkWy0Bt1563CWoonwV5F04dwu+2bp
zQlXJAVF0ymab57rreNp8sKNIFK0kRWb/SDu+xYIMpziAjvMuTeap9FdF3+ne8s+moM9ABBfZINt
HHX5OKKHdAcPhPSGbQRPyiaY1WflQKzeN0Optm8coG1s4YOT7QeiaKpiCs+FY0vjHMz3oOUYqzma
v8yNHVSxW5Uak8u1EE+hy9awm2zIWhTNJvfnYlYYBtoLozuS+PJWC2N1TwP28z8DIwR0WlfFpM+U
XI3mhOVisR6wiMiaZDXHcKDJDMeP6eLOsw9FbwieiF2Od6ZuMHw3fcO8l2XlPRXBJBhCrobwAYuz
njJaWzoPML76bxUjJAOFHW1+WDtR/nC6bHqYHL1lr1269jETsfbHnE37ezBOCh55kWEBoyOXeUcq
OhZGidLBNhmVegcOdhypG6C6tvyP+ZAqkIJu4xrpGf1+j5ppVeCbfVn1wrRit6Ylv6tbcrD9lIbm
AQtQ6Ryn2jOe1KCXK7P0gxUPVdnkzcnH52IBXzqU5wTHkR8Xkwnc6hKvYKDiWLZmTewKkpm4hIVO
/hgwcS/g9uk+/JhSb9IgDKoG9KOqNQ3BRCvmoK+6wSb3n0yXP4aRWoqHpsPJ8yAmr5rPfLvY4jrK
xIv3tNgu9xm5nVXs24rF+GHFl33CbbJI1zNAVK15kLYyRn6xGvFTE00bJEpVdnsuQ4NBmHLitEqY
tgj6nY8Rq3lp0LK0vziN62Z3q8MwVIL2zd3cT8N13o1pLkzM4oW/JhMWxOkTtNuifhiVb89XJrIQ
+WFECeBx9hSR+NDMulpxSBspsn1d0QeWtwJyWn7QETvQrVnbGqTDLAkVTa3nGU7uGEwfZAVjYMe5
iUICv2zDYCcYw9nZw+SeqeMo5xe9vizJ8su0u8Y3seAyoCDKIsboxXsUxrxm+7FWVr9r+sL/Wru1
xEfdWRv/MRNFbsdlOYuH2bD9LbvrGMnIDI80vauX8GLx+zkug8Ezk3oW1nBmNf3ww52qOrycgwqG
T1Y7rptUXauN6wjmjgX9S7rDoUtzZ3xecne9S8sCN1T23bLYaRHJ4tJStZvu/Yms/dZs/GpORBu6
Hxk+CatDHlGy8bVtYzcd5WxK0PHmktvx5osi9ef5Z2aDDbDTia+5EGUzx4XDK4VNCxY+Tj3DvuN8
Kus7rEKK26LqcOioGBwEn2QC+E26KZuoEAzemh6YlPc+glTtvxE2jF9ALctvMGTN8UC0Pn/Fo9Y0
y5iiay3jAX84/UhPnlJDpvu6PDFdZ/c71KfAQOGu8kuyQQTGHhdwqj8RaGNJrKMpnyKlGdJkWAoe
ljGaszpk6eZj4TZquWYN9C4Wai515Eq59SW63KXYGT75d9JkNo2faBTt9QCRu6J5IlW0/LRlXlfH
cgyBsiKc0WEyhYLZv75lUvGIx7I4p6+HYoPn6aZXFS2xT/j8Nd1eI9I2tsKPfyMq/EsxmtYOTFto
0maS5UXxZVCT8yiCBXNH4Ijy0fVL39vPSyOzuPVFr24ViLcLb6UIkVhW7TOQ1dqQvNdlzSP0w1Xz
YKloXPbWlHd4wNnF/NhkZXBnDH7X7/BstJZLS2bVVSHr9Ccwvc0ELszW+zYb+vmoLBbeCZYp9aY0
ZAow9hiUvEcqBIyy0Difxx1nDjXDgBw9cTGFxE3amdqjo8YI5F65/VR4+KJI8hKnogOzigGLo4lY
StTVbAa0UwnUskrp4+2nOlw+ws9dHhUylXKfVyUFZlzNHRaXa5jZeeikOTrpupeKeQHt4Zycj8En
7eSjTOwFl5+YUv9ArVnbDEsbfcTxrNnP4tQZ53qflzA89rnRmhe1NCnVumXURNiXF72fUDVFZl3N
WqodhFLqjPU6A0R2px7XJCblgqOm3BrshlKC5Wwr3t8IvP8WK6EhjQW+Tl/hweRNAh2V7axmkh8s
oZXSFcFE6xNUQSDE1Sx6gKul+VQqr++BpxfYpyGrtL8S0ZBozMyxP4pmrr9adCMRP/bYVMS4zWFN
MTaOcZ/3bv5lrVT0XdjV3GwhQAX+xMn4EZ5a2mGbKDQ5Npm2Kf2O37PZMngXZqd4heO/yrDAIwkb
qO6x7pnBiHuU/c2edq3h3YV8M/PObKycHlMmcQnq4fnUF4Foshp9iAUePev99kAFqnQP2WDIszXb
DHFa18r8JJyt6MsUle31qCuvToBiFezumElf25mowqTkuC72GLqPN9Sp1HDU4NthTA8EV5DUsyYC
Myuw+a7gLt92+Fwo6uDtiELGsGq1w0LexJZeOvzjGJiEU9K0mw1poTB6PFRa5+kho3V2Afc1lKee
yq+zm30e9HElucSdvDCWx6lz6ukIWmb96XTkZLHbF6Hee4oZ7YteY+mwrb31gmqT/M58rfGZse3s
PlsyKDXY/kVfZdMiKmGPXH6AEkvH3crCfEy3qifaEsO56NKxn6iRuR1JLtWO06T79dnpRvTPqBVd
unQpZf5kDSlJEtKa8mG0Asrki90HV4Ip4TEpNJtJsk2RjmRTHX44Wg32XhUqPTe9STl71U3Dx4Zw
9vuc1ZLWUNHXdz3ohado0uX3bNA0kc0J65SYNmuBaWE2YzINIvTTmDfLj1Yu8qacC+jF4WpG910Q
VedqnsdnwldmBENr7r5xKncfW+nrjjIsmFHiH1k+FF5h/bS7Zb2LWrWeZgOv0qRQhv00mUZ9OxrU
Q2NAHYzjAesuvrn4CROX9Vn0ldnX7PMSCO85GLOItz/2zVe5dp1IxmqJLgbHJ75KGZDEITzqwsea
lXKpyY1dIMsl3uOlMw910tCO6GJt2mIkDpbhxRwsSECXrNRqxxTHDMOvDuRXXym6dgudSQS23Sjv
M0PPpzrXuoobjJRvOuYKAF/a3YhNzrpGd0sjPIaGUCmeWWz5GAuE1fyZPc00OHoEfov0A2mQAKkL
CJicfmpxihNet6dobXy2qwnJsPILUe2xGvGxoQ/R4B26RQ4/pN13T66BHi8BaJOW+zlX9GVdezA+
01Odv/mtb96X7BhYcQ/DZrtEkP9pAdcM+nMtx/YQDf56WtfUIVgQbZSh5uiNFGs57S97z9vkvExW
FzjUpsw8n6QHqQ921ZJl4D+6qtk3RjVEp6HsAGWsqnRwpKdrOSUdaGP2eswUcF5b3BDLErD092m/
Mcktw5Xn/Cvpg2IcHjgfcZaBR1yztDjnhpmzzwa1uJda4Bd3og3A4IcyxEx46U/+Z4AMvbW19mSB
2SYRezINtQQ8HTYc7nTp2x9aT360pyNZmzs73Ng4tB84WQzfKZ8HVkkdS0dz+MhhMp+0MZMBTrmk
PVsZNWOGYRoMYSJNLrovZu184T3LG6sqvMeOQRSm5cduvjIoon9JB3vEJmWNcEcb3DB/yOtMhYdg
NfL1A7llW+/IwFw6jVU6/1hBx7v8JMssE9mrAc928oxTCpDL26e2mBd6556kYpahVeBsNGUL1MUl
gZSptzRJLSxU60IJPz+4ekb3OqWKxBLEPFgeY4AcfwrNusuxIB9MakzYtRqQxdhrDr0nsIyyi0zz
avIMI0DhWbU89jSiLCZRh/BQlniQxZ4/aLKObImqOHQNhU0Z7cDuymAwUh1F1NeXgS4n+1BmIZ0V
pY10Yyewle2GcWG2GxGHVRywBCHeDCZL9PvKT2k2SuEX/p1wSmHvHCMjJQ3mtchOLaK3HEMOH+XU
3MJIPNKzTwu0Ea0ld5NT+83ZEOLqgM1ERYpQgo2mhbp6glh8TaNxB86gcWLP0U1zJJjp72kJt9V5
Cv9a4D8gK7aMClTOTkjJLssUrncVrbUT7ppsNm51TWh77LuRfvfij1V0OS6Y2yS0ari1ao6i72Vn
yClRwZYPY7WG26Ak2xBJ7vn9cl6llipOwh2mT9BpR+Mofck0fhv1tn1u52aUfTIjNQA2KqpZxWgH
aZd2KEGhHAmr6Hd8LzmYzX4J1S7QcKKTKOMYintVRO0R1nCY06mYkAGIKSwJOx2aU9i65bm1Qxci
jB0poUp3k5dSHejGieb0lAsalrXVi/Q8d/qcrKcWlTwJFZT5mR3kWXDKOJjbq3QWXXlaw0zWl3ad
Isvj/C8yvu/Bz/dg9xecjEzRUlNMF3rYg9r+7gB4Mz+EVsFrtj2jH24IsyGr2n6k7O+pE0h5kPQK
6qssc9cmMUHcqyvqkZyUlqjX8lh6c52fJBYX1p4fWLWHqss6Z796NYn+MHpDt6/6PsVKjQTxJxNY
q3UMtuN9hxdu5Jzn/DRabCsDFtcjubq4MoJiWHd6VbLm2MQ48SxCrDwyyrsA1kYPBBDYZRKuSUBB
1fJjP9lmgeVSlXoHGZYBmqHITGEIm2mKUChqCAbhuasuZB5n7OezWbfBfL3IxZyu8H0Z6w+0JLX4
GLWyK+5T1AkwTwv8kR8nL2M9MsO+rsHttJJsXkQ4XaBLnKteH6aFLX6RU1eez6xqkcy2hKPsREWa
3o9yKjaKeTj+S6nRLAdFituRplM52bOgVBRrGpZ2Ui/5Ol5UgwJmVzO+1u4RFWQhvX5fljtV+0N+
YtQEhLstBiSCESNgOPvmhdXvaZVH5ddKtsaXMKhrdS7bfg131PxavaMlTxgSQo4dLjqnXwZO1GIx
jsOSOcuelumMWZSDJ3sSumtJNUpOjZVQzI0y7D/nhv4rhpzYeGPim4Odx4kr8ZX25VlR1WN/xgE/
stK8rvNvFbDX8nYMGmvjRqyyPgaVo6yDNxfgWSZcXe0dPYWMk9vhUR4dzNsujFCPy24oBr/FkYrZ
oniyne629EX5PDeZR2O3l2hklrEj9O36FbY8RGm72PlS9Fdoa4MbU2d1HS+TGJ/QW3XHVfcTXX6+
KH+vO6ThYLR9nCXaxiMkzFvWOgA2kNiWmYZxupba3S2opngzayjvfTTzoFZmazBjyo/Nsi8pCBb7
DoVKiKeYFbZ7bF3FDeWBAS0nhlxnlN7amdGuEsL90pf1Y6g1lXs8B4arYsWw5WCQ6H4pujB6iCY4
lfHqs2qTdGyDJ6QY1dfF2kwKVBli9UjjD5MZMRXTOcKIoosrm+fMbkkNkeO8JpfV+Siy2O3EghdG
HUVPjL1YVbyiwSzIA1vBUVL6vYq7oO2/8/EzERAFnVrOp6m3ls9dQX5wtkSZfhjHeip4+F1H1pjB
wPUT1ArjhuTLEKnisgG9vuH56mG+EnIsGPcq2q4nkGqhL9bIV5s8oyFr1IXQsSF98rZjOlq6Y3Sp
Hucrqltldl+nmtDiprP81rnqDStismQ31m4lD1VU46Rr+iOeRZgNZb28w/BhFbFHQcnfe/gszN/G
cMVwkuPMa1HF5p1pELhjZ0ga2YzabO6tFvulfehof9wpv2IQIAupF8lDi5sJrfHeHdWCXC23pWsc
XJrGYZJP+VQcpq4wRk6ASPgnETip2E2q9eU5uSBTHW5FApfHzkhV/Og2lhd2RzjGq/U8iSWaGPg0
6/Dk5qnn8rL9LLhtMKDQP/rJTYlQOzGSVX6YiwCzNwoDJilMrXDhJcaN8ME5OJWcw/FbHuXTfGnK
jsyuAwQwWXGAGsXdFG11xvwBEx12VcajojWF7K1b0qfB9qvxvkrrgeJlYaZkCcCFfQpjCOX6oVzi
oKGF+IWAOu/vPZxWUOPQJc2/2wWseNgSxL7+XSAjgu8IRyrkfLTUC+QIBaaK1xlLo73lQELdGddd
KeWOY3LYu6tQ56WTLZ86yKjlcQqddsA2ZwyuzG4r8NJRpnppuOuJ1F/5O2Ubo5fw4uqztF19HHyN
cch3Q66ndWtwiR/mkqofsi2sh8EqqfQUOKw2e0e5hIcFCk/J5qpLecwYh8Nq0GpW48ytigYlkDEE
F4EcOuscrI7G8gtTrj5BRAt0TjsNpoQhDvP0SzNJnGyRh7OLGXK56w2UbAChFHhaZx0BFkKsRB9m
qSokKlINc2pgAiusABertxMZUU2iPGSqLxHCwe9GKbyIWlJl3IEvilqaAbK29wsVpjXB2LNwzxrd
5jeTzX8pSWdjuKRMlOFXo2aDP7b4q1HQ1N5NY7cQoSn/h1ncZU6qgX7P4nsbNvqhX6PZ+G/2zqwp
biVv819lYu7VoX25LVUVO8aUoW3fKMD20S5lSpnaPv38EtzzHjgTOPp+IroPYSiQlMrlvzzLvmxi
Ee+gGy2I2c2jQIoaf6a/HKqgPEJUWChvIyNFEcBdRndP9wKgHSo/0w/pKZ/t3PUEwWCmYPNW6zx8
7TtP8MDN5GLfpJYJye7V+UGalh8Rd63v6w6b4HSOC2u3qVA+xH1VtalG9HvaK+WO5A6Q1hFAmeYq
3tsizo/zqJCyYTaTjS8eOuD4iW3R936ZA3Sycnf4NUU6VHtpT/XnNbIVNNktYppN+FCe18z/e2OT
PR4g1U33PglKvyfJK36hWpDcUw5hdCY1zCdFm5RioDVg4zRZY3BnlbmAHrohsrCzkFYD5CPaqjyK
IUbzL+zKosa/sp//DVguJMdA6OgmiUrZ7oZlI8C0BG52u22qyBrngtLfvvVLGxRV3VDuqKshfrLK
ZMa22hbtX/grq1+TR985o0i0XyUbxbWVBUaLFrd3cnQK0Rxl5dpZu7aN62/oKmXrXvY51X4oG/OX
jNZLcZHgqTnThiqXeO9irzOnvhXNN8B7sU5QlV/9Io8qA0a3N4721WwdOsxQ99UUh2CCO2EtF27p
xxJXpKb8K8APBI831dGuCURAfQWHCuLkanawJK8E4FR6KjVQUpw68E6yqJI4h4Hdr7gcdN4TIisK
SH2dNCSYdu2SurI34iEjLedLnjcY4fRVaaM338ZjtkvYlnxwxDmRPr2wDj3JoqcdFMYDKacYLAof
JL3hKZs9+zFWWbId280rPnuDLZlFFc7yO9Cv5U9sd13KISChBXWciXScMoZvXw5CyB9gD5cHh5WE
sCOWf7eALVyc1sLe+txsmGBTF8dfdZePiq6Xbtzsy+A7GaDx3HPW1BsAWe1kQhPklpAwBk3WI+u0
oBxqSvMjaOecum90jvh+aO81YL6viVywcMVmNjzfMn8WxzimMpzarpSUcnDrqlM1Vbq9IPdzT2Ru
0WWWEyIfRr8Klr2dGdj1sNCXAzlROVtahd0Wpp70hgoj7l79VWGWXe/stpl+Rv7W1vehGlWyd21T
AKYMQyMojnt9jyVwYl2FUefdqiRYop30VfU1bBv780z+pc584Q/l9cj9Xcu4SqLdDEDh0aftJFKO
Og9ToKkTf/mi3zCtmV2ijNGyh2XnRQ6WeO3YPyGDKuv9asvxUSZ9jo+NaPpXFM7/b87/b/fj7vxD
V6pfP//XST2pX+PfW/Evv/cfe9DwX8j3gPiKjPmLAy7r/zbjI/dfUB3R4gRFYcA+dNx/N+MjOviG
tAQVhWY56Ir/mG7E/6KpH9DDN46K6KNH/00j3vPe4GDMFWFawuoEnROi3vFeuaZxqqFz5jr4FTuZ
0lRlccizmtQmvdkegwCLhCffGrCvo4EywuVV7hJgamj1mf2cd4OPymvvLnV0mRTBqvd1YnXyfKb/
Pt40QSuslf1mCcQzHgvV0tNrIfb30hxZFudXtLCw75tiAbEMGV9kP7zWkyi/hZR5CaPIu7kVXwRD
+6lwbDV3+5zaWy12/Ry07bUTQdtJDuQHznoF9Kyr/mJP6vmdvwEu7l5RQX/XvH+LFQKkgLAfMErQ
dCGvD9zUW6gLmH/86MIi/pXNfVfJc9X6DYZddA0G9pUxRwA/3Qiuyr8aG4eR7Pjx5d/xOrl+RG0a
lSN4o7wpbubt9bfKw0aTvf9n5dQgF1LaJQGlPNJ+HK1p2s/5oMD0qpxo0vKtTXR30BpWQhoHdNPs
XVIk6MBM9D07lHObBLHkZx/f5Fs4EMwsCJ50yqEOIghnpuXbe1yK0nJBAlk/Q2uYbHefb1EeyWMT
+4pNCtB8GH6vAxvH5Y+v++7dmOv6CahNICRIBPyTCE4dKOotL/6JSX1DgXBidxu/FsCmqWfNYPPL
T8YQD+RFgUO2+ycBr7coFvPY0FvBPSIXFyAjFJlh+RugKw+o+NhUTH5aURNJDxU8iPeUMBNLXfQb
kRYGJ07v3Hi1XPWpHm0bw0pS+4ZB+XggDN7qfwBt3AkSNQj/gegJQEIC2H17Jyos7QoURfaDY7gL
hrOeECnDniVrx2Q9W+OB+vn+40v+8+GRd4Eyh7K8QQa9p8cXaEOiZ2EPP30K3PVyBLmLeD4+ObMe
/UMZA4UG98+o4w4F2jH83hveTXIg67DF/IeJ8CJo8XYAABqySlioHttp/A4JmidbFSRCWc9FOUSt
db6owiyIlhB97FNNH2vDArkdV5cE2xhBSICqdqFPrQirNe0sZ+hOSVu0Q7eXAbLZ96RH3fj88ZgZ
7N3f79JBrMv3bdiZELSNouHb16RndDlsiLzPy6AoH+9sXdsMFvg8j3LIMngT2YZbS7No6LObL6XI
9X87WA4q+H4IyBRzN2Ta3t9GLN1R4XHYP9MAsdjDK3Yv0spptdUaXHkZUJUn5PaG+qmtgo4d1bjV
OwGKbpU11TtZsNuanZ/SFsko9ZLpyoffitHwx8P1zrzaR3aBQYpcFKwAZkNAeI9l9OZOJN3mPY+Z
Sw3iUFGlavSd3FRJSjDLlc5DatH44mf9Ktt+3cf1tlonWDbZxZgA6YHfsm32etUWktQNnoYd0gfT
Ae2D+7BN8q1N0QcjrUpdq1qd7tLeiNwboDrZLP+El36Rl/n7BAD8jYwUqDPU4A378t2Owczs5AQR
6DsFg6AK6GLgD45CbaaTZEidLbLY2inivuyeOOHyM/2ynQj82vgRZSnYekcM4f68oN/xRtlGiTaM
bq7joNDNRvJudtZLPbYZfg3faQmXAy3ZsY79G+oj3nrljXplOECNNNsjhYV1jUCzDTPqPWz4c3iP
eFpmncPrrrZHovIxvI3RfmKaLLjTNwmc6MC8nn70EqbQOkXBdI8rVL09bg3YFOLlBhMvNwXIYxmb
1Q7OXL3zKBFvj3FLjz+j8kh7P6M7ZucKRmQwevjqRtq8u3rJ4YRRTjWXTwBFYbBFkbTiT/QED9x5
aXUmNlAiaOunZQw7KY7JNDjTyffwFb4ehjrDHxoKqIvXXp61y3lODyf/1sVd5j9O1GyYZFGcE2dM
susJUT6e7O+3cEY/sgFJA4w0OjfvQdletna5kwhouk47Yjm7uPC4RwoJVY8JqpYzG8XHV3y/G6Hk
gWmQY1CghBn/uOI42GMxt978jfqImYyzsZbt9rSmaw7vcJJB+D2rvI1JOLtajfkNPI6IefrxbZhw
9s2uCBQVxRgOLsS1MJt7rwiweZOWVhK2j63ftYruba8D61cvC8luVNQjpeohi/rybhoBr8w7UVAm
POSxckGvg6GYGxI3N5dXTRaHp8UboP7uxtkJp3vsl6gxwSVceliyi41vKqbTJLA+wt1msRe02O97
nBFi74JSpDIrf0Jn45PLeQ8G0qsHb5nOPn7i9/ta7HFAEW7w1DwtgO13pxX9tgJD3TF6mHRnE8RS
ZHcJYqfNzFtM+Hz/vICexLRd6sTjS65eIluLnoFZFbrCqfuULaTJFORkubXDeSlcz2yRchtt50j3
XSAzvQUoX67QP1sTUztr3LI6I8p82R9m74sQ3t92NqMqGnNssqvxBsEIv9uqpde1Ww9f9yFWhcfa
UiI3N6AsT5ul+7KOXRvMonPMCnqSBqvmmC1lEJKDxiocwnhnCcy3elmP9RPo3sg/L+fGjIOEhxTe
ZhKTwKuSdhl/Zs3bcDwa3IJHb2hAHB7fuE7wuB+/LXKqN/OTR0PZAVA9SwVRBeK9t6e2WmonanS/
Png57rY16ALJ1Nqarex/KDuuXSroCnjEY+R25nxsrd7hhSxk8jmdmBaJeAzrPEvPD0SpA8MxR5XH
7KNXwm7SlVbCFPPnRpjdTbNtnpeuABeU4qtndsFSZTb/IsdyGIo29xkKpagLKmOXXrEk6DRV/Ot1
fMxWWD99PAjv1ihcdZR5jDBnTNpp/yPUdebND9dQWl9QEqAMdHwNb4EgLRPwjdgtAOV+fEX3XVJh
Lumj5YJYlcf/iZreDrtdYYYRiiX6MmqqhU9qVYoJxdnP+PiV8Hua8rPVL+MubLyVAW+mrCNkYdNj
lOZhadRdFI5xVh0zmv9sBizI6X6gUcoJ0FosfLV0HFS/X1su546hXOhks1ZYReZ10OY1L8LCvpAv
yVrRFLD7FizdWVDXnE0Qo02e+vGz+4n3fs4hngqfycXZxycKep9REQ6OVm4v65cCmCtsb6VrT1Bm
trPqFkMnf1gPskACIN4lKPkZMPIAYujSbjSwuZ0g2rGuhry1/JusLSIvlXO/5D/ssrHP50z74Z6O
F3hzvwJcc9/2YTs80b2FpuNPjr1s+xiucCBSSfyI5us8B/F0O0gw6/0O3EbrXHv24CT7Driwk+KV
iBn6Dk91iW940U2Dv6Qo3E8shmkbZjozixVQ8jyiKKL9E+4Lq5+n9uLoWZ8JxGudjPgty9WFKiIi
szTasCDfSGuZiuJiqVcKr1jOVeFxSqLc2wettWxfIHK75aP2mzzbI3vvOulKftpTFAbfmOzpdcx1
CtUUbQoX+RPZ06G+ypLOhoM+O4V7zK0xLmj7133rP6zBBOjhARzzsnxZ1OKpG7rmnXXPiRHpnwHF
zuFhi6YchrEA+1AAPl22pj7LSqobx60HSdNjkNR7mEFGwzbK+Nlpq7j7SVeKuicoArXKXwlwjxno
G3x4pzpXWSeDeE8eEDThGWIadXiLeohV12dTCIioKX4VMV1uRnmB9zf4N5vXT0zpzYFARbU1tBWO
TF3nCxFd6CQrgcV1wVLLHCBGrubpGt4dhdRjhv2LDijCu568CI1jaHxkroTYego0YzjWG8jwQBFz
iwKy2hfZsFXrxQzoqCjPZmQB6OPW0ODYYEH36OBrb9E2Gy+YHDO4JDyKR+oLWhB1YU29omQRfmqg
hfFFvX4Tw+2GnyHh5HO5rR99+YzOQeJOlwAZRe6eOwsmTBF4ygA49tnSVU5Lp9CfzLloB1bJ40Bz
5lB5WrIVS4YUWYwkyD+ts5hFdFdlUMeaI81pyxUXtV6TePoUVl6AFblMEhNVR4NCMPYRlY7M2q58
nxZWjre2ZMu+YdeWRXBledAwmmunlKXT3IHcruIMQVY2AvgdJRzPIWXLMre0TthWuwf82NdSUsk3
zYR9p2zo01/d3O24XltBRn/QeSxxjCUPZmTdWNP1mlInLMwf4f4JWfBcTUxM7xcjT5+Kwum88FjR
KWLEvEYBc9n1Y6GsU9dGZsv3J5XHUYpkAEiyw9YRb5ypZED6ZUfLzzxqAfia4ZMVDr4RZwnokHnX
FA5JZucAhQw/OcIv3ODfTrOYcTbOZdSSLG0NvAqrq/Fn/4WpbULGMcDm44/MsbOi/FHGRaAt3iBt
V/2oqk6XHeMFqqo/K/TmO8sNYA1zyyVvWmynkJnFFaD5OvQ3rcVMsHCwzJsPVovvNUlrhgZgDB/l
iI0BMbrnE2h6nvH38wxoTchnCm4F3wsWZABPdeBniZf6c0IBaCciBCbsw+/ZA30DUM8eKW7zcJla
XwZDM2uG9HeMm6BBav7ljUF942HUZp1+D7X1+vH/DPLr56gUuPVN5IqWG3A6q5ie6zIUJTI4nYei
xo10je3IjtZJXtonEvC8T3bB64vqt0kx1ci89ZBfdE6CuBeIugJNh09JS09+O00ubKecKiw1NmAb
SLyiQkm/2QS9eQsxlTWK1Jl8Tl5HsBesIPa112cq3JIcLRV9F87O+apjk53br6/2dXqEWd0wPiFM
IL6AyjIPD5qwYLLkzmAuU/gFpkzAHaQdFQ+bVYJOu+RJPTO8rxNp06vmLnlI81fAMIz8njEIY3aN
qjC3/jqg1jZv/KNvvN6PsAoOurq6oBcULbR6TUXLPoAf6VnTSZWbygeqQfK5nCJXPjth3jF94L4C
0kbofCLY/TRSyzZ/0AVAOIDbzmO+NJ1tlkO70QKnGqHDvJgfQFA0eXns8pi/W0jPyb3zegTHrq68
17lSVmOiorPfQ47K+MDtLKVX80c4AXouXgEH45yfHAlL9IHIrYqnPeI0qitTe8wzLo4oQU/KRIue
2mZDwYCSDa+p0BcAR81y1pyvfK9edVjFx5pgcVkvvWRslv5c+b3dtrT3/AbobjbmlA3xSdJ8vlBy
5AtBY9DctlLz37WdKaIF9uxQKpLU8pvbqVaoaBDqVFzdKfJ+egw74MntIVs3M/fnhK28Oi6edNlh
4sFAzg5NyxHbHhary5LxAj+HYVu+2eFSsd8ANMUk8fx3ORkRhGKojrqAyiN+rP4I1/ocURmG48x7
WTOo4CEWgkzQXNOZ8ooYo6gH6c3FHJ4b3C7PsCQ0RnF9FstW80R1Po/BIdxsh11ODb4ZPmcRZtZQ
rzJT/LV+Go81jcWdo13zvHgtgWHbDUxwPi9LSqFoBDUbdeXEd2t0TShZrGF74wln4BPh6pgcdgr0
yLx6LbJsTtAMGcBHOWTuRZ7hcU37+7X0lpGWUzWUgV9TL82cmtS3bcmduhQVmIY8tK0hisw75c8l
Rfi8jhVbpRdmK2cezJaEYSbXM4OnS8+UClwd19TicbHN+fUBIOEivs2EZ5l1OWcjndnbxKtMkRJs
O9tPBEkiVJ99ylhrdlgyxECKYziLoIFUhFh9CG+YIlD43af1SUrOYZjw8jeAGDxV2OFfEqRwusyY
D+4AChK8p6lEV6qnEu2V6JpMlzPgvSz6XG96tk6oISuqChtUl/A7+y3zy5ppSq5nCPGbZ8hEh0jN
kfTSVKnwzzHVXPo7GLl+D5MVX5FnH5GM5halKbFmR98FmWL9NZdOtWQHTjQAdQhjUf+2kEJyooHa
jD/X6oudywqcMqhZr1ju54jYBuctUFHS/TZmMaWJs6HWU5tgU76N9ePma9fvITeEJBw7cA49MSW+
9Al0B2Z5Wxl3cL5pAVyPUJJB3Ob3k7y+SynoRwcpagmreayX7aaB5MZ0S9bc7CZE/2bxAq03n+he
qvdZ5ZrvobUHZytd89V8EKZJwCfI3E1vo2wyes7nOdFidruBshCHioVqViXAJ37ye8oSU7ITIZVp
fvRaDzfbqZWnw7ICCdo57mDHd7qI8hmUi91RPfdXoBHuxSw7s8pzqJGM/kifiC8+YZm6kJvN/PZt
+g+31C3NnQOD5ld/XyiAzGedsGHnZb9mbF2JQQckjE5o/zNgV/N89WuhUQJ8ZjZYaIyZexzCwQcq
kbcStFshQ22ddBkIPq9munjTZenmJoxDSIhrQLE0t6VfFpyFHzvzOgu0WeTCNW3GPew8MyfRLXFr
POgLcN6GsAM2Lzu+Dgh1YLPp1XFoQixw5FZ1RZe7ieI/FL7eJfTUctgfmMEumxvShe/LyoWih0C9
2kXfvA+56yjPF1bD3LPNSss3K6iZKLwAzyqlufc/ZHdvcztzeeQMkWBGnQPhk/d11kEvsBbGiFLV
69ZYUQPmLsgDWEkfX+pdk4bVhAy4zbUoWfHf99Ydc1zLOCOU/M8csWtQ26kUme9/wonAvH2EG81L
1SXa+aceJguv7Pfm+PG9vC0hBDa0RP6HVjjq2kgueO96VNnkgVVk6Z1Q7GQbKwMEt+QRBa4ISHFP
6Pyncf7nBSGeUzhAngR9EJjtbwsIeAvaAJnt7B7JJw6KvObEv4hWzJYpa76s7I8f8J0djXlCarf4
hQLAdUHvvS9kLk3l59BVwvvfO8ZcbKZov4beCnR48cd4OlYi24bPeoY0vG81SmrffW9ga7DGzec8
+sMdvZ3p3JExwUNwEi+yAC2f922xNbEt6DKevG9eF9VMXMcaRw81Y1/HsrI0eYKvV1Zm4nE4EFpY
hbmRSnhSw7uVZPbHoPWA1u4WtpYVkLCQfJz1kTm35eqRT6bzaz9LvG6zHz/E+9fIi/ONSxIdE9QC
4vddVs5d+FCLNd3id292pu0lEBJj0OnPuKxp/w9yzf+v6wVoASEGjxw8avBvp020EI3g6Ktvfx97
S17Iamf37Kw9MOUy/69KawHArBixBZ4P/RyUUt5vB96cUYmeyur29VgiSDZvI6pBqx66UZoD4+MB
NYWz/ynVUp8F8sRENaAU2rb8++0Dzuu2lMMW1OdRh+JekEZtG3nfga4Xf1yC/7wUrw5LpDBGa4Ym
77saXpu57arzMD9/DUVglZum5uLKli8fP9W73hp/HYRGQjOeUSQPYGd9+1idrYqsWkTyw64oU/9e
VoBoTagIFdCkk3M8dYYu5g9utIuGhk4Hlis28C/UDJbooZptNsE/3NcrRORvA04NkyGAoIy8FVsb
bl9v78y26RdhszmeDRt0qvHgBotBSWiUgHT/17iBi0SjdMyp+SY7aKVksTsV5Mppr4gigAblaV8L
KlLXrk9NxL5rsyDP+/OVmCWAH7KUtbOsaWbQod9GpCVJz4bKhfaMaKreXJXavR2OAF6HgBLgtbc4
vRfeJa99xjokSfI+QecC1XmDdCr6FnuCr7BEWRIRgtk7JwGKynaPQrNgivwOnCKLX4NL/RrukDnE
HGLhy/b6mgLVL6M5o3nBkULKasKTGfMeAu0eu53mtkMvwToR+oWAi72xMUGm9bozC5q2vDegpw5O
BfWoWhzju3EAULgPRdRUevefUozkOMdk8TXAeons6PjNjO8mYxNcRHKi4kXOA4/8IADeWae2JtuZ
LoHMZWWeNks7kufRZ2iq5sEjHE+823BViS8g2NqWKVKM00D9d33ND5N5HT2JTrBuKQdTGYrofuyq
QsUopFq6z2e73UkPVJN7hwCeiOZDLkM/kF8CQOVb/4U+iOm0EZvabnjbQ8buwy/ATUM/3zPPgTkc
i0E6TpW2DsHwXysp8RhfBuGChxoqiquKbynnZeJzlyRVjeRgB/CPDJ0NzUjDqoIe/6FDTimMkXaC
+LzubIuKCRwppnsQp6u/ZvN1ncD7AG3cwA4ly0dilH4t1rcjBJtGzc+h3dZrsYfaLqDKtFHXDl87
KkIwFhDGMK3A33ukpE+fh9cxTC0Soa5oQlcT3b/EfxTkTfwKctochq9To3mJUjsAq6SSQwJSB+Du
YCMCxQ6b9xG34dZgs+famiCsqqGPT6JLrOaIGHSORU2ez6cA+Gy1X8s5OwPR7p2XtrddtMMynVNh
6e+jARztkgTFLaSjxqaWPQ1gc53k3M+DHsVI3y2eK1Ruv+Z22e+XxMnIkRtPnZGEU+pyu+AqFvb3
vmY5drMIr5GAEfvILwrerm0NxypafKOTrj9tVQN9jJhCHeLV9qByjGH7oxD6hAmIuBp8K79qp1Ed
gpHSOACZ/HzqdbIvkjn+HIlCgjcQ5c8Sg6Z9U8CqX33Q70GWyEvQs+1xzTq6050IfP50DNXQr7ro
OPMnL2LyxOcB3OsZeIzsp0xqfG8Xp4Eim1TBsajs/iTwJth2kBkQtbG8Pn9A+jB+aiw86xIPyv8c
u+XBdpV9iRQ3dMYeEYxrn/LhcVBj92usouwzRU20RwvlJT8dWlDkWY5w7ifIQ0CxAUMfnLFV9+Pk
UwhhK9hDXNSX3jisSGwif5JmUZIV8ddyQnYB1leof4wo2DqHXgPvT/OyLUBVe0H8K1ZB1O6tzBou
2wSYxN53VPUZZnNN/tb2V8GoHJkiWNA/2dUorpfIt6/G0DEzNAtMbzefZpxv9XJjw7W+oCpvXZY1
Qqv7mN3vpzPPCHNuW2zkKcA7fpuFnH9J9IhSFzbY0zhWvQvSQQBr3LaRmVs0cCdAcg16L7a5Xi5D
nct8ZzuivF2diI2YVC9FW7LxLv0YL6/LYZHD0RXavQoa2PdUoB+Def1h4x1w6zssn2nUak/J04bc
u7RTtA/W3kNWTnW3ovCHb6tYiBVt2u5A/XUNNqNO8XAAa29pz3+iY97vPIQmzgDg44xjt+rz4nT1
57FYFTozSuUPsljlV4yIsb6WiDmkmQOjG46z3dAJjqkFsvCWYkv9JZ7vEncsmhSz1eqpaiEg0Hxq
H5FVkTshJgf6nB9fCHeIUw3f5tIvO/9phEF/XdGHmGiH+JqLIpuWaUuSKev8OowtGCuNUydPg0Ww
tY+JG40E/ijvwjmsj2z0YZgm5RadKwcmBfghMCdzMTwgHo24hl6cs0pM4RNk5IeZ/P1hw/snPpMC
tnkl2/zXyoCcFSrS+kB4up7UkATZbvAlneQ6R9enmKaLMKnFmSQ+drAVGZOHpFPJs4ciwRcUfvrn
CX3YX+gTQs6MevfGB/BwZnNS7CU0/BNxL3p0czddW8NYf9/svjvzGicDMUaZ+7ZYbZ+zbGFHQq0p
pk4V1OE5xkxZKsauOqsDPTyAOfO4/8m9dOwOc/jQG79RL5R3SVcM587aJKcW4fGrfKzkYYnYcknP
2xJqla0uB+3Pd92YDV8GbN1+ePXE5uCib33rry2Lh1rbJ8dT+moZovkCqqPXU0+Ku7MsbP09aTvI
T8oxycUGoeIam8rhM9LpxUNMSecb+r/qCwd+fs5ii242x1Jgq8Ly2CRZcE3n3fFSBIybfbytEHht
MHLHLbf6u5rWwF2+9Mh0gFixj8NcyW9Coa1C0r+hIp34+goAVU3Vou2/5N6WtOzZ7XKASR+fO/Qi
U+Qy/E/xlHt0DAbrp5XBBbev18DfyiRd24UYfB9pSu3xdR14U6QOCFfXkBcQt8muZ0vkd1R/oJT6
a/fYqOGJ38kpQMMyGlsimEpH1e2SVMBCA+GUlzBA3e/ayjQ6OMVs3wBB0g+lO03yrHAbz0+Twomu
/KyHS5rYbZdctkUs9vSX/W030YeHLrQB/a82BXe49ZCZQIDEdq5WS0aMdWjPariWyUQDCn6cM190
vmw/eYtvfYapVSLHviC9eygSAQkyL6f2QCt6La4QV+/RoRm6AKRmljnWWTSN43a/IqOjizMTeth7
WAt909eMWj/n9WVNrQAhBScickmDVmfTDVWcakw97eRf5mjrV+gsTXgNjDBz9rNDiHilKBCox6Ak
K4VmiEC8CkICp7wD7nQ+qTC6DFzIdtWXzVsz1IzXRdqJvnTZ7OyLGNlf5EqbtYOgN42BPiVwFCqQ
QXmTIBRjZUh/pJafLKfSA82zcwu/+dyvjrWdzSTAVWpH0rWR7KiWLnUH+gs36N4i8wRwb9v3VNwu
K1fB3kIg41JZ6zJWn5rVCpMNPaa2Q8VkT/2orQ16TLhB+0kpVLrVfkU2B35Pp8ee9RDTdk21s7rt
wXd0U1yjNYQScttRfk43tSDV47UrDSnUm+rzroRxeMjnYL6pS8q3+2opl3NcM5x4j1J5EVGqQ2D9
os4HCFZCB9EKkYWufKhcBeM+WZCpRjQA2XO/9igRUkt8dIQ1/JwSQhNvEKt71veZg2oCnl4vAvsL
8jQpmAEgcjNy2eE9nll9RGCmsRhoUnZSxQd62yqX8gebkIzDQyHgAAa5dJbkULeRExUH4S59ENw4
1hTqB5rMbXZeydhHzHL6vm1F/pAX4nueiAApOOw4TzOYk0MWZ8OZzeEB10eHA225aLtqIMjeDl6p
sR0bklSgtgajC/iogN8UtKeha8I9LOB1p+PSZ39F0eGHyrPtGKF7t5P5kt3Q+Yzt1FnGWe43Dhv/
LhkL7xQBbBr25UQNivnAhNmB05t/Or2oPwvZjfFhjKL8euy7/qTlCGdML/mUXVDNzqOd1S7JRdtX
cu92sjnWuNKcoF86B6iV/RWUcOsGqWX/yhU0U6Ff0VRPSIv2LqpVT52ONHRhxFt2dsQhvLeTSY4H
AUX1FlwjhnhimKE5jbONHHeNlLkfjpNA4bnNwLYC1NQXY8jDHSBaOyechMqfGf14eVbR99sPLMp5
t631AGUJ6aupDOtmX1bEF9xCds+pg8ZChD6R7kTxiJSf852K4HIETJSc9TbU7UhE1Z1V2QiutGHx
FSb+Q1OBUMtJ3I6Rm1XfkChVCOp6ff/NQ9D/UruGPZgNSwVZmaLtZSYgGte5TeW9XCaI3q73qSIt
uZxmp/xRF170vc5y52vtePP1REd5HwjZX3iUsh9pCri12dMWsfMqW96EWYYAD4iD2UxC/4dfmyR9
7Vpzai/u+NxPsVUeUImgQUuRuw8vOnhofToOJYoUtHt6ipjRXDkp8gd2twutsgpu8Kx0n4uiUDWS
ONzDrmrwCUcrrJUpZTnmRLGK4KINtYv0UgHAFMsAju/LVvTq34KsrUhr4Xn2dw7eGYFCDFmncwtV
pD18eeu8lIH7YPAMRwcbHsTKVkt8CoKletZTLDgeyDyPvc5AafVZ4F3TUhyu0JJ2GtiYhDTXy6jF
c41uYZmOlD8npPWa5YdSK2uFRUmepgXV1Z8T3bRpR6dwOnTV5F1SPM+BcpULomcGzvrLB9qaHduo
UFf+Sv6GJFCQqX2TSSs4WLIFi4x1QPCI70XzLRITgmmjN2LIYEn7Vs+Rc6LrFyeglYjhdqGaC8xm
Caou2f26+bDIoqgI5RJCT9AlVn/rwWS3Up0ZhODa2oE4DJD84YOOYCl8ZNHbovLr6ZhPIS0eiG1V
TZA2HEwaOyH9IkuXmNrrsu1rh7B2/cntnXnck1VkNVtaEvYbfmGOzpv1zLLdqvM/hdqDWF+jp+E9
YfIdWSg1QPSvsiONvHqxb2okM9FhJ9tefAStNqS1dRpx4AbrvqCvBiFTgzL3132HzWdbX61xRkkn
HTUJmLhrJqpW3m4Bfp7oIzI+svya5zVCwPuZpUJ7B5aQ1yFwiDJGqI45sVp3oQtttX+NEquHAFmx
umw7dJ7oAZ4y26UndCYAcCnoxCsyY9VdpUXNe/AtYFxwTbWmN4F20sDj/2qtBHO7QYxVt+4TUSzB
12AI3OL0WkS2hGmEqAaG+8lC+2sRVzj0GUgBOAbTn2EdbtHP3M/sJTwD772x3tAFTMpvWsyFhctJ
TAHOIrPNMGTniGA7Vo+6oKAQXysCygXhx8Re/VTno5b12UbXjbfFkVf11bMX6+7/UHZeu5FjabZ+
lYO5Z4PeADNzEQyGD0XIppQ3hFzS202zyaefj1VzzlSqejJPA40GCkqJEeTmNv+/1rcGqDV510/l
0ej5ejOJb6g/hI8YxyjCe6OzarD/NgLaxDioPc74Cn1U0rHH4ewQNZsalAbzsdJV6wx11FlHZMbW
vfaYMScPjlHnQsrrnGKaaqrDYBuaBJx+2+cjMQOlNJM8qEeUQB61gxL76szWzw1CJbdDunMD+Sf9
SjMbzyR8YDbMLf3I4ql2+/xRQfXTrfQKUxzgG96dABVM8aGWGbssVPlxmwWVLbx4PbToZ+Rq1hua
orMN5i5F/X/wkmi4Wqh2d9Snk1Olhoaf6XZ/BnY3FUFtFIjIBo8Gda3k96knR2ffsIVzVkZZAyyW
5ZiV27ZTUVdKt4avhrQ7+6hnFb9x2JqkStiso/26M+bpTmCll2wQFOh1TscJMUxrSAGtbXYF3l5X
vilzCD11pUVjo925WZJZ6xHn+ntLMFm7EimRDCp+9oHTSAtPNmA70YpdH1vZ8AGhaqm4sKOGlEca
H+5slq5Q2RS95iIa0huv9AF1V1ApJlXsNFE5LzmBRRQsHVhllU9BMbE4oTqTuClcW+3Xumr13TOS
DOQcq7ZG/eejNcHaWvaajt6J4tZNxMkbKmLDPvwsaQQS4WBkTuDgaT0oERk+AkE4pg80fzVAAsh7
PSC70sJO6yhdvMVPwYNx8NGuDDR/u6bOm9TvKZi9QcYDjwUY/bZX1IrvOdcbW6vldeJhr00vdL0A
uNX4qSCqoniY1tEJBp0uvnO4HONbJyUBil2XoZO1HNf2AT6UlbwxRRrT1hjM9K4ajfCMfDP6iFqN
Ow/jTiKjC3sqIzDS5KpO1PHRlVZ/HUEj8BWw19G1doqK2dQBiwe0zrvTKB86ayB2416jaJGsRzQ7
30ZAJ9K3MmHuiLBJkU221n0TRtWm00v12W6FtvIc9JFxm884B8Q8rfBlTTcaJrVkrfdiwfySqkNw
ZzJ4wz6yia9Ewg64ZBWFo+TjegB9x5bTsF+X0B83dK7o/6rGAhqKBmNg6lXwYSSrroY5t4L61bAp
gPV7Nvq6P0W6NuDJt6La2SDQqB9G6XSoobuSb4lKwflutjFmeviA5qVRlh2vIBAcjqAyTXi5MdAj
k8maJF6zoKcowiiXXOeCCsBqtuvaDrIB4d/aUIsEjIzkd+AxiT1ylmLBPdU/RhGXgR4K6Y+dNb04
zBbDEQhjW6/zZnDvhNV25H8oltVwIEioApFzdzbyUD+6REs5yJfCCXe+FnpHRYkBI+ZJdpBKLa5o
CFMfbZr+iluHqIdSON7kJ5YAYOOMJpFs/TilYpW3OM6DPk7cnPm3NfJjqumTtens0XpSwriWoG0F
FE8EJgXc3LrQXhIPJQYBP1p7U6F8UQOHoFQOBZ6O26LBel8EhZbGD5klW8z6GevzwP4cjmbbuMt9
sy+jMVKGNvQqvIH2YTw3qD/AFvT5iwHO/bntqmoVJyW1R5SeCLiigSGfty+RMqqQMoVUfIWdx7nt
sR2BIBy/l1Gv7NuUl3rdJplz6fquOnRWgwcFFPSJuoCzgI/dJyrGCXFfZWS/1QTsBtJUxd3QTvo+
E1Wn++ngjstuTS2Q9JSUeBwh3J0w4tJeYzNn41QkntyWlj7kd7h4k3VLcWvdMtRNvzGsPmD7oh3B
vMVoFkftGcqBfPZgSqxq0atYOq0sKNw8/IHcWV2bltk9umz3t5oZam8VyvhnlV+x4Opw47AiPOMF
cs8S8cG2HjreOrd/RTjdXeseHgiARQgzvAfzFfc+7L1WM4st6wE4mt4Vxtp1EM3w26ex0dtvBGcT
oyQ5qDRVUgKsjrXqSSH15j6NDbPwTar6+7oG4AKoY8wzw3ifeqr/AKqArjTtGwtUVgxrevO4q545
0VZFfdeaojKtS5cuiWqBcCEgY6Vt8GUjXpBTCooSwwXsyos5IfGZtmBKFlGXUamyi/cqOO903iMw
n7rHMIGE8W6VZpXt0sotOtMPzVbtYOcNljm2TF4ZKht6bYskx9MSeAQIArWZbaOrTonfZnaryj1Y
caqYK1uX1sY0y9H9bhNkw6TS1Fkuc+YxgqesNfs89BNrZbKjCKGNifYLmTTbeNReEx5tXhrk9aTW
T0NcV59qo0wLdZmyvoMGsR6nLKaTmkTgBtc1lFyaG4zBhjZIlEaz2twOhttxhEkMCT3oqXLHcEjX
NIhdzn1YmRLCSNO0En21FiMxBFoAvLoXzVufzYM2rfgrgE/9sTLZkq3mOmZm2IXYN1PPp2K9fBPT
jlQv38aRHJzmW69EM5iIJHQzfoZG37HlUekEPY9jOokwt8nEIrZ02Py6Pfdzt5euoUOfHu8sRHya
dPRkfu7NJWCIHCtKnI+sqpeGRvGn8KOAk8EDVyraUr9pVP7ck1+uaGsqzcrFO0zLd0EM/NU1THHO
7VT8Ep/Fn1cc/lTVGFbZ0poXTmz2iOAGVSpYPpKUpuCfX/lf4jU8VAX/+/fld97hf7ZJFHf/+e8/
/dc5eW8rUf3ofvmvtp/VzWvxKb7+o5/+svjPP34cfVbr1+71p/8AGp90023/2U53n6LP//wU//0v
/39/+H8+//grD1P9+R//9l4hvVr+WsS+969UBo87/b9HLWw/2+K1nL7+wp8UB836B71b1Vu0OzSP
KQX9X4iD9Q+XspnuIWpZuvcIB/4fxMHil2Ar2PjEccWjCEGdQ7O2i//j30znHwwrB2kLsgaN37f+
FY7DlxGlUvey8aFzEduxiBb5MqJmJyxqo5sTjnTAmymC2uVIdABnkIUGI632bMMXeddwu/zGSry8
Hf/T2XaWK3NXUENYlmUzoeg/j2VnFFmqQLP2hSjYOTuxqr41dhc6pJHVECHI2kNz0zOVfIqixx7x
lyd0/fNCf2UzfFHcLNc3ML4vITaIEz1UIj9fvzNFLTBwk1bnOBUsmzQ3Dd+1RbWthPQe0ePln6Y+
gadTslnzk67Wqm0nVHP76w/yZRZZPoeDPcym928ZDI8vs8igVnnTTErqQ4m3jiRSxM8mROpDj9Ut
+c2XXnQMP99zjOM0J9HuWsxd+pd7jtFhnAEjpX5WhObw4IaTu7Y4TSrnDoUV+MzKktdff72/DzC+
nm4tiS9IRyznywATcpQdeRSQcfDlQDsV0sr2OccsKI6JIrcA7dX6xsEz9fbrC/+z+0rwNffXshFQ
GMvP/0JYEAB4cexrFJbpf9o3iJTD9GBIZakRRbQ2fn21v49mU0WHA0oCTyz6ra9PcUoKiNbU1bM8
t46iEB8p1VhiSyVV4wG4AZu3lvrVWJa/eY/+yQ1mBuHNJRiYL2p9uXLdd4Y7ZQY4KmlbxyGVGQVj
TV0TsfiB9d7bZ8u4+vW3XR7al3HkORiuFnAETmDny7sjZ7XHOMdOs1Yt9c3SKkZqykz1m8v8/REu
QemLLA57HaE0X1LFS0OglqslAE1C5sEuZiRnhXTPPuYyBjz/6+/0hZayTAjcPi6z6Dvx2n+dEBwq
h2WjE6s9YDd7cqisAgDQVEIptKQnX7i2TTi4eQwzLO0NADUjeyvkEI5UggaKJJEjizX3Nx/r7/fA
QRrtqrj5kEPR8v95GGeuGlVdOAGiwIswHdWwoIHYedl4TpL4dxli/+xiBi4k5qJlk/H1YjM9yVgi
x6E1N1rHjhbzFocR2z1hjvXLr+/338fQsrhppuoyM5iGxQr31/fTZgaCStxXYK16b2sAMUs4YWH9
/Y0h8u9vpoNydOEnIZhltflyA4mZkez7l4IHvdhzOin5dh5Ha53DOcWRaHl4GxVZAKJUhvQ31/77
fEtDhUu6Hksri82XOagrYfxQJSGk0tFZ3fqEM79OlzTybT3FD9TXOkvPv3xfHSBSOjVWwrX+9tI0
GulaJS1cn2gOeVUI9QSTMLrrX1/lb7OOrZouUwAqQJX4RXf5+V9mVxqkczrzjSH0aMrVNdPwHFL7
OmRJH/rSdOt7zgXu5dcX1X62tvKKMrc6KNqM5UXlqsv9/stVq3bRjQ3yj3Dk2DuGRkSUd0EXIhN0
JndKThj0dshc8N5g/xlQU25HH0lZlDvwzrO3T5F1YOeBvTv/5lH/8W78NCfyoCEu2YuI3vz7fsYA
j9dh6pv8Gc73lgjHdNimtkVkiKYPLsRNJz1iGo6vYRHRpU7nck+JL+I1nrPPxKHOhjHNaipQpX2y
/fWN+2MR+PLh0Imy4wHRjKL5D37HX27cIIlCSI1i9qFout/abii+zx46rABgdXI7p6WinpMcXCLO
QtpqK21uJcTKGa0j8HXjm4UzYqcTeUPdK0KO4DjhOAZm2zsRlGp8CKhbAL2sMku3JQLCfkDQj+GT
9g83C+JwXWYfVctg8gdK0vNmkm43bsay0KllKUvp1KwngbKKWtF5tKX7ORSw/XYitFPOpVWTj5ta
X4J79Un3nEBXs/wAyLxPNtHybrVqGpFdHks+BDbZO0nW0FWl077RaZLTqobk/O5o+QTsDjuh78oi
jpBCUfWG7zHIa5XNaGtiabhHzAlUvoZ6YEfUzQunMbVTeZOohuyCXz+Yr5MTszr7eM9ZQIForb+K
rGWeybgYsAopRDpsipL2V2CuK7v/zaSwrBa8G38ZAqZp8Pf1RU8Lr2OJZ/353Ull3+LxjEmiNhM7
flV0jCkrtJ+V8AFlg8OYWwRLgJ4p3alp3a3TzrgSoI4uQw0HsrDBDp1s9Co3dglVk1QzL77OYt7k
WYwsVIdGr9s2kpExNX3WtPBuzoq5oRg4zHEQF3Pnz2WRb/URVZETImXfjF3yfdYHBRomuY6+GOk9
VPWYB4ms1ddRTLtKNumz2tJEh1GajfeI9WhSseFxVy53k5CXGrWBmLQ5XdtNc7tMickG24m5g/Jd
I0nR3eFE1xEsv1vZC6FXpQ/auTFzf0T768B84Kzj0gR9GDpOOfsUFEcVPIDr3I51ayGOiH09U1Qb
MxuExDUxT029VbLa3tL7kBuKzC1s2F6bv1EG3tdkj8yvPHTSYYRtIQaKJXRYBRyZSXF8HNuNgmfv
AbSkB2W6F76oM4A43ZTeakNN+ajjUxDM09iKvfNmVzmo4DHW5N2I21Cd6juKTNm9rsfFJ/56Uay8
GBwI3HVLaH5UpxLIcnTpvboxtuBMkGuoQng/WoqXwLQVxXoOh5IiT6WBhV9RpMHfawijX7WO7K9q
Eja3mjXkJHiZyamkcX5QOmNjt567aQ1pHLn56k1Jbolfm0q6JZVJGL6iLUT3qGzMbodI9JNy3ncl
jSeOkv3oPbeMqLtYQYJW0VMCrJPgVMpHzXjp1EYD++ei0M3DJ6sc9SvWC4H3X//Q0qgM0Ea5AHlm
RaO3PA3TBjKTp65IK9dJ/7bTI0ID6w7bK2XKGb04KdMpvnQu1v6Qk1O5fgXyWt8Obq9lN1iu3inM
3mPhdFd9S+TFdpCwR0n1yAFLgyd5qmnyRNsw0vUNBTz1VseZAfoFfifNBoN01fm9HQf2YxZNWQHt
kPw5o79DkNIFeeY129Aj5GDN8Q3WPMHzJPo5vE3MWoIk5J47CDjcDoSidAfNcwkdKsOMIKAE+tiD
FqUPsR520YFDS77PWtWI10WZiK2+6DECbGL5NyE7ZBYV/TdmjChiGVHM3Jd51V+LWVFRI48AS0H4
naPelgeO2TYvd/IyUNEF1NreE6nUEVE/rpre2MQqXJfUeko5Oa4WjAeCnHI/yVAGI+v4amTiouM3
1mswWtkmb3rNCmZEKh966hEkTV1Wy9cCEfwFxvwQrlCQEDidASyNLCK9oX83qzmTbTCYkXlLgoRy
0dv4WsGsR3ceGf5gxY8lfqc9fPn7uumaW7yayUc82MUe0sSJ5t2Dh3Z3bReksLTWK4Kc1wwNfroC
Ljt8Z7fz4Zksbjg9kLM25nM60bRrObnsJZYxfxiKOwxTF2WqyqPamMq3NJwvlnRGFBDJizZ/tGXy
6EbeB11x6MTudJhUkEVhGBG4OgROJ4CHaGTG2E0ZoOp6iSJv8BGdXzRFwFW06g254Y+G00m/UOUx
suW5jEJUVnb1GCmasQWm86OfKL66+osH1pLou0fPGqnWkubiF33j+iKSr3T+6Cpn9fTO/u5OGvMD
CejqRqFFsNI1YM4WlWoIV0WzIu77hEtwm8fhami1O1pNgMtZeE9VQfNCq+mVDoCf2yqN1rGtXUja
4QnNlNjjNDqx/cTZnleUeWoki2RCKjdUnslJI0iODqxrcAXVOkg7XrJWUIoWBaTdGCxXExnVDZ3B
dOU0Ib5WowYv2xmL7V8h5Ct9iEZ4ArKEkd6CXpe8Jz30EFop0b1u8A65ZXXJJtX3OhJ4oPZ/unFs
7tm9gbNoGx1NVKpZHxkbD2jz4Do+utzqnq0O7k3Ie3YyF3GBWWYbVLR8dEKVdmR4XDJsf0gKdHlv
Km3na0X5CDfwCIW/DVpvOWRESU+gBWikekaS6p5ngSTMQ8IrZvJIwCWYQa4Xx0ETz8S6HAhKQh++
RD0oZh+gGat8ijkeWmJJqmebIKUaXHGTO/mjQ0WRXoKm8mAK56GZZ4U8P+RV9NdA10Mkpm9OlYIM
FWu8RfL0HtnT4DPH0sRsrC6olRhVM+zoQWdGLGnvrRwoLOAFhbX29Cw6g1l/B5V5aOLMPXgdak2Z
lz8Q1BNjURXJD46H5NnnoYqOvIo/gI2XxxaW6salkXRvWl3+OONcDtCue+xulJm6e0lqXq/F6yzK
Nnist+yat/WoTyvGxCcJAjOjbkldElNyRhnh7pGl3cWaudPG4R5l3Knr67tSyPRZyuY2iYhhVGJn
8vXafUeeCvQizo39TEOeehYBL3ZCq1xr2iBcUk7iLrmZmZ3v2gY0jlWBJh3l1sYoRjjnGWlKzHg3
H4lTO9P8jVZuE13TLD4gijnNcrjV44aJrh9udDO7yZz6IUSEvIJO55LVNvyAzYaitZ5OcaQxb5Tl
adB74PaEPawQc/xAKwCmC++NcUwMyCyWPh6zCtFnVegw/fLx5IpoCxqQiFF9cPa0LW+NktGPXCjE
07w88KJ7caJBrJHzbxUmHJQ7ZZzdqNFYrIA44Fkoy0cP1RsnG3KOWjEq5DZUPSowtWIsziaEame6
aciaQYM8B0bvvTCB431N5u/hkCQCgQCLuGGn7FOUCFaGrp6xThPHksPOd+f+diwYlJQuiLvI8ok2
Itk25YCeop1pIsXgcfwS7svgJUGjZtvYjX3DJJSJyvhdhqvCr8GP0rQvXkckLH42lx9qoiA7MGNv
4/ZLukIJENOMUSUMxqVkH+2PY/gACe8ElpeijA6YvPDq12jUjkPkyUsWZv3OikxtnRqiodmkfBtq
OznnxeT4fR3eVFURBhoFhrzI9mpOvgpS4nFaTwM56Y12hLB5duI0UN2W1bgse58kWnXVZE21Bl0Q
0HH6SIb4HXfRHlB3vIrt+cFSl0iK2XT2I7hfUnFafqOgDNfqubZGz+muEClvib7aKjiRN1arXxct
v6Xe498PN7IRW9tQnkJObWPa+5puXtlpbFRvHsgZqtdUND6Qoh1EUh1nVdm2KjB0hVwhcBMKwXLT
ZnDcK1XlR7UIP1A9bazOCqgcBShWgqpy7kfkpzOJTXgRsxf4CWtk2I+VSwxizwq7CFHNwTTRDLTZ
xnDzK/XTfCN78sN0eHu0W3ObGlgSsuPkcSBNR/+aChpqIxt2W6xKRAixEY47TzIKgItsY2ugqTa2
9w0ixlZRwJZTT4Mtsmx4lOpJ7QiedaR6yhX1To8c7EGUm2ypHDXSG4JczbqDPWFMKQec2WSIHOnM
4x6wIIdrnYJ9CaXt94RqTxBmEyD7zrCwxEzXaSLo1S1PmS2Hm6Gs3p3JUujFp+mJHNHUZzf9zS2a
q+OO5aWf7Xhn6aQ0Iu+Bw4oCRVeSHXJi5THhVPIAsePNJsuRxAwCZpo711YeLPSWnaBAKG3zR+Is
jA2yYEnGcL6rAGlWEFaWFIRGW/XGfEYbgHyYRYAt9vBCef2171wH5Y5TB3bpPtijpq9iTd9UZT5v
5SzTg1sYqNzd+zhWHMoazS0Q7lsH+fqNqi8hrNX83RyVQ9vVNNzsnuQtw7mTxNfRQw/DoIjqq5Ih
zRUhncnUdvC39FtoC2Ljydai6UGKJUXzC7FCji8qjLW0W26rhuietrdXkxJfKqIf2fdJQlRc0fww
tfy2EBqTP3WklWrXTwJps99M9QdhmLda7Zn72p2MR0UjvlRHZuHnYTQhbBYSbed86RwLUA9Jvxsr
SjEMNBPKdDduMG/0Jz2vzwkL2KGZFYRfnHrIEhtB/VMLzM6Mu/kok+GlQ9frg41gnmM7MjOFnhwv
QSpWaHa5AwT6jshSHkiBJnEyTi5AAy/weA7j0PcrEhi8LQJNVp2JLFYFqoOPv2RcaW6s41bUcMzq
cxsAFQnXaZshm0mLJ9iEO8eVTGfMLCu1cYIJoe0pt8jWpe6xnvvyEent52w17lWNRHxWXXJtAM7p
GL94zLLSFBSoY3Q2hmajZuE+HvUtjSHlZSi5sJ0rW0hCvEE0rLdlrlyRRm9cMT1FQ/dUeeRUEpC3
d5x2y2y2VslDWQl8lVjwbqserbBeNydjDgPPmjqf6F2LxYtNTlbEd73nPFQECvnW3F4b1XqeSu/i
9cauL1RtT/xP5yvkxK7zfgzSSDyas/IIQ0o9Nm51O7rRHXqru6JHT5PNyYuK78Cgh7+aLfM05BXx
E0I/tJZ3mGcZoA46S7XlWMIJhqV6E3cEOCuVs6E5vB2lDKhj7PMZdYYWifLGtSpd8223nE56aw1B
M3j7pAhvNbPEaeHIjIpJuPfqYmMU41ORFy4wdS2QGodamSHdG7UfQLqWd7fWVrHq2AFI69rDv0Nj
jXx0XeXMWiEK4IyqE91BnsVob5CVtBh/rNF75MDY3ZPNhYuoQfyJNEGSnYudMw0xTxmEVNxYORvo
O5tcSnLcOi8XO0Rw8bkRSnYro6r5IaqByU9pBVvGxkiMGz1vyV/Uks5UDqGk5uNHlaV/UMlB5TOA
aFXUeLzpDHhvWyJq5VONPu9SJ64a+io8qnyTWL1+DWtsH2tYr6G9r5Yk2s7SMxdhLlSutSrGPqh7
7QEKaK+deqtzHuy6i6/osggxiqbLTOqER3Tt4gp/k5JIqcZ9Zb6r/XR6M9r5MoKgJJxUTw92NOWs
9XGa5htsyt2L5AYxwoSBoayyOfHGw62lFz2MMp6n4LCQxudQiR6kSbBnyeeWMr9Dj4Evub/qkXdL
Ibj0p3bsfdxwF+J0KH2QRnXGEp+FkBpE+GbFaXaJ0zqogG75aUX41Exuy9SYb03rOkGhh+M+p0nM
3F6NJr80Wyh0Gbu+1bLKtGN0mGHRBKUtq0tVtsehH75lyaIEbNT+oXV0MLj1k4OJGaJUSSm8jp23
VFoKZ45QQ0KWzsfEIyAwdeJvcWYhUdZQtu6A89urXFhP+eTmsLajZ73ghV2sqBbJfb2PBtdYO3kH
cHEAXboKK2yiFA40Dp5RExt4TdoRCkm5c8SwV4zmLumNC5FyyTqWenikvf4GO6Laki8m7+NaKYZT
L/vylXNZ9NaUrXslX7DZSJRid+gMqewmRDkTmoXAcRzvKFCup8g9ACyar3KAFQ78jCz73mY+SzVO
UmmcnlTiyu55wV9FK68Ju/lL6bWkEbpeleG9lcojB2EqriGNnfupa+c9yyKmGBbWh5rsx1M+z+nV
cfrp4Mzet1ktlYOrOdfISL+ZPIdjZZY4gxxvflIWD+zMpk0ECLjATlWc6Ps4i0kQ7YpHb6aAYCeF
da9FEV/BXkJ86WTuZdd4a3B+4xWAT/zuwlF4twZreOpzy1jlnfnUgOc4xkmRX9II1b2LRP6cuwR8
Mz+iV0xSFVcdoYbehE6vHXpfInVFrygCNSaUvBfyPXXEmcdCB21sX+lsI1qz6tuxqcbXmiTyFW/M
BtMGitHMjI+0R8qgbepiPyDm27tVXuySIax3VW0Nj4acwtRvPftZ15a8WzbRPlspbWN6hYaUQO8D
ssOIVvW8IKE0hF510ndGabv+ICccHz19b3Wx8gwJgZq6kR2g4QwbXkCIqRYeLcdiI9O64nmcxh+p
UW4m1F9Bzl7Rz3tdD5LYMNZYsES6nYbGru6jVi2UdaHb7bmrZypWhjGoj6aFL1jXa5ylkUfEi7Fk
vI02thEa9NpRT6S69cAS+Ioy9YS59tcJEBRHRDvfD1kIHQwSDD4ZjMkbAgrEDruDsyYDViPiVM+V
fYWF6aYt7PqQRCbZUVU8VZvKJsl0cqPo3lEz61ym/Ukp9GJtG1b+ksPAeykFeTQrTYyLqNFRX/U4
azcehePPBQBBkwBw8aqPkvYVj3hsnlIRQvcpQ+SnKTrW93qpNHNeatJ1FfZsVHh3SPCTepwyICfL
c1cTe0G2iwicbRi7cz9QQHKdjqg6ga3Nua1UpM7eqjcZkLupbalUKFSteb9JM/ajLvVeZxXAHYeT
OfbYcZNhGR60OGmr/RB2yEhnldruQevI0/rsunHg7e0gjqzsYi7b7yl/c3yGBsRaoGWdEb2RYp3I
kwoENtmPxBRGuAKbHMdf90dXAkNT0Ater1Wqu7Xqs0jQi5zY9RNm1avatmlCw9qzVtgVRyBSCe+h
QdhvURHZ14YDP6jQP9oJLQjidM/2dDLZUJQottWkdm8J7guHg+kNjoFNA0TZruqK7htx7QyqkqDu
cYf80SA6a8J5vhRCHCU9xDqMJz+eesOIfaFLUx7GdsqLG6Mx5TUn76rdIOU3dvhVbc9vrTjkfEXd
kXp2W0zqW9EQll0Uqlt9droizMs02CasZ6swLVpllhqtG0TqctPiA292lOULUrpi2AUBzcuCWGBX
Vaj0DDXJzwZB0G5ArhIfT9HXHLe32qzcTibJsyyIb4XjbA193HpjfSfHbHyuUsrPnvaujPAIKnEh
g2UDDsGmLlwz3XhasxsoMd/OlFvXroi1I0/7JWZXGw89dm51DjKiZF/IiV+Dx6hXk3DJbZ2p3XHi
ot4QTCMnn07ih5ggGTCP6CMJusjjOGp+b2O07MDhFNpGkdA2nOJDIouNGbZr+5F47m5Qxu9a1EFS
sEmxyjyJ4yVqLvyKeU/JPHswSPB9wq6d7npLvrmdydIdo6xt2G0HHKHifpU3unOo+KyrNHNcHjFl
ykAQnUy9Lhs8hIrYcSv7dsxzIuLBADMbSExxW2EuMdB4CySviA3Y5NQ7avkWmWOEqz9NBvPQCDDr
1BqWdutGG/V03KUi4UBvWtkCDI07zgWVY3A84dyIm9nUIeZXlTuZJwBUUxU0tUsaXdzWCbl5Y2M7
R6jRKBMxfpTFhgHjio0xDFI94ghVrEvYD46906tEcQJTQWIQluh3z9oQqfZxrFWj2vN4k3mnDbo+
r0PZ8bkdB+gm8nb6FTvUHNG4qSDvZLfsmGX00OVTbpyw+DAV2IPC/08LiXOlkqkJCa8WKJznMjy1
iPy7jSwxAG5iyyRDrQrdyF1h3q2MExiPybjPjLHVjl5niXyHJX8ed25hZTVm8z+mCWTpffF9ACqX
XE1hpMU5a2jrrNWxhwG8MuoIaIUHh1g5e3aNU4C/HFLAgG941DrXoprZNpfIbDlh6U42HayqYEkk
7PHCGJ67TTsYnRIYCBXGp94jjt7AJ59gLYvFrlA4BuY55Y1rptbtDh3ZuPR8nppOkPka1pCF25Hu
ZcS+82aOymRPL+6H58zfWFI5ZLEBPzatMV2YvLtjYtrHcnDzXRF79ha5wqL8GKnlgLHdooufg3iO
8dApRHRqoHC3SmmO+xjo7qpdmu+TpK/lW/iuPno3VbBmx+EzEF+MCJTV4udCJPG4EWBiS0755Mfv
KEGztxzabjohyY/Z1CWMBbxBAPIdg0IQdA7vppCT3OmJKzh0wYngGFKGQVhlYKkYy+zcC1GKh6Wt
siGbwn6WbeYxzA23fG+UbAr61jpFYZa9yUibbon81G8HkYyQgt0Mrb4yRwSoqfc9tgliP9VkgzzD
ppCTOwk1LxH6U+OJjRL1+iFhimjQ/xNeq/f5Zx4pKXSpsLnXW51TDQU5k28yzbC5q/a7x0O7j2mf
fCchclyrJF6vu9IsQaNaubZSK4V7OhGbEpQT5a25xaI/CwO+CW6tq8NJ9eow7nxCYL6ZJf4Zn06t
/pZTRaBx5nQgeCNzekQY7T3FmVHdZprzbIwUdkatcINCDuEtbpNaBoA4rkUbqswMFchqvazPbts6
FOs795J5pL1QyuM5qVOe0Z0UsChar8u3rp15byNSWITxY3XSxlLcGKHarxwqlJy+LX0FGZjZromf
yLE1jk7dv7WZnoP1dPdOEsoT1mx7zYrR3QAxxeQVVTUdprZ+daBThmut0acga8ulRgroptrQTTSC
3GrCZG05hvnWK3HU+4pXNlogsoIRlo329No45BCuoCjrHPvT5AqYxX2Ozal7HnOXZcJQbxX+0tnQ
ZvvSG3SG2GCU80Glc+ytJ1pm/8XemTS3jWxZ+L/0HhXIBBLDlgRnUrMs2xuEbMuY5xm/vj/YL96z
5Gqra9kRvalNhQUSRCZu3nvOd64GSpFto+X9N1NVzW0+h82NVnfHmEgcjVHKAO3BRUa4UjUeHxI7
lYm/s5iNTyE4glVLxPbGKKb8CkaKvq9tdABAWXg1rwWO7V0W6+nGQqgDfoM0pc+hbzlbLcQGtmqZ
azOCJfllbTodQq4SEvoQSmJnE3maQ3qGwrUkbZJMEn5ZKp3u/hAIlopDRCPy8HtDzzkOoKjcMZB0
GeqFvtyFqeTMbuN6WAdDPm9nE7NsQNrzF3uKjas46V86Pccb1VTzgTNNsLYLv408gKL6Ic+K8VBZ
FKIqcdVJRPSy/FlXO7MaiAsn/NK8HaU9fCqbUrqe31fTZQlpuSP5nMoDOs1mnnPnigYOtssCn76a
95zfom1DeBDAn/EOTYj2MFl5e1szFaN8jYotzz/yCFePCYKIjKdG4Ppf6dhfD4HiSVwRYWzfkYOR
e0R/pge37l3Arp2/h4RBhy5yPfzcxZEle0jycP6Emo6udkDvESBUfauZfgNcohg40TZxct/hi/k4
KBlcqSTqeTfLkD6OJa/l6ELIX/qrIsviXadE5OkF2gLkeCExqm7G2a6Re0j6xs7HuXwzl11KmZES
9smI4wU6WvMtS/KXNM6HdV113XMfSxsbiFk1q7JDgWo3Hddhpsewe4R0hSrIGSTUItTAR1wPW8ij
PZZi/BQVwVB+3h+UhTnOHtVRyqFaGzZwBrDxnxoZxxuEJI9ZlnxVLTKTgkxqTGbmivjNc4EBzqRc
QC/oS42aqLIAIAiZtVstW+obTUu9fMpLUO3NeE44jWOpGsM7WuH5adTTu57KuQeSZHk4TxeUC+NI
cgDdYzHqPKxq4sgMtB8oRAPOn3yaPjih82j5IdgTXYCv5ySjh5X28/2sD9g32UQ3PQ/xGpw8Uiqd
QLzOfLD1+EuGXmyrHBF4DAQ31F7ikRjpPa32GK7O9LlsSBiHwiVeyE5lcm0MkbkG1PBIUPaA6Sca
kAxmGNwyPK1OeNSwiD35GYGmK92eIv6FiNkrSZmMPcfnYNCBOyRUVOXaKdU4Vhf9oD2MTdlCkBim
U8DreVWHXbJ36abRhB+b66ZyaCjZKRZ4KwtPDqEE6xChJu4qAtExrZ0neDo7eoocQjh2rXPHQPnn
9voaAEz5EEFhWiVsqps8zdS24C24Nckz34Aas72S3sslEBa9YD2jJRhhmxSN7Z6wqvEWhCN1p/v2
dJ7hWT8qn0NsRqfyo2Zph2nSjsQT4vXp46I408Ve6239Gep9dtN1yj1ZcRYdQROLfVVrzaPvmOJU
V7pzLoKq+kbzWD9FWhWcFrTfygeugF451q9t3dH8DfsZUwfGZAx9yM1QbZztywkRIclF1IyQWlmg
RrKZ0tzdSqmplrmFam86K9eIVWJsEXDwfyi10rnxUZxuUkEvTAYzjIt+Sos7XZbPjtHk5ybldbht
pr7Y2/DSN5EJiKOFH/bFxaa7ShFVQ9Ow2J4zeQId1tUXvDbjXTCETIbnDOQEdILYPWJgpYVLycgE
qOg3fiUSz9ftcUfPRBztIdVWoc83yGsEWDGApXxLOnRztMbRJdx9mpxjkbTRMuQuPk/sNOOeVe3e
1wUpvASQZaMX4libmGRq8JTGBX0Wpe1mQq62z+yp3aBNYLVFECWe/JoSk94H+G9vce82Kzp3Oggc
zTwG9FTk2ugq+9EMpP49dCZ339bUZP0UmvpjqazmdjBNjXDPTl7q3K6Pczs/Ac/ILiNHrFsjVpCn
fKu407IJu2gZZMbBsquupo0uMe4NDMc8I+852ZPQcaG1n26IAvT1VU8bvzikVs4ub/WBoH8Nutz0
tDYgM8Bq9W5dqDL/Ohl52G1cOfuPYdUm340l1dgeNN4FjsOkoW11HpvG7WMe+QhaBISlKH6QJcb5
Fao40DhRUQHvskRzapsm2bGhUbOlakYDxrlxQPJri23Tzjb9hBkhp0WHGQp5caOFnBYesoHdz5pQ
xq19AhSvKxp6MQIaUYsPJpoKiqfYCo5OnvtrTuSWsZc5jQa9zICAjSGkXG9xdmF37EuCeIXZBS96
G/fMRW1kWmWYHKWRiy8GFsFj687sD8oYmWIY87l0mQESOJxfCoIjnuQ8fwnH3GEiz+w7UexjQxSd
k8Qer4g5SwBlaEPJaHA5JZvFN9MZDq1e+qvKjS+F3X2KeMjpJo4R6WFF2CNMUs6mGs2Eg01ZQlhH
dZVfKxRTwQYRGrse1fZe+BpufRnRWeqMuFoH0i92AtwxHtmJqDJqFc1GguSQTGzZX2njRdu6yneN
UsMm7PLmkuJ1XtdpojO+wqKAJNuCkYS6Ja4VAL+JQHTJoWFtjM5XUksQOSCm3GWVaJ/IJAgObuEH
4B/aqt7TjqpYQAghOOxqEFvG4Ib7jY4IPd4JWuGI9nQo+u2MEWebhBPN45kfSQvb0gNIFGknV5+z
h77g7OlZ8NYE/zO/kLcw3zhuadCVnyBIk6IumNEC4AipoGh6MR81GQatMh4+B/59Gx+aIKdG5//p
m4ZNmgFyVul0zJCocCCBdWEZRu0pfeg3AcKSLe0/jUDmwbwbGDPiXR+ZD9kmIqxRfYboBsZRUAXh
0ld4WcOm/Tjn0bAXRplSODg5buRGKz+C1WagCknM/lgrDa2gXU/ZpfVVfBqAOzYrij6fmRfn5aDT
e0/r9RvuNptzU8T8hnkxHyIasO+KLpFUvpZcotKxdB2vlsPZ13kj/y4wdAEOhJr8Q04POmnC95xZ
Vkz0eI6ox6REYM9aTp2t7R+mwWmfGdbbDILbpsYg43IK3g++T4oPDAkEruyG4w0gfIdqDBhSQga7
0UmvTNtQe8naieFM0hXZ8FM//P+2v3dsf3LJIvuffX/3L9PX8CVNX5pfrX8//tFP75+y/pIuxlAd
SCKia9NBdIuYqMXFx//RDUkdbSDyk6aU//b+acZf9uJF0fF8KIRW6LX/bf7ThM6/M23hKtMwFTN1
8U/cf6/9HrhJHKULGMKWjWUAmvAbPX1OnoiEE++vutTUtlPh1AtpwPBaWpDv6OMXefF/1sK/LmUT
ZY3djm/01lpCZyLLTOng3vbBgtoar3ZYrPY7S+73q+CltI0lFxtoMNRwPsUvOveqAG8XVVQUMaEM
nlXjigVR5rwjp/+bqyjyr/F0KuTrfKXXV+l0voOf0lnkPs37zDfEuiFgbPvLs3Tz8968cii+Focv
twy/L4plXRFUrDghv76MqUtOyWkerh17+lZ1Z0ZSlLImc6VuDaJ3RVTyscyCFYEGZ9X5HsNkTwGx
KvSaA0a/mosbWeoXew7v//zJFnPH69/SNVF9YtuhXCBtjGf317vcho3KcCxRfDFuWVdtdl8EFJqu
A+mOJ4nQwCZ6z7r4xl+x3A3iONhFyXUVXPKtj6fHWwUC3g/Wbh4zs6I45VUOumYa7WZH1gtNFqsa
NghLhgP4DPRMwrrKQwtBGSXTgRqALEQVvBcIsCzGtzeDvoetaPrwAuWmvL4ZNWo5F9JpRJoMlAyv
cKct3UOpeShSJ/yAYKw93oXGtVuW0U0TUxCOErV95BZPdOU4KZoQtpwYZNRshwwCHRuLs90Ejseh
oCaC0vatTx189ZNjyhlsaj/mME7pIsdk7Gz8RkP/AYQN+deff+bfH/Ml64FRzmIZZcz+5psNlt0O
DcGXWNzmcW0YUbqr6E17f77K394/B2OKjr0HWfybxTQnxmSpiOkGrb55kxa4ReYgs7yyAA4vk9h+
ZyP6fc9jesJoaLE70/leNt5fH17TJCOe8zurKkxB9VY9qOhsYnwwUSn++av93Q3ER2hYeL+wI/yw
M/2yG9XpRBu4YrxjW3O+MnV6CV0s83c8JHK5Q2+Wo2USuWBJW+enMt/cQdEhOYgRiq9n082vIkqe
a9tBjp9EzNMgwehbBA30Yjsm/MsI4tqHeLKdrQGR26X3N2EP/7NM7luGBBDV2uwmzFwm3UwD9igT
PjuGG3lFoHVbU/jzBk9mc1L5qG+WLI8V45ISsaRjHRzXT9/ZA3/fAl2sn4sL1NJ5QN6aVjigFSNK
+pAoHRi+KLwwq8zQ8mw3lRCpHMtDmXtJyFp65yn5m5/OwiplWUo38HO9zWOQtWE1QWWHjN6McI9E
GK5tFxfvPPt/s5Hy6lUSSSoJBYax/P9fHhDwO2mdSz9c9wyBeWdN424eKVXzHvofsK9w67OpvXPR
v7unNoWHrrPahC7eXLRULQKiVAvXWQj+BJVbcgbfndynvaz2dSSip86Y0q1jM574x+uBdzNlhm3j
RcKE9PrrJqyReZiiaD2RA4YvWxtXDYfjd9bD3yxwl1ej8+NFQSH1ZoEzokuhIpHdmyodMauU496u
dBxq4AbeeTx/FEi/Lj1qOMEj4tL45hlBGPH6G0nyzxzR0uRLavG5RNQQdiM+CXwxAwyylVU09wHu
ga3msPdPdf4Q0luDkOnIXY6sZIdJpzvApnER8ubxP7zdPz+c7cAVIIWW3eH1h3N9s8LQwocDyRXe
EoqZXfwGRdqff1T5dqm8vcybX7UgJMeaW91EeuriW5o6seZkjxB8nuYvCbKuQ6P85qwX/fRQpShr
yWjOvAjw3m0EcMZra//riIN/FUWmwZhDdFttyj7xynA2SKWC295lskBvIGN+CVcmi0n/EZ378s73
ePsioq6mFpbLXs3Sx8r5+naxMU8psVYm7jBn47gRvTgrdT+wcCPdi+zuC4GbGCQxTug0SmyCCYZG
TChsJmqtEgY2GGONdqrJ4gUYzWF5k0BcnVaMisV9umD2UV8pAOSd29JuTqIBFZMw+yhYBX2Umh7O
B3+lOibQsPbpWP35C75xz3K/eI1j7cYXbEn2bHtZOL/sNqSsk7fQwFmqOoSuRVQMn/haKUf30D1S
dRTkuDj9GiZhveGQM9xFKlqBvrI2hIuus0aZ7+xEf3PHban0BUfB0wmr7PUHamQVuIlJHLxP4PoH
xEbfsUIsLYw52FhmOr1zuTcxHz9ugI1xBc+yA4aFt/Lr62VtYjY5ixmP4rgee4Ey2erWcBsgYXZZ
vUsoKlczltM1jDVggklmrgx3fGdZyqVuer1psCTY9Klh2X31t+tyYsq5nCqclSHR1Q16woS8szCs
8OifuzCfvVHM6sKoszhpc4vW3q3A+mSFsylHDH+Y/MRzSeDjjhZVcozqCm4csNKHPukrJEPmC5yK
f5Rsw60DT0MgkGSJQCox3DeLHDiWUc5+q62serK2bq59TQMkbkleJO/8Sm+37x9XwjLP4RZ4hHLf
VDNtVZV1X2GT0LT8e5Zl1a7EFghim5nbnxfEsqBf/Q7Qc5bjIkMxaRKN8WY9MJuZhKrdYB1VQu0/
H0aiYbY0TwZvjIDN/vlivz3rqF1dsmwcY6mkye96/eyJOewqdyioZJpZ7tByMsNKzV1R0tKnuf3n
i/3+zcCQgD0ANr1QD+SbhYX3c3SSgc3Kt2bIvE5f1BtR4FnRU1Xf4o+fTyJEgf/nq76xGPOQsMPQ
nOBMbEORAFfx+juO5qy36BaTNbQgz0H9ic72UvQmXU33FEfDMbHNHbm0Z+q6dxbVb08Ny0lCeeCY
SFPDfpu8RMwiib3DjLEl7I2N4TPJxeJJ8IEFpvPPX/O3m8ulLApDZXJJ2idvqCSIktvKllQxaQAc
qK9d3KZjaW8gN2pesgjrBkyM2z9f9A2dZLm3tskS5AZLihvyil7f217WBDR2BDREHMp2FZNOLxZ5
cKyGIdgVicRczRwgNtAwB615Jr2mvRaQcA91kDy+81mWb/hq4SyfRYIP0ukZ2cbbheOQtTiP/IZr
oq41T9qIlHHRMTe3OpTNKQ3MXen3+nVpYVCl0NRzLNd6d3nnYyxP8auP4WCdZzsyhWHzmFtvlpTO
KEZv0qyEFKmsG7aS8mLJstjWHLc8ww2+JUiUd2E9QNeMR3FtIcDZtYOYPLoH6uuYGbsfn+gftUn/
d+iz6/Ilv2/rl5f28lz+H+CfieWU8D83Qg9N/fyS/toE/fEPfjZBDfUX+x4hViZTNRpHJo/Tzyao
Yf5FMKPpAj/g5M8OLP/dBDUMOqfUKwtTid6AWqr4fwHQpPuXyauIVzgXgXxkO/+kBUrn9NVjBBCB
lhJBccuf4qOot1sHqOsmsm2CZIpxjGNvVun8sfaz+hZo5PzRh/9tbIlTbl4m2yg/5KR3p9tgkIN9
a4egutdGgZJ6MyUZptA5IwKjCrUmwfadqSvBfMXT0So89HEEFT9o1FxuSPvLP+hJvbMHsoq9lkkH
HC6Ya4z4jbaRiKm0qthmmlNZWLKnDoWjwZz/HMQE7XlB1ZmxNyaRJsjhA2NqiqI5pHYsLyhfu3yv
Mj1GXm9mMSdLWN0+tq+iAhdgAFBW8FLyU8sYkxm9RHK309q2gFMgMrO4BxMvgwPvKdQjcCvbC6RK
v8D66OZiLyRT3q2BEGxaB5HbzUBFhdOu25w00hVMRpRHRWKJbm9oRZccxi5GHpOR8PFltDqEinhp
QQ6rgkDbdRk4ORxLsuuPidW30cGdmoR8cFNnGspxCT09lOSOUh99n4FyL+1vq7risByM0QBaBfm1
h2rQRW3edTQAYvQ9JqCPXFwqv8k/NDBys105IVjQ8dMOa0ZSHbT9GaEmJBF1NpCN5ltXH4zi4hvd
cxzS8Nrrfsy4asxU7WD7dezQs+LIhU6BUAdIW21QmA+2ATalzWX6zdXs+S4z0pkBcxn7ezTuUpHa
EzHPF2Uab0Aw+yjOx7YkdmfynVNftzkhbaTKASzxIwbRVRijStQia6IsL9jmsc/32exJeMV4hHG6
myuhM/vh8nzVVZl3BRHqdeS+zIVToFKuAzkTJxEU33oYbs6mnRLtM2GTCLRTu5h2dk2LaEUcanLJ
XIPagwGr9pUwhKbehE2n13vXJWxr12DB/lj2ZnkkdYaRbDgNAY0JO87zm46686qJ0Y4wqItaf21o
cV4hDRLa92kyC+TXo5hQJ0HFYBbf4nBdTXDt671pM7LdVznjDHxruWi/irlwhxP6ZNdihufXU/4x
0SHmQzw1Kv9IEtXcwGbKgXGXMAqtXY46avRiKwzIAhAofdYZmoVjryLIErGBdhl79ZTDv4YyPR1R
VaXhHpgXdGvqZTOP97jnDUwDuKlG1g6hPutYRe5dVhHAth9yOc0wHWZZ5mcjcYLmW6PPkYdDVhET
IPNnxawy8HREZtKzaOrNCHRF9VDwEFyhK4/OFbBKXKj2wDmiK93tXBly7cK5eweC9Pt2xevfEuC5
kOIvBRfb2S+nuKygP671DMQLt4FKNkB7hi+LCU7zxU/+2v+/z/6LauFP77PLCwEpxav32fIPfr7P
NMf6C2IjB0ha4/QG5dKy/vlC02gg/MUsAGUR/o0lKZjXJpbQhdtpSMZ6MDSAuCpn6b/xB//1RhPm
Xwr+Cxnl9MA5ZNn2P3mjLVX2f8oielrGUgjr5I8K3qj6MnP89QGpwQ1irQirSzi4ke1VhZzEdWJW
ifxKkJPEVKUZtnlqOZprW8ZY8fzhl3t18/NSrwZXr+tDPgHfe0kJpauJZ+S3czZS3jRM2rI/FyRK
Sk/2teXeL9nj3QFvSFgex4mi8sbH9dEwqotx7x5hYrcY6gMBfH5YWQ1TtffCS980QPhcjsGXYp5m
M179/XNxrlWtIJrqjC2WaHSAQByR6ohQEBZzErDdxTOoSFydZrPlfU6UAGNEFJwpnJf4ppqSBLq3
iRcYWXjTic079039OJj98tsJHikOFC46XWtZ3m97syj7cG3Dstg1BbCSTaA10/clTYDIgsA11aYt
cbmtYwgz2J9iawP92zxlqe0rAter6dqgjln1iekepnKiTV6ZBBhFhXMig0ZuyCVECNmO1qoEAXZM
zcx4Ir992GO7tO4G14rWY50LGATt1aj88L737YH+IZlelattK7a5xDzq2jy22kufprCLkFV+dwkG
+VJ2GKhAnaSH0JjVVZ1nX7Ku1HYK+/iF/HoHyAB5NQybxR4YRqbQKEvnhL233TmwyB60UTnXUUFs
QRYAGsHmh+8+LLMzxpTKizQku4SbpdAtNWzcPOOPhiXqO8h6pDr1kGloK+KizItgl/vZ41Am820P
dXtjzQVaL9H5u9ZtrD0hBeFz2bXf7XZGVT6YFB3ukOAfHLTZy6w22bkuVt1KoWzdcRsMGptmedU6
3AlyxcEFlKXYtwh/VoPSyw++GLIN2LME33qZ18910skdOHN7m6MMfED56uBVwszFahFf0JeiwJmq
eiIdKJgu+DhuGkDAt8ppId9brbh1IEig99T77z2nybUTQ2U/0oJGxTsRKHdLh8FEVBwzThIB4Q5r
lVsAEDoq5s/KF6AOLd2tzhIj1nEs23mNKajdqclyd51V3sdZbhwLBqMbhLA0o4vKX5OxM5NL17TV
xtJcQzthl5nPMZbwB6ja4ae4B8/kMaKNr5N2su6F4xvX0Hv7DxkyIWxnvbupukQ7VZaprXBMTiDu
OAvU4BccsetBeZAOn8HjqBPEEp7bT/HXZFQnKZq0sXCG6UHsbm2twph0XwUaD9cVZifVHQt/+qoE
/eTRQhCfAvQ+aHkwnnqG5h/RiRLbENZZvA819OUwZe12zwD8gwz09JsxKYEbvqFcNMBOhVbaX2Gr
AkM7xFtQgNG606sL3PQ24EdV+eNEhBzMe36h3pztbSoRhmWqJHGQ4dlKyqangphmsv6KjHat6DeC
yKhsVarw3q4FVB2VMi4tvlkwyOgDBAdRTtm9UOETkTLNKnHidovld1hNYtQ/EVew61VGVF7QlWey
D/W1SSSoj/51h7+DzLs0ifcjmPMNeTvoxEg/4KlDxrbtIQ8hJ4znq6G13Z2UcbmnnVjc5MbU3NP2
ya6iKgpuIsz/5zgwKuyUY3cihAbFVWP3yljPQ91ViIwoLdfYB/pgo+yMrFB7SksyfsJwfDEA7AAZ
WQAXkRjTiwjbOCGKASvTxzDxU+1T1E8g9FrXGZBgTa6NJ7l0yzz+Jpgyfq/45eSHOTfqO9TNyvKG
vGrbKyemw/JEyknkf6hBIukIhWcSsI49gu/ku1P0eEg1OTXWPac2/VvtpHD9MBfC/O9NKrjdYj/R
PQIuBG7pQoeMmmtWl6cry2l7sE+MttCcIbKnQtIThkH4Cs1o7ZCIF20nre+QC+Lj6rym6wBsEOYh
w8PQpL4DZSzjL/SGBl9Dm6LkEorAtHGOlp1zDnJ9NtfNmBM7geYQjybEArwlZ2JTzf4KLqIyTXCw
tNgAGtTsKwT0EMFJvijT21Wud+4M5A/lOuaqGdNjYWOrPqsyxWNVuUU135h6BXhQasPsv8wT6+OS
lYn5LGto70cgifNjTvwy5vZYEK12ZVkBOAm7inz1cawE9waLnN5jC0rb4yyL0gg8wyeOV2GRMrAp
Z5gyoZ35W0PAwbijw0oqYIfnbr5p89GxHjILv+0GTeLA2Yqns2diMDiwU/hhfQlCJTPn/CXH+5Z5
0JpUcZJNVBNqgLONMDSOrREG/1nnFwo3TBHdut7iI8ov5FJJY0swuXFnUJvEFM06JDmcn7g0sGqJ
tEmT4KS6jOkFASrkIa3hqgp9DdBi4HTML1zlW7oGbr6LGCg1rP2eCfwmd/R49PoqAcsHgGxuZO6R
kGx/c7MY08aqEJMdEyHXt5O2seOmt3dk4qXbIgoDO0aKbibdTlkGTgmCqZ3ijB+IHDFC+kzzg0va
Rv2SIarsPM3RS3A/UIBj3pYD/xl3VIMx1hM4vVF8lnmedJ/bYcgjNj+CFJ3l9eQX5ouZ6S3wKxAR
qjXg+bHlfbeFUZe3cx3r84FN0mzuAg69Yp3n1cg+Rpxv9Fi2srGu+gaujbUORWX4n7A05WxZfpdF
/l0lhU46UWNVqclogxrHzFfpRPL8dxrbCxEnTPO+YoLDQLBo8Q9MsiL1K+d4/qBVbvhkB4TpapiD
Vik5Fv1u5CB+CIBfNeuu8k0oCWr8rIgSfRRT7x5LVDVgWCBmYQGwPjBEf6oa0Id8vRykp2nnQJXw
dxRpcrJMn1BLeoPkdpRLhIfbjc/VEuqR1ma0853YuWht5q8Hc+I5k2WDPMbX7vXCz3ecxni3jKAG
0T8soOBRvy3ZVzy3cWGm2L1BBqxreaBwFJ4SMC818Fi18l27wxWOeSnRoGJMUgPT4AazAdWGjYVh
U+LNvd6md8oJiCjV5k7i8hjS0UMYnB5DmirGqgPGerEV2ZQHF+POQc69v4+yROwN0ZPGRIj2FgPd
B/EjXsVygwZpksWBGGftqR/r6WjGqjpJBgorfpP01Oc81Sj2BaGMheWsckKZv8igTKEfk9uRjjRU
QN3nhzZ3qttiFhBf8DMd6jlqiLOJX8w5q++qQBHLI+zOK2af+eFYhHdFzJ9rRGA/qrQTzjo3nfJc
0/UwVlNY2tfxQDqjwjcIiU0HZu/WrQA3q3X9I/LqOttEbQEkpIcQOC2elp4YMxql311fc87xZBof
pJ+aknQi3GpNSejcCoMQKYVR06IzQ1hfbcLQVx8SsUTpwPHLnE8mo5X4qkeKjAD3RwAP3BvCeHB3
hl6unFzSyHBwdkyyq6PVTHkAPA335H3Eyxo1fiS/GAQinrB8yoOEb9ive+izO4NkdxdNr5z2SRvA
YqkLN0Y63eMVG4N2eCoI/b5pVU1Bxbd37tqqELzzLTt5yLO4AEcb9PIpwrf1GNnxeAzRAd+1kW8c
wnFJKjJJED3o1ZJfVNcNPNSkB4MSRcrc6tYSczT1aNGwWSf+N8LUmBEDawH0iBCHcfCPrCTOW24O
SXHJUKrIm14Rsdru+cMwN6se46rXtFALxnEJYOrqLsBYY6DVNxYgbR9PLtDRqI6QWHcEN01RXX/u
nSi5F+mIvYlmO7RRIyBcXKfHRJrm6BpXTqvpEET0rCKnFuzfBUZKBS3CmZrHdqiaWzZ0HPxCT+Pr
evTTfduhrSeWJp1wgfZDtAniyohXGnEua3PSrW7rZtN4CYCkNPvYDYeB+4s/ZuWSg6Wt/ClOTxJt
+AaSxPhMFLW9GRGQ3Pdd465xWePISVSwbeqR3LMlCavBAvSQ5OmzKBITCym8Gdg1tfHEra2UN81l
4+E8Jl1Ln10YMTKcdkHY5HBwqCINsrPBZdn4occf8VzuktRVRfrwiE91yNmO/eFxNPL26MRVck66
JLuUeXbRqqn9OgAhulhp5VzLPmy32C/U3iwAZa+Mwa53BEIfwXjHHPkSk8ZNEtdnqKU8Yo1sOFMR
x7Mvray+VsWsPTscVLAkaPP8lcUKW0E3rPxTGk3lsyJ5Z2d2zjcy6BImD0QqdxttNsiFM8CjbYzI
jfdmxHEsqx2t8kQUvFRObB01XFNejdVoFzfwp6Ze1JyvMAvINmV8p8ovjH8wZo2OSjxN9eLeSkoG
UFkW7sFHlPgu1IsatdATTXYK7C7YVkuamg6B56HlDHDUqWLXEvfQVTuAa5idQq6YELabqI/tj6rx
myst7tl1lqS2wkzg9JqlfVB6X+4ys1G0YpFCpE67hHNVZ0ZxC6+J1NxqHJo1TWT+6RIEhymMNVLl
4pNJ8uK2xI55SMmkXrdRGqF1aoDzkgO0doAK0FsHgkctGphbB+6QN+vJ19pAeRWnmrvpey2j0Gmn
fW75qTdZHcdRQp82mRu01W4UxvB1GszH0qyJNgYscCTrEC+nO9+RUGB/54xV3PecI6/wZ+nNZrKm
JN8Mjjbc+SgBI6ADXXktae7alyljda1AY8E6yUYdCatdOwr7lWrhoGiwNgC4KKhjHK+cndP7UbyP
wXqj/iBS7DO1D0FTGFaC1WRldySOyI9TDVGuiEqwtE4AHPYsRPLBGVMk1iqtvST3MZIBQQKQ6qaH
qJCfuqEv74ZwpI6q/P4mJ2D+OM0Mqd3aFicf383ap04gnRKpRlxkuReNgpKOjKKnyiJlvTFS7TqK
5QfQk3JvhdM8MvYljCx300uns4c5dWufqtDkQ/Rl9pWtjB5pqI1PRVcy1DMHOz3gs4DF11IFrXPL
Apzl9OPVWGN5Y20DZepN90yqqHWM/eQLR+P4NuEYAoG1kre52fKs84baj7m0yNkMKMp4TuDQyCoh
lnfEZSfT6D52S8LIKf/Lfa9Pco2RIvuM07L8WFZVdYWMw1iLMqv2aVRpzzkwRErYNN/yRNvJ3pHa
DLWimRlGGL74Xg8miGnbJmDSNIMNnm5z08D/sFYiqcmtLxI8lWXJzkhPPu95GEOS1JLiKWzr5AYc
an2HZiSBngcUNNQmYmghOFzciNqMENVmX5b9t8jE3b3uq8Yqdoh+DUTsSfl5tmMmDyrigIqXhFw3
jCzVhmr4WfFnM6BBkVjFurghhrE4+su7Vq9QURootC5jL80rRlPGbdODvcE6Z8t9H/on4L5mtS5m
ZKqcakKiTWNIsqSmkDimKADvQwhleKlF9OymmIVaRhvfQxoaVPY+x9VhLANPZrp/b+qtvhAuwFqO
1ITn3JSQDKISlTQuQ+tY4sfbNLM77KDIHHodkFcADXAblCi9IX8LVFEc0duXjpHscprsvXzsYc8W
RG/OZmx9bhJdPs/0Ygh/7djHqPe5YU5jb2tK1g034CU13acyQGuDrMa9wy9WbsSAXYgo1xSeKHZB
ATllN1R1fAhMBmtBMI7TqkZkddZSKQR1tFJPOsao27G3e1oi5GmmhX3iSKseNdw1z1bT5Fvw1Zm5
GcFrcYqyy09ZMEw3wOAUVl4tYz7vNvOsPGaOHTCxJP0M+nloPk0Tq5zqyO234kemaF4X5lc3C8YX
Xpb9OuKHPTc9blrjRwapGibzHn4NGlg0/AX4RHtgx5RdX64NJxjw2fVJdKJl5AdnvOa+1yR0jr7o
Q1Dae4PNroMSbaknJFLDI8Fz9RDCbyLrGi5OLKy2OmOYZ+b/NFr/zd2Z9caNpF36F7HBNUgCg7nI
ZC7KTO2SJfuGkGWL+xbc49d/D+1qjJX2WKi5HKDRja5yFZNkMJb3Pec5xgC5YwX93FzyVDuabnVh
IVNpY3hu8FfHy9mIjad0MP2VXttPkpX2Em568Z1aCVuOGtO5fZN1RjNB6TO9isiytaCRkB6GH2cY
GVMZuCLbkbNkPHQoU6jAdGIl1OSzNLhsk46NmfB3zRoE8WWTeRKs8xzyV+Y2DsECUxdXi7Fad+VA
QDLWwyvVu4kKymYgbChC9HaZIw8Rl/UodfGlLy0zu1TjOEOPEAsaxU30rgS952l8gYo4ieFhbnKK
iHHSZP7Jb3jhd7NJtwcurl6kvBN+GGeEBG66vat/HJ+ZuMPpFXBJRvJdGAIueCQfrwXa2il+LIJC
r/ie+Pgb71yl5xT14DVxxMwEWWc7hQ4MN7GKVHqMbDW4N5YGlmNdWHGSAU2fQSWBpzWamSOUDvOG
yRDrpxtdeDOBwHvk9C6Oe4tzvEqdEL49NGZKmiFO4aCfrdZF/2i2YGK6VDOna9NqOfhndMbMY1Mb
E1BmK4/BNUG6qShP1A1OVOz4oVXcjEqr9W3l2i1VEMyO6QUykLk4elqkyY3uj669hxHIvXDgjKYn
+I6lh19+KNsFA8Pxb4dY1ex2bE0pFkQAWYyLOUFQs86Y1QDs2s5cHOhz8ltt17ezy7GcqvRNS8iw
v/AHdugXtQH4Yat6XUAFosbczW/K8KSqVm6kPPFGUhFhw7RkW8aTYcRUZggh58FbmuS/Q38Qw52j
5ybn0k4oCu0itNvklMcEEB4Lw+LapcvW9pnJODVv2Ath3uyl0dya9I1fSCYXDmmlnNYkZ3hLTpsk
4mjMl1NDsAqXvYwu5k2TdMNS2JU4YxDxaeINWKAxPIyZv2Re54On8z+uI5bB4sy2Q0vWMSo2T4Ub
chqpw6jAVskW86E1Qjz/pDrCH3LVmB7MNnbtrQxTJilDdsq67SNVVduGUPVyyzYZ0rE9mRAgtQjl
/01K0A2fVQsiheREM43LQ06q+3OYujiIVm00OoQWc05Ua8HQ2LMEjv6JBiJ4TNgSln1ZqtZuViz8
yryN7YXwMiaSfkVYCA6DM8nfWdYDE2hICec3zTjVDdlPBCXnw1I5yyJeJqpjo9wQEa4mwhnFuICh
0jIMRiyoMU6Imr0VE9/UHCC98k/ZLjBb9nwuGPB29JR3oDWNlYYdzzAAdhcJAxTUNq9VWliL780c
qMK6GVzRXITS0Zs1behBncANCby1Rd3BWOsLz9zA0x3Lq7Ft2jwgmQIL6sBu76onc/VCcUV5Z6dG
Vr/4raFpweyKbEchO60PHDXN+YiOoyfCVnrQRnMT39NdnAH+CJgIHRXgER7Sq0aR7UNZwWjLy8ku
/cBpizrcKjb77GFLBMAnDkZYdiGsT6Q/Uz9OD05nJhR3bV8+0bktQ3gFgtujTNP5BGyRQP1qp5md
B8h2m69z7ww3WLw9dz+bhmy/oWK2MzalFa+7j+BvBeSSmU9uTi7nc1UDero0VVR/s3jVL9SIyKLp
/Kmat2LyvSoAvxFacKw0M9wsXxhTNBAGd5+Xy9Do0nz++vPj7AjAXX649Ju9jlGbSCpptqPalwMR
J9DeTQqDRV+p9mCmhTNuYVWXYttJKok0herS3GRpmx6BOpXE3lsWAecx0Sszvm4iba8tPawacgpK
qO1sRfuOWmpcpZwru8TwBgP4iaL+KCo32aQMXHfrEkkFto2sBczyxMxfEOZTv7mtPsZvFqJnReXZ
JMuFB2dT2Wk003IPNEWK4pkUGb75xGyIl89kkVE4jarcptilLG7uxjQHXkHt2nm2w0MfEaUqzSV2
ZuiIjSiirMl3TofK4cCJnYyeFaDkMn1Lqe1kB5YBkV06YKFQi+D1mOS2Mgsq65pTi5KEB3/+1MwL
+3TGONbQiJDMn7TYmb0mKAPcpRybaJ35rigOjkr1ZtvZiTbDva8rM/yUwPBtdj7sOs2gUM5Om3m6
CMfr3KYmdu0jrq62XuozIsyuS6wdgAf6WbGziFbWAAcJYS/qAuzpKkuqPD+0hae5wah76V6ZxB7s
jTjHWs1xw3+07QqmHl9wPQeRp3d8r2klSYhQbfNVHxKO3fgQwZUYlMSeZQNcI7CzFK/MzzVCS2ce
MtE36FKgAhj3TiKq6JKH5FS3lT2HlCz4E90nME6dAEq+zJhuY2bG4yCBr2wniN3OeuZkYSFYsVGS
7LS259/pux5WZTvGIcQMrJeIL0BKpBckjecX9RDbKaYPq2u/CRynXTCw4jH7iFyK3cw+7DGzpWcH
qDbaz9jM9WEzzJ4C+u2SB2N263jqBTtlXjKsozlqUm1fuh3DwphD9sSa0Vf1zWjTvqDyiShxp6PJ
8K81Kp/k+1RR733JHc/JAadn4pUyQzOfWg0RVJD+SEJkR+QMdxE7X3UTmiRpP7hR3yzGPcJx7VQT
wykvI13dSeKfhgdBp7+nDMJISi5CTcb2a1qKWUePpbNIHi2l5uY76wnZOAGPDB7Fivq10q6IVDDq
3Zjmur537HYpCGu9aTsAOEfoGSPWiagRr8jPELp4Nqj6kyedAjQ+05ShAg2QnyJ+ezKJdg4Mn4bC
eCybaq6HleNVcBbAyBXDRgys9F9g+TljgIdo6anTHPBpESS+M/grg7I5+2HpxuVwT87BUN9ymJiT
Hf1Yxzu5kIhtFFVmAV4kLNLPmZyNlCHae3KpYU90OfakUHjGFfWngpCH0uysQ0TTlGK7TGl7/LNH
cvTeYtc1R8Let0mGHHSVISvt+IqLQl1FOmH2RjIzA2jI6LRu7bGprL9Ix+xsagHjkF9GqVZP9x72
yShIop5xVnole0M99R1gkKlb13tNw/eP42fKevA27Gn2iMH0bj8oV/tEo6ndjyPhOWu7S8v0FA7O
AOM8EgMBPoOpRd9dl97nC2dWrXyOlkApVzPT5lWfDZ9z4AgQ0e1WI1k+7AHoWcZ6hoLLBCo5tGP8
PPpTE744c8jYCClv+m80WKZmP3dxCLlrTpPAUsSIUsOOaUUcrTKzskv4igb8ZMDF+v1M3DzywOXB
7q0W+P4JvHZTXoWoRuqtKoDpPTn0+Znos3yBZxhxLNocRLxt2rQP2XR9i+NEkDRWhZUHnXtuaCkC
5+dE1RpkXXmquLEa3+HzBSQ77OCAAcsAYEE+5G0d0pY+VgkE+a9F2csZnUM0JrDd6EL1R1mjq91L
JC/G0mRJ1EnJzjSvairlhGO4+TDPq2rkeEb8i1Z18zOUjyahOlI642XRAFm7G/Br2XsSKZmbG07o
2WVKxKs6DAMW52hTg6F3pzV8uDa5SNqw8m/S0LXdK091IaS1kR2LoChSG8tX35G/eOTMAPAQbenc
PUEIS/wNZWDAnvgSK51U6n4EFMZWLyrCJug7Si8A85tKRPmmQFOh1dfWwqbxLwEJJ8jjlgA02W8U
l00+Eo2fiXKW47tjsve3Hagbvn1uZETJNksxyGk3ALey7jt79tunMrXr7GUCJzTtfGDcnBly3tAz
+dEsPx+JS85kQYtZHcG6wXeNIwAl0ntZUGZRwK8tpz793Lf9bJpatebdaEvR+23KatUdjczi+aI2
T5gw6OR4X+csBl8T+Y688zOIq8fI7ApSv5hFkhsiFRPn5oNf+t4f4xgYgjwdJAeuNQMgyLnU3ahm
w9Ym0yBhAer9QgCuw4sm9yhkRbTFzE0sivJ7VcX9LeeWbA5YuFtn39hTl3yQQIom61ct1RK5aTgO
vkS6zBwuzyO+yyQG3C+M8WiG7tCt0cjSjmUzZvFlkCJYf05E0zF6//4EFovLryogrupy20JnZ41V
64eB6BeJX6kqTZQkwx/JuXeGoFey8VeOYN5cFxximwc6LilsxNKm+8h2hr9OgLA33P39Zywj4v3P
4D04BsPFR8rA4en9iLHmmjYn58ajCWqJU28PYYUzE6fHePqpnCcUHK/6HyRj70WNvHILoIVPsKOF
LIuz1tnghCJYDi3hqUd9Sk3t0FiD6C/QL09q1cAvqj5wM6HCe3dnpOUu3wCQCF4sMyji8l8lckQl
CS+yzR/ZWKw8eKmWR2jEwjqSAKAVj8iXbHUxdxXT8d8f6m+X5tt3sdRzkyY/w16exC/vVsPXZqF0
bg5CM8hq80QxBiZ1fHFdJYrn+nOL1kQ9R/q/X/n8GbMksy/hzjEB4po417lr+hzRainrA8Zm9rhg
G/jSf2rdYkFv9ecr/VfiUXLi+c+5v+H/76h4wRv/vzslNtFcd78KS5c//o9PQvxnGZCGzjGcyQ81
4n9lpab9H2I/GDa2RUSUoTu82v+qSo3/8FKZmSxMFKwsDv/QP6pS0/jPYrdgLsEmAT6EK/3v//Xu
i2zP/v+vos73C5iLpQsTBgAb2DMEnFLwez9uPeSIhrSJRB6hWnmTtS+q/FCT0JQ2NVWGFnXgwy8P
5g9zwvvp558rctICgWNjJxNnPqu6gDQllcvZy/WOll7tivAjl/8PuMT/meL+ew28XDoQHB8n4Pu7
EqaCZQc6b10H6QV5Njni7rfwkOyT1fW0+s6drnrxKlcHKI8Xf7+9M7fcj2uzH3B5Z3DNmWcXe9Mv
M8GcYw+QJUCTUL7G7TV8MwRq9bEW7AMj8CH6FYzfdTG//dvr4oBllDk6ogncN+fTetL36JZ0rlsi
Q8kgl2nSuKpoeglr41gReW31LdFSTE1f/n7lZYi8e9gePl+D/izzEK/z/GF3hA1F80weX0XfFS0O
FUCL6J18GB4qyxoD1wid9d8v+duo5ZJEsps8YqZ7VrH3zzgZAMNEPZds6/lrO03DwU09AI69djPo
7qP06US0Rfov0+BNRiwBxXhXFwm4wUrz/rL6NDQu52uyBRRNQSIUza9ZyMY0nLILsOiY0w502bTX
v9/sbx/Mj6v6CxgKxtJvL7YxaCdnMwoszMBkcvZGlz/NuVdM279f5/2miIHLdWjtsoRYbA5g37y/
O/bPgJWaMl2HYMSRVmwnJLiVXh5H8j7/fqn3a9ZyKQBVbFiRbqO+wrZ8fqmBrgIMkjWnfSSCV5PJ
ZKM+uMjvz225CG4zzu6cFs6N/7QUc7KBtHSN4GKbQGJbt0jP/tXq+8+dsObDF6AK6Jw/tGICENoP
iwMlrsIticM1CU71i5XqcfDvn5lN19QzsOLaZIG8f2boaFOTb5xhENM5ADBE6MKaj++DG/rTUyPR
nKVqgQM5y8Lz6/TlEm3KgYJSf2TGD64j7+nUfHCJM+bTz4dm8xWhYFs4OucPTRth2+gTb2ZoEUNk
oWXe5GFT7YHqccovgqgc/SyYjX4ILM3P9pJT1tose3LM5IA4YepIVpxClPT/+hEj0GfAmFgK8Fqc
fd8FiZ4RgKZ0rSAkmCAtEFsS7ic/GJi/L0+cgljAWXfZfQuwEe+fcUcjlnoepl9rGr9K3yWdoEsf
iARxMBU62sbUq+++W4nPDrjVVYyfQa7Mpm8PCbL7UxNxBLeJ2rloSC3o3d5663qLgLacUFml9/q3
vz+V3+d3zJqWx/bShBbM5/r+1wo3grxiw/BU830+fXPDq3xt3hJF9vfLnNk4fowKbDcOR1gDOR/f
0/vrGDQP/AzI7doZxAHJAjniTTFdeVWYautStnRAaBq7LsIyciEoVgHJzIhkkFoU7WYtA2ar580H
k+LvKw17Nuhky25sidk+e1VF3Zr63OP7rDRqLXKObiZ/eMk6YiMuOhCZe9pm2germ8ONvl9Ql0My
pVUL3xCP/exBkMdbMt0j0SASelONXk70IxGpVXf4+xP/w6fOmsJsAjHLpOVwNqNMSd0qXW+yJRmS
qCLkmuMWGkV49+8uI9gE8e83l5UTuN75hig1NNPoi4UBi6bs2o8BIfWj2X5wM+er1/lVlpv9Zdul
IKFbBQ4LYMl4k2CZuuu8UuJI1bfZIDPvPxgY5y/p/HrL3//lerHuJ9EwcFeOvIT0rJpPxkcP7o+X
sPjmaK7CIDoHgIlK72nfcgk/P4mSfoKXrCr7IxzcD7DBr8ONO8FRL/jsIPFRzTob4hgQ+iwtdb47
JxpPraWJHXna0+fBjYcrXZftS9u2+jZR6POK6aaFHA+DsMfJ+fdxcj7P/PgdQDTc5XOzfrvdKZ+N
svVmMlzaeDeUzpINj5Eh1vFHmbQOUr/6YMz8GOG/3TobESZjXzd/Y2Z5DrJquMqIo9wewTe99Ftg
tSXqOXIxFS3nexzSCBizkIQ31DGEiJpbsjRuMoMQIT29UmWzt9xbCl7NQ9eEHxT3/jAAONwDF2F6
NRwY/+/HGAI6zkZLjiJq6/ZV8yzcUH7LUhiGmL3+/vQ/utbyff0ynhskyY5JxDopHIC8dOubmH0y
0qoPbmmZu3574r/c0tmco1MXiUfFzn2M/MV2UR9Ip1iPggAjP0EEEpurrupfXFnlwd9v8Hy2+zG8
fpyc2auxdz+7skqyztEs4mMddEUoTUV2lKb30Zz6+9fE6gXiwOAwtNzmOTqMNVjvkDizrSlinPE0
WmaOfZjj9TWtya1Mo8dqjPZ+WB5wq+wIb/lgYvrtAMrWnSqQoNwKPBBhytlMGGmFnJSHun6Kom9u
Z1/lVo7wXqcpUMTXCBsedNjCLSI3U4YXf3/Iv42is2ufjdiuGnw9w4yzltYrPZ4VWa+ryfM+GKuG
eT6Kzi5zNliNeqywrsRy3YzzxkWRiPnrpaPEsoIUchAFiK5hprbcX6C1gNaNbzYw2mH395v9bcJa
fgUgOCTp8H+c8wNG5jatnrS86i7DRRoPh0Qj99RI7618Cc4hYODfX2+ZBzx2YVSQz2uMnhvOGZ0k
csME8ea2u5sghgrGFHwjZHsfXO2PD9mFxuYwnHFE+2eO9FgbhraNeJfN6O/jOjnEznDb+sTm2M2t
kfqXtQAsaSj3VCchon8s9KtZfjRHn2/AltHs2jpCKRzWGJ/PVqcMBXg/dtDVVFza/QMYDeYopbXu
tZY1tvxUWqjd73PbqpotPfjaufv7Qz8f0S61a2d56lzdZ7d0dv0uHmaLFphcl8U1zSm/JRIjdj54
1st4/XVWXC7CK4XLyoyxlDTeT77IcgjjSpZDTnJRoC539I0/WCsXufDf7+ZPF/J5obxR8IEg095f
qM5NuzCXJQQ5EI7bcJeWmbzK8F/dJeFHoMI/XGyxcfH28M8v/bH3F0snDTJ0DoHFHvQtNbC1a23b
ahHdWR88v99mXR6gwxdBEZxHyLR39gB1NyWyczE8Ds/+dRluhXwMF/FPT/zEMZ+SredcCKP64Gn+
tqRQJKGHxGJCqY8P7uxkhEATjlvHuQRxy4kvEH6+iP9ldW0pxLA5cZylT0Wp+Gz8VWlSIMBfrJxT
/tlZMhTr+AY5+p3Qq+cunP9fbumXy5nv39mIDk/FEXYeIMQ9zTBSuIb+/t8NwvNbOntsk0f+vGco
xoXbOysxSuyj7mYImalZLz64oT8MQvp8DEM20tSczwdhglspgmWCiKCNUUO1jf40haQ9lVleBWGV
ah+sgOdjgpHIqZ5SuqAlvJTp3z/AGFMTgGA+ZXD+6cojgHTV2x8hBf58EXCWJsdldMRnX5aj084a
k5FUNaMi9rzJnACl7PzBV/WHR+cjhINkyPNb9uXvb6XnHbWjxaMrvetiuCvHb3Z8J/NPfx8NPya3
s8mPy4CRotfh04k42zPoEJWyOp2gQufQjNPsE6FxL7nbsSvMD1aa3rBl3Fp6vpitSIGV3j5Lxcl0
e2Sg3qO55CeQuTCT1+TfuBhWPvh5HAO4z19/IAJKlnd6igxcKvrnPzB0NJjSRaytpGj09YTP0gic
3tDkG+n2c07+teZpQStIX94ATajuK8pahD+IHuU5eMUajEvepg7sX48wai8KeyKRI3RLV4i1Smjv
85CSHdzNjro3FSEn+WhohInrLpIjXWVf2hZAUiA6u7oeIQOhfQIYgcMOBSqXb71+n8lG3gCULyCU
eYl5HeqDzB59Q0VYQI1encbJv3PT1Nu0ruY+omwvbonEGr1TgsLQ24thIPMDjK0b79uxrW6lXuHS
MFpB8qoapk/6aKK+VMqbr229KC4mYTkb3A7hW8Ku/TnKo/rSrAz3KnUdcqzghOztLHtznFbZF222
RCbWg0EwTBSrqAHVJmAmSltfMo2iCLmYSZlrDb7IbIimtKjyQOB7ydGjbwlkMQ8lrSySOR0dzQta
nOFZr32zW7VheQpNEXnIpGolDxCnLATxKR7/Lj6OTgh1yMiGbQ4jlBqaFE9EkSu5d2ZDP+lGad/6
AOMQZypsV1V31SRldwFwsDUDgji3bQ+ruUFNe2HgTSXkq8LtMhLPudfQ44xfWwel9rrrK5z7vd0F
hZW413LozJsuzOp+U+Cz3va80sCYsaPeR+Q0Pjrd1I7Uu5PaCXB9+aQheyXoxqwmqrQxCx5csemI
UElIPm+mlYXh+mYs5sNop1hhkHY2nt7sEH26z6LK2zepdxbmRXlptJG5dmuF6nNubiCCEbfuUcNE
b/FGS5ryQZwV2UqPS43oEShaznwwdaCcKrfFt7qY43QtymiFdigPNOzeG1e5NXBuKC9XTWFmN4ar
6be8r+56ShLduPQb9RXAO5wiXlq0SiL0kSu7JO0447hu+eWbRTYzR2XvplqK1hVSsCjFuj1W2PHK
RrefslZ9da1EfE5zqzwZ7Ugoebn8wCSrL4ZK1BioXNytItIuzNp8qy1bOutsjJGLZ8mmjqZV7/rY
G7PHdIpwk9cVskptph1k34Xxd9ryqJl0HI7Pk1NdzxXvmJXNWDWz9aAsiXpLzfXBrUnI5Q9pS7jU
eJDLaUJTgL1q/qgT1r15jb1gpvRBEpDq42oDK93Yguu4Fmyj162Yjf1IVO4qH9lyNBuV6w+51Qwt
KBxakcj2qakPAzn2U/IFbDCAJ6fAKxo2r5YuU6TteX2JdkYdOJdl1zlf2Ldxwti7tkRsH0L5ReXp
kaq/ATa1KyP/2cVHM4bFdd6px8J5rsPN2BvjY8XwKG9NL56qjTf25bbMk34ftyQl82GW2f2o0Q1e
6UZj3vf6G+LzPNC9PhCxj/U7/qxM8yXSGGbIQsFGaBAZePXdQ0Yh8dii3H8kNzoJjAZSDQ04gp06
5raG0G1css2214T5itZNbJOm9S/AvhhEo07FCqXjpaztTZQThgxrgvBs57s7JMc2dw6IxbbjXG9U
1/IBZfYm9gT67SF3cMTrmLTXloE/xOuqT9GQE6VjGubKmAlxHlO5SYq2oEzm8c+PCgxrvLc9zNXK
v4iB/dq6/8XpzS3G1qBjh5ETljiQDzqk/dPkZgGeZy4HU83Iu289EIeKCsi+NcSGXOCNmPp93e+h
ka3g5SL4JPx1CANWgtVQVSNixFpYT81oTEFZts/MY4Evcn04oMw4UElDp6+rN6xeQEBq4lFy91NX
T8NVKpgWIuGkK6jQU70litL4aujYygdyEjXGxcGWtrrUM0s02wRGIEmViqrMEPXta4uM0YuIWNbz
fI/PFFtDFxbNdW134QY3kyE3ovTurYg33ZKoeZ32SPhwbCuF7SJs7qasU7xvAHwkjZj6jWnkiz3Y
zr4q0GwXwxx+81ojRYk9iE/E3ed7ZcWXNnm+Xax9Kh37OcW5XXvpTEa0d0Max7RxW2uPa6O5WSzK
d43mWiugO0yvpTYma1ReDeMp6n3jwmkMWRzwdtm3WD6blTEtYYAxcYqr2WV9UHn41JWVuQ69PkXY
V4KNOIRUTXb+EO3Cic87VFr/Zhd1r2/SOZnjh7Ir5xsL2f8OP5h2ikQOYU61hUu8XxbjN8DrQPxB
gV/JNg98ctHJ8yp85kS+1OS/wtID8tp5xUoZxmvbT0/6MJHBHg2WvemHMXz1XeSVWEZ0tSN26ya3
ippyYJEFY1ZfJZj6d5yZA22aADsaOI7nA8cwkAj1pitLDneFTRpfjOKqnfYJclTCVWTo0MLoPeg+
bD6eUrz4sJjyUtp3bWRZ36VBqpuox37DAXmjS3Fp6fEl9dcdvt6Ngn+IMTVsrpLhCtf+vq+JGEjz
mMy53JagZCjqmqtUNHdyxkefg011VrqVEGI5eumzF8Uz2vR4mg1cQk3EDmBa4qj8iXiwgU/UCRtT
XkjnAnegBJmROQcIF1AU9NJs1oTB5f5xihyF7qhhp+CkOmmCLTJaXMtkuZKetIpjtY/HSD14Q19x
g1B0H5UcBwrakqutW+weGz9y1T6Mejdg7/Ma6Vb5ilFqaNfQFp+ZqV5opNW0KDq7DfzJn28jSCp7
JYrmKtfQCgdtqE/Jug1n60oDxIKSFt8DuUd+NuaBnDE9TylMRQA9YUZNSquQnc8kUeNretQyWY2r
Ykinfe7jpa6oUmarSXdksjcbF0G/jPzoKsW79qWR9bgjyV3hyIucCSdm640tWoDS6IMh8RsHuXL1
5JcTOmvx3Lq1CLDuErpHwMupM7ULp27uJ4/Qw8R1ul1uq2ZboxpzeXrjuOnAx18VophvYjiXq0T3
n6y0ay5rl6TSshrjAGFpsXNr2MD8qegaUkSVrF1mag1yIwrwsACEWal6q5fFY+uktFIbAr4D4pXT
yw5s2CqNoug5giHTb0KYTt0KL27dlWhlTUd9tuf5qpxajAoiIoDeA8RrRSjdPU64N93odaeQ+LnX
gshClP3swalHT7ehHe7coToaTtfcVXGUBDOVwKCL7WxfYB09lUtIX6xbBn2MiAjb4rNM+4uxzGW8
abLbIvQeyrpsr/3QfSq0BZ5fWoTboekn+tJBTUPnQ7MBaD5HiqdyBN6Ge4j1Yc2cFl61me3ucfZd
+0V872F8CIq5Z38IPF0HSIFz2zLY467wA5J/yB5YWwHqvksbM1+R76kf7LmSR8+M2+d8Ju4yN26t
cHrSZmuHcbqL9nnOlEP+pGOVnLnqMhIvGYpRki8ldAfU70Z6YyUsNl0I2sMeboBvwP1PHS30AUSV
8usYl81TF3ryrmbje920JWecVtUPvaqPwIsKGVRjfZck/hBgKtlZWecGVVVnbyrWd9gxpue6dot8
5SZ0gsDCfIod8DiQ+F/cPvmO7n46xeYU1Rv8JeFBuv0lhvFxZ8Dl21WlSREmSz5Z+PYCYGZFME4k
2YdDjq95zI+RUznXUZ6aO8fJ+pU9sB1v5wQpv37q5OLtMljYOHfeNypugjSZwB9pNcn3VfIiZLwW
Q+2+AWmmEtnV0XXReweRZJvaE1uqG2uBUMYGcLqDlOJu8saqTqNhlfuhwpkrPHLWheGVrMOexOq1
YH1GpoFAq9XyPa4hm90QXwYFz2wu3VzktKOzJl05U9Ht/IwCyVhD1l+b6EqGIyYImOwTnGgxCcLb
je5tSiu6SfqMdR/4jF7sMqubSWbmUPLaRy5YL2c012BOxy8yZCfkJNFXYU5k+4QRYVxxe+f71Zey
mePNoEeqgMUtwazNOtZ9sl6yC9kb/WWDVXAVd9107csyCjynnqpt6otpJXrQ2kGS6eBGM5oRKz+M
h01tiC0KZ2CqCfOpO4FcWU8qLN9MK9YuyKCHlZA22NDdyI27TWoxqxY+lDnIUNXGzAodvUmXboyk
/VrOnNW7MHkiKn0gcpUd1Zw0TOIZJoRtLnvYHG6UBXRJOevBt/pU2lDO7Uq7IiD+rYLXcpuKrsR+
AFHkOklYJvcd02i8TvqRfajxE5P6A5nKh1O+qNH3kby6Vhgdhx+QVQwjC3G1/IFfzRYSqx8u+i/O
mABagdjAIEnCriDzd+wl8VNuUzbuymfN7C6zonNptYeT3wV+nfHb8Glk4k5SGrYwuyksasms+ziP
ACEdJ7eUxY1tCBJJNTKsxz2FVFIXZdppZMcKY4OP1pqfErmYKSJn5Aekmt+uaA7jncaYsMq6krzo
SOhW+GRWxZDsdDsemx2u61SurN6tXxoRymiVZvBN1jYO18cZzFS+Gad5fqR5mFm7Bhjx98jMBgxQ
tlufhtSKb9w27+59EfWfe9MJy02k5ng61ekwHviThvYFw3JUgM2X3qe4UMO8nqt8sr4mSe3fcOyo
mJXr1LKu2ZC446e4J2AqhM4M2gObmvdp0KIyvI6hVnmQcCc3OaU9nIyrypp1J2B6qpmSinrFktSd
6io29pMc78YlE1MrG3B2tvwuu2xax07ZYe8uOGitENZI60AMb+M/wVLo+yO9rrxca7Xl77LM8XcJ
+7FuP6mkC6gQlpCdnAh2o6tAg5iZfzXb3XiJwOdlNFLYbUYXhCVIBAiLJQhLZrbsdZSRfEyMMT7V
kiS1iLYv02CPA86pCFB5TAZi5AdQ8w+af58k8oCZjYN4yqyi1rUIKUeNWxY+7GdXFTHQqf09iZp7
mYLzPlDLMU8czaMDq+kQwD1IRuKi9VsHH0QwQQ+cALRYbrGPVYBpJkpGDmxaawRhbEqW4F4PWih0
p3BWXrMtO2ODpUqVAQ/6Kk/Co5U4mFrw+sgn2/0CwgNgs5FsQ2uurqJEWvmtlKYI9ympwP1aKcbd
VRfjw6tLJ3DVDResnkfTqLdQ/r5gTsQWqQyOWpcqfJIedincTNNxxn4XxKlDiTeVzTZO7a8UPLT1
OMx2QlG7PNW4q+NG7y47TnVwouol1lmMwJEMqKCA8TpyPBJ9N0xK/45nESpC4mCCWVPAlA85ZwEn
48Ob6XYP8kiBDnqbaTSfgHk81kcqgvLk9lXOalnzb5cwsjlv4607mVZX5/q6IgwiKvRNZhpXokmj
kulcgBPFcxQbW3Jfw+tEiHllEgkUcGJPoWek61j7aoqYoNSpWwnglDqTbKmgPJGRDsJlhZ1nMw4l
JtE5r9fJkKz1kd0hTwg2Nxnk6B8uHF81+SaRotDo2SdY9bMoaShTivh21gtL29qyirvLwtEOsWl+
8dU8vcKqzoLK1OpsFY2WRy5d2XG4cUvxUmZE7e3/h7Uz220cSbf1qxzsezY4B3lxbiRK8py2087p
hsiR8xgMTk+/P7rqoC3akE713g10oRpVnSGSwWDE/6/1rbKiKNPS7CtvvCzp2r025vHO5J0Lep9k
P5hvk7zDlhpS0LFC1IS4xbj1hJXvyJa2n/B8X2cqir2NKOuvY6ZfijYc2MLZahx2VcSMv9MmAyuf
ip8aFKyExAj7t7StA+Xcz13DKeyiKLpYULIC7CLQQtwZC+yr5Nu8y3hPntiTRo8d1jH46sBQQuBc
lyakMkA7uvUB47Ns97kWNYTQNEU/PtkuzFVKXwDYYXsOgRRyp0fd0+iWtftDGXp4k2YeeXkz/k+L
LzM5bI5p2cS8s95hehdlqF0qR1vC2Ix9FbdXZA7f9e20VN78K6XV9Z3SiePE0xJMypNZ4HQziJRA
aY6B2bEaLLowheZkN5TO5y7oIo0pNZfObd20il5mX383wiEdMbAhcRNlYVJPyJDzUkwYNZyT+fih
LzNWRS+ZOYeJ6k+eY3V9KKmufyT3m2OoIWdJCn2ufa7gP96MGqHHH7JSn9jldWN4qbwGg+qmNVWj
bUTYKgxqjtRvLPSbePXCSpbsFuB0iDyag6xng7vPqF5UG3/OiPfK/OFyjt34cxVbKSHqsQmp3cvy
xtxFrpkNH6awj1LIdpOYrow6emL7BJLQh/ZIUvs42n/0bCqGncw4H/Z4EAnUjOpLH3vlT7yAw5Pk
o/8rB+2hHXpPKx6gw3RsTPvQCLI6g+dqSrKlWGoKFPkzerg4yg++M0U/s6HTr30jjS5CuBZghLKu
sqBBo+a7pDNi7CbYxI63T6WAWraneF0XzmPdCTxQbJpm+F8N2V01p9GvuPFsTl6aPUqw9oYUrPEb
XWHy9Ix9HM78EYhCMpCsh9kNkczEdU1hwMFQBUde2M8Uxe8tOZcXGU2+60mXzoex4GBkKEsL+IZC
WYi6PH9Ke2YWdQkSDraF3nsLlKpInZ3ZTJThL8ZcrwdMkSQqzSCChgEFoKbbYV5s+hEi6YIRyaeL
05X+d9odL6pMgt9stJ9i1e82THuO44qmiuzaIKH8NbGGu/5TOD6eHmhpAb3uJzDPETp6Lq0b0Ec0
Po77KubYdL7d0/+irdAR7mLW28JIP2ex+5lD6xDQ6e4QQdr/tF35Mq6DGYW2FJiqdU5fjNsEAi+t
Kdhi+UHHinxXTFV9RlS1VkUsozioCWn8Cjxm69sYdVDG4pzbGGP1J49gGxVms5+Fty8Lt7/scJH/
J30qD2EqPVKxmFWP72fcFbJRvNmcEQ18zSVltX6qy8sWmc7WQmh0ZqIs3bXj50daz0vaoYFinvbb
8XjQjazKrDlxeDI9+NG0zT0PDpnPfnG6GKZuP8XtDwBEX05Pm7fz00Yu7bGDIWwFWcaq6ZfwhjaZ
aOmf18WBpxuMXbx1pPsYdufSb98dysZYatM49ckpPr7CsYQq3y+niYLSDQgDHcGJ0bIVPjNX3r4J
6CqQhjIZfcfg6R2PU1KS9mWNHMEi0YJWStCpmh7QvBugH4AjWL5iZybLG5mx4OW27BfRDmBuerXH
Y3qDa7WEe7QYKWw4mqNx6GIDCHSC57jRn4GmfJWVvIioPTY6e8qMk7XVPaYp/YbTD/TN1dsuaoXF
EYYDwn0jxug1Q07Aetqtk3C11kM16FvK+RurZSuVX5TnXDNv5u0ynkMjFx/JS5LX8ZU71KL1tjKp
7O3y++4aD2aA3O9zdzh9WW8WAIZZGuCLwB24pVi9jqXLJp8oDRQLQitB8TRii3LpsV4QeyX5Wp7Z
B/+zEc3jC/NLyytMCu1bN//V5tgKSArXLQqFWrdPi7Nik2MjM3okPoLoPtDksojTgl/NILRKTRd5
CFnqSl0ZbnhnySKo2UdyhKkiCBk+hDVtH8OgernO/23v5eF3dfe9+C3XBs1lnJ8VuKskijtMgn+P
G3zvvh/9jx3xJ930oH630+NvqfLu//kJl3/z//cf/p/fL3/K01T//r//9bNSHO/406KkKo9skqw8
J1yVP9X3X1W7/j/8ndchnH+hWKYpslgoFz8zj/3vvA7f/JeO0hyf9b9jpv52VmKs9HAFLUJQ28Z4
yez921ipOf/CL7T4lfn+YyD+J7bKlaiBj5AQi7kJ15bJEoN253hKaiTXxJk5a0Bmqz2Q+SerI6Oh
+EPf5CIf/cuqPKj8e1l+ysWNJ+DNu+2mG6vLhq3V2JgHDqM7WKaXr27f/V/fqNduz+N1fflVPouN
hekbwydiutXMzasxBG0Gf5Os+xr0ebacvDt/J2NLAX7ytb8m7JHb9PV4L0b6f38qGdDjbRCLYY5t
Dolfq7UgBCLYU/J1d8mckwnSuKVT3MEHQ1XQxxnIkYhmLtaVUhNy6+oqjTcRMJGPNJ5mOCih7MvN
CNH7Ts3AculFhTrtCwUkjT6c1B6MJu4+NxnNo12ZpV62WVw99aYZbfNLDahmiWCN589x2jnfNCVG
Wkf+NNVB73lD+pHvz2zsCore7YYqJie75UpoauZKgkrUbCc+uIPe5psa4KR3Bf6Np0nKVwaVZTa7
xxA/CnigKZ/39Wj0ziGZveiguVPqBLmmchsZQqz2cRHpoDJry71qKqhPh6Rx6OqMqkw/RygEUOLa
MdXVEogJUpF+UF9J+CB7K5VNzIE67SlAGgSHBnEt3Ioiog2PpXRGP924HIC6LSKnBv+jUcz6Nu2r
stvD7HEdhOPT/NMLG8iUfigb/yqLaodzNW1qYIQW6LKgjIbpg7Q8SLOuSe1oY1tpDc9MI7N904Pu
7HYRbNmQuAyNeHWlabCYdD13ntVM3MV2BEvyCUBoaW8HejfdRaQTKIWOgwbP6dl7/P16mUyej00Z
mZCFX0Hwvr+WqBPUneQjbYednVjwxPXcvwP8S/xapUGW2Ib5WF92GikqmzxXbKohJ3XnNFHH3+zl
N6BlZNunLysEu/fV3k/C9V7o6MauakXDzi/paBzOvWemV7NAU0YZZgDJT4sQ4caIsk/uT9+E1f6F
SjmQAbw6JFmh8LaN9e5zlpPG8TXTdwjArCfFKfU+jeXA4btob1QPZ9wnwXIfGgmlKdo7N3BFqVOH
RbkF7R8FYCDFGY3UsRxtkSYi8sSb6ixHCwPp2/GDEdSsKMuCyY2NML/17VZ98B0kmKev/N1RllQ/
3TcBMa1ZK9EYmWmqEiMwrbG8npIy3+XhbO1Oj7KSzy8Xs+x5ecjYBBA9r0WdTaoj4SLkIqirzLv3
e895xIZj/zZsahro6u/8yf/C0mwHAJChszZZfGaVXs2xN79gtfumNajP6ZgZNGiMP8Iua9j+HVTg
BGq+y25qiMIJf/5UnokgW71fb8ZdfbPgflcArAtYQLEarmaakldpY39r4mZJYKmbGq5aNP2aSjch
ZV6vpvvTt371dXoZH5iOjtCBgzgv+vE0Ijg+rSnY6gGTOtqHmF8IsHHUvRhlfiUmy/1xeryVaviv
R43NFYQOYhEkL6vjR1JpxHeQFhSYfpvtUPnRRtZr8znOXX1ror6+pNTgP/S11t/NhjP+BgAtPjp5
RPHy9E95O7ctUsJwjmDFYkuzjrCudBZnYJVUoUG5bXjHzEebXKqH06Mc78xfrpc31ERmzu2FHrFM
gFcen8GrDKtChRektp4+dcTLXZbZKJ6cmG42IAibz2Wch2cCXd9eG5ZagsCRkdrUHdbJz0rzpyxH
RBU4NS2ANFbZbkZseGYNWibnq50Gk+dFmsmbixqbfeFqa1NVkQPCHniaLWS8x6jWHCo6qjdUVvKv
p2/j23mKXY6T6fIhohCwPuDMXsweC802hZp+uKUDXn3SRupFWa3Zuwpe+BmszXuXhhgEcx4vB/2L
1WOjNeaUJWDTAGJOc3B6LWdXOVBChPh3ZihjdW0syyx6GD6QRC0b63UMIV2ztia5HOVTI4GBRmCk
1capneoHIZcNWH+qne3G8Jq+D4bUHi5MXVYlyQs0wW4KAe5r16HzuR+iLlS7rO50+3ZMBAmY0aDx
TT79JFZ3hl/LztpdimkkwBGVtdoRqKizcYql5i7JwzGgn1sFaD/HPfKRc8iCFzrTqwn211gAnPDk
sqPnL8cvjzGrWZXZZO4UndxvwwxPA/GdI4EKKZ+i4URgALLCOLcOtMYt+CaRZ18ZIh0mQL82+gzZ
ZdkYgFf1vxNXkXl7giZQhREwaz9JmVMXcytpgscTNAw3oQFK5PIf3y+2TRRAKAHgDltQNK8XgCzz
R4MzuLUzJsu7QW/tESXUTteiz9Tj6aFWa81yu1jN2NsvoXewrlZra9nEMmtdPs825ZXDbNjzA90n
ycYybeXOKPXwyWlSdWaFW6KFXy8DL8OCYVg+3PhZ2YgdXyGpDDpTsbBQjCUSdUdDklPWttreaMNq
3kFYJSVVCHu8pPeJkLIr6Hlt0zDuxk1mydK96Ciyi40Vzi6Nx3SuDkolyQEAIlrNHvtTeWUMcFRQ
PeWiPGCtpnRFOBUu7cxIvSE4fRtXi+fL9VBExfDF+mmJ5Yz7+omVXjdIWu/GDn5rd+sj7wrECCny
9CjLCrKa2/zRiwmckg0L2mpXG9bFUNRoknY53f8bt1fur8pFU0iAjBdfWegK95kzzDelsv0nAJrZ
mU/EO+MvVHcD1y9lI+ggx1dZ8NGVVQrYv6KN2LbWdW3aV7Fo7hqX6puysfF44pNt1T9PX/fb1Y6z
KbwcCy4dFR1/9T40pWYm5YDBuKgR8qALl5cErwxIWZpk12lC/OP7TGEMJxQ1Bhwuvr+anYXduH6k
VWB6R9Xe+BXGTLuIy8uMY3SxsZPYomVk0tX0ITWKxKZTevqC11se5hNHf94NlAoLt/AlqfLVFiBM
EoQmouGK4yH8KEThtduJmjXZkX5HMA5a3Z4qBGw8ZKEZqO6tXiXK37hWXz43CU31M0v42wlO7UYw
5agCcHOs1cetjdmFay0CS/4pUq4Gwfjs5WcGWQVwopw0GAAHB/JprFTOG6qJo3WyrH19p2dpiDwO
2e3PWsZIdr2wBPpdsLiTAmI4nB07HHow/UGxHAaIt3/csc6/CsOvEF4p4C4bwgZ8jvO6kNexT4jT
3koT0MuGWxnF1o7n/LPMsrm4iIgFJGoIHiaZV7Kbfp95lse37uWi0E/yFLFasNatrWF+FFZ1mdgm
Iulij/KffWxK7jKwBVi44zzq6Fhz7VsyjQJxYN+oQ1elSKiMORmJhahROxF88mB7WvZ8+qcdf5f5
ZaCoqP26+vLjoEOt1hNf41lPWSsCTyRNANAZ7bRJBefBiwzn0z8ci1q+TiauoMwm2CSt3imlhkai
vydmgA9z0CKqAQo6o6IS+njm7XlzWctZAT8UZ3BB9ffl4/Pq5fFjG8g6Te6AcpJ1k42D2FG46Q+O
yMWZs9DqmM8tXMaigAniDfqbcJel69VYuQUImjxsD4llfUdqks56pAgcLwzx07eod3kWJaSqn9We
8EHzKnbBXflNptOFSut9Axr+zPHw7dWze+ebzod1OTStoZlm15YWLWGuXrNJljI68gPdwb2EitL/
4xt9PNRqURB2q5slseYBlO0WZ4sqt+ipWCc7+OSnp8/xPmW5zwvehWWBk75ng+g8vs+mlxZ+qDyX
zHm9hx7WTp8qEWmPM7kAD72M6L/npXXme2e8eXWXUfngMnNBBfD1OR6VnL8p9hfZ8hQN4mOmp+gU
RjslkU6aF9ESV1mLCqFaDOPIJQ7khiW9uo8BAf3qjZYk+h7c8yNYWfOfP2RONcBAliqxbbx44V5N
u7nsUxwi6E4Hj1Y/Um1EU60aSJUJ9d3pO//OfKISz42n+4eAb33cH4hwsofCFWDOK/0C8pJ7Cwwn
u9MrkT+fHuqd281QS7l/+cy8geSSSdNUvNkMJV2y+nJidfEDnVsejus2L1NpaXv7y37XZJzlV7y6
d67m4G6xQhHEoyC9zUwN56slo/IakYkzbwhxUR/cCqcX0PezNsVlmfv3Fu6vweFpcTNBkNL9XQ0u
o2y24wj9/Oxa6opCutqjVbI/uEVYB7gX/UME1e4TVY18X4iGKChgwN8jMYB+PX2zjzdzf/+SpanJ
oYxi2rr1gVUkrP2xFJSpp/xWzmH2U7rNeFeMJIRZaHLItTPrZzHo6qmWqjzD9n3nhYZWwDvFmv/y
xT9+ClCs9bTLNLTKjjZeF5pufRptFRL12z2x8Vd71M3xl//gkp2FnUdnHpfx6hvkAonXvLEQ2Brz
mVABk5IdZ99LQNraDz6v0zVJJsWnQU7jIS3c8en08O+9SVSOQCJy2lqm3/Elq8zIUn9sRBB6BlpB
z1L3Y5GFt51pql+nh1pRIf5+uq/GWi3Neo1ChhRcERBw3G44gTtXVSqtQ6Sp5npy4/ZCZMKiGD/3
D44YwjvyJ7KvpVW5t4qclP9gDaEswrutexxordVGY7IJV05wjwf4HYegI0CAF7v6w2Zo/B+OtHrE
M3JbdIKMhONl2obU2XalQfxX3utNcOYev/suv7oq8/h55rqBKj+XIiCuYviAyQV651SYH2KknzVa
y51HNOY2b0RIbGdi9bftQBZI7p47Fr47r5YDA6VJyvrm8s9fLWhqoTTxORCB1U9tMDvhvDWHziIu
IvHOXPN7Q1kWZX3DXirAYjWt4lBOxASzfFnxSEhV2zl7s8E5llPduTh9e48PfX/NYOYLyhNo0TDd
VkP5ee1pLpl3UAfoLtqxW37z9VaRPmMX+zkR55BANndpvTLz7WFBtBFGEZByfBcjAjLSRFU8zcYQ
W0VTaluZ5nhmH/PeqmvR1IVCr9MaWhc+RGEjszIYZZ4NedUQKnVnxZTqNJ2QvLbMSBrEGn1boO+7
swYcS6dv6nur7uvhV1N2tKQQbb8s+g5le1gLHpZrtzjEg0MGF/vlLXWi9HB60HfvLPQD2vzwGq11
PdvpI70iY3p5kjbuTbvML9EQZ2dGeXdqooRi28vGn4Lv8fPTkryoQeZjdMl18iFLUk/1SG2WTPAz
N/HdxZV3ivoAxXJqm6uhiMmRbsY5JyA2khlC6qKNh6bDlpYRnxUm0240iT+e7YsuU/WXxhHzd3rp
+rTD9mecmVHvvidAb5aL5qrXbz/Rm6JrJXc37Tlj6kPb3NokeN/K1CJ3AaH55X/wNF+Ntzrx6PFU
jvT6ufjYr7dIbMCBMN6Ze/zenKEy6C4CzIVpsfzzV2taWPTEQuisrTLXikcDE2hAQqv+H1zL61FW
K2dXDoWRzJijDHeODyqqxF7Wc7I7fcfee+fZqFtLLxoy0Zs930jxstR455O8aa/wzSYaAIF0+Ip5
F7cc8RcNxTvOzFAzGsM45GavzvyEd14Oei22WJDT/M36UJj7qRX2RYkYcYjUtYrVDC8BCmNJE/3T
6at9Z4lBJGhSPaPVQ7Nu9a139bAFGlsxlBmVX/u8HTcENmylrMiV4ROGQSjU96fHfGe2MCaOVhiW
y+Fw+U2vZosc4QHkE2NiMICqkKbGle6Y53pX744Csw0oE9vlN18k0bsEC7W5FyhZloFnVn+sBgDh
6Ut59/ahGOA/6Cf4xh5fSi5Rp7oGTyqxiMLju+Blu0VS+3UWoA0oL2cPA0GkZ0Z999KovHncPJSO
a4UnO3HgBT2jNtQmbim32tfonH+cvrT31k1w6zqHaXYpnKxXS4c050RB72XpGMbskCnRfu5gF+49
nFU3tdZ1T+lszYemRGypQTI5ZLU5XUozz8jya5pzJal3b7Xj+ojP9GWNWd1qwtr0yhEcoqnt+iAa
knLEUgfYJK+njqW7GG4JX0ffc/o2vLMccBf+Pax5/ITjJCbdqBlF4EyD3Jl1H/4mWlLsss5vAkjC
OPWFhUx58Bzo0SMe0tPjr4rLLzurBWHGXnHpj/KmHv+ARBLTnoOcDxyLYHhclniKt/g/cnczS3cG
FNDpxlNllvZ3Lad5ip97LqpdPTuRTmVL0IM584vevSUUNKjsGOyM1t+wziVfd0TKHbBtRS6iXJzp
5G5rdxySvTuSgYwvo7JJ5u7ybWqG865xFNm0yp2e5sHGnNOGX4kexl+YJvZl40fpnhSqFGdTQshS
7IX9mcrQe+8LjTm6EaxYizDh+BZODiyhwkbcjcbFAnki4kudVO0zn/b3JijKdZ9OL1Qxw1s9qAYj
Mn3O1AtICANRlAwa6bkC/C8AbDKLysmMltC/+ZwC+e3XApIfmemL7QEBrbVc/avltITVlAqfw4OH
R2YbI+nZEVWW71MMw8HpR/+2GLNAA2knIUfiYLF+8kNaa6RW0sHBP1bcS8AoGZbYHjRDjPKk2GWW
nt6oTieaWmQgas7MPGt5x493/Uw5sNnuohRGXbLMzFeXOtRqKjC6h0GmQmVvs6TJfmeaYuuExtC+
I7zPB5ejdPfGSctx3rnd8FHTCxqk0pJ1AkMnnt2dr5OriXtuTnEAaYUYN9JF4LsNnS6NDnrT29+T
eaz7xTMcdns+jOYdoWwZTn6RtAPGTL19ZEduPiz1yO/gHDVsvHNOqmlRytYmvbMZP+CEI0r29P1/
O5ExSVADQq7FdKU+fXz9Pr1ls0w5ZWECxvdUifSxpbj5j8uVjLKoMXhX+Fattx+1chIHxAMlt1bR
ywH4snfm/ndmFuMZZcR78wk2Msuau3Rj1xVbD3GhLxUjoVStyUq1zGcdH+DeqltqexrB4H/MqdsN
mmOdawW8eytBxjueC5WfjcjxrTS7zC4Kh2IxZzkDAM1Yyx2f0+Rg6ZP4Eg5RcxAuZJnIE2R8JXwB
WzrU1yxqxi4tkIoBJntw8GU+nH7E73x2l1Mth4NFr8XfrOpOnXT4tOU9dadJOhbdJml+dBGBPtH+
se9GpwZKA2gp/zlFRLJt2o607u1M5Py4HUdciiRFqukfl//4TTZHluVsv3SUj29WEkIxcv1JBMzK
6i5PyThVqp9/GTbYg7GZZ7Itiuicbua9hc1Fkkork74X+53jUVsz5iW0HXbiczGAeXJKPKjilzES
wnzmpi8XcLSwEFmGZ4apwF4YLejqAtvQkL5PgTNodC+/8lApb2prjB5ZbtQNYIhUbbR4ML8RHV+A
03MU6AcyOPOiSR/JWa1/eo0d/6pHU793tbGBqieBOZ3+kW8+u8tvZGIgguJdwW12fDsAJmg402t+
o5OP98pptZ9hG4bfZebih5TYBfVD7cbjH8VP+zKZszyc/gFvXpnVD1jtwNqh9GLHLrVAqRyReew/
z318rvj4ZklYBuHcxX7aMLHzLV/ZV0t82gkn7fjOBKmn3dDBu8oAmG1Hzbppnf66s51HR7Zn9gfv
Pn20rxy1FhfKuscwEPkQu1qiBeDcYhIsowLIROm2HGKbQ1JG2pfTN3Ilh2VPt1ykR16LTieSQ/Pq
UToaukVoKWEgdBzpkYqcIJXggXBH2u2fsS+aH2XlO0j6in5DrHt46xbnzuxv3q7lN7BhWFQapmBC
Hd/okXkWY4HWggRt7AaWUEPjU3fuVK3qj6ev992J82qo1f6L1maETIaJU5ajfZWK+HEu8GKdHuS9
h+jR2uW/L7K+1SCTsPsx0lItMM08DsGU1bO38aC2HcJC6p9H9O1/To/4ZsPHIZa7BMBYh1+JieH4
DmpymtBeNT5FpFBeG14+3Qop8od8jBJo/iC29hCIizPLwLlRV0tVFnag2uA4YqD3q72DrOiP2UTR
HmN1HwiX0EptkuGZz+XbJ8jXBSngYgtykEasbm6TzbM7xmYY2Gkirm29dG8MI8ovT9/Qt+8+oyxU
UKRmbC7XmHfg4443m2Dgch9Hvx+D2cDwSqM2GWYi5/2JQOsimyZYQ2menJk/b8UBYF89vGeOT8lc
Z4t5/DgzjS1jXjlhMPlmeidzT4oteZrNk2vJG7MpjG2ZN/XlRKD9x7rIi1+ZmMFF0cK/ag0/vnZk
c+6g/94NYauHtQoPwCKRPP5JdeIkbdk2YYAR1kPfV2UXI3Fhn/DkduHWNivntindoQhKc07PbLbR
Q/Cnrz+KeEMcVgkErG+EoIMBCav2+mgXW513DQ/Fw3c8VrPaESNMCKSms/upRO18SCNjlJsWBicG
kWQgCd1rTDdl86S17SZzGtc5lKqGjp/CnP3M1z7+TN/1nngRX4F9MhLQhDKG7xpnFlA3n0h1usmV
NiXAtCr7S6yUHx9GqxLoMSrZ3jd6CFABFsrwYDu9/oGsHghkqU4mCSEBGiuaT84QkC7p9e6Gbhkq
aVVYSJFqnacPJa23fuGxGP+UaO5vABJIf4cROP0MrqVsNyXNXcrr42x/tOqp+tSifOF66qn55JDH
fRv2gkiLJvdLf9NYDn8tw5ke1lQKiH+4pdOfczea4FdcvNsb3D9ugr2lsscrofd9B1ewBQFkwKYa
qYEn3YVf5GDOxOxBFI3dWkU3mmNOiNf1tvnhk8EZBW4z65coVNRnIPUq3XW1lViBW3tV/KANJq5/
D/DEU2ZNbdbvmqFpyy0lJK/vt0SuX+gNwDXy6FVLOHY9F60wn3HLGhyMBNdXNIGHSoDgeqeow+ck
suhsJJ5ePRGJjIXnoKAnFPQDh7balFbcxDihiiHfGZAcrK0eiswNHFcZAOJA4hHW3ejiezfG2be2
p+e1TXW/ybdk65JUKkJvwT4qQAubwhk5989GksmtIZLxd+9Y+kNNH/p3PGSEmRFwoecktUWRDDx8
C/MnSVTdsHfLJswupGs3/Wae9Q7Wzkg/KKgNDc5Wqzy2bQ1koY+GLKngGDk1rKAGkEC9ImuEucmt
tpt3BHjL+Yq9M3gMatt5vKm9yTQDUnUibZdEBiKgbh61PxPe5c3o9AblFTtq76m0AE2VmQhh1bF1
0PZpHnZMdSJZ7zxnnu1trvTW3MZEPG/amtZNlZNEvaljbfpFF0CkWJRF9NjAvwCEGYfivkfEKInr
wC7OCcBCbqU5RQa3OGJ70Ldm/oHtpffQTU39ES0CRIm5qWqqnGZp3E91kyKJNqESLbNy6G8aKBzu
nvw8gz8fDUG/kXol4VOFhRvvfGfUv5q8bM9UevphR5C4hfMqctvLpNV1eFdOZbcB+6PxB33m/rvl
S/4gmoA4C7Uimy0MeP380Qkj/SP9TvObQzkQelCfVdNmUnP7REq9M+6onfYwU6zQdQNTJTp0NADO
vOKpl/zurHC6Snsq3BuZA70IbXPsriyjKK4yrZblQfLVJ6vbicc20GNtQC04NCnd8Qjpd0NzEOYk
JI9HDQ/6t7nPnHtHii6+cNMY22IeQvKGhEfwXswp5dbW0nnc5KUQPwflRxbzb+j1Sw3C6rxBEpgW
gTdhUdoWtDFnyuGxXYFmtKQCuWnZv5sum/P7fuH3wV1OISa6RJ97G2LqTeIFzLFKLuM2K782Zl1+
NcLI+iS1eAK42sBg3Qjp+N+8NBoqMrfCmtIFtI9xWxQDfLGO1HdoxFod8Y3rHPZkrRUfhtQantwx
My+kE2P/Hn1rhvZypbI8+TFOaMg2RpanX2JHTyD01lnLAuw47Y+ij+qnCIG8se08t/tCyqFrXGBo
n8SyMCh3S0xR/KxHrvtspiqTe9tLRxlMQ1KMX6maWVAfRtuBJ53E5sOYhP144KUgI9xPLF39TNom
N8ndREcNaiSR4jqB9ttdhgDEgIu1VKYgnoz0uH0JU2ZjTqHQtrWGLmk3AQ8CGRvDQ9rq3aiDPMN+
uHGpmmuUmzP9W21ns7qY7KowNtjPu4QSF6ccyJu9PgVC2lMejCQtGxs3AQIclLqTuRsPDMu3fpTR
J9uJ0HvNMgYsVPcKY9k06poMQJ3n+mUV2xGM0oWjAFlFDAeAr6kHAznN1IWRu9YnU+tVeKgrty0u
pehVDQxHj2FUWjr4QX2IIrFXelgk16Y7aoc4lvofs11shPaoZ+omd4qBwKWUHfVWSXsIn7NOk+W9
ZdL+OHQ5garMlwg4FaAuO4XlTb8uyL1s+KIIGCs34D4zf2tYjTQuyhpT3LOF9bX4RTbKMAS1NwIL
K1xZXxvKHw6Rm7jPeuPPX2x2oNaOFdSeN4kFvA48Az7edMAQcZd1GJZ2mV2W6Y9Q46uzMUxM1AgR
fPqhOng3Jp0xgc1GKulvhYi1770m/YI6DKWJIM/SdgxmM06+IfMb7+YiHbJHpvZQBXFUGxepkWg/
W9tW6tJSYfVdp0WSbfEXz6Co3DBi7fA7f7auEgXVc1OVGlAKziqDvR/Q9UBAVz4iAhwGXbZzJhfY
XNEZnzT4UDVssYx1QmMf8t1L/OjGTrLW3JQZUPCNbnf2U+SG2pdG2j1HdmvkPKDJ3uq3HVXSbpu2
WfzZKoURbatMls8F6iEzaKre+KM1ffd7sObpKy5p6D1tY6fXUI3ghdblJHqgRbbg7dL0+npuqSTv
y7CaokMukvzSARkybcaytO8ppOTfTBGbd61TmmMwTVXVPVttmgAVg4wd+NXc3En+rRA0b10TsGfG
2Y/YMmKQgGlZONtp6tnOuV7a/zaNgY81YQvuTVrr9TdVtUqDompk3a6fOmzHXjU6sHh92V0mydx0
B7vONG9r5KWJvEQhUyYqBAAkv3922j12G/vBjsvxY1h6U3sQdeLVd/1sD17gDpRB2cYpX9BVYF5v
MH5UJAQqxOwbTkEk/kwYxcKtq/UTgX1lWbO1KTS57bkvt5qoUEKLCqc4BvMchFSTAhg224GGRfHb
6mNosnVja7ckOqVZgP5n4wwunuaEKcTXhhpSf4i7KruGOt14e90f0q8V72O37ZWWJ0HZ1mre5p2t
fYGjzEvodLH83k4TMNOeE7yzc7XauyorC9Rfq+l4Kg1Uc9/L0TvoFohssMNpsSkK0zykVavLH8Uo
Ih3UdW4mW9srQvoWkHDxoXJAcLZFI0OyIGYxE5owVHqQztpw3WoqvkMyVkK57oT9mCfZhjIjiEby
K7jqIkvZHttkscIDNescH2Bf8fmuwrnqkL5qA9TTsS6bnVVF47WXejqhMRp6gZ0YIkNtWPnHLAAw
JXZNUTUd6ThJ88suRvXH0xt2RIBSi1tYl8iFo7ZHfJ9PqatjhgJzteXY1FpbKE8tycEjtutNGFKo
2xiNE6ktBs0M+iwA7nrj07PH1e44pdxNKbdmOWSZ56rWL22B44ME9hcaMPx1KSKuRalFi4gTtqQW
4ESJMQZxjqk3YVsBaKWKRDDcZF0xmecLrcn7C090w70DKDAYYQN+BFSoXRJNNF/40LAei5nsuBjl
7HXZ9s7G6XswrOA2DmkK+34oSeSCNIBmfR48AJNyrjZ183z6nPpO/QZXKVZmXDU6SIq1ab6Z+3kI
Oz0MFrn+wXCVfWkb0PTr2nZuXV+RJ2uE6R0b7Njejhi27qRy4zOcn7cFHCzzHOg5ny03d10ohho2
tP2Y+4FtQrwa9FQ9stb8N3VnsiQ3kibpV2npc4GCfTn0HAD47h47Y7tAgmQQ+2KGHU8/HzKzesho
dlLq0CLTdUiRyiQJOgIOM9NfVT+249Us/vWD+U+X+nAOVZROiDpD6WgrJaG8SGvvFcp8kTdKuStm
8hFLIx5MtsdPf3+nf6E7EOshQUX5zcoCWo+oP6iBdmnKkXE3xbE2bblFnouNQsHG5u+v8ss7iYuZ
EzamRwihP19loXDULbLMC8mFlU8lPTWt75Jb26G6/Tab8+uLcZxGAXRoPPig33is6KaEoIOUMtEZ
XDMkZed559EM9ZsT/H89v/OAIGb880ofbl5dygTTOT81BmLTPnGieu/O04Ln0MGwGzdjQJ1K8vD3
9/K/ynCIYqtpgOQoX/Y/xhs//MSsfoySpui9cF4k5YU6JIBUvUqasxZFvwterY/dh/cKiw7DVmR7
m+jwhw9IF3DdtU7phfSpm++j11rgwq3OvGdIrobFkFIyWBnFs94v2m4Cxfj495/1F08n0qm1DgyA
IDGr+fm5Ge2IbbeObmzoo/MoCsKMMDeGP8dxfxUF3fz5gWgO+lAk9OP//T+X9Kus2/p797F+6Kdf
dT28y66X7/92eWvaf2Mp//bW0Q308fesV/76/1llEYLif19ZRO/1l7rv0p86i/gdf3YWmcYn8JCE
TYgiYNXGpv7PyiJT+4RPhBEawUAqpRwXjfufjUX6pzUeZ3i4rrHVQ7L6z8oiTf20il4kCSnYWVsr
zH+ltOjnZ8Qh8UG7xvqU8Cdh5vojAf3D98EDcdwz1NB9oUGo5HVAxy+P7O6H+/HXI/JjJ9Avr8KL
C94sEQkWpZ+fREGNhTfOXMXNzfmMTpI8FkRafvNCYTTx0zeObzSfh6w8DSmsf+iR68vth09TDEnK
s85Wly0ZDrgukShUTRO5N25PT+luzh2grvCFaPqn3ASuWpcNIcWM3Q1mSvp/uqGvHirOl/amxB5W
X4Yo1o0jEStzoEIaGWpbYXUfNymF8EPYdZG34LTtOZROlt4fzEyL0v2yTP1OcwhnFGHcaTNbmWiq
Hf4qQ9tQoN9H1l2aFKo4xV5jRAEd/gsub9OMb6O6sqq9SuNpFzppRemMHU3GV5OQkLs3p07bOZEh
e7+gXH72FSi+1xEaCEKHPU4nWgoZQK1V8dcqfeePyEQ0arrExD4PQ0kUMgYncGVi6C62RPbBxChZ
ObU7wW6a8xPcmcE3p7HOfelZLl3C0YAthQNH7QT8C7XZSJlopvDTifqH/UQX7WM1EoQOLD2y3F2T
g1sgmO9F2Y5Eoiw2XpRWw0nhoAirBMdEFVSArg9SpyT1PFqlab6ZNTik0G67unoEgdGcZLaYYi9r
Z76JUiRTaghHY/Dx4HdIgfqcUvcdV+ItayLvrSV38rlyZfN9KA275L90xWs86MVrSmfUV0onjO/U
b1jVCwMtIoJNMQ3amkXX3b2XKGi6VgZ1ac/+aCUxuGOT7RtdkdmdZ3fNxAcrBpRV4bbipGaTdP1S
m5o8REHo9ddOKmZFxfAqpXZ6Rz2vqRWTvkNKbMbNDJMx8xfgJ3pgqVM2HaQdDSk7Wk2lkznOOqxJ
eayNz27vcshMrLxq9qKxs2triYc/3Qz/Ey9qgGH3nXx/73hT/y94PVPs+MP7aG2s+6uJbq3E+49/
v3mTb3H/Nv/4fv7jt/xVKmeZn3j7rvVwaIAEV9eCjL9K5Wz9k43VxLZ50/IPb41//vWKVjTvk74m
cHmx//Uf//MdrejOJ3C8FILwP/7JO+9feUl/2JNhaFqToRgzebHZlJF92N/Oee3yVqNz3YiL+0qj
1ds2SiNo0CrCH27ML17Uv74SbheVdQnz3IcXtUmLo6aQ/2DWABGk6VXrZlwAM9VT+zvW7K8utfpI
dJs7SP/Sh90Jm5aebwwfSk20m6RoqS/XrDsho9/YhT7s+P64eQbeV9YDTH/cw5/XBPx2gsozLyN/
r9Pb1U6Z5Vd6op0al+OplcX509/fw/Ue/bDt+/OC+HaY1JM3ob/l5wsOWWymzCHRhipZXHu1+5qB
q7qgVppbbO5woZP2t1FAeig/Xpb0NRtbkgKcE+gW/fCQMEUWcA6MhDeQ6dwggBTvVTNHGyTbZG8k
iXs/TM14NeezszG6ttnTDl4csbA4V5HTWyEUgCK0mrx88gBLbLNYjseBE8INbFA3MEtpnZO5lwdP
VZq9FtvOfTbAgKu1iSMtVSZRsJQe4aiybroTsAZIIFOdvxS6VW44aHpFkAv61gNJSC5UB0np6VxM
2jMN1l0gjdx5GdAqd4lB37zfjq1yjSbvfo3UyHw1+dHx6l9gD5cyn2im6rv5TL9Z9+bUxbckH+gs
MJyrgfbqU6p7KDugJLRwod6c+wGfbUotLRClgZwhJfAsBFRAEKnypJmJe2U5Ytxo5dBtbbuHhT5R
ev1YOVa7A9CbXucjNS8FI7KDKb1uD4rzTa2Fvo/ESOeMIDH8qFIE8CZJ5d03HbYFX2WkRwX6PH9V
8S8UqLFuAdlm7HeKGbmxX5QIwordW5T0pQ03uEDgvgalJOjIF1PxpcP/FkSdLc4JKiTEpF7NQ0aH
8nko2vxOM7FcOUmjHdy1eFBXFpsJZ6V/4TSvUBtGsUxbobKG1MEpZ9zzUAZSiv7k6PZfY6KLPmu3
9qAYDXoddEkLAHxXZme7lvl+KAt4NszWNlRxx2EkvfaYxEZ+nRUyvukKARrR6dgraPzLfV+qihZk
ZQFzqZ6tbZ5mEKAid4qClPTBkU1Pdz+XTFkRtqpR89ukdI5dZiUvMV4uzV/cqKZPrwAAkOS4phfV
OHJ8q970uAXDUXeZ/pVS9J62pbLt9yMFOswgO7kWnkMG1dI0g6fWAkjpewaIZlkPOxosrtH7lzYQ
S/+NYqP6WE7eCoOxxxZV0JDaXaeyBvaq2p6yKLYPtsrNXQgFbdN2YXqoghscfCBkLSo8FLms6MSz
sIf4YEP78JH0k03vKRSIGZjNOM9VlT+U6RIa8zDu19adx24En6QT39skcQXkpG6iJ7dbskCjteFZ
MUv16JZJ/mipA24QIYpXMqWIakytd9nivnegALZdlTrPWm1TpmV380PqlfFdNVg2nS2mB/I418FJ
2O6ujdX46HVJdVH59lGtH2nqZ8i+6/S5ia40AnwIaAvSKgQBNczrMfqWUht7TdVUFiyzk588jIS3
itW2zzDinO7WpAGu2KB/V+1XJcGGtNFnr8z2QNfUekuWjnOss3jroID+66i+k3lriB3bLyH27gTM
73ZQ9SwJBb3+6rfKK0ZAM8M6tqgW4VY7No1p7BsefKJLorbRnj4eL/uc52z0/Xgu1G/tAJ1rOzPN
mDdxqqmkhNw6Z0wGkwmkI0KkG0RzZ75SGs/hZYKluu7Ry74LlSg3R7JUjdP60EJv1K7cO5mqWYRi
TCZC0mtMmte9WckoXuYv++Y6c/+QDrUJ0YCZu7NZeb8X111aOkJmsxzhoY9RfcThPzxVJYcC1DVj
eisHHMm+MFtLBEJvp6896f5l11et8Tj2kecccyfpvpdNO99DbkiMhwyjjAVf3FY4lJf6khykouRm
WDqU8pySzICiwo6guJMxnFMlZeAd5XKnMnPybXNtvmy7s6Wi08wx2qlscWv1nYy2AyeWQHpOw9hg
PMZushURgh+qW/RoDCn+gzLLvpvJvARDk2DpEl5TBDxOE7+wcR3fVOpuF1vGUVZuxADOU09Kb/O+
4H4clEF5zyyHwa2pNDddk2qBWvRWFqBe7OtVOObhv895vOqOYutYy/cq19tpk8Ozl3gPbQ/q0bb3
UVW6Dddy1S0i9q6J7SMxdUb8VV/hVTC1a92cH/v1HhGmYgXaQHM4Ib2ebBhJZeOA2ywex1E8W7A9
d1M0fwUv+GYMws86c6fJ4azZzWdXTYbPrEM7Mdt71cYSZEu2/IUAdE2crfQjfaQAL+4p561BOViK
TzDnMWf4iyyNp6EhbVek8lzn+YVVctd58ntba7vaMK9NswnLormvRXFbgT1FrzZ3o00XmJP0r1hC
FL8k5Bqajn1wBk54edWaV0MVfU/M8SGV3bWj8ZB4FWaC/qpxqP+tE+9Jrp1pXjQzgOVYto3b9tZt
eI6GZe9wZEwKYLkztWxLlnydVC/AdQ7y7p2JNXYCywspo3msm6bzC9xXPoPXDiZMgcgO21dUZ8ua
XlLb2eMCpNsKGlPNezenBorBg9l1bxJahblo5ySfr9E3jzJphQ/DhP1ms/ArxLbFZO5kznXXjiVj
F/uK3nTWfaO/WBTo3FPPtsGOthOwSLBB5EwdZH0RbrSH/cdzBHfF6rXt3HiMo4v5BdZyEzDyPI5j
R82rW/g6U2lelgqC+eDV4Vgr5q7HVxDGk2L7czXagTZKJiSuYDBnwZuhjK12aQDXHX2HN4cR/yxv
lCQTT9CnKNagcfi6T50bYzD/OIwDIivgufq6MIvt0KdHMx28MKNZ2Hfy4iG12BpCernYUol3lIGA
f0kP6uLiokreijr/VhmquGNCu5mdZPZNXT9SncU3CuMpOZF7r3RPs4iN6wzbFrA6xdtzAT58Vm0o
Rg8baahbp1NW4oz7NEfzu8mcOBD4U4K+jsE8Jz1Oh3YcfLvTnFvdyYBNqgxsCgqdqeKVV01Tdoza
lf4WZ4l38GrruVUyblk7nzwni7brEFkspbpD5ejuBkkfQl2LcVsq0d5b9PFNV6bkIpzFOfbzyFG7
2s9q1Acmo5lLrlgH4Sr1Hm/bQcbtFE6O8mqw1u+1HkBa6WqXYbFvq2nM91KHx+uZWfaSqy64n+aq
SLz2OeGEFIwSu1Xf6rs5Gu8qEDP0/afPHWrLVk7J8wxShF/D7Htyp9t2SB9rbbwrXfPkjW3sA+Gh
Hdpjyj3q+pXmKJfR8QQAGUBHdZfcT7N6pRnDASjnrWfMxz5tz5SlTJOPP3bCIkPxMn6UC/GHZeOq
5Wsh4pNtyn09jde1wLI99/rZtKaHZta+5+m4dwxxJ5A1iNbfGZYB/AcmUpHc5F4/bGneoUZvUTFT
9EZAydJXWwV6CPXFzN2D18l9O0KEESYFvIwNTXfe4ma5gEbElZ5nW9dNrxjmfgFBw+wz3Q1d5vrp
zCtIU9xXhJU7yFhlgMvxOsuLDf0pWz3XrmVb5AGplVBLFuVsq9VDt6hfKo2RGlb8MFGmNKyLmh4E
tizH1piRQfjgsbvS1CZyLjZsUTy0PdX/3BfWpeUsJu28ZHzXW4mcBKMv89PUMu4c0V1p/EffNXuN
3BrsZkQPz28aJJiu6cFH0ZYKPOtQ1aB3Vbk4fqkO84H5uB4oUv+muvwQc1xbHkyZQMuVr01hqij6
vX3EKYK5LWk/F7V5XyW9QuMZ8opOXgdfkOUlzPZlemtJsaC80Fcd6zrlGjWdWr07fB3iGhTY0Fx6
e1SORJg2C19tHhXvmaqg10lWodOC9V6mAjiWgc8kx68N3GXlbY6etu2G4snqAK+x+3mZS+1SFqw3
YOO4tyByAkXHymAubR12U5t90wfnC9Gx3dwqp1nWb+tMmjh2dM1rakMsP/cLwMbbhgC3L2xt2WaJ
HW+l21CTFA/3SFgsLo194PPzUezqKkub92JqT0xUE1aalZItjBRALbNiPc7h23km+7eMCbdVUp7e
UQB+iobW3NbdpBwWrGAZLZF1hXkor3b1YmcqpogmY88KQVcTRu+DpH0vl75hkjskOOFAis9QNjd6
IcSOhk6rwuOUNRhf1OlxAXx5bGPF+or5Ln/IPXnVthlRwVmW9wuWREZnShWOSaSfSyhDnLM6u39U
8ShgZGR/THxp/FJJHdq1XiY0qxu1e5+SkWSayplv/S7y1AEfBatj1+/alCxnBefo4xBb3ndnnah3
o0EWzS6zJpzhf4PIIb24cSlqD/ASJ3cJ7uy3HIrbXprGBQ5Xsh1Jsl4Vs56+gzhGKsX4Zb8qlNlj
VaGrPNDYVuOpgIvk04B+IBkw6T7+l/mQ9hr5h2zS3d1SVRyaYq3Uz3CRsiNBRYbsoxBhlXbLTeTa
QCpHa7qSUOLvO6Iv14aTlxeZey/1gu0/pen0PSo0LQLQR51eacd2EOc8o7XX1WfJW3BnYhcAepfb
9xRAZRvV6GHDVUA4gXJM5KalCBuFiAwl98M1zW724zzQn0OnXM8ham7aiz0OzqlNtRZimttGt41H
3VmuAaPCOsPXaRD9EyhkfUXvabeIA02GOdnILyQ/0gdMaGx/IxXPSJBbUb7liXW+mpqCSZAF9Gni
KfzuOL2EOTnqX/BuFWcVa01AHrI5JaXEPCCtjL2FR+V4wnM94vW3+O4f83GMd3o8OHthRt3Fijri
lqn63mMd3MYqQEczStyHjGbUa+Fp4n5cdIjMLXRSWWqHhG5QPx/cb4PUIvrmWYdaalJzdcIZkqhN
PZ+seOnvpFWuqoaTUe/bZrqogODwkzqmZqzgcSLpwa5JvylUntv5rJZMYNzvVUvbKSh0i8fhBrfL
PPcX1RSpNobCXvIspOOeQnug5LY7GhvqLTMZFGNkl5upcIoaxUvRLq20IvPGzl3tqTPL2YQ8muHr
BdMU35VMMjTL5OWKS+egJvHQAJSp812nC/cJFLLBYSuNMaGOZckrhlIv/vZsRBMDa47Ut5pWiHMD
fZa2L3d1jg7qpp5Fv7Gw6m80UUarhm5tKTYY9wOMwozB/kYaswj4M1ZsbLXNy8pBgsnMAON6F6IT
umdDM12f9qMbMbJb0ibgl5zapl3Nwr8AKNZhLzj8uPJmwB1UTEdqD5sdR/77GdDW+gN2D9GcAgLo
xCbrxviStdOL6S7vdjpl/qxgFh2MToE4nhjHpIl2ZBXv3JxDDma1Y9yQhvJq5OspnruwWDRrO8FZ
2wxN3x+7PJWXBpkdFMZSnJLZLI5pJjR2mIbxHHn214nv8y4mRRGaalptcaSCqYj6eVNX5gPV3Xtn
ttptn2aAEDo97oJm8qh37SL71OkVkwhLoRyHWuJt1FTy0NUWjZqkIVkrMcle9eXGHiGbTR3ZEqeZ
c9+yli+eTHjysMXhUTbs7awJvliz3pdBmdi3lmmeJE4v+veWM38fK7Aw4ePhyOEj1h4hs8ZVD0ta
O2e+ygTdJG1ICjYEfLyJeS3h5ZFMh0tvq902NifvKLyRCAEiVvbUgiA1/BZL5aGXxZcGQ2xoF1jL
YJoMm9bN6900C3NjtjHoStUow3Rs39J5gdTnVnVQpy7cGZCFhwRTyrWo+ztYz6AEZfw4qFhZnXnM
N1LMr1MHab1Rh2hT6rW35/vu7OPJnje68FitB3Vbl8gQQ6UZzzP09W00JBLWAxyI0TWukDrnK4FS
G3KqLEOOGP3JyqclMNpcYUtkWfOWWTQRcJa1UuPBjAFCYlTDouRgyjxxUHtT9fy7tKtT4vJqHpey
uMoo3bukXnTtWqDeLKkPL4anUIsHOxVPEuMb+rciwYCyrz5bA2/BooxvKZlOzy5U0wCXr7cd1CzZ
u6alvmi8mA8NbOCwAzJ74RWfBRbTmz3HmGLDQoDvznWKYMpSfTNLxzoArOs3ha5Nzwvy6qalxvKM
Dl5eZ9MIczfLqi9KRJSAWk6AlplnZS8WcPlN42rRIeLDb1qwIxvB+Gf0kfAhD5ZJedQJam5V2al3
XmNlRTBLRcBFU9TPLt36ga4YEFLKqr+vKsU4cRZvMOA74gnb8BhoNBRcsrHyDpCktcw3lwxhE6cm
h6PMA9XRlG50hUtKC1ohHuc+Xw5zlBvBYDg8nYZsyBnpUG7H4k1PNdZhwgokDMTjYhpXWtyo13hP
6Z91PHZljqiyCSzLiIUtnz3nUc+UglijHu8mTypHw7OLFQ5SIkLUn3O8Z8YSahBXEyeIAAiwWVTA
lGKMDufJcH3NWp55HLJ9CxR7042ZDtak9jRfH9iCYpNmdzPwpJhslFvttcT9tTc6DdHZUAQBivrG
noaWqH3pbplwWn6Ghz/w3Ma+GbAxXDHvvJIN1m1/gcWM11e1D0qdfu4K7bPmpi3SZ8JBvrbY/80C
MkcFtwnoVuiCh/ONIQd7aT8KxWj9ysQ1Wy7bhVPimMPR6Cvcsc2Lk7n7LDJujNl9LafhC1spiy1u
NuwENHRauaZvZrOY28xsy01kOhw72vZLElNIljfzQcDrDRuhdgdml9YN3zl5Weq8O0uW+H2ZaW3Y
pNAMExFPG7sx8m2cOop6k+t1fmT8fLHS+ckQ85uSiZ4T2zjfV4va3pkjAgc1OSuATpbgdzv9uqFF
IV7HtowmR22kUng89Tr9jUySvSdKtqYny4AG7BuucgH6eOmLFLZ0A9AgdgkiEHi4twf3kQj0qcYx
si3KHBetxQonY9uXk3ih606EejTumoGAiJPs2TSECLrnGVzWq5hZR/NEJfkJ2tvp70dJk/Lkhjjw
7+wGpisK/NbKkEJStb64y6Cz963wwmB5rWSa3o6yDRHAQ8lvquGb+1kvwMSnB2eyrpzUe/akespG
K2hMfbfEACWFuXeX8mEyVUqn0pJYT7/va96XXnrbKv3DkDRrSXsga3ePprpNpnLTI4d45XCM2zQs
EmIHkfbeMSAA6BPOdntTUX7wiq8ulKMWFhqL7dK0oS4UKqolcfZ5ecIbsV8w/1qJFRTDWsEESbhQ
TlLw7a28k+Fo2zIaxgDVYTspU8CTcUMH9dazysempE4mlS/0f0JS5Wi8Hm2W+IjrMCitZptr6tZU
5u5lKO2tzMlVCyDNUiefAxbmOHv256jpA9oAN4XZ8xQtoZeL7ZyTssiSiKIPhbwX65sDLwT53Y/L
b6XRiKup9Nr9qAMRmpfjqI/N82iAfLbkDpjBwUxY1dNoOsSxESawY3WTDjHE3TMT+R0HU57VyDhX
3XhAMAimBDstf9M8rl+aTIYYlwPWj7Csmhumoc+OwmvQjVm06TkorequahGQPLVDWgGYQAKFLkiN
qYDGD6MPMsc+T067S+whQPO4MYzGCOIsCYqEuVHnbhUvr4C7ThfPih460my5/tUY9XObptspzW/M
0TxRKp9T7tQ+2FFxM7sJ6vLEH4L6zGHH04dtH8fn2KsZNKXlfaSKSzGjfrGiG50eLqIcwslWG78a
jds4gSq5eK9zqVC3R6Mmiwf6qLKf9IzynDVTZ0/nXLaX1oXm2rsXpW9ORSvCgiSJrdSHKuLY3/Md
8yYGf34z9oRe6vK2KeKzAQB6bPubOa5SRgjdUc+WIMFKe4ewDmC3KcI66ruNbdGd2JvEa5RVwJTC
r+phujVyHVnbIiCzdNkNC/5tYXcXCrW3i5ojIOhIa3z6fJjY7HvdaaiSO5E2vS+d4dQU7SbpEWIL
8NhpQtWrqdFTStFuO2LMQHa6AdV1No2yoIVkvBus+R40SAit9ERrxRBURjtuegM2VufxNo2UBu59
bfTbLlX3aRJx9uS54my7sTPz1XAjF0Wif6nN/lGavDqVAntfTgrDhJkbxoX8po49q0v/fUrwRozZ
way9cKrSF1Cxt0yMPhOqJ7ky96+FMZyW3PUOzCIeTN5aDbNBZpyXzku+zMN8TAZvG2X2zexl+9iN
eF0y7IGHlIQy8raOJu9GC1FBH7000NLpJEztYOUlbDDrs7so17AmWp/6k9hvY/O+T6sWtGgXmHFx
GYfyPasNf2W0NZNy7dnJm9cO4GmnlCgJB7/1KFfz0UelvuZsEhpqfrKK5BR5011ui7uePjug6+2x
ator1r/XOvXMgDaDz0WcTLtS79g/Oe4mZioIf7O6dmR+lnqf7yJleWKC7Y8lvaZ0yRZJtXCuiNQz
IOT0Xos5hwPJIuawMJWD9hKz0xj0/n5Jy4c8G2G9R8gkuarEJJ44aR0SM9IOjoexWYNPfB41clSF
t1w1kpSf2/K94PtRHNpZOLt4Mt2rgnfIvhOO9nle54JqTAa90lwwW47eeYdiMkWg9xWCjysr0kBs
Z5+VbIZqJh1vOaXU8150y+qCHG6W2NZCSTaalOsWyLW3DJIZIosi3+ddkdyXS5R9yQ09uylmbGN+
7s3CN0YYLxAZ9LsB88+N4SQqH4Z4xb6McvV9IGpM5kKDvS7wG2VBHC20YavJlyKBErePUqx5ZHLj
/oVgFvFcc6zHG030WEwnz+1ZrHTCS/zZX/oi0gOwWfJWMD3c17nu3BuptzxR9OteN+XgXikelYsB
upHceCng6HYw1U0i6TxAOjReIiVRX0eU5H09Ft7krwTOrU0eNMgYw4Ewj9diJqcrt5GTjnc4y5TN
zPZmEzUtmyqdNayC3P7mCcdAsVj60J468ld1Y7Afn3n7ZN10svrJ2DJO0NnYRd6dFRUFM+aWc2PB
5oJIgKIbWw2VhBf7MF7MQU8v7mzZ/IwqfXwsqmgKIk7ux8Ea3bek9FifdVTQOO9N33V7QC9mMdF2
Ai99NOJ3au3bsJ7nVPjdyAJAA0yzb/WqP7o9Z6Ixbb9lSfLqdFZ3naIebLQxFw99aaq9b9btcPam
vD7MS5/fSwthtRlTRBl01RAbrhY4tQWyg1GKWqL8RLwoGUoioNJ1+IUa2XokigKNe1LaYtfQ2+R3
6uJsHVc0J1HLii8QrzYRAwKqtasazX07IbvdeeqSn1ISjxgTbhkNGXd0g7EPFpJfjoFNCye3qjYD
u+2nCRr3oTAwb+ttB+aePeywsWLiY2M6D5sOCRUIGVLTQBr6RqSRe4lqR7ma6wRmnjNMdeNbKQnA
pB6Ka30eGZlVZnwy5TSydozRuprguPDHJu6v0tYwiBxp2SkiWXWLv+5VSJDJ6D8tHc52QZB88QLF
sUi5qDULO6273ZU6OHXKE9AybMo9Kz/2Vu7d0wziEZzs6/bbopHHDeJeggx3xv7abdSS45pNMqZf
9H43jN7Cpp/tG0d8x9wtZis7tgUZw3RJ3wLfNeSTSyQpQmjduDuaeVPQ6iUWTJU20b1hW05Ttu8Z
gBIVirOIvb8uzQe6nShAtiZjCZgYogB08eJdU0+ikE+alZkdYzdfTXnPVEuLifq1YJvzAQguFvYE
RaezLimDOv5Mxb5qIsoaLSVDpbTmciGjVuv+PxbIKFbTa0gJnj4nPMuxCuC9jSOOEnURac+endnJ
M4ZzkjtTwmSLxoFJNQ7/6BKCt4JR5CYeMFgx3oBKwGysE+qVLZy22/0jJxbT2gZCRZN5zLOSlGsF
M8/4FGTNnDzGkcGZ+A+v0P+EJ+9/rXnaxIn035unAyx6sv6ZELv+jj+9eZr9CfziimmjZI5iBxuz
1Z/WPPfTmrxAM9ZX3CoGaRzS/zRPG58I8RgUx1PEhzlvhWe1GLST//h3SLAUU0FW0bA7kwPAQfxP
0O1PTvf4vf6tW46yG8r+LIrGKOBmAcec97PTi4ieFvFODwe1R5CP2uUkjHHYMPqf/3xOcLr/+ko/
m9j+eSUuxN1YTYcffHmdNmZAS4qwADiVBImw1mGtmubUuqtfcAoRHv7hh/CLj/ZztcOfFwQIQL0R
ECK6MD+Y2JY+GhPTy8IkydOd7CaNcGI3zd9nlyw8Zj32gDZHeL650lMe//7aPzsD/7q2RcfGGg/h
9n64rdGopTXYA+YaqVqELaW0887UeCuHKs6P4je39ldXczF90kynr0wVHJ4/esanJOoQAZDwNJbG
JyXihB4igTYub+peDL9pKvnVfaXUho+21jlRW/Xz1VJtTkZGdaF0snJnAgtGL3CeTUSOA8tJGSDe
G6gA/OPv7+nPpsQ/7ilMFoesnG2vNsgPbsvBRu7FnB0ONtnSRYjAyjubqbtBSVNB8Hjd+P7rVyQR
jb+TvkHd/thqiBTbSley+qjM6323o4/KK+3hZDV6cq+pyxLq8dj/rirJXD/I/3Nf8sEobSbJxzLF
P6kf/fDwYAClxCLXt8MaZWb6SY2ez08etFHPm+Tb6OjRJalR1fZOpFtiq3WJfeDooj4ok4ryNjqt
kPgo7PluVvSC6RrVge8abrfPVmZgamlSOSzMx3IVT2DV12ejBcQQ5MiTX0YJgBEBSzdvFI8B9A7f
olZ+NovcqNl5jWvTH4WZNRI/WklgT/R0AHGt5msTaemOaGlHo52bVber7MXcXBZWtCnipjkqeo2b
L6fBQfPVlAiCX5iLxTRSthFH2Nzpmb6mdcNZlf1pfXJJIi/sgyS2vq3eWVaSMvPw8nllF2ccxubG
RINJDIa3NLNRiYDoUtkkvoeRBDdNu8+ZVFJ7l1J8cWexUbBvB5TM7WhKRjA0UuFWSpjosK2p2NIa
hqjSTR85OsLdnA4SF31BJL5yq+LRVQTTb6VwlldUOVKv/5e6M1mOHMmy7K/0BzRSMCgUwLINNnIe
ncMG4iSdgGIGFFAMX1/HIrIqIyKrJSsXvWjJRUpIhNNJGoan9917bsDw5W2mvPXeGqPzBgHbKn0O
EE3xTtqfZ0wvuLa2UVc7z1PriPoQaZTZDSUPNezIsOy8nXaNz8Vsp8ONv8wuNAsdClwacviVaTMs
uPmj/MtrHI4QXcJemOYeR15IPzfJEdnSiB8evrx8M84UUJ8QSX7rQMZA8UYzNP6baTE+Q4WXaeaB
oSHLdeMXqSaAPlkOLS2wCOrsB6bEBpmdV0WSMMi0aXu/Voz1GEByJAFUDZ1X502XKLpXq6D8ZT9k
fpbdmMa1EmAR9dgV0009D6K7LXAV0nktGpHvs6FSdEorTnqM+bOceAzWHCW3iz2ExYPtK5VdVPa0
iOssM8260VjRm2qj/MIKxIa4Y5VeOVXrW68Z3talxpVKVJIzeyXDBloBYenlzU0RIukjh91xNXWc
8A9kYkz31VGOPSnU2sJOOcrJwXg1HxCfy40jEpV+2qPVOI8CocnbhyUlYwtRVibWrV9l84SY7jIY
07/FhtP1e5G8cX+dcTuj7abbBc54samGJvimMts9u7ZoKowXZ6VdKONQlrJoDgoTp6w/nygvGVZa
HjyUJE+lQ7YppFheOfNPTxgcziv+tkqoT2vX7HzkoU08DafpFQANh2/BSxoAJtVfWP5MS3iypCij
DHr5RgNNcqhYUeGvGJulZbuV04iKYCZubIpKOJY3c3bW33swOZVsZHaVhqxENmW+OI8ZO//nyiuX
TwAmzk8aZcs3j6fIZ+dGM24svqdh1+R2eYfGZ3/0Ooy+iiVpf07EZQzWuX4c9jPFmqiI45KwosIQ
eC/xn3BeDXzvM8Xe5G7cpMYtMWZtt4HvwO+zaoLuSTnDqDdlt3ruJqF97Bv4AoH7kqq9nwH0BnCu
voXhWhh7qd475fmLF1MziX/kZESdvznjtPIVYcp8IdunsEjoPsx27K8VzhlBfUBB3P9tjbomiztI
HBEskpyDzDrb7Y+WfNQSy4H/45yaJZgEVFv9QBZEgJ8oIaMEDMRIuslqiYiTpiuMI8zPuGdwHScD
54aCDy6CZ066O/GaC0SogQ8Ho+qT5ddruE0oVkPCVcZ/bUPUUdbaAZutPmGRed7rBw+DItEUZ2HH
EaATonrXhsMRjW+OqvYib2D2SwARw873EEQ2la6r5pK+3a66DqMVC/pkZSM7KiddrhNdccixXYA3
umChcvapZKcwaNvsViGUT7tKRxnt6fw5MvPKrZflru3HXp08Z2z7C6Q0EC2rmIPp4gwFkQeN3CT3
M3dbsm1Mi0qBuY8FstuV6tobiiR5wrtirXthC9hFRQ6a57FSgiNX3UnsK7111tZZMHspgdyJ6nWr
kzMqAqRDwKMgUDQOB5sWoF9Ra9LoOW0DpE70kWLar1T8loeAw/V4OeTlyn66ncvsyxHa9Fd9F+IT
IismlpPTdZRMzt4ydXfY81txyTM3YKMYndk9LgEmDmuFpdvPaGmLK4vnmrVLGAXhh0SWbVPNLdpK
XPNzreurHsPZ3uC+SCkJYyRRwwMNfADHTeCneseCxunxzQa9uZSaNdlFRvd1uSe+oEYdp5PXpR+y
dolp8SAQuLX1uPjTyUzGa7aj0ZVieTKpx4a2NO/Y8uhjiWvcZ2ph9HfWZtnDNCl1OQS9ms7OJguW
0aiPeEIwri1Ok+VAFDIRxM4iz3eeUDCPTJ8GS+wCJ8XBzg552kRh2l82oV/ZlDNX6OJ6pRAzNklH
Yo6+8KbfAgYLPg0yBNVzaaQPjhpgPMyVP7zpqRQ/lKyTLLamPvykKxYQTK909zFlvMp3RaQBsonU
SWkNtMMBushcJz9kueD32TRpEo77KU/mV8oSWdU40iouvZycGJ/3tJan1s5afbtgbLvg7a+QYhOJ
6X4r8368ihAD1usprx3n0Zuz8IdO2ZLDngnCdQchDkm7Xifj7lgs4pqefDU1j8a3RXhaiSIhzuIE
N5uucIKKFIgw1XVTO9rfjJ0/VC+qT1f5ysN7JL9moXVvHEKWfTzNUfCVkr167dYh+ukP0rpJJ6fm
kxykc+PVonxNukIuZChUi+m/92q5y3zZeOQRmwlDI2pXB0CWjkq4hZZSccOLiR2zNWTVprAdvz2y
eMO4nHL7EOwHVcOvlSYmE2sJ0gKGtUnfwbIu14qDGB+sYfjZeJCJ3nHiu9e6dHDEdn6GuI43p6np
fZXrl1grjcs3q1yYdaOa4kJkgbWXQOMqWFJp2L9M1jhYe412Iz9mGEz1IbCWpCQGwodzGMaVRm1L
6m5AOinmAmQX5LOYAaNL9rhpdbon2oJsobHv+pddr2WD0zQLxysyLSa7tNXMY2YjZNLSZTuSGGCt
wygRpyLlxsCwwKkIr1xecOV1SrwSYU2TTTUPeRR7hdAlk0EAKwOOztkjhWPgQgQkKWJE8vYDszFc
pZQAJQNptFyviwn7XZ/wKmLSqYoIwXBZsm01INTikFKKyP88eou1bbGNya9JqrN3qiBv6sZB4KXJ
d+41pj+4eOfVFpqJyl+qyGsLQi38+sLPiDZdPEFcYj+gOjUfFstzfhwX8Wjj2kHDIpZD/M8mtVlM
1XoI1BYZ0f2GG6FuhsmZ33RXVw9rBhRxelCV6huiLlEVxfBkOToNE51Bc50thzUIpYW7X2c3tSry
d4iB9Qvk3j6IlfBGiXxseGuDC1Tv2FxgnSeizAQWBQ9zRhiG33JtyntaLNtiHzV9Dx4L2ikYnsm2
NlJg/7la3Xy5zfBHLxuev6m1WZYiJZTDJvVNa1HyfHVMt+zUuBTDwfRNzX45winPEKHdn6vK15dS
gsiOrSVQX5QIG0EStUPDImw8XWddB9OxKbrw55hF3WMkOguAyqjt4+A0ebMbymS9wzNg4wzTvX0k
l4sOgA4+DbFOHOuD5p3uZNo6woMynd23Fkf7FGBPUf4c9RixLMPiLmKvWkxnHXiXZycMDGi7rsMR
hZGrI9niqL56Xms1dbuIiTFgoTjiJSCLpGkUEm51l9gzCiQLXe+1GarpBe5g/QIxqLhhInPqPYNo
ioiYs+sMxijfe8oprnxvKJ9khCV544iJOgLStCXezxZi/QYvZ/rO48prgbGZ7JXdbDWcfd3BhbIU
6VrtJvLFyUd9r6d1fSI4yEuSctBBxVE6mwmc2+Je+lXtZ/u2dwZoajk5CyLC8JhawXHrMqdmKthK
oHwhFVrRiGcTBJU4JLzI78sWkmMsBG/GimyiG48e2w1INmWPKZDR6WmYRo4BEQP1jQ3rs96TyeEQ
B8FhuHIlVhxubMwsvycy/18ohP+fpXbpOviDovBPqd3Hs2L3v/7Pd68+f/4xufvbH/tdHfTCv9n2
WSE66zdoKi7aze/qILohJ8jfErtoh2gA/xnadd2/Aeano8OhPwq2cESM8u/aoCXk30hPIjQiDCIg
nL/cvyEOwhU5S0f/0CL8c+Uz4ElaCX07Qo84/7x/lJaYK2CDGNfdKAzGLkoI3C7y5Dog+RIM45s7
CyZOY9U6uMo8lhVd7NHlkZE88XV74zmrFFeyGrtq27f93MTkhDmgwKjM1hshGAbuObFFKX7MlXHr
oRCC3EvNeQN0k91G/XGtZH4ofEhyF6z94ettHM4R0VZJnCSPkjMaM/BSs9iNA8tl2ZQOECl/YmkN
JuSNyuVlvp0TK72vgVDi+Yj6Rb7buiByECOK4hAq8hmYH5jHZJlvSXLNZ+ZjLRKzm3ocw89TgF+I
VJQ4P5RC5pXbqqnK/lDUXZg/2q7lFw+uWtvqQ4NRuvfTWtr3/igFAdKmI3jggU5g9+LMFcsHQ6vn
sTS9CZ/GhckWS4khD7aNzFSXH1U6EN/n2D+tYusyo1WnXBK8uDbN0LtbzxAOW649rhi8E0OFmuRv
5nKd0hsHU1bIo6RfmgV7FzP5xTR3Q/vLC3kUs3AyjVY/S8Z/2ILw3nkPEpKJOL77C2u4Y5F1TnHf
Olnev2cQGPSNklZobTzZTue8kpeH3+GoB9B9Y7PqX5AonIaDplcoARjLTJ7lbukac8p0y0q/9gg5
9LPK5u3Ai2k9grB1gu/ZLqW/VfXqWPukcRo+tg6EAk3Lg4Mt+LaeBO0U8eLlUvIDmgTDxibkm1X8
IlSZMEV0FXrfbTmaxuNhXUPjs8ZzSxwakBrn5EQM09HvYnZ08gpEb+5+dMOEIwuPGOeNqDusWj2d
uSWXxeQVP9K2GE7pFE2b33TMRbZfTlOwXbSMebXDtN0mqch+u3Dvs6LgCSvnlB3ZNHG+6lILrSOl
EgQQ2Fze5XRmeS9eKpKR129RTpe+25/Jbh4+561WNiGFcGwFDcnBaGq0FV1G1VM5N4g4Oce9/TmS
fJ9YQ7vnQ6V+gGUsR5HAQlfHI87UqH0Gk3hG0+JVpnL51iWeg9kQkjEWiCqaoAExu/X2HZmdJE1i
lmcWWE+plCyYcsUCcH9RCgOF5c7rB8STZEh2/lz47g2NnM16W7pt4b5AkB3fCizqOwYANcbNsFSg
wKLS7LnDkjf+U/eAoc9rN6BKuiLuUv53HYGmlRfYmyl7JOVjhgerXQscrNmQubwtUcC5cQdmMOtV
GeCxH0vFavSLc1IUniDRWv7Ros5eXXdL27jfvW0Xzd6BcJFcSKik+Y6zIUnadfagkpEsaZvhuFq6
ekBXZTYD3Jo4XHodXsJ10XksRiaNHYtHshwiMEyj42I1b5YBsLvNCw+zOTEOF/8AVoULJ5D4XtaI
XyqeUaZyHEpFeAwAjQd7cAMEZWgfkXEUDE20S8PGj2nILc8MPyu/KhY7hwNX6MK7TFbwtee5RxAA
gooCjJWYtLtzp6Z6NdU46Q2U8eLS8npz12DWKbdenstx47cCY2Dp+fUrU8v6CzyKvHSkIu/IWP/V
uKHZcdSQD1UWvq6JvzwkmtDvSfFDsxJEiNxPri5YwFpyl0BEceMZgPkF34gVYji0m1OAj/ywNhBp
yXrxnUEY1G9zNEt/oypLfaZYLl5qYdLbga+5LaRWu3LxlgfcLCywGcwOhDKXq9otqydsStO9rvE8
XCSB/gYrgU5CGEtwIF7bt3aNmuc8mEKiIoPDaOw6DJos0QEYL8Q1e9orUSbAhzyl3op9169N+m0P
XvAalK7E6DqK4RxVkruegHd5MUpm4kSF/g8BMmY9rInToQiWmMDcxi2uBlMF2dZgub0FVsDwR966
2Dl2n5Qb8qzzr7E3z4SvyZYEk6lfRW13TzwBsJU7gvXJrqqs4jSGofgKSxOx6hbUFfh1uvVqd7ku
0avfpywjYVg2w7QzY9kbtKApvw26PLjn1zyfAJsV7/q86t04DedgE/JDMYvZ0H7TOjUk9NnNxXXn
OC06s+RsxsuetObsSopRjAB6iLmEp2KQvdZ2YK5Z+1oHO3HEk8x0/9ZjPNrTkYQJcA7UQys8/APl
bGNftC4wkJEv99onu5i7m0lEU3JLAoicG5pf7OFvN0TW/OVygJfEPw9HjFyEsCmr647jUtsXpJz8
595RH6Jr6wtnTq8Qz9DJyskffjhtK7jqbXEdiPG2WMLyqV1ZhyyO6eOxX9mpgeSMjUow4Lky9seh
vx/LsbmM8DRVW691qzfFhvyC3Yv1gFxNpq5umls7KbKtW1jpW4T+fuiqAMq27Vvf5eracxzhkoPt
bDXifgZfUJwAh8+bRfBbgIphOJ3auTrHIr9Tld9GyD911yVviePeBVOhH0WHEzJXvXjpLFXHnmpv
ghLzGUaaEyRjZW2sprK/k8IQP+sznA8a3ZrikR8W7Ej0IBhJdSVOUQoYcdUaE7xFGMzGq3be6TRx
N9OpAgd0Sp5m4ox73nxfLhkXE8sAXnNbjYeoyJvLdgJuWvc5AqMu/fbUuuiumw5n+2ZUwy0h25lW
wig88kCNrqo1tw5Vlfo/GIMs+Y5hxKRf2N4dGLll3T0Upe1hqEZI3UbKIlSe5MnwUpY1AMVeKnYb
tMroamusZGzbbZDCgIBfzLR2rFKmkgdntafgjVIA84FlWbZbvWTLkVIWJNFB2lurdb4xfahlz1Ou
+lXwzr8BbvxCYi9/g4LH8xmDRawCu4rHhBzXpdcadUwGCBbGViuwKpAhb/OYQ5IlAnxdzlYRY+Zp
90GErXJe5uKqapfwlVvDWtg/ez4BZW90N01WpvuGWfPHDG/OOpXt+bE9YhuT8ego1OegX5bPObPG
igSAagZSzQkJ/r7tPv25dneNQnSEjVS+mwTGQzzY0mwTaSI+ZMuN9rkO9C5H/sO20966eR7CQAqD
c4CpoWazKxfWJQ6n52RQfD8wj+JmWq/8ZOrSfdXW9dWS+KRH64U4G0WnLfBWTLS4ucwuKSzL3TA6
AwEWmgfqRk5w1WecLDttvOnKO4tOrZpbAfepmL4iQnGPdaHqt7Dwi9fFMuIVSNXwMEc+MlEakANE
DQ9fwl4PR2OKej+PzdfKFv0ImhxaV26H161TI3fJSeMwWsuvanK9w1gIG7Ikm8wuws7pNl5128ND
3voyH7caS/GDmQROysxy9ufEzzMV1uuF7/rOSxa0z+SisNCf6z6anLIqNo9tTNDoV8PVcDARK1iK
HyzI61i5TWEemBM0b1MlqrjrQP0jK4V3LmriKV+D9JqAP9dsONOXutrJddHoX6oEZBVzA0CjFKJ7
6Pk0vQuWZtVWj2P1IrwKwmltlwfTlNnHxCh5zBbsBBytneJZ+3V5ELqqb5ppFO9TU5dP7K0QyTiK
EMSwEAIOFCgwnwb1krGwJDaKlFY0mwTbF+2fQ+HHBac3MpgkhMH05+53rfzxhCZs4cmf7WA3wTro
KUaDcLxhA83bv5jKcee2bH1akhzOpu5rhgbLFafeq/p8ByeAHE2XIvpfAGLI2ziZw/Ggh8R9rnLQ
/lycAGUaHMfgZBNXvFpu73+zvy0/3G6ciJYMjIur6N/x8rAprTS0kT636X8YdN3+xF1SXQC4UBu5
Jnh9lhU/X+olABSsvjP3VRlk2XaSa8pMp+9KdyLDX80o2HYR7SjaGB4CxyXUZ6MrokstSDawhWmZ
Jp3H0nnswN+OtbqA3273JId7rkSvP5cLI9yNxXWXu4S+2wpX3TwFRdwDWdiQsAELDzq13CYBkUkE
zcBGgyXJv6Wqr+dHWqii2xAf5SjIFTvdwMkonuZ14rFlLVnSXrIXC0gYhN5DZ9nLsWsKkV+YXoGK
GHyh2avanD2mnBDJAqzcj8fAyVzwLIUzv4x6ue7dukmIJhdlxqRtZ8cFXiUZmhIPZmKsQ5cK+em7
k+1tyqIZ7+DqlSdBlO5qrtb0I9BVqE9QSVz6KJHLdxM6Cqu7RfLQKlTjxirKZ5KQYGXWS5/FMNs9
rcw+Qld+s/KQKbCU/VM6a27FhsFxkwW+/S3CAZN7kuSEPjzvJaUQ7sPgetxBijGvgCrr21HwfHIk
tmkwucTv+iGzbsd1TG9DHvEiTghAveA+OY+w02LHCweEW8AXCX2vgb+DTdOETA+efaMgE91EjZh+
OsyUu6WT4tM0DVpRzYY+YQ+Y9LclD8VTnxBnCVmqP9VhVL8FYco83YqhajYzO5WHll3ovqvL8pL9
rf0u2STv6jyRJzA0Vnte5CVkSgZSvKwNH0Ovn+7ttYT3gU2GIN3s+in3ps+SfYAzQc8JLy3qfZ4L
QyrXs2DOiCEYX0ii93uuiPbdt0f7tIik+KT2I7/qVBheDLohxWEtYjPZtX/RyXBdtuj+Lxkp1lNP
NPpxSaz8l2RhFC+RN2Kw5HIc7SH59FNJ9QMEhBtZzSCIeDDy8lEjqxKOTPeZG5VcZLP+2URtdK8g
N+1d0oc7fM4nX9oA52m1h53iF5gG+RWAAiy7x1BUyfswsJFz255T9zSqq6xSvMwtRPMbnyvZcv1j
mdTUWGjl5XOsKt97Z9teXUp2Ule5lzq7zmse9crkspkdp9lH9K9L0rt6gauTL+owlYm6cFKoCs6o
/J6xti9/kPSeSBusvKSDGldOQINzwTO8cu6j1NUvJMi0jGWzEAgpxrQQMWSKlT8xyeiekB2ww5zz
WbDx6owTNhIKk3Wq+MBDWx4HRieQ8q4vItJ4s/nZUbDyCityem6dlbS5mHHO7FJsoT+cehUY7IF7
n4bRb6PLZe1U/rE2cOuOecegP0VV4Z0EJoJ5b3PQ0wfm5a9Sn6v4bD3dmVr408Z04bcNmf1NKwKx
l/Majvlt4/iISiHTPmu5cik3cOY/tE80+wnfBzfv7CoMpd2UvsAdkUc9C/2I+pEcOjVLkl0uecyT
53cFvQx9uhynufcFuSlfWXFle+Ab3fQcj4S6UV9YQMZpKSPieAXMxc53KzIc/YSrRwwm0ZQRA174
kqkNx4Rk/7QrM0ZyNtNrgfsmsbaFVdq/qI5FCWlsd8dOCT+pdkxR7DmjrtOurxjkTy3OAG6L0F2u
UHcGjBRpVz01vDJpuPENFtDFdgjr2gC2557E/qaGQ79FLm82QaWqz3Fw/Aud0XYzBvKRjKnZ9uNk
fdqa8Pi6EPCuVg9aEjWwV0ypsLTaKogp4LZvqIbN751yrQ8uUZqz8T24Hi2CVAHJwBt+Uk5jFJC8
weAg2tSm1Hf2uqq4lx2vuFlCLPBVj02ad2ueYriO0h1mnuW6G2A/oTHzZImBHqi930CilA1bRKXr
MtoRmHUB65i6pMnv3EgzJ8Tcrp0AwCgepGohsG/PHkgPtr/2Q19GBvGtG5byEskDCliBmJ7Hah59
wlCBZ3mPfaub9A4nysjhjStrwnJ8zq3KXwKMQP0xplV+3on23VBuh7DH6N9T9dP8UCGPj+NYFBlF
NmFSzMnr4I8ha2vT0XJwcCvaM6Jty+GdHoI8oPhEcyIXpyTIC/yEZuI0M7AATy4z1yxnQAf+51/Z
4AdX/tyG31POZut9JvRO5JgAEYGrhuVbf2WSKrjj+CDy5yKa5LARC+0epEdg1e9p7Dibsznc0oCZ
eEmzLzk6TCf2nU2+X4eCv1Wllf9Vc2DutmsIPawB4Hzuoqir3JBW43g7b1qcIHhtIJs6uwTI+rox
HlLUfQaooDzmjrHGHX83zDgQWM4uHc1wKaZsUPup4lXz0E1Af/aqcAly29xN/rXRwL8u+6JYxNEv
Ei87IhJVoIyIUI4Hb16RJTcrNOjkwQrpON1qy7bCbcgPmh6QCxdzYstcDXd0mBAW8sKCzVceBrYF
WNCuq+OgXcu6AzIRVcTkPFwkctFuc4zELJOr0p5rBmXOUvaztB3JY7cmlMDIlRPZKgKOinfRyiJ7
uw4rau3/1sESdvZMc7gaiNZb01ozIYufUea0F5qSkZUkekQGIkx0cxU4CWFgmBBLuJcuBywW3xSZ
bVK/knd6rqYrlojozAn2n6zj9uSEUh5XkRyAefQMSXjsNxDxq4OHezLG1M7sUVXyQ+kh3ZneTp7R
MioWh31wGpEQT6DPnEsJyfuUjEmxTei/fSiIau0yt/+UA5UJYH9f04YSr1653TUibPDks1q+NeV5
dW0SzG6bkuPbLbXVX10yP89hRXNFH772S0UMcY0uVKsvXEC/RBYL5PvINOQ1XPbK9HzjsSpcttWs
nbMBWSsrs5d+ZeoweRts8o7miekM+RnYLu+6LIVkNWvWlAb28SAYw2pWTEUxHTQwSexqXRW3/jrt
k4qAixMN4w513LnzdZfExk2pMFYEhZOTr01Hk7ALEjD0eYAvEG53IT1lPwFAhnt/5ilb4E5e6EfJ
jGdfr9ggj1kZXFpGp0e2ttVOUPqz79zyQeMXUrIM6GrhEX9PeMo5GDstTpIN8ilbWvdpKGSL9Vdm
N5qDWQ8TpCrvypXAUtf5PL/aZrx2xrF7EzZGYZuS9RNzPuzblr/ufcKJfcz82ttW3FOXqerm77CO
aOnyNTe2VIU5JK0jP7LcXBnYLT9KM6QvprUkGJY2+PSSPPiwK4VuyS/2NdDMHUZn6nFZUqwHs2Nu
HIfsS8+eKEY0q3eVZ9CbjIni0Er7vd2EYm+32YtsoiU/DEQBeIh1U46/P0ofrFGSZpHqlyhqeVLd
cgsf0ODYC56dOmu3MGx4VHeK0ozR0LQyJ9/CkFZzsir8aPwwJ57T3HVu9bW0nkRoBgy2rv7LKKms
cALhYJRkYsd7l1yaoG/vgmr+yVhvUdln0D248aiPKtI7FS7UnDhosluQHPfMYB8VN+2GLSZvn5lQ
FDucDUMKrd1rVr8SKe5rwqDOsGtV2z1CtJxq2krm8mFtlntnhLBhzaO9oxakPWEpsLaipMqrSQip
LSX0ttorHvOsgkzVRf050jc5hyLT7U9T2A/r4D0sw/K8FMVR1pTWATN5tYK+ucwrCT/UTo/4Oo9Z
7k1vNWV012y+L5LZ0GztiWQjspblqlMTQ5whgFV1OF84PprPxGx76lyLs0+bUfwFm/MQrXV6oyb4
CF3o/OrgpzzqIHTPOnDYb2Qnx1Pg9TQ6scMiTVUQWg+6GCvesSlZlrCrLfd2x7yVi+hg2KxtU+NQ
D0WQMXa1fOUZat5IfF2I0iQnWnlM7I00Ne3GTgSsCHJ9HKLmYilBlPgZoRde9B7UpMTB8zO4xrsN
g+BsefUGH0tML2oQliO5Gof7ZTqUiVSXNADJG09y2barmo8Ra/YtXMuXFicm11viPNulU7HwW6ot
O6b6IsgqphTQqvhR6mfS1q9pz5VZKGzA9Mry+A6cF+iAIubDOp/acJxusGsiiSkdqh2n2BendD6x
JXbAQSXHNEGLG7NAtaNewL/CL2p9RclsbUiWEZqcAkw3WfPcFnyk9FePNPEg5tFCpt0LsJaAQ3SX
vqxFyew3j3qvApzLZ85FrDJZvRmWiDtMaTO/3QquGg7TgcNj7t/jgsY5qs4PcqyE5xfBkn5xGGXW
cEtnMxc8G3kOtlzHTdpeTAjAMELrq7FIuh9O3xICS1GvMTxxU4ZdfQwcBdzFC6x5Z6e+PI4p8SXV
k/rJhkFs2RIu066e1NVYyfEChZBneDbGM1iAewzO/iWfYf0Lf1OCyFBzSMGf8kzpk76a8rJ4yhqG
jc3qcw6I3Xr6PAvE39bANN2QpHp2F8BeI2cpdBPWR3D+sgmrsUfVz+JYk7juW67YE+629xkd+WRF
bSN44ZW6J/o+29eA67o9vdSYNZ35I8O1sm5Hq0/yHYE8nNwjzAwMI7WQzQFTuncx5/3wkiCkXjaE
0WMVZu09TGNycZYKGM4R0s7lldHGy5T1E/mC8dkqDhx2iFdirXgmObkAT625XDvcJYufbpGk7p06
uh+sAioDM6KMxVqsZ5JMunUEzu+pENFG5BkEzx7+AdNH527tNvxU+QC+kG1EstNKQoFdOd1jERVl
7sVuC16wX1L0YOlnsc8ijXm2wuHH6hX5R2g6yUE91PMZGtZIuOxL3077ZXV5+uRQYfftsiz7jMKy
Y42FONaRU/4a15r63blEeLeXS2yC1i1PanlYFl7KjKnWtg8T+4ncClnyZTL/Ijzw5ySIL303EJEn
JJkhW5Cx+Us2g/K9yfLqBTCwa46czfbFMjrsd5fgX0Qj/oxqDgkMUIfjOo5jCxjbbnBO+/yhpiCZ
fHojkyoHe1yL7qKiHm6+XPzVsX83j/xfY0N/TpuE/BjY6ANH+J5j+4GUf0nxJOGCxb7Cl++xTA12
jQnIc7JcSd5Mw9S4jfilrgxoUfYE0dk3hz8YNv6bEJFz/o39wwDx29/voqK43rlggubX8y/iDz/o
1IVUpcpIUZdgCRCUiLAwlBS+Bcx1Xr0PrSBqX7FP5OaaZjfnzl5bNAbcOsmWfbqF2Tpq7ej67HT2
49++uX/LWPPUcCCs/kq4/2P/yP+w2uTwqzmz5vVfv9T5u/lsqCWDoztQovL37+5sdvnTP+zqgRH6
fvzVLw+/NJvX/zSenP/L/+m//Dv0/mlpgd5/NmM9nL8ackP9R/8MjSF/+BT/yXbDx/qz/vqnP/C7
4cYVf+NionpR2tweEmn0vww3/BuX6y3iYRfYkoXpf3luwOuTwwkdkmTBOcHn/COOJyIMPC4Vrzhu
BMm20Pm3HDd/yf4Q+PFd7qsQk4PtSb7eny83O1id3k7NbzPguu68NYe3lDtpnbA7tKCAV4EmuNYW
Mrpbuwz6A6Dh+eCOZz31D7+0/+bS//OzJDh/K5hHbI+Il8/t5//lFjeimzrNYyBmvQm4uAyS3dj3
D0uY/qvWk3/1N/0lGkidnbuMLaJAhe9416fwDYqiz/+DvTPZkRvZsu2vFN6cFzR2Rk4eUO70JnpF
I4UUE0JSSuw7Y8+vf4vKzLrhHl7hUL5RAXXvJJEJiU7SaM05e699x6Sib96/qaNgsT/vSpBE4ArL
IrLGWX7Lq+/ZKEFIaIWgcje3/W7uGwz0gs2uR6jypoh6IkgtAOagueCgGqOxBZo5vbz/I07d7+vf
cPRkZwQJZMnxGyIZxWzUCZAKEIM+jAIuwfuXWv6qf09ff92uBWpDmALbwa/p7dXt2lNP6mnFeKJI
2l0LMOjIZChJj37Bh6DBVxmH5syceWTU+zVwiMSy+RyEq+NsPXzEtkbcgh1xewlvMSKkWBs2HOrZ
2ZWNdquldFKDKJ7379/pr5yf41t1CcXSLfx6/IgjqdoU1lORdhwIcnpwzy6HuWtAKDNwnJ4cqW1p
4vJZ07QwoJBDUfItLwAvqybl9i8AUTkO2CGxJptcp+hOm4lyJqfERHuEval9YLMWVncVlY8Y1QIO
+Q8yySr554z+3652p0aGh7qPIAWXoKFlnns9OrMURAoYPHaSVmrQdVzYkl5GKXmpNJRf3n9iCAPf
jg7LEjwushaYvsyjN0WfyBsLSndrqCGw8BvHQMeayzi+L90CG5KJYSfweyvTMkjYhryWdm0sDFUb
U0w8Bw6ANK3EtVSNtFyIV25JIUOkKH3wfLJeAeo0aVISoFb4tUI5vk7mdnwCtC5QvLt9+bEf5YhS
N7Zw1Hlhl8frBDKZC23N6vs9caT1T6Mq0IzT3Sg+UKImj9gWBcopX8bJRLizS+NBVrZr7DUQVaXv
JnVf+Tr4k/gD9FJr2Fe1O0RQmmogYlqRzi9FSRNwmxNnaN8ot1MLey/UwDr01rcu5+i0xSc/236T
BjHqiJokWD2oqMt7s+Z+F9hBaY3VQmmrxq3dBzG6/U7JDvRAK5qopv1Ut0AvtIjqh2EMWuqPnUg/
t3rtfejMHOOQp6zqI5s5XYJm6ct7O63tfDeVHaXTPJvlRw8THsk9pA8AUmnqLzympUoxGN0fLvul
adtZYax8WCOEnDYytH8MFgEVuJb6IF33WdZ8x14myXXtnM8kaI1iVVaJc1nZ7fy9gdgz0fkszc/E
9cy3KhnCH2IyhvsefhvVIPTFLynwSddXxSLIacAg3rekjyCtLyv709SwKYJO5kyPiSrKbl3Npf44
a+SHb0hC6B/dtHIfZrnkCWQ9JInVmGAPoU2bzfvKLrMC3kxOLWTQXRwHExYgSttK1rgPPElxm4ci
vzvFSAjTzOHhZ5tYAmG9paXX9PaRVTOYY6Lo0mLo73DkGJeQVgaiNZgcH1gzZbZxjNiQHR40z5o/
jcRn9ztHQ616GRWlZV3GLvog6Gv50Cc7YnCSjwvRUq7d0ILPV/xKSy1LqT42BttCkNpURPbUqCz7
wuK4Vm5l36Bps9wIeV/XIwAwV30uBP8usZrYuIUHjCHZErAdVtYidqLmX4/3IVYjgx5rBAUN9JYO
0TwwmY7zscy+m1jVx82skjKBZUHe5ApIRfsCaqSrt5qm4aLkeGdP+6mZibtILJl42A5lS0gCmv41
/GhkkCxsBEHPqC7khq0OWtg6CAW8exoeQ5VSQCX8doCY7xl4W+C723sjIgeEmjhWxRvYJ8rxC6My
hp3Vd/O4dfOqdfzaDBgKrTvpumB9lF5xZQ8g8j6WNdupVUuU83KmnWuPkDJksjcBBxztxlDdND2P
rumBhalq/MpVwfHyR9BEpEmFQ8T/UcEPYMPJMiQ2BEe5a609zqG3pVXk3afGCaL+Dn1SGt3psOhG
UFRIiaxwitDOBmGn3+PaNJ9tOnzI25ypVLsAYxlqM0ZnRO9HIx2iGkntWtPcV+0tQ8B71qsJrnFC
jdsD62WnyRpouzdfjKNCka/JhBFMchmiPBnhXRQGXguDcy9uKNqgN73RUACOUh03ahtTQAAxAsp8
D6EfTzN4MWYQJs0S9YStmdEHCR7zm7C7uf8c5FUs6R8XQVC/cLRU86Io6dJCv6GLQPoCLgxl51dU
/msIPoRO0wHBBOQg0K8UjkSx0guKcncI/DB7+YTMgsRl4xSbhrggcVrvaQ/EzhO5Bt1S7Jslq2Bh
Awo0I8cYbsAy5flusCoGYYedovQD0ELgA8XYPtVQIqMF8DfS0dVdom06/jJ8XnJMnydbpyAnpsot
11rboT7rzS7clcEIVRijGxCiZqJD+9hBPaE8mhTOp7Rz+ienL7xrTajohsTVuaOaIgJJ8QK+TKm6
EXeRE/kOYSzo4qCmR3NffWxKM3hETNeXpJf1tj/MAnVkNubF1wCq13YckDtOQzE9NBjJPkbdVF73
S6MZPGr/KdCmjs85DJAfoBw0GtyGMNiyqB5vkyT7Wlogh3BVO4oaTAUFqaXwA98pxl3m9VsM93Kl
kZ3nR60mB1KAc+Qkcd/rK9j/+tVE75scPsKf8LTOpCiH4PN9y8xcTO80gPZl3sVbTcGTI4FCQ3YZ
3iOGteN9XNnXKF6Dm3geCTfiEGn3UbgaRt250hTJOmM599sh7dNLpyNGYJ7mR1A3BEvIEdNbPA20
zXVnk9BO3ZhWv+mBz8G8jAFq4PZeISPMqFz2lL6QPWxbOEeBrJ9rqmZMRdXofm3yxkWOkOV7TmDd
RYow8os3GuN+KMkDyVsmLizJ7s4LM2aVxXW1qazxOwXv5zTFLqbKaDOZCMh7hMLr1A16dFyAhW+S
kbxqCm7NVdpUJrxfEbxYgyV2eTmUHgB0GXwTYJAKE4J/Whjf3aFCeKPl4qVOZw3tbsxq3iTprsuV
HqGrAGJbBeVzMA4OIMi5ejKZ9dbsMd17bZoxmaFqp8TW/aTs5Gw0L7pqmvo7DR+Fdze7J4sQtV6Z
7DQjeZZCfhjQa+yynFWaNsvCz8naDV1xVDVqIosd9hAi0KzoL4JI6Vu8bZdwq5+MzLTWuB9JtUBR
uB2QjO0TK7AvpxT1URHXoPQ19J0de4MlJd3SPwex2VKNpte8E4Vh3iZuYZWrepphRBpDSj+HhD+E
UvWLVdTRI2ZRPIhoCmobdzAt4Y0Mqw+ZMznbtqbcy072ybSluB1o/WMrqos7kDKXKvb2eUXahtuU
eKeM28QLLg01w12H0HnhtuV8WYbyLrZKkMZUDiP8zOtAghm3QSVAWYzCKfHZ/l5XkPZ+slN0v0nU
Tn6OuXgdOTTRdM2ar5LZQUfgdQYlvN7FTi4lYOgCNtK0mB754ECQT31AIpYVbCwVXVTxPD/ag3nX
JfKH3vFnyNyB7ociuy/1n0PhbNmktXeVpiMVLVxK3pgBKi3/HrhAGS1QwCtFRkk0hP3n0W60C2uO
7lNOvSl6iG7BFWCg01GD3mMCoYmixsJ3ZtJ5Gqm2UKX9zrUg4zf1pnNGEtPINeewg5UFMzW7QUro
9mCQOoCaOi4mZLsq3EYyfwmb3n00C3GZuuDVNL3b5ZFMV97SkqXZ08rqq+UBAA00Qpr75IJE73UT
Rp9bM3iasOCDr1BXFX1/EBPhVxReFG45j67ondzmmbZB9VhDSKujK8wWTDHseujjf29gY6/qoXTX
shb6LlpU/maQuT6Q84UQS2KO18A5XvW4C3YwK83l2cfO53KC6aVP008dhIEfFZPfdDliTPWtoh2G
9d4ofFpDa3DHGR/n9GLpUbeJgFLPmtdem+7EfDuVNxYbYuReMWk9WO+Hjy7+SVp6k6Z2hTL7EQvB
AF2krJFPoh7TCoa7B9gNSiMFWewl6nNohyZ/Gdk83xbVWLUa24lprw4Sd+2mKt5D05rvYycIH6d4
LJ6jwcE6KJFN8dTyECy7QfePtuZg6D8kyKt5lThdXK8FY65eZzhSUmJ88rZYsZTy6Av0yD77E6eg
ldUYaMc1e+4+g56b450e25DzEbe0t0k/BdZWkNL+AbByFaxr+lH7XG+iSxgPDie9wMGNp5QxXuhp
5u01TEzpep67JWsPbbtEwxSZ30LhZNna1uEHbRJabD95jJlkiShwd0ST94eaXEEhOuiWfnQtae7N
IS31bTO08sXryGwF7TvZ/UUFJOm2odbDY9T04CnRcxp+WSSNB3eKM5xSmkhu9XYibwQYt/tVDIVg
IaAWZTCobdIGLeHgU+Uuk2BTKaNeDCJ6Sx6USxzeyrBx3awgGkPqBXuif+Lo+1jlS1KbRxEHKNsA
s5D6PT1LwBQV/9xbPYjjCir6zwrlT7rqUL6PPmXrCqB5Wev1yum0+IK8kvIlNM1pM9iB8an17NbY
Jp3WPA+epAc3TmjE1tJQlK0GL5XzunJD5zrOTNK2ZoPkvNUQFYqRztIFSVl0+SdHTvEnRA0MVDRH
8kkgDc2A7qQuSnaHFAWgBYFCUt8kPKsFqRYHGpzTapLFh4gMKAv9QgDO2Q7TkYvDj3iRyI6AwBdI
7Ol3T91Fa1j1j6XJ/pJDh733HH14cUurvsi6CrQEklGgLDLz7OdWofZdI66ed3ShEbMn1ixH2k+U
zBaAtYMjYe7EN/J6vWcr8JiPMjtMmHdRry8Basr52ND+ZSPPwIRPaWbDgyXr8g/E5TnTUlgH2ZpI
oOmatByqbPA5gPuWnWXjWfUacDGwScofyp2sFz0P7CdUgIA/APNY5RqeRAWPxfVUR6+CDAHowBOU
Ytsrhj+crjDVei6aCK2b04sHK5PtfRgA4rtsuMhDNrA5AMkQaP3OstuU5XLAZtFGDT2m2HTnb0Fu
l/eTBgifQJ8w+xSURv29z/T5LjUtuqh8ZQSEOF1YP+WJgd29dYgV8+vWA7gFeSDDKojbDiVb6bBn
aWekHL4X2NYLOAF8IB1yre9ao6PhRmOXWytuqCFiGOkJgtvRvMdUxBkINWDT+GwR5s/ujJOOZUYW
nK+R0RS7xqiyjyOmYYkjMC/+0IDNQlEJVf3QZ2iKVvpclBXMItqBm0ULjzqismai1tC6rxsjdKzN
EJflvBknsI6reR6mdr1omK5js9cGv7JH7UuGw1ysxKzh9VdZALWjd8cm3Y6pNparPM1cHjJgGpoC
gdLSDRE1o1q3mWtuOfmyXERDEpKUa2T2g4mQnyQ0dvgfs4me+ko0LjTBua0iXLlw8dt9BNqk3qD/
rS56Co/hdmoJ1+WM54iL3J5CgUwmacftjLqx3aW9gQvezrChrsDMJZ+00sslnWArupdsW8kksAcF
q2keGsTANf2vFbJvEh/plHMy0lQ6/3DNpot2XhnQrKXooj24OM7A3jawLVk8lEy3dqWGj46mnHIt
PW6TDXZR3wuyIVJsz1Pa7FHwyHwH3ia7B7UGGXYeUddsVBrhdMH3RQW5TyFVY7hpmM6JdK45rvVb
AjfHcD1UjvscxHbZw9FkhdqGQEy7LWy6FGPtf5H5ThS1j/o5FEQ9UyfTFo8sxcmlBnxYYXOwUoGC
ziM4dCPyALtKLnKKQiQWeeWw0UwsmasWSz+7FVdPGp/zc3kLMjfcCqfSnrBV1TdNOEdi+/4Pe1Oo
5Xd5LoQlj6qfbR5nn8aeDf8mDXG/mNOXHufFIhcGW9mF8Yb9mH4GpnbicpZtUBQ2DPqE4pj7l4a1
croRQh1U7xQuOiHjPcWHveOaP9E6mmdKwstTPajNLk1JSnTSMywpFmbhQV3TMorQILsz9tuZOLmv
dRko91MeFuXGiiJtepHQqNKvNQhSRIStc6bQeaKqSmGG3TFVFot+9lFluNCBDS2ax/XEHI7ML1Dk
0jn6DqfMcKZp8ua5ShsTteHoC1mRePujVkZPptHcLZeCWjZvSWtN8fR1pi9aZ9ijnA437w+bE7e2
3JShOyatKWfxib8uGMsOUbu91PcNUDHYtyKSF1vmrlrTxjPv8M2l6PlSWzQFo19i7jq6lGkOUkVE
vq9JYnXWUmdTU9gcD0zYU1e/7uq3Gps38Xd07uXP9rgh+bof+X/v/qcRAwQj5r8mrDety8cyJ4vx
EBaw/Ik/e5e2+BfiWtt2PZtzmE4T6+/epaXj+/eExEFhMuh+YQT+RokK/hNtPI/vzuOfTN7b37gA
WKIOQ8fzQBUZNoh2+TvNy+UjfvWRMzLo0+t0muig4o10jnqXCNOGhkmX3Wk0qW/xQDZF0ul59Hst
rT8vY5oObQtmcUs/uowRJw3LMPtoJ0uaa/BRIdz1dvGZhdUmkpN8fPUGTiwZ9IAPboy2GQp1yfzB
ZGnaIBaP1owgbeeBVY/kKA8SWusTSAE/jBpcbrI3zZGyaitMbeyGVgP6QBzeYPjqSyIq8Z2uLURZ
ZPHCRWvv0Vzl7qUlRsvbAuqYSneX4s430Ip6dCbUGuYju7I1ecBDi00eVTUAQs2KTCwxo5xYo9fw
QxUamqHSOiySbSwSdAlsYCzRo8bopAQqUtlYaq9Un07DdwymJKqusJt6QFZy2uKES/e6OfbY9T0O
jzNRC3AtzS+qyCeq6qgELbYso65rGJJsDOpODQRLSiUwfcZu7u2RKIW4baO0MIPP9jS08ycOrZmi
udhgOdm3RGK4+Vq1HHB2ulUvKsIWdAGWFmzC0Nk44RXTqPs24ii3Wutw76mTU3AnjWdl2+NCUmSb
luK84nTm68oEp7UhTkdSpzZwT3Cg57cgsnU1C3El9S5F+TlNa4PzgkWQprp3VaxDF+x6zcPcw40D
qYlLlV/ltsie0djXzkWYeCknuWoWJUmo1FfCF0KI8+aC+M+JTYBEElT+nJJWPQlOncaFBo0hXtUY
+JQ/1SYbt8IWg4eRN3eNJ8r9FTE0RVh0G2Ih4uQP7IKOWhPMLPUdz5wtGe1m7C1VUHnR9yE1QHMW
5Wyx1jPMxLg2IKjlV21tCo3wbzrZFtYMq3e/pXTy0m0VT21EcTKfSLigXVgPJGZA+POuY2uQpGNL
kGxXozX2+UNFR6ZEV1awz1tRFK4KgQ2t1rJrcyy67rFCqufcZFWHhXTCGPzLt5Dqt4QrDCZBKsLD
SYJBYuQglKJAY4usLVwnFwX7TLbU0FsmPD09Lsnu80ivctqwdu7GMKo6Un2I0yivNFJzqHPF0PNJ
kgE5qkityGCRbcYBzara0MfCC48Jyagich3qTJbbUI3N/MXrTYPmnkqtTn/I08bB269cC8llzmv7
YCIb8G5V2FaLbddN80ctNuPudsm1F0+WwjaYrg230AggmvP95ICStx2gHxFonXBT9FZMpwlveFbc
QuDI45s+nmDzzeaEIxeISQ7MgFoLhfl1pnSvxuABWyHb4eFb8nFw8JAG6bTzdEsjlW5pByZE+ERj
9B1MjXAG8UUwBxJdsYtVE8s9jiZHffFqdIb3aDyCDCWhp4r+EXgWKKeVrtVl0gEjyNIXMmTyFq0z
7IGPCQsu7pcaVT32rs7Uawo5k5MYaQea08rr+WHoqZCRZd8AAqX/ZuWWpqrHyWtB/98yZ5UqWCtM
MFkHW8IrRkxRlaT1/W1ukfXPF4URBeqpQwGoTY84oGgV9LFpwmIrVeVwAOllmGzInQPZ5pcAHBti
pZyEFBiJCaLiOO9EDqEq1UBVqmQq9e7YgMdUySgfpeScabknm3UDiXMENmBW4RaReaB2gMuljlUb
4v3lrBWatjFpBmJbdu0A6HwbZrWvEi0Ga0glrrpwmDjERy3VantXZLEEiktR2bpM20pdYa8HpJJa
vA6IGQLdZAYHCUHyhAYXAcKMsNqz9qWZhD0qRAXIlh5EGVqK8r3WQ2O46ievD6FoFa4aAjz3eRDR
5hlwUHZnev2HyyWrimtK2k2m1PHNs69eVp1X0gz6k12LCohQo84mnAfQPA7xzJnj5/fXr5PXcQUA
Y9ZKnFpH+zbWfb1FX00xPa2Q3BNm1D8mpfJ+a1n+a5FEd2iyN/HYhxwtkjLBSyODpaAJBdG5mEn7
oF500ShbXVsR8Q3b92/r8EixPD76jIZAfsjG3nC9o+uBmg7H2aH6bs5wSue4wP492wTZketJvlse
6qvSmvSvaUAR9/1LH+6Ef12aPQGzCIR2Xp1z9OZKfeodgtmjVUtqxYZWcUaNvtTxtKlz54lTlwKn
KQ3ENCzQhnk4SFis7by3udScls7dINLouhOY6MOwOSNKevs8l5sxUPZLdoPwjg6vRJMWqpM509Ie
Zhi19VhxQ9SBPltWS/5zSRWkmIio680s//NV/u92//9wun41tN5s9z+Swvrjj//4T/X1239sQP99
bX80r3WLv/74X3t/51+LJFC6CKkpWyCH/Xvvz6mATT3narRW0kTLzZv7a+9vOP9id4+i0IaRuMiJ
+DV/7f2hiDGA8a1iveXMypn+/2frL21oY4gbdDSyFEDl0cfoeHlek35m+PyWfosgu7gAYeycmWKO
5Erc2XJ/y1Heo+CNmu1wiLom3XdotYZv6LZaa+VgvlD0K/dRS5IihyNtVfeOwvoVmZ+yISnP1EwO
v8VF0cYhgKsKTr/IQeXR5TPwu2XgTJY/oIrc0GUv1zRwTJ+oQvfMnR5+jH9fyrJtLgN2zTi6lJll
kUG2ueVnNQeFfH6iPmuv86Sk1Szx+QNc61a4w84USg6Xir8uiwyE6Rv5q7UEUrxeklSvSEbNNe4w
StgsB57GPjU4p6nm/HpwTlyeI2dYniVnT9s5FrkRserQobBtX9ei+Hoaib3WlkRWgMe4VNO0+/7q
mzpxgPs1Ll4fTLngIh/n8Ou41H/co9HpAVwT3SCpQLeQWoTd5mzj7SVFABM9KZsZWJS1k+Zy21Ha
+Umm5wspfwVCFVF9PPNblkf49rew6xDEeIA8OHqzTTxJEAWh5ed9j3kCqdw0xndB7vhh0AcUU+Zp
XQbNjc1vvkAJSD+udF5CFFo++596/f7POTGkeTL//jVHZ2k3b3RivDSTmr1BnrvdfNVRSl3qBGue
O7afGFs2vQGIeqikaFId3XhrpeTwYmLm62m8i7FOH7OqMf4sHFHyOR0ycvJ+eCpUNJkSqYcdDuAM
okRX0G33KWc7l9ToOJBKFq10DqrfK4cts4FtvrrU0aAiLtodncQyfR24Bkxa0OKyq25gBKWb91/S
ySfHOc+i5kZazBIt8/qrhMY+L2g000dlqTa4HuqrwUSt8/5V3j461OZ8Hcxrri6wkhxeJU16rE2S
fA0Mx/oF4rXpok+zHF8qyL3fvxT6VpCSJnYVYS43/Grni4mTQoYlOXAPefspT0JtP7u58QmSvTpj
iHn77FyWNstiZVqYiMdzTduVSa08nVh2II67CHASZSM1nnlDy7A6/Kh5NezOjF9LA2vD4Q1NqCR0
Qhoqn9Vb/HAaM7luZgf8ndPou8FwxLfEILDhd5/i4UWXmebVU+xGCR4rGCrfCaAvkE8BZArlI5xt
CjZnBvvbx7i8KgHmwaRt8Gtb8vpaZV2Plq2chjdG15IGT31ZW21w/f4dvV0YPLCLv0YfgmS8RYd3
hII9I3kUIGYhNLE3m0ru6eVQ/xhyHqPQ7Nv3r3fitbHjRdFiLBkEVEEPr2dn9PhNJTqfDa+BWG1G
IxPIEewMLCcUpSgkACiWZ9b2tx8a3zAV2mXHJohfOpo4ZBmF4Caizk852aydQuWXWUmEmZsIdeYG
TzxQh+ouA9Nl4jXcowcaRXRUIAtzg3rX35W26h71OSagthrrLXphdzxzbyeWWlZZTvdo2H8Rao9u
jhiZZjRqlMmpjoECzR2SRcNB9bnKBlMCBYRvvqKmYH+tkLgvFcKuvffEUN9DKXP7MxPNcrWj75J9
77JVcxfr1rElIIZkIfMMGZadwdlCjJKJYiPaNp2IdAjrhyaZaJcCFhRLqjyF1DOP48QAY15mzuaQ
ygOxj+aFHqyqGCKu33ltsDULrfKzoSFRvhFfu8SLLuqOkuz7g/rN8CJUhi2Escx7Ov6Wo9VicAcx
t23T+YYoFu/DgkUpXW09lcWP96/09mVzqaXQz1K4EGAWV9TrWaFqTQpTTd75lGQgj+UEE+2ITvUu
iFpB/DfUg4WmHb8oGE5EewbqjAt3sLpLmQ117L//a07cN/0paXpLX5fxfrSowM6d287QGqC4mJGl
JusHOxPRU22XyZlF5c1nRXtvyWfi4LQM8+NDOSF+AIbsvPUrHSGkihOJbC0cPwZRMG7DqXM/v39r
b2ZfrkcdmBoANg0o80efsYPITKqAGUORIfmdCrnYegCXLt6/yq8ndPC1cBnT5oXqAouccfw6iRQK
4tkeuK0qDa5EQ2WcmlEJMQV8ubicLKU2KY5qwPpmtJ1qCoKU6+PLoXLbDxAzaX+MXWhdz24bb97/
baeeAK0ej7FmcJR1j9Y6x8h6UpNMPmQar5c9hcktrPvozO5xGa9HD4CJedkCcQkHv+nheI47KNGZ
PTf+lMYVGXX9nF6jokdBXNWdsTOhS940TKm+UVKbtGPP084M4mN5AowMxKG0cnkPy7R9HOUWYhkl
DrWngBWlxoYiFC7SoChRJhn2FZTZdhXD2wGiS13yM2PU+9AMXb5xAc76BkGkezJtkjPL8snHYuMm
pt/GJvR4Rglhqkrs53xZQRlXG6vSOStMg95K1BpRuifjLoDno2eXgENnyErkl52Z1N5MpDwWh6Wa
c6nDzvFYP6Ay10aQtwzNRNR3FU9j5aTTwmjVvZ/4BWBMa7M485mLt1el2apTp1663stR/HA8OB3R
AWGZDQjIzWdL3RZle+NCd8IJvHIINKU4eWE6IXniE/rYbV+kF6b8o2+g3iDRtuEK5OF89/6XcOI3
OS4bP6Y6aA3UgQ5/U+SJMdKVA/GMXt91OjTGbVOJ+sNssYXQklnd0QGtvr1/0bcTHkPSQ07IHsnU
qbYeXpRohKFzHVSoYN6Tq+ln2mysscqJRFH57y6ZDjM4/QGOVjT2mOwOL5VDoOzcxeBvw2m9N/Ok
25hFUTymmbL3AUli1zNyiMv37+/tCF8uujTOzWX9OPbBCYvsJ5SCEw1XnmJkFMllODfNPpsqG6ZM
4YIyBTQIZszrptvWqOYzc+/bxYvrouIQLCw4bY8rFGFFolubxjONzg7VNSflq0CWzRcIb8aZS72d
Sk12hPT9eZU84eMiWpVUy34MZB491uCPvAjiT0Vnfnn/gb69CEAcqjt8fqSLut7RW6yCCZBaq+PP
m4X4oZWR+T0uxLmEz7fDkqtwAFisi6QovPHm4yPEMosLUJAyeOE0IAPJ0IYyUjWZuY7iyXN/ex1a
FkcaD86yTLhyue9XZ64BF23Zocn1A1foe1PV+JuG/i9f/39bxTj19JhzlpMW4JY3pfiBkDn0jxnf
uIbdUSR2vZ6TPN3+/jtimy48R1CNwnN+eC9z18fDGDeTn0G92uZYkq+6JBzPDLcT7wj5BOo/KBHU
Y45BEUTl9RTWXPaImKkvSsTj6O2C+sFC+OULMk3PrBRvvyQLiQlPDy//UhU/2isRzwyoxuZ6uRtr
l2ai0fxXEIPwVRIReWZlPHVz+HTRPuguO23kMwfDoSF8uXcarfO1oIXDGem7RIdcricfGD3nrNwn
RgVHKg4RyyS1LEuHFxOhq5x6cluctDVsSq+1EFbW3f79UXHi+S3fktAdhMSUaI6eX9n1VCc1u8Ns
Gf7IyZ1nn2N+aZmNdv/kQjQfOJpSmz3uN2mwBExRmZ3fd3XxgP0QGSiVrutg7s5MRqduicaW6SxL
OI3Wo2O+5uZ9DHSl83VPVMgGbHOjSa16HCs8m+/f1K/C/OEWcilr//taRyc+Gs+o4yQnbtrr4XWv
qkytTbwIED8LEdybbdM721wTgpBTT80FOyiyl3Z1gZ0U0XhDZoJEnrpASksyWqcBbhu5jpIsuLGd
H8YCk8vToBXVD9zKBt31NMcZlkPRkv77t3JMSmArapn0jPmEDHZBKGcPx5umSB/qtbL3kR3rmygy
m5uOkPPPE9COje3l3kYGcFZJ+py1a6OJgz2a5uofDMflgSK6IkSb/tbhj+gmzrOwgnsfviBMb+S3
HLocKOpIWs9c6sTHvGzz2Oi4y+xuH438qa1KG3Nk79dZnd4UhC0Ha/hA1bUy8gFOrQkd7/1HfPKK
dBQQxqKJpZl8eHN2wStAFd37FlWTi9h0ur3yQtRcGBnEjZlW0Yf3L3hiCgFwAsREZ49Eu+54Cpkb
lxc+DT6piDjlPQJiQ8NJzoycE7dlsWrxyn7tAbzlv79aJBEbBFM/WAjJkgoLIHTsSxhrJPnosbrT
GiJ63r+rUyOVSd8lC40CLE/zaKTiQEgcowQ4FkJUWoVT3W3n0Ci2fZKUT1OdaV9zc0g0H7LCcB/j
yPwGu762z337ywA5+vbZwlGiZzWg6mQvT//VfYdh6WRmCFhMd1oQYymBvBol9ZDomKi7XhQ+d2bh
9leTERnrkiBWPHojJFQN0ITAgAKYO9cpQEI2nt0y30aELa+nPiz9DKhWT54mbarZNbozS/SJ+XFp
R+kcKhD42r/AGq9+98TxhYSVxfCA8YgAV2zyey8fxAfk0cP399/VqRHIiOeTRu++5EodPiOPSBtd
z3OeUaSCTVTina0hG2z/wVX4mN1FNeHQbDy8Crk37gw2AsiJqIJ9RjrzZeX10blxtyzvb144AhQ2
grTQpXc8YxTRgESFgS7ykGzBrG46eLuRtzHSwPEu9Dz0OhRoifg4BXlRrBeFzm3f6NmFZzo/kTfm
e5tdyXaSgBNtqy/J9qTIsR+F3n96/4mc/Kns9tmnLBnxxyecMbatMSt57tQ45oupivPrLFRETWKq
AiyN5bwTlfXt/YueHFjIm1ydUqQDT+jwNdSeYfelVwI3aNNn1bnGWtdrnNSkT23ev9LJYfXqSkdT
TkOBM9FLrgQZhNTNKcluojkbzmz3Tt8PxBS61gtA6mie6Vo0qlTiRr90cWmrEHEzWFlcm4VBbMOZ
6eTkLUHQofJBo9g7/iqTNOgA5zCppUMqtlMJak81enXmlk5dZSmbomai6ccSe/SK5MiCYRNRZkEt
34gp6laEQU5nFrpTD+71VY6+R3KPm1qYFQOBs9xjV9o9VNRy+mRVwTCdeW4nqtJU0JYKLYMOHMdx
02MQqL6SEBtkMXWDH1puj/qwaIbLPszd50F54nI0XfUZgVP2kQBnjVyPLr6ycuiw52aIZUQczxA0
zhj/LnU9xzkal73DVl6zmsGfDOAz4Adi8ELR8yik2kVO8bM3iZfHcXsZt1DsnDHG8EWG2+9/HNRv
qNxJNtt4BA7fcYIrUh/ncfCVV1d7u4e/ipcuP7OKiGXqPr5X2loCOwoWVFQrh5eRleWWsuSRN+QQ
X815mN4jPzeWnBhYvmRftpdxE0qSVtLim0YAwhrrnvvZoKL3deqpCJ0ZCKcG3evfc/S1WlUqB2uE
3eMG7rzqFA+Adka1IZDon3yrFqJHkFccm8RxuSMlY9ihE8JCMMF1HAJrghOMxvj997h8JccPGKXX
UpLkxIkJ6/ABqw6TvQ0txU/Ys3fwl/IUoMvSerq39DQvfEJYqmt9aihUIYknmvb965+aK2jzGBSB
2UCylBxen5Yt6TMhNs8y8vLLuk8Irklz9fD+VX5Zz45v00FlxV6K/+FOO7yMgb+/a0kf9pU5RV8z
MiNiwk867WnqPftKkM6Qr8ekJ54QKvt3O/UICERN3dUXcyu058FoLCDXtqq0HWJ855FcNSc58yhO
Lac82EVVgOcFMdrhb6zTWidcWh+oaujYyENY1zoG7w+z6+Z7p7ThDFu5/fT+k1kmizcPhs0lHiA4
ZO5xNzEkf8lIcya2qQRSEkfNh04jN6Nz7C+i1c5sGE69bMnjpxXB1hpbz+EdGiXMBH3im6FpbFya
tQtzKbG7f7D8oOlDCc2YRum2fMOvtp69SG1yDHiOJuFuYVvkH4AXqcf3n9up70Y6EDzpHEjKhUcv
K7amjH02PYK6/X/snUlz3Mi5tf+Kw+sPHUBiXtwNauIsihJFUhuEKIlAYgYSQCbw678H6ravKMtS
+K7tcDgcrRbBqsoC3uGc89hrmxRObR0yRLvM8YfxY2oRPF6krsKBq53fvL6ffWQhUoY4CDFsUd+9
fn1s6eaiRSi0dzMrYyI55Bd9ZzmgE4ISqXRt1+X9r1/sTz83tkgBw0nkVv4Pd72+FdPMb2T2Wsfx
3oepvbewkx5/fZWf3Vt5RcjpcFMgIP/hXg9oUERaEk4NwQQoujLxBfuYEQ5MaX7zVfvZp0ccnoe6
lWERKtPXb2E1eAHsy3LZR5mrb0oMpvfQmpozM5DdW/O5n2eW1I+NSN3/w1vJ8NXeBqQ8PL0fvgKd
HSpGtBZVi2uIJmg7d4dz3/vNQudnHxiTDSZT9EMhLejr17eCFpdzhdNiUHlL6oqu3UTD9vm/3L3x
325rvE14uFGDv/+qdTyKm6CjO4WL4BxAViynYOn6/a8Pxs9ujJu9mvrYdnjTfnjP+owTOXiGkD4v
1dcgO6v8oCc4dRhoSBUDSWDBeqn0b4QuPx0B4JB3uHTIwu7HU0KkWDbaDhUm5C9bQ5Dsw9uU7Ix7
7o7BWTqb+VyhAwV5WcxvdJw3ZP/3v1HQ/7TyxMuBrJBGSzBmef0WQ9NVrWP4VlQ6FcfKiefTHNjd
JwyL8rRAFP5ii9V9olsAelKpUSZZMfq3WQUz49cfw88O1fe/yQ+3PFK3AhD20I5xu0+XEACI58C0
85t9+U+ugnCchwOTA4b8PxYEfjdi3vJbiux1JohkBkZSASPunN98uj+5DpUrNTSTfaroH7e/Xe0I
2GJYPGEI1lemaIlbZM/zm/fsJ0eXTS8GiE3jxn7sh2dRQ/DC4GPo23sRuFxrDpbP4G6a04BIh01g
5pOGgOjh9OtPKuZM/PBQ57h6DOUEl2Sp+/rMFCTvNVle4Rvrc/F2KsP8GAtsgCWkN1CKy3CxFqbH
IJnDMCy7zv7Nq/7JnRytDLNHlO2bbuiHVz3kQ17mWebsY2eybyG2WYewGZZ3OPJffv1Kf3olRmMU
juyCODCvXyn25TWrohVdkIqWy96b+gMASuud7ZIh9OtL/eTAIJeJeDTxEIyQLr6+lCQyXMOHBRCB
xiwxYQBAoc3T/a+vst3Lfvzo6N9QWQRMVJgCvb5KNJD4AUTK2WdwHEhSCFT+YJPOvJ7saS6z66xp
yuY3r+wnIh2qpe8uup2n7yqmoFR5MMZS7DEJEqBZ5rk4zZ4YD6uM03nX1gTHuJPe4CghNp41MoAp
0sD7QFjWZZSO0DCjfpd5mfr863fjp+85c1/eDWHT7YrXv9hEPm1aMHbd03/3l0u9VHsa7vE/v+WQ
FGlvoj4qa1qt11dRZMCz6iDCtzKbprAkUEEiHPnNu/ynzub1Z0tRj9SFToedPM3W6+vY4aRjS2UT
NeIa6rMQltkjbtzEc9Ynd4FoUJGlcvJnUk1BBPT5+zbssB4qJ4+RGU9pc5ORMj3vxjZ1rbNhdUb/
/SQHK3vDna65NhMBW/Sks0c8UZ9F9kVfx/mYLJGBxJC5ouiOchjCjEjEDEgqzPb4Y2o6CWx8AJdF
2ubiX5bEPSxnZFR9y4kh0eaqznNgpfwOi0kwWFuSf91aIEGnSLb2ITexgVwwg0LFLmjY947IFCIa
5QSJGSIVH6CkypU8Ha+KDvGSZleL3633uiUwFFvzyvVN1GPnjGZPk/WqSUm6KPXSkYaEhwPMS15a
KT+lhXFCgCITOXsqNYSQKa3Fvo/L9mkY1kmcNb4rm6NyGNzt8q7ww8Mwo+YhIlZ10anCKZyz82k3
m0uu3eAErCY8gaeLq4tomNRyVqLoJMSvZSF2qVwCMPHH6yzbzV4XvEsN/pm9Z0YNliYi2xt4OZzG
XaukX967mTT+fRmp9a3w9bIF/pnVJa4LAy7sLRJtyM1xQpNIKeSDYJyB28id++u2t7pH31dknJG3
cdEt+AqI3JVkA5Gp5BISGhD44adLb11YM7VYEquJxFuSAolMzZZ4S91Noy2jyi3my0pM+E/lrNQd
Nmtv3Dvk5vZJNrK2PlVTQCRpnabhVRGE2DW9dBXmpKSxHwQ8syUBWereSFJQCSbOeY6cM1qCbBGO
QoldYPKqv+rxLIljjW+g3qfu1F/GboqAD5IJjGZomy1443QO+7M5srvpjcAq/oG48Bl2VIntOdTs
JS6jqQmeF07spyBq9JvBabrLqF5rlty2hudr4SI/lnOh39teDROp8AZ9EbabtRURDzQlJ2tHKFGL
qY3kiGcRsWYqts60jDPzBGd79JNiEe6a6HEE1ajHqi721Wy7L+C+yF2wbLc4zdZgvZAOpIlacjDE
HHXfcGLtpoJ/PoCJO6zNWj/4dVNZhOUzjtkxcsw/FkUXnbtS1l9bNchb7Zi5eJNmofdQyr4Y0fRg
rMfAnOf2PiJLYODEkA2d1JinexJcVaXO63BRgE/9RT40sz0QDFfotL01ZNXCr5rYMe3WWA5fgBS2
LaGSDTGYadjNH0eZ6+6sHyOiOsMi8x9yq9LziUzuVOxYVLlvyhyyL6tUkx9zBDvWYaziVZGht/Cl
nBtswQevJL7tEA5hRYCttcZviIAA5A6pvNxJbCpEj/GhAbiNF+fLQBt108Tu/Iy737J2At4m8dlR
6T2ATeWrGIXdSjYdTEByqVG6DAfEWPAtY6sknU3GEcViE1uBu1NqlbfQ6sds12cIX3ZzipdhF6Wm
gcZTVM157EmP8K6ucVl4DROp4EMgxpyM1j6eE5EVkGwmS7CiNrkknwHYWNPtdeTPxXUgLO0TojbE
QQJNEBavFc9DlgAdyIc9bVHzKLStCEecawI8l3jg2ynsPIKfpki5Pht0MA1Jj4+aR03DTYEdezqi
HIvd5q0xkf/OynUvjn21DjWr9EA7yUrIkd7XkyK1N0Xku3DDYfyBF9yx3jp+C8jMBGBhtmVbsF7U
s2qcYl/3OkZUPPkqBIAIRzh11DM6vMZYb22YcqQhjLYrreq+NWVEWjn5Y4Ll3f9reox80ZZgMSvZ
3DBdi9/53Ire+4L8RBJKN7Yo5LKLoq+KJHM03MLQ6ndDH4r7JXcK/jhWw32YNh0nCtx285v6818U
pxGKEnZXSI1YASDTcV8/6TLUk3NjYm9PAsc73q4aCVW6JOVgV/t2Til6ycrcu2n5hadSuZsKKyRJ
knFQ7HGz6SZ1/62O+K8Z+O/0Ft+VVP9iBr74Oqivy/f2329/4U/7ryX+YHyEuJmgp026B8/2H/5f
/khgbuLoUPMiU91kBH/5f4GT8IWkKaYXJJwHA9Q//b/80Tap9+mXkVNTS/1H3JIfdC84Rj26M3pA
JCPU92jxXp+iIp1KuQzgzQc05iTIW60SSWVBl108DQi3gvv81K7tdCYib4t8Hx2OUO+ADrW1Nl9U
qfsnMxT5kORW+T5F1MxXm5Sux1RH2YfUDINKSKkZnnRvfQK9k/5Zvv732P1949j8+8Spu6/d9FzJ
z39rX/425l//tmubrP3+EG5//c8z6ER/IAlCF89/+F/Udf84go4DVIfmkUQqGkmykvj4/zqC7h+b
No4dsLM9Rjfv+j+PoOX/gRgFnwEHEA7eJiz/BzPo9s9aHNzQvxVNImLhjP1vzR5x7DadIfgcfiSr
th+HycIKnKAYumMQMOVys3bJrmOxuO6V6de+QYxl2WUSraqsDjpec3NhhBkec2+SagcoqO2JN96i
59dFE4msMT4WTDb8CknEjFxjPxULNMoybut3S+37cWKWom8PpSK4VFQ0DLsKnAqAV6HzGjZBnr4Q
K28PR0yp3nsV2sAdpjycrkcSkIDY2e7qnk10Ie4p9NplRlM9hiIpWLLovaE0+tBLEpPOp1k5y0MU
Dv1y4SzAOPfIsgiq6aXjnQmnpSqYfbL8YNmRopdgAyB0e5QrD1qiZLIEftbQkd0ztCBoZZvNifHr
vMYC5cvrmEaiSQIxdTAxnYXg6Hmyyme8POFHO5i3JDvXXzp4y1H8YZWFfOyHqSGh0cTjTRk1xJBG
ceW8UOGlhLFDViRn2muDc230mCVQxqvbvHWi9uB2gmxjkl+EPKye1cIU0s5oJ7KVKSHCa9S9B/s4
DLwkick+cHtqHI9o4XeaHOINte2nx1UT8XHQAy9mDzDTAoAEvjs6Ub0OJwlt5CMR7VVNGmYT3gZk
u980E0kr+16tRFWbaYgJtVfEb+88u/OshGdv8WkgDfOuDTJCZpQcCbkcqNEWlk6he9W48zqd7JUg
oN3kyIb+No8mUu+aeHCOg40J8yT6wEHHEgVFcWeGeQzuVioGgt5ne1bny2SF3bmail7uak+UOTm1
a4zW3FlaaDPxkNJNEL5NYlKnSrKiMOETBAYAsjv5AduLA06C1TpZvrTHK7KJp/FKBoWFQIgpH/rg
YLAh7Aq36S9UKaxHIpSs4jlaCqEOcB1kD7Uv7oqE1W0PZdwp5/wsK9yeusZ4pAGTebu2B7SslOq1
60I5J+eDZC1I5aRN9wYV/KHvBjOcWbVul2M4F+DP526WDriFsc+s922rA/+YOV0Jcn2xVHExlNqC
PtKTVZpLFqcUhkUmr2RH0XUHzkJN9z6JEfnedOOin2pZ1B3w2XmU7yvKtuIaOoK6MDqc60spRzHf
ZKaK6T7GeIS8qeHDHru1gSA/T7SCj6OIS48Q+NhqT/GyzX4UB8g/qmWBHBK2ou3e+kCnmx3LOiGP
eY/vnuRXjdSVmO6RUOMi6uqEaPtp3dcBJf2NP6BcflM1A8FKObWee+GuoHhR+zIPPeXx4r+EfsNC
zitlAwjAr+1qZ5eFgvUh66o9og7OnUPp6zo/M+5oF6fYrfIWGBP52dcY/u1mV6VTV98Ik3HnAtMx
ii9t0YBeqO10Gm9jyKIQuIxp8qPfo2s4jKAAgqS3eaLuctIfx/PWIn330MEpzw7CbUnxZJ2ywejx
GhZn2h5UeyMc7jwIizBNnSulq+6sGhvpkzZm1enFkM9zdGrWTju7Qvm9twsnZ0ghbbMrY4mUMxVt
lWdogVg9eu+8AlhF0kkIg3tlluiDR2PfsA2u+EtNqCIQqs3c7/OoLZ5KWuWXfkn9F7AgeKQbtbQP
tt6uXiskwHsrn4eFfLoUGMrk1IO3i7wU7hA5dPzpHAhuN7kcSz4Jr48PfRpV1dGzzPhG+KMD32Lt
whvMWvaXzvPb/oxotG7g/r0VE60O5VdH9OFNufC+JrTc7UOOAfWFXaCdninPG14WY/kvBX7JmBlA
uwV+O8rjy5pXG0dKoVvySar8Qggyx6fyO76kTWMbNFNpNxQEEPnST7p1eYq13cxJ3gY2cebCGA+r
HD3QXvprx4YY0350LiabDrYixV+eD1FE0OvapOaDtr28v3JqWb7vRlxVJ+0P2jqfBwkVnQcG1lE3
9dxHxAElEyVMWaymYUI7zE/qZmqvJrLVQDIT7bXuqMxH6GIkit/XxFB9ldor7X2AeeVuZioIEtbY
QGWzdLLf57nvn9ONAmbJWiuNzzxHpdBNPPfLMFWaoDEnWLYU61EBOkkLg/nBm+hyW7carwhP95ud
Ey91c8xV1N5MehIQJ/3Ffd8SVCh3hLjR+zeMwAW8gHq4qrtUtjs4SMtbtoieR4RhPBGeAHSIe9Fi
3HDvGNdtLoloJ+q/MrZ433P5Euxj4+dHxl0wdbE1a6SKMTHoU1YS3W5bxKR0jlRvo8oED0SGbdlQ
8RBeZKmEGJS6c/5YNsiQDv1gso+CezmftxlovDrdw/oO436tMXaN1fuVHv8qsPuoOFpDMTyNbpRd
61g7zdGt0vKmxxL10I21fmDYIB4tG8f4FrVe3yIsVdmOLEwouaaf0vAwp9ncH4Qc6ntn7HFFuw4R
iLshqkO1L1MrPx/QqfbWyVssUAs7by5shmdhD0po7sSSHbqVxMJ9SeBbsOsFFjOBJdAGfxLMb+ew
Ue+ZnzFwoAAqsyRgmlYnRaSjNxQB43BGxv0sdlnT83jrsFbRndtOyuBHTOHNZFrCpZjLDHejSNvn
copgdeWBYRRH/ltf7uK5x2/YEX1TcK5CY5LRkc6Dp5vhc4V7qN15gydv8XKBcs3GFnXG3Epzx9rf
fhbZIu8rGcMlwEQFJaMzspsPUbwK98SUu70Bfcw7CwxB7TvUDQqKsz98jKQdP6+TX70XEHQundy4
H9q4mkpmelXLmAWlLKAsSehG1xq35wFqJLDamA45wSnmPTBpKHqQKdn2IdMjnbWDPVg7RIiqxinJ
g2NXOLP6LMOQRl2YFuig3XSxIYkQDeUZWoJ+OYyBV7Vke46GcMGqEzvCr4qZQM5ivoWE5nnMTrrs
q+9P2XJRLXP+1GS0Lglpj2KmObZKCsEFSdfeHwNyeyY7yj8r5hnkhg6WdztqY3P0s7bRSWz1ZXlc
XQMpw5m9At0/+JXiYMoV1cLKw+ii7SyoCwZaTYR3pi0PTt+lHra4uLhtu1HoI/mJkJ0AjXMG7Mbv
zG4NGv0k/Wpz9whXJ0Ns4UYY1qWIToPuvQ7UUVuYY1nPJkU3xDLj6GM7I7jY76pri5Dm8uiAD7kj
1QmuFiTt9Lau4lwd4ga2QRK1geqpQqRXcK+Q2SMYMPcFeoup91hhDOMaq+DXMZkF6c2z9JuGsgDa
XDku10yqBy8ZFxd4DRv8hvlg3rukzs9rUx1VJ1N/S1jNrKQbdPNJVlNfA+Bydb+fKxVpIlmj8GOX
Gu8D0KwJHkheNBWzVibHe4Pn78CuFwtznVWl3inGjhG3MrN8LcZJ3+AuxG5XBXK5a32QaW4VNwzh
WzM/4r7j8UEeRs2cLpbwPyiaqVNlIAw+524q2n1IxOTtoCz5OULt8+REhSEQkZqBIFJusNTZmV10
B5Oyt0w4/p6AdRQPbzP2isw6a7AYycQi3dvB/w7eZioPn8QyE03Y20H+xc7Z5SOin9d7x4Z4vapM
exBl/IKoyFzZPnnPQ/ellOFUHSiieAjFc1tuK9gscpmoTu6cyKhcPhZ1CHIt/0agaRzwGwffb+q7
bOKxlgAfmEGzhXZ5Y5A8FVw873PqNYbESQTFiVCMLPM+d/h6J0i77fw4MqOD9FI43WcNKGFIdF8G
zP5GQZr+wAOOQZtFtEGi+ihCw45XtNmlw8IdLfJt66ElOyRg5q3y5yGuZ/CLOruNRsbpb30CBRDU
rloHSZ62fKKTHU+U62AB35JnmaKGlw2sbVywsQ2Jw0uvBpRghE1MgX2h/GguT2ljgPNN7goeAR1V
9nZTcvkJNK6q2DlaF59lZ+yvuSDzLoljA7gJ4om5Gq2J+wqzCLMk6eLq6xG9X3VkqK/eFcEiP2Pi
oSlZ0kp/CLphQshZ9M9iNpYF9tvjHjWB4cCvM5bvVFul64YLWvrE7efyoVgRKSRWwdFhipbHb70m
FjcLe6inutwoCawYHf8kxmh+Ct2lBJrX9qw1ViuTPVsiCpe+X1lihJ2bP8ctPUNiycl3dywW/CIh
JnD8VCspn63cLZ6VisfHrBxWppEWi4XdFOIMd4aMjpB/3NzVLBs+0t5U866J9PTGHzz1GEPGEvh8
Y74ajzgEMwznJNtEgI9ryEiWh2CpNHFwbzet9WwT0bqhh6T/uIoos2iABcd+MdFaHDNcD3cDE1WZ
ENTpXy+6rl9WbcyDmbP1GZZVlR7o6NXXKfd7feRg1Rdh0xjmQtXMYD4qUvChGdERxU4re34kDK39
iOfEx3hO5Vck0smn6Bg5ZGklg19VVM2Gxy175Sa4H4U76JuYGN5uV3RVHF1M9Sgx92tKUaS4eXaw
peV8oQ/rGN+7mVe8zVfJeFO0s7/dwOr5mDcr9WAtA/5BwySK1lNUzo2BslNTMIztg+dPVOsd6Ljs
gPIy+6zK2RlOHkDMNxTFQtxMY8p7nE7Sdg9kSbfrO0/TTSVkO7M3qIJx4ISIRZFrx2272Q1y5Yub
wylQPN1CZ7rkoRoc0n6N8kSCiCRnqKdQPNRibdNrIO7KTfpy9KI7jEZq+5eYTT8ZMRbUUpaaLBaR
2VhVBD0PUZtCFWZP+yB9I28zPB+C1GC/HOs/tW//naj9fdv0//uJWvK1kc33E7TtX/9zgub+gfIK
WRQSk4gQIIrbf0zQ7D+2+H789chokJr53/JM/xqhOeIPF3Et6QeejfMfSds/R2jBH2gmCVwnhAW9
FTks0X8yQkPZ+WqEFm6XYOON3w+9us2ifVvyf6cuEEuZzmxkE93lnI7T7JO3DGrJ7Sl810UER2Um
3e/mfO0RUTsa/w31rW6/YmKqoKlpZT57tcMCFfMSWx/iGlkb+SYtVaKiSvKwtXg+ExjTx/mOsZyA
9xxFjBOa2jHWXjSR8340fnCTuwSuH1gdr9Wuq6JeXPKV4fmhJ1rP61J7q5dwYQi8tuZHnsGVWNqd
jwmH0G6/0u0lKlxpEm/Cp3FOZqLIb4veItKkGwuCh+YgK+1daOWkj/Psyx9EnjEVUgShRxeKkTSV
5aCgs/CAY8FmdfOR5pWUGwOHqaeB8pZLk1HKQeQB+rBzCilfepi0dxCjluDAj/DUburF5O8yxxT5
sXe9/r3XOEygem9ISYtRwO4G34Bc6ivfGxKhBvUO+XVHWk82LkD8IC+RwN61+pPsh0EkfeoM7sHA
EG2Ig14JkJaecl6Qvg7TYY4mKDv+WlT9Kbdqrz2YwsoIdJ0mE72pm7nwdo6fRqQ1pz59J/la/XNM
e24IZVcbbrjEOAPdcuo+kD9etyewtXZHhjLDLxgyc3vTeAKSVxb7uU8RPFvrLtMRQqWwWtLlIAal
xElExKccXctzwmNs0vBjgYDqWhZi+sq8Q1SX/lD04xtJp40MTgzVxMfgV8t53M/heMa2bxqP7qoH
eoaUApLdpbcwFmWAsTn9yY04NdGUvpDBY8TJ8I4+LiId/bdyzmtys30mXhRCBRThzu5Dc8+siKJI
FaErTyM3RXIfZTiWx1IqehrMwawWRm+ub33Dng1TWlw8cdjVDPWVOBJmtrMmUUiN7sd26cJPhQCl
cEIx0N96jgMPUowB4rAC05lOmOZkNbPAsq33tZyDKzT7XbW31cyjlKq6ovlmA8Ldvy9bMEQkzmQk
QIdu+iar8U3iFj7SBMPDDUQffbbTpr73Cz29m2a3jXGHlEgG2rqkyajYcX5BCO89FLrV604MIcH6
abfkz7YzWTd9NtPmQaYyZeLOsxH0ck7zONN7PZZ9kdMIMmK1ry180Gc0demLzsjU8eYq+0LZIu5G
qMqfxpndH2KSJn0ercZ9oQ0anhAZM2yUA1rcNGiebJzL/RmShgx62ABR8Nj6BH0dBpLGLwjBsyCv
+oFf94lnZ8Rxj/PGFvL4PkJfz1r5FIISto4iZUCVyEGQMR6Rws+MYZ4nk1i6jku6sIIneaoK/mpk
kcSQZEE/zTsH/cVCH1B0pzCr+h0WCh575HtWt3KgviFwcuP9dE6QP7d5ND+6kRzvNbeWd/kUy3rf
o2bmGx0t09fg20c9Or0CjKvFLZ8u3YRyxvM674bnoSA7dC+MNzxbRc+LIvuJWjdULjU74xorphgK
/a/Z4o500QNxOUnemRjFBcPSj4xxxkvUGX25z0tPMaGJshQxiJuF8bF0/FLudDhN75nz1ukusCiy
r6hkiZbf2IAxSRAbS4BbFo4HzxrH5U00GqBSR8NtoTpMjlfk7AIUAO9baK/uifD98o2yAzklYaUW
wJW5Gp5tL2KCaPmdQhveFuWAWzarr1l+eMGVyvjhg9cxhdMBu+87SdHlHP3FmbtT0ObWdO5ShYIJ
bzvHxczTi556tmpLc/DUNvQbcckcgVsW5YF5ZsAEqmtjfq2C8fN9tPY1k6gwys8tKXNz3as5zk+d
pE9ApbQMzkNnCWf5THaHeHL7we4OouLudoYrpb2N264Be0BuKUtoUBnrDinL9CbvAoKrSzWDC0i1
FSyIUkTvJn48j5+yzBYNWKHeZUSDMJfdvmxye7MAdPcSH9NHXH0pG5wgveWo82VJhVO/6HDJb3jk
SmpDM4fOlcjnvwII/1si/V3Yv946Tkr9gLnZ/sJfu26M6X98E3KTXU0dgmntH2WSE5NaHQVkDLK1
ZuO36fL+qpIi5w+0yPQLGFxRmH6rrf7KuvZYT+IOR6bsI8fccrX+kyrJfy1kRSbxLYmVYAQ0E1vO
wA+OhNRtc3spYuh2HaCU49TYUOKzqRimR+ONoBnAa3fleKR7W4db2x7X4C5l0lucxcUQL7fMHzq3
THKXKrHm7sTk5ayoB5jd1TISwNqlg/22xDj7Ic8k2hTAwwUnWpfSP7Q5S623Xu6n6dFqayvvEOvB
KkCFCMbZqKMqlz6vd9wr9XDoKT/ueHAzGIb1bd9GzaA+xzbiwdvOiosLpmYkH+JIRge2oUQ9iL+9
xoPuTf6jM7kjJOoizpjjaFKjGZYyEPJ1SkdXspKjGPPGwQWs2hR2EsgwV8cCfd2dlXlC8SvMXXVk
DuYE57ZTrJV3DFiVBpSAcQ+JZIxh407Jd6X2X1vhvxHlf9uChlX/8/effTZ+ROTQtgTmFvHDZ9Nb
zSx4z0Isn5BX4HzpTTgwr118WZcOJcWvL/eD5H87CwTlcdZwiPBfrNWvC+ZUZoojNzL6AmBBSSrm
TKhNSuPpZ2LSBEvVUUJ6bZt2qT6vsXLez51Wj4tWHIFFKiZGv/6VNmXq/27B+Y1I3yT3DdeKzf/B
YPr6N1KZtRZZxpSHiodw+D2bVsTC7WqxxShcvZ7CgqfAIapiFezBCINca+oQNeqvf41v/uTvfw9s
AdySWfpvScx8YX9QRwcBvF2rSpecMc5YBXu2vK14UzalZCBLwpV99FKCgBKiHO2SUjpwv9oOsA/a
ABEkZdmJ9ZObEab2gSMfedmpMjNaeW7+U7d+cUY3De+80dX5O52uS/rZn43q/J0tRs1G4tcvZmt7
Xr8WvugEIxC8BrPD+eY++a4tsosoX+Tod3TWMmo/shcO60OQu9V/Fp1BE0fsCOr4TYkfkv307bh9
dyEfnBKnI4WZlYdmZNpfOkt4U7Q1mtGGKf2y035Nwfzrl/fjl4ar8pXBAI4FAFFqSH/5fddXR7rv
miBnDx2JbGPad8vRDVogLJhGzn59rdeieV6hz92dcBBeYySoNH4QCmVQELcqmL0twF3T7R23FOkZ
AM05ulj60ReXDGYN9cWvL7sp/l99gkhQiJveuuUt9OxHX9JIW0uqTsaQ0svWYGccVd7WKZ1J0sSp
+uAsgzqOddB9+vVl/+Wd5bIoUTY73pbv8i/mLpJjFoitNJCeva5gjH1trtkCdth3ndb7/Ourve7e
eW+JuPUdjw6Ry/K8++G9pacR87oiM2X6WpIlM3ThKZ1c6kA2BLcKGg2+Q3e9yHmDf3OE0Ar8yzvs
8+7GTCE2HRAZOq8PUZqC3mLDw/lRCNVJcypj6sE7NTRr+amih0PJGWT83qfIh8jMKWMKSej/bFXM
3MuOeALo9GoMnHzXliQc3oa4fJvrZXZVwGpmqsSb3liB5jFZ0sWZJJ4AHL/VrTLtCUpBVL9t12YY
j+g8F5qbKdX9cteNNupM3OdW8HZNZ7m+uLLvfM1aDMciMgYd2ut9L2dr/prZ/Zrda0/PUcz4PCrK
a09L4d3Ixnb6twxFA7NjwtniJ9bsrcLL0g6XRey0oyPCgnTVLjcqa736YCLTD6hkVinWia12IwUr
yXYMZjSzWQ1eCSp6XN2TUuGyCzIZ6K99F+ZMAQp3NesjiypZ7bPZb/zEK7ss8HZ2OOVWdN5VsC0u
x8x285thjpoCHx+2jzN+BskaxxwuLUaQkisXz1WTk9ItMo/BBVswNmg72gGLPW0eFlFRn3NyQ0y+
zPZNDJxzrmlkdW5ZZZtMxPn6hwpFqHFvmc70i/fSgGHTw1nfwTGX+xYRzCIOxGH2cJcnN12g8mUL
cN7zTNZW9DWG+jTdi0GXZEYGPlk4zLRz4ilpPlimybzp+510jcrHAyHQlvpKZROOGBXWvPgax1B7
L6xtJcWqty56cWWZpgNGJwGwsn5xbKMPpcc8p4Raw7AGOUPUgHYTq8OiK3BafcFWAF6dzogQR3Xf
jfN53syWdcOKPuPpYzUsst7ljVyaW2qX7qVGLR7fZYMF0Wo3dThPHxlAw2UtgspGYx2UZrGvqQql
uFsaBn2XsyG26+hOYok4uIH0L9CzUx7tZeMTCrygnDnL4jCF3QaQiN/LKatwJ7u60P5FjtmKfq92
4kM76oac5srKpmB9hluWQtjr+MhQ1FdAqpEEOMptxivVi9wJTl0jnarbxxqj35JEme/Acx+Vu7NV
s17qIJrdE175sjrX6LNZXUGBRiqVXTCo98MeOToK3vf4v+vpw8qce5l2/VDY+blxlZVzdJmrsxYU
btWxHrJtCTt19LXbP4gRk+VFO2dzUCcz7qJtP0mcZIulxWsI8UrY/QQQLTwEQ5uN3yvOwQ0y1hq7
LtgCUy20CrcEbvLOJmQArd4zLgtHnvPh5iTMpujCWNkNpbj4/5yd147byLaGn4gAWcy3kki11MHt
bM8NYY9t5ljMT38+9rnYFtUQ0YMNbAzGA5eKlVb4gwA9o1LjG8bkn1EkqgMMpqy7J8BkVfEwT442
PVp5N+AaHutYK+9TMdT23RCo/fgwUT2Pjs6Ard+jZuJ5/sXO8CzuHnvQRo70hiEq24kaVm6Mp4q0
O3B+Zk0YyM8BeJMYHGuTZPSCIqRnAXY4I4iEzxLjOIxyDVkN3TkHC2lhlGCneug7I9Jo4l0zYSjS
INHb2uV7pGJGqaD4rXNT4DKvGdn3aRhE+7VTkChExUHR1C+53andvU3JYzwpjd4Gjwpe2B+QrzCM
f6fWxJJ840G8vK7JoFR4qkAuQQcTcSBPsbquQVKkCj7xfj2BNwedK08yL2tINLW6q0Z7S4r9ejyw
n5CpUMYiN7PXqizJQubq+ok6RzBEd0VUyjucLMqdo3NJzzNK+G95C5f5gSjRoKa6i2ocPK7L+SmB
1fft4Lh+hfr5nt04+iMYoT2dR/ngdI5GES1wDtAcyrflBC9DWzavPZo91iKMvnoJFx4cZkgzCVoX
yeicclWM9ECz4F6ls/oVVOV0osnmmvuqwQ0xTLDB8JM6QdvOKgttQ9v2KnYlqKSF7GrQDMCPr+3f
tFBXYmdIgj/RFOrnpNPEybTjLbGVy+Ul9LD5u8Ge04JQbdoHSyD0V+BqRwAKzTmo/zRlvjQCahlN
hzIjrjzWetYVvkWNxd5Y43WqA22eJoplo/uGXh/ab5eDWgGN5dJugz81p6ynTg3h8tgIMAc+OfrQ
n9I4bQNMI9uZ/DRAn8AJEnX6dnunXU9dQEdEwJJS0dKMWf0KmhUg0nQ4tDsZBSRkxwosX97tCzzg
G+pbJu89HWDANBvTvwz3cBVw1UWSGc4ukfS13pxAa06I2jDu9B486G4hA7ZH5OG0DwW3Y3QsJTok
s5h7a9/GqHje3Z73ZWy7bHM0uclTEC5QHUdY+uXXV0RodQY+s/6Evuddpov6HIJ8fgoKAqWN2+qV
sSjsIAO51HEWf6rLsTLRznpCmuoTY7sPyPwBcjDN9Lmyki0vl+uhMF1athN7Gb3QhWfx907OEKwd
JrNWqJVi6nNwxiS7BxhXgzDT2y35reV3/y8tebkqeGCRjqVohW7B2ssYICq9uCIMjxJ89SnBKXMf
GVQ4RQUuRXcK1dqVCbjT2yv3yqigyklL0K6BabZeudCRBL+6ofiZmbXvSyGGE5h5HCOA2n2EWUY3
S6H1t7GGK40GJmshlKeSOSBw7yJRtNowTmEThmDaeyztOVWPAKkGAnuBmg3Q5NzyXTVUgnCvwRKZ
PZr5ebmXk2qDjFIbBL02fs7VOlMaWSSJgRguBe/15RF2AAUqi6iqSzTaEFWXNdmXvqv7nTnVcfvW
T/5yUZHwGjRdWenVc5s0mM4KWGdHx8FlzY/TvN4j/jbsDRRcD46dy1+dFTvZxhVxeTfxySFfkIBy
K/EWkZuthjV6rFyjOpDHIR3Vj4kuhg8qUmjAL7tOgcysWVsjXt7JLyMCU6H+xAOIlvm6lqCmmqJ3
hH9HwP00BPPwXaHA3C1EW31lU38TRgL0pAVsExLOvb+9sdc3IstI0YvjREmOy2mtPDpWhprVVtDi
OkLSmeL2QqGylJ8yQ/S0sKTmD0oFFzFJx431XfHyl3njrcoLSyhFuQvh+strIwgLWq3IjBz7LpyP
sdPOO3fM3X+buR9PU2zk+3loQVNqVexlPYoSVmpZxxTluIMdOwropb5HnFFUbzPb4oexjbC+Yil1
SnFXgvplBb8waZvpqNRjv3fNrjqiwfqjB+7nvfHrMxKi6LiVUrxHsGd1vs24xsJWztMxo4W3Hwuh
nudItqc0MZXv2O/KB4xHaTzZYSs3hr46zAyNaO9SmmdwfV35KI2waKCVTUeqasR4Zg9aWM/CHy7f
9tftWa4wEi8fFFUJ1UXEYvFUWq+0ocgxTrRBO/IFpNdl2rhT26Y84uyenurMkvtSYJIlnDoEUDdp
xxZp9b2jNupHMOKWP2c15uOigoggi72bavljnqbR70JBIe/2b708D0TbSJkQgqLDQ/WLd3NVDW9x
5WQgJzkAUNe1c4aj5IzXIrw8QNNB+s6ubPkh71WrNPcujh4bq7IenqsVAcYX4ArFU66hyzORDs7Y
Z7Y5+0Np9yfcj4r3Zt3/QPmqP1JByPYyGtxzocStf3velw8cb8wysE2wi1IaoJmXw/pXNGrmcgRR
F6m+bWjFr0xJh/wQ2Y06wm+xKxX8hdV/iWkXfb497uV1u4y7JFSLojkSFWyN5XL8a1z82Uu0AibV
72JHHCm6i0NRAlKA88FKQ7s4/YfxWGMONskVVb/L8apJHyn2UEo3A1ve27MzPOJPbxybOfkZaaO6
cb2+Nj2xVMFdmHy8nasoDNduwBpOrfqWUbrvCrMha2ujDmI0yThlNyvYMtB6dcRFxczgVmc1V+9X
2eouAgKz6g8ABw54sIvjRNnQ0wNEPWEvlRvyIpf3yP8vIOuGzhBiPDASl9/z1wJmhtLLsRJ8UMzh
d2E09R8G/g0klMn5D0OBAoOfy1uF98jqcDho9HaGCGZ/DorIg6akmDsUbB0vDcZA2YgDXpsXt+PC
skQVB4DX5bxabQgnw4k1P8Gd50GakfNg1U2FTAIzvL0nr4fiAVyOHnEtD+ELS/OvT5gPljUPian6
ondt0NcgN1QzqD+nsrY31PWuj7mF7o7JpY9y2nWs0bpmjh+QpfqpJSvPNBAYaELwSdFAtq+aUelx
v2zZZrw2PzLqZeVYIojYl5+ysxB9RvZF9R20KFwYMUb5aTQGHVFnotith+36CrXgVS+6ZkTqXEir
IyfcDrZeHws/tpWufqeVdj3taI064GPHRur1AYGBYNzNOuzIj/XQtFns317QV74y1ykVTeaLTNW6
cmNCKZzmvtN8xC4k7bl83BeYyPs1hQAop7blGUDO3r60S6bHZaPzdqGgePmV7TnLkWZh0NqyY28p
AZxCXrv7KbahMOqTiYbD1Lz5SFLH4OBToOLVvCKx83E7w4F75MeJ9Q0/q8HXpsLYm7kjN0T/Xvum
S6DE9qVfYq/bxgoqLp2ulLqv6gTjosi6E3kTMWKWzgidABjSlcrcKEy9snORF0TKw0Vri6R9ldnG
4AcSc5Y6r9MUHeC55uAT5/ROZrXp3d4z1/c2SwZJHPzG0tBc75lYp5ALDEfz4xz+RBQr+hNEvOEh
GJXoAzL3Wxa5r0yNHUrcZ+PeYPJZL7dLbpW9MiSMJ0ogkBggjs9GlP9K67G9uz2z5SP9L2NfXggi
QCI7i8m5lliHFvSOBhyqp9mv3Lj9pnYF1DI1K5KNl/16GCoPVO3opEFOQlfhckIowMAQLULNx4jZ
gBxZUmICly70r7enc32/UFcBUUOQRBGJt+FyHMdFzEQmhuarmcOe4CLyZ8rAcE+g4/ZB33jUt3rE
A+utAu31FlmgOqaJViOw4xdQ899P7ewobVa2WBmiJKX4cJD/OPQGHpRefKeOaB1uz/O10ahM0qDE
dhsVwdV9UpA3aCEdIX+EJk3GZXcwaeccc5Yss89Q4+DivW3EpbpuID1GUYcKHQHh5ZcNlDoosX9r
aY8Bde5d7Xcn7PMIqh/cIuTL26OtDwCj8axTGAP0Aixqrb5WQIFwS9VtvU7p1VNNTHhUoOxlkOQc
aK+3B1t/zJfBiHRResC7hw16OTWTVLWM4GF7VSeio6hc9ZDmXX2GJD/u1aq0Ns7cZU1hqSwzOe5l
G28NqsxrHz7IgLR3e6P1Rq01T0VYTe87NwvMw9TlyT3jyccA0YOTkJb5jX+qN26z1z4uehcO+wd4
/tVWlSmhE/4hrdeGGYS63krA4cICS9tm3tg1V0MBwVjcuNiOL4L8q4tsdHvE6Ac4qoO0pu99kuEB
U9UdhHorrtLn2+v42mCIwvPgUQHjJK4Ovw5iTddicOJRVST3gZMWnlvSIW1dWb19XpQbl1KEyebE
cPlyy4zIjhm1ZVTerEXwjzMXxW4ErEpJ/w8dr3/ePDEeag4fbw+jrV1G0s4KAIJx9kJa6j5ZkvMF
Ab3k0EaF8fH2UOuXnKIKrwHgGfYFyfYaDJjYEldOBIm9PGjbsyWtE6mF4SGdTFo06cm+qhBXuD3m
WrMJsR5QLFTDKSYC7acMcfk1Q0ckAS166Wmynp4Vk20CX6hp72YoSucg1bR7W3SBDwIOa05KdZOH
5xRA874di4/Q6OWpTlxty3rhlW8BTYXCOXkwT+NV+c1N20Kz6eWjNVX4xTi72b5G2cQLga7cWXkT
+01lhNnGdXQ1LH+dtVQ4qddzS+ir66jFqQzoeTF4oCUmsH6ACo0GWhyYrfmktg1FBwDct5fg6ugs
Yy4wQ1aCTGAtgA39HAJZWg4e4uLpn1jvXF8SL5zKSpVv3czLUAblW1adks464tCTrowQnhs8MJiQ
m3OsDZM+q08FtjEbYanBvvk7uGEzEbdRvkVFQOUSWmb9V+4WzzOUHMsaPGkoxhNWJ9VeVYNh48i8
9u3I2gihlhQReN/lKJE+tQLu+eDZet2fR5HWfh9JBZw9DGj/9jq9tjfcpdOxWIku7/DlWLrZdnpd
haMnIM4fXHNGpwWwzvsIZvFOSwfLz7queOtlt1zfC5pumR5p4hJ0/f0ZAZFrWtKNHjTP8GC0ZXbm
+pk8TeT12+dHE4ergL1Pb3cd14hqavFLpZQ7oHT0y9HVMd8nehHs0QptP5WGOh4XNPvP21/1lRV8
gUGCN1vKa2unKxHh3oRi3uDFZv8H4VftoQO7QnHNmN7/l5EWH0KbJ4o5Xn5KIy8oa5s65yxWw7vZ
UrhRXORLc/rnG9fIOhRm8zOp/w21ukbsIFICo5gGDz5a9ZBgeVyhvxCgDZXqLXCwIHpW+jDZK0gc
bQQ4K/AcEc4yNtB0kJHU6tk2l9NsEie2q24evLZ1hx187OHkhmH0nNmLiAj5Ul/CWpDmhxIOIUYx
zuQ+q30wvlOhjN3zUCSnyQ2qA6wjSSe4ogNOKqsqG5/olfuBVjvvHA84ru/rdQ9IHl2DKqOnte0f
DeHNT72wnY3r4Sq65FvwnALdALBJQr4KgWYrSynbsOSyt9Nzxe3rO02gQ6SKdA/q/pZHw1V0uYyH
CjyVBpID3Houvz2QqopLtWc8CPo+qux0mTsj9qn8awfH6aTP/RHu5QDgP6vGLQHGV24ohid7JRKj
5LAWN++MOe2CGCBbbY3Zo1ZDOTpKyxkf7bKZHdQV4Le0ZmsaG+7Wr37mxZUV6T5KkGvExqxlw9ir
bLkMfMaBjNa5l8iPHaw8Q2AsdbaaAa/scQuMBLuOY4zIuro6Xz06OvFsab1X1XUW7CJpJb+pdJqf
YEPA+e5xevAnMLi/UJLtD1UTh/VBUY36dzlp0EfVqEJTuA+y1uvVMS534KPLQ4hg8o+3XjlsBpJE
Sk+sB7CZ1X6Ahk4tuu890ZOUVoiua57ZaKW21yivBBsx+PUyLHEEvUMKQZAJ7dWTy2HTrQp4m6en
ar8DtjJ/h5/BLYOjLLNVtI0L9bXxDHqUeLtwhInHL2enVdmc9bPTe32Y9gPAKMQMPiPq1BU7JMpQ
73VYp3Jj0Ov3gnrakuRTgNYBPKxe4dagpd6pWHkj6JEeZ9prX9UQsDVkrGTLmuf6jnI0CJhLtsg0
2WuXEwRBNzmTmk04lnbyNxotuHbjBPX19iZZu11xY18Os/qOEgr/YMXz5PWAoQ7SbqNvWqMmaJIT
If+pdWkrjxrKCWCalb77CjxUx43QzbwylfqRD01T/PZPuvrIxG6YrC2fmXI4JdHLiWfkd3pJnOBr
gYwOOainOzTvVTRZ9K2zfLWJKOvje0yiSlkab5vVlRnW2AamaWP6Zdx3z2DKDC/M1WqnIotU40nb
jRsP5CsDajDf6WXjG2lTB7+cWzSkXRvZmvAdaRYPKuv+RXfg9DhuZD5Gna2MGy/d1aNABLf4OhNu
08rgy14OSOaGPhoKelAr1fKdiEPrg6qn+p/QgIWyy8GFLopltE/OYeeq+Z2MlS0Pj6t4ZBkd7WEu
TfRbeQsvfwLBHmJxaS/8sIjq7wVNzCeV4sA3VbbltE/HJDzITsVTJRH1xu6+3kp8S+GSlVFN5Qyt
oi47GjojsCbh01JZOE0mMsXQartTmE+4Jd3et1cPIPNEktlFuINBqXZezrPSbcjvcyV8ZFSKQwz4
+ANf9A+iP6gmQau7ywZtyzL2tQnSM+BogvDSAWtejmlWajXwFAm/rCblPkWxELfaDOrutzIMVGfj
qX1lMwEDFQJsGtnVVeF9xAPQNIZW98le44MhpvF+rp3qUCIe9VGvhsZXkTB7xKUaYThVlL9vf+Cr
G5GNAhYVChY9DaK25WP8lY6EyYyndpVp/myl+Tno7OA0u0m7sYwreBefkRiCzbror/CP1qJt8fcw
KljNvCl6w1eQ8vtaj8VwkrERfJN5hlhpi/FoBvFLYgiUzeZY7ctJ9P9QdbaNjV/yynyRNVYXDoq2
FLZWPwRTB1NW9Mb8MQ3NLzVosxNaUfVGrnx9JS1AI24HqCsEC+uH22pGp0UOQfcRufuD8huVLNVl
ZUGM5w+BAzL+zavI84mMGoVIwtX1MdERWOrJTgyfaOHfCB3eg6k4W32bZStcFABYOGICPNK4/AhG
V9eeVHgx5lYavjGZ4b6sy2pHCibvXNGmG8/V1fejwgAjl7kAcVxEgy+3S1s0pHbwFP14AKu9C0Og
QVbhFM+YKL0PkrQ/3P5+V1NjPDalCxqcZ4Qm0Wo8W8StjUMg2zMKPqvg4g7A/gt5MDCiDzYW6+pO
YzBETR1cixa+27rVptiob8gkwbcV8cqPs9vKz3k2A0vW5+hMdkYjvpzn/e0ZvjLoUjs2TN4tmgFr
7mveKQ1MBmYIuLN6qHpXvbdK2zxyvVqLjPwENR9K7O1Br4+9uaDKiVIxnAPauO48tErl2nPBVLW0
CZ81oTR7I9YbBOHMeJdEiuqV+TzueiTk/E4tzXNTYMd5+0e8srbLkVj68bQKgJZerq1aYCutWBVr
m0emV6t9D8YBL6osCrY6jVeXC9OlX0vCZi4E2zVsFEk/gdkEjTkRuOkjQmHh/ZxA4bo9oVeWkjiZ
Y0F50aYTuHqfFOQkHUtyZddlZCB+ik4JDuqRr6ixcR9auXEfIN7s3x70ta/40q0CHAwmZZ2JWp2N
Lgpu1f7ISiPpUGRn8Cl4R0yweG4P9crhB/KCDyHxKCzt9RXtBLmKM4rOpgGQf6gVXdlrdiIPcVXH
D0ootlrfr31PXgMiXaCwFOWWP//rCdQDGCYLRM5Hj0y8E21JC6LQAg9YrLvXg3LcLW4r/+V70uKk
esu54PK+HDQXk4VIiAvo1EHFpm5TtO2FgmMJ7LWNoV75ntRLCC0g1qoA7sTlUACWR9E3GHeYmTKV
uyojpNmBznG/Q7U0DqFpNxvP3ytflBEXHi//W+BSlyPmVjIPdUDUhufOeMBKfAbaLOwjBMLmQUzR
PxPCextZwCsblG3JWHRVeaPWxzyy69nqWGWucDTPLTQy/QElkZ2V5PJ4e4NeBd8IBxL26+RMyEm4
a4BGpY4odbuB6uvwOP1Ur8pDgVLNQa8yHJQqNFekM1deEAxv7pQtIwMRp1BCiknF//LDGo0zFTEy
hMgTBfkBMCEqikZJgoW80H/YNRQeltCNyAJI0+VQbue0SBsC1UqqEDxTPc77BPmldyLCOUwo7VaZ
87X100nKl5L4wjNfHYgUZHbYoRrph8vGsaZFldcI8jsQDr9uL9+rI9GWI33hYSLsvZxZQiMBPcuC
SUVTIX4NU95Z7zUlUpGoF+H87fZo16ePVJjnhwdoQWusH955boSeulzUFXmzj59s6sWkjEfULrKz
mtGHvD3e9ewWuQlqpBgaENKsfRdbQATIORSG30WqeWdkwBoigZ2l5QTRh9tDrQQu2BpgL5fCNKWi
hSyCdMrFzUnxALYo1j1ATA27eMLKKmr+tQY7QzkzjO2mPqK7kIS+2UJffbIakSKuNnYi7z9VDnzp
O1zAzDfXTPnUZMVwn16acO5q41a0dutSSSkMh0Fg1rgaGGn4c7SMOT+YE7ZzHvV0AJx2H6fa6fYX
eWWxyYvpcC7QFUDNy5//9ZSYml1pY9Cjdo8XM85LhSPO+Gs6Pizgem8DO94I666vopdblg4ngZ0J
AO9yQPzYBsKQwvU7iRJvN/XxtwDLnhMFQtVDQks+5nqADVnQlxt3/HWfmXNKRXzxf+IaxOr3cujI
bnW0xUewnFGlIkQXmu2+rwEAJnlX/Zh7fbzHbcvdxWZhPagjgOO6r8pjOY/DJ8OuR9wNZrGxI6+/
PyUuypdL5uUSX6/KBT3Mbz22kKSisxzdm0J2Xjo1xT3GW/NTZTobpcvXhgMy5zgAy7gh1xh2QHw8
dQB1fYVWwMdaoD2wT9CYRXfH7mevzgw323h7ro83tZAltQRdSjy9rr6wmE6lQdb0sRAp5C6X+ObA
LbRKv9fccAtxcl3JBP5B9CzYWRQoyMkuF3nGyhaKIq8qkk3NwXCqcWfJTnwY27k4WLJvkRRMIazn
WY6yrPoNvQx7n4/0VE1cUTbmfh1eu8utBiSBpgSlzCXs+Ot05Sn4y05rBD2XvD1mrTule7hfeCa8
9RQzDruaNBf9HmzdLsdRpej7LKLCFRdT9ClX7fjeyrT8PgdIuDMz5+ft4V6ZFtgEINFL9RuLpNVB
kqmFyasBsjRFaf2AioP55ESl+nx7lFc2DrPhWVgyaviEy5//9fEw5QqxxFCpamWJ8anFARAjlHQY
7rui7sTu9mDLSlyUCtihkAGoxtI+c/iYl4NNdTqRBONzjNJt9CNSXPMHLKRwPlESVqRXme2oHFEI
TKuNpXtlllQkuQ551xcA5upFajW7XSK2JS2au3sTyYx4h8htDVlQUT/fnuT16ef+A8i3pLZLtLva
jo5GmWA0qGmZU5SfI/7jQ6IjhwADJPIiO402EMivjre0gVlGDv/6ZZeONTqdbaGUhbPkHUr02dkm
YDk5NT7uguqP9x/mR+5OFLiArNf8QMLaxmrayfD1PLE8V4CgLVN42umSjE2B1W69KMviXOwa+lkc
boIXaCsLTedy1+jpFOlO7Rh+3cx24+PbbaOsP9bAMoJGeiryiThl2o2xSK7KDs/STLrHeaIdrBYa
cM1q88q52k/8JNDtbGd2lQ7S5vInzUBPGxO0tV+QAtJLF5NXjAA1MntK35r2MtSCfrPgv1IpXb9d
UYIaN51Rw6f7Wj2FVTceo3mMvDaBv9DDfd7YTlfXDuMBNFsKlRb3z5qMacZBgEicbvitaOAYypxe
926etNbauAyuviG3AHkSmDSgNpQNV49yauQjbpepOHI0E78djRe/RuFxk3+9vWOvpgS4jHuHhaJj
anJ1X67W6CjSCsF7H3U4LR/ZNOYZhkK0QZy7HoW/mr74csHgWL0OMJE6EQC7pXnUSkXPvThNBLqR
wZiN0nnzp+NaJBOHnvsi/7x6iWY9M9qxbJ1jALPpX3pM2NUXE8JYKR45G2NdXS82NNUFQMtIUKrW
py+ztcYs9do5xqlBC0lt2gPCSPpDoLf3maoEb/Nt520gjwVNBlJiETZb74oeC9nUarDzNXBk86h9
zvdBbSh3t3fEC6zw7zsFOvnCaVgYd1TM4AJdbonessEBl215GJQBz1QdLdSiOcFy7qwDqrCLIn3f
mfbwyAnhk6IuWgRHeqWRfoaYYGUoEaa4hChS2tluaIqs3WcpIrK7cJRT42vA8P+pOzP/HVVh83Ex
33gHAVh/NoPUyIiHs+kz+NnuPkgt8XEYOzzNwg4h6z2kfxHvBmxf/03Gtur2UH7VR6xVxh/RINB+
rKkO37cJ9byDjfY2jcVGuPOZOhb3X2pULe669hToOwvy4vtwEFA2XAF980kt+7Z/CCpbH70yS61f
ri7hGIvIiD4FTTb8QBs+Ai5hUyB5CKWB1BGXT93eBWYbPpWyH1q/y22l9y2zjucDYLa8hC4ZotGL
MHZie9YgQu3ZaSr5a+jKvDjS5XW8AAUbRLPMcR5+6SFsykM4chrBJurx0O0nhORzA/+0KM0OmYH5
R3Xu0M0niLNGU6Z3GsLTur5rnbAJigOeXV3+rpBZiClaE5rBb90Yu8Qj5EDRMlZjPT+11Tg7eyfK
aw2DV0Npaj6egZT/jkAUz5dcH9zc3akOrQvFd2WUjKeyaMfxd17VmBoNlJJ6LqJumr72ga3jvGE7
buMeJX15Y+OCX56vi61IdYNND8bFhAt93WTAKkyroh5T8jApj0mFp3MOciTbRaEx+x2diV1YzjFc
2KL0mtZ5oyU9WQMjY80ETB0sCYXV1VGYZYnJtJZ4gTWW59aWP4J+EV9xlNq3Rdl+euPRo/UP15vn
jEYxsI41rNsUweIkbSfnUMfWyR9ckaMmPDbIupc4fBuHOcrj4WSISpgnGzeQ1kOmS9yPs9q5R3s0
hXm0jSSe/T6o1QDB0kZdlK8TmPtCFnL8hg2LjY+TYYzqY9mpafARvRs4Uzqqo/XThMPKmc6qXu+Q
0OL/FU7B+5wAvP/ahrZWeqIeRHuw7JR6hamno71rpIU5lpkPWvAu78tS4lMvCiSu7ZAYiCZG0XyX
oJFsVBqUiI4sDLxPlYC9/y4Fxf6gKVVdYthg2T/VPu4Nr8EgqXhykXjQj0OrRtqdSET6BzXmFGtF
tSa52nFfJO7zYIvqg0Qm+3sPwcfaa8j1PSYaloWPtqnM3jDUbfxxQLRLvee3jvHP1KR78yVEx31+
aOcJ6Eig13aJukJug7gsUjjHSAkAOx81KYfneEQN9jgpbplBLR/1R8Sbp/iXPrvFkUw26A4pPRgX
OXfaYZiWdDSjo71lwqDcWVrSNNMhxalKfKvbsB4rLLqjqLpzULKNEQ5NQg20FmJmuIIM1myeBVmp
cugbtw6f9SlRx4/oC2q/WgI67Z6SmRaihlO5tEYdkeVe4CIQuDcatMm+3d6JJG2ro7eItpBeURAw
yGevICIyigdKTU55Rk9Jq+W+popj+zCIOfCRUpYIiJgc+8ZHbMP6hEHz+McNuRaeK4wGHYzkQQrv
ZCNAlrUUdrq72S7in6pTRE9hyRPu5b2Brp6uicrwYg5EqO/QGoKqixbhJPAIiUTxjj0+JEh1qii/
VtOstayXWpbPvRIO1Xvg1dg2mk4elJ6qYsyN92KhNyoKZOir4VBq49/ZTioKKHs1KkBxllBL00cl
x13AK+rc6ZF1RULP+WpM0pi/W8rsmN/Q0C9/OjLSEeFDZUuenHhRle8Q3UKTjvtAZE/uhELi73gK
3IqLyJLJ9NRaWamdpy7tvLyYReK7UYYTJp9J12Mk/fVM/kNnz95PWRUg9BZVbntO5sjEJjEKzQkH
oKCu40OMM8C806IkDPyEAuCTIUpXIpqIZvx3y8p7a1cYQINOMYbzk5+ExjQ9BllYAXpjM7b7INaT
cyAbpePlzE05vUf2zO12Qh1nzKiw0dylJjWY980wFHeTG2GCA5auU09TgYbZvUJw/17B09TB37UZ
B8kjKZpJ2UeN3SafcTgQ37AADzrkUxtOH7oyCqLvhzxrESNfjLvxtMuq1MQn0jGVPX0NPPz2UvDK
7QpAVc6iUzblOKqW2F4OeKyVsfpOLdB7+teedWW+Sya9zL0WF/NB3YH1TLL3hCzmlxGP+vQTdef5
oKCm7pzNxAn/bbJM+1B1Ya/hDpqq0wGbguRby/kJ73SwhzROQV7XyiEwZ3HU1SSxd4NVQrdHW0r/
Fkgdr6cIR5kDT6deH2MU/6YfRdy72juJ3Mr0o3KlzjJpYsyeRjTSMQGqg/FT2DmY6QgVz0rgxLRl
2z4r7kLcMSN8cSoEpXZBHJlQtlHKwsAZKd3sc6FMGMoqVau/i1ttZsGTQY18ONf5nTkok/hkz8kU
P0jk1qgYVdi/fQp0mSfiOGRQ7U5uw+7vMCts9cVK3NXSHAfYoZg+oXpp/jb4Q7Ahxgzidaeji5pN
OzdJW3ksQp65u7DWosDCSLqRxj5Jqjn5Yc90b74OQWAohOUWeg/3Eb4lxjmaIwcDBRz2HhrFlsPd
VEH2fYzc2tbv50DJtUPWJljQlTkCpLtodkbXE2Unsl+0z3r3nr/LJEwN9K7yVLu2j501hcgshojV
64AmlXjel1An3B2mULL6p9fQN/OktAReDfQB/u2rCpOhKJ/b8L3S6c0XQ6uhpRTWqE/HaRBGuXer
KL7vujGdHjE/0UZKT7wuOLBqyolqhkLY1/dEz7uudt0OVzXUT311oTGMewsv0W9wN7LyMRny7nON
iZTyh+gLdXsdymF1Ru9t0HZjomq/QtzQtqQE1jkEOOml3U/3G5QPhcpVBp8YneiVWqpnJR2z7KjN
wTTvUpvO3LhLTKlp+7ZrFOXj1v2+vt4ZlqoIIQ2y6Ia17kOEExCDaKzMc0q4WLx3cAB2pz0lkeZf
XUSRhVlrPwfI/QA58JSuycdjFS2WVQbmnvOzOyKBtnPSYf5jTtNs7mVZ9G2HrRX6n8dZCeTPYZA9
plvtMKg2FHvNeTBcuxaHvO+6Pt0oK7800/+OFBda/9IAB3S+5MxrNLRBLpaOtNfPjiZDaJt62WUn
tNvc5oBIe0rAXKKgnxWl89kozDr36tyu7GfHmHDHc0f6Hg9KEcbqktRoRr0r6T8HH0ivkmgGTCN0
9A2LXPdQeym1r3jtJWcDxwbzY2GkxlfHbLV2p8Woi56sqsu3EG8vMIjL6S2kKCr0C3HjmgLjtoBU
g1DvzwOYqMrPClV97Cxy6KptinfJpKau1xpdEuOCNQYRQG/5vZmKUj9MSNaeFWf6btDV+Q0aLgNR
mk/9Z6PrfznBILbYpVeBA/UYAIgC9jOvNiXNy5jZoN/a2HIazoM1TRWua5VMcMVLKlrRu5ENJfdO
nKhPtjqMpb9A4N4q40KHEsn2pa8NiIZawHLk/qrbGl1EFzTAva6l2vmZ9lXr1aDQkVFNeHLGMCd2
vX2ctHWismCSoGYQsS/tZnsNLmWqbeUohXUG5pHgBWpXZXnAqgb9bezlEucJZDaKuX0YO2dFUATB
HWgS9rzXOjsNBI41jWu/T3s55/huZFn/CW8S3FLDwkS+bhy6GK9MLogni3+qnpqM7tTGHNYFaOS9
zCXj//9i95XGAM7m2PPoo3MO8YE8VQRE76jAuw9NPdq/O9xY9vwH+CTd/nLXo1J+pRqsAzBnx6zP
rat3dSA6Cr9VZifmsUkad7jDZbh3nsNsyqJPqau3zoOjIfy8FeMuO/HiUNHvQq0VIAthLlIEq31S
YPxLVajK72Wqug84vKI73EJOCt/HNESflboeMGqvdUPuNLTwxbsIHU7TN8IpQAitQRL3jsWLn6Yk
6ZtiN9V45h3HXGTfxhAD+4OeVDAPyG+KP5I56minBpW7QWe82nkvYGY6llAMX0DWl5s9lDLqhFoo
Z9vqkI6Mwx+D2U6/eUvMZ97C0Jsw9XuHdqX5e0JRdKOw96IYdPkNkVIBk0O2wHuCCOLl8KKPqwJ9
7fS+x79JO0RuODxgfW5RpyH0yA9jnKJ9PeqRUX+0KZTWvPymfEZY3Rz3QZXm9ncdD0yctm0C3GDf
z3mQ/3TyLn6c7MAp/fT/KDuv3riRrA3/IgLM4ZbsJHVbUksOsm8IpyFZzKFYJH/999DfjdVtqLEL
zO7CMxiyixVOvecNC1fOqJ5qr5/CFGqati3Yo7s5tPH0Hp4UlPUTxo/2FE42EQioWRo0kmGVNvYv
29FsbqLTjIFNMhjusMVSPU2O9KoC80jwsSJ9ss8b7WszcFUWd7alXD8CrAr0NHSMASGwnsa9vn9/
1l+x/AAMV3avBcYLzZf/eTtslVoCIDFdHJWbTEtoBfNwb/SLegA7r/fgAOJI1tcY6kbyq5l84x5R
0fD9/Ze4nDkckvhPQHsAxITjdAnUk/2TJbErx2PV0QO6K2JqkZA1bhBkMo6gmpYlXH1jG52ydppT
69nRzmq92P3Pr0EvfNXrsRH4EBDeDsW0LMrwi3Q45t5MGJtyvSmS2NdPkWOmpUHMajZsnSTXPoxT
SXz2WNQ3JvEfWOXvScxIwPHUgV1gIUJ5vPgaXZACxmVpeyT6IvH3qxfDEvajj4foMkiiP7J4GtsT
V6zuh90Ovonvv10/5MMkuyXEJRvLiyLBhKIZB63fyS4bu01nkOk3hINuzsPBH3UpduiM+1O96NX0
PeYbB/ejqv1jZcc4Dmle0dz3QdJhyO93bePuHAI/9ujSZXWjS3XZXeDn0n9ffyiH6+q59HbElWFa
S0JK8VHz3Z+T7mvjRqT5l7QdGjt6/+NedcPXZ4EfQC3g+9Lxu3iWEAMxhdzvjqPSfk4Iz4gZLEqS
d8Z2zvaNBBUloczy6l1XDeUnFafpZslK+RVEbryDEndz7V0W3Gz0On0Vpj58E0qUi97KDKCpull0
Rw3iaxYNw0iCVZW35EM7QJiR2WfLLS3sH47B2xm2uk1RlTC/2Twuy222E1ef2kEeMbLzuRU5RWMd
xppQvIPKB9w07bolOe/Y61qivcyIBpvHloyLTT4XQ/G6pABUrwFAxyMZ3VqyrYKiO3KzMz2g0c6Q
v/CJV9POc5ci3gtw+yFc3MQj8i/Phft1JOWEM4s8aOU8IHDJ1Rm9F4cu99rhVbPrTBO7Fm+hOhpH
tuqwKHKdcI8bk+GyNGToYVhh7YwMcCVwXkyGRsWaXSVjfbRca3iYU0dPIJv0TXEwaEv6mH/lRrLp
HOLZSEEamp/IOiZ/R06bmkmCY37eo4rQCWk0QVQa4aafiyap58O0GJrYNLNp3Y1OLG+Sstc5cfH5
UJtww1gFLvTjzLcrZqjo+qeq7o6ex+R97GsO9Q9ZCjBsGPjtHsmVcR70pXPivWYWTvqojXZOXKXl
5vikk9Hj3Wjb/WNdQWQBKIa7Q7v5SgJodjrRhVAg2DWt5ji5I+RJSbCEYdSPsvXTJ6WC+Iny3rzr
HIcQT72ZLDLtA3v6knSwJW9823+sKgwV/JVosnKQL3k9U1rGSsnCOvZgyEA9i6tCz6iWvd3S5F90
es83nnh1hkKmWwmzNEjZWFbHxrcfpZZjYcSaPhwtNSZdpBqvmiJrKDN9w8csmyrsbGX2z4bgH9r6
NQjrRgMugmiTF5Zz44tcDwA/n5fAhQF50NXbKM+OE71xu6PTe252Vyx0vjZ6Yo/uDy9RWbPpCRXR
7t5fURc7ORUCLCPowuuKwmDxUneFWnxis3TpDpBZQnTjLJeP2hr7Q0WREYP8Pz+NLoxH35wrNjXL
Wsv/da9CEVnZEy1KFAHGQgRgsehLNOOpd28Rqfbf+w+7aBnz0wykAVDLaeSy6P4sgL8els8uQZ/5
Ym+XYemADWmL0IvUrBuXgOsRZOrAfOEOgm79ykinCRxCSuHVb7OyXtSH0ejd9Isip9U94PAYxzdw
l8uL/Nre4dKBNn69xSO+XLfIv37WrI+pJC3WJf2GaGMR1WSY5dwOZexzz2PnU3ulJWNyVxrUYF1U
mbMcN4GMix/aynPZ0uRJiVRUzKxxW9pLv7QbnM2I9R1tYm02rhBtI0J/JKfMuFW2XuyDvD1dfMxh
6IkhrabnffH2I/C1Zy/uuQ/ckkxMKxDgiDb+9OAkH5baLb9pciEvKRY41DRVXTyXTaNeG3Ju+xtV
2zrb/tqT13fhFSjl0VasDfGLulHOulPVlZ0+V4nXG2FiJ26UFpPxTXWp95JOkwfgGBQ3KCAXy5yn
rmIO/sOKozFyyQmrxECNoMbx7Ksq/hXLtPwYE566/NCqtq83BVYT8w3vxkvO8P8/kwQ+OMosBFga
b0e9KqHUgM7r55lvE9w1EyTsY2PXlV+GVVyYGEhYRN7v4z4pMTEKJrdovmoc8stmDlTSbQHmcbe4
sRtcXB/Wt4I0tjrqQfKBknBRNDeLHRMh109nPV+2A4nFbsTkuFOmsB3sUuzqnlBndiIA8Mo6pLCf
ulvF5fqJ/5oC7H74lHIuI3qDfME16u3A5ATwDPkcG+eqNZIMl3+CG/Zdoy3aq0VizdMyVKraZt3Y
jXgjz336KYYFUt5XaBH0/N7CccgIYZU7JcYHbEe32td/RHBvX5CNAmSX5jEMEV707Qt2dRd7uT64
cA1aY8F0TKIbS8KSVJ6ZXCi91E52N+NoDswepCSDy8UzItGB1Zx1XwXjroMBQM8JBpXNEVdZRfVi
VlbSH2M1VXfk1Sv1XwcVxM7CVgP5h7Wnyn5XikTFYScx4wfuq2I8TSPD7oaXcirTgS7+TETspmga
zR82ZqIZB6OcHUUm9xyUj3FQNflOCxKRh7Lxx/nst50LGKINuFF1I7XQVhSJo93XceZ0kZSL+ohJ
eGbhxT7EEovKchbDAw160z43uZmQ1UNSuXKf6EFjNlrNLdgXEXmNPJhThrkeCQbaM29VvII50dZX
fNAiIng8o0LW87m8l+30AE3fLp/iunL7W/DX5SpjMq3idK7BHgRFF6z17bdqtBpGnD0YZ9Wq8USM
XQneMM9VVInGKKPKFoW5yYs8U7uEPXxjTgrv2CRdO2ooVW9QAS5KZd4GURxNFyq71fbwUtE11MpO
ZG23z8MSP6p+Sg8ByDMxaT1ARxXn//l2FR+MMa5v7Db/fDC4JJgYS5z95O0waMpuTKx6uucpsNMD
rbIy9CrodPxx+ST8WXtFm88fdoifD+8f+ZcV3fqj2Vz/2LdA+6D5/PbZaVMwF6Y5fW6Ulwabvh1F
AH4MNzZCWpNH7hAX1sdsNLxo0ZvsWSFF/1IEoryxsVyPAbRCXsaExgjP6pKnr9Eo7UStyWfpMdOJ
zzJDoyjnUznO3V632+w7UaBpVAyu9vn9Ibg41BgBUJA/zDWwc5jNFztaQUpnV5a1dvYN4soIFBnT
+ZSJTtgbCIPktbvDaBDxVQc3N9M/v+rtZsVvJXEBGaYF63lNCf67NNEz2Hhd0BfPam3UAFZbbbHe
XmZyRIFlVq5jTcxpGS7BhDlFGtjV8jJNDtetYQ4skW4ybRLqpPAcdQ9chlR8Ntnupv8mCEyz+D2j
UlQEEMbYjitSmtL9kJhBHU2BiovT1Mi0Df00N+fQbSZis9OlM2hS51V3rFVCAHzRswq3w0ibpvSF
OUelrk9IHWnww2/JjKTZmB4mq9hXpjaB9JzI4w5IRROYOLW57D9SmNVPrjUv32J2wPjs1G3r7ifI
HtUWnvUSIIPQRb8n89tuo2VwCT5IXal7P5cB6UJErmAT3+N3U7A5DFiW7IE2hfsU+0l5qgSN1/1c
Bs6aWaCZZMovDNhw3w1t720awFK58UYcq6KyN12YAbSt2hfo66J/qmJ/KI/YiQuMaWEW002tnTE2
qiityoxuMEbR+c5DJv+MMsSrQy+Nuy85pAYuob1Ypq+OWzrf1qu8D9lM9k9Qbip3L7OxFLQ5O1KM
yXDCHAFOqTr4ZaWpz8qeu0OeTQIelWt12kkpSrzQb9Scbl1B25djqhqhcZC00dviV6foqmJnVJsQ
YJK5tdtvvkJq/rQKlZYnaM6acQcV0OnTaA68ZNtTEVkRVZy1tIdWVfoHwQ4s2t2ilg5/8VJyvC3e
zJKe6sYavnauoeoT+s8CfAMK4G/EZv5TpUr12aznyQ/xfBirTVLVTbAxS0gPxAiaxWYpkuAAH4lL
UqSXdCGjIE3hLKAX8+/TNovnvaMImyUHmn6w8hfxhWtlEWxmbaXxuAVGtpG5JBAd9nD1dPFaW70I
9s3SNHNEixZOXVf7fYBcxUnjqCN1Dgcex+6C4m62pkK/841q/NEWZZJv8DfACoNNc/Q/9Vw8rZNM
SumhK0u1NsTtdfTKQ1sIU0RsCOPR8Ei+exmQh8EVmMHs8LUoA3d+ZCIU5ffepMx5iCezVneaEyxO
6GiaaPae1IYSsqHKyyMow+B8RHqSjKel1R1imqfU/Lksc87iUg3ydWWWvpPTqyVCmXyrsSy2U203
+9JTtvFRg02zJDs3S/s7CE/VYO7WooaKqvT0T5PW4GisGRjuop6JnXonfBgd5UNZl6rRtk4Kehst
Iu/Po12L4slc5IxnZ15q8Q3W+/UmiaSFnjlFOPgdaN7bjQp2LywQNxueIb2YGwhw/lY0qX6a9Tr9
VEu5upzZ9v96ILPo1ns92tUVPbUvzibAadgbqLae84JGS1kW2Udf+PXPwOsBqWvWs3EEyY4fK4K4
b/EQrw8kx0HEyo2D/iJoz0WtXfp6j9OB5ZyZzIthhNLH77wMXRYoks81aDyN53J8gDWIimvT402e
Ht4/mf5xOGNta8CFXF1S4dpcDIDblwuk0yx7riad0qgrkvyxpy91Z5dt/GKNun1wrJkkx2HxzlOA
ZkUbMu3GDfTi+sX5yKLEI3mlq3M2X7qsTaKbisCoy+fCKY2cUNwhm5M964ughwQaq37nGJ17Kxjv
X09drezwaALF/n+u3F+X9qIEu7WLpXn2SBw813iy/h7iajnAqi+wDKTPcuNu9Y9i1AXZgeKNMpPL
rXVx0R4bxGKtVdXPvZdU1UGrphz7S68mvb6ta29jyNT3H+ZWfa4STezpK/eQYqnmPnQoeJ7e//TX
s8/VacyA/TD5Vr+Gt+utSaE7NobRPKuuLr71Q9Oeyjl2IkU7/ZjTwCEHJmFXUJMmb6y6fyx1ahJE
/8AKaL2u6iGPU7qY2vrZwrP5YZSWvpmUI79PgMvhXDjcbcUgnt//vdefG9Nb4CesDZjqGHK+/b2F
0eJJOTfieZTwMJtMcApqqi7zcMqaHa0iGIbvP/HP77iovazVKxYhLNvL1QJXbke10Nf2Oc8W6K0V
WQagGa6fjoeEk9VA++wUuwVzI2s3tHalsX/HaTB8YTfQMCfx2/U8HpK6vZd2YYkHMAoO5Tg2lxfe
HNo8m0u5pKFWz1bwa/ZKCUU3nzH+i4y4nK0+lFlHLbd5/4ddTR28BSBGsEljrryGab8dSsQlNTyG
UbyUniiWTdA77UGD8rg3mlE/eAFpYqEHRARtsPJuBTpeIBRM1hXTY9eioqC/Z63f+a9lm4tBWeXU
FC+2k6pdr+lMGSollLVFG1XdmB9wAbMeLRiJ9xoZVC/v//ZLjH59/gqV8d+0xlHZXDwf93wDtnKn
P7NalBVposAPsIYV8htf8uwMbmWH7aJ7/V60bvVRNmlRhMTNeJ8gGJR0Dkvn8/uvdLWc2LvwqFzR
iFU6ZV/ObNrtrVagIRZ5VjxbCBYO2DYuMbRu2zlgEhSfxqW7ZcFwtZ7wtWPpGsFq2GWCf779DgtE
8hgk3H5uYy32jySQ4+jUlpDJ6zbIDwqi6s/3f+cFqsvIkyuxDi+tx9VT7+Iun2rUBHJK5mc5aeXH
vtXqZy8zxD4tqK7ff9T1kIL1Q73H3YKDmf7J2x+HqywkYhUkL03adF9qZX5Vme8eK673ZShjmW9d
rRH/6yWdKna1JqKpyMYMcPH2oR39PVhubfyc9VZy5M7mRySq15R5sfPgtp53bCvKvpCVPd4AQK+H
licj06exCyDG7H776MWc6ikvZPpSg80cEFnBhTXGLnmMO9RpN85BGjr8695sjFhZMV1hV9E+Xufu
28fVTGbuUJn3TPnRdmeIE6ql2lryUqGvLO3+t+4h1f+4oKlNUR4YOLJNlOAidGuJIWu4HrJp2A+D
gW7DbLRfftvm2a7PsvJJ+UEZ7yx4IF24aCKD4AvKlN63ft5bRYgt5OCHPVaJPZ36NG43g+eMGYZM
yDLulDJqiVl8YMifRuYHxUPuEObFLSu3jelxWDvf4UDIl32Qqq8yWjJe+7kps/JTK4q0gAWX0WJd
4jFZtonU258GG0K+qV3RJdEsemsMXXbph76TCFsorHXIRGnV/fZ7ey7DWfbN8MEZeu2rgOMsHyBA
9p/TrtZe/Ur2P4vFsMQWzdXy5DplbEfJmDrDSbek82xP5fITwjCXTzzmyBcegZYjRD5kh2amGcuw
mJP0g7JMbL0V7p/ifihF/SxjQw53VdUvzqamMxGR2gKjLaH5VIVyKBc9sgNflVvdnZbkQES3Hmk+
etTP7WRowV4mffOfEn7OqigQqO4LX1fpS8XNXfvdmcRrPkHgFhvKynraOYGo9SMOte6JOORCCwF2
h//4C+o6Rab6Gbijsrb2ILMqBLQZP2lqbs0vdddU913PuXCPPMvyt1iiSbGZU0N+tTjT6y3aLZwA
APD6Eboz3O6wgXFN4cyfuxtTdg40YdLnavdhLhKMinWdPteTz21p2vl6PXcnG+wi++T0omw3Mbe9
KerJhi4O00StFqZpNXqRY9fOoaur0oBfj2whlLUU9t4hxUd+aGewk8jFQm387DltHt/jFTWa43Yx
42zJI+5bQfOtNOHihE6bVJ8l0rV8Myej3I+zn1ovE96nNsqZooNaQimahtSnsxWmZsAFFWOtZdpk
de2/At4H7s+2gyG7wVZk+NQmdiCiwRSeOGK4VtWbeTBm+1T6KP/u4OFn3yVB1+6uTjKNq/xoybHe
jI0SPxOOqS8JtL1vZVGVXajpTbWDhBU4DyJL/A9keHjVlsSU2HsF/q6bDdDd7BGc3KBQ85j/aZgh
qspQj0nnF5v/0J+lo6YHqUEO3cAypmkg2dxkWLoDXbGstozXQqAyesqHhdzp0Mtc99mPAf3hmpUg
Th3mbAcug+wiYAK5amUohrSdt32etdmj3RHstwsGEog/1eNkB0OIjXOqQl511gUezbSQIifVKkwO
R1XUYdxDjDo0pMkPrJu8nLae1/NGcEMs54NIu+G1q5T8uZLefhFZaWiR4tNOp34M+m8VDljZqSJU
r76b5qrB8WF23dDOxOTd5X3plHc6Vs0j1ViVvTqy6stfcecPNpCANN3IlML82aJjjQ95I4OKlAIq
741qZhgdpD223R0s7MIB3MBz7wwbv3Gj3OrU8DPu5zG/HwcsZV+EdArjULUzllX0s7R83+ZT6YRk
x6KkYD6if/A5LQ64W020F+sOX+gyHXMMjLKMrAIY8uNmdTac2Bu8JN3oox/bd1oqRXLveXFlM4Im
1q2+KM0YBK/IjM0Qd/aDt0zeLDaidrJsR7nqAhTaRfOKRjhToXRi1KQhegBrwVHLJk9DE2a6qygg
nE8D4SbywxgDp0Wl4VcdnEpX1qGdmO5nFbeIwGK76z5IRlU6m3aG+X+0mtRYyMgDpMAh2BDlbnKc
Zit6kzZCbqM+juC4C/c5cKFHFAgiUtuNpjbHcMqoc60PK6R+W/4FZrt3Ub/+zsmI+L2IpvpkGUYv
D2PAB3qIh9mbkFDoCxbaWY1RbuU5/fdmhOD6gPTFG6mlusKMZqux0vt50DWMc9KhmLwNArDa3GsI
yNbAhKn7r1aB0EKvqLXfGhL9ERFD4LTkscXeLdebS4YyJZHveTCjKQBX7fplpJfXNAOEmbF98ZM0
ne56Agbu0hZjgU2OHQlW4E7Tu/8leZA9AnZpGhJEVqNR6R3tJwn9b4ucP3eiImMmbZ3WLn8bXkfm
YariZogcPBn1vcg6dfLmrAz+5yoL4cZaPlLsQHW4ZOglrgdLyEi7lxKHsYbzSgbbqTD8UHP1Udva
bjpusiLpbmWhXF8hKFhhkwPK02S8agoFna4xcAO2sqgKOdqDri73g/Qh0S/TkLLjDoMyo2yc1Sum
yq0K1ZInt9yTrwtoSmdz5dCh8aNDYL0tglqA2ELVRv2yoAf50fJc2E+pQp6W1lqErEq/+1+LWqTU
3PZBLlZ68SW1xraUzWjO1jNsgOTUp45oNrqNmejkzP0zNuo5suZaqhvl3vXv5LHQZ1ygNmS/l7HD
S9eXZp8o61mlAaXbkqY7jhT/IS+W8sF165f//VdyFwISxn3q+tINvXWuLLO3nuFB9t+mWTihLhIZ
TZCH5kg6GLW2rV78r2gKPXwc8fHdpmODvdUFllc30JbEmBYvjuQ6EiZBi11IXY6PPSnXyObnRgsH
umvoBnv/lk/P9XyGxQZzDI4WUMMV/SQr9QrkbPSfpWpQUcFihaJNhnzUWU7ab2RuZ4d+AVyMGpRI
X5SKUb68P+r/eAVYkHhBcClcfTQu7mZQBrpplHn1Mky5Fs4qx2BRGZXlhUkbNLTIlypMdOW9VoEW
jFgHOOMNH4XracZWSFsPhwMd3cbl7QkkVx/z1utfuOZYe5qKasCiybDv7YQw9d7sqk/v/+SrBxJs
DWzLR7c5wNhTL9av3gsNOrf5YhCE8aFVKBRVZjv3dHbae9Qht7x5r7FagEP4EA6gzgqZXvIOvBpT
V/SX8YtTV11LB8kdOKgCiCOh1LSkJkE6cz+pxfc+2q6E6m5aqn7UIBTesky5BkHWV+F3s4mwrpEo
vP3tnoPOsRVj/GJXUuGLY1cPvt82uBFUyHCMosp2plFpG5Xo8ddiTfrOjM76ls7SeG78BSOJ97/F
P15oDdNaiWV8C7rNFzfK2aIN5LO/fTRwSDjptEK+ygK3wShz0ErhjtVnmxYmE/CYueBHnxhcSPKA
1eCYjf5jGJtbBmVXKwJDJGd1pv3zrejAvh2iPA6CtjPSgg6M3k0hUQf+96Ev1Dc7XZwTm8Xr7PTW
Abm+fpdntdPcGJLL6YkNIYRZWu/rVEE/d/GJgtmMnUIW3Vlrsya9R9LSFU9eU/n9AZ0XjrVe46AI
fP87XOImPJRVgWQP6SN9lUt33CqpslIUvv+UY63xaxi4Ne97/tTcmzpnwNadyk7uLFW23Y1t/xKT
ZP/D0ArOGO6LIPSXG5AuOyhrGkA+NJbgR0xEyoemXshcEGaggq2zCO1rgcWDHfVuP6d37//uK2h/
JWrCbcAKh/+zkjvefm0Ye12Hwjo511U7fZ9MDSlutRAPavVF/hUV1rAP7EQ7kz8pkLTk8lMjxyX0
KcBvYVdX+wTvsjpeYrEJb3qFut++C5madg/XoTgbZTbfrzZ5W25R4hBjJ3W01oTPUAZBEmNE0pf7
2F/yz2O3xNbhxpisz/kb5eHxgLR4pa/HEjq6izNBZIYlFWDxeR716q6b5/LB7iaPeyAUpZ8dLnbf
PXvqX6zK134DUCbojZ0bm/T1tHDBtWASs2cCzl3y2YIclb8oRucsSamqI7eSokYXYeufOn2w501q
y0pGNjIlNyTVSZrb9wfhekFwGCLuxEYBOQCk3rffQuJrKqZWn87Yb5TnnGDo3eLJIDLjqt4XltLu
GKJbdfU6sG8HHgbln2xMqIxAehebIXFB1tiUiTz3wyKD0I2roAlV4Wh3IDti//4vvNpniOBkbCl+
dPxNMFV5+wszWANdWxrG2dcLmYQYSoBVlH38X0bCwS4hJuvGreFyY+WkxTWGY5Cn0X64st8vp57o
dChd9rIEh2lcqg9uOmXzA7SL8Y55nH+mk+1swXA9VthSpP6Nj/qvn8yuTqGzWr/ifff2JxPWaNSd
3urnBcOreAfmNc4PicTvPK4yw7graOEVN9rjVxOZXw2Bn9HDv8Pkyvf2mRn8krLPZ/1M2keGM8uw
9AegFWlHuj961gkUqXwFEYzLyK7j9Nf7H/kfY76eJWzpgC0U1he/2B1a1kzVWWfOtHoIkdt1X5rV
xzcfMBk6cHqJfZWCUiEZ8KIYkduNDfZqSlsrdY4uWkDBAUFgHZ6/uj40Gxp91kzzvND/GTZ21mj2
XW7g19YFcZLdmGJ/rkJvVhCYtUEYCFwtjCiR0719XJ9WmE7pQXCuBH5/m7YdHXQGQ22rE1SEod7L
Psfto4zTwUIN6ULLrJ180n5AJrEsEOtxtA6ygmeWZEGGIW0wFoUVjnYKeSlq7aYvj0M/642HP6iT
7uiVCSeqhcMtqfGkHzZmn25RdONmE5JIgjtSxFUVNu7Yp0DiWdOMeG9MfuZsJmct+ofAHh6zcRLD
jdaAYfFbL8eCmnoNpV17fZdWkv2YDTXdJPdczBOQ01ifBQZUNroeHLlqGVPOp1nhHWXW1Nt+GtTe
btzqu/TT+RXzmHEPd1S/9VJXZws6mZW5sc5GktIue16pbY5OimvN2agAu/eZlnTBidiBUhpR4Vfa
ngFvQBlxngi2zWCW2j5hF8uehdFUt9werjZ5Xgb/O/jAXAiI2rvYAuG+pd0y1cvZNKu0wB8ljTfZ
PM1j5BmNs0XmrEKRx9bm/UX5r8eidF6jAah5/MuaA5GUh99LbZw9jFacO83tyHor6hTUum2bUTv1
0KJ2fTsMNxpV/1iMnGfsAuuJxo1z/ft/LcapQ8MJr08/Q0bL/3M7f9mknWaSgI5qsL3xKy91nOvN
CvYiD+R+S2V/eZqBG1XBsoz6OUYz8jWBIyQjyb2sAugr0g1MgUUcoe+rTSobz9y2iaJhYVSiuzPg
GJ/8zpvHJ/xx3NfRzC0zbLXF9cIp6fRN5w5i3qqGbsSLhKCdRrjTZN4GL6P2kKFmHsM6b6pgY6us
QDzSjSv33ZiHLMSjMyhvyZ8uKQPQlJnS0FNXdzRY+JeJAabIk1ZZzXCsFEaUH5K4BxlfRoG/PsKM
LH5qchtYk/54WUZxsbg/GxRa6oT7b/oQaAs2VkNutp8r3i0PAzmmO0nysX6vT0Gh7ZEcwbGuIXKr
Y2MV4zdhEsWzzWZN28VzblU37gOXdfGf30MBSLw0OyqqroupkouiXkzo6ChFi7z/OASt8SgKt6VP
Q49JhHksluweGHl87KpeVmcL5E2GBgB0+hkFeXVDX3JxkHFmU6MjQ/pDiaXXuq6pv6YuJXiQtvQ6
Tzmj3OVogJd8ifTc6K2N69EJ1EOWVf3ZzNxKbdSMJjAU2lJaN47zP1rwv3bV9UX+3MoQf3BrYfd4
+yK90wXL5LjiJGJ7amVU1apXr7UDBzOiy5RjWTh7Hc2DrKdHHVb96HqbpTKG0wyHfDgqvxucFIYj
tj8GJ0pN+RVqMjA6I6qtUvd/21ky4c8Fh+fkNd1cYDyT1FXkxvCdb5QHFzsRQXqmj2IHejcXDg7O
i1FNsZxTQxKbJ8At2X/RayO7oyurjA3gdCNkhDIidnZLh3bj0/ub4B8L5TcDybPXWBtIbKwcXuDt
QOpjgI+k7O0jRnT2BLEfOilx3mmGEB4Tw1KVHwUB5ynvgkEYGro+L8YsKmLV9X3Y5uYw0WYXMZ6v
g5u8IvBGv9qPie/sMljAHObOkB9LqcPRNXHtg4cKQ1wH3SpK7QhjrP1q+rJ+hrOJVUJeBkN30uJM
X/tN5lwSbdjldPWyoezDVE5TGxlBZT0Ok4/1cyHFnJxwIOru/RTjty12kMkQWSOUUZpTzMLXspdz
tSsLwk6xtuTWMORjm+wSw2imT4g8ss/DCKN2M2De91PzYJ6c6t5OEZz0tf/TzwgHvi/LbvxVxnQv
QmqenqsOHPtyXwfcv/aupzXHonZw7BxKk/t6jm76gKMayggvFvCUQ9z4Mv/UgNcjY+7Blndu4czB
EdBJa/eq9Yy7vAnqjB9oj/P2xhfmA779wMBdnKp0kf6YAF1crUsF7GnKJT1hfNOoDS0RebB1Gj17
XMSXw5BPxpf3n3i9OOGm8UBg5FWFeTWf6YB6nLkiPbV1ZstfwajMb7iu++Oe4MqkIWZoMTgq2rgy
vRAw3YswUMLLET2ucGhAuhW+YCnOwgt9dkNP7vM8M+b9ktTOtLFFbbrYcgXZ51lrVPbgJH7tHSSk
IuvGbvdHK/V27FAjQmKBLsXWdZUDUOqzgxGwlp7MrhnEnRpE1Rj4T2BpHQZ9I+5SU8XZfdDKOoAh
LurULKOu86adItcA5fqYxyeqgMHc1v5Qix6TSVP/4mRt8OiAd2P3bZsFhAdlwhx9wIJ6/tg2WM5s
u8AudoHFLn+PoWv+ki+ZUe1ZMjoidsftlnwz9flEQKQm8GyMjCw2EQf0dvHngPX8AaQuEJjNvv9t
L+5RbFUIMIBsuUvQcmLrfLtdSLKR22QIgqMH+fx343sORNMM6zvDjp90ja8VjjRKAGnSKrj1OS5K
6T8PR3KGCoYmDF/m4uGBNycLvsz+UXFR4yAehEJVQMZv9cNLa5F84kpVeDiSBcZ3ICMn+9RjI+D+
cHyVESCBC9MYuZppfMf+ZRi6sDK8+dGCqj8a94bIZ/EJKBC6Slj4xSinKHUa7TOLdMGryYnL5CFu
Uz3bYETpk+W4oPnaoYjIg8+JkQaPfrxYPbOaTa4DNMDfiJouqB8wna3zQz917Y/JmKBP3Lht/Rnz
t7N0bQ6x3ND70cm4HJbFEazGRneOk2zKGnsDnBGDB8Np5RZKS9vvLG72e6cUVb5PHa18tTX2SnrH
vtMuDfZTUPp/t136f5Sd127cSBaGn4gAc7glOylYcrck2/INYXk8xRyKmU+/H7U3bragxgwW3osZ
uJpk1akT/mDHtypTtNgvMAdWXj1ZQwpIaIIVOwfFBH2jVbRikiCXidqdRunWrbItmX+SgRRw0KDq
5RmXreUmZr2HAyDyDYw8z/5p5RT2T1o9uuUXN41Fs3GapOELWu6EWOeYxOaNNGCLPjHsLIyvKZLP
/X0L6RaYRzTOVTBo8WRtTZAYFAN5pWsAUty52MtCDYcnRDN5rabTO0eZox3x4DlpcipATwJPGO1J
ViglVHX4vUwYZnFh0WHAvNdNzeSHHRqIXTScHOUFFCktvrYYE+Sca7gToQk6B7kwb0K1sFAq+W8c
py7ChhUl07fPj9Z7Vbz+jg4DCqi7eEYAcD4/W3GmWoindNpdVi1zVTuV7i/SVZH9nhu9yH5rblJE
fquF8xZV6CneTtFCc+0dDsCmc7RISF+GU6N/IdFOtUf5jsxOZGu8CFT4FyW6HNW8n2Vs9c6TiFKu
WksdaoNbfY76H1WTOdHvOurltoCpFHpbr25ML/DahNvfFfP45NGqiuFKACWoIlLPK8XKB9GF34Qp
pA2q3kXG4PwNwCNyMzf3pjsbTGQDpcjrvhqKaXRfOHO6emfKHjKB13dx8yVp1TkervyAy0zMwLJ1
GajTELIuWBQMf0ZG3r1219k03L+krSq+SLNrkRHIQpWWQpIjjYWm8ix3n3/9JZM///gkYHAolnQM
wb61VkSUlbTluzK5R65ySCH4K8Vx1DNM61Srcq5E0jXjnkhKgxvRAghtJvtt3Q5rLVUauKW6d5rI
e0kp5ApDHEJMrDEEN4ai/NHV2CAEgzFUaYCQlGIRCBVF2+Vqq7vNJuumZrirp2Tcu3h8mb46i6Q/
FlWR6Tds1yHPEPktWnHlNV1+IHbFIjDPUBx7h7VUgKqlbhLFvXIHK9LV9igaqnAxZ2ygTiUsBy4D
q/+mdcTLKwt/8H3gt/CqkO/jzzX5gClROSptEt+7UdKNQCvpHbyonUCjG+zQaPXXRsKXZ4EpPIJE
ZFGwLgnr52cBlFFXR0mc3LcYeWOWqqJIvulJocOvZNNu/OiqoVYB4myitw7/oOb4+YZcztpqQy4q
ZogaLKJAtPHO16fCchK0F7y7uiuS2zFcin7CqnrsGKB80bNw7q/kFu+tiPMl8atYlBSQROJsrwUD
mRNnVa4Kh2pXcxCYGhk9HKHqyeZOUUtZ/8hEGzdBOkpQqRHSdEBsCityv2piyl9toYkQueoeYe0n
WKkovOrqlNvXhqUfpLcWIupghhhgo5Kx7uaqyuBUni3Ffe2F5I7+pPTp/Lsf2u5BmVBC8WUew4NJ
l/F9mkXV42L6tMgwt6H2GBVVW4gdXCKlvbdbaAK+reeR8uAVmQ3kYIJOd1BGw3pTQk2R8abjGxQ7
4eS9uNJduDxLlgkyCB4CczekFJYt/1cxX3R1NTfMt+/LUdNuE5GAFOrVOFIOcZQBpvYVg1txC1uz
qK4xy9+VKFbf2uKeo+pd8AYw184Xj8pIupoSO3dDkow/LBe4X+GD+Ad17FSDIHrMrepi/NOG4eI/
Tm8/MFR0mX3EhMIm6MGpTE8TwtaS27sr8l+zCSLwJWG6On/DSaED6KjEXvla15NxsOy0FyHCq9FS
yrcCea2t59KyCcY5LwAYO07dbJvBU8b7WoMI8lvWShXLx2iImkZuI6VPCuFPVVoybxp6u3DuR4MZ
8HOP48ENanGVuWtyFPR8gvYCncYwrPFRJi1+cUw7KhkoinYg6HL/HAxVjNmuchuD6PX5sb3o0HBu
ll7/QmgAHL4OkE7iVMD7avoc9qwOQerqGHBIXcm/C4EYZwBQCl2onVYBZbqNS6f4lZSaqXQ3n/+M
D/YW6KFljMagh4nHauCQIji99APEvUu0zDeK11AZuNGsgqtuzGE/N7a7SaWFDPR/XhgaHPsZqAcA
sTVcCqVMShGB5QX4gi4lhce+QfZRyU9QJLjCPE/uIcZcq4veVYVW+5nkm6kaUcE0LmzsnCgni+3D
+W5BdjtOIJPelrsJzdPMLzO3/6OOVRL6PcLx3m1ouvMX2RZFuw2bwVTAtJuIKg9x4t4lyeRue7I8
Z2npaeFu9hBmh9vv5ch+q2hzfg/TFDGwpsmn5guJq+YeQloR013kTYl9109W3/7KJmwHHhQH/avT
XJvpr36s6Zgo9YAkjBWiqD1smTEgsb9pzDQs+g3qVNdkb98vqfO3sijzktByh8Fn1lfbYBkcOEah
egCqywQSNJN8uTHatJhONUI13zixpAgIc3jP1AXlK2LnvTtuIAHPDfBohhTFvigS5R9gtCjWfr5V
Pvh1hB+DXiJ60wuVYt1E7MEcRKELEzjrZrh6iFoM0Y2pxdQY3py6zl5oZfNliDo7fNGrMSfBxjAk
rlElgmz47MEBNjaIXMXmr36qZGz+581M75dUB6oWXDHO0XmQbB06uyP81fveGpJb1U2gW0hJf0Xc
mC0bZY9NM7a0JjDrQl7JES/v/6WctIHj6YvsxRoRMkztnPbo2ONF0bj/4kIDjNOR8QHgQQdGya5i
80qKddntxmyTdi4JuLsYJ6xpNLqTVHoS6vm9NcKzv+uyMLYPXji4exkXR5gl878p+mk+4sHTsy0H
YM314JVHFeHA6koAW2OD3185fTySZLiWlx1mAKtupWdNe5/MvTLFAShotd/QanNH1GOsUTO/Wmib
PXZo4yoBOvVWduzmusdVh0kjrAx/gIAbYd2gAmJ8qsuhN220D8JWeWkyxQyPRCElummQDKsOiwZ0
9HUGmGZfS5ntiy9JEAYvjo7wwpAigz3fRRmXZm7UcXMvCjdNfiaGERUnwMEuWvPMZ29NwMklkuXE
SyRVkSqE1JDFwzec3tNdbCvYdnB1aQiOKLTDC4Scaf4ExFTnNYSjXzyBuC9OKiM71CiyOfwZpr0j
/BoWfbYpq9x9iR0qG7/WJsI908/Q2WtFBnsB0Y46NrMNqvrmcGuVaQwjMArHRa4gIT1oNy3WT/kh
7MLcRR1Bt8RPGz+lfmMqqWptGeyWSOGEEaXtrDf49VhW0eUPwsoMj3mzZ/4Mh0RTbttRt5uTko32
kpfZUB3gBLmAWjU9PrSWjJmBpkA0bjr2Ze1rg9m2fqUyfd5qMyOVGxtB0/AQjRqqgVamk9aha+rg
yd4yXPtlpwzd342GK1H5eLfDV8js1AUv1wxupny30YZHKCAyJFrJn0exi5sWtaelhCNrBlRhrUcy
FsrjFn4y4l6xC617i6we3lsIy/MWsyQFlbSIrGOBYVyLnhcFCgsT2hkaOLSWCRLn26qNKmYhLlDo
aV5g16WlRIfGHvT6X7wY4uY2rrXKOUi0uctgIpS8WUNhv85ZncrWV8fUm16FRQXFdDBhskh4icui
u0ltHA1uhalhSuu3yF2/RVwh10wQ14hHjjeAY8Zq71B2poUriII+prOR60Vy7yk0P/ZaMjkbY7Jg
aRgyvGdagzA73sLYY4fZkO1zGihRYCaa4dMLc/DEQEv9SvPhMv7xm8jeIFcTcBA1W4V7xDDUVmZ5
fs+ebyc8X0wzAXNcSue+EZCOArxZuKfxDzF2jajlW+GE3ivkMDw4FaMcum+fb62LmhdaKsKGizfl
UoGuB9WidchiAI7em3ZV0gZIcrxKosZxb1SbzPnzxd75p2e5AqtR9qCaDRSKicXqNs5IFrK0K/Ec
SN0qQiS4xq4Iww81BQuIsWJA0zKGv1mamYz6YOoGXsHGRWMNNEUulLr/qsHDKO5ItAWCqHgDeOg1
m7QqBt8txZxHV47AxQlwGTIzh4QuCSGTlPv8BCA2ypSuG6x7Z0TZrUtL58nN2kn6OjzLJ6jrkN5y
sMWPRR85Vyag5vKXn70uxnYLfAtQD5RebqnV4vgHYZTiGfdsGLdIb5RGq761plpipjO4AoeS1jEi
xvxFBfdE31pxk1ihP04SNxsHVh0sTj4HrEambaofYQPyFrXuVH6psiGVx0XyZ9pDaMyQ1sAISw8k
qsjHoe5HWsxIhhtR4CpeN6dI7aTx9KSqiun+TjWZ/jHTIsbkSY/7NNByY4oCnSn6cwxXa/QntOWc
LU7f0A9xGWq9u0IdSx1nr77xYBABOI8B85h6bSUbIoyibSZVLcSr3pXyfkgiEAp+Bi7R6AKB08Nx
NDS4vld24zqsEhmIChqCGg7TBrTlzl+vMYC6zNS5uMW3PntqeWFfK72dMd6ZHXUPKro7wVXFWcta
rJUouu4mq8t3MPzKg1phWEW4bveTKbXbQbXG+6TTBmKHi4vR57/04oeaKv8sVQdJGlnsKgxHiEMn
kMflLax56+BmWfxPSXf7MMFX2la6Wj5m6X9U5CL6LcgVi5EiQqusv1qTnkE5hI0y3GY1igXxWPVB
qOpFALt/OGhkI35sOP2VHb+ORoQGMHTgMUnKaA87q4ZUlVRwr926OxTmnD9bDiqCfsS0oPUblRb+
lQ2wfN+/j9f7aoQiHOBpA4OMP//+TuspjPDU7lBhyEjjq4hVv0OxqtpM2hixPz00q/7rp+QJl5YI
gAY2HW4h52sKvR/qGs+YA9h76zuaTHLeVK5IiwcTYBpmV4rMnvOWFOvKwh+9Wi5C6jMgJgsi7Hxh
lBc8PO617lC2jdw4g1XOO+jeceMDoXCu2VtcvFq6r8xS0UkCEAffZHW0pA0GqaDYvcnNMdqMqZ1s
vRxhJTy/32RFfv/5AXnvNZx9StaDbMGC4KAWE9Tzp+tyb4AvOtsHiWh2httSPYkO1PICtv8Kj8wc
Aqeb7fnRjqfqVqZKZd9nWJZUX+tcUmjXsyZ+4pWix0hzKQqqaq0BWiSBAahsdDuxXl0tU3/VBLRx
q08IPW3soUyeiwSO2pb7zvMOsVvoRwTEELpMC+QC7gvp2cPBi7M8evGmGfmsXdGGMLW3bDgz/B2L
3NJ+RcyBB7b5ULbzENRq12a/JX0nqO61sKAf54lVR2hWlvTuiiIO26Du8u63jpxcfKei3ZbtMH5x
xPeUOre7aYBjbWqc0sQNBnR9HRjmZBHOCbL6/UACvC1cYFuBrA0Akvrg9GUN2sHQqHyKCO54MYkC
mLLT9/LZSby0/PP5x/pgb9AP9OgZeSSW6to9VtFMaiCUAG6mUmjzsx4lGhCyXP0zjHLuHrIp1a8c
9Iu9zxx7kYygcUMqY62l7724J82zsvgmlVr2AHhUkztgiupPJW7jcvv5460zBmxV/j+3MNDpJmtY
nfC8LFsaBxPwHsw5DZoJ9AsRxh83boiZKSjMals0CFv5npJfY7R88KCgixY1T2RHKK5X2YoVD26Y
Q3/mkI8hsAtdvRVaZXwxZ73//fljrnMTHnOhZbogrklPUIw8P3EZlnIUadI+cI8Mfq2XCUYk+Jkl
V77dB+u4AJqZ1S2Zo7MWBNW8BmHnMnYPAq0E83uv9oN1m0tT7a5FyItbFiEThDZg6GFVQChZRcg4
1rG1wKznAHo8fGT4OpxU4SKikRfVjFltxrDMG/rsyhBmtV/ewZtsTVpASBxTwa+W1ajVO9mPxrFK
PLHNUvw8baPGvlQaRnWAM58VPnWM869SRObh84+4TsjfF6cVuqBGISVhw3r+FU2EANOmCfWj5iGl
BQ3cS8M6aNy5lzcTyq/GU9Mnw350KgPjLcUqvnhQcjNMhS31TkSzO22F1Q4WzXOME78kTT88pmnh
6pvPf+gqZrz/To+5EVUomECaVee/UxNY+GDyrh3l5Kjf9CJMkiBtxi4gWGfFRroyfvp8xcvPQlub
2c9ySS8SVasV6b+pQB2kfsSgbBaPXTE1L5GuZNNmdHqthS2maq+IB0fixnAa89vnqy/31V/3Gc8L
T5SBIH8unfV1m2xqe6NiBqAfu0X7vBk167cTWn2gFMjNKRh4biCrersmY0rfKPZ8ZV9cvm4auTSV
qaAX/SpvlRnxlCZo8dk4igoTmr6sMMS0cv3FQwZYCyrXbOcrUXMVud4fmD9QLaJsR/hmtRFRhOw8
TObNY4g5zxikjtm/KGVC08GMa/3r5293ddL/vxhjVyhXvGTKuvPdhHGfqjdVYR3bid7ww+i0yr+I
Q6BtbBvq+AVXuYgcrP3vDA1UsV2N/znw39z1M/JKEyVnrx2ZU6RvigIMIqCJ49yaCFRem1Z89Iwg
aBdtJs1b9KfOn1FHe2Jowb0dmRWR3SajohztPlQfkdQEnxfB7dqUTTdeGTheUuvYswtnfwH526TW
q+tPj2Jb6mVoHisxe9gkmICsZdc5VWDFxrgpirz5p0FVBsq5ghftbIktbC/99fMv/PHPwJtr0fsi
nmurT6yUKB+NimMee0PRUD4z0p2NxjPqYqJQ7rQ2sm/tZKp+T1HsPgBTCqGZxtfoB+tuz7LRAF9w
O2ocU5tZ8vlHwBO9LWtuUj5C09U32oS8zx7NDAHuRsToZ/ZAsr7O6WgXsFxSlFm8YZiXgBJlB1jJ
9XTlsvngYCMNx33NVBgZ0TUJ35RmkaUyNY91ngIFk3G0Q3Jb3yaOl963YSWvxO3LY40AHFkQ0uWs
ygzm/AVECfwdPHfDr3MN08BvZF59VzNQ7QUtCnklhlwGTTIRzpeJ8Dx5yfom9cI0Uiq9So/aWBXd
YyuT2diPzdBvDFuJsL50497ZFFFdv9oYBv3w1B5ZqyulyOW5YyBENULwpsN3QUFvaTAqpTWVx7Jr
8jd+Txckw2DIIC1zd96HodDv0hBfn883/MWHJU6z2xfhTDpGcM7PX7TGpdSLAU0HkBNjsWMW68Ok
RhW0rZpdxbD7ymNerod0BIjZBVAOoHXdWy2R8J8AhYbHMh2j8KY1uuLZrICXoYkkmnabmuP836ZV
wNdZkhe69ECIoOvEukD0HyEm1zs2Vlt1N6Vnxfs6c/AKrqxiHPbqbJvplde67iG/L7pwpqll2VkX
1JrIZliSlbk4ZZou8PbBxEz+QI7JnZ/HZjSTjWxIUW/12su+0ECASDx5mMwuCt35eFO3tay3/WBH
ypWDdbHXES7CAYIiCpQs2JJVeuJFk1XBJvOOudN2L6nEJgtlJxdxIUp687GvU6pVpprZsejzguLb
ia8QzD7YARDYgWqp0IcZS6x+Qa/ldWlMkzj1+G7d6iLWX8MSWU23lSINUi0T10aly994lhTxzGhn
LCq8AGHRDD3f42OIFQAqH94RJfVZuSuNLL/JKtflNI/YfKfuXJmbKIbWE9AmYMD0+RG7iGUmGgHo
OVDrwGZjXHu+fKb1AOmR1TpFoHyS3ZA62b6pUhHtLQZHV87X5bPie7s85wLcsZiwny/WG21chEOd
nhJFaW8qQNfPs1UbP6Ho/fAQiNuhqQlCHcUhJHk+f87Lu3P5psiGkoeBGTLXaxsl4rsOEqGnBAWc
bwj+mnvcvtSbdlDkqx1ZJcJ1wBXaUAGXMxTxvyMSVVcO+wcHb1ECplsGI3xRz1wlhIWNkQ8S7M7R
aHAVlQyE2/YpHoViPTIPQBgAuXSylxgC/WIUOyrhwVSKdPS1ekgK7Jki/V4O+jxf2fbvNfT5LkTO
A1ABBIj35vxqGxRtqRe9m3pkcVztW8y2rXqD9J7T+5lUJ2zNcR0OcY0Wanfn2k1cB3jnNNsIOJk4
uLi0IOyVDGESINORIDVXjvl3XM1c4xYOj2LSHJ/Qw02YCOw6xxv/pQfdf23Rk59P+AJWQ8BYqq62
EXSFtytffumvrp8NhRhPI77qXGOrl54k6aw5bc8Js11FYrFnOIGNMi+dJKeFIB8LhP81E80G5GXu
skmHseHI9N5R+2teFBf3qGkv7UOggraJVsO6591x7Tg2NOkjAC6L8XBmiG/C1qSzbdRB9H7uuoC1
hC2Tp89fwgcLc6nRoYL7Ri2ybjjYqOKXISHo6FlSw6EF2sYPpgBpv0cgHKO1dO6fIxEp15r8l+GF
jExl1MSsF+/6dZOKQIBvbjaKU9taWo4avlYHQKRrDT/WMbnSaL/MTBe/DVRbaXNQ5KnrCs+tgCb1
KImfuiwTf8DkNOm+7ROjfRyUwbO2E8JAiwWMDYQxB39aPiGjplQbQ0trY9OotXLlXH0UdShXluvs
HcKwLhwUIVqz7u3oFA+F81Jxmz90pQoRSzMQOEXwvPYZHo43eW6GEGSUfgRvF7X7z7/+u6bY6gi8
62EsnFoaZGsQMIBclJpa4R0HpSuqGzNWZtfHkEHHEgii4rzN47JHRy9OJdKJvWP9EFaD1GFlZkl3
GEulCF9CY2pDXzEz/IiBV0fgp2vnUcc06yusqCj3M9pYdRBOY/E04aZgBfixW+0DelxT7HdmLr7M
Isr+OB2JB83uwriXHqquO5EaSfzkqnEXBWA2XEQaLYSzmCCkCEojfBzat5oms63VAX/cRZUST0FY
g7PYW2Wr7LvMRS/dCtHbh6mrht4GyZsy/p1oUU3rvMNjJ00mIwmann2PtUjTYENpaU3kL0hK8Dre
kKg++W3xFWB4P9230OSGTVcqUX2rarNq/DKszJxum9bUp+2IJxe2GZFbggyM6/kRu0/jZ+UVGlyd
NIlfPv9471Xd+uOhfM3NgXgbDINVFtx3ZWbptR0eW7OY/pmKoZ73kavYNoC0LjaDEs8G2CITBEE/
b9y8e9O5ygQG6V6e7dKmlb0v+7p9MJFmFX7vlt1vFCjrOEjDsqmuJBTvM5fVz10gABo1P/UCP/n8
ko+LEQ6H8JRjNBd5v4GlCbuoFOGksrYVRXe93mf1o2gb1d0rQKokpjwDlUyTh73pV2iiUlTJwehr
Xxk71dyytTtGS00i/HkwtLc5VNkHRqZWv7QhSZ+cXE3MLfqe6rjRWjTHtpCP80erwsl9qwBxYeEm
h8SGXKhes8v71OT/EGW5yWrel19F/VRvW8AL187/ktGsXwaMX2pEIJbL3X/+MlQaMngbeeGRSbah
/uKiw2jEh9AYCUZUU2X+KBiOYRI8TIX6APHXu/ViVSlvIUCpgxWEPTapJV2fazXsZaILYgN/LNB5
hGYqgfMfZreOWdqTUZxSBujy0ZDR/JpAU4kfwBlbB3g8zZV7+HJFurG03UjsGcDCRjhfMRqNFjCG
l5+gUekqFj7MXafc6aUvmokRU3kNUfvRgmgAEe6YTtKLXv79XzBxkFI0+8OmOuX24B64AbFjmTrG
zBVAJ22vNmHVHD4/q5fXLK10QLTc4x91njOh5N6sddUJFfHG8k0M0ZvMmLWgy4skMLocqUXJcOvK
spd1E/nNMnai64d6+TqtyGF4uFbsFKfBq0PnIUZ8uQwSb6z/wZQIEjIj+NlDOHmZ/M74IttgwfRO
dv7nT//BC+fEU70xgkEZz1vtqd7pY12SwZwQAcOYpgHoRjyMXm0TlnVZl9WVdPqD9SC5MqpB1ZPZ
27p2aUcxKOg4yVOJRdA+L8OfXgGsCzZSs8enMDp9/ngfXOY8GqNYtg06gxeGmQWSQ8M0GfUpxI1A
2yVTBIfGRYs8JEk2pp0k34i25DiaftfTT+ZS6sssPkGMatMrpfJHzw6hh/D4DnV6V8/4a3OriKDg
E9HLkwjDYS/0ubo3Us2YIXCWj7jmggT+/Onfp9vnoWyh9pFDcorR1VrrcTCxMpEu6EBgxibmmGGk
Wm80yEbvMFcOvfREdtLFk0GwtIqPEBBDCKSPKiKBhU++O7QAsWoXlWy1UAwU3TUHJjp6lRgRmikl
dm2YGOuKQi0CtZuBR3SEkQiKV2e8Gn2Z9rtIqhAJBxfFaaCXZWN99Ubnmsv5B2d4QU4wcAc7zHFa
Utq/3qxnJoox2m12qmWXPatRZu+gL0MFSIzhtqrm9IZ77+bzl/tBYcg4ZOGUkCrasNtWl2YOmbqQ
4eycTEQ9T3xO0Az6aPysB6nvbaVJvjNRbneR1/GmhbCr21rTFD0IATLl+BZq038+W0yJdMx5uLMW
5czlLf31FiavjZ0GAciTiLUU8+UJX+Ic460RXKmr31cpMnZXMofLLb20k+HWMMAAT33BrImrIU36
1DllUFYU5NVRb+UlTC9xglAHbE45XkmtLqsTVjRwRlwafos67vlDDhimgHtjxTSc59cobs0gm+fY
9mVd9NvPPzFkCv62swOEbDPqRcv9R9jiOc9XC620JsmLPKK0M3e/IrNF3APyPYDiN9owzdjsBHTW
HsHKNtbx6htSFKlF1AnzhZOdeT8Qk1Ma1edE1dMdoqMKHgphk2QHq7Qz9Q/nrbFRvEl6d1OmYOl+
tXqI66cVzgDTEhx95QF6u7gdVUwIwYq25FuIqY836ojcwrNoDWE+LCLMqV9ZcNZ4EVrSGb9oUMGD
uB31aiLP72nfZRsAVsp0izeH/kUXeWN1AXpNKtr7ptXpVJSTp78o1GhcBFU0PlPj9jMWiCbum1Zu
hDs8cXCChs/Zpb6ShM53pzf6hyWhTw8SbMrOGsao3dQJnd/NwHnM0P0BGOkLRR2jKRhwLFRfYHu2
qp+ScoZBNcj56Cq152wzy+vfIhNry41rlepj3g7qkzZa2mT7VmH24U2SlFV4b0fCBS4ba9Yxd8Om
QAsw075bRdpMwMC18GtSjrAXcwjyclMarf6HfNQyvhUcw/KuFBZOrXDo6rcZv5BfsqN9tu9Urbnj
PCsoyCAaMftpWk7xsywZuBq4qv/AE7I+xqaop4A5UnjKUxpSSKumaZD3tOk2ZZ01dwiqlkkQ16Nz
spHv/xaKoX9OnTT83aeelvl034v8pteF+FF5ufeH1qQWblGwrsUTRPrZCPKUOsDPUG8wAvx62uyh
MPpweEjUoXxD84YqatIS2r+14UVo/2c4j6DkoePBNdEvrDax16gtMvNF8zbDEnHvIi1KatzqXCyI
cA/zoh1FojC/uHPYekdwCNgBKGpu37n6NLzQ7iyTHUTs4o40zfUCaWPXwa0QocMyxVN9tOeibbdw
k0TrJ4ldYWlPbu6cHAzHHF9F1uan5Tjlr67Sh/SBh4o289S73XYGOn8LvjnXfXNQu+FpcuHJbeYZ
w/qtDNP6TxWihkm6pw5zUIZOl710TA91zBJKBPDNvtGcZ1y6w7fBpLx9go079neumip14FRdGO2j
HM9aGjJTLzdhXU5zUMHxNFsoBVbLNmfa9ku2jEOChuFhvk2wiFyOl8AMOI5bbdx0jNsx1hsjjVrM
q9DAjheAYpCoNVrjtt5rP/oCx4NXrapN/VGgWd09Gbz+H3Rwyv7NjBy8NH08CPTyJhLZcK/2mix/
igGU7pFR7IxM1SAxTcRjvHF+d41Ihn+bKDbthwYFzHmXo20w+ZXttrelGnujv1A2DD4RWqVW2niP
lRlK6y4VUh1hrfTQ7CaJ7XYwTANV0ybEMeQBsUMrv+U/zLYtJhujHaCtSHsyI1daJJ/JFQ5uSMX5
LbfSCNNAtWpvsrkeyDXbdpr9DPSj6lsin53NNJu1c0JFT5R837RxN0quNn3Qynp4lPM8azeUP8re
7hPL28M5BZPWChv/lrib4n5XeC3uiHqdTcgPo2YhbuwZFNpzb1aefOB5w/IlgZhJNZlJlPG0Wre/
wokQ2tbM2/xPq2Agc+WqvEgYuLWBcSygBsbuDMHP47pBu6TCiXoCWKNbxxDp0RR+SIgWXA+d4dac
IWbtwyxMrwEaLq4vBlXAfVEMI90G77v8+7/uaEBowu0p8E52Vij/pKV4bmlZxBsdE7DmSvp3cTlb
yJtTJjL9W+q3tWOiauLABDnFRZyiL3dlNedvEaVN7YeTZZ30Vk5XEtzLbJuBhMXInSeDLg+I4vzp
ZjpLCIbpGMqg8bxFGlR9iMey+AdeiPagyWa8Ve3G2Guz1U8B+lNh7Y+9+ePzW3tdWTHkBrJC75Ko
Tmt8jaaOmXLm8IXyJ30ySt03KqZgWlfGb0qZJTupJpRSM851I1YpA/qNMu/+80gKHgNuQvSuYZZ5
F1y6vAT8iY9Y9gQbtw53aqKPf5SsY0qRSi7eW1xI9Sv15GUj1UJZkISUJ6agpd45f/e40KGsRZQ4
NUZc+pmF2Uvi1OJL3dTkBl6lVQ8DruLuZmqy5q0qw8Kn3T2BKjNp9v7XvJDztYitU+uQjEKxO/8x
CKXRMdSL8eQOiGVOidYGKBq0SDdYrXP0WuUav/yDc8UMkPoOrBCogjXOF8S0M2edMZ2sKoP/XEfW
ITfS4dvUluE1Uv46eCwbjAE/7ZBFRxJW/vnD2YmrhMIV5VNnSV1sPKP1UI+sseP0nKS9jzopvzKA
zP98vq9d/tq/c1GWNTVoAgz1yfLhaZ4vGw0VanBSr55cSGLhY1gU7CcOYvN9NiKxr0Rfik1eUG99
MbAR+v756usXvKy+WFFwsIG/MfM9X53sLuwrxBefaAKhEZ8XpXNEdqy/sZsek5rPF1tHLhz7aHEB
HSUjRyDeWCX5zpwmhg316UkfWnXExgkqPrhFPEaZo+lvpqii6MqSF+M0RvmU5dgFQn9FJn/dAwVl
OaAT4NXPuWIg+ewvglwGDkiFgwpRWufiADpy0L6V6kiuTj4/exsAM8ZbKXRGn9IV2hSgk+WgmBOp
au+LMXGTHVhb/d4yQpsL1hBKE0Q58nBU2L23Q/cKIf7SwPT5H1UR4/cJZPlrhvKc/fT5C73csjwc
MjcUTgvueM1n6JIwHqhl2udWjPlpwSreS+qD57Qdp0AZG/tujNPo388XvQB1siATpIWpTrcHMYpl
R/912eWdcKvZLcpnfMeRRcolulZB58TiTlidY91EuHhvMKfMoWVP0nJuXa3C9KlRpLFHb7uvoP52
U7WnnB0P3kSWc9AnpR1Pn//O5bI/P1iLMiqBiuwWUcR1sz62AMSkdaM/TbKo0EmmV9LuDThiV4Li
5RFiHY/XSg1Oq3EthKu1paDfbOhPfd0k066YnX8sEGdxoPUqQ47//lAEQ56HEpbDuz6veVqZDZpq
T0qh4FmViiK6cXDLmq7cOx891N/rrCpkIOxJNqhYa1AL1C5UFXAIProoU7hh6gOQ7PPH+mg5lK1V
A0ghzJz1cA7TJqca3dl4ipl+k7JV8Z1lxdlvNUqLa73Ry31B4xtk+RJ3WXINP4iTonWiWKfSCNPh
dVCq0PZ7upov//WR6OovJJzlfMJFWF0nda0i7MoM+VmMtYYbbNfOXJvM2oI4kfrb54tdXCKLAMui
8sNgVyVFWUVWG0FSzcV/8dn4H2XnsRw3sgXRL0IEvNmiLbrpJFGiqA1ChoIt2Cq4r38Hehuxe4IM
zcSsRjPVcGXuzTxZF6rbpqIKfnDwg0fuK3u+QSWWPTpZ3vxeMGON73wAV7PQOjgCRBzEdH1Zr1/P
B4gFrKWgHvHIqYnEwAAXtYW9zw/CPE7K+CCbooqM2F2if79osALsgBHDrWbX1+Pih8GQiL/0MZVd
TCuHxJ9d5ankcSFA+bGG40ttQuluFtpO6/7zYoaAgTIKijEgd2huL0b3yLjTrKbFTZVTLLXGAu/a
VGnf7b5tIpX279Xkrj6RdTy21ry0iHvhG72+WrSdcSqQFT4CVva1UzoaotlPKi5RzwDDCLZv39yr
rwSU2Cq9WolV5Gpc4r1MFwAnWy8SQLtECionwv4VLM17EVxXbGma8avabt1YYpG0LreUtp2WrLNi
fvQzyiPfiAS3oOy2fkLKXTeoW7ekknY0lRvEO4vGFTXW0W3b9lA5wXwqvcwpw9Id++UYZ44Ewuo0
wE9I3O3HlFPv3C2n1m3L7tH30+ZY63pnEC6mKbEphoWMVbg2nOpDWXGilwdc+fADCKdzCbzv8u9p
1kNmePvOXj1IGKqsGB47+lUkcdkr6djJeRLewOPiah5qjMn7apA7eWhd9R6A43oozPyUUwktwtYP
xPv1OzMuZoIRL+0e4WrLxzQtAnMzZv1Hkv0ctX/7sq53Wn/w9JiSyD3hbPSHIfHXtgC9bcbR0ewe
1WpFO8RTXx690Q6sDXQT2f0OdJn3q75lcQ6ppZpPKP4X6ubLRLHDiHsB36FalrTa6r2nfZh10Zob
r+0nRANDYhM6aCfLzzzx6UQQI2n+dtitHekdzM1ekyCBwESnfXvf4q8R7+hZrubXNewCAM5qmGCb
fElR4RPviswV6tHw+gGSH1Ep0Owb9TCZXf00m16zs8nEPuRUnd95Xa42zevTw0TMl0iF/GqHbgSi
TWLCGB+blFoeEMGGxjlBs7badJne9geRJst78QtXU/r6NdI8xDjEB4pQ6vWLo1qfRRKz8qPRGmo6
ANmq0KQ0OVkLbNfGu4pomX3ZF/+8lDAu7UOQCuwGMONcvLBd5yRZZnXDo2mRKB7yVPVTai2Rjz/n
eeB8TCiya75XUbn6TNbdIe4v2rW6xw7uYrMzpFOXS4BGj5WipkmgFzKOMBi0Uuzj0Sub3dtfytWZ
np6lh3gEMB6LB9P6xVWiNULVVs3p5xmt+jlraUUb6ZjfUOm7zbr64NqZcb/STe8o1DlHxSXftd3Y
/9ubxdIF3IrViz4XcmcqZq8fMniU1HEaWuCeYFux92YOqfvABIJQ9gTMblwAt/W/7Sv/jGnTVSKh
iW0KUoDXYwIiFHCOY40ELD+XWGFQtqLL6tK7Wahvb9/ni8fKWLT/ySpxEZL/OXm+HstrnbYk4zYA
uqz3P8dJxDsFAJ1wHG/WH/51LFIsuZGrFYERL4+2Iik1P/HG9OTHDqjfYXJgiMNV7ray8dFzvT3a
xZzAlWECZeuD05rvBKHi6ytbwYkuZPQ4asrAPpbB3D/o+dxuyRryt6Yp+n+Lm1jHY9FClEzd4c/Z
7/V4Jog8uwgSN3KCMvgy6DWImkySV+UoVsp/vjbGoqvPiQqRinNxbYaJpXtRixNVrfMl81vjgSW7
P+E4HTedMw6Ht4dbX/K/Ton/vzTuJEsWeyo2PK8vrZCJgmRGeEeBGmQLpMgONUevd5YqjDDWtfmY
CbmgnQrKQxxYYv/28JdzwZ/xmda5sfhlqKxdbCOFC6VNk6UfkcCbPqd+W56TatKfKSWIZ3/QJB3F
wCw2llP5N8LW50OMsPQkFlt/56dcrHH//yV0X6lDuSs58+Jo6Vg0lSdq2FEFl3nrqGX+CUzD23eA
EO8p9RWos0AJHwt4ri9v34XrLxUDLoh0lpwACdQlRW2hLdGzkXMjDUP4Cc0f2eKpyD55dfuer3h9
npfPm/WUF1oHk0DIx+vnLXDxcDBiqKaym/2osnrLYkfgLRkeB3dG5//2pV2spH/uKv447iuaQY4J
66X/tSsCuNY5xWzwOhuzbVHCzPuzT1jpxuj1btvNdIU33NXunWGvL5OuL3l8VB5WXdmlXwcpDryT
eLIjL0vTrzSrROguatpPVq9vIGUa7xwXri8THAN7WgwU7GqpML++zGCh1aUloxUNpU2q9ZiZ28BO
5cc4rmInbDkHPmjKpL309t29fnEYlsM8PQGuFM3862GTKtbX+dZmIhyyg5G0TuT37ATJO3Q/vD3U
f10hKh+fkhLrFtKI10NxtI37QQo7mttO/93TsXyKc0pCRNy7yxRSnFtuyR2tp3+9s5RDOGCDoWQb
tsYcvR4XumIbQ/4PIhcd1W1rggzaVFrg3EgxGzcaEthN57vZO+v01fuzjsqhbJWyYXa7vFoP1VAv
1OBjg7K9h8STAJJM7FHfbRt4VCgK239nxKtHCQNC52VlXOYfJv7X1zkRSBz7k+lEuTebZKRUIj1m
sx6Hadno721DKNDxv3s9D8BF/OtxXuz56OWY5L30IDNda/woHAwhUdO5QGAwHo1BOHVBEYRIwTvn
Dllvo//wRNrjuLI8GenVMMVQ3jMHKMFgjgA+UFm43cZcqJoCy+foHPZVLuadcGT30avM+rvfOPZz
kq96Zkuf9UeW7qnfmICHNdzPyUi/NXFq9aBbIha7ZYhF+2RCQ5tvRqF1/sNQw7TdeWnQOEd7bqtu
O9txbH5F1J8NG9vn3TwtZu2Ve2tQer0dumYZviD9M61PLHAGUSuCBIhQR0Ekwqoo4881gjCCQSuy
fna1YSRfqtrQkq0pMnXXWFXFuYwLvhsy12geEH97kZZPEx3gzC29XTbY7aeSrdd3zxTeJ2nHC7F4
VqAdxy6xfpvEn/zQnaHXNjj5qhrBupblYVNCnQwlMe4RP9NGSdWoot2BkM3UKVF9+jAuwnTvfFdA
ZeiwwN97mZ58xMJSPFdsFUGlcPtCz+6CUx47Mt1YZArUG9CEvvhsGBXi67EY7a+gQjuKloaxtLtk
jqV18FVFd11M2s+utUtzN2qtY2wXC8RAyH+nzkDAfWCdogtCdG5lc868OYjLMC2s4dYbAkQTOYxA
99aP6YdvKJNqBEK5qenepvnIbV0g/H9SbZfEBzEU6W1HDnMX6n4z/iwSh9RZJC8KQkqi/cw9g7wW
tF/lc1LmUJdQEHSt/kErG4DKTinK8oFDoa39KKx2OfUi8YMfY1CIfD+lZiu2w6AhLh3bZgpOWtPr
N9QGUSn089wiRJPTBBTHweZxX3kEyoTCbEp7b7g1K2ynG/XBSRGd3WPBRwk4tAMqdDRPSXEY4RVP
m8xPMv1nYwx5c6t7YPx3LV0d93cfZEm6cUjEUve1kNaySyzh/AZ7CuOOeaO78XootPRYZG8497Ez
oZPz3aUu9h5UsC10llh90ctumo2NLS37Rnq0j1VIZb0dCWeZJ+1FtMHywSZgaflOR6Geq52IlfgB
JSKXz+Yca9+bUfL1tHhokC038VyXxO3IBYYNYbvUkJO6U7WkC5Pqyac2tbxqW2jzUJ69uapJki9c
fS6YtbNC30jUKn1IrbnQPvE1IuUszXo4jRhbwLSnfef9LKSpedT2B6/bkwwl5yBkAU+filyjMF4g
0ltbWdL5qZPt3R5LOcIZI+ULvR7mtU/SHRbrOIE9fUCcaXgnt9eadlNnc/nStVlr0y9pWm1HEGs7
8Nv6Uj6BNxzlidhkcfQKmQIGm53aPyd1PbbHajFwv7Mgjk3YwLmez6Vq7f4X9bCs/zVodtM8pEVD
K2ZD3sHQHH3p1M7GFqqLKnIcqJ/NwziHgJvhR2vBqANKk5rT3FAXsMv7YpxK/NSWNf+CXBtM2zJj
2gZFOWcaEn4Q0TvurNk/0BK2/S3UPOOp68bqIXM0198nnT/V4WzWTkZSXJHzYfSL+lS55LCCwayD
LkybXiW3/RrCBAxIglE0kL6bNNQpdCCE0b1bmrHIld2hzoIoBzPwuQI87Yajl/AHAmvsQ+W5CTq0
mldlD7u7PHU2uXuYG1zzLLQ1+kBUskQYRPOp2JWxmvLtLFv9SyAWrduOxCrBHcsmRRHRy0TkWx3h
kZLMNGosywKEmZxI0z60xAPYN22buN8qMfn34GHojva2UuhuSnvId97AffjRjfmU0L9QybCZhnqC
+QqmEnC7O8VW2FHNSvaN06mEpMkuGzcJoibi8Dj8v2i0wH+PZRL8mJAmPrqd1Tqb9XRbo3AKpl+D
ypl9LJiX51wm6cfFrQHHD8HIxFGmafBF0warjMxUz9sDTKclynlN6bXFdfw0JWWLBtpX2bep8PRb
r8WAstWWRt2mZuEnm3SZ1bDzlTZFQdDXX0sN8XE4zmbjoavWJN64wPrdaWYPptPt23YXi4YSlJq8
7BcJIxWV1NqrgzVhs2QSAkWvpaAI7GW/INAKDqQhwzaR3aAZG6wkPKSll8V9mpKgCZDGnD+YJKqk
6MQcVd4HaTF9QQNZfsizOFv2WuC29b2dt5r9wbI1moYhm+a4jyaQ6r/lvGZedVbRFh/KaXHOsxwJ
ntW0ufrWxHJ61tPWKfZYqwNzD5i2u0nXZh6BvNK+6+fCNcJRuTjhhrUAdWiNxb3xKkS9oYfM5bGk
BvwClM9oo2nxRiBabc9TsQHfc+w2/HKj4D2IjUW6VLlv60Qbwlg2FeKtGHr30Rq4uWEBEvoWqJZt
s+DY4nZwRvfzGDc69tLWCU40xhNn6/Z2LqIubsc+sjj9yR3pikrfdXWgEcuUK6SJZd63N1Y2lJj+
3Sztt1lNeuLG6elShm4mnfHWIV7lfuRQ325zvep1SqpiFcxZbnZTBkkw7f26cq0bGy/ir7yLUTGm
kLwJEhiFzENQFf1HX9geClg/K/PdpA3qRfmieZYW7K8dlVt55FSr0+4RFC3DOHWKDyKLG4XAXC+H
0NAKhbch4GEdsDuoj6jgCJZiC2jcz3Xjsc8invg5KExvua9K20eBmpO6FxqcW6pw6tnCsOJUNeRX
Inu00C4M6TENBcZPz86qEer+KG+l5nfftUQfixtLH/sXQ1BNCpeaLIBPuijxKQ1d5T9ZTt/2G2MU
w0uuGVMRKWIQq6NpNHFy5k9YwabR+tQLezNV9z5d8/zsp/34yxsSfJKp2zryi1HLotklfadTei2F
ZRzxrq5JTcsM8jKzDWkessWXH51U5RkXyLlw21ux7xNyGHdxVCDbvZtVg2Y87QojDyX7YOsFmoTM
Dv5ixsW2bdxhF9Q9Mp8aHeXLwHoi97U/wRYfkwmFp1OMLqzNxEu+BnaP+o/2hplveZ+HYOMkru2H
Jva/NJpqMecHTfdnL+yU3mZnZcyVTQHViqtjWYzpDsm6Ex9Kr7e+ZGm71DtJYhCxampmXxYEy/wJ
5vPUHrKJbeSObFWXkhP7NHBy2uR4RxEExUct00Zrn6CE9DfN4vkPeWKgmaiQxd82gVUnp95okU9b
s2EXR1Uk/ksaVPjkoOkP7l5MVV5vRJrGLeurb3bbolE89aBOK3nCN4VzzcHZkT61SIQ6vJIKx1CF
uHHrzmzwUOej6ziW4CLYtTeuIW5jYNDxoW1iQgKzOs7yqACLwYc44v8IqTnCba7mDMGYSTJb/dG1
HWM8pbz0CJirNn70llTrQlNLDAV9Oqh/kXdUYB5x2Ao6HqvNaTThQKux5AMoihhOXonbgyxNSq1Y
a3VV7vogwVvRoxpeEDovbOnKFsR6aJMTTZaop3jpt242Dfr6UueCyn6S7CrbT3V86LVnPOBfKnr8
aAJrqh5IsFizkxbnYlomfzstfXHv1mbdnYUw5bYHpyXIsakl32/fLJN8dKQK+i1tL36BtzjicyXI
3HzUGyMeNxjOJB+AiTVxP3ZaTZay1adGxOleGUU41Y2c7k1cPUVkOrMIwr6GfMAEnjb7RA7dmIRo
7JF/rNBHdtmeCUEevEzcP9V+N3VUOvwh2RpDmdf7kkjlYNe3SvtQUFy3vvkp/+ewwaQUbzBuutq2
AZ2nPcjGNtgaMHM1W79rGLZVpqhv4eD2bFNEqX1s62V89LugRCLQKllAkAXIqHWS+dtncwrcSZNV
fUNvySwi2x5QwhtBzZOrjXFWd/AdvWCDCKAZb+1esJ2h0JhrD+ys2Xo5SVt5n8iX0Z6xUlvxt2Vs
uzsJMl4etB5s2ju2xP+qKtBbog5F+ZgT8EUBwymoxSiZ2BG64dMyIMQyEcpuYqXZe13Mv1ej7OHt
Qsafosjl0Rcof0B5HBQqvovXJ+0RDEpLzJ4V0aHw8hsLL6a1FWzgPaxEM3p7M/WBwhlp15qnOGUa
CptxMI+Fo3XmniQrkLwue5LPaEKSdJcwhXsh9dzsF10GnoJrJOmN3iGY24LtcB/tQNnVDSx84ycF
tmpvzumc3npOwcOTdD61rRoUgKpe47D5sfHyzDyb0ygmAAtg0XezXQ7cjL7IN6VeV/f+ODAphhrp
cNO3osHmENaLb/+m2RLbkSFS/7MOYm++qdvJeXIlqI6wYgn5jRONQ2Dgxlq2l/ailZy+fKQmE52K
dlOZPfEuMzR53AB1iYNKwk3yDyQzNvKUeSTdReCcdLmnPLScZ3c0q71BDqCxS2e3+DwHvko/N1o8
iy1HQgCJtsJPzeog43e6DVelWsA4eIJQPdDaoFRy8dZQU+tHkHnpSQsq++PYW8tNITKT1vhSTpSp
E+8nCsnukE7q8e2X57pKg2MG/REVKXQ6SE5evzsJJ3tSzer8FEj35HsifoHev0rexuw9+/JVCQqE
LZ6nVWOGFMG+1FWRXTTp+D/caMpo+82Sbw+g7LxpOoFhIC7fuaf/UYlnPKqXNMVQ+KIFfX1ptOob
egGxE7lNkB3NbMkftGUkWbvs3PmL2ZG/5E1eezYzRaroEHvsAdXQ2CcdD//L27f56gGjpyHEgocM
GB+t10VXgG2hGcgKLR1ZkMOxa5SJe4GINBSkiBIFs/63Xpk/8jSOvXfqjf81NDwMni9ECAet+evb
YDRJTbtQdyMrWfd1HF/2bBW6fUCfhK1qXKmvHrfp7BXasH/7qv/rEdAGgJRM9A5C0T8JOX8Vyy0b
3YfwZjeiJQItr2otL2RqiFcCgaY21EVIMh4prxihIcnVDWE0gsOVrJp38I7L6Z3Z+T9eQWCQ/L2y
GmkmXrztluU1QwI7JpqXoT80YxW0W23S9JOayiajkpZP75nT/uP2r/xJ4FforClsXzRl+wBWf1GP
TgQK3NwCYkgOowMkGC9JejKNeTr0HfFR1mKLj2/f/f9YitDFIefk27Zs5uvXD76H8VUUE52KQEp/
X8ZJ/p3K60DMeqBFikzSNSBjEf/+utF5p/W+fnp8dOv9+PuRmyJO1voZISaQFL6XZWCl+8HErDaa
3lhvKackGxs7FxTieQneU8j81+1eO0/8ZQDuvRx+1qZFeoBHo6DA9FfBXjv70zw+tKP0qk2fdvHP
JKv7Y8UuXryzEF+XoMFEIexAFINmDy3Q60uvsPuVFDjcqFBUGsK8ZVLacFAnVzXoxyoPc/Tem8nk
xORmg3sLT7r85/4JXzLmAhrWmMWDyzmvVoMV9KnvRCAKTdS6bRIhF7opvGp5R0Fz/W2vsCeiDiC3
AqE1L4mJvTdCilyYVxQ13WFvVfCLWSF9Cmcitcv2ZhAldp2OMDZvH7RF3n4IqLWne1Tj/s04GMN7
rbmrsEBCIAMCLHHWrroaJv3XD8AFfWuQOelHadM6B7NjEx/a7PoPbhks5wlFU0668rQ8eGUry7PS
CSk42xX2irMAa7GFY03FojCybqeJHvn8P36QtPd5KZn+mQ/Ry1+0KgO/Zwn2VX4qm4F6rJtju+Ys
sDUSz3xZ7Ho3gCnr3hn06oNgUNqGeH3QZ6BdvZj+l97u6T8UxckRhpaGnZuYd51XtOc0Scol6svM
UNRQ5jw9JjpOwX+dDhie9g+8MYMIU3IxXj8SR29N1lybpKoRz6uskI6HPY03ykul0R5zPJUIRjAt
4LRzh09v3/Dra8f3/WczDiUE7e7FxpgnP5oLnegoTjrCZ8wGTpIJB22T9Ml4wgRZR50rx3bT6kr/
/fbYV3mqLHqw52CrsfNG+HQ5G1gci+ZGzFmkz9X8mSzvrjrohpw4eeW0q5EzBs3NVLWoS/pUyPjL
aBJusm3UICwKCeQ2b21ZD1WyWYhlLL8b/tSYZ3KjEv1QiM46uqqYvr79o6/Wx3W1WFVT9O1WS9DF
B9RUo0btz27YMuHgpUjxdSZ2ZW863a9hCuz3Eh+vN58M53B/OL3wz6Vuyhgm2rOt20RlAuTeprD6
W8K32MvK6PPw7Uu7Wg3XS6OTtFImVubnxaXpNWlzU42UN7ERTBYKzRY2Scsl+dGYsmw3dH1yV8Vi
fKfNfD1PckfREdF4RSbKjH+xKqykBWbGwYi6QAzTiaqquZNWNdxmbL2e25RjawdwH4N0UIo4zGut
f+nqgYIz2obkX4U/uP3Qh8EyoeoPrPLiLjSzRqFFtlZkgKh5wv063ttWYgWRCOyh+jf3pg6CDmEz
LxPWRrSql1dOMMfoVDVSHIpbKB0J4e6MY8aL50eaiWSBqI4Oc/mM5bR8Byt89SL7zLLgmrFv4k3i
F7yedlaMblZxyI0WdyrN0OTbubUqelO1Ody7jXf79st19SKvwyFZMAgi5gh3uc9NSAGeqKkNUYfp
e9vIOX/AwJgfprF8b3919R4zFO10RKsoJZBwXewnHRuPe7ZUQ2Rmen4QthnvcmBjG5FQ6iSVx7wT
RiL/+UmuCkf6+ev9xKS6/qi/NnVIQTyJIHmIAlWN/jat3HLYDCVmqJDGpV0ek6VtX/JWTGX09p29
msJRqzN7gjZcFaTsbV6P3FCt8YAnLhESsvjJXhLzA+Va09lZ8aD3pznzyGYjkgtgBywo2A5vD399
t//ouDgeg8kFL3ixfCkhOo3TiR2RehhgsNe9NCztsj7JsTB3RS9eWgO63NuDXr9NqBxXIgy7Z4dt
3MWMkU2Fls+spVGdNcWpNJzB2hB053UbjfpSfHx7tKtPhWhzDDqwt1fD2ZUlcwxSGgKG152bthkF
xIaGDlaSpPQP3Wp8obLLHf7nITH+rgo9lLOoZi9ep6wi4skvR3lGomfQ6RxLem9lzgYBXfuUnJqk
le9c5XrPXtXIAqpFEHbwJqyW8sutIbEkVcyLpM46uebGIZVgcKNG0jB8efvarhJEKRYhmGLCw03C
gJe7vI7Wv5vnuP4h8tRNlGm9W20ySrfZr6Sf3E++009zsFmmMQPgga3mWef9Fbf0U/IHurRj9rOu
vNENiRf33tNjXz9sb537OZ1xJiXU3nr9OcF+gNOWKP3cCIqToYkBOjTREXzwSUQ7in5+pwhz9fmi
sUfltDLzDcQ5l9wqMhEB5E4BzdtymrxT7y32HSFuvyfDSA9J7BrqQ95a+jEfxvzw9oO4+ooCby17
rCrQPzL/9d//NWchwHakIO/sTJ7l4KpQWBYCZWeKXXFDnFn6zj77+gVbLxU5LQUuhF2Xp+1FWkTU
xVV9tvy6s79oXq2Xe1FiX3nnTb6+pZysLXKS6LVhXL/EBWCSoi/ras25ZEeTzTvQb8PKmVbFk3Bm
f4o0hFcdnGdNDD/d2K6f376vl+MTI7ECCzDBIShDt7y+Yn/d1yFL9I6lMD3D1hXPVmHaRDk6IOHN
ldgRd3X+Hd/zcrC1oUy2b499OR3/GXutLrD+rebCixNUMbUa4SOMXbO6hlkHRJIWCB1Fr1m+ylFU
X6a0m57eHvTym1kH5Q3mUImcmGPExYrLx577c9ll5yzmsw8zNE0f7bElBUpOpHnm9NeTdybIS0ID
6+wKCSCdFRMDC+8lbhXJo0nCypKfyU1Nd2B+4gi4s3ywvExu3cktj/Dwm40ipdnYdBLBmoej6p27
/R9Peq0lIIMnC5M3+2KyyNG1tD3dqjO+despoE93rwEfPvuDjUDNifPpFHjauHUgsLzzNf1ZWP+e
r9cbwEEEMSibHUwrF+t+j4LHAFSWn1O6iWQb0AHGYJ7QzAorkn0+dyV6LnpvHcm7S7MsEX5FLd4U
iUbjXI4DYVmdOe/VjLoKvb61BcPkHhsE22daCfn3oU/fRXD/KaVe/Ghc/3wUvJrsVi7P2qriwOl2
1XLqxiC/cyfQuFttRLoaQtGDhpTJCmgzWYf5BllLOT3keZL87pW1BhzkBRjbjgXlsTLb/gVZ1/jZ
mrKkPGq56Wqh6bJY3ASoFrNn/CzltI+DOotvhJUQaz/QbL5BbyOSL2lrpy9TphfBzqvc8Qsg7GHY
x7PZHWfauai+m0T7nTbxZECdsGgR0anJm/aeBoW6wYvYLVVI9a7Kt32vVP8406Mv9lPbNuA+4Tbo
5gFrgW3wJHRHfBd1a+yYVbX0W7u0c39Xm4FqeSuRwmxIorUe1ATZ5HMtnaQPtdlQidwJq3f0o21V
9UsK5PjeSBf1rZoMtyLFzBw+J7SfIB4t2fRbjkajoejsijYqXIuTYsCUN4S2LbOz1saOvVOlN+7r
2KHStJDAtDet1I9PQdARkzqVBkEPCGuG8rFG9JLfd4bUx6MFFuIOh84qS/AUIIrRWSTo3ZpOzwY0
lqftsq4txG1XFnFkwxucwiB3W/VhdtvJ2Bg1HW12g8jhgIv1fbJtPfLcgWBTD9hmuhg/jzIW1T3m
n6Te1NWSkNXuD+55xr4abxylKAoH2SKjoulrGc41nCRJqOsQwkTyv2F9JVXWNNup2OZ0PNU2IZ32
GfimrYf5KGnsOV46/VCAz1WYIR178UfIFHdDYRFrL0vT/BioueNYS2LnfNswT+DFHlrhbYplQqci
ZmmdXSJcoe3qftfvMnoE33Bm9h/GdCnW9GJv7g9Lknnphh5+CuBIWcHeGwHuHYzY5hVBej8DZ/L7
Yk/7H+oZOFrT3BDF7Ov71lo6cRxFqyc7djakxBlVK38Nc9L+1PXGyXcDPfnywfbiprhZ/Ng2Dtrg
tMZtELcWdRnl+l8W5SxNFAxIXRzPGdWHbCkt44YqYvnTm1Klh8Am6Jwc8qHpedc4EH7yEwIoX1Q7
Jc25kYFEE6gs8Q15h5/8RvWQFh+cUXjTb4dOX7Gr8ArGsMiILz5aSdsQGq2KCoEC1anDyMmDU+pk
zQ/KykW2s602kdEcTAlsqmRBJSr4Bpot6Nu+38bxRIxbXzNLRpM9UGZHdaAbH/lwNetTPJXIN7wh
BYhfWqP9k3bsWG6TYVU8FVllm+GiSik/I4Qyn/yUae+hH3O56+tSNx6zVKE1iw0YxdsZFbL7NZ/j
kaM0AUxuQKrCYv8yXG4SQcW23m28YhEfVu7eZ1EmabFVqe58phQ3FZ9BBevl58r2pj4sqXz2UZ1k
oDaHRCs7DcJ0PRo4ZtDCDdtiXILqO9N1/50+4fKtMnL9l06YQEbmN9Kbb7IvQO3qXe8fYAAHxraw
4nY4xMYYK6QJJMJuJwcFNqaFgT9oBzLpTkZPLSYEqKR/BNS9lgcn6dyMusC2RlYXmHzyX+Lq3HaT
tWzsISHad+ktY5N7Oq5e3J3qfupbStut3i3iWaOTghCUJEO+D2do5YbvoWtu6KHGaqe3JGJt9Mml
9mbKND2Rp8dqYrEwfMff2yQhKnxXhpDFgrOh7KnbLfXoOfu4apwa2fFYTLs6X+KvfTaP3YbCZl/T
tgrqrwOW1XYDmLb7OgcNH23MefbJypLgOVdgpG49k0hrPYXfd9K6OD4Eta3pmyHplThSMQJ4FJYU
cU/NYmbFAYUpuxvREAYzbXKSBZB8QlP/aKTVbJ9qUk/TyAS6G7XOouoPDS3sxgxh1qXGFilldhvY
hZpPioX9pFFtN7YAMCt3t2rivwQleswtWzUgYnFvjBozcm09pwIyzqEJUEMfOLHl3tZHnKJv0mmN
B3GNHpZOOKPpACAdDFX9KRAsb092VprVQ6N6rz8RqoZMKG/MRuDZnTvtWKdN8hL3joEtmHl7sHdS
GPa0BViK/HhGCklYJn14/2uQmMET6bTZstFnITwC04FlbJHhugTIJwjoI+Ts/njMUptUKGTaEv1U
rqj93M9SxvVdn7vDeKb0taChFigzkGPVWdXL51FPmywawRjclH5QFDdi6KaTAD+qfxyCyT5xXoLm
R2yYprazKxuD3fTQRpYB3H3L+d4UUTMMMt+MRJQGW4dzy6eJvLPPNmhH+9jVs5c+xWxJx4dVTPbM
BFL/kFaq3S6YX8tTOuOi/upQ5Rh3KbRAHU6/JoytD5yueES9ZbQn5QPGa0mOy3Z67iTGd44OGkBQ
s61vVldMhMOdxE1RujXUPLdvTAcNEL7THvdjtjSHSTVLw5c82YW8WUDdeXeLrMbuRbmp95KWdV3v
qYLZ8qjDjvsFTBY9MGAOF5VBbOe0gg0awPV21VEgauJkcVgc0XU/qJSOzdb1S/slqPkpm2CGu7dH
I27Y28lNHONnk7pGdRMsIJLR3SPKLp/g+jV5RI6kkf6OVWzakCTj6mkqsb0dkwwIwcYvxXAEgmn7
kaVlzpfSoDapdmLWqQlQAU7PnjNPzq77H2fnteM2koXhJyLAHG4pUero1N2S7RvCaRiKuZiffj/2
lUUJEryDGWB3vNhSBZ46dc4fikYx7ibFqU3I7qaePWJuP/xInKRvt6mlqMpjXCMr8Gh2ThZtMMoy
naewd9V9Al8125UFor1v6qh6+4m2DqJbKnZEO5Q+yuJnRJyINkVZY/XlOGgybEYwJfY+4z7Vdst2
2qgFhV7iyxZB/NIEJgfXgqrXByJUlGzVKCqDuMcd4X6xOBLIMccS3YJKU9QKTrmbHxQjBZVZKZ0Z
7vLC4MKvayTOQNXow1ZPCj3eOzMShTtyxB5AIhKHqd9ryB0+FxNY6Y0yRE0XaFEWdVu7ba3j6A1T
tKn4kSU6orWTBkPpZT9rwC7QuL0e4GKbZM7ONeOeNMYtQzI0rwa1ayjemx5NjvzppGWiCHJqtfvP
KR2gYmWbQk/s1YT6YR/rbvrcmLOmt76dz+mzKKrMup8cN9lmYZ5YgTKPBtqWRmFPvjY40toUVWWE
ASnwBPrNEbYJ8lRxku8Yc2fkuvEwfhSUUPFBABbZbZPC7d0P1GNk/DF3CiQaJ3QS9zlm7aR0dLS8
vdJKpwA6WUYT0Lkao0kYOpUnkBfyQXI6n+DziOq5SaiYfKGClB6QTpuLu9FrEC8lw9Dr7YC03Fel
7MG4I9iY5fqmp2Ve3aH3ir1Xk2SWEsBHA71fW8DU+sIa+82A5MHou8DEqsLP6lgZfulJGQ2+U5WG
GXC4Aam5ej5RmKSWvSHg5PZ3IUzRBBgoDIJIRWlvO+oOchd1ggd91Coy2tSDIZ8Tw5b2B6eCg+b5
KnDh6rHEMhs9fgVc8CYmL8PIXEk10NaZifS0Orhe8QzSvGoovIZKnW5KkuP8aUBsPuXMZgogC6DW
S8ZNkf8zthSdRfJo1oqzYH6RTkntPJ8AUTfydWwKS2y1EjmbIHFs/DuMEQc0e06V6dcwo8C3hZYy
3NeqaEDbIeLhPUdhNkNZN7gJ9E+VN8jPsxp14gl6hddALZBeExUwiZDkeJpzLf5uK1bc3IedNxG3
qIzoXxS3FYi2GkvuCRNVRoFEDiZGg8vNFMf3SiQl6QXNsbHjRu1QmE3piWxbmRXRtoiGDKl5RKye
Y4zYfgLEr2ivt54T7xWR9XeJ4Y0VWtlCCL8FhqM+DfOgGBuw/kmz1ShO5bs8IV/b4EAWvjI01qlt
Pc3lQ1I39rDnENUW9KV0VDeh9AzxccrkrOwtqeVUDKu43uiIqHkf+i4hXTLjuNAO+bxgRrOpiMVD
HDaIAIyikzIAYFvd2VGWqAGyWDzwNFDBOEoIwJdbqyxVOs20gpQw8a3aq0siWe0Vm15JnZxUpBXD
T1chIfGz1rXGIPK8TN1CLrMq34K4Nt2Tj+jt3bwQqufasxtkAhUnBAFLLxGXpUXtbnky4gaaQDyw
hCbc58KLzDlgleEnx7j59X5bzfZrbutknwsPJXqUUy5r2EY23KauHaH9ZPmYEKzKKBgyd45fUXgN
dx5ZflRsu8FrDk6o9+lDbZbJq5ZMzhRkE9zY1m9TCO++XnVpGYxJgfhp33RNdif7mn+/1IXdRwpN
Sk6y0wDrB1zbWaiSjwL0e57Y1rdwnsB5hvqsuAHYUDJnnESqEaHkdm5Rzebe0DaxIEaUfoKRiHga
E9uRz4qtl8+uPub6XSQxiONLhtOJdTlyuIM/xKPKvuWT2PR9E361XeA/vg3/bItCjsVKgi6pN9Uw
Fs5DhEicEyCD3H+fOrNlDoY+yoAMJGT1AVzbBxy8K/Cx9tCLB650N0DlfC62CIl5fxoiiAhBQdht
86sVZfqtRup2PORZCSVPDeEYFkNi/IIHUk/PjgTNuh+0IvqOSkY/PajYFk2Y15Si/SzDpn3IzUYr
t/GQG8OdaHV9p1Xob4AWjuvkIS+dCOeUScxFuu9nL7a2EdaCXGRG0oGFoBqouK84ofTNw8D760c9
R9p/VYKejp+5mD3ujY69HbnI8sAbLXXeFp2BqYFfGUldx341S2hA5OfAIHUJz8+PgHt/1vRRqDsA
odn8UFBhbnfOXFbjlkeNNWzAgpRvU14DGgVbYXtwKGtBJFWt2Tw62K+PwdSHWhVoAM+1bW0k+qaj
IZ8fEaafvV2Oja79ooNdlm+10tb2Npkx9dlGsxWbu8lJXMc3E2t2Nyiaa/P3UNrj+IFLeGi3RO7c
uu8pTvPytVQQZjXK3yMBM3V08DhzJh7Mlp8PV4QoFm2ilFrxHktiW6KbDLbbn8GZxKaPAWZeIM0Z
aQNJoj23AQ8dtfRJBM3huRON/AxPRKZ72y50a7/wDB4GG8CVr2U5tB0rnbV6P2tIYIL6wLrkWfDx
/GgSAsXW8MLU3aV1n06QCOpEJEFoxPn4wbPr1jlw0WrOG3LxpPs+gKLmhxZaMv1UQxbWnlxJzXWD
E3U9P0N80sB/T1OuBoZTez+JrNxjRTnGFabbZJO+Wk9AtRsJKybIOqVOdmMaqUcJZFPdNF0MgDrE
Bx606zREf+wobVXecbbSRr6pJaFS3Kgyntd0DctEpZM+gct/cJcq5F/15EabBWdMbR41hKP6j6mt
RQRLNwPTD5+y2jcO9YgvOSf3Hy1FKLKCckDK1wIWDX5pzam3jVS6qSizR6NUix3C9AQiRYED6jtJ
2u4lYuH9A0pBtnGrvLu0n08LhXRwUT0AEkCTz9NW1c0WjeYs0hkZVAgpHC/tTKHuVen0xKNIhZHl
5D+jUUDg0FFx8O1GtzcdRZbfWh/lN5rXZwgFmn8GTUBgcyAjaeOuOiXSGa3BtBTxmLvAL7ju5/mB
kmFWUgWpqrca/HH7OImGphXMj++pE1MSAL4CjU6DhXG92n5WdCZ48DeZOTmXpa3dN5RxymJPb6On
pLeyg57N6b3UEFogimWQf0SFuGTrQKxAMz64PvRZod8AIwVKk84kunvuWrm15gPtTFAoDw7eq1/1
rgl3imnA/DCN/hHy5S2r+rOpcvCR2AOPgicGVK1VNwMPrWgujEk8DHFdbuJhsD5aSOM/z/xGjsBS
ixraIx9jfGvHz745Rl70WBbfPji+a02W0eZh3Jhe9iBHEO2BmNwm/WxY3TTCwATGUCFDT+CG5lNt
3HgsMFSbyHB2ToFqyqQ28IPsqZu8oBF94R1TZVTnvSA6mTvDaDIekCHkon/titAtZmccEgN6MWBK
3rsmf4WKYsxzsCYifZORnAMTCmvum7EktkPH4pKv4PY+UYqpgNFUYsSQAAssIrstvRtHZbWA77+E
pvlCGQHkwq85DVrLkxg7hDF9M9AjFNsY2b79kMzxXqvm5qvXT0aAPOktcOt7XPgrbjAsGAwU0PAr
4xNx1mgI2TZzn4xO9iaKpPqINoWAf6/mxn0zlHPqhwsj34/jvq58k4ty37hAXVxs4SjfVnA80ajC
POb6V3NmosaPokqOnDhBFL2XdVMuDT1tUCMCRZUXcetDFe62jjQ6yHcSHRg/rjuHZBBWT7Stiqmp
qRanOuzdrFRe3bFOf9cE9185LJ/CN2KAkxs9i7u9HLLhBixo3ZxnAZ1Fa5wFpGym2++gvb9OEHmH
Jec6nl74MuqCTBA1LVzL4F76OITJwae9iWwd2E8NZzUegcoGd8PsP7NX8q/sjZwep6osD12q6f/q
C7P8NqxCQYYSj13NXDrMJ78NPJ7ReeMLea58BJvtfdGllah+XVT5vcWK3sLErQLe+2qAA+PiJQTZ
/HU6YmF6si+UbnzJkhBqluji8MnjUYO2AKWzxK9GI7slEHl5TNdcoGEg0NY2wJ3oc713xvElofD5
xbHd6auAunXUJpFu+ejN/64fz1WQfZ8jKEL2m465zWV/OsfF3qplH8cXc7Yg3xeyBHmbTW965Sg1
ouAKeV7oyU+8AKsbEOlLQwNvWFqCiIihV306tD0ieEFeOL2g5y7vOlexFj0q61dZqXInOsu8V/vI
fcsLs327PullUqdxYpH5NPEfphGzgHpWI+ca8HbJyNzl4jOaAnWDzxAFVSXSjRvYsAtj0Y+HY4aC
vAmucgmVfx3bqKq9KTen+UV0mvyqjW77uChgdQhDoNV7oy984fQwGJBaeg0IIq0l7mjf9QKk8fSC
RReeAC25r4bDZ9eBKlY75DlEjYDa9cW8OCZcAg+IlMM/y5//NcGh7RVv5MH5QvD4hZTWwJ0oTU/Z
laIxkUVqZdXeyIkvramF7BdYdgMVJHu1phrlIgNVYaaJ0OZLpZcfCymMQzZNP6/P7fwe46v4a6Dl
CP81N2iXCxB4nl4IzwttP8VluEGup+ly5y3E5+gOLqX16/qgZwsKPIR0H6gkJI0FVnc6qFVns5sl
zvhqNQmvbS8eqKCEwrPqXVICzUEsCKbmjV18p5f9/U0gnwWabgn92oKBWqMZZF3NWuY41RswYKPy
2xmF82D0MrKHpErzT2WNBPx9pKf6XR3T79i5c62p94Wud94+ig1ZP8za0bGr5hjFs/PJrAu5g3A+
P9WDvqlba5M5PZxeVHXibpOP9qTup9oQCs93C21visUeCjM4JMUvkRmOd20Y1c3GjmVh+1GVIsIC
5Mb4ZEQxfQ5cPZtDnyCBgUP7NHxNvdgIf1O5iOYfRTpWv8t+cp9GvYfpju9lLKFH6664sWjrpwHv
MV4n0IfAbxFBQYydbpVZ9U44gdB+a3gfwNiJUhhcejuN4V5rYHKBJbDomqQUK37SwaPWnVmDg7yO
RW2qmQp8If/t7BDWqLfYi1K6CWj8zPWzqmLpuGH7phWDZ4KoKDGcDQsFtxSeLWKby2a48TGeZV3L
mOB/lmcSACDwKKeLEFFtr4ey7N+GQusGP+F13W1SdDEKakTzYAaOJvrfHm7M7qZ2pfocecMwopPR
mzj8anPZAFDCJDW/sRbrKLH8LgswOx8RoR604envGisoFUY4VG9O2+fP0dyFd6CJonm50Kgj/PPC
Q0z1uEVxkIPRt7rMKAzYuHpSgjGt2PgZhp37y4yMIdrSFxnQD3DcIb9x+tbBifmB3VvwPzwEUTHQ
T+cnjRZUglN3b0pO/7fxivoABk/dSZkNvxoiYvmYISYz3CAJLjHvJFCAqltewYxuv7sAnQ6bo1xI
k81UXg3ETeVeb23no9G58pvmpKim5QR9wlXhlI/pnJa3NvX9tX06PAcbqCRlO7DWzhpI2IQoHFAy
d16RVKLnYY1uNn6b02iytlZjO+2bNLD9cvPB4siV4ZurGYp1N00xwke62YofeWQk3n4wibJ7erjy
xZ1SpFqELjUZzGaPOWw7DWaxpcOip/hfNIXNy75zmzszrEdl4O0AX23c4zydgLTGyxVVHE1oQ7cd
K4oaaB2o3ps7LQD0OSwauDyRlgaK2cdiL0pOAsj+ru6CIQp1nO2zRGmfxzH2ho+0Erw/POPc6s+Q
TpP5MuHEUX22UDtg3L6ZYAX7KlLvzbMdqp77+x8PMecXcJYN8BVEHwnE6dYmaufU7hx5r8hPIEbh
oDnzigle/ljpSWUHuF+Ut6Rdzw4xfrzgjTlOPFt5VayuclACJYoVVEDHIqmBOKSx+bGdioxGZ2RH
i5wP7ZAvWqSV4e76ZC+OzLdKUYPalr4m/qIEMlOk7os3br2BL4VSpNrq3Uen0FQEnyc8DLLwNnRx
CQR/n18LogfgdPRJwHgjo78KFA7OY4bL7bf0QVAhbqRmHVG+cLyHGrsJZ0ctbuixJJ3xYUwV9RHv
EaXcdGifxA+4RNnJg+eWFEzVPml/5LSkbyVX63WhyvXOwSa4GAa/dnWnhXGqlgbOdG+dsBvTB0VT
/UANsimDcDLHH6M1hS815H9le30/1uH6fVyY9gudgdf7mpMSNz2IlbGIDooVVoBwSkQamt79nPRx
GVwfao0fxU2MOS5IdC4tWOdrg+Zp0AAXaIry1oyVfGxlW/3oQ6z0lETXNpVWJ0aQu7lnbSTW8uk9
bwP7vrUc6d3I19exdPkdC+nZ0OEBcWevTr8wadvjlhy+Tf3oGnczZolfM5kXNFAHpG7MBQG0KaJu
1p/yhKvyHy8t7iqd+b8bBcFWfReN/Cu9nTVXVA6sz8MYqmoKiQKln74Mh2NKvxpWLu23Gyt/PuFl
RAI31zGVmnUNMdKJPQpqVwcUn7oHU1jVdsiH4UOeQXj3G4PbWY3sqYQKacv99V1fDu7Jl8dsgV1q
OlRHaMjrqnICbmZoMV091FGm7lU5qE9l1oWgANrUApw19EGbGtZHLBCbgIJ4cWOzzw/4OznIJMXm
MQjy/jS6ingKXUCf4hD10/CoaKWzt0CrB6IzlVvX5KV15mwvjyOyQCQeTseSDj2SUEuywzhXxa6P
rfybdMzBV6CU7WHbzd+ot2JR32bi1hv0PH4savY2/MhFrgOCzunQXT0o9J49cXBnG4h/46UvatzV
QQ0k5mGWXn0MFZow1/d2/WbiJFOzBVLj4KizcCVPBx3HnF6NpCKObBYUWmBLKAAnGgILmyRJxeiD
q9JucRouzHR52NMZR8SBLHNV5VQ0hKWapMwPAP3sh7ab21dO1kw2i3kCTx7D/trOSvTvxwgFHY+F
pVqD4e0qPqetF86dMRcH4BUPdPciYzNQXQn0IUTi6vqyXvhkKM+gVU1pbVErWB/ZmY8Vudz8UIZh
/z0PRy/QTARssEuu7hHv1h8r6lLfMMjSnmFt39rVy8ODNHqnaFNHPt1VFj9CI8dmV7sxHx/HrnEL
H/4IVdy8K50v9QRJPtZCWoQxD9ZtjeWGfSNGXtpkyhqoWatw7MDbn/6GNhmpVoeiOIQQCA/8L+RW
OOiltqOKnKmXTpE/KqX8x9rYcp5RKiLJtfF754idjlrlidcMVVIc5smO7mxvVO0AjWu5LytpR5ux
bOuNWnjQdGoeWNc3/dK3xNNpIeIDwSETXI1tKangYy0OzgRIazOAsQVeIsc/IXpTWVDOiPHeONNn
D2nqkDR7HD5dihALjeR0zLgHV+4kRnqsFH3qKC030EOToY2D1kIFB6hiBnow0pQPY0+msCeBth6c
BioZ0CI1zW68cc4ThOX3QInm2YgSChTk09+jWzHuu22cHKcwMsA3lkMf7pEFpjLimRUwzJh30Bh4
okqcQB3btNo22Oh2m4RqmHtjQ84+A6IoYupLoqIv/ZTV4kxqErq9bkTkiWn7awLG8BQP2Lzuu3RE
IKWVKrYoBdgna9PZepreFw6AkOuH4uJvoBqs8ujBy2O9QcaENTqd+uTYSGveDpydO6VKsh9C9D8G
dXbeEiNH9rQI43kT1SK+Ed/PvkKWgI4W1zbfBG3P1X1WDtVQWsgbHgs1cgK+lzqlIRw2275tvW8a
ffondNOSGynpWWkDJhe9pCVnQBeWXuQqAJV4js4ybZQDwntiW2JFr26SimdcpnvJW26ODtrG9bSg
YNonE5zBXTsJ7EIjdfg4cDBv1JIvbQI98aVUzy/ixjk9lSMPEugzTnQ0RvRB/LiASTFO5awiL5Kq
vpFPzlMUiuaunNxyy3c73zgFZ2kF67H0JpY2Ee/D9eNbsxburT2jA2wn0SvQHe+wSHI9ZY6ZvdmK
aSPhk9TZr3EWw+H6ATyLSgyNG63NZ8kTiC7n6dyB7OL9bHECtFGWd0ggSXaipphUJ9OD1Vfu/vp4
F04cz1F6VtREXbrdy+/5Kzc25kTrgXUkRzKs4aVTs5anmK5u7MRSt7MVmp/iiNNwfdALk+Rsm+AO
eR1S21jW/69BhSuQsR709Oih9PsRujdhpdZs9MwlHtXKLUrWpTnieoQOAGvLNbP8+V/DTTwNbKhk
gg515CIoqswbnaoDZNAYcU07AgZs6Jl3I7ha/L+e5OHQI7nLl/Y6Pmhnt7pSDVDRR1ccCwNLN7WI
0VPrZhXCjKDecn1BL83Qc5ZEFNiCRoZ4OkOzk4RUqAKH3sFTfaRY/VJpE/rfc+oAtLMEj1o1/nx9
0Atfia4jpkFvAAkCmuCng86xrRhqnysHpVO8yo+8VByNoXC2UWb1W7J1o98UAD4fndR2bnyhF25S
clGqsDYIEYrT64Yeqg6qnlp2eIhKPPp8HZ5NA9mp0WO0nbUQ2KmNYWKG3jryuGHRbip8QynDQrr2
RZsN++trcbbZlMjpyfO+ZROWDP10LWISx6kC7H9AAVy9tycLqGcie9XdZi3Agxvbffb9LKNxrniA
LOd6bR7R6HokZKfGB1dJvCDsc3Vfh+KhK5CIQYF78l6uz+7WeKubOdTrsR3hSh66SCR/ZieUse/U
/ZAj4mv/TLKo1f+PGSKUxksSUAyZyepsqXlaIdZjxoekrn5ESgchqXXEqwSjxgSL5Ou/T3Dp7VmA
wCjvrzttNIXTlHJjelBbmXwBApo/5E7U7JSQrvmGhNBN76+PeH5geD5qFMYWH1FsZldxPrGjgTJc
lR5stcNnwus1gIgqpY++ytVbq3kWHqCI83BkOSHwauq6Buii5ahRc00PbkqsU8D3hw9F77TVdmzy
ad66TmjcazEI6931WZ4fHAZemu/UJAgVa0UUbdKFJW0rOcQjULLNVHmZslXMRGgBQHz5BrcMUt/1
Mc/C0jJZ2ok4q/OBgNE9/RThLSAbGnbi0LZt+RYmMGLAC3veB0cZ3ddwzqbfodHkuBRksbjlO3We
UVPlomNLoRXSEbnDal/LNklMRRjiQHITfs8bF/3sPDaivZKH1k9EABMUNepRh8Md83aXkxwDmAP1
P8cjfoaNUveS2IOXWCWSIUaUOXSs9EBjau6DJrVEFKhimGjSKc7r9RU/y9eWOZOvLhkk4mLr4wXD
epJepQgoLiqCw14xyp/NRN3W5b7cJR4lAx+cXvW9KCKA7lA1xOH6L7hwzng7vyfsi4jpusCYJ/Hs
ipmaE/IDnf65mqt4LyJaQxvsEKKdOmeZ9q9J6lLO5AqiMc53ddZ202hqjIphicNcd43c1pFH/dp2
q/JFgZV2B4/W+wXDpu32aWdELbdBGN/AMV34rGlmU0sEKoR07DpNzbCSUCz8EA5gM13FrzQne+4b
pf+lUlb2ApoRg3uEWFre+KqX2v1JZsPUXWIydy/oQboop18YHE8SuCbMDrmZpjJIi16f7gBN5jd2
9cL8aLnyMqEcgejC+lzZHbD6PI+Kg5dI46vVutD/IKZvJIShV5Yj+jhCO75x85w/hkDWcY55/uGh
Q+lpddnV2ohrT5jmB1x5x+iHCM0q26MX2lGAUozohVSyMbcq13r3U+1MRBc0RN0a6Lh9d4+sejsH
Sj2ktx5FFy4MVHKgStAP5W20zrbQBNcipMDyg2bUcRxUUIp82iJu/4jmdzPeyNAvjIYKMALWLD/M
iHXTtTSBOnQVOwqNras/gzZHypKapyN+W9D4khsx+9JwPP7JZICAQ4FcxWx6Yk2pNiDq4LX1UMgN
3lgb6l3yPwVzsm/Xg8WF48v6cXbB8aD0sLak0mSHZQzGE7AvLGPexyH2QQ9hWoi36+NcnJSxuKch
BUGWtjpI6DWUKaGhPEyVqL5pHtwmtOjpkpdafyMCX7jzUFCgfoO5M2pn68OBrCjCPWhOHGx37nCN
0ur+EV6YdpfNODoV0tZekbVOd9lsdDe05C6EXu4ZNHN5uNLfWfezCpDpRmxMxUGtcxwMTLvh/IvQ
2UtYrC9dm95yzL4QFYh2yykh+6U5v0q1xwlwqJE55cFRI/0L9pXZVvIKQ3wsE89xWNVRQD8KKOf1
3bw0T4T7wJrwvCciLbv91yNSa+s2mYy6OiCjUG+wRUiCyhDl1pgkyHwkpff/OB77CQBdp70AOJv/
cjpeNkFZqqdMO5i0hh9xBJCAW0w675B7YaNK6KG3+oVnB5ZRlm+dEhRFG/qGp0MqpkuZHduJQ4R8
6i7OJvlRxC32A/koAVNfn995pkRDkKYNqEgE6dEFXN0imdGWwLw1/ZBqk3xxinr45A6Q13Z5DgQJ
ncDKqu96TYMimykZLli1cw9a4JYW1tlxWvqShAIqYOQPpG6nkzZoO6KRoBkHHM3UOzin4xGvI5gG
bl/gOmjtcShLb/k4niGQyZWo8sC1oB26KIStJl9kQzlFwtQPmEdlxzTuUQlEGPZTN0kdOtU41j/V
0cCGTm3nY1E16XaMHPzJ8EXEWrtGoGBq4vHP9S05O+L8KIoytGhxJKRSsvpRpRBSVTvLOChFlvzs
ZZKFWFkMng7pOIzyuyZpAH9cH/P8zDEmQneISIEuQ87odPlbHutpOdrGoSpc50eKJ9+HGokFSGOx
Hlwf6izuL9NbeAPA9Rc1peWn/PUFw06clwvUPPTjYLYbNFaKbNsMyi3JsUsnaqndEhJJDs11NTVy
O9Wsp8jCDS2rnmjrm9+jHosQGWnyt4XXR+Z3hnHrCri0eeiLgoUC0IB58GohbWUaS8EvOrSdKmy/
s3oIh4lEjIX+uvN17Dz0fK4v6KW9W+TjyM6I/Wcw3KataWNEjXGAhmA+KZFj1vtsGBHFKHv3lvjk
+e7RMWFiZAkEJ0Y73b0SM10lF6lxaBJDVz44yGMYQdtI1f51fVZndymvJsAZ7CCtGpQ8V18BdFQA
M7OFS7Ghokpstst73BOh+iUmlu0KF1nz7WDA8kC31sluHNLzw8PoxEWU+pdMaG0cTNWwKuLOtg5V
oiEKr1RofA11fYdwULON4F0qvmdP9e76nM8Pz+mo+uniZqJOskxXGFWd+pcYmZf7EhIUvAzd+i+F
HH3jcru0xmSxhFvSdA9hvtPxGqQNBiwL7QNC7VmQuXocUEpM/NqO5DNqJPUmDVFpxvel+z9mylwp
DiDTymW3HLO/gkDaR5jodLN9QLQK283MVJNNXMyyCUoPRbd4irDA+ffFXTpb1OpIb89K7P3o4K3Y
ZPahzoR5B/UsDMwO/8otkEIbfKyw65/XR7x0iGgyqmSEdPf4bk4nqUxAFAW+XIe2st1j34x6vhsT
PHc2aaTDmNbykqZuK5EXvsUDujw0w4Ka1Dj/y5//tb4jM6otpK0OoPFjHJLCBsPChu5h02jyHlsm
Vh6M/i2b2SW6nTxJIThQblmKTQgb47t9OqyYJrdIcVM8ouOh3lno+4zA3Mo/Li211s8y6L9AhZ0t
CiURMmz2v55nQITUoRcOnwujcz3rrm9V2MZKdeySSEeFSbZHLdG6gH8XbiqkvN+0ZjIenbyJb4x8
tt4L/8EBk0trgwVfQxeMcrQk6nv1MY3SAlkGzQzqoS/3xpAkCK9U0UOSZ82NS/vCaoNsAhuE/iJQ
23W7oa4qF9KdbI5xA2enKaP6CR3AZo/mkxtg4aQF+NhXAV6g9RdzaJUb3/B56kj3fOkOLv7J5rLt
p7tdFZHlFcibHW1kNzpkHhTvjw0qd/6oGtNs7h2SJbxSbUuRpC5JUdwpGJ3b9wKL0Rvx+uwO5Kew
4/CYFgiBtZY2rUZhsgFCHmFM4XYazQYOk1PyI9UG60bFST+7ApexaC4AK6OuB2zxdNpRk6JPJs3m
mKVx5W0i0tqXaXA6LcDpTj41U6dEAclsiMBSGhc4Ni1iczXOPpSf4gRqpDkqqcReMKN0T+yDWoJd
UoRdbao4n4zYUsKdkP3wULSyoQeIKnDxjCZrh4YWbH1nE5difskkNNF/DFjMjIoLly0Qo8UX+3Rm
c4boRIshwFFHKnU7l4vpmu012wTDtvu2qz6Q1lU36K9ndx5juhA3kZrhGyJ0nI4JIhIcphO1RxxG
nY3XLTbqI62keUYCT3Wrfy8NLwMuQP2FsgCkfBWjgBZ5TWj17RF9FvNYSXqPxH5lFzmq8kC9EKxL
39VpoKVzkW9i1+hQFMEi+Z+XmhnTBV16AR6N5tNp98h2lKNadUdgTfFHfum3LkuifW+OeaB2jX4X
tvotLNfZdY9IuQWmg/CMnLW1hvmMUQp1bDS7Y1ajzr0p+aSBkFiIynSTaj4MTu7uDR03P5+S09fr
831nuZ1eDUuxh6cWf2NZZq33Wa8kNPM+O1Kcjt8GoeZ37th0zqYuogK2cC2nHdbB6GC1eTw8jZrX
fI9bBKuUBr2v+05qHbS5Xil/D6i7f0zxqNp1SLfcIVsc+Ub1KS53qqJ7dym0vn3SgfS+kUCch1tm
wHsF7DgRnph3umViUvsGF5XsaIkp/dZCzXpqkW/TfRNpjEDJtGyrdfQVoATHfj0b+v31JbzwpUB8
oaVCRQIc+Zr04bWhLCO1zI+Va8SfapTUPsQKtqkYFKJbFFXOjZKSfuG86OgyOGwY0sL6esu6TGSY
1GvFkR568yR1R9xhgdGjbjnPPQ5xZvnR86L4tdadvPPDflKVTYFU02cBa/VDhtjSyzQ3Y4c2nAnb
eHbqA5X6eQv03ttmlt1uwSsqn2lhis4vZdaJzWjN4V1j6PmLAUFs40wzGqS5wfWW5LX5JETMQ+r6
supLlrs6mUv3j9cvZGRaZKtPcVQ8pForPT96wJDxqMFWFtsAuykLv7Xk8B2olIfWvkBEhzadEQUY
Z4vqfuHtGzusWtx2k/dV8lPOlfLVm2Oz2cFLMy1/rCh5LDiZKfEzPrMH0DpoRTl6bD9XelYom+sz
WbucgA7FZoHLD4gFcBkam6cntKbF05TYgJP1JE0TmHqKMGOFwMlGp2Z8NzleOW3hjlsfaGWkGBTQ
q7hHsjZ8jbAB/ywHc/hhqPTOtrhSZwid5rO901Ul26Dc8t/1H7v6mhZRZRNwMkZcUNpAvKxeACDA
wZbWZvgAZqLe0bfXthQLSlRPDRhasna2PSpbe9RIEIDt2yS4PvzqY3ofnlIHLGTsRyA+r5YqDTMJ
5t9DpdMQxb4ssL8RWk7Bw3VjUvX4HzUKKJLS0+a7RTKIuh4p4unWVHPoNIUyZw8T0kI2EK5Bt79g
uOyqi1iyI3/lqCNDOszSm8znVW76PvRC3eKapQ3Je2s99CTCso0ylPxz9QNSFnmyMUBgvCmIjaWb
wuz/i9R4urHAa2jI+7C8enjbAVTUAIafDpuHrk3fdaKFr6qT4RuDKPfuVKRf4nIo0H2CyLi3G4fD
ZrW6+0HkPTS5io7DL7tBYfv6dl/8NXwYIEMAF9vqulxt6ZhJLRDxh1YqMfYnYx4GfZcZr6aC+LeP
36C+6Gp584H2bEpMHyqZbnCUntOPVLrbG7F1FVrfF4f+OAUi6q6kIqvjZ1dD16u5mj+0+fAnsWUf
zEWD8lYZGhSN6DD5jo4epxrrSGRdX4olnP0V7pah4aMv1EkKcEsSe7ovGZ5+aoNQ3YMSU9m1Y62c
fKLDT5Pb5e36UO9lw/VY9AgQyKC0DLJ7NU2kqIqu70SJ10Cc3xtGBuu+yGTyGYJcWb7KsSm/TYOl
uC9db7dvhmKUSFHhhrP3iFowCKpWi74qLfXgR5P6hL4FEVhaPnjl+s9g985bZ8Tif5yd6W4bx9au
r6iBnoe/zUGiKFkeZJP2n0aS7fQ8j9VX/z2ljXNgNgk2tIEgCJwgxaquWlVrrXfQ9iqiF+Lb/R9/
a514DFOH573EnSsD2B8pdFbP3RCnbfU0Ck28tXX4IxFN/2IEdrASt2+OxBOYJ4VLKrd8AqN6XLtK
EVZPoaLq+9kOHURxyel2eRWO6f7+tG7sPEIQsyIQwAdagpY8+JpTYGjVE0b04IsRuBunA24f4adR
aTSUtAcj/4Y6gYlqyZy748rGvzFXTBmo81Pfdu3rOr+azNTV0uqpq/PktY9y+3M7t+NPTR2Nx4/O
lIE03rvcaOAilnhDpWwGsxXF8MTLHg3kDndRpVCsA8+L7EVR7OiFqv73Xg/XKs+LBBEIJ6hRDpkH
IYZe8ZLTVheD6gQIhyIv7MbPee9g9SYz+JWlvIrrlHsh9lFGI7xKcYnLDdq5sR3ratM/zU6m7aZO
0dGAb+YHVRHKpmua9nEK69P9Nb26tSUJmIaYCzsOM7dlw8Qmx3Yq26qeGh2c+MbtsnpXos76pk64
PSJtVjqfy6qxUJIOQqTD0ibr/nP/J9yYNmg0iF1kjdIWbXGvtEhtRjqUnwOdGAeZ7LHC1l6f52Pi
jpi4lFSm/KwvhpXddP1RbepKDuQUjWfWFU9BLdLEGtEDeypxuI98bVDSL0aH0Pz92V1fVOwdHnCU
nak/S57R5VdV4gqkFObeT5GHcc33EaYCUl9gWcofzexpky/iJEap24s15ZC6etHtRxTMQt/FVrrs
HqseR9+v93/U9VeXNlMSnA462UN84PI3NUAZBxT/hqesp6BH6bLGXtxMpwNRpjD8wJvS30ESjDvc
bKqD0WFAcv8HXC8+P0AiXSSTEr/o5aL06PL2VjY+aWpo/McQitH7SmbOHz5RVIbB5clKksR+y0fj
nyHfHhvRVs7wNCCA+TMzsh/UdtwduMvqGTLd+CgFXldfJnLDXlySNGDBmfMmAepCRWIxubjqkIS1
ddzoaAgfXe65bsPHUHtfq6UuJbDL8a2iTu5u7DYU3RGL+XpfYEgmtmhzUOmc2K7xJytWIvCE5C9k
HtlkbQxrTHjqpW3rbHMN1uUGXVT0GSF2B3gU4Opt8gxr8Qh1nAbeXJqAnZryTjt2mloE2HBO7pD7
0Rxkr5Bjo+pb6oLgoz0gwG47Q9e/hZ5d8L9Ciaz6hrBwg6YqFU/zzbRLpX/lQLmPRSxS7ZeG+4P3
ex60liRPMaAR9fEw2s+Sd6b5zWQ3tj9olObJLiO4sShydmwypexOSHNUP4Kq96qn2iqNvyCutHA2
86IWuk980Iot0gG2talq7App8/bZQzVVXXHiDar8LlCy9h6l3yaSmSxL6UOMRGJxyKd/o3Lyns0C
GzWfvde56Kw7s/cwAChyN6GlDc/eFOuNj0tJ891MRPqWDhT1fTMNPGwJhhaEdYBU5fRQYu/7pkDq
Yr2wWDD9GdF8zGLwm4pOsz4FOgA0M5l+p0kc1VSkKYWgb4kxwMHEa+qvrLVGdP4bx1BekPceviWo
xtY/afsOn4M4KoItGWWl+4Mzh/NrBTmg9g29ccbPOgwRxafiE38LkKdLN6EdZOnOrKvaPWh1h8dl
neQ44bXxGGHYYsV58y+LhPxwTZOr2PSJS6EPAwb3V5BlfbnyullmpVyHRA0JTue9AYnQWtRNZmR6
bd6azZNrjOqPyMXW3o8DlFL9JAdQpiNjLzZKkpvdC4CSSQ82CO7IDVb16mtmeSH2JUHXT5iUUpTd
5x2zPyTRjCiPb5PSICrtGdW8FojlO3hxLOWvhT9MhwxY5eJ6Td04pKIRt08O+mJbGwvawc/1pERI
v+8BtDrTV6T6StyymvxTi3UmFCVde+rSxv0FHHBeQ8TJMHD1e1yuei4g+DDe4t4b0MbJO91uUKfH
DT4JTKQohTIiYxVqYuWyW5b25TeDh8ZFJ23ogCEskgQIxSj4O0X7xPHmQ3H/TCOqj4ApabgPn3MN
6fnGJWl2sjL/Gk11tA8ysFEre+fGnFGIAJtB4CdnWaauHoljPwQt1oKtsB9wgRhe8qaNd5lRaitD
XRUE6GUwkkMbhXc4TIrL2K8DjObJMZpPeaPXX7K0yHFHDwWRISujWtsMVVSd799qVy8ZmCnkFSwy
WHfqA8vrpiqcbqz1+snUIutLmeTlAXS48qKX+fxbUULk88Horu1rmXNd7CPblD5/EjQrIe9LkFoy
FHrhdcI84spDqRchePsXDKMBPVwbwh++8G24t2KrbTY8bsXfY4LczFbMnRJLfxN15c69WncbnTIH
CD4oQJKCJU9+zrqWV5VjHVuaNoeZhGXfZaay1fRe2ejTsAbCl8d2MX2K/xTCqTlR61tW++bBBrPQ
ROaxGSxrx30w/pNkeqPtZ5wdSzoObfIljBCheinyFD2nD35yoI6sOodEviahI13uMlO00aThrHMM
LA5xj64a2gPNeGwsCwF2ZHbzz6ZXKur+/rA3FtmVkpDI6JD0w7S9HNaqJ8Mdelc/4o7hbXLNjZsf
GQ/Ff7IoLNQfiY284f0Rr56MUu0CnB40B9mhXKI7RYSpruIF2tGJhf7Draxir82a/oDoiPEPVpYe
Jj5Y/yDubOoPJqW+agWVfeM7Q8WiBw2Rk/i9pAKFYwuMSje0YwMT4ZxPvfFNQQx1i0Of8pjmk3rI
7LB+qVRJbr4/96uoBZ6M74sUKawZam6Lc633Xc4fetoxFZ1ofWxS5ze98RADD1F1XWlHXodqRgPd
hAAC44E7XTwf6U+OJVR17chhlfK8ChoPUNN1P+KNuy2Ia4/wworfNdr437DY1MfDpE/Jh5f78lcs
5mwOAOtR9NCOdROEJ6u0CZmVMxv41ATT/BNpYnNT5WHYQFArwnLlvrq14qg/AIJHyQ4w8WINRI78
fjGx4lMf0FFC4h/bGR0gIW0NJ175vNc7C6VMkIOg/WUSvARlh7mdq3Zt68dIHVPj2KsuLiZlHh6w
PLRjTCbM7p9ASef4JQvKvlj53tdHmZqdpYPY4WPTopUH748cxUgiUeJFah+VOcAZKkQuXWxFH4tX
p3LiLY0Ma0Ud4OaIEsYC0UByLRbBw7XG3iupnR6NIq92GSbora+qhfal8hp7Nyi6/vGvSX5PiYkb
WUqRy3vzjymaPRoLyM06x1qDDmrMo5HvcsDMKqZJXb0y2I2vCb8cagNPPIo2S8VzW1EtHO8d/ZhC
cnydjNT+hhL9/KQPc+2najGiTmil8basAmcl9bvatbLZBMyXdw0+hVcFnHFA7L7JZ6TLytBs92o6
qbyM07kqoW0iaLiyb6++I5VvdiwBAa1dgBuLYqyKDxVPG7VmpmklrZTiAzpB6TEGOX7IEEP66MoC
cyQM0vSFQE5zfzGe3STI32FFdrSsRNlXNSez8uJuE9Hb3Gllqp1SJYq/a9lgfPlgAGZkXhIGxAnp
22wuNpA3KNZg6aI5dkmnf1Ht2XhNQS1uEqwuKv/+WFePOMYCbGQReQEekaFfbtYoJ7J7sdkcexPv
JCvs0qeG2xxXnQEQg0Yu6OtJvVbFvfEtgd2zfygYAzsyFqOGMYycIpz0Y5t3Vrhpx1h5a2rL+zZg
sbBD56lf2TzX1wzgGuRf6J0QCqDEL0LsHMWurYDfOSqBmX3FFyJo/rHVxNHYsnZBmc+3YzP5EVhS
/CcHhnRALyiIPOpScbkqgHh9dAxSINRKyFJoxS9/Db5THK3IFcdGL529mks31FD8w7NtLd5eF+Tg
N9OgoZZM3JXY9MsPXHZ5HzWONh9Dagj5QZ9tkvNBDeoHfSyo7CKE7o7byUApokbBpnlTZ54zGMmU
phAgkZIq+X5/y12FLH4RYiGQVqUUJhTHy19UmRmwbGy7jtXUhUgO2VqbbYKYFOmISxiKgsh2u/Em
jIq4eyjIvN23+z/ges8TKIlatDFB0VxBuEXuipDm2XQ0cekAOw9EZkMXI7Mf5zrWzX2M0/T4C6aY
sVpMWGTlXHrw5Wi4k6m9d/OMy7kTsDqLfCF87VGonY+Zwydwjmnfgtv3FRwbUYvJxzJM/5r6Iu13
YTiXCYp+Wep90xMT+Vg6ATXi3XJqjrYS0ZebhU8i5SqkWiU4DWQyF7fzpCWNi6js+Bp2wjPb56lQ
SByBfXWt8+iWCqKLqpFHJqX5KbS13RxQ4M38uXbq8qB0UQeMjpgxrx3fxZZhtdgyPJCIGDwaroCZ
wVx4SIB5GHVSyBP+SAm7fYyAdzTbxkaQcBCWeLE0fF331SD0/INJpxyf4uZ7Fs9z/EqJraW7qrEu
+nPtGtVD7vaezWUA7PifoXDCB70apmzviSxNcz/TxqI6oOSlCvScg2mDDk6QrcQzeUb+SAPffxDZ
CWoBXIc6x/pyHxVZqgSRkhjPGYZ0jx28F+FHeI2tXQ/yg1+OA1OJTgn+AESRq0s36zxhtxnYHCdT
cDfEFW9KfZQgHGeTFfhY74a8KO1NEc9d7oN2AZdVTy2wyfsndhEvmS4/Q/YuqDjcMETvaWzXRqm4
z6mF5ZWfK/xov6nRRoAnDNFyZbjr7cZw9C5AY9JihDV6ubpeZkFMnWz3uTf1ae+mQisPphJgHFtG
6abO4mnrKJq9VVu0mFa+7K2xYeHS36SYgzibvDr/eD3GfZ1X05C5zwqZPupElK7oQwWjfgABHSqP
CXmf50exKL5B8kTS6f5KL2KjXGlwBgiw00bgUbdsG0MNSwZBQvqstCjQmVBOtkQsaz8rmBg0QiiP
bRSvPQduzBlODYroUmaSN8HiOaAR8K1U7bxn0vGk3mZGgiMnjSSxtc04OYbtiCEScPAvRjNq+srh
vjVjsl3cakBWUplcDB7ivAQUmxlzTKudM3jZo0gC48VWtVNbRMOOCrq7v7/KS2QBdIV3S3aeI7Jx
zte+/Mo4A4XTPAvxoqahkWxFYrbu30ALtbfSMtHpDq3Bk5p8w2C/FWoqwvPUVHQo6cPEn3M3s77h
2ZplX0GymdMms0JhOb6YnCI8dXYfNJU/q7PWbzy1Eg/4p8xrRMbliZSdaSKC1MJ5Z/vJAPXHNm0G
VyndTjOeMdcrd8JLtGRjeI330quxUFbO4/ITUYih1UJ6Ax+KxVo2FVU9n/WCktgxxAFyp7UJFu1a
OT7ZyTBjqZxoX/vBWiuDXIU+JsaLCeiHiaMOMJfLGU7RnFWmAtatdxIt9PVKa503erdar26cBJ2c
ty4HbUZTKphodmVjhMrdppWkrBWM8fJ4MGnJapZ9VUxROKCXv6T0JtwRqfO/iM7xcO72lHneVqU2
DvZeUcT4UNXO2D6KAp+zX4gPe5ja3d+v743xP+8ByUNDD5tXG5mC5INc/gT0TgqsoWv12UNqNNzy
kasQBVbAz37S146yDcI5PSZCVcMDdVvtezPC/qPba7RQ2MYShzhjgyr/mHxqAkJATf+rdOYNamxe
ECDbH0/9YxHUevGKuZs9bRjQbt+qMIrsXaYZ+PBSP4qML3kwztbDNA3T2aq0fjo4Qa+qm6Rt+uEh
tPJy2IVmZESbTlfD15YnfrQHSd3xB5mHVIZrzCDPkV4bdLWmQZe726Hpi84nf1BwHMoRT+TntBMt
S9xvK5+GYppuFeD5mHcOAJDbnTmOmfYFUPV0aEIvnF41o9VRQYXBbG5H/Bydn8k4z29qBHLN16Ic
ws7973F1IKDoEaffUyiqsc7iksAx1IlQbo2e0cpWtb2lD/VrWBvKpxYrxa2V53X5yGNyrSq6SNs4
fcQquQVNWGUQ++VG/ePQG3M45q1Vec+uUc+bUknbQ1tImH0hJvtLimniBzsojMiDj8qFDMBSDWWx
9QsPoRGErrznvrDcbYDc9Je+s8YtL04Miu8v6tXrl8GQ9MY1h8mhJ7kMM+lEe6xtqugF3NusPaZW
DJoNELdq+DOtTUFNTi3dbZ2ITjpkOjhtO51Q021sRdFRnuJs5eRfLzi/CKQTbWS5BktGUBu4tL/h
kr0UbmP9LbC3/06KPtFPki5fWuestReuwrpcAsIe1G2ahjBBL78wr70phlcYvpSW0R11ht3T0oyf
7HGyVu7dq6FQbINbBj1Rau+SrVwO1UdDQJ5l688NmMZPvR5Pn5S6iXFRhQFz/8suQzliZpTi6BuQ
BtOMW76WB9GEPYAm+5h5ca3surb2dkMXWLYvbI63r1Sdd0CJF1FlM5p+eoVwPt//BXLdLuInTyop
MEzFlaNjL/kS09j0Vd1k/YsaOXa5zdDdz57DWuTir/sDvYs7LkdCwM1Dhk/WBK3FF6xDiIApVvWk
Q6DdN+1sOM/TiOHHtsoD47Mo0bLxa6FVEUkcaiCbcNRzZc+9Sw3ch61tK29aDwL8BW8ljdwi60e8
HM0Sk3A3sejRYyhrez868nUstgC0/AhCzxiclYfo1dZnxRB0ReCNoh9I58U8tKbpKc1C5KQ60j31
raO9InukPQXoof7bN8oaRufGeFxuksxCpKGJutiO2tBqjYaByks/zOUmM4P8L24qXfipkX/Oq9Je
CeFX259KNDQICUmCRs7D93L7t0piDTxHuxd3RhOzje2Au8ZO579IRfu3+5vi6rqQY3FdgOjjbNM5
vRwLHIyXoD7Wvah1o79oyaTsPTcJjlpY6/u2t6Z/9WgSKx/walDa0dASgPoQthlzkUSNTuiOuDAj
OunMM8wo5ANtfUwftL4CXwfEx9kMaZn+uj/Vq4MmR+XVhlgKpSWa05dTDUSp4/ndqS+VNoMoVKxY
/ARlGB3uD3P19UBO8SZit0hPIwL05TAVPTITqwztxWlcXGz1wsyPvF/tL/roaLv7Y13tTMaSG5LT
zKyo4V2OBRNvUmPMiV+m2CyeOAP6HnuY+cmKEW7CIqioftwf8NbkZM0Q5xBQZCRmlwNWakwdLBnw
xkaRS/XZvQjNzwCtDqixjGv75B0ffBGxSOm5CbjiWSAQkYuTDucWUqCw0k9zEJruNmkoD28nL+lp
92rQf+e6NjzEo63mR1nZ6RkAECLHIfoVll96+IYgIuzhVxJO3VcDpFK1yW0oVips9NGnzuYov/Al
cFqoMThC/dNOOVtRNE42/OLhFuTFPusrPJqHrM9/jOnofm0mgzeimgvw/9hxx9UJUKyCycT9dX6X
nrqcuS4ZL5BfOZ2wyhYxIEB8AzxDqL3Yqa22HjlE485YVpGuiV1oRG58tHAmeqXWFuKPGYbm58So
sKFPTN7+dEjbvH+Cl13phzSeXEpNieVMfp6nLax0pMI8vDF0Pf1RjsjHFbuGLvr4nGdIV7QbgfJw
A7k61sv+a9myfD95CWvxNmi7SVmJdotg8E7t4fnCi4JDQ8TTL7fUgJQYgqVNdbIzTTmLMh8+oaKK
AzxApF0UtOljZQX5yvoui/7/HZUYQEUTFhgNz8tRJz1FGDCyyhMtm+ww8UB+HHCvPkrZgGfVKOYf
KYVQbMlU62kKs3wTC0y173/kGzOXlwr0FVBHZE6L2NtNuVqqUCJPDYg6H5VK5BJHN/tp9NX0yTBE
t+U6ClZ6nvIh/sfGkhMnWeYvynbUt5eACc3MSGproz0Npd3sRnrYUKJKcYgi/Xsk+vlg4ZfpF7kY
VoK+DA2XAzMg9Ei4UZBnmPflinv4YvdaW44nFnc8dK0RHoheym6q1L/yym1XwvD1PGV1TnZRdBop
3rKPAvadqFRMw8kbgbc6NsyXWrjTtnQiYxsaWfKlxfT4y+j1a2W6ZbLAEvM2YXCOLxUCypKXM4UI
oGVT3IlTFXjDU4+LODVB06NJl2nf1UBN91WW5jBxap6ZieKKbQtp6nFS9LW8ZRGu//tLeCShDEE1
hqr/5S+JprnOy7GbTsEk9N8dD45Hy2iSU1vX1srnXb4u38eSIgUknaiO8pS4HCsdYsXOrFacvGHy
yMnjeYb7OCCSuElnx438rALlSNOsiD0/tqr5737Q8JjoBhoch6j0ou+8srx80wdJ/WpUyDBu42oy
lKc0H/NfloXEop/oWmH6fNIu3Ix9YH2/fyJvrRciPnToZWEbUPzlHFxX1BQErOnEmtLZExWYE1xa
RfWASFaz8h65PhAOxRs6B1zh9Pne2Zt/pMzRUJdzB23z5DhxgPZLE6S7OZ+xtBycDuecWnfHNQKH
PGSXh5A0hwuFJ8o7CmFxCK1wyMCE9topx1xwoxvKsCVVDIWvCtU9Rk2kPRQ1Eppdqs8hdZF0Wsl2
bkwaoAUVbLnCaNctbvQMFTsbsVv9NJJc7BLdLp/zXKj+WKn2v3FcDl/vf9HrGEt7kzwBERg+6BUD
SQ+aeo6QEjkpnRvsbCfNNy2D7myt8fZKWIVbN0L9/f6gNyf5jg4A+GfTMLjcRqQK6CYDgThVkFUf
gkLLDnmfd5+suat2Bdtp5exdb1sAELJlyc7FW+DqIuk8JZsh8J5C+kxnWEdd6xthr30R02BpH8uY
OedsWNkildtW4hsXk5tnoynS1jg5RaNFsDI8SmEj0gONT9ynTl52pJGhOSb1DqcD53MeK86HLWM8
qhG8jlBYBCfAKbr8EfQqK0SEDPsE7kOLfRNR9wcBHHNjhaUq/L7NkXSwViUdri4VhnXhVEFMkvog
yxQiV1A8teCInIoZnoFNXkwHFM/EbZIo1slBC+votLp4cLFhfPzgnvLkqJTWQTnyHF7mTJxoRYmM
2TohTp38wusuefJE4HwxK73YjTHuRP/DeKB3kOujwk694HKFXTG5gkvcOpmJWRC2Hdo/4D2S+JM7
lNFDg7vqygyvjioz5FHCg5z6IcjGxXMIdR3oH5zV06Qo4/eiKuGnYh2wV7SGxk9UDN8bYGhr1PIb
o6J6IHmQmJRQfZFn+Y8onObzmAEDVk4idr57URhsSk3rt7lM8KX30O9c7do1qPLVgSUEk7fRtcaE
gngs//0fg1Kmz3Ax1JUTfIj8r6qzuQeNuvo+DI7z/f53vN6ycihqpLJkRyBcxCI3VU2yplE5BXas
Hqsxqh6MKTLPjYGh1GiaJDfdQBKH8t8arv/m0LSGQbpJEZ8lab8cql6b4ig8G0gRiq9Z3JpfPSvH
WjaDhFOjL6NYe83LobwUI8yflUB1FYVlFfwdN0qwkrfN5SKLOpG82iY6m0lV/usWon+aJqf+AulV
tXh8uWs2JzcHBK8KiVCWwJeCk+bkKaNX6dF5isI88gcdNRDYOj/Rtix8Rc2slQNzYxdJZUtGooAM
m2PxWsm6xsjn0PBOoorDlncTj4mN0mMG5+cmIWhlPW8Nh1sJcpLvoMJloXKwcXEUhhPQ+jTSnVXT
v/RVPVAf9WbM6o9eoXgnUmujvsfpvEYxZJWLZWcw09xEjlh77KfB3HcdmqIbCy0Ua2u3VX24f1Ju
zI8hSYx4ikkcrH65X6rUrnjAxuG5sno49EY0KN+arJwmEEj1f+6PdWOrIEoJXQELO2pRS/pHRMPb
cJBHODepV21pIqavIM3Sh050yR6M9e//YTjWkbKpScK57JUokP0tQdg+1/2cIBSZdOaTnjTdPtSs
WYEHBwfmfxlRussCzaBOtDh86Cj2jZZk0TnTy7TbNGEeD09tUjj6tpmLJMX6JcVq5/6gt74gdVqZ
7rC63JaXX3CITGVOaTmelCRT1Jcas81ig/2X6PYwf621K/nG1UFwe0cdoXhwhU0A8tlGuZdHZ7x0
6SLSH1GKfeP1ysOcTHX1ggLTS4pByQqv5HqWOqeCa5mzTy9qeTNreROTPefx2W10rAfAuFqbspm4
qTWxdgxvjkXsBsdL2e+q9K2XWooFUR2fwyLSD4CUjT1w9P4FMYty5cTfHgo+g8pgCBMsolnTuaYw
qoZpIa5dbqdS1Xe4LNhfPDVoPx7LWENC9f8bTF5df1zA6li5Sq260blKxrH2S2cQnR/qdqI8ukmx
VtC/3iiMRvdQWiXwuFny2RtF6z3FYGqVN5hi04cuAkA5xt44mLvlpxkxkWNBuHj76HF4h1ESZSRg
54pXp9VhJFu28ZmKbfyoZb13BtEIEyhSyjXD9Btfj4IHmRbMeao7y8uhsiHwjZEen3um9d2rDKAn
gSNlGMrM/Gi6w51ALZjgSWSRtfzLj1frYsqbcY7OIjfMZ3yllJesG/XNKNq1TO7WtED/OKQZ0nVn
KZKNok2GkpASnedoyjlrbWvild2PbbjhYnCilQB2fS1IBS74F+jPIlW33CgJ+7LX7TQ5N+gvfLbH
8vsY2Qpcj157i8e+/3p/g1w/0C6HW7zxhV1GFloG0bkYZxBEIApzLp9x9H65rV2/eiEcord2rOBy
pfyg3f3RVya7zGiUGJM9rw2Tsz3EA/UAffADXk+flbGZMTsw85Vtc2s8wiY3PCef4q3893+c+SII
IEFy/529xh2PqZco30LXGTAfFNZfDaX/terbzQGh7UDIkw2TJQGw7PSy4PqIz4Pwgm/qpBcvpR1W
m86dswNg6/5jTCU0viCDw0uj74QCCSjyywl6Zm/UA5C8s0lB2fBbeOjqSy+ietwVvV7Mj15fq85x
jKc52dCfW1NQvjVftHekXjNgcoChl+MPitOFAX36s1uZI83LiveTcOpTXqjlf1iNtc7BrcOJ4pTE
JGsMuyQ8ZpkSG1EbxOesaoav2dhT6zBABR7scC7WdGdvDoZdFGtMFRvK9+Xk6JMOkK/U6FwqQdu/
Nt1QH/SyEtWnCVDiSpH+uoQMpBkGFDQ7Lg1KYou9iuWBNgJtTc45famAnjP6fJtpii3ASN7c+eif
ZL9cwDwbPRpb/jQfY7/XtfR5IhFbeRjfuL4kLQv6GTjra4WpoiiyYcgqDo5W2tarEXoTTbYo8PZj
wM5GMaSP4kdKa8Cg7oeIa68U1kGypIG26VIAVX6VP85s0OWxkfVdek4KPUi2ddCJ76YdNBu7TT3T
N4n7/F0TlJfbuKxOxVgXvB06y/sk5n546fRqDagvP/RFCZWfBHqWg8sLQjYYLn+SUeUOjKkgORe5
lYvNkFAG800O9sP9ud84TXiEOrR4yL0pFSzGCScUEiyQhmfdrCYSdBUd+XluM/RQBCzqvm6dL/dH
vHEdEBVJPOgKmci5Ld7sesr1jnx8fs7CPDgKQasUf9YZ4YdAn/8T157ytQ20FiIXah73h74xWQki
JDhzlmWT/nJRUzsq0mlGm9MYinPdqp3YaHZc4/SnFEhq2aux+cZXREqQMrTUv6LHt+jSD+pAgxRA
71lP8n7clTVEUh8RDrtb2cI3ZoYkGSUBRFFJ+JZJ+pRpIejEKj9XqamGfgoacWs2sYQ5WjXmona7
xve/FTwgYFNiAkMCFnBJ/OsTw2oQ+crPTRzo+8ahHyzaWf9NdTF86swifqT41m3oJJvWRvblgF/O
yT7RFPH9/me9ETlcavy8n8iqAQwsju9Q6+Es+LbnqNE9hVJpkmxidPpADrTOOVYdLBSNVN3dH3W5
5MBhoRwSOcl1Vdisi5OD9HjvUC0Vp9gM2wfBf3NI4p7YWY3Dbyf1wo8KsMsBUZKgx0aM4iG0GHBu
Bu4iZkpfzXCPUxJ2h3Kcm8mn39I/a5MXf/BlLwckk5f9E5kHLhU8AKaFOfY/+slAe7t4jBBh+I2M
kNJu23Re6+zJj/RnwJOD0dfj9UcBGqyrXO4/YnBGZbDB7049BXOaJVsKqXn7VfGcMNoadZHNK1Ho
1teTJk0yzaNjvHxy97rbGRkg0lMlmk57wTcxz54RyDB+zEkodrUQzcq7SX6e5QS5aqn5oKDFzb74
fPUQad5U4IMCn2/2I5uuRqNaxXEcyBA35UwGjwxf/pOqzfzQxx5q1/c37PKYyBVGw4Dqs3w38by4
XOHaqqpqqBLtBPnDyn29142vuUUvTgk98+9B6ZPPg+ll3+6PugyB/x2VtBQ2ieylLA5nOPfWMHdC
O6l1rRV+VZBq+fiomNv749z4oCaSATIJ5TlzRUgSOQSGuIrV0+yMZvtgIf09bHvE1OOHONHVt0Ef
7Y/6TTA32buQkphULZDFuFxRpcvxjvZK/ZTr2C7sMUWkC+9j+RMnT31Agc+nKlcqP+/P9ApVwrCs
J4ADvLVZU2NRVjBmtMyNfjROSTuXnyPVzLcq+k4FKrP1yD9GAMRNSHuDMKNdM43Q/PTGXnk83jiv
9Mbfq/2SqbPcTYnRan1a9yZlYSdrNq1rBwc1op/lW5m9Rr1evhnkjEFfu/QBgdHi6XO50LgZTTW2
tcYpDcTsPamaUm8r2LudlzZI91kepZvWcMrn2nPWaow3NjDxgRMDugNw9lI3KK5yr6JPbZ4GYfT5
FgB+Yu68LlwTMruxgbm6YRm+i8fjSXA5xyLTa5IXwwQrZDUefgdJ9IBDbWCeRzEnP2mP1d7j/Z10
c1kls43ONYF+CadvUoVWeBwwtXEMxUMbVoAwO1g1ph8YhvLczV6mbYfJDM7ZOK8hWG4ERCStJCSZ
QhzdhUU8gn9U0HSYuF7QBP2rArXVPExFrqd7VP7Hp0kZC3FoB2/8anUhuUBiobuzconfiIkIhpJw
UHQkJC7zLZgz1QAwVDtBpkjSo1Bg2fhOJrTpUxPZqYY4eKketSZS4/39tb85e+p16DOgrQaX6/Jz
xyGcGeRJ9VPVRHr6SQmmfNuqONvujGwYnU0Yx7N8BBeltbX4jyVXJNLO93/ErT1H8+P//wj98kco
OpJms1bpp1rVuldQVfnPnBLJzi6sFq+E3DjcH+/WckMxRj8B4QaejYvLoHbQwgtx4jrpCmgMbuZs
QHtO6G9JR6NwV3XZjFiZGYcf7eTLAMKlwhOZwj1Q/8XLvxNZ52pDapyismn/ilBMDl6iXFWUfQwY
M98HInF/6ZLIdX/CtxaYq56E3gD+xzNxscBjC169Mo0TdeZ2B1/W2wdAHDNft+d4N1vTmiXRrRV2
2MsyrX93KbgcEB112nRNa57cUmufU28cXkqnTKCu1KmLaXJRRCDuqV2tecHdHBgpB1CGUlJ1+X5L
cSUunKY0TspYathLqf+MYTN80tE8Uf0qDkqsRYUeZSvX/s1h8UUEPEAJjIN8Od/cnAbNDBvjxDmt
PjtdE34b8oGeT1Abw79BahmI3CHPu8bouHX9gYSRSSQRDEzp5bg1gEqEHDQD7xaD3lolBmvaZ2E1
KngpVM7/EqekkB6lGtr59PQvh7O6LBwB/Jgnu4+yU1op82fIm27gF/pccVSbyNiVEZ2oh4/vXy4+
eMAESYkfuxx31tOoBKppnircjx+UpEvCjem1ve3HsVcg25BRztncH/PWJ0UdgfcUVzo4Thk5/8wE
ClNMVpObJzU2P3VVqJ+6ujceSCkt2d8GlW0o4uf9MW9d8mSzFKCQruN9vhhTAY5mRDyIT6IpknAP
RC3bBx2+CytR/9a2IVcFCELSKIkCl3NDFhAf3sEB1lQrzm98pPRsM48DYFFTqN20Mpr81YuUQ6Y4
oMOoPgABXByOMMA2XLNb+wR3NTjqVV/m23IqX+qmOStVkj1oxET3CfVf3c+DoFoZ/saHJA4BrueC
oxK+FDsGQoSlkVPap1ZMk/2gDIEdIoVojqemmObmEbEPuGtmHos1w/YbE2fP4n8MFg/NpWWfKEhG
x4bCzsiWOUr1X2MbJHrc+V0V/MtDw078MNQpco1TiU3FVMam+vHAJCVp/4+089qNG+na9RURYA6n
7KRgqSVbtmSfEE5DFnNOV7+f0n+iZjea8LcxgAZjGVNksWrVqrXeQCETDCQ3ksWKipG/L8xMdV4L
KKCHPtPwLVRG2huRZ80oxo4oFtFJXdNluHDg0KyS2pMkFrR3FsNqLr0+BD6d12owVLGrLCPp0cH1
/lPisNP90h6Mla98aa4lgEuGfawKljS6yZhVPrNwXjtlCLtuk45x9Kvs4izaqn0XKHsjnxrl4Jlz
gfdy7egvNX+yphNx6b0pZkusoMQmLs+BUdcndUIx6TWus9qf28H2lWqMat+Kg884JEdrjOS1ARep
E845rZJOgf06l45X71RsiOy7AKzJ1kXQNPe1OFSq3fUodSF6cH+nTQjGEGyttygn1nozjmle8XHz
qCzxzW5QresAOmzMsO1WqJ8XQiLQWRrKoD0lPWQRqgx9RK3aDKzXMKnNwMdrWph+7vbjSlni0ktx
vwI2hhwm4JFFkEL6GNEXeNyv2H5WM7ILKB8+R2OJJ5AYjal+/fc5lMgN9LSkfP9yoZhqCuNmNqzX
YkKH9k5ErtNsgtKm7RlXubuiNnfhhiUrLVAhOMyATy0m0THDWCXKW692DlNoIwSYpgo3zM91hsuf
5XXq0XXD+C7q0aK7/qIXhwZrD2mLes+ZZIydp5QHBtt8HTlpwbEbanNrJmYe3+rAjeo7HYEtCOXR
JP4o/Pc/6jMAdiZPQZ6Bj8oRZC6pLzhM9E3Sts6rESFKje1Q/EPtK3MzVU69gvY+P2eAUmHFwfLh
pCEZPD1UdSw5BlNo+mughvWwUYqm/IMWjT3t09Swup2rCpjSapXTi70+x+dBQKf0wwxDw+OcXX5e
RZ/HyLMT61VFfuKAJFyYbZEWM/Uv0hziZghTTf17fcjz7cKQqBExvVKvZFm41IysCgerB6FbZd2n
UDFFtqm4wm5URURrveXzGAD+Git2BF/BlJylRao3Q4pPhf2q94X4rTmT1uzD1KvW5JUuzSMiF2if
SLQaOe7pFxz1VrNDRNxfLXeu832SOGLexpOjWAfbKJxtYgfjmgTKhVUD2IVaKABOzq9lddvtHLux
ktp7pd9qVPumKmhJxVVsS5xOE9yXbu/+hfVbrVUqzw9M7r9UW7gISzOZpcYVkzjR0QUxGhSF5W1Q
Mg/3gt6m2LtNaPzMGnfeToM2i42iRp25RXs1WWu2Xpjwj8+wbExVeoMcdhiKt9xSk2PYtCLeJSV+
qlu3Q8HcnOY2+OdQKK/9INtl2R3nicU3dge37Xq0x944cuboHlOg3thUwksM38akHCW+uKz9eMra
b0Hcdith/zwaytER2jARc6D0ICfkw6VCTFyZC2obb3pgaS8TFYBgQyZhv9StCeJmzOMnstMCEf7M
WMkEL+xYdivJEbV/blH2IjwZVWOnqWkrryN1mHtTgW2dJY7ypQUNdLgeHC59VmmRRYYA2/9MMiaF
djnnYxK+oc1S+6iehE9eHEzbbk6/6KNnvVwf7sIWsmU/QYpywKBdekyDglFxnUqU1zSPsG1F72ec
dhmTL3Ymhuhj6NcTSLTQGe2VTu6FwCQ56wyLlCLX4kX21XQhGo12EL1RZp/sfdIPoXNoHWH9DxNK
7ReBSi7A1FXkc3xYNr1RxkUVWeJNw/72wCEzokkJUSt15745CEuhwn59Ti99Qo4UOmH0VqXczemI
ddYLLx4N8dZCWRz2AnhAfvCm2opu4BA49W2GNvDz9TEvfUdaQ+TudHO5sSw2R5YE6NGb4IT1FrGG
YVbHTaZgd2EVrfdsd1a9a8xszWz40rag9EtZjNmlK78YVJkhl+iVG75FcGBHPyYa3urCyJ6bGsLi
9Re8OBb+7lzxgddRZj+d1JjCnAKmCMx8OlRPaqKWmwAlGW9bdIOar6yZS2uTtIuvB+MDzPyiNJQ7
qCU6CAq9JXqb/VS1pAgPbSqqfPvvLwVGhByd2YN7IEPeh7XZRHPdGEnmvabC6ff4gTnBxmjb0Li1
prlxXv59NJYGnQKsbUmbF+vSsBBN0BTVe+3dQUWqs5HWvGar5mLXxEb05/pol+aQeyztdV4NOIj8
/Yd3G4PSiVIyjVeL5v4jqkwAgIBE1cnu+jiXjgUO4ne4FWFzKbohyVtu0qXBK00PK7vxQkc80Cdx
H2YNECsCaG7eg4NCaPBnOHpqvTL8pVSAwgg3Vsq1iLwvJlVVexdaTKW8JrPnZr5iYGQHvb64L5oe
WvroVXumWBwwO0maXZY3+dfr739p50upPdapVB05KxeEUVIGMRE86srgIYDV9pBwZ/mUW3NK2wEj
uabOjJXdeKGBCaAckCSSEhA9EBY6/bpmruHDGgjvVQunOnkoijrwG2w9jQM2LiZugnmQha6PuJqu
39Muyx4DC8fotxwRiL/XJ0CTu/G0RkZ1DEwx9weugxT/Tp8lpOLal14RvGYp5il+zXTfQJkvA+QY
tPZO7b3wEGpJi+HqZB0UEMHZhmuptgtomk2b1KmSbWXla6ybS8cAVk3sNjzeQGYtgkjY6NZMCzCA
UFVk5nZs0mq4LRNVQPCewu5GwR729vpUXBySLY6RNCuBjuDpTKDO24V6YTqvYzsjq6YYVfvA4w3u
zjBHg9Qsyqxv14d8jxqL2Qe08w68A7zKXep0zBKJjDwbOpsyeulqr5HqYWPMylC0PaXluvFhWOiG
X8RKVm8i0STWzpr1odnZYUOnLpnH4DnwVHR6kyLKb70qGPM3Q+mwdbn+pBcCBY8n6W3c5ckFFqeV
cAovMKwwoJFTxpXvTVnnbSbu069trysxTou6le0sI3WtJ6tsjPHfxoeRSf1dppB8FwRolxsVJZsG
XAHyhlMSVV/M2K5UP1FU7abygKHu04qr703gSPViiBv2vL/++jIQffhOcnia4OjeorWIAswS1Yxh
lBuSagUPqDMV+MPpXTBsemm3QRsXF5Troy0mm9GIRLIPLuGBsjl5uioqzZEGOYX+UBYi30xdGu0c
M8r2nhKLG8tNiluPzbqFylSvXFKWoUkOLWsWZCQGQyOxczq03U1N2EWz/mC3YXxfj5WgXBLZmzb2
DMcHX5Fty7LVH9pKNW7syW19LCGateLJYivyFLJcxD90kCAZLYNSHqmx2cW9+SnA9eLYdOhIBII0
LEiKaaPj5LVGt16cA5A3qZtKACiIEhb3Mtz0HnfeYmo5/LJk/lvV8fdBWusmI9ekLG3NTTzH7s31
r3y2pgA7wM+nZwj4FN7IIsSJ1lVCgNXxw1Ao4j7sRvuX19k/hOdlK6XMs+mUsAr5YjCamNpld2cy
AlOtBzV5mJMixh1ZC8pqa+TDZKM+E3Y/YGq2a6DiS29nSDIHSac8W+TvP2QwXdk3NQ2Y5CGN2/x2
DjsFX54B5BeeauHLv8+kJGtBF4dyAFbvdKw+cpsmiu3kYQzQgnJDTftpgJ74ZeSiX8uYLr0XHBwU
eKmd8O0We7Ng9Cw0tYS9WSIJVFu0Vly1uwXXGa9c8i59NlJohOSIPhKCePpaZtQTkoMsJeiUctl3
6oMY4vhgxTig7OJQa9dMl8+3AdGGiMOYFPW0pbevYcQkgA0fTVA9/WaJ2P3mBm4TYGAXt+z+YkZz
AMDTmgTVedhhhbIFQeFTlQYOI6fiw2qZ1JRSpevwBb0++plbibnr0wasMBZ37b6cJueHrXia2GSx
Of+gBTB+07Gl3l1fR4t0lCjAU4CEoWlGoQZ41+lTdKll9dMsmPBOHZ9UZt6Kqj9JOPbqbe0Wtc+N
Zja2uNKEG9RL11SYz743UDaq5bIYh6f5WXtjdqA2u+kwHc02Lfp7ZE/NdgfELK4sdFzVNCTi91bg
rhytS4M9eeelW4hEHKMCEHlHOn+Y/LYVlVmDmjg6iahc288rJfliGBWqRZuqLvuiJ/eJMFFpqd19
1qR52n0RWHAlbCWztc0UuPEf3B+L1u/7YvAsHzCkM9w5mZVOn5xA6KZPGaP7df1rLVNXnvv93gL9
FWQJ4KVFYWlwSrSb+6p7FNh6botp6vAyiPrCJxUy3E3RYGboNEpwH3ma8kUkhXeIPb1sNwMuJupG
NYvopQ3acGUVvdOKT5IFFjF0CvAKqCxIFvfpMpqt1gsKpe8fezF1mGnmaRpt0laxj2Ep2naHb0v9
FXWxqJl8d8SLsy1tsyHHrd14o4myHJ8TC+LkRhW6Fx+1MVa0lYh5ttJlMRCiCdgngOMwXE8fURSd
WahtnDyq01i6m8jQUaDsrPgxa3B33hbx0Jh7L+hcPNbdoG4ONipeaxiSs2hjk+Pg64geBUB6brun
D+FaxYB6QN0+2hnq+R28xl9WXKnNzvVyapRF0m9z05lfry+b81ennoU8J/0vUAFnFgut1dV1r9jt
I0iobj9WQX9rT/Fo+y3K+o7QN4WVxVtlKt3n0nb6lZh+YXQ6F/BZQK6S3CxZlUVgD2Onet1j6Klo
ybaD2u0txxr0A5UuNfwJfbx94r5W0rHq01HKWSF2u1LvOgs074BOMKsSI+CctcaKkNo4J0D7qCt2
sHeViIRec6c/bqMFm0pX6u/Xp/zCeNJyCjwAMj3AzxYbonaov1KUio8NN+zQHycgbhsvT8onLUuL
vzZaPcnh+pDnwYETmoYUe5AMkrdc5B+TGxdIvHf5MSTNdf2pCKZQ8UkqFQPhtS7A49o2opptV2am
ustGxe72pL51WfgdQKtvlg5X8pORdIbA6dSsInVcCRTyEU7jBPwfUgmpq472y1laVgyRp1eDOOrN
lGWPYzOFAJrqLviWoCS2BtY+X3noCTHLHCysP6qAi92mIeA4DlV59Jx8wv5ZGSJ+0t6GWvWlat3v
qA4bPnoM9t1UCXVNNeDdGH7xtnR8uLmx7aCZLXuFdZzVMZTQ6FhgvHpM+tEwNjDBC/E02kEFHHE0
p+5bBMQi3zpdEpePUZ+YqV8R3L83dTIF6MtZ7jcCWh1uujnwQnzLuI7tUzXjBtJMkwVY1y3pYJVj
jNet5RT6eHATvaALYOVkoTPNfr9RC8N8zFnnD8hexs+ZB3Xc74TIn+GM6t6hsoau3jqjmMdtU6Et
sAsKI81CWvMNVpZwlelnN4HyJS6EHj9HodP+CjClmF9sIwY7HIYeK2dG9IE4UiX6S6o4wTccrjzj
zp7HKd45qROkf0GLNOV9Qj3d+JoLFTaWZ6S1sbUiMwy2cIn66i5rzXSgISgvPkAQqnIPLdsa70D4
1OZ9Bd/g+2g0pdhYozM3twr2vMZtH8dTfWQJgUQc+5k63lB4KaAbJWwcKJxqGSn76/vtwuriuoq0
JL1uwJ5nabGKDWWUx+Jote1wN9XF+KJjq/cpoLzI7jOb6q+SVNaEuqgmMpZZulagPX8CeCwgX7jC
8QRA507XN0Xtjt1NFoN4aPe5VtLoJYqydls7KtzOJsUPTSiq+WiKMtgDlV0DPJ2Pzy4G6oD0AKvI
WxKt09qZUSTXA2p1ABH3ceGBKvNQsko3uptInpJXz7b5Frtd9dChkpRuPVqdycrJviwpIePChYsY
y3NIssCytZla9jQXni6OIp9nx8csVKhf3NpoPg1D37i+pmfZJ85l5y3Hk/UO5Yz0Dc5t6H6eOfzt
1zQuy/hFC+izfLdSFM7v47RRrDVLifMzweWyJuWXyTrpCy7CUVMhloJiQnXUsDu6m/QYummUcTT5
StQTqTm2it/X1+iSsienhk4knQIqzdC6lmOKDLMgz+vzY9/M2rBT1CF/EW6T17uil7TaNLJw+/YT
rRHx1znyjGyj58rwMGhxhROlYoSJ9f36M70f+CdhUaaJzAHVYEmbX9Z6rDlHWWHItKe6qFPvsQyi
rn2auMTrn0I1boZt3wCx8NPc9KLnyRot5cFJygmfJ7XoI1+v4yh9QQWvGDZq22MColdKm+z6esqT
bzhRDOWhzabBexnLbgp3BYrnjzXaTONnZEizcV8GRqiuJDnvooqLl6Kaj3wb5xo/lge+UXWJ2+Wm
8YRn+XyrTuH82+2K3Pji6EF4MNrKi19FVbEvvWgQ3p2HLEB6a7Zd+2rYVZFuI9wFP9lmapqvdRpV
n5yBcsUBl7hO+aTlSZ999Swhps+ZQ/VxU+dO9poGuuhXSjRLZrSEY8GLYENRGuKAXrIUInvIYydL
u6PaIDkHg9MoUHJViyL83A+NI/xsVrzoJhPWgG962lV+CyjuyxyaobFL6Czwt0e7LVeubGex5v1+
TrWe9gGo6GVbVkRx3+VZPx7zrHC0GyTrwsdZVMVdANdhk+Rp9h1Ar4D96vTjyzy4YiV1Odu9PABj
A4mmLHseZPogLvTB8caj2eGT6GOLYv7J7FpYm0EDRaC20bDyyuclApphslgGUA70BKo8p/HdiGgC
m7gUHVXY6r/Uob+b5jDeS5MQP+Za7vmjm6B3pjlB8dRw0X2gdLIGrD2/K8unoOkvS4X0jDzz9CnG
Ua+MlkvJEUoUYrddVZntVslH/U6BLBRueiXXxlu1RyO6QAwqvzdGNxaz31eZMUp9D5iAozIb8YNl
t725VYYGArbmpZTQB6uBvWVN2poD63ng46mpo0JQ5cZMAFwkwxosDMAnE6XUpsS7M9X7X5wf2bwr
On1+DNr5t8NDJgBWa2enNApqXPGQPyuFrfwjQJcdBR4Y4SGybpBqyKOeTqAJW7grEzmBpenso9j9
YyJa8aLi6vuYpE3p/WstnfHeJb4hoMCqXNZ0ZiEpVq07HQnnNTL7zfxUNq55cIUefom62fLn0WN/
OF1tvV2P7Wf3W4mol5xTcMFU1d5X9Ie6CiX7mjJ2bx/npm+/9UHSCES/Q83ZBbSSn4wm/U/Am/x2
fdTzrclNizovrQNGh9x1OsE4ao5e2VgOwMos631Qccm+d+z5e9Y28UNXif+uj3d2i6F8QEYvWXRS
In+JX22cvm4GJbKO8wxGI6v08aVr624jjeJXYsB52DsdavFqs53UilvE1tHOM4zu3KjGhEUFpbGN
qmjYo8wnDomXpbvRGOMjBP01HuZ5coUfLGVC6vbg5khgFiWLsEBSOqbhdhxRNkxuzawsm5s6qOfE
77yqvkF2GUSMHbvZb6/Tyu8tzJT4kLaV+djTOPplzH38XOEP1W0wQxX7PImmtebJ+bIzJK4OJXPu
v7jIyAXyYdkpvVaO5KD6sVQGxM3Vsduqdj28ICOCppiuzOkhoL9a/GuTAVcpKX0nhZwoxy1bKLZn
jHVMgn7EhVjdBK5TbprIdJ4LCq031BnC2+vr7p05fZJkIAOASixYL+zS+Z8s3tNrxGiWkEmOE2FV
OyRkFYYfJKmt+aUKBOUualVknl3VHm+1bgAO24aNp3Agw8vY9LDqlU0srKA/YN2sHblEjcMnY+4U
DKYmU/1b6sKdDk6btzedpk4BOK6iSvzKHZ0i2wS6Gm8L3Ui9HUiewTp0rYYnli6SHgalMN3E17N8
ksQSZw63ja5YybPVWeYBnn+HGJSqDF+oB9b5D1Cl+jfTmBUCg+QF+b0oh9uo7afgrgYG9paht/Is
uqYLPg3ckgu/xrwbOel8aK2/12f1fDejBQAQiuogfQdgNaeLx2qaoitqzTm2tMuibZBZgbLL4YDT
9Oy6YI3r9K5jvPyItBqoglCElr5Hp+OB1lGA8avWUetwWt0YhUnyl9CZ8GvVUg9O5TTzQZtEl/nc
/vtiZ/RE61tgacpNJBy9/TEUGRlIXMyQDmTrd9sBl9F84WEghyxHolHVazLStusTdenJyW0laAK7
NM6VxUxlJSSecEjaYxCCvXOqTI+2+tyYR4eCqfUSmp2yAZqt6P9lSZfsErpX7pNWtXnl2zlq2DsB
9uNQl9QKALp2RZ/4KqCG7qfiFcWm0d08/cKMh/Nad/k8ikqGNY6LCHdgw7tURA8T0dkVXhtHtgQS
YKKIfDV3jLumKEq/9hRvm4/VD69HQZ8j5J87rVxKWVwOWGeIdWfRCTskN0+Grj1OHJzPmhdEPwrA
qYgrC/MwT139rW76fo3ELpfRYpmBMwJBAFKTHGh5FCttqsyo/hbHZsQIY4sEW7B1Ste4Kccm2I5u
3bS3hMfsJgsLPMeuL5XzE5kbBB0Bzkbqze5y8MIsLOFaaX3MILnfqBV0q43qBqStVCHf8lBNfl4f
8MIJAPuVM8pCFxQg7GJpIq1U2NkU98eiAlG1HYNihMndZSFS/9Gwifoy5KaQJV+vD3thkil7SAoh
jh+Q3uRjfTh42qSaZzfqhqPLPSl94wEw0nQc/Pi2Q9iUzZ+asov1kM9WXnxxgqldiV0Xx4dFo/OC
9DeWWS6M1JwsrOiOLh4PCTgQbJA7YwIUO3l1kLLibFjXyoRQxqFQLHWt8XNp2iVChS9MJ5PT9/T9
jQFPylRL+mOM70kFODAW7t50++DZyJHdQ/tTofg9KmKlrnFhfckckyICwQgSweJz0+fy+nLyeO8Z
kJQ+CGiGEaYnv/RAEE2HwFtLMS4EP9g8IApky5RjeKlqktuJUbF6h+PoOmK8y0cj/48YnxrbxLGT
5h4d/uRPIjuIBy31gt9D7fTKtq7GPtjoSm+b98agJ8pByWsF99LQTkrKY46d+UieduBFTTdGiLwX
9u76Gn3PCk4jgeQhUQeiEM79dVmmG/RYL4opn4+xJoZnHQaisS3R+6KVbwTlpzFM4qcopDq9mVF3
jnaKTX67nfu+re+bKBIFvVAE2vwCVxWQb1iOVv7k0RLeoDZVejclLILGpzpbGve5VujJW9nZybAp
0tH5T51b7RXWO/tPUIb2DkYxIBI6zCEeztdf9HxRQFxBtUN6N0rI0uKeNaaOVhqOgqqBocY3NYfS
15DL50MGD3TLruhX0rHzridVLDaflO6XjFN70TxvNSyxPbXuj5pbJensd/kY0wm2q6b3DbfLulvC
oJngOebO5o+oE8M9eynydhaqt/FWzy1cRy1RSSq71olnzZ7tX/86J9LtiXhI7U+WSRcbVMlQ1h8b
cz7qXqQZfodRKZ5UnrjruR7vUUrGaO/6iOchgRGlvhIXXaAcy0JYPZbePCjDfGzNOvYHM9XvwlF5
CdySAFWonfo7JxIdrg96/umpk0gpFU5XKtFL2nPh9plbI+N9LPRi2uZ5YvrJCN/GTdWbYXTql+vD
naeMp8Mtwg8uMfj0BYN67Cf02GG/tD8QS37L4klfOWDOMxcJUqXswr2WS/0yOU1cc9TSulSPZTY1
e6cfAmdP6clKfzWNtFdJ9GakqWWYaDUWc+ImGzEmo/ePjE1uOdQRkD6SYgTYdC5v2J3IPGeKAuvo
aFM9+7TqdWCAobprcEBb2VYXvqXMxAntIPMIuXLyP5ypZuRWRY6ixLHp0/kAomJCidFK8cutG/uW
O0+m7a9/zksjcoA64AJYQFwCTkeMgtrEx3jUjlql5J9jJ4kO3miO6SbMunA7D81atnJh/cjKlNQ/
AwEEEOB0wDpstAa0ln7M+3mcd2Zm9e6Tmpoefjm6Hpgr91QZ+E4PANJAyT6T+iuAbxcziuWa7vW1
px0LQYDJFIRXDrgZ1vpKEfw8G5FgQpobJCLyhrNApyhROYMZSvTj0BbdRmtM+kCpNewzrJs33KrU
WzSJ4i3+p5SR//kTskO4UEkbIvS3F5+wDw1jrKjMHpO0SuDWiuDWCACeYG3fbVEYWkWNyndZzim8
CPiuJDEs1sUnFBW1RVwEdTyQc3MzRvF4KFDJ+JSnYfRJC2Jv4+Ei/Iz3iP6ATL63EXU37VDlWrVP
uBBwpbIORRqwLdBPZAj5sF+4ZFe5gb3ckSM5/TLXWvInJ/u/MQm7g59rmTlvNUV3lZV9emkRU5xG
f1GW3c7KjN1QTkIqvB1p+hoHb3B74SsyAtlG4KwcYxfHsiBMILBMmXZ5Z6b+ZCYwJ9WjVVT9jypW
6i/4DoKH7jUrXDnALo4lYRTcdYGmLevdBbIJkT7yXqWRjX/6IMTSljttb/4sOhdD+OsL99LXk/Kd
WNipktq2WEdabHpzTSH1iGKNd4NSPVJucd7svUadv9Prh6lYz+Lr9UEvvSIAEeBA70t4WbgqSrPr
unrWjgIV92dMItS7TK8wI6TvQgP1fxhMNjFQFKBeulyfbeOWU0Cf41gkc1zeq2hB7gxXQelXKKm1
Mp0XQjmVGeBx+P0Aszq7eA5uNwxJTCi3rdjbJmgxqVy0Pf1HVQ3KtkMR/B+FpuTZaJFvEgJIP/iE
i9AzR1lkFkpqHB3FrbbQBowcPrEbb6UehK/VhrNnSWsrsPULnxAUGZUrDkg6C8t+2OTU3dDNJvFH
lPp3ju1U+0ktpbnhkDPNf0VPgSvC5o8OEDhZkA7yYT6EGJfbgTdPNvVVUae3Q97/LRv4Fm1KgZz1
mRhrDj8XdgUDSil+tgQJ7GJXOG5ejoKa1tE2SrX73UtNuBtqkFZ3YE0HVL917EO3LSrz84po56Wh
yT0cPHbB9zOzp+8qUitGBCM2joqjlE+At7Lk4BhT5h7ArCU/uCEN8F6z4X/Je2zka9BLpGhCwX0x
yXaYtHlEDD/Oip1s68bJup0m5uBhDt3qqHZpUa8U9C6tIWm4JvVlpcjI4lVD7JVUozH0I2Vj5Ulg
weNsq6KPk31iz1myMrEXWnK2I7ekBGsA1Fj2wUathMwFf/hprrkNupGX2Vsnaykb5Mp8R4Im9r2W
5P7QZu2dYjiheIxKJbyjnqJ9vh6TzrFyOFaReHGPlzQEuAinX9k10jCBr5w+idDmWxd9a5i+yEfx
uajn8Z5Tpb1t4qlE5t4e4I1bI7J15Vj/ATZJzRobmGID7X1Nn/08g6LGTGFD6iex55adJa0GC+dY
bf0UQAVJfBGUpBVgtT4BAKIerA/KlwRolS8mfNxXzr332Hia0rD4uM1Kxg+7bulyA4gtgW9ltiz6
8i+azQDwI8v6hPKMc4i0JPuc13m/a3Vh+nYX1neDFfcrgeZ887k61HJaTpLrfSYJTGkca+HcHZ9I
aOJuMwogcCPlkWfUImLPd3WYiU2l6mu2LefHBuuR4ixoJjpckA9Ol0OODGEfe+XwNAVG/3d2vfYW
SlCjfAW9zxFsmaET/vNJBcCU6hVJOaYKZxVLc8rwLmoj95iF2iGqE133mzYuIJRl7udsroKf15f8
+WaX10gcxJCv4wx4350fYng0i6FFbNnBYaAt/vZ9b1EftYPXAa/vL9eHOt9dWP2C7yF/kpatLOXT
6TSzkMM2T+pHDK/m284c89uuKpxk5w1ZcGemwXDso07dRW1i1JsK/cmvltFGBdLlmniLjKn4LRKt
aFdW+Nk9CMIF0FODpi0QF3Brp4+l10HVgnipH7NOr/5C7h2hOtHLKG6uv//ZapKeTdwj0TeRyvZL
inHridzUgm56hNThDgczj9gxZssV3WrC/G842/b+/2/ExYQHsd2aE1Kujx1EjWajuGZ6E4Rt80kA
hzkIoR+uj7dcTNI7gg4Q+AIw5azixVlV2Y0Cp0lkD2VuJrccy8ZDYQRHLUr+mRn4PhQywEin8IMy
5ulHS6tsysMyyx6EE9DjMvEdBuGXFm9gaLESd1v7p4ai27RJNKRUrr/mMhzJsWmdQH+nwA3UUzsd
u2usUR86N30YR3pSIq1sWICZ64c2nW60qlzjb44i9Pfroy6Wj+SaAmaUybJs8RKNTkcd5ylxGyUN
36axsR5QXey2du3mGzNGO4bdNq0R1+Rh9yHw/9+AYBo4ROihA1E8HdBptFbVRzV47bCNyH6Zedm/
ga4LbqqpUr2HGO+47DPWg5b9pMX64G2qOVyTNlhM9fszyD4C+aWUMTkrr9M864N5Vl5R1A6ibZV7
KlefCkD6n4HyaQnEy64CoEJhXe6uz/fy4Pu/sZloNixtdXpmp++v0dfWe6Tv3+Kx73duF8abUg2s
fREFinfjWInzX0W2+NiYeX1Q8zaKd7NdKyuPcXEGPjzFYqH3TTM0fYMN4mQUzXCTGuUImlYYc/1s
CzH+HWYzRqUjrs01Q0v5fsvvT+eMvSW7dWcsrDTIMNdKDOUVghn24eVkGs9wrWOWPL6/K6FjkeK8
TzYwPpY3vAhYWHIaPpxDlrDUqg6H6A3gcq1+VvVcV/xRw3N2S8oT3ptN6yZ/SZKHQ17mzVrkurS5
UG8FFChtIwjQp8M7s1WSSFfhW1DjiOiVWXyc87z6nnhwAkjrcnslyb60uaCBcOzQnTTZ2acDGsrk
hUPhhJhmDO6wnekm7EDQxca2JYbSADYVZ9z2sTvFm7aA4LWhfK1UK8n3pU+MuRBNQolY4uw7fYq5
KjutmMvwzUH39GYwvGBrTI21rWxA4te30+WhJECKSz33KPn7Dx9YsVLGn63wTRuH5FutS8Ec3YNt
pLW9s3ZRvDQYhy3JPGQ+KpyLCG1oxEi7xWUXM8/xgcqmme7LtCqxeNeEpf/bpft97eLeDoSb5IH7
0mIWSR6GuXGr4DWqag1YTWJE035QmnDeQf0dnP31mby0VkHFc8F/J6wtNdL0ph3DQootWRUKl4Oj
J9ukLN2nKRpCPwymNenfS5Mpb0PS/QPhwiW7kGpemPZqqbyaJIZ+6Tlo6KV9mL94ZpSuuclc2Bcu
V3xPyhvwesvOlFkj36nglvgKVCXa8J7znQa47baby5tm6r2X3BDO3kiUIfHdAr/xlX154WXJTQlE
8sLFvxbfsqTlBmKrCd9abYpvmm5q77sI7Ae8J/KK6x9yefWVC4fBKL7TzwA2uLSbsigCcantFE7Y
os4fnVBx/lA1zcXWdftqlw1xLTZzolJC7eZZLTaVK0F9OWCgfls15T971skHApUKGU726cCnnG7S
IByzMU01llapDQeYHBStsgi51nJsuzuNOVjDo1z63nxr6qkQDpyz+c4SodRNZGVvpt7/FzrZnG2p
6nrGpiH23TizIo4BFKFdEBjuTW2sDX/pc0v1PVmsowbxfmX5EJVCPTO1VAT4Mlmx8SN1B+S0o9n8
mRP4/1z/2heHopyLEoAqZTDl7z8MZTth1xheHb91IlKCjYqUT+6j1jqU/qim1co98sJ5yh2DprfG
4U3jbHGgmfoYjy2UiLd07oz6c1Famfpkx3Y5fKVw7Hib2ev77Hegac2htqj5PF9/2wtByuUc50CV
tV1a4advWwK0DsLUjd/K0JxAYSB1/B+XW/PFMRqr32f2GP0/zs6sN24j2MK/iAD35XVWSZRsy1vG
fiGcxOG+N9dff7/WvcDVUMQQchAkQAK4ptnd1bWcOmcLUL36gSVyTjZfqJov4lWI8NjgVEkuZmFP
494eLScjYqNd+DFIRu3n7QWuWZNVOZu6sgTAL6wFYmyMMa5T5MPGIKcXUIez8zHP3Vz/Ox4G8/1v
DOw/5OoqgDFJ/3L9PbMuB7CkOsmlNNEs2w14yeIg2nK+q50y2oK1rC/u/63J3X11VgOduW0tjJOL
IaABeZ7quQl8INrWv66ItrgW1oyB0pK6c7A7EB5cG7MA3Ju9gsBwUaWB+DwmWeLu5w6F2medAXJr
w+uu3QwJW2b0GJ/zBoRGZbFUpmaKL7pi9PnOqkic9AK41C43qPqdw8H1SgPMat/+C0fwIP7gZtCL
5MhI0B/UuNfLrYAJlGHlpJe2bZxfrTM5Zy0Z0mOptMZzDBp265lZ/b6wXUpiP0QDluwZwrS7WAek
fRm0Rp0PXgpXwU6Pon7Y52q92XNdNUczAc4T8Pc8odfr66uoFxX01Bc7MpisbRttTvet6uR74Q7N
hviQ/FiLHIVWhyw1MNFLFWsR6E2BaAuRJdnF6wa39tUpng1/YJRkI3pdcWcek2m0UiWz+Bukg+F4
Yd/URn4J8tHOTlpsWsm4i4dmOlm1Ms8PpZOZWwwrq0bhh4X9UYfUYRl4DUbk1L1Uo+zGoIAFbQQk
tFO6cWgPokwN+6TBkbulN7myfci50lKFDY0uwDIxCeEztPRaTS+K1USw1GhUXM2GnDuoYgZyC2Z9
bjvS1VXyVr1wLRF9LF6qSW/GcG7L9GLV0/DDK8a7KdSNal/VWi6oqQ9iK9mTb8/y0NCfo5rCjoIM
WrxNGuj3ZIIQ5zLnZfHZnPG21JRnu9tbNV72iRY9MHpV7Zz8/a8yJMMQs8LZztO4bCLPTMC5yCtk
F2rpeX2yKohrnLTNjadsRkp+H426EXe7sApUd98oee9+v/2x13YXQIRMHzzJ0i///yvHDndcD32K
nV/0PC3/dXtPebJ7ww72DMSP5/fbgoqIhEFGIEAyr215Cuy9cdAgsBnW1mOsFcU3UqMg2CWq+HXb
1JobkBQa9AZprxBOXptSTEEoAv/9pQhCbTzkk3DCIzNkW+ICa58PRBnQLYJjA5dzbadsbH0whVNc
wsi1/qZZ7qIs2RXQhBQI4t5e06otCUunJkLdz1y8E5Bt2ahze/nFba3sDraf8hPyzo6z44RtTfOt
2sJ7Agqnw/MmXw47qPcYU80udYoG1n2aDu1ZFLiIM4pXxdfbC1u7fjpxGrGwxzFclm7hHoi80kKi
NO0TG+0P1dq5jKl8TAdITnbdOP5uTGO8v210dYXgYAB5Eu/Dw3W9c4w/zGWXcfCbtDUfM5F1/05W
008HSwCAPtw2tubSKA5DjCX5fVDIvjaWS5SYpnLyk6zInHNTGPm0i7UGyIg66yEa4AUz+qfbRtdW
SJJOowzGWTmHcm3Ug3pZiU1kWF21KePd6IGnLY3J9avQ2cJTrNqS8+OQWFATMBe2KP/ZejAH+cWz
BvreNrNox9IakJXSjGirA7n2NV9YB1ka0Nrl5Y5NJ3btzIbOkcp7foLoKMvBHjfNUcubyH0gJ35n
408m5ozFg1b9P5OL0+KC6K7QZCsueQsbymOcGf1PJKuaeu/Wavd5qOlS3d691UVK3imcMu2hJUIl
qUXfDpkoL7aKLheT7uOHQIm1ZNcj6n4/aUnx5Q8MkijhxCRJk7noellzO1eal5eXyIny88B27mw7
Vvdd3rQ+z9O84c5WF/jK3uLIDFaYZ2ZYlJeh5tljhWwipUfzN7F38SvTKnejtikv2fKVp2xPtREo
DpDKha+eWo5L2DblxVHzJj809qgziFe69UZouHYXiBAk9zi0Pvz7+t5VY+d1IQUcRIe7+kemGcpd
G+bls5i89wE2X06lhPsSQCCzw3t3bWkWcqym6MsLwoCJfswAhvyqs2gzBFzbKslXKKn9EPx60/YO
iySJ8R+XxGnC57ysgy/J3HZ3jPV9LurG2AiKtswtNmoANgxGNSkvjSsV+Pq88HZloSkl9X89rA62
0/5BysnoFZgGefrZu0VoQtzszZ1uFpeGtNQ8OIljnOwgb+ovVqOnW7xyayeRmgQsbYzKSxGW632L
EBVLw2go4ai3nE+J0sUQ6NWVtfHErSS2hOYEl1KjlJGUhZlh7NOgnazi0sGEH/iuHqndOavs+lyR
uTwKCzGLfRNEpcrkUbXF5by2i6+tL9481WlluOISGs2G+hyWadie8lwrvV0KPYJ68Co0mG67sLXv
Kj+oRLfK5uDChRWNDeFRohWXscuT4awr2lCfil7dgiqu2yHzY1gQdtRlI7AWOQV9UoULZLRK9Y8X
a0P1yaP8804qmJcLLplgIECWRKxLddvEGadyjjtuQh3nyjnKmwdzhNYpK5wPUVkGxR88Ohx+GcqS
BtFivT6YTTUHCllgeTHHoK932RCUhynM5rumFp29jyxvC1u2ekZBWzC4AEiRdt21xaI20qpulfKi
KEPz4JZzuy8Ahv030xY8c1vbZwTDsvtR5+W7fVjWok7rleXFlW9EMRhDllaXuU3cozIO012mtPku
bYvoPCNY+ZdXBcrhD4yCOZU4e2rbSz8DiU8VRllbXuBcg/dIaQJ3Vw1MRCeEMgcVN97t3cHcepJW
D6yDvDgCK0BtrEWCW6VDRac8xOG49E7OSpc67lGC7DaevtVv+srOYje9WaUikdgELUN9ZJQ2/gcB
QU2yXNGUP8ZQlT+loRCPtz/q2oMLOznvk034CWbw+gzFsKMBGZT5w5wr4zmB20491cZYGY+ws1rT
hltdNWdAyykr96Qsi8CFrKHtxsZLL3Cu6MrfiFl16ZPaWZXd72S3OPlxe3lrmweDmEr/hREQcFnX
yxPmyNsbiYIppYZCnaZlBIR149lbCrFrHpv+gBwBo+gKI+G1IVurrRIJ6+zipGX8tyj1cL4rmVks
ThVTWcwBWkZ3d3ttqyZl5kexl663uVjbrE+GOnkiv6DMlUcfPQsw/X99qYn2IRToSewzWNuajfhi
iTt7causECwGU7lvdUTpodeOGjsKkoBzaP1qZ2DCJ6KpXPutmX05H3Izy/Rz10Ov+jEbMs2BfbQR
hgXnnjlE3c4pGRY7N3UbxY8Twd63219l7YSRl4L2loLEFMGvN6IVdtjVkA1fzCqcvxQMUfa7Kcmm
+zD3vC+3ba1dWfpCYJfYBeoli9NM9iuK2FCyS8fwZ3NQo6gavujCTIKdSiV+76XJT9edc3vD7tqp
BvzGFWKBbwEWcDgIohAubd90mfedqWmhxHtNHZstmOHaGZMhENTFcrZ1WeIqxkYoSTXllxamreCg
x8H0H0LLKjTCQfHTarXpfPuTri1NcsxQ04CQ6U3B28lK4MpTzKFWcjE+R2JusnNTusWwv21o7ZzI
y2PYEpH7BjPCC2bNaUFWKtLMiHa91sTdnatOXXtqo2lwN17M1Q8JTSVXFZQKoM3rY5lXPaLwNpC6
QozjOYYazHdn1Nl2sYgdZ59E4xj8yae0CQtkkQZ5y8VNaFKAZaquFBctQQLtOJcB3RATjPvv219y
dWmIesmAjjO5rK2leQUXsSD5tRUR0/7pIvRXY8hYh70uxsg+JAD4tjT0ZISxTEjlx5Sk/nIMZXH1
8tQo0wn6tsvooCJiqUnR7QJ7bg/O7E6MA9P/ewRuF9zlSVp9oq5a/X171Wt3nzSEYizJKpnqYkMR
V8K70zG4qKjJx7tAqFrFsK8IGZ2qgFuprV1D1Bk79vfbhtc+N5BmFg4CGDe3iL2SCbnohOT/4paK
eiRYhwfb7oVnH2gGt99aEGzzRpCwulYCLiQnJRXPMmZXq8roHaHkF1E4Q3JKPcZjHxSl6ppfSjJH
UCw2AqGpHZR26VaQu24bTyCxbHiExXeus8oaJPj0MhtUBEIryR0fQRKJznGz4sfoRq2x6w2QdBvd
sDUHQVOBnj+T52+HVFR7au1Jaam4J1BcogOetqPv2ji+zwzqJNFWiXoNwAKiiyEugE9c2+UQV9VC
7+ymCXX3ZtC+W2N0bw46VXe1G8PHyGnSn03SRw+J6jTf9bQIH3mY8i9aN1nPt0/Y20/O+0n1jI9O
558H5tpXafFYOjOgwYsStPUpMxTHd0WeRIwhwae5q8CUMCLgje2n23bfnmzsvpBI89wwHrEIaHrQ
F3HvuNHFcPrqrGdmkBy5uJbYZ3E3y62u0o14dAWXKm0yNENjUA6pLPyIOo8wW0EcSaYtUmfXO3N2
p1MUHb55itE0O1pLtvMwxl6bnaYg/Zc0ofXCnZ6M1daY4luXxk8hAUDbm6bBmwFMx2G43uqc+JLU
ZDYzkzK/qyGe44e8Bqt8DEZ7FGcFwXoyBCV395ZITed8ewtWDiE/Aq4FxkMo2b6lcKc0UFg5DX0n
IYKFtLsU/xRGZ+2qtLWPToyMASKbgNY4xNMltgf+YxZCbU6W0m6SCr2NBiTPp6R9gScT0LC8o686
bJU+CwhMx+gyj64NI4ZZafmJWh60hrfXvWpI4u1p7FMWX969clLBLWlhdKkj5nohNk7j4ZQ5WbOF
q9kwtHw2Gr2xrTqpMWR49V1MkQLeZigsqo2NXLtLoHZgzpPYehzK9ZdzG1VNU3eML20Kp9yOSpeq
nk3IwIZTbTPpDyuiWm+Jv8pk8fpR5tQwhMrEDkN9MHleG61p1SpFqMeXEAKSyAd9N/7taVn4YSyL
MTuDqojGnTHM/bmYajvd2MPVs8tCCAjkFKW9JL3VY6vTjLpG5LHvyu+OEQ2PfSRC6zSG1Id2WRvB
0B2WiT0fE6q15k4b+8EuGHVwtd9FpYr6cPtUvX1C+B5ERIbsPPK3dLSvjq8w1SQIvCq5JINVfM/U
uaHXgjTd0c65R7dtrR0sSN9hTaXIhEtbXJWorbRWm5P0IphBGp+gg9GhJm+a0dsq/qxbkuIYUqT0
LdAyhnNSRC2rCk17OlQgZ8V/CFFUW12Vtc9HrEz9DmgB/1zUJpJMb2tHSQH36NkHdYzKH0ov/pnm
yQk3js7akiRNMjEsF4FKyPVGZQHMdzlyzxd+xpAdYYXt4DWnL9BuIM/WfDysgojA8OAAC1k8N7kN
Dr6AA/4SR5EzffbKIYt/QWAVJzu0Gav4Q+pGfcAQolp3514R4Ucx2MEWi8/aA//6VyweeNXokYLI
6+QiRKve9W4GI2FO4HwQQ2M+WJml+yArun4j5VozK52DFDgCV7gEbCQ0ca2uipKLEw1FegjD0LyH
n0f9Cs4KUbq5g7/ikWnZeYtGfu0gQeEO5kgS9LzpGcTdgFh8rSeXGHy8D5iS+EV3EKqS/Pb2FqR8
1Rp19JcSBHDcRcTqRRNz8cOYXCAqy471NHpfvLiaKOGN8Zfbl37tOOHdwWxJfD79petzW/ZFbVpV
mjCoFcEkiTBBJXZMnSbJPmxDS9+3jgEIt0rTLN6FzL3uVS0y3c+3f8XagmElkQkJKQm4/etf0Whd
N/dM4F3cANalvTrGWvVc5vHg7Iy+RPv2trm1pw2KaHrXL7Pry1dGZyZNDBlPaEWh53dvqd+HDtWF
BJbGb2C6kw1z66v7f3PSd7xy4mFtTtqc56jc2kbaHNGuc7znap6BV5Dcxluv2NoleSkpSdS4jHmu
zeWtcPVGK8OLjZhO9pjratDCNYmuTnxuEk/56QT1YB0jpbGr0+0Pu7pSShQAOng/3pTOeAankbEo
4PqWPXxGdEkquChVdnALSCZv21rdRMagGTiU0wlvCrPTAPa2wVZUa8MecTXLr6tO3QHTjw6RMzrv
bmDLcQsV7DbDwNCpLDy8YsYT9HJKeJlNsxgPUW6H3kGZu3DDwa99Q4J3yukUJnhPFg7eGQR4e6VL
Lq2o449J0+Sy6KKkeb0Xut7pG8ta+4yUXkAWgsAFsLW4el7e50FXE66P9J8QhZpN65cylcbRdYfk
+zwam2/H6gJfAI0uTzKR+fX5NFKKoTYgkUuRh/0p6yOv2itpKeAjhQ3ocPuUrBqjsSy7ajyYy0E2
ZAvCEqbH6BLpRpMfIVosp50Op4mAKQ+2qtvWVj8mECqE4qSO0hKtabfI1zexE10GWhRPSDhUTxqI
zQMonMTax2pMrPh+i5QfQTZJznuy3uuPqTGdMyUd+Q0cwAUkP+I/qwnS56LuhqM29NHG51xb4Ctz
y5epsW2lK6GSvpSIZB2KeSSNgxPjSH4c/zdTTfj9J8uTs3AWEO03DcpuZLAfYSS2D/7GfwHCPVmT
jdxe0dnTLqis/g9cNe1BqsYEi1L88vpz1nYQ1xqNhUtvF9q0r5R6+tqmIvDORPrG/e3FrSU7XAFL
TuHDJLKsHOhQUQ0DFYtLptXqUafmd1cBs/ftSPWUnWu0JUTeqrebkQT6ddv02j5S/GSQmBl74tbF
sUEML1NRG0svkzB+ZMqoJjuUe1Pf1EY0VEM1++u2vbU3iVonHxYPQ611YS9N89YqlJHxDMeuf1Na
FcUhL9Pi2NulcUc46915QaPPx9tm124/JS/+kty+b2amYWdhss3pAFJ2o34/DhSi9o3NEFORVEq+
cTdWjZFmSKlmhu6XfHHCKeM2VKMMlFrfXpiA5oZYTt8dG8fsxtMfrAwsKpkAoBkgxNcHNVPjQiRW
hkROyKgETKv5s6tkNIxaK/qTgOIFfwdkBnT/csIxH8N87mEsu4xKV893DqpBv+wqKj5BamTtxIRq
wk7vQ31r4nlxSCWUkRtIVY0zSqqzBD6lhKZepUTUi8Ss+nrp/qWZbYSUxfw45FW6EQkvjuj/WnN4
4SVBGxDpxUOYJgo4EEvkT7Y6oDobQsis7yb0d4JjpYXNvmV06mGubaPbODdvDTPrxhZSKuXgM1R0
vZV1FGRxao75UxJE00OYlN86PnPLyEug3cXpSBBQZeP7Wr+sljohXW1AHGBboGO6NpozQRpYRVg8
ha47Af3LDK89ZbE54tWtwED7b2jLjbdqbaHA5WCmgm0DIO5ioX0dBnrCwX3C92onI2u9O9VAdCtE
eO1TO9nZHu75LaOLW/myUKhimO0mxSF4WxgNo35iiKcqnurJaI99PGvmMQy7+SkB/bE1VW3y1V6V
r6i60t4wTDq6XBS0Dha3sq3jAGiJ5R1DDXyL5E0PGM7N1XEr/15eDQx54KYp9FMZ4nFdrKo2tCDr
89Y7RgGELcFkmp9RIu93UuLro3BFufEurtojWpM8zhZZ4sLekOiaMlSOd0zKyjm1BSezIC87AuIZ
9wx0b5hbbtrL8uSrLzN9KkSL06nhz9xI0b1j5lb1z1gR9bESdnymbLw1c7+yZaDVWBdaKARty3Kq
1loMRzYmagl5aR3KUBf7QhfvnDThYNAopckoi4rgDpcdTqseksAoRu84Il++C83SPpoRigq6VuQn
W4HMq2Rq/QwHj368/VC8XR+W5TsBdQRv75JzE63CXA/s3jv2ieGdbG3oUPALt6aGtqwsDr4eemAm
OuEd8WOaT7/NPkU2QgO31/L2FMq1yPNHxgekQB6bV4l0OmhGVRiNd4QIVkotDiYVC4b7XUt0x1i0
3u62vbVVSYwRVQnZTlsyyzDhVjcmgnnHdnaSUzyTzVLc00+3raytSuJ7LdpHaA8sraiBWjUiD91j
M7v2XcpgXbRr9MKh325MRNZgUd67LgSAgNSDRdOk1t0SdaI6c9CNQktPc++WT8Ke6idmoJPD7XW9
ucRECmhhwEaDq+LIL3YrTDVbGClSWPWs13vV5g0dmyI5gv/Z4qV5o4cm9b5wt7xm8IVAjLY4f4pd
KUqroyjUhnXyLaNLera8Tpn3uaY7P828E5/w//HRaN0o2onSCj4Ku7V/h3nboUUE86q5cVaXj538
RUxHgOTiG8Ppvlh9NWeoDQRDevKiNr/PjbZ4GImZDrQ/oJS3Z+1hguJ7I5lf++Svjcqj9vqCxGHZ
VPDDnCCzbU5Ca4JDoADv7xMUu9+/u1TuyaihEJHk5demrIavq0SYMqMyhoMG2VNUucVUUA1Oii32
n7WFWTx4UgKG5uaSarIL0k4xugzljzZmvJpMwbWpRLqtfQI0X2+xIL65kmyeTMskUz39kCU9eo/i
yCTyIj0xnBx/UCEKY1IIDpYE9oVTnjjvhBJp8rAA6mFlsC7yxEpH9GrfwCQEvanzCkxmrcNOOoxH
eDWKQx0Sld3et0XSKU0xSMBgCyGYBC8tbooemXpYeH1wNAsndL/1zM7md1Yalc29mdHW3Wcoj+gd
UukWuj99PaBEdvsXrOwlCZKEi3J+aCwuAm1VE0boJJ1y1IPB+jdo7EQ7jLlRfQqsuCw3nNDKTlJI
Y5kq4FQAaIuEXg1npoOESiSRliMAlyJGcUc4Ev2edMPgwVXWzNUGxPHtN+ZikAcSwAA0ZujsejuL
LIUjyJX9/iF39no+i0M16N1pZjTmE2e2O4iwiaASqcKN5S4tS6KUl1siu4ZM1C/iNBHYCEWBc/Fz
tB3msxSV+Bl7RvuBmS2m61C9bL29reeNn6QRnInv21nZ/pbj0bT1mFwEC3G97iZxQidAKNRXc9dt
9khQ1v8gamIce9qqG/5V/lmvQ+0XW4CA0WineYHs6LUtCNdaigpR74dtr0fHpoc6BCbhqb7PjFgX
B69Ok+Sza4fDvUiK0HkkZPDC8+0FL508PwI0E5g1HCCp6jJONSIlS1MvGXymHMq7wNPDZy+Z3M9J
1XrPAEPEycp17/Nto8sjjSWm3snf5OGSUzPXKxf8mtmpgBJFNXjN38xqU8w5eYw6iaOSaLP4VeBG
oveV26mIXVuVv+qVi3LTyNAhah78oUnm9Ls2O5l1GAA7Wn+ZNrO9e9Lq4evtlS49hbQJhATeAtkl
JlG9tqkqpdXrbTb5hdLO7hGuob4/II2Wajs3boct/YSVDwt0hWjvRWeMbP/aXF9R0ywGb/KRYLPP
vSXCb6nJu91PelTtuymJt0Kkt+cHCDStBFgEbaKxpTNWNNWr3SiefW3GU+wsTYDWqluh3auhqth3
Pc/BBwE1wEaPYQl0kLtJQAbakqQHnNSy149kQmMF8TT4ItSUb24TdN0uzmNHOzRz8Ul3a4fxMoCB
n4I2sJNTY0bat0CBweUe4KDYEqR867WI3PAcGszqlEGXIwReb4qy6KPRr5Mu/MFwcPiQlurvbiiV
L1wq5yOkx8lnnqutCtNbJyJDRtlxhMdFKsRc7/icdHlbK/XgB2MxnvTYCA8hOObvIMa0xyKKkueB
3vaTGcztR0Wz4fe6fcBXFw68Fqo7XBncEtf2gx7QsOWwDdS1+i9QzHsNzLk9XBbwW9jzPgrj7Htt
1NlvsITl99vGVw4fbTpaBkTo4NyXdFcRbJldMLL4LJqVI/oz6VPjjToz31MvDoMlWnQA1WYjtV+1
ShInyXok4n3xRoxwFEH34Ax+VEbxcTKdyXfQIzjoalo1FL1FccZnbkmALVF68sBD1y2prU35RL0p
QGtqZAmEFIElQNk/yRE4UFRxCVVn5H3KgzE+9uUYnqzU+qjIyE9Die78Bx8c7ABPFnksidH1btMK
w2tCfe8rUdD/8mC4iiI1ovJOi+9zEMX1Z6FE3um2URk6Xr+TLBxQtcxDpPDOwigULGLWhDvy4Df2
WYGIo9pBjhn8e9vM2rYSVtKGhYaAz7vYVubSJe90Bil3OzZ4L2eCEE5V1Go/6rET7o021T5OKAxX
G3HAyhshy4mu9GcQBi+vsDllY5DGOafYqapTkIvg01A3X4s2LzZO7tplxY4Nlw7lWlCF19tHiqh2
etuPfoWAyte2nqZvepm6d0qY6cPJcabuY6g3HrkXI8MbDntllbz1jKzBS4erXO5iMCNxSc128nUY
2XdcoMHX+6RsHoxZ07bUxVe8ItVZHAKTDdSsnMVTb0SZO4dxO/la0+vkIJVxiEyh35NiAymK8391
1TX+s8fkq2kk1T/vPkgvRXB4xaGhg4H0+ivbJPFzrzmzb/bBFJyIKZkn28VVHYT7ceq86LHo4049
OABbt/hEVnYYZl2AMHSqpDrWIrLqjIRhxHTkOUakRtmhJBfNj+Y8xaCXXWoLTYLstCoUpNWSuC+2
5k1fRJMWdxW3yCAmWTUip8sP35lpMGSNwi57bo+lwrOUQ2gwKfxU6PFc7AdlyspoXwMULPYQnIXq
fTFrSXWgAGHr0M4mUX00Jfn8T7XI4tpP46w8dPrgqP3G07XiVyAjBqaAcjeAzWUEMUvuw9jQR19t
hunimoG5d9Q6eWd/W/pt+rHMDRncO+LAxXHorUxYWpRPPqWFxDlqs5ofTYMZf2Y18qQ4j1anbmRv
K8efgRApHk8zj8RcnpJXkS4Uw1WS6NPse5SF0GVs+v7DnDjqhwJa649CaGGxAzPV1vepmolfcaMi
I3L7EqxcdzqWEIcAyqACsewjmMzcK8JKVH5CzzSRmnbx1wBNwBrmvj7L3lk1kt8Yz0ncCwYLsbzF
E5EwAgjaN1f9zC6np8roUI2eJDHlfRHm+Rb4auWlIF+TLCUv1pbKYWgyxFkAsZrvGuFwTlxz/BzD
KfxdNTr1bnTHftd56bSRvaztKcSAhNigBmnNLlwaL+ZYanmk+gmSGfu28cyHtpqinVbp+RHoG4SB
AI+fFTeuPgZGHW48wmtrhmJHSl+9FK8X5qPBiQDyappPEdL5J+9m55HOUPSQVZpW7omwo/JgT1Jq
4/Y5kn/u0qEQanB5KEa8LfS6ih6FadNrvl0ZQxDD4zBn3YeGlxo2gMBVhLnXKycO/rttds2PwmnF
64Fj4KVcXNrRUItYV7iYkZIaBzhojC/upDZ7TWGWC3rx5NiMdBeNbMw2Rm7W4jxab1xaGowU7Jdd
XEul25EM7ez3lK/ifSevTktdoNGcr5mXdsku6RkN/yHgWIoe6Z0DaEyZb4dtMNDerT8m7zCNQFo+
SFTBQLSoPpmFyQXqq9mPigY5zRQRMgaPot2kVsNhGhqxG9S+OcNP6d13CbQoQWmqu9aItnA7awkf
sDxJcyjr0QDYrp0a1Pth4lr8kkLp619TZ1e/xnRU9m0bxnfxNBoHR7FLUCddQxV9jqfywROUUbQh
5EbePh4rtwHUHok2oAIIF5eY04gXMHEHnT2CGezOojJ3xNvMwwEGyOqDnqrMyBdFVG9cwpVTCQQF
L/eC4XsL0Y7ssqC7PvmTp7QqI8Xl1O9TKjvhsbTdwoLTu0XP0A3G6pCYGlXDjXWveHVqkPR4aEZD
8rPM9g2Fyl0HJaIfTap5qoK53jUu86Nu7mjvj1WlcAntbujR0INc3ECzHJue1h9vGNq+/tQmDJ5x
I6vdgMN70luUTHftlKQ5BA+GUZ9vb/DqLQRTwDUkiKOttXhClaI0W0XV2GGtj/e9OVkfNC1Ny52L
svzDqJT1gUGE6qOVm6TYI7X1nVWXTIbd/h1rH1wKq5LvgekCYXV96DO1rDWrlYfe1BDZK6b4EFaT
jj59rGwseSUcopRDMUXSgBMV6demDIRoOqaiVJ9kS3+u7aw96rGmPd9e0MozdmVl4U/CugGWIbAi
7Ez7S4xZcCkc3T1pjQs3o9a5X5wiyO7BWDUHA02Ov26bX15cpoA5ovyBLyROOOrrRRIJxtbozpOf
NoH35DpZfUnrMflLnfI44SXRvWIHq7K5EZ8sV42+FXo/dEZIKxC/WDZ/cno+jQ77pg+McgaXDlLH
2xlxPZ3TXFTdYbLjikJrVX+phds3hyyl+rUxHLM8SvI3yPCTgQuy6Tc+y9OG1ptSzfEnN+kZc6Bn
ah60JgHlkaWt807IFbEn3UwX0iBQA1Tyl7lm5kEYzQyf44dE/N/yPKn3eRvkvj17w/OEsCuDdO4W
2fsyWngxSpWXb80220u/HLpdUplF4fop+KO9V7kT6C4hnC+lmTYf4OV02uN7DxSjz7D+gqhmewn2
rw9UXbVsXVS5/hQwcq12onuORrXxrU5p40OjtOUX2PyLeeMleHuOMfsyrEnJDXHQhdm0s0rLzCLX
DxPduteMDlVtYlDvuYs6/ZAXk7OfAmfcckdLH8H3lWAr2RaW6gRLEE1pZDbc8R5nqLI7SGecyPMO
uW2ilXP7s64cVgzRHgAaj0rAMo81my4QIXTffu5QgIE8vTvVgaXf54wdb7iEVVOAI3AKiHW8IX1q
y9qMvSFxfWvuoqe2sXTm0+pqP+hhuXFY1kzxnpEY0z10GbO8PiwtQ14Oc4+eX3VW/aSp2XACBmX9
NfTOlsLbyk1gLbL/K/ERNHiuTZEUelDd557fKWH/sZkdrh8k3P4QhNGnthq9+9sbtnYy4AABOU51
WaJAru2NWgnHm9NofhKnAuD/nP4T6FG/8QHXjj0wSpq+FKAkHvbaCnM7wEyI6nzXKVEUn/K2BWni
COu+Ypg3OBtWUJx7I3a34BlyZ16nIfLgSyo+iTd5KdNdG3aCFnRolxp+pQtt3qGfOD2YSJ3dtZai
BXsAiPo5t9XpsUOpW9kHVr6JYV0Gfy8/Adki5sZg8nkDeSkLzo4X2ro/dLXJpJjplIcmK7NTk489
rE92VhElJHG2m/WM/tLt/V378o6kPqRACgh6ORw84A5q0wwN34laZALHqrnrCy5IrETNlylW3F2L
EPBG8rd2qKRnlYtmGn95X8DeKJSzIs03oI0/xLTt/o5FWf+4vbQ3sR5fFskvSsuWRM0S9F1vrlqU
bgRsXveLwkseCpo0R1u0CKopQj/SY3eAtinVhzpEhD0T01we2tjbIlJe+cCIIZp8Ys4Y7FDSd7yq
2egWtGVz7mn+aJm9GR6Rz27NPQQmubbPR2NMxbGnfxXqeybeuCP72x9h5XShEE5dmOa3Zb8ZuYqN
vuvtVjX9bgjDpzh3ta9hKZxTBF2V2E/zmP82nEI5uG63VZVecVXUFGRxH68oN+J65bwnZTultenH
MQMDd9DVdda+ZcbmYrSjVUXHWgyqHm64khVfDB0Mew42BrPuAv0ThLWnDvAU+SM0XcfAmtvPzDm4
DEIb9t3tb7viPMhjyGXk4Kcsvl8vEDqFsBqqSvcVIynKk2j0wT70TViZFgBb6Cn3EQmF9XEwlSL+
UiMEfV8MlVe9/zbBH8Lm8qnZ6OV3RkiiITrydKSRvczbidjMjq5TmfPGUVrZTwgz2ElUTyGaX14n
dxp0tzVjwxexF/5XUpBqdrNVt8ewdYddF/VbA8UrV0eC+yl50o5jAYsDNLvwI5V6Yfj9oM6/siGl
DdjOz3FfuWfQxcPjnHj5RjlubZHcF5VnXBpe4p1Mve8QBY4MP2vR03aH3gRvBCZWszrzSGK8BQJf
tUeDlxNEAk794/oMwapG9NpDlRonZnxwAnNkGKsp9hBxZmcCmO7+9pld8QcUNxgXxhyVZE/+nlfu
KOUlSLq5sv0s6HVobagZe+OPKJrc7ojotDaGd0Hr0eyFfD5SxtMAc+YWyHPFMVP1B1/lMVUriczk
xr/6EZCRlFUkMtt3a9Otqr2Wa1H1bcg7hxCjiWv10UqSvtePwkuK5CvAEZj89q1eTv/D2Zc0uY0r
3f4iRnAethwk1Vx22eWyNwyPIAiCGEiAAH79d/RWt+2O67hv0xu7W2qKQGaePINpl9Gxv7W/fz4U
jE2IAMNwA+T3D3tL1yBlwwtV3q1A2JeBiM3csrmwHcly9o7BheldvbHmtc7W/4/yj88GvRsLJSAi
IMz/81k4EyARwst1dyzBug61BK6PxAhWdVEspL0/6p3aDvBbQtoNXPef//2F+PO+xMsOMxxUJuy9
4eL1z88P6S4SGo35HaLNRd6GlR9ny0M5tyrOlr9cVX/emNcPu3pNgggLPsX1y/znDz+nqIT5WtxV
K/VDPU/riampumTH9oIGZHxtkK70tGbTeg7GzutfbrB//Xg8Y8Cd+RWC+u1ZU0NlgXCl/A6f5+/B
SMMmjRfj+2NK4PXgR/k4GdBh+6NapGvzDRPwX9qtf33aMCm+PgXc1L/vpho4h1VVqFCOC84/+Hh5
v6WHuKHO/e2g/9snQVyKzgfUFXTvvx10HcSsyqnO7yI1XZDkMH4nNI9PuXXT/4jogR9yZUzAgBLh
I/hlf7vCUG7VCj+hAlSVZpPPcF2Ck9YJrAHunvlkkNXYI564eQOfMyZ3AR68r//7K3zN6EHxQyTj
H9FgNGPzUqiyuGPhyO70srn38aRMOynkOv33j/qzc70u/MDoxs7kGjt3/fP/eIGZZ5kRtinuIgIP
tA46b1C3SZmtn/775/xZFmB8CUQHuDiq+h81PSCoQuZSVXeYl6dTUrt38GS2U8vGOGvFGP4GZP3b
2wLsDKYDuP6A8Px2MIlELVQGnzfm1rt22zJMQ/uxrpfSrvIvL8z1mP1z6ML/HETBVxAARej3zWmk
ZKUw5lR3ol7KV4jVD33XIFWF//C1y/XX9IBveavHXeR/qX7/9lhxwcCA8bpIB9T/z5+v3s1RxGws
73SMlXlbF1HdSVEUXcSXmbWJYN/+998RrRLuV6xKcUaulec/3hedqbQWpC7vYFQk90u9ZItu830h
T1bz5hggl/obVvZvTxfEGrw+aLtBZ/rtp7TK1pn1UYmOX6pnZVd7mSpVPhXSLJdASbx1S03Xv+GC
/1ZDcZ+hH87QVfwRGIN7k8EKEW9QpXPZ7WBFYmDVbLmfqZz7pNi9Hw540bw4E/+PwQ8o20BEwI1E
agdaNxTTfz7lVCChi060vlvHyHRTWKKB8omeDhUjPw/ZhH95jf7ltEA+UcOV4OqK+0fjb9JYbEmM
zwOoW9yAoFffw5WJfzmyOvkLuvsvbyzenqtD4PXJ/oHuVg5DbK48kLlSZgMy6mCLOEISEpbEQl1U
/U1Y9K+fB+QR7Rm8xrCS+uejnO0yltUIAHLdrYIuOWoeQ8nltxD77ZEz+zda+L89SmDJcCbLoMiB
1O2fn0cri1juyJcgWK5rv7kd1XgG8dNlPvobvf+PVSPau6vd4bW3h5wOntf//LB55XJbGtLcwcS8
OO2cRh94PSN8dVX+NBdad3mUMdyylbd9At9P0lZjkXwCKJv9hTb153HBV7lu/K7OTFi//HYxlBQ9
NvYgDcoV7G0hPpo+rb5I7BDovtyUic9e81wRcYJnwvr1v19Kv/scX9tciLrAwkdABDim2W9VLNU1
SRE729wtIY0hsV3XrT2qZvu6xdQurcu5vckbboZoFJFpC1EhSbBo9nzpfW7rTyuyfp6qqP7bOcY1
9dvtBYc1NMMYTa5nCzur3+choqRkQkfwpExSEIREwVjWAR7b925ihGdtycd46a331TtdYNBvd+0d
tocGsXhwlTr02hdRYz4iWLjIBjOBB9A1mcFclS2i0H2ZwAZqhJ9HMQRYU2WdczkCeWFH5XroTnx4
ve55Lolcoqg7inHOfAdX0tTt3Tw3MK7peJ4uiekcTKSIaY/Akzl0drN0fJxDvLJP2HZp+5XEqaKn
tUSPcIF+ZZ62Vs5lMb5GJtV72o48qxzsYZbIE6Tw1FofP624PuRL6e0RlfBd5cfxIc81oQ8O6c/m
NCH+Of4MaEH4J0nFSm8ymUfNW3FMVX0ZY48lYruhBCS2bZQdt7OANhDhU2kgDb+VerEwqZ5JSW7K
WObIj7H1mDwXtQLjlUljZTdR4srQFtBlSTgGxnhCgbHw09DYL6ZN8jDLG69TaLcaX2t63sih+L2v
pc2fJgJD/ztkKuf0nObbUsMmOoX7VgupM78o2cTLzQrFqfsIaobj3ZosehzSxpc5zPy0ZxdaA+od
MgRg+BZuD0VxivQ21gOiFRLeYf1DFBJaSLq9O0yShh8wEEqzh+goEN8MGfCCdK2m8Fw/Rg7SutbW
2Ec+m7Kcwo8i0oyeakSWTA+7QW7CybEo3t9VZF3CmZXwZ+4h5b+qqRIOEcEd2G2WuBvQX0PT6WVx
9RsSGYX7ibW2S+C4XmIyvF1KOAB/R0DCKmR/7IenxXBAb513QiEcdmuTLKhlaetpJRNvq0xlJu0c
dmxXh2QBzdbH1MDWDgnNY7SLh2bxcuyRG7bTvV0yQaIZTkVwtroP5Yr1WiTcflxSiIbw18JChaQd
NkLlRB/GsFf6gUaQoCHQtPTZkvRUrUm4OOyzEMGswQeNHkl2Xbh3zQ51+9ShWaDqE5Rkit8mMNmJ
ToDLjVqGZolsfq78nMK0X2awcYYPd97U+9EmXh3TAY1wALOu5xqHlLfrNsrydm0qiIkDliTiBgb4
W/OcSJrNZZcYBOg+2pGQ7QcZA6MdvD3mLRmmkptt6xCNDdJP3qiSwW15jHAxNceBR9xhLzHBcDkR
E/Z1vSlCsg7FHFwY1giM1NaZqKm+RnAjuvITE/GgrZ9FOyZsb9qr3Ii/si1yZtilhO9NgzkXADfX
kr0Ck6kj2KePuzwFheVe2mXpVKaPFVacoR/tlqf3pihVcePrCqNUvwgQSM6pH7n6MnIsCW5XXtbh
5VisclMX+c0k7XwERn5Iqg1oPXEy0gb97KziEHdpFJfbGfL7FaynqBJIrwkhxCPuqtoQeZljVZkb
SMPm5cHFW+qft8Jv2wG2KxmbO6dJEVou5ir/wUSK6PA2ng87tzRroisd1Vbx+GPMeeS/ZlJI/Qrn
TydvNWwN2XtCCfxcIMUh8NoC6pQDd4f9V6uakDfPo45NfDtBURnu5qjc0vRmEr4aZbsJLA/6lOxw
2DjxogRfAubFvPwyZSoi36mxugBDCKvLYUrNbM5MylidUmNTcosfV8vvElYT+gFZu5GP2zJnMc4C
PJCm45shKwsnSMPqeWkTU1h7IQcMKVBm6j35Dnw/JqSF2WPs30ejxl/Kajqyi049/O0Y0DryJDdl
7GMyqcjexHLj7hUvSFV22eGU6Uqdb/Jsy8Spy5TaeLr4XSbL7bxqZ795UVVzuNM7weqptEsy3+y7
OJBj66m0uKRkhIVQSjRNvloQGLabuVarObk9Ht3XVaKgdDXISPBWLUV9tcDMiL4aVR+y3rbX0Igc
Nr+jyqHciMmUx18gC5XF7Tp57/fT4mA29QYPKNg/HDWKQnJC2eHm3MiykRvCtqCHHCYILvaqk2Ge
RTePxyEvqIFKfYAxhtjewJSLvRhKA1fjL87j9UGxcNtaYcgBf0k+pYiz9zesBgXtsSonYJuQ38NC
HHtftzYdrERLccNjQ6MbfHZVvoTDH/TjRHCqb2JMqO4io5SCYl4UwtN2yRt6b/dy3DGZbvXytSij
8rgz2INcDXN35otXbADY8uYXeZQp0mRxZi68AFVBoGiyLTkzVXhztB6Ydnk2oPzs74Ex56JHxy6A
TWpZyFK2oKlhWmkUiILPHrj2OqxzDeJBywsuauSOCoqwJIku+kHNyAUfmK2jbG/BWCa055BcR90a
1eVm2t2hDW0NjEXEZfJGo1go0Hc7/LYpLDg4zcsLQZJIaK9JKM1ds8ZiGhhcx6bPRSkaf5uVTufH
4DJeHbcgvtfNZ7PZiL4ntkkNzE83o7OL1tXYtG7boShqF1XKVPUxzimi25ET8dHEYAzfm5CP0dmG
ldJpAGOYVhI+kSUNX9l2yOXXplWMbyiAdDfPiIVR4VXMU87mTmJiDp3POZLfOpfv+E2RYda4p7A3
mT8hhwTbpW9ZFKzKO9RJN76MsC04IQZF7aCXbW46r9Alpo+E+kncYXcGgWsPzccIn57k+kQWMCh/
4FZa3bALvvTwNYAo06cBvtFrCIt6nlWEn8ofSC7sQK+JizaSTfFrmRh9qbSeLCo34pBujbEb+jPi
zB1zfvyu6IYtfITUPDX4qYpkhyzi4nMx1zV9lHKt2XnZar2ezcrQgMfwwIDOGR4+Jwg7Eetn5JgC
D0UAa4PvapL18dBjUeHTQHc+e7GNSSvtbn/Q2sDbua4J/aKzkbzqzMegNZLKJifKzfKSZWQsntwS
jnkACcTAVYftsWjOELvk7GR8pcy9Y1yTSxIZMDcVRRm95ct6vLgsG92zUnXUfB5XltAWmuHyfQ4A
OXofwUvy+K44wjESkdisQ9s3PvtQ4Od0mS2Suzjm5geDAI51Sy7zl20X2TMCkEPeNmvaqDt4CLLe
X4VAN7GI4cwhK7fPPU/2Ep0wnDHR2iEg0nWe+ESccduS4iLTzeUIhc22F4ktAEVRwGP6qUWudFcl
cJft63I0pBe5nF5GixeyS6qIv1Ch5A9W1/t4Thsj/JfAq2z54QNcPjtfsRJv8yST2PWw/0Riz3Rg
c/kFDaZp3kVMieN1T+EwB+YucfwSYJsDq0wezfwefZIEkr0xNDMaxVyhXx9V9Q7ljca3B5aTed/U
Pjct7Hzr+ETxugbeZmSufo3gbmE4azAengm4K/KsZnTL3eHFyMAJsLl5TjVWiPcmkcfxlkdYW7VS
mGMdED9BmgsTWBqgiQqEnGdTkqzoFU9LvD5F5qphz6cKwVkeAT1Ngmvw3loT03OSk6ikaO+aUrTG
FvH7hS3u5xyv3PYFvskHlkXNPqCE5Wlb1tb6pzD6pMEUlaNNQOp68A3tA8wNZFcsSrGeeQt/e6yX
+dTPKkHudFSTSl4E9OXNZ5RPXgwzqlR0xjLNhbENcayj/hAQhGFXXfP1zLJ6Gx8nzTLyiVW6WodD
xlt2no88Fp2fikKf4FpDj4fNa4ONklw38RWoiVmGqGIocSTDdfZZzUGkN1cOIIVI4XDNhWRHJj5l
uS3PSG/WoP7wzBvecubYNDRHSY9nTBbV0Wc7q2dQNVUSblIJ4SimRVgms/EuFvVMcKyzubrFDQKq
a1voWpfdzJQ5EVD5bV8eDZd4oumO3Xfq+NgjT+eoOkjtJnUOEGrtbV4Txj8JHWf2xONMhr4yzvie
1WJE2g1iZ+Ibh+S4ckgXDf/OWTLIETNWEP8hHLqKkWq3CN+tAk7gMY4QWixywVzl3f4hAEUFkQIM
7eYAtXdLdm7aaC7JQu+K0VWJeo5shlJ7dEhLTFIA8yX2EYut49tqX5K8H5XaaoeReCIVGljIzu9V
sAn8uHAVwf0vd/In3VmmIBhMvX8oOezoHzE7r/m3Cb8o7w28/vG+2WTHDEdyfNTWrKCZJs6UL34E
+7SfjcEQ5GC/9VaDJI+zp6PszecZdTeJGhcsa9LpyG4SYnZ9K1PE0XdT7dna0nhrXuB4WHxE7Lf/
UqCXjVunLEwlV+NlDW1K4pcBpzjTHSs9qb8iMy6eu8hg5wJF6hLgJS5ZdpOFJX/HMW8BKNmSRt34
NUJEmErWrGxhHOLrXmqx7S11EexGx7pxvI+cd3UnpLBPhiWgCSWTA7Nhmcd0v2Mi97gPIBFrZ+CT
c++TTE+tuAb7XhxlJOsmIfM3IB4NPQla71lHuFxVp2CtI4c5SHC4snqqcoTWsmlt15qXHnF+HGUu
cOhkt22NyzZP9/pXYzfyeZ1gJ95W+VT+inVDvpWhCrw7ZlhRZY2WCf5o9A9FdGUmxEthK/QczRwN
ssnJ0qaSFG8HFsK/Jme57SakdPiubCz/wpDiPnWS4hroQRoXmH7kvI43YY4Nsl8FGMRpttACjE8g
Kv2eU3T7yIbPkzaD18K3wkWHahmWzK5VcLj4UGoMJy1NXTkPji1VBIZctbDugHoUmtvDMNlH0b5F
uEsr8249uG66ESjGfWRhftdabpJtULkncEZHkxm12eavRt+5H00nUs1py4NZk45iOJm6Q+imauGv
OD2tLva6LWFEGM4WM8hTyaYr5XwsnD1BXI/YavQF+z3SrqC+dbkJbxACY+47RhWADigHg2sCm5AP
Jp2F6I4qZ98xngmohCPt9cVdz969RcJG0iWKUsSh2QZK4sZvyXOdBQZ7hLixz1GeM9NT7xGwvoIu
dX/AjeYBsokFwyouSJgWkk3+Sre5jIcR8VAS1kqROO8cd3QPttS8dRW8/1EsHdxV24VgLG4j12Bz
GpoVnqpbqdNfEUXMcpdssFHp8JYturPweH2f45slA7heZBr22LvQT9TDUo8BtKhaRg3/INfUHW3t
JKrDtKGh70lJk+88i53tjUiSuZ8BPOK7kLlEaQaR6tlkDmlZaxlNX0W6rwyyXhZHLQZasN0Lsxw9
OsqdnAKGkwdQrYCCwt62wEDnoHgYYF5VWri0MkhG6movPx0CQ/ZeE0cw95b7K/bka9FmRchS3M4h
c/DKi8GvPGZQA0e3waqs2Xb8wPNWo8Gpw4SZIMlmM+IZXzu4FAkCUy/28kcVXSWqPPW0S1mlkNDh
cW7i5JVNW32dbItvks7JF8fqo2+0h61OPK7zo7EAW3CbjPUHRbymJ52VKLgTGD+qVeDdAAMRIXuD
WWmyQEpRSIzlwA4uOGZrhotSJbzdjs1l7ZypvOrXNHiC//bBB5gzSaj8MzjVtSAuTUefBCIWPB2U
iXZzSTJCB8dzaHpXX6IHrZA4cSXUl0c7KmahQyWJVW0l55TAQFBw3idrHT+WdNtjFOcY5pCgTDdp
R8q5+ZFngkLLhovvjaZTQdtyrOC5WGkr3qH/2WFXnSHds/UlMonbFN3A8Q7kxREEAY+vpXByVZft
2QIX0d1HaHqkVEdX0cXlT+UIRi+eSJKeoO4HwpXwuBj7gq70GzqGFMobZaIfh9hYMbhFly8rijLv
hJkk5uu4nn7F8y72AfCT/8JTYUTPDaa2dp+gTOsCsk+2FxCXCX+aqt1tjyLO1G1lS/pCZ12bVkzJ
/GBQpNdTqEHzvV12hS+5mioR2C6YUQ5k5SNiNo997mYnlwLNfYbNY44+/sIAJlYdDNehw4MgvBxb
vFtBdByAxHQCnW0Rpxy4kz8BP8TQIhC82iLHM6CuCztOXQ676L0jBTS8A5oLPd8twJnpEGOj0nyI
bRiBa5bHgkERNsz+iGg9KPhdYuaXO2dDauL5XUmjPL5JcWKODsLY1XxfohjMaLHo3NwnChD/zWig
QbiMNCAktEEvIHtE3uoXmYUZsAtcmkCyWFMFVBhT8t4pv1WY0WWaP3hs05PWrfB4ANe6LNIzcRuy
ILw1E/7KXuXkBr2Ii7uaR8G1cQaHjA4LU+yakhXhSRfp4BDX1bSATmefcvzpYg4rkTZ0eP4QRWHd
e5vnOMEpIq7iSzyDBEi1LNkZVujzjDUIOEcdJI9x02Eit7TFgn3azlyZFeNXo4/irSrmyp6qDXhQ
t+xm5i3g0H3/LqkrsFCIMHt2M6kr3q91AQ/NNtQrrfECxCK5wsH/r2ky4UPATMPe1SE9XkFfo7KT
ssRHrTtiMB6mGej6eSUmetmB8Kat0lxTbKCsqERnQ5RAjCXG8leeShS4Fe4vvFW0wQi8Iuka5x7U
nmg4MBW5LqRbeiObXanzCtrFKwHnkneWQM6t0kKE01gY/apZw/bW402b+wXzHof3CBY6Ayo9IMNM
bFM15BWvnjjyXnCAp2OPT6xccNvhupdD1dCIdVgt+Pepiuq3mET1fFuTYJLnVCmO/iZF8zZAnbzp
FlVFZQ9X1FYhANCHcFOBkPWeQrOx9cc2gTLKOA7lKQkWduM40ubomgmz7w1EKOOzineiBiOL5D1q
bkP6kcfr23aYQrXhattyR5EAmg9AVzH6NEeWvV+AltJWIiH4G6uQmIH8GlwCEFAbCTiCEvwhkVOa
dabM1Q3yFoPpSM7NL/z20U9jmlW2DP3AL/hdYrhZxRyWNta5wy5CEXr1jcIO4dTMC5mHndmGDPN6
iLpbqm35LrIgt0HC8QT1N3j7KPYi+5ZfB592CxgfzhgGOMGieBG3a41Zu/f1lI79Ia35TLkov5bY
B/4aEyq+kiaCI+A4Rjpp45CnbkBxQVc1bxxg2MZhyHLPkLg0ICJwEz0DHoD/Z0x1rSyYf1rspnm3
z754h9+28jjM+fqaq0owOJ5MV2fbyRavHMNO0tUymBzta1mZDt+NixNhqwVuuNUoXyNMOtZW5GFy
g8EN/XA9lR9hgDXqrobajA8jVhnhVALoeVGuurokFMdHjRQh11PGg7r41JkX8FjWqc/1Hp7Vhgo3
1Ksw4Y4CFPYDxiz8XBQGDk3HbYRVUIp8PILHbvO5K+GEoLt9VNnRSUAk66CR5bO3jQGTrC3cMmFU
g0ExnvO0lrQLex4eubnSvTh6X4cfdW4UoIKNVn2lVd3Pi4XpTgkDxhOwhJSc8nhz3xPU9HIgnpMb
C5sw1q8OyxEs5jZ44hzjBPRjzsV0MvmKJ7jCt1a0QtHpxYgSmDre3fVNJM6hVzrKg3UcJo+y3Y1Y
n4OiSvXw9J4/YtUe0w5b7vBztBiMerIsuugko/WLE0pVZxXU+KUR0XJ7RHo396TMpxtaTFuJ9j45
Ps7FsafdDGaFw2ppX30PXRHSt3c6zTcsqKo51SMMmrsCm6MIk90+3QJrOfa2wOr2VuXgiLepDvro
bLxNd2AhMd0tZTrKnqHQ3GIaVnAcqHS293xD5kunPQgnndJyuqJujYihIQCuCQjVCqxyGbmGhKhA
Pm4walJDgb0T+jF0YnPPSLS/oJ8WtrUZ8izbY2IpBN+QnP/KxhoSYZaK8ID/8TA9FEU0HbfUW4z6
KS/I1xo+TFGrLUDo7hrL+4DA6hl3NyKzP0tfA0GvqUPw2awW8xa0j8bW81qNnQE24U8E4rnX2EHj
GWMr93mcyuhjTuLxK3IDthp9DwNW7UMDoS7gV9ZCISziW50RgRjKZCruMvSktstyv34Mmoy/HG5g
32KIZk85dKRZC9xfmNbBaDXpSJxEn2cXweOcNRgBO9CowzxESEfDfi8TLm35uNZLx010JeixFPAT
kw08jmyJF7E/LFSEQ74HilbPy6JsSyPhziMaUtEeEnKz9XVWY5mI0Rjnw836wGYkKlbeQvKkbH/o
ArNArCef3RZGRUlnzQaESOZ2fa6QogXFrduR7QUbMf5jds0KTtLI3Vtl5UFOvmgi2wMvsuNNRPSa
PkYgjy4nUgLsRbmm1T2MsY8UEA6nb4mBhyEa31RwoAWYE5GvoLw9JfmSQNpVxqiU0iY4G5XyCn2n
d/RTJvH6napp2lUrwjr9rFUdYCae7BT/WVJNeR9hXYp/n6dHfaGYaOqTKSYgaC6h2bnJp2U6RwuW
C2ctV2kfd6hJqzZdD4CA2HtYzMkanewA5ZCqO3SzM8X8hjv6BN7XeFzGZDcKfUiafJhdNYUzsGs0
shufDtZX8K5xTxSCYJychQO2vb7o76F00nCuXw6doEggUXzBgUfsG5DAJhxHS8rykGe6b+nAp1zt
JyENQsW9qSVrgSA08aXMl+IT7lS8nAiJYHj7loP4NitNEaHAoymBLF37O8n0DoTyiHbfRkCsaLtj
ywecnsxuhovgXjfdEZdUdek8oX9sMCwv7bg2MN0TQKY/pTitY+90iuQJ4QyivPDq4Z+KJOyWz1vz
EkSE4wzKG9BHu4argCt381ePFQ66mhW0hWEiPk0uc6J9QFdXjF8z3sCUNnOLCX1cRdNtBfedT/s0
gcWc1BpzAtglzTLM5bFLtPWgXIDnFsOAm1lLow6bheIV4tzZdrAvYKE3Js3fVkUczG1UVj/AoBGN
e5wc+h77C0HOWBom/LauipE9RNxv5ANUZiq6gGyCkp+E3GLxLxP/uaFGYSfGYblwVyg675/wRmxp
q4sdxhkzOgdg82N6zEi6Ly0WfhnP5oFOssJ1X1Fbn8gxYskVFdn7Ro9TOji3RvjbrKQxrKGJQIMe
Q436cCXY+ccDAAx/xTGcOGvH5kj9w7ImM385UPNfR5Jy/wL7QDxyWGLVfMCGV3zLdbbxE74WIjoR
UTBmT9sORd9n5pJdPYygdZvzkU7bUFt09xexcpREGWCV0uY6L784ke2wkeY4dBcBx/XsEh9yjV9y
0BdC7z3Pt2GrS41LGb4xHtfgHt7FlHOPwECLvVEbEj0V5xXAVdKqFQudey+BPLQ5WtYd0UsO/2RA
vgOGctg+FTcpNurV21KBkALFUmPds3Q7flCn6nQHXjoX4mXepoh3wWZqvkP0WZOdJBIXmudgSxud
9lJYOcBFkYu7qUaUXZulWKFeirDGFqvmjO6dWPND3E90ger1+pCOu7UJRfnhgFW9e0zwhhH0Mljm
FS+h2BCeMYD6qNU85BSDMZpJ5Cw9MCf999Vz1C2LsnPRdTq+HsCdID2yDruwbDF11Sqjte1HRvQ3
Y7H2G7AbY18CCELTgDy1pelt6VfojfdpebRF6fkNiYzpAAfZTsXTOwzUGncae0K9eR3LeuyaUutv
y2H0DW604g3RvTkmSmRwfgnQ3EWPyZFj2N2gAMCJqb8iqlW+VkfxicGlA9Zji/xIbE1bvCKqzbjB
xdXnTKxnqsnymuwuL0+xXHZABZP7UuWuaVCrltH8WLKEPZYxUtLB3hClaXOlQnRrGlqLDrwcYKGz
1jCu2W3R/Axmx6oCanJ6IapokGjoAFyNI6m+qywn+QnVv8nfi8rL9DShW3M9nwmD9WLMyrawtEwv
yAYLZyzNszvgXcD1csHfp6CinoBv1Gsb0cl+z1O4m2+gRuC+yed90LWc7elYxe5OGW3S8DRz+AZN
BSxCBmz81yEuJliyQT5W9DWmEixyqrn4Oq8TYIDaXK8XQvz4DWts+bWe/ROI5s3aswpBEa3RzYri
mUJe127RCoZZpNJq0GQHOLohd9z04djtGfnGue7KPeY7ImJRo9oJmalxj1enES1uV72gkcRosbtg
YxzbHMMCAifMOzse281GofDF0NSwL2gQ+COYrjFGsFIXF413MsM0ZjJwMyVh9WlZ6PQLbl0loG5M
c58z+CklGM9q/10QqBW6Y5T0ZzXhRymKMO3voDetWtDn2ITl2/9xdCbLceNKFP0iRHAAp20Va9Qs
W5LlDUN2y5zBCSRAfv079XYd0WG7VCKBzLzn3pzVYxXYqDmySWv0fw1rrL5Nb2uGzY5mMh3pYv0g
OTenPdhuA6DAdcR93SZj8muFAPIfK18tv4ptnBWTxtaKc9bMTQWYMyaGYwV6ZbcFwkRpOwje/lh7
6IUjNPHJz7YoOw5OVI4Pg2hMiNxXBN9F3Dn/gcTm0w43vuO8rlRF2Hf80lQ/1sbBOtnGS/zNOkTe
nMxW9UEpOxWnwEQoryNF2D1IVX2FsXLJO8mhOSS/K4GOYaeDDuquf+URpAHsW1u7R0c7k9mXYTWM
B0PxO6SYkjr9rftiXmBxPC4bwfnvnl18TIw0B4ZsqY9astyvox1c/rkhAR/ngs5PZRWzqp2uRRfU
6CqYjoUb5GYPIKQStW9AQOo0i1x2KjSJpYQft5BPFWZ0f00Ednack1XSa9Nz9DdT9TSlW1H3Yu9W
bv8RNkA0O1PKmXyRYavi3TLnGXBD4jMd9Qm6SChuJJdBLIpo2o2w/sBgJqzLaz66id3Zvg++hV7U
9LiKheJObqREgqKwB6gmlvQvq8F0t5/kaDXbx3LwGRMDraar0o3YZWvVz9dm21bveOsMGH45PEWh
YeK+49aV2UGv3F67xEYsnsv7bTggO0B+JLpKQI7kXFI4CgYptx1LEC8VdBGN9DogZfQsQB2vYVds
4TnC86dTHYz5emnyWhaHkh8mOC5WxguiT6CKXaiq4KGwVfPSF3b8oKHJaLiFo17zzA0u3DXaSZNt
HuhEN3Ub1c+NuIztlrc7nNZddcjKUb2uyLh/Krsmj7L3e0MdM5b/NCUlA2cU2G6fzwj6DLq3xTtH
q0/tBd72VDnr8u2Isl52FnjO37VD0t5VXaUvA4NGEljQum6VqcuS5rbxvmnaW8BD32t/dlFbV+k4
uEhv9ZQ37q4Ocyfau7G2n03R2gv3/XbHgk8HbVMWeZNyOr3km8N/IZ0YLNXCjdMmblZimE3BFx9l
Djhb6HYm2CF/rMlBx3K8elVj3iUp8cG+y7LOHkqzNleLMtddSRxtJIncYg4wNQ7Vs5eberlbWJf4
r1RglDtc+WTTeghgPsuN3fF99brwOOHygSbwSNY8KirqW9BVWdGaiGGKGJnUWbPTW0Ix7tmyfwvi
qv3mPAQAqfOmeHZipzjcrvotjWc/zr5jkMBjHGcIrZUbNNAiQza+Z6RgIMZSGMenIMmCJq1bxVnA
TU5IoVcAEPHSNJILza7cEVaOZmZtA+5YYIzcHBeY/ftks9wvTKubaU/a8VYeQDyQjUW36Oa1rlz1
KVsmFHsj3db/f+Zacx91eYuq5c19v6Zl4RWIaPCVB7Qf3Zwmfk6QUx0E7Y5pk1Lo9zzGh2Asyj5t
wkGiL/gVTYPdSME+DbQR6lEns2MuGcMiRFKWpw7DWr1OyOX1QRd51fxosho/U8XHpXZo+RFZToQA
whJSR551memaXwRpl1d20XR6H2y1ZL4ooBTup5xWKeX+y93TRuwc3XZgBMhCqzzmfaFonHMNdE/v
v5JYs9cecTk7XTVqTptI6/9sXecZHzpmIShjfnDdmebnTxh1hZciEQfFHpLQd/aNk0VfQWAJY7AI
16nNB8z2XZ0Ux4hF5PeNNONfvlXx7fRr3x8GmlDn7KsoQjoDoUSdynKK0KjyxhnCsOqmPyDWdOwA
5N4De923nxOvU7cvM7HcrdTi9uCqyvlDrrm5X8nbKk5GOPGrwWwid17TzOM5nDeq2aDVtbfnRaka
TLukFe79diEYS0ORMskaso5CoSOmiQYhi963YGVso73FT86yz/rseWpkXl5WgI5wH8nFtKRWRf7M
+sAy8I6l6B0ugJltoumwkauLat4kzmkNQzS+0W2mx424oGFfu9nU8YRC5we7zIkMcsGYJMtJZtZm
Z+ONEE+6YgF10McUJHUVV/6FJggr28zbHuw5K43AyM7477g1lf9IbiiAiOv1pZs608ZwlWHsHO3y
wDo9tbiyxUdRlrH4vdFA5aeOoViz5wntFpfVa70yFy7IYElhVJnnWdCjKGXpLES2JJsqOs4RM8+9
MUFozoa8n3Yf1t7GlQ0ll/NM91wnXdg6XwlQ63cVaK/hI2RTcHJpQqLbn+RurlZexx9oqdW8H0UW
8yeHnJMa0MZ5LfPQAChjgap2UqCt2Ghqf1UZbNkDsbl5cfSNsh91rcdyb8oq9I+S3gyZhp3E82me
R8sRkES1e5kE9/WpLkncvWeHXS+O9F8Rm2WRs6ITNRZTzIohnnPGwyJEOphlvPP1zFIHlXEOxHHN
1yvE8N/ShOF8ikudSSqQst44cIQc70PLL2/fDuXyoltoTuZCwejvkvGG2QtkXXUMsq3Kn7bG10ka
zr6cjyF3RPTPi/roHUtsZo8WDTO6Vkk8/fF5r5l/tB4TuT5kOdbOYWBLTl6bQ6tso2r3FE/jg9s7
1V3lTvJYi8U8JH3hEi7AlfDYscngDUSSNfdbg6UBKDCe/IcZ9MHQN/v+Sx/JLd+PA9mlV5awyp/B
OCRPrRzWOkXrb9nZuATqByZAv73LwT8WZsuFgz4WZ+I8JwNjldB2nnOIkBzpaWT1vs653t7aqgvr
88ZP/IgltCbILQSIOYna6+/xA4G6DAsOiRsnUg1c2zh1udTDPEyhPE2+k0ZLat0toDGO/Am7uZBE
c0AmyhYlKck0UzSiUPeEoub/SIhM1lOE52hNq2Qb/0LFwgIXzLY10obcjgYv9sEti+xKHK7uD4tv
y7d1CnnWbmrm67rm9O2Iqjd8PC+0s9dLWX5awdh3F3IPA7pmv5t2iu4Rqu0LKMr6H56oCJ8BY24m
NECupJcUddvdL6WEe1FmkYe5DKr3uXcZwxhuwtQBul13PcrOK5zM/NcukJM0BlX07Ie3RdmqIKLs
NtPv7+bcxtep6JKfHZLxI5thmu8pmemmJqJTrtVQB8+ltyxP3ejOv5zeTyg6ksU8DXw4Bv190HxU
A0X9poPZ7nQ/yu92400F2yLrrc6D9q4dNoe6CxteKhPHPgytg5TIXdIGEVtlx60Nt7/uzOC9X25w
vg7aXzqm+1mrhrqmQfLy8tDZD7G0h9vg+FDO4XCsrepPmxup7942/kVnQXiZZke9Te7k3uVyEsio
kpYoUH2RJh1SXzB5DwCU84E+2ryAnv5XqCXn++DDqIpkItG4VBYkM0GytNl2borkC/8dER/VTX/q
h5MT9foJDi58u73Qp9pD0hOWj202WZ6Vn+tTrOL7vGcA7slV7ojyRWAOhuYTkDd5RPs9JknzoprY
Q97krt13iTxWyzrd5WQ9KGf+DaHw3c4GFEGtdx2I4o7/y9pRP7T3Uz91P7OR4Mx92UPimLeyF7RX
pH3Oex33S5dCyoVv8W0H1iGIJn+v6DUfgiKMYMR7Pf4XhpsXHmu3iR62qRkuZgqnnNHvOEDCxx3w
SLk84lvn6WZmAO0dq3k6bt3SzYeiqlfCbHo32odxHfzS3iZeNgyg72OMKaTo8vGpEyr/z8CLU1qR
4vAVttL5mGkofotRyJ9KtO4Tanb37ExNex1yYabUKWr/mHNX3Lvd0h4SBtF3qPpUyfPqtf86MEtA
m84Wu1j24WGGHEJ/95LHVQc30mjRB+aszW+3ho3aNYlbXRv04lMMI41gRtr6e6jW+Etz61895NJ/
SQtxFD266CQDLP/MzJo6ZzhCStgHUivVW+5qqvh4GO4YlWFbb/Ot/+Fl2vkKcJ4cKAMQb5eBeV2y
eZ9ilKCiW+0d5mmUbzHvyrk2S4mcsTDILOsfOff2sxv5/FVijLw/ZXIzXdggh/cL1itnboN66KkJ
1D0p3SPiWvSe5Ft7T4nMCl/OrujZrWXzweUcId1l3tURhH4CQaxZx0660jlZEzd3joLMBhwSCnnF
be0fX4rixYb4cpqyEo+Rqu3rVo2e3fnT4B2X3it/iyXzP0szDhbDxbheKNbEgnVEZj/IDmg/LXE+
QMOuLL/HIvP5+/OsZDQyLN5vBgL6FUNSD62yhjxztmv4eyoE8mcIcJYIUGPnycVtpWAWmWBg4hgh
tGaNc2wDi+F9yzv8Mb1qy4PpBv8BmLK/0+CRdx4Ax05Hanuy5IYVe/A8V6SBUYCQccFR19BHHhgV
ds9JX68o+kwQ37J8Kl9qRG/QUkdYxs15l/+e10zN+K1AiPQmuv+KecrTCTQu3oU6SGgagpKtFG5V
rAPEoAweEsrIx15obEkh/q+/6CoQiL6Mt7dOJXj6ExxeGMfCmxPrChY6LV/OZhHCd/PmFcOZSsSV
L752Su9KC8Z4aEuEmL+7djDOjsGa8+4XwxTCimNj/8wWCPhzPeSm/TsWvaqeOLp8/75u1tahy4uz
8UCzsgX7eBb1T/DHoIFIqZXbHoBL2Lw8TE2/0UGp0CV+aOvHvNjbTdVBx09kau+Kx6NeLzQYGnrv
tooTo4/tYsN1IDs4elpM0cav47A2+k2EBZDdHtm+3I5lNGTRs2bpufeQtxDRhyDI4wtGmO0/MrHL
dl+s7VycCxqA7lm1VApHYCBrnWMxum28PXYiHKL+ONFcVPlpihjQlbt4WPoFB17Sr+WPYQDGXbjs
9BZ/KvSGkL4I7R1Dg9+vKyaFAEx5OvkjEEeJaW5jcWi3IjUc4GJjqAW9ZQMmYQE54dw3HdAii+ZQ
YGhmO6fyph6kGy1p2FvIOpunvgkL91EhLMVnr510xjeJdjP85UzzmJ2abXAXffEyNnR8tNO2iBPk
WannXbyA7vrU69nMliwnnuJ1YvMYLbJzjOLS5D9nEXEPxzMpk49QMOPMCGPynZpdoDgG3kK3mdVl
wVgXoYFQZl8lhEBCB2uN2cvcy4g7b+AwDyWQX31fyEhnKT93OTmIZl5sf/G7KKDuQ2O/Zvy1zs91
5GD8PUVOa2kHWJVNm5NPeet8koftETSzUajWL+Gs3fGxR8D1LjinO+9EYMYIGC9HtBiegbrHB2Wb
tnwMeyQ8GMjJ8Q8SpSY6NV2m9L8wVPWEMANw/AMTQ6Y+On92kZ2N5zEQ8e1AebqUvVs+2hbTK3Ny
Vsp4+xLfUXbabGgR1ejJuCl8R2jq3BbYNM1j0o3uHECNbMPeEfvlUXh+6f8qdBmJBwTOlV/vOIlp
fcxQtOKfGFnwEziq6Ii33bqkem4ghSOwR+VnZ8yTUbYjTH7dLu2KH+9pSsopQ9yPfNqJTfCPFju+
rTg/i3heLcCTM2ntpYvfAyEzaeyC6ontHRzAW+yAUKiwD5j5sLFsHJ9EsTD62OViqPNkr9EpguDE
T5hEZ9eJashknMhzc8G6PqMWRyPS+S40XZ4T5ETHHPxymnh2v2QVZphCjMajcsBJ3GdInJifblFB
2ZjMpy6n6Dn0fETPTRs9SX3yV3Zq+hfO8piqei5HZkPK633/d+8InpFoqoUn2AAd0WvvBF6tYSEr
K6NexVcT2PtsYVK742QTXZrx+4xmaL/b8GPvC9XDXzCCz9z3yun84TmAEKqeMjdGBx8a3Yz/5igI
1JU6MxpxJxWg2vBAssqvribI/YQ4ocUXkEk2/huHLpguymNAe4DqLTIe2nwdTnM0m/aeZAWRMF2v
kv6sB6uWO6GyLEvdCAB0nxjpy9+4TGV1IDbfmOcKfkkcJyaAeFgVtuvdGsWMxHAfo1gXiiac6V8+
bAeRe33IU+qRspM6dWG81K0aHv5jzIQ7/6BG1INC7xbWd65BMpSzOXKdeAgGYxmV4o7FtkvMMcDq
B4TsmlR1rotQwbNT5FjT0MupebyTckl6RNZJVzIdIilWzXREr+4PYZEbUJVown+EG74QYFvXXx5E
varoFDRoQG/Gtmxow8jA/7/JwXAEdsTndWfAgpYbhrxWe5YCDsMn7uLKXPLO9QOOOVysHUl0QYWZ
Iel1dVj5Uub1nAXk1v7ohg45wfM7Wd11We/ABfu5w8T/EDMFHp50VFXV796tct5Ventva9Iuwhqb
HSl4Wk8f58rt+v6isBW146nhK1n791Azn/908Kp4K0NZ3vvnLg6mJnzzMh8/865gGUOYuuUcl3RQ
+dDEV9Xn6t/CUZLsRbNUyTHI9YJhGRbf2U6Z9WtzTyQ51teNDmp5jtaOe7skh+YlMotLA+TXrd2b
hhgf3ozJ96Y/HUnrLu7EAFEhPJYdO0Oe5qQb63bPBFRU91FQC/kZbR27P1lqNKuj6gMWOOx6zuLC
wZ6O5e4yhDLJ7tsodJlBNKzQk1eB17o5+ByYnLRwjMndysC/u4AqzAjWg6e6h8Hr6/oaccUi3hjE
jW4HNmASHqbNuMdQMYk9N75lsyJ+GH/MP3xR592ZmWQivPPirr3vvo1shF//FpHfFR+qJrnLhz+t
bKh36IzbBL3Eriq1W6Y6hAaqNEyQZSNDcQgW5gkebaOZ9HXyEwZTB8P2pv5eaReDDZlIdTTtJzJR
yxcVI0yrXRPbDsgYCbDZrWIsk6+RkMApZxgvirIgLJCM7KMcK2m8AwH9ob88xcGstguO6l79wQ+B
wMFP4YuXvmfKee/GwNNF2ouc/qw1ds5eMWprFgwYphTZDm8wQHPnsQv7jufLr5GItjzIMYdmwp5G
Ktb/gi0c9FXqjPAJsYQzCkk0JP2PzSmS8VchwAgk51qd9FcEIC0YQSKIdSNuD5nR19R8T0VaxAZ5
k1pnCPc2j+v6RHPeY3togrb52xAcVjyHhFy0/6Akh+Kfb247PFklTxw5RDvw2kqJVjoDRq0hwLOJ
Z9BPhZe3AePXcsnf8TQ01WUGS+2eQviD4qVx8Vkdt0pG6mLWSlMDbSQ+NRe/pJayuwgXIZbOeAsc
JGPQuq9FaS4lovU0Nc9ipr5djk2vRYVXXCfrcioCx827tFrQBs7YNhHhs9uWtjtnrkN1GNrR/V5V
09QvYPnBtMCk8u5dW/ita+UxGKU0x/77q5uTOPsLlT4bsWtmCOp0gAKL4jTM+qj/49g629bzmufR
/B4o8ivUrvAIctrlpJSQ6YKGw+A+XvI6ILo3iOmvrGfDKB3afFmOPVLr8NmODNdxQzqu/QCxWBTm
Cu4f96cPUsPNJGTZjamS4GaPvbfGqFyr6+QnhzAw6BfZG8HsyK2zI7c/B+vCsBx1Kh4EkuKiUTuP
jVfdQDEkUR8B3bHexfXsWJ0yCqb53EWU9xUlYFWLz43RBiRrWTrJh5w7Ahv2jCMzbXdzJKvmP0r6
HFCXuFm6lAD9NbtffR0NpHIwXH1F8pn9fQWrTcWFZqqec4Cr9T2H+SKjQnBdp10sQvmX+2VwTgZP
GdGqWckAeykIACh3/hBkw7FMSm94xGYpykOs117+l0VOtEx76bTSHCvSuipqEnhlywfMw/GLYRVL
giVJV9XeFZIJ0A6nHd7bNWg8uO68FOQHzDEKhnAWTZDcpJaepdOZmoJbuZz3byJaLJB9MJdVe9Sj
jop/OuM4gxDNbWN+YreO1xNnPDnmNDw2J2CcAtG9ecYwMgIH0pJ4bu+rP+umMuOkfbNQS8zjwgsS
qmWNfpJzb6p74Bpc3NVy4wHGaC7bc9nNDswJuzVIZ9BT7a8/pU4w+iNNhP0dNmJaKBFVa2UpIvFt
/SZLZBxPQ4Dv7KwT23SaJ7kX9geREih2x36dGMSswYKr6KSoeoqULaqeux6FgSg+1XFOg8uv2gSn
NphD6EnAJc/HRzbZDCC+W3OMdSbzmuCe731bH2db+P1R6mVJ/uBB5cRKnVhrdqHkpbf+7Nl2+wn9
JT976VpusR6YqLyv5oDh3wGslCSGwJvd4s71lMDwxXNejfAimplTyqKiZrvXxehNH5Sf0/DhGezX
7AjmqjL3jSMwfFKIRWO6zpjFmwvPu5ridKWqwkW7RFygghZq0fFPp8ZbEZ8GUc85tGhWbSyiahQZ
4XGf2Ok41NOqf3h+q40BJjWFkogNPbTmpS5gi6bzhCus0sQUbXP35Ea82Yqx/rTxCPcjoQs/YO5F
8bzRLq+/a4gU8RWQLGf/1DkLGi8dB2u5QZY6bvLF19qtp3UM4Z8wS9oqT5221xa8bohpoR0WHmx/
ySvD2kSxtkiPNzVKYMIRv4pS+LtAaxp+nsNhEcOOzAspEtRGqGxuby7ccLjfiCyexgPjxahT8AzT
EvqpDCxK9VlSildv7FLoIMmhGwL7X7Ll4/qXEYCj/yLUhd7rjGM1+lfMtfG+HTtMS71DBJWN99BA
TpvpkDlqUafBKSfe78kkSxRzSeVGB6lrOxIk9hGQJ26WxtFlc2qY7xPD4OFhP6Oul/Jkl1zFL12+
uMsdkaaDfq1VHweP4yAy9ToiqVa/hg6U61iYLekfHdS3cOcLWbFzh9a+/AoY9meXAFyae4Rb1E0X
lmaXe6eQrGJ0kXzk28a8P3x1VmpW0k58dfsb0LTv7bLG/nhDJlcWdI1cIQicnb/I9i7Lna35CIIm
SF7xsOHXp0+uPZW6PSfyOcmq0D0PTLTkIeo4ge40z8VwIuzJh+zpHUKD44J9FOlq8ZhfSe5wzC1U
YKMHCYhhsBxK6yD9ZzicTZ5Dl4inki/Fn2d9GuMETgaZ22w4d4I1Kq8LD1gYppgGovaCDDV4G7nT
kknOnG+lOLSINYHmzoUeG1K2dRTgXl0Qi/EP+TBtM+8NZknS+NdBWHnXG1dZkW7oVv9v1Sz2Y/je
Ct8l7t8tqNYddKYvvo1POdKzSzLM7Als0pSPwYDVhrXWm18c82bKg7OWjKoKYifoLa6T3TB14Uvv
5huOGmK8fuC35qx0xW7bgwCYfPAuOK+VPKpNtJrio90w/Xc41uIHajDlPi+45NbxgP3ewR/AyTo/
6GoI1bEY7Bz0kCOJE35RqhfkiOH6pSWb2lDtkbRZlEkPOs/ikwYisDzRwEp2LyUo+5SCWuakdZcY
N5bqPrFFqWjOVa39T8FsSr4MNQfWpbBIGncK9hdTIHfWQjJJ7brppMK4YHZY5aq6ziijFRlFG4cZ
m9cGZtrEwwzFceMPJi9LEa7jaSLiavo5AozczrfOj8L3dqV9/yYoIe7f5lA1mLcyz0bY7RSS6TsG
GofkkhB29n3pEn88DqVKuk8QgZXumeLeKf+a3ln6F0BHQSGHJZHXGNrCW17ESnIxuplbbCl4ZdO+
xO18Q1bcwaX8H+MZh+QSNkZEu6QbsiG8L7oGmH7MwTiOm66W+bQS61IeJCEXAZkMI7zFfZ1HuH4T
aW37o5OyT576ekNtNHrmZzUx1ZubssRtNr9MwdfbU/sEnL2ntmLOdG2YhdeHgO8+Sfa1zRN5yqN4
/Jxu5n88nckKOrL4rvmKZ01645UxHwITvRwpLtTTLA28j3qcf7+zWJbM4unxemp+D52het9IIzBU
bMCyNYV9CMEJp5ZhHISN6MVnQ5ap/okUpdUbGjF66K6bp8I8QB6Y7fYPMzLtTILTxFOaCXbpJmod
n9xizOvosCady9A50z6rQcBX8bAsyvHxsA+eXh+5NztEKKHxc4BXdvW0FIjrhaQnqOpgauGFfbCB
isFW+ZglchB7DKB6/LLrtPVnOO2u3OdlSOBBTLkDWVTmhgBQds3MQRDvLLN4hJUhie34IAu/Sd5s
3yVQvLKPHbnj+CoG+g+PbJ4dszEb4H2JBz5yjKs0LfG8xW+bwlmPtbLMONYOpVuxOWkMOo19vBsi
gaEsyF21pZ2TNbF8zF2PyuNSy4FdzeHQeWv/DHMzF8ErjZXPrmq2sEbyZ5U4vrnYsSFw2vD9TniB
1yRi0FSV/pFQPMd7aVpV6pdgZeL9pslKcH85MaLnMSOYpLnDO0x+6+IsXZztwiLIQqIUoj5+NLOu
22tdTh2W0LyUbHE5Fas0LE8cfZL2K5DctYCs7W4bStHCvaqltQ9UU+nfXTL3fBmF615NnIjyCQdc
Tys4dpQyqcIEok5i6RGEd8CImPrSMC8Q/lHqCnIJWqiLAlNHPUa0rdgIsnE7oPgyPo1h9unDRBnK
8UCG05I8MdRtyzOnDQoUAz/hxZ9dT9X7ax0Hj7Eh3x6cP8ZDRmK4fl35NouVcnmHbR2Ui/hF5spI
QJHDR6b1qi4LZlOZVtxTQ7Uvc8VAM2LpkvfaZJBJeh+pKt8+NdEXBMGxE6qDTwDyzni0fKnm5ZAM
MKWAgEXlegfCgaDkWmeJp+cNFYp5P5BKAnImZnIuozUHLieJoinPXql1WzzcYm7GQzNuK+TSRBum
nmqGAk55mW91WUkhgQlQpfOiO5gkWM1wjvNraBZ6v8feJNgTIOwDPf+jE8YduUfluZFWKqwa+2M0
LhFgRzawu+qOrn91vrdpSAaf1X1j4YmjJ209syBo7vhGtw3NIcWfm60vTV847SuBLnFoLtHmy765
4jLR1SOGnOrY0XzX3wzQmTAhUwHdaWynhId47vzTNeFM+9pr89diCOO+zDfzylwijk5O15X/FTn8
6W6zwexHjF2dSbS7jePLP4o52T4kL8V/2UJEExuDiBPb0VL6d7W0o/lHee8+51KVCJhzkbhpMGNP
wvA0eE92YkZ1bERW1BcRe+rYNmvh48y008vi3jAOQOUl+u0yU+1IFjFEyEAKAVIaDMrVj5GEQfVY
cAvXfxZ8nI5LV54UC0Mnb/LNG+dsFPs7J+zC9X1cViqMHa2S2xw7RnM3DNWbt8epx4+IQ3Ebl707
uhONj1xuHQEqBdua8f9AzxYDsJJn8ZTDWYPJHyeueKIwonyKXrh4nD9NU0B8Y/LxryaIiu4E3Uxj
vhAF5vGMdnS0+7n2cLwXeL4yhj0lUrrfrpuXotGp78VTZN5HYFE/AXV8wAZiT71fUxuzVqPp4MzO
wdwP9bWKle+Sdp603kFNUzXfl5CLw0vACjT/A+BWy4+8lbP3lMUMM+4EO03HuxLIgFSYJmy98YMR
pgwu5GE1134aLPP2UCUJrA2xrqckKwjO5YcV9aVqskwDoeZd6P+BzFOjsx8rguAuMDhRdSz8Da9W
6DqJeJzKZmHa3a50PDsk3nh7L+qgNQ+AQ4RAmP+nw5OrXTxL0FASJhqdbNekFaH+FNyWsaZcZKjJ
VEUV/Bvsu3FnEDfytRaQE6Q5NIVlyHkCeVdeaodZ60btoMtSMYRN2sge+MXZpMUSASWBnNc1bVLv
A7nV4F7ErzEhBcvN1PLhMzCV0GYx83u3noS8o4wKnbsc9m6+E9ifJFxo3dXzhwyCQVydBCqf8Xtg
Pai3ZFrGs8cQP/gSyUD8GwsTAnPRdY3LtE+6+gnI1CoqLj+qD24wUjBQ1xhOldhsIZkuhMbUMO5h
wjlVuvzNdDUAyVVrZX+IG2XDY8OUWv7wCD3ENFhhaO1TuBD9RdNsTRrThWMgrcz6w4qqYoLqGZ9w
pRw08tEbzNbdTBnhM6vHl+XQtHluDhOSY/VsMpP4qcONXjyuzXozH5jqd4k/5zEHRcSB54I7H8Im
WF+HCqb63hcEcN1ZjkhErXr0rg3eJUpkig5G5VuEReqFIR3uTRKaHP80eDilAc2ZmD+Pfp1dGo48
rEgzVPwTd0857WIOsvh8w13kjniJ3uVJiDGKyTkMMTRFpdFPwLK1/9eQJ5HjFJWs9xGQrOuIiWsZ
JiBjotGKgWBi2QCTjEQCahUwE+upellIMlXjag5s62UhQe7Q7nMyGkkI7b4aHb2QXCFEQn3duf84
TxtgpAHTXKuueQm8Kk8Yx4o5dZmGbYfJrrlkrOm1f2K7ev20t/HQfZLhiXH4fxyd2XKcyhZEv4gI
KIaC157Vas2DJb8QsmQzQ1FQQPH1Z/V5u+EIX5/uZti1M3NlIU0TX7sNRyfhImWDQTqMYKvCyKjy
6UzpYs2PngpQKcc1bGUEub3Lne60Lm5tn4B2kJ7ibD3YN5tjKYZE05aBfei6yv/X+373lwyoGx6T
MM7u/ZQRc18WhqnKbTmjcFTmSIgdfKBRmRRYMX6E2FanQ8awdSOzAmL0mDo1wIm18Plvg6Jw3Vk3
0VgdUoTfZ2zwJWEtUsMXkIEdaXE82t6Bz+E/E+1qvzxPVMWp5MdpDrXWITsFiIx2IxlSnDP/58uh
dORavKhw+T/CxTh2Tl0KYHcgDpB8ObRy47JXihAr5vzbr6PpVfKE+3ZEENtL0Y9S34+d27/xiYbg
M2uqwfwJc1ZALLXHqj15xaS7m7zWKKN9p7J0j34MDyVLBnIIniX8jirSVXsFXQLLeV405klgYbcn
h9U06BKvrrILl1b7h/rjOjqsukifDatAf6cCput9gxFq4iogasm6IMzjHfhTrNQZjSK4V/Tguu2X
rcYw23JxMxUVHA37vaB+ofpTtTUQKRZb6VATiG5DUYqdi6qMKT3BR0nCrK+n6ASKOAO4EZeMhaQH
FDeS3dMs1qktSkzf7JaJHflvpwjUciN6ECGPrpul9kqFolAV67aqJZCG3mPAXHsMrJvSHVDgNgk5
u3JvqsLBcQYGLrzPUBj/sq9zwh8DyfRDD15RvqAD4/yQyM336IOAYuN1FjdoZbzls961zoktZ/zD
6qk+Jw6ELlIYQa4Irkv5lHEWLw/RMANjIe/pwVoGB9wADKA8eltrsHWAWQhP45sln/Hgk2plDZj2
BbCBakVh572qxHZC5e/fyIrqY8rS2zJiVeA0gBIq9z6Fk1PedEmIoTj1szU89wm3Pzq8Fz9k7tR2
23FBXzmzMZxqJioFlm/qPGyNihfNjljnqIAP2Ple4Macth3ILw+bVCxfZo5j6qC5YP45wFOv5IHO
ckbFi+oekipt0mM+xO5No+o+uLCyJE85VFfMC0er/LVi5QPjj9OC2AJdjY8WgZH1flh7JL4dKgvv
+lb2Dy6FyPWW+q/2Z+bCQZOdKA2P2OJRFIHA7lBS0iDcbryi9SI2Ipg/dlUrK3qLp2SQJyYBhNFp
rlwsZshHdFnNq37maYB5dy3yYdnBLlrxVqI8+8nRjv1638pQPY7pHNTH6KqIR4g28hgtaoDQmpAF
KG47KroC/9DyQ1UnZJCMQzJnLW/fO0Mo9TlWrF28d0854djvCRPmeAFIljS/ZxN55aUaiOsemdqa
kcLVKP2xKGy3qfFidRznErqdT9DgI8cHjlDKmfk9guPB0Y/xiU6MiPeEc1qACI9fU0105sikuba7
rAx5FLKWJwKeVZHgFmN2Dm4zuIXufmXRZb9AnyDq/7F91xKddtMmrwEMqtSlBpUYbpxhkujjW5e/
KZtXlDfFm0b2PDKwhvAEL548YxvkTC8vvAzvUJeni7X4lrOsea+HZD11g2eyj9pdUzCKAiDSdCi0
bTXJCpy5OzNHACgG4Xn+RvhTcg9R16Am9dhEDthu0YwcxwEjFHvcb7iuNe1JJEwrwtG8vlbs9Mto
PorFqxeoQN1S7XwAYcke3R9Kr54FuByukLNL/FKfJroq72NbyGUnGztRIJNPpvCeqR6Zqp+l73sU
hDRWQHuAy3j+L0xTVB7sBUej7kZoCVpqbLvks0d5Sfas5NiCF7US5qSakVh4nGbmTPAsjL9jC+bh
g2e8zS9AJvRuSfCJo6aY5abgq2Qx0sTwofFnFD+iiiia5i0aWvSHfn7gDL+0rzWMuX+DIe9HDlnV
4AYE/YWbYmiHqtn1xYyHmESQzS4B1k/WOeUM4kM0+HNuBBB5OCdFY+vjXCVLeLCdru1LISgIRUhN
YnXu4ZjmGIRE2h9j3YQkaxVr3U25YqFlFwzvtWIliaJxUnO+4L+KgUlkWOfLA4YdTptyXuqnCElc
7YpRVOqw5MIAQKkr3p1ZnMzmblGlOiuudbJlcnWOjbqW55m2d5/SvnTifemH5rL2q4fve+XOvq1x
kpKQ7npzU/pE73eZMBWGf1tgA01TDwl0Q9eXwlg4yuGyEDrnBLU6+tJmPZm5dmJge9UgSPOjmDjI
bKQNy/B3M5Kw2lQs/H94xWaP8UDi/khUrHxyZieAe3AVi9g760VjZkKDdzZwO9CmZm8Jf8vomlDh
WuHkTqoQukpPsnRnvT5/1AAJ+PvTlP0aKI+bd+QovPo3e3bjbzACrvdQjMZsy/ZI4i9lcweHqw6x
jCdSBJh4RyJFB48AttrGdnJ+R4MzLlgrPI5wpgThRsx+/LPYiYDWFc+AIymis43GOMLkTcFZ2aMV
8G3p5Aj0w/PxWkEtnn9HbFaLh7p0M0NE2QFmyCOz0eNjp7Ug5E7OqDzmbsQca5yJ+AFFXi06wkq1
iF4GYgNLAjiaeF1THHXnK3PXM+maU1/N2Z+p5CHMZtVdXjM7zf7e2BV8U4F61+9YCDHTQM92+21N
A8wJUPjEtj4vzWuSFWF0aPx5Noe5nPvvPGHQvh6Kx+e2dEJFGtQhXMf5wYekg212Jju8Br9qTP31
vqqsX22WvOQiDmpe/BtO8vNHkinZ7uq29csdkIcJrUuJ+NiuXUEAUBWXJrP12whiAlNk21a/MRZm
9a2CffvuCbg5t+CK/Cd0/vodpM6Kmiey4RzHkyFRjhEH39tqZ8KT6bL69T3+tPgvimombwIwb/MZ
f13X3ydR2N6YQeEhBRCRvBG0BqI+1cSocV6Vyt4HTUakvqiQ4PJpKv09ooLZYym05MF6U7PSofRJ
XTFdKWZewEXJ32iaGjsfAs7z06FUIcpDKuBvHxQFBekW6ERyrlKMLDtyidV8qiY/ugGIOB5BFo6E
DeY8wak9M5zck6Vs3H3RWYcUt6K7gvAbJnSBvfZY+DlNOSNeO05+q6149lTSjQ6AyNY3Ly2Fc5d3
iFVX5LkmgwgZgBs4BY89j8Un+qvLJWvVlMj7OipT5xlpCvUoXkI9nt2o94ebpc9qfSgwfjub0kmS
30ufgp6omfiA7S6C+FU0LJl7Ig3J6TdpEURe+yoOEd2dRYYfhMvLmLfHgGHCraA07wYjvbTDMm7x
MUW+leiGq2zbZqdSSNpAxrPRfHoi4bixSYd8fJvoAGP36416Z0ZHFs/11Ry8GdvE6R8qTWfUcawp
J7whAurY41i6EizY1GPcWfuK8+wwsLvYrhjtODjSb6UvZorb9nuAcPAwj5y6L6kGEYvlFF8+i5gA
LPhmHMqovbDhByQG127qcU24PPxnS+Jx161r+VQFsv5O+YwvQ8lhh0w/XyRLy2l6BQc6ahaO9Yr+
Ky2QfRjnyAMqxP/tq1ayCs9U1e4KucbqFFk8WzzWqsQ7a5nI8zJY/z2Mi+aeumJAOh6WtvfcFRC4
Aikgk7LEXF4s4xO8FwLlwx2uSTTzbMHBSQjdeN3Oy51Wfq0z7Rhn2gbj/FgMnMk5ZbIb3il4dYSG
HSiIYFB43JQjUYytCGC5biT4mze0W37g0rYpz4V8WsYD02Ud76pw8gEZd075MYTR/Aa2nB2iAvH2
jlcirS5U2TnDZ5RJyvHcKdcHdha1ew9wObxrfeQGlMqi/LZu1l5yXevy7yB8V9PJwlqaQT+Gbkqp
A6IV8zCwymmyIwrXHKz9x0wUjuhKw+92wqpfvo2UJFRv47j2dzHqb/MVh0HYP+KHmv+NUPrKbe2t
3m+mKdWeYVLrBi/EXP1RoVM9NoNbYdCLBCQ5W7kJRnVvtPOdCF2yQ5xo2JyMiav1U5KHiI2SX/ti
p7L4Nn7qOn9corEEFKW28sBlkXKW4fhV7zwhyQEhEQanZWAVcAPdZgqeVgTi/oOTxtL9g8oULre1
m4v4SRKT93cY+Jfq7HXN+DN5iauOZk7q7pZ+yBolpwhRJ9sZ29mmj/tlYndnB3c3i4jl0mYMnbV/
qVXQJI/4b8XCv9i6f7uqSIKzCGPh8s9O5rkb63Q+D0UzSRIQnjeAd8Wb+8jRpE5fFXGEdDthU1/2
Ghrs84IbsENxMMNNUrJyf+ng8VKt4ZvwWLUD+G/GewBLpBFKjBGfuNSi8C4GtFtsphi/JyVidCyc
qgTjJUG7MqkOgxvjCUtQZ7YBWOg9jHEaOE0ROP6jnikVvKRW4A8FBGiWLSIYW8VmTpan3GZ0eDG5
j9PW+kX4WS3a67Jtl3nNvGlU2uDMDsHcYVHpc4I9zAQQEHXq/w06NgZ3LsarXwD2SveYoktIoEFi
fA5n3lG7KO/ESpeIKsefEBYaSl/CYgYULV/2vuFnxlszFB6blXXowl1RojJf8p69nggbE3zIsTf+
n5jh82agD4EtIKU01bcfWH/YMud0pAq4IXBDpGNyZtPgcapfG3UpRhomd6TgUrCqHYeqbU6vA6pm
OejPNvBy5PpOhyHBYdn/SaoWJoReA10gSI14/aH3rj9O6nOAgAId/KwN4Yy7bDYWjSuuUiSAjhNN
PxjBSY2TcLehwINpDfAupoFJ1w6H1nYCRgd1U3It1UE9PFCtwr4G3TaT27CaLeDSgVpHje1cA0aq
qBXhlNVdGYN4oU64IVJ2YgbDhFeA20N5UtGwpaq27VngeOKNgT0CvO+3gMSqChCLn4dmI3gr/fMs
pnJguLr7ph8go6OCEwVP4pQ13cad0vGRkKfh5c37MYcTGc+vMy6TbwjvwBmSYpotJwcXHJjrTzid
QxsuJ4/ZeNmwhiHc2YNpehpwr2IVrEGmbHoMQ/4OBKT5zKsVhGjF4opmlaCJyrtilZAyJMEEXL3h
1H2sA3r71V0kYUnNzXO9WnPkioG/A+LAeeqxzKTMa2V/9pPEJUUZOgI4cGWCf37istVwfL8+FLZy
/mCvx+QV6qR8MIviGZdC7lIsf2v9jtECHqwsqR5jFSqGbaWuK2OPmMM1HQIudJf4i3hXIndfhmbq
2j16NP7ryjSCX2Kalh/2JM1bSO4vhMCFUrMRjW8o3GFxAoMK0F4D9S0KSaU262dX9fWfNRI58FA0
GrrxmoAQWzqOKYu7KopYoLNa3Xh+3Dzns8SEVM/4bfloU/RtQaie+NEiu82BdvTE3orCObh5pKgD
t1evbVPl6rFvlMjIcxbsG3C6jdSX2ATuLgWxa731OJ29mjbqH3lz1vAIQx7oxBdbeuwjTNfvjTvj
mV/ybv1lmggPIHdmk2/lFMUPhTcxJ3DQNuQghWPrjfEEHlHAmh14nZRM3SEl6BJvqXBuPA4IJQtw
vP/qfRrE+gUyoJTkMzFPZ+iFsOTDKf93PR5DqF/d5UXKKoTehteKKY7vm5EtY/VpW1o9gs44xNos
sWSXAo2HXsgFtC543nhzdVseaZlpEyK1mix7yTKk2Jbczzfg7OL+bGvU4E0OxoJ4bB5jb52JuXzO
oprxwEN8fZoqgaxUt2n8XZOdBVkSkfM9SBXF755t2JvXjLDPrDj5nxhZr301xcCN6YxGyf3aSdAe
A5C9dS/itH4qMi//UuYKGiRg5xxaXjv5VquBqwv4TXofeQ3xYYYHtEK+CF7GNk2YpWWWLN12Ka4n
kaZtGZJqEXXZvpv8gZ1fWfR4KagKe8NcithOBOaavLaJvpk8nCG7EZ/BX2d1sr8U/2iBkB+LmzRq
1l8Tz0GzTYZafiyLo3M0p6J4Iws8f9RNKGJSX4F5iGEjudvOn0HtTS5vrU3BSfYlGbyU/W1kQAWh
YHPm90sc6+whcCESo6rCcymH7ldiWWqdU768b1yEYENgx3HCX6tcniUu1uJQd8AQ8ACMZt+aVD5E
oXXMfgib/CKahUeyv6RlDpojVA/T0MbftuB2ORDISJwNlUmi2cOKRF+cUClYQyP+0j4QcQxd1YLm
ZMJl9ndhqGGqokV5P14uPQx9wRIOp8IM6VPV+FAwJh/b5W4BVdxtu26cgVDpwg3qzewLwcXizsGZ
gJnzlbB9ShjBl+qe7xLZeqAB8gbli09A/iczh5byJo5Yw6Juu5J19y5OfMufsOl/8VO0tH6DwuMx
MsLlJ9tObpp8Cvufxrv4uZPCTVAgtn6VmKPkIR5g8xMFYmWiH2uNM3ZDgRJ3b7v2MCYQmbP4NguL
+I8rNJ5vv9P9v3nCeEAjSDeP9HyOcDy/Vw8QSrBpPKXj+ysMADMal1WH540NtY+RH0NHK44zKG/z
URMB0GSPKVRYABFhXKJOJi1OWKsVqwQ8DNNI8avLpPshQ8uK/mA5RIYn6Kgomghq4IYRsnnl9Hm8
nJCbiVt1k7ankh4ERkNZ5XR1JUSww9zvvwod6Xgf514NU7mP8j+KB9OXhBqMbD92Sc4BO2drt7Qj
AVXNevInSVS0ptsm7+XYnVft+/ENe2BFvDbBVcvXr0NtgsvEi6j5SxuP5VA7DqK9NkDp60kGalvD
iUIlJvktPfxiO3ayWUi8DEXmKFSbX/wG1/H2OswB6K8XgmiWDAABzloP5XYtWDmYOveI+Pvp/IUk
HeA88FS7XCw88wRSvKBKni+3a2ZcQyBap/45JGTRRyR7JNUeBZM7ueWMFc2NWbV+q9ySv0f7hFUP
xcI+ZCNrJ/5KUiBWTGVEDDYtluvqcc6qgQKWKq3+SDauycnIMX5zdDxb7IYRaRq/6cy/3gZkxBpg
kfwwDiReSqE51O/B8sX6mAx994prUYcbw9gLpaKVDdU4mV7k20ih4esMqhsvgZ8M9uQtPhjrjA4d
e0zIUat92LVusxvl6N8j+ZiRRwFr13hDXqvqb2dPF+OfDJXV/etgVxe8JYYavA457+PsL9FjNrNw
/aWKGdW59F0133RV3JD/hpTW1Vt2WUX9ZZA7x2HX5sSLmSlsRvp245H3cy6cbbi5MEnLn8mMEP/4
KE59KdrVT+CwDCFqclr24e0Q48CkQ6lIy80YhIomKSBOg3ig6p4xUMH7X+Fv5hFGOL+qShwg82y3
qG45LC6cIc2yV26daiDdovLnBx4tefM3ROfWp4C9LT0fhqX+BmhQ1r4QZ+/ss1dG9tniYGVTtUwx
N3gXASvkWi1mIPBrKV5Wlu85r/Fkyt9AOSfLr3wop+7ieqMQdznN3zzuyjKAnUBcIL01WPloM2qI
w+1lRDqJsHH1v/5U6gcWCSWAI1VWeqdo7mZUDRFYNqza0+EhNtraU193+pbXO68a8nbz9MNGjDaj
EPsRngOb4i8zrdBvmS1beTdXYRLuXMN/8a/alF3wQYjUk08SlCvfNo5ktq6AsfAOUYRlHniId4zW
RDzxhtJ04R5mY7Ij03ght/Us0Nm5/Ey3aTDyDl9YwtmDgjXC8pjamd0djB6YkVm9TP0bYSm4F1ms
U3OPItCF+86wYv80K/dIzW8GtveApaEunsCLIZAEkanf8Uz20Wbs7fyQDzNAo3adVhyi4Fvlya9D
tdyi6fbivRvUOu2cUEcUkyB7E+GeU9cr/6EVLP6NJnIxPg703an3zo+4TFilsPUIMWRz0f/MyLrY
iWSDG2P1Bgk81GC1pxVzxq3DoaSlTQH2fEByBvVI3XIg5djVYPQJniij0PGbD5uLzCtOjPQzFlHu
PoMynKB9ccg9w6DR8t5gQBkuNWrtkdVH22LCx7twQ7IEZs/qsZT8A3szRMzB9yycm2JyovKVgRGf
PBz+WrvTtinJsbzGUrfBKxkwH3ogazgSfPggne0Ar4LAIAlkF7Q5yIDXAitEdGTcd084I+r4Fe2P
Ci4PW2WxU5EVj3NT5PYUwjq4zHPmvaZJRQDRISywr0xbnMPWZfWGZJFBUykahqVk5NLfLv5UX5b+
GiiJDNLZU+MgpZ9H4jfkeUmLEDWYLDAeXIWjc7NiicxJMbqgCB/8IaMo0l+H2d6jIuHUpNC78H9X
HqLtJ/dUGe7xeeL44KQS8go3NRbO3xTF47uUbBSobqulnho66i0LC4ZcSShiIwPezWfBjqu/azvE
e4Jh6XjXJ06CIdCFuScJpCXEUzXqPQEEKNJ5ghw84pW68/2kf8Xj1H5xhpXpV8LH/DJyYKFZCVEh
pBRr+4+Ym45Zl9UCCWlZljy/Wbosf8KEvWa7EdrBsDVQXYGVoB7csezV6HL8SkW97UV5fRyFhLm2
vdOIXVgGffOcWjV4h2BtOKeOC9ZVaCnzaqn7cuVDGDdhfKiSlkVBGOcIEe20QO9Imz7ZBWhKXHVF
MXe7ifex8x6y0Y0+xtF5ywjckKXonGMgeVUELd/whh4IEd9R6LJObG78jte6Jl8kGFkT5ZT3XbCs
hIzHqkCd1D2CWmzlchkFrdSMaZDL6dxIGqNW0gtxd9fVrn6zvVZXetvquY8ly2LnTkNEDx4B5VfB
0XC362NsuePeO8F4tRk98HIw5pKpOpZjmHzmeSz/xjiIGQjWZPqpmqih22EwCgIB/PYXPUYNXZtU
7bS4cdrlnXMtlg5bTN4laHFKUeg15wwjPUmtU8oCk+Q17ST5jadCWEIYJEiRrgVlC8eCBMaXxLdg
X65IA/uQ4DmFbNqj6e4bW2TFNsJYWB5rty9o9mz67zqp3Y5ztqPwTTrJ7J8yhrVuH+Lxv/QJqv6O
xbo7s1NUYoaoStobm3NVP0y2DxGQAKO47wBwgNABp+YIOMlGrJdlLWHzen6izKmJBtUfrMvOHW9O
L+otJa+ec6rIbnNA90uQXEAHxmhLE6PLQlASctqlqGBPIXMkAFFQx8OAd9UUXIfWae2v4P9ymbJf
CpK2gpa3Oxz2yw2TUJDfCdGpD06mzXAUXhTCQBgMPPZM5MOOlJYilAMw7eBH7XxwJJ0gG6pz7XJo
hkQXN02B5R3wiZew8OSmYckXzXI5pshLzb3HhLDehmE0hfsxleJa61FMZXcSYR48pmYK1GdY0BpN
V4gdzBExV76ndIYBX6uRO0llxzDY4MjTTlAIZ5w5LgkB0kAyUQVRHzFuJ3kWqafAevVNENWFA9XW
H9aDx3JMPUbTOvxNsL2iYFgbe83t0GV2Z8QVfc12ad1NDrv6W5a1qBtOR77hcYLGT88NeYvHWsSq
OHgMHNfikq4MPno884TPl8L58nyXeBtCT9DsMeMZv9hOsCbqE+rD+ryKrE+WoyCNFDBgE9EX/Byz
jzDvr45zi6MJe0jTpIyaWeQgw4LQI/Wpq/LA48R5xMCovG03krROKPOromYfR4Gctm2OooC5Wvuc
TE1rftshrm7DBZ/WNmH1nhwj40c9sCRQPhGjpGTC3dom0rzBSQPIGw7T3oK1P+JFMLfQiVFEVrAD
K3JmlCdYX9toqZxfORbEW21quWwj8Dj2QHEgvae9g22AiZJJGI7ROv5ayQQ1B5x4EJFHA5EI+3D3
xAPOfaERJF2fdC8Z8JA2u5ZZaSFyVqsrcjkMGwcQQj1+0FOHp8PDRoQhtk3fUoxwv9ESRclvuLDA
wBsl/FPXxM2D1wfdV9deYSFrDyK5TxLrX0pn4OU/rmIBo1R27m2jPGv+NG6RqCeX/OKBgVlxprdh
1L56qgmzs0Tnrs8ui7JjUPgaR8XSCvdJoR5i+fAi8RV41yuliMVMzV8XdmBP/JiUp4V1OO8jmkhS
JhPjsfv2vEztVpUB9aYXkq4gJAQ/f7HLlAa7BjeE3C38CtX+ik4NeMTT3HngBGVb3vSjLp+1dSf3
GBj6NjcQMFiyIKuB0JiES06Hlblx0iNacoRuOGSpDI/ppMxVCxn89TnI9fJDsUX0t2ckugCBzPEn
CMqqj4OW0/qGl5xpI/SW9EcblY132nPSRx44ALHwLY9QxHxIrRt/ZMq/+b8S5MOdLS9ILPA6Fd+j
zKh6dnvyJHvA5Dw5G5W3zpczEOwVQlfxQ5UX4TtZj879RFtt4+e55TmJk5JXoUtv8qrCrRe66/jp
L5PrIBpdnQ+7PO/jFDMIyeXNzAkAg3yTK31TwOGVr1h0AkhYaKLO57AGwS1kK6vhBZYeaamkMkDH
TeiDS3f5A+ipIVkdoFXtefZkNu8I+tcXnH5DdsdPVH+S6Kzo2BiUnGh36IY7M0DwBGmrpul29HI6
5Da532Tc0Pzk7VfGXij6CNQwCA4ObUUjFytXrOqcifhZDL8vEx4ErYBnT0PtdgxO4EL2D0rMSI7l
N6iDJOYZ4KbTjdbx0p5qiV33EMDl1OecCS88uX6Y3tWcJNfHQK14Pga5Lhn9ILnIbjgFY8beuOiU
6bm/Vm8/YilY16NbhMp9MD7M8QY2Gk4ArwFjpeveMKW2fFrij1UiwqfWr/T5mpFd991VIACW4T9G
cKv+CssubTdhksIsTI34jgCgdyYVHKHBdXGWDa/VNA/T9+g0Qzvi+9LSPndxXjt7PS/XC12IiKMD
k9RrJiqKoDczF9IXgpwjPq8GB38P/DD1H725MMlNojis3TWNjM4rTRbhBXMlW8GYW3z8xRLT1Mek
9p1lmw/JCAfG6mEHOqUe9wNLC96m8TUFu62jIFq+bJoO4Ii5fJdx3SZynd8cuN3+QwjFC/WZOmnW
/TtlHTLw1zPbHaZ23d+zS4yGQ8ehAhNGXnNwx89YLV+jbQ2LRa3m73JWqX0Mp6Unuz1OCT05PG9J
toVzOD2xSfE87HdXexWvnPwe5KVs2MCxUEPLp0NrK0I7t0/0cw71MZ/QE7czlSFntxkj6i3mkado
VZSq20Hrkw/XRC7HJeoYg020eI3z2FJBZjehP9CsMvbgFg/uTBoc4Bf977s5dLIXKj+Ed8bgK/kY
Jpuag4Yi8Lr08PS3ANMldSnLlKO+LZPM5KEpPOdMcRKWFVHC49mjhDJNqTH2+m1JkychnBJnE30c
Zek1Fmhw5urdCkAnOvhs3f64SWlT5IhkuGcddPVmAp/dZYSxV76NBTwfuQ8mkDk30MBYWDTtgQUM
CjtQ8SvoTFAbuZUjaHG/V4umeMZX846lbveYlcSxt306cFLA4K6pQbgWAlsPvtw2Hp3JRdUbw2+p
GtO9jQS/xQOKryu2fZR5OD/hE95hO6xuNXDFdbuW5MooRWvK+UyvXvnXAwqUHTJIZ7e+1EUG9sDv
l7e27B3czWPi3JaUKEWXwvXX5FwUYVfDxwqWv4lQpvjFo2x6apJCdmekWqKyG4lA9lQm3nIFE7sz
m8R4wkLq02FJb/miOFzMKKYsojzGHM+MBGiprR73aZd3H2QQ1/qBX7Ntz0To6GWzBfSzGzREMgVc
5r79KRl5eGeYaGi2xPoExQSCFfaOFw3yvKPSmVbulgYiBuq0DikbqbC1K+L38cYzRKtiOLkuHtui
O9ewo0H4sA07yZ7GCdCBLLN2BitUtV8RTJ9XjIHyhEoYLW/1KMmgDIAbTjrQVbbFyX6tnKT3pnse
M+w7UTI3zku8kKzk8YbY98j6IHhyOvYCjxnfEO3oecqKJyC/epROiUdVoXh9dQ0Nwxs1a4O1QAbL
0bFNcYdsL4JjyRPkPLvLnOMMgb15nwShoSiFB3DpE30N4/aB3Kx7jCixgVDZtXo42Bw//wtyZfZK
b2qrTm0VO8e5GSkfcftYn6uYfePTgtxZfpGSN2Dt4mgtfnTp0H8KBpQLH4HU739NODbO0uldKjIX
QutT72TNZV4J5W4WXflgjSW5+m1M6FmdrQGGjQqWhPVBGmcBtGNpa+BPZsA6Hp9z51DpwFZiQk2j
RiXMHiaId8sZkg/89Ry45z9YhwYrE7reM79/zueLZSH3lQ+JADvBWJtfdZ12xKklmqGgkpgNJHpL
u+d1qIPjyFuHYA49Tt5G2xruKEkLc2latKpHVxOCYndBfJgC1KLbz30JZhABZGX8deuREst5SNd9
Os+QckNWMvISAC99zCcq67Yqz6tfYxOX/iGmZb6gTH0NH2zrjememFIfEla8MrdXpJwnPDQIHOx0
fdwQpZf8JoME7waOyNjfdyzF5QZbjfoNgi5n85RewYYloxzC2ESAxonqkn6+kiPeJrRQEp6S2cVK
KNxSPXVMZe6Jg4L4FQ7GQx4u4/lE3Wi7Pi4u5iwsaFixCVOv7m2pAG/Tr6Hi5DmXTaz3qyg1a+FR
/GMjOnO848r7YaSez/hEMSC7PIsho0za/Xf1PlM4SYuif+4jZZ5icEbh1nFm3D+Y04iNWnq+rjDs
nkoiU9U/3lBgYN8y2cUHiC1B+mriIT97EC3rv8SXfHBzpF8FRr5i6OEPzmzm6ef2F3c6GvATy3vA
Ydb9ST2/L04xdieWguSXIeR77euUhthn1qDIiP9mPdWfO+SyabyFhxEDkidNtF+B75NUaAP7MsAB
YdJKcpt8Uv0nAewIOICATdr8nk4Fyy1tfbxHuSNFAaVyKSheLLCS3qZxUf4bZITFLAJ8NrKUiUuP
jMK1WpPsOkORnHT2suh1uswWsXjb0UGbbt2xsTQkkjN7ELxrhtewjdNuM/RjWxzbyQkgQiRLdo+k
xgcX2tCl13qduE1GEIAbna5EBmYMrDyn8Lr8YcI2Gf9wwN59ow2VhydZA/s4mcHpj13wH0fntRw3
rkXRL2IVCIIg+do5KFlZfmFJtoc5B4D8+rv6vk1NjcdSNwmcsPfamPSPpBLcKkOHRfu5q7riZHsE
/tulDFY8fYnbX+HI2h/EPVVJXgSV1sOSTSrepUMTgiqekL/vYB/6uFE1rAM09iQ2nEQfLgnpAyom
is+tivg/xkUcGaBCpmhHx+x8I4ume0wbAbkxVmqq3oslXlkz+TjXX+jrIaU6AS3jFoUE0jGZB/JE
Yt60HPTa6PZiytRv7ij1LP+hdPz/oOuNAKsGGRzjKAzBe+kK+W2Cm747Ex+IaW6BNRYzSucDew/H
zHuFsh6yIdbYqsDSJBLcRo5OcMWE0Z+YbrTjZxK2QaCvHmXy8lWvtnfOluTN+0FXOJGYNKp3jYhF
b7NBkawFwmAlc8E4zYACUKctmkCiL+EAiKjXR96fVB1NVEDty9HsvA49aWQniOcpPLo+n+QtyUAB
gBUDAz0WdTTtci5oDd1oKhy8Dna6uYZEuFd9tzxCEpIKcWw03Pou3NR7mXvxfABxQCwMAnww3M0s
wn5DliwIUi7c6Y70yhvPCnEuvcliHRhNXr7uWCNM/S4yS/8xGyKcqGHQo+2ZYGE+CAM5vYHOHYmZ
pA34mvqGZXKLlphjHdKaQMdPStUmpp2JSFQexmeIVkRR0JM6uNaEbC/9YHR/J2iGb3DFMTBHV9Td
A69pul6XYla/c6egayeUY1jvinwR3wM5RO02XtvgbTBFTVeOlZ8gUk7SdIt9ulpY8NMO7EE26jea
44TYhNxzOgJFRPRgCzGG90NpuKChZrhvqemiBybVRcadl5bMyWtj7mrZkAUFNmU+9CtktPvCZNmj
dU2YbLumJ1rPyac6vXDxFI8VbSvJj24QhfeWMStObW/0/suBbxzdYCmQ64OMPDAFcfQFAKblsJBx
+sRlJsyGRbZ292bNkGCmDaw5iRKGx6nrnE/c/PJPWHakaWJU7o6k/5T/Wuk0P/VIVhoipJhBPJ1s
ntdAZhP3ySeuEsCQkg5KTPh6NMNyYUqxHdwRGXrsDqx1Y28kqLVhens3k90mt7zUQKDGdkXNtwl4
eJddsi7+tG0V0J6da5zi0DDI87ZVm3nqF1v0YtpbkptuK/i5j/frCtkbsapTtfcUDYT8bWYCDF94
YGqCDple0kV58fiui4ZSTOSkSOH4jhCNujMvxb4O0aTvgB9gFB8w+f5Tcg7fCspawpht2v7AlUQt
Iq1ZpvvWNLL78Nj47YO+nHxGhg6LE5Dt4wcJHvCZNFLGR9GmiNaJZkaxA1nroyL6KdrivAAckXHa
+2yq5vHiV6EVu0J6LEgKYpufFsWw+zTkox3PZsjCZ4gGzA0UU4uIH30iYDjjMydeCZrOhjwKuvw6
iolMxBCahqew8wOkPBLT5ZlkcLTIMMgkyX4kRr579BDODxLjGCyX6ft765sk+eXNAZJq5nafCH0Q
/Pg+rso9k6eUJXtSqnr48Js4Ws90a9MMWbSJIKmH8SpOPZ8082/C/8QNmuSXzwRvLI/LFNCmpPjN
zljckurQEpDZPLDqCq+Ad30eOo1nB+JCA2Z6JaamvFaQ2dxj3P8fx27DEDBpA/t+JBJrH62x6o+Z
gurxG5G+fDSWonDnkoAxbWUPuIvqa4G1sUUAkpJNYk0blP2mBThQHLEJzvggfceVXF7KLYkd8NZf
s/QCpr+FGX5V4NuYGI8+Fq53XxAD8F1BqNDXCKwsLLEoSCa3fQpThaR6x99WLw7XdeEyumDm6bEM
5UI0IJDCkqTjFcwAD3Y2M9t3Ede8QFQwzcFYE/6isFTNflxtfW2HUsw731VY15uVguSTtihNjmwN
ZkbhhRwukQc0b0ex4UX7ctTDW71MtAdtKgzQoSXzT03AzHkve6n/4hGeOBwnro9NW9fyI59leAU9
mX+GDZkWGxJZJuLxet19N72go+4a0hVIvkUxs/FZkNHhuKP/hJYzJhwvaIZwP/ZD3eB5bIqzh8hm
Oi1NY9WR8QxBQZSQLG5tgdD6SEBD87US2el8CrEQre4AxSvpZ+L5RFipfYrw+CKwcLqi+XYcVLrb
COoBNaxukBKSuecw+kj7yvsNxXYtziP5AfcDfBW7kfEy/gfUIte7VXm4ZVeNoftE7ITRe6ZnTXWZ
zXpzLsBfQrVK6FvEeg8fO1o3f/gTuIn/k7YdTu/QGcsVdx1pz+lcY5XApFqm57R2nV+Y23s8aSGS
izviGGJxpT6PUUIvsjP+sSEzKzmTyVvu4Esi19gCPoqrUxTBI7kab4FCA44AIZtioL2lo6nSK5vb
5Vec8ZCecHMu3M06JeCz97lCkfSB0TlQ2SOPWwPT+S+44kjprJIp9fa4j3ARIFQ1BjKGIngJsBqd
SzYwPweA7k1ptg/GUhOWAaZosbcWAnsJlJJ+/YzmyfhnR5RD9qcoChyKTtVLslag76Pl21A/rlT2
/Dkwewc2rEXv7nL8HN6eVCji9nSjaGgr2rkVDgTuQIKi+B/v8FWh2IcPMe6p9qN/EzLSEfVxxyKo
UbQLG5+2nzlOXyYfiVcz0nzUrGHiF+LhsFnCaIzwbfKSIIS5LuXQev+oQtb8MHNB/WuIvvlqRzKz
z1HYAbMyLGhWhA2SrQlPYB1dcFf0F0IIkvjSdoP7Mka64rVkW+EeSuxU5kJUhP2PEGbxp2YKVN5e
mDLc473RLEHHsF13vQDIjZbQGR6gtRnnTc44oeIlY8rAvLHwaJSTDMkW07Fieq3gy4j7OGGW/bct
SAc4LkgS+UyhWKlPHkC8F9sB0FN8Svny5U+vR+Gelww1H/Ot1jrlKQg8UeBdleo/mugO/b7lK7rE
VhMcu3NcNaKPVEzh/jp+TgEe8u6RjRAPvTgDwMJP7CDljU/uwkN5iTG74uiQiEc5kSTw+dgXqg0I
bkVtvdUxo9xpJy2wWMgpYE7YxHmOzzU2eVxCIk4dfd+CZHau3Hnpuk8iWOt7qBtaP7tux94Zt8uc
HcTMT/yAOhpxlhn8/qwdR3vnNfBLZnJK49SaAXV59DKO3x2SLigfeE5jAs1mpvRAjwv4M8FY6X0G
HEvxkbJMtheRIsJjRuyHwVuFxQFOXNkHHgviZvoUWSu/O7Qz0euAOREOPgvCS2SGiXBdnQfPnPMO
gWaLYdQKmqC+m1tF7ma3Vkj1AdhEp4ElFTH27uhdJ7DB9kiJSbPdOmHIdBFbS7XzQ6v8AxKDoPzw
clYf59RQkr9GKQSTzTQmqb4nWQIRNERpnaEuyCudvjCS9WneCwYF+jh2QLsZ7VY3LkXkg2eFlB6w
u9mtiUPPugk6QkxfEFip6mEFU5UdmKTFP3UDoxTLInK0QzUSibmtXMNCihaJ2D4btPbTWWf7mQZG
O6fWbwN1z0wNKx9SymLXwyj5W0+tQs6ocw+c6+C6zqbC2m3QFmoGTStahWKzzALLfD5N1uwrcm4i
YqxUW59Us0bhHkQn+SyguVqM4TNRSJdkKsJX0mrbBwZqLEyimxp/B0B9KMkCQmnNvdN6X0FOavuG
InoBFBr7CBhX7AckkylB5k4oYv83JQXnzFBTnx3lwhhjEyNzQHBbkml0rCJF1jyuT/incvTNE4rs
sHwLGObdcoQneeXXWjzOS0QkuyKOwG56HuDeqGyX8ivCvb6AHWiz2XnWQ434JZsgr2D9RcXxDsVX
wxfEzoMO3yAa0Pt+yofsGhPsjDTXUWlxXVqj6q9VE973zQ/Vx9+tL7vA/a4HNqonLOpJdGi8wXsY
Q7oafOBp4mznAtLFhVtoBUlJYcjf6eraec4BWDG0WdtuHV9MI5oCTfgEhuAyAS3Th8lnMHZhXzEt
36ks5s8b3hT+jFlnppFxLHawG1LFIMetkvSMtTpwwAK3AdrQMZnF1emFDreWCML2Tpcz8YoRgznG
yplKakMCGicqbAtwdOnWLfrw4baLQcuUZxW4yQnK1wa5b3DNZZwQJA7mBjE8EeJ0ykikoL7eeppm
XoP8aMMqV3sicHil9AD5BZxio+cXps8hwKEl4sSHaeKYrU1QsqGAjRR3WzMm8R98LXP0q+25j+8K
u2o+H82fjR5zPS3DK4F4ff5Lo9q5aXYmN6aWICwHSzMrznMNDAs+H7g+DPf5kmkwVziVD4GNJE0E
JPsWsV8Wx8dGpxD7N67lc8JYkYFWXXeV9XpJSnig6g/aX/tLaK92odNmuBMYm+mLYL3k0No7Crl8
UMgXIrhXArtMCc1jj5+x4mHnsMVmk7XNcdJdF7ypKKPXZEW5HvBm433oAAGNiMHZ37CTMuz2s0AG
bxy6aMSxE2vesj6YyEQEv/V7mAP5N4Uxh9qIAxQ4acQQCfGFEB8p41hyKdERkk8uWv+3zQqiqylQ
iIen9yRtMm5J4wF4wiX6hDaIOC/Prb3HbtE+sWowyKkimyHgdNt0MVgfvOg9EAhZRJnYL4idbskn
2hfHFWrrK+tntis1SuviqBl0IA5L/p+LDMkPr8jUS3FRVkY5THpNRHNfUd+wNhyJKR17q36jTQFh
wh4N4+ESMq0Hv9r55TWqev/gMbog26Urtd1RUErOWwLp0Jvr3LKKmybkX5xKLbR2PBOMpLm04y2o
jeRfNoqO1MVmhjcdrd7fKSOKLynj7IfOCNYFysS/IGUJeHAxjp+9igHahhTy3PnhdEbgHw88hHtK
R/I/S8cNEJqVIAnvmkYBqVPe1NWnzKKVRRoHvfwhpQn/XTHByndBH+SvolWPdrJR+djnVt4FwVTY
7dL7HkExSwDbMVoc4Z06bRX8D5aETMphQWQcESg4X+jeR31g47pmUNYnip+yXHLq02qg6gL9t5oa
T2ZFVwm6CFkgXPu6+BW0cs7uJ7kWf9y1Ue6+qjA8TPxmDs3Qlq5+/SkWlIXHavVau0WzSv52MtEp
XlwGgsO2Dty83TiFbhBC1JX46OfCfHRuF3SHKjRutO9z1/GuTRLFnzwTc3cEbuonH3MJpXsbOANj
8yBY9H210GnsQlSAZEXbNiHrqYvlwr0by9coNCTUtdG4zu99Z+BymsgXdw0xJ9UOegnxoIzDPLtr
XJW+14vAj+UVsDMwILF1jHY2QoW3FXYYqnscJw11bl2j5VncRVzF4pNY3WJHhZgRJpNAA5dXVISv
AjugeJ4xZmVXUtLa+jfD9BFYdJ9ioFp4Em1cPtMPJ58w+Ri5YdBi0jUFcaK2fiIcDIpJhQa42g2E
DyC9azRwuW2fNs54t9bB1G4XuqHsZfa7nkPMBn60ixCe4S6cGf7BOsOpYhEf911cKg71SWCYG5yJ
n/GmPMGqwtgVPhQP+OwOybFuBiyxbVm1ESB1gE0ty40uyZmo5S2unq41jCzrTE/If40TuojG8ebR
apSD5zbimJJqYtZ7rMgpa9rOwYPfP8k269wD/VjbvC+1WInv8rx2jA5FFg+Yy3WKcXnQGJ+fq1ZN
fLDg5iBRID2esGCy4o6WS78ibjxYMnOq+y6stb7Ls5Hz8eomqiFeBf12OMO445xTwBBafzqyrJ+m
H7ZT1v+M2Zvm731aoXAmBwWAwtYdSLbd5X271neCET4as4q5LuywMB5hSHUBlvmZwXp5dGv++Eta
4oKCu8YCA/luO/nOJZ+YXh9XUaXZU1ei4NwwBuj4jypjUsh2CSECKOHn/m50bWm/8qSRpLA5iyK8
QZT1NmrVcCWQRq0vAvicd2nnEmKU4y5zcJ5oj+0mozAlQ5SUCiYPtV4oglUHm+loWCr8oSsyOAaK
wEV6RmmJvopLugYNlMASor8CKXrpWbRO23jy5ErXDGd754L9BI+ghal3Y4OyeBdJZyqfRU7wX7/p
NAm69/3CxYUIbITidM9SQk/PufSG+h7BwTK8+4aemIlnkSQ737F4CT3kuQBNdDP+GX1vTR+w0su7
2p36V8Tfojp5nQQZprGICMYIDZk2i0d9WNaSCVHj1oL9UNaNd7mdgCOXJrYoULr5hglroEd91Tma
WcxBRfhT8H6ZPbRRXRLRQiG6GVPoYghURQQWnS9GBUevi9B6Z/B59WmJ1oElHLViuUXHRSIq/GY8
SlEWkbnIPUjRxlbGtPe2kTTvdQdhmrxdi6KwIIQlOhejmsJPl2HuR4MeGCUM0pz7tMyz9cGZZ1H9
hjvSZ0/EIHASsPc3KyLxvoyCl4nurdsBYDDfzeBQyDc+lckJlXz8iWK4PYMwQ4uPWk7w0tNk3c1V
h7ZxvBVqZDsyh3plDdEFVyi7uA0Ekkx3azrr2tOE2kDuu8od9VPKw4tNrAT78eBMBD3sLNfeT9gj
sj9K7U8pvkhGjpveDXW+c+u2jC480d2TD/bvFtpg2i/2JWW/8zUdAniRYblYvm+xNT7j5rsOtQFa
DoC047Vv22SdTv60utXf1Q8X58LfEFQvmdvZJ+JfrbhzpPA/qAxVVRLhbHMYnCAbUJxs23wI3Q9b
KbsUR76LImE9janQZ95IzunvNvWmmDCbIH/PWLCStVbw8mHmu1HVX1hjRilL8age3+I8SXp897LH
Wgkfr3QPPhVaec9SOo5/8/KuHoRc1vwoGro0ETv6zpuZf6wMmcm4nvqggg0g8/x7LKB43s5K+qLc
l/IGQCn8QO5kWDLum8p4QFk5ZZnqXgz/WJ4Ln1OYM5R5tHpt1tFe0iiHy9Bxt5B5kzf4llsNSB5y
sH971Ipcf9OcqeGjwm564QkzaOvnEL+WbDXtIbHqCvRvApn4B3eWr05BmBNUn4K7bz9K9iktsVN8
6zj8Fxf5WQd38CDRjn/4ZMY/IHAgLxAA1mAOxI3JEelF3FoGJEE1MrgK1TvcSE1uWzk73hvKfdUc
DXIk91zcsECUU2QaPWsfl89kxrk8lRDR033uuy1uUCRzV5O2SUS0Et6LvefiB6R0ceKzaC3Oo2HN
ix9e8v63wfsOYlYL75OtEuF0C6jE6JhqSXIzu7X2sw5ilxzbeUje166anmBPMc9u8EAgeiNdGt9H
o+b6h6osMv8Kx+N+aX2yMXfJ1Gf2guWkeq6jKfwvhUliCGaXJkQiG4LLytOxLrYIxu36HlglzwMh
ad7W8ej8tiNz2pbFDlfRkTVrjEC4nkCnZLWvXpqwXwo8WGCqere8VUytW3msM2656ijRc8sQkazR
czjOiG2qdq6qQzZa3e8MlRl5kGDaiRVGfkzor21ZJqdR0iCc6TMmmjArkThSm7k9sSWTPExklTv7
wvf9e1k4E0qQ1csfuV7Yz8+RlADm+8Bnnd9Y3QXbzOF0OhCtYsNjbIMbMBzidj5+xMUNQVT2YdKj
5hHYM4fEDN+Fm8FiC6EKYQMmImHGlTAwTZVe9Voj1+E9p5BTG4N9BZQspmk5PJspQiSwQYG/yvsZ
g/F/awY/fNsb5RTbamHCAyaBgJwK1Fvy4oJwR5UnouWdfR8VNGBAB0oksHagpZnbIOwNjPNvyLvs
qqomKi7NmrTpydFJfV8XpGdjBezmWW5stnoEeCtmPbsZm9mXxTeXXDINpu+dyiG/TqKv85uxNmru
DXES4s/iS/KocO/GcHgc2X/y2ADrTrAudFumyj7MI50n756L5ebYVRL95Rnad2W/ZhwDiFqtH5XH
iXnaM9jA8O+MuA91/ly56svE42Tvyf4hzxPVLBRnAP0NoWAj1vxNmMqW/aNb/8F7Ed6Tl4uswcP7
8RIYSQgxSgolHkOHUVh3dlexsvWEyjI91K4/EiYj+sp98lebeUef2yhCIO6oom8P01yUpkOaTpTC
BFEMWSEVfO2HYrlGVH4BnDI3UPMGTHTh0Kyw2GeJ2InwL16pUPFDEAJ9QqUzB2QeI9jdVNnA+AGX
o4GRI4YFE3XmDtDt60WDllJ0S/jwKjwwVJ72LmqJ5z4oI8ILuIn4Zw7gbO6m0vXaT+rIOSfYnrPi
W0LOeIdtMpEVktT/gn42x1pZ7x2jRvAv5UYm/8KlI8A5Tl4XaecPEYoDw4AGQB52FSgK9NfzcrIi
h+HXkgryjlKbQx+bHbdxFwv2I0EnmdKkRvvxFXbw+hutyvqNWdP7DeuYX0aGLHuY62G0OwQIi275
OljxMhJe1tM6UTJscZlgaIooBT/JiXZXPvkosifiOaabf5Dm/JFpcq6f0FTVAvELFVd372dSr3cg
DJ1lh4cwwGVOrgpAQPcG4+pruiTe7QBaYI/aqvrpWm2Gcwu1CeJB4OXlNQZy5UBpJivl2Rf8qXwT
o9VkRIwCn+OzRW57D9W1wGw498Hz2o5EbyDez4ixnnC78TYQi5xxhb55rXD+Yo93vVMAtEz8sukY
c3ujMSBJBbdas+u9qsofbpr3N94SQmaGvFy2sHFyyYJ2KU7S7Qo41kVMZtcfHC5IQsdYqtNEVgpr
01zZOx3lgzrnJHMCaqPmB3GPEYnIlSximd+8O2Ve0YhldM0E2mKT33tzRQKPmmY5AmNLTfvb9rIP
dl7njuuRdW6xXELmWmzkwTDXf1EXR3wQOe9381Vp6IJH3AaeOdwSg5Z3v3DmcZsXNyAoyAsiRlh2
dXH07OW851SuSuMkw/QPeYlwtW1ftETWbnIULBvROF30mCSUUxcdVUMHnRcleny4XecQYkritaQa
b5pXz5WvNUu0lN3oMtRbj7R1uV1J6ZxfSir59ABcSzw3CTzOjbh9y4w7qzE7YvopIkYcDSdqmYwG
fZGpxJ0QYXUie5IAC1qktTtB80E+kFPaf+VLgMUh4qQ9zWhf+X0RpT1BqdHxD0CyDEdNojtKnrgn
H5Cl03LPVoM4izj1HYCYsw++K+TIfTNyQYo3KZctqtVeD75xdJa9kF7nPaXLvHLb4O9HIoSq+nVM
5YI/cc26+1lwPUeyNdEhVS6TKda09Yr+t1SE3qIE6Z/pJ3qsvbiL/oVV53VXggcMAQY2m+5476sA
ta5oX5FrkP6NyoP+pXcKE0MpXKZ0PzW+/5izPVyBamIjzfpu/Wl43xO6qwnYMcN638XLyfoPPAqg
2xiWAn5Y8guCE04cNuPQZQDxdbR/CLG8SOZHj1OnPg90YfO+B79cTwdWKpnc8726WOBTE7JxKidv
3XfMd6Jh1zfsX/QRrcfI+SgyOJXusyxyuryu9x3nODbe0h99OfApyIwNA49igmokdxbxNinflDRb
DvqEVjBz2oksi4N/di3bmGgoojyQn3XQ9Grg2CivjB14xZisls/IGZflIW8xXfEsw7ZtprnlMiU+
4Z4V6cRAdOJ0O4JN8L9ZfTCUtvTV47Gr4dCfEVKiu8oKOAtbH//G680elnI/Ox3miXoe7nOHAvd1
YtR86h0rR2bDyUjVOJYSCSDJBwn+IVQO48U4XBg7rDEcnYSw1clFE4ILwX4Ik0dm7YCBDO4dsw9C
tdq3OR8JUqFsSGHWJaRUfoaFKO+jBLoBscz4abBxIxAfPbVlWMpxHjtd+KOQmYDJ61D27gbm5YwY
6nT6tSYDsSdMHsILcRxkMrZFnFzdwgmj905M06kkGKTY6HBGMEE82ILGLCI7in7Q9KsS9RGQpzR3
7GTT4BkiElhfpvThQ+UK0qsaHGv/1oyue4es0qituJkXTrpKLaAjP6ILdxC0GtRWnjq16QLadfKJ
IKAAqsPwQP0ymceWqKR9SYMe7BPwHN7dEEZ9t+9JN1GbeQJScChyScU1E7KWny2stH9dYtHdYVKE
vklY4H/9SqjcKdUBrG84LsSsnFhJZeu5mw2UwiynYOdNVqSrw87qk+PIPodFb9BxRT+0qEwCj29j
aOdTUQzD7yG3o4/OidDnW9Q3kAfu7X4asvYOR20XzidNRN9wKYQsXdQ9XKefbtfiSagMJCKEWl3F
V2OkZd/Z4WTcIn+H6tjTxnx3QVvM6BCWbpmRawJ9+YpF2RxhjFXiXSERL56hesT9g4WORUQr7H6w
g4AY9S04NYsx30kW0swWV/gLqNhwEm86Bm35i64CNAkB4doh6/yUijindse9VCSDfsBJQTgQG4Ab
uWUlcWjZNnJgy1AU83Bzs1QFQXdZwUCxWyVkjSGunXOX8bIyCyqZnRNvN5J/g3aX4599ebmwsI33
qgxr2iieShXnB5kSfQm1ZYJB/FxUwo1uWBZnsM8Rwn3EF53fVuOmINhySQ40GKXqduvSRL99pyzS
Xec66/DWEudW7Ep0yg8Y0exL5sS52eCCZdBj6eLD7QDO+L5mIPlc9RTKbCwHc/FCD+2mj53/OXGS
jG7GkNR+IEozPwdIqZdjC75WfTl06znBLWiC8u3s5AnMvzUrgVUO87B+rcogz93ycpfQdYU0LZpa
4GQ/YzZVt1CsyOjuwWO8xX3IABRle+gXZcwSFaHpMm6quEXlIoIMSJtKGRE/TAGik2sIWo49YRWj
mtxx1/nqQFC3ExJxQUZ588ABGCuknonPVhJ7PbQtdOOgUY6KIVvon8BVgQjd0b81k9xI1pDg3FG3
ZeWf0EObxmnJuYw6nwAuqGoFeY4IFakDUufO6axc7qc68du/DAMt05vYFRpLeyMz91gDRUK7V2Jz
xzYPDnoNxz2i/CL5btwwkntlU5tcJQCWibhL16bx+mm5rv6maOQsZdQgyl8kvuBS2LXoRizF7lC6
D3kW3RxVNL/vfYV775ltpKc+W290QHtINbvZXSPW3t9bC+Rlj4i4mP4peggVs2pNIWb0M5ev/8A2
169QODYxcFsqHS99DMlId9E5ZXmPBa9c5v4Bj+dc7DkHy/oRbJRCYQj3LrnLfAQdT71Lg/0T2wEa
1N4dlI1ZKSP2THHQs6TRf3zKCXkTBMflp8fNhvNjYop1iQQg5s8Fwx7C+GpoRcberWFXZAyrvXYn
sXJHe4p8iDj8H2EQf0d2WnXyqjA9sFRkxZIFx4aF8/wzqNDt8eumrXMwTa/dY9iN1MwrrMAUPlFA
8MZuQCcWkYgVxkZgpa4osbbSIViF7XcaNHdow6OExLVsVSxc0LrMyXlwe19A8+q0WX4awoSD46w0
K1IwvfiVv4qcuhk5pkyT3ayadkFyaaLqzhadbAhPT+mg5xgyyI9rfOg2hlHUiByCSyB+hATC7YCT
z2WVFaXCOTH7de0uBTweHIK5BfUCrTls5XHN194+AKYNFBM3uDnIgISN3iwjj3I/VNESHCecN8Oh
RbGd223ljxWx9/BvxAuBQsRtMpyS/Vl47UDacKaKkjMPo48H1qSJZwbP8CedgPhwS2+GxWKVGXRB
JEIo9SPqGxC5UBoOoAa7ujhVoB9Ugy2Dw5BItTlweWvJE8rFZmFj3n4V4zjqV90hnyWEqddkFZmA
KMxtk5vUGzCY09GyP2YSFrW7IMdwwr9kW/FTT0tRb/HgDWZjk1ioryJM+zy98t4EHmbpArU+zoGa
E/UPz1pFh70SP3OfiD4GZaZZqW/CvNOQMXtFhgPbMAv1CYgRhgMa5pbfpefe/rSMPrw71hWF+Kdr
5Pboc60D0hgFtQoJmCgYhkIyJtFcC7T0oBwDdfLaZPLQHS5sFC6VZtB6MirMbhZI4XGoEx9CDhaO
GoR5IyP/rY++43dJGTf/RfTA1I9YIxlOJKR0oFMU2JaBG88Y53kkGIOmShmeeeV2WmtM4azV7wNw
5Oop9MDqTHB2oTxhD23S6Xmi+uqiC8PsAXrcFitoBpOnxgNcZg8BGCGTPwAsbEx4aCCvdd0eM7Cs
wC7WIhDhFpQ+5umFPASDpD3M1/lQ1HlQfsWUAfM15MEbj6buyauokigzbNHrITrN1h3NsRUuqXzO
oGAYMbXA/WrcZSFx6UYePTPtH2e0wSnizn6oJMwwE4akqicgwPbVpO25pLVCIsqHVO0qRGzskREr
MC/Ly+wZ+WzHmN+fC9KOOrqG7YI5ot3VNSX/zjHRSGXE+IJmLa1JrENOLTeDt4zpiXmNv5wCFn9i
x0ZLoKfI0+gkCFr+4ZBnxljlWt013kiwLVqLj64UctqLqqgNXvEBS5fCQcJIyY8REWBBYCza2nQ+
ExsV/xsaj4jl1o/D4R+aEd//prNxW74SZHFbjbbFPxG43JlfSOqIwpmsB3KhyYcqODDWg4tcdIOz
bYhbY9vnzc7MLo8Dadi1GP0M7hMilX+K0DRXBCM5lL1ipYlyKdqph0rf4vxIJA63EEwpLvKuyK7D
0DfRFRLD3GBxLhG3JQTZyz2bKSq1IEmIMQnyjAcrcJocSWdj/ZUzEZwj+t4w/XTGJltPFRzHgWfb
reMrhwDaqXEOxz8pS8dXUQrLxhcbGvJ5t6EcrhXqD0ZTlAnMxOnXNmERNv7G4qGDNLFo3gEHDCqR
S5GOfruQA/ynxaMO2VPcaPQn9CfphcSZYH5EP55n5yHyR3ENbLn4e9Ii0rdhVmGIJJgW8B6mefee
hyguv3WdMJSrfRhbO+QvXnJoC9f5nYR++W/EZl7zbbjD2+SsCz4rcgCrrUH+9QNBBt8/2bxsENr4
lsk5a9E941Ou5Hklze1Pmei2ge8EdRyRX7tmpAgmRrLly811gMj5b5wRhkEojaL1F1la6WMDBmo5
xlXld1sWvLdAm0YEzT4g4ZngmT6oT0iPU7Vz2ybqGIGifPw1SlZNh7EnqupxHRnsv7CsIpmDzydt
OG2JTNqwL/CPdEgg9NKheIer4P3nN1l+QmcN+h43V/aquinpLrn24GGQvQMrXYeOeFiSGTswcaPV
8yzU3BwqvbghqUuRIl4P/G23UTobXrraFsymOYwOOYrn+hhmTfIYKjbbp9lj2EUUTxnhVZ2Jj9w7
Q6chSqk0FhsvYP78mNaV0eDHJ4XjYRhD5jFJ7my1m+FLEMxYgzMjFnsOHBc102QCRZdQJzh+yIXu
HmD1EsHj6AAbqot2iOBa/DJEU0T6f6SdSY/kSpad/0qj1iJkRtJIo6DWwodwjzFjdo/cEBE5cJ5n
/np9LEBQhrcjEnrqRS36VT0G6aTZtXvP+Y6xy2ufpIwEoUBC89lG5ITTkDE0YaPGfaFHSIXAbmJr
hVItQKqJ/WlZrXG6XVQOn/G7H+Bu27i+oR6RHQGy7/IheKgyEf+0jVjc5HTJ6cP9m9xleAotfzLP
y4KIIR+lYja1cNnbmE4aiN78RsGuQDTWNoIRJu5vj1wkGGfJQjJsrwEQuGjQmpndxkmy4YeUlMAu
6QagN9wiuuyJJ1jaTFgC0Qf2Nnldxpy1G+GU1XSN4D0ob1Cs4ZMY4/CNom9yCPYqg+cOA4i6GlRI
ChZ2h+SQG235ERMo/zMGvSmvlnTnZ6NGh7lmyJhfVdxStAnxl9OtkWRwPBey8V4D1tFHNSZlivyL
xVcgzK/FcwZmt7wkoae/YOzHU9a+SzihVaph7aJIb6htgMmOAKH9D7pWFmoO0GXpTqjYMvei0tGP
WYj5p2a2RApjN8c7D6otVj0jFXpPpTcxpfS4e1KrRYB/lU/H44wrBneTof0g7itQzU0LXdBmOM6b
QtukUOA87YSWGalM89XQ9S5QLtT3tyit2uCSX9AC5CwRRG9yoRLmHKXHgW40Eh9wd5s28rrF2Bit
OmvEbMXOm99NdTT0eBYGCarIlPnGmkHu3MxzXb12OumOmB9h7HiGTpKtG1BGrrtWLgfEKCi/V/SC
AKFE9NjecqNvftazwI3vtQMBSWhFYkdfp2bu9B/Y8ejOAiR2PoJh4qPsTLsaV8z2xC+iUKdfDFrz
7qaafTSaKyf3gx8SBU8CvG5urL2OSP9eFVB4WE2RyJsXaMt1fttVWuUXDac6a225laqf7MxnDk7U
nXdh1WFH7gfxrstHW7fPQwCaZcsUdeELoqEgNImynVQ1oDAcduM8tLAhoXNbD62NiyIIQ/PNYRqs
bhoSwsbnHEs1pBsrzIjyRbOEA9roYf1YviEvdeelRLwkNVWx0/oqv0ZVRm4oFIriR2zMNKMj6von
XdjJEXtZ8OEDxxu2+cTejZjD42Da9i5298iuv/klReI6CHtI6kVbB2/gtvEkwXJymMwVfkUvKGCG
t3Jpq/kIbeZuo1yLfCzCq9JsndhY/wm9d5egQtuwH9H+MG90IsKZRyK79X0mHesnFIEe+LldW+9p
iJxkjweDA7FVoPUhAGxytw4RR/k3Cy9Jwv4dieROCtx7d0NUqwWNChQBZ5XGcr5JlZ4vIbGPcAuz
EY6iyLzS2kSjxARTDkljb8ym6uBlIi9s91VfjNDOQGzInfQQCPJXZQQatfBJNiFeY7HC8qG7h6Hm
xLPSNf7Vq6JR8T7vOCRcT1VYAQ2vaQCsZs4/ahsaXcxRIa+mS04UNgph4l0d426w8Wa4e+Fz5tni
OrX6A13RUHzLSsYIv/HaYN7edm4JgfSiR2EdBbfM/giW3jFnsJp2G7sYTTl+mL2Kec5J8GSMQkUQ
mjy/q2/yTlkvLOKuu1VhGDfryU2DtwYbRfNznjBd21taua1cOwOGbkK8bSt7r8LUue5aPAV4TlAS
ZARDITzeJJPdVbfo8KbmohumAj0hihhj3CgqMZ+33TSwRlY+nbtHRrzYJBQA3WqVTKnpAW5wzfrg
AH8tdlhzy+Juwi5q4KX0gUCv4XLl4T1pYJFJ43umZ4PoZkJRzNwU1AOmc1JyQJE56Tox7Hm4HlgY
o/3MAo3MiyjBAGMyGqNL5CMtZ0nb7ZfwAcdj0cAHl65nJcaXcPZqGwtwk9UXqIpktpUIEh9VgPNs
42ZkCtFNMdKXmNQA89YvHYpX+hGoTWns1/YLTbnul8cHTK2sVU9M4OiwLWMIcgTDQMJs17w1y/Lv
FlW2c0rVu/tS0llmqAXXZs9sxwx+EvmFFhKGoe1cFGWI+tvF9RvuSdWZLObmdi3yaxV2bfeTDd6M
biFF8LxiXHwLWaewn8ylXn9ECBH4T6CnloHiNNsQC9KJ1/pisZGHF8MM/4s9LtDm3lYBmkuq2O7g
TuEU7YIA4fKqakacZhzI0bFzlBf0VULJ4cWhZARX46Q6W8eamnedI1CSj4ozPaOFjHj1+Fuoca2y
A8CVSmZwzxRFoCAhOmitNLSicrqn6jHJCtCgom4hPqpfDdSO6YYuhm6eeykIgqMlXqEfcg33Mksg
Jz0MEaXvscRG4eytgN4QCqp8wI8ezv1qCpTRHcJQ6eKqGNDTrmmsloKOUVV736xibMSWPqVgbyCy
svhtSiaCF6jXFODTMA/pgFrAPZ8QvffpZR8OdMxox3gonwKUnfaDhf70rcMkZt3WJBm3F9KnwACs
YOIBmhJ+roueNPcFIVGPQ7XG8ReSql3XaE5+0CDBDE5ygH2DFnCUAOSJN0CVavhl+Fxmenqnrpj6
h8oj1JnYokGqHQI4Ex+RUdo6WyFAz8vbgGNzfE2CgxvflQWzn40H1ZCJNQaQnN4O+nILFyfeQKD8
pgVylf63Bs6EHKusPOIDsLA1NwXCl7Z+GDPlx89d0keI/vlZWLSmmFk824znG/eRI926fuakMRBH
GsggYwBlzC3hFJXtt86hxLUyQrboMLLzT7TlHVrtTc3P2OMYvccd1ak9jToZHdjypHFPw3zwH+0g
rpo9ZQxpg8PoWhjJLcmWkqnGzu9HpNnhdhn5yL1QGOG2ToRwizM102xGTYJcEt/Gg+5niuKUMqch
ehb8hVGjObIvaE0PVNgmAUf6qgxw4WwdFTXZDygFwC7G0I2OlT0El7VRGvRIHGmaBHz4/Yvp0OhA
M1cN46XsY4xidjA4P/y4mZt1TV+aRKLEYBN1vd68c7Ad+gS0865ulh3MWZquzsEz4Q3R7wYexfyv
gFWDSggiZ97Iej/3olsQVhUuK+Gh9mRiMyUlpAENn7TO9Xzlu/ibaHmNgCSrXosKauBARk9DWyhY
Jy36lDrV43cjj9KHKfTCEDdVqBBsosQG5wwo7zCW7I/4JOvgRYSAYGjOD8atgfMB+1LDB7VGj0c1
j2bN7pdY3ugVuXX7OxpKxEgGCnwGymWk+J+AzaCfbkRwzCkAf+LGxpesEBP7jJAxAG6U3+GPRP2N
MjkfZn1InCQuNhVq+yOyfmZ7kTMOZM9iPnxDUmMSIkS+yqWjiLTb9vTFX9t5GfE0Zjbd1bykt4AO
6WumSaG7A6zR9H2ezWbhrA2+sQ7dznqAHzQ8DqbfvpFjmf82Gzv58MmgvTLNoYPsWKLLX41s5njf
UBa90xtFeFVPVV1ua+AMxtbL0vjodTlcPIn8+S3CvPZkII0PUTejPtkM+BjvspAQrZVXF8ivILvV
P5qEamWFzbd4wVBhvnjCMn8nUfTvBKeuc9ezzmrE2Z1TCXCYMiEuEPExw7sglxteNdbFEeVpsmGI
nF1rhJngkIg+rlYIGAEtDzBMcxa9ClPjZFckGuGZZI4R+6xrJKUwN8q0g3PItGPW2zmecFFUIdq1
lW4EJwJOe0aKzc8uftd22ThrEjbrX9RZRbQ1h9yNKGByUJ5xbrrXLZpDgb3KZhCui5J7rQi8iThW
uF565Vhpi9uI9aojQArdqhZIVJArxn6/YzHIfg19ZX8YA+vtQgnPjKuudKofLhM+DwlflpMG69GP
3wYGOKxtN9vVXWtJ/cSeEzh70vnIdJiQzULIyHlOq451ldObEbn1ZU0HFOZfH6RPddUQVGmyX5Py
WzCz3UomLr/tpjOeBwTB+7kqzW+AlhfkDqymhpFZEqI3YWtfD15sZrvID3CmTWGqr+t09l5y0Bjd
ugPugLixKHCNRCZFCiIQPL8eA8F7A81MdTlk2nzs+zZ8qHzJXhjYhGpBIgjGO9n0ObQOlOTWKoRY
do3Tb/4QPdX5OrTIv145I6dwBqwSm63dj+PrICbgmRxGGXsysq4RZ1s5LeHQyy4VWqd+3dWqfWCq
Vj3HwVTcxjmRWSskMzTOVOM2DykoSNo0gTv+lkmMdIRBmLOzkjYtLlpBZvmFYZBKv0Z2Tqilrsb5
O56q6knXfUA9IgV2ElPj8bugbiLlnO++6NfCoJza5iqah/UQaZhXaOnEih5fcq+LIOY4NBOmCjRf
RRuMjfGjx8HWpWr0s3dP2IjCOz8AQMerQHBWyZns0YMBxN8h8fFsGSJU195iU1jPQWbQapvL5KX2
JnQqmTGom6CUuXnhUTpVK7eJWUGDmk4SWUIsrCsPZNmxHkcXS7LDC0DZ4PNusKMhEGJxgNjelZG8
JyCRhQpMl3xHSIm6NJwHZ9dMbXpUnZkewbnkb21rIazkQdg3DBziZz93IES3Oe36yz6Ls106wgDc
jMy135DhcETy3Qop/zAjgqJ4iKl7XbOAx2miNg/3sB8YjjeYXvtLO+f8rH0E30CfJuZcNV8j0Kay
pB7o6dZzmncFjGMOj4RMJrP7g4D3egBupupjxnHzyXIMkpgxgGjsQJX1MOEWGrcGTqzvaRj23waN
dY/62lRUbX1mz4sQizYYoLn0xRAovVYYSgWayCDwhg3tnibeCkRACDkbGsGrpvMWKDvTFto5hStf
NR8wA3UnT6aV04YE0Q/JhNxF0O3buw3Y422aIAfYop4ABU3icXJQRIKJ1ZwMBJ4ndaMhzvUhoRFV
43MQq+zE42EEsr1HGFOOG6j4cfAWN6H1O0Lq5KzQcDX019MWE0YWFu8RAIdrEQ1LJMAgYRZz7Ag0
cStTfoAGLKdvlq9rFgiBjbSWg9Ve1gEPcQ3KIwNgZFbwPmNOLsU+r+NFeAmZAhpUVYtgawBk7q8B
WDJMtGsUnnQrpLpz5sb73Xp586SWvxqJ3SDhDtcBFO8pk6jfsevhwejVInlNakiFXlxWT8mYuR9e
3QxsoyyCuFchhGwnYdqwluiF3tidDXyTExoAHw1KjQBJCIwonpnKMagxzWwkEAGsHF8i5kLoOlW6
I8a4WIJJ+ND2HdM1kEsD5fs2IqakWMFWIMaL0zEGXMlhiPQ3szEj/IoiuMpZiOgaEyHz2+jZ9NYG
0BfmHQ5kIHww+WSjcopJnTMTAKIr4TUYkODpli8tsEE4ZIzObxgKM8cSoud0J+SQH1Iic2Og+4X/
ilIft6cfDNaubJlc8utgM5ekFS5JmqNebNc5pzezzN7qNMvDa0oI+5t25wpZeBmHHziTi5dMZzSg
S98OsqsA8AateUPQI4iYJTUXda+LJ5/gHAroJFC3NjYnqDyjM7wFQcs+zZTDrjehNAN32zuk26+E
mZUIe+hZbwZGXXrVx1gkUeo39TeLoy+WfWVUH3zqxGQ4jl/8HrH9kDKLxgKlqt3F79rDWG11nCUv
chGCh8Ka1z54pBDRbIyL/BIFe9nTgXIJI1vKTtod7mgeUtjzTEQYFi8WZ9JpoFjq/DINwmUA0CQI
Bju8w8QYMIBlP6pC5LaWNfKa8oPmdyMc7h8B+CIycOYqqtZhmwSvDXrSkS83b+90kY0GYwy+1pWZ
dNhXUqtuCT7w/F+84TR0ABDntNdj8cTSmD0Fc17nG9U203eJ9+KBkUOr1jTYKwjgYLLu/LldtAsk
2R1cdxouya+1xZqPQCyYKh+mhgz6JIBXMs5Hidb5FjsgzgrRwdfg8Qkab67qS4T6RFAPwEZD0I88
DM770yhBegkmq5QtiaGKTeoZ1q3kbSTCJcr0NZngeJX4Oc1iY9UWs8NptCjHWmInxdoYapMhNvUJ
XiA5e8O2Tgyn3qLS5ukD93RfUzuiaxui7qHzUZXWvjGWWyszWR0cU3OAy8aeTkaL4vlhyhavFOWt
3uRQ9+Ol1YMvtqKoxTiU2hzMOlwD+xrbDTkuUd+/EHWYP3H07j/GME7wFTWk5xg0G8p1TteSzYSg
cbEO5kzuQHiR8dWYgVVSK+XJK5r1+rUByBezPS5WhsiYGFl7ML7BNMTEfFl95P5mVdHuBvNJjHU4
bYf3EFjWYS4ZwK4ciz7ulhC5yNlXGmfZLqBq/dbojsMX8vAY8deQRq+WjX0BQidx9VdhY+SPCAtD
xDr45jFq+fn4FpZUW+swp1e5AeEoL1m6ONI3qFDSjYFeYNjjJQjucHMx17LofQBrjNh3yCvLVLzG
bOh4WPOjoF1bzLphpwfF8JGlzHwusEY1W0miAHPCCrUNDc+6NjaM8fvwkQ5zQMFVFsZmxAop7tox
ZiLu5SlCs0kzqL1syR19xtDb7OEICgaEM3pHBrYMWZlhm3G3jbvZh8jAK2FtAPRYb53RgpOsyaVs
L0ONx/1ieV0Uj5evaMs4GxQHR1AglggHa6K6DNepLgx8zxyhCAmfQAySRT4WFQVWqm2QEdom8wCV
EmmwzFYbARnRK4adlkPVrSk/2TvwKVePLhFmwUUlnfF7E40LCKY2cQwzdLWRMKD3IM2r7Yp3uq02
NAMTH8rKQG/8EsO5AR4jSdZbVTnqy42dJCB6hIhQh9SAtqHXRYV8b0vY02tM+ua3GQwROhk1ECnV
I9oinrW1Wby1t9BmmzAZ5ks5xlFzkWdOetDTFKpVCXwLBQYFQ7pvm9IjWxorn78jwouDCP1DCKY1
h5vfcRdjgjRb5FyXmeE2QAypZeg+2oPt7wOaJTjeR1KxwRClt/PU2wamt6DPnx2XVJQNvgnfu4tZ
n7934RAyLSoqLTdV7g8cYEn5/aA1AIKkG5uSthLTPOsBZExZbzBcxvdRUlsDugb+4UYQO8V3gZeE
JG5NlbOxlBEeZztD9h1EVnCf9rnVbgl9sne9K4haGlXS3VLwjdHO5FAZrWw2IsHX3wHZaYxE/oD7
FL/LDgTMui6NvH4G364fMtExWxxmsxY71SENRbhcc7xjihCB9QZMRZfHrOJ3fKf5L9zlslinwse0
QSClnLeG7YQGli7sHSzrkUFXhZMKAD6qu5AszH7DhllTygD8OvaJht9Xd63zbjuzrjHHWBIlZhAu
mdVO1+/9TtkoIUm2yy80Je8vixZksIkRklNh4mu5xy/EhqsKBne4sNpfmiZNTVPCdGEsYYvzd73A
dg+tQmWvSIYY3pVNa29pqSAJoafHUS4FwPBMx628qWjLYbJK63x4zuAcuisUOcxbEOeQtYyO2aQx
GbvxQvEnkDTIVLRvhMpc3uJsgoVPw7X7OSOtirdNjchiI1N3Oias7j9zlqOnCTJttM6VM281h06w
+UWgXq0uzq9FQ8DJxi4s5uiWKr5nroWOBrRUeQ/vLPw2W9rGadCl02/6tOMvgZ/ljVKyvNJ0XONN
CfkPmJXdZtsUCOlryA/8yJgKqVDS0dyPwgKefeXlNqLybOm1eWXXjIxxMtKocPMkd3xhoI4odvuh
hARP4HP3k+qLLiofZRmnD6hmQgeRqi56k2YEy/NGhlPHIiJM1XtPHma0/KINe8ddmXIaEvw2tXD9
fpVpJtHdepbj1N5EiVkwYUZp1XwnHoDH5CZMmWlxN5GwLgPw/R3Dm2KqkB7RWGbSns8mPa+1NDJm
wBHv55Ku0VrRriVFcGTaPQm+lEoGXmKz6yGGvRyaDm8ggz+oIm3iWeO9SYwqZgrFClbd+6ZrMr4B
LuAQyxY7aRe8mo4UmV53/OZYQKtYkQcAOgu65VNMVDTs/KF0u2sS7Tz7wu6mWO0ccg7zH5haTRdg
hFk2A2jGsnC2kB1gJ15ZHsBWav9AdrDow1Q62Hhpe47tbag7t8n32iOKybnGsM8IYhuFOuKBjFYJ
iGfbJNgj7C2EwhG6Skic3UrQ4RfLyYEzPqa+kVLNM+b7FHx/tkPzzfAOsieLZGa3bPjsUI17FRMr
aKxHmReEUaB2IoYVp9WCCBvgt8dkks9wdMgLXochnnWYCybLD/af8BB7gMdWcY0wlcoiyiUmWkdZ
nNCp9TY2QaZ3Cm19weAfsUjasD6tMGAb32tabr8d265f6ebWzTqGNUBBlZHfsm4jXx0YaxPs0xWm
RISniELfRAUOmo0IdGqt+96pfy+aYaIBBjteaCi1woiPlp0E9MSCRAqX3OY8Nk6/tYPTmnjsbGQm
hK6fygdPQ7LFiCX2aApNRROirG/LzlDTCgi49+Gmw3QBAJ7+PEkbLdqjrqWP5toWsriha6O3EY3+
94D8vGg75lZO5wn0M0FkTMbUnr+D6bs2bDHvcUxR5cMNpigrxwqyezCrzuY/DX1rZ7hi6B0qFxnQ
3GI5HB2q1TVgUL/eAkIiNr5QhI1Efe4d6a0jYMELmzlXDkN8NJVNggLSazPjUTg2HRplxdXv0Myt
aZ3NSnXXOq7NJ2o+tFuBR2G8mgWBotvBRvWyUgreki2EFV8SiYKhpMwZqaxxP6I/ikxNsrtlG251
1S6vyCbGN2PsxDDOEWApSWiI78dusCbXLIb5IWf94nCaZZyKksIkUq83cYIh/iRipErIWB8mFGIj
gyxqOJO2T1niAGd5IBaNAzAKb3AEOXkiXVhrZ9/UeXsV+03gbKLeHPq1Vr58J8nK478Nbket4rzw
P9ASNQcPWShFKi6LX65l1u/oHAdvzdGGN7s0WxjyIzjbVdTCNN3gbbMPnqD/e5HTp35AMkaHiXtL
9h0i+wfIS+OHyq3y1nSIub2ImOL4WxJsbG+L0s5ix7QW4pFVM7ne2CbO47VC2swownfqdE3YBn01
EK+eWAHgAlqge39iXBrHP/M0J7I1b3LjDtZTChLOFfVVnuRgl11HV7ssItfx0sNzfy3aOjm6IQsy
0aHwBTcADxAhIm9GwSRbx3ZX/hxlB1QeEqMfjK6PMEomlIAusbf4UdxmpaYgila0hjn7BD7TmhWP
g52/oSv64oTm8GbObXHvK34oOow5TYjcAGdPspgFRXcaxHucqZxBfRc9JnLpsUaZNfWw1zXvm00U
Hf67kbYNpz1cBBSvOALcYIjfRQHLVSZRj2nBgOSA8WmODt4kXWcToib0LkpG1OWKgoBZAaxlhUtP
slnDPR9CSBHkbmH9xT9HoJs7/ODwNxGeXI3tNb8jp/JY+tFy6qIft+pYimBcghDSC1TBfVOevfiS
5wwcDWevHEEcMRXfOGKNxQZDger29Cbrat05Ut3D8RnfMTDW7zEnlh9Mc4OOA988HlPMxY9MQNsj
NO/6aQRdXq7ovMDXkZbDHcOG5EH8N6xviOSp9LcV2NJyXwk3hKxRe8AEL7qSUdBVhLCf1CoHI4G5
/dd//Pf/9T9/jP8j+FXcF+nEoP0/8i67L6K8bf7zX/a//oO5wvL/vfz5n/9yLSWErWwPXaVLyxMR
Kv/8x/tjlAf8l+V/C0UUNnXDqLm0sva2h5Bf+mF///VFnM8XURwQhGd7Wpq28izHcT9fhKahy6TU
TY4kqdZvdqH1nct+sZsjawBDK0m9+sttLf/GP27rv1xRf77irCOl4VMkx6YQ0z3rH9GhRhU81L62
19Y0YxkARRPuvr7P5d/6X67qWETIWIy9pHVyVZoFve7gpx49120fUhU7T5aVG8aWkLIIE9mEUFCn
jthRrWLe/vriZx+ya4GINl3eA/vkl0TIQssDBesxburpZrG06QcKOf8GhKyfX5Z1PeCe+vqaZx+z
NjlAgbx3LXf5m/54e2RG4LDTivRImBfu7JnxzE/GuNFbP+OFm0I5XOSDJIfn68ueec5ScEnHpQnn
ERP/+bI94rZSVVFydKrxMfPpZfc6QRlEjYlqYOQUfEjkIn1Cwpt6668vfvLFLK8WF9canhPeQGnJ
zxefzInRZt4kx9SsKH0LTDVXqL7Tbv/1dc48WylsBzuKa3Kjjvf5Ok7NAZfLcJMGYTuGEbKTsAXS
yhn69nUANbnLyX54+/qqin/rySsskZlSHjqubWP++HxVzYR79HM3PvKSL/xTfKATGQZljNSxaMvw
9uvLnX2YfC68sjZ2EHf5c/54gfBVkBRklKwMdcDEVcbqEFoh85GvL3Pm25DCEw7ids3yo05fGDk3
IxCN9OgXIxZTgn1qgt2Z17lscGi2qtD0L76+5LmfTwpeTwwCqHzV8s//uDNjUfTWKJ+O0WCb0eOg
E+pHgytN22Ao7eK7rgLRgxLlOH719aXPPVTinvhAWNRd1BqfLx00IPEhdHO35cRUIIb/W8HcDfp/
8Ib+eZ2TN1T3yaxlpDClIPLDU14FT8jsqi1BbLgbwgjQbxFEH//g5mivmQ6sZ5M96/PNyVLP9Ket
9Oh6Rdt/S5LK7B8c5FObf3Idy3NQyWqe48lDxPTnZiNe4+PIgQ8CeSPm4LGo0Vz+5UU5+2s5koGK
tmCznd4QegCETF2eHRE9q11CykqwhaxKDuTXN3T2hfRMwfBVSFebJ79WmiqfBl+YH53UDV4oWUK5
tYTlgf6LG5czpbIaiXIvpj7++srnvj78O//nypb4/JOxhuEBQYd3hGIuvkk3BfLI0iPxuUAo/mha
OmtfX/HcvZrChBeEYt7kM/h8RRhaMWGWTX6MO4TEPkXObVuP2YOAsAxBsmCASpMq+ctVz62dJq8k
ggPHwYB8ctWosudyaPL8SLaLh8pfzOUH2MPy6BIg8ePrOzz3TP+81snryTi5GPHV8WtGVvvqGe3C
8aqISB7xLD/0WNwf//8uePL6eMj3hdXH+THTac3NGU6Ub7EzlU+yMe23KsdE+w/eG1YvaMi0SDjK
njzPkDBLsyRz71gMqb1jWqfaWx2TsLeeU60AtrmxU11/fZvnvkZm7zbbrimVffqVIEfHcVt36ZH5
c1Ota5+U2+3IvPwvj/PsG/p/r3P6Tag8rmSs0xRAavjO8HfCWhFaD5FOlH4mi3aILskSdv9WsJ19
Rf+47Mnq2YIXCXu3SY89eCxJvybz0UJVjBl3oT/a0V/WtnOXY/vT2nOlyU958tKELRSPOYoyBIPC
v0jwZl1SGQaQrrPo+esf7twDtSRfu3K0I0gi+fzJsx2WAc5ayl/THn8sfoer3ELtsEp1sON8vIcI
3v3lRzz3EbK8KKH4PxM9xudrOhkjAxWyAQ7Mn9w1vKXyEmeVe01oWEDLMq/qm6/vUi5r5Wl9BrPW
ctHNmJ6pzc+XnCAkto5hsy3pNnx3kTrUfX9p9AVCENRbS0MKrywdqJE5paHL9kINS8Ln13/G2d/V
QSgGptNztVr++R/Fzey1tcosHR+NABLHCmJHdw3QB/c3Jw66vF9f7exPqymGlWSIyG/7+WoqNkhG
nML46COHvsSHXCLox9f86GT0HMu00ocRAcxfVthzK4EFxHSp32wLT/fnq9pQ2pb+71IJhwIDw9Q3
m4be5bj5+u7OPUsKGSpgjQtLyZMXN8VYjrSlT442qUTX3eiX3cWYzJUk0rby/7K8nb+Y4mvUprmU
w59vqi8Gcje8KT4CULXf4VEbV6IIHOiwott+fV/nPg7bcgSdBWYOnn1yqdaa0HUZFr+aFJowe0ZN
6zGspnuCR5DwY0qs/vKLnXtPaKDZCrCCFpY4+RyrrBCZiyP42LU11OiwGIePqXFo7HQWfT2SBOux
3tEBkn+rhM89Vj4HzPw2R28hTioc3fgVG6Kk2GdGQOBoVMrtnCtr2GgAE38pu+XZqymTrghp07yh
J/fJjujnE2qzI5Lael3Sln82pQtWxK2snYGBa8Mi0GEyd6bhye46B/Bk6Oj7BmPiNZNKBWSJrDeG
aXSXXxOjci6//unl8hecrlLUmUvbh5YSJfTn14wI2CIleTU9YtlHHA4wYp8Z9fwrQX2DZk4mCIWV
9dB7BGcCHJUtWSmc+8yLkFiOr/+Wc58xx2fP5eNy6Mid/DTtMAgJSj0+pgV5kjAMBSyUYhBN+A/2
uj8vdPqrxObYJGXBUTYTzfe5BAyzMXsp5WVXoHb/y9e1rD6nT5g8Tu0ikzAVTv7PT1g0Cl2oruhC
MIkq1ohzDeROteMyaAIxRzuQfFGE4dEd7KNm/fUzXX6+04tDLFq2vOV4ay4f4h/Lfzs2yKGxSR5I
RjcwR7WexjCSmj+aGHP8PYETtvEE13eKd7oMQvsVN1plvnz9R5z5Cijx+QboP+HKkSdPoCuHsG74
2w7KBIwF7DbtnL3dqvy1LLA1/OWWzzxvtgAkBex2tEZOz9RpD1aCNpqHB6irn2BtQnyTFWCTC4XT
INq4eQNYJw+G+saoEQn+gz3QdKkzKDaYC9OW//zIzRHjYlLZ3kGi7tdLn5zllbFB5T1MkgAd30Y9
/aiIHMz/sj+dW26A4Ji246IdYrR28jEvmrQqZt5ycHqH6V7fmZJlJpi9+zJD3HxBpzrIH3EtIXXU
3mAcqKCxaghS/LaG78EKt9p+GG8CQEHEnpRTZ91OIx6K49cvxPk/VC8rMN86K97Ja2kxoMTbavoH
D9BTsaNLR1C2UP10D0ZEQFWZGMXJXjO30+04d5c+Er9hF0bRyLy+7JW/Cyq2LBK1vcTd8TbonUxF
/Jca7tyLS0fIYwc2+YLVyfOsMUQOfin0YTBwi9p4wW4i8jB+wG3p5v/30smkHOYX+fc6fNpfSwBx
BoJY74PVQ15m+DYzqSyrQV4bfR5UAE2bIbTXZSe96NvXP8eZRWL5OhVfpmVzGD65TZIjRpMqxDug
o4fm0LWEXwyp5NRv5yhvvjW1Kn5DGUi/N6VMH0dw5/H+6z/hTEFAg0jxrDH1AFI4WZJTRqAY033v
gKaOyTCoGjzNZWG/dP6MHcfsY/0dXHiiLr++7pnSh8oYkpayLD6a04KVGO8Oa6H0D3hyBhQu7Lv5
Qq4DuR3MSbSDURzlf7nXcwsUgGMp2Q4004eTcmu2EyAzpe8fEmjO0VXZM9mLSXnxiB/EhoubsquZ
auHdBvwW9m9f3/G5d5psPwYBHp1qqU6uDpItl3jTjEOcGea0wdmXDmQD6cqK973d1tP26+vJ5V94
sgVBD+IpO5bDgqhPvvWh5+0h+d2nXdygGMY/7V7OflLI1yAexWNfFdNT3E5LSkBUoeUbzXivjRzq
YkayMY8mL8TW0L74S0P7XOlD1UObWUjL+q8bM7EpJGCVlnFQsD5eg3rubxOeDQNdqJHxpm/6DDJg
68BBzFPMrQzbvfs0BBu1i9LlcX39oM68iowrBLNrutB0aE72Dd+lVUXYiXFIfcYGHAxVbP+a0wiF
Hp2pekPxPpp/ef3PvIqcxKUF2oYxFLbUz3tV5jqCOMjAO3SVa10VZNiTs0vitt54TpUgjhvAxe5o
gAQ+ctMo9V+/vuczJR+3Sy+V7reQtr28rH+UJzIlRg8ZiHswhiQjGtUr8TpPPSqtr69z7tkyuVAQ
spjGW+bJ8iLRC1YEinmHNMpQa+WTFDdu2BMH0kBkJXGg6PuHry95ZkWzWFPo4HBd+t8ntzbK3itC
ghQOKLia63iwhnDXRmaCCI/0wzWSLQbbRTCw6nx94bP3+u/5CUQBVpflN//jmaoO4Yw3DN6hgW19
lZV+hRjLBJTsCtd96WUA8uAfXJH2O8uZJaWjT96inqH5BEvDP4Bc/t+cnVeP3Diwtn+RAOVwq06T
7RmP3W3fCGPvrrJEBSr9+vPI5wtujdCNMbCLvRhg2RTJYrHqDd6dgj/jd+i7MHco3CKBjAOrtr88
4koQ46biGT73vrg0FutZyxKocNB6x5Rgug/Rur5P9fg1rQf59fJIazuUTJLIxZHUrd+ZzB9fE1RA
1ZLBucexNuMtDCjsTJR+nPS/WDXosSCLVbqV76Ik6qHU2nPFPZpV0x5MEOZoPks7eTEU5GH3Ralo
Py7PbO0bciCAYvxuzC6vXHvQZAxngX0yC/LBMaKPuMGFFMWTqsPd6uP1DMPSPD4jNca5GnW+LYco
ihOcvikAAaUDwllO4JeiHmEV1YUEc3lua6vGjW6DAiHLJKE4HyxBJRr57dg7umzGnUWjZoY8oYH5
F6v25zj6+ThGVw1G1k3eERWp/iXz8N/blwa8F6SBZt0GV2/zfy5PbWXZ5o6L61l8R42c7XxIbXQ7
3E4M96jo+psZpN5xMqZjnVb28+WB1gqYjOQ6vES5uRHmPx8pLwbkQ1AHP3ouvpZ5W6uPmE6Fjm8p
dXFAlAXvWcuD4FsqsXu0etD8eiOyfy//jJVwZlIRIFuxSEKdZcGm5SmHxdTAvmlRwTcSW/vaYy25
Ybz8ScOM9cq0V74vD2WKpVRrVFiEi2BW4tEay8BTjgj5k4BPbvicBpGGjI4OJ+jy3Fa26Zx3WhYV
U0wC1cVYXloFeaGbwVGZCgTccR0bse+N56rp5YFWPqKFN55GsY2Ek1rE+VKiHYjnWaIpR9NtwPwi
ZA+StM4tpbnB469ovmoJoO8rz4qV5IKQMR93A8QA7b3zQaEYBWHdTiFNIXyxvkRF6O40fcAixeoR
yt/ilqJHjyIKY8yyh+raxlnL7xjfAflBYxgA8mL/Yv9p19UQhCdoNlq319lIHoyEbnZAAGH4rFmh
fktZIgYBWuBBlA5Z8R3yNWrW0NFxlvj4GvBTaB57JIqquTi4NggRvXCU8ATZBaKihmwtjdUC1YsU
xH5iTdrr5QH1tVXnViZxpAQEeWL++x93F6A7gYqVwwK4CgLE1EWsU84jqLoZey1y0DrE3zL8DHDU
wNhciMQ8dRmUOtzaMHbaq0h+JjchFi4oIbiTFj8hrIr2bU9HrN57tololJabIYYCE7d/fxy4QR8T
t1G0T24zk7y4WdQUwGjWA4YNhOnsBLCO8AEhsrb+eXm2a+HKJn22bLItEF32IhaPSolIrUzCU1+T
J0c4Hb7YoW0mOxPLKHNnpwhlQRIITqPh7sMIEOPeKkHKfDylBiVjqFQwUPogYzj/6CHyX01vSuWI
V3vgpOBRK2/4lGtj8Tp0hfOca05+O2S289DhE7W7/BHWghfPLHQe0TVk4y+2fNWAtY89vgEq+M23
IEa8CEe7ovFTKq5Xxpr/X4t3HagqhxTTodLGI+p8oohgoGJgjcEREQ2eqihNBDVSHCg3oT/dPzpt
CM3fgh7doI3eq72PGr6ZXDlUK1k23WaiJ1FUpzWwqBkbeiPrsZ0fl4i0YWuL01f4JSgi9YULJeu3
ElL+49haQ/7fx780ucXcDOIDUNY8n33o5HCTnDY4Bqjc7ewG/jBetzDx1MiaDpfH+g3tfPepPXBR
NBFAXS8LNFVlAa6GM3TM1PgE/Dj+FKA7cxuLPHhQFSCkCA8lw2etxBBr77qtjtaaBTEMr0bQ23BF
60FcKY2tPestl4oNbTAaxu+AWgUushqGZdQRbDd+kLjUfdaFZx/cUcOgMVCKLw4+FTiL2Cjc5Jbx
zc7wa21qZSIUoDHmx0NYelfuubXtwKLYVDHouZLYnq+K9ChgyM4NjkLP0Qm3gX2rNyWe9qqPu4TQ
fBU9SLSFiASXl2h9YM+iSUBObS4BJaHjVZrAjfoYZy4kRqcZ5Cc1mq3qQloKm0kBAbbDlhuP68sD
r8V4F1SeZdF0Bc8y/7A/Y3zUWyE6id7RSFG4dJFn8lXJBikS7RaV+f7Ksq8Oh/IqeeEsY7R8DqlT
Cdm7jdj2Xp1/tQcKsr5IFH0zOCi53HETx93T5RmuxRkCKZk8jWXAZIsjjtpEL7xEsqYdvtZ+HNiB
r6KQkT4J2oPwCiszhxKXyuxrbTbF3oxa98vln7AWVpkt8sHkThpH8Pwjl9DSmnqwvWOM88VNR9LW
Iunq/COTqCu3l8day5rma4OEhXqFtSwDxSmVfXtguhb6MDeQGWEncSkP/+Qq0BoNU3Dl2Z5apLld
AfL0SqhZmSmFSfAfVCdtLpHFAWo0wAo1oujHdiamDbpwqoPVt2+dUlXxlZmujkXRwQMgSC1UXXzV
PJ2Q5sK14DTldXybosWD4iVOn3vLMvvqSmRY2bhzt4EMhA4cVdf573+cE9mpA646cXzqKjd5nuFo
/hjk2WMHLw9fsfJaT31l1/5uqoK8gNvzDv0BGy+BDVrFJ2mkBjTrJB4QxK7bOnuww/G3mt9o/1Tz
ybyDgxBF94Mq8dO9vJfWvvBclJlrF0jUv0NGYmaeYgEChkCZ2+wA4crXHvDnyWxU40pk+N3XWlxS
9p+DLbZO20FMkoMen1D1837F4JPVQ55o8lCPqPaTciM+4XOVo19i8Rb/0pYdwvX+ALUMngesIKrQ
hmW/uUo56RsIwmN9ZQ+sfg4Wg+sBAIdnG+d7wEhNIP4RvxB9iAGZpzpyzUNutMiWUwxHxeny11/d
cuDeVSIX7UhjMRz2fBagO4/haojZ+0zH/Wo/IImNaiWgn+jBtOXPy0OuL4Jnow3u0Egh9T+fYhBF
YQgiJTwVugfKyoerZr/gyTOiaoA8dnnTqcgI3bbIHD0UuWfjzOM56f8K0gy3KjkD5a0qBZiEbZb4
x5Vmr13BPK+tAjWZ+cKieEfB8PwnFswf51dw6xGyDwmSYCZmEpge3Cg14kBX1mB1sLkPDMpzRiUt
vgeS007e2Ep80rAHDT81k9K2+wm31fYwISn33+XPP0es5RGYGwnGnIkCN1tcxlVnjQ4+B8kpr4oo
21oN2MUX1Oqma2F6LSOkIUmez1tSA0OzGAmEujVgF4jSaKWgAZpS8n5DMgL2mo7vcrUB/YTmhA6A
lqJzMtwGRiJ2YFtL/CCt6gY9+25/ee5ru90CgM2NRdWIZ/f5smatkJHRq8nJ/ZHEdXdnFUr1pAVR
HCDEYjbX4vnqc486qfV/xrMWZe7GbEIDlYz4ZJqJ1t1i9yXzvTQGOOeqHd1XVFuCz9hrhBvbbrEn
4gUCDz6PqjL6iyhrg0Ol3A/qjfU/n/l8l5C5IJCmF3k1+rjoJtup6Ix/LBqpm49/ZUq2pk0JVSUH
W+znqe29CZpqAo3Hwn2gGZwcm0oJxA8xnAq/BFIi9UpOsJKRUEjlFjEoHs2h5Xx+Ax5gulbm8Snn
bVk8esGQtgcNycVHdFrDdB9XfTgepEB0E7eWoUD7/i8mbQPZAitK03IJDIIuIvUxJahNNqgJzGIU
2KlqxG/dxV04273ShgmuDLoWOcCnai4FUKqfxvz3PxIGRbFloHKcT0apdN96MWIKnXlcTHmXny7P
b20oai8kdhY5n7ZsQtek0cAIm+gUIUCW3Nno/u3wrDD2eVFK9ebyYGtlMVAxPBign/F8/32w/phY
PwgJ94paYK5T/aCCU3I5FIY63UVthnoDrQh6fsgQKeqBphmuD3B/BahAC9Zy0jCLK5nDWuRgRxuQ
kEHkYV5y/qVjQxZOGYwhAoOKcxdO5EWyMp14J0bERrZ0YPLPl7/BvGOXcZoCCeeHXJehF08K0dYI
qdd1eMr1tLbQeu7RRR+R1isfhGKFm0pxu2yL9kNfXYkV6yPTFvzfkX+X7P74+GqQqjiTumxl15XG
jp6u1b1AnPYAsA+K85h7OfokHilQsfuLObuORaINOgpMy/lXNrGZUbhOwtMIjekZvGFw5zbofb51
/MnvQPy4d86kVv9+fNjfCM85JdEdZ7G4GrhFSpBtBDZXa/cd8mN+TOC+iVDd+NaJfmgRckjS6S9m
69Ic5EDBydOXryjUdS05hBRbS7wGvgRY5nxpsPS7q1Q02PZpjuGSH2YKBn2Xp7tWFiFacK/PQRqA
03zW/1hg1JMs7ttYOUpV68d7F6nzW0QlkNIJ1dbBHhLyfebGtXMPwBbPZMfZKhWbYaPVckKQQBX6
1xZgdfgXWRc9HJrg7HudCun57zJQTZqRYeGpHXDc8blY4YkXYZCcuhpjhCvBc+1IU5IzHJA8c5xZ
jGYjGsM+NsNTmPX4BJedM3TbqoY95HSa3GZIPP3NgpvsbF7o0L7tOTX747tTYIK3pGbxabbdeRkm
HG/dWAz/6XnaIRzMC36rKlf7jKvzNKmCAq6cI/hid6PkEKOTHUWnZIqnE70cqX7uvcqYXgIgTfXW
RMb2Wrd93kHL4EVGS+2FIgHX4eLbInGEaLHVxSdETZrvddLMCpeTKzaOkbvyykKuxSteywxlkm1y
X5x/1lLPi7iGOgiFNmpQE8Gy5RmbCbwlysGos33mpAiO1HGJeNblk7T2aWcoMFUXygOUGc9HNqak
5ZHG/RshMPTWpZH7gCJWh4C7Hv2oRhoIV1Krte9KgZVLccaospznAwZKpiPfYEQnILDgrnX8btS7
tLFEu0OoJomvwI9WsiqamWj28zCkYr/sTqFZJmZJIJ7LPM2bhwZnLEE4CEcE1vKpGZ+kTDElcbJZ
XSnGgVXsL3/glfk6wA1ngiEtKdrh5/M1EIguJ9y6Tmie6VuhC94LreX+M4Jw/HJ5qJW15D3EFppR
3bBhFncPNkmoLZl5chrMAlPaaTI1cadQ/8HN0B2AfvZeMf7FVUs1wfZmEiWl4OXZtCXmJUVjxjyR
Om3reXXkIcqoOf+hMGfdo1uZHQINjOuVbTQHmsXx5PnD24z+PLnjkoziIPTTKbi9HgHVYn4GFLju
nnHn6NMrEX3laMIqsIFv2LyBIIqer99oB7od1gM4ZxNP+U2WOXhdpJRug62Ltnb2jHGT3Wzo1YPu
//h6ci5nahNlBs1dBFsz0jGVGTPgFWFfPiA7Zu67RLSYCZj6ttWU8UoUWvumQEdm1g0PTA7N+VTh
aVUZ1lyADDpkhW81KwUg64isv4JRWSufIJAAuIK2jsFTdvGUQ22sUDzU945gEfvbBEl2BPuU/nZ0
RmWD5E/6qucIMB3CukQ0uVf+obyDvE1otzYKfZaNjtjktBW2sUZ3ZV+txQt4jgYYCFLsd4X+Kp/Q
tJeNewQp5Kl3FZ6k4Y3utL18TXCDUPxKMeULIAqjOph0gsLbj685eQMVOIhW/Hex5k7XWQj9gZTF
WAa/magZtyNwvf042NYGY5e/IAY7QH9ARBI5dHeJZa9zLTKwNAuODezyn6ow9BKpXRv7h20sJiVG
mpOK8f0wYcP9fHmqa9sNvALX+nzzABk8324BEtV0A3LlGDigsTaGUskOiX2n+fUX43DHQVybESBL
KG6ATVKO9ii9mykeblJRO9nGpCh3Df2xFunprSLaQG3K0ZZFwRINYTQ2gCKieNhuEODK7w0V/UcI
gfHXy1NaH4riI4kmT8xlf6jIWwWtZ4YylDS96XL1ZxrU/VfRcJf+xUhgGoBAkdBSejlfJB2FLMx9
4+CYx1G7TYsSS1zRqQ/s4eDKVb02KapsVB/mpXonZFClVjfltHiPWowe+Zg3OW7yMS65fii8/spd
uRbWyUJAqvI2hR47/5g/ElkksRsDjwDlaEchrlax2mMz74huwswTu/VbjxbfdOcZU3ll6ebYtry4
vDmeeyrps7msshgZNVgLMPCJx0n9xvkQXzJH/Smk7j1oSRQgCm/PevyxqB7atK2vpCMr83ZV8hFE
P6gFvOtxKwF82DbseKDkXvFFafJh3IydJ+51q8t+2JUXf6k9BCevhNWV1ITnGhfL3DHmKl2UAlIE
EcfQTaNT5rjF91zioeP2jRX4tpKaL2QNyZXgsjogW3YO4byJl/u2RR69E1ZCXos9zzdkt4PPQxN+
0XKZalwkWXhlgu+DGRgoCpMzyp0RlxDvapbyLZHiOo6UcV7QeeS+Igkz3i4fx3fLB22ElQODwdOR
1uU87T+2rZGoeaFgkntqwCd88QrNbf1ucETkO6PRInFnuDG6nNaHtTIW4y5SA1Q6kkHDv+IEv5tL
IXCsZ4QTy0NOUQdbp1hFW34MPnoXzoNSwdE0j3AAev58stnAxoywUjl1rOaWp5+5TWvEfXHR0l+Q
1Sw/GusYj+clsCb4snMMPx9PgwNJdRR5ChsOewdHQhiqj+OsUD7FgHyyjx7Febi5NEhxzOXmXaTr
GHSUutOnFVrtLnI0UV9ucRcqbqiV1YdSmPYGz2Dnyrl4v4E4/rzeic/gPUHnnM9xHEqRm9ZQnuYC
yu2ge/dpEKN1bPdUuPMqUfwk6usrEMV3kd1gUF7RNs8+oq212LV9UNYRWrHlScM4ytlG1KhesjFR
x23VXn0FrQ4GYJelhOVBg/18hqjJj6h9ZOJUke98k2Upnh0BEgWhcXX4aMY8T+yPsRbZWhe7da+P
hThlI9YxO9TSEf4FaIg66uVz/y6czQPNkDsSNT7g8hWpTyKhFdWjnCKE+9yn6L9ieJ1uAifUkR11
5ZUUfW2bwEJ3qerxGAAAff4RB26DGrhicWp5HN22bI5bxObH3sfT1Lp3ykZ5ruJ2d3mS73JvJvnn
oIttolkx5p1GUp7yupwe2BkKJrPxgFO4i8XMN1ll4c8Ia06/wyLqSmBd2zVIDoEnBNhn2M7ymY5e
24BeQwmQoGjATmVutx06NLu3tLOH4+WJvrss5omSbqP+NytlLDXFAjdzQK+35QkjgOo5xR4a/fWy
KMLt5XFWPygMfJj4Dgys5WHXFcNRpkYWp2mkJenl2FmF3vRvrQY/h9JRR1RhrYhWmiiyK6H7XZbz
e4b/d2R6aOf7p5o6PcTSrzihZ+9+Ey7FM3sC7KrLUNxksvNeJ0MM2OZhAxbMQGnl9fLU1w6MBuOJ
dxS7FyHH8x9gSgTfBQ6MJ4AQ97ouzCcdu2tMFjBO7Aa9+HF5uJXzArYG8UhiKk3DZZlJeARtzj5K
R6XZ+kIdcsw5XYqSBI/0FWFS96HHBmJ/edSVScKp4wXA2FBnl2XDFDWTwpNucQKq79zHahkcINYV
dxAesVlMkQSpPprmAFniIgZZDdLC4Q45/6yV6OtmzhxPhWjT3RDVenVTo7bbfvgqPh9nEX9KNFoG
pGSLE7LXAVZAcMwPnex0rENaih+XP+PKZuWxzbqxGKB5l7mizGMSgrjMT40hKg0+tydvNVk3v2YU
9alKE2jJGBXwGPPr2VfmJcG20jtc/hGra2lBgSL74HZeFmJrWWkxxV/WEil3SkvpdAjbwL0hIUEX
tAUzf3m8lYAH9szVQL8x5rtkR2oKTOfOKE4ixXxEaYlyfkPn9WaavKK4sm1WJweOF0VDFfLaMpPT
rQor1yAsCUSxxPCqnF7oo6u3dRNpTzhuhleO4+rkeGHNGDROyFIUSHNC/G0nJlemXf0wSFNpfCH7
qNgq8eAZV47h2uFHe5LyIK0f+srz7P9Iym2hO3XWxOWJ04Ebb4LnyxQ46rPmSvmZS33aBUbj/Pfx
9UP1DwQMWh4UbxbZY2irRYozPCfE1NxHT2hQvNDq/1E4+TXFkLXVg08Bb54ek0qgOZ+fViKF3Y+Y
CrUtiuoPuZHEyl2Jg9j4SI48BD9UqdBdvLJnVr8qjFUwXRQj+fd8VMwGKFfD3DklQlVfQY+5xqFV
h/SnVunuaxWkj6UaIUp9+bOuXJka+r/E8d+1lWW512lNYJJGk5/UoIm/ejig+q3Uhbt1+1jDBbWw
vMiPRlcvbyJMs6Mred7qpGGCIREwCzst2RX0espAUxDtyjKU14MAI6TOqwLXV9pa28loQl4769DT
vjzrtRW2IM38pkQSexZhHdGCNsLRl2DQ1zkoJnfCyqkQN0k1S7qDkfmLac5kBiBchDvesedrC5vN
KPBDRKxP07PvGGVU2xpu8udJbbtbqwVFukn1UFyBOK+tLXt4Vn6gT0FX5nxUV1EDA3QqUmF6gJL2
iC4QaVB41FSMHIdeKjtpmO2vtI3SL5e/79qykka7VOts/qMu9jJuNHhTNoiUVV3rPCKSjpUctge5
L4QYt3qdi61niWvaaCv3GtFlxgMwKk1b7Xy+daci3hGHzJdk78Yy7P6lxxl4W4ywKbdxI7B+SXFm
xkjMC6yXqO6cn5fnPe+bs2LXrC4LLAB4Jhuajt/5L5jSTlODil9Q6JOb3MVdHn2if+IO+8vjrMR7
xpnfKXQttHdgGz2JzLpykBqqsESpN7h3SHlbT3Va4g+HE8LNXwwHe5Fy8ixtsAThUYPRKcfbyQnJ
C3ZSCXdLf7ADM5jgmZUZgn4fj0rs2/8/4CLYT/1k815GvVsSabEYcpTBl4rXHEXNIxD3OBzmhrj4
mVb9dAXEsxIaGBooDW3UmYKzOKpOXepp6qCrZIQYFPm2xNB+j0+I/FZ5vfdPiqb9lU2zclgYcQZS
o6QHTH4xIirlQ2tinnqqqzr6pBqRA05rwHEVZ6j6v0LpPKzDbBx1Li/q2mn5c9jFN5YdboKaqaQn
L6zfSlE694XZprjXlF31JoL6HijRJ5zM5B3+rGW1uzz66memHA2sAiEzEqXzk9IUox7oLSs8dSI8
gTe8r/JwfGtVc4Sm7vQfz695LgDc4YnGP8sdjGR3qiR9mp1s2f5s6hI3KiPUTkqnWdekpleiLsg+
CvqIjSHNtXykaFIGhadGaMBn6l1QifzOqINB+o0SykPcxi1mxFEwuyJ/HAM9h58/hl4sqVe5aYz+
cnbS6gQKi1N5zs5TTOvYkgZe+aJru5Z7EjQ4MA4i3uIKBYNO7z81k1OZyw4blklvuzu9yjpMBBXH
26aKjmVaV+EydXN566wFPwpdtPHgQIAdXWydQoZemykgvUG0jveDBfXLhQzwy5SNvJInrA5FDsgr
8DfoazFUgCq41CIlOQE7rm/dampuuxK2ZYaa+MtfzIo2KlOCAsUNdn4glHK00hE70BNGvKimYUfo
D6k0n2KHi+QvhsK/edZIpIi/JCw4ExtXm70R6qnCnrFLR3NvRyZeVFHmlMOVOLN2HhB8+X+jLTZK
O6YD8o9II+pY4uERJ4B2PWpBb27iDI+ACp+lwEdC2DkIqymupEDv8dwcCeCBiIigbMB+WXzWCQt1
NewYPZckhBiw9xkqnrreo6UAJQuzz2DQHyjDWV9ynMMxBQHZf5fhMH6Nt7G2lxAlI+TBJeYNs8gN
9EqO2EAm+Snvm37fRalzT2O+3tkWTtT+x1cYDDvyMDCGOSmLQICJNQwrTcm4UrB8iHOZaBsRNwCp
q5bW8+XB1r4xOBxz1qJE75MGxvnWzaxGKGNRJif6pu0I6FdL+92oTnLXZbU0D4atyX7TYDk73ml4
uz152LmJLaiv6vnyT1kJSrwPib0YYOCasAQIhl4SDU2GsFxcZs5DEfeGt3GU3reCX0Gezmue69f2
98pNRvMbw0J0Y2Ys2+Jb0wmzcXEF4FWBOv1pAc3T9g7OvM73PqkrRAFit0g/fnvS5QMhg1L1nOEv
UoZWL1FdnYb45MoiuQumocTb2uuHGyid6lPYqcqHpbhB+MxPU4vhZoWcRSREzkHFNhRcpzIqjg9B
173F+jP7DE3U3dhJ2F8bcCWVBjPDQpIiIJuxbE4ZfVuqTseAiZbYG9nqQ7lLtV5Tr3zKtS2DMjUP
YB7dXGiLzdtooT2Emsun7JT0WU8a/Mbz0uzD+54WZ3iohEttMUBfYvjoyJwYWlMzfo0yEaiG82MT
x6AldA1aT9F7PKw76uYR0k2GyIDypiFaJNiH1xvLK5x/PnhM5n3DtcYTDWFHDE3OR0Z4SEVq2JOn
UKM9vnEw5JJ0pu0I+nRsD8ZGK6Z2P3batVDxLgYy8Fw1ApQCRJHqyvnASeG6cTnkPYL4bf1Ylt1d
KNEhxn4+7z9aEpuTylmRlyaHRrNxsWHxlcLd2oucU2o24xGHyuElxsZq43Wj89FoOw9FS5iIA8CB
U3I+q6ruraHTEuckaX32u1IBD7AzImu4zwuM5y6v3btwM0+LKhhZM7gbcFPng4nEIKNKzOy7CyN8
Fzbh9J/Z2+MxatTy67zPruWz7w7IPDmdohrVfuiNSwn3SRhZU7dp8b2PrHxn1k0d4dXl5feZJ6Yf
CJANt8hsen8xTd7xwNJwUYIGtVi+IGjtYoAM/r3yantbFKqi+tBPMh8xgPwG391W+6sRLexSWCVE
ThctHMFJTGiGZ99zMfX+AK/3MXdk+Bhhq7gXpdtfGe9dXsR3JW92Z5WLWUJ3McPRsEWvDG7+fYAS
tBtlrOxa1Rq+0m2Re8xio8rP0yHh4eAFH7Qw4sLgFQ+rFjwycf3dkzMvkgiz5jH5IrQa481p014z
L1rygUhxyLkoUXAtQiYk6Tnfp0h4KNJuDO1NG6pxX9ai/U6p74c+TiqkZCP6LoZG2adu2n6l7tA8
JLJ5Bg7Vvl4+Lr/lgP4oyfA7gPv91iKcAY7E2/PfUZQtSBF1qn5YemYrwjeUbOjucXWWaK1LD5Ep
v4RTEO/QnVBhSqRJaDS+EzRJ/2nKTIzgQ+mW8lfbon+xzVE6/ubg1ffTSQF2wXDBiBz5/bgEyAC2
1eue6t5u/gWrax2xTFYbXzPz7skQtox/XZnaHFfOp4aZGsgYCHRzqFvGndZuexEHWvxj6IE7P4F0
aH9gpYsxNWkv2PrRUcNdikq0dRMblWnsKntQM2NXxEU23Y+q0LTPTqxEmT9FTh9txyIJR9id8SQO
ylimwZMGpLq8TUKKHlhkoq9zK3I9157TlD86dmdYV5ATi+jGXQ9wggM/k8tntcq5aPFHa2EC0Bc4
TjW+ATUuX3TpxdL3NKwVWt0L93bRXSGJQVhdfkRESwFOAPWjQEryuIyncV8oGWS8H1YWC+ugNCMP
MR9gfGXfTfnghLuqM71w4wCL0R5rCXXMQ99o3FlBqRUYdztmvq+T0P2hRpGibQNvzBMf+FfnbqrY
FtE+UaK6eMkx3Ez9vpzCT5aE+/Fgua2BYX3r9cUhciutODZmEIT3NYpGU/VpGlpRtY8Y0eYH06DH
8jIlCErepKXEjhJbAkXgKWzWQ3egG1PfqUmRN5gMD1r8edLC/rGwa931HUUmP+0mwmaxNOvp1SzQ
vdk2SseZzJys2ifjOHQ3+ICmwaFMOr3ZDFlYYh+XVUmyl8Ib5N3gTjUVuN4YA/up7PLsV0pZrPMd
PairnWPgXfg2miOC8k2aOckmy1Mr9Ad0OM1kb2d9EH+BB5J990Y+2X1Bo9zZVFaeJY+iQqtbUiww
ac37rVVZyr1RBc4Ph/Qo2hmVl32q6km2yCpgfH6wkE8Ld403ZubtgNes2LY6uMnd1NW92OFxm7V+
mw3eC9KquvDV3mq8A0i9NPBHC3r6ZggbA+tiYYztHk6PjG9rhToNagaT8tJwmQU3JWoDuQ/8aohe
vaoX7q7Q7MjdNhJ060OhqiJDbtvOvW6HioYab8DiDs59Z5aaQ/MAZblNVQUJ9KBxcL8ZlEnte2fU
veqV15Mpn6zSKkwwAFN6p0u0A76IiDP7UBf18KRatZR+ZkWxh07tVIe3VacPHhdgXVk70yi1/KBI
z0ke1VRP7ScRtzboXqT1p5smdhPPb90IFHs+FZDyzUG5jyUNuU2nJn3xI0QVTW4Grvmfrt0446ay
S/GZ8Dl/tcQMB+zE9Wi8N9CTyJ6csp/+Cac2Qie7LR2BnTGSJQg+ZGodOLovurh3N9xZ9ngIMY/J
n6ZeVbTMN1KCq9gqObIBjyaJSfCK1Y0mb6sq9LRHU62V4jbACXsoN4asivw1zHMl3A/oHkZvWmdX
xadGdbK23DZtFui7PtAF+k9OHqvJt0CJZKT7vdY4pb7J+zi3vqhAD+37vARidetUZVjSNOL1sOHo
yfZVdRW9CPf6ZBgi3PSx4nR+n9tmcNf39oBbSR2HaQ2ju8vcpPWxE0HisQ70NNrq9hhQWcdY6STG
KFS/RmGtvkw0B0O/Ji4ktzGhWdsj+a//G+AZdm9qqANsYYjjdKp3tWq8TpEy9m+aIQzgKJ0qk689
UuNPpmJE1YMluZt8IhSiya4b4uhaBb03bEJLb+tt59mAc3q9zNUXnJKTfyVQV+tJVXkXjVT2bH9Q
knza4A9rHSYknjVfrR37pz0VxrFCAkNje0d4ddvjhNdxIIw+gwbqNI1foigUbvQqxA61cpqyQeXK
RU7CzMUA4GiKNSRzJ/nLxYo73zSpkn9uAC66fmSX7nBT0GwZ/a4JA8yAnaLM7yosqZq9GrXR7WRk
hratW7zTfW9sxxYVPCWR6o6kqsy3qNO6nzplUiq/Me1C25qBVUYHw0x0E3NlC9/jfQ1nNL3tYC41
YBEwcbS+I0aS/wo6k3OdyayJtgjSduYn+HitvMtqtGgfUKNPunyfqJNp38V1EB2tLBmbbTYZVoRQ
v45LuVOF1ivU86TfKtPoYEuL5mNXhn7l8o7e6GhmfwrNNGhPmQdyaUObSE9wCFTn2ZWiU7b09nWx
JwtAEEtIQtRz2endjdoXOo+2Gi7JJh+ifLpv+iyQn6BgI5KQwdE91TSP/uN6M8OvYTGO+0FDSepX
69ihvrGaCagXKv9Zc7DEVHxWvdSzNqVdJ9bOGEwp9iMtp24j7Moc9grNTRDcKU6Y/piCfLzJ6JJE
2yIwnSN+sPF437cz39jNLFPeytabbVDhIvv91LbFQ52C+doJOx7s20Lr2c9QtnXbp49Y1i9mXMTi
AJaps3eBWoBJb4SjaA9dh0Ketm2Qh9J+jjmSUE8qRFNE/6whyfSHcC6kggYI+Z4ed4bcBLxmxFEm
vSjjA1R1XKG3mYimfHM5G1q0M2j8zX5IwFmoeVGNWgrd0zwPpDem01sSWk13U4Zt9lqhMC0/BUbA
GXe5RvDRZorDvmxbQ/h5Id0PSuPMv4IKH3kL1RLkWZZsP3wONOywbe0tMDLckwn6J6310gKKyTUh
ynepEkPxdqcCDluTF7V5nipBXkiisBX6G1GxODVjG947UVz/aMU0dgehOek1g5PFi4XJ2dRIgQQj
wsg7flk2SJGlSklso59eZkaWrziif9K6XHtoFSTJQoGbgFMK3BOGVhNXlndROZj7ulQXKVb8fhNa
S4BdYfV0hmol+dm2Yqg26WjH33NKUlt7yLJrb4b5050l1i5A4d89OYBC8K0XJb2mDl2L/lTyFkat
8pLAiWofuTvKcqvBZ3C3Vkgh91BYneV9ynMI4LtKbatuV4cTSVlqJDAL4JRVtwGg/FcTNHBHmbf1
uv+CPnJLcwtZX8bfeiVS1T08k1y9jb26+acqbDsjbrp5eT8BcuxuyPUK4wrW9d3Gga6PrAhPMw4j
j91F3alLBrtBRsp6m8iW6/k218LPqR7V973S1WzaSpb1lVrXu+VjzJnAPjMnZ5G3xSusloU76hR8
3+ZbS/rwI/r4TiqUTvzSC+U1BVxr+TTi41Aamev+sGDZOos5hj1So1MUq29DghPaXgitkJ8HpcEb
3eIh0++sWptg9bB61rbQM/cH6IxO39CcgS01Klk8ZH4CozP7ElUI3tkHmKRT/aSLQmo32Gvb3suE
n7jAIX12Vy58YRiR+Dce/4e0M+2JG/nC/Sey5KW8vbV7oYGQQAIJvLGAgPd996e/PzP3Smk3aov7
1yijkWZGp6tcdeosz/OcwtMJzzvYCQNK20yevC94yfythxRHemNbSZq6KtDFeKu2qvKIrmOvOIYo
S7CTBV00kpwiqi/zNJiCX6Iq9OqHn6l5y/R2bWjzDShv2Xcl5odLlotEphcdUgGo1MlDT2XgMaRN
aWuqsR51bmN0irlDCZiZ5+4gahO9HJwFBfJt2undPM48bzKaaF5UdPWdmHjCftuen2YvZlDp9Rdr
V/iqmShIeidDi6F2tXBZKBBHYV/14yP9An8bThkTi4LQujEn7YURj9JKn2v5JBiw30iQ4XJRSFVp
aR17yKYKBqUPGvlRyskVdsYY+7tRitUfcqIn/l62pm6jWokWOXGglb5TG3ksVg7+8rLxG1DlxUVT
AqHdtlQS7X1Z8hM7Ux99w9dc04rjX1mfBw4VfEHIAZVtpRh5Unj5sMjFBj2BfgCVgeNVx4XS6mVU
q4+mIKoIG8j7SVCFuz73PEfqjWmPPofiZmHzIIVSdKW0wnetMlkT0/9k5ew8lx7JCgpN6qKelupB
ygVPtEevCcODDPNqK7pqvAV4JV+1TdtfnA8AluJV9CW4nJS1gGKz3bwWxwuvRrPt9d4Qj2Nk13/N
JjFubPIe4wo6jSk7YRtZ9qZp4inZM/5LIsWtpGrbql0xbbwefNoOrIW3UtBYVE//+1HouMJjoF4r
lsQCn/E7LVQ38QgMKHBV9JW2Vl62sjN1Wf+U5mgR7KZK8+TfK7sxb++/b9i8G3Qwodvwap5Kh9bx
CL4Nz/gYBJb3AMakSjcIWRYXZdBo9jbIg3HaxF4UPMZ2Xv2mexptId7Kyhdfm4/fgX3ASlSmqQke
fxVhh3mk94P+2Nad9SOqVNP17MBoCAJLk6DTyuN2f37tn+w5036o/FPRmSm1C+dPN1KWJhRiH4sw
fI96kV/JImfyVArtakO5rnlgCpH6NdzQ/KERCIFRLFDvnUU0jtfZKZQk5LQ1Hruhly+EHDCTo5+m
4Y4Ct3AsPfbXyDifuDeEq+ZNRewBWMtiZ21i7KQrMv0xq+qp2mZjNV0x68WcHCS5vRvwWU3sapHe
9S58oNyVK21caa8vI8J50SyVAjaNAY7b4o63WtnISc2iZdQA9g3gj0ti9NwdSLI2cgz1MA21bDMO
+tq0o5O63Wwa3CgILfCrzD2a3c8/lcJWo8DG+ELrMRy8uP8WZZyIuyAROmiQWFfbLZphcXUD1RsN
JqO1tG1HBt+7ERrlNzkyd8EhjXrpojO8dnpn+Lzaho5M1yHc1bWpDK+D6Js2YkpOoNxN0Csst4DM
dQ01qC6+/EhQgaRVhZY+3SMA6sdrKasciao8YRsLnvBIb5vICQaRgJaw4/hGAVG0Ek6fnh0sAm6j
j2TRg1iK6Bu+8JSGGvVj10M6moTU/BmkZtw1QZpe2oyuuqg1edwXPG37hId0xSnMR/PYOfH18NYm
Qdp8XxZvFBMJG0FubDzaXdDuVStvNn5gD+inD9PuvDP45D3E+XIl0Z0FKEnD43hzA6qpozcUxqPR
I3HttCg4HRpbaQMnLw3RbDqrTahitco3Bspn9kXDdduq9LWA3YVF7n/ZOfFzeKaAsMvW3E0//jlx
44kuGRXjsRzV7jYwvHIbFGOyM4NCcSaYpXszEV+UKMU5YZQNh4aFrDr6c8dGB0uCfVk0xiMhork3
crl/iUwTUEgNf+drjdf/awsNDwr4TEVaJk+UiLW6imLjUcnV6KFHQdHJUPw/1HmerXzbU/czrwth
jfnFBz++8LmlDSxL4ss/JkbHaCteYGTm1Mod4/wQ6r7k+hPqjaruhyvn93PD6HABnIfXtlxjoFET
Ep1uPEp9bW+GsMsumEvBBKjMRri6zbddXz17upKu+Nulkgibi6gORknAiSmROT3+kHrXhroIyuRJ
DCiV/AJfbCuOZvkKrd9WTpxcp9uzG1OtF7syFaW54WzFCoNxij69EoHScOD7gipy3WnRVmPaytqg
zE8uHD1FIvwZQwuhedn5C/Mmj/N00J6ConnyvCTe6V0UuFqSqJvYZ/wgWEzhinoqnNIfErcefHsf
UbrbnL/5p06GMVWgMBnSgeCBsQxAm1Cu2yDorEfEugKAR93woy476XnsdWmt+nQacoCARC2CzFrQ
3V9C6gCYF6lBBvYY04G48hStOniBHgG6l6WHSWliNDWrtVs939pjL0qfCLw7tR968wQBx4chmnwz
mYwufKpUjeYFTfjHltkQNUmVaDdF1Q5/z+/oZwZRoJtHE8xlp+VsJ8oSfeALOXrqan38DYC33tqV
Ku8hNIx/2kZ+OW/uIzheLpD4AmrKPMmNlvXxAuHemkVrmv5TGVqF8TNPY7VwqafV8lUSyKEjFZRG
Edj6Ww+Bd1VpjFV0RrNR9gUx77Yz6hgkZR+2yU7vmUT/p4DqurIln3x4hMxs/DgxCOTLRQQ02sOo
hV5tPXqVKDa5TuAVDU1CNSzuX0XaWk4VRDww53fmk6ONSCv8MovcCmGEufzxT/Aj1Uk5MV4bq2i8
AFeK1evJHvQ/shTV0UpCeerrOFsfwpJEmwQn82/511aiR0mAbtqTbIaRW9Z5t0+rOnEywvcrI5Db
u1FpC9ePIZV8dZVYg0gB8IxJiie0g4KBAHXfBskTkmKm5oBSyty+ZgqHE6diTW73k8OGNdB0QDOh
KKOBvFgns7basa/jJ0ZmyqqbNeXA1EKB+O4PKWKo41Y0uT5u/AS1r20S95b5DFV7+F7Qg/UcXfXk
dxkpRPNqLLpy3KJEaUW/4qbmnH5xW8ilwFabDECi0HxSvwsZicmEkCZ4CUceHTdn1OiGKHn0tohR
r+EnTr7+HKkg7EkKSwYLmON4V6Y4rRjxZAcvqerF150RJ3srTemTsz1Ol0vaPTqP11rdVStP7Imv
mctEFBCIT5GngpFxbDjIBiplFPaeI96HZ0p001XXFcNtkZTDM9SQtVEbn9sDxEUcTnXqpFiUmVou
hlh99uo0u1ATRnV1Q5ZsMwTzSsdHiXmlOvWZQTIY9OJpzvBULhZoekkfht4gngFiWM9TNxg/soTu
mMzMw43WidUxzrNTOPKmuCdGNnGHP7I2c/kpFTmoWl2VXq20ao1N3pcNGY8a0AL37DC70qog6V4S
ZTR16RBAeM7vQEQ3zc9MG0t/x0TVHNeaxWrkreTOxOPL3zZzgOFK8IiaymlcU8t+VDVD2r2CCggk
Y6PadUAkBZY3NN1+yCzdu7ao3ex9yUqm76KiG0RbsCa5kyI9sG8KX003iNBk5mZQ9LS/aYoWaZjM
FHJ9UWVmnx0GyUdoKIFojQAjoCj9YqpDEV5UjO3sdr3cpdKfxmuBP1Ko1JKt1TbBq0asEDjEzkTn
faeE2V2cIP0euDBAszHaGoVWlaWT0Tm+p38rjX/soDEfNZ3E+JsiQvFIbB4lr5Po/HYb2VkSuAAW
kpegaczQKTKTkXsF00L3tl+irN93wxj8KNWKUkVTaPyvri6TjKC+Rxe0P+S+oYd3ZhS1d2hVesOF
lHnpTwGeaXSkGce0GSOTNqAUD8XVqDbqr8muG+VpTCfGbeVxnEbfO1oAVwaakKEz0VFM5iFWRnpf
i0GWD9ZQg3Vzphrc9KY2tOjahvJqXQrf0lrH9KWKISVJFTM9OSzs5kCnJCjf6pTKkVuXSkVHZlLz
uwg+sqBJH8bJNbN7NJnPZ3v3utkyS6VW8tFwdCMWyAf1gbQJc6gBe8SapWsvTQfbDXszr34Z5RjI
/bYVZRFnW8NDlTdg7o4fWLsBSPufSYpk8RoHXdTvwpQq784uJe1dhN6UpxCZLJuCudEDiepXHuAT
tziXs2bAN/EtvNVlWU+xfTlMC3l8xUU0+yDp210oGn83Z9VOBf4O+V00xeWwj1dSgBPLJiQxQLT0
USm58Awc+8XcQBogHTvx1+jltEJgAl7RBgSdckt/Kb+vQOcwcoLqZ27vG0bG0zg4//yclA4IPBBl
QWkK3OBMlDv+AWM6hHqaZv57g0aff6tZjfVH6pWJQCytvsM5j6KrqfSqbRS06T2v07gS15+EXOBs
qR3QiiTzotu8CEhotykZiUv8Qniv7EOmsPmbIhszzUG/5EZimJxFM90u1kCTS4dNNRFtGAJuQu45
6F7kXolVNkNRycbLiIr7rpzG8lCoVrFPUB9FIbFk6sX5nRYLp0gbG9UJZBrofoK/Xc5xbBMfvWFz
sF9QbDMnMERd4kjzG70CgltGkzPqHaQtrxB6HgYlxeMvKktSMfHK2i9UikJHDHX3S8/99A3Qjf5F
YTTknxAomONJohd1nrt0bEsdhTeGau+9yExguojqqbmsw1JGFxd5lrJblVL+CMD/ffU+DAJLgvzH
ZSGMOTaIKHaShHZu07TWg1uzs7vvngUJuZP75jAybM13vIKaQVoV4qCVxbPaFNLF+Q95khJ//Ag4
XcRRnFywAcc/ouqUgsZ2Yr+kZatWG8+YLCckwrsPmm687EdLbAMjil/7wffe1GDqvyd6JqeOnsrW
7vxvWfqP/34KpWr6Q9SMlyTpJGvlYWo6+6WwrdY42F2XVU7XMpDUsXtUbDaaUk60H/PoVmlH//a8
9dMjzedHR+X/WV9sBEJcQm+R+3wp+yzcGLU1+q4WrE/qPb2r2LEIq6CgU4NYkq1GTR16u6nZ8ESN
fwobTo4xNfqep7G/MkJ7WmnzfGYP7Ar8Z8YAAcld+KS8s4zRtkfrZeh1DTXXgVHn49i7TMURT01Z
hSvvz2dXFvIGkTGXFnj8vM//JGXdjOQdUt9+SfxK/6EOlf+YBdZwmESUrJHJPlsbnXRKDTPZiOjx
2FZcERFWTD1+YUi9OewZH51c5VpoTY6USDYjexNdu//yMQEroJDdULZBzGixnULJekuKcu9F8pTW
d2u6V/5OjnnKV1zsJ7dhHlzAR6NTSaN2kfQVKYUMZhR4L7Vc5G6eeTaoiELaGgzrvVCrMXHL3Kt+
RVFV788v8ZMvOGcZ0PehGlCXXnxBtUGAU5SV/aIwwt3eT/IUMalKiGkrD8DvVqKG5ZvJrUeOkgQe
EUUUv5asdiNUGylRfOklEZKo54LsmDi1agSvXiElRBFN6via7f05v8hPjg5OHgEIKmOc0pO6M8NU
qDDrbK9X+QhN5N0FqeJwkBhlsNXj9osjXebXhUb/TIwhhcPmHLv8cy1oBlaJIo/Sy4yPuJRg5Wy6
HBbVVrLC6FqwC2vt9s8+46yDRRw0U2TUxWek7RTZHhImLz6am/4GVq3nSqoRZW4WRGvDYz7xntgi
U+Lqf/S/jpeX6H1QF0HnvWSiaFUayQJ4mTJM8op3+ey0EHeQ79O957gsbrzdVaUWT6b3YqZ+e5jU
ftzGSRxe0rf2rs1ySg7VOHkrj+RnRufh4xS14eGB2The3JB7uR3Xrf8qkSm4Iqn6LTOkGekRKOVF
W7TiW6GG0cotPDWKXhrFTJUGKmoaS75B73Vy6MmG/9qGAfTYVC87OkSQ0nbW4JfXmVrZhQMLXGzO
X4zTL4ndOQKirgUNaDmbh4p1NfiByZ2IG61ySj4EIQklo/fzdk6PJw4UjSa2E7wNfdrjTWUSmpHW
eRu8Dr1pX2tjOjpRbxp3QpXs7ddNzSwK8B7kBvzgY1OpH8YRwwZDTPXp9Sip0S+mIYNtRsriy27l
Y+gi7Bfe3BlWc2zKL+ughtbBqmwt+5ZKtXQYRoWr0AXXVlDnu/Mr++SQoM3B44APncVsFl5FeIWZ
tiH8nVqu9U1oDs0fW9KSQ2pHIZg5TUWBNl8TZl+mWWwiHRR0wmldUOZbrhF8S5WJLA9fZbnv9xpF
l43GRFInHGPthgpzA89wUB8AeQxbO5aNlYfxs4NDaDGXwmb21lKL3wvL0Sw1KXylOtcdeCYjV5hZ
cmdOXXg4v72njwR+m0o20ujcBU7r8dfUc6vTJ6NMX+sh0cqtnIZ5/MNCMl+9p0LV3PoFpOs14anP
jFIL46KRTBLaLL5pWsQxEPY8f1V6SL4yM4NvqQtp1+OQBReIbAwr3u0Te9QJSJwZ2kkqtww0MtuY
KuBP+atWmboDlDlEW7Svm00/9uI9oky88uKffsD5FaQhhcYeRc1lPRNgUJT57ZC8yqM67azcN++7
UGM0kNJNX5wdw+eDZIdkMd0IULpUi4+/IGFEHvR9Eb9KHp2CX2Nckf57tpdKhxy6wK/z5+VkZXMe
B/t9Frai/bvcSlQm/aLXwuZ1lnl6atA+chQCVB5fSev+P2yRmYGQmEsdFMOOVwZ6rDDkKWxfNTnX
QQkga7XlTYTgUUvhWgvixM+QhFObnXMjVkaeeGysE3CWS08dXu2hrq81LzRcBCj170MXHTo72oZq
Fq/cvZN3CLQcYGDwaSrXwF4iMvPC8rLEj9RXOZYJXxozK+WtSq1wJe87/WYzqY/B3nTqqdJp8/X4
JzCz467uyNPU14YeBexaZoxcBoPXNW4i22tR4LxPRyk/32vG2sE/RX+ZHvCxMaXW4by0dvI30VsN
8GOm38MLjdxpSEwAoGHmQmSzt36sZn/PH82TagMyoUgszCrX6M/KIJSOTWuDoaVt1VXvlEyN5xCh
sysyq/GujGAbJZXf/y0QD/wVCWW4ZMKk9aCmY7+y18thYTPe2dTQKqWQTlzDn+MfEWbS4OWT3rxp
Gtju7WREXuXoYeuX1MXGFnmTUEb7CLF/cS+JNAAUN2rKRdrrVUzNOFWfmxj0+yGRlVzerezQ8sTN
FA2eM4RqyZIRsFj8OC1EQKRJdPUNsSLtrhOe9iyBtPpDxbtihpkCnW2gerQtyUSvyijrTNfWJWXm
NOZzMCG6h2qKh9+wMNo1RYYTCOn84wCQzjPWOKnAh493TqmspOmUSX2Tq8b+FtJ5+qPoUlI6am1p
33s4gr1jN8gqOT3l+tShOxEEm64q+otGBFBoA1EG+sr3XD4d848iESYSIKuZ2drHP8rsiBO72FDe
pjEZ3vRSyd/1hKqq4KvdIVa2NvPsk/PDBaVGjVQzEhXoJxwbHCAWpYEymG9RXslMo+izBlVEM22c
Mqj973ldZPK1GYyyI5KotTY5T/Wdl4nOgR+Y/s1G4pldoDZptDl/eE53gtLvnKyTAIHpXuYlVpKj
K9Eq3t+41Z+l2PBo92ddf+2ZaDemUfV23tzSH1PppbcON5+jRkKyrFV6dltDhVD9N59HwJlkZsTU
UildVUXdHHot6y5FbwXb80aXzuvDKLO7qPCD26Xye7z50OUCOGYYzScgq40WiD0tLxtCYK78aNE9
3Q9ozBxqH0bvecuf7C4+mro2he4ZrLz47P0UlLreSv4bOkX9Y9FY+SaIQu1KtEO8Gazg4ry5k92F
QYTmKF6a1w4NksVCiZTkMIyi6I2LU6eOhrDW66C1Y41ER9o71LVQ6NVFt5ZnLp8ipEDY1blSAKjg
tCCsMLWmZWpE/FYlXB0oN/nGtytPZ74v795XTyzGaG3CLCcUm7Wrj79mUZlqZ2Vt/Aa0IhydEk6r
tE00qh/g76Utwh1V8cXInfVRx4d6poELIpZY+DBIkhGN8i59030/u6g8y7qCDewdphAI6/lP+MlW
YgoALg8NIjZLzt0EqbuI5SJ9CxI13Ka2Iu2GQFUzaIkUCFbWdXI853UxcWTOMBmOsdQhoQoZKRJj
x95ALwZuGA/aRUszaj+OnfQjZebc/489hGosgkyAucuJOXIDqilSwvwtjHQfRYgiL5uDrA76lV9l
ueQUhdBWoJMnd39eIrdhdjfgQ5efLg7oyUuxmb4ZUTTcelFZbKs8MpyqjQHcyLXaXJdCn0cjF/1a
0PTJt+R5QQeJszMnfvO//ydCG3USBh+q51vQDjl0Jtr9F3XZRyGd7tT4cf7gfPItMUZagh8nll9S
NbJMC9NEq/O3KYu1bc7E+i2QwmHfocro9lDvVnzNp/Z4OWmdzliy5camqtoGRTrkb20VGRcUJGKm
BVbpDx6u7KLmmV9pB5xuJupKCnVd8NHz8KHFZpZDavp9qsRvk9nLd6XflhsKzOMPCvlr2PHTkJMg
Cm4TifOH7pm88KNKAb6TYCl5862yYAjPpCZoLljGb7tWo1umxMMZi+QS5FSnfTfgHO7qbipXWoin
G8yPoEHA64EOCZWt49NDVXKUozHncppTtNfjPEJuItP+mkMRX9R2/lW0DpaY0QUclqIBpaZlPRtd
465opCl7q0fxXLdlc+FrPFzFZG5CUqXd+eN6+jmBhtGJpSw5jytfylZBEWpjzZPaNy0W3k0oTwjX
RHZ4EFr39nVLIAkJO2ju095exHqhzZjMRqq6N69Xi+tJtYNt3/nhjgHz1f68qflc/JMlAetC0hJ0
LBAGBRmw5TiecaqR6pBS9d3PcgFfuFa3tWL1TCKXkHnxa+OQWrq/CfowupctUH/nzS9j7f/sz+Ay
PJ5GqD0fqX8cTg9ks2+CRnmH+iDEtrFK9aERTbvP/F7f1GMhX8u+9yh7qnUBghsQjjFNO2HW03e5
Sdfc38L1zr+Gagk9ILJ94oNlgkrrFsi00qjvqtSZG2QNoGAYmafdxaiD72tPIHyQ1p7iRHHVrQQJ
84u8+BJoh3GF6YzjLpaVU2Ng1IzqZ9p7MNBw8tt8elAjU1opCC3D+v+WOC+QeAT67xLKlzYUMbNM
0d4bMD8HxFk0J6ttRGPUqgp28qgzrz1C1w9BmOlbVEs3GgKkh9BsDkneFz/BT1drA1uWjXF+00ep
n/eOfJXgfeEoraEdbCkV2ruh5s91nnoXAQj3HW/kY2tGVuUoiP5PG9vrwrtyDKGJhC1ArImg5vxx
XFzx/34ILwT8CCqR5M/Hp7EoM5QI1US8A3MMt7UdGYcwQBFV6oS0PW9q6bFnW4C+WC0FClgSy9Ju
29vhPP4r8B1Js1DRIKK76vrGf0J5pz5M9RRu9Dr3NilS+JtB8ihog/p5Of8rFuH3/CNQdCMR1wSQ
Ef4cL1jxrbzXQez4johq+7K17Nui6hH1KZW2/BlVApZxzfS4lbP+ySlE8IwdJsgg3IBBcWx39Bh/
GguEQ5xBC28QlfCSby1UGKRIpPG9TgZry8Q1/3nQsgw+AzJEB32QerdFl7V0w04uLvuaZttKtPeJ
O+L3zJqIZNgQx5cwZzvWA8NOKmRfwaTK3/yhDQ5omFlOG5uDG2TecDkgcIJ8SGLs0ORhMotZi6tx
ytStRrv64fznOT2PaGzCy+JVRxSDDTvepka1O6OR88h3Yl0AlGH85Hc+CnRzka+xWU78z6zZCiRn
tkWJbjmYtMjyXpJqs/PpDaH1ArocxaGuSP1i5eOfnDkMQQjizEH54rrP//4fl2/25TBWnTz4qO6m
U7y1mRGgbpIGwbHbDO9sOKD/Gv+yVVELWXF/H4DhIy+LcWLOucpJTwVHe2zcK42gLyaNg+dBtRp3
ExVP9SpICv9HmGqIpiWW2cjg2AFGbkaplO1LxUNGDcbUlLtl5BuZU2b52Dhq3KdkrINCXBU5iDiE
4keeogHnIgvRCAdUr8EgXxRJwmc9anPp1qiKILvUI6mTEQVgsJ+jGfJIDK8MCDsVjgePNRxcofnW
C6pK2Z8gDVCONCaz0tqtN1WWlm8oWE1wmyqURf6cP2yffBe0gmnawdpBHn3p/Kh+l1oyaIrvGLwH
h6z20m+aKFM3CIrsiaR1+FNbVrXGYjh5c4l0YJLMIAhKAaQ8x1+k0xHFEXWq+k4A3ak+9GU+Vm7f
oRp4lRSdmVzC6+qvUJ8r0m1Jw2bt0V9ErbQt9A915LmLCI92iRIyoKRBReq1ANUs1R4dQLoNNXd4
B7Kb21n7YghfX/H+J4vGJjKc6IsQ5c0l6uNFg2pH9KdD+8kRev43Z+zc9wwtdZrMvX2pDoPY6zAR
dsYwGSs34JPVkiEwWJunf6aOLDwvqVys2zG6j85YhRdm45fxha+qk3/XhFotrnMi9nQlLzg5WfTz
KZzNYqWQwiDIHK9W8UUbtRQ1I9DCQjgNqomNq1S6kjpp7xeuVEj2twqwjbfiaj5qgUfXnewLvObM
QgT1Aj352DLCTrmdahp0mEbumuxyIPWtK7doNSX53aBLABpatEpzYTG9MGxc0wJqdD0YYdZ+M7Oe
UGBH9o8eR4VG5fe2naTAUSoVyHwqpW2xsexG7AMCaziHRY3WNQkB4nQOtGPf/BvEidFuBKG8fDA1
EmuEoegveld2w21WHSkzlZDZXlI9bUWayuGNEVMQ2qClXRWbBEDmF+XHCS/xeUysJ0NDk5Omw/F+
xMT6Mjma+ru3242u3ttJ4KTjz685kqWRxabHbd9okxKov7WfSHtIzjA64Xd75Uwtz/HSyCLhbQIm
leuSr/4mzXQ0xfWlyyo8WGtaxcujuzCjLbyTYUIfL6SPtfgX5p38czysrWSZgi1NLLK93Nf1Qk34
JogiBNdK40jjxnj1fzX36t35D7P0OktLC69TQnc35QpLyvf4EsUwfat/Cy4ZHXPezNqeLaJoFV5C
DkdQ/e19yzbRRv7ZH5Qf/5uJhRcLe9F4kheqv3HUrth4TrCVdudNfExc+dd3LHdrEXyFjEvSipJl
lM/lTbnfhTAknPa+g1PwN5Sc8I998DfSAVk7fa16u9Q1WN7TZSKahlIZNz3ri/x9JS5qzx3TH3Ld
OJWkXyqqg3bNjW5tfe2gaJIj6SXgoYMkX031jt+86dEXMX4hJFdDhj6/LcuQdLkrCw8iQzSIkoEz
FJgvaX9bZ49tteI/Pr0QPBdzrZw+z5JgqgZEfuiFcH5i51d6qTzZT/7G3+UX51fy6TH9x8ziNuRj
FNpBjJn8Pb7IX8c/0mHc/28mFjdBMopGS2mt/m63/nY+pqPz1Wj643v8s4rFTWg0qO9TMpu4LK79
S/VQHuK1mzB7oJOb8I+NxU2oAlGYlcCG8j2zne4a/BgT4qqXonJazY3/yi//27Yt4oXat2WpSTn9
+ft0JT1ol9l+7eMvOfT/3bB/1rQ4x2asBIWEAPZv76m4Vvf5k/Gj592+7Kpd8xDci8lp/gQrg2TW
TtziYWzifKiCEJvj6Eq/jXIjFa79y7j/33Zv8TJmhZ+gRsnu9dvh4r9Dpx3Om/j08aXAS7yM0BjX
9DiMYBrQBKAwVn+b1WUu/bTET72fHK1//N/MLM62nPteEk2YKYKtre+j+LIo3FCsXNKT8hMJP9Qo
Uh+DOQjglhYPcGPCka8SeXq0ayvIHCUc2lsPKGYHpR0S/S7PclQUUe0KLyQGi2SbGF3J9zCuBGEH
Yxuev7ZqwCNgxGbALbAc2twLvzT2Q6VFjac8WnHCqDp5yL5XRMiEa6XmkIYOK5HUvIv/3u4ZrMKw
IbAi4JtA9y9uN6pw/JzYDp58PbWF40VhwgRqz1wLC5cvB9E/SQ95ABhbQD5Laf128JAQF6r32NWq
VQYuuLxWviQxnizFpbFWf3G6GOAfIH3EuKD6Z17+xyP7T6EhAVob+lVSPGllqrvcu0x2LYnJW6Y+
Ma44aoo1gcPlBSdv5smaK9kIdGhMwjm+Fw1VLXBiWvhcq1J4NQVx+N1g/uI3xJet71M+5dcJ5IKV
ouXJ95tnmSkWm4qIDm2gxWVMtUQeJESiURtVQcxQddgzxEB1z5/Kk6+Hgv+MCgB0TsUOZNrx0qTC
Qhw+VbLnSirtwkUuPP9pz+Of98Bh0pUX53RJsHbmeaBgJUlTlwKqVkH1kCE96XNhZO11xYjJ26zU
1zZuGQ6zWZR657YZsh2kQ4uNk70J/B7dkXvQAMjcSob+rTND5cIcZ0Gg0BhBu/qoDSSUHn6d382T
6u9sm/YVIgPUFFDGW5wUXU7iUgp8674MeBKg5A5W9WwOMgD3LA9aFHitKgzBhE+wjX+hnJmptmP4
fiy9xQn/2cqGfwBBj5wATTtEp6h+0g8C67L4PTyFHgLywn9oJDSakSyJazPb623T+bcpEiPmVdVk
QtnQKa9q10ew2XZkwcn7WaEKUbwxa7gdPbdG5S9uHAPiuFE6dlIb9WWq1nqxIdVtutQdfQpbF6Oo
I/HFEUxggmjPwMkEucXZYU+PT2iZ2Ixf6GNxP3aGdAOaGfHjji7y78pKlW6HWE8OWOv8dzy58BbN
R8pSXD9aWAC0jm1WHN7AMlLrvlDYNAqenoNkh3mJFr528MAzfxO5WR7OG52/xfG34r4Df2K1ZPHw
Bo6NqgOSZzG8qPtC7SZjW0WiTpj4WWtw2dvGMvdJrynjIUw7OdsZiOD5e1TPrTVw+On1oW0IBxnQ
CrcRPOfxz+jmFExABb9HYCib7nqpsTWHSemGdghAx5WbqaKWt81l9LW3eVno3u35fThxSbP6ydyl
oZIGWWRZVpKjQuihrOYPUzyGPa2DaBh2eumNgZO1hr/mlE7MsdfgAjlcIJUA5i6uiOVXJlNBzPgh
mZKEek+dwdSXIujvTsy+r3iIk92diTe8loCqeZeBsR7vbh/TZ9ODVrpnLNZ4m7Ra6xaJlu2L2O8d
a6KuNCbRsKFYZ62c6VPf9FEcZMbP/BeQw8WhpkKlo2OTVA9aUEk3VWrb16KL7Jt8bHWXRYsrLU7V
W8UTwY1QgndVadKVmOzkXvGazbzGmdjIPyyZjbaexkLySyJxHppo1g+Mt4Xax3/7Xs8uRek/huir
bc+fp+WWo0EOnACsFjEQQ8aX2CJd9HM00eoPVZFnP2pasLd92ovuFonz6b1XzcbYpPpURjdeMHnt
yrafWAf+Bkpsts+2U38//uAouJdxZ/XDg5Gb1rWXUIJ8qQvVTtxQiyo6BqCO0j1PU7/PR8R7V8yf
fPWP0jdPIQ0A/n6CxvE6n7KnEY4PPYmR4gaRal1msdXGl1rHsBwnB2N/k9Vq8TMqa+My68bwRcu9
QV/xbsvcYv4dUAgggcyIS8rUx/sg6Upvj20pP5R1440OAUJR7Xu1SSoE+3wfBFSbFitInVObAKSR
M8Dsf822Y5vtkDKNgpECDzYjXDaN6OzvU2kjkRJLG9BIa8LUy9MNfo2JROivkHDIiOMtPEmsN5Na
10X1EE0ImwRd039DhGTaSbbtq07JQUeLOK3/nj/ey6BKgy3BC4UMLKeLt35xrf1Y1wqQ/fqD1jL+
epbjjH7rYtTW3sTP7HB5UDfEGL2kxUFO294KK/SJ8JOdFF5OnpSYbgq8QKwc2aVDZkEgR/HFxGj4
ySW+qm5GGzm5Vnnw/w9759FcN5Ku6b9yo/aoC28mbvcCwLH0RiSlDYKkKPiES9hfPw/UPT3Fwwpx
tJ+IjopWkDw4SCTyc6/Jp87PtajajAiM+4kafWa1+PHl5FJk9BAXgOQCi32/QbweiidmUNoDQuzV
ubG0zlk/mhFjWbYorIkslEm1vBQDUky/fmoftybMwNUvD6AOz+wU7ax1noO2qq4+YPLmbEXROuqx
IeNw/Sa37Xujx+7pt6+IRAFjYLYoCeEpGmPMhZp3gxo/OEnebSPbkVtPE97GRYbFdyB+fiKB9OFt
ABgLwwytSMA32JGdrG0s0NyZRb88ZJVe7NqZlpIAhhyovCOHuFTtTV31T7++xw97FGzzincw13C+
aoK+f57akEOUb8XykFeecpUXhrk1urn6JKD87VVcUGMQ5iHynRKfoxj3hR5rwwdPm2Q4N4WJNVIy
fXJgQhfl2/41IUQYa8X+4RqMlyPsmpNCxhrE0iPpkX6JlFZBeLCdMVa1jarJXya7STvVT3JYHJYP
YK7xMt/I0kQ8Le1glatyPUjv7yAyunlvj4WLHYwsEtx4M4ErTlAADvNeGIM4c+57iEZET4aXRUMT
KIk9tp4PMLxXCNGTbS+BsYxRedUZVQ/tWUydtHcMvXuaXBlMGS0Y5zax8jDCgHaeEAh26vIsriP8
DXym8nR9d13HJkmCTC6GTafdxdrogAMNnAMfDnnhAhFpy4FZvFGY9WDte8yKMROZK73RbD8ByZ07
dCXBD/nDCJnk3Mtw0rmEa2K0Y4jw0dTkG6vp3PwM/bSkekozvaru0LFL0uyAEZ0Ja3u01Qj3p1lM
c5z4taZjN+QnSO40iq/rdYGJjmZUA3WOIm1mgaPVNAe6Glr2uGR6C3I2iVDW0P1lrBO7p1KiV7Ev
VWtermSHZNOOqs7NfwA38zDJMGMUKa8ia+5peWKtmG1bDLzSV7hfQmxSXG00sB/AGvkkwPHDcSSC
RFsKbzv7UU0yV7cN6kNjYDXLYD8YiDw1vmHlermd0mpRr93YTOS5HhdWituOUfd57BdGssrZZRLb
U98x8764lFpUAH2Zejyo91C9HWUfx4Ycbk0QMSUay5z3G2/yCus6b/GS+aqqNFmmQMtK5EIC2FWm
0bJJRBUfNF2p3lD3rleFXX1KN1FhjGC6Ypxodp4nFDWc9W7q7vA/7MRuJtVNdjU9+fmQ2HUxhPVk
RFk4iCTuQsdVYjMYo7EYz/rYaM0ddjLeGLSNgT2UGQ11e8QS03bvclfp3ac5mr12CbIBqMtmUooq
DtK2T6wdIjNlAovCdoct+RjcCsvtMAMuFrcd/JnPTsNBA5uSB16KswpCOMCxndnX7dHNWzY7Vl8b
hDcaTARxZJTztZIoynJkGhXLq3Ho9fTroHemtRsjkCRflqEwcLWPi2n0S/QCl+c4wwtwg2dLXwqS
um41mqPx1qn30IaAeTu2kdjuxnRq9EJRUTWNrW1PTnkBINRcCbj2gMCMH3dWpwq4NzO0dt/tkbvy
jSLq2nu+gjseJqrWYp81g6duetOYytsKqGz91lDm5xgBIcFyPbtaY6lBinoXcDp9RIpMZ/thDtQs
5lwFde5YswjUQms79PTJisuQR2ekONYtmLxc1mbi4PVcpNEQfWv4ShgIKVjARVZYdCZiIWMDZOrZ
HKYpgkJkxIhLl4KD4CLLozI+QENNXTuoapnJKRhm4S1vquJoleanIs4Wy4cn2xNTNREr2n4YAN1/
F0AmUrlHgY6VCPWGWug7bA433Qg4Ut7LryPFh/iLKMi/LEipw+iRnmQz3EaGCV2h3GtFJ1zfUMEp
BkXbThd2kXLUqKJOPwmIp3kNZGqdFJghPUA0Nu1Joga2B1BQq5Rfs8RpZBjFutdueyU1plcEXyzn
x6/v8DS3MdeMECAW6TboDJCI72OhyLBu8Nq85XKj5wV9VLfJG8QK4Z7l7cBpo+eZMwge+SK7XaJb
k/b119/gww2Dc1rt2T0AwHDrTzEpkA7qmiOneKwxlnv0EiP5Pqlud6ObDYaDv32tn9pDq6IksOPT
mGx0WC3O0skee3Rl91VtTXpIN1oOIHsbt/kke/uwtviOUEXT7DZR70JY6/3a6uas4C3X54/aWOHn
BtTNu8VBV16PaVnusEzUv5Lg5npYO0X1+Os7/TDXAKtOC4F0AfIBmgWnlVRqWrRkyA8fUbyP7ms7
o3GxhbiYmGB+FSS6t0Vc5F6Ay6f+WrVzPEHAgiHRO4G+mJN2MziRMn3Srf45TvhrsoK2I0UBywGF
h+12uiRdmcLhjFv1AVW8wUh3CRpXKNsLl5zkmtNqmoqtnGku0MrJFocuYpa07lMsnBIAXjcUXYVg
uYo3T+A1wo33tAKFHYeYxHG6GPX4qUbnh+1JNUwvH/GwVX8WiNr7h+gp1RwbkdCfJiQL7V3pNLm+
H2uPHIjcKPms1vhQia9a+OSM5MOQDVYWzvvrpQ07MZ0t9anMFtO4pOmuT2HkGl29TaemBDU1xhwP
O11XZKb5DkdQfB3X1mhsW8vBH/PX++jDHgYcTJoMZBJp6/Urvf86U6PqsTSd9KnrImejFfkEUA4m
gJVpXagvybCNFqsJJiUXn0ymPi78qlbC/xAsAi5qneS1PHwlrd0yeaIgI9M0lgSB5zryTERnYZiX
v9kFQGGaBHpleNgrA+q0LC/l2C0lSe+Tszj5AcZberA7T7lNE5kd7F4vfhPEwvWQJtM47jmGaHic
LKxQtFZGxdQ9abKKMGOyh/JBpmXUhrKp9NbvFgteoFFG5icYwI/rSvGzugGs7x+I+5P+w8jwdj3q
pycLJHV2bDJPERdJKpYsdASC4p+s699s6DWkIdEPDx9d9FOZDcFYrByHsX1SoGap9ym0AtgVjSvw
ZJljMzvSG0D4r8IgpAzB/sopTNCxTAO3SvPP2hOnAZ2ib5WT5qsg7wzeeV2cv0wFy7x0k3wYk6cV
lBrOlh0dOuOydYwgppu1//W783GlqSsgKtIzNtHBP6WST5GOBnk3e08uog5fqnrUrrPaRglcRZ/z
9tfX+gBY4saQTcLwjPbZKg96cmeRLaRn963yVEoRU1Gh4Ot0aYBArsf8s6qLcr6pyOrLc0S3VAV/
WuQRHuqGId55bShxLBn7rDYczICRQda2NQWIep7PdVIcS0BqyLtjXWZ9SSZ3vPv1lz9ZKIhr6jru
XmdPnHx0f98/lQV05EQ6Xd2OfWYAlnSLvfRUsvBoyj+JySeXQrOTWEhbHYUENLSYe7y/lIyx1HWE
qj0yIXKSI1uv+epSbSaINOS2Ev7Wja0KoetkiHY2N8aQ5OShGGWrIhRc2o+mkluPOPqCVbMVa9PU
tfvJe7au0bvI+vNSDLphDCAZejpgnxGxw5PXtlZgq7aWeXGYNku3L9GJD5e4M/2MXXMgqmebeDGr
301buTwmx4xr1/4mTOD369pbQJHytHEfIwqdlFGUJ3IyDMxkzuJY9ZRPHuOH9xh+4aoTDUtrve4p
X6FH/JVekoqQtdXLwBwWI8j6OD6yBB04cZF9At45vR67BtQ0A3Am+3SJT1FpeYqntzeq+sug29eu
O8THNrf7+7EqHym1PrMk/3A1Zh7rKACyOFpBAJjfL2bdjTJnWDG9wkZgoL+0KkbATuWlO92p03oz
I8/8WavxtF0FBsZei4CVk8OBfUpwLAbZjn2+qK+eF4lruBvirM+c5pMX4m/ujLb3qv+yJhRUVO/v
DL/ZVJhupb4qfTQ8WIM1bfByKMJqRrXS15Xm7fdeQIypOFqIteswAUzIyfV6DNOnuo7yV7zcVb/x
kmIzDHPpD1mzfJKvfLw1xjc8NF53+tJki+9vjQ4Xa9sW8lVMdrtT62XcUfNc1OSnF0hKDb9ZyvyE
1HNqruSJlcp3cjly5KyZ7WVGbnRcrUVcuY3NuAjsyv7MaGv9qL8eLRY1BI3v9R3g6ERP9f2dTVlu
5izu9No5fYVRfbkcUuQpzhN8oh9+/bw+LCIPCv8FtN2I0USEk+wXGV57Nharf52lVzy5CNW4sZPW
GF/KZN/G9idRc02y3t/Z+nrRNqXRTZw+3fSWugB8gHbzGju182RlqkVzblJHnL17ZxIbhEbA0a54
pvg3z0umm+gyMG/jlSMcnY5ZzbFW58UV5atXEVB9ksTIXyiyg2nAFvuTvfJxVTlPGJIzwub0YnO+
f4Ct3Qw451oz54nt7eMqH3440Bke3SKyvvRx9dn59QHBDKeGAe4qrwHUBUDUSdFE7ywpYE4pLyj8
uNOLDW5uOShOlkZa4BZtJCDRLXNe65sFH5HxUE8pThuiSavkMEcWkoz+kLIZ/bp3ZRnKIc2ExBVt
FJk8y4gLuq+pqar02C0ZUan5PUpKDlgddJ4VrFfbnskMOjz1Z2Jgpyu5gkwQdyICMBuHnncS5tRO
K8vZRvl8jrT5tqI1ui+8udmgZpV/tbR5/OTJnb560JLoiPy0LuIcIzl6/+TUvlYivWmNb6g5ZQGA
k8lX0D7a5YzVPqvNTyPAqlhF6F7Ba5woMOTeX6tKeQdMKu0XtC4H+61WvQxdtXiOe6UIe4yGqm28
NPSn9cwiGgZDCrJy8tNmJbIGnly9MgI4cJmRhR1AMRNDGrPtfY5fDBs+WZgP/Q0b3RYwN/QRoLGC
ADk52YmcyVBEdfHam54c3/QGp91QzEM+YlROk1jZGEmn5m9DrBgSO2qk+W9iLJrpaOZkyPFOEO7L
z/KSkwOFXs8qT0SGysuNR9JpnmBFphJFtSZvK0WZQt0YvO1cyOKAnkYf5GhF0UJLPpPdPC2xfl4V
Hi0EcqoMKHwnr1sZt1lkF5a8RRVNbN1sTPaF8JpjpdNbaa1xOCOBGLYmp3Zgw/27wgf2M7T7yZux
fgdQUCSe4BF5Q04l+Xp3aavI9JrbeszrLEDkTXODsp/dndN27qWEvv8ZefBvFpum4SoDAd6Lou5k
wwIOHuup0prbvJ+NazFO9U7BjucpiT0Zui5HzhKZ+u7XEepvLwrUkpEeSIkPcqpKCvJIlmN7W+JF
dEgYguxUrUkv0JSLAhiSg69U2bj59UVPjoGfi4tmmsWmooEG5ur9q9lYbk1zR3a3VS7awGK0HuBc
vIQQNH9XqP5f17LpVjKWQkn5NI8pMqVlfKK3t0ml2OLQ059QMTepzOhsWbou3grYagyNdDfTblst
M+cwifQ2801X0SUEOS1uPgmWJyfTv+rDNUJzBtITO5UWQexH6qMqMKMp0vhC8bRh01fJZxnwSQX1
8yrQvjkBCcpE5ZOzXWopJ0JTi9upmpOLvupel1KZ7qQaJ8hDWe3GQGQEX7Gs2QOY/PZ7T3gtgekV
m6v2BFTUU9BrpsRONsRmeqssXnZD6FQCr1qGI5p91Sc7+G9Wc8UOrtGZcgbMz/vNxLhpKhSrrG6V
AW3EuJvkFb4E+fOvb+hvVnPFgNCPAN+Kf9tJJleUeYSNkVLf5hq8PLza2iCLIjs0vMTZDL3Z7IfZ
ZCjdrG7r2MJ/JmF3eh6tGi3wzIkSYHzXWuP9XRZNPhpOP8pbSG/JlRrVzKRVI1WLEGeA+puw4uiz
ALq+hX/JJtlAKxiUQhhxOmANp5hIMBx1njR6f4ujqnKWjPEUb8ZF6b4D8hFxCJJYuxSR7F+R+xsP
+Kcor72XlK8aKoMvBbfxb5uw/36d/hfib9f/unb3z//h369VDWU3TuTJP/95kb62VVf9kP+z/tl/
fu39H/3zqn4Td7J9e5MXz/Xpb777Qz7/39cPn+Xzu39sBFq8803/1s63b11fyJ8X4Zuuv/n/+sP/
evv5Kfdz/faPP14xtZfrp8VpJf74948O3//xx08Z1v/+6+f/+4eXzyV/9y0tX55fxrcPf/L23Ml/
/GEYf4IsRwWKE2WVqV5f9fFt/Ylu/blqP9I/Xrcu+4eTWFStTP7xh6JZf9K+XGEqHMAApdfiBOHs
nz/T9T/ZbmuzB1E54OTg8P/Pl3v3mP7vY/sv0ZfXVSpk948/AAW/20p08XhBCeWoVdGtWuWC3+9e
uqPu7A2j6jNzsPr9THIjxV1ci6GLLiZYG8oOQ/eMUWrUYUQDHuGMjLW9Z/ru+V3UAPMgOUElLKuC
MkrH6uBNanuWYucSCllPfYD+5+2M85TlWWcOU/BdV6fjrnEt33OivgTJ3GRkcxhKM4QfmHgsftx7
1qspzCp06u7eqUZ32/fTg6qOTtBGaqLcuFlc4VjsNEAGa3MWaOb2xYHOlLZvbRwCzWQRh4yvv6/5
lbvadHHEGo3KPdMJNjsST80XUYX1HlqHIN7V0UeBNAkrs35Cmuelt5IzkCE3PFIqhB5xmAI4NHoK
dckkKBrOuOg1tlBbbxY3TuteNkYGMhsZF6xz4gykyIyEwG5Bzj39YUzqLPwyxiHJR2tF25nVpB5A
LHfy2OI0cZ72mvXcDGPnZ5OLo7VqghTRlMM45+NOWrEexKPrbUQpim1SqPsUO93S763e2SJVJ7bt
6HThaAykBHqabqdleC1dOd7QS62vGvJqXy1B1trmaIcuKOKN6orEz7voC2/FHNh1ndU+joM2KUUS
cYZ214sn64NUjOmAlVt3ReLR+Zj1VGeKYtkBKo1NoBkyPmSK7MNGxNr9gLxvhZabkK8tFk3bMe1w
zSoHdEvsxPhWtJ6yQzez3Ces38GVPWpAfSpV/C90FApqKWowkZEN4AGhDiYn570cEcTPy2Xyx6jd
wqUDV4JC+byvPRXEhwSa3Qa5p8rAqoflnmlnG7iy6o74klk3dOCVvVO3aQiaxdrUSZ2fuTMwJVVa
5i4G0gfyR586hGoL57Vyp+rJzcpyn7sIkyz1pB/MycjuM4xItuWCIGxuAxKOy7w6JrHennmRrR0M
r6zAUg7i0k1By6WZGUf+WEuv3ExarmyxjTLPx0pVzuzMY5JVxt1o+8VsabuoLSoMYsdhN1uKumt6
EltfX0Z7T6xSB+zU5ar92ppB4UXxudHK5aAnzci+BlZUAelAySFdfIqoxDeUwXhNBuVFm72dI+YI
ZFU3Kg9eoYmwkt60i/rKe65E16DDm5h3bJyFneLkYWfl040JcGuLHRsgLtK/Vxq3yhGRvuG2zRcl
sNr0UZSmg16E1QMnIdCqyVQgjoQK/thoE7PS0tjWyqJtaKi2AHBUZTMhIyp9Ve2S0s+NxPnRjE2z
onLMMyebb+Iyjn1diPRGWMjxTcoV4Blv15aIAZI2XE6tfSQDbs8xKd5LMB53zqLXO7bBJUPNO/zt
nplfddSF7X60ZRa2ol4XbPg2655ysVTxrTmYL4sVW36fme0uaeaiCjwjv9MUnON9I9Uu3VZ7cibT
fkCxK9saQu2xYjH3g1M+55GubnVRaZdTUdD2VRYE1ZXhZRyKqzzy7quqAkqklRhxmKEbxVfJsnwB
YrOLuvyGguR51OOneXC+RGUbdkIptwjNWz5mcxsIKxuq5J1ltz+oPuOzSrWetGJ4dfQoxu10jDbo
M71QkV+56pJ8SxHu8asFPsCiT8lbZNe3ZDeXiFg1Z8WkPFaptl06tQqw/MNILz3DOO0AbOxJGUbn
WjeVeZOmzeMQu4Gdmn5tdAmTmuQa5McRuK6yFfgUKr2ot6aunTPz2Q3d0PnSqLfoI2WbZjY4LhyH
yXht3tlS73ZFNnM0OtqS3k+NZf2ozabYKk58Z5gR0B57PnML1g9MAKA74V0y3FVWqJugIWMt/uzA
HkeZ2vaF4U2bpXc3bvndNPJ6azQp0jN2cuHOfYWyg1ccZ7vSj6WpX3qw7fxaoYc11N6ybwvr3FEm
WLRL8UoH9i1dlJ2l6LNvm8mFlzVHVF+FP5ngqKjjX2OZHZcmvncx0bbV1kAMZtqkbnQBirFFfo6Y
IlvnjfRRYt5o36A0f18W3tnEm+E7g64/9QrvU59mV+XgdPsp0fTASfSbUTc2qjdeoynt/cA0UPOt
XNpb5ougq6A3ZLhbbnESjQOHD9guTTkFQCd3TuqpfrxIbSPNpUamJUUUaxAAjhbnLKNFF7TJ8kUt
ndpvs7on2opy9Yvt7hDp6wNamN964E2bKHOLN7foilvcIljClr8N9EpMfpdJudP0snl1WwzD03aC
fFnk7fcFacaw4k53Hu3wXeUorhPGjCyzsxFAkHcD2JMNviwIFSUmeJYtJVMEPWOZEh+NNOzammIs
XiBvpXd1w3/DVhWQOl20zEb0Uqts2zj2TZ+AmFZQE/YZ0lhB7zWWnyyqOOpYagZe1wybcsgg3Or5
eSkBfZlgucPcM9PAthqx5WFbl5nb7ID6VTtFAAHU9CbfImcLTkBO0zNoOzsNM2moG7VtZ87ojurK
t+dan44gcRzg9SlWQPelTRg8plWcNxu9tGWE7h6w0vp6ylLdH/JlUwIlDMZRK7eZQA0pjdI9etg+
tdGz1SebBlU63UMeKVHgkuZf1aZL/QQUMzbw5uOU9fLAwlyrnYV2Vx96ldoHidVsxjTfRH18GSG0
5BVZy7lNBAjqaVADM9XO1GJ+qYf5HDFhkFiTelMjcBkktX2taXCOKkpSX0bxGCwDphVtA5Uvyssf
rjrDaWV67duamEIeoYqrJ+7MIe7CU9gUBe61s+n3ke0GZlX4JEObbGpTvxf6fSvWd9M2FE6VarWt
Vl7masqu7Kprd6VnPFVVycnZeWB1LREHijECVq3sL/h1XCRFJPdeY1R+5cQx+F2QE5Fa1gAw2aVm
HntYr89LCNx0OORuauzLVEVfHdLPHOZmPF7kWKSeIQKZ09hs890wz/wUoQdYxNESOCOUVrC4abqp
RxmdV6YbXdIFLULXUrKHsSlXj15P3g2O9c1JmmYLSkc5nwf5oynzbdPwVVS25AoJOJCG2d+yTnM2
XmbKzocy1u2qxNtqLVBgZ2EbuaFpT4/5HDXbYszjTRvDHU5neeYp9pNllt1Gjefsvix54dtKxSI1
qeimo27oA8tNX/omSo9z2cx5YDtdHTSA2p6bDJAFTg8kNzLfENiwjtzYMIQLl7azXnu+hXZroMil
ZAEq3M72eczz2GSKopQbfZxyILQiRiHsRmvIpkFOFSXRxsRHrD2r5GRQ587aRDMoBfg9B7mcGcb6
BhoA7hbZy3Le6nH/hP3q3G/AkBptWCauUl64isgH8C0IcR2cdFZvVBSP1aA07a7dltCLi2slng3t
W2eo06GhZcLwrE3nsnpI8P1WA0PidH+p1aqa2hyws/NWI6Y5aVjsGVF99ApnlLsm78bvlYydQQlR
PERZzlc9gaB+a8c/Ji02kB6aUlBGBW9R1vhFrBfp0egBsIUGqyLvFbxrzoSqJs0LKuH9iEYhcgH7
JV0SDMJhdadfatLaI3CHKcgVTjK0/pok3QMu6IJF7cxjIalSIDhE2lnXDpG1EXM3Rt9wC7PPUtWd
cCMsxmFoL0ezzLuzNk+S+y6tO1hvEnlGcxT9GcLP6XTsUybeACfddq8nilXBG/BK7hVYLAEfafoE
L1ueuwuKvRmCEoIRMmcNlrfn2lJnHdlxGemXlj0P1CQ6UNuDgTrdPYKA1ouXlbFK3NPcOqzxUeg3
WCHniV8scyd6Bg+L5MPMZdGvsyGLkwPWuuwvmpEuUSsR3TcBDNAKK9DsSpBNtWbu5z6t9acxBglz
FK1tcxIJPe3xXfTMvPPHLmvrfTy1k3KbJ+0yBuXUuN2tSO3Ge9ScjqPacOZU3ap4VMsdb5eKKJXd
j2BLmKHIws8IarDc9ThVQjG0jbITVSUEwV/G9oWjwak7TprOODTWUrzqdaT0yX85M9rvBpQk4k6i
jA4habLOEb5diHiRFz+YUmjP0uXg9XHKa79grTkDCzbTctxHbXSrSk21Qzif6XQxWsAP0qlatO+u
MbjdTp1mdYgDqWkUK34z9/PZMmTVpSIJfzteLns8VjICVjth/bczQf4ND0on1TpEDHsS12oz1oRZ
/DLUlcZAMiDrzgmgH4/+3GnWph+ip6p07dtUzctDWoB8kWu0abu0pI4FVNQOKNnbIvM2WTZP+85Y
Czu0oQ+AQNRrp1Hza11th6DAO5IpIOwE4M6q3nz1xki79ibT/BolyRcqJvan1qsN4n8CaS+d1y7o
Na98Ggc7u9LSoYfEguMeyVUrhxCoL1YFEBrVZ6+w6ZmuHjB+VzvS2zdk4Y/Ueoh/tc3kdMcaHUI1
TJa5P2smYfux3jVbwDCS9n0D0ynII8wpjoPniiKs7SG/tzFIx7HDvkgr4MJNpAHldc3LRR/6TcED
wAfoAkHZ0c+S7KYDTp+4WZ0dSwd7IKpYrbhq4+zH3GTA7ZkPMrWoE2S4AUJsmmZF3A16Vvkgqnqs
Osx/U+L+f5/qDxB2f2mbrn2wd32q2/FZfKex+q+e18/G1voH/+5SqX9i20S3HxAo2BNGt//pUrl/
QioCvgb4BVg6E5C/dKn+BNkGq5B6jr+g8Upj9j9dqj/5bQeGJTIcNnYWtv47XSraZSddqp8wdZpT
K8YC+d5TIddqSCLm9M6dzBOLgs8jfqLX7B3Qpm8fdF2aqOjaxWViu9WNWGb3YtSs6UVdvUSGLDJC
JynzECul7pJXZPqqT9F4N9NZxXuYbLkfu/lgFUX2sMzavaLFyxdtjJNgwoHkhnxmOTOlam2SGZNH
vCPieWs3/FtkuTwYvekEziCLc5o/7rGU60hZFqkRb5lv9GpY61a0WZHfTzn6u4Cj0LlEOFyQtlil
NvVhbC66HRS20V3B6XHPssZqESeNuvLIQesVftvYNAJAlyzutmRss8L6vJUlMnZKiI15ugfvXkOb
soxq9i1p1jelIezkINW+f+hsDY5RY87mTTnmzo6v0l0A9rRWt1Ht2qxJu6SpjSBjrPpgY5Zp+bmQ
2moUOGFqn+HUVGvHjvC2i1DRNe1EPcNTKCzVeroenSfP6K9lmvlzBorebpofjfHN4ky/icfxOHTu
S5vP54boNlF5tlTpcRzkF6dUA9CB7WZE21ZV2zs1ib4rkTccm3Z8qquoPPT1oF+1Jnkr9Da/NTon
hIrxonNkn3eyObJUVy59jMnDucAc+i2dkXkzR0n8kmVWESa1+2rpWUv+7UzPaim/23aXBzXOEV8n
q/vKNPkw6soRVeLcT5AAuh1xfdhZzVR9F6p9ZwtK80X7ArL2LrLU/Txom7xtt13k5oFQ+H8NBBxK
QcMcfDPlo5eoardZ7db7mSi/gep7a9flfQtr6TzTx2fLmOcYwdZ9M8ysad+HI82V3QDVQz8zeixZ
pyq97zJc2nzQKzHqHADBNtHYqj/QTw4aXfEhdGc5nDisL3wboj70zIqCt0SJvj9AUyIzxvT6ODl2
QED3i+FpKFCH/K6k/V0bU9+Jr40lIdjLAaBeVyJiUM1wkwAKJi7garNNwihpncW3LOw8fEsxNMF3
nvuj8BS9X5OrcjhHjbZ7VlQH/voQ2xvX6OODlehaTiDTYPDJSaT0wkSI02X5AMUeV6MBJcBk9fWJ
+8s5RcwOVui1kzUUCnO3H83uEbfVTWuUt8Y40yfT77JlxMVkNkOp1zd9XKRba6J9h7Bod9YbEwQZ
M/2qztkWhnfvuwzqfJTXjyBR9Q0mnueiS5J93afnRg++15XLTH7rnudAG/1uGJutKWhQwHC6LPNW
PS5G7ga5HlchaBPLrwYKkMlZ+I+5UJXmtbNDZOSq0fJO96cmOhfqZKJbXZyTwEu/FHhKdUo5bBxF
eGFCB8jPqviuTFL3IOZJv1dKK77B8jGC8sRSMjSbt54zIo7pyf47E8fHMm0PSvFDzrl2X7hLsykb
W3kQttkdtMbbJ3XzWAtT31IEcDyRB+elE/a22+/GifVQM5oqXVZDcrKhIUYdvsmdwvySGr6Dkuf2
drAY5t7EMWyL77G2Q4vVedGgkNKoHEm96kX/Ok/eLYI0+0iB+WXV2R7bxxfanjcY75m+TdqVZGGW
VPKuG0BnzCWFxKySpVhllO16Mw7cLnuNWLqwK2lM15FFZzI/kM2GRZI8xHX3as59/pKLbp+1Jhpv
ox5MTR9EpZmGJlBc1v8qNftLoVm3yEXXgUp7M9DNfj+56pPa8jqqXrVPc5qROs8gpdrNB/pOApyM
EGvDwCnqa26nDcgL08vSoprPtCzaK2Y/birXOMLjiDd2NO6dWHP2ZpI+qDYNEanrX9FMJyU1nSS6
l2KJj12pJVuU4jz/f7N3JsttK92WfpWKmuMGeiSmYCeKFBtZlCxPELJso++BRPP09YG+VWFJDiv+
O66IM/CRG4JAInPvtVeDeUHhSVrxS+qnT3Flblo1NJaG/cx4EsUEk/z8huxYw1+x2ZpPIefnyTBK
41L22O34IviuRTrvLkQWAlKphCvanmJy5MaMAmuRpdJ87WW1ZOvBPFdvLWVbuqgljSFUdoYq1e4l
TdpsZ2pd+70Y7H4g4M6yXnNdyc2l4+MwvNQiy7A8kajVMpsqZxNRJB6KCHPZO0So2gWXcYQUJnXw
BrHoIXXj7pARzR56du0bp6HW2kVb19qSndtdB8pYb/vaineO5ncIwg3EqgVcygMAQrjucxsb76RP
eTEbdcl8OfIG6VqeZkXQcxNr3AzCdJ7KAG/CLDuY4AZ1F2wYpBSDTG80Pc5vjCmVHVxJgIwmkFtZ
9DdGav9S3KLaMT1Rl8GAPfNMPuwYNZnKDdONeF2oib9GKr5oXDntkM1qp0YZFoHdcwv4DnKwH1tY
i1xQVN5PjQWg0LzIKY7WaDmdi4KX0BrNY7OkrWmXBdD8DS43/soXlf0YqEnxQvTq9BAIJ1oRIIhR
dZXEj0rUQx5LcmVjGlFw28dFeJuAOB8UktLOSiTK52i0A8ULKUU4PUfhbxMz0zmwW/u+rZV8DxaS
P7ZakX8PNXv6EiFCXar20CzR/6trkQn/hElASv+gohsAqX+9Fn//vw7+3yRR/asO/jKPUf/Xrqh/
vimGr3/rdzFMLsZ/ubPPAyrj/1vy/h7ZQu9lLgtPzkTRx7xUhQnw3yNbQ/wXNsdw9VBuQZ6BAvz/
amFGwMwIGf8SKIUBOGPd/6QUfu+gNZOPcKxDtenMs3/yk97Oa61Es4NJUYJTrDTjKbToqtDXE7nY
9crB76biZggkBq6iJb436Es848s2vcmUsd3DjuR0N1PyRfyk7u/KUGejSdoU6M51wo2iq9jW/XF7
/3vi/OeE+QNljAsWKnxonJPgJVC/v71gdPmoz9oa43t9Us4GzDja4KRbIzcPFnaXfa0G03gwc9cN
F0oA4lwFtvIJYeLtkJvsCYgZDg598PcRyODB8vYa0DmFSMtSIK3YNo/+5OgvmdSqrRklbuFB3gPr
qdrw6ZOv/p5MhREXQhOYY7PcZL4Hbz82jIamoqMuTmEDonJseyd/tjJbP4x6EW1M9F/7qSyDB9RH
UQiZtIBtiv6eMWLokAyyzoZcnPW298EYkyBf6U6tfaLRmsf7b5gkhE3DB4JGhzrX+sD3ynz8KLoy
T08tg+w9LkSVF7pNUzMYlWN1o1aOtu3bwToYcp73fXKDPvBY+HT0Srpt8q4h/31HnWlwiYba0+Sn
MKoPMSPdBzNJ4kOHxutOiavo1rZTJmZTNfiMILR621SGC4AexbfJGGrLTy5nfh5vbgYEaSiws2Zg
Jkub8/P8Q7M1xY5bWm0R0RQRVsKEyehfJ7PTDiohudk6VALrZRJKcyncSl/g6WH0nm6V4z5Qijy4
S3I9C5edHNuL+vmT+vgiGQgn5kgoEqjphz/Il5XYwjK0FceqVAsatWI6iF5vUPbKaJMz3EGe7+oc
pWa7S+NYuS204rNElQ9cJx6HStM/k+Nmysi7BxbVLt4DviKOpRNaWA2UZbRRfdXaqSR2XhIT0OyT
Z/JhifCJQFasUgOI4gPVSTaNjEkHUY5gmxVphnVImxSp7g9NH9XjWBbmvUIdsUkD4SIu1AZP1bk4
vAXa+hanKffx3xd03SveLhIuCOMuIBH0Fyig3i4SogVwb20n5TiZjTg7fui+1hN0BwRB/bptml8p
Y4lNYIhxi4nqtEr74Dy2ovzlmn0xrxdGQqONezbeFPFqaGp/p+Yh+3QUiYvJCPYGdDX6hIl3Fba9
vWqBklTFQxcxJirBdzugKl09JXfCOLYERK6mpmxvlCr8YarY8CwZN3/j1GlPQR7PdHabHsbPc2Xv
xH666IogvMMywZi8pOjwV4C9eKrh+d70OM/s8loyRc9Scf73jX5vnYzRDJdMbgUUKaj9mJW9vdGF
iXlOmIXW0UmcdO+ojbGWBJVsInamdS0aa9f2w7gVwWg9D0PdrLGse8acamRK10abAfehdTKO4Sfq
m/f6x9/XhUwCPyj2CkTmb6+Lswa7UKU2j33YxI9F4fib2Iy6S+Mk6TJignHOBvqjehgY0tGOOm6F
jXUat8qd1k02OpNWO+BmKZe+YTevHVsw7l9pvvrk/mlcx/tHjhwWwQ4ce3ie87v8x26WdanSAw7p
xyRuOV6aZii2EVKI58idYo8rg9tLO7A16vQlj+Jk2evTuFEKw/rk9P24acBhJn6ESgDf2g+EbUWV
Wl2rvc7IPGUvDeX0w7WqYjbqyA5+0372eW/BQk57Fs4crgapjW2KTM23X7zXKyoNmepHfONi1Wvy
V7T1eHuXsXmqe2HtegaOdDSl9MAUnc/W7YdTn48HRp01pmiQ0Y68/XiGo3JKc161wdfaAyV/7zmj
LQ6oYLO138pbx5ySvaDVXQxDWy4Sq6rOVuhmDDoyhaD58gHRXXAeqDT/4yfB6aGLq/cdmr/3xSNW
txSNlt8cA/JQnkc3ZWpQzqdJ1HXls5nzTv3HixB/PYQlaFkofzkx3t6MlgEQ69Dqj9SiLMIkdOvb
NC+TRaQ1+qJQcntJmzhBEnQkIy5BBhlxSTimf2bb+pftBNSGGgyVLEoO6sG3V+JXzPmwFx6OIeHz
+1Y07rrE/28h/SA0vJqA4Ls0pvfrkyzZt3kfwZWIXHspC2cFVV16kAnlVxF9Jlv/UIFhqEVoJ6m2
dAk8nncEzKwfg5ICVT1C1Y022iDrW8yXw5WeFPazVjAjNglq9AJQjJtPHs7HlQrNHytdVirbGQKq
t7dEszqC2czWPArGQ5dSSjLQ2hxbqTp2+1epV9rBbKRzMnKjXYCQmt6kWEnvMQVzgBeZluGE20OC
GYsb1HPtZyYqH19klgziVA3VoYqa7N0jq9TGDftKN48YWLWXrjUclFtd963VwnofWlF7dKYklDCI
NGs5Tqn9/ZMb9LH4MOZ7A4kduwa88d69yqpNavOoRbQM+Lc9NYz3cTFqmqWmB8MaMm+0cSotusMm
A3PlKh6DRxkwd/Zyze0vLoHmn1SoHwvUt9fzbmfrBNgrsiPzmGX21yCMbjU3/vXJd/7LopiNC7jz
Kvvnh0UhNDlPHIV+dGoGv6g/2m7t+5wdee1He1DYYB8nM2NMLcrnISmtmwBSyhbrnmQbhgr8H6wo
2h9FHjUrze3cTxbttWl6d6xBVQaipZDBTvO98CmM296cGj08DWUdbOAslxetUootTHiHnBCNXQYS
jTgHCfbAC+oHOFeNnD0F0f2fxjCE9anEqYOVY5A+jibovl0MXmmFIKRZZ1o7BsHWLi+a/tXvNec8
mFCCTDb69ZgMD9XQ9blnFI65oPProBlUu17VymkJnVSN8EzJs8fcH2nlxrlVUNWpvVTTOO18BZA4
aKvuPpzcguFuxKXGfTbvwfGoLack0m/qIhqPLnb/vwGfN/z8P9vwj68SeAXgAxM+XEfM9w4RmbST
2hza+GRGvb3HCyeBhjvIryF8P0DHRB7CIoRDOJaZZzbNZ8Lev308NYg+620RLL/3UA7cFNgZIA58
LoRXCoS+1MJxbhvq+qbsgdo9hJzVmoPktUwM/fTvRX31VHm7aBCr4SnPW4yginnm251ulIyWij5I
T+pYsypkGOeryqVmYWg29a+gtuXzta2COKDh0hHmv7RahBNUzNQVhHfZzrm0A1hyvrD6ZZuWDFdK
mHcHaU+0iqM+8hhNPyRu0GyKaqvgYndoKzXaBF3Eb2lFJ7uFwXs0T1bc+guWR+PT1DUlg4suFRq0
JjcclxG2VyR2Zbl2AFbkozmHcGLOp7ZOFtlcancQ4IdFDnH7Yrn8v8Je85rgmbwLqyD7GqqyurTu
5N/aSj/uwiu0YNeqcy70pnzOopJ//993928PV8waNYRqf2kKpdWQSVlbyUkBZOo8OmvnhMVWsNUt
bO41fxq/5yruf5kxkp+EE8snW8LfdixOL5X2eHbZfJ8128Q4EUKFMI6cm+2l7usK/+KUAKWspoZa
/fvL/qWTMrC+RJeh8Z/Q34MEitUOei6keRwtyYOFJyQfO9cIdyJrhteMvWdhNwJKHlYnyQ1ogMRk
r5F7lhckllB0Hnzkah2IJl+GdtMknhbUSBfUoNlMWZbeqGOIDdonV/2xBodBwcZLpIL9F/Bgslyr
t/RGO1Zdieg87pR6AQer2hcDmLqXu/YQe2VttDCzo+4BsdMPd14pXTdn+PbwZfSCYbabJTAGGyV9
kFrTXj65yBk9ePuWoi2l2QPVRPzC1b59SycxaeBeXGRTqTBCeyNGxuQk+drU0g7CfuluR0wjHtK5
j5i0rn/Ik2iZFSkUfhn9tFQTzvIn1/S3Gzcb3qg43s0t//z7f3RRfCZM+ErTj9gkWbum0drLoDnl
0o8K50tMUbYb/WLYpnoMZxELyG8SImzoKVJshBoTTdd2xj4uWt7WXvSvZhj+j27bFZeeDbS40neb
mzXgzlblqQbA2GuHqpzSkxX7Ty6a1V1H27fI4jK9cZoMHyRXvS/rkuJuwqKFU6s9wsL8xMJkLsve
P0bKNlBPZOsgfHNV9cctY/wi/MTttaNb9tbOzKPyWfoluyTavATit15/MQJu5idPai7GPnysmB1F
6HkJKXlXzbqd1qXMVvRjkLvBd71LbEBxCVlC15qVok/9OZ5ya1e7pXM29KnY/t4b/wdXQdax7eLv
BSXmvVuGm/RDoAwx0XcCB1cE4kglOsUOV7FN5GnaFd/VavJfjJzRcTz/PO+wO/yPL4JJAzwe7OVN
WtH3x63TYSphDPp05EAOdwWJMHfaJMzXJDK1g+P3xb4c0sPUp9Gyx6D5ZWpM8ck1XPuWt4+Da0AS
aWMWdfWfeLsKnF4rWyc31eNAl2GsgGM4feYXN8jnfdPPIkr6NEnsdT5OOPyHlfZlyKviJ5m1pHBj
W1k++0HCad30Ndii0TVbArL1M8pZa2fNvWoQyWJba3ZzyXKEZyVUgd6zxpko4AhN1elmIo5QKG6U
hzOA7kz9p6cft/XjAUQdCnptayw9trB3bUKayyoJOgCO6x6RFiN9E/Y5m3CynPPoONquzhWImUH1
EndOeo8IQpxnNtauUzq64AA5UqTq477O9S9BZJuYycJjJVN0WKWWNS0DSKg/66Y3DkVrfa0NyWE/
TP22Y75+ipSmeeRglAs7KeAoXrFr2ADGsZowKl9Kt0cCYUeVRI5mmrwKw3iPNLVatqGeooyZ7MnT
Zph7wGc8RQIG7uCOUXKQulxV9qTsZIuSomsELolJa60SldTgKgs45sFCV6MGigQbMDlb5hCw8DXW
VmJnP1p84u+vZRVDYbm1Sb25dcuxehjdsvs1tZW+KicUR5nUg7uQc2fjpvq0bgaleIQxrHwvM6br
XjhDBQb/T3uKKzOFV2HJpRPlxma2Lr3zUzFsaNBYKrRg4iz7vEBfZjrnym3CXVYCF06Jf2sGzpMa
KWfMoZF/qbAPmY110Wthx2I/5Si25AQ0F2uluDWqAr84fM0gBMFNyOJwnTitczvq4bBCtI4awZfD
biK7dZvP1WHcoZzwgPp+5hiaH6IYUD7DlRYvaNyEK6NqtkNkKk8i73/mU+Ie+lFHdIc/ZriFaKMv
QiN7yZLOvaUBQzbWQqoQsRYehdsp+8yf2py4kWi8MQvrpKWgh3Y57aNEcaHxdloB/YaTJasMiV/A
jPcxJnx0tBR9kGjQZ9WkVNEZzX/IVNN8TwFroQFLbn3koysyR0icNvso2NUYL/8+q2wkcAR00wyh
PKPQzHmD0aRb2yy2i1MSROoG92deuQqG1ZlGCzEn3FHQpFAvttdWquoqbsP1oRkVN9JndPo9ThLz
DujF2eQNoa2ddHPd48lVN2OvLUhL2rVlUHwzfHmXSs3Z8UwR+Fm4HnDA2WsT/1+s49Jmmap+sLHM
sX0op4HcdGRI+8hqBJZZ6QAfFzldoldN7gUQu3fX0yiobNhwZTVR2iu58ZDCpL+DsdRtJ1wF4MMW
6crpTfMQ6URsj7RI3/uiKk6Qn2B7W4pcRlCb8IsG8ScNplySZN5udKdwYO+CqK6MrHHvqty9l1JM
e7wxhpu6R/URKYO69lnJzCcCiemxGWrPriR+yVPHqlmSNjGhf+zI9zFNNbyQewCQMEZKuNTszl/o
ZW0+NVU0/HJ6ZauUpr9VE1fsQrv012ZlQ7Tts0etcXS2Uv8lw3L1vh0c56Xvwq9+E2grgZ3CJshT
55QSK78oYW/cXHdFvFjbC8fQmvkWF0YiCKTyNFvwMr5MbM6HikwL8GP5jekLYgakv/IVAD7ZsvcX
27hVeSeVUNYG/jnGS2/1zYWyl4U2tx2/O9wBr7hhAd4/bbOxCF+Smt1PiZNxwfdkKiIdsdGqcCbR
IfkZxzrY+z7sGlv606VKs3zljvAuh0yS/tSpzQnrkXFNTElwVEhx30onLw8SY8edojGD9gTOs9CI
YdEEuI5P40ozsngd1KJ6ErHqH/zSDkFoHLaXKMYbzGnHe1/HyaRX7fK5DCs2wnagW1+UrOvV1NtM
Rg2LUwbf9Oo5rHDcg6PJYr/evXS07dPU1bdhPGWvPtT42susMN5kKaouFSvIO0WT6SuTNeurYSGK
yIKhuBsgixztjGxDvavG26bXLTzZG2OrOg1ptuaEu6LfNqspysp1gR4Lkxwl8aBZlQts1KoFZruQ
KQWEwZwYjHgxhYAy160Mvll7KUsXHp4ZpfoNQR/MkuPcoQMYrFuOHP3RztjVXaN40CP1bho4ZSeo
9sj18LwjQxutQ1cke0PRpttsrIpNgrplj6U9qzkY+bRx1MpHU+kAbfMJZrwqCn3ZdG29twcXe0iz
/Fm2PkNSp9QzDJSk+lzY0T2B18wZSHPz41DuBGOAGzshArvGHv2uJbFla+JQdCOwz1zo0iaFViCB
isoWym4fL91aWCtdy8RdFmYn2+7jnexa6yzmatPtHJ7cFc5u4gDTeypCB3u0Q99n8gv6fGYyk7ui
KJ1+Rq4z3Ukkob/xxXgujuJIMTdKiMUTejRrk0oDNM8IlH4ROknkuUFqe7YSqnvwLryKEtSeUi0Y
pFRxwNmmhF+FKPc4L8brPgj6HQ5fHcb9hfqQMUDfCAIJXnPqPlhuKXTMmEA915tE21yUeOYEoI6L
IMxpTOaG5sksSgVtQKyOO8NHeOQqFThcE4+3pL2hLKudbCPHGqjJrxKizZVVNsnBqxF3HKAWG56f
J9W2A0HYVFJVluQM/SzsYbjDx0LcJiA1K6OytEPqmNEXPVHtW8KX2Nh06a+Frvv3qTK0OxKJimOK
aGalmT6KEDG/9Rnb/wUtaXoc6imANTBq8ptmp83DFRe9lnuVXUTnihSnn5OPUKzJsZTJGxRNjWLb
y8Ii2UQk9Hhaz+V4OsI0zxwr5+hADPByM9UWs4v2Yzoqyu1UwiDOLb2GyKZH5Dfw6jlqbi4MtRLm
ouJGbruKUnOpGw0mBLzgT35HtC9gonsnryckRs/bBjhvWxpGTqisqSNKbLqYt3zqXE6zYtKJQSr7
Yyznd1mnaAuqwrjv5jFR7qpA8xZRYzjCB8sEXvi6EwI8PKYFNHjNhPtlNHp715WlsqEM0i6qYm/z
BH0Ky84SzBIiB1qOjMU5D+Agroa5Ku0D2/6mIuPl6yehOA+6xjvjpqr+XFJW0ETUNWd3VfS8cy19
XA1XZOInfV/RUc51ZD7J8tmt5yZr8CcMDiM4ofdxw0+neTwfOGPzlWgXVqArCjIF7Mm8hQ8Soo/V
7FdXH9pD7SYdtwvO6DYlK34XNQUkVWVqqu+mWfFxKZAlLglT/9CiA3gISqEcsc7FFcKYUJsKDcuF
4op86opDar00dK5Hk/ZonsyEtLzVWA1Kd4j9vl0Q4Dfc93mEktpA0SkRaBYeMmf5hWlS80PtFPm1
BUDaF5GbiaVdAcwKFb369orypFin/cgbX/mqUvUWnloZzdnoyupnUesAtDB/021slvTjutN3qMvI
DFzYgR5t81ZfR7k17Wsu55mdp249aVug10h07ioiGjxRl+o3EgQDMmKysN8Nk35pRGneT5BKx9i6
OKntXkZjEFv2Uem5Xc/Fa6pC1ZXzlqEMLHwgZ51CYzXaMamq5PpgCOYHgbKwM61elIWuLDO/SxFY
lfeWryZbIG9m101teSk6rufQKZGNJcJch4bs14aDXG2CamjGmO6q+Dx8FU74ArGGyi30GWyNTgFH
Vq8EbElYVkk7Vkib5BycgAp9FZtG/TqIEk2wGdgTFHSm2N/LJq7aRZi2/iHH2jtfoik0f7D2UFcM
XF98V4QJ2e12gYjJyYzgKxFi1iFAxfArd0u7XytjFD5VZLrGT6REzCeAGMzQ0waj/ipk2Ch78ihk
sCLNO6v2zpAp38JIOsuS0CHUf8O4QbYsFr5SBF7gBMcMbu7YZ92tTkzZobeR5etxWmFAov7EhYJ2
KCY79pwS8ABBVsuSF3ZEY/SSaCDCwY7YzFZ2Z+n7kUBGyOWl67w0kloejUUTNrdJnpuPGMaSwRG5
3XCUTeN2J4LJQqjoYAhVsiHFQH3UxjTn3xNDe4ENSAVkGVO06Z0iX6UVzYUcE39RSdwXPEZPznlS
jdxaXDHZ3/VDaleNQIts+8cyMrrjFb4FwCm2leJnKwBhfmXTx+rjQBWd+Qrvt55JXh09K3h1rn8s
VrVoXBZVW2zVIKYHMkINhti19ijnEVSc0aVc/yh+9c45naFgZNy2WLpmhhdbrc9Ao9GekomlUat4
A3FoMmq0AaUw2Kqeo7juX9nP0bbNrRzHMJ/oz11zkJUUBaJwn1T0cuqyR+/aLXIjLZ9Jb0nnFJbI
/tVFvcVuNO9laT43BIjAYuxTCmtn2x2k72qA35JnUUHuJw1vkPXgsoxmmLBEgr3OHEkx9Vx8kkOv
GwRfvZuxP7xp2XaG0m5LXioSEFfUKImzdAR+FX7aHAmGbC8GXnhr2w14DbEH+30ZRdnwDypBed0l
Te4asvZ8NZUjbi+Bm4jbKZu0tZqU0aGaEMJ4YBXgopoSzgga3zwM4LqHAl1x404Dio7wVycFycgV
nBOOg1OPI9oCZkO+zULXv2F3cC5BX1MoRB2HFF/Ro9wNbgh3Tm8V6cb7NKS2UkQafMG3Qb/jnXX6
hevKYYEoWSM4pWsvPHbuH9UmcuEhDFZtMuEnEujZOTN9TDsNxIO3Zais+86q7rIWFnaVK/wiSF+u
SIjWI0stGlV6OuzoJVQPYlu0JPjhKmK6G0WlFVQxavg9j1RuTuNHqDyu8xAH55StmjfyBBZs7Aao
z+t0RH/9+8H2VnPRBg3o0Ensm4wTne6EAB0wKOs+gc19fbSkPKt0MInqpyv8e1Qkpm323aHw/iLJ
NFtFffakpCHtqgyCbNHHWoYLRGw/ZGqiben/dK+eVMCPBEurAr7qIQ7VwJuoEL4oUcthyz7I+gj8
SF+TFiU2WR9GtNus4DgB1AvIEoRvEcXscvM44PeJavg9amHG7NtqRizCwRm2IOUIZfriEirRd+Ix
rSNWvW3ICYhoUui05L3Uu31PHIGHKaBx7sa6fnVNX9w3IUpKtgZumFm5ys/GAWFFycmQywuAh889
apFDMPrtSrGncPSgnBuvVqSrN4K0Kk9x1YipX1YN3zWnS8C1VMrEsfPTdSXiaOEHckKRkKpboTgp
cXNDcpzquA48VYm+XQGaIFV4WfyxhBU3Vc74+Hue6Niw8X3SgC7AWE/E9mCgl1RW8k1pErFsWoMZ
03XyBl8u/5EOvn+6LvcqcP1zQW2B3Hx+u5M5sQM0xDi3Q/qQzPg1BtE+7gdaZeuYcgAI2DORqeoV
diMjAoRDqhKxwA28V35vR0SxIPKZIAXyPrZYs7TRVKBnbi+M6XR3oxJitRj8Ql23WlKCgOT1OTJH
CnhL6WsNGR22AouJtjtDDd7aXl0HhcXfqCh21ASYrw1hF3m6r2ffBr+RC+ra8Hjd3fCzKW8QRnwh
JFAcZEPJRyYQ/du1RQLpwEMhclLt5BuldanncvLa3nEeARYyY6YphSRzFkVilB6nJBYEaiLOPbSD
y3TdiGuVL40kdxdjXBgtwoHhX8fo/9ZEJ7hTzbY8DLrZLoch4UdTdVsVlfxu1ba/MkiIOqn4xa2L
VMHPNUJiEQ2on4ipOACOKfc5o8HFFekrDSaUrZbHDrbSKPd7q6yfU7O2FxoTcEKCuuH+imy7vtXu
7KynqRmydV9Z5ra18+Z4Zeh1M7R1BSSZShdPqRkOt2gtMNToRwXdjx+slGKGiPB4au6TJs4PKSSa
s3RlgJ66k4cOashGOPPGWjrWC9acKb4VHHx48HaHELMVb0KA9IvRjQosIjVPxWtkjeczZaP02YzS
ngp6yNTspFZpcZO1Y8gMwnBfsegFs4H0K3On+z5mare1xuKgGZO2dLo2WzC38KmKNLFWkLKfnRh+
nmdVVOVSjGXj4aETHqxogsSEUwvqtgBrr8bEvNZrEWOuMFOzcI8MWyPwEjftfmhmHJi33Rjzbboh
7l87a7J2yXUafz3nnUByRjnTDAQg1mat2U7Kc5gHQPij+4vCtZwVBgHBmYiWYQN65ABeqOP9dS1B
69bWhYu2iQC3HEcDt97kYLBbCJ7iRlRILSs/i7du1a/K3Ff3mirDB5mUL2PUhXsKGooyK072ajvd
JKbUv2O8017SmXQhSsfcqr6rr906C+8g10Welg7jAyKU4cGH03lwXQoDOzcE8SmteZuhql7joHFw
aKr3bqHoP1hPRIjBd8bbhhX/yQDiL4g4U14crwXbzOxR+Bb8r9pYFGPRMm502vQB8PyHmKLitunz
xJMa2bpYaIhNn9UZsSfySUo8VjRdEcYicnP/529qdQUpa5Pavf8JG2Ceh72bTEADwwvbMrE6dd6P
aLqh7qjjk+mosl4XCVSaJFIMcBIz1LOFLJJ413V5mC/VsvLdz+ij8/Tr7adDQFBNChobFbtlvJuO
+amV271TmUcZEP3mYdZSPl93ZFAqdaVFSXWnhupjn6cxXURbGiejLEjKUtPiLnWyaP3vR/Vxvskk
RLW4DzMXzH5PDKmLsLDUvrGPUQrH6srKi4aYSafZl8+N4TefDHn/QhaAhkwkxpVCznzw7crAG08x
MwYNR5ebf4NiGXs9LSq+ZClmtlAEFIDJzlylQri3Fval3r+/rvZxxkzfjcM8a5OQVaiabz9fqUl5
sEthHRPF6rYwf4KbXKT5K3nejafF1lIbZ8IZM4JHiW36nT6Kh8ZFmxgnGLMFtZSfKDDeJ1VROXBF
Fl06aeuEUNvv5pZ4mqulUdr2kabPvtRIRmGlEFSyLplIUwnbDhZhAFJhDWfWH5WbrkpwdArDPEP6
Z5crrQ2j770a9K/DNM/L/n3H/vLAuEvcaih4MHfe891L08iUgISho6lhCex1tQkG2mWUWzPKn2jJ
8Hrdba8U5mGYwLb+fQF/ET7At4c7OjueOvTT8xX+MU9uh8J0MVa0jkLG430TIKLXEUEXWCzuCqtt
d1mQTWvNGPybiFivTWLT93+ybv5C+xcM6qDm4L7pYsD6bsgOP7awJ3jeJ9fqbiEg5gC6Q7uR+Pqf
UmWavoqhRxtZ0zeAZpvDWo/OiZ10O6MIg3iZ1lhONXrz0gX4hw1dHv2IGVgfbYV6vPKn3iPljx7z
37fu4yR+1qnNw0leF4aw75ZWavWUIqQenpqZ9kzL45w7NEs7s7TnY23GjTvCTj9hQH/cX9GIzJoi
rCOwzL6+gn88r6AvkJiZaXEia0ffmwmFEH5XSGi9EZZtCoTkitFjNoxdwpAYn/AAPm5oFO7YoxJb
MTO+3kea2C0xNCnioVPd21TIaWjTv6dCPTgNrafTGmjg/n2XsVx9t6VTXswWxyxOF0vn9wSkMNH1
NBNdfLYIUV10YWBiuBIXxlpghbO67qnIy8qF32kte3hbL1JE+Kc675SVU2b/jdjrtaOuk8ZtPbBh
7pjD1P7KT4fIOOx6H85JEE2PVxEYQgz14d/f4prb9OfBBMvFwYiWU0CDWvmBWInzoFNa3dgdA8yP
9m6tVzvLrGrmbeaXkVLco6RJ9kUm28kbsil57ZLqUmvUXIzugtKDEGRtQYTx5L8ep8RchUtwiFM/
utldEedf46Sm3JJaMn2joiw2wzzMDQxRPYjQ6H8mrkbO6UxnA2EFwrWj6X6AVPnDTXHlIqG5Ypo6
WMO3bNL1p6RzMBYDVt3lUTTcqKLmCkVl3OhjpdxoCdLgCoecZdb3+RqzPvfok464sAo8UNvREisA
yVJjYbrZpsBcci2Yeb8ALZgQVca0NfGxS6LN9TDMY7U/CZwXIIGXjwpE5D1yjnolra77gi2h507W
UTeneM24yiWROFdeMou3DQOcbGVnlJaibbVug81AaONGEh1KvU1+hSSiXa6IUNCWenIX/B/qzmw3
biTd1q9yXoAFzsPlIZmDUpIlWbIl1w3hMRicx+Dw9PtLV+8uObdTubtuDg7QQANut5kkgzH8/1rf
mlX9wawaABvklt4M9Oa/+mAVPhHX5l0hnDrCeVAeEq9uyguj+PS7sRFewQJG6gSaHPzTycLoBFO1
ZEan37UVHQFtHlG+OkcZou2Um0Bl89ef4+0/siA/1SX/OaVA/0KP/t9RpXff6yOPuT/9p46/5usr
YPW/ft3/S6A0q9d5nPT/pexffH6N6eGv/+VLxnyso9xDu8osgzMKH/G/UNKG8QehOB7mY75d/s7R
ZPHfKGn7DwoXHoweztMIcYzjdPjfkB7D/wMprA4PHs3k8X/6j1DSP7fNf88feF4w6B151PxGNrj/
w2BRp/rAEuRtvcwc9B3NvKAscAiOcix2vlXo92WinMelp98aZ/M6XM1a4Bw7Z8HyTWiuR10x9cvP
oEYtorV74hW6NZ1+yiz/HOjG1bE5pdNzR1YUxIchm97Zg5v61wUNxxKBtnLt0Cg77auyNb6RQIMH
GpJ+XFH50WAV0UdbiiYq0Fg80vIduxD1O1Ja367RaCofb/cumXxBrVPSNAwRGNpPtZPrTIF5mvwQ
uS7KOBflTDe5gMwDrbCQH5cla6lraZIrECCUPXlOhT0i0BynjuuigIswJ7T1Y9Xp+MJmh4p+xLGg
biO/QecYycoYPh6lF/OBRIuq3PS9h3y0pdTBWuDBLyCJIO+KHe0uVc/xtPjNCmpCMzO5KRsrq368
GnL3f72y11rx467glxfpmA76+mMQGe4Qdjy/7rcmQEMm/ewrGAXeXa570zPF5qC5sK/89YjIv+4H
HlU0ZJ5oPrDHM2hf7+qCohpGZRp3k8otK9ZqEiZQv499uldilfLCmY9I2l/v6qcJG6wdSQEkUYIr
PBGXVqxYSSLHL64bdEVMV7J4qQIovzII+hqeIOTrQ1BXZrvxetesItNNA1iCC6xI6oWyua4FYcUh
FcLpU9b5dhqnxypS/70YRt+oX4RYgmrXFIa4n/OxHsNBDL5Ox3dJ/GsYjcOEcLZf5tB0E8aemIPO
Cq3WKpYjk3U+WN1cGcjiivRYKhfNbWAQ+35vQYl49gm7poyrBmuKV3bKm3UVtgF0s52DeFwnBDHY
qwz/KZmsxguLjk37ZvVWQMw6gR6xPcqeRbsZoP0VHXidgydd1cRaU1rG1snq8Ztept7Lwtgiq7zz
M+QxC1jpfS91dw+Yemn2rXQ06glO4Xwf/NQ5UIea0niiabiGWa5JYJx0r+Z1XkjLbuYGvXttLsTc
Z6nh3HXeoklqu/C2Q87e5ZccDQ7V0nZAj9PPLsoa22pmbxfopXM/V1UPqNWVNAcsKlc12Kw8/zII
Jaqtq1zpR6vp5dSZHCNpI8cGhAx+1DI/G6lYpmjMS8iortZJIEcp3RYq2diz36+rYQcEQ6UA6uam
Ht/16HWcG3coFURrNSWH3knoyKcFrf3rziyoApMtND6ncL7RrnZeU0W1z+882NTlssjh679Zp7Qo
r7JOG58AEkvCyQWb8u1a5NbzqkyaQEk3aktkEow4bFBieID17DI93tUx7n3u22k4DJrPo8ApNj82
IjEpKIqGqoQ+DrodLuRkz7vZsKUT0gZO+ogUaXCskjxl72BVuXcDjbGk02NZs3aVDnlGlshKht8u
a920ibwqpUaZTa1+DBvL9Ix+sjQ+5kK13yex5N9T2x/XUGnwM/gaV7c9NKIrrzpTgxaV4xBzY6a+
dT/ojnfjB1JNYFT1IkLz+M7MwHgfGtkBxPetLIexPNt61C+r82z56/yBInFzKPVp2DQzGUqzZ47P
kqdoxp4N1ziCoyrrWExWblIfLscS2Y1t95vCVN296+eLH03FWtErZ5NCJNdIYzGmPezfDcZqf3V5
xs8FVAz2WU0QyMhE2eajT1mUtltFl2oUC9GIRIkUvI2C6Hov1hHpQFU2K1Bwel+O28byy5QWPBW4
SIqqihN9nNir+2ght8AbfMqpa/ujYIKpIDuBT4rbwenoj2mzsakss3sy0nz+DorDog+FufcKN4cm
dlQKOydiF1x85y3SwEoWAes/yLW02fiLqu2YhD3q70VqZftsbeC5B+Wq9ZxxC+DWwpXEMiqz9r/4
5ljcassyG9fj2vg/ZqTId5z9m+/pWjfdRmsth8IVnFwcNe1RNgCiuVphTVv5hxSF0q2HVu7HCKa8
DmetTF6aUoFHZXhI+sZodnmtxmQ+BnbfvF+ahb/GR0TZ1BwDuoKLbLw7yDgmKSN0u7xtMUC72lKE
FV8rYTfPVgqZgW7aOuRob4h7iVffGiYE+gnjb/VLCQpzVRRH9Tp4n/iVjjLIQ/3KsJ5xl6PhBVtE
RbT9kLA8ItHM7eS7uzourGYsxmDQUUYsEQYP/2YwSXQYyUGs8iHS2jZDGMhw5e9MfenfIFarH/R+
bmA0tzOUeBy4OqoYcYwlRe1R5Sa2LHMd/CgdB1QEq47C79COBl3CQjNb+vYm8TYh0wP6PrsMvOu8
WFYtXO2ueSBcYaoi66eV2wererd6ztTQKdfELUBp4W2awHH/zIVe+nuNbvJ36QrL2boiXT5ASiXq
wADDi/QTFeB+qLBdhZabQ02rRWb6FIx7q3kXLGr0YrenXwcKEMnVrshFQ+usrd3mkFrsBSC25bWI
p0SC0x1Tn+phPxjfu6T1vzkl3OoQ1FV6Zzmm9jKrzGSQJ5r8kQnw4RjBi3Y84HoNYFb3cAJDCLAl
n5A/OmNU1un4ozJNw47xko81bCIbcY69zDPvKjFnmAx222NikrKtQsohK3rUucVNYkAfBaqduCAF
VBAw+8tlrZ7ShjQaDKb2p2AdhrvVTb3nGn/41ypB8UcPFzZB6FkrJYLC9NFaFr2BXoSTiXLiRujt
EqL0Oub6dUn2nHmaZkd0fx3AYUpxwLN0hAKhCbq63Ujbtr6kbglwyzGXiS3cYra01fXhLmH6rSJR
DMfzdprZ+jVBRQ7Qp0E+Doz3LkoWJ3/ocnirYYPS9G4egmKKIbWt2DvkrBlxmhfTp0YoB0iCRl8p
XqZkTWO7bMqDM/N1IT5KbRGzCOb3U9aPLDpLQHtCcqS/N1b2knHgGsVXcI0NShm2ST9aNVYvOTbS
b/C7ij50M+Ejoxh5+QbECNhrnAyHEMWp+61InZ5d5NxQEbOCoTI3pKa7T2tXuJ8HMYpP0CixJFb9
gOYKyE07bB09O6omxIrBWmoaejhUS+xllKrUC3pl94WUnNXZkjcPNn0Ni7ydC/oiEyY9/NBopvmS
9fpHaSyewSLWm/S43PrPuvFocIJ8XkNMoIkKPfqeIs5KiFkx/kJP3TTkL3Ws6VPa3fd+kL0oDgGI
DWWe7UtjXYrYntAL4yRNqxwcnCr6LQExebGhX69WEiZyj9Yt+EUqKU5b4DRr5GrcOBaqoB19Bm24
DiBbNM+LsBIbmKHU1Ps5rQIFeHaqHmEZAl+etH5u9x1mTEYkLL2547RRk98GNM+hD6+ixu1QKVdJ
K4j7QK27OFUU4HZhY+a2CwEYCCEzqgzheCRtNPwMXazPuWRLeaCxUy4JK7qP/xQdBGLY7Vgpjgsh
jMFVfpFIsOEyi8Kao5p0POemaMCfoJkoTS8T7BpVUt5r7jI1S6SxjUD6jgcgrcICs0QGoZldq0bz
uZCmdr+s45ElMAZaIoiN6df0m9k5hUark5Lxfd6ljvuN4CPuh3QWKSmsL8yMV7qv4HCHRjrn4EjW
qQpM7KyIuQjjNrsGucnMXTiSCiFOb6kWD0w6Wu4PiCFS4JoZberx47q0a/2BflUJkbCn5/80ZoD2
DMI+VmRhbEXMbi8CFEaY3srONx9kin2CdrpHF/S9XDl8iEim6P2Rj2Qeq6hW8WvjOcfXjTgeZ27/
AccmqsioT11whEgxV29j6MLubzUsq9VN1XZquu09Ok2kz2h+7mVhiiXKv0rsrtXvRpRjWCcJeJ4e
mkYl5qPZN757C/ezMAlQWNTHQFuZ04w8sd0wX0q2Nz7h9RHBt7b1PKXz8qM3up4uZN4pn0NeawIZ
FNb00hvNmGycOVDXrbtIqJJ5MrE9sTpWw8rvtSdUneMMRFVfXcIEysxggzeQaJu5iByZKJdVp5OY
Tzu48pYVNRB9XlJSTtq460fb2LepXawbv15pGAZAIsyDMbWpHkE47+qNZ/HwGV+JyxyFMpBDq72s
MlzLuR7v2qGAI0DIAWIScuGbOZalZjeHzEK8ucmCRvyoDU70yFyqIIM+0XfvdaeU635BYm9uQNGx
tV+MYrifaWVNZn2dqVLYLN2w1JHBKsJnKtzYHLCTtLRiKkxHiiqhumYWWN9Wzr3iRdNb+VLQqX4Q
gLxzQAYqH0LX6ruZNIN5+mbqIJ/vk5rq1sYxMXRA0gzGhVuvx03pGqzeFUP7O1z2BlmZNsu9362r
CnOEwBwm9AV+Gd2Dbr5SqTd+ACc2fHRYBUHSri3650JJ1wtr2U908+uedALUqeYu7S1kZxqnXVzb
euXcGZmHRkIPhHjSO7f8tLJdIo2IFUKL56xBDtOmWsonlIr1y+plEC+bGddyWCO8YvYAl2vjec18
mkke4GBXzkmcNWtOGkkHqDMsgDuxKGWll/CJ0D7Y/ucltf9dvez/txS2IxD6fNVsC/ISRs23/3PV
H/+rf10/O/4//yqgaY73h2d4tG7QXeFM/FnY+Ivsp7kGdTJi0HgBdGbpwr0qoTnGH/DGfCrjSGl1
j0SEv0tojvkHkc60DI/NFczA5n/Euf5pJv278qKxi/Io4VnBsVbyqmPSUSKDLpkXe8rbd3O6tnzN
uYykI63tPBDKq/e5hiWkmF9kDjylluu0LVk3oiWZWSYKMp90DnsbpSec6Tr4oa+e529KQieu579/
2UktKNUyXfW+TUaHlZbXpr00N/mM8SBDR3xrVigg9S5wNq3wSJBDS/84WOsHhYpua+qihUmfOCqy
10LE5JeaW461bWzVvbHzyNvC3GZa7y/80l/rPH//0mOT5tUz1AnPSIcgx3J9zIO1OmosBfUN4kny
9KuO3uXatecaixe7thDJoIyHtq8vdffPXZ0y6+ur4/KEMJB2OcQ8PByu10wxwUnOBqUHeSHpUO77
GolYykYK4Ss5uS55IRcqar/23f6+85PKVl1ZcqUxle/XSuD0a1wlH4SosUs65NA4E55fackl4FTm
iQsdxl+reH9f8/gcXj1tRbKNqYFu3Te4vraodTlzkRFwWyf6twsv9MxtnaKDaFRp5JAQD6MMgmLW
pk2Ry1c1IT4STOuaYKlFVR4FYtEjumgVmkQ1bH2xvmNbHlNanhHAVvMttOgvFQapLcYB4CSakVx4
6ebxAf/msz2lSmBIZM3Ef7I38wwkA5XtDQD6fltQKofDR8TR5BT5QQToklFvp0/0SzNyMNpgQ/+O
zKBE9NSUCm9n5XN60FE/vmvWcb622ma50pElR3nr9SEV5+GC6uDMezuN+S77iRAO36n2azKXUQaH
C3lapnYkpz2+/d6sYwH3d0/l2Gh6NTTGFK6KnU31vlB6cUg9C3MI0Tx7p8CPrtA8hmYn0Z315Chh
L+uuxq4tD6o0VEhX0HjgMLxsUnaud3XewmoBHf1Mqqm9F0067gmOA+xrGlWUYDvZWWx2N/Ncq52T
Gmlk9COUdnJwWjb2mzJJzC3tyuoaPnx7NTfU3xuHW+56Y762BeqsPq8bIsdZJlwruCUqh9Qc0Vl3
bz+Lc0/7ZF7PFmfNXNut91Vy3Oc1klxId8W+AXT/r7X/LODlRCXx7y/xFOLUdh7wxGXmcXtZv5VF
q2O8APkN6O9dI8pnkhM/2cTDxJPF1sovreXCi/5JcP3diz6ZcQmMH6ne2fU+ly6bXNfJbDeabMP+
SJCx+l4q36vwsBYeoZME4tjR2BjBjga34AzuzjD1qexeBs4ep9rf/ZyTKbjB2oDR3eFhU9W+mdYc
50xAHMt+WZAR1ZV9qHxRbFpa+RSz6mmj0SSOih6HprLh0r/9yo1zk8LJbKwqh89dN2oOPkLuK5Mz
XY5HK+pE8qG1oHPLqmw3C4ktIXArSvn0xHe+v/4r6uTsgDh+Zr97DCczM2wNGx+BVuz9ibgtPCmU
9WpswCBYyM4yXbF5+0bPjO3jPuv1Z54stCNW5Rd7WsPlrqdhxGIftLFutE9vX+FXFcu/R/YxBff1
FboiAGPTBPk+pxEeJyaQL/oMAW/QOGYdZMaGU7jx/PbFrHPD+TRUGWjjWKFzqva+qy/f0HpUIkRh
uhxcZ9WCbe/MFcyo3iWEcaS+el0I3c9w7CbzSARtUAxEj7rzJnebzr1Cbn2buRNPRw4J6R7Kz2/n
ouOcZmSLTjDFkHxuy8QYY/Dx2ad86cdPqY6trEyHeuuMLinWzIHUEByHyRTptFe1JPykQb5zE+nd
6/7YZRwdE4MKkO8ROoLj87aHN/POSgoTy2oxBlec9ulgdNLQAJGiISA2pco5CLps0dCHmuhrpUV+
h8aJswvhE1PcdfxyCa1jDCD2GDx4s1vC4K16U3te7C7/ERAfNm9QptTlDQ4q8clhX3EtR6Jr32Hl
NjaOyxEsypySRkpjdYjAx2zK3IjEytbdpMSEba25Ptqm09p9IviiltxZvf7Qkkz7OmUy2JgwZp09
xRbrofVXwcE+0OybLnODp6WH27TBiUhLTo5LlZBZWJp2WNRj90K2wqRRQ+T2wr4N1m6Dm6hzbpZV
RJaGuL8363Q/WsUBHxvi4GqW4MAGt/XQjptj9jnTrfnJkmV+l2OeuwKrMuwcYWoDuZAObx5DaIOE
Bf7TEiK7mqhm09Em+soMsH50Ujm7Na+MF1dXysJ7lNNPmww3v3OBC2uHdHB6HJhO8WPKGhpMrQf/
aW36asMmod4QgEMfSpMdKr62IkqGQtdY5hQ/Z/+p9FfespFPACToapdEM5g+2cUSASsxaNAMOhTP
uPGtICftUhkkRJWySjgF42zd2E1eoSoyhVbugzm1XrLFVXuL/tOHrMqyz0buul9LW8tI5RX1Un1o
Bx1noKNWbcupZR7iTJmzeKAnV5H921CzifLMZ8Np5mb9HrR/+VGYcJCjtcBKus+p5TWRZQzY3ou8
sq9a1ZtXhP5pIPynjqjFsse5RqVC3vTOEtAM1RTNMNlIlcSuP/Fk5lQfH+yhYs9QjXo7Rb7szcfR
1mg/yAGhXkj6cRFPjYPOJ0ipSXRBcO3QRo6BQiUbw8BqiJuvBK+VcXoKE5Gtn4IF4maUBqtLl5es
q0eAIhVJF/aiZVt9bIZoor27s+dpbCM7DYYHYTCuo5H0hk8OuWY/KMdRpLadaXYigWh009U5IbPe
uLZ7LSA8ko5ek91Ng+E+Duk8vnS61hy9IDXjkKEjYme2WK1d3coesCoiiutLNzjmOdDHpEzqPSZj
U/3QrN796gtlDHG6KOc72ghXRkY7dmak2lF9yLTepCoJB/ULgS5DGh1ZXN9rYWcfJO4ZkjD1xRrj
wp5J/QTTAkiyNcbqc4vf5N1oWObzMo/j1tS68cntYFlhCBLW1eDXCUmOjpYYUZKa7zCFbgQ+LFKa
x1H+mIXTbLKSBG/6wM1BFMv8NBiloJOZle1nj+FEpE6pd+2eOny2BVloFXGB4fWT6scZ5o2oD1Op
p1ftkHS4fDOjbXDGFPg4CVmc94NdeMAiRmP9kuNqHShIZcu6MREP3yQ9hIiQSaF8n7TFzKw5NJ9A
GS7lQW8S/VaO1nrVjil+E3rh9Ue7z3jxY7D4pNagjyXEh+AXH4MJ4zyR70i2xhg9O+3eaSfiaPFP
0f8Lchi5RkGECQ4atG/EZMu9gjdQhgAygu8Ojo9kA9pD/wpqoW0IYZZYSKtgHr+0bFlpiTVMnjgl
DGxOLg60Wyr/VMcLt3OnMB8wxHWQQnZJA90CMUdjf9KDofysionZlgQbC5hG2comdHPUfnGvVJIw
hzNnRkQXkdWhp6lzE8w23+HbS+CZFf1UF99OFh0foBl7brbfOtjer4rEXUgnIZ3i7Uscywa/2Zyc
ap1nMr/LtqxrDP9Lt5uGxdqLbFn2b//r5rk7ONmRytWsg9Uzq/0MFGxjVLm+s4OG/FNH0DHM6/6x
cIppu5p2HXIupkcAgvlAlY8yXy1BvBgOwZ7OaIQZmJUQUWK6pbwpPzbKM4hHGMp4Lnq5zxyKzLzC
IxgiXw+t7ffvYNnb/3AP6Z5sZfGjqEQSabzPxim70VfKnE6mEXFr2mor18XY4Nw5fm1Bf9WyT9oh
kJxvjEaZFzZ3Z85wp5BN4O5dSVyZ3KNv0HHD28ntTJbEi9bSE8Kc20OAANtAYnS6y1bAHBde4Jkt
3yk7efGWQqWkaYLVzNpvmTUNDl5tavMINpqb0SpdB3zeSJ9QteX0YXDs/vPAfpqC2bgofecCj8SO
G/QeJeF1LjcYFqWEO6Ikf5Co9iNHU7r+AHnVAny9EE9aUWId1dOiDohmVe4nbcC9VeDzZQ22rYQJ
xK7UhTd75rk6J5vmym5AwRFUtU/H2WTXkx4rGU0xbMZ56p2QUCmHg5TZCDsk+aX6BmGcxu7bD/fM
x+GcbKfXrq4Gl8DVfUBizydXIGNbtG6mQp01FwhwZ84e3vHPXx39u1l6Hd3jjJ0b0KRMK0Eg4XXH
YPlttpZLXo4zN+Id//zVVYSHWEu0Tb6XyrJvRD+ruCvZfk8um8y3n9W5U5x3nMBeXaOqVlejRVfs
LWdNtx3M3YhMPwqzS20cDcis47OTLfdVFRxBoDVZcv6a7XRhJt8v/ITjpPWbudI7mcw8KCyBooTC
V4bPtEmWBY5Jld4b+QBVQwwD5KS0+1AZhMMedXy3WVs6D2ubt9HSM6c2SVHu3v4tZz5L72Q+qjoh
GZhDvtfYNod+odNQ050prAvQJ0ZZZxsPmcI/K5p4JwdoyjUexHpR70ffmiLXJbO+tmrISl1Sv3/7
fs6NoJMz8oDN3Zs761gFy8xtS9gZm51cxflk6Be+9HMr3cmX3izBqnKqsJS9ZhN/bF/HfT4Yh7dv
4MyHduo48JMpXUvPrfYtYZGRFwRQV8rgui+mJQQoPl34DM5MV+5xPLz+CtTkV61hVPt0btaNPujT
u0Jot6JZ1puSaN1oWvi8gS2wxaGzeuHRWWeGm3syjVRzORtE5uAQRQb0kfBwbsjVMk4mWmGvLxL2
JI1APRMceifIcmFXHAEsXl6uyDZaDX570fULjASZ/6jo+X2sbQ7CYe+qTttlNCBbNnTHAzWQqJSy
ecGMbxFJsAN/PN035axevFnSrJy6Sr8yiQTs4SHA1QqthO3mDi0FZzNPawNOEP7SPWBfbkRY2h0a
s3no1YNEuPCxopeshzZQw/XCCzlX7XNO3shYVbz4lkmcYoQFkNrNHxBXaJTHqY2SDdXH4MzTK9q8
P8bR7mKs/NXj22PuhOz473rM/6BKeou/LO2g7QBXV4e+QYWg1/76aSH56rZhmGwcC1wq6ZROx74W
RjrFIFXStDdd54s+0DcKB8pDIrYmGbyrloRk1s5Zxr10oEFpFFz2VimBNs3s2r7kul++AIBodsGo
p+i7wIcUYcthsItxiWO2ttBI0OV2g2H39i2eGXjOycoSDBPdrAI9CkhXYJ352mwxrq83NIr7KEOo
8tKmhbjwDZ/pbzgnS4xroNVFSir3qNC+W9bwgDi153SYvSs0Zex6fyr+BFmYX/iqzi1pzsl6orvZ
ktU+LaoKg7Hhj+ODXhPDSu5nghJeEoPbp8GWZNnPBGRpLwHK93BkM3T/9rM9M+c65q9zSW4kBcrD
LN/baEiiTBCrIOknbs2ykBcaMucucbJydLRc/FlV6Z5W3HgFIUKPBqAj1wUOnAubqHMj5GTlwBGa
Y2nQxH6wSoSEUwshE7zCTdMZzRWapZHzta19/UeP7CfV/PX0SygOhREfPFon+8gHTXcVYMKIpln3
Nm9f4sxCYp9sClOvmteVE+YebWONJK3RQOdZBLgCHtkRVnJp9P38B3+zm7FPJq5gaB0AV0xcRuJW
11mzWFEPUCI2atveVpql3Y4QBQ+9Pt4ZzKv3nluWGw+Iw8exMo3P9YSZRE+N7xUnuLAi2oo8V/1J
gDbdK6QoCcL2tO0J8s2fcQ+423UgNJMaRBURDDDD1hD5VuuGXVqXFPya0sHxoXuUlVR+txjO14zJ
jQKCHDjcacFe1cIKdS9F5EW6VDy7aflQ8Xo3Sd6x28mm/Dof+y7qe5MUejf50xtku/U44l8YaOc+
V/tkEQQxj0Ue9dke6TTVlKyq0bMMUB/conbjI5Z+l3YARTptSraqLbRPosembJWFfuE4fWasn5LO
a+WWpD4ZYg9lVvxpemv1uJptEZnks0VKy6l6dLWtvr89Ek/clP9eXk7Nql6rtJrgW7FHUqzfem5f
b6ykWvcN+LOraTbT3eD2iJWs3oxtD7y7nCm5lphtw0S6SUR3/0OQagGJvDkuTKfTt/YEU6Mv7fVP
l1bLsUWYoegtzJgqRxmqpa4vfEbnHtXJ3BqoACyFHMXem+d+Y5kVph9VLe/W0nkeZC4fVkg6F17L
2ZFxMpMSIp1nZdOKvVlS6rCtpd/pxbB88YBuXksl1YG0h/46JWv3EV1vDRUy6+NWykt3e2Zve8pp
z/JASjS03O2A23uRnRaVUujR2wPh3B7n1InY9l0AEJjNgDCg4qymIff1OnXAOFiFg3n2rhttNjdm
uWZXHRCQ8IhlvnCCPbOE/Gxqv5pydWOVjWrYJeoOpEe0e4jp8wxMdgWq5u37OzPlWidTLjW9DNSD
lu69ZTFfkKTOt3qffIW7VylcLQQDv32dk8Cyf39QP7fXr+7FXyrkRK6X7nMP8UcbzMuDha7xGpz2
EJt1Yu58p9C3UyEIH8lm+VCZGJIx3bCjdpuMLhGtE7w52rJRwgPK5kAS6z03+YfP+mSGs4SwyMZl
uS66KntITKrtxmqSoWY5xse3n8G513n881ePQC5+PWJEQl2PnnkHoUpFKd7xO3u0nQv7quNr+83C
Zp1s43qCj2d0mFyiz/qDNxnocLQ82JpOGezsRhIUKYwRJ8vYXLjiuZs6mWw0NNVYPwZkkDQjIpc0
1QNDto9s0uYv7KRO4mb/Hjsnc4w1o0O2i4ACoKelT1S4AY1iCb8vuq6JFqFZMUBY9ch12yua7One
nFN8WMJft50HQHiGFrEBC21jn5pRdlcuXoKCcdd186XT6bkP6WS7hyh4mOi9SU6nGOCCCZnvknnL
tnZponlybXdvD6Jz1znZ8yVuq5meYP7ujAUgaF0ucBgDY5tSrYzSEuH629c5815PORdBWaERax1J
cXyEwanwUGhJoG26CRjz25c4M3Ofho3VNFsxTCFOwCqRbNYhsG+Htlo2b//r527gZI9nuGquGPXV
viN4M4RJ4WwSkxXCX+ja/7NLnMwZeVsP1ghCZ59Vgpad6Xvv+ma9891gurC8nruJ45+/mjJEsIx+
h1ln36UBOad5jcSs7tZ7pcpLb+HMgDpFqhAWthIcGJR70SbDxyTRG2xx4O9cvW9CpKDD1dsP68yu
5OdO69Wt8NO7ecyxlKGzfHR7iHRZj+eo1opYNUmogw25MK7OPbST6WJ1WVimhWOEXdFuMaErh9i0
DYo0aXDhEuf0GT9VeK/uZhBmRYyqwiCXoeObtDk5oLjWokxV5m7C8YQono6YSfVmI3ODDGzDNg9d
6ZPfB9vwwkd6Tqt7irby4dzDIuYYndZI6sMpAN4cGY5h/Jm0dYMbZMm6K2UmY4CAY/xc9rXxpwPM
rY7UaFtfh0WbDkGOg9DOOXMgjSs4RvjCoD719lv/uZH4zYr0U8v76kHVWNE53qPZtUY4itmqPy72
iDQiA0rT5d1mmKlmIz1E1OvWftRbSxDRph+3ASEWoY3bJEa6tbyTBa9xKuyKZrrXPkOu8XcDCv1Q
lcm8QXu5ArCdxCYTWR2OeXrdTf1Nq8oeQfxKy9XGdEQz9kYtwn3Gqa92pbDy7Si6a95gu1ODFsS2
FFiIdDL1uktzxJkV+eea9ur+iwZ3TkOKwh55hXmVGTPnlCBDd6t3HBZX84e2Npzduy64MCbOXfBk
gciSzO1HYDS7zNeBSEnjqz1BJw0qioelSGxqOfwGBXjgwvJ85nPTT4rLnebN2Hm5oOlozUOOrOgH
07p75RXy69uD6Nwm/JR3NOl2n9rgkHaeYhNYWZYe12Wab11wNl8G16OcPagibsq+20vEC2Si1fOX
Cxc/s0zpJwsJdGvN1di07pQxPQnH0KMFRGnc5BOAY6Gr2FSO3GhCSNLGtOKqaCf9Ghi2v2lIDY6t
HgdUrqvPb/+cM69XP1lzgD/D6AFks9MnQLGkN7jkiVT9O6BUNfRdv4hw2Y1bURnuhSueWSD0kzWI
XuSQu2aOLpCIhI8mstjYKmcBrNs1ryj/zv9wHB2f/6svxagnLPPm5O2cwcZaV5jFrW6MKm5MmT+8
/fD+ihj83XR08jJRMQOQntNsP60BuAt7rP1r2ZY6FlsOKGs86yMpHj5E7ahJ4FtCgwMdkGq0FjYW
4bAxpRXUcJAGOYJBGQAM6s0QloHHko/QYac40PdXEd/CVnVCUKmtmHciTRTTn2WxQBNRtZbsBkzs
V6bkzByWtH++pSrpJpz+XXfvtJq6o5huPRbYcu7H1nW+pW1FwnyvY0OMhl66txMKGBIAhn5Mo8wy
k7sSxkcdKy2Y3gtUHSoWjVuPpGh8RaBR1RFGQPNdNRwTKSlJ0P401/JAUG5DhgHhNyJ0LErk/0Xd
me3IraNb+lUafd0qaKAmoNFAKyIUOToHO+20bwRPWxI1D9T09P2FT1fDqe3YcY7uGqibKpSZCoo/
SZFrfcuddQZ6inJhOtH/YihZGCVhLkwIEjQ8mPme/NfMPUQd3JXA07zip8Mh535ybc3dp5PVfW4H
Pf3q9R4iY61pSaAbsSuS/KORNMULnT5WevEMLGW8sWekHZ3hP2BbhXO+zCaBhW2iyJOYHY1LTQJE
7qqx1HUwXYkYgsjvkALx+9IfKs+Nu0jGkY2dXEUK03rZhk5DnAdQKozidiSRsdopDIuDVQrj1Sbi
5yZPyuaQJF7XHPWi5BjPMF1LBnhKWwMEStRcWRo/Jx0V6UUe27rkkewYy9iV0MctGKjl9LPS6354
RlXcPEtXDqh0PKBQJ32dj9mqy60dCXf5VUwiWbWnDiMVcEkFuA7DYDu+630t/4HF1n7NZ05oAs3J
3GjnLkJ+BLeLRXY0k+wTAcW2uwPjhm0LqIb30lf9JHfDEtffpJqZwpcsXyqUvPNwbcBIVphqwXoh
h2rMEHWgOsFtTdKUZgRAecCAHF9nw6goXGPwXmozSv/SUF2mOLuLItu7RRddTX0p7V3XliiCxIwC
LBAE36G08k5hTDB2lcDxPY8f+BovkU+qtJEhX+tw0JeyENMxG0UaWNZgkaYE1BS4DFE/9yP0LINT
jFF/GuNkcXeV03tBavrJS2wZ/B88o8Q6pNdYJa+HZdFxbeJKLQ9V4SMcbTqt/Jb2wml2k+r9L6Pr
hxGWOuRrUzk/wsqasyDLffc4AAOydnEqxh3L4LAEqZF3d2Nez1nIiW/zeR7S+GunL2lIKLc8nfAm
YM6dTvdvSDHQKkgWLo8OQwNRWGqYw87iFPBJuQQMXPHpw6W7x4qXH1R7SsNgZyO++TJRL1rUFVNA
Vbg30jQIAILszvpLArl8gD2uXiPVDLeoHVpmba+15Y6LbJ+ArU7L0KIjxUBV47fymVuY6kgqh/2d
rALg60mGdVtFEGOCPsP0isHS/VEpO2NDK4uJLvG7Lj6kAHFxEDRcUoa9Xy8xO5qovo/HCV4Ey1L3
FBO0OmPQnvDhkPkUMV15rQINgw0oDipwvMi41Jh9AOSCDpWTzeIFu4AmgokgiG9gZTiFAWdIQII9
nqSBHZzGh8U7GVyqbHAw4rp9dESn25KsCf93CYFc2+9yuHoDaP0U8m7mnzJw7HrQcF7lHUpWRaDG
Ybagn+1zC0fNoSKAJBR6VH/AToYVYtDdu8waMy8klbz/AcoXthHZjKfII1/nhtkg6soQosvxm8JI
AcfIaPD7gTskWA/3gyAAM6A9b2dOUXzVRp00bxTACnHgp6NYJn0q/wH6fFTw2QwVdhzIf/ZFS2zB
SG4BPdSQn3RtCaSZAYQWfgHDdyCIIYsB9hqL/aCD+IwDv+3H68ICt4DXPrWfqHoAARboHrkrGMkQ
K2KP9JilVC1RrF3yzbaHe69ocPo7absHpe/fTqYW/yz494wEdISBY5BLIQoc7VFCmN9+kDX2fNZe
+zrGeuKGFo7Z+OAvKeKPEh7KUz11WYov9nQjMBFAgFGczWaQ1Iq8oqTtuVPrymze+75kzzIXhtFA
JHH112gmQeyqL6KHJrXch8IajA9phdBhyXT4MI1ZOwxFmftIlDgYjZB9luKOwAQ0kASVRI+Tntsi
ALFofHYrX1UHkACM2y5qHrrI7O+ndH5BK31SbPmy/KBliyaRdCcd8G8yHXYdmtIKP0RWfMn9nIer
0gx0jsQ8TTQYyMidwZDdz3WlQS9IPVJkINepZ8Sw43MCYutLXIluhnNkaebByey2h26YjjPfZbk/
ByzpOjfjVaxflXQBJIi8/Dal7fBhIe7+Ha7aHgoQBvqagKCR8JtJIwdh5zBwrvSqmwnsyUju3enu
lIBlSVVqHWvMmt+hI/uf2Ri0ZlBwy12j8O0ixM5D3C6nW+KMuA0/gu5gOG50LVTJQThiEnWHpMYO
0JBaR26WoKQIeZcObV0GEwGpz//DHxgY7Bq841DK4hNSQR4t0cr60z9viM7t3a23e64lj+qsrQHX
L8vM6YvvPIBuRkEcLZfES+f+wupjvJOFYWlcHh0dT3vppWU9ytwgAdCe9QsHC+f2p6uTt6Yoc+7M
CDc4eeHB03fFbTVVRogrtDoC57kUBH/mAENffVhFrQWFBjzAEZjCKx+x15oBdAdKzw8StubrzOnd
C6KjX/eQf9+lmmscmdPmrY7nIbmKFI7NpsrjR9dvhwdumhygX51zZTkK8S9g9Hs8aNauaslUM5Nk
2lsUyEc/9/8qiH/YV6QU3A3RZHyUxWjh8YHZZbL7O3gx4hBRafM+Bml+QHLuHMw8dUB8TXWYuty1
OpxLIwgsXdLMZbvrZ+iRGreQYWPMuAN8M3+IFyM9EhmT3UeA+Hadmse7QaunQ+LqxTWkDa6H85SZ
oxTLoRxlcchwAkBRR4nCbrtHrtnNl45kTu/7T512+mL67fuhiXOJQjHXjg2c+WuDtfRQTfBVMTF2
exGBAi2BJ+37LNNuurTXnxPYzPvcg8u6qZh+HdL89gAqMzR/ihiINn6EHfwkAgesuQ/Z81668cfK
/acfaf3iN//+N/C6JlayZFetZfl7ft8c1jFnzb7lxt8jkhODSi4jNlOyfiAcxJ+Vg7ZZTvAHTBOw
fW6yj4s8wuqXsceU2PnRfUQqeMi3CfbE2H+El5s/ZX31vbX9S3zvc7c/xurbLiGsoVQ5Vx8gefrD
iEBwVwzZGP6HI3np3cfWcr5PEFPvYC7ZV37KLQVBcIJves9/tAx/eocYl1EYCf+9SGwi4Trf+C/R
ev/f/cKaEezF0yIWn06NoNk/+Y5Cd8CxIRCSBatX617KCD8zg/w6TPzt5Z3YS1kMcuSY+PMjNBVC
7PyOgBDHJlXFzoCD4Z/457F4ZlL8dV37258qgPQYbWVGR2IPhjvCcWC0RfoYQlrEgoet5ELX/XqD
f6q61Qc17K3GbKMiOg5j51t7crfyB27GrRY8lGiPruE05t7rc99AwNx1X4lxLRCCOeroVfXAl8Gc
GftRnpImJHcyF37+n89swCC/nQusJO56oY3JVZs3xrFMOZhCHm7uf3Xuf4ka+59EXAw/AcO0P//b
/de6+29AUH587dOq/P+AEHsaOedhF/+7jX8SK1F+/Z1ycfon/6ZcWP9yBEQKtCGmcCBTMCn/X8qF
a/3LhsHCZYgF6xeaPFPcv0GxpvGvEyr8BIOFcQEVln/2b1Csbf+LTSyAWRcln6+zz/3v/+t/vjGi
dqv/fh4v+u+Sd9YCMNEo9rVRkh/iXH1a/PlbpD7+1hGP/zH0/zMtn5an3yovt6F2CUXLbPUCmU6A
CS8dpv95VIPXfds0XoteNJMFQMfHc2lpjzl7q00VQ4D027ZrhVOFWJTsoI/Wcl/Z5gRzLL+Ezz/z
5GtlV2QYLnhaLzsYQ6jDHIvT9rCpu9dSrgp45DSTKXVYpnK4WThs23NA4b/f1vpqHjGjFhyVi32n
HttTCqckC1wTFzbf5zpldbDqzvhIhDNlB1yVpDmU/deRUJ+N/XL6o78NQ9QpqeCbLj9YHTDSmHTm
Nr7a1imrjwa7nCbkbn1+wOvjd1/BDm9rlwnh90fmtRERCx8LPxEkt84u1XeLA7HpwgbxXHevCjPy
iPUl1pujmxlTYTt/yDhg2/bkq8J0G477nbzMD9IDmFERpnAfedoFSsaZ516rgDA0C9WC/zsk5vem
jsmNvKQWOdfyasccOU40AcjmRWKcdWovD4TGkeimPlkLftKhyzoB7+aQ1s1DZA6nbTGp09saX9Ul
QDVCvIw6P8CgzL8vbRFfc6rjX/iiPNcvq8IkMCID4tHlB/t1wTV8SSpzrtnT//5bSUYe2MdU0uzY
8YHfGpwKEQm9rd6tVVGSroRvvGSUxJM8tjHgt2LgkHhbd68qc+ACu27SNj8MbtwFOW4EXMlATLa1
vipMLp2hp4wsDhyjM6F4RKOC8tj46KvSXIpiGeNuIUg9Tos9wTJlMLv9JVHDmVe6Vsk4plLFUtF6
Le869aGqL8jxz7W7qkxiX0q5QGlFlT7cFxHeaY7kL50uMNz+vmPnc+PtMMR1l+g+tw0HopOvq6wo
vpK6ZH3Z9C7NVWE2jtd1E1cGB+k42ZcWEQlnsdwnbKv7X17b30poKXSi8oQjuX9Kw4Vsl6sZBt9x
27Ov6jMnbtrg0kZyEJJX+8guoT1xqLNtjVjrXyS6UC5XigjRGSHsXFCYw49tz72qTuIYGpmkvTwA
acSbq8QPC+bptrZXtVn2C/SWxEsPXq3vi6n+gmp53Nj2qjSNyHabxWrkwQBeATy8uyrcot5vevC1
7qQf3J6ETB48G+ObwrJlkMuL18h/rqC1pmPwSLsybR5c0ixBuy9coD1ue+xVcZaT5frY3OShdXv3
mmyXGz7gL+GZzswq6wMqUFSJaDsaL6DHIqxpxcanXi2YUyc6sBY0POdEzppM3o4LXXRbl6zKEtNx
O+tOwjBpoCt3iU6isj+/bGt8tWzmkVaXQONgpclc5MfIgMfB3cVY1dt2b+szH9clNS/pc3lIFpg8
2qektbbNhesjntnVFMQAWuYU96aPa4O7qeXDtm5ZlWZtJ2S9uwtUu2L8pmnqLrLrS1luZ0bhWi8E
r1XB6wYGO1iT8yz16UUAtbkgIjnX+GrhjEqcBZavUsB2yX2pYZcjSbrbtiqvlUC+2Wu6SIuEr8Gf
bXwNnWlTb681PZ0Ft3WIaTcade6JALyqbNvwW4t3yh57NF/HCVkFh1HCICPEb9tDr8rSJPNDzg3i
Cj31uHYoy8980F46Sj/3Gldlya0Uj93bCdfa2KEJifUDwqi3bYB08+0GCHC5b6UGjdfpZ5/QgyS5
dBV17rFXq6Wm11LGlkgYfZMXtBDmOC4wLnE9z7W+Kkpg6XZ9ggEdori+o4CezL66ZHP+c9tQ4d72
Sd+OoJA0inKKv7IoZwGW4W0v0/ZXNZl7qTGqkwwH6Gp1unn62MW+t6l2SK58++DjgIbKjGnc7e1A
2kfEV5sGOMGxb1vm5o1vh5lhMsp+Z/v6SPplJjftBskAetu4YRpgEEEjggRr9EAWJATHvjZu+qL6
W2iSlJMmZ81MDuaMNU0fY4lSJh027ZNJL3r77PYwqGHyaL06WfCz8WeDQnJjp69qU0ZtNJgJU2Gr
eSLwhThkSxdt7PRVeQrEF0OTOMmBOwnJVQUCD6Nokk1Lj72mdHB5Dgaj6CmhOlLHKJubnTX6lxi3
5wp0VfxmGyvwWXSMp9W7pX506tct87i9JtsiSV/6OHYRyaWaDOToD0+QFryNra9qXxsRGGag8Q/R
TBgDKrn4UsDnmQ5Zw2NjdIEjDgy2KI3cz+1VvizbxqC3KvwWcuTYcM96KE5RAIn1bVKcj23r7VXd
uy6AeO20amYIDuGokeagpuKCh+1cl5z+99++juuGZDuY8hSmIm1uWIb94HsbVwhvVfVJh3E90eAe
V/1dOh+LYdOmyvZWFe+aleqHRZENUM13dZ7fL8NhW1+vyl1vCXvyfAqyQuYZB92m7YO9Dm0uxYhy
q0Pjxr7n2jH6Wyu6FOJ65gWuMaZ4yErkCAO1uDg3xXhvzemFe9pzLa/qEAmRjv2YxaxJpHzGtvxS
qjLbOPOt1uCJ9IrMJS+JjhbvW++epPJt08ea4QS60+3Jj0sOYv4Qq0OZbBt0a2qTkQutbTvK0BDG
99lYiFLlxnrTsHNXhQKBL+v06TTsKlJZUYNDcVPatiVsDT+y0AHOFWLwQxWX9VfXq427BCJst/HZ
VyWT+047SLhOB9UskEWT6dhjr9z47KslrI573Wsq9q821MNPSwQkP7RcZU/bxvgpk/T36S/W9UyT
cLkPbS6fMmMKpHcJ5nemfNaIo2pwkxxaJEtCYVwl+VzuoLJuO13HBP32uavGGdx2PJVPcXTF/IC4
e9uCsGYXzRLLgjApHwL7rrISEypEWbnp/MF2VktZVmQY+Czmwbk36zl044XQelcqMhU3FdL6Slpn
UmmmpXbCXk3qyUaWDFbDvYSAOfNK11fSJE1ZJ6yyE47Kc9CH9t5rIZTa1vPra+m2INMqU7kTljO5
BFqWWI9D0/dP23pmtUNxERP3Zi+dsIJ2i+g3K+5HBP4b6+jUY79tI1qduEob3jN7cLGQMad+yMYU
z5se3VnNjqrG7maOOjO68cF2MahN2zQGv/Qkvz+2AjQ9ErXCRw82z8QildKBfb5tLP6NQUk+pTZN
NJ6TJZCk94uWbvuaWlMmCfXsOUJmucAR9Jh7mhE6yezuN/X2GvHozothRqVyD+ShDndK10s8ke4l
6vqZElpDHB29jrOiX5wwlW28bwdRXs9jY2/bvq3pYoCrJYt074TxUBdHtPXLddTH87Zu/zs/rO4n
o4fNY0UjJg8s9YfEkdPGZ1/PjRpmptFvnfAk8Ltq0cmGE8cr2xbSNaxLjwrNb0kRCT1VF+98O172
+Sz7jc++qtDSjlJgaDGRaRmIbxv/4pEInUvD/TRF/f320V4Lr/C/EEqgMXUVspLfwaIuj5IMzqAi
MDMkXusSO+Xc2FztZJwsmfpad21S+1rjll2TDpgn3oYOttdKrGpOzGmcK36F75RPjWisa/xHF/lU
f+6jNetIg0DV6C5LUyEVUPXaaZZ7vbe1javHan6H7yK0WaN5zzSqsNE8Y194OFk2TTliNXxcY/Y8
J2XVJhruqdGm4q4evHHbt5cw3y5NucXJoYxZVrO0SG8sYhCuIt3ZuuFYjRlbN+BFxNSVLabmg03+
9l9JlV4ixZ4ZkWuSUDrEKQEFdMzUK1JSdReoKLu+bYv2WiXk653lorJmzHhIzqexcoLWWZxts+Xf
MEGY4IpkjOwwVio5Tl4uTsSybNtx5VoqRMixL1vBTN/LzAy7weoPnSg2DkhrtVlKRw7kVaLx7HYz
7cGGFrfKsbeJ1hCuvx2RTtY0nXQLxow9mMB2foWB4zbcVExrns+0NE7n4eYPx7RTD4kdx3sgaNvQ
WUTNvH32QhC4MFUjDvKxfG40W9yoUjhX2x59VaoqI+HBHLGn6331I+tq/9rqZbWx8VWlxvjcE33x
7BD8ClHgVqaOiaZt08La1upDFVJFumRo1MO51JMvjcito3TrdNOVnL3WDGUwv628sJzQ6D3tWETC
vdFmi1zkTf2+puqUQOdqKTq+DRo17yLPIrrYnYptpboWD0VOP2Pf8u3QlOA6i3J2dqCmo23TzFo9
NET4YC2TUhVZob2PEJrujdrzi41ds6pVz1ViGqwTMYGr7VtZptNOB9CybVe2BumQLt7jdKWamtR0
AqweeIw94nX/+bWenvEP+6a1fMiTZkqKtOmEKuk6In2b7jazp+E6qxpv/89/4swC9ctz9Nt33+Qm
BRFHTGXCMOfX2tDbJ7/w5/RC75/7BauaJf7a5WaeX9D6VfmujfJyxyEWg5/cmenC3zj3E1aVm9SO
x6Bx7NCqJ/ikiRa/soyP3zd10FpTVA5pafAfIhU9rEy1kRJE3BsbD3/XqqLClYQoD8IOl8WTx6kV
RegPTrRtJfnlzPrt5ZoxD86yZ5NJmLp8jETuEV1Avu0EeK0sym1wMp1i6CRCcw4EcacHxNzmtspa
m97sRNeaXhAEPkONOJTlPO6srLnEcjozZtbeNFv3Eqc7RURrXVxcVSkGfQKOl22b7bW3LDn5WNw0
d8PZZq5ErehduQSsbRvva3WR0UdjGkt2fXpf1D+munNux7icP2wb76uK7e0sGoyaXV8PmOVgaqN/
1fapu23H+gv289uIHPSGiU9jty17slr3mnTbn3VcmdsUgPZaZzS5TjvaM+2TP0Akl7e47jEaBPzd
Tb2zhhJNGhlWpUe9IsfoPwFbSu+WvBouzPfun+f7tdYIFS1B0adR2VnZEO9y7sh2pHL5uPJTax9l
3RLgop3jbSW2liAN3FBI082gCZyIMJ1o63fVaMjHbV21Wnj5aINVjac8hN3YAGgAK2qAbDhsa/1U
2L8NJGcanUmv2STPCBJeWNXbAOWGeL+tdett6zYDZhYT+6lOJymXe78+XNp+mzzQXmuRPN9oM5At
Toifm3i7sq26hkTl1oq23XTpqxo2uBbPY6aesCnM5aPyIvEXGY8bD9HXnniBRIucH1pHvu8fPLN+
Te183m/pebHWJGWlNQ6D7dL4ME3vBxg+D6KL8wsF9udpX6xVSYVZmWQVeLxX0+gfBwhPO7fIq03L
LVndb0eNp9samIbODcH4V9F1BD3lfU8VaJvGvFiLkzSsY7VuFn5ot8oPItx1oTazmdrW86t6lY1Q
nqgrciY7ab0r8kK/87vMfd3W+qpeRWbD2U08P/TA7+w15fovcVuPm25exFqdBNun9Qxl+eQENvK6
npMC+tI0bJrJCLJ++17LqFqUpznwh5YMZZVtFd+T2Kp+buuZVbHOGBr8QZn0u6PNH1GbkfAmUYY+
b2t+tTuGvgwsG5JdqGVm0+/tJXcgB0T+vOl0TqylRLZedlNCWl84c+9wX2W9H+h6a20b8uuAa9tS
Y2+WZRTmtjEdG32M9pUtL6E0z0wHazlRldp+JTAlh1ZGGK4qdO2qxrW+refXkqK0s9IcK3R0umzM
b8c+sW7QpvTbytVblSuQfcuLszYKE1h5Bwfu2DsClyFebho261DnNIn8wgNQFzaVrh9IR5BfQaf1
37a1vlpfW6ubY2WWGjmcaBWdgQwke+CSbVvr5tt6dSe/ijgN0U7wKOPFsSookSO8oW2tr+p1IeBN
Z+ethVExTwflGRExgtqlXKVzQ3JVrkWptbKDLBfGXZ7vtHbOHl0rs75veva11oiQ7mw63SSFuZWb
9wk5Fx/4/s9321r33vb7oidF76gZCGIzTK9EtWY3kasvm06hxDodWbiyNjNVR2G5LGZIFuC7NCqq
TYdQoAnePnoEA6zpKnIsQBrWB2OeomBakmTbLLZWHkWDU9ZaNmihGMgtxVAgj6PZbtMeibUG1Yws
FdsL7Mm+zGOSR8HPvrcip944B6+1TXHRcx0YW1pouJmFmgR0nEEER6pvK6i1vEm6lmc0gucv9N7Z
cz4dfbJEmm6bJ9dhbpmtyqlLmGrU3Da3yTzLaxFPl77YzpSruypX1mmTUCqbWXhW+bWJGe9j5oxA
Af+5ok7D7+8HgGKtbqprPgPnatRCLyFBlDzaST9ioVNh1iRZGjiV414K9jrzS9ZqJ5TMXg7MUQvn
ziVXLwbmmCxVt21qWMud0srR8zQmyDmxJutGF8RLthwAbNv+rSVPKUItXyvi+NiN9ihudMt2XipO
XdptG/u16inxq7mfPL059sqIQu6DCM2su42zwzqSttcgvBVu1R2JcM73pIhmZbBU6fLXP4+hcy92
tdYKZScpKUbd0fXJLesTuyPiPZPbprZ1UKxMZs1JzUI7CsXuMqny8dhIe5ttTKwVOFHiw+Kz7Oho
z+WQcIigOT8FiN1Np1Gwat7O+jqOhoRMxJgANE0v93XJnbuTtdPGUb9W4gxdU1Un7taVWws9gIKk
7vo6i7eNyrUSZ7F8NxW62V51Cu7Rvs7jGlJJUmzzXYu/aXFUaRWZ8pqrEabiDhpssyuBoWwbOGst
TmN7jh6RWX5Vw5Y8Ik4AIw66c9PZtFjn6FWZGhmXk3aVNvWnebTLn7k7dp83VdRaitN6gyTXvqiv
SX/Nv9iGrH/UPdH2/9y6c4YEKNY5eZnSzVmQ1nKdzL0V39ocRUXG0e0tyy7vZjNRmo97qJP6be1V
rrgHZKx5R9Ow5ujnaALD5favlC3UZ508DyWBRy5af68JtxzKnZbNlhu6jpbIb005Qht14XuDudTm
wjFvkkpldbEjvN7XQ0nAbfZNm8gJNCGtOiOMz9M/mdhAps3y7Exzm9+UkZ8W927iyvKGAJYaAF2p
GpUGddVN7Xu9aVRe77K574UM+BFR/E0zRyOOgkw3K/lDG7V+XGDaqil+iYgkboZACA3yW13NbfRQ
GUJOd0U/LQ50U0DG/d4QRRY91wMEjPuKS+FFI5q6nuWz24DkG4JxignFARo62+1HANt5csRyUNbX
vqdIjY/7oRggZ+t5Thibm6iluV5a4eMZ0LWkeTXr3CrfeZXhN+lubIXT31VEQjXFbhwnz/tRiNpo
3hFS3eivRZ8Ppr6HcZjy9VXByXHbXWkmccyP7b1sVtcDbTbNvms8YXxbct0m1W30GpmSZGNNkQ5g
1Z5Mtwp8k61iy9FONIC8jsaoeifnsref2hiqakMyuKaZhLNzwWzPh9hjKXqQQE3lO99chvzK59uk
5gdFoprDvjP47lw8L82f5FTUo7lnga+WY2LPdnffKSsnzjLVEDG8X3zb7PNd77tODBh2gjh9leiG
rX0uiEjqyiBFOucSvDAV5VRxBjLZ4xiQhjF2Cty1tAhCw+83W9btLPOBYzXdmAmbj6bSteURZFUO
Fr1ZOg3s3VJ6kZPuDMsX9dfB6sbxRaWml7wQPt0MLdgBYDopaULmBIlBs2LyRB1V2c6XtDNz+Vev
AyWXISr1BZT6QPYeUxPJ2XK6khO/yjjOBUhuLZCgFww9MEqXv3sofbRg1MRYKe8vvYsTGOCpbCKM
j42nSu1VW3oFo7lNFmv5bgBu0X4I3c2JXBdwxHeJrP3iAPO2mcrbcs5OBeY2fdIcMKsDT98nZTX4
061IK8toQ6m7Tl8CRU56S9/Zykqicu96aTH+NDlvUM9eQaRPt4fxHTm7TMWfnaklk1J2vdcEeqsz
zMmPSPvvRkcf/WhkRyw3nVcY802pl4V7h0O+M5+9hstUI+C7MX8qHCe9IQFKf/RNPxc/qnGosh38
sOW7uXRybwk4oIlpxMsHkRlj/CN2HEscY9dP3CWILTKUCFo/0f/vxj6bxaiIQo38LH5VCYMquxdL
4pvpDaicKc1BJftt8oloEbYwh1ZObprszcgZq5tcwihv9uj9YtnsRT474ydH07vlp2ZFcfvSDW7t
E2GfcEJNyqcl+uUpMSKWY+icjm6UOwLQiQ4BOoyerAmgycYkhA6IBFrzytUH8FlHfJROF0Hfjabm
L7xh9TxC07WdvkafDvXFC3oxe+YQuIo0989p2SONCCc2c7m/A0+UDVXQlb6KgUtrotHp9vnERLaZ
Sv3n1ixH57M1awS/BP5QtIJnG4dR/JX3rVU9pUnnNa9TVVSQs8UkavUu0qU5fR3jQeZw4GbSHI95
ZA8teKumBkMFazshXzYcY8dFg5DNrZWZd/BR9cEIyDlpLJLEvchCpJCbWme8Tmqc9YMrQHD/Rejn
KWqiq2K/ykM34xYhNHSza981g1RlFWTpNCwhQTDCfZ+AfdC/8VrVGAXe5MHED1gaRv9Rlb3pIuWq
ELzwb8jfHL9JC5gsoxlmqNEGWlxOpjoSr9hrDbii2okfnMQC32329qJf66noWS9cZ4B/rTVj9GPO
AHU+ZW4+qocqamzzSN/E4nvuicLAYOjZXvzCQq9kFuRedsq7T7qiHK+9RizNhGibbNEYrLfkgn3X
CwJ1xp0LPDR+Eb5R9Vd6a3bjK9BpUWo7EqqSbDzk/UT+1q4mjHR4Ug3zzH0nk/xE/dFTY2e4iNX2
cb74XhF0VWU8uYnoVQA5OAW5WRPNmH/SIuUs1RN7e8kVBvRTR9a3s1sv7mE0unq65RpRs3U4qmWn
jmiSDXFKdfYLmOMESMzFN9K1RUo+iZ+MHE4mTSvA6KsE3FAG+iFOHqSryC/Jo2gSXyGb5WWxXwZC
sMYAY09bO0Fp0sanznP97qHIMlmVx0SXRFYcS2NoPf1gxIaW3poVbPn5YfSGzCx3fkdwwnJvLQvv
ishX8qZRJ/SzHhGTYmqFLPYlGQNluWvq08d10C/w1p/q3uvgxWLMnM3msIwc8pVB39px6T2QYRJ/
jrTKZkswtb05/TT47QvZvJYphx9iHH0Ub1NnlGOQa1PZXwnTIw8l1vRobAJAhaP3rCsDY0JMItsA
CTef+aT/K42WYW7Cmmsp/4UZUDfTYBCpr4W66SjlHFunHjIJfjsx528z2XLtbQSxWL+RjbuMH8p8
6YZ7oc9VT55uk6W2xd5iYRLIAmJRmJJeprFjgOzMrnfJA7dsCxLnbp6IYvrIrC61L8qdXZImpFkg
goilbyU/JSDw9kPrKauKj6ICqQ6uNHca/87WGy92dkqBuO92qVFX6dVcTqnu7/3BKOshaDRmp+dR
cwemZCEaUT5azuiQ+etPvfO06IS/QIx3CUkgaqDv47LbtfSJF2hGbCEhYUuqxl2WxBWeJdcwrfw9
iR0nPnllJ3b/RZvGIf5ZQ0Hv4JLrxajmYOCqX372sxoMTaCNubQ+GYMvrSRo2ooPGBi/atGqAE55
AWOsW8o6o95mNoR2MORilrc2AeTOMze/lv8+XewG+OogTKPhENZp0pLjL8+hPWeJs/rGE5EtP+aL
ssvvp3xmcw5EaU2Q43MyUJzvqR2zDARm6uTpp3iOozbG6qux9wmm2o6a66JLZJQGBIQm5scOKLue
BemgJxod6PQ9QyuaU5fslZR9rLlLYYJK5sHB1gzMCwBmFDuols/igESPOrpOEkVIFRvYybhjzyG8
jxao+yysiQaAUVYu8Ode58rKCH5ozLHNAtEVVvS5WPyqe+JRbCa5SOVFdzuCdjcfnUJ4WuAj+yPS
pShVtdP8rDfynQTsFz1XkZhagjby3AwXwfthwz1U/kvvJlOL4/H/sPdlPXLbbNZ/ZTD3CkiKFCVg
Zi4kVVVX9eZu92bfCLbTpiRqJUVtv35OOfNi0uVO6nOA726A5MKJbbYk8uGznMWq5ROsqo12MNzw
/BpS7zlp+bW34kzckaUEsi3ueqgMt3GhAlEVCLHVACn9fmlVKXBrjA3syQkMNLje+JFV8tVqSK91
cUfgJ1LEdYnp7YWocUs9r0sm5WEuw1a8KIp48m1t8cJgvzSI8Ra+wv54MwM1kx+As4JXaYzyeQoP
Q2PN8J12cPfcEBJJ4WIIBeftRTb6pXvRHTQ9PvpAPOb34+T58BBpwVNennRhNaxRpjGfaBwSOC49
GYKZ6e9rDesOuvHNOAcTNJm1nB501DMk9KOaOrFf+nIq5EWtygq80yL3oFtOs86JV+p0KXC/alU/
TQgieD/oyBUwIyOQ3cdXwHnue7gs1NX6hQAZeLeg1BJX0nkG7ObBkQ9z68Cs8AtTRI9FUZRjnaBC
MuIanpdaf2KQripvNZoQbGtKnMMvcCXGmUy0yCIB6hGNfBA0KX8ds9aL7hbID8woniaPiIuGQAVo
jyF0ODy0FRvyr0tkQjw+Qr1ebuXUVDVOW7UMzbXyltLBjCmfmhd/RhoZd10gyb7sVNdfGZLP/g7G
n1o/CNHlNYwH9MLqi6rj8OzwkNM9OUC9uluXjaPe2XLwvD4eSRN6Dzm8ddmrrobJQcuZ9XPcAJ1H
Y1yLEruSlsymZBhLcmW4y6KnpmsqOHaYUHQpLVzYPc4NRz8Sb3nFIbCrHEAZcwFSsjvPTgNaz05n
TbkZ4Tuk4bU2DvLeU3aGW92ouIQC/FRVIJrNUXXjV6teYaCwIvo8zNEyi6RtjGtx26jMxmtQWndJ
IF0f3EMkEArfSdbIalCb8OgBd482nLCwixk1IuF0dJbZ8lUKsuvs0RiPdHZU8AbOSz5toAKRN1dI
PuV4kHCkC6BV7pTalj5O6KFemyDbCL6WKHZlQfurbNTkqHTqYBlxWdTwPAPQhMK/Y0+WwYUpQ71b
3YxAdtm9y1fMWAN4vNQqdvgJgwvZqCK4mUUY+lc1wUgkFYFXdvhhwXGSMO6BndFlBm+z9psK6tC+
OEl7eksrZNEo4MDDCW5VZ2FoZ+xgxqtgYkG351k/IObDxYrsC27ofAV6KuQt4qAcePRZt0U3b8Ni
HZsH+LJmUHUoV9rvjI+i5jYYLYc1HERLZT6iY8Si+rrSDVtvxgAvuqkS582ElXuxKO6tKbCCBUTL
M2+RESQ9WeD5Z9oQf9E2POXsiLqnXltytZ9xI0Iapm57QGwwN/78922Ov/r7T8ZoPYN9B9KbfF/N
pL/EeJ3cwAnmn7EL+ClXh9WDg50BW/eizW08Wdo/LHB6uvtHP/spSVWK1fSN3077HmZ0B5ZX5fMx
Yz4z6PohbPhO1/+UpaomCoOnpdD7Cn4CXbnhwQoxSMpNthcAOoGfBaVIlQ4B87DtlxogSQLB7tci
0qi1ylaJmwIbaUDDFKnXOie8i8wSe9wcnVaKEBy7lLs6xG+wHVfZjvVt1MWl7piMqwoA2msvko09
qLGgOba1xUyMrEt1Tib2L8YaPxFlJXJFVc7TPpIoH+CZFg3zhc3o9L0lA9WphkLLuVnwX+yzUxf7
ude+N9rF7keI6nkHOFPANC31C0raNIKrN2ptka0ctrpokoWwfQO6BP49qMk8gZbYCrch3BiT3VAx
eGY7Vxn8BqPaZ+IqGDP4OHUNaGFuwwftRdD1700FZ76CVQESsmHoXDhAitnaztwCjTi5GyjF5Cge
bB72hyN4rfVSmWlU1Zui9JwWm2puS5kyky8TIibiDtvpQLF5B2MZuBHWLQw9vbgKxjqf46zKoPaF
ahb1+7LrYVyNRky/KpsnJINDcsomSBptargI2fHAwzkab+oQLjT6Rk92aor0x5H4P3n8fztq3g/L
/vf//Hd6PPB/rY9//eX3L/AT+/bFvBHIP/6hPxTyBfmNI6UPIPxCaCT8I4L3D4F87v9GQ+ljhgsx
KCiSHSfF/9LHp/Q3/F4g4uRRJB9dGYzX/6WPz8RvAUFXIpQyDEIo2/v/XB8fNoYyitACwE8YMhZA
yP/tWARxEqiGPNfJmFfzfg3bNuZqaP7YKW9U+f+slf8W5BpCZIPhYTh+6IBFx2c+WQXjGDrDzCZB
EnKZk/5xdOMz+qCbNqrglwpLp1+aPR4X9IMIK+J9UyHo6Yx/9mGHWCqYp2HWSW7zpct2kZx+jT+E
VRiFeyBaVEwcrQzCk3utRM41LeVikp7kNl0ITi+3/jnRzeMn+N+r4ccqMkInX4RRgGTpFGFeejqs
qEFRqeujwzkSuqFWW82LqyK0D3NZfnNzdQ5g8DZcHxdlMCjBzpWcCe7zY4j9E+Z2WZWC37l39Hnv
VQpmwbCVHZzchMeWK0g8ngNxY7OfPCT8bDhW8gkjITuFTcgF3QwoXA9oAcsXmbUyxXJtwpX+NQDY
8cl8ToSAKQUN/YCcQiiyBbYpEFAbkkbk82FZuU5Y587Zqr+9gv5YhQnU8hjkM5+ekj3gfVMGReiG
JO/zXh+gpJh52Iy9nX/1aDEfE4CIoSajTLDTnV4CUKjQp4UPGjpoCez99C4a4cAQZoW/hU8R+26h
Wnbmhn3na0HmD7YrYEYjGJ2SIonM0ElDyy4ZGKxcA97MW4Mpzrbpu+iXctKQRnDWC/AvevAUXiKn
u59EInBT7/tJCZW7XduG/h6zknOMsZPtznwECmx3BFtYmRB5qrXa9xVRGKvoBP1AfaFVMSSsuqqf
MVOgZ0LTO0txKiPJ4ZgVhBjcvj1ZaKo23Tx3VULccgnvQIHvFclD1bF23+v8HPz5veUY3FewD3Gs
gtOD3NuJh71Dm4MFgbAbEjYNOnJ5X12O1ejRxPFK/pr4WYi3yQKKjUFZyKDgdJqH+Q3Kl1AXOpFT
4O07ODrpXtgze/DnB2N4gZJyvETIQp5+spyq3gqLiYdEQ3CvSM33roJIdp71dDNPvjlz0E5O9I+H
OgamQCJGEVzNb78bD4/hvoafIY57sXUS5gRVpLx/8FThcRESBcBCncIIGr8qlo6GcE3UUDXLGq9K
W8OWpB1qm5BB/5qdwI9PhRsMWxHfSxwTjrdPJbnnVhxmnaxZXSYImnpT0e7XLDmOq+ATIb3AP8c8
4BR8Gy0tGn0LwMiYjMC8e7Qm1c6ew+KfRKXjKpIj1YiQHtEj7ertswwBOtHQ5aiS0OQKJqzrAqeR
FYMn3z+nMPneUkIi8CJJo9jrp0thqoZutaySGRjrJAfv9CN8jicMdZfyy58Syg9/XPR/zp3eWwpv
TobH0+ST0wPs1hET9TWC73egHjqXzZdjwVyM+Zfb/P1KP+9wXwbUJyFuE+y90ywtI9BLcSqvcTMq
iR5WAFWzuWjlP3ggRHUoASLHPT7W28+U+62cBlvVSVB6FkI7ZKU3zPWZuiFN9GsGCz92HpInXPO4
6EFAPYWeTGXTh0bqOiGVJTFO13hNWhWeKd/feXNhQAM/AtqMU6TRbx+p9sgkMLEAZMB0BlPd9RNf
QAn85c+DhrwvkD9jp3Nxkm0WIy3zjGIROJ3BOKIx/FYN/TlaxTvb7c0qJ18HY2ddNLWpkyKDvVoI
cAQMKXuHftMkP/79A/28FJo1AWMh4SF23KlghpjAvOoBOoHdMK5edLAF2gFMlM8V2GpnvtA7awUU
AY4RGqDc+kk+Q2sN9SiCOZ0o+aWWsrkaJlV8QRXBz1zwP28GHvDj3cSQnGCtkzc4ZcxrUexrmGCv
eiPM4sWa0XM4s5+vPx4IH3Eb3QfUcP7JbmhKOVVhI3WSK7irXzPXti+Vgqj2JSa1PiA4aI6HZ3bg
z2ui/AhQK0IMTqB2PMHQTSir2NSqKumo78eZJib1NHwGKsuQqvvmnCPAD8L1n0ofRHRxjERwUotC
ikrkZMEWXwfDi75KlIug9yX9LlK7IOqsiodoCZ+8KYj0DqBEZ+DFO9hlgzkM+cRsZ18GGo5BkpVO
sWPfBu3rABPyW+6i2oNNr56rHe/gzr11oDRfrtxXZ7qdP285gTojCo9FL4ngdPc2KACjoRTABUBO
rDX8gCpMrDqUA2v21UMjR5zZde+tFqC6xqgb4Q6v7O1q1lTdDEFyrFbCGWNba8EeDe8Hk5gwEvmZ
1d7ZCZRwEkoeQSAV2ezb1eAtD6etGvcf9zXUCjiktTbNWGmF+k20WQzo77lIfvwrT/YCJVhMIFhI
7Hn/7ZJEBWvu6aBKLMBqhQte0a+rExhXp8D9YfrHp49/H57ee0acXglnwxDp2KkigyOws4QeLiLh
NIMxpPznaC6u+wrmSLoSv6aacLyooCgdoUckQ7AJEQ3fPp5fjRgKGF4nClVKEXuD7R68pdf7khf+
Gf7WO3tFHq9DyMCjT4Lq/u1aYSfMtEzQZxChhZcvPOAv61GVBwxLz0E+3/lqMmTHGpiFAsn6yc3Y
5I0KQtiRJ2vUdWnfa/nIQAvctDyEoTF625tqWdQZbPjPX+4o7higZYIDeDx7b5+vDZlbC8Avkimw
AL+tNUZJZKL7qMDIOQIxefv3O+Xnh4SZ5TFpP5bEPDyNix4c3XvwHTGwmeZph7FxAVhIYdxVlU8A
NmR6/uCxXqR/v+rPXzHERmFcMAGRAXhmvn1KyxfYrzmsaqa12q09LrJeA7ZYDZgl//1SJy0obE7E
L5hxcqQ4jNHTF+qXkazGBlDRkjVuBPyD1x/6yKDr7TdrA9iArj5qWMHncbEASXEm2Pz8etFowH4l
eNhjf+jkQasC2VABMn4iIRd43Va1gNUsepZxtE7ljSeq8iETtTiX4/90jwNQTQKYtjEEOnTfTuK3
HvtladoStx1UUvZzqKorQEnCM6/2vVUQQ7mPeo8ReRrW1nFlC+kL1Oc1JrpSG5NEKnRnduhPewUt
LxyE4xuMBMVd+navDMNsRgw16oSaBRLzSMhiYDbxufJp/SdLoZuCWjGICDu9iAAhMUMtXI0HmoIL
FgxzCjhPvSHlLxp5IWYen4oK3EIc8CNxCs6uaRHKgs11MneeBEYL0QZ2zvD5OrMB3/lG2AVoD2H7
o9t1moZM4PqUdbOiMLITMEAEvrKfYXfvzhHhf9rox+dB6wRPhqiMLOvtV8LcxlihRJ0AYFF0sQ2z
0UtCDPQSPVNvP7ces9uBLd0/eT7EvQCIH4k+0EmQ1j58roJmqROA4vqDyUAAFdpnxT9aJkSVjuIy
wkY8eTyzlkaCMZWgAHECDd5iBAgH7bDd30erH62fN6kC3qNPKA4TpFaOVsJvF9JStwCO4HvBqEqF
yybI1UOVmzauRbVviX/RFWjeNBOLQ6CBQZZp2JlD8N6O+dNPcMoVi6rZShdQFITOC8YkdEHz7KBw
c//3T3pumZOLLrDFvFgcrgRWS/N1HYWPfn1WoeT9RY7hQwbYnKeiXWwcV28CcB0QVpCQtyFRXeJB
oZSc+Wzv7X40HwKwT7D90Vd5+9UaU4za9QwQn7IP4onP9N5yhrmoj4yPx63ssyuaN+eKjHcfj2Lo
QCWyPfSa3y67ONFGpMWyfC0azITXcn2ulPPv/v5TvReBfR/tFbTrkQf5J1VhMC5AA/bI7zKAvcCW
WPgWPpVoswAmky2/fKngMFMc5GPvHFHSf/tMrHB8nOBvk3jdNIBglndFAhRV++snGusgiUQR76N/
/lMF73fU8RYBy19DgDrtyAHwm01xJp/7+d2hcg8wCkBMZASztrePI9uZd4wryPjaxcXlapd0zGUU
Q3SjPhOjjiH2behASsWw+zA7PKKnT95ctcyjF6CUTPKpzrZl6/W7ziz1bR7QFgrr9TmrsR8qSG8W
lKjeeRBQZHDHFt9JrCpFJwA7dnNSlkyXtzDIEO2XChmZQW0FUeS7XHTkuZFD1G50Jyv2JMvFyT1y
Bq/7+It7FDBp5OkYZaJVcnRmf/ueTcPKvAPMM4EwO/j6ktQ7gmbGXe7LcxkltsnJmw5x3Dgqx6MK
Oybcp0lz1kPqYcgKmVRt4yFSLo03Rrdy4dy+NH5HyirV4dS7AGQkj2fTEeS9rrdmzMNhx3F1lMDN
U/XQ61kXX8oFJqRpUavWAgPXipsKlda9wExRHMCDh2a96SY6bxYj/Rde6iG4nPs6agGnBeAsYWbu
1aOH++nHdKQAIQL+Kkj3/A0DRH0A8HdumQ8sR9AQfJoIEKDppmjR7rsHDJgDBQYR+yx7ArYsurB1
zmcdq1IX2VcwjVxQb3BLhROMQVdZhADrtItfgpJCZed/zdhSyyVZAiQZd0uuPQmJIOXRCurpoanR
gYuMtPUlwLHYBG6gQWniCTRt/9oWJVDcAObZ3G168BfkFVB5mao2UWTquYBjlmhWlYTl6srfZ+Fl
8wG43ypLysZf5m/QlagLdPjyfoK7VgNNKhorO81F2pC1Lp/B4M15H89QjA7uJfCw0d5kphEfWjdF
ctsvgW/3Az4wSwbwYugm6PgC5K8CeDhPpzYq+x1fXBDd6LVaomSyMC2+yiCqCnT7airv0VM1s5fZ
CFDdQwg8rwCqkZLDqPIGmJwZmPdX4MeW17J1HruCRkjdJGFeBPLQS8AVrwOuS7NnppncXqk2Mxs7
RU3wUgY5FQnCYBAmUmXqd46kKixioJ05DLmA4laXPqhjhUrRDMyLZ4/nGYsVgnILnDTwU9+axcc0
P/ZBVSk/47TpLAXfock+Zhl4KwcqulBurWYz+1TPtCjhwtCY4MtsciD/geCGk2AZwzyhVxvdWDAT
dG5mcq/ywWVw4jY2uG0g1DJt6rUneJ6pib4bFrFX01Z2isEpqtWF70heISHs4OA0abC9tqol3q1F
QQpEvJ2K+cF3JqNJZbmoUxiCCfPaFxn55Pu5BcYrwM8Wr6wbcBEA9t1vjW6mK7IEgKminUfWZ+ON
/RBLU4A+CHi/PLpmIXmJQTopXphhFRC9thU8tiJzferQZARVCHB2tQGPhWBvr1r6aU5m/xsda4Cc
RbR64C1gPJaDLQEUM/ZhW97aoaTfwGLRRdqOy+rvJu3ND1HWhGYviAPwKmcSfvA5ty1PtG2g/Qow
eC+2TUfYqyqhMJuGoOGPuxWFuIgtXedpmwEF+kmWtc+v1QJMerKsQZAngIAEYdwAuwu+km7pQzfx
fExb3kbTQXYCNZfJdacPYbaQZcunRn2bWpQpG1Yzv0kaGgyf5VqK4bFAMuwSo7wJFa8GbXiLBnD/
0TYtWa6lVmxI+imfc/Re1wHIYzP2Ut90LcnsFp7dAiRNKKyAOOiNdXadd6AmJSoDPwOsB6d4oorS
f1i1t+bPkIRr8DHKslziumgwWQd/hD8i8OfPXTRn94jdTG8aC4zoowc0MMINLObWiwkx87shfPgk
wF+aAf+PQCAYbVFfLmRygHXaPphT5OCZlxKn61fCMvqYjxhUx5hgDVMMm84R7O4IOzaZ5qwNPo/t
WJA78J6ofa67hdwT4w23dKVoHk1eBPsIxKHmFrBbQJC9uovaC5EZvSboBfUfu2HUVdLWXvh9hOlW
uwcby/W7qHSsuOpySj55ORFqBzJn5QFADRaEP1EA4l1oo2lfR71wKUyVOy/OkTGGW1r0ZXmlmimi
Bz4R8RzkxAax5zh7KQkK9hD5PkyscNjnsDgsioSXdAFq8qpzedOkVrTa24QTFJ2SIMthDBCBgwpg
+9Ra/0OdQQc/1b2tx5jolYcw75sm9zXDOL+/tnUrhxg6vqO/QSyBcEImoQqTWK9c76oVLbXPhljy
GSpASj8C7KTpZWW9ABbWPEfI75XwbRI5OrAE0HhP7xBLRgY9b9uBrbJAPo8CmFgsIrH+XKuXis76
azf27Dmo2jCDaqtXAwYBziNiQ4E7wGxAGYP+Srz6qr/PvMrWD5X2TfQMRkehdrLCcY3nFqVIXLc+
u/fBv+MJA9GkvKRZ5IPckZvaJARaS2Uqe2FyUNK0y1Lo1JXNrWrGrnoOmsoHLDGqwvVKKgDGHvOh
Q4936jrckjofwZrUGBOG2IilGZIoN1MeA7LukR281obwk1e5HBYsw+gO3FPAgvIVH28TgR5kYRxn
dBZD+nDRF009ry306yAyj5pprL9MuZSvPfQqzDdI74Kvhh0FA4rCazX4Ayuc1lIwmAPxhLBRweEJ
JiEkukO0svYCHAk1HzqcUT8plqHM0JSbBwISi6pM9sx6sGA+AgZKKDZ7GCxpQebQ7I5z/vFeU97l
H+suG/ietrTDlq4Bca834Sib+iEkaxsBUpuDYozwXRbttcmnSR+A/YyqC6V4BEjdGvIliwvUM+YZ
XrUlaGLRsNbghOjVp+PnAYrC9osYlFX3BQhn9ps/hzOOUJHl4qavVfjK22zEZU+iQRwKwDaKuCnp
su6XYPSKTdYiLO8g2gwqWTIHId5w0rRz0T8hM+qxjTuvGeXFHFSUgwS6EHpravQSnwOnrfo44027
HbibU3VrQM6jW4wX83EHPqefJ6HvqucpYHy5X0a/8VI8ftl/xbR1UEmkF+4AUWY9OIJww5hAFHBy
RldJ+gdhi8W+dPmKnhyjZW1igWn8ZUkAwb1oZInm+Uyjpk9KCyo1yBIVGS/MMjI/pTAT7W7tAr/S
ZOomfPPE8gEHM84JeLuf61p7047mvZq2HsEKV5wVk9yirqzotYZ875zMw1wHcT+CoLkFDAXefrVa
2fxBWeiiPY2B7930IDXIqxHj3OFbF5FxuuEQX0G3RWpO7cecAT8C3O7Ehu3gyY5+kE0JKgIZePTF
GwixTzKbpgbouC5iVTw7z4kNrid0RD2vbLmX6CxYSBsPUx6SL51aJu+lbxWYmXSp/8fc+v8HELd7
bT4O5vV1uP7S/cdxgW9tt5gCOcd/vf2l/ePX6rVNvwxf3vxi8wMde+dezXL/agGq+a//+AMJevyd
/6//838wtg9L9/qf//6tdc1w/NtU0TZ/RtIejQj+Gn0bO+Oa34vTP/AH8tYnv2GSgn+AvAXEFVPz
fyFvWfQbAb0MTXNx7Gn8cBL6F/KW/ebjv+F/U4ZuLAEs7H+Rt/w3VDE+BY4Ko69jq07+CvIWzJI3
FZAIfkyVgEcE3gKrodh8W26VxhUe8bunBcXYnUVYq8HhirVXkMNsw4t8qfghD4YynijqlOmTH+7q
dkh8Nm/doDeB+Dj6H2cg2MtQp9BtjxJWLBi04A+MDITU+2H92C3zlpj60NaX/ZBdtW50cTAr+uyr
A24E6n2pBnRphwwUr2BInRu9p5b+3o00HdbLnuG4+omwX73eXLq11nvADqoUxEuUKCUZkEzWcU6H
DVgsAKhkKSBvrygQQGKa4tDZItGh35apy0ovMYiYvbotKz+ChLTbV5CIiNDMD8obBN57sd4X8CiN
QUH+mKsmVuN06EcPQPYchypKBK7CmOrWi+thSHtn/ZjQFeJCJYlzmN9mpr/wBrczrE6hlwnpA3LZ
W+Q94+dRjiZVk13B+fPSPFC/t3WYNkN5PXFoSjDosu7h8hgbRRgIj5VKVt8dLJKnxLpNmYuENipF
gI+7UiZwIoBfQ5g6CxAfWzbT8B1GomlYf3eoF/na7lrzGEa/5z5q16DX8bRG9yOnNwPtSWzdkO9s
NiSldtdaBI/rHAQXPq3LeAbxfRsJvBXUPoIXx2zjNUcpAMxJWovJgMJdPpVTv+0LUCCb8iIE0wUR
BfNPj8n+mhRoGxelOnj1FeNf9CxeggAD2oh5n9b6awnhAk9eT8jExkn70DcAlTim7Gvm1mZXkcJd
olK3Nw5kcb8RT46OcRaIJArwkYWJe3R6ciXIQz8FKYqqJ9pUKNcE5KOQihXrrrXTTe3GAOWytIdF
rB9w3+W7IrxsWpC9vWhfKS8VEKy9nNHfK0Cv86/9kW+WcUICztMZJXq+9pctdSif3WufVdjRrTnM
QbMhbbfH5QMCmflOwS4H2RvJKjpqrthSGHiB5w1CsCfmOVYr6KRZeB1U5WHSS9x32ZF5watEG2/n
SZfUEJlLIqJ2dFwSDFqRZ0K525ENvnJSHoXhqimdQUSEBEs6hWW66jtAB5AqRwv04tDEDped14UY
Yha3mSw3Uo/beqR3mIwkJPzIC2RpZoLts4lS4JwwAdoT3Bgg7l0wBZVk6eFC58jn0sorto39ZtsH
C8EG8pSB68H4vF+yCnPSLPpAI9vsQQlItL8my+KBmkpjV0ZJ4z7PHbTBmjsnuj3LUbk1ZLNMoBr6
wPDETb5czGS6d7PY0bW95VBzE8TEmKeB+t+gDA3J/dQ+Z4V3QNIUl5VIjzUSNF7slsw35WDwO1wM
GPClhXmWnL5763NBXhh4kmDp9ndTrdOuzQeoHUxb5l01M9oB90guUH/Bbm87uDsK6iQh9ZYNhxlD
egfV1tXetTj8xWiGNCibK0iWXBQ52Pbylo1qUwRZ4piChggEBRb9dZBAFEzoo2czcH1FtzFIUrIy
2PudiTvtfWj1pyBn3zNVJBXPYzc+zFnxkgmchnBtsKu+NhIiAxO2iN+mZpjjZf46YJ7ZZHqDZk0R
Y2iW9KCPZeyxRsu0xzHvCI2XfgLE7zXzvjfg9Y5AbXTifgzYbijvyjJDiLgZRRFdIp17QUGJrQ2O
A1Vf6QKecGUf20C0KWQmgJvXV7VACV4eIIORzMAVxBjFgXc9fTAGPEpslxpSwrGXNxIqNeUFehDb
apnGFPPmeQuNzuTIz3foKw3QC+/13bA+R+GXyHMxipSY5M22pWSDfRdtFBl3fd+iaTZzyhOv1xnE
j8fv0qwHaBRfrfNHku/zYUccD++43z3YoUhzZT51XO5yoFo1zca4rZsAxLQeMV5B4vsqpIanjOc3
RhTDDfQh+hgZafXVihwDbhB7USd9kHX0ecSphQLHHaGQyQFc5ZPFXWMaPX82U1EmXhPRK6Xtph/V
LgIlPwagqo+HNr+ta3HHDIQSMO1b8GDFpSk1zCTq5XNUkoT0dJ/V9npagxQohmDbDcV407ag6dN2
Kg+auW2/DuSi59Rt2gIce/Cj7vs6p8liUK5AT6ba9xOG3cfkU1z5XT4/B6awOxVV5tFvKBrluGRJ
4NnXcYrYMyVWX5gZJlRjYHkiICv9YpqliXndHTJB5lQ1WTpkR8ska7OdnWoIT0R0yzGJ4X34re6o
uvSsUfsgJB1w7FGRxaVzh2qU7jET0H4JzVroOEQkgk7tmBbDgA0/hs+5DzWefJKxioonO9kEjIN5
CybLnaginMj8up/pY+Zlm0gQaBC1CljukD5FC96d4fe2CNROm/UDSpFpX60sLQl/bnKSNXHP5g5W
VZdKdd85Kp9YtqT5StFoOiibkTUOA4fkO4vKNcHGWmPdYvIThzl9ZCI76NFdorC9mKP1eTAmzdb5
WzHoMMUT8C2Dqski4NAhuz0dwiK1DT6whC9W3xQgOQIK7AtvSAJgFbYqR5Xf58+kmV5awZ47BkEk
SO7EbTPu87r/UHdm67X22chplxsUqVALMimgd+FWNf1Fq27noU4r3P1WrsfrJe4IaMyBQFMm4Z53
URdVnJcDXmbhDRcr5EfgSH05oGL6XoeRuay6BizrdmieuswLIW+czSkQ6/6GOs+6JKqiBffqUPjo
PAd2uBs8v4PAkuW3lZTZCreyXBQpGTL30HAYi/OyUJ8D3udoYTbG0KTL+QL9mUBAxxFZAwp+vwKE
F0G7K+SUim6RSeA69qHJOBKiorTXcD+XOwOQx12IPlwdd5B6eMq6gEMgaeDdXSb8domtX+LyR31W
XGgL1oKemp1ee21iVings2Dzm1dxU2SogtApjg7S65BRSrRvq9hZXR9QT+O8wfpbXuJU21sdhRLw
VRDUI1sPVxB1mR1CmBWfYZYEXg7aAMXXKILgYtB77qXFZtiMbhgIBFEyqrYu6mAraP6bvTPZkRxZ
rui/aM8HzsOWQ8yR81S5IbIyqzjTnaRz/HqdeBIgPUAQoL0WvWl0Z0YySKfZtXuP8X49kTWvL/Zo
e9SKBLU5E53EhnK5q7bcakLYNLxFK3aNa9V2Bn+WPZozLw5lrO1VU1sRVvZ3H7zAHEDNKqDbt9V6
VPYsd2vFwm+Ru9YFptb8rA358svm09+5pO/juUytOMC0kvjD4D6KbfWvwbCIRz5KeizK5QlpZIqb
0uGUKvu3ajWCI4gQP3Sa0R5CPsD2Pc4mRB/DO7Igo46Bp6QPvIz13cBy7bhcLAAws36uJN3kaIj2
d1vo7VvuCXFxZuXy6JVmOK4+v6/d1iwWg8QTcVvVa5f56+AV86WQaGGGjGsoBZVWN2TfPS3EidKd
dJTkWHOqV6SKd5aKEF9j9xuPpJZFJRK3UxqfkGvEKashQiPIry8a5ImvBs/1W2EPKcupq/kw6FTK
tUE4LR3XdGeuvvvqga/ZabMwD4GLbNx1s1bxdVFboZ3mO/hPj0FpOOHmj+nV7rvxLKypfLJrICAi
PfWtep+nYlf4j1s3/GKy3pGsTXTy+dcql8cZLYQSzvAOqTMfUyhc9wqoVGLP00vhpxkDFzBiHF/5
BY7Si6bA+mx6d9XSmQYo9WGFgQ1jFU/xp5tpGtqCzY5W5V3MbnnuBQHnW0FCbXjwKi6uNPrhUmQU
7HXxnSGiUKG7H8bovZWT7kT9onZT6Tyk9jyc3Mm+lNXfmu8yXuviKS0H9QB9pwnTsmjjvtCqpMy2
d0cz31tnobQFaHUG+hUh8Bb0I8FT7WcRx+B5DTYcndb86DoM5yb1oKxhOKlhpDsAtJYZrbkn7PW6
TvYvcetbTJoUTPUnwyRaX6xa5LpzdZ3chTYkaGmYAptlWLnHjeIGJ3/w6mcOU4ri3th2QmsQg5fR
2fWa+ZaRC78CoDOPSuVB+QBLSMYb9+2fEthcDHssPfaadqMaaf51SdeWRVWO6I68ZFFe+jSYd7c8
zpXNv+NdBVZjj9RW4o7oRMWT0QRxsXRtnPXeOMTYrRgidBkkBbBrU9RBxUkaVUDhy/3GvKybEibX
ZOh/JnySc1Qje8cN93c89yL/PSj2VyEnnUgPDsNFTZjTttbOxht55CC1Ph13stKd4uwOS2hvB8eS
2wehgCrptGnvrsafUpf7HuhTXOVChdJwf9EUQ8XZlq+MYAlCdBYc/6kj/L+i8m/Y7f83SeUFLhWw
F/X1LzLMP/+n/5BVPOcfhoNZjUij4drY9xnW/0eg2fX+QS4BlxTJSnwcToCe8Z+yim38Q8frj18R
P5iHXMtn+M88s+X+gxCXYfAvmYMb/MT/i6jyz+13/zVOZ4aKs8K7ZaeZKVv+P6Wd/55btSj0oGWY
wb4FEZKFHiTKo91N9aVrmbSqTjhFpGdKJOV8I6JVasUDNHscT2kAUNU1X8UoliTzhjIJACkeB73J
3AtKNwCqWhbLxzqa5Tv/zXzvadl2oMHXf5UoUL8zIp+hYa1NHKyGisDj9AnvtDr5b9/H/5AHIvZ4
84r8yx/JsNjCeYEnDVs5Ttl/FY5SRFfmUouxJ5NRHYxikMgNSLnnxUtTY0fx1iYp8aU1dtGGpx2d
2nl12zZZSEd9D73fxmLUrccR3XbvL4H3FuRb9kw2EgoTqDa0z9zJfYZcRfaYi8A8gBqdHlkBw2xv
dJzeiHNl5zZ49mV6MPzF/Z2mcxmXdSGnKFvSi/Q3QJdpywUxaaqavP/t2os6MNewdpgH/a+lNrsN
mzPzHhjyGt0QmQMEqKWhjA/Q6jdHc4wID1X7Z7H94q+icFJHlTVGv1/nrBfxYI7No61EH/YQUS5y
TrOroWHzahVozbCpTNrgcnFVWI+y+w7mTT5XAoUjHo0u/xZVG3x0ZdYmHpCf2CfAlUW2yhwZZo49
ZsmSQoaIJX6lV22ehg+7ns1yV9WbJBatlQNdUYp2tC1eWWG7b5o3lFb89qsZLGHjzVXirY1/9cXS
Hr0hBcFDcuiQwWOKLd9SEcYSGi1RlQ+rX4l9OmYFXHS9/AtqU0taKIx3flr2Fol8c7w4o2deTWWB
kNCN5WoEqXypvQIpatP7Q5VW1cMs6iKuhqllkwO8J9qn5ZeiLdVpd6fmZyHz8LGlmcFAcLSv05RN
u7W0ujcAIVCWnCl7Veh0sSy2zAxX3P/I9CVme9vxGfT0svsJ3Nm5T23adm6YKZJahvyw5SJDxMAJ
FJZ6fyLBbd5J4n37taaO9kdE9IKkxZfyg1iO/V2g9wkm7C1qG/ZAQBkbjnRG3aOSpnXfGixxhe8d
ObXMfjiJ4Hh4N67lRm2Zt7o6t1pjswnD0o5lWxtvvu8PoSMozUVhTNC89OazspX3OBAq/4u7gTkv
o4/iWW55u0WMJsaogmoYS2OdLuwY9cfTbY77y6uAmOqbn3mU+gHzJctRW0J2sNk1bcZJsK3HzTa/
lTWllz6TIuZJ+N3x4IZus2JTs6SH4QDxxtDWB/BC/h/YUte87KloMW4407LrnJQM/ZB199lUJXLj
kqXdWD7M7OqL3aV1zjR0QADdfp/n6UllxpMcbBkVzfbjChKuS5pIOL+XkuJ8B08sAj8WBpUJjows
1ftsGqc0ML/7ujRjS8/+aMZzJ7W7zWNMRZdDp5A/LnXxJtT60rv9iZT4C+TCZzqMJzPvDuXohIHV
xH45792xuFouAmqKfSYv4amx80GFVetxrvUvlKhfWjm/9R7MTo+H/aYVhnCO4GC+roETO9X0O7fs
l7wyP1f4xldXc8W91gdpVDjKehjM8mfNcWCEalnuAFBeqtU9TRqK5mAcbIaIW/+HqX4JLlM7Sctw
b9JHDFm2j9x6eNGDNuFEiqwU0842dnloS/+iijoNcfK8EMGD5It/Q0dTnAc0Qeegd3PY43HhouYF
439lJelmfdcM0/HKueoKuhVMkWiYRfotI7PUOfWLIw8qL7tvK9fauGwykHOGE1dQwgwlPrQy9/9o
gaUd3N45lfP8MjuFneiOEs+GMyUmqxrezQWO3zAFqPcgHOv8NDVbaJfvs1Bq7960CtffoooDs670
aJOfztTCS7OyKKvKPzTPT/gbJAQBjnfl3pHe6JOtyBo6llcMPS+5fwd87QVQHhy5qv1JK34+YLwu
lGZ6VUyAbWVoUTnOT14DwtJt9oU+Rixj8InEFWgRZjzm+ucm9Ptl0a8eytrqT5Bha40ydZ6StYDa
nRlooowmJkuiD2JJkfnAmGFBV/AYh4ohMd08EaRXwjndjppNYKZ3EkegOxZ+F8GlR57rtjuTk2ou
xaNJmxFqwkPXw5bgucUHnC6YzPLKjH0OWZT2Xio/KQIkzry5r3rj0RiDMoYeeGJgAWVVCy7kSJEb
UwivnVy5A/E96WVxX1raPQ813SHNu8dPA4AL4jE4sheTtQet10FLbaNhM5tETc795A8wkqW8n6fp
IrXxl5zbu9R3IpVmX8qCDr0uC/SdwNuvegFtedDCLhj2WBavzD0R93r3iQXa5zqVd+3mR2OpvTlW
ezEgj5S5vYV5Mz1WvCwwE9ax7pFPzhV9gbCOczZPcDtZqCTN2PBqIKIqYdXpQTmvpsLTUmugpotl
DBKnBxJXZkF6UEZ/WRrnuki3JMz2h+crj7E0WYwvFu+cqpGIDy60BEgkFEWW80WAag1YaQvcOeR2
kGqrCoWptw+tUMvLRoN5al37qXbQT4IGp5Rq+W1baa20wHXGTY9RjBM44P7WeQ163KyZ8qHI6RPf
P8LtQmVxohde99OSG4w71kRZX3J2y3i1pxRvkOZiDULwwKUE08rXrl4GWcTkpBF0ze2OEX/2rBWc
MUMkl+0LmewpFc2bodz7zWqst8WrF/+ypv6rz9YK8Ci7CY2MfA5yKleqdpIhKHcQzgOYissV5Jvq
3nzJFo3J5msatOKh0W/PNB26WBn91vHcGm+e5r1Ce4u2qfKjwC5/mexE5/TLq53TQHr1lra5V7XI
w9kaPj23f9gWhkYtfvy1d0+svDiCdzt4hnrzuzTgRiy/xn7j1DL9HXmunw77cugxKAiLue3CnolW
6En7Z2q9V8G0L5SOnOJB1r/ZVIdVQFM4GssuGhRoHq0H71F21FdZ/Uyo8Sg199B2xcNQyeccTaEe
inOq2SAssJ3l7cPiOfVd2z+P+nColzJemoCCZcHz0b6sHc4QQwSCOyXY53N+qm6gcrfpTqVvmaFI
nVc+8a8AsjvsRPx1+q5irRXXRv9Y8uVm+DitlfpbpvIaKEIDdrMP+uDXUhZPkkXdHpMRA/PhPs3U
E1uZSD7OnR1hRP7MfYyNwp7s0NXQGr31bIyEHRq4slJx569ak+7ZRHXocmDZ/YZ6Rshvoz3GqwjH
i4nhQnx3WNI+9rR0u+VzbGzUxwKiddKV3aX0xzmcOMHA2dWw+OYNiGv/QNzsd68rvi27LfaZ7FlO
V2I1Z0ZqJWp5zjDARuacSn6hu/NHea40PSpGl57b8Uw02+KpnBT6rD/Lg85aUO54M5qG2Q/ZhH6Y
gPXhzOnsnd0ICuVNpwuwUWChOL4uDi21W/e7cTSS2RkTY9DrPcvUbqEqYwg1UruhPhjmoWgMGZm3
fYvNmhNjlXtAxyetbh/xEXnhzIkSjsr7xOBZhv2CGroiJmYyYMBGeQEnsOh2pFi4yEX2u0oloiOZ
sNAwzCToOj3CBfzGWP8RXtzVsJ05xlof4IRyufZd+geea4zg8CgKBo6y97R9rZW7djW5wAtnYhk7
nE352n40A6t7ZnjSIffW2XDW4a2hdMP+4h9TAnjR1Pc7Xfp2mAsRjVv+1wjKPMpaJDdtfJCe+Yar
65ClbQQnnJPDrCJ1uyndinE1DuwQDe9+qf1IiLw6QueG+ejoV43Z+s5q5Ke5UNvqJBcine1Zoahb
sL84Hplc2GOUCR+RMO0fN1W8lSo/6BzUOBAix+2iQjUcut57l+odR9tk7XNzAfot9MOwVK/epmOZ
l0tSNdyoZKXe3Hq9EkcIO3c71N707mZYghrnwRyDQ9Etr3iIeKFre6Gcn9VFVh/KHTA6O5zm7bxN
y7mw9D/d4E9xlhe32uxspuoXtPecHFvDBIkJ1eAEFSHJ6WCBNvmSY5p4PZ8BAQlCcb9+wtfBq1Zu
X3zWL2xsH/ag33VFDvde2Dfot5ayDmL67Tf1IyDeSz84THw5MuPSddCJFydjRNhbXBsgvydtM+LU
z5BUjQtAXqxF3X5olks76Fhbuuylddd8j1NyCauZgH7fg8K012uZ3XQ23L746AyK6THCTIpAZseD
9eRn/YmYT2yg2O7GcsztxK04dvTe5aAvX248fGbfDFQd66+hB6HRTAwA88Q1ETF1d006T+0tUbz1
Vv9UVx11PUcujgcG7pjdbE3t5mqZ9mMp8pfaytjmMtSOxSTRxX44BzzXuNJGGsbG/wi8Zjga+Vjt
a1/NOzGZwbF1Jvexo+xO+sXrAWvAZYYimrZHPfeYUxZ459SwWX+kYhrhC+B8oTF726EV2cHL+5Az
hKhjuSx4ZNmxxloGu4LzCjVTsrld1065HaTfTu1aH7ozFepWZrTo/TItHuiojCxql44udshvm39b
mEOYyxzrBcwf7dyEjy8MFsP6U9FpcGYURh1SNfR/Z3e89RP5bN36c+OIz6hLsOEZy87peu2ekF/N
GoBUnImgagfN8O2kmsr5OKttPDAX0+5IJdltuLS31Ha61E+oKNYu9eCah6LDNs1uhilyKnTmsDFm
gSTCkKUNWHS6en7343DWg/8qb97swExf3b6b2DaQridfVfKD/JAbz2DYq1AnSoHaCbc7wsMnGL4a
7cEscE+XSvg7iODWYdSz/MdcNsW0ELIy2rcGA/FQ6Ld5TRZ0jGQbsfxVVa7dN2mNiuqlp2VZZ7hx
bbNf7W7tOe569yeFwPJAOTEGEaKjfQfgkYEafYtzIh3AaeVSHKvKtaIOV+9BAT97mzvN+BIWFx+U
7Z+tDbznrd1Ugj+5ZwK8ZHfKso51Xr3hU5Rhpwp9vwB3BErvCzOxRC5gZ87LHo3cp8MSGOeG4SYu
aMFhdmATU1242jP4Sw9oY1cRYaC5XMOsDZwTiGQz36ee1b8WgZ//mbdp+izdxTr2TjPt+oZ9tY7d
addtbLSrDrs+6tNZnXIY+TuGsUUY0OTvlynPv2pOdNC47kq9xmoQ7zD5XvVQQX/Hu+gMZ7YeLLt1
zp0jG7OhgBtyOcx+moY8N+IdbXf+Yqr1Pizc92I+Y57o9m1vYVseM7f4rVsl56ocgryiWxqZRdk6
42i2YrhYIaYapcQey287F+XZFrDjmbJTNOrEoNjU4rEdwSrTB1cfMS/oozxNw9RdO9utYoKQ93zs
5YX4IWh4Q3U7L/NZ/OJif7To5QTQlrkxl9u+S5fHGhT7YcgmdRYsnthtw7D91mwYSYZt5B9iYm8o
b5j6kbly+qs0HevoZlT4/GM+wRxtrt1IDisMIO6+BhwfmA4L7FLK7Zgts3we6Pk6ePRennOH3xTV
3UrtZueaKGYYYIoI3D5jcUKnfyBVl79oIfyfMZPrbgVKdhGSrESX5es7+OfsBSv9EovK8e4xV/sJ
RsAikZYamIFVuFpM4g+cDEZHXXNbn9g2xb3uVZzaCxTlvl/KdztQ7UNl6s29l7ETrrBL/Z7Q9/xY
DfN0AQO6fWJU5fjNR4eVGjhSzMpYz/YUjPcYardP3g82lbHfunEl7DGZ84opKEsIiqucIPRAfxft
zzhISkhq1osMuvbBCaRN1NUyX+ECY702lcRF3a8vujfwlqHTGzAyY6zH4arJCK4UyPQCPgdTgOlM
t1Lc5r7ufeDmMjZr0MWNw0ZwCMvmi2whnOWpKHedDo7MXYLywJRsjCec8CJSuiG/tGmtYl6lejKQ
8Ywzjx9925wS1VOaRrjqmnfmatu5MQQTWjItZ89U93Junl12qDApI8Hk+RQVZoGK04+N/bx5wxSZ
To4iGjgOnbHI+BXZpj7yDasQBDaMBqJVr3LR7ZMBFDMppzZ/3ka/TAbTpYD0PYm/YcONxW1vvKSa
HjAiFUFDsbY63oOma91j34r6YvVZ9VEpOY27thTedeS53Aksq1TzatTuRLHm+cHsaARrzGA83R45
NqiI2bmp+kHfzQsu+yvQLERU1a0T9hRov0yoGb69NEDyX4uUuEe4BkF937EvDTZscesFLR5I08MB
nIx0gHTwNh2p3/vuSyM39gJ4thdD357OXp079zXVCZR0PmLUW8aATQzARej3oov7oaL+ceHzJMAY
65M0O/ltbNI4Wnm93SROcQ/0gZeC1kfGZFZ3beWop2b1jHdfqfGhxXVQhCnd7JU0i7Mb3fJXUTdG
fq7sLX2uJgxnMFiHD7PRrG8sjy6muWI9GjDtfy9Vk37PpjR/j4VuPksfe5JbuGyE4OBjnO1rjMyw
MaaV3MHjWN68oCmmOM04kdE8mKbhT/Kvoz3SUxYdlpNwdQPt068z8XXbG4KlHzkzKdO6P0xBxhx9
LVRKr4c345BXdfBSN9q2Yw3SUDy0+oJx0fYy14x7r+O4m9aRzq2e2/SI/4wjSs8GSVFfZGNCD2w9
+2CC97O2Og95afovTCEoAjprHC8t2492s0fhGLKsGYY5cnZ5gMQevOEU9BJVW8ZuQyB3w2DsFg4M
KafT5rTsrhJ2jm9sGEVqJsD7zPO8+f1hGWs2yKztvDdJK32mqjJ/2do07rna7QmCugP/ZkqZ73HS
Nj+ZMQ7HpTXSe9aq2m+Q8Kd7Z2DtSFjw86NGFD5rZ0oOeUNK63VgAUu9C7qteJG14e7nvOhEhOPd
jeoSanJdMkJ2M23PlgD72HY2x/2KM+e5q+spYYSks+uDTZz3/Sa1a9G6yzcrnkx0q008F4sUflwv
mXk3ynZ+yNbGjNvZG6ooayoREYbs8UoF+IVCy6zylw775lHX6/HVXJV2XBdOpNBHTv3wy/Enm1YC
faMIUI/XMpFz7F7YoRUZJSaqqX1IsboctEzfEmDQtBMGixK78ZBhRawooElkpGMKmtyV3tlebhmu
Miv6S9cb5jkdB51v1DD7kHtCYERa7FgvUYA4wX6yUSJJCwMzI/HXl0F28lUQPnHwis5YrhRyXORp
hZYYFWqWDzrHCBWB8PvZSz1EtpwgSDuzr6s3MakFNvVV2zsUtluVw+w3qleauvQ8uZM402D2O7NV
8nkO2EW81J3JugDirI/IZ+JkSWuNpspezj073XHF2Ld+Lm/XyBga7goLbZKlA94zYbmMml8rxhcp
LPedvSLufuRvenPYWHJQ8xI19TpasYX0+5VC39GuYna85urkDbtI57b8qPu1TfKg6+O8ZgQV2nYR
3AoMSNsTZ4iTECoz9xaK9/I2jh2Bt7Iz2utqgjXGMrQy5d1kuuwaZsXdPa5EcY9HagTIX+EW40EX
/S+iZ+V31/kgyV32yp8LOag31kP6j2ON56keZPu9lbL9S5AQR5M9jq9zA8KwrgP71zSMBTuhgCk+
D4BuDiCsvGOXsUuF26LSri1hkPvhNghn5ZV2xFgxRnVh5/fC6awLJmNMwfpkhkQU5D0qE3eWCsyv
woeEsq8xXZPltB2VkBmZXpHF8BurIhuSrK2siDyjndAfNrtMG/Njwal0rqh5Xrk/fobWpTBAXcLJ
GKgnjTDIyzZMiC+LzfaehqMmj40NHy7hsbx99APGDjrKZWy0FMyT6KeEIUD7wxSh28/gGxZmJsaa
aKPGszN0Y6CHdj83l7pFtU+98bEfUb8MZ65fVC6xCraBeWIsOKyh8i12KZFne82r0dtx2PV7zPVd
XNhrNcREVLLfzuybdWIWvB6MqUtGF9VIAJj65nu1aMmk+uPNZh0rpekPbrBsd0r3zJ2Rm2bsre6I
o0mnecIZjAFJrx1qtY79I97cP6QpJk7iIS9BEbz0Zbo8NZ5sME1CDwn5qE5GXyU7oo/O9lrrJN9p
Km6ux8JpemprGKcYniZfO24bE1G2aaWxIXz51PPyi0Tv9diWsvazKfzhk0Nmvtjuul11fELnnL7m
UrT29pqZlgyV58pPgprmB1F0N5qZAf6uS9KDbTr8NAHbrLAppjuJpILFmhlaqHfAmyK+iS3CRzGd
DTtt7iccQl/rmB02y19OZs9nrSsxwqNgU+gRRXp5YGeZDbZ3QAGM0PEqLGp92VxSOqzNXeqH0iFN
UuIyPDfwllkg1LYq4TUmv7XWnV45hRA7aFH3tFZUV+Z2Xg1fxLqFdz5vrZ+qXnE0TY2ZMx0hFgbe
Y1mLg8W7aOduBQZqihXxBnTK+ON6CImmYFK34LhmyU4+X/ttm5JyTW+86aE9Lb15rj3MR97gvlt2
7x00a7JuTqz0oZg7SeVb2Om+szR8fSQvmrtxYPxgCu2uLjqXtRr6V+Xn+RsbzfZ+n+JwZwn03mmQ
8Wi5mLFXAbXSkL+LamQLoZ+tdiS0hdmTy5eN9r2iB20UXb60dKBf/ltGtDTOqs0j8lNG3jQeLV0A
S5nb61wbMfq/9jQNvXWeKvQ42t85zNNb/z4a93KQ63tbMk9ZKLzYwsGf7TE0Jf/XcqnHfu/1s/u8
mNlRwh8KmchvdKJ4IfMyNr3mlRVIr129+QC6Vv1IkXFiv+OnNqnbZ6+V9piV7Nkq5R0MygTN9mIJ
/TNt27NPCGAx6yMRqKdyaR/Lub8CnWi4FFZ98IP0MRt7782wWNaet1MasWdpCbXePZZUnm6oz4v+
TtlJ2k2zkXvU0+x2MmSTko4/aHmh2aCtr8Xenamoa89tvjfk5tNWrqw/NN1+msOSUvB3scw+2YIs
YPEinM/9LUBch4LCV+7QwtbTokHRLeZB4viavf2WOzLaCt96D4pKRVm+pREzuJvUJOcnxSMNIwQj
usco1EPMHiorC4e1fBlWHzZqQwLvwhYhvE7L3ByVcBgD+37zyZCbnroe+l2HKTRGomACv9h3Or3l
XtWrPAT0bZhqLfNvKRf+CF2kXig2bdzPlsYpOeT1IwYN+46WFLG3D9Z2b7gpm1Q4C/eL15x4YU3v
5Si2cGAUj5lfIeXTmR/NJU/f9M41di6WyDRUtk3TUOnILqE58ojB2Jh3xkAQt2G5hHxkD5aYD1Cq
srDv+oqLJBiuzY2xL0nZJ4sVBCOmdo7myMhwAuJFVcRBfKz7atqqM6Hy9UK3aCcAzkXU0irXuL7n
8SNgfvhTYaYfo7XL1Ke+OuKpTq2FmZExwtho1jNScKvHjiOcY4PlDQPjkrdXXdMMWPfOcOFVPb/W
uI0vAwacL1cbBzQ+qgzs44YafjqpFtZKufk7SazhvKyeYOC7Fs4xYNi8b3V7ssIBL0YWTYW0KMH0
jMwhphggM7PP+3YrII2DU+1MBJZ1Np7R3qbXsZ1Y4BiUjWslA+uzLuzt0kSSqcVMTx3LDLtI2+y+
wZ1ttGwJZBj7XLNc98SiDPvq+XPF0L/SjhomUaZKsF+YHXbICe1G6KlIz1hztBsVJmtOqV6Az14t
Q92nlVPSVa2YIKuKHWFO7uHMZigpeGLaXIAmc6vdJDiIp65rH43FwNo4K3aJmltgXCkYyXc6K/lC
K8PKSkOnU6Dl+toHu6ae3QT1VuAOIjli14HZx67yvZMuvZe6Bh4UOXlW3vX0pefC6YpdqhnMoehu
CZzavGB1fe+mlffXxML7sNUOq29pPKx7a+QBjCYL8/7gufXZawnDVJnq7kuWjb8zdJt2hVZrsVsV
JnzUmr+PwSLjf/68YranxyltmSTnWUee2ZvXl9YZxaubptlhxVUR+oGvdpvrpHc6e4cOaf6Ym+LT
aot355YCFz4gMzzj03NDLuSAsdf4ILhkPtQmwH1qr+lzyDViDlWpXTBHTwRndOFGUgb1w6by4nkd
RvlI3P23WaDaJch9EvGpciD16MYKs0IrSqZdmtuKJ4NS86ltK/ehsyvI/kXTeVHGaorvuXDqY0ny
kvm3bTBk4AzTOl37a/AdRrpT5m8NXeiO48A6Zr2tR0C4WVpXW1vOeNRw8fWKHAtCMJ0ka26Og+yN
31JLvZiJrgPmQFMnMU3t3dp0/pFRYbbDI/87T+VzneoCWzX9Iuoqv6O73UtYefn7R8vh+PIxj/d+
k/RG8Heotu2lNHMzGv3ijyW74ax57J+kA1+vflOU96jG/gujc/2JUPDIrjHTuBZ1hfyZborZBpMx
MqxV8GzB97DD0SuDLxr8mwOX7jckCuw+LmaL5rRtQOBMs6Sx9Py1PeRz5SfO6jt/uP1xfEhlvw1Z
mx1o8nOkJi3Y0Y8egrLYDqPTGHboC9fbTeAEdlbQMlyrpZGGXc44yFF9TupnbfK7NlAplsrRfdSn
2wyTxm7be03hRQVEsBnTp8NGAWM0Ef9qI3OOiFjGQ9P64mEs8/FuXmtxLefcmqMpYMivg/060uMz
YZgBgRZ1N/xt9CJ/HzVnLUKuYMmoY9b8BE/p64by9Y4ah3TWCfvC9jIaxU2yYHfGHlRnyCoMO71L
YdXqvpy1aSf7Ska+csbvtLMldl2f5LtZtZdpE+mR1B4TSbPnlA089TQ6W3tnsW4u7pTC8tewXzOs
Bl6fFoY+UiwUcjOJZ9x/wSOME9LfQW09CVmtV03+O3vnsRy5kmbpd+n14Bq0WMxiIhCCwQgGNZPc
wMgUgEM63KGffj7kvT0lbKrbel9WZrWoymRmhnD8fv5zvlMHhI/D9jUYdy3ehG0iu3s/GSfABCRt
pDS3Em/TrukD197SzhMhqUW8ZIwnyW29oLL0szn1kMcDcVu6Q3nrD90c9w6QEARH3vOUDHXiuNNJ
tbp+Q1vEIpPmbOKa4haDtrpa4NEO3GyLl2VxuuvsAcKaZrN6t7jlHdJmab8lOgvffGH4P9xKrfNE
425wqE3bcPKsuM6s8kXJ5mXUtBpzj7iGs8ZZXg3BXW8uBq9x615styNNKvr2dtaNcWAlb2+qcmju
0fz5t1pUQPYxspF5g66cwB4yp0NRmJK4Iw4sns4trXYLp6PC+WhsvLHur7oNos8szYKj5bSgcxy/
pzEvKPInR/F+gSsI/Av7jPEYdRZhmSBU49lO7QlvNUcH/uhIOD8AwfYxYv+FOl4X5cVNA8wQqDbS
XjfoNEN6p35gzOw01G3WopJkKwuvZwvWsnSNejdgLv6iNGU9Wk0x/Wiw79z3XOTD2CpNarY8mbe7
Gn85jsifXcUUki3z82DOmFys4cSf49wWKG27JIO6tyn8pv0AMd8eEpyfSKCunRF1g3jA9XlnsTi+
0MVnhzFueu8HxbVs9OkEXe5Q13JyYsO0o8ug3TmtumnLYGHHwfjDrtx1p5rT32Vvb4SUOvGFMfR/
gwT7J9AUztgAvd2kFsd1TEjy9j/BBbvKnCgk6cWxTzKy9YaqG6IQNkdNx1Jsj0dF7VycBjvaXexz
GPYw9HuFMe/2v/av/iNvbUWS0fICTZR0Ndu94J9hXkJY6UQVln+gfoVEY5Z1O+Ho/E+Y3L8N3P/h
4vb915H4bfb54+/z8Ouv/tO4bTt/0Ii0vvxAqRGTTeLofxq3LYeOKszEVAvhUzbX3/KXb5vfg20b
QBkf5fVWbf4tDR/84bp0RlCfBPPWx+/9P/Jt81v/wdMcrPhODxwYPzTiP+Hv///756OoU00L1/9q
Fr932c2dGNhbHIChlVQjMYYskjdhQnovLFCKTRqlu6p4dqIme6DvjottGGXs2diubbOpWKLniCeV
e8ToJf29qJy5uF36ejJvG5SnR5uNybj16QSO9rmLGRMq92LgATeLisZxEGK2eskwmHG7MYRlEyQe
cuHEINY9Vt5d6c9sbvBFNrderkatb7yxgIyYO4sy4skHY+FSPL8+FFpuGASSUfOysKnvMyEVnnST
xtXJNQ9aOE6GnrjOoSkx8d6tWU1A72UbTr7kjgVAbd7hPLZQpflbmefaN4pvCwSu6khZqOV/C+sy
+0zZRMfGxMUCGaK276F16F3E8NqoO0l3YazwYvYIsBJ0WRJwPBKb8CzjzeFHxEVgzM7j2NMcekfI
szG+KYVjHDZRlOI3hFmF5Qxb61Rs665vy7PZYB7MMGtUGHUVVJtH08APzy48oSr5x8RO7Ccd7ibB
Kqqr3SkeTKIeTyn9RN6jh9JQv0uc2zzzCYBtpTONPywz5KYbF6r5ytpg/sV9z8UYXvZw43ZKlv4V
HyeejEQyPfiYccVea69n5qqX/EodA/qAoW372mqRGNjxMy6EmLqtGXOYOf5kDCvkQ5n4Ge2oaTdi
hLXRgZ9bERFmokszNklFHbn3iId6GYvjODMpeN08Txudg8fmiZg5T1TTapbAYLWraS8oMsZyWsqI
0xZYFkyVS9Rmq2u9HtEAud/Xtk5Ix5ZThfOGR6HpEqOKxn7YEjZN6asGC0bLK/B4RXY1WmSEb9g0
nG7p4qBOuCLUKbRS3Pb087BfbezwtktH+ESg9Kb5JqXZTWMFHn3jthd+VR4maFf3WEr8/rRQCpad
/ES2TH24APGUZX2n9klIz/qRTXtbo/GP3qs/QnoSBGnippn0YegiJtGKCOiwM6Uvz3PFnGhUhMFX
xhvaOp6ju95JuYRMyWJcElKDaj+UzvzEfhBtiEJxNhJWMzykmZyvuR94Me3ek3EXIkg+jE1tIdZo
u16ve2X6yn4RV0CG2LpKVqTj9FxBoBrQ0zcuKN8nu1ktaBkhrBsmdZcJOZCfzL7+e8JHS7ENNOia
pSxeNjjWl8XDT5EazNBl48gbrFLEAUOBgWAD45pBVuiiMM55X3RvfuJlz2y43Luw4JVWg90mmpSi
nemqfel6kmzTD4w2eUI5BRwgvCH4PfFi4gfZ8r1su+E7p4Lr9DCMWmaeDRXHmaPTWJLV4vO5GRn3
S4Jgqp5C6+CYLQulXWaN6fJhW3SY27eZds3uKdL5YG07MnE+k2Vq5PaySya1NNVNQfS/b35JNRLC
k0w9Ce6+GCGf/KA5gcZCR2OJMqh6xzw/asg6JeHm6jYJ+9bCeeK3U4Vrx5o6d69qZbZIqc7o7mUE
bo7+moAXH2nMLJ7ZBvDXvDij9sbxtaK5cnZI26nAspmUstI8iFobrG5SikTbrT/YTHU6qIeMXUfZ
NXSX22jCn26U6vo1wnzqvy+l2xTP6MYjU6bVN+oSFZ1QFz/Ri9hF6Kx4W5qxr/t7lUGz2uQqx07W
sXuHQYXpZpMoz//sW4/8mVm0wbGKhHvoHAIKTYPTP+PNxVIKoH/k1WdJX8qTM5TGExenacuyuQKP
UOXF3p84F9g7kAi3+UGXBcfMKSz88DGr2czOw+KzrHAUMB9mH+MQ9WZ9XKul3h0HikMFmA9kgrOw
qR6Jaop+iEL8erV1wPtWvmasgKljYQ2HOGVGOxvnQux0KVjqLGAxho36iq410hBjF8dktTvMEpuc
KUf87y1Nyx9sFYNtN1ZZXPXjEpsoSEdAB80ZXyXQk6llNi0UUxN5ZDYOpFdZoQyIFBvbnuyDXesA
dZ3wyd51VH4QNkltr6gesSEuJMOrnhuy+ct3Des5kE7ggI2BlUA82bmJMgnFfc59WHG81ofECb46
q2jVR5ZyEp/6fBjaH0np6OYiRUNEocgD3nA/CPTrZA9Zvi3Abc3vovLDBnhk3dTEBbzKTS6TKt30
B5kzoNI+Is43f+qL9AwNoA73SZ4bScwXhLTCyEdmo1PofhDQxRhuXaHrhymY5UEo9IVNA0X5zi+W
yYzd2rXQlsOgnomnJKx4LDMNL6VYdB1bBWdpW83dIbdplmxVZ22mNFpFxqia7+EWuOQ66t6M4kkX
eXTjs6z02UTNobM3KkQBwwL5skRDy7pMhh8eVs64Hd3V3sm386HihnNO8sJ/7NQSwGsronSFatTT
V2k4I3fWQn4ShlzMbU8mHlVonOVu8eYCXA/t6ltG8O5z8E3e+2Od8Zjh5iiK5bvG1pXdJUUK0Wqu
SE4esFHSElf69rmSnhesG8lsw9Y9+zUvIKsOeqkVX3o0w766/z04/nuEptSVOfZfz9Bn8fVTic+/
H6N//44/52iDmCOfayrniDQiowG6/89B2qC3FToibyG/3raYY/8WgQz/gGEckYA0gUoFTrgmF/+K
QLp/OABUfK5D5joEW1H0P4lA/tmm+rd4oEfxBQlIRnOPYZq/6j/3eIU4yXurw6WhnaDZBwa9aDSW
YO3HhCamDjv6OobaI2i4jREkbD9a2MP3Eb4fb4PHoMP87IwKA31C9gk2ENb+rk7R3ccl4VgrFqAZ
MdBPplJGmwKmAQ59lvq4LeZaZzCMeszwVMEIdcA9LrK9pveNYZvFZMQ6e1A+Pcmh8RNiLtY42afA
beGzs9Eol/Fkjv1E5hsbaMH/YHEbwL0j1bayjegWrLXzVjqd8cb3IyMmJPGUhklZ/URpDG7Af5J1
4aawq/A3sO4tp3kX1aRc/A6iQEwTbP6kTFk/j+yR8V9Z4fjeFaV9GmAmJpjFe8kTKQmGj1QQAty6
E4o0X0OysDzm16S21E30K9GI3lNgeN5tw8mw70c1c8ou2FS2orE1mURq28WmM3X4FGic2Aw4U2Lj
rMbVOhem81lr7jY68nPz5M1zA63JNrAUFyUUHc6LHuYl+JGp7EV9ELoMGRqFxZ7TCVI8XX3uDLdp
q9jRdr3dv+d2Ot5yYtf+ltMrXNA/A3m/jBIbQ1MtY79dgj4/5DLgZJUsBYD+j49IkyF+v6B7by1E
zW2O16Dc6FAIe5OEHWv8VixkKR3p2ReP+M9dG4mVCDavRAwmc3X1kWI9sjxOd+sUVvEtsGu1gnC6
oDkN/OOeOkZmCEwd2dxNz0OPO05WWljmXUkb6jDq6VryI6AbeNr9iSPsE/BuDoe4gNixhd9Gjpek
n49hBZtPnJD4f57CaPmBUDM9YNVye1YEHjOPSGUnCcVWKUILIwp4ILJeLm5S5zHxRP2TVXfzIyN0
mtxw+voHmQxZFXf+nF+JpuHewdiksq3O3ck+lkXpHJO65N7Bysi/OIvs65uZyLq9w3ngE88avZld
2EBiNJRirrcmaVW8aSl1WHZrsE1FME5faGfHB5/StftcdVPY7CUmEa4/kzG/o75jizQBdtISZip5
59j47nnHGt5vs7aaKwtSnNtp3VZ652VL+DGbGsM7n/Ni3NG+5Q8XbixOCSkhUARaMACCqiHfEca+
KspsT1FhfarZlg/7MOcH73D7r6tFQkOAr7mLF1vBIzzazPmSoN73ASCjttAFE1cVJM8TiilG7dx2
9kwNc8szsDe+dV1UGdtxalgZtrr77Wfx7GY/G2MEFKQgkkFEoGddaY0Wn8NWPzZqti4Kn+17YnfD
BCQnSiCoFcro90kip18qbU0ds9daug30euNetzDJNom1Ns26qYeuV9ctuQaj4fbaLRZka6szjM+c
mCE7dBuWhFkQY94umK8v7GdIRySJ40VHydgPGDgrA2/Tuv2RBfdSISr6jQSGsTTPEShrbze7WuqT
o6z8l68Vzu6QvoJt1SbJTGaJ0foxsjHDhInN6YO45wHNwte5BDGBebIrcmDQeRy6AiQZNmfZ3xMy
cu/amXP6IWSZAzpczeG8DThXwt0AqWPfkQLNIbupFQ6XlbRkt6FW30hSqJOvR1A+bVOPVwYz804w
wqsdnA5gSwv8VMhtsnsfpkjzfe15+3nXmjEu/Mnjy+aP5negQisKYpqj9lHYdqHiPDOXV9xZ5rcK
7C6L46SPmqeWcQ+TGthamV/HsXPma2VwGd+XIxa7mLGsgtKTB+AoNGuLkJV7GV1hCYPz3IJwknpX
p2EtHhyjSRtWiloQ2sGCXGJxGPL5DAyUiMaklbxIvC/hNuVL9qEbXqsYNqrXgKYx5aucmce3aUsS
au8YCINwh1rEyK0zdDBf5kXBirc9CijiSgc0J1h6Qp0O0rF3940qdayDuStuZFQ07xAHzQcMDcK8
rQWmtzjTAq04TEL7ec4HvzrmnFuXeaYn9J7E3qgOUTMUh3RKa5jVsl53zXgy0z2my+nRn1Y3Qo0f
CA5ZVo9JeGvRjTBdA4BNcFCDSUTDFvOCvHosccZ9VtauGfdhoe8ZAeeSSxNH2ixBh8WZ0H1/MLgr
H/89t3XzzY///R8olv96avs/v/ji1eKf0RX8nr/AFe4fIeMaQxF13AwJLrPZX+AK8w/PWgc60J4Y
K511NPtLAHVCBjpGM9ODZ4Hi9P9mNhiiToBqSTF1yPmx/l//SUH9i+EAQPVPKur/h+mwEjT+Qf9E
FqfSjo6piNmQB4EVIML+Pbiil6mpPQOSl1WP+dlwwp9Eo53YXPAqCejJ7I5PbYeskzQDfMchey9w
g+/DwdvCoLR3llLNpfEnjmMeVt7eqK2+x7/fF9CXEpPQRx+q6L73+iTd6UEEgjV4Opb3Re7pYddm
rtea/JSWrYfa5NQP2989LV31w/PUdLtMvTbeZGQ36ZvMu+rb0AXDpXODr4B7/UOJtEkIKdJMG2FW
0fHjm8Uu7f3opvUZ+UD4FrFppOEDqzYDtnwz0ftzoUySXkfo2yralF04dmfOtHA5CnpS+kaWcBIk
19bQI1uqSus0rN4IqF7TFpP5fbDeBL1EQ+sW7V1l8E83WgxdSf9BHrOJMX7bZMknoU7uUJ21VxMr
WVILhtUEkxSt1z/4NeKOZWFi1M4tOaH8QP661XuI+BjvInIXVBRFtVXthsRrXvXC93+2Y62tBntH
Tvh+cJmETHKpZxJPcOCbatohCMa6TZlZqi5EJqisX71Bbgqi8BNc5jvVc+LcyWrE0oT+rl6VYlVE
i8RF8yPZY+FaAHQXFvy5s5llV7uwufe5ZVb91PMAIowmPTnulU0cZDMhj9lx5Qvoz5n2cHSpUG/H
lF74rWNiOUDC2uIWGMN903vz+DrPVvbUR0xsQKtfWzEyYCC/V3tLmvm+N1156/GywUaSN4S1Y+Je
9+Cdu91stXZcUpkIHMjfW4P+LJqBPRpZxoPHPsu3o0Jz6uGeGqIRm19psRoNPevKVA78q7ARLDeS
j8xwGjuogWmYEl4zCmccb5CY5pdAc6LGZM3vtAdCqstPTTqyxw5AavfbZgFlssvUgnG6QNbe9IDz
N5CZxwudDDcA/gieZ24zovhW2QJ0KLMEMAOHk33vlSM+QC9HcgXfgWm7VJrEXslAQLWkt7WBch20
kQJZGJOPCBDlVmTEBgbVDz5ptYmsgcMS1jWXpwmvE3LQNHK6l/2zlSzBNYdfX6AQ280PAtnI1D75
is6q3SsWwBWGUm8t6WPaTnmQytDc1+5ECFjMH2KoftWOOEgLoJfszsuSx1URffmFM+0LiWkzUdE5
sETyOmYs76IR703uJV4sCjaoG6/uCpiIjZCCoF+TgMIYJqP6afON2vPBJonVFzintstSnHyvrvcZ
ZsInd1nYywdT31+WSUbE0zl/CuwS7XQfEPqhhZL7ABmYvB6WLap1j4zC82xacn0ybLN6rFUQPKWD
efYx68N/kMZ86tVwm8DCQe+udbtpiOAyI1GBMm2EP3g4RRuAcLN22nK/NI0+hKIbagJg9FwcpnxR
n2ZrdO7BcVcL1aInxwZqObHstfviwexLyl/1OkWkTcMthfqr+t7uCY9s5CQzVtKBZ30NqQWlAQff
VG3KoEGj8aN566Z0CORGlf7CC8fGVoF9qSqHfPtY+A/GnGYOQeHyVzS6WJujvk8Og8iGTZ/1FlYW
laNHhrQ57tCAxeMYlHe53VlnyosBMRZZsTXoZHlm5qZfAq/YwdS2c6hEyszFNdPYNvRvFDtj7tQN
+nREwjmSH+5i6FM0t/ZtIOd0Zk/OlmLjTmV+6FB3Jzy8rTNCDoHv7GG3hQ1bZZLXWhnbchw/u1La
FCN16Z7XlI8Z1WZNAzN+XqZmuDVIQwJPLKwaOdpP1bLBI7yccC5Ud3ngym95oGGsYxU/FH2mYjqR
1dFvwmcHFhAwAe/Z8JOQFYZOqaVDlH5JXftaSiDFxhAe/bwNcZtO4YEW7m+cr+qkRTCcI2/cumT/
9DGd5SWowKQRmADKTexBmlx8NqpLkzCu2hyG9ORzq9CezU3M68/ZEqhbwxivXpQBSwtzakmJbBPL
RAGIXP8ohfAfCtomTo4W9ftQEH5fepeyj9a2352ofegNdNw6IyxbKfnCBxwf7BCsaN50U1jug68s
tv603lySyPuZz8UPOxi9Aos+3gBats27Ms99TDkpq0OO72Yh5FOp3tuOrVMfEU4feUSFJ1GXQawY
ZC+tKavnuuLuu3GxDDmG2Z6lFVHNtpREP5dEwcfIe3v5bCSZRXCVjcZZ4cm1nx4tFNMD3VIjucaN
LVoq6yyEdlUMQywRaDHP4fxZcf5wT8tkcUGF54pGj/FMK9HFnORj0lkLwVjt1pywiC3JW1ubkRuL
vOKwqP0IFRLH+uJF25a+0mMpRME+QVj9x2IN9XMHiOFGYIy7Li2eXRDITg/YRglSb4KW0YXFVf2c
BCJfWyOwsgGpLnTzYFDBAvbHwe6epK0Gb8tj7HPuZFVtq87J8JGLYH6yc8FBJVCYNXJ1/30I+M7u
3TbyqPPxW/OVpJU4OTWY59nLmTQGvCMnrDt35LV4sCyaRShU760dROZ5EiltO2N2ntj/RBtEU24u
uVcbKNK6ey8C0rFb0wWttddRUt37xBjcHd0Q5aUrKr+7Nbk1sN+jiyhq7eE9ADdqn9lL3VkKHJPG
PJsDmwRoVX+vc8zGw3rBBgTBmtmuW4z6oqBIgsqysw+ZItmYjIjFjsXcsm4bYK7mQX6ytRM9O/00
sQ1NIUf7dlnvcXUdajlM4txmziPLRVw2fEwgF6S6iu4zCrfSvUgYVzdJOZZfqcUFiTWOldsbsUj6
NQSXRoxQMskaTEsV/47CdhX4IB8J5wDUtOe2HJp4yy2gwOkzW4ngJ6nwhyQ3O+5OThfMN65ksop5
BzubOtdZNq+uDCRwyUk3ah9VYfBpi9G8yB73LPxxLjt3GcInC2E/504uyw7IFYsSzHijDTvgmMNP
ZAsN037cT8rX7WFwjfFXbgWsXAxlvAo0jXjmo4Q/37Sx26YpJs2uxkSuvca/DgQiWYgWcTbl6Rlv
bHjS+Nv3ohneVJapvWQRZZD4xXy2taKWvQG2/c3EJy0uJrRHzNZQfFwkPN6qRr5NBYwGYp3mZMW0
y96TCjjXjY29vfGS26Syh72RcJeO67AvpgPyjmESzqdHFJ4BLO0sEbOMB0LzSBy44aFUNfAO8sym
lTNpj+hu4x6TPgh1Uf4kNeJvcmoz74SpgksC0hyUyJyiEFDTY98Rmh6+WOgDhVtKfTHxI26xKcR5
IPOHDIyL5oswpyfXcW+9wrIPvMsM7U7lXmbHy1hIGU9qMumrGgKhT1SgTLs8Vy926qstU2z2fYH2
jZGhjqk703jXalg7AziPr95OxmMfNtYv3lh5TMvcP2DEe+DKMUUbUQsuu2OTvHUyAHhgONFH21rm
sM8mLU4ptt/xhZMbTlZHRRZYd0UAuxrDF2LuEHMGU2o/pjVl/BoMU7w4iLEf40K5jr9SuRKo2Sk7
Q3hd+KTKz8zBE9lhsCU5oy35nQCqle9cy/vlOQwwO3waJ+gQkLHmVAl5WCYPkBN2AE7KvKUFPI7G
HI7ZBNGsdIJhPg1L7pYHCsCWCP1XErLChtvGkqjyWn7YF8+Wv+DRm4OKXxfaFViccSQNtYEj46cX
ohOed8l+M9+AwgnnqFYq3BDhT6CWjqqwOxdpioo+qFY87fyGLN0Y6i7m11HB4IPgze+DlVRXczBS
J5NGIzme+Tfizonwjh1smkK2XQVnozZ4PG/BnRIjWMl5OZmR+zKDWrjH6MkfuYOAlNfExFGLlica
nDz5oX7bxVyMYxwEVKAR/pb951J3lnXsRToXZ/ap7OdXD5vZG2ubl1e0DyD9px9FkNmYFdqIKXQG
L/zcuRAd9uR8PMx0bclzd8ZmV7Wuq595jODIw/Stkp1BaMoSNr7KDq//QAx6gneFhivmaZeo1U2e
mVG/H0d5jUZ5CJysegHEob/5HoCjLVSm8M0jliNOuSrhL+WmVle5WhyTRHhfVU36fjNEHTEtlxwD
lK4h9fZF1dbdvtLMU5VS92o1YAIQjT5Fye1oyzz8MK3OTUa4rtvplBMlHnovJSNIZoxVmpfYTJyR
MQCULfMiY0Eu4eSZPLsy9oS89QdzdagCy2FJyYIuT4/Nkjj+1l46jLPtmOPlrPvIxwU0Fi4KXWr5
HxPJHXgKZVvK2Fw9uIlR+QMwr1kXu/m3c5cFp/dAcpFHW5ZOoj+LLIX2NHQpvQFKrF/Uqqp+EX7x
yz3leBYpHgS9rXaHdUpKoY6tXuWEGsMvrPnI7xbR2DffGEuuWUNWR2fTLZr7gk1NeaD7r2aIc5p9
jd9uYJlKydrF46IGzbjLLZ77uKDMb3iUM9g6FgHMUqT+cWiG5E6ZBjuJIBPNC0ucWezntBvwyVjd
l/ItbAiLk/zSqw8dQdnfBChpNZ+WiWG2XB3spTkOpO2IcKX8dyAx56xWeHNy2vHRW/3yqeUtDiVN
uMzj5LetvhNJnV964gYtI2nADNn+duqj4XM5cgZrJpqIOJfuIMy4yb5v5/5tklI9RgsABKDdI/ml
gTPgWxMlZnKqudhpJvqwbOLM1vhBSLtesIS4j24xnMrULA6WZKiBBDTZ90MkyWvNydzrAwsHukTR
5IrpUgNX3hC1g2FN0EO85QsNQqdoAAh8o9naMfNmMx6lcknTMzFHrj+jIkmIhOJb4RwvSmRPBIga
jKOt7XPhcwW479Ya/fHGGMxgOiKcSNgd5Gabe43/LI+NCPPlqeee9R0gDjSDIjMp+bIFTzI9oupG
Lqk4UqKGfzvlob3L+bQyqRO7pSSyJGU0hZC0mDEfyY04+x68QJy4KJZ5Ltw7O6AfASFG3ysYKiQp
64b9m19/C5w+PTOBhDcR15UnfLvZR4m/npmhDIEeckfnUeokOcVM2YBdJGy6QWzXSHOMB88+D9Iy
mXJYJPh4Dk5mNC9X4fI+ZJO46zJzjCND8ZZzHMRTTb/aXeDkbne0LcOan0pZur8yB7MG2yqqw7Ct
G8UxFW2QoVMNA8UWfMxVXPupX9+HgIZp0iobnwgi2bypjr7YsFdmsWHOLz4Gkp5n1fK9uwbS8Krj
KAzyNxuz7o9uEu5MZ0wgeKqnXDZPZshbG3k/DFK+byPBKJpr2uepkeg3hrqvPX6UWT6MZnqsQrRm
cknztWfce5JM2qxKvUsiq6MXhqRZkvQVnkgMCeXUDtUXMyswxPYBFvOjsq2flZWf7d4MtkVe7Ro9
fdqZIWI36G7SZHmEURFtOl1+thW+PzPw3tiVAqX3mnsVNg+hVb17yn0SFD2OpeudGzDaKGrOyqho
rtWkrwg3t2PEhww+9KfXNO8NBp2YOnRvX0kJ3IWjGtyc9731C/tHaZVcCjpi7J1KPyf6A5u6OBsR
ULMyQkYpA7Kj4Ec3XaRZm5nk9sLVFllwmUZgpy60cvJjJcWzWa3NP8C4Nnzaf44OnxJrsB+zvHlV
mguRpxey9iwvtYkbLhWFVjeG5JpzNHOzAT8dNuXovUS1XLBey7lfuWo+5u6XYsEabS7qzPP5jlI4
nnHO3GGNm65eGx2zxX9E07k0Vn0z1v4uzFE8So9zy+JK4c0NceLiKFkg3RAWwBkDqjUwp1tDkwNg
hE8K6LyLP7BmW3zwkdkZ61x1qSVgbkJQV3MoGUv87r2cHID+5JaBZMMKtInoEViTV+YtvTVQA9i9
UNnZh/7O7LoXQHb3BESaq3TSc8NFyuR82kyADtuXtvN+2VCAzhxs4WkcuOWm49jeYnFd7ix/umPU
wscUBMeQjROmQ3Ob+8nPtAbLgLv10/Gtd8svKP4sixuIPuKsm/R+mJrDONl3JArcR6whOI5w3REz
66NTzacZax+mOpeM6AbDkUmeLnRwVJEjtXUrbtx8/hZlxl5K/oI8/TfMraeMaXWLow9jWxscprK8
U5Y33fhZ/th4Ooi5QyZ8+Fpxboy1F8FZ33OWYJulGr4SvGVsc7kHzoJXE2wF5Qg5WTq7nLqbwK2v
lpE/LVWJgDTgCoyKYf7SbgicJXntneVDNP2pYkN2cEBqIia0G6dxHi2Gd3OR4jjjwT1UNTc+aXnH
HNbLObNcvZkrj6odDb8D8Pty9SZbHscAt1BD8x2PIT5OnN60BFf6iT9G7mgu8PbrfRoPpPXZlgy/
4Kqp3JIyIAhfmUdfWwqp2SYXPvbXEC1t08viWfnVo5cn730I0STiCc60gS5gJj9LVJgiMi9+xWCK
WafjdWXJl/fRA+7Z+gSMqGYaoWcRs53o9W4MKAPQmeN9S4mI7BFArl0WfjjJWnrkfTTBMO4CK4zW
uYgoepSOm7B23rVRKWpCl7swwF46W/qc+kX3EWVgZAndkydwTyaGIZauRRddqzQYuUbmvp3sROtm
xlH3aemB1HPRSelVTevvTm235Q8VWSPJziKijsBanjSuuk0rM/sBey9EKuIL56FO7a2ShE65ZVH1
VMJyoxk7htoIzW3U83gcy1K/TR7vfj3MwS4QKtj3djdD3ckWkARJtRaEGPt+Rvs3bRV89RV6Rt2j
q0vGoiyXPGmGqX3CSVztlUsWJKyyW0LexQ27b2sf5DRYdHKl9otTUzTPYbU8sI9+hlZEjxR4+NtB
VfORcuwjbtCr7doHprkLeGEKLvlasXDDJuax5937ILR4xAXP0BjaLTITfWXCtm5bE5JlWMkdWuQt
X1x/UyDMbZylfVPmkt/QsFEdqy5duLnkSzzIoNpZhK6cqrsEDuIEFLRrn5svc4ujGKhO7KKe3VKL
0P40FqaAtJ8W8uPVGIfKJXSOHXvOpps66m9gBZ10VSVPqeznc5rmFnTDgtCbzwUycQr9TXo1iuGS
39lOcKS1oLg45djtlD0UZzF0/rtoy+9uuHgbCMBrdKx7Wawxe2YTtHZzyGI/hors56QOaaafVQA6
l5z7SaFtSjG0yOS4F/4ve2eyHDtyNtlXkf17lAERCASw6MWfcyaZmRwuh8sNjLwkMc8znr4PqtSm
kkxSm/Za1KaqOCGBQIR/7sdFRIvj2BUfgRF8MKjdDLjXdpka242XDt8JD0mRMGFbGVBy8d4tGAcO
jZwmJfIGJ1K+ayJ6HqWuCXZpYNNeOZAG5lD8SYzrjeHsXVpbe8U6cozs9JMDDi94ukJFlR1aN3wd
XZ+s6vQUZBUH6KB7cuzS+RnMkMO59/jlAX5QLkzfhGvqD4a26nNQ8z4c9Zsf5S8dF9S1LH7nqhL7
cSqPduIcx8Q/9/78JcweyEkFZmwzRFLnGzF2wZF5WLZuOoo5TeRyexdVSbGrxinaqALo24bhmn/C
9d89S7N7jVvsl5gL6ICMf3I6+cYVek1GcHc4EC7sC6EzSIWg08m1hTZCFAvBhu/56DotBx6fj66u
53diPx4+nkrf0RYMsts+99KlcYumQPGexsBTAOjQb7IL3BYIYVHhq0XHjECbd7rZ2DXH2wi8OQsL
vqpFbtPXIYTvVBKs5RYN1a2HE207tlSe1bgA8OEXrxiJSE3yKX8q6onfLUO9mnMzNB4U9cnlqU7j
5qoYQxnMG5WPmTMzvQs7rlwe5t73xRH+95hty2HJv/qJXz+PVYCEEce7YgqGUx/k+MhmV89PVFdN
YMjTAR7+EBgOpMAR13zGi4+MGcBd5QZcYzVT/LGyi6KNH/q5GtW2s+oOgmtSDOFDZgiVrgkusuKr
3j0BdMq/E8T7s4lH+0s4bUDSbrCiEbsrtgZWBJ0f3Eo2JyBEAx56axhVcuav0+E1rOxInVIE2l2G
tMUcP2nlHtFs4i5M8k0ZEKr2I2w2WXYmwoDS6pD+LwF9eKWgoCk28YqrAgJL4lIDaCK691VTXgxX
nTM/N35F3Gt3FlANVyLv1GLqd97gozTTHlzM5ilvMX1YgfHJcgMmWG5T3apNs3DHUaRxRBUhvWR+
DN8ppTgF4qj4VGIIgWi0NOQVVfEKhIiXQDdcKz8OYWhAulzsIPtSZiX7b+6wlgg/VhXFsKRWBvLS
N97y2YhvW47OAhJjJouBPYUMdgkYJEx8ZT837Abgfi3pulSYa6UTCI6oosGuhNz7Ws5J8hEbud1T
VaWAH4Z54cABSdeu7W/+a2L4w8QADubf2RjI1CVR/v6X3XtT/NmB+vuX/TXJ9ZtNlcaS6PMshZnf
JMr3h5PBUDgZpMDhZHkMXEjYYXT9q5XBUr+ZLvABD6Sjdvmiv2W5vN9sCw6cyfzFVSahvP+o2NTS
S2LsTwUVWvLNEJv5x6OEw5QKq8WfzQxpEmZWV4m1ppEAh1bPdldmnvyiSxdJEj8QRS8cO5zcc/ZZ
D7AqDwDC9eHBIG/GpGVkW0w8ZhsCmvU0ZpnBCJHJXUbjVunpm9kH1RekCS+/yd45E9SucoGlsf7Y
q9avzU3bxLAV7Ke6bk8TdBJ2gWG0TV1dHTo8lzdFEz+GxsxGGmsp5DD/iq2dKKTn7EwWGnqrg3Np
iAqEVTlc3X4ZPnuGsegxWBy6un1YdKlNOfn30zS9+Hm/iQ3s+5XeZaE/7Bx2r1gDgdChf98yb6fA
M8FFTnGdeOUAB1Z1XshxrEa4pCRYcaeibNNsnjL6iq4QCkBPYrzjcJR9Z6n2tn41NHemE8/fyoje
BC7fjaCHfdNQIHEkhN9sM37oNfY6+yaHp3BP2YR1zEKJ6OQ1/VOks2JgPjhaJ0XUY2aardQDPAVs
8YG6LynsmUrnzetT63OMWZNWTUwZxybHFHA/jflC3m9s/xYhoLT4qfZ8rtpZnnE858V2CGJnF7CM
f2PKVdswlF2yVS3RXpbNLPhZuCwjKzmK5i5IhH5JK1+6jO/n6a6o0uwieSpALdExTwu9loCY3KG6
a+YxP7OX/PboibPpEUlA0uDym44Tdh5e7gBqSZZzsI32ToAHjH703MVfzwudQgZGYWvZxVbPWDPz
XkVsu+NH0wQ+hZyVeS0zSaEfjUTC+lGZgXnpa31Pzo7p2kzTPIfENGmZgRN8agMSJkvK8LaIZmJO
sczbVU266wTJhdGFx6cRJjRTBggWVx8fp818nLpbmY+X1JXgEAgknOZAL7q8SE4RMGq40DZiHA0a
LgRVquzEW5aGFECZ5rod5+iF6VCwQR/3IGgunXZqX81L6EPgc/b8+YrLJTxNs4A2hfgZ3JemTU9U
h4A42Lc29uw4YbvBrjdup1ddxedgzraBG93kHSllzQk2CINtlyU90/0R+dSgdBiTHEGj0tXrOaxV
jShRnWGWX2WvQcr1BDF9UOLND40Wq0zBzJ79/CrpxwvkeU7Qx1Y+9PgJVb0vKTQMxC9aS7fjRG4y
NeHhxs1Dl3RXHxT8CLiK5ajb1UyRTB++EDYYQLznQFLaWaQjaG4OtrHYtnkG7WqGDYvoeUDWXs91
xaeKIdyNyvzIR0UMbaTIj/S7o8W+T9DhuxGI6uDIY4yR44RtZr5TIT83jGGLYQPQoIbT8pHH5taK
7yYyRa75FiUMNuAfy1ntJ+rIqs47SsoUaPw60iJ/FRhzS0xVUz3f2LbNseLbZlUBWRIeG8kmZKgJ
dFpZC/Cm2kPrtNfar4mQ6yda5yhEbjLFOte8+abgIBtP/RpE7XeRpncMsBpY+5rmALN6Lavh0/A9
H6R5qo/C7m7GMaMgB6h71bwzv91bxjgfWml9TAjfwTlFw2ZX23T7Kc799L5g/rVJjAK2L3X168Gr
9tqcIrlyRXlpx5a9DL70Y5PPtdyRJDM2cZ+EN00WkuRHOa+Dp8ADB8OIdQeIYN2GycYwp+3UpI9B
En5FhvlBep4lLnSTezzmCzl/i6d63tIhQOWB7owHe4KbRTz2wTRM/6HOfDwbgTAucdhD7/RTQjZM
kLz+vNhDNwJ39YEsH9ocUcUjQU3r2SMqhyG6oWmDQsg1s05GEzmVylSyE31JEMCgZnpnW0a7AGfx
Wrfk52o87ohNTgzwzD47wnwM6aVeWiheU4OZK/6K8Th4YIXYMt7WEafKUJbeyQ1cADQiLm99MXGc
Tr1tXLrrhvE+jcB3adXTfVQmcOnpNqzQs69+3rL2h0964slA534BWryzk/eowCcfBo86msRSrvnl
Rs4hcFCtm+LQRyjTLfth0AHjTdBX5RZV6JdlibObdL+yMWrWfmMX5KqS+9qyflVYGtZT0PHysaID
UAPM11psS07kOIqpsBsTC3KIjcqhaer1Aw0OPmQ+CgvJ5bDrUD7IvJKhJr0i2Vz+8i0z2aUtYC8T
giGhNnfPYefTq4vTkID7Zya+htu6LjNsZVQ/QsvMoKhE16oysTLUFDhASN0meiJWUm5Kdo25/WyN
z/P8s0GYqSCCh1ztmkjcctM1unjx+uE2rXmrtXa8bbvxoIyfEbYEmUBTcsT8ot1kHxs/4Tgcumo4
45L+wQimXuU19HzuktXcjatCaTiF+X2d9pSsUo0QODwOINJt3d+RiL7KoIMSSCaaNokPrSGGwn07
i9k8dsiRQ25vpjwlsWs/+VX46lMu0/fdKeEmhulMSDi+wS+x7kCGrMGLv/l1eHGoArMn4hn6TI7i
hQa/kzDkD4NKM2ZtcLW9/GvuH6tGh/jifKIy5SLoTvY3MdMtWYu9L97tjjBqDCLIhFDpj+oRaOPr
BCVFp4c+C84OQb0lLAqjJL4UqXUofZIywo3u4g6FrQvvPGHbaxo9aaqcTB5zseoxPOxcNzyH8mZA
tWfk9QvX/DEo1VZQDBiX5bqbLGQHe9h541vkumuQKotpR0nGVtYZXu6+ygzj6KKdpjQ9GSi3sUUo
PgZJ17yEY3Ajpxf40Xs3Y9gz0pctSInE5lCeTDEWqyjoH3o02n4e75kZgKihmafzvU8eWizXcg9D
gzABbu0jVEUqFQbj0ynLY0gMnwu25tZYQ1I8FsBv3NmFPT1x7DE2pvOD0Ph7HZp7SS/VzLIRYPXk
Aawvvrmo/O2DgGunl/SDUR0RCtc6gwdogyisKGwpTGstYoQCYqpEgrOfSfPlps5lzAHPWtMyYDrY
idqhT29IBGBVzwHopXusi8dA97BJZ9L9NuLdvk4lH6/pbDz86kqFLFX2rbYpQASBRsghuO9091QM
9HNlA2XrHYbMtGBalembsaFAodHedGqzTz7KY4IvDN/IZuxQoHmaxibekJc/OY2Pr6an8LgyqTEb
9D1I+HpNWyviZ6fOpaZNfo70tgnFQwA4k0+ieaDdeEUtxZ1BpdGM10GFkBNmfJUeaQoxNHtrVBsH
AuEgm0fsdGpTtFDYIpQuenmrboMQ0R/mxmZSiIDd53a+larxbpjj4FrpcfYWo6F+TDJ6tUhKzOC4
S/lIZHyj4JYybr4HHn3jCHGrsa4NjWDHaXsIFFRiEnJ3gurersWDG/WHUURvg+netV22o7lHDNRI
zmg/RK86rn1qN7c4C35gguh3s9l+Lgv6LrNxz2ho5ykpn3XdPoE6ONIQuVr2potBktoc3tpe6G9r
yiYGJ9vovt3p6cVewjumne7ySNEO7J5SQIBuFR36Lgy3TIQt7EaKW710cYZmW6D2v4L6g4h3tGer
DuoAO/k2E91zLkHvTO4bmrZ/UjrdusAzBfZ93mbxi6RcL/KcI3AePjeqO2LWBRjHUEYJsvywokSR
2/LfW0U+oE8vkpApu5O1zmmZINjj4/CDgYjv5JxJn0aaix+94VVZuVQMJyTzc+OomupnA4o0S20s
XCV9VeabDNJdAmK3pYeGWPkWSBdlSy5TV7xQlVnv6ECgm5pJMGvMe+XIPaSrrRvxgSjjhx7mYx5R
dwJRiPMnabmOoIfHzTPQSFCKfZ7TPBsVvDVie8uswNkmhfb3IGUJ0fgPunqLM8IsVGXpHTNX6WZy
qyoDNwnaCANAYOhoYZGyjrFJr4DWzJycnY8fJEq6ZO2myXPVU3Iz6UM0ehc1oSgZ6YcHwce23htt
3022/rCCX6npjHsnZOpfxafOepGFeFfJzD0jf0R1Eu4yIJA29QCr2FjgBHaD8zSv5FvoW/5PsmC8
SHM3roiJY8aYSRytIoGNo6prTDWAjcLCj5d/F0xnXGFq10YlewinLY5tRzELAExy4zb7KxmomWXC
uZF28mEo+TqwPlOP7hNYo4IXp12/bYLoTkzyA4Ep2oxR9WiNelcUkIC9oXkRVfgwKLt+ic3kM17e
pT6zOBoQBUo81Ox7NbXmVpTRxe/Mz6YyTjUgkzWRcTDgehP79WdlY0zhFvJG9ywccUlte9ukibGG
hqaZSxR73vzbPjCYEtTNXexx3GP8mpzzvoovJYHyw4Tfkt1pWnsRMGnmFRgq4qy+cNI1dn3uyWM3
JOoxbUWz89ycIhpHJ28+TDGQk8THIls0t07Ktr7FlfhmwK5bD31vkLwDvQ0Y3jsQxgBwaImyb8gk
DM6uTWfjlvgFDFtpdCYaMii4YmNls/3dl2HZr3ScD5cklt01ULWRUHnvujxQBQ5tLKhdwADNqqlP
sTp/KLZNJErrlqZjc6CwANNQ4R3iAvbCBgp2oJ4zM2O2QHogqPcG/bNn3wmiPXcaDIN87ldjFLPv
wAvc35VDT8s98X0KfPHQXryIKTM7Xxon66UDiVJFEE1paJ1cGGMBsIYAT0U9J2iwZWFbGy4W3BCj
10Gx7ZE/kDjYWLx0rKMLvl1wFLWZvx/gwfbYWQNoYut0bmLQEt5i1LICe5qgKNsOKF02G4PF4s0m
tcVjG5X2RVclBRiQG6Pj3BjQ+5pggvVX45X1OoDlBfTjh0Y6cK8SXczw5BFlaUzIbOYmjAX1xW8b
A/eeB+sw5T8eqADvoTSH+Zm0Ln88MaXyHgkpJZg2NMYQX13EYWdXJw3sO2VjGMUopAxOkB6T5Mmz
omNWcVxjyuFPz1VehHLn2DxLdTIt207MzOQ/y4aAqckLjKZ0DW6EolLD+uXyWjaPZETjktisVnUi
6RAjeiFJE1RWeWaGm9M2R2X0MB59OpLT23gYqfLzmHj3THRwrXK+1qOuL9R3Vku9vXbGx7jD4PzF
AS7UX1GO6ZuAaW6fQuU742sWEadpW1qGoR1l2ARHHF5j7UYHMReO9UAysPbXrATWjW9h3NpENCFP
+7xlmrlXrUsnPc4WhIqK1YT1rMzdc+y4LiSEVnQKr+CIc6jgX7El8Kh1gN/r8FkwRmvOTkNVBl2N
xlzD507UR6GkTRUM4Ofu5I+5ynfmPNHdrGTor8GC9mqfBT57valVsQX+wNTXcnRVSYmBZTw4TSq/
8tLrPoSQ4n6yxuaraNmhoBqrTVuX4X7Mp+ZUmn3xsyTjAhskUWI+DuZkwjH0MPPyMiE7hPMhb/e5
mKuHMIrLUx/7wX3sw6beuBWR5pWD7WfnRKM45lPaYEMPo9eIOcFNP6bTPUQ10GEmk014lC0yljPT
k46P3fpqHd87qh7qYdkq96GK3OIs2k7dmxj+OLvlg3WqaUavt06mvJd2iNV9lQ9iOXbHFKakqqGL
xakaUpB0bE4nfCdUzJrxECOIRMq74/xEH5gRxzh1iBZXNLATpYG5ae/IBboMJcP226yhZ9NIaFI0
I8P8MdcSwE5UG0AfJ3GT2QHnhaUDCR9xoxP2EJlVZkcHQDmIlBqPDrb5QDwmLJevRLnKU2wVwaPf
1uxHsL6AAoEHYh0Vm/FLFgnvtekm3t5ZBNt7M/lj8E4BULjH6jdvY8JDvxKd2umq7a3sOYZkh8wY
GCRZyrC4zNKqv6wgv3IfpSvZlvG3wTCIG5WOmGIv2oZXDNeZOaYbXczUXJoCWV8WqmrZPcQVxT0r
MDT2T1k00JtTx3WoUild58UaS3YzAdD8qcRuhfRjcXybbdGW3F4a3aJS44zm14bDE5rrQJ3EANTK
8mqM84XNJhlzE46ElZVKe1+aEg6v7Lp0GRM0B2Q4eVRjoHBEuD6HNVkcGe+H9cNQB/HaZxx0i/I5
aT0+wlqOTgC/spN0ZrmLNDxg4mqMlTPDir6sZGaLM1o0C4m0Du6oFLMfB4kt0rXJYAmCgD9GM+Tg
iwTd7IJOjee0w0Opg/JhTuzpYqmK1FMr3RvqXKAepXZ7L1lh2HYAyxnGH8xULehbdAKkmMDpx8T1
HoQK3DQseo435BRumHSiv7g1Hcp02KwribMAgjHNZspHUW0v3RCezZTXqYr3PFa0OtbJazUpGAPs
hIu9MXo3lB5/5jhPG3iABlsbbOzHzJsOnWezqfDZdsz+1qRZ53ZwG5/WNgCRJcQnbs6csKpGcLag
vZ/JNfknu54Uh59EfjoZEIQ4wHS5M4lVPScQiwdpbXtx51NW9Oo08c3kVvXHOOObySi5+x7YONCF
QTLjpipF8poW0/SV2jL9admtffInY0Nkut7WuZ8MPEWTph8jdEvv2MIUjtkTJvm45/7MQgL0nnhN
dR5/SpJc1wT/zi97pkmHRdmItjqx0yfTkdZPp/CItTcmXaZD3BjvQV1pmJLGeAzDhOzU70BgKj36
6ySC+X7QrY/sbrZYY2s7OQkmxzv+p32nBvNgjrbzWVqpvg3ZIdGkJ5L+vQbORKE39FyZ4yhzKwWr
aDY0Zy4973OyXoaEJDOiD3U0YU80caZE5tZ9OIavUw26eQgzsfZMjMFZcQ14BW58iBWEhoIAUgU2
INPHpc5iWpkUY/IiX6rplkdyxPERztW5x2mH9owBI+iDG2SteO3KwNnaqWWt+99bkvGTPg/MykcG
qaUwwk/MVTFTz+amHSOalbquPRS+QyvnrJjzGfpWeyj2gfIeM6PhMNs2/aGhYpq9QsiLvd9qmndW
aeE/gX2L9w7O99vCyqCPla2zdej/uYM88ZP841fcU9GKTyqgdYZDVp6fOqT4tcBLtEms4EQg5Rnc
8BYbinzXIN22ZRgbO6djW1B1jNypOildIidI6k94ZtqFeawxx8UoLVhTdmha26lr2dIt5jgEXsAQ
pXrsh4BsIS6egnXV/6BHCbppsxloVt6bhfGzot/zUOAmszNuY+yZNa5haCPYvbdu/wmigsOFJw4g
iDOYaWQYAqda2TnXBe+g3nZu/zIS3uA5VhdEm/iZ7WeyL1Tfb1ne4XY0ZM4DHAa5Oz244N2ZC+2C
NCx2fU8ns20V06GQvToCOLSOcMZ5lPO6/zmJNGNrXSNWyMC4S9WrciGkd/UpQNrdTsvhhradeyvx
2l0fxDcdXb2HdsY8tnJhBa/MuoV0liVUpqYu+19SU7J2kIkjSuMSnqWCGGJKxYeDUOcOv9x5UAge
5o7jdXm0qBbAnCpWg06shxRGJl0KGeQ6GKJ427dMY94mtwBulJTsmLr2xU6Qziuv2vlLSXllq+HO
cAEC0AzDbtVwkrXpY6QeqLprKGJPbbTHOIzq+wE3JTvb8cJIoWWtc+JdmnXpbQZu9xGX7dnzGuvY
GdmPxprAtI6f46hP8P5v3FnfxmX8jBETqW9oH9nBmyv4Sel9aeEvCBDuRBzWl4Zmhrc4SvSVVHCK
RlHTusK7aqvSNL2BlBaz+eCPgVc/3zsi+Wg7unl9njTYCnIDndJcuZANmOsEl6wOn5YeWROWBfq9
YGffHYkrEhVM7hkR4t3UhzCEO9C7I2+nJYssgSY29bYxumuOd6Mc41eQifp+qsCq1xMM/qZS78XY
uw/KE+nMpInblvxIegMWnW3FKOwfIycBSkV6PFyzvSJgnO8k5dSAuBK971v6IAYtT9gR5nVvDpfG
b7pnD8TZ1TeanRJt9GAt0/6pdcd1V460SvbEhULPfa8qxookhydxxpyOqtP0/tEsbAQxa9Om5tvE
0P6QL5bUyBMIgZQLycAizSt/dCwldP6OWInzjOqkeNJsRol2qS5/wFQKRGS+xUryQCnGh5DBniTB
nlg7kFlevW2/Et4jtdPHFuQWLgpxnHzjJkjso8jZn3vFWwntLsr7m8HIWjbiVL/bZZFsmxk5sSxT
pHUWdi+FEdmU5i/ZY6FI+WviuPq0pHwo64QkaHTFAbeZIOqtkPipEUrUdHBCM9z1In2eEB/7UMin
LvNOHUJeniy2jex3WZAHYQwFmLEpxmKWGduEoMLGDZtyXQ/T0i8yqxtdVz9B38OLjxkWMOGe11U7
djuqyYMt72UI0Obwqhv90mTFI8fZ9Ik/J1s1ipBO6R7B5KwSG8V4DMpNR/xIqtMQljcxAtLd0JkR
zjV1jaNPSHbkYuMGXYZirp3Gtz5yIPwZ9WL8qOtRXftoaD+jYOicbRPLEYRxtyjpUUXtOVxyBtQF
6X2caNr27rPcb9kGu6P3HHAEMW6YkBtXObn5zyJQ6t1cNLeU3xIrmrs8T25p4jhk31ZTte0JUi6Z
kWYbkQOUZF1MGyyWJu4qMaA6E42/Co4nsJpD8wzfNQEIqhlI2ak5/4L8J9DgnOyLzWjAHDHu161O
OxYwcN/BDVlWpGjD/zInErfsgyLKAfeCjdk6bKnzkt0wkbu2oWyD5IxrEIsQ2fFq007zXzPIH2YQ
BQb3XyMt1tB46qL5sw1k+YI/XCC2/ZvC32hqjUlYwVbHz/GHC8SWvwnheULj8YD3K9y/AX0XQpkk
COjwn2GE2dL7G9KC8qrfmErDKPM8Ez7Gf8i0sKFm/MkEArXV4ehlQtawBb+f4y3E3z8RfeuqEWZE
5eaqpM8EDhAU+ENrufNDN0fmA2xExbuqUxYvYUpEzRxPP4Vu2aPAFtluYxyXxyLPf1J4QYjbDmo2
PZ5NJhmmbFhA6sacvBr6rLjzG/aja4/uhzO9Zj6d1vjsxpUiGvRjUMp/Tq2BM3sv2/StrPPstsjr
gvAjI0qjy2r4BsyZzuDUvJlxCRRvEBDz6wS38bFLE1ujPJG0zMKnKjCLF2OQdMyYRKAZQHCA2WN0
X8jlNDwm7uC/REzRfo1eDW7tT5/9P4GEiOWCFekUFPkCP1kuqJJC4hpjD2N6Uui/v6Chl0FHzyYc
20gcPwi21Sdlu2nMJmBw74upsT4BZ6ZbB74h/AcKvMw1SNPqwbOy5GVKvOF7prHmMPttaYEDzgB7
2XP0WGO4oQQaX9eJbjwlDwmMgv/PL7/Qxf/hd7cVO1AF28TybMFt9+ebgRLIIK0mkBqsEVTlecrn
lU+MzDEilwF3ZP7hH/vXRJXlYvy7H/gPuHPpg83QBARWECnxcJhXvLVEGQqOq/b9ZCe7mvjbyh7d
k9lBfQzz23ROLykguNqfXoSPissGjRLQP+g8//IXW6xP//h7OSYZEZ497eH8+PsLIepmHLjh1SoG
fkcuPCtORjL6539/r/zTnwJHRjmSy64wdP3d5S7xt3D2wYYZGaq9rWtSp5UEPvzvf4r8JxfZcbTp
mTaYQVPJf3jEpUzmyI49hjOxy5GIBkHqUemaCHBPDwiBXUhkNxLV9GKylX4G5Wowv6YT8J1DBy0l
kFF1R/YPVZ3WPmwqc7jY65MvS6T4KmmKtLZMfJ1wO7qcVHwqXsqDZoPETpMzlNddKSjI4m2cBuUj
vrL8Feu6Q0I1q1Gp/JQopYAqWOXdgLFCNHmzzi2aEkx2HRRfjvNR5tIJV79flv+CM/9H/Vvr4vor
b+v39C//+11Hv97zvzx8ld1HGv36u/cX3+GvLkYI8vBeYRBYliNY0LiH/3h/WTZ+RNuFpMmaZxFd
5Gv+n4nR+s00TQEnXnBXY1nkjmwKSlL/z/8IXnrseDzWaQWXifPaf0JkIg7A+/NPT6oW/AKssbZa
WJrKVc4/EpmaWIPbIGZZgGLjTDoQfDEOLUfRrWE49sGuzTenIXJvosGC8UCvrwanvZauV7xYuh+v
dVCSj0oMnWNMsbznxI4+ZFXU9E8xE9k4feTstaOtTeYPEQiU2lRfWqJyqgwIzu/fcYTYuTG69GNK
hLWZFpQgPm23YCqftdFxsvPyaHKaeA5U2d5WSiYP9lCrW8eakhj/S8lXx0a8nqs6vhbl7Dz5YTg9
j32MWbFrPm2siSRelMC8pGJ9KNtengcHOntk8bUQFvMtlL78nOaQ1Xy6WMIoS65MUz/juNUXnWYj
FeVSHNHLzINMKckLfOMl4jByLdpMrwEA8NIcO30JVZDvu9Doj9kUUULSls03oaYPWs/D4/KVxsB3
RNoCOtINnxUL8U1P4dBt4PIrDwM/fGQO/V0ZEfNCjpMHd44/dMAFnLVMrrVLVcr69z8jzLVzKEOu
0++/pTsNyZVUm6a0pvwcIr4qmRuw/pIJQ9M1m2JUzgFehrUJDEJbkLUwq3Q2bTKhGNprh6pyUCSS
YZL44VFY8E9bzXcYtfrmUx0J6tJVcDQNo0FBrixrD8Y+ecLHwQXIQnPntP1AHwF/Npk4fcDemVyp
1vO3XTUl18F2coJg3HEX/KH8JQa/vtKledMhrickr1IGyDURP+S4dNzStcq7m6gWgzQ/FJ9Zx/ck
PA6Q21FGzLK/fHgVc8QVNtVkv1zcOARzP3OAYkM2+eo71ulHBb8EvXn4zOr4o27oShWVKo7LZc3B
RBw8mz+ZfnpooVX2MQd4vXqDHwopwvl23an+VnYQHWXBB5KyYTrEErMXJHqqC5LpMkH8fxOF4Cq6
/SVp0STwi1EX1HC84399Nn3zzkp98vB9VYijpuiX0hGAg4911eotMR19NQhO3FitH+2JRjF3cjvL
fTbx/2+IHphX1TKuKhvp3maeaW4DB4AfmjB5WmbxBmTBgSpxehe2Zjn6N2xY5TnJPQwCoqt/Rgnz
H8ceKayWSbhWSuLu0i11sEajg885q9Uh13BbN6At/cOSpPukYhBsdjsVpVjVXVtsKTBUG5z9zbkN
MNu4hdt+xQORBU21MBnI0ZvXdm2kJHLc5jpww7uFRoX1RqvEiSUpcCShcl+Zg3wpO3d4iG1dbOtA
MGCErE/JQ8+DMM9OfeNCFzgE5jQ8TIGO6ZyXHWgMw6IKy656yvdwpxVYWS+NY5UnwJ/mzso415Mh
4nVKiJ16JTGIizFV/oNXaCL21Jnecb5NNtRRQ0kyK3FOJm++BOVIcscXckOSul3XEabUiWUjXNd1
X6yD1usPIYdqdBq4j/tIzkz4hti5UEAgr2buD4+09IU72I0mOE4dnNISTyH64Oichy5hOr4cqydI
WscuK3512mkeLJZK3GIgN05pphTgXu/iRFhq8sA3iSY2Pywm08N2SHIwGmiynHHLit8wr3eyXzi1
pkfhAObaoyEYoiGJkEcx7GcoVMUdFCfrgps3esIYWZ9Ebti4gUub0YYwMfo6Zsi2uGqTU0bld7n1
AlcerdJ6akwnevFAh750pXPCGGqv5nYIf+gI57NjtFSpUXC3mS3yZ0wYl8hLHrYnO2/8Z4XSSz6n
nYCZFe1d54Tdoc5cSagro4h8kDQpDgAkblorNs5Orf0Hkx4T1Lqyr9a1ifFLOQOw8yamkbrk7BQh
WETpZ1n6X3WLhyE0xoMModpNtHo+dk3kHTqm3SZzjgIXd2LE/s4cAaOJsHZemhjvjIWfdk2EPTnU
Y4ibqDPrC9cfXqDdgJlKs/iKAybfkfCpnoKBPg5ntNQppJqEScxIT5LfUnOk7PHnuFRc0QSpeKo7
b4tKZ67UuFRcJrTFhgLsQ1f3S2WjqDlJ6eB97gR/Ux3+X/bObLlxJM3Sr9IPMEjD4lj8ckiQFDeJ
WkPSDUwKSdjhWB3L08/HyWybyhqrMuu+7qusysiQIAqAu//nnO+wX7SbHsKh8ZovEaiAqVUAkMWk
8sMSLCWI/iIO7da29zS4eBR+MbBpqavFXEd/76YhJrBxh+QmFowSUcH0b8wL5zaDc6F6ft7AcI/F
RE8zlBK9N4kJYKgjksoj6qpjAflrA4ivPeeN4tdhYYE2V7V2rGPC8e042wmDUavFLmWjJT0klF7d
sCkZ16WJc2eWES4rU3u/Wm1iHAKS8huCWMAeoH7CLZDuW1WXzx1ctRcyHMFxnmLz+kg4t34S27yE
QfUfeqviKEDUnSmQNxrufZp28427GC51Xml1imZFvNClj8O2oyJEyavCgSnS5mr9v40qFGYmYc2u
5EIwLwW8W036eUXAgtxq/9AtjXPwdCTvbFf2G6Zhxqq+rlSsd6QGEpHdG3H8QP/xfBu7ozym/ZJ/
DSO2JhXhi8Iu9RTRB7bWFt7R2rHL79iaK+Ku0H86sEErckpq2w6LupRF91jGcypXyouIQeTR+O20
cSlXwXV2R0nOVSIEu3MMMNnf483IMH0ZtX/w+IYcsnVzJ+vc/MpwcB/JBycvtje9GXMnjuasXcYD
Yqi20k3L+6Lz1Am2DuudaoBUR4iWrZuqB8e00dRbC04L+lB016vmHmKftbNrhDpPNPepjwWsYSY7
rNrexoE6M501ystgTBWgp0o/ViONaRQfjrsoKe/qxH3JZ3+64F/WYUtcYBU1sV4n0sficT2kOOWZ
ZxWre8NNzGTwAGewQyuryzvmkhcoUNDzSvspyZj2l8snO1j0pQksupLuu4wsbtM+cDZ1awIWalMi
98UMFt0vHp3Ut7ZtK2OaVSbzUM4GtbmZD+RF9t1LNCb+kTdNtbEQ/hgH4/SuMOJ+Lug673kGERCK
d9reLeAc90YZibuuMpw14w75kNZS7jqFLRA3x/LTyvbQovU+Wm4X3TV2aty6eBw2oiH+pWNnhtXG
OueNAR6yJsBmljbtDaSwdqONwoHd4sxbkCzOtobE+9tJg2pTJP7cbGZnosK67549FrdzmU0N9LrZ
MvbCBgeOucewR54aG0pW6TXhPFfmczCV3m8cDRj32Piu0dWphpFejZYOu2PA77FNA3/aOmrC/aoJ
K4C0L/FQTodEulTuDDzSB8e9IjcIheihYBrLsfxAirjcKVWeCyFz7F9evyOAWt0aBu+JIO28Z6cv
f2WtPW4Wi/hP7wtjj9Ja71zy5asUxXmDg1Sss4JgTYkMvILOcj81dH46MqWQipciZFAfq3zDKy6m
sfpGVcaMP46uR02Ebx1ULQ9aotOjbgg+oMkON4HVE99jQL4zRGN+zUnu7bJO4kzsnJmGdTcK43RY
ji7qxGViU1DlTUOnMpQ1M23fO+mkKyHm7H5hv7Jz5CROahbshnVwWyPP0kWBT38i95x1lfk4m9Zd
79GcRf85PIdhDnYsDGRPZ9/WGy2N7jcF3uKtYHX7TdhK7iGGcHcpc7H2VUUR5NaMZkp6XHBRMNUi
A1XSdQNqPPQwHmWgWoL/hXPhiUXNWoR7DurWGWGioEybfpefXEpHb0mB9IAFZnd60r3RfOC6M8La
VsmNXHilDB3qKYTk7EzNyXIMyHxHqxZlNqzTbgFFpK3mAStddV8SznoDZYJgZ7pehD7SabVhVfFz
fIHVfNFxYzxgICMllign+nRVHt2wJ+xeXNR03OfdMu+NtBPPFOO6d5g5+ytQp9m5HgzrFQ4gRook
AYLLKGvzBlIgxStt1Tc4nmWFzuRFU7bqKkqol9KvPzHc+18sFMvehR53RRvGycXT9rLrFXdeYgXD
DiaS/0JvzQjYPWEcglHHOseyKPdVJLNL6lQ1rkDdmdOa1uXsnOTu2TLaBM2wWw5J2SR4p12USJ9m
0hCEZ/FgWH1o9Wys4LmSXqjLD8CfMajsTh+DqUKXxzy9njyJsKwx3c6x+wrlC+3NsJ4p7w3Wla+/
Wv7VJi5N9oxq5iXNOn0amL5sJoPTCemBDuUt+MCasmyaVqPmUVRzErFZnHTcf+ToE/ymMRJOmt14
bLBZj7hpv3Qv8nVc6gd/qXcBNVQrrhUcrU/f6Zgf4AWPG40IhMW9MaDQXdvStHueyHmchb2MnzlI
+1tgWeLHkrV1D0IuPUnYguFQ+WzK5jSmgNksb9j+3NMN8z5baNZOquPzxPMaLtkwbuYx8g6+5cYH
0C7ISQ7tkunQnAg1uSuTQ+mV6Kh2tZEst3U75Dezr62XCCc6dMHZW5OArVboeSedz1+8O3FkV0lw
U+I4Um2Sb0xZbgtDvkRt+ZRP82PZu+W299Cgs3R+ohkHj0h3BSWMz1NJ1qdLM/FWj8lyVGXmX5w5
qp6Nieou23fAIuq3qFyqy+BilIeeEK0ZrS3nus5YzYevtHbVJi+tz6lUVBcRYQ+BKbHdar1hPULh
2F676Z5NQ5WnjJ9tr9jvUsKcPTJi2PvJkK9EPuIEIS+nGYjdMUFwwiltP4Gmf1bXvVRKzqGdWCUl
DGe61ZNDVubNmkj1u5FX2bq33MdoNH6mintwUXfKnN7UqOCFTeOldKncrvyOyuvIMw60J0fbxXPC
wrHqkBgnPz6IIDItxi9Lj7xgjOU0DgHUd012TZlNtpFdbp+drAZSDSn/kMfsJnuzdpmbovTWoobp
BnmKbSkW1ivoOmO0ujHpcN7UXlzvF7tIUawGND2tfuOEBEOfDyapONcCJsciF8IynJ6M2A/QtLV8
RyDpQsLpMc7YGMuHzWlfOr9NVq4DOZmV7QLepvw2d0v3TjaV3mXshdeMgX7m3oflMDvNqjeyeRWp
xabbQHIfD9Ux8+S7EvpxaQWmNmmf01Qeyef9jJTa4hbZVg1+F9+lzYg9Rdq7EqmCZmnFuskk5zaR
0Y6wYmg42TFrUFyFWZabqaNSIu3nl6owjlClnru0Hs8Cv+sDZScBBlz14+VwnVty5Mayj2WQYPrg
JNe7+e0w1GOYDNSrzF2iNwDlfjWmJOCCXElH3Y2u3GOds8wFAxNaYpyHAscSZmO276PhPWoWSRhH
rKWx8YaQWa9amQsI+uPraFZXM1cAhNC7jT3USyODkGwMahcJ/w6STLyygwRNICMuUfTomIGNLbaB
CMyRfvnhBl/4O3QTW8rcReX0Usduee8gA+2Ach8wB9QMAPAZWfGuLAy0+FSELNsvRi9P9VBMB9sc
vpnPIXTU8xs0fipfCKQ82Ub0q3SM5R78z5vqWl5XY/dqGc29cq1v8ga/Gik/xzn+ITN6IsOxih2S
Yo78iQtrH5BoBW5D/3ZMvR9E6ORhGfqPhCYY8M4Ld1vtDFuv6PZx77WvtXEF8llWftebjsNe0YxO
hHGzjWs4sMjjJGej2RUYRTwAly1BGla8egX+eN6B/A4lSVmzYXpfuMZO12ROidS0ShxKyjNXNqbi
Jl6+KqBMICCKbgVd6JhFzRsf5mNfJTeojLdVkEybhMDU4BQsq8MeKrG3LhODiUDeFjc0sDRb0i/e
XTXAFeactspG61HaHmQ0IHBUrpOgMc16q1K5jv36gY6JN0pQ1sw8OTYV/qXHIwuG4hBob98CI/Q4
VdD3TDhFenBHkpQydoizc9KRUY0/vMxhEcG3EZTjjmFT9Ex4hJZ19yoLQhbS2q9v2MffGxQN8jzs
+CoPGGnv7BTtm6a/WxFl+35qscIHBUa47kGT/kwjujlNNtJ4eUKVLc/1gg95TlLIFsRuwk4k9yXr
FgmE+cWekoNZRHfIigC9HBP4e0L7WC73cPuidZAONInW8ZNDt97a9IY3euuOnIeJLFalgG9pJQTP
HTrg7Dha1Z3P3Uv0ud6p2kTcWQr/o21tzuC0jKGtG2DZjdyuH7paPzMktLAEGtaBjjUCvxBbdznE
7GJDqLB7WYyqBeecKAYYsjI4/ASZBJ3OW5ECm+Ws0H33A3HDrU4Hn4FD45P1SVHsHUZDGyRj6wAh
SH4XABj38GTZBCTd9NkrssI9tvsD8E59Zqdafc149X4tdJjhoV3SQ+8zGWZGMGE/hfRRPfrgV39H
XWm9MWITNwXx4Qu+gu657bCYZ+1irOwe9g+Yj+gAS2I+xHhFBwk4iktSL+xM/DVWb6rZ6JY8dGxU
w1n134tlFEceW3er/YoPGPw1HZXedAkG8lq8J3C0G8l1aISPGEyS1W7pWtEby2+XO1qoovNsk3yw
KU68JLSXUwZlydd8GOhgMj2InzppXnywiU/0quQfYDKb3QTODkI9q5JDyP5gtqNxr1MEQj7WgRiM
Rbxy5dRZ95bRlB4iJJOIa6+hX7I3xVYKjmHm0I+7ovX1idM6A4eOTpGGB66SDVOHmmwRUNUesEnq
Ro++XUuQpY1FNG1qbjoX7rlOfFhMWSnug3n5pvg7OvMjRftMdWAcFWh5z4w58FrE3UjojDAMHBrn
q4Luabq2iPP4rWO9etmoQbmktBew+G5n2E6QEmzGJE6cPyRynh8TpeK97wN6Gobef8De+koZmd2F
ZHPPJYfBkAAQyXo2xoe6siFjQ5qrMC9TaBPzcDdMNFou6AMkyvxYu525rfvyWlM7Tzu2McPbwtzg
CDGcGBCI7BsYpfhT+oCNq291xzY2iuem6TgPW7yx68pLTokqzNPA+nfqCNuHQmKbivN5DxWRyc3g
dvugwtOVU2MAnEkYd4mZvY/EfiHLpY903iersm7uMEbFp9qsETKC6ikVvf2gYSoyayaJsBr6EsNA
wYFha5puT2h+jFcuYYh9QYUkcdUlP+HhgpY49riDy8YKA+HCqC6TSu/5sur3kuvhGCmFrV0NxmaI
r7/YtsrwALZ0qhoZnwN35iaOPOs8dvWylmJ8jEun3wCBaljNJ/JIUMr2lV9msJozBeQZUsCAmQGa
BTbtlLR+SPouPqRZYX1MFmfE3m6zTXx9q9i9R6X4xHflUAmaDUTMpuLD2EYwPndYwWiwdFhu4sl1
74pZYwab54feweygYnPaq7nS7JYVqcgiuu9nN9hCisOMNOfLgdImFWYSE12WjpxCFT2LwXW4Cvl6
WtcJlooFg+ADd27/VRUIuZ4Ho6vI0EwQbPwwtVuwXMXwSAeRfuwVSeQF8WYN/r76lcts2HgeTkFQ
YYT75xGjqd/W+I8ScK2O3eyYtSCbeIZ7azVMmNoIfKKRG96ZZGwEDmk+K8pamSN6zjkjfneyg/xd
tGOyBXxX7IdINzjQfQYonLnoygVhg25IOiy1L9oC36bzyl/bdU+3rEuxb0/t2NaNh7fBq7FHUP15
iog63lyjaDuQtp+6JS+v6DQjG2kvMV6sybztda6/4qwT2aoEC3GY9VjtEmG2B2W2zRkpCvdTbm+Z
cW00rSFbgvoW++1qCeFhWYSb+mBrxIa7qci1rwGzmzvqeasjQ0v6VhKRbjM3/wZA5Rz7DHaVM9Ug
gM3M+qTfNdiQBpnCJAZUUblWu2495rO1mQTbAFDSQdcVfNlxIeTHu2E7kftbtUbDez0ZgjMzGP9Z
O6I4x1Fth2PSURmMFrQGKvbQ1gAPG4Typ3zMwKz0jbGuwKQSXwETNs+OBA6JEXSfucXHtcZ418B8
PWv+awiReIUzw7dvutx0n+CSB5RjF9EWTucpKQVb+8Wl1ywGmL7SsZhWkVfypPsGZmd6l0ilg7Je
sz559zaGF0IKNYGFdd3P6aPOi26nShdEmy/TXeKVFuK9qqt7POUoUY7jPWOdzO+sTi43xiL732Y/
1LeNu4zfxoCSaRHDoo23QBQj4WOcZ2CTu26itrVnpnJZIF6vLN83mPymPANW5ew9tTiv1nIdr3ZF
+UJmrGTuKooXj5NPWJjMn7lMeZlTVK7J0cWhhM4TLlLrZ93orzQtsaZ27GWY63vjS62N6bZOM7rd
lu6LYMRVxeWLUGFqhPbgw2pVnhavIOrqizn7Ea87q30lXCQvjiFwo0cmVT2riLcMW3MnN381Y2zD
l/X0W4nxDtsiDc7uehBjzA2RKYpWBq4tToKfiU0R89aUK8dcO4UdDNwDAbbpJWt7iONsCN8n/N2/
at33N1UQ94fBC/SbSTLu3vq/tvRYCO/WqYOfsXKvPCi0+DegqN3Zl1rc+bVlHqz8SgzFUJWubGny
fvMZc7SokOc27tUvTez2BXHuR7Yovu1MsonqYv9WTHwCcQ8KdzUbqDrLOFlfwuXbZd5EXNeNs88m
kOM97JSRvNHM+MugMr2xZxRlx+xCGEHykreU+FGGmrKbTNuBciiQP2E5U9XSTJLtFT2EBVFFoyLE
zUQj4daxid6FLmCJaF1bHKxpYrtm8TQf0ZTMWWiWHX87q+KbPOmbS4IXGLSLiPa4mdU7AEVn75it
eG3sFs4FzI2wW2hH5+jDzys1OvdiDe1rFSGK0lx5vTZVdNhzgwmFeGQgfF7skmPyDPEMcHpbfGoi
TyGaULQSflKu60J/uYqbRZbX2ogcOgwoZ78+qNEADiqG+CYG3QVkUEmAtVwLqXqgLHbbqs/ZrZ3+
i6aVpjZwlib90XahCYCNNIMXjDIeuW9/GVaOs/g9VRD6q+JnxT7HuwsfKX+eaofJLq1vy0WMAZqc
89lAlm8590HV3VFb2VGBYaXihlkfqVgHu0240Bq9UVet3HSKT9vE1LGEjUO3e8Rod01yj5JeWUoL
T+vktu5DatbxdG6LyoeKF4mfGcKEXKNWJ80pp/JhDKMC3j+9f/PY3sJezb4hndO7DjumLu4KkqHh
GCjfOmZzShcGvlk3ebAL376rAeZ1+L1MC4wNm1xcXBUZMlaT5epQ5r0glu2CpeiFcoUlemzHTFM/
F1B3nwa2z7pJxF+R4DdYkey5/bIt+E8PGU/QlYpYLu3tkCWQNuyua1/NkjzFdfJdvCycelhNu4Ve
0ngZ/V8QULJym+NLgKtEp9yxUFew8lzWHjeixEDLcpXJV2pH7PaMTPM82PzJMhpR/VHGQFluhbbc
YDcpwPtBSk/eqqZlznpJJ2VY6zmvzGZvSyuewxFWC8jEVDwvitfuyhoWd+PXQwZup3M/tKv7W2PU
hnNDGQ2xqgU2PDyJKC78VQpujjlEU90HcWyu0ZqoNmcsyIv0xueOOsbYdEKL82kcBgGyZ3id6W1l
0d90jXFcTHpdR+zE7TYZOBchQWYZMUCV7uaiDC4Mt3lHuDOw/SEZe/Rm9hnBQYh6Kn6NHdSSnRhz
IAuyAyC4gVCZFsOO0UeFIKr65mQ3TcuwkihcAzuH0EqLcmdhGUugwjpwNEmqQodJgHG31aDPCZcB
aC8WVXRiVhL0MFg875sWAioSUwpWeo7RiiyB6cvikwCGgOln281XgofVoWhLAZf07KT+caG+3xmN
KaKVzzd7gBzKGZkeAkA3NS0FD8SFJvOY0XudH1FPa5LtpIbuakHP0GYYSTQdKq6a4xbgKBAqPRtX
yuQZ1EuV3Att+yFlKSlhPVBiwbqMHaPYdDYvZoogW0nIzF987D0xAEWStrKkrLHKF4LzVQ3lettN
SB0/Exz5ddWiV/vumIY8f/T0RHNoAFIlfTf3W2mY3h0TkW5nqL46WQq0Yo8ZZ81wAPRr3T+xS3b4
0Prsm+NJBT26iwbAazOhpNpL2FsUL+zRzgtzg9bJGRunHhUi1tSGBhXJ8KA9vVbNVN3zaRKG72ZQ
PTOEqWi+B9tAhqZghM4WpF8bg/MbPZLtrwKUw0p8EgjiyZyIbeYZ7wRArm301n3PAOOLwh1kKl6d
vRTlzho7jAsZJxOm17CQOifUoxedas95LFswIClIYQEwIsxdTkjUXDGXIIR5JdRQWHPhLA1Uyieh
ZbKjavo18JOQ3DGpwy6hbaHZ0gAi32a/ghZnUbG6CE7X/P6cp8VlkcVI+rTEosGrwkRdxQGTUV5j
6FMbf9L9xqQz8heGTyIBjcWJMJugj2QDOVWCHZuOUDRJZ2CWFLUyBWrVUt2mtOv8qpFAGCfVXXGq
m6p5crVbnumDeKaRIQViUb9IJrRjhMN5BDEncj5foFiYHG+DyA8AU9quB8K8iWBIo1fXq7yT8XrJ
lbsRypouDA30YVFIkWx/0l3fw2eLIwzSVnEELXLvUqBSZ+5FLPUNE+O9YUKRaEQm1p1JByv7kvWo
2F+UZXtPmyrvgdyH4SP7SYE0Jh5CKvaBntwI8XPc9vQBrxBMTzAMrwgi624wmefKyqu3ucBYXC02
4zboCYSi/W01TdUjTVEUFNSTvR6j2d4h95lrJsFHeqDzHZgn/N8mB/+V17N1bLrYQyBY2JFzBKKx
ZU6ovYWYe2kkI8+k7XexSadKWXgUJFsJCLJ5H1vFxmA6CPIy+yVEGZIWjG8YAzLRiuqiOMgsYMJn
DeoFrXSk/EYxROtrEkxQ4406yY+Ugb47gZ08TIX9NuEhX/cdaXhJeyFNwGa389p440i9rZuFGE3g
gu5RrE5X7BUE0o2JTfumI2SyqwEcfEs/+qKpnolUVc5hUyIMUjb/kiMg70fwd7e4EhnCLUlxKmAb
XAXHOiTWu6diftoKE9XCdlEYwWMtX7yZUgbBuCu8Rlmn0gXgVDB+aRnyrOImJQ6YTK8RC9UwJeok
jIJJR/zBOeo16vpsPVjYUFwxPruk7xmWE1RfZljpnekHdyJFcO7F/BFMHJqdyuMAkIlvxy6vSD9V
wQmg7RsGEcxcnEybqMNYoicAoUuQffglfBLkWDQvG3qVA92Cz1SOaz8Qj8hGX4XRsqmYpoAhY9aH
/rycE7sK9vXsPxvCpx3axUaIBwcpwnSCN5Xb/k4ALiVme8P0g161SbxnmmQxkT+ODz95ZZ/oGf4d
DFhVwEotmGdKtiv0LDxlA6KSBUJLWhTF0Ow6mITrLOMwl97FlvzWOwAV+1k59u2cRPe0BH1m2SMg
sbvcYHPU0KnFmO1ogmgS5KcINRkXO67JnfUUSgxO+enTf03P9bnrFNBUrX7lPTWOKc1tzYjc3ph+
SLdw9FtnwzbVxfzUujZ65PzQBgFjrcA/WG17m5AH2lQDNSpwNzgIh4R4fsw+s1bSZ2wjpNyMLeO3
IDfoixoPc+G4bLYcucMSzg7dU3cZRO4t7pT5YNEowjgzjsgkBa+ToPethcmbOrkgNpiJcmWK6UTS
nWvUcuuNuGQ63yb51tvu2eVQUtKKSJgovfPc4hlI2h4kTBoapOThYUETEJqzlv6URNhXskzkRhnZ
rQsjgDlQ+6z65NDTUUXA48Nh85c3Rrfqu+p351o7HRf9igoKjd5TEZfrbWid2UvsNzsnrnER9vfS
VMfOqu78dLxZAkmrWXHjpP1tpmrv2Jkd4UcsJux8dDVwoCvCuEoPosSopyrkf8yyod8ywqiUek6C
fudUIoIfNtLNMBtb0EeHfshJydq3tA0fOeJY5K2qDK4bFH2TrgSnAEBaBFCZVDZ9WlPOroFxNuAe
5b47Oc4hnYBfivA0rHAgFeTflM/xGioZep29bY1pZJznjw8SnsxejxazcavH7mg1IHoa7RMFbWxx
8obeugX8RsyPOyBax25EzgqIKsypNKRlvi/JuKf5gqDTWEodCW9wSyQCL4w5SwHcp9pbSXTXYrKh
PSLnxINBROZcWDGia9UsMYt2Hwo3fwnY7q8TvLo3AScQyL4s5RznPN6eYmko1hBrLFVcY2sXBpg/
QpV+FTFDTYY9+qW+E60j1g5H6QsQAKAD1Yiyl9drf3CbU1UGwanImm6d5ON9KqLdghTOWYISajMf
xI4RTnAYQOvsxm469k57m1ruC0vb0axcf0WuLl2lhUnYkr7vm1z13ASjKO97Z3QujS4BNTt4RyFS
nrLY2jRDesPhBGmSyVAe1bukaUfC0J8Mp9Easp5OOBWsxQLlOnXbfe+PJ6NvmQLFZ3Nx9qovXliJ
8KtNoVOq57oYcfgOI1MbxT6b4pgo+BKky6v1cOV9bLDKuN8j3MFzJqvshDopzzFy6CFJG5ARmj1h
GGlXfHkO+7i0KX/gyVOMKPMyLCtqm0K/C+4tdsfr8QoPxJcrQxad4HZEMjuVgSrX/6ubvZg64+wS
CKWtGvZF3vOP5c9/dMQl+X//E2D4M29HCuhfx+3+d/FJgfTHP8YV+O//SisQPMBJYZkWoTm4yhbB
g7/SCvIP2xMk6hhYS+lYHjmGv9IKwv7DYxYRmDb1XiS2fIIMf6UVHPmHJwRZO5NYl28F/NE/9UX/
u/5ovs7fogpWwJeXgmE4OQaPHMTf4z7N0HCAYxcJuibR93nV04/r68zYKICo1Z/xln+ZYLKv+Yu/
fzvJ4chli4ERj+u3r+mjf0j2NW5JF9GMYbpHhXxlAJd+mn6TYFfuBnUODDHQREkXPHOD0h4/O6cM
GBzHtr4F4eJxCq3osFylg5vdTdEcE9NJ8I6GkjKYe0GRJ2f33ktNnm5ZYgTsS7Uuq3rca6iPxCQk
9XiryTOD1zyKaegAMUpNqvbsFg9eZCkaZeysfHGTtqT+uc2ce2wj6oIUqbkWwmbXajVfr0VfCMb4
Ikhf26iOqWAoEDmTJaDdnnnvSAw8rclQmW1lI9/lkf2Oz9dv8Cv5yUsniYysTauQ+C6qcgpWrmsw
pFmM3ilDy/PZq0NU0rdxW6hf3RSVRzXW2UNc+W2GUX4WCLoWQgfJkmaI1qYW9jWQ2DQXpE873liw
8/R35ueNxwZl6d/JSLl3CYUaDrbp1n0NePjn6xTJpqm0gACzNpaqeTHJ+Kd0LJa8a5c85giWY/cN
qa1m/hzURvNmC0lOUU60ZpFUYwhAswQFR0ChcTE65ji+CzPtGHLgUvplY8d2VvPUl58luY1xq8SM
W3VA04nZlQVwkKZY4sUxUD5uRM87MfSZg91nIzQqtjxD2YMeTQO6rHyhzd0IbB+i6NgGR+7ammh/
O8sncqwJEJoywBRNgQDlIB4hiPdk8mBclL0tPozyGlAoFljIGy+fKYSEE9lc5rFnh9ZiOlwNcukH
+CkDjZulwE/KsSGwn4XpMpzKmVNR690syY7ec+zRahzn574er26eSiC4E1/UdzpKyP93YBfpeEqU
G7qG5JSC1Av4pBftd1qbqtqAzLnWYXHLnAK6mCQTuMBDJzDYn83FbD7RmdKloZm07bKZSfuYNxa2
n01iFXp4FUx9OB1wcMk4dae9vWFWPb7HyXVOGE2eA4FctWaPpdQHIyqG2abVQ4yyJDrTIX54grgF
8wHb+Awyz4dGeU2eXO86AJJdn3LUNZOI3XQeXFuBJ6vAqkv0pnl0WpeXg4Pvu9oyExTFxs6FPa2F
YwcX2+noSgtGwDTXhvHryMm9zjr1QmxpRe6GGYpZz6gyHBgY6ZjSG3/kkGFTGwmi3k1cxhOCxdjc
eCCXsSkDsnAw9cw1RTFsTwxE0KK3trYch6eubx254tXVqg0c+fzsuwqaRW5MwW3JlDjZEO1vvhYs
hcvaiiwa4AJ8/POm9dP+o/Zou+KLxsqnNG4s3se5p53QHoCmXpt4/HjDadP5Hh2XepaM00SHPtJ2
ipGHRQWEJJL6lFAVM27sqWqrLYbW/jfVtl4PohHv27mn2A9zJFQIpIg2YR/kQEKj4NcrvPfFM0Ah
ODhFMVL684ufduYT49vqIcYS1q1N6LQXVxLY2CxNQFDfzR2/DP9nof4rGM/6+q9X6vVH/f0fL9/t
1/c/LtYuf+fP1dqwrytv4F87EFiRA5bG/1yuDdv9w2G1FJy/r0ulyV/6z3Ch/4eFduDjjRAWQSBJ
4u+v5ZpIImYi+9qq4NoE613rv7Jci2t08P+FgF3+fuATzecCfOmTY/yn9TouPfgMAibuRCp+n4uS
/xnhb35za2w9GpQS2A145ExWaD+vr8OqVOaOsyVqU34oi5Zl+hAbcojKC4H181iWlBuD3OnFhwiU
fRwCk8UvSEfcC9Fik+DABBu8Rpx6KarPGRTmsyp/EWIYTgb5JmjrPkc/26L81JJwCxvF0SBT8y4Z
hPuJr874EOXs4HKxxo0gorJ24Xat4KHMezhrvAw9O33+h1/q5c8P5D/oeLoo7BAdEc6/RzD5nACR
iMB2hBR0nQF9/ftGQ81ZAQPL+XF91yZMh9bZFc007twrpk/EBUaJyipJgLhVA4LGG367s2RaXAif
BAPJhunRgKZlgiK39Yvp5QCGWz3Rz2UkZ1WoukDFNIHW9G2LgccaBvpnGVKd/hs/B2FvNmgmUpj0
/jmMrruY4az6QS5JHsoo+qYEd94VNcd3HNYc22P11YKE4XQVO7tYJ94Dxc6gNWf8arNPrXHUx9Zn
VET6ELm0rcnSPOkMWksQJ+0xr7S4OFUCtNiiofjfX/z12v52rwaBJI3LlJ/HBgfEFfPwD5u9Fq3X
YZ74UwEMOFVmIE4IBQxPe22frNxRf77S/uXu0vo75eD6O5eWZ5G65cG40gLk378fhT14D23/G6Pa
q5G7zyzH1satAWFiXSqO0TiajJOIyyKnc+9P5fbf/7zO//dwcgG+Z2JgEj6bi+Cfflll1k0to83v
dCmuiNLMRdMdOnA2Kqrsn6WIGnamnd5jjXfTTaPN+bMUbF7WtMvNH/+HvfPYrlNZt/C73D57QBEK
uqygnGzJlt1hSLJNDlVAEZ7+fnifM64l72MP3/bp7mAMq+L/z/nNyVHIKGssXpfVLG78RtpWPK6V
+mzoQRxWKqPZnsIy7sG1trAAhILM89aR1gcS/g4GQpJ/TN0BEmGq3XcruvbxtAaB97FpmvQdgdVI
KMcq7C5+/driNa6D7x5tVALf94FHkqluv3ltD8tkmmUDBB/NwakVwXK+4PV81LNCHrLaeXuE42N/
y+xZbHDTmb4IVv+eeIsqeJ9hJoBjjVuVysnULrh7EQ/HeunGj4FlD9dZ4K3rcfbDO4Rj/oc5m6dr
/hHRbyQyEac8tlgMMn3l0P68n8PwTtJyPvv1O/40lKmFMoIlk1BwT9uIKT8OZSZHmxrtP3cKsTh4
gJVjFzRUJ90S0IrE+81Fyf2n5/FIhwXM2YbzNtJ+mDqqsKVwF/VMIO/8SOiKf1hKnJZNNdQFpsdI
PLllJE8Nle5sSLplVyb9O2GarepsWI+ETM1li1+L6hX181MqYPDEtOdZJ4iYJIX6UBExRtLbCHKN
avu6iP4uD5W5N/VIF0nlExoj5Mo3S2VDhodUF9utdEn1aKiyacsl3sHH+YN9ZPzG9Hdu/MC4O6vQ
QB1+/fF/Hl/ccr3As2HPYLQK2Xd//Bi1l3vzXK8vE3qdfZmS0bPwySDa6uyiixcIaSzOv37k63vq
NqR5ZGCzl4dckNHWvn4kgX9y8Lv5xa50eBaVwybJIbTHLymz/PpJzk+LBpOGVZLfmSoAs+fN27FX
09nR/csSmceNH0nXZ+jBKjbJrlijFpFOOq2nJaABfhCQjp9zXZRXi0el9Td/FbG91asFm8HNiLN9
wQV9u6K/fusywlSQiei5Rar4iaYTSSSQJvWtKDTm2tlgENtlpEs/FMmEw4MQbOsxa/qJfBwocU01
qRurLshhWqwoeW+l/tMwm0UfyENm6Rmy7qVxGs0tjctmQ7Gf63+cjsrjWbXUv/kJvZ/nkOuI71yH
CGCKfFvasPM1VHCTnypyiXHpENj+xe65zmkm+Q12Ko784Mc534A5dQ4d8+YrQN8o7nPPowOZCvA4
GkoftNhyul7xix0cVCPg3nmLp4ki3LclQBaAjnqdOUOs4j0e2P6aizOlDZQ+H1SbiBtWYdDrhXNa
Jiq/Qx7SWjGBcmaDnoRUFOwBDEGsk7Y5Fcu4fCqrUUM2WtCmd4OP7xx7B9y08RJ05SafxGsRxZGP
GxlbNi5Mh2sROHMM8CizW0v95jOKn8en61CHtT2+gicZGa8HhWsGIv5S8aRFZn+CchxsqS0eVBQ7
q+Hs9c2i5d6J5hopZzCj1KFzQo25wusBupVYE1G8w1GFtTRZ7d2cofhLM0H/hwJM8w3JYY+rpS7p
488pFyVr6Nu771Psv1SV/3ECzkD/+bJz9TRibSYb9se7zvf/5+/LTuD+haCdy84WtSZpTPPb/l2a
9IO/AJdwx0ESx+r0PfLtX3cdy7H/chkQEi/Ldk8SEcvEvy47lrD/8gUqYG4ojufbHAf+5LbzZm0M
mb1gwDZAmQe4Ba/02xNdoWhglkRMN6V0zi0l5wcwsdjYmnGud+swjfDjFPIZNSBdHtq1eJqgSX9T
Klt+cwJ4vQl9/6s4PsdLTgEu9de3GCp44L1F2WDZsZj0p74gtBdY7XgqMTDQ4fey4Q7OXvKiZhix
P/xo/3CZeb2QhdQ5qPJv1z5+CMnp481mhHbWmnp3bUlHzz6EFPQAJ8xfC4pSOoV6/uuHbdP5//aA
7w/jBM0PB0SHa1P05mHEZsEBKcNuX1mb1j4bn9zOKk/+Pw+hMMdNmzEWvnlIZhpNprDV7UWdO2dW
W5iNw+K+//VTttHx6lXkdhLHnr69Cji7N6On6w3nfmeklGXaO/xLUMxTdQ/hESf6+gkXwBmr8C0S
hMOvn/v9Ev7mweGGWaN6AA0+ervztAHCRfw7OJP81kJ0W3nWpW8URZyQbeMhCUsPi6hYEbLmrf3k
Jut6NVttdE/GMqoSZVpSj8cC5TeezXXG2GxFLnFK0fwxdw3Ye+q9pD9YtWOtYCeEAVQQrNAJ+tm9
H/qQP4iog3gaDeFdugzK5Ew1y3oNg1+KM8GdQsRC9KRLt9oSBL2NgPnPol5LvA3aG7lW1rn1oSnc
D5pPlp66egzwFAyj5EJVIG/C59DjBlkCH2/rb77eT7+ay77NUc/hjOtjZXm937QUMqzSpKTgwGu4
wjo/HnSOY/7XT/lpTkmXYU6BwGU+0wB5MwKHfMaUMmB5nexB7aNBc6mywYOhqLePZhXN7tfP245O
r4cEZYjIdznNs+D+hFULrBrqHwKTPWdufjnSR+IpUB4gIfwjZAb7e4cIkz9/SShuLqs3mkpqU28g
azhMuQkFCcqIcrzFaoKSPesHyCEoQJe8+s0r/rRybNsI51dOsqzY4u01kOruusXJjnvAntxzZxvW
vDf7x19/yO9XrVdfchPp8tuxBtNPc4K3v5zTiXxi4UI1XCwfSLWsqbyEHec01ebhfWg6FBybijuP
qFntW8veot+kkPcBKIibHOBP+Peb//eA8T/bXes/ny9Onp7b5sezxfaf/320oOzJKYADgOsz2Bl8
TMC/jxbhX9yiWY/ZIjmV+99rpf86Woi/XAcioG1z5fJQ43Mr+/fBwv2LpphHzTOU7Bq+G/5ZGfXV
bJSkzAbc7two4GfnuOK+qUwhpeIWTNmyw1/7Hv8HsTOtUNc/fIt/2LZf3yFDmw3L5gNwh+Towu69
LUE/3OGHTi4Jdc84dLp8J1VDaiULCzVZMh1//aQ3M+/vJ3HHgajIN0K/8/pJYZ5BtPFdum4q2ZNV
SsDovPzudvgPr8Nuzc/Fls0x6C2UNfVDrTTTys+lOk2jNr2BKA9CQ+AS+s26xer06gfi2wH4CxwR
QiHlLMlh8/UbJW5H08QvgTRRXKRoN6iE1L0a2L2aqWDtE78A6JWufXCoUuOOF1Ttk56qBS0f0lYD
ouQhmQwCzUraqxifgqp27qQhU3Gbb9f30Ygi7JAsLhL4om2EuKaTXN6Ukyv0CWbb9EU5CfAU3x9n
rKctCn1IGku9S6e5ca4tNfEvIWAE3/JmBZvWcxsyQEWM/y1fcxq4/BFczhai5Mkxzi2MCtYMY4Bm
GVpua9oMGGVXReF5UsiAoD3h6gmCXRM8jAP0LxhVKyjuyNl6sRoi/At1HAmZXGxazbmMMPNwMl4+
zb1tHrPek8UuIuAJm1lliiEO8WwMtE3d+txkvprI1LL7r9Cx6+SAJ2V5Jo99/jhP9ZYRnPtXqqWy
T9hBNr5DT4dEqExBxvPiXrZlQ+X0jOvWo1IJdOW5H5V8SLy6fEgGX+sYgQ5ebTE6KdGlUV2Mj2FR
kAOO+LseHusQR9WKIsWA0i+7z1wyG8L3UpSCtEKLy83oXe4mT3JAG6gJPNJnLJ+bPs+fmTXjEwwR
0g4KYnbcXdKKDlmVK/onPIJErKwOv4xtpTkSghTa4j5EUz3xB6vp01bLIwgnXFDJcLwMP6Vu417T
qYzuKNqT+GcELOFYKFN+nEW40Nws55sVoAIg4HEo3zcY3xV3j5p0SjNvGc4jNbk8ioaPMy6AD6qk
qLopmvMX4Af9+56+TXXEbTJd6XKal3jGCAsif03nyzCag3TvsPD0cdbN9lea5cWLSVsovAK+DGIB
o9M7gS9g3I9eQ/le+6HB4N0UzjluI04M1EsspOkV3heSwDtnN0dD0u6nGq/zYEf0xqtVu8l+1Aun
OnJm6IVDNqzXu3md0tuGbKnP5SSz55RjnXyHYj59HIMc84IaMvQRWiHFpHgzTkOsRtQA/HPRrgej
SszcZtBkwsyF073AiKWfM+VyfCTtph2pN07uCzKrZtqpYGuDwzRRsO7kxquzC6u8BiNjAJhDs2jj
al7rd40bZpeQQUjT2Mic4HXDvgbBEJbLZwT6wNsr5TD5Z9cvK1bqillW8cTq4JCS/AVfge3jefcx
/mA8n4jTRULyoAuzPpSs+NFe20H2ZfSQrmHczzAhuQrPGO5XtGqVJKmSvwxBcCB19J09Jr64QA2C
xXwonbI7VLPN+Le7ANVmt9KYBiFd+5/63spfwj6ob6lPoygH5se4ifrUwkBO1Rb1eOTiwQLqgg+F
opF5XOup5dDF/HuZGUDv3EI8thGhHbtyGKH9O/PyNYSoQhKQIjwF7UDTVoRFJmChITyPyDftzdHT
FqO1V1TPP2iWzM86sagI+qM7qT0Ljq7PoiBpnvIaB0bcBy7tfDtddHFM2x4JJ4RH9HlZtnFFKRhr
DxKDi1ESah2v6VnTDf9f/eCSh0SRyaY7sq1pqB/TNHO/rTDOHudoRpsWtUGv4Hwk4CAb/NP9Ia+W
6k7AXEMR4LXTu5QXKI8GFDaikcDsA3QmJeUfJAnHPvCmJE5DtJBHF5dzt6O5WIYnBvjmDEdEQPoJ
ckNIXuBMFEEpwu4AEfJ3ogWByb/rBsFiVrXlrZ84lncqbCIFIqQV4d6r5hQUjq/rc3wHCC7zFjU9
SVwIMGc1o1MmidP/JpMEGymZn2Oo3YMhZX2Ke4jXUcwR3L/VgMGBX62Qaj1Ga44kaMT2W2UhlImi
HF0MCynSlDgbo+xT1aX5ck4EV/o1dxbfO6R+YW49OHhmnxZVJ3ahPczvR2QXLa/gqYXUhzDwTkFJ
AkJz8WDkiGlxMO1Kx/QvYI0gCmQ2auC9W3Usvr01OKcRohBOtFNDhmkntfcR+2laxb2UYCdJU/46
Ji3NkIUKAvwDEKBuuGQB1BkBic5bBxe3o1D0i8lE2SkHKzXxbaQmuYl3sZB7dk+6RvRsKV9/dsIZ
EoRn9SlpK3pIr/w67K8H1+7cE7SMGKNaUiC3gGKq5PtaV/mDJTv7GWTY/M5zpi1V1QsoGbSoSW6J
KcjbnbcI/dKVk/Mxzcwyo1siKXaHDRfHjyoMxuIxkOrZZm07VGNIhvcokva5wb5yh5oFzXKtnVu2
BXnddxoOqDWLo7CkfJn485fYAUCCAyAYRn0KSj28WQi1YpwjoEp5gE8Y0iSb/h4SQUZ/1J+Xoxau
/FJ6CTJbp6sQjkmNc/fgStav2HM6fW7lWJowvEo73aHSZ/fRYiCBAzcwClAG37Piawy7KHAA6Bjs
PadS5GSe1anO94TV+Dcz0WntIaO3dUrRmBkJ8Um9T42UTznWdrlLVjNddR7eearpAnuFOxT1GXtv
f4JphFsowvb1I2PTeWpJHbZiUlrZQIpxKZEiO7DjDnZTV/TraXN+WpcyJWkPlpEV59pg9iBNdb6R
3uCBrsc6yJ4iFtwZHXEvn1DbME3l2lZ3C9102nNudz2yUTCOmH1Ec5g0/yyGbX4UnjsGe8dONTiG
wG2IW3byz0HRZyzsxrdOPfgqx9ytk35vaXfydnMekoxB8DK7wxRGATDI3oPU0EjkViBuBxnXeh47
bCojzI4Ct3vPfygyTE9rqi8X7Zo2hjmbk1bZ06rhmw4Du/LBDGsEbjOdbHOHRY+Ua0d5lUHljfDI
PVOp790JiWA+tkXPb+eyRvUc5NIK9mLiq2cDtAusPNCfMNSkFc9rZfCYG6y2qILwil80xp1AkWSs
Wwyc1nEPw5Sb2yIVoj0ZQ2jOF/Oy8ZvmSVrUXaCooNGWUt93OefOuOB/QdVXdsPtMOGnPCAM1EQR
ibk8wKfrSVHzcXJDgd3YBJ5Tzs+NNYlgv4TCPi8sRRbWlJV1jmdnzNwbt2DGsZFY4o6yzZAewbyQ
b9/P4LtuBxFwJurVwt5lryK81HjbDVyfoKAymtJRu86oUlLMm/tN+z07QXVdq2B+0kWrROyzL4KQ
gSiT7YuC7CQtvIQTZDagTPQGl3iQzKtRpwm5/Z1HUJWKgWXIuE3XwZx7c9t/GVeDf8sn2kbHJdiu
eudojw0n7XU/7bCkGWJn+yDod/PAGmy3i302VRg4cExKwEhW5nfqDhBN318Nxi0i4E2IOI+lb5vT
ytQZVZPM6ky5rzCBQ9ekMPAsJ2dTiq0avhjBWQIZv/aJTrnJh4p04cgishBfb8nEyAJ2oDUntBx3
+gx6EI4Tevg8SYgCq0ZKaKdEfNJK3fdp1Iw76aZrvW85UwRPTsbxP04SLiHsy5i1gue+k+5MxrUM
2Q5MWkbelQo9+qZOUnWPTrKJyhe7L2xIi+3cPeV5EanbknBZedsJj6xwnKzswZzrgvLr99vgf6sR
tDu4qP/ncsRVuz7Vz7ka+WAA5QFXbekX3/+nv4sSnv1X6NI4t1k6twAUj2vl30UJ1/5L0G5His3t
A63j1tP4od8BLp6CbkSMBu3RrVrw77KECP4iAtERW6HDoz+GWuz/Lcbmj9n6bD634UBQkeRZr2+9
tix8mqZcX/D/WcDvWv+yhmh2p4KeWNAfPs0/VCfeFEC/P4uqREB1nGavvanSf6xOlFTITF91U0y+
ZWJ2iQ4Na+rsZi94j8wFosq0+80j35QptkeGlFsd5Ewu6tm3VRe/DOuiEGB9rWAaOIIt1qGhTv2b
Rs0/vFi4lVx8V4C5Ix7g9YtV0vUUANoJK3HUZGeSps4Oxbc/HjdvmB9P2Dt/V919Uxv5/mYAjLim
CA+B2Pf8lR9KPVlVddLHFBIn4xLFqbfUCTATYpG4AY3pyR//coj/tzKYE/ERt0H84y9XJK5yBKec
GPoo8YhN5H/h1K1OlWW68zHXUfSb3+1N68vhmIPwjAoWDT3J/HlTXmJAgpcsW4TyU3Zh98vznCXd
xTj6H/oC0FxNpHWm+sOv3/LtYNkeGkoKaJSosT/Yb+YCqpaZdjJYHy6csEzrYEbB11a/GSw/PyW0
bapN1BapBDpvW0RGEYK12hXeNQe9fS67/Ipj2fOvX+Xt6HB9pBRhENAQoqUhvscd/TA65qUJ1053
WG/hsDxEU7ncliJoQWaN9ekfP4qCJhManZv/8/v0XlpkxeQvBLpu16+qhvQRc72YHt0pG9ff/Ebb
SPuhFM/AQB3DemULlKgsIm8GBoAuVbfwBuKqzD1yCwb1ifb+SKKgFdzgNoeJFOBl/rva/h91fm8n
+PenUleO4JQFtGLf1FVprCnV4eKNKycY7vJknS+KMGou3W5DEcIA9n8z/v9hkACpEGSDbB4egCKv
J9xchApNLNyvPFEhd003OQ0lEKtf/3T//BQ/CkB6ox18O62hNvWJLGnujZHC8FA46X7qhfPnH28z
DqGIDX2XvU68fheUazIjbwR8PKWtk7b0rWtkKfJcUNX9lo2Nuv31W/28dqCJxN2Es54Xc8I3327R
lEpabM2cMtdTvvJWkIoUpZfxsaudmyKkJTZo5zfK03+YcVv3GsyOY9tsBNvf6ocZxwFR1PBLyKMb
FnnQo48CUQbRaWKt48OvX/Cnn21bo7DJw2+nn21vRq0fH6WCjowVLDlkNLj9FfFXJFI2HN//8ClE
ytgBlwYpaRCCqXz9lBWYROE5OJHLJSe52Kqted8Ng/P+Tx/DKmXjVfO2HZqy2+vHFPAzo3CgBb0E
uD6CKQrZoYlF/MOnoJL9rufYNmiuz28mMHrhAR4TMtZIFSCN8M3s+raR+18/5acxsDU86RWiBOYk
xdd7/S6L7wgThjU/jBda55pk1VtUhvOuCPri+OtH/TQGvj+KFsPWGhGAXV4/yp6pAU1Fg9vUz9wV
Ustoe2dLl0tx+PWDtgX11YKLtpkDC10RgiiJCH2zKWoT0goRq4zHLkgc1nSgsac5JgCLDucyrRDg
FvzFgZL4oi1vLjF5T0U4//H74j9gZiGIIVHJlW8+LfPVLdJcSkAVZk7Pl6SL7BPh1l37m/f9+TcM
Nh03q8fW85Pb8f/HyUWRiFqKT/O/gppwpHYi43VcgUa7nbj/9af9+TdEZBOgWRIER3FufHOqClaS
GvTmxevN2t1IC7xbW1IN/+On4EjgkoG5BDlTsL3wDwsTiboBzJ8lpMzdQOYv3Z7i9ZT95rPRY3wz
UELuMMi5eCNk9YJizOvn+KB0ViNBjxBtOswH7Od1f7CnTH1B8pvoT6RCF0SIS8X5dD/kXRLg4dDQ
p07SviTmPtC9rI9iVorl08IsQuEISvJeJHVpX+ZlvX4BNuxieiyWUn9NKMgWOy/xcHYt2Jn0+9Tt
jTwm7Mb6sEIcbigqp06pz+05WdFL95mrqvy8h301QGd0zIKid2qz0ouoKI3pEp4pUUT5HWA7zxyn
PkxhP7OfKXPnY/2Ewcy/hpHRNKOD4jvHcebgijCxRApAjbPwF3my4LLKLkbgTx98IkhO6M8hNFS8
XXeTeJElP2V6Wqoru6+Rvni0WAkjMQH9FRvKaHRa5rCnbtcIxMLZ3C9reWclXq6OTm/N8yXn7QVF
JhWt2Y8boliiE9NM+M+o6IiEPbX0cZgNs8j9dy02zuyI+iL0dsTAWN5dCWoDL41I1F1BSHkUe8Dw
qMZ0PfbRsudwFY/osPwjWEvRPIKJTe3zFvCy+0C/KAOH0s0gj56qzCPlrgsb141xraGld2x/rPdD
E6rhVHtG1pxu21bGOpjSLdshTAkMmynJ4//PH2zqx+tZGHWW2BMD4BHTI3Sb30pqJg/IgStirtcQ
jpDRkkZAb2Ybp34H9DWuZKv51ZD46n1PzGW3m6le36VkSuG7hUrm7OFkVg3nUP70O/K7iDmwgNzh
XQS7SLhTBek7DkYkrNdlhv77vOkEvB01usH94oX9ctb3XgNDGrAdHsaDJjDbS/eLXaXDuJ/mPtts
jJTRCHF27bm/1gWl4ouJ8EJSMSxKy19oiKywh5Yw2bld1VdxE1Ccjz3W6pZkvzwQ7nGuw0G/7wY4
AM+L9jvX3cEAClGG+W43uD3ya4pJKTFmyFmbuKlVSrBKqqpoAlRLuKf5ErkQdS/x+Ff91xGNYtdA
Ax6iNT16i+tc2zXRwed9h1HzYHTgKHg5lPtLO2z8kySS+W1Y2+obJTLcs1GbD0QpT5GcMaVCeWlv
lQOf3+PK57rmZS1oGoPF0lZknZG2EJhne6pFc5KO0LVghKkSHDSM8QBsRYHdNCo03TNyUYFFbXSH
mYiXvJK7FdxAegfgXoI1JJcpuppRafcnWVq3X1A7DuYkG5jDL3XvZsRPWAq4FmFeCw6VxKqwancg
gl2wZvZhYfLAcMh8cz2QMZ1ezGM4VO+gnQfeUdeFEND4lBIHshbSeb9mVB/jJEpCyvdJaTpY4IFH
No9b1uFJVpCjDRQ1YAejSMxnsIiW4khCzP0N0ZrOh6VqbXMi+SO9A2xuhn0vMxj6IQqulpQ0wtd3
g0u2x87rOwWRuaBMh1VOll/XQeYcgKnuZjHdS8859cepmT75paf6s4wbT3SaWxqsZtfXqXcLvnwK
PrYtHq93kx0RSxGEVbieCCJQoN0IpIzHqBmij8of8iu7iyykAVXRfrWdsU+vsk6hAlkHyqEH2BJt
d6DEHlbvlQ5plFp262w/0Dg9eSbaquJlm923U0GDv0FvUexKpv91OWN73o1OmC+nMm3dYuf0SB+h
m3HhJ8Atc/x9QxcEqg+z8bGFl7l9s6q+60fd0C+eK+u6BGP8noVfYg90Qys9cYVh1SAYifyOjODy
+65UtJVFGs4aEHsC/24Nw6IjcE7YmGph1vbHPtc+yCzXColP8wvELUODcP7oOZ3SmF4LnTzS1qbN
M7cqcy7daLD0tTNF+VnLeuGdtg7F7x15IXnzaUjHrABWs0afgoqNc0dA4xQg4F0y7N2O0wwXJLho
Q+5LNom9GsPaugwUySX7sKmq4HylBuxvzQBAgGziix3bQ6NGbNbjsBxtYyD1kzmFab+jbO/ETrSQ
fEUc70AOBrOFkBwQzv0uBMk2nCtD7wZCQOcT1oL/uThTtp0QxlJVhXgYMPuRVCC9NDq32cppHVDd
J/qbohBnFGKioLw1FG4OpejkM8uasq8CEG1HxCzgv5gsHRTkPPHLXSZbT9Lorky0m63aLs8XSFTw
rzIHbLCdgaCPUdTxJlM6tu2+g49W7Mgh8NdDpL30cUkcSmnLDANvlzhbAsJKURroz7RhpdJZBAvq
iI5DYQf//CtxO+iOvHypph0DKuCMH7nT6WyIQI4NfnIVt2SrpyByC+9zvujpfQEXcNjVVsBUrCpt
3XTkR9EG6AozYd+UBJ6LwkTFOQ4LCvl4tPOZtcuj5wz2Tom9oenq0ViRxTdRCxqDQ+RMAJnGenkO
O9UjvcE8Rptbq5G1PUhDK55spw/3RHT040FsDcFT7Ki0jHIBmqU1yE7RykyV2LHoRgkrsgk+huDo
mrMcKPV46DMHb2fbENUBODxf7qj6LXD5+s6GSS6sLgQ1W1QXA/rjcEdDwvsgV0OGYt07XEx7iOrF
FkWDzX/LoULl3bXDXbauJZ0GO/Md2jqFn8dKBkQXFA1cFhjJiBDjfiq5cdr0QB4JAHOY8s3qNrFB
NSWoOir3SyY35Ckx0JS1CPoijgwZPR2YsjYgdPXKZrDXYdFUu3wtmyea9BhXOrd17k0YpWwFlVDn
2tYEMDhWseU1N4U8YPXq5bULgD08UluYQw5IlcKF36VJFI+YfRCdKUmOg1i6RN0SiKfSmyWrOtAU
aVgPLtwhY6YL1RSre8DcTui9tEFhX5UlTkR0GFMxvxcrmUW7Fqsq+KrCW80JKuZiPl3hiSnY1ySM
XCRDGZUXHWeJ4b4pIlEz0xAH5eeBO6adpMuDUCmMWx916HrExAixrFVrO6SXwl1y/0VPHBXYX4XC
bRVpNtJga2cHUAU6y/W6zxxbRLvXa4+qq1ATrXzPqsfTnA2xPzHEofmndD/J0euqOoGCwOWwi8dm
pI9Pb8og8OUm+KjIWxvPdUWPi4eR+cXRUy534ZgrdKVj5FQxWvucqOckGJf9GqbQfin8oCbg0IXE
LFMFrepA8QkO/DL++dCTUXYyAga5IzHFIIDR/vqxhZWIFzoFs7JPtfbe6Xoy535fuvlOsEJdponr
FTtkGqADiPHYYP1kSujDNCTYwcZUuI8Ld1uGG5HFW3LSQGBQZNflBu9fhvTAf7cKGu4wGFUafKHW
HwRxOy8jdFrbVbfwpmVC8UWTL9n1bI2b9ti6trUtA4Z8Q+Y5Vm1K5IaaQnronbx4JACbFcSyUC9u
VDIgUW6fGxInnWJ80mzq025UFgAKI2q4nLpKpo+qCPE9pJOYMEQ6XXDfFyt6kMZxRiC/VTkEJMLV
kFk4uGpzWESozelSOyD6q1U1974lXAzLxvKRFPaLvAVjTzqEW6Hp2IElLx4F6Q3FLvQ3pkgYVs1p
0HTJwtNpzqBWmsN3zlTgd6RVWZGoaKc1NNFMma8VDVLcRkvHNCxU0Wuk9SMpFakrhw/9uGQv5FhQ
Ml1DxKkI6f3pWxMu3ccgL4JTL0k4SxEaym2Ju0ALAdsq+0tyh5irPmyubb8hSiKuAXiQVzJKiBYB
16GnyRrkxdp4c41OsCBFjLzK7HZmpeseolyrAC+U7BlK9PLlHjicc6wRj1tHTa8yOOKTR8QoGx/u
2yZQHFCrKXa9cinWu7EpkNpFbKaX0jJpek5AnPWgglTaD10owLBqXZqbVXnu7dyPW1RG5lnvaEJm
1iEg8e8YZeN4qZBkAZHxN+U5zer2GVFJewurfsBzgCKEy7AIFMGKY0bSTu00lbttB0lyIryxmM+K
gIvGHTWP6WuqmuZb1RnfB/Hes3vmG512Hzlz8zRjNfTYcj3CoXZNYhaiiMrUh/Acy6VZfdY43bBM
M3zaor8gC3SOCO8jQ/WuRNq38lfMynE5yjy0ScZtapC+cSdwTnLGdhFl3GQNQXKoFTu7V0B2tObf
SDuRH5AYrA+TZHodqqrxCTHZKOb7CSbaY9oX5t7jKqh3IbdQd+8gbgwZSsUy7Fqa3+FxsRxzMa8c
2nfAW7mGMFtzBp1NGCcR9MIbsq8aIJ0HqTNcn2bVE26Mlg6JUMSuwzhFURkDzhl7bjxp2ccsGc0F
MWNZdqyxrAw7khgDJJm65wS81sLFy+3aH0zB6s1iW9mkl0DKPy0aIJIHhSrtuvHcquZ3gK8KXjat
v6SIf6ITfAXlY+dXLtTVoamOZefl7sYwjB79mbDEW1EGE6o3zEZ+9zzmXOTuq5om2We+7eIcSmtC
TZJB907ich6Dh6wjj2ffGgtIENYrUikS1LLmmGLH9i5qOfr3XiDG+WTmKIhAzVBNiO4QD2bFRUNi
idwHsrQI2TC9fUJBVr1sAinWNsInUFUNSO6+Sx9IqAwcDuTt4KUdGsSOm4LpZ//Un9YqiBXnzT62
nHm9X1dr/JwGEVyatrSdx3Dxg6tmQT+xU/nAVpFPgfkw5drumRy28g+MOM4OlE+JxAjHDscLCnMw
jpSHu2FPsnUKnJ5mfok/1DQvdWSgtKArgmYY+MTY7MZB9udu047zYSG3EaFuWBNRhul8fLKmTOeX
k986A2WQUOoT2p8JLNPOHt/pvkb45BBae904fR0dRKvwAmnY++/WIXfKk7XZ2KXAla38ZNPQ86pj
KDuG4RScSjn5KAsMhefYB0qtrts8jzh2Y5mXxAo56WOjwzbZ50HXkRHk1+IepAcCysVw2EUaEmxn
N/DOFyRFzDNgJav4wJFv4QCasYeSmuAz+dUkIRoj1YAq7g+EVUMvjEa5MyhTXiRCtz7GP2Oo80in
rE5I6Rq6PeOS5bCdI1QOsJuilCiigrDpcsyrz4qQbEy0i8cxe7XX6sFS4XqDImL+qmtFykBKRthw
PnXGfGFcpiTxojvPvyFeatSJzdnYOk+cfHDicVgz+tNGO9VpqMECnIRgW3L0a+HokgVmbPtzXXtr
GTduUaqDtof1mdhz1p2xzpzbKoHafFZaq/7kIrHi0GRyHZLqBkrBSq6sJZxF/T5bRo/5pcalOJk6
jiTjtd2FCyxgYKz4R1Zuqi8UDor6s10Extml2umHkz7tKFMhLuOufl9yjCOSrptEYD1WILCy9zQV
JZzZpFtL5mnm21X/rnIrP4J+MtNwAemad1dhAgZpmksLaVIzE4HB4s1tmawes8tlkF8C9Uy++hAL
v3G4HT91JsrER5N0Y/WtmDl9HwPJETp2glY4Z0vfFe37LEs7dSKqcMjug4FmNVUAVXwc0uFdUy4h
vG+DhC32GRrEBHLYLSzS9CI/+1/2ziQ7bizbslPJFZ3sfPgC8FA2sgPAzGikkWIlVh0sUSRR13io
xpUzyInlhskzvkgpxeX9iIiGO0MizFC9++49Z58grE39hPP8hDfq0JTtl7Iy3tjvZkFc2yR56NNj
6jrdBiibu7PskZBYSk6l1nZOAfYz00bd+B45xhyf/VfNoxQicgSL1ipaGQxdolwqVimQYukp8kmr
NugZpsCnCIJxyGyYSdbjc3ej+eW/nGoK25btHxv0MprwCqcqYWttKr+4Umg37MwI23FkTHk6j053
WbugXOHVyuzrnzu2v3RSbRtzrIZwUtNU8Ys9H52TyZ0JjizhbPuoeWJ/wjYSADie/mFzmI0hcxdm
SIz3LQB/H5u2k5h61OfQZJQkO49YBgOjn6d/OPLmKIxEVEbejEUQx3xo3neWafQVpHASm+32lE1Q
eUDYIj45ylFm8fOogsPgD6aVzmRMGPpHGEsX9S2CRlTsLkT8cAstm0I8HIyy2dhdNl8kvQGs0lbZ
U2RRo3x1WPDeEFlS+vzzC6ipFg33deBp2B+G1OSsGpqicAEplAk27G3XV9Q1RbFR/h5X/Ed59a9V
GPH/F17tCI399rPmav3jf/vAAGMx+VVVXV9VCYxX/p/kShF/6egHUAMxFcaJBSLk35orTfsL3cdK
3sALtj52/K2/JVfGX6vUgJpeA6il0pL/R4qrH77t/75PVzI/N8c68oHM5dKi/DBiouwd8tj9FlPA
sV+oVWNmo2jpfqqJRPnaNrpyKDrkOB7cmTr0S+w2TPjchqp1Rvy/L2JB27NvMCP6CC/Fo05senrS
kmXTnGpLm8Lfjq2SZv4MFi/okUOLy7BozOG0I4GmRi6cIslcYX5E+3TpNGXEU89AqYh0zIazkOww
QqcsbMyw+SrXl27NbxOwzdU9tQBRASIykVXyk/6W0kW7imNL9EHXq68oQ+vooMy91PywobTbuVPf
3GepkMjCGdP2Z9i38IUuaU3cA+kds3qxsO7VzOoHQMukYBZ1MGmCPmqqa8Obw8ax2bhpMqj7KsVM
eSJDTkxgVwJvGPMXRzmxwswkz4/MwMCmVbWr7WGQG4foEEiAedl2J+iGGX9hGGDgUbNDbDzMRtZh
wtjZeeYQmq8gNpQz0yzXXEPG6xYqXrb7nq0u5ld8IpAdl04j3AQcACnhLIvVCdEUk0oIbNyA2EuK
b2qqDzlw8cbaRaHiSvJh5uLaXUZKvATjAtvN2GA/kWrpqxGBuQ6UCv0PToKCgVItAePT28hBh8MD
PbALUJptVM4h7f2Qdg1B4spXJezjiN/m0EF0R7XlvtFz29zFVZOYRG2H7U6xtEzbEssbNhurN/pn
micMmOoqtW9ULZ0iT030UAnCaCot3630odgsdmGHJwMtdZ19g9MHIN8YL5MO0T73hdB7en1F3fu6
q2SP2G6Lp9pW4sFrRA8zqklmyNVMqEavVAEzrYJ0Zh0la9m2VLRxT97wOAeipAAMkqxUvuhgLhUk
2wlNV40762zMokRHvh0n8f64kfCsQfJRWa45e1qsKDrVakWiudV3IOZpVyFWjliQL5fFTZ8Fkx4y
LA3NfqV1ZSz+bOr9s8U88KEVluw2TC5iUPqgJlFEx6RfktpZPRdE/aG1RjR/pSZOavvKbCav0qpJ
FHJwjG2QFE21rxfGtATzQA8hMFp2QGy145mIbButQpIX5LUIMdpf7dDIphU01xHSmDlAoM2q1+5z
084vKgOigtdrhAr5bVSSZluFMrup284cCOu2qnonZHhmDWb3DOAKZG2EW+BBTZkFBE5vEckw0fuO
WFFa8aai9WW7p8a2xO4FsMgjYYMOSWalMt6NtKtfEndg/5e4LfpwotzC1h+yvqfSDiklKeBk9Naq
mZL70aBj4JNLwQVN2NCSf2su6i4iDD7ej0kWwrKDLEOAfeQOM0YhhHu7qh3am4UZxSrc7nRny1K7
to16C8W8kS3s38E8veQp0y+vNQBtbdu+hjaetca4aZtqQn0/hMqpZozlWxglaELJ6NVfQpva+obs
qvGNKev4FjdqR5BkplRjgLY0THxZOmzFMsN+YIwyrMABzblr8R+Ym1GFV0TDsLq0KrihHs369I1m
jp5sQQu632aLzq1no5CHaY6x9dxiyvkqOjJersMaNj5eoFilpy3M4rRo1GUhS29SyLbisuz1TGb7
lp0cuQCj6SpPi2IqV/Q/3PkuKgznoYVdBVmCeRsUYCNO/W5Zu8JElJLs3vdka+1y8nuLk5Jsnfa6
F/TMH/MhzBrS8VR7z1sjRNRe2YPlm1WFpL9aKvvexpSaXwhbqvaW2sZ5y7qeL0eyHl2kul/EuZYl
ykBMdeI+azo8421EvwC6fTu2X7TajUiccdNyG8Y1Ybh8Pvazhoh5p5UczEsWXJesLkp/6SyEi/q2
udArXjsmFNkSPWGgIqadTrp2IIIXF4B1a1IwV/5ANMWXZAhHxxcU0Ne0RWYkEy0BZ5uUegdmSp4b
RNeWMISGBAAMiQ0L3Z/U7BDg0F9hh0t8lM7zMuokxKdl29+mjp0RrE0ONc6QTosucjMcj9e9IozR
6RJupaJ5YTGwywAOe1RwttJs5oXbwjPVedEsW1MzZrnBDoZAFms07atqptMF06QKeaJFonUI+rrU
ftAZM/KWtA2lP5+LbIz3EffnuO/qiqH3SNS18DPa73nQlY1x14SKXhObOOrZ2WjMw72tT0L68aDm
zjbTiO7zckI9vlugNyrNC3Uet8MQTp12N2WMJX3yrxPT63OkO1c1WYJqULHANEGeDP39kjJh2RWk
OxACabmmMnm2Moa1J7AHHoh+4bUsRBQ/pUVMXyHXav0q6sf5jfBP4teMGKNF6A1LUzzRBNRPNHws
ko6AomUPEx9L3OZAPDLuCnRsQUmnZt4QECNemxpRAU0Aa5cgg72yFnsxEPOYkmS2zDgU92VPP9yz
AZzcdjakZcyrzpQcWt65deDmTVx6IZnZrldpy/QW5oKPvqKpY052iHdBUma5e6dLQwzKZRjfV2qU
P5Ol5Kl5rDzZzlxetn1LlG6T5u1NGDe1cmCvxysvb4byoeZI4EXmIWJTHoDzk+Nbqi/zoysa86Vg
glzuxsawDhGOSNUrSjfBPILf5W9J43+q7n9p6h/xTjuZlK/v6u7jX/hReCv2XxbicBRwGls9TPSr
x/6H2UHRzL8ACRkwaUF1OBrOhf+uvMHf2vx5RNEriYGd4r8rb3st5fkp/0FwxP8j/onX4QPHA8Hw
+puQJwF7cVdA6Lrx/kkKlfbgvkQRnyu8FL9NdN9oQ61lNMtaRhiEmhTGpakBqQlCfMUMA0fANXsr
mtJX02GCuM/6biw/EQ2u1f7Pu4H1Q618J5SJ/A8GwfsPVRRlo+oTeVXzXN+QC24+1uiD3MACzEO4
ezQi385pqJpS+2fK3B/nA1oEEzqMKSv08f2hifpQQial57RklC3WBfOAV59poZ6ol/Dc4+efdmif
+j9+HI5dFOpLHfUqu+P3h2Osg9g0T88dI09ZzyHef0+bpHwKHVBtaIbslz8f730f5dfjsaP7+XLT
ZLJayfE0fcEOl6mIKBr6wg4xRZs/H+m9ku/vI6FIR5fOdo/t3fsjxUlLbNaSnSt5Cb1byYp9Gs/D
lz8f5Hc3io6o2aEEd0zYae8PonSpKzEHE6ZNJv08pNpby3TmQJRMvtdxij3LxhqDllz2T77d2q74
eIfqDro+uCrr0/vhPHbZQpJBFJ8zGnRgQjEM2BIUGF07i+lcl5NkXpG7A7NrS7kO8fd9Bk767dmF
zcQtihJeX7kuP19H1ya2zFQ5flapm7pNxh2p5u0nnbD1l3z4kquXCsW9zVFwWL0/SGY6fUqTihha
ZsJSnZWdpi7p1ZRl8blet/0nIvWjQPeX42EI02h+cdCPpGKdxRqsXXSeTm111k618lAlenJZqSK8
cnRlenRxp+5mC/u7KjO125JAhXxKHcmn/PN99ZvHhMdx/S+Ppfjl8g7lwBsqjM57mZPnDDksCIm5
wRNAWs0/PpJYfSmuKjAu8c55f44Rj7FnC5kl4Cd9EFOS7lt3sbYjnuyTPx/pd6cXxha9H5YayDEf
5fhFw5vMTsUhURPttudUPiHSdJ4NbVbKfVFY+dnCP1eeHcYpE5a4yL6ZCrZJ7KjNcv3nD/ObBxec
Id8ZwindI/Hh+ZlgDpS1pR14hjB1LnltPNGirzcFm4vzWYuKuwXV1L7Ije4TTvJvbmqG7fSzWFjA
ea9g+Z+fnGKJUxu51aGKMudEn91+m+WxDVJgbrehVkb7P3/RDx3Y43uQWm/lN9JiU1lo3x9PukbM
0qsfSKChwi9a9IC+tNHneFTP8mEcxHRoY0feJ4qjnShhKe7btJfenz/Gb95X7z7Fh9uMN31oM3g7
mFjkGIfMcfPWzUmzQ9UKoCI/2LaR7+bKrXc9Ru1P7rzfvKwMDSgZ1hO8QnQN358Cq8ziZFy0Qw8+
+DTrdfNEGyI9+eQr/uaZNX40JOmu/ehj/nxh+7ElC7DWDkQC9pvQHPRdHxeqD3O5/8TX8kHX/eOa
rsZQ9PD6sWH5/gvZ0YJCYtAOLtAhNBvxDDYX2WO/JQ2URAzWm+h8Vrtxn+hMsEqjyw5minlkRYs0
dySfzOcI0cTFlI9wU2j7oL788/X+3cOOJ4vRwur2pPH74bZzUCEqhjkdQCjMh7HtjI1Wuvmlzmx2
NzNJv47TggTSZAn3tXTllsZAsw8rYq4++SDrk/z+pU5nd2VnUuuyVmofPogb9wqyKussT9TxEDol
eY+JITeyrd2r2Maxk1hwVkJtyq+YZ8YndtPNO9tqAXXRAxw/KRh+8zhqBBhTQmPbwET58SUo1jgw
KOpnQ1vlCOMzea5Io8bD7uaIAIZh19q2PNGg5m5Q7SGgkOZw98kpWYu6D6cEZI6OGnF1I2KBfn/7
pHEDUbq0z6AqdOfsC+0DsvLwwuzIRW5Nu7x2EwKAgK26p4lVRldzh0p8tpz5k+fyN/fx8Uy48Dlx
aeHH+vBB5CQGTRpnYdGlL6Fl1kFkTnsN/FUghzmv/ZmB4i7q2+ZEIPZ8c7V2eEAyWIKUEsseqThD
zcFoL5xxNj57yNaz8OEsoYk7bpsQYZkfcWpaohecQHFm6kjJfFfGZoBCwgCcOcnzpvgWMtWmnU3s
HlrjcFNIgmMp6uUZG5W48SoxzOza/j1Oufxx7J/jLH6zWWJOKximsX4ys7A/nK/I6Cclm9WzvmZY
DlbKyMmiR8lU95QhUV3n1zP4Tl/K7lusTxXCk8rdh0OF/LGF3/NJkfK7e5mPg3KQMcxqsfpglqnH
LqUjKM6I8oq4b0MLgPWkEaM0tT2h2n19axhzdT0NyEKNurxQBKvOn0/Jr+s4ZwTv6eqi4WX40VRL
r82wu1E/U5E7bJMEv5OjSTVjEiOyRzlb7R5h8GPGMOmze/e3twfHRGyA/Ynt2vt7NykNqeZrhHjZ
NSc0qRJiKCt7a5u5egVMVnvSJqd9JcmSd3OmJuF+cvO9jT7O0zk9QVG4/Sfvll/PBZMwzgP4eBAF
mEfffyKi6mn2LelZUkFIUFuNW3WZQSFZWWR0vqBZTZOVao/JTCuDP1+HX5dYTGDANnTBqdCYo70/
thKPRsZs5szBfXPdj/G8o32YPf/5INpvj4JnlRk8JrtjKM/PS6yZkHpB/tbZYs/VxWyRodEWSuYP
2Bj4fraxzbkddimKD4JCEQIUeDhQmMdiCnIplke0RYgxcMREn2zHfnPqWWVUggmw5tEd+XAz5CQA
Wy0fjLOjn0yVVlwUhkt3e9Ij3yntyZuhnJN1HH7yKl9P6/t3FFxhiljUG2gFCCt6f9qzHnpaWSin
jpU5ORk8Ttv79TiUJbQhplhBPoZwfPQxmj7bAB53eB8P7TB9xS/P+v7LV+4d/MvLFJ+1hG4dRAP0
pBgTMoBT7a6rSAjoEcNsimW6iobGOhvH1tyaytxtlZX2VCttdtlCciRLPexvbKP5gqxyuVo0sz0v
mmHwkeB/b1V5K8dUnM44XTZl3SCcIq59Y/Gvn5QJv1blGOWQ/1hrocCudr3zfmpD2VioZCIxazXr
85G3rYM1JRS71iQwbCNgQl39+V7+9VZeD4iBkxcnGzDrw5Xjdin0xbBOJxvKYySdZpvRRfb/fJDf
fKs1cBK2qQooF9/a+28FNapG72WewlYMLwfbKEKvKSNMF5qWzx5NYOXmzwf8tQa2KfkgpPCAru/j
D5sbwJItVUd72jO5DlyExps81qytYpb6J1+NzdKHe592FdUvrUOuG1/wYzhHU+aS5CoL8M/K0Yb3
hJqti9TyXi0tpP5OMiA1scJiuddr3lzMSpWWpPVRDOXe6kLrXGcMhQBKYXqtjtmin3TwyWJ/AVlI
fWjN6RcS4xNob6Vj7XLbncJ90c3VCxnzxSuS3665mQ2dICuDyLiaaVwu7sY2zw6D6N3vwBHnOLC1
uP6mTYYNhVO3epKvnNgcN2Po5N/bWmLfqsNYjkTCaelFzeUiiCXuO3erg8NCVD0V5obBqYIKtMvz
732kL4cCx0cXlI4gQyOpOjVkwYVx6Y11nl0yGiexy6qF/M7D3741OWCEjNkVU0ScHS3RP4jGuhqb
SxAzUX8FzZhes1dV37py0q9EMgJLQ/Rpj8jmNe257LU8ChSM04wZ2Fl8S9FFDN4AkvvJKDT8PaQq
5SIgCwTBZ2ZkVzLPO8djR6fc0g/Q413IhJ84+6QkpHdJoZSgNNQRbnX6RDQS9gTcXZh8OXlVDvyz
JsonlW7p6wyrXsm2Fl97RmGhF0+Wyx1c4xPd2ITgaDuwi6m1zeP2XpeyHBAa92OzTeOoaTaNQdKl
pwORGry5T8n60602iT0KNfNNxCom1CG3HtoywxonWCgdr2cEiQK1W1wD5No8m9jhIsJ0FEeMZ5UC
OSqQNH47v1fzAa7GEDbg/60a8qVZIlKMS3BgZGGwFAYApklr7wpBIkETx0pA+BE5pGZjhl+KdkAQ
jCgLjl+mJPqlERZKvGtx1Jz2aYu0RJvnJkK2m1DnZShwDZ+Bax5toFOZFaTMRAvPBjfLq41ERLGL
YfV/NxmoGjgWe+6qTiTTQKhnOdzxGGDcnVQTO4Rrtl2/Ea0x70UnikcKKr32ePOEz9KM10tSRor0
imTO9pLc7TteitOEMwGifFFqMYjZZoKaBWH+xSKElbEo6UvXbS50Owh7kjODYpmnmXOoLmvTqkRx
y6jSvBmBSz46seDwMsM34ddWPp7lGCXNHXrMUPXafmiyk2ho3eQ0iTE/Ml5OaRZgYVvIOujJQ/Ug
a87fayvB9tEUOXYdSITaLhmzXPFqeykwo7ZR4gZRtdQqstu4XNMsK0Oeodiukl2U2pTmLiJcplLV
JCoPnyc8ybBF+MEC5qaFXwNxyfGqFlIGzdyHJRegIqO1jLLh2UoHG62/YcdP9mKKngslcnXLOD86
GKO67AY1QQStGGl6x41M4mQEofFLTTEYQ/kvNH6ACJ84cBdg5wgwstlrlSlOpnYmyiU0ETxsllnB
UKwSKnmGKmchQpKLPGyYy4bPhhWl9UbgGM3wknQQ48emUPoTvar7xxCXXv/FJp702px0PfebkOml
hzMzjbaKcMI7VJwJcFZCyg2vH1G4BrmR8KIhP6vJgrYRlE75gnvIS2rc4pjCh+N0Xa2EN3SWXWxY
Kt3v9axqxiZfQsfeuLVNVlk248zxZia0UGeIpcW+jZuImK/aeY4aI6YEoj/+fbEz/RSLq3MrcJ7D
2uSOVJFxZ0qx0xADtIgQrKEDaoxnx9dk3d1YoGnbIG/pDSDUcFJBwwylwCZv5KoaqNcCO0l0+TWR
GY46bazKlMZ3SkUitXK+WGD7fIUqy2snwqpyEqUYmdnPjcqbnRjm7I+GlWgIvSflKg0ncsxx8MFl
TglDx4Ktd8O5nBV8CU1dVVeW6LAG2pM73qvY7R5NvdXPOVOm7lmxk37lAgzXEZjlGz3JFZS8RTnM
fhGVarWpcJmmG8cCAueFYupc5CEaMao6FIUbl90sQ/qKgYKPrlU/INBfHl3UBUzK3TyUnhjgQHuZ
qS1r5G2tRkGVjA3OqMEBUjcbrCn+OIbihYyo5FykZWr6M9+wPiH1Ir6BlFLf03DRnwe1mr5PdiGt
jRVDe7XZul4aRHbdKZYxXkQiBLgb4aOzNgjdLJwnRgSVecmRBgWqhhdm2yejeoUPDrhjnyOIR7cx
mZbf1obL1YhwoSFlI9W9cvSepQ+z0EniivReNwbtlX5seJkzUUNkp07WdRWacECbZbEZsVFjk/nO
lUPTsyT2jrK+xlEzLqySlkMIGqYeLNKorFQJTjPGyzTqmkw3yFjI2kgQIuFk5KbELCnbrDrtTHN8
cEcUr5shGex8r+a4mxCMZUPAcyX7PZAQqz2bnVi5nRXb3GDUEPEuHwvkCTk6JpfsyzL/CpnVrfB8
4T1WlSbPfTw8EczKSSUY3iI0S/qFczSVyxm/q2HSu0+VCWPJOCu8tU0EZCgMlLDNPGMaq9eJ6U2J
SIIV158Xo4U32JrusK+nrDwln/0waLzwviQj85VXE+nVicZaI5FzqaU8nRCqYCBNRNX4hlY5X/AJ
Joi1RMQrXWS1eMITlzUBxRAD+qaEiB1grh4es9ZK9qPegYVuhICCNg2acl3m2Nm9WdezF2xV/Ywv
aaIvR08Mqx5DfgIzS1HIa3bbSxpw8Fzxa2kW3ztrmMYtKuKhOx9ncxb7KHetkxILPHrGVevMCy03
v8eIWC76xaq/Y83A8jCgtroyClt5roQbDbRSSqMIOqUGJd7jYK99zchxL9ArbnjhuOmNsPrpouAt
z2CLep1FQfYr6jyMEBgvTa6equxGltMwtEflvqjMKcNJELtyH451Ca2ybKHDj2aoGOewSwgWXjAJ
dZeGoQ2qLxRwwsjw3DAe0TpKdN6ouXKxyepe1T2dPBceWAzdGmYtOuib2F3kHVZ0aoqhSWqaaEym
Nrlltg9do6VhENl2lCLjt+L7RG2tFwu9TOmXA2UPzZtEfzGkPV6ZTAwdD8KCRlCz2VpXA/Za3oAY
hWqvnQvVQebJGfRDhzraM5eR5dxZ5lr1BjvSKIgcYT7EShKjGLWcm2WJ5puZ5uutIKHL3Ctl7bKK
csPjKlfDOtk4/YTeGgZvfdarKfgJGyL6vQEz5tVsR5wd/SDMW6gK063rRALnng6EFot7iKXEVuvw
S8wIZ9y6hezD68Zso5HXEq53KiwzbPxRLBgtow5Bpl/aqatt18L6XKFWgA2RItchpKkdruxxjp8K
ZD4BhATj3NHNblNreR/vqOV5p4zwPlJ4HKp+objjsGzDxsXmnPGTJx0T+RTEk+pMm5TX77kph+F2
MdWi2acqZv+TZpyLK8Cw9o6XTFLu0rk2lk0UWqsfQ48N+ByVEb6GsVpck94EPANVOiazyMnQHYwL
6yRmVAOfdAKswjfSGX5VCuTY3RKJp8RbIx81DTdwli2UuNJ90zqIZMAvugKoBowRUgndotfOXQKy
o23tGpEF+743rECVS5l58xKaN2U+5F/rmL+1zVjyDSSbeCEGpPkERXd2U5w5YTSTV9cnM0YkCCkv
6Vyl38iuKRK8VVyTwNIc5Ikpr04g/WNU4t7uafkMNXJiH85MJcm2QZlXKQntAMVailu1KZCpId3M
cWIMNKI3qhVG93UyaufMkJenyZmyO6MvxamTy7j1a32cgSYDiPSroZM7a8ogHWr10lD+zMO8s2iY
hidi6G6HKnV3AnSC5icZxdYOdx6QR0ovcT5xcq6knSbpSZ2YzoH11jgqHOH+w27vJbVQOhQI6Zhw
VNf10g63pRHhXmEjvaB6GrP+uTCq4XHOy/m64KbKoSz36C6VSVZl4DZlb53wesVX1s0afiRS6Joz
ZjEh4n8azev4qW413tvG9NLmPbdDbHTT+RLxZTZ11w2PIhpgJ8Ne01+mGXWXP06i3gJwQLHrip5Q
w9mskGh2c3bBWDp/s5dUBd+AOOuh0s0h3iiJhqaMwNDSPE1Qc4+BUiMhO8HT4+Ad0psu9qqmdTEd
1k2GZzEHsnNioMu2AoG52PAVaaLRjGMoG4ZqSO4oBNHZNixDcpcIkS0Cs0mjV5pZmIRYe60+yHtl
erBwxxg7e1TDt1wb9L0pZux+Je+jx3UccQHJY072XIVxw/sd/XWs69MdJlLcYnlXfHGiXKLBWYx4
PECHyG/CiL0vYxFnigM8YNb5kqmu41P7gfQdmtnwsWVGz3HbQVkmohB+sRuj6vDAEKJIx0UtfWcs
U+lZZFxeSh0QuddE7GcCtjfj25K1ity2s4boFVXICIWxdO3Hkp+cz2PTXXdDvrq4ODVeqZPC4KGl
cx86yUtiW3c9LIJhqjCu4YQs0CBHUnlAtTQ3LNVMvbejUIu3zC6VW9zJKedO2klOuUQclNeYebIW
oWv0hGtGsOeFyMmTsFNqtU0xjnLYKoVZnpotU9pta0oqZoSCc8ceCVQ4NZ9Bmd2VsTmct2Awxo1V
TQuOehm7T4belt2Grkudsawo1ZeoJTFlzVdIYGmrbX2x8I5XQJsk7CarSZkfUREDVc+xnVZbbLDO
bdvHbbvVYj36emzV/Ecv9y+GET91rYJv/be/OcAX34rX//Uv///87/71f7z8z/1QJe3rz36V41/8
Wzen/wWhix4zwjmkYLQ3+Z1/6+acv+CMG6z2K31Sg5BH2+1vSjChiDZUQSRtBtIxg47wv3VzBqnx
zNqYlaC4o5SHe/tPGMHH3t3P/Veaa2hUIJXhfYHKan5oOac50t68mSlCw6i/ncKIWBBfLpWFELS3
VUgUc20p7aOlpmXyJNnk6dddJPW53VNeE98bpLVQIudlapQsDLdxXZvVyyLDzujOVVkoX5cQY6zv
HhWfCWyXm+aoA8XDUF4OUPWeI57MZ3UVjTqxjX50OGpJZUJlj69w1ZiGbMcRQ6/SU/eoQuUjo0jt
jupU46hUzUA6TQTVIGAdJIwwr2g0aQbLWNDAd5HcX6kC0n69qmFhUgyYkxltiICTomVf5qN4tjoK
afWjqDaqXO0EPVHxZP5Q3aLwRoIbr2rcuNTocOULEt0Fk8KT0Sirn2LV8DpHOa/l9nzeMMtomcNg
sczhMJLr0wQ46DI1mEjAWUjzOSqFuygDudA7UrvTZUL9l9RiLQ5xs4h4o1XsirfWUYRs5NF4LyHu
ZGdzFhv1RkW0e5cfxcuVFuH3RKu2ipojsx73y1HsjAgA4TMvYETQxVEQLY7i6LqBf+7XR9G0WdEr
5G24iqnRfyKsppxHZG0dBddaTUY8i9gqxF6rSMyXQmtQ8kcy2RKOXh+Ko4AbB0104R5l3QJrKr44
TWAhOgq/xYJT3af+rZYLehrzrW1MrDzhNKnGdxTWkeELdmAOnSYN1lPsxojsMSEvWSBbaPWerTdx
t0sRL2XeYpTpvDq+U865qfGL1T6WX7jozLlxckNLBp0ytl6jyp5+i1Fq1ibVZPkIImm18i+1Y3l2
p7Mf7NTMvSvLkOhgjQ3pfoxcYg0ixaa+kaOE8tXoXDOkEL2R7XSNm4Koik5BvY0n/YUmHjdd7uYE
GSQ0E+agpRZPvBzgsH1mGFkJsMte3MuQ1OVv9TR2K0gjdGmyAoNHtJ4k62a9NqYnR9Gnaw0/1Leu
nhTmj1YE3myA6BZtR6lSsc9CZADloiH8lmouxhmLxeEuaXrRYPQlNMQ3In5HUw/dA+iK8opNahSB
0Omy17TRwVhUjFaeMUwbN7hcxxGLRjuBw+8UWJMdIHuPBC2x6xKEISecnfptTNuSb0bs2lcFocUd
f9K+rPGfxBt7kP0NghhxKDAfsA4B4tJptcKW8GhhQ5uAY0TuYk3f9DEVOBa8RWvridOaS2ryuNbf
oNVUJPfwcPsoO/QRMsZCI4LIpf4+mgnj882uN9Ntjlmc6zE3+YWCpg73W9pDO1ts9UveRZYdzA0N
dH/IF+tinPDUbNsmU1WqE3xOvlSYZoXMlb8xRkqVDYVNO3sNuJkznbhjkgSmLszp4CUj1wK5cgiy
Kp1PLbucH9Wx65/FZLMREUgMLhajH1pGfwsqRTWjB8/+Uy2+LlpagyE0y9zZR1HbHzJFUZ9zl+gH
lmXbbgJVrYorDgqgJW9Ltl4Y/e0vOluKez10TG46rW/OgAdYz9XcUIaCrbNt4oPi+a4jG+aia8L6
ho3LqgmY7fJrNKj9NZ4kcQYYiwhORccYVkFZk1hgYvmQFKNDHlE0l81pTdJLty26znzM095O91jO
iKeMgLJcyQz8K9+4QDInGqdBr9KozTkQ77oKShXQVyPsrAoitmk3Bf3gMdBZEW8k8fDsN82+OON7
Vy2xQTENMQ5Fk5PBtQJeJQWCeW7aBTN0CCd3jQIdxy+6YYSMMlrquBkicEAbU0uTA1YXGogg2mJA
O1Ylcg8GHikeqtCjZ0XQq2MfE9t2YIdK+z2DATcfbGkrRCm1af46FbEJZmFBgEJfkHfpksy43qUc
L0VEq5fYNz61Byk7xWsVx/F33Z4g943ZsOLK6pmYBksC7gZ7KC0d7F1t2xtRhs5O78K2xxieNvR2
Wz170zFQPqJBJjMHqNmS+VGkurRX8S7fGtiGLRAjkQRQVA/6Oa37ZvBzp5oBxlAKfO2zUFxzp9D1
pqsgXtywGlv2f2X8EEU5DfJJHSc/NKruLl8b6Jnd0bXTswkHFmCC8LkYG1oz+tp4H3MTMKVmVDTl
5Y8GfWLJu/bYtk8Xm9IfZjGwPTgzzvd+7fHLY7vfObb+C7b3lY9Zpog26XE8wD+b4FsgR0S0LdYR
QtkV42lFZmy8S9cZAwJbxg2hsbJIjHUKUR4HEt1xOAGngkFFpqjjSX8cX7iCl7knC5W9vQIgAN9k
zTo4ma2EL/t/2Tuv5bqxLNv+S78jA95EdPTDAY7noRXtC0KkSHi3YTaAr+8BSlUlMnWlm+8dFRlR
yqQEwe691ppzzPchiHTdiUH7MhupbQp6mhIubpXyfXxCiBejlG7M8czSgUcFPS/TFqcV4pAvExha
bjROSi0PqQTfRzWGSXrR2n0f4RSqLIYgs7t53EIVYdTTuQ4bk/59EFR6tXGrLdMhsOPpF2kbGe1J
D+gJU7ZlpsRHiWEGfyBJZFpHd+PIEMuh4n+fR0G6U74UxcBrME6FxaV6n2DJGprLql8GWwqgsgGe
hG59Dd8nX5TxTMGqKdOfGQgxG0PIxpyMa65fhWajvdHnSK+1LnFeYT4yWyvaMHuL3ydu6fv0rV4G
cbXWizdnGc6573M6Wdvp5fA+vWM7M4ereU6Z6vVFN7RUw+18FqG9emHSzgRwMFprrb3PBSHiCm+D
EWHqfYax6XmH5Q+fp+by4AzLcNF0FEOu+/eZo/4+f3SXUWTbSso4uQwoMRFlZwQiGnesek565MmH
GBQVc3cCHdHV27yyvOLo9a7Zb0VWjlfS9eZvaLCo8GuigQMmHfaFodfslQh8AcnGQILJjmO15muN
5ddeCSMeLzQT5FRg8d1jwjYtLVM7LQtoGNrEsKC3U/Wm612rOvQxrrhtpXTdMVHVyAqsKRcXDOOn
epXwDMGxySLtPKWDdiJhx+ZbWziMggpbm/VVMrgAu+ADwv6JcRk/6hj0joJU6dukdvDCKU4JlbuY
Ze8DvsvYhg5OfSkytg4BHzxst/xaHtte7x/pQroN38tIHnX2FGBx7ZLOtg0LG5wLEAgom0gz7gs5
8WogYFTOAHEozIKxg38VHid1EKVW78dMNb46EAOvo3JEITZ0ZsJzo7buTWNNWADjSm8h1ZlKbPNe
CQyl0VibG+kolnVkBixvNWF6b95UinLlJYjo1saIbnBrmv0QAVJyhicr7WnEz52SsAiEnX5wNFc+
RtMksAGrdfml4TtzY3UdPRa3NF06dPk4rXNZp7tcUdeOAr12NdmKvVc7PX816ij90mehou4yo1Pu
R2aw92Gje0c0N/SzO9xqDHS7Fr8sgC6pMgSY5SEisJBT6aPiqI3pQlgA5fea1jZ7gxrLtxdkrgCf
5MQ54KPITMQWyNWE5Ri1aLTxpMa0kIZdf10gy4bnQqfqzJUCTigUkVYN4nQgisnrZ5VYQABUxaYt
GrExYgyuG6utamtVp3p2KZieRytNloOzQr7Hdt9rkrFbZQNwNb9oXNaMf15NX9Sv5U0nXl+709f6
v5dC/IX5s0hgK//Px1+2338dvVZLdfrhF+v3xJqr/lVM169tn/Nbv0ciLD/5//sff9S7X6aaevel
6stu+dOg032I6dWWCI9/6w//VicfX8tFoPj6nwid5ee/l8em9tdSw5reUnhSrC3V6Y8IHYP/ghpu
oT0s+d1LXfqjOMZuhlaJwAaT34cEfjEb/cA5KAvPAZku/17V4GJ7pvdPquN3Ue9/imOyXYCzqpZr
obfSCC37LHwJ6YZPzKufrbEMNf1hxGDPTsKIu45R0JjX1rUXkj63V4Y+ffWmyXCIsipH5SyslFAG
venOirdVHYuYKz8LtW56/OlS/kLK+VG88v0v6KL/x3qBFwDB0Udljh45VR1m/bcxJjZubcCTxi3L
RHvwNUC3zvb3R/soNkIuh9BXtw2sQGQboZ/7pAwc5lFQ32QpkznyJEwSU++YMdX/SNL0/Sh0Qwj/
xlsNZ+WT2iiOp4xSokyB7KFdwFTb7vPSGf6Qp/xRavfjKIt9REd9SzbMovf+SanlqpUXUVWiIdOK
dIPzWT33xrjflbYVHbNY8dZqXL+abTT94fQ+3rIfBzbQVqJsosHzOcOiaUhKksCK2FBGeBVYvPaI
0bKNNonmD+Kmj7qtH4fC8WQi49TQ1366knM5stcCGrJigw3otKNhGs/NV6nMb6oBd+z3T8ffTgyw
D9+CRf5G2APpEh+vKCt5rqUqLKhsiu47s1GhJ7evgDznP5zW8tf+z1vJaWGp4hAmLH9HM1B8fzwQ
bLBMmE1MrKamkfiQJsW6NKW5Zm2VvoWN6uiJcPqDKvZvz/7Ca/wuEcYGwIP58aChOdB/zynJ0aYh
X5hl3b8x3CO17/dX8ZfHQQSNxwBttrZ4dn9+LgcUWKz6HIfOefVghWhLoqRO/ySB/dujwemgVnv/
32Ik+HQYkMmT3ukuW/jFpEMxnlOcDOY2icA2C/OUAzDJU3PbMq9tGrHjcQFbPuxntTpNHsAtTVTn
hj1f/vOzB+CjwwpAzshI+NPZY6eqYmAeBDRb5R6yM6CJIfzTA/SLJxW5KwpbniQssp+9HJj/Cncw
ucaFFNJdqdpC+7JakACQrNkT/eGW/upaI/1HFOosy8lnhaHphZnipiGjqDRSNtJ0n7TBPbaudUCE
9U/zvDgl771jTKSHDvXr0xVk26Mhg+Vg0izKXTGr3ZWWVOyhiWTU16HeNH96lP7+Oi7SXbxhLJSL
H+TTEUMLRrfUeB0HtEjnaew+tJp78Cop/QwMIWImpXtIPPDWrR7MIOwCGoq+M7C/ZtJEOGzE33Yq
07tYofj7p88TSnKsBVTedDo1b3nbfvrKI43DZOVSz/W0rEFSS9XXDdzevz/K358njkIpiAWGVYth
0MejaIzuibZagq+RuUzHsV6Q9MC4Q+ys4cIv/P3hPpmilg8gxyPRntvL14AL//F4hoS5jOQrWdUq
BfeBjAmUZtUcZ2+mqExinAHmP6TMoVJfEW3krhsawPdqnJpuIIDOnX7/9/n7J0s3iMZbNlyqgRJj
ef5/usgd0z+3EJx+kXl9u2PC3o+7cUJA8ocT/9OBPq1nRFbTcIs5EATCnECVpT+uiT99HT75Ub5f
XlZnpgzognXD/PTQ5KNsKmaiSA+o4a87JCIQQ5FzvInSUIkbDg37jjZjnyzBAHLa00kUoMqx8kZ/
OOFfPViomKD4gZvjO/XpRlda7kyEN7CkOgqIIj6NmyJyOoDmg7L7/U1E7cBt+rCsLgsCt09DwcWc
Svt0G1WA9mVqQOwoI4kXhakvbSdTeKSwFLKM1KBPXO+LDoLYXrjSjIv1EYsrCxUstG9aqLm3SRGW
CjoTKiaIm1DQEHGuKmVwq2e2+k35Ipa+2LmHZPld84mjYsXWC1Brls5N+NjVU68dIPik2mosE528
aknK7ZUiNSC1vcgn9ToeE9agkokuqPmom8NyywgUHwuKSJkpAVjYuYPyoM7ncb1MFnpoxlTtgHG6
jaf3TbceRrsbAilGY1u4nrIIkNLkW6Qw+yL2QInIC6/I2ghcrSBJu5Vdlm1bekUo0IqyshEDT8aA
srcKRdCpY1dsheeK5sArbz2xNzKKs0zkQid12UkQ3KGRcCYEKIOEQDuiEVmAMgXVBQppyFgyPAka
v1G+ZJpMwjuqFWiu9DGtSy0iESWPswHATlwMnrmbPG1UyPTGWjC5gatEot87Vdh9xYjZXdZFnlw5
bu10PprhaghSQUMbnq1ZT0GWa/MNSPUm2qpprTp+X5fZ09AVxTch6FWi9so0ImsnB/nqIEPvkhZ7
+JiQ1stGoK/CaAVCnZwdPa5td6/lwiUhYxSJHSREfSaBKb0hPtihkTwOiq0KgNVYrmJ/6iYDQBVb
QvGgSpOZPqRc5bE1yL1wApfLtrSbwOFwgWNAdyHaE2YSNHrNywjQC3zTQiwiOqZ7adDX4xJF7Ib5
FjlTRQMBmRlSNc2IvjYZ0vpViA46Rw2qaDE89Typj2iUpjvTKtwe8Y9JS7AfQ3MXIZkiPt6oCrrN
GqmXWiCyQlNXtYHSdtW7NrOGNO5xmYLaL5hoTS4hc413VSw6xQ0KhjmDFmVGYxsIqdeksjuyTsZT
6lSK5dGGUwQBPmBOo5YDw0LiiXOkuI96Dfxu2XX1lVLlg+JPhi3O2ha3T8DWSHO+lMY8qteySMEV
FwaTnm0NISf3VowWh/KOaGNmK1rUqTeMP22xRlmlaAD5gPhFB9OslNIleNpulWSfsmole4qb0t4V
Cs1yn/TGvNgSRaheOoqaPuNg6OJTNcITC8ohR/4HOgyNh9bmUPKoF+Cb4/RMfVaBBp1CNJOBTioq
Uhg0DPErDTZiLbK4Hb11XlJuoUuzaLSQqkQvzbLMGXCQNxjhiu+DHRLiUDOu8vROJUe1AUa0ssty
BKofucsfqS2zoLRKuXR05El00g1ENkHNLDfb2W6nm4HeuvMZqsgWCCCwgDgYTCTAAUFC7QVlXeWt
a6dhFppWAMRWjcOgh25ZlJ8BNaY/2pWRWUOozaHRtqVBv514bG3yQ6T3ug9Sl+yIIunmrwzarPt8
0sCajfGQ75PI0Om+gVXJAk1V6sdYSuk9Mrea23szTHN42XqYvTQ5keaPwyxsfWtHZukdK4E+++CC
QHLWmuMUYiMYlqaMFgvjaQjphW2aembVMTxG6UHIwP0ldr182BZTrO5QvCbluk5FRMi9k9l4Ckwd
7lYr0qbZsCFwbD+mx8JkkxcaNXINi37lpjTk0cgnzXmrVeZD7vXpW9XZIb079PC9j8PBMVYETBQP
mafOxUoWeh37hVHylTDQ2cfrXg4D7LkwBISndFXRbQnWsq6jnratn9MBtYhKqVNzXMm0AhWILTs/
0mtvphvMW5muIV7uGnOr63FJboCCEkXbtBnJE+t+QAeJPm9MLpTZISQ+4j2bsztpe8jnduz/2c+u
m6QXNXdROEbfda9OGlrikXwoq2tW2iA0RovWJHjDerb1/eWIKX8PWbB6klGKApLgmTINHAsA5iGu
LLPki7O0LeECqgmIcNtzGIAJo5C2FVCTkKez9XSI9c33beL/SWX+6z0X+f/dArx5LV+jr/nPTcD3
3/FDIwOflZ4B65COu8yy0Jj9qwuoaM5fFk5QlGk2brDFJPzvNqBm/2XDvUBcgzzGXeJw/90G1PS/
jKW1g+pGh2pDKflPuoAf6xsL5gX9EwIsdJP9LcEJy77pp+0tjsuE8U54ZSeK9mALI78lQ0N2S4cN
JL7ZueNzNTrh9vf7sY973e9HtVmzcC7o9Eg/WzIdN4JrUXok0moNYlKruZaicf5gTv/lQeix2Q5d
Tjo2n06tIS7OjTr3Cmev+TA5TGSgJ49/gjh8rH+/nwoNWRRGNFCA/n3atqOiaASt0KuiJyRr5eqR
eWViq1tHME53auk8/f7Kfdw0/zgcmF8eGfR5+ueA6SwlFQhx3hWg1OaojsZNxEDgrO1dufr9gX51
9ejQ/OtAxqceCpMcvVelcyVzoQUxdp+VCgbnHzW7fpwNkAdalOjHHfPTLbIRRxVxbF8Voetd80ND
REzUPB9yfIgb1Oz4B/DyxMHvT+19s/+fYuDHYfHkeryRkN/ei4WfHvo8ZXwe5+4Vy4cIpClia9Xg
eg7C2AKWX3nZTS+8EDFu7txbbsvYhESK5wQxBrEWYT+uCOQzj6neuwei0bQwyAna+BMq5VdvpuMC
/EOZTv/hc3+zF6JvvNS5qnrUDWxeZ0LlyCPzUSklb7qB7qY2TPUPhdIv7rq7AKg53pJp+/nKTHPc
xtWI/kvI+lgjSF9Al/Ls99f/lwehqQLSgm8ijaqP3xyhCGgsvXrlFUPmd4u3aR5c+YdPDN2ZDyXf
cpdBmHMIPr2OC7Xt08NFnyIVok7AEQ/4VcS7wyUlY+8g3MKtODEPEwxdXWI9h3dzDOZqjDKUGlq/
mxb/DD2hxUqDO4lpubNYbGTJLdmKmchPqo84JF9tdr0AmxyKkGT27Ovs3bJDizW8nNm7M1skIoYA
Gi+pb1Es1LfCLGyENWMj3uIBLTfoT5dRnaUYWEGieWQvoCu1cT/i2C9Xo96lX7pa5eYXpraHYWh0
60jtyfFQ4QbrATONed12TUkWot6PZxGZWVf16DJGLasEOhTyE6KcEF9rPsHO5A/gZ7kNpVm6K3QP
xrUwGmPctCVKuJXQRHGVKryC24x/sQQGCMwj5AzIJ1vDR7rKG4w1K4sweOE3be0WfjWhmOL9CbtX
M4YUT7ZBp7zQkRrfRJqaexevZRpY0iKkwxVKfMN19PZIugpvr80Frk1esehoN1VV7Ksp7r6oRqan
8KO7cF+qbND9mhS2Ch1BDJMgzCoZb8tKG1DtsMd8w3xB+FKkaHq0Ri82V2e6TAzwwXzCJkqupZUU
QW15FeOAu0fwTdh5Nq7JQ9ib0t2MrqU/laFNIFtBQGQVIHiksyfIiGnI+Si9GyOxiAIrIoJFCo7g
p5mTk9lFuMqqchX3lkUFtMc4qGxJa1s+IpPsz8hdco0Awoa4nIfWOjaqF30lFoWopTRFY7m1xZg9
lElbppsks8DmtubYnyVuO2RrnQFyzoC+luGWIX9WB4XjSbIlPAnpK1bNASG3rSgbh8pcQ+YZlV8T
jWbDylASfD7kotTPqCsWvToq/HO6W13qGxkAX+bwMSkYc+rgDIX9F71YA5a1lVkS7eJHKMpfVNn0
HolXTsIUPdPvnbq3C6z+6ZiuHNOlY1010mgCUWnheZX1en5qpEQ5UlgS1LGbufKmS7LurDEqeM88
odNlZmmoBKJMnoOtbjQIwPpE3h1Kg2aVT/EssRzTBlmVs5d1cDEs2qaeDDVlk1pzzjybGYi6AKQx
Fg6ouUZ/7nr1utFw4DG+F+gVcBrqYYD9bGBMH43owyIg028whVXCWwYXi32r8t60DQZS1pXExdhJ
WHi6Do1+fEmgstzqWd4+ya5JbhyJsssfUhuguq70xlfZTPmt6RTWVWbMybNHEOoQJCYsmSD1qmxf
jTzNe1gm4zkZvvhooZ9U+76oFgHaBL6IXgg3aHat4nnh1j3yN2jvmb53tm+Xs3MY9AJ7qYsM8wmV
Ds6MCRozMlavK0DDzP30GJbEvKx1rm3ErsnLsoACVz3lmSqeEhNitF+ORfo6cRswcGjl8EXT0+rF
zpTw0cUEUdMk1qOnutXMu9EwAepnyBsv0hLZCeJ7Yo0WdnO2BK6xEvoAbsdL/FS6skL7kDyGRIee
9JZKBx9YaFGMIV+2N2E1C7mRRWMg/imNugyUyLFuKxOvkZovz+Co9ndji6TMn1o6zCstoRZE99SQ
HBjNprzTRju8aia8+dsmadGrzlqfJbCEPYMYLDnEJ9VI7BaesGtNMIcHExp3SGcWb0WkpZvMSrQ3
KbBnr2I+y0Ry0Rn2Al1A28A1psvLrqYDJatpwmFsKdoZyaWQD6yhM9R1b+kNDXzFi6g4c/gMXKYh
v8p47qn13Tov16IzrctWFphVoy6abzWqXpOWmMz2w0zcPZadrq+fil7QqfZNPQkVck4VEjRXTVXC
ivXtyiqSM1dQyq2gTs1lRwaOVWDQ6x0hjRsL1xCRoGqrn3fC7HAZokErAtqLnn5QaAK0pzbHsBuU
Xcmba9U6mYQO/z9cL28FrGXPpd53vHnJcgInzWcTNxJeoDnJ14Pi6EdiGpw38pnIgs7HdN7OhkQI
R0hzBU/axHYG1XzIdxaBBUe6pfq4Uo3IfhRWjr2mVt2BcYc9MGs1bOXbkClI+IbQszbtOM3dmtgZ
JPRFkV2q2LVeldjSXtl/Yw+m2cmtr0Ucy30fRnFKekCbj1hIXfOq1uO4XBuVTqrMnUsg9pcGhWge
1FMbJTsMNRGYJCvB0ka6Y8aYCTDbSPe1mPIA5RwpnKBZsfOOqTYFiiOyccfA2Er90UnRns+ME8Yd
Qu4MJAr9ifO8HSNn17l5qq0no4EVibpRSdZDnRHZNhRmc5+mnTMGOpL4+1B1IabDmu27Y+jx+AQK
ug5UN+byZJl2Q0hRAxHdoQEah3ZQjQMxBGVpfx2FzEpGUhJMuJm1Q+OjRCPgT9gdLgBy5IphM5oF
yWdjh7gcEygul7WamnG0NvHE8yhi+0W1HOfhCx0i7IAyV4kIAl+EbEewEBE4i+eZgEBYkCt2MwL8
OQ3FDhueBQnCKYyJcUkiC4ySw2wX+LmrQVsllBX09RJgpD7pz6BVnCzs9YACFWp5XORR46dKzDJv
YwVtTqo+ym7TatIdtmFbsVLZuTulBEkSj3ym5hVtUXA+obeuyPsc4X9Uxj26BHdvxy3dyA6c7QMu
eiSHnTpFoW9ljktPK0pa7LI4fb0vBXOKsr6Y6b8xtyyEdTUXmvOkN5IsxdBrJvYnKLd8VwPpzyJk
FDk7Jpk1xappWs5sxrBQr1oomRe6ndPrcrGHN9yUJU7EkEPB5Vww/5uoJ7nLZzXqMVP3KIdpvJjk
0ra0yaKVk0YkDAsj1N7G3uj7nR4ClFiNmo5QdgqV8ZK8iHTcULIj3Fy4m8qO9mJxYytG7+7EhCKN
fjS0YORrSz7FQViqGt+GU4iP37Rmb+mma9Hs9ywi5SbvRL+kEECGCmq1Y1XDOO8mL4NL8i5WPxnC
a5eaB/0X1k9jLhqtJTxEnzu0KZv+3fo8YYKuFjc0bC1l2I/vJmnPK4rFLLGYp800ql/b75bqd3s1
YqhFGftuu9bfLdjG4sbuEVoOK5udCoJJrScIpXs3b8/vRm6EcfZF+m7vLkKyyrJ303c8zkw5qbXM
eDsuvnAYDsqX8d0sXtjD0O3RyGMinxc/ORYurOXvxcT/9Z3+C/vUT3XV36RnZ68tjLzq577T++/4
3nfSvb/oNtmgTMm1gaSoU/18F5/pzl+qhvwCNTYNi6W+/HfXSdHdv5Bl6AvaG2yV6yzD2X+pzwwV
3Dn5XmAdVMfVwBb9S3X3Q8qFYO+7Cu8X0i5+/GPjBJULwrP3lhhjORpcnzl9gPjdRqW1hI99GIIm
pdPal+zuIukGmdGr55QY1xohiAQV5Ge5qndrBLwH1Wie+HbuQ3vYNW0brSAs91srGza6YANe6VHv
N84Y+5gWg96jxwRbIfNQZn5d0hMidsBNlB7Ya6zy3r5HH09wmtmdwyT5MmEwuFDaZkPEZep7zjdq
pZeh0OGuSECURXcJAms/dOlTZKKHzUIyVHKzH+9Yk4nWMSyBNVLchcSexA5FURJ6I+xFeWGU8REr
ixnEZnVW5snWVtpLG2+wb8ca/u9m3uP8xWlM8782M+LlKg3Hbd++Wsb8RGLBOkuRs7SJ3DTK8NaM
ttzACwKZMT+nWX5hZ5yWUuf5wcQobjnpEzzuPrANQbx0+QZmpPIJPHkQorjsEf35HrGPoeW9WMmZ
aUX7JL4blWZ4SlWrWexazaq3ZtRjfD+wRvPXHIi6xssb1QqFD7YjMhTGjpAhqTnXbmYnlGgpod1M
ToD3zA92jl09H03UgWWQG0YRGFDQKHDJ9uzbizKRV+agX0Db92fiWunenzIPjA1BCI8zGYYrrx4P
XhY5QITKk7Vw4TR2/uuR2CGI6Lq6wYmWbsn+uQKDvM6JWyThhuy7+coM85MhCszwxqEVhKU4Sn0j
+vSa5OAYsa1Sbch58aWpOC+wAC8VZ+GLuS02G37YzQ2xMiBzbZUc0MLAKBlPf9EqR94VUCkuvQq7
2rVFfp5jhNWMur8shXGjuIlykwkvWpVhxAZXeuUWBv+dYkZHM6sIsJ+bjLXqOSGW1LdGQ3tTSG3B
9mPL3YB01G+xIN8lLtLD0kDni3nK2OuTPPRpOrNdi0OfiPSEwNYW6oo1wkSik2/b7aUQ4VujGSe7
r+/LrBSUZagkRgsmRtLoIDbijT44Dv7zdtqwbR/9tPFOiZh2EymZgdU5h5gVF9V5fz45KlPKelA3
VaQpV/RDrk0GRZsmdygqKwA5xNQ/ZChZ6FhHyJcSBiPs9M6yXjyI3LtVlfzk5PHE4EsVvIL6eE5e
5j6frT6Y+vRR0rgIQtEMa9Wo7wil4W3Uq3MKIwKMGGyuGWhi0u9PWAOJUHLsdE3G685LT7k5AIQB
NbDvEBr5Rd+wUzClpoMJqY5K2hQMhe1pi7CsIFnFK1YOSQmrGJm/1BIKy0SQOdIpVtCl/ZH90y1j
GDYnstgVDZ4eGQMiixjVOun44pVwRTqUETGwIfzTiq+L4uCMDVHPY7No25/R1+OdSYhT7fMyKBKc
IbFLZyEZCR7uaTwQwRTnF0RDNWtGVHgrr8qlKPCeUq3Bvt2kL5E8G3ooWEYiCJ/uej8nhmtlmqI8
A2GAh7tPnejGoBmwM2j3niE9b33Lq8l/n2W70dUo3pPZshfhMDzldi03xAVrD9ITN2hyl2i00Ken
wDaojKzzuvNA3YxWiRaalghB33YgCyPdm8pI6BTeQ3g9EEYKrwxKp7pgRHvK5ujQaMTnmG2THQat
XPMg1JfSU45TPRzb3Ps2O8OXNJV3eWH5ooiroBiV18QevHUCSGOtRuFFRBVrzvrBHKZjS09qZVtY
Mmw7pXfkGhyoUnZtl6krCle5ZfdYnHRiuSj2ej+JEr+o5I6dzSUA7vO0yvgWMOvc9RJrTIT3oLfc
A8FaelB7zIBn0DgYcx8au9NXejOor6lLGpHr8v2qdTd9JqmpOKhlNaw0sl7dWYzsYUusQwvJpnXI
00hJ1N0YjbOZhvKGACxgMNfVZOxKSZRXlC7ZNWa+7gZcP3OWT1/CfD9Xi0So14bubrL19qRE+qGU
83ruy0M8yVZlz+oitLHGGbaKKTd9olusD4XjS22uX9SMzyfZmdmJCNQLBWkHhr8Of1gfw9zA6r5R
nehCFl/1DDgznlYcJCRD5pNpfx36+lsSde2WYeEysrF2bDF3cYUaryOgh/J8VbfsvWP7INl5Olpy
riTJHUWVvUapcciUbJ9YfHwtMtsBa3B/aL5Q97xOjjsGTZQfGamGe90GDzNGcwqdBU3LUK5prAR2
05+Szr0VNDXlkgKWyW+q1oAY8Nhmd2TnuvGpjtRX0ea3mhPO68oEc8mYtKReyIuNHY/UJHEJlog4
qQ0wMSpnWhNtazDbJgR8F8dgQg3Rw8vs5bU5qI9jMuMGLGMy4MTXTFU6v9T4AMglErNV8uzkeaxA
wywfEycEq+e0mrYlHZkhRgf5j+6o2ExitjapQohQ2dqMoEtlfhjn+d61e9x5kgrcqnHoGVhXsRwA
iBotisW4HNNDTijoc5JGwwbPUckPOnCPHezlq4b2pB/bSf+sxkaxnyeZ7ZTYBBxv6tOdhe/lcfLK
4krNQBZOgxMI64ISdrIseo3e6PPpvTEU874os/ZLqg7Sn537kmHwvkLasYk7On+RzEtWcz6ySuZ0
RAPiA25l+OS1QIicul7ywyXh7k28oQY5jJgz0ZS9ytY2ztAxYTJTMKnBSPmagiAZSsfaF5qi3jRR
d69PNmuZcw2IftvJwbg3oyrxLaGcELyRRwz68yC1jgZQow1B3bJa5qB/9gxZSAAXq5Hwt7CKLroy
PcSeuu9HhIkgTojcxbVSNhSNViCcNnDq2c+c6qxIEUNg9jFz685JlgC3BWCR4z/xVqGE8TiFWrvJ
B4aRoHJ2U6Z9oWWMSbaQNJ2phOtwlBdQnrYxRDcW5yioCweVduOrDc7oBWk4VWdqr6zHKMbTxMvg
hRdu3N9QGz1NeNG9aWRtBYKcqJvENG9pTVD+IB+Y6bZ49LxtWDIrD5sMwKWF1XmuoaItQ5pluRKk
tvDJWHzV23xb6Wel6gaLHHTqKVCzaEfbKCqTl1yvj3NrB3grUR+N7JciXgSGCI4SbYuw34UJCY2N
vs3dFjhttOlt+4DHy91qYPPg46GhT6YIfqA5X4P+PjcqRhUZZsltRGx7pdnoUWxp4TSnam16eedq
+DzNiQWtm+yLnhK3ttTnyLGPmsp61k7z2zDIE82fdEN6ONqVFlVctDcS/YKHmi0fmdxIfKgHPSgb
9jovzN3Qhif0Cs+ivcYFeVND6cnaMKiNm6rKH4c6uqcxv607dzN4Yj8r+VkRKXunUc8bqwiYkYig
ItorGCXiDqzWm7FtDGyn01uVuQ9WzlLFtyGzm8fKEa+mGh4tiXMsrM7aJN9Kvd8qibmNM/pfSb3N
LPltwBYPIOUwmMPj3Ow8NdpWTcRuHsdT4Z0Z2Tkplk/DpJ+10ZlqXkf2fEUa97HPLd80241L60SQ
WWmr0BLDIcNwx4esGsWRQQE8vqg/0Yn8arPXzchA89HCsWeqy2e90XcIkII6O5FEHPpq1FiB51Lm
14SVrybVfiszHmx20+bZhI27m71T01QXlSGuBsXa8P042TY/kLmX1ojoXlwbLcFjajEiPswvsMd2
EKn0E5DNoBO6EUiFxaRRKx9tfbz3pkdGDpvQzu9hep9MNqpWqx0d3blLzPiWuBvaqFESrSet83ON
RSvpLytNfUwiKw+GygDjhCVk6o0LZ3qBtRm4YH/msZ3ApiorMXr7vvTuOtCCftP1h0mom1E3xLY3
lKvB0G6b+sEZSSK1vReepCQouuxaR0m1Gmy6TxQj0VrG8hmLq7emNbnRc9Mkgr42tmVd7OZRPyeX
9VIyvkLWBqGsJf0t7GW2KpxXO7FolfXTHf2ppaKIfZdlLFoey8F7HNkrpSxlaqmc4Z6BRntrOPa2
VugPWl7S+rY5XJfJEExqe9GMC0uoP2asgbECtNEcWAL60dqHaKU0234chgtIaudTJE6G4t54PRou
YTyYIeRKPnusGQJevF7f9vNzBtvVUl5n45go1qUKHLABisln7woS6q6d+1MFGO8KR+W3sSLzSLXu
ChLCfMuc1iB4abi1fhwq55ZM1pnbHVA+raekhtpfXY0A3qr6QU+dV7RJu4KQ2yhRx/NIs1a0gi5q
pFH4MY0DizbVGtzWLonB1fHPGG4Srd9ryRKJaH8rmwrqXVvtlcrQfZk7uq/I9pTXyjbR4Xs18U6I
/2XvPJYkV64t+y89Bw1w6EFPAiK0SJ1ZE1iKKgAOrcXX9wqS3U1e69fP3vzNaJeXxcpIBPz4Pnuv
3f7KME63teVlC5qWqVJ/6bQi9QA3febFtFem+GK2jKSrwstG55q+STuWDORCHHoYpkBRgRtk00im
Oqn/KBJJW0Qtvyb1kVCAE9gab/PUHnvf7id9j4II99CuPKyRz1GdfNQwwGQ3DqdYE5e6aV7HFScs
9bzToS6syIsW89WAlYpaNmKs1+VXXxtPFYj8bdlnn4lgltQp4doymb6M42Jv8HzslQLyEFyEd8iz
H0UGaZQBnsB3MheePcnvgksr7KZZPUQVMPp1cIZN6lhf8VQ9ql1p+trg3Fhd0rQb3fFkVQfJYAB9
ZV0yAwVWSnxoFEXyjepWM4hwTG9kxzIQ7+mHgiTsK51R7NA4p63EgMC+Yl63CMl5mI5I7VNdgF1y
58kjC1Me8k7Fyb6k0Zumxc9Jwx6N+/F8/9OGa8abmK0JAzK7+JBfzrhpFdKhqqBX0RnYA+lwW+E+
rZjh4wf4B948icfSqTeJ5QZR2tWbHJayWzW/dRtCVAsgLq80gO8Ahzc5q8WwnaLybKeCy0Qjdd92
MOixKu1Dml1d9hZwN9PRwCqH3ZP3w34RBXfImGllruZbHxErj60xOkFuxU2t14o4GkNZhnVRN7hD
J5judq1RQSqZlJompzdtLvYWi0quaN8xfl9HleFi8Gxkd/yac5rYbLqdOFhm8cfhrNWX4leCFL+r
loqlbCMnOqbF+KtIp9dIlnvFgL/JHviwdhxtgImpsdRPYuQxn0txZDSlfJd3ld8CU8/wAteKwQaI
N5ytVc+DVqtuAH3xrhQryZ6jpVAAg9yxgfw2MfUslRPSHpl+avmsBXM25luXuzWlG2gwWE8nHM91
Eu1TmZOeUgnxe61DHg0g7P3tER1lHJ2XTtc3bbNaHvbglrlOvNIH/QWxwNdm7Tja5cXgSXS65DPm
UStt5ZllsO1rdRZEdD0B1giTso1BkmuBCdOGGFiECsOxLGGm4mHMWs+MBuJiABWGeGexccVAHcOr
WMJaU2Z/ABLhVWZ51DT9IhnVClEe2JH9NtwsSI3x4Kb6DkfO0Wi+iA6/zJ1zG6eRfZYZDg6J6XbY
jAMW2QEeXDp2vyI39bq8+GrZ6zZ5csyXj9gevKpcHnQjvs5L9g5Z8VRnzc5kaGMH5hWQi/FRPTgV
C+l0weKpJH6pTCdSgzedlWvdDbd4fGtm+ShrBz8GTbamU7+jKhh7m5H47p5lSQ4/GInA0uMwj3st
zOWSnmAZH6aoucBq3RRrvpyjebzmwn3ga+knVvdMHIcMuPLbYO5b9eFtSqAZ5l11TMv0MZuFexnx
X782Q8tasFp9jJb3zmrdh9RH3W0J1ELhvVvRYCSBNuAaMDf4OY+yky8jYRRvbab50CXpQ6TXSWCq
4EKzsrn0I1VK2rA+rXDivGnIoPgob32pXeM5sj1RCaZL2D9e2TbvcbYs8UZojwrLZSai/FVU2OTW
BgkirxnfBzfM2DOR84cmHCd/uqyt9pE6uWegDwtSjtSHUFKd1abZDesfx6LDZXcIu8p5BVP7Ilze
nGNWLMdotfd0sp4RhoiiF4nFwUBfK7dEmW6FypAjcAMPgRnH+2RNuCAa9hMp/SeZ5u8sX5N/OML+
W85Hzkdo/49tpKf06y9J8vu//08x3/wb0v49zHeHg9n8x/8t5rt/4x9CN3ZVYfFfCfP/ivm6/jeG
F8oTSBqruJ9wEv5TytfYDQBmo0HpngD/rzpI/13HtwVKn4aLlH4LorhELu9ur38x03WLXnRJu3Kr
HjnX3L6bKbAvlfSG5bl9sltr/k9ilP9ugbQFYDmh3lPh/Ag6zKa/5IZMjmjCmgnXXECzfqsZit8J
5WsEXBv+y2/g/7Gl+OuSAtMY5lzi+SrqjIFJ96/uTprxcun0d0NCvYhYC/IabUR9ql1d4VDiFkyN
iJfYgugAjs9ZpaLTdwqVgIwWFq3FSZCibfRZqnmRJuPdYtFGwpdr6n50/D5eBXebN3VZqfYJt3l9
sZVIeBGTV+p3rFOfhh58Upg7s977ymDl+smd07zZJ8C5cAhp9cDaVSm06nvW2pIprprseGvZq8Vv
BABT1ezwGCExkDrqcr/IsggGpuEgwHWAmI0LN/2iu1VM+SLo4W9mZ1nH8/dQp92xTdfa/izkXBln
Z43tW2ym0blmTfKdI66mXmlqbHVN0cHt9CO8BwbDpIy73tysdxLPNZdqdK4wtdG4ltoZlQfgBfgs
fep1MFWyP+BsPZmFze6ajol8orRKsWgJWGcGa+IQqvsdx6OWf5RK0sOAm5RCNsd5GSB+zTiL6bNw
o6XQjk7SzDVeefpdUNuMTFutHL3C6jCMqJJrM4RlDa7HDLIF8DmY9JTScek3Q11N700ip+ZsxkpZ
PjvYRCZUiArHmruRjTqqr/Y0Z92CgAiRHPJlGlHaEFAxPa3ErlSzQvqwZoUG8A1bYpIFvGmbyQWL
rHbtahwkzQW1fe37xiq6B1C5jY3DgUUbFFF1igrWCoVhLHXvVYlprze7b7Qyg9Mtdbu44vfF6hRR
4V28xdKVaxcsNbBLAiFM9Z90GlWoJW7vLMsDPwC4B8BkoD9Lch9GR/DerJMKwGgDixw8M67ypXkk
btAVtyJVjGvU0+/Bgj8duaMba/vWxAsPUTN2SxHWragU0tKqVSJUD66JXNMm4HQ5FTN/7S1Z7Mas
XWD6ou6BcyP88b3KuluDnuTZuF3VWo9fh7aoWDLwp6lcIxbE9fhKPQgN2aOICri0fNaVDxgBElYD
JRw2XuXaDdGZqWcGAJLibvGapDt96gC5c67iFS4L5GM7GxlyWdjxgZUob/oPjuipPkxd8XfnGza8
U47dMj/CzEp0hj9otBSSGmvCKab3XbeLmub+r+YzpaWCb4W4WEqmMq7OCbGJwMAGKuAsZZm6A5DM
XShFR6l/q1VuZDvE2CU+diSToCALrf3qhsEkY2Sm854uJkM91ArK5n0OR7FfDy0Lg34IOvreAezS
Or7CTwXcqlhFWJl3QHyfjcW4hbFgx35P8b227ToVowgOo5Lu8mSp6cTsLBrmrToDNJjCyMHllJhI
JbWC4YEtXpeFxTjgmGulWe7uzAG8Dz32sA30Yhc8jtJnRODc2u12NWLacwbINz5HfJGdrdmIQXuK
Z4PHN1Dy3JCvVRXN1k7v55rVqm6UZiM/5lJR7oBzF9n7bDklCF0VO0C6WzruyP5gwJ/eqFaqWp4u
ITKeSi78yZ4tdN5suXUkPyX28xWfIzTEjZVn7LeEm8T3mzgj10zK8SnV8jEJTasGhQaSpjlmK9Bl
ZuDJHIOxGMyRtFSJuJRp6TA/8VROEPMSMzFeUOvRmTZan8dMO8bs8rL+wCrMrXPbApqWK1qsMLTH
KNFWhxnUmZfqV0IVgRAfGrquy3NJsxJ38dgv6rQEZWtoKozzoOpBY04/cQMlq3EI/0VkRr9GgGGp
Hnv6MirG9DOLBPLOy3/bHfpl//M//8e9xfs/Ho+89fd3kn7+q9vh/j/4x3ykOX/DyIBtAV/DfRTS
mUH+YXYgLMMABDMHfAxbVJAQ/8fsYGp/UxmAnLsTiZCedQe+/HNAMrBB4CdXbQPPE1Fp+Dx/8Tb8
/7wOQG3df7Oi2/yNiAUa2M54nh2y+n8JU4DHdhQ28tyE28p5onvjiiTg7pg4XsjvdvtmcZvNIlW0
yDQCfjzYhD2BYyhL+9aWauOlGIn3ueIy7zhfKv1BaZMGeBm4zRrdaawrfaP0xnnlcncxDfeIzZi3
/zwhXpf2xR4SPNvIQWuHFXzUawzR8zFv+eonaEvoc9Jkq+9W5zauzlj/yIVWZ9csflmF+l1N0c7o
2z+d4p7tTj+otf2YiDEcDBacr4n7u5qp2XntV3VnRod4OpQAD8lLZ5SndlK90yhzpDqSq8vWrakI
0c1vt/7ibwfv86xaQMYiDREwLW69O/uqQIaSjE0N9sJyv2RzQLBVj3jHQsq2jcWT92vUWQA8hDbI
+KF8y0x9YeLZT+56cdx6MzfFTnGfJwBqljCvsv0grOvVOeHXpWGfj6KeHOIZ2odBRC7dwqU0EhbU
r3FRb/kspwH3cXqe9YvoD40KzM/5uwH9N/6B576Byr0oka8p3XMbfxJy2GgRt/qnqMJ2IuSOBS+r
WAz4VnSbEq6vCa2XrXoGa7tbVeirrDDMc9XhYMjmb/L1Wzh7hIRn01/m6WSr0zVZWKYsyW5M06+s
Defsk5YbnZJEOLUIN8zXvhAATeqHpdR2LiFbXbli8sbhMhX9HjelfIj5v01iHVDFQR9vrXiVLntf
kzFmuuX9QTIEUaYaEsUogbq6yZ4+vNOYacLL0MvMCBxbnjKs3qLSDOiwpF+mvSH1PBGNxlFtLttO
pzvofj/kSS0+5gop1LaWB2qijvqo5hs7de440VBF/PZm1QghET12Jp/ummXvINp6T+BEM1btj6b+
NrTeBic3nhf5qnbFNkZHIWjhteNbDcBv39cZ1oeMcQ6LbrOIly7iOHSte6zTK1D/lnXv9uxd+vKY
GkD2xq66WstZt4Y/0p4vnQsFvyUG2VfbCCummX0UdeuPw+R3TnFM2fcb5XFJntpm8hvR+4P5yaD5
ApCcQpwIvxDSvzreOslKkbEVy6/n6FpgdUzCyQ+nSGho+VsvhqcoLfcC+8HIwaLo7aWXRWCk5kOH
G1Sr831uYBzUp/NSqd9ubn4ki8Zz8O6uO7o9KIlaofC3e6N6BRl5HEu/qspDjKmb4ubjKGaVXT1E
CtW4LdignCx6iMbiTxIzATT9grl90jSe78FfhXkZ1rH/tEX77bbVIfn7b6MPy0RFb2OUmRUD1mDS
HLB0fiRK9MaCA9S+qf/pXPU3NzFEX4dtfn535URpkFCeKZScbuDYl3Fxc3Gkq7PzMA9KE8KJrD2C
42WoTfMTbsoP18xWP24y+6osiGHK6uyTysBvAHjPX0j4hzMuCQr+Kp+06wsGBvrceCuo+U6d2Fvi
B6qD1DTfs+yWTRiCI9pJGv0p7b+1CA5gX6w+7vkNWJIvzWkuCSwCMY0wCAbaeLIctTllSvFUbgDX
fDBnRBXJLcNeTlrJd7pNSLY5Vb7iYTyK3G6eqkQ5pVwL97zTjW2zvAwl9QiGGG9NbL9HGpfcsTKe
MltsqGNIA6PvRnxDbYM21D2RKwO1uIgH6LxXOVvx3smnIbTiet1FLepgpSlWCM1EP9jUNgZTlv7K
RHesHBfBicXkWOG2z05OZSzPZqG+gYW4ZVIepW1etLIDnXoclHj16zH93SfKIwZn6pld63cbCUzP
+MRgHMhk5y7CCKbckQcCR7NfmPNtHEzlQ+/dETU0Aea/mGIgH4IDdSRnHUIg9O2Fr5GhRKdoWttL
2uBUKUYc67VB/Ti1Jbuoh67MW7TsL8Se0zNQDIQolyt/igyu6hhQhXMf+2r9BcxqsZeRau2d3mWv
TDOAb7e0VpiKeka8jN6hq3ShRSL9te2xr5hLUj/wYEgCTXF6sot0PuK0M/24M6qdhU7noWw3QR4r
AC15s/rNYkWcgxIbjraebXifIMH4pSl87YZkG+v3OJL4NlXWiJqEjDykavZEEL8JWqi9QQzGgxQS
ZkBR/dR9/KQpyk5vMIkt4rFLKzbmePEJEtRD0PKqurU2XiJrdK3y0upUKoLLG78Sxe2pmzAWbb/Y
Ostsm2sSqYLyAlJz9ad1bK6dvg7BYj1jAQF4KVnVl8vQenP8h4aiwInFL4NklZ84Anqwjiuj7rmq
Oj4fcs3lEHLxQnPOvrdLI7AGrkDJkn30c6KGibw7S9zkLQfZuyB8w8Yc9saCbJ8t5dnAB/+NjY7y
N2WSB1CtDit50/EaOdf+ohGeMhqgBgOEsy1wGCvkc2cQsMRXcV+CGDHllCDO81CpuptpKGNw5/t6
Rq1gPqiLPiya+5+GZXMTcYxduYF+6lymtmQUsEEnCQYr53nSxdWkK9zTK7M5Ye/spP0qULa2VPFw
sZf3FUa1fAlZD7wd5vTomBNr1Y5G7cxajd2gDY2nNOdl3qorc9L6J+5TzXeVViWo376tZfkzWvFD
ZgJnS5yCVwDBJG2RLzR470HdnQEBPKyKHQKA3/Xm8Iyny4d9wN53pekr+0XhHS+LetvysbNSvd/A
ttZ9OTSHkXGa2R9o1X1Koq2kM7f47SmWymCDT7DHI5ADyWEtnHRTtcM2jxxOqOaMhHMgKXSNXdxd
07XpzF1ZKpeqrresjQJlZHnCBoPslxYoGV8NQ6svfPaMDk+w5N0D4RP7o4q68biOa3xvGuD5T9RR
u+aKctdwJojPha3eu5Baqm1W1YhQyTVnSzncHLY4NX1cxIpOfMAo06BvVhrr1gkng7F2LGj0bjR3
sW2XnkL5n8TrobmHptbtI/Ox9UXKY/YSNaooY7fYKca9uq3qNXmwNFAF3DppaO/GQvGVNVKBQeS0
chYsznF+m4HOfdjrVg6k0m3WI5qd8qglrtwO02ruhiTTTiOb0l9LujaPVdVVQYIcBmqcxvsnoyRM
xn42sjfsh3RKGxvEfFPY2b7ByrCT+dy8tQaGKmMiPLFRx3T0FvSPXa3Wy7NcqUZpXXM4dFii/hRa
ggW2n/oHV1U+zankMM0b2V+cHpVhZm1tUqqgKhdZJBjrnTJ9VodJ3ev86NBp1HsOl+lEjrG5zzUb
N5BLfSauNDY5EXEK+hd035pmEz/XVBzaVHBq2I2+hLw/dH2n1/oOfEl8GN30XXTdbIRar5pvWs7C
dR21xO/sQd5ca2an5xYd23nrDoNiBRK9WOPgYtMrSWXGuM9iMFe8+e7Y5rszlcDSQp7P1d90WUTv
hd7lB12f2LsVxcqMiF73ubLVwUxA/wAvJ4qJUGmGM/d3+d66UN1nzST9IKYCunmZ1+PPmtfGbuYa
6yG7/TKtHnuP0BXfVgbjLCrnMXXNLVpbjwMv9VvLCZtW+IOqHBBmqGtL52LLJ6ls9Fg5R2V1wZ37
amSzPy3ThdZ1g0dpnOcjA3vncy9faRJksQJO95eOOy7HzwKwpzylqnZyE07AxaGTbqgQ54oXsh6h
7GsOJQyZRvXMuXrQOydQATP5czvnbCvkhzLg2LUULZxZPwbYJtZgkt1NDBTJkfzwbBOLgcv7koVu
dM5Fda41XBW0witUweXZVAeuFb9W2bypi+jaNYpg8lO7Pdar5CDvTo9MjNhrAN9hxDbe1kkVwTAK
Pny79TLhkBG0Rs4ByjysJU0PkhTgsxAN/mBCGs9EIgbPtIhzWBOXPkNqIqykBudFti8rnXqPWQaA
p4wBz/e5dSACCqXKjsOIDe4V6gClIYhSLD4zFsL43ALiKIeYhm+iYY+L9osGDk9HUzTHdhupJRUV
c2ATBnJBpuN/Duq4PwmagSza+QgP1yzN5y07O2I25p9ySQNonmGvOIe7xUBt5bnR3mqtaX4QfH6G
Dsugw6jtJzlmmzzl0ddMlQhh1ad46i0+AC4DU3ZUEbhYKFexT1Hf4A/Mo5wbSnEs+/hA0OAS0156
wEt4q5MJK6BtOtvchUeVdgmejtY3OyPyO3mP3OBSmoN8LFBmqKWgFVLW9jkbzWy7UhBJdE3X31T6
o/ZdAjZuo2WE941CNS95X1r4TPLmmujQGTQtx7ASxZAKoSCTp4pEQcVkLsNKzY0d2YXkoKR5+TIr
wFINOE+3XOTS6xPdftPzgSYvtW23PU1xVBOts/sGa2K9WaM1vhAZzZ+g4oqdSr4wHFoKODwnd803
Yfb5ORkb3Myl4tJqxu67QUQUmw67Fveaqdlralq8TSCTn2OoAp+znfdfeF6sQ78OykElLwAKptH6
Fwxpw3XIMNopmJx/WXE20y6TjeMWwPSIEu4W7oUigv69N0X0lNFT86gNKQcTLi7mXRGlxfMA7OvX
ahkJwVPL1u558ybydez3u0FmdEWI0n4220aETpnNl8ys1eOqpdzFbB5Uyy60J6iL9PamWASpIFv2
sPKaC54AUxCxrXn1U8KDDZXtpXXiEFiPK80hE09OW771GecmavTi4dcynu6oo/fZtdvWR+Ts3hCb
e4HFchavSAjzHjqQgT85qwLFlHvyYHCf4hTN3cUe9ThrCiuPkiEXGXnJ+GhGDmqncz3hkG+A9/l3
iGp8c8WY/BkMikI3XWxkGby39d6TaCfRdjWpM4CJrmELsbki4nZejhkwXTZbGTbjeWTlXuF8bTo9
kFN5SnhqU3few/L29I5CT1Xr7nacaWP01jNAqhvnLp4PJHKPBs+NHIwntUi4x2RgI+g63Gmzcl8k
wcGjwVD7AYpgbfQ28hGAUqyCsvi9DCn5lFzu8QuPQclNPRhMWAGR4gQQz96rSORbYSfhRLJT6rzD
7Sx9kCbdqYkzMYZlH2VF6YCyiPe2KC612cCeUtT42WG5jFqM3ZftGZXGtpjouFjHY467skj+rKgl
hm2y9FffBgwO7pAHk6HhL+hQ8VuxHqjbjYh66Ie5JOCQEgjeFPl0qkQejpndblxuYXpNR+6CouOM
Dw50J/7hNO6saHD9ZXyw1hci3pslR3ZAUXKMzKey51lNe1QCvap8Jta9alc7s0UvHybSc5teq8+i
/t1jVayYvMx52uSy4JZd04cLPspLZmxyyoSkYZN6thzfdY9pE+qiyfkOpRi91fi31MpQYjar2ai9
lIVy7ma6KuymY8wqIKhpdGNQ9sn9in3RlZvVno/yh4pgIp5DpATsucIsnj8JuN94yfHOp+WDn/YH
33ig1u9YBRbPQjeREUbesuJm0Df3S5ocHV4Imbm1VpW/vjbwulSU1z7uAhRjLqZufRzadTiqmQU4
K0m2VLG7QetA3lyze+dDgV5oYmXAgBUaDk3JITzMj8bCT5DV3wqcAD8dOENpxli8XIkoZCsrY8sp
dK/7KbOgrQroZAlqCrFrPSiqotnhlCNYIaruIabyBd6nw6uFhYHWPWfVfIoGvKlZVr22cQOk0fkE
YY4luyzTLQ2C5zHbuYPNwhIPI4XvZ+p+CJMWXiLdcxypOiVcfbZrJNjrOqKkodNrdBd3+YpyHPtu
ZF14Z09BXHZHg6o3Iq5wzqDQyA2ir5ebyYkKqjyANyY/MaHzEIKMeFur+Y829eDq7hdRtc1lEDvi
kvXGgTi3j6jxCddYPVEreRo6hZ5qwnHYYS33PE/6fGUJY9NyXfsiWSiSjgLKvAWnkgm3oOSQsd2z
xXOwse0nwI7Vqz6tdmDQfeNNCpXobg1Dbh5luwGoTXNDPpsnBenpSacFEP7YlHh9119a2i+tNH4o
SkZ8fRSvmAVF0Kzuhf4XPi8wCCrSTAecwChZ3GQ8LfFLRk/M1iWncbRExABfJnv8KKET8ZQScr/B
SzCfC3TG1NGVkFIKmhXyxN5WFdkFQZvBVoKw2TDXOw9KArZtim+CbSR/k1fOxLNCeq6wnU8a0BG4
FsGrUHI2RnGKB8oAh2ek3lyXamAq1a2h2Gnnmm68YW26FRH7RKvsm2AxnKPLBNSU8/KLwwoGgUua
GknoNGTwsl2hSn9Sl/Y2plp9ZTQ4a313tO7fi3Gio8yZ5EPmKvahi+Lf2phkwWit35aZshLSYudp
zle+9ln1gI7GS7LFxhJTdP1gZdASkrzCrV9powN0jYhJbdbmacnd+FopIt11GsmBdCICw/6Mfl9D
9zi4bnibai+trVd9yLbT4vS+wDd/4+DZlqRfd6yDzGtvki+h/oVBUV41q3hycM0vo/4z1uvfTyV+
I9HS+DyimUeDC9tH2byYNhS/mKqWDQY61eBSIYXfD82rboFoQIuOZ1W/JsM+jirfFg9jgqVc/VTQ
456cyrxfeJzmAPe13XATM54WsWRbp1/H55LsNfSIeYDXoCt0p2UEf1b1bNLMFaTS+RgcVlHMXq8N
uhhCOy9ebHggQe4lLLkLSaJZEn7SuT5Jdc58FwvnZhBJdkzqiDKk6yjM+SBZJm/ajEuXPcIhgTfQ
NoFqVUaQJXwhpMUmv1eWnEHlbgRr9pkb7VVNOWNZ2IzsLGoH3kX6whAsvLEVu6ZVZGCafYA34rCi
v75RFtidAQ2ZG5qNTXgcg7YhIb9teecCuCLxbTiNBznU04td2yOS1DTCd+9Z0+NxbirzWFYAIqN0
MHalQXUP1szxpWKTe+a4NDfOuHAOyvpPomASwDF4b4VPWJWsMrTE0HHzSxTzoGbsJiLTVsOuL75p
GzhmTYmdOdb3BNPe2yVWj+NgtYcsm/akqeudVIkWDNGK+ayoc5+tBWmeoYNzoOb93Z5+yu8fu1Lw
LdE7kKlp3gfasgSj0Pks2y9Xi0AC0k5F8N2cTpPDQ55G9oFFTRsWjjH6eiviQ6F130NukwCJrN8J
jtQxNg4DUvKUlEo4DnhfKGSZgL8OHJJlr2o+3vTuq3HMz6xuCN6Ao3yunemZx+A2FFaKRT/+DUJe
nMCJHHS22sfZVI7xCAxVjZGC3QVDMvAO9vEzqS2QIr5GBV0yKNM+rgmRi5ULJSzRMxH/G7eGqxXH
b6RnkCCMYmuusdw2ktr6OC1xOTIL5EVyEnI63HFHniKwpzuMthuUz2EzS4JKuRkUhTzgy3Y3ujwn
w8HGNZs9lzjq6/bKtdV3hB1Gi21x9lt5aMPeKSvIorZib5q2En7BbRgNMXTq9myoyXU0tIdBQd9M
2izoW9ILGImueMMxrk4zuf38NwRfs+DBr9RKoU4Uw2GVdjtd7W9zf69/KeK9OUxXDeJtixEE7+Ny
Gcim1Y36g92PN32amlBKevCb/AtXeyB2QgcTDALT4HumL35u/1Jb9Q+j9o4MW8muaAiVBWN5I09c
q659NPzgztdPDkjUDbbZOhCxOV0XJT62Cze62l7foOLRYE9LWVFeCiV/cEmnIR3eIVMHvEe7krI1
f3W7rTW7h8ntXCLUSAn0uWy6ZnkYHfVac+ZN6ktj88UkKyWLaVtgwfFNnPlF2z3xa90wKBVeNDIk
dSBxl/vSEXOTP2Jxjos2uxrVehwW4dO6dorZd3vlyqlhs7sXSXzGpIKfhOLvGlbtPjbdN4o8MCqw
hbRb1Xfim3UX6TXlbbinzdRFXuk9Xn2g5QikslqvqcZXatIrLPcDQSQ0lne3qR5IQnP2YNAtB7ZS
eFFWunSSWdkWpvuh80cOPNPEvdh6Dj9jwvncqD7Rkdy6QD4IYysJqWU5NxRtW+SggH4EmFGgfX3k
QiPuY31NSfQLo3pAbDJYywAH1/PSnq1SOROZPLAaxpWs7IbRJkYbHavIaTiKpWQEJJCoqlrQor09
WRVffKMSjp80DXKcRSIpx7bgsuN9brrZfKrtBXu3HmvPejVJMtxmHOFBMdXqyGX5YJSEEUw3Krx4
4H63GObkAzp9kNw/UKwN+n8bIGLaquyhO8Q70pi/3ZJXI4DijqTUmvuk0Ti4R1gfFDR5Foxf+D3L
Zqyl45X3S1ANzHTfFNJ3RxzlKZUZmkobZkutNXcf5YHw7kHJ44dWEpByjGtCgu7QJsUWEwyQE7c/
CuEkB9dQJmhZ8VtWJ9elzfb4+3Ax5bMdIOfZmxhhyZNdTvG8Oh9Bedsvsmr+qCoSK3Zzh9oD/g+U
yX3C5Db7KXQD8LS5sVVAER0V0e+kkfvVuD4WAtM1N5WHsTPkQ9InbNJchZ8JU1p/Ea5yqhMa/7L+
ujZikxDRUtJ12y/ffdRcVfOxrKLdUIweZTHc41p2wnkVAi7aGkv56LTUy/X4pbKfrk9CxnpoMBlv
Fl5dOLhlWA7jFihnmCK/UcHMntsKXakzZdCNWKv+ZJ7AYHh2dezLmkT/s5V1V53XeZw0F7De/kwg
z9an+v5bMz5cnX7jocsM0ouZeFV6C4cI7aPUZE4R3t914KeDYRem1nMSL17Wvhr5EkZmdkmMOIzb
vRz9fD6R+dka8bfLNXxYTOBrd3tAx+qGMFT+R9T303bmp3IDM0vfLSKjev+dGKGq452W7We0KDfI
XtgMdD8eE28F44R9CLTRKQeUo6afZUJElusmji5etaG0uqCXHHWIMrn1UdC8s0lGqCTS9ZgBDzYx
otpWc7/BFfhcN9VwZ04R64P06BGiVPerw1V7E9WW+ogzPn6CfdTcygKBkEb0cY/1293i6qBZU2/T
L7opjW05/C/qzmQ5biXLtr/yfgBl6Jtp9MEWJCWS0gRGShRaBxx98/W1oMpK40UxSMuYvUnevEol
IsIBd7ifs/faPNEKdBRUEHhNtvTqC4zzlBboQ8aqe5m6gTmrCfipYzReS9nWFwGOkX3TWXJbiNx8
hK3O4W2oWeoTnfqiV5kpgGN5aya59sNymMGWHBsKuVn4p0ZFflRTlujEVIunVmu6kf1qNBCl6cr7
IQvs9ZQlt1moufjdE8FcQz4JMyARXL4GI96l3wY29cDTso2h1TT2rOfSCw6OKB6SSvnuNDhDKa3+
IFN9KwtMsw7JnqtCb+9qFKa8rB7pnBf7YkQjH/R5sJqj3YEmrYl4QO/P43wBRxbLf5D90hMbI3T6
qHfmEXTSn96CoVhLQv0gxjUZJ/nWvm9c98ILqPPKwbqF5h3SmzRu1ZjZUnsAfySdMBk8s8rHm7Ro
qREbKJyoDFm0BZ0A1VSpMlv66CDpaqDjmvMNm7uxH+ZmqfCrvjlMnnETZuZtaTlEAVr3eCcukNNd
TVm1TywSavUaYp3STsohTBM/K2x07nH4gEj2QhjNs8nblVzSiTc4tLGDzPB8wLWA9BY9lIPhCxUp
rUKVujCMdT/Qf2xp22jpNVorlSph+2qlfyqtVdYqm/s1p1S0JJR8odzV5BU4f5qIelbQ82oLDTSb
wN9dj/8yDmxOsw5LlRLdmEZ791ffixdsD+zuJ3YMuBfwcmZvhgGL38LNe1ENer43cuUQhBbopGg4
zDxyw4QUgkPes2kDBVZBZzu8TALvkY3hjTFnhCZV7A+qx35zvDFVgIvgF1axEFeoyq7CwnCZfVio
bGdekzWBKhb0Rz+O5ENSISlKfii2jmc5OXs36i40E/eNA2hcEhOnFjLbS4sjS9D8HKW4TVCIUkiM
HtTIhkJUuvQpg/vWwCeXQTg05yyHdnbmAkGiGIVjSzcVVIG69y0uEFHAPWkUZ1sR3b0x25JISdc4
OGM+7hoxoJ5NdG8dwfOE2W/eDOwUG2H4naiPNkGLqHfDFy0SBM7Yyk+tHU3KjNofoFzeOk/cC7rg
IQK+1sftfQsW5QYt5C0Qj41dN8+6AhOkq3aKM9473qvX7uJMvaF9KIGRpFsYrqQOe94mw+DacPZJ
1e6QJfGbRXsUY2OJtxivdLjGqqYpGvE+CDlqSixCPyYU1wYtux/bB9c5jrF+cLFfD+JBJ02haexZ
D2CFtM0sIm8hhHCL0iNK7stydNJt1OPSH1ATguGPL52pzralFtwmhMjNodETDPyCthInWyrKbG5V
1O87bHp7gv3gY6ac3L0sWqsJPqFQ2L+VSVwhA3mw2nirTJogB5AMXZVqXVOT46IkgDMG6ubwUZM1
/PvnTI4XmWP+Dqvmwva0e1ptGydxr6lx4MZhFhsIuSPOl6vCrop12Alnb5TjxsmL/SitfeshuSYu
U9uQhKTvifamwK5g36ftMItXUCuAQLtqXfW3mWA+Mg1sneI1cMTl6HVvqKx/KwoMSrBtGxtZwVpv
q1+Nm9wpFsx63q33LlrXqLOPMWxDWw+vvKSmLZWthzahw/cHb363NZ23OnW/A7wE1A6UoteQ2FZZ
edU0zW3UT+paVLjJO1IDgGaxE5qKyyKiBFkMICFlkj2zyT2qZfWStdFzXwfGnpPj5dBrj2NX/slp
7K50CniUv5VvKlNbowBFfsLbZNXtKi1YJUPdXbeu/UL5uESWZLbbOCp93sUXujv6rgtKQDH3s0rD
QbpPk7/fmCIa+YnptHK5oxYWYhI5bynZOesojXCE9/IKr2HDvymY/rXxT0zsKws+auTebTeZSqc2
q+WG7I2rqpbOJqditqr1ZqS1QeKC01LBI3z26IKpAIrBJ5XacBGHokBSSuUWgYq2k7Z3q+HjuArS
KFozRuJ7PSfiYHmYmgZlVPStVYjJRb29drok2hqpG13GEZbaQtIlw+Ze8DxqBCYgiaqwq66bSlLv
Zq7yelD2Eo3PvrI7cx3o8R8r8R5GEwssMBLqdmIPJeVnY7fA469ySQtmrBjoKIk3Tlf9zKFnmJwT
op00caOZEomGbT16TbyhaWpR5ajxt3ZKTAZS9EI8w3drMKPLnDTXTapn1quhqH9sAjH7SHvpe85Z
QsofepxcxeOQ0Y0I567Ua1PrPwpkkBad1KSx1gpzAVUR8vDuGeAHe7KMTZShi6sAPEuZxEfib3xu
1yV4O+TajuUnGWglladJpyeRoYHIkGSP0W1bX5M/PTSPsZOYG9zOx0SXF+FUHcqyu3ehLB1VydSy
tOCb1diIJVpEMaOGrNHrL2xjeLaS0r5RBx2rHoEVmBtWKIcJ9+xuSLr9VuoMoaHDYap2xAuy6xO2
sm8Udjmh8SMo7ioF0Zv0pp1iBCqdSfpZIrpH/7+jJLcyI+9OQ9nYhMNTaGc/sUIbkBmSB1L1fnUo
DwPnzWDbUNP07S2D/od1oTd7pd/L9DhaEvUCXdg0u56nRVLssmhah8n3Vm93XnsfUw/o8SXDy+Rc
q9LkkFjAqYgYI5rDkZpRI2JIJlarXpA/cxUB81Rcdfs98tbarTV33EVOyfmujOzoW1xGwT0QroqH
oVYv9LGJ35w0nw6iNZQ3oLkp9ASQKhM6yD9G5PKG0ZudlvImEsBcbmL4seNGtzST1uvYPKUotW4Q
1Ip97qqQF6c2uRyVxj2OU2ng3M/rq5Et0JWw0ug1yCOSrhXOrUZQ2RydBnUnArU6KEC2Vz090ufe
Dl9wLF5XVvLilPSS9AY7rlE1NHrgY27RBcqrLpqq6wyL841jCPWo1d0jbOSWDRRVUGTz+aMjU4tm
ud4aF1rmhjQ0099VWK1Zc7cRGWiTZm4G4DpAfm+LOnoaSWQ4qPZjjS1/o8V5OR+ifPC7+kbJWd8M
mu3fysRW7lqPwqfxUrCxWMvYWaWtihsn9cvUWhE8fFAoQByoIyl7OsxiW2JqOcRd45exc4+QLb7v
bbmRBTVwgMkD7EFm2ZDV0crJ2pvC1p7juLks9F8JxoC44wRCZ6ah+9zQn0/SPdGGcKMw4avxs6te
k5Gz6vorzQaxSc8ltP3C6Q40yVclGztHe1N6eouRckhaZQNK8yf+7Al/SRI/Mm9B0XLGxGz4E/fD
uGsVqn0haOKIcBNeNOP0YjjBZaOiPbXswl4HNNzZLToXqRNuqZTchIk8kn2GpClEOKjHTyDZsddA
D2ZVgcqd1FsTIDHhj8izFL8gc7hi4dNJ6tGPhRB+6Zjdzo3brZGpwXOKznFnFGysiacfiB3awHp+
IjK8k/FlEY93yVxMGpKZp6q49XGsPU64A0i5qnvIWu8qgMS6ChvoSJOLtUOfkhAaUvWjEs4LJmiE
v1X6GqiK+0htMNoBaGfnL6N0TRDArsvnTgBKtlSmqEJNw9l4jrvVCNsFLRXb69Ll5ZoNtrPKsn5d
WdF1mE67btCepqa6rBtkurm1BwGCYDnxfns6iyQFFuWHg3l4jeEhvE5wTK1cZbpUin7fZeM+JRqY
k3HqruJkwLFTEzyTTwNkUC/4HYFzaRskr4rXXZdtdOU0b9BXkeqYbJJMa4RROWQvvHSZPD16uGJ4
zqdiW+SoXV1e6jTL01XvEVHUlWzNhPbLSX5VIGFWFPuue4cTQMu/WIhHyWxr7zJZNWupzglGWZaw
lPQubC8Z3aCtW7E6Q5x2SJUP2gInXfhtbMJi67qG8yYqkMIqFbdNqMkLBADXVaw+0uOO1q2Z9Yiv
LQFcIasF34JG7X9uuPj/LrTYwCB62ktxU1RN9P/I5Hn7h59Cm/9f/zJUzLBHjz2gbqu6RbQFps//
NVSY/6U5+hwXTFyIo9v8L/+KLjaN/1JVPBbYULE74lXlcv8yVBgO7EibSD9T54oO//mfGCr+mR+g
0HdyTJyf+sJp2qOFB40zhPczRf1QhqG2R86sfpGde+rqi5xDxw5UtQ5KqHeJ9UM0rJojOqN34/yB
ofTUtRdRBDVECTwiIrwPsH54nLQ3teVYZ16cYX9vwDUa2ZRC74K7PEt+SlvXj3lYdNvzvvnCuWJ0
dUZ1h29e97S9HeTnvGKN/5ljJ2mgGHd4C42I6mbjz79vqDbbZt5Zhz1rMiU7ofDeVDQ6r71SYGZU
PcpTnNzO+v7LxNCeT1CmiY/Qxna4LPoUXDSW1PMuvsh+cSXFuJCstrsJZR9oJvNxaFTm3L+n5geP
zKmxYZ69HxtoxSgY49i7c7q5ClABwLa0GFYGit/PPwGf04ejP3/yu9GHNjxMOa7yuxAY1zU59/JQ
QRBaDxYU1CFF9kAi3atCZ/OLaI4Ts0BbzF+MmAalUeHeJW17MyEVZQ9OUffzX3Pq4ovpC+c2z3PU
dHdqaP9UMqwj+E2fPr/23wfyowd1MX9TasYt1e3uri61rY71qqdsNSPxmkcX+lbFwU0SC3GblslW
ydmChoes/RWgxG1Q6x0L71egBl/8UH1+Aj76Mov5XhZabU523d21QQlMpt9N4aUi7vvkGg3YxjJe
B1oKA2rKTj927rMDUSlnymYl2YPqlYA38q9/lBwJ+DtiRs12zk4o41Yp/hhs+74YtlPfdLF4qG4V
UMnsujsDrIphvI60dW1GxBgugZloyFbBxa+Uyt1M5U5pJX2Lhr3qQH3Xo+v6VWI4b5kPR0xdrDOZ
JxKl0kewe4jdG9qNMEJWLllvms0ITWsGoXefA3mHf1krBjbAV3T+HK1bkSCD4wLNV9Mc+Mtpugt0
Y4XS/fMRmq2LH91LdZ6b7+YgpqU0bhUZ34E0xntcOcd+UJ/d0sS0hT2ryWYHb0GPQ0qsCdnMKuny
u8BKHuHdXtVk1MTSu4qlePaM+F4flesWffFQh9/RVL5VGJZGKgp9ra8r9C0ubXoH4w4lrfpI0ut3
u69eU8HxObBp/WjDz7IT1CyQ90QRNpNxHQfBocJDEk3TDS2FB/YFF4RX7NvWuVSicB0p6sU8YjEh
SJTjb4A57SeT9pVS/+Skc51LDSGvDpgNDWoUZ3ex7eFRUtydhQATJ9tjT1MpGxAkWWyAm77c6dlw
AYLnwtGLfd2Vl27WUUzN7zmJ78IO+ufYBv5Y2uetgupiDUesHZZWk5a+3vGCi4ZhQKyLdaTNdHEN
Dop22ESaTED38PN7fmKhmrdW7285xk9e/WPCb6jkDhPjDnTt9rxLL1b0pNfJIxG69M2eBwJv/kqn
mnLetReLtwk0wbWlUfpliVI4soMblwPn59c+NQsWazfMUYFyzyp9TXXrGqOLFd0lWZXcUlnxxJnj
rv9z3I3cGB0EqrU/9t4dB4eLRE2/IJOcuqWLFdmp0BnVpVP6Sqm0GIGK+zbxzM15g7NYRPELuUpi
hLXfebhnFCulG1yn6j5tkJt//hEff38s1P8cmsHCM4t2EK2qMvoTiOMVrNf/LK38fzd5prdY4lrP
tvKOeprfO7xvKLZXh56C4Vl7CtNbTF9YAEntmlntAyT5gR9vZdvh23mjspiowovGGLZ85WteN8Gi
m3zs4nJ93sUXU9VxlazpCLDws0AzQc1PHLyFc9ZcNb3FXE2oUhW07Us/Hbxf2AzIp43VL/ZCp56V
xVylyjEmZhE3vqjdfV5RtKm1UnyxGJ+6+P+ZoyOcaZeL614Adluf1n0Aj/K8IV/MUlpvFX1ll1Wm
rDBW24aFMJem6edXn+fK/92VkaDwzzkkOgGOFHmC77UmmW7oNLssfSjT5FLLpj+9GV/kTdb5FmFL
t59/4onBcheztrbtcaJ1xGBJUtDwuBpIBM9aLM2ZjfD+JeUVDlFdmP59nI+s9h6VmcI0D59/8RP7
MUJO/3l1guXdMJaAxDvsjC+5wJZKTDJZCl3gbqeSym3KY7bO8lK/cemkBXjpcMiQ2nLPlqGkV2gF
u8kZ2+/DZBs3GWEWKDNSZ6PY4AzabOyvqrH9ndq1SYcAZ8Xn3/vUgC8WBNwKzjAoKMWk676Fg4os
FcPR59eeB/aDx8ddrAdBK4KKoC9uppMqB1DcCA0N55Gkty30wuqqFVELfQr70eefd+q3zH/+buM5
NXi9cqVE9QYUAal2Ciclis58ehZrhKObAXYCIi5G7LmAKR309i5r8+dffR6Sj4ZqsUhohlJOOHAa
33KJZQ+Bx1yafSM2datpZ73Qsff8c3RavBOma6eVH2FJJajMNrcOLvMvlopTY79YKoISU1Y8uDWY
Jzo8oVX/tkcylz4fHW3+jh8Mj7NYFtwBFEMcV6XvkX96VJtCu2z6+JdDEO/KIIR7Sy2YliPxhiAp
aenXVNTpy4Al/PwLnPh1zmLpKOg1pIZdVT6xGfeFrC6hCP8579KLdaNQErOqRNPQiDB/SdX8rdbd
788vbc9Pz0fDtpjcfTDg6XBJYkiKAZAuxvJVYuTwTxuE5FguyYqQyUBkYeI82VFkbvqS7OKUxepC
wZpFkEuW770pSLdO77UPDrmE1yJ2A0w5ouB0MyprJUDmR8eF1zGsThxrdrZFUObts8j6VnYBbuSp
LzeKcHUC2yYgsS4ySVZ1RLlaIw5NViNmwrZAVyND66+W5Z1Ljw8Y3Jit6NHGpJ6YOVFiQb0R+uSS
ek5nmphS2hFjqj8U49A802gZL7TSkpte9ON2dNVfLcAmOGTEdI4pLK2J/jzyb1vd97b37HRi2Pa6
i8O9Io0rHrrXIVbosgoArp8P/qlHZjEh6l7JxhFUnY/QJN2MI41wpRFfrHTzc//BjbUX88HGl2Fi
i5M+XjHgKbEHIlnN3xzboebg5mjjE4lcX0s4eUxFFO4//00nVqm/J/53C2xXRWYdqrb0WcrxbeCB
pdMiyuOgd198wqlRm//83SdgZM1SAHnSD6oAIQLytEKnp/f5158f+w9GzVks4aneF0GnmpgigNKu
I68C1kOUPJUDZTwSs5Z+cXdO/YjFYj5gZ5Kqo9U+XvRbrJI/Seb49vlPOHUHFov4EKfCHcu+BMEj
jB9uZYj7XKWDVduI2z//iBPf3l6sdfShU4IxR+mrkXqFafM30NWnzy994tvbi7WugjeZ9CF7pIoU
ncumJSxoxNF1DSHuq9f0qY9YLHkt4AlHHRvbp5XoXQHJ7g70lfGJjO5wVoWcqPl/PqMtDd2xGvHH
2ZLO/GCO3wFC/0dx0v8+WNrzTXn3/E+OXcad5NpKhnexTaprSTzB56N/6sYuH/+xb0Ob7heyEZqx
e6QF51138bjD+geubqa2n5GMJ7z+JTS88/YsMyP2/XDo8CnKqlZt34k9BRFniCiuJ8zlvC++WKIr
D77D6HqWX0aauvGKwVyPWnRx1sWtxRJt9APovEzYPhILCGdZc4NYufjim88T5oOVbCbkvh+XaigB
MtXS9gF5yps+oJESelV8aD2NuDZv5n+QMf3FgnBiSlmLWasaRIzWnWH57lAOay8pYpKHKuXG7oZ8
d95gLWat4nkpuXqa5ffomHu7fKTd/nbepRezNYz7UZfVyE0ulZQUmRp4gqWVX4zNiTllzX/+br66
dhOlCfZsvx9xQMBifegi7bzXiLWcr2TNlEZsV36Ov0rTUO5H0nz+fFT0+Rn/6AlaTFrbAuWfWK7t
D/h3GgeUP2qPYafn34IIMIG8HmJro2r7QbzpxmsGgcCcLg376MxOM/6tvIindDcFX6x7i4D7fy98
1mKmm9FQjCnGZR8nKNjZYe0O2UbDcgXO8qgGKHaOZnuLwumYdjd5DvI9YH0szf1QUmyemxg4wb6Y
Xadu6mJd6BNMPJAWCp/Nwa7IUKCNFULSz0f+xMXNxbqQm00sOUoWfuBa105RXvS68tVKfKKNZs60
7fePYxSkdq/GrvDdtul/WVHSHkk7faE4H+/kZFADLa3xOMTyNQq6b6YmH7HCuvdkHRtrOSPsBPHz
qzQNcbva9K2KTos3htT7204zw7ui5u/VjescikL+QFnToerXf9JsuDYIQThzhBbrDVRovkpQ5b6i
Rn90PULB5+Kd/nz4T+wB5zjS9yM0icIuVU1DSTVk18WI1XDkYIfvghiysD9v5pqLNaengxTD9M98
Byd924avdv/4+dc/9fQs1pvJIUmOtEzhB4O3FV7iJwGcr8+vrZ9Y6M3FggOcYCqjacj8lp7lkRRc
DTtdkVzrCrkPMotDkuBrKdfYNqpNg8f7Jjea7H5qjWpd9zLb9SkaWbzP9msUo8B2jRwpfkzpsOEk
iBZC+2bpg74Lmv5tqIym3EBDssG4cWoR8XkdedPU/3mHw2wKsE92DH6jgXOI9pwoNp+P0KnRXyxS
8TTlRlaFiBfhRNpO/gj75IsF+dSlF2sOek5OrlkDENDN3yAYP2v2F0vriSsbiwVH7WFYQxlK/JAE
9a1Z2xVEqnp/1ojMubvvp5PlVC65733si5bQKi0sNYij5VeTdVZZffSWMhZLAe4US07awOWdXTd2
a3Y1FMfuMFDSchcWGpKE1M3ixZhf7fGb52h7YXqc7I9z2wReOmZ6wjFhrxv2o0tqqCUIVAUzGSBd
LLQH5imesW9pQG1APiFsYI+8Sg39AffotqY6ySc17nPPn1rwJf9+rEaC63mDt1iLelXRE83MMn+Y
1FfACOuaqNEvJvOpu75YguhGa4mRFqlfdQW98oHwVf3Mez5/5Ls9T0yGLSjxPPWDMgSKUt9C5jtv
QBYLkBFiJk0nMa+blHzAC4NBzL6fd+3FspCxwESjZQvfso+B6RORct51F2tCgYNQ6yGc+UZHCBym
1/Ao28rZnXf1xbKAUSoXHDi5elHiXGifqcs9nXXpv3znd7cxL0oBXs8UYF5SC39KKskHTvPNeVdf
LAyRVbj20OmpP0FoJfYhvTED3Tvz4otlQRY6sbElaLkxC580O6rXBHSceSr8u7d6Ny7B1LsAUYbc
H2WeYlUlA9spzrudf9+8765N1Bb6N3a1vpZ49bbrXXZcXqAfzhvzxcScqDqFNpYt3yzNJ2DZrzk2
oy/WKtAcH6/F+mJyBqFM09bOY1/VlT0L8RXT3rIfWWut0j2qGWYLcayH47xGD1OzjZonm1qsPuqg
L6fNaHLEFspd2E1bozX2WKGx5/020m9cIaMwbGTWlc5VbGjH0I0P1H5XphiPhnaFe4j4dB7S4qng
9GnP/CVsNU1TrarJZwGXuXUo2iPRgfNSXTv9SqrJnj/B6rRSQB7y/iiN6JjbPwfy0dZVc83/qKcm
GwSQJ+746ga/Vfc7UcNkFd9y2EU6jtzd/V0NR8eONqz+CjfLRdRfYkfiTVDgT9Mic8+nl07zYIUQ
F/khsbxPxDHl9yjRG95Y7u8vYiv+fg6X1KgFE0u06pJr/pqrmlu+h6UNKLco4Yr/GcZ6ZiDhiDHZ
vwxHWddr0ZH+uEuCt7aTOwaEt1mnyosA/0+LZF6QOA/S5AKioYeNgB87v+NGRwN0m90WWntJxeAp
8FBayifdOqZ9eNVyrNEEwHXdfuI7hNRXwkwcdO25qqHU5NaP2BSXQd5sBYQEW422UwhcrLnW7SuH
BlIEYc6mgtqSHRKCDhgmSMhVe5iHEIsBgdzHVt21lb3hmzfNjwQYpdqPlzmg8SxCPijxDRzn36i3
z8StX1MEWKmTuinPLCr87dS+m2wR/pjeA3QD4RCMixZYP8Pa/mI6zCvNB8dnfbHqhxGmRVVyjCAE
8JvT6D0dqLbZGgW3kiiRZk0uh/XFZ83T96PPWrwD3KKyqw5NiJ9G4VVnFd/hPl2etWIsxcplWso0
x8fv2/BXjm4Bl9QcnP68L77UKct2ADY5H3Xp2DyLnujtRnxRy9TmVeeDQdEWr4CSprVl9Ubs5zz7
EfkdWtVfMMGiFgKLs5t3PHV6h0ul6aJDNJFv23xxBDtx67XFri0bmjwbkiDxXSP7Q89L8QOvlt+E
7aZ/jNjybtx2/ErfdfJnLrZx1RgAHJzs2HdNr4Qsall3OVZRknpjyh+wLa9zcgVwvwHqMIHPTcxJ
zTtK0KFgZUjPhK2pffF6OfXDF68XxzayrMpE7qtJIa/xQ2Q3Te1mzzFxU6yaY7htk6w+89mZ7/u7
yetibbKnMcmJke1fysx9FmP48vlDf+JFpi13go0xiQoRi6+FeNCE5wCnTTtvnTRGDDWh8ohZyPDs
aXpx3hHsb1v73Y9xBgzC7pBmPllAHb7slG4jnJLPf86J5UFbLg+OpQuLZiko+eJHnssXoeo/z7r0
UmNsRBW8CbPNMOuNj5rd/aTe+cXDdOJbL0XCY6ukTWLqid846mNQJ09lZX1VBjt17cXaUCR11aiF
lvlepz4FqbfLIH98PiJ/dzsfrDtLpasWuMDZPDMGmq6Li2FUJTgmYX6rgcxvI2hF4UrJXbrLBTHH
26wf7xzI6QkaQVg1URtrkOwiHbKjIjbKWHbbnkjdbRx6JciRUTtUUHdJ8w3tXcqP2PT6nJkVBeVX
MXCnjtTqckWpx67XpBf57QA40Ep3OSsJUY9gddzVkN+xnxkRVPAPleTTFBb0vNXq7SfLgQ5q+fOO
asJIxFu9nnw9/SbFRTIo/KJ0z59xqG5ssU1JBWC3FlWA3dk6dC7YVXZbsfFTpPdtDRPMpCdfm4em
+622z137xXvh1K2f//zdTLOhhkvc3tHc44rHvfbVJNOdvxK0j+78YkWqvKLqqY5C/dBk9DDGst1R
PJ2+m3bvEmmS2VvX86ptqgl1q4Gn2+eKTuRIRODfnlyefo3cGqbxVOVrGLAk4iGzEI+pHlGvIFyX
5K8aWgZhxNVND2r7qJJft+oc0saMFos6jbXuZoC9fmVoSMPAhTeHvNML3N82UaFEDaSXfUOYQhUK
/UKtJDuROsm7XYTmkDtkKt/dwrtXM3VjgauImopN9ACgAQol6ZrTCE4EO+PKiUDKkYTszEEVndzk
MVAv4JvA3sax2KmtML6bvTnBzga5aWRK/Ech9OHFBcv71hWdfIsIaruFcgo6FZLr1pv4Eki4rRVM
vPYpqIjvZoZAOxsc4tekq6+xcoICQMS/s+WQHY2EqAMIKXcgK1+TyBi3AREGYKWzCqd8BE1AKk65
znUc9bEX7tOyfIndCgJV35nXrineTBCUj0R7/sDKmT2VwrQuTcCn+36OR7dUCSBOJAg/cqPvbvO/
oLtmIDfcxuKcIVBZwwN2Lsy6Ngi+d9ip9hMU0SJ+zOJK3iSKTDZKFpSPnImINvZcab+YpWbeJk11
x+t63SiReRhLM4Q6B99PU5txl46txl+gK90Xdb9OZIF13HHC2yCt49tYdgaHcLBYbZz87AcptmPK
MjIK8lM6Aa2sUgA0EV5WPyiJwzyV5h+EQ+be1cP8lsui9IDL02YIqgG4ohLswpah6uIRb3kcqHST
beU1afBPG3kLwaGOm4OhlcoqJDV2FwtH39Rh1EG2ybVjAvAoBzxOVCxsB2hCeebsbUMMP1Qs+Ruv
NL1jkg/qviG8apURmEmCSOxt1cq2fMVt89coDw1I+QiCdkUrCWmwCZ9D382ujESOb1mewdVVlYj6
vuGNZgmPya1XFWsr8jECvNsGmgckFU4trea0EHY9qI9rK0umK4936F3VmOFbYwfFtgsy49UMTfKG
jDQoXtOuTXaeYlVbrVVh+wewzEZPKW8KMifXHDKMJ2HVBmRSJWhegDk7x7yX4bYeM5KYYDzEHEq6
+g+sS57QQk0vXPx2L3Hlkhs8crpsOxC0o6ak+5bMnh0RDck6NkiQoYILTciS8Iq7dgAoBCvjWOVF
+xJYFdSy3smBJGVyYEaAc+2d4thVYIeNliOVUWqrRn+2SmPtkVxdVX20EeCDDnjhJ6wynnc3ZqQB
595k/MDWbFxrBH2LFTya+KJlYrL1zMLjqIzNXVRLbxvyNtmrvVuX26RxxKPW5caVpZjVviD9mo5Z
Njorz8mMNyt1hb1ODLUF2TjWl1VLuYbCaazdRJGXBgfSyOFESBibl5NhASHEy6Md3VbPb91SBdCl
ezraUcsSj31uJXtwcsH3pu6AvVlGWYAmi9xh62mC3N6ijHHQTAUGqikCcQ73UEwPo8fEGcp++l1b
E44VF06MvWmsQR1ByBeYEFxXaIhfXYXXj26C9DVsGbbowIfmV6I4wXwhq30Ed0RRK636P7KCKrhN
Wm1AbaYbYJGm2gZcqYtpm3lZTZxf2St0J3JjNQQiWRO/gnUwaOUNiAtiHpvCAOve4q4iYYCIiZBs
6YS0eXoW/Jo8Ij+ogvm7IgUet88YGVdiqpvLstYU8MMVRczCVZvtZBI3SVg3EIC8b+9UCoQbIplV
ImFQtaVd763j3AioYVeoMlKneEtIFH2p0catMK3DzurjdVuW66CAGjTlAC7mGMJ+QlSW88CTHZgq
ziGB+06aQdhvRtsr1mQoYiQPOluHJkAv7dXtSpxMvWr5oPuw0bNUmBu8BXjpJFByw4LV68w84gF2
GThuwtAUosaISQKwoXUh+9e619cyggXnxl5UbcykbuwbrQZwY/Fff5JFQf50O8GNQ4p7KJ12kNsm
cNMH/PQB1Lu4o2pSqSS3SQJJWpIRlZUIcGWRUqUOgGXp2UilhOvtZc1Ki23txRit5nUUDsWLXCN1
2i0DtuqhuDCHIT8asJdI/8wdoPPMo9oCjeXVhk1GVlwTOG8XbG9G+vJ5AIQ0qrp8T8KBuVUJQvyu
lFV+iEwrvpFkxvxJIhub3jDcunXAviWujVt+lbGOxNC/BQFJpBBsvHUjvY4YGdPdTVBgnsxGU459
K40frdAynq423AwGnF185QAnE/WnFie/oKzeRokwgQlqxl1WmER8wPnB/9r2kKGCh17nBSBMkC9u
nU+bzrOSDfl+kiePzCviN18mEwCVTozG2tWHbJfN+AWXYIcNBk5xjUyuuQXfWK9qOHTbrjNgbRgT
ey5NiG1m6ORWYJ1YySiytpXB3q5MFRLFMySaURNY69ZxCKshhGgU/HlovMgcyGMr1hrW9HXPK+OO
/cwvNQfBnVjAtXg1Kdc456ujQB27yaTlsmkd0LroO6/MjmNUxXtRzb8obMJdFWna3g27/6bsPHYk
Z7I0+yqD3rOGNAojge5auNO1h4eWGyJUkkZl1Orp5/hfhUFX9WYGqE1WZsYf6UGauPe751TvpumX
O9/p5KUxomEbZJX5MHq5taFxl0FuiWxSvWZm76Acl/z3GyDOZWlWTyUYT3urWziRm6xHyikB8iZh
3Q/mAWxwSZATxkvfA2cVaeBtZ9t/b4b+W2OX2s1Qzze5ztjGOLtvbDSxYW7D7SirCTWRGfBG8I5G
YDOnbovVIbmSJJ1uo4UbALuIfwdE5OtYqtxZBU2JKlgBMS2YnFTNkzf7FYtV4YSJFaD4qbxs1wYa
OyC7+OHKjtk1ZcuP/zqbqcD6H21rkP66GpkarbCxHYa8ttHkzQ+Oyv0VRC2kflirYLm4LUmH+vd6
sr0wqNuDKhUjIHIJTxW8FTcJLeIuxFgNNNLM+rVywWSB3nEOVZmMUB15p4s+LVcFO8mx0AIkX+kZ
J+SLb7jPvEOpHONcVONzbML8M0n7Hobast89KNhh6sCkmwe5zzoNKAbiu8NBjtIp2PFds7jGs2Ok
+Gfi2lw3lVuiZZ7M12JW6dZtgjBNAIC5fv/e8g1epUDlRRmutfd1jQWmH5vzwvYZXuc7g3J+ZDEZ
Q3jrwzNWn+TbVwiiZndaDuLKrbR9Vm3eWKgm0p94OdpA7ey8DXYYoeGNYu0BhjLZ4lyOg97WJeCV
yYZHlgeQOgLbelwwd6yqgNnYqpXeWRcyPlWpl1F/LO1jytkE1mtT+ujimuk3KHIh0SDNsLGiEmjA
ynCAjVgsEFd/2Cg50QTcoQx/Xvejm1/qVrRnr4bQvIqtob9b/Ml/0k3T90CrlP2dCNPaekMTn4al
uuXMKJ7SYXgZ2hSEGLH/cF5iE7quKB7SDERhT14EKYMd3DZR0/+iyRyPcaD+eEGF8LZSAkckxh6Q
etjEIIJZ+8TDLie9VN7k2iLSHJlU3rEPzOcIEZa3LvOkvu7Z9RXUNq9YKyM+GAMcyYgraMNSWr5n
JXRusKsZYkJHZayFEARhZPrbXrWXGWncaZm1+nA8ne4YcvbwTxZ5KCF07Se/+EMNn/tN3yanjHX3
1DNhsp06zwyjqPzNXYkTms8I6mieXFDo8eZbnPgqMECkTq15i+B3WddguRmAyBoEUl6+t2ybZdFJ
HLq2I4B0nCvfSbQg2tB+OmFJUjDaM7djGU0C0WyDxnTgmDmTWmh4d6gfqrfCjHyIZxanQw4xjOZm
37oelm0163ojshjwCy0aklyDszBZjr8F81UgTmMSA8b0gRrH19leLedpA4Tm1zFH7962m3nTU6Dd
TiWMUQgxRgGk2ikYgSiorPN9//RVMaC6iA3wmqncTk3lwZd2ikMNjZ/zLrznwAQnbXdjhfJA2x+V
QkBmSzhybJ/eqonUtGe2rg2NYex3BbqB86iseJ8OS3nTT5aGKg5jH4Eg/FQy8evU64NLP9jOc6O7
6ux2zbBuiQJgFuGRihmoWPkJy5vZ1TmXgSTZaM12k+JnZZXS8SXr7es+HwGZGyp58OyqfPFHKGu5
75lnk29hk7dgfmbFidiDM7ieyry5WPi0uMHSO6udtoNnpBN46w6EJdlnj+nMd0DlXB4YoUkUPzsj
eG07g3vshMq4aDvH3vg69l/qTnYpvlCLGW/X7G4QRGE75PCxzivp/FmoKyB8SZqrPnqK2qdhNsXa
NyfvJ44ya6/FVVjkmTCPJ5kQTUimrXK9N92PyI1N+BNOYPxxbNPcAoSxt2KKHNbUQPZhzdT0E34U
PA95XGDrw1Ywa4DklQ7S05ijWuOft2zHGFGczUjy0QRCuI2qUnzpKX1tSka+Gm4MXG9S63Zc2sBY
uU7Z4fJp/xAx+HQzF03lDLHpKkz4QRutNti88GkLq9+3LTt2V1V8UH1rXrgJL8TgGanMmtrdzgjw
Vn7fzrdDz+o2V5Nej2k8P3CVCh5mYShIdqBeoZwrCPj8gJh6QL6WI+DEbiK2TSSZwHB8fVNe7ySu
6NFwTKV5MIDYQwNTzVH7Ety+NbuPuc+VnlWIS95sALn1efoeIOIlm4gBBxI/g+RN8OzH0r4C/7hy
mmu70UysCZB6PqG8bWdZznaIeKxEYNcv6YSZiZlFbkiJ+hPHwAYHLKirZPStkCmlfGsFkEnTK7JY
D56F4YrJ4FLAxYqHqboMsKValmRQ+DpSb3mmYvw7hnzWdZcdDFdcr+s1BCWwAlD0I6x+BvC0YOmB
mQJGvOgA0x++LWdnB+58ifiqu8kclj1ngzq0fGKQ0dJhlO1nOK7aGu/p0fLhI9Hct4NYfuba9kLD
pMVWwLi7UzPtn6EsvotcGfdePmCharT37KPv2Fccv0811d+Vv3CZmIpoXvnTwqnD9tXWSZmRYlgW
5UWVxzfoFqP7oSnxt7rMPxQcTzjl54m66bVlP1iii7YO+aZDjBGScUB3eGammVsFN43D4AzNxqvH
t9HxGKtrQe5ijfJpVMp2j/FqRsGp+hOOSs6Es5QXb6TD2telf9OafXnuJkwNnRfMmHCKeNjPFpGD
snBanouy3Fm4ONdePGB6A0gVltKVd1Q/EHPl/UekQKiyDRTvlee227IpHprBuRXDHCDfSnL0tCqF
k0ncTupR3OFmBW5WmB7azMk5mjrpUabFJqSrSRrJtqv9F09La71IsG29XiPc6EKMu7/cwN7yJHrP
2rz444O3voqlQyUnM+ynXsxXgQrQMW/6QHLnHnzGwDdZDR4RkCImCfa5J7rROOgp5GxbVWUbnUwD
Q0GDOs+uwRiSwasce1hAeNk/YfFh4RMEJNj9fiOJILVb8nFjddxje7tVRwpd9xkpPGolINfV1Q+k
BQzWFTrcdNMnoCzyPnefGtGIoy5ZrZAA7uep7h+sZTKQjH2BcFxY83S1y5z5juuR3HPxhsZ9xRP1
uX5Nk/jWKQae5KYduZ1502vXmvIna6mB8c5V/kNG5/kkUkM8JA6+E8/ui5emiZ27qGvMlbThOw5V
kwLza0i5Z5Z3pHBiXZTLBVkjWiN7FLy1PYzfxDlFDn18HyMb1icRbzPtzacoyaDTg2l5Lig33Jgc
TX/SPr2SQAFXDR1gvC5pbzKdPvOZqTB3qh/MKTXlJEyqY+HRkNbdy9xhP7GHO1gCXJst8amC/Kkr
yvRAmFeuC2MsB7jDKCeXiK1mGqlCzPaFu0q34mW5KVhfojEtN8u45Iem5f1cSVOmN70y2rPBTA/1
hnK663IfdctkXw8ZjbXuUjWvo6kJMW1sVRucgx4TRFaiaEmHqOfvuPgG+9nbcnwyUagqit1Bn7xY
AZq41D93OboL2Lpvnus+O447vdg8rntl6ebsFYn3RKlfbVGedDuvw4DRFBG6SscNo77f6dYvfvq4
t9SqkSOsUiDMx8TLve2I6GLvaNtbcxmoV/HswbUeAdpBECyIZI+VjSMG5UPp+xu7VM3OAJCCLKGF
OMB9PtSFircUsKrQTAJnXzQVXJKmcDEolZCG6yJBxeJ0IS4mWK0dpnFE3sVrnWBf6wX93j5x8dCV
6WURYOwkwNADMZKjWbWhbtqEfdQaMSvn8xl5mnG/iBr5aMqnzk86OPmirDd90HEKMMSt9C1uiq7L
6+UX8MBKbpCcBr7dTlPZ1g6avnK+Zd3yQrw9xU29IP6N9FliXztXcU24AmQyINLCuI3s+XOYs2Rd
VBxSMJoMV7NFvjOcbOAEcLXpUIUi7fcomz5YV10qV9Jv7JC+EmTWqflGd/FmJNdYoqkuw0TUj3YH
eOPGugfBexJ2BJ8gtl+WQoJtqYJVLeS5HhkWEm1/bpoGsiyPCRhScW61k6IEHtpNNljfNltbjbeC
+17KgXEwuBv0HwPVFJszqDVF944bcGlfinlvFo169ST167Quk9uKC8VhnDViZs+E/Cx9b+0FeE+G
KjlKbD8eLMBSWLvadncWVU9p1c9JLfw7v4SOr4XpH+sAUYchuOdNBjc+YQxsy74ZZp7Xb00vOKhE
T5skEay2GU+z6Y7tPQHT9NvqcR9U5jNPBFugoRT+tg4ngzD3I5ajCWYNZ729N+RnnO6frR0d61xf
6sJLV4UxndRy3y4Ylc1ppxKFNFqOpD1cIw5914MF66DGEQvMXiNYLXV5Pfe9EQ9+tBVwbww2R3Mu
HoYlOvq+ke1lElRUIXrqIdmyqe3g1LHBdZ2/nckGxzjbNgvPPMat5jat7HNjlBCii/6Z5ukdbJ2T
FU33bctPv3QipgUy11kX+TLuh2G8i4lCrXSq+nB2VXmXZYHejtMyPPqxR0VcLW9xKaqtMj6bKv1c
bOr6DrQDSL80RupsZG50lmrry8b7covlqOdh2CdJlAKe5FFJOKbV8JLz6qXv06ecnlfTyefcKUNc
a5xbjfJdZvVv3OYkqdksojK3rlOZZ8VGb0hl3Rhl/ECLZb0Uy71ozOIgBPLeTtBMW2qwpX6RvEwG
mvcB1apH+rUKJi5AzQPlgmyXeqMf+kuZrOJpOHOnO+ej2YXo9tC4snNmWZSsJcDPG3QoxkUmfPvW
uGyc1DzVJJlZevDEuJj3HpcOLH2v+Mws+g9TBLdj6Zx8XdfuBrQRZG9Y9FgWwUYFBeYBKkljUu0V
4tZDJwqPGmR5daz2HcbIdt44SQTdoE3OWW3upbm8MVVlbkaLYxJnvH4/xQgMhxy3WTFP2A4I71rT
V+N0ew6SBox9vDN5+u01wXBcuqSnDtbs/anclZV6T2t15n5+cmf2/qhLqqfIsk+1/HFd8arN5mib
cdhMtxwNwkxRDPGCTJ3StCMVfAX9x5fRHBc8X616Lb3yux1ZLgIr2za2ehujTp6cyR+OfkfNT8S1
fYM87oFaLsz0xn7KqLCvmnE5th2ORt9gDNqwRmMt5PiuAHSvaru7ySraoW5358z62Or4ndonvObg
MwBg7sfVOiE2j4/KKs4mkuptoyzrkDSiW4+YiCIc9INiuGXoxa0wiNuj1Wiua1N6qHtmNYLltQhM
aPBjtZsJtpRwrcCaIjuWTlXznAnnuCxINuJHoCYny7izcMGtJv+D5f4msn/HNsczu1ic9vqlu8HG
SfU1n35jJ+h3CUrg1ewYfzLbQBbo1QdmVA5cecoDSa+UVkuff6F2zY3jYM2+u2M8JqWQvcSyCcmF
5XS0cwx8fWr3eKTy58oIYP9L30anNskpIMsmm49WjD+tQWuKLqd9n4jhObq+qpDlNU0EyfXNqhAn
xgZAVLrVFGiHSP1mDLAbdX+ZG67oRc0Jgut+9kR9/9fIjWpvMFVae4kI86y6NyeuvwKSe6YY00xM
093Yg/dOadyDTW39afPgwSM+aJXA4eIkxylLUWJjR7rY1dGXGiZuPL0OjekqpSmz19lSPoan4qYE
nDsm5tochg2uPRr5w9UfNLsPaHNXQ45ogfOfKWCcyciqOcmWZORmk86P6WwNIutGJ0HMut4ph1qs
Yy5Xy5jkjOgUp4GPaJj7tTTVCVbySY78UaZ7B+TQ5uN1OxP1dOrNprydIP0zKrNJ7G4nnf5VBvCV
S9kFP5A+dygh11nERYie+HdcWDIcx/k3zdqVWbgUpH2doSNhYG0GhWbkd34TP5g1V24USpKm5HRK
vWg7+DrdzFG6LyoDwVdRJjdY7NJdILqXsW3kevbKG3qcOcsQbRJ7AGwScaCmOvOlc8JwPXvrQtei
jxuYvVb6TqmL2pgHRFhQeaeMU4ctKm9PI5j0vGRm7SkejSl7Ml2bz6e92C4Biaj66Hg+123dPflt
6m4SrCpMmy4ftRV85Sr7EEH7RY9x2Rg+jgWrnMqQDcZbG6l+7BdA9+aP5TSSMqmb7h1S1ed+zPLV
El/Z62XgPE8c1jc2bhALOl5Y+jQ1UsOuH+badcOq0/tCdVydEgDhpaAujuMcLrBV5z9qatx1lZuv
1WB0oZFSdKhnNJHuQjgNiXywlqKsHvqEi1Pc4cfJ9Ny8cgt8iKBI7bLKJuKJZI9VaXb2fmQ0ayUR
GpiOle29fnhxtdFezEhFm8W3iKK6ZbdVUzY95k6dvSRDSmHYSVp0EJTikiQeb+j8oWKffO9R9oO8
r3T/XifOzPnDtwAeJHq5w3Qd3XC1cR4LQ5lP7AT2g4w1hzQ53Uc0CyD+NP5WiJ4jCuLuN3MZ6h2y
5ZLPmrU8Mkf7oa7KcfPXUTWos9gOmfTpzxVb4BkqOGnCdtZP9oxpz3XTB+33oFMA0q64lcCctvrg
fvQW/yRqQNA5JKqVctQno6zlruCQvPaWEZSBRRuLBIJAYi9mWs9uvF/q4mkGn8zKbQ/3eePWnA7L
DEcKvL5EU/yOkUR2RnszcDQ4eZVUa4O5hb02oizMrD5iCgkh8AIFerF4euckNTZeY8dvrNiY7vr2
Y1xgb67wq6NeYXQ3dF0tsAbG9cnKKudgTEJsVF9gNxqqU16IFimICC55jPdoKqOeoRNG554SyynP
QiwKPglUSpnN96KXpAAyk4E720qhNLopG2UEMy9P7VuCCdN9UhvX9I35x+74eWWlaz85Ni4e10B4
DYhmCafCeK0negNjlzfcJmjSj0H0KD2Hst3AwlmteT3smlcwnTHh5MYz1AwKSxMzzjxAeLtk6+b7
XvT13hqoGVBd9FzEm/5ymhI+xGF2G7jkI08yMZlYhA5bfNi2jsJn185H7RpViL9kvBvlteTgjHKN
hrnkIGWolxF343oBOX4vxvGJ6oK5amijO6znUb9fBhVcpsWPz6Lrim005eQJxrHZDape7n0xCsSU
LpysylbRzdRN6cGblP1ZK2cJlygQZ5UKwvmdQyercq6bgotTtlNcRTJ6bDu6vjY/s6pwTsqJFGVY
bF316BU/UeuABhoKiwMiORJBQhxl7deIvvjgBa44dHW7HEbRO2dw0gtSHWQw3yOv1S1/uHLWSW0u
L97QQW/KO30ze635IHWXfziZQBo8ltxOk6h6RXdhf9Ek88jARAUuJomlLQahgbyBu4Ja5uSGyme8
nuJYXEq/uULFzYIKskcxVTEBewZ5P+3ogiUb2PmMz2Vte2j6nHLePPg7utD2a1OY1t3AD+UgurI7
NZxunjJO8g8A55ufeBCzZHJe2aFZmN212UYe3yLiojqiM9aI6Hox+uRuomj2x8GNu7MWyq3rKdLj
sB6ijMJ3HkGI12mGGyutDSr5HS4NpVlmiFen27QnlrCyei2PeKNSPDpy+bGXsuMdaaB5DlX/2Zg1
9wuNlDWbsfOh89K7OI6cX576/owLstiSX/QflqFrcbjwwNNlQlZCPdp132OUCDdN45fbbFi44lsa
3O6KDq3DmJbupmQ3y4TvYUy8Npxb1ZxHe0ruujK2zrKNjbBQUm9SBwGYmdKyoxjq499zaRlatiT/
Vk/+J060Ym+1FK5V319xA8WCO1j7Qnx43lRx3Cv1/AvofQ7pFtIsjcv4czDkeDBNWz7JOk9bEDPO
GArRTvRrWHhpSFPjoxrgmQMPQEAZUPv1n5QnF8h/e0klP0xicY7/6dJrvacpWn4K5Y1/dDCg+koj
CmzCd++6RrLQ11P8Z/Kc7EF1hQxlb9P2i6LxGCS8eghk6eRYdrotHI65Mdv9OXdaJnDm8ZR7dnPI
PYfoxJR5NY5hNp8g/0piGbfXyk2+N0Q9rse6Ac8aONE+wxU0knLfRNOsqSoZzA3o0WfS3U8u9MVe
soqdM8gcnhIzesyDtHpeEIwypkFVQyOmL7xvJ0br1xp89Rjd1TEQrMNp1jVbYWXWuXQ7cy1G2kEy
J8YTUe3+NLGbXCo50GZC67em7Stve2wgm7Zu3o2uqZtVyg2FNTFZ3F+nyAfG26izpClatsBX8n7E
IXwTj3GHdJKuyZ0mlrftW5E8tm1FREAZhAUC/jSXNZb6a3B7207FsrUHvh2jj/WhYl41THx8xkZW
c1WX2j6VfpR8phlNSDPJX+GAG6uSlcBYAwVzFdKmsv6QsadfRz6TjXQndgfmiwGrEQGaB2I1WIrK
bFcn7eeYYchqneZD+XJCblSjXKvHds0RXOwF5MpL7nj2i8y6du+ouaALZ1OamipO+q07c79prK2p
o24jh5ykh4tfoVgQnqk4oR9ucZit9fwh3NnbzeYYbeni+FydfbmR6Wxj9cU5xo8BMUowohD1DfrF
Y9DdtEvm0TChNxRHIJit0e5WNY2bnyoiXzfmeFh7gj8rlTPTsgR+srOjiUKXGWc3sXSHYtXZdrwT
tsNDqbC8em3w4iJJh7VHd+g9sZvmVk/+t9eZzVmMMYtCW+LmykX+zJo/bBKPmmf3ZAKBenTmilJB
o+1D1CN9dhKZnWZqZOdS0DXvysHAfNb8KQqvAETVFedxTGuOtylMznHsHkfymfTV3fHFnaKUBqdJ
fwNEOAPJGYUaG+XuzSKyObQiwU0w4tX3cjB8AjLVres07zz+8oD9Zgq5sRX7qWjNd2R9w3FORtrJ
kuxS28XmM4IkkpxZ9cBxrFrPoyj4/BLjdnTbKRTSlyEJNYuLH7oYwReAQdypFUBL7tVxyz8/JdLZ
OMtHH48LgSDP5rVoyo1MtN50PnbHqqqCC6H/dNtJTtMG3e115OU/iV/5uyGgaJUkZoHzdSAV4fXI
qNmGNJ22UZwGJJ3nanIEbpzZOUx6ina2Eb1FUSd2E6an85T04jOqG35Zd/M5k4N7SBjT3jmmSg5Z
o5tdpYf4IZuoCyBQcY2LqvG/O4M9fHdFOuOKKp3HYBJXd+WwkK9JVLWTaIWf62b49pFSo0GapzsM
GzOmrsy3zm4s0/Xs0pGqbcs5OoR9qrBo++Yz09HEj7DnHoEi7TvrrfKUt453B6eTYH5mvPXxnJ+7
mrakcATWmIiCkyGH7mgyvLej6jdfltTow7goy3W3dMubHScyTAppr21nbh+LJmie6rFotmNjOweQ
nAJDYpq/q7HcknjDQakHSifJ2lGkLAyzf6CQThm8tZ1VbzT1bTRZ2UYJ/GArGtp8ba0b1EIJy6El
bmkA/cT06zYOQqFtlWCIT4oDjfBw9Odk5SxteawWAEjJaA5PmE3qjTHM6kkthMZkLPpvnxoVRbel
OWKzdzdyjvhlrOhAcIbQK5xTL/zV9uiy5+4hO38npCj5PLth50Uq/1zg4j2PTtZtWRiic9MPOKqI
fwKcsIONtzD2MFtZ92mRq/gwnNb3eHPaKCwG86XnX7Xj03Ueolg3jwH+7mRVNRjear3UYTS1YTwZ
iNLLIjpZA6gx0Yn5kUFJPJM1AnQ55+V9Y1VEobKKTLzABXMbB767B4fG2RvH4ZHgwvSw4L4O02nu
wkHUwU1LU+qVqzI3zMSxi29jSq4enYp7UJVKStu96K6m0vmWG/QzNqN5B0zVBR8c9/U5tsbnauFe
K+qlXg+2/zkoV5waeNikYCgs03jMaEWSimTa8AGGzoeb6m8/ilNKAYr6KrAGyhZeNf4xxULrJyv6
mUW17ELuqiULPncMaH3ml5AI2wrtpgenCipG22gZRisRx3a9Vq2YGjDw/N95ro397MbZ3rc9eTGS
8sMYZzKgC4y6vRcofS7UTC7KZ9JRVm1KZ7kq6b+693bmqTsr0nS4pGru53aZnpQEUlfRrWPkjo55
UmTjLkuNj3zy0zVJLHfvVrROsis7cgc1MT7lvpuENEXt0I5ZHICODvWF/PLzbLh61zhVfijhZq4H
HMi31eK+u0RXTqoY7DfXJ46SJgPa4Sl68fLpSwHvC7OicDYEIhgG1DxSTWRHDzrz96Z7GRcCF56q
PgyvUJfab8oHt0E/jPg2JLxiLQpXUpwsMOpJvcf0LlZebtziilJU8u2vigV5ze7+J/W9befu4vre
tK92XJxWF4/pxKX34k0kSSf6cRLcmPn81VpWGVrVQLG3RQ6MS75kt6VuhzeHK05Z2P53UENiW3Uo
elfJ4nib2Tbb7aRquHzUKTadSwi0DUjjMWn1NrQ6X3P6B7pjRtIICf16j4gIm1vRZsldTQLiHVni
8kfMunwSJkEM2fXWA8GOjIWoL6m3G0h/8JC/uga2IEnuD180IceQ0D0pTUPso96ojkbADXBTuiK/
7/KJLBE125q2XyTrr0AwH0tcB7kqIay9RQuWnLYClq2dmHhwbq3JwbJ9jNrZzcym0uIyqruE0twB
EZ3azzricU6s9gwXnCMlQoKoHYsTKiaBObyPaLvH8fjYE7zbEfZixxrzaBOQSnyqTZ2HnOrnfRWl
8dqi1n5OlBmviU1Q8Rm44Hj0U1Z/QWojg7JEjKOXEq395XcRhTZpGZQRs8UIbseJg/gYpwHGOL//
qemxch1fCDqJIdu0gypfas/R5A8baiHr3gzS0PVqsWOKADUuWljadzl3i5tsbhFAMHCpSNt47r2S
HXsljIeO28SfljL+pXdSlYaxN/h/JNbnVdOT24noiO6iYkFoxyQO5ylVPo5XHTPzclQlu3T+Ckim
HrXBOGGVUT4cXMZxonRInweCUxSkhvHUNRVBiCjQ3lY0ALYs5ED8Q0gAG3PQ3LQkVynFp8QN4lw+
SLMgUmIMYpVOpPk4qZg4Ces3io/JjuopXzQmQr4kww9MkeIrMKfuwh08ei6oa+2CetFHvWQT+5ni
UlLxgDbKm/fciMTasovmGPSlCnsuRi+LWtA3tAMudWkB00wQQHo6a49DMzIMIFOyHJNwh52fFfGl
jMrgc8BYvmm8NtrIYmr2ScZpRg96Ql5Bh+O4jIPYM7IxcHj1OM8EXNESTO67KYuXlPKwX783rrNs
JtbClZeq6SwVg4qciLxk73J8QJhAd9O2FEmjxO1+O2FMau20Wr9Rri4eppbYh1ZGdKrBH22kTa93
sWL12JX9eJ56wpRARZmZKbiT2N0Q0APLvQdpJY+JWSPvRFvO4my9E6Tp03XGZujbTbQnMat3qMSt
Q1dJElxObKcrHXvOox379XkmMcez32TrmveI2o4b8KrT0Uoij0q+gQp4BCH8ykueXiKH8CmX5OKl
w+CJd2DEFkolu002QW+Pt6KO4g+0XsU69QduxSmbp64iMB6z6o9W4aOsAxG8qYK4CmFPxuvcpaoR
Q2aDaMWaS73+0SXaHsLPpI8Yq/qrRZnBfSAd9xjVvbVlzP1psBam19WYHcrAb7dqCaY/0o14FwJ2
0B3bT7XWbOU0V0dsGkY7MJPSpku8YRyHdblVOaWaeH5tfUbfqQ9/L2bfbwabZKVpxzP+8rwz9o5X
fySipm1JwGhDcAclAqGUkRkR/BvUSRnxkPX0M7oLAs6M9mcvhyRMsRzuat7Ai5kuTBv1ZvdGyzjf
aNR7m4XL6sGcfe+YV35KkiAqP7Isfx8sk0JnwhriSIY6Ij2/G4ZeGI1xXLLhrbGuyPM+ZEwwMEKf
8yrPrnQz0iPIary453Vwav8fs6b/+1+cTe3f/5Nff+tqZtAo6f7tl39/0gX/+8/r3/m/f+Zf/8bf
d7/68ln8tv/+h/7l7/B1//nfDT+7z3/5xaakCjXfoyqZH37bPu/++vrxr77+yf/X3/xfv399lae5
+v2v/yDAXHbXrxYj6cV39tdvXTVUOFT/21zj9ev/8zev/4D/+o8b3ejvb/0//sY/hGmG9TfTND03
wHDmCSpfNlPu/zCmGZb8m4XdS/q+45I88x0G7f6pTLPdv+FJIwgvHc8M7Csk9p/GNGH+TUr6LCYC
cF/4lnD/v4xp3r8O+bnQnT3LoQvguZaUrvvv46n+EsRGyVhw0zsYAgtowMWlctI5Q+BJYPoQqzK9
ThN1hUM2e7IJeayqyQvYgFeLT9JM7eCQkmfnThuX/Xw3Tqzy0TkTpsdFFwZDX9PeL7hhQkijHt6X
sd89kcY1yH5V2tZOdPAsgTd6Vfwf7s5jy3YjS7K/kj8ALgDuDjG9uDq0jhcTrBAvoJVD4+trg2QK
sqqyiz3q6gnXSkYGQ0H4sWO2jaUJnminaf3mJbKzKhdyG1oqXj0nNlp9FJBhMafW29oFySzvURpR
JQcch7HZlVe+nGwKEftF5f2DBtyW384Rrv9XIVVu07A+ierWcVcHsuPZpv+eFDQAnaWK3RUq30+I
jMXE/U3VZJaT5opM8xzZBJzwVXa09k6z1N/MpK0+9BKj7YMS2q/v/Z6t8Q3OrfyH0VSGe3JHG2+J
yRRQsQOhXTQtxh6T2mgDGiuccrVZRB4WPrWEPEfDUaMLdwbGVNVSAwqzn0yR6j1Cf7SBetXN2vUF
VHrg/L7ndAEJvtOFyO8qUNQa40Kz1orqTtUHLO/qCKQcgHcnmw5Gf9Q7WJvzzKDZ0lPZa+tl85UI
LY4iY6en7xoqdI/I1GfldR1Cr7+wkjZ65NTlIM56Ivy0OEDyRJ0SzO21MhOfovEonVtGNxN8O2Hp
WMgzL9Tc+9nUbAFe/Uku+satI7+9YL4Szq5vK58a1MEdxLkg1Xc3jDzNcNjo6aPgnBbtujLM8CcJ
ad4blcJuKq1BwsPIOzIHyVK6WVBjQGV2UE48BUmDm26zCE+9qZLTyFK0rE70FA2PHbdatiec6PF+
05F769rhhJlROizWZy+bxJYPIWFGVWV/DyCsO0KBw/CQiCrhKe2Wygyy2NQ3OI28DKm5L8cu3bl0
SdbN3sH9XdNLimV5EzdNxU49mb09DpncP3d2MxM/MhO75c3V5MtVV3q8nReTmxlLjWGxdsPJkV0j
rtcMUlY+P9W9WV/FbsGxoVD1tFCV6iXRjdsmdrSNPGz5m652rLfc6xts4qa1fJtDTSbWbCU3jNkY
wrnKCWxS2NuZ+T0pBMs7jSOy72HIaVQPzEjO0cGR1AoleZKyoYir/D5nMUodGIM/YZVEG9XeceTC
ScdBddjMXUYPtelPZr5R7OpJvKmFfUSpatc49Pi9vWPPWPkj0SaaoJFXvlwCW8GxP7HVdIutsrG2
Mkn667Db4/EId+Y4gGrM0zz22XHKJjmNlVorkPUyPjXSRjs3UvKN7E5qA2/GRGILJvk0IGU7OIVi
ePvQWcJp5Ohc5MYlnrIIO6jXMC42GWXNrC3ZRG8yIngebpx6magyR/fncRs9yLJ36fHyeu3tbFRf
+ZjllTkekl6NOZkKhokt1mdmjWUMezuwC4sxJzViFb8OwzRY/AB1xi51MTLayaaCdmpDjSOLQEfe
kTgjgDVCozQe/AazCD+4sevL0ntnSVDVJ/qXJIFkTmTZNvVk5gbJOqvuosSeBPkY5lsW/mUCopdx
HWIgDI5SH5OpGji0uJ2V722s5m5CXbVp2tsFJHz9ZhdVeWFKKcWtXY9ttW+tmaiwhLKBy2YykvdF
A73ANMCT3J6c3j1USz2KzWqd/XZbHEcDT/n6BQCdFe88K2m8Q9JIZV1mXVl2WFUsK2IdbfuvcxhW
jzJq+W2lo1HT8u1ay7Jz3GHAeThA0thrTLBc8Mh+RPKGNMJf5Tv9HF+PQy3tqzQ33JlZsXbs5752
3XdPtln/0hougCDBr6ZGG4mz7EHBZxQbbZgiOY5OYqmTZFs/7FUEDvi6nCrzIXNFQ7yvTB3275LS
4D1isP0xxIImZj8jGrpbk0/ixizikb+dget6qwVF2lsyqIbNY2lZ7K3Zd0QgqJiZ5M9mjmWBY7iw
FnL7g0UOeN4oZBf6u80YG+xtnMo+dTlWt0nPuplccM/9uczuZFNHHFY9zsW4N/C/5G4UX8hsoV45
QBTu3EuVFob+8NjaRARUQ60xNM25HgUFTkVUf9ndWtI3m3jlPp2sMp9aD70Om7sa0hBwsFGEPFgG
127cGx31bLqrMS9molbNSjpIJaSWdC7baMubj0405q+ivx2U586HpJx5P24laS7WKbllhyWKjJ0O
c2CLzL5HxO9p4rWJRO6oO7NoUjcmtVynbWxNJ6ZCus1nPBIRUCjeZ4ErhH0n2RaMZAQL0RBwjozF
OigrZh+Yz2mrLoXwYvKSUeRlr1k1LFht0yhNSLbkfiWw5sZ9jLYPEbmI6RmOjLm6aDNTue6uCsmx
l3vqtb3uHR94OXnMhl2HUjEkODM3LbHh8jnNU6JK22LxnFgS9BIQkfLUEma+q8OZ+oYdWY14viqn
0A137DeL4UK2feudW2MenQPSZ8IfbomJutDtV0z9tJO85VpoC2HoyZ1wTJv+HLILdZ8RZUc5yjED
W5PqNwgl1nAgLzDhNcv6HKmcSzfi2WTPvhujnwjDeWs6NbNEt8is3oylhs28wTcY6pfaFrW67CzW
Y1d2rw3nIjZS+JVel1UlS/rRRbFHNlkYIpGA5scm1Obwo6syeHMbBFS0Is5Fc3KasVm5vNCSQut7
FbpOjd/GjcQ3Ado0RPgdjXInlc7DH6GvCOoUsec+WrblX/GLc1kHu7L8qF2qI2VA0046vKG708RZ
xmE0X/h15sgzjdEieySSGA/v2dAVH03ZhfUxJxo3XLJSa7NTaDLL7ErfkeMtBH/4TbRju84x66sy
Zu8gZHEODW8sj2sBfPdacKVzFZpJhJeDncODLvryh2MLy35yKKDMg9KbtTwwydQJNmiFhW+cShKw
vmODYbCHUdPK4Y2J8ZgjFI73NE+rwuD+bRIMbzJeF/ldbPFNdc14H5s89He/nvf/0shzlXzqqq2+
uz8PNH+Ygf7X9UUrAB3/KKX9z6PPO27z7ucfRx8+47fRR6pfbJ+Bx3VAYDPNrJiX3yYfPmJyTQsW
bvyT5QL0oN8HH4IBvzgMI3ymbUuPaYKP/T76rB/zfc+RDFSm5KPmX5p9VsbUPxkk6xd2XOFzzLd8
YMV8n3/EnBiNRZw946FSCT8+pMoSlz2Oqr3KxGeI9/ovQXrWL4eeJngmepble4yEf/xyROhGRSge
h39LCAQXHkKYYjn7L3+A29++/b+VfXFbJWXXMpyupKI//lR8GcWr2fU9XzjyT18mzumH4cjsb6zG
d9hsNtE5C00i2RiVzzmrsWPYtmUL70DA85qJWFcstbb//rv49av8+btwFJFC3I38uPJPPCVIeSap
dbxsBSmeD0x30d2SHRaIX99VVakvKnOxI1V5ey5I1qNaxWz2jVJrbDlZfVsOy/KSNmwkQ+L52aG0
rOw7c+36nh5Sdg4YJIKl6rLLpDXotkdpZWgxTIuYFsUGXuyHhCwnLU8RZzYRcLBNg4ZbP9ulZlEG
BfWpX3TQZiT32QWVLCvafcW+6C0uy/GNBfyt9Ovw2qlXhTiPK5a7xfjIeaFETdIp6x2vIM1PlX38
fyGf/H/6LFlr2f/7Z8n5vXhPPqGP/Yvwsn7G7zKK6/xieTwoHK7qXzURPvS7jOJ6v3AstqXpcyxw
LHcF8P3+NLG8X5RN96Pn8BRatZd/PkwQX0xKHByPx5PN8QdE0d8lpN9vs99ULSSl/+q2Ezzm/uW+
U0p5HtcXao5cHyf+n/Fkdpd1vV8Til0ssxk2DpWr714iBdYyDuac16uS2b9VvnVfWeTLiT+XzbBd
MjaW7ADmpgsIQXCxFuDBMb4alkQriZfwimnTveyQcIpt4a/ezEl4XcDKwTgSo++5evthfip9/FGb
sG4YWuZ2yF7qzo3KHc+JMzVPBf14KR2V5EEhkDiRl8PpUDlDcbFIXOo5/pSSBaMLV2hh1R5uWNiK
Zxa8JkYHIcUlTvPqtcl5frV1+KszV4Q3Xl6RNCqzQWJ9ICqbImK21m07moV/jAHdPAMawVsR+93S
MJ2ZOD4Ro6WxSdrZZaQzvOsqsjIs+Tb+48jyiaMnTTE94egzjyyHcyhDi5Wd+J9Fv7fL2XqJcJN8
4Bqo0OpNN3nvbUfT1UHy2AoYDexk1/UEHXdwXcxnGGnyBTZQwQixZP6HmzQNrXCjcneJWxrYQ+sc
e28nOEaSNfGMR4untBEklZO9cnCR46lMZwuhoY/547TCS19rd92hzESFsG/YJqTPxoJswVbFQp/m
VWi8+RygrA1eUyX30TKQZBXafa8Mm2MrRlHU3ULE9IBzfbKgqsMbpG2CTeFsE76JF797sxohxGZx
bFaR7JDlckkraPpq8KoNWnYzwzaxspQGJvT3aZsMRvKmpUEE1IDKI6EX+OInshALA97DU7UZEp3u
W0w2r4Mdihz917ADQwLuJ6xgs6+X1BgyuBg+ZiOW0Tre472Sd04rpuIQg/8+g84YO9BsxYJu/S/3
+n9x/6xvpX++L9a7x/dQO0kSOmhx/6kLNq1ax+S/m+yVHRMA5I+44ca29x0Ej//Dl1pR7X/4Utye
pusi9sC5cFzvT6+mvCc7oi033df0Chvukm5RQUjZKm1AK/fZL9IeROlR7AMYNsffmGp/6az4b0+B
fzwvDj911+uff7t6r9u/7fvy671Dnf7zGfP/QdHc/7ea+aF/734W7/kfHvfrp/z+tPe8XxDEfc9z
TU/6KOD/fNr79i+2rRwT8Vs5nlDrh/7+tHd/8SwCXzx8bfWrOv6Po6MlfnHF+pDnSpOWuR6L/sLT
HpX8jxeR5XDr8zJy+d7IY3l/buXMxiIbMGdmB9lMTBY1jX8VZeHbouxu1+6QXWepAg9t9O2lVvlo
utoAomrcMYMe03TWWxui3F5OmBhKArenUGURKGXkOMg17i6kBnksGyghc8SOi9zyh02cEf5zTY58
Ht/IZOH/JwmMvbq/5D3D/YJ+Ekhh3mXe8FoWSGV+OL6z9SRQng3Rt0siZ9fMbKpsTKrKWvJdlBIo
7chNLm4NeLDOH0rXIPUofZB2bQ+fQXurnwNjE9O26NAELaTPY9n20b4bzcfIwsYmEhdwTex5L53f
kJ7K4c6zFNBEgoRrZZ9zV3eXM+dNgDamc2UP03xXp3W0bFCV8yOu2nbLVlU6dPpWC+i25NqtreuJ
3+WVN7Y8mSh9H3g1Hejotddq3sAxmhh/+Vi3F70y1sBG3FQHfHHqDfMAKrDZmVeppa/r1HoyQxzj
RZY5h6U0om9fGbjwat/nzUNRfT/XMtr6qf3DQ93FFEs3T1Zkq4m+NFZYBCbJaHyNiuRKtnrZy0Kq
p7mYnxQJ+2MzmtFVGfdAu0vPfq80tYHbZu4wJk8qfstH/M2ltdgNcKnVZjTloN+c+Yu2jvYyYb17
ai1nfq0ao/2wq+YdtHlJpLaWcYfE0GD3tjUGrmyZewgNrj8uDLbYVNNJI5wqrAF+HotNw0R/dqvQ
2DhF2TyyKE6C2ml5zfpl0NZ2/rrIEFQ2nv3tkFb6wmtHrFV6BfdoJ/tKcCWlILyG3r6LnVIYV93Y
pN2xQy/CGp9NBWGdjii2UnGGP1mlzPVTiD426Tzf+soMSU9FTXkcyAbUL6GXZ+mxR565j6M8TxEd
u3FjIjYHKPvd5cLh4rIv+3uLLpOdGggolSXnAb3EHisj74Vq22ufvP8Me4zwav5id2O1Leb6uQUU
vEV5fzAaKR+yXGQXbhWX5KCbrCC/3s5hH5gsdOaX2hSyeR04gFyBg/NYmQyEYEE1v0xgHfaJlbif
EEeIX1OHuTw4bRaeC94OW2KP8wvbZfwtY9E9pCAhL4tChY/4hfwDlLSVEDkpIhcaiE7P5nrvqsa+
zyqd30wcNl7FzC2L4cIERrSkgogDIt6NPY/UbuKmSfbl6BkvVeFMt31JQG0z2xzNNl46jDF/QyM9
YHaojrVq7zQrGjMcTByRlRUQTHJZXvU5wQ8EuiUR/TnxWAGja93kYfiamRNRKtc8GuMNsne/naiV
OznaSY4Q4n720zhxRBHlHtIEKxLJiEboEJohAcJSWH4gSzk9spQAj5wGravtXVlEexRD4z5Moms7
bb9CU+BGiHUNyca30NpZt4QGspoVx8ZT1jr0717qyMjzll1ilqh5F43tks671sUC5u8dRY8BjQZj
3T9jNrxYQkd8CoTary7MnVdVlc5t2Mby3Kw0P93dLouBuSXqPMArHD4Nb8mPTSOLY71oOycj4rh3
aaI+uw5ySwoyG+2uPpTx4O9yaS2bMIqH5zYOxXVp3LNfnPHDOeS9Jc/Hqx7S0CbHDHHpe1n8I/W7
8EY0y3AVsgG86pH74NrQtrqPUeiui76Fa0Daaq/YtbOGuCSMdMFCAZzSVH7YszhBoYHtSnIbnEO/
CnTJKQz1wxTl1rb1zTvQfBeATgiT1d0SCNUAUYTosccnnZ2r5keDYzIRathEdd5dlHPjUfYY4tiJ
6+EGpXQ95In0mUxaj7vAZJo3w9VbyHkFEF+n1d7MrAzFclp3HSxiDpYF838XFuN20ctnruTdVFN3
uTFhd57qorZBlMbie3DVzsgJTBuMFHfrMzNwlXO1SHc4qsW64O+FqdYxq1NSJkSbGhpA0OqrRydr
9i7eUyYCozyCtJy+bMUKdWxb59aPZus8dclDK30UVr2mmZwwD6DIIDez6t7O7Nl2ta2jYzEYESZO
l/BZYgM4JNr/kDO/3w8tvpJkal5Nw8svuibFhR1FXzyn9hM714BCKvFRTbix3d4vEFjiZnnoLIzT
UeXuyzLeczrItsuA7bxORlrLSdgLB0QJbER9G9kT1+ME8ie3QbwADlFJNL91S0EZE+r1RoS5uSdK
dSjcnBzH1B3C1aARg5S96Ujsazt7AjyH4xOo2UY3zbRnv+Nx5O4j4PbRUygbyF0pu2sQKQ/DuLwu
nOgfSPJhk5Ij8eNBFUc5tJTqkKLb9ybyPGeQOVCY1YROD4TBquto6q9bjG07izz7BXkBsIoowGSI
yxmjF+yqvB8JGUveY4Ca+EHHGdS576Y46XFau6a5AgJMxizjzjN7zSOFZLJIw5sstK4zl+NHhRFq
n6Ebk8QYNCF7Ng/FxINJ41pZt4KP/bSQWCGXTk5dMHw0zX089aQCNk5rq5Rl8BCzitiImLkZLRza
7y52Q9N9NnJy14bwBhsPcoyyT56gvJn96mbF/9gcMbK8fObRzf7KsZOgGzp6ETD97zo2+nuImkc8
6/LF6mx1GGErTL5/ZbvNXVWmY4Cp9QpHAbzlKOYN6FxVkKudZCZED4PNxO1pkGICDgPw0gPEY5X7
dMQUmLzwWsXRFe1Sm1UjVYqg+bgsvGkM9ExcIupwPJrddQtRgydjfAHj5VRCHGLvt2kH/dmzm76K
Bn96MMb4lqPofTJY8T52LedosMjZYnyUHKJ424HHnYZ+pVjw5PLC7BPaivVQd9nezddzGsYFfFKh
elJjHW9Zp87bqOr9Bxzx/C5H/ydcBHBVFjGUYZKfU7sU+2py9R3VEQMvEUJ5N3WWXqKlmB10GjmM
AP5IECewVIAjyV3de0rRTFfFyUIkCOVr23l4Vq9lK4S6yvqWVfRGqCkFMeV347iJE5o3T5Ld/vCS
+WPif85zCwxw8+sc+JfGo/+Be+h/ppD9r/IYoU7/9+LYFaPSmPxBG1N8wm/T0q9eIdAQCFmudE3X
RJr6TRoTaOmujcRF4g2hR62V63/X2X1EM0wgPrYjG7Xd9pG//6GzY0yyfYXUziehWSNm/YVpybZ+
1bb/ZeZ2VinYlRy3MG+Y3q/fx78SxbmY0nRhgtn4k8eCHgNos1y2bLD3IeTV57g0ucT4GcZd7Em9
x+1JdKIs2tvEx9jCybq4aG2dP0KF8fZTZmDnt8xlW0a1ddn6DF/KwZweLe1EpH9oujOVVwSQ6m4m
DQ+VfWwutDNeKKewf9r+/KPg5Nos4X0HbYhvDusfJr8tmh12h6l+ZpE8851MDYqYPOd89boHfzOO
N4JjH5iTsuG2WOPaOfeXkdX+fpyHC1OT83Ms49uw/Ze+ovdo6TkoxNZpttocDA8Iyloau8lwaijG
Yw8NMKl2lDsReOe9MGc6fATDPfPAzqgOJVWaTvuIRN1F3VgPUZHtfVFdd9KQ+8UsHicnP0R1uaVk
EI9xc+zAO/l6JvbvZEG/8oQH3r9gNuKb0hih37VUudkSCoVzJY3sKUTwIPhJ/Mu/sfLkJTaxdIop
GPME46HEAly/hc4M9a9jTkyF/RNwdvyDfiQ4h6w08eRbpAJrC8dxk4tTErnQ70M/mHyPsvuoOM5F
JjZJGWf3pWYRXrFEM0VxkZGV2hmQDYNy5Q/o3vwUnYy3nfqKa+ccm8ZdXTyqlIdfsR+y/srvOPzn
4/iu1dgflJDRvcd01+DPrbuXMjuHM+/2tMUgxouDcWOsTmNnvXJFlcHsDRe2392X9sr8RacTg20f
OOXcLuX8U2Nn3oq2PPm4O46qmj6icYbSmTVbN8zOIxJsoJfiK0n6z0iqm8XhWtLs6AuzIYaH+zYo
5vFbcW0FKQQxxoS9KEaYkOYCZhWnwHFiRGI4xyxMRgMTF8aNTV3q9CY1I46I0ZCf83YhpupKbLdM
JiNpAA3yuy0tnDKkj8MwyY7QhK7bEXKpzJvPsLc+iT5t8ZefRNafU2wxGKtzjh6WpYmGg2fHo3Xb
Z9nPNlF3lsZrj6MF3xnZZ7TGn1IzkONiZ+T0A1X7HPjb5MmT3RPR3+uoNh8kZ1y/gI3NCcHiKALi
EHf6zg1pHoLsyKD40faAId0lct4HqT/kMLwOPpbYYALZp1d0HgEh9vxbOG0by8gVbU8AAcLuK8Jy
ZbtAUEznIQGcd9tETKCCNBnHlt46ppH9mcXChqqA6b6caH+oq9rZpkZ+bjL1bo9iB/Caa8ciBnLy
kZeH5Ja0nYJo4rYt51mPaM6R5gpw6NaXM6uzHUaHuj/3Axo9JK+JA2CPIsvNz5I9oTSrKE6lPggX
TP2iITeFe5Jxb5bgmoG50vCHZhrOh+0kzMsyfxHtA6/drS5g0sgC6wffO7d8kDXvozy0OWUA9cvg
OV9xniPMVkxl/J/wb9VNICNTEM6q3Ppt7EbL5/YsKwMgVLhgGXYyjTNnk1fUyeIGEfF875kgyc+D
JufBr2lm1lHpIH3wdzx1gEGURuLJE34jM34z09JBNvJmdux3ptPK8sa16qL5UdVJAdx0zXKffU1e
oeJAWNTuEeEZA0zfwc++WPKZ00872oTVcaGiXXCSA6vodJH40LAPbhhvEr2lTmC4gywjIbcoWZ+m
tMJuRC8MS/8unRBovC4l3BiTZXrJsxyTxUjVhz60oP8+IzMCJqXLdBG7FnorT+d0aToYFjrCN8qW
jYwJfPumBZgn0mHbDrOBrtYbOTsW3jcQt2xEkbqpI9gjZSdMGKeCwuHFRtwPW+0d4lxG0DBXXT3n
hvdUYALWpHJLDuVVqNtTzl2uONC+5lhG39sVBJPmN9JLjauqLcVjFZJtqKswtTmMEs2Cp7JR0u1+
VMSot1MYPgsMpAGI5S9fyvrYQUG+sbqBW4fgrFY1eaLpSNDybBSxf24ofCCg2sF/Jy5zBWNu4ydR
UGD6d3oeokN7hEKxQ67jF1/djiyPBt8/ZIK/u2EFRg15gCftfIyWs0U+OAijPYpdccWxM6UJrHtM
kiRL8Jf9aEWy88PavRwH/kXf/iRLcHS9Ym0hiYFwuEd8EyxNlLed0qRjCsiY8YE2kRIOcmOE9FP3
4dkAOxjqkfaMQb25XiRQckhOTorq0IW76ISN/NmJqwD+/kLK79wu9RbRbDXMckvaTXzvgB7w6mjP
5PVArMVkm+GJRxzzxeU0s1KxmVmdaALnbRQnijwvCo0NNIEQHCATQJEdQ+JpGG6rHi/93K7h8W8v
W4VHbSXHeJjrreVn+REbYI5g4e50rqbNVM87fMpf8cKURuq4uB2xSVlD8a2hlsiI+Y2Ye6bNay/+
saYZ91GVXLB7I/CuAiHiIAO+w5H50Ec3Ze4M9K/4z7ExXdb1ck+xNR7Yuhu2GkhIYDpDAH7zAFIN
VpP+NufullxdfsOkUGzxwh5aC8OhNRl0j/XXru7AomX+DOETtvojvuX3cAQXA+JKpYZ/wHy2j5Mi
8JdL7RRbmni3A8clXqXe8IXQ/CxTCqtqRK7TSqLYGYVNaxcOQpcF9q6em6fOnc4EY5br0CiOjqmj
S0fMe6gzt52KSHSRS9kYU3FbqAzlV6aPS/xeIo8VSb8flvHkhiMttOgLYU1F3pT+KBYUKOERnWJ4
CpveP1ldeuFVct65/AZgg9y3quR5fHDI/G8mcrREJaIgIXp1YWTxtyvoC5DGBwl7sNVcSDVUUvrJ
62oOEI6ZoKF1nPq5zw5ZMj8T9NnPFVqcaR0jt/gRhfqqruJjE3KDmC7KYPkzHbAwr2D2gbOY5Ksm
VfYi6HRxFPdiWN6g6HIbmpG399TKuVdrTrw6zhSbjbH/0WXuVia3bUgwi2uroW9wznjU8zD2H9up
vlwmegHrJ/AngFqcQze+NKI9mrOT41w0eQve+IvpH4quOpGePdrw4SfDD0TRBqyqX8zmfSiMTz+L
efVfVoh4P5OiurAzmxRPSPoUsTz0D1AXnwqrIACWuvaBCqHiGevEizWa+QP3JK43l7dcFQ1XlTIP
Ue58O0iKZseRpvFZXdmYOHhVTkEZ6/skxha3bVVMurV+McgPBiq0dt48lgeF154zdLmNQO0QDt9w
4gs3rXFdpPgs/TdygXZ20SZ3RaJ26YCFsk0W5IhkiW7HunqBKHndp2ZGk6M8cKm5IJ9skxw2+ZqO
VwYlwpOsL+rOu/YzgP5NQhfOlGowCJ6zELdEPt5QbUzFh24RH9vldUwG1BT9VmMH3EaNBYd1HHYY
VKOWF/lgXmOLB8plI9+GZIWe0jE8+smxLqfXpXDucotsOCmkH37zAft929sxEvTcQVty71x0nq0p
TJ4M7bAxJQnbjtF2D5KJpPE4siSdA5ly/cyUNVbONSamQ+Qv7TZRJq0CdaGfgI3m7oaF0vJZexVw
aW664VJMA9viBhHE62xIGraRXbUEh7ZNLR+Zp6ONVavbiqz2D4iQy3eS8N+EZYNGFV+lXEM73d8y
Vz8tM7pd6gMthA/GpA/ZWgeaGBJcnm06R5cip7S5dva6hMnZIF9LsARG4QKRnB3IPUSln/N4eSzW
PbExXzTd2O5KKOdBFRMJSqwXI3QutBseBfBs3WmqeehHLmDneFN8mSY+4Yn0mrqtl76YPgnPXsfl
nd+rjzBBpXaN12ayiHx7gCX6XerxehpD7Twqi+3I4sCeamV+MiJ9dDo4aelyZaekWidsecEKu8U5
vxuU+YB14qZYtTpErUWazAkMrhvbbPSx9iyOIcx3NPDhu1UgcT2D5LJEsug+B8rmj0wPcdB2+Bec
CLJzGtSyWmmP/PJa5VQwjbP5aHnTkzB7hrnCwxPfZY8+L1nivQdthycx9k8cBM99VVR76DUpSIb5
nJCbMi2Ie+ClzFjZN9QLfKrEOONgOIYlmcKSIEKfhwc6Z8m4IpvOjzjFAy37cZcJ1iNaS6xMiLUj
WLdzPfUvmTACJ+mvFwTZAHDqN1VUP6OJIs8ofe79/rKPYaaUVvIKIvaKrCj3tn+c+bM44bGjPaeu
3kJ3n2hmAsnxtkod3q/mDnyqFaQMd7s8L18aJKHndO67S8AnsLjg4jR5v2f7ebNg7gd+1cybGmbf
NhLji1OLtxIpfAvf7Jqk2nuzJDtdFkQCJ+p6Ch+91frqOz/IReOe2+GmsYG9upqtAZUEpkHPfC3R
tWL90EhUM52PmB84ndZufZc33n5c3IZd4PgdLZofEbsIjwhcqgQimg2BVEHgjwXkZL/jw+rhGIiv
MHYQ4qjOYptSoJJN5V6DvRNhR8aiotCHRDdbr6G4sCbSFKl8l27Jc8T3mPDV/OAt4iPS1SPjvSXB
ibrDhLaw73oKeHIc9m3m7qG43I99vWfjcA/hezfY7g6KJxqn+CoJ6Xjj9OCE9WvNwT0niNq3zEig
5hrE1VzudZc/AVct2+LO9VVzHypAyRj7AS2uRxyaQD76Jadk46XvIQOi+649YE5KQM/TOwlcswK7
1dxHztAzKdwCrYo/IeNCYrWTPP4ZiX65SpFaVxcblVFcUQa0irTnD8yBZBNXozjFQ+jv5gSgemvZ
9S3xD/Myy7j2mtWtm5tJ/7IucRCKPfOUuw5sk5nhOVyWK/qpm62sXSdoVUXzmEl/+5BxAZMssajT
GdsDZQ5Y6Gtqf33zI5TxTOuKGVknkqF+0KhmooImyQ96CN8M3BlPOOAMBrrI/sinvHlpXcs9xLqg
g4Raj0MZ1hRvSK89STy/t4ywFhw0A9th6Kgj0eyY333RiH0ce+JJxCW4UIM4KjuNaLbvCUQBHuH0
y5hjIDQ9hrzKzuxKYKEapQROFhH/7HNIhpsQNzAvDWzyl7xaMrBq6ZJvoVDQ5oIb6yquY+umdED7
FCUJ4L05ZvOX40NIRtKdTjyBqlPUxvMJUL8BJLNk9uj+g73zWJJkuZLsD41DzMyZ+TY4yUjONy6V
mVXOuTn9+j6BB5EBWqa7B7tZzAoCkXpVGZFO7OpVPeqsq45iCRUkajcLqMvsEickz6U4upma3rua
CqLVQvZ30/NjPnrTNP4JOU/hDHf9fWkP4UEk43RHF9L8k7kBQ68oiB3BL6zXHeE3QHYpU1DFJ6tu
sAjEW1nVy97E0cRyJNLkX5z0V9R33h60evbFg/w0ZH+n3A/ioAVUzQ1vqum34+r63QwErekF9Ozn
8e/bjL50cN1PdCpWIPgOsAeTgyBYA75p4R5qCx6ZA7VdSwlYogcBp3kfIownabjr+fIvRUkkHic/
2VTZC0QkQCZqddUX4VTbUOoRYcJsnS3uraeM/zWpIn0WRcb35dkKqqGorR3xlPCZZWZ1rq7U2SIZ
MEdIcQZqltHJ4okSSL7DXzOKylDvWIvPyI37j9hXgmeqMcsDVi0GEj0W+RchRA4bU0cDlOJ0e/Ab
w/IKCM+hcSaG2MJN3B8q6LDSJQ1c1TVUluzYYK89t1mXnciLpFRWxO27ycb5mPa2e8YPC0DKDwMP
PpVS4cnmXyXSaBpnl4Mq5bheNfYb81O1qi1eMmwvjsTeqWJajm7gPUhix+wVgsepr36psN03bXga
yZvtY6lwAGrpGw4cYKuPJoTPtpq7HgWg8iut13nhzuc6yXiMhANv/xUtgukCACbY62QcNgzyw7Nn
Qe5utc16FzZ7XG4847vMHqwiA2OJtcM4vXcQcO1NSmLrsRpLkJV8KzM2+U3NPbDPQhPlpJF7hp1o
tEJWL2xRWl1LKDEx/anaH39pU70NQyDvLTE5nAMAxdjjpWbPvVLQ2ViPB+kDKR//Yjn+YwVmrNDl
wzzRDUAPrOkPVdOw+WrH3oeECuSH+qKuf4rK+pMavOudOsbmWCQpxjRbzTVgh7pNzo2ALLo1GY/U
XC/QcSbnyw3NDBcA8fUSuSWorzkvvBtOyHJbzhZqa2Er8CHJYJqTrKtm1QNgpIwoAPxo1yW4dLWg
eS4+pckn7oJp3Zftwyg4akMGBjDM/DV8xHWB3XHp84WnX9jTU6OmBhobgWrCD2X7YnXkGFc+f+8p
jCC+g7uC5uw7AERVdGQHT/NiJPrLqGqQ4hjJn21nuR49Fj0cR0diJrT9cD4ZhAper1ndXajG6Ha9
dNwbVYeq5REig509MiFyby0SUcWYI6LMNrnWu5W92JJwpfDIH/ov2UAA7Uam4dTDN26aaht4w86K
7X3fjDckjsZHZQqm+x6z37dPpG3l5pxDGJgzl0qmCLYFy+HmyHjV/KZBI94tEEAhdw5Ru84TN75M
RTydF69DLlEqhuNR9xUMhLm6d7Vbc/gpovYhD2z1GTGDkSuj9aBkhnS429LobEue2GnWDnfKj16d
vnnJKgjFroke5CDNmiJPgOVLtbYrBnrkDoevN2U9KUFF+/YTFKWFdpKPILSqm9xGacv9/KR41jLa
JJ+2tOLDmLcfXpHey8k8D6G81pdAHoBlplPmcOt2aH2C7jPIWAeAXCO6dyQw/sgcvpuQWjHv2uuo
0pRrqdIbqLkYIGHEc2Rzc+xI4RgWN43/oSrnCSVJ7sMWa2iQ2/fj5BP+GitggdAZM3A0mPlfSXcS
Flwc84DOdJ+UdKOgrabi2V6kf0PL6Ber8TM9W+i9lus0OF6s5sGyENM7XEvbBUI35RgcTgbuJG0B
4PHR6+J53MUqVJ/hXNHDhA5GqdHgvyQt7aiE+rNePM/o86tJa9wmnBzcoPjOHXUrnKqGOViCH9DV
2nHTGZOjqL5drpWap/LG7vM7gRFpGzfhVhf2ZvTHJ4B2Zg8ooH4cekEq0plumky9lYv9TTHdL5O+
dNBWaYIg9DjY+9x/A1zs4K+HBkYZOVTerIb+Rbfatf0rTPyXUQSXeSpGHP4R79phjYoI1VlIxBTw
frUZNxXaGJv5+wGVb+jqw1TXWz7qzuWJELJ9AQ8EZhF29+xfcanw8cImPQXwtkGHT+AUHefRb6jn
YJf7PPb9XUjRAPEwBK/F3ieCeSEh+MrOO/8ds59Fi/QfB9GkJJFC/wa94VDpKLlkkkOe1vaOUovw
3pbMBTJof9seB9Klqsp7BOJHQqSYpgdm5XB0nzzXPc014jY9YMHWCBg+yXhgp+O899XAVFC/5l68
Yy5q2KoWv8ckHffY5syGN1Mq7pK0tF5Ii5RHUKNesbc96wPl4NyXaNUkmV41VPrFn6YDyemHZq5+
6r6HJh5SxD5WxR/I6Mhb4s9Uyjfd9OmmsqFhOk46XE3byb7VhFhQVF7Y0iKmR81DJGp8JbxmLqTO
ml0xRngP84JqA+/a1NPZN9U8fXp5fgwiLDy8V3CtF7g0kKRXXSGoHU3Mvp0cByxHx/KIZcbRnTEm
Ol3jr1ToVpeq92g0zbzN0um9sEOxEbLhmwthosDQ53t20XKm9xmn46YcgpsMnvDF6gR2O/JgD1MP
J9JAamEenXfzAu2WyWAmYYetsrIXzTt3AYqbP4R1ordTpJ4JQWoIkKn67N14PAjIdLc2NEJQ5MGc
3nkpwdOB9N5Ks1lbT4bIR+ceCe52TzO8rw9e5NOZHfjXYoXJh7NE+jbswgOdOez7LY/xhMIP7FvR
OqqbE1NR2GQk0UOdrCUdoSs7s7kngLWzac+sHWlIEHwVHbzlvqc+TOrg19Qg2CF7WEhSLMYCe74Y
V67GKxed53KTZ+8xexiYAVdDXXZYUHF4ooW4UCpB+0DvXpTHfVpPcts52Y9K410586kJHq58mIT4
34DDGe9IofLakQjVMrPpQrb4JV2hrMxxof2SQGXBxnmlggbmT9o173jh4xtMIcREfbmi8WJlOGGs
bNA0e5VgunLSU9kI7InQxnhZr2Im3IRI7KfbkGYfwCBBSdcvy2h/D35yttL0JFPMrXlGWx/nKhDZ
XtUd4rFYuRCZbhIraqDGy3CdBaD9a8WjOgD4tWGlMa/iMqrWgAV4qKV8SLSrqr5pgFOrTuecWnv3
IIOb0rk6ZOo8I9JkWdGqdty1V5NIDIs3y57+sMXi4y53RIoqHu3XE0L8HiAw9X0OfbBoOeqP4ilJ
k5eJVtM1xX5Hp1mO8xSew1Je4GztSdAyyvcxwNvxxIuxQwPGV3Xda0LTsuvN1TK3+Gw3UpohV4kI
ziRpgbMt7lu3GK6ccdS0E7mSoprg2QrAgvV1Byun+QjZbm8GP3QulJrg2fBqEC3XWgjtcm6zX6v0
oxv/NDR7szXmS5ELdYNL4v42kffZmgnLCHnfwpYssIBXA3cLXipyISeXtCf7mlt7WJ4hGPwC4f8h
JtYKRVgTcZ7XY3TbDESNTUP8Y8ljZ5dGWm8CJkziCitlA4MJOZ5xbIjktuKfJcfxMDRpAVNspK51
3IVA3ZCoMFqJswE1e4DmTcmCRmrA3nJ11tC5XgoSJ7vRa3A6LYegoPGuqyuxJnsFZDXrb4upkJvc
lWy6kuk02bazjwtHv1w7NnjNSThrWJDuAHd+92w7hg7QACr3YIE691QIlzMGVdbVyxU694Blb8ym
bZHWYnPtfdpR9PPc8C3cLJnkAS69Z5nx8xFF3saLaCFdAebni+a6c+FCe+I7Hdrxy7A/3Ll+xj9+
LzzAY10VBre+rx9aN1oTMqc6Ax1orK9d4yG5+WDhxD08kVZWh0VQYRFA5+X6Sld5ML5ei0vTRiNS
G+9BKEjbeDv5Y3s0VZYascOGnFf7xHNcyEcBYx6DBo3wbUpfY0TNwWj/8ZZd2fGJV05TZZsyjt4V
AY4Ris++U6TpCpaNZLRPTbQ8hhxBHBGzd2ZFEhV/Ii9fo2gDhhMY1qigHQ68au4aHvJ+Xe5BZlD3
qVZVQKVvSTo4Amlmk7pZ+4vXb/ysOEBlPwbAwwBZdPk3LxS6fwOn3pVWR+0x6joQqnYTqAZ9hjWe
CIvyjluLyoJqeWQWgnXOUg47t7MxrVNtqpwGU+WPzyjAyF19fQhjlsHyh4M/PC7rUuITXaV+/hN1
44WO8jcnIHM923D843s2QkRSamrheSBX9IlHc3NTcigs3vKR9G/IIsXWaGpen7zSH0uf3BxtEiPD
R53V36OdP9JQsSKUKY6Oh4l0Sq6J5k0qo/cMoN26lvWfgsorRoxoD/AYXJtIrqsy0K/sS+aVGpJL
Ecuvni7ca1L72l7pnEXU99Sf4mUYwFmV4/zpiaJ9S2Cd7UcL8c9HFKLm2D+Y2fqYnIy24waJzh03
+EBwlqUL+9fsRMthnoa3+NrWwUzR3zA9x5jStRifKlltW2X+oHWyz8TmCRx8fhl1mnz2Q3kPSGU3
tgjUNS0K2PBW8MLP4EzOqu7vy+UjEsu6Jsoqaipmcjyybb63Y2ff4ya9OmMU12Jot/tJIt7RyMjT
udM7Ox+PueGZZM8dWcfk1oBRLoaB/6OxwFEqQYiTeLlzx3rgiMd+N1X2t9Xw3I9ac8FdiPuX/EFD
EXv3MKiOcyaWjjLq7+yy2QwEy/poFbH4CxwiB9XJzOIEepWjgHNNH5FJouxko0veiNp6t5qCvbIc
zp0/4v6Z99KmgxcoX1qFO96yGz303VEq8kzDQeiCQyTXXqL3Zo6/camtDNUdoqpYtjQcRWlaj/zn
Di0fkla+7x0SDzWv9CB7VF3zFs/N2mTRNk71anDjK2tMxn9supLdyK7Wk5cdmfGvNOrtsmBpikx0
bL350slrQEGRRMuiNwH9IZNIK8UDx81xl7IlngBfUM78y20xHDrWsym6rcBxWIesdhfmBpvZopWs
DdS5J7tae4sBK26j4gKI6/gxC0VPRtWJeO1CqC0xY9ok+HQHCzIkSZvirFq8VZgXv9zceRv8+Q7N
LYf689Z75XlomwMpwdXiNvED2EPSArEg4+ELcHhJWs+/VcjoFM7Onyku1/nCF+XWj1SzPi3uKQDf
OefqKSmH25GlCQ/2lomq7rZTkJhtSsspdKU9q8aY6dxijtZc2TPvx23ZZLd23iwvHcdTHpAxgity
Cl3zJxdKGmZ25lC5fHccnJI2ewry5YmAwiHpNXvyIrikUGduGtGnt1iSlrtqmM6TWjjqhD//5Kr7
P8TQ5L+mp92rUU1J+6qTXpPhBNLI/Xz/ekzK6Jq1/l+UUi9hVnJphJXv3s1Z6DV7kDHZT+m3OU0B
MPppGZ/9m2moB06A8WwUXS2serf/w08CFuyfY2reFcZlE4pztfh7Qv0/5biThIN2YWS5wr7X/aJt
kd+0RBPMod6U2WNTWNYPsr1+JmVAZ4Wxxx2Ly47mjMXLfv/9h/m3XJn/d5bL/zba9v9gTE36mCX/
a9/lbRL9bv/Fdnn983/ZLiWItsDzrkmwQGlfXslpf9kuxd+kpwMKxzQhNeo4fcEv9x++S2X/DaWU
cD5pRy403/mnRLL8G8ELwm6EiD2Cb1x8/4brksvlX64gACT4N4X2XHLRaIAusIR/uZaTtpmTCKUo
jHI1nIt0qUjCww0BzNq07g8rVR4YXY+sebDqGcGn6hojwHiRI9rb0sbWF2e0x92Dh8KiRkTDdUBl
z0lzP2rbAlXIemePe5KmdYfihzd4XqzOQfSU36y2469uSjXWvVLqVe9SOrv2cP6cetFW0deo4Brf
WEouJ61MtVeCnhyEzcE/zwIldxfKQkzjJiha2iO2gcjS4AgIpG4vMzme7toCa14Y/r1hldPqjP0q
LZtlu3RxRjNCVMbLn3mpuVO9YabcPsvS+oDSjQ2+JmFOoTXjIZhwOFSOoPhAs4miooYNfdnkQVPu
+iAfHKCjPTWuFTAoym0OxewbCgwB8YSfLH5pNs3d2bZvPZZJch0OfeolK0oasU8tQ0t8lzRd+NPj
XHlrshlPYDOHJd3wumQXOPA+XY+eHh5nPxqztWhm3vmixz2ewacvEWus+qaqQHZtJtXgQa+pDws3
Rlx3nCEF7ps2rRVFZnOxM1FE46RHu83azDldYRbN9ZXFZpeTh6ZNdvaK72pwshH3URk/BV1tr4op
ozQJ9tywIdSWfhZ2VKcY3ALERlklBd2nddseQ0YXsoyBAroWzwKfoWSzcMtGoqtZeti2BL3ef8hx
ZL6kmf2OlgBUkNnQb1cpe9fGyntMaqf+dqgXwo/RjAyYmSzfZ3CvB6RaijGKyV9eF1Txn9LNAomV
YQQmSrLJ4jTnRLJfyxR8g8Y/+FTgRhJXcalawgNjD9+VR+kYi0MbSek5HwxjGplOv0eqbKfspojo
XGB6xONOfNL1Zpt9buR19i9KMItAcgoPuuW2BlZNbbYxNapV4vGLtdQiyakAhmJ11jnV8zLTmEeQ
I9i4mXczVNOFrPafvqrLVYBeuprDJl/FORkDaORonmjfbeL2GzrKzHbS/Q0gHipc4rz8St32eW4h
XhAvIbdWiyBiKa6/x7ZuNjaVoZyfGIQl+51DNi5UnOFeiRSOijjO0aGjiaNdbL3CsnjNHEDalWO6
3TJmV/RSne9F099MdbCRY4IcxGc+zHm9V53/SnxrW5XJodMYMAnbBqtsJiJpiXbaMob9gBx7x13w
1Xj5mRz8dpm8aOeMjv7NjPVj5eDpdHhvzYt6KltYxg7lzFfrDfc+I1tYK7WxZw6X7CBzqm38H5x+
qAFzKFcxbQUbD1dN5tbNXvfy7soaWseh1ZF6QcZaIBN/Dfy+zwzce6+IboKu4aIZXRTJKnozaNJB
EH06jf8E7Spej0n+Gbgm3JAG05vB6um9SKOPOi4eICcel5Tiv1SmiNx9e1p8dnCmtu6iODykYf5G
ORrZ0GiBKRWIcY3HKnxhcvQeu7p+cevxwyoM3dNsuzpzFmmU4xDukfKr4gUzfbPWvalw40hrV13Z
tCpxeViQuppPY+09puPCzAwnmBI20ksYG0dg5v2wblFrt2opqGOm3wGXn1hI+XtY6Fj7qHVb55Qm
eoj4dGTVaCrm005aCCmu96PTNqPzU+R01hFbKgfsJwNCvwy94KZrSVKOPjb22e30rSi9FhnffWw7
yaQkdmllU10eO9mDCcwB5Qy0GwW/1NZu0yn8iD3nqwyafF2ngaB8dnozU4j9e8IJGy0gqT27iy/Q
6dZNZmBpeSI9RMPApta1Nz2tIlchwuFbsC92ErTnqFHpqfdJFvqxqrdeNpw14pvfd/c1Yu8tVHs6
E/3l27X1YyHd5kRpZrtHlH7PKQ1/orRiWufjhPdAIKYmRqmDDM1ByWG61W3OIAiwYlULsUnshvJl
Z2tg4W27zErpILD3rRN9QSpz2EQ6d3lBG6vpmVwUl2nayIDJM9Gb2NDWCbHupZv6n4L5LqPrsKyZ
5Zu5fy0q+6PTFi7hJbRuJzMD6Euw9hoL20OC0RBy34sRpPcoGjvRG3QhcLVqxnwPSwvMNOIL5Dcf
Zjq9e7kf7hPH2Wc9VfNe3O1MNQxrh3Nz5QabfGbnahrrfuhx+YniNCOZ2bI5douwjkPpPPB8K279
hc9stEmgROKhcd36Zy6nF1eUf1Q3nzwn3s6YYjdTVd0MCeXRrZzz3VJaDznjxsoPyMhZk3Wk++9U
D535ihGtsZaS8apGJl/yW2t8mP46XprvqprvQQdXSKDm24+ceUO2szw7LVEvPV7XF53a0VzyuMAB
3/idx7wY/FjTcmdM7sAndU/e6F8WqdMFET7URXng1Z7RexqqnMddKVzT/CGvnT0bYLAuezW2V84q
HQS/gWC0nZ1dLWyqKl9Y1ffE7gdXRuzT9gZwfJGvToyvM4x8g7TD4pVrakebUcMWzG4XllngQyUt
IIsswGPbkW/39SZYdHJ9j406h4KmMcmPN6Zo0qMKqM1116Xp3cR7ULqoAqpqSFv21R8le78qjg2P
DLXgCYIRTo0y3mW5TmiLS6E4207HyUnhnT4ncoyWT0c0ZsKN3AKvk/uJTEau9mRtRzfdh3al6OPs
jJmwO0VdSeewM6gXfnmqGm7nyBInAWXkfsKt8MBeTnw1gvtoU/OuUGvOD248PbUQnSv34FvXzpei
GOwdhh3y1W/ZiGuVHFyGQXRVOlxDD7niPrS2MNrh1QL0q6Ku4e72XVrbFka6emMJp46Kd+zgNvN3
Vb0IWYy0CySCZgd57HUmPqigGQeziVOj1wsvPlcBcqtoAXCAIdyk6ajJBIYJTXmPRIXYqiZuASAw
QwBO94i3V/+pHWE8UUG60E1sB5IAco4MMV8KJfpGQafK3aLZsKLwNV8vpAXXBkFf+xgZK5sdkAtv
0F2jDfs8F7KFF81tDEyxw8spgMHkLafrB1L61HbZXVPsJxOBksM41CUfpWw/DS+C5EVGXeU/TTJl
hNfKqauvxOFC3XKEum8tct0bgIV4oKjaMNElJvNLDCVoBwL4Y0LZJEHcFJNJOew79tGIwSqP8EGW
LQiZ38hhc3I/Znoy76ZC9zzi/5xoRGo4lq2niS8dLlCC5kjF4/KsI9fxWARaY3q3aDuf9TYhZ+Lv
zBiA2ElAsuzBTqDMpv6QTm8lXXmPYUH/yyrqPHltra9zxegdNM5tPLB5pF9oTsZ9OeV4QUyQmu5k
55Z3ICXS4NiB1Ce4vbGExRyZCzzEZD1IlQdFiYE8wJkRc6KBFpkUBQVywdXRbnkqoOmqKYlAowC4
lYyvVdRR6e9CHCD5UdY0p77S69OHq3JsUS7rYumC7XQt4eFLGwjORDZ2h7FKcp6vCzEQQtXtu9TY
yhXRxxV44vxUGMWyHGs+W6d6eUNzrT/6PO05q9lV3tI7NHWu2kPECZnVrahjQ1KQYo8nduhwJ6kP
MTTyBH519LzMucmGfjwszjQerc5vHqucp51LM6mL8XDcGL7uk4e/AcOvVgc/x3IkNI8tPqW1DWKy
WTQYI+ri2ckOXhPyHqN64KzzHgB9mHc7O/Gq5y63zJq+hXytq9q5WAA12J76hHNiK31NJ1/cUIzV
/iHQzSnR54z/O8dW/KcFUUsU21fWl+77Il8p7vJb0l0wjArlctrK+k0V6UbuJO2PnHvwJkELTndN
4OpvnWSEgL2JRTBsjAcPtDNwz+KL18pXrQEMgU+nMbIiRd5gHvxiZI23dWthH6ugNExThQjY8ao8
tomYdizdvuAvj0dyJfPBbQOc5om1UJbdA1VKIp6LVpR5x0g7Yjc3g15DB3nnrZOzN5zqd/yMmHgz
5M2iDuPXWhTTRhNjD8jNb+wckc9kNdOJ33tyFxCbpUmOBqS3oAspOJkTrLnXXlM9e86BIqXfnW6i
3dXP/DCOzX1RDsVNRNKMkQy9jBqogjMrNCtZ+Bh18iIgV0x7zsuU9C/gfeMjRaIWu25v50Q+VuNo
8LaEm+RJRkSeKEJOvov2Osf6RYX1idi87CWL7bTLn5qoZXQcHZC+zlC/8Uk4oc7YGPdVMRAvYJ7E
KC+X25HcwLEPW58PPuAxV5Rd8UlI9P5/IcbMf0H2yZ/+10IMAdj/FH/lj/+lwzh/Ux5yCVlmVA4n
kAqx5R9kOHiRYOEUYDZXQoCQ+n/nX5V75fILT3ueA/Xe1/xX/4i/SvQbBy4U+g23An/vv8UK0h46
0D8pefjxPH6yIBCezf/6tnPlUP6TpqilZUDxsnHvJuEeqjTtSgLgAgiYPfKTtauEiBvQK4pG9ToJ
JjmyhorAlAWB1Qd7lwf78GhPbEwvRWposBZRaIY/caOq7swOeABa79f9sctV1h0V5rZyFzG7geyl
KJtOyUXEIUYQAPevfoazaT3ZyygPzdJWcsMmOQ7eGz+pMCKFc1KOTzxo3OwHY6wHW9Hm0e1tBECh
7ieNs+SusLu2pqgrH5OfqVPXJIvXthSPQgdz7giGYWyJme5JoKaO/5DEC+SAqeQevaYSJBAVfwz+
HucBWzYjg4/BdxWMF/aiBWCX7CF0rBt6xO1wbZP1qlmOMrjvi95IFa9JPeClwomvX4VoP6/Iveg4
Mf7Sgejhm1qE/+Ik8Rvo++C0NEFHHMadFr5SROSCvUevOZDXNiDvMvI7vLmerV+diofPKrRxM+1y
Yj3Rmf5BiDqaNMWrY6XWsve6uFsvyTSMr0tGCi/Ceda35TFj9XHH/j686bXvg5HMrOlIlok1Xknm
7tgpL+/WcdPK566ju5KKuaHk8daHOjwuSDRU0DWOfLTpm7yasKeKFipZxdNXqqdk2lUhkb49xQN2
dL9YLPPXdOMCC+pkeGuH6eI/0KQeRwUN58joRTarD9X08y/2OPjeEo+TdB5foAl4mGJti/po3XiP
gTW80C2qjiy37d95J+mTQs4bgUYQmooxGUzKdr6dqWf/SSlylu5dnu79pU4ndsKWCYb3xNOavcrc
Ffssztv8kwqbhioxYHhmk5qWNdEMniN8jIsUo5KRIrWZVaPM/52gB8rfGdLP9IRQ1IxIe13Q3uZT
IUq14sVpK1JVEnuR2dsLJCSbvZ9cMvvQ+RhKaTCiKEocazEl6hvro081nDULfN2gvIv4rTbu4n+w
2RAJ28PrcQwLRMrZTNtxC/G+HQAX7jsdhBX8BtNodpQqt6G9/HXg47iLy2EuOaJu8bF11RcwrT46
usOE8FBPdFC9kCrpkKFwE+TkEPRSYYkwYHw4hIogyW/NX6fTWIicHCr5L0lFD8TblZv0MrgeaxEq
tMWC0y58dfRQEM5Z6lEE6Q7tXkG+utUN9gH8ORfcFwv7KkqInwwt8Z911kTnMIWYEVEYicvSYxwK
/Ixpd2YkbTLNiHjVCXFtjghYY7DjqF3isc+KfRqEGNyF8D02rFcwMxXdFNqG47Sc1aApHPfnMnvW
+KN9TLY9l2/W96AU+/bMMy4l6rF4pzLldBcG4580dSLqasPnvJWaFrMlOgkI9fdFFcFmz3pAzYT4
uB9aipvuinqynzWTCEauErCz4El4GumlIAkdpuNuhoe5i+TkvQi3XR4CEn8nzlXmpp3bYT13rbfh
GG/tTc5hDzsLJweQXKw/h8bmoJwEPEzJIrRi3ygw3AZi41lwrIKV0czlPoWOdkAXrj5UWbNVVomz
1QObbR9vBkDKhAgXTX96I/GhIhVhbBCqs44qT6xLP3T30rAbSylZ3UXlWK2XZsG5E2YeGMXW02uF
fe4Zp3QPUswgYrUTBKIRaYz5kypu8CRUQExf7oAj3nWb9tF0U3KwYMatHUfSnDqoaafAKeFfseTZ
SYg60JMZv0czZQFWNdKCKbx25099eEyK5inzEWc8jwTwqL1ov7gTS9icVVlSYC9PrZZImFUnx4Hm
q4+ixYex8mzLem7i+gvpjzqIaezfI+33D41pcQlFZPNkg2Lgx+NeZU58pidKcYISwZow4XD00vxX
RPU02iR/+HrJy0u0FPwRjcvP9bpkQzuo2hU12ofDDLC1AhscqPLGYz/56jJhFXlXqfLOjh7q49DC
d4P7dB5U220WDxc2ryx3W7V9eXA6cF+NO0BpIgZ8mgY3vERVfO3edNVhqqv21wyHbCs7uzl6dRpu
OlX0h2AxXz6/wi2JR/XYjMOuKPL4JovS8iDRQs/OEuqPXOAeWsEqJSaCMb1YOyG8tisv+r4u8xRD
vXI+VJJMLN04hVKM7ZbHih3APXMPDqMoJG9BKJZ0Hpy+8tXJ3YcKJxQjjVCPlqPtjdXFFIYIDJKW
KvKHwRdPQ4shwC5SLD1CynWBULVLREfmK7P1aXRK+y2Yfcp4VTuvInf6hsjEoyWxWwoILROmBGMD
Cj+QebFFUi5nP4kMl5vSE80jnIb6R8Odu43HtmW8qTQpa9nTqhc1XEA1bLcI7lvDKshmXV+ZW1QT
3uKOcEtarFBF2x3eT/+hibzmRmVT+mekt4oKPAGuwqWtxrL7RA7USPUsKVsizbWMsZpjbsztmvoe
zWsneu81p2dsse3YoxA2XRd6FjqolVJfsQrcJGvHdI3cF+YLSfHY98MefUanMcoDv/A2Fk9CoaWI
6Tj2HlC3IRNxf6s9qyt+O9L3wl/K62cqURmdzafpJCHMpRFcvGWwg/9Bp0thPvOmmNeA81I6A93k
HgMteygvzp8zt8zJWtD7JnbCt0lVBUNLnroc02Ldo/w8Glx5mxIq0iUNPLNtW7f22MVP5GhNtxwy
/OOb0b5mUP16XhO2J4Q6dHTdGU1PtEz64WhZc3KzxG7xSrsQckFe+9X3qEIOVm6F03JKsCWEhBt2
dpO/lK4XkHy2/JOdVARi3Sy9WH6U/qqbwn6x+nq0tsa4/a6la+6UX4G2a9LImls/mN+6LqgORZUV
UOtodU5nmkw9lVj7aPF/jSHwBIGV4UEPtNQwD5lHv6eOfMVfyGWT9n7P5JzE1srRPgbGSkEryryn
usMnRkH5EKwYmPW3mtDyAzP6L42LUBTO5onMHLuLJE79h05dBajrQ0tYCrWbDHm+y83omnNNribY
TFGrnkZghA0vHZhr++U/2DuzprqVLAv/lY5+V4UypUxJr2dkPBgMBvyiMNjWPM/69f0J3+oyxxT0
7ee6D44btrHmHPZe61tWbkFgm8Ov4+h9FsQSEB9IPrQOOzQe8IY+VTTqFGarxifZ1gfXu7JyVK8g
7bKvY29nl1GsUWGhKL60CL2AWFaBnwyd9KQIeylXDpjDW+p94wXbRrI1DQABwChUf+rGFDgyVWkm
jPmJPCq8W73A65Lb+UPrTBGb+95DZZEU44L6LcaBSoyAfNI2kRsi3/Ssaz275kNnVZjBGlF2/QL0
0PeDW9nPRKA0d8yMPfG540yIDup77JUhY/hoidOYxsFtOLnyUhlDQKXZj58SqinjJuiK8a7HHXni
jNkylWcDGZeTIS+nIG0uQzool4tj+CzhnwDZZ5TmxUw4420uWvDGk0VxhVYbFkoxs44p1RTeOZ4I
QFhGmFZny2g/92KQiJsQuJExOY7umrWG33zFqBZRUkMDP/wAwYn42RL3tYFgA7XNkNBCLiMhn9yq
ahV2t6aeribfHAM6nAaRvYQa9S4CK01yD/pOXJe3Iiui8pJkOh9dvuVC+ySSCrcsyxSO4kG5SOL+
zMsq5vOuHg11KeiHNNsgswDSZCna1zM7GJx85/RegihHEsl04qoe+QleL2xilOOhLvontYBxaVVM
yOwL1shc77muEvYgnda65IsCJmKCtk6r8jSzhurCGLDMDphdEz8ZL6dZeddNZcfnWQJbK1s6g+0w
QL7olINl1qYZISCstMIINqqMz0OFV8UJU8zmuPVPtRPoU6WyR9xa153sKWDaTPoYhh99yQq95Kve
jElq7EkMggrGdf/kA7U+Bwzda7sd5GM7jOGdqLwEqbugV+BU+pLBVLPkxiSyMxDbfWt0ldId661v
ZgmLAlFtMQIBI8TjxK6NKWSrNA7itJ/YDm5EqmsiPRUCUkSX5nw29FS4cT2nbQWpoovTe7JzF/S2
zdQXjVSvTjKh++o0pCK7WHgceVJR8SRVO8owbdm+5+9sMAHmqWmlY7iZPFudDiWtYyxV+F/WcybK
mpikqY/XYEANTCkEQ1YnpuWW1pZuetSx9wp5hZ2MldlpR9yTfSZHNTRXk0ut+xvKIF9uQ8Rzz5Gu
SU+H8EdTpbGYelZuSQQ7VorJCb85bWYbl8hqneya5GpuHc1UMsWTzmI4V8SEnc2eh0xVC3PEyF5G
OL/tsQSpo6wucK4hZtLgjYemxKaiaM9c2n1dghah3DpDgcHmsSVS0f3RawV8z2XrR7R7YsyKBv6M
WDyJUWSi0jJ42oYT2hdhwe1bEYvgMA/MVVqczMh8wAVBNjgx4o4g9wYxhW17W2vqCJWn1XZVhkW0
A0hln0g/rp/NuQ2R9wHhdeZU3xst0PcSye/eB666j3OowSzOXQqo0kGrFGZj+jT1BDBD8LTSE9tM
5bk75t62MvVDWqueN990srOwboyzYFiQq0vCVYLUdhPn/FiQV8VTL7MM5gzLgmfsemTUSJl622zK
0gKlXFqfGKpuv08pqaomURZPdCE8xkBFbXhDHo29g/IHh5XKSkXru53DeRvYbAJj0yr3BpihHbCQ
xMCRUIg9cJn2OvOFfz6JoN87hic/IfyYt0Mxi50TtF+IwSbWKNWkNvlJTf46vRx4XfICNb+8DJLY
oVZc1u6DFyGkg8PePlmF0Z2nKNB2oyR2LEtc+d0o2xouojZvsJeKJSvNRcs8ORTSBbMNcgDqymsE
b+Na2hb7dz74nVpE2XQ8Xe6wf21NNTvr0fLPBxDoG7bXyakTWk0Lp9n2LmCOxhtf+epzMQXJHVIM
QkahP9mbjDXN6cLvQ/Eqxek0VcDG8c2ch0Mx4EcjkLsV5CuroCWiuI9awphd18cqW5WPUFkQrbAh
yDvvChVu3p61BoFuLCRVMJ7Rci2dKxzwntonokaRvML25bVX/6k4/lVx1Eiv3qs4dnXUfsujb6/0
X8sP/ao7GvY/XAtPh7dI9fByIgH7V+GRcAntmo4LX89BgOVQrfynAMz5By4iNjzgzT14D/pf3D1h
/wN3K78tpSP5c2Jx/oYADA76b2VHCo1CcBDQ5J62iGGRR2VHqVuv6Lvoa0Sblsbz6K+6cTQ/gOm/
1pj9dRCHgA3LppiKbvJ1bdPOMgdTT/CVlMTwJJ9aDy+UYZyZ5aBXv939N6SZb14OojptLRkghOi8
PlKgZi/1Ju+RXjZwbkFT7AZuKSWIv3sYBgELSLzWcpHOHR2mG1DWNoV6GEwIg9uc0InbUaXYQt8/
zOua8HLfOMyiHLSFUgoG6OurkcQ7klhoPczUxlax8q37wAW36jNMkD1ttDu02NW6z7BkWch2PrjI
5an8hmN8ObqypImsYnkRj5WBBOnAfbXNBzah/sYSGVICA9swYXAknWpiIDblpOPDZETVr+GE0IJ/
k5Oy3L8/D82LgjjRwUDB2/97MbyIyMCoxfxQyQBj4Yi5xF+bfSMoj1MTA7/InhFokJck31orx7VO
X8tJd4XCab4t3JLV2PtP4s83eOFVSh4Ib7G0jlOg9BSV6VzKhy4ObXqowW1VGlg+gB/87QN5OAMt
YdJx0KRcHD1yLFkhSxbrgT5qRbSGqrZAS0ihH4Pg9P1Lshau5+u7rBmP+G1ybRwN//Mo4yLXhsEL
HB7myQrS9URBHPeNP/Lh0JnMAO4NiUCFlniIdVg4nDkgmtuVqTPsd7CxKQzgbsG117RDOG7yZWNC
eB6Gkq7W1reMLFQk7KKtcygCmDA3mgZmse1fNkE9ujAwtXUEbs0woRVhLckBNrkvW6l6zkDbw2gQ
z6Qb29hl+5kkUJsqhkTjnwTtyrCDnp5gBYePUBnLas59tKiXrpq7i2iep3EHtMqFklh15Tc3sy37
sjEoaV67nhHes5GfHSAmI/h0UDQe9LqXzWsirJ7pUnfVzq4H0PIzpj3ee1fYn3Wf0w+mdLdMwwRc
tuvsZW9tplnxXSgnVlv6lml/6tsS0R6dffqtdFApCyWZ4ZyUUdCcln4ZmusZUgAglpdSgZpBLwQo
M5dMTx+lfa/Gqb91zGQGeZ4vQegIYfqvoZGH32szV+7KryNJRQMJMeUNSsZm8NRhpbmZe2WQbf9S
BxnHmqjDtdCjwY3dm0Yc4k5spUXFxP5VP9FMPMY1lsyGdQwMkrxheYCQoZpR8/5VesnAs3uUYqCt
sKHZTmVZU6exyyEHCMUCl8rhY1kWUWxdy9l+MZEMKmtuYj7RrlkSXCELfR4Kr0DoiW+9BuNldUkL
RI3Izcrc4aXtJbWdRIWlcqG5/MpqRkQ7t+5tlgZVEMIymslnoJjqEGdDDf9X2LOBa2vJftYycKp7
v++tzqYw4tAtXqVVwfbgFCiSy/Kzk0q1t+mvaGkL983P+SVxOkZQXGEeolJPGHX/K5qaWJkYzU5i
lQtOW8eTWtyJmWnk+V0T1nEBDdBfZNuroirRkNJBD0jWyKKgrE69qoEx0LWVmR1C9Mjmed+juN1D
2qt/DlNBNANp0AieQx2UpwXR9fdW3Qcoumyd/ojTQgY/y5GY7UPDGjpEBgue70oGvXFFpyDy99RM
jfDL5IayWgskwnLv1GM2f/IL1V8zT6jgipBsgwyOKo8fxwJpwb6vTVfRdrDRbYS0qsfiPkRZ3e3D
mfCUi1aD2MGrjmYFBSUcuhXLfRGfC3xIDzqRZEojz8ijrZjh1q5b4eVyb+B2L5+CMBnB8ATWOGMg
Yf/EhwROgU09WILgYfAxzu1aDxfJ3TS0vXWLN9T3r6K2w3/lTsB8HwgRV9YtymMz/O5lWA+fG+gc
WIkILBUC5kyXyeK+KoSHCHPkc8fpYVYa9bTfAuGHaoi73AIC1g4+K3HEjfEdWao1pJsIBdhwO1kF
amEw1gt1k/g3qS6MJsBnEoaBvc5FrD9NbpliMdEGkId86NPrRmmq8QKHuIe9R7I2F0ZvYxSPGw3c
vCvlxQDGD3q4qNNrwRbyU1dDUaK83wTepkU3NDJR+pDMYhWJn13FDd01UUxyRd70ZGmxLofAQ2mX
9ko29CGiJmk360l0SbQvEaZEqwg5ULKXo/avAzbRXxoaZ+Z6zBWfS0ShBOdNppmGYKDhIsyxpN6i
cFN3BeF+pGUG2RJZUsz1sOuRnOudNOjvrWTeRfnaV3VIidyJHptpQBgKNX38JOxQkTdbGEmElNVH
nIHlBQi8m6vsCtkaQztZgOpLjpwaaXuHH1glhv9o4sV97tANsgoacByiH4t/hDbt43XYRM1XbZjm
ZVnBmqBhEpGU3XWtiVESuNwjm5GM3HYVA/Nnt2SolSMK76vyEJBucrvOz3HptXpNH6W5bwbIwpOr
sickwuXA/JFXT21WGKRVRNB8yzEvoj0at4HgXwGMJzFss9u5lMf6TWzN0ZNyMoVjdUoBFHUWievG
qJGj08laI86KPpMl1nwNR2HfdaYxPDNCwTKjhO25G6Y5AcvXgeG/LgG27uCUotw15tD5OQajSxg0
hyHttYLMuylRmPEGpl5uYPDszJtZ2uwe+7bGJl3qSkHEU3NKDuHgIwzmoumsZ7OXtDBIBanjpbMw
TlCeo4PKOsmWMo+tCmVTkAwHKl8DGA6pp08TZqWfXZS0F43Rw2ngCQyUPQHXE7nWyfSST8c/FJC1
q422XX9e596MpNgyKrK3XbcOO1QyoBpXBb3kZ4taTrK2+5GI83FOgucpdmi2tl5oUcWaDMZCCQqC
7sWkikMK9AFo3jyUTzVJsHjFRM9zaXEbfNNuXYlNoVlm7KwpxxkuKzJRyDgHBQERA8rynr9d40J1
mz7ZJlnRXYS0NTXdjiZHt2T4yQOfTC72g5/T1idgl8DqmkpxAuyvVDfWS6HyZV30HxvTfwuHZe2/
38u+2JiONrLLT/xlZLKhxDuCQDjTIyNLmqzJfwloFnw8dCHPEwTMEeUq2Pz+tY0lUIutpUabibCF
trVkCfqXfgZBjoPohn0sJWXWnvzU39jG6kW/89ti1rFMi/ER8SPHEwS3HW8ZnLSR+Et8hPRxVI77
ycRIubLgI3inM8GJLoL/IOeV7qMkvOxap0Vm1gKYPMUi4SYUfnWu16PU9a1DsjpKwWQIhitSgvHw
G4oidLQKusp0QYmLHLCNLSl8YfRkIYZeAas5RS7WCNEukU4dnziTTfpRacYFIIwcO8d6CgoDBmHk
s+l1dcNCj1AcuJujIQo8yZQDxlVDlbvFDZtYl7YKja+zEWm0zh3CdhTczkRlHldDEkdWDD6URfk6
15DVV0Vm+8PKHhIq+jT1nfIEtHAItB0t6AxJW6LOs4bYqzeTHtsKorwzQJ2KQghrVg/UcqvNqKRX
WSV6OiHbJyXVMJEHO7QLsYUNFVzVc+t9C4WrHoqgdb8DJ/IIKplUB/Sh5vNlUuyEfvAlh7wPBHV/
6CvDmF1O1AczCsoJ3u68QCi76ZRpu0B886n4bM2xxr9azoPcJs7sNdCwHXfG8koeJXNn534p8HKL
zzTCYOCpGGqgp30XUENrpOiKo6abz1IQd80VzUMzXaRNbssIC6NUamskv6IZxoecLmy3qzw3HDBS
jLn/pSCkAls0uwEYtCQZ0ubUFfzBKmqqp5qiAUxF3PnPAMx9FEUMwF+GTLWPSLIMtRUpAzU26rJa
h2XuPjdIRGq03RGKZYSC4OpMOhr2KmeyYgKly3keA/hgTUE3Uu1qPGbTOrGp8qKN0eRxkOaLUnFE
04OIptHEi9RV15xATzC+h+Q2YpsZougcC294Y7RR81PY9l3LmjNZhY0wSUpvXWLf0tiNPncDxh1u
EFvINBXQk425rilvz9K6pz3Fri6xoc0xnCt109k9PJA+7kx21CG73FWf0jlGeD80jPtjNj6MOaq1
9Vh1+bNsDdKIXYswG/ZGar6uUs3SchQCdJ60CmadlFxeMFueWf8IZeY/+wO2fxRv4ikCkwKvPlg6
ZB1cnn6jezLt+DUavrpaAhE3O1PWe9/0YRTgSrAIzkIV9s02VHnVWwpDOB63kap0X7jtxqx95dEW
rkiEC1m2F2eyrS1sRqYsonWgGuYsErqmhaiOd/ghTQL/ORsQ9u3LrJD5uXK7YFnPoUL4nAeSdAFQ
b8x8fSsTgh2VvPGnMrkQxox3KKwT8zsMMznv0LeCF2r62H1gxa2vW+poDwU57KiiS+FEp2xMwP2G
Q5pdUd03qeyn0idBNILqt/ZaN/iBC8Okv1tXrskfDrNcN5U7sdMAfRXg8BnTuyEMWH9aMpy7u7hI
g0caMTwfL40jm0WFcM2Nntg0QioA+rlK9QijPrTQA61sEVSXHs7yO1NytK3vxNOXmaVeeNVnyGN4
D3WX3EDrqSnumIZGpYNa+cSWYTXsl6pXuw1qPaZbFQ9s2rqqYDWJ1A6TeVHpGtMRwXRwQfwMqXfS
OR70Kq9btkO5WKTgfRyaO5aPrC4C1D5cnceadWPYBansWQopoTEQj0H2YoeNlMMt/Y1bW77eTY7R
PxqmUzxmdiW71TAYJRhqakFosMcInAqQ9oWhQdLXuNK4Sa5SGoVPjUsNvxwDWqiBp/IWv1o5lptG
29YNLyxsHAgwZNUHto3zMJoQP24ihcF7U/LB5SvLwlZGJBLKyPWk3XjYOk5Zhld+aIbInLuEBR7U
spuoynoW+v7c7XJ2Bpd2ZfMI3Ck1wKAgZsou8dfnxTnbEkRw1RQH3Ra2JmAUYIhxtkOM3Ho0JbOc
qmvFS9FFwUjvt/KcGxbdZBuhIEBNCVuBaKuQVvpjFEHvXNdNbkJj4VO7tQFUwK/DHHLmZ1I02yRw
MeTQSUG5w2hq4tg08bKtpkpSMGgxqOEbFCmA1hRgaMNaT2ZfALwB2nVaYmFWFb9Ma3RW5RciCjxj
XXfJsvmJTPQeaZ6pR9Jd2XuDNI82NQHD4bYCnEOR1XHs77j72foxy8ePrmK/m5/aQ6OG4QvoKj7o
lQ5r8X1os/zQzTOhlFLMzqlqkqzf+9QyfsajTA9q1OqOUML5Me1k/RwajIXrCendd9F01BynwjS/
jEWMIht1afHThgW5H2engK0zz19pOJMB4gvsRqFPWjuo7rguNqjosaJFrIJvJpxA91oB06RPS+bT
Ci2b8+DDgixWFNrnmwQJ+8/EaPszvNkRwQMR0LMhjdk4hr3jXdmSNugqNpESr/oabv2K+hkI2jbs
xanqHN6Zbkjow858NAANu6EnVYs22W0SGLSpiW5huZz6dkt9KQ7Qf9ljzYq6V4l5GSIQfG5Gg+b1
SGHBXqsUfwdbv8Vd2rw4TXEB4To1AneAQD7+cqXaSR9Z3/DotiE/OLeYItmeZSNpeJnCyYqgqnMv
Ak/0yQVxvj0AMAZQP7/VKb2jDZAQm3cgofR/Qt+tRqvoBZlJH8qgon0NA9UlT9Cu02yDFBAPLgzR
Emlt5abneRtiiCYcVzxD/R+G72LCjHZRpH4KgvPFGzy++ISnIfGt5SeneZ1OofUUpAY5XJY5ZRDO
hUZRBWtm8S3PY2v6pw1t0PAesoVhbxsgFPFtO/X5guaIMRP60RBgodaM8gijXrzV3ovPOpzpyH7F
YUSAlvnixS5+GbP7Xzbt4pdpu35xcFcJwxiVPSrge+rYi8279xARDytFudC9gFfhTz9bDzvWoWGA
oI5hZW59yf61qC/9F6t5CMAc33nG2gIXOnQ8LOnhUHbOOZ1HQiGghRXBhWS/HzwVtYGyJQSgxWOK
VdauCdjgRGXY+cPJ6He2NdI/DCz7eze2XXoWvNjqHeVBZ1mcSsY+f7He+y82fJgcs3OS4rrWu+rF
r89rinffmnUkvtBYlNE+qBwWwbzIarxz+zinuKHUgKkullXlPCIeEA+jb4xyn6E0/ml2rqUhy8cU
Jshfm3CK+SZODDnzMm/aHnH1zq16pz3J0zpZwuTQha4nk17IGv1A1V7FDDzpeRjL7gch08OlS1n+
q5NPprMTNGSjnahBeO/JdfOm7ZBHuQRhJ9iSFkQzqQ3emkXhCDb3UCLBsrZTJ0xwmVoFUAC4MLJS
DEtMK5dFNpyr0qmeGBMII1B9g8qYKMDIXgekFbpXrdPxmQs3hb5ms+yoWK11AeZDAPHdlnK4+bNC
OcLa3QMbSz9jrqyt7mQF8YgoIqrVwkHRF019m+5ZINiL839E6+F7VCqBitX+HcEq6H74VKvbwmY1
vesmpwVTPQxUcmhbj3pL4kF8g/k+/JlL5JfrtNddtvJGezpvcVNWqIFc1W4KMDnBqqgb3OFNpYcl
jibT7hlBJNzi2jHDe0PA0CbQPUhMSqg18jNCfZcYDwLTw09WVwfdaa6KaGR5O3XFuT2kVUz+OHzI
9TwYSBq9oSgxwxCmYq/6rkvyywo1Kn4lZIuSuKWCZIzAqo1w23dOT6mjEIOB2Y+nQElHJ2prI3Ig
8oJ/LN1gwQt9ypY1DDewMHm3xq03kVYZh6gwzMYbnntjhiYGbKH4QZoiMoEKsEH8VKalTbgxFkk2
F1MTlTN6TtEU87oqnN7tsCO2ul6icNqOdK1ZOaXod2w7PDA1jgqkwjY2Woa/JQOrlesMFpp3RzoI
xNsksSLzJqwnX12r2rbg4Jd9yS0lsTS2mjuWnrHFAqGGljP/atf9p3Lw38KjD/XvKwdkT+Q/vpET
3DTfuleN8OXn/mqEUwugxWxBQjGVZIb0KC3804Gj/wHsRGoTrgn/4yz4lH9WEKgu0KASJqQTQa/6
twoCDpz/7YFTQfhb/pulofiq4cj3LhnqwR3i9cHFyZ//5r4B6zv1wo+voE0RpambdimJSvomPj+0
LUejvjMRrhsfdPuOSUKOxXFd6iMSixGrOcE9+f24+NSKqi+jqzDY2qK47HH5hxmI8Xq40BEC1lRu
G3+R6VnJw29P6NOva/svNo2fiihvFyzREcRoOTTwFqkltRMTRM3RoYm+qNKhqq9YPdTnQ6gJbhhz
fNTIOwHxQk4Ig8tJDMQfjRYkMxqWSxYG8uJg98GZ8HSPbz7dZapKUi1SieXp/34TBtEEmszIq2W3
IBnEtUw3TQqqboWkWHQLukqQSKFz8TQwROI2yNjvr4VHj58Byw3PZWygB9e6Kav/xxMC9oRugYYO
/ixr6dH/9mZA1q9EL+HYIKKpV9Bdp58kbwqqLamb1xuEYNndNLbjhPKS5trG89rRWiDe/sX7t+kP
MYB20fbrJcREwP4RSzf3txNRk2tnYRFcmbwUT0R+FU9j4emNz/7gDCOnuO9ByH0yvKr4YmpopO8f
fXkbjj4Q20aBsNwBCynLUa84M+1Gq8Y7xEEdfmHz2z5J9qW7oJXB/v0j/SHhWK4TJhI7RnzCL4mT
v18nqdAg0wPjUBUqvffDMLwmzPTT+8d462oURUkUHAjNIBK9vpd9AQEmIOY58O0S+WUw3o2BSXRG
1bZ37x/pratZnIVK4mswX0BOv19N0oVOTFzQ1chHdFMhyrxyISp88Gq8dTmuZzN8UeLVlGlfX06X
qEQ2aUQ2rjdVq0qF2anJrvQmLtrp/O9fj6f4RlGnMCQff6vo3lDjRcmVXZNa2ZNGUK8z+IbjB6/b
W7cN4QtlXILSuKajr671BlZS2AgdL5lv4wwIVLOs0t6/FgJK/3ipFaOJZfFxI7Zyj8UWZRGUdFKv
CnYSxqZyqj7f5X6Dwc526ofcytrPg5xJns7HVjISx26GTaKURFloVnfWB+fzxkUrG20JxXWmBfv4
ohFxFgqKxqFp8/o0QVh40pN2sn3/opdrOvqQGWqhfrmScr1jH0mXSnqlNea7g5T08SmYk/xb5Pdh
Cobcq8/eP9YbF6Qlk6lytKkc8npev5eshTP6BeOBIIjgFNAJ/U4rUB9NH8u/cnRFesnj4HK0xsN7
9PYT2ADbLJUHb+rlWbZUcrKaRGRermJd2SZQXV/aW1ngEoDpEqsHpWdjW9uxdTFTVjglYWUJVG3j
zyhBSKOuIRxhKo3jG9V5+Qej23IyxyfrSF5oJl8TJNzR7bc7WVZ0DsjEqI2ruejLJzY+hJtOSNyz
KTBPzMFUN+8/hjdmDqaNfx1Tvn4MbWiOXdzah1hyTutoiLGXjiNxsS5uhNAqNcvptHX6NdpmKNWN
Nq7fP4G33gPHkor6D50iioevTwCwMRslJQ+OD/m+N+oGc1cYffCyiTeWEctqSmihTYmgaTmL3ybI
phAVvGPzwDrDsrbdWJBXLUNhQ/KZMaKiSgkfyyRVjwRX2uSY0o9F8K8xVduEHgSbzEo1KFIjg0T0
/vW/CPWOnzofHa0wDWyPftfrU5uFJIEd4gbvsUtSYhHe0AdPyWzBModYPPpCCQq4VNNQ72YaXyru
SmzDqI/4P8/71NtGvgeIt5Dm1HxBEXb4YMB9WWn+cYqscEymRD4l9+gl6XE1DI1nHrooFmdwOOQi
y+97Mp4aaNJqpKtQN8WjzsfivK6H6B5ls4MOoWqmBSThyK3GtHM6luTs5plR3r5/C996hRB0WthA
l/WBdXR6usRLyQbiYNQKGA5QK8Dabnf5/kHeGBsdKU3WBDb9NlRxrx9TgMic6k5/oKVGEE1F2PBd
ZsZ6Fc0+OKGcRIHT9w/41gzkKAhjy8rOpD26zOy/vbPl3NOMEM1hxJB8Lloi/zBR21+JoZafBnBA
HkXbBRSIaVmQBCrGE1uZ/Wd/tsRHs89bF78Uu1zaBlqAo3x9KhT1C+3rmipsCJ47Ge4cOV4ImYtz
VFIfTEJvfavIntn3AP5T7C6PrrvNJRmyYXPIaqnWlCDRANSkd/rQezYwYJ1TO/eTTV3gXpDDVJLd
E/hQyLuJRJs1iRj4nOra/OBpvDGRcFJsjAhCx3R0PDXWbe0shu7DELKvoKr+WM7dj8El7grPPeCX
feNYH01eb7zXJILR6GBYMNloHM0HSUkrWBXlwYKWu+TdALyK4dXbwqPPYgvuA3KKbpIXYzrfY2Y9
QKa6hnizbUXxNVjWI++/kW+ezzJI8REoViLHIxXNIwRV+cGbg/qUFz4nXk85H1z1nwchecpmTnpZ
HdiLyOD3t97Ig3qoiwrMuwzvaG00tyIkZuXvXomHjlbycrlsJ6B+vD5IgQQ8q9RwyDq7frYGnZzN
Kik/uJLlTF+PmhzERQouYYDYDBmvD5IDZjCUHg6tOcjPZTu3p8Sp5cE67lWWfTSL/Ll2YMNiOR61
EIC/iDFeH2wCpAeqpj44aZRPGDDt4DocVfTFasYRS8yIPUyWsXUHZ72DdhGM3yZgGGe2SQNTTnO1
QeBpdBt0pMVpG5M2tRraKUm2jdWUw+b9u/9HeYF7rhbgylJQYeA+Hk4SpXwAmhLh0QgKvx06MW9M
r4/OldLoz1xstgDAPC8jy3mg1rsilozIYlT16d98EZYzYSPBZwalRXp/6NitMaVDPB00+oI169SE
Qn1kfvBwjl+EZceKM04J6KQWJa6jDctEh38BuByGHAo9nmXw9Oa4sqc8PnxwY5en/Psr93KkZV/M
EkezUTg6ElUqJPBeddBZbad78EoO+ZQe5nDUhYuWwNnXQ3hd5xDxSc0zfpDx4tEW1+bjByeyfEDv
nIh3NGFEThBoiTE8spvmkmkl/1TJoftkmsNlZRDYU5HefJcSW5B203xWBkW/m9xRnBC6JcGlkoY6
ffCkl0t/74yOPhDkvVEM5fdAuZtuJIPtd6hbKUQoNJZ+ghOsFbbakp+MDKOs/u6otjwYCUJoceYI
LHVHSxRUQ24XqebgZGJYu0it11FDfsf7d/2tS1yGGmDSCrGVqV+PAf5sU4Ofq0MwUTUPtZ3vmc2J
/4Cujxk9fKjGoNyPYM72TRiZHxz8j2l7uUQLZQBU3KXW4B498tSgd+C11aFpXPL3xkHKi6yZ5s8Y
8/HURg7KWrpc5MF5ABjXFRjHiGAUK/ih+rx21jokdgn9PlreDz6/N89MoU5b+vUwnI4NGlac0y1P
G/Y4gXc+9xnlwIjUKBDIsfHQ0xVe2aE5nRh5+W30lrBsoMF04mNIJLK7KLKy+vb+g3rZdh6/jCxt
LARxwKH47/WTol3mFtpqSUWYjKUbGjaPImocnK8sQON1l0MzKqqpqbYj9SPUvkWbE7wqAkgqOguH
K3gcYH9m6BdqZZCru4+jiRahkZqiP7Oz6i9++//ddbM8XYZsBkuGSVZBRyMLkwoe4SI79E4ezFsr
sfEPuObsik004O7CxtBCOK0Jw6zWXmO2nzAMOz+sGfUyMg76VR/MIcfLhJfzYUeHOU2Z7h+SvhoT
JD7z8iAMYmjXZWciTAEC2X/07rw1oqJCdAUTFqsSffRNpa6VxzJarpsoq5VbZfVTUixZSkEFABXT
K5IT2nZztV6QVdkmrTNCLVOnkGvTIprzg1HsjakEtxXbRahk9rKRff3ioGIJ5Ox6l407eRcBWrzr
nritrxGC2c/vv6Nv3GDPZs+vKLSysToewZ3QByGTGpfF5IABy8iqGJPK+KA4uZzu0XdAadKyNIpI
Gjj2Mo38tsVxWK1jWHMvS0wNeFbHbpNTYr5OkpIMCGKX0pP3L+rPERJNKWJUwcJMsog9Ol4++31W
D/1lE8nmwaxLslrnfMByPLgdOX6WGdT2OTVLuBOWGKbvee+30QePkDHn+KpZpdGtWvxruNjosLy+
anZY4dh1sCaQwdMxHfoq2Fp0KR7GevYelNUOd9pT9DJCojPHZ9vGLoT8cuFCjRS6ECMGiPEv48wn
4Ab0DED42Q+97jTzAjiEUhSzQX5I48xnU5WaZ4jZUV97XctN7WoFJCWds4D4YN2OBzGXyecqVtUz
zQO7XSu0iaTMzi7oF2fO7QwZihH2W0Vi+FNHkMV1T8IGMlFmyee2MYNDMYwTAYFNQKhLBQhsoRs7
J+OE+OI0yJKxuWx1Pw67qlPZ8wQpE5sIpdMldS7rbhpbEFZGULJDJlkn/W5nIoeCsCZl8h11OZwT
gAPGTUXnP4e21ORoylnOnCZxMTyWuTUlG5BLxEIWSQLK1ekt66uwAolWEW0u7dx5dq+iyCqqNQdH
n48qIO/OxtjrOprtVnfS5vS6IIvHIRnBSL/gqLG1ZhTbe6Unyu3gIjRC5IBuPnpuExOpPraK3kb0
ZzOXsAmd8p2VuMa0LrwaRlzWLwKiuO9RrENvdx1YbzlzMfnSkG/ck9rWUl36eLBmYJALo83vDG/8
5OW9u7f8hr/u2XXbncArED/zODIXwugwBivUk/m8av1gqJaIY6KhMTRmwcp36/mQWVWSr1nOEYXc
FkK6aLHgoW3sJIWK7BN2mt618QAqN7bt5Fb2qgYy1SMfAktKuPAG2uViWEe7WW2tNkBHh68SDeDs
BfU1CGOmTFh08loPSAoPdgNxH9BrrzOUNg3pmHMD4OsEKsj8CP0y+B/2ziQ5biXbtlNJyz5kDjjK
xusEomCwFBVBVR0YJUqoa0c5nd/6jT+KN7G/QN2XjwwySbv9VC/tKoUA4PDinL3Xdn1lRPDgUNEW
gZ8YiuYlJKKoXSGg0n+1MAo5Emnjd7zt2XxeiHICNWMGzc/STqHp1/FU5PDHHJX52PrKg0Kf1q4n
LGqoJWUC+gg9i/VxQpD5KZxrRpCYMohhXV2hNQ280fH8svHKcE0jlVHtBVVLkkHroukaLJnAxpsK
PaQmLHtjFVUUXvF7TUgXu0GfvE2IgrHZRLlmyksDIla3rsokvDdVRLZkKAvnUNrTeJQTCXtbEzdC
v6U7tsAKkzE9ihHwjd+INEYiHLf9xz4Y+lu9pIuH6ayM8k08esaDnY6Vvm16z9hAi+gvHAvYgcxQ
rQJJbs/KUEZyH1j8M/BVAnsFXSC5QyGMyDbomugY14V+iYRWu6jtMCLTD8odGja36ux9qRXqqDov
Bp4XtAiio5ipraag9JmgxEL68HK9bNPNg8kcgj4xXFfYO7o/q+h/xA//pITwZAVa36v7f/wqVKym
6/v813/989A93BdPRQ+Pf/+P6EG6H9Au2Evvgw67gzH9fzQPhv6B/Qb7GtY6thywAf4leTDgkRps
8Cli0zxx9MUu/5dpwvuw7ImW1BhKRfSrnL9lmrDEciT537WZkjzLscNGz2SvgWf+dANguhD6Z2V/
benm2ceo7vm+fADcuDcv3SJndxeKoSEkXhUzFI3vqOM0Y9qEQQH0F34QKLpmJl6Ls66Hp6fOc6I3
/Mz0otnbteacxX5QSTQ61xLvWmFsyduCsZdEVoIFLmdf0p6lOQmOfklbolhrgbLb5KpDawyIEvyR
cZ2Msc0/3WkwRzEZlKJ00i3ztx7tQj4++0cYRFgIty6feau2gyut1DlzUj73dd3CjkcWLSN7A1cc
H3MxzsjfUG155OyxPy/R6Sd00MNtZ00Zzcw5HJdsDA1wCNgkLeyInoZzDnM4rGuYddnyLs+1urKs
hwQvrrgqLZbb7TTByKygj5tFvHWMFp8SmmZk0jU8ZCRsRaMjLEsKlMyz2eWl75SNrtYVI0T5oVsp
bFpMbyvXGqaaDlZLGvRvWZZ5uZazReN/ResMuVvSzRFn/xANIkx1yyowV08NS1A9Zj1634JtEWLz
2l3ol+bountF2zL9PZVmYTA5cDzqLkSbd/D2yF0HVGxQ5l9x6iu/BLpiXnMbrd+jC5454IUCASnE
0PpjV+N4W42e2R14XVZ31zqxkhcc9NMURWzRyStMdkTC1OnMXsWo4ZckHcxxH9cApALamQM/jzUA
r0OJPLHZZUVhPFjK8UiSYCeSbVIGMOXfLoLQyqlJFeeQsUJiMXT+Iu36wqGVV0oXVlICV7BIZdid
U30TX1zRs6iZIIKIFbP0SlEOmXPnFgRgRE784IHLLlhwRkKGFVmUmDxHor09tVBndRIPAdL0xex9
wXhnOuD4lFNt3FRy8spmSCq420M96oCwjjUq2zyDkgcX28zQskeV0bk3IAJjBNiGS8LoGidb/DAE
EjSiYwPbEftet0Z5T4APNAdB2xlkZl9rVZj43mz2xr4o21kmuz4dgmGNG5mENWLHIUdynCcwFqqS
vCHnnDzmZnaJENGTkB81x2VFJcUkAh2DA0g+f8pBYe7YpljGCkx69LHTrfbB7Bq2G3PiYt8Hixlg
9peVQFk/kdi7gqwTfuSLHT8zanmMg2hBB8UTfhWfzF11AwKAf9qI6B2w4Qkab1P2U+uB5ZbVNw9C
VotD0gh2g9bn5jpMGvW9yG1xcKhWfJ/F4HyuamIv0SXK4jJrAPucLdul4bIjupYUzcqIwY+D2RjW
UWePJl9IwmDLqsxEjNtwRFphDJbzGvuVF5+jVwdA4JL8szetrBxX5Gr0n1yQ+19JomPnUYHC1P3K
mfjVtBEYKqgX+2+1yRSDRn3KhrNKmFN52czavHUGK3O/0/RQmCdaUwbjjUIrpqilhoRss/WDObbK
RrctzhU22m7LVAUGIykNSx1K3cViWbBzmVbk75S5RwZGYWmYHe0EQxpMpBxwlE+p2pm/qBS7EfYd
NEIxu/0hwIc5UZplNcaJUZtXqH8Lg6hown2J90GqGvv9XFnhjkykiAheB7yh6NfmIPRmj5LYy9dD
X8p4E+d6bV9ooWaqfVpadXuFgtolLrruI+d8MMvCJR/FQ/Dpa04pyDQ3ROPOvnL7AoJUZvdl+JOj
YtR/Hz06lCtrwIKDaaPUtS8F4mGDyMmsatCyrwxtnHBRRSa6zB+LtG0GZZRooZHbYPsbFNrekNjh
3Sxa6yYO86ZdqdAx7wbRO9llyCFC7gy7bxpyHroRnsRXA+VF4Xu9xlYfCpU+T1AK7JB1wjUvDITh
M3nmqfqStAREXPY00btPRWzr1T6KSLpc2Xww0SGPetmwIOFWIGUQzPBKlqRU8fbZHm2zEMHSxlB0
fj6FeUsiEVxfdevqVKIxOwQdraZcS6AUTBVC9DoZ8uugr9lhF6Yw7l2RRc02D7AjrQwR5WjCTRuU
vD2TXhvSVo1XIrYoCXhOW5O/OdhFdmXVQ6Lhg7NtgBW1JHMMBnJ63UOqYDFtLRV3K46Bxo1qs2Da
1dhrhl2LZhc7fxwFq8SDaLYvzUaQe2yr+ldr29VXu4BvsfW8xLnCyVxdhaxNy9AQ4jwPcyvjcCa8
5GxOg5kYqIFMj31st6yeJeuusUa5EkKy1UrymqIuszPaFVU/RVtO6v29Ri3sIfTwRF5pOBzsbdIV
qOoC4JatT+9U16mFDANDJmwp7GNqEudwDZJmDYzSRb6cIulH1kxSeopXCwQ33uEcuX44uFa8dp1Q
v4gloXMrz7FwfSHQGXHNexFhbkXVwI9MncWh2GchgcBuhXdjMgLST4mVGVcTtU8sUgzXs1R57bAN
k8r6PlaPCU1Z6lT1BgKTIt++1Jr5DCCWmj/ZdRvZpGpLuQN1ZJfnDCjKELU32ijrm8E+ACOrYsKN
QBDYQVa7pBio6dzIyK5eV43hlltZVX1z3RVBcx7K4BM9ShpWHqkn156HfXzFwbC4z7u2Og5aa5M8
3tvkgK8A9wGurC0iLf04LPTpbrIjLVpXgAi1s6A1DEKMzbFF9E381E0WpXO5TzB+lz6bj+iWmUR+
kyU67zPTtOJfFm+ZB5rDQfmKR83s7gqKIR0ElISTcwOc0jgHVNyLXeH0NUmeysGinnr5ciAza0QF
ys5h19yOANnUQ1wgjxp8WwHK9uGVzFcLWuRHRBX5UEsqzZzrdPEzGKMgx8tOQLZflnXebcArOZ+g
eOI+DIaGcqbhRs3RHnTx0JgdJbomClHoj0LOP9GPAiV0aIgltH0y0qQip3Du05H6zYp9HMEzS+f/
Qigr5Q23E6d/uGXpsDFwEO+tnAexsgszzokyMvurKNTbiPdWCZL9lI4rvfTYVIQJiRHkWlZ6vBro
PYSbgmMv07HK+PGJPtc/8ga05yoQkbr39FKd241EV4+x5JMe2ZOxcabUhL1Wlf1VXKJmoYTsAOXD
5ti3m1ghD1wXrLD7NhH5756Q4svWUcHvduxhe7L1q3YTHsWdnYmOJhDZL/WqxPlp7JVGZODQ9ba+
Gq06+Cziof0dWV4ZfKmbRKI1EBBjN16fRsa3MTPy/ohvPnUKH/9c4ZC13uhirWWcFeQ7parnharl
CIAvG10nXdJHveVyRHhSnvP62oo1bmoVwdnEmQAJI9uUumhvYwewOgOzb/S/e01avpw6UIjSyBBU
s55fE4Wv1ZOxQ7qHnuYXpqzc3QwQH38efUx8wu3myYHs458DzVOt8/OSIPfI9RyT1oyxXBC/3/Pr
WdqYsCgAXAS9d2uz3vo8426j08zY0LZbbIV6vzYoyVP1Hvt3aFbPq6yPV6dna0vaj5J99GOn9MkT
ntMavYKOiGMsbbGBEaxwjRcPb9/i86LxchGEC3SdFsCaa3HofH6LiSKlfmQyX2l0PXzAXDVgXimM
DS6i8p3WxuvXwv9iU5+m2XlSoA506j4NkX+rjk3XWoVa/qUePHEJAQXkz9v3dSKd+nNjJheii0yb
/QWFTNPrYc5GkMocEzPfnpyCfWsu5rOGYqmfq4xUMnbdawICiWLIpftDcx17E0miMPtqyT0aXBPC
a63uYbxM5zMii+mdH/nyDXsOqin6sUizKe2cqAD6kMjndODhJ6Vbbro+hq4JInv7+Cj+U2EBTMET
/ff2ks/3RXevuqc1lsf/x19gCkd84JGDkjAN1nbh8W/98ZXQqPxg0aakCWCzOvJ5/KvGouFGEXQx
LawPizib2tm/iizsfD/Qx+WLQkTFkKMU83fQFEu16EmRBemJiwYFZLHDl0kn8FTWmwxQRiucg4ce
g+sXNzAnvyZBbQeEtzgjoa9aRbGUl22bGvu46ZKLpkiNeye3jUfw90YjjAXwgTPfhKZXrSWG0BuE
CM6uJY9iMyez+vHk6b4yXT5fEv784EU7I1h1l77NSe8C4XFcWVHaHoIpmAmhmedNX1ZiXRoc+vQs
StZvX89Y5t//LUP9dUEejQeBcnGC8C6erkEg1zsXSEd76GNPfDZr78bO52k15hp+2tH9kmYm6e+w
9s88J+7WaTeMC+4o2ySK+k6l9VepCls/ycAEUoXrLgmSaDeNyghyn1zMzmyVt+aE6x9tlbeXkTG9
03SiJHdyB1iamAR0FjXTMk59PLPe2WY6oRfH2Ml2Ju+GFb7vmE1nm7FZcg4iATWitd3h7Ud3IiBc
Ht2CPQEXSNIytcLTCh4rW5/PyNMPZTB157C/Y6C5FXS1TnXnHu681eBo3R63A4fepRGdz267hvrj
+X//l3B9tmS4uxwWoJOXmGFaqdg7dweLrNIzSGby0o3m/jLuanU2WWb7EVyGvqWd1OwdK1EkHaXB
ygTr8d4veeVluCwZFoofC8PYqaauMiFciKKaCY0p8acGZOx6Qzfc1YygHVWB8diMdN4WjLWvT0V1
zdeUbvLYMlcc+IJ9J3r3ljSO7IthmsZV1nb9ZxcO3rUIPbl757G9/NhIc8GDwO7rUQp58rER6gKY
HOEneUpDfOVEdfUzqvLQt4DQXMFcmn2JSXOHeL44JJXdEH5aMMSmudC3okxHci/tect/jncFnfQb
Ldb+Hr51GWNLxDzvlc0aHm+bafTp50kaXW2GuCcP4ErkDq/nBAghln7ipcY7K+nJcv/nWnxHzMjM
lfS/l73Hk81S5iVQ80bTOPS1CbTazWN6YXYZDfTm8iw2yAPQ8mOP2oMIBzw7nwwLEN027qYk23hV
g4Ay0un8bsgA60YQ0bVFWST29C9wJ+XD2y/v5cy+/EIEa1Tj2dEua8jTH9tS+YXBrctDRldn1/TB
vI2IgNsJBZa1pmZyUWfztI81l+hqM3hvG30C8ORhLZntmNzZL2NOY3l5fv3OzKqOpqp3kHpvfctg
+wTnPTyOxcJsigMtxEmu2mKkoM2yw+GqzgC9rjGFSwIiqc58z71sKtaq0r29HhD+tSJ2JriTZub8
9ERE/CABihdQTh00KemEziOyQYajComcn3Fjm7hHohC8SMvR/4rLy45m55C0+ya0A0glYENIcZzT
pQFHKNa8Vp0xz35bkhQGzms0j0jZ8D+EoVVTqM269AFQg/fgGFQXCBrLQ0Kw3LQ9OhbaIcKL9PlX
KuGcsK2zAZphJKbwEpp0bHcTQcrUraoq67eequi1qSGvdmHv4mfE6lAVPierPPbnTDrjRu8zyiNT
3cCZw+FMzG44N8mFcMCNAI1pcAmDQdDTq4T8i8bvnJZzWhwQmIOOsjomINZInu3CdE13W+rbqTGo
gcJ3S8alCJ5o+8oakv0gqOZuayOPbqq2oKw4GAPsN5BQmb5+ezieaC6X8QCflt0/R43HSeXkEIBW
pB2SpHMOdk6gEGmMkGU6O972WmV+B46bfxQN90wIhnXACxI9jFH2HrP4xXwG+RIT7yKJRdUO8fn5
mNRLmp5RqZyDhkJpZ8zV6BeaI1d9WJA74hjvCU2fH0Ye75mdCssuADL233TEnn2DTpVQtjIi96DB
SDrLKK+tsQ86WxcF8zuT0yu3hu4WsvRi0aLNc3Ip5tiESIbZOzRlBBE1ssItaRbsU1o8sbnhZdu3
3+crt8YyxsaRfRHbRrn8nidzYVGNXRiMrneAGxOSIWVywBDpLyATxjtL5mt3Rv3LkTxKUzyarJ9e
qTaxyQS5CA5DRT6OGLxwHVZacNazIKyHJhjfcRG+NlKBfDk6TU5T2OzRn99aXqXCiUEjHjCzlmdp
28gNp6b0oLt8pYXNigYi1KGpBeu/zmrzzEvJHX778S7b/+ebNrb+pitY2DwTmeypRBmGaw9GRrMO
UwzrZFVrjpD7tK4FZuOY4L21NeYmU1lgklwfyMwj6otBGJKU5Mi7WVkxbaMqC6z3fthzQdrjmMaV
ype87CUxB5wMNAlnJE3qwDuQAQeUzgvABnvFngq/fpBF6lyUPcUTTwb9WlDNZ3c+Ddc9zKB3BuDL
jTn7uUUYxrDnMPTCc8zshyskdtNjpnLtZxC28Ver9MybOqJ42PEwprU+KcTUdZKN90bJNOcLcEbo
GMEs61+91ks/RypTq4RQ8s8JqPBpBd+JsKS0pX4nDW5wHUcOFUSOaoGDuCPnMdP5gZ4SV2Al/vY3
zBjHeWcJrJbw80++qQ492Fhhzj5oEW2PyibGrAM+sW2jotvi0X3vG375ZfFZ0QMSSMRQGMqT/UyH
p0wQuRMcPKM5ywiQXMdp+mmO85tGud07A+eV94VDinAAjgSGTRjyyWbSwK6PGsfVDoVrZodSqvjG
CMLIHwJkPUU3hfuoRiaG/rNB2EThS46cC2Rn/GyZma9CpdE/JSltlxlWduYlULBWERFBwEyAqa2i
qXX3TtPOm6yq5wu6h/VXOfOhvP1hvvbMGG6MewyqDlvOk8mBrYOg3x+yzQtpWdvB9z6ZH9re+AEU
YPP2tV7OsTwxMOtL+ZNCgJDPr5VI1GeQqrSDHIiEKXL5HX5PRDqU/Pb2hV6e1Jhg8W9g7sXBT6ni
5KMeulblk+WFxzKq1fd6Kud7STIQ1BcCpzV/AoGr+UUSIDIojR5nZqgr+/ugE/hKlVxT1XtGgmUw
PDt1Lz8IkCanD51D5ItUBmrncV4V4ZHwHxQTpAZ+VIQb+Us9/0wkBJeoWmSXiCbphXuBe8OxpHpH
HGq+/A0mZmSKl8vehdPa88dPGFxCSyCKjl6YDfsqcway+KbkneXtlass9WYOFVSIFtPE86sUbdPa
aT3GxzlV0Rp0sLWOOxA/b7/hV4btUmXmIMdJjknzZCjlTYknAAjhkdi3elVo7WFRRyoAH2u9m369
fTHj5dvj7MkSuiiBMNmcIgymwjY0t6mSIys26gRRhJfD2NkFcrmp0XdNpKxr9AkGKWL0P5JbtJYa
0N5Knz4O9dCIDUL+6S4zKtylrlb+IOjS3NuBjwt+J3O7JUHWKLTYR6DRvFMsWb7f5wOPisVSjlty
kwGMn2xTbb3XvFkfkmMr2vMEqtOqdiDzZOaFsLKf0Ozec069/MiXCyIKNj26aS+WMYtE4jlqZXKE
6B+zqdDCbZB1YkPmmvfOIHjtUtQc5XJ6pZ9yuv3NCotAsk5Pj0M10VOBib4e9MZaTXpWvTOqX7sU
XmeU60xfNjPL81HdGAlJEi2LM/vfZD2jH9pBTdL2oN3fk8g/WstOXxnXoCKoMx9T839+rTHSk1SS
/XVMzbq7de3G+BrOrvPDLoT+rdMn+SD7TrvCi1/qvpWnzteoQRpEckFKOw5IrHbXk3a8TZPGAeuC
BuRnms5m6pP0SKhC5SQNKpfJgsHVz4O6DCrSk9cMSYmxDYT4xyK1SnLqOjOpFrN6883WKvtH0wT2
tBrkSHZe35B5e55gwkaNKnT8E6p29klEMtUlNoLxEi0RuO05RNmK1b6xYYFlswSLCLCKEK/ZsEkU
GY3pQoTQSXwWT5fU5BH6Wm8EhYLZKpJ5ZdpV/U0jS9ah940sX1SjXHIOSgRMNVm4wADHZPitD6Fk
2aq7LQGGgAd6WC3kSHcV3fZ8msrrRqtacOh247G1D/u+WeV2Cp6RpK/2UtYKgv+kxvE61es7pQVB
ssmcabrIVCW+vz2VyGViOnm5YDZ0aq9IEjFRL2WOJ+cMQ2ZmTThUdUQ9EC2Idz0jDTjpExq4UIeD
NYlwieA07toLO9BNf+ATnnS/zprmtuybgRlD1s6XmT27Wnd48LeGWydk6QZju8c3J/fFFFafs7C3
fIFA7jptorLy7Q57TF8Pi8bOlf1tbCfeT2C9lHKNfBj61Wg66S9I6QBZS/iprj9ESh83sIuTr/Go
tPeOQcYrM9MS3GAuFidKmKdWwQRNhTJl0RzN1PB+WoViGW7aDoyn3iMA4FfEEUMo6sIMS3ZViZ2t
DcjDJUV+AhYh/m6RQHrKB3mM2lyMZfBTcwhsXZdNbWAkl+KbGjPozQQ/FlfcUtX7ZsUefpXM8ZKx
qKEA89FA63Jl5lZxrXgBK4SHtr1/+62/vFV8SZx/nMVQb5inh8uKVE9yx7wKCbOhbYl0CM4jvf+p
NFltIndyLpwUzfnb13w5Y1Eal0vFChUmZtnT7SlBwkSCt+VRp2q9risyiQ30dhvRDNPh7Uu9XPI5
1S1VRJBiLtc7GdNNrwtZ6kl9DPU02tgARDceLtl3puAXlWYuQWA2q8vyELnO8y+HArKlrKiuj6OZ
RutWuDdRp9XoYwk1jNT0iXgactv6dyEurxxd6UtxsODFLXXu0/l40sliyB2nPbZsO+6FMxOTWIro
anJMRums6cSjKpIvmfzAbqbuNbVS71cSRc5Z3OTBOwv6qz+HT0ZyXn185ifPQfWK3WNmqyMy93GH
UuNoNA3adasbfkxVxBgn6uHWLfViS6yxBNo69eT6peLcqOLinY3tK6/eWqLMFkgRJ5nTCCVkd01h
jqI9DnW/wAGHaC0KgmnfHmCvzBUWO0kILgxkMGqnZ606dPVuiPvhGEPMuBJhP+EbKdk043NRG7jv
5OWy5NUbUZrtec5vnTa69CIk/mIJGs9ExkJkixThjqt1jbuvSaXMYdfGM2EabdutLVuTqHPCGhrw
PBntxSiQaqzJcJgM0CZ9lZ6hq7R+BrHS8YRoiA8RAyflO3uaRzzJ0wWCIgRDjYcpMZXjEVwWkCcL
RKcjKQrJ/zx6dNh2Rt+yaqYtUdp1NG8VdZxdIdv2kjdyNxfEr+SFUe1KksXQCKbTNg+TiZJFXZ6P
QQHIEV75+QDPYZ0OYnznQPHYZjr9rRSyMF4SXwQSZBkdT36rN+loWitrPIbCmT5nNZLfKesySJ4p
AMqmTbR16ooziKCprzNWPmkzJj/ooeV57YTejRF56hvcebV9e7yczn3LM1y+DT5ZA/TeKQup6vHE
WHYxHeuCRIGqxgVC+Gu2cjuUd3//UoxHODP24z705HWF2iDtQhnTsYsJN6qEVfskkuS7TkbNOxPg
6Sqy3BV9D6B9fHFIXE46EEIJMmVyezouK6PfO1F7nIjh8cOk7q+KLHWvdJtNzdv3d3rQWi66EAWo
CGF/xwn9/BXrHqhg2+m5aG3i/TIAcTUY2DZ9SD0KIPN7JeYX0xsXXJyxnNqhwwgQhc8viHsiU22n
xDFvvWkr2ZyMvhXG0SWaQJI+06DeiaWZMI8W9ZBev+ubsrurZO5dDbAu3hnirzxzXi0VfspKPPZF
O/F0hHeVp/FtmYKIMElqTdyNn0pqDpiGcn1bN0tu6zhM7zzz1+aABTFnLoIA/px+V25jytSo3Plo
BZp2MQNYJ0SADOhyDNWuNSx7Azm2PFZNkW3BEYtjS+ttTS2puugGdaXR7riwGlPcdpWm9pqo5kt2
+uC5bSJ/3h4fr3xqNMboQqC3sKi3nKz92OdoLTvlfGzIW/6coE1fdlce/qv2Pf7H6QaAkcEWgL2z
ZGhQTj4ZGaU+MgGbmX40nW7e06WY9tkUGlsrW/Ikpl5wxijHzRik6p392/KWn89zfG4GznBBm1u8
2LQjJRHUnr35aPeTOFeNMX3E6n7/9pN8eXsAW5m3oOKYdKkfy/hPJtNpzHKOuJk4FlWar3v+55dC
mKgEzTLdQg0Zzxtg+Nd5qPrN21d+hO2c3N/jWX3ZLUqsvCeT2NSHdZDH0jhWszmtlauZn3LI8uQY
e8i/V7kZpw3A6FncF23IzlmVC4JbeY7e+YHInQ09TCF8GGfS48OMqjujjayzkdZ/42O14V8yE+9a
4sMR67mY5t+jYeW9X2nufHDtuCO0TvtmEdH00W1QLmwZBqHum64jf5uzVV54aEkw39qzZa06SHF4
4MVg3ARtGpOCrcX7Bh5CAs06k5/VZEUjqRTVeJN5DknTEvXKe6jSx7rJs0fmwhBCKWcs8EC29ie7
MDfrl6acnd4lragv0sIQuECtcrwkoz4LN7gAa+NGo4FBbqJj5re5UyTCLwlF0H0Zt1Pnj3OOi9Ss
ZUj+h8JY6Pdmfa/lXbL0bwlsnLF0aauxKAoioXvwVHTm8/IC+ioKimkMSRIhHrr/NMMLCLeeoazz
yQtCTCYkE8Y+pZ/2jKaK21+bkKC/vT1mHif+5w+ATpmkaCwXvSfJ3c9nxlLLyb6Sqr5zZBRdVFXe
nelWQhJIEtpFyGSExXeVR119zQknOQsHkqRWdWeXE7xbTauhGJj416B146GSc9afhWPqbXD58Hah
FOjWGibHdOXWLl1n2JRltXaxUf0waVGpjdukybafKaP4QeE0N+mgU27M7dlUW9i/5jvn9mUaO7lb
6plsuLkmZw9x8rppZVQ9sQ/lXd/XzTZkoZEr3lx0HsSeuWOUlJvcctszEUYmoRB5Wr8zBb0oaUOL
g27hcOPI9KEgnSzEZpd2befG/Z0HL+wMp0u9KcF2nimhgLmHVrfXhrTdla7BugyI3R9KO7mFFTLt
3n7zJ/iPhRBB9sBjrwo1xqLEev7mezHGsijK8W7KB/XN0QcX8ZyKLCIX0oUuFlYWraTRIMJ1JnO7
X4VOGt4U0OD6bTZl6jaXveOLdMr+vKT/iDb/+diW/PeizSMmtqeKzce//pdi8wNNRdymbGJQZ9F/
ZWT/RQIXH/jCYIMvf1z6WECx/6XZ1PUPnI8eKdmmw5q7nLbbslPRf/3T/kD1ig0/f1ikqC3Yf0ex
ycb12adFW/DxSM/WisR3/ECnJJRKzEDPkt9ODANlVwyZdkkSvDlddV2JC6ZxvGa+r4iev5ZF7umX
UTsyxobYi641Q89/k384MoFkdvCRII7gc4J6gb5SWt0B64auZxgdJyj25chwolAYxcb2enVP6HEt
V9oAgnwljAiLoafXULCJxOtuKoqACGe8SDnYYpyiWQWggD5Su2u6M6NuRLWZsBh9owVoTj+LgCbA
F71LgmhHOpeHWTaJo/HKdtN47+Ghoa2f6HZ9V0AMoAKphbp9JzUDGlilay5iyXSo1z1xZAA7HWgD
iV+UlS6pvS11baeMEBXaE1WxXVLjEduO0LmTT61ZNaavQlyV0A5M+1KEYX4VVghotolTKnOd9lQR
sSa2zQ+8VnO9dW2FSy5My/SmpGW7GzCWxh97YmGjEO0e8Zob3HIyn7dD3PTTTdPhj1pZ2JobX9Uz
Bfy5i/APTnVqBZfkNIMhMGunO2a6hZ3eMzDIbOd6wtS4wuDQtw8seIRm6ppd3VntaF3HxRh3Fh3g
2MYgL42wu12EEg8eWW34Rc2h+G2qIrzoc9RQq6Qxh02tKjcDLpsO5bbqdStHqBY+mEHg4UVzyLXB
ymEKHGEsre4WskQHa61ImgPBFZ61s0Kvn9ZNXWKgIo8uSHHjeXO09wJrXnRMSX2pSEBmluKIr/Dy
p1rmW1MQ/u6CNqxWWOEYBc2UBY1v4zUkBSnxEnSu9VzTJ3XbaDewbU1WrVqSokiPcMh4FC32x7Zu
vbsEgg0VaWQPKxKiJnKNEuRUSD7q4GubVUQ/GFli3rMvvKAiXlQ7NhvMmUXQgRHpS26sTc10OVVm
KK5Sy8EFZWniC0tOW14sBg7OglabjStDDs6dLQnF8SE6G8golBNNvmzC/MGu7RbXxYwfY916wQh4
wm1CasF2ZV9j045/zbGbOD7Js+UtfJ5YbnDJlj8yomYuwojslU2wpLetJbFs7QYMSvF1tAz1IwlT
E0d5lDu/jD6O2/00e8mPEGnhxyktEIDFDrY8v07l4vmLNI34s2op1zg9xCHCLMxYrlICevesr7FB
QluRJBekr0VoDi1Mo36UFtqNUVgmbA2q/RPZomrYJ/OymgBIB1cpIozHnTaSdFaBbfJxWwltpbqW
t1orO/suPS39xr6pxA0Sp5iiZGg2P7JJ5iaVX7LNEpzuBmKJ3AnOXDrC+cYj4cL23djwtPWsJ/xU
SuD2QSZmIOBTVuoH5mCv3lADBAc2Y+PceWMfWT734Fg7dxCN4U+e0Fuf9GqqEKNS2p2Cpa/5Qx8H
vzLOGvV2kkDeL9lZc7gudIk+3SvG/BZWcnSF4lBj6zdnya+R2s5dlJFDv0KdwtNTVZ5/CjEGd1h6
J3s3J9Q3aMuI7J56V/2dETOKjWBBLs8KZhSSzcKgOnfa3CTUG9TTneEl9YA8zSWTFVOzvdjDCu3C
JCTuF8l6sl28yvZlqVPYgL+fVQaRFFERbnB2NO2ZA0WkXBEh0hPw4jXmrsBV2K+tILV2nAQ97Qy5
B/iXx73Hf1Z4VnjWxX+/wh/++/+U/6Cw89//9x/3xcM/Pjb//f+Kn3H16/mqzz/xZ9V3PkC8ITaL
/jubf133WL7/rPo2/0UnGIQNAY4kRK2cov8n/uPDYvthP0CRiZ2uWP7TX2u+Jj4gv2RtXrYKtPWR
vKAW/hsZoidGDXj2iF9NGqlsSuiIvMBhZaYBFKDuViUhQt6gqr2AejH6gynPRBY3V2lAOJlP82lG
95V1wd7JgfRxUIjkeR9pfbam8Ung3hjWH60Aoysr4TR/n+peW2O7L4+mTV7Cn+H3b6ltJwdlfjXV
B3ZR9lKFYPdzeuhJTWJ7Gudbb1WosYNe1z9GMVgfX6VtQngY7uQIj/ctxnaONnkThDeZa9e/8RXI
K0l8+rlsjfGzJhrsp6PtQKOoXf1ixMzOEYdE4W89IpEjY0WYG3xX00b9f/bOpDduJc3a/6X3vOAU
HLYkM1ODJUuWZVveEB45DxHB+dd/D+1baCt928LFty00UIsuuKjMJIMR5z3nOWbhARQNaEMJitr4
Qgfj/M0spv7N3C7LUYzO9Ll0KfgzstQ/TDmBtEiptny1dvYRSAWdReamjDb2NwhAUZBt+ruoEA17
QpevQEeJGGK40cW/3Jx3Pw9Gv4YAz2SzPe3D3Jo3FVZKge1gV41+0TIGnLO1v39PPs2vZnjLMZCW
a9WBhvcH+r0t9fdP89+VgZUBOer/Xhne7g25z5uEf/yLv7f/1l/7Q/vDdoUXD4vXfxYC/y/mgzuJ
D+YfLgOftePvdcDhv9p3/ADk+f3w7vFv/l4HHNJaO9WVScyu+SNx/JtF4Pmh2kdrwm8Lrs0kWsx5
8jxPUy7utuBBhK1imc3Hupzzq80t6G1Lx+lhJgSSrGpb7vzWnK8tSPanX76nf7hJn0uX++X3Awfy
9p6BxaN4dqIePRyPgiDxnosx77p2Gz8XcHAeQkWz5r+8FJE4FmMicDRN7BUYz5+HxkjJnc8+RLy2
rN8uQ+nFHYtaIq06fOFT/falUsvMpyL7ygiJnNfZo+cAMldqCdlICV0AYSWjQiYd0H2Uo6SxO7dq
ZMwA+Xql8PSbnjXGqT9/2jO+Pd8sn5IF3rFcZges8mcfVxdjxv6nopqR4Wx3MYdzDpWjrUeRBFtB
+4IzGuaDJh70JDKcV9HkVP07+HEcg+YWTBossPEdqwvSmAfyxD60MyViL63mZwdP/rr9TnZ29QqS
0Ll0XawBVZawZBDoNn3TG+V0hY++eaEqwf7tNtsD0aSamBLYrIbnt5kcS+oIAMvjN2iLNCLTsYrI
mbaOr0TZ5pO/ZMXrZjRwfrptM2+nYd+CqWnwvs9NqvJ7CQLjrvBHzTSTE4FBdHsbKWfbrPAhq3z8
I/Qtc8qa+iE/VWHd3sIwHJjTZI4/nTABiPWIyjaVOId798uff+vn8yE0G8ZC5GF4F2LCwyXHMvLr
Ss+7vVl50iiqH6vq6FVmcJQ8c9GMOHTQQz7f/fl6Z6GlHxckL4kOtnNTQeifXZCTxTgH3YZLJDdP
MGnoN3W8ZErpn0irj0GqHrpAcFDWUdi5T7PpXZmYZgmDnFqvvcmmKsaVO71wx7Mi/iIP/v1H4Q/D
H8iyyYz6+bfgcyDjaEihcK5E8dCznNFTuX7bdBVcLzCHYih6/w61zTVBmeEg4vHgMeeRP3vItilv
l8wNycWwyceIZlbHttbTCzUNz0cfP6/iY63g1sX9yPbw+ScDshzokiYX4kykBZx5cOKU1pIXvr9/
ugqvAnLDABLQnc7MKuvieunU7lcBRXJpicFLupCT7p/vnX+4Ci86tolYVIhC7K+8X+9VGdKVsaiO
J7GQnxrXmT9aUrlfX7jIbw88sUxSK3AeLLKZkEn3P+OXzc9iebojI/ZFhSMrvpnPorrwii3sv0HU
FTymZvZeZ0ttXmSua9hJXW2+OGTWlJGsn/t6vh0Hp7NvRVHQUzCajNdufxy7L7RXrhmDA3yul4M7
AIQsF4XUby8aVQbgcS3um2mRNW3skHZfZXbGv3VHwDVXeSpocHdW08Jjp9Nyh2GWbZW0uFfZYuet
+3qT0Kmire7NJknHHNG+UmF4km0BagZTnS+jtcFhA5+tXD4PBDnLBGM7XVFbo0DzSt3P2et+yhxo
pWqp6VBwVj8eOt/Qr+q8Gbc3oyM38zHt8syGD4OL8DCHlvoSLgaGRWwsWxCbg1c2F35REwGrCpVP
cEDM2cW3ajcyGTq7NxKmi2tzBAwXZKfV3dR7k2AyoGmT8QfcoF68biUF4odVBcF4lW79tCUVhZ1W
MtQwjG7cXss8me2lWxNRuL5OSAzmbwNvG80Il1FoHY0VjEdkuWs6x7LEY3eyB/AgSdoBXQEQJw3e
4fCMrMMMJzmL9WRxdLG0yXhgI5B7GVgu30+lxXYZVOSCIzyR5sdubTp0v2Kvse4rYcgj9G50lazf
v0FRN/VwWOlgvcePyBuv4MV9u4IkWZhwqh+CyUDIGj2J4hzi6NPTQmf6NzU7gDz8rGSC0vHXP6pJ
cRPUrvvGGlbLoBINAnBcpZbXHFQ1NcvJ7pd+PSCIbe8ru1jNG8qe8+FgLa0JbWxd2uPqghm9tDWL
8JUNzmwGV+dU9Z0xaWYgVmVXRbLbfSW7jNH4YAEGXQ9GLyla7RG9nrAZNp/TAroQIziExpsV1A3m
OwufHZJDbdOe6qsVtWwx229Gj4PsAKurvi4y1U0wXQIAStps5FfipGMVhXYxXRRWVa9JJj0AtbOu
9WW35W3JLyGgyHJzrdYhdQ1OX1OAmhNPEqAe24tGDWwmhePEbbE4n0XXBcYhH4bQ3JPv+XjMfRq7
r3urmmDclHN5NRtj9VmuvMbijmbEgfyKi6y5+HLASdsZ1P+mLRyBuOj87NPqQzy88CQK8aEhGf45
WAD1xtrsYKapZjFgtZnNcNuQsvIveydr1VWZynW6E3VI4ExSoWzHdmWnNmdCRbuEWdYWrtkp9NMj
wCivOGRtDz9I0D+Hurox2b9llOsup3YdN/9unLSNUVf2/V2q1yx9tAZgW1dy7IqrzZTQ9UbERhk3
eqJkXFfLbsGlipI8qDaWJ7hpho6raZm6JF18OmB1qNuPa1jM905e53aGBdcPGLzNUgxokqkoj64e
PGp3p94CPdit1XaizcVVcVFtQ32yofV2CQElLen5mnznImjHnXQY1vmDIde0j32/deeY0tmFjRFL
aUgANdcU1dMejHK9hf54wCIaXMueSApEwyaEwThO7S1dA3mXKLbu5Gjnxt3u7GAMyN7a0v1qlhzA
T+6yUhNMOXP2fqFpxYrZWcqvhTP4NzYYt+7g9Cav53EJy4PVhnpPhAT9tUf06y1/UnqTljoAX9i1
dhqpqtZOstRwnopaTTzNJe6LaEI5eygc5V4SEICp55m1e1P1fsusM/WbGZZSX2VJUZcTfRhFH17Z
eU2ltcdOkW7N3FHOpW326YPrb3ziqXEytPDRujXczZeXYO3XmTl4rc0EMWfcThirNrgUop8l/Nth
8y6F17tZTP1E6MWeh06NuVnLTwoP3LXZWEiwGAh8K4aeXL+zlibs8OJ36rQBpHKjuoXecizCQI+x
KAkKQ9zyooHN5ettKQrkPkPoOc43XnfYf0QDNtC1roJCN84rL8Se0srZBlsswv6eEhi7OvatQtzP
cBXXNE7bNVi/krKnpAzKAXUCC+x3ngj9YcUa/KnrgYeRWpaOiPwmh4I/oZSi/eaQGyM/SOUU4VJe
K3Rgg6Ni78F/i02oDzpael98DN3KsuM8R4k/IkcOZSR0PrRMWRrjbp2MrorN2SCnv3HNL2476/Qo
3a6wImPL6T/WRUNAYy77mQyz42QfSt5Z7ZWbUWcWC6OTEKc7z3idpfTrJc24dg+pV9iAVa0i58ap
x+JtNSzBY7j06fdmZDYAbZA9+ytOWksQOdVatKct77PvOphy91JUTvMOwjHHIILXYkzyZT/yeEXq
4D6mbz6I0lQp5l+pfmXwaMNQBbZ2h1I/s5FMJ/uxhrSJ78tsgqdtkP29MOr2satAf8cV6EgRk4vq
ZSy6Fn4hRo51PRCud4J7Erz1ckFY361O67wq47R/IUzW/G6+yrUMpyTHgVGxysj5SzO5Lb+EZ8qK
l6rRQwus5BhGfSk2J6JPN0q9Ya8AnJop4Johi4ltjaZByg3kfBON3L5OlOLKHuMBvt3bLSz2X3Vq
ZXPrblZbJF5YLS0AzgJXWVSr1WC81UMsv0Oib5cHg9kUZEkLrcy/6vj/gRikOWwFjtn6K0+ZXXvZ
WieLv4yYOvdGm5pIFw684XbVzvcxxyieLBhI2+aAW8SjjuLHfu+/whPCE9rCH4SnT+32qT1Xnvgn
P5Un1/xr5wBhl0IMIMK9a6U/JWg7/IvUs6AWk9MSCx3In/9IT+jMpJTI2SBZBTTjgcXhf/A/IjRD
6d36yHEdc6Dj7dHpfyFBPz8NQCohnYZM6YUk2gEZnZ85mAXaZDDrEkbdUjHwocz3CPt7ealj9/n5
f78Ofl6Wc4qK4KFh7n1+HGAbuUpQlmVUlMxmCefO4xd327r3GA5fck/+/pl86lj2kyHrB2fksxNO
ZbMHk92MDL3a/gGWZI8EM9YvmCKfn/l/fiIkO078/t7e9sPC+csBh3RX2OAn4BOx07kXWoIJY3OW
v64C1jkqpDk//HJnvSjVccVdcOSG2W8WFxsed8yvR6rKdnUgFVJN6bK4R3VRLEnOLI4mlzJbLv7/
Lnb2JUpz3ebV0RA1rWBdiOd2zmOVOSa8ZaYNxz9f7LdfjJgiiiq6kEkGnfvk+SfLh708gTNV5PTS
uC/ZOSTZLNQLV/ntHuQqDskMQC+YlcW5Hm81qwe3gT100K/ldcUe6KT2hi7NnCf+9x8IXcb64eGl
5OVMf7Q4t40rXO+IY6V1KfgwMQ/0/ILK+U9fG8d4+tz3gDlC3vOvrW5G6lPXtYpU71qnasQhYLEj
fUG7O09r7fcdbtodq4tSjn579uvYBmcI06zqqMryoE+UXjhX8yX2+XDiJIzTwN+GCfFwEvJTpoxy
fVWNrbROi+wJojWci9VbG6hXB4QklO0RFmrKSZ0mlpu1xeofWRS2QHkFXZnFwzJ4EC1BZ48xqxF4
ndQ3MTCq2cq+k8xzUlortg57wlSGnyjFIeC/tU6xsftr9JuwNKW8LAr6OZJ27PynjCzN39UD/+cI
bP/Evxjhfnwj3Kh7rGgfI3q7EvbLs89qQCXRnjYM14qdiqAoD7hsV993aqjeeJNvRPUwkvFfTDFG
AhrQvyI8/lgKsKMjLROQ2OdLZ3/AoCfAgEgq8E6NAGA0J2PTIdP957v4Hx4YEj+cOHg4Cc+eL3F0
nBiTb/pVNEq6U+zJFteYCkBAyMr78udL/baa7loULTBIU0iavwEzCZYOBXjTOnIr1X71lwkXSisc
5p6ecoqHVqS2+FdC2I/vkBAQb2cUW4Yw4uw7NPqlgDTBJS2iptHoLtOxKIL1hdfE+TMKmgzzOphM
2BqIh+doAUyCqnCsdH9GDatKRlFozsL+PAUvvB1+vxBJD94K+wsJNZTJ9LN7UlUIbjnZVrbkXn5l
bcKKfMpUHv78O/3TVX5uGMDScOvtv+Mvd363tDLPDYjIASU3EX1DZeIE2Hf+9VWwFO9SOlfZA8DP
r9LMFv4ne2yidfaa6w5udLRNtfGCir7/wL8+xQz3duQJ5EXCFvzH2TdWhoDisgJ1MtRbf19YTZMY
o71+tZqv9n6wanP78OfPBafr/Jq8ggJiQpihuKJ3niRpF8q3Z06mEEUV2pk2W3x1NNkY4yGAI9xe
BmPovXenCSC4ncoGIeTHQQ4RXJ62ph/dyILGU1/kvL7Gw4TWFiRUtARAv5UcaX9B0Q0OUJkGxKOx
WT/r0Jr92GpsBQu8U9X3Tc61m0weDv4kgPRdHj1nI3kbOoNWnN3brL4SlUsvrtOXCEEWwA0owqWN
AaneWrAem0+l0+o484MIF/cjFZqAvUkV2RJGd4rTa4HRf6Hs1nOiblCIR61BS+KhZor1bbV6uFrG
bHtrnM5zBxGr9506Dq1pLiLsS5UZLykQVkw+df6hDlC5DlbYlzjbA9l3SS0tNR50kDcL2oEFBn+1
Z4DNTCwtKleZuoVxDdHH/1ijQtPMNAW9eUQRJpXkbXl+BMatzJtgc/3PLoRC+RiaY4AOMcxuxkGt
4xzYxcpqaQxJspYatiszxFEXSYFB6r2d7+fzJcXXv1dZFX1crJboTzkSAJCwepnRTRrdxG7jzRjQ
J+JJYP7nFgqiPQaAY9MeYj3S/rT41I86ORx6Gqe+ONwEdWIEk/cZLTSf3wFGTz/53YRaBCbFKKM9
0fcmpDP8K7xBYNcjzve301i6xufeM7e3RGnsIh40NYgXnWfND1kgpuyyL2c4y9gbm+0AsFsajzJo
FwFBvLA+DJ7OPxprD++9D+3+SWbM56ZIDz61PeU8033i2hWAEtn6uo8MokhuLAG6B0evRBLLY1uO
0rnCZjmhhY3G9HFoJ7P/SJp3cA/AgdP8WNYcDU7j1jvr0fBqN4+knhzjaOgMGa/RG0R9A73RPrlU
wthRCGToo4GwPEath76LfTPjPg8rx3lTm9gmEak8OXx1C8phrnWTOsZlIEi44VysoaoYoTnUxwoo
2h3fu1W+x+cDVVzVaT08rqrT+mJEmAAijrnMwqa/+h+wuqU4Eqe+fGgMKiRJkPd8sS0ZhumyWdPK
jcpmysyjMOfKieVaAUUsddH7373GbKg00Y5bgrWpF+MWy2JJXL9AYbvCIDeUr+Q47mGO3Jv6z4iM
DfmGVo2bDIHb59uF4Invv0qTcGrEdlF5EOK2BaCYZxX9PYS7vD3QgWNAGocbLlCackSTyqo9ohWj
uxeNydHViVwb+WjZmSsTUfdNe40fL0BkDzc/OwincINITRl74G7P894wwrGBPhZF1bSH0PXnzD1p
p5k9kWgOtMZCTQ7uS0qupnpBKMcw2yZ801V1FbphUyYZRz0N8XzrPhKgsS+bEg3ijiUHup09KSun
9j7vBXz9oEyFetK+Mw7DN1UQJqisyBbERfzD4oVZUF3kqi226h3tMRYDnnkpXk8TnIPI6kt360zg
3WWWhYcNwPU8R5Otcmu43rwmAxtQb/WnlK81AJClxuXQ93b4Nsz2BpGMwNo+ix3kuyWgFo+1d8kE
rj+nbo+kiCfK5VxAFrFqXEPFLseEMHINxyKwIxQ71TBXdJJpyzCpWWWWYV8YQyhUQsjTG7/OG77Y
2JnkqK+HahfFWnapuGqXKUtv3Ix96oGullXEPd7qJqEnhnoPCi5M92LxDLM4mJMub42l45UtnFnM
UGYz0V8WgYbHLrsAzcmenfCudjNkTzlY/PX0lLFm97psHoZFBPMbk5JbnswulcvJE+leWGZTJBcz
GZFL7IEOuKfIc0uv+nYGlMitlt2VXt285kSONUpMafHA/wbdCDMVGUyKVKGr644JGqeKVXcplT3e
DBGhDHLrctMmwxGs3MED35TdRI4xNx+gnftpbHVe/W2Q0i9ovbHRyestDRnbB21bXDldkO7A7JXa
M04SlLOWPhV2PcTAz4Y9+lTmMk1561jlAB6rmKR5OViW7Ih2GxOhvrS1T4MusonTSJDuDwtESbol
vPrd4A9mnyBJ228XBgxt0lt4wSIlM44SugEKd9jWzfvU8+okz2XaBX0Pht19bDq6zTFiW/IylAX8
SFtzEsKLNrJaYyzc3hlQo5yjPeSAOwpvmK95OIQEjtf2N27JWCdSownfZbNTLeLclBno9z4gLUlc
T/MhB5E9jqVm5tPg4oASvHRu/q3AZase+TNFd6kaukq4gYxSfNjy1euvh8b0x+sCihPl8JYvqVRT
I60lY2vn6UeXfzYmjBX8/tLS0D8oKAi2OQm9kTr3KSeLEpfStLMHhE6RH5wG+S/2lU3Tg0jryrzR
lcHMj34VCo6YBE2aG7Syu6ugbjuiKT3jpkNnS2M8hSgq5nHLqUW5XGFWTK/aqnPK64CFpzgstruW
hw5LrvgobBIMZlRN5HMuG8U7+YjDdy3ejaZLlxAdxfznLAnW3dI/MLRV7FStMl+F2pd4+PH96uBe
ZLJXn9O889T3uUxHXAtOJRomxfREQBpd++Ji0xb6JwkH244M1hbrAu0qf1RVlkp+VW+m7FEHaXeo
i9JwI4Fxu6YQYy1YUuecWiIgjmMWgTikqckolAAMhL2Xuh58e0j9MOXSiLlGywuVvZPztjCdca+2
a8lHtDVn/4vWdUPMRca0OXFji9G+LGcz4NsFqUEVWD7PFH45rKGF5DR4aKkfpNyD35o9DArwdEUd
A8t9sbApW3NDbHFORS/FWuh/t6oQEFjQlBfFCIj31mmsupJg2eJ331eW2QBfdp49+njCuCdZKdJr
IszKO/LsY8Ek79qFCW+6ELuHZzNcQyjCQG81KVSb1Ssfc5A1TrI5WtCWU1dNcejXcf9+a2m8a5qN
ZySoa7oySlH/aC2CVhoTxhMnVw3yFYm9FMEwp4DiQFmnM2LAd9Z3o56M1/TRgCGyQ+V9D/jRzEhI
psH47OGsHabUTrEApYgGy3eLzsqn1DC96e2SL4txMlP2n7FBXG6NpkwodaCZsHzvMGr7Ugizb19V
/cgqv5kt80G4WMt65cztaOMbMqpT583dGDWiaHVMsidAxK9zMe/+TlIIqqbKEAM5bjC9FOYHyKVG
GPu8Stl/LspujkY7MmpIKf16oJ7WUZcZUAzs5cpqfGp4fQ71flOTpdHTHsMcNN5CoAsjT7qg7Aay
Wdl9dv10Lk8ySzcUJlZUIo/MAl0CfYbnH7CFLgwhqO5kC5VN2r8Vbck70KqW+uCMRZXHbW3Lq61Y
cqzBTme99Yauz7CuVe2nafBbvp9hCX+8iJXBsENiJNULEWRcr6paIs4E1GCjxjhfR6nw9LdFTRGt
lTcWdN6x6z+ouVqgHNPYinjYVuEaFwEQeMYcG8XQlpnzKuL4XyGf+oG+Hx1u8sSextWMgxY0U0Ij
a8hImXvSjoSn3XeUJWchIM2yvp442wRHoXuzjgaKHyGEdcV6/+ej1A9czLPTGwdDPMA4kHd/N6iI
52dEU7A5tTbwFVCX1ubK5eGgEXNI0/VVl0FpOhb5YIQnqpXcLfGLWdK/WW3r3WYNwHwlPtzquBYs
Jkne1hthBVKiWQRsaejuapxs7Rt30kx0SGWI7RiAjbIvMwjLTwP9l9OBgG+R3nPUhrnerC2tZmCx
vSfYMLn/lnZR51IMrecnwdhn71y7XN6Vm5OGr+kBtcwT8aTMOwFZMkB2EVuCW6XmcXr683d0Lqog
25G+xfrqh8gqv6EGc5n3adaSmw9ay3o0vC29SEMq6yLRlOZj7a7j2z9f8Fww+nFBiF0UIGAPd86d
4dNa+iQaGYbh66m/bIZiUIr8R1B5gxfyr6+FFQvbF0UYXNA9V8M9Zxpql6o1ofCJS9kGx3rbssvN
q9oXju2/H9ppUsGeDtJvN5T+ALP8InpAKiq0AEVIIW7/ISyq9QYGtHrhu/v9It6OjtnnRPvU5xyy
QKitkUDD2JjkY/m9Ke38TjX9fPnnb+2froIvfc/vww/3z/UbSiE42nDIIdRO2NgqCKxBrm9Of77K
mfcVIQqol79LKlBXbYABZzIRhuoqFFr1WDwHFn6NgLywRbQ8Wqa0EkYMhKRlU0boy58ib/Fs86Hk
LAfnc7GI1Njr6tqveDVJ7xJU9upf5hYuzxg3wRImf/5j/+krwacWIAIyU8Me/nwhccLeABe8f/H+
8MYhjHhJFMB/YZzyjxehLmGv+EBKP5cBrSmc7KFfkTM15xA2tr0KkrXvKfL686f57REEl8GLjQt5
TNx+Q5VUewuXGjIZGd4wHImKD1VUyMCIN3eWLyUcfr8Y08191rbPIADOnj2D+TaiXAk4JChI6rDV
mGfqMXin7M584Uf6TatjAXOBTmIgJrqK4v38R7Jd5RfMpEaAZtkYUaU4X/I6K18XNIreYEUIo2EM
X0K1/vaj7asm3l5k9n2Gc25azjAB2DpgegC1NE2ATHVH2+V2/vGL/Xd2/j8sz7/cvL/1GD9mpLg+
PQtv7f/g5+TcEX+RicBFSsp/jyX8b2SbyTnELowaOxaGUQs2478zGy61PCjstF75e5CCXqRfxuYU
GbNjCHk2cF6DlbH+zdich/ZMyGUmj5pPuAfgEZv9PRr+qxA+12upGWS+4Zi7tZA34IVE3J/5TL56
MW7WTD1Ib0YtNTpCs1HfC/tGdGQwo7Xu8idj9tEPUQjNMlIApIrTYI/4YvPV8glH+yE9oHXJqS7S
DegQ6ukIuiZ5uc0fTHrX18s5KFefKNMucAxhkb6dhmFaDrYM2ByzgWs+rT+EkSxzN/lKuqbM05OT
mwPKSWVtU3ofbhtLSB37c6stGEN52/dxRVu5e8pT5BOLdAZbq4eZiER9DY0Z0YtWdhwqYl75U2cE
JC/2x7J4ULQnqxNhTxxK0zxhsgcL3eWHpdpwEmTFINmaTahkPElW82Eedz5/NrXmGGc26e84x1z9
3USw+CBBPN9WS0ONeGanBK8nWgxXRM0RmqG9kSSLsRMqeWShgAYCVdMTEWthVka2Sd3qoWHfeRES
qJlOqVdWXxCkFF7ZfsvQztKhto7TbDofndKWj/2oM7LtVBsfgy2V/qHLbMpQZ7cvT7Xp8n3IQPfh
dVlYvn1SdWAVT/TOVl84m9W0k25y0++LeZ7DJ9s0+qdyqasqKTPHtpMVyye6oUV4exka8Z4t4vbJ
XwruEyNvV0xMTWGtMWnvZYmNvu6rZBZlks72UCZ+024pxZZO9Ur5FifUXbm3OBnKLYsDm5LLg9xC
/XpmqkxTNHd9ntBnp8kBu+v2Coui7WKjbpbqghOSuySTZMaKFIezlVeQdvB3Ip8QLPEdALWh1QZb
xN1ljceqoc01NlrDS5M+nBw8icLdSKuQaIdBuQhceE0Lejyqlm4OMQ3iM4rKVeffLN4GDGozhgQR
0RwJoSCdPNCTM80QUZihCSCEz8GtglpMaWhohCpZUHrym9Ypq89W31p3HHrq5oSIWnwN9DCTlA7b
vDhMmiMiBEL7zTxwvHISuk2V3R8Q3MxAs59IHTy4lDHI9GmtsrD+njWyFgbDUfzMl1mRcXcQTFyq
Du+k8HbJIwypHAUZ9iULxtnHZM4Z6pRzu9HeYZH8rx3siIcMwp24QfFzkYu6cfqgEMJuwq6x6F3Z
MHsfWzxc4uA3xgTQ26c79TgXa3FlN8HylZO2j8wwDsJ+l/mA+06h3+f1BbZDS1xulE+eGLMMn4lH
+2/zrZgHdIumvndCn9kLstaAmTkgF3M9oEcVh5WI94Xd2zRtqDGkEGQTyy2QYQ93WtWXF25dqfnU
kHF8OwNm8Jmu2OF3xL7qNkxxBt/4RiB1oiideBjsYn4yp1yxdMlwXA+K4ca7Ga99CrPab9zYd+Vh
1LLDfJaXA7XZZt6/6tpSyjdwb3CxOR6j20MZtP2TEJndEfefnKecc+B72ZB/jRvKOEk9Vh7E0SA1
vbvZs7nvBOdSir4oGiaJL6rHLEzd9BZvEFXkqEb1lWI22582pkzLsQ58IA+1wc47tvq8qU7WMKzf
+85BLnolRn+cvKPvVGjaUdrOzRvwA+S1x76aP2H86V4TCfCwlPj5hhEfcY1W2GFsbsrRZW60gIZw
T04r19fZUHGgTEdzhr4Uto6LUqZ0GqciKMHRtgU72tbNS33vmrlnHFTBGSqCR69pJMcroBNjRoO+
YBfD/04zVGr6uCiEeOSCYGGpd9Ni/hwGJXweb8iXL5J1/gOJY/8zm3DrjdfmwZECLxMExaI2fdeJ
3m1VrMEXXOC2TjlK1wWcWIzSIumIs85XwbArHmuma9AedYkbkJaGfoxqKbYLK5zS8CDSnq9jWUoF
RVFNuJXLatw+Dlhzy8gPc3uL4ct2bWJ7m54j7Ec4jpfVIY1gazfPAHqPkpGlCAGCtJDhr7exsixK
dcz5XQ8sI9hzdsGVs38FdMQralxxnGnr5972vzul//lBU/+/XYa3n5ri85nJULBb/blVssVfNlQ+
ApUsQSGBdzbPP02Gu1fQ8XymW8y32Sy5bIj+3itx1voLnwVjLwbSeIcIxP/vZskO+O+Iwe+sp59V
hv9ms3R+SsD/yP/hHiJxRC31uX+oxxNrrfaA8MpA6F4vw0dtie4AJNY+/rJ//AeHHMfCs20Z+3To
dLsw5LHf4zj9fFtGJsNaVcbdbtYqgH7Ng0wfEoiNulmMeGhT5p6injUoldG7Nac6P/TeMj/4Tdp+
6genveWe3tfrvLkMGjJLE0ToqLSbNcL+/y00PPei75f3RRc6V3rUxl0x2kPCqd6+q+rUfXLWLCB8
193mFtqOWER40GL6tqqpi0AzOl8KgycnSLMPaQjUIvKIQUSe21SwNYp0hTJhBMw3eW9Or3Uz3E22
HL6lTlopSCD+50Dk+gRtSxN0MnTkLuVVPUH7SIH+82LzAbKqUbnMCsf26xrQj44VjlV4Ur2TrGsh
H5T01zLp0a7zw7imvo68Zsi+bRl7Ndo5suKY22w1K0cMJrQLvPiGGhiJQg+xeMdlDJEewtxzciu4
gMHZMTR1RgGPjCm5YW/DcVq61Z+v/AVQ2YfVrhWv3blkYBPOviNeK3Lad1NljdQ0Z/7IbwRZL67N
1vmkFwbLh8wc3UuOBWWOZ39YGaTowXgK09W735q0+wo9rXhjjWtIfj8tJqwMlubFW86MH4ZNeuEl
g08RMrWz+c6tGdrQlcgd/8PatWy/yR0zUG5nc7kaDYVxwVJeekFGVz/qbraqiOFr4V25m5bQ0qVZ
rpGbK4xIazgEbIAss3hvd7ocrngpryYTfwIlUSYbP7yisxL0AJoI/WdUi40E2hqYlYw1IGgSMhOs
ogNgXhg+EmyaD5kSK8RapuzJN9W+E4DhBtLJcI1LU8xMIcNVUwptjgjpCz7yBEQcUZ5sQL+NrSAH
55S6zQymZPM9ug1NbYOHWE1IRsQdnPe6nPIOa0XBXG0/q3+bUo0/QxW1/TXoK2NjN6LD94PjG7wa
7BB53KEPz4inkIEQrD0VXm1zkeaII246IucUgjO+sd+5nWN3X8rGql+7ZipVQk5kkUd/9ok+qRlk
yi7+yK//j70zWY4bydb0q1y7e5RhHsy6e4HAECNnUaQ2MIoSMc8znr6/YFZVMqMYjK4ya7Ne9DKl
VDjgcD9+/Jx/WFKdHsJgBGnpCoVRY0+QZn3jcM+oB29orLkLb0n0ZuICQWmu2t9pY6pIKMObfVYz
gZ7MkbK4rWQ4gq6iRxbN5FaXC9o8mVS7wCaKaFtr9PXXRtflLzr+1k9zEzWZkykQyzxUo5ic3FJE
zNrTNrTIRFLxmF3FU+A0CGfcKlpivrImYnVTtWChV1I2kE+KRmKGBIxp/tngoq66HeykzEs4lGMX
wCXRhOWTP6eLKNzLiZGazoii8fUiqfjNY16YmSsV1SnZt0rWDE3ocIScGOuYQcY6xfcuAwtiz6rS
HWVD+29tUcgGFh5pp0EEMGnNtIYwA4AYtRgNm7GklorS9O9ClypIAHFMX6kgdVt3+QDfRChVrXYV
cZCTG3GYxl+G0jYTaesRTxeVBTg01IeEm1Cq4ydxCvrwSUks5dckaf2rlHXZXRNEueKUo7okK8Q4
4sWGiBBIdPTyUPVqTYm4ZsCUzBY5T9x61tubAECPbrcVkjsuylTxsoa51NwdtdgSu8JBVIZ7D/MD
ykeI530uqNV2aepqcvogGVIX21QlcsV8KvtrkesL+4XWoGHDhaUwbipxH3kIqzalK491RBIeDIa8
tcqFHnkN5gezWNBQNAA7rawdKUnkpz6jGLBCIn/ww0mlayHUxXEjUbEI9zP9SMBx1jjr7lKI3YS5
pFgLDzJZFora3MBsdF4jk7qkNYATzruAi6EyPplxDfJKIoUy7YkLI7Q3WQiPeIK8Nb+3qTZjRqWb
OilpSRyg/i42bN5seCyQmQLKJeJddYDqloc/ULHVut8mMKP8rR6KZfpZBnKSO3Rzak22M0kaG8Cs
k2rewucQcMmR0Q6gKQbHR9FweK3E8d4SxjC+ovsgHa/cRsAtq8hbOenod0bFUK0AQhv4gEMJERS/
bzAsvGaeKXHmOLDEkU3fDVsJhd8PQJQJaY/M1azyShNiR4NhB3IYKG+JAI9l3SmAcmmFdYMAIaw0
tNnwypq+P86OM639VS700lI78AkCIpJo1O03TLpnGPuo8+bmI24S+DRmFVLNd1WtcoczZ1le1sWM
04YftIqRuaOC+7uTdIFM8KtpSm7DWKr0NURJ1bgRuoS01h7lkjOUg7Z/ytEUKH2xkBFyg16QSsgA
HAnDc43UAX2nBOEQSDpjrd6llHXVdZE2vbER4NDR8s/nVEp+KaNUW9/nVu9Et2gsmuNORYUheV2G
Tu4eql4f5MOMFlt+0LRKqh06RXNDW3YsDRSZWz6oT8qdB9/EVF4GB6ngIfJlkC05T982OMyjE3o9
gqfHJtzM4uhA/B3H390iAqFB8ivXcH8Vlf0UEV938MDoH7dppADQw2KzuEstS+i2URTor5WkhrMj
YDDcuzE5v+F0Sxv1N/2syD81Ckb9WzPXQfQC6DXvD2qf1eEeEUxD3qTcMbjGlKLVYdBFGBW5HRZz
jeDgUGHr6yKl1wBTiYCZqFuEd35NGtpgsGYBOidxfqULAAZsspRcdpq5gnWPVZS27rMq6ldJ3gIr
ROINVBVXGDuYEjKOQAvXmjo9JLJePI9pDfomyLXKjZF1xbUgytAvXKY3reTKM3eELZvV2XpQrhZ2
MtXxvJmKa1Q0Ik/ua7kCKKIRc7GXdIdhrDeqrmf+JCrAjALUn9HVqTbDUC6PRQo20O4RmeeuR/lJ
bimEz6CMC8w7NeFQSJPpN7Tz4ZxBWQQneoVEjF1UhrFWKmXcS1I7enRnf1VzOqxhyVLrEokkAAwq
D8hb6CXd9AuNss7X5QzyVpCCJeYu9r1OpuLGQs9olRiRtG50NXkqxih4hmHT0HzDNgGtBrOAZ9Zm
NMntAKsk2KwzSaaQaSNSoUYNuk7jMh/KLoYa3ey0eY/hh16JyvHiH+pOoIJ7wYdBeLUC/SfLpL2Z
VElYwewEmNKo/aFR+nEF0RARvMnMGjdS+uVmLvGrJPJV21qvNXT2OuEVBj7OyVPn1AKiy/miCNeB
LkfAQep0mxhzcz/ofYk9noFiCVGsSXwU/9764qhGp0C2Qa9OBQtmxdpVR7VtRZX8MQVtZ48T8PSx
HcW7KhAGB6i0sanx4gG4WeT3VTDNh0Ay60PXJc2myDSSn1zUHQj+oheJ4DCgPXBIlqi2zS0rhtYA
mrN6JsZ7qZPvp84KXak8QlVD4C6w8wq3bqEMQKcLn9i8jWOEffeM4KW4ioVJPnAbr96Kcg5ug7k1
7AqXZJsOx01kFd/kCqJflAjCOuuCN3UGcTJaYArJjB1+OW6gfpe9b8QiMv/BUUoystQfGikujXB9
2hSFQt9FFdH4ReGFTe10gqm/9FZg3CgTx7phtdpB5+D0K2l8pC6ZP88DStJj2ivbbDLQqcrr8ldt
ycNKabtyS70z2xRRdo92yryKRh7c6YII3fd8LNwEuXfECmNVGFc05L5Zcd3FtlpF5W+ppALjKljG
vsmtHG9KVQZP3GOl6KBlKKLKmFrHIK/EDu2vrndQ+0W5RC2S7veCs65TFK3gIiO2cIRITwmKi9xx
Ms0R0lSjs40God0pI8Ki3dy/JXU0hH+0d///Xf+/aY1+uNX+S1cEbPYLUSj+S1/k+E/+3heR0aRV
LTgSUHK44cr03P647CNLZUBDo3lsYtKGawCslX9c9ikRGEjMoVsH9461cOyf/YNQKBt/o2NPn4uK
o05HA7ftf4NQSPePK/afwAx65Ec1ZNTzeBgakNAK+fsP3XK6ywqyCtT4QjH0YeI/4JQwzKtiKITZ
x78aATasxdCWLFS775Pi6FIc78akTp8y2sY/UP2eX4WoOXLP4Ndh7JnW8qasQIP2gm7PZQxFv+hQ
kEyi7+imA6mKf5rAETwtUbd4QcVUwEyXKy95hPbAWJpPyXIjz43X60jk9AUVfbl/6pv65kixX81m
FDnqhI+BPOQPSo+4JRbo6mMu6LUbcQMEB87FQnQDUvHeJ6nvoockl4NfTSwhcBCrNLnvJ3AkcLAl
sgVYLBlVgJzqgpYtiS0KWjiv8lGsr8LCyNHfbLobQcthvMnzlMu+GYwDURrITvgoU9bsHzgFYY7H
Nf16XKUjafil1iBMbaEdhs5p4hDYuMKlXLAH0PIwgSoJR2kHgQrpUEYSeq56IPCumZ4O33tVmS2X
JED3IXwiRVFVoVi4MjR0vKyrPryNVG08ROQcGMSYpQFbRRmJGAolBMjvQfiAzlLdXylT0ftIIBDj
S9EMDyrIr0cZUzsXt7H8gOWCz9i3BJoFyV6siMJZxCdCFNo1uMNwz9JxxxRu/Uyll9tKY2HMQOke
xGWwrk20Dke6FEnshH20VuNZRZLi2BipDXVHjwMcLdZ9YrLrmvSBZsgRktGQBXeVFw/LcmtIKUR3
If6+aFZ0oJid+E1M7kRywn3R6WZVpKUzRygVmyDhczBwORKw3MlpI3NUYFDoCIWq1Ol/EM2uq9/F
fdf8/t0dXqr/cQyEr2U1H79U97/++p/tH/8d/i6P0eEv/+EWXdzNt/3vZr773fYZ//QP1trx//w/
/cv/+v3+Kw9z9ft//vdr2Rfd8ddCwE5/CTpHZ+vzNUlwli9x8/tf/sUfYUrQzb9JFnsLfhgk56P3
4j/i1PGvVGp+7wLux8LlURbz74FKkolFaHbS+TW5KOFE/M84xV+BjzGAMiHYpyuov/87YepdKf5D
lNL0o2WmdZRAUriAcoj9NUqVs5yILG7JqfJO+h7pWYl8O/p06Mk0XH1TxDJcC0gmvYj6kYK4SJNT
DTb4opk7zarRyxOXp2BU+1VTp2a/gogTvJatSK2jj5Yxd9kLOSVzJfJARI64piz9+23zFTqF/g02
QEW22EzWc5oV5iHMVf03DrQJiXNt1ptpkgG+T6mpH0jWdG82B3guPWkwEwPPZizH4NlopeX+wzf8
pIJ61Og6nRYqviDG4K5SqeDTfAzeTRYuElw7yWkHgLqxoYBV5Xbg0v3l3oOj+gayBuouBK8/MEP/
Nw784XfT9c3v/2Iftf/lUcjkwCyLv+6h/ze31PGwPL+lHl7i8eWve/D4D/7YUWCqQEQASOEgB3rA
Yf2PDSVJ2t9g5/KHkOVoAxylKv++n2T9b0cpMURuweMdMWx877+f+7L4tyOqAv1K/BApGVj/1n46
cWZAZP7YQkAV9mQfDaFkCuIkSvtqL11Pe/MmX1MJp4Ky674JF8r7vMeHxfnnGCcZhRo24hSlobTX
b/ur6NEePeH5wzx/suyl40/8ue7/8dOidbLecdSIBZrT0l7ZG3fBfvhe7ktP/Bm+qRfYpnALzwxx
3HIf8qFxRP91kVtxj4pXetMZc3DUqGrcpAfc3BlaVzq51UzbbBTWs9y2m36Og/UIwcLL5D7CSqhW
/fxIYRFQ0F+lOGHbtdYaTh2gPSW3eD1aea6t57rRV3gDSo45VJnXJabpjqrcOoucVG4/Ss0K3UDR
txBjc1A3Nly9gtzSN23t9FEU+VQyze8m6mye3JnhqyR25dtopdx7K43CSd3Dj4wnJBZFmJLWTG1u
TqCDghKvGl838kMRcc2SwruuLdYoLhI1FOR4koyzvDBTAAODUG/QWrXccMqzGzETXzsTUAy3wT65
l+Na88zeMu/xFVERRkNhrKvH7pdY9q0bJGru5wnyYIgulE91Yiq7tmkqXy67wtVSM70K2kygKZqX
fpvKLyke137XmbEzdK10GCK9eJibGUpaGI+7zGqqfTrgzkJyA9QEEXGGoBTYYaf5ilRL6dDTEGmc
1CO1EiGkemIUfqxo9Q72BReuYJyhTAaYqyahRDG8qdwswHg0UernXIqHQyILpltIee1/vVb/GqL/
XKrH3fFhHfVqafQYqkt79RCvdYf6teLLTir+0WQ9y20/aaH9+ftHxNOH3zdmI6zn41Zo+hUijjrt
cXe6yQGeC/2WWkVyFxU71Y7pg6NQaIeOBHM13hYC3Ny7r1/xnVn+2XY8thI/PEMi9EPQ0AXaG9Je
4D2NXbOsI7om0EIcwdjp+u0Yb0xrEyKB8/WY56b1pGNoBcjflkKm7HNlREQ0Qqeym1OMqwFu27pc
y9QVp8EVIqn9A/h3fqbPRYTjn394SyT1ag3sy7I365h7UPtAz8RdWjR/6+SgqrGLx8dVUVLpERPk
/wzjGdxq4tKFKrfNoiLi5McIZ43kLVJgU0+hI0O3bDHK51GodkSUC3NzjIKffQ75rw9KNwWyZtEu
e5Q7nXy4pQlhq4CTIlobO+1XL6+//gbvqLnPBjo5RXSTaxjqass+GfymeQD5AmdWXnr7yQAypHuK
utipiarfztger0WUmMDwfzOEm65fN1SS0puvn+Tcajg5atqOSvkyC/Ne9UvT6UenQOCr+kmx2LUu
YrGPb/XJ255axaIHxNU5S+e9YndOursePGE/rxJHu0oPwwZjEJti+qZ3EPdzRRdSgi160+qqdizf
uq29eyifm9m9b1bm1TZzKT3uLp20JwDufwYB8zgvH5amKfYFNDUeTTJ9UUQPyJb0Q94XyAw65ZsC
Sw7u7bhNbOwtwaP9/HrWz2QRYAT+OuxEaxY+TbLsYVNA+4e82E7cKXMFHbOr8lthz8tON5MLKhrn
wox5EuraXsgBFGIIaPrhOlrBbrfTlUU0Vbahd2kuzwXUU70Z2EtZZFqMovuB3z+CEt23K2jW6+De
+lash63pVavAjQ6BK2yS1YWpPL7DZ4vrNJ5xFRNFvVv2IuXsRXuJk+tEcSHkjOQE0dU40tfTHiIL
A7YGyNtRkgIyqq3Km68fwPor7OPPJXQS3XSDXD2gBL8vjGjV9dkjXJErRDi8o0+6KSZUxTeDtWvK
H3RinbLG8yNVvUwzfFxnqf1iyBLzXbRxIybdC7aGAFw1w81TDOaeLaVxTCwxxWnZV/OPhZIBqS9U
M8OLmsGj40wBGBGFjZDs2/LOxEcAggFasDUkvb7cCtVjK94d/bUL5TbWvifgt8IFzFtji+YtdGQc
2UZAhdR65PBOmq8VIFKCnjpz/IpS96oNNsHy1Jt+lso7KStvkjLczl2yi4TAG43OVWq/Q3rGpPah
RDeh2m3QPHfiwvCkeBO2B0hB60k7NnTvSHfG6TDqPTgGcaOVMR9KnVeafq9P0vfO6n9MA8dcO9L1
7rQrZYxeI6k/1NXifP2pzoVd42TbWbgpdP1C2DX9eEfXUTxkO2md7vp4VdxI685dXsxXcT990793
h/Fe3rcXAv65OHNKEIl7Cml5xMihcAP8rBvB1UGi3QRYSD+W0BXb0F3y7XGm5voAXneSb79+6Xf0
/icb5F+0mYzOMru8WfZT1h8WBQdj+ENWxqEGettvzOFmSbSNhZiDSuO2ojckLDal2JVm+mr/ELb1
U2vdLdMOB5gfUQryL17cyXjQtNLG/soTpdpLgPMs4my3vV+LboavOcq2+3YIHISwfWi2q75BY3cc
XDOM4KAnkHHnLSVQuxEqsAexa6RXS7iXgm1IpzFIn5tpL+rXQe9Wyn2EjXNermfAmXrU73uZhFVG
SDe9cOyf+zrmybkvmgJE+Y4Y0rclYg+DP0lOhHrNSIOkzQ9S/txhBE3UsPStCSbSoGlVSvBo8wvq
OediyEk+EIx53ODmtOxbHcb05BTjXsH94+sVIJ8LkSeHfMr5Cx20lvdxU4s/pgT9BeCmoduBOKB1
Zg2egfq8VwL1WTXJJG+NSJG2mZRavO2IU5O6pBhWsWjNJY09KdCNdYtdg12pVrOqwrG360rIV+0A
x3CBkO2OndTeUbqn54gPZ/eaDiNMga9f58zbnMLrFqrUJgZoy56EZR7WJocmOFdaYK9f//4J5eGf
Af1U153eIZ2+hg0zb8cry4Pg7AorYdUQHyT3TfgFYmxbXDq+jsfUZ7vz5PjCTk1SkTSe91Ho91Lw
w1R1oCHQZX2sx7rxrrAQv+gc3NXVZlcm17QDv37Nc9N4cmzF0ShV2UzmU2MuXtkZWtWlcN3AFf36
9xX5zJsd//xDamWNQ5mFBQJTuVv/EF3z+bXdjM5GsvVHL98au8SjLm9Prrku7BuavCvZecXQxzec
/mf6k1P719cPIp/J6k+1GIF8oPgcGKi0SQd1fJ1LTyrXtW3EP/LH9naIPd03dio8CLRCfGGbo4v1
kBwE0QcmjY2fUNnSW/48hOtWtqNtv7vwWOe+/MmuHMImRC0mmffo5II3+JGaj13i5cvgL29p2qzG
cFpZ9atyVY++BoKod2JQFiBiAotL/KadHDj8S+TOxiHGx0u7lCwex/9kRZ6KE9ahqCQwzuf94hEP
hJfeG9zckb/rZG3/2avrJ1k3zb5lAb/Fot+3brcf79pD7ZN4FLvEKdbWQX+qb5J14Var3pb9/FFz
oM940s2F4Y/H/WdveJIGUEAUgRYRQebsO8aNnYwIAHhTTV3FGP3J/lIInEmOEh2xjU5UvWbrJHgE
Ljqh17ZBXqatb9X4GUkMpwEI9tNEaGne9xdyhXci5mePd9yxHzaOhmhTPpnavA9QDwC60V13Wne1
zLumXQ3DN7QIS8VVGlwqB68btqGvN64GUAp6RnylgNOJPDP1puKxKNcaqF2dHo+C5rO4yYZDq23H
HCBXd9MWV1GDFR5ayV/P67kdr59UM5AgsQQw1vO+8SbHdJMVoctB4dkx7MUhhjlgb1f4HjudjeT0
htbbRnf8dANgalVtuRvY3Srzv36Yd7LyZ7N4ElgByWpzJhWkPXG0a/TJN8znfNkIxm0srudRXPXK
VVNaIGORq8EoZ272Nd45SQcYLQJYBo4yTH4sPafLXKzBotmwxGxN50YxoCJxOwpohgzIWH/9vNK5
RXkSj9EmKY2xOW47co8VKT9q7ELoLD/rq8TBikFUHEqKxZVofAuxzLAcabokfHncdp9N1Umkzqus
FvtFkPYlbgprGXrratnKuVMiFRc55qakEGhbq+Cx/Z5eqevE5zRCqSqnXnMdusq8xjs0eZJ2YedO
97Or3+N8/RYAn7qpku9KK7nmhRV2LlE77WLhISyZgcmTmj5SHk64NryYq6yy5ZmvsbXY0oB2vv4g
72Y2n83KSXxWqcwmRc9Y8VW3Ubeakz1Ue3ObkwoIq/wBIRMf589teJNuwgd4jzvLMS6MfebEOnXH
RRsI4bmBofWttqcS4Exusl4OxoVs81z54ZToG4OXG4aa37cku3uY7o318F34rVP8OKRw1S+1As5k
taeKk7jIaEYMC/5Y5UC3C0WRsXmkpX+Y1v3iyhsDMN+OXFRXbd39+qspx+3yyVc7Aj8+Bk/ACBhy
5qG812qnquzxaRaQGvJmv38DTadILldRFxhzfW8OK+v5hduGed18Y9MniNrYwyMMsytalSKJLfJ8
exXEEarr6cPXz3fipP7P5FI7iZE5Xro0kJmTqfcjb8YSPofr5yWGox1TogpJK1iK94v5LfWZF236
TrWmWo2/w34lr8dNqRCmbkv9WuhX+lVxqYrx7lPz2bydhEtoA9jJyDxXNPiiBTrkVibq3WtKZmPd
q6jX8X6qd4bookW1Sn9+PRtHDvOnX+sk6OVATwQFF5b9uJ1rahGy1y6I0oVQZl0ksTjoXvvhJtaK
TanvoNpjv37TbxCZH3OvvJCInQB5/vwkJ+EPK/pCQJiM8Det9dov6m2JqJfl0TqqnKqzS267WD+/
yTeI4eEkPGBv4fSgenwUtppDMnjW8CbKN2Pq6KobW7fmZOMoVlUeDlkl9FqoLtE67LAwtpfnCzN3
JkvTTm6MYI6zUT5GJ+U6+FY5/Yu0np8Rpymukgtb6VwQOol/8ij29FgZwbyVnIfJVq8DO7sYys9V
C08770BqprA5xrhkgw3utC93AFu9YaM47QFLZYp3aHasiK+b+UZCJmOVX1h0ypmwpJ5knwFqtLKV
MvKc2eFV/Kh44LOddlv48xq5583i5S/ZjbTDEeNROOg3pR9/m1bDo7UN7OiK1e+MXnigfLcp7y+e
bMd99sn+O/a0P8atrrBm+FE8lHUvlGCJ7P5KX1Gk5WB7Ep1ywzFzfSnDPNcFPlVFgT9XiuUx/oNb
FtBAXVl31aOSO5KbHOILZ9i5SHcq0IsTkqBDQpP2g5O6+dbyZLf0M6/yEHLyF0d3YAzczZtuB3N7
362iQ+eLO+1m9n9kbvXtP9sm6klYk8MGEt7IQyheuhbd34Y/uJYvbC5lCefStiPj8ON3G2WxRxuK
AToPmg7v1fq6Yz7Eq8oWHWkVkf0K3q/owp48FzBPVYDCbAIyePxyUfCzMj0sDCnhxCukVrsVub4C
SX/bCfeRn7GFYjs6HClPF77oucLIEZHx8V0jIS3G6pgnho/ly3i3bMa3aW+s9XvxtXwQ/NZbHvv7
7PfXn+5c1Uo9iT8hJGOzwdVpL69MX98+3MHFpXFxB0Kf64TkXacr/Rp1AFt2cqd1H6HtrswL83wm
GT9CSz++aQKVZ7Eaxk5tPHlXRAL3UlZ0Iuj1z+PmHan14XrXzW1i6scl2XkNNVcfsS1KH6Jdu80G
B8G7zEFg1GtdwA1rxZNskBNsmRtMdF5kp/QCkm7tMO1okXFtdS4Jz7y/2icB6P10/PBYQKOXLvlj
u0IL8aZ9/zjYw1ayaTxs4jWSB67qY+eeuu0j2vX29Fbug+vey/eT2/lrKhAb2TF82YM56o7raBN6
xubCUjiexJ8920lSt8DxT8H606r3wvWw793eX9ZoIfi4nbuBYx2aq/hGfUKu7xD5um+uYu/rkd/T
xs9G1v66ECrIKyY0cnkvWleoyPbJKkB/OlkBhpgEdOa4Oh6qEjEeT+b0v7aag1BC+bcR6Q8eZRSJ
EYzA9h6e0mNfefLtBI9ntiss5CHqCgKsFy/OPTV5RvEzbBHzhJx0s9ChstZTu55Gu9bBFdMX/91j
Emak4FoeNQVHopuwAxRyHd6VcPyUVbPYX7/xiVf3n8vzJGIqEIO1QWOusYbysuvalzwaRG7/LXS/
U6XzJ1/1RE/atrtLO/1c3eA9l/+w9I5QAyMVGVKj0Vvakf8o8Z1R+3bAF3MIRh5wAfs3UhK3rVO5
pl35mMY53ya38mHlbyL7/sLLn8lH35/ww5NUdZxgXsSTYIS1H13dV1fVdb2SnMmWN60TrsaNcVvf
VIfkguPmuZh6arWJiIlwlHMGTxYucMiuE2G72DdK4EctEBwnbF8kVl6+Glapa6qgdC4F8+P3/Gxl
n4RXUakCJMIZGJ62m1+l23K10W5dnCnd+0sb91wp670k+2E+URVdIG4yiOwLNJAOC3IJr1m/6yJ3
4QtLbKQb1KM30CusxWkQKV4Pd8NKzVexaMuP0ibNnoFk0o8UbwJ6MR62k2N4ZY43uHCU3aU1f+az
n6rUG0OISuFkSvvlVXhaHmhsUQVqfnEde8EbU72u0PVb7Hmj3I8b9Wf9/T9bbe+lqw+zA1O06prj
t2+c/G5+W5yKoBYdQ720AqPGsZZQAA2d5tJiO0atT775+1H7YcAk76j44Vy0Xzi1Ydnf9/VtSh8w
s29R12Zv0W6wIRHBRrYeLrzkuTFPIijo+zbJFOZ2vrWuuZTnrRf9gr8+2b1Mkc1WfjRExNS4m/VD
HF8oYp8b9CSIjYLSBBM2nXt1+iFpjzCFuN9fkp47Vz55rxh9mMZOSFKjGZhGTULSypYP4V3lpQf1
XnxC6lh6/Hrmzi3K42H4YRScAbCgy3Q26JzBRprw/oRg+1R1IlKvWKCWFSry8BgvDHcu33pvmn8Y
LzA0KnoJ49WPBhJwV/1V8FgfkuuUvNbpH5p1u1+28QaG7xvshnW1lT1aVk73LSJv//qVz0XD98vi
h2dQ4gQPlp7FMr5pDmLimIg+JTcJXrM+usDVm7Kt7pqr6Fa/+88GfD8FPwxoTVoGH5IBwysLYuFD
P9oMpMPhQMzit/xdvo/x6ktW+i9okI504fZ+rrb4nt5/GDYqjGyJTVbQ9XBf3nXHOW6/Zdejk2+W
N2sb3hf+wMLalW6KtAw30/q6+lauv37pM5vj/SrzYfAukPChzVRAhyK82OEuqlEx1i7E0nP3+vdP
++HX6xH5/wk3BlBA8rbbxG65At10LClT9I9eXl7E9eKie0mOWF04y96vBJ/Etfdy8Ycxcb8I5wE2
6J653EfJXgVEiQACd/twJ9/kP2rVpki7ggz+PfhubLFRLKrHeKPdjeN6QAICeWWa2TEPGR+mN+Ux
a+1qa/6sNGf8rnd8h+g2v7DEz03+SWQqkyWcZjzw9gBQ3PQhvnCWnCnWSCfXUKHvLavHCnKva0/w
dTPjx9Tdhc9i4CAJLc3+1yvnXCv1HWD2YaJDA2WK8T3yvcZ38pW0QSQebf5NAkrWLR4U2dYftIN5
rdrhN93BBuRYP4uugM9ySTiUnkB/9ZJf17mr93t4/vAwi4VARd2y0jBqWB/XF6J7q8yDnG7rzm9l
1V5HbuzVF3bNOfDQezHlw3B4ZCD4UTEcWhYuJgbu4kWeDjhfd27Qf1sNLkmMo28Hh6k4hBfW9rkU
Sjy5imZzqwoGrqn7fnu8aMjI/q1jFMauosGOd9bdsOt9aSc/yw/CIb4RHPW2eW130Y/qlgsZFQAE
0jVPfOq2+aG5ntxgp4YXtvqZS7J4PLg+TIjaDnqHyh/HYIdtDXdkYD8ycLtExKt1iC6Mop8b5vjn
H4bprUYLE1GS9pkORC5Kh9ViCodWQJDEeA10iHeJeRCnDealq06o3QS8ttlRGymfmwHNN8GVgVia
xyyyX4sxixUAcZf+NHJUgeEGmlm3krqruHO65FtF9wsfilsBMJOSmqsl+qlipoNZc8H1L4AOiOWI
5knauE5Mz1Kf0fMYC3MTiPJLRhM2GyABrJPw0TJQOeLZtIdp/tEkD420DXTxsRhhDKJQsfRoElvy
NpUCP8m+p/V1ioaNInK/1xtHUAfKzNolm6n3KPBJfBRP7s+VHolSP7Zca15VFTKkI/wMUcW577Zy
7+evYrBaRrf8/nWQOLcvxZOML+8z9OCEhbRW+Dk1TiZMLjAXe6ZXmrUuWgH6tG4PGSKf1KzrTS9k
Nl2YDJxFclEg6/NEVzyJsmLXGFoZ8Ah9I6+mlDPBQyV63WHGd+ElzwRc8STgooWRZ+3MlDbe4Mxu
uk7IALv18FNw1c1rcne8leKGvRMegE1dGPPM2XEqP4zwEY4xYU9W689uezXtpF1yH24jR9rqXufD
FZl3hf/1YOfCnXhS7MuibFwqA2rCKM8P2hxslHB6QKzGQ3fKQY2DAkRyVUeqL5nVCt1CdwpQ0lcQ
4Vqw/1DW1dhjHZI6XfNDBRwa65TLoa98/XSf92yOCmh/DQq63KEyWBAVE3OzWBtNfkMfKS5cFQsP
DcXUBbwDwikoNqYoLNYq0gJrMd1UyAmNSFVtIVYj1p42+5gKO+bMrMVtOUYrZbGDxMBjAG2IHh/A
2Y2EPViPpHtWlZecaadNVVdPX7+GfO6LnlzC80JFl21WqDOSIx2UZ7Q47ofrhB6go+Q/9HJv0Bxc
BdGepw40t78HWSx5OerW3wJQ80eNMTu/sG+Pe+NfggR6wicHTV10qCTiS7k355fGfEBsc/X1W366
Vfjhk3MiNssymYKKiwUOaNK2oXMpFY+DtsGiQsORPW/crwc6/uBnb2D8dVHkCXXCbuIN2hiqDjYc
oyK4ibHr5szPokM7vX09zufxlDc6iadLJ+gJCnTvzZrr8qXejt/CW8PNXsyn5XH4kV74IkeNg09f
6CSSAiRvsY5h5nCpumr22SZaZY7pwNIl29CB03AzQk7eFnfVt2xNkeT7pbTjc6QFr3gSQQc6omgN
MXRzgywoFP9jUTj8YdwV62krvyovZocU22UY/7lvdxJPpSaekqPa0H5cCdfcdN3FmdaRh8m3/b85
O7PlSHWma18REczDKTMUNbpcHk4I2+0GxAxivPpvleM/cPMa88eO2Ie9TSGklJS5cj2TXTmJ+aIY
gGRZW+Wptefdh/zbqULrEnDqJjxPQM5R069Ur4Ot1rKf62sYvEV0ElUGpFoWf5xCpDIdInSPEBdu
Czgf/j4D7zP6p5m+iBtx2XNo18IEzLJXYfgjnWtvYM2430if/Bz8YTC+iAUJjAiH6L7T9Hbpj25z
zP3aJyaxkazb9TtqleZwVF30aPkiivE7mBv8/mLC/Q1+eLNlQ47UtwMlwKAE+CrPmd2DpcMDZ+2k
cEGS3LlyGQ7+E3rmwglCQr4qs9pKj14iuAh11rQTEKBBDEMlFyYWrGIoZnIUTr//tp+zExiVRXxR
4NlRhQNGvYZm3ZYNHPv+JKnOXNC9ttPOvNnveyc3G7rxlX8+SeGBizgD+HWj1uhBDsrbHKSvggm/
G8C/9rMTPkCjAudH3FkP1Ele8q1zzdr4L0LOhPsGrG7xyNoKz7ADxddOoK9C38Z/DGrwNfhn5QG5
NaYh3FkQzpB4HM7Uy33hCZIgE+bfFnUrdzIbQ/KztwI5AtZRrlvp6LV1qS6CjJIow1Dfj4WSYGnl
tYRVO6i7erWDrWi8izf0dPcX+WkKL0ILiDDA3NRI7qQjDxydYGSD+/sM/DnRgQmxCCxkZuCWnuDY
U2YmeYlmI70InNEcQ+Elh9lMp5PS7HoLtsXA0NHmIRIvGnfGTUV57Icr74a7Ijt0R3RZgu1Fzhx1
ZtGK/rafMYyRiJmENrRGPkHKxpWAWG4efv/dqwO/iFdiFEYAdyMg1hYyXXrkEBv0ML1w1Mt/e8Ky
KyAnQlXVWnFPan2EuSkK4JsMtV6UJowk0PwGMcltszV5bWEuWwQyIGVTFe6pQYk+Vqt/Vo64yl2o
V9ipN5/jW/hADxCTVm/lxrpc2a6WnUsTYPGAbpN7rqP2AWqUYLSjj5+bedD7BPphzi77k0TwrrgJ
uwosBzClnmKUmas9ayKo6X82vtDKnrXsQyLwKSzulMmghwkJljqx2j7XM7jx4d5cIVOoBfyDChjh
4GN3tsVTM6Uok7rNxrJce/4i7rA9QH01F6EWhYvB3+yh98PM6LdKK/eQ/NMALkILF7FTXNUMG8zH
8Ri+9R6wg9lJfhwukT8AKuyM8D6CD9xsyO+/D+jKsfruXvP9BBPK0ciqKZ7YAxyPzBCOgn7p0cQo
T1s9Cj9eTxRt2TlBYI4QMxWGDNf292wXi/rvP31tsBbhQJ2kJg8b/N1wmHXat3rPHOJa11Lz97+/
tlMvexgqVqu0alThQQGLuUNxVc8RsjeBdu6NMOB8xgE348hcwy2l60rIXzY0tF3EJ1OqsUEmlWY7
nmuhNgfZovIBkDZY0c0o53Po+TyUV0Dziu78+3uuTOmvlNm3QywH981Euo8j1E2PWDD7evP+/3OR
S9Hk+7f79rcZgMTzMcQQRofpRk7lTUB5UgBl8i09bl3j1+LosmMgazSOQFoPOZMHptmjslOeRy/1
eXCjaqSPYWwa7+oj9k810pEw+33UVmKpvAgEMCOZO5bFqFEPdZfykXMyt3tXtv782kdZRIIp7MnI
DjjfKBpSbCxsGtG79d4pG79+7fIJ+7p/PkwLcOkop9O9oDrBJB0cysGAhzD05/o8X0K7zuyOMzu6
UbD4WRmMibA4c5TSDFtMOLEECrPn3qU97II7okdefA5zVOSRBQ0gTdx42krEufsAfp91EwXPi22x
D92vf5CUbRycVr7JUlCvsmPbcEyI6CwD/jndmIro0g10Wk3b0NR/CTZ+2ACWmvoS/nvakCrYXvwK
ehUJPW6JT6/FSdlBQ+NLZ/B54XAPj169Mlh0u4DYaMYQmEHZf1N3rdXpirelX/u5mIv82H0gvq1e
VJnUQSP3qgF0ZIXN+ryTIjEZXqtdF6AkYyCxZcNi9yC7g9u5jInznylCOSW9/L7IVkL8UoefACFC
uQE3yGY6yWi2gdVdP1kAPW0sg5VFvNTRVwNQ5DWQ6QFIPQFzgEmKzpzCy+8//mfDBAzfIkR0ZU+x
geCvz9lrEsR0N4aO8trXt5A3Y2T5IdXpYn2rrLaWbJGWIYORmUZjRlyJ0OczW+qZkAqYLG+GJ61k
JjhewmgdDsFoj7rFW5XatUAiLQIJQ0EtBEYVh/Lh/U1o7IG3wZWpPVIBfaqLbtc8Abucb3wwfmWP
lBZLmzJKKJQKXpIEM7SPgFmVF8WGDZHZ7AYbbO8riqLIbMmn8W/0Mr4lxxauNLf2tPFNV85LS8H5
GI0KiWALFYw2e+tu3SHyhQNKlaZklQHxkXH9kCEoKy6smf3HU+FSai63yB3CkReFFwjapF3pK3Z6
rnYJSpTUYF7YHT1TJ7R+f8OfVQWKttSQ80qtqVWP4MnZt97GWX5Pr7VDLsleeh+D0CuD2C09yA1R
+3Eigxz+Pzqz7l/xh/C3lJRr7SDMYoKdHB1aLkjdeueBE6dkwM4D8mblsE+qp/92kl8qyzkw0TUu
w2krFmAtavUPYfYyajf+6fdxXNkslprxqu5ACWkxUcLBRJls0uDqcUHP3bRVOF2LzkvRODym4JDW
SPhQpvg4ezyM1PXcCU/C0/10igwSFOoT1OPotcO68Mn9YzmvgCG9dxurcWUxLnXkjCTXPaGlGPAi
6XW+iPZl229shWtZiqVOPA9hTCtJeD0V+AZSecWV5W3ciURP0Eyq2b36GNYnub4NhTmjm66y6osK
x9z6qaxv6gyvkvxZJd6o+B3g5vMgGah0FLPfI9+B25QU9JIOcMXoDJoeMS6PGqKS76rGBs5Dq/uN
Wbayw3y93bcttAQKHfcfnLPmI40eBXoB4aJNbAH+KGTjK6wdspc6c7liBoFLEi5gb/FVcCmSYCOu
xXq2x7nA+H06rx2yl4LzspU7pe0oDtmdcu4E8YOLHwEXpJILes44/RW11EiH2EJB46VN8ksnwXyK
ObU82pql8lhpW9vq1+njhyCx1Jh3BXA+9J76Y9OdBHYiw9p9ea27C1hkcgiwfTwaypN45NHhlRBY
rTnNNNvlQa4cAQKGGDZYc2sW2d2oBsCxCRJS1iXHXPysSGbDqo8Q/E0IpkdbgyNyCXtziNaYp07T
iegkd69Samp4rcyIREvmP1n0sHKAyonZnijImw3wUoancrJvatA6IhPdDhaPJleVBqz4+vv3WNmH
vvoCvs2rrJ01qapQOWaN5kH2P3u/8HuHOL//9ZWFLSzzt+IEs62wQRyWPlj6EkYbi3rlPPclT/n2
q+EkCORPhE8350ck4svY1cpJjzYtqlb2j6UGfJYJeB8irpsD8aTQzB97X/A5Cyf2EQe738dm7cSz
lHd3Y0YYpUeSECAeG5YheuVxbu4RO7SRrdNO2caSW7nFLEXdcil2XCOmGCwBTSrZi9KACNR5v7/F
WlXwq3Ty7VNoZdSymEWYQLj+HTm4RsKlDseo3G08qJJ2SJ9bmPGNW9ygW/bprXHS66bqaiUsLiXd
sI+msQjHbejGMzh74257K3ZqkKCP/16Y0IzEma3YgqxYe1E2LhNr+ZylQLsE3AKxA7M683o7dFqn
D8g12eWWaoJkb8OKR/2YAuU/zpOlMHuaWGRVQIlFW+p4VP10D0mReGIumc4Z7JN2mi6/f8qVxfp1
Pvj2JeOm7EkODEcA8AXoUdgspevvf3kt6H8pDr796ZG2VFAjBH2u6/ap0CKTGkP/Eh4VAW5i0mgJ
rWKU4ePIykCrooQcCqbEoLMkb3FFpUElCpbY/934NfeLzA+B/+tO8O3XACoJOiPBfYqag9Veun2+
/6QYTABf3H4fbxy316bm4hqVxnVVtjw+W8OlAQuoRDuWVl/PO3BhzUbMvaIdNxbh2g3xa3F+e6NB
hMk2yvN3JwLRR5OKD92PHjBOiRYtaeMhP8tDFO2rPPvtIXzJwxv8rrArPN5qnftDIivd8y+iCcWh
g26hZoc2eid6yBzyCF6QFwMRjCuFtvEL1go3S0E2FEAQOtxfE5oN9KXVRgLBAbpRja2YrP08M5YC
7EklPdtwyC6ljV3n2LrdNjVbm0ObD/W7eGNXXEtiLQXXzQzHXGXESDJuq4dfnww9NT7a2eA9Mpnp
cUs3tfY+90vFt082AxWnCTyCM20t6DYquAkkXnJqzlsynZXbyVeI/PYAKQzzKFXwANlvdZyOz+N+
Sxi+9qcXZwfap51ESvxpQXkUxFsf2kKKjvJjFW/kq1cW6NfX+fbba0HpFGbEAybO6S4hPFU0KLJq
dLAZcrix937NnB9izdfm/+0h41wQBvcrDH5uwVivK9/iDEhmWJqAHphOBw4XjBZ2Q5EeAYZk1X95
DUxe9O3DFsr+Pd6t5TqWOmleEoR54PAbUlRiRYPmQPIGkD0CNIE2joG9qWbJ3MpkMMnodPRZnVwZ
jgL5XrV7lNtx96n2TADzqT+//6C1cLXUSk9hEuXA1uFE8tCbzK488FZydjhHknT0U2wkIFaH/n64
+zb0DRjBCTvgykSnJ6n0mmnHlrCYhp/gLL/WoFuJnZvEJe53JkH9Mub9UnUnZqeMV/YNJN8EwOzf
X/jnNgTgYe7r89tPAXlRicCHYQNp4E/A89nJSwKuOlALbi/ZiTDsibBPhPMEJCkOFeQGd7+c81iK
q8Q+Z9GBuQuLeGNOriyspVK6q8oYMGr8GGYqjI6i3YmHzbmCvk5YccYbop2VEzq7iDy4rea9EiPE
VYo7zyh3SZc6Rq5nYytYOdMuNcTdDNwrV+Edig7dSBxoJnDHjaWtCtrKCWEpGi7AXqLafaNB47NT
BbPe74RDb6DL2YLMBemP3+fFSnheCoMZDcrRXMVjert7g7O0fm9PYIOtgtba2XwpC4Z2tBe5++WO
hyHXKXqYjOyY+rKpPOdv/RP/rMBuBvZO0Z4zMs3gGj01IzisbBWH1uYA/++sBzowK7r+/nqQhaSj
B1t2Lc7NimyUZ1YC+P+Iggnwh3Fyfz105NcHHAcMsBHpxjJZO7Syi/jRzhEjUwbHfBXcTl4fboWt
PsD63VIHvTNnnxrKdUIKUzpn7u/z4WdDBZBqF3Gim+O5LO/3ZR4QMwQGlwN4XM/QfQo0H2o0vNsQ
U46QME1BMEKwnDaevKKxU5eyWP5Obip5PHn8QL9d1pgcxFyoFluRIx4zGxCfG1wx8KbaPr0ClYb/
emvrmPJzJw/eexEttCTSphTOFShXAc6JrznbohEiQD5EbmhOL6kz7bs9xKUmmneKC3OeGx0u2Huy
k+3SBf6w1uPPjW/ws/hEXcppI2DlYl5A5BqMwizsfjefW1swKqf1t0xfVr/z4mzTcGKqxhK0e/lB
ey56jKbRB1iKt9CsDdglB6EtWaKNJmMJ6qeN5fJzzFSXIlq+mFsWNFwhUBP+L0Mh2lMnWA1Xxcfv
I/fzcle1ezD9tslNyPjHpYyB044xmjHbYEvquHKAATbo37+cDvCBJSIubEXAvyEJjpXxRD8EG/my
KuhP9T55xBS1Eqc8lQHfuBmQ1r70wgfTxtCtnFgAU//3Fyg1XIK/BMENPA7e4BYMbAW6D1pGB1XG
GD9VPY62EvIr+QV1yXCb2rmOGwmVkx4iWp30RgXV/R/2BPzn7M/Ic33AKbt9GvzBlzfzsj/f/tWl
yHZUGDac7lOSPue3Gm0cOI5+gC5uhh612F1qb7bV3uPn/x6J1aWotq8EgGpHKB66CwOTFF1xRuys
xb5GmNu4e6+9zCKedOrUc3NCUYtV885V+WE22rRuNrbtlXuoulTCqjXYVoTDfIze4BHFWL0BD7fI
eOS2VBtr4VhdBAjQXqa462o2UB6iC8qv5Dr8FW+Q8gBTkCRovUYvIXea/GI/mBm46Gax32Tm3FfV
T9/nPqjf1nEqkv+nh5pxCfAbe1aOuaNZBYwIUlshVmPWG8tqJWIsFbAtN5JsFjsIlZAMn9lWn+SD
2nE6U2yZKfx8wgKC6d93UYjSRBN/L52HNky7G8acYvjb5pDyMIXRwBaSbNwmVyfFIkRMgAnNVEH4
U4aHMTHD5q1TREOBAX4XvTDPzPicbHmb/nzwQUru37cSQ03KxAgC1iIxBXSaVh7N/3SaPSr22Gbm
fwrnSw2rmHOqBLS8EIRczAHrXuVGNhJ4ATVD3OlVrvX67w9ai3dL/Wof82HEVd0cxAYZoMdNCQgn
z1lodtAS5iasv00BRp4g3ZaFJ85m378UTWwKW6ttbTte6lkVVW0zhfRz0If+UO66CShi+LoUFotG
QZj+hmC+wkveT0YvD73pA2G/iz7zLKhydmP6fJUjf1h1S81rSJVcgy8/7GqbK/oEda4i5jC/sArI
wQEZrTmEA5s6H7rqkNJXQKZxaBANrnzOEzusS6PP6sdhLAww1g2hLoxqUi4kcwU4M2tjZDVdbeVC
beShi0wHzFuBupPATh51Lt/xVWXl5G1AJargYREIsmxybZU/U2f/x0+8iGcJKyT1mGKEmV3o83+L
K9QVvmJMdnZoXO5cXotUfyCPG09bWfXKIoIBKV1w4ObBQd+IXODnd4OFuq8d3c2z4F4XvyHXC4tv
uFrrG4vlZ9cgRVUWh5+SC1UOACrYJKP7m7+2LTJJRXEEwV3PssdWRo9GdBIlGGvN14JITiyjO71I
rSwpAlmZj3V9hS0JQAVYAjAklmUrEqBWiPWcjAYMNrvJrMRS77kCRIRRV2JL7A4TlTfW4Jf27Kfp
twiUqpLSWREGMIBCCrsJlFNm0QZePCUKMhFXFa0vbYt1iRRNx08OH/9JmQNA7X9gDq5H2cecvnUl
50zRp5o9FRwSWt4gMnojupQ8MeTYwR0cntHaQ5g6KbL6CZwsJDLscqxyGd7eLZRTQL/X3JOMQg4r
FUexdKqK0Rn2LMSfcDkxKhBW+ZgBUP55bLJ9zziZZrUAZUz4c3DE0YRijy4FQ2ksGS28Q7lRIl0p
1MEI499wyyRKnVIJZsgscgGcyVw4tzCRsL3VXgzBGrNR1FyJ6soiqhN5krtaEqdAhRJdhBG1HgGD
EZVozZ6uWv/y++JYaVZVl2rkBBMqGyT4YvfmsAc3RbPTv40D8abk8g723lZHfXDmVKNzSKA895wF
opWk6LxRDpXOByCrz/aFuaOPWrePja5FMhM+Gv0B5O1c3ZiQa5vCUsTccZwINgQWFAJyWrzDin0n
HmeLvVsRpc+KQSka4dFkYnDE3LporPR7qUsJsxTKlI1GwiIlXEEo357FGcUF9PrJx+SpUs2oOs7c
dag+utZmz3UIeDHo7s8iN+oghj/x6E1E69dHF86mgKoVm9j9sJ8AD8/MHEk/aU9ieePGvnYlWUqi
CY9+aEbAEZFr/TqabY1gTOBOCJsFzmqjFw1d+1BKNy9svZUSWZmhS4H0XNFqTFk8En58l8yOPNlt
T1vX07Vb3lIJTaaiTYu7vr9HZ4KD2zd/kCqMsNe/i1ekyWGCDwfJ3bSTrtq5+NtfmsyYTxysx51y
t1XlWskaq/IikE+yoJVZe1/sZ9knL2ANOWTPeZyZ+v0uO+Z7ZD4YeL/lf0T8lN/XpMR/KdN+iL//
o6NWRcg6KA8IQU6uIqud2em5YtL3ou/OpSBTBaqQmNO5FKqiGR4FXPcscJdEivwmac2mLfZlHZk8
omBxnsKTmthlc+7LBwLCPfYZo0bZAehEXQD1KRrHUwhv5ySf/sRh59NoOjRS7qolqvOkAv2HwHiZ
hwF32uIA1OCyqYVGXgNDmTS7OaTIwgxWlEXWAIdPYLaFED2yLL0wnDbpjSbDfqS0UUA061E0wQ/Q
Vd4r8iDr6v2gPdTokhRYD5o2ixZqjJ63IxdadFQNhn/DlmfScLA7tXzrEo+VeoPD60rqCyEiJDlg
TrB62L3nJSgwWfYyaZVRKH+jVnNVwMDTma9NbDcptavxic1thiKnXqoNMbIItghpnwD6fYrFLNcF
rjpEeQwzzWmAzikZKnumqUW70cdhSW084LJ8UZJfwyjbgdv51JPM1NLiUYpHpxLFl1jLjLHN3+Nx
ONIx9jjN6Sr4ntKCdSnVdHQK8C0JqqSBkZKIVQjscQEHJTEpOr0tJQQuQbaKGTwHWFzxL2nq5LxP
oj9l25kiHIBYVdRjoiL6FrrSo8dV7NHK0VUsPdeD/NqqwkFrNGC2lU7OLSWXyUef8/V7V9Y5bFlq
ECIKbcQIwk0LUCdmLMwIdEWPiUD0yOtW0TGKk943Cv5lz8vWJPa6JCB4oUPeKjRYXDPNcyw30bNU
Fk8kf6UZ7QMplRxulMyyT1U3E6dXrp0ytxSk9jmO4UmticXfuaydeWjhL2kR+hDGx6F7bORjHLcG
A5RGZYOVDpClC5YATvRKEZ/ixkhDzRIiJ+UMEvpTkQMRkQOxqGodKjReEwPYek7rCT1af0JR55OT
gD7ceEciLycurfyxObY4CsdpaAhdZYawexp1eObFg85SE960mLox4rBs5owzwqeaJoHYBexkdCKw
6XYmuriIwgBOZS79GMQtJC2yIzUGEtiKBZKvYITpjZ33YGzkA1SSDWs2nA4w/S5j630I05AcdRRY
oZ3UOb5oADZO6OQoq8OQPlSYt8rzxAIxVoPi+SCpXVA2n3n9OWLNiQ2gIvxbNWKSCP2lpbGjpuIT
ynVorVJwJWFGMxEJ5H5sDJvPzsAt3YixxrnqWoinObyWA196SsEeYTZyzBpu3/CNVYPy5U00euo4
1Y5k5BPnS8odcnSEjcPrnJY7vMYEYDbPwLinvYX1bPQa3U1sBK8JzR+EUPNowT8Ik3gB01a4quHQ
ujlQuExsMsKY7SSCpAQWb5UXADYVMLLC1BBRwGrg9UT0qmQNMXsS6tgcJ3KFSekw4ZvHQNPWil3W
B6Dja0NVWE8RrLzPrTEFaKWx83F+6mt0dgP11msMzqL6GB26l2wCv17Jj/0Ahi4DP6m4R6o8gZUG
0DBMhEIWtRhMFSlLbFzP0G0JkM5wHTliN8pslpJglEqLj8TWHlebBW+x9yYpuL6UQcEUEfxL94xi
9siqsLCMtkCNAqWc1UVQIcegkEAJ4DWHJJJm12xbukIM9w5Nrl7qSjxV/BQGefQwDMeu/qSk0UEe
ppOT1lcVX11OkC2iJgT7WB25XBpKxxqtsJMZN1GL0Cy6wwwLVzWpAybOvBzJ/ohNc6NJtGsIuLDZ
YzcUGPmBpy14AUzqY4AHp872yDxpkdVRvQkURLYji9S1cuopPEzR8hNnZ7bXmewV7cWq9gDiCtu/
y1oo6QzkGq+Z5rCTC/KIRHUiGzQzuHf8n/XsEWpUAJKoOjcYHKSMKAgIeg9Hfjk5DOAXlQE761F+
KblTAs+rwqK4wES1rXI7Gp6Z+W+co7et+OBy+F6AGaLArDbtose+iV2GZJ4cZ4+U1DCkTUveaXM/
RqGjbnNH7WPFFtC+JmkgAI+y02K/6gQeZvep0XbNaKRw4IVFqYQtTUIUvFs57iLhikieTMApTbAs
epVQSoiknYb7lVgM8G5QKkOS3JidqVGUFZ4QUbqvCyV55x6axB4lK8zQJCcb/L08C71l7giK4qCL
Cgbao2JwcqJj8lhRKxpMCQVKggae6DRIvDkrVGdUoBSVfQtAkRohiM5e/jebYYqCfolLBZZFCnqC
R+XUoCUYdaQYXsS2O44UaAgQKZD6mKwiC4CSS3nYlYFk11sd51eCxcRWLaBmDFcbiueqmhEPCYWd
DEbtLUkPLexoU1yLBjQv7ovZE1LcJcVPgUWLvmhO5YGwj/nM6CUyAdRXZItrUWJpHmEd5UhtEIlm
FKOhru7OUnmoequFZZeIRADAqDmwWPRhPvcQ+BB6QQ9jAQa9GhUWoCyqYnUJ6ALi4zQhHhWjLaNn
u+U7g04jgNVmx76q5I8CsgfFNcZOPjsVQQItqCXiFAQvEM2ChsF5pSYYPG9znKU11yZ6lEpfuIcK
Xe73ZbFDNSrKD/JkNTDbRoZa1EvFqCrEuRdmfMjna4lLi9iZfejxaAbrnIK6GsifyPE9z9EO9UcR
i2OO30DfslVeCzS53uOUB27vgEy+wlGrq3PEITJdqknyInzRKmKPIm6hWZXQgAB3VDQNylEozxli
PVvaPPoErh1WxLbYYqb0KKvIG3GxRWT5TX2NGyspZkxaYggy70ZttoMVld/fBx8ZXXVI7Q6E0HoG
SqO0ewT6Ct8CmRs6jj4MLwyu7sxiOmSo0ve1cmqooVE/i6nJj7UzdX1h1E0dSMgDyCBpi0J9rGnA
Mw+hkO1a/g0A6WIK0dZO+5OQMCe0nBg1DELhMnntFOSUGF9mgD+tYTE5DpwujgZRyX4YawHhqZDB
6CybXccrpaHNE05WnMtHz52ClFEnKjhUsS0OeziUxbxiT/mYv889NnyiCCbJbYiXYYaslY4YyfYk
dnBhas1uFvQO2X8kLdm9UmH9ph42AUVE93U5++Kk2nyBayUvO3E9HMfhGfVivRZbg4V3YJMPJg8G
41SKRiwFWiZBl11MO22ugSeGFwc2tkR+qIbWRkci+JGgySIXoDE58Mls/FyEisOEbyxSBsi26bPm
a8oZlFNHi3iAT++TGY1AYSHq6rlpHCkP/UpT/05CJJg9YU554YUV+8YR8KsSfGqprx2+GjBiyMw/
UpSdZkd9gJBcklRdU3YQfNc4hczN6zSNjtbAH6m/5dorz97ofBMnHOusKjvP4K1w1J4A7oC/e+jF
8KzEUcDgZXIZeOGzR2OUwQKEAt+3Dqq0/Fgn1b7sNV4XCsaTK8xYpnGV3uZLh83Jh6jUVqxRWOje
y4rlDHg84KxNIVtDJhMdbecjOFPRri7yIRjkFjDBgsZePI1+D8NtHV2wl77k9jKdYldg+5cSe7iL
pkXNKZs3biZWQbTPcQRjtSRGL9+IjOM7JPvIsycnoN0B5eTy95TgYtLngAYOsErpa7PNIN+aOh+n
Wa8OmV3BETeuQgeY0Rvs+3aiyDjTgCNOXyR/BQ2WyhEYfRKg9or6yk4KDmmYdjIo7IiWUEmUxQGb
806Aurhtgpm8JtoLKyFUHJRUi/UUC77oAfUEoiC1KiSZWqm1mBqhpB/hT4Ny966dR+Cd0YqlJ1oX
ByNV3SYUjpXSBBKKblGV7+ZRg10XLgNNaGcRMUuuwPBVrCvSEoXyeQrGKLeTOTGk6YkV5ddqxDWN
K3Y5hwWFjCuRPkn7EuOERPMKOHV0Ali1JFlz1x75hBqsYMf8e4taryoUDwx3qeA60gyPYKIGuZid
Rhqh00DFXwIo6dDhCXw7we09m3BoE57apnyZBM0t2/RWxMONR35m5E91F4xF/AnuBZihIMaBLdZP
IfZF1G9yBr40elhdIxBFOczABwqWCNZCaqXVARG2LC2+3aUoQnP2pDl59qDhOoCzxn3tipVPNd7l
CjDfsPvXA2YJCOJXpau9OkHYrSVzYqAM5d4G9ipPZkfQOSRyn3zWPUvDH0xCE/cxxA8jzHOriYkZ
pqMZ1h+yAty48Fn21qzUwYSDXDskASewOkM/ZZXROVCpi0dBPeeJmStwJEequ4R/w4hcqlC8CBI5
aSEHphOTehPaSWp5QoxDCXUoTV5+nuPMn9TysU6gHmhzl2eNnIWhNZpoMslUNF/BOVH4IJGJ2ErT
V1HBIBkJ2jAIRq5zq8QSk2uIttTiORZMFc4XLBOorJu/o8DYSEYEy/DiZRCeJdXDKWEenbRFJoPz
kwHwpDb2Fc2WauzUuKbspLE7zYO6j+A0gX4jti1MBuVeSnGkhWFqLxs9bKBoCs9UnInon3EGEwt0
M+E5nBwCWEODPuskjyyeHMT6TUb7ktoTACVxtettVt6nyNzCBBOcNprateLL5QHRs8EO05NAgC8d
e+ZhLDli/VTUVFmQnsB4FFVTU18jeNE0IGPznoQaZPg2PcYQJtR3/+Gct5X5NqKlr80MiqQTKCOc
V2FB1YdQsKVwr2oAFBm46VQ48VHG7JQDFXLEol1G4XY7awcVp2AxrS0ORkpICHdNanJpB3IRQjZO
2W0eeRFuXIKWWhFuC3yKZc2ipnaZCiR9qVlN0R4OcU5LcaMYqc/Q2NY4eGYm90RCAkhUbUX0MwSN
Nckmu+5LxLhSTxqnj5xGyuAE+diIMKdxcs5SshAv0exIFpklEXA2TkyZHY9DqXhShHq7KPxhI7g4
5Y2Lrf3EDKLNZHYIh8XxOUT/RlNk3sRaguyX+V8FoWcscO2wOKRLQ+LxUFbqKvqdUcnxuvpVEb0e
4vpyemurk4iuj0JHfYmC9IMIkOk4fae9lU168QnSg16X8i1vPT4+UOYZdG+HGcB7U9FdDxc2jL5K
TfBvVW3PZTgZhTsNW21fokmNVCXyZKWU/LlbQ+K2rCjdOS6H4UWq2fFFDOsWqUq1E33m/0g6j+XG
kSyKfhEiYBJuSzga0YiURKk2CFl47/H1c9iz6omeqq4SCWS+d61U+do0B2nZe+ATjRPHmW/QDh32
bL4qXum0+rN416KyJZB9Evu8nfdTlASqTXWEsV5WRcUxlfn9Mu5Kpf1ZDSM5MgK/2HJUbpGaOEQd
vfRafW2K6S+KWNzgMDdhGJtBH5fX2sI/FVr2VV5sYzMbMdvLEtL+Kz1X6uJ01FHzc7nyMnxZ+RgH
Uaj8SZbiVUP4s0zXrDmtnVP/05pvOMIB6wc7z+BquZN/GyRzpWPrLcNjgDP7Q3WXVHpwiHEj280K
HmSLxUYmjnWCwc8zJdqyXGXaLKWnzH5ffVYJf/uNUF5Et8lrJxYPe8KON1ZUXpLvLcXXu8gJW59S
OSCGpXgnn5JBsETy6/byQQGxqxvK4Hf0Ddj2paiIhvwzvpSzeNM+pMWn3FsJlMFVDLfu/Dy5Delx
0DsH5li/9FzWeuQCVuBkJRc7joOsOrX825wfbwZt23T5cUh3JdGbo1OmQUPipX3W0sCgPBtRcWl6
DT1ubMHRXmLQqV4N0pjC69io3lBsxuw7MfwQ1bmyE0cNJWK1ElP4ZabZJg+hPN8aXGvdNtUORVHv
UiOgBB6r69R/xYOrJrsw/ZXiz3B9ifrvMVt3teK3xDjVLqtfCUwYtYQEb2jy7RrPrs+VuXKcImeL
wMCyPYPcWld+an3aY3rKdTKFDX4Zr4dO0UFNz7AonTnl0ch22U2rIzbQa5N63CVL6qol2VFpfERN
HDRd/CSsJ+Os108kZlok0CCbqV37WxobtmwvMt8KkIny3I07ZaURPoOqJ2+rMdjDD226Z0yQ8LvL
9BxgqrRfC3tX6++xggExn66G+DYJ6E0BmCipnzjMynfR0okpGZ5onorSjeWfTiXut/yy0c8Vf/V4
0WH/NbzllUdCpqIDcBzV4gOcqY/PYb1r9FuZHVv9qSIpFAl4QVIo4iZZ8rj0lnanqDsGgrX6KUMv
p7c8L1wT0K73iEPdqGBV6dw/bIgkwsej4cZ/XEkhFY2zeC07wTHrDxJAC93Nw5FxpMZl9s2M5zb1
ViHL7F5UG+uLS6V7q371xo+al9zYCfJH6bmnVqfH2UGkca/Z4zksqmeaXzdazYdJUb18tcOA4s/Y
euVnMavn8ibit2g+kzUsra+txmQTJ06alKe6Z49nqTbiAinTEBgyP9x6DO+ltGKZpjFJ3wlC1rIa
5OaQ23lglilvPNl6tqvEF2kvyJAuSQ5/KprqzeCWzBnC1JhlNn/Tq0u0bKriOex55I8G60wp+AaQ
BMqC+Gf6Shcnsi5LdrPXlbHvCLM+tmfkahvTfFqqS6m9NuFJZ6CtYMFyXwvdUd0W+SHBZz1ogIeZ
D26VlrvuWnEOEs7cqTyy7DW3uvRN49+w7gsJjDdo/nXZdsL4a35qVOTIXJrYBud//FxmHEwynY7K
dym2gJubvNrriU96CRUktukPv7xlku31YgsDOjGBrJfEfK3L3yH/NJruGbwdFYLWPdW9IzK+u3f+
rmX6MWvtpmmhDM0rYlGbr6+z5W0MFlFXz3PxsSSnlWiN6L0ro02hPadhULKPRxvTfhWzC+xmn9IW
HEwLtHKHOssxOalGFjFAoJz+E/OuNAcD2VEWH0ZGWc4Rw2k7nvenlHt/MFjnFc6UVXKBhhgp2nLH
BMSynPA+Uj7EsxDOOKo3JLODetkY2Ww/5K6LPkX1PeXvXesIPEWkt9jnsiodInoNsBLl0FXgKMYZ
EcNYUmoUmOmF3alUuTaNfGNqbxZjRehUqyOjiO2eG0IYCy6Pv0y/aNWlyB0jCiLtR7dzVzdessjJ
013cBoPYQnJwDY+mM1HnUL+SG5zm5H1Jx6W8dXSQ16chvcTdXS8BcA+dNHkjnoE0/zfbO03+Y6Jr
pMgxmFJU5pj4kK1Y2DJXmtHgOE1DK8am5JlnepGZRzZxa+2mUNz6KoI/4ecj4YQ6W33T/UzVljel
jt20Dax027YMLy8dzZtd9BsaByPcr4hgY9fMg/GnSRnViD7Cpq978dtMf/Hsqt0Z3zCzYMeCp77Y
IO5PGvXRFisK4JLMu5xwBQYGKImU7pood/P2LTNokS8gPA7pwNBo7qTuc7VMx0j2BUGBXeXI5rZE
4kzThsp1GpinbPaE+rb+asldpYpeYvm9h9jkOZeN0pELvn36o9yodE1OrOKIlETSfzrg1pdFWGDb
m+JRZsM5mlMo3PsShklanGAE5p9ZeP2BNPJFQQIEvPjCDWSGRL+pW9X4zub39lJxscTbhMATxrTw
18jvE0pgoKyco1Y4Wh+6aHRGg/Ec2BH8YzN1uwW1pG5+RNqxE0TNZP4U8yHNr+p04EnIGzBCR8OO
17h2d5J7pJ2Ava4q7gngg3kZZ5fYJI09UnmT4LsFSLLUGO44A4khxjA3ZvNbhaeJWGl7Jz4M8JyY
sXm7WOeKXq1hY1jkDrxNUuWie9ysy88DD/xA9mvKT/L8PCMpYvWvq2DpvDr15cmpJDfsvK7fEVst
J/+scZelpTtPMGHy8KyN4WY1rSCKyJnvnsuZN4z1U6fZAJXeOa2v0ei19baZ9u1rQwkoCfN/7J4h
Ukhxj1ArWl54GxCUf5h/Q+bGilPJJNRvVXuDy8eatuO+hz8YPJU7+ldL98pvIUjuJ4UvCoU3RP+s
/n1WnsWLRgyBOj5379oSVPyNNG9dVqDKaxkpW2YQGssctvgw+bdqsqMh2SI8QS/NHVcyuAzbAp9D
kD0gO47ec6R/KgknpdcXB8B6W/2NIzfvvpI8AGmlWdyaXxXp0LVuNm9DOWDhM/5EZjrtRyp+6uET
kJeq7U36T2WkvmWlxUNWPzQNWhUUIO/5KZybXWsc4bE3+fIkuHWlARTWrzXwwZmK2c+BBADrWf6r
qiurRG5sRVRtmvmgV1zTM3vrzsy+G+VH068P/J8EJU42tbj8Byw9HjmxSZ+SeEt0jO3o1RZ+ABWX
DDAUr19GupNpsJZfc77yid+8YpDObuDNG7hWM7zJN3iTjk5rYw6a+VXPbynPVFyTwk3G63QVu74+
1VpgLm44+6AlCMIoAyC9ukDdyC7D20UwUNDKu0bxed7M+d/AtRA99bpnhs4QBWFdulTCVtNtjYk8
ONjNDah4+h6ixqnehbjxtcudmxPxbQRj6wNVT1gevlbjkIbUGlDNTMpfw1AjNXxry5sOPZO8ddLv
2joqD465wHscHkUE4qFjc+yocLTas5XKHYof0h7MyEsva3vXBPiKwk1I9P47IWtStmWKrhdvRC8l
cf0HrUACQOd1+0V9ra0fcj1Is22uODazKxU5FrFcfWBZnNF+zurLKUTdvFRssyHg1TQKH4Rbop8P
OCn3Zfst/lx6NvUCbkp1xnirmycFmZ967JutrX5P/Mt1N5q7OtuU0j2sX+vPUg33YfoKc/JYeuwB
kX5LPlb33h0FkH47a46WP7fGQRm5zBVsy692eJ9jRCGVw5fArKYwaK+6m0KJcRJ3TM4GDPm4kcdH
2HviZhXabv5pr0xU9YuYi8NssLQJf+LZyrChbqQXA7ND8Ss05aNS8N7mYHkzRAbuqlbVuDkOS+n2
Rn00/3+909hQ0QC1TJMT09JUVZ+C/gOcK8az2ajvEgDERtKHB4ddFU7XwtpzDVkgz3qRgRLRVhN1
L63W7Lsl3qll5RhDvW3r8E9O63/2aH1JahI0UMubzEgc0W2NLPOLSXim5anGyMWyKSNfsM1eEDIh
IN1YilvFP2r8paJGUA+hFbCCUzbYajulPjxguNiVjT8o++LHlrRtopFWjWevOje3oYm8YfkbRs1F
gdJxcYE5bwX/ZVnzlFUbgrlvYofcM3/UvVbxV8svoVr0Ifmbjb0KdTJbw0cpPJbxpnOENR2zhvDi
fjwsPS9xASamYq8BpFaTU3W1u49Il/10Ig+tyfzIzJ6BAPxseNR3qddxfCz2ALUzFbl1+5iTZXLx
uYLmdvaihuO1Xo9gauE6fijWLdHS5yrcpfxqXZeuQroRytlmXBMkxF/i+Mi9OS3+ajNjPel/0fQ7
obSOQAA2DPhEUJiuIg4T0kWNZoCI9gCHo/Yx9MIM9w/0YQH47i9TtC3H/QISC1kFlaBFz3YJfwHP
s9OVw2oAuatenXEKrvtqASbarSts3JFbOBkcy/DFfCsJqm43oeFVGDRDWkyCUe521XKqfkw0V5k5
XgCXQSnG8SINe+m69k/UWeChHM0P3Yr4dN1cDQpza9cR2oZfg6iU6qzeZm1XZITe7Si522TUNnLq
jYPPwi3aF2FfUbuQw4ycQFJvKo8+czLf0STcOTqkTBkyAwJ5LRYZZBBGEUFSdPCN/ELA6+4rNz+G
aWuqu4WkIuq65p8RTWABgXceOcvFwLRWeBk0cTgT1K3F2248F+mbbRyX6ZTBsgL06nvRo7cD3G0e
JYBz4+dDAtr/TjQO7MmNIY8RRSHY8HVczo1y6//snzwxNkPiGeF3PQNgJcltNoYPhZth4TcP8b2q
P3OUYPZ0GP8rVp8SH1JU610Je1c/OtZTMyqMEh8Z0yNjZO6D32nzxt7aNFWF5zwL8vJmj0/t6En5
WYZbHrIDzfWWZt2X9wbU81dm1wb3DOqfKvzVLSezWfrRKmeyw+cu66d1dnU+79khctZwFsHg6pRv
yURbklJ4cfJRN0f5y+LXDJk3Fz9h9TYQhSqyCysgJCTskRDHtUrdXnB/4hjslH1UdQfRwgGSSATF
WMi7dWSTADkG6vN5l3tmp6ORv2UrdDpylgFxQN75go83vxN9M4vl0DDHqYZr90+rcs4bZ55ISw4I
2vDFITQfFafCW5qPWYbnd4T2uzzkFChqbI/tQ0O20jBsPPabTGWwQEWSOxWIHyMDSh8bo2/60b0o
rCa102vbefW0q30Z27fmntoOzwMgKGCFEkFuSX95+Y9Usrrw7Y+SQVN5b4FZonQrl7a7lJsIhWzh
auamjmVXvSQldLj7mN0+lsUPwy1OINn6auhbPYOeY7GGKTrbXAeVwoc+BaLf1wMbjU1phnpohi8s
uU8mYdli9SVozPUrHFFLlC/Th/RIgumfJFQabU2Lbe8nHBrybmZVqlYS8o6Rhir2cc/AKqi1Fw7H
NTply0eTvEexZ8v/ZCi6RNyNzA70p1n2ZgPu8ZCDwNvQPzReyInxaivy11BIh6jhpglJSHyzwPal
+t1IOWbdmEZ30sPHT7Lm48xl1yhRGVpPi07ElcGXg1Bf/M7hvkilQIa/jsOdPPEBpbdhbHy7yILG
hMOBuFvPNVq6CAIUIfb4VIecE5Fr8GrX1XcanxKQ6ShyWkQkUbu12sJZaGdjYYjbL1160YoJcdCE
Jh+7J29IZDK8I30sYz9dS2YIcG2DW6oxPDObvEVHj5NHAA9adu7zaVMr5nGA0ScYWXI09XmIblRM
wnVHNgKpDfP2aLas99k1rkkEGHO9RQMFYqLW28yg3MZiCy9yP2ZXhHkGMenvVv1pKQHPJcs4kKI0
HdvqM7d5JhIAF6ZTK65OiqU6pfUsde7jox6fRX8u+AOj/JP/mpkiY7Sec/ET1sRM31MZeb7CAq6+
SNTsxro/rz0xRyy7zMkhqnCOimKr/KmA9nbsg4w0y4ocMlSFWxp3qeZDOdQchetnZX91UfT4LQee
/xRVjBGxJhyFydydOKq4TnOM8qv44Mq2FOBE09iMSLQLM/vXGUCo+UymzR0cBJsOAjKIgXe5eyrj
vw4efmHbHf9W0bn/CVXOq34aoNYjdrSGM1G2rPeKkShp38c822sWmqw43av8xSPLPFCLeShm5TaQ
STDtS/ESZheBljEK3+Ru6tzVVs5DP4Zeqz6mzeojztOgOEjzh62AXyN0cwZ+lOEtsa+qOvpzvu9W
eKrwuYxAlLTnPtpXKszhVZG2uuWtduga429beTHsimHuKHdl2tXLXSK9JurIpP1tVF8CiCnpd7qA
btmkLY2TJch7RpRqce2n/pQW6jUXYNXUl8XFXidGsfgWLXKJfpFhnQuYzvVz6rhIY/tG/jPv3Nx+
GXPyKtlw7fWq+6Uywj+hfNTaatcMvOH9oHOumd9DD1LCDaxMkrUdMuszjJc9PX0v0bCf1VcTWXGF
hSBp7roUPXeA2i0LRmJK4zGB3QdOs2SnTCB2M4YWX9fk2K9V/WoaUXLTBAKhJmKmL9dqJ+zoVpm0
3giEo9W3GmWeqms7qUHNWKz3VX5AQBw5kWyj+z/lMUwuQigRPpSB7I3Cbu+FTZWeZI17MY14AchV
24hS3Q52HDpNambOIDdjEPfiK2rNyIcJRbWwxEcrREAitJHuUIXpvjyHkt/nW6HY+NtcfAeTNr1J
3O+hflnGF9bPNj3YFt6JJnFLFEnll24I16RBYN3oLetURgq9hRPGaaO/RLpqtPuwhGKVsbXpmW4j
SDgFYUOm4DGbe42awKa65pZ0aBRpcixJ83RyOVReVNu1+tugJ65SbhftU7fgv9Qg73ka1M92ZsUv
UFPUJVwJnKX1IOiI7600xyTIaK2bUxvXd8NQqNweYaJUDzG72KeKfh4J3gQmWJhiLSAsSo8Zg7eJ
AVegfYiYjMo4HndtVzyN0yBgtULYLpJ5YytoGpkvE8OcY1pF6IRSJzZtIxQvjvi8TRuaZFDTxYXg
OXZleylU27E4RaS5PmndPzu19gVBI804VFQf6e5so0PVtfpHl57Mqtgl0YA3bkjA94tADs/66KfU
h9jYsjR64BfprFkkwZIUUJ5SjcHZYYo0lS3tDRq3xRwd8SklTJ1L8boYe6n1VXtf6UE030brIGgz
xR7A29bX/TOPdeT3NF1AZ4kVrD6VwCM1NGAK0izFS2cN3F8xX2kI5povCWlK1n/d3O7BV9hGq94p
2peauomI7eYMvS2ZBxFfDd3riJroXDsBZ4LoTbhZBjaLfN2yAdgYpLC0WpY34GjQPOQPfkVZ17CY
rhbx49a7qLF2wxL7AwqEQWWxbN7iyWuGYdvk2q4RvYB7Y2RK0Rwieub8fWuuFXDqYH2bnNsMv/34
mfc2gTXaR93+AJyFbXnqo+SkVNtcnZ5W+1dYgN0FG0qr7he98xeDz6GWdlb8pQnaTiQX+xlpUftc
6WrHLuVP2Q6ofHTbGvmL3YafbdnQPJOGiEhQ482KcKXK+ExMZWXyoRiwG+69Im/VNL4tYeaEjUXb
nXD0MEEJUUnocMduCbrWJO5zrgb7Z2xr2RvkxXIlJUo8RQ9/lQo9Ki+1NnQUStY9suFUpqig0LWK
/wP6IK65yddCRtLZUaVlRvYBCbbmwgDydnRD4Wdpuh0a+xDPM0werTGomCYI+WqOwMZqfXbirvKB
2qpKIDkbgW+ssUwP6dyAS8WXBlNbAzwyZOVRgozTRmW7okSch+pjUmw/sbIz8txTlqTP4cOgqIE7
DYz3K76VAtWNYRiyJw/l4Bv1QyF2mvWDLFLruiLtrCbD9suHaBeduzPF5MuH8c4YN6tVbG2k/joD
lWA7SfEmVagUtFvPK99AL4VFy8jWy54xfo7rP9FsVfZODTlZi9ImZjzBoye5kXHt1NNs2sw6tUuz
dajqG7Xnr/jX1UT/hcZThgKhZVAuTaZ04zOTGjYYyXDn4l7W2atiLcZ5geYGS8hZzR/qbSXT3Hw8
m/XFiN+kFpR6L5fV44UrE3InC+OrNnjQtHc0Lf6QYUeTURDHWvNXI+XPnNF6T6Io0BLIigYULpOF
7Sy9taNvh8qiv45MmG5mxrFvSDja8TyWP1n4FY/AnbzC1vKLyGBiwi5S/Pg9KMUiK15r+Ovgd7gj
5MsoAjN8DpWTFvbxJcO5qaFCvOnz+pPU47RPuzcrD/rc+NWLhH6SMdCRi9Hl56OUr7SzMRG4P+YQ
K25fO1n/khiqY5APa05Ojho30/pt/1DeERSNNmS20fxaXtLnQAyXqjkuMYIn1KuWWsDyF64Rt1sj
RontEW9nLlQg8HRtJsKlHkNtCT8hw+xJWzuXME++c/kiO0HC1aICkdm6638JyX6FwvEqvLacTuu0
S8KDap07PXUijphsfBvbK6QT1PJUQKT6dgnyhujUxpbrSIrujzLXGgxNPGb/Rik+Z0zjoj3M0r9h
sn0O7edENL40vQpNEL064U3Q3DKT9GedWa/IkTOMHSdt/hwZlr7t25UMEMZ/rwoHeFPlmf/+qMYO
IiYGZF7aKuufEjaxoliPkUIrITiFBgjUjym06nK2cuOhYlKCQt7m1ee6kPgxC6ddVUdRPvqw2ttz
zs+BCzb7NE20U/zG7gEHwkMqf8WAAFbtNiaYfI9Xo9LyxAUMXxcDyylIR77ubfqr1dUt6hiChNLC
woomdAWsvan0W1gGClLUjQjtkzSII78mH6YCwM6S7VgvFvvdrrHGyywvuFvGLqkJVYXQLnOIa9Gz
fjYEohjdAuag+eP4FzemdUUZ0GzGuBwuQwyiz7E/w2tFsbK4sozPwwaoSp/kIW2csRZvJjIUDB6V
oV/qUgsSfC77FlcyxhWp3FoFPYgSg/ewWLywKyLKWQ1j95Ho9F7X5P4u6z1bRwnxxlbp5ZILEHSk
TfpAjY4zFUi1KaxNo6bnUvJyBCJDRcCcprEumhLMgmzheszbrTpKSFpnMEAGsedBim7RmLvLrFlP
/bx8zhK4oabLrWupqIcr0742Cp1j9nwFcc3ae/vYlDs1+qts4tkT5aIxiIp6ypzKNi9qB6ucn9Xw
BZV67mXpv4amjvk+tFyadXMLrWeNAGv0hINMBL/1NmffIctX29zj6UPhcIutl964zzqorvIqAxqm
D0XQPRWQxRp/jstjc7InvANh3DRP5gLJFOq5sjWTWP0McasWEKfRCidXhaFrM1zJo689lrsB4jxc
Gxsk1dxNbSY++7XxJrXB0By+zMm41ULTLbJZeZGtn3CQHK4FvUmSNyRSFBoYCDJarTZRBE/SVytH
OFDSz64rfqM1BiW712u3a9LwTQJekIeXZAaSjQ0EN52eZ9vYnFVeH1S9lewWPH4bziFLNxWMANGT
MLa5/L3EtPNZGrpi7btIrCPgxbBaMnQyswm2HKRvnON6xYFpBmX5p5UGBGNPJNGsDAd5jhXCgr+r
6W4M+ITA5IWwue+yoFuKrQGKFw2fFSnpQ/yCEwu5OyrEkY+b42F6HSakoUIu2VZSVwdRUVfYIVMk
254xGgQdbGp6/DRp65fNM7RsziZvWx+dKV+j0v5X1AUDNPilsRQS2oJHuAOix6Ao2rfeYLwDcEuN
8UggcSr56Majfg5MDFEomAWEiOW2LdtOmz5k6nRLbGIJegNCu9BQvegG8u861cN3gF8OsObXUOuv
kW8WHYcSIx0lbC+7EGQMTCJdpeFk0efidOwX7tLcyXVEzaJFTjGBcpKWPGDrUgbOSZa5otKfC/6p
ZKvXj/1ukBGBrNaBetANtuJZQdTSWk7eJ0ESLvQYA89I9yXiG2uUY20+AUEe2xHg2zIuSlRtkU8X
0dS+z/TIlkOFfwi1GgnPZs//LmE/WJaXNRAmKr6WF0sn2rD+m0KAvGq234eshXqO2bolHM6FIcBl
RO1jTpjJOD0ha292XW5b29VugF9j8VSmoH3MQrIbVXZz1AaUZpbSIjaW96HKMJx2bprqbHURT2En
j8ylOFE6HW16bMMWivDZmAwAJFM/SaZ1M7PGUcJTtbRPBhO9ZsV+ZwEWWw7H2CGzmVcgwKLu3mSI
U6Z5WwntTJse1N0rPOSCxyKYpl+1MQ9FanvC4huG/+LPewHdbYtpG43NLuGvpXRo+MfXSpl8Pf3H
wb9dquKQ2OY27AKW43g46q8hmp26ptsb1UpXKU4Itruao4MMex+HH2HL6ciDgrgmTtanOtL9HnZb
zDNQrPVaExFXTdS5GBcDqTd2a6hn2WnWX4FSqw+HXVP+sykxIv7hMTlNaOPKH3u4S+I2mD/owOLk
M5IhUtCxDW4ifU7kdAvD5kcF0Wipyc0Wd6pHTGQp6nE4NyD+TFy09COcLoynVQ+GVfMWI7qQTF/u
pZtatVs71vyW+HhneXAx2hzt2NIDzUIBv1TbUbpPTRYYJNnayUGd32rMSOpIIZqQHSvpHjSHoeSt
k48SYOTjpZ842FMCW4ZvW5/irVDDXaab/2KKYccmD2ZTUCuO4a3EeFMgyFMzA5UZwgRDOSTMQQLz
ZthFx268TVMS1AvWP6Pea1gIMAV6BCo+fPCD4JOSRshOZFem2LAjj9jnK9Ay1qRIn/cZag8dlK6I
b63xJSU32XDxFyFf+1jUL7X+NuHllYZU1+GjKlc8oOn0vcwV3vq6/FCq9FInhNh2Wn9RZvM1XmXy
C4rVqe3lIOWH2iZirqMWztopoGIpW+Xjc4hi/pomFsSW7wlDixzFP4iSuI8PYMe8W5yelZkFUYX8
PIPKPA71JQ5vLDNxBSl8KKKHbdJvhtTr9fRbBzidbov0yryfNOFl1KGuZgIA5GhCbB327BtA8uz/
+z5DB65P07OMJHVFaWsv47ZnObGsJN+oVnlSm8Vd9WK/xLp6pWgKTazW45lM+tmzBhS4ihJxdudK
UOvLt2qZX6X6aeaX1RqcvJUQuKgdkqzCjk6WPn+iYK8y2xtDROThLIMqV4/pqAqLV6UFzWcFdqO0
H3guygcT/kh3YLKZ64Vdl9gNrYTKWtiJ68jcypavtLQTJqhLyxNFM36vto7J20w2vrC0Q1ZALvdW
uJ8z7SbS2M90zY3sGSNGUKeBIqEsRdo+CFdtgzI9SVZ4xQzRJ9/TZD5Hy7se/WD1hcpnCzV0yVXj
q6I/p5J26cDZW7M+SbPsGMLyK0M2ruacoYSKTc1niSPAqZh8rIj/kgnX1URCW2Gl4tMMM9Jmx4YW
zXz6/7gu5YhKlYz1xGokiLMGK/Aw8D3ps7/GaI4wTM7l3bI+Uf6t2ncNWaAheRjdWWKG4UCp3yxj
fWFn2hncOqUCN2JH8mnEBCX1X/Oancz8sDQwHVHlJmWOtcJENLRss3kJYis6SWgNmjk96mm9VyMd
j8ys+0Otqi7+Hy/XG1Aned+EoAZJHb+1mewJFG04bKmNRzFcdX5fTKeoC50IeqVaF3T5a+pqlunm
1YSGrmuUz3q1jRhohYhX6d6ZrTPYnKhbGhwArncq4raJNgADt5qbR4C0Z2364OAdlLu17ETIl+Zg
s2TYv64x8S2o1q8M2HV04/kQ9jN6bqvb2azMofVSlwZszG01/Ll66pkklAbQQPTBZIU33q9SJk5P
+q0QyWtz5rRi4C3Ja4SJdo1UKq0lV9Gs3kmijg9YKYt93k1k0QHypqnbsrlHidvA1zTTtDdr40pr
Ve12evXcdbclDjTNFYl2qEGIFe21bypG6IhFwKvyUNs0DZa0ypdhXTVrdvJH+hLbilae03nAOH7H
0raz5TKIlEwNVmX9no3rxGxWrxdb+inmO3Q4K/rDEUopDsG8urU6YZX60LX5oqPbtPYNyger28qx
8jV2NSLjYj8DxKjl3hp/Im1Ffp58m2oOFi5x99nkgr31VXKcCQGnyc36ileWtVBbDwIGf2WWGOYz
fpf/cXZeu5Ej2bp+lUHfczZtkDzYMxfpjTKVsqWqG0JSSfTe8+nPR/Xss1XsSuVBA4MBuiQxaCJW
rFjrN1RR+mXPRt5fSyzsRjagIigzv+6eoAxV9k9fe1fEZijLU2xc08mkTdzDN5byo1ckCw1GfmAU
h2g4FXq0xix1WdA70uKbIvluBo99wT4I19zaRy1Y9gK4uHYs0KYKC4si5divWKUm1Cl/EY0oRPqz
BkkrKLRyMA+F9K4hmRvBGxYFNJgRpFT7Gdx8awmDyEOXrqw2+AzNY99b0uLtsRpUYdyuAD+rwpq7
TbNIh6MuEn6ZjpxDQ8Rnb5VySosAUaEkJtGmz65i9Uolv5HX1bBDM5bC/mxAB8nsILQOj2Pjy12m
2RaGrk9V0thSMNL1ddVc5/U8pszl3unuMk9IskFn62/5aCpFYcQKHyTQHeAkQCp5V4DJZ6H2YnF+
ppsAvkpqaLwWMHSlY+0BRcE3NgSMZ3MoVzW+Ed0B/5qOpmSwvYKsyJ147pfJqu3bq6ykuXHw633Z
f+/1RSCMuRruq+Cm7A4CwKjqX2eyxNT0wu9ZrG9Ny+LtvdrZqZCSnTDp8hY2qEyokdILaceWYznl
Poja1JGWZeQthsrapbaNnx7ELY64aUVfuzMeZf3diBNwXWLnu8NDkD/bSh3DW4HqkLfKAnbqolcr
4A/hWgoAyFp7d3yi+oVjOl8evBTVaah/te4skyp7kJv6yqcdU5sIRxd7qXGhiUlLr3Dv3WCcFf6N
Yfu7nDetOsqKrstcK+ptpR0suTdQRCWFDdwSm7xwI1flEbIxyd295aZPEDUAANAQWOFftgzUrRMi
lNwYgEr6IVn0zYthaJSLasoDbrZGF4t6asHJv61RKjfnqt1vFbnvF3mrI8mZXKVBhDKLRxaWNBXV
FdG43cqxKkzKco69eVevh5QCRFjA7qTyVHflg1+krPbSlbGGM9BY0StVPbmSIh5G3T55ITjfL9zG
qLe2QuHAtakl6Da4TasDJgoFCkqK1H/Lh2ugnaHyFBbpfChRKgAPn9N7/m6ytXfuXU4TyIA4YRcr
Jyie9epUCMgSPXywtovfkhKyc1865Kg1yH4lfzTx6i3imvSrrV49Tb0qcmVnjVoQWXzK0C4SqeVv
0uamoHBMT21QwplLEcyicWwqbItQZjrDWOXiJ+ZG6BwF3dZp31woyrbHAc5zbuyGNCmx+uw6KQCp
wa9vOHli3GrA7WuVa2c8PWa0QjT5e6QYT0gfSWm9jaPgu+bCx03i/tbES+COqumG1LPSqXk1pzYC
+KTAaliWrLWivrWQ6wG273uvfbVVfWkpq0vLrLd0V9YZQk9ZFN956GWRNw1A1dAWJEXHmQF0X6//
cMPrOF64wLNBhfo96Ib+5KNqPiPPRj8A6K8nmad4GOZa68yDcumV5ataZWvW0qIpvX3NyUkLpblB
99GMaF3nzlqlMuR1d3pPYibuLKqui9Lph7kZR6TYqGNJcfMejxPOX2FbttbEFYCd3LlrddwMrXyd
jekFVbc8+wHlt25Xlg+bDX8qQY2cZ4V6kKsrQERWSpcaPaPUvJbB8AWcL5QQMWcB/9gpuo5UAsob
/EXPjxZDkrCPD+XRbKWRE3lDdScN7vN8BfEWLv7Jpxnac3p7AC+KfoDMU3euCm+MIsPKje+teun0
twqaLNKWZQmlNbNXhfSjrQDWBKvamHfFD3DfLsa48m3p7Lz2vle2jbMJXWnR+ScnuIrAntqLTr2L
8lXf/kzipZ08+3TlxQ/foDn1WNFF9b97xIr2UY6WJiZU7UGlwCklyNMknGeHkvN9fOpiKuaWMoI8
/SvXJLG5DgkadnMjjEXSHdXmMdHvrEZcS67xI2PvjKwjOfBCbo60Jku5fsi9XW1/00iWM+rgUeOk
y9IWzrVVt3O15KP5cDxqFRIYh5Uca5K2Nq/tHLHDEpR9Gpn6XhtJtXluIflJW3xeoHEeKyWZaHnE
7XDRDQEhaoipMcbadVWAxtLSflNLFp2otNw5ZkpYqHt13QDAmufQrpT4Wy6/RkG/zuGS9Bn2tsUw
IIDT+PySse81Z6sExbbI8k0kwZaKpLUCCcBCESa+8kY/mG7pDT89a245wbWcVjYlZrHLFJmThwJ6
mqrm1qbpX1LWy9rvXogDfKKSwAh6G8pas827JiWLBw68LwwSoh46Xh7/QHfuypM5RKdwggPvpjET
wm+/ttDI6eJ1Ja419VrVthYlITqQsnkVcVQv+4NlKDMjz4udbnrOIvCMJ3oTCI7Q5i48JKRoLHp8
8UbRX13V2gRwvMKBjnYIAp8uh9doLHFtJlQ4WQhkycFLbIF69WjN9Kq+pnyb6SS11rArtPAQa+Wd
rwP5laIHyfX3DtgMQ3KPRulrMyuDhFYFG9vyNuoAIQKFtS7tF0htNDQAkxu0f2Za8ZgF8BnaZSpd
OTWS0X1szLORfhTSJb6pmaoNwVUbmcoiJNDluQDdLTSN56xuqW7Tmk9nDqdFT+0gC/hlPKtz+UnK
ne9SQFuYzpQQqB14xk/BZl1ESwVgvl1uO38lfNIVr393g2Cf2CDYISqQQRkpRbp+RHYm69qulyYw
Nk9Jlo648Vz/UIHNMWSqFGN+HsHATYS9UwpEne5VExk5EyxQSGGXzlqVLwI48Zh/G7ALS+nRVYuF
TWegijwAGzcudwSsOzDyxTDQ2036n7kNDESiJYPoS9NDiLLiK5OqYQHAtPaBFIEKnGn0A+MoWZZ6
fuukybWIvBO+ydsutk5ZfQhaRJXq+g0gTSBtLOnaDY0FkhtPiuPtnVjI89CDnECWTxvSnlHDOoQO
GKegA1D8tRyVMmpd/U6MaiJ4F7rJEJt2C91mJs9fhm8QnmejZOJNO4MzeEEy8Ywc9dRcNwuDxpBV
AwSfvvKk+6y6rZzHCw8w3uhvHsCY6Kjnuif3kaYqe1lusxEgqhaHXvUCoIgG3SGlz/LvddhCjTUK
g4zeo+f6VrsWbSV98EAfXLiPMwK3UxvesFKTorFB5wzdcZTPjeCz0wJcDQvwXfCU1GUezTEap+fp
SIeAeoN8YWjz3CuYSCAXlSYGYbIzdDrCumh3CdeRIeR1S2p5oKXvQuw56d1Ar43raN9o21bZivq5
qxA6KJlgUr6ubLiKsEH86imP1GUg2T/ZxUpvw/qlMJfwNsUsp/aglzeq0c/VnkzN5qHyW6//lhCG
y2ctVzY++A/ZhmQeuOLZax/YQyE/QcmcWzDMnKzDeqLeBIa0i/QSeD3K70NNRgtxnomtwcWPZ8K9
x5HELFA4y1nZz3IDrTLZ5HWxUcJql3gSWCQdk1aywp8R5wM136n8WxfBvNPo4n79Sc+4ZVpTE9XW
i8vG9XJt77WlBBI8qhwNRctE+u6nMoxyn8rDz1YFLaI3JsdMocrUWg1kePQqgmBo6t1rEUZj8T7K
tgLVRzR6kjLZVy2w3DxUi5vOJGNRU6e8b20R0IFvFWp4NsAsqEg+DcFogF9aW6VzYcFr46T43XoZ
5+8nyecmC6M0TuQBd0nv6noR75xTuvZnL4vHchNWM3kNXkaefZPm8AUBAM927eyuXlgzKu5zd/3u
zl8hVh1kAN7LS6/53NKZKMZ6lqSWkulqV67abBDekgGuSPkTuvlPhanOMluj5uouqUeOnT2gukBh
/aCFdqVx2ECTkpZMVJFy7mp6cA359CZHxf8lKL/5HDhiZFqNU+6dbCXamMDXaxcp+Z7WWYsqq2yo
R7C7p/ZVzh4iY9+9G/04gIkK2bCJk9tAe5SQfsyWQHTca9lDimvEPBzV1oK19a0BdJiIHSRevV6C
4bzBf3pp3lFqH7yH3ljJaH6EaKAeJLK0emGS19JWZ53s3O+VAswdjBOMy+WgQyRfJS11/DWqi7cj
R5Ti83trAuCBTznHrkY+aK/o6mWntn7W2GzYkJnxcbiP6GIN2TWN5C5DvEDagTItrG7WoszWzBwE
rhKKOpTK2kfzGz1pQ7vS2JtJgutmQz8GFl/ZbgViSHV4HKXHYu2+QyEYbJz6s8xY2RzsHTASmKkN
gEDaF0MHZO3VKz8ejvAu2TY9T53JsmD1uqeocCE66Y+Rqp/84OCmAH3s6xhMJSoLAXWvcln121LV
AafeWeqxdt5w6Km6a63Ll0b+MiR7eFK03x8LiGUCt5KMqIM6FFQfhfKcehcSJ5T8rtD9Gjlx607N
mlNRJy9qaC5sDnIKeUyccHBFfA/Bi34fGvac45FfLDvkDzhBk5bOrOBFdfBH77KVR+MY5+vM3cTO
cykfE04H1CIy3UKQFz0vFYkWsFqbMCKUakc25oGWgwaeOOGuwnYNZBas4RAgzpKR+Wo4v2nfehgO
0NCC8qHod3WyV4FNFAC4AQbmAVx2P2BTMOp3CyU6R4bDqbdzQ30XAyUO3P8gZpjdqdYPcXyDtI3i
bm2B7o+/JP9t8XcvIdeF0P3c76XqP1me9xgmm0Se29lDWN1kibpQGvdWIpmNmwYeN/5miTX3augy
peatuzScgejOwHXWcXr39XrWzoj+65PtqFbUIJDRVzuIWqA5ZJJXpqsU6SjA4HMsjikyUoqSsx8S
CB7DSg+9j1JBf+1q/lhzojdV+m9JHd9lUb/WgV3FNPg9HLUsfJFcsDNFUW/agpIUbJu2yChAIFBl
+ng9iwsWvL9XlTatSVZUSUXimr5PnHvXl9JRQNLIDgDCL7gK6L+NwaY1kf/VQb65CiVrnlwFkfES
lZeyod+nc+ZUyd2xy1REZRodDHWWHjl0cPZDhaAmlX/v73UOG8bC+eZecH4685qmau5SirKg3/Mc
Iceax+JeuqU7NGqmpn9zgMlU6qyiTXQ0Nw6gjwawekfxXb0HEz88Gxc0ks8kwOZUjD3MJcXSAoZw
n7vX5DV819/LG+mWE02lrK3X6qBcGmnU1/7rzks+9uvOGyuBqWogzQ/tO+5s7HO0EsEv36o60uDz
Yue91RcEg8/k28Y47z7t8TWqrhGOUOqVE1Lk9iU2UeI2yKAUscCvV7n1+zlsGRPx3EQek5RI6q5o
E8FWQgiwQCAOaCxytYYbzCwQq7EbrUC7HBIwHFl4JfmvDurokjMAJ+sWcXMcQCpLb2FOHdwPt25J
86mQVlay80KirEJ1OgMDX1J1jJuFEdsLDfCuP7IN8mTt0ILkHIjOX1hat170qih3XtAsqNvN2VML
5VAiV6aVFGtD/3udHFMg5Oh52BFbhvKjwKez7la29Jh5r0oo3xQDrccgXjQeGEEFNWg7oGUg1Xjp
Peb6TYPjdxUfAXx0GUYM3Y/MRzodT4aa9k1v7yQbrBEZ91WbvHbDg1rQNvLiY9FBouEkSqc2oGnm
R5k5//oTfEycv04oyxgn2qfPzF7cWHafQQhAywuSI7q/UvPsl1RJwLo30CAEeBGP4/4QKTeSfs0U
XOfoDoOiar1iBkSy0+Cth1TMI+fQ5ua7pMOOiauRyvecMXdkipJUgRrMOrwbaCvI6+w96DAw88Ia
+Lso5rAAcpOzMHlIuFXKkmb/oZV2VXSQrF0T72yhAM67j8BrREAro/Im6zd9UJ4a2gmRTaM3q6t1
RNtvZnjejeHbr6ljzFPrZ+nsHcCiMuSwuLqjo7jMqu4m7NoXzWk2etfPNdRXugixedU96sOPLtlq
1cEchgvJsnLuZDXZB+SKkoshSppI1dqTkDCEdf0k6e6D7kJV2jkxisLIHTQXThy/j6d4bvz6QUk5
2h7wjLyv3EzcmUVYXtOJhDASp6mNzn6SIBITmQvgdSECeZZpnL6eSuck2PXxjj5NJVkaZEJTr+2l
sqCLOzjJKuzFnVSTGCagAhOzc6FKXhtyRQ30Lc7lZSOV4HlbyiY1Ve6U4qkt+9al8HIuiZgcUzrd
dmQ1tFMUplp6YQB35vKz84ysdUCvAa0VS4NiaG0MjerUAuxlBiD8zbjLbvzmuX2QOAvQNHxpj3w9
VIHWw14CE8WKB8BORoG3CWo8L6JA22NjBs8URVGxVWf2t+o9jK5AsfO4bxEO8FRv2NG+FXiFkAq8
kjtKwDr6mXgDtySVy3BXolQAhRrTuzVQ9SpBiW2W/4A5Xciz+IQYpqUvw/IGNZTBcwEi7qnZJxcM
Cz6k/H8TA/TJpqL2Sp4OqEddoQq/0jbhjj7IFdDNmYddtTS7t/Aa0+dih2nr3FvZoC5nEmZn2Urg
+yQ414ULZ0ZmuaGQN/7VIp7DslygxzLXKQU9a0tYdOtoDp3xGt7EMVqT7F4hrwwad033cRut6029
95bWCu7WhXV3NoWcbGDCcp1CpDwVts1zOP5rdS3fwH1FYBp78XaBTtNSbHnNs26mLxBHnb99f3AX
4Yo8ZA+tPL+wkSpnTsv6ZJfzhzrsCN8qDnG0ORfQVebjKxIz4LlzlARm/sp7uLAGf58fWPoknBdU
AMJwHMs5SHfJFh+EU/+Kovc8Wf7NQpw+iWd2BfKkUHvzyrFBpefh0VKB/yVdqF74cmeO8vokglVy
k1td2JpXijRyLWusdfIgRZBdWtlRftFj5kx00CbhKtHsAn33gSIG7dWsrRd6/8D2A87BXLUCm4Ry
b5FW25eynTOBWRtdEj6Fxzptm9yJQNk3NZr1SGFK+S6m0ouKHWot7SJTsThJLkyEM9nbR+Xm02Aa
rVw9imjRURtaD/KzBrFcXHp1Z9I2bRJXXV1kfahruPO45k2TwwFEjfHrCXyutKRNYpFpxlYqvJoS
aJEikRQWtPBDzxbVHMIGutqdGIylbMLPzYDzXCsdrWXfQNUKtwBvGRseySMGsqhqa4gU1HlF5SK1
3Vk3yDWAZBUVkh70JeY4aLHLkr8XpSpvI8uT9zUSFYuugi/TQB1H3SqxvusqopBY+zqg2vzBNq+s
WEFQ1HHQ3Ipk+2eNqu08yjq4ApGeIpSA9t3Xb+Jc3iBPwkYiWseodSU+9DcBaEiMAN7ibKXSRRhh
/XOgV3Suvx7rzGyRJ1HDdLysTiSGSgNP2VpJsQK7qy26Ecr69Qhn1rQ2CcY0j4sBeCY2GSUKQkiT
ExHniDDMVOPCLnbmEGZpk/flF4aAl8QQnhb66wKAIWLmnrFsTPB6hmLKy7Yzy4PaZM617xX1Looh
5qFLG8AIy4ZFQJi+cPQ/8z4/XJ8+rT6vj+nWm6JjFuakqf7OAgfW+/mFz3XuZU4isCQ0Ecid219J
+QETCLVbWTaCN5fcRYhHv8kGPvbTTzdfNo6edhp+Bn5UUGhHwrY8NKq8/FsTQZ1EXbny4ygHynsl
LIRvdNn+UaLqqpbtS9QEl5bOmdCuTkItDFlvUAeZQXry/joA6B6nzS6IdQpE3t6yh+tB680ZQu0L
VQdD8/WznYmL6qTSkCOIk+eO2kHYe6jj72lwoYIx3vZvvshHb+HTF7FMGsZFznVdZRcmo/IfQHIF
Yqi3FMPi7937JO4Kv6rzJB3vXaKdbq38MLmw9M+9lcnSL5DPMIuYK4/SblV418oXDLDOLAN1suBr
LE9jR1K4cLRAFblXFoChEfr7+oWcWcPqJCYWZeu6ksrVDdOb4dDhqGjZX6jdnfugkwUMjqhzg/HO
bWipMuSmkUif3Fr6HJzn17d/7uVMkigvdtyhiUDf6CrcdI1Ot0Ad4pWD9tfXP5PNfPghfZqTftIO
Liq96UGAZnflwZkppqlu9QYFQOz7LCYqsdeOAACkKlKlX496JpX+cGT8NKoXgQ0b9CQ91H79koaa
QZ1ei9dhhAJEGtbQMpD9/XqocwadH+n8p7FEXaeQg4bgAFUoPMoPQwx7ei7ddA/a7FIR98xX+jhK
fxoj830rwyg1OFRaypEjyX1kbnPrJTCBq2YQ/C+ZBJ+ZccpkeUedbyuaU6IUC+4eKlDkP5rdXurh
zZVPjZddKD6cWevKZK3nsRTpOpDUQyNb/kPOh987dupsvv4kZ5bkx87/6W15buDablYEB91dNf59
0FzL2YUVee7Sk9VOs7uSHD0KDhIyorHZIem7zIsLO+q5tTJZ7q1Jfqo0vJX4ESH3BNIXYmwKqofz
AS3ZS3H23CiTFW9oQQOCdHz3NN2adfGTjkyAoYQz69ABefv6E5xbFfJk/+4tpWr6iFECZLiKRdDg
2oDAwwyyXi3tHNgN+YUIduZ55HEqf/raoV+FOCczEthjwPvUUSH4WuUSWfoCF4kLD3Tmw8uTPdvG
GNcJU6Qne/tbE32PohKFjtevX9a5a4+r/tMTVLFhO50fx6grnBoIuUh3e5V/4fWcWdHyOOini8MR
KzUV5PtBP6AjX8OBowB+kvOlnl6IgGcWszxZzHpVN02TMEJdPSKVBoXwwq2fey+T9dAnmZV5rQSr
YugQ/30tIZVWFyLQuVkzWQWJVLQBkJzwEKgLRDJkZCvQmxu5DIscEb5LHsC/fzemPVkGepT1iWUO
4SFF1E1Sr7Vo+/Wc+f2OgP/or58V7JleCL8OISLGTBcKj6ZOUwCEqZGoj1+PceaoZNqTSa8pVHCs
wA8PrRugNS6Spr9WpKQGHEw4Ujyqk4M76jzbabAEqtcu7SHRNmQsL2FlSRvFbdoLsfHci5ysEdtw
vDoRWXQou2tJv8IE6cIkO3N+Nu3JAim9PrLyKI4OGToTNn0DqAOw62f1q/NUQrLFuewS/OTcQ0xW
SjYotWfFeXQIQKXn5mNVXogg52bDNMVVkmHwhB0erEFa62jIFNTKfVwAzEt76u8zKtNWf51vdaQX
UpYwQi1hKVAhznJypPeqQI5VCxZfz7dzTzFd764PJMmgEx7Az671u9ABwAD2Ih0u+baf+wCTVR+K
tBdK59EuUuPHqKyAGEvfv775My/Imqx0L9AkuxjC6DC8NvfKS/buPMGX/fraZ27bmiz2SquaCBJ4
dKh6YSASp34rdOlCDeLcfU/WeIWGzJ/wgxr4AZ6Rj2Ll3Xx92+cuPVmznQxOMQ9cVhaeF7QtQUSq
OlI2QyDwhEMe2Ynsv/mGJovYzGJRuxVvCHoOjl41ihJfP8Pvt0/zoyX9efvMMWtDJo8ZUwHv2Scr
+WQn++z50j507vqTlWvXpZFYLnMe00/lnh796MJdQEme0e78+hE+suq/1gVMa7J2myz1PXlEmNTG
LD6Wz9lJumXD0H5oc/e7tZk7SzDEX491Zqaa479/el2BJAvZcuTwICWA1MylrUkXrnzuKczJm/Ja
R+2jcSv1JBRwUhenttLgVIeyHCjIUoa77eNNkcQUflu4cwupMrOlJcr6WJWpvk6jKt0RKJ3l1496
5suZk7eqizKttEwJDzk+suDTntwHYwSPzeAZfD3CmSTa/ADhfnqbpdzCXMfM8JC8wvUGbRhZs+ib
+mreOE8cCb4e5dwnm8REO09NGUuF6GB6lFmpYqdFceEBzlx66gnuZXIL5p37lymyxyaWpoFz4a5/
nxuaUx9vOdb6Av4P62ZgmiUSzH6tyTqUItt88fWLOTfEJDKmsok8xNCEhwY1L3jySHoIKvqXzmHn
Lj+JjnGd9PjpknfEMe2xfe+vW+9C0eVM4J0aaseyVmEpyaXbGyS7MdQpFt1zfPf1azmXMInJGu9y
35CsFqgNno3dfXMC8zK6QV9XP8rr5kf5cmGYcf79JmqJyXqPch/5i5CHwN8N75h+9I6YIWOmrH2a
YZg2axdm6ZmFLNRfY1bnO7bjg1s9gD1Ag8uoEBtct87Mf80ubeDnVrKYpDajebWO2h3ZgYe9LYYr
MH4I9UuzWAG3RuPfutQ+PLfmJss5r+MS22VeW44ZoSNtaoL+11/kzISdsh8CWekGJ6fg30hIuWGr
LH1PEcr6+uJnbntKadBaqR5sGNBXVYaxBDugo9x+XPm/Xrv/476lpz+nTPnv/+a/X1Nk1XzXqyb/
+e/7NOZ//z3+zf/7nV//4t8H/7VIy/S9mv7WL3/Ehf8z8OK5ev7lP2DP+lV/U78V/e1bWUfVxwDc
4vib/78//Mfbx1Xu++ztX3+8pnUCPe32zfXT5I///Gj7819/qGN97r8+X/8/Pzw+x/zdnZ+4zxlm
z3/5m7fnsvrXH4qs/1O2VUjIwhaqZcuEoPbtz59o/zRsxZCFjain/AFKTdKi8vijfyJQwy8DpcLl
z4I3/cc/yrT+80eKEJrCj/h/oaqa8sf/3Nsvn+d/P9c/gNaeUj+pyn/9oU0CDLdlavY4uG2ZQhi6
MlmYiF2hxATZE16G9pqWpzbEbiofvc6zRlqi6RHNNSmQrmqQzUu9txN0oNwHVY7nSD55P91CbEQa
vSeITCC3jYKvhwy/3olVYMK4bkR0lZr6ZlCiZeZTUHdxiEksDGjsD847bWEDnrMLjDE1YUK1A04m
EF5bo4Rb6AO79iRMf+PkZFri2EsWOGzL3buh3MxDA2XgxIV2WmAaZmn6DQzmlWqiE8ioIohP0OKX
g1EdGnyoSsuY5wZszMJmYYlToZVgZqL0LrEHuKQukINQw50e2ZLOXElwPc0y+iEsfRPiriKbPLjr
NAfRv1SITWhBesIxGNOM2wo/PD/ITp3Kr4kYYTpj0+nA/Uuw9p5zL4dass4L5COkRo+2RSe2to0E
YSYlp8SnUISuJ/LOcqqvAg9UWEkxXX4JeRRJia7ksEH571ZGLEPEYs54EFkPiiltdEnfGNyGG8lH
FLjXQmdN89tVFa0j+rmDu5ZNZaco/d0Qwf0wSX5tp3xqUzYStHzuQilGhas6eGBxpQAhvZgXOsgO
Ot+oF0sWwD/pm8zH4I6MVnk0IIn68m1U3ybprcwH9az2MVduHNndjQPbvoFJjbFXjeyWNHBhDj9z
r/kReUgNYagErMvYhBZjymJV2eVTkWCV1Bd3EhqeShMtOxM5NGYF2+qxrzjCiEpaxqGxiT0PR9ug
OeR18iMM9IguRrwLUnWLb/q8z4HxNPbK6MU8zN1V2vINTKzPsAqoy+DF7O17r5IfP+YN7l0xOnXI
5uIVn0o7ttmbxBCrWkF1q/MjOAuhgWs8d8nTBgl2r4V9H6W4QYKazLFqQCweuzIJykJzSMx2b6Xf
VD9b206xazqkgCBOWuYW2YY1VEjMB6D7oPa5DnoD87dRBWBYtjYYTCu5a+C0GRj/AHk/eCJCq8b/
qScupGU0Alol+JmpAsuCW61H/yr19nBu1XmBF1EAOtcBSLj3hYkYZy9aeEbIxtUj8DYOzB+xp/e3
OuJoW2HHV3Gdm3dDkpuIWZk/7MJFRrdPkY8SmPUNsm/Amq6hSTYIcReeqc7tPoX8raK2CmjDWeXC
+565/FqmRKjIjz8sdJiNfhKePD304IcVHi6VWYkNC1ppfIo+QT2ifnI7+61qUH9qTP2UsHDQnEdF
LKBffovDekn93fzRy8LZpmKcBTEWIG2Dw15CvY0MS+wlm7WrWTi0mQq+WoFhoNuri2hvVVVCFcb2
t1WcpBvhpDBWNFVCAFDCQKRCKVnCYMlKGnxesHw/ubpi3mHVni81A5wcLlZZri9Ca1jLQI4jLMTl
MAXlV+5jDYWExHnKcO0yU3MXdfYSavvcLZq9dLHw+vsIrEIR1oVsG4T0X1MjCTt63cULY+2gXyVZ
tyPn1hMvqPriFd7xGsJbfKTRAB0eJVu5kAook6PenxuAZug2lEoKA8aUGqHFojGjOkzXiq2vYzvb
ZU4LrDKzIACNWGG8vjwADdpyjK5daa48zE42xVAh95XB2O27fKfJmjnvqlpFbDp8D0N07kxbvm/q
pSHl96YI0RUazKNf6+vxKoEa4Dd1LznRznDbG6S1nzLU6CIhISaMvOGAcmGDS6qcYKUuZ8mdKaer
xO13Y1iuImtbjZonGGHputga7EtSI5BiL6/MBs1EFu+4cIbKxNDS3WcN0N6mX8q2t/B9sSlzDBtq
77U1H6CvUBXAuTPdhi62m90tc2zWiMSbFfWLq+lrBXnjlO0Vrt8ctU1kphIkk9SZr9ABEca6LtEO
a9M72wrfjUA/qhjau504ai7SdU6zo1qFcPGA2RSC6mhFQTzDVmuwtU1F8yHAyYqwhaGSBQF4qDzn
PRPWtiNcS368dA1iMQ6UbfTSx9nd+EAGG6up74oOLhhYjauqRI0mTTYGQHXayWqJl4N2obL0a6Xw
zwkiFLShhMLKYKb8Oj/LiNZJbfQ4OtRwdBqitu1ZBepX9kpOlZdPydN/EpTPCclHvvG/J5E/RzNl
xWYgSzHMKWRaRky2dgcrXYvUPNYAaZIgVIAlezelDA/AzWq0tMVK0iHEdu4811Hiu/TEH4/015tA
ssPUVVvVrcmxETVuPbF8ka7bGuxp4uPZBvwmd8gq1vyAMARyng86bmd599jg52kG2jKSUozxRPuC
psEqM9gsMO10TBT98KT0ybcL/k1zxLrNyqXQadP3xCshbT1JPjrWgGVduxkTBBTJA7Ry02dVe2rQ
WrR1DYyZhURC0gIguHdUFLoB13UHnKw3gfdTxzXRl08yhklmhKai5F5o4UyQu39+F9tQTRJWkwx0
2u9NFFX1GjlN1zUVxlSRt4iYzPFJYWejeB8VywENbgRWSu9biTwiLkgIPZ5MDfW+jt3SxxPJIRlL
Zoipb8w8vioVT2ZqJ+sUQyer/VlJ7a2GHa231zv5mA3NbV81i69n14T5+z9PMebOhmJr2l8YwAiO
hXpNrK07pB3y9KrrkVfAPwF/lGUZNZtEa14UXIMi4741+qOM4o5ckMNW6jP2YESBoIvWqadustK8
U4vq2DXknEqzRY/xMOaeCeDV0nMvdGQ+wBTTGcn5VbZtIrViTgEQWiaB8jC6FKsK7aWXvL0hmegP
jU6iiEimDRD0URi26vWNZ8PfaStk/TD+7hF3bxPkc6PhI7hlJaxVkowL28gHYPav9ycMdhJBKcsa
z7OfqmhalGuicMt03UGiGVNiRSeY25hNeYi9ZmZ4paHkINvmMdF1jJSUtcsGopB61z7xfNDQntUe
RCmvsvoU6DS+yts6jJe6igghoqgSoBan8B6VWF+H/5e8M2mO3MjS7V9p6z1kgGNeNgKIeWBwJjcw
kpnEDDjm4de/E6pqq1I+Vcuqd8+emRaScghGBAB3v/e754BNYTHbWQzJzlazie3BL0EJVZV+NTRc
rWnoj+3Nlsq0e/zjf76E/vQB5dq6odoGKzYh1T++09xawkwv8gqBnX697caEOmxFeBxydV2oIH9T
azsk+KlYUeZZwDtv/qoo9GdPZJdynKHrDvuGX1sVppScZDV+BDlZK6k6O56mWFeYohGelsQHrc0D
jiI/WsX0dQiOYsI3CqO0N4rv2y7bivLgLz6V27v+4/dvqBwjbcvWIIWa6i+fyiLGcggXrk+c4xjg
78PUuLOZjTVkdWdXyY+656vOIKzmdpAZf5HF+5PvhFfn29Bx3ai2+DVpP9YiVObG5Opj42nfSiZP
ZskO0oaWlBpXzqmOaLbIiu+sOjooo/UXNcDfQ6T/19v/px/glzpajc2qqDUWjAyN3gLxy8B1ITm7
8K0YAkQou5kSMBJ5aqD67S4bWrQob4XF8WsBl2NOqF8uC/czt8ymab5uT31S097tunaI/9VQ0eqO
ofHWPocNTDL2S07KUReUDJtgd/X79/n/dR3nVtz813Wc94/iM/n4QxHn9gf+VsTR9d9sbDcmyAgX
MLi4Rab/VsQR4jeue13l/6vUbDgV/ud//L2Iozi/CfIAOr/ObyDUfKu3/b2Kwwzqb6ptCS5Xobm2
sEzr3ynjaMDO/nADwsjWTdMwdYurX1NZIX4pSXZyVnqG/XBNZWGHiLAoymTvihtpUbSMJpMkcMwF
mmtjRd9to00vdRcWlHjHBDQbzPDRHn9Mejp3m9Qpo3rvFqoKZ78bEuenWfYGQiC8gkWMSKbI1JXC
0bNC3RM6bY4Typ12Swrr9l24U5aDVFS6Zq2lmnLj6c7q9fbQZNgdxhX4gnCJy1OUKAx6GXW29EHR
j6+GLEsUegqg9jUTnwUwIlDsxbxqRKo1g1d2zDb6kXTV5iBy0M0cR8d2AgcRzUp9DYu2RIyTKAoK
MRXuHCGcquqtrR3bJajfBS6bBvbgvVpEQgHBck9JN8SPC2mwQ2yq7cPUQNI0oOMiZMvlnlKXww/W
9g9Nu8h1ElZvhiwYNevLHwzKQhqatfEw8uGixDM6nxn8+sNW+YjZ1C670C1yoBAj7r6JTKGq9hcl
YV3LRT9zhCggGrgx02bxZOD8G6Edtlnpk9Z8mzndMCerOoeSMvOdKCjJpIb6WVqw/0O17rflZJsB
SPMX116GA5v2YR/DF/+OJ7PbhzWG0axBUCRZUv26BaJTGbczZW13r2bhYOXtAJekVTjWOK6NTup4
XccKqxVGh4xzeNrJuuP87KR69jRZcpjXmd3yRXmNVKvmqrTL4r6NsYME0M1a/ggYlFRQVwIw6E7E
Jt2iMWAMdnqZ9iANo+FCIA6ZaxodDNUS7HIzIhpnThV3Za2GES3EXsJMtNBjDFWfYftxTZJCnEnh
5NLhFtaTkGGM16J7zCwLcUmqouB0GmDyijHH9HOXIC2Ag4UomEt3YNgkjQz+hFEaFDKdhtHa+yQR
ubW2FLc/tSmY5SkU45UMa2ljRHFq/SGOG7QxvdkPb0MTUvzTZZfgcE5jPUWMVVfJni88Yxwqtz9j
NVaNnaKHfbY3pQpBYtSb9zbnkgENbNrraJ7GaJNHDiyysFjkNnfKq1iaGiqY7H5SmjSBSFvGc2Ys
LUCqWbsrgTZ6/VzCo7coS7hEvg6Fo4DEURu79UFkwa6DyTuv+wi9GKTdqWy/Wkdn7EvPYhg6+RRu
tNEmbagM9gITN58brIdTZrk7J5yluMNI63QcYQkjcx8sRwOkhC7k+bZGb4y0+0lpFAqXCo1FVLX+
ovDXVa+ts9TVQbZZalNAVTPQDnNYfkZ1yuRxn98UAvZs5JhPstKsD5jIWkh+t4lyZH/mmH7hEMug
zvf2WakqmMDNOJgwxPqeuo5RDhAXORO+z6kZo6GY7a+EAh/rpDzygNJsCggt32lMDNFdyahO2h2l
dfOFgwbUtQWB5cgA8+cwlzpWDGxWCUqHGYskzwIJBHgBXogYqmFgKM058cH7Iw7oRYMYi0BZ9KHd
U27G0D2FLYinsYybT/LTeIdCHaxqMAwhKTZXWWCBWtRRqG/ShHe3Sj3EsGEbhSKXxFIVsRc7dqWm
wfewp8CciWWza+o3VNA4PLIPB2ra0IjknKis7AFqlKpHP4w0d5ll7ftVWxsqB8K+iMDBLE8z2gel
agAK62wBRKYt67nPf5YSBAodGmXN1sc+OGmnHzrKfnujTpQvKokgnZqIPFxrWrW60wyYJ+tGW/Bs
2HVrrm23/5lBQfa1LJnf6658aZXBpANrz/uc2at13br2QSuRUi4V7zu7gUV18weHueQ0UIPxlpFS
GpeG8TKqTQe4LVn2FrM8wVgMUwM4eIpKzBJDdrQsfNBm2LfbvFR/ukkV3/O8DY+us6BGDiet8qKZ
ynnjqObGpsy9M4sKSJW0lve0izCUqTaOHssGb5OGMBbTvMx3hmllV6cxyn06FRcNyMpUFwCPbCd0
9pYTVseiw8E0Tn23Zv5c3EPc619rqxo3PGmdXZINEYxhGT7pE4U+k8dgjbzMGHegZsZLwhLTBHLU
Zn1VCvMjG0z3TZ9LN3BFMt4NdZpeZ6PeGE54Q4bWiCnzpNxmaq0cpcLoooxL19NHiw8RYGXLT2Jb
x2noDoREbBCV7WMZFrcNeu0ycGws5rcTT/fUNzkeSZXMcBoe43nw+xDbXVdV20qKD6n1K81q75Si
tzyT9bKoS5VzKJC8Mr0WU32IcKvadguU253Hg0j0ZZ1KWa1ilDtp09cUZ/FdlTn2YSq/0MiZYOn5
2pgym+/FzDN+zqBwGvB/YxXHnra0AZ+/8ewaI3/ViM9nHg3mjhMbNhO0dfip+CWHOA/31lR0q8hQ
ok9D6/v9sixiY84ZAMvBrk7aTSZSwRks3BE3Nyj2aKD654zLrknix6adGVAmvmmC7JllNT72CaYZ
VnQLzEIUY/vV++9qqK4Z3csQvCXYnveW3HOUxvu2kowm9hMsPYd5tvglqkd/6NVL0mh7W6Qs0kCI
9SSJTmmuM2jcpPexXR/ddNzHzpIGahMhQumrZzHScLKqldkqBm66Ot1bdnZIa3i5UwZs3INTPG9E
BR84kRo7+hlPta3eWaPDe4E/UemqT1WPlbdp3ixwFfxMg4X4Y8Z+sMxmjGctznguGep9nIXuY+bS
NViGZH7NlTp6dig4wUc0oFKuNRkhdi+HFEejnOxGX7sy6eLdkgwKkZg81mE9IXqkUIScEwZvYMU4
PzmL674ztM2q6xduwzJt4i8xRjmVJa1SYaBkeg+ouJdAIOmYr2Io9GvGEjQe1pl6iJeweHFGZ6ZN
x8Eb4wiAz6W2i1vzw0LXrc0FGMwZn5qS4n9slx4EfGXIfi9wm741pUB318xu7jcJJWMDePdVKXm6
0AAYF2qnXVpYG0d1po9hnh1yH6NQ2EguqUYsMZ1L5MlLlugoUsVgvwyRVbsBafcUjvbQRneq6LrL
0gpri5pNv/SNCUWgjmYNEMaMOAO32ZDuRhegvmfkdrVrdQ0oeTobZxnX+FszPQuWCRUHSObem3q+
dFFgL4xKlFltmBtBNybqRcJ3Bs4KYYuYfeOPxtBjji7z6zhn10YK5ZIxb7Oada7dhd3+ZhByPpgD
5PDZBE6F7LI2HS4MtuDoILILW8DpaMANp616o0NOeVeuc1k8RG3KBd1pcuWkzbNqTY2vu+5RqAtY
JyMuAuJVKtUlO7qwa1E9HZ3ASHjpEnFDYydQt2qi8+mHy8/IUj5yW4v3FEaiILaT7QzQtrXS8cN0
0to3W/QGo8rkyVTBVw4FCycc5RGR8FwMb0Xct0wTu1+TsdTroZbZtmrNFwlJ4swRCNhgDw9RscoH
TeVCtWd7joNMtg1pd56udAW6m0PEuFWw4yU+OibryWowZbrNp0FHJJMvD6O5YBSNAdDPwjnlGu0x
Rkaj3aCzlpjJPD8WU1y+gBcLN6NlFyuoGRKCaeKuUV8xzDQQ7DDd7sfY69ekmuQrfRKqsIX6Ti7H
WVmjWlzDUJGBVkzRl5sK91g5i/pqxpA/ItTYk1VXr8myqKuojByEcuWDmpTFa5f0P2hmM4acxsj6
0vlNbZEpDmOyzaPCYNKprfamIvv7rteaoGzC6FN2tv1ZQSq8NLFhPLlZ0zqedjM6ySg0H0qCPKvI
qrqHXl1yDKgTFl5jcPtvc1bmtQkueZNparshTceaBjxvAwqWzphIeoTK9CQiS0WWXuGPCHQjf5xN
fmzaFtODOozMD/XgFKShfeUqLQ2B+OrNyKfyvc0Yw64YEwmyqU8vg1QR5VLtvOTOrL4lRSHWqgX8
FYnGy6BP2oZR04FtP1XGMYYJk0QzXR+r2fWG21PEw/yehEtIe3VBbqja1WZpNTTyQwI7Tu0FAswc
veFhCrVhw8RUcXX7zncaPBsib4rGsyp1ubsFhAHa9MDBEiV7WrKYKbWIZgo36n0ss3Y/q8w6zzK8
xrOqo4TrNB/cf+WNdgzPj428Xw1LMCRKTWM+C9I+la9Jo2rXrqkedbWoD5N+i6iil84sjEBkP5GJ
dsgGK0XHl9XIaaXokfthtjH3m9O/OcYU3wHxsg7kx8WDBkztaLB0rBitZ3YhiRosbfNTWLn7bMzH
bVrRlE/ZIq0jRXWZh5ly3yph2E55Q/coguqObTqcH1GuxdBCeo00AGE0Y60ZHPhmFpofaVllWKu1
5K4q6vieYzqnyxAV6NnK6q80m3DfprpE8+lQT64rxT2WoaLuk7pFGO7SmSCWx5ljViRPEGO5S4aZ
BqU5Jsdeq+8HXRWrbtQ4+0QmZQClMM9ZnUcnJwXjHnHIYn3U0M0ZWOpnPXG39Yyu0hmbyE8EZLk0
k+Z9edv/JOOEI1LIL9UOuUNrSPgZ2Pwatx6RCW7P3TiypgqJ5FRv2mf0j/BU4ohzaDdKzt6y2s54
/1iIEsRT5oRIICpfUzUWTwvT38zaQXPPtJmRBqs390r3+0E5eW059L9yOe/CCt2xvUDvZW7Y2ijD
wKiEu1jFzpD0/woKBcw/uXM0cRwMgRI1sGtWuspsgRlP5ArCSd8bWYrmQMd6olrpMRocZxOa4ckQ
Kv5heDQpCAJ0Bc5TlQy+pqJ6la5z0ueByfSawcMRmofHDvDqhrAHtR618VInH9RJsI2TfN1Yc2Yc
tCHe9iVUxbRedrSs3ofCGG+S2Zbknuo+K3kiVrQ5bKROZc5IXogYRFucfMy/YlFG29js+pPT2tZW
UCx4D+0FRBatJX8qlo0y44buG/mgWGnyOdxW506fgl6R2UPLFHpu2RJPi5KtI9wAj7WdPVI4ap/b
3h3hHiLbmPtB/8H54MORyrnSyq+yjcuPcWqbYz4TUfD0dFS3VSStlaYibVKUrPV1sTgIRBBCWK7y
EqtM3xJgsj5SzTJfp9FQN4qoj/kQT9SjXRIagnYQe3sduEuH9JND+LteaUi/jO7VMqYfXCIht4Ve
XWRL034KmUROSlTqho6QQscRYna58W2ExvgILhoVI2wsVCw4LKs5arylB5QZJdm07RT9a2COfYKZ
jvBK1IwZ4WcunqYh63hux81d2spux5HN8ll4sbP2KawsCX/SgCu+z6miBAqxBsCNebe2ClNbqRUa
PRBfJusYgELpavVTPVAaUSa4njkDt1dhGPleZoITsPq9TDYwHk0lWkKeGKBTqrQIX5YfaSgajJuO
4bWl2pxKpWCtdAhCTKhrg0YxSaLrerup1Bo14DxMB7G46iaql7NmOUfwUS9sj9iUG0V7lpUsdl3e
oJoCD44qNp9Hz+5C+71MOAC7Mv6eZtby3LFrv6WPfexSOKd2CCuj4s2tHEkfPDaf8xgCIxSI2JM3
O5sLZoVF9za8CxwK/602ndu6yrdmhXwTeMNrv9QLKPHePiZLCn+wEsZPJcI6ohaKcQX3MXH36CFA
yw5wRYwCROf4uyd/JwjQ0b0H7NFRUrid6/TlxphiYMuvpdJs6gSQsKvwjLc5ZwSGY19rCUe7aihx
2wKV60zSbFeD6d1pnYs1OBHfVKBIaZvpA7b3m+4EraFKE8Cz43K6Dllz86CG32JI3UM56Na2EHa3
FVp6c4LWUVC4zR0AUOaPZrC/o0W2RThtsSdJHZ5dpwPsMbc30IdFuWM3Umj0DSqaK3XsGJoZ0Ny3
U9lfFSursLoCGgVrBx6KCALYKIfdUTgiK79hDXAoTMMKr9wTC3S1UpR5CcqQ1KgRynblWrA9m1gh
A2MqgZCjenDsqNpFYtTXRWpe5rLYydhJD1o00ReoYqiioc3ekecDZ/vOSf3ZGEucLOgs0onKkqHi
s9frdvIzIbWgC+sWEkv7VEXT8xxRWaS8KN6jvPnMK+siirDxCfOPzx2RrNu11e6ElvQbiuCXaWlU
P7OMn/RccFRVcUZUycrWUrHRK+czE1DWCKk57JJjqN9ElMR57rKcMTUsjJs2msbdEkF1GzpsmZkR
f0xDGGL2NsoO+eocw8Md6jama2IV2XAUnTU91HGJdyPrs365CyMq8QSaQuKBRDsi3WtJa86XVl/S
Y6KrfLJWCF5nlaV1G1I3c4f4ubZxkWVhCBhrdtO0fJ3azOIErU765EmrcF4ZXAAcKCnivuTaKB+T
geuNNr9Upl0vQu6dJpJV76XuxJnQiTV1asGrtgOLZa5EnCudcR7WdiF55LVqzillnNMHqbaR9lPp
KNddbWsEmZc2laALWuo6/BNevhPXjh46Faha7xdkicQNT/rYCIEeuKZty4aW/recTX0ITK3JKp+H
poa5J7XE4I8RUs69MXIveUyiFSBNLLXX4daG4tKl9vw9WBa5uXFQ69Kf2o7qZ0Jp+Y7Kv7u1UX9s
rTJ6LJY+XQ+zxTatOIW9/ZRr4bLCi1OjpMib+zIy97WhfYaCjneWa10wFFnrqZP9Y+i0BfsSGHDq
t+nGUqcZPwCNshetnenvpZQ6CsWd1u20QMEUWWEC+nZAraakN8pVlSzlbVvukNlTYIw8T2HddFfR
3ki6czPZW7egkAzUcSjvEwpIaRANJYKTshnlQaUgtMpaypZtExUvWY+MlvQk4P1RLrQlYg0lAozJ
Ns6GVS4WJWDprJ6nYXgBkf1Y1DbmbScz7vtEMe+lRq/wRsGZbtJIq7bKt85I2Vt05sMUSY4FPCRj
Hko4iOtelndFF8td5irkOHpK5s9LG9o7XTpYYtKkeRULRgNsGfXGFglSDF0SZjOr8DVPuzmIOgYe
9SHSdhQATHjtYfrtNr2CHIInBsIZs2q1kzM1svXMadR+TMISPEIWac4fBd5PsS2SAZA7W/Ha3Oq9
EUfkEEM3fca9gE4s6aqp3SVxoSGSiGTd6IdJpGYSWKaGTthIalqQlaDxwxHZqijilobgx/UGF6VZ
wgMBXMeAoi+rbDRWVU9e+jEzzGaippYlrKrotLKin2a/q+dlqbfAMMuWbVFkj+PRqccPWkFh4Qm+
m3W3YJ5PFow8S4+DIK6ItqT7aFZnMrHgJu0ZR6O2UKkt1NTZlbSUOLIjiFjGWd3To0iYKk9gVRpm
OW6s0jLXekQZ2+Rp54kR3CrE/5M7qOmZfoeHd8F+i5rmktumsSI+X2zECJggy1trq1aTcmnMvvIl
RUl4Uo5KHyHlSYIyDVVmKCVZV9kW4gBGXb4vRWy/RkNoH2vNwKW+6ON7XDvxfqJEWlEipCpLZI8q
bwEHOeqxhTr1FO37WC/69UhvXvL9JCgFe8FqL+MIYVbOJbPKGkMvAjtWyb+JUsUZEmb3RLPflyjU
HmgMHAtN240zBKi1OcXj99I000Zr2JZjbgfVz9R6MAhEaoxV4hQpEmwZrJ/yMpCjY+bPAZovqVSt
7aHTqccbM0YQQcnnZWldU3qRQhl3Ynv7ZtXtz7aixpw3nXWUusTB1bJxZpeCEUmK6tRNS/eJYO3S
jRy40j7p1uzQ3V2qTtPeSWKZe1EhrsDTz5bbKJumQ5QyJOc6a7eNtNyDZoU9NjE1rS+uM0Qng+7A
amzdcdVkbqMR4JNovIf2pspCVqSwRD8qdnim28GiyGH6Wts36hFFwHsGO05WnSBwNvfETjeNpnPN
a3H5VitVTfHZ/jAldWoDHp4Xu2l0r+EQ31IFiK+5nVaBOxhiY91EwSLmh3YR2c3CzT7lku5ad/go
JXaR2aVCqVv66FENCLvoWkh1+uJ5W7wMjc0c9kIa1lLni6G0ph/ZHfEvhQoBYHAyj4ietHHby8Z8
0C3X0Dw1LNIdWACdAOo0+vOSiUeqsj9HK3oqTJX2F/fd0SzmaWtH4+LPDjO4buGerdCO7iLJd4iV
jb1CbvbNbogLB/0hvaamZdHO627xwqFglKzTsaxpZuNrmizwkddjQCyXm7icHOUhd6r6YRiy+6Rg
ExtWxrB2bjH+WMs0X5Fi2UU5M3WaXVQYde2XMsUEq84OMMxxLE6FIjgEhs0G9Hv7GTUdZ9Y+Otu3
D7XRQARzgEv926gY9tZmIwvltbGEvh3Cnu1bWj3HGXGIzNFSTsnjx5hqy8rBWkNLKkYRafEIOZR6
WZyiTlpYUq2v0jZp0ti6+liSRIe7TurejDlracVC6ixc8wYpR1uMF1AqO5dqRu24nANrGpV327ih
Q3lo7afBLHytX4gO11kcPw4Gq9ghG4ehOc8t2yTC121oHQqq/eF70wyhGTSuHWqHrCNGPSDrYd3V
W2yOYzRtlEk/ICTh6OFKdru1McLgDAuRPNH4AFuWuRyEt9k8Vp3PiTCuP0NbtQ6iW4ru8d8PZ/zL
CZo/TN1c5M/yoWt+/uxOH/L/gVkbzSQ39K8zGqePr4/qPx7+6/6fYxq//5m/z9po+m+WqpOSYzZG
Nxho+e+YhsavmLpuY00hKOSaTM38d0yDBIfQSHM5LrEJ1/k9PPT3lAa/pKnErChj6JZluQzk/xuz
Nn9KeLBV99fx5iibHB7K9XCwByMI3XNW6U+TfhqjBA3bHZedGMOXfliPh648Ulj5i2H5X8JJcLEM
27i97i+hJDU2WkxY1XCgf4+TJdceKCKey+iJKMiW49LqYnbNR5hL34osn24l7Zm9orLFuK+7bc5v
UHMqqQv7/5T9fhnApib2exkxJowGmF232jgZMp5VVkbQdAlsTH8RBxa/o/P/kaz6xw8v/hizoz85
FGkUD4cs2U3qz9T8zJN3TWcEKScQ+IZ1tpZfpfZtT+fhC5FnHPnLeKey8XKnszvfjS6a3fyM2uWT
/yoI0FfLdhFHTRxPHYMfBSLup8wFElyshb4fGBCMVmUbBdO+eq+/M2P2aRrFu2rbbssTtdTYo2a7
Jsi9bjbzNgwYh/DboA8mf/EVzzwuHt71gCQDMFtllfpZUF4U75PGtdcGCMTiY3oU86ozqCS+sH9Y
2WIt8kcxnqd4m7IN0d4sec7zp5IBWzWw9aeMCAxp8TF/camvZrfkJjmemXENusQDvCVyMmvA3XO+
f28tr9pnNaf4i+Qsc8/8o91uGTTuiGNWa5NgZRieu9n1Mw5d/A79ms2XOvercEWlKW8eeUFmPzuO
zlpLqjBcp5w16uNYnI3uuS732bzVza0mt1a81YztNNzV/cWJ9lq9UYedPvygrOsLxeuHbXHbRcKb
BnQ23zNTTvEGhbVXbFHJyk8UWU+tvjGz+3g5mafcXHPGA5nv+uZ9iyQSayLWk1X3rBgni7JpN/tG
c0H9yD/avsI5gpKgnmoveRuRknFWHz6ML/WLk1CXrkqbqf5bOh4BM6gz/jYuGO0elWoYdmyOVhY0
8ovzycT0W7lp+WBba6dM2/EheZ1Et8YD9sIC7anRuQ03c/vYFjXlOsCnzDyHRrzK+NoV9KS+Vh2K
LARz9kGwTwN6tsmpPO2zmEkmxKaEhWnS+HG+1e0D7hH9GS2n7gYC/a0/YyWdn3u2PXp2tqx95z7T
ZKjXYj0E7Y4k+T5/crdibwKBRjkTuOD0VirR188y+Yvs4i2h9k/RzX/cYb9ENidLK+LOcfsDe4S7
cI/8fBtf9LN50vfleTqX+/Kk3RX/XpD5H6/2Sz6N2gSR2oxXK4/9c31u7tC0vscP0cYM0nNzLt7m
B+phJ+dc/S9f8Vd1BlTkfCGj1B+0i7qnOf287OpNfMlO2Cgv5j4/q0dKrC/OWf/b+szK+udDlRrp
vz//TH8VaAz52GuTZvYH/UK2ihEPjB1U67UX95zsp521zx8ppWPhKZ7nvbart1awrLMtt8C+Wfd7
/t+avt+u3ZdH90tfD8fmrrsQPjuUd0myMvN13m7j8NQhj9OYEfEh4UZ+TT91XItsFYkgylZKyZge
E14ru1sxqhgLfNAedV1xclHZfWqMWF0T5NXA0ekB40ZKV2mgBZaHXIfU2PFcra92u5mydT/vOC+Y
r/IoNhGlMwaHh6varNR6LTv6dVut3UcEtw9he6TlZ9/sTRiO5tJXeNvPGW2eb+YAyBQAKLO+aarH
sVdsiqt6Qg/ILIDzUd/XZ/fw2G7IujLqQulVVKvs1G2p3A+Ew18btuV3s+KFOKRxlq16XnLHC1yW
ytM8F0X8yvElzaOUVNLK4FGS+9T6+mjtiE2No6b+6fL0reS3+5q1X7l86/RnUX5H6q6xt066nb7E
aTwob787Tomt++mmsPZkECikNj/Vz/Sk75Lv1qSP7Ddf0efyhq5iICeEIOFzulOvz7Bko+owZe80
CqKCwwDhyC3/0udeQ2o936pEJ2+pu4ALov22aaV/Jec5SLbRtn7W66tr3NYRfcWX5G7bA24jhn5e
rHv1Xr3mu/hRf+2D7EYm55bMT9UWQyU3Uef/aFY0p9aZH11cRi08DSsjZWgyGPS1uVYEgjYPyVO3
wzu2zjbMCZ0Y1PDwR6wFLWwPAHxAHyfIzjeTxgqL1poAw0X9ju8O+K+9ZpX4fFHeyMunK3uXv9aB
e+mfLYZZE0/zU90zgvHEorezg3CdeM6etyh3rndLKt/k16zcFJlfQFqdI/qRm869RjrP5OeW+yB6
LKnSVYw7gWqay0/CQYf6Xr41b1wENf9kgZFumsVH0+S4KyPg8mSTXnjmKvpW1yVhgKf8YCkYRgZI
yZvu0WyiVXzRaD9VT+Yt9eXzF1CH6UdPu1fnBwch5lW9c0aWUozCa8Zpd8q1+UjP5rV+1a7zxTkq
AU/oQD9idFtlK8odXuov3iPDt9vqXnm11+bx9mEqK8qB+/du5/K703UNhL9cx+vsZK+k94bha90/
Mui6iYN5W6/fptXXBFN/PmY/UsJcb91Hcpefw4f+dWhWpFhvdIc7aP+Rd/vbDE/bL3vWLD/myOwZ
H5m+6RI/Zfix9sW0asdA+9RIXflqQNrBsA4DE2RyxmiAbo1yD1PRVObme667iTU4CUqD3ZyH02Fd
rsmMFp7xgy5I9Ur30i4PDiOk7BRXoFsojHqIAh/kyQr9Yd4QqSx8DEBH7sRlwzTpraQx4QwwESlF
10R5rt7tdXccAFXgDC/88XukuuruZi58cVIoBOtrFVKWvmbmUjgBZrXsHcXC1tjr65TdEuD/F+1F
35K5INXlOZucbN+6Py/4geqztS+elcNyN16HL2F60L3beNXQ3zC9dvZirmRAoJiXv1LpF1dheRzk
FdL28aZ2fBIvuHfpMNLRS9yjkwEWx4Dtt9PV1LdNe1i6O0EFVV3VovU607Nzn7GlcD5Pc7BsJkwn
016+lA/ZITp0xzbbV/JZaG/S/nSzd0t5oVK0ZG+tam8JJ4YJNjmcre1jNH8z8kX5Mn3Kr2StHtsy
/7TLKugiRCgeBVyelLSR0dh7bFBjUOpOgDIsH8hrevEP5XUA+nGjIEqmmev6vRJMN7prSwpfyUTB
m+GLz7z6/7B3Xr2RI+ma/iuNvV4W6M3l0qRVSimbkm4IqaSi956/fh9W9XRLqprS6cVZLAZYnMEZ
zPQoSQaDEV+832tes1fzwbiSj+Jxusiw8Ouo99Czf22fiKO76i+D+2o4pkO7FvXek0dirUs3lKgJ
gRIrAnZbx49oB6y1XLJpU3bE9ITgtLdqvQ2TbQolmRIKUFgInPbafG1fVCTAuNhiTdGf4fpzoT7o
1xQ53XSvCvrWaBeOrryV8C2ZWCNGw56eouii79dBTygvHIoV4nj6Yvs+3+i01q7NO7F/TpqXSdoK
99lde69eisy4nsz1AhpACpnPsZ4x5Ac3LBgfPnGksWXolGCw3YpkEzAfCU/Ekeqz9OkUjGclpXCg
BwereVFoOCeuWrrl4IFEVMo2vC3T3isqjDJPKgF+GsgOvvIs2yyyuAREa926yqRV7u+V9lhJqxKG
kbDmZFTvqZ4bkm3PsAW4qK79FRB7eKeFDmH3aUXaOunrTjm5fQZ9kVLPo0FXkmtJIRp4ar8XkxWJ
0AOxfj0etsywyBEf2N14NP+MNtil/zV4gUoFIBPegTlP2YNOeiK5fOnkCNO2V+HvUeO6VJlQi0WF
FqatsEAodva6YKjNWpOuZutSa/dk4rLO8U7jbz1A/pHwjcuJuVduwvpJUfapfwadxVJtnwOgtm3M
HWc7qSbUHcEWVARrID8SOjHZei5Jln7hatJeifdj+iyFsa3DzesWn1zdCZO7jBaJPr5E/g3bpkEB
066Ei+mOtfGSZlHDVy/sle5c686TS9WLrpIn7aK8V4rH9H5xJT5F18WFcusvAoX2LsaObtu445X0
eGRN8oiEuIUTXHllxUmLVCTazGKxIeyxXGxxHD2nXUew/MYcoEJBSchB26RTF+f7QAKHIypP3C6p
SevZS45waVMCi56D4lK+Rjib9QkRkAkyuZvuOuTXCHg5SQfxpjqiFCix6J08Th1jCC/NHi+HrwoE
fniJpV1FXp/CxXNqp1sxIZOvhaedwXhXT8aNuWqOKaLiNfHxPscEUPTr9hH2fUTMkry2yr2h3tTl
PlJhGaEI8DoX5DTe0HB9xiosvTXYnffddX6ZvgqFMx6Y4VAXCuqw0C6eo2/x2Ui0tU08t34bniUn
/xxDMwx7RoShwcaKbfwXTtA08GOeyqWwkeVNBZioODAHBSTOK/GK1wzYSg/0f0aTSV4C+WL7yI8H
G3I3jB5lo5vxpXBPOvhtaNrsAMmrHuPzDDXgPG4OAknM/g5FCUXunTxC8rXL1SD0TkiCn0DCujis
y1pA//ogVU9dirFHlx1SdfI4TlvS/UA20fhnSMM/0i791+Cx86c+yr8V/wHAmLzE2P17YOx68Yb5
47p7eXpvXbP81Z8KJu2LtYiXECQZmka/728Fk/JFxWIGIxgsVExdk4GJ/mVDAzQG3G2JwGcoCLQF
T/sTGuOPLEVTLFMSJRNpOMkz/wAae++hBcHBknXJQK1virKiSsoHF7AghPps1OmDFkvijZYECtru
NN0V+dSSCeAzv6K+Up03Q/QLqbnxPbXjb2xpuaxqyjJuK6C9EmjhB9GqZmWqMqX9XVEXbNVdYoLz
FpPmo0WKSnoekOsGVpYsvYR3wtICM9K4kcu4fSageVrTn1W0rQYLMt0IehRLa4LPNPlu1GMD0aXe
jC+QeqOdocNWXimxyk/EUhVrOKq0Y4DStZPLNdoNnUDVrr9Ht6UirJpQMh4SZVZQJJuANEHAMDhy
rGsQBI2O0we9IPNrzttODooMskky/JgUTlZzL51TCGWpCbbea0L6rY1g2j8Yna+wI8aRLJqNYzDa
ckle8TwScJrnkRFtZ15xk25pQAr6fWglHeV9QGQXUpUxhF3rlqbcWV+tQvAHFwlViZCF0OTnAZ+S
hyKMynw9hrQ+rsyoUA7qYA7BHf9o1CkBiHgQVnUVKaOzHI/pCUmxdg0baLwTzFSmwp1QWLF59Uq5
skI8dwm97nqDaK4gC7pgnYX1eFWmCHKg17CXWLIhNm4YduKmYlI1rmHNPvG6w6hFKLuFEvuyIgOk
iUeCLDt5VEo4O1oguxDC9ItiqIdsJc11KW3GQAgtxywE0COpR/znZcZ3foa2sGKdpunU4bKMzDa8
CY3sWaYPPbAzaiaZVRaV+ZDN+mOZFDUHpDigDg1oNKJG0rqwdUJIeuBEc0t/MRFGOniogCayxBWp
oi9XZsk9Xib9Q2vQSoSLIk2mK3Ja5STRSmrpiUJX41MjK9FstyM0fqKP51zciy1aY70a2BXrXn/w
Q5MSotcZt3WR0w6yha5ljce6A+Oc2gLB2oz8xtYKiLmD0MS1QyN+7ejvvGZdMhu2BSOIk1Ojha+N
OPWqG8DNcwwC6lwIGWPqzKgPNth9cLIsMyy6bV9Wg87BKSfgEOpnw9nSKF54nRp7Umrq4BNK5Ecv
YjZCZKwUv4ZEFGpYATVD+RI0dGtdXYzKXZ5N1a1ayhVc4xl1o61DWOtsMRsGeIX5kK8zFV6EM06K
vzb8ivkymzH8pXAqxcBLEz9TXbULtCuks81LZlnR1RD4lPPimNXnEXScO1Xs9cqbhWY4W/p1rWMm
SX1VaAgInTQZ2p0RVUG27tuSaN9QBIUsYNvTeW0DLpyN85mVJbPP0SCnQk8VclId02gMKGMz17Mt
XxkoOyBs6zYtoZ6AyokMBBIUBzxxsqFv6LcpY0J6vLiIMGGX1DdmHZWXcRJQ09I5mw/VCPl61Brt
sQis+aRADCSmWo67oyaZ0XWckHg5ZwJJwVM9WN/6ucBHiNE1lJ0ULLmVJnq+e9XHbIxDhG6cS+k4
3UzTyEes9611hThruoNXkz7BPYbMAyAq0UouhCiwTeTriY3YaDoWagZObVoC1r1QYhKBRFsJMNMc
GzWBP5wHEhs7uTqOBddR9vxYS0QYOybqOFdPtcR0Ul+LwXorEWukbyofy3WiBUb9GikTirTAmNuD
pU9SC4+pkFtX0bDwcco4LynvkwCNRd0x3TGQMGvRhg8NjUQI1TxazdMUSaVdavTzV+jMTPEQ1KWm
vWS0frRdE1QVHECtRIhH0vrsc4oToSFxUpJri+adQ1SPGoENQaygvNKq3hhXfdcIFLCkjtszMkHV
SXQFO4iSPFTT5ntaqDexJiUG/ZEpb6hsS4NxWQlDY+rPeidA0df1LDKSlV9GyYAGtzRzliI50BD4
zOE8EPZQYAWTu009tDMYVy8B5OUoC1KnU2oIKCqc2VzmpxWllc8T1UwipnyvTxY91cyEqAuhRQd8
VjAVW+lyIUJcswxQeV9ox6LGlKXQ1d2yRUlOk9CB5kgadwUAo5lZrHEhiiWxPjPaaB4OU2Mh+7DF
uGn0myCTVFRDCnxncVlVc2Nd6npi5M6Uyll/4/dJKD/UYpmNCN3QhLpSW9X+SYqG5tukVf7dgMBZ
sjuhF1+JrSnlLSyCoaJKFmkOTfGgrXs/VNnrtFC8Z7Xzv83NEMJOFLNvceLjaNW2UIICQVCJZ4xR
wIAYIqqxx9KHCwutNnbDWqF9HwyYj+lRFZ5o2Ld0q8L2qctaanbUkBTOU4tTWox2wHJ69CCBR1iY
RGMmHoAH9GLhj3KyFAd4gKV4y+JRg1TJfXHOisXxj8kLOQR/jQZ0UIoHj01IRtlHWhxMMJNTUy6F
Umino2KiBDJy46kafeIQNKPkYJyRZz+v0NLio++z99uN2nV83kkmvihmWN90OdRjR2GjQ7qZJsZV
MBZp5xGN1KaOrJTc/Gyl4lfAckjaFg5U1xZ8x+dxZk5jdjHwoN1U4vrsVEJfs+nqhGivSshPsFny
hFNGFsaAG4Np3s1J1bZooTHwccso7w2PYmGq12OhZD2yoYr89jQOBlJb86Z/GBSDJauIJyr9tFEl
FrqqIocWSppxC3s86VdW1uilZwmJhOdaBMUEmZ+RpqvALGLEcQNefooVyC8jnzUNEFRBT4HO90N/
J7dkgkaTcrTFtMMfyrIwcLPLaObPVehI5yq60cQVyRYPHNlMRtUeBXr/NkswfdJKKcS9FY6Wz1E7
ogZhQe5xW7GiUj9kfZ2yC5Ux+RqywPJFiTOTUpcJy7VrHeLYNu5xs0sGBamvNiOscOfapG+jj6pE
TMOYFdXGDPDfs2GFsKLr9QQ0AmMDVa+S6rCe4PxV03qOWJhWU0H9M06zgYAd3Xa6bYaC3q6pqgg9
p1nrZqdVggiKYG7oO3Jwqg3ifQTHvexbIqSOTmddMllx60HvMTlE1niG5xnW+EkrcGT1ScNaLH9C
ZmqvGb62QVJgNU4zj/FpGMqIxVeOst4eSb1/6VrBkFajNNPAG4dwmpwsx4HPrrJRPcZSb172/UhS
wCzijmKNGutHUE2ig7uNdo7UIX+0snDAS0hn7Y7TBDJdYoyPmqSFMk4+/UAoZ5sKqCV740IcdSLc
oWhEr2U7j8dhhhm7GstEOPHkuoEyO+hvBEGEEdNMxK04En44LWCkqT4VmFWxRVnKK34JJV+n6ku0
H8Y2Y7ULM7RNeSw8mrFZf53qOCANrug4HVd5HdyPVAtH3x/Cw9BMyYm31W3LXot6JJ8V1HJZlMpv
OYqemDZkJN/U1UwmN0IYCJ1jOtbDumgMVIRV02lup0FTRGpuxg8D9qKct7tMGtf9QFIp37/Qz07g
o6qyU7FPFgguh00ios+5TuOiDbAA0v3cocTHg6ZNxhS1HP48dpqwxNiE4+jUg5T6rGARBgOc+RVw
cNZGvJkDBAVQY0ol0GxFqzRAp2LUzwZsr660NER15EsqAJIyW3KDsCBKjpHZCN80ORB2c0/BaA+N
ZNznTPhjk+JvYrWtue0NaL4MfkJoThgGQPTwYZpmW1kGHiGolBRzEfLpoqMqfniuJa31mpPM+Jix
1pAcEwq6sBJzlUVBowQn1kCYVEjlCPUlZKBKchaTz8fUMVu45lnRxQm9hRnBEVwjHqLtc5E8V5IL
K0iTE1Vo1RZ+5ZnoaK8k5LQi4qEA/ezQasv/HE5l5MC3qQgulboOHwAhg20XcLZxIquoLxodpxSn
1AGO4xmtDDi1ll8Yg2TdZ2XbA+dEswLXEbHgtmiHGP/MoNFRLmeS8Job/mIrFQVddhb7SRNiZchi
YydmGg8u31+oX5si0m7PpEwc7TDO5gsd0xwADQS6PZVARcuriftGO4v0OoTjHVfmdqjj6pjiOFE7
qRK0RO0meoIRmJyg0lJmzXqR/DS6z/gI4HhUdNw43IyWXRqTCWIp+NlzYBrjQ9Q3DLcpFcqzOSO7
teGntY3L9y0+5qFF3VrKhm+zAqi3tSwBIPmCXxx7IsKBz4uC+0niKH5OVJGbkHvfupKKxMc/Oy7N
m7QiAMwd6tRYqw3KO2qhge5YiK6YEkQC+HUbea71jaHlte4osZVbTlqKcM3aSpjPAmpkrFKVbtHG
s6zCYRYaC/tPGUhIFhQg4gzhe4ThQdiVMGVhERdDpQOvjssyhZKD3TBUBaxBWewZX8uaQK3ZjC3c
ObJAuO8yc7qMfaoQjy8q6b0W6hWDPJREvFFTaRyz9CmeVnHapJGTZ0oJb3oIaeIb2AasFQnWNvCy
RGc/oHRBkC72uCgYQjjeNxxF/rQQ/78AK/2nsa7AeN4gJ4uD8juH45uuf0q7t5Sr73/wA1cSJMP6
YsmLUZ+hwJ36bkb1wxoHROWLqIuy9rO/saB90dUFeQFuEvn/SIL+QpbwjviCyxywkwIbSJQt5Z8g
S/KC4fyN8WjwvTDnUS1xIXZpivoxIbkx1LLVSq297VI/dbKpg/eu+OO1lnXqJuoayMeYyKz1oC6O
MnXZTi199HSTPh8bZez3XYKsNA3zdRCEIUBBlZxZVlvdIJXOz4ycjCfCTuhlYRKzj9hhU5rReBtU
4SaRW83/LF/i/eOYhEjjCa1qmH+ZhDyYH4NoRZVkVV9V1Gst6QI3yPCoiU3zqzjEwvbNS/4FPPbe
qf3PK5mihDMpxDdrgQXfOrp1WWPFcOu1azlLNS8MR3M7j320RmSe7Ssr1A9lV1JvWqn0WUzQLx6S
K+oarkY6yOBPuUtmWYwmtjfXWmT1Xj43Ac0KVT0LNH3yfv+UP12KSWaCcPKM4Jj4lL5/yph501t9
Vt1gCtauwgkfUT0EhIPE8Qnc+IGGx4AqsiWpEtNQx0NRNPno3g6oUYh6AJO/ukkMnOKCZmsiHYDy
e4YDjsfhf6UtKixlm8Ph6NVTJQqXUiE7cbwP/KfMeAXFdWqBYyN4xZQdxTp0+17dZmq2ytJrAKfb
cXHEzoxNWjb7OIv2dR8c25AmRidLx9+P23Kzf39Wy8Ooi6uVKOP2t8DHH+g85ojNXSinyY2UDMIK
OI4OhZ+jmJraglAkIV/9/no/zUbluyE6rj+KYcjMjPeDVxIXnMRTrd6IoNFrDvbzxgJR2w+Zn2/L
cbAuE8HQHLn+dIawEn14UjTtmPPy5YnQSj+yKI0YENMKIvWmQ9TjBWXus3f62Sdfm/TzRASKZlAX
V0rJwlDj/QNKpVTEgjDKN50vYekphMlGTYR5jfu4M0kmbWktafAptzQbz/XIa/wF21Mb3BKyOjon
M1rxBHwpugqTs786Cf+VdUDVmXiyLOE6iUn4wpx9O23LsUq7IvaDW6q3AgFU210YkqAieethjS9n
8l4KrwRDMC5/f2H5p5GHwcvegJGLiCGP+t2S9I2npNRSrIa6Vt/CmZzrHPejEP6QMeSXVTOdaqW/
iVPOOkbAkWpKledWDNwF+DEyrFUxij2GA63RaZKeirZcJ538GkgK+kMLET9ZvSrWz2NZeaPYfzJZ
pWX2v/s6NJHWyKKAxTzWwv7//ZgJ6IbVYO6n20qTD/6M4Ssk28K0zlE/7GOoGFqbA/qpJ6n7MY/+
f5XyP/C2ezN/fqpSYBz8cfM0ROnbQuX73/zZAFMx3LPYNHVzWT/Y1P7FDcfcT4LdrTO3TXmpYXhb
fzbAfrj7QRinuGEKslf8VabI0hd+R2QRNPF95AMx/kmZ8tEEXFaooGT2dUjoGr9ofOiAYReZyOYM
Mp9afYP2jv8N3YUZocw3v1TCCnswTgVG4Ehx0mISogXqCNFl7mN46w7CpATZDg0g7er7IP6j+fQf
V88utr5/LXE/zZTrJ7Iw/riL8q/kf/zxlL/80Yavf6zr1/zpJcpfm7cTiM/3Xx1UQZe+SJLGzs0U
UjRLMVjCf1S6yz/CvF2WjcVZGPPbpZz9Vw9V+cK0ogLVqWfh4PNP/myhSvIXzVSocCyWfVNGffBP
ZtCH1VLT8KlmM0ZvryrgTGyT79cc3xJqU5gbwNk+p4E2ZDm9N53ZBLJuNbSDYoz6bgm5UO5i9D9E
iAJfH7Hyam7FtrJJkUINphayv0L0V8VrGQz/Ps4AYfNxLM7KaOLUJwlycGNi0eVmg9Jds9lnk9eh
0t6QTfBJlLj8fhX9/kSKzHNRnEki//qwJUZILQ01BhQcIpLGAnTwR1zmChptSuhoU8N22DTGTWO1
qitORXrAe0K97MwyWc9pWduN0vbOGEtHDN+GHadMDDVC6TbRAw1YuJk2bQ6x8M1U+sVu+b6T/f2e
6ThyKKLdoLBlfayLgNA1YbG8mpQMGeQwj0DW2d0wo4yNMpw2Wp/u0u+v+WG7+XFRamXCXTACx6r9
Q3HES7KUwpQBVftYvqVOwpMeSEvqZAuvFvVCpjW4QtYFjQMTNfrOufUZyXq5xN873o9bwF4brQmT
cFHRvJ99RlViVdBzC2WOJoz+CfQvVUJ8LSnEEGuhcaBxW7vhqM9riTwZL5mgMVoTER+6PoX7MJJo
DZbJ1zIbBDtW8A39/SAtS/XHO4ReYEJiWAp+hEDv73A28F6gtcEgKXdRf+j6gmoaLUQr4WkPEbou
nDS+0JuIDJRxJ2f6Waq84Ldqx+SkJL6GUdFaoEmY8h/nzoSNttD5HyaTOEH1RLvQJhYED63rulPt
39/7LwYXo2kOKDLbjCh/vPUqjPM8kyHeNEIhoU2sM7fIDdyJkhl4WJjLz4rR5W29f5s0WdnxTDYl
nPM+5myaWo/hjyXFrirjTzSY6V6cSphMPXhQiujhAA703CE5B8wvBtwH4KEbhAjbYEsCudC6vm59
qFH/dBi4K7JjNfqdksq/v3+DCG1rGkrclVWj/J9VOtRF2dYb1tjCxf62cb9f779v73uvtetf67ar
X/9Aatf8scIF9qklSuo/gFyEVvbNi/hpvzx7fX7Ki3fEou9/8WddpX/RF9Dlx06oaCjm6M/jdfxD
MPd3LaWoXzjMi7KoElvFieItmUj5ImoG7B9Ox6xC/5BMJGnKu+mLmzIT10LQB3eJOpyj/fuJUre9
SagAsRHQT9raiymOXsh2xb8hM8zkIApo4I24TR4yGrpwamg1uN2UoB41a3i49MSKly6OpMHpSwRZ
UTv4zwmkE9WtSfGiB2EkqpPngj+7GV2bR+KoWhuHKyjtYiIAEClWkq+COiM9JOOTQBgn8NXaMd3l
nN+MQaICHeuJhe0xfEsrS7vNUyu+ifs8ufHxQsXueBaM68IYyBemtVSeZXgk33C6js6FvoMWhZ9u
cNbVUquv0jr1QxfbU/xXcC7De1Ob6vtWWVDjlryrHHonkt2wmY0SsVej33Y9RCCX1K98XM/AOOVe
wnDcs1T80yGbpoDtptaVHDCnIXkIovIlHeokdqup8BaEo/YqYYBO3mfIaB21soAs5GAQH1VK2IOh
j8VJCaXzVMtxOxSwbgOt9pNpZSodOZJV1wYrOUQoK9BLkKEzydBqARLpIasaPW/cVURxB0k3V1YK
GvpHLaWfjGllP1m22UmtYOdNReqpEprQGSV8IggcaIXqKVcFdAPBgi86oZQOZCyZ8XnTaOKFIrLt
8HBL3ZAWVoycHtNstqRJEiGWNIN2tTg7PpoYelprSZRVvBDDOab3aOVQh9NCgYAJHekIVKAnDhkN
PuTtpBzQBBpK+DB2WIQ51F6LCTGIxORwpCgEdmD4N7Q45K9p0Sdrcbb8aoXUPPmWyab+EoVpXO3m
uklxG8sF/ZXxqlCRVJ2IeKMK29YxpmyryCNWIiWMoucany4BHXo8l3QuQdahGAdWtqojNYzdmIjq
0AnipL7Eg4CGX+tHCmp13GpvRGWuvuGuRKaS2hutQIZa0tyo5Zxd44YSp64Q44IIA6esdvWsmfcj
PV1SzppOrH8USv9ocf2vsTT/044fYCWmhAYZpyKwWvmHOuzfH0f+1/P0Gr09c/zy738stjIr2Y+F
Vja+mJwnyAhfjh0ELlDu/OvEIf44z4IxcM6l3mR1/vPIYX2hJjWJ19GBV9kWjX8maH5fl8CfBE7n
Q2AxZ7m30Bi/X2dHAooGoWwfp3wsdejtqV7VDt4sTDN7TAyIKDhC5uU2XMx5ajJ0dnjHqXRzkqys
zasGUlDq20qNyqF+JC+yLlDhRkltuHSuxAllGxpm4+t/866+TOGvb8It/5zSy774/yqDEvYMZ0eT
0yUIMuWrZlK9/vspdV7U34o0+WPbpBxv386tX/7Qj7kl6cYXWjHAnKqqLOdbZtSfjZzln3CwtOAo
kBPJDPprrgmyyR8BacMfFoG1QTD/mmyCbH2RsH1aaMdMEezK/sn59v1cA0Rb0ilNa6EvkzEDqfX9
XEvNwFQHDHlOqCRrO7Wb+/mTcPYPx6ifL/GhbGgBB3HI5hKueRs89ffpBWwh7JRcwjDfvI5fnBKX
SvXv+vqnK31Ez1MDpo1lciU8NDbH9JOjzq8fhA4Kr5Fzs/bdiOANcBrkXY7b1hCesFoB/D+fT/5K
vCnPo9XvH2NZfn5+jjcXWs4Rby6kSqMZl/IYnoA0ldCDxGqsalSZz+Fq29vKTtu1u3LvHzu0hN0W
n5RzhdwCm/i9FdGEbrHKrJVkeL+/q49Q+o+p8uaultF/c1cp8YL6nE7hqTY3c+skm1XxanndqvUG
t34irusRcpEufTbqywz86aW+uewyg99cNqyhxFZ44Z7EneTWN+N2Pos5G56a234v7WAKHJue5DA7
3+2Mm/+DRzYAmaylXQcG9eFwK1Q4hOHcH56kr3lvmwj7HgsHW1N4hTeoNtQL3J1lj5568vz7K7/H
O37M5LcX/vBZWnItY7y6TLXJg/Qu4cx497XY/P4iEqeGn4b27VU+fJkNpTvGkH140lHKoMl5gNIq
ZdhSLRdUyRDA6Exw+s/Cqj+27L7PJFANlXO3Rnrv9/t680r7qCALhZyOk5p5NCDaVRDg3zeY0DpK
DWNudVCIRDf0y4wUQmcat4rYN3ZW66ivJNLku8iA7tp38E7DscDmWD23WsChZDSuY6F+FHLzLoEr
4mV+hjAIAlIuC98IPwihmkIGk3ohWo040CZ5c5onrNiluQzcT0Z3+Uo/Tty3T7kcp948JYxGA5Kw
HJ4AOC7aY3AYryIHva7d303P0oNifyrJX37xd1f8sG7kMRyoHsO0k3JNUxP/fyRCHnbRtnkh0GTH
8vWTBXfZhn57xQ9rgo9zXl9XUniqvOypwr5jwk3UG1ck7DoI5UTL648YSbqZN5LK5yipixWIZTp9
solCrEEQa4ZreH6bdM1/Ti4EV977nyxcv1pAOJksfQZWbqC09+8BKpUYQvxn3Tqb99Z55saPv3/T
34HAj+NuSsCpJGNAzVCX7+zNmwaurRS1jqJTZk+Ovq57+5BcFVf1S4vzmo2O1vu6WNXemg/zPnSn
i/aEobrgRY/tfuoOrbnSt9NRvhZZzokBOAWu7yFgRXphbIWVdD0eq42IPOU1doiHsbWXmoBVybvk
gHTsXpKjj4XKsOe4AkneDo5PA6Ly3z+hsrzH3z3hh7mMiaEktqEQnjS788ItwXCYsMyos9HWz4il
hytRtZNdeG1uVbvCF8eBPeVmK/WZw64TPoo2lapTXYdeZ1tu98ntSb/aMN++gA+veJqmOVclPzxN
6/hs2iEXxiZh0637zRKYzKm7XY87aSeehTvlaJ2Vn5EQtF99B29v4MN3kEOaEgk1iU6oxc/UXfiA
5/4GJHQ/HBPnxtjga7A33cQ51Tsyup1lUlQ7nCx2zYFw4P14mT8fn76Ol6kXrTDice47p3eVBxMz
asBdG5r7Sb5q9oNol7gqdJ98xksr7ufXu1BDqASpa5Y+y9sJHMoJlvpyGJ1at3XzbY39wdr6qq0k
tPfxCoIzTDtPv5697iJ6aZ32NnC//X6GfXBx+rHjIcki5Y57oK3zYQTlMBAmE/PlU3Qn38mvwpX6
ggqyRcfiJTSVUfIrNF8+efAP/cGfr/qhuIACk2i4pEWneFVeaBvBPjZneAvsaCd/NkeXhv5Pn9Cb
B/xQS9SlUVo+XMxTcp5DJz+wImDtsCVi5JyFs/hk0fvQt/r5yT5UEJViFQms4Oikrv0drrWufw5s
5Y5no8uCdD4+kx76ICIHpny0h21znbiGG50+eau//DDfPPSHCgOEJZ1J5YpOfJRrRKubeZ0+hxfh
s3Ue7DRP8cpDj5L64J+LrJ3r31/9O5fqpyEnV5X2C2e7n7hWeZqPEkSW6NR5s0vIzUXqRvvUDV3B
iZzy2/BQuUR/2eVOxpajbt2D6aAK//1NGPov1wadCGgAhaV/9eE4P3UWtrcqY3C/fcZQ1L6/Pjzf
rXB0xGaCGdc4/b6wn7eHZ8PewyPH/yNzPNn2dms8F+3jVnUy5wLTMCfbZfa9vn6kab3K1jesIeHq
ykuczVnorlBF8Xvbo6fyfL39fBesrjP7wt+yCzurvZM7tYt1iH0IuERjP14ejNW+WD9eJvbFzN9q
9gqalKuuRfsSF5uzcXW4QKDjYdTnOqntrCf3+Lo6Plx99XDziG0Zh53IPlxgHWLTMLD3vavvLg6q
93gTOor9Dfq1fbh7dCv75g5PKftr7U7OxQGXlG1mbwr7JrW5vi2tFPt+5W+JpP8+ANIKhNHlVxt+
dbZfLx4Xp6/Lws3s6/PJfjk8zjyCuxdc7+rCru0zwilsbeuuLnd3JBnYB57npcbU5Xbzgh6Jm0vx
Ddncdo7vvNz73t2jvyWnzjliQc5Kew0M7BTOBWO5zI5x/8z7IMfHznhmfKXtrWZfHq7d3j1sW/tm
PdqP0/px77yMrsJ/9TjyUKIzs2qylyMGcpv1xePin8MoO6vMWc88Ib479hWtXWc66vwKoRsu392K
329tD7cEGxdo2/vqaZ63Nm1n3CmOc+3tzsmTX2+Pq9F+2Nxyq4qz7p1tYx8jW2Xenp3Or/epc24f
z2am89lmZ2GQVrne7mznXZ2Z9s5y7yt7v+ns69rbat4ZF3GotGzHZ3p9ezLdxqEixZnEXj+otsqM
OwZeuzNtlvdDZ5/ntrdBbsLLpcPrnF/L9sYL7ReUOAyosvsauuthJeyUnS2vnuzz28lNbgL7kXbA
WmfgvCv+rbR3wfLuYvsORxQXxrODcY199mo43q5c+3tvJznLnb0WzsoVmWyYT1+cn3Eh7tMpncNF
5HrfPHe3fl0KHe/85dA5u86z7FsWNCR5Ry/31q+zE28q79DtLifngCBkRdTAqnU3ib05oMt05N0d
X/fEtDpc3PTuanImr3Zv7w4Xmn2/IT/H7l1zLa69Tesa9t1hf8mdJy4VmVc6+CDY+867uEtcu3C/
Kfb1/QszefmMDPtb5nqb2zvHO+5w/rHP1w8MX2Z/u9vcDzaji+Hd+dMZbvX2+UPgPEyr0dt5WEa4
UKu93sMCxsUDb+/b7O383zq3KeJWGwa73IGMu/zq8nudg5GbKyw3dOvdcnett/Od68v758Hej1jm
MbzYAymrxq63N3cib4wkIIbw0nBxSbfTTXle73Jn91lrXl1qv59W2Tfr2wcmmyyYeqRWrG8Gy8u9
sL+f3edDw6y54039b/bOpDluZEuzf+VZ7ZEGOOZFL17MwZmUKFLawEiJwjz7AODX9wGV1SVlvnpp
2btuq20OJCPCA+5+73fP4Qt7zrbX3lbw1rfb149Hua/PXykb9OenaHO1nl31vj+42w//d6dCsiFc
cQlQA2v89VRDP8jxLWvIqRw0Z3uP6iI5dueUOdoPxQFG5M7cBqcIps0eFxkL7t8/+J31x//pffnp
1/9hB2Y4MAu8ZlzPhOL+S3sznUOeg8d8794kp+AWlfkFsJO/uNP/q8sOsVsiVIwi+gxG/fqa7azM
deSa/GlkDHaf+cldLAouG3AiGsKz9L+QlqXTEP5Vle9frQIC6/Qnuc+TmliPmD/dgZilbI1j8YvN
Hj/H9+i799k8i2duJN11eGd9jH6cp/5Wo+OfaoSkWeUvzT/QKry9qH+03//xQdIgHmX+dfx/oEfM
Kfe/rzf/c3kbXl/y4lf6BP/Lj8qyb/9Gddhe+7tEhX8E7H5Ulj3vt3Ad56Z4858RqP/sYnjOb5yv
CUdxFCFRQkv3/xSW3eg3hgOIXjDT6wJxiLy/U1j+9dTDeYu5MHT2FM4cqmf0p39dD0tmZ8WsMoib
S5ujc0yszxai7L+iLP76JXv/NV7I30qOlTiYG67L8qdlh5EUkH/oo2JKmvA8M5awDxpMfIGYzdPs
et+MMN1JD6Jm8LhhAy7S7jSVTvkS4Ai7DhadFjvZ5MFJ+2XI8KhEpDsk/V98PX79Wr7/mUAi+Ds4
h7qCuY5f/8wcsyVKjYZaoevBAGTOiHrWEoN3ldNbiuTvOmcKcCcJWP7VY+jXL+bvv1rwkbsejYY/
Bdga8NBAaErOa1lZPRgQ50+yhn+au2qAXxuC4WwlSfgkLRDf2fKpLbLxyVNwaFZVo0N3+PzTKr77
8Qj8R6PqO5Rtcvxf//EvloYvBN0Q+i4st/fb/E+fWZGRQ7FV4+znQSjQY8w0HipuCV///q+JGQpY
q7e0DYM/3D360ZE1qN4JylA9MAoNPs33zfAXxfp/9WLw1rPJ8J1yCJz++sm2QYdlCVD9Pq8Whr0y
WsgMwL3++5fyL1b5ejMmIskSCgjC/fpLkr6kOIpRdF/lCRgQWOm7WTOxLcYg3blLAk8KO9BfXCF/
vbuxcHiCRATnBeFewkp/rJsJd0waqRMBKdesLI78bokER5W4Sb+ItsEKg7jgMDJBto1163/69y/5
T+/r+tt5gsTrrAwVgT/ezBcGzsY+FvtAV3d+3IZ3QaLVw7//Je7aY/tpk+ZFkioI19YcnTRi8fYf
nh+w8g3fxrHYIwKbd8ZnXrcI0uKiXNyKfEmaFp+TeAaYKJrhejBuelwEVN2gWSp4weNbLCb5pbOJ
Jm57VBxM9Gq8Binc+BO0BnOZ4TW7UFFeHErMqIQyeEVhsoDZLaO5uG9ojKWbZFHgRnpceBurxFcX
1aOPSZgsyl77AZnSUng62OjUVo8Kye1+kK64HAe/umcY0mxRBQefsWgtx6KIoRt6VfE97D3rY+G3
MxwGo8lNigChCw9l0J6IrZHCAb0cCqYU59k9+N1QbNy+epvTsXtTPnROhMcXqojcGach5QmB7+Km
nlowbe5UhJe2qWL6zkEF9E67y7fFq9QF4zccWhNTPOLDc6nRW/nMrGlKZDblnao3Udc5nxXKROQE
yPFCOQDF6yv+m8kLrxiugWUaSHxWYaoPVgLAZoOqMzmk49jtoqWRh7ia9ROdGrj4RR3vrKXybpj5
HgFTjHp5SR2YLUyNkQZFEIbGs/PyZT8Y1T4g+9DPo1uRROqhjOEp8v1dHkwnJNngIen8AjDr+rMY
C/cUyqY4h56FE6H1rf7C5SPcBkjMs3bQBDEH7+h3DKh1PMRhfdnOebBaxuGxtgLMhpupPNUd2aXD
h262v2R8OHdR6B6WxUWzF1jyrihUDFtHBntpt/rUeqW9E4CREp18mJX1kCo5n3sbBMgQzptetYeF
IM2V8p0XT6/TzHZtb4Kk806DpcU2SUt1JSePqXfwG/uy8k9yLqeLorASmGHt+CVU8uQGibPtFCsI
hGndqCtUkd5WcWyrHOoDpX2pcvHKzLbcpJ5/l5fjQxEU6EYIK51jACp3wRDV59bygFG01SWAtxun
Ab0Uhq4+ebZgyPzUFu1X6VZXo6U+NakcmCXGn243zz5+l3OU8o5VAWImp/b1TqQxNL2MiI8fCAGP
24FPm8Ih2ecDTSE9jdMeeenGJwvZQutBhyo+tD5UOpAz9ok8ZbrD860OQQbNdpb3EaSp1U4+AvNz
b21ySpA5xG6waTYVYUOJvSyJAImhGG8YkxeEK2Mofbm7U41YHkYKoees18ldMpSvUwT8J8fthq00
Y2auTKeLxSOMqayh2ukm3KN7nK91h6aH+XyKId2ogey6l3NvoChNMCxB6kV589xoakvt5N8ydY20
1Y0e47bVd6Ky489aIbUr7Oq2b2R819TACHODbMgBYLMXg/7mQ+ibXSaXhd/dBfC0mjL/lig0daMF
8SfDerXTlo+YdkkfW+FdtT5TXMkaII2dLzjimeYX80tVNvOO7tjrEnVQhh1NN5l5UuiFqAk/yIn6
MoCMYY+Jia+W59Vf0aAeK0jbaY+6p4zbZ6dduicrn75ZUYRSzmRU1irr5JlwuRkn66uVucBvmjhb
jXfufDtz6Nt0Bt0hq6oAhcPSkjKxDlMwviarWZbJwKOJsy+Wm9227fCEBKW/DkKccVY98gVdH4KA
vYVPGi4up+I453616cMYuWdChSGwiGvN985SnZ1+8Q+thVBTz+9fp+puslss7wVuMV1jtshiHuBj
eBwHeWH64rUo5gsVKnrqqUJBV88vuicQtng+C4WPuO3U05ClA5z4+bOKwxul6mbfG0SU9uAne89t
6HHUNqYbQiZQUbPHZiyeZ2NVf3GQAwPxp70KpprguOtyAiC6/4e9ioFtu+zzcCWFWMt8qJTpmoPw
QWdsWj+J022CcluB9GHQ4CZVZRKczDAH6hwHeNuBOtb9stOtwLYySZk95HnNukDh6KS7qm7bVzOq
GHEB5+mDM9rN3mhpPirTjt9TbJYeYwrwJ05j1c8xWhs1f5nzOHu18sVOYePMSNz8JsXbnSp/dVPJ
+oWhPIt+IKKhr83M8TvvKsYhTG058P3DqP6OyL58UV4Hi25pI8kvJn63Eg6LFVKahmS/0aDWryw/
ZFyWPdzZftrx9NZZ6h/mzELziVRp2dbpahdJbFXQwgZtdJGPGkDDvGQd+AYgS7BPVVLeMOATPdgg
NopjNArdnSc0JC+ZZZhgC1WwvMCtIMeqQj9f7jPkewrUC1Ab5sy4a+1izwB7nEMzrDhoOFSbEb5I
SJg7ab8mNYH9Q6wtYUEJaHiweYmsbyOvmAqAULX/6EO9G3DyyPIu8oDHHQdfj7yZVjRFm7TCpmuV
2RhyfZkItnYExertmNigVHt8QVD5Y1s/uAHZx12OsBDYrQhh3nAHq7lQ2FlS70Bw1de5KHAqWfiq
6aEIFGkXrh2aeD+4Jpi2tZ0XNDw6BDHgOYvyaULHle1ypeNyZ8kWQTVubzSGwB7g6kcKmNhlHE5r
GNKXySlk1AOiuM3E7SZU3gSooUCPdIJAU1H4FFXo78iZdzRD4UV880Oit7sqSXt/a/TcUsiy/PwN
MB6P+loDwxXdhPwiqqqGg0JWe+FR9LUNFsk2gHo7T3sYFwrGfOF/B/oLoWIRXOZ42fu9EmwbN8Fi
1eVV6A9RAliVqotzUUUaBt+2sachObMsWsSsI+innZWKHG6N0MsnBEoWzBtup0/W2IKqTTI79veQ
+7yLIui9AcIJs5gIY9fkK7hFz93LelKPAxPqza4NmXg3ul9V7OwMkEt9IwApsA7uAaoxtJ6WaQ06
tFzjpp1fli7U09HZd8MiwPHYKQBnqACgPGeoSs5mrqO0Y3WVw4egzeVz5jjWfeAs0zM/Ei5cmRXl
V8XF7aWfq+lFzL1/x5If4JJbua9Oswindmenhb6d3Z65YTw9pt46aoh7HlAeNq+eGg6c9RiynjaI
rNlw4StvCwnghQ+DiEWuzMTHVY7m65jjUtpZiZJsky7RJ5yHzuCskCRivWk4BBsMqhymck1b78Dj
PMTI3qXFkwWCMNn6+aCoMLeLvkIqV7xYI14qFNGC7YyUU47ljOmOTw6++wmaqjPpfeX0GhwrDgVI
/GkrLjzHlyWzsWoFHVmCOinH7KumhPTC3mYSeOZGZrQwongEV4XJ6HqI7dk/MKzjKTCtY/QFPhHs
K74rY7/BBa1v27Q0a+YlLv3jKOuY1HKicsDypRs/L3ZYVHi2FqEuikx57PZLwIhsDI5JbOAXTmcO
KdGL7w3TI0A6ERwcp7Lhc5jGlQceE/6negZzedBtzdTUbBULDzAlsbjJYAlIWc/hN1gI5X6yhhmt
8tJaNxjakicoVSK4iFkdMFv4wLCy+XZWXUxeES+MqKRwtst84kEESWQyp8YZYn/nL+DP0ER68+1k
xDhus7lM0HxJAvHS1lC+GMWZYdrqcKELAdUJVi5T0AsYNkLoPF89ynQdV8iddHqqhGOcex9cX6dQ
1kN3vFuMs+S3jPFhJSkhJdxofyJh4lZlDsxFFDZqq4azKNoNNGL7jirHx9hnuLsyrpXDA+qjfJdB
00RdEvaUXft5eI0x9Uw84wOG6OxZLgC9k+I5SVcFWqt999bzsLzCeXTS14AlcsapykWijwDGbGNj
KKF48QhVeVwfVps5iZAUOmIYPhHyITTV+97UbCfuXcNlbxtkO3aVmdes7SykCIPl+buwE7TjsTci
N7Gm+KFpQd/AxukF2xHJpSsGjPt7mH3Z186zug+a6ap6m0TN+JJ4ln2uywh2X21j29pOja8lBPV5
+GxN2QIsSxYAYZyx6h4BY8mMge4KnUNDwj87z50hiOQWyvePDkrJr6JH3wwXoDUb17X0nQSe+Rb7
FraDUhArRdWdmiMDGOycTef6X8C9tHLfuyp9qnnyw/m0e03wkXHFedNEydKivRuCL4tKuwdlZE68
029T7gwgiQnqeSleQCL9zDqFs8PWFDY5TTHjcIqs5oTnGGPeiz4yEFs+VlwgzC7Lpy49hxTKbnPJ
7XXAx8U+4LfBwNyGPZbbDiV3ttGOAp+ccpRZziX55Rc3HacDgww53wCgZmi2Gfrf1GGePUpfphyz
grKCqRbhe+Y74jo14WZLB7tSdRjTyiWC47Z0lJKAJsbLvp8z81HkVgq6fFzaB8NzjIW13mtiEX0U
uMUeZKDcaVdEdX1nZGw4b7CxhhsvtCRjnAFXqB1EIrrROsYB0iJMVAgRBoIjYxDdukXhudshxNSL
0yDT+QYuKRTrRWfVvRjKEPToNElvE/st5tEqTVaK85TNr51GDsVrW8onqSX3mimU7Oiwrzzq8FpX
/bFhcDT7GNSVx8m/yD5btRNMwPQsfVmHqvLJeUT9TUnh4mGYGnDnQiSR4vrjqWxbKa/C2qFDH5nP
VGGYACgbfWC78IDHR+kIcD2kIHbIAyMnfq+C3oNhPNk4kK1epsmM1aZR1RgRLx3zcZdE07I8jokr
mrOfj+kFLKjksxYtsxwuG9K0zdgg5z2VS/mhK/wJLLcqZPCE4d2LDJ9OszCsVkBDHxfbUI4AOjwe
pCOSZ18y1HFZu5W5rxQUwH3IAUJtkloSzBG91CxpDnFHV8c9gah27j+7oc7jA4iiOb7uzLgw+Abb
xt9gzHPWC28oriGNLYxeLBmaoTpCFXtw+QfHpabOc2ig8X8AcpZwR8hN9hbmgo3Q1DGLp82yxd8Q
p+/oB1uDIos2etVbVvY8QETZp0D4RVVcZGktu1tPlsihyiYfkt2/rzs5fy47MZ7MaBbzQEx3xu+9
o59KoMBZplBAWtyPmDg/wnxFu5j7eQkCve2qAxB952Pn185V4SEHczrGrVTdqR6/pebrUsUAdvpY
T+ehszrg7aIpDQOCNiavAsjKtwJ08Y+/+W81XP4/nSz56cP705jeP4f6rclffk77U5390YHxGNKj
UwIIybGDdTicuuzvHZiV/k39CJg3g7GEqrir/T5HQgcGYyV9ESZGCFs5DIv85xwJHRguER7jtDYt
HcKK8d/pwDhgY369MZJFhGrESBVTeyFJWzo6v3RHhmCUM2zrYh8NUF4pzmU7rpZ63y1ZuKXmmm79
3qVbkofy0TV1dGQ+9wtNJRxt5XVmQWCbwk9su+d07p7cObgAOXjJcN8OFfhJDu6p7fqTMVhlZ3fy
DhOAkCFt6k+lNWaXZYHXd4RhX0OXdIchwMycV1/cOpZU7MYDHqn7JMAsIRpXXNCTuYYi++KUa6Ia
qS5XRLXJfAo2Uzi9Qg3s4N2DSrHWzdnN6g99pE95EcW4cMdP1pwzMdcZc+79QtxlAxNakGofpPQx
ZKTFde410UNQ1OreFEuBzEVW2CJGUNVDz7GRTseYWO2taj+MSftoe2Dn2OHvRZmig4H4uknUBBcy
4VI35ujiy6I9wFkj0DAE8eNod7dp0uEVq0ugMa48zTrtDsvkVq+jhiodOAUoQUYWs1qN+GASjg1W
fjbF/LmnX7R1XIqgC+5pLdhAlTMeCqeMD1VuiC5GTMSpJVWXGF5RcUSPo2ftTYhloByLR2TRw6l2
tXOP8DnYx24a4//mYjFbD0DKWz0D65zYejXmPZhh4c6msiiX8KmzxjdXKL1tLDCi3Ng83PHNzoQG
HwImKuM+NzVbq5MtXxK4ktu6qvCBdEAAGl99EHnD2QG5X7uBlPvIOBWmKatiljCU9rMVuHJDGeEx
jqjCZTezJCFUjs9Nx66Gmy12EnPCcXAVSES83uhRJ2QX3RRNsZWzPWw9s5KDuZh/4rAN44WKxMFG
JExx0rxCVEAgaFWPeggfLBlny9Yvlru6mOn3RAtpqPXE7kwF10FLXAlufoyWC97H0N/IBQtxVVsD
uG2OTGlj3SGOfmvi6ljOE6cYTFVuy4064lrECHt5k9hwZE3DeaJUr4UN2r74hPOarEah9GvWUD1I
8lKi0TFog3qT3Ao2IE6GtXUoARqfwinTnzSl9gugavO+Z0kehrJ86ExEaCeq0jtiiBnjp9CWertE
yBWY5C2vWDF5Mj0CYHH3eTG4Ny6FeaZNY9p2lcXER7OIU2oG7EFeMj9EPqXSFDj4AeBj42xh/Hsb
Qe36Mkbt95UjRXmtHbH3ltzdKF1sdXIOKedcY3TO+ZJWj4vLTZfn17aS3jELU3m/TKp7xnk7bSvP
rh5DsMWbrHVYnE5RwDKOWCgQshoXNxfn1Qc9RP21D15/N4d9fe+LGRtKaa4jr60vqOciV3KKHACi
7AGuVJJC38BgSbCZlal2dhP217mPaqoGNv6oGL7cmlRkFyFQxaeS8YC78f3YOdP0OBgGziBw+Oor
pan6NGdTR9Ct8KvrqdXLPU9MTEiOzNWWs2jx6FiJc1s2fah39fsRF2m7WBdMMD1wt55uZROYy8qE
zUP4fj4O38/KZdwDjM+5r2xVEmTDZirUctSL8PdUg8wj2A+eVWOYeF84+ucXquOEsSkpD5sN+FHq
Hc1Q40h2B/clT6P0aQi7yj04s9fux0gue2cuuJcVZQYFEin4xoum+jwGE9DTpiVE70xj9qlWvJgl
CgEr2LZ1FQBpQoWY8NbnRe5fg3c2dxNVja+jG+KFqiZ1XvxcvhYAxDnFyMQcZtXEZ6flS6ysvnz1
FLOEMhyWG2eyGPYI0pJbQrcEXKHdOjtA3GUK1hKB/tQ4fFNHf+CdTJeErKi3EPepF+/gdC0k1sYs
y851B+dyUJTaNK/3bPfZdO8uU/Aw9fZw6WW+eetjalIb2KncLAcmoe24mR/DvLPO5v1uFcqWb1VU
qJAiQ/NtHrM1+67k1eDanHodI7aeRanByooeaLQV7moexTfCt6LnNMmqvdVIc+QiDsWnMz4XO6uo
262o6uSlp8YCSs2r9JfCcMYXIpWnvnTGeypv5pD5ujomPOK2ok/TLT287pAFGeEpfvpeLUClAh9v
1dKVyaFkX6V4937DnB2uB3Mt/bc6LpwrlZXNF/l+J62dPN/B+esfLc78qJ0EpXbqefxwXG5Zgwym
a4IrSXnyOhktauZ1PPs8pRsRnec6WLYx5fhNJhQCokwux4wLImV4dEp0euj/UJXF+0lFa9+2y3jV
lhRCOp0Fl3Ybqqcoo4aZ+nZ5D2TsRSaZc2BCBKtTFXFhm9rmMKnC2zH27Own2YbPGJ3HV/xSxcfU
jeYLVwlxyTQPP52yJxz7yXQHFfiMniKr5rufl+2pt/3uMHZddWelCpPEos2N35tHH0jAicSQv+0A
LW/mwKvvORKFO1kYc5xCT+7amqdd1en+qlQ0UJLSQexplvBkNwuXsTqyTlGGzzXFCPJlXlrWXrr0
B0Cp0cG1kqc+Qgjm1U59hRK+27tDfG9B+3/0rYCyxDgy44PQrZWfE4ttu5vjjA/jkOhmOlMpPoM6
+5DmjM65fXZIqNdsguh1aOSeKsyuTLBBOc1rO4UXUw2UN6c64slRUNN1dl23SgrqAj1SmpMW7bE2
WYNgkiP1j5kOEN2706YNdHLNHw8RXz2Pc4vodFJoftaeYyeqNz0u5UMjkuKTnPBXKG5jz0mA6C60
mtt6DqyjLBz3upyNTUDCy5+iSccPc4FQzV7rlG1g0PflGTMhbcF4nFs9eJSySsN5K/fdYzA1eyeE
j03D9rb2skM9RFt6z/auNLngNgTkILAegnrV2fXeQ2Z5n2dozM8+be+ae8SVT6v0RDTl1KmTm4hd
5I8HT6bqXEXJrnOjZdvMpjpIfOkRlfYzcPjvFmP2EOWWbd8wemGr1MUal8hdPUJ29oqTJzWxgYBe
U+th8wx6P4dm3H8k/tCd4N1xiCgTQDYINWtUDf3cv0V8b8lvPEz1BxWaU+QFn+OcyJ7r3tiaDvQU
pOSM5kPd+0cVf5va+WEYynrt03Cj46G/00DB+8HcZFF3ozh0qTxCGGbru5GdtCzQOqbUk9hbj7IP
9hDpp32gBIl4xtEvoSwfSnuGhT3Gj5TNqHmE83fgjHKvA3j/vfamnahSuv9WgSeBOmsk/GOkg33D
KfqCQtrOyevvPaoU3zMfOk0vh4Zc199Atzx0/vR9CuZHhcRiR5Rx4WxELTlF4mr541Xg18ku1x05
VD2qkwiY1qNCFR/9nDgGe5/1bEsnP3op3WM1klBogiO+nd0Sz4gk03I5WfayKmTCy25UGAm95L4V
COw30rXtozT+vFGevk9yp71N/ai58EferqbL200+e5f9QPW6znigw1q2QrMTM4TlvdNXHxcLK4tM
2vkDqH3Ngsd6KrP0qmL4C3DNcozt/LucSm7rQhN+BkMOU5COHLhBUMaTY9g6guUpjSdqejRgrjvq
MJg8uYe4QXQZW0V0knEaXvq6brAFR1b7ZAaL9vRUmzP1ftIVnl5Ohh7euR2G4TgMjbWCRpNHG+Qj
ws44vFUZ2pgiKtuLQczZLgb6sIlyjdcO3AU92xYYwzvZvc1uQ7u1T0ElxZ0TW/raDWMINUr1DwnU
jWeP7e0gpL1c0shCOYL7qb5qLZs9rUELkkRVj6BOA8nu4j7eUsknXx2EALPcBPskFYsbz+joAtS6
t/UGDqOjM5M8CMJCv5kmUkew0BAy+uWuX3p6mFRlnJs2lpROuq64oM/kXLYuCJKub9RWGls8KbGU
V6IKiruGM9bOaaS8wVXU7aUFKb3zqdSFqAA2wq0wAQ5R9AX6rn85zZzo49BTl2h45NYIV23nuXyh
i1hug9pqTl7YW6e0Nwgc5Lc6bUhKJGqrOudThJioQH8ZCrj8+VObBxfR8j0hYkVM77uwc7ORXY+7
AiFSCCt8oGtEDvU6ETyIy4kaUZsco4XaphV9lLV+47Q9nlskEJvQM58HL8kPQyFvs/JudpaTE3Ce
0kBlarQ5fE1noClDUujjYDRw62iJzklMY20c2Fe1ocAfKJDjkPu3QgIWpxDn7rG/VPtgSM1pTW48
t1VOC7he0r0uWjIhk3/HCB8gTI8qDCIWDuNZa33USVUADI+C9JsNlWRPJHXZlYFuW07hZccNpg73
WICq+1xlwW1u6Y8+yQh3M1iu420G4faflfAo69YS/XaC/OGVDg557cYGgJ+P/fNoxfa0cdukOXaY
s/F0qmEvndq8idri/tx0CetgNuMVeRSUg52fXIMPnw6r5eZTV4bVlejbx9Iu5AeKWAz4OFT3N006
jVfsiWwWaRtdqNFw/wMQXaAkTmIu5rPHgOomJbdE/dKzX3J4JA7Palcee6eLdnVkt6sPKfo+RR6x
NuUJ3L0ouU5lWI/HYW0o+l2JSjaphqsGRQuSvE4ds9o0Z4yV7SeL++3GKdrwA8YRfIWL1qdSS32U
sewORZ4kp76pwle49ull2tjDg0DJRqPGcy4plGbDhfbr6hisYRxnjeUgP+/PvQmeXS2OkU3/AFTR
GO58CvVrFCLa9+CVn3UbtBSAWwbW3kNA7rAGgsxK0SrXlNDyHhiiiuveZGuKiNTkzJO51E8jT4qD
NZA2koXGQ/keQap1oymnUri0JIfJCnHVVcv5ixu76YZtmFVPCiTg+g11PlvRGnRq18yTlazxp+FH
FGpNRdVscRfzmpTKADF/CxMyERtbqvgChUF4WS8+8SoqydaNXjNXBFFx+hHSSi7qqboO5rB7E4S0
vDWttQy+SzZoTXCtWa58TXXRDSkwHguiXguTubt8zX81YrA+0tspvudrOswO0+XYJJH/mY40m4El
q/umUuJS2GO+V2vGrHiPm6n36Fm2ptD4uAmkJWs2LX6PqcVrYq1+D69haCjug/dIG8DrPZUjYm61
iag3rdk3EG/msp2kf3LXZBxuKR5v7XtgjjdKfslE91baStz1a7jO8+L+GvQOnbE1ele8p/AaMlws
BKJ5QeTPu3ieX0S6fNaE2+kg8bC02kt4i7u5VuGP0MX/FD3/g4oltceYiuV/H0D/qJrX32kn488F
0P/6f39Povu/saaIjIcC3MmPUPmPOqgPuIxxUlLqMAxDQmBUIH+vg4rgNwGe06P4DQeWIb3/SqKv
/8r1QvCKcOkwIYKl/hsWxD/W2kM/IHcNbZZIeiDcd6zHT7V2RxC07n2Fkha9T6k8uj9t9oxv6bVW
2XCMW4d59f4vKJt/CuusvzWEUwx6LRaU+f+Qf+cf5HgWMn9H8Z6DFvXZTeZWF8WcUwTx8JQP7Sp5
dY9FXd2lkBy3I3OSl+WQPRZNzC2Bw+DWbtBvvH+C/7Oi/wMI/L9bzFe0WNXLH0r57//Pj0XMooMA
5EG4g29H3FkQv/qxiIX9W8xCXBUBJMmZdOLf/L6I/YA6f+zB8F4B9FDq/quY77tMWgTEwn0cDu8/
7m+sYcFL+TmnvK5eOgLM1gSBzZ/w3lD6aRGjn6uqlDPdLgwTHJpd48DnsBtPvFhRKkuu0np+qrpM
fxym6QthBGbjllWdhs2lImkPjIJApC/rSz0W3JWXsQ5p17dWZK3HVdnsVd5rsoc4SsbLaXJIQw9U
oP4i1U2P6w8vhMgSsX8IbC7fDmLl67f1pxcS4eUMF4u9KTBLFp+WtM/UkTpCslyUQU8cMCyr/Fsu
hvgyrO3+DWNohCO+N2O6zbs8JaMR5q7HsRakEOKnLn2UkNpJh3s16ZpWVZeTcFyGOqZUPthYrvwN
1MsgP08+YxCH3q1RHRJerNKTBVKvP41CzgSpqKmtJhR8FIRx2uo5UcbmfEhyjsaaQTPkDoURd/HK
nfXmfAo3MZ1H4AZLP1BzbWX1tYuyWiOQDieGjOmhJ1tjt0yxD7nUaEInekKbJQ2IyzYmqnEdz9RS
6QPgrdxoIPn0ZEprhmg7pN0dxzBTbeOubDjXhjqiyJJywOb4l+kresrRfRBVKAbT0DV6Xzj0pwla
jFwsZR2gwYOub5mDigxHM9XP0YXvN0lH2EAs+LnCqvvGhRAIwRL7lwWhXm7BRTOcK18Pn4uwGDwC
6KnLm2T1PdOLmYPiCwLjcurpm372FyPvdCZdFNoTakYOi5G+iZZQcaBRjcmQRSHWY3wk5HjZ1ZgF
kB+D+aOD6xS3da7xJum4Wb4lchhWvZpxv/clVk1eRGU+OpXSFi6gDLq86Ik7ZyURRrpZxY2TyULc
tjTGrzgJGkKbVcs3wPAX12462JRPCqbJsdEtH0s3dc0DeTXq+PlYk3Sfen+8tes8pjlBqQl7FEdJ
d+f2uX8VjfTrtlnSRu0uqlWdHpzB8z81rYi+5iaZg1UdluXbYmygYLYN63PrDITbtlmKVG4TlA4m
+HzIEOTFzTDdLk1mwDE2dtHvUAxF3hW5qDg+TlWhCaUMxfLddBOrmQ6+421tArbjgZUIA5JLwBJt
/jd7Z9Jkp3Jt4f/y5rygb6aH0zfVN5ImRJVKRQ8JJEnz69+HriN8Vbcshedv4rDD9qU4QObOvdf6
lq2G5AUNXMIZg5bP18mVJFAV9jxjW1R8NZvYEAN8/syx7zmB7xYzBz1PMMDm2huHoadDXLhIh0iW
rLf6FDV439OJSNqymNgJWwRQmt3reVikWo1KcY6GZwxn7bCh/9bfBI0B6VpTUj6Tx+ffoYabhwcL
jfyXrKg9d8WgefhmN4pA80TTxLiCVIxUy6kqF5UL3MxuFdRC0BXqje+9lkgRzjQ+96WofX8Xz37x
XjmTvJReXj+4pgqZuUeKzwE7/6rgIz7pUTu8lknsHp3SpqWAgCRC4OKT7+r73X5OpugB7SkPO9F4
+xgJyO+ELongEEClnPm+NdUd0T64+po5XdQiVq+M16nPlLHTusb/EpAmKPdksSyZowJUMrlKykrD
Lh69jexypa+yKKm90IDMF4e9FnnWJleGNR1oYlsGiOIGEWRMO/q96xmLHBS/99pPEPFte82TxoY2
jU8KbdvWNNRZu7FB6yaCqa5uEIdgIuiiTWsX3euSR/GMjLaC21zo0TFWVZPvSt3TmlVv2cgmVBHH
pA2zVz1ILedjJr+wJ7NvRhARotGDvmwO3vSaR7h0NtFYbDKEi/FtbRldTtem8/Jw6GrUP+T3TMVG
2S3ySlIy8onxQisZssy0LnIzteUqYexZhRr1CT6FVA3WSceptenSMTjG/OdoRWJb/pwieJ62WOoU
asexIVhUIAW9SwJOUcgP0xHCfudXFd1kTnCMdSUjTQCnETnGnAKdsLZoNq9al0HHimFpatzExLXF
26RMUe4xjyo5iuYim9dVr2xvK3OjTLcB4qGrtJ0biRvAJryW7qDnn9HzoeUL2mJ4Mc02efCtzmZA
VeTum9lDY93QNFTq7LKgl29uSqsy4RsnihUnlcnFLJQ6RWsG81HTUoYlXeYShivMajrFg+mX6wG9
4kvuM7JOR4mWhIXZ/u4QgQBawPclWrSAJYuuSKev+kCa9wGnx9PQFNNjMpHNxUveVbegGf1rL8nN
WzMau/fWr81X+hlju0UouuBOhj6X4QJjh8sX5CYjA83i85eRZFyNEMrp2bCS+BpSOVtFPThLaD1v
1ypvotg4+0J2L1M658Bh+wBRkm9NaFxbIST+AsnMP7W9LFiNHXOisGP0uKSearPOPyrtm60/Kfmt
SWjIkXCX1TAfcBePm2hw8u+J4zgI0ZSP3hptWJSt/aawH9Jo4n9dlKCCj7KfrGUmbxk3rlWO+sqJ
SVpdNcPkTyES6J6QOeEoPO68YutojM1uod1GhLZhZKSj1dbBDTpr+TCib4NLAy/4ZoI2la1yKynM
0CC/0P/L9Pb/5fH/LHSU/3zUW71UcfHy9qNL/n7QW/4/f1XHgfm/uIIpPk1ie5ZQBQrdv6pj3/9f
nTIOxgr4SNN0lwyhfx/xIKKiNYMsTiPbXWRO/0KmUlNjT8bP4POiBOQ0/DcnvMUL+G+nPTIqAsT5
x1O8G2hcgMP+WlOWsTnh/gnS/ZzV9pZRf7aLE8sLXXKld7GV/+sMBaA0/lF/YmD9YMe0vSWjiXcQ
VQ1IWsAyv16vsgy6SFUV79GcjqFtdNGDrZLyMJEbciGQUKcbC4H1b8/jk4t+cH/8vOjPgzfCIRRF
PwFKfyuczc4fgOvb8V42jnbuijyh0+sSSs6//euM+B/v74Pzc7kUqiEs3NjHF5fuhxq9UjivhGum
+6kvs3Mw29oaXby9ivQ8B0TpUBpKjwbg8u8SXx8ef3+nHy6/EE99ZqqY5nyiF/6hWnKwcw2F47f7
XDIKGIrS2sp61m5MNKE44Uh8BuiV2FeI3JpXjFTd7vfX/3h25w+gTUA2FcgIcD68178+33ygtdS7
BlimfnnI+Wg+kmWdfstVymiLFRWXXpvYJ9LV13HR9LumrAhkjUcTEYWSnXHvuf24841++DKw3sd/
SfH+4/P58L7//PvoKRBLYToWqscPf19aO2T3Fnqzb/xkWW0rte6cEZZFocaNXOQsf/hBPpw+lwv6
sJANTsEgB2znwwuvtdKnhd53e+yWMCJtxPgUWhMTmg19SgaHdZPdZS0ERiwom9I3Cc/Me286j3We
y7+W6P949+aHz88nikUnjIUFB74AZ7cPfw1dvrpdvDx7ZXY28+42JrFdeWZ3bGhC0RJuk+ysBGa1
tBfs75XcdYM7b7pishEARX5yh2caqnptcrizxpYA88pK7adY9uLQLiISdibPYGgjDaZkg88HV7O+
nEvSVA9l4rPbmmgGGCXX0cUzSv0PREFreYJ/W9F+3iJFmcFTXr7Dj1+gkNLAXJ+WjCoGn2yKqums
tZRifCzIkIV9LsanOliCcKfeCK70QnCyZSJ1JiWj29FzlYe6jLpXZTjazYxM+L5wev3bGEwuyrQM
AEpuiK8+trGD1/XZm2UQy1zP0nzpZw1/5shmq4cNyY1PJDHDvu+IC7xwGobVEgfF/e/frw89gb/u
loYZGSu056jaf/3eNMpIBntJsZ8XD57bo6nvJkcLf3+Vj18Nrw29RCQ/0JMDxI0feAA+svV+5Cns
GcrFX7RFKRHJ7qAgsv/wcyYwv7/ch/V6uSlkyUvjh93CoHPz6015uNeTueVyVlnHF+zzR/4wsllI
v/zDcvDJ98DGsOywvDLAx5e/5G87QzmaVWxx8N8jg48vBYPIR846xf2sNd2xt9LivjSS9O73t/dx
kV5ub0ER2CxDLEE/GcZ/uyhIjkAvZFXuJXqAVzQdPhPKvOFLxHRuWCsvca2nKRjF11wuo+YWFM8f
HuhnvzAH8gXuRgOHneLX+yZakqGpvszgak9j1qHXvDd9havIZGR++f39fvL28CQX7ju+DxTbHy6m
CJqWMo/bvdC84t5OB1badPB2NdXGKimk/P77632UiC/vj0WZBVICTTA/8IePonb0LG2Cst7rTTPP
IcECjtwkXo17gVOgIi2Hw9+N4aGzSzSCBNe0LdIzWlDG5CpJ/exQI5a7VFHavfZu27+WplDs10Nk
bYfU1c6RLcXX3//Rnz4REkpo6vPyo4v+9YmgHs5dE4nFHjWuw2yXyiTyCk59+Ecffn+pz176JceU
0hE+OoD1Xy9V+SmHbm6JcqiNLobZGZe+G4ejZjb+0bby6pRYyt3//qKf3B8IiYUYsaRWes7yR/3t
pZ8Hu8nNisn4iO1361lVdGEs6+4rJ9L+MED45PsiBwB+CRdjDLJMR/5+qTqZmmKeRL2P5JAQDO5m
2bm0Zp/jetPd9tKYDqYlJQruvnbOtBPjP7zwn90rVwcNHzA8IfXl1z+g12eih8Ag7Es77hlec4fG
JILrPq2DP1B8lnv5sNuRrwXE6GcM6T9KWwp0d1ksy73NnnUcK6s7du68NF712XriXEi8lI++7Ug4
9p8e6Se/MxJ8w2RuRawhKv5fb7Px82J2Blfs00ZXOwvhwV3SoAhD+Q6VJ5sn1q50MMeCM3DCt1fE
VFu/f6s+e5U9Ck6P/AHH+Mejnjs/Usp3xN5OdByuCHwOg4z0DeKAWzK9DRiGZvGnmu6Tx8uK6ZhU
GISBEv76633Thbf0pmPxjDM7uIpASCC9wHWLK8qNsu3v73D5ET88YDA8C//S911mfR8WT8EJyQdh
g1iQWu0qLdtH1f2xSv3kIuZyMDM8DBTLaPHXOyqR1zpzmbAixBgJV4bQAjjxMRP139/MJ78c2Xm0
13hjuauPv1yBigHPDVSpEYfwU06IHuZ/gYFV5VYl/vBufPJpmOylnKQ84h4wc/x6U22NmAWfWbun
Qjd3ZRKkJqNBKtoZ4dEJY5Z2E/W1SlFbuS+/v8/Pfk8bDwpQaybFrAC/XlqjpWzJsWr39M20davs
Vy1j1/v9RT5598HDBrz8Bp6/f+zhgaY33khLcd9oDq/hTNEwo1s5xnJIt13egMRJiQn+Q/HyyWbO
tw4Tijtjq/p4gCLjDKdeEZV7TVb2U4WY98ZHF0mjsM72NPv+9IUvfZOPHwDheATk2ewehP1++ABi
MFWQcF0SiC0LFzs2dJqVWaol73wM3iMLQ4DLOAiGx1n4MPuqIehWSVoD6IidrHkXtlHcD5nJKaCt
Jm+HeN7CAzwkr46dUvsz2RuskLIANZ7fBNaGbFOYMo3ZPVC4iOffP7RPvgCAZdiYl71X/zm5//ve
ZLl6J+0KrokpsDWuROFaaw/C2zNyVXX9X19rWRhR4Jg8K86ev76FnukL1J85xa2rxdiTh3k7E9eN
sJBexH9/KQB4rE/IkKncP+x4E56gajKnYv+z49HpqOj1yNfWdpRkfygkls7XhxcCsZRJm2EBehGU
/mF7L1OGc/oY8XGNMSdq6Vo4IQ2X+RxhfN8qaWJwtFunnq9lMbH59MCx33D5FvedNlRMa3jPbiZf
zWfpifLRnkdsXTwS8D+1Vr/+/ocxl83g1/XbZg2i0tYRbDDA/fAQGnvqnCmhIYKyKz6JwRIvBFtp
Z+RqCUOkNI1fez1pH6TTxOj7jIh4rtZEe+4lDbwbOyY1TJe3LXO6sPQ4i9SM99aQnrqjC6/ydvBJ
TEM0iOg7csvT4KZ/Qpz/VHn8eguLIoMJOlmebEMfyxlDzBoFq1/tccgAeurrQISZ3UUrQtA42LP8
XGlVQgdDJgMUaOZDRTYffv87Ai/7tZNC04J6jhkcmoBF+m784xBa1RNDbKLIPYl2NczaJk6u0cK2
BrYVgcVH6xkJjMlqlsOTl+XIRjBd6GsHX8m7mddPY1tngJ/1QN73IzEWMzJJMBM1knKa9CG0APdk
SzJ2qhY4FmiGDkW6NjivA9mhUaJONG+Y7Ku7Jolfqil5dJlWM1kaD3EZ7NIgq1aNlkMgiaoqtPKT
XuG8zpGNoUlJA1CKTbKxk+paGO2ZUfauE9OjjileBd/MUV9rBbasPLudBnUaMJcfakBpc4KkE6qL
CubriSZGtnYr9+Bn2LGRftFKmQ5z2zz5GiOpwQ2F4587M8XX3B4kbAorMzdSNtssLg6qK3/0kbbR
y3Znd9lhScJzPPXVkl3oYwF0aF4kRU3/BqgyeagaOpxVkWv7eYCz4JR7HSHBxkbw3gUKJ1ImLfTQ
zrcerhHOl+DB1iNiQW6sGKkgx6W5GEFEJ91VKo14T3rgeXKSO7tlUghe/GuVFSs8FKy/0avlNbfT
RAi5E3yhpcG8SN96zjmX0VtaavyI8UMzqUNim1fCm7dGcx3H5kn57deR6KXOhXoWFcOqHfKdlgWb
qSQtRPM3URxhPplOpKrm6xkdwSCdo6jELm3uBnHqdOeLct/s2VYr03OufYye7fRm1xr2NVrToSvM
oyv0H37/PpsWMlCk+pO5RqW9K1oM/75z8FAkuFV3SgPIN5PlPwnmbZh0ut08tBeTOS+Hy/xoNMZd
AUTMK9Jmo+r4wWzcLW8xxCEbHSacOr2JGNZZcxjnit91UtdF7z7GvM6Fl4Gu60JZijUDQ1gOMx4A
4zvm/62jKX9tjNGV10Je6txHkXdvZtKSewCdstBie+c56C9ctI1l91XTzVUwMk9qAas5ZX1l4bVc
R5G2s8VVR+QCPjSmAUgnFvOPdqDtEyaWc547C2k822zlnmLpXqwxwF01jCHezGPTFiaj8myrgkfc
i2GU2ff+qDkrraguTOVruDojKngrgxoCwtdqv9p5/Z1ZBPCv5FTB35JFwOzSLE/gYy5OjRs/LocN
BPp0xTL5mM3NvT6Ut0bQfZ/haMzUXKGMfqBCDUVrbAzJt/09NfITw6+1UNlTpn+pFjsHn0majWCv
1FPQVXst6F4xKuDatZsQQfR753eHiARbS6vfEuWezahdl4TZIjZf66rdAB2wIVP6p34C+NarfexG
hzpv25DZQXuChLAtLHnBrY6TzVuPtfOACsQiv9fhZllBgoZ/hrnLsDqAprir2BVXJVIOKYZDDYvE
JJihsv2DTk9W75O7mR9QNPmpYB2BfRjg52qGtVJKfLWmRBL2WycWYCPIU5C6cnzt2zYSlyJxvpqV
uyIycVMREzlV4i61c6yAbuavId6sytjadK6QeHABRUQ+tQdzCqb1+SqXrkvaYlqGpGlela14VSAK
n/yu2XCi3zZ68AKG6Ix+/67p6lu6me6S1Fgqe9hnMhb8ed6uwrSDU+5cTXBSkA6FsdbH13jrIS3l
9hvYqgeUr1dOwh8s4v3s7PumUbxReb0mS2JFvbxKRXKr528GYgpfqC9doO27frydpNyK0vtC5nAY
ocmOpvp7PVMA1Pjp1oY3t5CAEufZmT3jMJk2Uh2/Pom2La6RplfboJEeAX9dg/y9BDymF133EKu2
IbPbic3rLOYAHU6d18xhCyhx2DWDrF8dYjC1dR256Vp6aO/9idl2P2feMQpy79HAjLMgnDDa2nUA
J3DcR6bRbcbGACqKsLa4T4tYe/NFZFGlZIX64XXz3ZxX77pRm2tANvMmGQ2kTHnQh2C8AMnApXuB
uqQdnEwHb5/X3lWBGmhT4z17gFXzFkR8IZYIYIl1eleubAZRj3yieECtInEPZtCpS0Pser8rjEXb
zzJ7HSdNgT1yQmczVJH20NRT+mUy4RkhJ4bfmzij9u6Yndj4JJcrImOJVj87aRE8pI0VXVd4bihd
7AqWpd9CFRESv7YUnTNvtBkbXNYLTNKRp+QFhyQLPMmv6iVorFzfKuTH4SiGbx0Ev9dp5uIr6ZTT
1xYf3qHLGihnNKTyXR8xmiYpzF00Xl12RwOlwO5eqK+U0eV3Y5TjgXGLhf24EE9BrJitOz0g4iog
7yc3c8EzQvNT2tE9qq+noCyQo1T2HNhb0/ZrF6GGMV53Q0mC9lgEBINNc69WkHBgxBRpUW8THRTR
iDdvjdLLDv1ar2+0purOKYe559RF5qG3UXr08e0cNKvSt1Vp+5cpKJEPVLX0v7q21h5mJAdhrrns
p4P64glG95hCkiMovbesVc42kqO1L/ET4Arz7+2xfvGkLPcVh4J7qfL2wck8a9/N9CN7sx7Ju2pL
dVX2Otm7sU6uXWe4bGdtY77SvepuEytvVpOy8yNTHfMQN26GYdfQNjNNzbMeJRu3zB7mSJEqjC3+
yOgO+I+rYRquMnNewckaNjVqwU3aRUhh6nwE1Za5QUrEDp6vbWQ0RCr4mY9oLmGyuYql6vuN1EfR
sNsVNNP8SZdRCEmqCDnP7Ayp+a9jk+Z0vWzMfRVSkXxEriKqBI7mjBQkn4v43M946jwvUZcET5pc
zWmh1vECBMQsNsGLA6p0smxTC6sUJpWhHP+bGjLqdhw/4Hx6mAC848ahpAgE56Es7QkuygWj+vzc
YtTZjWNq/Ehxv7xHsRM/arpbv87NbQTqhSMfRfTOCPp4Cw40ux7nSJyh+SQQG0uZeiHNrzp03Ib/
7A340/DV7fx0EFeL+vpVtOm4rxLIlgM18h1AlJhySDM3qsDHMYlxPtrKRe7YOpyIBmFQO0pl/sBi
AzeMQRyqqlFuncp87nSLgalWNcyl21HOmHESfTrleHpQVcaCn6uGqEhN0niPhJz2z3ZOxy+GD6g2
QB6rEiqdrvajNKfvvjdWOCxGDrb5oDcF9grcdqsyY+fByWtdT44PWxJRGPFJUTA/gy419k41muvR
65W4SS0AAau+GbVXA931riCMDX+CKp9Ewm446nkVNi3v2hoHGWIWC+JnqA9gj0ICo4kBqtIM/ZSW
7olaVkcniLoHlFBOC1oKeDIvsSlunMpKtHBKYB6t8jKyt7GONmljkAqNkXFoVLrlaBycxxJ6nt7j
a01jYT04hAHRp7c0AhtTZTbbuhdqF+clgiT6VveK6cBrV72PwxJGD1z3B2Mqa+Ph4cuHs2SBXAeZ
7dx2Fovv6EUeOlQNa0qhe/eNUQYnKXt/5cVuhXlrUCzmidVEL67qgmspsuo41Ko5SqhWcJwdvf/i
DuV4MUrphkhyTk4bF/tyzPSwMqx8a7Vs1BOubTQ3bbPjs+23IAOJ1Zlt7tUxe0B5iqyy0rUPzSSX
HYTj5LcBQQlgZCY195iLgvxLoQEezD1T7g2b0HtefFGuGjn9cDTRX7SxsA8TEN6vDqeSHcPt7NYU
TrvrfE/cF6ZDXrSnJW+TXc1PYsiKTdNUO2maxW3v2U9dm1B9asMAgXepDxNznFi96ogquM/h4FIx
ROqrXdj2pfed+FhavRvO2FTEasQXeHAmS8cnzDgvC7XZkidBqtsDUeRGvmo7EsiXauG6mdy2PvbS
ccwN/wcHhO2oeAhJEd/OdrZgFMBwlFrNzuYEICd0aIcPSPL0bRRb40OL6HoXJb7a+A56As8UV5qt
oBNB2GDoWaXSv5+92p3WzLcibVW4wn9IvLG8hdMumlCYWpLuBmnQqOg860eit/HWLqxOX1dTk8IL
dMD3laC5ViKBTRVNgTg4DiUKv35xtnVtPzF5frXo/B+wS2c0tW1H7dxoCEDJqrY4KzIR3xJiYROo
W04M4tVuBOPwgU7dOvYgtIzUQTA3i+q9QHR5JdzEeUTO6+DTNVR8VkVqoW/G5MxiWqt+3fUuWcZ1
5fa3gFHM/ezX9cHEQgk6JDVPU+B7YILd5EpM1vJq9/OpLblNsIx0ykbhGpyQDIAdtvXS0RIKfQrz
cNI6ME++pSP/dUFPTo1T3ukUshvbSQTSHNHMJxasH4kVVGjeJ+/UVXEDoVhVL2qMeeG9eC1qTR2k
DAie9Bt1jqk5OXNa0HilF28YCU6hP9bZWtjWa6aG9llvHc4mc298STs86jLyngxhzKGfE7vOQEFH
N6l71gGRJFVsXebQ0YJs7851sokVimCspNo+HaZgbRiVdY4oEcxhwBCi6CJSeJoTGjj2fY0hPi77
JkHbG5W7LG6Tyyyx/fFfq2rbeMq6zsEc31n5MF9pYqJ1MQSSmdCCDhNRd98izcD1YsKuAXGGmkaf
/APvfv2cWK22lkMbPY1Z091qQ521YVp7pMcuPxEq0YleCVA0L3XbvdcO8cbKv7D7sYpXZmw82EY+
0wECMLtiFkgTgcD49BJ3Lla9Kj7q3fziJ2a7sjrs+iZs6b1R1SpEw46kUmv19o4C593VyvqbmivO
IUn73Edj+9Vrg1faCiqEPfjaGay/Q+7AUWiNb6BQ6xuLdWFTxeV85+USj2EUbTNTS2+TfoavR2j7
tIubEvCLWc2IT91h3eM/pQihx9oGsrzobhdsbFc2m6gp25MfgJJN6iLYouMMyy5rDzaHvAv9KNiN
noklz5oMzOVz/AxdL4bMQAvAKh8Iw+Xc0Elx5FwJ6M2OqnNglf3yDch1E9mvPVAYarsRLI/Jv1Bs
bqpSpF/TynWPnHDttdG60T7z53rdzIm/0TKIt1BkaCu4ZcBiMHYbs6yWQrO9oK2EvNPKJyiwHFQs
pz/qgQ4BRQePGBpGCqbAcNOAvkOEZdzW3MdsKmfy7TUk9CvPEDafmxEA640DNKGae8kKmYTGXKud
KjVtBxYGJosqPXAiY3k9Zo74LpBy77xqvO/r6CefV98mfVo+90OsdsOInNash4cmGE3m/cJ5KlLg
UW0ckx2WD/kl1oJgrUMRsKvpWOhCP5jFoF+1PWr1BHbv3mhiH88ChMhGE91x5pD3fUgtfSvdjDCu
xqM46/3x0bbBDvP7i9ATNjwYaEfY661vKYfVNaCleVNI9O7A6zB10Zxuy4xUKAekfGEUtCCkllZX
wSDFJm/Bi5tDY1/7teUdjKT4bnSpfJJRY+9Z0dUxaiUTJBBMG7t34tdhAgftNlWCJMbKn+jV9C8Y
YetbdL3pFxN9uN041a4vfeuESrVbIxpsV2Ab1VFTRhXs04q2cm2PYjMJq+PZFQuiKFHVO+yuFHOv
INQNvEfPxDHV9zqq5avATZrQjtl0dY2Ol5b0zbGdqKYTFamtZ9T6mkdWhInQWkpweKnB4O8sflNa
RIaPWg90U9PJUEtzZ+NkoJVy36T4BIWkEdy6LYc8C60uEHdjjhtGpKyFQ5m3G4FQCmc4a4/LGWad
AYe+uOAON7nuc2YO0rzaGrKBxIHWbKu1sQVxncI+XQ1Zri4T0Igbz1XuiXZ9u51ca+Y9dY8tNJ1q
HVhDfW2kjnFdUQHiwREw4fMe77m0om0H9uCu4My04gLDWvo+sIO0Ar8DIXlfINcPR13Q6+gafQXk
8lzU6as+6e5V0YAwgFV2pSoKfKXNb3Yjs9Ar8wv49QBNvGm+1wlmjb6pplsg18XWpFv6xUon7VTA
T0FJP/bQV3S3f4yUWZ0bpvDrxKmupFLfGA9DIOv05yrHX671dbHuE1NbmcKVYadjKy8MzDc2bOdb
oWr2beahmHvB9RfCoq8X2f3RUGbKwbyJdrqZJnztY75J7Ch4Ggwwj0WWfs+dYT43HaOrsM5mL/RS
5uC2ktPOmZPyTVFbbSUCt4OBo+FmyGo4iiZrrqdTrKxoF8BqaMrG/marnHS0stA2QO7LR63ropMP
2nILFxzu7mQAqpIRTIsxnq5RD76CHp7W/ZzCH2sT7zVvSIri3GTsg8S2H3qsxKuqdMXaoHdOu6XM
rFXqFh7bRzZ/83qeFlbHmdyAFAR9EJyNvKcp7Q31buhGeVUQ3/BYEvvAhlIT8yas/Dggi6KhM0Gb
gHv7AC5lN9VDdwjsBIRFoNoX2QNJ1Nvxqi5AmmkVLzdQInHrxqXzXS+aJ9MeqjOkJRGmE2TK2R/T
Y1BG7jbz8IXnbgrZZ3S7/txGdXc/5XII+5LzYzgUI61LMab5yYqmHLRM8j7jRV31mO7xLbnk+k2q
POoRIzZ6YWLcSuxIW+Ba8zoriTkwKkh6PiMNU7OIcug7umxZn+9Nx57fRyrSM0YRYzPM2PVTS95b
bk6nbaZ5U1o+XhTDq9+sCKSd1Wj4tWa+vCDxnRIL3ODfZCjFEHeyOj576TjsHFsc+zxpriQeBNzx
47cgb38kaeZtvZaBwuC0E3y0QN/Bxi2PIx54e1UIV/1g8GHg4Yhr9ZgFBKkXftaSKPCetR5nTQfc
hRkxLaD1VoaeOZdf47pJ16bl9sdWDfYRpAApziZu1tVAuNLGhB6wX9xAtDtl7O70Eu/SuJzlRRLX
tPLc6C4eWLyieC72Keb9e3ZXgHSiitYZSOwwEvlYrzAP1lu8W3xJOUB7WDFNR8FY5+JbVA4jvTVJ
EDJMoo3sU9BYjgGSyAteWxgpx3YIol0OTeGJIaV3PVXQyVdJpp8dK4jPQ10Q12HrdbBtUzAanNDb
BMQTJwwDjirsz1UF9gNgy9Tm5Hk0NXoLx57sIjSwkBEpoTViWHfmRL+tQI3RrethhubgDA+0jKtt
zdDy4OX5TeLgBapjSvAEL1NoTzlTnRxKkV7P+QH5KMzSxhdPc1kDW6CYxQrDAQ8SOMAYLDOyzceV
Y/QGviCSkbBhpnf0rBgOg3qQAs9Z7Hk5yQXB6K4tF/ZMzEhmy2WGq8jvoh0stf5qjAo9NJPZ3hQl
NiVEuXB18ovXpy8KltLKtoExMXtKt0BNNs3sEvQeEVqC0ac/DVYQ7YvBvmmHmoj7FkYKZyfxqCsb
uLY+mvAi+lTb1EM0PjMnT8PS4SRd627zPqB5eAE2k91mmprouWcxvheR7OCFWZeeQeaXyvVylgUq
bWtVwpP/IeLY2C2wtMVrtRmChVOOh+Bg6Hlx8DTjFNfOM0hlIBIlIIa06R9rg754QVb9PgAUsnYa
e96UgS+/Krd3/d0ULfxrG6I8QlXb2Q0Qp+5pm+brwuqbnSWK/jKiTz4KiAzbxLSTb/T64xz/W0Jn
uVOCKUfUbbygY8rmp+mVphp/x0kLnyoV37HnLT1RGdT7WnjBvrNjLWylax/LctapYaX1SEuBFjMe
nlObuN3FUaN3EwQxs/sh4C2sferwnpb21u34ZDlOwbUqRvB6UerejJOVr2aspLdO3JJbXWrOqRuV
TdGWW/0LKDmImDIAur0a+Q3vdWml2koHno1VVqdXSf3S3oC+ZcNoGTJJ6oZj1Mfdhc2a4Z0feadG
uoKpFSa1fW/m5WGBPporr6G/gycy+oIZsj5kntIPC2X6yaDHtM3nXAVUEknP0qpmjsiIHr+1EWLz
LBVya+gByVceVAx8CFgx68rLnnXfau9xTi4hFC01d5ENcxyOrGT1KsD7C5IpzpmVxBlu7bie+Ge3
rirj9QRs+AKNyiPTqhi/ywRakNskC5VxGUhF9TxczyQ63tZRbp6KqBIPmRHnVBMVeZ4ak4RNk7jq
lLvQvsM4kz2gujlgfjLnhvE2EJlwhqJdvuqlW5PW6o7ZjZoSOvJwJVP3XEpoiiu/qbMzWD6EX/9H
3Xn0SI5re/67zF4X8mYxs4iITEXaMmnKbITq6i55iZIo++nfT3Xfm85kZ2TgCpjFAI1CGzSloHgO
yXP+Jm96P4FHmZpf7HRoIPfl+D6g91bdmJnPxoxqh6/tNDS8PlZwpth6uXHf6niENHetV2mQlEbH
PTaN7v0J8z+7XciLv+K5jv0bzmHuEa4Z++qkGUm07wNjdZDJ2+pGuAhsHtJOax61OLGfAyhVP/VK
CKqFGLX55DDgMiOp6nvf6cNhKQdet8+09Dbugf7muIg8F0He/EJoVv/OR/bQaU+D9mI0NXvXJ5kQ
eFn4MapLrsQ0pLM0EKHgzP3Ljisd9fvcPEaJZT6Iou3uZ5wwSnbGdK7Q9a7tu6SD/MptUnaclxDt
sA4JzDrsreLpqVp8sPNNXULZsH+/lxUNzr4TmZ5dcsBsvnXz5AQ7lEL4U0gyHtKa/BKUIj5YIA3v
HIQZKI8ESXScJ296qiNscsKxnIPrrF2WZme6fd7cxVhaImOJZk73kNE5PsaRjmqWV4KYSYch6R6G
TOTGpV0io1Bm9PexP7GKB3qVcX6FhBlcXphqrXXQ6YZhVFDCuoS7h+NybBL1UZ9ZuCJ1dFvZEBLw
8+VsoPTkR+WNh4z2A1r0MhR9OTkX0uuZkG7umFID5GnM8V8Y9iWrNDMuwU5wsig7UDw5rat+J2Kq
G/vIW4oHShrxV8rw3KADTdiXvTHq3+vO666pn2coymbFsz5lQ47WuI0Ip1bLMKpm+bMbe3lvzNN8
7TpZn94EIH/uKcgyPLq7iGit4BVfBqxTbvQRkpgszD1ULTDZQS++YWIW3QUZskweNI1LDMiyox+5
IHoqb47/MLQ4u0U8qsMbF3rIcNHCfob8nHBBusBmFK6uAIaA3wSeHg9eSV9/n2IDUx7Q22Q1xpED
ZKXz+dvWilJ0ES3rmYoAauttKmBr10U3/agDp3nMxkr+RG/H9CjRWdoPzQSh79RW80hVU+NyN9fu
IfVzy8O0ahifWt1qv6D0g+C5UfnP3Bnce8+K4ZgXeXBXty7nA1zFXDb5SqOh2JGvQNBwHo9wOjoE
hYj7yyzJAA53Dtbak8a5UpJI74kDWe4nirP5PusL4OyWgSfawRQRzYPe8hGpgWSqfxV4H/iIpAIG
p4LFymqHzH72qdBXqHdZfIgmc2hKtHrBx0QL+WZIYWpYc9tFnwHbse9SDC4/pBAdDs3gJ3dBERQf
A1lFxaURUVfdoWUof6LyWlMALdG1Bcw2J9dghZ1nqylZBLRCvxWmdP90rSS7TXBKoww5j6QHXQKA
l5rtlbuCmzlt9TnNZnoMOsFToBLAdVNgZHVwCid4TBD+A5cTsAI10fARqp7O0WWHPijWEZljYRSB
dsFzPARGeaRGNT5paMoedbBuH+DWFsgoguMoRhYu20J0l3hu8TA7XvOYB37SXadO5/3JZWcsD/Ug
iY1UwkbhQLBo8BW0mpOZBFkdco5GF7fG96HeL9QRvxYzIqtXXi3M7sr0rOQzW1GD6m2bR9mVC4X7
2PpeDBKF+Cj3Iy2O70nB0s7pXt2DQ5Hh7NT5JZrqZN18jr/SnWI6PcOcqw9j588cOpJ4uUAvY8ku
f2OYerDIvwSSWaheRgPp3kXnsN4hAU18S8FF595fGT/V3OWXK67R4ZJdYe1p5CP5nocwaDCPXwoL
c9LdGJjtg0S9i1ZUlMnLbM3MFRvAZbBM063uRIiwVbX4XKXVROfIkNMFh3p2oNzlP1Nx1kMzq+Y7
V/db5gAKyEeUZmvne160BTK6WQK9f6Kuvlao+EhTWciwRpGWXbUsXUyvzcwtPiRyGsJGNvWVroka
LzdNv5ZLwrdgkxPung9MkRvhfswAJ/48JEtObsezIfpQOIi2HtLFIs85UU0S0RvNeuZKqYdFBrAH
Zm/yuWV9f2imPLqDuDxcyMQZjlps0CybOFPvy3phknDCKOWNh1AFHkNVRaW10vxIu55LvZh3dc2C
M/H+sPfDjLybadJzPVR5w2Fbp0oaJrRrQOCs0ggI+JBJKgRYMjqmBUwX2TePkzCIxVWT+8MgcFRl
Htxj1ATaPrfKtjmMbY3zjdM51zX9BDr2PghT0xDOo83qDvNOQ/UhLmrnR8GGwikZjaujiMe7rAQ0
dUsrlC1LuvBNKhsgOIeH7BhMKJP12eSAUHJYKgMd2r3w6XwA7GK/QHphfLJ16XJubNmksIgF6m7N
xQMHLQ1PND9m8cosoEeZCDw296NXsGFyOjRvuMb3H+ZmQBVNJIAikq6D0ZVNBv508kOPLA3+FMi2
uSAm9po2wYYRk3bd9+OqeeDyaxwc2bo9pXHtOKFOiGWCN5DjB9L/J0Rf8oES9dTpN1nAt7tfIgMC
jTZSY7uYJiPV7kAe1AV3FkGnPcNg7d/g//8HjOvwr/r+R/nXP3ydYQ7+ROe5TeNE/p/HuuSv/w+s
n1da42k+9t38oyp/tK/I2PwP/yZjQ2P7l4F8DrhRuGzAVUGPjn918n//L2jaIErdFeYIMpf/DtD4
f8jY/r8cqkbYOsMrsfGRA+TZoaaX8H/9y4Vz6wbwfuE2OZh4/yds7Ne4cQ1Y/MrI5h1fI3WXBeUC
i1yCJGJR30YcPG5twMjnkJyvEfF/D68g4atM4Le2sr0o/NZXUTbdzpadH+dxROWT4xIKWpNPy3jX
VNUZLs5rsO7/PFIPFAR8YtbeIDpPrJhRbFYLLgVfpyTnIFC4dUPMN9iOfJT40OT7Fx/7479xqact
kv9+ogILRgUQM51mqY8A2CIbTU5D3LChVcsZWoHxGof69wPWn/qCwURFFOJyMddHu+uH/soUdHLC
sUWTvIhNtM85Btt/OLX5AXO25hYXK/+j0AaNu1in6WdoP69h5H+/gwKG1wpbY4X2zdG1J1Byo27H
+kU2Fv0TrKriPwJ1//0QBbKcDNKhFurVRxSAhgf0loxfWdH49t6NNeo+2z7XGgovZnOike4iES6O
TVrBhR+tvubEM7vNxuWgINLXHv7k0MGjOFhRAp3c8ZPDLnrz/tuf+g4r6vvF21OmkYPEtvbITdZ+
4uC+0GKsfA83D28xzPD9p7ydFvRVcfDlU/Q4QLQcd8QjbqP1hWZIhFyorp5ZS6dGV7IC7raVkXqZ
OHJZoLU8tJwXSmSg24v33944MUkqC8ag7mvPWi2O4Kam8UOcOrN+lUkX3I7jguPZY+yGNWqs18Pn
HGh5emXQihbXHq4Wza1TdnZ6MUaSwppMA1fDC9CdcPnJK8M494onYlqlT89pPdYwGsQxWnyNIlOt
d8lFbsd2CRYsy/RvqcyXvwwxgEth50+u0fcI6gM1cy4RHSrdw7aP4SvJxbE5Hvn52jzWRuBVwArx
5kB65o/3v8WJb80u9Wol9QXK+9mYNce4jqvPNP3pG84tuMVt0eavS+BFPGBxTJkIXsCxcApQhpFR
lU8ebP/nba+vJAs5ogkBGQcShV5kT1rSZj/HuSnP5LtTk6Okip4jNtifvAEePHfI4+kdV5cs8bxt
YewryaJYWg+bC18cfV1inxwYcfPFBHYnz0z+qThT0gQb7BIhNtUc51bS58WDZkEQbRn9DhndWPv1
/jdYl8rfbJD/uyuoqpwmwicz7qSwHsdmuqdj2f0FCs3wbzqWbnE/oT2Wntkb1kX/xqM85fCAc4b0
IqmvKtqgkfZw+3L54BnT5FGTjaRx6Pm9SA5Ks0nGM6ngxCLwlOMDYLvGsEQkjgFq4MGlJ6cm2JVB
nGRnftSJ+fOUCLfaaQT1OdbHOBfoS+9mEwnJC3jCwPrLgpsDNyZXzmfkME79nPUtXgTkQK8fZaym
Ofad8JEyEyjXXyx9Uj29vxpOja8E/CQoHyICwok1N30AwKKr/7QL3OTPzNap8dd//+L9KXgIsJAp
3OJgVZbzXe6f+AWc+djGuse9tcKUkOfSZpYtRsnHAD5JaI3SL34msYFEl46LsPkNrUEkohMvwZMI
c6G8uivQr5tRvZe6dyblr1P11jsoaQEg0GAbBp9IE0OAS61l/jnq+JTuS+lrn7Z9JiU1uBo6nU07
cwyHDhvvs4We5Bh53pmcsAbkWz9BOUJUBY1yzyobXNrnvNvb9HGDixioQYSq5yr/ZnVpI3YREo1A
5/M5/+ZFrvXz/d92IqBUPhgUjXxubI4XmBWYJRAzOFXA/xOpfcAUZ9QevETW9ef3H3ZiPf5DVUbD
lMqrCq5QHayfNHcNuaO3vkRncvip8ZXsgCmFljaTbI5wFrUDDkL01yU81Pff/kRCdZVsUAYi6TGP
FsfEtSuga0E/QC9BH/G6b4Q77mmJeb+GycmKjT9HSQ+zUzZAzAfCF2V0pAWbp7bHj/v9X3Pqwyu5
wSqirGua9Vw5DnV/mUTx9EDBsEzCRVumG7Q4vcP7Tzqxvl3rdRYyKdnUKfBiEAJIRT1BqNAfTKdM
kBWo9PQryAb/SWpl5F0C0onKPex6utPvP/vUilDSA6AuE9lJjufQG2yQzr2P9d5goZz//vgn0o+r
pIZASGAeOlcYMcerozUOQliRwryjm9pNtvPx/cec+hlKiogLSwDANAQa9niXBJ0LNZJFd+ZHnBgd
18dX20QNV0sEa1jiERI9AN43HjQYBVeb3t1RzgSRK1NgW9xRRdyO1/DEHzSwbpfbBlciPoHU0mim
ZPBVBqdFSu0SRquxcXQl4oemNrEfbJn2zrJuPNpbe6vGi2fbuyvhnaAUE5QaazMFVfMD/hQGP4Ph
dhvnff3aLzZ/usgddvbUY7Nyrj/UjobrX2CePYmdWjRKVGN4bwiwOrz9PP6ykPOCq9NmF9umRgnb
ucpxzUEh9li0ZU2JH6PQBVpDuG10JWgzeO/UTYL6OGXpdTXgooPV+dO2sZVIlXgUo3hLQkgwtsHy
pV720oX2u2l0W4lUHEAL6HF9fdQmJwYOBu5uEG3xx7bRlUiVwNCLVGdeKm1l1aNNsUvrsjlsG10J
VWyM0tYSHN1h31mfQLrdxJyqzogGnViNthKplRsPwBmY9hhuXIIKV0tJtDL0/pz4yqkHKMGqDU7R
GfTyjobfAt3tIX5xfN+WgP+hAWQJ30s6s8bStvlot+ICoY2Ns66EaVJBRQxcxGICdxkAdUtW/y0w
ynbcuCSVUPWdBuRD09aIZYKzPYhIAwTugIn4sm3ZKMHqTLODxHldH4G5zyTiuvvcz3pypsJ+6rMq
4YpaI5qmBYsSxGFX3I0uDKqD2xni3AHhxAMsJWJnUCmLlaxSJbnRzHtZNPO4s3vDcbelSksJWqfF
TsdYU0JpVdYRF3ZM8zJ/3JYqLSVoMbtKkyKiH2D5LgYmIJNowMbNxndXolZi3oRXKiUKFmcGDsW5
NSqnOCPgcmrmlYgVYvL0EfrO0aT9GS4Z/ggQmfCOfX9drvP7xq1tNZZ5ub3Wtp4ExTgxM2ZkErht
u+N28LWCGeDI4NMCC+2YN9I5EwbrW7/1OCWOy26wgN0L9pVUZN5+nmAU7jDFBQkBSvWcAu2pOVOC
eQHCNmQxczZp+OHpIrbh6tjetlRhKaEsO/TFypzFREB7EC3r/iqQ0TkVnVPvroQylGKAIRVJVPhu
G0593V57cEi2HdZUuUlTq53eMkgUs50aty6yBx8jZr8+s5pOvLwqtmh6KBdZc1BASEcCIDb05WLy
qu7cy58aXgljevpuZ+VoNxjzWPoH/rH5qkFA6i+GBnlHmH/T0F9PdeTV91kZt58qo/usOdkKWIVe
XBlxAh3ARsr9MCMDioHbSmbZd3W9VnO6IPsrX4bkkzQxxbujSk6hqferCPZelfsQRvoc+noHAyGF
xoAx65Huw5Q/QRornmCRN3A0O8sXB99e6GI4bnBENMrRLsFppDoWiAAewynGUSx0JznD3srs3PkJ
Y92yrjpPur8GMXX+p2mZIfTZbgtPGKV5/zlJzLzXz3yj33Leb8SgqqiKFoa2jHiuHNHnQ40eCTu3
uAQPUaNisnhFE8aVPTt7HfCruDV7RF7CzMdN7YB4NHByc/xt1Ev/umrPHBzWXeStN1ISKPJHVm6W
ZcXdapGPsjLTewpVP6IRiepqsYYMb+ocoxN4iIibtQL68vvZ79SCUpLrPCeoA6dxfXSzUg+RiLww
Ic2c2XTWt3/rV60PfXFzcapxLMY8rY9LJxsAxcirHziwly7eGsVV32IAsu1XKEm1a3VsFZHqPBY+
DBXDQEhlCUCWbZwk8/XvmDpgEIstkKiFkIELi2cf9CKwtt3vVLnBwsgdRFHs4pjYw4S8j+xoRHm9
f05T9cQnNpSTC4rn6WDH0MZs6jGhbvsSZ1V5bvs8NbpybJmjYcQjxMyPGYLS36JYB7pltN71pg/7
W/3sxQqKbC2VY4doG2T++DIb5jZ0qsA9l07fXp+qmF6PTIHbGKiR57FXQdHsGvPPAV8N7cz4J/b6
363gF2+vwdEoLHPpjvaEp+a+EMAzd3aa+wG91bJ43jZHSpQZTjrmNspSx7wunRuIkfMDfk7LmdHd
E3OkhFZS2JMDfloeoW8jxjAY7RIBjrVMdNkzr9rXImv7M1nw1FpS4qxCd63vs0ILdb/PbyGw/pkG
ONJumybl0ILretYl9RSFMCinENxNi2J3MpxJEac+tXJoyZ2OXhwGmUcIzND1g9KPnQvg3SsEvIxg
0bz/I07BbnQ1mIXwigDQ87GDgDJc5XE/m6FemPk3CDSJuHFQWYe3NuDqGhZmkFcH20p753pyHKO6
7wFzLmde5c2PBcxY2TkgFmBsBbfhiKIcVrEeTNkv7OCafWbzODW+sqzhynmuHiCR7E/Fl2Hg9+BS
fg6Q9ebgAXp9rzO6xikNqZ8uwZS4sR+NpoabGmwMSF05pEV1anFTaRi88qfj7FvphYE13JZ559XX
QH2RVJyOz+m1+KnlC8G5t8jl3wqAreWWeWd85bv6sndMbrhB6Le6Djxfb6C+4gb9/gI+NfHKVzWg
XpSNtIMQspL9dZwMPMzQZ/ry/ugnkpVuvZ6bqQT4j7Uxx7UaXfJ4gnC4qzOItIexrpvh0kLL95yw
7qlfoiSrAJtcvAZ0P2yq1D1M0H+OcWANl+//knWtvHF0UjGQhkUTHFW0+DhBG03/8gZYtNdGLaox
1KDvyAvqe2N17ema8fz+E0/NnZLBujLOsyaAOJtqjbGvOsd2dpZIGxtEnQGkG0GJIb54/1lvzh25
Q8liw+QnaLRlWjhGGQjsJBjbYl9aemecScenHqDEN4IIEcQjdAjaChLZzvZknh9K/MSWjQ9QYhy8
itkKlGDCwY3SryPCCp/0Vg82zs/6jV7EeOOYdTbNpQaoCoO3bpiNQ+ab5/r9pyZHiZJlmNLRtGcE
APW5/+DMY3DZlcF/Ox6fdFc5NboSF3nZ5C5aTOijYnJ31XIWv8OE5BxG7dToyi4exEXp6FFphlD1
nIkLC5T+C9tq7C1QRlamEgVWAxiatF0ex2VEXE940fgHJ56l3k/AuDblDh8R2dff1y8Q+w9WZaRo
ztKjhzIyrIQ02vYbVBhfhVAGWiZejuA+VGZkeuQtQhnmYxwv3a9NAawC9AQUT2sgKR3tMRXX0nMx
Fmhl/GPb6Mryj8xx1WV3syNsvqG/rIoJeS6O6GgCbnuAsseVbe80YuIBeuf1z8ii1J+HxXCqjcOv
i/dF+GYpHPdSi6awgpN5j3gU2isVmLr/TA3/v8FnLB8lgGszmns36TJsyjC4QmuuWm6g+6N4+f70
rNPwj82H8ZUQHqZFuG4RpevyrCAz2Xpx0JAumfd17Z5Thz/1ECWSvRa/WUxC+QZGndALt3tkQsyi
wUHQiinJHN7/LScShgrUAzna6Sasx6PVQ0Spx8bcm52xqQPpByo2L3fRuKunNjtWPo6yOycqkRfL
GvfrppdXYXjmAJNmrBh+as0fTUJBI27sLZ02Xl3ZwYp4lEhMIz8xdon4iI9VdkT061yEnfi6nhLC
47TYS9dSIERt00M8qZr7aV/BFn0MMqPZVL3iNyhxnMX20giBrpOLr2OBJKMfx/DAcHLbtno8JZK1
afSSzPETlF377qLpQXkOk7nlJM/bK2EsvMRHm9FNjkY8yxBVvRYBvnlToZvRlSAW+TACArLSYz+4
q6WwYTg3VZJRJN62NtX41R2zaFExhHyhPc5lgKtL658TOj8RtZ6yDU8AgidjjNOjWRsacl9cd2gf
Wo/vv/rbgEfM1ZX9N9Y8I0bmLTl6SxMUFzF+2/Xey7nBDg024fs06e0/0LYq00cIkdqPuTT0ZuXX
UaM+vv8OJ36hCqGTOcYfg8sBf8n75oczyvwey3TvadvoSnAbFrqqOd3/VY3DxJmt6Q72DKVp2+hK
cLsQ/lBA9+Njm8XBjTU6ThjM+VnA86mpUaK6LjRL94rVMdzOghsHcu9BDlG9pZ3It1+f+mJznqLG
iVEkio9GEP1ykBbfUTNJLrbNjBrSdDVsmXD1b3pK6XrE1X9CqOHMvK8T8Ma+7CohXfazTH1dj2Dt
r/pFLvJE90mj2VAM6r6zzjzl1PQrgd3atgkWpWNlomwUh9kqlILgSNFtO925SmzDOnQzK1600EOl
kvaSscckPDts+gAqBA6yDHUjBOnCJekg2uHzfcjmaFtUqQi4ZiCVZj6DQxyEp1+L/KaebWfb2lE9
wVp4woORaUGYpE16iz26ftVoCNdumxglZku6bkst/CDsZeliJzC76C6j7b5t9HXFvgiqtHQdlN+R
7LVk/cuvi3rvo6K88dWViDWzASqK1jHtVZDc1uWIdk1dpeH7r34iqBwlZK2mNao+Wqh3CQ9ClY1i
hERcAI64QFp93DhBSujSZFtGqAfc6F3LPA4DIpg1shvbznKOErJ9Bok0yOog9LIMpWEZxGicmNWZ
JsypGVIC1vARYJZRRNppm6BC1TGT0x4Q5WDuksoYN1X/MSZWN+XFNIcEShCqwJUHZz0JkVvbmNRU
FzwMO9nOm3TdsnK0LeWICnSEzNb7a2hdiW8kZlvZbtMqG5CcpLeAYMj4tUVm67gklvy4bXQldL0F
PkaaWVE4ojq/g0n8pZulsfHVlcithYOY+8Lgk5aYiC9Gz3am/bHtxZXAXf3EOCCsipALTh2WFSe3
Wg1CYttGZSuRG8y1RBvbjEJbr37qc3NVCLr5215diVeJMIhrpWmABl6W33YtXo07PTXAJm8bX4nY
xoqRS25mLWzyyXmOUjv4UeT5uQv8qfWoRGxl22MwJW4QLsD1bwsqZcekNzfusSoUrvTncZ4mtkGE
T9urMrc19C4xTX5/ZtZV/UYsqTg4s0KI0UD7JbSm0jrMIENIyqjrXIq8HA9FkrtX7z/oxCSpkDgz
TyogF+26rUC2jdCaHZc0vdw2uBKz6cR0I4aohYUwp1Dm3ueyP3srPTVFSsyaws+0DOA2i0eX33w5
Iy9rDrMl0amGo3HrNBMqYNt+iBLDGZKjw9inUVg0RrzHaHQ4eOBfNn4DJYTdYJhtSBD8Eq81px0n
iOpnY/jRtrO+pUQxiv5mMHvAd6rM0q8Qt0p/UpSIt13hVBjcXJHfbPSRQttxMS3X6300TBtLxJYS
wh6GtXlQ0spCRbC5SHsjPeC8PW9bnioKzkI2usjsRAvRg7UOWReglFdIa0ur3Q9UEBzyjo01gCyj
/mk1HyLUWHdtXcfbytu/Xd1fnDVLHG6E39A8Wow4GpDsqQqUkxajgrmFf0G2bWmaSgTHEO4TL2Lt
GIMZ7a0kHq8mrHzPrMz1ZPBGllOttlHurYMF2m6YynQpuSSWpryRSJp2SMImyDVWXaFhmlDmeXZm
3k7kO1OJZBlojqzSUQsTc5AoSg7jEazX+Pn9PHHqBymRbMnUWmyo3aGGY/SvepmdR9G5xiedw5y+
HwxMavSimM4URn9DdN6aPyWyGz8iwS7s/bXeuKh5JRZSwICEquij0Jvyo+GWFKPaoHOM2wTdalS7
x8UMLtHpXr4UeGhgyVQuBe5oeaUPn2NsWeShcBMc8sBRuOO2bV5FGrbdTIkvtrWwlLH9vZU5CEnd
k/Xz+5N+6pMqSSIw0Nc06olTio4m6oxx2BEnlk10WT9QgWO2KDiQ20hMl3L4FdjZX2OTi20T89u0
/EUQWz4ya6hGcNnF8++oj218ZWICsXF05TzelLrfxcBwQxzLPriF9ilKq401ZxU01qF7NM4eEl/F
aPyMC/fJiZpfmz6nihcbMewoLT/nRBL1YCSHYr6aGrGx6W4o8Q89NJ0wduWia3Q/UzN7zNz2zJnt
xDr8h+Fp3tILhGKPLlydXuNzNSICbenbbre/Ybwv1ko9eL4b6RX7bFrbXyxPCz5SgHHDbZOunMQj
Ocux9pwgrGLZ7kpjandJu2ziNRJDSoROs2wduuFBKNz2LzzCvmMxuG1aVCgYCa/oKgEAxeCS9aUy
Kvdoxv3G7U9FSPkJri0wmFbrKj99SpOo+9KkkbfthKBCpLKoo5llIrxd+K68o15X40NdWBebPqkK
kQq8uAJ6HPmh3lbOwyLb+gMCIGLbglEBUiak8RFBXi77su4T9OyS4k4KvdrYFtKVOC2xQ8rLgSwQ
u+4ctpOY7t3Crs/MzW9Y8Rs7p4qRSgc6omNcgLuaZPnTA4tQ3C19bX1PtLkTWMPMH01dXICDKH9E
QzBcusWSVhdmEs0aeqZICoSwfH6m6AK1F66NTD1q9PjHgtOvyj2+Tb08LEvrPOJn7ttn3vpEgtGV
7T5DgrsXU4lAt+VQ1621AIdPt5uqbUd5FW41TVpf5qnHVoet2iW9aAdjSDxHtq1HJQkUVhOjXD34
YYzDMW608X3UJ9tqT0BWXpdec1R4F2c2otBbHQ1rAcSpdBax6aIAFkAZfTAQ/8X6LpQzfnOxEWEY
mTqbZMl8mpSvRx+kl6HH7WDWME3i3hWJ/5BYy/x5y7TT6nk9Oo3myotEz7sbs7lLY6zn0LzcBsLw
Vfyr58dWWk6k39UG/IeexvLSFEn0sO3dlSTQ2/WouZi5h2hTPUdmg3WbnIvDtsGVs7rAGhGrBU4C
ma7jmta7D2Nkb0PGcft7Peudq2FLNnOy06AFXHoo7txNS+88bXt1Zbe2hsQ09YyTXYBmY1jCLtoJ
EZ3D3Tm84z9zo6+iv6Zl0HDH6MFARoP8YqFp98Nceu2mabVmE2HCZ9G/nh8trRe3GwM/nJDdvRIO
fpq142ySgGB0NV7LaK7qyvHDtHe/20bxzSs3kTwZWQnW0TYcgekRB9/F9W7iQhZX2G/om67bvqrJ
5kMsaNycQ54oR+1ymcx4NYDWrU0cHt5+/eQvDpEj4tPS03Amr2C8HXAyuYUucQ5uegJQ4PtquOII
iTBqztlab4sL7JMmAtaZcGasjMUdw8LS7H7fakneI0JdFNWFYzreiMQoDlSbLj2+igpDcoU7cYtz
06gF+gVNmwpj63RbA8VXMWFa77ZGpC1+SPWl/THKeTnqyzBvukD4vhLW5WRMqeezbG2tuHIDYR0a
HKP2m3KGCgGbB80s7ZxaPmbRHcR28xFl+2zb4CoCTMMmAmFu6qN2ibt170EknlwRnVHFevvc46sA
sKV2F6ONOs74TTzRXC3Ni8RNN1UPEHZ8HRLwH6DJm9ILh7Hs8j0+8UUGkqDs2m0rUgWBxeMwIzve
+yGmJ2jQdkn5OSlz+bjps6rgL6FBI11M3FUcv02OQFySsJ+tdtMNBa3S15NDJW6KczTBwzGp00vM
XosL3KfOiTad+q7KDoxdNy6mLt/Vads8dDsBiQc65Jni4qnR1S24QvsXJV7m3fM/TgFOfJWrb5J0
YRdQQxWwDD6pjRc2UZd9Ad5tfRp7ITYdxDFSeD3trYU0gchcF3z3kn7CBSf6Flj4VGxaMiruy9R7
fRR6wu6IM3ONiMY0fHPLlHPztvGV3VfvLC5XtuWG/jj18UXKHTTeIywaf942vhKxVpQYno0DR4jb
s/OtsI32EVfl+NO20ZXzsoxlY0sz5ZrCrvRgeoX/MRnEsi1cXWUDrj07SDFYxbHWrJtdNnbdLh5w
/tn27kq4uvhcOMaUeGGNDvVFUM7abSmi9uO20ZVwxXbZyrPE9sIVUX9oYs06LFpubFvzKqxrqEi/
3bo/Ccc6lC7KTqajzxuXpBKuuANMRYavM4AQLPCwLTUTzME7bAW3TY0SsEPc54su1s01E8+zaL4F
pfXH+0OfOI2rWK48Wh0o8iUKZZvWX1AZXrIwyPXCCIM22XiqVTFduMoXo5ZRKxqxNMeWo4x3dobO
5fs/4UQmVjFdVOZagJKuF8a6lXPVCiq9w3Yzi4Ztxw9HiVlPi3CDwqs+bLDF2g1JGXbB1quco4Ss
PVnV2M+eH0rbz/ID2tuuhUy1j9nGtulRohYTLL+Qrc+xzxvQ2xc67uNBX26cfCVqcwt4iB+TcQQq
pvvez7+ao3ZOFv7UlzVfb1Sd1eNXMnHankcDOxUBYg8J1U0FI1/FczW5RBUAQ6lQLlqJU5HmHuKl
PUsiXrejN665jhKzSLe6RYlJd5jinhYfO3xZ5XVnutMHzRd5dO0b+C6g7t88x/OAPXc2dxlmRFqp
fw0E3Sajt6R8QpHT+BqPqJYfI9sXVxn4uZ9ThA8TgHZc195fIieSgIrSKMdMW7BbY9sYi+HJwRIF
i8+0wRXXWCbt6/sPOfExVehZU/bWUC6TH1Y1FMEDrYw52cdtFFnbFroKP8PAixvtyFl1qobuyZyd
6octh21ob1+Fn/kYtZRxbBJGTXLfOFMHg2b5sW1qlATTzbPmiq7yQ7N3lkvHS70vHQI92+59tpJh
fIPdWgfLEiZQ+BBlrObcw55QgDLZ9vpKhqEKYhYC0ZRwQQfjm2O7zle/soanbaMrGabIEBdHS45r
/7SkfwxZmV91kb8NoOSvPisvSxYReikA4BNqXVEeS1wOgQTvMAZw/G0J0lbOBrPptVNQsztpJbT9
1GpN5J2xud42OUqWiRsvyKMePGedYxxPf1qghLFpaBWBFiB40Ht65YRRI0pca5trvBvcbUtGBaBZ
STXFQ6Q5IRTlkYaD0Tx2ztKcWTJrme+N3Gsp8VR0C+5jyeiFmNg6VyPWM3+Zsu30veXUlxU8Dbwp
H5LeiNDIKTfWqi0lzODFo+m9NE7oa+OCq7HtT7txGsdtLStf1VCbc9tdWitzqIXnnD58fXa+9YVR
6hfbvrcSZyi3g8zwmTSd+sresnBAtTSxrXvtqyixxm7syVyhVpZeu7tkrH+2xnRObOrE1qKCxApM
0+auZnDbRsV9N/X5ZO/KxrOft02NEmVL32KUMcEayDxffEAwcNk5why/bxpdxYn5tFHtgWJt2NWY
8CbYBxlJl1xuG3w9nrwoyZYLt8Ex8zDonmcjRF+xCCXaYhtHV+7K7pwWovVtN0QLW2Ambv0Z5cE5
va4TX1UFh6XSampLGnbYl0VzURYxWDdr+LhtXpRoFVNtzxIxnNCZ+/vI0sWuE8k5RNJv6aQ3EpAK
A6saTtwJ1trhIOyiPtL0lNfSxZBjZy6i+Yyek5Q7J7GF2KVmrkU7303b/rB2QLABr0Te7HCdrsXO
86blDqOGStstQos+lNjHjbv/4uxKliTFteUXYYYkhGALxJCRc1ZVZmVusBoREhIgENPXP4+36o7b
3WUWy1pUZARIZ/Djx11PiZLX4Vj04to3QAxM0G8AKGPQ1pSCICz6wesWJBN6kV45+P/gfsEfvp/d
HmnvVUfDlV/8IrFiLzWdNg5kFZbt9JDK3h+M5X+CVf//9//TK7y483Fo+zXaUJNNDPZBu2TVpnqH
iNtQ5QmEQ/sMJtvkqQ51X2GjmlfyNNUW3e1wNhvLRl75cBcTDx/wAHzqpZhEP3+idAzHnZ57PsMI
sFrmndvW5XvIElEEFM7SHmVfRmxgvglrQncVK1Fcjq9hIg14XoTxYU4lnN4NgVhhZpmLfv33ZTrn
1f99VuJygA37bSthwBgfNognBrAjl4nIo21Lf8aijT6vmGlcFYnF5TA78gqajNLxw6St2sdwuv5I
RwLP3P/+If8ccsTlNBtiigLVDgW2GMT+hkNmHzjdlYvs4nKabZNugHMmRQafcVBzPZL2IfEhus9r
vn1yySV0MOtMwQxFUdUKuLYui8xayq/EXS/ZhHWLA5Qq+LW3zv8guNQZIKnr9pKSSw06fcZ0qy3m
h7gqq8xs1aeUJD+ueyznU/uXFNiIkYWpA8IyJXy4tRDWx5UMk+sq8Es+IbBiSoRzMfTU5PhIx4D/
XuAi837ddz8f1L98d17Dfn7jAq90iuj3WeN7FxWIYn9akfm3MHfJKsQaqjfAH2IMnEVzx/Q8veuG
Or2zspRpRkCn/QwKePJglmaNbgFi2PHNcAvh1QW775+ajdoHFSedK4BdzE/GVTIstlXD3llWaxLk
mDkOGNSGfn6A5STf8qmcWlWws2Z9MTrIBv3h+P/LgFikFw8L7OI6husVR5hTAmTkuNp+y5ZGUQau
zipuqq1qYHcMsbBXTIa2O9BgWuyp1cRcx4lFZ/3314XtrqqOSqxq0zCAgziO8YhYeOVJu0h4S1Vu
IIlRcdDMBVtGGuNJTmR9nf8H5sMXKa9lUwpGLyYrwxhFB9i4zzuVOHFdrXhJpUz1VMHjI+SHLYGE
n4H88AkmlurKyfwll3KFDCCKrjPKEarqx9w5QJyYf4TXqVQkl2xKUXk3TvPCUSJFIkMGB1pjZH/l
w7mIUR245fUaj/GhlCh64U1Z2XfZlfq6EfclnXIVHsPnYcSzN1V/wyQfcxGP9qryIrkkU3aw3QmX
cUDwblYMFTEyO7X9lcuTySWXEg5lDUqhJELnOILeAT3RDA4vVfHfAfZc7/9v6ZJckh6TAb4lo8Wx
iYbQRfkiLRSTKTafq5PmPv7933/ln+uK5H+oj+u49cOMea6n/fRpmaRkUIgm8k/z4n8BPMKLmwuV
SL41GmnCOfHNtUsD5dCwDdd8w+ZgvpaS/xJh237XHAgm1sZRnl3zw0TK/h7wmkQx1JIrP3Rq+K7K
9Jsz14kwgoZ3EUx9QJok6WZ+AAu2fIRos8Vy9BBedeOwsfH3b55GkUHNinJm80TeJVFFjl5yfRWY
Al3Ov3+6HMwyWUvYIfHp9DBL5T6lSale//up//OhBUHi75/OolittqoZSCVds+ZS1u1SYG9kfO8h
5L1cBQCKS5obxKi8TNsKvwGFZVb29ado6/h1B+eS6NZEFd9UNbFDqdpyV6l6PZIuui7XYHXh7w+o
bMqFeGKjQxkrsjdT2GKhMrwuWIMy9fdP76BQ3QZNEx3GaTB9tmyBO05EXzlOFpdEtxho8RhU+Pwu
Ddz9ykOwweE094cy6Z9jkbiksEFNaCCyUtEhcFMMQlL0azh7kP73yfy3D7+4s/jmUJZxSDRzvalb
ous6Y66N/zCyO8NK/xusxSWDbWrhcW8nQNLh0Jotd60e4hw6Riu0wWjSRfuBevdVTnT8/t8/51+A
HHFJaytLuKBtJGGg7BOgAPU68CFbsQHy+wxN3fs2Mfrcr4yN35OljDsFHUwAhAUrQzZkGzAmshu4
pVO22Va3Lz7pza0uVdhkqBbFfMI2Hcbh//11/yUuXPLkpJLb2e2QHWZLxiWLQbv5EoKS8L3rq6vU
wsFnuwAUh0ZsqQlnRAW4kxc9GaI8sHb5Qzr+l/NzSZejKgrajW/ssM10OjrmzTPHeuZ1Mf+SK9fM
oKCNMqQHaJ30BXTmx5PtXX1VGSQuuXJzxyrXtxE+fWq2jDW0vmfBlUR7ccmVYx7MoVhYdoCWCrth
OqXPyZb+ad/mHBj/4WZdyqRNCvMSB23tg+1SA+zG6u7Nbq7RGVZjfFtEYTxc5W2FE3QRIwYopwze
MHLotxZHH1bg5nsysfXKI3SR2ONqLNVSCnpIJHTFdpHkcKLrxmb4kwz5v53Ri9yuTYu4fz5Fc5qq
I0wFykKCWnHd17+kzxkf9qIaWIh5YZLkMopFgZdxHZNWXCqiBbWzwDNhFz9LMe7WMuRFY/rrJvAi
vhgHNMNSDTGG8AeO9J5jBAZJThNdNcYWl46iTdCIYYNl7YG12r4r2PVlomTtl/8Onf/yUi+Zc2si
dWTakBxip6YvQO3VvV7Mn5yh/rk+F5d6aJNNgIe0AzlUXQ+++tIP9ouoovID6hh9kI1DUPosGKrw
cyj7aTpUUDa9imMrLg1Fa0b5qqaZgC45Y9oBBdAcQ+Px5rrHdnGXZx6ZaFYjOURjqw59w/dYe7uy
zrr0C13HKkmapSMH7fz8OaoV30+Uj7vrvvrFNXatoKkw+OpNJeqfYUtWg+1uiDRc9fGXxLqNR3aB
AwiyASD/11ENHuuplH677tMvsrD0ydShAgkPcENu9gaYAYaG+ioB+URcMuoY0jtB7AgPQw0yZgYb
3wG+khu/MoJeEuqaNYGiFfHhYW5IWYhFzlBZSa+jdIhLRp3grhrAXiIH0ADq752MOeY21wJNgp8j
yF8gWdhY8XZqSwJpvaU/zfBMOgxEhVchNeJSKU1whS7UznixQSe+OMeaH5uuJ/mHU/kveZ5f3FcR
NFVXG4S52kC0MguDtFmyKQCzKXNqUO9AaOPlugt2SbCT0RBUUIxCJlvZegM9jPWh6qc/cabOJ/0f
KpZLft1WKwL/qCA8oD5f5jtGlXiMt2iFrD7jU5WXXth+F2IJhRb9/9eqV928SxqbnoyeOmvDQw2r
vIeQbdXd6KW7rkK95LBtQkxJWEF6HVpq1WM7wHmgWdf5usN1yWHztamgFlZD2F14t+u5/A7jve0P
R+t8/v/hhVy6ivK+h+bzhntRRtP0Y1g385mPzZ+8Gv7t088tz19uXW8TNlBT0YMzUZjBMLDN09j+
iUYF+7Bz2P+nr3/+w3/5AwEG6wbqrfQg4cfpwAaY2pVn0H1Sjc/Aspr73VLBj+UmXCOo1/JFT8uZ
YxI0xbrRePvkoccMai0Ex34mzcbGrI5WgA98BrKVr86aaVf2Ni4zONHWYPnxLa7vtrT1dQZOveBF
OvZlmA8Cm0450Dqf5nGfCA/juL5WeTJquubVosL5MCjVjrlqh3Y9cDYxf0wrmvKdn7lPMg6DPA8Z
Ym/b/coMyCrruoXuhJXUyd26Zuh8rhWmOU+ughH3kddABHbSb/A+0zTmcVYHitJbv0mo2cpq2iQm
lr32TzWMRd5CVHnjR+dhTI0P5pPMqZ+DJTdqC/UPNkXbkg9mqqfMQF+wfknrIayzcCVxdNBof+ds
BtnlHWxW6DjFY9+wrAz1uJ7EuuGAwq4O6ymfSkugRKbHre6PXARhecu6YKO5wRBnu+fwU1PFGm5r
+c3a7syaQIhfaLZoGAHANUk7/Q2a8PoXXlxS7lJGHflOaDmWDyxpYuQ0rhad9cEYkMyEYYT+vBz6
5uRHIIH5AiHn8Aj5fdbfEEiGtviKoUtyIkZjUebE5BvMGKM1D+ByKHJVBeSF8iBKnwysp25gCOn4
cYUoegX7QLaUrxuNwuneUaowlAUaWPMTCwZf5nVbhVEBuyH7s+5mZXdV0KkUGmM1GR8GDfpvHq7p
pHcjaonHatbw/iLjxtbjtm3JlOm5LMcd1Mrcth+rnn4lWsb9qZojSK3RoTcPS1fKV3zDGnyuCrKh
7120rK+1HL9xFKXfdAD9o6LvVtyobqXus239+mLGJnqd12FUO7pGIKt4pkybdY0KIOVMoBKXNSam
hRdx8AzN8PjYjOgmAHKkvcv7ka4vFFwSeizrEYjJwOOZHxtpLS2I40CFoEhWD1kt1xpz5LWNu2NM
nLyHGXRjP0eQa053aS/HN3AlTV2sa6zGr4p1Zb1ns7Drvk9IQl9UaSa6XzpVqr3GHBOHdghn+5LQ
ipMbBmerBe6JjRuKJcFkIe95sNRFhN3pIDPDMqgdhP/demzduDQ3LOY4kji7VQ0d6pGUaZ4gvmOU
Hui1yxopgFL2aoDT1DKmqs/rqCMRiCDNTIsAnf+D3PyQvMy2V6ceW8n65+omKvatMKG6jSQMR1AO
ygGDLxf/VgASv9M+5o+kY2bZiQ1v95h44++raI3xPrdF9Tu3Rt30PG0R9e+c49Hk2oHCm1Hi/Hpn
Vxq8e6E3CEJAWT5+hKNzbbIWklZtZuauDfHtoWzxIEc4ZhZ8xj3fp4m3833jxjQs8DLLZEcGKX6W
rW38+0qBVBdguiViT1LX3YnUA4sEMyL4hgUIEueyWhqgWnXdpQXtSKp3YSCnO7g9YfQbGOj/35rW
6fTx7OdrXOY6djbPrHpsT6yRGz5xPEJZREnYBPlQgWV6u/ptbfIpXhbITJGAffcOVxw7Ov05mrQk
lruzmmO/nyWe/HO51XN0ZLDEHW7jqHuVOtiZelq/hVWP92IhDDoXSQXnAJXFvD2rbrazoMku8kEE
+0W7xOYEAeZK45Ul2AjykNdY7hJPCKY/JZ22+x5+2N+TJfHjbQ1a+fSmPLX+XplaLTdNQPg8nLOD
qEkWtdYBBk4kCKXhVjYmX8Q4mTwey/gt4QAtd0Fo3M+w1HPhAyAfeP9nasy4s02ZFks9jgdBO/i2
j9Cnj7f240whyJRnfS6d/i1DMAQz2CyA9Z/wryU09vZswc6nxT5WUU8TWsikS/PQ+Dpf9eQydGP8
GTBFUNgZtOYljf33deQWeifzm4N9Gc0ELvPDTJI+hwKVLSpMZfNGzigHk4DvcGRkhUcRSbTZRlS3
SgbTnHsXB49wKQU9ekg2PNa5xdZ3NoSRhHIQKAQZKOz+6MicVzDERQpw1U44zwr4tn1BBpOnxbU0
D6GqWGVVld5vix2rDJYXpOCY1k5QmQs+zV5+oxEpv8FNiD7HTQyH9SnosjZEupEzRUQPZZ1HZlhf
+mEc3mHa5G87RcOvTSeHdya6Mnd1veVhJNoX5wx+YBOkR0aWr3YRLx6uo5kRzuRRLOMCSjA0w6Gk
pwbcKNDwFwERYaW+QLxBPJKp/QhMDch2NXBwUPP8shgsAMRpMBSyhBZL35UYTo3pUU+AQnkDygFj
5XOrmmfW6CVPqmg8BO342tfbB3ch3S3YAjxY6EtmgR6HU6wCnPDO1L+CseSZttWziqNvbowfYUR1
m6bxuHeLfdy2JR2zbQrrHxDDoduOe51+UWlUASWCjsw2TTtu+uTYDDBaVh3mNazvm3ybN/MLNzsm
+abdj7bdoJEWJuaE4sTtGunuwjVBsoJNxXsEw9iP0nc3jC6PjXFLTpoweojn5tBH27Nmgt0gUYR3
IpbbfuLUZaFP5he/rNO703rNVDAmOe6Yvy8ZnpNE9ZHZWpf7NkYnE0ovchQb8q006/piMeY+iQDH
t4ZGdNGXbZOFFRS/p8mth7GjH1sV46HNMuNpM2QtM/u1hRIQg7jigXVsfSBByrDaVA5VBjremFeU
0A9IKvnv0rPv0MxiOcgqwyHsxBu4juo4kABCKzCmP0q4p2ZMRNsxXrtOZyKCajQuGh7PSN9lncJw
BJYLOHRD/ShKtYoMAi7Vu66Q0MZ4GDPZWZfucEZ2SdW6QhpJH8ZQqm9RP/T3WxzQYjLhPhJV/xBR
FJPj2Jw4CrWcxLrbhbEKYctlUCLRKXobMOQ+OiuXrOnNDTpjflfO80Mtg89a0uiIy7MjFRe7dR7r
zJRkyxYe0lz38uTG8nNZ6SlnsGnPNVmGrIFHIaYUqj7NcLnL8Ti+RtZ/Y5CwyTvQDptsJku/w8xg
/IZdTlO0SVBXmZ/r4Sg0Im2wJuEDxMbEIyMyQqLY5rcNTPdiku0AbxyWZmNduS7fVj+rfKV0+FWD
d1EXoR/aOp8bIQsYTdhshBQgYovlH1W0JNVhwcSsATOnYtGB+2Dsc0eC5khdMuWrLJeMEc6zBWVB
TrfpA73kGIFjRJI4a7GM3oD6QhMH15bllqshsoXR3m55OgmVU4eQSBZSnTz8mJYHrAvXGUiJcRHC
JLTwZ/4mJMkolgXZqS6JPMxt6XJp6w9oLukMmicVZAwFKRbh2ece2mV5vcJiCH+Eiu3YsZJ6yOpH
0T51ur/lxj9Ma/ql3pqH3piTh9vRMU7rUb1i1zS9Qz0Ytc8W+hhIcsk8foUF87zm4cKMx23pQAyd
5ueu0qsqSNkjOXDWpZDkTRTZGUBq9d20Denejo7cN8pymcGbKE5yNi9Rm0WBTdFppAz1hUGsyeoR
MscOj+KuhKPW18otJO9R+b/wNFEZm8Pgzm7JTtbiFgVQfx8wM8gsmoZ5J8Pkq6+GU9uMMLVoUKRp
1H6P0JyPdn2wHrrBmEdIPbyPDLzltDNpNkyb6DOY3if5FGo0L7aOcqBKA44GH1AlheEprURPjltk
ApH1S9ie0J1QAyotX3/XEJs5LKWxfaHdWu1gk9NnAbUr20+a1Shez5LoSVLpfR1FXe519NBjhJYF
lWwyQXu9d6IXrxRDQdhZwXO0h6hW1pQR/hc63axZLZ6d6cbwRtb1UJTIoD4Pud6OjuKcQpSScWzg
GfurYbWjeU2q9qXcFBASjh4s66bUpEW5QEjgxnGhnza9+F3ql7JoLHTs+rVu39vI+LtuTjzMonQF
N4etKyyZhr1rFIogbBHsCUC7L5Z2wxFRw+7SobM7jXy9C+RSv2iSkmeCmgKl4hrYPBAivamX1nyB
1ziIavDOhetp09U3PhrdE3q06T4iBHkx2RI7wgTVsjzSEx7xVCfRp8mN/a95hGZrr1t6pJo1YVba
TtzUKMTvICDL8nrpw5fBzPrANMGCjMfBJ+BiQqa86/tsWDjJCLQYXVbbrv0ZErS06TZ95kvKC+VU
B0zHNidwNxW2Vm312pSQ9sR2XyvDnRckiLNYafVjqOb2E8aQ5s7NE6pjMQwnKmyLI1bJMUsTEtyk
G5PFrJbgxMpR3VjSih0Q2kQ/ubn3aqctRg6I2GIBDwjyaeUaVbKANm35OnPVJhmu5fierhKGsFFC
2ntQU+ovczmGXzmr8Oyka+wrYwNBIx24AMV/TDAlpc1bbK0rpvRcXQ+mibdM2DG+Cashvu2nqvvg
FQb96HNQN6GrTHZlCn2uwUCDPoC63l23Wj4ey8HbjFplxvuFQSE1g7xUkI/JOOlcjsGG7KRMiX4n
JgIzgBL9E1tS9C/zMJ2W1SYPQAPIt7MlTgbjyx6HudIzbIVcdZoW0vLM2di9IukkXR7HAyiW0Mms
RGYhD3ww89geFmyG3iDEJZ+UFPqNNHSGmUNwXw4g4Wcu2uBGvxBEwLKbRaGHFBEz6he7Ryqeu1zV
/iEAb7JAEZ7+wtZt3+5wKgf1oB3D3tR5nymfewAGIKkLpFyaPuCcfMdK5wwr+fSpWz3O7aqWHY99
2mZq7RDhpNjUZ5gJ3m4GBp7V2L55BhAhW6YwtNALUx3bkUjTZyJYN71PDbfLHv7HEdbZNIE9ULvl
81yHT0tjEIlj2te+0HPIsac0j/SjS936dQ6qSWdr26YBAlsJr8W5rtCZlEH1WfJ6BQzCAvDwp64K
9gmL0y0bNj48SDpIX8xJhG4QeAgPM1FBmDibAADtozWALzwoaN1r2W9DIVQJUxgOysHtShuUMZTx
ny0KkbxrSruTiCwPeqIa72dgcFkrSSWOSVSupxILhq8Tpks7yaLpljv5CgZScttJAEYaMSHD+pje
IC4HIAdaN33RQqj7JhKzxiOqaXU0ra4OyCPqftrMWMR0tcUQVdFehSbGrlYYVVk5B343GmcfegyZ
chTJ+tXFtNs7/DsH/KKKGXa852TogDKE1HwAJp0+QDh0h7g3VcGG2exWBMycdWN1A4wN7d0KHBXQ
CwjB3XrWkOPuWUEJohAy1p/qsut1Buq87HIZdq8TnBQyNk1bm0G6Nd7Dpm/b9xoReSJDV3gSs52B
Vu/N5D3NRkSUR554mYE5jBM+NLPKoIbIdEEQZIuBluSmjBz/De4oP6JQSm90h8YRH/gcaXwl6Ni7
AhUg3xFfv6JvpXunvXiORfIobFe9BZv96iOF+UujC27iAeJRTfkZbmPqBjpRzZg1C0xSMwX5YpR9
UZ1jDQPNThSS5FaOTOVKwPmspTOi4AztUiB39h7qLyajQk356EF2XHS9Yovc6+8TJ20+wBvgNqAj
3esgKvexwsZHP5bdezUoFNQL3FvqoOLFRqTfQdxxeLZm4E8dcvAX2AxC9qtn87GnACq2uTwKJ+sH
5aTBjjqEm5Zm+rxFJMwiMM0Qw6PmVMPY/q3r651F8XmuxnS21UO8IxYd+4hZAqK/LtA2cTRb9XPT
CZfDOlnuFkl+xnEVH0aLI1LT/qgWmmaUoQQjWzPtIK/6e4P47LcETcUpjuCeFmndZB0P7Q7TBPdI
nDgozZfcCfO+9sF05l73e04oy5uW11ng13nXKDYV5YifFSq2HoDMkxudrk8rSq6DGySCLmtvRRT9
WM3sD22dPIZixi+ouidf8wcRoVGc+QTYKA7eq5SHhyhVQFUhEfgw9bEBMAKIO9OuOpQBxRJO4rGP
gx3Wz7NlD4SdCyiuSA71ZrMDS+lrHNQoKRP9waZkzMkovteqnQoKM/GHKNQzbskwZGrY/NcGUmI7
sWIDq9Y0n9eW5zM2kA6rtTqvWqjayiWBkijbmnvUJ3inSA4wot9CswMMgKqr5eglIAmIlzMGEPgP
q325LkluHPbOOqhWn3FRkrXG0TcVhP0pnJO6gH+gzVA/rOCsqHfXV0CaFs13g40eu0mjLFX2M1m6
t7QVLSqGXuVTRRtwAiu7n1zjdlaXH02oQSqOo90EpcmHisKqMZjIs4PtzHMZxX4npwkVnNQqsw1s
2phL9kG1pAUM6ZNj3Tckk0S9q7LjexHPC8t5WgZvMV4CoOpJfoZ48I3H687SABRgHPl4T6IS8aBr
TT7Qut9Dnfwlwdh7UJXJNjmtFjm8SU4enmlPYarTvLEhQhKfsAG1yLa/GeAff9unPd9JXqE9ah2E
1uYBY8OS0CHnuvd3KtC+y2Ko/3xFtfOBmlWfBqbWh475II+Ddb3FtpN8In0/IP+NG34ckOLWZcHM
2QNAVn3vK/bm5qR5HFklljNWbJevPfgA+UxtiS+u2QM03+ZsAhMmA9Nj+lhUjf0XoXo8qhGrPPMM
sHowamYnU6bIyxPIygEgLymeeAWPgcMCvQlsUY9eKaDg5fTM5Da0+0Xpgf6s6s3lQYut2ZPls6e5
KoHtZSVFrZPFNUnbBzPXs7yLgoFm6P5MgTfrcAWRc/XH2YVE3oxMwGQYQuWWfJrCVH1fSzuJtyg9
lxfZ3PDkobVkvVmVqCaUKUiAH6NpJnoCjj6JHCtJ5wsM0uc+gJvqhuVlLyLUsm3YFRGZ0I6e4bjX
uPXCFchfERh4POB3koROfSqFaOwLg1Dksl+qqiufYCHcHXyg0COzQaPV9Gbq2X29cXcqE5CucRH4
Uxj60GcpRkXyecEqogVSN5v7PoqcP6yUjK4YetdWp7Dexu6TDT3ybKNX7w4Di0KV6YUu5ftQRsTt
AIFivtKM/RcQXSg6mnOVlS2KwGmtRyXQPocD5dhwxF7eI0SeINGZYaYz74UA2PpzGOH7frvUwbAV
1Qrf40wGm59+E70hCeOOxPM+qWv3ZUjT6ujLpn3RrN3a20QM6rFCVsLFiLnsb8bA1Z99W6H5j9I1
+pwYE39ydG63QzWdq4uqFpD2xW0EJtrH/QxfXEjLR+joljR6MvFIHtVZen7v4rIF/D4u7Qq9PvDs
b4SMlL5H7u71kXZQMb4xtCZHnC9kLzuBiaRqMz02wAt+tGRUd1hL7DDRaggWF+DQniSwaF01jA/Q
L8nMx5YqODw0ShWm5aU9MkQLgKTgih/xZ/mnGZ0Mu/HQdWWHII7bJ8oHSMm0vlyx6H5WLkaEKvuf
UIIdPyush724xdClqDq8Icz4nfs5ch8GBdpuGjzBdl0cjSYCGFEb8U8uqqz6PdsW+icoHeGjU7I0
HbISj77JSzEzGNcumEH0ylQzKrWu/Fr71sp7DQ/gqEhd3eOayMDZWxtodUr7Xt810IEMd3BR6XwG
F7AyfhLxMOVNOHbsoQsiNxartGmXd4H8yTD00Dkjpep2cGWXLymPGbale70e0chSknlOAfh4l0JD
v0FyyzCr0b8rQjEVkWk3F8C1t7koZ7389qsTn7AESde9wjDuxIlsgt+GAD/eyXRwWJKuVX0QWMQ+
aXS5/ZnIlLyGFrPGu7Ue1znv2ELGH+1ax7TKEqVm9xD4rQ1u4i0O2bPmG5e72UItb29MR0+I1WI6
dRU06LKUzM7mK7Qqeb7ETDzhZXCNWUvYoxBpEmziQkQjcYVR/AW+M04j0EkChIFsEeA1OrZHH/eT
zTVqMRCT+rms1e0YlXH4MwSmHO/b1VfJWXcTIqs/OIYe+hbDk549BwEQoEKOtGmebLNhRLgg9xxi
G4/r+XfIPd+sgMxfFCJ2KqeZzWO4mb+CUrq+QSfe3CfTnOy92aYvICQAwB6QvG9XwYc2xxpfPWeB
LS2sfqKJfrcoGV86zMo+d5M36U1TdxPaexKK8MVxN9wHK+9MgTsrf+EdbF9nlXBx5HEQQOnRLjan
gY4e/aLW52bBnF0adJdZYBRaCWoYq28CXQJrArYvDSpUADaFIUq8pmTwjyj+2RPGQqXOZK28ghbo
lPZvrFvqJHfpZss8BoR7LjaqafhFyDIFe0Zq2JymI02fpfLbQaAzgPG2xL6SaWb9EKccAwSy9ftw
5itD1FwSQPuSkC4PFW+Cm5EIUmNs2w9UA2LpdPBm44ni3bWQQ/0/zs5sN3IkS9Ov0sh7VpuRNC6D
zrog6ZtcuxRSRNwQoSW4G/f16efz6urpysD05CCBgJBKuVx0Lmbn/NthNu/oxdewydV4v3bSBbXf
Rke8Z6rOvjNe2bwe4sk1Qp/wC/vcaHNB3Q9unYcLEBKUYu6ZL/Rxfbdby1w9D4bTn1Y64PXgOrn/
YtUzbS3ZSc1pTbaq+syJ5ST2WXcXshdW4CgWsdFjrVtBIeyp5DlrrS6IpSHS3eZcYpCbCWY+mOa4
fyJea/vh8zUOtkSNVmDh6/5Yi1TowzBw1+4mytTHBhSCXq3IumA1Cnzeq1paeZWwhrEErB6QWMM6
ne+Iui5FWOZrawWIBuvsqCe1Ps1z4r9VeUH5rs15eKIOTZ9kXHIi4nHRGBIhYt8rVCNZULAd9PDx
wvN3pADS3SkbyqVM4voUz3j6A7tc63s6+u3cqc09z6VFVh3jTwplRmVrxVtYN6X8xAulkr05N2nB
xIa1ZLAfQvKPtNLDu1k3Znuh1/V42kBTP1sd5/FOVkDS+17SwYI0V+y9dV8Itlp7kY+lbgGupdt0
TQSfXheh9h2Wi8oy2Jo2GPsYpDrzpyAxYv8VYC5JzknB+gEcVRvJET1di+4zmyWNfZuUP0cnb9+K
emMLgA1cPqYWyjJUopkfzGydvWs2T9gMOVSwgVYmLerYYT4ZRqVuurlOx6uuk7kdpkbFiJ1+WOGO
ZO7kXxoYOpM7GuXjAQeL3Ha1KPsPBfL5blSuVZ198p/jaO1TcGMj06zhAKxJehAWwcShX0Jqhzyz
0o4SDR1GGbllX6rSrn4MemrE1VbFhbePS6/+gKmf3GAb/TK0Cs/8uLQffogEv5rCpo7nOzEMcRH2
CmdoCJHOWi/i4cWp0F/s29Ibq0M8GmzLtoobMpE3BxDYgOym2nLxkkaJmKti1xEEZ+0WDQC2ozqv
vi3QzAGriw2r3VfN3lPFzEqbL/qWRdg4i9mA0fWm5Q3c2K9DaY8bwKSImyfGjnLHtL0wOKXz5IhD
J3v81LMy3AQwruy954zoAXVikbVUIB1jQI0ts/yLO4/ipTOMsXx3W5QcGBK2rQe2KGIdbUuP+Xus
Gu9m65NpjmQbD7cq9ae3DexgC9dMr3JfdzMdol7KAYJ4VuSfbwzzCfGQSeN6GcVC+wuOtB/0uJ7n
jl+9A7sCtse2lntHnZe1vi44/JVVMeeJSN2mgc0oG8QerebOoC9fFkZOzAbTKyfqTE2fTUzRZ+4Z
NGFtby9VYCy+VHvt+fpjjBVwgCDjxo7srZqeIY9nay/SYpr2l2ydJDI2d0QhY+nmhSjjZDvEWFbf
k0noMSgcvzN300DxFhJUqcuHUmY9vESRgfwZOaAEt3WhwWTKFnEvl+KmL2R23dgVMndROPEa9BKb
2anfmn6AHmmp27dpttqdl+ryhedDiOfJW82a8+R1XrTQfpuhMs0aQQltxqunN+kfh1kQIpV5VDRB
jC2ve1zWzR6oRou5+SmbavX3/InuK4sbk7HTvISzaqvWRpbhJrO7I5W+rgJSAjIXBY/K7b2EgR5D
8Iv6vbdmc9n13AlTAJbLdAwxw2Tt7GRw6ig1HE7r4G4lRbu7re+JTCx1U7Y0bbSfzbBdoClnGW9d
YPezr2HBwsUyi2FXJhAeB7HGzd2MN/uLF6eXLJBhsL8VtKf9vkcVMkVt2ag6GulCxCtJdUP/IOt1
ds9pO9vYkgFpbbU3hmSl99atXX2BHtf8n8bxqg/DTWtxCwvgzfvVwIdaU5HinwrABdiYLMfS3mtW
UEagOCEY9apc2V0ihrTZNPoeeo/QSdhobiuIcAM+JDOGUCEDTG7W3GDhtEqjfbJLbX+rzWX8jhB0
PvpFnbp8vK1GS2Ca1XSaZWWX4bpW7oWYWz3zPc2ryWKHH6joNqo9ztDBygrZbcEgNq/a6a0wvYh9
8sJHlO09czHb50ynUN6GZba3nZFx0E6dpSmY8DS+tEZCXmG7dC+rY1pZxDiTbjt5SdV8XRLXrsNE
LOkWcsFZShnE7iyU6JU5h0SZICoT05hQ7s22bT+40hXNXaa0Nx1XVnB/ZwxZLUN2gObG07nnBQ7W
zg+wmDkOXUpyAIC8a/vLrCC7j8xxaYbrUefZXb65ygjmzqT5nVluI5YovZ3Z97mfFc3iEOQOgDFy
Pv9xRp1ehGPjiizMSpwOQb1swFe1Ra165etcAEyvU9Vemf1IO0jrybLrbc1SBmBIxBXWDbd2JQ0b
f2LZlzf2tJbrISEvVX8dcri8E+whm4qLHmkNQGKl3nlePInLpI2pjDa7lPJ24lwQzx2buR8Irx2m
L+NI5oAOMp+sKraN3EnvGSWSoMVLhuGZpCn50HhWcV946fyDU0VZrLANjCdvXNOCSqFxfiAitJAp
OGpY8UX3jbODC/UZI7Za8WfZOasI5yVNVQho4H6XfrJCjxZ64bErjO26t6f2elU59IkzTtmuNgvz
e2eW65Nwq1y/yA7a7tj7MW8Jxuh2x1kwQvynN+YlRuOYy7brxaidcyK0XO68THQ/R9Wt715RTzEK
p0ufbrAWJPuxNs0FuZ0oymhwLTOKRZXonUHYzE9P2vDeTm83RsBGK74hHdw4xip3GF8+xmMSMkTR
Pq55zHwuxy0OnqV+6mVmkszkGKJhHLPBpmf15JEEFjEPVlSg9Wju46H38huTx9vZlb6ZvDKTpm6f
vTEGQdcMZVRRIWzrTAXWikekMlS5Qbyq9OccN/Vt4pq+HW1dwj6nt/JVTLZVh+m6VMZOd+n65KId
mPgQCd1JktR5tbMZhZlEprUpN2ycbGNFaK20Zlyf0l0wawfIU7JPpYGEH1VA0k4dn4bBKL4JSMsl
GPu2kMBX80hEzJC3y65LBaTOzNN4zoTwl10+eNaNk7bla9eYFPWih6Y3hRtvCP5WWKF5s0wRKlqW
pzjvV+uUG30aw+60cXxE6LJRtbnShIZO4CTf8VfU4Mg+t3Nod5uyror68ilo88vHajGch9YvwByV
xfURcR7VuZnBsPeTd2pyRGOkPg0tpwF0dcdA9X5mD7fcDpRrsYpjYYzFDSXXMO8nkro9DtKX71as
suemq2Pwi8XoAPZEb+zZdzK9L327RLDQYCDawVN7r+mUdND0rttSipHz2UKIqvK70YjxpWwukBKy
70ofdbrplGEoDdBk3ntZt/fl1HX7dDTcLLLgEhJ0K1bJxjc43TP+A7Slad53l/NOm/9cemn7tI4M
s3+IlcVj7TkMzwpyG9ddkCIn0ZHjt9knddvA7DWr5fQPKqVc95yUVhvE0Fx3rBGg+qlX5CDCvWF/
p3K1obHiTBF755XyJabsyoAP5WCBsDZmud8Gd7nVDFzPw34y+x8zesjXeLRkBb5hDZHNoEk7bKeW
CRG1GRdDVGSaGmVd6hHyixaSlWiW1hfXGACNk6IZby4jsvMDvVLSM+4bvnkPM7fVV6nuxiWC47Eh
H8vGFkdJ7ZhHajUuKfBb2f5Mx9R9nByaUaQIHinold54W8PqOPmbWaZ+qOLcPhlMB2jPfrE6oZ/g
mdoNbQ0KN2O4rqLeS8xPoyiXp61Pe/RMnay3aER9+lnaU1WHraOYemipFABt3JaYAbW+MfaIYLce
KEWW2V2KkPhy6p3yvTCK/nvcuDxIYlKIr4hEOSNy0+Wu95zlZ9Z3/UTl1RDI0q9xfVPEpWWGxtga
MvIZpjTtLdOt210yGTWFGkWLswfgWvp9Nvmlpsnf3OYwi6VdoFetzseuX2v3Nvb6OLtOs4FVydSV
WqAN7SaBoy6qgqGl8/ZYE4OU3Y6ebkyIJNtc9qLI/YEd+lJqV2pM7HAg4KN+qVCPLn9il/2fNOW/
hBfEo5J8Iv9ihmgWKmw062+2p/vPv+YU+MVrsRrbsiwClmKQW3WJY5quq6W2/sR59Y+Env+bYP0X
nyOOeQZqrpk4ODEF68lIeEoPg48UIGC0WdpGlWVTl9ICr2800827bEu7i7KKoaT7lBar2rG/a/e0
KMP5a2azf4jr/0VED4uY1S6qWxYRZNFZWq6RzP9sTsf/4F35NZCU4t8sPAVi0mq7+ppXc/u2AJlv
gT20DXk4sgVu+kuX7td40iRt3UL71naQ85KcV6PkubM78+mvvfsvNkkprJmIv247mCsmTGVN4iRE
nUV/7d0vp+9froGvM5GYTK4+rHkjdmKQes8AMPnXTD2/ppyWnV8Lr+TYa+lXRD46tmsyhSdP/8Ti
/z88k7+mnBqXEYudO68HCPs3UU7B2OqHv3Zifnnc6TOsmnmo24FH8Vvu+zsmSdd/8Yb55Vlv2nFE
GnshAAunZC6nKXd8jPqvJXH8mm+6oKpQjci3A9P/8nOdtN2+3ey/NqLG/XUKdrE1ZUaBsR7avss+
nKYr7zqrTv85HOHf35f/lXzW9/+5JPV//w++f6+btcvQ7fzy7d+f64p//3H5nf/zmj/+xt8Pn/Xt
j+qz//VFf/gd3veffzf6Mfz4wzfw2yDkD+Nntz5+9mM5/OP9OcLLK/9/f/hvn/94l+e1+fz9t3dK
gOHybixe+rd//uj08ftvl2COf//Xt//nzy7H//tv++6Hfmer+M+3+q/Xf/7oh99/8/9GK+XbvmMr
pLvCvyww8+flJ4b6m7RcD+upJxTBJdLiNtX4D9Lff1Pyb8ITQvlCSbYm5+Kc7+vx8iNb/s1S6Bc9
26Gusi/u6P86sD9cmf++Uv+mx+q+zvTQ//7bH1dYZcOxMxXGckzHFnz3a/JL0SpmcjdaQKq0S3FE
MLS92IXyr3RX9ddFMQoR/sup+ecR/D//orItU1pAJa4jODW/LImiMpqhr+EpSw13QUCVW6N7mFGk
1Yjumr0ys+1PlgH5xyWGz6VsRXOEZ8K//Ps186BuVVbjPBrRmF5cCjmDlGIEb3FuUaJh5VqSxt05
rhPnuzIrEyQk1KFgbfbPxerKt7kxJ5p4y1pefcBk708cgH/MOLkcnS8liJKpbBtFtffL9m7VoxMP
CbB5Ua+Ae5PunTWKt965Q15iZMFGmkXEEKJ1/JN945eCgr/smDb3kLRN7jTf/dWsTpy7m6edQV89
KaMOWe+tQwLA3QWI+kZxymokk2gwzO5uTJpOnlFj+W1Y4veUYZcwYS5YW0wxjwqO4M9GoMiL0e+/
y51/HJ3yOTjH5iHh6fhlpbXRu1azgwirievFpKSWzn1n0/rhOMmzoGurzD0i7vN0pJwOMYIJ5PSz
9lDLhEVl9N9HNWQP1UgPf5P2WWJEq2P4fzZyW/Ic/+FAXWbR0SbSNzouUJQlnF/85ZWXOf6iOBm5
itUpS+Jux6fJz0hnxNEV3UeNpRrZm9+9MPfefms1g0wgFtzhrvM0RGCeqG/OkNoZWrupfzAW10Kj
WhZmMHpd65wQJqqvVkZmcNRkqVyjHuXRDyjKFW8gg61D+ooiPbSJX6bR4hnDdj/jAVoeiPyVbxuD
Ruwj2nho7KDBboOoNTc1/ju/tqyH3K82c2d1gwW7W9UeUlgzS2u/DQbUxNMeWGbL71NnzpZD4moN
0pmQ7RuhQvASFUyD4w5PbsdQBi7U4r25xijKCKbW6E9jaQz7aVVY6YapyYswHgxXwVu6zQxBwj1n
MEmgO3Vj05t3Kwk564lxiC7umnowELV3CrLKcScDdcswLz9gzxxEJdrnYXBSaWewqGpD178VxY4F
h3fcmlUMwQQG0QRxg6mk69ckYvQNZFvu9tmNvbl2d6OzHseUKRa+GsSoJaFROAkoEYYqQOLO5lQy
5CBuDy1QGb6VzURLgtsR5fXKwMM34KQ4C3xz44UJsvCwJCF7DJBptldNnEgbV5dOy+cJ18qZYExA
gblI8/VuFAC9gazb8oVM0d6L/MT3Psp1I1NYdVYKijYuuCz9zX0TKzI5DDyA2oRul8u9Yw+s0xtx
HmdjGgCAYb9NBVbWs6Q1tSfeUcwTo0PVE98wtMze43ZYCS5KJsveGQCLUV/7W0iTOky7hc7iZG9G
wj1oArjPw6K3IMaZ/rB5lveRodAwArhpRM29doK+kvJB+eaAriMv5iGQufKX59GeamzllBL+HqWj
ZCivbpHDLHSgrTnoV4OVZYLsT52nRjX1clLG5FXBheV/8AobPd3EfDj0x52fKSCjqT61qmkOOGbk
FTDEj6oyKmKOjLr4sQ22Yb43Ttzte3rHD3QEChG5U7BUdcxnkjhl8INnKPTO6+acZ5DwD1mODHsY
hx6o15zeVW3mN2hZxLM7CMQUINKaY9iWAUi/s25x5lSnxBn7V3VxNFkDUbUl6aFRDRGA83eo92qY
+PzrglW3LL1kl/Qp7ENh1NPeL9IKeZWyuXftZpD7pRoQAwOxsY7PvXzfEo8g4yGLzVdJ+ioNaaHR
PuDY7o4dhpExiNkn9pDbn86Q5M/YdPyfrdGqNRz4fT/swY+fa2wdEjG+m13JbjGwg5EtbWuLadNb
3zwRsLSWKBF1/lrUoogy7BbJbm5Nl2WGy22i8CwS+gakXQEjs1i/NvQfmHNHRf5brt4ylMp3HaIb
7MktzPVIC9lmQ31dY+IyggZV7rlRJqtK3TrWFNZDkQ8IINEX7cvRbvZrK43P2vO7m5Z0890om2ZB
CRKnV7O9poBGaDF+1v2WhVvMSDDMIAba0WI2ivulSzyGaru1ivqs2x5F0WQhfJR9LtBVhgt6gfRm
HYzRP5etUYRyKiUtxLA4AP+i2zX4WvxQC3YuIba7wjdcdrVhmL82lsvNGjuJdQMK7e77sU3uPS0z
hI2FgAwEDN1NajAfigSvJWfGOrrM3g7tsVYvrd/gdaEb95EM1chd4aImSba7We/HFr4MP4kLkj7b
2dU6tutBEJUyXNeEvJ0sLdZDTk5tE2gDwCgt9fjEzl++EQpv3eSym9B4LHH8AI4wpwTnet3FJWe2
j5Ww/O6IRGl8WC0nFaHIYuesJt8rztOg092EjuvegNoPlCCRjaERJWsZHvWQu3j7biU9A6cR4Tj7
zUePFNhJbXsPxYhk/AFsFQ9YNvubf2RDNuITkt6litCcpHsYPkDnDiMGfnXQzdmZd5Mp5ggk3gjN
Ih8jg6i0q6VU9xheTrblPQNemtfFtK772RgOoOWH1pXvVbk9NsL/hHp7lLWPFtZ8W5PkjkmNe3vL
7iF47BNSjvbOtjrcmfCiY0AaFmtqKp/KxrkZMJ7ue9gwtZTz1VK1/FdhXWJuNPBgPMud5Gn+wiym
Zd+aytmTcZUfp7UH1vJM68ROR/o6nt/PuJHpzjaS9sA96O4KZx7eJuTx54k/4bL71M6u8ziPNqaZ
lzrvYhENwjimK6zrHoO4g6HJGnR21TFWYA270m/OyFwRk6B1bAisM8cywGTwI2+3vVy0yG7QiY6Q
tEYq9m4249HB0FLEyQ9DLSNOktgznposSfasz2lyynIHT2iJhEod4zgR3s3sFcrb+aT6PdeCRdXM
G8kZLkB3tnaMH3VrbZGdWPEccBMiIfFlnFxVGtS3XwZ1jVdm27tDtvQHSg3Yp25BIGdBDt0Wc+6T
U++Pc3dtrc2yyyZxoQ8tkU+RD5ja74S0JzypnbpFxEb5zqiVxg3rGtdTuC7uKgIxbBs+bc45yyCg
cGinlfrWjm7q7wjQRQ3bik0GcKDmtKc5db7wzLbX+SrQNWjDQ47TTdqJcOc09xsL0D63jFXvpj4p
P7xksC7nCDtcJ6HnrGZVdtDWWf7sUtsDes8VAXWkIDjkgc0GVJqRxYhD/OJnIxPjSzuSYb4rykyf
+jRJ8B7ZBcnsrtsDyBbmF/RT3ld8d9V41RKDo8N8yOwa0op8v6Cd1pm44bo92qQSRsuU+JHO2u6u
xomTHtlNyjvP8Jdvo1k1j3aO7nGthPcw8eMbS8lXxjj0V25hmze1VSYvJtn2wZiag/yuaAPPvuP4
xyQu5c+8t9wvydj1OyD/8Z0zq74NMhZnLhx3DB8PCTzCYcjQrFTdq9PWjPByls3arcgEolV3b4tZ
L7uL+SMsLMaJoR3q1qBoqiXi2acKKG0DafaYlPJ7UyB99HBwX2EAcbEXTRxnMVta7+FhB577Wodb
jUlxtZblyqn66TC2cxHhN4emnZvsNXep/DY43yuYKkIM3GbhSo6+hafCUIRdYf+bryfHOmdJPqGa
7RwEfw5fxOy+rYLZwV7D4wZ/dYqtPDnYHlOgdqxd820trfO8Ir4cS4Vif00sGN1lwbdpNN79rAaJ
V1LpczXI9nZ1GyTmTQX/vpXYwIq51rtYwo1tYjkZ61R8pzVNEezPy4PPrnHwhGfEO7eyt7vUQrQg
mhztPvTNhatWyBxNO75mtLs8d53Rf8GmKI/5ardXlT+kN2g8k/tWFOck7+/cLdaYg0ZhRjQAV4lr
nDSit69oOucfKh7rLyPFDvSg84Bx7kARtwYCYyUjmrEPee5UXncjFrpGoE1JpWPuZSvHGwbWuZFC
s8OGVs77uqzUHmRu2OUCKr1oq+bZwu8ZoiguUaivTWh6KYIM+OzDvOLoLxvmdybDeOsXrg6ZUJye
GUXahQOpBVBrS39nFUV8mh1sGdY4Y3bpm4EAkdl4puSSUae0cZ7mFCLO53Jz3dsuj9o0daO1s1GP
JW0Jzdhs51nrOdKjeksbzAt4T9vd7BOFUhFqdChi67O1u9rfM+Cy2mWxHZ9bY8uDNO39QKereWdU
a/3MPBx9U2kBRW4jnMWyYFFNr8aC5KdAkuumw3ltXLJAEXwfC9dQUYPl4FzZun9Ot+KnP3v9RzX7
RZRMTONiQkXiwTmbc5CNM+PQk7w8oAw1KPdT7UeYXq6rtPqABYn31N76zOwlpN8mChym0ljfCyvG
QtY0CetO39+6QOhBXdYEfgonC1MLv5+D9Y87mk59cnIucVYcervYHkZvMJ9dO82PCxLLfTm3KSWI
bv2bEaNBoMduC/u85T6wunwvWHfffSrDT7cjVHLEQbMXcWyeqj42bmzPKQ6Et3pffKizOcRZPJ+N
srno+csXb0tYc5WqEKEge7mM0H6V9RDhMM+vBuZZogq3HForCT+I3VhgO/Pn5JpcWHWpisUua5ft
Om4cuZ+H5IlrskAlZRbusLjfj/784sUKpSls/mlZxX1vo/KyDDZpWRPRgVfrQL6H3lnZUDW4A7lF
JgcZszAlywtxHXs9k2xTXLThqFnEc5Zl1tGglDoxFImTqbX1Xjqi2lfj/GgNjUJsNPnpq8iM+xLR
/N4wvU9HKPOKqy13HlvLyc+yg9+M665rh1vEEvOZtYDWbTaqJ+q17VjYA+oI02QvXbJrc1TrCllu
e1WIZwxTZ4tAAYYLE7rP9p7weB+BvuI9xfG3yp3J4nV867XKXf+mXTGHqRpnnYLf26PLYh0p/Lfe
957MqZFhE+dd2DRyDCXjHveOuR4ZA1cFerat66Xw8g9dlvPrTNQjiolkWU6ocwNr3fR9ycDIKpzd
wn2Kcabvp8HFSedUgqJGQUerbfuaKQz4vW2NNGMKwwAbWLVrpwa/P25cxA6LcxmENY7IbBh1ySVs
0TKQUEvXZKMv4CokFB+i1G8xprxyWbwPEqHyM79Y3bn9mDr4kEZ1Q1oC4uy06+yvCVqCK2eqp1uj
VCvxMbK7n2WD15yRl+1RKPXDboQzhA4jE28mhxSD0hbNPTZ3bJ+2YZOCo617u6/skFFgBQb0TDzQ
UCpMAYU+EOTQXFnSbio0jKk86a4crwztzTdD1i0PdVp2t23m820118FInMbTAMsOtGHP3zt7km8Y
IatIwON2B5LUCjcoerhlv9B4YHoQrxNWtZ4vdAK91c67lrLuS+Nu4iM27A1Xr7d+WNzhB2RxC87i
epYBwpTyXMUa24kxNocFsTD23bhoWRVsWw6RcFw/ZVdbshYPWwWRbFrzuItR5ILVD/5rvaFHCwmC
UZ8TyT8DHrO2fegJ4XixNv5SlCNhfohdYyUhwwUILchpiNuFTAkpra91PddXiVYfRlbqK3v1+9BA
2/1M2f5UTiq7bnM62sCxtoeZCdCvqUMpm5LdekS0lr4Vtld8ItBjfTMdyqxuONSl6K8mFJDXQ6ep
kYaiefam1nsQbqd3OTfN0Sf+AkMuCcdE7EzISMisqNfEeDRn/bCsDRkuanxAnCLfL9mfoUX2y00x
zd8kujaLDUugLqwXo3nzSVgSB1akLiQFORkiuiQUuyJb4mM1GkiiOtVGc10YZ6L6ChjoVDbBiKyr
kr0bOaWhW3SVuXOFanvGIFRVADlUsfY+9kru92FB5+Jbtncc1m6NH8lFL4rjZPmDsd+6ZTmgLHA+
sZNtu1bO+U2T1E8VFrf6PR0WeyKZwFRaPiSVO62gOr2+m4pSxbtZtTPmPrQGV3JEURW440aOTMfC
Yl+CkJb0pQV9mtFnNuJN+o2zIkmdx+8+hVeBA6uFBh+gZhEVb+bZAZB+mIoOeMlbK7Cz1bYNH5Vp
Y9pOErgrjuWj1blJugfBozqu1tLxzqqd4hkpQbF6R1/HxHfqDcDlujEToLTaiCczkC221KiT0oiQ
uNBlyblMDux8a4bA1B/vWU518aMdZjwyfeGQcXS5adXXOaUVukVmWTo/QeAKvCLuOg0r/Ws+sHgi
hLXHeI+W9pKv4XSNvLMdbN4sLFOf73Oqlo9JWtWzSUPgk9ExPvps1TFWvhnVZNWVL3RPbUlpV9nf
Nxiy8ZBpT223YqrN7JCpJt0pNdu3I08Z7XmORSdqyQ7DiErXepPUCINPFVjiCnIR9/edGcf6yjVH
YhxIAskiw9bVtUbLsuIkTy/lZl0umgnuaUapOSUPqYoR6rEk4HDr02xBp6Gb8qc/grlGhH056ov0
MXniOuxY01OJgWGXmA3IoelJ5Dn9PM9YiwwkTLdSLCip0HUSKrEBTBZHC/chFn/T5PWaKS3Loa8Y
Qx1sfbvcT9vE443D0p4e0wxL6N3S97wcHVeKxwIo7xkBCmYROQlcyg0KoG5HoJMcwi1J7Sl04w4Y
L52QGAYaWQGBjdIRe6L5QUdy01hunLx3tzAh1u8VwmM+TkVaqkenNi4pCMpoGXwZOx37Bo/VE8N7
vBuq8vSG/B2qRGtcqjTCbsl/99wQAmeqaC+pZoiZQxfnLOS6h4QgwA4Cik4Wgkarj9h+jMoF/wEW
dyTSfp3N7sNmZTbGcC9GUGNNmQWo0VjzfaISgzOj2yGoHMxUIXleTOleKNpAnHK9PF9Gv1Mlo7xG
zDatbCCTnS3OadMY+KPYxPGcLnXzkdqdrHA0LP23uYvT+96y9MfgluOLY84+GHjT39m9kH1g1sRX
EDCyxEGuq2U+jKim7KNyYtmf0tJZvFONiS6NUkzVuPtm1V8TAYfVkbLq3jStVYXjhPDXon5/Xc1l
w5/v+gSntI1vsaHW6ou6WKOxehATgtYudREVYsIzQMrZpRftOYHXuFP1mg06pqCvejf7OfkTkL1M
3bE49uS0raicMl3tgWF6/zphvz342OsYDehhEN1z5NaPacIhF5C44XHHryrbkVDE3WcV5nzVMRf3
q7nV3bOXWMOt7LCJgzNwywimonvRQP2YHIdBbcV5w/c1401IMi+qLRRqUWZXPMr5P5KVq0VQWBmG
NO9V61bYbkpdEiblKLM8GSb5PKExtZgC/zd1Z7YcqbJm6RcqjgEODtwGxKwxJKVSusEkpZJ5cGfm
6fuLfdq6K7dV1eky64vu672VMYHzD2t9y4wT0BcArAzSJ6wqOM91x6gerBoHW190ZVhCmzrBWRHV
ycSIVG/p1bi4p5x6P5K4wd4zKJ34qc1qekIeBrkibQbuCpPGnXtuqIzj0o0c9RBkKCkWfHzk7l0d
6LTgctulErVHAJKjOqy6Ku46vw/se8EC1WYgATjlV7vIqsQS6/ARNHflGEp8X/0GNSzXu+kn6fdc
5LYEES7qO8CHtojakS2n32G8C+dBN+84BkSHAUoijYy7vnxinut/ZKov3hdbpfMedEH5w6boRGme
FOLHajIL2Aw12aZV4qFvavt5vPe5/cAI1N78ai0FCr8OLmF+NLOpprHuDN6hV9mF3KZgV9xNnsQ5
3nIcKXeOrt3PeGTwXPWKGxQMPD9dSnZquvcmty032UjZzSsGlREJJyZvANdQuyv8huo1V0Z1ww5z
aaMAJfGdEyg+2lCasHd7bbDfjA25NT2RiChTWOG44q24P5pwfKY9BA4x702yZXhioNgcIsyvTol9
sFy6sBrbqcGKydEIwm8tve1Q2eq+DgLOPB7CQ8ScY0bImuqqvhnAZqGZXSEQKA99+k/pVM3X4mHs
iniM28vZpT+aH7u0TihPq8lW4dKtyxRpv1EvU++1KN6qhj3Hgpp/vPy1xVoqqwLJuWaOgDCVWp9Y
/YK7kdiqZdfNNhJhk2ckW9ugTZ6KfLTtw/Xw3EpuNo8EhiEgkRKIG/2o3+NeYm5y9DVexG0WJN9d
YGehaBJquiZzgmM6Mi7arBA9frhuvM6RHjB8A9urXObcikfdBsX7BFkF8fOORO9g7xrI6AF8+3l9
GDFCz/tUIrTfJHV9g425js8FLh/5a/C6dHlA86aSOy3R1m7cal77G3MeFXcggxL73BVevh4aXDP6
2j+L8uhCoVwjpY0WxqKu9G+NyadnfWYUP1qhTKwbc2HHb/YqV4Wnf46hHHaW7j9MkivXH3Z8rQ58
a/L8rQtQwYNh5V0F9ICukA1axba1+gDjQeOnDsSNq4xddsx9xlhxD7FEydJjwLdEe0lIPRnUlceT
4tNZ02yFTDVpPGhM5fPusYJO+IJDCaZLB3UJhR9Rmm7oK3dw7wfDKKnmkizyR/Nc1JZ9GZIarA+j
wVevLNavJDPjW3dtLNpf1z2jPllfHQxtVNhdd8EL0hxaTGAbN5Fsc3rpHwrKpXtlZzqyWwsbVR2v
3g3FHK9ko3yN2Mp6T4Ch+q8Cvh2XT5CRfZym6oE9dvlttXr83a0JvEjB6RNBQlCXLAfOeZ6Gyj/L
VkmwEwVcktCwgwAcQLy8euaM5hsXKfa+PosKAjneZyfAn2x6wYtB6Rt5PZeCVyDQywFAfMO39J1N
IDz7dlxy3L1jbd6njsCmmKJdsE9TvFglzhkS9rImhzIzgsGgrdLthlFJA+C6lRzgw2TMu8WEgyYH
lX6I1cHjX85MAPwpOEvhzCcX9UYoLSM4LWnF5nAuvDu8q/ZWLj3Atrla4yJyZkSlLEIA+VZluj6l
mSFN9li16WwSZCq3/urMh5IJ4Yfdd2lowca95w5qDWggJUWll3bD1yTgFLFuEBZL7zG/6R1bAilj
jKJYS2d1sEmuPlTcktAjwWOm9yvzVkibbcdq1U2WeuNY7QiBUMXV0+qW6W922Rx21kjHlkJszUNG
yq0INby1MB3TfoItWThb6tr6NPWt6CJi3NONKoeGn9UqwnzM4uMC+mODYWJ4k6tVoqYd9I29rsnR
akqWY1b86voMt/A7xkYeehaWyu2K/fZ1mazffubkd+0wvnguCCFjBI2yMNG6YX+63M+Y/OYQY3F2
afrJjTztgwtg6pmHOu7cUz8jkpDCGJ7TxfE/lnJqbiwkFg8MU7nw10nVO9PVZjTjvYjyIIE1pGN0
LyFvLUior+z4WHoI7sN4NLCsyxa/Dw5BlX5WojNOVxyOP+oWlECe6X26TjjvDV4Q0uaUo7emOw6L
2X0yZ7+6QUnSbNhYQ7fiPHUOeCLhAoMHzx+cAeQ0eI+puV3jNjjSIJc/2DhUUV8AJ5iNOmVPH/sZ
tCkyMM45/oL3ORt5ik1L2rxMre/dkf+zvAWtsqEssWTKGdC/1pYxMdEFgLzJsIkv1C8wQ3fDxCBr
o6vy7Bo8yZfalskuMW0dTUb72/BIgnGhIGJ9QCIU/ls6WQs/NcCW1UBqvgGGZW/52r0ldDNNzYZN
85RnDKU6O09CDM/1vxA//qnNQdqBrFTSD6BIsF08SX+TWEK3BCoCZ3LT5YqT2hfCPa/xMH5Nrs2+
zay8+3xC5f0vlDl/yrL+elkXPQnSLxNnDFDdP5Wd9ZDNLolCLLRrw/PxVi4O/DFm3hypFdw+oFWj
/y9e0/orve9/C2541cA3pW97REcAu3T+HsOmOxmAiWD73I/OdZqZNyZ7KJPDC+OI22MPmKfheY57
lrgWNTViCD8/sPSn4xsLufbbdJHm51J22FJ7IzNpXr0OYolr9y4OJ4OJeclgJm/cT9bN1NAtbtvf
VYH1i+W3j0oF0Az1ATTt/ssLIJvu8GcF2DyaoK4OLk7Ex5yxhhEquNt3I47/F58uF1tsT1n72Ghp
IQMyh7Y/pDAoACTl07JsQSd7KrJ6l/VcTmOkPiE1XBUkRgvtQXLTMSoLTOs5yDCIQx/ojaMZLwWw
1WlSLQmK43p0RS0vWOtKbi16hU8IWTzrYMEwg6W02gmD4jJUiYOrEQgzvkDmfzFGU2QpMsKcYrlH
nD9gMZeuXo6yBMm/mV2X6Qcin/ZkFVKxN6G/fkWyqOoI853xXdW4M3Bvzp63Z2OVvcmytt19lsOx
2TqxtXyV/pyZoaHnQREXPnfmNh9nhAEqXWXUt0yiaTQb9K+4AgoDY7kY1JF017agmykYHAee1ucA
WChvZJ3yEgWRRvCSeM1SRC3ELfoxXLtElXQI5hopRLXNZT+MDBvSkrGAVQQc38hm3M1SDvrkQBEN
dgor5LENFnPe/6Ug/L8tL73NvjRc9N/93/Wlf0hS/z8SodoOp9N/rkJ9WT+/i6zrP/5Qrv71R/+U
onriH1DwUak5LpNyR17Fnv+UorruP4LAd13TsVxTMLJBavc/laiO+w+0gUyHLKIiTYtj8H8pUYX3
D9orF3QeP/n1xPD/O0rUP09aGRDIxSvzUpAUeId/z5ekwJB+Ksr0UMUU4XBl1X421ITkbCGiGDPn
85SI4eHffUP/gRj1T+Xe9UUlH9pDZvWXPvTvgmjRUwgT8pod5MCwIlJjYKlo7eXKZBBatrMpA6u8
LYSdSGZjcDg3Y1rO1r84ef8Mtvjnu7CFxBeGEtPxvL/pByF7TooZbX7AJYXmEkq+jVcvWXGIgpR4
r+z1mcr767/+6Ba7ij90i9fXZTTt2dKjVWZ1+fes2EwvBib+rtkbiMJf2D7eLD4BHpfRdSASMiyY
H7nN4/LMRMlFC9Z2TkQcQ0OxhLcSesS8fOme8eg7tYj9mrAJng5Zvgr5Qrpq7gJYcocrvgBL3yF1
c7t8chkJ2jfQMcp9r9aaNX5V340BNK99KQK6JWOQD55AZNAVApUOAzg7Itq8mc5xRtNhLAPHI1uG
0KUJaIhGDnTEb6eASFYBzNV8nvxpAwvWoQ8A11dAku7h/MvSLl5kkNbfRVtUGBkMJ4T5iNrQd4/1
MCXfqLdjti6iPBjAHRjSJ8HeXouHloFqMKWvxQKV1it743GZRdxCcumfGDer42LZ7b25snOQsjZ/
l1e6AFLGJ7pL+YRozzhgdutD27ToqmNeJPdye7eudbH31AIBYl7vpWIzwDE7vFlKf2I//GmUYO6m
q5qB2hfY+lW0Yy+FRzyE8Rt6CJi6xDdwf412BZIDj+wJ5qz87Bf/BFYyYEfLR6T0rb9bX7pfxAjh
E2dEYV7GxHmtvFxvA0OcZ7cdcnQ6MpDXLWDBNjaT2WEocSDcDrBb768843CpRrW3lLF8rwoB93FC
8c6OkMdVEV1b7vJhmI0OlnLB1DMfRvd3U9K08b3DLUDf4Ez3EwAtK4xT9g9MtqTzc74GdDODG3Lv
xEJu8u5TtwJW2BfgABEz1obzBs8WOWYfD5W6UCFP+snlh7q2JWPyOQRGN94q5XULe7nAPklafGDh
QT32W1yQJq1OvVRzuM70rJSWtndrzA2losuDfjgnQ9A/x6A4L/DQCKSwDDCRIQldKU2C6JNtSs2k
MThnFT0yyth675HA6m5aBZfGJn8BaVjTB/VxHnnk7wqtrK/rhPClXOvF3BHuFbSQbzWSyHYambda
41CCnW5yZdW3sbLkvcPYPgci7mTgvv0qXd3IYVI4fmL/q+yKpXxVbodC+SkTh8HdxRj4kbBP7lRu
KcHbS9E7rRuRr12/e5yvV20ceKptTLoEYV3kLlyu+nLjSPFktc9jby7luZ0XOYbQEDScqAEZEwqX
hLxgOhnwuIB/FifM/VTWu7nPmwTcouyak80nfp4Cg56OPQfw3AqNixmV7DPsI9gUa9o0IijUE0KP
ZNmJVotdk6NQCVOAV9ccCfgbp57VJTYo5oUtt29i3CPHG5HyjF1FNEclCPHwzdzuUZn5PTUKZeHy
hiJVdjfEcwQIdeAbPs1rQMhBltv+MzSV6UdPXfLERHtWdzQpcxkJqTCxNmkGpwVScFa8cVcTcoHW
x01eifsY9S4DTMCWQKd+AKZK1Ld5TTUVJrmNcnJM804+iSkes189w4N8e42N8U48IoXeOqU9ADYx
ne5I7gO7V6TRUxWBArbLSFbYaZ9jbS9fELLbFPmIY5RhpUAIb4hWtuMNy1fNKikN1l1eTtNZdHV6
cedqgp8g/StliuRKGEqtrr8IfEbzXZuxAFwNuAzpKDO3F4Sv2t9WCHefrsMk4Fe4N+qjDhgvopHG
mX7mzhXxzZRpHKPEoKwX6FoTk1JFnb2BAgluzp6rRW1kwHhZWemaRwzo9HdgVi6Znzq17mPluuPe
cEp3jRZOoS+U1UOxHzPZPiMBsapfLVK7O4ZKyqQu7zUwaClgW3gOJEkAhNo/6bzuxw3+9kZtEmG2
5wLjPPqNCbdsZJWFQtCxeNWXJ8rgsbG8rttIM0jnELmEuUmlN3+UpW7R23ZlujWKjHXQaOJHI7XU
eHat1Ub7iJR7kzppypytqlLQBcTUbIS7QKxWWSbR7k7dwRw7LABObqfy5JbLrPdATebhsdQcDLdW
W0zrrY5jpN4YV1MmPPBo2Mcxgr73lqku94byGniai5FBmZEixwLRY3sGm9sO/cbN6+WhcMv23ugb
QMJNy9T46DoYg/hEEtCkPXPhROnU8VXjrhXNfkCZMoc9kKNpy+M3vk9zU9+ggdbJQ79kMTwdx8n2
mjfyzuGZ3AeKLdgmY8N/cCuTRBzddz+dZj0qwgoYUiY8xGBj9vXPFiZPu2F2qM5y1FKG7pg1z3ki
Wggo7Ol3zdDZb7UXqA/FqJi+G0WetV3JX9T7ZLD8Sz+07AJnzvdSmDe2bem7ytTt+BpcUe8sKpkk
73pElC8kGRgP7WzCddIYhh+Q2xQoutOUdLkJAG4dKdmZzp60aYK6bPQ7IHyWoWTUg4Tyjocq1U9R
sOu7MdOe96bUYjjbCWZCsGdeTLTL2MbokOKl/OWWPC6islxxFricMKycHD/JjmxvTX02sfampxkV
Cf+xH8PJL2wABqXh3ylrmS8BphV99tG9XZevvejBnOKkPzUOYOUGgVca5qWl9S1KnxUgU639mGQG
q+yOjJqBIfCDN7+G2Rxv/NxY5sOgp2CE8KrgrwjQQ1vVDXS3RZ+2dHsrbDOrtFbzDmhN/E2in1md
B5K80eIry+12Ug9EVuODTiaOB2v6zpcxyW9KMymTw0hKxwDYgyp2s6QWjFXg2iUNqy6TEOHqdw2w
cTN2DCV6z71PW8s4N/hGtrZo/fcAbI29WK+9I9jYGv3JbD12MWyN2EzofldINCTsPRk+Qmy2egLu
NkD10Np75Xwl8Eiei6ZRkwhYpm1+s6LK/fCHLt5MgRh+22kQoxdM6yM9pnMY/WvQbt+CPlATU0uj
t+5EDQlIepWOFhSoL+TQFW+JJZn48RAUZ2Iybe+KFi1unLS0fvUpkBFDyPnUBorHdSbAagV59u61
rvmSu+1l0swwNlUxG7sqplCYrPGyBmizLAz+qi1vYiHeGwf+MsFF3HFGq48j0RvRMAQkZSwJODoH
7A9S9mRf2ssJOauJHDJB0oZlbVOyET+kZp+hubRyED1GFXoBAbOZb5R3pQ8Uf1QNI6pc7xzTv+i+
uCrECd6USRbiZbpVwEqutFl4gPW+QIu7WxblghCoD0PlHUbHPTvDXESDM/302eTcsVDtUWeDUXV6
jneHTnsrZh3cVtNC3PToMReb1W8428Xe9fR7h/4UYwCQCi/4YSrI/HLJtzPRFPdF3FVbiM0n/p/4
tHS6/Urs4idWUlSCGalnxZKefdc+6BTOT1A9UiWzyjbMxxgcmBMY7oFGH7QT5nxW0VZ+Wpdg2Ng9
0RNJW7BmXeDc8ibCYMjkCc6JDrMqf2gtjxqpb4xbfsEYYoGVX9JVMF9BiU20jDHFtwaZOYdaTJqc
kY4JKryxXa2tXTa17QPVO7MXXBVVaNk9U6jWcD96K53ONmFqz8Ke5AfPt/QOXvq7y6b9QaQlrBvf
jLctC+CT4RgPNivuqHPjZ8s1OClGVuG0eARreT+91LzV2q8OtEL9B3FO9dGt5J75uN4Q9HiN6WK3
nU3++jkWWM+ZQasgfbMH8mqAI0ZSXxM+jW1Txu3PvtbcRcwNb4d2bfcteMPQtnsybvKjBeH/tR7T
i28AYoKCdowLs90LJyhuA/OXDxOkQ4fAeCg9IBgD7iF50PFvnboUJ4PnVHdSjiZ+EeuVygUudDlx
9bHYlj977f3IJ9/aAlvcuG3cwmJI5u1Qs/jqc2w+RBwMS38WDbLs1EaaI8pKXJyqas627zxiMrrg
uRz2eL4kQS+1/+lOcBwnuXg731dnrtHhWeriBtfoTQt/EZwD1hJ0NLVwqm2AZiSEpSoAZ7jLsSN9
4ggFVWzFmFxKY9wN/bhEGkU/6vMrMLNQWCfLZDrhftuzl7wY9rJHEVofMCQkZ1Mo7ws6U/rTn8bk
GRckg7Q2KH8utUfIljeX7ZZMAucuTa8Rai3eJmQF1mNpeMXWiGcLcZVYQSNnmlOsq/fEcItfsciy
HxWws53J+hsc0hhHRmAWu3idfpQoobYsFNoT285TYyJ3o0gaHjFveSeErs9mYPgHtN7e22xdlyya
OUDrsc0Csttf8fknR2HNi0sjO9WFLQ7tmiZbz2QX3kwxIWINS5ePtTWfFjU5z4PgcTcRUQX5KiNu
K5XP2rOSy5gjM2H2SdGLIhfOz3WsKrImWor4R27rszKzDKR67sHxric0VECgBEF8vXxLbBkDfQv0
WfgVHViLSoUMtOy2GnS2MwZy4flpwIU1uCVTYWKNG6LGIgq9AJ7KQ5mN8Spq6x5TIkd90+doKIx4
nwVMC43BySCrWYgNLfSJJ2uJGSdWWFY+PKTEj3nSinuZAcHkeRlvHAFwhwBEtevn/EzXmcFHmY1n
QjXqgvaFrbbnIbjO+uDDcfmu6DCBPJFIlbY+GHIK3/G6nTmidDk13DwU5GV/nK+CFVMr99XjZ74F
Y8mM2Ovr29RohyqsPR9RCbqGnYX8aq8QcpD5lvTP8OpuptoiB6gAwqitAjDRSDWwsvK6aBC4iNhl
JBvlv2qiWZzNyPjgntWVPFTk74VAjXJuzbg+p2n22qu5/90NlA92MZjbdCWPjFOOFFLoqeivs+62
yuTXIDkrx8Y8er1zqE1C7dt8B3EvqOFfkhkUB2t7gspJ6lTN5dqB+F0js1ZI8r1SgMyZxqoInlKX
+W2LVsYX84ODwkF0R2iZAL42syk6ecmQdgbZtp3X1FnYL3M6dJGVaGlsTd0B+th0tleQM50pt2OO
fw2vSMKpQh/BDiXOKJ+3U2mnoAxRh6tPH9rLKFkLlS65UvPcp2gkjFW2/s4UTBF5mHcMeQXSr8Rs
li9rspLgwenUS4+eYdxmduZCq8oBXE8YVExzQDFnuqMeHoPWohYty4BtN31S1ozez2TO7Up/FAMW
sfowt14n+yMqMu1TIMFxzqpdK10HJcK6utYY71mGV6x61SCWcQXKg0ZMHD1khsU6RoBjzbXd0CXO
wtilcaD929yeFNBaJLjvSdfGm1g59k6AzWk2sCz83drkVgTl1g3JU0BtH+t9UNlfPHR7OJS5ftKK
5SE5yKwzHTBvO8+ZJ0LVqooqGnNxO7a7quQ77Tz1YtXtlky5ZoNL+V4PxilXprHNoZyGjnJoYNcc
YCkJXBwwuGpjfsO32QderYCiUX6UsHVcRQiUKEvMkNZojeEgpms3Zv6s3K5C7OzoXZIW3mMmQLVN
a0fPOJQsXSYynvBt+eS/meSrTUi/wJjKM/zGrD/gtOF+Ipg1JD8AnY7sH7Ohw5Hx1zrGZ5m8YsXV
7MK72ZHbuFX0TrNl5PcBgYNvWMCAZ8ay2ClC1QgmVChQyb3Lsvoq6eZ6xe3IosBgbIlGLXGYSCwq
pf8F54VWn6kjtQQSSfs4pUG6J0wlGSMoROI1zUAv45ct0pPNT4uAsWS75Gesib2pfDGb3INfrOcb
1U0yKtflbkYsckTP960qyXLxyoPHJ0caOVLckmSjeVE468gz8uM8BQjZrI/OSpBC0+nkvo51/4Lj
iv1ISa1RruldYdF1XFcivy1jSYpNN9ndje5H68YwjAu6dLE3LCJvOo6h3VSm+K4qY6ctgeLSrE9l
Wpb7YKS0xYdeehEcceZZBqGDF9OdcOIq0OCJ2S1PSszyw8BjtllkKY7dKKHJTom1r6UxnLrMfm0F
5DxruIJE9fIiq/V2cTsiaRCe6r2Zq0cxdTzmyWu9MdfxN4TOGuV/givJc9S26Pzu6DjLIWcb99hM
iR9m3Or3aYZlPCsCmxiMdum3Bqrn+eAJYdwOHS6baGKQ8RBPXp8i9O3EKyOaeCssUyFZBxWXOiYu
OWIhQ/AT8TO1Yn6UMuOiR/T4oEb7Ih1z3JZkgz42ge1R8MTzqSSwC+Rxk7mRK6s2MhJZ7TKRJSEm
jRIidNlzPaPQTBhzph5cNlBc1NprfLJbx9+XTjBBBAukt5/iIbtJEEttqyR3n6B+rWQ4dTmfD0gZ
MOqGVLJUj29wNdofa8GfuHmAqdOzmN9t3am4bbCZP6Ba5b5Eg/fkEG/JxtoIwiBLEZukloUPgrFc
VOH52TvEDjBSs6wdsqZtK9UOi03/OZjOspmY2B7yoaE5AHwbgV2eQosW8VdOi3HOEa9Eg+mm+96k
BXEs08SEGpc7AzNlvQFe/0rH7hb+Jq0SF2bZwmwXSWBdd+ahKCwJGnTGCUsGBylHXtvdAcLXNwHv
/5nZxoxatjLfe6Qca4if+odL9h/S3KGnR1Ilu/N55lmIlGVL2uh8IOHtOE4W7mxydWJykxPjx2LW
K9+u12w7iJmht67OvpuVOllx1YS94wwvfUfzK4rM+mWv+nfSUSQzMq7dCOrc+NQm7mUx0XP3a7EQ
0OoR9tdwDk+seEFIUkog3GSstySEdolym+fOT7YOGBFWxbJ/ochHxDZQx/EE9rPY26tmtG+qrl8P
AAN8IDq9HWGWb466NJFBeu5wPydC4m0urT2DugCbUZbdedr9JoirfkB5WkKotihDqLW/2rEHUyAM
fTdibIhys1u3xMHMG7c3k4PNCvwRZelPJlF7uzQirGn1xvWTk5P6mG8GyLkxUWJcW/XF7cr6OAyu
gZXUpYDZ6GnRO9oerP5uy+1d+7269AaiP43rdIsJID10RdXzYfu3ytYzJlM/vWFG6kcEVJKf6Bbt
A1EGBfbHAKxdCnBqZ2DwCBYCf0I3pQrEukAgoT9o8SltFy6ltpIUxrdowCUGTfeLUdT6xX5VnvyA
oYpf8ViwFhtSMhKcbYwb+z5vjPFolEZxh2sIpqw/9ekzY4B6R3KNDdmydY9aD9jZqurMnLEhps85
oFb1iRycbtmcw/Oc0oOXGsuxV938kMdZeqiXOHn1qTdyDIl+SfrRiloHkIr0HhdSrilIS47TZhkz
ki/QbnOOqtkGwo3dDE/My5Aob5cSnfY22fMdBrnhQObvXhOsfqERfpzNiSs6dVclrmrF7pZs1fZT
2SAKNwXWBmIta7srdtIL8h1/br4zQejG92WCfLunCGkPDPoxppuxgR4GVFWIQayxzlhOxEkSNZAc
XS+x7J9FAG/RQzpjqDb5RWGxfAxuwDOLEISEXAq7Av4H/3KYX8ecuNB+Rk9ZdvjJUals6ry9aYRb
bn3X6TYk+FAIL4LABjxRJTquhjJ4hzMkUq7l0eLYaNM7A2/8apufdgKtETG/970IkIlkGswRQ02y
myB4PcdD4Jw8okJ2Qy7QVYGwdB9jUldDIMYs8pm0EaA1whhGJV6EZTXqY+FzYyKnx7VHCMoTOL2W
y2a1HrGh9NvOw9pF4nQs9tUoiD1anD6/OMbsl1GC0ft26NGXFeOK4SWY2GvNFlNSsj+bhxmQ+qvF
8w3tHHfjplKaIn1IxRbvZ7LtLbiKdS/SZ+Yvw45woS6cDBGfscTrsKvS5jU2Od7ZKiE+K237stSm
e7lOjB6Z77gnO+/UCSilhBFdy+HgZSLYl37gPOJ7crCOd2w6Kp0XBEpftawtrlTU6PPFDuz3TtbF
GxIWMAITVE3MZP71a6n0Yr2v0gI0nxJel214RzQrvbu89yN4SKtAdWRh0yLVEQnx1yIzFnCj73N9
0J7668DuBuftgR4b2XWCBPQ0iMS4sdpSncCijzdFLuLXeCYci77JjMzGxOSKf2V87gev2QcoH8OY
ESa8Fy8Ik2oiUxcOI3kBC2zmpdtWUizJByCi26bxQ7DHet5iIQ7oMwrJjGlDECCOBjYoICOYd4J2
3WcYS6ZXrDUoyyqmgZAhaZV/DzNGjPKaEM/sDQ9rf55N34EdIFok5vACDAsHE9lM+aAIXA50wPKB
pZqsz1yIFQptS7fQO7v1UAZDzCTIdXaJFl6+kwxS7hYEau+itfG48/zlZJqFsu+JUPlk/+aNEcxq
sQtmbd8xrKX8R1TMiN0jOO5NqTL9MRmaxQC7F4znAMB1VJpEVpCEDGKzMcxtD0v626+D1LwUTBwj
5pfrsy7Iv5jIFAkRhQXR5Jj7oFFP5N9yoaBL7Jb0LieLpB2DCxAbLFl5EIExfc609x7ojzUQ7W0/
qYNPTq+7ibnCI/w+Z85GokDK4tSnKG1nKPH1ygSYZe8ernTPZC8/TR6a86SMryQeSLqJS887nPnA
G5c0qEg66aO2FRkf5Jfv5Dph6UKe5oPB3HgNks68fnCNmh0GVvGlT++SFhjEvHJMDrM4jIN9mWf2
X0pLjGMDxNYOD7Ts8rcqCOqokDwqMhcbAbmBAIDig8/MP8Gpa4ztsJsCMKwgRrgVGHOzTz7aGtqB
AcwyRbc0GYrmPIunrUBR9eTRBW7zdL43sbjG0Nbh0fojsccAP6f2LjOHuzH24EMM3e+grh9WOonQ
ppp/NFgX63E42m5+i8/Mj5ZMMTlPsXOixNaL6T0kk3+GpEK2l92+WWb5KXz/3l3wKo/yLi4rFSEq
/i1y1AuD4zuXIquSx2oxb9tq/ioTTdoJJylDEkmAo7ev2gGPlh8EkQ9e+1TyaMKVHxQkV9Lx9pbM
zpnrkGMcFwm1O5Zj9sJ4WcBmQxYVrDBqHMkiViW2UUJo1uGGaTVqMJgaX6vL6B3yU1Hnj5Vg+qKJ
1IIIT7uWUdCHSWJWIUgfvGVV98r3c1jG9Gxp8SoCHMyh4yjvrDlC9lR8Mc8Utk85pr9b1KwE405w
dgOrztCzjVyhqwPxVvUEZm0C5QJ9RrfPrQgYhlt5Eff0r6Tb5s7C1ocxLT6w1kaKH3mFhfKfwoaZ
r4XjoWpyJBU1cCZriD8M8EXb63xiw577fXAG8ft6foWDWRVfMRsYUmVa0sL46NRhDykwr/4WpLY3
M1gE1HHUzkRjB/NFOvceQRaUbzpLn+D9BwvF3SArpIQBh9epq5ssuWFHlFVh4o7m74HzdPNvfYXM
2R+GjBhTCqk3265B9Luqb3/+13IU+0/JI2IUHzAbQwUmn3+B8q76oH8Hs8wLFeCVS5OD6IP0sXTK
/jJZiubJpJ2Y0aTVpgf5c+Qbz4aBGbRCBoAKvUdyjSrVvkew4JDwYZSlt5/RU0+Xms14F6LCgAfV
Iysvt1qMc74diX6x6OdrQhjidFbA6Gv+kcVhrjSIEYkICC9r2/Lr25u/PuZ/S7v2fyZMu2+/66de
f3/3tx/t3yVs/w8iEv8HdWe25DZ2Ze1X8QtAgXMw35LgnMxkzqm8QeQgYZ4OZjx9f6iqcEn67XLX
H33RHfaFXZIqRRIE9tlrrW8t/M5/b07DCfKLMW35/X8gEuUXQeYRg6XpuMvnj8Xsd1+a635xLGI8
Nn1yOoY1B0TcH7406X4xpCTfKnWd07gh/vSlSfsLl9PyHzKWHEX59/0NQqIhfr4ytcUzB+XF8H4x
4YZBESCXo5RYtjYcSwtfJ7MKnYCA2PJ9hC/zKGvd+aTDu3LXrmW46cq0bHtasawR7WNMI8qTplvP
uPtZzcde1RLSa0eGWSIgLoE+y4lu2yJfAG6kUZf+V03Aw2K+8SM989g/V9HrIJWNlICFxlkRQPYw
kRgdsXqzrNx7nN/WwK0Se9AVQ5N1bPoxvAsrB1epTjJLQBrq7HWa6K1LEoXEnm/RIXi0ehk+1a4M
pr1RUOC66uwowLcqAY4Ks5rucHxN8YVq5hgwtFGjkWjK8aoN+/WkQPgm9OV3WQNCJQak/JBSlXTL
qDBfTE7nRzIBDbgvOBO6iTnYmG32tlRhvvZ2OB0t0/Su5CCx3Y3dsM6qQaOQu1G0psR2+R50TbFl
O9mva4SEXcq2+txE+XgixBYxgLLXIOF0GzpWBFcqB5woWolKaRhzt7M4fOxJahCTSpkeNetJLXHb
2uU4nFaDu58sa4KaZsf21yzWyn0ahuYV3v36lNeM5kio9zXa5cLc6UA+6TMUgElhQ0EEC03rXNjG
+BH0Ep1QTtO1mdLoiytsIh6lmQ84tIubmSQxATgX7oUBcdDP3b5+bjPdOtasGKl3JuJ0WEp6wEFU
TnGg8mJ8KDk53bhFKB91iqu2ztzRdFaCkZgND6qBTU3MBp5KPPqTnjR3qE5yxcIQ/0HdcET0NSom
dga5kxUTvMn1o9cnjMz7XAthXdSVDoLebf2yT81TRAHSs4Pd3e9N/Zm+9f40sSg/D3kfPgd9x5aP
IHuFnZhDmapqCBgtsJ8+UhEAHDIoYxq56yi3n5MSNhzuOHOPwoAiAIfawcszOj2TTj8wKVn0gLMf
I12Hna92g4G2W14MO67SROwl07sawgmq9UDEZ4pdsfPUkkOtsP2cCSdpJ4OWTY5RYHdpKJ9U3pBf
G8j+hRz2CyZUgkfUVAV31A0W1ZbF8ULsgKVjcuitjZtuGunfoz+cSqc2k9jpLYtjlk9ufDgVUS7O
bB7nJ8fCaX8NYIUDJVqwuII9CKfCszXmcKAEG7ulQGvFM8wUd4q9Osn9iTNJu9Vq7OprntBS40/W
IS60FNpBHlnlcaAZZ1uE7lK3K0ztVoY0KkrYqLtlv87Xbqj184T/8jn0kuocy8bVeJFlV68tMbg7
x7XbnRHYVY7KlBYbMZjJWeuGCMV8KE4sd03PL1lMsVrkI1q5BeaFbQ5GZDUUU8RJsI20Rx0di5mu
U+1qaPU70lSSm1Ldce4uTGj1RuENB9vqrQNrKPHdmbzgNmQ9hGRfwTAhxUHmZshaKcgjToQQSBoz
V0xBoG5qnLXMdNQfW0BkK5nuNKcbP8jBZwebBBEDUqtlzCbtdGRzzVCcxAMba5LRJGmlYZU3sxTa
bWlLZ0tByVIwHIXNTh+68lCh1VgrAoWQNKqESAyMKhye3IdD8dq6SYmK7w3FkRTLfNQNl6JM+FZ8
U9FIzQsX13Qlawd2HSRHTAlE2jUGCsXJoebpQplh3LO+6eMIwdSQl5YusXNg17SqZkWJ6IU6Iq8A
B+mC5HOKBlu57rDzmtw5BAjaJsvjNLu2AuFc6X095ZzNhX1oSBf4rPvKjTcum0VZd/kt3QIt7ec6
TjyhsdIiqezGCPFxc0WiQz3XWDMnvo+0Oq7iYLorG/noxE58b3v5+BULJ2pNP3A84b0n2hiMA0Ri
Hsh/azThLsN/f502/q8a5o2/9MuvVFd8i3+kNi+///eRRAgLyrJHJvD3iVQyePw+kghhftEZSmyI
XJ4UP44k1hfd5PnO9EpayGGiAeTb4J5coM1fdN3QPSxCroGAxZjzd0aSX7i9OIAMncsT0z0ZHddw
TUapH2fluaJezxRDfoA/wJY0fNRUOm0YWFhJeNMTIaucQ+lV2h/ASaUHh9Ka/TxX15OXvP4wxf0L
A/3Ps9EffxNGLYltXzrAAX/+m3RNlFKhHOcHjHMH7rvsu6QZf7VQ/36fnLm2/jWp+l++aN5DaZiS
qIBu8pH8+KJrwid6lHf5odUD7l7FBifd1RhgwTXY52+rgBZrFMLsWkMQXc9xOQFmJ54ySwYN0TXe
5q9f+s+u/d9eusMr53NlxmRGXX79hwMLjqByQqOmvxvmxia0vBeEonijKvMAJcTxKXGHIAvl7q9/
7PIyfwhpLZ/9Tz92iTT88GM13K/o+FN2IDPArsSiH1GkjbEWrvsfsNn/4rP98Sf9GkvoxBRhEBbZ
IYqGd6iJuyDpCbzPzmcW/8dXpS9Xyp+vi6uYhx7xs9/eTD5e/ZfXFShP6Q3NTeyw2aIETuqwAwoy
v2aqqJT1xLC1w1b7XQUHclHYeI9VZMpNa7ovkmbBXU7jjUVJoAvwrEN2JdhPz8sua+NpQzo9vY5o
tFqZhfSrkCxYMJXoYFp5JywpLgBjifhp5jv1Bjc1HY0rdOKXgA+fTxBhSYp9FPWP6WzW28ZuHhPN
JQfdd+MmR4fyhUXmwIuDr9wg+lubQd6C+r5OxFz7RNOvGWPkZjCC8klxJGU27YuvstHYhiflcWKX
qlNyvLWS/lnr4YxOgM8gjNxja10oJ+A76Ho+eyO6TY5wgIMe4gBjvxhTUDXUbzIp7BOx7A/G3AbM
zRexibpHO2Pl1QLR3pR5IO5ZkJ0o4E1vMEJzEm7dLQcEQpVRjZdwxN9nFcA1l81c+Fn/tr5oSGmY
/Yrv17zutOirOzusTbstOyOe9TT0KmPcuHH1SGfiiyDbj0VFrEJ9VzYftoQcDBQN8QyI4KHDCUu3
YlPtx8bbN6Xcc5946af2Jk7ltzQBAaksu9y5TGuroJzWQ02WlLMdg03X7asidnmoG4+hGHdcKO9a
EGmrpkbH7rJXl5XqKqyZedp6NzczI3dHJ3TOFLhSdphfUSvzoreBvusbvi8Y9ihwbTLGVde8V2o5
JcX1dROyUIbVTw1pivdfb4KLtGaUbZPfUNpPjuC6ADydb3SS3E8tnviNnJJXWerUXzKj0Yg37Tgk
cc+ZaSLiTWf720OjIdArj6Nr2Wu+B0+aXMpnbO85TYZHaxYjZzQOjVNuZX5iNOuC3KLrLatO9jiz
YWxGm9NO0rLz0tkZ14fEqT9YY0yeu+pS6myFvtFYN0cOzpU2igxfi9qjlocAuev4RNEaymiA4ccd
7gJN3o4RRepd49zkjXvrcjIARa75eo8Ih2drM7fx3UzD1TTGAMPGbO9l8skO9Qc64Y/cnddGz36v
7jZjQguiOjXiXpKACMfPMJJXGbRgSuF2Wb+pOovMKkiE4l03UU5RLdxAnaUBTDJ7rcJ0HcsF1K3t
Q0FOpgA2YW4K5G+qxtGL9dXovIwkt+uu3BAOP+adviZfuAE+6o4SwaZ6Hrm9uqAyKr5+YXlBZGFp
xcLomDfpzqC6STu7FjiODvddet1lIBpTd2Ozoe12oXsXxunBUPNGx4zTclYdMY3supZXl3ZXXX2T
Vv22pPNqxnCIWmRGb1X3qQHE6IBRagTgk8+WfXYmLqF4xJKzWhZVFZetvBR6w/8c155W7W34CeFn
UnCKjL6Ps0Ml+LZqPwGv+lHnz7l2aiGiuhVE27uCNHvgic3Q4xwEmZZbiN4r026vC2WB3HP8USVE
OUnCR2pLqmyjeS9R95rhJDIYyVkJ0rm1jp95e71mvBtxio/4g+PhukJNDDJzIxa9jYrTUvrUVR/m
6R7vSCn1k0nJcJAGbDDNY6x7PnzBY2IMPFW5hHuwNbRqdyXI2PrDwkM3GQ6XEY47ydrX3JJduZF9
v2au3djweVrVbZb3Mi8LXJX2lqTYWmIdITSyqoF4dHxNvRqNPNkaubyzagvf+D3S3QZhxrerpWBK
+kgqGMH7bTX16warSBG85LAHWRzPXrKBMrClrvkIJA2uIB5vZa/hK51c+YbBu4sjCtK1VefpV20k
9rWunuwAu3NhnmWUfUVMWVGjvbH0qykHIafjfcMwmjtwHjhJFDq5m9JvFNhftqK1BjZ/Q67ybilb
GvR0TfRiI6EBmkO9Nq23ebi3YWhxTzkXuLRZuSbyVYCCy+FoNlz4ZXqXxNE1YsVQ3ITFgJz3YZXu
1gMvYbag/EuHpK/nW3rsU5gMDeq6zbqdzHVoFwqBgJM+ztrlr11bmbdjwOUDSyzPN1S2F4kOxrOp
cT/Fr4UChRJTck55stFsq6yhKz50X/QwxDfUgtcyomlL3ypn/lmtkff8ecL/MOZL8Vb4vc7b84Do
fIyz4X40Q+8UCCrYyizNj1XPeqJ/mAL3uyH7ixI+rg0CIqHrx5o6lbq2Glt3Vw1wQ3ot+xbM3IAS
VV3zzDrR+/dZ9kqQE+xu6bW/wvx0JYAxbdDqd389Kpk6S8BfhgrPYrFo2I7J448I5M/DUiyQaWPL
0/ZtrflDPNXwifdUFBf3+O36DdCOE14KWGrsGNM1E4pl+jD0dQJrA3E3M85PE7EMtPKxWJhHHXLo
oc+arWgwT8cQcL3kbeJcDALdjprPYK5N2wf+xMaje8p7x3jAOvUMhjPaeHxvRfVZZe62nFABuPdl
ycPYUk9aF9q46CcAQUt5NpMDSLn4u5CDc7G7OX/j3XHqr3N1ozQ8d+3S1FHyV2lwmFDFIalona/A
NYs4fA7hhK9DzvSRd63hROqFfjUgMGAvw9kye8/EDqMVMqC7Yv8DCuuJCjnC993BdtrgHXYhj6ys
vxdibE9mqdUXF77Zqp2EfYlAv54n+vvWeu9yD5mr2tcjNb1HU1I+x2hjQ1Gf26a9xgCW3rY2tj68
vS+DFUguaBcMHXcTIvM53D1vA7pnJMMIqHroF89T+S5dm0rprLvghHkcjMgEcKSIiSQsOyjEiNNo
WZRyh5fTjfQgVxR5U7Pgj9TGIoiPm8mDRacACFquhzmlws66zkvSRW6f6ds+m1+TILToWKmDgi2h
Zq21YeBRIptj0enTbdmK51KWkCWUflRmpZ01NXO9uuG1Q9ElWyTv01HhxD5rIfzXFWk7yREsmRhL
8iJGCB7IXzJ4kZQNQCe7SgtZBXBH5hbCvcmr5aEs+31eGuqmyfrKr4tyN1ISnnjVNffBq3G2HqdZ
HKGwHAwZwx3J81fD0Z9U1L6EWmWuQSVNMAWpajdavtaplPUu1OvOFwytZ92mJjofWPUg9ajXQFqs
Z7xR8AmM1D3ySc7abeYN3UdL+eh9YXjPZi6B2rKkXlXmS+hJb5W34SVtxdVo4SAvsv5tthPBtVYl
p7Ec1drpg5s5bNdmzhgyG1xQqbWjK4a9tYKPEIuQSUQCvtHagqCE8zxmignD6F/wgSEuA4in42Ye
yxrL+gR9mkI+4i1w8vp042o66TtT4myJ5GKum2DHNLd0QbT1mhPeR9rYPNGkkw/fMknDZ1dE9zOx
Fy6FWuKw5orRrbdEPyYpkdXoI/VU7G2cJHzoiDO9FXr7Zo3VDU3PUCqgnthWGu7hZ7WrGqQFr6qD
Q9+8QhRl7iVwjAnMastrRS3HszOKY9tL50Ikr8PMI2a/mnt0I6CUWnZK601ZlLgKq+lQ0SB8LIKr
DpQjGNFNDhFVaNaLGRJgWziuxHZNdqOyHxBOzVfZJurMAYmpCaitxv4ZUne7zuozaLBivTzQZm9H
bmRFeAzXFF8jvtiHhm02GBRibedFIih5XmZORvb6lPPd96zvAityzMXBe/pudDvSzYjC9XO/ILT4
5+OWfrd+pRc7OZabYkQZqx/MdKBPW+BQZNdGxris7kuaWtMMCFR8qZd8fGicmrm+SJWfWX8N1XPd
n+xpWqdMEaZ8c4eLPtfbzKUPg+DtqonfUraIOXq/1X10Q+HADGl3c60R4KyxhDdXoRsEbARBN8v3
GON5GZGFEZEZLk/GYiXtyt4TmIJsQT3O2OawLDwoWbEOtDE1SRzgeqIIz4vxUg2ckbKXbviWNycM
1oR3FI4JoIQad65eJ/vrdthrbGTEgb2k2lvAqXfLTMUY7SM7ET85UHDE+IoD39cwTQFg35vmUy4c
P4jNrSkh1rEC1OqlEj1LNnRLtf6M1256cLhFdMkNbekn1v64HB+yKEYtx752lRTJBIMZB1vVxxWE
5eRajWctYAwbazBti1nDEdolko0/V7N7HhseqBT9sWTNv5HeMrhhAmJjo36tCnEyVfR7Rdf/9Cbw
v6dj/h8CbDhsQP69hLlV34qP6B/EMd+Ktx/Xhssf+31tqNHbhstosfgAlXMcY9nM/b431Czzi71s
iRwS1KAY2C7+U8u0vjgOpWQL5B+x3UUG/eficJFGdRfXqCFYNXEoFH9ncSh/Awf9uWWxbBaTLDTI
3vymtVrGMjD9sD2qUc9SGj2w1IdBnx46hne6V02XB5nXpMSwOUDoVNlmNGysB3SWrxz+zW438LDw
aevG2l6OoFqxa9alvq5KHYJfaIThjgMSlUcGD/4tMNl2yYjNw75sZW1uGjW53irG54QDpAvtt2gS
BHlaFdH+0WhlvGXJidQfVhS6rDGXRAR3xTwLskyzdigHhVmFhqOnvsrjcsVBtLX2s4M8u+4Vz3cW
PB2He3NqtGqnkm4mmgu5fLzvRmEfcYoRNuPNV1/buI3apUbGvq3L0bi1w7TP94Dnk89UYzrEF5F+
9UTYUwzcR/VLKFtEioZ0v3ZNvnvcDwSWmKWievqWL+d+v3BL5wP7QfTSdrN7B4Ihn1j9QQC+gs7D
AMaNbA7WZWOZj3Xm9enaTIEaoplp+aeQgZ0/6aRl3ScsuLBH4FLb0cYVvfHQY0az1qHj8FzSZ6sr
VphxM4QIe4wRjqblqII3244vEF554qRemkNGy42OTzECAcQZutPqc4p2SvmySme16wjC41uJqKgy
pVt/SrYdMek4g/SOciYX102Cj2KVLtl1QlJzeQ2QXcHZSJqmO7KWpjW+q4jdHvHxD/Bb565Gf85t
zdoRNklviqpv+DjlYgGv8wJH/hwV7WfkjVJddWlIuYxEsn2ZdM19K+RgftpIv3RbQ658MkFNPWc6
HGpYdkVeb2RlIpKNLVF+qi+8zgnhKDRNta7YyJ5Npza/hUVd5Ddp3ZhiS1QNfXzV52OCp9kAV8Lc
bpF3z42ZVELHe8uBL07PIgKXsCK/ZxrbBoq+fec4FVYgHQLewXOsUPjFwnOjYwzpzc+cOoweVJm4
SQ+YbsLlU1d8z9Y9fJMXVUA7hpgXju+yjNyAAXqMOcXHk3rJa2gxY83Zd6Vy2wVqHpe45Ps5y29F
W6EAk+kctIMJH+G7Iq8TH7MmiaK3Vk0o9oYIDOdEHFMtc5JoA99wrAYfKNbJYFvQirUwyFkUrPN5
pJ/LQsEitZVFOA16pwiQxzhaVej/YZjsZoyNL3phR9/AVzjpurCX6g4JLKikOcsgeDlHRrkfrbC4
bWdljlsjqyuuJhCGkx87JnVIFVl0lwBS4TIZJAM0KyqbzO8aXeLgHABn2b6XuCQq7D4q3hxOdoSb
TEPdg5SENhgZCtcyMATMrUzrZn3uorId6YepAkFmgA0/w4bsjoMCAcyuAD6ckJUe72HR5bsxAYjg
UyPe39JPH7xUUai0NXExl1R6QzMKd772IVNUOvgoCekD3GPwIb0cnWeoEzgHUYAv+qSpc2LMBsFE
uytBLWTsYQCilbWvcjoH13XUldSHN7X9yh0ypvaxGd8Ca3LdAz6AkBUC7eawOcZYoXmkQXEzuFof
sfeQfDfDIhkuE80bgLOxcZmgvVNysLqSJkZszfLIiuWEOH2XUNlIeLFw9uFs493EA9osUYpu7H13
6GgdM+B84VuKe+f/p6X1v/cIv+m/qSVg8w+cSM0/tl3x+dZSkPqrTPi/0JS01FL/+yf6+i1/Lz/j
nx7my5/4QwPUnS9ozjZYLGR8z/4TlyV0+QU/EEIfjzMey4th6Q9bEuqg7dr8GgQrdrmw+/75KBf6
FzAPjAYg3YDpMB78rUf5ovH9+SSnqZVwNJ45Jgkd2xyq4s9PciKjyZyMPS5ulYSHwLEpZoyaht6B
2TrVVT9ceMyHBycdsj2PYuvkJKV727SJe0/xKav5bsgutRZK1l9W80GaRNvXDqslkvJgCCgbSjZY
8qzbni2NH479w0z/wbZTGFB/eNMvv/+df2yElbwnv74UzCY6dWaSczk2wJ9fStd7XU6OotnXHqwV
QzX2dgLHeaBWISGuOLSbLAYCVuqTdQLqkbyUQJY3ekYEwTJmcgeTLq6RUcprNzf2ZqjqfSWb6iue
A0HVDAYORSB4/9spCqq7+kqqavhwRyvegacpD6j04y0Rwfg/dKP/Klkun5GDfMTHxCVkSOuXaQus
dK0nOD72yklyP2jH/E2f0pHbpyj30ziVB0hfJL0CbJiAYqJt0tvoWtARjjZ9mzuY9fCz/vrd/n/f
bGtxsyHEGGBHmEV/frMzvSNOEIkGww4/QWH+9MOgas6DN+CJtzttDbQ12v3tH2pZtusZPDstIX4V
91rZda1D8e8+54P+GrcVaN54Zse0Fm1tX1LYqlC3qD1e/f2fSzeGTUMCA7T56/4vSJZn2czPJajI
lQ1V+Dho5WMyKq4OsMSvsZb9B9VU0Gb80/WMHG8J9oUefFYHmQ/HwM9vMUQNs/Bo7d07xXgscYiR
TcdufJziqP1k3Wh8OCoQX4egLLctWJ9d1MvqAUZQdKWj8tl+3uosaPH6MHh3jf2ouaaES90F02pO
YoL0FQlhNrbaHLuPfVQmZMPi8R6uP9VUbfPREIvC2oS/i9VY6luzrfZ4soilNY3ePHcLnnPo68Oo
aMCJk6h4CCjd2hhJO7xmE3EGmlCdt4xCFbUQH9KcrOzKwFn+1DpFg1yY99aVxAzzoLc839O2IqQL
MZ9ItjZX1aah/u0Y5fPy/42QDLpRQp+GUY7htuitcVdyP8P7YmVvfOvMjVF5LbAh1beH1uYZuM+m
fnjVZNoAzdBNxb47d+q7QuTFm4g0kDa8gaO5jpll8B4VY3zj9cuIRTLihudz+6BVBsAdLuST5g1o
tgmDDmFPumvzUW6SPHCOUwLZTo9m2vvIZlg8h1tbfpZOrW8DWPj7Jhp6arfkYgUM1HOqqxeztiVB
AVQ1hvG4ym9rd4qeA9Sihwzn1qlUjE9FAshi5TZ8c40In3+BFHnbdxB/WEVOxGV03oVGgBUeakCi
1LEU3xqZVWczokqLWJNBOSufv5M38liYRXtDZ0BAm4ILqxs5l6aO9WyBzh9TYR3DKAk+2UOaD4GW
UySXg7tqxnEC0aw0LKB2epU4Zjhs2hC9k9qN9KEMEzR1r4EABhWcLhvaE19FG0sWxUgolGVBigmd
zay0S493es+hbD7HY7gDgGBdCgsfU2H201GazP5h2RzxHr5PqQ0cpv7EMBdtvTAjUs+Nd07gNPRa
I3C69eUdk2a+Da32oylnk1dNZ0Enh3sDhES4rZBfHR4B9JpNafEASCW8T/ilizCaej8qtz/TGDRG
KzqQ5dqbW9fnY4629LctMSxiH2C1UrPZqjSYbs1Emgjv3XiB5NZs+YzaBxorwZ87fBjE7wDMx3yW
fAfJHCyCszcFh7CzCcxGs8vgXBFKpEUEWBxn2L01zto91UHG+5ggKGBvQ/VrtOFGmQbifDUyQVas
tynKnnYUepX2ztNEcimCytlKAT/KBsu8s6LiE6hzBE8gCjZ0so03E3vm10L22hbuSI86hVtHVfoi
IE7TN6cBjtt26Wvs4WMzi0sLtN9sOHxjk3mu9fqmqbUnObqTP3p95wcs6B9gmpBbooPj3mNANfmh
HzVr1r2e80DaE1tmCVZNXvStz8L6puscOugsI5Jn5CckNOGoam90tEYFRbmu6a1dFU18nEhTc/pL
SX0Vl0Q4xkGAOCG8zOHjHmaA3JAA5NtD0tnXptnaSnoRX+rei6e1zXezwdSZZ2w9RwFCTuUuZ08Z
tprfG4NBZTRAqXa1PJs23PVKpmaqFYsyHe+ioGDF3LFD4AvE9lmHXtSZrFaT2KWHVZneUXU4ga4o
O5+fKT6kBNaM3/tR6ReSLLkNkB8IxtDRVNEONODR+EFl7MLU0+IQ0sqcUSXA6eW2oXPJ192A5HiH
N6IPxyMnyMdChuPFmLUrqSlz25jadDPo9Xg0neK97V9M2jrWnaCbdoqRhV2zjL+HqfbQ5ITJmQ3s
nZtYZFJJJaxzHrZ+WFc31YBKwxbFejCqMdiYXQGpqZivXafkEyBquZW9yHeCp9YH0M38xoalgf+R
AuI+CNIiB/aSTfUarmeRPHDhOtuA4W9PRWfIVl5QipZSw+R7ijPSrqJw8xgbphGuYTm7+dI/zaYV
3wnbBc9O7kZe4qNO1fqVju14b5JgXWeCbhU3IgcDT4akLJD1MiqITrsTFoBUYXRRRh5t+CjL5zrQ
7dsAb+TGWNThGdgiQEPNU3emIlBupVZ3iHq+9B2AvwQP+lBOzZXoTbrB59y8nstg2jVSHMt2fs6n
7sFre7xdU3Fs05mn0Jx3RDtHFkA+xpqDAb98m1h1vEka+Md2MbR8HPSEU848fOVZovk2ALGDh5KA
Qb6YzlqBmsL58wL85Rw0yROpxtu81Zx243JivKaTLNzlQlr7iJx9l3jiLmn0mkhJm22nmucWQbLm
uWgc6Midxqc0Yih3sCv0zYbFBtVYKflAMu/Nnatr+R0D6yMnf8uHFRfswjm0buXspVvhgGvvW+B9
hVvjsVB9daAU2LtKSMIBJMKL47gBunRESDLgxZHdj49jKp/CvDgMGhBrgOsJWwiU1W1l1N+hFhFT
m4OwWNEKBLquPYXT+L0L4ts0J/ZfY0Ixncykrcd11xRcdu85hux1SwxzN7mCRvjldjR170MVQOr2
0Bm75mh67bAmxMReo8fA3NfDwdCAPkV2bZ243Q6nqhPdBoRFbX0Pctu+lHbdP+Q8TQE7YDMAFxKw
1kfloZIKyKQckHca45aOPvsFI28JZ8DmfBKBxmT5l1yDApzXNXH5XuMfpWMPwGgiCTxNobYrXFHs
Cb0hpmnepXK1FxB5Ozua39ysBz3DOjCmtGTXZKgF0G/d2zjrajLyEKCiRLa+7VEoipoYDa9tN8gN
/CQiwYbzGKfqoaUwUVbqDQg9E8k8f1aDui9mN7x1OfB7jrQgjZZLNbRcB6VgveWW9TlXyvZ7JPN1
LTL+BWTe1yoW3n4Onb03k3Qze8waoSWIjFT4/vMEG4meBZCE9BHMjkcktx7sJ0OkX3lzYdwk9lOm
A99ZZiTAc/gv8kyuQcUm3FqH9mwG8VvIdEXatmJBGJOitK1HmY86badZc2NbWkk/xPjc2mkNSzi6
aSgIWw/KVjugjd/7UGy9SpH2a6OjFlSnpWIh7HrMDwxZGQssREr47KuGxELisjLSi1u2QQP6MRqu
4wDNIeyfb43B+9oiqVBp7PIe0PEx01MQV9P7ZJfbyHbGraMzcw7ts9tPZzaOR5NvOlvIyLkK2L3s
ZW63fuxNF6dt0ysvNdiP2qX3mjTefeM19cuYBaycnK/0njwnDXuSSDXeLZ0rO3xdgLEs8SRwna8N
pFzVx+ZjuQCDo76d6bmOBr5CFG8Rd0OOpYgLl8vUH1gjRqeM0PymdEEqEB88pRUik7CSh1nQd4U9
gQvbcVbZ4nkYKu+Tql4qNKkVL5GmpKfpJ40k0HXgwlOD9XagYmg+J3gl/TSDrYqhawyPCu1rb0/p
Tclx/ERBt3lrtfA0VZssbZn31Gh1VMw45l3Fh3/oiBXtZDsf7Hy4xMG7k+K/4huwTcs08ENapAh1
BKHv0hWFvl1wic3xdKupChC7iddUb7scochZD5yYPV1D0jbag9QhAIzY/8eGIgthHDs3dnei+jDR
Th/CgIFoSOC3sfwnG9uQIhxLPHUMxU0Rv7H+C/3Q5FtYT949ckEMBUvF+9KCyEf8iu+vUn6l5qZY
Q3ILdvX0ffQAnkZPLWeGEDBGpo0tIXq39ja93V/PUedSlKkYCytaQUnBFRcBdJOVSbzF+aWOXRJB
0gIBuerH0b4q7auxTO3dQNfNvWTbyIUpOnibHvb6ETihWRnouFoU7XQyNBAVRLgtvWx4MxMaoQtF
cTRXtnYdUam50iZxsMdp0zCvUM5ZePdMFAP6oe2Tio7vCk/h8hiqtPwKdiDfVaSqVpIyZ5aukHwO
tEg1qwzDWspCLuoI35N2EU9sH9ajo28ljZQbq9EROI2jM8bZi1D5iRJLex8bfN0bZphCz7pP5XUH
MAFO8SjciOrnd1o9fbDbOsvRwvR1MV1X4QhhNsc1qAyFRXEyD3XKCKftkpKdbpRUF2NC1fXs6qjm
k903j6Mqd8CIEhpLHglxnHCQHnvL5hnpRA9aguWzypeMFDtPPKu7QDcjqntmCsONSKObsEa7TaHN
bYEFY2klo4Wz2bCxsiaIAA7Aqps+x7CCvnDdJHcoABQeDH4fjbBMUbK9/eRlHyXt8NCOOSMZ94NX
P80Y01r3mGRFgqkovonaO7rL/W58q0xeCFZ3nGFjOKN73DfZyLQ2nSpRI3jidBVIUwEzpxXqT9w7
1XoQxzShY2u29q2XHzjM+ou24iByRHbI6Otegvixh8fKN9k82J26A4R5NHN10P6LvfPojZzZzvBf
MbynwRwWXribnZWztCFmNBJzzvz1fjg3fBp+Yjfcaxu4Bu4At1RdrDoVznue12o2UvDAIpNJTjwP
hZHu/F754arela7uUwo/Vmb2pneitDWV1yzQtEVThBtdvenEdCszO3+VdUm5cJxQ8Ow6UI8lc+Si
8FobZPdCG90T/hB/Qa9Qd4bjmuFKtMDfOL6JaWtW1dXCrTEAW/D0S2CweLMa0FLUXph9+nC866B3
Lg2r5OJTiGvNMLrHqARRoaapLRoBeszWoiDGRMEpyPmwkGWP+3cvKBe8Khu3AqGN7LbuwTHL0fdV
UppdtL3r/TLVBHVpLwk7z6nciz5JbEy4433c4NpJPR8CTY8kM55FZraKZM6+sGSrZRqPultDvBVF
CN6A181rNw8pwEHspLUCOG9MPKnvS9pNYCiOXdWP4E71rRMDRFMLISQ9HRmvFPzAtWh6E4uJVmpe
ImgtW8kRrPu4e8FmznoVU699wFke8W8t8QalFtVtpjQZ52KvWosBeDcBV7YROi/CqQ5VZUcpqYjr
NMZ0Qe1cK17LIVGSZOOu8GJtF6flBRIR9ZalX9iKDNhcFmHIwXerdi3Fd5f5kEVrxfDegJIN97GF
TVs/+MNtbI7iYQ9HJoy7R8j80ORkK9UEPpFWCPI7ppILTa94M6v8DWlDgSS+hd5Ohfyags1I2l0M
GuUeHJq+B3SLbojHfbYMdHCl0bpblg9YJKe8jLveRUQtFTfGoPdLKUT+Sy0sEQME9pWLE9lBBvi9
lfRu1zq5dKFCPNrWxpDd+gKdVKmxgwYt6ri4G37X/KhECXOQROV2owfU8At5Eu5y7t/rsMzfEIyr
i5TE5sEBRnGhaC7Mdy2rP3qztN7lrAGrgfqLMx+qNHWJcli9yE0XJqDUJPWiEHpEHa4UPHaq7OtL
mUyYCjhQMl/8FJUx/dfCmwBwKZoWKXuW00F8wLetQ4ZZeNGVIgvxjU9q8AfkASS3fmMtBkVQb3zY
vHs35bCnxQaqxzBRBAgTA1gDqHVQm1NfuM+SsD0YGLVx8UAPv8UruQFgnGtYWaXEZjyzAGbLONPt
ascBmRD7P42iMmzmY3MVKPKzoRTGj5h7Pj4+ofohijGMIN2Lmiue2x1kxEKT7Dh1gGHjDbRl34s0
4o2oxj9wv+QZBqyl0VTAw5QwlZciw/Emx1iCLakVo8B34JoQZ+19kbYvGiYAUoVntqckhruA7QM5
RApJGqVZ9+yjsb9UzECB1Sg/eF4PKB3l1LOjVPuId0nw4uoTaXXc31CXkei2KLZr6kMsDsE2yri9
c17XdjU0qQjkTpWvcWANNlrUlFtdHm71rhTRqsfS7RCUTzWmZVecaPvbQrICVFVCeNdw/1s3+Hhd
DQEAFkinxmXk9jiyFSAR1RaOOKcGW+sH9ZpJ2q883Yfs5gmDe2N5oXUlsT+DVe2XlGFoP/mK6bIx
wjdu4J6ERjWiVASoTHgFJ17ZSEC2r4ycEyovnb1GBayXy7aLjidv+vDSq6pyq/h1clM0kXCHRZz6
zD6Q37eJ7GC35vNI3ZejyqBpSbEudDHA1SwVAu8XJTglRvYlXnyZZYXX3N1DuBem+tG1YnuvFkq5
d1WpWkC2Rb+EKG+p+rm5FYRCvBCx7LvD7dW4wGRAWeNorXFRdqiRI8pWS5fXvjU1zpcxUoR4AQmh
hv9k8CjJbhPlm7IM+l2gDt2vQdWqFfeGkCNP0MZvvsNJv0lcaS8MXviEV0H1+PtFv+mb6hGvB2EE
4xXPletliMBKHjaktL7SwGR5dpIHqc2bgHYQVFFYi33fvDpd6B9gvUGL16PLyoyz13oArqxnTewv
wXU4S5Ly2rOZIrRTW0G4cTqBQgW3yV51wzEvuVBTACnBNbvAF6/HdjZBAL7IME56L5AksEXJ2HSV
Q2ce2tDUbrDvaRYgfhNclDPefipHusx9F1wNRfe8NwXqG3WO0SWY/IRaCQW+iYWm+T0OA2ctITGm
/KTNXsPeNW8dwQT2LmXyBVnqEi6vUzVX1mDwngDOgqfZQXYwcK2GtHq0qjDeRJRFgpEPxBZVJfJE
dPKe9QGhRDY5fEWcPL2M6hm1fe+xAIO/2INiMWvjznN70iaCnt1QpqpuENb+JEeLblyA3XTg/VW5
ynsJpiJej9pCHoBED5pnfEohAr1AylooHoGY3iDZDi+znqMwZ4XwJ57VCPCw3rrNSgmoYanLPyXY
TVQtS9qqV+Vh3WmJdKUlbMK91WWvkPSkKzGgZkd0KujmlanabpxVj6AmnYsy1a4Do4oekYtUF7FY
9cbSEUXcsWotMm8jT/ZHO/Zkoxl4XS54yEt3IYWgK1w/oeplFFwvop60PzYn1WMdaNTni/lAuYtf
q+4lqfYYuzxBvY/BUjebCtQPWWnE2Jw7ogEeo1JvLRQnSyC0xnuFY5u1qI0qe83AfVFHAR0KM2gj
NtZikxh4lVuUwIRVkr1Sqm2uukIxYcFKMkxIrgwbxwN3Ruxu9LVKduQKTmH1qHa8kNtuSRYcL1Zp
V3s96C1Z1VaeKvVbXed1hH2d47yCaHahu4F4+Tv78/86toc++/jv/3xPGcaiv/twScZ/FaQh7vqS
JrN/VD/+4wPLsKq/+hHzv9viMvgfh/H/3f/P3d/+d/9MfpPIVmFy6CrYCs1QZVKX/yqAVf7LVEVJ
pehTI7s1lsb+i8kh/5emkfYCnqQrsoKa4d/JbxkhG2lv5G2UiiJ2M/9POrY/ayD/QeRASSdP5Pwi
rx4ktBrx4GLTEg57K4lgUp5IkM41PqnnbPoyTnig4kgJulCvy6fMd3eQelZfxvqbbPeY/Psrb/9X
3ydJ7sZgjYdhSWkBR3QIvQ6I9eMt/1mQ+lfLk4yuCcFSJqMhHnKuUNRfcW0uQfKmm767lDWBN7GP
439o7ieMI/dFPJgoEvJqclO8Sl0CqYRBeuIXzA39+Ae/NJzWMiIbWRUPNUL0Tlb5qJypzGF/Xr9H
H6wvzfuKiYtmPg4Q1L3s0chQhPxbNfLNJx0Xw7ffdPz3Lw1jvunwEJ5JB0kd1jyt70cHqwZabGuk
WwxRrusQCGXXLZXO3XJfuzFg6Zlos6hdu+gs7RrIwgot1MHMq0vSsNxQSPxzkcauaHu8j3+m/f+a
HGOu+ksX00wzGyOloqXTgpeeytos8Owh/LTUeC/h63L8r8zNjImDmRQ1aNNSRlgCHMeDCdWJxxue
mRnSZMW7iUCdZsmKN8QnRFQLvVvH5j+2idnK8pl1I00WvEslQ6WLdDqulVWmrIwBYwjp3fCuUWpt
nfTETzBmZok0WflulcoGnGTxoCkfHMwPeUR9WQnsJAL9qTmcdgRzrwCYxf11n4ra2pXqxxjYBxm7
pWuSDevx9xaotnUc3k6ztWAM1zlFhZga2Z7mrmNXWPkq7kXAVUwTqaTTFttOtJYN7xlNJqxlMquD
KmwK16J6M6JI46nrn7O6wtGTh/zsMuk5IcnQSBvvCl4sLs3wsvNhnULCQKJ2hbc0PdEWirZPU3mN
p9dKcqsVyL8NgcfmTrcrxXRZhu2VUL9he49bwi9KChcN1dcqSXDH+NWBPjPgSg8GMn31Dpu4RaUU
J9QXc/NkEgOTNtA8sNbQDpP7vHhTgwspFU5EJ/lPv7x/ryFp/KNf1lAQIDIGTSoesJRaxANlFxWn
VSBiy6EMtl2/o4x65XKNJTXH08E6S6jU7E0KzrwD7Dwyq9w4I+FBKdytWdX70IJYwl6G3pH3iLo5
MdHGNfHNDjOVnSSlm9dZwXxueDZp4Z1Se1v0bxLZ17R4GQZzEVIfcmJd/ql1+WtMJjGVZdkNklCJ
GBA4z/i1rkvzRkfo4ojKYrBwVcZXO0C6iuV3hck5bxSS7erGQfEre/RIaCr8emvx2Y04nHvc6Vwm
fCFph0zPuZ6jAYgAuzog+ix12WCNnGJPFgR7S8kXhvqKxp3XVwCd2Nto2Sc+YouiAcwMEB2S3CIM
EZrEKRUtA3ppEx73fSs9pemlQ62SDtM6/EjJbcakt46Px0wAHGlkX6cIF5y6rSlQPshgmwKRRJRz
omV5rulpBJeioYsFic9KgsXjaZxEMXfRlVfwOzECEYQlSPlITpai9MY9y0D9jhTf5jpHvTHOMGTE
qWjtJe47okTK/DbRXbLV+ioZy3HP+/2TDYAnZ4w8YI8cOIVu4cFfBsL78ZZnNrCpdMyiTtQBvMTW
4vHGqaygVPrKrzjfSrF04nwwEzzEyUaQtQiTrJZNphLYsZ+a9ocifBzv/czHEyexP8ziJiyhFuMe
hcMd8LETG+7cqEziXYYCA0kT7eqEEadG812iSafAvoLQVdwf7/zcuIz//iXu4TRcNlLJH2kdErtX
Qf6uB9fHm54bl/HfvzSd6q0+pG4vHrzCThQEqvaJdmfikqj82XBu5aYhNp1IAsGjQLvYIJ3C9T7C
Ps9aaIG5M/zXosQ1onj0g10pOdSWqQ9tVaHecSH7YadBfgNsxaItQry3/LWFo7uvxrYm82zgKOtm
yDdCzBspIG70XTu/vin97rYxrmQ8Wsr4RwnKYGRoa8usyna+Sy5unbnPqhucONPNDd4k2AiN0cW9
Y3AoKqglGGH1wpktT2KNnuEX5fvxeEm5C3pMTqIT8WFuvk7iQ+ZR3axK+kAtAwyyNuRdweNJ8bZz
zIURiae+Ph/57zsgJKbJx6+GQZAxWzo03kaQoZ+eWAjf9x645J/tok7GUhNF1iH0cY51L4bgeeg/
e7cmNX+Kc/T9R9Wt8W9/WREYylWaHzjDIXLfa+lA/mB5YknMDMo0VFB538ooSsnJrjBdy7MTn/T7
6KBbk+jQItTirV4m8VhmYDdaG7nWteCeiMlzwzH++5fhUOAalQreh4e4otiswVjCOjEec/2eRAg3
FJ1UDK3hkDr3JaWVKkWnGiX+x0d7bqpM1iZpMleFfs1h30LNGD504o2n+kAxZLKpv47/jblfMFml
ZCzj2kDbdtCKbaU+Grw6o1098QPmBn6yUn0ekOu+ZqWC7chZo6fu+DPtmpO16Q1NzLM17dY/omCp
njoezTU7WZpZZQpA1LXh0Ipbr185g318jOfanSxHZJAu6mi6W5Eib8lL6yd2vpmPZ06WoyBnmVaP
DbvudSPeStzBlKvz+jxZkVSN+23TMhYJOM3G9tK789odx+jLWpStMhCC8dNZ3GuGLSLG89qdrsR4
wE4sG/vrbYy7tF6d1+xkCVLKUxZ5TrOhf+lDwBg257U7WXaYfVkUotIuUPNOecv/CWCcfYeYm2qT
FVeFme+wlxH5jR8dybCgOG98jcmSQytAlXlKDDU7GxmPF543EMZkzUVwYZyoUYeDqt/Lw3116gI7
EzuNyZrz/BbXv4qBCLJbPaxua+pCu9ZFIGnuusQ4c1QmC9DFB8APUv6KR4q0F/YpGqKzJshIq/66
TrKmzJuhzMTDAKa433XdeXuhMVl/sQf4xA8VJnSE8GoZnCIZzkw8Y7L+ahzCa0hMw6Hn0lBDzT/r
FKn/fgj7Ei8UCpmRhRMv2pgChrVz3qVBNyYLEGmVVGOi0x3i1sY/rhdOzIjvH070KejQ9JLUzFPG
YbB+tMWnWlOGUZdLxSkRTz9QmL72q5uzpsi0ICmU0Mg1hTFwT+YpqX6Qkp/HG57ZVqY0yhhkNfk7
1qQIXxBm+gYKVpJp6+Otz8yUsarx68yG8WlhP8JZr5PRpo/SkLfzGp4sxoCK8iwxGPqmWOnG1qnP
7PBkKVaJjit8Z3I4hfc8yNf+uR2erMWeynaS2zSsor5DfVYfzhuIyVoslBrMiMf3o2QpqpEfUfVx
vOW5mTHZDgvVLdGqMsSWWiASchY1dDpUosdb//1a/s2da4Tefp0amLBjPDcewKTgrey9G8+Kll69
7uEXSpJBJdFjKuEOE5ZLV0gww6HmRrrD1qsHFiHArOrFrY9J3InejHvmd72Z7KU+rtqCUtCbsiGj
HqPaAscHsqeusGlhZVSBv0Qm0DXmeTF/pHp8/fkN5WtZHUf9wYm8mzzDb+5E0J/5bNpkk+2aQvOy
iF9i1JtACoG/4Atfnej1XOOT9Vxhy0PxA7OtUhDrROHaFO8RlJ34CpNCyH89Dut/qzE1dIp40Q8d
ZKA7QtMtasq7MHtaeumbA3NIgCjmysJexmVHl4BnaoGdgWRvVfhUUMw1WR4pdldpIthRoC9CQ9xX
AACPT5KZYKZNYgO+JiUSa5awJ1L1FOyowz0xrHMtT4IDaMc84rBC1EHLl+4S40Q0m/tcyp+TTKU0
Bg9a2vWlPcwscJD41nn9ifGY1GH/9bkmESIPij7Rx5jWlghIgmgd9rAwNfwSUPvLA9QF5dMKnsUG
ZlvzMzEeVHmjtXymREes9Ctq1UOj4tjwjLp/VZahrcfhJpN1Oxg0XFWVXVY+acLd8a837gzfrHBt
Em8KzA+sEpvLwwgzC/3bEp953DaW1Duf+RUnMYR0T51TLtYfUhXWTPSJnfbxrs9MD3USKyINvzZf
TPqDSG6Pi8mZV2t1EioGKQ2R5fBqhz0urJMAv9Fic16XJ4HCp5pB6gJGu08PGsSQ5sRXnBuKyb6v
YK6IGaFEADJ0MovtEqfH8z7f3zjhUUxZfp72B+zLoPfWz+eNxGRtU0YmlHqk9YehtOUblJnnNTtZ
2gI5357K9R4hs61dnd2s/GfEsIKwahA7dgewDX7zE/7n+/H+zoQidbL8Mi1zKwpYeGIttoGAnbG/
wuflvIvDyOL4upnWQebjh9khlcavLl4U5x0ylcm6a/CDrCgS7w8U/PKAm5/XW2Wy7Dp09Hw+mkV8
fxd0501fZbLiYJL71GYxIRLvBv3/WyRQ+3ri282cjpTJqit05Z+rzqG8VmpeLbZmdK556uBqt8Pa
B19n91YMRrMfkLMp6J/KWnnmR+lgPJxmq9C5F4RsnaYHC5ViDySaBIf8EBbPOhyAvmoWSGIXfQpb
aQAvEICrDt7bQkCr3+Nqt9Xqu6rd6+YW6qKDHc2Cl0bwydkCzxcqFpSFqK8AGCyGQVzEYgGpSloK
3mMhvhwfgZmwo0y2/kozYsrI2/6gGstSXwIMOt7uhPjx7y10NLf6OnMNy/fz3hXxKEJXoxv3rucu
sXZbx+2LI9yK/q8o+hDi+7x91po3l+PP8b8793sm0cPrgJonOTdtU1glyVbtTxBM5tqdhA8qz8QE
wTQvDj8aSCVn7ibKJHgYVoezmjY2+4k3Tt2cOB7NHAmUSdhgx5P6aPyqTvCsc5iLhjtdf3fa85L7
+lR2qGCno5vQDMgYPOFK7KsnnoLHJf3NUUaeBBBdzRJdLoaO1DaITREqFOIJNbjTktcmPnUYn/mU
vw99Xx5jrKhSOIHzCIgO2G0WTmYfn3ozG8FvP78v7eaGWDaFOn7LeKOLInY21lJ1TyWX5no9Wahh
b+J6GNJrAP9on9tsd7zXyrgyvhvz8Q9+6bYTZWjKqprDnXMhucqt3O/dVoWa8CB6jx5irEGlIrvR
qIALbnxJWgjSlWQJa586K5xrt5oHKlTt4bpCZ3PDVZ7VmMEat4BdbUHglpLBI/mos23hP4gSYn4J
f1wSQIOLDWrYLY//DGr5Z37HZOWrWH+ZMo5nJFR1e4DvUWeqbZJzbnEmd6RlyvuS6yqkhzF0F81V
rOWLgUKcsINfjVa7NnYdp/0Sz+ysRZKWQKCt1wLF2CEbe6GvZHFAzOOiUlNtBelWJicXegIRWF2m
kNmsEMSsRCHQLwUyaRC+GJlwr0rNGhvl6zT8KVZPRi2vSmyiPJT2uqCvlaSgeBTyrfqe+ReeJ6Bo
0dcVFafeMz4tJjA4qRlsHM3hGu4SkTUx3DbRaCCVLlILywYN62vzUUFWXnQ/ImrtG/E1AptQihWp
eJE7JQ7QvYpxAO6sGGm58eOg3RjU6jihsdHAvySmY7fRahAfqexaxq66CkXtCvyiqVyEYN37Hih9
Dyy43YxMBy8Qb0xoEp0urApZWqTxJ3zelRe8KVV4Uyr1UsnL82KuONmcBxXlfa6NWRa4dMESX+IT
c2WMrt9M+d9T6MuUJ6lsRkbLWTvLHlLzwvyVXoATxMDEH9aZtHVDHGxOLK+ZWTnq0L+uLl9zPRSF
3CSdaN+AY8GXRccD/vgPGXGo3/6QyZxvJKFOLZMfIgrSQqdSn2NG/xkpF1n0EIHxqneOcltFLsX6
76V7n2YtMMV7IVzHGua7HgZ2erHU8nxhqZdcmrZmlN+LmIt4Ek8Phrc0s2zhmHeFmz7BAY6iaKmD
IotliepUSEbWKs7CDRq0FnldvZKTHHFaa6vy3oMlYdxCj6iMjZCd0h3OxEBxsglXqtE5vSAyIUQw
/wJZ8NsTAzkzjpNt2IkAg1O7Seywln5PzdXD8XZnvv5vmfSXiTZ4ugQxlq9vlhdBse+CrdCd0OqO
R/Vv5vDvl6avTct+jm0jW2VDBaMb/sqBjyfUpCResKZaze71fI/hon38h8wcKOTJgcKhvK9vnb47
hM6NVmJNfalS9V01J37MTPNTUbMp+SDDU/Ygx4dZJfirrKeWyl/qbXBiqcyslKm0uawbMazHE4uY
HFRIMZa5c8o9U1cPT/yGmck5FTXLCVCoqGKD5qqm4APfro4P/Vy7kygoRX6khBnthtq689ZxdSIK
zrU7ztkvE6hV5FoDisfTXLjrgI1oJy6Bc99y/Htf2k0gGUiYbfQHHlRtrAeQT8fAh25q3tFOfMyZ
uf/7zvHlT8AjaFRzTLe2+VOUv6nCVRHi2SjC5uEJTKToNUtOHSzmhmkSc1I9rIUk4Imqq5IlxKUN
QrPzoo40iTrUqqaJ6pWYs2DP6R+CU9nGubk+WaxU7im9N2YFfSqypbbHX8Ff5jVgW4qKRUG1j0/M
34jsb0LQVIiqp37VRDLRzVAuEoE6FeXCMvLlIOKhDkM7SrGl/Vn1NwJaetPfKmq3EMtrDZR0S6F+
YI4mGmunkIA553YrwF70LQhCw0OWPyYqJHwq5E28p+NLwcQ+xC/WOdxA3Vwf7//cK+9U5drpXaKY
BSsrqV6ivgRbgVdPzR07blaJ9zOIQ445YAZJMuTZbeZcR/qtYf4ssgJ/knwZAC0QAR3IYX4YeFcT
sG1vgnUFebr0bqXwaeReG6ci8MxWMtXNdp1gUqpKwlEN7baym40SnPcIK06mi+lJAf6pfEa3+FkD
bQuK+sQ6/X7taFP1oVNRF+fl4wQx35P0Rmhfj385aUYCDln2zyAzVKKH9QMX3IJkiQyJwy3uwvYt
lq6LhHey3n1zyQhE2dstHkq4bhnqPsqeJPcNagsVCQEwO30Ju25D2f7S7T/bnrkZvET4FlE1gEzt
VQLFFEWrMt8EMKRUIGatAR6w0laNgaubKwGWobCk6z8cAWfcgxdciPGdlF1q8SFLLsXhMtIOVf9R
FdtMXUvCqx7e+8ONUAIDj6qHEiwBcO3+Eq/YO6OAImQW0nOohtzv9oX+2rfXwBltzXyriguASm7z
nES5jzu7tRqychUPn0Z1p1bwyb3LQcfdRuWCoqJ415a5YtgYZS48paSQXEQK92D0D352IwOUaO/w
DcYf50ZM7ofkInd2ogBeYIsnXJZf9/l9oB50ZQ9H0/ZgpQEGCuCOWO11KFNjXzxilpwpv0pcbHVp
7/cOtEzIzOWvqGpXIPavzbx87il68vRncJHLUril62r96/iXn5tRY8j7EvkbV8HkUeSgRmFJUF35
wllrQJs6m6sxpcRpR7utTDHK5XAqFP9+ufh7jNSmmtCcYhDP9ToaFp01adGFUFu2h5lwDPpbe4wk
WwlfgudXZ60NF4LxKmjvDnSJwdxZ5rPuf2g4oGVFdKsJW60Jt55xLwUYI3I7TV0K7M4TRuHz+ue4
OmLVZr6ECsPJYhydD6J7YqmOC/K73z+5oeSDrwQBlTGHIdLItdtevmm6R6XbN6LdEd/PmxaTTdoH
3FcXZcX5Hfpfb3M/Oa/dyQ5t6kmiwrDkwjFCQ+2osY+3q42x9bthmcTcMNIB3Y0Cm4bq1AJegGX8
8Jq1zJaSCCHgpbvOfVcMGJX7zCdrU9Z2m+7jpF8XxdaA+JmXNRA8kpONs5CGn0V/xZNGZHaLKhep
arLV5EoorzDDK6QVvkML0YlWvvwpW8E2iT8EM9vVSXKVFc4igh4E8MYxh7WLsd6QPZbFdeSsqvrS
cK815UrT8KvRzvtSU9ErLNRewhlyOOR4S0gXBg8Yx4d0JjKMbPKvkSFoOvzaXWawJK/099o/cUiY
a3YScKBFK1Bk6a8oFNCUXhxers7r8ORc35tRJtSY3ByUd8GVrjqjOCF6/f6koJmTg31Sd67YYh91
KCH1JNyUPf2hgaB4vNu/7zPfTF1zEiq8xMN1WFO5Co5WC6Aw1ZZiqgh/IOy8wUh8mCQwMV4ul1oB
7j+MOK6I2C3mwVWVyWzNwhsIh48RGXe8R3OfaBJiBqTrIGcYSNB5v5RnT1F/ndfwJKq4rRMCtm4H
lOsQZ2z51FFursOTqOKasp8pBe3WHGc92/s4r7uTmOILpKsC2KgHWX/GrO1MUbI2Fc2mSqznQkp3
Y33RmfDuNyf6OxMEp6rZRgzqzKvpMG6AQBSHhYV3aawssuQiNBr8Zj6TnotFZeNEtlS9Wx4yl4FK
5Wh3l5jvXqBR1ttT7ytfpwFVKNELlpj3LWWUFYxEdhn4m6tE2nSmtBCrdFsiemteBhmu6o2bb6Jo
W0uboeG2Xl235YviirsTP+z74D5V7QYysMo8Y8DUNyXb5+15ociYBIyy7wJgXAyXEF67zUYsT6yf
76+L2lSk6zVKIFWSQh5fvW61Ht5dyvsIzrm+Cg648s5bTVPNrtsqfU0xHmFJTuzGqNal8XDeeE8C
QFoOmpgZ43rqtnVpG+dlubSpaldIHXdITdqVxIv6pT1V7zA33pPl3ykK7pRGg7q9eNCp7U1ScqSP
tbtKy/vzBmQSCRTQubro1rwNVvElvsYboT5xnJvZW6ZqXQ1UkKXJ9F1XXnMIQ7JyUQBwPKvbU8Wu
oiWqWY6ND9qq7teleKLduU5P9nAsk9wq9zmDasGrbn1GpFMKw1ud1+nJqvSdVOtamUmSU43tLNVT
nZ7ZJKZuJjicBIGRonqo1mq3TbJTQff72KSPf+7LBaoDUCXqmDUfDOeHCz3PPStXw6noz3YHoShw
8qyJeREPcas6P7O/kz3YBI+lVmJI0JNsuVxo0Qkx6dzwThZhb1DYqRgBL84b56Z5PG8uTNadX2uF
iC9of2guitUp4MdMT6d62tZScc5Q/9FTnn2O9/T3ae2bU9xUTOuUCXcAqesOrZYtg9BEYRLrP1sJ
jye13EcxpuvOodKlNe5nGFgKI9KeU51LFvEmA4a0KLGmT7lhBLcCYrUkucyTpzh7iVR32yau7WuD
7eNMilhulQOJMCLQC0691KpyWEaKvC9BHmj+o+nfBFScFDutgYbIE8p1KjebGoyzUTxHTb6LFZ6n
g1cUIstEHJQdlD/krzq2byKlMctONBaCm+2cMN41GC94cCm1rs8u8dxt5WRvVpvKues6HlQOnrst
I3kjAyxdSB2oLk1zbR4u7czxb4Y2PfjCqtfbrcyOsigx01XjYYcZ2c6yko3qShtcbQD0Wg+Wr2sL
nLb0bapEy+NfZOYzT7VTqTv4htOmpIpCG4AbJmPH250JflP1VC4yyzuD24BfXZTyi469aiWeJ0og
XfDnqrfc2s8ShdWZab9q+b6PH87r9PhjvkSpMgvFoIoGqiv6dWNKIE/xlHPt443PjfT4718bj4u2
12SXbYY6xsD21ROJj7mRnoTAIu4BT0uMtNdsOIkv4ng9nqKOd1oah/SbBfv7Ef5Lrws/KioASuwz
HVZVimRXOEYoowkyONakWeImAQUaa2XYgLX5CU0+Q/cals5GbZpb9STnZG70JoEzMF04l3hwH0Tz
RcAa/cwzy1Sy5Isg4l3UDgc5eyrNa6U+72tPrbSkuuzioCV8Kmv3sf95/GvMDMJUzp/iaqZ4mHgc
urV72Z+YPzNfWJtMerykrbxuvP5gDJat8qY9VChkBB3t34mob3w/h7TJzNcqR8nbnNIMxdHXCRgk
EVuCiNO+Xz5E/ct5YzNZBj6yUrULGPBol1+el6MANPznmg0lR1fDUQMK6OEx5z/u/Xm9nUxnAaK/
DlOUbKVarWLlLqO44njLM+Hg99PflwWb4xLawTXnAFfs6k4lhYQsPzhVojAzA6fKefR9cifV9Dsp
EeXci1ShndXtqXReNobec0GPHwLjLReGWzOqF0Cv4hOjMtfvcWp+GRUo0GWb+MyOfLguIbqf0vRY
309tdbITgZTuQsEhl+qYzjJDpUZSaBlSRRNDvxVEES8df1Wcqv+eUbdqU0m9W6cDdHmywoq3GTLL
rtK3jpc2Tew2bVRusANbgpJcZUXOoyxZmfoGx4LjH2huBMd//zKCip62bekTe8I7UjYnIsPvHfub
7UWdrNoiQGRmZQSfxHQPXr3C3RiounaN5+wSEq2d98U2gVSacXbq43QligIv1bsMO/YkSXBMMak5
eaWFZZtsQvMpFq+xlgtd6pWbp8Csdy5VKQ4KQkdqfrbNj7C8D8utOOzqvFl3hrksrF+CcQot+Zvw
9d3PmcSLIMYlR9HwAFDwpMLaF8V4msUrKOeY9iQHVDhquMOIguqFuJQwH7v15bvj32cmyE7rAQJP
o+Q54LYZe5e1i2HUsCvl58g6tOaZedVpVUCvmXrFPEAS8jTchevj/Z6ZV9OagKIISiD0ZneIMJuJ
jVWD8+XxlmX+7/vlORUMqy2aGxwUON1qOO3VSzn9qbcXrvhilu8t6kJcKt3mOsysZWL8aDws7II9
GhKYoMWyxnWvabaee2GOdHLnuTWeTUyspRdm7GJ0fzCl1C4FahnBrVnijVRe4MSl8D+pMRtDUa8t
a6XYDGm9ERD4pfoWvusWSi+0r73FfyL9rlOdPS5IB6l4NzAD9CEJ64q0cDpYK+pHqpU72XgQCvMq
rVBRqlc8sa9MDCM6MdvIPhSI1LebtL8bMFsJs33l3LRSwtOjbjuJY4uCsyyErWNwtdIz6r/NRa0k
l6mV225brkg5LymVt4vgLuZhIh6yZQe9rHHbOy/D9EB4SjJ87iUS2vw3a9Ni3xOZ0Up27hN370Ty
wWn9dafcDMMFwuZlktvgWheGcJmm+0aVll6rLKvms8euy8NQR9qqgbsuVEymMdNJ03SVOx9i+6Pt
TEyR0HxKwWfGEOlNjQ1OuxLEKyve4kK9KvIUbLVLQVXRLTIRtmcv7rqh3PQiSEPho427m56omyef
ubjHOHWrmG9YpS8g9vKEu8ad9BDIz3F2sNoPX9yV/pOMOQfceR4aPbsXrjqz2ZSB9lQ6dyEa/qKI
7zR8LHoWMEbWXCnX8BDsFncSrf5s/5ezN1luW9u2bf/llh8ikCeFWyEy5lQuWxWELFvI04n862/j
KZ3gW7IjVFlrecubpEBgzjHH6L23uvGqHvZApoaycUeU+ybVzm2xbiSWpc20BErsBEUsewaUNI3V
SIo6t3eATS0feXbSGyVUbc1tcD8oc+PZ6erp1iNdMzpGUNkAgiy9O6TQjpjTqeqh62An53+sNj3r
K/FZuDkn7bySgGgLw0WLSXQz0fiApQF+dGa4JsrGGkqfjRQ1iJA9mC+6n+mPhnonnKd4fhqz41jc
jUsw88f++t8GsJE2d9uWZMnnJj/zz4p/jk9OOPgrGfVsZo7vwrfJ6JuXU0/vHExYt1E5Z4/jeUSH
ArqqN89ld2jVHz1ItJmx7lx92upPkX9o4s22wzH6uUQ/leGz4GeWEuZE36VW6RaFdCoyPytO0foW
qdvMQCdcuvF4NxeXpjirxY5y2pW4oArc5lhBjelF06ksT13qT/KDk8obEydLK50jtBRZ0vjycqGP
E8RSu4We4InyxwhtfLBxSlFddG9ltquG7hQVC0GFcyCrVdADvpgxvQC22trVvC31C4Jgt5fOxnia
zN7te38qsVSX77bxVC21Z4nCW7rhaSa6TKUnQUreiTrJhzBUxnxgARNGcsv8da13Rj8HY3wAU++Z
cbtJjX1XjRudm1QCizGz6khwj5zrYLYNVBYiC69fBqhPB5U+csmvRPZBOLRGEJisswvgG/xVqEXA
/3imkmI4OemdoV8s+Q58hjt6CNKZiSlDQnbCu9XdK+p8jHX1YS5QoWj6RspfMvqqK0qnitku53S7
esz7dOt0kkd8hE9AagWSpkKFWwwPZfO7m/M704ZIVdSAZbJQ0x4iOHZF3kECICSEAcksgH5KcGtK
g/Po4DnTkwPtoRG6b7U/zS7H2Yr+vIm9HthdQTNlqDtoco/k8m4MEuw753kQaKB49uxY95xkdi37
nHMFnPI9BZMet5abNeWWGb8rkfQxYGbWjKOJ0r/unnUFXZ5It3Oxg6qxsUYPvwFCqxzGx4tjPkbq
y5B2Z5XoyRi/4xXlp2pNgLTeb8RbPNJ3qcSPTp5/KSj6LEc6zYJNoFqLa3amW5vlJuqGbSYXbgza
qePENOZ4EOTmZ40EvpjbjYxIYigMr7Gv2U15oIunpYWGNkTBvAxet6aeVRkB4AJR9AcAKEkc9BIt
YjOs5sd1xJaa+dVwKMSPSb8M7YupYuC/l6pXWqhSszcoePgbswP9HGplcj9xB7URIA9E+jZ4iwxJ
fa5dFO4YdXiMa2byahyYY5h0vl1fsolG1UuWPuo8LAm8RznaR6pzYDjmVmAezPwN8Du0no2D50wC
q1TroC5nxW9koBVqmLHzjdqzZj2sArFl4RUTzrP2tY7wegLXM8fdFJ/qqvb1VqetlviWOj+l2lvV
7SEfbLSk8UqJbhz2MlRaJNBK05tofhvqThMUfaD4jPsm/lBWwRNxJERnm7Xbvvil9PuMj1THe8RS
O3MEgoqDwVA3UfY0LaEEe3OJXlAQKbXiOUAHmyYA2eO26ceMyc6Z7g3Aj+LRaX90dlDOF2ncD+T8
9/0DzR620GKZPlZdgTiU+aokhcXKXfTTrN4FZ6kE6qJYrP3IEps1BCpkOzXDVX2qKsi2Vk3x1W3j
etmUdVAs5xrCa1uxeiWeUO6UvA4r0mBbscKIzDZKHMN9ucMMuCvi80oHuxDbSfpjkmGIaEeuefoV
Gp/AT+rrycggoS/G4FdV4D5KQDqsN2sNvE70T2ACC3Ff5sESX3TNm/Njgs3SSkNZC9mM0Y4BU2ng
iXuy8i7L21k9gGtah4uivyjFnVYMjMfuWwkBFwbmQYdDcRltO1CYQZGDkbEdTgmgDK+rQJLGhDo8
pOOzxN7X2SSp9w35x2tH85b3wPrhVPEljtFSZ9Kh699jMJB1p2+msdsBnvQyhGU1FBKHgmzcWvVw
sgux6frS1W3qgrW9qB0UhTY6FyVzCKqWMs894oXduN+xPJ+t5jCwOtVN46Zx7CaOCAFXw2KdKLWI
Va1GX8UaPzSPjhQH+XjKJhE6lURCHszZNMBHdpfQvEoE7VnGvmnyKS+nXIVN8YeoSEm5K5J9PzxG
5bAx2p/9GvmxuEtb1uD51KQva0ok7tp5tub3tK319KcoXzM1APPO1hsM+GvsnBUsZnsfsgDmo1tP
Mgv4Z5dtMSrBTE65iSxPcIZZWQHmV8d5Kqzt2p9bo/ba1AiL4VA75RkaxjmP0WkRDDRL6bElU6xH
bw8yFZ7rbHEy+oNzOZxr8dC0rdtEkQcDB5p189HPEHsH3+KXjpzOraP2WE5gxgBJSfCueQBQ25jF
u1rWmzRNvQUKrKhFoKhPqH82VQzawj6Oxi9VgaV0va7anYjUzcgzJPr80HMJTE4YqRSa2UiedFjJ
4OTyj5X9raR6WanpNZseBDexRoXdAgqecsNTl18SG5xJGvDQnZf4HXCQkEmosJLtylWuWuEmxnoZ
DNmvdP36ADjJsI2Fc+oxOmnGb6sTQQ41L5ZwhUXVrl/kjdY5Ligensx6Wyhvc9V4ZtFTCLjK6coQ
jAzV7/o0UFLTH8W261oPsuELvEeyMPb5cMrN4TEzPwGNReZDXt5RgPZChJCE/DU/ODHyEqV162xL
SIxrDmAPVjg+qDWz8lQohqdnyaY0jZNe555oqQ1rdVs2V55LGdYFGxtoadFiBzMUHo3aVVmee52r
NqjYqvRwNH5PDll/C4OH0WpeNeuszc/N8oOaYTvK0xswCN5eO8RK7uJLYXGb0G99LE0oxwbklNhb
zfM8WhtFpZwfuBkpy5t2vEvLwhXqfTUJzzYaHozelSioBnNGpA1jaZpDxXpNSi1Yh+o4VgYk55l4
p/a+I60y6ZQ73WDLmYaNaPODqlWcBSw/zg5p60X0IpzCccUIr7kkJMzU6QjXG2eluulsV6QWsOBd
21Et5rxAyUXpBCjaYLVmUqWbu2W4tE0VNLk4pVbllrD4kJG7EukXNi9qoc/IGoKizZUhn73Vmvw4
EvitcZlXaT06Ffox3fhZsKB2xOsoFEWr+tlj9DMjCyR6uRPTzpgLt8VBNDtU+ATRqEbha+X8kK9T
WPFw2vVICMuwGank5zy5s5X5tPaEb2gwUPvqt2nVFzU9dPW70CLftFU2r8kzF7G1wC6qyVnUeJzs
Q5NLG0KofZL0ONvicwMGyOEl+hyj1Iv6l8GEAN1WAfHlB83Z83sUymsCojFZAmf2NW32I2KHRi1c
SvtPNhKV41Qwqmcvib3m6pg+DlMf1EvQWxdL44Pj6qsmhOrDcG4byzenB1VdQlg3bi3b4ADNYE7V
+64pjy1AGTRfqQQplGOMaiYMx557joix+RInUKYRx1M5ZjF04Lj209XCrjrtRrv9tMgG30w9S5s1
iFPTPJLesjHVe9jxv0o9uVtYaXBBVm2YrqmLfKEsyUWej5UyUtwRB66waqdirnYlwTK9Vp8d+2Dg
EyNgB3ZQhWerRp1sb6PmQXQgCk1Wxx+p84tgvmbTEOSZA+GxUk5AKdjWjlWcTGBtUM6TTZ9nBf6q
tHOgyLWXd9ppImPAUjSPZyts1ucKt2TMxmtMj8Qo+ld4VxfVT5MxP8nkdw9F7jL0wdgYCiUsdN5w
lTb5vBwdafLHyQpgRSAUcIcp8ttk2JjZkxIXHnQUd1k4T3CQnLIVLGLszVHlD+uLJSgJSh2svbl1
MoUN3bnCcxvYsyMUH7L3u/nO0dhdFaX3AKi9rF3ulkZyXnXHU+WdnOd3TvtptzDtMHAKbfZW7Mkr
WvN51t2ewwLEuLO+PK3apZqiw9qrvtrwPEKgj+5XDuVJ0oeRwyk4bj211104MyHYV/AT47Gp9U+d
VHpS+tv6rtcCqzqDyiITeuMoP9X0ZUzuRwd+WX9k3ULN3qWnNqOt0Q4ooQOTaH1TXp6kBDJkpLp5
XdwBd6V+AIpoN6G5OPdalgCIc3Z9Hp/0coIeqf7OqVDNMTlO1ssytkyrqBickhbMukk7cHOAtCqs
sVXO4mFKoeYkexkplhgBfZIHR10GooG6TtNI4CmvAHXQ4ySWmZF0iMyzxklDWAyTpycAffBpOPZb
qxbG2mk0MeBes+zreVOYna+CCTTsxs1Z7VRduaRScpoYGU+yp2MFk6h0yhiPkupJKqCBxXyb7U+n
SA6tyDdK+quvUkC3zoWuCOENyr5K2OGKwTrbevck+ihEbsdp4c6u60uT3Gfzw/Vg6pYUwyk01Gw6
FRUDZks9mdPi2npPeQZjuTnEZnduIraB9Z1YRNeqtI1aSf5qv2X0FCeeIvpG6HGLhBH5uG4KJsTV
W11gW792cpKHvnvPaNeYuk5lBtg4/oR+QV8rdgXPmiCoHtzmjDBSZeprOh+RlTzaI3fwEhqDvTUh
nDutdkxyzWtMgDZXK03nw3MMS8fv+GTW9Flb5kYS1tZoznQcXYWvnijxMLa3SWVtzGJ0HSkNTFpv
+qhzwOeZAAvQ23i05+vCAzpcbEkrMvrXyOxYZD9XFs4ey2cWxedSGrcxRWsBg2BQchTImaumxSeg
KxdpOvCB+2tbRGEfm/T+MVO3dntm6IYLhmiz6k/avjsiOqRyHyot+46y3LVJ6VvFpwR4qzQCNdoV
thbOMDqTtQtl7tpMo/6cja1B9cDZWNFWP1lW1jxZ27WWzbkW5nkZb8tivKuctwr8bU03yjC0zQAx
OYvl88pH67G3ClAMqfWjXPey9Toi0YmlP/VyR1tjsR8NL/en9Hen2keHrlBunRfhBDk1VTXluLzf
VOO9jPYTnfZuO/VVKIDd40WW8lNOJTeKH1m1q2li6INvyKco7QHvttTnvyqClLPE3DQ8TF2qB+v6
OVOwrJwuZ8K4NXHMlclvaRBnhCoZ2J3oryHbni7lJL12BFsOeXXOWKfbAnhCWeySFkeLA3kyQ47W
3Ffj7OWptqk5l66zV3LSRvt9jEf7aCXatqSEK81448xvZT8c5OjSpClO/Esd20AwB6933nWhk5qV
njJGFzKfN5ZNrv646/X8IhktlfFnaY9uH43+2FL91cLLx9Eb4xSuT0S78jlao61jhzYzLhOqT2oV
h7J7aarIdVZqq9o4DDaWGplObn89R0IMT5a9I1x8AW5noU03S1cCuxaJ0l3QqTu5fmxmFnGnA0Qp
/LqeaTUpmB8mt6QqmFudjh1CVIAr7cgN2Cr4XnAqUzl19R8xVC9WfI2mzy7xYvmywaphOp7RRh4g
Sv7q4CVZ6ybqdJxsbpQyP8bLeVaLh6yd77q5wmnPIpZJga6k4VhH9AHw9lfTNmep6qw3Cwx4i/4F
Ejx+OsoQCOWJyrphvvb4shRJuW9158Ug1YXuxDMuXXiQEWhV5zkHg6oL5dTr42mJ5lAgpZXpbKvS
riyI3acBef3rmS5RjVe+NWebYpR2bIfq0iWcMSnH4vHUL7/mB7vXDn3f/1QnpCgqp1DY80GsRrR0
awM/sPSYDLTYOl3eKDRHjES9kzub6rdbr3DAhlZMup2W7kOGHF6qq9fKWPZKfV8qkt/XhhQCbVwj
/WAgN1gM0CW5r6Z5jAMK878ce0v9cxaIotvlrEaKV43HmpCO+admzZs8ejLiH3Hn7IcmP5Bt9zOB
Lyw5U9iti2tkPCAmAHRwN8pnO7628Dn0xPJXCYhOH/mgf/1SnS6iK+aNZSYPHEpQB3hjxUHd+ZFA
Tp6S6n0G4c4U5LS0xk7JOxIlZCkHzdszkmIOxUFoYiHKM3TwE/fX4k+65FrtUVKmo9ZxjZfHeDna
0mXO+Mq2IikTV46fM8uvTcp854oMt8mqUGvT040OmAss6ra7N8hwG6QspoiC7x6dH9p0/Wz0sOka
UCoS3TfBOcPp+mDi3J84z3L3YGX1vdS2vpOr+0os9K/bQBDrE2uooWbA53kgWmffNSpnM+4wGxBs
ujYbM32bxGNJ4yJy1L0Mu1XFN7LpO4Oaaa09ST9n+S62dcKJdG6ADiazeq+vZwCigT1NXg2kwdeK
tkBO/WDE2FjG6t2+OhvzIUgclSHYEFz/DCwm0JhVtfy7Z0hw/fPVKxrVq79SDE6KvWmwqfVpdT33
kJbEC5eDQolYkCmpX/XYO5m4Fq099hQMYk3uLXXYSEZCL9X4nOGMRogagDfbrgm3eDXvsDN6OWOd
/DCVNGE6SulZ6x5FbYXz1G0mps7RLAfxQP/JucSp5smIXga5dftleATl8t44+A+6yh3Kt4iR6/xp
dE9W9LEObJOSFfRGE7Y67WCyPsbmt9U8tda+dEb2XOF302lOqkAMqa8NF9OWAou/3qx/OB37o9Hs
BzGEwtE9wl7xUEAkneNDP8CROrVdFsbLW7XsEhiaarkpq6NjvrSy8JtJ2cSr7El0DTLZt2W8morq
pqaFNf9dcO83tHgVZmyqQx1e0zBe8FIoqL6UJEyl7kc6qi/NZMAUL6eQ1tdDae+lZptbsT/1u8VY
32XKzm7uCZrCABnvomkbte12ANM+V3KQpHSphiGIFCOQeRAWLvaQ/J7z6h1gJ09Y4UnmxFb7215m
t57tl1QjZtKx8kc7U0AWI6aX0J+tmXoiECaIc4Xaej9OB7aNHTd42HfyrlNYB/Lx02SVqkWzXZWn
GHSJyedvufpLOtBijCxvsfX3vh9RyqX3TmxutJE92qhI06ppIK1rta1Gu/QsWffm9R5QkOI6tPtm
iPSVlh5JbbmHGXOcRH60zXWbpOoukuStXNmc6vRjklb3CkIueLlhxJkAGHvQ5uNWHyGPMLZQilOs
PefLa519ONlHNr3HbAEK2Sb5sdfe64lWe3+JjfNk3o+c2SqygmM6kTRMgO76+fqRiVdnec2Hzxm7
VbWc9XFLDx+ZoGwHdFC1xPDNHJvC6Tq+7pQYC+YdA0Wlq3iFu1i9t+nKOPJO6vfzdJ93p7g568VJ
SU6pcpKXj1m95nk/cht6I1T3QZLuCQWtWJpWOXOLCGNyPi0/EoydwjqPxqW47oBPALgfFpMDaVv6
RTu6XIzfdf3RGUGjIW8U7LizP0eOP6cuK5FNgkvyaFLvGjThq4SMz9hrtcZdkaYQELi3dA5geGW1
vVacr8fLxbnLpUs30D2qTlKkPaxadzTY0mKdUeCWWHJGb6EwsA1T/a93xrSLyk9CSpFbHAf5Q5Hi
rabxQE2nLPOF9DKnzx1Ye2VPq6AiNSqfrjk14qCCGNYcDxTtnuM/sFe+78NgaWcpPYv+YuhElzDt
ZZgW072ExbuvBlv7ma1qiLvoUNRv6uwcteFBFzNZzJVMGo3zPtTDxYA06DnjuyG/9IkScNIKYieF
eAjuqver/hdr/v0aO1td0k7XeJxiuLeT13JA2D48S+lLybyof7QbL2vsvZ7sbUrzrW79lqZH42eV
7aRO+GLRQyGflfKClZ+xhitCe0RuGvtxRGCP0K7Ab7dgPYZXzn171orxPs3Plkh8AtLDQo1+msl9
woogGwT8UCMyMODgZ6ebygq7HceZ0tTdwX4cpGInaZx/ZN6ogcz0hFLSlwe6ktDA499lXH44be2v
o3OUtfgA+PqoNoyehYArbaHtJYC1oA53Uts3WL7TNjAZPkJCSekCPOYcSfUqCybw2V1vD36XoFtK
NE8dn+ECkhMsmDkf5P5D7aYA3RSo8wU3M5tPKXu9Ij3OzW/sV62gl9Hwkyp7Hqb60R4eFVny/64m
+EKncJsRpiex6IYJoWAhPKlifv+P7LGvXvdGmZTNZc3+x+vaImidU2N9Txl/Gwsmp6lcGwuvmzHI
HLbyNwWTV+rs/9YBVSDM1MZGAbZ0hEnzFf1DAPaVwe9/PPcf7w9pFYv/+3+U/y8uW23uS4lNSTN3
Wfo2SqOvmAp7LBNZVQ/nvHXjQg1K548dzY9FIjYN/dfY6bwYy3v1y8zzf3yWr76TG1USLn+jyK6/
Y2swmvLyb37VN+qgMZ9MO6/5SuTyvDDKYgD+vXvzRk1or6YzpmWJY0jxhsyHjv731/1CGnobv5Nq
nZ1HKv5mNpvKKEPNPnNs30TF+g/xzxcB1cZtAk8qx700ptJEiintutaFpR7GDTU2w/FR2VmZvJkl
GISatuPEeEgNw9fV12gpKEMvlcNsZWQdpjOiRPVZ7sZLX/7DqfHlR7tx9hZjvspJjOK4pOsNLhav
+pbsgbhpjvnwmxn0rh224LVR++jmqSFC3STFQmotYhzyTcEZgpMQVMAjGHvV+KZ99zbuh6+jppng
EFNbevScIaX+/av+4pZXboSMrV0OQsgoXXtGs4v6Z/heLrtxy+yc6q62upUX1kOp38Dw+d7nvf4e
/2u1sKZc0SXHJLJRdWWNY6j3vde9efStTs/bKe34uIvqxagPDdog33vpm8cfIp5arQNOxKo/yEWQ
zt9b6W/zfBJwAlU8LstB+Vhf699//7DaF3pC5cZUpKSqZBmLxXKso85C5jEa1zRa2ifzmjK4Li5p
qVECRveOdJ1ZEwzSMV+cimOj/2QEIUlHPdunVBNNBhZL1XdMIoIcUm67/q5GYmWn+XydzqeyE47K
Dzl6H9sHR5VDU3pK4hFB1F5ZTeKHeZhK5eHvv9b14f0PgeZtdpClZomi0vE/FNPjQlbJ1I2wGMT0
U2va97ThV0yi+Xu36G3Oz5IbpVm03EpWdlm7wLJf/v47fPGo3kbyaJU+VIqestrHxzq7nhX+/rpf
rPa3uYemPjRkbXJtRqlmIYbCKEU0lmwI4P8KiP0fL/J/Xf+b6mHMZE1uDZ6BTE3ctbqv6qOsP9Xj
W184dBkjBsi7UTuK+mgVb5W4sK3X1WsrSQjd8g1dTFrXhVu3H+X45kiPkfWaqj/Bq5sLDVuIGpDQ
xXVqKRGzE9PaqYugbv9ozEkhYZtqw3b+nOYvRuqhZd7YjGwyJ1QIX7LaxO2tkzqE1nQn00eUf6XZ
vaF8OOtPus/umFyU+W41ryy2u7JzzlJ3mLNzWiM7qFuGjG8N/R2z7e7iSkMXiYInfiDO0O5WGLv1
46zLXlO+jNG+RZ/t7OPhH67vrzTht1GPJqawPhvIJLpmc3AYRPjEqIZszWWm0W8ifnRcI1YgbtRe
w0lYp/nuxMm34ucM+Wa9FLNTSxNGr8PcnuJoO/1LSv3VTX6zWKp1rCcS+oHD8Gk/Nf/Y079a1OSb
QmlJpdoeW+T61fhqgBdFCkp7zCV1S49x/gracUMXzLHiKYu5keUVwjQTidjyGrFL8h2n/akPjWKh
acjFZqphGeoprtcfcioujl6hNjDv7SrxSBYMFZrLc2ru4nVbxpqblOlxoZ+ca8cSNkuq/cvZ/dW1
ulmqe72YqjVXqAn2JBBM30uh0W9jtEbBNLtLeNn0zDQu/Vdiyn8bVPTbDK0rbCAvS+6YyGAs9xvj
xNbsvrcX6rfwzlRMQ9eSPXdIVzIY/DL7R6H61Ye+KY8UqcRx3fC6SVy6zkinAzHJ9D12on6b1iSD
6yjlgdBy5YPp6LdOG/pttpKQ1EoUM14R60f0ZP76+x7x37ea7tw87rkZC2lEpnPNJhGZJ7534tKd
m8fdnEQdTdcrsP5Yz/9K+vjvDU13bp72crAdR49KajmnDTsHPToaJEtGJmH33veux82jp2csKFOh
zYf6bfCqP9960duwoow0Zjm1udm6H63l08X53sveHGjKLrUcuaZORMXImMv5RzbDF1fZvmlgqEbc
SZOqcoTThq2FALiMG9cSWqgV/wrg/eotbp6+XCVb00aJS648Q4k/o3mfAap38n8kF/13qavbN0XJ
IGeJJik96+cyHed43DjFdLBpZy7qHWaeb5Xp+m2AUVbokznnJOeqJTLzrdPHwfe+15tnUm31cViE
gqf+JX6Svndj27cPpF4zsJUZERhKtKOpj6f975/2i5XUvnkozSgmevN6WknzbY7IifqqTir/7y/+
xfJk3zyOqgNSuMTteO3WTuNu0b53NW6ziJolM+iMc4mFCJarXnzz98/7xZ13G0VEhEGrkh+2gIRD
FNwTXJ+jmbtvl8yP9PUfb/LF03ObC6SauR33GW9CW/Sq62C+oKP60sT3NprbgCDNgBcSCzIdzFak
G1NXvBq54d8v0BdfqHXzaMaGreSDzRdqRKTBkfzwj6r5q9e9/u//q31gkydeLgufWTW86UPKwr9/
3P/5nf//5xv9luSp95Ph5M40H2Q8YQuZgBmatDk+ZqSzSvPvNR5RPOIrEng1ltaTZhkL185Ecymr
G5NxVlGj5rqYqo0AGJtHm4RZozH0LMNpfdar5TrpPyS26iKWvKaDak3y7JS6by9mWK90ZbVQMUeP
hpmrE6ERVb+u7ggpl5EqvK0csqA5HE0C++a1OOhyj1TzUSDtTk3m56TJltY7I3pf4ZQV0+ozGbkk
RRWuxbxT+87vyfezK09azWMRLzsn48fDH4Nhav+8KnGQ4EwayztBnn+kP9gqyoRSxY/6TIAd6oJf
f7/MhnVdLf7rOt8sT1iFFYXadCK5u8dr+xLNzwZ6IwkBZW0/1gvXJ3qbMilUHW23OH3Q591+ESYz
jL3VL8zlp21pnaqI5HL0qTrJ5bPDqLzZjPbva1cir/edhZlIrcNrBMms+TkygFjeIxUMYx3DDj9d
1kub/87Ud6wPOByeKgaHlb5dmT3PQzDr6FjWmHhDb2pLL0XnnU4fNb4vIoxcXYhNgVjYmmd8QFtd
yYKc6caKKKlgUG/8hhptTgdt+DkWTljaU2gkNElQaC+/avVXBqlknnYZugzl0heB5KC7YWbbKm7X
7Gb1kza9O5nDcy6qSyP1hyVnqDQyqcSkLLTa7ZCURWhMco0M2OllESilx7sFyXxcciWys8VMDoMa
GilS0FJi96XhQSQtGjB9WyS6Oy/SQ92j+XxXlGUzcNhskjrI1/xlhv9dpC/1Ovt1d9DMoJaZ1ZPn
OCidZ/HDqXxZQSFPxnQv4SBvdf7PajqikJVkT0MwPizqhsegMc/kYG3mZms2/aYT9wA03CodfE3/
KNqjsRheZlauNimvlWixKaJJ51ONqfbLJMYd1NQ2dUhdn8YhkFfI1nhSykQ8zG1zVX9phnhYxt6z
cVIMquSh2wjn9A7dtFVWfkFAuSUp7pSOuxEVfmwVLljJtQE7kaw7CYOVfgaw5xXI0R0jB5Rhuwof
weCtW5QsY4wU6zpg9FU98vSo2ymRCMbJJOnU2StYPZ1oxlNV+onVbwdmbX2a+AVihbybw9b87Mco
SFNnW5GtqSbaRxUjncagFTOgtUvZN1PVq4rHpdOuETGuKRHt2xXnQv2dWncLVgaapC7tEKSpDvy8
0rWtYdcnhrtcfYdrhJjoR+E09/ZKJhMTFGMj4UeQpJOT9aeGwW87+6X+YwG/u6ZHi/i7YctB6I5+
2cVep6PiPCjJnznGrakgSWhQthu1O+tP8jTtnTyko8RcNAoN9Ba89WaOA6Z0lmO6Dhp0ZEGOAOFw
mhQZuViFCLP1p2J9GmwMQS2yUVnfVHxjevXaza8ydyLSqJkhQTRGbhnVSKXKjYglt1vIIAH7sjrW
RpteyT0WaeLmMxaTEmXqWgaTtpeROZh9gpyNqWWD2rfABPBe5xq2wl2baZvE0uAkEvNX4mzsjuky
B6RAET3oZ/ljXtoIB/6Mmr2BUKOIvVRhTqdPNI984aPpauQFafKDgesa4w7x4SrxWcJ4E3UZJEwz
7OypXB6EjMA8dly+DDRWBxXHsFOht3e4j2lG9vmrVHYkE2l4MdRtMdn3seE8jtYB+VaJ7LlJ9xOJ
5s0cmJ15GligLfFDKvAE5nhFU+HJDWHNGaUViVuMTVDPFknuF/2P2eD5HJDpQBwZtT8kNrqqjAFr
0b3GeG9Rt/bzSz9XoZxazF7vc5vYTPv/cfZlzXXj2tV/JXXfeUOAA4hUch/OIOnwSLJG2/ILSrZl
kuAAEgTHX/+t4/SXyGjLSqGqX7rdhihMe2PvNVwAHERMuR1yeEeeyI9jmar1A0EII8WnfgAqXj7z
OLxo2xhwQ33BmY/q3LhRoHJW0bjxfBw6EH4+xPWtKrGN52iTANfv84uFXwkGu7aeQTFabUfzmBCg
N4Gx36kyf/FllWb5fY3+Os7SKSBOEQBQ7FM4Nbgim/1qsk8C3S4DWHDN66s4+5JkgMJjwxng5yb4
w2wWgIZaHFE/+SiB9GhgoaPK9Sbu/McamPilBr14bnAvS/6l9nAj5nOpz6s53sVm3uoItedIqyc9
xofRvwQoNYdaDDQeQB2GAmncnAXF0Yxfib4qqivqPyXTfCYVovKMpmR/ksydjjRE2P++mO7Qt8F5
Ke+ANdwvornCC2AbYt3gBqPL+6iFJjNogIYDX2vQPBL1BWH8StOrUX/t0JHPpq2BeH1soGOYtfsl
OUR63nTs0SRfUFvayWLcdfHHqP4RxPejfIJv2C4ElSRD0jE0Xxl4DCucd2jPbrW8aXvYpWT3Un+s
izOcqPNJYLSoKq6ycrmZ4AlWeGk5MWDpcAMDgwtt1S06LiDiAdVUyh6c4CTtG3871QAP1L3cD/JO
KHMcG/A0gMWJAfPugN2MkZngMRVz/iSWO79sgMMFgCXLH7L1Hp+x8wE68pPxazCKS+3feuHjVJwb
1IRBpZqL6VB5KROoCfOrEi2kFiD2k1xKvbBvg0LEGV8UuHnFUp3Vw3xpGKhuHOe3+yw4Ocw5uqw9
kJ0eNmvl++DLiE2EJt3J0tYrZqTCExK1u2h4T0HvDU2L0DZizmGeKECImY58uTY92RW4m3sNZnj3
I5zkeYPUygDoUugGJlCgs4M/APfffRZ72ykH9634sdL6rhQIbuJe1/WujjLkeXSncDylQt0xOZhh
BOgKhPfCbHXuXehBARXOwdW85xWQoY06iw1AVQAG/znlCn+q9fwu5bIebsrkQ9nmIyq9I/CKFVjv
EK/pbnM6XPRetytwGYNpfDEF5127XibkSSffgYHd0CreMTVu8hXcSxCxWqA8ZhmBkf0BDiObFbSI
aQWB1Nt34XAErLCYb2Vb7VtIzsflzdCAtCrpsT9hCVskqGj1mRCseNZuq+ahJLcGwgermXaJCva+
WHZ4q36vQULl5XpWZFClQtNguYVh+pkCkbM4TOCJFeYmAoopWOBB5D+OkGZkIJNIcVXl3wCljdox
neI7iTglp2af4S2ZDOxKlkCkoZovkFmBwIY+gyphkziBOt2nUAoim7orQCk/06DcT+hOa4CCcB2s
+svaHaH5g0wIdGWmPvkepK9RSjzJ0A7eZdRldwYX1wImwNyf8e6KR9da70xxS9V64cvDgnXvweYS
GVDFnroIaLYFOA15QSrac1Ed6NRv4zjfrbjOIgY8J8gWSQhwNmn3YfKhwaXsd8OGGoVbHJBPEImC
53C4m+q7HPwzVGHVqVRd3LYAykExg2t+VpRIQJNzLwZPLfAvi+p69b4gZACROe0CZE7teLdI9Emz
M19crQieurtP1mSX0XNv3kx3rL/q5nUjTr0W/5itt7R5YOQmKvUeZsebEE3yYrga2OcevMzqMONa
i5EuAyew+YmLh55AiXVfiy8JxCZK0P77ezF99P3bPPs66mMhPwlwqwvshRr7L4iu2+wr1+BSYWD5
oHRxcrxGroELNwF1Hy0t+CuILLnJwcKZGXDLMELbDyAi6tp/mKtbhb46g/MAgLb7pKYHTslZEos7
mHLvS36EEUZS6rO2Bfye0kuj8kOD148ARFxVMZBTWB6+oF3QfVT9l1rc98UjqXkKkhAEAYMHMQ+f
Pb89VjjSin1b4/l2hPcnnBdg87ZrYHzWo/40qIfQ4IbwQWTIVSqA/gwKTADY0oWX3QPgte1BEx19
BIHlVtUCVmXzZhTXC9w7WyDdumdB7kaqNhpEDM6gXxA+RhCorQuwZf3yMmwfx+p8mD/LctmpIYVc
2ckoFGkrUFghLkYSXDU4ikF7C9fhDQ4ZOPDgMcO6AYf9mci7AemFj9Xnj+B3wXfETM9aHAN0hekN
yiVI9/cUQGKzXkXhZTHO50nCd1AAMf5xQfyowy8STIeZfwyTFwJLv7hQ+2xUdyzMHhuQtQvIjEAD
xUAGfjcIQONzRKAS788M2t7n+I+kgqjDkp/X5Jswyz6ZkQYAFb7V4UWYny9TByb7kaCJWcV4+/af
SqlAiC6BmxtAaocMw9g/Jl5/9BVMY7rc4M0ci4sV6bUa+s85BLJjPoCDlZ+HHEIG6BLF4CCOBjjP
2uwzsA76sHuIB36Apv71BFY/W4BqrXZ1DPk0AuId4dsJFjvy9BSfkAqB/T/ENxHI/7m4PrFoIJ4i
kjMzc/TmcI1nYCtDWKBe8zMQmjq8AaZTMgdbPe7NZzngvk027xKQJlifFv4lVR9nFNCCagFRZN2W
Ahk5uBwkTu7aFT4hp/Xky3kzXvTj4RSEaNX9KMLqQopgC8r5NtEgRIT3C0oINapNHihZa5XtQPiA
ZMWhGACDji/mOe1l8oGFNYi1xVUQQCS3AqiwM/s8O5cQXUn6+k6Q8NyACZPp4VqEQQrdtPMlB3Rq
gtmbni/WMDmwwT/2FfYjbqQEQsxT9OSB9iMaXFD9XQaAv9ZfRi3OWA188wM8e9pFXC4Nu6/K6YIk
QB5CCOedcPZG/cAqFIK5hMkAZ/q4gFgIXnSuX/488E/k0m/CpC1VPJExnkLazcdkMI+4zK4FZHrm
GHloAGEIeEQtyP+TGqDP5AVyDchB4i3IZcfVIx/KOTn4/foxT35Inl1z8ePPH/VGzdVWONYr74Cf
jyEbVoWbEknQCaI8teqd6uhPLM/vfmerBRCWyTh2FVp6rR/szOo/TlnaUFgVTT8K7z4bCBrzBzIB
aWzSCTFxWOR1xa67d+13f/qp/e4LrA4BBMpVjD2I3xB1lBUMe7rU4IN0eyDJUjFxsC7gMqk+zPBR
KMB07hGraooo01ya9gio6wxVhYT6brV+W0U5BxGsKNEYP+beOZke1+Kd+iKi6+83bmwVLlncgL+B
eHUE+X7TwWMX1TjwEi8AjbjH4xnkkOaIBAhWHtW2Qde/Kb51FYTqyc5f+3uFiLLm4a4DSQ2xYB+C
Kj2Dt1A1eP7eju1TkIVnUTychWuY5u24z72nEAhxFSQfuPo8teN2yYp9XX/sVradSrDh2kPfX4rl
Y2O6HdSNOBixxHzQUm5riIpoFJo7cRMkaYLbFHfato0vwfzruk+lP6C8Bm0bmAnNIJThdu8VCEHl
umXtE6RCKgE2W2pGKHL7O6BAhpoheQRN3jOfclyUMxhHs6pPlYSt8PrNSWWgG1pkFc9ljmSxBFAX
AhqVATM0T65MPB+8EIj+k1LHPqkuub8HiTVcQVfsrnN16BexjVAipKhDzEF9ISHEVeJZoAzI9OQQ
tuUGgm7gqKrlURq100N+YDyB0tYTC5C2F4eyS1uU2GC1VGTP6/yjUdmxBdGny4GfBosRCi00OI+m
Sw65agVfA7TILte1uNZFgWiMvB1RdSISZ6XeZTMY4BPojNm5OMsiArUphqUG9XV+kiG9atSPQHUX
VbLsquHE7k/b/KHQ61M5IfmJwRuMyR5Pzm1bIOKAptc3D2N5RcsrAEUh7iTkGV++BjXZL768Y+aF
599Cmu/aCeJxNUPhQ+KtVW409bdzc+G1d4a1uzVof0x9c2G8FW+2JxYeASQH3dVc1kGwh54JHvLh
FqpKmzGub1aQySfwjfQ4n01KoIBUXYLw9tNhPMurpwTAgrxS8Mz9XKJAPJzolRBSZKtEGYkda3Kd
r1cG2aNessfI+7RIfeTNC8vBqo3q3Rx0+wW8gmHi12EepCYLvhYBKhAAbnD/xRsDcI9hq9VHkK1t
YbT+SYK3BXWxoT3j0Ndo6vBGMv+dPsgbzZzYiildKUdsGTEh6xhRNbyfs3znJYCQ5GDHre8hHN64
y21dbqi1NhQiQtPRlI81bIaj/pKD1vrnQPFGW8SW5+Zrg0cKMqmj8i9kBsO8eXnv/fj7eyuyQgTL
SBGisjsd5/5qGO8RAd4Z+I3ulq2JG/NATQ1DpXyAPMQoViiDQUQOZseN/154e6PZEJ2W4lWzKGJN
1ZdrhIUFk6MtDTwEY5TLUgnJkkI+5v750iS4Z4otD5N3mvVvLbN1zzcr8dly+rV0/hywU2YITh8k
AP68zm9NmtUyTso8r9cB65xFPpzIjzM1IKBChG76/ucf8JNm8JuAHNFf50wKAyRtFCACxsvppj4U
urgu2/AryVCkhzVvgZvVkG9snPG8ra5r8TnReJKcnPBAuIPK0m5oIRyWLRdlixetr77yuD4Y8C3R
vDvTI9lLWR0bZNPvfPEbqxxbc+LHS+aLdkarEQzDOEdbIVaXU3Vf5k9T+zmbDVTWsqcVklwhRD94
CU0f5kHSzGy8CaiuFtTOHmSkRPloKT033jcJEfg/f9tp0X8zmbE1mb2QBOpyCWqJwB0iiCyoD/55
5Oj02/1m6Miq6nR4B5MhxE4wjbypo+W8q7M9N9OBxsu5Ai3NI+2mV9UOwvVQ+YEaR6M+chCECIra
WXORyGkr4y9EAkmpghTdpo3IgUmVW8W+ZhI3d3nfnYRKUNYkBGkGPEF9MIQnaEFlPeS0IJfGRXnR
J2Yf5E+leC6jdg9+3EW7lB/VMl+UgBtXxU2AZn4Dm9WBfxEi3Pb8vCkg/bDOX8M5vINrNKoEwTuz
8tbxsG7ypeR51kGS/0gqhSJItZ0hGAyzN3Ry/8Kv//u3+T+yF3Xz31Pc/+s/8e/fVLvoIsuN9a//
uiq+adWrH+Y/T3/tf/63X//Sv66fRxDflf3//PJXMPJfP3n3bJ5/+Rfwygqz3A4verkDH70yP4fH
N57+z//rH/7by89RHpb25b/+8U0NjTmNBhHN5h9//dHh+3/9g5520b+/Hv+vP7x+rvH3PhYvpnmu
//Y3Xp57A6aPz/8ZxpxEYYA2GPFPTITp5b//hP6ThGEcRjH3OWrfiCGN0ibHTwz+GaDFRfAPDSNC
GE5Ir4bTHyX/DPHfAPSijPEoJD79x///sl9W539X69+aob5RRWPAO/rtCWSBLYMfB8Gi0JufU9HE
u4U9e0tw8WoO/vpJ/5eRrQMIfCjRVVtNaW6mb0FZfvO67Ivb0NY2buXsCeU1c2rkSVqlI3dlAIVo
p8FtaV3OY17NlZxSFuXIxFT9oSpFcOY2uAVV461XJhPNpzRiwyUnkCIAdOE9K7k31pJaqQjCR6X0
gC9P8GY8C0qv2StYbbwTR94a/XSnvEoW5sYA4U77MVULah0ygWiRv+CZ4zYxViqSFbk0CRYx7bJu
3McwUjzycpkcv/30O7369kUsRSzWeEjLpE0TKP3mnL2zor8lXrCAWtF1KlEDFOUyphVVPpTMmgKq
aivUz7pnM65QMh0WgT66J0YPRukhdVzsn6j5V78SXYwGbkWABK0jlO5pMIJtu7jNF8Gt83q+4kqQ
ahGhSeOxKG7quu6udBS+44/2xkayaT0tcE9RQZshrdEFFNqHrHmZzS71LxbY7J4EQpJDPPgm9eqZ
38kqHx48r3a70n6qcb+a8zlZJXDH85A2xfSSR82OqP672/63bktK6xZKDsGQzqSFwFW0NhXkCCB7
/M4b7q1JP/33V5+eDBA+qKEzmAbdia9sVAd2CKxO3L7eupA5NiKTpsXEGO+qJ/G+n8cHp6FtIiUZ
yNAwwoa0YwzUhXrUzU24mtFxXqwLGegKnw1dN6RD1so7H+YCFwt0SNzmxSY1ZlVoct9DH6LrNDog
TZztKrHeus2MdSG37ZrFEKMcUs0DCJ8vgrRfeUDK5z8Pfxrmbwk0TpJ1I+ds4nHr44Kh0KEMAK6c
RDoEdX0H6Z2l34kIHJM//6Q39qbNXZthQ4VKRo/bRubySBJobtTAcbitgc1WKxKzxjBLNGkDW6ri
vJNF8WEu2OoYF23W2rQkYkIhD+P3mgIqwCDI3w3f3KbGWuPKg4rI4NcmbYOYP3keWT6jBULfiV1v
Tby1xIaPslhKLHGbD8N24nqCRFV38+dPP2Udv9k/Nn0LbYilnTJ0dKSOph9dFdFj067sxls6+MWj
272UZxymEk4zRW1WiJ9TvdTa6BRCv1dBhdfroKvHP/8qv58nICt/vTzDLMvylS06rSQEHsS8W7p5
5za0FWmN7GlYerNOUaGCJirfe6Z/B5D+1ldbIUW1rZqCAl9tcoCsTHUu0UJ0+2rrvo/ytlxEBL1q
oDe+T+VySb3J6asDm3c3xW3XJyFCiT9mh3zOf8yrdDLEhHyoNdm6oFljoKmXVig5BDx5CGl77zIj
gU3Am4ZJ6rZNTMrRbJTQfFvqzKVIgq+2JtvncYOxMySvsCgBTMR7ijTM9Fy+m9pcuJxxNaK5ZaAI
7ZdXKynnczXR9pPb6FZ0HYioZiOzPuX6fBEAmKFt4Tay9daJqJxL31CdehKdv37aiYI5Hknrzm0I
svy88XTaVOwDmhePKiFOS0ltPtyM4oAn2xVfbTwFyHb8kM/ArzhNic2uWpkpvaEqdErKCNLh+SZT
jlNim8Gjxy5WEkOdKWPqmRNz11WFW45EbZpVC5CrBzFxnc55yOAoVHbnAxBZe7dJsRazpdD16GZM
SgD9ReBqISNC3S5Bm101JjTRdQP4fdQ2bBcz7ztn6w+3zz7d6a/S9ShmFRyJsL1JEHzJFwVemHYK
+nBj+XVoNQl1Is7oFHMD1NULkK2OG9C6XtsgifrkNNe5t25U8A3FAsdVtEJZ0rOsyVoEd9Zk3/Mh
jwCH7r+6TbV1vS7TrOUQKJ3SGWh9Uw8v6Le73VI2vSoJM1Z0lexTttBzADj3ZfWe4+wb0d1mWMV9
S1BRrHQK8f2bUcefRV0M73z26XD8PXVDffHXLQIVJDLDHgm1hUEBoj90FYQqeQWGItww0Z4MZaKd
3us0tDZ6UtYDk1mkU84yAzxzxTnkEgWEx5xW1+ZwLQ0gUT7B+CPEFKKefmE0unMb2sqeOeDE7dxj
cfsWrSAOcwZQSeBH4Ta6NTFZD7+V2RCECt4c4qT/sIy9U/mU2lyuaeWh5DUC3LrAkD6ppxLC9XBH
cftw6xZQsGqrZ+F1KVhi+wxy4oGo3K6Bn6SpV7dizSMCW1+EoZaBeDNDH2bjKfrR7butewCJ0NDH
8DhBfRC6/vM9kqyd08g2cqrnEGLlGiNrgBa6FkqNzEWkglEb/5T5o5fMRGCu43iAOjN7UBVkOf78
2ad9/JtbILZuAX8M/Cyepz4VpENvmLVBx++auInURzFE7PHPP+WNeywMfr1rIKM0idn0XZrUMACr
C9zv8fgeDfWNwePTBfdqw3DdGRZLzLycs4sSPI8ucdJTwtRbp5/mFTJ8xrtUjsAHAUcyIgl1mhIb
ClX2uHQNdGlTv//e+3ojpdsW/1sneI17XwEzl4Y9/BLC8qJo2+Kd3fLWVFvHPhzkGDVQxEqh4842
0yh8cCkc80+bedCE06T6AjkiG1cJdCzroZcsqVtWbuNbBl5wATkPbMEGPoBDAL5o6baUNqjFo+MM
6gNmHKCjs6HzdsUsnKpm1Ia0YHKNzxjOPvht56YKLgFAcHqDUxvTUvZBPM1tjAkBYUj299yPHefD
OpBkymCD02Gq+4nCQQyKr9Jzizs2mAVhLgv8AvMR1Ce8Mt+gsOs49GnPv7pG/AHXXYsHRAorDeAF
cBdmTtoVyD2s668Lm6o0CzZIgNgw0ApCOrnjBrFOZCGnrpFx0KUelIfvwmAAFyCQ1Gn0n43p13Mi
5rCPDZvblOkKarRg2MIZ0uX+I3aYb0IJjekQYX7U1AOQooKhzxI5hUzCrDC/stF4iUIb0K/kZbLq
6yqXblNix3no4HtwFcJaJiD2byrVH0GlcGuQAuv+6x7M4mVAgWnBHjSD3LGqu1kjEE6dZtwO9dpf
If3kSxQ4WZDWnbqjvvdOG+H3cYHYIThYYGbWxQNiTgjBf+YVYO5OoPG4fbgVhSverGOZF9jjQXim
S/M4ssgpMSF2FO6DCWiJGIaE0Cu4H1t26KbOKQ4TOw5rSmmDl6xORdBsGgJj7THZu02IdehlQli3
QuoRLjF48CSTT+CfBIqJ2+jWO5x7YP/51QQpd+qdo/72Yjz2yW1o61zOuo4VRHLbVBrw+BuoXsvZ
bU7sIFyZDt1UkyFLNgw07hyKX5np3LaJHYZhyVTOhmJ/j371FNTDZZiFTu80YodhvfiJWCDCl/Kg
3vG2vhtX4RThiQ0upZ3sKBJW5CUsr74GsL/ZU1WUjqNHv95VUAOYODr8CGrJSs5q1oG/ZSK36PCT
xvkqGAOFQmEHX3UppOA5BYuprxxHtmIxCwcOICzu77JrpwsAIKeT+Qd1Sn2IDRzlkBIodYuNwuMB
3KX1CPsapwSW2FhHUU0gHTJslBU0t4j6t5Bq+ex0LCPrWK7NAnMTfGnKpfoxz+VZw7M7p6FD/usu
qVWURMGIC5ZJGJmatV/PS12PTtVZEtrxMqKt4k3epXqOLknrpW2VPbh9uPUwLjjciIOu7tIohrZN
WJwvEApwGzr+dU6EP0qW9Tg5J6X4ipcwGajcQmVoHUrE4IauMzZJBtM24sNRzHe7Au0aHkqCWdN6
WMilME81WHC7qggzx8+2DiUniTJtg+O+5uA/BNVl6L/3gjqt198LHDBW+3Wy56io0ObRqIN1kHr4
UuNx+aWIaK/P/LGMVhgx9f7N4ocwPP7z6p723m9+oI0V66e1gal2B6kJ/BJw1IG/K2TZND+uE4VD
eTFW6g5lVrBC81hVbpexDVqiXQ2HsEIjj1FGfg7jdWkgl9BJxx1rpQQCErSJKLD4CQ9vuoxeKaLc
vjy07p6cQxwjFLxNG5XUWzxivlQRZGj+vBZv5KWBdfuIsIJbDhG4fWKxr5rqOmCLU02bBNbVg/A3
CNXju/te7/yegYofNK1bCvZTAfZV+GOmgPm2xnybofjRwKfadLCO/POcnK6C3+zPn8IPr8bO8pxP
Ux6qtIUDWNXE+m4MZAxV+sktUAXWHYR6NriJM2uRrkOTJDTqGdSi9/qfbxzn4LTSr76exnGxLARV
i5pRbPGgMi9toWizzURi8m1Wdt6NUMrx1gusi6kQ8O1T49KmARxtyEKv2OBknQEjT+tiMkPTZnyA
Y9LKWzQVapAaG7gGvLPKb+1868QqEFZEj12ZNlMc/Mh9f0grPQ1uhUDyk+D5ahlIoGfN5EmVLBqW
R1/M8inQde52bG10Npy3Ys1Ig6mZYnWgBEpxqpbTzZ8PwBtTY3uhzF47V+voI7KPfQO9dph3jhT+
um6jW3nDWqIZZUK8nvJxRlsnuvGC0e3KsU1ROIoZYEWiQiXAsmw2Juwg/x7n6zsR/qcJym9uhr+Z
o0RBJpuCq3QaDCkxcgkJmLrXxW6eITiwgQqWekAJuLuDeJ3/2EgDm7s4rNn3JKzLY24CJmGebfhR
h5n3mMDhFJo8yBtuC1OqpzKpNFxXCn/+brzIa88Q6HtxSZCOQ7S9w1hjO4qHHgKEbq0BMCl+vS3g
wt2GNVmbdA26o+7aKwkZHrd1tg5YMU9jOFUjPyAvfMl5u1XK++Y2tBUSK64azUsMDZ5sTHZ6dQu1
NsoWqHWYH2uMm8FJOoEEn4HYjtMn/2S2v7oPRgFL8h4PwgPUaJPbU7S6x/Oq/uI2unWmGjUscEHD
6LqTu5MHV1t8dxvZSsVJVuoKclSYah+UbHFMajfEC7GRtUJC0CgWih+afu/BTBL6EW5XO7E2Nc1j
n8LKlR+iADpafXIJ5ynHHWKFuyloog6qVPxAuDwL+nVXQbfCbaatcJe3RYgKOzZfEw2wF82g2Zas
9bR3G906jdHSFxmlHT+U2QqxgLG5GRtIVboNbp1HKYa1iRkGD2Hmw6Kz+F3lhzdCkQ2KBok86Ge0
jg6wSN5FCSw+5YPTN9uA6GjVsIcnDVaylFug3TZ8enIb2TqMUs5TMvbQxWMhlM9W08uTTKIbkJvY
Nh6hEV7FaskOIXwhd8kAcZ01nyu34OxbqWkxjCLzuIZDVxQVRxZF+b5Zu+KdAPrWaloHc46YF1es
jQ/cBJAqUJV46LrZcYvbmFneefTk1RcdkqnejBE566STXQU7kQx/SaqlrqZ5HUc4wvrjjqov0GFw
ezjaiNmCJ8nUExOD+txulPjegQ7rtg2tQxmKwYdcQYWRDaTKspDcSdImTkVC3wbMAuhflVqE0UFO
4wexzlf91N+7fLdvG0gswSo7kkWwfe3gB2M6iHhNKnZL+/0TyfT18yhr4iKM1ik61FFwvxh5o3s3
JBQAyb8OTaCMFvklhkZuAiPTLNWhU17r24DZaYRR5KiaCJf3UlyQfhguRAUNFLcJt06lpkySZuDR
AfdKfsY8eMsaVedOPDffZg30iwz6scbRGTl8llmURuY9Yf/fXye+7SoxTdMSRM0QHdqJ74THt0Xo
dFGBjfzrUmZhJ8laLNFhIUm9T+Tg7zkJ3xVbxCh/f0b43DqZLfNAiR8wejKBDF8pmJZD2Pe9AsAb
s2IDoD0UT3s6YRvOeXSpBvlJraFTdPBtALQJ8zDva5z6HqLtz3heQXNu6qXXu90qzIo+S95GgIqs
84FDoCSH766p3vP7e2NWmLXJV+GVoRbzfIg70AemhT/Esxsh0reRhM2qSZKRYT7MUQv31TLrzoxg
6tzleP4k37++sQj4vwwVQLSOA4kTpNnpAfhOOnu69f6+E6nd12Bzn6/ZAGIVG6u4OwsHcFGXmQRQ
WZoZ/z6uENGHL3tY9053DYj7vx4svYq8HBo0DQzebVPYfxUwjnYc2yo4Qg5sgRTFpNNSr3K/ioRD
mVM6khZCK3B0A4GaXYIeO0Rz0jrpDhUkLpxWOLQCxyIhBhOEGFoN863f0HtexC5KZQziCb/ON0xh
OBlKNK7M2qUxdMBE7TkdVmr3DQod+pHH0WMnqwyhTg09LlYH0c5tTqwbWKOBL4K6RQ1qFWw7s2jZ
+NKNS0Ttkno4rDM6vtiFqk/SiGO74zJwcmtl1C6pg09Q0nEFSo9Xg6G71deanPNKAffhNDV2YX2o
FxrKGlhRoKO3HVRRWvWeMsrvb0lql9U90bN4ldiJbEQjZilvTDc6xQ5qV9XF0Mps4RIt1AranRDQ
Bud47zYh1ibvfconabATe/gL8BiWDE196za0FTZmj2ia+bVOp6iHZUZbtWrTVrT55ja8VU6Q0HuI
RIXqeVIX5A4BG6LyyCJf3Eanvx7+hApeA44FeIOkL1Lnn70kccsyaGCdz2U1MYUIIVACvXiOPX3d
4+3ouMGt/KjIK09NEXZhpfkLgS90S6H75zQnduXcH4dYhTEWVHm+oHs+83bZzW2UjG47xi6ed9Bx
goIbLq6y4HRDxvp87KXbdrGlTQoPYrBE4QzF/XS91gI1gNgpTQcf7Ne9ooKuynICdFDo0U86StJh
fA/9e4rtv0ky7Kp5HsCnQLRoMOtq6aNb0plOniWBh/1SD2SEC0u+Rh/laJjcJxH033d50Pej4y9m
nWAIGgRVUqHhX0zdj5LBmiVg0Id3203W+fWk1GbsT/xLA1eQpiWHfA0d4d52yzrh3sSpRumy7qC/
GSQfkZ59dvtu6/TKgM712IKdwtXq/xiLie1WraA/7Ta8dYDHtV+CvgPIB6ymrfGRPdawlnAb3C7S
i76FJjjkSOH3k9+Mon3K/cAxdttVeijV5XnTYrMkSXwxiOZxNdSpHUJtEYwYykGdAQsznQPYhufZ
0ST9ndN02+be0Oos2nIFXGYI4DgksrHajIMjDcMu00M/vQo8fcoe/QaZBmyIejccJbXr9H2bVbJk
aNcVfvSZjuysrAa3U2/rAvGhqaC4DGTflIUXYzTV26XJ3d7v1NYFqkCmg84LWseKZje6Flc97FTc
ltI6mBVso9RY4OSs9Sg2YuhiOLP6X90Gt44l8piwWU8oe87Vl4p3Nfx7oMuybJ2Gt2v14bxEbGrA
ajCzuC1EvEEX1i15tIv1BWz0NDnlpSEJQjhFBdWGhW56CNSWLgkJ1MxHGISnADvDPCSOXup4dSRN
2OX6zsvMEGi/Sykr7wATumpat/IXtWv1w2pIkzEMPesibQWS9d4NlEht1ZIqgSUOSGJtyo34SGd5
R8fA7bKyq/QeanaTETj0ySAvxdB/bOCw6hYa7DL93FclXEpx6qNRf8cdcNnVTqatjNp1+p6WJeEa
Z97MBSAR2bFOWreHtK1soYo+YbMBYidegXSs6uthUvcuR5LYZfp57Y2UBAYqvjTfAUi5ztbQLVYS
u05vEiAH+YrPDvmYrpl3DeE6p3UkdpHeMyYHKwonkjTjLWvzO849t36LXaRP2iWga4ALNhj8xzz0
L9fY7TwSu0qv+OgH61gDSwf/qc6Hl1FGISrutpJWGmtmOsnyFNBQ4zlboJG+MRM6xG6DW2lsFKmu
BlYJbxaVePthJfyzx6beKdkkdpmeiChkoUZciEJxPk/8Qw7StduHW+GyDjpooGVdm85e9jQm/n3j
VW7teLtIP0InO+ArQg6NYHsqGxjeZCP8HZw+3C7Sh+0cmzGnyE88eMUPaL9Aajh22+N2mR75AwkK
CeAcwM73ieEPJp+f3L7bqoLmuJryAuBd2O/G/VbCnWCJtXDbhon1BmUDlUk2YRu261hsQl4Omxhm
LG5fbhWJmFehg3aq33r/j7Mv67ET56L9RUg2mOkVOOdwakplqCTdL1bSnWDAYAx4gF9/V937cpv+
pJZ4iBRFistlvAfvvfZaXlyWPqyGjJ78mAfbhLaf3IIZBbl4cZDKhMA3VDhAtHJu4wfjdHyFcCBE
eB94L5ci9vmr1su5Ugs96kCPi4kX3sAdGhOB3BL6cW1LzvF+0H9pQbfhtBOD7+kXf21Y9zY355rE
9KgEbft+tKD4R8xkYoJYWPKZNvYcmOpIV9JQYGhjgxdP5yANJCG+c4GSrj53yY+MJa0MBLdqmR5a
2I0j4q/YQdrq1FU5MpY4wju5C1DPIMLRtph60QzV2vDpv0o57zf636UceuQRyT2kTsXEpgfO9S3d
7JeOdqc6FWgE/7MA5QaxJsN7VTvQEFSAGl0D+WR9EqF0bP8JGac7R7h4EDp+ikl0T5OzSx/sE+QK
USABA3vwClq7ehJ/t3YQp7wWOdJC9avTIBGlaOZOk7hFgInW80rfzlwXcvS3u8iSlogA5P3gsur4
uJZsTM7l4uTIC5VJi4MJsbhqNCsoQlDpmE1O3XSSHVxurhNo3tAsvrumA3sL0zzApWmb7lwJixz5
odAhStEimtl92KfK7nMZQsfx3LGH/7zpUtFMEyXJfeG8pBRCxS48lQ+Ro8fd8Bp0KAaRe2vRGoLC
jAjzkzfxUDyYwIknx6Uhdx3oz1Mov+ghOGX65Ohwh1HId+nJ/R4O4VewfoByrnfnLsrR3SaRndZ0
z7Y7WLotNATyby71p0r9oJn454fsh9nueoBYNEcTJwT6u7VfIL11jluAHJ3t2Hc+jLoUkAWTPCfj
cFlyciqNI+98+v8/pgA9ihzsZJ2/GwLtkVVeRsFPJUPkSFuQ5I4uQM24+zgBEY+xQ0gMbezUU4Ic
aQtUglkx0ubujiYlKADiZ2XOtbPJkbaAh9Mq9iUwd0y0VOki7n3KbqcM/khaYCZpltYKqPQtW8Gg
Ph/Er+dWPtxA6HbFPqXc3LvEXyCtdLX817mVD7l4xyAbqAwzuCHOfUriNK6zKTpXcoNU8z/vn1TR
4CNBzN1SnVYCCIJL5M5198mRsgBd9yhsO2vu0sUQ16XPzck6JDlSFiQd822mGnufIvOyGFWBhuKc
E0wOJmkj3bBYK3vXwyILKEXcA5n9PvcxD89k7byWGwjhobuY3t0cVM2cnPOBR9agLLcZCKVxAz0D
CkGO23gVZA1O1X3JkbMg9h1dZ0INWCciewnyPC6afKXVqWM5khYMugMzMPHm3o7Bp71z0IJJfp5b
+mCYKZAIPiadudOgv0Ow72O2y6/nlj5Y5sZQi2zj1dzBMPXKw/xrOJ57I5MjeRAYPK0BftDcp17e
pNvq9CQQiRz5CpZObN4F2LUMofIzpuFjI9O/zp3IIQOnsuOozk4GokbfG+IudGzPJT1HtoJxlWuc
QSj2HqJNvQ/mpuP/gt69f65/P6XIka0ghFg9pDicuafQFcov6TCn7cXyOfyjwURoAlU71p0DmZMj
zM+vjhCVGzhzCNqHYMtcodB16uyPgL7OsFwAibDe834qOd75ZA5PLp39M0jwPZq2ULH1vnWOvy1k
ap8gXHgORUWOeL4k0SmCULDeo0EQyMfL9DHyajsX8o+QvlTYznRxC487voMa8qqH9Pa5Ez/Ezoiw
zEWg7767NblF+fIEwsbruaUPryqFIUWQsAfLfV/yIp15PfXpuUfPkeBw7zEBFzmx3pM/M3uJ1Mll
D1EzTXyXT7Jd79QGZZx2d2/427nDOATNPO3g/YBtvpsgBYKqq4G7+68R8/9dRyFHAGLEvCVC4jTa
dOWPDlZUB0m3nIuaRwTi4JPJQZ1ouc9d/BZtGZSl88Wcs8oj+hBaVpqAJmu9NwHIGczcvk1iXs+9
X4/4QwwZRzngsMs9y4drl6Z15+NTiAByxB8KkXatbYb1vlP5uQvnKpb+ZLHgONAf+AgKD5Buug82
/E07+qcy9BzYgBzn+ZMV+redXJd7qH7Fvq/6vD2X/hxH92NpdMhXHDZXe4lZ5ivwRufi5nF0321b
OM3vF7oZFlcnpp8vcbYu/+Fc35Oo/xE6j9jDPBipSYGUQOjsogcHuqIfehriBoQerWaXNVigjBxp
sB6fu/NHxhK3eNdNIK+9D0EwV7OaSZXIc6ze5MgUQDYoDdhlWu6iga7tlBldQnjqFOoIQNh/xtBh
1SzIrFzuY7BP1ynppiodh/Hcm+WIdeyD1Q/JjLsJESXyJGmKFGA+SRhMjmhHgQ6wAA3NfM8pVPnE
MHyPV3kOM0yOeMd4DEHSHur5rvL0Zew+tk3y+VTcOMIdG69XBqa/+R71tnB59Hcv1Lnyx3FafxWt
n8cOS88K5IfwxEXizLnmATnCDZ2kqt0nNt8pBThNkqd1UecCUngIpVEWZc4aNd+zLatIyotxONcX
J+GhLOlyAhwjG+Z7q/h1n36FhJ/zYUecIfEZaLAJBj1oGFXo5pfZevKddYQZJnsbigD4yPvcj1A8
9UU2jecSoiPMcBtUD27CXd8H1TTfM+fb15004c9Td/uINMyVyDj0sPS9AUAqlrwY/MmU6IgzzNZN
jKbH0i4Ta9VvpoNO/OTP3cAj1FAZFYAHFqtr2t16ZWpwKJ3qtpMj1BC4+qbJGzkg1oVrBZGksRYG
fDvnTvyQ4E7vZJPRPjZ3CioApHIfs+nkNN9RgbB1Q9xy4jvMqVNLCz5K93VY9uEcFTE5ihDCnXC+
CKxvV0crvfd/mkCerCD+C2wosggU+EFc2yV/WLeoSIHmP3XkR7ChaId9tqxNaxWYyoXQSM8lAIfn
Fj8UhjYAhEwwsaRmS1TsoB1I6DnbPCINydoyrdvW1rq17JqJZr+tW2bPJYtHsCGYUea0iRtb90Hy
FAhxye10roh9BBuqbKHxiiJ2DaVHV5A5fw55e7JReIQbSueWELwutm7n7csMFZJiCvKTef8Rb5gH
A6oSy/uhmAbKcWl2B6n32Z0fgybUrpjzuanzBtNSWeiSEvs/V0Q4Yg4HLmwgfYrFOf8MXNk37s7k
hEl+hBzOwzQu2xjZOpBT+a4bntr0jGFi6UNBiAq9BcKFBq9CUdkwAznAjxNWiZUPVmlmOliWbLYm
cfeHDIar6+eT53Eo1yJIbrNQztax9o+Tba/5fgqaj13H/0zuJ7TxQiG0rW038GveBLSwTIVnHsxY
/VAMgqwI7dDisPXs00qT7o3v+u3ccUf/3LgdetRVtLH1utLnsGkwWRfSU+117PsQMZEeWzkaiwsY
6xd8aoVq83zGVWHtg02mI2mVFr2t3bKX+EG3KLUn78khkV1m0sdtj4+5DyQo0lBdgng/VUpN8iPc
MLAdnzSRtlYL2hxbvycXTHn/feprHuGGUHewsQEZca28vu1DUuCQzkQd7PtglyRbFerkWDqN+1Iu
bTk1p5RLsPTBLvlMN532WNr7/Zrbd4b9/NynPEJfZqMJpn5hORByXQs1dm8ZmbszCQT2fTBLDU7E
ePajrceOlHFkLmNyKqfC0gez7GLSWIo/de74bzSvSqGTX+fuyMEoW5Z3+7jCcKKdXRVRtshQbT95
JAerHIdtmbtO2HpQ3eew/6mC9AwIGCdyMEo9qjxcFA47Ih4xIb41ej2T2Cf5EfRCMKulOofDbheg
0aS4gdTvzGMHSx/ipGJA6FK0kiHDPhYJFDUSkOuf+o5HyMtMYSn90Nm6afeqT+/rpM4F9yPaRYZW
hTYITO0FFMWNKCBUfKatgfM4xEmi502TEd6veVesbTPgI/dz0iVY/GCPedMlPW2w7zyff8o9/mzl
1p087YNBppIEIMnC2iJ6MjQryb6fXPlgj5KKPSF4KNRm2oqN/5qyb+cuyMEW10Yk8epxQYCnqUDj
VDipzwWDI/iHTImYlzEztfZxAiUAAPLWfgnOrX7E/4isTxrznm4vlJoK4JRvzEp/7riPCKD3B3bq
Zmx9ibbb5LebU6fg4Ul+FC2BJE3oU+ie1ejw6kK960bkzUmjPMqWLG3KUdyITD2zPi/NsOuPPnfL
f2RT/7f68q9CPvZ+MMx83fFcUmSpCYqmpCabmIMXMeWGlzG1kn+WwBdn6ELOTtxA2D6DjCZ2dr7N
uVfdTZKhZQXZct+/iN1r10IQU7JTpcUkPwpPxBLxyjq51BPlwIFT+htyZD9PmclRecL2QcwHiA/W
+zT8weKmQ6X4lLoU9n04VasiJtKwX+psaetWZm1B9SlYGNY+eLt9H3SfgQSq9nYKC63tVmDSJDtn
JkcZKEWa1u+0fT/xvi/SNHpnx91PUf9j7wefZ6xWy6px5ga2WDSUq3LN4t/nPujB75mOW0yPYus8
Ft/J6u7RHNzOLX1IQmzY7sIyjn2HTcV8VOfpKbrHJD+iN9ZhHVyy4KqEVLEShDu03PtTnUtY9+Gu
cBsnSED8UlMZPcadryALdS5ZOOLwMkuyucsXLJ27sHBxcO/B034yEhzuSTs0sW0Dt9Q9MRff4Qdg
ivKUxhQO5XBPkiYyYuDzUjfjOFSx3YaLy+foXL56RONxnpIBmLn3R2Sq8fQYmGtAKL3ycy+bIx6v
6wbRUzJi9/iy97bT4ilfXXLybXME5JncNdDahRFp+wYRpOfedOeKGUcdFOImGbe4IjVf1R/KN6/4
Bv/hyt/d6v8IYkcgkXVJ2GSZRFUqZ+MjpEXGB5NHGwGp7JKeGUmCnR4eqxQsmGQlMVz6mGaFG5e/
uJ1OlaSx+CFeRC30XuUU4r7H3S1c/vBjds6SjpIoiO4B2GOxMsm3puwiUhLQjpwLFkdEUbNOdBp3
LC5S/cy1ROtFn+ma40QOHiDxvVIxKJPrhE1BNST9h6DhJwsP7OABhoSFM3HRUst3DAFIn/8c2v5k
FnsEFq2R2+d2Yku9de0zm4dyXuU5EzqiiriGsEQaUdzBpm1RKBW8hI7TKWLAJD/CisQcqV1RnEo2
rfUoogpv+jMNOix9KCIlKuiGAKCiOm/ljSdjmQ3JGbwSlj7YJVG+TTZoNoG1K8AchS1Ee6q3gKUP
Vhn7JZNg5sc18bQAYiNLfpxKJ46AojCZdT8HWNiCluk5aPK2WLrklLYJth39s7Tb5SYjUWiWOuWD
a6p10mNTTGIC6ea57R9sM4S0XwZRsvevOZVTbN6i6BSBL/Z+sMw8nvTWaiQs0g9hFQpfO5OLc+7q
CPPRczpBehkpyyDZza15IXJy7oIfQT4BlRhxklg6kukDSiiVmE7xRyb5EeHDoSyw28jigge5eO75
gDOXaI2e+pZHhM87bBvafmSsWdTQBxEYcR2yNTtnnEeIzz6wfKZaY/VWtKRQclFD6YdGj+eu4hHp
Ewfb2MVyGms+DrLQeE9MW3Mu4h+hPsMazpr3eqnNvBfAbj32rXg7d+oHExXdki+aDroGM6W5OhHv
ZUAwzX9u9YN9bqgPrrPMfd3mKIDH6jXp1nNh+Qgj2qMgnvtp97X1QVtBlma+eEVOpv1HJBGwvotI
5s3XSmZfG5R9izH252LnEUvEe5AN0FBvNVj2FijA2PC25P2pCeQEWnD/9LlzyGZ0XLmvh3RbhwKY
jmgoc725X6c+6RFTJEYFTTaPTxpgy8Z1l0T/F0bkPQb/j+T5CChSPTWtt/ikaLza3zk+L7s0o5v/
UppJyOqAvrL7GuzpsFzO/S6HsLp7Mm1pTnydrJ+CJYDKy9mvcHju7uPQMEA5fR2Dt2I1sljjU5wB
+MAHiw02BmniDKck3PKhS+mNniOtwdIHc023PRjWlvoaTwyonaldFu18sihyRBg1jEP6eZl9zVnb
v6F2FJhim8PovyoM9P9Rj/+vC3QojnSDBqt3n0/1iDlf9gW8weLBJjaIn8QKUu5P0DWi05el6VsQ
5W57v6gfPnHRBt1BPkk7FC26XqMuUElU+wOoZKCn4fdGzJ/pkMT6kc7StA+z1dv6smxNm196gnHf
+wodn7kaZRib+7YmLntmoBCjl5FH4FywcQOK94LHefOdBXGYlXKHC6gk12quljgB92WUB9LVa4ti
1CsLTRBf+5Ww5pZ44KZe3ZSxco837y/oVD7YIWRfkUSZn4yo9Tn+On0cL+ITyk1iabLrArTzXwY/
bStjMHkkNajXIG0SZST7HaAfCT0MxpIG8/1t2lyjTTH1mXah/b17aClBZ3HQEThLwO1wVz6Kh7/p
uKPrFQdyULXo0m7/2k1C+uuaJcF2TTF2Ot8xwiSzx2DJrX6Oh3iM/oQm8mbqCDwIbZkla/e2NFvc
lDwGJLE0VE3yPjSumV8GyOttXxLQgbZVrzDgV/ZNPiYlZMljfl3pzpeHd6pwUZGx39gHdJhbV+Q8
DPKfGw59vsfhYsBXKfOo+9Z2npN74OIsrXwi1uGaJUPYlHmE/sAlSX3wwcW7YBdQEWxZyZjhyYet
bcdPLuw6dWmEGdlHBXYF7GYdx3ctIpWRUjeLzAq/dmN/JZC7iD70IpxlqSEqjf7UbiFnKMYB4zdp
7wD4d8w0QZmPqVqr3QOFXhK3Usgsa56kd0aZUrcsB8Cu0Czfv7oFcK2ii7IpKB3pG1bsm0n7K9Rm
SX4ZFtN0ZeZn881ISSGAJ4gztyhOgvTXDvmaqI74RJtbRMFLXpgpAhlPAO0WU3IduIeU8BTKvYDM
NOWup/AHfswCUudU2gc89KekgFDatHw3Xbb0Bcq6aV638UIsVEhCVNI9gxUV6xgl5tXkbOOiWMLG
7kU3qGirYs+D8Wr6bGvLpQEVGJhp9p2XalSYm3ZRmi2XeQoBm2WS8LYMM9E3V8kX5isKMP0P1zXe
FgFRCqQZY2d4lZE+t1+0Yek3FA64qCYX53MxcMfdbcE/y9pk0boXrdQs+4DWQbIU0ER16saHDH/X
AjzhoggSLUEq30Pdw1ezMWL7TrdcAMcH4etO/UrbfM4r0g4mepLQjPsV7q0ntyAL/F8z+E3+3Jo+
/EKzsU9Qs2iD+RNv+p1AXSJx+2MsHARKy47NE72sPEzYqxu2mFxNM8jxvhkeqptwaa+LJTb2g7ZG
jlfYVmRKFc/T365lqPxx6OeaGuQ+QXcLNtt8yxOMcE+GMA2tt3lI31ysgofe4l+KFpIO6bd1ygY5
XSAqJ1V/cYtl8mObcDn+RjePJhdoSoSZAZaYR8mDXyNIqhajbWIxlj3aQlNUJCRqtxK/7Da/TAlh
9qYDFmZPk5ve70CQNnBLzdTgc+FdyD9jjK2ln3sTtCMYRRdOdTHpBlW0pBumt5ES0v6d6Who/l4g
Qa8rMnOk2G0rk+GxhXavv48J3eUH0PAnX6Xvg6jsiXXxdVbCLC/wpoEvWWtUckXnNA0LaK/1wxvG
R6L8rVGUP2QT+voYieZL8zAlPvktTTgAvcvS0T2P44h0IRzs8i2JcwNKNGG636u066sSnqfFMMGi
gnLZw3743Jk94BXdkWMUkGdyUdUiX9I3MuFOkCAR2YvPeUNufWB0c+mQqgWlztImuqSYMmuqJWsD
VYh0iYNLFwTuRzJmo76rfq+iHb6jcOh3vh/vpzC3iDUZEkjBWSH4Bh3O+cPeLJepXT72wZzvF7iE
FDtsIFuA+ayMM3JdJSf0HrAsVbSKMOHyVW8x6mU0WfIfM43SxyxS7jmZg0495Gk7RLcYAvfhlcEI
1mcEwIdhm0oNHTjj2+fcJS2mSjq2P2fJqJ9Q1kJ0j4AbCcstHXl3VX3qRLExVIwLGGj+J+T6tpdc
MJmW0ED9I+x0/nec6+ZnOJFp/Dil7Y6b0FJBy4S0WeU17REQoZQH3aWNQ7AsBEVVL9ufzGZXy3rz
MI5EX1BAFxV4bMaLWvmt9b5mpFNVLNA6WtLoNkeUFDndPvDBz0XE96HIoQxVCOi74F52H5FGmEJi
Erc0PnDFDk6CPk/3iqeJKbhK1VMXhs+e9lWczt+5C+w1JF1bGbAVVaAQf9rTeUMpr8+CagXlWsUH
m5dCBTYvKES0br6B+A28s0yf80x+Mdts4M/9z5Tz9QqxYlYltndfUtuoSnfQtgWzwKzLHMR8Btc2
a+B+Yu8fIGcVFmBI+tIzvCACeHiEtvFtywL4w0bnBcPHLYGhoAWj2zPd+I12/jm3M7lA89qD3HQQ
5Zr2bbkt5EUm5g8cY3LRkG2rUcj6KRjfL1HkKsBaeTVs3e/ckfYSGHSUM7CQIQHw8iq8uG0D12WT
k7Ukk0FYMfSVDNkHs6UP0QSsYBsD4hOn2VikjbkNTOdPE5PPjfCuSpLtoxznqb+2PviDeQSEvukf
V7s/04argtPlTbk+e1iSbL40Lvndt/aF92gXlyPOMJZqhSUoX2qSPeHJub9HAOgXe6vggsZgBT9V
yGdkW1EcLVcRJX2ReWHLUIqgZJP+1KQ8rcOVQzxYkY8MQySQVpFlJMKp6M1cdBPB/0lHTCHYOKIX
GbP+jmJF0hTUYcakR9G5mEcZv4JMPkWkaSr8QnysdhBuimJK9+U15DT57ZJmbarctuGXVkVmq7SV
aDrSsOu7J8jMx6gdWEO3lz3O08qRkYsbz6ToS/x+NCzjYGjoFRot1D8QFdHnhARCFYxjFrXws8r+
Uls8VlMXBdk9k03ybRqG2BfRtvrvIHFMyDWfdfPNSekW5HyYC33IQ5Z53MwZAqZ8avc3lO3j/ZJB
FbActjH8toytmou5a+dv6aT575mj8/M4DAanY3rYFMxJp2CDbrsdAQSFspck8HL7NI85Hx9STrLw
OoecAHE9BCu7THQeWJXJkQPtNLrmZYmbxdxkxPo/h33t3xHrgo0AIgtcq3BaNof+0pabiq8Se2UY
l5Efo7ylfy0pmN/ehCLSFOGEYitqpE5/J3LQBklV1sq6babxq1o3Nv2h1tT9XsHK3xZzEgHJPyMj
Ru/KjZRVUM8Ns1crBqUuoZEQqerHTfZ1Omj1mVDW9JdJCVxIbTKMc/J2Bb+pMOn8YXWO70hN5rUv
pPJmfJ30xLtyMGNE4Vg6shaosMbLNV/GnRZzzzddYuiZftDQxO4/a9BNLB/mhRB9nYhZxLWjDXJD
FJgTcFn5ENPA+C3G9WqnqKuYIqRG0hzmW4Wn4BM0nhbgnyl9AK3Hkj5CyjhEPhbv+3yR8DPfSBjt
/u94awD3VFYH622eIGBbYS644x97UIdGdx1lrMFRdElUWEuFKMHlM8CvJNwXDt9T1jEEaSFU6nsM
38W866aPwejH7gOlydhWMVJeWqwKDEiveLeAwpstO8suyK1fIbTWYqqJZAilu922vTKpSKDNwWLx
kFG+Al+TpEYABrhkTWG7XX/2Jpt/MA1FrJsEjj4okw6c5iXrhfutgkyEhcBs8Nu4BdDgG3UieQ2x
a2QliccQRWVX5O5FoLL5ce1UcOkRyH8wE8VfFh30D0ma40HRjf4BrpCKlzhamS363nr2kAveMTwB
LLRz2b7/7m28fMWrLksLOc1NVM4hqcOGi0vQu2GtbJBpdotY4H2pLKP+40q7dSsjJW0FX5d9303f
QFIXlMGQxZmm8XtA0sxfBolc4EnD8+4feqSrhQEj4rVJRkV+knWJ9hKPnW68rcHWq8ueU/6JZSxv
L3sQWPqQesbyRz6Z7QtoIcVv4DwsLxetxvamkW516Cc5TaudyafVDi78IPv3xGiEUoGrIZSm/s7D
jiWvKWf7ZdrGJS3R/as99Px8sYAQUxVNwJ7jec/xQkw71B8B2twWFNpYxCqTME5K0fY98rE0ij/q
dgo+9bMViERrn37MXCrMhz1epvnV0W34ObrRh5grViIoNhEiPC1LNENuc9rDl3gU9rVd+gnk7K79
LrrN6+8NTZQtowZjZlGeBUEFAwBTAJfLu4ff9JzD22frXPrdze3N9Xv4YLO17UDUtjNfLgpvYQLu
JvkdSZ1MipGFHZjOsZHPe553v2Ih3EeUy6O3No2duoh9FfcF7LRIktZkkzDIJCAPLZA/VeepvTTp
KmqBTl0h/B52VzIa3zz2dvH8pZ0Jf9M2/gAia1aoEMO7oVjFJQVBfFS6FhC+SxL5tn9cpsiBJExG
Kyjl+IYpFz7l4rJ6xrsX00V7cCO2J09hNrtvjYuC5zFI2VpFCQQmigEjSWm9z3hXXKiOovm5WULx
03ej6AuCTNZd5pia7DGhQ1pveS+BpgqtBuaCJmK6TLEOvm49ZQWKCGk5ZrG8mWjQ7zCbvyZLXpiZ
IHgfZMmOnEKmQTVCNZ3feKOXrrB8zz/mTu4/VKz4A3XcvvQCL8Ei9wPtnjPE8O0nqGE3e9k3xMDb
Otqp9nRv/pxGs6mLdumIaCP8ZK9jQ8n0ATU5PMptiPQQ1KD8b7yh5ed+WYG0bfek1pm1n2c4y3u4
RU3ySPza9q8o4w+/eDbk0G0R21qF2g8PUdwgv+nn+WXNOUTd4jSAG5tyFn3XwG2xIgRB4H7Rflcv
69St/NLELv1AQXm61g1f8SwdNhL/Bct+L9aQdAs+zdpLgwdtPj2N0k91HBr2fQEec0B+lVt3Gaia
casQFLuiX9r8nkBDkRVbl6qg9Lm24SPvY55XOh3fQ4JsP9NWvfSWRVXf7w/dvukCPLrkE+v0/jQR
b81zGGX+y45YoS+SO4yYzyBCuGiq0uQ+Ge/Dh5Gb9ItYtkDh0MXQl4DG0D9xaix6aKN+3Amg/Toc
F3idZfNV47R9TVgKP9rSYPkoRNaADlgM+aOS7hdAn8n+Y8F8+68xtJDyZIz0RS+2rfQBVCBvjm8b
KTaC6cMxXR/J7i8xk7S9DIPwz03Y1b4ZXrdhYQ7FiTC9I/gDcgYyPDLGZYB5qL83ntHabvvyuaWh
6UtMHM2yoJIu+s4gdtZV2cL2T8E+GloYycIfwM73f9jQRKwmA2JSaaPY62u3YRCqlxBH51vonhdj
Z6RfvQpuJka9o3Sz28UDgbCsedwWNGVLNofh9BT0JMPhO0G+9A2xywugZ3l6hYBcpj8DJq2WcnDb
YL6srWp/o8mwqgoh2KIMo5oJq+yY3gHboYm7p8Dj/MPIJ6+xGpS8Kr2DjJeZeYvrGAjSsOA5JIsL
11L2octCFZcWjv2ZKO5+iFYO6S3tJwDQ4IU6SOyCm5BWXdOq6QreouUPJjy6vET18DYreDb6UjGK
yDej4EvRExdhUk/paPv7/+HsvHojN7ts/VcGvj78hm9gOhh/F6wkVSm22upwQ7S6Zeac+evPwyrP
2JIB98EARlupqki+ae+11l6bDlpZfU0tSvXkpJ6wTlUTZ0xqXcbbodBF4uccaJFPKF95x1n1svTh
eWh2lJp5H31yV6vYLWdGFfoWzbPKvU5z3W6bJveyvaOKNr4rwzIg65GDXe36LhpeOuy4zI0YJDzj
ELm9uxF17D5hhpYEm9qwrfjGVCAaH0kCvPla9WoWH2WIqfAPJ0Klfze6adfTFm0M5aEewqx5cPO8
Uq9LWKTRAYO/4Pehw1/2JMjWF1Zu2lj3IgYg2EZNHBsPoVywCPFFBBHBSm/dhkNUUN677eecdHqK
6K3+vCTSwQmmk9adAt2UuW+w6+gHaRXm0SwSZ9iOTp0rvzd5GKeE4hh1SKRXp3ud8wSfxzxt5W4K
p1lvBycpON/GLi8+993M7gbFVU/3AjzwG0xIPfuBm5rhhs7JXbDF8HR4ylVsyW0ZFDaKnZF02ucQ
iT7ZfdI2+z4wQA76rq8Idu1WVHdp4YVyG4yOEz9NhWlUm252zXFTNcvUPTh9Uu/yoidtJAXJ033g
xsL7HRTJGneFk1k1rBWBtt+CR1UfULcOFY6RvOA6c01bpn5Y9tGwDxxwzM+1CCMtfOALijtYZMq4
r0uDjTZvIxcPHaPw4pkWGHk73KQEWdHk24OUwbdQeV7ke6ZOG78LvOpblPI1EVJijX6eL9wHPbWb
b4DeNj7ycKHdJkwaBigvnKW5GvmAbFtOJkV7CbG0/c0sh7a4yiqrtT54Yz4GOztkjvtydsoHMzO7
9LvbGJg+VVkSJttkNiMHRYGk5KPd0nBk0l9bazG872ooK4CHoe6THcpfg/QpTzu9ccrW9PyJUHz+
36ng3tcGdypKkzgoq6vWLvOrwmvce7Ay/b9kY97XBzeiEiUt4aortzOnbVakpb8UkXUhlf/z+/R/
w9fy4cJdtP/+L77/jsNXE4dR9+7bf38sc/77r/U1//M3b1/x78Nrefctf23f/9Gb1/C+f3zu9lv3
7c03u6KLu/mxf23mD69tn3Xn9+cK17/8//3lf7ye3+XjXL3++sv3si+69d3YEYtf/vjV9Y9ffxEr
//Off33/P3653sCvv1wXP8ritY2RsVze7n9e8/qt7Xi5Fv8yBYoSQkfL0XIlUcfX9Tee9S9alEhM
eh1N1gQU8Mt/FGXTRb/+Yv3LRm9CqainHaGVtYqh25J98NdfDGH+y8OIjg7TQnqS5pj2L/99cW+G
58/h+o+izx/KuOjaX39RzioP+ZOCsm1Jb1bFG7mOcl1XvteL52BYhVUn9q1O1Ny23mYF441tPTcd
GZ4dYmtdtoZV+W2l44G0olcde/MoWQO5ttsdbmeGfZTBsNJSXTnP23Ryw5roeKalk93a5B6GG/aj
3xEDLHv2iOAF09I22qayDV841ErPH9vWav20nHLtj0Pe1M61q8YKCGbXLalhfO3prlu9OIMCuXEs
IRHQxtFU+JhzkCtPlTdGT9nSB91mdqVC2WC7ANCb9f6Xq1j0ffZxvQ9M0+y0o0kvN1m4T6EbJM+I
oBPxUhFIlsvt0KUiP4VTmS3PETp64ynxUtM+5HBTj72XkI3vtGNJ/sZSHqUigSkbZfrFOJj5Cetb
0ybTTTF/sbYrjJDeipzPeqLoTTo+ICIEnFmb60tSZFj5CdlBYYI/0vLEPgRGpOWX0UnG8pHL5CfQ
Aok+pRpQdcv+KNPbRvLyz2PnVu6pKZ1QPwVd5H3pWyNIN6lNtW7jS+qJtB+wv6eRnwbp2L+qvJzL
2y4uhCo2qgK2Xe3E6X5idU1s7kwjMcOdTnFMflTI/eqXqO7K8l7NOq1uA4xW0sMQL4H41DdW+Ami
OzUeIrPV3VUXIQzcV7hetfsAHz+WrSzyaLvwzam2pJ2cbCecx+sYEmJ5zvM5G++NZUmSV68cTX27
iLZoDyNquumQtjy6L7URj8bTGGi7fiH6FSlRfVZ4VKAwkqfRAZX2x75K8n2u0jF4olS0fo7CMsqv
s0GJZlemlZHuozTFdnJD9GUVnxU9ZaeNMq3KurPMeu5fs7hirIsQSO6HMmnQdBP1WiffeM7R8oiw
ojsPLDt9s8kq19HPPbTT6Gw44bP2S6PD3g42STEz0dJUx5A1qW1W5X2ekIXeS6Df6KqgoWVCYEkx
3SGMOwSI4OsLE1SwyvNT5qY88QpGVG1LCYzyAH/HwxuKsoiw+2ItgJM43v1MyX5xgnEMBl9gcn8T
mzIHkBk07dOkV2TeVZ/ZoAIzWhYWlJtgE2jXVoid32xwt4Ob8HkDo919qFwrgoZqm0FsDRisT3mA
v8ih0IO3h3NxI+LKsZQHZ4qi6iqifEXcjGmU64PoSML38vxvHFc5HKtVdPrHbIbV3dRoKwVGXS+6
aEkQD70NFHfrRBNfZ1O9mM9uLyOHAqt0ftB2ZVSPgTAZBdOGfNxOwRQnm8HuJh7cYC49nTTXGRnK
fixONNUN6i9lg8f0I4RqHOx6iQr1qnDGGbwumUfja5tG8Y8ymyLPz0zaN3wowixQkd9bsSEgk/B6
tU4htcXTIx8lreu5Hqp414B+1n5UqSXYVSoF5xRxOm27Ts4pVzWr7OAKgvxdko6lTYFYAu90jbUz
JPPlTtOJDmuPvU5V/VJBpzP/bdGZx3LuzF0eJq35dXDjRd4IwxrHAz3OeVSa4oWcfI5g8ZSUHQIh
/L8CdfBCzQNzZ92Zn6duaGlC4SXQ5CieTkWgZXpy4qyIfKcs2IncCjL4Og57ld7mqiunY5tpOqiU
YVOAGEgShes6VMMjnGar/Ta3q3TXWRYPVojF4ekgEtAjxKjnlit2Lu3D0rMh741gEazAuGIW9UZa
BSz8IT0EgSdKP+mNpX+Ix/7HUsky+hDXZbLQgtOUw6YZJDIwz0ocv8ayTR1GKcBeZcaCvBXeYtQf
Zh3G0bd+UZE4kFGGAZ8pxbcwrrIRoWHaFNNjlnBX18VUMpeNCROSJz16M4uHqNBRxyKmHvVoyyoq
eO+xhHgtCMfTzLfyGbjHp1zaiJ6nxJrsfUqXxOlucIIkBBc0nAJ4cIH8Dh+SZuiHG8udEqw80k7G
fLBS03Aq6Fhc5CBZgB9bnVD/dBOms7IPcZ8xPoNhT83OnqQFAGc4EyhwPNuoi8dUsQtgk8i/YWbE
7O+zmmV9aDF5M3ZMSdvbUZDU/pbrWBu+7qpif/lzwn7d7i+rbG5mZgegSJY9UWPU2afLuuvYALG5
DUQcbnCozbxHTIKc0Ac465bfErTr1pamv11/N09Naj7C5Wactiqo1U3ZxrwfO0g3FeS7QTeFw7by
YlZp6NZebWxB7Ab30eu9sP9CzOTk9wvl7OmtObp5eS8yG/RyU9H6O7iKIMwgLSYHIPj6sviHtBo4
+srzO9ZLxcS8fN121WA8zZzqHKmp8hAO4H5V+nFpp9UNXHcX3V62K3wD193Cc9Pl+bJMwiHgCJ7s
1hrn/VyDNKF3Sem7Y/hZS81I72NvPeb9TyoAzhKlP4Mjx5MSHS5G3xgYassxvXci7LCpdeHksj+G
ScWCJkVv7UcPN3cY1ZrOarshTnp5X8bmgJWFyNPquoZ6+cAiVuAMdKVBmqFUu4k5xNKfCArP4ts/
r861XVsK27UEUSVMMZHmOwWd58y50J593YeKVbKYsNSftN3IfV42FSmdEVrFbQzREJ6SJUtc+og4
03g7mF7vbNw6DlB5pHDYu760Plaqt1A9ewg4jb0DSlre65ounc8Zpjnt3rUK9gMSyOy3nlZhxdd0
zqeNjJah9seyW8oT0hSOfpOmh5ECIkgd9b3KZlW9hq5pDNf6fCr8Jdb+I5z9a/h6rmn46yNghGyJ
8g1HARd26b24EtR0bEIe9HHUYcYxKiwjhU8ao35fG0voPlqxlo8yJ5W9cyF2p11tm/b02cyxXb0V
QPfM3vXA7bYAzk3py1pyyLEnmTXGjH25PF7e2RW1nePJXrNB9r3HdA8tK1vjNgkK426ayR6y52UQ
hAJLWtbpbtax9LbGTKfmcLDkl0ouY7JRdObp98AqHdYQhdWgsDEHdWv2WYipiGfUS7vxQlUbT3Vs
TCP3EsvCD3FJsQ+t52JZrDKkR1j/TtZPKvXO1lZvH6YmUXGQYnqma/6tmQDz3yVHbNqjSZ+FZgcN
LCzbR+3YyfvZLoNml/QgrEzpagw2CnK3obnq+agzY+3+rDxBnpXUf16Q7dIVTqvVpd/ymObm+5S4
WMJg7bWanaI2iNUBKVGV/paFmtaO2jGb5VhqC31YWjHbkBOkbMxRlJnK8knU9XOMVFhtQ8Y93mWA
DsT+ohToShSMTrOpU5vBAifIHeBzp+yaXZV4Vuk3o4hulznobSzndde/VBJ25LORUHdI1AmVka/2
vUf27uVJl8QQyeD8qErd7Gsru4uVl+9mD2w90emHKV4+WwObfkecs+Hw6VDqWZuis+5EWX7KFsXZ
YBuo7sReptG+zOMHzrHN5KSU8LlIudy6u8tq47GviMzT+Yg3VOV33Wxt8tB7xArNvWXpEmN4kPoV
XUE3AL3pUVjeflz6CZUVK7O7SkzRTjucPD9QcFccBvokHANCi41VTMGmkGOR+W46PA6dvqaP63VR
2F+x5H1Gfz75wTTN8Ljig9DDrYFkjXm/dORSVNG1tpNtTN2hGUHz8WoJpxeHMbRiGx+yJXzIgmLo
vptOaSV3EYKVdnNJGAQFaN1TXtV3DVI1e7atq2LKbifHeXAKfRVCVOgiug9N19jEyqgPVTW/9E16
sidBAa/nviaT962lPu6xbrPpYDU63qpk1L7VU1ROzWLrR3OCLiEaK3qad7/RZwboAyplUCD+Q/NE
D+KHLCp/YDdcIXhzWr/L1McGQr8WpL/2GJ08FR7dsX4wAq892ll/lGJqEQQk3yNVH6a62XRZUuyV
B2gv2/qOsPAuNrTjz6nzAMr31Tbspwnm4lQ5Q3kow8XdkAqq57RvX90xPS42zOYcFsNOZtaz67W/
m23W7pao/xGGzW9S9chHlFH50zT+LoPl0XZmBiRzH9WSH9Pe20VZGTxVQJiRMX92usLxqwqpZg0Z
gIJQbhOomI4+BJJKopbOyMUGKs9A/NLeicA9mIlzai3zh7LlcEMGgMtJkuhN1o23Yb/sc53cUgkT
+kkbLFunUxMiEss9tI7zLdHidcmqxzpVT1YafJ5HnpJfpEFp7mLh7EZZDPsptzamgRf1Zkx74pBR
1/ELAiJEAZPTlKXfQ0+2h7otF+JqbZNSBZhjBzdlbUweDaqs2bnPmmCVps5dfKM9oy3uaHBsYYsR
CHGlFIHSzsCf6UfVId6D3LA6lJfCQpO9r1TXfXWSPLnNwyVMN+yh9s96/yHbeAOjcBZjPOM6rils
ScDgvIdRWpbTMBVxcF3SJS3dLUIkNHItsyS56ac0b794mZsT1hphQZB+yYoaqyJ7mNgz+IUamzVY
VEVZ3k6zNPvnurCQkg6IJ4hK7cQlWqeOkkoQH95gmu96hGBEwkamWtLUy/GynCNG0OvKppEIwPSd
OuMKsJBFed+LnijGgMo1ni4ZhvbIsVpENY4LnaWGLBxeK0Dc+AOog+q/wEH3wzEf6DqxM5eSnHEY
sjUOcGfyjhLn6/olDMKRJNvGGaC7tggrCRIhHWdu1hq8FtyXNmnbrMrXq+2XZdYPgilSI1ukmcot
hbk9SFOgMpQh+ESmt3aQ6nnlDuKu/Zq6jkEkYpdxfjqr/z5g1qvdrynzotnrRTrOQY8uzxxNMJHz
HOY2YEQx2isOU/T8qI9Js05ZlnDh9SBJtZxzMBM5btl+CT1OlZ0LMtO/Gm5pVB8tz+5QXTEJAHS6
RBjXpPMo7pcsiAGFoOmirY017OqRvwZFc5CBIadtOyfHkc5kpE2DIl4tonFNbNuG4EwTYxAtdOcj
/BKvXa4aZJ9xL1OAvhIwayL1Qvuo5Z2sHKPbeVnHU70MlrKiFc3Ao5pgILR0W123vWNlm2Ue5HQ1
aYfI7I/sLsU0maLYEi00VikCNVqDp9PE/aYxC/6QjKM3cZqdV+SU2I54iDNhuHuxuIzWH0mYF4XM
1rZtSPOdYUCOSlVPbMSvqgqI9ejLLYJ84yo5BtuMaq5i8k2LXl7TpmgSond+L1ImVD+2bDEQ8AdP
07txn0NHLM+pQ4+/HVroUJOfmwNoUweh6N2raPSKp/yMjNgNOQmdgKug3FVE6vYBsCttv/Sx1a95
IP6f/A/MqGIR9HO4fjdLdCSHS8A5N8lCDpVCVxyq8+DXcpn4o6nFP+9EPbujNw0aJvc6DPNgMv2s
bnLRIWmKumLfUVczr8Rli+Ft1BppG/kRHeAdJF9rKoumueaDDTMC6UNSX+Zf3LJL5KPhrtMquiSz
RiLXv4JvZwD6vpKMdVehbHyW4RyZxwnMyrp1EZ/mJ2SMLumNieItvZ1kwBaBge36ijkLbKwxkcDr
ZdOoWiVHjR+v2ERGFUAS2dKo93kFQ3UQvexyGNTORQ1tOHV2e5n+bhKBOthe7qyQFiFv+ANlKiQp
C6bLDnbbzY4PTVV5uzY25vZxtKuZtuWJqebrUnTU6yHpDsfypQzzBhFwiW+d6UvZl0A+Kl642plq
J54v+btunjwzR/Sowji/jbQBOHVenh1VByU6lV48p6YROy9BVBO+j3kl5IdohBBGpYQIpj9UqCsQ
eMRVoU51yvrczMpYlB82NHLc2dLrKNGWdbxc9Z7LQBMXle62KmQfE6Gvc22kO0l5wv9u7h97ACG/
gSiChR5QJOxyNScJKjhbSZyy1tOp9aziUMOPnOV9k73pHc8SfqFqbW/ZDYjhF2+qvtAFhb/WhoOq
eVFQ+atCFhd0qveUvLv8/ILXOonA4h01cyzCp9btB5yREsD0CjEgOPKmoKZieQDXJh/3lmkCvUhD
u/psW24iPnrnEbu8X+k0HAJAC4H7pVHzEJ1Qx4fiMUOZshwuCDQhMddVDJrxyLNBe2KdKt10jXfS
mj24YVVeJwmx7Cal/1vFR0pz/kIeCdjmdf0S/OY1MuwImMLwtqaycWvHcQJkLLx03l5Ay4oOdeBI
WZ9kBxVp29heIIL1RpdnHMm88qpAGi2OZhzE48aOG9ndwAcwHmXWpCHa4yCBNm7m4RNbhOtd/7Fm
z8/z8jVhDpthBCAs924np/w3xqYO9jCGU7xDd+QZx8tGi+fN8vuEIq/aGiWNRnZRHhv9qW3avt+m
eGglG7KYTJ7K3MWAczgfg5k5o3anqKbpJ78+ZzEuPS9YZxphMyswGU3wpgxKenl2Q2dgp8MRk93Y
YfNnFpRyBVXDUto3rhiQeFlVq9ZlesZJBoe6l1facfBqxMwcitLS6wEJHEzyaC6J57BtRU10TAyT
XdZ2R+CVmYefn5QZN8aTWwBM39bn7R48k7e4LOKuHA0XGsDp7Ku5Wjg3vYyd8ThU9WpP50kEJLWf
Zc0QfDJCwRF9SXUk/AY30Zs0LN0FhgriW6u03P7hAgUGS4eQ1s5x++h2lukypXM3tnkSdM7gSVQV
OOUhqWhwWvmX7c21Ro+lXrstXV2sIGbHuzwcWG4WSuKYXByJDHNxnNO4+zgEJGB+YmSM7D9DAe/s
mNYIbFWTOljAU3aurfe97rvSMEyRlBmKBIIP8LiADULnKeYfiJYb9ncVsC1Q2lBN/e+EIX2wr6ci
IriykLaCj/UE6AjB3La9mYJhDPahmiz9k6rhs7Xan0ktfZeYRFILTAfIsC39vu4Zi8XUVrZqjhec
depSwgNk+6o/sONX9jERVvNYhiqKt2RqvbpecDBoDpBQ4srtk6XZXoKCrO3XTRQ0s9katsxDCnq8
Jdmu2PaqJ1wx5WmKoxHRn5nN+3CRnbwqm6alz4TZqeIA8B7sVWKb6QF8eiY0L8m2jqVZeB4rGuzl
MCSC7aS0V5mJj7S2rPdmS3UTyj+bsyObkmYHA1O1v1FcETCl60wn3jZzi+HQ0hai+JCERM7HXGmi
7li06HyyIfWYVXNcsHc2ZulWO8wPA+/YI6tbnmNXMY90a7NZ6AtVcglrZ8olQBDPu0jVBeumCv3O
5QEMc7pfoMJCuAZ6QuHFOI+b4dJuwWvr+iDNluN2WAre+4JX1gFq0WvUo8AGfYxcdVOf4wuXyI+f
64IYIms9fo4qoJo2WR4js/7nWXt2iHgzG4BQAClszNQscof3frUR/Quoc9Lu0UQoTICf1tz1co5f
KB9hAIJzHLFKRHB/sgI2Hp1Onv5adkWZv/SF9dIgCOZ30ZpYzAE4zKYP1iSUCo6bRGsn2HRJEqvt
NA/pTYwqkqKSnKKnEVecaTva5Xr/hS3vI4kqcefmnKQb4VWN37agT5uEGvF01zrteqKcSZ0adfl1
PSMQuKsCx/oqrMwLb7IhFNFxxrSCNugAWd5PntVaEPz2UeGdxYrBUFUoainf2Vbk3FQAP2wcEZUa
1mcDWLPd4WUxT7d1MCZ3jd3lgT9X9LBajcl6Wb/882C9w6NYumJdvODBHrArgul3ZbiyqWbovTY7
1aHMp2tKcmuke25UbhS6ufk+CTO0mcJV2jjgDQ4+qoSz2ocmA4DgHzMNnizdZQ49jA8tjcFK5L+C
52tnWgSnkpo3se1EQyOByxYbZotAvzeHISFjg/j3aqkBQjnbrfGZnF7Q8w6sH0X5+Qj7yR2vhbR/
PnPHddlOHfyeyP8c4QAMvoWYAW7oUNd1055CCUdfJQJL2mM5Zg11TLqao6vaDJVdbC/woIfzY/2C
8i8ID8YYS3k1jj3IOMVGlt609hQ5Hwxd9J/bOegqXw+cQbjVJLo7XPJiaqqb5DcBuYLjuVfZ411Y
LrP7E4fRs//D27tyTAXxr1Fmg/C/H0eziZvOccNxXxcLT25JLHfc5k2QmFsB4lh/uWRx8RxP0Ych
WaN9K8RP7xuNyikARH2dGSJCYSU8mwZbsbB9MnK2W0IQ8tfoTOA6TqteZy8ze0pVBneob+YYrHp7
CcGjik32wzCmor4SC/L6W6RbIvxUtW3Z3sOhDeOBeIGA4Z9H9B3Iy4hSsm9KF4WzForqzXcjinlh
KWg7Nu0XXUAwpxScOMdlnM3xSltdTYYeQhCh6HI5+pi9QqHNGGTu+jM1ku5FL/RGLvRXAP/tmuZq
bNfVymRiadNyPO9dIbTTt9RpVY2E6uzN8lkpVSgQDWpd96YFsb+PMoqwrjFvNYZNS93gzyxhz9Xc
b+YCq1ojfOH0lKYFyvx2hncORYQwrtahnJ3Q/jwbHkiV3wCQNb5rUkq4mYK6+rLI0rV9V1t5d3uZ
7HESmcZxCWdRjj95Kn+/KAdlj2s6a0CDCv/9BE1yhCWOQIR+0QKgyGciJLkLmBElJRncBXgQVd6F
34NipmyhXrql/h0dUrvcSMQkgA0/mTlvIS7GykHIxNaLZIayTnCVd0/KmOOEWD0+NAAg3Xd08EXz
o45GwpceZWd4CBtIyo2yAmk+BApxIxX0pEY35OimJhqQxXh9yf+bMxz1k+tbR+rNSDrSghPT7MzC
lfJM5n3/9iEuQoRP4v/QDcQckylMD2bu6fZj5xRLixoEJ+sNoKxVeb7r2bL9aM3Kilfmq3Odx5p4
bQYPoqvAzxw4z847f14QxwXclI0Rl8exxVbznr5QSIKlMigKvwgEvBpA5zpEykNtRBK1BVVmY0U1
HI7189GoKCvaaLy77JM19JGxiweal2+6nEIwP7U04aBCE69OGhO1aBulDhtO2SMK3dnJ0MX7OOD8
fhT9sMJNcVcf+rqfd17QVA61PYso90tJTn1Yi5Myei4TlqOkqXkXvEirL+E5P7yAdf88MmfblzcP
AstA07ZZ4RK/f+v9KZIUSs+6tLITVXoEOVkkmcIXKtsOCy9dxVgizpBf0E/8UAQV6iM046J/vZBv
5eJBzWnbKr6PdW6Lwx/YzTnJTamQIbBLxKrqumzApkyJhTRVEO6OOMYMTpf4Lo8iIAKpWj7+n2/x
7T7GULNUmXImOxiRCcvk7dqIUOEQR7nDqStEZCDkocqZbpooemOzY1sJSfQE9V8oz68LTA1+llW8
Y6rXC7Aku4+FthxBlfP+ERNl5gEPeSKC0GybThQYa3F7QES0dpoKcMvKe2uHBtbIzsUuVOVElndf
LUaUProOC+vICQei1Vfip1Te2SrmzQwAEaepgU25r027q/ceqUHQGCpSwjgO50D7MvnctCH0NO05
LJ86owqvjSFIxm1rr/YLOY2I7y5EUWSJAcnJovNjXgzFdIOdAIHqPMdUl7qIrpe7BmGjeaS0aY2z
zh/xz+P7N67dc9bzQbiCHVQ5fwv9pnlyR0P20UmFVpZtW0rNTfTCq8wtz0wx7psqc9RddQYIoOzn
bqBp+hhxiGDh9CM/h2hhllIZqeiucczTsrEe/gjx7IzcHhcEWN8LRB/jxLJ8DPIORio2qEk66DPy
lHKm5yejVNapBWzT7A5LnNwjlzQcYO41h6GtbWofu3ZyXv75EaxT+M0QeiY5tmKigXc5nAVvp7jM
Y7fXbmOdEhjy+sUsqqzYCRl56F0u6XI/GLl+DKtJ/Kxn4hqUvP1sIbXybJ48/7ffT58ewrFeGsdA
I1Vq6i7jJuvuyTlMjmrFxG43bTqxqOIQmwJqEfm3hQNeYusnFqJ/D58cxdlseR75Kov+/SEYp9qQ
QYoEitVuyzvHdKLxuhv7rLyvRziRnTYhxr9d4LCaP7EPdANegbcLAfDPY/Ju2a9nMiwEyRAaYlYW
R9/bQQHKjEA36Q52SZrnsIlomDgW6hZKvRk2JtK9toJwzAKHU4ejvX6xF4vd8Y/s96wcuchrFlcD
N/3zBcp3h7LHYlFgjGiMLWU6jivfXiC6vEVA5IjjJZJJz1BXbo55c6vlhOIUB8U6Ps6T17V+he+F
62MOIdzrqmso375QKIuE3MN4oXLR2QqmILXD0trYS0ODijLD7BtzBArzyt/RidG1U7JOgKX++VbU
2/jHJetTlmcKKRyTHPRvzcCrwh5yL0/JeQRo4IdRMEE2oBfUhsSqLLnw0OQs90MY0c43Q6OQh6hN
OWuSylXDB7dER3ZMEBFhVVHGjYMCGC2gvrJaQbzL0BWBT9kteF2YeBSIOxZb403P9ldRrhy2lQ9G
wFbe2AN/r7u5CynGaMpxr0aVBbsin9BoUDxuGNdOinvQ3WU3cZWZtEgl7U4+hZM7WD9JzNW5N8hf
16eNOAONFFJyydIw3zu9Lq1jaOoXgsPcVRGkRpVR4UfmaHy6sF/1GaKoRx3pK1nFSXh3AQXNuSf/
slObrKkf4zyA+cfW56Gold1uUSR0twWBQFyzi9ZhvtFThCAiRplRbIyJ7vTXF+DWCtRoXfXBRMaF
30v7Miy9VrvSCtzHi2ywpEkkcNJZgxSPgs9bYqrht5OerfkD0Gc77/gSRIHKOcx2TQqari8MXdoH
oO5yElxqiX/b8tydBUApzwlbtK5iwJA7EtvpoMqnF9maI+h4EqYFOXsTp73+b9pxqkm54qlbYSwy
Y3brJOzSL3TJa2vUSGtj72psOSr9PhhMcFvTdfiIM4/YFSPYekBpFKogM2jdO1qXorueUM9G27kc
2GrIBAjqnPPHdLHm8sieViA2QQFMKc0ZUYpKB/GySdFi++VCxFxImQt/CulJ/Gjb4XpvhAuUiARn
MarHTp/uLhkzeq+VLT0Ld9GO1e2XQHa8bKT+b3pMzuLILIrY9kwCY0rO58jJi9Plk5cKisrYRnqe
JrDjs2z8omC9TNfe8Lgth0S8PeYuLYDSzWzo2IxJwjspDkPnEDZcItcL6w0Tw6UJNUQwv2k8431x
FuN6Gb1QcEMpxugRTYODs4BLIwCWGfh06m5s3U3DfRZ2dfU4SHqUbouOeH5HI2rqrXz06OtklhVJ
/NaylFiLmFM0Z7/nosrm3zJIP2cbOajAr+0L+H3ZWi2X4aQzEkz0dnLKzPlUWUEAyR2VMSwiFdfg
ehW8xJbR7+0bZShbY3KCAKvdEUXSVsR3wlzUL+UZD0zPCByyexBJty8hdi9PajhjlFTFL6D6WIMg
AKeo4UtsKNW9RK5jfdZ9m/THrANQg7ldGJBazqBNxVmlcBGU2SJe6Y4L3uvlmGg9d2MbIQug16xa
Pvw/ys5rR24k3bpPRIDe3KbPLF+lkrshWq0WyaC3EcGn/xeT+s+RSoAK52YwmOmWmJlk8DN7r936
Qdf7myIjy5ExIeLRiDq/wkE5JnSlxtCjSK/1xFIBlQdDQgo4HpigKWkqlGxOvNXN9HG9W+JKBeE9
843mX8gKGcSDdpAxDjkdTy/LLhenohEu+9myEMv+Peaz3MzsQcECr1uwiTm/8b0S0tvmdpdnH5PO
MGmAG1NWm8iI/RhCkS8geEkZmGfLMUbQEZPfz5hWy44iOAxkdqyKmQfw5wlJo7asLry+oAupgXGd
GjsJ7A8KKQL31FWrraou52no25QnDY4Mp0ewsEC8n/cwBotlDislHx4YQkIHPrYicz+WltcjiI6t
Rzrkft4EjID0B1lxLz0lDP5ZxXqho/0dq4Di1WebnzxZUk6w4R1WY/JbgGQRBoDB3uMHVmwuG9mu
B7im0gzj/CLcIkFkq7RWmes8GBdP4fG9eosnu2M8/nMlyT4g2WZpYoFFEy2i69oFWoDmcFp04KoM
UqQ/c2qc4qnN9F2QexxWnW6c+J69uQqeSPzJnZvUdzuH0QhvyxTeVFSrr8z4gnrckDxUd5/K65kV
dJ7fsUlETyZRuPicOH5EqPO9w5/r8F60m/njOrjMr16MbByt8A7xdf2vplqp70yEZVgtgxBiR2wp
EloALHGh0u7GBVmDlx7rrjW16cnncfAWAYbjepvGynu331iIMrLtui9JusIrEVd0o3mLqdsI2QGP
rToi2/f7ow8ourppnAB2XAQdGVoWJJLW24qsTpkH2RNKJqqwbreeOcXYL0eg51wn8osvB6pPbN55
Wds1+9ANdH0E92Z+tSxLA6grxmj+ngVladF5ofFXpzEMBhPw1ZgWl6SDM3jqQtTaoNvcUh7ziT3/
0RWKfQ8EAYIOrBld4E4h/3JO6EjoZNG2VgaoiaYqp1uXpVO2oCOWht6LecOtC1SIMGI82y4jhx2g
YFGgihdmg27dUNo8mgy8Upedp8EhEkNQqD5NPe9Glid196V04Iuy9GXteUJZl6WLMn2iGzPAlG2R
W3jc8WJqYEhTnlUb5JjLQyt03+yn1sRyRrWynAZ+xgb9G/fx9TXJfzCetOp9rKvS/hZGUAu8zXLG
qyeklk79CUeuNx5nw1lUMzIYPVIkiik0gifWXm5c3atqwEVklulc4xIv2uA5Wn+LeEb/E+VWyAsP
fgUSvEOI+J7FLDLgPPwRmFICynGGotUv624jtaxSbNNgLKkqNTsqfMAtd4JzUNfX6s8J/bVMWUuI
dde5elOkCX6REc3om/fxTOP3lOQcXoey9XL3eeK16R7bsOveKa2RDbztimwE/YwcooXUwQT1zSjX
92wVlWEhLyO7mFtCu0P3sZnBAuwAmWhHbOypCG02Q7pCcjDRVIKUAzpiQ+5hUv+Csr2xT6vVCvff
ApEsRfQl8gw5fXRt9vqv7AlddZi4sR/GQmJWnpUEwu1EfPSb1mv5vQilovlZywnkz914S7IPLlop
sR57mzFtl59wrU9c2cYOEYRxEd2M3Cufh0DhqekNO9cH9BOEwyVaAI6oi8pvL35oTNWmDpdJOYqV
lvhMZ5GW+2FyCGsvqV7xy2bQOWtdVpssNSv9fQB4YO9lGWsjZLGbz+mWB99wzuspyEuQBydoPUqM
dVjUK4cjft2y92Vc/zAiEYl/wizQ7MWu2xrCqTkEfa9p5z17vC67KJdIxa1ZWarc+fMc6GOKqYPP
WYx1hV8Yrlx9MlzSG/Z50iJgmLgu85woYcws6KHGhKrRxmGtJCWtRXSTBcE8JT/1W0bKUXysDTJP
tzFCQP5oGHfDdHF6t/U/8l4GdrT0ylRFlm9ArsRhRRdkigQ+BEYJtuw1Zvq97USxuw0T9qRbo/b9
dD/1VuveZh4qJ/wxme7wDxnFaRIu8PohalgNlkE12Dgo2XxgaPBNPG689w95YLTpGXWHUQNPWSxO
eCCqeTdjRnqKSlEORwgbTn1pKKmWgV2mn+CqVOLUzENVnmrdp8ltLAyRX/J+iJzjqiO00Zw198B7
MvdUmJl41RIA3+6nlMAbZ0xinVTWVsa9rO5qW1XF12z2xuwFCQ1m+wrSUvigAqq5vzd9b1ZFzNVY
lSBC56SiuV6ett/7V4gBBQr/aLrEScUau6j79gkbevDBuBodCUWW2UnlQ2F8GeDq1bvYklrxmzSY
ynyp2QfCQSiMHQeaNR78YMZbR+PGzVmVZd/sEEnl5aOpNMzpZU10Xg+bxjYnvYWK6O1iUflPrgS1
2oN9KI81f91rPLaUvF1I1/vy9498TVv4tZljTmeZDBVgaUXM6t56KkRjVfXQGcCg5rDo7qs0qJLb
Vjg1PFHZmPEmLr1w+uq5jOKeJsGNWhCemQnje1sRnbEpjGkhDvpd7j0ZbLiwZVwlLKuSqSj4Zhbj
iICoZisV6VNFc1mjTmT65RNh8SUeKJJM2zPSjc+i2tu2k2sH+6xw2asSxZHC5ZmtCNNPYAT5WYRh
JA49bNbPZuiaycHgrWjvZDc+TlYfMJ7xDBPKqKp4JzIT5hvzNHibncltl77TC1/Rw2++PR6AZULg
cbcwMPv9hmlC6kx/mKMbv42WIXRWjOUt78EuP4N1yHDzjdEz/iZYQoAK4w8taU6UaDzt9e0EeeCk
A4tp7jvDi2sQ/ZvLYmzHdtZBa7AYOX6/rFzDLqG4iW8cI2jEj95Ej79Fa4yZW1OHI8opxDh8w+1Y
JE+V0fiYB0XjfHBGxXfkJrBlE9wLeTDc8cuU7mGU8CnvwtYbgu6di/XfTlpYEtA60lAtwwTrj63z
BFwbZRj8QxmrUXzs53EK0HhOFZv2BEipf9s0Ppe1Gk3XPvwqykMfRfnhX02v/3/2sbSzPzVgVxtj
ol3qd+vn0n3xjBiOJfQxwerVHWEs58U9Tuqu205SxfFpTDMpd06UtDNUWAlGbkH0DwhwOce3dW9d
1pdE2iIBP3tcXXPbU8CmB6SP6bhzZT3p/6TZ5nJDL+z8V+FdGXezHVL6mnEX3zLroPVkMM91IQ4j
hquuExi0iDuy4bzk3urjrCIz27Anbnifma6UG1FJ2mfbCED6xVnZFwff8IC/OlGVMqMFRL6dBA/h
xk1Sw7yzO8EWd2ObbT/eetKGgrZOQBBsU8JmwuOb+PtJ8sdNF9IH2uxUA49Vpo8p+febzpr6oDFk
VV0iXzvHxnLy4oL9WnzomZgXr4GLt5avR6YAyaosO2HUTax7Zrfs4uxGgDpeB8sNrir7GYyBfHCj
8V1J1jU85JeHA8cTdxriEjNCDsOM8s0h32dplbWjYd+sN5SoR19cEo7w8cENp8TfBQYpx1uGItxd
Cfhn3nBAq77ORV7me5uemZRLkY8VY73FKYu7WhT3cEy95olpePeS+x3dItZLToQgN3P0/gSBSb3p
pWq+OWPXNRcow/z+5YRd6c7pswRj/lwpha/eM/9Zxeirxd6XSTU/zKVCi9Uhr7RfhsKP/ZvS4ZXx
3vvvzeSdr4Z5N5N/fkXwFbwCf/8JCa0cBiNPg5vWMYzyyIzKOc4aFKWi0wUbeQKhk1tAypbpGJwV
K7jvg3RKdqLTpnVYfQeOcNlBukxSGPI6ocH4yRh16N8GRoTySTlVGQF0wXjwxbBdDIV6Ui3ffRXO
1q4r6O5AAtd+vStjCx0wM60pudVBa19MyxzsGzcppcGX6dFSbd+5h3/nYywTdpcPHlmc6Ew3/1jF
8zY2cHxUxTEfgXht7XnRs6S9NB8q1nvAMUIZ9pfwqgZevbvR5NuPpRdN8TP5dFSbf7+iNyqk5YoY
PvNAIRdDO/HHMiSIYfFIyuqj7oIA/bwIGckwppifWm3CuInbue2x72RIsnCQo2y43pQOnUtxBPhY
RyAnvbI4FGWoIZnyAzOA6SC4QpqlXhl6kRl7FQ5WcKbLonfVwjSPVQORaZuEyjFPjatQmFr5EBgL
9Knujv0Qp4cO7FL1TuTB280qGw5WHLwDbAQ7i7bz9xvQ96LSdoq0urhWtSgz0AAuwhTRwS7MbCcr
YasWlX4YutafEAO877O13/ZZYQChJTC9EFkBW0z3zbuzE5bZGUVdnUfRBeGrSYLKwGM5a/WqZzoN
PMhlND1TXkxcYNuQ1sjyHtrJKZ0RtH/PssT52DN/9C8kHGfhZyS2kmW/kBYwgRtPUjJu2iiboThL
RMt3fYHicyvdgD97HXC3jZNq9517exHM/XLs+dxIqBIcQDIuzeMftW2FfwGC4MIGcB0OJl42U3Dx
S9n5l75DCPAaTxHWz7/fvn+Wl8gz0DmysbIRk4RvswQ7WzpjkMfWRYLixLU85E19RBoRzWhH6/yT
Cmm3vI3ZKKaV0NM66N62Pd91jRzHbFPPXciL9NqL0y+NtyXeCRMOXpWPB/B1CZTYIoRB6YVhvOVj
Z18jIiLRtjYotY+r9ru7LsJ6NzTxk3tMCsLjTFv0eR2uVdczmPA3TuLZZI7+4JeT+MB8xamxceqm
xk44oLvdN6nqQVEN4/gVqJ2Ov9PVBDM2ODn0D31eQuz7+7dnLxLD//3Nrg8/5QGKPNsOYW2/TU0R
Nm8MCavjSBxL2V+YA/EtlXAoUQbVtULaXxmlOqyzfP8q4l5nyBM+fyZJ7VhDzml61CRlJOxxb5kx
JofalvOpVy1nbBNopoVRWUf5uSr9inraAIiON3TZ1iftALRsk+Kims9NjrTge01nNL2TfnQtDX77
nFTq7iLOQzmyOO/d3x97N0PvOEBgPw2xg91XGpgPbweEihmD6HacbqgAo3gH5NUZvsY9al+GV7op
7jVjxuKD6mwt/mm7sQz3AnAKNSr2KB6ntGvrj+TiKXr7ciza/9t1L3I2RCCoOk1UZRip38YSJo5I
XZB16jzSg3j/0LXFDS+1CUkF9W7K1NyvjXM58jbb63Q2ScEYsp43Zy+980IMhrUWaXFMQSSUR3O0
px07DEfe1I5TuHdGXFnvmRffvOK5ZFRmCHMcn67P+aP6CUidQH+QJ3A0QBS+RNXIDkn4UTvuwyA1
GfmZoP9JJ0CmV855+phR4r4XvAT66rc7e/nmWKwvBXCIutn745vLA+YajrLMsweNzbux/AQROijO
oecFxIDkuWPT63/uQbNrBhctYi7GMMtvynCB3X/vFL39IGb2WlAxrnvXJpsiTrEhXN7ZV0aDkcUz
zRVLCIyS2O0qtDJ1VbU4IaowjTBEL/+ssDRHOLHabMthGvjtAUpXEO1NgxnvZW0sKNl4D3XMiuRr
hV/HPKMBqDYjs0xn2VYOzSO+Ht9+WT64cRRY9+p/mUfKR76E0X4kQayL9+t1Ipngb03CIVGvFs9p
fOidUiUv4FPYHDhOY35Sro9NZUSKWN+UYOrGV6086OzrRwDZmvGvmnElfpg5WhEUjL5behe4FqHE
PmzmEPByStfHzlVG8U8hrWzcijHt0zuj54Hur6rPhAZieiayPJEMx2HyPgL+sI5N1vUukv+SJpVM
kWlePIGFMrZeQY1mYkYu+/o4+B7H7CqOtOu8sx+aERXlXgB57Y5R7qUWCyocdo/cVnYHTWphZ3R+
xqdOEhj92BG7mqZynctZyoi8z6usHWnMZEK35b65pbwS6si0YNJMsrPFwIV/NePfW0sD3UvuBqiM
hreXMA39z7zRwEk7y/6bHKKE2OoBmoT3Oapa9uiEIHCRIdSLbANYn38GJjh79MH0Mn3o+4QUmNhK
VHyoJDXrpTMwGT+s/67NFHJ6hhG41Oyjzf2H9omfrxg8bpT1p3R8i0pgbWSYUHG7MLuPu89RHdnm
AachRIo9aMuhPudFbDWn+vqtlYbPxVlhRrcuFREtxzycU3tv9X5JXETSmIJ7k0+/G+mJsLK0nJiA
2GEXFc3RxGT9bKZFke0Dl9H8HZ7FKsbBb4voOEelGxwzbPnAg7OwGi/odMee7KDA1B9C5Vfqi2zm
3INQUWC1L1so55UpYucFWLIyzgUMt3PVt9GTEglarM36QycKVM3BCEHhkPLC/YcXqaIJvO26gIWo
I4LO+ejkXR6Ee36wMb1Lo96hOx8m+I+7udGt+OGDJfE+M1i15TmfJ7+6S01/xA8YAILgH6oEz/3y
BggekjSLWWVW7Ah2VtBEw96uvMI+cQcoMnPbYGyP4K8MkW2yKtJHSN8VMzM8Md0JzVAyvXRwUvgr
g4k7wDd6yWuiTnOYY16BLZ+A9+VZLLjVYuhBvcnJkaIhnp5nrqkcqEVb5kmb0GZ0vQf+XHF4u9xC
n5g18yg4biiGd1OG/zyuKUc9kC+oS1FEXSuEX2SuCYGPYSZdbEGFiL6hycLZG4pgODHLCZhNIJLe
OD4jezaVXmueq2BSn4VTdQXwh2oaD2wmpXWEDJctAC54FHXC7fVa0W0osjEUNL6Fp1VipOK5eSb1
IM5JHSOPYjs3vSqOLV6H6cFZXp87XJ7zSAKSFf3rguUMjk439OmXOU2Y8m1AelUQRCQJDNhqAZDv
/Mp39c4cAZDDOy4gTyx23AUU75UkR6RpxoS6idswfy4qWxEFwe1cnRuEFfq2ULZCpqhj1WyXbgEX
aJK1W9Z3k7UFXeXfF51o3htjXAOc/7cW4c2E78Pji0bgYi59yJv6P7RnkWtq2vP65fIEtqTI6/hf
pDyTglOfNzjsCmKRcoP+AFJQ8hw7rUnaA6tPa5vEdFf4MxqD8VIvrW091bzX6+V/GLK0dh/raQ7G
/YDtKmPkWfg7fmHiSTrIDuLWUamTbFlxONmlJ0/Iy7YjuxwLtvAka5IvplQ+C8Odnv06IKUsYLne
7bhDh5dkmkLAIN4IOyxA90xn4Y5PU9xG/wx5b2Zne9LeQXVmxS63smGuGqw1i12e1qzbhUnSz56n
tvzgVylQDEYEMyZ9PZaSkDuvvSM7PqwusIaptIk1QDEzY/XcxjMWnR0UBrem48mnb2ERjeega7p3
cibfahL5ZZC90pyz60JJ8rYzK5NFCeRP3rlWhvqSmXMOLDqxQJEQJyRmpnzUXxvejUP/z98L8T9n
lPzgTMrhdC7C5ugt8GFsO6csVelcyMJw5U5HEkzJ6pePOoXmJkGoE55GJyCLADHegCQvtpt/1snl
qgFaXenAhBtr4Uu67UeXwiM8mGZlYPZa3MsKMAJQN+np6JI04CH47TujhfdJU4mDZpGCB5E21Q2D
bUt/EowI5ZaUGY8leZMLf3qxQyP7ADoZPNmqyYHCyJ8MqpjTcLLaJjsCg0zK2xwsLnumVUdOI4o9
PmPiKbYMRpniB8Dm1VMP18l59pFufE97iGlbo6vM4sGorfnFHnX0pfVHa9j1UywvGuzpvRVVVf3D
QhvFbotn/V+2uHOyL9uZIzK9EiF95FOaboLd/BGqX3dLGKHmVNOtydJIepH+Cvdi/vz3n5ARzpuS
kxodGBDtBehu6s63xfrgECXGRBVMim0gqmE5z2J6VcCvOqf8OhVBUjhX/1K2NcnBGinHH0Td49Vd
J8kkHlXl2QMg9MPICa6CvhMRdoOBtNaPGWmx4UQz28Bvaeyi/1SIUnkQ7XxHHNwsr6Nbpm8V3OIm
IBHDINpj2iyxYdVxVWWSAw2LWUg+xwZzkhs/4EV0kpd+jEx2aQmI1m1EO2xvKVT7Gl5zXYWb9Oqh
XB3h0EpZcHKMd803YAWlviReMp/AafPUx7TcKJWLeZj2nTcL994sMEEz+BGLhHL1V646uGxqrQw0
EDOPD6sYbSTyGksH2LiHoK41Lp58iHLkCpR3m1VCJpMgTLclA+rv3F5jtPGuxEOsGQpxnGewno1T
12k3hs1B2G8Id/X3a1eb45v/h7sJ3QIBDC3409DvSCm0BcKoYFa4rzMkWkzArv190kv++0p2XFve
vovbH8KRsL/8SfkQ5A2c5wXN71PQuWN1XEeuqHMoXLmwZK434COlYvLaMisgd22OsUiYvdwak5LV
FoAymCbRWTvLLszPU0BI3hbkvd0ffEzXZ2PubHEMUy81WRSDdrgFuY8i7r0b9819i6PEDZH6L37R
CFvem7k6AH+iGMtZH1K/pUzBuWY7x6qPu+x5xPVmQXYYqUgDP50Q83C5/c3kF9m5CTius3e2NW/r
kcXeYrsBmyXLR43sL9OzX+oRP2axlPiROhCEQRmEtniy+53DrvJg9451b5QFOCM6LUefMhwC1TOD
lXG037mMP0wmHgpU5NbMRGzgKozqfr+OsQlnHziOd5BlZfwgR1AZ+9ZrygdbJsDyW83I+eiPwFUe
HHeQwMO546oeZmOE6/hmuKrrYrNnnrIyFIIrtyZQDeMQDLSchnE/O/cjRIzxLkYx0t8D5x8BlQQ2
MA64HKmn7yPdtM03wJ1V887k7E/BB8VHFFlE3AVLv8mU4c1HnOLESIYCYkA2ISs2F+09KqURdZ3m
uQYAqRIULNAvJu4/Pxjaex4qxGy4wgq11W7rPDQFT/+2Ti2yAUWm2sU9JBZmmFXG3smOGs/a8UDJ
+kTowYO7lPoXQZ0ljl7ZQd2tWmXWn2AuR/ekviBqlLTj/b1HT8+wUkYmosbO6j55hHCwBvYpZPJj
4RbFq+4pmi92FY3NrWNPr4lqky8eNsl2g3GpmD9hHqU4gtUTyNvBT/WNO5WUsdGcUt7R//XDvrOK
YAKOjgxl4+aNeBkkXAD4Em0X7pjT83FSk3E3Mi8uUAydX+6QzwzjIcwjLhCyqV3tJWkR0bZ1Yfwt
MVUbMvNSids/DjiIwG/63seE/WZ8Pw0x0k9LcPOcUwvvyT0FQcg7eCxN+5DUlEoxxIthLxPW+zdd
q0ayqVsTHYBdUgye6ywaCNUjLnJXGACItkS4UBeORjuIF4ZolEwI/VKApPimSbJtJw0GWIXpv6Fd
ivtKx7p47KJitjEWFIxIZxBkZz+LiycrSpnCtE7n0gbPZYi9DUHw93XVVGmM6yeD/3XemSZarae1
1lgPZVR3YbaPTAGeGGxX0J1LRxXJ3SoWJgBpJnfPWfBKV710cvWnaJ84gG+cBliTc9YgGxNS/w/H
Jo5oX4y0eeehEwYhhyTgPPRB2VM2jL481H1MGhTsl1qfYSTKR1BEYtpmkz8nm7wMJ3mIh2qUp1hT
6t1h6DZ2Dk1oCTSs1a9DZSQU0pQW+p1Z6huXJdoOJ/DY1aOSWR4spre/P07M8XkdGsy88y6k4ef5
xddSOpJRQurXtJmeozCaq1Tgi0gnP6lfE5pJ61tQIHb5scrt3zna/6holyuiUuEdiw3MvCrtfzlN
R3C1ZUYqyLmmrUhP5tiFz8pXTX/TVvRDrLxHyP0xS5ezhdb6P4OUn2LTDTzIiHzMAvIqq/OFZeHN
CDWaQZxKZ5TjAZFSUSMMc4zaeOfotZaj9dcGCVwkFkfYZ5h4F3/xG2f+wjOiTI7byzonWRzd5e3Q
oEKiTfJVeKiNlkDCvhTkTRLV2/CUVWpID7Q51XCswzoie7ZzqWX//nX+Kd9hl8+V2RbNAbvdtw2C
I1O3VzjjLqsFnzCZofymAx2ml4xelrGUEDHrcl902dN67K9yghWbtqLfm6t3wFR0qmQN1sOjIDMo
eUZo2ic3xMGlzoeElw/Jdqouxz05vXo84Dvtmy+ustrgtS7FPFEt5E5NXyaR1oAdDoq9DCT3Nj2k
qo9//+C/rwm4teGKYG5fKlvSAoK3fkSc5vRqqFQuzJJZTQUDvd3dbJdMn7DdvE9G+P0OWEC5CFZQ
bOJ8tGnG3q6Jvdlp2K1P9iW8snEa4qmCcy5S5Ah+NjT7FuqKdxJXBzMHPj3FiiNCjZ6Bqgy97NnT
ba9Pbqvwo5cY370z9vogPjQI0rDCLfmOynOG7kRa1JQ/AX1q8heynOuvVRJnyTuD/LdVDboFFhB0
ldQSLpvp5f//5TmUlHBYqXSNMheH0n1uq1mcJboPKJet9Z0QucjfJsu+9ISuhkkw4rxwev77rxj9
cRVEP7D99KAP2x4fd1mO/nIVLWkRAyza9kbqrvyO/F+ol8wmEYBE2Ln9vI7nwrD126N/xZ9C8Zr9
W9ZlyXSnrhBqaRouk+64aMXZxPwDlPOqaVy9ICyoqXccPisY87DmxuBAB6GrmsZ0t2mlO0LDSR62
z7hM2uKVPMrmyGbf1vcEPvAFCPPz3HiSN31jEL5wjuUgyNBM0Plv6Xl5ogmJhGVEg+U2/ca2sF1n
2zVAoW/GKiIdVjHLsB2dOAeLw594oiZRLNYnx2PrC3runBEWFh69XBNvx+xepnK3CnB7oRZFhl5c
B2nMTQKwHQfVtwxdcbRFaOj1d+Gsnf/KuCQE3XHGCr55gThzj8MKCdja2ZhxjtuHQxXptLzaaSjm
8VrUV5WR0yQsRDpQ+NUXEXU9NdC6UDcFTQLPFP8JBq6axcZiNznegBBGijlGUzqfFiPRp2BySTXm
fcfM3dEmVEc22ZP+xqyka+Ctd376acQl/3kaY1kfVspTFxqpsU2CxmxvyPqMyA0PpTAh4wzzmD6v
1xn3DU3PTJSbOCrD4ExpJt2rU6bEApzrNVVPtbNGVY8Pfqft/p3t/B/vUA9ACG9OaJscN5wpb96h
Y8PwfFIiPrAcrLLnpgU+RISIlfSvhL957QHlTixf10H5OgQnHQ0SlOibrn3oyMVT7wyF/tjXexYX
FXohnnMEfyjJfn9qJiOcRlB8AjENGeuH1f+M2NKQe/x73ROOnArnHm6G/3z0X7a9VQ3pZIcaLL39
mW/cSX5EfT6Ud6tCMLkuk3TA6AOTbSv1tnaId8TdAR7oJ9ETSDclhGSjzJB4QkIMVurvh8EfaioP
+hDuaf4ANFXIUt9U/wPgJsdAKXlcN3R+YDRfVqhiGy7YzGFqmv5SE8Jr/1xkC443RkjXSQ7D2pDc
sKjRF53CXD5qxRHKvgoDz/mdK317bHGlqDXAuwU4U1FWvbkpuhSNCDac+ljWc1nuB5CZOB5DgO1f
DKr/FLUZpMEdI6M6OLKBmArorZPZP8XYHpNNM7nWTV9iRebyAPIe+8K3mf8Xdo1nhWCMB4IygEWK
UaGBtXPv3ffZn7c1erVlvg7/lA6bv+n3W6gsQS0asFGPK5Ox8glT3mctLKwztqo2+/pzqOJriIRY
X93geXBrYz6Y1JDJLsDX9d7A8e2wik4IWo1H+06UtvmHLLdrGSKlveCHk4KDbu22zXoIkscYvWb+
Whcl2b+bSXIz7ycEIx6mW0w6cVaI/QjbzTnRn0xsR2skWMh4r7vO6Wr396aWt9e6SIXlsYC922Rk
p7hSWFSlEm7oddGRKBw2p/mqfJmiEjfddeDJ6Xd1pwbXpWqEP6nDUbngJte/aN3kDWPGxKJjY09G
y9WvuroV/QRZ/2UoIRFcJBgajkhbk+VKfo0Z79bjg4NG83Qh5GBj6F3/hXUpNPWjnz96cR87tyQ9
jOK5tkVIUyx4KWyrpm+bu7mAW7pZH2iDAGVst2pikbeeSalBgfGqx2ThAXnpHCc33ViL+LYBgxwf
fAey8aEgzfVdyPlyGP1aO7Ppxr6x1KYuxZofvqmd8VZ2Ln524whnc6o+1I2anRc3NwGh+aZm9mtc
J0irtWv1cPmtk0UW6x2GYPuhlfxDM20Bs1n2WDAh2aYV23V+WxKW3B1UnrjTLp8UywC093n3Ic0D
3nXEBr8rT8P5+0cPg1wIs7Tp4y2w6IeX4vSXqqUflEYRYyRnJLVhobctkZaThS3VLPJk6y689Wcf
PpZ/4Rlfdm5r2yBFwJccXcFDiAG5x9eVvrQdfpv1PdJVTI4ejIQW8kczd9wyJWOJbzmzaQwEURO+
uI7VthgtWudLDik65O9bYCD57BBtCI4Fau+qIc1j6HcvSkzdcL8y7usrmCOa3OZrhprV31MB5uNu
vZbUj5hukTDEdnAdu80eMaon3gH0iMy/3PvenJOAh2i5rAx5wvScQ2Ftdk3L4mgfpsS/7Ejjhgkh
pekMTyvBDIU6hzfvHxY48fWpMeeUGzMIPJLHgth3jB9M9bW3J0BYZy/4P0kgWi8nz30dv/pDstyd
ecmaMo785Rtdl9rr06nHlC8A3iNb+NwN1GlO3DaSwLRNr/6IlEPlzwGBw9ONWQ1QkPaeT/DWj7VP
WClRQWsH5MDOfOBDbw6G9dkcQ7f6kaeLsmr9ydb+rfNwuDF5RGG1eGWH6BIJSuXLNBmx/FC2ilDb
q0BunSxXyGUBz7VLlkavmelCWs2wuH3k/gznu2Iys+KrOZR4oTt3FtBfk+y/JqmC6tGCq+IePNP4
zDAnis7rSdW6aLJezSjlx0I9FQ03XmmXOOSv0Jf1AFtFe16KwuzQZ65p3OGmiHEpk/XL1az6Dmmw
pMdHNMD8SPE4fWc3MpXHyJGTc/IrEp422L+xGmycoMX55uBOOwP979tvg81U9hkqIt6G0kkDklXA
TP2P3qSsUl2e5nwwp4/rln/iwdAHWauqJ1XnqlAgTjrxDkE2htkLaeAhs16ToJS71iVSsSCNiqHE
Z1tIzrRVuuHQ52mCxzD0nIt4WGKdJMq5wLc/gYf1z1Ylmr0/2/ZLEbrt1hkJWFcB2YZJ7AYHUUPo
pnZmshPf55Kkgq6MnP8S20i3Pa+SvWwITHbCJmAH7Hj7KjfSmzLTzS0bnXk72Ak/Te4SFNYQgjUU
3kDwwpCrR5ZJIThAr0/OeFiTfRF18b2XBf/NrAcPZdgNrKDUcz5J91stDHa8xHa/zIkamT9G6tJ6
fnyTJsq8M7KQTQckKVjoHdyIuZzvccqnh7YPxicyaeXWNLXGFWLU9bjF8xfcIRfrdmNcnxzZjHvF
H3YpqmzaDdFoEs8zj9YmSor0ay/K+RJQje8cMLH7SrvdnZXOqY+HqXE/21NmfsOKKbdk+EZbEzMM
+xQjvWtki/CoHZwb7Sj3KCwe5c2ED/nj6Gp99tr2AxuejsoduMMOK7u4wSWob2p8oxCY+vi+47Vw
1FVcUqSX7l4ZCQH3qCrsTWaOXyWvy21v6vApbg3x2WUSembiYSUbZijjNtawAEZnNHck+eqHvjPI
f2XwFx97Q11ySygyqIt0j/lS7lhYRuZSppsns4P7OUeabHPHduwd61/3Xw5hOMcdiP2LYYvxgJqu
fzIGOz1HpNIezUKZO9yQn9qyTh7CtMFF6LBM4Li9rY3ssZzH5oY3mNrHQmOUDzJ3htU5VwdTo5ne
pbWPiAM5zbjvxph0gMx5NaFyb0EDZAfQQMm3WebF1pAWCTO1+s+MC0WcA1AXEVb/IFcyNdGq1BIv
5FKmeOxi71MeTMnJ+3+Uncly3FiWbX8lLebIQg9cs8ocoPOGpNPZSSQnMIqi0Pc9vr4WxHhVEiNM
emmWOVCIItzRXJx7zt5rK7G2KU1YbTjPne7Vc7E6bTedVyZFToRX3SGDQvWIzLbpD8/auiM5ujd9
PPNp6y1z0bDsYHZyW70N7xVyXYm3yFYRkNKroeRbbfBDiXBjA2nl0OekqyWsb2tnspvWGAyMa9zu
oepZz2iyYAUohdiLSnprNTk6dqlhuqHVLORuNyOODV16rjI9fWDrTdjY2PSXEMPTz6k0WDWQb7W8
0EM1AnAxvBAcrbmRVtm7Ev2wRyaG3Th9PyCIt1h5UQYOBeh/aMfwiEPZs+zWuqloD01eTC/6lhI5
cunKc+ZzVRA4bisRBZEo35Rhir5OiX6TZkr4lYDZ+WwQiO6gPpofYYiVEq2bSfiVYkz150HO1M9k
dcPTmsRgOtxf6b1FlO4l2kQE+L10G6J69EM6CV6dEcg0xNa1ZIEc3qv4dQtUm5LMrLhO3YL5tRFE
up7uFsmsDnYuZSe0EM0OOfn6SC6mgZhDyH47WusD2oX8wsxFyNNttrijZp0pgJRf1mZItKFUi71l
rvDnUwNNj4tbwkqdMidd1rH6vvlWRFZ03Qvg3YrStMciMj/pSaOdNSqSvIIYoOM38RGuT649ZKub
W+HiNdpyBwcxfKJum7nY2DKJOO/uqi7vziFj1QNB1tE5XuSz3mStO+Qk4qZTjRS36xVSBFG9dFIE
srBcxejmatbtRpv85HoZ77BYxTdab77Z4zKzHo3iYITGsteA4OzDgShlh7eYBTA8n58zqwzwP3WX
U5LorlrNyovZKKvq9MM0uggPcxcBRHSvaXTkNaNqE6efCvVTY6zKKWrk8aEUafsgeFPfFlqUoxlg
tnOim40xiDTv1zYvyx3JntDCeAyI6LAynDoCvqfJQMI2Ks01knH5PGdk8XJLmrlbL4Z9r8ZmFIQh
3PmV5YQqK0qfRdSvn9cayfA2Yct90SgGdxSqlkdyo9Hd6gVLYR9bqLil6qDjogjssp7uBtO+spHy
HQiHbs54+vtrVPHprl8p/rm5tWsDNaYzj3G9I+1pwQnVWuNlmhjiU5YQOUJbRv2EPB/TFUam1wH+
8IE8gerr0BFdbzVtBTBGndugtcrSreUhOeGW111TWuyA2qR3cS02AOzjsXfWKUfUrRcvRSsXl2kD
PIUGmpAupaXVnWxk74TiP92p8YREV8yAAUifPw3oAMjaicVVGcXRZ71vBXAWzsgAPv8pi9bGbUS8
7ngalucsHTOiv8vM8jMwgLLDk4yXosit1ylXT8kQlk/lImswHSal9cyWFrlLeam7xTDEHloGAZYf
w0GgpIXyYkQRdV0omX6OloF460hqmWzaQyc7EJw1GNeWtKXyxMN1puX9Y7M01U2eIx3xUSAmEduP
rA+yObLvwKTYflUP+zKs9F1INfNZRqJsRNro50thuZM9o8VWauGWChnlasnCzmuyvuHt2O0JHlw8
1HHVZUYt6gxaBNVIyYqAlw6x5loeiMKMXT2GqjobKzvJXkFqhwdux3k6SaR43CuM9nonRO1+kuoE
6BMOQGTocmM5KfP0XTH0T0Y3DLsB9cWBPoTwSxFrmBfIbMri+mlmiUEEuaxeYphEbZm90R2VYn4G
9GheUVOclol1gbgIKYAzcSAsHTxOY1E6U366TCa7fT9OxQs7GQZrS3oKKc42/1/l0wFfAtHRMJrY
UHmUAJanmVH31FRhfiLHSXbpLeRX1dhJJ+7LlsqnnwenN+HUzaiTeMepyebPnrpvqMTKnW0tK9m3
UbiBHlHrLZryakSp/NkspE+kbD8P1UCfGbgKUteprR+GPJ021d0Y+4RRli8Z3rM9tat9o2eVeU/T
LyH9JmuDErC4E1kzO4K4mq4BtzGSme3kFTWOsROhAlYjMTY72gIT0lZKAmx6szwxQ5rRFWz8Iq3g
/RQPJ7KZZOjKhXnBiL875RApL2yCT25FPyqBaQ256mRzK+7IfGmXfTqOyZWsR/p5s3Iyf+k0xrQm
xi90FCW5gxQTpnGUmMRvIMxyWJFTzpSXs6IcWn1Udgs8KBLH9ORWSczmBL+p9pemeUpga3hNgx6t
h7Dj1o2Qz6q5yDddZbaORHrHdZspOOXjrOERYRnRYGM/sNisVynhP043Rk8KwjgiQIwEVUn1bIIZ
cjrwKy5BUDl39EL2FtvIrgmLAPLH4EYGSCc2XjASbIgJQV+nEHu6VRkPSVpTe6b2egedrnhVzFZ6
KguZL4Ct7SLE1X6vwYAoEIoglUwVdggl6qj9QLLpY1gvyW5gWP4saGZdTUYzXq4JeCT482VgIbve
wigKLHElJAYXMojsQ1AxsVzbUbsj7YTlLAmvgO1Q+7FTfmhw6l8VJJOnXA5pw0gXjOczA/FDmBq8
h6fjqBP3JDUV96mVXE/GUj/PJawG9PXFY6nGBsU2dUPWTNk5TiaymTSeFcsmNUMQhtKKUb0wl7g+
rmvPG6zPrwz2Up+InO2OsqSVHlW69aVBb0sKQWicxjglJVhKuhfQDfmTpMdqyOPQSvDdZEHUVbQ4
q8EHbmaN/n8NaH0kvdW6XbDAnVDnzEBBJftgTrZ92Q5M7CtNRZJbtOuFanetUye55ciW1l5ApIf/
luvkQaWKCdm0FN7Sla8yHKFbs9RlkgzVIfQgfS2egHcP4x1L/oMCSOOYypLihe1qBPZqjWiJasRM
9FC9ac0e28SK8dV09UXEIkYmX132Xq/2XENtFA+FOqIhToA9kw9k9EcF+ZJvIaieUMHK9Xml03qf
qRYGC3IrXdFItQ0tItaDOR2Wa7QU46Uct/oOJXo9PK2Zvnohox5fWGnuFz3VXg2N46jHVRPfZkNh
BAx5Gi8quk9LIts7M7Ewvffx17qJ+od8LtIXVELC6yIdQg/BFy4qseRgTYXkA9vESrWENe1Ci4wM
3apJnFtzc/FX9G/HWCf0xicbsrw3slrQGfse/9dpMu8+NTGZdxUjd+2t6CzEWMMIhfC6Iq1eXDDo
M3uEExnA6Ggc1MpBDMmHx0CbhLtWZKI8vTvbZHQixXnK1kYOaoSqBb5KDFke1sZo9OMQSZk/rakm
9hmkahKy6lxJvF5PyNMc2CPl9+/K9/ee3opZW7pIULpQ+2dpagcEdm83fBcvinxPDkb1oKhdSjC4
1ErlA87WZXTmBNeJX86yXX8qpkW67EadLXUjUO3dtqKio9LSDJwfaJ7QDtASo2pw5azisJLtHO0S
rY/Na6gYQjuGGbOQg5Wm+VeVc+S3Hb1Vr2qNRL6ItJlz9m4aiLhT1J2KtKI8vTc8EzuDFJbVDXmz
m6uSzhGOU1qUhE+F/bHSSrPaTXESlXf9TL/8WuoGPs17j/VdhmBFs8kGI05n6Xro+pxuLSrBEvEv
czTWc9QDWhB997Xw9u6fxGq34UWyFNul/N6Eye1uBIlkIwjlJBNo8/iujp+/t4/W7zTuObf/t0Ey
GzGFnNTScL0ceavqe7NYuA0GeV60I6LA0bx+d0YIjCfqdd6oIKNBi3xPq+tTU7owp9Yq7upVtloi
VOrZn0Oo8UYgw0IvHwyUqesBd6uWep2V0Ixuv3so+++X6P2q9wRXhb1TQ2IrAsKK6TSRYrV9J5HS
nEtSeXnZxuvpacPxzRcJdc0KrxT1JJn1o0mvSEqWrnkrYvpGNRX0TPjHRrDYayjt4y24Dp0d6Ap+
27uFqCIE3QCkM0wYT969Af/h+AQ4FGb7bdajgWwAd/Rz/7RV6koaaBr+CTeENpIpV9GW57IjihV8
VwdMrIZrh+rnctTpN1zxSu9eE6tp1j05Q4VFXIOh1cc/yTGUzDJiTkHbEdtbTgP9umVEK+/xstjx
biJnvQt+8yW2D/ljX5txP2YyAjw3yjxexQ8DdCIp+o6kHkFCoQaG2BVzN4pzDsTmprLRVZGgHU0W
mubqJVZRkLtMPVUwK309GV+msZaEioy5HpMdEffd7yAn6l8/nkG7Y9P9sH4jW/lwjqdeyafMtsVR
KxLNJ+VILi/sSbUyx5K6rg2W77rrXrW4W/CoTKeWmHbLyU2zx7jXhoa4jPRIqJdF0tTzgYzUMD50
paXIkUPxrpk+rQRYNaKsoU7Rf9jM/WDn1vVyVbVJDyKkZdb9koU0Q3596j86pnHy4qHbMgg3HZH2
UZmumQUIHQvL4PuT8N6snolsBXjIW0i6RsjE05pDFzD8apmk4R2S+18/Uf27f/83f34l44NbJe4/
/PHf91XB//57+zf/+zM//4t/XyWvbdVV3/pf/tTurTq9FG/dxx/66Tdz9D8/nffSv/z0B7/sk365
Gd7a5fatG/L++6eI3qrtJ/9///Ifb99/y/1Sv/3rj9dqIPaa3xYlVfnHn391+ApjfptE/9ePv//P
v9y+wL/+OL7UL3/9+beXruefGto/SWRAkPbHP6a37/9FVf8JZBhbw4ZCYeT7xz/g5vXxv/7QjX+i
VpcVzMAalB5aNn/8o6uwQP3rD1X+J1qVTYuFVI4BjKn/8f8+zvn94Xy/Tnz9P//8YzgDDrifHmJy
5oiJQNyDoRVkDKLaD2NQVIRM0sesPCP+Ui9sqQqdNAvpwCbyHNCLWF1r7jE99tMDnMITRqtw2bVP
wLG83DAPyVRdDvILw1OKs+GN3KXJETFls3nMiiQI1nw9AX94xgLrhMmNUCE3LtbkqTKNQLxDhVd3
xexFshEiaYbeGRY0bCwjfdF5fTjWKiU+CqqCHg6RyIQ4GW7HnM+12Qu6uPaiJH9ccdl6Zap+jZYF
wJ3dkuIQXXdRf5Gk1SsWYzx4i5Q7q2ZFhIrdqQBSXMoydhet0CgR1c92tbzqQK/3IrPiE0bv3O+q
Mf+Mb7IA1aEM+xQeTHZOz1iJIGhFl2vB6tB6diYfxHoxZtGtRJXJ89/UTomG1ZMpzf01ih4bWVkR
vJDSW7wKQIPWdNTynaUeFl24QgvSGNfVtgPVX4esrIMiNnRHxuDmz9pSkt1bkuHuR9EB8bXkSRYF
z5RsNZeJ11uiwH9NGaKOLgRfraQSpcOXzCgIm65S9iWdgYE2mfaN7Ov2OmJ18JgT6Y9USCBH9A0E
lulEMcmYjaI1ZfpRfE27DmtZFKp+jzTKWfQ12qkycC49HFu3ZOUOwrV6HYfZ9taoEn6TsC3olib3
ZrNpnFY3Jq+2TSIOSznB2tJN/lSB7RZKq7rh2DX3pDOn14PdWbt1xpOWSWN8mYwofBWq7aiZOoAs
+ReCBwuHJhmigBFKmjrStF7DMX80Genz5CvFCTqPesGr9Dkfl9AplxLhVNMvl9o0Wz6sty8KmjYw
htZTmYP+jSKm+UYjVB+/3Oxa/RAHam7ccfESt+yi6NjrsHKsxpz3aO5uFoMQB9J3Qr+Bq+GOxlLd
gUiKdnMmHgxMt4FOHwQdkkrcxFDqnj1N3XGdkvAs9yHWb5gOF6U+RU/aZFj4v9YZt7dCh6A1NuFu
MSQvgxlZ/jJuN/mQ6bSyaC3KyN4cDUemP0RI1FLeOwfQdWxcx850pcbW2L0WkTtMiw5ujeyWcEbv
jt64dpJ64PJNWc2cZIhQr7DRSVKyZrFeNOO3UCTjVWFqsLf71VJ9MlgqPKcyw38rSJQgGNErU6Ou
DOXVOb6WuJB+ktH1tSUUSlmC2yNbkTuTZW4FnWTxvCr4OnILZHOHQivQKUgh/RCD3MP/QTKVIWSL
adQLZRXuIPfdTrXy9oK0ajZUqQ2LMVkG1WNtnNyqarOA80BLyFxzf4zn3k23wEMbztYhVtWOig3j
4TyEkd+zUTvMEOpwb9QKwZFFyPxQ21p46abRoDeKzg0lsvYJV93bUiI1KWTtBdtm4rSz+TnbcMNz
pVhuYiXfLD3qPJpCgzthqMEpt1yXbS25uhQhpm4L/RRbPMx0QicviqbcJQIr9ZFMKk6SmPZuqSTb
G9uqucqrXDtgHV88g6YOqWhz4avwYX3qlQEhG9niZVXyqLBZI8w4Wv2lmDL0RjzCJISN7KwQ++PB
2vgCwskyC50i35h2eAvtkpbSnibACGZgfbJ19OqpLiJPZkoBBa3NuKht5KHcqfy27qw9CYdm0KQM
QH94vf3N++PnQuT97YFdgWYXLzA0nB9KQImoNcQJbXm2hHZRiMEzeBjk2vaEVDyEaNpcWK6/0R5t
2oL/Kzs5JtqjTXtDbg51EAR2/v4H7cGg0nZdzW44jwyhXNIx7VMlkxqk4aI5/frr/Sxz4FD4/jCH
WiYmXFgV5gdx5iJZgutvaWe2m89NuQT9Oh4ZGnhQB7y513a/Ptxf3sUfDvfhbCrrELG7s7WzlDAJ
TJdHKaaNkc3HmkP/x4dCnqCgWQOKhYpu+yg/nESt6jOsuY3gJJ46ML3dKdVvKuk3IKO/XCrUeT8e
5cOlAuUUVo3FUdLh81yyV7mR499YZv7mElHfcwsCEFGxBH34IlWlDzH2Mvs8tzb2l6OernBAbmT9
29w//fqc/c23EdtNgK3Gkgmq+JAjZZoSs75EEWd8ZWrlJooXr7/RJP+sANtuOAp6RGA695vQrY/f
Rg1pbUKKk0Bp0xH3KAR+/RX+5vcLdDsUlBxke3h+vuzwidgfRGN60ybpDeXF59Lqbn99iL+eJazU
/3eIj2fJmIdE6hFo3Sip8nlIxUEky9NK0+zXh/l43VkBVBxHJidJMeCKbB/jhxsYJ89aTS3Wmbgm
+Pga0ztjvCV0O+k3EN6P34cDsdYIPGeWiQXuuxT1hwMtBr74xY6Ss5UXJEK/SMldpv9mSftL5ggH
ESayem4sm9v4uzD0h4OMehuF3BXRuUxx3QzwbuVzKm6S/LKUx2NhIXYwYPyHn359Ej/eDrplbvsL
lh3uZ+jRH05iXE71nOHlODcESr6V0Dh//fs/2EYINqMpxAF0CwoJ+Bn7wyOTamMSK1qbn8uKSZkg
Wj2KAqHcgN/1BpskOvUwUT2Lc9xqnjz9rkWh/dwDeD8+2xryDVUCqpAw/3yXJHa6LGucpuc5WrDx
j2N11WoZGgh0Ma4qh4NfLCUxx2Mlo39h/jbSsXlmnM0sR6oeVXnSUKkblas2qXFTAOE+gE56Q7iT
nJNKFK4lACKU5KL4ymjUri3xxu/iVWET1UxMQhNK2nVDNNaZrfmkG4fX9qj0zgjMLSDQydhXqjH9
5rX111uW+pf7CGiWDgn9ozg328DIdWMl50rei+YoqpOSnX99Zf/mzuEQLBegfCwVbt7PJzZH8gKF
KWI/dCNqSg7vP/31vKzhQ6no8dBEyx9uTEavcyymZjhP1erY99ZvDU1//fw/H+DDawMulZQr2wFm
GdqBU/e/+QKsedu99WOdAmcSU9Qmkyaojl+4fYQfnukU+zcJMY11TRDKAGelxAKBcnvfY4XcV/i9
PGYYGQqvLnZ73ga7qQNDh2UVIYSFaJIcnCi7YoPKDGD0UTGGzjqKJKiT+NXoNPMsQjEc4zwNUa9O
6pMsp2AjZrJJvQYlwaGltQ1+sW3ZpE/qiY7R7HZDsbg4GBgqdIZ9ETVQRZxh6Cr1YMg54Q+clNNY
9cV9LJIaHTKeQTdGLA80pNiRrJtORwuMOEbykc1yas9BOw2yO6NQ9RhIP5DuOaJEKbqodEZKYtMV
1Tods1XPA60raorgmLhxu36qZ2Hsxpp09FoW/AZI5ycSUwsvI0LBrWbcoY7M4utkUx9+1mK6m6lY
mh3UuRjIRUOLgt7ztc0c+BbgZgUlprOfzWzoAGHUYXxp2mvzgNmoIZa+MI+WGbU+A3xBXPiUBwnw
8y8Ja8aRoMXBw9OU7Yzctr7iDoaM1FmyR/647M80HxgZKsjRTFs+2DZ1vRRppIHZy2uRoMbuyvHJ
woTr6fAjfQHi1SXNsdm1KPuY0se3slpvkKPM0brZDNKatELmaDOY0Ujy+mbMDE/VkBhUDaB3ei/1
ldxJpc+MAPCJPXYuuxzTYTyEdTLX11OTjGXQG03qDMgX8OIuzZ6IzXo3JFbPTk+vHVomw74as9hX
am1ChEB0iwPUheZML1tIDDNydZAhecLO7RtE/hwgndV0v5b9J6WXWxcxWhaQQIZzl6G8gzunP2CI
FhdKPuiXSjvJl605Mc3OjfWYAFsiHDxOAuyfNX0d2WaXK6Q0kEiI1t/Swbhik8YIsJDpqMtZdYvR
UOeWGfQ3i62f7sd2O7x1xfqInjg8zHYLWwLR/eUadombj2K9rRixXuChmb7B3fgyFkrryllrBp1g
HdaQegacaOm675f1JpuMDLOkGe8Vwgd9G0fitU2iHNfU0q5pVJiH1Oo0gHpmhxyzYasV4e8uDf6Z
KKJPAixQsHTm6Fb9HKNds4pvwtaIozAwthUDUtkYwBzh2+RYrUqbHzNsAZilyIEoq5gLnCLgMXsd
oneqj4eS2/d2BrScuNgVtZt2HE1oDvbqMsooXDMcoeQUUe3nq9FvAmnJybPOwt1jDK4SqS8tbEy/
1DBW9Xrd7VHKtfx3GNic5AKySBm9WSNJ7FoFFMSwi21JiyzmuJU4lIaMYGwtPaOK+kMcDdVJmsfm
kOnxCC9qMfYZYqwDG7nlsl0VNoq1oh0UuID8sIk5Gkyft7Ym4JptJOLo65J7JeEJaLj06UI0SCoW
ZUCnErWoXNrcmaqaLkBdAZgxC4Uuy5Icmw6B1hAux1CiWfdSmA/0HU4SDFMX5V11ic8iusTPRsMH
IRGotIg2XtrBpb+3J8NDUeLD1t+2yFPij1r2lZLprtfMXmK1rPRnNZpbz+rGh8mEGlaWoXJgkJoH
IEzS65Wo7H1StIOjdEt3NMDc++ZE7GxL93NfVGG9y5emvxqWGn3YhIlzym3kAxJJU47U5+NNWw+v
S8F0EmCOfaaPQqsHXT8T297yks7UrhYEcwetr2T0V0O6BfUIf8rRVwAqQGZVtqOXwzolgSWZiQ9B
nBK5bc/CpfSS/CKZRnex2jMUIVbVXRv3gJGwq7sEyfBYjiI+VGZT+Hle1AFJ8FDaaE2RLZJVZ2Wi
n8WQI9+XsHKuxtFYg7hpvq5pDXsklaSjlsjsyxOROZVSieNQhY+DIZ6XXH6ayhWVQMKoWoFvFBgj
0tNyLl/VUUZxqOqrO/U2a2OWZ1/mpej2Myj+G6WZxrdVjrMYnbEOmYRB9P24qV9ZBZuDFuoGmt7B
vBhgArjQGXRnYmy1WwRaD0SQfr2CK6BQuUMFht0/iqygGozkQKtFdrut8TnEgMzidZh9jOVJMABC
O61tAo4AILaLjVo8keeCxySNisMClGGvmzOyj7m3fLMCxR2qQ3qeTMn2E3BT2PJmBQ1CNCAMGgsX
Q1gCk1XdHHh1itpSqq37qYa1wvSy23fq9uoLWeNcw55oTktFz0gQJ5KT2NLEEs87wVn6+RX7axLk
cmti5dayO1GlFLZGvhDXqoTycYWmcOrzM8ytLKUXak2vHRS2e8SnAJRSkkNomd42crUGGnTGQIn1
1VHi6W1jQmKiLsWxTYsKBJYiX+nDiFsBPYwLOpT+dRq/1SLl1jZXojDCUt5LMTLYAq+Vy8szOc+W
9qVKuuirOk6ou7uwu7attPqSkoCSOjGxEh6iufpkpYiEaRHmu0LD57/EquJKypRezLa8Scm3KJgq
fR1mvdAYe5MF6BF9ld3Etrlw7pj0EWezJOiDorbxwMAkO5Cl0XnBazE6Jb6JACQWNgzKA98qtdzt
enSujWitXd5VKST1+JU22OLomLCPsK4+QwpUrsCkf5H5Eh7KT3rBC71gZFUkRQ3IgYmsgh1a3ek6
zeEmyXlvlzWhHUZo9jegCQj16Q35pCR9fmHLUexjZFlsJD2FcGSdFFTHKnr9KJHv5ZGmKZ2r0ISf
PsrdzYzc04lgMZ66kne5bWcdcWYkD3SDvPEaw8K3qjF5BAmVHoqtEVq1Mb/aUJ9lsh8uYIDabkPD
3k/CSkHBtywOWi402uPQks+Rfkv1sH0h+O9t2v4/GZBb0S4fQWCIwSW6SFwZ0fSSmgxUlNgaHHJe
8v3cNvnbZoanliB4R9HkVz2NX6pJk15GdszBoNuDL2Wyer+YTAMHo0QunyPXPkFyZUoCs8jLhRbt
Rx0xjtWDjkxELLsTXnk3sRfJ7Rq18jt5zD2bWA9n6MblPOTySwThYiIDqP2iaOubbpTSASZg2zs6
IUMuE+zkYkZ57wPSbd3JHL9oucV3BlOIeQDzlauSeHqk0T+dTAAljtoiyi3ZL6WeVKN+FogJpmg5
aUxhehkFsP6pjR7tSCAkh68ksV4606jP1zjOTC8c6m9Ssb612MhpjHaRIxNr7aoMky4Qe5bBFiHD
ThoN91JNg9dh7XBrk7BVCEMj0OC+8TvG5DvyNwpnpN/sbUqFfdWV2VXF8nNiIlU62JwqVzdyVPVg
Od2y5ULQlZcpqQyl3Q1tNO1GESYeG4HIK9JwCQahRgfcU4pLpMtzqWT5fkmHDKgXcTdapg07qS7E
selNtHYAhFwGfSqyVFSqOWLJnb6GmTPn8YiL2XzV0h5DsYwK305ZTatwMnYoMuMHSZSjU2sU7lmf
AVgkdgxAfdzgQRbiMpas08YUcatylT5F+aL7A4OQT4mSM6krmQg2vGZpPadlGh8HyD80/AnDkep5
Pm6xdG7T6PbtYtMFVzVppsWCWgzQzGs5duHlhLXkirCOFxNJR5BsgVd2ARfOSdAT7hM7RxxuTZUH
VQGlCSxofy4HYx8VZv9lmcvwNKt2cxkv9eSqRa3ctkRXOQrr/8aIOqRzhc9t0T25E5uhdczOOaYC
x5yrB8JQDe79FsJxihSnbLXPtd3rqNKL2W/D8utCkeSbIuFWFSxCtsrMCacAKQ1VoS9IVEymO3qH
uA50rE9fHxVqQUDd4iL/bAKrkZG6MiFp6SRV+FLUDA6+og1dkGnQlaexDc9mPk5XcMCiKxa6ZT82
OVlqRgpMpRkJsWiZVymEFnH/Qmli1Q/7q25qcqdOK6qupVFZflp0wE6MRu226zTjtSiz1C9qHboq
jod7Pa2166hqxp1OtMxDBtbJVxs4MNyMNQFsEC6PbIZGV2KbBCJaNnZdx2PYKDq6NNn+WqqRSZIj
49IqUuMdiXaEoaRzFADdxNsDWNYJdVtzdT1BPbeqewCuuZskle7Twq+Biba5V7A7YFjWJMHcLF8y
OilOihJyH1XRG7ON6apLN8fXqktOnBjxCV5t5rA5KRyrpW7U9FEK4qKkIZthdlDrTvUYCsWw6VN1
vZuTpLkOw5G5EKi5cpd0ndgzyyVgTtP6etesMdPPOkz3+aKMX0gXW69MuYqwA8sDprxyOdtavHxK
y0Q9Nuu4eLqEQV9ESwNEWTIO7aI3F8jxxWNuNumDJClI4K0eykQsSdlOZYO1Y0hN7IzQbo14qSLG
l1CHEP9ktxqYVvz59G0UnCI8q2y1qh31Wnwkya/4lMoovdn7hUA/9ChgvSx3JE5NHpAuzcU2Q39p
SywQK06OHnB4UMvrHVsu0MQwpUBKxsTWgV+P90vIXG9NlOml7EosK1rUXa8E9GC8WdJDAgTGk5Xo
NWrEHbNQyZmRezrhlJn7XEuNq9Fq0luTe4eEyiba6R3vKwrS9IRyZz41q6EHijY/FSrT9VqQ7xYP
6rITJhl268qef1Ri8G0Tc1E2z4XTGzn+3GTovMSkGpUXS7tqe+WbiV8TWHs97UxSg7wJWlbQsjx6
bMhvEiWaDrEdg+7Op/bClOcsGDsFjUA8qpcWw3OX3W58qkqzvSnVXDsqZWn4i0mghlqZipd3eblv
a64faaEbgSOBJwoDDRwSjazMIRjvqY6TN6kCX1jVhrEvJDtkGiae+4LnIFf0zyZD/n2zlIojZ6K7
IDkgZoMpPrGlYhqOxNcb+1j4KgJALkuDDhSjOSw/jQitlerc1MFMkltau7qKzyQHWwF9mPNS6vT6
K2j36AoU2Ytjk0H+ei8lKnWYwSuBbL/pCnceDcDOEMexMMwHPZnGHYp6Y5eIVXUx9cE/GkwyAbJO
7Gahpk64SmwEBsl4mPtC9cpkjdxpUr4yoM/cmpiCyyLNv+CCag9jtoyutoYzaZrRvCNf5G2wBnFa
aqnBFyO29bCaD1FRagDQWdhjKS0hiltiX6jt5EcLJVK3WLzwcPHc9UxMjiPS+kdS5CxvRpL3pIrB
JoomLG45cRGnfM5em1naboviWR+1mfVJO/GcmJcVdpdAlmRwvL2BqBh+tQPvXPMAeIPpqIkyHEq1
8Iaq6wMgmYmvS7yCtHLA4ZCDD40gxDgoSEMXAWnOoBWpN3x6lWREiXErkiyCJ1EIm2P/FgIqRTmJ
7L+TuTNWIEkeBN94H05DtBcKGt0hIs2liqYM3FAKShCFbqV0B7kp1T2PiAtM98Bs3bgG6lDcS/aK
pryvP2U4FX0dgyos0dVEt5KkQaOWfBclpw1vVJOPVEw/1KnyCGIZkXARTn5j4bjARP4/pJ1Zb9zM
1a1/EQEWZ9422bOm1mj7hrAki/NYnH/999A5B7HahhtGEOBFEiRiN7tY3LX3Ws+iQVAE0xpIY/cl
bRplrSY50mNVH7a0+EHjqQMNdbvUxi09L3dllEXEXeVYvB/UlFCmQCm2OuxUxDVILXqN7U5kS2ka
YTFMCEolfHRmCQ6qeRPLlh0bpTI9QOCPJu6PvV12H3heSd5rupQQFVuuJcy3VerkWCR6I70vcZqu
7FoW22iY6j2RgXIrcUTBRi7DnVX3OGNIOlqTbdFe8xWKdT0a2bVBsufVGIzt9yQRXxmsA54a22Rt
GsW0BKyqm8ToKBFQTG4T3NEMJsJp9zN2mv2FafcMatSVUbUkTBEcKMRHKTgtiZokT6tHHoQlILl1
jaTY8TldL0/hVBT0SdcgNZsbDWoMbhZX3kElT4+D0b0CBbTZ32iTZFqc3nJwAVbeO+FNPM0p1Q/L
a1+naYlpc0BNXMnyGLa03YcW4VGEbtfLZJ0cbAIivxAqr30HujOteY12ePwwG8lat3dVwpOZRJXN
jm3XCuhNvE/VaNI6Y2deGVX/5IhE84o66X3ZtNoulFO+6IHFLZMCHgQnabZqUosTqCCEJbNUKSaD
eDtYSbkmHtfawLN1N33ryBVDE74NPrBtMnfdzgqzfkN0yNfa0Fpink39rp7ice1iZeOtzZIlVyy6
TbBqbctgFNtQLO8qDnN4iBtBbjV8uNm0DDDM1pe+abDlIVdZ5RxWvLyYolNoiHKPvdC6RpAi/UAf
6v08aguKuMcZ0o6ofCIkAgDz0n2QpfQeEif1IfAUq1bvX8cozT0w7tYuNJimAMKq1ixO9sc2Fxss
Y/OmcKrmnQCt6EGxm8IHEKKtGALzSo2XljEHRTibjb6ZIzocwzZSKp/XGgZYyYukI+ZvAIwK5jrT
rjBh1R5qS47/FbB2RBJFcczNBcrXiS9pVNNWSAIk6DVWxHgA7FmmCukPUUfHejGEWogkrjRVGw82
HnbyTOdmXdklfmanxU4G135L1F+6Mg2rhK6ALL21rdSrrVTcRciEdkPIG35Wih9zmOZ7ttyOIAHa
c3PeTYfESOngtgEVBbzGLb9osOvD5ZRoStevIAd80fGL+zmMSaJLrPGAMKg8xPjJH2vMKvzhEPGQ
E6nQLOUrrXKVBswMFNjGKjblFei8WUvwKdAN8zolFdvOSBOvHWyUK1pW0QZuntUMvdM01foa1gvs
QyZx+xBkwz00qZUUxgB0sBpWKbXUShjV5IELnDwOkC1dPQ7uGefhl3zWxqtKVx4tYp2QFQeqV4WD
ypsCTU6o2jkVh6QvNddvRkbXoFekvR7UxVGbzM3d0tH3XOnwwtZsYtBkzwSt17qH0ZUTStk03KWA
xH187cpLwDHhSgO268cpsDrqanVFQI2xaWjO3SfpHSLdNDGUVycfQVUb0l0Tr86tFZV1Q+cyooHF
b2voynQdiTTdKL2TbKXbEWSU292jGQUo+mK1O46xamylHrYbCvveS5u64Ytny6ShnYioiivf1bXa
6wEZbgOri48DYYN+j4VylRhW8yVOkW4RTdU8AAR28P3BQvaqLO2uSxP3jpamuqcopfbMzKVfxTjb
2MPIsGeWUJj0R/N4HeSodtxyRXhkdjcq8qXpl5b/gE8Q/nbPDzw0V7ZLx6RwhuYdH0Z/G8CivNXK
aDjauTZsnTl+hlHbHhHAga4nNLViPyMYbMXRxfZturbrQqPmgTdXPuF01T6MQHVaFoobrjBMoGVy
6Le1Zqli8HK/T2K2tnUyCDpSGfWh2kjfHCfnKIZ59jU2PiKlk34D1pd4OZ20YqlM6YaTnXEA7lb5
Y+mGVL6mPhHiFeVoy+YsHFeWG1a3TVeEX8EXKjdYRzq/hXTiEYCHm6cwgzu4wOMmC3PtwcSW5iJ+
olNG+yD0IZyXnmOM5rGNreEGrZHcoCyeXyRL97ZVQYVwNMQahMv/pe4LtE2iqR4NRneG6LC6CfAH
OW8d3Yyz706iansRRMOtRem10oO03wXRrPimjMU3x83VDw6HX+FiDjdM21SMWXPynFgkba56umUv
hOqG+yWUZasM6iM20nAFkMVm+3A2wpX6DYvuWZcEg/li6PJHtauqlRFV2VZ2hM9SoM75lsBiC1bj
lFXOeq4qyA0d6yRPSnrYjW3ecrR8Zy/sbgM9Fh6wxHuGhdEu421AW5fSgbx6g89DT8zSW301mYnl
u8R2spwW359jJKcuNl/VIc7genCwIGyyv23gafCmxfcTQbBe0MvEp9TDK5oqa429Pdp2uuirFVYb
5WpiwOA7iFN9yQK5SwDv8UCYPedmzvvCwMMIy1O/ytWp/44+qaBrEJqvSwz2RPOsH29jYqTW4CO0
AzFzNDMyBSGpQqNa0ghtvJzB/kZMrvoxgz/3IlfL7rU0Sx7iOqqfLMNsr/U0n3G5QZUV0m3JWNXX
eNbW2TdFjPNOSVqs2CpQ69UwjqDLgTnycoq7V/T9BgDCeLjLVIfF6Aw6KBLJkTW1m+jFjdPqoM9d
exx4PXp1Mpd+EjnKdTkx9ZWi3WnWHPsOM601hzH0B/BZCR8rC+BflaYD2anktiLfwcOVlVH/p/Y2
LxoC5UNtGn03G6anTjgJFJSahmxjR9UeoTVaX3LVSGSjTMPTCfWybJwfytS3AKSD5RXNmUtb/lHE
pbJ145LvqzMbq9LqW6C35O1pybsSxeJkKyrt6C5y9I4ZoKKiygS7/eh07gNBUGq7ZWVmW0yzmLrh
34+eKlXjuVaE8Z7UYBf9NtScK8h3OhUD/akyxkID1ze8klmpn6Zszplb1TZIxxV5c9exo5ErUs3Q
UvSWrK4xQais5XXqEXoQbfUUQbGcg4FzEGsEjUMS6nip03HatvwsuA/D/muU6MnVBAHmJpWMXwqB
yjHOrczXmf3dlAL+0poImrBYO0wX/dQtc2ZxrvJSWgrhFpY0yJzh1Q9vpNnEjIY3vSiYD0bq7INT
iNaOEkXHAGXeQUVNsosCuiRd59ScYuzUKwehrOimsAoZfJwWnsauqicOL0ae3nMIQxZaG/i5XWuA
K0HhDInBXScGiJS8DcJNmfczI3ce+S6bK99QHWZuUzljh9MD5L0ahX5oZF4fOil+O9KquzSw/H7Q
582oO9Kz34P8lChf+7qaeGdH9NZ0ktm93G0+YjLQqlUS4ssHeKsyi19KNJ1gaagQ83ejbtR3Gtlq
y9+bmoe+KZx114Wjl5ZZu4nSFrc1qJzViI/wGnsJw6Vp0HzFGRYnqW0e7dHGQmq1GiUfnXCsZO+c
r3ENEnCxTpdyTLp548dkxWx15jCeWjFeUtvpuyMijtb5PFJfsJfHzipF2OnR4HodcNWhHVYtmjvh
A6844zlYpPb0WNMX7rp4c2uyUvKmRomQ6vExGJKUQSVNJjbxt8yy0zudcdIaz6qF5Udk91Pnml/g
743PijRbYr/HDPdSmGnECshqlVe9XNUtbWIcjV9MWeoru+DE7Fph5NdUF8e5wEYKcSJhPGMzaOQM
1NPcsSnME/zknsrQ5rsy4aSEfAOlwm/VtPDHdPw2BDzUK0hD7d6VVp9TlKb6aqTeuOl0MBApNUKl
CTqEwmo2mjO0O2xnhG4UXb/LwyE8ID6HK1DY2pcpEyb2+8igLnHt4barK9PXMc7Cc9RVEuMMaiNT
BuXGLEbNY83p/qhrJGVwZHm0nR5cdJg7x6kzURI4onxxG1ZyYk4TMUsGKvEAPALnBgltY0gOuVpp
DBURp8+MYr1W0e1Na+hirQxlu+XTjAA3OmdjqYH60hQ1LXAVNG4yGdVDBt71kURvCvykaxl4M3+M
h/Y1wCqHX6PIvbRSK5p+RK9FlSzIyGpz9OdxdFBmg98jwdrq20ykS6q6xmx9G6DZozJlyTsjQOc1
CoyEt/3Yf5D/XG44sg/bfBTpQzIF7k6odfw6pimd+oYjDE02HNVB3q7noEof7Xzq7pkmMi7tFaT2
K7cUWoqMW73tNDr0g9qjV9dn4sZ5+zGGVWWnrbqARJaKPgALs8Ee0tlYBPsJkKhZ1Ru309W1Q7+D
CDxFn460A2e/X1g0sPMJBdSzGz0p+ttRqUysIPp7bhcqRSH96UEv2iP8oWQ/071l1FQuohrFfFM7
wDNjZau0As3XKVXUtR0NRKZUufojosJfYTENPV0r7Y1NOtKskqTXD14PpGDV51rEAXWkEdcqNHzA
AYAIZ+Hcp2RwvNONgy1uVnN8x+AQITuPC+AAbV5xtCPVgCUeea7QJrzRTXSTMbijzT6re3yD+oso
M3fH3Zanou6JAcbGeRerOkPIyrrtKXBOJke0GmVN1m8XGtYGUlSx1LvqGgNdvS/TDEJ2s9MU8xjC
HkR4M/GgRHkF7EFX5XrO2pyGKHZgjB3MJK7iQmPHrqP8oENgejdsWuUj/OmjRQ7j1whoKGL8TFJq
LHUahcmGRj9DOTtU1wyB3UMrWsPvJuc7HjesmUY31V7VsJ1UbkUjMIy8Al1iHPKoG/jBb5k9aF/J
z3BNv5mp0yXAVo85BrIAMnOMxrOcYXquqlbu4EXTZ7BUHMl5pNOWhyhzk4IY4pASNWullSZTKpwo
xJFzL0gWbLdm02YfPTkmX/DyzScSAaxnNwW+rSQhVRepYGsrs+8HkEXSo8iUl+SSixzyTDK2GLFI
oxfQncW5cK8GpqCSUlDfYfS+tpn8dmO8Nrv8aNbTraEXT20YfFNRGJRVv/5Xxd0iOgaXRv4AUknr
THHXu7U6x2xud5E3w8wedv/650lYEtjZ0LYyiTundFPNMK83++BWsP10NH7/UTiNaBqZnerg5wTq
af0MePpFbJeNhTqApwhu1TG7Tl34X0q/+cevAPdcxayruoh0MZaemQEaylSiNYf5jnYW0Uq8Ni78
/D9Tpn79+RcVLm4DgTqbf7AAPisGScSZzNBq6hsYyoJelWItnckWm2fTYn2xAO4jpJvXoaQj3pFZ
dh2oaupXBUdvJZHZj653Zo6/faQe+rAzyTfUin3WgrpYcgjuSnQu36g4GC3YJSXShc+/iMd/+/hL
bgkLiJhJ+0ztn2lqU412Xt8wh1z1xa0ctrFdUg4/q+wEpcbzGskLOstzHedyy7Aga4QkWw7L6uyW
kd2AXgBkyE1As2+sHozigvz7P3f989daxNk0TSxSsm1I3Z9/FVUJQ5OudHsTWrLBw2TT5U0FFSFC
kHl4ZcnAwDAI+y0SFCNaEi0/AbK4FWUTvcKZc8cMYOGRLpm5A4rmLBXA8BzgV/Hg6mNF1JaeNzSP
h4hmz6YO0mJn6/SsVoaTlSC9bXMjYsj0Uzz3ntlSgTLBJV8+F0zFXLnPONL7haa4HvPxZ1ovhY/T
s8KgJRQ0Io29Kwk0pgtDy0YJGVAUTfEU8GepMlVBOFykGaR7oY6ilGULx/9HjAogNQck5w6CRXu0
4xastp2nNy2P+MPUdc2NPfCcAT17LFFU3sRClcdCRwrm7EUFB6jF1oYpUau3VTUq/jhUb9RDLprv
Wj7bg4IqLhxbv0Fg4gO9dvaa0xwo8zl5RHE5HBQj+8HD4JygaqIysPr52nbyem+DrvoSM0Whcd5b
9maaRMVy5ww7GZw4VgDf0g3eoY8pMzMP44jiwxfNNrKg61WbEsZXjLd1bPvkJkOPcqqqMCUiLU/n
/dRwMi7wbq0B4uUHl4RgiAGNiB8xQYLn7JTRo4Z900jlgQ/BMXfCrXsgtNxqV2Nh4+QMRh0qS2Zd
R9nEG4JzGGVMPJrc2yzbK8qU3EsQBf4AW22tQ/o0V7kMfjgWFL+huRW1sXbifKWH0XGKNcZFcY6t
Uh3Ku4lu6A/NIgXZGxkIVivQoLhqZ6SwUlr2HkHRdBVqWk2eIfQS/PV0vBTX8Cg56Bc5HDOOrtW9
x7SET25iV3tpzxxOhJLcwGnO9rOu2X7eujAwQVELgGhk58hAVbyBdJlTIstprYL295jeTyh4ejMw
NhNgnQVFlHfHlh6rj00e715tjQBsOmdi+GHNb73CfwfjRqSraEiZ4thaZWy6GYgv46K4YqARdV9Q
lPP+t+d026YTqdlF+w2KQ/wUlj1NqRQpFm6Q8KZu1dFPiHO4rm2TkYXSq/48tOS0RWVF4lSiqwSl
qOWpUr5O8gVWPbT8LUJXnH5NFD05enWnNOUVTA6vBxt/Hc8dwsUo89EZls9FJPVvDTCJhxDUJ1Ga
YbSvRD4cOtFFN+5QOVdUP3QiHYHiPzGjRUJe2haoDWIQDKb2LyWKySewflM+y10jhoaZZVKIdYwL
gcGWPZ5UmyFkWARfm2l8C6RevSoNYdaJWEagtFWdGwXpCwJXU2dWGQpoSDz7GA2yPX3t4aDa0cS4
raNZIQErbZHQO9uGsFOxIpop0dYZRLEElqPTo3pVWwf59DgLptKNGzORdxXCQ2ZSgDbMojSiT6bw
EFrKe0WWyha36Q8QJqovM+Q3fITgA7lPtQFd2aO+azpPm/BgT3b9MfUcnq3IphkfLmpZkD67rKpc
vze14aDxCuOnhpSiFEJ7dDRaCYM1freoP99FE2qHMLVjbMEFuceR2xwVaypg3Rv1VVAO/bqSA/hB
mdGecGu5GkwskpOmpEwscGzmRkVvu52T8D90g09wg19d8WeuRqT8mgXGXYUcYeqYpM7MAcTrBU0I
vvhOg38yrlGAzbcE74JpBdr32jqWfGoctJQFSvpLWVufvRu8+XnvW6YGK5oK1f3tJUr+MCGwI1r4
GkXEsFbZR9MLpd7y8f/7QlsuoauOtphjQEgQpXUGxig6tqup7d0bXOfjewOESK6Br/29Wrp0kbO3
5pxn5E5ATbohVZgQUQboeuyRDvq/XeWsaqWbkyVpPrg3HETm4SbQPA0JYnfBxvi5yOCGuY5DNCp3
TOd2aedpA4mO4tnoo5gXR9xtwnGob5KpD7f/9l1cR2hYC3UD0ySlxnn5JFMhK1Wt5zumvKHfzVO6
TdHFgMrR0ShqWXqhXPv8C8HYVvHpkeliLv808TN+rmvSdo7ENBUag99ojf6qVX019nm8vL9/r893
7/frnNXNBCZYHMxL7dqYe+c2np1prZRpcCES4tK3OXM2YiYrUQ7zbSp4CRFtrjcF+XY3/dtN43Rk
6wKzM/9aFsJP088v5wzMIYEegch6YChMT5O23mTT/LzwhJ6ZGzkD6oJn37EsFJzcn7NlrdX4uhjy
1PcBr8pYr/wgOjTjLuHfDaZ94Sud/T7LxeD4LDZdLGNL0MfndaDXXWY4VVfea9+YzjZP//TrL3+d
1YyvkbJMtY1zo5gy6K07B2p+n6t76lb1386V/HlskypUFSwYWBid5cv98nuY5gjMCzXbfQ/hMD4h
+79wd5Zb/d/NEts69jaeEcvAq2Shozt7Sup4yHojEOb9Zkqf1UhHu1FcsDD/doklWoktmaRbUj84
ZHz+DhFteR3ICqkl/YQ8Yt1jh6I2/PvvcPZ8MMrEDYhfdjkb6zzuZ0/hWBPQqWpDdVLJGm3jdd2r
SL2fcwTPf7+QWNbLpzumLfIWl3kSfCsMDWc/SVEVmkznVD9ZGUDIWBOHxsRlZraIA8suv100X/R3
j1JitppH3kLDM1aUf2sI8H1BBFiCB3bhJDkLQefXhZFWhpnLeuzvw12gbAvlX9fd8ucdDWcwTQGc
fmfvUKHUERoW8HiaOn83K/MLEJe/38ffHksNHA+AJ03QbuBWnq2KpFORPSOGu5/IN6TCDDf/298/
u0F9lzi1Dm7gvubYwxwI9e7fL7CsqE/r4OcjyWuGvomx1DWff4FxGBGnsrM8ZFXtK216ZGzi4xjx
gJLsZVoCX2TI8vdrnt+0BYbFduk4Jso2HqvlUftlOxCyJK0zSSn9UfzZayrq/+3vL0/ZL3/f0KpS
MlhcuLonl+FqdaEGOL9nS+VJ8wfeBFsB1cbZjxK7AOMTmmh3JrG0LfRB0+gOWW8vAhnCwrMABf94
4Z59bts4RI7xpsHDq/+8Kr2bz99JDKHpoDfIT2X0gu9rHr64kongnSa/BHGB8eKiK/xzm/O3K54v
bUS8STRoRQ4OqsGxbyRX5GmQIxi9p4NEA1gxTEJCdlBKecyr7vT33/DnTfzvwvz/l8cW7rAVava5
uXjSiVZ3hpAhHbRw3rJfOqCtOoKXPo5jv+8Di8YCHrKpsg6ADB4V5j4XPsKf7jmvQ0p93lwubu3P
9zxOG120zJhOmqLfjEp73WcJag1t/nDK+Qv1kgd78vs4NtflaPomtAaYlpCRjeR7oli7hqAHh0i1
MXc8oTVHNLoXXhd//ICCdhf53bajnmPBoMNj10TIf8pyNvJ5RADhuqvWQNpU4COyyslvrPYtsdML
tfYZCuE/vw7zM8ErURM0984eYVlJATk/y08pDio50bgvOKbQB8/NJ/ZZvf/myCuyDy78IstudL4o
fr3s2ZM9MXqJmopFEcDg5XVRo3cbvk3hyYxcPx6/BAHGVXmLZgb7Z3RhW/mZ8ve3q59VGWoZl7jM
8vykpIw6caUeMxuOc5RjZrLy197CK9uGBUfgCOsCcoE3Zq8/st56MDPbo7jY1LN9VeGj4l20N1Rm
uKOosCzUb0PUKGgI1DuT1tNGdMW6GrhGM+d3vACIFggYMrkE2BO4tpn67qPM8SqZBaBkNHkDfUZR
4M6BO54UGL9R0d1EAPpJqoGXK49OivbHGQgeQVKYl9Fmagtf11kwIVv9oI27LiCCBMfXE8Ffj1ah
3kG/9TCIj6seYaE0J19UxcGpxdqY6ofBckHwIvQYC2deDbmVriuY8NQROEpx73qBmdOZEolfl9qW
DJoffW18x26F63Ro102uew29oxilKFoUdNBh+FjHEiqz1F4EaZ628yNlBk8n8tky6CGKrt9WM4/7
gBTSCweB8qm/mkrjcVSGqyKpASjSHu2xVlcyvL+w7D6XZf9vtTNuoY6l4Odd/3kjYB+g8Uar7KRa
zh0TXphc7lihKlIOBD1vo6lemzn2Imve6sl8FITrgGv2BKoBZmHfi045YTK5tEP+/jAgPmUY9LPq
BZ5xtj3pJfPi2CirU1q/m7wJ+J0M5CWKeKqTjYvaQZm+t/2j3tGOaS68AsXnd+ByS1AiMfsiNku3
ln/3+ZaA2El6a0qpVPFxHQldJahE0Zp13BozitFR/WhQJ73Obosfw26qW1C4r2gfosMsVNKvMt06
dIPb3jY1+F9qjBaismNs1CHt3v/+8+m/v8n4rAbHDrgwHG6ss/e1g0UCqaRZnhp3H/fvMbHZM8wG
d4lEuDMQkiTddah+Q0S6Kusb3VZfG/B9JEleNeNtACAE/wuZO98L0vP64oOQgVWmEDIrcDBnjP4g
OoT61ajGdHzTOzf5J1DIf241A2OC5vmt6Qad7bVxQviJ5UzVaTbaYzCld2lcx8ADlPTCBveHXZ1q
WVAFMgWEiXFejgMsFI2GeO9UZMimmURE7whrsl2r2O9Ez+W3sWuM1zAzpiMicfT+8WhcKHj/sK4c
9jAOujbkPurqz+vKsuN8CDpZneL6eRrM+yKfEcmQCGHv3OyN7O0LL/nfX6F8Zd6fdHJMpkbO2UNE
jmqpEmhancLCtd6MYc6QxEC0C+022pnlqD2RVEmq1CiwHrQoD/6+Nv/4dXVOP4wrGTSdA5IUtUPI
VxfVCeUNZmomg6uwLO7jNsfvOKl7Iyz8zrUuPL2fC/CfK8rRDNekhuWJ0M9DdaVKHJ8yLzc5gs4p
M3iV479XCNzY/17j50P5SxEe20GlzH1bnQxt66J0aCfDq8xnBMV42ka/JylCxPupKy4soOVp+PyS
5rrQ0siM1GmdndeNlS4wPgcOd1S4j70jEIP1TzMSub//cOL363BmgpvEGUbQgD5vBBLV0ZVaYTcn
KcxbGRRPStmjWs52YcTsCokUvKNHMBf71mg2DKSpoJs10rN+5ebV/ZCKCytp2XA/f+/Pn2dZab/c
b1yy+TQ7TkNFdmtKdidWDsLnlQJEeUgf//7tf38hLhezmc/RcME6drYljcCA5liauMTieK+WCM27
dj87+Q7h+4WDzx8uJeDq0PpcGqHqeR+cjJkknBCaoaJNHiyzdE8piSebMNE+wmCyL9zFP/yqXM0m
p47h+EKr/XwXgd52Iunb5WoUW5XcqHaxzrULm87vTz0NCZqTtKxVhBC/6SxcnHttNMpTZRK3l3ff
bTz8BFCzC6TrpJVXmEYuPBa/P/LLJR2aojz0NK/P97mpsbNRcMl0HrQ9VkHlqNbK8PL3dfHHq4D4
49CkLv2Qs3Whu7CCcezKk14Vp6I3HnQ9unDv/nAwNGnBazo6ErBZOPc+/0RIvMlobGd5cvKPBsJf
PUxoe99HhyNgxRB/9I3iNGPiStzowur409f79dJnz5iOZyZ0nOV3k9WuFi1iwB4/z9/v4R+W4NIP
4+0HOUejL/P5+xUVziYE5+YdsTI13CPdusYsnh/nGErz3y/1+7NF5QZWTtisReu3n0tJiIiZrCQ+
daY9s/BQWkc6sKKJGS1pmel8YdM826MQqBlIcggOswiG/n3bSAlOF13ZT6deAENVirzazp0K3Dab
qrWL+IVDhdQvzAl/uyjiX+Zorqlj0Wftn638INMyzEedfXIC2W0C4XLgiab02JuDvRm5v4d0UNJL
q/SsrgBEqtKrWXrSS0Sa/tuTUNM6IalPOWlIsfdqI9JN20Jj6EqBu1yGglC2eHjhQAmuiFL54IQS
41bTp+mX2U7xR2rRnHhuN2SnGErQMc+kdkdyOZXKWEaHkjn53xfD2eLWELTRBqRMhoEO18k9u09j
Qrx8aOb8feg+VrTttYe/X+BstZ1dgCr/88I28AM7vUWtE1rVSstRC8Y054wGQNYlgubZM/SfSyHO
ovVLf5Pf4POleNUiRyGL8VTOeAreCBvJx0ud0z9+nf9ewz57TntJJJyOGPiEe8YwXiAhIAoh3ebC
dgC59MK3Oa9RbZVIkSDXy5Mq8hI5tOvcZEne+WPNOEXi7tkPLLebFK/6MenRhIKXwqdhI2cx6ybx
K1hXdKX4f4Ctc/ZNLZAA53JR7GZKFu8MvQ3xTQIIwEBqwMsJC+cjFoW1Kwf7a8Su58fV/CMl1/6U
oH3zE7Rcpk+yILOBWDdbkB+auyvyDBRgExJYo+QBCWP5uGIPWUTzkViJUdir0BzaVYNTC/PfU4ZE
YQKn52OCrbYIid+ctomwcorSC4n2RnbyPqD9Xydj3UJOkuCnpIGJax6sHwi8+J5aCg2AGcc2TwHK
mZxpoOck0YkA20Mx57tBtqrnAA1QsAjg57ek5nhlVFCKDprzMCC067DozVdhbUON20xaQ5FqK/o1
3IAYqFSDIgYfCayE2GhXsYY/Wkstd+WKuvBtE3QCu7gLpwV8TKqNwc4yk+pOK7M3PQ+NNbp9+6uN
cXSrg4DaFjWxb1hEkO9qqJCYWGFlU9vBl06urWXMXqSmKdiS2ErWitWa91Lv5VGt8FfiypZXIGyq
fQrbnfCf2tgJEZRf7TaUW3PoagLRMDW6JVp3J9LtQ4F7y5+zTCE/WYt8GzEgoUr9N2mElleYnfgA
2D15EWmL20kdDIhrloZreRo7GFcAniaj4YU6L2rwpgqwvDg64et9R3pyHQoAvtNAcL0ymtuwBjvk
ukX7RGqZ4aeEkYO3A6F1lQ2RdqWF+Ue9JHLQR3H2PdnnK3TSFpE+cD26Auc5rhMNxCMbwxA74zfI
zYB9cC2vVSew1lMR67vKwLCHZLy5jgkMOeRD0+5Md2KOzKiXH9kSsKzqV1aMvcm0Sf8azhYmFg3+
UN+F9r5GLLoK2ylbJ830rg3HAVB3X0yPtR3AeCJIclVFUX8TBFWwNZMgIb5gNndjN70j/lZwuTr8
KE5R+xZUhcyPSOki8hPMsC1EsnZk0e6lhbhoqBDQxld9eojrFcRz7B9dbq9wrGpbBNDhrpCDsQvK
DtoWCAq08ZmOW4rIWk9Pu49mUL7Vk8lpsLGDbWA32o00chqCsorYMif7C5SXifS0LMe7GzNIJ+1t
3sqsIXpLl/COoWf5fRwpd8VQOkemIe2mNZNxVWg4DzrS5I8D6JmNVYGtawl5upa28UNxVYTqTmt6
osZN1Wc4pY3U/jaKhPY1ZbBXoNveZEqgklgvxr2I85E3qR5fNylxuJKAtfsgnOO9rEqg9mNd3roT
dld3hleJtRBEYgEpXdHwwhsGfJQUT+E6z2IS1BlP38RtBBUfP8zWicw3C5YlZjrEX2ntvEIzBHiH
/cdzUg33SR5w9Cir5og3nPehGl4PACn2ReDQisWuSXckunPUfvSj0imew9yyVzr/caMbnemPoOQ2
fTLb2LzKmc4lZFQgKTigCATcVOWEXaUqKr/uVJj3LrbpWFt8hSPGnnzJvhpyelaoS8Mri//oxRJi
UdSVMSC0pnoLiZ5dgeUCeGjYCn2Lrp681rR/RJZFXJlcwPqOE5GMQGio3jr4tpN0RLhPSiMaF7IA
+rD0o1a1cM208mgFsbFC+9Z7Q1h3DyG9s0272GO7ai4PkYMSvC9AM1jlXGORn2n6pzXxYO0U3IkZ
xo4aVV+TLta9dArBPRC1zUduOBrqoK4gS7Qg3lB8RxHQl8QlxgI2PoGzMdq1Gf7XJlcI8KMnbbzm
wah6Nc4nL67tbw1GTc+I0/ehkD8qrDmMHZL33lRe9KqDiDjqbwQqB0Dh+KI98+UVv8+badLOsTWC
k0TXAVHVk8SfO2Y6eVtFDxw401Vgw4ApWuWxSUc+Zk3WaSIi5HW5Sj4jw2qe45znJm8wXDqFvrUg
PayGmpoiCqMAAFM0Xhf9hPoL5oB84n/Ik5jFIwbcuOHIwI7xFNsS149ZZ892nj9ZqBRfuk7JjwNm
u8M0l+ExRA1QY10F+tQt+k57gSJgKFPejNBx/bzAcIgxEMGjG6JrJJd+o9EJ8EVEqFUR2j8MB93W
jNP2StouXLBBKsQF6irtcTniA+f0FzY943erIsV0MIx1n+QwLXhONmANLGKDxbBFjCSvQZNBB6uM
5NDk7L1LrXtFEZ366RgN+E/NDzahyu+R87LdkdjSW229QqaWkOnm/h9H57EcK7JF0S8iApOJmQJF
OZW8nxC6Mnif2K/vVT19L65aqoLMY/Zee90DYlkiYt0AXrXzyFwJjxeWL8yXwloDbuGNGK5xDrdh
MJ/aPLUnJLrjCOMamOQ+Q5Dsz7qXv4p44L43G1l/N/kyXdkGNR5wfU4e8uXKyDUnbHYeqy+vcb+8
vFY+oEoQHd4mbrHCEY5IRqDtmxgg4XSK4gb4/bszyA85jq+rBN/SW2X2CGyywIBAZSgnMIO2vXo+
MJz+XI5aci8zkAAeJtxADRaN+lJgWJnjpfRrSLD4hzJDWIe4zPn810T2p7olJZIRq8S1lSR3Jl8Y
GwgvjRzSyHYLhW+kSvxC9RWzU5e893RfxMuyawocZwRQktalX5IMclocsURmb+XHAUPd7VQIFpCJ
AA8bi9+qYwc24CQ86UqpHRna7ntsTGRQZFVzKMm6D9DeW5ELECFkw2y+D1DOMGojOcMos8nnbSVO
zB9FjuklMabHCpAQj7teXwyBGWDWyr9242xMc1SNg273wE+17G5rUBlXcioO7Eu2uxYNB/+3NSQ3
wp4RwOLbPJODuRGpuiYhl138RDqd2CdyEHulw+UqMZBjIRrb17pjjDVWnYttyDIiDT3cXtXYHoNG
Uz2k5Mm7wyrOI7x23jdJ1w153yQ2Ak/z7oHaujuhz2iEF8WLSgCiD0E5xZ3avpq1pr5sLIMYqoq1
Aoa4VRKf5MY5bxYjhAEx6w9G18XPMbnPHKrdsi9qIw4Tr153dsKqzas3DuTYJaNEatW439SaPOvw
Rh5Fyu2HvBeOgLtMYZtM8Y7+sn0WV0slaG93pzTOHeBJrAkXK48Q37r7zNXzMO8m/LkeA+98dJ/s
eoAMFVNTprM7E6K+db8Wrh/ImOWMpgBHfGnYv7pgJ9bVlLgDnDzOWZ4tv5yK5h/EVOLzStRtaEVF
lOUbGUrr1t/pakJtm5N7Dz6pbKpznhnqufPWL3vQBwqf8WddYJati9Vfpt7Uw0I3fhZ5/dIWBm52
a2J3m11SW4BPgNpY08OysPphQ4VvwOVEb7vUuE3Z0PhazTnqqmyLWtIPeXa8LRKrsTzFy9oGWsrL
mJbly4ziO2TM/eeaZAHXrHFPIGPvxsoITfStVfRNrt+zjrgW/DCNO06MdT93RNzM4CJ8fZnHPRrk
7LDkJMzCpjWirk+WnbC2Enl8XO4cwXNqDwkAGZca+LxKg54iL9Upy8ruUXZVfugW2woAR80XeNLq
iw9+3ZtTgRVtBg+/y53/W+hu4CNYyjPhQDkO5SJ+xgqOMx174b6mv4Vx6AKMpfow0NKnBJHmxvim
Ghf2KpqQ0Gtr94KKO4nkRtVktba6h2hFg6CDgv8ccpqRqOjX+aGFMdFTp07dBzE4N8siP9FmtXhM
3bTGGiU7lVlh3LL+uZZwgI5xx16fx2ICIDBYZNjUctp1tpp8qU9e5WcqNoydyVu68sZDLrrYM7fy
ZAvHr/DhH6XC7WnCHAEwxQY522w8xbWwd57bNodiy2xfGtpHSUKuX/Ydke2t3b0VnUFr41Yp2OJe
bCwrkKhWtDkU13EJ3D4olVUcmSKsu6nK03ujJXcHslHvPKUZcd5GL56mGftGkrIT46h37wkxlWHs
APDs+g5HEyhvR32gtESryRbEPbUUfkdrIoG3A/5wzEsW8hoVdVjyXyd5Zf4BGCKDNSUG1BsK6FsC
MijjLuA0FSWPbhce1tTWOuat8+ahDot0t09AnPUYYznRiKSNP8pY1YEohAnJ1czDYr6ehRhB/ZZQ
dLomV/q0eumlG1Z+MPSs+rkCI5WHHnQ4inpX4zc1SkoYoCIcmTJfL1BaiDIycrldXKO9L7ryY4Th
e5htTJTEZGOP1ErvGukLIMdZ9D5MgQbs0GcSjKoD6LpicHEy8mjif01fqQIYKUEN/bHTZPl29Hi6
X9niH/gBC0Abld4CTUQ0mGzSgMbskGWql0bzriospmbtWkcnX5yDuaWWr8Wguag4pqOZjc5dEfe8
7fWVhDiRTwB9q6vCflhh5BCEfsdEC9CZHD4Sx/nVSkaRJg3IaSGD7M0zXW3fr1rz5a0xRAb2WyHC
rDZIFZgKrUoV3sVYYyFq4fjkZAik1mkHjGdMxVgD+jp0+LCLk/7GnnEE6JZrEX/GNSVWjepgtiSd
VLtqezHPJE6R6Zvd68Pi+mB1zJ0Rg/4hO3vzqwI0IRliDMAsZwsY9pg4iaxfL4H10TawvI06EX4t
RBJmQsIoSWOD4opopMHDpaWvAoagbi1RRV/R9mOkdd1Z26rlSZmMOLpMTYdesl0Rsk1u+kFimq+k
C6wvI2S9kiNxaeb4CcDcPdtLrt3iSoKlOsshqsDvv6ccNWfwAkWYLwUgV54q857SFmJGk8Kq85rx
CTrb7zRD6U/V5PmszLYbM30ay4gguzygAeIbMQvjgxJ24oyh/Gk1qYJ5HFgiq9bZpSjTQzMxpW+o
lsYPo2sRZmla8Pe53rtobKzlEjbCvy12vvAUzS+JWTdHJTUg/Xq1NtmRnQdEIdkZUOTdVNl/aSGX
Y9EvHEPE8O5KnRV028YIKgwcqqRmDM3toMwf27K0E2i8xS+3yUSmhp+N1yuDNTDx+m8EK8CHsD9r
21EHq2wYoDjCoADsMYiTehsi12NkgrP41dPXNwcrDiXWCqBvaCn0tFLbOyMpdUW1gLirqVkRagEv
Kpom6EkQiMj1hmPbqwHEwfbAFGNCZ4iWhF20fWdN+M0yh01g3sHyzyo9PWQiTg5uV/ePhJI6T/xR
lm87PJ2Zi6xomD+hiOFWE9isdWopnyEvcA81jbu5qMTbmLXZblWl9alS07z18sIkTJgQqr9NlYSH
cZSeJ4Eop1QDlB89fsM6hXwi1ciRMwHGKDFBByp78zB4UxJil/239cW0A1KDG9u1OD5RxEa558T4
wdp/CyivF0ZPkGeIBANQ2gNYE3zF67qKx9pJX7Z8JkFR08EpWW6DqxzFKENJXid7/J1JWgtao2gP
6dgLzh++PT0ld6VZ5fBIKrl27mXjnGEdp7eOKLeoKtxit0EoZqBLZqsyrn2/9uE1VnNXOAsFq6p7
hn6C4UUS83bKby6XX6JN4FShkgjEiuldaQt2q1l6Ien1SZBkmcMFeiW+2+54l+FAvHFqbrwa/ge/
n52Sa2F2u0T3vtgsdxHxwLyWmhy+tonxJKJiyqxhjkzRVLcUhxOBUjCurD5OfdrGBv6g7PdxNRZX
vAi9wdbaxceGiTyq64lyY5XVjoaGMAF9xZLeqjI/qAYYeuKYf6A6kN+12xa0nYQ9J9y/ttU72Mhl
ceLIlRfERXUo1IxiKkms/rGrxoUOvlT418g79C2sKJGL65ZEsniIWjx9vpVX/1D2pry2/U+6QIgB
UWBYJ7vm6R834/tqy/dTvWVMB+yZqppcht8iJm+mGaRxR1JdRxQ8PAxTTFY4qisANHdvnA1or4WU
lgxmDgXmWiPpRIULXwIwBevxybe0VHstYa8/TJaRPvSDRVBt4TrvmASZT9GX+ny4LYGQgApAvsiD
cIhLxzFq7RQhfjthw2DUzVyFWnKN+C6aofpQyo7PAAT7Q0qc3yE2hvQerOIQ1gT77Re+lmDMZ/Ns
TXw1iZ2YPlAsEmhnGFhVnG/7JvfMswm+YNcvBs5KC0y75xlEX18zPvpkiLZ6+9LS0WEg2y72Uc0i
JTQc95qgaouMAcLC0GrzgTUdCCw35esoZxJFMmEf50Uc3DZ77jALI6Ibxl0pFH2ZnuZH9ubdrQey
/GQyuj1vwEq5WXpD/E2l037YrnqP2zI9G4C79sUAxWjJ8p9kWGZ+fQbCYrtG88VqxCmaDTEMGHsJ
2YoyqOpoC4RT6HfA4Xm/JbSCNfGuudyWOvByWhEhJAILnNmetH6pn8w4d96Xzf1Hg8vzonPe4KFU
UeOAblq02j0K2TWcJV39PGjuEJLcBI6kJp/IKLTsYzIddUPkJnDeTCNHfVy6QNtIlszbEjdepbUv
W6aIQ2AuAeDdVnH8xJdh0PyVrUfMJXQFxyCMu7fRBhqDLT/WTU4nyYEBZnAx4TX3+vzCVSeuw13z
iBpDv0tbRhOmE0+HdXKu5MUCIEyFpTMXEFyqlj5AMov/waqUeuDJuuo7TaCn1GNZ/TF3RTDm9hzI
67jYF5fwo8eU/JkHvRIADgVa+hwKSSjroaIGwb6PFQ5ug+DBvusXrQwTZ2kYXqg+cON1oSRVk7yM
NqO4zYQ9SBLoO6ZQVANL94vTcD4QvwMkZZkV8gkdxXXE3gJ6z9zWkWVY6cXsmxm+prOh2IKG3mO7
ebNX8c5yTadcaz9lkQ4QBTq6fxA06ig6hKAayaxmHI8/VuUZCaPclTYkV606uR4sqRovCV4q1b+b
lQnYpq+GcMKIbNbvV/bePDyZjeBmULX8cznzb5xq/kDR2Z6I2PHrofAZAGofWYUoeUlI3WF4oIKl
n2gsSXDZgTHm+KX6/cgd4FZmhbV3VE7+NBlNz5IAzjToRSeK8zo9zK1hUq6jFSE3pToNNgtY3rhr
6nk52o1vmqN3bj2j/ZBb28fA0QczWkX2MnopHYo1f6TtFdIt+PwCLgDx5DIvAHs8llmIaWOb9lVV
CRVZlRX7eh4/tuk8X1LCOfMdw+hueMlQWo9Rrnr1YpliDPQh8wAiDQQUdKmln6COuscFZutb3OtD
yFvLhtIe4mOyMjE2vfQ1Zpcd1G5CTglRcPsYu/yB9iY+4iQxQknI+IvbENqzjeRNaslQ7vNxZnzn
Tc2VVCvDzm3/VXr9r2gqIwAaihtdOozXzhO9ZL8r4/Ge1HtIWy6YauJVcnqm1Nx1UJuY7Rb/RoNT
cWqr8hpDzDpFH534rdPXhlJ68boDCRQ7L/9keNbEN3U9OtYF7PQ1RHVSWbbvWRHfblhbEUSJbI/k
jvxiqDkEffaQVCoDQr+t2T9bAbe3xjCF9b35jsvkOpJ87d+q/Gx3kfF0/QNQRIdNE9n2WUA8A88P
JEss1XHjEvHzTT51HYCIJiahxbA6Y28bQGwV6yQIUt5M7dvGHIqcEms7qpOD1H1LJs1f8+IFFwe7
OnzfUV668pE0qX+raZzXonjeeN/3OmJH0kgYyJfQ3wk/u4h5NUgMouQd9OwXtjLGHufsTPcVZkUJ
iZJJp1nZFO5VGb9vFGMXs2LJEzirlv61Yh6fc9sdPg0YcqG3QhbA+mxsXO9uLnZ5paYHR7e2k2tm
n641vCatDsa9hLegjIk5mKMBaF+ani+4zgJPtJwwDegFX4CYuxtbfT6LBtAac+HZbzKNME2NaXSd
MZ0Y6yZh9Kt68pdpTSEpsSOxgG5aE7h6iAizX9bE/JQGY30mRiXrDQ7hlU8rEDOIqKk1J5ILxiyC
r4WGeajITVnrFOAqAxvCQbjUhDM+DwvLlC5LnTMxDB8c5+beYd8RWMQD3MnKzcMY8UxQo1G2efFx
Rvs68gx0gcyAfGHxPmvwPpkDcff4ZTUNv5VDr2QVbrNrBmo14ANkRM3J7+Is6Y6krK3eseR47ziA
AtYrEKni5Qs3Ue5bTIpYxeiUJMCcI1MTdIZZu+g/hjYM51aBg8hJx/ETZjl+PxFsyyBqpi5tmwdr
bdRjnqXIwScYL4+OWdWUxlvbBWs9f1qcU2EJJTyAbfRFkjj7WNPuVsa1owCWnYsvM3GNC1ub5iI5
S/hF5L+GjvicJ/YKE1ZCd5ZMMxi2pRhdDDa2VVzQoJcfepJ0B+xQ3onB8z+VjjM/Nmc6mNfd1TY/
xGtYqkk9dZ7OxDYuejhlcCezkpBk6SQp4TTJeFdX/VflbuZOdB7axJyrmjqu9Av4sxOoXadfWcGM
b6LCDgU3s7poY1+158osqovOHslBeq4WyLxTHhUTX5CGV39XJ3p1ay2ledcyyQfGV1Mr6qN6mXEk
hVauLTDm22vKg/naAPXAxI67fZQyP22OV5xs/Vpu93wX7FRpoc2ki7qkSMPeUyrqJ6c/sK4h5aqr
04iaA45E45kcfbXuewzXwziX70ZdvhKa5/JWD+luy2LzQPqWPHiLSf0Wq8WNWFSuj5OFBEw5s3UE
H7Hs5mGobpqlB9Q5uBtWM/y5ENr5TKzEI8TM5lEU9nLRNs89Own/ghjgz2aAlbgUBtsA3SRVfeiJ
cCGbPKDv5dBkyPSQGn3ah3ps95A+9SK59GDR2cw4ps+afYrKIb7nNBGkV8XGyTbK4jApkR2utF6a
GzIUjdyjQSAtZFcsQKcRy7fBvDLIAgaFzlMiQEDK37N9JLkDkJ7GugMh/8IwN1IJo3Eds9inSSnE
ViMpgsXohvOC6eWsy8z8Ksim8gGrM5Dp4ZBBTW0OrpjKB4OKbJ/k40NBVOo+tzvyKERpXFR+1XEL
awpTu9zOKKrFybZlexQa5ofGjYkW67P+M82ydpcQphMIak/C3SuTG4Wjn3CKgsgafXqyJhYxAFSG
M1kEPahdNexkvXF8pAZKb0MSyMZAsPe9lVgnr9i2g+cl9m6aRLqfy5nV8va2dVN/IDmk2TmTGB85
n1fWRFhHczy9B8uIs5vW7NszgBQIkNbUPTBSdNlmrSNl3cYWtkvyu6GfnwSl5kFbLKZhShME/V23
0kL/kl4/XFaB26J2lH0cVnN9aqeRMRM1ReBQx9RwzLARVnd9ars7zZt/MkAd78lcE/++XnEOdsFJ
0M7JTzWtdlS4WUy/PBcss3X+wXTFF9azeKCFSL6UtOo9UXNkIV0RSyLp8qDInekWOTEIfr3TucLi
DllX4p1Im/JO3MLmMSnyFnVFBZemLYgs4CbehmLdM1TtQ6r6jgDndr7URlUcHNcdr5WhFpDfQ3E8
auvB0NoaPYNNRbw2YK9npqh2Ll/KdvT27Hf6U2sP14y3TqffnfBl2Aq6Z+xBUGniQMvm5bZdkgY6
9xUPbnkNAULeHxGT3z1dCHvpb4nc4mi7Wvk2W6J4mNZ1DvQ+GXeYAMUdsa9iV0ysdE2Z1KfcK+QJ
RFy2z6viJRdOSetp6OdBmgsfgIK9UhdAVFjXsGtC5mbPqOxYXa1HU8bJW5GsP7XqPnDZpIHBpR9U
zZBFrE71yNEpn4RGjMo1WACNi6PfJTEqZs8phqiRm+kTUGOGGWfPpS6H1C/WlcW4vbxMTTnsNS8t
gTCzCJjtuIKUbWivMHOPiDNv18bIInYBt+RcutE2yc/JVGkoVy5X1+ARB1KX3nh8q3s6M+PWgz34
gJy1CMTCPM7xYKPHY+n+UKMZkEidhmVRATJIc/vjOkCXsVb52VPPHZCcIiPxYgjQ42L5Nd1wlJJT
yqtgfbo52z0UsB3A2Ws31unvm5izG6+OxxNtDCYHluAZF602I0pjHpAhww8MUfO4tLn1QHhbcTFa
0J9bimdoS9NuBzyF9MamN+7M68LAq+kHBYI5X9pkHuISrx7sxHbhNcxvMzPSiIcsDZl0AS8yBnnY
Yo+1u62Jvxjj9PVF4N/TZQSxl4MDd7QfaesOJMz2w1tAuqTzOF4KDutDrvHnJBYzn3YQrwgI0qtP
aTts5NkG9lY9uPOm3mx+tZB5FN+4bsZnjTzGsFDpB/odSM1CPptT5oRGks7PbuM4/BUwhmXBOAn6
kjq2ytmiAVaPq6bXJmaTmM+kNhn9mPkTwsuQbUccuP1U7bzUUEdzLNX9qMdqPxRZ/Qx0zAoJvTED
I5EEIEL6q4O4m+1PaerDYXJX6z0BO/KitW4CnbMh3ZBliYtFrGSKhzwoGGindm7KeHDtqIIgCwOO
b+3xobfq7XGaJjxHjJ+IRxj9FNnjxbK74YvQsvqGSZRgt+/Ez0CSeHe7GdJlUjOKzSDikFWiaDh7
/bsYXLoc3FT/NhV376XhboclzZ3ISi0GiuwdG00EDX5rE/4KNfqvaua3VEueSQYjSuMqzFlKJoDA
elxkafb86ib8F2AqNrtuYH1ISzSGV2DZnczn/p+uuunV0Ol2cjpcyN3ruKM5KZjVcrEOrqbf0iAm
wPxHJxiLGZ4tPJPQc0Zjl3ioDpa4TiB02eazMVq/uvRyJP9kDi+mlQeG0cUPHk4of5CN8ZBTj/nK
ZnVB2gNZOyaFDnpUKMwsKg6G1bLF16b8zornKSAcEEpG1eejP8Fjf0f/ZEbZ5Ly4g20+WqI1D3Rb
yHLsouOEb7laXBnfxHm3Retc5US7xE8ZoNEz28LqRUn0FPXqljeGfUIO1QNS1fI3wjucoG0ckkYb
Oh7hIiVjNaE/WsUn6lkmOA+xuqMCCHreVp15cwaOqGDlP7/mVWSgI2KFeOnq78nIb+NthV98Tyw2
tATdPDOZIZ6ZUiX5ARXPXcm0t4Q9d93ou5dxfUHcGEm7Pwj7meRdLXvOe3Z78qk1zlIygLxL0pO7
3JFqx/t112UxttrfTiAN6Cjvboi7iMkd8aqaxkcQU/QuSGmyND7kw1Ye7OrHcx5ouPxMp2cYbphA
GhtNkH5WzDzrcZf13C2gjfjOvmrnodFfLLqp+i7N9oPDWE8e14Ysn/K3mg8l06dBC8yBBVVzszJO
yo7Gcn9dOo+sF8tJBTmKr4Ibrld/sLMoFX4HLYTt3Y83S/Uz4o4049st+Taqnswq0m+84r5O+yhp
nhPxrnU3RpsfJRtrWzw4nRdx+d008VVc0+xaPn/QziFJoWd9jJbhZ2VyIQv0jXRU+vy6MpIakt08
ITGgJbKouxhpl/PByE9iPbspi1ZRkll/0MuHun2ueYF6WuyLq5jwQ/acVBm2FonmbuAqN2ymn+t3
Z6d/tJdEguJ53kjL2En3runfdI7NpC1OhbmfjTMRPseqhHFK+8z5MOrfeUoQJPJUA+DyCvhufooT
TE0jZN/lh3PIryAojgzhRHvqZ64fEPkFvAG9fm3so80MgmxLP4tnv7NOKUIjnhuuk5DfukijzrjX
CLgVH0lzXxpHlf5cGfDYjoJZ8gFeNJMUqItXXbdfH0xXZufBA6EzSLLav4XxvC6vmKN89huDuMTu
vmWNhfBdQ4uj9jnymUrulPFTsketuFyhkmebRuzYpYlvM0HgFVKt4uJyndsETolB76KGRhdEPtKv
qtF69raTeEknWR8Z636ZhVncAsfcORttVXGZCXB2Sc6jBlP9ghJK3LtSCyqLOOWSTF2OHtDn9k1s
ducUeqRRHkqn9mcS08CxkbZA9A7cIVS7bJWqInSWi0U2lODg816mjvPXY69WMkGNfTG9gBgP2QwH
HUVhXuwztskzfjOUrIc1yTA4Pi0s2qqLTQzOQmsvh/cc4DdQG/a7rnUpgCl5BSgzdSeXF9177OJ9
jv5ya/8YTO61/lXfHk3vJen3W/k3kxLB5qqBZogh/aBPOWK0/TV+xJQg5tePrHvJiGCc9EOcLEd7
1oMCPlTX4KX1gOkzradmYHVwXFHeCNRvHvECff00GK+DRZWpHShxj415zbwg3yP7FYQVlGxVGn4n
Jgx+O9V+Zf9bbL6+/Gbj2xqzY5swzFnjQNYlkyTtHmFRCOdxkfA7vB9S9LiE7x37B+1fkKCOvZq0
DSbtm7kfgWTlHLorm/jjVQQpSKtLL95qUJhwLPIM0C2FWlnvskF7nVCfwd/13fihkPfEshwK69NE
7r7W8IORNSTtZzMlyLOeIQpeL8Tl2vsLKyw1lACt7xEak5cUppWBRuWZ9FidFpGkiXq9CEIfLUwT
S/wmPWQZaXyKoSI7sa+yH0cj88Taafm5I+vLlZjvpnsDMN/UswlnU0TlyunfheS2n3tir1YyC1MZ
JtZr3ZBQziey0PcgCGhssEkR206+sGc7GZh33EIXFph6E/dTmVcV6nJbrCqstPjfMLUhQ2VSpS72
etSqt3H+lvphrfYGtVMB0dL7auQ9FuEgAwZcWGBH7VNPg1jLfU2Y00y0VmHgC37gds0ADMqgnLVg
cb43zty5++6LZ0fe0GX4sv1Ixg/kZDuJagAFA4rL2y1H3H6YtYu7HPCcK5f34X4kSKt615oP5lVh
K2hunS9teEquKWpZVFV7M38dpm+nbvcrClvEBsjbQJTSACEvrLXxBPWbIxuyR/UlkntnACLaHFnM
4PN/Gtq31T1X5DD872MmiYcukB+MiHH618r7a7yhpx2k/Vguf2w9muEHee0B2DiNc+Xr5k+1kuXo
7dfuJu+4QjnFFSxrB5Wile+36nl0kcVud7a853aLKKsDqAfxX8es5A8SManAvwp2TvKaTw/6+l6h
DTHUWaPUShxPkb8lCuQZGSeSDUI5R8G0I51KnUpSlvZ8+wqoaEMwu2Wn584q72d8U3zxaUQVE9jz
wzQjHByZDla3hsfsMcel9prNpHXKb2f5HZCd5ADB5QLDeSOQg6+EhyFY81+NhYNLCJNCWj2nIkRA
ukptz1iRKJE3ZGU7O95uiQfab4t9FxObzUJ7ZxS415E7lfb4sRpWNCTHyn1nU0BHXUaVfEvjX/tW
AXbRq8Pw5R47dWe3/A9nWmZ/qvaKVdw2Jcc5PdrkH7SQmNPt5irmmdYXi1O1qDgzrgeE+Km4p4gI
B91171S4xsiGax5dMjbagi/5g0PMIx4QLl5dlKFNwDJni2vgy9k+Evk0jDe590s+QjmdkuWGnEHf
Vpfrm8Yqmpfo6FF3m7dZ+xibbOKlsyMljZ/225S7lVqPIck8/PMYhbE+4erpg/6KsM6+8uLSIjoA
iLDZu9F90+Stad6txrEf6Gj1g1icaOLasNyTobGJGCKR39psR+btAW0qsvTbtX9c5y/H4In5KLNP
LSUF3kVPT6hPq13GLmTtvwOgGejTx+yct+YesGTDRrBNb+aMVMwvhj5avRxAjlbds26hvPzSnbMt
HuP5hZShJjluMurTcwU2bNsDDAhEdesxkm3muzK/FwhtM/VZZoqH4Czdl0nuF26xLMHC8iLN5yS/
H6cbPSFCHpmUes/tE7CIcXOpV3YZ1lWeUOipj55JEimsoMieJO/j+2bceeOOfi6U6pv7iCU32EKb
W+53sYvIqm9c4otlSUKCXu56OKm0+0I9pAVsTxPsby58Q4/sDvMMuqiYy1m/hoddKvKykuY4Oo+5
Pt9M5mcyxvvS9BhSkzDW39LXBLbT0/3U/sTuYtH32A2JVWx3FOuUzUyt6QM0WycomeYkvSWIxHe4
gN36ES80AtQX8rE57fLTAuW+HL4zRNNVDYG9PlbGbzo5fme+5RwApp7jDM0DptEVZfzCGjGZf8c1
DbVsxdy73uVDBR+E8a3BNcefbwyvIO6Gdj6O3j1+CkqCJNrIVFupOBZn5wCAbe0n0y6jbB4exwTa
/yY4ZZKwjz8WiWZ/fonbSxnLQOsI6mJitcm/aajCLcUq8xWnsEuQdeacBw2zy14LM/1u8OT95hU3
qk2iWXBjJZUfa+ik+dBnUoI9E4GizYk3mi9dydPclIDok29hsavKf7upZguBYh8dDTci4fDjacLu
xk6bMxdGP5Pmmh9ZI2qJCeh1mCHl/dM0vRPJZqs7iPaoLjix46ivfyw266BT2XX+Ne7OHsXeiGMg
yjn9eHckoDmajJ+u6/3YI0DwSvAZq/7YMvvU8eb4SCsHT3vX8uXY1OMRjcl1wp/89THZ0gcDdZvm
Zv66cJGlz6sJRrfpd8z/bhTG5L2zSdT0f61L7mb/qmzr1Sy6r023/ZI0amH9dNVfKp2zJOIiAcpR
le9zn9Gno3dj/8eSeZuI+7tvNS7e9DXzXlLT2I09ut7t34IgJH6u1z+vIykMs43xMUKIHfmN04PY
jteY7ZVesbQ/ExJY+zDf9MPkTDej/Tx3kZ1RqwCmyTXfYBdMx6P3P2RPjt2XtB665uoZY0tz7pqo
NO5GBx7wUToGmRQhJowdsolAUSPadbYfCdCcUfWZ+oPqz6M49+zD7fSnsmSwMDtW2tFkR9oyz82N
F8e5TJqxR/Xp6/RSsCdgJfPNY1ZBEhBk146M+c34ulikXYzEqZYPi/tDLNi/jWAMUQkIsreN9Yxi
1c+ahfHPL2e8iG977Ww4xyrfjwUBn/xu7Mvl9ujJv5E0Zsb/ZR9V6dvsxEBHOY1wIZ00niJWBeSV
3LB5tuRvnbTIRJ/Zk2To3NCXgXDJyz99uejds0SoWt8YOQ8nDsJEv7Vb9F6H/pp64p7bgd5H3kzV
n2XbYUI6Sc/YKnu2R/ZMBEO03X1svxSzDKb1VnUxe37KsjcDydcKMcRhwk7TxwMwxBcHuHJTP1XT
q9Y9uf3jvO6n/oEMyYAhMMPz/0g6k+VIkS2IfhFmQEAA2yTn1DyrNphKJTFPEUAAX/9O9tu1tZV1
q5RJcMOv+/GzX/EHugelP11uMF500bl9atE0yoUJiARiXb3Rpns/53eddSErSH/6UxVcavlRgHVf
lyEOJF2ttG1lcImpvFsdNvLk8gQaa415MmOus4vfCfNpNx7T7rag5DJvueby9m6afxH9GLSbH3Ln
QAWicOlyB0idLtu+oIgx7Y5j/ja19GfZirX1d26+ooG/IXYDS3w07t9eTYdMLFthn6h6wMzF93gN
x8fRoiYYYKtscWpA1x5Us8vwFax0AMme+IVHu1Vp/no4+ha7hL003hDqOiM6JBsyfm90hcQrJzWm
6vKcREj8VnhHkjBey+amahc25cQfUX1occmXnTvpswbqxe8jUFx6ymtblnoQYGBGx/pNvH5XJ2T+
ey8uU/s3VHiR3HkHGvszSskOIck2dL9PdXPAUXEOhuU4UCxjXw1NFIHhjx8As5eujUN6/XYS915B
OQIHzhUsOgg90JR+rQCZtn3jHfuFhz1YzCls049xbj88zzpG67QLpX3TtlSldmuMKLaRS/WArLkT
03xG6v/0GRBlNJ2NKB4pOdwas+zzjmZxN2hBPkmoevZpCK2bukwvmbD2DXv/DUuNH2XJ/VjPT+li
s8JnU2XcePX1SfPU5FHIS1x8YnlhlqCihrex2uSlFcPxec6E2DrKvm1E/2cuQ7lzW1gCURWdHV64
mL1jexSb3hK7FaJ5DAeadN/vUj8O+ll6EyMy5mQ3ut7mqg/2Qg8mL/fOTFwgWM7rmh6xwT1UEQsi
ER0a5bCipPPG0bdNzV6vYT0/quOcJA9uPkFjgcU2rvpuXOsLLQvbknVeYlOihMZMx/El5IDepGvy
gJXwdgbx06T+u9sNm4mX5lC6BP0w5LjphXQS9SbFqwMwa3bXV73qXcSfsbFFjksaR3NBM2696alc
XJcVZw4FO2mEs2I9WL5zo9v6KDTPKV5Kk8lYhcGOneVnb4XHsjW3ypnj1jevmgo71pn0LS9XmKbt
HKWanxAl3800nr0y2VKERgMkrb6QU7j2XO+1pmW206jz9PmES4uF17u3x39j4kNVsY4575PM9nc+
u2ZK69CK7D129kfL5xUseXqHZb1kFdN7SQRukM6DsKed/K+ACZifp7fYyuIsU8deDxRODYfRnikc
wmjLao8+2lPgtltJ+k+U1+eHn50XM37mn4jGOuMEZ+2sWxhOd7JlYptc8zwhIg1Bt08tNDkb5Wf2
522FFo809WMv0VMOyyj2J7rOmeF+VMvnHWIm8nlF4a3tXdxmghGS2mUKuD3Ke8HHYqvB9WGG4lSa
ahup6mTbDeHO4tDPzSfr5IrS8izlb2PtlWIjczUbug2kfcp2toGZYQQme/bF3m4kj58VKaT7lrqz
hLeB5F7qyvxShoYmofSQTDM15ZGFnajfVXN3aVPO8nB99bC8TgMDcQ+1n1I6tmDTtZI4Qg20bXXB
WXQqFwC6JPmSKONCQhd9u57wDI1c6+jMleKZ2jvsU/M9HU/VpiCDUKv0vefLS0UCTJzxsREBAD+v
7vaWUzyL4a2cuOVpwvKOJBjIr5Mjo++e/aH8LBaJCZBKeb85znVKVQST1dgx1pEHxfnY4DartzO7
pcSpbhRLsW7gSGb64etR8P7ox+5+wS6pMx4Kp4lD/A84V0lzYwFfOeWTnJYynoSuZ8DgguOr7Nwk
w6ZIum3TstQm3kClHF5IqPUtLyKgZ/itkei7XabCo4vACshxV0zzrhyCjVuKAw0RW9dv7hgzz4R8
uWkxFA9WnELUCl1C7UqSFyJoGZCBzBv0MI8iUNYEuAyKNvYrQllDf46KadNe72wZtcW1o48eU68a
61/qI6iXE+uHY9i6TcvtxM1wRZbtAuzOIfxeLMbhAL+74cSU5IeasUTZcwn5QZO/daMQg22PutJe
NBdC3VaxY5k9J8NJ4KdbtNq6mPIiU711Y3Ee58KOMcrer1lCGZtXP7U+/kTsE9wMSa8VXvOhSaRx
X2PdIjDDFo59209I5iE/KJ0s/JGBLS0j2bUHOzsQzdqZggXwyqeIMEpGaZskcwyUbC+SYDPKEBsB
JYqVJEZGP6/BEx4gzJedQDMhjsrnuWBuyk1hNli8+HCuvetrsusAd1WrqWNp+egaRb2l/uPQKZvX
LumhLNzi1YrT+Xpf72PRNDd2SMjY4WRpdYNNyaWDW/4TREvipfTizGPzb4dYpnmV2lT6VZIUv9Y/
LYN4x89rrYYPtLvMUu2S1d4J5L3OEbcOC4CezMYmneCJpsq9NN76IgpxxNZ9oHPlGdLnI8vh245f
zjTLw2jt5qhFEy3MMaNLOh3kgcTUlizZjv3coz0wqrKODEkHgud4DGrrszOYQ0MWgI69cuEghiEz
FsjRlrbc2GOGy0brKRJc30xzGpjYKa+kONKfQbpSN68VSWc3OETz32u0Zur4q5F+0Jhzafqe6u0g
CTvwbx24C/nAKOylK6Z373sB34XT/ovvHgcs0WEP2/EQDB8VHkdRFfcGgW6YM3bDDSGv9JKr/kCW
n0XPEMu5vPe89uSMROLa6eDK4onoN3ooS1r29ydbuifHi357mdPNWxK+yZrnFuroddMu7AhNhodi
jobTyNa8TryH1hm2pOf5KXVNuyg+Q8GB5Acfi4UQP+jgjtnj02AijBOrf6zGeWY5xH+wcVkvRe9l
l9ysIxE1M+CnzNKXqJlvh2okPYjr3+9A347LNX00tQckZtYaOVFBOmbzghUDLwePcCKO6+tCxQIj
QMpxNi2Vr8unW1BjHU64eWAvMG3bhBTyamSEHuwzTR+sApIOGoOPkVuxZ91lw0wZGJa1hEuqG63H
q2lzCfQtndIHsEaXYFzGI4u2f+Es9n5e3MyojCRPdl0q3+102o+J8u6MaZEPQ+gWbcSdJtwGrJYT
SeXPBCsz6MNter061gt3eXKpNtcJqfRdXyXcwJ0b0eW/rQh/onC9VbA/O+rsPE8zFzZno8odlaAQ
wbKzn1bHqw2GmXe7hFjRriIQmpJEiHFchWYyrxvhpzSMIsC3Fm/sECEXgTK9vgwt1yUXj8tMLbiO
aMXuy4xRjj69QoLQqPt0h7dhP7tUdHc0RrK9308V61dNlryZVXvyMi92gSn0s8/Q7SGvQEtYBZr4
MB2CqsFdOeI1Lxqv3o2wYZ6shWh+QZTuru0knFFgzVyT7MeIB7SrakVhbXhdE03uoxO2XbinpHQ4
1HlGpJNa3u9Ch39tZUd3tt+zg3CAk72tgjWW699oXQTqtcX+8Q5FpzoYoltb4494oiU2IQHv9JgE
1NBs+rak215U963E/4WBCA7tIcnS5sYbgQQSYbC47fgf4+T1F0pjvtdSjwfyhTl58UbSkaRKSgmz
5B74NRnPdM34TovMxYmHkOcCqrDDt65T7oezpOGD6y11GY+zcg8emnZshdSlOg2KQzklxXly/XMX
AcPwFFnq1TXOf9WWRwIu9W0PC+SgV1aULvnLI/vYYdeXAdYljVtvlsSKB/KQeIgaYvB+qW9r9wca
P/7agnoYEQbuF32h2LUmzPBpN7DrK9LkrHMu9XU5zuRRI5fVE0HqJyxp2YnGX2xLbpL3qLF98dLW
yHSSTHi2zSOkY7oLwLq4RHQeCwAcIfSS1DyYLg++Ze0DKVlGFM+QitlyoujY8b2EEiJtYcA2yzO7
/32a0pMZLAFwB01L0UBJCYLUZOrv0FnXPWzyemtXgDtIJH2Ns2VS3FEaXWcCM0B8cltUPqZ3pinN
yblkj8E6tL/lOnC9zduGC6jnygj3dQBihLiwu7yUuCV2ZrSf69n862xVnBvfua39Kjl44cSOHObI
O4gbXrVDSMbYh63yEOVdcPCdIdqvyjgf7J+jF2zJ8xvkF5D21FjwPCzTRWk17VM6jS52JMfXQbts
gaN6PXGFJMuDMeuRr4n30MAf2LW22/+zMUke+nWejg1bU1iJMucxKRI2OyoVTOdGWP8C2VQnpySI
O+ZcKYgS/PeNbyBRcKKVRU9mubf5/3Xmu7ShoEQz6GKxiOc87N2Db7CQMLZ0pXXGrmKjS2u0aj+t
OZ8c9GCkwOqN7OzV8Lk2/j7K6/wGY4y7pblnPHeEURnFmmE+TW6N70OO4+s0T6QxohD5z47aV9oI
mUwni+O5JM5ib6rCUwevIPOOe1F7eEL84dBeNzydiYK/Ua6q3TX0BQVg6gkjlgBRpWYiqzp/RsNI
GabzLIwdylLRajl5GlBWz/wvOJlclt+tXY937minnJ3zdQ0tU5J1aAoHPeU/EKlzPM0GRagpIwIK
PauvrK/5p7WjALJq+WkcoUOgsLSdVvXC21bDeFgynLYhSmhRjMu9Rb1ZjnZ+HnNznzuUy3k5EO4i
YKgIou7YteW3SNaXupzJrtxOuXwIM8hwpDEBcUTzgtcPb80xVS2nuNs9F4xQlBVlnKK0qJt7P/Gb
x3IWIe8iKhO4jHrJiarTK03C8V+teUTQpIB07yf8psskIg+i5fIwBDW9Xe0UYtRFXdjOLk3DEbfX
kdH3o1ycloylO53MK/CAbNrzo6tTrteeJx/plWFwbLc15V/UylbpPxGlfxhN1ltnbtqPCk3IW17T
qkPrTjYZOI0EnAHp8jQmbcrZVifJr7L76skew+RnWKSTsg9P8lOQhPcJr79nYzx18SyMhbVFhxjU
t4ij5HpeVKuzm/081slhEUyzXkj4tFJ6Ovmew1I/pVp8y8BT+LGdmcgBwjzKcadVBcaAnGt3FISI
YgC5qKtLurAcKXpbEb5FZS1mF7cjmhWNe2m252NNTxYl41RF8U4WhcMXcLUc/2KgOeB74pJwU6mP
Wn3sCY1sTdKQ9fXwD7uMZmuYsJudoDFbknavcrCYl2W/flgrm27PWILvhP9nmfm2DG6+myAo4Ybl
vgLBGQ9JZuFkV6hbndB/zBVIUstWx73ykoO2lIfuU/T7cdFgQ/owYdowTs3UjfFqyB0iK3XFVEdw
gvmcTB/IcRuOVZZIYrhYfnjy7XKPL5ZnaKxJELHm3ig35z1EIy5uaAqfIc9j0LyyllIr+FqJO2wr
e6QDvKSGgwEuQqBKyIGMQ9XEXb5AJ7oaA5MIvApuuz7WmUrxLcjHlLhIGmcddolRDckGXatoKaZK
ErWd1u62M8OPDa93epIMZDgQkuJBGVGdtPLYEZFQ8hDRaU7L9QxG3oqS19RyzW/NqxwMmHD/0mb4
Dxkr2nWm5nrFtF/GUcLmL0qn8xT8xcWLv6Du3Q7mgWthsgVQzBu9fm96330k3TB+AAEieXu1zJvQ
/TMMbSF2eWUcBr8BGlkK6ezE0mA4hSuOGw9060N/9T8WLiJVwN1mFwxlva9S3sKksggpezp66CsX
L6N2LlU563syAh0uy7xHtJEWCZuu+gjX6ju1wu6Lm+uIOyktO55/JpNJUSIbsxwgwx8WWXkLqECx
le1CsvS6vO9W+ZuM+XW29edvbL7/ugUb1NwH95G05tskS0jz0kfax4HdT8MOyp2XwmaQmi8IGStk
KoT9eZbXjXlk2UfRFs5XMie0IcoUrPQS1Q8EKP2begTesDGRydiBEmx+q7HD7sj7ox3QYGzduhkW
yNBQmz34AStishJxYcMruGmlLKLHPI3YV3uUHy6pROS32JNIuCzpHH32A85NQBVy7/v5fYqy3Y9O
nLofycBVAqElaTPWA1SR/lCK+aR889R7IwJhNz0IY900quzfksQvsD30iALjJF4E5mu2IHr6V7va
Zm/svZqB4uomqN/oHshuvSwdX33uINzjZ8RaQUCdkunHpWufCFa9VCHpKY/AJO9xjtPN2vfvQzHL
u7pg+vOkBckoB6pTeq357AUG1W/COC8r+cD63u6qtz69hsSWgJVWYyyHKhEGoyslqY77cWU5EPLK
CFEnNvU0/FZN/WN7RYMghUVI+qyhexhUPDBFOk5xJyw4DDZf0+Tg5NTfUgLr4ean42ljBrLTEzNp
3PdWc5D5+MedasjmugxvlyG9Fi1EGBi8AnCbyhAPF25IMaAuqGlauMdRtHj38ylqne1c1MJhz+o5
APUL/Us9eL2rSqabasV7Xa3Bd44at2/a/LPrGuIkC5efrrLWTQGjJR6XoEdAWNl3hCAvds2S1d9d
bddfINKufu4SZXLnKbZmQRrgwZdex8HtLmwgxRh0T45bONzs7axf4asVL0ga3Dp5jWFJ0LTZ5m02
9UfLRP6yH1Xp0fwZzs6JckTD0584+A3VkgDUSfGKv3H/kCfVdcAlBgf3oDRluPchjCNO2DaER8pw
H5zUjN8Vj3a5s0Lr3Szyb12y7YUb1+xhbUOLCib/ZxLV2MaNa+7NpKc3/isYoKXGI5VnV5IA/FWu
iPqFFe6LTUByWyVWQBzJHfZ9xSqfsTsj4WC/iYyikiPmEY/uz/BnCnlLcNkJdlPN7Xnfw2M6CX8l
/luFS32vF/S3Pog0f8jn9iTYjVPuUtxmpX5cFeE+hjmXyazsvccafiAr18VmV8rwtCmbkfQ/aQxW
UHwmtDTW21wPARpK/7pIEz5alJPsp2yqL4kc3R2TTY/WCVg+9EHobwIviyiUjdRPeeWyYT1hYpwC
62EEKfUPNtZ8M3jedBGuVqd0DpMt0g8yZTQER+mt3taq7YG7iD3e8Ii1ceXxXQOLZY4SY9LtFMn+
lId5eKoUpauhVxBdNUOLbOZ4LDrm5l4ZjpZ6QmBDqhRX0ZjAkQJJgpxnYfO8HhzJlE4fEG1kXAaj
f9c2bv9Z2lqfexWVj3oukltXTMW7HdBd6xprjE2ZL/tpKdk7gbQ6B+wzmA5HLyN/opaz59vflDVj
3BHhxm5hq9dFZJ0mwuZHL3XHnY86FheB6I5IJBgWXJvjPORHSzLhnk2Ty6/R7p148XOzdQEdbG2r
eC3/b+3CIkiIgegefRjjbs4tNLbISfbO5Pys4/AhFyL3dmEvf0Kkm4uYyW6ziW/P8O/L59XGU2dX
83yDoVsOMckU9s66fln9HACMRKP0LGxkliz+dp5iTGLy2uho8H6DweeZZJaOaTRfnohwufHMompD
zszZsMxHY63PebRcGUJWF89lfnWsTxWH/2qyncb/D+uH+WxISA7ptHP24RzRD2qzWh310kFHQMPy
8bXU/rDj6Yf2kXTBRQWO+2tc4s16HrkcDbm17nOG8H8lQKaHJbJxrGU9dwDYPTfj7DxQzPwDrExv
VDawoWLQjZgcSglqbWqS/RykHmuI3nrugtLflnImLZOIhjoy7AwvZaSSDzl22RsTR/ShW29Ftp1W
njkyzXt/cYKMX8wUvKnaKw4tARuCfySLEYb69j3rB83mrixjDbp0P06O/JX2g4/NcSVb+tRXACT3
dcq2sItSmJvQqM5th5RrBcqQwWQCh7BWfXimBxvRkqVAb1zydwp9Fi4lZCNpex7pqF+RdXxQrhdp
NYgrGXYnZnDu3ggo58ZqPgHulVvqc18qbb07EfUreKynG+BV6hVLtL5jMy1II6ZIWU6ZXCLCfWQI
+/QbLYeKepvIStglih6XLr2tazt86SuNza0yaC2r8m/4pnXwLcRP1SufMMFYH7PaW92L76bt8G8O
LJnv2iLUN2OQOijubn5RmLjOIEHMoZ6kwddUgLcZiJQGFQ21qljQnOzFnRh+STQlccSdWxwbKLuk
vesSRwdKy1TtVc15u/O9ObxLdWEQpx1x6T0CkEudLMcVb/yzx9YUC76u9sykVLoQQLhxypXFZiHb
rRtZDm0IEfTTKs921dpZ2zUITIDGZGN/V0snNkEowTSVto/ldgnfhxw1vnRFWm4bsb6JVbBEAiIl
kEyTFO/ngiWpS7ryODjOV5nxolq6he2D7peV5WfRqY+1zEeM9W6LfaCeM4pDuxGGU+CIh9BRE8K7
691lVAk/JjYwpnnCJjOP7OOge627OtPqUJj0+n+IXoOhGv66Dpqb1gQEXHxnW5YGdTyMXrSr17L6
R9Wuuim7IoEjl1RGxlqwC1SBdO5XrwuJdit/3w1FuKu4x53rLhvY/rGU0rJhUsgc/44+neixt/2R
2X6AiW+h2RkMe0sOB3Veq/UVJG97XFvjPDjCknEUFsMDSe1m37krDCPtUCHJrTTupJf8rSamD7RK
ZodV2AeSsBg4NKd9XuTgtxo8cwkww0MVtg4kdNR1EuR4tqjao9LHZ4DT5ssUursvmtr/hiIAxM1H
zq/hPK78yGz71rm3DpnmWZWMD1tS/NNWzk59u3YL5gVR8nUCaUiT9QRfpgRqv28WJyfKnibbIZDp
qyjYyPH+sMSbrayaGPtg3dDWypjPW+KAbNceZm3X+3xunAeegusGCmWzzlBFoaDRVjDVEfSg8c/Y
J+HGIoR2QNKtdo6dZ+9zsNjn2h7VSz3yDcF1UWOxlDRsWxZ70sqzLRycWQcDFRZyCOME0CxLsbJR
f5ws7/+ZBVgQevxIszsVd31ad3fNNH/bUqZ3TBU13ytczZGiot7ItTlGsjMPa9fIC7lgwHmsIbdy
8OHMiLQhSEhWbgo54TvFzqOdeuqfU/ZzUY74lQ8UQVetJqfTAwLG1rcaPMmAlIEUU4TckPOB67BP
NQ+bg2x/3akzYpbp9QvMGbYsiBoDcZv1o0xH71VnDG4mI6LRTIME+BhG+8r36qONgrUp8uUdphua
ODdkwBzSRsCgQWUbeG73Os8lLynGFhZCYGCI088HD3jib4aVbFO1JjnaNTFSv8aHNwH5YBHA/cbJ
gep7sjQI4FG+ZzsmDiNn25WN1N5fz61NQPxy0/Dm3TWUKZBCbsFVjerPYuPOzf3kLpGE2pOlKbYK
2BTulew3Z3TdSGf+WCYMxkol4piZ6pWpaYhD23quBAPcpjZe/z7KCtuPY5ybsVQ/Hj0cEBMI298G
LmnZcLHqO1eQBx3oFb0P4Nh/9F2FUu0JjHKdw7ory3/qNWRJTJHcW0cmcutSknECJ2Wd0sTTxJYz
NkG2B0UvCOoz8D6MJNmautdXHO8qfw7tv1xlkZWEhVtlHoS7s/h+xJlkgOs9Rx7ClguxEc70lhZN
chfqUd20eTPtuCDh7DN1/sxygxy5wiGcwy3ONiv5qM2q8r9RnbeXqVXVBWsGPzocJQO2Bqt0Ow7O
TVV26C3hAEZKpLAMmQ686hkKmTiOa+M8sg3C460bHGkTYQVcO9fPIXUKBpF18DW6ay/++MZu7vjO
AV7Ish9IGpjXctHeB4nAHpG3lNnl+SC2WqChonxA2xtq3pad5W5Cr2FShymdhLXYzaSxD1NPw1Ta
K3atQYvA7jZ9zKdLmdioBXxG172sNi4bkeE/xsOJHWxoiV1gUdrMkLQO7jo8VWgqSCT18zx6D9WY
dju7Tc0B2Kf9FVxN5e01YsjTwwjp+QqTrm/fysn661RG7XPtzf1m8jq1KwpnOkdlYODkF1+krZOY
dy9uXjck0Jv29j6K+uWSrR4ywwS4CN7ctO9H1+b2BR03GLMvEDf1PsViAfCsnG/apuWiMUSYmiyu
AtvM65jrbdwUkXTrQ77qYJculRr2WNNYUK/RHAtpcYl08XCFamadOQ+XiLDschMuDVSvxIuy69Ff
PmTo/n9Tf31FuSIIpo0rL13butToVQOMc1aoGPzZvOmjOwzqx9FD9pjLMHxIMtzEirqlezrTrnyq
RHFOVmWBXF4sbYt1Hd8uCSSSNdnVXD7g9/jH5ti/S5o5u3dCsoENwjJIE3hcblf92BlbVlRswn3s
tlmTp+Qt69V766l+O2bwSw5kZIn4y9SGPkLdrelAosr0Ot8xpB8sl0SQdtBw8c/KrSfSL8Od/ehN
nXnMYCVtC0U2whr7PDacynE5R/IyNXRGBXPznlI8u08jEr/l0hrSQlm4G5xFvKiWyvPBMFc51lDt
3cVc7Zh8rLXXfhZpiDE4tPg+TzxSwtH/uN2yWF1dcjXFStIUXsmzOw0Rz7Z9DSbgxef5AFpk9ESO
g7HH91CRqwToaT2IAbCHr6OTj7iOc7QOADulLEheBAH5aafXfPkg26HjSJN4zpto2iTyCi53Fq4z
KsRXITqGHFOVjI2DKc6RmJfYa8bnpkeAGivb2gTGYhsMNOroBlN4YzxyARuv7dnH9a3mS1Ok7syS
W9lyudS5Czp2mouXpKv/cQADNG/kdTXUFk/jkszPfj22nEoFQc4wwCUuM/djgb52481LyYyP3ydi
cJ/Qy/PXpi+A9a/4OZJgzvaZjarvycTG57GK9oAfgSE/jH7SoP4auG3yS3Hyw0p9wqWbeyoNTcCc
16mF7wcIPF59OQYBhEf7NYVKgX0Nm68NO5u0zZpuxcwSalOwbNim/ZojLltiQFXtaye2Bb+yYQ3c
ZyKezpOoC8wfgv9Okf9BO4i4VdfTtjIJE8FMAgilKDmuxArw/eKimzsUPCth8VFMrHXthAO7yq1j
ParsT2VJ1geoZUfXmtU5qoJ2i+cCL3UD2PFc1c7Aa9UaZj4aRloqC8obSj1xqUza3/NLyvaLH/1Q
h4sZvE+jSyUUd26eGSDi3coVPLdQcqOKigCVgAdPEyKrSNrTcqmmHqR+3qYHhzvYflkm5Ms5vQJB
4E2wUi568Nyp3nlCt4ciLPxnI2T1vOQpZIWgK67ACrHxNZHL1LDyGZlQAjfQ+0y5nxO9efcLbFlI
2g7Z48TjvSW8vfFOifsDKXTa2tMoQe/J1HlO50y/OWGJK5NQDyK6HpCQNH8rbWGDsIdRnZVnFS9e
yIzsDkKimIzjTjVYzNq8Gj5nsJJP7ZCC7+T9/RXmRFfLiVsiwHCApAaHQOlpF7buAt46xOrXTFIc
WAowGCtIkiB+ZpaAxfwIPdo5W9IfvpLe9698sVk9TA5gECssdexU3T9UBvEzjQ7HOWu4nXQLrs8h
DIfVKrFwkB8gDePJTdJzT3bGrP6SVSl2o5mHj2bkUgGNhBnbhN+O4I0xZonYM0Lgcgl9hVav5/Ex
64P80o6opg52tVlM11iLMBmnjlN+hiz1ubvjVxiW3nros7C+r0LZP7oIWiiqKMLC8Uj5yBUn5rxI
DPJlTgkD8HyiICZo9qHIJxB2w0irhQm2me2ud5HPKEFiEL2HvQq2pt0MdGbXF12+HSmaqIr5B4d5
cwytIdgTK14OUAjVceqpE7BxaH1VrjEr5mtPH1tOjK23as5Tby5vFtLJ2GEdinkL0PRJTwdXVaFl
Chwet+7COJ4bUjjwqTj9WueH0Ychza+ur2GlztpioFipmtvBjKRNU1PW+JSE+G/hrGUPDoFzsPww
206jKMLDGJiaILvsD0m/DpA4guVLUQyxJy7PeQEUkOOfOCvbguGNUglAWl4t2QZc8yWMB0eHfdPL
PGAft4293s79QFko7agHwK8wgW1ev8ZxrTs39KY9Vy/3aNSQ/W06xzqJpCjjtZ3/Tj4lfENb578N
0D08j7PeO4Xp9oYy2r2P2AXNKhV7Z8Wwy6aYOyNdAHuPTg6cqfjSstbR3qFakBuL3D3MkLk3iyCn
PaU+258iGXar0AEeU0oz2mGSH6ozSHXXw3Yh13eahJUQRUYD3+Sz+lNaXvjHWxQrxVZ27QkAsNpK
1+fzACKQpp/1iPsQ51yzYw2RHIOC3E1Cd8quoV0ZUERgHcssLXZ5OlocrmmzEwvW5N4NfweEk7i8
gsAQemD3ZCVAEweYzrD2aIaAN/hHpAVWntp6Su3Wu1y7gJ9m6FUgF4CSED7BqzD6zikpWeQZ6YaP
Ypjo2wnlJ5OFe0MVgHWRcAUZUiBMxQKy8paw8A9ruquFSgZBnNsB5CXdUtxRliMAyDIqTpWPg7uC
oCYjSMwoAKDWq4+gseAwtklH9RfpmyxanYtVdt27P8KckYTOdiNfp3vBCHQuoAHESuJKqYoivQ1Y
S90Yvvq8pAaD94FEQFOu23pq4QZm/l/2Q+KB+Pk3hj+kOcqOD5ORw7ZPhTxEXP/OFFA4l9Bd9J73
b3eoVg6/QjURmc/aAIvy8n1e6uiTldy84R5pb/oa628k6axolkLHuUIy4QsYwy5DL6nxU3agQzas
YIq/iK8AkQgC3DIi8n0UNskzuq/juW3xXVoTwn7YeNdJLngBEUA6AmgQ4DnwhwRbsmswfckOmTQ0
OxZNGxfS+uYln3vAxTiYTLF6+yIJ0hucrngBV2RSizbZrXJab+/a9TtaV7rr0RTjZXItBk4rvyDi
ZbvFChiY6s7+XbPoVRF7eZWVxSOVNH70GIyzfUu+WO2jKmemIu5GoF7Q0Qu4GKIFnj6qyMKtWjHW
ZPXsH1MXe0n6P9LObDduJUvXr3JQ14dAcA5e9I1y1OhM2ZZs3xC27M15nvn056Mbp3aKIjIhu3Z1
NdDqYmTMK9b6ByQVSkQ+bAqxD1Qh5bPqoR3Nq6S91QSrY8zGfO2HI5pePozBVHiPSJLsRzz0YG0V
1OtwDCUGG2KSX3AYNSWNd1ECu5rQgBxepYhNFaMI7NuiW2UiFdfkepGniIP8VticQytn8tvRu8H+
oAhQQTUZIWTAIPFEmb1L8nz8UI2W+6jGlbhDe3tcBSrpAccKsr1DJWMP1BaFA5VwZptoiAX0QfpU
pdTLOXD9ax0NRRuQ/0DQnKNqedXL2l53uNNs9LQIno10wAOEPCGYTVL5N1Ix9WcgTua2mqKKtm3z
Xa2RfyYTZtyOUMn3IWJc26QHRxsELcIbHeBhZAuypyiw00fFhHPLk3kAs0X+O4rzT87Qa1tOCYTg
KMDs60jYx9hXsi1wDvsJUCeKHrGkIAVCgYpnpkJdpU7Txw3K8lnTbEWEpMdVT7l0LafikDU6+oiQ
awR8OVULoB6VQ9pZ1twNgEknU0OhfDaiBNWK2C8/K0mPPBalwge0ohniOk+OyLijzmEgIVmNebV2
zS5HC1yQgY/K+M6N8/FTRgB2hyn1oUO1Yh2mzS8OFZ7IjtcQDyIP7+JpgrIIUa4J3OfKIlDEK4NE
MwJs5CTwzKjj9jpHJvDOTcjalAU5SQYT0HGvqyCJa7FDXfuLL7kWrtLGR+wYDJgbt7lY22b0D6Kf
GcsViQKIogUIJQC86HOox97rvkMs+Vahc3Hdjf7wVJMuX1OWbbeDh3pdkNYOEYFv3VNYy3aV2/I0
gSmNqAJOOR7+R79BWTCkEWVzyFmsUJdxrqKI2mKSW9lKr6wCnWGuoBJv9xe8tZO7QgaUEFviWSFG
/543XcHrBNzbYy6jZCdbx1i7A+mhCZMD2bfFZitO4g/A/bpVx9lGxAz0p81kjz4nucwqDYCEZ659
12s5hNnobiyOlUD8BCl/8dXMG/NHoE1CWjbcIAv1lVWI5um96nb2ymqiYZuOrrWVwimfw64in2Dz
PMayWZCd8fs7EOfqCycApNMwtrGfibDh4G1wj4Qjl6nmVVB1KEXHqZPcgR9NiKwyoo8iV17KCTmc
FcjopID8drh327cU+6KN1uvVi+s3/k8lQ4syjNxgqxZBi0HjJHkZtSCiAb8ha62Tzmrz5ikA4/Us
CNrA4UI2tVsyVleOixdRmDf+Z+rCLmF5HD12OIscHSTpQdoPNdJVHRZjZkHJwAB6w3+ET52tG3sT
hMR10ZCvXEUka0DCxzFw2AC9/LsiSgtSJkVyzWk1ftb0XLnRKOHv4qLhiCFYURsiJ8AxvA5DG96d
K74jWPNcCe/YIOWOpD/5pdj5nHefM5u8nkoS50PR2/LWA28OTgNAHQVYn+WSZS+h2sebyIsyPJPt
iUCOA+CjM2biWksafBTI1e50LQo+aRMjTNiqf0e+LPqV6NSjBUCyB5GBNS3Vpt84dR/f8tbIDmOf
GFsFF7QtKi14E1jRU6DoRbaq9mGGrQt6cQ5pWkl2HWOUtemhoLxP5EYH72hc+8k99FV0SRqXgkhe
a1A8QvIQEtmfSSGlfgraSWVDonFadgnoEqCeVAGA8/V6MK40u8w2nCbBpsYpgiYwuuh4t64H7DdZ
D3oJ1D5zxxc3iw1WwITtSIPixqu8EKSrgkK74P+GQrJxNMdRpz7bZ2vHqJ2d1Jkuq0SQQLgIfCH2
80R6WXzH08jcW2H2KIqq2JLu/V8MHVxtfMev1N7B4ijqv8pO5vfQnPwXbrf+HlQIwB1UQSGPmjCq
GowCEHpqkgM54eG5zTgPKMRm+y62PxdFX16VNh9pVfdFH1WtwO+G5x260+AIjOF54Bl+pSdjsEOz
T07ibXDodG2q8dQsGTbbbdgwFmjD47wCGaXhUWKgaDhZrZCKym89MPVXgUWc5dT+pkGeOIU/22mT
O0yN4q/j+N2qtg9t5BefMwNhnsnNyLt1+si4AdWXr61hoAIq9OG+CBPJBV7LBzUlV4a5X7zzGodV
09oO0CDq8JQFMd4YnPKuIPN8oKgRIA6b/gDb420QjvYOll+o+75FSi6kkAi+SEtupOfBwU20bNfq
CM25Tel96AvrBXn69EbNWgi+eidR2XfHq4Gn2wMOU5zPYMo5M3ixq33mPloWWEnPzsmspCg7RlQ0
yYWUVI949xx6G45BoJJ/0DvkiOowlw9lW3GPOsYUp8H9CHsRkTlk6gYBiSmKsFNgxSsb/CODfSCB
WPF80ya953TfsCcRu+XA6moHB9MANgr6GdWjOUjMp7g17xUP+yVAjQp0HCQzebgGXKky/+FNEXRa
FO0vqbXNS2I13jbG8QudORRZfMVtdyQw04+iHTysYYyaAhfKs2EIVMfWxUDKGhVCF7DJbW3Du8Ze
FG8JDYEBY6CTWlnfVjZ8AdMxhqfKLjQSjK5xAywHfrilfpVoSoQhKSe0D2sTJTdcx5HUdHYm0IkH
xLwCiFlgOrC369b4eDWgMHLSaTF4YgVGtepCMpNxjrlC6vYoQKHkUzuxwDNRNW5yUPlbS2+d6yIZ
852iAqZpRqXcs/uIqiuS7XVoB2tPS+RtDDJ2TXjHkVQ3X3LghfsKAM1jIceKtYWRIkoK4ZZ8dHeN
4Cd71q6I2wchP7uqeLRjs1uH2WDcjbb5RWtN5ORjrtc6pUgB8lI+NpDq7qKaSy+rWR+FCUI7Vhp/
T3UlRLgBt4zBwSy7LIBjUVxlk5A1JfhSdARsqTvd/wY3d5EOAwfBbd42sLKroRo49KvsVnVgC+gN
nFF2aEOFOk33qGsJ0N9NSFnULL4TuBLugEpFEyaKG85BQ9TXqG2xcNEIUoAu8YZNfhhGKVAO9Iu9
GSrBPetKv8ajbURMarQhE/oV9nxZ+pNYCJasXedfMUWCPdwqjX2l8kIFuqhBNymBgpDX45Vu6yoH
JpCjPirhJEWQZxQw6I86m4tzUDXW1ghzpTVKqFaBWz2XZVkdRYW3o1fIaOcNPVbmvmGuQep+BwRA
WRDRzbuMy2dj1R6q6zkFZwOW9gp8j72PQ8QE9MbhxB+0b01vF3cVVXyIRpSAKhUIcwy0+6rFuWjd
qd33vo3EDsa93MrEaH7hWmTdqE5I9cgRL8j1JdsS3dVHp3O++7YE3FaSQaCA9hOgr7qhesNDNYgx
zFZQe5N5ByzEaLDSai1yfyLbmQahmgoXHLEa093aA6xAAwevteEpcOcdXLmyXsvY8bme7BtF9w6a
WSePBu9G0ON1T+KeFPUNi+qlqKlT5EnGA0L63EZuKzadJoCWVqq4sm0lXfcQeXEqSZEqJI5b9SPE
TJCB2abxuP5ql4oTBn0+FLmg3/WKr0EEIiFDNmeoscxCD9Ex7fomxPNizVTwFPfFsJFx+o+Gg+Ia
naf4Rz2Q6DbtRvleYPRFskGvYSEajwUR5gMFNnSohNt/I+z7CtrMIukKLQYb1H5dNiSOuhaYQhhm
P+kcWzrroXpMhiNZSDVK5n5108eGcVWVRXn0OXb2fo5eJrg/KhTUVbUUGjtoHJxVKGRoUOIiM3ww
sYleqwkkWiPgBWX3TgNV3x3caw13E4IsewBezMUmRuRnGmw/AE2BbKrscrxxnBa1Y19Gz7VL5lpq
FB2qiKvBFB1jSCZsVWeKQu6tLFHKLysgOt1X7CZJLUexjcCIQMcfJknfZ3vKNMoqiqBAtqo+bMBU
c2sKyBSiw3NoTGFPOlg+reu21ndaVMFQLwfcEag13sI/+RBGkfwMIihcFWlh74C5IO+EsseKdL8P
f6Dh/gdwD2lGADy2lerOrK2CogNYG8oEBg+NZsi9jWztfzynaT0qpH0/PfcVpKxgTMGiMddZNxgk
f10gy2jittRTraG5sQCse0SBoRcB4S+iEp9ZHDEI6+pKfQZ59Fzc4RzZUPTHyKdCHBzYgmO2lFpN
1BiVKeMXOFX0tWvAaGmWgto5UoZg1zzzpso9MioANn5aXd/841noFxoI/Spx/kuSmN0Bw8EYe5DD
9OuSfyo1MdatTjHf19jdCEWgKThJmAoO4FUgkfBOfHR/xKcCDc2rrKRCKWOjWxeWiHYlsNxrg8gK
g0RCt6uK6xbemx3tS+yeUDdF5CyQ8FYaR0MdOLLKO4pY45OFMcJH/n9xLqh9ZZM0gbIxGn+AygcW
CUSi+Kk0IDFJyBU/I0sPeClEGm/UgqHRJ/0Do4XJb+mSez7VzVvbAsJXwWG55lXawjMIq2swHOhY
QVy50SjZoRmi2wiEhOaNpkYBjqD9Vi+gIudURxGsb1tFe6KEDTXS0EhKWrZ1Y7hElNwQ8JpU3dvk
yVDeIx9ubsoxKRCIwB/ALgNobRxzSa+jDGTyEbckkMyzSf+DBDUItCBYGWWDdI1lAuX0TGUn1TbY
gZ6hiADVnWKP3n6tDKP5pCHThbYqmaVjoYMvw+fYXI25i+SyzvIrA7RccJl8khTCt7b7wYHQQFg3
WZKIEZRroYCgMXl/3pEcRIEYdhjAz6lSmjbGN4/w4EuRUhAb21jcdX5qHvyEZKwC7v5R5Dkktd5x
YNiDagUPWZKPN6npUveGegXw2zZV9dbqYEyiUv51bCbEpIYqrQhgk/N+bDZ1HXw1uAmv4pZEBWl1
Y8d6JxlndAZCNMDVAnTAd+jZAZAQSLJN6qyKQtgRCodSqwrtiPDNuTexIAEO05dPvIDVXQs1HDK0
dN2bQlXZKmFLIKyG/V7jzgIMq/QPNpltse8LYMg4jUV2fsx6WLwuCCqOIPJjmlbKKxnH7LdcMm0J
xj2BY6KAb6bJM5DyJ7u2OGXaBEfjACNhywEfgGQvYCcevRVasla0HpMBRTFsiK+cAmLs4HOAKz0y
ZTU/dBUWivk4gokCkheUz1jDaDuZx93HyDctLhKWXaVRQ6V4NlJGRklGBppxq2kA2rmuVYAqekM1
lSyWYdgFam9pthtrXWKJWWOwKSkNeC5gqfP+6YsG7bqUBnxTw+Zf//k/+cv3x4DI9n/+o/5fkG6Y
JgeoFiOOhkyh9fzez5u6pjuaqVP4MTUx8zNvDM/goT1kR1jQn7wxX2Xq8O18E28s0/npQjqGITVS
x8CmXvcgF7FGaShTENr6Hg1rrL2pBkXD7d+1or1uxSjMMZooVsfOkR/ZMdlHyyffCqRNuSOq1rfn
m1uaFiYEOWFNOrph6K+biwRvbz2wiyN3ALfp4F4wgL/0/envJ9MOkT9RC+EUx+IbRROMdv7u50/m
8yefz0kdQpPm5xvDxo53mbs+/3116n+G9mWWXv/8n/9ITZhM98n4TIvipAHIvjYsMLdAAvcgnxz1
6LUIjAHng1G6QmMM1YoKNO3zqDyeb/nSwM32Sw3gkRPeKI6KiUTrOm8u9OzS9+XrjuV50vmWMJkY
YI/wvv2/nHjn9fcHtEYUMTIz6Qg1+5Gkx1+Njylef992iE2ymu97FH5VAyrt7nwD09J5O/M25lno
WqhkGl83UFEFzhsLLrmUHwsQgKhxVS/nm5jm8EwT6qwPZL8xhso8tJKMfgMc4qppiG7kswL2MOUx
cb61Cx1SZ+eXBCUENJ6tCG8FkHpXXZfGhUV1qQnt9Zhleuzow7TbwTaksLbBv40Xmlhet/+dlt8b
9mRDomflqWD2iiMAxqy9olBwfpQufX/6+8n3XaTFU1BGxbEjxoRQ/vH85y+N0PT3k8+rCq+XaGTK
0RsKGgqEINb+sgezIwsLwdgKYlkcS6I9TqcLEzD9198sWmmYtkPgJU1j9vmcS5jKY1Ue+wSlfoLk
MFy1PCPc4Xh+qBZn4qSh2QkoKyUBTleWR4cKGt7zSCydb2BxLiSu4aDnDeL+2d2X2NRN1SpE5nuS
HyaWt4oPiX3/d43M1hPWkb1l4et9tALUckcTlrFNXS69Od/M4lHiGFKCHtd0y5xt7iYZWzwRdU6r
HehBwN8HfUDh8nC+lcW5dyQtqEh0CHU2JWZbKRJjIa5bxPXcWx1DyrX15XwbS9Oua5puGw6PX9OZ
tYGhWV27elseFcT35DaHhfh3DcxuPovyZzlaNOBUq6b4FhTlhQaWRskQqiE0XVPpwrwHaPoygmN+
TL5XWPv1O5K2eXZ3vhdLi9dQpSk1FeaLnA+TG9cuMrF1frSaOyX+0pcPtXohFJ0GYr7TDc00oEbr
UrX02VklnVh6bRIBiOhxdnCKO0XIBxOt6cjzbmBSjJhg9emFwVua/tNGZ8cLSeK2IKeWk5p6udKc
H+dHbXFqTro0m5qBOleXtHF+JL9tedduQKJsXTcf/qAVg7CBYg5VO3t2sKSeDIlMveJI4ij4IP0X
I/oyahduksWBsqjROBiD65ac7XhNkOjOwYofregGLr11YfIX19fJ57XXF9Uoq3aAi8jkUxQPtSOX
FRpK58dpcYFZljWtYt7sxizEGpM8CzWjz48e5b5+xKNIRQhxqiFH5NT2pv5HQ/bf9uYxIyhQKx4i
2osJS5Lx4wD84XyPfodsb/aMw6zbljGdkbM9Y9cJmtSNmx1LG8THzgeZK7cIrFFFhmeZ/EDG6HyL
i/N00uBsvwR+llhJSYPoVeK74YtVku3PN7G4aRxqlY7J/aLPH76mWWKcndIElpVqj0pr8bMw7Sv7
+nwzi6vhpJnZimPbm6Od0Aw6Cfiz7VDiR2Bk0MN1S9HKo+Hz7U17fT5VplCFYZrMk63NVl+BXgJk
Sz8/Vukhcn8m7iay7woE7NsL47e0U08a0mdhPhU06DGShuQ/QXanGw/n+7G0AkxBWkI1SYQKZxrX
k5BSAPVSsQLk8zrGbcCJ8Rm50ANt+oknY2UIQ3WQqwOsrzuA3cVsWecRVjcq9g1Hynse2oGBv8sH
MCNZYA0KBjJD94BfttwUjfgatlGyMlzriCBQvO70Vl6paQqsYbLcS1KyGgbUP1SUQ6i/Y32LofFn
OwadcX5Y1Gm9nPvNs50x1TFNNUECJTfyXdpAM639W7dQnx0F+o7erpDPuHKMfi8T8y6cnKVH7cKS
ns38m2GbXzd4R1VByLCJ8aui3OjUds938lIDs7lHhxLZpamPzRM7EqP785+fLa3//f0apWBDmxbA
PEK2HJnUE9P/CNB3bY73AIIa2jnfyGIfThqZ/n6yfstQxrAtaSSEQGjh1bA+//1LnZit3SDLswp6
fXo0UG8e1wN8ufDCOM2OkjfjNFtqWYNKeQhXieTmt7C5NtRi0xR3hp9tNaW80NbvQX+zrk/Ga7ao
pJMIzQExRc7rW6XcuoB/I+UJQRGYP58z54MwyUnhOS3sbZB9wZz8/HDOboM3fZ0tOaqcRgwPNj12
JiACKrU3MSnr7sJ7ZrEVXdgE0VhAiXl008XYg8WdTKd3MsUiNd/B8MaC4HxfFpcGV7WqEd5ygM6G
0qL8ovUN2wc/aE3dOljgVBfiqMXVfdLEbLjGMZNU+q306Nufo/arY1/4/tJA8eizeMQauqpas1vM
j/Kq8LEAPaKMYvQ7HULsrgwvXDFL6xtypG46QuepbMxiTez4PODUdCKXH9rx1kXNNsyeYu8TzNcL
y3saj/nqdoRD8CRNUvrzKTEaTU+NiDoBhSL8DLx1Lz553U01vGT1PjEv5PR///I3zU2RjTBAkBO2
vT58oPiQjTFYzfFvKdgu17BRS82S4JMkXNzjj+ybKPePKbaolDYrDNkllPauh9OhIErqKBKSEDiL
rewSn9prE28jEz0lIcDCK35OZrURRf4Jn9Tuowpyiaq5Y+OnUaSPoio+mWERbZDy/GEOcfMpiQP7
U4oizjrVZH/dqwEgdrMC9VtkMls3ntO9lAEqxqnAwGiwXIC/NYWkEq3STxAGqnfmWdnu0qAswBJD
o1w4jv56gPS4RgarbMQh7Z/c5GvimReO/7d78HUDs+M/C1RUwgMakMOus9o1ukCijt59B0yNcJHZ
bBJHt6ZY4eSO0dBuG63aEYfBQCplrFfk65GPPn+avN2KpEQ0zaBOBLpM6LOhMsnL1GjakZp0K2iV
90P6uXI+u0Z2YYu8PVJIK5imY5rSEBbz8rozQqv9VmERHDOJ6Bd4+gvffzsjr78/9fNksMbcrv0+
5fsaqkZy6wDfTC9kLxa7YFsmBxe4SN2c/n7SRI+tcIRKV3D0Aa1XWHb52YVzcakTlmOpqq2xt815
vTGxckwcizQ4YnZAPRiFHOyVz8/3pSZmR3vrKZEqtCQ4ts1Ky1a4/2AZdr6JpXE67cXsdB/sVNS6
Ty+salsncJXWf/V9OXuaZIEOTtWKg6MR/+MBfXG8CxHwhTGa3+OIH1il49EBlE2s/J+2xF9B+4P1
ejJIcra5ZZGbGjqwwbHBx2zYxfqNcSmGVBf2NncrW47UpKE58z2HsoefK4WCCihFBwFDv4/2hXUf
pteN+zkBa1rr15rzrfF/NdZPxfkF0NNvsJOutucnbHk8//0ds73p6G3lpqrrH0cNGh5WAWtsrt/f
hE0IKR3Vkao+D/pBjXYDMiEBlq9r2Emt+7EMd3/XxGz7o+syqab6Ae+KlfCum3oPAuJ8E0sTdtqL
aSBPThjXN6pSQUbhGNhf0JdQ0r0Ni9W80JGl/Xnaymw6uA3QOE08xsrdVN0ezv75XixNN0EJsSmX
lvHm9g3McQDFpfvYel4XITpdgB8355tY7MJJE7O5gCBZIzyjsbJrbKRQ3tr/wffB7RjEjdIWc4RB
pahRUeMSeUS2Bhmr6tIbdXGiT74/+/2OnjdZC+z62DgP3iQD/TC5HAV/MhEnrcyWU9rAfCoRszya
cPrDW9Rb4COeH6hLHZn+frJigW5S7EpsJuKLNFfYFjvoB3cXGpkujNfxLiH1ST9m8W4HBnSsEco5
gs3aIlCO16uCkNv3BmsJ+4iAVZw9nu/W4vo6aXF2S5q9r/o6+p5HnONdvEUuHc2Xvj+7IltkXiuk
vfg+snH6wYou3PIXvj9PGitoJsjA5vsT/PBXPF44py59fva00oGw4yHJhKBKU3yxfvzV4Jva6zWl
ReC6OGv9Y13fQCHExeb89xfXLCgZ1TJR1nqD6qqRnbcHHXHsaFyZBRrqD6jxp/rz+VYWx+ikldkS
6juo9VrJKYgWjZkgILs+//3FU/bk+7MlVFmGnnm28I8VatqHMLnGdOF8CxfGaR5nNZmGZk9HDzpx
I4HWR1jw/crdL+dbWeiHZtsqwS7Pginn8Hq2izqSPBo971hnV0W/AjvY1xdKWwtToUldJx9ILoBn
4WwqhrYODCQJlYPvuigb/CxEvz3fiYWh0oAVCP6hHdQPXndCGK6IeJ+4h77T10OELc1HuyOrXVzY
eNMvnZ2Er9qZenpy3CJfJts0MdxDrHwzpIApcNRQwLbw/eiLb1p2YeCmg/Vcc7MLRJMUMByP5oT+
JQmRxNkNydfIuAvRUD4/gG9XgSRC1cjVk9fQgDe87phbQJdB3EUcTGsPSMZOH+p3gsd+JwXQIVRZ
BXIh6WTBwM46HTW0FKK0Z2xq/1KE+HadTZ34bwv27GEywgGrkt8tBF8dtOIupeWWBkkn6qH0A/LD
lLPpQIouUNK0Vw+oDaNeYT6Cvd4reJWcn4u3sy4NUJXgv8kwgpuYzUUemmLExVI9ZBZ0HlwmEBb/
qboQcAfrQ1E1F/bOYq/w4KZQZ2P0MS/T4Oc5JJPi9yFR2hszQEgbDU4hXs536u3OIZkygadNm/l/
8xYy9cK2NMCDh9Lvb8Oie4R+EZMhG18617xNx/Gj9N+f5qRNzfo9VzxMzNmp4PutU4ZdLA4C3cKr
MUq+D5w+etHtSx01/vMdXFp8p9miWWORrpdmmPnqwamu6/EDEdJffd+erQrcPZRmdNmhkxlPurZh
CPxBAxYILR3sKlSf2e4xLcRGcD9UD5GBDdFLTOXjfANLC82wJTggPBIMa45woJpa6BW4hIM/GbHj
NGLttEkfIGsR5Dnf1OJkTMlnh1yO8ybEKLouh3jFZBhWhXLYsDL1PxmtkxZmd9qETfCw62Q9i/yj
H2YfEXG9lEZVF7vhAKUBFWCCz5qtKV10XYRwAyNmTcImIVeML+6KovqM5NeVPZnZeiW2UyOUEd8P
9q2FuxDK1xWmp1aRb84P6ttLFmAdwu7kvCX5MWe2ArWgaUXTt9rB1FfFk6IeKvVQjH8wc6bGlAnJ
bU7a9fVFJJCCRI7cRDNT95O9nFzqi9yu/mD2KHxbYNhR0HHm1fXI6bxWYFNzmFzZvU/c6X/ZwGys
UMZtW85D9WCHd0F/+yd79fT3a69HqTRMLyqHUT2MyGj66+zdsTMzfTI8s0koxtZsM6g7B8Xet/l1
Ji58f3ElTTgnPH7Ijs2jjSZH6CZpDPWAbV9d7CrnA64a2vvzLPTipJXZILlF4ggt1TmRi3ANr3j9
z/n9sAAWkAYdsIgsIai8LaOhCUFQE4hDkDyb6scUt3Qf7pL2oAHZKEeMeGp33cZ4YY4f2u7dT0wa
n5BcumYJ3Zlf21mNSa4PU/kA2RMby3S9P9+7pSjE5tBBaRJjXuqcr5cYEg5ZHmN6dIjgt8PuFbJc
mVjRIlLUq9tWE+m1qQ/thYh3aWVwXKtTFCoIR2evqhT+d9WoFHa61IHNmMUjnCvKa1ltwlFEMulC
kXKpPSrFggKlJGCfr8QA4QqIYBW3KtKmSKvsq/Qa5ffQvTCaSyf5aTuztYgSb2JmcBXpl4vGc7kv
s+Hp/RMGjYlr1LBN402EVURoNDrqMB5wiNuZfniPWiAS7G1/H2vmrRDx+5NoDNlJg9PYnjyGYrS5
fCloMK2+mO1NZhXrfPjUGt0fnKWORUTCWuQOFPPTSFPcorOFgB2drxoInGO2Pj90S7MDiIzwDeiA
FPr095Oe6OOQU1EcSGShaGqCwFPfXx4jsIFixuNXszV1jhsL8iAAqTat6w5jUv2QW5NP0o/z3VgI
sE4bmd9qQ1yXdujTCFLbcI2g4+UJ9p8Q87d/0hAhNUcD8HFr+iEn44VvmBslU33XweVe+enWt2X3
6XwTC1PCzUwxwZn+7YhZfBVFSRDYyCEeEuOL5/yK35+Ekrzi5O/XnDndxK+7gDXkWCqKNmIxfV9W
X9piBxVylQyP57uxMCWESxpRqMHbB6zA62baAk3RQVHGQ4BrRv3B+pJfgtcvtuAQbpo67HQCp9ct
VFB3B5JR40Hv802QdPd1726KMvry/o7oZIgsh2yRxaXwuplcLQ2Jk6M4wCUXY7WyR+jj+YX668Kk
Q5sCOUYNxIQ/NVtXGaYROnpCHGHZgxge4l9/0AdD5/HBmpLGHP5uKVgZ+jJkm+f+VinbQ5I7nxE8
unDWL80IhBZhscLIFcwRykNnKxI3CpYW5sMDxu5RXn8J/OhCOXwp/AC6aSIHBhfFAY70ekrsUkYl
LBHOX8eZPOgUTBXj4BpYyDZCrw02sr9PPfUauUPcjLKXEmfEyfnn4/lRXQgUJgQpIQLkC46D2ZXd
W/4ABigcD3Hbb5FpeVDM5KkJrWdcf6kPDBcW4m/K2eukmARMxN6lOGSRhJkt+LY3BJpo9Xgwu1Db
jrka/mxKp90jroleQNG3m8EBANYjQfClbGxrnblGV6KXgC7P+Z4vBA+8IDSHJzOMIBJPryfAK2Up
lOmXeD4aZdiqYfWEkHKEdO/hfEtziPiUPCOhrOtCYIdo8Rp83dRgJj60WHM8aFbW3Pte9IyPE05k
IwKVu9jKsodY0a0bUaLyjpKFXDcK/ujnf8TS7uRZ4Ey4Mc0CTPj6N1hIv9gon4yHvvI3CDYca91+
N4KPbp40Mf2Ek4sl7cJ0stMcD6QErqz+HktytAmQcPEuISKXOjM9P4QJGIYUwew881ExdxEhHA+O
jmvRVSwurI2l7xMcMVtsDPPN5ow6NIHscRgOHbLAD7a4ECdP1998E7DfBKckCfU3CW8kIV2z1YLh
gJ4wsLNvAQJIhfox8bxV7z2q7fH81C+tdE6zaZx+n2yzPaeNtu+kbjkcbjX7ebtSvOf3f98RELem
9zjpjtnybgqDAmNUYyO59ybx04dRewjeyfue9hCrC4YNysUQSOb5Cx5xSAK1g3nA1cr9FJafz/dh
Ycb5PHtzuuqJw+ZjhNm1pUS1eUiTb6l5jczOhf23MOevGpj+fro5dCwa45QGOAp2pYafmtuuHflJ
M9tN7+E6q3nrP+iSSY1uii2o12mvW/Qj2Q0iiE2Stgj27pIL1/3CRUkGzbRQR2fX8858/fkaEb20
Kmv7kKEdwz454pzx/g6ctjAbsqjNW6syK/uQjj8jqkGBbl+YlEt9mN1+TeBpFZ2wD427UdWNKNfV
hb2x3ALwVlvq/GNP6+5k2nVXNzPS9vYBeSRSs1l0p7kXDquF7c1E/NvE9BNOmlDSQqApNjBM4GcT
ZToNjehb+vlPJuPfVqZfcdKKGUttLEc6Eog9ugvaJbjFtFxmZyJUI/Sy0bghrp+TjB0rS4G1xvbB
9L9bGaLVuzz4bnwtEe39g45QriBRMdUz5mnZSX8wkWlmH8b4a6X8Qu7m/PcXp+Pk+7MZz4tGtThv
7YMrWwS1NhVoTdf4mQ8XbtvlAfu3H7NprytEr1tcbA4dUjYGvvRrI9q6P5xm8yf9maggMA6NN7h8
zTGVgYSPdVDMH7GyquSHCJ3MP1ldXFD/v5HZWVW4jZYa0rUOopbPfqLtbbf5fr4f03i8XWD/NjEL
gMIBwTWsQa0Dz7CvRRttvbQdIDL1+/PtTPM7b4fbUGdgAAZr8xx4n3mxZM7lQUGRB4PkSwIlC/1w
pnkw7Cn1/YZCWYxOoPZDax1UVBeT6+anfYklv9AD6m0U4qmSTtI6s8hYM6q2xu7BPDTxTfUSBBcW
1FIH4Hmrkv/RgCzMLg4LcZi0ak1uwhzkPU4Tfnmnt5/eOwsOLXDzcZY4RD2zPmB4CPu0D7UD/j9Y
mjnt9fnvv+0E6WdB+li3oC28AV6MlullCPhTRkEqHuzCJtMQPfStd29ymrFsJlvF3JKb/PWpKyEC
ZKWqaIcB5dFC2Vr2MVHvasiy4vP5Dr09tl63NDu2/BrxtaykJaX/6BQ36I8jMXnM4veDMF63Mw3s
yT2SW6GSZLGjHVQLUW39Q4POcl4fej1Ft/AOKf33d0unIE+YrbOa58956ZSGF0e2drBtjOxb7EW8
+9ZWr7Tx8XxDbzcNTJl/G5qnWLIhj7EWpCFkijd9860EaXe+hbcHPvgbA51+4HxAfuZLGvGeVAhR
mIc8KdYjAtJ4AnY/8jraBm30Qxu7L+fbW+gRwCJSt9MrZUJmvJ4ppfBcbE76/oBv4s/Y4qixw3eX
QaYzBrkdSqQk8OcPY1XPjCqMjf4Qmo/+1vAvzMnCJlUJjKzp4UOQOpczQFM31zD2ogfPUXNX+vfv
VZbgVUIHTlqYR0V2k/SJq/cHN4qumvojFqvvnwQLyjIN8b84z15PAiZTdqBr6XDAN2+Vo1fXevr7
jzIqNv82MQuCE09aPWzP4aATOdbjuiM/GHcX+rGQ+CH1gGqsRX5wElia7Xssp3UUi1lNbYVDCi5K
yBjvLG/nKSu2ozlssOSyLhU5FpYw9TVB5paA0iJWej16XlsmUVnXpLq1boXZHdzk9w8eLZBIp+xN
ime+SVwDA0zMsiFLeT8kSq19sW6j3fk1sJA/cjRGz5FEE+Q/53SHONbduGmp1eT5/YDJdQQHTKQW
hr/XXnPvZTdxm1zn2bsDWVql3kH6HlLNG8AUiV7p98gCH6rIWflj+9IVBj4/xjcDScHzPVzYqAwf
FRxkFDhF5xoK6C0mqmgykq7OPm1/deqD4j+db2JpKZw2MdupYZRD3mkK8q21ssa7CFfV6MJaWGyC
GhdZChsQ3nwtFArCdxGy3wczxC4BI5gHTXQX2pj2++vokkkxkVOkbkN8My9F+Wmnjz0C8wfszreJ
E39ICrmykvZbXLhrV8XTPaiKC8foYr8oHpAWgQ/zZusi7M4zH5/Bg14jzkmG8uf5qVmYfRYTiSOd
6JynxOyMyyyJ3nbuDocsuJ+cWvoMee3g/VcNwjx8nLAWjOT8IO3cHgMvj5RePCrrsBxXyaWH0sIw
vWphdo4O1aiErUoLzIj8+v9Iu7LdyHFk+0UCRO16lXKznbbTVrlc1S9CLV3aV2qh+PX3sPre25lM
IQlXDxoDzBitSG7BYMSJc8C1e3uWxL8urTzQhGBs9JDSMZADu/RlLfp3jN7WBqgydveg7AbbL2mC
elieutx48pLOCQoCwn5flehZGxfaG5ELRSuUg8f5peGOpWAaHusRIdQc0jSGruL29tDET78aGh4U
QOciDoATuLRgxs5iQd91PGkDWLnpcdH2IJc2fYWZtTsINEw+XCiCDXSGStF0o2sARWiwY7bz3djs
dOo86tqhH+4djx8ISLQLyLAnHkcHpKLteHWIiNtw0WIerzLKqFdxLTGL8VRnbxovwnK8X6DUYpcf
B0cBU3JmyLicS8iDiYR5OZ64Y+Yh9DnzEsout9drbUeYxMZ/EJFeQ2dQHsrcHAS0p6p8B9euSxRn
dW2yEHKaLt5wqCPL6BWwrrKkLVDi6ypvN8CXktG5MxMIWJQK1yZ2lrzzxNUNHjWU4gCjvZytJNHt
uarq6TTTV57M26L9loD5HILfu6z9envW1twcHiEA0OL1K3AEl7YsKMxZ9YDdZ6TuwWFDAwW35qem
64pwYeWKQOniXzvSDuB0IvNo5eMp++Uk9LH/Yf41zM1j9+MPdoHgusK1DSpZFEwvxzM0eVWaLRtO
UHobAqtTnNa16UK/MBhocNuZptxAMRdZNdWUjqdxKU8MDXcgj351PRV2fm0vA9WBbabD9yBvczkK
B0AFY4aOxokX6ebvBPp3t1d9zW0LCmRcnWDPu0JiWVCoJHMWjye9PjX5L2t6RwBPxmOLhq/8L0gx
3ja3dnSwlVEnR3rTv2rl9DSzr8sSfiYGg1Kdfu3bHxVH4ViVLljhJPHxpv7XkJjXs3e8P6O2bVBh
qHoyab6xanbkPD6YTvvWmWOgJ8Mz5IF3FchwQqv8mSfOBous2IMrZXT8DAd5dTxURR++dHVQvfX4
oONygnD7oz0Mj3NWo4qrh73tgFUADNpV9a7rxZFCAjgAbBRqLOanP5hz+CoUQxDCXD3M25n4fTPi
wBkjVPPKgze9uO6XJvYUW+m3h5C9lQfdZhxuNGFcPTYmp7SZBrmqkw3NTpbUD83CPrXzhBbLHppC
CySHc2uT1e/ekHxnI0TM7cpFqqMOe937YejuxmjY0+ihpEmKfWuWz25FtlRX0RWsHV3gftCPYNl4
fMtB6lhDpdnLMCGlc2i6I8TbAq/4OLDMB2u+SBzYInCQoTPI4vo2QJvLydIfa7In324vqti/0lwj
m4OyDUBlPkq0kndroF0wWq3BTkIFDpKQy8dBxngwwr3hEgVEE7qhlweIz6kRg3gWUW+RQUET6VwV
An3F9VimqPn6v1Mscgd7pRdJq3czO2mlGboepEq6l2H5YdqfUv17vDx4XfQHc3ZmUDinM5+QtI1f
eDHe+J121CCj41Vf/sQAkrpwPFj3q9qNA+SRm+jsZFvb3t+wP9i4eIUC1YxIFwgmVxpAZ/VQ0/Od
6ZRAofLJM95SFcPmSsABC9i50OHCu1rmmE6MwWvcTp9OZp9/0bi/GzhknqEfj1ANCpiTnR5uT9nK
hXBuUGactqysGLKeTCe31MFus5ugbt5mkT58/Al/YUeKblhTuLQvYafw/Ed98e77dPyU+v3uvw1H
Cm56Mht1PXOs0IyEm/Hk9J/q6Ss0hW6bWTv9NkF5AsGyQAhJh9NwwLA0UkSgkITg9jGmiitjxUOi
h0YQ6gr44hWXa8PnvO3SkZ2sZQqoAQgLoB9UEXCuDQIwNjx6IRmM8EaaK8da/vc41kJKo3htGkV1
Ys0AUnrIRyO+QXOQdPn6UKLQy7mfT2OK8JKmikBW9XnJBfeeOeYNp/OpYxsO5VNVhLl2Fs9/vvCf
Z+5Kz4Cz4zO+70GbfID67J6Q+7bdQj709m5SGPIluNLcNw7J0Q18MukGeo2l9+IvYWkjA6p4Za4b
Qu+NoAe9LhHU3mBrUJiaT44NonQIKycORB7cV52XARsV22ttD7sW4DiCScu/ejvNjYb/P2NYff61
LSJPP7aWwqms3WBnJuSJQ9cCZb43zSdOsz241NiAzkMIHz2U7dFxsmBWbYk1b3luUPJifW0RWnAY
dKZvVfkwZxAs+1qqLoH1mQPgEmRBOrqxxDKebTxtcS1gZfX5pPm4lNG+ZKVaQNFycnvbrZ4fXDb/
Z0Y6P6hxxyWwwNh2zYZDSNzXVNnI1fVBnwfyUWg+R5f45UAgpE6gqwYH0PX6/ABxg+7RH+YyjI2+
fnCZS5Bl06eDSxf/kBaLrbjb1uYRwT9Sk0BnX3OU2kuB/D5DV2UTRwRaegy61oo5VJmQIgLaoMUX
AF39RJqvC1S1iB/5aJX4+EL9RjMC0Ghc48wd1tVORQ0UEdyvFKTLilB2rX4AZC96acUsXVMrevG8
xC0f0bwNhJ7dBXT4XI/HpfyxQNWocb5ZHrTZIBd6e1Rie8kRNGq9QowbmJ4rPHhnWWz0TEZOI/k6
ef22JfOuNR78ehP3JBQUdrftrS2Vb6O4hO4ZAi426VQ1Zro4JfQTTwMo80LcfuUTc6zpmbeaplgw
w1gbG1IsuL6BEHXl/i1Q3KAqxFD28aZlR+lzpr+gvLBDKju0+81AeFjC0ZszBKSRzNb0navfO9qB
z9u6igOLfG/n41D/0Ed0KxV30PPc3p4LsnYy0XSD+QB9ryirXJ5Mr/UXaNuiNYpb0LZ2wyYmz+bo
hHimgwX3aGV79NYiEgal4Tfbuiu6FziL0GIIQ8yXabpDAARlc1WK3BBmr/aEA5eHJCV4PuVHG3Xr
uPBKdAMha2BVRz/zgkE/QIzxpWq+a3UObvttB3XRCjLS3WPWfOdpBSgx5NfAFR6b/v04Qv4buvJe
/jyP+YsHGdaEzgpo4/ryYvoE7AKtsnKqjhZ1PNUEy9vln30IvS38SR9eedftCB7TrYfUXbz12S9o
q1v1sTLv2/qUshSP/3pjkH7bQ9bYdhkoM+MAVYEXJ3+5vb4re120WIg6APYg3tmXyxv33sziCr0W
E6XL69IYyTGpzW7r1IsKQbFyjJFfQZuRCIWB3ZeOVZ5Mmt1TLFmr0fZY0GrZQQJtubeXiULRuKWf
vGJsX3vN1+5uD3LV8m9OUCRLEc2IPX52TdpGYZMcNZ3T7IH6DCpqZHmiy1PdJ7sZ7B28V5xqMWkX
mxN5eWQbAa5CXwC8lpj0M3s1KXKrzavhlHkPxvLw6/ZorkILfN3VodUBl4g+bLnGCXEka9YLgvpN
Y/thPRYp1IaHMbR5nB1AgJooOkyutohkT7655k6jsz8Ppxn8mqxMoXWoAwGBbKBi2q6CTmFIVKaQ
/QJKQQ4CBDC0GKAMeSIdxFOpk3gPAJOYgadlb8aULnvMtwoXtTqZgpgPLTSoGF35er8cK9OxhhNh
R2pBbTB/4M0b/fADRwztzIzYoWc7AhHMMBkMZsza3uiQpEzZ19u7YmWVUDTE6RJpIGwOaY9Txyxb
Qnh/cnn6eeRd+QqdPhKafky+3La0MmVoATOARMaTE+l66Rx7lQNsZVbDUux8A4HWs1b5d/Fcbich
LHzb1sqooO4AvIVgQLGushx1xombdHaH/r+XZnwpyzvd/fSfTMh5DfSvunnVwATR7mmSBB15mlX9
xavDMEBJ5ODginzT5fJXqKemWRe3J5q5M3Iz1YQgpiyfqpi7ikO0sjpwCS5EV7ClgYuU9oGRdIs/
NG2P4vGWe3c2P9DpwMrvtydt5agCnIBuaQFFR+As7YEqbpEQdPL+5E+VXQXNQNhh1DojIEjdPDQD
1HydkWcKIMl1kv73HSU4clG5Rl5WCkbiBWqsZoLBldM92kTa+KF1n12C8/psob4zfCmy57i7qzzF
4Vpx6GioRoyG+cSel1sG+VjOi2Y0/ckZiuIu11wIzbqe6olwHV6DVwNHGPVr0fl4RWDduRVjs8Ob
UzIOn0pivE8GCScz2cTgSQe8ptikY7shnb2EfqornsjXe9QAOAwkx0hS2XhOShuHxODVZPpcnZJ8
2hQ6VMwhBf5x+id0P59ZkU+bZVZNBznY6uTX+tuMvFvMve3tvSl+6OXte2lCOmyQMgU54Uyqk1P9
WprXEZVx8MvsrfFxTP5q05P7YUSQNCYR458597Q1DQ0PhuqUmhCJdaGqq8K6Xu8/DAnHDdtCqN3I
/oP7bUe9ARaaX/1DqThVqo9LPz8fvNorFny8MB4Wspni19vrce2RLn+8dGjB+M8gZYH10Lz77tMC
mZH8YLWH20ZWd6+DhJWHZnEgA6ULNnF8LbGpWZ1y9z7pj0v64NgKMMHKPIk8Lno9INCFqE6M82yZ
ae3XhZOn1UkHFSUEcxTbdv3zqB8DWgRskYzQ7vPGckytqE7Qu+8NN+CpKo1z7bThVwSD5/9aEL/g
bACVMU1AGFbVqTScHSvhWqr00ObunjjxcVkqxbqvDQggYxS/ADdHQCzdEWk2Og1Fues0NF4wm0VY
KCWTrl6BcJJIG4t3KbjYriJGPW68GdrmGFERPzA/+5Lw6hjbIwi79Qdt0MLBKfcWGe9Tom0JZ1Ax
bh4zZ1A8osTmkjzOxc+QJtZ0a+o3hV6duD0VYZaxZ6BUt7QZ9i6oAQHx/zvrueJKuqaV/j12tJYi
pgB1yRV1AViKPY1O1cme3BPzy0NKsyOUD3Y9SGYXXm2h8PLIoFtO/HZjUh4WLEfNGjpPoNLV+2Lb
oT86+PApJCbavHF7ASh/dYeMo08dbujliSw9gBwnKAtsylZV8Fxx8LDio3ZnE0EEL20siLdq8+K6
JSBQx8WDpMRzmr+mtRO2PVTZ59e++Hx7WKsG8SIBU5Toe5ZhRGj30Xg15dWpr5/diQbpsutQ18vS
x95yA9rqyCQUH3doYOqHWCLkc1a6czSt4VM+wB2Y3WEstwtJ0FeuSE+sOM1zG3KrQdLg8TM4GFeK
9J2XwkL2V8ZVcr4rVgSnJJCm6DkQCZtLt+NxZH0dKGaekvqdde9F9VYYb7cXaMXVXJiQDmDGLbcg
s12fRv3wt+Hvb39dNQDx9zO/CeXbKtZ7DCA1jg6AxZb9TcvH8LaRlVvyYgjS7dJMRk7MDkYG8j7o
1d6sCnB6LWGiIiVWGZJOT9f3PcMdV5/sMUjNTQLYYnFXqWS/fl9Xkk+8GI90IVuZY/KihhkHmsFF
8dMtq6C10yBOd0i3Q3H7u9shdwipX2/u9rVTBk61r+c45M2zP2phiehXP+oVDxzt2PFykzdf8bgJ
58kNfL84LMW89YwuYCBWru+MamdkwydOlh33t9BHCXzjbxCVBHXxXtIFiig1UlqbziWbZNE3OUTI
PPunPn0u6iQo8tdF/86Q2BgaAwiKNz991Inq9l3ZozjOyGyIkj2QFNIuyiZmxGVVtwLT4BjNltq5
wmWsWxB0oQbezFe4wMZe6taxi/ZkEBbOHnoSVcDXlZMgsoX/b0EKFRP0ly+Nm7Wnhnya4n3G3m1t
e/scqAYheYtxmFzf68v2RLzvhnHs683t769s/4shCPtnh3kaer3VC3x/1h/LGRjdu4XvkkFxmlci
ggsr0mLrjj0yy8BSQBPxAYmtIIn3iIUCp91p2rz1x++3R7VqD2yMHt79HvIM0qEmhV5qumE06Bio
wjYpA7c56c6uneONoT0kH2YEsAHhxu2EViJQ6ACtdjmJNjIm1jDHzYlx88GiX8vqwyV7YQFYA5CE
mhBXkok5FsPEMzRpWzzqj7kbDCoI3Oo2O/u+NIJh0Qd03TY4jfYXq/zeFIrgd3WbCYpMwQmD97Tk
zk3IhLKuN7ABoBjUjK+Z8bnsUGxQgflVdqSF9ycrz4qYtKcYShWZO+678SH2IBGlePysbjAHpBlY
boR2chlIy2kBwh2nPRVOgOoP5YeaBG3+rjXhR8W1kYnF2p/Zko4oqTLTTxrMXbxAxLnim3Eq7ibq
fTxYvTAjndGat5WXGRiSFu+9Fiqy9WbIVRz90vrgrQ4EmO17aLFGXgcESZcnBaSC7ph3U/NCOGLV
z8WwdQq01tiJwm2KdT67bn/bQUkF0FVkx65rllnaczy1fMis5SAd/mG1yQZyy+GYfe1alUi1FA5f
2RJ75cyF9iwG26Ue1y8L+1onv3yzCHyAwUhch2WFdqgHYitSFGuzCGAAcFRAImOA0o6wxmIquozV
LwSE4dl2aJ5MJ+AqZiNpj4tx4XXvYpNDrAyKPfLVQ9p+scHt/WKZ90hqsmxLvwBvUBqHbv5521/L
qOcrW9KIksEugVaHrQbQk7LqgpG/WBYNcvdv3o3hqLWb1Hqo55++H7FiV7EPtnf88wM8pFBRWUdd
UnZQSdxU/thUzUt17+rbWSXdsrJigKP9+3nZL5kt7c2laF709ph1gZ7vteS+dT6Ws7wahLQTcTcJ
ST1Y6ar7JEUv891ofbu9UisDwUMbmw+YcBPgfukAl6wb086e65fvZfPXlPRB7feB6j6VE9tiIHB6
KBFZ6FO57i7Pwd5nUciRvBTf3OBvhLiZe/JAmpAHo3ZvjU9sCVP/8+2RrbiMc5vy6w88oSYaI6CT
6SbjdvHei9bfJoYVlk0U+x97acrjkxOYeewb3ASZyYuHLv25cANr6UKiIoVbHZFo0QXUUrBiSduh
5q4F5iUcKsP/TCsoi260yQ9H20B5WRFw/a6ySg4XhWREQJAxgNuV25BpXruzPmBEg3twH8qXYmfu
nF/2sCnDT531yQaTwzS+pfYdq5cgY0nArG1WPvvNY5lssvihTJ7L5Tlnd52KAEe4jotfBjozAEkQ
pgO5J/65dM+s7AZNS33j1Z7ol954M2vn1+2do7IgOa/h/y2YzUvtn/7j16V7eep1H/LP+P09GbZz
sdF81TPm6kxLMyT+fn6BxQ4ZGdoUX11yLJsgyYLSflD168gJOiwC/gElI0jy4F4dGfg/kS5xclqa
r2yIvQBKywcjnrbOZB7qcf6hGf6OJvTFYOVfJB93zO4iP51RfSn3jocOwqnS8VqOP6iOgZ8ElBv+
W8g8gM5ELmUVTczQwd+m0ei/O85b/jEk79XnpSNooYJfzAY+3ztbp9qNipjteudhMsV1hUwSwioZ
T9MVWWumzI5fHX4Y2T5nijBq/fso8KFhA3wp8jsKVe1kijUSvwLEVgeOKuRc+7xAz+FCQbPgVf+9
UXekdXXqvvZop3toUoWXXfs8UCcoy2LrIQyUTk5hmXlCFha/jsn9suvZx9cWlWX4PBs9E/B80lVI
2sZuc61MIsdsAgMH58MH34HSAxCggswQNV7p+yYy2qzUXO0101B9bD51muIRszY/ZwYsCT7NRocA
zOZpr8kS5Mm+VhEdiPm99LwgEyYuEXITDt6uUtDDEgPIjKFJIn/cgysInT6L/QcbFC0+Dvo+RSLG
E0M8c12t3uY8b6n2SpOf/qOBPvrbrv3aNaJ3ESK36AsDFv+qqoC28EFbWjuL4IGWZFd0gckPvvHx
jXphxbgcBdGWfuhNM4uyejssIdJ1t0exstAX35euwHJJyoZO+P7Q3w3ZnfbBljHh5S6+L60CfjlC
28zKouWzm+5QXL7981cWAdcF2IlBZuAjjJacaGZ78cCZWUYNUIBOUD7ghaVlihTVVbCELYoiCp6l
FrReYOhyDWjXlwtwFmWko78v9t7i+phpD4DEtbliNVaOBU4EqtdI4xB0r0puqcrG1nXzkUaV94R3
YqEFlq8gQhU/Vjp5FyakG71r0hw3cUejwmmSHatptfOSpXvUM8B4/WKMKLWzTwDxFoERV5alGOGa
ebwPdMFxBloVORgcXCfti9roo9JM0FbA+yZ0UI9+ag13eM5be9zrPMsPPkCIdyhSTwqE3sp2Byzl
X/PS6OtU57qlkT7adexLoX25vRvFbpPnFh1ZAsIKZir45cuNYnfMXozB7CNGPvc86oZwIWNApzvf
G7faB1V/xdHy0QEETjeQa4CdVbLmpX0yGEB5RyOEdIzU23T236ayhLiy+UWnPu54EQZdkXOXQ914
XmP3Udwf4ynbsOrvee7QPrd1VYW8tcWBHANanHHUfAgdXk5fnXVdB5BtH81p+9o7yf1sm4p7be2A
/UYv4lbAMZPnrK8zxr2876PGT6bX2E+NE/Ch6ATJNV2RiVnbDC5ArejVEZBmS8qbJnre6rnZDNFk
gpbQNb9osXGYHVoHQ5VsSpc8s7hW3HmyANLvPYEaIRRx/3GIkqsyk3ocLA1GK5BuBu3s7MCPR8pf
3Eh3CexP4/Q+o0t45mAw87ekzQ6Vb+26wX29fRTWJvrsh8jopaGb+7Tk+CEDtCqd6WWBonPTvd82
suZMzo1IU9yNLS3avB+icdhw7bkAQtrda8QMYj3K03uqOt9rGxSPZpw3NCiCBltyz1lRoGa0YFB6
mQb98JLHH+Qe+2f9zixI/glY/YlYVT1EfYcyNrdtUPOopFVk8Nw/RhD6gl0UeSdcNpfnDGhBfbYg
ghBRDXpIDw03woxA9OcrMeuDFR8oRD0IVfWKrC7WmVXpqo5dWtX1wmlUshq1ybva+hzP9zq/K+Yq
NMcy6BIVTFpmn/lnpDYasuElwRspP/DjuMx9mqVDVJd0o5O7av6axgBD7rtkW6V3U8aCXPubNqqx
rm6UM7vi72exZ5ItC2mTDHZT69ko6Htcq1LLqwcMvNke+rCwYWQalbQZ6Ky1MY1MvF+cR5SVBpVq
yXXqFTcMIhFoHUJSGnAx6YaJvVorMniUaKigKMT8MPdfHArOhSPx3ZDQX437nSTP2vSWtk/VB+nH
fy8eOL0g14BeRxNMWNIkVprPOxNnYWEbfQyHD0IFr74vnTUvX+YsAT1MZJphCcKMUfEIXLsAzn+/
dMyKqSnKguTwTgsy13FeNJvOSroApfUhBH4V0PZySSON6/91ZNJRs9K5y0sPI2s4hxOZgqq5u+15
xdzIkQ4WBu8eZMWve+rJ4uE4Vy12hnPwnc8eRYjzkpGft61cHyMAtvCCA9Ufom9XzgvlA/bFgi7e
iOw0c9qUxry5beD6EAkDooPtn0ta2mIcsqoJ6yYYYO9DvDf0PkDc+wc2RFILOq4I1yzJF1hzyQpQ
YtJorvddsS2N/axC912vBoaBRwqCTjS4XylZ+QmLJ0uDicbbOMNGT3AbbgsVHGZ1Nc6sSOelMpjZ
j5bWR1AYys1nv9renqjrCwKjAOsHQs3fMyUtxshMhM+tjQuig/oL2PrnPTOagJXHih6W7skjqnBp
bflFZCZ6ANbaqYum4lCVpdGC/nPN3LlzhWhd8XpUGJEbqslkMrqULo3S9pnbe3/aUKIItq49DZ6L
Il0pGqmum5tjMDqzKcd5z5DHH7Z2H04O1C83UDrMWoVXWx/Ov7Yk36IzLy37vkKEAsymgULSLlch
DoRjvHQul8MRG+Xs9sxznXGnK3F7LkOYD20wuigk2UZgDH7Q96on6UqUcGHPkZNdGYQguIHpS5NX
qIQEmXavt0lAyQb6di52olY+dOyefZBzDRfQpV0pfM3jjuE/CCdNcpyKZ6hRWP5e2Uew5hzONoes
STHZYw9pFVhBtMfyr0l+TPtX3EW3D69iWzhSqNAOUDsFFAFzqN37/sYEH+MHYWFX0yU5UuZ0aE6A
ZlsE7ghjBoWHYghr/u18osQQz7ZdP7KBx7TDENg7i0O0X96eotXvC+CBaNO65q1tGqsBdQdOztzx
MG2eOP35BwZEzyjU2UBLLRcstDwFwUFnInuUv6e7vP38B58Hm7CDC3OFeQBYyHycZkIjiwVmFxoK
J7Y6PWefF38/m34LZU+PM3xeN7QtMpFjtbv9+1cPAtr+UOnGbXn1IM9iA/KbJO4jN2/ua/65R+4J
2Ybt2Kti81UHJjL0wOviKS6/E0dP77Se4z4mc77VnWRHnKYMeoNVaBOq8Xrkh9tDW3nSwZVAAkH0
LAj2YMllFkOOdLdj9dFU2neLNYf5Mm0Sfw/BqcJ9nCvMKHgaXE1hd3VKUd5A7lU8ReQGW3fM4mQE
80Q0F32AOmtgTU919dWzFeHmmncRpUEkYdG0eVWKS2ZQcTt1haRlgZe+FW+zwrgrmKUws7YFATkF
tkUAC65qZppnj1rtmkPkuNxHl/C8LzPuK+LBtc1xbsS43OetBQU0rbSGqENScDR2i1MEtPvaTLtW
pdm18oBDMHU2IMkr9y5UPvrchS1AsuNPMy0DO9steg1+hEh3j0j/DPjfoKmaeLzJKkW2bX0+fQCt
REbvqkZoTKitTqhNR7aehpyOj1Y8fb2989dMmARFPIDtVlghTNqQwqTVGCGtF5xiwKZvf39th59/
X/z9zCul4JG0qIXvu2Yalg4PtO7JHbe1ub9tZ22Ho1UTjwQEwBAnlFaq7FxvNKpmjNBMeuB5ElYc
r9Jx3t02szocMLlZouh5zbIA1SLPzrUaw3GAtHV2IEUyjIAiR3fbzkpECj+EuoyLuw6tmtJwppmZ
SZLqLGqsNnQgMcHJ3dzdudmT0UOfXBGTrmwC9HHjfYhENYCkvuT9tJyB26salshJfg5hX38U2ASy
LUBlDBtdc3iOymn9PncWkMS5DI57M807Xt0NfA93envKfqfdpLAXZpByQeeZ6EiWHEOlj26pTRxz
pvWBmbzlLdvU9qtWvFjuk5Hs7CYNgboDlhTcIkuzqXuoTiUbhz451sbsVRX4la0iIPgiW46IBd18
lzu/sXQIFA/ZEo3VvuFbkEnG8X3+1+1Br67cmREpBNYLC8y5er7AQVXBW8P/4PF9MQhpTrMJaRc7
qZcop3dzEqI6YpaKk6uaJ2mrLy0QipNZYQj5Dz8PvaNmh9mkqjarJkr8/cwP5UxbeOdgNVJ6YMjX
0pfbC6EahRT8WgMjCVoAMVFoAWw28fTI/aOv4vhTWRF/PxuFsxSmCxT2EmX2g5NqoT1VQeXfW6ra
y/ps4bQiZAD5vJw6bIwpXvS0WSLqbYgbKpXTVN+XxgFMA8m8GduK8B0zD3mpeCqs3AbYtv/+fhFD
nM1TXHoVQAf9EiV8G5NdBzKednd7wVdNQDsS8HEkedF4emnC9JKqTMeYRaCrM0HAlwUO2d42sTpL
ZyakWerMnlW0Spao6p+gPMS71//2fWmW0t4s7BQqAwCRhO60wbm7/f21KQKO1XSANUU3o8x4ojPU
CqfB4JHtvOb6j6WdgjxX4DvEb5SdvlDEA4gBtySAVJfLsCw2q1nW6hFArYFmREmdwsjBde/RBqVY
8rX1EARLgGyJcrGczie0TatmHnQ8Sx6oDl05iLHdnrG1dwgeiKA7AbwHF7LMqdHrHGJseKNEidXs
F5zyuiB6YA9mmLvZs5vzvWbQ72Nm3/NcBahbizkwLrQQgI8MNPnSjh5se0g6oBsinwqUtpffG8l9
ae38eGvEioGuTSWEBRAZgoFa9CtcLluVzQtHxtWIRktH08XW6VVKnGLh5Y1xbkHaGKAmnOLWhYV5
3iRP+Y79SlQdMWv7GzV99Jxj52GfSzfXDBpE7jQWifRq40IfqDjkH9S1EzkbYK9EXhqdFggFpXly
49hi3E551BhaUBWofbuKQ7q2Eh72MmA5IIe7Ir7Wcq1NedXwCEw7QTrkwc/bW3ptklB9spE4QBiE
UVyu9EJKyDvoiC3tId+S6jHOta02Kd7Ra4M4NyL+fubvs1hkqYd2iTh0yc3AMLa3B6H6vrQMQ7nw
vPMxCDPZD3rI7M3t769t1vPfL23WcgGvdl7jvvLxPCItC2zjZbCrbWsq3OX6QAD4QjUSzxi5ld80
4ribi2mJipxvc4PiZH98KEjOATdIhC7OVSYFMRZzZ3OekYYqduCjezQhkFIyewtoiuJ5vPY8R4cO
BObQRwPUi3w6qio1S9vs5ojFtN7oPiNB08xWYNWevq2NKgvNyYA0mNYPu85q/ZeRsu6T4dTagSEf
Hi6TDp6+Dy/lxW+SlnKxdWBhBvymrs7Cofo5aa8dtG4+SpApPMOFHenyzphWdTrp58isIOFVvOj5
W5JlAUOfofcyadt5eLMcFR/CdfeIsAq6TyCmUFS+qinbBLnXvkimqDCtwPVRUuwDPmzcbtuyvYtu
UJ77oV5/svipN1vF1K7c9RC+hxvxQPhwzTmq+eXsa547RsT/lpMC3PCPtbetm4fYVjyIV86jEN1B
HgtMsYLk7NKfUIZGR9usp4gbvyCNCp4dM2gXN8jbD+PpXEEIJzCeQmdHvu/zkvLRJuMUzf1Oq4KU
KxzXivcFwBbXE8SDkE6VB+KaneY1oHqKxn6E5qe156QPe1NVzl4zg9ZTIb+K9MtV6KCbS9V0Vsei
rNpU2YFar8SMbp8rlQnpXPV9VqB7CCagGJ2BSpHcu6oMgsqEdKTM3Fgo4zBharsle0AjHFFt4RX/
izQIvKJI+IJsQ8q0pBVvFh9WImuf6xtP+/hlfv753+Hl2T2YGm7d6iY+P3/2rKeh+Piz6uLzUrbB
coaKxfChuMu3ufZQu2E9K27ytZN3NkG/HdDZCPQmmdDwiTVIPvdDwJtgHMGsoLijFKsgnwrOh9qn
ac+i0d3MeQ6n9fftzaoyIP5+NoqMpHRyxXmw2F/a97L+9QefF6B5pOyA75F/fzq0lkcbnGqtDsoR
rZzxH6RL0IDxrwVpAIYF6jRaw0LWhsadWWz/ZADinYEnjkg6Xs5PtRhgE0/pHLW8C/WsClW1qrWr
AkjY/zPgSues88rJs2Lcjp77VJYgCEY1h1cbjQWNpwCE/55t6aUhOGeQ5QPKF6yz0qloWM59Pixj
VPYRsbfJdGfmb367n4zj4JrbwdgnWYce6e2M5tvc/Xx7KldebSIAgvOFMgNAetJI28Ssm97Iusgo
F6gFd8FcjqFwk2katAmyBqq1W5laZDThwUDMjayxjH50lnzAH/w2IlUT0PhgpY9az4K+S4PCUTVK
i18vze2FMTH6s4PUeWacVKbXRhbe9U19P407jb4k5c8ifXMLM3CYqXCha/N5PjxpPkuEOGOaxW0U
1+UXOsABpcZuoMs95FohZ71Am2hWXG0r3gL5I4Hmd0G5dyXCmVG/85lO2qg2guVno/j6ike9+Lp0
1sxJM+rRxden55J9Xtw76Cj59dvtXbiGAbmwYl4uFJ392upNWFmWwwydZyt7p0m2Gf1fPTDUvh9o
bB/Te2qpiMBUkyd5KrtnoIllMNyilx2pvj+4Ui8GJoKGsx2oUdpVHM10EUAHQxUkqkqP+PflHe6h
LwYgQEROUJS8/H6cVtOAqnoT2d7XrDsaUKEpvt9enLUpQhcgImdddMaYUiWiBNFNZqZlG5VHjW9s
pjgxqs9L/k93czQpLVUb6UswTV+mUVWEWDUAslLE49CFgSry5RSNM1gSNc1sosV68ukp7p2PPyxA
tYoeVbhP6JTJrGv1Qs3JxlMmyprmgWX5bshpUNhtkFBva7Qqrva1EymwBj56uwDYkD0octP1MKTo
05i8V62JQ4jLQ0EhchVvi5WdBXZV5HUEh7dgXb+ctjLT2qSldRdlv0Am8D+kXdmO3DiW/SIB2pdX
KbbcnYpIp+0XorxJ1E7t0tfPYfZMO4LSBBGuRjVQQKJ0g+Tl5V3PaX5gtOu6Xq2YSkx94yHgOMP6
gtoKGbZZaeeMHbMEVOK1Yt6XQ7pNum43eECWrFoMYN0MJoEOjXOZwnVPgWfpETdnR5b/IiBJiKO/
SE1eSBC2LdccUugDVlVNBHRguxRME9f3beUFvZAg6HM+uKDeY1hDWgPhj+663lfrPQYGHPv9uqQ1
FUB2lU8E4bnWF5N3ruKMA4nY0RqPbvvEiN9Z++si1lLWnGT3/2SI4A6j0rMhMfFg1s1d28SBpbxl
Xud79ieTvOT9p4R9snTZK71iEixkflSkAwCSuMgyqWVvp7Ojwy9wN8TdG+3m+qok3xebTmmrw6AB
VOmYuU+msWnGX9e/v2ICzn+/J9jMuAe/mR2Z1TFueYFKdzdp+ojN+ndS9EsLEMV9OUTUgJQcLMh3
pr4hbUBkwPayvRKe/lRXWNa5WEvft1+YUT6S6ka8OZ7sutgu/hPOHmFUb9l/tquKgWYXUBmImuw4
hDtPFbsxSwMbNTeoG20Vdh8p/iy7jbKNEu49IaRVmQopTrTPs0CXcXbJvs/tztkudWWnq0XEXSGE
npgwjLrHES/Z5+tKtWq9/lw9kfq8bqrZ7nOsImUBcBN1DNGruyT5lMhaerRV63UmSXDFS/STGEaO
S+ihOkSjZD/MWea7WrvRDWpuwdtYbedU3xM1vXOVzte95j2j6oEp5ePQR3rQx87X64u/rijoEr3c
4qTUgJNRYIvLfBsXQds8pl8x/nhdyFqW9UzdNTFLP7OcqlmKG0U6TdvA+cl8UkXAGm7o4MdVNvtw
98IUh72l8Vz7LnVHv/NAkxRhFlli4Ne1CmVP0AaBBEQEqtBi22MDQ7xH6h3IcZVuI1kttw+CB4zV
/hEgxHheVWkzfPjqmBh16AC3jJrK3gUsBmu0raknB8X0dv1o3Q9YpR57O+Qw9zVTX6//jvWj/fMz
BG2b1XRGNRnvWNk9Oj2IcSrDR0czAmhHcr7rN+i/ksR++SI2BtuqIWk2P8/xAzh7ivhQRg/SCa31
C/RHkPDKeA6pu67Hzvb6BvgKDfVxKa7v2vrz/+f0xPb4lKRDQQpE6KwE6KT2ZpfPLH+m6pNZPdbq
foi+T/G0vS5Uti6usmeGLtLdtkKCB6+/92g0z7mL4Pyvns4/W8d/wpkIp2W2XnMRiqFttbp7tezo
biqbXT04u+ur+X+u+x9ZXDPPZM3AiR1HZuGZjp9b/WduvjnO54HUvtoC76760QMndvqWWXtAyUhU
UaL0InK600R91oP/+tho+6bdqd5bQbZpJ1nh6nmB0xMQ02B+gst2uUBw+QKeu51xXk4T0FdECIHE
iPDLubAhZxKEp88llp7kEZ4Kq77zuoNZBlZ1SpUdi7eR9jA1ksrjqk08EyeYLKOvvc52BryBtj9V
PrJu11VC9n3BFlUZaJCpjQ1j6f69lVl0yWaJ+QA0X6TqpGGzYm2DpFb9iUa/CAWQ62MU/E2nB/oj
/nv2hmCDMof2oAXHUiw9xixa5McSuy1RLkO/VC6WaWZjdxNuarbrIrRKv4z93b86DrGHIc36MU46
bFhZT37YJ6PkuNeXYCKDCOgQezEnXOl5Mk4e3nujPpC+9zt3H82y3qJ1nfojhP/9zMpYY+kZWct9
3PowJZ8GGbOl7PuCxey1vOmKEt+frJ1F7/K/GNKEIv35/YIRaQC+iDcam6Q1r6ly78QA6d47QO2+
ftaysxAsieOhVuCmfJuibWIBLhw+lUTE6vsPMgGObs2ZmgSNJaijAQIEKXt33CrD77TYWwnmgZxv
Jdz266tZte9nooTYrEdllg4WEgBRcpjM97b/0mFYv3Ek9fL1TfuzIkG3CkeLBwdUTccm+mKXgWI/
pKnkDZFtmqBeelckaWHDDR3aRxBOobUfFLT3pHED2/sri/JnNYKmTaA2tdWPrInnA0oZ8ApSWKfV
cwHNDnie8L/FQE4+VMqI8AYGnqWbyHh0i6eSPdmdBENl7U5i4AE0Mugw0BYDOaOTl1WXjDC+8RYg
dqrs3Fe9v3MBgio73uxlCcFD2NWPaf69K/eZ0/m0D1vn1Wp+OH22KXvJotb27lymoNMMvFIjdfvq
aFu7ovBJutOdbV6/X785a/p2LkVQaVR54lTrsDJdeWfTPsnR072j2maWoUTIliMoNqfFqJusQdTu
kWPeDveM1btMi00/LSaJV7uWsT1flKDZjtNZedliUeArjdOApPfzuNXHzaB+cmVMGbJ18Q0+e2+0
MUIzRY91afpmomhgPszjUzr+RZL7fEWCJ1Z0amNMGTQco1kO2GcmJFElIc76QgDSzIe2AeMkOGMa
U0eQ0uNF6Gz70aqqUHOHPYVnCWypv+ges0wM/vyvLDHvWHYkGjXuLdV30UFFR3PiT7e3AF6IEBwy
BRgyet4hheHme619ds3D9YuzbnP+LEEwCV1Es3lKeIoEID8q+6epI8mByCQIBmAe27FLYkhwjsbs
a1//3e8XLn6HLil0PsCfzMu93WyLv3mSz49YuO9dHqWRHXF1Ug9K99lOP9XVdxpLuhLWXuRzKcJN
t2K7S8D3XB2j8lOeflZpqMgIm2XHIFxwCmIktKzi6o3TLjICWVV8Nf13vgThalsqSXtwimKj0nTD
ErqJ0s8xWhyL6kHJP5ljvkPbse86383xvtefYu+XYexySxYiy5YpXP+yAfyFE+FKduioaKOdWh+v
K9x1+4KmsEtDCeqJzoh4AKNrr6N5oPlujF+05PN1KdeXgX71SykE7tlc5pBiINIzDsYkcQFl3xeu
vWbTIasrxEg6w2DEXSbrlFxVaAOdxehjdFxbJALBpJLtZlWNMC/v0ewKrt6x/k4qXeIwry7jTIyw
jJJq+mQbeLWa+lNN3wnQ+f/iHM4ECMaLTnrCgAACP7bCW9X+sssv/04AX+HZuzu77dD2I1aQjxtt
Bqq7xPquqiugz1QPPd4YjxbsV68laIYC4Av6f4Kk9jN7D8a7bJD44DIp/O9nq9AVF7nuhj+EGEsY
te1gfS3h8meOrJIoEyRYMa8vaB8TbFcUjX4Tnczi1AO1cxo+/8WxwH0wQdOBf8QZ22loU2dOYPZn
BX3EJvQX7VPXRaxekf+KQLPE5Z6BFzCjZIbNVz2kdvyZvNeyZP3q9TgTIViR3OkJkBdxy60fM8AY
fl1fgOzrwuUjjuKO44QQv41CtMqlEkMr+7xw9WqlNple4AgUZ18YwEiX7P+qKp1tjnDzSGvoNXWg
s4W9d3fl11dDVhmSnbBw96Kqz5nNy9JWFkzJM6q5pew1Wt8kIG46AGYG56WgROrUooXIwiJQmU6H
IJUWDFbXgAvgeiDpAzKe8KwzOKB5ljLkifLEB9WKbw8P1H4eYm2nUc83aL/RytBpv8/WfUoeK8z1
Jd4jeh8lpyX7HcK7bgwty5q+wu8gn6Z2Z4OBRaYQa3sJili0XgEOQF9M2xQJaQurH3I0+mgHLys2
ZvPr+o1ZW8S5BOHGlGTOR6/r8+Ns/I7KZ5PdGQCnuFHGB7Eq5wyxONaXOPZoZUQf+qkp39JKoYe4
jOwHZHucu2qyPcnb8kGee5HH/5BleciLoXt30Qo5poA4y8q5fMsbPUgSDPWMAXBLNl1+6JrHLjP8
UkmDZqqCsk1D0FrQrDpotHg008onjh40NEV3uirZgkUyAD/LhteB7iKDA0yIlgMcW5NS9ewtahzf
sNutkpxKNPZqya/WlUS0CysiyBKsSNbXLqfnZm+u+x57qZ8ZZRAnuk9nKlnVQnkESfzvZ2/spNop
Y6jtvtkR2U4xmIaHfDtIh4ZWN8/FBCDiYXQgijMPMOm51ZWMvSXmT6ViQa690AgMoLOyKUoZv83i
ymFNGMeGmtr4t0UzNnNIQoFTVL0Bnvuz1dKHPo0lSioTIdw5QBbbpoLizxtpy++p4h46QiR5mhUR
AH0BZxj+jxnZj9Do7GTMqWeWAgbHtzZVg+rdLRrJGlaU7EIA//uZABQcdE1JyupNT4ifDvewGrtx
AJ+l7M1dFjcBlnK+FMG/ilB0wOROigOZXywtBvJp6wNvxM/qZjOXd6CR2CVtuzGyeN95iZ/Wt5bq
AGoCXjzNAq4J/hEnrJhVOn0ZD+WbMRd3MRbbqZLIZ0W/ecO7C/BA9I+aonFw8kqzpjqu3saR7PtE
H30yzH4PZhw/byzil00qkbiiHnzYXTORJ0Knhwj07SpuFCcEEgtFxwv9fZR532sCQPxgALWWDx+L
o+BOj0JMYlnlW9d+m2K27T0ZItWKAoLSEdP0mExDb6q4aW3atyWGm8s3C+Gu+upvNPr5+rPF32/h
KYEED1gSIFpbwpVlFiD4x1It3yjY6Uw2+Db9UVjNQ5uNgTbYgeZuRxkt1Pqq/sgUTEM6tkaGwS88
lSOGP82wVU9UKwJr3F9f26ocjjwBjXPgSvG/n13fvK86ICt0UGq0Pg3jXG+jBK1xQ+X0QQ4wy9sf
Cg/TtbxbGXOfmHO5FBc3XZYBOTB9mweGcku2HdCRxNSbAQoBGgafE3cVWJwqCqGXYpQuLRSPeAnn
spo2pWxIcU2pzz8vHI4exXMHkP7krcrArl1bZnXv2NL03vJR/Wi6BrUMb+YHxO/lIuop1xV0+8dv
7RDvlBhkwLq5rTUZKir3ki+1G+OiNuZwTeD8A7lOOJLaGEuQ/4ztG+a/NokBkuJvTnxvWQ+qtyuy
79fVbblzMAYWmm059AVgKQQb3th5N9sRPMBpioIOPdc3M4S4oIoCyD/yIi66ycVW9d4pu26YlQp9
LubOGj6X2WNiAmto/uYMt6Z3BVHC1RkHWrV15VRvue17uc9k8xwre6WhLxHUeui5BnSX4CpGRgY8
NXTDviU5GXxXAd10Uxc3P9/QGkCqwDS7cBBEeDCoVTK1atu9gTtHrXZ2jXn2wJXB360sBWMK3OvF
ZC+8GiFCatBaqNFhjt8IGfTneizyreXSSpKpXkpxkEpCMzecHQAGiN1wFoKwuSaMnKK6tTbgVKgb
c3Or/l6KEO6kq8bKoAGs52TFYT4em8O/+7xgWIiSTqwFjuOp+tDaLL15xgnxI8ZFPF7B5RVj4bKb
hZX3Y8vcE+nZdnqOGnN78wouBAiXwjaATFpHtXuaXairCwrBW2u2wgoEC1KD79JEtOGexrLZoFvH
/+Hl8JPmm2F04evpPNYAg4xmYyT90vrSdFBBTe7mb8X0MBVx6hsT8t367Tp7KUZQqGkcygl4R/mb
vmfxuAHP8M0aiy45jO0gwYqAE5mSy3UYk67O9eClbxj+9d1Drw43P+lcAM9E4obD0RNP3CIkNTol
fbOyFwxtJdo32h2vKxX/xOUThfcCkNpAruRDGuJzXjRamadun+IsWoy/BqUZtPG28lKJMVwakEs5
wvVLNJJNYKNJ34jl+dU/NJEhjsoECIfhpk5TNRMEVCPi5NEMNHprTRZQkiZyHpy5CiTk4oRbGjFj
0np7OAFJDKHyxp1lWGILtwQSQNoOdeEPxoKGKHe9cnSzYTyZ3aaNNpGzHWqJU7rYpksR4t1DpJUU
dgIRGgpzL54MfGChTsLnhTuXtMSJ3AGfJ9p995skmASo7subZyi4FFhYeKLAOF4Q62VWmtsgthhP
9F5RQSCL6fobbwUE8DAUlU1YqsVU3qjOTUONuT9Nr71915M3Mr13MnrG5TguXgqYKMyV8pHPxXxU
AfHEdgcdAAR4MQbrIe9ZAMraT3MHXnDgGysK2ZmT+bvEqJaqyB7cZe32Q76FfBlwRziu1KX9Ktgc
JS7LdaB1ZH5laRvDOGTTFKCEFwzmfRU/9dMjbSMw8+4JMDlHerDbsJPZ6aXO8G3AblsfzAhi4JKx
GAFg0utHp4yCFpDOTZxtHMzbFeOtPgBfsIaAE0y92G6xRZRhJkGN2aQfrXe1P6jWrVkM4fP87p0F
fPOggQejwueNYdyirT5uZUyA6yoDfQGSnoqZexH93GJK47rMwgoGBHhD6ZcY4yZ0a3qYTdiiVbiy
d8Xg+JV0HmJpm7B3Z5KFigCZh9TIZlM/Nup9PT8N0YNLX6/fuqVtggjEyVieDhQccXEYtmRdGev6
kTZ+7wTpvLn+/RVF01Vcabx2ACFEHHt5PgAtIVEFlx1FjW3LDtlDw8B8IHnoVvYJOM3IbWIJHDRP
uFQmUYyYGoV5VOrhjir9IzXGJ8bm3fW1LBInHGEfc9YuYgtwI4luf1rHaquptYkmsa+deWcZv1uM
wxDvpdF3GUNDkiobJF45HfQ8aZhTxjXFlJGwMNbOReEVhnUsaRzU+uvIJPnUleNBLkuHKUCciQqG
oGFz7dQjI7F9bOLXoZ/98luNls7KOl3fuZV1wN5ypGMTKIqaKazDMmbHKTPFOvbeTlcCQ7IK2eeF
VaS6x5C0xecb9dVC9iWdJaWHNQGgGEeBGmgiQE8VntiaebRWCbGOdl36P51U1vuwosA846eCMZ0X
U8RzTj3S10WX2cd0fKspAV6DtvGcm30pEAdoUGHwHmOiXyQP8PIZdapytI8qOum9MsiinzefsgPv
AAqlgvsYWJ2Xd33SC6qNA3OOprbr4o0pA0ReOQXkQLD7qsepAcR6SaGrgxEjlXfMMYuDsuI22d66
ACB9Y1YIRgRCcBqXC7A7j2UjEECPBtk0RcCymx+ri+8vHEGChypDOuGoag/tr6yU2KflZQZnFppP
+D0Gn6wh7H/hDY3T2ho5Djn1mTc/e2Pz7PTfHBmxzVJdLwXxv589umbtxj3Q2ckxibblvTJuZXS1
ayvh4O46wF6NJeLqqDtxH7EMTSdeEWjJV9t8i3pfa1TJw7HUKKSiIAMhBsAtFpA9LYantcSsotNs
BgV5iM3jzQqF76PiphuYXoHXd7lRWTXqrOna6ITEYNofEhko2Nrvh1eFJA7yILjYgsK6AzapNGh0
UoYitNrxPgWwpMQvl8gQlbYARk7UgNDuNGGedlB3niPT26UEdKYjnncdC7cabvHlLnl54imFp7nH
doPe61amrdz6X4TbyBKcf54r25m2GjotYiRF3OOUbgd9DIxcDYzuuTWcgBhaEN0e7kEevBFwqMPf
XYBvthGtWK9TD5DL7s5uvZ3Eji9v3+X3hfXY3pw1RUWwnhl0ORvSPam3v3eXIsT3espyQ0shQrd3
SutX+t31e8H/e/FIOCw1ByIz7MV7SuaxiWYnVY76PIJyAH5neXCjw0CePRLd7OEiT3QmS8iCjDTN
6nGCLLcJkRX2Clm3wIr6ooNFRxkfwSPKjoJzQJze8SrFIkf3cwJ4fjW+GRuRM0vzaA2tnCvwnmpk
gu/EacmxuS9Nbzsbw/b6cazckAsBfIVnN6RGU0VTk4YctSTdR51zD84YK9/U+sbW2wMx3N11eSsa
fCFPuPC2MmaZnWJBmaX+jNPuQOP8MGXZr+ti1g7GRM+Bxom5gT8nXJRuZEVNcywryV6BvmFLUrer
nwcPCeIaaPICIDrJTYpegYqAOeFrgeH74uayH84dzUVAXgJZKbwqQbEGqjXMdgtyrHs0Su2YfrNX
C0ZxEG2ijgHYnUXqi5rd1NmNZx2NetNrQZZtru//2jEjUuIJZ2DdL/KcfYm+g6iyzWMWFc+pmT3q
RrePmHdr0Z+HZGdixAse1+XQITwEzs5G/aHKhhK5lgi26uLzQpLTAsg4EA4981gAkpHRNJidJIgs
PFQyAMHV/QJiAKyViwKpWOxrgRaVlEliYSZx/q6m3lODwaA2SfbXj2VNb1HrQ9CNSBZdGYJx76u2
c4B1bR+1vg2acjdkzt8cvIcMFy/M8PawS3sC3ApaAV4JijXPIOVhwBLdTjIjsrqMMyHCMkw1z8yh
hxDgMaM085rTW+tvXK/OBAhRZZUUbhpFENBNOaYpEv8vHIULAYL3pjYlhjf4NgFJbOM9Od7t8QzH
HwMuNa9OI2sr2Fm1zBIzJo5xNMr5bqDKdq4kkfeKyl5IEE5aN/uOcAKlI1Hep2ZbZ4fbVQnG1YCV
AkyfhjYiQZXKrNLVltrHiIx3CsgEypH5er+7+UqAbcHEEAX6GIGoJOiS3lCO6U3sYxU/mi/gmrv9
88iAgtIBiFyoNgjFt9xuyNjrhX0cks/ui2K8/8Xn0UKIPA5vHhbfibjUymLooEdIFxvf6PT9+udX
DCC4FtBNw9uFvEWPZ2R4eTZXinK0v9lWH2iZHVTWFJSerKy+HJpFk5iu4bnmEPzo3xL2qdScbJ6t
TjmqdN6qw7YoHlT2TMc91dLAMTYqEuJuKXk+VlT4AzUdSWoPBCKOIHTWa1Vh6ewdh+id2dbWrKpD
Ft0cCKJhDL7b/wkRnvLIUEG9xoUU1ku5y25ujQVWMDYOHZEck32hv5OhKvEMtN2jk4ILr6uf0ljd
Nn3+BEBXScjMr4LwHKL3Aa08aLFxMKYtXJV0qNOZdsQ7zpiXd7zvth2S7M74nGiyhviVg+HqDGQl
zUJ1TiyVqDZtazwucNz7aV8jjtJqjLE1+v66ei/fEaAT2xwEFAiXmFgTjCRAwePaJFN7iu3GDwcw
dd/+fVMDezY6X9CZKGatRsWy5rLP21Nh/Mz3VvXj9s9z7lGYd9B0A/X60kB2YMUZx8JtTt74yY0D
rfyX3xcMMKnm0qgbfD9yA+ftZupXzwZRDN93/H7ETsL7MXjzOI/Ei94m9a62ds3NTzgw97H1CP95
I6q4915O0NHk0PrUHxw733q1DHBpqTwf7jm8dFNDVlUs5Sv6RJDuztkJHfZevFXJzRnDy+8Lvm2r
RjYxrYwBsid9yn1aMImA5SXDzgNQAek6ZLd1sTznplo0u0VbnUqv+qftpsDr+ayA+e26li7fEBh0
bqBQ40UJRexqjTFFoBZ91pya4WtqGsGEHmCChoGcyQpOyxP5eDpsB+hwHjrA+N/PYlmvruPBqlpc
537PPJ/JEBFl3xfMBW16hRotvm9Em9Hx6c/rGyX7vHAhRssFWePQtCcFNWDrG1i8bjZH6FoDoA5/
Y9FWKLbh2UNTMeKq7SkHcHh9p4GZ/uYVwJAi7oZG4UaItZKy6E06T012SvIv7ba4mZcVHghuG0qx
mGHgtL2X5zvb7mTnVZWcOnfTgG1B8hqs3IeLzwv7TyMF8kt8fpNZ39hd0X29eXcuvi88n1neGEQZ
8H0dQDD/VG68u/79td9veXA0bE6KheTz5fZMk6bPs5ImpyzemtNeI9tRl+Qfl9ki9Kxp0CLeXYs4
UngROi93o1lNErSsnVxaBm0dB20CnGPXQRNQ4Q+ywdqVO4G+UbRZw0qBEUaMi82+zOrZjZOTOqh+
Ed/V/en6pi0FeACbQeUYoQqKk2LX6NAQTKcqFgZc01fim+3NQdLl57n4M5M00TRBogefn5NxZ42T
X2otqFpsydHLViHcDNz4pkRioTgxv0w2IB+6vklc8y8dv8tVCDdjBp4hAhl8PjMn3zI/K9up+4Je
35vNB7KoqLAjVoI3jlro5Wah9w8QFjQbT3VZ+U5G/VryFK1sE6/xYYQTGcFln1GZgWWw08fuZAdm
95rpN3v6nMEGJVAw2yKiEGPuRgHbfJ+rw0mjj2XuBXFU3H7OPJhAx4bKCRFFvxjVjHqaGm86UXof
7WPv5qwgDyb+fF5wKONkjOKox+d1+73LT/b2uhotDRT8MABsYEYDpHrwiC/Pt64mplh2qZ4AXq/c
l6qW+0h1uehCamspzqd41ijigvMYEaVtwRguWIXMDHFXzoz5xLS7T5l2uL4U8UZ8fB3uHQjCkbWD
d3O5FFubhjmp2Hxy88l9AXB9FWpK1uxtpoLEOUsJC64LXC4HS3GBs8Lr62jbEfauc50Zcxp0COMv
pbuNmCQSXq7n8vPC2xGjcz5JanzemEAl1X7RTQwc72JZ8Ue2CmHbUjWutciCmN4MKtefPYmGyb7P
/35mbhFwRF5D8f3CQxl8emgySVQhqjA8S7Tu4u6hCxnTc2LVVSOIrvtx6EONnTRv46q45K83n/S5
CDETEhmxktZIb4aa7tcsiCVezsoWcdYIjNt4/BqKTmDiGR1LjbwPO3XvFo+erOS69n30MaBowRsF
0NV5eQSdUmtlS+M+RIYTSHGJf/v2oEPjY8bPwG3QBBdEB5SSa4AkIORDhRSzwPmP6/vP3bDzxw5H
jLIOgnU8/CYasAQdbWnfUAvtE6FV3SkEU6A+ce/w1qXK6bqglZ3CFCHHoYM3y/mKLncKjcEZbjRp
Q2r7JNpoEtdD9nn+97O7kDouWNUqfH7I3pXhm3krKMLHPp39fH5Vzr8/0b4YBnxfVb9qdZiE13dn
xSKhvQE5WWTA+fSy4C0rttW4U1p0IYBbvrGq2TmD4iudswMHgcTvWLnUF6KEZy83cgPFhLwLKdtp
/c8s25ZdJJEhW46gtqXVl7Y9YjlavCHJRsm2HvMVKrncon/+cSZ/Nk20HWDpoDUG5btwrAeflooP
1B5/tpogob81dtdS2bLWLgscPX5QmGpYTPZNdgWyxqhOwipyyDfNHUEIGVepeRdnZHoYEzbdZ9qQ
yeAXFr3UWCiHy0BT3n9Q4YTtVKoE/ReVk4R1nZovYDW3CV6TwgFwxgBeF8f7PbRxtyOZzR4rbH3s
F0o7Nf7o2sNOqTvw6JFkLkBk0uS72nIiyTuxPG7oLJqfHT7yiJEV/vfzy9EblLYM++KxQzNu2/7J
tpJNXcpYepYHDjnI+mJkhVsRMXyp29m10iZJQrt9TMb4rlCqzQDoTAochjxE769EjT/aEQXrCD9c
RZIeri569QU/xMtYniVxnoasrdjewQwsSN5bzb6visHYTjqwZ1vXBFgjG7sDczFmnGlatAOBzFf0
iKq/+mwG1ZZSKU8FUhF+knkpuk9z9uu69Vi50hc/U7/cfw3jToRh1CZspvi5M4tfCog+9N65uy5m
xcaCOwqvEbC3wPvmCmKSpB29SYf1018dbXszzxa03AGHDB/9RVOOJzrMM20te6z1Omx3Cjl5VXj7
r0c1GD1SmIdYFp1jXcuZ2bA6zPrAyjbWENz+fVSC4SnBGUA8J5jwfOgdlfVpE5r0ITl0+V9s/vnn
BbNNksYqjQafn6yTlb8zSa5j5Ww5igyvd6ABYzHpOeVUaamiNmFtbNxkGzmS9Kvk+2LxiTVKQWOC
7w/pxiT+IPGTVm7A+c93hItatLQqB0DUhGbT3GUdOBi9Nphm53D9jJeGToMXrDqIp5Frtz/qemeG
LmH11JaqVYeFdZip5c91SK068JLv1+V8ZK8Ew4MhDNsEiImNyUixTlsYxGaR1hYhfo0RuK1rBFph
p4FXZvouVqgXVICZ2mawXA+xV9QbOxt72CZg8f5E9359dOLxq0Gm/Pc80eQFHBrDqWQx3Wt95L6w
xBl3TYKXUo3GXPfH2nBkj9bKiaBKwyf5efyOyvilTRqU3FQjt8jCvhvuTPCbH1hG501NjC/X92pN
EGY9UXFG45CxeBTMvMwdjzZZ2FRF/wlzBOqDA3T711mrZHMRK8ePU0f/polO1yWghOGOGc0rpQjT
8dCld1H12NPXqZJEpytXhTeTIA3IhzxAK3q5c6hSgLUzd4qwoo+au0tlw8prG3b+fcGSMNBB2m6J
7yfsVfeeWPLsppLrKFuC4LAYrBsxdQsRqrafXux6c/3Il34YpmAQDgEiAq6YJbbdeHmnx61tjCE1
fd38ioqpqm+j+Pv887qc5TL4tI3KKWoNg2dNL0+inWnuWICqCcvkQLdpLbEmK59HrxjnzEZzKIpT
wkE0OqNuYzZzOHa/40N965QCuDa4y4KHFL3f0CVBj8be6lM18vqwAeeC8V7c3A/6HwHAJ0JrK/JO
C3+gB0yibWVDODQ/dedndvODis5+ZBcR+MJXQqrucvfraUa9UZmQBIpIkO6Boy8RsLwIEMBdeTSi
oVZhCFo6OGmEllY2hlZq+VEduuqR5LeODmOTTMDloTsJret4V4WuiwxzYYnDqBW24PWE/WslWd6l
TQKpH0BukPYDPAsKXZe7NHdZjHmj3A6tx0b97FbZNvXKraW9X78Ki5YVvg4EprgN2DLu4QhyiEna
mFEnrONQ+wHkaMXc1b/76SfQhw5RKYkoVq4GpHFoI2QKlr0EQxEjOTtBWhcDIzUsi784FiwG9XgU
CPHIiomVOfLcUh2LNsw023/y2K2YwdgufB/VHB6p8Gaiy+3qwXVSx3HbhuilDvQtiJgkysuNw6WH
wIuDUCpXx2Q9unIvBQDXyKEYh25DOx7QrfnS0pemfHDflM9VOm+vH/7KaVzIEnSsyJXY6whkKSWS
dDRQ2K29p3y7gGuBtg6Ph7oiZo45KqY9NXMbWupz1xgHN+390dEAnCJjIlpbC5LyQOZBZzYfoxT2
rc5yhDA1Mnb/tPY+cva3bxXCIxguD7NbKABcfj5CIK5EScozH37nbO3mZj8dzUhn3xeOotRi9I2R
pAuL+UFJgsyRdPCtqRXcW0wKIRJYJkyrygDdVZ/2YWL+KqevTfyzqr9n6rd8/G1pMpKjBdgjP3Z0
9KOMDocE6D/cQp/501avDDPwFrvQGz2/MLdqcmheJ+BXtuq7nQVedldk99V3xoJqCgaySfIjxoMR
v2FK9Pq5LYafxZ8i6EVZel6nK0YXTk4Flu/nXvk20W+J8pxmnGPCasM5ftHp6brYlScIFxjoGOhc
hVspQqECBN6o8zSGGfrSfEOXBXohrgtYO0/AIKJuA6XhhbTLHR4r1VBMwOuFjtNuGT3UXn3Xz3Wg
m4fco7vS/Xpd3uqCLN4KD6wJPvZyKU91Gc0azWtCYlkvtUI2YzW99TcjfvDTQniBbASQGrgVvBQz
jEnB9ArhF8ALlGqvyBqK+X8vWleMjsIzg4eJZIfgGpgzEBGUiNShWj82sb0Zpk+d+2hXLy1rd7fv
GJr/PJvXCHlX4+VSisokXaTrCOxjZmxns9T9eBoYeC0dGbgqP2xhVQBC5HPQSLXA4RREWcQqbToO
XTgAo+pLkY7NVovfSzIYG51FMhjylT3kzW46CnjoZ4DTcLkwG80fTg7gsFBhaNOkwCG/d/VDPAOk
7uaICXsHdfgYTsFzKDjSceLEZj/zRHC0zdo26F3Lv35IK6+G+1FGR3kVkYcII9FohObx5LQhKQke
pk1cy4aruEaJZ4MuIugBFHrJQO4lWTKWSjGEbZTvgLTnO8n4rPbJoZ+8l9Qpn2yDMV+NVIn6ra0M
fYlIqn5gJIoryzB6E/W624WpMx6+KrYMFmPFICBUBgk5ghx06KvCTdXVaAJdx9yHIzF8p/sCOuIg
mrTbz4fHOEhNoveczyld6lo9tqQ3KuQO6Wft+/zPrYePjDPGc2GmMfu2aDvn05xuhRpr2PfpA5yu
ByTKJM/ucpcuRQhuQ1c2LmlgkIEXOQRz6R7A2/0EaiVJy4POze+llkEOohHcSsSzizbOjo3mZGQN
DTPSlOADG3uAxBMzcObu2fHKO1P7ErFm0+jR1q3t6JGRdPonoknx3QXzws5L7cH/H9KurOlNXdn+
IqpAiOkV8PCNsf1l2nmhMjJIgJiHX38X2eee2DJllXOyU9kPrlIjqdVqda9ePYKKZFfbNF5oXXq/
LAsadoUbbz1OVSiv6+sLPKPYzgWJjdyY7CDEhA90muP0lGb5LqZ14Bq7Yp4eend8sOFWA115e69X
ci2QCCu8MNItgT5Jk7q+4h5IPLMT47oRUIP5JXn2w1Z4YaaLYePwePCJ5plh5tpAOMXm97qiI3wE
1m+GNu0UF/iKY4IPWsizHAABUV4tXUVzUyGnilKsU5Z9mDgSTvqmYk9l9OgOL0lr+tzQN239zbNV
icJr+40KZRij3+yS9lXNdTKTYa4cxk4WKGxnMX4COWfrJ4Nb+6w1j4XZhIq1X9lthNYQXEO/shV3
kBAhcvRWzk5ov+dPzdMsWJB4+z6xQjp+6twt1V7QUyo0ySMHSXVhfPY80JFaIVJw6RSQ/PPtD7q2
jQsaH22P8X5DhZcchWU5qCzmqGfoSbxt4n2seoSunPqL8aV7qwKHo6ezjp3a6siawm+6ymdK7lbV
LCQFEszyGArb2SlOrY2ovhpKcnTFPKjk9I35ZMfW1LDT5AZ1+TCSnaMC5a1OAixvi0sJp0Iu/YlN
vAbzemKn/kfmbj1D8axancHZ8JL9beDMehwsRCe8OXsgO0Ejp6K4ueLBBlfnkjhGlhQqBasm7cNg
2Ty2NcpO6fQ4eMJvrW3eP+Nfh+6LnIWsCJzuSOfPY6QiyFs5yiAUWaotYfTxfpSMWmGR0apdwU7E
e7bYNp3zwIErpr9DRYLCn1gVtVzBy3MDsXJJFCU9kg20wkaJMI7CjvlRtGeRL/q7M0omuNP+CFqc
3bO3Y0esqqACgqhxdMVL83D/2bdxsSP4i+CdIyesxqHuK9Ly32e/Y9tBoXCry2Sb2A6U4+CBsfx+
9vX10KKm1KrZSTMD9HXWXs2v6PRWqDrXrek13pYIohoIoSJefinGTmklOMXlMY2h4yEn7KPi/fZC
rc7kj4irnFhp5KS37ewUFxvsdkmObhr00YYrXeRlRyXnBTzh/53M75vybM2yaIoG9KIHzMDw22zL
++2Eppb3dsxcjum5FMkU1KKp3KJ3s1Ob+sPgl6rE2Oos8AzDgwXANM+RtoTp7qDpdsJO0RyYiHCN
fpE/WOXp9q6sbjygRAjjAFqMMojLjQc3cYn8pYVdQa9iO/7ojA+gDLstY80mg+9sIQUHRAKiLmXA
N+rMyRLFCS2ZjHTbq/CNayt1Pr40h6JGIdtsNMVp9j5YYBBNERSMgSpnnqqrzu9HtqRaIGNEIApx
LwBZ5OUSeR6ljhuXp4wnje8M9B+euOi/QQJdAGfelXsb+CJmJrtCtH5bUb8xs03j3FsGBeVD+Ry6
AsPkIGYjh2tSTplrZ0ickWhTO1s3U3iTK2rhwaOBQwPPFs8yaUkZG7uqsvL8RLh4FVH0nXntQz6m
iufMimYsVTcOXspLRlZ++pO8AfY1ayAm+f7VUmXHVaMvv5/ZgXSua9TS1fkpIQfmnFTAbdXwklqb
I6AQNcJyJ2/+5G1s/uH2qVnbgnOwlPT1A/pDxVPbZCerg6vxXrPe31truCjRuQRpAjOKbUhTLRLo
Jqeb4dPtCax46UgEWaBoASQN9YbS1dX04M0fzTQ7VXnig0H00WGfyHjQ7E0kHsigepGtbQdOBLoP
oVMEon1SGCmbWG6NcwLwW7aNfCR6b89mbTuQ/Vs6xSDhfmUoY0Pv87HnuCFzERbuU1McZ/J2W8aK
IUOGEVkzkJDgEpZhZE0jaJ2Ao+AknDYQ6IYa9e8B+QwY08Lbkq5ns5DrIUO3VJkuSKrLo9HT2oO7
D7NPWL0jxYeOGCDr/3VbyPWOXAqRFGCy6xbtUXHjA+MZcPM9LVXhHNU0pIdRNEZaQ0dI4P2ARnzv
PC+wS3G3LbychnQR201T2EUM38is94l4mMsnXcUlvDoPpMZRdv2bUFFKmhpTPIP7AtvhaNt5NvwB
df0eufuVinmcCZEcljH2BKK9EDJkn9LkRx0pgkbrk8D7YTmC5hV7zpxRq9JHrJNGWFDnFZgJkAZs
VX7RSqBjmcd/5chwXvjzHTjP4d61n7POpywsqt3Ybt3t4ATNJ7R9JSo870pS+1KktD8W6ecUVdXZ
KS0aP5sSQPgf+vxZy7wAmcHS2HKw4LL2bnNwKVXaMHMc5nYYIbVfSM1CMe0d7tP7E50AyKBsEUxz
6Np21SJoqlsnbksNyzmAzT96NZLv95sBtAj08AhbgINy4kKjddklqcbxhEl8IzpEicKYrdkZhHNx
ySBPCzyUtDtzNKDlUlblJ008Rp4WukW3uz2FxVJdun0UNhKuigHeD1hnScLoTGRGo2R+6tqQUx64
2bNoH+csDbz0/skssWN3CS3C0ZRxIHkOXLgthvgUG+XGTJ6c2VZMZmW5LiRIk/HieeKtBgnla21u
hLO9vVYrwyOLszQ2obhhrlIgWlZlk+j15FQ0D2Ug2N2PCSQhQIKJYhroFHA5lzdXQefU0BMuTtXw
lYOL79vtr18xYhfDSxcjOnOKpBEYnqVBhOOd2UNo39tTDfgFkHiCSgmProUgT7oYEcDuI7fpyzed
hmUhQvSfCK1s35K73etLOdL1SEcmcq2DHKd+GwQuyB+3F+t6qxEoQnrQQ7IAmCI5u+rZOQfEjqVv
7XfbfgIq4/bwy1pfnjpEPRfcDQ7DwoUhKWqXOYPeo+oIsDr3H1ufttlBS+odElz/3BZ0vekQhHcp
WEmhsWhIf6lTccXcKc276NRoh6LbxvPWVj2oVpYKPZ7wpgL8DfZWngspTW8UgHy8xeNGfCtVlYqq
4aWrgha0KomH4bXqk/tNtAqY1bX9Q/IKACvkuJcGPzLkvqibgtSk4W9ouWWab0n+2eNvdhpG9xsP
cMLgxbnAHXE2qDQPC+h1Z7Da/E1ouW/Zmu84m9t7vbJSYJxCDQouDORLLOmA99RM7Y66xds78G/7
I9pU/W/jS2dbeD3VuIiKNzpv6LAvBsVWqL5fOtNA9w9IjeD7ybhn49ZVLM/KUQCSAdeOiWJtdFeV
nN3KqHTcpCV/y9yvlVb7VgYwearq+rAyiXMpctC0Kcaizg3B3zTPL7/bn+7egovRJbvBaOOWuV3w
NzBizOOmoXdfQaAVA9XTwuWH4JgMvO6rAfvrpfwNfVarLJxUjC2re3A2vrTFphG1jFsJf3PQD67H
gyDIVYF+lQhpm8dZQwoSWII3QrdeEqbuzlB1alux3uerJCN8sp6PpQPQ6Rtznf7HhEbmJ1qhsYfV
iGgDF2ve3971ZVWk2wL0mSBwQb0demvIbuYIwgptRuHUmzWO6A2dhfG4K62fjcX8wvxcz/eS0ALy
gyYEwAdCGNxm+dJgJMozdIPnb7X2NW0GNUvG9SG5FLD8fha+6rqEm0RUULP6aFcP1bC9vWCq8Rcd
ORvfssa4nEYc9Wjeo+OpEuJ4rWOX3y9Z2jLOqrnzsEBxHgoz7L1Xfm+TeewBbPjiI1gmfHMiGdsi
sgZzQnXJCQFygO/K/G5jjvERfweqAKUj8Dcvl8hJ4jKP89g+kfpV7G1V3fz1tXoxvOzrz0LUtGCa
dSpr8epS7afnZI+gpAoR0ti5fRbe3vDrE4k3GHg+wCKPdz7s++VseMW70eii6cTD5JtItn0RTJ5C
xopSoRJpqedBDhbPPekCz0Eu7TVWr5+YOIzjxlRB01TjS65aVacO4RrGT8yTaA/EVOz4sgaXVsTD
Q3ihr0DtH/y0Rf75ociWJxm3+1NRHk09rh/GtH4FJfBPVAv+qsb6saNt8uglb3duDaqSwCUJDBxU
DSwv0tYkRq9Nc0K6k95mfkl9q0583fkY9z/+Qg5wkIjOLP0a5enVZjdqro6C6xSF1k0f5lUoqPCP
t6VcnXzMAjTQZHF2QbYqv9GisXOqPCuBFSt2SO8mTmiKe40XRCz17ws70QJ7ke5IVGl2iQGW7hPa
as9B2oVT4k0KXbjStUUG0izgr0FDBMSxL3Uh612OzlgUoNtol7f7j7cXaWV0VJeij+kCFrtmy3Yb
cHZpUz6dUAzeb+Nq8z8Nb0ofr/V93/AZww/us7HrsnvdUFThnn29XOaRFZFp1z2Gb7VtvLHo/duL
4ZFeBZP4UvskfT3nAnUENplO/bNR7vv44fbirCjoxfCSh8iJHfWRg+HRAcF1X2j2kt7L0QWUOp72
oA0CVBM1YXKnC1tLUVBZVvopbSI/f5w8FRJ9ZQ4QAAwaTjMOgpzvaMuRiGFKdNSYRn6smf6YV0E/
qGIVK2qKNpm4LADNpAul6uUhsDwEEHCe9VNuh2IMXVUBzNo0zsdf5J8Z3LHXPZGMGL/R3+XpoSi3
c6rwDH+zq1wYdewFcvXLPiDNeFUHCApxF0XF5nxicTc/aLoQW9IQHkZNHyewtc0xadwddbvPuFuG
HxWZMzgTg14xnzFinFItLQJKmUE3YBdNUOXvMt9rmuwhS2IeAE9avCZNkv7Aq9UbfUb1QdsScHmG
nTPYj+7s9Ns+IcUOsT2025hK/gUF7PxdWgxiBIp7bl+d0Wt8Q3PigLmDdWImadrH3BKh51Rha06V
Fdj64OahU0zNNmr0aZNNsXbEW9ncdtxIdmjCzkOhD0nim4AJbdF7Of5GxmQ4RqP1RWv60bcASvQz
ve/mjWgcAKxJHOjGyPezV8+Zb5LMeEZNqea39dyKoNao8ykpE76hSZo81SxrgzrhzVGU0/wjpmb/
VCao02b53AVuaiSBqzX6tgbHaAB8avWWu1kc1LxsfDc3+i0aBDR+i7Ka7/rggLKktOlpNMU8+KA/
ioJpKu13aOZhfGeuO2aB4FN1hO3XY0BSrN7ytSjyDkM2ZtvKib+1NHJV4OprZcSlj5OLqBwUHo+J
S2WsZ05b0af0ZFJwY6DvYbqJ7O+3bc/1gbqUISv80FV1DcDNyUhD7zWp7racGH4JMiHIAfpYuZ7a
NYVZlqNjnuxRe2yCEhjQv/h+4NOWgnP0YpMNm0bLumhjbF0Mx8Elpy5TzMDGIl+eVszgTMDy+5lF
6FHkFRujRU+z9ROsRn6dxX7FUOujCgWtCkLsEqXaeC5eod16Ckw7jyp6Yu7bMO7MCF3LP7tE1btp
TanQYRjwmsWMXoEc7J6TYcD7F9WJjZ/UjxnAuFn94fauXD0lFpqZpd8KCiHhdsnIvYqha0hdj+Zp
Hs1wdnK/HF8r+mB0HzL287aoNQUGvBLAW2BdkXGX7uam1IdW7wbjZFbvR+3Q724P/zuZIu8/ugTB
s0N8Hw8W6VHHyZgaRtQbp46Pvjf9YtWwQw4pSNij5/4gzWNWPQ96HGiNsxHiaWw/oEzFr+x6Mxcn
o3gd2tei+m7OaLiscHrWdvLPl4G//lIz56ZzzdjDzNPsUM3+BHRkr3Cd1xZ3KWZFgS6uWzBhXYrg
9pjl2VATVMTv9elpPtxe3N9vPHlx4S7ggNk2akJlUIaudzrBlQadN/XAKV2/IDwYQduW7TlvAjLx
sNJeHBcsd3HYD1su3K2R/ozAJBGXX8piT+q9pnLHrieN2mewdYOjdentLodSHHt27QaPsaOe1YHP
lO3prw/65fiSyRVGn2ZNhvGn6tdgOhtK2s3EH9y2v/vFcClI3r0qMqkYIMjE1QTeaJbO/u0NXJ0K
1glQPcA3rkA1yZLfj1EreaS0PIBI6q0V4mGo2i/1qMI9rIlaSg1hHUGmdEU82uHxFaVdaYOJaHi1
23jX1EjgNh4PCIk/3J7W9ckiC0Xyf2VJYYMyYpaTcchK2s8mTjM6uwrVG3tNyxCxBaQRvXEWlsrL
o8W8YaBRGlnHykG7x7b1VY3h1iYBKm9k0XGAkHmTvIciydAXAvfNMaGjr8PKi2jY4PDcXqrVaQAV
uvRAglMrQ/M0bZxmBvbcoweaYd3X0OzltoDVaSzXCDoUoTeHHJWyM9pEVjtjGh1HzwQ9ZFnzvtNG
xVm5xnGg4w7iX/+VIz3CHNK7gG7q1jF1oyBfoOa5sTGrtw7Vp3zT910w6aXf5J9N9+PtGa4s4VK7
DHVD7ACVYNJGeUaWoCLJ1o9VjJeT7xnb2+OvrODF+JK9SeJ2tKsR42tdYHohZUH66baElbN5IWH5
gjMfyUmZl8YtJAz11nD/SQF4/Z6pih3WlskEIyZuC3R5RZDlUkgfgZXW7Qb96DjvePJOVVG4tkom
qAmQcEVdM7zVy+G12K6Szuz1o2eij1S/ySLXz1T5rKusAILC50KkwFo0CK3VI8whnQs8IL7xqQwc
+2BU2yzdN5ViW66n9Jv9bannh9Ar64zCpLjSWTQDE75Jh4fY9KtcUc6wKgKJDlwB4FR25Zx7YhUJ
Nap5BhRph+dbz/ZppzAA18qFlAYq/5YOPYhJyr5kDFIEYTJrBi7UDox6y7RXixyL8d52bkuI5FzO
8h1nSlxDv2bG7PlkgJfqx9wopnGtvkszLxOMdyChAz5cUt+0zEA3qNVgBamCmYcoBLt9BlXjk8vP
r0a3ReiicU4s31gW2LE4VZnIlZ2An4Z89cKHukADL0WMbUISZmfRaTTm+GvDouiYu85XDgKCT3mP
3qDMLAmIT4Di9PNOm7dLebPvZeQpSoqHnuhBX2k/awt9JSf3/e3pXyvixcmSr4m6dnpDL0eYoLR6
5xT2V3eoHt062dwWs/jUlw7rpRhpF6caONlhwgGe+ycz2qXNSU9fiJcAXagKda2KAhIOhehAYIEP
/XK1Z6IZsdky/WizX1P+aSZ5OIz9Lo1PheCKmNT1zmJaNrCSwPuijlu+xVGq2ICEsdCP4GQIC/1r
tLjg8K6Mr7eXb10OPGtgKlCh6UlG1snBEqbbrX7k8c5w0qDMNgl9M7Mft8WsKsPiwP9HjGRmJzqR
jrSNfuziJMi1tPELS/MHI1ZMZ03OAsWzF9pvIMCWM3lmMnBLZXZcpcbRcfcxCcXse3+h1ucSli84
l4AqZwOxPOPYOsDgFvsmAvBSMYvlK2WdPpchGT60sJ+LfIYMRn1nCnMV+cvqKsG6LvD7pUuc9EKP
J0RUjYgbx5l+RZdJeOxer9Df1SmAxHIxrYgzyfmXPB5Kr08K4yh47/d7F5G92xqlEiBpFCl0ZuVt
YxwH61O3bRsFHdZ1hftSOfNnAr9/P9tnyu26Il2FfW6Kpwr547bDdWo6w2en6ve2i3rhudhFY/sp
75ww09AolzobHYQywmYbRlH1xQp0M8jGMEHT4bZJQ86EAlK9uggIByxEKVhjOf8MOv20toRnHPtk
48Yh6ij+YpH/jC/b8BgdPKeI2cYxNXZZ+lCpLOrq9wMjg/IPhN6vOsIiK8HjPiL4fvuD277/cPvr
12wbdXE/4g8cLvl2tGePT3URk8WBfJhHL5jsXTckm2How9uS1rxIlJv/ZmpCfb18oEjXWGbc6LDW
U/bgePnGKKyHibrBYGidP40olnZVlPGrszuTKd1GVu426cQgEwkyX/Me5uKJmJXv1D9vz23VWJzJ
kdyYLLLziVezfpyKj+CrsKwvcfwXUQsQg/1ZP+nB1RtNC0WDDESfXrpheukMJMUEci6RCj/9OyF1
ZVzPZC06eXawc9Y50dRP+lEf03DpLsienWqT2uhLMInNjCYqMYgmi/pzOX4UOt4Ab7fXc23f0NES
/gPCMIheSjduqxezCYYerKcFn+wduPjRgbdXtWVa00g0hIGzgiQ+/idJoWVjISuFWQ7JC8ve1e2L
1r9vkvcgh9nojeJZc81vDWN5Lk0yxlllRuM4QBoqPB8tNKhIQTYz0iqAD7MxdPFQWf2+TEXo1nWg
u/OXceRhW8V73TTCLp//iWs3aKtKYR6v6zIuv0s24pOI28Rc9tphpe95P83ogTmI8nW+zvcJ83zd
yDaRqiZ7dYf/rL3sJyYuSdOowskkdApFQj/agxaKtNnEmaq5pEqUdDhbAGJtznBw2mlbDAcxhGW1
N1VlrauX4dn+ygSmQzHNFbr06McIXfUyY9xGNvdFXj4bdeRPMaqPY1ShpdPJKvi25cWhGe3HqQLb
RZZvs7je1yiFyBIWmjH3s2ysgyqP97fP1Vq8CD3L8eoFOzcIEmQ21yEVXpN5i8rzx7JE/0Jta9CH
rn6ealTE59FzUsH3LCp/RAr0tuy1e+xc9PJyOLMpLutSG+qvH+tmwx4zbXN7+NXDDKKy31F5oGYk
U28jX6vhOQCTxX95cNLzvPPTDBn99os5fk0SFTZkRd7STgqUtXgUAJuwaN3ZdBjrvUbzMgRFog0r
t/ovMe4mc2sZ72MVyHCxDJI1xmNq4Ws0QSoH7rJLUQlnumcnOVbOnn7V7uxn4J8p3PTkRjoqtfo8
BFRzO2rT9vaSrtxqkIvpwUIgjyv3oUQFTVJHeaIf+3hnZ6GVBKaqO/mKUlyIkM4mAqe91VFMTRuK
wKg+AVl3v9pdSJCuzVTva4fl2CcHDEJggAGHUv8/ipBuS15ow0AmiIjYW9M8pnejZNHfcukLBK3G
AXJknBCJ45jnGcebOiNhP2+AiQnv32mwugEAuhSSX+Wj295KOuaZ87Go6Bc28BDowJ+FEqG3plCu
gec6shRofyPHjLM6ydqcOfNR8x49e1dpqT+j6O/2XFbMPZiY/wiRdkMrYIWRFJ2PriN8rUQ7DnSw
Np5ZqjA4qsksv58ZAF4MReYxisnQTdIEXo4aRoWIlWDK0gIFOW8gpJe896WIEQmYsqXefIyNh2l8
hMvVfxysu4OhYK4GXBN5igWwcRUMrVs7cXp9Pk7Grq53dbEDtOf2lqz5k6DGRs23AygjGGGltcp0
s8F1NE3HjJB9pMd+yrp3HdA6feZs+hJ4c4Ps8qb71ZrNk5PRoK/zoDVVW7ZibfAZwCkgLgUmahma
onu95tLKnI52kHEW0LkMbk90RfcuBEi6lxi0B+TYmY4UGGS+EfRbw3U/r+/lYIR6AzuI0hIUbAJ6
IS1n1MSiRyYOvPvgX/Q9prAGa14CmLrx5gRFB9h15epgJJJbEABqE1yZHrS32b4y86B0npipbVHq
6k/Gqx1xv7YOuvP9/hVEjStQMQBg4F6VVL6LCEPQQjePjb1t3e+OSBD+35qKFP7KwULWDPlFkAQg
ZSozAvVALs4VM8xjxp/ztg7rKQU5zK+i9AJkTf9iRgulGXqj2YjySH4/AQeyOXUmPbrDuzn6anfv
uAF0WKaCyKzpHlCewP0AVbISJ6gJTTgfISdrNtR6bErf7HwUcyh0fO0QncmRQbHNRLjTo4DqOLiv
Tlr53d0NDaDd5wIkTw7JJuCjTAjQ2SMqbLkKwn9NDrYIAEHEghqmwBJJnmg6JCDbK3V6LAnXd43V
1b4wutRHxjt/NmPEiaK5qXaVXX4lzWD4eDqKoAGWwPeSXpUoWs6q5NzhGBs4xksvMoRkL218bkVm
mWiDdSzb5wqNO4pno1U88dZF4M5dkvYo7ZasUte2MVAHwjrajfjKafzseiXIia3NbUVfVQxgaf9f
jGSVBhYnc6tDTErBdesO4fgX8Uys1R8JyxE4u3Lz1G1T2y6tI0ef4M1I3m5PYMWlBx3iwtuGxPb1
4yg15iQthEGPdhta0RNN4aRsM/aEXoxKOM3qnpzJknRwakZcFbikjkVHfE4CVwDnqgoZre7ImRBJ
t7qunrLmt5A2+Knfj87GMUKlhwXmOTinsuNgZ0hu92kCg4O9NkvtmTjTw+0dWbVpZyKkCTgD0Qut
SnFSk9J9Qm1tE9gaaKgbdCPzBS3G7f3yHIT8bUCccfvp0u0DvFZjd3oBeS0N0cDNN2kXoFVg2NyP
/ceCGejhtiTu0bRCMnLOJEbNE4IetWovsv3+9jzWNh5XG24CvH3ADi4dRWbaPM+NGCaU+9rXXEUf
sqa858NL57AoO3tKl23p6cZi6NX97FIFTHDlzQtn8c8MpPPhxnmE5m2YQVzsgJcvC2QI9oW2QWF2
6Y+qZneqCUl6hp4eeQyuIGDOhIsI+OtgGAD27W5vyjKIbOnRe8Z0lnTlwuh0ab1AEUbbwszoMWVv
vYb2oigNjq1vxPwo3AODGbgtbu3sIHUPxCxe8EuDj0txqPevPRCqUSBPCCD4H+1eC9MhQ6PCzW1B
y0DX8/ojSFq8CNzuvCIQNKEW77HJxnddAtY4lvCPOaIZoVuZKl9nVb9BAQAWUWP5TzqnpdcMgo2M
Hsfx4CabtFP4bOvjU7xREfxAkZd0Oks2LiRWMz1ayU5w3xsUS7amb6AlhAUgi47L5xPJ88rlQpCj
OWy7YouUBOOKZ93a9p+LkM4oT4aBowSIHBO0cJjDkTyWCeoiFEq2tlBgfDDAaYCGvEiyXSpZN8eg
riaEHFlb1X5qmHPgtZUKFChJweMUfaGwXKg7gSbjoFxK0VArgUqszDxM5JHUP+NCBdNUCZD2mw85
MAsCAvQhjB5tVSBtdXj0FwNDKxgcr+oJepuKPAZ9xQEpnF+Aa73rUGZy1yH8d4lMpExg71eAmXOV
GyO4qcjB8aL95KKIxdmXxYepPmq6ajvklMF/hOFoAIi5wp9f9lM26Dw3DwIgYG/O3pvJCLoPb4dX
5d7o+ncZjTfUzuPAGO33tycqxxL+FQ5iCxtksSsI0bFtmJ2WpnkwK1YHTU2f2sTdEfSAyQbkphpm
+QYTYGpxtX9AxWv7iRcDfwJqzjzu/24pEM3CAQBO4MoJIglKzGenMg82e6xRiBRZlS/ib57ZhlE0
h8RgYSJeUv3b7VWQDMjvRcDFjhclWroAnCedO63M0SHGmMghd5/I/BC3j01/X5DhSoRkQESPnn7W
MJKDXn5oX3iqeIKvnYnzGUjX09wVojK9gRyS7rPpfL7PgF99vHQnWRXw6o6JjycfrbEN7dhUnDfV
50uXOfxCPk0tBOTj3tbRcDkmine2ZMD/ncLiYSNchjbIcks5o2QeWFBscrCzzvaHNKe7djJgzHVN
8yu35QpTvqpSSwdJ1DXj+S23dahyZ66LmZBD0VhhMk84LoC+qQL+a7NCPBMBWjAOIEwhbQw8OjMV
qPk8pEbh18YJlaN58YUxhZVQiZG2J5qqeTQniOkN8K+Qk+m8jiBMNlCqePsgSs7P711CA1oLDt3y
eKeSoLIlhZOkghwyoYVThSBwZ+yF26HSY4YliKzdbXlregeHZ3k1gJ4TjZkvr0IGMgXDE9C7kQRD
moG67872K//O6I8EOR+c15rTTZNODlb/hrog607f7T/jg/0X/YdBuy3XvqGONa2swsTJKdpwtNJX
NJlW+D5yY4l/ZWCJENxDhPSKPy1qx6btqsY4TKltvY9GL944Zal/4OheHpYAH31cvOZQR93+e7AG
xA+FIFOQkS4K8zw1NnWS1h+KSvde4oqkH25v4ZrKIMKAjmWICTogabrcwnruzXjIZuOQmGyXerkb
6qR7IVE9+pnIn9raVXEvrikNLktcUGCTweJISqPlhE2VXUFprMdq23b72xNaHR5PGvD5LHwVcjja
zcE1p9UJ7kC0SW+cbwlT2cK1JQOVH77fRuT+ijsLTWdbmjoROWjjISu/GLEbiKb1Z/rYDXf2lv6t
O+eyyOX2TLnTCFuPMZskiIpmz3OmWK91/+lsOtLzpR5A6Vo4GjkgmZv72lSWL1pFIqydhT4rwGJs
rbYo9iVIAP3GzquNYSqp0dc2DeqAVi8ICoLeRfKp7Q4Ug1oyWQeGKrlkTjdD8f62WqxdKDiByBsj
mA8i3GVTz6J1xMA5L83ZOnhz7NPypNkHZiirjZe1Ont9/t4uVNHC8kIUAanUpZRmdCqeuzM9GENh
v2sLB01zklG30Ddm7oRvDd33uBfFfo702V+aZwR4BD8y62UwKbokDZxGgV3l1mvsaaRBNh0dejQ+
15VfTkYGI5ib7xpA1zYjoh6BSCegF3qzRloR8ZUDjIX9fdKd5GFOetyZ08TS7TTa9meh8yyIcxBq
WHQqN71ZkZPoMxSZEFEPvlNGr6AP9kUngjjeae2OO3r3M5lEdiRz+oNYdfwR2NBiY/VjEZSoSPZd
PvEnmDvmD3M5bMk4I/mDY7FH21OucDDX1APkECCJRNkaWLokFTV557SlYPYhax9d77FT1S2sKQcC
xQh64y67Zi3PemMYCzpahwiPlbrRNgB6P2TmneDJ39pxLmaZ5pkOcqM029SCDupV0NGwV2U2VdOQ
bPlMahYX4DU9WOS575cSj44qrMWiwJcKjggECjuXawygbZn10NDGFi/5nB64GTsPXgeWimTqttOc
Rz5v3fFp6TIX1mJQxfOv5wbBBM9JxEGQuHIlFeAW8s8sT63DrONZk2wcGyz8Kj241rNLIdIGzTxH
iwgOIVm9y/Mgdre3jZBqfGmD3FTkZrSMr//q6zfWvN0eXk6VQsGW7wdIEaVEiEfJVyv6zFRYwMw6
GGm/Q04pGCrNj2oHLnrTPueDuSMj1X0wNHiB0RfftJkoZnjt6kIyWmihmglQdeBDLlUcBPVal6Fe
9qDX4sHEk8EHD+e2LvK3qGo3t6d7vZpAGsFvRwgGEDJd5rAk+tSSWTj0YNOtqN4iW/HmvJ7L5fjS
3euUA4J6TkQPyfSMv1q8L8j2Xnrgf6+Ms1lIip3QmZrtMovcDopTdycby3+GR0UKogEuYNvSJEZd
H2fdwiTmFpHq923xIVE1c70+mlgntKDGUw3A8CsXMs86b6igWAf0a7OQPho5sG5TqKNnxu0NX90Q
JEqBj11o1q7iDALPGCuGIC8SYPTgFlqPDFH2dQYm6X1Vz0V4W96qgqGVigXyEOiY7JWUjT22+QRg
gRW9t17M4Z//bXgpzmdarY5udhjeMHzjiaiqfle/Hn7IwnSFyIxcjUnnySstWlqHQX+g9T5TtbVa
Hx+FTqgEWOjhJMUldiHArI1Lc3ostdiv459/sTxLIdV/xl/kn92WDZkKXWsxvuU7/MUr78tD/3sw
zoaXbHGrt2Solzu//+ROvqXv+KhQ17Vz4egwTOAyBCRT5jKEc9ZE84yjJ9wHYexMwXadEAoha7tw
LkTyONEayYotE0JsFL0EbFSErlbngCw9CrNg1gEZudwEUThR4trCOpjuO1I+NySY6Ob+fUZSyF2a
JSy+uXQM9EYUzTi4Ft4fD/Bpy7+ZAd6CIGmGaQJH9+UMIgNB2MkW9kEvwin9kJavs6rwfXUPgH2C
lUVx1hXa13FyazIo3FMj6/stbd0aFSt1qXC91qwfHB80JMRtcZ1mwhs+x8XrWQctnmtfo8nL2Cc7
Pe6eE1dFwL8qCyAQBMdMlD7IKSdznGgGkAhk9QAbgE0if0yNqN7N/P9I+9YeR3Gg3V+EhLnzFZJ0
0peZJtM9PTNf0Fx6AYMBc4dffx73+56zicOJlVmtdrVSS1Rsl8t1eeqpocMQTDM1o1uVAGAhVO6R
hBUMBTKB+pjlZkGXznzu2kPm7VU9JJdqjM8jmWj4WBJMoaQEJLVSi6WV9TyZY+iV3oYmZOcvqsqN
+IzsHZ+IkbuvMqbnrbfU8Bi0onPvuB2zZ3Mk5dcpLY3nJDPyJABVf4aRI/X8j1tO6etfbCMgKaA/
gvd3Ac5tGejUKdPM5xh5HDCTle28+W8SJH9i0IYUGSPXfE5f5mxfGIf/9nnpUYm7/7sACvoyEKAU
pQqGIjzQizM62SLpWalqQl19cUzkLNOw4DvSIpjeWz9dsLv8xVrgFHngDYBey4XCeq7ytBwQK9n+
L++QEkXD40peEUqNJAyy8i4yvjIx2MAo0mh+gajVeOm7rxy5DetuQHrDSVjIQMw8A52fTW5ApzoY
yK530uATvT1Di18BRkSw9sJ4Iyo8t69stmfepAMCs9+lBefyePsmYiqaDQAmiLkvuEsSn2cs7kv7
edKfNfpGboSzf4RMSP4KMgwTj5z8+uRj69IWj8fziLxr0FYKfV6Jl00wIcGH9ISP5Em7gxFAZuG6
S/ycIbNTmL+WvfYDQySCwloCPqjy/ytmDmxWoIFF5IU8idx2ojWlXRg5958Tjibn+K706t0Y3wi1
EluGrRL92nhPxRCB8xPX59oCRavtPZvBgMnk9ahC9Fy+p8D7gqME5hrJNASS5wJ4Ssy6rzQWMf71
98xfrmvUyiZZAkfhACOAjj656NNlSWzm5VxGZowE26Y0f/iDQsTaAk5FSM9NxRhN7BEi7J2GF6BR
wJFWTBjiLcS+omyB6EQ6AK8rWY2qDsO8zeGQxi6GVT9nRYT0fqgvu+u7pZIl2ftiyuKswqS0SAOy
xcByQu2nmz515pfrctZyF2eLkiw/AZeTRrqORX31G1cqaDH3yeRP2ZzcOx7bJwWoqoa5DifagufY
VzVqrByZoDoAJAJJRtF9cK5zbJpnjSUti1z7cx24veLI1pd38n3JkZ4syqq6a1ik850dvxreo82f
7GrP/CLo0kMN7Fr2BDTs9V1dXRU49z5qqPAKJEVEcOJNDvBkUTre11tX1a65qhwCOQiYtwgyxVU7
CdF8kpm9QUsWUe1pcBZUKF4oyJ50p95MiSIbs7YUB0E4qHjQfnLJ5FkRXidFAqMwheC8C9AkpHiv
VwwDXlHkk+B+ghnekDaraTBJJps8XKR0Ckj31CBlolnfr5/ImhCExaI8gBmtAG6db1mhN8M4ZGYh
kFCUoAVzo5xjoBIhdvLkVOrMBtKW2UXUD8WGjq9e+9CgBHF9HZcRAgEPz7/rkI4+53rJOMM64mJj
e0GPjrx2B+f6upQ1BTuVIn7FyVK4x6Y8nq0iGuc+rPI/7eSjZPE7o3eOpziY1Rt6KkuyAPrs81rL
IMtb+D4x9a1GyIYnaDAZ6ve0n9EB0v80Er5J/PlZK9BD+9/WKlkIt2apDzKUIprbLMyRrmm6x7q5
S/jeupGQVbzgoIyEx+b5wuDJ4VCR8SI1wLEZTWD58MxPjRuOZGc7irdj7cqeiJHDIYaCB0GFAIqY
GuAw4kFnKGrrq6qOPmcxpR2gPBkmkhlaylJuYM+mH52ZA2b1y9AVNnRV009kSDpoMr/Lu5gUEWZ6
ZW5IUVLrQ6J6IFZWAlor0fwGx0Es5lzTzZZXycCKIhqAJ3RdGpbLi5/enAuBC30iRLIMaDPQ9W7K
i6iqPuXZHwHDHBRIqpVy8rkMyTCUyGgCyAB3pO7uHPdR9wP4WS3ZpVno+g+e+12JXl+7uVgWIHg6
tg/5YckfagqzbHKMO496VELt/lsV33fJQ4kiZe/8ctzvnb7X9I2uIrIS74EUSZ6JlVwjWmjUjROI
bQF/WqDhKIVOIdi7xn7bGbsYjNPXLcSKJiKUgOcqwle8IJKOYL5rTpBnzyMwncNGxOMdXUJH1ee5
ErKcSZGUpPNAfBDPTh4hf2/MB9c6tOPPxq83GdWCdvl1fU2reo+yLoDHKLxegCkGF6w9FdXyqDT+
IforqT6NlcJzUImQzqkcK1LYFURUza7PflO21aff11exqgonq5BOBlidlhUuLhZCjj0pf1j0qy+a
QoY/dvlW0PvyxtGswoLjkP7dNumQphmdnXVFi0ivBGfyz7Y9lPqo0LfVjcM4AqBoRGlHTjBoZBjm
2JtgXe2HMr4bUDosXYV1VcmQFsKKts27foF1LcKyDroK3Gnh9cNZE4FQFdEFhjBjIeLwTpyIkuSZ
BxBGHk3psSiDOv8yDoqXbu1mivFRPiqe8Ozk7qNunA1OGJoPfS3ss4PB99XwOZ5uh04h7ysGYgPi
iwhf9re1PAHHqTfkkT2AX3PP9ONf7NTJ96WnLvdr28578f3pbUi/a9W71yneh9XDOBEheVmZwUZ7
xGhvRKsb2n9i2cYw9/9tFZIj5bRdV1RszKMFBC4+Ccz80GUqW7yyDqT60byPJhoxTUpCLJnOTBjQ
JDwqvXZHZn1Tew/cUAES1qSg7ILeOzSI2hcvG3N6J4ntlkeku+dkb/HDnCou4Irqwg/8QFaYDnJU
kukatLgmpG4bqO6wMa193hXbJvuTznfXT2VVji/GMAAfhZVIB4+uUj5VJVoALL8JutkPPMz4KZM5
aLVv1yWtbZqHdxKVGNAjuoZk71FXxRy3Xm8iXuabmv7MALvvSlVH05qjA4KKf8VIG8en0vDSbsSC
CCYiURqiGTSY0KOemNt87vcs9YKRm8F8IyetsP1ngiWTOTfauMza0kTFkoej84lZBkjfD3+xiaB5
AWksXmXU586NpsvtBGSuOK5mmO6HbLxbpte4ud0fRZyN2hxyLi642CQhVtfVmHjRNVH1VdeRdYli
DBm/vg6xGZKThkHVyOuKtAHcC0ntgBvBnFYX6j3m88G3i81s3jiq9eM8TkVI9gbektlnPkQQZvy2
kumPAezd9VWsqDSqfj5K4XjCADqVdG3JjJ55dcqjmRb7pmWfjJnvLE+VLvpIR0u7dSZHUq0CPLQY
MQU5RZHP9wCa/2kGF8O+KmY+5m5GDgCrGCFQbO52tsc4yGPXe+os9x2szzbIt3V7X6fj8LokoO+i
WpkEHrfodnTcd63GbHfTn+1No9fDg7Ww4tBYyTvtkdRbLO3F4dwKW5OWYTt5X7MBPOWAxXxZdGre
adz197WvxS9LBcI5L0E7n0XKLHRa3whGe0aDy2xkodnzMnR5HAek0UFgRXo/BDdntU+dstnxtBzD
NvGs/cz4sisHewrhGCR7w8E4QxQZqmDws/Slonl7WBjIdtORWF99q+i2GuPuC3CILYIavX8beNmH
seP02yRtfPzV1z+nWs0fPFLHYeuR5M3XE2djWfOYY8S7CdZZX/xvQq1iW2XbtLr3vC6/Rz+NHTSp
339uKqu8zwtQnbGuqIPJpUhyTYZ2l+UOJjvMTYax0kYWJAX3N6S3VJ2TKwYaN9D30BSG0gF6Gc9v
POHdVNU8rSK3+j7kn9tlCjiiJpWrrBIjWeepzpw6Z0klXmfGgjR/SgF2r3bXL8xHHk3WZHjI8JWA
VBQUFOermdMk0aAlVcSsxd3HVj6GHGXrsOQlDWxz0u4W8O1tDF4CnDvwDINvJhZMmUPuO6fpInAD
ZXuz67NHxvUl7FN9eZicLt8uAzePmNFEw6k2rRCMfcA7mn2zMZKuCCuvnV6nzvbvymxcAoNznCSv
f9Zd9j70Jb0bJ7/fajrmPiXcwywl3+Yb3V70sJ5RDUaVyAvA0QH6Kfj+ATHGyIq7GaMwGw/E+YNq
/onYBXmXTu2KsDsnrrGTlHTxS9x3Tt/LZEuNItAJD+vxkPoqj0mYwQtZrohd0Z8m8hznshK3JTqn
cR1hUlfozBHX3kwUeQvTPFD/kVDF27Ji+FGcwlAIE33H8NQkBah9zJVHwa+KaANPk2SfaKdiXVsX
AUiGj7whXDRp99hSOE7i5nU08mXYZRbVdl1JvY1ClVf2DcEL6pOYzwHErbQQ2mRVBiB4FTUHmjxi
q/7b56XXa27TpJ4yDZ+3fz765a/rX1+77SiroBQJahMRtJwfepqBTlXv2zpK2s5G+qxiAe/KJqhi
7RE5SMVWrakz+B/QzU48lCjl+MjCE5NpYwppFUVGZp83SQCmbMz1DbVOVTFaF4Y+edR1XeciG2Nl
pdkWTVGDpuxQFK82nP/ERwMFWo9bT0VNv+Zt4vn/V5rQxZObqnlT4mkOpI08C9N4wZiLTed993iU
OF84+57o4K9iP6+f3tqVRfediD/E4ckIW5KObd+NfhVZ5XNPh0PTsyC2tLCb9tl0x5zm9kj99AmS
/cE5NtyFzHEZtUuy1ebHKQZKQ9WcvOZLnb5zUuQG+pkOs08gJG31Byuhh1EjTzzG6O/rmyfpB7w0
EGmDDssTVMnQSMln07PaNKc2MyLc7G22OAe/8DcmqoxhlzY70+WKzZOs0f/Iw5ApJHERLSJjc64h
Y5xoTkUSI7JZmL4NKh4u6Sb/7+dRNAegxcKsCskMGU3jLzPJjcidk/iryyZz21QNywJ7hkb49mjv
r+/f6nqAOsTeoaHmYt7muGgVsczWAOf5o1t/Urb+SXrwPwsSw2rQzQAggC3dqAZjKsuO6UZUELbh
6XOcvhOq4vJY3TXYIyAndbxFclq/cXtDK0cHu1bbAWBHGzPWd1b+2WwVZnxNEKgxQaUKegIdKP/z
028Hx5+9DKffD6QIczt/NUbRQUTgUJg56RTKtqbcp+Kkp69DCyplvRBnf0+914Lt4gIO9avpf7uu
BWun9NHaD3yloEOSHhACsqjc9DUQjvff3PFHvOya7NN1Eetb95GW+BAheaSArgONM0CE2xwyf1sv
B6s9kOzuuhRx/U7cnw91O12IZA5I2XqAAGDHMHhtmXbJQ1oHo3uXxYH5Txxv/kIYlNoHrSAm/ciX
ta41ozM1XFbGu/mgO4X9heqtCyIpRg725INTl/PR2YD/ElFGHE+u4ges7qlo2BKoYSR8JP3gnpcD
OMyMiCT9E2/yX1Mbg8cX7I7BEKuUcVVHToSJH3PyNiYcI7xmrYDla7bNn5KCa0Jhy8XtuTg8oJHA
EAP3Fcwf5xJQTF8qX9jWwT5m2SdHBRNbX8G/35dWUOQGq5hOjQhJjKA1/jTlfv6LORhI5fwrQzLg
bKZL6w+QAVT6FE728gbNN4KsGt6uK59qMZJHOfRJT4mD+4RhDXeg8wwsZBYRa12XojoS6bnj6QRY
IyBDEex7FjQtgrzS+xujavqCCg//uZj+xIbZrAfMzYRibZInTQ+bp6lXrGN1t05kSLvlYraupqFM
j4kKP0Bc0pF9P/xzfatWRSD7hcEh4h+5Plr4ZZKTCltlFKhEfa+sLNCRvPlvQiQrWndGQTozxjrs
z3rjA3S6tTJH8eysHvrJSiQjSnugQU0bQgzt2QWr6Y3QRhhpwVoDk2kKfCPa2M7vOaYwD3QabTNq
KzCK/hz1G/kGPgQghYf2d1DMIiYSCzwxVYtugP5dI2Y0PSy1E5QdvXmHYHKBlQVsEn4agATnAmIy
T42W2yCLovrWm/IwXRRQtkvTDiA9psWiTVuwZniS/8ynaWm6SRf0ZHPymIzkFZBUzOgoqqPfqCZ9
X/oZoMZEAhoN2/CngZk6X04Sj7mT98yKeLdZ8u/NAkMS6skP80YKlY+DwU2GDNTxkKMQd+jkYNpm
Tv2s6awofgITflwert+OS8UFa4oY3iMawxFLSeuYOqMdbAoOLz1/GFiQqVo/V7+P3mLMX0ObH/CL
5z+/KYfY1jLMKW3nsBjuOiO6/vsvTQj2RXSDiC4aB9Wi8++nbjF51E+R4wUCpthnDmblKAzIyhLQ
AYKBsWgFEj1+kubaFYavcYx9Qxp9Ii915o8/tClVNTDLjE3ioOEdG8ioIJMOx0QS45fITXXgrok0
YMk6sK2in/XnBJT8EANCbwXexO6a7L6dPs8ICZf6T6GC+qwtFJ2YiNQQdegXiTAyaHViW5oeASKi
3yG5o/A0Vy4owDD/7/tyaXKplqTXDQyjmsm8S1r0N5RpYDTaNo5vy7F97CW02hL0OYh1ZTCjXS+N
VpV4u6x23n7q+bS9rnUrO2Ug74DnF9lOB47sudYRq6RVNuZmpHnfh6jnX/7i87j0UGmRw5OBAb2r
M2JhzEHkYQbU+NW63eMCJ86/378gJ06KEvAWz8RIl3/m6hGTXAJf1WS4tkWiJiQI85FYlTEajV1m
qU1GM8pxJ7MfraWKYC9vPiBVoClHMgN2Bdf//AyAFzNRpqNDpBU7hoEFWZAlm1vPQaC2cPcJSMuA
bZA80ySNi6G20hFMuq9xSsO2UzhAlzcCArBDKKYgJ3wBE3R7GwN8XW2IzKLa4ZEKebVptV3hKe6D
So74+8kjUmO+GclRAo4SuPGNtjHNehfbe6Yctbt6KMhegzwexHcXE+g7YrBiqowBwwbLTdPpvwc0
jptO+vv6wajECOU7WY8BVsvZpmSIys7amU1+KOrql2cWP6+LWds2MKaAZB3D7YBJl1SMlIj9l7rv
I0oj18wwFIMF1J43bXP72C+EgnCO4M7DXF3MWsUQ5M7pXLOLbOcOPUWDv3eSLvDylzH5OdObUxdC
GDoy0aMBcKKcjW7tLkdyUOsivuxTNyryvdkqfLG1A8KdF7wlmMxwQVAPOLtR9Dzvo5RaQa0fBZm7
V2+vH8+6EAwtdX1wX4Jg4lwL2j6rcgCrugiJJWvaWCSwVTWONREihQ7XGyEqMljnIvQUbYWaBX0u
6pcOlMql/tlSkRyvaRnQIDDJoLBDvV6SQZueFKbrjrDGKLvW1ie0x+/qodnUtne4vmOXXis8SHAh
oi6AfMFFrjTL3RqpmWIClLwPXHYYsy0IGjbm+EJRx7sua23rTmXJIUvjdyPm8UyRBaS/97WpkoBn
L9dlrG+dUDIkfkW3//nxNODQmmKOrUumHyTbTfS+XkJPRV+pkiL+fmJtbJKUhHaQYmnTHUmGjzGM
rvFJbxUYtMs3E8cDPTM/RtghjDkXNCa9nzZmO0Vghw0W5KUKFdhp9VBOJEiHYk+1n1O/maLG/D1V
9zHFPDUV//yKJwseDHhGaMET19KR9quMQc5WzCWETG/p/JUZ90vubC00FM0JDXr2rWPfkqoMNeO+
MR6bniv8TBl3Dffvg4gDwZIOlgZUic730Uu8lA4uatStU38Dw+U9LcmXvOafF8/cmosTztx8sEWG
0cEEssVpvl9Xy//PDwBGCZ1NGFoqJ4drdJIPowGN8ZqjwA8Pw6ZhO64dgNDw6Lav9x15tMybs0Ji
2f9KlexhOXdzyxxIne064HCMOIgFfiW2woisXYdTMVLIyGnR23R2xoh735zye13taoygcHfX93Dt
LpxKkZ/4ubJTXUjxXRqkdRakijblNVuI9jPR24ci/EUqumFLldB5hJI0tA71qd0kS3Gn+d4205Pv
mpu8XV+QuFrnqVqcDoI78Y6ACUm2VSbs1Iz66BjFPAf+4kAY2gCmAxmNjYH5gUW1vS5vdQNRmkVH
DbgAMf38/BKAlIF6ZpJMUf2Nxq+Wo3DBxKt0sZyTz0taUGSx4Q0VPq/Xz2Wfbtxkk4JCHSWloMOI
cH/Y6JqiqeZS8cSUSwRcuN7eZdRlgm8S6VsgdKzqFZy4AQBcWWKCbe7rrTsn0iFAZSNPJehFJNXT
+qHsB6C4oipw5iT08e91AZeqJyDfyOkAX2gB3CrZpyU1yokuaMNNdz7ZOv/4M+ph20JhBi9t/Qew
HKqG/hOEYuIET54t9DeBsHCAlLxJg8DkaaBiT79UsTMJckBf5UNhe0IC8XZFAtdYsU+r3wcwHukQ
lCnB2Xe+grQ1277GBGt4kUcWmkn0F8eA/ACgKwQoGTl3tDB7GVNzxOdd8PhmJMiH75q2If6mQox0
XdbaYZhA4ItGKkDY5Ns/jQXwdGleYoTfFxfRRLn1VIxalwYGXFcoo6BPFGVpgP3Pd6sZbDdPh7GK
9CwHDu++Xb7Zbo0got9m5U7TVVC2NS0+kSdnEajTT/VUtFXEjSEghR9UdvbFAvg80Gv0RZdM5Vis
7SFgc0jGCSsA6NT5Ajtwp9ulpZcR1bM3Y6Jwk2g4F/7NLw9ycMiAiUlDHsrWkuG0aOmxPnNx/Zcy
AK5dlU9cXQbiCXjhqITqckyhDTPz2KiVkWd4GJrgvpOSlsEUjypw7oojhpWAa5YQQHSBNxMneGIB
wOwNE5DSCk8cmrnrg8YPJSDAujNtTW0PKsmWvSw9wY+oAmP6XJTb60q/piGn8mVv08r6vlwg38nr
n41FHllMuwDQh13SlM9W6d/WUAW/D485gL7g+/CQTJWnjRo0pl47J22UomfHbeBkzXuu6lFdM0qn
QqRNXfq8b7MJQkp9o/EgPl7fs5XPQyfQRIUcCiyebPPa2exRiGZNZIMiZWup7NDq5/FxQyS19Ity
QuoXzRKXc42ZN0nQDm/V97/4+WI8JkoJgBj50uVptJhOtMH34/oru9Pp6/XPr9wdpEXx/KPFbIVE
OY6Jm/SM1pHfpztHb7a583lQGba1PcKDgLlnyF3Ad5LsTDHWLUeyrI5o8rMbsqCbFI6MSoD4+8m9
1IfWHuA9AXHqvHHrH598ub5LK46SeNH+3wLELp58n7ZDOtrdWEcz2E8H+26KN779oNffrotZud7g
HwRKCV0fyL/KGKJqZEPVLTagzHqD6aGNxQOjTCOUF9/iwfumJZ3ibqyePgCUgJGhPRyO9Pm6QCxa
gcuVVJE9VBhTO6HUgz74B81vbuQQFJYE/VPAxwl+PAzBlCzXXNWclpPBI/QCzS+lqoFxTQEsE6oF
ShwkXOSqmB/nYGN2cEuSmtT308ymY9WnqikCKilCTU7UoEznIQYTSx1Vunafj9YTyGsO11VgRQQw
mCiFwIvFPDBdMoaWE5N0SIwu0n9M7f1U3pwQQe3g5PPSMSwcBibN8Pne2aRg2L37i1+PSohJBDL3
oujtWCbSOmiOi5IfVv/d1FTI8hV9xRsOVwzzXEX7imQMae1pPJ2LPtIxxEpHzb6oNq4Kv7V2BCCh
csWQU4CqHKns7Wa6NvCR9RGz6zDfxpmKHXrFmqB+i1w+MgsiNy0dQlVlLO3tuItm52Gq77PpYcY0
M2tz/SzW9gq4G2RzwSGIPjzpbvtdyxOqYa9A2Rwk5XtrvBsY/3VdyNpenQiRyZoHAFoqZ8BetfY3
UF2XisdvZQ3oGkPIDaIEca+F+JMLN2FGZdPrpI20+I4aYbMoAhbV98XfT75ParRnVDa+X3f3mv8y
muFSK0zsik0X3VwE+WgxPEg+BiOF/z55eQfuAGvTkHljGd/a8jiVx6R/u/kwfODhMXwC/ho8Ecl2
6G1D+qmsm+gb8aNiVuzV5VEDbAA+SmBlgAu4SMH1rW93RqZbESDN7T7uFK7myufhnuEJQg+iKfAm
0lEshl2n5WTCgoNitqGBs711d5DPFjSw4GZClCVzKvS65k6oNQFgkrzfD+mf278uhjcCwoIq8wXv
ZDHwjoAU1I7mp6L9FNcKB2RldwROSUx6wsdB+3a+Oxa45UYOiHHkF8bOLJevxFWNPry0Smg5QbRr
whNEkleuzdLSbjOrJEANNkFqh42/iZu93Ss8tcsbJ6Y7o/ILfCJgJnKzzpylnc76kURel2wLZwuK
xl3peOH101hbi4EHFFulwzzJ/NHc4pMXY7YFQCxjULkHbd7Wc6RbioznqhjEnAYyECAIkYH/VeK4
s58sRlSRco/erjlYkuITcqwYvu3dPkUcmVUwPAMKD4OOoaPnKuCJVkgtbrXIDcrmLY2/Xt+ylYPB
YEDfF7kAU+DKzz+P6cQeJ7z2omzoXvs8hhAz8In2el3MiiKfiZFe8KywLYw64V7EjCogSzBMijNZ
EeCgSoIcIEoVl80RvdP5WUFwEa3mt/Fi5IrfL3b5PEuLGwJQnyGyaIhlxDaevBixSUGHXRl2xIrf
Sberv+nV42TswMaXTf/cvFUfdN7walE9vqgqY+psm+XcBBJrqyf3dNzf/nkb3Qrw0j4y9pKbs9hm
ugy65oCPBQOA9p0qW7p2EKfflxTKy3Q66yRzI/KlifPAS1QjrFdun6AXQN8ITAruuXQUg9/6pVsl
JCrRgjxWHUZ/0oDX4C0sbt8qgLfg04KQB3lyeTYVzTXWzjXXo/aeDhgdoigzrezU2eelnRoMTjMt
b/UoD9w4oKpeK9XnpStXm1mjswmfz+wNTcOsVWBhxD5LV8ITviwGugrwjex2cNrbC03oErH+2DvP
Vv5jorcbJzzdyCrD8xdJfumoZ60euFY1gBxTdMeiocqd761JcQyr60BMAW+TAAYle2qppeeLU1AS
dUYS5FM0tWbgDi/Xb92qEBf9fYbgEEdR5Nx+1KbXa7SJ9ahmnxf7PR7K0FbBDtdlgFwWx4LxLTKr
ak9bpAhtwAId4z7JQZS1fB6VhCUrt0/kKeBSoRSCiyEtZGI8pnFO9Ugv/6mMxzg9xBoQV6/Xt2tF
d8+kiF9xYm712bWaiqd6ZNrvlf6cx7vr318x5z4wNR78ZchBkv/8+2lBAQ4vSh0g6iOonLT24LOD
OS9Bh4Gapar/aG01FhwfQB0RVl6U0cck9928L9CnOthbd/Tf5l6lxCuVcpGxBbDdRXX0svk6HlDe
5azRI0xN+dWMxrZndgrsQ70vUMRObb73JmvrVM7WQHdag9dMERKuaB+aGIDvA2wc/qRci+PjTHXN
8peo0V7t+clMD8Vwc5LEAboPSHHEhp44u/NT67K4BuOEsUQOdR/NofsU+4MillpTb4CgRT4JIcMF
zJrExEmaQojgvwxmBrVfBuNso0SqAHatCkL+GDgl4XnLVqfDKdg1H2H89WoJMIbBCvR52jiZmYV1
PX29ru9rh4PSvAhTkBdAu/b5znlZiSiDO3jJqiy0ByRQsi9xphoqIPZfehEAsv1XivTieFWm2Q3Y
/yOm2U+s6kHK00PaTy0DU6CuMBGXS/pwvYH6BIENmgfEpTsxEV3TJE02pUtEe7CKNSQkFtsaN1IN
iRwK+BQBKBXOPnjSpGxKDFoRD8Rvc0RijEDx0+V5weC3QKtUzCxy/7cs6aIGrGdzjW49SCJGwDBO
yX3z2T929tK2LNB79POB3EKZprhUQ8HwChA0TDo4ueUXts813SpGY47GIujzLbhJQHK4qOrPa2cl
eheEqUWMIQf5seFM6H2bcKuyBlisGYH+s09/X9fxSyuLpZwIkayD3fO2bti8RCAkuF+a8dE22811
EavrEI8rEjoAq8vagFF+/eK09hy5/h1bPmvz5364uy5iZRViFhG6b2wAplGvP1frJUeXVUvb6vjZ
a6wAgYjCTK99H4EFslLAe8OQSrvktxrwxn5aHe24DDBxLbi9PwlFZQIkKd5XgZGUbozR2JQhCsak
K1AxlbsbB2CIa3L6eTlLm8cc1tTF51PjNVl2Tvpy+/7baG4GWZV4BWSocjY1GaEeYcdFzEFBTVc1
rmbtAABQ/ujfQjrNlfcnYUUzJ4wd86CNv1XVzXEwAB5grMIcZ3RuIR0v6Y+OoU3epPOjUVoh+sP1
UtXPeOk7QQII5TBsDEoETvVzCRijSDrw/vKj3YepHlT+AyWBzh5LEC1kilfycrMgC7g/UdrBwcvv
lglesrrSuwa458d6fuBLc/N1QNeADnYyD1go9IZJjqCRAuqXLjY/pnO+YQ7oilQIbrEd54+ikAC8
FeYaYoyarFB9p5WLzhZ+3LT+J9/f9H3oBGT6m3UIOgowEKCBWUYoMN3N2mT066PF9E2M6X94NG69
GFjHiQShFifvLWjTUeWZIKHoS8yC1jejCm56+RZBAsqF4HISeWZDKMOJBJ+5dl75en3k+T2rAEnb
t/19N25vXgfKCkgRIt+MlJouGdhkBpZ1wTU/tl29I15Q2qrgYkVpgZnA3BYAXwTQTrogbkpTjID2
+NHMXsvquT3cvADDtGGkwUeExLlswbW4WkiRZew4gzwFNNK3GygPZTb0l+G4kXK8DFW7zvWLuDh2
Kd/Ethl0miKvsnLQGK6MvAogdeIkpEtHbJClzJ1THHvMddSenObezzeFii5lRYrArti4dwIn5ovH
/ESdYocUhTcO5VEL8ub9Pfd/q4zHqgRMukZ6ApQBsIbnEpy+rrheTzgJ8772fqbZC3r80XKo2K4V
gyvyH4IZ0AP+SEayYEQlhvB1ePI0O3+ko73RRmvDO3836WjCDnj77WYFO5MnbVyR8nhoKOQN6bx1
rG6rqxoBLv0oIPhw0ZFZQxYSXafnGzfodJnyyS2PMd95cRpYXsCtu9tXIRpxBaUWAGjEOJeRVCQt
y5hUx37+YRjvICK7/v21NQCZA9IrpENEofL8+wRTf/rCM8qj+8XsAr95ACP6X0iAKUSmEy4NmIbO
JRR0XKbW4nB10PvjZVnog79wUY55XNNiYXH/V4wpbRTP0U3V2BBTsS1ooDT6BQ1AJLy+lhWbKBhA
UV1HHR+JZ0kIeEhrj3V5eeT+O/vSqzqxVj+P8hhiNNx5vFLnW9UUgwuMgw6F8uGRjMW2oIXivFcC
NCAQ0G8P1RVhu5z50g2ueS0l5dHTtYD0e9uLN0n9TindMm0OUlR/xloPagw1u753a5omemRhA9Z4
krwiLZt2sdmxXt5N/5Xwr8b8z3URK04K7D2cOcAGgHKUu9etNOsTNsLrdRgGB1fmDzfJwZ9Y/vE4
aO+T2/lcPIyBB5GRDrZgBFOS4bQ6BDiYncmOA7pZzboCpxrZmv5f7JtoBxPpIqSQZeexoulQzBxS
+PDouXfDtDFU/dFrd8eFt42xaKYYTyDlVaZEjAjgeGN69gBkxzbjLGjHT+2oAqesHBDyRIjRCfTP
R5fuuYKPhlUC7TinIKacvg0l2cAVDPREC5xu2E6j+3azPiCNCOAnXAxE7R934eTt9Hlnzm1eFkdf
zDP6atDX2gDRMf7V45frolauLjDImGgN24DJFRev28TgIA82nAH3zQkG4/bHDK0i4ABDDxG8AFkJ
4nmJmw7Hcixesj7sVYTtK3lXZAqhXMDtgebNlr0lDCzGyWB4wpE6vxI3ZBO98zoW5sOu0+8Sfxe3
dFuVn2JD5fGvqN6ZYPH3kyNqHLddXDOuj5M2PnXOuHEn87Fi8QEULYqL9PFWSjEMZIEDUzRww7U1
z2XpVVqAggmeuQmesYR+8owna3ii9XfW+1vH++n4L2ZWb2KnC3vVFVvxfpCK1aEbsOtiQPy5bHR0
JqRxvPpYW3+65sEHT3GD6fDzXYwhPuOiWuqKOsJfEBYDobl9wVjdcH+qk2msj0n1PE9tWHsTErN1
mOQsLOx3JwFH+7ZFn4MBeq+aP/vmtvK/X78SH5gLab+RR4XBF8l08zLPVHM3t4yxOdp6d2h43wao
UG3iNNsZifliMmPXt+Y3lMbQf8oCTI3dDlq7SxAQsLljSLuWG5KBua8xq5/Xf9qFHRLD05BvFaeB
rmSZ7jP5P6Rda1OkMJf+RVSFhOtXoG/aao/d6ugXSh3lEi4hBAL8+n2Y3dod0bLLd6dqPk0NaUJy
cnLOcym9Pp1i0hz1cOMwPxjNtZQra7ap/XGlCgPgTPJnmZ4ZRTV/qX8WOBuE7qTsxJGVZbgRCT/z
qb96Fdxx5jYW6rqfNAOc0Rhp6ik83wxqOkZDJaP2tW2e0/rl+0n7tKbmqSK4r810CKDyF8G74Lli
Q2XJoxNOw6pM198//tMOwXXNmsXV54A99/4+TpRd0dGcpNMfbfbOqyOEO4ncaOM2hix+ZZ05Gb54
FwhE2qBjQi4CV+h5Vv/5KrQztGROLY+VhOfOhXn4/l2+ejwuznCuQrUHIMbFbm9LHvdWkcqjZO/J
ilXvP388WkfAVKFPBUvTRdCca/ced6g8gqz9qs4lHF/9+H+fvpgb0cHOwc2YhFzrc+iwM5W9T2kg
6gn/Pn2R41q5SnrLw29/ysdb40l39z+fG9SPEHDgjgckzTz+P1/WaHXRo1HVHIvqUVVt2JnWjxfq
TGPGLQCFVVRxlz2vGnIyhpnh46b+1TAgbXb22vrD3MsRrqntOYzq/C0/BFFkSTiUgQfDLRNlksW2
MCwcjF6dy6NOUXArVVhWa9u9i8+xKT9/dYwD6ByAEBbKJsvcGVgXv+6TTh7NbNZ912dgFuceP//7
P59lIKRoqwKP79p9Ju6KHwtwzdM0+2ZDNsPHvlguWsvP0yTG84nyoqFObpqmDE2zDIlXhZx5p+9X
2edVDNDO7KkCxvDcuFt8lcJvlZtMgz4C1xiY+i1x7x19Ru/ziymbRTGR+vu4YHxyItEwJ+BDmQ9H
7erIrqHc/uMgiBYxknFMGZ7/iT+RxG2ROlmnsZCDNr1KjZ8/H21hiFHO1xaIZSy+CaauGT3C7aNa
t74AXu7HGCoK7WwgarDb4Sf0iXEylbwYqZvaR58/2fkxK9eMrM9xGr741Nh72Oi4k4MhtczcAHUf
kd9k1rG9hVBypNpylf5YLxAv8u8Yi7pCr1yF1YYxsoxGmb5v2Lm69+fTFSPMqvZ/u1mfrnhW3XWg
tGIEkUYlu8bBsi6qNzLuDGvFyTmIwxdzhtsWCEezC8hcHPu420nX14ClMHr0JrLlJIJCmaGSzfd7
8HNkBAAXaBQ0cGZo6TIyJqkoK8o9cjTNt4HCYmaIw6HPUMY457j6xUg4Uua7w3w3+gQu1hlAJ6il
jEc1Ut8IGi37Sxq79InrzI+QfsU/zh/AlQM2BLk7bnzgnH+cP2+KRxxwyjqm7artV+ocdfZvNezj
qQL0FqXIbdEenPfOxwEkc+Ohrit2NH1lrxLDLsIyKzzcCmR7NZVTMqB5LyA47aUiiYzB1DtLw+1Y
TWZzOZke34mqzG5N2UBNXstsg/upex1DcmLPypEYmxGeIzcmUfyaDU8QFQMu19ly01brgiR6VUkU
AjMi3CqI7by9IZObrAabGC9twc3bPHfOCZB98Q3RU0JtDaLguBMtGdc+1BaIM0l29KC34BenkdJg
mDajOhO1P98y5+YVhgLMAvks1s3HqR04yq1dZrFjb8MZWh86IC4s72Vs4T4Lp7Vk2HfdhpY7p4lK
QFi+3xO4wHxxbMx4zJliBBHHTyqqjeymWMcOOwINck+FL66qhBTbAb4PCRCa9DauVXPTObQMsYbZ
RtIROsEaBMfAn8qhDP2BjDTMfafZDHZZ7BulXlrPfSEc+E5hF75amWXiPk9mmt1NTg0yk5uiHRxa
LI6xTNirY4H6BYwd2zW8crPA94c8yqUhVrqrjI0vneE2Hbrh1hh959lCUaUJusKFLYUpTDCjkncY
vKw7N4eIW4Y5ahqD4+mmDPvERfHYH8xdFucv8GNM1wI+KIFv8WLNzLR544PZ7QfIZF5WnkJBXtLs
Ka1AxAnScaSI3Qo5QpFY60mC8B82qf0kS2WjZepmv7GcHR5AU+Joevq+0G0dTe7EH0rfraMuM/s1
Xp+tEXiGsDfjaZsVnAReZ/KViA2kf4rfQVAn2bejQVasM16m0fJk0KuJpoGbeOW7Af+UoHMQpywu
nGsxmnexJvxOQgx7awpJQ8/u3CJMiskxoxREN7bqgtxsHjqu/N8a3d125ZU52Ziie+ZN/2D6FXyg
65Feej4mPajg6BNKJYZHWC+6+Di1PYGYXJZ3o6hRB6CGH+9GxtqwpLl1cDNt1YEnq7KIqop5v6yO
anTL0jKMmxKIHW7K5OCyenzNSP8mZNKuG9E+VRNqxEHKjMQMLJKiw1b03r0Wxf3Qeg90msY0AJWR
/FKwHgmATIXcuzEmEZkqTwRln0DX0vGHWoadYVR/HA/4tCKJk7Bv4+o2Q71yCwu2EzgXT7Y5/IIF
DHw4dDusspa8KVPLIK6d4cZvJ62i1uvs+qo16m6jZfVeIFbFa5BaIHXR9vbJyfoGPkgCigiRqRhE
hZPea73QG8bsCNzQ78pRFXIswxlQHtS3XGZPZuPCxkqJNjDy6rc2xeuQNgj+PLXCikOBRtuJDmMr
c4NMpN66FY7c+UbnwEUhE9WqEHlaRgScy0s1pVkTCNZAdyVhIiBZ3K8cJ882dT4lQW8rEZkgxb8L
Pogd5+VdMSJUkJpbq6pOHrrWYPdORevdOLZ/Gke1feCIpLoQxQgjR2U/dQmb3MhwWetty2wy/yD4
xEEt5RAiw1MrCn1r+QvhGJqCDYTLSt1piIbyGrl+lkVFgsIMepn3pQlCyBa6wEkKqQPeWTcxAbpm
auUUNDZcL4eYcZyyvhO5Rfbu5E0VuW2OEWrPLqDo1VTFGqiaCUvJpgHVZJ+PjFSBNVpNs2vH0gog
c2iGTq6bsEoaqOcVNYwTTMjOEZCnQpRXVURgvEhTBGplDS+QUm42TlEmoY4tO/Rpw+hap+j5hu3o
/WGT0ZZ7zeUVh8/DVaWrnGJpyDtalvsxN34Vbi1go9TjxApbi/RQUM1O8VA8ml6OwKMz25oiO9O/
BRTK9IX0snxv9xJhrat4bwaGCZ32Ms9T+Ii5SXMlGAHVjvtc31WkTPRO2Uay1bZIjiOkQwzw5DoY
y9d2FXAjYRuc5smuUWWVrXLD7eINluoNl2Sj4iwLOsp/uwRiD8gPZeTgF4StK+ow5UbXBUlCsyvq
DelBDjGPdN/3zWxpdqlJg91XZYKIqBoG75Uig1wPaUxeY9jHFusetIUViTU2AOQJbobcojEAa04C
MWfiXcuMwtOS17Z88CQbT+iSv0AOnVyWqj9UsFXbGqZFfgOx5+nAzNo09LnbJIGwQIJP07YKJl0M
YQFQ3D6xvWJd2GR47pSMN6z3yjtiDHdTlT+CVSZ2Hm3sPS0ctveaulhjOxthb/dxgDNUwX+NZBHa
BjEUDqpxPQE9uDd4bFSXzOn7AT5T0wsktHJjw9DdoX+a1vWgKKksGnE96KhDtA+K1HIidNCtqHOa
Btg8NZtVFU7tB1pbMHf2ite+gfF7YfQIrhWoT7tBpGZ5xWexmX1XAqc2ArzRRrIwrBra/Hbqr+oS
eh+KEhxE1NFIYgeoJGYCVgTtlnXjYz0WXuSUUAUQdCovk0nuW52qQPUF0Klm8eIjgYJeVXqj3IlG
bS/ZyrbhREE0IquteytoLWE84uB4H60sI6Gq6y7y6Cgxwz1uP0HVESHw6nFmblycfzyaimLgm3Gs
SqzTNKkDa1IsDVWXFUFa+SDm2vUdGRsBq0IPVWam4iECmGqbu0Y4FSB/m1UFeVT8RMJKrKpCs01t
MLrKUuqFWeflV2zgZVB0xUbYcRCb+C6qxw/DUd0dgdAnByqTKgRrHZvU6hsIy+QQLA+aQlX3UNot
1mIkdGVnPMaijdujMwxQAI1F80sDE7JlkMXfAzycbIphSgNP6fcRUxnixBWhh+7wwYHyxWYuqUel
z/SKWbrv8BFi/dgU0PYjZn4AeiteVUauHhEH9SOsAMcIIbq+qL20vfVEWSM4uFYTxq7m17QYp98Z
rNbYldGZ+glq3TSYpGQhYMXYb8qMH6UsX83WsdcOgkJAeEbDfqBxKIyO75wW0+G73R+LqVuiTSRX
VgM4lOEdPZGztdelcBrKBkBAGPp1KFo68dZkso1ikdYhtFaz0Ip9uh9TJw8Sp2p3CMNVACuuesUz
6Z5wljXXmvHuwuYQm+EUu6OjNVzWS5QiNppb3SamXF/6fgzLwnTwKC5vagoqr2quQL63HlmfPygY
ft5rldfw5fOaywIxJKB5Dqpii8RJuA12DnyG3YM3Nb5YGf3A4PfHqj+tIm6E34oDvW2LMhhj8icp
0O+OekFOlhraYWs4PVc3vWWmry1FKtMzeSF9+ktZZbaHPKqPBn/jT3xjwqxEhlMt9yRzb7kDU8EK
0paBY8vHBH69Im/qreGXWUh5ukG+5tkDNGKHNQLtRrZdv+OOYUWmMTg7yAeqEMD8JpCkp/Awq6Hc
J81pxurhyGZj2Ya0gnZCZ5fXycSSFVzN5WqANTT+Rxv5ybNs3TLsGkOusEQggeSwKBMiDwbfmzY4
bt/ZaL5oodeQFKnAo0ATjPsbCzZpTWz/SVhFgonHoKOAzBq4MgPbKS9Rq87SwM81XsIRKkS9Y7oS
fXYUOn0DDbhYD4LD8Iq2D4zDEKugzuM02tkFV/aNZhQ6aZ54L+vKu84T0v0BT4vsMy/uTpMXxxuz
qCBuYej8rkpUvSpjMm4T4Wh/NVoFya9gYNEE8HRMLgmmHDrBoOR7rq5xJ5WdrQIGN3ERcNBgVr4e
gb/2cJzZVVcjeTNg9NPirPwtRpx1AYHr4NGCivIYGlnDnjvtykfK2yfIET/rxInDckpbpG05fHT0
KR7r4baRCllfivCyJ63qRVRwpyBhnutBhh4OpD+DN3kbKLL3z0gZZIRSph2UVoYuYq5ks0oTo1nZ
cTGufE7zS4g7yBsYL5NDq5xs3TjCxkdwOA/zpC39QGRjfMeVAJw1pm3h7lXn1jRIrH6aosQ16Nqg
5D1OVX9T0OpOOk65QtjFhYFkDezOnRg6QDXAcr1RJs9ZWylkqNKRmJ3WTzc1wlGogYh5sgxZX+LS
AAG7yUgHva+ssqGnQjhVtYWUbSbWDjJbKNjH+RpWmDzisONEt/lPzZHj1XYeMrsbEe863Cb86d33
e4UQbiPWuPj1HJ9/VXKPPwCN6O0nQfPVkIMEMGI3H5UzIX+vG/WUUVvhsepQmI2PvN5VuACNXVi1
TWmt6qKE1mKVmicANjy1Mcc8y5H0VX1iXHIfYtIFTm6DdkhN0UpTXdMgYZyqdaIJuGGd4Tz2+ECP
ceHbyZWt0Gdxgb7ckmyorZ3ozWu08XuIcvasDkurI9sit1m3Sj2JomcyonsI9oJ13TiZB2pe8Upz
G8ksdCevTT/TSAZ1etEnQJcFJqqz90ZXJ7uMxYmOBIVgi1E5EAkDE6a+8JsS4UYUPH0YnMQLDLfA
PACVBh05UYOCY7J65VPy7NgTJyBjIAG2Bu8gVCuCVqYNMMJTFvIkPxFzhKGqrI4lUXc1WloXli+Q
3yWTwvnutWGcluVNTcoqHFC0eKic6jCJFIkY6dzQ6Qj2c1qnOxPnxSYzhbeBngnFZmZeBGR+dQEt
TyJvQeyigWfFTXWV6LQpryHYcqsc8gTzrLbbx4myvF8xIVDamkhXBHFTvJZ2dyKsuKONtLFerf4h
Jba484rWFIFBx+lBWN1w3Tdy75UwZcVBybHqfe+pz6YH1BCqtMIZKAyyTRzbeMqrHNarwPrwIHMb
mq4zV5e3MSSRHpwEv96qa/elnzoUHiz2C4rl9mocxX0N98EQhpo1aN7tW9vD3rPk9YOlB9h5TrgL
pkNTB25j2JvGKWBzy8D36gafnJD33qWelT1Att99hoBdejHZ8OHMqtYtgmKI6+u4pkMX1gVusAVY
SKsC4JV9B+ExsjanJL6tvcqvIjhzVGI7Wd1tWzlc7zM+S7IWDi51qQ/+YqfjN7Mf37jqLvsmhwq6
Uz6P7nSsUbbguDCJvrzqUu+VxZUVwPLWM1dN2uE40sTsoNPoAV/muRVEDj3IngG7oGp8cFgO0J2v
ahfMMXiU2zV5IYP9YvldHsLzuwzskrzQFoRcilAUTBkmA63XEiCIIcWcNbG6n4DPCkfPjLGDiv69
sSYjKGw3CUfpTrgByTTZq6rvLgQzOhZwLfbxlBggrtqAWOW0t82IJ87DIMAhMbPxMBSwmMfVHlc9
neUILP5JkvjBEJkRuHZhbaasEOE4sWI7aS9d1zANx0/Lml+Ornrc4cXMtIlz+QQFBhVlEzJs3E8R
sNOxvh48hnfQIJ7yqehPsOQunjkc5X6D+Fr1WwiwyZscUPuA4ujpQz07GUM27a6BTMfWRWUvD2lK
+B66evad4EmGHQ7fWcA14dYVIF9kjwJYz91EB91FcW24zbqqS2fTd83aFhV5wIVYRyUAgNc9pGJX
bVm3oJ0w87moVTdu+wRsfdydAG9NEClwCvqBr0gTtp4/bcTg/cbUxwHyEXCHPCSq40ROdWHpLc9w
+3f7LW6Caz9T/gWRrobrR5x110pxae39uptWnZ3Ri6z1ZAichYwsre7RMmBbx6CPftoMwVD7d2mP
F2PcDpzU3sc5OepYIQHnyavbikekZO5qSpm/09K6ET5gKoPL9VEkqVIrKUkRSqJlERqEVFHD4iyS
Hu4zaoxfXOi3hbZRQLDSKrZlQbe0cba1MZYyRIrcBK4zrRokVr5TbJn87bGtctrAHO03OiRy3TbC
vGRpCkguWhFvNiofz6mrcP+uSNJFTjHrKBfVDa6a97RN+Ir3fYmMs83X2nfbAPJ0xR6122M2NuRx
NDJxWZauW0Y6Fs+mMekN4mq2lenkXMeWpX9pmcS4UkJiibj5qVTTa57U9qaHZvsYtCzN9znUDO/y
qaufi9YeTl7h31UGKVLACR1U3Iqsjzi2RciV6e+awiijHApddYCSs/Ua4xC5AwypN7dTnr8KZAiX
ycDIVZagIjrooQ8IYszl5Al6o8zSQq2mNEjQWzH0mT3jt0/1wZomcyMrS6/qXGV7TSEkHYOCGGRd
9e6lxpu0ayvwvfzocgjbCWTKESj9L3FcQVo3BoYOPpruLrFLx7kYIFx3b02od7Uo5uw63LqCpLbu
hk46POoT6XmhnZjqxpL5BI0MWyAf8I0U5dPSDTqzFxDMz8VdViUYM3Ufep/2UV945q3WTLxlXQMr
nRgRFIIR0/Rb4FjYKIar7XrAVfCXdCjuj44jxGvLODRz2+ZWmopCiRqq1aHKU61Ck1anijvDBU5b
dLUdOBTfoYK5JviLclODmox4GRKO4OT0uvvVtbT5DQmlCYKfslwl0vCvS7dL1vlUvXGJ62IOpq0b
yLgcUDf0n1AUyMNEle3DBKjjjTPQJAk9L57wikhfLhzaZARuOrG71vGoQ9Ll8Fqg3v3YyuzNRwn0
AH2xBxTfne1ERxaiJDwhoKSjtZpi58FEDa+YEGgdWBtAYzLlr52kKhz9vC1QVujzLNLCGG85a/mb
OwNxslgjKPoJe1K4fF4ak9f8ibt5GRDrgN/dRoNEyyFsUDGLqN/1K+DkmlPs42Jr9v4t7dM47K3a
DSirsTmrUgeFlVnhgCC0VladPOcAAd1C0UPdmm07remkrnpHswOgnXkXaJrNlw2DW1hebBgQdnEr
bnppwjZ7Qg0EMHbAbgQqVBcTQ8vCIuV4AH/Uu7I0nOTG0q42c/C4VVL7U5STCrbZvtEHKD1jNyUM
OtkmQFJO2JiMr7/vBXzVhIPkjonOJQHFaYl+FMIykWuN7Oj2D5O76tm21j/v8ELOB1gdCLuASWUt
+pbc9ZBtlJyhRR2Z+TZRZ9oZX/UygJyau8cm/ixhiTZqWAy1JnYsjVVrh+Y55eUvnj9jKoBqAsEF
9qoL9HvJSezz1veOyn5BWMVC/PEn+Pf5S4Sw07oahTc8vxA9akZbq9olqMB9P8iZl2CLXh6q86OH
so8H5MYeR4txps361eMBMYKnAvCnYETO//4PcoOi2gNvHccFnv7iLTlnQfH56dB/BL0ByC/Y9UIs
7ePTvdFnBss6dgQo0th55fb7ufmi6/fh8Yu5wZXOom2KxxOx991dP+30uHH5OZDOubdY7ANUKNH3
MBQ7VtPrNJyyl+/f4tzjF+1gKlqRAD3BjkJtUeFmZ77wl5OEfj0YweB7OfbiG0ABr3IyYePXk7XH
g1EE1lt9Toz3q3cAYwLWTD6ujZ9ErWJhplzkAIOUA07JsQ7g7frzWZolXGY9WID/l5zjLG/RkoYm
9NFCTTKzVmX9Uxon2Jv/DuB+XKtOXk+5gJDcsWN9oL0oJucYBV9NEqgl8GJhILFjrI8jGE3PUHmi
1vEedbTAic+1h796PoRuZs+1mfyxBPpr3+MZE51z1DgPkcW72jjzEeY5WAALZsASfj7Ax58dfTtu
oY9qKffY6+spiaBHojfy1q9+viM+DLNAERplzhPfwzACrYMoKcLvl9IXO4ICsGuD1QUWySefn6ZG
CSRNaxdJs33Fh8guNxZaxhKFme8H+nxGA8MC7AgIA6Cxg5nz8YMrx2R9KXzcN6wp2492dUSPwr4R
XW+dGekz8QeANcBXHGxCsC+wkD8OxeaLd+WR+GjetK4Nad4E0ItXYd35WR0aIjQ7lBrOiBJ9Xm8A
sQCGAPYKBqZLdlncObXnDiI+pkmyiQ1j/ev76fvi+eBUg7gw+3FBW26BtXBHogsnFtmpqfV1ZZYX
zDyj+HduhHml/HP61aXyW2g7ZqcOLSW1Mpwf4yIhDQVg2Qwwgy6lt/gq3IYnUsd4dspzRMTwLL/v
y98PsXcHJyzAckvGmt+JjhQQxDuaFEiAcgN12//gE/wzwGIFt/FgibHBAIKs2xOhZ5bt59+P5Az4
bIBtwT//JFJIehWzGtWBI2h9XEBV+McxHc/HF4Be7pwmL5kA3EwMVevYOJbuZWVutHcmHn7e4ECj
/t12sxAsRGs+rh9qKBhAmDY/edOu8k+5s67Gi59+gY9DLGJhNTQ2AQaAn2wjArWpPKfp8sUn+Ms/
BccN5/enTZZAtZjbFcznLLIrL+rkxzvANx3gRAFyBYPqExSt12mhy8nIT9VrCnRz//MFBI45UI8I
EIh97mJ2eFPSshl9fmIoDtKgfvj55P/7+MUNgvbSUW6Px5fVpdddSffMz5/Xx8fzdKbI/+/PX7oY
W+ii8N7C880uFC5asjRAeRLdwjDzzgkFfrFWcUsE+BvgsVkDa7GVh9xx0sIvq5Pr3NVdHwywNzvH
TPp8ss4Ss/83xrzY/omnTdlCVAX4qZOxEjoL+pU5l25WP/4oHwZZHAueU4H4H2OQmsE4Lb+cqh+f
a3gLaFCBqAu+HECoi7do7Hho86o6IaCvJmu8iItu8x+8wz9DLD6GbmOniuOiOt2349WQ//hYg+sU
5H+gbmPj8FmGJV70ckjQ4DqW/EXVIaNnUJBfxAzQz4DN9jFR4K8vPnNRA/8w1LFzHEiU7YAE+PHk
fHj84gNzA0xWwP2dY58Na4iA1Xw8s+++fAFIpUKGBHkLkL8fv3BBM2fqJ40JksB3uTCz0WdGmH/j
YmcDLYFzDa5SKJ0sc/E8bk0Unzz3qOUaoB6Hr+N+/f00fbHZYOqB+wRKHH939ceXqAFioDUaPEeI
2oZWfl0blyKRYfFj/wLIQaI6AxdPqDbOzMqP4whAhzNIQ3rHJBeX8UV5Nkv6Igp+GGARxFOapnJE
s/LI34GiUtnazkK3AFf0zKZbJsngW6AZDt0q3IVnWPSSPdSbVtyKwTVOykU+RtFjpRdGd++CutB1
u8kfI2BbUIxNt99/qb8sgn9Ww0wkAbocsGFoYQHPvqx0VSpjZhIP7DQOaK2DlsmtIEH/986fRrbJ
YDCNUm19nylbv8Ul7d507fiXldDxe+k75UUVk3sBQ4x1SWM/MNhE0c3qgb5hBpCEqmmhTzEWqXeb
qgYeZh1Nb6DQq2HxDqn9sLzoWQiWiW4StGGHO8Or0J4V7Qpe8/4GTWCxMTsGQBxAV7sWvXpYe/AB
8NzS58Ue8Lr0Vvv2CbROEn0/MfOX/XdeZi9kwA2B14ZD6Yys/ri0irSrYTmSp79858W3t3l2KrML
S/pB47eBds95ZCw2JaRuMByIEnPZFOJoy+/f1gBQJrpJYb66MyVsUO8H9rN857+HmI8OfHMPzKHF
ZuGmbpCyeckv4PQ881jlP+MOzM93EbYwXXD0nXflxxmrzHQafbRaDw3w3qZ1ot3PYvvfAZCPz1aa
KJuiKvhxgKKqOoO2ln8o9Yqs3f5nsf3v45HQeqjHmoi99mKvm55wRzOx/UPRX+97+z/48SCYouQI
rX76SSlwIKwySe36B7h71PaDLs9chxYhd/71kHJEyRphHUpZywt97hg5G1Od/GrtIM5fmRNSP5DJ
z1L+T6MsjtfEH7JKJ33yqyiqDVA+z67kP8sQ/mcI8A6RNKNYtPSL7Encl1C7T34547hBM/NSAqv7
/d7+eq7+b4jF3i4TaFdNA4ZI6AUzIs8O02qjztUgvtjSswwXCoOQTwARe1EC9lkvmh5M4EMh7WBk
EOvZNcfvX2SRLMxzhTsqJHhBdseOWDrcml6sJgm28UGp0JJbtMi+f/4XEwXbCpTHkfTgFrMskpck
8/ioCHZc/UYMDUzChehpqH8oaIT3wNqFLIwJ1jImyltsvaHw7AS4Tv8wvSp+U9x3/Y93HwaAAaUJ
ci6+yVL0HEDhStqJ5x2qZJ/tGufHa3Y+uOcKMDqWOEYXC8o0WlRqCuodQCUZr+x89/1n+LSSQMFF
EeIvhwiViGW3aLANLy6yhh66+tJ6o/rS9H4a+zACmJggjEPpa2bwfAyt0hhiaYytdRAyjawWwIHp
Z/UOhnWETwzOJORL0dNZmj4AvemlMjetQ1kEfbkrvTNL9e8DPhzY+MLYZgxtHVTloH3w8RXsPunb
KhbTIS26CKj5IE83agAMLruomhFgxOtsPGrymNgrGW/j5swSWCqZzC+IsD7Ly5gQAqJLZlsProsE
FHU6mPatJWmUxjbkCi4nQIGQydxIGfnvU3JmZXwKAFh3uNTi0owUmKHM8/GltWkgN4Y4ysGpAEi+
5OpMgFkGgL/ZIUOLDEoPkLRbfrWE+gjGbs9OmX35e1NXe/77+6W9fIG/A1iQW8drfFGEKdpW+YR0
7ET6JALFSvY0+v+NsLgyt6UyqZXiFWCtZWzi/+AFKFT80aDBoTs7zXz8AmmFxkndmni8ZWyyPN2e
ydrYF58AygWQp7AgF0E+qV8wnaFz4jXsBCdTyJ/HnF8nrinuTFUnB2JD7NGwJ5j31XEexRBPDG0u
7CvAkgBk6LXbrl3W2ReCcue2bGu1AaWSvjtaX8VjUW4J1R4gHEYeNbkhdv7UmpvcNsAIczsUxcwW
SGqvFeteAVrbg3AGeHU6hGMGcYAQkK82ELwjfxp4MQRdjPA3jUhcgU89p9D+RQzE+kZrBOH1i45/
V+SGVXZiPBAouXRXVnthpD9NYLGZkJ6hSgRBZxRYFhEkrrTPYosMh4L+MVkGBPjb90txSdGcYwRG
sHG7n88gVH4/LhaaAEiTNHpAmJVBpjS4r+GkAq1ujOkA+uKjnTsrewAAvk2234/95fzNAkSwBHPA
Q10cUSjR16TOxHBgnX8Pr+TffHSOTJ67Ni338/yGFOk/1G1h+oGk5OMbliO6rZCiHQ9tQ3p8qEzu
Cl6cQ5jMT1nEeoYgi87CXxnd5W0p80uj7XNjPPwFGSqciuQNvimhTUpA4W+/n7kvX+mfweYN+k/l
0EkA+qtEgoOlBeCqjADeOHd2zY3uT++DTsCcBKHus3wfU8L90TdsLG7/6BUAfDrFpmsehakDSdOw
HJOgbNfknAXJl9OINBjyjliUn7j5PVgHHPI+4yHtWjiH9c5pQDuLO3UY292mLciZM3I5kwj2KHQg
kJm4wSHcL5Y/z6GIkzqDdWL03X9O2P33H2q5xPF4BOH/4uw8dyNXkm77RATozV+SZWWKklqt7v5D
tKX3nk9/F/vimyNRhSqoMcAZDGamUkwmMyMj9l4BHx32A8241omtsvVNKzN95ROVYFtFQDqOR/x8
lwf52zDq9bv6OwoPACDD1Dh9Vw+RzQZRhRWon4zJcIt05zdfrF2PQ139hq0C855SuMnvxaeou9n0
S5cedONbj7xB6K8kg9+FHH//FE1amhEZ7Frr01+2Gh8afLFctYu7uko3gxp6Ujkj1qfNajjfKz6a
dbhtSiFt5KK4crKeOZkWrvT/hl+drGjEuy6OGL5vsMMkNt5robwJ1Nm+MuVLFPN6yhEMLGAYmQB1
oZ6uufFz01mazwl8Dw/hJMA81EvSUkOZbJW0ijdDnJwqM/oyChupSTxRja48qPzu+2Qv+4sNBIsA
jWF9yCeDQrURfsBJ7hDqFZ0lObKA1zQoyk9ZJaZ3tG8tDmGcqAuyQD6wdlo8N5yiCToETdx3Zho4
QU8E2Ma0E8qCEuvHCPyt7oc9BsVrWeT30TB/sYpEbnk7Zzq0iHWfjDTDCE9NK2ibaJSqx6geJ7eP
LbK+MBLup1LK3abODQJlHU2JMmxLrEti2f+K8i65MoXrtbLkt1BgMneE/tK7Bj5KLKZ1mqXRwxDI
+YF9p70zpEhz0g5D2Rzp11Q/Z8dbrq7UQJdM9yowtsQGY2VQxA9h6GLtr/UHBb+h8tHwe3mqV6Os
voBYLqe56BhFkn5ZHOTWNT7Lekv7O22vBlid2nWfjk0eMUDt41I1nqX+sb6W93q3jSyDUCpZ8IBs
mmQ93x5wRK9hjZU/eIiG6SaJintVUHaGgDmr7LrTiOlZ0nzXj3yPwMlucvP58vd97iGRgBky+pBl
J1s9ZNuaEYpx0jEkXd0gUnaNcSqnKxeNcwvi9SDL2fTqFDdANigSLvMHecpxJsdQGRBrCQ/CB1tV
LTmZBdW7ZGU0vrx1lrLTBguvkxU+YFb6EUbFL13HuG71V86hJSXyZk9chiEsQCMuErS+Sznk41BE
uRI+xLDM7S7sob3jhoikpzIdkA4pfyrp2j4IpO7dqDweWS3Q00vtfM2H6UsE1lhEZ0+YKYY0fjLh
Hs6MAHGxVKP5T2rHNwmRMKPez0leuUKcpm6hWa2ToOSFw9j1zlg2o93q/rwpewv/OZp3e84xpCJp
z0I7LZtq36PqsVMl756CTkHA3aX1PspkcxMMjXqvToP0oIyd4rawH+6K0ez3qRR8VspmeMlUZfzV
ZDHlBsGAZUypPH7UwyTbNGOlugZpAkfSBkIqM/9RdhLibEWcy8ztii6PaGGW+fvZKrMtjcOLQxWN
+j5Q695uO312W33IbqxomjaViNnZaAAbqFWsbrqwFk7h1EQOVhXJRTuC2SIsy7tuLqzdzNm2bdLO
OPo9lguM/SUGXk11wIeJ0NXEYWNUCyCmb3ETyr4g4cPXzUezpknwQFvzk0UDSFtVgz+FKeLd0Or0
lII1d8D06o4vCpEdJAV1I/xhd5kCv4FuOJY7KtrgVjgzNl3dfo8VDIKqlkm4RCbJ5SpU2EWY+bdG
oIv3mZyLj02m3gbskyX+lSkf8bD52SayEh2Ddx0c9KCdMIskdxzX0jbQDfaI2PyladnsRjHd12lp
ErhpHImbWNSY0iEWNlbXJF9yjGFu0CWpM2q5yGdO7c5W9dGQbtsoelw4urjmR/8hjq0fSpEM+ynp
y575byycGXxRe0HtQuz14VdrqrkiQRn9Is2ROWBdV4POqev561THWuPkkpmdBFMYXIDU8g865zSq
O5iy9S0yA/Gr3LbNBg6jEDvCZBjP8iTnP3wjkz5h0ytuabRKP3fZ+l2LefsyK9jEmZ8nVse08bP2
dyaMwtOM3cxjkUTPtEJWzUMLvGTx+tW6q2qRabMQ5WLPzv0n7Gf9cWiwUkSBhSHJnIJ9nuu90+MX
2MdtSidGMTaB4OCM+mwJTfMjKqPeEYWQnaqWh+9+A0aYq7zg+lSIAgwUIRiDMTXulGp4ilKsPUUB
NeFUql2ww6Y3MzlNBFimDw5jltX3UdmqG6nlhhQuK2XSoMqMw+SVatEzz9HPRJnib3lgdqdQmcE7
MBnPMcGYfvBxe25xk+hPk8/c27ocBg8GlvN7QcqDT2lVfpONMntpSvlr4uNgmQZwr70648YYoKri
Q/syC6O25SWNJ+bWelGmVnbQ9UguPrfWhdtUbJHLmG6RiF/xJ2gaSJAGyUzUlQ6ZVf5RUzDEEG59
VnF4YvfJclcMlGZjjGLzLeDzLB3LyII7tWo7HtRM7dbEKzX9MOIfPTeogG49vfI7SLUZz1eSuBKd
ynnJJf9DDZek3hjxTsrixjEHq3dn3S9crbXibYvh2cnx1Tgkw6Wt0tfVQSksFStdaDw3aiwe+wh2
TBpMAfZYRXUm1pw9zD7ekmAUnblqKjuLDMzq3SDgEtNxCGLVRAYbgblWE6V6aXpV+IE9pbdnFTdK
ZpS9I0epcKOH0bCbUzNzMkxHIGB60YloEOTITYdor4rU5slIAerIfmTuQCEVTt0Z4x+88eJNTSr8
R1dE6QG/t4a3rUgCqqeQHCeU+3t2H9Gh3+HgpmIvfcaG3xTOVLTNLTCY5IcmcG+0I5LyjhLX88JO
6o9KXGm7chCMzUCz2Be5S0gSjWYpuUKP0TiYBnMv563qpGMov3DzMO04qZNPctZGuzrictTrfXjT
U/9+GP2uZA8XMKDhxHBiqRPvuyTWtqkgNI/4o6aHOG06t2tNUF/5rLudmRReL7T6UZBMa992wrzB
lZ58wTyc7eNpkjDYAD9pUxEmZlQUR73BtOMnLZaXUDLTmzZT1VvQGbEriO0DOJDciX3rIRAk38Vv
8AvtDsCNIW9sNU1fiIoyuwgEkGSgmd0eA/mWdtjsGlY+3ydDC1zOhFmQVBWnAz7gu6bC50t2vbfl
dES70QJpqlU/38CaAdMeYsU81pXM38QfddvHbbeN2qS7m2WsiWJh1hsFrdUGmMXkqJNQuKE2qfsg
EKWtnwfWZiTZ6FSB1H3j6E03UxhHm3kko24IJe6iSIg3ZcKa7gtVP9SqRmpPV6muC2mCuVay7qq+
Sx29zi1HD3LfVtqw9mozqB/LuMx2jcK4RldrdJUAnWMFyfg5b1PDrQZYDwuu5B6TO0yTLhYPieW3
u1Joyk1odOPRaqNhk2a9vq3xpG0btv9DnYijI9SJflAp2j91dLB2hEbC7i0GlWuULJ4mMeSNEfa6
O2ckF4WJPLSDHSvm6GoCN2iBNUE/UG/TyRT2UPeEveYbGGFDLKtWQZuebGDXmISkPgJ1kjaAgZLH
BhTWTsHB+FgXaXnI6rl7rupRcaXJVB9qbM8bjrMU7HPffk+6BRhlTpVtSTC/Yq0ddnknB7UbM1u2
bAX5RgMiaid0Mzyksq+4QKmqm3Jx+SqThYeRVcw3HbVP6qhGP2O9i92+xiEqR9YAMkDIbFyLvwo6
qtnoO2JbllhnY1JIN3yzvkPdWd4ujKidgR3Snlpz3pNC5SvzzcCN81Zx4GvNtjKn6qHNhf6eDJyu
Hrk2TYMdxsAAlEZ/SuKgPI74X3EdiyxafQ7d1C+KDVJc/VgGSr+tMs2wzV7O7rCNBY7elMCbCi1D
0EFsFRrkCwBHk/8J8q9JLs62r84qlvQFaoX7YTuYagcnLTXtKdcbiN5diW1DszbliKc+r/Sf5tz/
rI3R+Nr3gNR9LWLP62RxV/dFzDUMUdMUlf6+rUv1Jp7CAHZWGO1AjxSfk1nwHVnr2l2S5oqTNZAb
qiCKXZEaxFYTi3qXk7S+JSxgDU59YY8d9u666K0NuZCHLggtzZYMGd5FVWu7yC/QoRQ6sJRpOW3i
tuedLhg0Mjjq46iCV1Lp4Fc7koVrVO2j1KnkfgDEnowbnz7S+xwPjzdj7d0XTdfcZzPJHaFu9Xs+
pAl0QhCciiYR7+u8CF3kKsI2loRhVwxctScy6oadwctwqYqV2zhp/dbtOqN7muTgd6oVTqpop2oh
bEhdOLzoZtRPTjEL9TfFmBpPqrrkl1q2yRdr1oONFuPkG8TwZyIlgCiEAa6ZPyu4wy3FaXoCWple
DvtC660tOCRxgz4rxDTYGK42m+MGTM/o+Bm88R6Y0jYW9Naeq0HdWxIYrVSQWHTkW3EwFl+nwpLY
MazsZKpz7Cp5iDxHnXEO6qVpj5ThNoFaCJsQ6MFG14JQBGBRytpOzae539YDwPm8H31bDYOXYFZD
O2jbGj9zGWoblZu5F6pxf6tRN0iPsRUvxCCNAgp5gc6N1Vo5arXV3FuB8Wuok8EuCxa9Cs5mC72P
0HQIzL1vDZw7GedglNKXdYr79kDSscNjIoVbIyjyr4oMrANFTPvJaIX02DTF7OlCEOl20sxNcVMH
syZyo/UrJ8aGSdBNPunUjGwIoTyPTkd1jTOFHFM6JaDGUi3xGvRUtDvLoXv4ZboNqcvf5mNvPsOY
8UsnHsruOGKIje3WFweoeJIf/U77vPNUwcieUkBKNxk+YlctFEmy21AvnYrobgcecWkFPLEzaBHG
zBnwwyxLwz6lle++sIbGVRPjW8syuPPLsr2LBz/7PFZ6fNuHuJyTbKk4Tn30HMbdtMU6BzpwNhVb
qSrxkymXkScHArAKLQq5D1XdLusnXmGWVZ/6tCJ7PoMqsEpC9NwCSREgXjiG7ZxviqB8EZq62eSx
vjSq68obZIrtXaj0wR7/VnXS0np8MvQqOIh1zCrBT3yotPgP/6/YDQelQ9PGZ6mFU7+z8IMcuG9V
XlVWRPW1ZJLMUwd/EyZB76VTIdjCYMQbRW5TqC3cMbIwGJ4VH3asXmviyeKb/tSKerEJQz9z83gI
3UjMersYq/6GftT5dtL76TFSs/ZRTYDAKrMK0Gromm2d+I4ZmweQRJ8TXxXcLiabF8gDsJcs7+/l
kctSw07oiGrebGU5VbcLq9RRGnHYhVovuTj0f/tJDXVA76tjQcfD+0LGxJwC/Bl1ETrJPPTkXc32
FjJk+z3N8XdCglHuwILgwzXoP5IMFd06ijE5htD28D+HpZvM4i6UBNu0crAcszwfByRjm9aPq6Ng
YaFWNL+2gzloHxGXyA7IUXhKbZ3dKKZvbeH+YZwG1XAr4Xdzy9iyyPRFnOh10XxSpfxXHLXmSVTY
4XQLX2g7gBWMBCU9TEFkfpdrKSP943eu3NbtSc9y9UbKrfZodOJv3SjYm7taOsajMtoN7lKblHS6
nTXUoyFaHcci8LO1upg2egfoww9NfSOMo7QDQAU9JDXjP6rcoR5RAuFU6Ul8jIou2yZQYRwUZeGm
GXCNs3tjua05EyKtwcQsgplXLNSQcGtryFsasEvQljamPtMVowS3vxWmB7CD2s24MM/8oQxtLQrK
r20VTxtxgA06y33mzGI6Hy15Sr6TGte3Zi2Nt3MN/ytO0mdVEZhLLfk8WI2wLTr/Z0fj2KdaiUuv
TX2EkaMse4Vs9DahaLDp6QC9IwgPHLwjsktiZABFUyg2HMPg0EUQo2S9Eo5dEME3JWUi3gPU92Em
Ao1Mpfw+lAbp4IMw3gTWJJzUlqyEHqvFDRqG4q5X4+Ehi2DZwV14mtsMVWgpZtaTb6knpReFZ8GK
MIAnaRHZVWyFnipXBP8AV28KxSqcWPX/WHnS3RiaNh7lvsoPKseVE0EVskMhmTtHlOf8sx+kj2U4
GcckjnGY53Hp5JFo2kNTB44faeWNUknirs9F06lKs99moZ84laJ9Jl9u7kGE5H+SHoLmPMGt6JUw
3SRa0HP1qqsTfntIirI1a3ZRSvOjThb/oHdS7BDhijtgEH/qNLH2vQzJaAx0wrCoUW4qeTa2mSDd
huWQOWZQil5Fu2qmzZgOrSVYbqQk37MsiXYpl61tXKcdSQT4kIDvFpYoNCaSpbV2JOs3PhejPm79
WeQGOcbZl0QQ6hd/jPQjHMx2FylWwJUwFejcFZQ23LjANauKXFafSRjX/fm+F4zRDguteKwiMvzc
VP2bBP/ZJitHYY/nEELIgNuXYMIIt2JQA7hJ0xZgTmZtcgqVdtBVv01wDHbKZw17rIQPBRjBNsZa
2MxlWT4QH8+2QM7erkRWUWBptE+tR+nO7Mb0Nszq6PPlpOuS73ybPySTB+oZAdrSFGnt+KzHAaQR
CDKvkw66fDsX24//Pl0K8CFgMiM9udJF5E3Q6CSVZ6/t7sf4EMpXlCnn/v5Xv/+uoxNaA1OK+H3r
lILf/qBIniwu/0KtRFseRPLvfAqjYXKujf7sYVglPXiE7z7F5ZXC1rlneD3IkuN9lZNutEwb9J5B
khBErf1B0+27Z1i9AouySjO2/LxBnrF4qIKvH3/F1iLGwF8p4btd1Q0mo5pgx6JcyJpvXqN8//Cv
07mGti+0MVls1auEvV8PrVD3uugJtfxNJh1ExuujmjTD+lvzQBCBApFR3s4/DoUhKZtS83wxOyHX
oAY+KX8uP8b74sYyBkpWtBBcPda1S6r9lkI9TfMk6yQ1Xp2Tmfh0eYj3pQ2GUGT8vNpSQFn7zzu1
UKmsF5rXcS42svGkpT0J+fSbkcvXwBLvyw6MhcqJAXHUM9zbKZtILFZzmWsciuM+yfrj7HcPOO8/
gQD6KU4d6cdryp8zXwlD6irQ+MWcrq+GFEsBkJ9aaV6BYys9hsGvy9N3pqYBtZzKF+JTfDHrFmep
nBDDgJfx5PzX3O6yaLLJnUJnImiTyPqEV776d14PdhbMSSpFSYbFHrtadlppWWkOFN7LewN8mOxr
VEPqo+bru6EIIXJC5ZnyT6MibIYcntblxz03ncu+ZjKplO/XUk+yuO3Sw1z3EPY603CM9Q+apJZ9
B4n7fyOs9oWeMz0cYln3ArTuGUvS+IcFvxg3OV70pdnRamMrCJBNkkesCBRxFFYGlbINSM2gEz46
WahW+bRkleIojQuM5dN7tUNPErH+YHSK15AyC0EHkre9/DreV+qXITB+4DlY7B/r5RfPci220OK9
mfpYwKUs9/J6sI3yOJeQzOAiCW32RfTVXWPlu5D8nTr+vvw3vFsSi2gLrYCEUZhGNutYIBErjVur
NXkGCdEkzG5npfmg9OevLuxv/2sM56hmVhNZcv8idaBM3tCUf8TaPxqZubv8FO+2weUpXg2xkp6h
T4+DtJYnL2m/S7lkZ/lpzAETa9vL45ydrVfjrE5t7hymWfiMk0MGt0qgj+qVHeLcCITPbHY4UWSW
+dtVF1LvjYHPMcKS+QvUzB7Jyl4Z5P02hK5AQSuFvhb1EFvg21HgNENGz+TBqxvIszgUEBBVI1DS
PLaaxs7DsAK8WaQ30yhHzwWwza0yXONpnJGgodaiExBJflE21tbfTACvD88QWSJ5DwM8sUkPABns
lSI1Tp9ckxKdHY5RJHqBLh1OVltT3JDKXLiAHl3fNkrxZaQ3YErOvule1OKKV+bdubLML5YDE+83
C3P9YRv0eTOkYhy8cRQ/y1qwrXUaRmgUpggzphgId+5GevpTms0re8rZkS1iDdTC0ETWcsJBVcra
l6TB61BlDZ1B5wXA9/nBV26l/gH4ruPDv738VbwLDHhaWOmLDJ3uH+8EN2FPp6ReMgcuogUQ/im7
17PSCYvKLcxWtyc2s00my9c65JwbFogTblY+lWUZvV3EatN0glVbo6dxBkB/DIF4xoLsdBzd/Mei
vPJSz3ya6iKiJV7ArvIu1krpG0EOW2G9YljMSAJec2IsK/DNvWxR+0h/4V2YYiijv30gJQXfTxcj
vn0u1aYVQs0nT9x+OApYhqGutqgxZRUQzNth+ATQVsjN6M2q4Y6zdpKS+nB5RZydKvrQLFZDrghr
OXU4CZQ06n70krLoHiY6WFNmHYOny6OcWwBwLKhlytg1UTa/fZDM8mtNE4rRY0lS8txrQAer9Fh2
dKvV9mP/9fJwZw6ZBZvxv+FWmz/g0H6K/Gr0pBDdxvjblD/RSmY7xz8vj7PM/3oZGLRgY7DFLLOO
szuxtMJAy0ePdNaj5pdswhNtVdTPRiPZ8tLMvDfuM5x4V7aOs6cC3xOOAyxHi+3g7XwWcHNx68aT
FxVwNX2BTBCobI12UMOvynouiE0D5Yd6TUl3btnjHyXUwkT63j0jCJbWNpGEkWV+hoBMHvFPKfy6
PKfnQq2/tnQJfw5Lfi3j1MWIciVd4b1APGnswDJqHSE9db4OHhv06fyg53uIoKH8RxgOH1cLshWz
K/NPWtPyjMsH8yqYVIeiTpVIlL0qn+yMRG8QXbVzv182b4ZYnW9mWy256ln2zKyxx2wnyFdkZ2cO
0DcDrOK4WlVS+N48gxRTKVK2YXcYaJ4Sx187+cfl13Vm/1iMYjqn52INklYrUZwxDcUUAj1D/6n7
3695CK78/F/N76u3gYZ7Nqc85edpoRHbM+zOy3//mSVtiMQY6rL/EeOvrnlRr1K1iiQyVDWGs2rq
pOcKVdAxGSTtyqkkLb+12i6ABywxvIy4Vv773796mKlo8lkqxBkjqAV7/auq3M5CtA2Lz2r4i24L
lMiqvYmaTb2SQjmz/b4ZWH67pmMtUYJR62avjoMnzGibUHnxB6+VG3rv7bv0yjXi3PbEeJheWRj4
CNda1VLIFeLUZvZKOfihJ+KPUi43VK8oN4SBHcX5jqYPP2e/ulV69C2X3+iZJWNQ3UMli/9cMdf3
zs4qNTPr8EvIeKzpb3DlbLny89aiQn/1Evs8iaZQ5ufJGthFtWnNP//w9xPyc99EN8pl8+0AQRM1
sTl0k5cFwudupLkMncGu9Z1efmS9FBER/98ga/Ro24uxaA0VphKfATAdPeYJNAnB+jWGlDhE8SuN
CWBcmNcYGue+N7rOkcfTeUeI094+XV1TPJD8GANm84WWOTqND0z38gSeOf2N10Msb/DVG1IbXR/7
Jpu9yHDV77W0yep9o11Z42eXAWAzNg5S80SZbwdppExWGlohegrdAyYnvzZP5x/iv99ffbI+HeJK
LcAoO2Drs3aBtB3avXwta3f+bfw3yuptNK05wXlnFKXa0PUh+qJce46zI/wNYLnG4uFcreZCn9qk
Df/e97GapWb4LZWbe6nWNpdf+pVx1pRSk6ZT6kxnJ0/jHjfK7X1A7drWwuaK/fD8ONzZ0FWDzVnH
yz7NNSK1wzpHQzn4+mPjoUe5/ChnlxYtzv9viFX0agU1fcRShggQNi3tBrR4d3mEs4uLsNFUufIu
lKq3i1dA51A0sU4ShvAxh3u28Nz98jjI9T88CxvxkmrUljb0y1/y6ltMcA1Mk6BSPCF9itTuys+f
exuvf351r0i5tFoZMla8cYYr/+4R4Kr/sJsQ77JZAezgOFv+hFdPMNFcL5riQvTCipZATnBAcaJf
u5efe+VLaYAso0ostY7njV6Y46KhTmbOSJLEln5Zpvb88ZdO5g1eB+lY0g2ruTJT30fzHogePYA2
VlzvYx8iviVtzHh7eaRzT8PJTxRP3srievR2ylDLkoAQJkpatdnvpFTO6GdiiFeMdedGUSEyqSSk
WMrryE00BE0XIqKpodkKG/RGlx/i3DfCu5A0ODzUXtcOQj1DEOHP2uxN4HzloHJSw9h0xV5vr4SF
59bwXzPkgno0qTS9nS25yTU1HPzRo6Rv98n3HFVPfo10fWWQ9faI3rhRunIZpAicsnqBe2+b19IV
Zwfh2rQ4p8G6rlcYsTrNhUxt5I3UTib8YSy7ap8uv5ezr50Aj8Qrqdd3FmmZfF0M32H0TETBx2Yu
5Z0fdH8uD3LmAmXwNv43yGoF+5VBs3idi25Gf660+pojOiiVr7wZq/iXoaifqjIAewKr1V48qH1m
zQYy/xi0ly2L9Y0lSA99QaewWH+u0TxffrSz8weQjbwVGmew7W+XW5nWap1UKi5mrbRNiYuhcmVT
Pvvl/DeCsYqQE7KADQinybOMXSzQj/Bu0QFeC8Cks6uN3J7EJkCsrayOSb/Py7JVmbgcQw+Rxd2g
0+gxbV6COm1v/K5SHLjrHZnjzPxC49UJc8ACQKUd5q6jyWkR9m5sZNfIjOfuWgDaFj0CuRk4Xm/n
l9bmEr05KQuUWf0jk6I7rexCPE5t5LSUw2wrE/tdlWcfv4cbr4ddrdgpKAdUNuHk1aAIkSJurjrs
162jFy7C/8fysG4o6f299b06CQ0r6qwQXw1P5g9kPBGn5RPtjwi29RtxkpoboY+se5TuWCsi9DFj
LmSbOEtAKllVSaesonKETo2/Xl7R5xbCwlahqr7c49eFGG32izBXmfF4uAm/dJUrhpt/GOEvshzE
Cs7Y1TulLWRvRvguPQnNaULHZl94LpprapZz3w1UQRD7dK0XIeS8XTmViXC8t9ij01Fy87k9kuxt
WvwVxpWcx7WBVmslMPO87WMG8ieEG2JBs97qNGYjlktLfbk8dec+B7zghMpkPBDPrTaDIQpm9mtK
irkg3MnDtCksYadGCF0k6kbpEL+IYvTt8pjnnm95T7RSx4jwLm0eVHR2MWv8j6l/KtQHMxXtAT/I
1SzscgdbX6JfjbM+VEVriuV6ImpL6F5aYDxqUKRZI+0Sk89GeqMUZFj44ONjn4qHsr3GzDk3ta+H
X50c2VT5PiK62UOp2kxOPb8UzVHS3Ey2RWN/eUrPnRqch0wmZzscitXajJKxivRO5qJYQ6wr6TzK
zTFyLg9y9oGoxElAjFDmrTM3ZhwZhRXw3rh79TtFEOZbpQp8x1da0kdJamxidUieGlqXuf8wMoEL
oR7wAHMd5CsprjqaIpAga/Y1VICausEsf4okdWvpnmRcCV3PhBdE+gb1Tcphy7Xi7ZdOD+nB6nw0
X5rwwOU+m7ZlfcO86h9GtsG1huNB7Y1qCOmw1dentjrNjOjt6mFycOb6F66HNvx8ee7OLA2QKCwL
sD9oBtTla3x1LDSiNCUT6mOvmD/581YbDv/w+7BqllCfm+Qax1MWQSb1YyV5jeWME13eruyGZ//+
V7+/+vtF2jbknZJKnmzFTiKNdvVhBeHyFnSAQmRE6Xa3jotF8h9ZSp9zTwwTW3ZntKwfnyIICkAk
gFAtRZO3r6A0QbVmgME8826KFVvA6HR5gOUHVjsdS3X5ac5+1JbLEfzqHbdinza+2suemiaG29G3
w6ddpDB0N8qo7WutTZylhRXex2vkrjN7ObRMVGVLhY2S9erR6LEu5sIij6Qh5TA4+mfB2vT54+XH
Oz8IujJ6PVFxWid1lMSXYmMMRS8Vu8iG1nKgj5jvhNb8rCvZ7h8Goz2JSiVNXb7Nt3OpDhZUEpRl
Xtfoj7BZnhbnoE3PktNkXqMindlRKYL/N9by3796b0KDk1UeE+78/bc0/SbVD3rkohOBLpVByL38
YGfiMBqVkLCGZbmA6FZnhGLkplEbKE37hSEsy8B2uNCG4ZVT4tz3SmkONStIBQW0x9tnkvGDGP5M
cSFXWseyMJJ/PLVLUoF2VshBlv1stdhpWov3vdTJH+MP0G7isbsyUeef4L8BVjuOos/omltl9tRq
qw/H9vfH3wMXO3YapsgAePd2gsZ6MGgtSUkr/jqJR1Px/OZfXgHcDIk1TAl6nfy2jCGcY4t6kpn9
KnNbo4ni5Ud4f0ACXlNYR2TY+ff1ni/J9IEERGmctAirQHAMrC8R1m36wrvjh4nIiIwYjD4+KnjD
d7sznV1LjU6r+qmQjtFN5H94Nb39+dUnGA0gNeacn89vzcKh//nlmTpTLkcjxa6/CC0ptq23E6uc
dFzeNAzH0hPWQCPmUxfQI7c6SNqhlEVXb39Ji1dauJHwkUrjp8t/wPuv/u34q+ezQFvhlqMrkWA9
V3iZ6+jYZdKV9XB2EBQ3S10P/dJaaNFbQ17NCQ8pRY9VhxszsxPj4fKD/JV6vT3kFlUlfiz0WEQa
aylYMSO2iAmBT+Tmq23dZ/qArk/RnsIuil+YZdyuRfZoTU37uStlhUC0jEJbSCXfmWnhd1ToBnQz
ykZ9j7CW6iOtcqOXTujMXauO3Y0ahYHX5l12mOMg22lBnexKBYmbOKE4wBgut3tCkQaKfD6Nx5HY
cR+QaLAb9BCHqW/T730VBQ9UnkZq+ab0ksyj8BJMGpztKSy9nl4pd11Nn2FfTzErBHNi57GUOEYG
BW1IOinfcfD0WNrm8j4u4h4ps6o8j7H11Bbtn2gQZFsIxRSX3By185Y8WHiopyn4WtC6/qaezO5g
6hUdodK+0v+MaMl+p/IkuJffxLm3vZzEfwncELJWZ76R47ASM423XZ1STKJ4t6/hlN5vwbzr/4ZY
X92Uxq/zsGQIa9sl2KW2l5/g3P5FPsIEHmlhvlgHFEXBTI5doJ9EcaBD6H6ufpdZa6v+McB5eHms
84/y31irD3CsWjUNasaaerqRg1jUP9hlif0XST/uIHZJjl1s0G8PFKkIcqXi5D9J/bbcaNegl++j
r4UEuCRv/qKf1ixxIyhJFwaSeZLGp44rUKUtKp+9ei2Lc2ai4F0uWU8apyzkp7eP0cRRUAlSb54i
8Vt/k5tfLr+Hc4/Bc2A2JlJGY7mK66BMCWUYWPpJokvAw2jO4Dq0Svg0p8pwr/V4/i6PJ8v8vW/3
KxVu2sIyRj+KnHP1mfhdF/RzWueopKrqYSing2RiiN7UUTKDLDJpCS3lX02xTDbDnDT3Rgs4ibY0
oe23IEXFiHRBYzbWU8EWZW5MPa22U63mTL5pOAow2u8agr6HhXTgFELRfbr8AO8/82VHB2mJCmGp
sqz+/iCV2l7I5uwEI0DUepsShV1/uLii6uSGEfcuAK535dqQWFvFxBmfDJH2aQjlGn0EHuFefpL3
K2sZhVwM8dCZcCWvw0KOOyM+Cf2NZIXOMH98S2QEIsalE8j/I+06miPHmeUvQgS9uZJt5djSSDvm
ghgnAqAnQQP++pecw5tuNqMZmi92Yy/aYDVcoVCVlQm9mfkFCIE8NVhankQmlL5tF33+GgSIh/eP
jwOcnHgI6Xho4z15eUKGQtko3hVppHhYPKtVZrLrDYsD8vfz0zSevUaELnvW2/g8tb+OfEvkA7gz
niu5F3Kvf1DvE+fCcqYeBrTOImN1tfKopkD/b8DuMvL00UVDN0hTPzpbUD5wkW9G2dZEBXLmFkEv
5wpPFk1UGpuG7IvicPv7kz+6PN9/ZDhxvB2ggK+ATNzSGPdN0US60YjHTvPYq0Y6dgdVwPrBol1/
NInmBgPr1/rHrvfzZHkq1zuQXLviB2ZWaTQpVGEi+atLA/F2e1xrX5/5YU0lIOMQdROBjjp05LH7
h3wISiHoM0GBELKG+O/lRoPqDCgr4PKiARwFKhBQ4f74EOCysCrIFmKmZgfFjHUr1y0svaqfCH3Q
zNUVmF6xs8U3HKRC0dA0ae/OMy46JHiS2Ishcg9b2zjv7ZDWYF8KtTRz/UM8tvwV77wiRP+uFZYE
r4zQl12FVzdVHDLx0CP4XlC/DqVG6xAn+w07Rg9SMPBraBtx2h1BHfU56Qxvwwrm7So/JSCAUOkG
FQfQ8prGp7iX9pNHbXIQLAdyD2yG49vgO8oJ9MKIDw36QkrQx4G/XCvEeN8bVf+WSdzhvcN7QEsa
4pKwqTW1yevS/fDLanK6UK1Ehx4IKedhiYGz4OQZMyJmbCoT7IofXuTL70/375m74nXZN40zLYH6
lFmfLfv77U10HSRefn+2iWSnizyziB71KddOfS2bRx2ICTAsah2U6XpmcKiWatWH3RY2lI2DgVQ3
hHTmbkurmNEqqapTOx5d8epVK1fu9fG+/P5s2iqvbmnZ4vsd2nV1uI9hxS8uwEthAccaMcyUbZpn
BxoWD/0A3RbAm19SoDPsAUR5oG4Ae29KHiuWQqnqq8qzze31ug7w/KmZEa9toEqB3p2vFzgPVdkz
diq8/tlO+xc8kqLYTja+X64UCK5Do0tT0xyfbT29i52ESMFOlWuCBOw7M3fQFAhvj+d6oTB3ENv2
J6COgUTLpRFXjVrcNyONmhw0JemhyP0Pn6BLC9OMng2D0AFNEajPRl176tRWeP/9byOYhdyyTgRL
HXxf+52Jjd2tbLS1CZpdVEpzMpnX+HxOX2UcWmttSksb6nwBZgGwA/o1LfN0GvXOfZMqZAlomIjn
1EpXttO1p8E64P0GBADYuYExu1yHnII3zvAojWz6SPxjr4sNRCKQrY+otdbrtWgLOwpQJmgqIZF6
aYubg5Z3tUUwKPbosy5oyudSqsCf2M3XroDFGbSn4hbktBCrzGawrFLNL1ObRIUYtqXItqVFP7OC
/Orjan97ry2aQpcUxBgBOrmKKXhXgXfW0miUoR/FjB+MRm2N+AHShiuHZs3Q9PezQ9PbnMfmCENG
eseNPEjlsQCF7OCuvB+XfAxq8hBcstBJhPbOSzuo4faW3/U0Ggk7lpl4RCLp0Kh45ZZe6HoA/PPM
zmxD9C0QiRTlzsgd/FeW8O89B4KiNfytmY2PhBthgfihaMyd1LS9NLMvtxduaUNO3W140GD1ru67
2CZpjoovjfwEgJWyD0iJfkvyloKNOP9029Yfwd3LsA2DPTM2G2zhDLIwlEOjOEeElYIKeFOm7i/Q
77Z3Ju34viqlE5oV10Ji6iBUA18vuDXryX1hRwVGJ1Hnwhtq6yqj+MWZ+5mA8Mmjzk6rxuaBOlBu
9FVqPNi6TDc1NcF+mhKIyGhuhonUfOAcQBlnj9LfZLaF/ocyj1+cJKHHsqn9+wyUgCFUfLsA9TY/
zJOGHmqNtgGIM+kTQ1dxSJXu3/tx9h0Uo/X92Eq5GeUo9v0ABlCwjvbHKreKJ5B3NVuagyXWyxz6
WCfp+9DyXcvbFuKSfVaHmnC6JyKbMqxRIQ4aw6egTGjk0Wh9vPjZzlIgQEzvxeh3KLYpMywoGsFj
R8SgSI6zQ9LxL4pItsHTGz/YGX+44CoDUSu4mCjgkrtxtPyga3q2t8as1EGL2L+D0qvf3F7Wq4sA
2ZWpuooYE8C5qzJ6CWbW2AeVEUQHA9N+zq3Tx78PxM9EEg6mCbxdLo9iVowsHxM/OVl7ZLfHZCXi
u/Io+Pk44VN5E9HydXm4YZU/xEYKbNh3qwj7nQ+KNvp6ewzX53yyMjUX26ATuoaIpElPjUrBirKq
oP40iI0j7tN4A741QvRgIidVJJTmB+Vlpx5IkJqiMqBPuVawAF1OHuQ6IaDej7CL4/Haf7hBFp9H
Zxi6iBGSITMyWxtoLDsDqB7Sk4hPg9hx/uP2vC3sLXhHD7p6E/IESaTLn69iW4L+j/MTbV+sr1W1
0vq19vnZ7CSJynvh4/MgXRPQ3GBDu7k9gKt7BMXeswHM3xNFlku9T6Hz5FDrDm+9T0MP8lRQzK2E
q4t2kOaGvhSaDbEmlxNlmKCcz6HddtKaetN4v2X3wMvjP4zlzMZ0l5zdvZno3HwEW9sJQlqB1eWB
A8h/0q3cvItrgrYhDAQMM0iwXFopazyOdV3wUwW62J68amuZo6sDj72KawhyltCdRAftbBhVq+VC
QI4w6rrAGp93YWesQOwWFgMwXkCwIeYDWqb5W8ikuEZaCTfskVPffSvL31m7cpcuzNKFienvZ2tB
vMQAB/BIojQF3SpY9D4a3aOcdz6E2cG2lJO1HETmEfk03Bcf9+gIs4EUhT+Exta8hCWFRZTpUxJp
nLVoW3UfiVevTJB+tczTCIBPQAOuhSTkvMo00sZIJfgkT9YAeQTU6vIdUMn0zgPGdjfGPfuOqzAN
PCnLsMiE2uWaUe+Re4P8nF7yn1opoYHAwX9nj3AUAan8NaWxq+Br9hNnTyizy428btL41PnVz0o0
clu16tkl+uNY1SEot1ZeOoub5mxKZg8CRwMbnJ7w+ORytrU8FvL+520XsTgiG62TYOEB6niOhDRK
UPKWjJDIcT4rXwtldm/r8WYsX/xhJXJdHAzSy4jEJpDgVScoGJOy0evjExXqLc2sTxXpd7dHs3iO
/5qYg2nQBGraraPHJ5s9+Pl/xAlT/i8TdmZidgOBh6EWfaFhC0BeK2t+tdCPccEgy79waw3ZvDgc
XA/APOK5i3ripc9wpQPglmxiUJCKUM/vDPUu6fvtKVvcAGc2Zn6prGhum0WLUv5AoB3WBXr/o6jL
oOnuIeQR3Da2OCDcFGiuh7DkVXBjuClHzIAjTpS9iY1vfWbsKo3+gxUoywNuM+FfEIxcThtYfdAj
keDN7ulkHw9HO9kDorv/+FDOjczWZgSPgjX5xagGIxOIT340fPiuDezjVziOyt+xzJaH8G4sQZVF
otJ7UwlAqU/ZP0QJ02lEgQG8HwioZ06mQ3bOKAeXRF3ZiVCR9qAP4A8FnGBlXZYcADBugD3auETw
VL9cF2vq2nctSNY4+8H+L9dXLvGl+wMdjUBa46a6lmove5CL8xaurFP+ExRzD5B1ukN3+0brrfAf
Ft+ddjEe4hMF0WwkyN4MHXVwH+pfHfaLugc2rCQalo4KaqNom4eW2PQGvzTBSKEAtAVpuZXsKd9Y
BmQntv8wCjRNTTyaxqRadmmiqnRrYLVJoqYUDHzM9bB3wJ++R1PwWnJ2uhgvEgmIqV2wauDFgcQW
StiXplJv6A1ZKD3SW/Up8TM7aIv4y5jzT/DYv+sRibXB07OVDbdoFZ1vJmp+qDvO82mg/9ZGO5F6
hJ6lbaztRT4EdvWfoNtqvB+BXr49nwuuFBUcD/J34OrB7pgtme3RmHSFr0W0eI+hcVdzGgAZH5ju
fQVa+tvGplN5NaO+DmeK/XeNJKaaUpB8yPUoyXt675pI4ynepbtarwTQcWKrcneivXcgSymgj3Tb
+sLuNJCCQkIU84on8uwoDymr+yQWetTpEqTOX+r6hTKyMsTrysj0EkMb4Z8aBZq7Zxs0FiXzwa+g
R57xzEYjaPs7o9CCuNsJdxNT6I4c/OTH7ZH92fWziZ3A/2DmRFsYMgCzoUmKpFqaVnZkFUm1HdzC
CYhJ2JZXUjtkWmNuAAh8S8asBsajHpt9J2UejqNsfnu1N2wcXuhPPmQNA7902yDRQAph1Kz+2pmN
/JRDMQrk+Cp57CsZB7iljBejAnm8HiOy1lSGjVoN/LlWztdBVdlhcAcj1LS22yEdloVuqTqIm6W8
gI6jxnZkhGxEUykTQG8fzEwDXElERwLtqBplz0ov9dfbE7TgZi/mZ/r72UMmlqYGcgKAF4Vubhod
fC+hkyE88T/uY/GYBGcenAZu8flzIG0tvxhq4Khs7wDRkgKvgTVc28JQLkzMwvkSIXGWFjCBhI7Z
hc5wx9RxjQFq0QgOyVSlBNZzHmGLEdJPPQdOy0s+WfpBVGGRYGuslXcX/AFQnn/NzAIFWbGx1dDY
F6WQQEO2VDd/Q2ZpqKKyBPFT9dUrVlIx18LSAGqdW5wdFEiNkqIpwO5PUz8cpRe6Qt/alG+lXwQ0
uzfUzkSO2tB/DNm2dT4eGKHdAP+gz3yhO3uoALQzSOpF1UTCXzn3lDevvbcG8lnyQRaAukBfABQz
ddBfbndWKzCsk9KLEnDd+5BoQVMcYbhHSBE47LuR3OWWHWT/4GAvzBqXZrNkFNAgqb3ILV67ei9Y
6LOPRxgXJmZ3Mh854e1YeVEWFz9NlfzoBr4dsrVHzNL+P5/A2cZsIQDv6jEm0Bw+F+mhmpLl2r43
t7fd0rTbZm4buRvc6FgqEDLMo1iXG2DVVoYbge4N5FovHX9NvTWS1KWxmIDwoq0VNDlXr2UNbtxl
A3MjqzO3uYJKxGiEZfa94Suj+dNmNh+OaSPZ6yBDeI2DtwuzzYUWu1HfZHI3CEAYy3Hs3szMZ1vl
8PqLa3GyozoAuHLg/c6mND4I6PLsFToKIS/gQ5CGEmLe9Tyvjmj5L8PWhMJJabPkDvIF+Z3DISbV
E8sIR8NUX22nmLhASugYSLiOdmicnag8W6Aa0+dxUNiifpHd6PwWUIe5H+zUg+CLnewaSPuc8Kyz
N01LvQfGCTDfHq93onCHJ30U/Kh86EAMTcufJHSIkLmBCmTZOORR1O2HCZOmDO6ELcQiAW90FTW4
zIpTavKTbUMtmb4nstqhXaBG4eb2llvYDdgF0AiaYltUJGbxHkS7qqLVbQ5qK0gYvpP2XQ5uaKk1
SPSandk1ZdQuNsOIAZn6jzy9K/jPutu48sNtMJi3KZqEAgG6EvA+v3Q5WlvH0AjS+ak31IaCBbTI
ipWIbnEkBqJG4ATQbjOvpo96WmtOotiJo4yH/tDy4In8zXTJgZRrtLsLwT+Ct78naDZr1liTkRCc
VYC4rHpvNQ+1A1hVc1eOz322+/BWsPAUnDoWQUhz1XFbJJC2QHjnRB1Ewnl2yIrv2OdBr7/ctjM5
yyu3ALaCqbkHRe55dciHBqsQjeVEI5S8mP4NZbyVJVqyYOHbgOWC1uZqiTK7FUK1sRexsAYGzV99
JS05agC9wegIPgkwS0x/P4sfM9oCGAKEXlRBizXZiOSgef+wGucmpm14ZsL0oRBhTSYa/Rn6k64W
UvEQf/n4UoBPH8wG6Em8zmbYqVCQKdPcqLZfCD2JtRtgYaVBmjDBXPDvVfjbGxw3HXTUospEoJE8
xdCTvD2AhefqxPQ6MTajm/eqrNLVkAUEvIZGnteFZdf9gjc9Fo0XmAyvibqUK6uyZm92IGWXaW0D
ya2IpO2TWVv7PG4PsYFKPJhvCilXylJL+wyUfGBNQD0HbYMzdyY00dgDpEgi24968rtrH4buHyKo
cxOz0IaRpnMzDSak/2jqL6l8KbyPwg+nbgggPaakORzmvPYFaVbP8StOIz5U3wRBKdJDA9HtjbBU
eQErs6ahm2Saq3nN07WdZswdHwU2tHkEoH5n+gF1QmgjiVxALK24a1JsDS72FO1XpfKPDpHb1qWf
09Ta3/4xS/4HIubWn+Qt2tNm2cg+N7UOmH0gIpgOyK1IPzdQqbptY2lreOhssQBFx/n904py5h+I
rKvYyg3sRBvysAUkD6rWgpomGMv/wRDaopHBBVIHD9lLR8TkUHpQv8IGcbPHFtS1epI+QSJz5WSh
k2zBW3hnhmavFNfS9PgP+NHvTH5fgWtpZ3g83ac9/Yzk7rjTACcRpDYfofBR7UZl0qNsu3I7UtvZ
5aypt55dgT9V76qgLaH1iMb/nyYQM/tUVfFdPrrtRlKgdYgBcW70RVhbxiHqrajfIZlXE9gqHf+r
3RfuKc39bMOaAnAbRNP71NX4tlRQE6hlCnlNg0PFs9JzgGUA4cn9rrtP+cCPvgTTeVB7AFy4tHA2
gHTWYceVvcvLIr+TsenvLD5CZrAaIJDUQnaXDCl4SnzH2ScFHGQsmv6gMeEGKCePb55yEbZCcGc/
1Nw+CB2tjdDKc8EvLbUXy0W6e0Qd0WkSSF9o6kmjsXE07fEtw//11HR+vh3dcdw3mfXVddIfY2K5
O2Mgzn2cigdLy6AFlnRbYRfxUzNWYBzshzSEQHYeDKWpBXKMUdVXgtzHY6rC1IutwGtj9aJViLxL
9LmFdSnoxnFH/AE57S0EEKA+bLDizc5ZvWnBr7tpnSLd121hhaRAqyTaPeUT4aazt0ADtW09LT4A
MjxseG2Dc6MrX/3EAzR+xMbfIoOSQf1OtmCbphXgU02J9D7U4h/dpOQbCM2PwYA+IMjej78r5Y64
9HVt2xdGFflGLYM8weMBQMz2qcsLbWsNANSrSXHNyKzuvum5HmZO2+FH0m/gGDPeqOj0O792ez9U
Cem+yzwGiUsOxb+NndI3XyboyELkvsv89j3ruiGAJlb2DhmV70Zf549jiseL9HP+0ioigqYFTQKw
nqAqY6W71SFk8wL5Nabf9fTTkHv+iRFw7o+2pPityr2HTlC7icE4GcY+wF6boh3thyTn2WPGtDHs
2tIPVFPKjZFn5Rsz3Oo0ehDHm7ZSfhxwagKtH6CWnHE8UXQBkVCIQQGtBd2cncY1e6PVyVcrle9u
XWdPXtuaISoSxrtVxd7OyuJ4jxax/sEXYIJta6vcQfO13KQS/Nup5TZRWkmBUxSXu7xqujuep+DE
BBgu3zrQFYBCMY5DA42uO1TLMNAh4xDLTn/3NW33Xc/4MxGgYs+bJn4znF6fGHk6FG5jNEIc3SJR
+6ysqwA9HexOF8Q/GBqEJN2RsWNGdW9fNPqwKfS+21ZlbQGg26DdN+/ZkZtNue/G9w5yiQz7tkF9
bWNaUHa+7RMXHDzoQxzcM6jMIS8/84nu6NLaGBtxqq0t8CLWSty04NsvPj/zhFqLPgq0iAi8YujO
t8ST8LQjGCRX7uUFh3thxrj07JR1jexjKU4NRKrptxK81+WO0pUYc83KLIbh4NjWfVqJ00ju7PJI
rNei2TprFNNrUzYLY3SLuSV6vcUJQoRBWQFlYD00/sodtZQuxIxNqDAQEyF1N1v3Aq2KEtwL4qRK
HbznJPd+GRzps9Qe1WNbIP+KA5PEOz+zMsg3Z9rGGnyxyeJkDXq1vAP//pLZFvHrgsQFwy9x6cZU
W6KtDHXt+7O9IRkDWsnVxMmALOlG1ZvbB2ghjgZ1HVA4YCCb0tez5er7hBiix3INzXOWPBrtC01O
Jj+itWolfFkcyJmlaeOcxUkW+N1xrXXiZJHfQAaM+ffbI1n7/rT9z75fZ8QZ4xqHyK9zsNBZVhIm
cJi3jSwkxiduSCDsUNLBo3O22qojLW3QnHTKUlxfQ8jIj7Gl26ljoIm7oM1+NWuMsQsrNMEf0U6M
9xP63mYxrNZ3bu8UBejaHMh9ZyVEOJucgXtLey+ofHDq7tftMU4TNU8LTJ0QYHY1cbTmrBlD3Jp1
XDc0qgb/YFZuClXi5lDUFIGPsZbEWVg1ROcQSAT8fJrSmVMqlOkVhg9QOIs3uHjKtW6hxe+jfAoA
Meic8TC93BVtLYxccPSRZFa7hUDwc4Pmp5VLaMHlQa5+ehZO/e1X/YhuDtpDv+FOlKQg79/nAuxP
x9trsmZitrnRYJEQW8FEW+y83ADpLvoRP9zTg0wniDLRj4BdhmTXNJdnJyhFnKybjOMEBaVzV4uV
N/TCUkyCrchAI7E18VZdfr4z8NZTiY2z44XOxvlwQxV+PaAx6OYxAOUHQ9Hl54mmQ5LbG3HxQDmk
d1ExVa+3F2FpAHh4TXS0yNBecTdD8IQ5TCGn2cRgwQu9dsW5rH1/5iEHvZQNHA8/uZ+FtRvIyh5a
cCQAByOHjY0KOc95SraMa+j3cQB4S8iic/+/ZPghQNgtoQjtyp//MFVntqahnm0lxPN27o8NPw07
ZX3StJfbn18cCionuPyR+rsC/wwegYaCKsSpS91n9H/gv+DN3CG7tcnXXP6ardm25bnplD2eaCcz
yxhIb8SXsdOA1pNOGhpJbgelWCMGXTjtEwELApspn3CFCCKaik2phDixnO81+qB4ccfp19tzuLTb
pnzdJFAL/va5fAx1TaV1CIpOlv9kZxB1Xznu07zMrhFwH6IzBFcXsMTzPJDhcxPN5bgqaY1GfLwh
pfZTp/2W+h+Hal0Ymh18r+Oel5Y4+Kb+y/O+5MQKaP1qFyvw2YV9cGFmdlNlea3nPEcgxsdvBTp4
ysYNMnDe2vFzY6zEMgsb4MLW7PgQr2RJohvi1JYnk+678sT7/e3lXzQBGOifVsSp0+3yhFqMScso
sfwJ/yKtLYTmHe3zbROLOwAQrYkqDira82q3rTInx2sApzQBxWPAMsFemSnYS9VwDW3ppfbxFCqK
Tn8rQrMlMhTkzWusCXqRDD/wJ37UUhG6MWy6RoG/9AKB4uSk2Ic4ybmqPJBUxNJmHQMHvrfxEZDx
YvztNeTOyIuNzdi70WjbAVWXgLqgZaTa78Ra409bWMOL3zBzTblEUQrEiOzU6Z0T1rm3bXj+jGTB
PzyzLwxNZ+PMnYNRUHi00Bh4+Em5bcbvoPEh29u7ZcEfgfkcjUoTFTLo+WaLlzdpJkdpsVPdhk0I
BMj/9vnZkXIdNcQxdVAt9DY6Lu8f//B5xEyogWDHg+nmcoaAEOa0iWssBfF7NPDxB30A9P22kYUD
5UO68f+NzMbQ5nWl933LTlp1Ms3vzDH3hpGFuvHptp3FfYX3xlSNmtJnMzsFU5ndTHZ896jkHkkc
5IXWoBzTR2b3A65uwG10wP6Q1Z4ZcTlEkGWVoJ/IfAdCINZWOvuWBoFUjA8TiM2tOXC7h9hVkwoP
C55vi3TjF9t0zQksDuHMxGzRWZ6NqYRuz8mvtnG8cTcfXwbAT0AjCTdxTb2KnJ9RxgrxeAlZ2czW
AyW3WbGSFZoeQFfLcGZkdg8UWtqK3kGsgQSA3Zw0fkfIAykPSfq9rX7IbgXotbwqf8c0/ZwzTyKT
qolFDHOF9koZ9Lv0vW2upNOWl+X/bcwjm7wYskRDafuUOsfE3a/xTa3M2BwSkpEx96AiiRmzUbIg
w0Hx4VBp7dZL28fGyl7q3tohMb/iwKaFuLFQ8zpTWQFS3QwJzJJvsdkGgp584yTyfg9F+wBA4f9p
8xmzve33qnU08GOfYgX+JjKyAMxHFH2S7UqcuLIjjJkf6Fs64PqEIaf4Rdmz4yH3vkaLsuQ4z07S
vFnAjQ29rnWGNHG85fxQlY9+Bbbs3e0pW9x3QLxMVXaQX81xzCLm3HEHvEpIxvc0ERv5D61zIJr+
a2F24evERJ0BWK6TW5RB/xXdIsH/NoTZRe+oGtrgBJtMJlF+6Na0bhfXGpQKKAxPgCp7tta1myPL
DWWiU29ZAR+eK/U5px+P0ycy7v+3Mf2GMw8Tp1kmB4/yk+4XYd79Hu3Xpt1pI/qt329P1jQZVyfy
zNJsNUy3iUHZFuNF0G/lWAcluAYMvQsFCkING/9pd/0d12xpfCEdM24wd8Q9OHowrLHlTr/21mhm
FwFAxHaqEw9Pdv1B0B+e+K9IPIgu/bw9aYtmJrp30PICcevM/ErVtl7ljmAqNjL/1LPivgAjV0XG
UCTWyitq0RQUQ6Yud2Bt5xmhuIor2+18fhozB6AUZcgH7ozt3mrzHvTMPVnx0IvnH33qBsgQ8CCY
5xqTQlpCQ43+5LFR4m1I+sDK157Vi0bwYJ94xH1Qjs62wZCi4x5ZNA6C7B+C5sgCrkSyi2f0zMBs
H6CxuXBEbfATj91D4QGr7DufbBZvb++D5XGgUQwCkdMLcbYPeJrWIFSBpxH9TkMVNT/+b9+fuxo+
WoWiuFaS/yqULNeYaBZ/vodGp0nZF4IVs0JAwyBaVEM/4qSSz5bcIzK7/fOv9q6HaiYAc0D/Ia18
JauTCwAlOulbkW12aiPNynwyoOOzB9Nh/gCiApC63TZ4NaDJIFrWkdkEcRg66y7d5uhzMuK4WKDW
2aAOsbGSDz/wYGFiNZ3ooy0dhbtLCwk4m+N4hIBvycxnXcmXkaxhca6JNiYbk0oKHhXYWHO+XOCJ
Ja0kulZAYAwJHc0afoKEwd73Im9DHVTg9+DD4AfGKuNrYiVsY9OebiDMVq34gj/x0YU7RT0DLgc9
o6AxwDrOAl2aeMpM/RoamB0JCnAVgSojqKjYsuFzTe/HeK/TL53zjZYiAOii99D1Ij553dsoIVsO
wpq0ccPeeseBP2Y9Lpfq0epWOvGvLjDPRpsmSAoQ/0/s4bPfyIBAScvY1iNVgAuRBbXfbop42/gb
S1vZzwvbC6bAOIn5gBjVPDZqaguSsCg3RaZzTJ1nvV/ZvvpVeAzyOfhDhF5ICVugorvcXSKTBSuR
o4tqLcnuNAH9ALvtOmSHpb7tnNRUgOtmvJ4Y8bRD0wETIZQHvE8RG2hxU/aDPfpyV6MRCTJdqt4W
8HmvsePyXVlJtQYonn7Oje3hzwrYDV4QaMiWzalstiXZFO5BJitTvmZi5qJYamYlOkubU5t+Rtbf
RCtfo73d9hprNozLWXfBiYymTwzDzp+N4ltmyqDLd7dtXK/sdJJsEEcjSQDZ59mFRJQSXQt+hJOW
sf5JZRqJRAtqsdbv01CMhbkZOvKmgP863DZ8PTgQ2AJmgOIeSBVRWrocHG1UY4JFyowsezeWd2rc
Kb4ytoVjARPofEIDCFpB5n1pI8eRSRvHjMA3X7AN0sm3h3CdpgTPOgpWLrKi6DC5IsKu0l7Vpe52
EaO02dUmrd7MVLIUnHNl8mImzHgdS+enUrTYddmg71nZySfhZBm8lk+7lVt5yUGjsoHlBFUUBj2n
c9KkS/oGXA2RsJJ2U6LLbJt7HUjP6mLwwKcPOlTDr9nGY377Ca0SBORIjR3EFAzdK3OzsLwXP2W6
gs8eCnYSZ0alJUM01kfi72LzwfS2t6d/YXnhW6e+QzBsYxPPdpBQDVN9DRMqfwKTQEDWgrWFMOHc
wJwhCY1dsQ7q6yGyP4FATFoHgO78fuUcrIzCnTkSw25JPyQwQvxA1IFYa3VeWoizWXJnTsRRWGJU
0obI076Bw8hh+7x4ub0Q00Rfulsw8WAd0Gc8nYQ5zIBROfp6r8moTlVvgfgtAytMBi6gX5Xjxz+d
hscAqfsjqAQLYwwQaa3RIl8PEg0WUzOHA64ssJnNtoI5gh2VS7ON0Lzehn4cR3rtPlEINH54W18Y
+tODeLat1TiiTZ0aLfpQN3q5UelucFaCm+u4AREg9C7xSsCArtoJbCsbrN5LZAQC6S6BIm8IJXZp
PbdyZSwL7uLS0sz3l/0oCzQrSeBH/9PHrc3um+HNyHc223tJs6mcPZd3ePGv2L3e8ZdmZ4tF0A2f
NTbMCgB4jxlz7DuVte3x9qZcsALZronFAJQZAMxPW+ZspTSdcavTwWpHoTg8is+rfZ/X3sG5MDDz
cBkyhmOdNm0E8GwVoo+lC3mXZ28kS/pdQs1ud3tA16cM4T26aFEXM1CAn3NAIHOkJ0kiMaA3+qZn
oaf2SWjloZnv636l1rcweWiUA7U8aAsAaJjHexwgbDK6iREV8kFUe+Zvbo9lYe7AvzC95KfY46qg
U/ZJVrhWaaBn8kGIne+GerNTP24bWXAK6I0zJklc0M9eaZuTQo/HHPdkpLRDJe4zY+OKlRh/xcT8
hmhirWhsh4LaIcU7I0SyRV9rZF0zMbsf0CIqgdGHCXO4T7514lgnK4uxYAEZIxDCAfuMGHAOXfHS
HGj1Kh+jRGusDUDOx9yo08Cx67cPLwgobPFqg0KYMT2LLo9kYqTEF4kaI68uj6Nh3HdxBmEQ5awF
HwsuFIagfwNYGiQl5tXO1gY/PK0bjIgPW298a6CpZ/D80QIX4eBvb49q8pKXtx8eXegshQAd1D6u
AllGWdMXpl+cUOcJYvPdps+D/OK0R17Q0F1VjbxerQtzcwGhruVjkVUw147fnPRYFOCBGlY89JqN
2Z4bVT6ktkEKaOc+pvnB6j8x8/PtWbv2MJfDMC73wjDYIPZntDgR+9h7KmiGldO/ZmCWchGOXklD
hziV6sS+kTuqrSXBrp0YPNiUfLDgY651d0ajc4SV4fHnDr0WKJsd4hgko3Hp7qiVfvzWvLQ2u6wt
SYemqytkDp1+63riidmr8hULW9kE5sIB8gI35pX+Vdd2oIDmLmAX2abwTh2KliJsIYzUPKv4w84A
ZD+I2tFfCg5SgEgvN0CLtoi2Yi5YNV0tcIGILNH+uebaFjaBObkAIG0hlXKFKLY6hj7GupvK4MdP
Nj3c3sMLx+Ti67M9rOlN0ggdXwdHzTOgIk96QZ6g37mmKLO0LMDXAj+Kuwx647N0Rs5VUwDjhaIL
2w8CHU1HNPsFCRrl1aZekwheMzY7+6zqzNZtNLwUrK8Q19NGEhgph6abFlr2b9qsqWouT+Lfwc0m
sSz8viATLhNdjBswIwQC6Tker9StljcCompAY6eS/2y3ZQ2o7CCKwVG1rpO3UlT1nUtafWVPL1mZ
OMDAcgK2kyusMi/RD2aBV+VkQ1BsCH33y+0Nt/b9Wcg5mlRmOUdxPDO0ZyP7KlPjv9sWllbjfASz
edLQtgY5X4wgzo6aOJTanhcrseX0idl9CYCyhbZ1PNUcZx5uuB2vhqzDgtfyVeb3NAHc0zImwtvA
atakYZdn7K+x6e9nrwDPJnjBc+xmzek3qvBC9fP2hC0dl/PRTBN6ZgDE724fcxR0KNhcwZQohsD3
p04CASAUDzhZKegvDQi89VB7QyAF2quZPQMc6Tnen+xE79TXdM3TrH19tsHQgFbwJAXuzgTO86ms
1oLZpbU///Wz7SXHTPW6j1/PW8RK6BkoviXa9y6OPp71QIHnbJqmZTtbltHKM6+cDKGh/Ke3I+n3
28u+NlGzN6wg/0fale3GrhvbLxKggZpeJfVgt23J23t+EbwnzQMlUtPX30Wf3JNuttCCdxKcIIAT
VZMsksWqVWvVdga0BjB7hkfBR7W7/fm1bYgUHgj4IPhyHcDaTW0C+Vim0dLbgQHV+Rp42MXID7fN
rC0HHrHIM1jgFwApz+UsjXMCpScIJUe5c3Dde039YGjjQdENf8p/3Ta1sk9QN0D5Fp4LGkM53QuZ
jDGNjTmJ6tb00njcz0y/V6f+k9bWR7Qe3lVFl3u3ba7MIiDYoN9AQlRUrKThaXGN7l3XBYdpEig/
nB7Kp8fbFlbcAEgUDAioFBFkSJdlUTlMyZAFiDQz+VQZd5q6bLwwVyygbwdgQQHyhiqXtCMNQxmV
jDSg4s3uk3v33dyVkCcE9QpAgvA10XZ16QH6lDmKhe7kqNVAnpdM1AfFxMdErzaOLfEzLw992IGm
MvrrNRUVUCkaJ1VljbrdDRFgD8ZTNdVDgDw29eKpsQ+dPowb9q7JwMTAABeAXyPzf8Usay7qoHZT
MkQZJPhiEHOk2s5hPzP7gbUhpC8gArj4TNu/1x/wABRVd9E4gdYryR9KjguUmOMQ1fZy7Jo6TNNq
d9vEStZO2AAoGi8PVPZlIISjz3YGUByIjKGlgU6lrG98rT02TeOVNfN5DVqbxAGExQY/xBYK461m
Ii8kHrtAYCBtc609CPFDRglyrZHDrMcpS4OiA+TXqvfZkN9bKW88NG161DDAaqlOXtIhbWlVyo4U
gCOCrb3NCP7nAKjTrc66690uCCgJUtGiVIm3+KUrK/0MOQuTsihRDcWvzNw8pakDEeO42yI8XPNm
UXpGhgzv/isVvtwxyh6KXX2UG0ED2h2+7EstGOavt5f6eu9jRG+UeaLifgXxTx1eZkqu91FlTXdN
qX3QlC2BprVJg76nKKe7oG6UswmpPYDmKa0YnuE7zQZ/GAgWymbDZdfGcW5E2hVOanfIYZUscsuH
QX/cEn66ToyKMiLWAZ0w2PBXC68yDcVpnUex6Xg8/Q3KU2/JXhtiH6j6rEF9xHk3kg+ny7lJKbyo
FhuKbKrGI6PVvuAt8LEy3t2vJpmQIgxWVHGTlRiVujxq5n3dbZQZVhflv7MmE560MSexleP7Sf27
Mn62+l8chYjuRd4VPb1XnEUMm7QnajGAfX3087II6vdLaWMRsN5I7yIeVmWQU1mqJrVmm0d59wzx
oC3WzOuIBc3IQuUYkFNQ7sjBkdZ3NkmpwZHXy44VAUdIx/ECHx4qkGOg0+a1AKvq7Q2/emshVEGL
qOAnA5XQ5RmWJcRKe9BtRFZxAKt/mT6h4dMrEuKNGcC17FtBuyMo0m6bXXMFG4KWYPC1xb8lq6Nl
p5qaqzwyyzB9nebn/+3zwvxZLJ7OppZzMHxEMRQ+2SsEoW9/f+0MQ2xEgEFGvvdKjpO5LnGMBZtR
7z5nHCqW5uS18wbsfXVpzq1IeQp0enFt1jBJsTOXr6VCCFg6EvMjpZ3y1Cxa7VsWqKOzJf2WuX0a
gqex2vgNa+uEFllUWPFwBhJLOhJIbbXQw7J4VJDBK/cmIJB/M5P/GpBxM85gN3ZSEh6B0ifXA905
/JWvnY3Ble4CxU4ydZqwqwjLdnqvBO3v22PYmCRXWick+7K0oBgDs3+YP2Ljbz6Ppljclsjv4OF0
6cxdnqEvzJxwbB41HTe/s5XnXYst3thWNNADgaxOCmNss8g0xZ2xGdNvyZzsoI9wsMB11G00dq7O
E1pfwJUrMGpyGGmNlmZSjtNTjZ+ye7Xd6HBYOz2d/35e5o4x9OU/p6fqVPd8LA+97oZWoe/Udn5K
TGjn8q2obH1EgKdBgwHRl0xb4pa16CLF4ekes75CULZ164upl2JfyHtokLzXDCgXyu9JdWnirrTc
NirAUzgOz3l3xym9U3kMwo2/wbCpb6UyvJcwHMkP+nYZlSHuaeQ2ZDe2w0HVp4e63crIrJ1rFwAw
6VBBl6piQo2hj2xQg1NyJO0TWsd2aamjHSWy2b5ooyV9f2SrCXQDIFNC9kPOYqUl7WrQsfYRqQGM
PGntr9uHwMomQluaLSjJIWFx1QoxDrhydK63UV72fka/94blTcp+yP5HO+JqOrvawOMClRzNaCNC
9qrlVdZD5h60bOMxu3LBgV5SFUys4qku90S1hhlXlI6taN5k7R067WK6uz1hK9sVGQaATlzxqANL
xeVAFJ0YICWBa5fW7JnaB3CQF0MwdZ/T5i7bwhyubNQLY1K8EedqqS4OjJHZA9ldoW+Etmv79Hww
wv7ZqpA5K5IMHYqR1j671beZHpP+V6+nKGBslBXW/AzoBYI+FTz7r5qS3A4YhthV+8hIX21w5dWo
l4Fc2eh+3l6etRnDnS+eBEB3X/kzeAEnZ5z6PoqZ4nm8SDZmbOX7KIzAwdAdjOKf3C5aVCpZGjef
o+Grrp2y5u7dPx9ZOAC2xVvAuuoWLeB4Y201c1Q+pNZ3m3z5i8+/pcQBs4aIpXRUZgxxbZu7U5Rk
X2iWe/PyNwZwTZp4bwCQJYfloJoD88qiT9FASl9RdlO/eQyLY1a6W9DrCpUahyAOx7vj0mcdrbSm
qreQIOOuts9I90Lj/ouR0qdpsH07g5wx7x7iWfFQcDypoOSakdhyJrwMmuWYF66vl9Z9VnW/WmJF
TT68P4g//31EqkGmiaqBrs0YIoJcmgr92C1I0JoLouosLlacccjZXU4AYbY1TZDMiGzF9sD547Fi
YxWFG8hTjBSqCG8Ba7pKp+S0qUbQXw6RtSyaP5v0xeHVkVLm2WkBLF8/Bbf9cuV0QDldUAKDwwBw
J2nOel2vofSRjSDp4FbQ8+XHiPYsP+uKu6kf/9w2tjZ/b7lVsJyDi16THCjRwWrBLWRyoWYzP7hb
BB0rd5CgNgbKlojnlNxcaMQmmFh6h0dLu6vz/agEZCvjsTZdYEqBhggBlBMb7dIDDKNlTqWVQzRD
fchOq2f0TvvTUn6Ymq0k6qopZIcBDVfB0iG/ePNecXprqYYoJ/lXumQBy8uPzuQcGTeOf7EuuLeB
QUOnHJKGl6NKkJaMZ3UZoh78jLt2k6RxLYATYo9IBwvQN7IGlwZcggMgBvdmVDRE81Q+Pk4qfdSM
5EhTfblDR8Z+0IonMzcOc1n9xbGAdlw0N4HaCtloEVecXbVFU462YfApIvqzZX7IN+6lNa9DHQCV
PETAICKXTvbSztWuGucx6gX7b/qqkjDON+rRaxsHnQ+QIcApjhtWcruh6+sZb/ghSpgV/FCQzr7t
AGu+dv59KbRqF+SuXBXf17v8bmFVVLPidSyGjy5qxbdNrQ4FaHjQdKEnAQjiy9VoWl4my5KPkam8
DsVRTw+3v7+6HEhEi4oRGjfkSyqLtUl1ehc7lD/o3cnIQt7/hUOJXPd/TMj3jJJ2HXjMYKJ2IY6V
Vt4WVcnacgB1Kvo78QKBT0lzNCuaMjFrjsx471RPs/408qO6senXJsp80zQAGgTy3fKmLywOQnM+
R1x/1ulznx26LfDR2lrjlNfQ4CJ2/9uxcLbztG6mTWb2c6RknxSfTy+3l3qtzITnE87jf1rt5PTn
ZPTqsJRUjRabVl9HQFADkOImhySjhqeypd4h7z3fs6WwgnGo2wAcTvS5m1xtY/+sDJSgLR9PRQvg
Uah9XS5Y3RqzCcnNJdJm5Nhc9P52u9tjXYm9LixIh9jE+9GxJlig3b7v/ER5ibWHAiEO96riYdyS
pl3ppgPS9mxEkgumCvBwcW4u0ZCAi2f+olbG3jafHHC6Qps+TlO/mT8kbN7zOvGpscvS3k+sGMQ3
h2SYDnUJfo8txMHKtsArBvEzKARFy5Q0y7ZTNyRTW9yIevNQ2c2RWV8hOApcZvn59myvrSeidMAL
cfeKHt/L9YRfqWZFYiTousE3qx3J+MYxuLL7MBQNaRNBSnmFMEpdKHYnNmKVRHF8qj+WypPaNe93
SxPRpJBIBJrhSvVxNHoESz3qG1P+ChLP4eu7Z+ni85JP5lNt59BgHYArSvz+0JRbV+vKMpgItkwU
OBByX2E/ummYzKxxWdTPfr7XtghVtj4v/O3seLJz6NzRFp9P0tlTw+H9EqWI489/v+RGoLDP7LaM
GRjjHG/+BhGu98ceKHQjMwroKC5TGTKoEqSoxikd0TLlTw70FU5s2kjorzgqAJ1o9rFQfcHrUvz9
bJLmyWjGucCjr2vBbIpzdRl3zV9krFGtR3wI9UloucpJ/TnL7MzMkilCpz5kGra6wtcW+vzzUviU
MFLOi6uMEQi5mtr/m22G2rEuaB8AhZJrHuVgc3XUCwSYrA00/LMRb6wtARLtkDiCsApAddIS2Gmz
AChmTlE9+FB57Ct/eX/zv3hxvlFXAM6FLXe5ygNUJQp7XJCeAMvUDmxdG8fdygpYQt4W1QKRXFGl
B8AArQI+WGyK9MnnipenG14qjhrp3YymN9SbwCEMZgGZuRZPQiufSqxwnDwuBvNao/ON7NFpTjma
qoppo5y3chNdmJOmC/niZerjeMTG9n+or/3gtdbfzBiY8HAJI8N+1UpVDt2gmgtMsHK/VIf00+2z
eyWeQIcbdhuataBeIXcjsqFG42tNseCTppyQOLSPRer0v/WlJT7IG5TUU+YqgdREY+2Wgm7JBV47
BNJseM/AuoE3ofxWL1zFiCeRqxmz3yrIbMz3w0QvDUhLVHHGzFjRkQx6nvVTOt3dnr/V3y/I8QR/
JkA20pFSaxqizwLPGHtEZYV80c0Njxa/79Kj8fvPDEjvJD5U5hg7SMyQbj8Nuy4PJ/3wN2OAeAJy
9qJSKF1PY5ZSh3XOEBUUglChGdz+/NoIkKbHO8nGsYXe88szRSEmG6uhGaKKZFBLQms7wvUMebNp
I8O9Ykh7c2WIptk4ZqS16DoAVM2u51GlNjsb1Fsq/pnmrYTMypILVh+sOEhMANqTwgV3BrcmSTUW
sdBCh5aubiWXtgxI68FyXa1JacDAaAcjaNDSLWK8t0ed5FWIE5DgRlwCzUY5YBgSlnbchYm8gfCj
+dyaH8v+jzl+reajSriXMAqSQagy9aXHoTUwx92ufD/sBhEL0CoasrUCDSFdBkhA1WAthYanQkfP
cahvmRuV3RWPwIsWJFPW2/kmBy26zfuJc2aHemtA2qfb1Y3+wSzrDQ9fWTCktYB9RtyCvkR5ICoo
JqFoQu2wMk1fq6hfTuzd1wDe5ki1o7ImdC5ktCaJnT6N3RyyqlYLCUXDL9WNyt3aIJCYwzGGBich
QHe5TY3MHVVFyyBrNnuiLWRL1mzr+9JBZitNbLpD7oZk9lkZ9F9unzJbn5ecKVPtYZwZPj+2/lTV
fuZsVblXLdhgTNcM4DavFDJowsYWsiJu2FWVX1XA7231gm5ZEO58FmN33dyMVIeFtH5ePuOZfXuK
roMj3LGuaJgTSpl4Jlx+nkLLtnbiFJ/v8seZKIVHM3fwLMX6mTn82LnKnUb+ZkznRsWYz8YEjDH6
jrvCDSea+6Wi+vVWZ8DaJj+3IM0aK/Rudk1YWMp9kvtZf5e9P2wVzKvIA0CSEThaeW9MaV70PUr4
4WyonqkCOPzuRAPWBYcxRJw0MPI78p1iNIiOeAxhXr+ZPrItusXrOPXy89KN0prjYuoDPl+DeySf
jqkJLqM7sPrddrAV/0VzHFr+BbuGECm5XOssMYxyJFUcqg16mJ/Mdyu7oH/1/PuSAzcLFH45snvh
Yvgu3Rvvfx/iRQOEMVI9SOxcofOgTIObaOni0J4+gGg3f/f77fLz0vTkCbIY9YDPg6GFc89ZAuP9
0ejFAKQJKgezJAuHBfRG8B1E7N6/vnhXoegFtgrk1KVEz4BMWV7bUKasTNW7I4W64T8rbopyKqJE
0XIHqiLpCnIyRY3rqVNw/kG5p07MoGrqqGegjNeXjWBx1RYwBOI2RS1SfqxrVlaCiWxEuOv+6Pk3
03gZ9G/KFhxmbUfg0v5/K3JCQ88VG1LbsLI4VWANEClv/2LJcR9h0+Fsx0NBOl8n9E1kBof+aWBV
3HcY89+/5uffl07XGWygauoMMRhQUi85GctfXBAEzTZ44gBEDOIr8UI9uyDQTqQUA7okwlp5ddLX
LLj9+1duh/PPO9Lrg/Skj8cCR7c2nUrzR2L+0JWNJ9raIqOqgbwk8NCAREhT1Jes7Y2hjcMybfba
oj4mjfbx9ijEAS3F66hcgrMBCHJMlSWtsl7aVK9T1w1pga6gxU6gj6jtzMY92BA+B7tgtbHsa9sD
15Bg4AdaHbnFy1WZTG4mg4YxaQrx+7HwHKMAfUtE042wc3Vk/zUk14aWair5MMGQkn3Qx+e06QOD
tZ4yuqESbx3w66Nywcj6RnQo+5puKc1MNDizwXbWbjiWy2m2f91eqjVvQAyNAjNYbUHsITkcjRMo
gyHNiHAkR8bGa8HweNvCypShsR7hiEiTXrcr8NjIVaVsrNBwPuX0SMHQlqZfcyXzzGbD1MpghGgL
GEqwMyFHLyb0bHM2vHCSrh4gN/Xo6C8m/3Z7JCvrgeoppgqwNGglyBnNnjpKkne5DXJTLciqn1Xd
3Dtj5A7txs3y5kbSBrLE8SIYTd960S4HotvMKJ12tMJpaGavXvJTkdb33LKCFPJH0ziqd5jXT7o5
BqNV794/TDR1IocHBmJwf0n3WlKXs54xiMYPU32fkmP65Db7pHLffw5Bvw/pZxF+XeeHgZEmEHSF
Ga4dkh3nG76wOofn35ecwRwnZFhirFan17tiOpj93ahG6nzf0NZLqtYb+DHeYi5ZOb8vBiU2w5kH
Lr3V5HGHQSmh5X4GjGz8fHtxVnbThQEpqEE+bFIGAwYmPvtqAdgqklNpm3mAN+K/f7xtbWVDWaDW
Rd0SZysacSVXyK0OCtQWNpSShZbynWZb+c614YA7gqBQYIA9Qk551PXkNOinVECUZnlt/MlMRs80
p71W1vuioPvbw1lbnXNrkksUeewwPCqVMNE17pUJ2suT4gT62I1pW7ODiBCQUgen3lVqr6rTWC1j
Uwnbbrnjbf+QodG8KLeq62uTBy4MtOfhjkWPjnx2u8YI6UgMR89KL0bfaIg0yMg8NIBsHEgrfgC0
N1JcCBjwHpeRUIo1FmVPFNDXEIpsm1+4G0fryoyBEQ2UNWjIBlaaiL+f7RvulpB4I5UbJpBIdr16
3mnz4fbir43h3IS0+HZNdTNra2R0nlMLzMobvrXyedDhiA581ImueVDUhSqEC95xMP/ddU27g+za
Rn5QRDHSrYByHQpdCK0AVpdXYUHoOQ0pHjQuUXyXfGqt58baGy7av77HPdS3t9oy1sZ0blD8/WxV
IA01ucSAQfa1TyAmXW2JH64sOxQbcTSh5GwYV2XaBA/9VmU1aBJAUaIc3cJTjJd3LzuQ9+AsQ3nN
Ac5NCg2HMR/r0TDQ5n+/2MB9HG9/fmUPggEPcS4iDnSny3hHvPqqJWFaEk1dbficOR5Np2M7/FKM
VjTMLR9v21tbEpHFF81F6MKXqwZUg5gKIENpNDqnyc/1u7/4PMgQRKcPTkqZMxVF4WwiHHpQtv17
gka3u/Hz1xYc3/33+1JSYY6rKhniNo2Kdph9a26DLB52KiP9xotgy5Bx6bpNDf4IWmEgKAyy0q9K
vx82TKyQFKN9SEg5A1YLQn351aEvlpPZPUg+minZ93b7UBX0yCcjqBz9oayhQItyWIBWJOrVKF6k
motM7Iwm/ttr9pYJlc+Fs98hP0ryJOHGMsRJRGylD3ujMJtda+jPrhuDq7g0C0jGk/ZEJgThDjO/
lonFTgvYa722m/VfKt3iD147qM5/kBQ20CJZCrvBxODy2qs09Vj5EdzJSRLpguwKUP9x2XiYvaGw
ryZBoKg1iEIDNCQ26tlZ1SCarG0LG8PFyoP94jvgRZ6t0ZcJzf4eaYf+YI9N62sOTfa8cFtPbzLb
XzgfPNpVU6D2LQ2yhGcBHrQkyPOsPKGw1EFAfatJ63rFwOAMlj5wqAh0CuBUlz+2i93EULo5DmPW
dsBFaNpznNq/SaPUh37u3H3WlRCD1pImUO3uz6DU39CwlhwXezbDxkinT7ddSDpVIDiADLuoaiHO
U/EMlCbPshjPEXbhETvvVRLNzvPt78sVvDcDokpjgV1DFNCl7ai2EInV094NQbrbaf6IFSF3dIbU
9QsxAvpNbfaoebHMV/XdwjbuzbXRnRsXfz9zDYfNIBM3mBvmzUJ/uBTYBJo7W0enVK+4GqI4kc6s
VMRpjNzEEM2UoEXS9jQeucuxLp+03PLc9GVjSkV0d+bw/9hDC4QNliEE0PJrdERlHB3SoxNasU79
hbipJ+6LIDVtFnRFp3lO2fcnoWd70HTq3FVq0W0c59Ltd/UbpJiqzKzeyQbuhCYbfD2H2hYlrj+k
kMYp9OfSpMHtQUun+n/s4axFCy0e2bLax9CAEEFpSycktEezBPWyOA66ZN46UVfnFrh4bAug+K7e
PUzVRAECdqakRk/tDIRo15wY4I8eHl8Rb+zXppm+s9j0SV9tTKpwx6uFPTMu3ZEqQ2NF42ZOaCzO
I/INd26+1e8uX11vE4mwCF6DZwP63qT9WFCi1EVnW6GpRi6UP5f4fpyedfC6Nos3VjudQ/FWd33N
Sg6IbjZuTuEW8gjBsKOjlo4XOqRIL7cKTuhepROsV0O3N5bqj+12+8WMg6qk0W2PkdMA/4z0zJY0
m4U1u2ozuFbYLdCbQ7PFgSXko14vHxnLkSOemru25Xt7Ug8LM97JkvePdcEqhKw9xiqHa+BhjRnS
6laYTqf+k8E2ygJrruKefV4anBqX3ZKn+Dyhhbc38R+3Z+96v4HgG8cLAOJYJiJzi1F8fYyn0Q6b
9lfN0DNUHU3l920b12OADcTOgiMHyTsZ3NHNJpttGzmGwsvNO51sBOjXvnb5eSlhYs16k6DrAenH
VPlW6+wpoc2Dovcnar2zuIHFhinUNLAgaBkicqNdbiy6TpPZCqHI4uXgyil+3Z6q6+MWBqA9Bf1j
cIpccYopyGybNeFWaFWHJMVhu3yfcG0O7clwto7a1WU5syXNG22WLAfwxgr1Otk3VY9n+e72aK4v
zMvRSEFQ2ndsSi2MJu+fUzuoUQzq3UcOxJXFfzv6hrW18WiipwNyBggS5WrdUtpIaU65FQ659kBj
97CMH2+PBz2VV+caaoEQScD1AHoe3FCX51oCfNDECKj4rEal9h6EbPWx0lseMNzWvS/KFHeJ4Sy7
Sh+7j6M9pEE+0eQOBZnJG9xkgUgmNe9UWqKXqW7TfQKB3i95lk8vTc3mA06w8Qt3FPNDbZTFcdDi
8tga1uAtixv7VO3zoMsKUHHHKPvsClWju8Jm80tf91jDOCUHoBfjB8ooZFvsEhWFGrJZDkgKQqNP
nR24EPO9MRSjt6hFel+URZf69sSL+9wevnWd9ceG9VOvlWrEQPe6r/TC3Wml+22hKjt0ZT4EaVe0
Dwonyx7gXHLiDTUHL6YDojvkssNyspLQrPrCh3RX6VPkF6CKkP+YZvBj4c2g+Ulr8IDQWHly53p8
KNys2HUOG05aW7R7wH5IsGRjE1horH4xclJ6tEQFv5lAFqFnabpz49zYz7befoh5WvnpUNifY8Vq
9nHOqmPCabGntB9PLc0tCPFM+h21ydfWnFJfvPO9uVmSZ1uNB19JdOZrPbJrTqdVJ4WqP5JRS8EZ
qbykA19+4xVx24fWdjhoz5DbAWugjWP30oNsZmWEjEgnxIO5d8vihHKEV+jkkzP3h1obNu6PtfMd
CV5cIQDVQXlWclhm95o5gmExstN0Xyn1HmLQp9Le6p5bNQNGLCT4UFC4goMlDExo6mLhgToh79rU
6QMWPxy59b4c3NsBDJISEQ+Dm+KK5CmPczSFmth/tgdouAcCrY3lWbtMoNMGgiADNEFIvF4uDx+a
WE27PonymHmNuni2k/it3XiFebjtCHKX2D9jAYcH9AOEyIIcObhNPKGLgSWRnmtHNDQesHNPrdMG
eMN5Sq4GKNQ/dxZ5LVj1GJfv1NG9Mi9FFjzhPJuyCUfZ7HwDHOezmbLDOOgbE7p2KoP1BXVbUGSh
5CRFgkOeVobdxHHYOM1PQG8rj2nx+wpNb0NBuxKsINN4LWHTMb1SudsjTY4ef93Iva7cSj6sHfxn
JuQMjMYrgjiGK+FgAVKftMCpNVVxTJj7Saf82ersgPfznTXheFPMDetrTgnIhogHUA24AqYW+eKY
6NiJw8ku93n52kKSrZxf82VjHlftoOcYOS8TyRP5dssYyKXUagFcp569ov/kqkDb2h9I/fW266/5
xBtkEUUNgVKVXK+dy7ZH/xeSI+XOKB5BIPDu7+PqFmwvOJCuu0awr7MBT6I45NUHx6urD7c/v7Zz
8X2BfwCWxroqlkDfxXXqOFNCHOY6PGIw/Foxkvulq5NHboD9Re2Bx0xT1h8nUIYE9Yj+eJRGtsAk
KxOJRkCBkMV9ct2MMS5Lz2u9gFf2gf1oThuvOH0lgEMxCAhi0REo5HMuT8OGdCNIzY04nFna7nSI
1PoNQLO+iYI14l+t/DqPdR3oNXUOSKC2fjfE+aHNVBN3bJz+Yggy9lORtL7dA27Zarw8GO3yzekS
Jyi0GJFBUcxe1SjJrmz5n8w1T9lg/uYFJ49Lr/NgyLPKt835nXRt4sjAyMByjZQ+ip+O5IKEanWW
qw5gHkjixpmxS0r7Wa2b421XWV0gXCY4AYFWuFKFQJQKMi8GTzEAmxeNiHTDwJtm/OVLWwzkXwsy
C+mYtOVYKqkSou0nqAvqTURHrGTYUbWYwF/VJ94rHirkQbFoBwLSssF0TvPoHhOrvrNM7qNv/OBM
46Pm9Luiyo5ataXgvBIdgNYXYQHwkigGXWHbTEohB4cy5tA+Wk4AcSGPzhuBzkpcBQFXsFKIPgJU
ZKUFLTtzFLSiSjjzD7H6qS7LQFept7jmvpo3DoC1bQE2MyBvocCEl60UJFgFGc06K5Moa7Gq9Kfi
CNjGgWeHWdF9i92934mgXoUSMPg9UBqSdmHOa9qjmqOE0/yU50f66/bnV10Ij3PRVYynrSYHIkjw
Nf2gAxQ4TqZ2UmJL9VPT6CEXntdevgAzVDFXf16aLn+IbYcdyGKXQcLir3jFJsHCjXhXAWr7YsVl
/HMqbc1vK9AsjrbC9gYd7BPp6BaEeM2nUHwXUQWATRCvuzyaKGJLfSwxKcz5lFiJb+il18Vb0sAr
N6IgW/t/K3IB3pyVomgz1PlVSGFxP//OxxOkm28vwKoR1BgBmBT5c3l9GUR+ocFb45DoTTfAE7MK
WAb137irQLxNu2QjnFjbKniY41BHzkcE7ZdTt5TJiFdQo4SKlQMOlnqj+6csnhjKOFzd2CrrtgT4
A0wxiF+krWIYaeX2DcamiIcaTzytgpTvYuEuUDx72ELsru1MMAD8a078/SxFX5JGb80SQ1tyaHNq
B3cGQ5H7menPWad73RZ+b9UcysKC/A3EOzKQyhg1N+9bEXjWB7Qiao5XuN6BmKmnbjXzrkwkriwb
CSg8fkS67nJkJh/SjmqIzXg6HpUk+z7ExgH89rsODBltuQVHXrm4zs3Jjt+NWdWkzoSbf/EW9sSr
r7d9fuv7kg+Wdl/ZM0hfwwX08imw7d7t78vVQnHB418AiupofgZbkTg/zjzBZqrRazXHAHryS7eD
BEqGB3NAcLLDMQ3i8WzE1TdaO7VyX/ScflerAex9JYIN+zPwdw+0bY8x1E9u/64Vj8HPAqQc5ywK
O3JDsDVPupo1iKiWeD8ozCvpvTJwr0jT45RAmLDb6tdd9Zszg9I8aNAoBtpYjUNHGR7RlXJfQ3Bc
gZ72MM/BomgbIaNc+Pxn3kUiHB0LYGS7KpmrdVwXC/Df82DOnl3zR0C092oPwbUXkNv7xjwejHg4
tgs5FDrWPWm3+DhW51jotopO4usk6qyw1CGKeMZkMUAnT3w6DO3eglan+6WsX24vqNh3UvwFNwO8
De940JvKIXLXAhNbiLcZNFsDUpo7R3tIpl9gBPFinAOV48fWxjONrK4pTm4BHQUWWqZ10QZHnXmD
torU+tBMBZq8gVZFV8KC/nibPdvTVwhcKiT18P/dDdz1hr4GrXPm91rjK3XvF1UCSii88ZbHwlYD
F5i8TiNPuWMdmunIus6v0NLSm7o3xUdl1P2cnGx6ytQZdwU6sFnYQKRNjQ+O+ZTjzZ2MT1n2CpEw
s7iz9FfF/TKbdwu9S6cxuD3dMgHMm3/BvXDkot6CCZD8uU9HPDaGLA6T6Xs/7Ko5RMc4WOgWT1t+
WjMQOdpRBy2EYj7VY+41RYo8yrzTXRBbj6pnqbnHbOd4+1e9MQvLXiB+EqgWLARqcpYDmnWzpVWa
G1rJ46SzYOJfXET8hdb5FCw0M5TAZm3fLqem/W7ouJNm7hH6TVEX3zSXHcl/JD31Sdb6y/Q8MCcA
YbXfz1B6+RPnYKQjQUy3MjPGSggFfnbEsPBa4FvksJzF1OZ5brphgV9T5+0uhcvQ5E89LoGu3Svj
55owPPi+sPaxqexdYewG5G9AjWWo+4pAe7Q0wPrw3YQIZRyfoLBwKLunxf4Ixt2BhH3z3LufR3Jc
pu8DK++s+ldFJ6R2nWObboTIK+VOdKqJjnGkOYWChXQ9Os5Ss7SPCerUmjekT0p/XxWnuXs24fJ5
+5nR3yS7Q6GjoFu5z5WrTHBN6+CPwN0A6ZLLm6bvoKQ9JA5BmT7i7WP7fNu3VlYJ9OwIzYFDQmpG
dngCnpyUt9QMc4s8ulN6AOXwYVze2dAr9hXMiAGIhCQ0eS5HYfdAoba0M0NHzwMWPzBtCwm8Ok9n
FsTfz27kKeHLAOFC6OKR58TsvfyduphvQ0A3CpoWYQUwFPloIFYN5jDTDPWh8jwbreK3V2JtAIJX
AQuBN8FVesyowTbdIzsdVr3HjtXP/+3r0vR0Xe8aaA03w5Z+rPUnp9+qya9ci8hsI+GGfI6YK2l6
XD4bQ1JTK2wH8kgmHuYT+jWm9mOux8FsJ8fJ3GzbWXNepD4geGOBS+MqgWSP+qgNOZx3yHtcir3d
vTTDlOzqgWxRxVyZwsYH4Eqkq3DzI9d86V65hSRIRnn5rBr3Xf3ZGvYL36A73DKhX5rQrUYZhpaW
z2k9D3dcN1C34mkZNrqzBSu4uuIxGqQvRX4BrRNXyMMlaeo8SWFKHZOAjuyg5rntuVYDqF1u/OJJ
fbjtflePUGHQRcCEFI3Qypa8QxupaYDEungusi+pda+lrx02ULaVr1obF/iMAZ/GlQPuI/H3s0Mg
qaCPxblbPAO10e1ZWu1bpz+hE+Ynnm1Hk9l/bg9rbckMMKUha47k0xWGii7GmMSuVTz3s8U8NS0+
9gkJW51sIND+j7TvWpIbZ5p9IkbQm1uS7cZI7Bm50Q1jV9LSgCRAb57+T8yes+rGIBox+i5We6EQ
q+EKhaqsTKkdkBXibQaRR0jPX4+rMmu8treNnCtAnLseAeePdvh6eyxvDjCWiBMi/n8bwvYrsyK3
y1QnZ7wQf9p29nWz3DsgH1BbH36YGf2A3iZH4fPkNm1wJWJPgONTuNw21D1WutgE92gR9vmzO7N4
sL6jEGJP936vqo7Kp/E/c2J/qlatU84ci5znKYtrvA31qY2yP9kUNm9UA2k3MONi/DxpJCNj1VXn
yiRRs3hnZw3O26xKe8qOFCA1gN7iOuLKoNd7AtLMqWGVjJ1J7+VPdrY5X8s2P0zjpyKFy729OaTG
gI4F2grlXrTyXBtbnSarkB6g57XrYmqjNEWLUzDX4aqpOmRlpkCXi4IAeJJQfRBMVTazirHu2Xns
4Y3mLyvk0/rtB54Kt4ck23tAJoFbFj79rYxD7aDdDyJ+9NxWmbHXCFTioR+y90vjp2uWz4haH4Ar
HxQT+eaWxykDWxruSRCcgl1dcIS5Vva6V8LqYD4Y2kOgSACoPs8n98IBMgKZnaLN2LkN5zIGkPP2
nMkO0OWvF/yrW9JeMyl+vf+dtni3TUvkKlydagR82S5GUDpdNbp8BFux0/q99T9OkHhqSruruxqf
H/WjBg2nw+0J4v/86qWG5Q08pCe4BixgysIE6UB3TKCCY2do0RxofbfMe1Z/K+lTsxwd89CuKoOS
04ILD68T4K8RvQd8Oi+ma+wWqxnLrjlDURNg3SHTHjzSrWFATS3OVmgF3R6g1B4nlcZFgZK46HWW
DlIr7bjAXrAvn1H+/NWo0P+vbw5hEnEPITZxAZNAQUKYRGc1CheU9s25dusS2Jml1KIZZyoCSMn3
ILaRa7uSzpFWBZ8HKBh2TvGxIpB5jwACmtvEdFA1ZIUBmuLAHD/RbVvuRz8nWWhOGXvGEhpbuPqV
dYKdJXQhRxuyqdYfmOUUMWtdfceaogtd/JNT2thz6PZjcZ/lZRot3UySvnWzcMis1EMb7VR+bboc
y0zRDWjHFRKmoLEH99JCoAVVLRXe31lwzHV9e8BLTjsBcpfGWJ8SzWp1Y+yt2ULiGtiTEHWItAzN
tv4++6PxUW+N7z5NX1ihrf2+rAeADwui72YNbfCAjkB1Pqw9cNhYpf+PYU3pF0vTzTBYMnTL48X/
yWU9eaqYXZ51Iw+g8eUWyBtteXcqDWuF8GZm3KFfL/0rIKY5hWNWBpFGCjOq7Ma5qytvjt3e6EKD
aTWkQVcrnimZP4ARyMO8zJ1ib0mOPnCJqIbwHCaqbeLR96alsvCwwoU5Pvyqe0NRxJPsXXSQA6KL
wr2FzSVEUc7gNzVx7Pqc2VDi3L4b5LGY7yYlCZDESyJDyQmskCMEvafg48uZk5IMRXOuVmhOkwcG
5vKxV5RZJJOFyx9PEc6+aQLHf33wc8NKZ5119bnOT+mzp1JVk33ewSrwsh3epGLViK7O1hutVp29
7PMM+mOLWbvbnkRqAY8BE3B0SWIjYEwvNFCfnIs2csYvrqqMqvi+WLpmdQF+/wnft4NdsEPu8X/6
+SJJUhaQ1NFXfN67B+p7KOPbn+c+TvCBaDdET7PF4WJvfGC/VlkH7YvqDFW5qGfjybI+IjaHqzvp
mgqJIZuqS2PCwfPnyqlJQKvzatz7cCfm8+3ByA4eh9MhP4BefSQ5rveqTerF9QElOA/ZjpI+HEsa
1kZM97fNSM4dyHTQJYTgG+To4hsdra0Wyj41jsSWxZbRfLQ755gu5vc/MQNwDiQdoG8pXk8IEFvN
sYv6nFvjGUWGcJ7NI3NWxWgkoQQnkOQUx5y/Q8RWZui7qS09684r1ATNYNy5c7mzjcd8++iWQ5hO
c5hWihSEZCPwJUKMj3wtBCyF6KiE6BdhBu3OeaLVza6j7xSchVd8FWUCzgyLBOVOYSfUXtn5HqXt
2WJI1IWOql4iOTagnAexJzibcGgswcWDNtsiZDDZ2THj+ulp+dItsYqfW7KbQWWASik4SeC9AmEM
UDA0qrJKoWBVrc8T261FCSyq5ocbeb+LhCWQFGJX40/xKeQ1ht2WC0az1Cwa8d/59k6WLTe6Z0Be
BkkE4NaE2Vp7LFGjl9hieRWt8bKqpkpqAD3nJlAUIDQQl1vX4OGBi+7OKAS1MWh94vcPAPc5Hopw
X7jXhQFUBg28ue4wQZ55HId8bxmn2xZki31pQbhmB681IFI84TmSVWHmmTGCpp02/U3fySb3ejI4
VQ9XEEWWRzzuebGt3brY7Tn7q82PAVN4E9lKBIjbUYvhOGpdiKk9bcr01XXbc0+/rG1keqpWH5UB
4VSUM2FjbsGAXR8M/ZAq2Bwln0e9FXkitPh4qIQIWQF7bGvbbTUGxY7uH6tHVG82qsLn2ysXkT+U
ynkZBP5D2Ex+xTbAlGZ2tkZgsoF0UyS7JFvp6vvCVuohUZsPFb4/5/2JaPNnJG/2blockd57/2pf
mRJmy1p6JIdymFq7UJ9D4/PtQyG5aK8+zxfr4tFJx82k0OVhZ687wu+lKEvN73d9yBjbFggQOV+F
uN5a0dX5kAX0bLsUZXZAeiC9yqLb45CuCJqjeesyhD/E9GPtjRp1U4oVsdvd1vffe6hFjkO9S1n9
/psViR/edgrQCHKCwvkzFi8Hmtdn55I8bMeRKJ420hW5+Lxw+lw0yZugd8Lne3Ly9F1v7GaImd2e
LskZvBqDEB0Ybj0tSIKzc1Pv/Wo/H/+nz4vcdXgNzG1VeuzsNhGhoaYCbshWG7kS8IQgxOEAtetd
a6JXnuQUW6ptpuLD0pu/tALUvwPJ9JMNKhzF5cqnXIjgEX/owIuZJmB34g6m/TotFl6a57lqjMdt
8PLIBPVfWK+jFxm4rOKUFP73yipMFU5NWCjUPwBMQgYKpR2ukSGiVRdv88igsTIhW5RBDVcFKVR9
X3Av5tIz18/bMvHnOKh37xaCev35qOGgb8V/m//ZnMmjSGOWaH//aTprtDRF2Llfm01XOBnh1Pw7
T4D0eihLAVuh8x1z4ceC3soYZrJMkPkO64WGjBiRM6tQJcLGezXDkRDwZ1ytRBR0ZuMyp6Sei6SH
MOSg/6hNiAs4SAmoMBev2eOLPfevJQCF8KQGicUb2CovB5jZEhRIkU2HPG0+aX1fRJNW1iCDWDag
icuI5FPc5Ie52uIxWMO29h5JuhxAgHHwVEQVso2C1GQA1nXkQXBnXE9wlrE5a/ypTNb5+DK802G8
jvby68KFajVtN03pUibDN2uNLU1xX8t2x+XnhV1urxrrMrKWkJDdN328NuBRfLnt8mQ7A6kiFPRw
JUBLRfCom7/W89zCCQXEDtkn736skWFU0REInujfeULmC/XQAPkWseuMUH0ZBg/nKc2gi+58GLxj
To4zfWJBEG6AWt0elHTRL8wJd1HndstKyrxMjOIzIMDG8HT7+3xSxE3+Wt2FxgLnj+brdnlqc9cl
RepnyaZbH61xXuM8Xdewt+Y7NthxMLIkS8eXcVLtN+Fx+e88otkCVwiazQ0RKzNrulYGRgmKGD3Y
1/MSW9TcL6Z3NM3huZtV/c0qc4J32sx68VkDczmyvWxe9sTVYjAVQJpr/egXeXx7WmV7EfIEKEuh
do5SLl/Wi2klEwOV0laAGcosX1qLQLwCja44Vc6oUhCQnSxAaRAr8KwQAqJrU4XWzSD86MHi5MZT
e9jKw6gpRqMwIXbU6QyI6sHj/E3Ni0G/9NmPJfh5e8L4hIj7ENhfoMJeH1RismQgTu0EqIMma3tP
+m+5iiVdNgTAJQAu4Oz1SANdz9JS5HWGzjySNK0TmvZybxtPzFeBzGWjAJEQupU4NAPInWsr2GXM
LX1CoLr4d5N9W95Nm4fDcPl9wYs2TCuxX2vCFV36LSSdIrCWbdvL7/PxXWzbCg0cqYX0ZdIHz2Ua
6/k/uv7DVcXXqlkSfQ5dfIiINCSZ+4/rgzMoBiHz0JeDEI56NpKytmo+iOEBqPuwLX9VIG7Nxvuy
+cw0FS+fas6EnaWtbPLMAeaWMQLZMU2fnPXQ+vvb50NlRbgH0Fa2GunAd5YNOF7/kttIkdGDR77c
tqNaG8GbuN6Yd0WP0fjsnw6E3bOKXFJkn3p1/BfLIzoTlFZZZ9OKJMQLjmASIAH6mE5a+pkWP0t9
iabmaeh+WMFpRDXP0O4m1SFSTKWY5zK8YhuQcyRJyqJ1ibP8mG17Izv9wUQCfwh3ht5TKEFeH6W8
8kygsSlJLOdgf6xtxedl9xlaqP/7vBAM1n3QtaaHz9f0r9LZk18d2aXGochf3jsMZGZRd3M8KHyh
gCzsh3wNqnraDLx+KLhMw0CfFAHO29VAFxvSBhCwgNwuOE6u5wn+Bq95f6iSwmThXHzrh12n3y2V
CjT79gLA8xFgGxhCWfRNdEjXctNWb6sSxl6m9amz7kxH4XhkJri4KLq/4fzBQ3k9FNtjoBbppiJp
0C1CIR5P3wfnwNFBv+SFAcFxzvbaWBTv7YTWQ+hW0cDeLVSDQgUvWADFg23riqtRGv40bHldJ/cr
+9ypSFkkEwTmIugzIIWNV6KYIgcqbg5aTcNaV6jyAew0AbcYNCrw79sLABsKOA5gq0xOGyZ4ZDdr
3Y04eZVM5Fyj37Gg56pAVvuY1/2dPbwPBMMX5cqa4Jm1xu2czoc1cnQ+FLnieLz1xyhLI9WM2BxJ
NWTwrvfUYgY1SGkKlmilHy5P/qDqrlYZEH4+nWZvBucMS/wy7jt0Q+xuOxDJ+b4agOBAGm3x9I3h
+w37tjh3cx1BX7R0nt9vBbBHFF5Qf0HHiXAyQMoztAEt2wRxCztO1qnLjoQdbxuRTRWe3XCG+AMB
nrAWrDNSIwC5Q+L8aIMvtvn59uclpwM///fnhZUY50Kni+GyhFVTRPsI3Zd+ukV/YAQcM5zkFw2s
4u3redpWAMPCEm+86/IgHMc8LFQN3tKRgHQJ6bp/0cPXm5Z6BUpV1KSJhyrMkRTV9GIX5fjZntsg
vj0e2Zog32y6aCRHcU9UHa3RbeGUBWEJJfeJqSlwIbKBXH6db+6LeLh2t8oF7QFLBueuK1ho6Szs
ZkWpRHZCUMZ3oAuGcv6bdlFiQPujZlgSmqHxyT2ta0KLp/GdbaLcTwHVjzmC9+V66kJA4mhr6nl1
TxNbP7MmIe9fiKvPCwGJhotX6yt8PsX5YInKTUlWAgAd5BbBHQqEqZgucDtwfLQQEk4mrX6s2wyp
RQPo2WAzVC38UksOB277KCG+YWN09LJ2rHKjCfZcSAorNKYimjUVUTD3e9cPXizHhRm+sS+2Vooo
FG3BMEPYl7ZboiULQtP5mOr3mpZY2hDN64/bR0U6MPBM6iAw4jrJwuO07RsgGjcbS7/UIYiRV/pR
qxV+WHIckeX7bcO6HhX0D3RacxtF9zOztnjwf90ehOSw8GwYuqrBjAu6cj7Ii2nzNbchFZj2E5M9
bNuT1oyHYqRHfVZ1dchGcmlIOPpeXfoaSmqgyYoKMoTNogp8JcsB7u3Ah1QOSAoRQ1yPZPIqhg61
VUMX14vu7QfrZPt/v3uygAlDuQQpY7gX0Tmu7oRS/jCh5z14tss1NN2/UYPn8tu37Ujm6sqOMFdV
CzLtsYcd251BnfLSMoWBt68dRNRcXAE0X4jsRMxTkxVrP4+grA7ArrtkfsQyM+x7IzIbGlrdO0uZ
3FVemRNiFjrYKWlYqn0k5GvnPAbprs8PjR3fnrXXu1ZwATxJhAIDxGXeUlQOtLf11syzZDBIOHeR
q9d7w4aKCPu8eN+8CqrTzaeUvbMJ8t/RgerVwqWDYFxsgyZlViK9y7JkdKP6ZVG180s3w8Xn+d9f
nNDNHOugDUiG6LuPCjMPWXW6PXE8EHo7b78HIPiA3tFJEHRdlvQ7t4pdetCKrzoIMdgufX+0hHuL
V7RBAoByrXBGEcWQsips7WNV60+GFuQnsO/0J6NZVVo10lm7sCQ4Z/CuaUvVwZIPEl4SVUwRyUi/
D0fjoP8VnXfim8gCt9XozGWWdD/05VCoaLxkzgxPRg5LRM77DYwPbbU0t0lZJEs2vQwDRQNycI+d
r6jMy0ZxaUYIkYd6tocNPFNJq5kvU2E/r+OfnA40pQKM7yJ4RcvR9fZNPafvxmYokoyiJ/m4HG7v
XZkng0wkQHWIwpBQEVxLP1olhWBnnjQeEPWaGXdlEJf0jubFyVDJbUhX5bcxkRkE8qkMfNJenuhA
0+WZ87Wy7XCa7V+3xyRbFaTUoYyGjl4gBYUpy2ZwFVQezEzD3a9SV5x2+dcxX3DKLleQvF4QQF2t
3lhsyN24cT89amN8+9fLJglKTf99X7i8zGVo8O7S88QengKvOxS+G4FtUfGOV1kR3o6QJvFbgMny
xKGf9lr+1fUUBmQbCyhayEOh7oQWNmFjFXoxTT3F0QDX6mHq6nsnrZ8GfTmVgbZDp5QqySJbFgDl
QRwCXVtUnoRlmZuAWR6A+QnCtfDDiKfk7WWRjQfoU3yZo/nQk3y97HqtV3bR9vAow507PfpGbNlh
GsTFz9t2ZAsDp8jjfVzGb1hEnXGr7NFsYccHw4k75kdTY4++QxRXiXS+HCQ6kZNCjkLnf39xLWpW
bnVLi/liD2Tyw2JUscfIDUDBAkLAcF0iKIoGU70yYykSp8uB0N9Npa0YgiT2xjHhTa0cE/NGNwJs
EKUHUmX4rk6LwUUejvZ5nPN4AyvQ7UWRW+K9pcjmcArn68nKehDcQSkC8Z4RWV4dTiGBKNHi/tGA
fpsxr81sdkUy34OZbEbdQQ/C1jFC2vfg2Ptye0B8t4ohCyfVwpsFSu9vOhAYuuHNZQOBbGCGg3V0
5r1tPFRl4qJZyo3STnHbi7SXrzHepT3BJdOUrkPVwt6KQLkBUMXq9iB1b8JiD57QPgYvZkT/IMOA
UsfvQYpH1m3zMvdAyGtVEati7Z0dx/9vUKA7dZDoQc5VcDlonLItg86YxOCxmNa4ae9zX0V9IfMH
YAn7z4hwHUwA9pbVACNb+2nyuoimJ29VPf5lZxVpRMhsAY8JQLowU1DmXGbi4XFJ3ZdhelpVPPvS
QYBhEYUn6HIgB369scfAMmkAbqVktIqP47KexmZOJsZ+3d7VIpXL64pwhTXI5OLKQd3g2o62QsoE
ojmww7QeWnTpXdame0sjyQaG03Xl1Tw7omDNcgyA7kF76Vbl7vaPkM3l5W8QblbXLJySOi2aLIK9
r9+vk6rAK7uJLg0IZym3nSLoLAxyAqEgfdHsZu9tbkxAT2S/H2zIc0KAS3O0I0JEwfGNC/PYnHoI
04fjBvDp6fZcyfYF+Lh5hxuXEBQvVX7b+shtZUlj1Od5cR81cz73lYp8Q7okeAmge4i3B4rsLu2G
sNwA6DAZwCS/J1Cy/sdEs5XqpSlzqlCR46J4IEZ6k493jGyBghJi6c5GyEaNQ8NOAZQeMjcPc6ix
OvR5dFRxluxqujQq7AYNBNaDORh54nuQEmjAP5+/tHkaoSVVcQnKFouzTGKAcBNvANV9nTYZzQHs
mX36mGsomQW0iIpg/HF7U8hW68KOSOQA3gXQgk5jjlvQjrMFokVM8WyTXkdcSxKJes7RKVZOoNO9
pGa/5cmiu/dsY89pDdHuUQNnRJbMXvcJglrAiroJIWOsla3CRUhnEplvBC84VADtXbsp3Z9WcHGk
fM3yD6g9JtBnO6S+9ScXFFpO0PwDnXtsSsEdFr6/AAM7Q2qNrShz/bMMvzymSkxKBoNdDRZpYL5Q
MhfvDlpmk212VZEYJmhgHe209fMBYpQKVyHZ5zAD2WYP4R5XcL6es8wfx9oyMWfF4qGYvUQFDlmm
nbPx5+3tJx0PpDo4czW0FEWEwcTyuaBDXSQm1JWyyYLEkROZvZKJD79XiMAQdHMmR0inglxG2AO1
YbOht/Ii0fxjlh9UpXnpKH5/3hWqK2a+lIO54vnFNFDcgcrU935MpvF+l3A5CFGrqQG+FU3rBcDP
UDChaQBcfwUsrSoGkmUmwV8MlnPwoQAqIdrRumlkC7KuSQlyPA0KbVOKNnYWl84WThp62MmzYbah
XZxv7wXJVXtlV4hbMhrMjjNgkRzIQ+U0j0f3c0pPzbaFS666PiR+DwBPPDBAjACIi3gZoqNg09oJ
XMoo93wHeUDUF/Pn948HAFfdR6SHx7nY3ToOLqgW7E37aAzfurHb6QC8BX8DVx5rlaKnS3JewfyO
FUMWBq3O4nltvY4CG95CDSNDlO/fO0a628bi2G5/UELmTtQF6PO1BU7wDHZmIxdPkcqoV7CQb8Zx
BJgmaJ3d7bl7zUMLJ/bKjnDTNtBBZDSDwhtbtcdUcyIoQ+4XvT8U7dPG6oMFBlg7HaFwt+1Rdjr2
PosWqmoDkAQZV79C8BtD2abNOOJXZGDttAca1QQV8+WebF+DdA6h6wNCnafbQ+cjuzFyETtW9kYN
yBUCG8/tkSn4kPlltIzD49iZB4fOiTs83zYoOQporAHvEUBYcMGiD56h3jc0zM9xp1gxYX3cqx7A
CgvikMa2tCaoPiKYKR4BYg7d4dftIUjnDLAGwNTAsICXz/V9tRKLzcjyZAla1as2XvNdZsQB+dTO
h/kPgF4oBvy2xQd7kcthcwCKN7STJ+m6y6x7r3q2F0XIJPGEMIF0qqvDI76BSi0mSg95ADGgbb43
yn1FHnV2tD96qiKUdF0u7AjTpo1GZqe8zGmBVouBDP7v28uiGocwVVVhURv1Ajxoih3aijtQpTbR
9CvQFOGK1A7yRa/QMhS1hIdTq3XaSEFZlzQu6BFB5/WFLfZnaIsM4bwO9qnUwCr9/qHhicNJWdEG
8qY4NOuNz7wFAWwAQq8P/hpkcQ6fdV8VSws2py2APhah/9w2KokzPNwnAVr+dQsqgII76nrb7Nsc
LzjQ6Xes+xulxb/TTHGXSI2g7oVUPmJ2/HG9v3ujRwl0QV5M7/8eAi0sl89L9gfXL+d04X1pSH7h
2ro24jTL4PYrnjdp2YeLw0LV+0m2JTgLKyCH4Jh8E8Q0vtdrABhCETr0lvsiuLdbVFq+KtA7sgNk
Qb8GkhlAPiCeuB6GR9GWQUuopvv6S9nd5e37G46QDPhtwBIiSzgbe950aClP7s/C24F53CJx0IRm
BQ27+Pbukg4GzhOF9lfNM+G0jqTqg3HI8KLW7rSd7ysOqWxfcSYv1LwdtJ6LEddAa7QithAXaV2I
t64M/TC5xx7GOVW1TcmioQtLYuWLbjnUuigq+Lxlb+vPUz1EtraGlfN+9CdXYOIycXhevrk5h1VP
3WnFVeBnlIQZFCHu881oFHGx7HK7sCLenrVTBWPN8zaeX72Y1vSBjs7RtJ3njPhHxJ5RoFK3lC2V
i2IST0KBIUBsuG3Noe1W14bF4YDm8TAzI8tWzJ1skdBFh8yhxQlMRHiKu1ECoBfwD+YISnD9Q20g
nvL60Dd2t7e1zBDv3LVxSDkdluBqJq2ay4XCUOqwu5RmaZjb2mEZdEgNbH9QGMO1zVMd2BTgHBKc
Zxa4E6jI0DZKDTPKMCAVb7/kkF4Z4KO9iD4CtC84k+4XyezoUbbEdPoDNwALPtgwgTaHfrvgcjaW
pRrNbHS+QlVG05vw57vXAzABoPlANgziXFMYQeZsw+BPHMeer1U44IhS04u8bPrV9X/dNiV7ygJU
yV9G2M5vxWfqrSRj6qKOmE7pg9/RX047QjPH3qHZ8ZhlWzJ15V3A7N1AJ9Vznft+IY6/tC16Ibda
CjujsL2h3GItDzVwfrN+P2jzrnFe2q6IrFnhKWSbA3ceZ94AtgzhyfXmqJA+CLIKqde2gG7Aelh0
FQ2NxDNw3VZQRDtYxDdkZn0zB0uQdujU85wIQU8IhaUYVLrR7YWTmkGzBhArIBh4k0NGTXApdLIh
zQXmXGM0It9Pj7kdKOJs2XyheoGMu4FNAuji9XzhjgJTtGsUieUd+yymoyJIlHhu3HVgUH5NPL15
ltTtxCDr6aIgQurIaQ+Q0zDraHL9kFIW1o6nmDZJ0ONzmivoG/AMoYjvtuq21/vGIniu0mgtCSra
NGrMo5dnx87b3V4j6eFCrwjvSEfF7I26Hh3Sri2DliQ6zUKNsSivgjCfIKy4gGaroGEwfhyCX7Wj
eh69NruLRwulYZ7sCFBTFUMJJCW9vDfRQwisGUSrTEhK5V1n3w/VAhJKXa9j12I+ylGURinyiwdo
1pFwgvLYne/Wfmy4zUNadGUXQom4fGKr2aPZ2Q12LfV/5d7K7sbZXnYM8asiYJRtbA71BhwbnTBv
dOYa0x8dsDET3HrkE7VXYJlsXBNUBWSS5U/QIPafITFocAll60CwOK0LRQ2qF6e+LUBo+qjTjz2b
jsiIPnRzEy/UjY2M7jWnOvVmtr+9R2QHDCgqJMWRRUbKWniYuU0LwifNqcFaAC2EXDvmf1AA9C8t
mNdH2FvYuI0eLFTgNtbvR/twewSyBUMEhHAStGEYCD9yF/et1bVWheNWJ2O93XXVJx90EJn547YR
6TTh+WADVQ7uDJHmkhkmqSE8WCcOZF1bLa5UOBeZIwLv3X8GhDu3aG0rZwQGgELZj9W4m9d5jnBa
/kHd5m7udNBP11oe3x6WrEKM7AKaIJErhPCdLYQSCzDIrV8GVZJ2NLJAiZq5dliQX07RQNzlrkx3
wfTRdau91/4sAPW5bV62dJfWhc03VlPjOKmHhjP2kHYBpO+yPTjsbxuRHjQQsoFSC89NsCzxX3Gx
QYB79EFil9XIofShPTZHL2OnNG/BE1KZpxl5AcIr37Z/t5nT12Y178HC+0jH7NftH8KXUPSJoH3H
I4Q3hsI1Xv+OwdLysSYNNmqLJmE76NhOywa2K9DVG+aZ9U6KSF7959SQ6E4DdAr3mxBWa01tDX1A
G5R5mwjYvajwnozp07sHBfeOjAeIWPB/saU+0Btw5S64QPsSgCPg9MIBhLzOiMjU1RQNnJJDeGVL
GNBGFqdOU58kRr23A0h9Ky5nyRnEMMCywXOsID0UcgXWiEY7MPhVSWk9FYYDZqyHofqnrR7H+rvn
qQI1UVftdX0uzImxQDp2AEmnMOebZ0O779qTMfi4oh8dHTJmy2Ox7gP7L+aP4bo+D9nTuixxY/y9
zH9N6T+Nu9eCf26vpXR+f49fTNJZo7VNaPWtkgWKH2djUqQXFNP76osuz6G1+VWnkQqUIloUbOfB
f9Lb80SfsvRLpX+/PRYJPRAixovBCJsFfJL95AYFrEEKat2+QfuRrd917Rfz73sokmvpfUX7MB3M
iJYfq+GE8kzY2Ip4X+Lhrn4Fn/KLMbcGwhdc7VWi9c8jC6sMMqpfbo9U4lZggqeEXF5yFpmkV89l
EC/GqhFn3Dmbtnf06kgC8yPQe8fbpuSj+W1KOCAQG0F+v4Ypvbqvyz5ai9OgogmSRMhINgAmifoV
Cs5ichMQMlY0Drw1g3hn7n4PZj9eH6qoz15uD0a22xGH44M2Gu7QSna9NGTxcKH5uPqqcs9CQ8Xs
LluWy88LYU9uD0NnWhhHWx6LKtb9x94G6OD9wQ+UR/HOA6IYXVdiBRObIhiswSQJy2O9Os3dsR0V
96ds0S9N8GN9sYWroN8YpTBBCzC+Z4+Ux/K1KiMoXQ00KABBjo4oSA9dW9Fbd7Vnw8ODISy8h+yd
ZL+vvpZjqnDz4jGE1M/15zW/HNGGuiLYZmO4fACdjeIhKZ0lvBmAfcQr8k0DpD32pdPq4Ms3szoG
y15UTQ+2q/AmsnANMSIgaHh2oxIopuR0w5zWJsMsMeY/jEZxojqw184Wsc5D5b+KzFY72H1mhGXb
PHcgFzSh3X773Mg2NugBIATKNedxfq6nsrVnyua5rpK8GfX93KXOLiis+khqsh4Gd1LRHEvtIeoG
EBPPE1B1XNub7KCxO1bVSYEZXZGZOUz5NxSqbo9KVEN83SEAGvxnhv+Mi23O2zSsYAG1Qjl7D3Pt
hn5Wf6hIvmts7z4HnQsUj6A+r9/n3nZnMfM0NcFusqe/nKF8Gczqw1iwHbPcR7f1Pyl+G3dFQuSI
zh10a6MRDZJIYraXp8hMfU2rBFnfH247gBEblbtwLGhxlxFwfkzEJmGrr8WhMcoHt28PLFsnxe6T
LsTFrxDuMmgnbCYr8SuqFYoMXzYdOrCAlfb25z8aLrY3b4TFqguHFeKDA7Nap0qstXzUtOagV8bB
ynFplw07VHP+wV3sp85bP5K6+exCQOz2D5AP9D/7IuKuyldwt2SwHyzP1vKUWaHegc9SseNkHgOF
Ndxy4PjlCgrXG66gddsONmkwSmi5Dh8a9DPrxf72UFRGBOfd21lb6VXRQKr+72Y4atOPzVRE5bIL
G5QL4AzC2/ttnbXt18DLMrdOTJTb9fZh1YJId5ejVt21nasYjwyqCCjpb2vCPQEmNfBGN16dePl3
lHbQLpVHSJKHk4Vu8zKPsq4LWX1n249orlWsmCyAvbQteD7W2kyvTdguRyes7ecpyCPiFKGLw9eX
n1GbU1wqsgTe1WiFI+chB6DnnV8nqUH2Sw/STv3ZWJrdOJ593iLe7gx7C+cxV0yzbNs4LpQFcAAh
PiwCQqeOZl61DcjZoKnDt+7W6i9jVEF1ZRsHGGfsGWRuOGPH9QGYmdezNYPHbbfueXOCewjE3A06
xOWyxTsVqQpLId07lwb5qC9cfF8ZGp0t/gDv9kULyd5os+LePxTQ/UXy0TxX7nFQ4UH5KETfza9q
Xu5EP7xYgLbcbZzBIwCwtRaRAzV3tw+49PPAGvDrCQT9IiI9qOysN120FVGwgdXsse3/IObnoMbX
1BSS/cIqVe4QDFsBTOPkPE30pPVPaamIKGRjePWCwPtxbUHujy/WZaDDUvoWAcS0ua+nr16hiGBl
5xaBCr9L0PwKFZnr76dLYdJ8whAakIlR34nZqEEpxUK3w5ZYHaSPt/rp9rK8tnCIy35pU/BTZQXW
ubYAbLbJhn3VkAgsPIeM6mDCJTsCCt4MWe6xrmJ0OO1pm+9Tt4iREkYiGG8dv0naaosK/J0/0Id6
yB9AQXJqHBZjNFE+5D9Lm+wKc7wfQJOm1W3sj8OJ9sE9F2pqbS7GvsW3xyRzCtjDKF3hZY2+GGGZ
gNLewLfLWwqh2El3Hj3Uf9BmHaAOCIWGV95w8bAggi0dv2Do7h1jZHiUtNhSF3BhQCydmui8yiZA
dBOIkYSOdYIOQegM1d7VzpW363tomf3oQG6m+6rZk27C30MTs3+WubZoIgACedR2w9aGnfcpWxLW
JykdokrFOio9UhfWhO1Xp7NrZiZQ6PUwPQ/5Gk+EqJ480hTL5WQK96G7AJgY1Chmpi45Nr0bTp0T
ErcLi8I+ueDUa5vtG+APn22zhaSXf64cdBo5VpQvXAnM/XJ7f6rGzP/+wo1MBPUin9dWvQKslQPq
SpviPpaegItZFS4QuqQTujFwqI1+Dtf0uA1PlgrcrdonwilzB60wvRErV9IpSu1PK4jqsuq0kmlP
6A8jUMQ0qkkTotCeDA7zQM6eaOO9BS37slUk4mSlQJxpvLrBB/Na9b5elqwEre8WYFmgV4sd8i0t
PyGZoKcfFuPcTB9850nb+rAlnyf2ta7asKI7u0+j/yPtupbj1pXtF7GKObySnKCRNEpWsF9YchAT
GEEABL7+Lnrfe/YMxTss+5Qe/OCqaSI1Gt2r17KtISR815A3o/k+jNu6WyktG9NMfnLRJx82e2bk
0qvSTuLDSvfImyL2AZlP+3tdXplUxq0FUHtzz8zvqv2p1++822bJR0Gvav718r79f87R/80QCB3P
Zwid/7WRE3g9ooyo09zjCHhfmBv11kFcogY9pODqSe0+1sZhpwYa2fhc8E7vjUQ/gNfp5+UPWpwY
3zIcgPNQ3Z+/TLikqmglGompZKE1XKHVYC+0JKbOysW/eJ5ODE1n4eTEKsFsZYxoyLFNeahRl6Z1
f83ksLk8nqUjBawkOshBQjapmp+bgaRikmUE9790nAidddQVUeukoVsUoLRMdyRZa5Be3FunJmen
WMks7VUPb08oj3K2DfxvI/LQQwBRaD0adfRplFk80rcx36JbKDK1EZpXR9og3A6sFbe1+IzwAAgB
tTJwVp9QFEagWaSdepJq9Srb3RgUYSX2rL1zeB7y9t0e3sZyBT225FhObc5mwDUzYvDJsThBvm/D
TGX7v1jVk0HNPFfd0MRQJQbliHaDdq+obr8GrhYqOsSG/cTS3WV7S88VhJA2YBQoJn5iKB0oK0ZP
Yhf1bb7j3RiLxEGBRty6U9tIaa4Mb3n+/mNuHqlYJi+YbWIHgWusBbacrwxn6ex5IHbH+QZaCPwg
54eiLsH47+lwOibwvQ7fOegCzuvt5TlbPgcnVmYhAvayzRhwDfctR/VDPtruNXQpd2CgGfunmj/a
xV1i3hSWEXrtlxYctgl9HIdtVa2kdBZdwMl3TLN94mnAhWFqyYDv4OqmegmKiNNQtza9f+N6a2Ne
m9mZu6FMN0VRwFaWvUNUkjs/4T/z/K2UbRgUL51zP8idW3zzux332nBqvLXXmBEXA11okGGFkewG
n+ts4tVQK60BOdK9VT/ow7MuaVQM+6JwQlAJQ1w2D6EUErruQ7F2Lpfq7XjUT41OAJRYqD+fz7Wv
WpWDyA4NSER0m8E2/MeBy2+F01YhWut/uW5HNnpmJFvHHSABS4qPXJr9E8vr76Kga0mUxaXHLkdV
YVJnmyNcPDGCVnFqWuvtftOl+n2W+7GGV1jel1vSlzHja6+/BRLtSWX7X5uzwwUv3AethwY9wDeP
ADpteGluSN1vfF1utYHHdlXc0Yq+j0Wy15s8hquM2yG/4ZYZXz6Ca8OfrYbrc7MW00vAll4Icu0o
d69KD4K/OdkIf6+3r5ftLe7+k6HPTpqh8VrjJtykTuH30V8O9ZwP6ZH3y2bWhjU7ZD7PhF6wKW7t
97UVxIS9tAM8WAKRex2FNuy1ywanaHAeLZ4u6ew+c+puALM//HGe1k9JV/+sxvEqS5qwliD9tVs7
YjXfoHCy/wu7SIJDVRD5cMjlzU6TZgkCQRPkjzJ2axB6U+vtVwgcbCpSXutafZWXKvb4X/QrQpTY
NS3kliADMkdVNR5wl0aN/mIzKPe5aq46YPYGYGVax1mZ2cUdc2JqWuoT39xkRpPYGQ6LReSGG9qj
oVjMi2oFbDQt0KcFRDeLB+1EcG7M60jVOOR2p8NMWQ8hza9NQCmqTb+G8lm8t0/MzPZJLZnZagHM
QIPrvdTsj6LxVkayuBVPTEyRyumEWWlSCQWPBqrF28zKbsyWkVCTDgfADg2CpH9Vpdw0MlujyVoa
HAwDVwS1TMzk7NSlYPfkgkImyOnLCKIdYdKthCVLFgIbOeEJJP25F0C0rDC4DcCvV18Nx7b4L39+
5p2CXiuQnMDPa9U3mb8na6Cexc+fyDaBw8BjY14cHYSGz1eAlKMR/Jin/QOO0Ep8sXRcUOv/j4nZ
ENDXRixmAOBt+3HuRBWPsrVZWtpgpyY+LXMz5MxhiNqG5DoAq5fX8jBBvQ16bpFhl79wjd5paR9d
dnVLJ3TS40URFlSLoPib7etUpX2dKeSTcmTl1LCxLPZik/QIcPPKJH42hVw5MHHongCkDH/npmpo
dYA4uirusQWBe8y/dYhEaOI9NI3vxpeHtRCLTYl5hNmWBR5Zc1611/JKBcWkpQS+7Uipn4A/hEoW
odbsqHjVjRbHCLkeN98U2tpLdHGg4Et0EQgGk3rP+UA9NijTTloIK7kC/aPAMUe6aK0dIrTeCF3w
2axZ/Lw/MVoU66FnB0CgOa8djQJ46dbEo74T2jNIoUNkqpHoWUkdLI5r4kj3PUBX0clzPq5EqKSD
ZATIzmTQRMzpN8SwD4QFN6ZcI1b7fBwwohNbsxPnupoKnB53YekV4MbXrsvKjLkMtm2fxHlVbfSh
e+grvtLmuThE3L3TjoFm0XzbqNJtXTA9oEGS2XFfj+hXTUUY5MOh7KDfd3mTLq0a9NJcBzBgZN/n
OR+VjK3T1ODNMdufgQSKEyfd01Zimc/eEZRJSD/8JkHUP/WmmH1idBlFYsmRakRSq0PhrVvjg1oy
Yk6w+knKAntwdjt6JpPCHhAwNf4TOi1Cp1rjHFiaq1MLs4BFCKdMvImrRIEWp25QvUf0lyfW5s+X
BBJlAO9Cthpv1+kzTq751EzQDsFQOVTJodOuajccxYrHXXRNpzamPXhiA+Rcqd4PiGplU4RjAImJ
l6qXsVvsEiZCYT4kw1GONDTsL5cHN83ReTSGCOJkcLNVAq2jQZSFZ0lh9Zu2ssNM/5qh4bRVJcqY
HAQEa/tiedX+nc7ZqmmDkfbcgcU2d76wqt91nMQFKNJWTtJCzuN8aLNrLPMocN4Shqpq16Vf9KKO
gmZvmB9Z9r0nZdyRa2G/oEMxtK1DBUpum/HIYlde9nR5jpccyMkcz3EsDSThIIOGcoWn91moC+fR
rNmh7MmWdebVZVsr6xnM7pm8S/0AtXVk+YOjIW+Q3g/0MkyQ83TVV2+t/XVt3wbm+b7NKYfarIPn
nwruyvyXbvZoKMKGbX8wKIglNThA6gnb/8MQD5cHump6dvPkkDcxTTHNahfrzSuw0nn7SwT33MeN
nny11C2UN0JXkP/OHczhEgZahcpMw5CDYVPxh9a4GtnK2KZDd+FQzrvtuvz/DiWiopfSNq/SPtsX
mRGOjMTM01ZOyrKn/s+JDGbORwWjldg+ZpIbH+DtDiV/u7xWSxf36QGYORk/05wi6OFBNcsNMw3M
SAOIank+gIYiu6aaf2T2cC/YX+A0JxeABzRScBjfHLA39k2hVQTRieVnu9LIQmVUO8p5JOomUu22
NA8kzeOh2hbWtS9WKluLywiGABMMFMj2z5HNyjCoM1ZwQIF+HJPYTcqokU+u9kUCGHp5hpdNTeU9
Z+qhnEP16rRoOW/xUhAgjjOjoYmbdJe5sbNWw1j0L2Cw/F9Dc19me7k+FhMyIAGhi/HSNjycAIhV
emPaH17zeHlYCxUTLOCJuZk765yqKJ160rsMnkgNXFvVhDawhu1Bt35S77Yq9qJbedYvuusTmzOf
ljbo92+QNQMJrbfr/Buzc0I63DrBSly5eOxO7MwcmLQyPYOeMKrYDjKAL9348/LkrS3VZP8kprAL
vI07E+Pox37DWjO0Om/j8SCWoJXpzSbOetS0L9tcvNxPxjSPlWTg17UHbIrj7jOxBYamsuLLJlb3
xMxd1Z3N9LzCvDlK3dV+Hqe180Ct/AASwbjCW7LV9R1K4HtjlCu2Fx0ZqJNQQZ+AN/M3VY02WR3c
i3BkNY28+iYFLghCMdlTUvCtn3xv/lwiCvsf5TtwIaMEjMa58zUE/tnMgF7KwZthbJsqeBdVESNP
9+vynE5b4dOFg1rB1AYLhaV5EQqkfDb3a3gqUrSRCN5bbwX6tWZgNo7WaLhyU1yag1a9jgLK5276
/fIYFrf7yRimTzjZ7r5WCFrVMOE4MrTyR1/5u5R3YTM8GMWLPa7Fl4tu4sTebKsXpadS2mDOOhPZ
pS+Z0EIRbNcF1henDqk4UDm7qAXNMwdZwoe8HcECUbAI8kqJv7s8b4tH9uT3Z+5O04dCQq8SgCg/
SsUjVKnWIv6lESDrMgUYEx/CHPdHMzBkBtLDCHJ306DAotP4z8dwamE2BiY1lpXSx60E1ooAA7Gt
doey5mUrS5cs2lZ19Mb46PaZ4yMVa71iqDVcsuD6MHu2keKrltJQ2VZU0pVAfnnS/jU2fczJdm7w
ai9MCmNow9/2+Z3mr0kOLlpAGgCtuMjcfCLmGro26InvIuwrgrBiQPn14eUJW7MwW5Y2J0PVjU5+
/yVQz4X3cvnXlw4gMAAgd0XxPADJwfkMJR44UVNgYu9p2Gh7KSIUVMe1HoQlrwKaSBMZGdRfPjXv
Kpu7kJYHb1Ve/WorOMc8j0C3GJY48XUaWsUKXGNxj/koMSHTgHay+WkPulTknoA9iY2VdN9aw44K
/60x7J10v16ewMXlQXp8kjmcqjGz4KoBINoZa6SBOuNtAN7n5+WfX1wftFkj/Q4NFwhHnK9Pl1ga
ISV+3hXORhvGWNkeyM3zqBMrlpYWCawJiPHNiYZ3HuZ3qFqbTEdEYHInoqKICu22bq7bXkxFyGOW
lX+xsaHdhHZu3YZOxZxWg0mfdyC8RG6rjnlI9OjyzJmLA0J67rewwySzcz51QUOSpGqK8r6QTEd7
AUHVOlXIE1sOapujUHGbg2kOpddXA6D2b7wGL0HmJN2GKIhrVylXEeTujZ2ghdhoIF8L0YfbgntE
irvcbUWoUvTAJoHx025kg0a5to1BjowuIi0YUSq29JhozP/K20St7PDZfWMjBY8sOP5BCt4DgHna
NieOrRPWkGgVE0fW5VGtH3v7m626lRmcBWq/jSBXi+z3pEEKfaJzIz5ADowUjTwWvdbiZoNgtuz1
ngBtYYpDNjTaa2nb6aPlVt21DUqWtUB46Wyh+utOShYTTHsWHbTFwBwXJMT3WgapFB36azgFa2XA
2VSiVw6E0CdGZlPZjETrFME2gf/ryiL0kTAW1l9cRKdGZheR9PocfBgwooW1vx3XOmcXJwrvSQAC
8ab8VBix6gBs/llfgjbEpQe9cyBgorRiJf5c8kW2DyqtSZ7MQzb6fD/YsrdTwCfRd6oXB51oYcXr
DRqlQtXaK75hcVFA2IUmLNRmwSN1bsrzaSqczCnudbuV+9ElDZh4Ey/UvTbfX/YTv9Nr87gd8Eac
JfBPu2BOPrdlEc8tiWajB3RAG5KjcM6r0bPuHLuGpkTmCz/0rXoEyjBhG6oSJJBH6r9hqr/qcqgj
ndtNTMG+dOVp3Mbe4SrUndZCFjjoj7hz+9jSNVD+DL14IznEY/O+lwf0cvdhiurxj0TqPAG1VW/f
dWT4qnOZXQcjr2IkduyNT3L0a9rMv/VRiIpU5nv3FaKayJXNG/gyxsder9XOsdgbElDvUpflo5Gi
17MAmOpa+m65GdB+BPonPO5k+V2XXbobVDGR8gDHVkuFBJ85PvGsL6BmzMyb0XOScNBzJ4Re0RE0
4O5eNJ4TDqLB2SdVHg6cfNUD+S0D0UsEDInaZuVLNX7x1UMDjCTYVnagXJPbsmeQfqlVmCWFiAUw
WpA5pRy0TTJqUidKGmiEeYa/a4OqijuKXk+rsdCZbSPp2Vikiag5+AcfYLeoQx1uW7RN9zcOABgA
QAfRe/6Zc4c1RLGS48mrwPNh9lWk7NeGrzjspZDk1Mh0WZ047IYRk5I0KwAc1yNoJb+YJNioCsIy
It1ixVfOzwIMe9J8g4KtCZQnuqlm9siAsQ5kKO4Lc+BhnSfiPsi05qpxg+S6waaOjEyOG08zg2uD
6dkT7VBLi1p9FLfox3W3VleQw4gUwW5IibWSHVo63ihVu3iJIbP36Xi7FnpvZNAV92OgIqI3ca6j
oah8XjnZmNP5wQ6QN0SzGmQVP7EvkDppC7vHgya3XTI1lIkvCA1/EF81YT/Y7l1aMb4zcMPcuG7t
rNyeszFOtyf0tRF9Au4EOpl5+w8OH/UTkQ5H5tZ75smnPvAiAdqllaVe8v3Ack3jRIoWj8DzndUS
v7SHwSX3hnxFV16yMolLUdTJz8+hu8RA2UVl+HmZH7rxAJiw52x5u7HyH3X+F9vCB0jfQfstVm3+
GKFjo4NGCd34xE3uUy+9dUGtzcgaRmvpHkMFHGgwAJ9x6meXMSua1GDBgJbsCTdfo5fYjrPG2Wps
5Wr5XZ6d78BTS7NT6ELfGXVPBktuelcwoYdMM68S6K86Mo+AiI5LSsKAir3lqY0IhmNmWq9uNkaW
bPcDqWJNmLEQazf5bG/+jnnAujC1ECKCRAx+vmcyU6eJSAS5770ftv0tYL+cNb2mJYd3amIWVtWW
Ibu2kATM/e8DfUqDO7PdJuVjCta+y8d8bTCzSSYgD83MDoNxbBkG1dUwTt3LK6d5ec9gwqbIB+0/
syCBqhzsrTUFWwzS5snIIw8Znty7Ql1yxdIs6v7ftfnX0izq1ly9z5MGltBQokcgLOmjIlfWwUyK
fJtYuJ/yBkq3aYvbUZeotl6ezYV1A9QZ8TB4ZJAwnQ8UnFQtqMCr6dUEiLdT+TcqKa6S2tl3hfta
29rmsr0F5igQeyEbDJIq8FLAU57vxcQCyWzA0xEIM8jHleO1m71qnrEt6BFgGC2pNjR764I+9LoP
YYso1w9t/8O3nvBiCDGNaHfO7wx/jdLws99DJAhBGjyFp9fwvO4EWT0tS9NEHmvjlZftxu3eZG4B
OPZLUfvQBo+Xp+HztGO6p/echxtx4ng+n4Wxc0tNs3V5bPNHUX3vqq8EvNuVUca68X7Z1OcNdmbK
mb2LQZjdN65U8lhWCRA426DYlEAY+94zS+87GYOz77LBzzcU7nr0iyPDBM4PlFvPx2YQzcygMKGO
lbUteJyt3BqLP49AFwyxqNt9yi61RFpSOkQd+5TEjfFhJU+Xv3+hSo4B+BOPE0qQSFfMFodA8g05
WU0e2XhnD9DcMa80+dr7x3LYUvu+sn8R8SCdYcWxLQ7sX7O/azgnMWOrgApoy0IdgXNzg8fsL/B0
IMQGJAsIRYD5Pikp89whWVsAvV8OfWR313k+tSrutP5lZQJ/39znF+G5pZmPdl3Jsrws0CBTo0nZ
Qv1/6wj9u5X2/nMFBVDwFzTuW+97xVVFWvuqtN02ZiAZ/FYnqv/ueR2ajB18nj56dDug2Q19J5bc
Vjp9wUvROQKrBQaEvHQ3gLV7z2mS/iyZ57AoV07yQwW6BBHzSLc+6diblXtfCtaYUUvdepc6Nv9S
GWMxbtIiyO/6xjQ/cpFyunfxHLhG80n3rPG+i1rmQvdPJP5NXrXjY1dVPbJB2vCQ+dpL5pXBA7Q0
qk1AGn1H5IjkUFqX2VGkbr9DxdcpQ2gqWBuvAuNRxHOfX3FagozazTQ8MRnQi8RM05ADiruzeIne
BqZBTiK1rW1LE3ZdZWN7VRgO3o0dVwfbFemV3eAeKNSQ7TRsGJDOo12eggJhy0lnxulgJvcGonqU
VdCHZNoSUe9AaWRaeRqEzNH9N1FX2l1W9LILHeHw78IX5KCrrd+zjyTo320gr0Wu7VVhxR6YXh6z
wu2vqc4fMm2wd/XYsavCbcZN1gD6hOYUHS+5Tka8tYfIA6XSXcLb/shQDPzqmLn2s0EbyzYfC/5k
B5p2rYJORdIavG+dO5Vn8qG6c3rZ70pXFlhhQ8nIkE72rWeG/9DgfgTlVf5TgW1zSxXyhr5r59uq
7ejGDDJvq3KniQIvEQdUfaDMZ1XJXmRBi0csNA0AdwHusDHHyDDK4goNOy5+RfCoH83vrPFrkA5I
FSvHz2IEZkOk1UCLRM96bkSlNpaP+uBVz6rp/cfSbIrbDBxWYYOK03XtpcYdTwg4OJK+Ag4EIkyt
kbavXcXYTvrEiwh46HceSZxbw0rRvYI2CJDRI7cgTQrNSkhno3veG0LDId6BOLX1rktL+zAGxFFB
ARIEF02uV31Vsg1v9HqXMx2TLSrIZvii2CBFByUF2QxbTzN4bDqUXblJYxw0i/U7LwVpbZ7gNa5J
o4s6mvDILApz59odgorKd1b8/ueY6fzQz9ymnWit1/dlcYe2rq0ZvHX5LgCHfBL8uOxevIUbDUl+
sG2gK9SeqN7PLxgk19KxrMf8brQy971zvKKCbJJDD4nlMpwBpKmYnfgbTx/UHheJGyphBnHrdv3B
M8ogHKtSg+D3N+QYIwcqJLdjX1SRyb62tg5JW2/YsBwN+EIN6j6rdPHdp9gxpptv6SDMCEIpZtTp
wr6r8VLaQU143BQCjbkFq2jc9aS5HZLBekSdqNtppkq2PIFAyGgqcZ8zTYtbSl5lQPt97iAzotmF
F3PGweMKmuhdUbXsOxtIva3c4IesofKXdsi1eioPoiZIrFvZISnVB/7WdBh91KUSGz/wO2A5S5c/
dVZJ9hZeqpu+HD4qakGdpAdxgSV1tuNu1SMK0Posqgg2xAjaF+AcdLxEEouHHs2HjyE37FAvuNgl
FMpAWQld1Y7Q/K4yWBvVNOseRC3X8vez3fPP+xmq3IhCce8CJ3C+qBrG7wWSDccuyNqQNc01YsFt
bUL0RO+9Fd6n2Q76bWwSb0G2cSJEnke9QVEGlUIF/+hVTjw62i3Iqu+hT1lFie+XaDUzt5Dg+Wk2
2kq4vXDH48zqyJijVQBFl3lslDdEc7iR3cHLNaBlQ0ddDUaylQOCqZrfvmi+hW8wIUf4qYhkJimw
8lJld6aILQ5uzY0qYhT4CxZfNrQ4mhND0/+fRCxJXmgK3hOG+F1i52FdrcSuS6EYcnSAV6Csg6b+
OY64zgwJnVItu+ssdcxk9kyY4OD5Fh8qFw9J5iBja96ipeOGZuJX243PKyOcouPZXCLJgpm0J5eD
iub5ECHCVNigX0yOnmpkHmZuFewoyAeeHbOywg7KH7E7ULLnhSNjyrzupq8I3YhWQAp07IqvaN83
bqEKnWwIRBwj5bbpc2N4VRxw7IAeQrPbJNGDfZ/4aosL4gPdM91tFxB6lQ5p2wOpY5Bt6XT8sSbK
fcjQ1xIZlMgbkaHx1ETjXezm3hgjpY1UrQrK8avEqjwkknsPICJNP5Leb76kOiKpy5MzRxX9c4zw
frGhfoGn4zwXVRqJM0gzoEc7eNK1PSK2MO/rONFKKEfGmfbaixQuZyW3Onuq/WPVBhMmYD7o0/1U
SCw74qW+TiHq0sYIOjgex6AhqDWkd4gT7BqvynZjsoZIXniyuVNqFej5iVNq3nZDK59yIKjyO2J5
t02SQb4kMV+k1x2CmuzSLHlYmd3pJTzbei7o3yYJGzSkIL94vvXKsavqWvfgK1qvuXHzYbzpkOHa
CIeZG1U7xQGzoHP4SjO4swY3uGYq0w4oKydrglrTLr/0KebsUxg6mgzuZncTEURT0UNgtY/KGv+4
4gTJTA9lIEA4PLzs5t6ROYXHSye78wwjwk0VUve5kyi8ipXn95LjOjU0e590ZadJyLZmdyx4LUBo
RAA1vbx6SxacSbYcMnvQIZoXz2QXtG7jM6QqjDHUHB2yQCtefnYMkDgK0BiFg2eDKRrOaTZZgQoa
WujYj0pDBOkrsPrVYa9pIWpfMWjvI3NNGWPJIjg0AZVFpw36eWe+sJLISue0xfIQ37vGw9+7UY6u
NkbdBcesdXFz6oRmT2ow12SDli4CsDTqSJWAzW3KVJ3vQCJ5qfuJso6m0cldISzzuQLf16Nnquoq
6IDwclFvgUCW227TAldq1uXB1lRG+vHHC4uSK5BESCj/Zo08/xDDl5ZImbSOLSGHvGoOa1nkhZ0z
iTtNjWggRka69tyA2dVlmcrUO9Y3hnNXrzVHr/38fBGFNubUAlHPwA+E7FHzvDw/C67i7POnOO8k
Jmi4TQyg/Lwj8r81/wmid7qmuW0uXMrAJ2DX44DB482x/oDe2YascvfYeqRMQAegeWBhyiEAB4YA
4XUbD4oED1P+Ue66HMBu1GPbg5YA2Uj79BFSniGaHa1tyb3modAMfcNRCHsvu1p+7XIEViHCTiTs
DWcNADmb/X/uLpyeAAB7HX2is9kvg0IJrcPdxWUfZqX7BCjG98sLMDMx+YWzyZktAIhFC1KiAe/o
eY/lVd//GQIbI4DuPfYmUDyQagII4Xx9/RqggMRmxpGV0Acr6A0e8K+XRzDbQpMJB/3TAAsh92Z9
giZJqzFkICvv6GcmC4NBy170LBF4gHG2Ymo2WZMpwDgRSEyqapMs9flowB+gCYRVHCmGNKhCktns
e64hsfLHI4L3QluyA7p7PFhnvpqbKHjjbciB3wHSqMkjxl8z48+fUL+fFFNMNFGqzzdX3iHp4NRS
HJPR2hBQ17Fs4+o3A1truJy20Ek48HvWULGz8QCfmoPnoE6jHxKhq0EcDYPVVy1ElDdZDx496mdf
DRy9+M9n79TcbPa6xkMjsAtzXVeEyAjEo0o3tvPzspXPb0LMGR5nSIyiIvmp99JktcdM3RdHLib5
cXfny6Nti7Ao3imQnoHdAx9Xbi8bXdjqCO3wAp0U0SGEMAtEPHCqjHU/wujYh6N57/ZdmFsrAfPS
JveAWQV9GArwqE2fb3Ics8GiALAd7dwL1UtC/7Cp9Pd+ODUwO0Wu7JiNPS6O+gvE6kN7axtr0ofT
Gs+33KmJaYwn1wqEdiQhCibSvQ4GMO1npBIk4lZ859LGBjQR5MGoJkF4bJbCqvXBTxoGK4qHWrAb
IQizdf9qtqbcFRDEAJFaszVPPY9RkZX8mNFgi1pGKPGWsN1fl3fWwuMMeBDozvlTmgHMtLNT4w5+
35UGOrtrioO5zdFiyJEYzQDpuS4dEKm9yDWasaWNdmpyNrJcA9rXSht+lLdWsxH1/vKQ1n5+tjoC
D/HO9DFxNH0Y1B3E0v/894FRnxiP4aOBFjjfY63fmAbaX9mx9YcwmwoSa4TKS8d9EsqygbrFyswL
8T0YjVJgu9kxK57N1I0J/1aRt78YxVR+mwCI2Mezw6hKT9qOU7IjDRGmR3a7lsNaHISLAhkqcCiS
za+ZQSQUTOI6P1YmUu5XZbAd6t1fjOHExCyGYb3rGQUz+HGgBy73w5/FqPBXU1UPGQv8TZjx2RS1
XC/9onfZMRiaQzvQW5c+AlP3p2MwIKMNURkE86iEzu/8EU0PRj2M47EdDijlI7tz+fc/e0T8/m/2
cUTANggDznerIWTJGDCLRxv8W9z9YKiRZOqQ2HxDbLJSdF005uF6DNBShXTE9P8n7teHqG2up9V4
DIz6qpK3AbrUpJ6H+uCEOv2LmZvUMnAfIlBGS/K5sRbg1gCuXh7T99ba+/7KxC14RmCLAXKehHpw
TPzZ75vKqknZa+MR9bB7y2SgVPLbCLQgj+jMBo1sHzzbZfmk8fQwWOL58rJ9Pj1IyBqTNi0KYKiP
z5zYyPvUZhZjR2aYL6TVv6BB5pdFk5VBfvaVZ2bmOC7b7RX6ewQ7isr70CVYlZApujyS6RCeX8kw
Abkj5LPRNY6E3PkylUbHBwjHsGOqvg2Wv0XOA8wiNAaJSvwXlpDuQKyOnMonufWU+lQz/JYdS0te
ex1PI+50UdYjFCQjXelAnqO4Ju8wYRVd1Pj1AHfBtIInez0JkrazvJEe20Y0W1gSkV51/YMwUu86
EOa4Ya4e2eUdMMBF2Pt1eihcp0W1tS+fJIR4N5mZB2HbumrTMNcOE86Hq8szsnAez75xWpuTb7RV
Y5Cac3rsib4pM/D9ElEfFLhybKN+lVW7uWxvaa3RSYcED3iAJgrRc3tI//kcRVp6TDuzCc1U25sd
36Ap8XYgq5xDk+eabyywGyHfPsnmgvj13FjPnFrvmpYeDfOXEr9y7c2znrm8N0CwWyOffNBL7crp
kT3vfo7Wyvt2aWZPjU8H62Rme1PTgox19EhriqKZKd47TzyPpR5Eqnb3Fl/rI50LI/3ebx7EDpHr
RWYJcsHnFsdy0pazKD0SvaZT+dHYd1YO4WMTOYJqZMV1S6zijplgh8h7J42CHtAppzdYhLvHWVnp
Jf+E1Apibd2eUouzUz10pCI8U8OxF+iMoK12V3Lya8zWcG9LO+rUzixWhAIzUl86Co91d2uwItaI
FhUki4b6D/nk/5lfxPMIVaYi0ryG5Kek9ZOkBzI309LvIIuhYVkW2c/LJ2Rx3lAZAMbSxVN/DiBz
OVWjK43hOATdvazl3mvHTU6zFe6oOdL792h8VAOmSx8YunmXDu0HKyOmhZqL4moTiFptEgNYpGTQ
rLBG1B+nAENEqdWSL7wm1UbanoqBZzHQS9A6YWcaYC6qEZRUTP9D2OT0cSAuAgADOQHI0s2vBICH
x0HmJT3WoBFBjSS00oNmHrjzenmyF243IJnwsgEptKUjD3V+ZKiDEnjOYYfrr2P1y+jrlbttKUY4
szCLESQaowtBKoASx22L3i8P8t08rwDefeoN9ImIF7zdQ9dU0eWRLbifM7sz31dVqNBXLuzS9qWz
08in4MDY0/KxSF7+3BJoLyaSW8R1n116UtcBnRydU75D2yMbj7z+RfGGV4+XDS0t1omheWMeMxMb
7JgMd5UJXeybNZmotZ+f7YVAp1lhJxjHCBiIHXBgIdbyXYu74XQIs92AokdVWdp0KbRHibvdaxL0
CpbbanhRZh1jp0SlUWyltzJ1C04FDQU4TgE812feT9NJNCh6ZxQ8vJXcsMYeNhM7xU1qQTnl8iot
mQLZizNBIiA0NC9vol2eBI2BzHQQlDdeZu+z5KZ3Vi7XNSOzeawrYUK0W9BjMiioyLxS7z1HW9Tl
kSwdodORzI6Q61G05vuIjTL/Kp1QFu7eNp8d64sdxP+dpWlrnsQKHVhLh5ZgOCqLcy/CS5s6UUpv
i2HF6y/t8dMhTfN6YohbCphaXaHknchrPXUevfJ/SPvSHklxbdtfhMRozFcgxoxIKjOrsoYvVnUN
DGYygzH8+rsovfs6k0CBqu/ROVIftRQ7bTxs770G65/7Y1m5jyGf9+/3n//9mxAqhz+xpWHWCN5C
cflPahmBCVDeljrH6lBcF/UPlPgRcJFfmJ1wE5FjK/FsdM4xcfRQaVO1uz+atTWA8h2Ii0Aiz+2g
96MpOIg3JJ3z1bzwnmWDbk7D9QpoLIuGXVqKcyen5vP9oGtT+DboYnUnQ5YoVmILGfkFCJXEAuji
opWf7kdZGRp4Ri6q1MCkwFZykYo3Cacx/B37x3SspidzEuqo5xU9UehFhZKO3VPm9VvsprUk1UVe
AwQEKKeY08Wmkjp20mhgeUzaE2m/Ny55aNJhBxeoAIyzgyAydJIrS7IrYypspo33zsrBATl2tBug
Jo3Larlqqt4DMDjrmsfWKv0htmGz9mpusXZXZhZB8F/cijboVYsxwpNBF4UomsfE8M5pDIhc3Vx6
BYO+/FzLzRRjXoOLZw6EBP6AzMEDQL/x/Rq106EreJw1j02RPTk5030za2AQyr877Qxt5zz1Y2l/
KmTjNyQJVCGy/f21tLIZ5xoEOAjofdk3xDyZJ6wZC0+gmZ1988TXdOi36JZzHn8zyn9DLOkHeKBA
HKp1xSM3jqirXrORwKjnxZwyvybds23/h5UCx4z5E0KbB6a272fVysEojW1bPKZl/Z306pPs2xdN
IX27P3Urmx17D7+PNHwGYiy+Xq8cs5k6Ih6NzMYr7Vr0H/vuiaRf74dZ+0KoriDNBeoBFePFsSw9
sIPcuBGP7KlzrnTLW3htFHjjzekfICQ3S34s+wFfQmC2tN0gHqT83rqAhW+cxiu7F0AGgOfwqgRD
cllRAV+91kfA4h6L3Dm3WhtMPbyAuNoIs7LUZk2TGaIFQAxcht9/ekCpeSnyWEczTf2qE/sr67yf
XU8vRaExf0Rdxzfwr4L7X+g26tymRtMIQDj3FqaVup03qnrUHx3oIodTP9FQmJpPYhv+EDwORgYq
tDFuVd9uF8YcFgV41GQMoKBnjMSb+zpX0yC0MtcfayO0P0njcH9Ufybr/b59//uLGxQPS9zfNX4f
cqC5DxlhONHDxjbsVf4IL8AdL+xDP3Q/zLT6ghfN96aZ9rWGIo0xlYGWtyycDGevRvo49ZrvJSbk
xuwPGbOOGVVPtfSwV8z2mk9ChrrVf4Ky80cVx4EZ14eKyp1hihde1gBOSdDiYrVjqMN1wPFbPXlt
oEuPt3aKXnr3WjbkyAcnIJoVGJ3xwKU84ObcqIAvQSd424JUMmt7ozSIk3LZV/FKQjPCB0x4nfBo
4rQ/D1VrXktlyGOcmMYzbD9T6YNYUEWerf/QtK55GWPuEZ/0B0au07ch6es81FLKrx4jZUhq+qOp
G9RMu37c2A23C+TPnzkr3bvo1CzLSprdVy4goeQ6UjBtvsTh/QUCzfabk52gBQRoImqy4NK783X6
ZgW6go/JWLXOtaSkCERKd042fmn7KbCMYQcLl9Q3RBwKhh5qae3BMjw7jQXlSFGeoGP5HVQHv1Ud
oMkNe9JcelJ2dizL5oSfCyuYjei8CiCHgNRt7KDPCD2kkvI+HBUe4A2NI73r+Bl0QvjC5PYvc6QP
cWWiw202H/o6vhS59ySqJn5QVXPtkwpV41TsSAXeSJYeMmvsf8eWAKKdZW3YwJDar10IFZdsOKia
fi6zLgOcSD0mqhx8brQ7zcgfzDn5SC1h+UMC69zem9qTSOE1Vgy26UuaDzsFS/Ew5Tw0Xe03rbNA
gZ5D0xK0nQr2l5rwXQnpGSgZpT4f027PUC8WPkvyr4qSiyy7z6njhUNJT3YtIsdor06WhZaVPHdd
clJMP9md98AgoJ9m7RlCxZ/BsT4lNjmCPwSJ3j6c2inkQ743iHktVHvMKvHRZc1pcuLLlOT7CrWp
qftaVUY4tM5OutoVzjI4lwdv5ww1jD/HYzW6Hw3CnvNEom/sNXrIJ3KJGx1VSDF8t0v9c2UNIeql
j6Qwd2LwQHDJH0s+JKdCk0CeU7UzE6wEau6S1PkHlldnPe76oPSyOCgnL/bVmCf7yohTUBLSx8nK
UHEcsudUtaHV2f9opePubXgPhcDqQ6ZlKL9ZsducRZodSA9TN9SzSA32jzWGvM/tgxMXJ9stQO6A
wGYAmhbAyJR9z9KkOeeNZ4Su0IEgcYeQAu/tg3aWBH1cf1MdBMMIczbwrCtbELJnACpD/QzFuiWR
sCgrY2i5dK625n0zqupzIjc2+Z920ftjmrwN8ady8WYT4iWTd63qnavutfojs80YkoeD+XnUqnIM
wFHD2eRYoaHvGQrYYxjJxjzpaabvmuK3pdNDCXVcDWrH6pcQYYdFda36Fl1RS5DHQm/A3yFhaY1y
B8/vKYRS/PTKM6O9cDjKbNw5t8kICpsOACoWzlo8NhYl4ZQlOqARhroSUgetemzhLtXULzRONmbt
9uR6H2jxhAJe2nE7a0LSNh0r7Rc6Y8nfVzrehgBM6v3h2DuD1PCEVtcUtgnZx1rsRffXxZT3IRY3
dF2Cc1jP08WL3QS3Se2bvpUe0gXSEpcelhdK5joe7DNpZTFToKvUDJBg50oatwROemoOJu1fSmA6
jcQKPFCSLK/n4aRPw94zUnNv1lMXNrr2w2zHXW31IeNJsYvhOj5JCT0Zj8yX40lq/Fkj5ZdeNSFI
asNpUnmOEzZOLlkHd+tRdWJXt2A38kl8UvC+PhEtCxqmfdVF/TRoOkjgw3MxWU/aWEL5zb6kw8Cv
ypQF/NjGZ+KVO9nbBxMXQF/bXxjPv3lF8jmPC8cHx8oIjKZB0uCp72UmvzlGdzH1+jraRpjK+urm
9SkepoAnnuVTaNuMXfoNzRukMo5zSdHc249xXIHBaV46qEzz1v6ojw7uMhHY0gr0ptnbiUShC9ix
RBoP2JrHNJtejNxy/CHzLijMvty/km/fr/hYAALAMQ0o0Jvqe5JT0JhSSa5OJ2NcZqL263587s30
udI1nxGy8Qa6TX1n6Dl6dA7adCDNLwoefORVIflkXL2phOJKklB2HkvVvQzcgx8p+MXYWcnYXct2
rPb3B0vmH39/8uGMJmDRo8CzgqmkJtoXbs+GawKptouwGvHJLbri1HfCCiSqSwdw6pJP6Glqs50H
+ScH8OoMgA+kR2PdOsP0oJkNSOkr+LvOpUk7DsPqOrd9x01A8lEirX0w8tKXsczVjsfOP1Vjxi/9
WNU8MOs2/qAyXT7jhe/snDyGSANaMPqrWVv6j5ZB99CWHa5h7AOoFU9AZEL17yvTnW7vVa73iTIT
B9ColSizieHiTi272G0tHwRN0qumpSJEibk7jgYkiGXPOmgSGOlD3yqofZnc/dBKNn5kjAyfZFnj
xEYe/MswW/ClsTKDFHxZ5ouEaAUk/EkcZEw2UBJV1gHq0Fs11/kcWHwMHBCoC+HshsDPsmvIM3vA
K5nKq9V2Xxoz2QlHBlRYYYlTonDEfhrYc7qpa7yyACHxOj9cdcia3DwsaetqNDXT4VoBxNOnv6v0
U9Kd8gRtRJAgKuf7xpq7HSWeyFhvqCjiQbvsJOK9QiXtxxH3xq7vI1mcIIFub53rt1kDWsEzAwYE
V5y8S5CYcKWoY1qO10w8jWX09/BDQF4cmFTZMELH7lkULgZYiHdCx7VReEMB72Jb840+/qwT2N38
/XThigKNAU1twKsXFxS0WAtXxZa6GuqFmnssOuU+DFtwtJWsAXC6f6MsDiGsCqMe5r3kWqkPb8RD
bn3t5rK/8+n+cFayhneBFhOnCcjlVjoC6dVvPCAglqnrn/9vIeal8SabUyZVDjcRgntBrK6tHWjD
BvX19pLA55+fsDPo/ZaB2nGbGV0xT1eL4w0Oksl30QUtkAbp36dzICc5iINStXkj71Qbqp+6ypBX
7rjyZ1ro04HDKCpKM8vcQYYFePv7s7eyEmY2FDrQeDvhJpyH/mb28qpq7L4m8gqdTtC7+dHGsEog
F5jash5fmUWAx4DbNlGSdgw6/ylvQunOZI8FbrqrbIl5mvp0OpR1LX4WiaderE7PAlcN4IveH+DK
yQDuyFytA0QJh+xigBZTvBdaLq+O3YhdM+r6XrqjtvHdVta5A+wl/E9nSueNxrFjNT0UOmt5NYZm
/CDUyFHPiY3d2Ftb0Iw/uKHFvYGO42wfjoId0GSL/JLrRgySDpfXZJLZoyzsyjcgjRP1RLQfknqy
fvCxm66u68SPzTRp37OEpzAUJgPgZkX5tZtoema4tXc1S6ag7IBB0/I+e/akh+d4ZTAUkmDmYpXT
5JPCMfsg7op8l8P/wld5Ao0M1UGBXFRir2ROw6GZ4gsu/D6ovU73cXEOx0S1P7ralkA7atgzfSV2
o6oOSld4bcoaAsdWCdFH3NP+SNSuSaD1N1CeIgtRsQ+8X1BnTry3lYPeRe56p9TqcPJOiRmaQnNO
fQmLG5LZ+Wdwin8ZqnN+eWoiQVt33a6zjf5sGgPbpUknDlkpeKSXPXTlevRKfgEFr11z2pm5bxkZ
dEZI0w5PXcaGcqPOubYssCQg6EyAAb2pJ9VFbE462CVXu9PZdaiq9huHvMvF6Kpxo9a2kk2grI4S
G4DrLuq4i3U+Nay2EsmHa6v15X4iDo04kywSGqwhodRk7VhX5RfXzNkvPEOT/zDSWYIWirvARqDb
9H5z85ZrQN42w5Ua44+mB8+bZPCWivMtwPnKKfLuwbsYZ2/kiQWtIXVNmA/OLo1DKp/GLJJbXtYr
JyMB6NzAnHrocC3TM6i1CE/LLXkdpie07SDY+VDanw3t5/3zaS0dQ3IEgXEK6QGUp99P3JhpOVUu
k1dSuQGL7cIvxuKLq/gPHaKFsybN6wRljo1TcW1wFC0sSuDDAEjqYhaTfACLK5PTtUuAyoijyfkW
GzyYii0F65tAAO3ikeNiYaC/gAfW++EBLO4RMYgssr0LDFVY96UEBMT9en8S16IQcMwBt4T/DQ7H
91EMBuYbJ04aSQln+wHqFwYMDFwAt9KNdb4aycY7EaMBGHn5uTJe2+iSsDTKHOuMtXiwZeX3eXXO
CT3eH9TNzYWpow4aJDNtELyHxTfqpTMNBHo/0Vg8uPt62khqbs4m/LwHzRCkmiBX3BTaRrM2WQHc
ZtRo5V64/OOIiiRppw0Yxp+m3rvrao4D33e0/FwTCPXFt1GejpKEgrOAZxWhVe/tEiXkl5RfWf8M
xljWvdRQ90Fbxs/UM0SHNlb6zXnxJzww/zMQ+hYYS7uKF53epZEY3Ll2/VIr7VsPZ4iM1ecJRLX7
H211VvFq+99wi2wUAil1njgQfuGmA6EiHhjOl+SvaRKLMS2mVLfVUDijTKNyaH3XOnvtxn5aGQVW
neVCGh6m5vhy7/dTnAC3YA8YBZi9gVcYQWG/FtXp/lStrG8EgXQxwI/uLWpW424C+TIKun/+lZHX
LazAyocHLstGFwekMSDSF9sH604XSFuyqNZRDNDQi3woY1t+h8gACbPcRb4DnbLw/phWJw7mADoY
HzMhd/FlhoLG02DgeADfOjCpCEbvlCT53x9Crg646Ay0x8W0xJ0RR2i1iid8fyvxe/upVK9ZO2vG
bXyhm7sJlx+izMBU/A8ysO+XgV0kMJJ3XB51f5B6VOn7roY9MGScPsE2WvgDGJSBndXO4f40LqUL
gE5FZLC9qYlK/fwnvI+sCQFMJ0jZkSWSnaHZB/Sw9/AX+KbM9iSr+lfjOFdOptAW5cXsf98Pf/sV
UUqA0QdAhND9A7LvfXQIiuUU3k9VpD+1Ksg7P/5rEAlgOW8iLDvRpakXdk0QAU1d57kTovyuuCm3
FsrqQP4U/HDEo0S8GEiTxcxKjLiKlNqXP1X/i9Cn+1N1u4lB1ppvJzzp4IKwhHTI3svF1JR1ZGde
G2SD3YR6PWxRKVbWA8LM7r+QsDRRF1mWRZSZ8cZo6kjP80emmxAGS3aV92pln8rMvtDJCBODQEEH
PcCu2NjUN2MEjARoEvwHj7sVwMdA6CQyY4raVnqnNtPaPTrb7d8m8Iso81/x5nmszZLLBZ2txtgh
HYF/gABVMdKdKE5VfrCnzsflef/j3SQzCIkqE3AsqEiDprZYHgLGUnDLLfXIlYpdSjz4okKxLDSB
zww9q8k2FstqPBOlLeQzUEJYltE8r2ynrGFTpJoiDYba2bllcfHq7EcPTbH7Y7tZ+vPY3sRaTKdX
lZbFvAS+5fUUUas9yEY9k8nY/ZcwuCJhkAGq+LJep9Ux2vM4iKIc7jD+1HRBrmjpi2bYSCxW5g5i
CxBeg5AK8DpLrgR8xSB/xkYtsszLVH/mzaPVfW+zZGPabkGL4NjquFcgCI+qEIDU75ehJTougFHR
Ir0yn11L+RMHZWJ6KB04IhYQWpZGGTaNci6JxtqjROt8RyWsNu/P683VM/8ZuHkAroXR5I1ylKbG
CkAMqG5OveHr8S6udjJlkI96KbmEi/T+friV1YJwSBWM+dIBC+P9qLlDNGgAYNRpfs4ohKQ/9VtS
tRshluxCT6SaY7NeQz7yqPEvJjm0Wzi+eU2/S7X/TNr/H4W1OCVz8LBR5Rq0KM/3Q7nnfCPv2BqC
+X6WaFphzzaYJckrH4hZ6Izkvjm83v8Wa58eSQ3AlahnoNK0GIWtV4VWaJRFnfUjoXlgeB+G7mRo
D9444b2/JXW/Nmmo283e4R5kp5ZP4TJLTCv2TBYN09cUetmi2dILXzpEgwUBM7o3IeYRvznaR03W
vZkhRI2y6IUU1isH83CA4HOk5XVxbEfl+byrmsZ3rOmD6cUcFrzjd0s5IQRCA8as5yolcICjfb2x
4de+KWqx1DSpqyPHW+z3xspqO2aMRfn0UEGcSqEV7G0VbeYfWS5MnPfzHQNc5o2FGiyo7bEddRqN
KDWcPrIHa0tiBz3M+zG8BXpAJlVqt0BnRKaiRjTmKMGWEprG9QDQTEtR7CtU/aPOXG8vqTV8qYio
dq2y3JMEdgKysfQr+PNQQ87iny3SwtBooTajA4kbOMLLQlk48lwhxNlEK/wodLM/xaXUULGUqEV2
pisPmt5WB6PADo+hvdX7VO+Jb0Nk6wRh5ixEwzX1xxmbzIlhwLygFoFpp7rPnPSbK4mxU70sURV1
SNgCdZPD4xoCiVQL7dQGgzQQBhhi+vOArjQdZRXEjUpgoe4FhZ5D8jeLNX+MK9fvGhhBQY3UfLRS
m/jcNFq/Nqwa9nuquQyZUVzMwR2OOiiFh8wj1SXtvCIAZFy7amX6RZQuMK0VVcWXVirUdFWaVyEK
2iN432OjHcRUdztpZc6u40n9IYsN6wj+pfu5iBPrgLa3FY592p2HhqXnsiI5+Ipad9bgnunrRTo+
tK7eRkniAlIgawA+IWN3gCTVa5LCSYUNLtuNplue7anNjtxzmkNf6PXOS0CCSFDdCeHDSoDaafMI
3CIWpMzJA2TRmM+CdGGp4SJmXFq7hljlfgA5dt+5GqzhKBSClYqHS9Ul9jm1gJqJe4MflcnqHVoF
aEwkcOCB/o8HmW1lwsTWToKxVipUINn6iXLHSz02PT5QP1wY5YWv7IEc9EnvP1JtLnZnLosaN2P7
AXWpqHXd1HfSIfVzdDugkgO0hK1rdG877NFiXb5rGQdaHTg9GM7o+qf7p+nNMxhQg7nzgSYIkNfI
H96fPTnxRJvShkCG0AkSRkPOxoPmsotkaGXmfJNKtHKgICD2OLRicZEuMZ+G0cWqmzoSZTBlyrXp
o63pV+U5v++PazXMXMBChRadl+WLQK/HDO8SRiLTFpqvGeaX3rS6Q2U69fF+pNXDC3mBBZGoGfO9
uI9yiHvLjhEawTg1cBPAkwejCIGKfs168/P9WGt3H4Sw8eZFxeyW6ZNSp0amF7PIUyX1cZQ+2Dm/
aqYC+I9WYBbx0Mi9Dfb+6smJ9jZqjQDm36SWdZ7C3CnvWGR+o3C72t0f0tavL5KGxvKmSqvw66QC
7wWgTKffqGSuLHHMF8QVQcjACJZLHFjC3JscxSKjyM+xlRxykYWl53yA1m3laynZWBBrI8JbFOUX
dDpA7FkUJ6g7ZJNEOynypuIXJOl3TZb+hyGhCwwy/9wYAEX4/a4dUa7qpTWwCLZUQWfrF7eCp4Lx
UzjdLtG2HMJX9hJ8aKDPClQI3oLLHikIWCwrKsODCjloz+Cxcyfb59MWunorzCINyrJBQpNy8qLJ
jVJT+NpwQtK08XBYWwxvx7LI5LvCGgA3QRCjiKrhVNS+pS41MLftBlB1bau+CfQHBvgmqav7bFKS
IpDVHwb3aaieSQF1rcSC19/v1tkoo2/M3fK4m0inNWk7Ipr0PlladujI+MBwmd3frKthYDcKlSIP
qJ1lOQccKuQxufKicQqq7APAR5p2uh9i7TidlemgIAhJ2pueKPRVaptOs/xuzAKpMx84LFplAcgA
9wPNX3qZdKJLAwUOAPtgUzOP9c0HYpB/LmsXrkoa4IbD7xR5FszbG7bzUuSCYGMA8Pd/izgP/U1E
k4msZwkieq3Y1xX0ceon5XyDkZY/VMfErEFq2epvrC7DN6Oc98ObmGRALtuMiCnsIuBlgfTqlXhA
2dfFvs1FMCh74xW4+gFRDAOYCzU5QOXfRxzRddfjJGEweN1PcN+JHcDM2dcs/XF/NlfjAFU89yGw
WJbQ5lF2MUeDCq5YLYF8IWQY6m+x1+5Zt7GT187z+fbAakTvHNib9wMyNMkBQmReVDfgE9Jd2m/Z
xN7WL/ECBM8KcD/cRugPLNYiGva51UhFIujvRKWwDwUlH8Wg8Jmc5zYbd4D25P7sEwBN1uTgZdbP
+5O5srHR8EAeSAm6cTdeTRofYsdICxIZI3RfCxlXwTjBcJIKbdrdD7VyAiMU2ITAQQMCvWy8cN7q
fYWaWES0z5M6xgNeEpwcU3iHbEo/rA4LBxXgk6BjwhXq/acbdMHbajRJ1Gad7zJrD//3/SC2qlFr
YSBBNwM1YSSMfvn7MIBNtXVFE8Cw+zZqdVP6FgiTe2knW3KAUETGby2OLSwUy52lCyB8ulwqMzQc
vqKDEzXQVXwaNbeHKjUz/DRuwOB5dKQMYKyjoVeQiGYnSIreFoycfa2pfxW6rD6DRqOEb3aNcYRa
BQT3naIBCtywnwSPhwcklWqviSoNSVbAuDof6slHbtgFDsyUQvxVv0ZuAEdiNPIllpUKwVkqT4Po
61Oa5MRvvYbAECX2LolgKAo6sg0AV4JySaqV4jHWPOuDyRJwVuJiDEjqcpTtJufAzC6JWNVx+Nl3
8c6EGy9ywUru4mKSMNB2nGcYbZCTACjXb3RbhjWsAnziVCX8RvvpGmfDP2WBv4CmbnwegOkOWlyJ
AGvrsK+xFT+DpgxJAWP2IYkb71AL3bp2soUZkZAf40FXB1XhToudjD5QIIgOScyqACQN9RDnvEPy
G4MHksXHyd5ngBFUhnhwUJ1JcSz05S4F2R+PU+qeazTEjkBsyEMGfM+DUU96NLr2+FQ0g/cRHRfz
oY0dfadpeulnJtd9W1n6uSDK/VUyDIg31nROAEwKczibnGFQ84d54n3kDdyzwPFpD7M5554CsRXA
gd444Z8m3+J9HPR12oe51ZVA0Fuxj8ccDOJpC45UbIEo3M3GQnZnhjm8bEOXTX2AzVMGRpV1oQHu
4O9eudqhZCkJdCul5wIaN1cpHPsMH5bhkSigg2LIeV1EA48AZmfakcvBeOWJ3mFhWUr5qaTGpzJv
2MZRvHKboeMI6geAbUCZLzuOg0Nru2gJ/JCSaVfmn7T+l1Q1+BDQ3xn+qdutJvGtSgmex28DLq5s
K4FpmUYdBxyfqCm+Kuufkj2mydGxnlDu9Ft9CuQWVGvtNHkbc3FlI2uLaa8hJqg0sQwbcPHI/v4Z
vHKlQZAXu27u7AAiuAiRZj2UCRzmIvfpQokHMqsP9yOsDQIsSahSwIV5/lrvj0QemyADYTlH0vpp
MDh2TQWQfFuM8T/K7cvTEJ7d6PnNfMkb4Uxl9rhUgTmLeOloe7hkVcemhsiW1lf/qL63H2DuY33O
bZIFI3TPA1imNWHeZIDAcbcOMYL2KSs6+vfpOISPwXejWKY4pRcXgjNwE/4HmF+H+pUuA4FTuouD
v59iqEIBCA6pA4suK5pan2tZ3EonisVvGcOkKfTEr/sh1tbJ2xCLd2Zd552lPIRwLi3N4Qi1hf+a
l8Hy+6EzBr1QlKFu2QZDxnpYJecOGrfVVzKwCYbWavRZqr86TYuMPNsi2a4uTKikmag3o1+87HnX
3MlLxecVI9zfwMDFF9Mi2c7ikBDfmLy102r2bERihfLDLUwGtWSeTBONYpqJMBnA5+ql+AyHXjPQ
U/cnGDxFyIDo31ExWOB2ZPzQldmsigVFwMmz40fSO4WPLgdcbtIq3TfGpF1SJIroeUE0UY5Qii0K
rp80mlmw92xQpIeRHEqYngqqtDBOVQ3OPKqV5CEmLTl4qYp34NiUrymky3ZE0/q9Df3nonOgHoQq
b9iXFf4/Xlwoi3IF2CsQuSimKhQllb3DrQKAtA75MxtUUFwDEndxC6Ft2kBF5P78bUzfUuaCKNMa
c2bQyB0c6EGxz4MUYUrM2Adg6NCMMjBKeKfcD7q6PCA1ZxG44NzCOiurIh34yAgqx8tYV6+A2H2E
qaG7EWdtZ82Cqf8bZx78m3eZF+tClbDIiwZUBcY09e1py9V35YEEsdd/QyxKHaaXgyGNImgE3TMz
f2gdrHL7JUE69n+asj8s/zdDccGNKu0GQ4nFa08MZCefNs3f/6TQy4PizWCW/W0Bd4ocuSeN6gol
wrT8mBPNN+32sW/Tn7wkLxitgAqKfeRWes0y3XeqLhydeiMDWV8fuBeAH7AATpv//ZvBam0Jo0HS
0khqeaCB8liA6Q6Rkd39OV1NPGZSFE53ePeg1Ps+jqOSkufaQCOds5BBXAkWqr407KM9Wl8bx/7Z
ZeCTT8MJHnYbFZi1ISIrQHYwwzJv5HQ7vbQknFjm7xloUGXF2ny+P7r1CMD7QkcKqIhl+mE21VRU
Xk0jUj7qQ4E5fC7bb/djrG0w5B7QakASAkrWIgHRWadLJLduBHO+RO67eGOWblUjkRq+DbDYwY7m
1Q18ClGrFI+Z9rWgPaQXjo570fkjZbselb7BOw493KSca19fFe/8fvh5f5Sr6+TtX7HY5KIAq1FN
GKZePMIg1c8SCvfDHa8g1EODMvllMOgf/b4fdWNu7UUvlSsTYCvcApFbVNGQk9c2pxuHyvrAANhG
+ob37g1yTBQJ/A+SzI0yxSMhxgdaA7BgVzWcTdkXJ82/49n90jXsR2bSjVn9g+dYnjZz5wia0nMF
f7nLE1dnrWNUyI97S+hBB0+cwJ1Ye6K93R+JqNOA0Lj8lKcji9oEb1bwsko4g0DfAl6B8DGrtR+t
jPEFuJRhGrPkaEjThWS5GsJ8dItd7Znfx7Eh6CN73q73SAZ/JV1/lcQBnAWw/z0fYcnNSviV+4MJ
8PX9b2itbkI0RgA0BJAH4mfvT5iStsAsJa4bmRwHZf+btFp5kQMxj65ZG/sqK3jQV1BzEFOF3L1r
6L4uzApv7dHDetaKJxiLaYci6eXTAEUSNDAnF1Rynjq7rO0hSTSywvPRqGDHGOkRDhKin5VizcFA
tSEAsFILgGcQZzzS7YsH8yF4sDreB8b6aldrwroIB43UnIzi1Ws2joc/F8byE0NDHrBEAvbNDaQn
7joI+uctirEl6hHC+6cZjS+TAyBzVz27HUd/kj3ptItQ+ngytAagNAtS7VPsm/mEMoj1pdD5qbMy
6QtbXBL6O5EpgOrW1k5Y3WwopyIPnyXNzMV3gkxHOzVIQKIUkn6W0++Idby/FNZXwr8R5r/gzZ2W
dnY5OgZeK3qfhgVvQ62AqkD5921Ej0B0E5MOFeobkIeTJBAcp6Yb0Vp8NOHyNbnmRoj1Q+PfGMsn
UT0YZlP2jhtVvXbOe4KaKZl+UfgR+IrLyDaynVLauYSd7ZRs6Yqt5VtvBugtHkt2Z3tFhk0eKSje
x9YXlzxVqKxBy/z+59qKsyhqTgI4PyPHIAUssOE90j1WIjS3JP3XXmZ/CCCwNcdnuematgnko0VJ
o/61moB/QW9b+JYDZdaNZGB1fc9Mk/8XaB7um9UHdDg8qICMjyY7sPCd6MZBt/X7i0QgaUgLaST8
/hfIDMz4l41nytrvzwqveOXjRXljfAuPUbCbeEUjo2HQLPIgV63x/5B1grYEXAwQWOjBLpaWYavE
ijl2aNmGevEcf+nK//AV8Cqeld7mhjKZz4g3X0Grkzgh0nJRKTd9UkHxQ5PmX5NtkTLN0j3QIcfp
fsNeBySmxWVvIIgsj5MF1YYtofvVjwEZ61nCGr2MpUipyZPULLiHZ0Jc7a32O4vpxude2xdzPjnD
Zuan/SLh0oUOgaAq8aJYP3rmP8ijdxk/28105PHGcbZ2Lr8J9ee0e/NNEqh5cXS50G2Nr4Zb+m3v
d9bL/cNkdcLQpQPKe8YhLlsXwtNh2F5xL3L18QNarh/Gzn36DyFcaEmgsWWh2rhYvF5LxthwJI0S
HYW5xp/Srcbq6iDeRDDfL16eTW7exHgs1UXQpv5/QP96cyUT3T+0G29Y98nUD7xgqOOg0KLkryaF
U8Ph/hytrirYC4H2AW7QDUaF1cZgkP8h7bx65MaBLfyLBCiHV3Wa5HHL9jjsi+C0yjnr199PBu7d
HrbQgue+LXZgVZMsksWqU+dkPiYqGt2T1OHeGFJ5r2SFvKvrTj1ZKmyft42u+pdtcfYu5W+wra+n
rTfaINfSpRMYKsXeeCz6x9HeeCpc2aDqpiPDRny5yIyISBWOAUNudKc8U0/Z905LP3l7AhBzvD2U
q/lbzOgoEqCkwYjElpw+hlNJT6Lq7Julm3Tv7dDTnYd6QqzJ+nTb1NX1iykDK1T6FuEe0ZRl+loC
nBBFApvqiqol93kogaakkysNNrbO8oZ8FaQutjiSKQfQiAsh4OsV4v+HZQRs8ewbLsrMA6xPsNxV
x56ehWgjZ321if7YIt0A1gcqaTFnTd2+6vUgqc52+yJXOVDjN6yRAePw/xpYfsDFcTaHsYq2eVyd
x0aiK/tRib/p8tGofpfa3+4mYSjCZVb5fiH7MtNmfEyGfUn1sDj6HXxYG66w5nU0XCx9COAZ6ZV5
PaLK76csmMLqHGh16raDfBel/t4M8vOsq4/OHG7YW3U93sP0GxlLe7ZgTzLDVC56xhVqP3P5pyIX
IFF/KMHP2x5+5XWEe/D9LikueGyv+vqqFgYSoyrT8wwc3coVV57vGj/9OPjdKUylx3jzjUP4z1S9
8nRsWrS4UytaRHHE1ygNddNcMr6zGo/KUalNZVfAbnpXmFZ2Qp7IPEhpHuzCzs/v/clKd8VUF1/s
zO8fh3hA66SbnYdQc6KjngXzvuexydtbb+BSS2NEi6d2V8s9f3X6nTnm1l5v0i/Uu1tAw7xD48Du
3TiStL0Mx87HHmDQoZmb1rX9ejj0+lA9AIWQd5YvqW43TsppMkl9z22YP02zJB3UCAm6NqZ1PZVT
6RAXxvuphWIzxNHL5Ngo6a5BAq9OPxbjkzIkH+Bbvf8S8gwx722r2qUfpHspHTxTUu+jXk0PWmjN
h3ImEOMkKl1ryLJdpxrZLpLLFAxZke6TkN8LWjneAx/24fWEkXlsOsuN4c51gT0quzAraAGWbO0U
T5SQ+3kAHSa1e17X5j5zmvLY9HPHiAIVqknI2yp6mU5qHHxK8tk8ottq7yCCsvcltGA7qEV+W206
7ivoPA6gNnO3RMRhl3WwLbSRXx+lnlQ2/B8cH50U7xvYTN1JqzUXbDNcRWaW3hWy85tuBZqgskk/
amPpA7/Xw/shRme6Dnx9ryWa6lZ+17lRqkynckjro6xT1YPUU92NRhjt5L4PT1IVGa6dz+ld2c0+
jxNGSPVD3SVmmu5zfvJXUK3hQ5f1kVt3Todio0bnkmKBGyBu/yLD2khIQnXj1DhtfZBHs390mrBk
a5kaMqWzfhdPdXOgA4kugSKNo3NTaT+n0ZC/2a3R3legFnfhkMMfRo1r437+oycpbAqKp9ycdPOq
Sz3i9fky+1AF9kqfn8OmfjIW1EboeGX/rTHMJ3LGblxIXmlqj1aMbPMpnbNT67cfpuoky/NeHdJD
FmluRmbJkvx3We3s42bYVeCx8hAF+DJyZxAAQxzQbyC79vity34NiuyCldjNHC85FO3BoaPwJynv
guQ5GAwOuNTV/U8UfmAPfq+Ghqs3p4juiVI3Pijwot4+iq5OWHr04IaAFVc1adUWsVf5lEb1HI/5
uSl/aW27y3i5+/OPIHyGjHMjsr8KVQRbwv1ktQEcXtaQn4OOnmHZndgSU7xhZPnI1ZJeDEi4mkJJ
9+O0wEhjfLHSj80W1cXW95cr5OKSlVsl4pjj+xlYsS767mzdeVsGhJDEDLPGVwdWJORQmmFD3N9e
8as7TlgFwecNPdEDq2cAsFja/QcgR2b9qTE2/GprrYVXHCVgs+4mdlaHsFO5IHtked9IP26PZcOK
+IArcxg6MtSwz0m1a6oPffXZ1zeito3p+oMsvFhvrTUG05oxUf2r2G5SPEnddi5oy4jwvrKtpDBg
Rs3PqQ9R81GJ3qf1zpT/n7MlPEfmDHyjM3T5Wep2RkyqHwT47vaCXBdtXnuXIqx7hWa4EVL+Pscg
yA4Q9eU7IpuSG9PWDjaZIle14BjJLBm07CgZe7nl8i1yiFTzpvleJdlPJbS/OqO1dTAslq8OBvA4
6Eao0Boogt/n6LMDU2lYyMx6CeqzZkF7rX8jvugXko043GnDRiJx1T1BP3Oukr+6Cl+nbi7VJkjy
s0m5Sj1G/Sn9vTHfy5oJo6Ibn+4Y+H8hyRMrfX1VwaM1msnZmqp7u32ES3kInoAy7PLoTi7yY1N/
NeqXIX7Kukdz7Db4fNcOKxRjF/gnHG9wYbw+DQt7yMe+UbOzb507uAx7inK3R7hlQVi2LhlDH9W4
7JxqSLTsAMD9/74vOCxxnk92nu/Lcb+Hrc1VitNtC2ub+2KOxPL9aBctKB85OwfqQ+gQeKFnjZLg
vtDajaN9zd8uLQnPl2bS+lEjP3cOARUXqnnQjWKXqsPGlK0PiJSDRexAiV5Y9Fi2K6M3tezcNceq
9wLjLvbpldw4Slat6JAjUm5YNI+Fwchd1iZSYKXnmMqXWnyHPqCQf8ENfHt1Vv3rT32KDYoYhvra
gycrH9okc3iLfYWrud9qD1j9/MJHBJKYDOCfrtmL60P3g6aZrZK5Cj7G+TOn58ZirK35ZQgrLIas
D0rt+C3hgnMa7MNELF1vOPCqCRP+2AUWzfNR2CKQ2ap+Hir5eQh3drGTRiB3b/BcBa5uAlBSpFd5
GMhY7NJyCBcC/3nOvBIIhrqR4l9biUsTwkFCF+1EtneJ9aP9olKkvGUh8FSw/aAurtI7WTGHne4E
+bk0E/oxSnT9Wg6Tv07FLhcsVTwO24U+TkzAt5XeJZYU5+fIDg/leK+ZW6SJfygmhDvllQlhSzRd
wO3ZRfmZ3BuN0LU53duNrru12nag7HgYalP+MuTslxbNa3iAxuzOmOAsQQwqpDM6tt1ZCf9B2sZx
Z4P0UNWE8q5MgxSUnYIoSzVGB/IR5sEaOmc32v60twYdPgObt5KvgFj/+01+OWlC5DPqoR5hPT8X
NWvTvO+ajX7B1S1CoZseBbRWrooWFOrTMbHs7Bwb39spocBzL6tbbEKrHvyfETHa7SvU9MiSZ6SN
EgV5G4XueH2LLGHdCJJHSwsJG1E4T/K6I54owpyMaO8iV7J1eSz//tq5/vu+sA1j32/jsiEm4nUc
5KfRPvr7AY7zb29Z8f/MCGeWrPlD0QUMo8t++PGT4fx7+/vXPC1/9uH/GRDbD/OkGKqpkbJz4heP
UebvE30+oAbyIauUvTGmB8tXHxKffgh1Rl3bJA+mbykGrnvdf79BuCItrWs7v/SJjar3Zhi7k/8y
AGe9PdJVh3C0P7pNACRE/kC4Wud6MvP8bPhk9xbOVuOv23uWubwwsYQCl5dkmqgczXV+lklujWPn
+tYDZ9zGQFZn68KK4NlWHPYtknj52RmqXZ1nSOs4p2A8/v+mS/BvNZgMXw1LpmveE7gM8RvCosu5
EhzbgeKo8c0iP+fjl8RJSZ0+OMWnJNzYP2vR14UZERucw9NQDhbDSEgFjQXUSkHs6uqPTe3yDfcy
BB+mniFVg854as1nNaKnapZ+3l6SjYUXm9Qin1aMpmQstVIe+oRwtQaGE9t/W03+48X/PTCFSybD
TKYOPDCV4t0MjClVPymRd3so68vyn41lNi92ipkMrebPVX7u1aXTCMkFiw6y6aAPW5Qx6+vyn6Vl
Ui8sRa0Z0OfBaPz5WyxLX9qZnO7twWyZELZ9YDn1JHWYKKZ5WPrnPrSFdXfbxvra//cEV18PI5Bn
urYVNn2THcZfYX1sxzdsSHodoNeBlNYG7/fagp+PQZGoOHCinHz6ANXoGRmXIN3iSVpbelo6Fzrr
P0yuwvFVOkPgmLnNSKiadF22a83eLSBDic63p2xtWS4NCSdYpUttZ5QmJ5j8VFvNLp+2Gmu2LAhT
Nk4kIoYCC47xQDNKar5hJ16MQHxx+7WMZrPK91vrp6x+0arHut/wq2USxDDm0oRwbKkRLEMUo9ge
xbHPyGpVzlPDed9J33hl7qru1xsWReFZAUZfWzjoXnvZTO2iRzmGjd9/MRZSo3wDr7kWlxG+0kkD
VZZzJUTg9K0UZU5WnHMYaQoDTPN36Mz3nfMjB516ezCrk0dNF3kmePsUsYN9GBQ7iQ0elKr1CLrf
QAPje3DSvqvqW1z5wtDiiBeHmBbF5RCrGLJrl/ho3Gq1Xh2ICbnYAiJQYJx9/X2qM9WMUE12VrRi
72vBLkWHLv8xWQMiGHdS+Pn2vK3uG0h9oFkB6wHkQzBn2IlS5A75Hep9wYuVbjjZqg9cfF9wsiQz
NXStlniSypW0I0QanWNSvS+Tw+2BrJ3KQPn+byDCWaZ3gwaxLQMposktgg+ylMPcsZG53zKyLN7F
4quR7Uh0D2bneqpfemSg08nYKcrWg2k5rK5OAnRvln5PsrBX8bFayEqlZeTup/iYUGYtfslzBqN3
4YZwejVGfpgS/y2XzoVRYaVCyP1rtV8yy845nLL9FOxLlC4Mrdm/YaVoIYGKxKL/XoSv1Y7T+/3i
4a3ybDQUBU9Rt7FJl996NYGwxpPjW3o6xRzyqLdFW8pKds4pDPjOU121bpS9t+1Pt4eyunsu7Aj+
QAMAkVIxZWc0778kWzx+61+HccFYkH5XtAFojfudHXR8vVKeRn36JNnTRrJ91aHBpv6vCWHRh8ia
lSpsef9/VcOPRvsUmxtLsWVB2JdyP1UGzHI8agMvM85992RvdZivm2AUgK4AeYo4lM6KI72Q+uzc
Oz/k+PPQn6L2y1sW+j8Ty1JdbPx0yApfUobsPCgPSfYdVZjb31/b8fQ7IX2Gbt6iFfT6+1IoIzYQ
ELdOrXxvNoML3dHeUT5Pxr/F8BJWz0b3llffpUnhbUEKWWpjoPfnKKielKrew423H23loR7jl9uj
W1ugpemZniCVbKaY7Q0Kpe0tayY4o/9+qr5rUFhQ87xtZG23AHtHjhl0JAenEAHaWjOZTcEULhwb
cmneIx62FWWs2qAqBhxuUQ0TeVDMoOuS1K/Sc+Kq82kTbbf2eR046ULrTQ+oeO63GfDtlmr92XA+
Gd17dWOzr30eQrWlPZA2KQKy107WZ3bfdzn7pFmIM91kq26w9X3hMJHGMo3TgNPQSI8QJgMX+rsV
hiQcyREKrQ40bRag99e/nyhSaUJzaN/R5uBa9o+i31JEFe8N0YKwJ7R4HGylRM8qGe7k8tl0Xuqn
ZJMJX5wnrIDTI7RjEQDWi/n2UXImRxui9l01KO/VMjhOfvBJ0fJTmnzPgo92GJ/ThYmXvShJnw3t
G3AvRAHo7bo9n1cJx+WHLFwL/BjKSFf9ImnUFMpo2d07v3K8THa+tzntEAkC3m6XxCfUaRGj1u+y
ODhZlfxDC5PQNWaz28hAiIffn59BKVvjxbEixWc3TgWEh5+hBP0RjaxT3+jhvp2Gl7EMgS4llP1t
IwtdbUYb6PYc/EkGXYYKbAY4H2ibpXUQpmCxTSPQfNDUWle/m8Eqn/y+yx6sJn9XzzbsLZF/kkzp
M40J9rtyah782Pin1vrfelD/QtftBc6l3IWs9KNsR5kLLQDaw0pbH2vqswd/Gj6kpQJpi4IKVYQI
Zh1J9yFN+yHc/YU1P8Cj+Mx1trOQiU87IPb+mJ86s13+o3Xp2Xukj69wo9L6jdbbk9Er8b6LwJnb
QXSckWiIAFr2CaWnpgqOcizfOypXhdx9zFQr3ElW+iNQkKW9PWXX7kswQmQFhJbWqSuxMqfzZ82e
0/pdgxjUgxb8LcJh6ZiDqQ78NBTs8Fe+3uVNluRxNla5N8F+lrZ3dYqsfLbh+lc3EkZUisD0TNMQ
gijPayMp1dlF6jz3kvp3Vv7jD89+uREyXD3kBBPCOHhXoXFGVtUro+88gu5T52T7VKacQwaiogu3
MiCr9ih38jalNfQqhAiz2c5VKco9utzdlsYsvaEhKIOMpn9fhj+l+P7v3AAONwR2uaUW6l9qO8L4
Jn2SNLMPS28yXAiP9ta0VYsQHe2PBUoRNFDxsrvqQ5B8ezC1sCo8wz8G0u/B2vC0re8L9wks2Umb
j0Xh6VyF6vg72aJeXDOA0IoDGnJ5xTnChdsRXxWdLMWepe2gBEq3apBrXgzCACwAuwXchPzaiyN0
A6VFf8FDJ9Pv74E0V1t41i0TQlIKbG8uO8EYe8NQHexu8JSuonveOt12pjUzBh1stk6miKhUeCVE
CKfIVtElHixiDkz37Snb4jjcMiFs+bBz1NEJh8RL+7k82UXTnBI19g8Qbv019ICtcTkaYWtUfhqD
/J0Sj3U7W0MI/9b93H+4PWVirLLsDqJQUGBkuxQawl8vftXbFG56OfGa/BBrdzP8Mkh8/rhtZM2D
L40I61Jy/dsw6SceTEy/ZglFIl8ZNtZ+zQZSnmgCqSDp0CV6PRB1nJXcUOLUU0GGB8CFN76/svDc
KGheAdODhExE/dSSPDuOH5We1HyVxnZvFR9a6NX+eqJeGRHOkrEOwRmgPOk57aEqXHVL3ndlkl59
X5gk0Ff1YBsMwtTgUuk/JBDq3R7B6jRBz0Y3B7EYGeXXyxBlWZ9lgV14cNJN38rGTTZ8ad2AtVy4
PKGumm4trUwhyp8Lr+uJZabyASG3p8rPP94ex8o9yN3+n5llJi+e6kkPiRR0ibwBNdnt+9Ns0n9A
AXgKnnXlW7RV1VxdGA2sO12+9LCJYK+cq5FsHaMioN8hZu2qzVsGdGFBWHq/MOSqaeTCU3L7zkEZ
QIEbMyh3o3XW7Zi81tfbE7i6TjQvADlCq4XL9/UEQnIYB7JZFt6sxvBKzP9OQ1XtZn+LNXhxqMvI
mwOMCOI/O8LVEo1VURpVV3iWWlCxUXvzoDRTtcvHTnN7q5U+ZPOQbUC21gcH57tBXwAPDsHLjT5Z
GpPwjmFR/T51/kPQbYQVWyaEiyaqCqWUWkw4keSaD8GnuHzTXnVgQIbwhwZXkevEoOdFa2up8GLj
Q97/dqrnaEufa3V1LkwI10uZzZkEEXrpFcW8SwwvQjLCNH+FyS8eIbcdbs3Ukt6ExRbVyqs8Z+6b
ig7vZO51obNTi/SdnxUkv5QGdhLkWTNDf8NRR9zEg44WwAVd99rDtVySUS+xck8tFPSEI1q/QrdJ
tlhA1hzh0ox4J3BkK6HFuCT1V1wMrlb9NNS/rbGxiS5tCIdDNhdTVes2NqChbqCjNlIv6iu3RWDJ
nD/cXqiVkOOVMeFolQIooIKUATmsjV5/RrBy36vFAdnN24bWDlW6GW3OS6TuEGl7vUCympGDQ6fF
U3PjUYLvTwvDDRNriwPwVONhAa0BpPSvTViBOcVBhA8kTuFq0/tZ+tw5x78fxqUNYb5qZZB8rTdy
Lxv3Zf0GfCiLf/n9ZYwXV50xmTogWr7Ps8+l9XHv9L27KUG1tupLkzvRGU89KD9eW+npda5M8Jie
MqonSX9ft+Vey34WW+xGa4sOizzCYJzLsi0eao0fRXSKJ5nnSx8i496fN3b96jhohYQzlNwn5+br
cWjZ0DhRY2aePJ9a+ke6sKC38/Tr9pqvhR/mIiZMGpq3sfiS0cMxGK2SR6U057uwvOvmf7TqoQ/7
vaUFdLBuBZ5/alniNYobL43tkPRY4vIUGjwKtZkW3hgb86MlGfMulmqaYkdFOsU27Hpm37/4MtJI
pWpMBwiF40M/0CxXFzSfKpU57SZNq0GZSMUuUp3iwYdyZH97Wta2GzIUC+Urb7wr6D1KSMMwtQ5H
bv45UUt3Nr+q3Rvu9ksbwnlrdqUsKdR9PVn1pOp9vSiFbOkrri7vxTiEzTA7ExTYDidT45QPljp8
sLT5pVC1hyouaeIyUAOKk7/FnrDNL8clHCOZgoroYDN39dfMeq6zfV+9xQLwb95IOrlp8TCkYgAh
TuUQ8hXZrurvw/5HDr/EG1zgwogwjBElTGuaKM6g4bDTJTg/QH028ac3WCG6gx4FFrgrVglLUhaZ
WZMFKh6hbz3NqrVTeNLctrIWshB8wbW4ZBFlETYRl5XWDZNFjNcX+zn65BenzKmpbX0KtxAUy7SI
+/vS1HKsXRzyMfhwxeyI9caR0ubzX6sI4Fwc7dB8IJfg0Mb2+vNWbqRW4msFmZf0KbDVozIE91Jo
b5SBV0dBwwpTBa7hqvZk+RU5nn5mb+plTLOHdJZs+8ffLwoERcbygOXdIh69pWKqijQnhcfplUFU
FB5l+gpKtJ0Otw2tHGbk3Fh3Ks5kXsQGzroIch8cSOIl7c80PlTKMbF+3TaxRDjCqjs25RkSI9D9
XdFtOkUs0QcvJZ5Z/jv4d63p7BwJmar8PirDPbo+1bRxBqxcj68sCs+WJOExmOAE+NlSG3xXBaGb
zSY9o9PG5lmbPpsyMOUv5BmvThu0tzI5ShySfRJKa/Gxjio3szfiu9XhUNGByhvSeTbQa7/Wsiyc
rTokqxR8NbLyhFxF3ECWXwxvcAbeLvS6g6OkfLV4/sX+7Ooq74sOZ9ClL5Y5u4r9ta02ovzVGaMH
RObFjGqyeMcHqlkGgGVTLwc1Le218L08/L7tcGvztTz40W1fZCpEYiGzqCLbrvWUtImxs+E9lZVx
LyeESdPGNjVXzgLqbaSYwLXo1LeE6F6K236uuzr1HD1qzpXZ/VNlfl5ALBlnsetn0hnEGLKt0VHy
YjQ5pNQ4FgRAOz8spbt2VrKvliInB6edGxRkYpP36Zx/zfwpuhtmNfk3pWpwdBAkoo+o1h76PphO
9izVB6M0KFRAoH8Hcdvo+U2Zu/UwjKdE0uM9jtR7dRoP7/pBivYL5PNXkbbSo1kqEuTejeb8lMsO
pgWVauVe6zqV9s5q+LfV43qnldPwu57l6CXIjPhnUBTOXeFHyoOB+One7tL+RLftS9znYGyDObiL
JHM+yUWoH1tISHe9FM68fvvCVXw9uUuTKP/dafmiBRJXbmCayRFuIen0hmVnHwIzdpZ2QiGeaWI9
SSPIUL0WBgrJfR4lt4w3bKyu9yLzTY6XAF8VAu9iTi2tSrGRlc3hWc7rjR147bpLMzTpY9ABvIZF
FiTTrKRcb9iB/lT8ng3l0NbplyFUnqiCbhxd10OxIcJDN4Z6KwwftnBIGsXYRz2ktp5/gpxoU0jr
qiLPJxElRLhWB//NI0VYjqJAzCOlZOtlVCfdJlyY0aqZ6lHRH+ehfQiK8XGs5X8m335Kk/mkasVX
OU7u/9Ypll9hwWGC2g9kukJ+RE7yWs4gL/PAqXhjFN/JPQ9+o2jubKPb3bZ1HVC/tqW+Pj6NsfA1
I9ISr5vrI0ChvTnfJ3N7LOsPdm2/i7eO69UVJPMDAkNFQVNMAA5dbek8FJjh3j+WgfJE28Nf+ztD
IruEV+rUNUT+NCWpndYm0+glMkdF8LvJthjvVweBjhbvPcrYqpjA6kMUXdtBi70ZOkYo0/767rRl
GnOVRVUKKgCRWDKQarUweop+EAUjPO0clDiBRcKKP9W2tREYrm1eKtbkF7g6Kf8sV9/F9TmAf02c
yo+9GO2q+6xGyYgOgXHfW2O+D52q9G772/VVythIMPDSAWR9pfSY9JPvOEOMb6unxD5IPWmy420T
a6uziOGRKuEBYokMcGZXmXGBuqOnj4F1DCy1PHSqP2y8dpdTU4wQKTdAvAX5hHnVJJKqcG84yVKa
mz7FPVIlbp5s9bdd22CyiDPpEABdycP99eIUqQJBX5dTM83VAyp0RvXDnhemL+6jLTH1VVtQ9JHR
wvmoQ7221bS1CTtTmJDTzvpPJnnNncFrm1qa5vsn1AGsHzPqnxtH3ao7XFgVjh+HwEPxM9yhDce7
JYLYmVpHF6ytbXHOrlqyQdkTi0JwIKa3AAojoxYHiWcU3/KxcePhg2puwEhXbODSMLHprBduLlwf
w2hrUx06kRfxjpv7vZOre32rMrDi3q+MLH+/2LHBgsqIY4xk33W72sckPm7vn9VRUApmWQxGI4bu
8lTIadlVsVcO1b5t5S/llL5TYXi6bWZtHNDnQjNiUgu4YhM3FAUdilRlHJ/V5kWKPr7h82AVF7Ai
KVIRYmSrfUtQzed9KdmZd2qypRWyFizw+lwq5jq4tau4Z5yyZlbR+/Zg4ZqeUlX66ChGBh9bBidc
RfhujcWPGlWqd2Y/9Icc7jdkOWmNKvtY2cKirM6mATqPkh6Pb/GJkktTZQ+jHnmjKu37sX8XDv7L
7RldCRWgIl+oHEgjXteJpqFWqknC8VLts2mG+1TWT2HzVMXOXglVuhU2VnDND3mAg0WDVZG6uLCb
wtJM+9zKuJr8+kNm1M9OFd2hNPP19rBWbkAoG2ViKSodK9Uof5y6ttQir/ZrxMPkf8LCv3fm0Ys6
/dttU6sjgq0ZejoCWB5hr7eu3US5UUR25FnV3pJBQjwPW8oyq35wYWL5+8XpUC2xvlyySMjLFfsF
I7Yz43TL97esLAO9sFKPdSAHlcVBl9yp2rMx3N2eqK3vL2t28f2s7euisfn+bGV7TR7PRhFsBD5r
Jlh18GGgUtBCFV7BjaH1Pu9ejp/8kNX7eCPOWblOFXoJyOguYHhVLKEFWrNwd9rk2do71XxU7Y9O
9EUeH60titi1cSyiN4S8FFOvEq4kSeN2bJPQ62fp2KOLoWnpRtvVugkybrweyYGIF4JRJa2zPFO9
8FPhuNFGPmLr68Jap84UmUHE12E6LvKnZitbeK0UC7Z4aRf+35+/LNWFM9VlM6VGs/x8pdoXmbNL
GmUnoRBbpCMkC9LkZt34G3Hcd4E+vpTlVl507aIA+gStEjBB+OJFqCZnftpOXRV4QaK+N/pz2f7I
pQ6BqSGBAjTdxZpxylvloCnx0QyUj4nyhv16+QtEnhG4N/1Kz/kFjamf5cJ/gSjh7yM5oHDUl5be
D5ilhWUMTL0ahloNPNl5GiWoM73J2dhTK8cnJizoo8j1cVwvnnSxkKFtVlaqmYEXGccme5i1B8k/
3D541teKPiaCBk2m7COgb8wIiRN6aQJPypz8m2qhnwZ1bX8n2a30BJA9OOkGOaICVtvd4JCWCivd
ca0pkO4Trd5KrayOGPel+ru8AMSH5lAWai3D3uq1yjnNvkL8HBQbj80/a//6IWPDZEeKG1YujbhY
2B4FCrdExnnkcd7+omj5Mwz0XdL+bqvuCMH6Y5fXL1qidm7YIkh7e7pX9j7JYWIW22FwVyRRLb0W
iZbAPG730W78Mkfh7raB1Qm8MLDENBcuI9UT2ju+FXrl/KQkT1FJWfJv23o05g/6JqAZoOquwuVO
HnxFbkoCzbk6DK3iZtWn24NYnSVYghQZA1gSw4aky9sGmmAPuV5/l2ijDK9utoXK2bKy/P1iqtpY
1/JywAqCLK4OhqWr1I3lXokgmSokwEhGUjIX37PIlxWOVWcRSe6qQfJ2IuqP575+nOcwuZtKZXrv
oNK416xxK3O4EuVxyaOYwtOPvIBYnKr0OXYg6Y2oTHcP5tg+pPb8SR36l2DSNxxi1ecuTAk+54/g
XfMGU4DofLfvwvJZRXZuZ8swUr7BM6jn0cpE2e0KhDwbhQZxGFG/1Z3yj0m7EYatTRrsVxAJw0ZJ
tCLkBPwoCUqnmyNv0k5pMT7b2pOSdruq2RLX3TIkpAE0edbrwsZQnb74SNBKzQdaA+jZ2IJrrDk5
rV/IV5mWybtTON59pKHivJBCz09PtXo3bSSFVj9P8oQYifawK0r2CclrWHb4fOM8Dy9+9YYLkOIq
GA5S31QMBM+ibFQq8VSGXmcowd6ag/JlDIzhyazpN7ntWasXoWJQwSMVDURLzGWUU9nE5aiGHpRY
7Q62QHpnkqR+tvx2LBGZVdwwCk+juVDvdf3eiMtgVyay+VuDAG4jVbDE4uIVZQBJWoqWJKg0Ydxj
aJZD12YgFFOgiZQ52l2ozeVRsXN7b1l9hmJUlbpd7rxYijVunFpr+xmrhDRgDRb4zOuDkX6oHqkv
O/DM0X5UIFJIe38fpqfbE766Bej/p79yyR+JQWKYlXk493noyUX7046LEy3Iv5OKglvbbEzn6oBQ
cQPsJSvyFb9BwY1sDHYcekri9AdIz8r3nVHlD0M1bKlNLysjrtySxya64Nhn8V7PHWRAfTVFeFFo
duP7JgWkY6Ax0ZjTPhgV9V0dVJDX19W08WRZdV+VLqwlVKTD8A8j4sVt5sBQjyzMGALLgpgudFCw
Ntw2ndypLPctZcjU6tOdhZDgzkfQe6D64U9ovd9e1LWZBhhmLT0iICPEzus4LOxyLlN0/yo0VrTQ
Db5VWy/+Nce5sCF2IZV+DS+djY2xOxVDj/J56cLvqG3ylK0dbgBU5AUgaBuqSIuk0n6kJLlKiTq5
sxAjzD7enqzVgTiIgiDYx5SJSnSkmCdo6eLMS8P+1FRfKYu6SvtZbd9wPy8tbeBuFE44QzhNAjWR
pt6fMk8LZ9en9At4WwI99Pej4ZHCCQp5KHlIIWgztCAPnKTPvHo6ztDi2/co6ulbHfFrc3ZpRQja
4rGoc00bMm+oJ7c2EGofv8ewEefSrzcMh1wJoGCkjxD5fL2Re1nP8yyQUy/W9la9ax3XL75P7VvO
WjImyzuSDNlV2sQHAVGbVZN6nYKWhVNnz3Aq/9MZycarZ21jYgMtJRK4PNuEcymORg1C8g5Ex9zw
mtMChPqc4jRnzcvteVs9iC4tCd4GXKKvHWVMPQURImTUXciWnwbJcZPUuI8iE+0b+Yji+cfZNNwy
jV70QtnYWGsbd0lvsrUoidLE/3rtgiZuFCmdU8+y239kwzyjxXbcGObizuJBT8FD/YPIWzSQX9tQ
SmPMpyjPPKcyPunVvE/maD9UDC8pdlw2AON1ZFWG8UkDBpSMzkNWxPdjo+5v/5DVheVtQdmXFoXr
XEs8q5kT1ZlXqFWLPEG1nzs7RFXlDfUkCthABRbgHhGSEEkmWYJ8TcdpNYxJ/Ck3IjrAFQmtKUhj
/I2zZHUBQb2CElxCA/EWTeY6aM2WyVWak/Pcpm+IWikz/t/nBRfNfMs3upEbpFdMd0D+r/tye1GW
3XTlHKZMIn+hoL3SBq7jzuxzNci8oJx/WeWDY+6kLH/QZuMwNO3htrFVD4DKnBgZnMgVekJxgnZU
HKCOFvqSeurKzfvU2qLuu1ZF+PP1P2QYQNmvuvBbp7A4DZvca3Q1c51ifm/49smO4qMOi4IeJYfS
ndyu3OvqXp2ld0WovPeL8A5Vgi26qrXZpYymIqwG+PIqAZH5/hDkCh37Nu36zqR8qwr0ayYeC4ex
sv7t0J96wxRTkLH+oEkBFAl3WywPfeJTzPAm6WkBFTnRV139fnsZ1242gz0M7NEElyAeKKU5B20/
EvNr9klNDkp4VJ2T1r8ha7lkZB3iYHQWzeVXXISJVuBIYVrpmUcB8VS12WmQlec5jTZOpbUwGA0y
lfTQEpBa6mszka8QajtO5mXKNwd9aD/4LSOcEVpfOzNzO2V6w4FxaU9YIF3r41C1bQ6MdJca//4P
aVe25DiOa79IERK1v0p22rmWXFlb14uiVm2kdlHL19/Dinu7bZphRtadme6XjBFMEgRA4OCAgIbr
9umoLJLIqGOgX4DiqqwBDcf969xK+On7Int0316cEZxbSEcCACPoeC73i4EqB8+JoELcPIMWu4/a
bov/YgX/iZBT4si1b1UWAOFbg3/rfl06+kLyTDs9RbgB2fQhWkJrHQoAMEZSoDHN49qbPWAiboFB
Z2u6FEejMFjsOnw+LlVaHTjLrftupClgPoVzV08r1eGVVCYRaXOUbpFKhq2SfkTGu4mOHke0Y2wx
gD1fqm051lTHm6pSCkRUILIByhwFKUnrfMyHtjYmOuDSNF6RD5h1WQmdBPH3s+u6gqIrR3M/PSH+
xIyt0dWEMervg/MCqXDgbUzp+246BLnfGPS0Bc90Ny2al4cqj4GCtuhTRo3elQtp1G54ObSIbrnz
FJRj5PluzIF0gW/IjaewJLFraVakMqPnIiUDlyHULpoQYN8RoUnQLDHr7wmqeLaOPvUPwuBK088W
JynZ5oyA87ERz8PCP9Z9dawdbz+x8m4q3IcZTCwR9bOHABwGoTF+rmtvVwfGhyktNU9/5RkCQ41A
Fi4RvvlSR/zMBy3QjNDeWYaPIZ0fgEQ/vt12oJUC5SEEfviPJMLtDK9pGWCiaP3KPwQpSx8Dny+f
bktROQ0wAYiwCT376EC6XAhvgJlZg606Ld6yy7OPTons63PjPo3g8feN97elia/Jx4eACdkgAjyL
Lb9XQaucDQsDag7jJ1jU8vDIKOazVhRj7OzHkHLdA1lVl0U64T+J0mULjQH18xLotrUcnnnL8rg2
+4cVk4GiBaONFnAqGRgYufY8i0Bc1UX+OO9uL1qlK+c/QRjOM3tC2LptxcZA4oFJi/YuZ5pnpvr7
iEQt1D0wikZ6FbncBueQ1cGPZe8J/bEZrcYPqyw7+lT+FUAuF+CO1WiUPU6tYGsKiHB9P5n0h+3o
WB1UZgRdh4AHYugGWEOl1w5dUB3KDeD0MvT4gYRsem9hcqRd0W9O4WoORbkmAHFAwIsrfPU2D+rc
B2sP9ALJm2d/dT4UDtv5dv3z9tkrFf5MjPTqqZZgZWAshGf20ijHMM8MA8y6zNhXVY2Z9He3pekW
JUU0llkbi+tgUa1n7fIxj1oMGyy8r/8fKa4pHdMEC8toA302+GOAB2n/rvHfjnGEvv3f6YDG4VLj
0IrzvyL8/kjmw/ATz5/bi1DavTMJkk63PetHX1giak9PS279wwBz7JmLvrL0nZ/NrwPRtfGr1Rsw
XkAL8ESVMyQYotsGZbhUpz7EwRyq5i73ouEvgOmoogEwDogtCNzk+Ah1ltkIOmDfQ+NLlQTN59v7
plwEOjyQpROj1+WTSQd3Cpu8rU68JcicgpEqM93jMqH5pq817yadLOmMlnoMmLcOMGx2TJajM0ez
u+82TaFCeUXPViT52S4PAD1lWJGfhiWmrC27sXee+BbcY7j8I1833btJuSyktgXlGWawy9BxFowY
A9yj0SvnD1Q0zKxx7xtIqv6NXxCc76IZExyUkt/J7Gb0SMfoKVjureKoGyukNDboXhGNi7ZgSr28
o37loY0lx/OpD7+Zxnu7/cHLT3+hbD7eYPgvAaGpdDRp2w4TLbCCkcWbe1/SiLMjWu5vS1H6z1BA
BdBrIWrclwtpMpvyTJzHyLJfrDH3jeH+uC1CeeQhGtZQ54bHkVlNjbQIi8oH/VW1xo0bZ1vkobSp
ey8rbBpyr6A+MBFdoTYsLQT4/dQ0EOsK/rZ7rJZEGHXdR93svh+W4NmvjU9riQkjt9emeG9cSBVr
PwtvGgDPPD8D5h2YpRc0wz3AeMSOO70O9fabLMY3o53umlzXGqFQP0wdACDRQ9SD/I202Lp1Z04D
dGkFwWPfVtGQPXqAut1em1KIeEYBvIuiqUz8lAHr7LIAD+vOPmzbixG+FMXhtgiF9uHVLjDw0D68
1yQdb8eJ1m3vwRFhEnnM17cr98XnpVsa1HVbkRSf3wqwYz10b+dXRK0aTT1IBAV4RZjCup6d/sjz
ldYO8NMjGtjWuNYEAqrdOf+8FD9N7WAMmE5enjK2p+VHsG5oTlhxMx1k2P/wKwIhRiQ1QjN8SsIS
4Ba80/F0zcCvkx9XEL0unY5PQCkKWH6RyvIw90U66YItbUd84E98J4+6OtsN5Le5ZNFCdMNJVYYA
QJo/dHs4fbkinFZlb9b5VADCgUZ56h3NEfxOa4jaYGvsSVkcynn4dFuPVVcFNxtLQ/Xnuv6zUZuj
Pg+EGilpsoTkcR4wP3bVOU+VQrigkALEwoOpk12CRZo2cIoSoO3ulG0v9tuvC5qj0a6MDCpxkXa8
VGe+FaStJ7KcSH8X/FPoygaq5+jF96WQhgVz53cGcP+Ge1+57l3rvCwkHvogstgDDz9k/ZeNFbHt
7G6fjiLIQRsMsuiAeCINLecrWB1iokllz+iIpJE7/6D2IzPu5/rYZpqgTaF7KPIg4yMykYLo53IH
fcbt2syyGTQjJ2N6XMsqarevpE+69bPZdJrzUmgdpAFmIphRcWDSi8dmtFi5YfMTC/NnA4MNhtr9
WIx8f3v7FFoHnQbsGG9TQQghHduC8QauwUcOI82jNf8U/kWf0oUAyTaE4UjWjk9oTW+iqblzdCy1
in26+L5Y4JmZHtCajWQwvh+w75mxW8y9n/28vUeKg78QIX7CmYgyDViGiediCR/Mudi1dISpefFM
ug/qx7bWEbAqVPpCnhR3jOmYz663cDx0/GglyPwhUscvuKvGpA8090elAHiGAv2I2grctPTmLcJp
pqD846eyf3UPFv/w9r07/7x0aabJdFLm4/MrWPurQznuwullcOMhP3Rvp34EhBgVUkSIonFZfoZm
ocuGoGv4yZ5frJHtuu1TRnSFD4WvCwSSDUENyPeu4GyEgTbL6cl0Sr0db0AF5LiRKFmvwduZZYFR
BC8nQg9RJJQtgIGRUMRss+mU56Bpd35sGr+mOvmz78sn39YGR4svnU5jMli7qtEolupinn9eOvnZ
blmVjfj5NoAa5eO2PAyd5h2oOAu07gCdRiwPVSKZmmEYFnP0MzqewFMB30LtY7O9MB1CTMFRhvlf
QD8Dk4paGuDwl/d/rSizLEbGU+BwNL5iJk/3pU6/p+TTTD9WffQpPyLR6if5LyOIc+8O/TFudrx9
j66XindcGGJAiIOsLziTLn9DO4Q5qvL5eHLwG6hzX+b7bfzWNG+OSjFFwESsg+IhSDVkWAZ+Q0ON
LBxwXf2oa5Bj0zVKX2vdpQRJLRbSNmEnJOQt5jVG7Vv5/ZEaQoFYtI0BX4JHqeQ3jdrvGrMkw6n4
1Bi/lubb7XO41mp8HnvzRxeugwDS0Z63ZjkiGDw6RdxQPePz1Q7h0QnsDYAqojZy1dXBy3EFoKQz
Eu8Q8iJiPNe8DJQCQjwwwckjeuMlf9ammQkG0SpN6FOTgQ1G8/mrLRK//+zzkqp2Xc1W7uLzGd2h
STkqjZ+ZrvFdtwTpcTagKFaNaZkm6WRHrphhTTTxl0oC+gJw6ZF0BBRdkhDaQwbqzinELM5vabBn
GOXxRk3CNp0LEFHHWVThoZeDkXAMk7RvzLt+yJooROvwU4u6nCZyVZ2IgOwT9IoLEJF052rbWMoO
ZcvEsZ4ts4k74BrmN4P3sR5fwKCA9UBeTh7ICPB+7mRdaySFP+X7yeLNI62N+vD2XUN6FgybaLGH
mkm2mLOqmmbUtk7BtJzQT/boz/bBGuju7WICcGKZPkjMQMMliSlCpNHngqQJkoFJyOcXgHaisHY1
SnZl1bFnECCaT0SZ8uomktY3mG2kib30iCXn2B2LF3AFxVtZaxzIVVAJUaAURCe4BSQjDOOlutGe
OimvwuxU17X5SkP6u+HM3nWYzBYFuYcWhDTUUQir7tC5TMkW25u1spnn+QnMoT/s4cftM1J+/Y8t
Rvc50FvS1525W73O6rNTuS7BPuS+t9tAbbe/LUV1RCGwDJ5gRwdKTNKE0CrWavTd7BSS38P6bW2/
tubXpf7+ZilIoYLTBxfUAiWfJAWDGKdyDCg6+TAl0UrjcUQTmdvsxlKXqxHnfFGoFrnFM0liV8/M
zlRs1WKileo05OkTuslOnKxl5HI01brFXUn8V9aSn3+xOlTh0cALth/ghi9lzkXpERDXZKeVZHGB
ZDemUpnrc+EXmvt0DRcWqzuTJGl5G2zWQHo/O41LhUa40BPtwV67HxzDfS0MMkfD2pZxYdXgmTXd
9rFptzyitLP3yMf3OhuvUB4sF63qopEdN0E61rCsapabQ3ZqQpBa1O/BqhvZzj92+Pv2BisMPBrN
gGRH5y0oWmRnZY0rsRZ3zE6Wl2axXTDrQMIpi+u2GO9uixK36kp/zkRJOzxS0LDxds1O28oTY13r
GAxpZUTQq0f7Ld5YGG3bvAPgQYP+USpugDAfry8w78tXhJXtSmbHMJLKZVm0Fe1v5NBFcvMdeHU+
mev0NQD+/e1OWrT4mCjdE9SD5aaNpStrNjsteqbt7sDmFjRC3S712duNDMQgPYf3BSZmyzC3trGZ
03l5dqKgRYm3dbBeqtXq9lO3rnHFikDjRVWHKMqcqDCAqQ2QlcsL2Vhgb/A2GDXQhA4PDI9QdM6v
zQufno1lX3b72gLPadctOpiTSlHhgDAhC5A+5NUlm12DQ5Xk1MpOdp0e8rWoos7b9o6TaTZULQc5
gD9iMJrlcoFpUM0IomFxiHuH4k0/fR91S1HdbQGR/z8R4u9nhhRRGupuVZafuh6zGLIfg/8cuk9V
+OH2fVN4OezXf2Ik2zkiB4HRhAaOKjeGaMGQPV7pYJbK3RJQInEiAGVJ8SENzNnmAVr0xmDcbz7G
x7l7Nr252xbXCB7uXynkcsO6jk7TCnz5yW76NQEqn97XARDmt/dLtxZJtYfU2lqwpGEt6B+KVtvc
8wZP5hG1gtuClAcDLIdg+UepW07POODlRPJUnP8SnmYTubN80Jg81VrQ4A8sHugLMIlLWkuHwuo2
oGk9CVqQjltDzfb5vL7zF2LGb18MoMKoqIu1IN98eTae3wY5xgngSZjlr8zxkjUjGpujXAy4CgSr
IJpQ5cXkE+yNMTZpwvo13A3O+nO21+wRZIM62JjqZuJxgPGUNl5vVzCESpB1kDZPk2GgXWyT3j00
VhYjFm1jjwaBxiOqFoZIAsB0wK3h6KVT6hfKMYERxrtf7kbWYc7IkaM2cPuAdEKENp5Zm80xRnvt
hIdA65P3UvXPFf+LdaDzCPxujqgQyU7IXprKW60CNjPde9/S6s799fY1nAuQQocVLy10YmbZaUIf
ZMzSods7i7dE7lQH+/+fKMnP+KtRuWmDtZgwlj4F68gvs7n/Cxm4l4DvE0EMK47s7EjYXLuk6RCQ
5PDW9JEMp+Ev0hwi3vlXhORjWm67aIj3QCkcmnE5Id+UaTBCqrtyLkFyL17WWyRbsIitultmKy62
dl+ndWwvGnOpCjnOBUmHvwXbRkiHwweDUFM9tPwlpA+DHTlBVFD87y8MGmZw/sHrI2MXSjtX2wGK
zwbWxaKmq3flossQqMw/KDLxkhY27aoLnKRGv3Vo7k9Y89Nqf+iqwar7Lgano56B/NNVRDhPLnfg
hpEZaI1dupEXOn5sCl0flth0OZgHmxra8P5MnpZxNRNOfCyKGjF13TIepdT0DplvD/G6GgP0IV8P
tOAzGkjmgL0VaI5wAPgT2EzEoegklsymW5l0tDxqJE6FZ4PVRG6pUTnlHoqh5AAEoRdGDjarEp5u
7isjaX3MTVkaM32gZWMf2ZBSje1UXSMxkUmMUUNULY999cairXm7GYm7uLvZ/OIgoVJU/+D+avyA
Uu3AjQFHg6cCSJYvjc4wNlvQlVA7O9/7fJfr0MO670v3ZuBb3rNsNJIwe/LRcdp9vG00dd+X7I3d
uogBfHFtZsz7KcGc/89tAZZSp892SDI0fTqE4yAkFAFGZ0RWEZWfjB/2yfhh/fmHGzvDifrfNjoM
iyi1j+nr7V+gVLuQAKkmXqlX8xWMIljtIuUw2tM+p/GCkXe1Rt0UIpD8DIBGQPoQVKlSwE42awEF
F8ZcrCBxN7Y1xlDjd8388/ZCxFlI1uFCihSwz2DhMVfH8NHwbH9iIbtrliwpQtQ8Mjb/copZo9tK
eYg7gLnEMA/o96VudybIUXqvCZIUI3PDqTmChTqqBe3P0tv3ZESl9fYCFcqIBzBmUPloDEZWWVJG
1zfsOs/7IPHL+dsasp25dp9vi1CdFAAjwPEhsAaiT7Jy2eCAB3Nr/GTc0CD3ilFd7qhBrau2DZ5I
BNUAplyhr4Z03tayLsPEM5oyqqn1YuSgh5oc9tn1U46Ek2548p9qo6wZ5yLFxp6FPgOxO4xEKcJk
nuaDQYdD5jb7nAUvM0CYVo7OkzI45OX4aeLDO3Nb9nNL33tr/lQSeu/m/T1YeDQO/5qITYzbtlGV
xxApUGTJ2jMs+WZjtBE85py9tkZxmlm1Lzl7GNNtt/D2l4WxBUCnzRhAoRtDo7A56NpD3IymTgTP
sqdZICoFwiJMbHQKHhwvHeOR0PaQ9xnYs1nXPLV5+R1EorqpRNewK7FqfBmNnpDuyY6npFUQeKkR
JlY9OU8bkpjHZWDmc9EZ7hPv3PLQLFX+NPVL+56Be38/Aul2j0azX7f1/LpILn4IeE2ghwASwQde
qsTi+cVY9Kj6eQVGcPTV4ETZ1s5PVblax8Kv+FfWYYS0N6fTu37I+6e6B/NtjfF/H9KBNLusKes4
bZfuYOEYlyjvje4ZnIvVl9s/VHlUZ79TupCT1YLwo0jDBOiOHCPO2jVqEGJ/HFeQw7Wjlx/mwXR3
Yd7ozkplCs53SLo0VjcjYzAVaTKu9i7IHyhYfAxd+VsRiFwcg/gRZzdzAW+xRxcIYTTyyT4P7hoe
b77m1aAynIAHeAIogDBOzn1UvjsZc56FSW87dyHv75ZClxJV79a/ImR0ygzgS43YN0jmrfrEAPC2
APWdZ20IrJLjAWiHGg96V8Bnc7lh9RwYnjfmYcKz96D6iFAQu8umX7eVTrVfsP8glwY6VnTJXAop
yeTQzYK9rEsUADDvfAnf35agOvdzCZJyedtgkrSChGY7tsGx876zH7at8Zequ4NhfbjgyHr5VxhS
P6xrt6dhAA5UH0M9AOAIv1rTT3CG7HFfYr/Y316U8myQKnLFfBRBcSltW+ikaTmbYUIxmmUPPusW
wU6Ptko0HOjchzgC2aUBD/+vLMl+MWSnWoy8DJPFCX65efgEmr5nJ1yfG9YCbeOe5qH45qUkmhvz
OLjhbuUkWXyiieyU5whWHeAxMRUB+aTLJfN8MNZhXaEpmJ7TRw613R9Vv6LJua3Yjw0zujVZDJ1A
KQYqy97ZQneD4nzcbBo1zrfCjLrj7YP8E+Zc7S5owlFu8AQ7lYQyrLNirEpMzUqGyZ/v0cXxaWuJ
FaOhnz7zijZ7c6jWXd957kcvpfY9xQBfMPShlZ+jUyEpcl5jUF3Aj/nGpoPTdv3dYE88dutwjkMg
QO/mKk93De/IE5xLE6H+kGsWoYqzBOgPI10FMZocLZajsY795qdJZZcH2zu67tE1u32P3gzKd7c3
THUq57LETTwz49ZcdOgQCIGhafz2fWDR9DitWf4zyJsxbnn3ZooceG8fSWZ0faMMdTWOw2g42BMI
S5NlvrO+ttVbKXLE5wVzAtoDwHwix0eu0dK6GQDXCapHL7Gq5PZuqcq+BJA1TKhE9IJKvWQogmGx
0AHtpIlRZOur14zV0+pjuviM0Cm2+/wb31Lv2VhdPwn8Ovi+GqaZRcy0+AkM+TqyVJW1B5ko+NFQ
zwMGTVL2MUvrrRNpezvfmW5cGRrlUJlhBPvoUANnLqCokjfZgqYc3S5H4tFovnbp/Klu6/3YYIIy
ph5FPWt/F6kOZq+Uidqyh74+EcRIbzOfk3psRyjkbDzl/W5yPrcdiw2Od+G3znzzeGOhL6LNA9E8
KNPk922LKkfmg1cpsbdkIz9KJArQq6TZRuUxnQmRLL7ZeEYxuEGamGDKa3IW6XL2KgEBgEqYB4xE
HpAdl5e4LufRngrEYuvesu8DHfW07vPi72c2YrImzIyscKnyxf4dFP47VNR2ty+WygGfr0D8/UwE
KMnLlGUQsVrvQvchmw/OpLm7ulVIDs8Pq3xrLWzS8GLy1z7XfF63Asm9ZZNdlL6fwbCZ5kM2pF+3
2nzxzUCTzNSJkex1ntaDu2YQU9SH1N6lU7zophkpRcCioEKD8V9XGeFwqO06436YrMEuMI48QA1N
Ewsoz+JMhLSKGj2V4zBARI5XkA2UjCZ+VHk1lJbgYEIb7EdyPMcqr1wWzmFEzEOaIft/129fO6rB
MCulgIwK3ZNiEp1MUIkxjGHtmx2cwRTn70D0PbyyURcuCo8iBzTAUv4rRLKHE2whhgC0adLX9Uvu
tFGHoaN8WV4RO49RFyDGnzb2a9qWXTYNMW2t97evpioaOfsBspNZRCJ17PEDWI2kT9Y9LrX7NNf2
K82WHXp1/6KujmK3hwABnH1Yt2QKympYKlDUhslYYKjmAUxItqFRD6X6gW4Wc3zBPwPkxqW1qUK0
bzQZnuZ97t9RsLSs3qARoXJjgYM3DAi2BIxIChQ2TAlfWrzQkr7wKDISpf0RdV1yZ/qj9ZBNoABH
trDc8Q7tt7fPSyjElcKAVQD0COD/RF71cnE29UuWB7BzNS+/oOp2ckAF2i7oHquafbgyEhv+FtWD
js9HeRs8MdAPJIsYuicFI8Nob7Y/bajsVys/UsNGmIC4GtTThhkjWd7f3V6nUh4a8QSXJWbvyUyn
1ohYrCyQhivsD1nxOw9faPahbz/elqLS/tAW5XZECOgLl66fj3CV0pkECVBvewuhz9y8m5uPZYeE
v6UJXjWy5EwER/q9NEobaenpO80+ziRqkSkCS+zc/XN7VaoLcLYqWTtJZs6YdQVJnOysIO41Rkv3
eXKpgtXce8aIZ31SBt/m7subO0wRtIEkDY87eChEiJL3MCqKLGXqIWNTRVkV8TfPvpS+L505Hw17
Iwa+b9VfUpAsFaWu+KVysf+tAOmgyw3KrCCb5zYIEq95sb2Dm+7N9P72ESsTtucyJDvQL76Nd6TI
oZjZfVNZO1KMD3g2fRwa430Qzo+Ww95bFfd2zUi+mLWOSkHskmyHzuVLStAPNsqu8JwJH9uIBh/Z
dgh7P+L8pe3yKJ9P8/rz9pL/uPUrkcjIoycP6WFkwC63NYU1KMaaBolhdgU/tD1a57JmK95Pfer8
DPHsfGeVHMnhtkjz59Fft8PQp+Uzyaspytr8C1/nCsNb7e6dhzz2nrfl9o7lKWi9aP65wcC4g9F4
PTI18/L2WAI1VhcM7Bj4DI8h6TQLJsdbUwfPxhkJL/ayb/AvX4e/U1xMFI5Fh4ZoYL7Kq5lraVs8
t/xkjs3sS0A1BSKFWiMrj1okyE0BYpWBPVvvrSBmQbWwzdpXtyi+ra45RIPJjrcPWrEMArL4f89Z
/P3stdAPDTrytjJI3OlhxujtVONalIYYreui+RKAfxnlzLuw7zI/E9/v7lCbPMypHW3NwcFUA5Bc
aUIF5WrOpElHjyc0IB68CpKKPWBGMVit/mK3wI4BfnP0iF6xGeaN3Vmc1kHShfZ92g8fwXb247YI
lS/Gw/NfEeLvZwcykLXvMWYuSJy0jUBshsRW7KSP4/LhthyFgoH9GAoMIAm4C+TSWzaVTY4JCJBj
+GVMPdc49GW97NvQoBr7qdQBNBJgkgQUAO0sl0sqbbgBFI6ChLTDczuxOyRDHjjN328rvefLmzmn
hM8B5zJiNsyoxNjBS3GZYdg0B102Mr33fXnUPiPE///KNCI9AJoUVPNhYy6/7xq96RZjj3h0Wqtf
K8q1ceOzkEaLORsHawzJw4YyyAaAMRSwQ7frsa6AM4m6Eqy3+dAaEUh+TE3EozxP4HTRZurip7nS
RaZGM3jcQ0V5I84dBpbcee2u1zEmKu9X6IsWOJhYcPxfLt3wsxLM6jRM/GCKXsZ2evv9ggcXIBmk
rdA0K4ULzBl5Z/YIpsyvJTA/Ot4BlSMHzRWYsmFXwR8twz7bpiaDtYVwDdbyzi3znzZ49jxa7oLC
+JBTAJt9NuyJz993tf3UbDpiBVXBG9AtTDtBWYn46Ee/3EDCq6VrGw/wDC+IfPvZpmU8jK+gVgfs
md91Lsa81H5s+qfbt11hVS7kShHERpasNShGaTf++j1s1i+tFRwXB9RPo13qelWVwlA3wNQhMXNC
fuai92FpVh8YlNEZvfu8XPtoy7d05/jzp3ApPY15IcKqSxcSaD4TXI1iksbVOLesI5M/+QymDN3W
H1w3z95RMlnvfWZbv4stBH8ByP0+j51t7baGkD7CPMDiGUVxbDsfrP6+nYrgOSjseVcWfnbf5eYU
t8YwR23vTHHWmUs09pUf50M/P+XuZp0Wp8/A/zUOsR+m4ZeuxtMXuWkKF13oxjkqrraNvUTq2EeC
+oojIbS3jHkjvFrBd9PQ4dfvK//t7gAy0EEO6LpijnODGCHtMFsoCSY/zsLljnXv3CHQ3G+FJ4AU
1JRE6z8YmiT17810mrsO0Ya99dGcO8c0c17Q0HmXV4URWb6hiW6UF1506AHvj/THVUfwFhTOgDnO
ovppfOWF/eoV7eNSsdO6kSGiLIc/SiOzN/ZF6byn4ZsZoxA5n8uXApKqTiuzwOShZBmnB15lj6Or
47xS3Ta0HyLUBZbIv5o0MGfj1lvQ8iQdavJghKR/XZoJ1O5eFdzb+eJo9lThA0Rwgpq46E69gpwX
hHPHypFUsswXFzDQMtOVrHUSpE2jLXeMDj4+sZc74u11nlL5eaBukO9wMF1Q9pT5sixhnTdADwA+
a6xT9Pu2rf2DDJDtEUo8KLuAVjG8ApmvhtE3c7AAaVUfvOxh+u3XeCHuiyDq1/38PV33bRNTf2f8
c1uw8I6yXMx/EFwHsBKYayk5l2AjY9PhmUjNF5Z+IphKgrmdXdNEa/Nl3r5POtUTB3ElEPMFBc+G
aly1ETbmwhBz1CW7Q8nhiRjsoWHBEtn9iv6dKnX3BnBVt5epOj8AAP+VKv5+FiGHfZ2zAYQXycKs
D2ydvkwtise3ZSi30gUtJmqTignZdeqUBUOnSuJsU1ylc1SwMjK2f9h4mpz301Du1kUT+KusPAGB
ByZaoJf4qjdp9gvud7kLC1w/OtXB6+8p3d9elUaEnBXrxmFGo7AZJFlZfg8n67U3wy3KU19TwFGZ
eUQ3qB3jgmGum/j72Qm5rHDaCujuZC7aH7bb3te8ymPf9n5ZJeB0aeuYh9srU2qimBOK10UoKp6X
ElskMUiwceT7/HRBX/m47sI0KPZ2XrLYHEdznyHw2q1O2mn2VLVWVFeROsWwPqiL5NJS2qUrWRyM
V9zuexIvOUatHfrq3n/zyBq4ErSaI3WK9V13SG18NFPe9vmJBPFsPzru2/FhCDAEVRqmtIdXpGx1
4A49XTEz2mkeDboLdYPhFH4KNHmYlAACJpFSkjYKZAw2pjJkfsL5csDQ+Wix3H29oOv7rQxDgllA
zKUFEyz46v/MsTnTPvHYtDo+e0naZlFjlffmst0DaEl1lVaFIUKTAsIltKsBvyrTDBRu55iNObrJ
VHpRO0bhqmv8V1xYlA0xNR04D4RM8hTIHhDdeSuJmzjunHR29WE2+g8jfTODEHYMFhUlHIzLuk5r
LE41jRsoL5JyfhSobfZ2iy0CE5BlYD6hhX9f3s6is5iYDusm3N5V66EZX998+y++b19+v8yqlrgb
vm/O++YrG6r90Jf7IOhBaj5FwaB5aqvOHWTWwMQAhQ5Fk8SNxKs2cGc7iYOKKN72Glt2PWgJx4Fa
GvpsgNkzr5oTjQ3wtTabnQSjRcyXJd3Cf4KaDtHodPwha2Bi/Nnrn4IaTwKb1SaKvlZ4aJCdPQRT
AI/f2/WhC73lKZy1RHcqlUQmB805aAMSRCGXew1QX2du/ugk2Ry8Ikw7ulnT7Hwj1fGsKAwrys2i
hxYmSYxMuBTEqFm2qVc7iV1hwiOYdlw0hvZ4AlnFwSfl7rYKqawTOptwlVFwA4xPsk4bDdeWrcxJ
iJGQvt7ZIF8NnI8b+QtVdVFvAVwLBUXU1S9XFQT14GR55yYkfM19FhHzeTM/Vs5TYzxOuoBQdVZI
BkFXMXz6uke8zavG60LqJm4289gQPAhuMWFAXef/RTMy8mH/iZKueJCC8g0s/DAhy6vTvg89XUSm
VAeQ6v2pAl/HFEj28WDucelmGqAHNViLHW3N9b70rXLPues/ia4QzVVUCg3FSxVTGeC0JB30GJ0C
jE2E/TXJLqXZvkIY7wRPY/0+L3/c1kBFCIN8JQJ3MFbAqThCQ8/clovkaF0NgZvUpP7t5G1c+/U9
761PTjB+W+f6Q9qBieW2TJWC4F0M+kVMV4Z0SRsNAgR9yKCNYMSOO5ZY5Gj7teZqqcwlmjswxY8I
5moZhVCnrM7mznXAhvrSghzNazUOX7kKB7yrQHYgAJPt8YQ2IXvJfCdpyc5s7joSFbpZFor3AOp5
/4mQrF5pFb2/oV6fTJhnsjIjMgp/x4ff3H/hNZCK2SFcvtw+GyIql9LrCvkehGKizxOpH/GbzhSi
LaZhYpjgngCZM77bFp4/FHnlHRwLA4TdFgV0z0PTxVZuZrxxb3jsg2l46ZuVxHlV/mr9dkkq8Dp7
+V0D4Dce6ql/aOcB/B0M03MjsEeAj/32j1ZdGFxF5Dcx8gnVK0mhHIx/6f1Z/OZlb+AFaB9DZM1Q
qtRhG5VKhczQn7qSdVWJcXhZAz0Me511ZVQyVJIcz9OBAZWrEeMrUO7BY08O8IjZEMPvJifZzM8r
gdXxw4h330kPFL3FD7e3Tr0iEbCG4pbI8TGhyGGa8+Yk5vYu8O8XXRFZ9X0ABfBKQb8ZaMukoxlo
zjKDIEgy2uJjX80v1NR1y6ic6LkIYeLONDbPwe1pDKmTVD3ZopAbmCkCY4kQdp9xtru9X6pcOjoa
wLUPCnMbPS2Sy7Ztg6YZssFJNmRe3Kx0ZxvjY17W+3myvxrUfi5Ytyd18Wnaag12ULlSmE08KxGe
XNWY240Z1tybkN2M/a7vl2EPmAbsqGPNdy5dO41zUJk4pEtBlIl2Fxhr6fBa1xlH2m4+yvFWNGX2
YV4JOjmWv9BBXCqMkUXmXhC/XB5g0dS2NXiDn3hdkhrP9HT7yFQqiPFeRCTqMepYbpRYOtvPMZjU
T5z10O1qHdm3qmMBELH/vi/tkrUNfuWU+D7FSD43cvqSJd22eu+C0nJKAVWwD4O5rsCh5GV3GFKz
xDuXpdHs50bcmYweKGH5nV8BLlChX3fnYO7n/5D2ZduV6tiWv5LjvJMFoq9xMx+A3bvZbsJNvDAc
DgeiEQKEAOnb6q1+rCbnZuaxt/cwdc59jLHDLNQgrWauOZ+8rituUDRBqaarpx1XPNxmLZKHdtgE
z7yiS4CT+T1PT37UwKw5+wSqmtMyWAYpoAxGg6MMWVxqO4KYXQMyyynI9g468L5elXN7GSwyczQD
9Ndn7CUpTDBZKkAN+NYJH9Qhr26Ivf3ayJkNjIoQ4nFkt3ChnaaEwM1oWQ1BfYFVd1U9RmTA+izh
5paMnJw/ZlbKoSoQFRHKNo7eqAF1jHBhJGc2MeDV2L1wC1GhPIWxMa8OiGhQQwzN4RtUDCDzTJdU
TBZsnCbq0gzN4p1GuW6q07usVxdBqb99vSBnVh3DAAJgBrsj23gyV17uZtLpMFcV/Ubqh96/6+uH
fCHaOTsOEEqHSKLCNTtNyxleJwswfWAcQ0Qgm7TAtXTu8QhEES4DKQOA5skNkKEwp4Oh845qimqV
cG/BsTzj9YGL6I/nnwQ1rcXHBqkL7zg0fF377DCI8XaqWTLY6EwJ9AsaHJ7Rk7pgdp76088fWwvB
L6Jp0JWcOH4kEyTMaRscxbhidWLu2JPRRqOIoTH6pzcBXI3/WDrdZ4BIBtSqRHAMW+OGpt5d6jbb
DLwEBVlClJ3Zbx9MnayVb6cGLVmDvn3GQd7oJjpoolwjs65+fD2oM7vig6WTVbNqyPzwAqencpO8
iYyl8tTZkSCchkOIwPpTOVbVQ4tWehxlsnD3Lbg/TX8le/dyyoy/shHeWZrf5J0/NaEt25zmQ1P0
L3VtRUP4GjhTAgqzyBY/i6XywNmJe2fu5PoMUsrz2gHmr/IIlEvniGHh7DxzQEOk/I+pOzl0XDNl
KlQ4dHi5Vd6ajI/VkhOwNIiTjycrVNEhxsFFM976/Q/HWXCRFoZwis3GjTD4lGKSmvDb5H43cyfy
qyUc27nmuPcTdYoTYW0XdEKBVsMWE6K35pvj6Kci6C4Gbt2ZQX/nBO1bkxob281XDmgMOVlSGTk/
0LmoAVLEzxRpFRTW+4BMPhCI4VXR+psszJ6b0VyIGJfMzOv5bo9nJbUd9M8CLAIZkzIkr44VoupL
Fj6ls2YcJN5m5IH9iXjYCqeGBIb0j3n2yPPvTfaryhfSwmfPBQBJZqyBBdnzk8+noH7t0QFQR2pc
uqDh91x0wBX3pLr/+nw7B2pA2vkPQydfUdnIfoR0kn9MVZe0YoqDII3FcN0aeUTUY8ZueulHAsqo
6k/LdeCuhb9gIj2FohfqbR9Xy6NWKZsc6MQ6vdRslztxsUTfevYDfmfiZEOQ0vJy3sOE6CJ32ND2
zzsNGALyyTPoERv75CKyK/B0Zxl8kjz1n5tieCT2Ev/0+RWCTzJbmZVUTqbJFbSx7Ip4x8x8zjJI
6xlN28eiBmualwvweUB+1VfXjBu7QffrCXQJX++Rs3sRDjfGN7sRp5oQFckRXriFf5Rt1LqJ91QB
ccAXvIcz7hGCkz+MnMxk2pi1bzgwMkLzBG2zQ/OjN5z6kff+eGuEpnypdTauCiV6AP9TvRCDn62T
4HyamQYgiPAJiVIBkUUK1vhHa/L2lJcbtJgkPfr4LNLdo695o6h6bbLipz2JHbhObopq2AdsAH32
sGcy+PX1nJ+L2tC9hjY5AGPmhtuP38Y4ZloOPPWO2pBZVNB+uMh4zo5mIdStoKGzyUizlNU5axRg
nFn8AyfjKZjFAB2vOZklEI3VPrcPkI1Fpd1xtrpauLrPLTbOtJk0ERWpTw3MYMWuK7yEdyRwryDj
26Dby5FRUQ+3etDmShG+ziy5pdNf6JpDRgK9ZUhJoD/7tMKehUFudjrDDVF/751XYIg9YMm9cKuW
HO9zR897SyeeY6HT1muV4QE+vrFTULAkX++QcxxMGAqQrbgg0Ld/6tmbaaV1JS3v6FcNayIG3rHE
Uh0ICXLRvGjaPuDOLyPSmmI1UrPaQyK8uhhd0dzIcRh2fUHVts3tJlaG8lZt5d18/Ybnrsl3L3ga
EHi0MDwiscrKLvY95yBrEFHj/YUj+L2Vk4ODllZpgKsEFXqGYnBiL+Vtz44ClzxOePQ9QoPn45dY
CcdMqY3LHjJg34WT7lOPP6VQl/p6ss59ezjhAWwPofrySVaqAlTSMzx4SCFY/5lowEykrjovfbXq
8cnumqVGyLPb8529k+3p96HbGxNaTjJtJinjV2n7F3A0PgaD7DAkLj4zZCLK7gkKEh5ASHGRJqJd
j96q5BHpDvZSHHV2ld7Zmu+wd57fAMY95dY4L5syiDz+4lltTJbc9XMXIUQg8Kkhpe5/qus6ZYBm
+BwZTaPZ8ZRGU91t28KI7GGpy+HscAArxNwhm/aJdp7pflTMHQGxtqfXRqGErP07eKObrzfdgpnT
mx0iR8XUdjBjOerYOvkWyf6V7S05mWf3GhjBfscSgulz/v3d4uR1OXU5CMaPVjq9ZRW/IJWz0Kd1
9vN5Z2Ie6TsTbV+jT7SdTSA55MZBuTKMi26Km6Wa+5k9gMVHyR1oCtxf4UmLIERhpxG1Me/oFZCd
xdqLNWrGrfPt65U5Mx6YmWH9Hq7HTzD03AKJtWig+shGc4fsgROB5O3SUnJt035r62YBZXfuNpk3
NaQ0QYIEnZPTCaSlKY2Az8couXXIY0Nfswuv0knre/Q2NTO67yuKdqtQgomYWUfGynXqFaD9cyrz
RZYm26HNaSl5eWaHosiLPYNkMib8tCWcdLJtoJ8NT8E7GOnzZEDdAiXAvzDZaO+Z8bszW8fJEU8L
G7InPUjPLTTHzf00G21W33TtP2AV9i4Kj1/bO+P+QHH53/Y+kSE1bcB10eBgzEq4kEkgZxm0uPBj
BcqafIg7vfva4JkPEPEVqN3R0wPo1Sn0iyGJnvf+BF/ET2wR1bf/s8efzN/Ul35tmni8K5+mven/
lcejcAFdE6BPUP3/+G0HNR8608DjmX8I+dVfafRD3vKP58/f4ruzY4S7pESK51c7Yq3bfP317Jxb
bbTfA/ExV3/B0fbx8ap1jQJOrXsUFesj4QVJrsUzuhxX9TisaojUWUHpgkpnyTM6d1S9N3xy7IYj
NMwmogACgeLNWMp4cCFXSV7HIE2+HuK5/QXkCqCkwOWRT9dVWY+OB3SLi5v+oTBvwoVrauHxp9fU
2LJ6JC0eX5glUFteZP55uCpirTnRi4MPR/vJEnmC9IOSo310/C6IBaClGxeqTwtWzq0Hzte5PXZm
mTvNd/Q0Q+TRGPaRsE2l12O7JWKLQuDXa3HWCnD7gH/PStKnY7ECOVrVwMmxQWJgsv1dwAiUuA2R
oJi1dDzP2aGT6gIS1wAT4ya05/v9494ugIie0M1OjkLZGToDRmjJ+I+t5M8QrrejyguzqEPg/PUQ
z31RKM2C+hhMwbNo7UerrHQywEwnG9Dz5tACpxk0aBmwixcIJo+xzPmTHSJTL6twiYPn3E4E2m7u
RgPBF7b7R8voPCvBSZLZR1PKe8rCQ6nZwk187sZDQg464LPaOODTH03U+dRWNKD2sRZbyCtFqZFI
+vz1BJ5bthlritp5CKDWaegI4hrgAkIOkFOGrEJkjeyVheCUI7VX/yKQztpWYPdMUg71lK8tnx0d
rnLsF9x7n0q3IIFz7cbEN2CJafjeBN30EDRelTRkXBLqPWvqd6AV6tGgXj65lSrtKeIbrXNMS36Z
B2xbWnSf8mIhU3t2S/xh5jSHjwL+1DW0gxm2aeu4bBack/PDwD5AM04IPNrJJ2YVvuCTh+fr7rJV
e5m+BNa3v7AokHZFnIauA6CFP265wKhzwVFbPQ68e3CdcRvm6c9WBv8zM79jcN7dsxp1rnTsPBv3
uN0mnNBwrXDjI2lBvYVw4Oyk/TGi33Oq70xRz5Sa1oF9bNAD61KkmPLI9xZO2nnmTw8/wOX+PW2/
113eGRFIX+emygCtzr2WRIhAjS3zubNSQpaxyYDjGe1F6NW5oSFHh7AQvdnQajk5HzS0C2Z8unM0
2cpwtjS7LMqFlMpZE4DswAIudICiPu6HRqrcmZgJ/LKunsa0vbIrtnKhCvbntx2Q7/8xM99k7+bP
szJGXW47R2Ww9r7MnTxxGTOeR23JJVPkzFqhoRcZHBypaFA4yRJNlslsm2buEcqiTjTkzrAWRS7i
1ncrGeVZwS+YVmrN65YngUi9uGmMKRaQzMSHrQB4Lvty20OtczVlliujERK6GyEnHhNuin0Atbao
8Pox0r7M9x5vbwr0Zl+bRVdCFMhNtxnajdYmqEMTxSWk0NFPojwLx3vnvabC5nXk6j6Nx5F7ERyS
KgrHUcYjJdmbwQhgqNz87hqm8YSIkawMqsSFUBOcYRQR0aTvoFMYCXQL0oqmfeemmRUVOc0Tpx76
XefyfG0O6VLS6szZB/Q+phXFCaCLTgN7oyRZmfmAATbWSiWgOv96g5xxZfB49C6AkMvB+XdyLnUg
jQcCb3KPrbgw6Q3nB9Ftc7bUSHx2FPBeIPWLnM6nWLtsWnBzZbZ7rOwYakSNuRDuzZ/LyTkxi6oB
T4wAAPDbk30+tKIo21G4R9Zc+f03jT75/M97yHOmDWi1uT4Dhs6Pn1Lbo/YEsSuYcO7IxVD8eZ8E
NCIAxYRIgn7ufFZZw8iUMvfY0x/t6MYgzE4svTCGM6uN0xStDEBCYqpOfSve5pNweoDyQzNMbBtE
XkaHlloQXJThX7hT35s6WRGaUacNR+oesxBsJZcdkhhLPM7nLgfkcwFPBDkDWptP9m5VhLqofFzb
fOgv5vR0w9MMUnTudT0Ezrp2lxgoz+ziWb8NRUITBEKfiFGk02dCGo59BG7uxffVGkiyP5/Q/2Di
ZNrCPEuHobLhmlpWoiz3Npys7Yxi/PqzP+edznzsAZiEIBT56Ybj5WTU0rfBRcweeqvZ605vPOYA
7U+bpAdLX1SVS7j/s9OHoxMJVyeceQw/fkHayEg55IgpPHYLWRhXLszdmeeHqOT9zjSPsOW0oAeB
X7eUXmMflYeWyyCPujRf2NVnPiBEJnONGIJRIW7Wj0PgUyoNPsHp8YLwNSO9eSdt1qxYYzgrZ7S8
hXD27IhQLQUQAgHgJz2/sRfDJAc0b/l2sUqJm7TDwrFzdkDvLMxv8M5BGI1Kh2MFC5Kmt7UbbqVB
D53UsS/rJTf77Ggg3QFCGsTN6EH/aCs0uNSz+330h6j1jVXqWuuvt/W5awAh3b8tnAYK0NZDHoYg
9FFF+pJ5wBRPY/MYTDjl/oIh9H4D3Q2P/lPzLaS+xq5KU/s49s2bkVo0CrRNI0a6JUvzpJzebDiq
/2PpZIEaNLRqorDjjKe+WDkPs3yCH8siAR+1Vn8edQOipFk8ASVxVG/nE/fdboAwNppzNNxtR/QP
TlGuAlYDuh4s3Nb+GVcRNkwfiA5o2X/iFXGI7vrcG8mxn8wqUiYDiNlhLlpAhTzmvesmNZdmFApt
39q5kPeuOanIhtPfR15XTFHq+a0dTSzrfjLg+4DSSIc1cfvpqQomD8TAIriwm07svMDg9yDSLGMr
S5s7rFt5YBpnqwNe6ljZLd32QwoemFQxtiapUx/SEjXCyG/A6+NTx9uyru+uwSJVHcIspYkqt7qX
uw4NnkGWBFUCuoFNBu27Ccp+RjxlaVJ7waHIWucS/iCS3KzpEhPcOrcUEpcxN8zuYAWDe+OKIPsF
PzhYuWEh1l0x6nXRjgqE5tJ9aEY4vtJr8xhelf9LcT+PQl6QiDTSSBxHTCs7Dao1QNP57ZTb9j5M
SZf0g6kXluvcGeH6M2IBqUfTc+bL5N2ucFpdtOhcQrcEIO23bZbUxSr5+ns6awJtDIGFJC5Isebf
35kQaUcdCHq5Ry9d+dD3zHE/sOJ1aF6+tnPuawKTyH/snGxwv+kyirYM90iLb7RZUbGCFmNZjHE+
Qfy16VEoWMrfnTuT3ps8mT3AL2zOwYBwDMc1wIeeXmdLqqLnZy8w0RALdkNktD7OXusiozWFA3xH
EyFP3iLtTe2tHotnw/kX8/P/ep3+d/bGsYQq47X453/h36+8UV2e0f7kn/+8zF87Lviv/r/mP/vP
f/v4R//8/lZ3eX36Xz78BR78L8PJS//y4R+rus97dSPfOnX7JiDp9PvT8Yrz//z//fFvb78/5V41
b//47ZXLup+flqEv5rd//bT7+Y/fEH6/20Xz8//149ULw9/d/9//05W5evv0J28vov/Hb47z9wBJ
YNzQuAdm9iA8bHybfyHu39EPiLL8f4OMAMv87W8173qKPyJ/hw+On+Z0PlqhZlSb4HL+yXbxPBdO
0sztgI/NcX7799A/rM4fq/W3WrIjoL69+MdvH7cGyAhsgEER3MEWJBtMx/y4NfxQCq9B4IekWfEs
6XgxVOGBtcCyTOPCt4VWBDzsj7vqv40htT+PB/7Xpx6FUiLJX7fuEPfcYPoOcvLwLEVt5TSSYLqp
cXRNxLqkOO5+dbqrgw2jNgo0lpDB1hTMYBFloOmJAkumzY0RtNLdlRlI7I6kdYN6WwNpSNeuLmtj
1wrmTQfSpn279fzRv7TzquXXJe3JhSvyPruqaZGrZAy7qT1QUMe3a+2QiiYDCzKVkF67KCyjy7qL
rKLTq7Iluk6mrpr/yCVTHjmpa5ebXvY9LiXEbuvBLmt7LxvWlnFVt4xtndFJK5TAh2uVSTypn8A9
HXtACz2HZeC1EUc/EHqVhN9CEHGgmIpCCvtY8Cwo4qYckTnzOh2C3BwPiEdSDdk65Nq0ksEsTLRk
BibwqeM0mTvo93CZdD0UmiBgbzplu6k9brGLocnd2kkqCTBoVGhIo+1IWBdpDLYdN4xGtKaWcSCs
sNtQzfMe2WjDROYlwyJGgVmEfuQKmT2MCp13O80H5xGtBk7kDJnxIyvYyrKMm2ZwvQSphCYSrFdx
CV7EFUS+rIgI3UaVA+V0e5yfVKZ10hiwOAT+Jh/lyjFqK64s0SPLPmWR17tXYePfZnOoYaX9AwoJ
JSbOo0i5kCcq/XtPFbcNyS8d5TWRS8qfrgHiGyXLYadBJZCXulhjx+9aFbi7EKkfpJeYC9LtMIMU
CIKXIm/3uSf3oTJzyNuQNbgbysiy+w1ns6aGm6MWbFwP07gdBj0m+ehsK1F3SVmON1NbHLTJ8gTo
qrVggAaLqU5kPqVJiBJw0mKdRyayyBRv1kiK1WgOKppSAQZERi7J5N5CHBsMgSR7oYLslZ9dNkHV
JCUoH5NWI4tt1WLtoI87GCro5somKSzjarDkWgfdrbKyK0i3G9vKAjWlyqJ0vpVMX8ioLLpLzym2
tkmLZKrVxh/VVqv6Gr10W4Zs2AX3hqNL6BvkTeOMdt19J4c7W5ort1ZXCkybEZPpN7sfDqaTbgEH
1SsZIqcmdLrTdlHsgsqkEfHzBG5nGZm4r/BOUEXuxzxG/3nUZfobC53rqjTDKPOnIKrBaBZb0PiK
nJLVcYfPI6lq+gjKPTReh/J6CBSUq8DzEiF+g+wbjWoj/GmBjioCdd2Vn7fFhrriDaXUKgJrjh+N
CjqOhCQdingpmqtQvAcVqcXuvZLTyG3Dw0j0Ra3zIycZPEPLj1H/BfdGDckZ5Y4wVDpr0PbPend8
Wqc2RxaPWA+kCaskD/opCrXYBEhMul7/hBe9IAGGEvbma2iUK8it8KPO6S+dyTs5GiqywmED7aRD
XcknD8rNvZ23kVMbSHy74gftwiGmKgV2RNZOrDhKSqqzL0HvdvAVBq0bPcXIjzor9HoXl33T6kR5
xdFuuLMJmwYgVEEiRtufciyNqJvlWIZWIxzjQQQ4xhsIbdaMB/ygyuy2sfopppM3rkDfoyOn5V0k
O9RVea0vnMzuYkY41APs8hdgWzWeFP5AWS0G1w7Gml6Wk3J3aTikq7SGkGDVvPE8tKIM7dNRaLhr
IEVX7gTY1QBuyKgLwqRCojMSPrkeNNjt4b0fBDWbTW54a5vlNIYUEMja2bBGe3scULanyt5laXkw
C1ZHZdiv4AvfiFI6kW7xqRKf3RRp0UUd6PZQNa/6uLTdhyywAKf0BxoDMh/EpnZUwib0OUHdk7jo
EklRlF31TU1WBffvHasLtzSw174xPYh2nOI+a7cF7VbB2O6UhjW781RMSiePDWrp2xKgs0hn4lIG
Otzkc4o4m9BHOvb1L1XVD+D6/FmPalNbJk20SW3EANKO7ZRC0tbNX3VlIfIKSOSgQyGuQcSzAp/l
GsmC6cIUrQss71CAP8vYT4HCm8K5EiCkLM0HylK6BfHlOkUS17FFHjtFelP52ZXHulf0CK1TPkAc
LKfuKgRlBhMuCiog6ohNld8zJOyIGP3IG3sad24ncO5mV6INVkp1/spjdFrhkqivsOn5ykJ8al1O
CO5jaxTGtWkzkYQSjY9gMG0ju2mxtkO5rjyx90NjWnVp6qJBeTjwttq3DeSpOwQd9ljiaLDKEvdi
RipQ4ll9gGlpd0Ft7NuiNg9u0PMod9JyK8F0s0X79k1Wdc9w88EVbt33NsO25v6mAzv3GGvtP9Zh
a7+JghlXNbHCSI/VpQ+KpJrKJuK2duPKVetAtD/Cht6TkTtvCuQyieu1174n1U3Zqmoz2fkal98P
7fPnvsERDVoMkIsY5jYl1ZS4abOlskbPdd0Eq27kuxpaDBHYxn6oKduC3uLXAMXdmAwQ8ivA3gFy
QZApWcgerUrkG3FF1uweOhndRqKVPZZVZWOisEi1OX2r/QJd3QNdhWKcUIFvbokLvUnUBy41r36x
Wgto6zZNNCn7Kgd2NmKOkLGb121saCBU8trFNdvJaxmKjESZAoNNxurHGr4aqiIiuOqKEv5CKB/S
EErxXulXUU1dI6pZqvZ+1xxkFnY7E45rHLL8UGBvQKHENNGnUDzXfS13jek+BaoJVybX35FdvjFw
TqWOZUdjF3aXhLkksXMw2Zg2WCHJJHOwPrRGwnC9aArUFM9vXN5dQszrzgXX6spSmTdfgOPKpcS5
1aFKI5uZUCoGlOsu8PSzO0kSqQE0SxwtVqhs51sjM9rEGpi8mbF2B4cYlw26cRMkPJ4zfBFRbpny
wgsLhWPd81fhyIyfo129ymniVxZCW3A3l1g4uDxhYFgPbuCv69HNN07DjZhr71nXrFmbSKGte0p4
hAZQErWGsq/trt8IPfVRrctxNUBnoOxtpDToziHyGi1BL6MzXWKHOxceuCUTqOKtZZWxyHDDK8kU
vhMV8LjscUuw0oLL7PsgScySzNEHqwzriNfDT25WK8AADlXudugwL1+80oZMVHhd9Pl9AyINy6wu
O2oWoNmvXsuwjYw0q6KMeyZQSuZ25sECf9xNr9lGEedp0khG+HAx4MjhGAzaIJqA/uuDnEcceQGM
lkdBO/0YRvINmipdlPvjgXXWfYiNyIjZ7R3pDXFQjYA1dFl+zRiw61PYgfdatGihMSBcrFNyxfEy
067oMjhlTqMquQFWoKE3eQDISUwDw5/iwRvrt3wkfrmjtB1IXKqK3WYmKadLHMwjch6ly2jSadc9
NDmDuL1hpbURcSjD+1swvZr1S9np8nEsJKQDUZCzcVU6WWhfCumYcAlt04qLTuAhjl/X4trs7HSp
GvGxVDBHJkDQzCSbIEtAH+gpUUJWE0xfRc2YM5RgomKAGi7HpruoB5pmscrV1MWFm4qFnpffKyof
QyJUO8FIZGIDzjWDk1Jy0/UD0uyejB2Lz+1eSBTn0Vj0bRNXQQD8jtGG4HMvUKckceExrHsN59HE
PKNVHSm08g6A9mFjtJX9VKaErkfHqs3IZ32W6LJH/ilQBjfhGWr3QE1c18wufZBfqtomYMp1zXvZ
8ayJM2OYFpLHn2cVkS1oY+bMA1Dm7pzme5e1aWuf+tXgy7hnXfUg3LB6GMxqi1oqbmGUlfwnry2D
JXzL78iCj3MKwkNU5lG4RBoe/CgfzZaG7u3MHM3Yg6LFXH5t7G8g+neQQpsmsEN0ZFBFxN0cXxJj
E6KMSQWGO58vVYw9Hy6JKs0pnJMXAmssAnYCQSXwn5280JCF7mCQzowldvOBQf0QnMXCuAR2KweQ
vTEuWz7TzhujsYSW+phdAgsg+pYAC0NzHJoagPU5SWiNZOp8P3WyRFZ6z/xtncqV5E/v8h3/Siq8
TyL8zjXzfoDQNwBPjB/MCnsQIHBPdrE72loAdsES6y5cV4neXTMv2Yjox/dhX6/5kxNZNzjArTYx
SRwHWxzA669fAdyDH3N3GCoSDh4wpEEIEDoQEycvURYMHYAQH4972h7Ckt/TFK5QAw6JxPZ5egdd
5i6pDHc/0fK6Ye6u6XEMsiAHAhBcLICR5/MdSWeOfxw53A/FfvLpL8+QuzSTVRmzvoAzw+3yhnSa
JpaoCviP9LFv/BJHrtNsgMFM/JDGWnhrgQDeVfyOV+7ez1F9LMbEs7oEEvFXfUe2IIARkWd0O97a
PGqKPoaijor6IcDdadt5VMBduwi8kqy0Mc3e83iUdvoE1u1V6LI7ZOBetc0OwRAg68zTq8obHzt3
2rsVZtlVwyPYuZ+JmJ7RyfeY2mRf2PXBwEmXFCgV+Kjsg7Oz3Q0MbASTEd5nI0lYhjVKzXWZexvu
TDvTaq8BbvAPIgheUTpZ676r4jFDhkiLHi5BVdxZlF01jrdW+bgRfgD8YZB405gABfId0JU72nsv
eZtejGW2VaN9m3MIsw052kE98cwsOGp294hZueeDlGDQC9bIl24Kle+Z4T7BW7oEPfAVZSpRBP/Z
yPqoa+Tj4CNwKKw6QrC0zhxj41LjFUwvB2LloI9qhjfu8HucmWFU9noz5uM+BR1PbNluYvD0Wx2A
6Tpo+pWmIi5zH+l38uSi3W6U7EGHfC8ZBAQ8szSjZhJrP2jREORFRVrueEeSoQmfAYzYgV7hwIr2
iqjicczy2U/dlgNyuenwwkbQ40qbo0gx3lVFCqYue2UK67vh+dtAhPAlsbBDpa+BHLinmbVnTlsh
Ry9i7QwjjuqAow1P14grivrZg3JanBVIB3hwmWLfpHdw7r6hDNgmyI61MTgW+xgaZNaNNBDqj/11
b9f3mVTjum0nEeVpV73W3PbXnWldpAXfaFIfPCZX3BxrmDNZkhr5haP9/RRqUPsyrDGwtHrVIoGg
abAxZiHkuuw3TaUvlJvbsbTFjSHt/qqeDHihfXFlg6ITwem10QpsecWCtUGdfeE1oDQL96HGdyaV
X6wb1Csia9D+RnaVvUL9N99SVqrrkjdAUJSbNJUaWYNi6CNzLLbVAC4fKeCA2VrtnM745iBTtXNa
adwgY/IL/aB6jmEf+6r/zp3ej7WhNGBgrN9JfG2rnOfPfdjfgyOIxZPypkRgLkxfb3Ae9LFS3I0o
Do2a8Quj9uI+La8xr6g2cRFRQHBiD7xtaMqGMH0LSGCcd/DBTKIg16y6lVPll75ItxXX5EFBhgdP
lPdhg9umVWnC3IE/Bg0uphYpr4tuDNOYw2WL3KavkqofAzuyenkQU/sLxdx9LbMWmRBOV62lywhI
hsuQhrejkI/QMrgdaRdngqIUm9oF2JiRt2rwtUc8dZ6czmz3BopXOgA5j03dmLDwsilmFdTgHkXy
VYXyXuJzbcQp3t4b3GvTG67cKXsWJYmk1W46Mm0t6Do1Kbxa4TZRiryf5uoql9Z1Grprgp3S8fyF
N/2+AuU+MWQyIF9gtNO6Cay4VuU1cGw/WG2tKBS788o5Th4U7wJ9ECpzI6uq1mbIN21gPUv9YlHr
Ueqm2IdF73SQFKoM+ig6c9j0oy8ikAL2iE14ImpprPjYNQ0GnOHl8nYl/XBjMe/NM0YotzhhY64r
S/noU871LnVrW6w82Rgvfk2KKO2yMUadsL6rgJy6lWPRIT2LSUdrapKR5mAZQ33T9nlzZRr5tFGh
LpGiLR8cxGnY/Kp8CH0KNQkxTXFNSHFvhWV7REL3Z29YOz0YKVIaVuKOxi9Dei4SdMOErm0778ed
LtN0NXb90W94EIOUyvw1aSQs9rSX/4+k81qSE8nC8BMRgTe3mLLtnVq6IVotCZckJiExT79fzd5M
zG6M1FU0JOf8FtSRVEqDYCjzvmuY2umwZOPH0uMVOoy9ct/v+8p892xtvZgYkfO4rYL3uTLmrFYu
HZcU8pHebokosfmS13DsGC0dgjOKxh0udd1v90ZuQhWKosmJpNzstAinxwVs4zgI+NCoukptuokx
5VPchfue7Dmbzrb495XWQ7YI4y6kAGFabDfJWVVSBPAqKXPe75QQXWRhuTGzgAUSwZhZNuPHpJzP
YV1FTOdGE3uBspPRH4yLEw4Pal2eN+Q57iaNOQ6Cqfu2t+mP007L0cp9K9GDATLbDjloExW1009i
mrpkDaQwfovSDdt4mwAksd0DAHfDT3Pp+wviwt2Ky5BV+aW19grYoRXVI7iR+9eCATgoSw1lVg8u
XjXlS8SEHPzDft3ciUpItW8zEsTQER92lT+ODPDGmaO1JCKsj6w2VeJW7qllvlZJkbvrr6p0v+fC
9FryERfrYYra+bCGpSRIt80PhQF4kCIPK9WhMlel4qbpy3uwDD8W/DPeK+d565fx0OU5OxCqu47a
GiKWs07vAJoitLvHbVfzZzGI4aGdIavTIbwZCmBkAbC78DfhkkHWaNG/rH2bn4uqvvNyhhkiZx7C
UldEE3iOJnIXKvBFM1+8TUYxXkZbEIkfTVX73MwbN3JtpSsYUhr2eXPHzYgxalwPriqfYJKDI3z5
hwZlRuRiIGqw89Q2ZZXVIIaJ3vpjWBpN0lXG8qP0xhcrmruEJumbp2rxn4ehFYmiQPfTmErcClC6
7j8J6vm2t6O7ZZuzJ+5aP7Z2nkR1kFEyb2Zj7fM3DuHH0PUWof35lgSj7JNhXOtTZJNZAN7YiVdG
Efp+hj08l4snXqJWlu/mNm/bGzL7QsehLs4Eiqz3FLu7P+RcDglLYX6wW7fIIlCno6yjJvWccUlC
O1+famvxjg36F2LU/qsldTfnyCg/1EBzmgPdcvGqOTzPJx31Q5ZP4JVroe9kuC6fcFR+uu7zK7ze
fh0nAzjAzHOwiiYK3zj3H8dgGS5oCfsy7hjwkhGJontgxK6PYQf25pjXxsNG3o4/Vzo869k+wEOd
x70/1vt6tAoVYA1c6sMwN4UJyD0Gpwon41/tlfKO0LFDHSDSYeYx1/NI0R+RL+18e3vq3T04thbX
1eYQlUZTxDvs1BW+ZqDRKufXVesudRe9n8PQe0byoLjywr+Jdftb6dAxzCv1LL0xW/bWOgU6yrpK
9Gd4CjNeXNFd52W/5wnZksiax8wYFoxXY/PF2789zRhGNhKxDlXXfE0Fv5yJWON0sJcn1fZpGVo3
mD6Ii2X+W/jei28bitVlvNiyvlvsZUlAoJ8aNFYDIr/UqOd4AydJtTcVMdTIBt9jneqhTkcHGNZo
uAGNYrk35SjieokutQGwa5TT/a1eo2iMBD9Yc3J1NCQrcfarW2lExtBrEAy8DavxVMhb9tS87++h
lb+7hW8nUGhzPMrlTeRyyByv470rBblOVsQMgV43jJWa7V9UkMsmvk2UzlLvpw6thHmuK2vJ+sHd
udaRVz1RpCMhWRzBNLAIJMThEwoi5z5AUHg0tGd+Ah1Ol1yJxJVtEPd2JLJpYH6N4QpZZwchZ8D5
dUiCffSCM1dBxpE7bOSUBKdlDfdEzLv5PY4lqTYxpM6fiu6vowF08DhJ51kId31oUOy/0ntGqOxK
JhJ+uYPXuvKXvyiqlclI3KJbL7WxPw+SSbXwmvchqj8mr9piL69n8Ev3McjNMZHWsMSNs12KESy2
WMZfoT+prDWnqOIFF6jHbt70P9ncehz0+rOudXCpQ8mBbOpP2RDFvu1NddcWPEe5OWwnj938MIxb
n+SKkXVB9pwqu6pTN+/CQ+vMe9zq4mnLIygGI3jozE78UX27Pts2rksr6DPnv80/7867Nxwbzjym
bCjhdjrI2vjAbvqM0ZHL3R+KaE78YrPAYlWY1IvVv1RqT+QkMmWuUxvneTkdV2MOf0/oCUAU84hp
7jaUFBstWULXaOl561XIW93i1cGh/rq53vLh60n2xwJMfH7SftfRuTlJI10nkWe7ZJyfN3A73+Vl
bqYc9JCXvCztJX+wljqbdXRkvu5Pu1M9wynGZace/X14XInIb4z+ZXbhjYFYjmbnzIcxgN4YVfSP
aEDq3SY5/XAXQyfLGiRAauZ1XHPjsFkV6WBdbyTzVghk+TJHU9/LuNztjOj69lhMRnXy4W44Wr60
hcqsMW1SqtyrNXcXUJ5vaAU0jlWVVUQ3Z6HP+3oBKIz9oKeWZxkoJqFp2bGd66y4AzpdExzZ3TlQ
kG14i5ft6KwdPZnYPdxWUIwPw2SPT6sbXaNgbF5coQTuKGaHPKBmcFiINSsUKqDhYYAWGOK5Week
7c0f1TZxShbOedWmXca5tNLRtr8GYb975Nq/wIIzULnT8jOwiF0NqpE6MNkU/JbbH3ivPejF6Wdn
lGEMWeCeq2p/M7aoe46KkkGfONds8cjlnzaZH3h8zp6KuqSyi/7g1EACfl4OEKOrmd7EyQ8Bh3tS
l+Wn2TEuRlpC23j1nbPlbTZ7zNjLfM+Lz465JyH7SVC42r52DjYEdRxV9nOhopfc4LIPwb/Rtqgo
q6NnrMRFVg0es1A3Fwmtj1flyYdIbvZRhFOTCXNJNjk9lXt09fzuFu40MY9RapHUTrFfRF9tWa2L
+sKzKxEZTNFfpzKeWibxeffGxLPkl6P869DW41PTgQ3o4GPiFcxK4ZxH6OGzUM7FklA9llOEPLzj
x7DZfTzBo7y4Yf3UwPnc66INAXSXLnGW+U4bs3csGnSQC5CmnczRHlyHZQR7LvvL5vOCdLd+5628
qVs+qzgVs72dcl28wjQYsTuBiTOEHPLen4qDWRvP1eidZ0O3n+jzKXGrO02cisP3lXk6lrCK/VLF
k6lfp2FE51CoB0FG4pv2ahjrZi9SNBJV1guieJHY0bfgqo8VX8lpJmTgEjXkPXVqk6fR0x51fvnJ
7qrf7i7XP93idvGCLPayNvtvc7TDC7myCZaJn8PgAgMF/c/WGcmbRo05Fb5xDtpFZM1SqhT7yRsK
mL951ZTxzhmbydb58qpGJn04WckKX63KJcgIiIBeU0Oy99WlVNicaP97EpWsyVjg1zQZxgHH9kOw
rTq5IQ+2q1/DdX7kClWp9tvTqueTmuFeSs+/Ona5JV4+NEf6gzJA4Mda5x0Tdh89Apr+Mredfj83
fN9m6x/c3xwbXXfG1PNUWto92U31KcABj+y/tKzN4wAz5ctkJbfquCziaStqGBCxh6eoJSagryAl
HXP43SsQ7GmCvGbUf1Cu+wRqPCSybx7V0Ldx7XL9PcP77QU1PyJwy/Pu70Uy9P1LQy9rgnxHpNZs
XmWrj40o57hkAryUiyX/CCHt48QfoTLzc7Z5OIsluOt4VO9Fv742Jbg3ln/AGNU/2KvLJ9kruovt
/n0YTGJfCWFp13itOocPYq9pjqAzwVbwRh7B49zzQBumeIaC/uVNzEKRV197Z91o7hmQPMzV1Vqn
1Yn9Row8MHaZeKv16PXNn8Llyak8Iy0bYn5KyYjY0onJ0uoA+OpojbfxtuaEnpFsi3aZz/Ns23mj
bCNNhy7/XyzyDaNR/14O4nUP0CyQePKmtPjRueWJq+jFpse/bOJp7eUnw+85Gthw2T2AE8e1STe0
FdwjEVmTztwmwGjwDZOReUP/qpfxXWzAPIbCMFUJxtR+vNZDce+Yy2mu9XjKRd3FpTk/5bl1Ra97
H0bqRdaij0flfbjofZLRKNukNtsf0vRAWsVjvZfvgQuV1Ff64Hbbec3Flxuu73VtHv0IgVTltJ/+
KOoP+pH8eNHmoeTC3IHcU43Skyrq89aOi6m+W2eJwAKYkd+4S/+P534PK4b6cqoPziSfqjng5+pP
jwEVow8rRlubeFYwhg1+lxg0qBY7iNLqHaGwH/0CPcKs0LUUBcKk9UuP3WkzNJMHhrHDIiLN/wSc
7XrzVfflx1Duf3m43avb0S0KIySyguKpRnU5CFn43Aj9GnDnRha87xJY+hDq6WTN9aO/MlEa3pjH
3mqwB4LvM3/BrbPYH8qxemIxrNiIdoeJhYRTtx2AmER3gL3M2slvPqPaXuLBEV26cASRxhXF4Wg4
RMQQhr4Zt04cWX+JAiuaJMOeNffQ22gT8OuXqVz10+APbSyU9wCE8LKE3ucQoasTboPUtEgnGaW7
3x7ECr7XVfzBOgKio4CE0ZlMrk40DI/uOP7y1vFblJF3ZMPaORVXI3H3AkhGOHZup6X0psvCUZza
ztow6ptPIat37KDih9HMHzdP3G2mvoN+uifod7g449wiW1rDl8Db3pd1GTNHzD/bxmzgrJyj6ecX
9HV1bO68CDuLgT4nB9Fsw/Kh3HWEUM7/Cmdr49XBj23zPs/CeXm2PM+OpwBJFA0zU4J24NJEy4fZ
FW+dYmmNhvaOSP0qrczmzaVCjBtCnkTrj+lcU3sDEwosutwX5vDQL+FDnztXszMcms4rgUBOf09k
qsflLF5LaR6FCye365CBadDnxd0vQ6OYoUr4WJ0rNxadkvSUmh+Ty1u9DG0mdgrnk2UbgMptkeql
CmIjbAzse2wUSP4ctmACA0BozEidVgPdB4qMZ3vv1kw4/XRvOvJ1wwbGy7IIT4XFQuBUcudS2V6W
h+uHYRD41KxfUbWj1iJa49EcQM/cruVUw7UflW68KWm+KJfXXdzYlXHZ1vyPHlEj2MPe/qaNz7gP
pl4ksxll1pJfb/1GoKBye7HyHSw7mq/dSK+YZjFPVmVG17ITzlH2Rp8sY/Wo6AiL+9wDfKw4bLZg
flM5eIIQCNStvLcOxmgkEK79Y84tG7uV76ebCjRzZ4jWTpVG/4F0Vb35eaeeNmHmT4thdVk/ynm9
y300DRYOYIdha17idQqa8lqQ3htyfB4nUFGWc32ooooDiFmuG357/uwmVKKg/i+j6DBifY3hQPc2
DfQ43m1j+VKt5k53ivsl6nA76T3MT8x97Prmp1zzb0XN/XnwvPd9QAGKRGqIrVD8aUilSsoR1Knx
l597gxRjLwl7Wc0ttez5A53BjyrydVwzRSAwuj03fV9l8GZ/2gLvpjUPjz2BRomzww05vVscLWMN
0kkRz7du9i9RWAaPLF/fn6bTUq4vo1E5ZyL+7Mx37L9RY9WJti3W7FJcDb1ziIfooEykG3FgDT+G
koAbmLDMLMLr5tj7pTeKd5dF/oAgMBuaXWbQhVPsWozts73WR1I/0JwAjinKy9s8cFgljHu5i+Ww
+5pNlMbcWETWuS35TTUBJ6RTV9kMrIN+jqFuJK48nU0XRV/g/cZD9OC6S5GAygYpIibvYbKm/p7Q
oYULQ6+w8kqumXXpw6F8MMDCUqcYgbmdTaOXbGRjJ4E38oJwjCCRslDIJ/rhcVjku995C6evEEad
8tlEcxj3QQG6FkOX+H4FyWNNFrkfnq5amY0K4XBsjTc2yWc3b5l5PP+icCYlhTUgw7rB2KWlWFub
/jTY/YPcKY30yJ7L9mFEVScgPya89EMPbcWpc9YyOPQlU7ij8/0QyXCgX6Ty2oPTMwhZwCraYr8N
2ArT2dgyu10ucJA/tOH/bvuZ2zXohqTvond7UNxW0asBhC6Kd0CIx2huxcOG8jWdt2g4cdA3iCfd
04oUDZGUwSxbut3tyzTlGNs7s2Bt5SBQBuHP+3Ceoh5Io/3p5dERPBzMyRP3Ev9SLKrAiwNjOrc7
srEoX1FgL8exi94oHqvAU+yfxqI/KB+71/QWZz67EqjFNufJxvWa0CcVP/JSf+plZ5e7Nae3oXmg
mPs9cNTrwn0bYGhPwd+BcKNslTydJTNloX61pabtxpVuli80FU2I+mo33JIh7z5Qj2STJvW2zu9n
bX6vjv0yrtZd7+Q2OINCbrtNRSIc/SAR/ETBni6uk/1XH+p1zYto1Zg1E7JHPvE/pKwPZl2qo8j1
c7MsdiL9BuFluwp+pMiGyCEqPbzmI2oxjw4FQFr95bQ7pxE5pM4qz/ngwLqtoE+9fnLKX60zUIM5
GxdDRllIySKf7Aek81uu/i4UphosTqXRJu74XdQTr67I3hKjKk9d4H4uXfnSBQPMW+GkvKOvBQiq
stWFrfI0r+Mva9+zTu1Zv8/gSBPMa/gyD7R7B9N03/gmcsvycQUe4K45s7ccvb76Feyqj23EHWex
BqfJs5BNrufScs8tMdfHqAxe9xUhkrK765Rv8jCgh2KF3NFJVPVfGlj+9V77zxj2p9xzHxnKfzSV
uFp9ccOynY/CFIg9g3xG1kUp6ONuoCIJGmu5o48KWa3HxOfay3vdbs8MYVNsl9aBjeMatSJ1B6BO
M+g6/1AvfsiFAfpNGgpybLea761pA2Nrtf45UMn3yMYyvHhFn79yRkFRN0vVJJtrXRrKJ9AbW9yD
Tt+mbm2A9a/hmEojmEUmjMn/p4RdvEfFWByafQCls6cpkbPZLufclMlO5kFmb/LdrrCC69ZCtwbn
O86IIxYz6FOnrXUqQwtRZVPKo/Z7M72t8FVY5sT2B985FVivnQQljefSzxNHeKSnYASZM717GUJ+
vm7d42Yv9/M06oW+Oy+oZIJcZU2CAlRGLL0+Oq75C7R05GksTyHv1sc9cDgietM6Mth9KxFEj6HT
f+4ulI6ZVw9TqSSRBZNCKxbWB3OaM7zU5ktV4P90Nv9uR2uAFCIj4yCZ3AD1cz/2r9Xg1wi+W548
d4nNBmGy0xt/7J7IUunnsPUK3dhKD9UDYcc+80h0RLR8pGxTZ4G9l2hcve+RjelBF+5bkNOQGjDJ
jfs3SKaXWd1gZLtbBnzjAvTvtgM5QfFnRmSeGooW9q20H/26+Ag29yyi/lX13mXpqeP1utsxabZf
si2TmXN6r+grEZxPiMnn5tKO/Ser+HZYVwUSAC57dOrZ+F3vnOORtIdDPzjErA4EZqNr81sVI2oG
7AvVsyvI1OaMl1fqpU7CNJoUpuoOJ8IQFwiUaRYgNCL3m1M5Yffo2AYxT4afhmG8737/aG5Ux6w2
NF87r7CPvpd43WpxoYIs2GFg6W8hUXVpxtSzWTH26JkJIYVaIdKidF5bESFfXnVaGPJHIdX30LTM
ax3cYEDchRvnhVcnVsPz6k5PczfbWSACbAVizsTOGx3kfY6L2h/j0IPrZBC91j2WC6fYgsQOW17n
7njZjSUrd3mwJupyJxvOt9+j/aCG+Yw3tCUgcLnU2zCcxw6EvM6Nh1HXF6zqPyhz81NFuvOhUsXT
7sz63tjqn2M1vXdLsJ0nRRh5H9ZFUs7eFvfe9BI08hCJkgRqVa7JLBueEtM9EDcV4FQEzSgbMjH2
HMHBrIerac2fqL65zfhrujjn66WhJcZkcds9lnkdXOvJOPSz9GM0pPmrFQbzzfTyiZpmThi6n2ph
HZbGz5H1uOsfczZ+YPXkE88eek54lnjLnYDlsCqPXI2RnPaw/lxd8285OmTra4m9QCoO5Mbe4eSR
h2wrw73k+pp9e/VqtiqnNaJka/anqiycFxtl/hQ3yuNNA3+djCitkrLcotsR976M5Z233yYQxeDd
hR+qHWd4MvbVJmqg0QfeigMQBqTTNqfgnWfRlTZppcPFN3b/vFVMKavZvrH2Pjet36ZVJOyj2iDs
AukZVoK4aK6TcZaYlE1V5iPIb2+iaTOwSB6RRto6LvlOxZXf/R4dqj5AXpwjpZQ/LdKIKUEarG27
ajcoAFZvhZJXUd6ALnNu5tRBeI5Jp2lH+9EWptfcb37HD5H7ioPFKFyd9MNsVm+rDTaZrQ2OkAtE
fxRklienpNIUnvK4ONDjDa6kMmUI2r4CO9i6bOqs3s8sn4Up8xZdcx9s/pztYdE1j7ox2r96ZqIx
hp5De5j4S+8qL9hUFniMdBhfGh5FFTFcsEHV9V+/Wmv5IddbIH7L3G6mk1XN899WKJrCLcRgp81y
9/HHCNIq4AI/wEW57sU83f5ZTOgfpbM1G9Czx7QkB8twTmuL4zwB9vvjzg5tcE7NPN4pmN9cd217
t5ahHi9wQiiMrGKLfhaj5HOtvt75S5Gc/x6sqd6+F1vr8HtFd/JRLrlJfwPPAB/LNf3TXjCavujF
6tzU3tvm3rF0sCVWLbrjiuNhuzfnSLhpyJBOufxSOEOGMBdLBkIs1BohWxLW5BEzzatn6elo58E8
HvRchvWJdybdsf1uLvmhGf0teCKkNLoFopnh/JNZr+oSqhj4krkgfzJeonAxPmtV9ZQ1+9CKPKiT
b4IzlOBvhto7h5kZOjitELpnLpIxsv7ggZnJRmc/FptAWZ+rxXpzgzyqMnwWRJBoIY1piLWaq/ve
D4zyHM2LQjaEG6/9AxxTrscSWAaBUU3SN5vzMvcOQGwjdX6BVW/qZBXLgIkaH1P7qgzfZ6SCKl6f
qSCdtwsVq/TmiIEghEvh5pV9vwTY1YBF4DryvkYC3YyOYSbGZq5etlqL/gbAkguDVtib9yVN7OvB
NJsayNpsbPPF8jfvcyrGZcscovIsxH9wv8/2aAiJjq5eDiGNXXChpbJQUgyWnc43CefFnFVJXWAu
tpzFbu7JEQpdbQfYLdgw7EcLYbl+IbTVd0+qqPjNwBTzMM592AV3AUvceUcUOyZcSputf+03nRqI
30LoLVEbj5VkYr9riMrh7xqD7dqZcrfPnuF3wcPuC14fHOholCOr08up2RXaXVMrcFWjRAhASFHO
wYGCsHx1mx0Exmz8/l1ibPZgy8Te3Q9mj/8cac8fY+tn3pi08Z7gFJY7hPP3tQ33GPP+Q3CiDT09
t32ryqRbZQ+V6G2k5xidy5DQoGUD5TPQ1RdqxxEBbH3RfasxquVFfWiVFDCgN8YyXCtehwLQOV7L
CVoWaYRkDPKKutLci1b7G7GI9buqeaXEjv5PiclEhY/dmTz3o/e0OR7Yz6L+3m7qasXzosWIYp6r
89RylN0QyP6fI9Uuj7JCbp0s5opKrUZX65xD5ds/DA9DARVFAVaLclnR6BQqnOszglLW9tpuBaK+
etLeqQ8rDAazb6wvnl8Si7WSGLra2LwoOssXu79Iv13+Ffzc5kECloC0lYJtZXQ7nbMMw1RhknTf
FCjHgEir8abM7jdjx6NQjeAVnlt+B+sQ+rGsqyiepRV+tY3oKdaK1JPnGgA6pV1DyAFfAS+txfYe
1PQgJZFqJvtxrfk4CRyXOHv1EvppXbvTd2fbSL/HdRb2vUbld3JFi19mJzcKQ5rXThcGhgYyRpkc
nuZK9u1cUh3JoOag3WJkNlSCXB3q1a1sri/aEY5OC0kVdoP/xOd+hSZ+ay0kCkrm0B7jTVu+5euc
gkcND1iMOSJhVd6nSWE+cWzlZ6obmuFUbRa/lqhfK2S24WS8eXh3irR2HOeUO215N4H3PnUmTiSX
5SBILPQHw2EKWuvN3qJZ82HNCreIIc4qX7bXuewsgu1tsPJ+AKhMRpMur1BUfXHuLIdHUwMAEjVG
e3x19GfJyTa0hX5Ek9V9orPlCAFPokA12l0mS8fcyyndl4Lzke0p75O23Zy/mECcMnVGylGmqrF0
WuebQTxSQbDdXMHkgfbI8dCbfnc3VntIcXy0defW8vWnr0PU5EQr8x4aseCfuq7jhduF/J7Wzl9+
jX5Xt4nvtmHHDuJ5S+wqS92Xm2/+RuLEzN8bHciFWxaPSGv4Yy6nBKaT1ezQYUYiKuMh1+a/Fslx
ElU4vJN8sTDMhnVFZHWxA2dmHC/reKgkLq54w+ZYx2KOtJ/1kjnkYoYU4DrISThGS2V80aiif6p6
RcUbLusTjuOQWgMEBh+whWLLFksh9DQNlKJQvIX7QKoOZ7hlrm6e9qoL/5mqnx40wTFoBnSPHErx
4nSsbZJ4G9rwp+7W/g3103xfBViIx4EbIcEowL3U2gITaVUo/1VJH60n2j/cdO4WfuVE7n0iruO/
lTYTxFPIlkVPCQc7pAt9ZC/R2HfoEFQg3vJS3bmTUFPGBs6crqb1TU5b+RmpAYzLDFoXkUlTCvml
TFs+r4Zp/vYEggOh5/Z35VsDYJ2He9poLJaoae/BfMTcvkCcILQzjd5JETWZXdz0rj6refT/VX3P
ILWZTCVTu9gHsDfxgSq1xA7klQW/mR1VTmtq00kXa/VeZzEo4+TCsjyAvejMXvqBb+SUywtb7tsk
PJvDyl3QME/eVr9tYy7/Uor4NaOHz3zwtz3b9QsDf/Fk8zZ6DqEMm2sdjOjC14roV7+MMMaO/pjQ
hOEgLsnrzAmG8mkou/mO6IkobcheC9BQGdPDXokZpXlpld9VEeVIRlzVvVeiYq3ckfUksHwNhlwd
8l6x9vEZhUT4h69dPLtOjrZoKjrjzuuV+T7OQfXdITYxcLfNUXjQMMIwfIE3uSl+2/lchSDmTANG
dSgLEF2UhCa3di1cXmm2c/PIinHzWwQs+/hAm8c6ZjsS6PUoADV4oIKdc3kPZz0fHYfR3LUIRbf9
nfuSaY/73lo36aMNbevECQVsw6aiwr4Yk/T+wc0bj1YhavB8E0vx///cLZe1TPBlDClCiv2KsCv6
NVeT9U01Iec8oFz/UpZzNOJTd0agE+RG58YwOTOqteWEEdLhNs4RiNI54qC0UQFaflUPvHw63tDI
jTz+M/P2PIlCkv0qCIg+2ybE/qJw4sZIHZFcDawxRb4ycJeqIOymAiFA8N5ZHiqUum5+j+hpUs+q
vas5+Jy62qX0Pi6Bwy5yMEKmVsRa3+umycefZk/IpMUu8JfFIr/vMAKnQbVuB7MImrQmSSFhbIAF
DEiXb2MqaGiUbo2VS9kzMw+go7I+tpGtVazwyMoMe6T4vUh29hQ2AXvPlqvgYHWbMWURUPc/NMq2
HzuF5X8sPMgcZZYYFpyzgdsnLArl+qrswIa9c+SIlHTAHhItprb/TP9drGki6/cDDEV88AB76BBZ
RQra2aYVyDXHGyVJqeTdyfzsj6HEKyi4IpMFpMW/hvk9MnEjNUn6SmQUrU+jWW11HSOJxoDAZ8P2
37REwiVtXcjo3Q8Lar93RXxfB2e6zqv3UfoOw2XL1GXGNbvcp2utEn+hGyJa8qfyuVTr/oC4yn5e
dr+45fgQ9ggNg27+mQAjN49JixvcLDIKRqRxK8vnYCb76OJM7X6YB6AN8T/izmS5cSTLol+EMszD
phckwVGkJGrWBhYhRWAGHIC7Y/j6PoysNqvKNmvrXnVZ1aIyMyKUJOD+3n33nse46DWL2D8u8v6l
bzEo92FXfltLl3IbY6BG1/XPKP9U7LmJXZXwFguZt8onMcsS+bnaNjAOUMhMzePSzBXvz5LQ263a
lmHgql1adbXquT+K3s0vDDi/LAAcam2mVhSyyxn4xWtrw1WOyWvwhVbwnYmY9dJ292aUGX381+0/
5gqbNclIXq0cb/tGuPP0sKiM9fZh0vOEaxQWfXLhc+LomTw6yuBP/Cy6XTXnZjAGZ1vzpPQrCACI
y39+A/Rv3oiWkCxug6Idpge/S3m1nejWufkKevtxtFv+ijtNvPhlGfFckmO3zPXkt5kh11iyzJ/l
7VnBYE/S0DPNeSv9pbDPPri58izncEq2CxsBTp6SkU9KRvMBsV2A34T0JRfUKGewy05fdVEMyMPD
kbEoOmNbjrrci2zin//rFGAUk/jHkGR/SoNUdkT3e5e1KqRWOcBIGASzhwal83CdyBGznMrcBHGk
ym3+MNyxeGHalj8SGF7JzsxgYXCj1mGjWtfcY9/ESo9VwZD4z0b0tPK4eCW9hMZZZxIM9OvZXRPC
RdNfh38KwoHDx3yp5VKKE+KAUz9gTYuKtVSYEVlqwLe7TWHURPso82W/s/ybFXLkRd0tScPhNS+8
F5icq/LVqPNuWKP4soB9wNjDU41F81fUc5+uJmwcgDq09KGMSQqp1dwlbKxvMvqqNZBfvsnZFFVz
J+bJKvaq4s9e9UbZZBvDaPs3niEfObOdvDSeqkmhSSU9BhS4fdjObTdKn+TQQ3+NpEyPIm9yUhH+
YBJ3zkuCHJ1tzxWDIizRq2VBK9llVk4kfIUn0JYvHh1IGFMWkeVTnY9Jiuw/T04R6Or1r++wR34f
ttXAeuG9bkrTW3X80+2afjX6YjapnR0aEONg0xmGB1asV4pTJZTwBjLTxL+iJjJBrIn2wm0Bk38z
msTIH+kXkmDnT7lJLmGs6y/HR9rkzGdB9dpeZoRWb5Tmc9r0bvc0YcxJjnT2PH5uPzF9wQ9Vvg4w
wTnrUV6aTR2UyYG7a7TvsVgkFX1iBigDWbEamAuWxOkjNTXRfpgs55MqP3wvuyQuQgP7VE6y5mbk
NdL0agiePfY/vqa5PXGFVBc9umQ8HNoepIhVNNfpNS0YYBMykxiV5G+7jz5IDnIieh6X9Vaa09v/
nNj7b+Sh4IZDcl3PcsgoQjT695SmlRmhiphlr6tgTH9SYwqCzFz0bBexCw6wv273P3/mPxlR/0wq
/o1G9bf/+x/Pbc1//46d+jdO1f+OX7X71d4AUMPff6vbT/P1L2isf/50N27U/xfBCpbev3w5t5/k
3whWp7lPSQ+wdPZfGVZ/ftFfDKvQ/AcbXryA7KoJAj10oQz+xbDyo3/YGIdc9hQ50EIDi1TmfzGs
HP4WsMCIX/Nffwuv+x+GVfQPixseGplt8aJCxfq/MKw41v89YQs1OHDALDoOf15oEXn4W9J4NppS
CB831NADQ8XSyewsTypjlyj7Nk3HGrnyYRBdJrkQz8PifwiI/gAJ6Yw9xhpxGntdfVeCmhAvTc6a
pPKJ7ZiAa4RrdDEViXWQlT06K+0reab+6n930wIYsOyZsnoUIb+0ruhXPF0bW0V28Lls5uBmjMBu
va5Z8rSrJ+e1g7nAjSyS/CFgEHo7yfKCljFp3PfUjVg2Rv74WOiwF6t8gOHEb2gk901tWSRVPNwc
SCEQM9I9BWMIj6DCYJohTLTSs99EXpBwyfN0N4xZQ/9Rtwd7iqZDNwXkNn0uOiwHgf+INc+5mUuX
uK+D4S3L9XDwcjN8D/3xN0UvcnZOlgR3me3KTUmeGsKRMrNnj+TN0YTdQIszdl9DTdK3DyqmkFN2
P2eI4pGLv2xDaHHvSvkz76lnUvK1Gx5AOAD4A7YBLjt38IutCgrwEvO8CisdZzn28iL136TxNXT1
fQiXk2WXlfo0qsjYFCr1V6HAa6bG9HMwSu+SL2fL3ae9/2uUklRdYV3nRHyKoHgXeFAxftUYahkH
+RkG41TlwKhgc6yn0Mdp3aWrBoM2tPD+58hFmjFHIGzfEcVtq488R9pf+tAg0ZKfPeH0sbfQdzf1
iZ5dPgVgRl5dQI9l5MWNzZKIdNn7tcOnOMauOe8rv7TWZohl00/dI16F73GUCExRvi4VNqO6+7SK
Is7mckecyLjrCmbZKEwCR/fScMn/amfqWKd/VPbQ7mXo/VACXEtHrMAfIqYCdY2X5cZCgEWxx1P6
zr6HVyyeeYUbnccQWFq4T8j6+VkCQqFg+On6iDKMTGy1N2n14xHVeDVx1DILoFb6EqEJpwcr+7yq
mTDn+pFhqrEuR2cHQkQdoijfwI4eVq6S+aaterWpZ4vykBlCu3LrOdslXh0+DybSP0UNPBq3vC52
Vm+tQfOBdWOBi8z0V97I0W9iZDxFva22hkd2m2AeOy9HT11zbBsrc76tQoOtvi0MKexViVkAw6p3
Hnv3ieJ6ficFTlhjnA45Ij1Z62GbgIE5eEkuL0R48gfsNcmrSp36TXpXDwDTLuhlsUsrPyIvxGAd
lncAQghV7kHwd2KIa93BcUt8QQbpO74R3TMInEBCKEbNZtOsaTIrSkuhjn1hYZHFmnwozASbVKD2
bTik95QJ0wYSncBxkpP2kmXxKMxOHG0X6lLIUqAfBjbOjSEmEjjWna28Zl8O9XVMrYqITTQfkqHz
z5GZpNsbqqZqOEKCqWcPcUVPX0gTQVcZq6Luhh+IqKuiAotTosIDc8aAp9aLii69Ocu9p4M99rtN
F6WXcmZ3F1SeNg5LEYENua+a+vdgMK3AJbPw9JNF1QhYqckEf55MZkAbjpz5wE9Kbipq33KSqhMA
kHswQR+pw79O3evjMOZPluKDTLW9KYQGfjdBeAoPjWriqrpbguRxGotLNU/HQQUML7PXmQEveWhi
DbM14QjKPvMJFviYYd6tK/FKAmnDHjwMMs0vI+tYvpzlfnmOpmXZV3O3yysO5whbUBeZHz4Nw6lQ
eUHSGlfSiOydBtJgclJspGmck7qw7pjk2CejbymeXErEst0li3I2tbmg51DrMoZbTbjVz2g9cWvk
xM1xsgU+Q3PDtTZjSIjExPu0skEN1hVRBXiadATUYab5zEQ+x/NpLpwGOebG5V2Yt+iwLBU+qp5w
DyMHM1dvmFF2cwDuDbgjhHXsMiFItY3hlvmJ0DEhFjV8lN3wQSfdoX3Y86by0ksRYgTFBzWtndwd
9qynvTr1PO+V23eYBtJTW5ZxliFJsGE1fBb58FYXpbjDL/U4me8k3jkQE7UbJHkMM5yPkxkA4tGx
FYZnAxHS6Q2umcjHDy48RoN2Q++abmb+kK3wVXFxtZLHuuMVispPuxpz3jlWnQo9w7gV8nNGQl+5
ofXbqWbnczJwEZitd/A7j1Ucg36PAL9gSvQ+EVKwyyTmSqrGfBf+qXdhUE10NTzAmbh61m6MmqMv
fw/RNLzydnAQ5v58mQK4LHBwm11ZDIdg8ChPB+i6SNbcbd0F9uTDgkMKBk7y0kbOSxCVxQGjwbSx
vZK0pGY1UmKOJ9JeOIrZHY76dPKnJk5cZ1zpudObpENpLpUYt4Po7PVA/Pal7if3wZFuzQYYaxe6
BZFeIxliV87bcb5NyUr53pkJyWnuPHeXJQFOdP+2l0/evrxzildi3UbjjBUSHQ0kUk8Ephz2wFit
PQkAuSOSAIUAO26Wk4HwTLJUbOegA2sJXQrxVkU2A5qiujojtX0/OyffHgAYzS19b/epohH6NzBA
zWSGKUu5IKr1lwYwFJmbe7S/YpOWFU1xkjEVGdx161m/ZRkenJboLqtOszjwYTNRh2+Y05HWTfDF
JKVFahPXaGMZZN6L7kXQ1FmpVKtm6NhTLwL7ye9te9tOfxyQ9Eptr807i9MWAIu1NqbGBgjUkUgc
cUymUhYboMbNfplM8do53bJDT4t9gcaajnKVZMHevkkX8AVjoVW0FgM279GN0zbMSXHn7kbg2Lsv
fZIb9bhtRKSPKOhxZA4tCbiSiJ1V72zD8ONq9Lb4MFdGr9oVC5UoBzqLWJp2592QJrupb7Zl2mIe
ZZC2caX5JjzY2Zbd7RDpGWw4FgNfbiY7FFgX82eABOBHZwG5D69+m6oOP61HZ6iNFE1Pilj7EUc4
uCCIiXLfELCXIbx535SPeVZZWNtxI1hEGdyyDxmSVlu0gSpuydSHaRmrgvohiBhUljm2ooHTGD0C
gwMRdOY2T4y473wPo4FhWRc7bfEwNl10J1J6vbQ031qLoHUzBUD4AEvtR2du4pR65Jz6VE0quOQ5
roQ82ocYaQ7BSLEwqjlciUA/Jw1XVj3Wn5pq/zCQOsSNlV2rDFMKrLxT6uUZQYiA9JudpeZBYEtY
uyb4v6YarLc07XqsZP0r78yeJeobfRupWf1Y/CpMT25BBAZ7D6odTAhU5iy3fyrMYFf2JD8OFh+b
WxJ3GaiwUKXoXGsO3yBYhcYTBSnTrkQNK1JvUCT9HZyW362hrEeSbtxkujnLqjssDQMGBsSrRAx/
yp5qbUoDkbOu+q01hXo7siqBqMIvBCcZqyza24v6rKWN7+8mVsHvhwUaTdmPkQTeVmnf2jZM4NjL
JXy9923ceithLp+DDavZy6Zkl6eOPOXSnO+MhYJNjjxWSCnWS9T5XzgVh13nSRyaVk4TTr6PWbo5
8YhgSnoy+wQjpkNo677T/YfXQd3diLKyPl2vBZWaJynj5VI85FY47Qt/2VGAHVA4n4JgvsvZdhS7
uuieapbpxAEbD75VgS+nb72GsQUxSJ1axaac0jYeBDAJEv7L3pstPI2ys3/JAtM8ic5+OJIQO87a
+j2EzpeFXLjpRHoaKtxSSffpMVN+aEUlYq8dAlRgp91X3m/SrDXDCechDOc3mZrhesE3vffa9rW+
9SZ+42dYaBpJuFjqbeXaP7OBhHw6LWeKxF1ATR0ULEVMZ8bDZIxPjWFaMZyomlXYXQHo0dRrnV/8
kWgr6SjsPD5Fu8QS7+bQ7ULDfSBOhub9oJl3nw3BrgUZVMVjUUq0pIzn35uvwOmeFR/32YtM/ic+
QxNfPD7nQH3fbOgP1c1H1JXz61IMyOrFFfLtxcJAwLNuTTAlieZCaubyEn2+8QPSvJ07gg6dU3ii
Y2lPJ1ZxjEeHKuaBecRynzZ6iS2ZZicPktm+CKjtBebeTR/W5kWN1pZhKbwJ3KtWc64XfI8hvHFy
cVRq3OepAjrr9hmq/Jw6cYrb6jyqZHwH6W6sq8zQz/SNeNfhcq5pZNXvPFDJc9Km1tXTzfjt5Bj3
QZ2NF1uYNgZIy69+pn1i32WJo0SMqxuHYJcrKi8t3rNZdbsisZ2v3NP9qXIg3GcF5YsWkH0raR+W
vNy2fRVtgTyslCN++7h5B/eWHfD4CkobDRtYxq7UhDtrLT5ca1krI1lgLVrcdf2Ep6UQyUZH6Lmr
qlgOSIu7OXOWFX7zcVOLGZ1eFFs5l9U+VLa+KwtxULoo1rx16qLNVGzd0RebtCOgVXB6QrMie54P
X/KWo24stWGV0bJSWNaNrnhZcCaupeMIwqHDaJ4XbV2qNj/M5TjsyMgiAqcpdllGAHY0UJpEOk6D
jqlKnw1nEakzfoltiFU4cnCKdOnyAbqR7CtuDLBIBPmPLoxVMTruWzgWT2zcYwOvKh36vtE6jPX8
swaHAAZ3aL7LpH/ysKEEncNlzcAt5ZcyjSJ4ZZTuJS8eaQwOhdobmITb8uAb1TlvxGH2fPvHyGwY
rKL1lvXh3sn0hRYVMkfV/+rraDsNnJSSUBdmGWbruBkmkgNpZN1mtUF6VwZkSts2tTe0oAy2mt4B
TToAZVHMujrAcC540PVgNlj27Bt/iZBYNYv7Vjbbik/zSfgIKLXt71XoNlAVa3iZ9cn0qGLGBeQU
+FM4sYaZvHk2CqlmNwEx1a624tYhpKKldB6ArDlrC6GP2QdLjiico3Oh6DTL1umIa8yPTMrG76Ep
/A2Tq3Yzwdp4ihqfwmC89Qh+Ck1myyCgj0lMTPgS6uQpYrLAyLsKqhj1St9NOPWfa6nknUmagwxf
OuaMeYLsaicdu8+XbNzSTba7McJ0GVYuHpp2SVC0rTBhaD6qL5g6RExw2Zmi/FEZncfi9NTl3bUC
wniJ1E+MgsMTg63+4JmSIsWp8DhnbZwyZjvNc/nmePpBCrL3lZqtc23p/qkLsIc6BIgl7/Aq6gHZ
1rcxW2wEIwld3R21IrQnTG85lFOLNRXK0Bo9DY/vFOJWHa38NZnpuO22NXbKN/W3W1DTkFwNyRQ4
n6nDrdpVfN4UAXSuVma/+RBh3HVHhGEjqgjTQd58TglzLhIaTShItpbqGPg9YamR9WWLVlgMcbBu
FYj1G6coPdYAQ0BaYk+ETRq+zt38lkEIIcbjt/uRSgxkBi93pIzPSXDT1MJ+bmd5ws7R7FSPMDP3
7DWYk/ZsL7yZpuUfTYKlpNOYxiU9mTiaVELoxFVfBg61sO9srtWmOqv0W/sOl1GqGTiqPwMK9kuI
AJXEKu0XUwl3w3MNLjP0phUS5gyxLDqPUCTizJkwbwqbmKLl08/LgtlVgtsjnN3mrrXa9yFj1cKc
kRW0MiashGSc3TKLO5vrxiYpCGoROq3yowswTsbQOamoyqy3DesISNFQSBVBeTSGyEGxV81q8XDA
jcZXmjSPiTH8ghm3Ncv0ORBF9tpHXrmxOqydHuahFWYG+xELzgPmy+g11D7X/Vjh4s1r3KkGXm5w
ucZ3axlYbULvJQhwHUOndAgMBNu0CE9O7W+XGYs6FT1oNJfFJVUEBTUvqHXS9MnS9n1N/hqPRBar
wbpSp2bEUDzzJPzwFT6+sZ1y2mInBQWWg35j+18uwocg8N+7YbrCdDlw818UOeEJoJ3HXj7BRHDw
eZFhYK3Y5ksGsNwH/vicVP0tmuBP3dbCYBd0N2gR+E/Tb/B/YoYaeMVBrgx4G0eIondEVLMfsHOQ
DqWYii0mg/QjzciJjEM2M5iw0u3gkOAAtkBl4UM7rparNaTGD/Ko2RmqOYm8Ijt2OPY3WWK8Wuij
v0TLvSNVzc5wfgVrQUnLsnZwm5TfNREO2kBrk2J9TRe9xefnxb2qXvFfYIBrml9udrOoJGm3bo0q
3VYNa8IgtzznfarZGhMGt+ITxEGkuEVsmGeTB0ihyx3c+sH0LGo0ymboNSS4qT2QLntH4+Wna8h4
1IFXgXgkmpawcn5r92H2q5nHK0NGBz8PF1igDbYIEg7qbgh5siD5Xi76eRQIVWZPO1CqQG9aNY0o
c0ibIuczyqC7Y95BFdLz1XagTaHsESywol3Z9N8oMVlsVXOwcTyp44jWZu1hfI6XsdSfHcfhitPm
2evdgz801yIQj5WewUvMQffISJiOanbfasa8RoJWo3Oye9noJLt+MseNwsN9VXVuX3NWWt8snzt3
TD5akZ6J/gMucoyrSjL7FAwLk+9FHmXgRQRjZhIrDRiKxFhjloKtmhKEHhgRRyamfpLmx17L2OO1
fjHSLPjJUJfQV1qh8zmIrRhKyHCO/f0IFQYtt98LQ/yEWrtmMdDOalWwXRLuTzs6jhURD1Hnn+jH
L40z/eaIB6YWsVMTPO8mBN04Cre/Y/oRYKcQ02NjVxEOpATe3xhgWaQG6tZkpHpQRNGET1PJvYEW
nEe9pMOcx4eubk96KORmSseaTmKUbB0QpHJYxlzmRy8j8+e2xrxSEfuMrGChKuKwx9+B2FQmdyDK
y01AEMDDhbvRVvdpgFeJa286UNIStGU6QFpP6AuMoQ24CcZjdnJrhUZsvdWS0qm010piMZjGxqBC
78YXIxGKZe3LMdVw1tuwTi8Uithv2/IlG5ERMzBiQBqn4Hkg14A5Ht8pcantQHY/19HnMla4ihxv
lxDU6yIs4cSC4MvbP7JAPtjz/Duiyp3yJQJdkBw7JjQ3Szq9LvLz7yaxHofeOkkkzQjGEaCCZIv9
zsFr+9tVQQRpkM+Vfh2O7WBepWvft8tobmdgVFvTt6qYnY0o5vjwTQbCJ9fsqvvAI2Y1dE7zXYdM
Mez5Cj6IeB9bkSBXUbHPkuC28LKSeK979jFk7+YUd/ciOZ5c8DZx2/V3fSDcnVdKDriRpGw3tB6R
M3ufpiY4vXa5L0mxorhCrmnh9cngQwatuGu6MYGTMq6TadpWAdq5Tx365IeGeEgzUtldQgNT15m6
r/qcDQriJnTRyRTNTfWysZzW6gnj7wW4fjy1iOTUUYoZTLVXZdvC2huOTTDV3OcodyUnk6kesQJn
FoNsazDTbRN0wMxbdlzhf3gwOoxeEQyNrc+CrBjibpxTF9sG259sViAcXYtCjKmGvzX4/Teyx17v
qPMQGSDarVvsaP7VOMUvp/dDjEjlI/dldahFuhNtv8mroNuTZQdz8BpmNi5DfDe0DWEZ0/zlv0Jl
fCSUQSsc0u6hz4D7DQlGhkFTMZT5DljcI7ZbQV6HAGJpkR9ZdLXTIjhA+SoAQDuqBXE6sDkEjV3C
XWVgDZ0OKmizExkkCZz+Z0zpzT2nOFjs0sz2tqcTVrh46d5q0tzcRXM/IDq9N4WdHhUiDo/h5LwI
OvhV5hQnv/UxsnXgsMKOOYSU3R3txZdfOU/pLR7Nx/qksQhQpFm4FAg3ihVbj9jHZUm9ZpiWx0CH
NklIEjXDEb4ZKWyydqSkIjD+g20nfjwLPREh5EGz8UfsLYwVQG+m/lVNFQigbGTkD4xMPTNCvSPl
fW/LPPhFe3nt6sU6K7Zn1MRGSNusAi8rfuS2d2gpnabbNHNu0ztiOsl1ZoNHTKVJwCnxFg6pqXGA
x839LrmNCrDMG1eddg/BYH6RfKriqahrxH69Z1JAHL1zn0TSn5AnF45PtfMiyYHaBt4PwzUvAbFK
sKB4UzduHRqHCWIOVyhk/LW+LfOAifZTZPMSJ9Pyzi6ceSf7+oo4y1mg0HAJXzlu1l0JZAxbUdcP
UdXunRKtdHSCNf4JM8ahs4/Kl7wQG5SxK2eisR66WbNrJn0G9x/XOJuBMFsaL2QIoSpMJL2eU756
vkvDqguyDyUuKxtfnQ2+CcZm0lsTI154kp0BcqbwsCUZ+kkDPFw5Ko1FUm8n3e4NAb/ThP8w0wPR
+tprPMOsHCDzD15x+Qop245p9WXJW2pQ9h4Ibva/oFOLy4y/HlIWOwlm6W31kp+7Zor27sgwwTXa
tF0hluFdUjo8lOAZYMUvl9zU/a6dXP56JnGeJ1G0qiiiVjWnXO11lyQc3kwT4c5iNeXagEmjSISu
ZnJPKyAo82M++OUurxPWr0S9d8zYEdJbbvRqOl0aZ1xopDv1tg0ehOqPurUfJRNfWPS5HRP5Rxpc
4BLMKrDo/+tzmUQXEdr3pULXznSxWWiIhE43LB9INiNseiAfCzwihz1nArCu7hPCeDYSFU48lAQD
egKjE+cpMW3YdjI6ZimZAB3UhEHNfFO61pnunr2arb/36WE4b4hGs03JunMa53c92EgWExXKjTZZ
+9E2UdBKSYIv2QGINeykgIDIVo8q27UUie4qD7DRYrFy96xpsg5NQqHD+CmZVzNFfbqx8OY9SIzy
m7Ar7BcGsKe0tLc+y/aGoHjgytwPYYANq6+nO0BJc4lcErCoLo8GXv/ZMHf0Ivzrwt+pG1N82J6y
n0gKvGuxjA+Q83Kxqd1wiMu2JwQncbbt8kjD5NDE2WKWTierAtTbo1Hk9xl+RpoGDFIFjJmHZBQz
Dm/690Ek5ik06lcUW7GhRDXWBCfyk5NnGbMnUB16yVg+MpEK85MftuFeSIpvxuadbxYUIjWK1wCs
HMH+oiqtjFy9FFxtt+1CZgDdTtXenkrzbuluIwF1NAgqQvsjbjc06KPjdC+S6joPk7gS60LQqGmX
5LSDMhqD3sNwsKwKs/jwuZfMSj9Uy3QfzWVZYvICKTeP6Zdyfii/Y6ycl7haHcxllvzy3MtEOaXZ
rtDNy2MoUAeKwiGzGS37yCIGlHX6HLL7HXhRXgbbzBnOXiFOk6pjEH9yk6NwgYS2v0OrG8/GVJQA
XvmRy/k7WoBjuAMuYPpT9mFwIqkRCE2VcZQTUFsECZXsS4ztW+rvm1nDRISIJuhcSch8JBFeahGB
XJ1vlLWAHMO24mNg/NDQ50FKcCPNgMLEP1hC+IQZDgPS4RhLsf9tcB181MZ47TsBvtC9VNP0Wbsu
OjZOGsKOx1w20A/bazEm4RGaW7RyF+foCT6PkUDiifT8fmnBOiyMGv9IrbUIUSsj78HtcPprRY4T
Xo6xCWyWPURmx9EaYXer81C9zs0YbfyRrdyQF5rX0QQZApUow0YbnHJPnkmM7UO/+ho95xFDKK8m
N9TZccxDaoBILYnVgJATWyysSDf4jPsAtmJo5K8ysGjebF2eOwBeQQeMa/CJz3hNwPRSRzA6sC8T
impZKmqDgcOIVoMwphlonQria5Mj4bEa9ruBNbAZ+rTfOlgXnpcxY5uPDzrgMABlK7CAjuEh7zvn
DajSLafp63SXWmz50H9mFBXIHlKOwcxXqcKi/igsXCyTWlJu4Na/9HiajV1udTxetfEKciF4nJOg
ORcDQuO28Gm4J8fhWW5tANSezO5SfHgPkbaHj6oIvPu+naLvRBe4y5ZpLO+QIExWRoUMMma4mURH
Sra9z11WHxhJJrEXgOgf8gQWM7gPIjzaa3cW5FMmwkGJm1Vg5vGqhdHJ7O9mkpPfrr8QoUkCtJ3O
Hpodqy1CmtUoG3eKhMBFOdW0M3kYt5aT+/eVaJz31L5Nc82RdeSeS70T9Fi1p/xuciz9hZRL0j3J
thVDo9qEPjFZF6/tijs+LXEnIXh/mtZsPixaqq0k6gJ8U1PsVDDsUoADibaBbJTlsptnKVdeN3tX
B1TON9vzzNhq2mIlCLBRArLjyq+ZAdDy3iWV/xZ58hUfgc1wNdm6+Qhw0dXuT+G2h8A8m9F0BpjD
lCOwis/CI6BYBg/eVD81xvSma5uIq5cFu0nQCkSuuI1d/WsCiTku+A9b3HRl/m7SMb1vio5/ST0l
dyweKS+zGRJ8jiKkUyzv3TapFOW2+TKIMB03MFAgrXY5Nn7BviQAhsN6LjrN7CRjFtERaHFrYP5G
VU8k2+aTaYekLdQQPbTpsPFaLjTHyOB/EykL7IFJMI6ub9fuqjWKAK4ZG/sB1wMh/776zG2aXJIr
I90dARISZ85jCMYc3PdSr3OJqzVPNZqdIW6jRP+AiB9CcAksGoIwsJ7h4EDK7AU/NKc0MwI7Hwpm
dGH+K+sGeT8PlgXDRbRo301fIOf8VWyT0INp/KG9SeMVEUwUQF1polBBDVo4vAkw8IfSox8Y5CGH
W5dshtVxlIzHgh6llyjneMSwBuy3nMO3rtcqbryO4TU27GNZslXLdMJFrt3amC8kkvDqh0wyUJJn
gP7U0ekCmoB1JzSXSvZwt3xlN19pKYAVGp0+BeOwbIUNCYmgA/RHofM4HGbzbVm8by6rz8CJDl0+
endoElz+nWP4P+Yc5ExfNQ3X3Nyckfx8pp5VfmdMqQfbo5ueWkRqvt7IQH9wrRdjZHPjBslW32ly
Ld/FPA97Kwhrhy7Bl9zV/SmFWdsASC/as3CCmqxwor5vedInz1fqfbI7j50xkEeWNZInKr49LglJ
fIDmxJr9cQ+9Lt8jYhWbIJXXphr7R8t3rVPHi3+YLEJcksP61ARjfxflLhYkzLDl1hlq1gKZjfFN
rLWI+1KlP00yh/vcFiOTPnMC8h+QFYOanUzXJrO7DeDXWsfVMCX3mdvY29oAbNXcQhamZFPggomE
9qu6t3K+eUnKkZI6puUOXrWV3mrDID+MEH7i2mfzZS/IUEofF4wbdNbTbLGzyJO1ZHBF13ML94r7
BjkF9/W84BbTo7OynfRHJSyUDIv8tipHQXTQrd5w5XVrV/Ysggq878HIQQqKTpxNy2IPseFkL26l
xmATpnjuA5XdY9cC1oQrqGUCGqT60KRy/BmoRjxbmC/JlszjOm3PWNn4vi0TwjxY24clyvVHL+fq
l2yjgC0sITh0XIM8NyvDzPR7PoTNsvaNiMCzlSEyN+o3aznVJakWM0bWneKix0Ln1X5xZaMPMO6q
xjYy6eJRV0Ts8FnVxb5QFgoAmffk0R45hsg6MpkvGuuOd2vYLKFJSH9BBZsj3z04Sjpinac3ms4w
hfz0UfphyOA/qTuv5ciRbMv+UKMHgCvAbGweQkeQzKAW+QJLJpnQWuPrZ0X1HbMs9rXqqXmbh6qy
UoEQDsfxc/Zee74pyN3Zh3RNVo1u4qMN3GkXY/lZL1PR71wAxFfe2FiUiFG0iYaAz5y1yaYmFemu
Ivzh2arhy/JK6RVnPQ16amxsJkexxH3X5M4TuoGEPmQu1Tny9G1k2heZdNk6Qn+7yTR5ekvpEV/X
O969Tf8MLi2xSmd4nsNNnszL9y7vGQKnS/7mE5bA8FD433SKssI4S7dpW4Q/jU7snUgbAjqgrtAc
Q1492CRpOpDWr3ERaJ7oOSDRpAzQzqXRLT4pwPxEqx2IgDK0Ffr8LgisaT+GebIjboOZwoIV2cna
+CpTnb8diViFPi/WE4+GNRSA6Lp1PNbUBC5TM0pj48IJWrTSfYXfEJ7ruBq/h2qiVwiSAsZy2/nv
QzAFD3noNk9jSOglIA7/Zxgr9SvNsuFugpZ6btVUw41WOjswZ/AJGg0r/2BDcadE8rzsruFtxxuv
qLKPfBniZ4ux3TayLhpDv0m/WVH7nGBvhQedmR9JT3725ZizDZqapO7AKadr4dQ5jfCFvqnKqvMs
ynTd5g3/zK70brTY633HcvEuAiwBWRVLghUptFwKKPRXnHQr7yZeSnkoXTFuQjF0vwrpyN2MXfPY
lXTu2AJ5CyYKq0NexPG5Hya9KWJcr8BmaZs6yPkypLhnjrRRfCBDAwMwgk0CUR12rzZ3u10CMoGm
29wobGH0GYeoLKDe6479WraCDLel7D46b6hBUrrsaJVkEjrQGz8ulu43gHGG0+JDD/WHGnJ435tT
ZVS166YGUIu/9NcS8gJ62F4NjPA6ubXGyn4NKn/eMktjINfeiSakvc/B1mIFbcJ4uqu9BweL1lkR
NvU4awWTMBozQsqUvKjzivxuziRqzqFwAEy2OQABNHrSomMfO5m1K8OxvXKGMbrF9CE2fkBhN9ie
S5etqA+gNYFd45oMr3JFw54hM5mL3SVvvC/Hl9idNCAW376M/NBBxXbxIRLt3c2zyX9OFfrwNf57
tlpJe6XN7Y9EEY+0y3IPmnlTNjurIONx7AvyXJOiw5mY+aQRDNraKIa2G6kFyhU1ZK9tXBe3s+rr
d1oC6GcQGYaVe7TxO44EuAuUUjiJkl9ORyRSaQ3zzQyFEZ6k9us7g2DwsqaAcjjZoL8lwW0bhyNd
WlE9+CEomhUzY/spYdQMPrEjmIdZH4rbys6384i0RutAYbo2QfwJP/BipcJt9RCj4yQVLJ8+KoFU
wTGJ/U5HGFMs3ZZ1cyGKAsKwXmLgvheiaITkJBvQn7bUmp7Q30DYMSRw5+bTHl33KczHfkfcgHc9
5z1FhS6XK4XmgCBmAhxw8qDvsRn1wL9lG2E4HtNmScr0zuITnvQyd++O5S33oeXpXS8m+6L9GkDm
NZxCXCtUBE8IIDfzSBGUg60ZkbBBgIk61uwwSZ4oVsOhKLmbJrGxhF3fzxj8LjLQhE+L1m6zxLWg
hBR6vhqjhGNXjb+23ITlTHeUNQF1LnH7BzemN7oqx1bdgQUX27aZ+yfL7fSTjLt0PyyADTIVYTue
J1Jt4NNOBxTt7UkCGvzZS4pNPXcwMqu23xfukvIwqP2nJu/1hxVQ9wb1DEgocrYZLwh1ZGqvqOiQ
+VstHmNt0R7iXBDd26mytnBmab2b2OUIPbN2c4+MI9cPrzl+lPdOtoDiCJNLiYmdFAzT5N+FsCHv
yga2NkSeCDVImd3bXf3da5HczguFHC7qbMvtDoI8KIFMw3O9ThbHPFySD3ZzY18G+m2FC1iihef0
lKidyMbkFZ/1yRlLzo2xJjCisvTbUFVATtMu/kToNUmUYWF3nCczPySNY6Eo7hyXCTyd0NukQPuE
YMC6zrIgo2EORuMQx135jR7+8qPOo/hJgYw+s0dCpyy1dt4JHvZ/qsxr3xHTzISlGL0neFz8VK3V
vKYdB6i0L4IH3S1LBI0temtJ0NoxQnBvzKBnipCu629znvMvOWCF+6loU5Sh8HqZ6Kszqp9lXVWR
c5RWYrMJOu8T0NvH1h37cWO6gj1y4ptbVwR8KLS3kTr7fj9cjUainY75Zz7W2sdFNvo+D9IJDIIp
AG86FV0nK3aYHiiWCEB/H8xtkLVM0htmKh59bPKH2dg2PS1NziuYvlAUT43V3RRp05KqFXThlUNQ
2hoFoxXcuLmVrEcOCNFhbqaWxNOI7WyYpb0rya+9saO073eyCdNXiwjV6wBF8V1e9+Z2ijPkcb7F
sRI+M4QEjXN1XGlGDiu7CnBnc5zeit6ED3bQe9vObeRpGHT7FCDQucIf06+Imupe6S2niL16dMcC
yeamqKFIt9hXHgj/hPXtodmd+gZYR23ifT3mDwBMz66ygqt+JPVz8oLlyhjIv9WignXUEcAWGfqG
beKazRhy3uSUmqJqK6offQJsZY0V8zLSd5NDY6sWk3ac7EoAGoeUNtBjBhtj3Su1bIJLAPgEsf3s
QJ8/FmiIr+aYl56j2d31C+LsqDUBlO2IQyFcD+7yCn/4Y0gFfVU5Fs7zVrhP0ic1FYtFfht6xJD1
lV8CT1X5RzlgTlphxydJXDlMfkFaEEfuFfoykZJIoJbQ/i5QLJ3zJphRfPCo0LZSd4kjIVNlsf09
acfhWkpCBuq5t89eqMJ121j5GfNqcVs3U/IikpDEGbQ2136Rx+eRouLENJ8mtNtkkBc4qvHQYMge
etCD6Ax42yJV5uyPZtoksxs+1lRVL1VFQ3sWOrgewmreJbX2PggVTd4kEuTPsfCGVYggB36wKDg5
yRxIFxYkkn5y/U3MrfkObZm1L9MUr8wc+2CykpLqLDHRE/noCzkqAW1ia0SwO6u2AGmvxJEGcfBm
+0l2Fwpv2lcNdO5FpzmhWGZ5D2vMgXYqu6vEGs2hLS7aK7jAM53mwV5hpmQpxrxxCxPvzxz16qMi
VZtIeqc5zaWoTmBrefwLHoO4zbHcGEdusHVMKOcJeeHc132O0ZRcjVASfo5Dhmv0AjtCm678NZVK
zNbe+lG6JZ2ck3bPrvKeNwJDqHQdbAI+DcSKh9kPQpHiDzyk91R+06EdcZTnTCh+olFvr9I+SY9B
bDQATM39x+PVs2tiSYboh1eXwz7yF55drVfu6Nh1J48+0ppdlYE1N+VNiwuGbAhUjqmexHHEtPKd
Oj769BE5PrmIYaO9lfsK1kYITAL8NUofLEo++r48fAxJHqCoIvH8IMwkN7PhisJIjznhOO05nZc3
k4v3ZmqWkdNqr/HZaANFjhhDGKENsbrF0m05hZgHp04Y6eE8C8Xo/GhdXz4D9OsOU++IdQgI9dGJ
S879U6voWqZ0ZeoyQoBWhQNfaC+nW1Ma/TERHQJSkSW7H6d55MQQnNjkXWbpbnAmQmf8ZXk1PZHO
iQhmsEbMRnUds6Cdaenmde4N0UesCnkQ5eDtXOTQzGT84uBc3J2K+4bS2tfTqeaupObp8/TYXE5V
tFHmk2rq4Wfgu8ET3KJC0allajcZr/5oCKfbqQiVmjsRBqbs2blfsonOiHvpCTdTc/4HNBlIctL1
9zIMmSMrPV+XEvEjYyz33da1/TbkCrpvOY3npXeTF0IupteyS/GTNDYqjuvJ7avjOM/Jduziaav9
XOAokP7G1IiU8drMYMSgOiKFL7eK52S8JpRIvAuqqusCOwQJL+UYrv7BENtvSjsKD33gN4e8Et2v
ZEGOg9CZrTIvJcq6ykJ74oz9FgwEyq0+WLZ9PZEE0DfWvojC9tii295UYDtpay2fDfP+b9ov0G+O
+ch8B3gehaDnCOasBKc99gxGCRpgPIFtsGBknHeyYhLMHMglESNxr23VZ4c5tSRBdJdjdJqOpyyE
MZ50gjynBjLGyjNT/LKYimEm65ARFvXRHSXFjdfF/bszj+696tL0Oe4QKG8rw9R9EkgbE1H313mN
8N5DUEYoHHdH24XxQz5ZrzqjfiRF0j0RjRudyrhpn6YlmnBv5PIuxDZ0wiFdbozdTbuE4Oe7fwCf
4zQuTXxoF3hoorb8XaWMtxNkqq3iCr1v4jzxcGIy310sD12AhZo0kYUzhlV3P8MwiDeZk+KcEFW+
zKuwYKUZ4zbf2RqKLQeWZYenVwDXzd1q9Y8Yac1U2qPeJ9Q0e9ifSD1aDrn/6NpIe1iwo8OE4O42
CVAXW3pOt45MRgLvu3rf4xta/X3n8v+dLflcfRYPXfP52d38qP6/8Cbj/P4f/+t/4poOP8t/9yb/
WH5AHfo3bzL/0395k80/hYMG1rOVY/jNHby///ImS/1P6QvGIVJ7rnZ+9yYr9U8pXbrANtAwxUbA
y/EEvniTpf1PIrZo00qshVpevM7/5839yWDOm/2vv/89GvfiYv8tGdfBF+0qBw8E4biwXN3Lv/8t
ArmIZN7zWGBxhcgjVjAo0k+nUojg8BW7Vx0b+Dfa7DSKf/uS/pvrfsn9/dd1L2/eaOFQfn2JHI4j
ujJoX0CA6gC7VyWDHRtndXDHTJ/++lJfjPx/XIquietKj7Rl2oJ//oj5EiXo+8FtDNVoTpnon32E
SDt3WRBQutZ/yJT+s9Pb/OtqjrZ9RIau4LJ/vtpYg39MOsA1luGpkhqHetnOUAxfVEPVONKGi2tn
nevy4W9/TK2hQxKOyQkFnPefLxwD1aImB61QeoY0jFbbv3oca7TOFjwLGRbdv389ZNDuharvue7F
WP/7yqFUw7ab9uCiIqYaIGCtBE13swx3uvGYfbHL48P562ti4/+yWrEEuJCPWLDcOO6Xa7a604k3
KgCTKS7ZRANo8UrH2/+9q2jbVlTPri25cR0pvywYq5GTlo0Zd1SCeutVXXSok0Sv//oqX+8ArgID
y/epFzXHHudLHHSEpbAo9DjthoAI4TUzuPglqaCkrshosI9//2LCNxK8neOrf1uVXeSA/ibXbWcH
Fai5aHoKXcoUEbtvf32hr7/Q5VNJHNbEbKMU8pwvq7Cixi1ik087yzfntFLNvo7QJP4/XIT6mX1L
cZNJ4BG/Lz1WtPE8gGm7QMifmKEnRi2MuP/6Iv/d7yOlx7fFrmjrC6Hi94sIUlQ07fVp53h62FfL
co9asyRxMtb/IRv8smp/24PBS/guO4ZkHRj+LL/swdqdR89SWXZlb4uV/R9umS8vLhRKROPYynMk
zx7/K8ZkjJhoOXme7iLQ6xIxlh009wLjY3dXwqeNDxMTdEjBS4BplA7sUD2XGV2j+7/+Nr88Zy5v
w+U0JjV/cEfZX+8pq2WsNzkpoJYxXV69MoBbhcOuRaY6Ef12MEUkvgPji/TfW/p/XJlt3xU+X4SW
4suGrJZZZM3SZ7sg9rL9HBdqN5OcsW5YXI9//0OybfCUN552ETr9ecnIaChE4dvprkY8gy64bX7y
wOiPQyCX/eLm/X1ae/23v3/Ryy2t2YeFyxPuzxcNEteOzdBku5LBWbHt6T69DH5a4YChW47il4MC
YqBSfP7N67L/at82tvH4PSkivlzXtUvYRFVOEiFOQQLD62MPNfWtBZW7H8EU36JTli9/fdEv24tQ
LtQX11baEVBWqFj+fFEJscwUvpMj5nG8u7HzxmyD35hZ219f58vN/6/rUGWBjuHOp9T683WwOPtj
21r5juFccKMYot9WrlF36MnK/3D3f70zfIXmnWOTJ/kuWaFfKiEZZXpKw945Rt26+x6f//qDuMK9
bFS/bS8AniScGx4z/F7SMf6XLVn00om1cOV+6CKo8OSnFachStHDIX/NCDZLB+YWtL39msBt8Log
Ar2RTIduQmM3OiEuyay1KAmZCFpPBh8c8qck9F8lgxO0l1FL66ExLUYWYsLCkCDxBmkc0iLzVjKc
PYEymMEmedP06SyidTY96LFnZCYkoHOyzA845g1tqbQRp35pWnWTuYvl3YUucVOVjAWBUJYeX0xo
8EzElRvdA3XXr+DP0fcy1vvmJJ36CdTMfNiDXdyRsQI4wbToouNUhXiBUCT66zRciJYgn9af6MyF
i1xXNe9ko7tyPpD40apNEErOpblx9AM3Md6StsF43SqP1klcpAUTy4WQjaEYyDtowScy126V2ooL
SWMjwfJMBx1XCTrh1DePGdRplx5kTRa7YlBuaFOoSR4KblCiYnxrfhc0C1+hImaYqAvkgisffeS8
lojCTwlb+7wNnI7wdyQDZcUMKLxAEIFlvYa0GvNtcMl9q42GVkJdibpQ1Zzqs0QtwSHoNHL22hsR
VDR165CATVQTfCFV04mizkHVMRBd/hikGbdrzPGcyJJogiPa2LgEVaqT6RBceMWrFinunjDoOqc+
ybMjHf3I3dS6s1ISybzqI8jVclbxYmNQnhvRHa20ykgDtwJxmzbhSD5SMeKoIPasu+5j4gnZ+UfU
mOPcFLB4LvIfoiHKdivADr0RKSS+u06MkcuLvBEFJ2uQuKGhIIAhJC+u2tRB6KAlQsCMdlTlcYjs
ZxhxonliKHeaQc39kKYN6UqMxPECXDRWWeCBSImoH98CQzv3aEpCrW6bxJ6u6j/EXMI11HqumhB7
JexD+9KJk3aXIwVuDxk+O2Ir/5CRwarhHU6CXLAZZxtEGrKfcR+LzluOYV/TOWW8pbZlqjPMeZCc
7K0VK7IaEDv3P4UVgFYb6cTTwBaDi+nJjcjncXq4PAUsI7IhfEacjd32JMoGvbDgb9YOYhs8bTQP
CB4M1+FYXWIxcDidl4KYhrWrxfwd22YlV2TPTy2YdAzJ12mA8WBvxXWitvQxUZW6syHk0VEttsAE
NTTzlrCD5xZlKLJcB273nfWH+nX2pXvim6DVlFKlXoE5JU40KHu0Gl6ksicn8FW0tgr8maeAvhbT
XXwkcJ3LhFgt9DYjW4qICGUO6pjxUTQuyI/A/zXkonQt5BdmdKBEV6EUKt9KwjhIyJQVbbjF7sL3
phlG8tNwDspdrCZCOetMjNE+nxgoP/oS4x0+4LTztnIZAhv1teeMm6hpgGJG0NtemQAakmFF1L84
9dKop1FV5hnhPH6FVCDktHzgVCBE7U4e2wUU2arycIhe3PztaaoN6uekLfVbkE9BdyRjBpkCPcjm
JWN/SzcDKNGPOFCF2JAip61VGqe6Z+eakY+bupcLwpQqANqO1+cFq5mFU8Nu5q0q3Ii+lF8wgaPo
D+VutPOSJBhdZ/tmnpGEqaGE1ciLynCHfKD/NQ6QS9YwtNJvgavyaqfabPms6oL/TELqoZmaY3Hw
mLgzG2uF1W2M6aIfgx+V94MheHrtZHT6yH1Dh32FHoPJK8a9mIah1M24wnwKwrbS0aCOYeBbGEFI
IuasvCzsUdoJYG8tlanyUwvn5pB7kxNsLU7TGVRZ10Yd7+riCHzrstTavN6VcunKY5j2wHfcJCDc
0pnKAhJtlAcudgEZ3GrZZj8HiIFwMA3/WW0ng7WulzRr17ElGbnimFefva0tcx0qxcqPQ5IWEL4q
jWqd1gE6AJnBMCYsNo7WXjMITYRNjxsujAc03Q7PAX2AXpaq/Uz9C8q5HPHVF2zxhKExMVvDWWAp
tha8mDwBqWAAhK5IzEbl3OCuypKcdQ6d0yIw0y9ugM/Typfig7PCiAErsM/5yPC0iEccJUtG0ggT
RbnVYX1PjxlPQQlIB/yk41VvfzRZ1kUGpwUtvTfyzaatf9NSKvCe5qm+yuZ4qPZ+3pIbPeXDibw4
57qnHGNjKLe98n8UFuRFlV/sTflHYRHd5eGiXvGTf2CkWh5GN/3lemiabRhzsfeQMd3apbP9Cm9v
E9npa4ceCdnYPYD9cm3XoKBmL0luhFmIFljUk/QygsFdxtW5VV/XUTNjrxLWoYy5tWaeciDyyY1H
9XTC1gK8JDV7HwjF+sIuvW4G0zyLDqqaTPNbZaaQrNg4ALnQkGuBU289q5K8ZBCSjJSLlgQYfqe+
CHdWtcxHp8mjc5Sb4XokcLfdthEbH2O7hug9msPktcBn/hS1U31o2Jqor1BJPDY2TuXcQAxpkcUD
Z6FU2rfasTaj8tVPQiTchc/OWlvVYe0+LHHQ3ctcUMfG/vzI+BQ8x/KHMpIPsu+H0d47JKmfJfb6
Z9k63/00MICpg+E8cQehaAWd8RrSoDeIJb3sXHtBSIojXet4PULb+agh0+MGz/vAfmz8NpIkgqfa
fxqH+UfABCtA/Qq0b0GreQkvUFjgIveh82xE0u3k3hNBi3kYHXp91ACC7k08il/9gCkpJGVna7cR
5UdMVNh0kRsypOzXwnFwSzeN3bwHlLLJGrNmMBNpMdndehkae6tSQYh2wV+sjSAz4LtohX1dulaC
F5q0qUNtWu4GVAm3HvqhjcGV8g0OrngnnWcZn7t8HsUW70cTbnFJZIR62/X8ubjtdJqn5bNURE0h
Z+1uAjoAm6HM1csQ2jEjwVl9tlC8NnWZUlhAyX+ekDXeTcw1x8stwnJLbD2ehrBH2103wn2r7AG4
2yjtX14Yf5984uBdxogPc0fgkkPmuWM51i8rzfvrEufkek6d18irmxepQHTQWD05tY2hMR1DyEGg
8JpvmKSOSe17a4Jd6rsag9Oy8nroASO+BDIsvF+kVaCYJgZ7FUyJu0071OeYNhjX9daCHnx058cU
FfEmLUS4JbaS9nrdEdmDOvAzwc1861UMLR27hg1HCvC9jseDT5oYAFSGF6nnmFOtysbboKrRn7iK
Cx6jpVU0q8rK+h9jgLQM7FU5Xgg5gIYbcuBRqCNpG+1sE7tiNwYKy6+Ln4YJXbadg0YhMDMXCQjF
XETq8VSdgiXnlsU5uqt7LClDr2Gqg/iDHQla/l3KC8w2mp4DMPkPVQnjm+AKfz7V9igBP9pMNMeg
eBNp7zx2vocDK5kpVhHw3yKaEo8FSp97OwG9zZPCC+Bcd86Aj8UnLWRpE3QVHYsq91C3S55pK9PA
pmNUFO0bIccNqJueBEnBlqI6brkZjf3BYn6fWngwvGGA08TDazctGX4bhhzUK11K0AS2HgSdCC76
vC9OpPW1Z4pA5KF53hK7osClBbm2riiuIeLPfaZuE5kPzwyaJlyeaVzX60BnjCqrenpDFQfuaMZb
vMWm1pIgubghygt78deDmAm88MkaVij5Z3YNajzCwSzgSD6k2DVFIGIvMZM1MtCcxZSWCQplwIIg
6eHuLluTjxHnkDF079B1Ld0hiXv1M3fKIb7Kc+T8R6F5nN4ETNqJwBrqYbwWeEgXrDp9ScXiFGJL
+7dut8x7qT9A5A0Ixi3nUZK7sEdgCFyoRrcXYhYB4kXYG5jvHRokyevlyp0rNjZGqXyGPtFJd+7Z
9aldSce2j+SN9cca+iJLwWuiR93VZX9XI9c4e631WYF92Mxz7WxFi4KtBZGyE6LMeRth94Qgvv+s
S8Dseyx5CAGp6lD8t/Z5lMlbL5iYN1N6ji1oVMx3mSBi3EQRDrrZrMdYc9gkxmeCRz8mPVEhUQiS
pKfgWs2hP5FW2sP4tHHmw1Kc0x1uoTBbz5BUOW+iYsprzq/gu9HEF5eNVtPwiELHHIvIIQw0eQnJ
i8IKBi8CK+lWU/ycsqgyN8auQwLfi/5BW5FX7CWqk3We5dEhDISgydygtYt1Fa+7DN7mbQVz5Dru
Zbrl5nFvmxwdDmAwXRMuZuN6CnzNv5et/qYmp9pYqjmA3QIDnYRktqLJD285UWHeLMmxpD1THyzi
qxDEjBlu09x6aaq2ZK4+Oz9hxM/PpAtHnEpcTkfocpEDwKC5EuxPqJ0hvO/4Bp6ZNdiXFFJCyVYF
E45yh24yl6sR8ZAAbCpRRHIvQBboldmLpkbeW6oy3Oskum4S76e7hP6xc/0bSW4K/gjiNNIV2H+I
A7H1UsxV9xTDVvvmBZ59GxGas21L2PYYsN6BKeRngA35mYSM6YOV9UynrWHPdEA2Guat18MIyjyH
W+Ehob5nOoIvJSYLFFkP3y0ec/uISRZFf1G+ReF4eW7a097JPMEMw3EWQvxoLyEOX+yrJERuLPDP
kMtIBQHa332heIiJoegLxCG4rCe0iV1YMR4OsnHvt1P46OHjw+M3D+G3LAwgZl4q++88GSMu2mE4
Yi+lksopMMxQoVUMz5NdBEev0fXrWNV2tE6mrniyshLG9+h2LpFyXfAQBnK4bj2yFW3f5AanohNP
15FQsOLIEHtyCsKe8AMH4P2HPG82Y2+/Sv7+ISs1eqUxG37MrQMjhLI/TJFEQSABNQKaZUMSCviV
kTpy55nsOr6k+Jb5AG0LUctU40/0eP7o3IbqWI+f8RDHhzCvXlrVj9YaoR7MErsaeJCmBlBpQc3x
WeFjwXAapXN7g9mwmp7spsk+IhI3YI3HxVtoGgkmyyd5WlxG7HUTee9mmoNt0eiGl1k6G08apfC8
Cwcbn6gpcvuMzR/ctxeXn4QnYqNzQgukveXlJ7xU1l2dXc4Og9vPb55yiXcLKSK+BbkfDBjcuWG3
+TirpziyyBHkadF8R4IiN+RzZp9uW6c3deDNz6Ma7AfhVGbV0zAatyXC7mylyxi3F6D1YW9bTqa5
0Qrv3MwJWQtVJ66CSPTBLoqWxue9uqbAwwWCpkqIXagKVAzocyJzIblNeCeCtiPh15pQpGwJdND1
Oo9tgqhEhwpXqkW4m3QY0HrMve6eey+8RGCXFZm8rdEvMkoNPuq+1gTwTF7fbNveBgqqwukPW4mp
b4DudeGOBZKRZpnl+Y2rU2BEldsVEBrLPv7RI72K13HVlLfB7BHEKTLXQZ9AuHiyQRZAFhfoUPtn
3LKpb/wJIg2UIdooZOQiIUQ8nlGEXoBam6mwx2UDd8AKt+weobM1tdfej1NCuJfbdqSqmmpw87WH
IQiljJ2DQWs79KCqNTXK6imIgLulmY0PBAsDwH3KAXtT1xIuKdRQ8ivbhHS2zJjqF1BdNZJLBxh1
HdJvuikZxl4jjuIYnCSGXZ1wiuEW+BV4k4Blf2sNPowA5ffRQBIgpNo1tdzUXftTODWHggn0sqbX
y6nQTTicRMEgHweiKNrVFNQLQc9Dwr43yx6rt0kG/ARj211n/OLFpgwwKO1I2wbs2QwKRT8P8GVf
TjY/MKEhxNKWjY8MJBnJDYVvQoBiCKGJaaKcgx6O4YX/x62Fn7iRQNSOY9477RYrdgAILnTUdTni
IKUPZfo7bEStRSNm4oAn2WqnVWEMaU9gwox1VYM2Sbam6apq1URl85hlLSgBPVl0qsyU4SxwaN2u
ehlz8KD1h7lACHRzG7+85HsmNg/NskrYkTTsfWyOMd2KDRloyBCNP+TfY4Gck17akIOAGXq4d3jN
X+FhgCNoKz+xwKsAMELnW/YKILM930i/qZyLEr8+m8XgGUsdPEK8ov5VglEgHmZowzfldt6vFgcM
nNS8mHbCymu5TrQPnHImQ5CD39zCMCDgWSLwil2MqGRG0bMNbZpvoBZSos393ojXOU5DgajUstVB
10VDjThbOkE+Lek7pDZGEdURV3hpgtHdCKolHLZ0toZzOM+TtybtdbpkUFqWB3+ubOlXo2nyQF4V
gtu+sGqOaq3j1xB961DR8cvkXQQKRxw1ZDlouwMxuSrAQow/BjnpyiktrIEwTXDMWDS3UGF1JTMp
H1cMIdUurAjoMHr+fuGwP/GZ/YfYI+Eb1azA1z4BV2lORT/wsfCPzzw4TZXKKzQ+6QQbs5Ovdg3F
ZNVxjH0dOqqM7RJobOkXn+mDl7gzLwXRCEXQQLAwRL5kqNdAVPvn2EafudHoM+X77CGg+OZZoFlv
qHqxyiZ5XH1OTu/EGIwHx12NNoac666iRb7GUkaU1krQ+pKbuo3sFoRu7YL/GwSXKB33mCfLJMUv
qlQM/Ws7TlSLqymYjFMT/aNxGl35rYN3B3WV8UfyW4c2gMI5KMaI3YUFm2q9XpQprZC4MHJ72KCq
rJzXY1pG5S3qSeJdCekLOU1XKUd21y7AiWYMdeBQ+EtqH73eQ/VRCGr7TWEL4OtVY0MKkCW89heb
vJ1uVQI4rPdhWg8EefhgmCDfeq2z1vT1KqAytjcQtEIQejewWfPJO7D8qybBgntqB46/6yEtcOND
8jNJcJWnlK/boM7CCet87SxHF7hsQueRo+YmmkghvUUkmERb2rgDEUNNUDX+RspB7yOBJvalQz9F
/RFztGb5J4V7jKDMR2+NGqMFlopDtnNdOVX5g+dIL65cgCYfg0NOJl2VmHPaPFoMXWgJI2AQbcjx
fqqoavdE6HoFXBQo9i/0DpqAwDIvp9gtZzxlhbBrHB6ceyxM58zxaRMMYf2ZyrayYB17hdpWUy78
N8IJGaSmNa52OivyggrhE0UnCFf9C/ZWj5UuDeFGEFaQm1lW0uVX1jxjCh/yQJITbC6nrfMS5dzP
4Ca8jt6Vko9CVdnly86mz25Q9n2F9BxaBwnrFqZcHAaYMjp5NaKli/eBQ+THtUxo3LCpReZkgV8D
+zIMBuH24Gt9C0omvKfvCxgEEkprWTsk4cSlgFMKfdZUj+INe7XvrgYHycxrAHczvJZqkP2tpKeQ
7rUJrHktLKnSVQWB74dQLZ5mlpKtaZmhENjKMDEXlpJDx5neBgHCFBKwLqZ+0BLOPeLoU98Etbmr
NbB8Hv8pJfboaKbhdpegti5F4Vlb+tnEYhM8PuWHiluy2wVTXhUH0EvTL8ru/83dmfRGrpxZ9BfR
CM7kphc5j5pLUmlDqKQS5yEYHILx6/uk7U0b6EVvGwYMGNZ7laUkI77h3nOJ3esnzPWP+axd/ZE3
+Ddv/D8Q6+g6YJmXlh5AVMiSdn4t6tCtvp00qRYKncWNt8wyLcUBm02o9yc2YWv259lzZCifNpGN
fYJGYr6hXVziyf+iL0JSaLUE18dw1byVt4T2syHdJ1wBq7We0Tbb7b5t8KhgbEpDtXdMHQ435i9s
JhtUJRFTvizyYzCje08aJ5ZnRZi7t1LCuA+113nPVeABhLZFPX7HKSKmMy5IWIp4mq2HzsWuue4J
Vnj2aIY/fSdriyvRCumPK5rJWvll2llPCX6DJ3IvgGsug4rj3wtZAPqBcer8vACiCU5dFMBrir2w
Sw8TOK/xMlqZV+6qQbQxiWnk7XGtVCiKt31VRP69JOr9WafhZO+Uu4iBsrLPXuPbSIhmesAYUeCw
ZUZGB276zER73TMg2YH8sZu7BCAJrTxP2rTGII/+PGuM760VT/e9UUl/Rx2GnbJWUQ/+o2si2CZi
CWYU+QU3PFoh/3fu5jfmekoru7UTSfcZ0cryTsoi+aJ0Gc91y+W6MhFa1VPU99m006mXPacy5maO
EWdDzxtqpuTSQkQKdsyQaizT8pdURZ7ttWN6ipRRWEx9MR0wzbFrjVI28r67VN/IcBkx62sfCVje
YvpKrObMmVo6d3TFbEUEo9qBF912d/6g6x+RomLdREPsVzyWpiFD1xFTvVHsfu1juRRVBU8TjNea
fB9WSit+vJ4OnQH8twq6NDQ+cBS89Lj6plDfl5aYGCzh9s92YZ7L9rkZbcCAfWIG9h+AJcYbSbw3
a+k06XvdROBo45olNaS20J7ObXOL9gqZQHhgWUmVpS0fCWHNlV98gM/v7E0vm/ijrkdqF1EOVbYd
evYllGeZW1e8dEk+36U2pifwYCArz8MNCbDyPRP89Y0AjNPyv4tNIvpxuJbDCC3WNa7EpZuF9WmA
qkKRJVz9x6tNcb6FTrBDU6U414XX8crPWv4mLjOkgYYcoikL5+yXLXg57+KMvTX7gRJTHgVTxPDT
ygiTZnIYbmLwaAciCAJW+Qnoqhu8NLa2Y13jfe/5i1Bdux6AVorhHs2zn3XZSWrfrfemRfW8KqDG
DHsg/4RxM1dm6j+Ljg5acSfOuBXa9MMhAglqSRwzZmfawxyFFacloHVU5lebVVKc4sKLcMQlNKBH
E4VUhynkbzxRvoXVRkHyLU63/Teiz4LxKNY5pn1ahJPBPFdXZpsNANG2vjcrezU1uThAfmz+CuWg
ZsyQc5KdJrNiWsVdpxOu3gLQpp9SIfeEal0S+mf8jQvudQY00dIe/FxjWQC5WIW7lt0tJgZGryFC
bw9hcgVXwVpzyGHglMDNOEAaA9eTVfefJU51uW1jH6gZkq9b/cUUpt7mWAZs+LOu6HYoWAFG99y9
T7jmmwh+EZXbxlpkE+xJ5skAUcUc5tz+nTs/VFPHEyngUtu/FZXbC+x1sgpEgrshMH6E7D/NKosb
ywB5HYoS33pPhcPeLKmtv2YJ8AyUfKRj1UiHwBziczcV13q90YWf/PJaZyk3/K5vDakhmgQUUI4d
B66qtwCkcJbkMOrJIzYh13Z9ZEqPxxltPAHNh5Ln7S1k+w5hktisbouoY4I8JqohWNWVnZXPObJw
VvxB48zwMInc6XdmDvzqcx6CZHj0pcgvSU4nchndiFmbcdHTrKTl5PrMAMn/aEptk0NIMZkcZeex
QgBRSYqJ47V+8OwXfXw/wjCDLuF46ikqi2VkmFMRujBg0AccX5nOZXMdzC+lLZZ5n4nB90+95UXJ
AVAXIW6jnPmIlDc3dL87w7IcaaCXI87vubsvIWXwoVM6+bupgt24icvZosxLhFus82SEjjpaGlpF
vPhRuzYp5KCiSvpwD3pEyY9OlhCe1nXDRGJbeAx03pEEqA9NkjbEaLAHaleEbQBWb5QhYKnC+0pl
WrwYvj348+UCwejiB7yzUOvC8I5IQgNJMlhaJrqELiOW8ZN63OeYi9wjQQghrmQo3MLbuss8gzCv
RfhHRh6UhKGrUkJqdO00lGlF+5lahJIeiExGIrJUMNj2EzepPDmVxVjcSGSRJ5NmnvhI7EzZFyvz
R+xAACrdcO11i1SvoXEYEl8QGGM08iCEpa9hBpsQiw/kTmLuimgiImEOa/ov28nr+Zxh5otXk67q
kdyiQKpjp1tnIgKZNm8bjpA0DwF3GoQmVXrOXzy6freZM7fsVpiGbXIoyDcQayeKii+8lyxIuz71
kSrroA/OM8XadwkCFuqeJO9lVcneDx9Hkxv/OVTzXAHP6UHOshYo/05IJFzWEfRhUD340wagY98s
OJnB9LOc5QGVytjtGWb1IzEMJgzWmOnnE/YYZ3yanUn/ZvWXYRr1XML31DQR+beIzPtRZWmBOSNT
75fSk/hFoND8EQ65/zDQe1HWTmP3BzETuXGzG/bzevb9+nFyqQc2gSdn9gOh6bIN0NuFVKSE1dkq
d2z9E/QF4GG+41Adi9R35m2j2YtjRg00P9hiLrqZibwPyjDmDTDs6/rCqJPCCbmNzFe8zPW7s8BV
IPygv0mvYUiwi8pznbGK6CXs4rJyinxr8wsPLktoFRF0NGH3V+SRWU9T62KVIiOH2air88nZxXFM
hqMkcoXzT5ZG7tDzFSN2Xt+rtkQJRu9Suw4SJbtmtRfNblqsA8txCdfqQo5hEj3T8EBA4i0S0A+4
6PJM6viCajuANFs2lX2gaE7eGTQoqoISt/s2QFD4Hfg1QVccLS2tcZ8IMidrle8CZF2fqrbl8kBy
IIWzZTWid8gO9iWpUvHomLOC4Tlsw2ignLDALbEkXaY6vSzOLfGq8sLZOZsq8ZjYA5k5p4zY640A
5POEY5Slbe3FzZlvv4CFkKXc22UyA9uD1d+vW5uadqVlY+Df5XFXIx0lsZJ0RMaDa3hG2gUXA/EU
PGdN/xcZvqdz4d24BSTfJEjxR/7pI6Cawt9bDcvMdeWM3X0wCDxzIfpDgv4kIQcbG54Z5J65lETT
AHnLqI0ieZmzGPI8YJvsKwoVMEzjj+VbqBaq/L5SycCSmq0mQQqFc00zCXCZX9ovtBGEjiZeWf3Y
HmqZ3SAjBnUzwAD2s/6y3GVZEwMZnTrm0HysfI/9G/wrigCVr7C0Bg96ogLcNE07f4yMI5x1ROX0
BF4HKEaL+yxlsO462NdYtxKsQsPzMJGTeTewu3zlMUYXMxfYqddWqskXk6xmGSBgR3zxvL7FBMX+
N+JoHwBY88U3D7hENYMrIj0paSpEgysZiOk9ofuHKRh3KbSjNFb3Gdk75B67JQ+YQ9TFLg+85Yt0
Nv8xdEv3NzlprGsKQmmAbjFjvS+N7ohMSZtPJprhsZxHvbxNGSlic+Clf0NmoMT3tIN3SUaBR6ur
KudJ6LDK7ptOWowOR14uss47/8vy6tLd9JHJaTlxk3759dJaD33sDvaqtFFDHUj1CH6impjYteXW
pGuikEIEZSYyJevFya/kYjKoVxwNMQ2kZSenMR9L+REol6BjIIhk/KRdCb+eAFg253WZ4Ge25bCw
PDaWCHGoJVzjqeIzrgjriAEdtkXgXFichGZjl+SV3FzGMIyUN8mSOr7zr1HpewKFSkh5h6qYIqM3
Q/7j8AoDeKBZVBtUMkO3Q9cF8rJvnYDvGNL3uIKHPZE4Wy3iUNB+4y0kxK+7+pod0IRoj0DjIiRP
oSjiGWht5jzgwxY/sV0OMQfqUvBNpaq9+p5nOAmMNj9+XZa/LETMBN0x1f/mOhtRU1hYGFaDN89m
O/gGIglqx6J/GTEctOBJ/dTF9Ujg1sXcJtA/eV6AmpCRzMstrFkoHoPX6nJd1XH+h/UoAPFxBr98
bFMqYAKTJ8RXWayX621GM2zAORRXifipQGZKgsQvBz8p1YHKfLMPuyx1vlAXQI7Kmc+ZN/6NS4Dr
VdPmJG3I1JPFyFStDezled0CFkavMsJHaHIT+WDzCHCHUlirxTvw92AWOPld1B7rONRM/lXCSL/2
U1oNsFig4RxAhfyHMImkSLdWn/FCMN9j/8bWhgQMXzC7R6aQBG9dkNT+b8wlMrpYTcUqVsiSSlIj
wlg5Dn4/wH8LRlInRcb4ErFGvOpswCaqgQhAWlQchAcF1IIKauqdHfDguIUNFiJJKJn0tHcAc8ls
SvzcBZIVGIYehFZk1ipyGhRZzrTkkhAGsuWy9bwwnu6Y+DJJS7BZU+99yAq482GKU9G/TqJrnXsK
HGxYBRdZ/VUYcl1gI9p8Lgu4KMmCSwXBJV/bZasJx2DPF8GGTnF4b6DUdA744MyL8FK2RXpAp9c2
FyvFfQnUjeQn0jQSa2iv9jigGqRSivDSdIGwxGaOI5FGK5e6b0QJC4GcO7L0J469HWu6wltPpCoQ
gbnQ4MKkLAO+sa/MI4bw1LlGKfA68PJgVJPc8UUpMvW7XuM2l7rAZjB2hjWC5vl4qaeb4XxgA8XA
3tL9pzBNWpGgSQY6edKpBaHYAmuPIG6eGf4Hnk4fl3bu53dclmK8Lo3TjgfkfjccMoguhKY6b4Wz
X8jmfS/S1P1RPMT1Wrp+osF7ONVtJzkNLRoPVJHWSnAd9pxVlqyeOt7EYu0gqp032ri+fxHc2W88
vfqGyZ29v1VQ58nZVsOENHNRDZPfin7vCPCmRwbhA43hjUJRsy5mz4Pi5dFkfoLtgMtkXLwxsDu5
gMB7GMHOn5wiro98Wghp81woZjS1yfCGjg3dm0uoSH/CiZ6nh8TBEw2vjG+Xq6Ooxz/+WEOltmvT
BUgpMpK9mXM05Lez9AZgh7EtVAfjdD7GeD3lTfiIKKVmKmE89wuwnIT+WXi3yGhEeUCj7RpWcZI1
ChGsgCGAgrRC1NVtCoHEa+eFU/ieESnpM+VGC7CTJcFmzKGDbiIPmxiiXZC2IWm/TErqU2qzFjkk
EESSTVeXsHMiqGXzxtaLipnPEVVVrlK9xGpL8II17sMBv8AZVWFHyrUZ/BYb3gLlvXWwI5Pu1c/x
HsDl7P62bE0BQ/uz9AdnqUV2RpvdOJtsISaDxUlu0i3rpchsETvWlEYLA89VndGn349iCFx4zp2A
U8z3rq6e4yOL5KsWBTybeSDwAoUspww2z/mZt6G0X4Sjb/vJyuoFtYaxHhMHItCFIG/h3U+9kdhQ
I+6yoyQrzF4FXOgWlDOSbZV/RrIx8d5kZBA170nQp/Lc0pwyv4FKWT52TrLkNHIuI6DWIVjmTSnD
mB75e6o+rYIl4UPZJa167Vv0oZfYKRa8i3GHnXptt14efUMWZEUEKJh5uE05Bm/izpk9zbpvbprm
Uc2tPb6RZBk6De4Pz0KWgxp6IGUInoP6HTBVpMZjZ082A6bYqiCOghqHp3+27fB9RnQSUAN2baI2
jgMa/oXnH/LFOhFVDOyojLVT33mYF+BzL8Ard1Y2LimaIaaPYOJzq++PBRjA9LRUIWKOpQMFgSIS
cPh3m0dt/hbalbCOY0Ab9miGHrABTPUys+/NbI8zAhFlxt947G3n2sHLizZkYITS3NTiiOQpYVNW
wBVW7GE5t8SVleXZA9/YOPdTXE0G0r1nJSAJDCuSfQfBsLpjyNa3FzaWfv4WhKhoznmbqeV+JoJM
wNaJ2/h28zmX2giCT5VS8TEPGtY8ATNSzvYYWO06j7rwQP/L3jCniEMI0qNVxNSAWHAlaIq+qqFD
NjiVNMYrEmkmmOsePTA4S0gjo6C/ssIDlWEaImDyUQYk+0Fnqaf3yUyxCtipyJk8Ee8DCb45sAdx
6v4T3EfLG1lWiBaXMywynAGQxfrxcRJiBAOC+LQKh9eJUYvLhqgmEGn5qhVkI3fH0RaI4QRlLZPR
btYDUzJtoeFON65tcq/aTZUDxHVJ8kVV26leAnSgXZcQvMHczEcOoFSUSk5Ph3UglzFBuhYi3Kxe
wKnjyGcNmQ1TGufbWbgKjmeSZAU0HFdErjqiD/P1Q+U6gqti4rPFz26QJ/OhZ69iNmlIvscmImC0
X82zivYDPNhXWY5sgXORisfZNfVPjilmXPnkcPzlWpsACrIjfAtNk3zEaHTHVYeq+KUYo3ivBWnM
h9qxyg+7l/5bY/nxewZWacIPU6ui3fUQN5iIDb6uthiJbEwseSvXpmG5/S9z6b+juh/+Ze/5j+Tw
//if//X/1Y6Pwe1/t+NfPlv1P0PC+fF/GfFtEf4jcPHIuQHrWtf1sef9y4iPafofAsVUSKvt4cS0
8WCBGry57R3nHz6O6ggDOdEjWM5wnP3biG+7/4hZzeNCA7Vy8/ZH/xcjvh04/9PcZmEYvJEAvP90
8JVZ2sz9aFVHST7gOnAzGGHYmuVH42VmnxvsKyuKEuuWBTFeXUZX1Qb6mpyOhgG/XvsaxQ+hNUvx
4ysPcBdqI3mdlhghqQevK1vXlKWPN5LlxuIEP2aatftqSvvhvVsq+1eQ5y1b+AaROrJISX5JWuuq
WfdpW91ppw/fRNfPJ1GSfOVy1N2Rsxkc2oQrgRn2ePMsdTG6L7DqcBXt2NivXWvRZMG3aFYaavhX
guMIM93SVYfUnp0fwa6hxNMxs0gzzLDZ9g3XikjjJ6NR9K9lXMxXrJZsDrNmbohRtBxFz8duKi5v
Idc1SE0Chp2BYYAoG3WxQeMeWf4jcsuRHG+igrojqBl1MOiP3pZo1py1UWAFq5lK7AELwPhcuSp/
ReoiP+jy53MVS3UmZTVkXmDGNx1JQNQTtBZIjHLk/rMCWGMyo0VfTxZZB/wyHIk632RXZNftH7cM
nGQ7B/2w95ipVlh9/hlMtHjYgFitTpFdP4WJocf0mVxXBhXsjWsegA9U2XiXM/56atBG0RalHXKw
vC6QGRHS5D7hGCPAxWg+P2T2Lp8Y9NjMtrktBMG81ogtfpq6ZybMcbSyMbZ8yNHUhFSRM58lefBB
HV3s4mwouFtVsc6KBrphVX1QKsxrkcQdhvC0udBc2uB7456uIcgRvur4lryQTd3Gn8r8aeSCLclL
sEEBEjF5811Ftr0bxaT3aiYFazd6L1EYX52sIaS4G0p0wUv8UOfsMtM4g6xHvN8qmCMlAP7I4YWc
ZsTp1Rxf0MpGB9QI3msulxTpudKfBZ7Ba0x98QAijWyJ1BWngUL0Eqn+SE8RnYksNlfJuOdV9UXx
BeKGcOC2I/jeVbK+MLqzvkN0H1vLA0aFbqxmzguWO3hIhRWfloFdeSHz6E+V0d2vxr7J77uszvcI
fEjKpmWakDF1CcaVEQ1gSAZzMHKrLYZAUq8ihJRsLwtgVd0jODNwfY9AeayfIg7ib18RtTSGHsF/
k3/bNM16HN7YVsr4LVMXbPvYLJkSm8cC3DtPM0v7ao+QBvl/DIad96uAopfPHwtl57vASXTBvCHu
mZRZz8wqXPa8bv6Qkt0AUa0r3xLblS+mDClasnwE/NukjrvRbdw89Zk3PJqwiZ6tpROfEU/ygFxH
3CD2ktUrIWynhL3spa7rdD/XGOzqVgT3HH/+eNYW0UI10PSTYdGyNqySfrVzF2xKwtHu8FDpWzON
S42hcYUjzsZNGKHkaOZNPszh1VnUfF2EQ7zfgPbo5vZ+XKIK4XVOwv2nXYc3QVrrtRRITswjpkgB
ZKJSH/nTvbuBiM5Pe2oDArGoYGLlmScCgK2tj4dsA+fvplQinH4bxeCM0KCjhUzt/kEmIclS7Kpu
clEfWNg08/uNesboqANOMaKr3eyxbicpQp3zVETPke/JHZu2eBvkMnpVnfLwzfns4nM/Iq93mMqz
cYr576KLpH5mix4e3do1L9FYR7+QMP6SYbiNi+FsGBJPJr0a0Ycd0VTa4sbnTxk0M+SRXdmqyoCz
rCIOu4dhYAy4TBFiywB8czg8JGTWP2OlAscJXCn7S/gYg2xk1kyyEgedQxnO9lM4KOSSZM/zVnln
kGjOnTMO3iYUi9xNaaHuC+Q+JEep6aS6MNwjO4f1PcvpAcNad2VQ6hy07SzvBWgiqsyJlEIkOTGm
OCCJ24LAASDHUvf2bnHMoNYRvtV1hpynXXWzxBXDjLtcD7LJjlXeN0D1uW/RZsgOz6/5bXQYvoBg
HghwRiRwLEgz3DICRo/Fvlq8mFj3xym0AdGlVrvNEpEDhybxqRfV8uBhL0OUBUBgvQSpuqAw0i+i
SvJzU6TjJ87jbtdwY92VaZ5uHal4yecpNZfGtsUTyCsks0S7V5PnQlBs73IEds+Mx20AnEV/7zpj
vGcGh04+bGfz03TOdIERwMk7JG63lc7NEgm2/Cp9BOEMWEkFG6mTjSjsT8Sz8bHpTLt3usn7ndGc
/HLmQJHVwoPGAk9ELxn0qodMZnCyEMwjChytPSev2PVDKe66oEz3hIIhX5ZM8V0kjgoOIyvG/VRW
w2HsYIHd/EcoxnS/i/sof7OBBm0n2ctnBoD+lzdm9sT7ljsvtQd61JYWw+xbd3JxzeRdBTE+fydP
hTGRJXF7x8Bm2IzodDdiTqbfrXaJbJwd5yOEyYpZeCbncHBq750fIaUDAxQSsLH0l/tW4F8uS6A6
qFAqdQCz7e2SmkXP4PlEbyJ8F301bguTlodZd9kDdMTqn1BtRDZ9yEQdb2GIMM7FfzF7AZdVgef5
SURtfGZZwycuRgPbzPQPdmaLExhr5+haffU8d9q9Bl7rndhshhg9Fkk37hbtvoyHhexqN7P3ncgM
lEFaiCeBNfSPmvrlyZ1DntSlGIEVy8myH9Fk+D44xih7LVjjnqDnMBmaktuEEf/bWnvQz2yWXt0G
6XB6m+b3RJRXpHCdrMySdwW20PNYRAx86oSVjq5cfi8q6B/CYoEaTUJocu83Q3YqVD/8ad3cHKuR
IoY+p/rbeIJudyist1QRgMk6OLmTY9lvjB/nT4Axyh9k6wXGCIhMpLL31nganSOrfpT33xU5LOnZ
MFBri7VcQo9ldUwKKArDtZ151iss7PArk0ztVr2I688ebfs2tBZIQEnLyhnJxv0SCus0DGXwqLFY
IiOocUR5adRdJI6gAytwdCzA6V1CUqNAnO1RxseK6g1nzNDhBcumPRYOdzuVbnS0eif7o7oFCDvL
TgThUS3OXb0UvzPuN9bVde2+kgyV7hGckAeRLum1qsIEki2bcDYC7lXbsYJoP6mK7LCwWMdMnEsM
zRUz+iToeH99skhAhjArr7NieRnBLp8WkEEXt7f1EznAJSuxiTEwX/kZsrdz76pFP3K1NceFG+eR
WSVnawIOa2Gujs+XeGf7pHyDnKPx+nnf9VH4bPtz8Qp7sdyVQ8tDjdFHnWaHaJKtrjQ3d+MX1Sbp
PIKabByTK7zGbFtK9ZFVILAHU6YnUmfQlDvNxDWi2ujoYaJ4Wbox/MiANLzAvx6eFV3zwQ2a4cvT
UGXY6JGntxQWr3jlfhpfVrvID4nyieatYcq7Iv7O21jSzfAj675+9gY1HwSKu1MGG4EZfejq3RBb
eGuYTx6RtMxXHS2+XOOWmw42v/+tB29li0Nk8Nc6E8V3hTb0sSRa5PdS1/GmdbzoigpEIs4xRP+1
3Ib3ljXYzLIS7yEPegTheZFP+DPaDqlS6ETJc+kAAyC2uyvXlIjuPl08xrnShMTyTlZOjqoDFXaP
qIxmvJnw5DNnEqg4IINzaYzJMSuy+Y4tUvvQTRMSDp+djw4kgU3o+FCseVpP/Hey0D8Ezt0Ups5O
CsoxBOwu6QE2jrZNO488NjhhDygGSHggvAqwe+NiA03LdKtYxb5b5Zzt3HEJHvCqJxvtVBNhkiOp
OgF+zm3A8pWdt+surxMx9mcr5oig7a9m1L4LiTcFhE8yMdoz2NQKYZrDaU8i5bLuGOy/ms6Ru6z0
W4Lzbj6ugRrV2malbT/W8ezfYwzwwNzXDhjDMnwUvZei483Ry9lRin3enbJzVUX+B7aelvDSvNjG
cVBcsQvEO2V7+XGsHTj3SdTeM5yojm1D0Os6N3l7mEKfN50Iou2cI87lhLX0t18GCZtQ9scr9D3F
1hmJpowqJfYRTplT0JvYW7decGW8O68t4+s/ft8liFKd4YVUqEObzdMDQ4vwzmL1gwaLpT4sfz/Y
9ZAKuk1u1eVJzCr44zL5QSnitNbB5+V6GYZi/tbRTVWJCu/RhTKxrgov/huOudoP4xi8anSMF7fU
JHEhuvuKhC6fIMOae1wxfN/Cqy5BjwgWlUtFzA9X/q5O7PRXRVz63ylt00fuAbSCs1FXPTXqD1YH
78Rb4f9UGpJJRO3+KKH9f1Xom7CRQNTYiDBIWBIJL3yNlYVCgDAGtPggM9a31SU5ngW/4opEq7vJ
JBhfUst4Z0up5h75BN3NTJh0gRarWSsTk21JdYaiaQZnwMIo+Jr8vPntu2mPyTbwt5NCqkI6i3Ul
0olkbHIqXoGlsDjHDGivbA+f2xg4ghZs5AUUAAqYrN9KBXrVBxm1/MubXjtnGU8AMELLQpzoR7CE
i9b8Avkfl1vQJPPBa7vsO/J5wFd8afkK1V7MrKpDWeta7bCr2qEmdVPNxzFO4l9JCwBZ2QUsVLtF
2gzzYAnWCnUfbd9AZDv7fD0Q2OyO916ZN9/8LAjPCmXgCo1Eck5CG4eRnbaC1CL/1jFisETWj1rf
VgGWlJwKMNL18OqSGPUnHa2iP2udofXzF33OWlNyyHSFi9DEVYTZy3R+Qr7CkKwXVreNm5DRQqoR
TbtD5tyh77avTklv3Qor/Fm8MbgiYNAndOrReZBWeeoyU2/ohuaHCpXB5w3dugEQtku7qD87QeFt
MSlLzs0AjIbmlN34RrWntvOm+yGv5WF0Avnp+OSzYs0ETkIHhqW6ibfGtP4Hf7Y7kiG6AMzKYb/G
bSqvgfHCK9I86jhmgDvFPOPGnx4I7epjj4yGkY1tD7vEtML+ZaKm32sW0VBhRvUcFJa4IOTVyMvb
Qq6tXBMP7fTNyQnRG3vTyqko/QHaAHjiaamKo09ju/J7zXuEcPEDQz4KZ1j8KcLOyX1JYqWOIq3L
Z6gpmAD8GBOLb087wxbq1cVa/wP/hvcvDbM7ctPQfYaSVzTy64/ZQ5GITo/Dw1JdfQ7sutgA0M7X
2LGqC9usAsTB7dmKDcEzYqoNUJ04/NTCRNN67BbG0niIiBTho+w9LcZdnMfuK60/IRF5ah200C/s
G8xz1EgPQs2ods3USADkqCcCH6Z/3xdsiG/d0nGKzYJGAPssZQixZyid7tBsjzP/94Jhpeh/hz4E
iK2Hauh3xgR2lYNZeXcqhZOrGUAok5kCcUGGzfuokmeCd6mDpL1c67xlT5Yrh9sblTah0RbWOasJ
iRsIhoXY4dS2zJ8wLH8pUbZby9V2thuC0XqE0GKRIqO6t8m11d/CarzvrLx9aDkpzFWtSHaimRdC
N8luFRgVGGtDnFw6wm7qJj5pW2UIPmssIMU//964krvzbRd10JzpB2xT1tVHEuDBgY0BJhi0novT
Bh9sYRKEBlgA54yk8Hrq633LTnOXaqu9G2RQ7YtiHOE9T9XdxOxab9xZYMZM6IsZTEhPMVKa2WlD
j+4eFMtOBEp1pDixA/s0+W7brrBE18+DW6a/s7IdTloO04Y3onmqpjD+DrFxsL9EuXrBJcOqkAzr
/E+Yly7hj1MV8c9Lh7IgmcJ7doHOvqxpMLlK5VZ09lt6kwQmXlP9iZz5gNkn4ZfQYtTc6WVKcE5n
wr0AulXNQTTU/QXQpnmtb8fcjgo1Og5jiNrY0a78HrN6CDeYSGe2A948covMYXEwWqUbi3xuwnHD
HtQt3WR8qGkIETlZ+imXqK4ROLh81QlRFscCcuaqLwuNHbzFJeEV1I5I5oj5gagxcdOSIPce8nux
GWeN1QZkfUayA0qSYBV1OXA5t9FBfYLAYP90eVm9zSIJSRr0wA7naWkNqx5a098gZEm7ol2V11lX
0YM7qtzelKQlnuOudJ13RoPIqoIIGupSODN/i5Lgdcn4lg+oM/eusKXCHypzRM8QHI9L3uds0jhf
qV9kMj3gyOJB6Cf7xaWh3almCn6lCctJmxXQ2bfL+gT0KtvNaUbh2nGn3HUSbxT5Uda0GkzuT7sG
9bqz8lpSS+CNIURHUL9UiKoh7Dcy8bm0Zrd4qXSToKlj4jZtR8K59zSezsVJiUrZ5NhHtjXq18dy
Ytk7BrP6ZjvJIKuIDNpmhKQ/CA2DLVkrwQtoDpDvPbHEkx9z0U9JFh1As9mXgAkUG+5hGl9mdjx7
Z+qzu3qOK3g2Qc6vpowz4iRq89jZ3vSoSXPkm25ls0Zb1RDlosCMyEkPj0NqiC1l82RQmoE9X8V5
r/cs2AQRKNBSTmxzyS0fmF0qy+eBqNmDU/nBEG9xcrQ4N8kv5AwKzXPWqQG1AeGYq6qxrB9FouC9
GEbxIxJ+sHLE8F2XzJ8TF/o56AHedD4OkxnRRXe3QPUjNIAWnaZiMbykvvmIdNY91Ch4V3ACre+Z
+e5WiTFjL+12/03ZmSxHrqTZ+VVk2qMMgDscjoV6EfPA4BiccgNjMpmYZzimp9cXpWqZuiWZSWa1
uXXzJskg4P4P53xn4tAf82cknupzSSzMP1UYf+K/j1nqZcmfFALNRfA7+mwYXc4rDnhnBXmrD9bO
OOtzVJNoNDe58wgM7mYFNYU4LXls3lK/F3t+B8MmjLEA2HhJEWjBREJbAMcVLHfJQBSe7e0qrL2D
iKH/cEnMv2n6GMfEdV484mvLvnNRylsWFcFPi/BpbkNQXytijuROGtAQ85hNr0oyQIkSZ3yIPB8/
gmQqk4nkLwam3aL6qyFlZG2qgLZK7cXgnCKLBqdIf7l9kvwJQlwrAPn0JVVhxFzAphfJTEPomgl9
BBY0uDcjZ/re4dSDmkTThfXPIFPkQcm8t6ZVHjOevi5fO3eYTkHiY1udrKYA20V2JlKDrjnOUcNH
4bST+mxRWXAGhLn9wFWZYhKGGHhHmYb0j7XluCp1JzYLfPzjhCHwzjg6PtLBuRlLcNfM/G4bjH8p
fwPCEgzHni/wjVo22KAVE+kc2MTc67MV5VR5oDb6XS3d/CONveQXqSnLix+V0YuZMYDjJHfuCOqx
cK5BgpuNDS0vdUn6sIMJ4k/mJsiNZnBIJp5A3i/KN1fkFz5YrLw4E1HOgMi0Dtm92TKfXN322PU1
Zn+v72EEuMygAt8FaFDAKQhr6xHBfnkIkiz4kzp5fS8SBGCUc+TGR1LskAkBgAkHQ4Z8Wd1XSFrf
HJ0FzjqVfXDwOoVRphzytzpxy9cYvfHDVC/ciLjug51CAMak3VjOl0ZcfpAiCHcDruWP2aNN6d20
w/vxTwNf6WA1dWLlojJMXxS3wsbzZfdSkFN9T0uApjEyaORdCXhhJGh28Ikbi+EWXaBCFF+5R2yF
WRhnrdw2lTsWOsVpUE31REWMtyHOojulEzrYzq9wDuEvfq5t7Azr2K0qSDho5AF71bCQGuV695HA
8bdZ8MGMGx105Rf1Ah73frQ4+HJn0Nfcxll00KpmftoS82E5aeUcbomhNmsOL2nWog+6t9n3xzv2
iywrrE6STyM9RGkfXTmi7G9HWeV7MjKzdB87HLjHmvOVSq8WiM6LyeYSV2E37HonxlDRpsL5wlRr
3iZGAxsx+eIcm7L6RuJIHBzieZTqpmioztFvoxCVA+WFLzSWyjlOYdX32spvvty2p8vtQNWjQacM
ilFImQ069Owl6NsIhbrTh/ycVQkEJums8MublM1H0y82jRq5CwGhIKqlimk5e9E4R/eVoFcESOLy
J8pMjv1xaLtKrC2vzq6VJNZjLa0g+O7DmVCOHgV5fG4HQu8PKMIAZIiSA+yGRMSXGeCLLtaTum3O
wlno9yHFQLrNOxKvD+xRwz2x2UF0xmETeh9BH3Mo14tm+5/a0IK62xAAHYu1kDhL3kvQEaGOf4os
JglPY0vU9WJty1QXP1kbx+kzO4/qoW+LfPyWeAfwL9vA+TGgptOPPVVtvjFB39VELrRjS1WB0oS9
bMt3HVeO/z3ZJE/s4olR+6ZPdCHWTYW0PLOqMscLOvrPlmVs8C1UtVtiS4n4raVP5kKro9bZVywZ
2KyBEF0j9pYHPl5WlzaLtDLo6ug4AalEJ6WMS7RyEn+P/dzJTTkO7hGIXHtqm7l4omdihq5Qd60p
06v30tfpcma7UT+3dZ7+WXDA7PHJto96wXyxipYDNUI7ERFKd7iSITTHEVzJjpkE15lmmwfoYZ7M
vahl/iHtJe0PnRZjsQGOxt4HtySs4U4XNVJY9mjLjnCRelph+6ODzNTAEB1A2oplJjM1VC/p3ShU
N6xCRLfnMi7TZ/r6Bk5Xq45lC3BrRzoGJi4hxReDCmIQ8mneioZvIcKkcPZtLK7octAAtopBeDNZ
w0nWWfC3NGDJ+2hKLn19A5zd4jT3gFv894jxBCcCGZd/jV0Un0CyffBvqeH/zeUktiYLOiJW3Ma9
2JWmf84rTAXoRAjhEBnpVNSxhXtG9CieWRX7L7f91+PIuBNnat5DfiLo610XCRnUSi+8eFH5xPgt
PY1V7e7D2DWnJI/dg6etmv2bM73OjGPxBcztyc18trZ+ae9IWw/xEBJ25Aid0ddE5HAGUTlvgm65
JdBNva+3jTcHL8ChiP9MGgYy5eCwlae6R75c0+YLaAqR9RBYmcDDXY5vtLu6RxbYpEfVd+7aarz+
VSvgAaBLm/7IjMjZBUwL1Brb3Q1q7AbjCfcfjLbczs2OTde4RcE4MyUV6jVcvLnaZHZf3OdYWV6J
aGLcwzfEIoHU7AEddA5AJXFCd0PWR4gGdpQXlxgkdFAZBF+mBf1j3E9i3vgTbCS09gCdwpFy0Yk6
fXKaOOIFK0wO8qeYyvrB6El6W9cBfMm6PB+s7T+lI/9fKpprVfC//5xTQRjEN3EbLZDB/t/2P9X9
V/HT/ec/dPs6//NPoc7519e9RUj8h3/Yluhh5yfzwx7ipzN5/+95Drc/+f/6L//Lzz//FkbIP//t
v35XpuSIef6Jkqr8D3IYD9HJ/109c6kgTebJ1//2n/xLQeME/+A2wqcAAwKWuID5/D8UNNr/hy8F
ozbhOi5iGQVl+18KGs/9hyMDjy228oFU++CH/yWgkc4/PA1dXXtCBKgfAZ//+0/+HxRO/+ckC0KJ
/hO1ma9uK5jQylMe3wXqEEjI/0uYRdhbjEhsv7jEMka17cte22sUFbhtGztj9dzBdUzERtUN4YFv
kxu4EyF9WVxNHFaEorymOFftHxU7Wj+gcQU9ZtQ8/nYbVtNfWRBW9oFGX6qvrO5GZ1WBD0Y7jXBw
OaHTrc0jTqCsRDop202HOTlnU5yHe7tJbdL+5rjHX1zXreM8MrZh887sRnVsf6zkmneeWKceAIlr
1+HoeFS9WxZ3ViDz56EflA2adUGBHJVZ94SBWL7h3Ukt9h9eWr3LJb2lXDLs6G7sNE8Ca7UKakpq
VV+w5xy7Irk4Ucv9pYjDwsQeYOtr8kmxgW4nk0Yv8OF9Op4RX8ofVVv6zk0dTOSYKY2ACEIEXR7G
I8jhwclZTJUEYF065nXVeSKEXKDvHu05Oyyj8NWZhCN72TInL/qPYsxc/x5eZxIf3darOmb4tdv9
yQJOmyNiZVRClhnzX9FS36SeiTU+OCzMKJaq2E9eF59g6YJcsxp3GgpDhTF1b9BV7J2iv+kQUlde
R7snl5s8XFaarFZR6USeZv/v1QhU4ikr3XUajhZQBI+K5idh98BFVcqSJC/Yoj2apw4bKeS0W6K8
SrRHp67bJtjdGHb3UU/o0aog8UPcqWFMUaZOsZPY2xrrzpRgKaS8D6GPKsih1tIiR69KTL0o+/lO
nwqh6vAkEWQCUmhc6+BPqd6KsfKfeZJJ7UC+jBDG9adMNlvExpZ5KQrNWspoPwky9vpz1T56mmRZ
hBaFvD0s/YD8cINRga5uFZCQBmus093Y3+e6cLL3RsjSQ7kUAozRkoiag45VHNCWSqP1H7yNmTyO
cHhmb6cRj86rYYSWv3NSJzQ7ZRWevxnIahyfi173d4tDyfhJyKsR72NtZzHNe1sYl7L9VliucNJ5
5bYcMle8Mo2xsxOglkKRk+rDNPWGMiyOzKmIT0UILmBSA2e2YDkRdcUat4yc6ZcUMduWpQYM/UK1
aleHmdw49NsqConAHSTosJGAUv8QhMktoXqSkFsmz01oUm3iag+h6SgVBy4cuk9B9e18tNqUNFe0
lRHqNH7yeTPhtAj4lbu5TC+23zK4Qd4REaK+IakHU7bC7I1SrK+JoI430pNTS7pJCToKuCnbFIQE
VIMcBVR5nRe8B4MdsL7HkZDMP348Vd7v3pcjKwEQKZntkMWbYSpc2c3g9bc449p7q/Ui4E9ac6Cz
ZQUSNPQvMXWPpeHAwMPY1VyhfX9KzA0lcjKWjzEAifhUeC9qSfS0J/esFb9qMeN1EEHXA7MEKKKu
IfY8BipOD32lL4Ihfx1QO8BHKNG7bXNWiVgFlz58Dm2YGwAkKWQOUL4Z0oZCFtU5gN8CJnv2kuzU
CMsPHgktBSsyppC+oRDoLbW0tG6iNatg7ptacBQQPjewl6S8FlapeXvKJC13SWJ7VJJ+l4gPpSsy
2zoPW83ezChePsDDWVQNA5YZtkT1/KGgBCb7Zkrs5tpUZOPCHRG0IaBr5UdBk7lpJmc6yiwO2nOY
Afzspg78BMO85Y45EpO2tMGMWqIE8faqAq6TraRjW80qILz8GY9Y9dFE0XIvKiZnIIOCs0fq70MX
VC3mSFqBB0nFigYZ3RaIuAR0u3EEYYt1DVwPq+FntFj9Z8b29ohBBI1Mlbe+OIwjSnMbMEDL+qWj
K2czvIGqUp7U6AxHXeOq0oR0PsAE0B542iF607MfbbIud9QBKlaDU2jJnkZnpPlg7P4ROsCd2IXK
ud6xYZi8I3h8MLohD7F46Bq3Rn4Ww5dYzfNo63VhWu8i07j6nTHX/MgmBof4pprogvk7m19ciJoX
RTW1svtmro9zSQPEhkHa8yXsDISSNVooTfGHzKg84Qmw1AXCPB2Q6hPzUhGOyspx7Gz+Kk88z6KJ
d6HLqNtg85q2Gg8SynvWmxg/8L8/2kt+zTLDRzJb/pXxhqNXmAduTtU4YnKRYhBE/NlaHYE0SAiY
HSdp/z43Y/YWeSjNt/wM9joMoPqso0jWl6Z25s+ihIU7Qm15YDvNuRCNHuM6J37GGm2dYKFFd3RZ
nD+4ZM6NLNvwRcrBOs+AX/FOsGi6RPBMxnXDnPw4ho7b7TuLJDxEsB4sn1lYnwwfmOcYGbAnNgrW
da8v4xjPpzZjQskSi1UI3ogP3fsQYlGitGf0jKTZ02W8DjMDCdXO1kVj01i7o+eelWTjz6KCh8zN
EIXPmmkyyJ6K1hngTWJam2eZEncEk/dHWfUhSRleA2LPnkhXSF+yMWUdW6f9UQrW0sgUUzKbGQt9
MP7IP11mQ1tkzjw7uAtO4VxHn/YCKGVllvHenfL5HI4IVwvkhUeZc4EgZExOGoEP7ZgDpHyG3s12
NDfVhrnyuNLJ4D8roJgYVhT9KxoatepaA0rHN5wbGcreL5lqMl0lPBAgNq3FTKA2PKG5Hbywc0gf
7KlO6ceEPo/pwoKtnOm/kEi8JtYARr4IFSlZKcnwY85jaVzniykfhwG94gtATRto75AFHy4ygBV3
unPvu0RhNhnVk+wXAgsqEdwj+NVfkZp/SGOPt3XY+8x7pdxDyTKoUFznEPt28IQWhv1yAsUbo5uN
Y8G1xMPAHPU+T5AM12X+2CQSgSilJphuIEkhxdSqdobyZEo/OAxQz84cxrBeozneDxVJuPMc4UWD
xXMGXEtKRlo0+hxUZKNP/uBfOyeCr2Z3RDbKwn+ykAu+u1lYnpBno1gI2zUfU/YoS2APNRkKO4Wg
6j1aenAgNro8YKvopGzXuVbVcj9PiERAgwgi6CGrXFRASdqbZZ86NUyTRn56/fAdg/7YR+SB7/yc
qObOQc3R3GxDmR199wMCYN2yEUy4Vg9pkeact7O77RA+4UptTnmf2Hd13+5MIIrHGUvesfM7wIlJ
eu8LIGCNJVhn6rDed/5Y3UlDeDIf4E370xC0/cgzQewqHsUg3/uho8RjlWbtvTRh9CP9IP0lEEs/
Q81sgIn2KBdUPN+l4VQDD+K2mDjsNAKgoorhmi9O+9bIvNnbngz48O1HhBgRP/HUvWj35vzmpNlA
ZtrRZMfIYRL8mUVeAkwcfRgRQfFLLGJUjPmZsWDhlylBu3Tfq6lHDFtTE94RjuWdq8XMOy7raJe2
QHmQ37CJt+J40Os6boMzmYrLsQSJthpL9Urdmz72HTaebDCkLYoppAzsGjlD2SD0w+2H6oJfiWwU
5ASEQlqKOjxsBoEbm6zKYQKFjputRH4Q/7UsuC8LxphbpMPsvfRph7TYGyzry0jbORPjbO5bgfkN
71htdtyvy9rHzv8dz4zWpLYJ0EYN+MpjrdfthEaVIQ1Y3NkJNkUfh7RDxLWPk+/ed4rZ6jLh7Oun
qLpUHrWbRzm0Z18V/bgxPQAz35RhvgvdVNC17OOasox+iKoQ7t4KPgr/NjaskeJEn7s6S94HGBBU
2ExxKyVK4mAdnDYuEtRSdkcUc+EuwMzIoFOwjLLRmWy6fgzpQGgsVparvF/R0IQ7mPXmzGrf3k3D
4H6yiBqOdldyd6iy2ERAPP9Cp7nHIIoZkIvlUpT4YWMfwZcrTbHTTTednaV56KXjPNeegXCfZ/6x
CBb9oeLulQhrvWPaFiyEQ8TEZGs73DRWeVdReh0jUeY72w7KPRgnzBhWKF8AScX7gPHUiyObD5MV
3oqFbLgxiM0ZbBkOnKlMeR/bctPFoKXptdrnKErzgwczf03+N81Cnnb3TQMFm81KOG9akDZrLAmA
efFJbd0ouClzCwvFaTF9mLH/1QRxfvayROFMKxQvefnZs3KiKlzsPcHAbLM0wpfxNuu1N71Y6l2q
Bn2HJ8Q5x0ny3EOWRFleheroZDzEbuq+ZIGur2XCfDFinPzB8fsLpRScvQQjiVTUNpYDYrFBFaN6
LXbs9b54wOaDTXW4JXm4ep6r2gfTzmfdirDcTSrMHp0Al4mB5npBiCo3FAMgBqb6ReKagVIvCczt
wVPa7a3/ZdHyNxdY9xZnitHQI1O3Z0aqxQBuiIVA/OwTwzpQD2ND5QBbRY2Xnss8tw59KpbDvDD7
6+Yaqo1wmVNj+gvvx5FVwxq9QrjT8BhODo48dqbkQqxQuLFENX6L7qSPvtBZ1xddj9mx7NS4FZg+
Xujy2RxRZtwe67GgNYI/PMXzk0jr6CmqtPXC3E/uF6bU595GwYJtujQA2+C9M1t/7aw4+ArMWD8l
+GKw64y0yMFSYByZCSnqEUnt0pz5Ymf3MdLjMFtPRW5ecJh+dzKIICbW2cAooUFCVSVYIT2MlXxY
oIAe8BBmT/yh6RnyDk5ALdIjkL7ylWZ3+Jz1bD+GWAzPmazFFv9u8UAGbEp8NUVIfkO+czoU+65k
WuqP5U25Nr1L+oL3oEriX9plseFMjr/l1fTXUIPhMqguP+Ellk9VZa6V0z85LYM8cBjTObCn5osZ
7nLimjEHx67lZ2KIHrvROB6ioZreal6W9xoO2y2rnqoujg1gtNZ6ayDZbhOvyy9FyrHb0kd/qZiC
QM8oWnMU1oMvh32FyvuM3BuKzs0CWuo4OwnfR1GBj6mY2OFMQQ8IvHBBEYe5t+tEpT7oUCZUYA5s
QoB/7b7nHD7VUPYufdyiMO9hIXkuZ2eE74QxbLVmO3BmBA09kxiDI4pNph1IhjdADc2mjkS4CUrn
HlNGuCU+77UWZbPtMVNwSjFOSNr+gQN7/FlagmgYUtblPonQwgokAetaQiiW5LYfAe89ytw4e9+V
w1uC1Xzr1LdLRQXkp4ew0hNtmj0xkNW1CtQTxGEWq4iOj0BCIVq3cDqFJqEiqdF811mIKNIBH1aN
9PWWbZvH1vcxfqapl9CizUGxjp1WMbqOmhbWZk7sXSDu/cq7vbLsSpRjfzV2GB0ilpirkN/Eyk0H
dUjbpD0sPiyNvJEgCOKpPHKfmzOruvlpCfzkKWQCfUZbTu/piJZCI/ZO/PDlqehIV/JE3VB4ulev
7sQ2sJlvO5m/6irbXMGZ5msN/PuKeb94tm10OSBVQqiPjfw1ZvOyLmuCkpIytM6WdDu0Y7ZKDo2O
oocOXe0eRdAfBDDxGSLADEMHGjTmTvED41psQqfK0K0xIDzlRUtqVELRhnUnjrYMLQPSA2hr5QLX
P/ON/HD1Un/lS+MHO82kccPcpiN5QDWPbVun9xy7A1Z4PwOkzWkZHfwoY13N4PO3DRBvnU+Wt8Up
qyhvUMcQ7AAehDzy4WRTRK/JEks3oAODNa1recrtzrwXaXtjMYzqsUOYvc8ddGC274VvXMnk5wiV
faUi7Lbhwv6hwqpILV+lZ5st+2GwEVpYCfP6RouyokxGeUAFTMPolfldnNjDWY7K3jPNctaLWazT
6KSXepYD82UVPgQt2gboNyWw+Yi4IEBANqrRkM+3Wwh0b0z0ySwl2nULYo7cYWIHQTsoHpMpcVIW
ysbbImOfN0p4X21ckwExwvZtppoeulqE3joB722SNuUH+Q3zxa5NdnCR8a3hrPWP3lQml3kme7Gb
SjaL5VzuZB2zIwq94RdiYXaJDgAb2DF6fpjAX72DIB935CNVVwmj1l1hBGkvuR+YdQgd+aGZxbzn
AmE5YIbij8LoG656ROYb1D3ZJ+TO6blL9Z/Qd5e7YlrGoxszllnV6EL2fhHpXQLNf+tCZl3d2vuL
ahu9QUw+7EikG7cqsnTLPGdsShZgpcYCY1lPzEyZg7lqfPLSOXmJoQ2x3ai8vd3L5b6PS5Vg+bPh
2SrsXuiQ8BG3S3+2MIE8x2aZ7oKMtXiOTns1IkpDqTGg8bNgbO76ktsQ2yOCPPr23VQPgJBUFcLK
S1F+3fxCXeq3O5eVMKi0RnDzuaK9keCcjP4UCgLTebPPdD++Oux4EK4KYaFZ0EijWxOHT2jc5q3V
x0u2gq7KmDMDI8mdJCw88hbn3222y2yCgY46InKS8Qbpbo2ApTLtWtgC1K/neFv2oOaFMfzUHDo9
JdOG1xdUV2rnezeirV3cgpgschxojuJ2i6KFFSDBTt1vVeBroww1zpfV9fGVYHICCbhpxtcbtY1R
VKX3ap7ANDg2lZ93M0HKdqKKbhTDn3DyWCIRhJCuo2b+GqPcvTcj9aY7SypKS08v2twS/NA8/FTY
tP7YiSP5NnznV5Swk+OtGZ4km/m7gZfYoXFny6pV7L1FFZ069ljxYDf+cGGNHh2VshiPG8nA2LFh
gILpF/vUxAjucHpA4++esK+xneTppE/1QC8rkDgqdH8VCu15nVB0EHtTvnfDhHufWMx10QC07pvl
DoEQ/Qn4fMaMwNGgkR8obX90Yu6stKvXTI2+dYsplF84u1K/dR4XFq4rstga9pbjsotTqF5QTDNk
6fhSgC23OxL5qlvOn1nB7VM3fAKjBf0mJw70icuVmqVmC1md6uR2UeTWk1tDLKJ4vQ6q3BA99TuK
rE/W81ROWIY/i7T5E2FgYlihHSqQFBiRdIuHGTYvyAM+ccqIhvwywUxiFv2L1SFoXQWVztdjmLmX
EQnADgEyLa/K6KtUUf/tcyd/X9Lk4HocmkowFo8NQ50BtxkZOElC21+KFmiy53zNDccFjbm359h+
mSTzCIHsbMMw7bL0DXWgDWXlZnd4SgZMqRmSGp5k+6Mto+mtiUW/aW2g1QzM47UiZ3zVWkvy2I5x
fQsTCy9KC7VtHPnMDP21iTCz1pb16s2edx/q5uKNEKp5nxIwE5N+BJF1Rskx3TO20Txp9KJAhS8Z
ou7vXnIgGr+etn7KRAEBDW0QW+1jHdGRAoezV3Iah20Pp+9Zp5n+5TggTkY3oHJDU3pE3Nn9EoNL
mGbourTaIHyPqCFfRAaFb5kzxL1tM+4kzd4hXCqLEcrs7liZBI8K6d1Z+UWIWibzH0ovuOG+hu7Z
9oy1Cut0fK4kL+W4aJL3ZNS/hWmWrWiFECxmt0NWZjhuCmdkuuYV7Ixh3YClSCxe4sZ1u4M9w2gA
BDTu07pDzWrQyAGUk7+0w4CVpDq+IC7NVeOU1u+OkcCT8i2iL6Cz8GUYo1V23T1GKPz3HX71CwSk
8Ro5AeYzNA73HWESTNFmJXbW0vzzPCeLBS/446hjs0Ww0JIVOntXFlHVvmZgd+qFnxz6QBGB0Hne
sXAYBodVdjcqrEaTZiItKwD3jl2Ed20+LidD9ump5Mf6WbT/l+UNUtA89And8qEXAswMwFRY6fNU
xZxrqVE7KxnDV8S6TGpT/OHLTETi2lna8eoTotggXfGCc5eLnl5i4E0YZmdad/90H4fSu2BUn8nP
DEcDamxJCZebCH6kQlZiJdNaUdtZLf4YIS8swRi6gMy9zzPPjbZ10inYrd2n34vqiYsE2vyk4Ypq
bpWtnJgiYbpmzN0Z/9EWmsMBwEBJREGQwlqpL9DGmMXZ5l662UuII+3R60LnzEAihFaLHwAnX5Xc
M9clTKAxybWvZ5SNQKI4xCz4XUI3CKYN03VEOMk1GfoXE+bFQ5UE/T0/CPVRRyLgvs+nASm4x3QT
qXjFrT9XeyLeCJDq8+oy1GgHUS/RwbOnuuihKB+DXssvN7aYeDLymJ5TUougY2isGOhXDsRz+Hds
XdBfaQMQBaHnb2s2X2XWZLdAmLh9YzCVRtBkVPzQqwSR8s3eWtdchUgfSIoldrY8ZAuED/qmYLNg
PN60LqCU/Aazzp0xfUIUVwEJohI66MZ9Qlo/fjcFXNJ5CCymZ+1H4NKMrGyvgR5vut8EhoxH2ruZ
YSRFkh+QvqrY+9ZedXE9qn181wRdQJkh+UIs87R1UfmMTwNfiOFN28JuQRA4LoisCLCxkEiKsK6f
WCoXz2kTUf8HmRRXGnsl78qiUu9z6odtsm6ioazWHdems26SyUvWLk7c/rvoDRMVyx3ZwWgv9VH6
++RZfpSNAQCBJkY2hE3lNQ2WbGH0eiZxv1HVBixpexfJsBwc6sI4dJ/x7LrtxhTky+6myiF+ZvKG
qVgHidfbK1YZMJncHBljNLriueubvNp1AL5eq5Ybnkll1WymaS7Jkk3KXTWp6GSxBouOSVMm/RrW
u5o3ECn1LyNRBK3YrfPPpcHqzt0DrJdf9LvpI+8CAUmfmI6ZJ45M5guOdnFdF24DOKrJMa938bfv
BU9Dvfi/Z5ZD5EiOwPNKTZYrcAucSjrfkPsXPSeFEiMvQTjfOdWCd6J0OnG1XBcEI7Hx/bHOW2nu
vDysfqpSjk/24PHWE5TrjEcrJPW5zSL5kcSjsI8mrVMCvLocpyGgPWxEuQYCvQTVcC/HIV5Q3sRN
cM2kJmSPbEvL+xLSyvr1CLkW912A+hfgKWsFzl/a13wSfIi49pnsqF5m9X0X9xYTKYQuL9CH8Fml
vrSH1zjoWuuY9zKKv3tLkm+cWzw9kB4J7ky66q87RDI9KMnnugh3eBjmKNkDzmR44wxd+Tlzee1U
lqV00b2XQzrF1IswwCRwyhLyniAgD9dEWd6OD8w995bdbrIYR4bK3T9y5EC/HYleC06Qvq85aCRD
9x6twnHqR/Obkhe6rWhvW+Yu3wDU6DFbx5KmO2uxxTAtrpYRGEEjyYdJILy1rizW9iDmvwEXwUvh
BnBEkRWoV2yP8gktkfy2sddcl3HU7zZs6G1gJfgcx4xNLvDo+A6/DoJ29tXflVdjsYBOxslliOKb
G1a1rN49sHK4re4UMRlMvUhnvAl6GQH5wyj+DF1THIaG5VQ2du9yMBymojmB+UH32xVdc4V/Wa8Q
6gL7j3N703W38gqn9GdVTV8RgV3nRDkk6KRef4wzjQI/xIy5SiKqXU5okK8xxaab9oyE21Gd7HDQ
+6bklR0Hqt6Cp2gNvqt6IujEPcSWqi64vHmELXCdCM/7cqMcZAsulcEl4a08kk79nk+x+ws1qvM7
xR+7Q04YX6dhVvdBC365DtilNCWs04FAm4O/pNnVz4blyG7mhbKbYEcYHuMeTQK/YrCIF+SXbLHM
gFhcJEIfePr9F0RG9quKWEnqyqh3FJ9cswmYmI2xarSi0YCGIQEJuOaIsu9RzYhVy472Xddddo0g
JV5sdxo2yB6qi1DilRPJvd4YAScDCQ5bVE/P6oJXZWcobpj49Jb54PaoTm/j6UV51WsWmJM9+v4L
kYjeeh5APjT2n2mORhyOCUMHh2nrqbQXLOcwf1gvknzpVVg7wQWQU5BFJaoQBnENW7eV7diEHYA3
ybSvD52t4mOGPpiOWzRqt3B4rScO3bdsDJdd7yOfjZCo3Q5H6HKDcp8hAFdrwNHVdfaFj+9mWMyt
tLm9dFl+31SIAZSKayxYgtcrgj3DaSkAcKMmvbRO424ZLP0mT0tRhiILXueaNLCoJ23XzJB9qsLr
Drxe7oFVtYfxiiI+50GEyb3o51mHwRb7Af51JZ4yYcxbnOfJ376aHL1GjtT+CYbJvYkdq98TQUkv
I0fAysLBcR3KfviLTmH62wSVfygs9Oys+J6lMA3OhHC6s1xeM3CpzxgTH1PfkMsVhFtuBdAPrsiP
WRj8jipCdrXb1IAypMIQgk38gVVUs7GIkcVpKLLVTbT3nKZz+4hf+nvOSB/2BUM3zLJAE/LsqmDO
7wbRNY/MLYdxV2NbuIawsCONGHUrAWmeg2kiyI+4KbG7TWFXls+KNeH+PLRuiXdr8Du2wRO7gGnC
8GxLHGKZqOJzFqUfOo5jZ41EpH/LKlI0bZl5Vx6NmXtbZtA2lDoQU9HvYEPwLQ2Lf2fQjzH089yd
LhdoH4UXbG17ARgwFAIuSxNgIQbxEFwCGYjHpkj3AErazSzs8Yun3tosVGgvaTVk2z5AcRID2iWy
AOQYlj0sDaaXXxM7g4MSNwPSAG8DOWpZv0RWFr+wKhqvHjP6Y/Lf2TuPJseRpE3/lbW5ow0qIA7f
HkiQIJk6s/QFlqWgtcav3wfZvdNJpKAVT3tYm7Ge6ekpBBGI8PBwfwVWrfdV05EhlDEqrQJmYI/d
SqZ+zmkloARnf5FrzziYnq1fVDmyZFLsB7+oflCPDVD8w0A8YPuvShyOg585fu0wwMJ0yi4thAbc
Jq72OX7eJphhPb4ZJH+qL0HhGHjgAvDd1iEIV8TJIkChMdKb2MWsunoqH1gt3temQdsJ4+5Au6la
o6Gcp6s07iUtgMdK83hnT4ihKLNcRQxta4ffG+awWtRcGkbYhp9S2HUHefITx7Qq4cZoCG9qWxVX
GF9WV1BRhOdWtFtGaE5yphyQQA50pHmL3sf9KNY7j4oT/R+nU2FzHaYS5MaWDkm2MwxzukRgW/ZX
UJ8roPGToYVfI5lqdkDMGsLebdCJbn6nVmsgaamAblr1Y1JGd7itqM2VUZfig5mDynPQ3mrhf832
2/InHUSrdaeYSABeSqDTuanT3O3CjZ2izTRRtkIO7pD7g5DgKSERc9XGoI4u9FRDEAA0MGJ5VRyk
zfdmVHXpBixZ4t/Ryu0BfZe63vwYdbuLgYFhY5l+maTSiyBMWnDZIXVQl5chRSGgbAaPdiEr8e8A
tiK8biSvHfbTtBNksIdWlFOKLzNlDRSGsZDCjuI6U4dpLVuQ20KKyw/UYxAzUoAWXqDIPF7L7Pld
YNVVsMfp1i6dRgE9M9iFv1HKFO+UVmBwHsq208q699Co6g6bXmqK4HBgk11GtMp/U0uqvpnGqD0K
SSQmxTOs7ZwsGodfVCjGn1PRK4dGto3HTtEa89CneZHc5iOXrW2G6Y1+GPKSNTfWQv1Z4AW4LnJb
3pggo2jZeFguAlXDtD4V/fjbCLguDbjWEq5HpKthi3W22GCRXYvVYAll21jciVK/LXaCs2TYpHkl
OApb2g33jeypv63B6PYVXLhdPCDvBmq/Gj1KFAAxcevEoMO8EwjINiiTqyj/r2lKoHwiwiL3HTyz
I2huIPpD9UtbKojUrAclHqAn6RXepitoxlXbfZBiI09uUqT/fUBx2mi25S30l1GK1lGCZhQXEDTF
zGuEosz4YNl2bENTxvMx2lpW097raoEbAvBCWSQjysDQATDlbsHnMzFBiE+uPySfzUqtLacp2qHG
5t3rrylp42DOFQqrh/tAqxpIIpiGIHP6NctxwoIrMxuNaDZVpNFRkIPFPjof9dT/THBM4s91zeVL
lvU62SHJXM106tzD36OzFeoKmYTU0EpOkIXgzqFpfrPprLzqbiKcAeIPYIi0BhuTwuuk2//MSOQ/
AmNfhT8wd8t/N0uo9XOk9f++KX5lD03161dz9Vgs/5//L4KyDYDM74CyH5OfYffrWNZw/iN/g7JN
7S9DmOCqZdo2GtVXxAv/BmWb6l8G4hAgrGfeFuXYf0HZ5l/gVDUddxwNHULVMPlD/6CyJfkvU5YF
eoeG0PmDmH3bf4LLRm9x9lT382z/83/+Y+qQ7xFbRMUHG1TLsvUZtP0MlB2OwxgadSM7ZBq2cZ+T
j+GvVULFTBJtbVZVeKHYl88m6B9s+P/K2vQWiF5T/89/jpUUGdNSNBDglLstbv+qLh+P6SFGlYH2
pCteZrGjYEqwRsS52bw/ivnqMLoQsmKSaRuKdjyM4hWwBvtAdmZJMNXUNpq3g3g+1JsW1kz4NY8/
x8muABqZHMppU9pYe67lmJ4dxsb78iNOh5J5MJJrvKM9dFCQ2EfDSKFFs7awVVTXKCNz4a0xCaBs
DPCUZFHZgBGwLpXrAQWDfNN3FzNst1oZygq/b6BG0WP8U3u0cxc5Cwn/JFhtQNRTZ/wx/ih7MNoO
1Vg96PA4dMLpwrQvIRhOMP6HnrwLhfqN2VE0cby/JUnZea/j81+sA74JwVKGAmAQLlVW3PN10Fec
5krHOihVelFyjMtQD00L8vB9jM78Wkz+sB4n4+79j/TaN9JNxQaZaBqGri2GTbICWorPsLDghy23
BO7/dl1cvz+Khnbo8Srn7UxV5cVQF53JB8dv19UqcrA6XbrAhNvmlKajZ25QX/V2vso7mGPYvEYr
o3pMs091cq2ImzSfFTy2Fst/BMG+HrAa3StgXuFX3Vb2Z3Td1pl8YyJNZZL23oTYACE+vh96nNQ+
Gillsu6r314P8fcuO7F/Xn0dS7YMnalT5110/DrVGJhDakKN9q21YtyA9lgDxNgG/mU/yus8RJow
alxhJGuzG2ZlwZXobyPB37KSASlaLoYaqbwNyotkehThbynYd6XuJCYiATV3ysukqjdFv4/LTdA6
ZnRt645Avg4UKc2kO6MFnMYp1u7f/04zA+QoGPGZLMOUiYUsQsVaBAaIGh4QbUzV8RzgrlJOWwr6
A5dBDzJX27FbcDh9f0gFUsyLMW26ZrYgSMNBXcylhggqzXyB5LCuXtnhYxLG3nUgdNDKBWdoCcYq
jNtdjhoJSGotcK3JdN7/DfMiX7y2jrasYQiBfhHWb8efM6fCaFaZMTioOFCPUS+1utpAofqBRYDs
/vlYlkm1HhIQ291evK4uma0M4mnCEhqYE4KQiG2ZAK5yYFK93G3fH21+2vLNbNruHFSwRxV53v7P
TpexQDpUFQykNtolAipgr0GGrVIVnvmYVJ8QwVxHiEhakXViy78SWDg/Td1WDMEhKxbn2jDgEVM2
KEJSqcjogzWRO3aGf+KMeWUUDnbbYB8qsgJd6vj9wMGpmc47OgHy9KsWo8CNp8OQe38Wlfkxi2kU
smnbnGWwuOSnk+7ZNMahlmdaS98arsAGm1tK5MDatFbBOJuSPLIzN5kUg4Yc6DdLTX8iSL9yNgiI
WbpO4NRJV+Z//mz4ye6pa4Iocrijzm3kx7IBGiOPHZByLNoOvggdVvCJUV8JBkIhO8CIS2bUZWZC
jQx4GsZfIPeG2A1UhQq2DXA9fDRog1Ok9YrV+/P86ohEVVNWafjL8hwqnr1nrJSxjyTi5EQ5nRGd
Phs3Og8fvClV1oVEqw0HFf/Ex31l80OwMw0xs+P41/yjng2KeRg0nG4YnVS5ERUqiL4xCng9+e8R
8b73X/DVsUDwzvuezWjM//zZWJ7eB1IcMxYtjS32HdImH7DBwOCrgAGgnNiCr43GSDJaybJKtFlM
p9dg/56wQJy4/diNak8POqcrMtKTnBT9xDS+thOZQzI9g38TSI9fTZP9gW4fdyY1BOiqwmPCRRQE
y59OoCprpqJBhtRh8NuLSN36U+/LqK04XtzpG5F867r4+4iAn65q4YmT6UXstEHr6LqtW0I3dE6n
4zcKS1tr+xrsqI2zzQpqT79D4xrfmFj+NNY2Gku4JNcxCHQjOLz/msqcDx0FHMY2qBuqJnpBBO5F
9MQ5rKBIr84JRvhjqtDjiGBpDsAmHewDwMuXECRUaCWQ5zufKls11R+BAJzaHC92JL/DloWpCjTC
yEwXX9UbgBXXfYUfzdT8VNkdm0LW3dGL3VgFUhdKdGvOeHXSURIBZOhhvS4+cVRaUzp0yBtqSBau
ZmxOX9p3yGBDcrJ1hL9D9S5s8x43uNKitKz/zjqbKhHM+xO/ZB5p8RHAjgtuf0jpIFyyOFxkdNoU
7M25msVUz/E9nxlx0kGOSpCa+O3OFQaqFJq1xdbpA1VWadPJ1kHYwbWkd8GJpPPFIcCFk0siTVJN
1onHi0NABq4STko0AcIqfLomwRyN1yU897KvDMgpwSEtgt/vz4H+YlvbVIZtRC1NLgfcdhcLUfUN
FCCxUnNkpN7b9HfHBcH3v+TFL/YMon5iBYvCyzZSsEHJ3Z4+pca1Hl/L9bek+9S2e1X6FtjX4axD
W6zuwhtxSPqdjwYGashm5oJtj8UvYPADW9jam8mDF8As2RQq7lefovFrF1CMvOvjKzzR3n815Sn+
HX9fMt058YOzTfIsFittkgwlgn3DcVPtdPkgcfs0xc/Ruk3p71b11zID7mvceOOHPLnwLG6tH6z4
gq5vGnCFEddV/0kBmeyXdzrYhbD5YrRuY37BZDzjWpu70HZHe1uWLrgLrNexN0vW0AFRR/Y3Jdrq
/aZq9nm9Ff3Wi/aJdsnKzto7yf+pJledeqEVj3l2pffbr0O80yhrGU5r3GmKMwSO9mX4mqhblNK7
4CFJroHCiPYSiXUDp7vvIvgyhF86jOsl2nLYX++1aEuR2J7ZchAJN+P9DOieVnIPhLgBRXTbIACI
AE75MUebhm5Q9qH/EcExCe8zD40uF3FKL3LUjyY9Ufk2mK5Jx+ES0RWqJ8TDHZCiXLOFdgEg3BKw
HbcZCDul/2h6D2W7tsxLs3NJXyQkykhFARiU5gUQQuTXu69Q+wYYGaCiGvyhnO6Hcim8tdHeyOoW
OzBsvAsYbNIBHlQEv1m5Dbx4Gzb7qfueBt+HbDOaK+Ac8rTTq62ZFmB/o5WC1I+lPcrGVbmPgU7C
/uw23nBRNjtFOJ6+H2bo9IkT/mXAZE2Z7HlKS7LMlff40LA4ndIMYSInyDV6bwqORpUfbXDRQogl
QVeOuH7iTHxtixrkv8KipKNbyuJGAd45r5BB5uTlv6zTjn6HlcB3ObFdnqpCy+1CZiajHMDJpMiL
UDBjKnCdQxm4726AX8GnNFRUSxGGWU0/ELS05G9F9WFs7wf9p6b/qmG8dfXOgt6myvugdiBbZDSf
oex1Dj7LEPiacCNst5+R38FaqR3D+hLBl87aTdd9Ce7mTtm9dJHWq4Kexia449Kiq6uWNPCiufQP
5lUKdt7YBhfNVSNw7MXTYDWVa9sFIHFdPqgmzoxrY0SM0kGJLr+jpJDjnaG4Pr66l0W7S7UtPoQo
06+ybJX86JoPVviQ2VgS/562vozxuIMFJQxcNj0l99VY0pYOsakXn4vpB8ws4V3UYo08mDVeh/B4
alg8X6rqugh2qgKy2hm6ByoClrlCe7kZ3HZyuv4KnbcJcVRokuVWtw51/ZXObXPnTZ/z5GOqDyud
XdYp3yz4003aHxpkujpsUw3pEdy5XiDbTDkMNGJV3nbpYXZfo9k5/nz/i79IH7kzUsimxkGInP/z
eCk3eZOYJXwtpzei0hFh90NUyINJQr+YPPrHfz6aonDGII9hcedYrC4V1+iuBjeEOA/UfZ0qXl+q
aHGBx3IymMLvj/byRkfJl1qUhasoWHFgvMcvV2E3SXV+HKHp4dSGPlUGDwf0MFhSODqsPCM2B9hS
SCDWygOoAXHi+Jlnb7GbSJPJZYViMb9PZZFnV4HILPKgjXnfAY1cfG9DEGmqXZ/Yta98QxUBC9UA
Kj9P6uKIU5HY13SghE5qCuxUKmwiUROliOqh84bS4IlpfZmjzGNRx4EeKqg5LDKmqMzttO1K6FuY
S+9Q37BlKlxcRFYNArheBlbatILiRMxdviTCWDrFbCryFOQBUSxjbuFhKQIdztGy/muBMyH9vCt1
+l7WoXTiBZd3AoZiGJWUWCMjhqBzvGwiFNh8ENpUnBW7veLkK2JAHUZpf5zbu6p36MLKMbVw3L6/
XpfHCnU5xeLVKNtrpH5P94VnqwWpVU0FV1rDhyEI4neMxBnal/Sx4IebParIknliyBdbxFI4yGzB
RYQMmFv5YotogYwYRIcpRyEKmqdSdQXZyDF7VPtaKd7g0rGKafW5bVvuEbhV/nDpMrzN7cei5ELi
yR3seKpDNKxzKcbe04b1gmcAsPucjKYaKQM0k33//gS/XEOCbg/nJ3Uk0tzlua1qwgDrjRQUutXt
RgYkirkR0Ffkcja0c6cTZ/aL78kD2SPox1E/ppm0eDmoos1Eepk58FcqoDeYDZvgT50S9sG6Ktrf
cZqHJ9buU8Hmecix1LkGTymA1By5IbHYJ/DKJAVLldTJrdsp3NJR3cjepVV9NEvtpq1wkivI48AN
VUCCbBTbQemkl/wNzcqp/xbH20naBdVqkr8F3Uea67SEtyFoAlFcthjlFpdjHm16m4so/g4IYfL/
tYvbVvnIMyBz8AABmZ6MF+sA/qiEJLDiXU75xz/8lrwnnmMa6RD1Mhp0xysHCTfa0VacIUZbPXh9
Ja2RKIRxNuTdShiFdmKhvogJVFZYNHNzw7apF8zf+tneHPpiNAZU3IAGcDkDucWxbgPGxP01SZLf
k4aGfy2Ht12m377/oq+OrDA8Kac2F7GOR54UoHVNXmIiFcW/gkHpNyYGIei5BpJry+Q29YSQMQhb
+8TAL3bL/MqU6ahjc2Rjf3o8cKuGca2VUUjvUHZH2YeqFppcgUYUVYv0VJH3RYvAYm6ZV0WfKyJU
Qhe7JRE9+OFmwmoqqWdpRAcVO2OX1ui+9sZ4jTzyNrO77Jr2le8YSY0/nH+qEvJUsD7ePTRO6VJS
A+a30CI5fmetwC8xrQYUowExpAgoYVzrdx+VjhxRlSDBhBsZvOJOVvwPnURPk75nuNeD2s2SPQt+
QmfSk2Nwo5sxBhCFdJUKuQ/CCYAxNkj2ENAvQkdPNm7tcs91m9shtNhW8YB7ADyJtl75SEsEjxQ2
E39lE+L2tMZAoUMnako+4XHaQNAiD1lpBYNdejwaUS2EPk6s+dc+iZi/PnGE1iEV/uPZ6CLFwtdF
dBSHr0MFJyD00ZuLhOsBbB1l3WfyCg0D4aA+eJc36AQilhmcCGjLbGO+75BD0dqXUTVDc+z4N8ie
COEJkaArXSKtJsSmcPpbFd0nczB96KfjZvKl7ftb7uXK5xAWllCfurXE0eMxEwswVIOJhDM1k9O2
LXiYCKSmr1Os0OUTpwStBR53tOg0ClCUcAEuzI6M2uIV+6yFmSj1jSPfaT/ye2KL/AllEmPcxP4d
HAVv3PC30o8MCgdNxgrLrMuOUky9wlBcxRNLX8kfpwuEMDNHSZ0UdR3xk7+2w+fWvgE4E5WupWwl
tSFgw9XTHmcSNEtIWquCwue+QOwAQcNqk6n3+fh1wMMHAUtIIDmdSmmdymuuK/wVECgMIki1UbtC
VbFOnShwgEuVgprARmBhXTpW5pjtbubp2YDmdlLo4rKXBluI66VwvWgNjWHOhT2YEqvsVruZbhvI
kNEq+WB+VpoVuIAAtWhpp2QY1ru27ur+z8yCCuhSEZ6uEclGwpOuBKUm9cHwndzYQSpN7OtCbCu0
L6N1g0KivC+wflXcTIYqf10gAQXo0YZw4/I/IpuAuMGkumOzR6lO+Guj30bf6uhG8w/KV/yi5WAd
XKrXw5f+Nw4A31RXusx+IYPWxWLjixt0X/rxMtca0MLbWPvojT+QnSjiH2F6l0L31FfKLeAxXzmA
GZNCB8lb+2dwNZ2I0C+OhnnhzGp+tkzGSm/seJ1KiQJmyZtYODXqzrVdwJE2KbVouAcpgxYcJiTy
1qGp+g7aT8b+/V3yMnd8Gh7Ux9x6AOIyr+tnZ2Io8gEiqdI4Qs42Odq6sPCdfuxcCdIpX0vQYekg
5wG+pW3fpemfXgkY36BBTyXG1C1K6MfjK7wwbuA+Sw1rojQIGrCi2FmC51xN2XBisBdxiJSc8ovg
bJLncLSICUgjm41Zw6KL9Mrf1aN3Rd18W0DNW2lj8ug3LIYnz6v3J1mdL2+L4MC4QHjwZqVLbC+C
QxqHZQVkvnHSCEyo0uFXomdgTdE91F2idnoRCm1GJihruvrDTZNgtyJ1obKmcznhLoqGep4EFxNm
CU7Wqr9AwFoH8jY1hZTQYecQSlT9wsZbNx4ehe///JezRgrB4pyTe10G+nT8iWAbqZ1k96XTSeVF
JVqoVmAwe3LGtk5manH+uY9OXLrnL3E8Y4ypIpo1AxyEbS1OLZiVVo0OXEmaVk4uIiuuYbSHrlQv
aK9IhNX0FAjqxXmhgWygwmyriqlyQV28JU7yNoUNgEqUI5pDIn1P0Kyy+la67sfyw5/O6NyhAdw1
L0PFlhfrMMzzrjbDKsfFdtTdUqZGhlIIcUbaAFZ3Mt+2D6TF2Ykj8eWksvZkhRNYRf+Wbtnxh7TD
mV6Y5dA31a6E7lZvAMHIbuKpI1R5ZNYiNJPff9OX6YfGgpkrkTSoaQha89Z4Fl8yUStox8Q5Zvad
tqIzExNFqDQaE15ZmQoquDGwpEL6BOHxFs+pzOqDdafEfxxmUWadsVNcU21dXd7j4CUhTFBqyPnH
KnpJUEQxKEGsMMR9suxR5GIJD0bgDGK6e38KXi6s45EXsw5DrjVRoGFk0zEH3CI7nGSgTQpz40cn
pvvlYXI81mLbFFSFTcJZ6tSl9G20uOoHrQY40V9pzfXUXOpqVG4VQXPu/Xec8/rj7cq4hFVCAe1e
cJjHXzkNoegWbUBpDkHUdTvWcAalzD+Ry742k6T1XDE4KMAqLraoPwk8pwI1c6D0ZutQNqAs9Oi4
4RtmieAUBOCVpWvrYH9YuJr5pMR7/FIRIG5cQWE7R0PyIzTi39AF4O0o3lXPyZF75SYnpw4S09zT
D8SnVZw6ndWXWeX8EwQBUEN6GLzh8U/wK1qIHI7of3TfimAucmdmQDc9yi5hQaOfUXXhRY4O3qrR
lUd9lGBHU55H3wuzHQDwl+g5WmuGqDZtK9C6jcg5rdkgI5AAT6ON+McnLD8Y+RcWGlcvpu34B7ea
iDQFsKoTRNJN0SFT6uvF1qhiJzHGLZWqfoVopnLihHqxMHS6vlSDgMhSCBfGIofCNRxeVB3Fzsye
3aIs+E3qB2wXzc8aTjvnDIZEBNrR3OSp0Ry/Yu5Z0MDqIIZDX81OEzGdhlj52haIyNFNfX9jvXwz
UIuITnN5Qwr6BQAYNJHcVwFtCPQUv1clZkKFZbsQW51MQSXxzwebcWDkohjF0zw6fjOvbmFsQgN1
KF1i+mC4wtPx7SI/XWHr+Pv9wV4cRpBpTGr75GOct/oy8RulAagZ7FYH6UqKTpGB7oxtPc60RyU1
u30a9MaJKKWcGnNxGEkIdpkdno9YgYFIQGHBzQujQaChlXHVUjZULmgul8o2VowBA9IKqwvVPsSk
7usMmYeJy5mBhdOF6VkoTWjmCTTJi0yLOaGFT52GNo4hL+FjwwhVnHIk8gyFJWENoCU3avO9zD30
X1tk8uPgFnPxYv/+l5g/61HwBnKDB5FOwsUqgz16/NnTwYDEp+LNjTqYt08wC4NFf6r0/9Tc/HcU
i2qQZqBfNEP854W8xDhZIIJ8VUWJMk6CYiuHOXDbgMq0nPZ3sJqK79Bl72CmKbtRQkOrtZWfddx+
GfXpIgjQVJL6qZilbx4JvMW+x7FiVSjaQ42Z7YltcHyI/v1LYWGTJFCuY5kvogn6vFXvSQEWT4Vx
pdkpdmR4e7W1H+0L7ri29jUI/cvQGPUTn185/hKMrFI9p5g+C8lD21xW0oPM11s6QeyJsNlFsM5X
kA52VZkkW0SzVVcGq1wLcL5YR4abcQg2ISKN+T4TVfXN76dP7y+MxeXw6fcYNvWT+VgH0SgWB+4Q
Sb0po/fsIFliOFqJ94LlSL5Zbeyaaruf5+7U2F/Aw+BkgN7kif16vF3/GZ6ikQ7ngix5iWsMvVbu
uojhuxqsAbTiD9jrAvGXb6HKwWrupOHEiMcb8P+OyC1N0ErVXlzUigH9PFoKEXwL1V8XmT3chNp6
yi1k7IJR25UdGiYw6f9ecf+fEvQfBAmfrbnZB+Iff4fZaOJ//nP1mDwit/145NMw/5F/fRooYGuk
E8D6bGvubP9NCbLtvzjxAcDTeCKuPJUU//FpMP966tVSzkA72laUGST+DyVI/ssS1FpmLhH2DnN+
ov4JI0g93q+SSmVdNyzixHHEzDozSPAU1vZIRoQouyOeskJgN703x7a/gEKJZkemq9JnY+gKJ61Q
iKH1Usb7ybeUu2GSclQAmwp1JET2kh5VSOSTUrRUg6ZRr7xCsR4LjG73gYzOysaz0mw9KrPcj96H
TYhgNPIFz6b99u84/Jxo9ARK+zc8//sqi/qPndY20MqW+mFCvouxuFX8qk208VceDrQDBcEZr2mg
ptBSCqzFpV8VpbrGwosMaAja4hcaR9anKaVss2rLIbKQ72toWmcobF8h261+7SXLuoaCZ33jWydu
EGoZWjHFkD5aiMrWIC/S8uvYN9a2xcn7c9tZ+uWE7s+J6Hoc1v/7hsvyRd83qFmLSOxRWk/MlY5e
/A9VzyiFwn+UvuOZmHwW02RSxvdtC8g9HIP+RFwRR0fsv2MvjtZBZE3ZW/m0xyVIuiV1Vr5i1OR9
6YaylE6McZwq/jvGHEWf3bA9qRiEgVkri0sbfpjamH0PK0l+MEcRIN8cDsmJa9hT0+iVtbIsymQR
/fKo01GLZ/Z+m1gc3FdeJX9sKtWab0bmuMPJjJuuIffSXTLY5k1sDx7E78qXP1p2KdMGaa3vyIt0
qNTElKytRgcbWRUqlQdJrseNjnrtTwWloktvSHB9f3+Zv7Fhl5WPXA4C/Kk7lIlD4Wb2dEBI/+K8
R89DPpv+tuor1Runxh2pIvhBtlPi4sTKfetXL9LVuKlQcenbxvXU8kaRg3u5PXXEvvVo9fhX20Gp
RYFW8qvrGIAy5sI5Qfq/3M5XIspbT17ERlMffURbeTJImW0wIcaeVScStLcevYxVRgL2Kc0bV5Xo
lWrIScitc9avXpYWYnVQJ9PqoYLF8jYeI8gb44lt88avNhcxIM1S/M01Ubt2qd0FavSr8vTzJsRc
bH2UShssf5G1zi37e04G7xvl1fsT8kbkmnm1z5d1NvSWjuwTCwRbD5QZJxO1QuyIPwxl5p+4Cr41
M/PYz7bO0FI19FLGaIIOHQmhl/ajZmO+9v4rvPX4+X9/9vgkQkG3t1mJ6WgbqwodBZBqiJ6c9/TF
5sxsK9GVOG5Qb0OO10L+AC+Q8x692Jx1oqc1QmPk+gO8An92H9XLh/OevdieCEVjnDlwjzDV2XhS
ONFJKttb873YnhaV5b5DHstFx9vJ4f7iSX9isucF/crJs6QeTlJIP6xJCSoA8T57aazsvCq2PyUd
6s2mL6J7H+GqEzj+N97DWGzYCsW3OJjYVX1arSfFR1P3VFf+rUcvNqyOEpev+j5TxGUJW2xXCU6C
h96YosWGRfgFoQW7qt0gBhJlADsrnLOWzJJZkBaeroZVXbvU9z81cvcFXtGJds8bucuyljYGumda
TVG7ZhCJraaLGFtCL9uHNtaiWJZLu/NeYbFZI7XDDSb3iMFIQyAkgZZWa0rDidX51ldd7Ncg640U
VXPOpRIhWO9Xn/2jGfEm5/ytJy92q2cjIzQCNnVxIkfg2hs+pziynJcUGYv9WmRhkpYNk5KoxrqI
CjfRT0ET3/jdy8IBBmlZoBRl7VZCrjBS0W1UE7CEOOtrisUGVfAsH4EG1q4xWRdonbsJbi3nPXqx
QYccsQkE9FgowkRxxMgPVQ6f6byHL7Zo0LfJmIOxcWW7W1tG64xIkp/36MVRWvuB33ddW7tCST/Z
pf69QJj/vEfP3/jZMVrWQs3QE6tdFaZ5bFnrCj/38x692JaoHeZIUvMhYwQeCkwyRmN73pMXWzJP
RBYENTHLyrQ9+INNPd6fePK8yl45i8RiT0qppQ1ZztruNFOjZuqRGJHnrvs+SO7kUbMvoRnOEhld
Sd8tDiL9RoFisTMbX8ZfZ+ziFuVGX3zB9dP6GqSGvEpQdnQwnDZvc0Rvg3UcFuYjpgTSfYi65U4a
jOijjMEM+pWz5idasINid/tJQ+jLBwC9rco4gaJVBrsiCHt5FcpK+nNWJdzW8TjuehUyyCAhHytR
XrZW2PVhpVFH7a8wEYgJ9lYNTjkqVPPDYGT5Bv8I+V4ajbyBPCI19yrKnA3q90Z/XoYjFqFH7jAX
s8EHukhkIoOO3UhlnLdcl338OlWQUkLg1C1s6x6fy3t0ks589CLuoO0t0T9nuXrhPlYTB12k8zbC
EqxmJL7XFKh7uVMBwViE7Xdsns6ba30RdZQiT6FIJLUbxRni9HVcr2yvfTixG17fDMsSrYnW+4Sw
U+1quXeR6+EhV73zzuwlq2Uq0BlNs4w10tLMq3WoJbGCct15P3wRegIANFkbsIuR6N9Exngx1aeE
Yt44/PRF7Kk5lWzqfnzMFgAg2jiqP5wX1pZI/0CLB1QAMXnDtWwzDIbTJ6cOp0XR/791pKXWkNTZ
XanJcu1iqBo8ouuG74s+4oEzefaHhFgAxQnX7WsFA6ADJhDdSpO98ryt9aTj8uyQmdUEp7aLiNeB
0l/I2gTtDAfP807HJTgTDfpMN6lvknbbjhgueyzGzlpGS2A3Z24w5o3CB0FmLIcrZvvaed96KfgT
tj3WlSnLSNHDD+gHJivE5M+ckEW6gHFh3CYItPNs6QZjSzcFin3ejMy74tmXjEejGiIvB0ytVrdJ
3m2kirPlvGcvNi048koR888ewC+VwDzLX+c9eLFlLVOZpkZgxqsg19GoKSYFp/bVG9Fgtpp+Ph9F
l2U01nk0eu6lj/lEWZ8IYXMAfyUR0RaHqKJIUs/CbuaOFEL8Bi1jMdbpNjC14abQEv+8+zAqakdv
QJ96EkHJF0UOWQMI2t1ZEX3Q92f+qd//ylss2fKqlBVtUvrszWkyNnD5pg21FY/6Xoi9WtGka7UY
5UOVVeZh6AZk5YWewIM25N+6XRrnHTbqIu8vBtxiRy192hBXgZwlyIyefMc3lsASHRVqRdHnaAm5
E06iQ9rcFkpw4gL9RHt6bfoWO9mP2wpwBedY08coPVMETK5zNJXXqHt625DuGfZk+IRvADrQOerR
dMXsRtpbYW0/lEZXfUXVLjuUhV07yBPZt6Y0CnJZpgL1ZvwaUfXeTLqvXuaS6C9Ss/JOfPnXZ0VZ
EhOmTOqjrO0qVylS+SAmxXOEXZvO++vqracv5qXCBglXZtyokAFfe128Fr18IjDPj3g55QhgHO8H
pW9VeywsfByl3HrQh7o54JejPaJrf4rF+PqvBy5xPASGu2pppnxVmLUOqT7Op6c23FuPXsTQJI9Q
REIyyNXwFhntb7QBzvqg6pKZN4ZB3BgYZuGKiitQNyJ8rTbNiXr0Wz97EUYVX2IazJirYm0gH5A9
6BZS1eesFfUJhffsyELDI0EmgP1ZjZj0WU2GD4Xx86xnLzn/mKGr6HixmzgCDp3XN/Aohj+DX/43
ZVvihXQRCPi0BRKwZZ4j8N7h5Ubv7URMfHrMy4UOLvp4FZYYsEX049p9abf6xkpiBBpbCZ8+2d7W
ahselIEaGtYr8kWbqjVQCfQoZARv162ajRf0l9p9E4XWThlw/uyQyXGQco92IxjB8/JGZT4bn306
7sm9VYqx3cMg1FyZJbgeObBOLIz5RV+bgEUQ8cABGUYxc0wmczh0lUj3kdQUN42wQnAwaj7hxY0e
/vtL5a3RFps+xTixHiNZdSsbj1R8g41Lewj1q1Gx6qvA0OYWaW8OJ7Sn3thQSym9MQgLqYroX+hm
bh3UFpXu1uMLvf8ur8dIwBbH38Wj4Wp0QML2iZ0UM8Jd3vsdNgxjF/Tf3x/irRdYRIRAxmw76yzF
rSaY1k0aIz6bnRdtnu5Iz5YVZMU2kQKutaB+fvth8QUnnvOauvIim5LQXcdrjiuclGwt+Zc6njcd
8qI4IewRefTcYq1m6TcywPjaCgvrvPlYEhaaqRkyQN2am7FzmybrkXsbz8yQ5eUeTntBg47bGWLa
F5S8VzPz6Kw1slRCiaasKjqg4Xspa9RgJVP0f+hCcWajbgmYtdXBM5pxYpn46nXPpcopoRif2EIL
VOB/o7u8OKmrpPEKSY40F2fXaG8aXLYtYJSbNlcRk090XJiCJvwRkRU/lOXsYFBZ0oWdFdIWOXZp
U/emhz59hibaebO52NQYH2QIQiWa24RAhYyuxtE2aPbvP/yNiLHkwfmpysmhRvU+qPIqWAV+196Z
7SR/svQw+fj+GG9EWHlxY9J83A0Gya4gnuDwV4oyuZ/zW4wjRjSDZ9FLPVerh/cHez0+ATo7DoFC
GTMNq1bNHSv/YzT1rvd/ODuP5chxtNE+ESMIem7J9FLKmyptGCpHAvSgBZ/+Hs3qn77T0xGz7aiu
kjJJ4LPnjOU//NX/OfMTf53YbeD70MgNnCNveHzssPAkjq3uxCbzfRNxkv9vv8HXx/h/TkHX2XwN
W9I5Vq73x/brE63FfzgF/+Y3+Gshq1q+UJVWNh6rLcwwaVT+lVVEVMo25oFTWQPb+4eH9m/qWmyy
/ftvMYg8y4eJ2R89D62Tuta04b6V641nz93eZDrcTU17Qq17ibr3Yuv9/+3j+2tNK2OqP4tDXROW
rPZZmmY4sQ61/UO08DeP119rWhAqh56opDnGYQ8sv/pUtvn8n773vxa1GsuXQdDMzXHJB/dYLat9
mZT+py/k737wvxz3ed+1QRtbzbH02RXSlfSoYhbv//1H/8+niHC//vv/eWRbZWcLgqsvf/EcXjdP
2mk+eP5zX7ri47//E8G/BgH+/7CQ8dR//0dC1rzrLBDNUYlaBvhyEGnCkhbmwC5reS5Qkb5lVVmC
GfCau050CpUL4LmJRK/eiWVc3hkRnRL56l5UmGzate7bElpWiw3ww47K8RCWMcispmRdzpVWdKgW
e/ytNmhudbaI8xpO8tPuvqB1gQ0DaRDx9puuCrN2UvFA7N3etPhemaOzE7earF3vW/MvZdR68Fx/
fi8Ld310css6sM2lsL2r4TTqzGAjbXv0DFbhHvMJ1940hBFdq2o7De41H/p3gFJ2ss5LcQ8QZUqy
pkFFU44+gmOvn0WyEDDf4Z0RPJAv82bwiYra4Q6yo1i/y3iSEywRU97AMdFdsvjKtpORH+VUxFl1
N7cMu2ZTUL5WbZvdWVu1Pjd2YyVy9mC9TLbx9gUVOvbrl9l+doa13kUUL165m5Dbt8rid2UW/QFy
DFL0tvDUfV3k6uoz6XrCXJa5CV7PJoWbgfRpEcy1Mr47ODeb9vWAhsxyT/G/+ORThFoQe8wJASw6
JWzb5ndVFs5FspGNc7uwJj+xlVwiXON1HEA9g1G2rGPN3bs1/UNljPczm0DL1XYMSLqmp3Fl7aVl
dR70x6vv1rDIOexWAGOYRo49a7g+XAy0jcAm6rhLI8FUsBr6+JsVVsHNpLwiRX/+tfSPzDMpmdp3
0HuF4z720V1PS4FqXIzlLkKr+6Lg9CK297tsL2oaoaDBGIiiH9/0N56u3O4IsHidj07c4dBFWL25
7I+NLFL50yTrgyradnmZRuFhXoo8joBBrBRHWRNuMUIP5mUpZPDklIQaN8swCfOIp9r5nXVz9Fnn
WK2SJrT8s0ZTcleFdsG/yhDx0Spm+P8+gSTkudAT6YS6p0/zwtcoAcMSj3UUCflRlXkFWSysuler
t/xrJDbvhLyre9lWLEwzGwspe6Vt2kWzXSRdC9mSmjl1MLaFR++4wGT4FE424LJUBnoAQu1g16Ja
BSKnwy/q+9bYfupLNAWDHoAGzLwT9QEhgn+K1n5Iq80SN+PmarZXHaRKbD6Pur5daIimbbcq96A7
Rmx3co2xcHZO3RRHm+85CdCcFacC0ekuG7zp1I1utqQqb/QhtgQKxMSfV8RayCrng6lsMHMokw9d
EK13aqrkKYjxrnblFB/qYAUtN7kmOrOhHEVYzS0Bxm9WrCiLKpL3EoIRNqfexcMcDEhRrAFWWiu/
momQsE+rH1c3aNA3YCOlGCT6xlL+lDa6+LumY3Tqnl2P+YfM1605hmpoxv0SlT8rpnIuVR848tqa
uQE8ibHXfhvG+I9dq6JGzcnA18nMGaBLyDnB/doadULO7PzumWi/116g7n3HUeniB+grW5Mj9pkd
ywj4ExKNg8/I2JtC5HQ/FF3/yI+vf815NAIgoBz7vFhx9eKbiqndIEIeMdbMZoLvYSUtFkacWxUA
eFlmTHfTilfGWVxQ1J7H37xJAWljDtfiNkfEe3J6I16iLovu224e9nmNqnP2/MlOZrfEk8PDl+Jy
c6xdxaLVrm2D+N6fCkFrp+9YqF31pRJSp6Gc+gdvCPsrM1HVrlkhB7LSCG7Y2+xH2pQhMnMiWK+z
mglJsRXsLMN3EFB5O9Fk6O9jay1+Y3+0EOTo4Hfl+eFPgsOaS6uof6AP5wywJTppBnOadC7c/Mtk
Pt/3TesdsiBv6x3AaM7+sIwYycg35OhWpy9atDAc5LbexEtXPtre0uyDSHcHzcYfZAfAc2tS1vrO
zU0S+v1X+SIsu9uF+DGoGsRO6gxfnq3kZmnQ+G6s/idTOSOc9aIZHxs01amFKLkg8/3y7+DAUF5Y
QyNRMFLXCGO0NfiYXu11vh9sPZ2ctmueW+U6fYKucxrx4XnuoVVtvaYdvbOjHYwV2JFxK99x840v
bD4Z4CJha6duGxV+km9F81p0Y5N2EyciPsKseMDSymw4RVeAnY2GeTsYvd+GTd594ezzpJV5+Oov
of4zw+/a0dakJmRtoETHoPNB3EguOSrn1rPXo7pl4bEKP51pcAHBDlZ5bstmS7fAiq/sJAJBHTv5
Nkb1yqUFBCGdIMu92jrrLpGJ/G5nO9vAsThBhEzb1sEJMyEIxJUrMLzjFi6KB99Bo7SbJCtVqV9Y
64NXLOvOQDaoEmY06kOYl17aLM5wp7c8vNqanxhSVI0yqvKa61Z2XOgIO3HJbEiegYnGD6uw5nPB
NgiQTz9SRADS3VusDF8HMGlIebcJG8fcNU3a9HZ5tAIVfTBBWd5koa9/msgrrwwkrt9krqYL3vT8
M84y9xjHCoHHZub94udLxLyAomkR9iM8crU4v20d5hc4xs7vwltbEC8GH9USyJ1X4caIK+S5VTi7
xzUIMdNVUdu8+qPSxyAb3RMCLGCarYiOTYOAWseQ+KNw4Npe2bUaCd6SDkFlIpyqXe7avumjxzgG
c4EA2ePZCIoyrlhP9Uv2UsposX4FZMq7Nc7X8Yi0brUSz9fRThKLPa55XL66UdZ9rhR1bvJiHp97
ezOvHKmgdDIhmnXXxTEWEs5Fjl+kFg9F+7v03f5Uz9w+sz2M0G4ddavAg6BAyxV0nDgPbr90fS4t
qmx9xqSmWY4bONxxsPYX2VfLo3HW6uAgj8/26Luj35Mo3f1kB1l0WdRS3zQtMRnk2bgHKyXbqeBO
8twujRnNfRylEWXSl4F9Xyq7/WF1g/UNPFP4NA5hexCrE5z1YDEJ1FjOzZQxEAfw1NhlSo1Dv3ks
8kRIj2NCLFes5oOVCwMCKcbRlWq/mT+UE+f7NSwQWjfooOFSh24HkrXliZWN1z/klRmzfTtjEtVd
bBh30v2NvWTmJHWJbI8l4eaQe54FhMfSGNTx2rFX3mbAU8OgvAR6fpvayN1lLgJIoG5he9v4oXIB
MDf+D1uQdDNC0Hq/xrzHB62yAQ6L70PfgszFDJNYoqtFNA9old7pl0Ditce2Ox00GvvuUKLTRqcG
gFVOhgHAvmB2KVkztGvJ0LEMk3RRx1zVgKOwhMguWwc1e6aiywruU/2aiLYPxFds+7VVa90sAabE
hIFFZZKWCa4qUd52dFyrBTnE29WmjqtUfRxxUCLO9ES9Z0lVbWmlZHENY70eVeGNPKB4NBA3u7N/
IVNvflo+bKMs6Kwf0l0RoObQ9pvEsrL5yn6HtbMKlKYpgaeUiWuJPq2Zbd7VflQN+8qatyGRWUUi
Q+e7X7jd/AHwAeKjPUM9lGDGohKv+eb5v/KO7at4jBCX5UW/PMBKj19VbxzcZ2tLbLMSqm+tB0d6
KHr/4hnO8m30qH2sZPdhFebVfkRgfOtYwn23zYjRhrOOsvNoX1lDXqPEHouYFa/Srbq09BamQJrG
wU87lyUSUcdEoCaiOj/F9SLum6ooIelGhzwayt+VXvojguzsjviTN0mrae+X5jfrfWv8RKU18E5u
x0LvCZNi8GmyqUN31a3COY7Kg5OsO6uP0m1TAIotW5Z3SnYdYyiLXS68kmDQDkXD+FxL6o3zjV4x
lIM8OtayG+aEPHBziNYKYd2t01jndzm8ncZnXWVviJ+WfRz3fgH+zZPjYZjGG6fG1Hmkub79hFOz
9Yf/nkCSjX6V8P5TBvmX0l60jk7PS1KcTG/xixkwEzeNkPWd1BJjEH7G/TQ608V3vhTTixrctG+n
+Ry4WM3dQpLzDLz2Ybitdtr3Qweu6WuET/iTOgZVUbdJrwRxggnXmWzD5IqntTRwc8VmVVc+kMU+
OVYW1Kmb5R1ziqOYAS1XI7Kiqqrh0rlMTToZ86oHKuHqQZZt96O03Owad4tnJVbbEigUA05o8lan
RMU3btOL0zblWwFWCeKDFYE54wb46IYVoDm1j+WM9bw+eHXkfctqz37kxZtum4HcIJHR2BLarZDq
9exEt9MalBt7j5SJUp9TlGUxExh1KZbN4nAXJRdjELOVqNzqcaJZ9VrpYHmxOGFeliArTqEVbsu+
j7yKOJ85arUTmc/DFQb9uXZ0ccWT+hWBdnUfpMtW8BmXX3+29fvyWw9+sknbtV7/6MqP/7DSuWQJ
Dfzg1pGAmK8ZzZObdhHDB50wx6Qybr2z8R3zNKEldoHNE9AmmGrWbO9u7fzpqs05Va20v2spqm+x
T+lULwC1D50sm9dVD+LDmR1yVhnKg+tn/b3HQSd3c0mv8+tkQNPO4pZMsgr4E16DPOmHDb1mGYzL
WxO18ePou+aNFPktWxhI2uVhWf6Me4y8fTS6r8hCvTs1mGq3SdfwFVZgGonJcdhCAO2yl8UEcNQi
zuPrWil74r3IBLX+1tYEu4t3RuvuVqnT2KbCXdrZd1ZtjzdRK9ZnO3D1bqVpfa3IUWAe+kL56diT
5u9az/2qbsz2KtkTzwP7sECBvIkWRD0+QcF3fyzUu4lqJRI7C8KPrHJHNwUNOv6iKNCSDUuKdWcv
Z1tzD7jHegst1N8JX1rYHExnf6V8HhtLN443l0fX1Qy8TpOdvVqjQ4zEht50Nwetv0AGBw2KVnYY
SJdbWxjOQhTlaUDT+luGo/Kxl6W4aStkzGvJH8Mh6vf3MCBJvyNB7u7IAdZsWE/eRw91sUwcHnIM
uLmV3wHQKPnu1Zrd+HBjzxkQ7gfXW1EO6XJeVEJ8K+8d0+vnsbLESQtnvc1Rst2zmCNf4zKIJi6U
lhcM+6k5Lwpc8ABl/FFLYsPdTHaL7iCv7sKApd2S2I/CxRD9CBfVPttqyVJnNtVHiAXpi6A3Ny/0
Vro9a9T6i47iwoDBh852SEAaSLtiUFlSLy0+EmHl3WMkcvWTvl12Q8cH0rXOmuEWfr64zCDVCU27
6qSH0IAsNNHPOIuzF7/vRqoB3RZjOTHuuZTYOFKATuJlnbzpfhRye+NI1UnItu83pgvDb9zOwxtU
iq3ftcCDH9DDZkPioSO/s2IFfL4r7A42hAMXb8bLeLLI5rCocO3GzLg0xY/anvqDgS114CQXC8xE
9q2TOm+cP24+zG8zy9/uru9F9LZ6fZ2lQ8dkEfvc8w9fVb6V6G2r9/WgDJzbsDfva2hZOc15SjRW
4cXv8davv0ELk+DjOAnSzeTibnRG59dqz0NixoIRsSqIgJeMhiV0LmxS/XDN4lfpSf9nPI3VDbPZ
ATIHiaShdUrvtXWniphp1XdhN8XPXjcv/CSLjH/4A1BhrSN50dsYHujiEwKrCJ0pkN8q++3bZY9W
ijXpQ2uXojqjLB/Kfec3YB0rNlCeGLggVGDnbf2zFlZw6sQwkSuU3r6nBH61Sl29qlWGeueYUb55
VNrVnmPQwDc1Bsdy6VIcyVTFbN3ofolAbGvCwNq3zsotaHfrSOJX24yAlcuiDyo00VUVtpTHjtRr
2M9UCl51jPxdFV8xSKlBT0VOQ6qF2MxFBL9IdevkYvuNKth/K4fep9DTxDKJSzU8e0PNCVdswvBH
Rba+YoDOr0M/btcVsQ9CmbUy59lFnpJ42LSYLiH22PERdfcUbOStswS+ShiWB4UdzEEV7Bl2dl/q
auWCW2q5clP5Yy12aoEdTQEBpl7ilXVwdXB2HWRbZBf6kM2PcCqDVNiNrW84DA1kzTHA5pFRvjia
smmxBg65e4oaa3xu+rJtkXWo6LQEMYpimFHuQ+l528HKpHffNGF9rrqB+lTbFnaQ2EaLb62zjE3C
eDP1rBJ3s6HfnILiwHHPNNzZLVznae7K8raR7cAinV2fy9o0hyAq5O1mluBkigywUlNWB85VzBuz
Z9/oye7u9WyLUzF2XUkx0ws/q75bjrwDldlTBTBHuY0Nds6oJ7lft2ojfmhbjpvIgRE9ETPkMg4v
G4qzdLE8hEVLQzWkb7ZnAZbvdRUbl2bpR1liAll8qADIMMk9D/I0OXl7L9uG8kKB3pfpsUDIw+D2
kTwzEd3ccakxxYCsx1CAy1Wv9n6xgvLIdOV8BjEA3B7nwIXFiekSTjQ8Vw+/dkoJ3f3WRPwFbWYh
/tq+LGB+D90eF3Sx1gdGIYmja3fZ5fNW3zU1kUMI5+9VMqNMgbRzRLfjUYzPPc/mN4zoRBktyq07
q+wtDzl2Xx7KdaHAm+ngCVBevgeUvj0OBQpwkjLJ4yzMynfkb+asABlzlJczQ7nl4oVJEdHHJ23r
73Qnmv20bPmhtwbxa+4X+aCsaLmYoKJU3Y35fP9FF/quKRmnW84sdbjU/mFzp+aM33wynFQMNcBp
Z6NDR+TvjBCB967chL0n+4RQjl2O2B73Yz/6RLgY3kYXM81kenlkNjJ+x1bgPes2Gp5jB3l6CN/l
W0PfBRsy/pZg5dyISv0ZqTJ6rXq7hTtRdf0Og5aXpcou7KdB9/ZdG3/x47pIX7ixudWG2CH46Ctv
ande5yyfmy+sBy07I/cVLO89ptpsR2dEyrRYZfx9BoKYpZudexEhrpftUfvW9S6cl955koEapxcz
64n0I7O3cG8MJLXMV7gerM4vMIbYY+6BW49mQsbW6/HU+6sIgSpP63nSWBgSUbfCvXjLqD/b0LO6
Z4jC8lhMuv5Z/+urrxc8ALu16ivuuaZY56RAv5AznjZbz1Nuj0NK27H1XmM0E9N+nXpk6G7lkW7Z
ozwN/jjtI5F5z21B9UtsRY+Lx4vlbYnT/DBH9DOSAP5XRPzhU0vYIqSw1OLb724r5kMGOvNKJCCe
1wbZjqHEth+ift0TnsHiphZwrcPCvjWd9FKSw/jbFOZhIvjxTrKmbh1qtZ48ipGUCGT9k2mqMC2a
pn6qpj66r6KxP4qtLt8NeeJAvKa7VzOVw0OJcPg9dKj3WAx+Hmsn0O84BJ4t4viDMxT+uRMSdLXg
Lrl4az9/9j1xdNiru6KInQ9n5MihWmWlSszFx7S2dHX6xRysbTbfdIAjyOuoMiY5p+Z9KKPNScYh
osUyzc7Z007+Sm8mfhVj1xwGjOpHOsm4g8ETele6Bj4SGVa9ZeLNtXksfe39ykev/waQSbcJcP2N
2xsCwr52lHzdFlr1as3b3xTeuasgZfnt3p1oFEg9+fdB8/VcQMsLrSQwsm93IzPE92gssusgtPT3
7Rh3j0aPEX4h3+ovYeHYVHBqRTNry8V62SzHuZBWT3eMABS38WC7c0L431DiiS3N8PNSPghpR0+0
CbKbekL6S+1VRE/tusRnz4f0UomyeG9WZ/2+bdmwH9xNU54T02FWjlunLIetrwxqDIB9m+KttXSP
rUHMe66gMV26wbvUlHh+8d+GHXWQ+qEK6vga9FBfUbL3O6gz6lee+xnFkUDtwjxiom7K83PBc3sc
3VJTfwlanCiy8y/uPBU3vV3HhHlZiABtldu1qzlA0gKu4F1IQXpLuOZKaqt8JRjjAPzidxqIdOvN
hbk1U5gY7K7+lFlhXzo9rqdGx8FtYzpxq7Ssdq2O5nME/+JZ+pKx6RA21sp9qcvvXZeDP/fKrDtP
QxCW1A6yheYEAcUjvTZWcJsQIvegF6xRtRpIZGgkHCglhJ++tqb9trThwzqxKoZxBYPFF0NHL2xN
quaXHKyQfhDHelFkzfeFJunJqhp/x0iM2dAm9swTm7CSbLep2RIJ9LH4g/pLcM1DKK+IJGnHZyud
GrX0rZ0Eg22OlEbK9zaOEaF6Ua93Sxgo1sDr8IgN0v3GyhwPxVapfq94hMWBZ1EemFGnDOKtjVeB
O1TrW59/9RCLfEOrUtgET95ihseIT+++6yy57y1jjos3FZ8k3ep1covyW7RO8qfwM44mCuXLrilo
MVLkXvGKMQzMw1NhY4pN5l8Dp1FIPaTDNvyYPSMXZf6nI+xOciqQx9F03t4zhheMWYcdF5I8xaUV
/OERbM6Qg7fjMsXy6PA83OSURfeLG/UWtkRE3V5mzEsfO+PtUIih5WKmZ5DKLdZHwtAPss75ayp/
K4gcQ/uyOTIkY6OclUetIdizVDpQjLzWauTVxF7TngpRlyU5qoju9LiIPmnrSVxJuSrgYXV8cMn6
Loyjmw8zePFH6Kwjb1JQS7ATfdEJsENm/e7GWxzsLX65exmyKEDi1Oxd6S7I3ZwiP7iDU51L7oto
X+f1+IhXwCS2mKZ9kfvxk8oK57zgd794AI+uHjPQN6zI6uuyDuuFTl39yiQtuUWJJ4seb3BwxNeN
wTpCootCpPZawKkpEUYb3dPodzZzdMySHx0UXm851y79fF9UPz2m72O8PZTzE1oLy0dM9eVXyVQs
C5adogUYNvkpMmI911S1+6QBAnycIiUOlOLFw1w0MiF4AgPP9XRhhqg4rfwyDzEKcALFuZRHOIHu
jSJ/LLiOSZHqtYovvuYsoxmfnw0FsAdrksbByrx1H01Z2o/5mIkLYANxrmwxXjP4lve+r/SvqsHB
djt0ZmYqIRi90+jq4K2c6vE7Dhbnx6IVFHY/dx/caDTvjaKFezOJWIpDbQY4BqPq5iuHO5UTz+Ni
VgwkrHwf3xESWsVxyHzB98FPqw9+55jfsxnYIptkc47XnjenirEWIACLl5e6jmHXNmvcnCx2ainz
1PPTVoSRSCjN6V3hzaxeol+8GctJnLXXWvsMvMeFLtTy3Q2z6tBZcXsYbbVSJ/CsQzauwyVj4esn
PCSa51rEek87rN0FnZP9Wf0s3jNHKn+3W0QR2VNWS5Vtjg5zWwonXYd5Ohh39n567tyc3LGarl4z
58TWXet+tMp39g1t1gexBI3ZS62du4ZCzQlIqnVbTPN6R1bQsZ3jUe0udDzeq3UAjxUZq3+bGJfn
KTeRddLSCo4TlsJbO8c/lyyiATwn2/K+tTZENxKiM48VlLSOUjoN4gTkKRa11R7nKRmlpjVWI5F+
5/iz7xeusHMd4JGCsk8Jg6XB9pmpC7HzN6cD2CQtUuY+clPu+eCVsQkvSHL2RKloGdoRhp/+OYu9
+smnHnvX1529L7fNf3Rjpeg7VPmFAFBeaMmBo42Z1kARSmkS0v2T8cqBB6CqzROH33AmDo0pT4ry
1zaNIP+Zs0gneo/mK/sQT7hlqqfSb+WvvKm9m76X289y+qp6++vmP48Ni+wtJcpD5JkooaSX/WIa
9Uce6nHf2zNxbz3RwCOM2I/FkFFdxxXHyzsdbU16N8B4JHSaywNPNRVAVQ87KTrnQI5M3qZUYwjl
mvxNz6wdpWs00svP1PICHGF9YEN92w+Vz8iLnir79MUx3TkRo7sWL9GXFm6SRwT3I2zOurrTFkJ4
FUbl08oaMlX4wFP0Ddf5Zi5G8Swhf2RpUXuYXwT1e6ki+SLrermr2P3dTX5HPX7l+HgKcEjtOSe2
fbGWdXTSNgVcGHEdByfQjN8Ctdd5Fo2l99bG4sWNiUvMe5z/W4opE0h8Sdlrt5TUX4QwTKuzZDOe
OOwKm7TNrtnVzaz5WjcYsdJhCXI7tXonfA3oFr4yWpLdkRc4c9oX1nuGJ/vgZo11oti3nNyscN1k
3nqF5bH4ujjaeH1b46V8LxhMOLed0NeKGdVboUP/LmqKBrWDM1b7PMgzVCx8DPWxKQdZJl0gyw8O
1WB4cvAdyR0Gu/iIGGmwEQG6jfuj0bneVXZLg7RhAX7cnIGC2My6RlpX3WLv9Nj+iFSPrqGk3XD0
3S17CRZGo+5Hy7J3Yl7k8OLO9HIPBeGbSiebCtNxBpPN/wP8Msif+TfWPyF1/x3Eo2ZmrIHfbjdG
KKxjs8l3h1M4PxAqjz8FAzn3wgqourS8nkx2hgsQW/rTVfE2shx3ZVNWJdqz5rQRvJp4uUIsl8RY
I3XE85oN7k1Al4xvWvguLX5vuVraL1LMBFD/eyeI69OWlRkCmihayyVlLDbM8vPXF4Y9JeOF3dEl
I4Mmp8HAUfYRtXdP5NfeD7PmSbiyfYWRWhW7UBcx+GrjZobAUOkqidl5/kWshbW3KbTRZ2eiUEC/
sqTEPIcZyatbw5BLC70QBJkiMFa6EdNPIP+64dZRdfa6NEYuzOkE/nIM7LVZLjk+cHzcrI1ZHy31
mZN2aGlzD8+/mOPxwu+NojuQFHGHVmqqpa+48fJpTPmcPO9ICyL82RtM43sW4UvKC05bbUfhsGy2
6WLydnLTzv1GW4gqSlnYJgm63NuPnqdvVr8MPh0481grrahxEneDWJUxUYRpMQtehrplwqRgqMn1
xYo2azKXOhLqtxd/zX60VA/TiCOMaN8b/IKvTvoNiSVrQFVuiyPyioomU6GamqJ2Nh9slZeHzs17
5mzw2PGFRQc9afeCCSw/9n0e/FjMqOhwUTK7y8LFy06Eu6u9r725/071dPxNnbf5LvPAf8aqpp1E
MVd1Q0uHsbhy4NTuLH/b6SknQK+Cxa/uKrmuf3pvjU8tRRlq46sb/JD2RrA/OHlx1INjXys2SHYD
RTou5SiPj4oH+yNmtbVP59jycNJ108c4jOV9wUjXM49ycTdUpf3dmdsoad11vTqZb+6FuwZwhBaj
d8AnyUV6EzxH1mCl3BzBn2rMt4On2p67t7VftnabDrz/a+oGyrn1CG9/e+NXZQn3V/3eRWbioaJr
zUdLdTXMcVdA75x/4omnGT0UI11mSgThWNJRztquPTE003/OjOHcoCEZb7yo+EMPKrs1gaJ2RZsz
/wbLEYx9WauoSkdZAj2yVeh/dv6DV56sZj1sDkYbj+apTkBJA3DtRXdDjSC+gCuc6kM9LwQvRdQq
poT8PL9xF7P9WqLC0IUUFmu0i3oeoHPe1oXv/PInq/7u0WqEwCE7PaezxfUr6NDcaB6RA0G03M+W
FT/yAsZPbVdl9/3kDelEgHdYjWh2lTaUrwFwVDEzHznZ99Dp8CVWnXrorLb5XKyKCuiWtfR/srF9
rMhPvHSZxtn9h52uvxm+/auWPXPGzfSMOh9jCjZneyUjXwSp2X/vbLp/09f8q9CNhnC1OeXWH1se
T/9Wcey+1i09taiwmE0tlKPf4kwSStaDvKW3TbqjKHuSnXnug97CirG4ajNXCnzDH5FNNHeyXN9N
RU1Qw5zkgfOrPkdsoakiLg4181wpz2lPz2QkC5i8hgYu1YbbifL0tQmIBb16bd8H3xTcjJPzTvHc
PoQ0Wvp/+KX/7iP9yx5S59dWb1Suj30zkFXFDNcUzv9G+AOC/O+jxo325VYUa38E84fanmnL/8fZ
mS43bmxZ94nyBuYEIjr6BwBOIkVRs0p/ECWVhHme8fTfovt2h80uWV87wq5wuVSUSACZJ8/Ze22y
K+V3WLULMPp/W0zUSzYqPYzInpuo3HVVa12lSJ1XiVGn+5nSaZPNGTI2J1KLhfizJVhcewk0Uq8L
aqKibvdBGYrF17D0FQcmIIGrRbra0gAnuSSxGBJ6f39bffEJX0JGEiOOJ5123EYocjg40ZkZ287L
Nx6hLyTjl5wRY1zaUaAg2NSqQOxHHbjKkDTQVido8R+9gcv8s2XMNIYzcb2p+VbUkzpTZx79f/jq
FzaNLk7o3nSRtjkH/d1Fwun3qki/c/+fX+U3UoVL6Gtkq20n8lDbyNhhUW0r/RS1WGisOnBu4djK
R31qi38m37/ktBoI9ZxhdJZdxk31PDj6uM/mejopDAy/udxnP9zv3s+FeF8p46iKM3XZJSkg/26U
xlOuTclDqxjZrhonTNGDRh+NTs43t+9Xn+CF2EMmuTZ0sars2mZBJlGnY0su4VTpqzML+GrOy+WB
PND6W1fweXH43VvU/rpoJH2rOP1gLTvTHEqwcUVD0PioxGehrIPaySJXXs208CrWQS/1jErRVg6E
F0obsYyxkG+QosWIGb375ZgVfBjJx1hXEQq1mHOWkjKEDkd2Ys6m3ZEKtx7xEbTtYYqj6ckIRutG
G1o5em2eNSenCcKbroRD3KBcQFst0uu5C2H/Lw0FbDhbI9N3QbzaHE6rKI5fu54kb33szeskC5zv
ZDdfXfmLhboUUaAYACN3mc3T5y2EDXw2YjEV18gj8cpTFO6KRlX8MSZiy9DT+NoaaWxGlZM+CXwN
pwifv2sFBs1aZkWr2Agd4QVpFH12ff4di/6L1c6+WPITVOzFYGFptrD3XAGdui5yNfzGZfeF7+qS
cxspEFlsjiW7vg7na32yMXXoBgodowC5oaX/0Pt0Cb1t5kERSTD1u3FqMl/WAVpXfPbfXMovPiJ5
ftL+5PJBS1q2/ZT1u1A15sY9Cwwz12zm5J+tEZfw21FLNafs235XqkKjT9EayrGrmvQ2mpfJy0pE
KISBz6gFUHJ8s4qfbYG/eWjlhXOpGju9Dou+3xVCpm+6yqkZYYmNcrEMHZ8mifOOzQJ9p0DNsJ+L
Kqy++c5ffZoXK2IA1jco2a13leK8TrV1LVBTffPaF2FK/1NhyIvFz8nzeprCqN9FbR70nqMkw74L
avqk9I44IYb95HMiD8hXhnjGIMS8Xrpq/Nl1qLP8f7T9yov10KEsNexYwXEWRS8DS5QPTqn77h2e
X+V3F+5iWXEYT3IWlN1urHWAGnq6T2TYaD5TXAg2TWsg/W/iZh8MSeObY0t8lV4C2ywKzm5DTXDm
37/Lr4q5PyJK//RUUPFGUZ9hS8tzomsxpahbm141ZbctOn8mf2BblEm1QknFSm1GgTvoc7luo1Lb
gGXP/HwMczcU/Ji4GOgqtxEKFzmH30Cnvii0LiG+OrDXoorx5oU2ku9Qx6VUiLl1Ry0zvrnSf9AL
fnMxLtm9nG3pMBfxsBsDan07aLXOZyrEh2AWtQnIZrCv9Bm+XjLb87Qah4QjRjREy6pErrfJ+kG/
bybIjN+R5796AM7hFn9eq7K0Gs0WXfBuoLP50VhO9KRLvGdu30yjb4TlXYRjn1Qcno5CS1Cq6OgB
GhfxiPIduf+Lnc867wZ/ujOKNsUFj9Jn13Qv6tiuU/pBRjX7tnzTOrlBivINKuqLUucSFdwOQTvN
9KK26SKwQfX9mpaEslMjK/TKhRGjPLdI/v5+/+p2uli2wkVGFimR6hYpWreumbtfYdZi9+a4/M3t
9MVuaV0sXijEUMEZjbKdNExqYaAuOBXtJ8Q+7RVTv2D19+/k/BP/7qa9WJ8WieO9W8p8Q6fOkxMB
6Myu/tlLXyxOMmsmS+Cp3Ayx8B2Mo/Y/PJRd0oPtnrnsMhrZxrDLZle3U+oPzvJdZPsXN9IlQBhC
M7Fg8ZxtCJOq6Ada5+gOpivGERDKvA0zR3FWuax+/f3H9NW6cYkUjoymYg5ZZ6ijEmvTpoP8FUxj
84SAhZyqJA2IaW8zUk+R7rp8ZbPLJh2pdYmOYSBSnqGhU3+3ZnxxZ1/G1C5GY4em1YwbYcSuxL9k
hJk/Bd9xZtQvzgeXIX1jO+dLFLTZRlF0+lzjuezW7WZw0DuETcx8Ka42Sl8EJ8Epnl5n1wyfGAbG
76g9XwToqH9EuP9pQcoQTApAFSPm8pLZfqa6/Ty4CJCorueVY91kOBGaurihJ7ezW4TIGC3PFlpz
DnxNhp9gKLwmEftOWckae1xB7E7QXhPX42uJdYWC+xvyyVc34sUqg34TlTlCwc1AdJqPZb0kI4cG
MTwx3K0LVqKjbYXfQtG+2i7+cAz86ZOJUZ2k1dJkhGYjT2Mm1CvvmBrLd6aAHSdIIO8eUbXmOzFi
yy91VNUAsSwzxSt1aJtvlvE/sHe/WZHMixUps40IZYw5bGaL0DLXxBN4lWU4ZYLBTN449oQbK01U
BriDv6DBLySiAgfqFxmV4VamfVX4XdZOrsBdvqqRi7oW8+gQiS8BpIVe6Y/SdM7JIxxF06kPGGQ7
Vf3UiSm4T2aFXqAyqR9m2U31N2v5F3ugcbGWN9zPNv1u2jxhm98keSXXel+jxWmXZTkMxGNeIX/L
Pdrt4zeIpS+e40sQrBCtXnWWIEhgsSt4lUiu3YFEoH1YxPXd369cX3yPSxp1dZZPl9Xc4x3naCIp
+FYJ01xfndtu+/ff4otd8BLWXAvNsJpO6TcW2jifXni/W8wsPeCsxQBgV/E3i/D5kfrNTXdJbs4G
IsjTIOo3aWj+7GYj/BFPtf34j96Ecb4t/vRcpQsqBVwBw0bJ9fgq7JjwuaYs+w2BFdkJOXH3zUX/
6l2cF5I/faMpZ8AXQb2Cy9Ei1zX9Fsnf37+Hr176ooxzirxZgoTh6Tn6Nh3YBc3/Ojv8n4LoHsqc
f/7j/HfeuXMaTMfdf/7HX363+SjP+W3t5Rf95e+0//nHH4cf5Tn27S+/WRUdNt7b/qOZ7z5aTEV/
vP6/v/L/9w//HST3MFcEyb2XfdGdXy1EXvyXNLlz6+F/cov+VwDd8aP6mf2vr/+v9Dnb/hfKWF1K
XXV03SQT9b/T52zlX4ql67qjnX+xjfOf/Dt9Tlf+RYiohkqZyDpSpM5Eun+nz2nWv3TDxjZlWrqm
a2R9/p/C55Tfr86mcQmGSkQ+h92YNDj2zOa2zev+BhFcvmscdVmZthC3CvNTVPXdkKtuLEzH2WiY
RTdJKPu7MhWOx3Sf6V2TB9s4Qr7r6Fr/mQMzYYeb07dR7wnoSklrw8qSDB8ZYreV0uUofMZeQ3dY
jutcOgRSWkZ0XwdJe4zKIXUNlv/UM1QdryTQ7ms7D8L7JWNeEC6q8pGiFPChITaN2yip3OplnN46
Sg41nFncw0KiMViAOLDv0DyoO/Tg9sugmNqOzPfsDat08oNIUGALtajrtVXq8K+73N4LjlOKGyqp
fa3VQeeZbQEAoxHF1TghKcY9Q+szj+RdkIfzUY/G+rnWSuYZ3UgP0MPKWUhf7TCmT2jhP+KkmG5r
7SzA6/tI/JDjOW1ywO59rOO5vraUwVwlcW6eOsS4Nkk3e7QMmENyc9rWwTjfDUmVveSaGT7GaW3h
N0+ccVs7CngVI9KX16Hsun2en/VbeO3il0CmSIKJhLVJzTK6A4ay6hVlHmMCOKaf7FPimBh5/4tl
TDkkrTO1XhyayGFYgjGbI0RH2L7Yz1jmVL9pF/1qxvMQu1ofhcByZaIZfk2R+xwYWDGBh9jqe1XP
+XsJsGK3dG31KzUrULFQIBjGnY1KBR0hv1UtHf2+0ayaob1XCzsHG/pQ4QLDzIA2G+/D87nPYM0k
SVvUBW6cotqHf0Eij1LcVoazU82HAi6On+DHR+M95htJm8cVdLWsNF3XYWSgEeyO+vlMvODtC6XG
/BT/8xYdju6L8jPUdXUT63Hm9eexu0CoXSTLG16NrerkG6GmjY+hHZgIQfMaadhDb9y1BdVznUOu
wXG+ilD047P5OSYJwX/2ScPq9pkUQsUnMFG4qJqh/BoRofiFrX5iKx2fFMtuV9gHeVqyEIEn/9qT
+lOfRgSVEItGPK43rd6k+wYmx9S+WVrjOgaj4U44GzlKQSV9NjG9UjX6WpouqyASuzhNNpLq91Wb
J3Nt53eqMVTrQqSPKRV4pjz0xD2XeXRd9ba1y9D1pLH02sJGDF4Mt6piY1rJx9OoBylmrn4Tgh7X
ouK9LpCAqjauJjV4RhG9I4w78qJ4sbxiJsi5s5Vdo9Q3DOjjq0jGfliaP+w4/CXV5KZvGousZ/Mj
lhbi8WDEFVZVviq7xDcgrqBvjWwcXIENrUnsRRceOESgr0pV3vR4kpGzYmJO1jhjd7VBqGLk8Vm6
d5szr3ysHQFchTn9Bhr4pmVYeDSH2JuYiudWhdZmwbotndHPULaNumK6nbSTbaVyJ2L6opqM82cF
q2yr5/UaK2zgZpVp7HIju9fq4rPPHkd7UTzOjTjciIfhkGaeNGSkaJFVY4Vaq8TOB1MJrPwOaCeC
Lp66Bzlo9mlcFG6Q6cNCSnVly7NpMCtOMGl46xgwqljaMFswUbPGpnJYR3k/u3Gv4/0RXtmEt7bs
qnUsJgWFeSg/i4749WgOVv2QT76JXvIojeWnDCrkRziV7J/GTPvAjUqH01YSka0bTEZ+azVN/3My
uGjow5ub0TDDDbjR5KhoFSapsFq6fQXgzB8qNbhKy7NTXSyL+ogDCB00S+weQdaNYY7V+zwu+k9R
jvH7ggboQ8e3dQppRu4gX4zrwClNnyq/Yr4zPpmdaDclZ+6tKdSnrMT67pDe48pEmK6NtcdFqt9c
gaAASTBPZQ13wbA+7UnfN2FpIOEIDSLQlHKFa/o1w/Xb0Z/2DQGJRNXz8KqoFLnKJuYmatcebR1O
QJcPxkPlVP2tZkx7TFLVKZ6Gnz2+3lOh26UnB6XF8lUGN4G08vegDOR7liP2dHHKGEcn4VFNAw0C
DnIGu/DUmH6eLZLydpoLBJRhQlBS0D6IcZi9KVRvsQm+L8bSrSMT6aoZWdrDAI3Tx0GCDgR59cRy
lk6HTLMjRviLfOHwcY/hbVRxCHbBTxyFaC8T+B9DgqMqhAhRRpiC2T5YUkNMPO1is+c4arbN04m5
QT5u7MDRfRXv+QgiCMCBP0cSQkoQWc1bZRVya0K52HeDseyKzB4R5QugSGzuBjffMqrVimUs8424
J7wjHXu99FPus6a5VuOu44WGnaFlCqr5s1gtqYlwLXoPy/BBzzvr2HcvWdXkbyX9DS9JDXWl1BiS
J6Uw0aSiMZY5TJYuS9dcipzNuECgDGoKeY8g2JbWi5XOULQ0cdNMvFFX0Xs8A5Ixpq0Xr4GaLoWv
GMrCnGJ0npMo1W1kApKtwYlHt7DxgHvwbJH9F03pGR1wwqVqVqEZnUI0xSivQigIgdeFWbGJWgTr
Q2dKb0oKr7ba9WI3L03a+eNkfNrKhNi8ntRVZCH0NJbhcSxhAvVLLa9joeNb5FGClWahksO9W+lY
02OKsb2NTdOd81TzrHaZ4V+wcSznV0XSk5Z1sC61X0J2A9Jx5yecCs+wCnNXGhbXsB/f8rQ+2KWU
CDAFjZhs/Bgm3BpuI3CRxd240kZWPwx4Md6AQdvq4pyUNIEnkfOVjYLPwYPfS1X4Bk7z1tLS9RhU
jqfrIX1eExl95vhRnO2KasC9LV4nqy6OiypNL6Zm2M/DyMl60T+lpiOC64EO6eOVLgx0/ck1sS4u
IufcrZYJNbmlvMsU3BouiM7FOuvFJv+hjnq9knr7OSsWjJwby2x+DLl+moxw3pQ6hhhcg25gO24k
6/yj6ziQh7bPWhTjj6pfKXK6fY8tzutxGqAeQpe/6ON1P5jpLSlWyoyyk1EPSrYIldX8EKQ4zzjw
Yqyur1sU1S/x0G/16U5F2+71wXtUBxrOZ2vVTTa9AoYBwBpAqHTHQkTr80w6zIZ12xXPUYFQMC7y
J9XMvUUqu1k74WS/zrp5p7SWcpXUgJ64LL5JPHys5PbRMCyvxBiMd2C5pYVzmOMSpZs8DR3gLRS4
W7BAqPK07HkRqbMGyLAz0/baji112MZdKK+YFLs1Ho3dgElpogK4knh22kwY98Vif2oM1rPmPrKj
2iu69AV3MSt0FLzTlllWSn5Ixynxpmx4s5b4Vh+RfNf4rD2BurE38lf77IWta9NLFVKhzlbDKDCP
MktVF4iPXyjTy5xD9qp6LJjnj8nUkmxt5WZ9baCZPKbWfZ0lT/ZU7EwB5aCOszu9x/prBaqLXwxl
YyuWHSmezS8Rm3vS6zEQBsXjECsPiB4gbebtgXs2pejKX2wnTlgCQNnNmY3DDTukkZYjWx6hUZa5
nBDcAmcpYQ50WVK4jkgJAsuzH5IAmnaAnGUZ7Vo1R81VZ540vHYi2Jh5ZHhzUlertEiOY1Ee8oqi
tp+Kuz7EodxFeN7sB70fqTRUK7oHkbNNRgZ0qA78Ni55orGV9PGvxDZPva5ApLToQKC7Q2rqgjZx
Dmq1bOB9+Zban+jV7VPsHRE2dTcYQtUliG7YVmlnl37I/TYv2IjDENhdqNVcDEsAGDEJmB+FsTIn
ECbO8J7wVK1NWS2uhk1rY1r9rrGriHPN/MHCjxhmj5s52/XzfIWbmZpq2ebUpjHbSqvhrjJVpbo3
51B4MkVdDxHgSjGleVCqcu9IDIRZcsdAYfZVZoMZmDcCuPaJUB4aSh6t1t/qoeGk0Jk3Q8siWg3I
9Bf1JjBRjwxJeWBPOihB+SSmBYutZl8htHVtu9yAM9hGWRZ5jO9uFPUmtrUd3rvbIhEtV8TCY99r
PKwaaQKYoKBAAcBSOmfVttGraPPrZDHdYQxZNzrXFDHrdFM9WO0IHklpnOI4AET/gSjRhdrIMWwY
37hh2YfRkG3iLAVa2LdrNtBPJOSdx/Z4SOa448MOj2LCJ2srLxRTdPtsGiNJ3FP4OMq4kk1xL2N5
LAuNFllTpk8DeCeeE/W8JiXcDksGoqzUdsUwr8tC1Dun+dVYAWYwlUsdR8u9ZG/xguAJP90VZD9j
m2cP+lRRuGaixMzNzmJVLWoNxLxBqkXwy8zFK2zNfofxOL32lnOMxVUsusnXIQEvuX7QFH6crhsq
d0b0z7m3pgDqjMyPEntcyw4ZZVo+Es+G9Vv7lfYiZS1AYKKD8hK1sWFI/1i05zLEqddO23U7uyTr
HRLgOfGsu89HPeIRq20+z15DM2fdFqmeuFrc3ZRt/C47cUs0zXaQZr6xND1ysbqoeCs3da94I6yI
DFO9Gq0jAEuDzgeRD0ctUV/IA6g9XSsPZdJ9THAXjiAyE9fQireZL+kCYiWGIWjWqdA2wlFfBg3D
ETdze6eG8bSbFNwLMO5iQHNEibJEvsaOpa3KKRxOuZ0vtwg6sTFCJbIaE49usoB3qIpTWXd3sQpg
w8n7xCP85qBXVrMbqr7xRSHe8j76tdTRT4lJxBMjVk+oz6irreZFllXzUozyJrcnSGLUvH7YObyN
Kt1YanaA0JOwFBFEl+eGfWc64qEW2bxF1GziDrL3o1N9NFE3EmnbTHtdl7kXYEMiNlMNN2FGv69C
TzMqd1z5HC+yGa9M/IdZCxgS9JwNRQ6vCLdnft11Z2c3LBb6GSFMMvoDVqztMiAWxVBrPo2N+9aY
1iPuuo0QXeol3bCvg3xrJeGD2uTVZoL0sWm1XPFtR94uVAIJLqIW+mno3CSh7YW9/R4ioqZNk3xA
QsOY2hgrVaMpoITFFv7/KXdGr58pqSWV12yUvBSmwLB8HDBZuLiiNmEU7+skAxJBCqmLkw4LC4bw
kTBCSlJRuuNsdDi0FB5UTa4qUq2TpkbX72CukmbvL0qjbhd8JEUtOXbWmR9YTMvjAevtLAyMHkOs
Hirsg71U9rkJa1AM4Q0AULSAI/CAMV7NXFW3qZ8bVundqEJqiyy8NmEV/GCpPRpOcJ+BGAVJRO8o
ZcPQmrHjl+gGcNBLoU2nvh7TFY339hBBR6sq5Q2q6kdfIqBYZvXs2QDKSXF+qxaYsmRiU2yYFJns
q2sxdP1todfP6qA/2hG7rgUIrg5w/oEuU1Rqq65KvS7L185kPOQYurWKoIyx7XhIox3YrZOhtW8k
CDwmae0hbD/RLeu9MAVjg8/yASHsbaPVn0HAXLbE3uihuy9ZZGNPhCB0hVkc6ij9TKVVeqEu7nSR
nDBJcqfn8ExNsIhWz8azsPel3D1GFPDcLuJtFKy1gIkWVuMMnE0/tu+tOmKiNw1gWhH1qOmslcUA
vxmtSI9aB0b0mcBUGDvQs6BPH8NmID2TYrSiveL2JaeTaq6f9Fh7y2x2ArQefGWbJSuSJW5y05Kb
qlYUxpeB1uNkF9EtNjEYuA71AwenM0DhhZ/Y04f8DvHOqgMgguSouQmiqrjSu7h+HiAIu2pr0wTq
4h+9vZzmuWxXjW7dlyEf4qKh9oopArTIfKqmiYPHLP1spOnTp/V9EmWrKIhfCiuZNnljPTSqvC7Q
uSUx06Qqv87MR0Oatp/mxXPcaLsUQ0FrkqspmpuoS1c9m+hat8XC+aLvVkIYP/LC8AV2dxx4w8ZK
Wg9zZ7bKuBVlXmEvKHe4vrdOoivc6PoqN/WI+hIJFRTLK+KRMCdbdup3Ukmem/PiYhluYJrPcYZF
fkijtRTVri0Wsj2XNZSWuwEahTcHEUZJZOiqkqA9T3GvnZ2NODnV+rYP+2uOsOUxDceb0l44cUDn
qYwwPdAX4HMt9o2RtYw1pV8vCCgz5wQWFyGbOXr47xp3qpLJNZXy2Av7xiFIhvo5vQkMI0YpEG5B
L68zg2Yt+1OqRHfZUjwb06SsrQFbNKQ9Gi5k186kJnp2gQOUM4KeNJ0nx2DcYDiAijuEyv3UPvdW
sY2xzdmW4/UmKWU5vZ/ZmRSwKe80xFZtAnACGKo8jSDbgMiZG6Aym0QL7LXdUKhwq4NmuXGWZC8M
+4DB8oaDJ3528xemEzdKoQENAO0U2E0RYE/SRCVF/fzch6BZcVHKprq3JEBDWT5j/HgCJ5u4bTPr
uNbusWzRgOXs3wfxBhTQvE6Uvn3NVPVVKO1eRNFKF0FzTkWA5wBkZWp63ec3J0alxLNH80M2zjdD
113xSB30JX0cBkynowScFVewUZvYTedybxb2ESfoxrJw9wVLpd7OZQ/ZAP6zOXR7HgqCjHMPtfsT
IjbmmUJs9aQ6JWPzklRUbaps+g2WoAgdT1DtNZiJaUSbzzSA9Or3Ci5lu7dvagHYQ0uRFmQfEsAb
pjwz9VR6ZFnN0U47n5Wb16qy3KwnIDbRxk0eYoybjyYUmACf9xVWrMWvNY7QjUZpH5oNo/Cs9kmM
cA2L4nMZ46PUOfvlaCTztvWiuvaSMb2yCwNVsH5mCKnvSiSe9K4AIwfGyVd05yOOeqw6Dve3MrDW
DWkG06zt45Uou+qZ3qKelIEPDmEE/oBTTA/9ejZ/yKH7kXFYwq03poeAjHmWySY8wqDcmul4ZdVL
so5hEc5NSZk1LB4x9/q2bO4Ns7tS4+xzhIH5aClWszZM2WyXhYsypM5wWyyEd8zxTL+zrZuV1dnj
xsk5rNpJv5ea7ECZpQc9ULeFfAGmmq7mFvP6kr3HMAYXcB1EZeDvAnUtLColIBm2GfzIcgdDLE94
rPx0svBBGaaDPQTrfLnLNApHkgCUwf4MqdThlQIp1V+1rHkvlGodLfFqMttVaopns5E7S7PAFYAl
nYanJY12S5H8mrm2s0m50kX3QrsVnPM6Q+4VK7slfmJyYQodcMEdAjR5lWy3iYK7rVNFsoI1hjcI
ZyFxTsO8V+LQuI4tPHcNEirh0JianxKt1jwa1iM7rwPnKXlANXBiPkJ5azMUCGgdNRzvYE8ABpzG
8MGCD0wFwZpCx4j1ziSuhHCHvoBDoKSUsQG+mExfW7rxaJF9xBxFPaWTAGJsVFgWonZcxxh8XMS3
5Xqmpbmq52sttt+n6q7pjQiFDj8ObJ93dm+OhF2YkFzGrYtB/9h1wk1N+RMEADbO0VxLJcV7RHNE
ttQlnaeJPNrYhqljVVSOLXdWa033HOBuAEsAHBOg90y73EGhWTkxtatpaOHBHDLpN5N47Zv0eohp
dYv4FyXlk81AapVW3DMp9dsO4jSAkElDbqApV1F+7oE2lhvrgeWH0JNdlQFB7HxoNmsTafTbKYpv
ranv4amppl8KcIl0v2kTN58dvQ7BzukPRlzsC0YuaJH9OIdrgScUcvcSV3snpkSjEU2Fy34JLhEX
+KA5XsNR28OVjMEuwhKFTn/b2hFQL3GqeoVuSxvQX52UbRRAIUhqPJKx9qr3PDiLLvyIMAGzNk1v
UmIk52rH0wdvl7pltoRyPZhmu82NhH5OslgPRe3AZouRH5wmvTR3Mx0eCAvqfA3YrfxptjTRWNxC
uPWtCqekt3IApg56RcbWE0HRZbKnRXQ7zqOjIEaR1kSzf7IeskoZOl8EeXUNkeUMTVSCoVsXqlHv
WHdoHmj9Wovjt3xWgMqa7cnpy8iHWvIOO/BQqnI9JXnuTulyrQpcegNeg9a2quNCu+ANYElxAkEY
8ngm9m1oDDTu+5lWWmbXsL+HMEs2VZdxrUKtIWkADDlw9wiChdLk7TpQY80vMS5d5fAgJQeYiQKk
surNEBrRTTH3yn0U6QaShllZF0upInxNdOdXpSaC0Q2N66ZL7H2ph7CNOHitAglvboJFcy4z1NXS
9SCAHJgWkcLwp0J0SCMYn6SHxrX5mGNGoMB4upXs+RnToldK7O5jt4UHp12NWZgepYyVO5kMAHlH
21x2wVJw9KOyD2Iv7VsNQz7A7N2wWP1baNXZDoQKh2anXjwlbFeBWXH4F5SUVb1w2yClOfCJdmem
uKmtBdlHkzdxbbcddY7mBVoz4EgnJAoXj7TC0CsQB24UM85vZowAh0BIu/NC3NufU1hHOec5Hhln
lMnjMrR57Bk4RaiTVCGf+6Qegavh1MToy/F6SR19l9fOsG8baqt1Egh2IhOUReEuraEe6nCkbhry
jpophIrc2/FruuTiF5BDGi1R01sY9LE5BGperU2+XUGl7WCx5Y79GQL19ul+LEezipY1k1rAMnTd
QEzk6nRrLJWGMslp1h2PSOomQdCiXOqqfUgjaAvl54ddj8sDorNyozucMtivAjBq9XS0qWdO9DDO
UC9AYrrahHhjDLoMZmVAguiju5Eu1k3UT+R5pLSgBnjWpltEpTHecNZhLEdiINbqvo2bZaf2XUhH
naf/rYkSeWznfjrB9nXubJ0Du6cUlrjGcWGuUNmheROJE//onKi5NiI7uxnV0tiro9P8cJygma/S
Fh4xwcJVfqDH3gauImPR/pCp7DwoaFSVJXieT3jI+qYKBficsGAOuAV/ArclqJKBpkg4M34s9lkB
ey3KBpCiedrB4V/GvmJark3miQXEokeT1vZRs+o42mZ5V4W+rJhmj0NpaWuN/sVmMURwp1TiLmB+
D4TXZlnEM55fLVCFnhYxtM82vdxVnalgLOUQ7gDTTNeNXeqAUl5zuzbJVlQjHLed6tzHi577k6ZX
q0VTZLUyuzi6RXwJMdApO6NyyyYHIMwSfxeMkX6CW2iVG572IDwYw8hRcIwneu32iDvHnYrB2WV6
sOxrPYJa3PdNrXoWWQLL2m67k2ZlgVeQ1QI3qGBqqQgxr4a8liBwEyf7xf+r9PdEoZVnDFEJ8SYn
9Oy8MXQTkKAMgYMydg+hrkkYiPFoPvUcrp5rS440N+Q8XoG7nA502bpdV5rKoYR1/NqL1qQlQv/c
K4sFzXWkBteNdPQVrJnxik41VQSW8p+50ad35KBVw7n6tvehkxkvNegXdzBy4SpF0d/WsoaRbC/m
OiV34Kmto3tbUaLbJBzgE8QNHU/WT/kDwUA4rkfDMpgIFnJtAHVWTqJZenE/N6M8ylH+ANaufPT0
it0YW+LZLH0mP7YV57XGcAiBlbmzSyerCk5qVlgPix4tj4DE1lb7/8g7r+XIkaRLv8pve49eaHGx
N9ApqUvdwNisKuiElk+/H6pn/uXkFJs2tL1ZWyuzbjKZiQwEItw93I+fA2k9uJEn6pUWemoqCi6j
QFa4XrYy3yJC1zpjFaDWnla3mwFDWJqi3i99JXxOVRRcpqKC3wPCX9I7GfjBUtGXz0w3whqqRUIP
cuz8IHLwdYqFNA4sFa0z9nlyXLoV1u5BVZWvYmJan1fKDJDeIXqckZ6KRyN2L2TLPg9WadwB0RCN
nQWHAVyWYCToiejhmMkmbU9roezByM9ZZtAgdKJunz0qgIxsq6FmmyoSJ8eESc0yykNd2WfADoBm
08qUly6IF3w4ygA3BX1uhwXw/l0nT93jAtk7UP6+PEXJAssqnUScaed6rcgdAY3R0YTiTAWViget
mnmucxmOkvlSQZlTX1ZxdJBdt2Y7Zr2cWrXt23Chxgihl1iOt+sCrbEdGTWakCsN4rZwWSa3FI1V
8i51zWlDV1D/yORZhZyr7724udyR2rbg/rLIvloI+tDlH5EJ7JZIwfZRQTHaZvozEggN4ZIdb2AD
Rtot0usbrRovjnDRtMLFMi8Q6ku18ThW8PS4lqGnItiVuH6mRc6Aik0lNqrKjnyrEBd9SjjRwLwl
4o+UMU1THzJ/SOrMFtK0BLzKaWnH8VmDYucuKyTqVjDoqdBZZtOX7FepTQFz6sXQFN4QJUXljawO
ehfKViu6CkssgHwYXI1gJWejExSXJPFlv/RT+1OnQGVDHLbeyprYHdVZiXcoUage7NzaP3r0/j/G
y1mGxoEJcOzbmLmHH5f8OR/+a9cVz5fv3f900+dqGfrn9L/uhsv35+o1nO6/L/cXpA4UzR+aLksi
NlKCj/n/QOokWfmDU52i6KqskbmUAbj+A1Ina39YsgUnk6jxF13a2Ab+CanT/jAkyzKB6VkUcSVd
/U8gdeoviOk19NRUyC3/K2hTo5HBSMdMOWU78ql7aEFvONfbtUtqAFDZfvtVPZtnHf5Cm6qkY4TL
XnpoFZuyzF16hujRu5yWz0tIbd0vvexmCtK97LRut8+O+TOl3cqGv4lmQlisg+GAbok7+5DM+vAX
uLKre/p+3OXeGKrOwM+zKwe1m99He9lrgvmQOIvThM2h86gseONBcUlchouzulKYhu1u8XpfDGBO
DfIgcxdP8KtQ39cP8R70gZufuyCd7eEkufUOkQtf88tzjNaWLfmK24fkzk4TlPGpbR7zkxE2Z3kP
I3XQnJdT4uo71V33xTndUUrzy7ALgAd4QjjszX11R5PAuXjI99a5OpVhs+/D1ksdSDp2ZNg8yC8D
w4l2JudCwy5PCZSVNuAiigr5U3Q7ICw1/1nu+53q5V7GZYGb2T92XudG/iMIRkcKdDf1ZC/6qTvM
q1+H+q9hkCkPuYLbBIq7hqpd7TrfE2+j47xPgyrIPcHpuDPwvW7iTz6nEk8J2sPgohcb6l/bQ+cS
7Tm6q+xBMntUc4J8JwXT7SUc+dR0X97BJBFYd/B7djvTT+6QGHDyoMTJ23mAXoNzCRZ3dFIHga59
ss/2pq/8RJjzNv8uv1jf+pB6XNC5rT08OrFDKdU2nNHT9t1x8vWbaoeUjw31YwAtq1+6STgcjbvo
ZjkuLjkcHzPnwPDj6jfZvXgsv6+fGhkGdTseHRS/mtFpz3AfedpZOVunbpc/1E8XD3qhn6JPSLcz
3JKLpLfJAXWvMAu0HbJJnuTlfnZST2B/gkjZJYNbq3b6YNwau5Zvs5w0UJzcX4Hg7FOXw0aQuuJn
Naz38mH6LOzI3bgygzW9/iXlZ4R3QvW+PCi7gdyqvUgOpfd76ZaVGERe6hdewz4Ree37cCiepNv0
T/YP78zujB1MxJ2t79VA8NOb/AEgw1HeF0f9VB3M++xksAPaY7ZL9pe9euje6UEExcuW/t1Wv+qI
IsckQ5HZSKfFmbwxYRf2bu3CDx4OtmHXjKF1f/7sg9Sn5uNBCbBbXfBj3uJw3n1UdvDgeuVzcstR
1CHQcXsf/IcjOrn9iWqZP9iTIzuyZ5l2GoLF3LHD/DyUQpJU2QsNcB6ryEncxpFcxTd8qHh53gqr
HJqbeF8GAGn419upY7plMIfVnXaQQsEjTRHEQRqkPyjGFsZegxb6x/pn+TSG/SEP8idYoOYQbsCb
OoTSzskrZzzcU4J2hE+q2/JaH0ZfEx9I4QHieCdyqyfza3ySd9I5To8ma+mk37Agd/FOflzvtXvD
63xqqafSCOPduI+PxWE9Ewz56o0WKNWtybsjO3aQnTjNgeZILG+4Ip3IHx2AiLz+c7AL5/lrYb9c
sAoTe2GxAcR74h5yJPv7z4zPTy57kvdGjulkzmJD1OOQb95pe86z4RhkGFbz3IS9D5TOH6HStiV3
8gbenPoX1V5Ci/UoHOLPrDi3dp5h2N6lzuro9ja479jwI0pwjnwSDpfj6o/u4MGp5Q0H67ZwNH7L
zxwpfdMz74mRwO2zHORADjTXcFMXGQuv8Gj3sckh3Sz77XuL0/JnfKPTwwqOgK/MvMpPPLbArgkr
Tw3iUPRml4jOkd32DHbFLRwYK13QkY504BjpoIHjAwKySd75kD/iajqPkpY92D9jPMLoYvXt2QXb
4VouyhfWDsKssAnF+ybMHOPR+Bq7Lcsv/dJydc1VdjAdegLLOOPWoFJyo3tjh2iETXk3rLlIsq+f
Ynf4q18AsD9g/Nu/tst/cSy8raAL7v7X/wBc+LtmhM1lXtEUTEaag443xROM0qcVV1Y5XSDYvYtu
EidDnknrcuR3TYc7YCoHxzgmPIkLvoqCPq8K7kOOA0IEhh8padmfKNH6i1fa39GrcgabzmUnCkZm
0nDpzd0v4XAY2Ia9P/rbloX30J3db2Trg9HHNduCnfmx1+EVqUahmWlvy2ZzkvzBjT1GiHMd+bQe
SH67M/cRhqr1TUx55BVsYfHbsCdBzwW7UGeNiU55nv2GnxKMZuPB6esNHtVlM4DTyjad7SVW0PO2
nruQPCG/i067y+9VLtR4VQhhlyfzNdluciC39baLN560y1gsiBv8uhGYRd2R1Z17iYu6n7uyKrMd
nzrBwe4YdvNp4O5gZ3XQIeCW8zOThhMHsM7KBULF/6vn7JHrM6+yDeujp3ti0Psr8ym5pZfyT3eI
KvZcj+lmTQm3xVPkmV7DkJafPBandtmAf3KYix+AKyVP3aFh7ajB6oJacwpXcPRdyXOGtBnbOfsX
HifAKxdmPfasq2L4zABUHbEKC90VvdGlbGIvDulSRv/XnMG7z8OM/RjfASUgjlFjIVMYxXBqLGVj
d8EFbUu58iw+J7kVXwJM2CNdqB0lmwq1G+2229lCpd4fDihS+XyIL4oCJoh3CPa29Kpwmzzw7V/M
EwTsTEfHqE2ePfFEEAX1Mdl1+2ZbqK4eCDfbkzbcJURTlwVrerHfBrQhOg8loxe4/GBfnJ+gXGyg
mHaCVQDn9GsuNDtj0AWzsk1yz+BRfWT1yDgOxa9lhgPUNpxC+dAHeqiHPV4Z1krPCoUDNugg3E5h
Fy6s4+274O/lMpMTu5mX/FqYEq5iYqBgKoJWd4QdlFp8G2Uzdt62JC5HbFNYbCsZ6yKyxBKMR+S1
AWQlLnGHAwmj03nrl/VLsqs8fXGTAHMVwkXT4urApLO+VaS97YKVJ+KVmz+tnbZrfZk9KwdJMIUC
u3hbqenZDOT96ENb6oeRMx2sXReSvGc79LwFwhgb8lLcwUIYkhDqYqIdBF53/YuKGbaOm62C3p4p
BZL561Zhz3UvzKjCMgDMz6qSmcvFY0YDttSd+TTdqWdsGs8aDd0THfPMd81gVCcPCX9drmbnLiAI
rB4qKHbjw+JjQ+K3zYeDSiUuvGNDYuqDiecynSU+vRl+hc/AUc1OiLBFCqMacRTsC8JoMTBP2ovO
9gXcHZi4mNZZ3PpZCECUsd2xDV71aWI7loQBM4YHAC3PBnw5862wUgyfNBWBBPGrQ9gW0mHg1r7F
fcZ8t7QzPcul8MZ1Cya595lYV9wrv2wbSMlfm1vCYm2eZ9utiyNtZkjkUbNTHYX4E3wSt9AeO41F
ImA1dQeQsh25ki17kt8nTCPhzub1GMp4BCDmUg6zJTu/T75X522qUdBkoKDaPKwnf689i5DcDLLH
iBC7vimDhkAlcSmrEnSvh1U/XW7Ku+XHHG6BApluLyVcaUMsB1s9CiTeZp2pLACMIR6HSijIT/Ee
hrfMl0J+3V/8cp/v430F1dhR4HM38wGw6Kn7ASrKXnwr0O3cIQgS7fKp8DlShYzFF2yKo7bos8Bs
YFwBKhF2euJUZJOEJUqqAsD44UoERXBLnJNxpKA64MCVyrRILtwY/J/OCCfxe1v8LjgwIQWWQ32G
uKX2eED+chrOpPKczAec6q2eFfQEanNYm3bH5WVP4VQS7ZTIsc51qASUwgjZc0fc1QftjCgOOEl+
EB8MCN+fEKfUjwRiHlCB2S4Dk6MEiVDF4RRgQyB7Ml3L0x9HjMmuP0S76on5ZaGornwzcAq5HOTb
SbBpIk2f1B04pIPyTf1uPqq3acD08N7sIWY4+tf0h3VuD/ptGcRe4QPBgGSVPErsxHeCJ3htCMmA
v4WZWxwKnYHm0WLgURb2SyLFmJep7PIzLTTO4Eb2Sx+StbK1gBfsxunsW2LT58sz1dV+8fJjeoT3
03AGXwkmH6w6z5+sgdpAE2+nO+ubpsGR63Rf5AfEQjXWCT9Uj7yZmG97vMJ26CMMa4kXqWQzh9Vu
O4dZv56bxQU7P3umQ0D4RnjKAhS6YxR2rmnHj0psy7u03a0B5TMHntOvKGa6LzMPMXqZ3MmfvWfK
xhiF1gaUzk5kjIZjeEAJbZ3V1bk1a7fnt8XdwlAad2xgH2wqGJD5imR1SjO3OXNxvBRdmuh8SQp4
dRHAVP2k8x8NDmR2EV5kOPILggm71kvOpGfnn4vfehRUmUXJiUAQc/xq+AYKs7bMN5h8E6OwLdhQ
QuFO9nUfPSOGgfKum3V2/L24L85LHKh+hXPbwjqCIMwa3P9OHXIQPRkeqx2zTpLSK12d/TBw5pN4
T41twOfw4Fi7znPvKDhaBu9sm6bm28G9/Aq6U38LtrfFve5X5+lnFmzx7DZd2xEEmUCGAzYIF107
4mcBG6Xb475g3C0uexsUBsXOMEAyE51hkIjOOQgAA+f/5AnxPjnexXIBThFJb1GdcMgcnBqH0QvG
zqXTDDdqbvfBpHMMDS4exWAfaBoDodkdI7+FgxZBdIo/NP3mkR4In1R/MActw189Idjeift15huN
GwAYv2cdPTY75gunRK3q0+oDKMUom/jezBsDM6w5beBIgy3/0gfJZoa9bZY5AmCUCQuOY2pXPxE2
8gW/5osyD8FKIn7R5gMMmEDKT3biPj1nuy3GNimA+7LNCUR1Z24GBROv/sFRGw+zHRdBkLqvEm+/
ib9VmdzXb46xirXRSL1qMzaFOS0XUIAnglQizRIoK4kl/Lr3nTjF00kY4UPgEOcAwAMwiKwmzhUc
OtnfQKuwgIA0cXXo0xKorG4cFrdbvDXvpM0vBAkGjvwUuSQiU3u9iZ6iE4WLo3UDabAHwU4gkeGg
6QtvQY6JoHraa+SMuk/F4+JRddxFxMgwu2GxRaw/iZqw3Henwh8PbQj2KdRdjJCXnvqDvtss4uCb
D+N2bGOE4+f582zfGjihMuieQHrddCfoWH9sbkB63PwbuHQ397SQ7hxcQHdnHGb7ZWRzl/iDzVRB
tco/cbPzeDuV5Zy4WriCw+PPI9tos2qlk7lwL2+Hys2vmG57QPLER5dqr/+UCHzJH8HujNHO/AuT
R2KJJN3mUlYOlmhGMllowXPsXfyCr8jcbgta/c0pzey3ycVM8J4tRovuQIwS3WgkGoiabfnT6m6x
wZa+k73a7zBk20TgSwMh0P3KRbGMESYEnzLtMPbCEwE266l452q3Ig5wRzcJe64ilYUeKHt2gxhi
yanhXALEH7C4+gO3jhmAStkbPwl3KxtN8WD82Kcc9TW89hjimIMFe6l4bA7OWamPjgPOfyb+AWix
BaouwuCcxBB5COigIUrCavc31m19Ej9nd2UdpiKhXnaa2N6bEaFgHztOSRBWg/MiugOm4W5rcuLn
lqPWYTnE/hPU1Q74epsiOTaiuJt1J9m3mwEJt6Mth2v2LH2wHAExMN50s4WIA/HPFuIpMMD7sADX
+8KjHOFsgeHMxA07XCu2BC1dho5FICwjk0NQVyvH7VBisB/RJMdKYceO0Utxjm8nd8YmbSmHEjNz
IRoz3zsta2/t1iv2gTKvtbxITFQjf0g36h5QCGmILd57Eu9X1INt+TT6q7sFsiamcQstJf9yK9xM
ZJmRR9ylD9RoD2TV7taX4sjrPwEQ+EqIj/fMvUlIktxE5I+36CG6pePuYTzUBylQ9uvPivwm2BZn
9WSynIuf7nQCw/7IAZowhqPxbiQk5hDnU226KYg19Nv2YDyte/J7brfDaXr5vmKJpMfyCDDWOn3F
OWL6XfGcY/BWz6MxbCffyl/B1x3xQgS0Mr4s8geSnA2pCUAuOwtRDnd6GRe72aEAfWgO1k2xw75j
xUmfk3lTbuRzdwBNRVC9HfCzwAp/Gcz/2wWbU/rSVl31s/9/geFgo5N9u1pz+9w+v/wo/lmteV2c
kbZP/qMwI8l/WKK+1VkkHfSizF+mH11PykeS/pAsVTMNgwZHiULtfxdmJOMPibq8YlLplEBbWeRY
/1GYkbQ/dEsDLWiolqRqmmj+J4UZ6XfJWso7ylVdRoige4BTv9vETc5ZXjpyxJGhZ9lV1CRmNBAU
4QtIhPOsDQDKaZCw5JjqbRxKkU4qVqlfLnPkgI74ax29mfj6RQh1nT7eRnSVPp61Xq4mY6GsU4t7
U2hiN6ngbOutEj3TBAQVgkio5pSegFTv0dRQZG7UjgPMOnwH//4JIVaOieoKXY/0rMJdZEuCiX/u
ZJr9SgMpu0vxSPuN4dPeRgl9zYi/K/qFIF2gU5x6VFTi8If0q6oQs63V41pmZ0b+aVk5ystzO4WX
oovDshXguzOr3gNQFdNLs/5As28Xl5WbrfGtWFWPcAc8NuVwNsrcAN2XzPakZV+UCf22RpBeplb8
JA0wwV8K8WHRqpj6A/8Zev1mXbt3IhnlDXYZ5SqPKPU1DDnNPO4tBG3gQzSdQeKe4wQ6dYvW25r+
WRSN3SGFyiKqUUrLvlYXYwfSXKUpPXbHjuZlGs8CWCzDMtZ/wJltl+M3Gi4RBJhv+0wjG5kXnLYv
U7lDpBycN3zMjpXJo4cMH9qQ64iOsApD7dqgbFuo+iMdF3TiGeNd0xjvcK/Kb3D1yFcxG20J4gj5
xrhfoumWNq1De8lo+lZOTHJIYyIoCnUsnESLjM+RwvpdjOkr3b+Eq5A/2Vrf0GcEhraOH4CjBJol
vwxmHwUrCgDIzxZfFCQ7bBb7BaLS+HaIaTV7ZTp+E2/+Ntxk2W/m4XW4iXwR8qKC2Ozh8g2XFTSy
tk9F2bXM2TUU8kVqdG/SThRvMp1W8XXUxU963tMGlLg5ml3gWwsHLkSOBQ09JhOL1gZ9e7QU+MKN
6j6ep4e/H6r0xoKSrwh44E1NNHRx2/0wDHSFX9xLTCZjRA1spN8MQNxLq7F8zOqxULIHxHNBSCUx
hawRjb2qPqLru4IfN/Z/P563HvoVaY8OzgP+M9qRTWWwB47j2sDOeo8sWN4s4W/s0a+19uoccEks
Oo7EtkXMvT4C/z7SzUTeW197V9vgpqNx6R1kR4FOq1JAqp80SwJdXSGXD3FJRwB6jzfR1tzbda0d
F4gnazDNI5z2VSzyB0nuwiozfvz9XLxhzn/Rwb0aLGrU7bxUFcLKF1ra4x9WieYbuCENjH5hvHc4
eovf7tcifvU1GvYvLdOh2UvVtNug1HpTMj9xANmDrW5Il7Y+D/RFWdp7bIjyZv9/9xyuPFV0iZGt
Ki4N7f/rA0pFB8Q1R1BFSWF3k/4TOcbIbREQfcrjwUmXLMx0sgQy/PkCSB0WBqIx8whaHM2RL1kD
ZLtrxz8tCBzsEop+B2RE+U44+msn/G6sVz5M1xYBmj2z3vfT+LXeZMLkdGvPUmntN1WEHFOIEPXY
epLljtQ+vGKmWn5u5QQMfAwHAu7FW8T+SzmQpo+BdkugkKDwhbDCyRP9MM3pS5PK99MG7STmEN1a
gva+FN/h5HvTGl35jNXsmilRlWaPoDRAAuhBOoi5ZUV/FFf5M62n9EUMMJnnzoh60FJzIgCtOGjC
DW2Qp6VIab3X74SZQ5w83E8VjW2d8YKhDdEgonEjbsR3DKfyu8gfwyld2fzLhRbFMrKafdYJQDcG
2Tyu8BvbK8CwszWhZBeDEkQvFUoR2vxJzkj5faXX4o0mxbpdbt3YUGEACY5V2yplWm8jmvMvUclZ
Le+6sJCjJ2HKPtH98LQgSWZJdG9MOdn1Ln0WwVoSiaSKk85iBdvDcjBLg05YTX1ULsM7Nym9dZNX
3iFCqNOsVAmYANwl+iU9QJu5L3Xrx6iRJLgM57z9wuNCEl3xAbUdAMH6l+LyHr+z/sbm+xU+vtrw
F7NvkR7WajhRCtFBP4RMe0nQA/9AclsTUlhqTsILHnVHEKc/c0V9qYWGwuyAKA1QzDbQVTIF5gKW
HlkogHLfUf6kAqtJ1Bi7DI6oEjU+p26bzEaNAx3ftb9DOEkN59gxSlAkdXsoi/GgCheagi7JJuBo
aqAAGsu/DPLRrKc8sASSLJH8vMqCSWg2Vk5TQu8jCURTgB2fVrPYKZ0yw4vfkSdsxPuqlSd/TNpv
WpQpNLlGtxryX8DyhfN46Z/ywvicKPnXESNOnzPt9bES1knszRNNNE2ifv17uy2/wRj6y9e+mmBD
7CZTH+VhL84EtF3cPHaj2rj1CEaXtnywt4kM0q9VkG4denID04WaAkbRxRPnvkko4tBI+GwlgIrT
esNrRjGgevqx2gld8XYmEP77sf5i9PuNdZM2R/xqrHBrxc2oDOOeXslzO56M8azQmawqBeB0OLFU
mB7plZTd2ZCgtYpcE65124K2ySJg6GLSiiWdjckKPVR7k89fUaA+GYIZNCBza5OS6GyAO9ahK1XD
dkXYVo2512hPQwkhju62DRXh6hvA9bBUZAkxvfY+1w2aCWhNHEsQ8JJHP1ChH7G9QF2P5fh9lg0/
1ulKpTfy7+fhzWe2Fe5fzUO0YueSaWz3mmBR1xvS4jG/0GvYo4e7k8wWWJYJYVQlollegUxnZYqu
sFqoEGrrcyq0cahmsCSm5aXwOrExXHS8SxqUKVMoKqRd3TKv7w12c5O/e2ibZXk1WGExQbxCY7DP
ylyTkTxDxhKF6OUUXZKIWNm8oYF7Qm2WDQgFjeGodLY7sVUdVV2K4fpCLBn2lyS9NWn5ephKk/43
iHRP1khPiLlJxwGvhZCrho1R796JZ/S3DN92O6+GvdCLvdHrVXtg+r27qoDF8j7Xw7yDC2K0akBn
Sd3TGZvBVKDCpzGWF5SiB8gNyrg5oglzjzYCJB9LqElQTJAmIrFcZAlC1LrqjGIEwQwwRgfK4d4r
Coh5dMgHbRmSW7s2ShHKImOmnYg2XCu+7auSPH8sIyqPXm2o0CJmN8JIWS/hD40E/VUqLmAQe9in
kEu41yKCvi1qhA24cpO8C8el+Gq2yW06SUGtFgCZ1WTXRLTxCRcvi6ASsI0hqb1YEcnEQfqxi5Y8
Zx9tUb14mYNu1D/3eU9QbVSxN8JE4chFMXnGZCr+O0v7rdVyFcBITa4PHF7rPdKEzFfNYaLrphq/
V0bzBhSngoMknWNUw49ZlVu7F+oVUq2OouZlmLxK6VDaq6TPUqft81W5A/pJU2jScDpRtJtZHo/q
hfbeiyK9c8x961TyK1Z9tVKqqb6oRlYX+zw3Pydj/62feQaaOFFElpNbw9I/y7LxuZQpgsJIEBTw
irmpLtA/c4ERoJHT266UnuEevv/7SXxrROJVZKJgcpPZuJDJaKT0RlroD3fSUe4fIuUSJoIOL5hs
Na6MUKKHXBxyvtllClF43LdqlRgBBgYilpWc0SmO1hRityh+Z1+9lfche/Qv+0oeF6PverHexwly
6qLSkMtXujhQCl3zCKLmXY4utyHoN+jIiPZq9TBH6xpk0KU0wrozbw07legL0yCTTxArDDfEEe/M
3BveULw6YUpwApj1AM/IRc13MLMEU0VRSDBPBu2JOlvdHFZf00ynlJK7d77zjVOteHWMLCGSkOSC
HpMolQJ0JuGxRaswTc0DjAnIn4pBZyH0rZGjn6n8Z9FT10WBDF8lGZRYp3cQDp+kfwdGKW0P4jf2
WtT+9QHx0LWpQQtzb4zjk5IVuqP0JHarfL6NsplTXUceRcsvP+i/O1ywEkpSPaic+p1MXTVP6ely
XaT4pUpVKoJt9qybwjsEvL9Ok78b2787PrEehHnYDwkNteRw4m8RMfNPaZHQ/hsr2gggcrEbgtE0
HQ852bCi676JWnVsU7IBo6SI4WiOtU/GIN0TXU53fawjDioV99qoeKuefTUMDnRQZEIn0N/8/TN+
y2OLV04wKgSNzJ857KVmfNJQsKftnipSL4BKaMuvUt5/m2IcBB009A31kKgUtC3W9IRoQ3IuaSzr
Usrx6mAofryy3pkEma7v9Ed8Iar9+1H+Orn8bno3o/zKkum1sCYQnw17WYKDCUGXk9TMOUxll+9K
M3B6qsBGcvC12xXaNLU6ShXuzhBNRlYyPCzs42risJros9ESnA2TK9RyH/wa3//Xmf5N/u/vMv15
2gG++JcU//aRv1L8hvGHCQzaQGhdFU1Z3FLXf6X4dfEP01RlVCoNi24KeXvU/6QzNv4Q+Qh8FxQH
NhJkNtM/ey+UPwz6OHTL0uBA1UX+9E8a59u/1gkM0G8m1LdN+W+rCSrlKy8kZWuS6+tF9yqIrJzC
QpUGsqd3AoW3Ln7lRnS9oGsz4uKSUH6SLfVJVtu/ltl/PO4rH9BXippnVql5qsY5eqbhFVz7qn/w
6lfWPqd/GaB6pXumPt9AontQUk6ErxbHP57Aa+zuW5NyZbqXhUYaOtuosY3Ct3LWnFiE3vhj196+
85VtSKasy6OBwkMlqw/FnD930/DBZ3llHGMVQq11LoH5rrBOQaUCoEHD/n1s4FdGTYEsb4IdS/ci
usqd2Kh2NK7r7scufhWuKrVmLGMVaXCcEIYja/ezUYba+djFtyDl1ZRb1jQNOZ7Dg2OUM08poKd1
ET426crV7jTkdqBgFake3fvC3diL5g4a6v5D6jQUEa/2Zxcn+mjOg+Zp5fA1GmkLqpWnD02LcrU/
q4kcSllzaaNcsq10ciyhJvjYta92Z9EWF2RuOULUmwjbimSy3bb9O7HvG9tTudqeUTbMURtVPE/p
8j3jaJaWze3Hxn21O1klFlT32Kx4AepamO7URe8EhNvofmPGf6U/X63CVa11BKgzeNEJ7eyeTuEb
dN4R586jd5K+b83L1Q5NlETIpAUeeroLd4ZIw8f0/WPTcrU9yRJY6yQmmidN+r7Vxuc6/kcw8p96
ievi5jiimgPNFIlAaIR3pUlX8yDJ78SLb8zIv5UTIdaMCjGavVFRj/pahmXTex+akutyH0Rl0E5t
+16FRCWR5X0uTuHHLn21MdF0pm4okBttBB3mSkPofloKHBMfu/rV1lQ1GSpsaOg8OVo+q0N7JtP9
wTnZlv6rJS7rsH5HYkpvpSh/XycamWHL/vqxYV/tzCRfLto8xMDdzXnxtbGmi0NR35OWfGuhXLnO
iwnxSTx2M3xo+m1kaTBoNY8fG/jVrhSgOm+UZVa9tJafJk39jnpD5n7s2lf7slBzJR7SYfbSRjuo
hXYe8/GdouxbM3LlNEs4VYQiRcKVrCjdAn12Libr+4eGfV3xWZTSGitxUr0Lyiq2OY6BpgzPH7v2
lcOUYYhq9HSesSdq5zSG9VMo14/NyXURpWunqq44xHutOP2ohe5TrHz72KivNmWpztJqZcx2K5Xn
oRrOYgza/2PXvtqVUqaotUVZ2aMGVR4uqT480uD5nsbgG+tE2l5/tef1dhHkvK4RilTMl0JTH5Bh
fcdjvnXpq03ZVpAFwecO8lNfYPdIpP0lSt5DHL518attOa7SxmBRzV40AJftZBLks/uxCb/alXk0
m8Jg1QuEe/KdArkRnBQfXN1Xu7KItLVp4waHZmwCC1p6TNAv+di4r9OdGRptula3i1enOdSTxUEq
0495hutsZQyHfWFuqySn2utaoAyoONDS8KEJv842RmYddREr0TPjUbaHBAI2NHk+tjWv04rKRabD
oWGhjAPKJBflS0yd4WPjvtqZsZCPqiCxwHNVBGd1meEULfKPhbLitvBfbcws19DeUHpcWt1/ESs0
dgZRfEf97o3Nc52GK5o1aVUDk1K1VHcvBgQDaf5Bp3bNNNFUhig1NU4NUpr7Pk6+DLn+wQm/2pmZ
RDEzYZ49hWD2XujS8XNWtB8zV9ftvo0Cp7XZlwvMrZdHbdaRdnlPnfb3821ctzLMWWV0Rlxufj4v
7WU0f6jahx6lYV35S/Uy633XFTPVJ2VfWqotFcrjR5a3sWFfX6/ARNFNET6d2eu0iwZVa/mY5OsH
r33lMGO0mATEo1mBZrp6RS85RVGV/scGfrUviQRVE+1FYp/W+JnNPR21YA8/ePHtGb/al1MPnV2s
pKxBeQR/EV+em8ty97GBX3nMRG5Q7hKZ8UTqT0oueVqXfij+RrnsX4dtDaICPD9jCa7CD4RMXlA0
+dDGIcH6r5dOUIg1EvQFvQwYjxsZMjgO4b0i3ltb58pjjpDn9RqnB8+8LPcwpcKykufv1FHeuLZ5
lftpC8BGqYRrUFUZ6kNNB0tXTsKH0lbGhkR/vVAMsYctPGKJ9wlKvvGEqMkiXNIPuQfDvNqcRp4J
Sp01qweTo/i1kHrrOYqm6UP5H8O82p6ZPkul2WmzBw3yk6hn90b/se1jXu3NXpGGbI41sspCD9dq
qqBlJXws22aYV3uza+F7oyZDG0it3l0WWADbyztnh+3O/z39Y5hXW1OQsxFCsGbxRGiC61H0xH76
cyrpx0lT90O737zaosCg/zdnV9Zjt80sf5EAShQXveoss489Xsbx9yLETkxJlERK1P7rbx3jPnho
TwYgAuQhcGgeqrvZ7K6uQk9xMvtp7ctzzNSZyLfkiF+zdM9FOSuySUXYvUqgDBLZ6fOCikrYtj0P
VWuioCRitpOYLAa39L7mM4v+DVpceC6qybBxbQaI19PxuR6W//X2Kmxlzz0L0ZTJnFDE8aX5pxnF
v3jL1kEJLTpSL10fhKmY5lh3CB625qtJivek/Ba2a88xoe6ykmyHgvRUj+9dDemgXYXFK+F5ZkOG
qu92xCun0CJeM8fAYx1WExPC80y602arF3jmXm0fVWc/klGewo7E80xR9nIWFkSXnW2v045DtsKG
BSvhe2RruUREAVUNZJtPouDgowjet+eT8wgKSDbDJ/s+uSUF+ZRtYSk4xpo8+9tBPTowtO7ZPn9B
0nzLxzTMSrjnkECfShAlA/a1t+JjrfjfuxGBUYp7Lskr1NlExdfTgLY+GN4FJuzL9HOQmXDPJ4EW
SLUmNjlBI+VuleRpz6agwr3gvlNWg62gMwFeH2o/Rb3TJwXVsMAD99yyhjZZatcE3B6mAq1rch2p
8UPYkXhOCZL5ypAWS8dd8leVrh8Bgn8LFv7KjfMTT/hLmlyVACQnDK6zJhXmmFF/FHL6ErZvzy0h
mwhY3gYxREiofm/s/lVeuJjD1va8Mst45VaNOnW26XdGtVDVw8MnbG3PLRsSp11SGFDaTM25K8A1
SMs3ItXFiv+QnjDPLaHs0e0W6p4nUjf0WzWDBhiqN5ioywVcn4GoMsyNfk4N/vJdk2FrImdQ6RS0
+Qpy/mMzFv8EHQ/zPLQYE032HeZI8PDma/p55/KvsKU9DwW6e72w+SP/KccPegXrq8kCl/b8U/Fp
xvQoqoWKTO8UB4lD1wcuffGtX866TiuIPFTYta0sqG0uWrfUBJXFxM857l/WHkYBRTTwjZ+q2q7H
utlWEHhG2xvZ8mWHfzJHz0MxPjPLRgyIiNE2fgVczj20ReXeMPbXVvd8dN0ki4XCg7Pj8Xc11phH
mPnfYZbi+WjaQlp2vGTKtm2fphW422XIwuKWjwRa00ysPEM7E3VO6GLrfs4J6/Kgjf8cFvjlgzrg
DTHxiuadmMVDAiC/ojTsfks9x6QYwOHQPUfvrinut5lbiJToT2Hb9jxzaTg42rMSCW3zEQLQf7dj
9jVsZc8xcd+7QlC1n8alk1ft1NV3BR/3N87kssofLDz1fDNJl45QTDecQOjuwGZQNuu7hu3jB1dm
ZXkM+gn+KHZ9GcOeGX4Ck/2d3eSX2MqrsKU9Oy8thYK1K3E6W/x3NEB9fUvCyiqpl5BvFsPLo0Qz
tugh6jYT833aqrCQmHqBZSS8xZQEquIJAY9HLM8Jfauw99oX9aJKVzIS7wY3v3S1uYF23mHGvLjg
UREWFFPvyDE3zxvMRaLAbPTHMok+75v8J+xrete/EHqN07JDy6qb2E1KocYbVWoNtBX58h6aSJEq
26Ay3pTu36xiGALau7DWvfBhTOnSuKjI8Lwipe0hSNV9VgDchh2LF1xcLenWbBdLrLKnpRmuipWH
Na2Ej2JaI9WZDeIqpyyK2jwu+feFQ0IkbON+dKmTRkiGjbflBpLpFeRlLhDCCELyl59znCYTqw1l
d0zcYSYQUKDetWnYNeTzWZRRNs6lhq10GL09uBZMqWCwCDNEHw/kHDTuZw7vX8h2rToQZg7z+6AT
9/FAC4HUbivwORNiD3023c66fg5b2rs+OQSzgcJHqrVHkAOGWnd9hNpXWPE98Ux8hMLGStGyPg2F
foeRkseBBcYrf/BeNSVrug6n3fP6W4xEJSbsKexIPPsGkk5WWY9d27IA+eF23cjoJmxpz7pj3WH+
XixgOtqAht6mOyAcwgL4T4aCX1IszudV1F0M2073c+HAUVtn57Bde5ePKSCbKrduP4mIdjkqIXez
aAK37d070WAAiqwYSIl7CK+s0HXFpErQtn0kUNE68CnHyCIKAGevRbGX0P5bwoLgz8mcX47bbBCs
t1mGIMiiK7tl15B8OYXt23PJ3po1g9IcuifpaqH5fFG+7dewUOKPEkPGvo5TgFxP0xZBBbLdMMze
mTB/92d/8YCAoquQSPNB8E6G7q4wQ+CheE65luj29gNFAkQxsAz8/A/RBb5Ofs7V//ItZU15Pfaw
Qbuwx7FydxkADf/9Lf88VJSJ2MsJKZEllLBQNmRcqx2j7c1o8i6usluSpu7jnDbkQeyrfIIS14Fv
zfIQY3ztS5kmyx3GeRw4uRsO/ad5pel0tc4dFN8gdfOOEg7VvGEkxQ2K4+XTtpDIBCFbhY/VMePo
VpBU4awF/ZImxR2z3fV/n8flc/3hZeJjdZJi5gOQbjP0d5rnZABLoR7DJitAl/UyddggkGsb2s6n
Pftme/407oHvQB+ms8To746RsaethYoRRH8SKMWHHcgl4f/F9hoQRk06Xu1JdPreQhuXWR52tfsg
nWiuIDm/ovK7RLw9Jn2F6WjxFs/Pax/Su8lKMcLe3A66XuHAZVnIBnLkS9gAjvBhOhicVxhixqn0
pG3Pe4H5TqmTNxK1S/bxJxv0rrOkKUhctPiaKxDcHzIzQzRtO2hQALTNkIU1Hn3AjhNFbwBdhLTa
MlZguy7G7BEFxIEFxkPvR2Ri0XYv0Y/lS3EPoeVblcVvLH0xvT+cjz8rDZSH7UeCcCgjVz8PEVKW
3PUS0shJh1MLsXtMsb20+2KDsqhLekiv2hE6LksLLl4GApCw1b1Hoclql2o22JMrNBjVxXhlmupT
2Np+mMHcdZxo7JxM0ZUmybmr+/+FLe3lyzs09aq1x5j8Ds0wM7nbqLdBdQ+QA7487zZSFeb2MwTe
xkHqXAyXEdEVsNqwnV/CxC9hrBgY9KydTQE0FOlxQSX70EbJW4wDfw42mIR8uXpfKT62HJhuui1f
EgzllkMc1g4HHdLLtXe9g68KldXTTob7uAR94E7SwO/pOemmLJOd1JhU0hNY5MoKMg4rC1zcy5yh
Ldxv49CBHQCipvlY7Q8DM0HvFO6Dj5RI1xmMV+y0DPt3N3c3opIfgyzFRx71ICICBwOG0FUUOTDV
OMiwuC1skJD/hjxqaYMhcqxeJaAK3urbii5vXBuvGKEPOzJVsYt6AhsDBji/lFBDlmvYoCz3cUex
E2JNC8ybltkEHhWV/VuASSEs0vq4oxrTbKCbwb7JpG7EKB5mGuiXPu5oKGKnqcbYJh0S0NjX4EoW
rTyGGYrnmJDHHKd2tvzk9l1ekyr5uKTbW/Q8r31MzzP1nqyAZdRY3NrnaY6/7N0clNEBhvoyoMx9
UtvFAkQGIeZPPY9BkxPW68C4+MulK8iRE1rBTngHofdtTs8pa8KKY1x4d2YKVeKkdZjdwgzxfqBO
f4ZS1xD2MX3QEduVVrwQMEJFHmUHIvyIhNm38C7NBZcDYz2Y3FaUsW7GYUyBTC2TsCjrA4/wMcmc
Kmx8LeZn1Mi/2IF/DjJwH3ZUzmxLoNaIpRcx58KAcHsQYffxRVHy1/tYysauW9rwU2XsHdn6u6YX
geft+eWyybp29YIBdhGDYWjQT2OTxHnYmXh+qTSk3GeDM9F7dFeJ2eU2JUHPWv4b8IgwQNEnbJzI
XR8JatebicLmwLkPPRKVatMdasinbZ0OHJTIrDVBJRvuI4/GifFWVTOYdxZzX+zRSYswADP3cUdl
pAu+A8N86uGdV5eAoiA1G2YoPvJoVE0DJXscCVuG52IiV8nQPgWZCWcvzZuDsWtL6cJOGM/pQC91
WGfQT4WtfbkyfkllxUQSvcw4E7kBqNvW5HkuW/tX2OKeXxaLkyWEuRlEzJoVDD0NhIrsWww2r1xq
3PNMGUfdvGoM3Ue9fGi37NMSyETAf1I//nIoBAN4pm1nfmonKIDX1ftKynPYkXj3ZVQJEgFlfaEK
sKAJZTHPMG5qytug5X3wkVLlNNYXE9/S8cxW0pwiFYcNKHIfcLRGsXBmw97T6DkZO/CfR1NYD4/7
iKMYAPpqbFAw2Ir071WjvDy3WRiGnjPv0oT2N1myi6lM0bJ/qirGrwhRNuy2Z757JjhnBuH1Eyiq
HmnaPOxhDRRMj790zngFHgNOxE/RMN3u23JdjDYsb/NBR64nxtF64qe0gRxEok7ApQWeh+eYBF22
Sl5qPyLl5jqhrjqDcjPsXcK8K9OsyZi4vYRYaqLuiqn+pLcm8Eg812xVV8VirJDfg7uXaqi111q5
Q5Bj+oCj+DL4WHRIUUQF+rrMqZttGN4ioX4lFPqAo9mINUosTrzjoJVvzVp926ooC8uufMxRaQaE
8RSkL9aWkBKjrn2P3lsR9kFTzzetiddSEZx6XG/sXKBc+W7Shn0LO3bPN4tpTpcJiABQBtDk4KS2
ebq5sLqBDzwqtrVcHXjfQMBafAfB65S3yx5oL97VaRP0qSqFJxsUICCVQHSHsUL21qvt8vN/L3pC
Bf1lYFnTSKCNgoDYprR82KtaYdi3pRQ6fXy2YZlc6rlqb9MevwETp7ooH8sexJjkLWXl1wzec1UO
dQ5cFpcoMLD40A5qPix8e4sg9pXVfSKiJDGoXVuYZFMiPdRF3xymdU/DMgCfh8h2WHyMQS2pB8ga
jPzT2omvQdbuA3h0q8Q2MBwLnXn6WPLWPo96KT+Gre55ao0xq6zRMEkq2de5269s58LqtT6Cp44a
JC0daMLArW0OTZUgW7QmsOhJL9/5l3ROrFYo2Dk/YXh2PRSjhlgL3wPP3HPUwTTzuGIm/DQVE8Sf
khUQWLmXYdHRx/BEQ5cIkP6i7Fmze+Qx15yFIbK4j2hslipaflKcsktVJQYfLzr7cWDHwycjWlY1
uMyipso5VCcvPP+YNSzyIEv0wUdpsxe6U0hEM5WqY5HEfzcmrI/IffRRvfJy5yve5MU238XgZiu2
twYXX4krv4mFRGz6f1PJ2vM60x9knj+EnYjnm82aqahIsGvNi/Ysyup7J8HaHLa4d4n2itqZNRRP
23G/ySpAMePU/PjvtV+5iXyVDhZtbQtIMziU1rJ8tntX3ON2qs5mnsP4Sbiv0LEmeO7LDmfjUgzP
J1qMt9kwDmFZo49EktnKq64jOPmpeNSgfVu5DMsvfsp//BK3yh6i59GOpSURmHuT3+p2DoJj8p8A
jl+WjgVgcJXAmTBHHmYU+kRhdVjq4iORSGp1Nwl0JSK36dtl3eUZ5Lxh/CfgF30ZzEswcUCGBofS
RPJ57VAIyYgII/jhPi1Rp1jLMLqDhkqzNTcmAYoUbxkXZio+Gimri7RNLqElq+jfSi8DRhiTPnBx
z0mXtJSmGrF4KcdjNdI7qd+Clr3ioz4xka0mpUDNmp6UphQa52nivq9dBI5dOo5xYFD3cUkQJumL
xOFvWVRd3w9dNB8gkhVGEMN9ZJIxNdj8ExjlSjdols58OaqEvZHpvnZAXqZrAPom7YAAuURz92Er
v4uaHxvH0zfWf+Xi8DEKjbAoyxeXzavpI7f9DYnDRjNArPvSndK0iFo1X2qLFtT1pk9uapm5sIvD
xz8NKi62MVbsNNruITP7dUllWE3Uhz8BLt3alWPfVQexEtePfY46YFjt3EdA9QZQx61DLbcAYO3U
duS2i/YwUBgi1csTr+N+HBeDjzkZ8zDG3TveZGGjntwHQZEknSOTRqCDy6pHnqprEUY0x32eor1x
OxnJJajL9MPE2gfZCR1oJsnLE0liJV2aoky8llbk9dR/WTdoUv13gvGK7xDPN9doGDCqjyOZl+1j
OZY3mbGBRUsf9sTSyPZbhI27db/oMH6MjA6yb+YjhuIYaoNsQTQUXXLBxu7nCDSCQTc085mKaAqx
nFnw9CQlSKc4iU6TdXvQgTOfqygu+1UWHSxlKMqnuZ3e2TL+HPItwRP+0lDwck4NG+CXACN82Ahx
pxrDNsf/XvzPQZz5mCGtW8ARAFhBkTj5UiRljlm4q3bYg+7nn9zmvz5Cgc4u52EAQSgvxw2cC934
wdJFB6WKzMcMjX0/22LEFx0hR3GcVQbAVpm0QUhnSD2+PPeIk06Ty9G0uv/AKL3hJKxhwXzGoqhz
Sw/RVaTP2hZ5XbL3as5koCl6ZaJMIYGuFryeIRhzW3fNM1RXgjrlzMcMRSswyzrD55xaqNlV+2IP
KwQ8/9sU/xyzmI8a6iDMOcQDcjm7RMd+NHcQhwn7lD5kiEcGrzmMUJ2o2bucOqif1mz7N2zfnn82
kOwhGcW+kwwi3/1fXUqDak/MxwxpTua9vrzhZDUehWE7YI5LGCIeAgMvzZtIGokYdYqTjaOHtnte
U/sp7EC84hBiLOFCUKyc8W/1IP5ddvEtbGnPJ+e4SZcBhKQnjHllOYUI0mkOpChj0rs0G8iHUmXS
Sy4uPqALdXbVEEbbz3zE0DTPvDQuQSCECC2wPTrJAe4Nc0sfM1Rm87zyCaeiGDmk3fium3hYAPcR
Q2NSDSrZ4hSKLNCl0uPw5NYxqG3LfMAQKcuBSorzhjInFLMszTdq3pLgfCWa+JChVE66G6vLzaP7
4anWtPkkt7EIXd7LZ6NZx2NhcS51C+VHnTy0WVghnvmYoWFWUxsD+4B4spk4jyBpcCcXwAbD7gcf
N+QySDY1KUlPEBl+TF15zEoZFmd9vqJ4SHct6YCW3BSZ3Ozl95Juz0GuLzzv3FmGfirFiUPA63Em
nNzJ2PBAU/TuzLmPSUZWbHzi4hFqQB9BPn4K2rePGmIX0b9hArAZomkzySGdON3UYq3fGj96xdB9
6BDjm2K8APRLuPkZmsMlOtBtoK344KGdAzrdlkAjroU89VQ9FksYbRvzoUMgfo26tEdv2PZzcsun
ghzitH1LLfiVvNZHD40RpLEXOwAnmJQpdMgt/VcllanybCzLwC/r3aDlNIDQCZogmKdfoEEvlnyO
hAl7rfj8RaTcdrw1gYIgTZ8+mAicxBiYCRv3BALx5eVv5AaekQnHg/LZ3abpt6xvu8Cde47qYl5X
lUMHtGeDPBAtb4bazMcwb/IclaD/2WYNktvN8eNcFvUh1fwt4a1XXMnHETHIaciSXCYcdFzZvHYV
5qkmtYRFRx9J1Do3t33SQ/Jhqs5EtR/3PWwUiflAIjvH0QI2HbQSC6lzVbUmL7YwflXmA4l02yjo
WqKTGGXbeJANtHSdrAK/6G9AopWs8yIghMGFOmRD9o7wsIY5+w1J1KM8rHWMchlvVA7D/Gd5S6Hw
NVPxcty2X7RWC+AhbZ31+d7U+tSoKKwBypjnnpvifbZKgciSLmVOSXUXjVMY4QXzwURdo8WmYsJP
0H3tHtNOTaeBqyHM+5nnoFCznyhbY6yejENOIMFt+uFDkPP7cKK9WyHvOQKhOLcbdBH3UebVWg1h
OYCPJ+pZSWvaXlL04XtSZ381Mkx7hPlYon7tuOr7Cyp5K/5ueOlQOivDyKiYDyXC27Ptd9OgZqZ2
AGVFtQ33EV+zz2Fnfrlgf+mZZTZq9YD+EMYbAWYhI7sGK5ANS0V9LJHl0Hfriv7SQqBXICw9TW9O
gL7ioD4JUGFlByHVyyN0YsXD3o7fJC102KvIRxKNSC50PCEXpVMfnYiZfjgz7kHoB/Ybgmh2aiwG
jSLLlFWnmvc10BtZGLML80mANIQkh0xi9a51R12nW76YwPFs9huGaCzNhn9QetrjMa9j+pWWcxBa
hvkIImMmnUHWGR90JHe6T/6WSoeduI8giiEJlLFLHTEuiveXpTlbzkHuQ73iUKayjow9Ivm4Zkdp
6weV2rDqpw8famjHI7ZIPM2LeTysSIWyhvRhYdxHDxnXTv3eY86m0/X7ousflrfeca9k5j77j1Iu
43u9IzOvKDlBno59m1yEas5eLtmnsFP3709TkCjCE+sEyMNN4ajOK9RBw9b20tuILK3VbYkvWurx
qdEQJwYcqjv+9+oSYfV3jCLzEURd2zNadHicN8Va33d2KD6xYQbAEoMWUZNnTSLuG5HGP1bLaWBx
ykcWjW0x1/2s8LR27f1+qcEUYDl7I8Zfeqp/+EU+tGjgFBptFa5VDA+TT+3A2uRUZ3LATOgKXrZT
v6wsyrthd+ZQFCIF4SGNXJgh+OAjs7WZq2QEQWGgBA/QRn3uR0bf+FbpK7/M821SYaR4bvGtbMK/
mGHUhzguwqifmU9+RKehSTNV0NPqFg0N8DQ5NtkkwtzbByChsR5V2wYjZjV5l9o9ueZbn4YFJh96
BHbmtchGbL3fhpvZAu9ZxGEXr487Wtcu7aK4vnR8UGCCuS5PwAs3bxA6vOJ8PvQIE/Uys7WTpxWD
Dd2pkrH8TLRBy3ceK0hy4sok/Vl0zYa+x9TKIexq83FJxJkVWpEo4WRTyiAWkkbZfRF3joQZ6m/Y
JPQjIeQBL+D1bPPOxksexTosHvrQpD2DirwoGnGitk0+zelUv6vmoa7DLNUHJ9GKKB1VMCbBy4NT
cs+djQNbZT42KbFjsiiFg2mWpT5uJb21qgysJvhMSZxHWSM3LB5ndX8mUfv3uG9huCHmo5PwxoqG
OboEtlIWV0337KjpwtIhH5M0A1Ziyw3XQZG5J6Pb9l2sSRyEwQONxsv3hLsE90o1kDElULNfuPzf
ZQ7nvy/PV1KL2LuaVxNvjSYZ8H1lP32DEFFNciTmPT2Ottk+/vdf8krU92FJTttSkwino6P1GQn0
mMdd/CFobR+XRBzGiLYZYZnwQR/aCsDkrmGB1u4DkzhpM7M6BE/OqMoNGCTPQ9LWbxz+K+fiY5NW
2lZ8hIQVMpflW1Loe7Ckh8UvnyoIjFI0kqBPOM1rfAD78qNRadij3wfKiBg9Z0NxJvtOUByuVAIq
Ihc2osR8qMyYOiNMg9pWs9Mll3iZx1uYWm/qY2XMTkhLamBlotF9Ap/hOyOi6o2c7c/fMvWhMi3U
4od+ai/lYR1hFlSeqmJ6q2DxM0b9nhGCdPplCNircayrOQX6oR1kez0psog8ysoovWob17zvSNFu
uckQQQ+yrMTnCAjS+RgzMCHkfavL6TgBBHf5/6GgdF5skbzFYRDHPy/F33fHfBicyuRO1IyWB2aQ
ZHGvHHdjXsk6ifJpnJTIq6HlHyo16fIQc8PMdWfoauxVMo/TvOd228GGC2BUvcX4byumOuo0Lm+q
SWw/tqoTWQ70tD4qlU03sxmT7VyySI9Hu3VAI2+QuJ9Asz6BLo4tUQeOnakSecFt+2z2mstTtlRr
e6z3udCHZOqKb2zebHestF4+r8Rq9QD4oZjyQvZlf9i2efqwbPMufiS6LUoQYNV6uO1Mu7zbIOuX
PtallvweZFy7ut8ZRBnudNSVCjK2+9A9o/solrttqY1p8yVmY7HnchjsCiF0AkFAsY4taCMhACXX
M6S1dw18rIkBIKRNMV5DplVXV2ZBAeyL25Itu9o22SSHwQ2F+gwdx/59a/Dwe7dL1jS5pryrbjOS
1uSxq4eYHjKLavZ9ZMp2ec+GvltpXoIWhyGAxSZDUbSBWmt7aHRD5/tpyNbqf0ucxPZGbZpPMYbI
+FA9RRQqO/dlsk9gXYonIszTlE7Kom0bA6adJ9Myx0/DRDp3g4xeybxdjXRQ/Gm2/Qx1WYhuH9lQ
NO6Ulsqw/41dtPQiH+opabajI8JJCcZz7RYoHkytzr4vti/iH1BaGPpPVAD5dG8btnTvolRE2d2w
RFn7bpL7jA8gZ11MOVSb544dMK6/7ZdNoo3XHgSmGspPcz0x807VTNbpIe0huWXzdozNeA8tAS6f
dTKg8TQ5vRfldU1wypgRqdRZlnthbM6B8vqgJhYv78a2RRFCdOVcH5Z26dw/mVmKYTqNfQdufzr0
7g5IZzlSZNdMcoJx53X+2BU1+gogaWriT01R0uRojZLHwVlSH6O9jfHVUWuCSl+XmvJA9qXe0Z5p
x8deJP2jmqsUlIiqzb4WqbTqFqw+A156rlDDjh8U1Q3efn1qDly2l8OxVwanEB9pvAzuOGpWfSG7
Me6KZm10i4rkEKFMW7bktA02fR/3bXwzypn2h641dZLHWzuJs6FKyzxLISedy76BRmaWssLk89yg
Nt1A3uFrW3XLlkslVZy3EfpV2pHhSkIk4wwKOfEVo9/o2dphN4euHKvmmBbLsOWxbO3VYBf61zLw
jeWOWasBVK7kcoTWsZquLEvpP9U4R1BCrflHMWTGQBW63osjWv7KXJveokszD7vKycyyT3Rj7thl
fFnPDnQn5eOqsugcQdmhuwG80H3t+1jdVlNZ/p3oGLvSGnSFh2bhC70Zs6IyH2wECa9DGYNT57g3
bZ/lsW2z4anfpH5qDObk82Ep4vdroWV5dDUh8sgbWUO5rTU3JtvtU2EjPNY2FhXzcezch8b1/HoT
UNg6rlQswzlqu82exyHelhOyZ6ZzUG1M/w6qo+SBlNqUORAofX2n2gk9NIMBseWmq7U5DEXUdNd0
Lzp3wp27uQeggm86uQz/xrvC6bSqPrpoVgpxpqc32sTjc1em+OPoWPTjoUaf6KnENL7ME7Kx9+vc
C30L/SUGLICqHTvTdJUfdR/r6S51FqNApbGLPk/TXkX3pqkndw29mfWuayCXnEsLVqbDrGiyvE9o
DY5D2u/NuR22dYXyM9n2z7aT65VAj+S+Ssu6O8YUA8YsRVHjPtt5Qw4r3wymJY129w1fePdjWJpO
nBWbxJpnWg5JHpmuWp/6rEQvRNG9xb9TTCyjA6hlfIoXVujj1nYzEEFrVu0fDCsXegSNMCbryDTs
H1J0FCJITGRWf52yEVTZUMSb6bHqyuWhALoXDW45rs1p2RK6HWQFKqhcT1xPV1XTQNs2Z3RucopJ
77uYlvQ8t/XwnG3QMly2QQ7XvQai93bYtm14v7SdLdBzAsiXP1mz1dMD7qKCPbgx2z5vmY2rc7Rj
8PqqlhE4Fw66p5BFg0gN/6EEd5gfzwgtMA5Y6ey2mUDOd9OBnVfrvFY9tcdpBAvWwzhXWQVZqJjU
d7Co/qGUVYWx9qVV6L5Cque09WW8PHUXlbR3lNWGHiZt4/+lAsxzKOe1ChTzF96Uz9KKvmzuqJKC
HUGDSYoKrBtjfKxSSU6jUT9qG43PKNjvRwyjwNDLLOsPkQCXHZ4HqXhq0LP6wp2Zv2d7s/Z5XE8i
OxRZwW5sRS04+Jf1IXVk+lDVqeQHM4AS0Oqa3rl5nrs8XUx7h4qNOowYozvEtiE3qeuyu9XsIzku
kkPJUOIP1V+tK+3/UszvvtfGlmudp4Xl5pga2P0HAMRcej3QnXT5Khwpz3Wjs/pQL83Mjn0y8a9x
kXFU1qNx3Q/w6jTKTTL18TOcaiqOa6aj/l41ewkKvXo3Z+2KKr0CzKq2OUzP3TWpAyM62eP6pqQQ
ED5Eckr7HNR74tqU9T4eQEUxlNdSZ+IBKnL9lJsqatYrVtZVekurObbTYViHbVzygWyOvrO6FOlh
6SBYdMx0o56a3vL+aB2pPqlkcE1OioWOB1c3Y95NkAPLB8718hjVmZgOlcv0jematr1bhdibq1Ho
yH1IknifDoDjoN1HFVIQJbeKnqW0kbmu6lqg8jOlbQ6en3/aeO6688BY7Y4ZU/GtXk1dXUno1/Qn
s5Dq2HDpDjSdkU45zcyXGerGcz463AH5FjdfGzlkdxUmwnNw4b6vdQ8h24rWCSI9Rmj0sVxj6c4J
Mo58hTMWOd1iXNIzkfXj2pRtXhG9EGiBz9ejxhtCLLHIqYlpjr/JHIeseLdO1V+bhWwwXRm9XqtZ
ogpjOXredMQ9NqU12D2jFbj0p5FMLbstppKpw7xaNz2M+1DMB+4UBJVsX0b8TG2P8VKFEb9kypHE
qOUmJp3oD83Y1jpfk33VZyv52D/SuZymwzi2VF2bXYNTeK2yUtyOAvlI3vd2nn5sScOyPN0bSPvN
SMKXoysW2Rz7XiXkUMXIHcC/vpLhiyyLyB37WBbT0SgIdWJDq/uEOpmtDjvIp++R1GNmn7Ji/meZ
JPhpTFqQ6rBoWNMdF332iIrsXlxF7P+o+7LmuHFszb/SUe+sxkIQxMStjhiSuWmXZdmyXxi2LJEg
wRXgAv76+bK6etpWd9y67aeZCEc4bEmpTBIAzznfhuLqYDor/Hs1jkZgLbOFpG3hfHM3lDN/6kXP
sEd80KFCUXkwpDEsaBvg4qzTmbWweDvwAC4Ee56rkJ6QBWlUxmNSFO8KaJ/ITaPEJhOUA8WxaWnA
cAUa5m5ihiYjK5clV2lvFP04yWCtMXvTUd0egwkpm0mrUbemSuiG3xgwFMq01ha6m3m19e3MHGDQ
MoSJQxJtoOodhSprczmUMX2P2fwsU5yb7UEyGt9Wqycuq6Je23cbHZd3eN/kK49zmCJ2MD3QJ7Ih
CyWBSW08P2+zj9kOad6Y062NW3xWSW3lB4iLo/EY4e7XMh0lVcXXqXFIRt00UNqkWFv1XsTdWsHU
uYzILkAork594Ei7L1q462bT6CZ/CY+paUzDomVDZiY42aUo+smVLtp1RvVrTXvZwOfqI5xSYpJ0
/QTvyaF3K4xFZb9+UaxdaQmSybK0RzvjgD5a49puZ8ca6ji811khX74SJciRePTuJj4E5hbneL0+
dBM0RpebL9GrstXXzWldQb3PRonMpixf6RZn1LEwTDcaDeFRLyzGeTOzEpbdznl3pFuENnCpkH78
Afeci0skiTfjS9/iEXoQUbgNX2oGeVHKI1qsd16Unt7zOZjKHWyC8jhrK9Lso1DSp45Rd1NyPPsz
RodJoFtoHPQPHKLizIRDvmWq7abp2Nu14lkcVm1wUiXYdvcoRPmUImhTj49xs/X9dQ23N1Rcc7ti
9FG6cU/wyjdtvqHAbJqSm8eKiWa6qloh1VNgRNg9zawh0S1d3RIfPY35+5kL3mOdmf62m0ehjyPy
fUSGsprW6QC//3a3TqplKcQPRL1wDm5hl2i6LaD9+Sm4CmSUu4uwB+yRbmYwPXZM323JUAkFBq8E
5U5eYNUrXH8Y+AS3muR5cIdcKJQDVR5gB+FmV2VkIKfCfdpzT/wC6ATmZwmN3ESgVwjH96EzERYd
dONr96nvpmp5VjChzJ9dndPtm5qxcu0rY9io5JzVaEa0qCqO8nQyjEyJl93Kd3Y4R8RprZbLqbZj
lZkVT6+kHgs0t4V2+kvYRNHTigCv81S+L0iEuHiJHQCUaCn2U4Nnps94gL9zhADU07Je5uEydP6O
IuGy9KmaeT33Gc6CssVNnWJYolRomrqMVRbdiys9gy0fMEi1g82vrTOua29T5CAwkoCJU/Q4FVa4
hMxotj/MNUTnGEJDmtjIDGUjgdl7JHOQgZN4Nj58oqziEpVGR4M0LI0ubme68OIFx+zQZovCWtqX
0yDjUyzmHmkLQq2j+qTKkdl3U4kJwbu2k71JrYjaAl1GMSFI2HAcfhLnaL4TlBZageDl+HaN2xrp
yw25Jw+sjXR1oDOfh9vAcsqyGSdMddF1w/KAAFQktvbtVIb3va5nVKeYFZCXSfCQ7iSBtPAIUtO8
pSNK7vnBekvmRGxNYy68XfL5UFrKAXNt7BXMnoUkS1esXwhEBA/xVEyQgwS9HeFsOvE2M90U9pdy
WfRL2/rc9oll8BZDCd/VWIUUEYf1fjFEVviUMbz+bX/T9HF3xCacnkpi8jjh8xQfWbTFrxWRaFcj
YqRIPcASu+O1luba4a70VVIPE6bUiXdNZ5KtWjjuxLSJO6RfQ/Tmt3BNCG5vtlgXzhkTA7uLlGPt
JQdcx1H74PGWFKYVIwicZmKwHrZ46CH5UvE9G+CpulM94/XzSot22sFX1IaINyypwt5CgZ32/Qhc
xQUE4pJVGHHLFOLt7gQSs7qUYwzdphuaZJPpzdnyclu1sDjfTMkTkKUhEtfoP92Jw4D+2k9TUSVI
lVriKxv6ET1U0HFtE6TKRh+FsfE3vgbEfSLU2vW2lFDi7THUhaks60SOj7C2AklgYKeVaYQg+nu8
xCCu5jiIHc4hSidccrjIwU+4Gar6SKKlQWD6FHcRT+FdQT9QgslTssJq4qGmElMZRLrk6DTXqItP
eN5AThiCLHXCZL2LEGxWc4V5DiwYUhIMowZVAMccjF7mFW1A1JMwG/IOPLapKYb8cqTthiRyKnOW
osWL3y3loGRC1BK3aR9b/RTBFO3kunxkacGa+DGfYrClh16V74diiD7Wk6xFSkmtv0D+tT3EiInA
m1zwQEfnE6pkLrm6i+Zcf5ZkMjQLlro94Zf4O+55sMPBWt/XReUYiqV1adIpj+1BFKsjp6byYFCH
MZZG2tcCgSXVjCCk/YYyoNjDTLsv8JybkD615DgyL4Jx6cqH4kz8/dzXPcocBiQmfIUstygfGtDr
AdFQPKUwr4nROugcg7abWjlzZb0gu2oKYOOjcTmG3ThWdfwOprhkSWXAcOrmeGq1Uwb4XOTZOKG4
H7DAAopRWmDGRKyYIqXbWjYwncZ0JBF63dWqu2FC+seF1dOxMDHxl67o2vHZriTHw6JxrrgIvG2g
giSx5mpOKkhq7lbCuUlVPTRDEkoeBHd88OW142VM0sL18rTFa5CfbLvC/7ur80I/NgXS8+7yWIcM
NSqd13TSRXFPJEMCk7JTcyPszBFAYvLOX69oqk98WIZLn7NwStE7wWVI5HiQOrRk9V0bhvFX2hij
s1qiMkk6odUDR7roBaDwHjZW0zyiypz1+gEzmhYVdAChK1qbqnOXwSgjALPj4j+SbllOeTBuPDEq
r276uWteDZVyaDGHoDgtcm+25rKZ0fBdzmOsqmTa6LSmvl7R54vWBDCHErhnh7gysy0T2Ojo/EGK
oo8vgyrQF6avzZKOYb0GFyyfph5XU7oXhAjWRSImV8qEbqEfDiFMpj5N8brOKeq4/FazhV2Fubqf
phLkURjexWuGY3O7tlz37MoA5H6BkF7exzAg+ORjNBcXbUlNfhypIeJAwshPB8S8jC5xw6LfCcgT
70OXl0My5tJ/gmxRPrF2aS9qx9sdaee9LzFrEe3zwrElktDa5Qn4QZiAHYNqDWg9Ts6O3BToL285
5t/IzrKgCOxmlE8fSrqtpwHPzntoaGxwaqIVI1IT5ct9qNh2MVspdOJzZS6K/vDcb0viPJLO1pAs
mTw4BWuJNDpPgktaFQ/MFOUTjbG4dKxbcJdCMR2QHQlZ3gj6Yp+6psatqBBDdOMLw26iYvNfcgz5
HhuR21vfK0ePqqUfFPGJX8ZXUczvN2MoBsuuKC4qsdU9Rn6ivBRDWZ5wY4KktwhZAY9maXzm7Lg0
CS6/eMyDbZ2zCMXzmE6B0eAKYcb2yjcYzGE3cMygkeSo3ik0zbdaTfFtwKvG4qnjC5tQLFvsU+vN
fUWWdd5vPQ/rXak95q4zCYdPSHEhDE9uzjGdb4J7qgJ3opw4RLvkS/scis2/xH7uCQaQXgx4JDTx
awsntG+hmCv8aDTMdZrj3M0x98BoHpPIkj2wAgNqSOyW6dPA2oYlS8thZmDG0eVZp2Q1JqwQ+Yri
0K9X07rqKhWYz78HC4avcOIJ2gJNqV0+Y0TYt/s5GuIXbCx2jKLtpg14c6MqWl/zbZzrJOr5dDtE
qrjGcS2/1g3CyP+EdfHvwSbx1hoAvs7O9kKDFi9ndoJ21aecq5/zwRFvzQEMwWiD1S0YI1jiwYxy
y7Dg08/BtfxHIKvQvR7m6gwe0upYzTiOKFt+LuomfCv7HuZQdxahwbt1Pa+fHsnhepuCn9IihG91
35R3vszxGN3Ba5PGRx2R7YJZIKH7n7k0oTrf7O9ow2CrVxh4g1K5LNE7kl8xVT393Cu/uejeVxi1
lBtYV6FNtiK6CyL2UysRJ9ePbxrgEgQfLdZKUeRf+6X5RMf4z4h9/36Vh28l31MrTc5LvLYo8o82
3tJK/lwEX6jeUO611UZUK9DaMmg/iwY4VjF//qmL/VbwzXG+cjgDwNCsRZKDWCIOEPTl5177zML6
bolwN5QKXSFE2Q172QCwqIGuPwdgvxV8AzqCIGY4yzNl8BUhcS6jhQl/ioSGge+PbxydzdpwAYEm
3G+qrEID/QEQ2vBTjITwreibhx4DRHtehBPNryhGFT3ffvbF32zLEqf40tQdyJiTvYl8lbLe/pR9
DCrkN1dl3TB4jyCeCt36AaNFJKiXH39upbzZl7EDVhZQCKfy0fM7XZdhsmzF9HMHylvZN2DRSG1l
CZV9AChnGYKTrMqfc2AC4PDjVRELISoiPYy7OGazwC5AXUBf/VPX5a3uey7WXG6w7wL1Tn2YB2BS
GND95Gu/2Z3NCmd+TLpBLxnZ0chpZ1r6c8+et7rvOdqGXMZ425jl7pe2+qzq7svPXZE3W3OEfSaM
sHEvJZ+2dOG1P2prt+znXv3MO/vuxIo9iAVFDnvHalIWgeFjRhFK8SdPzDP75V95J+Fb2bfAHAeW
vdDCmGVC7VjwHEGqI1lBu+A9cGGMtaq6PzYRXf+I0Prr8/q/ipfu7u+vbv/2X/j3c9djZoBspjf/
/Nv7rsGf/zr/zP/9nh9/4m+Hl+7mS/Ni337TDz+D1/3j92Zf3Jcf/oHIXbBk7wEG+3cvFimIv78+
3uH5O/+nX/zLy++v8t73L7/98txNrTu/WqG79pc/vnT69tsv7CwP+ev3r//HF88f4Ldf3kOa27y0
2rov//pjL1+s++2XKPoVmUhwwowIJWBXn/lBy8v5K4L9GgoiqVQMlTtELqAZtqB3l7/9ErJfpQIv
CVYiMUrU8PwubIdW77dfuPiVMkVixaFDBL1B/PKPd/fD/fnn/fpLOzV3HdofizfzwxrBq3MJYwSk
poYh/qJvtTBzXnDwAmu1g/+13S8hemlMo2jql0UclqGc/qOC6O+/LxY4qZAKgJP9rcacRVa1qhHx
2QoHtI0AJKAsDoqc/clh8zt58p+L/49fBFo1IGKpuHzbC7BqiLsgZvHOkNU3x2qAOdFhCDVE+YWW
9LrqAiihoBRVXULh+kkvAJBiYL5pALt/8mZ+ZJHivYQ0inHfKcdDGJf6LGj4breHoY5ZCGn9riRb
fYzBvngfVTGwEb81f2YCdj5Nf/jcIUXbhSUFYxTC2VubjXWU0zD5WO3QpwUJxiLkzonzFGxWzUfq
xvKyLTd9F7DZPn+38P9YWt8vpd/ZvG9/NVYswSfkIorDN4caxuI1noCAbHpJl7O2pLyHUfN4HS0d
QFA6k3ZNYhqtF3M+29sS1/lg4rx6b1dRNRnpo/yy6rvm8U/eFvs3VwTBSlJidEEJ+508+N3Vp31b
zUEo1E7g4b+PgTEfW+7jNPasSVW+gnrBV7XnY6GzoJ/Wg9sCTHTBWsg8nL7+bGX+y47DDYoR14rr
FCushTfVTdsAYMU0SO26zXsA8PUQLamuxk2daVTLCeQa4MH//TX4sVX4fQHGMfY6gEtseEBJPy5A
ULV8xDbAEt06uCtjCp5Frfmz/MR/WXpRzIk8H3WYykmswR9/CzjBNg7OqTay7Ed+MwE2Ke97Uk9t
MpZB87xCAKpOM2tlf8SY3Q5/UgXI31mw369AHCpKKY7lB7hO8rdE+SooBnbOGdv3K4m4SmxNY5Zw
ydD3jrWdvoAmSD6vGxOfBzrrxxBs9PFKeYVpKKCF7kvruXkxRY5RNbB4KDcwh522fRmHVGX5uT8C
f5JLMLx0ULLbFujg7VINSwlvz9C/N0VDhkcfu+ieLT6USRMW7DVs1eqAozRAvKJoDIvHalxXwA3r
OpBhF7fIiXsEhx0gXSLhy74dA7hJQ/AyMiCtcphtl4QjZX0KGoC60r1s3C6Y6ilIIrEZwG8ucqAa
aI1LfGbbD4jCwGyHEcTZdcyWoAQicFE2RzvAPeN2CE3/gXdSX0m/4v4kqwXD62vTRcKBQta1XGF8
1geyvXMlhllZhz6ZJufMepL1lM1zlfQtDV9zgg/9MI+zcMcNaK+9Kwe6vTa+Z10WiKZ8HkixBnte
gtG3szF00Em86MUmMwfpMMGuDGm6eMc+L6H0NmnzcvusGQaDwIumYN3jIMm3PVh87lMN4rLDqdGU
Ey4cqT4tWwCvtg64eZkMTPICUMCsWMJiFsSXkbbgvoA6Wbh0GHAYJs3Atbokmo/ukhUKnC4DG4Jx
X21MjoBViA0zDNmH5hDlUDUde8GCfdOwyV87uYTXyDtjJunLnhTJhHQygMl5b1DR8gis2k00IwaD
mJwmnA9lm+RzWeYn39kFnuldNL8ivLwk7yyOxeiCNKID4WAcTPlhlPXIPzGegy8ktmgp70pBAHUi
nLAR7yzNqxLQ4lySrxtMDQKTLmPXPvgeWqhLIS1V151kSssDbs8Kig9WxvJxwtVbD4VwZj4QsiCB
AigbzgawfPSggJsvBbcUajAcQnbneSj6nbFuxlShA1EgHdYcq86FDqSkuJLO7juxQMk31WH+LOdA
1xc1CE5Fts0BUGWCpz3YjYGqgDDbGfm+MmZg9uabV1UGWL6qdp3tgYhvSKh2Cbg8NL+0oPqrtKIC
qANInPo9yMYhsoh8t2QTCJZ1Bg0j1HadVtHeNHFUHXK4I9IsjoyroZaOCPBWtdYGSL8ZbjoxF20K
Mtt0wlGKjkOECkCpH0zoQOXYzBfNbeQPmLSO1X5bjSG3Iy07Asy+YpcWCCF2KHH+BVis/1LnII0C
kS0oe8JyjdyVL1v0LmDsbl1WAzwvkm05E41wYNj5swbOe4Zu0Zt9XdtisZiSrrk4bnAXag9g6dSf
lKS12aEKWoODWrey2oVND2qsB8y+JODkrIC4+ULWQ+cK8Ddxji1XS13N+aEoON8y0ixQ/qyywHR1
rE20h/t8NaY1eLg8qybXR4l27RAm7SABx9gSOq0U5LaAQk2BK5u2NYTxsjFgwUVzDD74YBaQzIno
AJ8bTeKnrdD6xrCpGwBHarLgJMRQOdMRGMDZ4Af6DToEdlo03ADx+ArpFeyZxs8lnLH4wWzxsB0E
d8Fr0M0FYH2QAZeboaiUS2wwFstNgdQwsV8qsKxNjfrgSRRyIEe0cnmZ6QYeRFW6uUKAcOt1E1cp
bhpIh0Bb6wfYHwRfbBPFt7rVwIgCIEUyqTtQ19JFq8plYxfqDzHdhN3lLD4fZHnddw8mnDHGxlGY
m0u/xa5MHEViypUElay5UMvSYeovRnHFNg4yX+GCOc/ahRqd9ro34LzlfW/2MCrFvYnbWU1X0B2A
0hlEUoM2VXPUPbY15mM7G/AIGj/O6DyKRR4MkMIXHMsqSGReBP2+Lxn/pmqUxylK5cjuqXZ0SwrC
5ycU38OYSjj/tTscw9Rd6pa3gGvWbQyOGyis/LRJGCldIExmFEnAGI6bRG5lWB+WQIwyxeARwAeb
GHCnOurbLVVhx8srDu7iS0Fo27/buFtkGhS1vB8j1W9J67ieriJQdK/7GEpwKAfzsgCsUBYPcQ8k
+9CIgbgEjJ3qNRDwzgBSUQy3SiK09lLnaoyvoWKVW7Bn0TDSPpnAjO4v13HTdg8wcb5EBPVQAzLs
BRDo2fPnhmyBSCZgQR4MuXx1SW3yCBoH0DCP8wK+ZOqVZTqpohYfsc4rdWo3YLUJKELsqkO9AQ6d
7TTJqq60/lZitE0ACA7geDugmt3VEDaBuQFTrawPoHMFI0gTZt7iBKvdtuzWBOuyZWGPc5LsA02b
+hg6viiVlaOrIMGAWTpjGYiyo7Rpvi5swNUsKhlnAoGj9AlPCjdnIVcyuuygZdiaxBBAwRfjosvp
iUONW8NXaObuoPuVxQeYyDQAvcKx2jXL4Pyzl1a2tzQqjE9cH0xnxHTolioBNEyai5XCPvy2rwzJ
wf505UdQxbcgHRbeNictNQQQkKcvDyPY3/7RlaJdr+d6AA+nZdreSUx2bIL5JdcXXROI6wDKA5+h
VDBBMpSNLh5UEBSvzbQ1w9XYgc2QsRXI136be1Nd1BNsqZ5ztgz5ThpYjTyNPVDbdFVhu9yBVmXv
cmma8tNEdf5RhwgiORqQ+GyWB+0k0nKIOGgwJbb8x66ohQC0TQq9jze6oTTU0TtHV1zndQLauCc1
aBHYS21862EtgcChrS9wfPUKYhnwtll1S0dvnso+h8OPoBZnSp7nuk/FUNR9WqImYqA0x3mQVBth
S9LNaphSL3v1HOpqflzrGQG0IOjEyGAy7KskVXk5bIEtz6QE/43183YP5W4dJUHOx4dqAJMVPeE2
3FR5JPvLYq1W8xLOXfHOwX2gSNxkiv5qmTSobWTGAylhoNB89axEzTfV0qAKwSenn5YWZh+7SDdu
fLCiJNdVFK8+dQGkXZdwKwUCq0fXBFnJTKQyw2tQMHpSNvdQc9gmqQQormVZyI+EBGsA3XIMIYXk
tWDJAFgG+pWYjMNJwIwP6W9eCjDoGnjRJaPGWZCCUFGKVKi8pKksSA+1BeixcQZu07xkqFgAaDE5
OxBS4lybIwSJpM0KTCLmhLAGhDQc8OUHU7e4u2bVy/tg4uOK3KmyfqVQPXTp4Jvu2zLH2xOS0UCM
FnjkdaAiljTCfinwhgpSkcdIy/FL13nOkt4x+rR1VdmmstzKr2jVenddbKjO5qRvFjneK9G5/jC3
eV1l0bBG7iPWA7grNbjP/SdCQGY+oXZU1MMxeS5QqCIphVVZY8NKnCIIyJcZD3HkxR+BbpTdF5RG
HSRBChP3ZualRZFuuHqYyzoqwb0Gld6lwivCMgpLmfywxXMe4kAzTIxBCs2TVnhGtgV5EayPzb4A
golL7Qy0IUJu9VU5zcvnYKv1tNfLND0GelgAgaJc/RpoNk77oUE82r70a0OyMfD1I0hfK8+U5Wuc
ciSxxqlA/drtIoww4MJHTTQkjXfTbUVoxBIQZKChE1AJQGjgEYSY9EG41gnarvyFiKowWb1adeVx
AVVChhUsuVHIkSekzRtoMuqqPsBzoMbx2zT8aTZayGwbQ/4ZzNDgEx42oQNtNAcrgcF2GfSaXs+f
4agwg+ghFGwEwK5RPqX+HA/fFMikBSe6LcGBM3J0exl5uEG2XQXx2BDz9VsxBA2oH11Vib2KA3bf
utBUB28qGyZQcMwjyBsGT+WaWEp3HrSnIuvJIJ8J1gkodD12+UEPzvKEKXg0J6ZABHHC8DT7JnSn
wIKQKgeXSvAFdOltQl3Za9ZntrfyHqFxGHh65WKdLJK6j9wXEqqexXcdGP5aRilvsJq6Rc8b4JKO
vriuDeukawkClUCEVdURXLXNJ5C1beTCBUH4CdM+Hh5z7OMbSCfkq2AVPgEdeq/TChzsu0n0hO3i
WmN9bCBdXU1xX6/7rSyq8uTb2b9SS3DUgKwBx6KiGJQ+QHjCPjol1yWLXTAtu8prD2pOo+XVBpJT
va9k3dALeFhP6OIXukTX2pVGnkALWnED6hBc5l0HzWyUxjge4GsbDj16JreBtA4XMI8DjwwuWRVI
pMmmCQ+TWcigxBwkXA9UUuTHsGFZgp1GYwzmIq3LjxiFlDFY5QJNLARAWFEgaM1hlne2+MIrepad
bQiHObh2mj/NVU142i7z9hVWW7PKsFRrlQByXcEAtgzcXMR4lfzgHcEEkI8tBDUMNGLzDQ5RRftM
DDzKT5EYiTiWcF8LjmUVsRzWaKiu963gZXiL8ymaU4H/iDIHS8w/DBP/o2H2tX4eO9u9urej6h+m
27f9S/vgxpcXd/2lf/ud/w8Otf/bkfb/br+hVAFM8vf5+HkIju//+yyb/irj89wKukkl4WFxFsb/
fZZNfw0ZI5i+hJhmKx6fvTr+OctG2KmkBF9CM8zPxi1/zLIx5sawBrNsyGbx/xTmJP/BMPt3WP27
+Q8jEZOUYfQTAeJAWsMbUJKpNnDhWFeoCjryVc+VvAvXbk18BFB4I1OT2NEgksrJ+HGWxh1zuG49
5kN/NXBSHJQJdsr5dMX3VI2fb2UIO85wXvWHdQxBrhNhvCu2Id6rULVptc4oYsfPW2HmbA48JG/o
tiVvzJlZXaYb6+qTiSA+IbaFQK8Ix88j1Z/Rwn5CFVfhgOSXyG15JBGkVK3zJdrb8ZLGDQq8tX3s
IzrdQP/4AjZUMkBtgEIizAhoRx8HP8+gPHt5gbQ9d+DM+R1tqNxVgY3R2qzuGVrFd3grDcrBNl06
pOWoBbVgG2IHjr1nt8UW6z38gauktduW1kpD47tEM0q3LsrqxV1CmxfsfTG1uy2Otr1bxmLXd/xb
F0J7qJcYhFnRHKa4nN9Xpn/Hi/5bXgcfwzlnuNJavAYrvYhXXb7P6zE81nI5qo6ZY1CjOOibfrvY
ZozBf591/ke7FvgT/rzdiD9s2f/Zxv7/CKiiAmPX78bCZyjsB6jq1rqxm/9yctM49X/5618gWBs7
N/3lZM2X9tv32/2Pl/pjy4fxr7HCvoIoPqSEnk07/9jyYfRrjElrFMFXEo+6M3j0jy0vfhXwDpXo
X0H6BhgByOMfWz7ESQFNhAL1Crkc58ic/2DLR7+D6t/teaBg2O74XZCIxzHOoDfgSg/B4whT2+gR
UrhvaL4xFCUj5kkoS6+7TTFMW6rXcmjzUx3Lm4022z4vmytHOg5C23w9lT78toQDOg+9KZOujt0v
ORvurcVIqfHxepLoiN7lFWsPIQcnm1QNeNEIiYDKqbmyc10m6I1stk2+2BVK+ctpy58N4fcS8oes
aYenpqT1nkkXZpIU3zzVRQoCLBTFcf/Q+OJkq/gT6Pb3fR9qMNVtv1vauUkbee5VG35fmOrr1JnP
eQMaHmicVUqW+P3YSfAGEeSdCIMAn9xsENkQoAfKn6Hw7QOi2x5Z2XwG/3xNZB+fWBN8Kak8hZN5
nfIO8xsS3uit2LOAjyfeQczMmf0I5mSZsLGnT81Qf9U0fm99eOwDjDAIwy9fbXSTh8EFmWSw4y2o
71VbXpaTxdg3ZHGGY4xktIoF9F5beyBu7vdTiXdXUYhZMb39kJ9BDtPk76fIRAkqjihpOS7W0JrX
nPUkc4p8QCiUR868tSg0qdthEOd2S1h9k4FFt0Pwucmg+9ucFRFYjQtU5KK9s9uKeZojEAvCD+Bb
wQmBSq2djuFs889LL/InNPDlfiLzdGcgOrqbTR9mRRdgtt3jjF0hWVMIdEntCHMQBcHcSQE4TC3E
rTswPERaafx+uZH+ayQ6+jRBt5homGamUL31+2GD0Dwi+ltgwnslgwu64ENDfd+kMB94bYPyVfPi
VfcLS8EivOr8Gmd1j0tUSBDR9DjlJ2CWwVHPwQqpSq5TpwpyLJb+nazb9mxbJI5+Qzk/jZXCqg2H
Cw/qL3wfGlTQ83ztjPYJZpUYj7N5SOC7/2FGBvFhRj+RzHQeT5VDtlzcknrfWs0/Gs9sUpRYYEVu
DxtZPkBi7VNp5zIT9P9wdybZbWPbmp7KmwBioS6aSYAFSJEiRUqW1cGSLAt1XaOV08jp5Ujyg8Jx
betKoRcvOy+zdR3SFQvg4Jy9//0XxqlWPYQNnqas0c0chLrTDmGhlt8gkZaLwqyihV+op6DNyE0x
pFOcR899NNxFJZ8b+G3aF70w3OIEGC2ahlXkt2NlK1N20fVOhv8ghBtD51WKMD9mlXKKQ0CExdBz
F1WlQYtJpAeqf+/ildGTMBVnbOHpqyOuQVzUlv16zbOiplWVtJMgIckszSZa0L/PwNNR7Ls5pu9K
CqXcmaassL2IJ8nIYRfFGYu9pqpfaIO2RmUULKKcpavR2TqC0PtXVmq6uC+yuPPsWCpGeMI+4yBz
NxfVWNyjdEoghAJdKbm2yZv8LGbcvmHKH8p6uvONMVmMonyHqCiAY5wxjUlfQ+ayK1hr6goHkHBd
YB/A12QqUdS0BBKxeReaAwMFnuhd0MzVTkTfiBp6ju6rlqHKd6/Edu+bydVU8HmN0cK9pTjmHetJ
tIxDiRPNQux59yBIC7vuxWkj+Q08arnp7FwDySvafYls0lFkP6XmkBEpiIAnTSWEdqqX3sPr/oeH
o44WH2eu0Q91uxJZRYk33Qn6KNsiKuwlgG9t62VQ2JLEPS4J1LRV/JNsPQmfalk9IQQZmMzo+XWW
ZqptTsbgiKHGnkt6yFJk+LJQZolZKnBH8kpCz+x3sQz1mv4Kgw5+7+Mu6uLUmy1ISGDAUFb3mVTd
C1ipLYyWLZ8xnukgCsQioYD8PKj1TTzfSDqKlSYO8lIATnbYU+9indWT1ebF6zgFRD7Mwsiq+zbg
pCi8R1UPXlKtr9w8qSP2za5Zvr42tOiYvkVzu9agpJkQmLdi7MRT/DR2iejUOU6otZ93C0YlxSro
M2DmXllnEN+9MHqR69CwJ9wgtkjk9qUk5Hbv88giGArtPEiuyjG+KlP+ntPzYNX9XgEYWE4VxxKK
wYdMre6rNpW3jRlIC1GY7mCiA1B3LERZM2E7923J4E/XrWqVWQJmYbAWsxHB9FTtLWY3q1DE76Hv
5NAeOvOgFMqpIwZlIfrFGQPdB/wzbqOSXs4PWAuIl33HaLm1qlcqC2ZxoQ0fXnUYPBwk32f4NWXN
WYkLYyk3EaCzwL2UOQ5gg98niMC2vRQ9F/hnIQtCJNO3wkjStKxsE60LN76sDkvLROYqGbJmd72i
2c2knmBbWWuN6ZzLtHnpd1lt93XBvfX0S56I6WJICq6xwHqpm+CFvvZMstVx0OIHhFW+PaKscCIt
fPJH/tSXs6uoHO+ERj90eVmuEXwam9BMuoVCCJHT+NV9OqHyZAjP9mQK3y2fH9NpupmVPLAO7rOB
RW2oxsVKrW+eEDwjAxiWsjyxe4cI2JRx8m68ITsm8XjnJ8U9NP7OLoao2itZifitVjiUdeE7Jw18
/zx8EUShAQfKUJWk6YMkeNux0BntBf6z4M+XnmGsrRUBksYMvyAq9/uhZ2SMsXzEcSkA8HmWKxjj
3YDryjY2u5zhfhqdhNjnKJX8HRlTwqUfx3hZqQjlNS1+RhL5Mg7+CtnOc9yyyxR50G6EIsk3Y+Fp
Nk11zYCWsw702qJVYL6hipO8LIEHeD65sRxYAaulV50077lIQvRioQpbVAL3Tuo5A0OdZ0Zqwyes
trapxuOM0cql1djK25Zoqgkp1IyiIJOJWPvg2+gzU4ZfPbtBNpomAG6FKKqar2DQ5QCUvs76FvMc
qbHmjfuqk9Q7KeBq+A2brtbjMYfvQfikKbPFi5AgTlRolETJrhS+uoXWFRsKPNZC4HUt5v2LDDMl
OfYugSqeCHepF1gUFUtT48GYSkNZV8lUHPxGqhdVEgTXiZUN23mnxBpnuAtBSB+rTufLJPX9XN/V
ISPMMO6zdTRJTCaprWwzo6gpkJ05MiPXlREyZwQswRJV9DLCWER/KSeIt1LpMR9jzUHR+JDmgIbU
zeumb+Rll/nPYVyz/NiuCFhjqxIMf1n6s6bRy/KNhjRmL+aGshrLSkbLbtVrQWGHRGoGmluwNA1C
QLGNYu8WGNQf+rJoQHvEkxgZK8WXpavQ4KlpuJh65pHs2RfHrufzjWISLAI9xzGUqFvMDtgjw4DL
LSrhU5Wy7SQpB+/QYLmaj/wlaFVu+5JeEy0VnDtBbldjxUKNVdRK8ny+6Ir/nBfxg98DHdIjlqcg
STHwQKpks2XhjUDsIlOWtHcCz7yY2EosfZ3OeZgk168KMMJuPT2h5kNnpozCky9ymKkFKrOaIDSb
seTgvm6GWKzQqHvyNg20lybrQNFydbQpeu7mnLdNP8j12vKUeBl2MceullirrmEFy6o07nyyWSkI
ghfA5HpRIl+koDYu2MqimZuHnmWoq04oD4xDK06iKBq4jLGubAkiatb/vJ39z/WqH/6//hsCUJKh
6gBEH/MqfzSruzZ7rIOwol3965/hew3rny/3V8Oq/6HN/EhdF3VVhXD3s2HV/lDArhQZxsGcGwY+
9FfDqv5BHasohsHvDVmeQ2T+aliVP7AxlCRTUmDyoeWQ/0nDSlv8Ox9tRsfmrldROSTwbHhrFFjm
pi7jPFvdosm6iZn/UAnomFBp0RPtesFTHNI0tmXx1ETEtMSZkTsc3fpel4viEYB8nC22phUnmHYY
Bbbc1yo8UwZ9D8szWejldKcq1DsVQdKr2akBQlFF5ZP647oblHAzKRRdmuipu9Hqc6wEhxDnTw5d
ICtaoVo9jTV05F6KHxUjG920DnmXiVdLO475VC8CJ2/U0jHw29qkBm3EVPe101ecyzH9FIA987ii
YF+Y8mBHTYwZAyQOYzYks3wKjZoqBxuB8GDGWsU5nzxJo3Iys/QqrKJnXCOemBIpi/kHlifeqQG7
NhSqlZlPX+tkniHH5RkPtitBNKkdoylc6wzn0V3nD/AVmIDlTcdhUxSrniZsOak45RnMm2xyTV5k
09uqDDi2RiNMm1CLn4KRkUEd5Gff6PY4pdDghfTUYUfnDMAwb/zRkzGfpIE/4ggT8PmLSowuJeWN
G6ZhcG02U5MtGnh9O09rxrU+dpTHFCavnS0zKQqnwTDXqcVNqlRPuhoK/dAi/1uP+nAsygex4d1w
zXhIOloUwEcOw56rMP8o15MHTJbO2ejvvKkpljK0Mo71DDM9LBlspRO+vbY3piR2diY1+2Bkb6vS
wFimvposzEC/tBltKfL3GQcFh+yLlZGMw7ZOqpB7P2C7NjZS7OCt0Sw7RlN27c1C4VDkmOH2yBa1
0iAGnGtVh1Q7jl5mGCAe58/YJg+WFRMC5kvMhMT8+Np/hFHQrpKsLh6KyKI7kqhVy0mRrhhg55ve
1NQDpgC1Myj13rI4TKy8a68GVLBXhu5jKERysETkipHKNwml1ZMkieUJ/dp9AUNZDlvTmSwFD7Tw
qYCFSw+XnwO9GQ7FkD3UXnWG7J7aCOfPNZ8WV4Z7xupHqYbpNvVDsKorIV5GcvpktPEzHlU4KKkJ
PBRVga6h1AP+hom6UmeMwwo4xNJA2AYV1TIEj4Uc8H2bLH5GME8NK50oT7K1lubxKsfghTObk44U
9/CQi7QGuawhXmXsdteGEUWpZ7TYO2K+ZkdjcpQrbdNgpeoofnauRp6z0QpeNCxHOoYhC6LWWHZh
9qIVugAnByKYKqcsQtJF16GgjisvpWurowHzpLTfR2HwMKGZdwSfSiGJuLRDYTACClRJ2VhkKAP0
jv6VPmnNqvPI5Wj8aY8NW+8MGvdTDCkrMKvxuRaNdFUM4YDeuM7WU80A2Iq9xIbK4S9zi/lg5HN4
9hLNFvZcvaMpJSNlM5pW00T7mQXlfTOwIbSjPo/1gBjK3A+em9z6poSgF54Qvnimun4teCGBOalK
7eR3pXY02BYVmIyunqUqoeDASZbPBWjNBKsVn3eEzkaxRzPEldSXiNr2CajWJjdj0enUESBEk6cF
RirPXdjvhzR+YbREwFlEzSOr1G24s5g4h/DRaitI7T5qsnXry+B+SQSbT67uY9N/qmTx0RS7xBGU
Mlxn+lwQem28koCtFmoM9BCruQyrmBoGOw52Wlxkljme8TBaKP2KUSu3rRi1mxjE7Bq+7rQxCW2/
b+n8SBIusqu0y6qnItfbRRfSb3ldu39dN1pDY83DFiwyky3OqiZYH3E1bkSJRUZ9Em4Ek75Oxf5k
rantnwbL/whR/7C4+M+B6v8NSxBF0ufp1cclyLmoHptk/FFu1L8C5D/+9ke9Iel/4GJgiqJO/u6f
WPcPgFyS/rAA04n7huitSnMAy496g9+o8KT5I1HCAkKcw6p+1Bv6H9D2ISToVAiWiv5E+Sf1xhsh
hADfneJIp6j5nY1dBb3SjWpruEq1xYMeEo/upLJ3m0nSWqhyWy1yeG/XrW85v1yld3QAvxPcf77h
/PNfePZpPjPfmD27k6g4ZWet5VYscVUL78KxePr793ijNfj5Jm+Y7KIv9UEi+qMb40U7qQ4OkU6v
6XjgcuIPTx481y6Ud5Uy0bdUWJXhqefpn3xD6XdJwc93p3789SsmOuOyUI0FV4xgVqf0v54AWjUt
pDqluDiKKkANrjQAfdCy0qss3XzyvVkxv8g7fr7zXFT+cnEVSwitrBRql/z4tZmvmyp0tU6CMsq0
QeyOWMjujFh3Krx9yPv4RD/w4SKaL8QvbxszFik1s8zdEaDmuj0k182XAITpDq3YZ5khTIve/Wrz
V/7lPQQpkJt6yj03w4myUC0KxX49VtfMLJw2h4oH4PTJVfy9BP95Fd9oKMOxF62yHwYXt/g11GTQ
R0AgxEeaHx4TjXLTm9Zsw/QiF02pqZir5Sdv/f4NZIL++7fUYf8Ek9Q3rppI6048QsBca5WPqBDc
mQzfouaKqrvS1J1Alz65f/OL/5yR/fV9zbfu26Y1CLlIupkbY0BV9PjZwV4VOnVt8ciog7f2cP4L
e/XPnpWt/n1R2as9/nvv92bPAVcYzRKnE7e4L87hdwH/1cFmvuN9qfYeXJNP1+VHV/PNXgM1LjKV
WCldSzDgD11SCYRntF6Xz8SO5it2KbQrKVJuxU83OOk1a+m97/dm99F6KiYE2rnbrHSItnfSfbbP
g31wDuEEBMfMlbd9Cx95siEEfPP0LdjuIdt39WaAJLv45kU7KYCXvO2u4gMCAmyhj5rw2F0JC+iY
mAcr+/IxP+Q3SbvEuHVZrjUom0sak1XFj09R5DZ7zGa/YMdmD19AARffyAuVnWhwzHrTKFv8pODo
LsKvzU13U5t7bGHt/MpsbGNdu9ESb0FX2Hmji22Ho9qKtxrX1TZfQn9VndHNNlW28upvwb461Jsw
3Tab6mDd6LxiUuBIdUlvhBXuHcfSwNPwpHpP0Rflyl+b3brc+Lscx2hbWk7LqHxOTsgyxMrpntRZ
i3IQtn3oDOtqjZFhtGs39X9tZzTf+kNIfWr5iTDKLpUf8hmoRoxQjcYrF3oXHY258fQUmH4YN/Nv
8O9Pnq1XUdF7i+HNliwofVnGOGq4RM0tIHot8FFkAikvPPkhwDk27zxGiA+hJEFHmdZdUxzTUF6P
TNKaT5/w19Di9z7F2x1aH9g85c5zTXUnKjlDT4sy24ToHG3rabZYTxZ+nXxJenHnIYFZ5pq/nQLN
FqjiNdXDOrvAYx029IL0THx2MC2jsA7nqenYCxTCneWWYXkThU7lWzEppnK37WfBNUX6sgyRLo9h
i6dsci0IiIl6AYBepmNIe5zEtD4F/UYwhCF2lPhfDHKaGnG8jXwsNkMzwBEdW5yuHb8i27gmzBCQ
joTNxMdFStL2I0Z7uCaVKyU1cOGZnBFs0zDSQ9BljoBqkL77DPl740s1ZEYp3YhGXK5GXMxoYLQD
RPFrK+uhED/55oPUfOJQ8EEZAn3p9908gvGNqWPhuV6ItPTewkDTFERnCNujUXAFp2WjFzejuTeh
DFbccfbhTw6xj/b0N2dYG/hih9G850pe+RQokpOZGDgrlACe4YS+sctZik2lfLanv39mmm+NO9QK
Ao8upp5bZmu+mubR/LPI51Nzkec3AdkrdXgTlCPbu78xjM8SLz6oPUxzrhd+qQsmECyMxbAJ02cI
JW6JG2LsmChOwHSHHOadOu067ZTlN58c0R990zenl6qkXa1oVbTN3MLCcbquboUm2Mw3FQc/Ulr2
XZUcoZ0fc13eTf7Wcv/+nd+vgDBv+/2bjlDl45oIy21nWruSfC7CTnekq1MJjLuC/57LoL9/qw+v
6psjjBSFxIQeILvY0R8DT9ya2mWeOrd+fWvqGZVRCCt7AtpIPit95q3onS3KfFM1D1NdZZCBJLfz
sFYLp4XX35gWGpkgXqLC2YXsht5oXL8iAHyUeDQ+26TR+H3w5m92abUedQXTzcFFghL31saDoWFy
OGDzli6kwcKAOQdeTNii4ri5yoJ4lybWNWI+qawO2TTspqR3k9L7Wij5FY6fNVoSBc/TUomwDYes
s8LPOVa2JRK5HG0RW9E6xt2euyet0LejSugWo7wZaUlkKgNTYJeFlc+mFXBnPY+5e8vMNpgPbjuY
GH3dKNOuL55UBlkUicG669YV2hdzA5tiMDZTtTGGlQjJF+h1IQB8UtAJUAs8ArjvFfnQp1g83Gvq
TStfrOFLob406l2anaVuHSvrznjpmo1Ru13titpKlNbIXsR0LQ3zh66DVQUJuNsI3SbwXV9ztYAR
4QqIDDnBovAA9wSs5TpzpBHpogGxkrCJFOU6rtpLJFdXSh7xtSYGxPHOKkq3BZ4jE24JomLj+r1C
OOd2vhN05WEYY3eKlLNeNet2dEVxOqjmF0W/7YigwjNugxTXnie/TaHuokRbBTCkA3N4lnC2NMzx
bCWMY2rFfBFIThpr81ZtDlIOkynRL5aS7TMl/dZYwc4IhxtJ7WcUyCXvexnguDHb0AYBUXuWsITI
/q0X4HVS5aR15RRR9jiJyEvMMDiFJgDtNLLnqLdknqwnrP/wDU/Bo3GLjDA8Rvl+iUrDhUupJd+D
EBEP6sm6BIB8Cf0NlH+8pJMOj+ZK6fdBay4jrVqLuUbcCV5fmENvSp+mDtbEMOEZGJvbXpFdxGLL
VJ6OYynaJgBTV/RM5kesibdlmOzMwjxJQbXJmmFZQga3ynBZQDv1OW6wUkY2fE6G7DrqOieSVMoT
0fXI6FgYa6Sm86XBhC67NPEXJR5BQ2H+MexnTDCPJdL+W5Exz8vEFWEOrqG2blLUe4IKlmMUhYiU
hsMYmt9VeTi3xb5UexuoqlrkcYXlJFO9btzIYrjtffUmHtQ9yN+5940ncxoWExE1sShvgiRZjZp2
hfBLH49lLFA3aqcOxSO650U26W4vtmsNvEJJpY3g5a6mAt8bJs7Vx3QUl1AQd2ZT7qIWnzz5KyIB
nt/hFPiqv6Dc9iJIQyrenoxFVz6m2FPdLhTxnp11ERuGnYVHSQ8/Oyc/2mjmn/9yXEmjVYH/ta1b
ju5UD9g8dIzHIeoEiMXmdvMljTy78Sip9GlL8sDfb+ivJhLv7a5vShEC8ybVqJXONRVGy7639xse
8LRb5XiWKzhRpzVIMclDbXGokeDk6dnrPQfPbgbt53JkaRkmiiB89hPdFgvRFpvWMTIGAGlp594m
wuXRx08rRX5KxAda0xgy0KXOEN9Q7TxjrL0k4IBp0ZxkhiTJFNYeyZ94cjrwQJYt3ve9dfI7xvI3
mHFCesS/6JISRfr3l0B+H3nCXeH3Sz8F3QTrzY9dbNEWuPF6yTaRL5n4lRMGSXW0MIeW2T52GD7S
tfFYQ0yyqFlFcGQRm5nBFTN7QHOX6QWHX+hYsnJF5XZIS315CuLPjBJeHffeuVdvbZZACIMJWXPl
pqPi4sXqGkLjwKZYQz5q1BvROlRTjLUnvt3yqWI4z/jLjQn8kb1mhZgHU8uM+3gM5X0HsY1FJu9I
6t2WBZc5qMgusttWhbJwrzQstyeGiHaZeOsayXpcGs4Q6XYN99qPM0f3slXAIz5T/CYN4mjpM0hc
1pgQMIqEqanCOb8QohFak50qNYP/b0n6MrcAmo6RfxOQPR7bMdI8aYyRipOgUInIQhlJNI9C/yD5
vY09aaExVocc3yijI8citNJT3LhJ4KLmUyHO6eQ8IYPhXBxsKQuv8i9D0axy2VyZsI/CqLTL3iLM
ql5lvHwlkwzkJUs/xU+/+Zo1eF0aF8S9C3V4ItAFEcpn+fPaXPe9d7feFKD4H/hKXEv0zVdmJK1z
xKfrRNaPY5Ov/XieQLpac26jO7/PoQl8LYOThjP1TI4ZddydWxNX4PpCOtTKTHYR44U4hJf82mRt
e2M8a+XgDBC2/AqekBeTWT7PnNArWt6aaK1rlJBXUQjtEP1QqssulqVw6DqH+aajjMAHs6qfsNgs
hhTSTRu1jLE61WClpFtSNzYxtvzoGDjlYfCX+TIK/aWU+Q7s7IVMOfL3j5/xQd381oVL9dD7moza
XC356tWIxVARc3jvRISdqt9smF4dytA6ya36TLDQpRXXgSHip2BcYj85KIgWsQw9SZWrssyjUbie
dPy3q/i2DtQvclq7ut8s4Y9BLibXCU23ls1NdOfTk3zV6+qq94cdnmsbRSbRJnlEmW9bnKWTH8MH
FPDdJR6a1ThmwrWQlNdFr7t+AcsEqXXZthtpfFAhQabT7HmN6q4Z9oXRumNYbMLGW6cprDb+txR1
hqL6WiQ2Lror+2ipzx1zfvYiHFqrmcCG0DBcolFexxp0tcqk8/9s83iNEn1vOb7pEnJfZmjAsGkb
4kxjWhV1en1qATBNr9uNzfUg8OPEXKNmdsrauk2xKaXmWhCodiwJ8vocVlTmZuG9j/KmiZhGFJFA
AIJrRjCOIOzuxPG6HnMJOJN5Xzy1TwrUpsToL5TfrjKdG5eMoh1safZfZrxlc6oWBq4sk6yKJMt9
GZPbCUpYoAMr9OkTemQXWH8rWwvbS6hBzeaG1K5oq0DEk61Nr7mYX//9+v2omX/rl2YUqmY0faK7
JYQIbwzuFRCtAk2ZZKuq00X6Lmv8O2aQu3zY6YrgTJiSfvLwfPjmb/qTeCqh+lYdYxoAYWzhYMCb
u7ywHlO13QWlDCWu2yFXnHPxjlaU7CpuK8Ypn73/fEa+dyvl389OvPh0Qa7gOkapcV0V3k4pNYe5
5tGLwPhz0MoZu+q1Iyrdu7+/4B8gGK9Q1i+VUhULligNo+YSguNkDItM8zj39TNyklCa9AESQ+2/
enffFAdiKDY4s1mKG+nlrc7ejNB0VWjPcmDtNPOShoWTo35Vg+ooaOMOGfKOMItP2u0POvtZBvNr
UdiVmQTZQ0aHDD2/T/X11B5GHa4fX7OOvbVcfoq9z930Ozfy35zVOiI2poY+sRyvJWK/IjO9FfmO
85UVWmFdvdSlaQ9SxFFJnirkRM4BStNI+WwpfQDK62/wkwyDvQaPEtONOS1TWXWiUbGlGKyc6wmF
FJEmOZaIm+EXrkhZ/OQafzR1mKlbv17kJOkIwlFH062tgsL+fn52S++ulg0KnGkncekxnXWGIj6W
+afX+6Nb+2YPtEIs9bA1styhRSIMDlhnd/PwH0kNSW2asdAlWBeUnBa+LP42M9XT4N/3XvPQKtHR
B49WKrhW3mfDrQ+eKv0NypLgbtRqMGzdIpEfEcIva1XbhXi8xx4RqKm4g86zkzzts37ng41jpvP9
etVLJWWK3BWW28vRk8noMdWrbdm/7lemEizlUHPy/EtIM/z328aH9/nNVlVrvq8JJitc48kJVVx7
tMJR+nvPNzFNqI+kRThmcV8aa1KV/2t7lf6mu8Js6jUaAaN6tmF/0nYR07KWJ3jeFs3M2IkMKyVO
3U++40dX9c1u1WpQgivC2Fwf6G/eMHKe02FSOL3HnVyJC09FA1JLjqZ5f77nP6J5XP4vhJP/DTke
umVB8+QJ+Zjl8YNoeg7COMfDE6Lpv/7578LIf73eT6apJUPgkGRDpXmbE35/SiM1E39ObAfxufxN
Gqn8AYgO+RPJs/ZvTFNqHhHFg6oji9ZU458wP95inhSD0FVVXg9zSQwZMcL8/RFFL49SPwunW6GU
vqijvK2C7EQWLn1cQu6vpqA19le8zg4qvLGsk/w7fKmzZ+Z3xMLvpZlPFtVgfcIes6cbb+pWflMQ
0Nejzgjv4pyIwhKVw0r3og1s1gHS5cyizH1Av/E8Eo5i9dkdM23XKMcHM9d2MOcvI+Q3+hkBWvWk
OFiXwL7P8+9djAQziopkoTWEmEbSORXKZagLm86H4pljKwS5Un9hP79uG+VqkA3XlIwLadUX2MDX
mGLAjwo3ZZtsWlPYVEP6NaUJznLagUHJvUUgI2DBtPp7hXZrUbQQrZqeSZGaIarQQqMkX5AJLs5F
dpePD6Rt8jdD/FWgmCWgNy0cqFZPYCFnlfyPRSVp2A9wlvazI56v5HdmLwa8rnk9n7C1RrZZLDc3
Qg1Aiilhnxp3NZ67NlkduCEH8kpVvY1V8FJ1hbFFr/ZnPwYfFyZ5a43ei9wzCZ4tcYQu8RaWxbUd
ABHBBFvi63KRDhnbFxGrIrBrQkdLrFzWXZSeUJoSc1OmFNvlHX8L0m0am1E3eNkcVp8JbYz8ZTp2
1TjAZE2XXki/ZEZlaadm+T1K+OiWwJCZ5F2kVipyI0xVmGZX3ImpLu8if/rSK95yFIVrQMFdQkoV
kF15I/TiNy2HWmcOKokkMoFIWV3dSK1+Ea32IDBt6MfvYLrH0A+/ZlIs2XWdfffLEmKwuYIjOpI3
nX6f0sp3RBMvVlqqhrlPhIogIcuqqCNrM0TjFytSrsZoeNBaH/dbg2A9wVpoivDSBjVZgNPZV4G7
SJ8qoA0K4RJPl40qZN6iKBPqHg8GdFTeoMLaYE36pUtKgj3pNIz8jqiHkze1+1HObqTcRA6Tp3dY
2Z2xHvGRBE7nMNExs8kVhwjyxE7GyFtMSmXZegDY2snafWdWWJZ53kYE1tQC9cqSASC9Opvzw6rv
scQdruQdRo+nzvKWgOm2oQQb+Bjbtqy+d2a8mTNdzSjdS+F8CzzzNJA6ib1ctTRIKBPMTlsQ2wKc
X671UroKmr4D/fGuFXoym2fsqxDhOtUk5PyML7JUrztZ2IjwtcVCJisz+uoV4kMP4dwEpWn75AQN
HAVSj1hLaK1L2avfyGgFPie7tElfP1pPwZyJwgu+6VsDy5FC4OKovXSlWsHTKGoXSZF2Y5diC9ir
20SMN1jq3tSk9YmlsMHldTOarApBDZ4CobgR5eEh782Xjr68L5FPyPIuGqeHKNfdWBsf+iz9PhTy
rtfo+n7Z5I9/1sO/mdXOxcLPMvnH3ohuHck4JwQezL/vjXDvQoxYh+k2m3miWEDcRxK8dTPDFajw
v/UD0Iuhr8gYJtC8vo8IQgamX33yKX6HTP78FIjgNQvxAUC28aakSWEjlWVViXyKtCCdFO1lEWub
shMYlyRXVpKfoyJ9SNFzFaO3zSs42H6IpCX9czj3jw7///84ntKMWHx89ttBhXF3+li/JymZ//TH
MS9qfxgiNgOabkiKqc936ccxz280RpeiJsroOvR5Rv2D4ClI4h+qJCu6+Or7rLHR/YvhOf9ufi2J
G28qzHt5xX/ggfAG9zYJG9IoNrBBEDnwKTh4p19LcUsB6OKRlDbgwMpWTpjBLDBcMgKnKCjCcfHB
4c9Lw2omRJUr1SIUvhLjR+yv+qu0qsjaBIF9ioyocAPdPw4+4c9WJ99AchAiu2ui6lAGsnXpfG/6
1pWDhDQR1gcKQSLFVa/e513/A475Ryvyf7R4VjwmIXUZWvbvj+1/5C//cW4eG25b+O3/Bft4QzTh
8VIXfrwK94/J4/iIvqkKk//9P/9XHc//ta7Gx+dHqtHN41OePv4leqp/ZSH/67V/VqOUlZpM5Wjh
h/G77snUVQQ20C8QJBkskL90T7O4ScS+w/ph7sHa/ql7YvXyili1Wnj9MLf/B4v097Z09gTCAhba
o6HLuoXq6U1jM1pxlciZWN3qHqy2Utylqu4gX3ZysXX441WcEgSej58xdN4Aa3++sWVhi2ai3cKX
6A2Kr1uSXDaN0tyiEl1WBopsVb0NrXgpzOJuUUqXQo/aZ5y6PWTXDsUP6hxceysGXppNdbrus9ip
1XqrDvpqdtOIppFYrmKTyd1NVIlL0uAdDPVctJXHPid1TltjSmLrvnZKk/iSF08BFAG9TK/UfFrW
qX6Jxm5v6RxqRAoviZhG3ADcOA1rJdK/Gg2yWE21LmIjEv1cYino9dFToBZrPJbxkWPSr4aPCsnw
WESbFx+/IdSRXwEob9keXKVsnCQMnwNKnTjwT3o13HR6y0SVbt2OKvPQJ8YlrMab+SV5AN0OARES
yt6NK/O6tzpvkclesMLGhdGD6gx47QpxvZrb3qEVthHQToPFy5LRzVUmet/GAkcJMuI2mRA9B0Eb
rRCBqGujL+4tz1uSOvMwjFSkdSAE8BbwCJ26pazDzZxV2yoWEoaCtV6jooYqAdGzKoa0h1wL0shi
RruJ9N0WoDqZml5JJlo5xotEci8Tvf0ERHqNq/q1LmCp4aMDlV+j9tXR6v2+l5Z1mbaDJFS3yMoc
cdB2gVavrHKE6aadRq+NForeX8uYFXe6vyN3aKlWmR0nxiGk9EOocS4aY1Vi6wQBvb73k+Euwfal
+T/kncd23cy2nd/FbUMDOTR8GxvYgWFv5iB2MJgEFHIqpKf3B0q/D0npSFf2cOPa43R0fpHaAUDV
qrXm/GZZbWPF2jHIC5KZJACtD0gq22FrusDMtQWhejTRU1mRPHoo7Pq8DMfbvOX8EXPZE/sUYdI9
kDX6HSFanfGkLgpfGbCELFcHqs2a7niAKQtdqCYvgfRxzVxjTR6owCzUk1ZHJyhG9Qvkw2FulGbW
ad1SMvZK/jAsrBkJDW7x3sip+goKFzZTesCWv5NGdOHZ+XmuO6dJNp5FxnhW1fWVF4VBlikndWre
xILhi6ff9E20AcVM9Ht+Dlp6PcbmIdWbDS7kfR89Y1UI7Dw/j6BPchb1M0y/tcYdonUbI8uPQKEf
c4OexnP4hwwkTf1cai0XVjOIgrCYAhk4Oj9e2D5tmrwY7PamUb3ryvauExXbTeZuJglVQcVvN2g4
nMDXV12y7wYmwU15SVptaRZ+aI1nCQGMBIGfCpgEahltqqTEYq3vKxCIQ1Gd26FyTXByIDLntJrR
vRg2sC6mm4o2njQ1ZM4FL4K7MB+Lo4mjI1TxdVt1dyErYUvmaWyY24LnLXGmE3J1/cout2HWHKPn
h5CXPIUQIobeZsQFaLEuhtvGTYJKGrwjtEAiX9utDNKu23DI2xoRixVnTcAjm172nA3Bz4zLV4/B
uy92kyX3ldf7I1hCMDBrh1Wo7AqUku0+MvozMqmDhFlu7oz0nWaOq+0m0YZ97ulbgCmz32kQQxrU
rjKhz+cd4vrWtPuzcFjg/i+e62C+5OQ6EsjqPjcAOQ0dp2DTHMu22iFEOE8WCyUH+qPKYOWHWPtu
E/1Fhf9JpP228FN0Ydxlu6HABy33oSqies9tS1TtDd/1XnYsKZG1jSbLb81iV9Ml9wZr54bRBSY3
hFbeWkmqLcjFQBn5Grk5EMB8xTy49kyic2MgCRWeWI55m8YE+2ibEFXSg5vLYCwlQWyov0lmrEPx
vDwlOs8tbYtNA6IwnLwjEm8Pjeetfv8hKSQ+nGKWm5rMBQf3EU4hMjc+fkYz02vHTufuJk4IhTJ4
zUGXwdRA6BzD5A9r41sd+XlthARPxesAA8Mt/fHVeqUxlGpgKzXL7hiX48ZZOYFBR8iJTrqaAExn
4PRnnTbYiwCgrwDu9SutD2OOr8X6D5/88/NMc2v5wC7ltaXSYPs0WjHIJXaMoR9uBo7ic1IfKbD/
AaVCnyls5Gk29mOqjMzcNo6566tqN3QWlkVrk/M8qakM7NI+JJ1x6CAdsF4fx9I5LbEqjkVxnhTR
Sc2KqvfFUenJvd6X55bunQuruTPn6ARrIvoh/SZX+ku742MWk7zLZXIw4Ew0mXHa1PYmSqKXPK+3
PRNZd5J7NbMC8qZfW3Zt3R7P2oQXoQTK3eIKDy3MomgiZtqpW5+47VuNn1nVYfU1ggBm8gMrJWOd
15XrVrVPRyM+qTJYCb//Xpc75v01plGoQx7HI68u/cm36fO74VylhdjPY75WWzF2jFW2RhZ+v3R/
Vdn/v3fWJGPB42t7923/ROC7FnnZKKev7RJs+C+65v/6zR91vO58AZpHN8C1UD2/P27q5heVCBf7
zUwI7JIl7Z/jpotrkGXOs3SdsyoxLEwqfhTyird4DS1DxciiqW9xUn9TyeNF/HCPEGXEYMvgX2Q/
NXiTn4cipk4OcW9U1YmkHXnnFqaEf4Yh9luWSRu7L3Z56Csm4CHIYx4ESWhwo4ITP6loYYoKRkiV
uOk6xE9/NJdNfAcE1mDDkK23KUpXhXUTxkD5UM94qR5+64EkI2C0yUsgzicrSOEA4+5TKMfnHE7D
Y2HTR6ETqsNs8op5X8iS95R7bXxeOg7KmMKxn+0kzA9Skbqfm2a6pjGUbXTZ+ENHpEhmms2FZWSj
r44wYeE2Y66XIHQKzygfrYF3EZYAlv2h8jBs10ZJUC6eYf4LaoiwWSPpms+GabZfBF2n17f30hKM
GqL5tMCRILwm+ZwEqIvJ4k9kOIuL0qmV65o07SMKt5R/1ZUG2YSRRGzb5FGJElTMe6dzytPZcUbo
Zk0PfEhqfLiyx22c4+a4NyrQBiobDCNlRS1XCkUsB/653id90io+aW/TJhlr0hIcPVoVqL8v57Sx
TyOaI9ddrldfhVWGX7VRG8HWwGga/dmeC+tcD6t575oAhgjwRaxhRmayIhZHAiuOsDRHXER3Eh6h
vuV4nAiJArQvivpO08sQh4keXnejk2PRZAy/m5AZ0BLuOR+Eap1eWjQNwDnnvXkb9nl8PqR6hkms
MWRFy3ls76rctR6SSnV2bcWVjse+vda0ULnrwxSrwdx6RymJH+uQLsuR6uXgHNpRJ/rABphmzw8W
4/4XMSWWTj/UaM9GG7mzbnpfVXxwh5HsV4o/czhzCkALlpwVVN1ufm6qcAPddBEoqIP+1VS19Hwc
Zfh1IKBeruwJiETEkSQAlwktJnzTqJLXHFvxgWxkdz8XfXk/Rp16T2T0dCMQq52rxMFgguFHzNRM
b/uZFrkMVQW+29K3pYm/LgdNoc7KdXR4pIWb2dQc1cnc+5MCOd4bG/j1RXEmkqoN4L8Wa1GOxmO8
oH6yOAQ9jX1h3rUtzwMpf6Cj6lTtfC3Mq68AwTjrYpPa07iJzgnFjh5mlOjbN8yS3vFsIghDjj83
6Z6Cn7BmkBAXmUYhPgkYadrcia0Zo8jrLIj+tS2tk4ikkW2b4zLLvBglZVKowZCBbeoHp7iyw7La
TLrEZSCd5jzWLWWdCyhpC8WMyCXhg9uc9oY+kacOXulgA8DdhxQ7L6EtoGekcIPaJFF3IhXpPptS
KgqCam6zidyD1azY2WbIuijxo6zpKdCiRtYBPN4S3XqL4mzBq2lhj6UoHRBF6mSmgPURnXNO3zep
wBqk5otX69zCesWtg8AqKEZNRa1bSr/Op709d+o6HIjabGjBtwWy9UsSEddJW2yAviOab/0E40sE
BCLLCXRBnJllQV/xzwKUO3HtF0c7S6OtFXe+6CXhyLgbxEkyP5J8UWscJYEJJZeJgZn4ukVRXoY3
oOBAKIOF4Hi2KyifQZsQU8Y5DTLiYzHe1ESDjPmRXp4l49OUxbsEvJE46YnxkJ4W9MNFr5944tBR
A7IsVVj3TotEEEo6PtLBaKKUwVuzQda668SZrDApbKIJxlMl+0NZlRhu1yL04acdpfkmzoJCP3Gc
9jJ6IpdDk7uuvDQG2MUDyOCjiemZep4W1qrCfZRvQu/Z1Umwnn2ZuSskqSYmKcEniyQUP5LXxaZx
JiZgzobxhxvfhQ1SsQfNGLchiI2qP4o0Ts4hHjC71IIwlVtpypcxaa+X2G22PxA0ZIQM1jExpSeA
6B7tQsNYcQlueBzBpVHA65po/frSTY/NuJQPjeOZmIiUTkcNritBNwzqrnLjDqdBWK2bqfbB0QWV
Zxwbrnaq9LnwdWBjhVkZvpEq17GK9j4Ckz4yAgQ3sSqwJIOxX9PzWIVFc20ICxqzfWHpteJrXfus
w0ubZvMwi+lu6Lp91ti3Odlj/PR471n9qczmoGXL05OhDlxh7p2sGle2QZEndOPbPAz3aqE/GzFS
eeuysN2vqeWVvmJcV+hoDeHe1uJR5afbes8K4nMsrINCyrMpbCF57Zdv0Rk6pnxIHBEK60MN9j3G
GdZyKMu7VQcTA0wmKU5nPT3eRSntkg3QzppfMwOxFNZgdq14cBgEHmnYCEaSPV6rRgFs8RQacjPG
WD8V67gaML178yobNXb0Y0s74iaZ5Tbt84PQniohgqwLwealp1WBarErX2JrWk+ZvZ6HJziX8GX2
jl7sxvwKEu1cnJjm0yy1tW1dQtoBLuZX7tfJElsNNzFRxgb+Oo+m2NhMp9Y8FDhLdT6Zo0/NGk6+
xVNE08Oqscm4ueA7T4w1eQP1ofbyi0aSGeJOh445qNCTfTJ7T7pdoAP9mquixjup7Ij9kaRqO/o6
KpyrjPxXF6drfiyL87QMRFv4k/tkONfYW3W6lq5xWg6bPnlumupU5Ge9cV0ke4Ib8uI+b/dqGK0n
C4RNHp3V8tgNT7kLdx7A/qcEREHjIjaEmv8tdrRVqVRBMxzbzaVctNzeJjOSI05BjJfdF6uzNjjF
Vk50pCW3uXUfgXK08AWhDvbyEye8EsZpp2irythoDiBKzgoNYhFfsUr1wUvU6Wtuh2cSl6hVnMJB
W2Xd2prvRLMir63Taj+ezhsgUO4awHrApHrrkK1r0vJR2awWkTdnXfJ3Cu1eCdfjqxJ+k+XRHH6r
uzu7OtLVp1qeyPpamLcQfRAkkx1BZAkac/pN4G86hof3xs2knQNUWcn2iMMQK+a1WwVjfqy2O4bF
+Ppy9XLKrjt1eEhh8nLZzCOTzc3utsP86qUnygIfDOZ2nVmvYXJMUA5GLm2nJ5cjf2R/wsFwoiv1
KcMOYFiUafFXnayLZbqW876TdW8F7G4mxgRLlVAzUbIvstKvxoCBcU2xeWS3B1J8epaqmf7JfGxj
ih0AWVnhuiNXpiJVKN/PLLl0q1T5bZC35IdgCNrm5XHTf83rnZbtBpLuZsbY5YARHl8MqA9fyaC+
5EHRLNwsZ6soh7SBQ5BI7K3Hqv0aj0WgImFaMmxKIvHi6NpqztOIvMq6Q3ox+aYRrfKkOEBoX2fN
qRjGoOtpO9U4s6ph7fTXcwkZGVZxFl/MTFcdvFJyLeQur2AB8yFQ6CdHUktghNK22XCbFfhR2vQs
ox4bQAIMQ3Gn0uFDUdEJRACUhXEEMRZnRL/GrehXfDETd2g60xE+y0gxDZULO30oSM/RWAvFhnHU
yhy+ZdVNbe70mbC9aKfaez1+rJMHslHW0v5DR0AzPp5d384lnME8jYQfxyQfiOPR+zkYeosqMrQy
OxnLkDs2aYYsMF1XzwJGYNxbRP9OFb3trjhrzCkHieCo/QMWZs+HD2ufwhqsNr1tgKkqtP6+0j13
6xC7cm8lYoCx1PVsUpl+BxbjAFsRJo9i61f8y5FgtVdclBBaedZJ0ey6ojWP40EdAkPy/bdNgtG+
T7imBFCdVMB7AjSpD2531ZT6ccVsbjUvxVqMQ2DoNmQLHRwtfxHteOWKkLWYJXsq6iBOttm4boz2
puS7L53CCaRTVceIUhbvIhkrfbgLKUxWY9vvjHzaeGpE9k+Nc+Gb087dNreLCHKVnIdDXCnlRp2P
HI8aZnnK90ou9zYK+OlhUm/06kVPjRHtyL7LL6MpP5kaAKGZzpVMaX5alVyzHloez058nRFX1Fdn
WVbs0RNDBSd9Lt9G7eDLjqaGVyRHHnuITQDRpi9uOq6EA3Fq3U0sifTA25dZHAxTOZ/MxzzujnjU
Lsi2hJ0giyMlnu60Ydi0ebpdbibZ21tyDXaVyo1Udyez61xpSGiyGURpzA6YXJekjfVz+BCX1YmB
+6/+Zs9QQ93AKW9Cd6M6FKAeO/K7A/0vuo4a87J3/RPX9pAccfw2AAEhCPtpzjWrVpM1Vt2fJM5w
5/Wzyqg0oyMmH6g3532qpfV2LkaxHtqoonaiI06toW6iyky/t3L+qs/yfyLo+4B2+q+UhMDXjhWC
1eHfD11PHnkKRfq+DQOJ8cevfe/DOC5hJ6QGcyJ80/Yty8n3sT9/Y6KnM2m0ANOzzEXW/aMPY+hf
dNCWjsccVicFRP/XPNXQvrjsm/R0+EWyAaGx/MU89d9ASHA8fhpohg53VtlOJEJmw57Myg4qbNv7
cZ89gV7cYhPZ9lAc6l4SBegcCdAo0s6Py/SqVtg6Iu1iiPBgJL3drEHRPkY6vg0n0wUkgZTsFEuD
8Za1K33I9ROiUMA25/raaIv71NY3nnfR9VBxY/fU0ZptSgNjNuWNls74xbLzuauXBSOJfSc9G2BP
U0HGvgt81XAvdSt+GfGdEZMl+W/tTZoUz0DNjyJPS4IxTiCVWPrB1tpTujp0GtxmMTAlBBGyTUWG
g9NTwT+KJjNIIpsuLm5SzSPLGSspyS3LFDNqX5WmQrkwbMPOXRG4hImxEifD0N310XwWTnht4xeH
86dSkM6kqs7Vgsnokvsw/iZZsubCvR9gxvnOKO6EdlYbZKOasn+0QhwhannTmPqLlVCLMmm60NR5
PUGZ8so2uU5zV983Vqoeo7k6o++Fny7KSt8ryJR0p+5BE716JLpyibgabvPKOsw0sY9J2KjunYm+
CwjnftuhyXjoE+H3+khYX9c0zhp8cFvhzKNUDSObgnB09XUSNvFWd2r2Wm1u3fN50OqDtGt+UGuv
83RgaJ0A/UZlRCYFGsuJGC161rq4scs52WmlepoxDQ7KfiInqgm/65v+agX6z3V6f71OLS/0XFZT
w6m6a//jLdAFBNHSWP3wfyjfRYdR85Wh9Sugye6fB2v5yf/sX/7oyJLK+fo//ttzKbEr8K9FFAUf
VonFrvLv15WDkK8//fj39UQhG+IL6wkzizfNDzHg/ywob3/FauHQGVQdG1Lkv1YURXO/cKxdQpIY
iSNkUP+1pCia90WzWANoWBngbB397xTDH50blgMal3LIReiEUmRJ0f5YQJHN6ywxmdWNqlTUdH2s
NvF6NMC1E+taEXLs1IdOLJnouU4/ZtmGMc1iVN2CvJ2H1SRG/Join6PTofGWMqPPhxd6t469ipPq
JlbrYTnxMGOsWjV+muc8/b8GK/yvFtr1Y3/6rZbo/FHJhPIci0fwPfLDjfh9d+O3f+xu3heUOIsg
h/noIovhXvixu3lf+FlXB4/4fVjARvrP7mZ8WRjI/8R4vc1UfwwZ2PhQEVH1OJqrUgI5f7e7vdlV
/jWH+o4scw0cSB9vQU+fqqRCR7IrCfLdhjYj6kIReDf1uXngliL8WPfQxygDrJ9SYCjCErkOJ0Hy
q57p1VEp6Wykrisenb7hMKaO0a1lltYxiTP3ydA+jLJuKd8d5QR27rXdECNsuQ2hAilzQCvOJ3S7
VeXTHiXNIk6ybZZ6xzEJe5exMSpaUHrM8Ym6P1NCOZxmXpfeWmlq3iMvMKHVT8QB97z5PVE2xKlg
AnZn3NNtWIUoaji7otW/0qxHet2N32vkoMSiDVGgErypc2zW2pbmgaGWe9LQp11Zhfii6VHh4Sl4
lxM/vbMQ6zxbogivYuT8+NpJPTgdJtt+iJgaHUfp7Kyr2qkRV1EsT+1E3lFW4vwtYKEwggzLVyMx
wXWBZN+VitOgLi2K5xnB8qaZ7eg6ZDp165B5vRpqlYD5NG2OFULcdkUkjIuaTMZ1a+vzJstSeRxr
nEI0Z6K48FT+mIYR4CfuL992Cg+4h8vSEHbMJHRORSumW9FhiAp8y5rZH4VWWKBqqeRzy+zUBe9k
OSSWuGoN859eSM2XSXYt3luLgMytCfGRlMMxS/Z9VVR7euN0ZcKm2IViyRjIUlhmsU3f0CAmfW92
tr6rEjU52G7T30lBHHaphM6lncTeGYJn5bSIyv5mKrPsuClhssW4ggH/5dnZXJXpwRtrw2fYX5Iw
qeOar7TeJsU4DFdd5CaEqsfxXlZUE13SG4uroQtQFcGsx8mzMsm5pcIgYHadxslEGkujtgAqO98d
DfZhxkat5063Q28kTxFY4b0l+gukwDQqOBdyQBHumUMK86pNMCCHHZfL0HEshlP7auVhepDmW3Sq
Puzedq3/v3du5pi/2bnLZnicPiyZi5P9+2pJ7Y7KYFkPDcdUdbbaf1ZL8wtWHQSSrq7j9tFdg935
x2rp8EuIJFT2/e/CS37px2ppOV881GuoNNns7b9dLT+qQDhSIOdCakzZ62H20T7P7F0Ti8tcVSRZ
x1p9YSsaYiQ8regF9GqM6DFrw+W7r+YXx1ze+btT7vKKNj0WdgKH0wyRj586LQxr0RWxUgRmphQ3
laXZ25iH++j3r/KJKPD9ZVDHOwbfIC6mN+bJOzGCR8pTXcSoJ9CTyTutNZUra1Kas1JkQEk8Bq3X
S5J55NdqB+Mwzjvzithx5Jx93SLKKGOVsVUOwtQIjNamSa0NZdmuG6lHz+rbl2M32YReciT2zW9F
kxFRju0nX0EJ16AYZHOH6adBt5m3pTpuGNbF12lTQ/oxyatlh9BZfGHfYIaCPS5N8B1eJjKCUmjB
H5hbyBdVgIcPMPNIiHuCKUgSz8m1J2Pd9Dk1pNHJ0BbDVdyARFrXsVBvyaktadFrJeEXjl22HlpU
pqMkoQOYOA4HJ70ysmSg6kcZSmZNzvDznEWZIdTspjGIKEaTADLiVDtuWic1fQSJbbbO+9SYfU1k
EWJDsraYpg/NAQp43K7BK5WZn0ddZPr/vcgqK/fCZlGw1Sb0NWFT89VDeZLOI40Vgm75poSaCA5h
hhBj8Psr//MdjZYeQROnbxIEvc9VQK9iU9KEAkfYKI21DGlq2xaHwdpk2xCgyf9wpy0k5s83NM8O
jj2kzkikPz9CsVuGcG2kHpD7AlK4SEpUfE4z9jHZVlVy1ka6XjMeNZVLr+8U+qh9KuJtJ0PAXQzt
gV3WYozMoEin5N5COfCEKp/On2rLga6yYWnf0sntxEapp2zTKG7FNL9CY9+3brNcKjgqRdrSw5pH
kqeiPm9CFIkMwnwFK/6SAaCQIgNqIj7KHIEw1nVmol0Mr4ZZRddTuW37lhmSlmMUC+q6a47TvE4K
AnInGa7KLBIPM5HMxer3l+qTGGRZCjyNrhf6bg8j/dsz/P4ZnXBIEfOjBTlpv2s7nolKUBt7F7bi
WlfzbicqT/te5P9bwKz+q8sFzxNRi+dgr/wc+qiBEbLAQGv4pw3nKS+VJIgto/QtL2rFqh1kcplF
CZNdKaLrko4584Msr9eu8KpbqC5F4KRWc1MpyZJ1pcRcUEtFobHNtKy+NzjogGPLcdgNLr/lmVbx
hxtc/3kFRb6PVWOJ1cQF+llLx2DJjYp5IZMieEkY1rTiJC8yBBCIamDstN0Unmci76l7hDozZyS2
zl2LNOdZzc02HwNYV8wjk1BLgeDPXTzCY5SRSRRfXCPhrtuFv1n18oQcBXegORsy+/KMRj/LBSEO
RF21klFWQnjm+vf3xLL8/6t4X9ZtzC06+Z8caA26ZMvle3dP2CgsNbNB7YYSEpX2WNyX81yfGA0L
yu9f6RPHcHkpFxHygkl3NOKH1eV7fvdSKe+ikeOsBDqRWpLZ9TgzP06dMsGa2QLXESzf5xZImNea
uBFm8ubgrUDwYzz8/Vv5+UGA2c8OzMmJXdFbzMDv38mkTNlUxsgDpkHOa/yrd3OtLKumi5onGhNz
1WpevPn9i2IJ/vxV06TGomGbOvEKtJw/vmpXRGmdO8CYzH5qMiRR5lRuEgQdByOkEYYqY0jTwMpd
1y+d1G39Hqumtpr6RduXuMx7VzNnGyilBG84cKci68zoisRlyocWbUXOYsrEklYXg2SFZnqgS8W9
hGzB4harenJiiAjLoBvS/PJLqfVn0k37epO1bFaU1Ia4s2JWH8LG5mReO+pk49x3liiuyIMYSyML
UQenyqI8MqauifwoDu1yn0xS7LScTKf1kEXVURSRmsrgK8nP6Jsh5WQhnbct4Q9IcqRHJHxcybn6
w53800bEqdukfOGi0u/VFifP+4vaxXMUeg0sTGRK3msune7YHBwLA2ocblQSH/63Xg8roMsJmrYf
1eT710PhRKFp4+gQbYU1u3GnmRGmp/i91ZnreMqs+g+37U/PKkHZWNhtbWn8YCH71POZRtJTtajM
1oS/57s5jbXt1BISr5jpcP37m/UTuYGHdXkt1CtLajChvZ/LxlzL2jKl/FgzyR9Ox04YW2kmU7lK
pezukKPjBRIkRZ4mRVhdzbGNOKCjgazgypH6tz+8m5+WYN6NxopBfU7aAlLqj991F6P+0JsKF4Ce
ayDJ6D0choqZU2P1aBUi9ENlks4voyuR71hNe6MD8lvPnc0ZetKi07IRNYp9bNJ/eGdLk+PD+sk7
0+mlcMsBBMCZ9fGdKZoVDnVqpWtjFGG6bdNSu3BJ6ib/Dx8N8eYpXZJVPbAl+EMtwtknhCh/mJUG
x7pSefjywynUmjWiKyfx674X52osKnfnWGWU06hXsu4kmxyl2f7+rf/ibuLycoSnV0mw+9ty/W45
BiwJz3MQXpAqNNorR9QnPMPqparU5V8v/Zg8bL4ckwQNkyrx09JnoR4syPFRgnIqtKeunrpdYkb5
IyGl2sE1u+ghtoFIVsCkNn2ru09WXM9/KBx/sT4sJ0JuIi4XpeOnp2dGp9hHth0GCZus2Iw4mog0
zoGEmnNDOylvi/EPBdfSC/58d/ChdSpjlgmP5/bj3ZGoBqzMKsd9I+KKqMA2V5MgU80aYZIr8hvI
nt1ZFCLGDTJLkb7XYtfxpc1V88siH5nve71DZoascbCj2AOYLfWs8CtDODfJLGfOC5Wa3PQFSV+b
398gn/x4b2sAaSns1GQM2DZ074/vvqSRv6w4TmCpKVq3rB49dWWHjRxWQ2gn0k9NnaxYg/quD0y6
zTDNVaPXOJfl9nNrRkq+cdTBaFaVN+j9H97eJ47629ujHmN54h81MFUsN/i7G9isQDyQYsZYXUkR
Pw5NMymkM4fD2RCiM6J7pbnnllmAnoFUqpykXKTW1w04FZsxcRPg34MiEvp0Xns6Jv1CWujrvAms
FpB5QNqFMgBPbKpDNrXI1Ia0aF6VUSOPqlKMEi2HPlu5j7NZ69eq10KeAGtUyBsjakYCMWQcXxPt
Cec15RX6r0Mkxhg8h83ZQFhJegjtbLiWbac/m7mbffMqFZxWTfku8fboJoKbKjf0TaZ62bxqKwUJ
ThZZ7tmkefNVqPfja2HwxvZWBEc16CFUcr/0CQTJPMKLhyvKKFhvDNGcm2kXfp0Th6QBgpZtEuKs
ftcmS2TjHEb5V1Ep9gsKgvZVg9in0gmLWywjs8we4zarSjqTpNTiHjE6sQrRWHIzd+5kE9aZGHBS
3bLqgrEdoj8cH37x0GLLdlWencXKYn+6xjYDXaMyKiXImrHal43eImeMBtySaDyjkfrkD/f8shJ9
Ws/ZWBfDt774Kt68ae9uqq7qk0JMuRKQs9VcNcOEgsmhHyxkFqN+KDneRhNxWxw622erc+SGRo71
h13lV5+atZKyYlk0KGg+3tlWOhV60bVKkCfmtMMyOMPT9aANd/JpnER8+fsP/auXWzbVBW3AXOnN
TPTuM7vFnKPdd0P0bOgpE80lb6zQ5ue8Ky5mKOPpn5bFxaD/07fsUsk4Bv/jD5/WRYu0UY/VAfB2
5BFwrZu9g6ZeFnU8BuR0chri1CTdlT1kQ7/TktzGbqmazTXIlCVeYAwdezvBtzhJGWBnCBUpxcBa
QTJZq7Mwr5VYpvSeCZh/KlNCxlaFMrV042cGAavZbHjWjThRY7/JU7L5TCW2d20M5xX/oCcu0zqJ
Yl8njVZBXuzSCvcIM+aMlkOUJkAhnREFxwxuNfR62HWzETdupCD1qV3ztUu7/KLLmuQcjGioIghM
MDx1yUieDE5FxDLQuOKto8zzi8UqmfkWO+TBlEr8JDNjwjqRItkM0H1RMQ9dhqhrCBO9Wo1yzvba
oLJ/uSKtpU/95uqBOStgbRxvnr3jfogHdLSA8VZGbqoP4QBTkwjUtKMnE5fDk0oWmiAxonEvp6kY
JfKjhKhHUhDk5dwielkIPPVlmYrOW+l1Kx4qeuoap88KDS1WSSSgRNizEyQpqj2nEtZZ2ZIX79tQ
wYF1j5hRiNUuJL2wSSKL1ksFPFFNlEaK1oEYQt+WRnbqlmht/JTA4nsRiviltpw89W3YTQcegOoe
08EwcHApu1e1H0GAS3usdk2oWt+01KWZ7plmfj7FnX1Tgd0/b0xZX7WKM9xOnoGY2uzCIfKTOGVf
b73BdFeDjg/Xp2cf3U2azlQ06RUYpa3VkX+T0cmiGynK5i5WGrvdCIYqpFx7s9JCQy/c66SwR0J2
k0rZm5aEgqPNVFeBKEt1W+WJl6IOmFR1l5R5cpY6FqxZev7akemWJRos0iMRh6JRl49/+/xqKFkc
Ko3lfM389uNy4QoaV5rHOGfqGbCxAzJIkuV0AGZD58obhvXvX+/np1fTyWxliGRa9Pze7Jzv1os8
Zt7XAq0IZF7ZYGiG8LpulBxikvYnou8vlqblcGXTeaFio+v38aPlfZZapUhZmjC835Kjmh7cQdHg
8PaIs0b6A3/70RgcLFgve5kUUNB/fD2tRwNYWq0XwPW0fTdviuOC9HQqGoqG37/Uz/2QtyEFtaHO
QAL50adFUBeRkpZW4gVd2NDbGjPP2hejqxwNyaShIunMG2w8bbotBjGcUL22F0Mq6+gPH/kXJxjX
WL5c8u1szpafqjyjNK3ZTHovcJGweLu20YZ5PaRxfi5j+lmrHrZXuuEjlPbKnBJke7//Hn5qi/A1
oIcg6Zc7CTnWp7oc+pKWG14T4sbO9AtP9nSRe7JJKrxaGy9Sp32sjOkfDj+/+tAYUm2X/pfJFPzT
gURp2sEqx4z7atSNYRszJ1jmggZxKbNbqtRijX2W93jgNK8Tp7//xL+4qbmn+ai8Pu/hbXd89/zo
pa01ZVoqQYS041k03cChsENnVSY2Gsyqrb7+/gU5a/y84TJ3wpEDMgFNy+c6SlenXACwDYMyslOx
0ZpZfYxS2Q4r2czEU/beNMLetLKoCLzRDbWNFuNuvOibxdfgmeXwQlVSOgz3Zfk4c7xq/dhWFW/j
qssizuCffTCdZnJX/ydnZ7LctpKF6SdCBOZhSxCUKEuyPMveIDxmYgYSY+Lp+4OrFyapFuP2rVrc
ClcYBJDIPOc//1DO1NixEKt8Ckj/+lGPEz0BHm/tQ+lwVO2zcBDPGZV9k8yuUIJUhSVQhybq/Gcz
sGGK2eHCaTebee9Qj0T+Q0VFvuzE2hRfGgJRMVdgf4KiLYccy3psgcOdzivEvgHoSwJXARQ1ytLh
zupw5CXxVpTszjMSJW1YDcS0CilhkgHt/Kwh6MEzz+wZFys/ZESW4io3c/ukHWjJmRdFdvM9CKal
PyBSypzNChnP9czBwxOztQLhYNeGPdnPjuE/Em9k1rt1mLwmYSic5tDA12LDrpEDY6PQip2sN/JN
1W06mR7lIrEH9oDNndT4ifQLf/1OabTiuxZ43mBQIYffzTx575Vj5X8oXbOGaT/Cvg9ZbjJjn2Xa
/kHdlwZx2Zej3peNM3/whwxHs2VpUc3MvYWbF9IRtJLVIKUDe7/KDDwDZyXuYUib76o0alHUp2N/
OwMIgkuAC8I3U4Usb9Yp6H9jpNplO7NZzC81YxEASlcPAxqOObxLOwcHaMd22r9cXpu5XOe03Zel
7OafbD9gqkFR9iPylaU9Oi2FC12U3gIZKTfUjoh29xdbz7h1lfUyE7nRMNh3tJzahDkhka/p0PK3
VFmq3HtmPCTNky3S+wQ1kB9/qOwG7oIbNUWHBbgAT2XESOZsQ/DwQmpgN32b8VJEBhdkBRq0ZQye
lwxp2g6aDiIwDJN4QhyvpRdbZu2+mxy1QoKejeVHJlRKbBvuED9NuXg/RcTntGtdI/pDheYFd2Hh
NM1NFo5BdlvirtbdZWA6BsKosPnjrOvSgzpU+T1MVAw+POUrY6/qlNCLenX118nulzctyyZ7kJlj
jzH5gvmXAbnuT2R9mxUMEXnIcf2FUV7UNWq8tbOOMGCNG91KtPeoUai13iqSRWNI1nlKY9eYKpgZ
E03ZEDPSbNa48y3Diz2RQl5RWI14hAPX9Ud+SdkQJAY1M7aMdXFQUw5u9kblorcPLfCMvNJmXe75
lk0AKzQkxvEmzjynx6zOI1WWIS7omarBQipUopSdc0dh6pg6P/aikTdF0187c1/aBh1G/wCogHau
c7btizLwFhLHaSe3WDBagMDbBZO73BB7zvTOs7ok6PzlnVlNHlHBDVD86zvxZemEVmAzQtjwTMqM
sx8QDGY+GGh/MXX26jtvaqwHjLrYSyL57fUrvfCI4UijU9kqGQZ+25//c8gM7dCLYME2Oqrk1n1M
dZdY2Sx+Gd6qiG/2nMOkyZ95/aqX90cpilE2hDTerxWc3R+5PoNpak7vClvHW84GfTN6q/OJUcyH
1690eYJzJXAfGt8Qbsb5VE4vDnEaE+CUvULAKnyx7O26UMASTvE2qHigFN/++Nzn5ZXT9IV7RJ2P
8asXMUT9G03875NFCSYszKR4sv5sPZpNT08g3fDzyvO88p28AMFZNMj41tnM5jbOyOlb9OpJmKNL
VKJB1t70tYU8tx+nQei4ZM6/Z9rsrncZkvkVYaTqObx9c4DFvbaGip1WTE2spev2x0IiSX39Dbzw
HIA2bYj1ngWpdaMl/vscAiznJy8McIEv8vkhKjwncTVhSW5E6tJ/v5Rj4wsGfYZK8Xwxy9yDs7W6
6T5QGeBPZSEcqQd7Svjfw7WC9HKTsFxQauYfpDG7DMpP70s7frlqg3Rbh2mWuIEoXt/mpa4sumjD
XWJBfsWR+a01xOXkyreFHaTBf/+OMBamd6dX3vKlt2f/z9fLKKCyFuLX92beVX/yxZDfmmFBs18x
Bnz3+sN9Yadgsu3YARaHUAPOa2EFqOf6BZ4EstFEo8kFDy1YfYafHyx3QZFlS/MzHrTdlTL4hesC
HrM5bSge/+Ke3iPhF263aDvcqyinEvStHMiyMLvPyC9RxIt580RFef7fHy1cFTrXbd5tURGfXhZV
g+ETH5FxSnrWphpjtVJc1U2CUdFwBb98YZfiDqFgUaQ6NlXT6cVqMzD6lu9j4/8TbFSbIYQSNwiT
Sejyl9aDe3S8OYBqGSmMb19/sS98oLiMoHthL+Yhn4+5g2KSFowKmQgdig/11I9HsHukY2UfXbnU
C++S5pyDDRtr+ovz4Ssk3gJSExQcayVb5N5xWyNJy3BKkwqYuE4qswgSN+/T/7wxbAaFHgAxnAKo
9WffSefVJXabDGGRlAV/ArNrvphhmJO4OXm3rz/NbTmeIsOnlzp7lc7cDflsMxHNBB19XFY5ztQe
jKorn8Vld0gQPNYWPE+Ab+qE0yUDODnaZq6LJK9lfY/tTP+2Zp51b9Rb4BTMscPr9/XXP/f8xnwY
eyZ9OA3uOQVkpLfKbVUgy5k6BPtNXkW4aHUqd9skWN32Mc3U/KGLZLQcwmYcCIXy2y+MztRNylhH
wPC2DBSqIEUSFliOw0A1p82+1WV+9DABaa689DMX1Q2nhkHBiUjv7sE29M52jjWbyy5SEfwNWwMP
TGRtPTZKlJ/k3MrhbQfExvw1HXFKSC03GpKZevLPiDIz2BuQv8l6iMq6QIAlg2cTksWA61+O+snu
muCbKltGGuRJpR+mypHfKiMqn3JC99QdpJ/pU7UiG4N37CJdx38HcxlvhFd15ei//HhBhKBucqvm
plE7W9lWUDl0PTJD8Jx9FYtVPS1h8T1NXfvjlff/wsIGEeAEiCLO8+i8kspHHVSBQTCVAzyM9Xlv
EZI5hU9DmDuPINfrU2N28/uR3ujRbZDzMwxMexq5ViMds+pE5nUldkMaMKd5/bddbp8Am7AL2act
+H7u2UNY26mMcCWQmDAqYibX8KskKvquq0DoBFUADobpesy8VV5ZYn9ZhGcfhYv+meliRLEHu/H0
KwyzCcNy/IP2TTX41b4vTRKT8Ajs9kGPFPRgUxEcHbew8GgvtB18JPKi/2WbYxc9pFOPPbeKZvCS
VM9uuYOaRtiJ5WTVTTX6Irp5/TG9wNagk2Lb2GBLDDHPoUQIV0KMzZbzFoBluIPGBEV1Cxbo+AoR
mtmmvbsvfFm98Zwco7d6dPrEraP8kZYw+v36r3lhPfFjwBRhWPNfa/vzf2oXDvoQQ3TYVbyW6qBq
Y/rtOeH65fWrvLBNBlSd/5Niwd0+2yY7Wg13WFPwbukNv1nAA16lDqlswTiQ0C7o8V+/4N/ffbIk
NuZaiFM0Jwhkj/P48kq3NskG+IeYo24E/XJbfvTQWWFhZaQHo5HWk4QAdOPpVh0jcDa1C8UmdOiL
QH2YSYO+H9asuMksRliv/7aLktXmy0XfyhG4Va22c/rIu3w0p075mwNEH2bMAcoGe6YaG6fE7J2O
RLylC2XcF77/cagnr4Ik5cNRef1XXBQB/ApYwAjjKK4w8j0vnMVgVFUzhUmzbEHeFWNLmNIQcgYj
pcfXxZ1gOSavX9R54d4dTgO+UYeGmrHp6b0PtpiNJsvTZOxd3Ct61127A9VrjYjFmQpAuNrPnYMo
U+c94RnyNyTK/iffwvxjRuoDyOaE3R+9rGhScU0kZjgLQ3CuVZfpd7vZYjaNbvU77FvL+U8ww35n
2y9ViGlgOr2bJ9zIKGVJPgCLnOW+riAtx75d4RaCyK7CbcVZfnh+3pDdPgjrqZzMMohXcxbrcXLz
wI5dvC53VuF7dezwO+UT9fLk3eF26fhXqpgX3lHkoETe/Bi3wvT8HbnG1LWOIuwUC/F9rSv1dkBa
RL4FyRBkaB/opHEJeP0dXewIlDNgzgijocttZ83pK9I9GtuuIfmyo3HDc7QmWLldgmC+cp3LkcpW
N+FaTaPIfzjRTi80zn7bttbK3YWO9TBywuKk6okbN1du0oW4MpC4oG8jqdAKeCMOcnKxPr9+sy89
YcpgcH2+ADbBs5uFBuZ0mF6oRFkmQu0M82M2hJmAj95JCsx/bmEKy+rKrV+clHx5JmM5sAIOAeYG
p3duwQWCmLn0yVL3zrFemxWDLSM7+pIIToky4Uar/ruqe/OKXe/l7W7cMZgZTCAj1DNnByV8bBun
G6tPYHVHX20mSXEx4o+Mj0Rerfu0t/NYWbnhXjmhL/Z/bnhbUOzI/IM48vSG1UoKnpd2MKwtVTwu
URTdTE6BPd9QWcQx5eOP11/r5Rm7XZBqhMfrg/ucsySUa6RDhVE0KauFqfeEzBAtRVBwt5Elwj+B
QGDh56oK4sFy8AUtg0E/dvPCZD6zlTleeeGXipvt9/ggXybwHl6gZw8ALaBcOFR6THA0+Td7lSqn
I9GzGsXeyY0cZd6qan83IBCJkhnJPjzrunLtuKm6lFxfYKE3pmqm8i7sHKdIkJ8wDwrwECR1e/JL
wh9r32pvVDkzybaNVf7GbCD37yBx529n6sZvhturrca2jSTySzKvlEAQs+8Wk6q4aDJ3ve/HlXyT
ERbGbs4CjLfDtMdOwJ41fmn49+VxOWb+WzmWxA3xO54dZylww5o7+dk0igVTtH6dLKYCVuPFizC7
Y9+Udk94ZiefEVMgzJ8rrTFBConoWU2ngIYLJzNBbeGke68rm+UXqsNCgTFU5Y3NSKLGPnC1cBLK
iy7KPqqoz26CEl8enGJn2SBQdHR3pFbGIzvrsXBz6A8+1bMF7I++Z3VuEQvAApqcobOxzxqDW4a5
Zgh7pNJ/yJdWXeJ2WAVdWfTbx3RagqDhoB9gAwcThKtzuuhbwRBpztomISFuwvNVB7Hp5uutB0h/
5Vz9H1Z7djHgPfB5mlAGYebZwdq1jZt7wq6Sgs5xeJ4Mt/5ahrVlMVPY+HDGbAQ/aFRTBrZLtnyl
PHLsD3VvlPpAbWT+zL0eY0CIcY0ZN+uk/lg2odr70DRW/WZMxfCpAEgNjmrjH96VhrnY93NdVxDG
VY67XbkG08doULjLKV/72G2bmLbsrKGoP+Sl6ci47RAc75aF5nQ/wbr7FPU+Dk4btT58Ui209mTx
fKfap5B91L4zHRQ4uPDI44S39RhPJtqqOGokJhpGX0J8cueRnHNPSdXd0vZGb5e66H6VWb0uMO7H
grxLKI0E8Ggz2EcY7AhMSV0ohl40Gh8wIwrNJBCyuWe+idcQ7UDf3QXdWg2xUwIykRpvLV4s8GTG
M2uYYLUM2OfRIcjRj73ZD27xpxDToViYQLPneCLZmN5oq2ESusRKm8W81yV9E/7sNImHFCtPN0G0
gdFTtFn7Z5Uv7Bg9j/UrC2RXPbticsgDGEwwYWBk8+hP/gihZ/HydgcdESJMgbDmF+VMayeeFuKB
YK3wyzyAV/F3Wpn7SHpZ48QuDJxxR6apTt9p0bUW7KQisGL4DcNXOPaIhHvhYJtsF134YSnSYbmR
BELjKWCSp7grR+Uim2L8RXWDO2C6gxOQfVMygj1kRJC3Jm0kgTUE5a2SfVpgoE/e60eWO55Xahrm
d6UIrDLRKbKG/ZBHK/PCpXUPPb5P0z7KZZ49Ne24vF8ckbk3w1iTq+Ibvt4Hs6rdmLoQnyMzdfE7
symHEeaVPvL1yDPydadN3ec3OLxPMk6J8aGc5B/vRkVMpW6itsAjnvJ9LPZV5qo/jB/z8IDqknTi
pvS871mxRMsDuk+mnal01keRBuv7vjPNZ2ylYJ+6k8gzeEhR9uwZDUHT3tL3HwtrQUdkFSM/qk8Z
O8VI3PQjdBfxw0c1gVp7TCugmX4Sv0RAS8fUCjrWrkE1Fe1c3xqad9iXqPKdQ2Q9gEQ+hT+grhaE
i5azfh4JnPz4+nn4wvm7qVnQskCToe62T7cip1OcDnY/JmCP8/sZr6ijTutfIfq6d6AM1zhHL9Q3
G8i3zQsZ+3AAn15OeF2NgaYzJnVqFzjjBj4N3gIzBYSiGBNINt0BeWd5JKesu5JM8kKJA44TwZDE
EoTh1vbb/mlotT0sJuumSta6lkBgWOpvHIHburNhIg2L/VzmVzO6X3i+9M7g0/x0Spxz7yCvozeZ
OjKujbCCh9e0XlLAqDyE7mJ/lt18LR30hZvketTmSCw4YqKz9zmOLpZ8gqOlrsV60/oOfZCvR9RR
/XAM0skH9sPS6/VF9FJRhXeJAxGGaR4soLOCnfglZToDGJIxGEOQlLUMR6L9cD0CWpoN+IKNsO4a
gQ/PDmr5UH4KA1l3txDB/Oe+cGd1pax66bHTPuAOthFwafVP33VvVn6t/YzkNiOSn7sVD85Iajha
Wb8mqlmufUYvnOgbwoQknEkmQ7SzdV30JKrlgTsmdtvk77sOcgRMnOge+k127WG/8IrDbeTOHIJa
HKn26b1lrQxmZ8SDlp7WuYWhUB5b/r/7lNoeo8UKk8IuMw7DkBNnV4ty75QWjMremzGmDjAcbGpf
Hzrfnp1dF2AF6WtVHUx7IEH9yrrYbvus9th4z1CM7IARzV9hxT+f3OiTnuSN7pTIvi8/o5oTb9uy
1h/dNluDnTGL+WuHZDyRhuN9gDM23BZjOlx7YJfQAt5fwAobJ5rx2PliSLepTh1kEzSlsihucKgQ
1cdKQFFISkif/b4rdPdBWv3o76cst0xU2kX1aXRW64vgLN1E0VX7OMPZ/pm3mXm35kjSoPiXZQfp
qZm+QJFOP7iptV7ZnV941RDYaQ8gsgMLnaNjDYmNtY+HYIIFSvBmhNqaDFM2vTEx4khyyPx361r8
32S6/6fWd+sxz14a6DEtEs23x7zp7NsxBHzJcGDOFYR5v7e9Wn1usHm8CsS9sDi2eCg6P/A/ImLO
Ng04FLnPvgnPqxmdzS89rL+q3haPYT+7EG8DrW6rrh0OpXS79rBV7fepldb/H8+YQTGcJjbNkEnb
6ecUVfS9XoizIrMIfePOpvVGrVLtgS3z+7pff1kc3VcagMvtiY6PgTt412abeV6TQ9iIIlFyzazO
y2M5Sv0jQ5ocxrSAMsFb3Hlz5UvcqvzTl0qzS5+NRBhskYy007vMS98fK3MdcVWw3Go/lYu9UZ9K
le54pvIJn0b4b2thQ9hrBi8DJ8Pb4rEDif5mFKP1+8rvuXz56DNoxDfOKCPc850BbKFKOz3NSSik
REDGHuHMhF4acwhbq8cXoK7N6SEvzE1LS8h3Bon26+s/4lLUjsaUYsSkHmD0Fp3TXKJoUr02vDkZ
Lae3knaF8h/bVR290ZFfzPGqyC7Yh6iaAaRdpd51q9Z4huvQfYdRL2629rAZJJlKqa+pv3Rlklut
sewX0Iyv2khRwfvkIB0LdCfz7aTwVacDJjr7+PqdXM452GQZ+UUg8AwO0FKdvt4JeCITUzcnSI0q
GABrf1uFDO6osByenbYW9liVHwuwzKQxMsuByAg7f4dSCgTUxD+jHbLmGPRtdZdJvGxN8iZuX/+V
l/vwFgi1TSe3fcU9H2+0eAgNkrCvBE+9/gaNL4r4uoHnBon2PdqB5WmqR/NYQYZM7ClXVz70Fy8P
YGjimoUM7jxEA/QsX+CHaSwTpmHZTbmjlp0OxiC9r4LGCONeMfaG8Vp6JKK5i4eJal6lxpUy9O8g
9uxTpA5lGIgzFAOP88eweiFTKBvWC8dQGz709ZrL+8waR+st3FRUSIIJ2hP6CohChpTGo2fPE3bR
WRXdRfVQF7e+dBz8F5p51LvCDXGBIDcAx5VOdwsGrha9Lh7idaTihfGrfXRSyAnoDqXTHV0jM77X
Tg7QXZsdNelCxhvk27QB7rZmfMC6qgjdXTlJ3sIywvnVypNvxFyOHl766MuxguwEFsOk4h7qGY8N
HFhEflRlnQPZSjONdk2BLcXdNPj993BY2s8qndz3wpdF8WlO3eLY0SBgFa0pjHELdtsbTYL3fTD5
dRSDdptXWHSX5RncGxRKJs0HBIrzkmnSA7jW5PKh+zq7r12atxJ3x8S0m/rw+iL/2zGdvV5qYcYn
G+GHU2U7Xv+peeZojczJTOcEiLvDRtu0aEb3LSyuEWN011aJBPOoHi1DdLTlAmMd5I7LGvy0etWZ
R9caBvuLWRvmp9d/2QuHDiNFlFqUjVvW3tkPg6o4dn1vD8m4ZsZXT+IChkyh+zFP/ReMYdb965e7
JCRQo/K1b3w3kGwMV04fxNSl5jjUG/AkHMTIO9hfVb2TvjRps8VUjoegNBvnLh2GttpHHAdqP5HG
Zx2WuSchGypaM8XVNMGKJQkYTXpLFthH9tN+eprSJX3C65Ckv9d/9uVSwUr4r58wHo/bZnX6q7Ep
nX2EmiQyhClDpHwYp8Oo5vlN2+OS8N8vxqXYk4j2Yc56PlHpOVoEPnvYAlldcEcuJcmLJnMvwazt
yqUudz+OOGrgbfsDCvTPqrq6TD1Ax3pNVrOeEztsm+8GyPTBLYnU2Q1B1dzOVJkHjkwRY8nTXxtt
XNaygPdQqLZhPE1SuP35P99FkEY2Q/NoTTwK659QS4KPS9Tg16FkiwU8JF0C+lKvCa6cOmexdNBM
nI0EuCXT2Ui4UU6cXlhibDSlxLokakFldjcK03xU/VoUD161mO1Bqr7Nb2wEafMumymByO2s84+e
VSDaMcs5/M3MVz61BXXcwSuYFXO+Q8/c5WOL9y6xLT0GhJjJwltPt02c+xwArxfqg6HQQ4tVeeWl
8di40NT9dPR+Eo0RPjdKi3HfwsiD+1mZy3u1ZOYSh/7Ywtvht/32wfIncuWIE9wBV4ri2PeBvLIt
XLwXHg9PhoE46mtMnM8WPIRI6RJxvSYbFlfgaFO1RzX0VpOQ4mIFu2E2xCGcjKsi3W3FnWyUXBh+
Num5Ln0ZJ+Lpe9G1l9Itu2ay2LOs75bUVpwkSFeMPXi2+Nqk6AF3SHDAhkc3NJ7/44fO5WGcQZRk
kOoR53x6+UKgAZdFT7NXlpxxobegDMytwxoCP71+qYtvj+EOlEzbZRUitrvQyboCilJNpiNx9NVB
5+P8WSoG0zvhL3Mi1ezfa5duQEcoSSKZipvXr//XnensUcOExakO3yNAmvOBQ5aZNFKitRLciVB4
ItBoQMqjsrtvUqsOyZiojXpvhKl3W2YoxWJ3xguT4jHP5S0bvAeCW5nmcpxSgYbN1Kveg7bbeSIX
N512eLq5Hwx+frjXWK0N2M3kKYk92B3vB7OxdRI2s43F59C0b9eFgw+5KrqknHk1XnIiFBAxVNVf
Wdp/h3nn9+1C98DKl8cP6Hf6jr3Zap0x9awkCse5vTMNy/q1OIFUj6MUTBgWRbJX3NlIMuKpjlb7
YRAOOElkBgs5NZ0ObqpeuWLTdK23CyVhGqu6BE16/QW98A1uTFYTWncUhBDjTn/n2OIsqp0Nte8l
ynyk/utmSBOGywOIqD/fCDRschfaa5pdORcu6xU+e9/DjoYHFLj+Znb8776MZqtmexxsLGJqY421
zsJP0zToPzwatqMiA3gOXRBzuDrBo/JKq0XCIsVXFxVSjOY2u/K1XI7/+UXwJkGJcSFktZ5tDKEj
mjw0Wa0OU733TT3p48oWbe+DOo9u6dWau4FTeq+qwXjfwGh/3+Wmf2V7eGntIKTns6Ft3hK+zzpm
u0xnrYoJE4XAUhAOpwZtQhANJTNhjCHaPXPt9Gcb4PsRu16x3k41RuS3coAVujOR/5ELl8rhiX0N
DwanQ8UdoyBXT68vnYuqzqGlwtjSwVghDC4QdXv0s7BqAjchvcN9bJDFxHy21vuxW+tPZdmWP/7z
9bAyDCglqI4o7M4+KZTwIxxL1J1h56Z1LNw+fZMbRvE1EJPUhHCBKl35Oi4PCpi0AEXby3CgP5yv
UGJQpFgKN+FrTeO+j7AyMKtCqZ2jUUzkuWYymKfrIURdsF6Bal5YjZxOOG+BJaNG9M8H9CiUCQ5s
QjeZJICuEpG9+TC2ynrT5zJLEyI/6lszRDNtzW67ZfKZ8o0LhfXKgnzhRdM08wi2mTSt4/aU/qmf
umJsvTDz3KQdEU4OyOK/9/TQJdUFxi3xksGbu/IlXtTCHBYbqMDMBCeuywp+jWbH7UgkWhh7EdVl
j/W+KZXxRvlkaxz+88IC4/Q2K8iNDHEeL1s0NuP6peJi4Qgw3Te4LJeleNBZ9QuaSHuF0n/+OAMe
5gbAcSKTWwMf5PRxRoTTWWPWiUPuOVhMYvx4h1pEYwc9p96dhOt2bRmfb/J/r4hRHXqFrd7Ar/vk
BWJ4wlbuEUDI+eHfo5cf8CbomncmXi8I1W1Sm8LxKqf07z717xm4XdZn7M9oBt9GyOinl53sOg2W
XITkqS/2I5Vs1B7KpVuerRFq3K6NBueXa6ZEkkEVAJzBz8+6ixgOD1hop9EmlLHMJxxAMIOb/N4x
GXU3xbG2c/kO892FNr52vDbG9Fq876RDECGsAXw4zWL8NWN4OB/SRmx60lr234fMJLZ3GXDJNb3V
D6i4/REHOqM3CTEndOAmayjBH5Fvd7/XqgxqguxkcJhhnph3fb6Md3bdBdhWTJn8JjNoBoxP20nv
zL4J2jjSMyB9Y5Bu74a9yHeYiq/k/K4e6oyQ2I7vArK/2sboYtpvZQ9/FZT436ySMY2rlQI7zhoG
8rpBghZLd2h+F1LBZcnZzbudSjV5VphLc+NKGaSHw14yniJGv5srepDfa4/Yi3jO6uEYmbzrJC/c
qGIw7uQ/aRJwz6hZaNiqR776lFKCNkna2biTWp62RkLkFLjdPDrFg2FmyD4QAUsUvSXxJ7usr+AY
9pYSNl4+Rr8+4vuTk/1ndxOdgusYaieAKu8Vf/YurQTWsZE9GYJ46JpeQlZZp2mzOgdLGCgLh6lp
p99+H1IVYpjYPzdMZH8PU4PXIF1vCMttEM2zXSmN5+msuzdILNNyD4Nlxtclt+Qfdk6r3ueL39rx
OC6RhnaeYiOnK3clvI+mmWg36AVfgtG0xC2ZlfltagczRpgW3LYdJU8Lr1SZm+kcocvQm5otF52S
YyEuLMWwh9GIcLgaM8MdRi+G95mT2dnSEBjOIPxdaryJRbSCMdjjII7OaPkEgEWGIkuvnpYgxlxX
/1rNFJU6ibHC3dUkYz6McLkxDxvXP3maer9CqCNljLwCyA15/bJnZ5zkPShu8S0nY8RIrGr2dTwW
MvOJUW39nw0peSb6hSm475oo/8GDQ4TsGZggXDkEX9ivgv8NZbY5FjPN0894dYFEtOfjeGasROKJ
CAVhT+xviA3mfV/o6crEwOXvO9s2GL7QF+I0S3V4vlt5umkcozTlIYWCmzMqIEOxber0ikzmhU2R
IQgGnqh+NnzgrJwIQaZXn1DRg8PM1EoMUaRvma+Sre4H03Az5UX+UVn+tYn1C09zS2BwmAtu9kXn
BTf2GQZAcSYPwxZna4rVusXkxnmkBe0f7VR6117fBc+PbRjj7r/hzaBK5Dmfvr/A6XQtXCeFYWcH
/Y9xXYavtPutwl3AyKM3YSfkbeXU2H4p5ObPw5SiSDUtvALioUvT8nPQ+3CqKpDix6JG43brYbXQ
xTjxRN7eFj3pCf1gWZ+sqLKHuGd48TNjvNsc6naBZaEZeOKdkyEZ3qUZJqPEmxXOGyOtzGmHM65+
Cxjlql2U2k59CLVn3suinTZHhtIddgbiEQPqVVVvBH1WRFWlUwONCsIM37pp+bGTl86n0bDpFWQ5
jF/8gpD3XdMZgbFncEFUXmtOw8DMQRQ2JrXC7eJct+2H0dPEVy44Fa0HFL8Wdh26JciyCXD0W0qb
LTnXeQDLKXUykq7dzpop++qAfUdgF6EKqDMEHkqfoOrGrh9TSyzT3qyZZG0GfGuegLPO+oavM/ql
ImDY3eoBucariIqf2iRCrWwjc7x9vaSxL1c3pSMCdbZA2lAK9LOX3nlLaplTcVgd4nhjXc/YkIe+
geu3hyFC6ZV2rDDbPoyysY79OhpxNBbpHJdNiOukr2Zz5QFmw++6djQix3bG6pqOqxoy/cFJ3eBN
FCpNA04yx37Ra7iLlHBizG7qWPnu8ojTXK33WFv/WYxmvFKyXYydsBRlkhOyHaHfokI/W9TjNlXN
56gi1RtOxc7SPmbQq5yAc7LJbiMmYykIB6hc+4dYkEVSp+vqJwI1Eezdfq6eso4kor1um/C2bTcS
vQzDLUFjqm3jyg76wssg2p2ZI/X8ttOc7aBe0VeZQ9DIAVaCFTcdaoIM8vr3scy+TNJ95ibNj68v
gL8q1NNdlNISCzo8WwDCQYBOF0ATYqgytqo9mD4Q1s5p0uZ2KTqzSdq8BzxU0iJfygYLqxLXqCcY
s0ZFBBWRib0X99ruFIGUAeGcY00IkD8P5In6HWF8c7pQsvF55zCXgzL8lKFmqPb+YnUtIIwPrSGE
NPuUIWYZHhwdrcxWl0bteyya1vdjI53srS0djSLRJc92kRmSwMpYRjQNaYFJkyt+i1F4XzxIhBny
4WjRd4Vdtt9XZuQYPwuSKndBODBsImu7tPZhLurHzFiGH9U6CRY1qlWMRnJr+IhC1i1vah7xe7/k
HR0iq6j6I3hY8IUGZJ7uPKiYuObACfk6zhOwfpDP2UPkwr+mRKjqP0pKglEmDkksuIWu933H983o
NjVusLgzDZisq8yJaCzHBpdLKIcxlQWpkou1zHvpFKM6WsofJdKdEtMZ0UXlp2HFw+dmhu7a7QaS
u685EV4uOrRcmP/5Dv67zF7OFp3EqN5fp7A8uP4U3MwDmcb82H3beYwzAlW9GQI5XPks/9JCLlYd
gwXYNYy96BVPV52qViccpig/OLkt5b4QtkOXYbr9LvU7KJTT0gV450zlraf5hPFu8b1PDeTY+saW
/uLgO93Z34aSZIf7yVF29bhsrwDqFqU+XdnUeA9oRgsMqs2KeschSM0ms6aq5gPb6ERJbaZ18zaa
xPBAJoKe9yVDoAgvdN8A3RVG8HtQpfFURcr/5fgVzpSvf3iX5zueotjtULsA4ITnoNaC4jOoXV0c
vKWp7/SK4VsugLRrvPVvQBrFlU55+47PnjhoFQQStAzIJ86BxmkmEX1qN4OtSkoLnyOr7h+islxv
Xr+v846cDZdqBcyci4FJnbtVe5aY15qjgfBjK3rIA9XgK6r6t1rZev+fL8WE2tloI8yLEJWeLiII
ruCF3lIeeqicN1guwoXv/fAJUMi4Ij75q009e3x8IhuqxBCCofhZFZjaAvFqmGUHgvi86mDQjk87
A5rmrYAHED3O0xL+Tq0+PY7eqH8tIwf2OA4Q88N89GnsSpxP49z0tLkrVj+/jVq/Kx/TPFzF3vw/
nJ1Xj9w4E65/kQDlcCt1mGmPPbbH+UZYr9fKOfPXn4c+BzjTaqEFfzAWe7FYs0mRxWLVG6zeeO9l
+UCuNACPO7Bx2vjS902LaIGiRY+cTev3qHsDVD9tQCOIGtPwpbFMyYctBA2fhR51H6hW12Jc1BmY
684UZp/Czt51xrjdujbn6E+jFggnTcHrdW+UChBu3bMKqjKXwTh5g/cSOoryRsHnlETMHac9lvKf
IsD1B5D4EUDAtAcBkKxBUEmRa2qHCfEpVTLP87ve0s9d2llvikFRL5CorYcC3z4f3bHhP1OJliVo
Xby0PaO0Hjw8HHwL6c+3bSn0AfldKSPuFTlwaU3FIVrvsFG6vzu34irCPxYgTzAUJPHXq0TcIpkC
lidhYeoJbVVgSx34R6vXs6BFWRPXXrPdOeW3p89DTEK6R2jyzzqDCGs3K7hi2hOMDdwyETW0PpdO
DkwMN6+dCcrU8PqLQL2EngQ8zCWIryUMTdiF6Ap11UmI2jt2MLO8Kj9B8reO41J47yok9QJIG+r3
+wt7M0e6w8wMJR9L4wm0loBYbKJYjYbTqV3cz9QcUtoOZmaeltFoPt4f6manMxR9YMux0S4n8K5O
veLOEMpmrT6JeMn+M4rOPFNgKn4CCKBi40Ri50l7U8oF6oXwHE0wHXULj8TsetOYhGi37bCc7tEI
fYnDorOwJYE6WHfNdC4sDepFHPf8dy6QCz3R8oS6mrsT7bZ+hkX+iYcG4DMS6FW3p8jHGhGDuD3B
clD+TbXRDQBi2HjWQwWjbjaZb8wqVQy4hm7uDyoQqcUt6534frv6tCJJSMAD4qBMSfl6MRa6Uaqw
xHBSc215O7SeOLB47qOWRxO+aSpWVjuX8s2WZjvzdpdKD9yQbO7rEbUR/kyYJMjv4d30kOsUO6HV
pOcimsVbyyswWBlQuqZ/mO9UGW43NeJGdHqB/5CDA0m+HnkcDLMVSGmdEnvINLh0+nDBeg7dLATQ
w51p3oQmpinV4jk7bDhKvdeDcWaVBaZxd3I7w8B8ndpC16kVVkr6dPDgbj7OkKh3Bt2cIehOtPBA
3ZD5XQ/ajgY9fAyyTi4PqIOqw9tvak9/yOus/9soyPy4njwaOdJxed1MLjPUISPd606GGmMMjk8v
2nzjV7Nzor/sbTk0e5CXk5LW2MsTda8nBTklL+pJJ6mMFeeyTHP/AYr8zziNXczZHR4e9wPS7QYF
sCRvQSIu/TTpMv26xQKTWIHt2dPTUab8XyfMMFUWoWv7rkVz2tfnwmjhsLWoyi+W+3J/8NvzCOUX
ipxKEiSF7Vb5Vpx2Xg8KkZRVy91zzLEnLOnek6MW4RPkyf9hOE69BulWosHWqBjqFXhtaUV+Ep0w
35qiW/y5obFmRU72fUKG4Hh/erengqodnxFg3J8UdgUzkRneGNc20+tg39iDPV/UcggPzTDUvtZp
yptyNvbwVVuDog0r0S2gFCAcXX/QgvRjBorIvTks9mkpPfeM1M189OhInDqzyp/seox2Znp7FPH0
ZQvRsJTqcmsrtdpZPLc2uxyskJ49K7WLfAjb6uDRTtmJ4VvzQ96Ep55NAQ2U3fX8otbRJ17L+Wma
tfGpzHiFhXmBzmpcuD/RVJqAVO6KK98gBsDygVHgNUsLmDb9GskFNsgRCtbFJzuaqg+R1NM+i4J+
CNAo/RGdQDwV0DKllYHu2NskTwe/Ljzrp4vVES6vqfrP/a11e2zBtVFikcpy0AmkIeTrYwu8KyoH
VEFPXqFW78sFcupg8BIA6I5kldvFRwen04NXte5ff2oWHglMDfoCG9tbbeqYJwom4x3smTrLvowd
dRRLr4bHJHH3XINuOFaOB4kHXgYvJArI7KvrWVo99nw8Kx28phzvgWeQ844ukngvRbwf8tEyWj+t
Bvc0pQZ8ETxefS/T8i95qe7Bam4iFb+EPeBJDRWgfOt7HLEgpy6s0QE3Djyo0udPNN6TD0sX4WFV
mNbO5X3zeT3IbJKjCDKGLHENB8nT0pgiw56xhpubjwBHnioPvIHSNfUbVAvC92Y1tD8HR1ce7u+r
23mCNEZbWucZRr/Wkj/sVcedxcYrKRXqqRkqi24/7x8TmednJ4v+yUp9DzC7NZwGqIJExaVws26A
J6jA6lVaa6cerTm/gpV8xqKDBtVEaXUcauXf+9Pb2FE8M1lb8Pg0eez1GyrxSnWxFaGdVMow701v
Sp+HyE7OVUwW7C/52PihZ/M8TrPiW2qVKmlq4hyFmS9f7/+UP8o2V68duh4myAZgJfLpsQ7UVcHP
pIWKv3FcqMtzlLYdtr0ztwTNjzHCMxn8av9erVPtG7QRsHLeZMXTgddXbyLbXLonPJuW+olGYU/O
nBvii+4QCo5NaGjCVxp1sgL8ZBoA2QuMHL8rG7vHAFqPC1SiQ0yosCVGIOH+xG73Lt0cSXJikXlv
rMU10Yzpc6ubtFMF8nwBXOU4n/GkrN4npiPTjDw9JshyHXJ73gOuyHjwekmxHIGlTqZN7w74zJqS
2IMlGHCwEkE2GXoQVa59Seux2oFRrG8gOYqUnOPrgZa6+XAzSgZmG6siKDVd/Js6yY9ytnM86z3l
LZ0h2rhxu6cVdHMB/d9B6TlAk4JCtta6n1wTcsJoiiAim29oGo4GaFG3OcxmpH/SWuTW8hpyZAB2
LXmpes/1hbeU77Dtbc9tMjY7gWJzEUihyL+5g5GVug4U5myjXuUlKgiKkrjr/LHGZb0WEBQuMhTF
aJwb4C07m+tPVXH1iamVIwdPzsqL1l6lN/hRt3RkexEo2Ev6oVF4Z6XNvE/Yoke/0gYwR1ojhtCN
6nyGBVxShm+ix1znlYlI0fIOUFpz8kJwxaZTFg+oLQIeK/r82xxhthHlbrxzX94I4fLlAPXBjCBM
c12vHcTSqptRgwdW2Jq982QbtMkj5PyQWVMi6Cd268DMyD0VGYd4OrVmZh9wdnWOjp4qnwB5kuD0
6V758YapIH+VhD6C9CMEERCvv5+moA5XRrpEM/bTDz3vRvxaltH7MonKvVRJqKgHBFu16BArAxVF
EyUYDMNrdXicqYbS/+S5jgWTqqjPCoqEX2o7Md5TIUxGv8Q1fq/Av84w5e/laPPW4xFNBr/67iN8
27IfswWkX9K9Rxg8uQw4qRwG295LZm+KFX/GgquFSoDkKfz5oq8uwSm3ydpyQCNJljhfuPmVD4oC
LCvKx+FnE6mmD2grZXvXyXFRnO4kBrsO7kfRrfny3JQAJplyrCk1dtQRuHo0eytD/IrLGHhLqHmf
tL4zd73e5JtydaZkgkXtS15F0AWu90LL0xkiNGHTEAP9tW6JA4W6wgP4BIy7cDPCX6HKnEdOm34u
gAT72TwvjV8b4fTh/rTXCQFLLyXRJFMOBN5NQjB6iFNWUSOCgk5M0Ka9OESpWV5UtVsQwBTGzmvi
D/NsPXf0zMkKNGgS4BWu566gNxYynsBCI2we9QnE9zurmjsabrBDB9/tQqCHudKR6w/lkNpBBLj+
n8GCW+ib0h7wmBlpiyZJqCw/x1RBOqUcYtRIHUMo55lIg8lYa7Y/sME2P0T5XLBforp/tOzemnai
8tbyASZk31LJJCyvXvPR0nkWokHU9Loip/GcKc9RVCgEnE4yXUPz3f3PtXELQCMGyQLBkWRqnS6i
6p9GaVUtgR02c6DlcXZUZgcjjaYpEDVXvg9Rmu7M8eZkUIAhM7VBF5CIIyV1/cUaEQEWQ9EHa0HT
fTOKAlqgm0WIz+h7xqw305NDyaqwRZuGp59MdV4FgiYSkwgVl6H0TnnC2mM6J2W5wGazbPTYKvso
qq7fWdPN+fGuAgzORQd56HrQEPto08jwTKOT3PwDhCQ+dK2Knq6URL//+W7yJeaHpp6EoILC5zNe
D9WmbP8ZIa2DU9nVtxTCSWAnIOX2Lu3NcUw2iizzSKnP63FqDIBQ24XQWYShuFANofDisbCHTCTh
JyPMygBxlPqHPRbjc6wtwNlwUQtKu0A2Jewd618yYvOUIdiyswI3BwYrdqhS4KwpJXBLr9KYVm8m
PcTRhvKh4b3w/puPkHEW+J+Ldx4RRdqpx298XNDFro1lkEmjcc08GvFoshOsRA9N5TgnoBAAQbDp
CSLh7X3cramxaf9MjyO6jupZki6gFjgnOHIDlU8BcnZRXAd91eXnetGUnaXcmhpPdSkJAr8d6P31
R4ZMluUWzIrDQGPyJS4wtyudunkzOO5e5VeGsaugzVdDe4U5wQCgKbwqkrp07FVTgAlE9GZJDlPa
FMiUz8ZPDovx1OHT8g7Bq1E5NYqVHtWs7w/3D448+OsfwDQJeTQPQdesAkPVq6ETlhij204zvwV/
pTyXbdE8SA/Pd2KZk8uEAlxMQ3AuTveHvs3cmDwVGE1WpDhOaz0hnrVVr9kwWae0r6qjbQ7peIZR
gnc2SXf40Kg8uy4UJWjtxsg/OefQLCZcl8Hkmr8zUTYnR0Om/20jcvNzs1Cb9TuBTH+EOiOSp5CC
diL2Rhi9+sWrzxUVpRK1PPMP2M50L469jI+w31K4sCaIHUSpX0aTrPz+Om0NSqeJg8ZrgU0pj8er
2G076ZzyAK4Ooxcmv5e2RZJLy1DhKbrpGdzdcIqAMBzvD3r7TOPjsC1pLBNUIfKs4gkSD1QFlaI6
xI3mxd8TD+1WUoMoLM9CaJArwxTQ5aFuR/Mxj7vsRyesPjnCfJ/n96INUcNyoau93P9ZW9uVNSC9
4ZnPyVx9gCpPQZzG5DTjVDgnTP3mozsiR6hnhv4hwxQd6HpjFie3zveseLeiEPAI0gNc/ritV6Ff
SxOV2kle4xhm9OgbqgjOsPrWF5f6N36wzT9/PVVpos5HdxFZuUGLNBh85TGw6EOXNfqhc80UTeEq
DLDmVI/FHP+qVCP9hlrjno/AxkTpYyD4Q9lBSo6swh9yO0lqUYw9FBH+e5rZF49Dng0HXVHMc6Tt
Zu0bd6rN9S1zBChC/Lne35NjNmEVRizsZGf6aXCtMn5EemVXRkV+oVWsQzqCjEv2TIEdrAaqUYoJ
3YlebGhIfJlYUvs8DmH3NLXdhITNrJwbpc6CMKaN6k/l0L+15wEVgDIqbJ/KROxPmp5+uP+dN443
+DL5JORf7OnVmyVdPOT1Bg3ZQ2gA7wa9zwIF4MRD2YbdR9B1xlObVp/vj7m15KQAkMpkc4U7brXk
Isv1Uk14Gkz41eRRbr91lLjZ6ZXfbCQAQbhR0GWkPskgq1GSlJqcQrOFlS6TAHwkbrBhBWF1HtTL
AG5o5y7bGo+oIOX6NVt6KVzPyqn1TldHxw0q/NNl6dE706C036pu2QRNMu0ihOWnudpQTFDy99hT
gFJBHl0PKOgZOPqsM6CuwLVR8tj5F8THHB07vF+TQ41YwzNoJGxKLVGjuqxHKHjF8CR0pLmTDvow
IJBzWumtcVQwkw3snBhzspIhLk+z5yaL3xhIUPtLrcag+SZ1PONj2nm+Ejn1nvrFzU5kOrxFEOuA
o6CZ61q9gXp+WdaFG7iWAilNB7aKjA5UxGO51PpZQ4TyZFh/rXqHfJRB/kF9gAYQ4WoVb1Q6XQuy
l27ADY6iUTPb+I71pSEOwMO8w9wtHhWves+7/OYMyGGRvbNIBgDZr8NOsagIf1sMa0qjsQc3dTCf
wH8+2lPE3hoIxQ4KfTiAcamubtJa4SXdKIUHSRlwuNnb08eqsoov94/01uanwyINnYlvLOj1Xpzs
ylDzZQF9rzv9R23CNq0a8go1iER97Bvkqe6Pd5Mk0zWTHHw2Pr0kupjX47XxMMIPK2BdlRl1v6Hs
qqceyWLNr/Sq/Xl/sI2dSRBh7f7sTm8ttTHB0UnSjMvPAkf4VjOW38KYUt+ss+HRK/PiKWfz7uR6
GwsqFczx8QRkw6tqFb0WNMx4aVheULkjlLa5sUEnzgRnnDV/ilHfxeNvRBPuedmXpe0geZvXKzpb
WS0qiq+BQOMJiHhR4FzBS7kZCp4+GdL1Ua7Ex76lMD+3TgOJV3hne2rHB9QK9xQ/NqdPliV/DtF7
jUlBYiisBj0OJYhiOBcjmdUkC6xF7HwjsU5O97/wTWLHdpK5lQvdQofQKbfbqyTXwbQjFzGhVClD
S7+Q9DrvMm8an1JYvT+FKdSHpjNcfEa0wdgZe2t3QYE0MYOVacg6qTSJMv3oQFxJQ2yNLXSTn5oE
nlxZtN3LUKTTR8x/Z9O/P+M/bbHV7UHEg1hAngWqTV3FvY5KPr5meRiUbWQtb1CNyYbvAOkRxh4q
Ze6qAHbrgqyA6+UfXFz9xmAatf5fRXQY5Xam4szQ/iBRnl1HWifqc+h+DEN9aoOEpwheLTFtZ9/r
o74JsFHxigNrCwuvCedY/ykKNf6UjlhRUOazEYk2RxtJXBPhnmNtV6j1InjrlW8yZW5zCJpRrDxG
rdIab5AlGx/KRK0mv+2K4rMdWqh2L4Yb5jsNqttXiOzNywYJkAz8XP+A5V9ti0UNk65KZ3Sl2sVG
XgNBxd92WBWXBmTtodNF8QMdGlS3Bq9+1ETa+WntTS+5QovEz6Ol3nP52DgW9PJhVJNjIEByg7wZ
XBRAulkPkrAcvopmsuXlmI5vUsSHpQxyFO0UWm5KBJSa/h+mmBQR7vH1yWjKuqkmLyVjmDszGARd
VeDc2nkpAD76o9JT8k3rBhYlmUhLsS2B+Xp/q25MmqcA2SlZM07Na3Nz0AQKhbxWD6ZlciDf9GWH
a22uekekpId3Chogxd/WDrGVZLqovckuIZCF61lX+KbQ3q2NoEor8TSZTeHjW5HD6hzE49/ODtg6
dV8GwantxsVAj/WBFwcNxzydeO+o5XJyhvRn6qbJUdfSv9WoIqBCkCfW4dFpkqiuwrytTKqR8E8A
iBMhhnmMz7WbV18Wjerz/Znd3tE8p0hQ/y9UFWfB60VcRr2NqtrWMZ1xvMyfq2T4OQyl7ZxoF0Hp
uT/a7UZlNHRQaMRxXdBZXo3mLIk2FbFB+pi5b9wMw2EfntKS+BmyrGeRxF536DMFGq+W1dVPPZ+U
vVvrNteSsHKkzum+4Ne5fth4rekMkTmBvq1b9Y3IhfHCrhl2Znp7HkA8I0UHChh+hfXHG+1VVJos
7EfrHKpeOlfIR9lLaBwyA4pxSQ3os/CIuveX9gbtITeN1DwwZMMQior8Ra9GVNsGWaukgNxTe251
0mZ9OPZD514sFNrfgyOAQZXbWRE0xdh8DWk7IIVQht+jvNHf3/8tW5sKwiCqKnTOeNSt9m+39GMz
T3CwejvGSbEq4oekt9Wz9ErYWeeNoTQ0nnip2xCwSDevZz0vhqE4UESCMNXyZzN1X3gih09dNH+6
P6fb1jY8BEI61Rb0EOiUroIspmy4IqWtGThzW36k8FV/CkmAaiwG3br1rbJK5oesibrZn5PWwUm8
g1Dk68J1M9o3TWX7lg0PNtAa6PN/f4ylGyrJIUVpnQbf9TK4uqJ2+QikPHepzQRDPYQPiEIUE5IO
enXYWQqZ116nJXKT8UoADoGLz009wkKspO8GIygwEDEQaKi1QeDHpIn4o5stJsSFNGq/z7lHHR6l
n+m/wqUpKEz+v0A1pyra2/zyM69/EZ8fkT1w51RwVvOXV49atKmK3V2cH1E2MH4NeGKccDJS/u3h
KXewHApcHAAjJFhTlOppEX23szAb4Q1UPRGbdw+Ig7UiYlwKKQ4ZoQNUh/Ox8xb9sKDY8GvmGfko
yjpt/MhTkpi0Y8y/0yLduxJvRI0IAjITAk0HcBO+92qTJmhvKqFTqEFY5tNFNfv0TZ6q7WcLL+IL
1Uk8sIq5CuJGkALmSqT/GFW1esjnZDyXbZe/gLipfkyVml+sykr/u79xNkIv2vVsU2oePAvXwELX
RKK0qDI1sGvMnwyUwlEJae14R4H1FtMgdTlBi/DWhR4JJeD6NCxuWDVLhCNY3eg2WnsTiIW2h2Ph
R3PdwCY15081LzddKkCoz6mAcIdIa7STmm7cAXSH4FtJtVBZp73+GZNtjo6TtCrJWBF/0rOk+Wrq
SfIF6rL9ZgZHunMKZMKzOgRQL6RGFLcO1+zqdtXQt/FqF8sQC4WB59J1ouMw5cVF96b6sTda8FM0
HR/vf9PNLQehjNMHhhJtH/mrXt07E7OpBS+mwObG+0c2pS71lC+fWjMpHuYkLXOIu2H427aX9lsh
VayA2EvTFd7n6jszmm1kFCO1CETm9h+mosIY6f5P3FwXim/UImwJGJDb8tUvrAS9H64OLRBlGz/q
HXqcRh3GF1hraPTBuW4+OKZodzb71tdnB9KLAr5NpFwVB5LMG6asLLRg1KsIS9hmST6Q8OD1MRd2
0gT6OCIVc3+mWwcMOKBkb9g8Pv60017NVOkctTabRQvUxRQv+MR9wfty+n5/kI0rlzz4/w+yijEZ
5g/1TCcqWFpYTQc4ZgIBPi8qC0Qs+/l/WUbQq/i00fuk+Hj98ULRcvOXOEuhEGsUR16Cw3TkECyB
OTU0vLp4Tx9f/v71MZJSZI5FDkSCKOf/ehGFqSllnZASJ3rxWA8YIs5ZZ50GjHQecSb6Rd2jvpSA
rx/+fmGhUMAoosoBSmE1sNenInM6tAuA60LKNEwLfdF2fAenrdvZKJtz5DBwSUknyLU2ZwpsQbEJ
/0HnRXP7XSu0cHqaUzyhafWWBnJVqD2dIgM3qUDX5uhvDaHlPcWhIGBwKsF9rPZQWiX5FLu8WHVE
qU7RgiRCq4ryfYMgyvH+qm4lbswQ4APwEm6EtaJdTSOrwl9JD4Rtz/MbnGmn+RlhtSkKEEZgkbEZ
B1NcqlmrvB2TyezfFPmiK+/zHmkPv6+11jk5fTx8iVWC2k5w2goTqPbSP6W7zdN9FSZCG5vkCJXO
QI9gd9Vagp+HiLsnXIV+wT4TO4/mrVgomVaI8uDWi4D19ebuBwAg1kwNC11qaIeF8WXEfu0hHPL8
7E6NcwjNuN/Z11tPE4qEND/4CDw0vdUcS8dKjFEjLJWiHcqvbjbHF7P1mvmIt1NOQ7ioGjqXQhn8
ISkV4zJ12VT6Sgxe0OepHFd7e2IjUPISBe3Ik57n75qMBQxAq9h5ahArc6Wc1cjS+hM44yb7xktD
VOco5m1z6GtDTOc4SuCjkdqnLM+Ym99SrdBHHucAlX11xogH5LkW7W3crd8od6z0UIGHs6aR9rpS
8FzuVOp4jUbNJtRPee4up/vHQwaVVbTjb0eSFNEBzNn/IPdfRTv6ncOICzsOnDwrHudKWF+KYfig
po1y/tuRCKrsANmXx6dpfQ17Xti2fVTb8Pin4pxELoocVMr/SZuxfLk/1O0uZyjaU3xGOeL6HozL
JDI6o7ODwlERN04U9cRmwi1BgQGwKNp0mq1l3lnJzUHB6cluH3C2tchBI0wHziL2cFxJPQUMm0o8
NQD35CE0/ZQU5vzoNaq+E8lv44dse+iEAmps4Jvlr3r1/XIsZAy9cTClS6CDcv+ijTKr1hnhneLs
VFjZ3V/ajeQaXigteAnX02Rr53pAlKSmIaPAE7TLIj7HRU33G+hV/gL9tzsC5Q3faojvHdNWN96G
s7N86qpl76q8sfaQSD4K4tI2R1YB1w+dGNPHCbk4m+yq1pwM3SupIhWl84j4CkTrxtf03rhEgzP/
6KtYf86FVNqyQgg+vp7azW+1st0fVpnWPTrhU/MVJQM0L2NrXiq/G5X5V9O4jXfyctO9JKbVGhe4
Hsrn+6spF+v69DENSqYsJxDWm360Fi9mb6CDFThaM6lnu9ASF+M+vaIoH2OKB+R6nk8DISw7ZoOR
VEFFjcLcyeFvIw2FA5qPlDZQUkZT5fqTtrrdqaEBeU9PWxiNVpp86JDf2Nmpt5FGvoyhmEsoG4WK
1SgCb8haEa4ZqPOkVR+bsc6Vgyldl2vBg3rn0tkcjSoYzy4p2mKttim2o0MW2Z4ZGPVQG5fC1szy
rdCRJQocu0My8P6H3BqOIhTaAyiqujecf6HOkm2FuYfoE/eH7ablcQjj5Ful41d9f6iNrwVoQton
w5wmjq5KXj12b9JzwuEV3cb/asjqfamjZCdP2AgrDMLKodvO48VYhRWgwC4YRwYRaq0YOCRU2Ymi
XgzTZm6F/Vgg7rBj4rEVWa7GXCWFng4cxB1LB9MMyEyzilUS2kHzqYf7/pHKZvQiFs1NsYWc5nM6
x+qbsZunr/dXd+NDXv2I1b6xwlaY48KJXNCNPDoS7z0lcfvBBcDx91uUjiZEGRD5bJk1NgQkX1dQ
U3QDiCR0TkYW/aKIhgClzGKvOLCRhIHkoS4kUx75QFytbk3bsPby2g00ZcyNcx3nxnvT6oRx9rSi
yQ5eoqPyaveZmB6cdmq/REvmCRxhoukRvGtY7DStthaa2jC7mInSOVrtMNwDzZYeNds46+xfkDGL
f3jAz6OfGvq09zDeGoyzwiscMC01ktVgIy38Eo4Dg+VIx7RR434if2gfdHcZduisW0PhhccwPEy5
nFbrbEZJko5a6gTa4ijaAakBd/KbuI2WQ1zq3rf72/VPLWt1g/AxuUKQ84DCul7GoqLe4XocVDfS
TZxLp2nog6ZPhsTX81x/SUSyUIW2Ceo+DJfyPLYGFZgSgGTej/EHLzb18/3ftLUCeDOSTUImgHYl
Y8urlESgYBjFCPJCrDGHz0XUjkFNTx3WtKXtDLUVC1GWYqnZ0qa3Zi+5SPonOaXQIEmn9kdKlf1S
I3MW70R3uT1Wi0zxX3ZZeUeCdV1tn9BZcJgsAcjEloVlNo7H6i+kd1Ei6hXD8FulUH+k2HXvRPqN
7ABpQdALPNRkaW31bjIrYylIBtxgqk23RMkhbk4x2aV5wrdORP6y2IU46modferbOceDe+odbedH
bKVaxAwPAh1UacmTvv6cnusWdWg0XhC6Xu9ellHRxKF1gPL6oNeUj7FSFEkw206E6zIAlcivXC2h
9T5p4zt1EuK/Jc+r70BgWcDB1rByNgfHiXzMc40ucNUONVZnSetHpYkn0CtGjXOu2099+vdH0yJt
lbo40rRy3SUp+6jVtQE8V+0tWDZ5ExYRuSp+daS7X/72DOA4wkggN+h0klVdL1o3GXM1hn18oFPQ
PzkJ0jDoGeZH3OHKnc15e1UzlEtQg8uOosr6BaD1TlYvURsfrHFozpktVZVdozxnC0bDADb2sDC3
xxtarky5KZqC/V7jcBReVh7AWCWoQ3jsfZn3h9qqrSd3SPcAT7dDSWtMaTjLixFJBHn8X0WSRiRl
3vWwNxRDLykbZ1z+VKreGXXv/fXeYCgKAnDl5WtqDVbz5tHFtGymR1qBbmnrYfBTgfVD5xrV6W/3
BkPJgVhDcBtr3Hw4Gg0aInjn2qEdnnKKHwE6dupRrxEduz/U7d5AbO7PExg6Ej0R43oB0wG+Yxpn
SqDrOWJ3qWctx0QJF9BLznOhmr/vD3cbJxlObgp6pS4kS/16uIhC2wJQOuSJX4VIOSDih91cvvyc
q+J5ibpip9F8I1DLi1fF8Iw8ldo+HKNVbFJRPkbHDIihyIhhPi0dNEtTpH+LN1mp9rIrGUP+hb/W
eoPf95b63UWMNfELNdX/S50qfet1rdXAgcK15x3NjEk/o4eGZY8vqgZfnPsLtJHjch/z4gMRINuV
665ASAY70IpRgjms7Bcbo5GXjMax3wyYFfLzxkPkOdWDnRoXHe3kt1GCcOn933B7q0jSAFpEXJm8
n9dYtnixJpOyFiLFk41pZSUx63Gjn9K2qKi/1fqjU4fpEVXuFF0iOFX3h99oGMmUhFtUmpLzWFpd
pk7slRMAVAT8M+4J34OkE6RI5v/SDQU7CLRbO7+Aafk9XrT2Y2yK5EQtefyF30AL7t0Yzlaseacq
H8fwmHqY7N3/gVubGLQvtX/Ct6RWXG/iP7XAVHWIb43nHs0szHiQaDE2RvFwRmhiOWhd0e4MKv/S
6wyDrp2GgjifhQO77hXmSddiJY5UMs8762tYVxVXYjse9NrpDwslycchSZYgVcZ4B4K/FWOlegXy
tbTIbpxaGzjBIEVzZGQ1DW2DVHcOXhG6F8Mq96o2Gysre+Pkxuhvyd13vbJKrCflYrKycJ1JD50p
E0DFFMMMNG0OD/jkZgf6f3tt+a1Dx7Ckh9AyHf692nEYOSf8w40V6c7ifk/qqj/QKh0O6rCo6THX
8+g3ijpeeJpM1KqgiFueH8/lnpzTxlLzOxAf49BRKVhTUAUCN9BGIZ4u+CVGgeWO4PbReRzOmTbu
Ya02Qj9IABS5aPDQDlxfaFXnaOEwFNHBywcH3Qe9ij9GkVotvsjn8GJ2lrXzFtmanoxrHGwJk103
dcZKV5uqJfo33gQgR8mrb4UKMhjNiv7r/TO6OZQ0PuFukznW6oxSSB4iD/hNoJi8nHPTKR7SLsGr
Y0Yy9H8YigaklMKSQOfVnRZ2U40AlhEG0Zx6KKSaqGsURVTGvpLae/f11rxoA2FrjxASqyj/+6uE
B6Z7X2AfGwamGY3DofQmtT0jvoyNYuEW/bgTi7eG4/ZEe4kegM5euR4uMxq+2KSEgY7X29vYnrKg
ylEiJzU3op113LqrMWnkW/HWBxa7vncSHXmeoUtIDsyxbt+EVtK9mEmWfjVqrfwtwqzp0O5pzHeJ
mjjqiRdN+n42SwuPsknM/w6YHYTEw2hGVp1EBjsZ28ieB+Tof93/4pqc9ioY0xZC+B4hLu4Ac1Vh
g2KyxCiSyKNT1Igb5C4EbSWs+2PaOOZHssdB8yMR1891o8bLYUGb8agMaBonYTe8sxL0LsGUABVV
hsaYdj7axv0tX/zyQQY2lIT/+qNFHdpn5WKRPkaOAsooc55gX3h+q07GkdqreTCqGf/nZuwsP++g
rNxfno3AAhUXOTbOOeuzJiFESTF5ZgqaEA/R4dQOygjunqsxnOd3kFb2qmSbw0mtDhiAMA7Xz5vW
WigaewRNLIwvupWXAabhpEldPp21WT3en9xGmYxinBwIKw8wuOuLuBCq3k0qFolp3yenluLdEcZF
/OjNmBc0RlaX2CBYwycx5vXXyPHKx7gb7cd2FM7Oi2RjF4LoRCCY2jxwwxtUd6ePA2LUSmCMurhI
Q1zUas3u4f6EN3YTtQXCNckzx3MtV0D+o3hRqMeHAX/Hh0zE0XslnbwLj/o6KMArnnqOjr/06Igl
2vC3pg0k8EhykvXIW4re/Gozl4YyuMYC5Meode1U4NeB5bSGzlwbmwersVTfRX1k5wRthD04ZDTb
/4DkmPb1Ceq1WWr78GJutNA5Ak3NDhjpOcdw2o96t8hEbg74+5K8z2lZV6haQrfHSYwPmmhFEgA6
sb+YzTRfWlONj7qXzU/mnAgfyWKqEVMGqaKPkj3ph40ZU2hAvx5sPhD9dfE36bwGHT87OiRi0s59
RVJJvSb/OZCs7cV5+aZcRU9TCmyAnQFooK6VrRMsohzgBDEyE3n1WNPE/tTaSn8ukyx/GIuu+ZZn
vSfv0xLrcmi9j2Zbw1PJrfCfoYEoPfeQXXYePRtRBCaNBFnIn0QN7/qTtyAsTCMFvaF4yW+jA9Zi
RLF7tIsxPVdeN+/EyK315o3D25RKMJyUVflHNCb4y1rHs2Uu6TtP2JIQn2XSF9OX/R/mRqUVyBfl
ZjpDq8Eo5XYoyQ8MVnUqr9fZe/Ly1H2sSkvDf8boxc6AWxck9Rjg7RYNNmLTKv1yJj1PBOIeB1Gr
+nnsDefsQKw9hFZ4xpfoGSguzHdPa/1OM5dzjSvpc9eO2qFDnO2SGihYjlEdHu+Hsq1F5x0DXYpm
Klno6tpOcVhd3MxIDpVaoZNZKB8HE854N4TRzueV81tvcXSLyc9wnAE5L4/AqzSNQqYqHIsAQhn8
2Y774mePA7BvOFX/5JWa/cFy4P97jpLvFDw2pki7hKIbBCO++Poch4pthmFYRgelRBhvngUJaZfA
wzfG/yE3BOICOoZSjuRmr1YTvJM39PX/4ey8duU2sjX8RASYwy3ZaUfleEOMLZs5FvPTn690caBm
E01sAwbGGMGqrmKFFf7QRIdqKJezhXP7kx1DmcpEuScnsPHSUQ0zOJa/+43rhsEcospfyFm5kRa+
GHFkvFTVEp/fvD3Q7ZaiiZRfgOSuJgRbK84ba44OZTJEeFW1vdcc0xFvepGoe42JjfuGI8nnZwVp
TKyDXWPogAclRC0Uy61nrxh4zeZySvyk8Yb2ECpm9+P+9LZGJF4Ab8+p5uZZTS8rp0IvDa74uanC
s9sh7+4u7uLHthE9gVjaI5xsjUeih9KGtKDB1/j6DLSRugyNY0UH0TSI7zrWEBiIpgbxErtfMuEm
/+HzycQBIQRpK26u8rAFUZ9QVGZ0sEdC3CykBGPPGNpjBbZHJ9g6ZWwUqTfhINe63illg8HhYEob
r6ZeDklYtYFTJNaHkJfp7aEIm+S34S53Fmzi61V0lg62V2nkKBrrix+FvXJRI4wgYjx93l7oob7E
YNJeBpTHaqgmSTynRNz1MI+NeGfohf2I5e34nC7KHp99YwFpRdjksTAReJhW70PRuAWw/iQ76HGN
ZEHWIcVkNm3Z+NkwTDtLKH/36jKWrA/pnUvB4wbfaQy9uzg04w6ZpTZfwdM0TyLalTzZKiIhVAbf
EII58c16v4On6mWfPjsIyKVnIsjPsRWql3FxccaC0O47rSaVOuce6nVaX+LWeaurIcEy5ENJoZMH
QFubKTZ809pLR5bVdmosgtxffZgUnxEC7R6qKQ13NszWM09LlWIxw5HyrbHXE/2P3NAaWmUa0h9o
ZpTNUw424bG3w/EwhV7x0lFZvChd6Rx7M2neAWMsPwkwgM9RaZpJUBWN8T/TGpO/7192G9+cah7O
T2A1KOit30GNRnprFFV6WJJBBRapQHGJsz06zcYzz36itQ6KH8mLdb8wnAmlekxM+OSzC39PUfHL
1ElNsNVdMvs8jY79pPQjquBJUts7UdbGIaKIxq1AgkRdeB1kwEqZAWlk+SHP5/Sf0lGi52hs7MfE
LXeqaVvzpF8P8ItyAl2b1dOh985Q8rHBgJSt/Uh2kj0QFahHqvfGcUTB/xlx5vRMOGBe7n/HjUeE
l5j+jUapRTbFrq+/XsRqbaXMkSZq8m9nWeI4zsaAE7HViEtfjHsgtK2pUnumtMMMIPTLP/8jcuvi
xYb7BMg669XhRNN58EWamD60sfiUpY37IRyW2tfNqPrwH6YKYU4jPgVRtYbck/IkqPSwyCZCFT5i
1uMX4c4/Z3Wazm7pOQ/3h9vaPRQPaEGTYUsqw2qiM6gjM52QKBis8vvUWlGgTSjcqnGn/3t/qK2P
KD29CTpkrLOWFa1L9APLRc0P+lja8NxK7X9llxfvB43OrWHn3g5Q7PbwU2GjSAO5i4I+L9n11JJ2
acWQKZghJksW4LVTvYph2ZP7vF3A61FW8QZed1lZ5SgitHqufRnKkgqbVnbvp5GWwVsXkCsGoB0v
Cx+KpPl6QprSziLOF4lcjZ1PSLf+xAPYvngA55/yctiDDMt88PrBlFABWjDkcOCU1wVEc7S0JlOj
8uBK64yKVFX4GUS5V3VaWtRncDf2rZEMzpkwiORdy5J252673TL8BI8KASACsJ2/H9s/jmEdYgKk
Ik90AGTnCtRTzfqzNYn+MURI4JyjkvNmxUZMc6Rwh+y9wDhZP99DacYhbrnlQaWvdszqRDsvbuzR
ijL35Bi2dg6D4apMwx38h5z8H5MTZt1S5WnKAwI4HV1nmhUvsP/a3kfk3tshO24dBhQXZFqD6DYp
1PVgwNA6N/JGFBJN2Lf0g0ofI9ZkLxSQT8B6z0gvK+Cm0EZupOYytBXRD0IJLGmESYXKHvzcHmwa
1Yt+SI3JO82znh9rvZvPbhyCMgj18J/7x+T27uYVoI8HcIJy5a0KlJPFbuXqxWGoBs83RnKqEhzK
A9b1aRCa0/zApp8P6lwMO6XYre0q1bEJsMg+wA9dLzLu8osT1twFXebOr1Y6/5tb+lAAjkQjGVOU
8Xh/pjJ3Wq82Wgy0m4g2SY1XD3KaA5OOVMZTneXXqC1m71flWD5PcecEKDPXfh938Q5ddWt5Jfbl
t/0dHOrVoBUCKU3eJeXBM+kIiZBwClUGRF8KKwPIoWXnLPGSr5rSR2+vAjvoFkjhYZSpZFH2en3L
pO5oD6EUq9R9HBhKKV7nGLegDrWqQ15aVWDb6byTMG+U+nmM6bnTE2FLURW9HlUp3doePFQzKdGi
2lR6Sm4GSW4bP7kiou4YdXijPyhIiXZ+64RTAWpkaIFED1J9VYz625FV/CBAEeCQiE/oPlz/oJIg
sE9VdP4Wq9X8JnOWRyT20c/Su/Df+ztsc/IePuUInFHFu0GRW3UkLBPPE5xb7fFQp0VW+zHaCbXv
NC0PqpUMz9UYL98AvROFkTkOH2Yr6s+NmXrBzo/ZuF1kh4eXz6MHgSvp9cSLdoLyZkhxa1E7Z8jq
eRB59bdB/pJJC5OLi800kbdbPFgooRzCLhKnt/8GXI/4Gb/9V5G4u/4N3GOFEmZk4hFhmfrSxNb4
YrqzZ3HWnP6fLgnV9xYBYvus2En8tTa5E85Er1W88zZuPM+0f6XnBgsCTWK1GFOqzDivR9lh0UT9
2I+6e8m0YnwsKyBjihEaj1U35AFyEP2XCQrzzjUg77Lru0daAUiFaAT3aBeshp8TU2vqAamrZS5E
oGPeF0yGEvtDr7SH+2t+e8395pvQF8HVCVU6+ed/PpR5X08J3rQByD4Pgq9Wfx3qbD6gr148KDir
fDMnW83fvtsouCCTAT+adJp/vR62q1ptwljBw9Ok0y8C2s8hM0X5Aq9rPGCDypWz2PonqBeXeXSr
J20Sxc5vuPnGLKwtm168aIA0fgt//TFzJRci7wxc7mctAfiVJSBF0QqocqhUg+L4mrtYH+NqTjp8
stupPFIgzR/euPr8BprINBZJD0g0Vx96VMA86FOFfmNoRY/Z3FVnx2zSY5wqzoexz7FznndtT29e
0t+D0jVFGEFKEK7SEqGJLhrqGpFDpaoRRIn7S1ib/VHMxTclCofz/Tnekn/leFKEB8YhSId1aA1x
ezDQYB5R3iy8r1Vu14+tF4vHelnmg4FS1KXz7PGRh9x53/Zp+AHHUuvSd17/XE2q8bOJutna+fg3
D60s+AF9o4Eu44k1aDEbuwwlxnYEaqq4p7KqdTzgyy4w23zyLS8bg8xBsEwfMEy9vxw3Z1uOjDTE
77oJQfRq51v4c3o9/fugy73o2LRNe4BVnwaz0+6hDDcnKSuo0jdHjnl9yAr6tyaGeEPg2K3yijSj
6ldJql3SOBHnCvG8Y6s3ra/Si92JVTdHZkiZZxN9r9VpPHspFa9mkq41wOhrp0Z7KUFz/TXrEHsr
zW0/YDeJjCjydsZONL61wPLbgiCg28pLcj3rsMS5XsoBBsOCgNW5Sgzj74i6a3YSo5fvPFk31ye5
Iu8D5l6weUAPrg4wggtTKSbYFQD0i/MyxCAlExxwP42jGM+VUaBrMfe4Wd7fRJvDEjKQ4tBDv1Ha
ROvd8NopGyDXFss5NEb7opcTrqvpkhy934YqRdLu7NyNj4rmIzrBQAVARq0vTODY5Hc2+oYia1N8
kdv+gP274TcQtg7EKuEvwxmjh25J90RgNz4p1BJEb3+LuMAYv/6k9K+1AVYBYrelWj7MWpe9c40x
/0erNX1n525cjpRZeQ5htMgWzurMZHNjdAShQ0BkhmzNQOCBHUYtnvPeMF/KKmq/vP1ToqlLPZaw
UyJPr+em6xFSOaIZMLCMzWOUzvlDbniobKhle0zaEDHBKSnfSvxi2/6GIlCZ4oJYX8lcx64Gqn8I
0iqeTiEKdI9jLaInuODxzgnZ+na0SmHuID9Lc2VVWFFZTtsaOCEtCqnnJG3VF3dsiyBx+/DH/aX8
vVZXcZOcFuwymwIqvcx1sbgTFiYMTjQESqr173olS6fDyJNiBdBdvdhHczFpT7Op9bbfKF74w4uG
7GNueuHoYyzTv2pjk+EUHRr6fEB/M39vKLpiBeWoxs5jlwvHOyh5aH73Fqd4QVYn+tmgzT8FoqMB
4M9UZ9+M9KJMSgzKiYMJyju1us20TKApPXjcpH1qPvdGJ85dE0cfSlwXJG57r61+Y1NPd0qqLctN
IU/6Gv5oa3O0GA0RZwvUwcXCo3Pif6hl5Zaf5uEYPS7dmP1wWMnlMpRFUXxImzkfD9Q00dvsnTB5
7w5h4fmWXiL4QWW0m79N+TShcGGhcuwv/TJ8ygdt3AmaN04uIA9JruT8chOvVoo2aW7HoTIF5FGw
0TGLi361vdV07yA/9rEfD2lh7eQJN5UfFot9TemcFI6QXf6mP2JIDUuwdhQarmb1XH+IPO+vTq/0
nW29NQjuqxTKpbYAJZDrQQqxJFondCKGOO/9uDRtuDFldrx/eDaeFIqRgM+AGoA4WqPAlrp2E7VT
CEW1YbnwSYcHc+mkrkA0X5ai8oIs9rydJ2XjcjDoq1Clkwa7ZAPXU0vNufOKhTAsa9vy32Fe4uUU
Ko5BGwCVuJ2Yb2uGINxQvGGfEPyuiivqsAgjjQj46zrJG4B1Zv2hQ5zuW4soJHSZtD25bWR/uL+u
G68mZV6g5jR8ERNdQ7FSKHhjBd8jmCq164KotJMP6Yww5ICfLupnuZU9q2aWvOTdqOx8063lBWIH
tpAtTuFttT2B0iVa6XF5yGbdsW9nNTrTihCLJAkq486jsrVP2aCSfw+8/oY/UareBKAongKnLO0f
fHNd99XU3isEbk1KmsVCXQF7C2/7es8snte0Fv3yAMO6GX/kWjwNE/ICyHCg+Hj/422NJRXhHdqv
lBzXTfSJ1xlqAMjjntLTwYonwh2hqe1zmrXiP5wFKTzPw0Ws46xFPUpkJQEdYlDQagiLh2yPYKYB
+zirWrpzEja+FNkYlzZNVQmMXB27flxGFEo5CYaKNrmozRCqVlvv7IeNC5m6HiYe0OskJk7+ij8u
R8MsO6OY6cxqTUyDYaw1h6ae1RW+NcRV8zjntr0T+9+W1HDUA6xLhIq4ISXq1SNA5aThSXIH1Nfq
RDlyutV/4DSZLyg8zf/iuQf+QUtFDQrCmwr1ALW+OKuNInS/ERUSVG/ePzL5hf8hb1YCy+sliIsI
JFRJLoLcoe2n0+zQsu+r84hSys7UN7Yq0CpePnIu6tVronI6TnpKmWOQLBP7bInO/tI3qQGXLct3
htq40ixKdCYNRw47aIjrWdlpO/ZtbwI2Qk7kog8aKkKaNb4qjj69s5ZMvbgNngbI7xrv37yedI6l
lgjef1Lp43rkpGMdQ4NJWtYcv0Z5bRBPJGON8nlhzDv6G1srSkIj1eZ5NVAtvB6sd5LE6GdnxAJU
ZF+yFEa0qhjWMyDa9OH+vDaOipS7I2qlLAOCbDWU2Vh2rQ56D4dSGV9noeknS2I7BVv8YLTjHnBs
4ylkPEc2klCPBa95PbXM04VXaxZCuGU/nCIqZL4yNF9sLTYuTu5ND6W6a5Alj94qOOde49sRL0FO
XUNDbUVF3DQZ+mC2zKzwI3p3wjdnz36NkPuo/coYim85/63tR3VTfdbdrNozWNz4pFTbgHRwVKBd
OnJn/3El9V6oQa5jnSMrK/6OTSX7OKve/GJjGL0XuW+tMUUveo/0PG+VaO3WcpPIjEnsMB1/6I3J
Oi5GNLykeGYfICCRlIAq2bnZtxb5z0FXG6nTUm2JbDKg2i6HIFuc+SFfIljHcebgNJ4mT4pd/irI
fqUQ3H94wmhQ0gelo4xmzU0um6mWiOXo6P6Yh2rU6hMcfAVL13KvV7D1JeFkgIkibZaMvusv2ZpR
RC2J1Z3iYb5oJYlXDkfk0KW2drp/OH/TW9Y7Vwpt0UsGwX8TceAHVLbdZPaBM9jiuLR1+rQoevrU
anH2s3IMMfhe2jQfm14PrLS/9HVhN35htgkMg9w6y+idEHqxf+GSsKQk3b31v7hHb/X+D926ReDH
ST6Q5Fnaq8fPnRbdBmiNLN5cKr+cKZ50v8zU5qOooWcjSKJ9uj/gxkeAy8CVxYdgadZxBKjusstS
jhNsMTwl3Vy8FNSUT04bLd/+w1AwjyRkiJbM2tzAGKn3tYPaI2vdKh+NMgOflM0F91YzGDuZ5Mb7
xuMCrp5VJEJa59y0C5qitAARNi4i1YpBI1Bwzj/3ZaoglFnWlxq0o99OOOndn+VGYMbIhGVSlYf6
5Sow02dBwdua+iA3bOWCT6kdeEas7eyTWxwlYAWKChKG4Uk2rry6/rgGm5pUYzHZ0EqhF492m713
nGY8jm6kHM1ICT+Og5f6kwobKapNVCCd0tt58Ta3jnSyksKbsoR6/RO82TAFC8FroHJqzcg1D4pL
jguebz7cX9TNoWSNH50NKNZrwywRqVZjpS671JvdC0YDGfKemXbiVnkzaEAuLO1zOD5SXHuNcHHV
KI8XmoKBVzvhMRmoF3WxHiFl2fVBRwKN7Hi1R3S5ZXX+HhXkMrqH0gpytWuW2FaLuDT6YEBw/bQU
TnZEkXB5dRGqu8CScOZTXZnNKXNTA0vEKq9Ay4bDc6jm48nQ0/E8KCOifU7Ux8ccfMWhpOu/pze7
8R7KyFx2nPgfDtb1F29aN0qjXONUiWh41ydzyjNReY+w9tJPaDR6B5tO4+X+t994D+nykVERwXGe
1igOEyUDIE5ss7afhgcYIe2PLF3mF3VZ0vPQF5nl62EfPqctRH8l7vU9w++tWXPKJKzcoNC5fqem
tKOuExP1GMrknnPhTk9tRJIXmcjzNAo+HIuu5DtYma1rRO4DqREJUnotD5N0utAr6vPBYFXuS4SX
id9H4x67fetcgRmlXCRvEgqU1x90MvUaUXEuK7NpxFGry/LvphD/hGnT7WSStwpbEl1FukHLQyq2
rHHzfciegTbXB7UIXR/dSeVdXXbfbbsrX3UlKuldmvpBjZQZGdgSUL1aCezbG/O5zIr4x/09tTlv
id2TlTIaMKvQoxrGeMh0+TxYYXcyOuUvBGmHz3RAqp1mxMbm4Qmy0Oqg1Ao4eHVkIqrPbVYpGNPj
ZfJVlL3yUOqpMH2UzZd3SVsZH8zQ6N5MHSBEBuFOERD/G8RxVhNcUq8fqqUBRE997qcWNq4/WZ39
biqmXUb61hTRmwdJSsEZJYFVzBIj+R9yD5P59Kp5qut4+oLcCJUJfbR7SUF1Dk5T4iY/dqLDFAtR
xFOWOM0DuPDy7JnVPPlumaYmeMIeSePQJgiLlEo5jlYz/YctD+wNYpvEvJO6y9n88XDWudbWyejh
WhxThc29ODnkaZg+20P7ZvaSzFO4Lyhz/W7Srx7ISZmrXmnqHqfy7pJ7+Cd3EwCcuK+TJ9upnJ2t
tnFlyDxXRgVs7BtdrjZJlCJiSFonrJon7OKohZ3++f7R2YhQgTtIAWKA5kDrVulJM484Z/a4Pneq
PqMFPBbecw6k/Uc9de5rqmTtv/cH3DirEMmp4FEuoGJxg7PFq3KcK6MLMgTjLqbZfdYUBSucROxp
tG1OjTIhpBu8mKm0XG8NM87rphkZKbQWAkQoZkEShagK5er00KdlvPOybZW6ZIQoY2GqBjg/XA84
x2akOw1rSZslBCClxt8mBC4fDXPA2aEFXnNsK3P5mSdT+pT1ofKq8AJfhqzp1beXuYj/CVglB4iU
bPVZRTO2A56PiB6ObfMuDwvj0GA7H/t2n07/ZSxw08Tn8CXQ6r+eNoB2g7SWda6LKC4C1AGsR1Gh
qOgbSjZ9vL99tm4n6gQU7gGugEU3rgeblDZXFjpYQYVc048k67PvDcCUDxXEqu4w2stc+rrQvJ0X
ZuswehoC8bJ0AE9y9WlNR/A3W2YXFFOIz2yXhSelr9TT/cltxEbStA34C9OjRbB6v42kd+ykZZTU
68ZDOKaqD+fO8uu5sJCy1LLnsMuT57HCVTq0hr1azPbwdCfI4Ok1rjMAJZqUEAEu7oIC7nI5WTXM
tNk4GkvXPSxOtzx2ltGdvclTaNaa4c75uf20AC45NQTrAO1uBEbacWrSzgRTkGnL8mMacvcYIuOX
HqrJozxchM6o+EPlqDtX4O2NRMbDP9SEiczA2l5vqdK1q6qM4zHAhIcyzVyo74XdvmutXP1+//ve
csdIrtCVh2KDQCQ1+FX4MCv5ZKSCGgmWtq11HNGZeK8l2LH6SMRlP9TW1s+h7ig/pyUt39HL1B+9
JI2fZCH8e60NyjP8NvdTqYZ78ntbi0//AV1SUjJZI7teBIAkpZE5YU+5JISJI1QMmVo8oSusqkSM
gaRr+QlW9TuJ7+2W4zBTXpVwO26QtUFthwO2Y+ILFnheVjR+tbgzAHJhix/gDjU7QAghPRtDPfyM
F0Q0T5mx4Fp1/6vcvhP8BqSgKJJxW950yZYCeO3kgPeIq6E5CzUfXpOoq7/qdK8/06x5s9CGLHTy
30GdA3sHUf56qRcnrnQ3odQ7FpSeMEDKDnGLBRrwFnvnSG1sbWYEyAPkF7ttDdPpEVN22py/O+c5
Dpp4iAC1uDYSSuUeeWVzKCTMYMeT31Glv56Vknal3ZiUg1Qvfq1c6bhUeFr5ZOv9rlvh5lhcU4CC
0CgmdLkeSx+cPCpr0muqJVr7NFlj7V2qDDN61Svnr2/eHtBnJeMTGDRN29XJiGMvUQePweoGi4Qw
Nl9TYwmTQzw6xUGbx2wv2L99a9C8o6RFoImPJ4/B9ex4BRIDs2KKm6A4XmEgpget5ia4P62NAy83
PNh6okwPhMb1KGabKVY3kVLMqAVPh9h10tGv4ya7zJPjfU7sVj+mdVjt9fw3Z2cDbCA+IW6/KfhH
uj1jdM1FEyruGHhJlZwBcqh7UMutPcIVS9mOSw3Mo/wdfyQGag9VhuoxRR6jBUkrAPIWoxEHCeW3
w/2l3BxK/m3obsr4bzVUVudhOtKZCoxaRcAO8azHYhj+NvvS3amDbtQJEZGjU0LSzUkjYL+elYKK
gywkclm4oglaU1S/qnJxD3ljZg/VotjPZmd+jIZR+ytNkuUbpkl7RLmtD0iQwplAm4L7eTVb5LKt
zkNFL4hhOAWRvSwn4Q7pzppuPAy0+egiOGii0ZxaHXEc04qqzQtgnHOMHmI4hg+DNRdHo3L7l67x
BGZ+HbVY5LzPjeHtGRBtfVLgo/SHwaFT4l7Fe0bdGrE10LDplyQ9TUrWHCDvD0FjT93x7bsH9CbA
eRl78ARdf1IRT4pblBUm1WVqBaJBhHmwsAOczObNdD/+dqIPekFQxLnPVp8u6mg/NyrIP+TYxV/q
IOovXpwWDzH4sJ2durGA7A4IaSauL1CJVtdLMXdmqSw1vTaykINZxM1RmRxEAkfhvf39RgfNJjhH
I5Q7bbVVRjUcEDGhoqguvACJ3g0Ib0uVWpeaWxTUGR4z9z/ZRvVLUnLQFEESDXTjGtTQFlY+qPJd
LVMcz/wiXyrrfa+Mo3asxNT8bXdm0gEg70sLSl7qfGgKR4P6KELn3ZThKnKM7FLr/7fzs7YWXZPs
OE9y1mlYXG+ldLIixXa5HfJyak7KaGfNqe9GDNu4NOp/bAtMSQA5MNa/ini0X9QuTkDtYJX9rGjw
nnwzxQXhebJihzZhXqifOmPK6p2gZONoywoKmvF0O4hKVmcLUZvJUpOUAhO46INNqShANt48ek32
LmnwYuSx0i7D3PSUwpFBvb9IW2uk6ya+TtSADdC212tUORZ5uU35t46TxIfppjwlkfaX2tvaTs13
ayRDgl5AXkEu8FanLfXyCEVTzF3rDFP5qqIACgAnDqxl2lM/3HjMZcrIskp2LdCI60kZxFwxokyE
lHEzP9XYKhDMti4gjMSIzo0+48/dUE+/v5Tyb73uwlKUpBoqwWx0yNYGAA7lVQH9DNRJxDYa9Sn/
YVtVuYNt2dgujOJIeCDXI1SN67nhYaSlgwm2RcNP91Asnf4Ui8z4n5emzknpzPiEwJR9SLxI9ytV
mB/vT/I3HHA9S83jfgGXIatxqw2TDJ6ZQ3sfgm7AJvuih1BzwNmE4eyHQovDIGygyBydvlbMYxhX
3eRjSiH+SeHewojt1Z9NGTfnCqOi0xCG8cOIMOsXoWSJfYyy0RQnY4x1xU/yWFAlGrlMj0kl7Po0
UxOD5WflY/7oWEp5zI3Iq3bmd5uTEkhIuLssOlBUWRcdMizBOpv4CK8z72tSD2cvtGUrVyalnuLR
oypwkppniEkFoCxNXnjI6X8vEvsD5gEP4Mc+3F9yeQFcrbjcUaif/WbiE1Kt3o4J0VPN6alDzHmX
fs1IXT7T058ehPD0k9O5xUFJRPjFKfI9mT75LW9Hph9GWEOlfa3iWTv4leW8IEE0ex5JuidOpgD2
uoSzAzw0EzsPyc0V8fvsgCxhLDAT63NbUL+qkR7vAtUNxXma9OYy0D8IOlefduL9raHgrkmVD5fg
e40EIctNhYf5AoIXWRuE+VieTROP0oKzt/Mgb30/cAE0+cgEJST0+sT2pW6JpBjgbrltWMHb6sz/
FZkWfoOhKQ74aSKAmKbTaz8v5k7YsTk09WWJdwGXsO6jG9ZYpao58gEXO0aYVjd9t06HszuN0fOk
JRHqVW3ui6mOzvc37db6woKnw0f5l3mvrqlMEdigCPDEKSw6v8sR/XKQkj+Gebsnvry1S3VwopA1
kfmBIH69vpnRWqnlzR3umCL3qSjOh8lDLbOwrPywDLa+0+zbHI/ars1oROPr9holST4y/YBAVRX1
WKQg3RvTxCrHxZKTjt8e535zPFJD1hLGCFfS9fwIvdJpXBJpCp+NH7u+8Q5QJKuH1o5Am7TznlfI
bbueY2g4Up8bAiwAvNWC6krVUBcveuRtkcA4qQq2NadYgeEUGL1jvStSu3APhuf0PD2eEr2rVLMb
36txv7D+aTyOfimM0vXdrHdxLCjhbfKH+idI8tabUxP5Y9Gm/238S2K8Wh2S0ElDTIIGCi/+0Zvc
9DVMSJ/JcPPv9/f0bbrJWKCIyNSlSzQY1usvEY1JWSw17c5QUZXvnNn6e2Yu5sXpZ+2vri2hw2pF
S/uLS+CjqbjLP5ra9u5bQzb5Kwj6MAXkE7lrSl84w0pIETYP1DxcDr3upv+byw5pydpV86/3p7y1
93BvAacsHYaQubqeMSqLObS2lhp4b/TveIq63g+XQeCJE6bZoUvqPTzCTRTF7LisoA0alF2pd16P
2ERZrTltw20pKuWzly3ahzgOd4KozUFkuYwuMqHaurSPkcuyjE7dBTkmjl+sTLFfsmnQL/cXb+sO
xLb4/0dZbRdNA0+qulUXDCiwHeJE94IY0dWDEKl9vD/U1nfihqCCRd+SzuUqRnD7YnAKGtCB4rbz
M/VI9UNFEP69JoqrfGXm1t151bYmRyVAKkNwBwKXuf5OWGpOpVLTadZqLMVCTKnPSe9Sd2zRRL8/
uVvaHHsC4UNCPeAiJLar2cFls6zJ4AWNh8mIj1YnjA86pRz7RIO7/aSMdZdipdZMCT7B3ZwciWci
x7fasvuCk93s+LZZaXkQQ/+0HrgsIMuXuj7EfpXXtuEnaq69T2MBBsrK9ewhHXvF9AfEJn6NJs7C
/oCspL7zyTYXkNlIjDPUiXVFTvBN7Mpyu8BzFh35jsE5dUamnj26zDsLuLU7KNVSwVFRQKQIcf2t
HLesndIigiynbD62Q2H9RV0sC0bbUg6joe+ltFtTk6QeGtrcHKR81+PF6mIkWrgwnk5Ns1R6Qjin
SImwwv+yDdFCATeHKB385tVQWpSb1Brp7Dp5mCCcPDbP6TxDghFlspPAbgRT1BJIHiE0gyddN9AH
S7EHc477oMfy/J8QmfnKr815CGxVaR6BXRbHsVarw2j1TfT200aSDhbeoEnCsVvdiq1ws6SqS4oE
elH7dmN1lwyEpO9oY3a6f9o2Ph5lNwCCQMLpQa0NWBxtbo2mJLRIkujfoauMk173A12oMd0ZSX6b
VXoBgxlLGRpeqFWuq4p1FkPFVnlOo1KpjmmR1ifTqvfU+rfmY3FvUD3l/bpJKrh6PVjZzKez0BX1
46YdvzedPg4kl3X+19sXj4eLdi2AM3BRq+80e0K1lIRYDdm5BGeHUTzmeEG/orqtfbk/lPyrblZP
MhO5Q6AirCnSExaKdppTT9G8BM8LvfLOxjL0pywbLWxjPI2K9Pjm4qLUDaaySPRBCYLE6fpkI6/b
LnXPoEBawuc+9FREaUf9NIdwTAcwZztp2tYkSdDIXNj7Mou5Hk+P4bc4KD8F5L/NcTT78SMe4eaF
7eSUcKja6iFBG3cnbdq4L6V0NncKb5vsSV6PukymsKi8cakQiZ1yXC5OHpozGD8jcgcGdTje/5Rb
W5SGCb0nXm7qgKtdk6VJVKH5LIKqX8pj5vTqpVLGv8Fw7/URNtYTtjZ9VoyFKPqtye6yudAJRxG8
cwCa47DWv2Vmjip7paqwBBy1VbAA7XTz5/0ZbtydUpJWUocYnQ7b9YpymYZNK6O6qTWmg5sqlq9N
efVSFeYiVf0NP62smL5N0exka1vZDOE68q+/gSQ3VgMtXjVe22N4ardd9bHnxLyo/YIfSaZFl9DW
+geqrOO7bqAMjVmJETipWpzSvqsO+tJ2H4Q3okmP0vPf9ay2x0hJqz3B0Y39xgXFj0QdQD4uq9Wp
jcnorYpkGQzMeFSsRn+IDCP0S6+bH+zIUs/3v8YtNAtRVhTjuHg5x5L5e/05jNaNKTlTF9AUavWB
UCrCpUwvEveiDP3yUZtLYZ761IseKc9W2mFUsiENzHpu/x3cgUji/g/aOAD8Hs448rIyYJB//kd3
UmsSnGlVfk889cLP69Kix6WZAZDdPSXorbXmaNMol96zIA+uhzLAdVNoSakWoF8Rn5eG1NKfHaMD
3GkV8WvqGfkeAH7r1PGWkmmAdMFfY73cuJ4WkB5x3hXwrHEcFEcjy6ZDVVfLRyHtCHvD0g/313Rz
UN5V2ZPhKV+TIN0ib1Cowzw1i0T6LQ8HnIZqt3l06yIGgBolJ0uZ9vSitj6kFCSkMI1iyA0y1+3i
ps87S6D7Yoa+OQo1MCj5nPVOebNUP3uYW97DOUWyGdbvn7I4eWw1moCtZNASTZvkZZq9X6Y3Rh/v
r+TWliFuRuWd14+Kt/zzP3anHi752OKmjvKAHV8sgcgijtXfFVvg/tSRJNwfbmsNuSElUR2gJriO
6+HmDoOymIQjmAeRBapVVlgfGu1B1/j//sNQtGLkaOgbrvXsCsfu81mLCdQ1tseERuiR1PhX1dv1
w38YSTKG6DOxQXS5W/9cQzccnLmgC9iTpQGd8pIfIsOIwEOl99P9obbKNABvbODhwP4lXfV6LC+x
RJq7HDf4LSW3CaXBpOq8o9JquJFkY3+aO1c5IGSGo5FeiHPUOuZOsrC1ZyRBCwE32ssg+K5/Q+e2
cCd0nnTNLbOgWXAu12un9Sc6U4emQcP6/qS3Ng12FRw6lhdfstW1NqpZaKslXzIOoQCaaeQdbQxf
fG303qzNw8GT6DTM+wzqT+vSeULOobldBuh/McojRbFftRs1H2tAHzuLuBU1yK4o/p/SnXANM6W4
2I6GQRxmIxUdJJ4ofoRjWz1TASkoQyXLk5chMENMEe3soY3UhOSVAJcWEHtp3ZS1pwwd4I7STTwU
2reySmqgHVBj7n80+VFWITyjSNYPeQnyG6s4sxsAPdk1VRsIBsoFKEDyIzHK+ly743Q0RvF/nF3X
kp04u30iVYFI4hbYqaO7HWduVPbYRoigQJSe/l/43EyH6q45M7e22QiFT+tbAS4BaQKFVL8E6FPM
zTtF2atzZqfe/d/jn1u6W702aZ/jJftIp2iEb8kHGDrYMorH5vz2m766HFI0XFDCw7zqj6nPv5Z/
P4c2NDWWf9NvWSWcDEUxkCUu6xr9gHDbyDtD++oD8Wooq/fg3+e3WCKb2eO1ER1OagmamguqWARJ
KVDilc5AkP/2C746VfengVW479rPjniZmF2hheepXnR3uej5yS27CBTn8NYe+BiTR+nn6dGHTL1z
YPwhMjyfR6jkQNsEWg8y1P6h/zW66TS1PWU1gEb0WdxlNdESwrnOt1/AfwjoBRfSDN5rlIgPq5xF
itO5aw/dIjhcJZDfk5aTNEEOuQMokQVv81EV27YFazGajJKDi8fgK5PLaguCZOr4nbF7bR6mQCN3
9iJsvp/LedYuYR6hGfj5oYoPtPYbnERJjDyQvDbBexrw177Uv5/2bKd0SoaDpNgpLZy4jqlxbbFI
2X+zTd9cweSwxkBlYRmQQb7j1/DanAQ0AEcK3BiRCfXsDFxBhRvXHEgEnYwvcUPrzwFsU0vWOXXM
Ry0+vD0nX9te8HkhlsH5jgPx2bSofS97R9C+BWeaXEewjgyKOHUugMjTLbo0cMdbqzmcxReJb/DP
5mJIXd/+Da9tpFDe7aA0WPQQ3z+dmm0jBElbCw6O89FnTqf8c42Q0sPbT3nJSsCZhCvezumFRgtS
+KePofiUko8AU5USvj01iCr9WdsVpvUEyyAqEKL+qR+QbwSr5K6vmrATvzLOTIO2EdIpgR7WaKis
29bfkiHiUwVb3cUVK4n8XDDb+7/1rKe+ZFGvs0KOhMNtLE0wUSkJe33XjDSEwLwzQ1etbDL/maaD
uYFuKnAQwEqwNd8n9b9WeGZ0a/tdMLnNfXq/MI61oYP2OE3BO2fuK4sRR/suH0P7Fiqo/YP+60nG
G+TkaCAurUniAj4XyRllFi+oBFH67a/22r614yuo0IBL4+b3bHLAZBQVDQMqkHMphzLTGqJeD9eU
vxtJyQParDIraglX1kuWbDK6TDaePykWqbtJqxSzOanXvmiSFFcoj0PllgEqs4UM9Nzc2NGuD6PD
oB51jSjnd2rnV+5Xe30ABvTeioOI4elAeVCG3SgBB3dt3Bw0ce7cTel3OFHnnyUXdYN13b/L7nvt
6g7nBEB+e1t/J4U8fazOutQ0AjdwG3XxHRnXpEITRPSFAnYCGTFMo6H8X5e2ZC0k84sjeZFapg5Y
6/T32x/wlbmC2yUFngN0bs90fvpbwH2ffOZzU8I2IvrRiIUeQsPAhR0X1753wr4y3lCPg8yHEx3C
xufEI0aARIRswQnLzXDD2ikql3Gpj7j+wQezo/3fSCOf3/nIr7whHgogHBsLysHnvVbEM8H7xXo0
uFbTVWqe6SWeg6DM4Qp9+M+DuaceAx/AIQ6Efz89/r3wYP9GR2bHcoyX/sA0OqtLt9EDzFPfg1te
G8p9eYOuDE7KC+KrZ2xL+g5tu4XCMAJUmK4cIWg6pRr0Yd3k4jqLxXsa6deGch9CXB1wl4bc8en7
+ZWlNUWqGIwiTVjGUk7HeMpAD2jG6Z1q89VHoezDfzgWXmhFuzVokqUZxlL0VJzqfIhOU67XapiH
90h/r1020XWFdgVSGYgUnlPQmyZQIAMAhhgarLQWMuISTSJx2KhD+EwH48lkVgiFbvRW5Tka58Ha
ju8Uu388L58VgEBAQMr742YGFunTsY0zHegFLq1//NjNUeGzfgJoUX/2Vmcw5m8Ztkndkq4+s3GB
7nELtNZFP00dK1Of1ddZuKEhCAQwvayDTfLKwgzs89sz/JX6ByniKE//tPiT5yToRRgF2xBqSwan
ZTR9hD9Ec/R5tGF3xfOkfgfFf2UWQEGHIBIA6ygOnhNOVeDAY0mBRYGw0yGFmysoMHl9o7UP3jvJ
9gF+9gF2yRyMQnaZONJ8n34AVH0LjzZADtpsPD1ELpsrauMIRmCLGc7bgAj1IuQccdSRIyeJNOO+
SElCjv95iCGp24sFKCIQlvFsImjkjGbNhntWsDjECSOWvhK0cYckn+21Gkz95e3nvTrGoNDt8pwA
vYtnm5YOcG3YPG7oUT6nYJmhZgfwMV0twAf+c2GCG04eYd+CowP2j2fVs9pcSKc0QvhQ3eVnhIEg
nysUwbE303u8x5dvtT8KD9kNCIHePKsmRwS6I3g5teUcDNsxgXK4CBY+Hzv+rk7s5ZoAAg+SCFqT
OEnBXns6cUSOzi4sfG0Z9BDsB/EiLqiZ22Oso66kjg/v3LX+wKJPZyoGcHcZRfW0d4L2d//XMQN3
1kyhjYZ3A8YflcPCEnVciI2TYsEauXfamQAeLND4FjqZ4mvVxjmyBWJWj7CgX3GHiNa6WwqeDX17
gJNUdCV7vvyUrKdHzpuprey2hTcYO6QQahg2f6jh8CEOb8+8VzZeIJY4vMC2Rv8ft+6nL8IVcWnQ
YuTaOF5/AdbvLwo+eJehhx6tyMg0HdqN5CeDIN5LznjwNdGJfY+b8tpUgVzsjw4aU+W5slwoNY19
1yAEg4rmA2ZJcyeTqCuyVb+XAPZK6QcHCoB8oDhCB4R66+kb51ZEEdk3NASAJ7fDtgJeiCZJzroT
BevkUaTxepOko4K9Tr4cJ0zZMHnXGell9YCfAU8+Cv45uojPZRWxQ/LpPOF0jep4RR5MNp+2TizV
akdU70gHOrexfA/tf2WdoNAENxtAIBopzx1jNC5HWzcmtswtgxgoU+6GR814t+ZtO0MRvsB5+O0J
9hIngI8j2JZQ1mK1vKhX1iwYFN/DzkxHwBUwgSu7lcLy3KAT1hCSIFpuDapsoebT20/ey+ZnS3S3
rUHeCVooO9X/6XcGLLjpVQOIc2Lbe2BK3jL/vj/Dq4+B1Ar/40YBv5injzHz2Hq+5dh6YgO3CZ46
dWGjcztmjBIhdJ2jBwLXw0PtAL/KhshPa9+EVZC34mFiS6eOlgtx9CJil7eH4JVlhTMM1GHYpe+f
4dl5SkZYWNKmRUEjFf0EJ67xkNUgwFQhB95Xvf2w1yb07vsEoQh8mJCE+GwggJwDMcPDSDANh17E
cSkmlt1PeQtXOoJDOwFS9s5DX5vQ/37osxt9YpTv00CgEz+3KfoT0lQ5Qb0Qp5zeL2gBvVMNvZzO
WLK7UhJEKdxan9/rg2CVa90ufwKR3QW8M1sYbslB2dYXc7atBwCY8QmJze8ld794U/QjIMUBCARc
FBX5szfVTeZS9P6hiyFNNp7j2NY9ZLaWyTLj3unz4Lf6vVCXFxMIt1GUQbi6QTcJZtgzaJ17ITtX
QzU8Q2/dn+gcjTeJ5eH1kIb8P3vF7Q+DHGb3+wAO+9yS3o3tpKlSu4MaGa/bjibVQtqsys2QfXp7
rr74jHgUNPLw9tmR9Bd9niaApAm1HAg46yIeGo1GAZSUGpB25ovQQ8y4bvCPG5V7T6n85677ZFvC
o7EPAsXD7TSBT93TZbJ7TCpFAJM5y8LvM1XiFwpauPzHDmQBVGHRHhYdNT8Ru+2/wA6pzot60/kd
lzZxB90h3xLEcG4f3x6SF8t3/104EQAwgtaED/D0d2WsDzcywe4KqTw0Aq7qo2O2Lk1VLyjX7KgT
oCAhEhTefuyL7ROtvd2iFksKjHC0p549dudC5zvxPO15+3UYmAiBF6Jue2ejeIHi7s9BACfUlejm
0+dEW5QUxmIy4DlbIE9dLFhbhGxrolJQOn1uQMr2xda7HJZtw1BZeNWe337TV+bc3iKm0OUg8gxq
w6dv2sKVEPIV/AJfi53ab6cja1Rc9NmYV0aa+mBtCiTV9u/Rz1+OMZx9cXcDVLGX4c+7xmYDWarJ
gLHVMptvQ07cR9NM73XBX25QqCBR7oN7g9LiRUk8C+nw4rjCj2iblnJc4jOi7b57Py1nsQH1fXs4
X85X8MowbUD3ghs2WPxPhxPxnvkcxejlI1hdwUaET/NVS6f6LKOEP/JkpVeWSP3O/v9yQ8RTAYn8
yfHDjH12ovZ6wfU0AfPLjy091qoH/aSPmrJpN/3Oynj1Udibdj4TLsPPSZDemJauOSg28dDz70Jt
/Ocmu/B+IWn04/8xlrse4g8Oiarp6ViSUKwYarQwSYqkhHM66DqselrXAtbqgD0vaz26GVEfSE9+
5zO++paoRffWCkzqn3f81sQ6jRTsqWRj2pwWCt446D/BycvmvTS6lwsQ10NQA7H8QUZE7f/0LZtN
J4RQwDvQ/bOTjpe2OeXWL6coMuwX2EWKFc4l2W08iPSdJvHLexZokFCv7TM1QEfgOWGKRqsXnI2g
9HhKdQEah/4ytMmaVrbW/msTp2t/rP1iPyVs8L/zOXe0JCZbkv8q2th/CAxAAH3v5rMvvjUX7bpx
tFjbfuwRngPNaRl2A4ve+bCvbDq74Qhkgft9A5ytp6Ndh+CcgsE9lUnc2+uaEnN0tHnPH/q1Teff
T9l/xb/u4YDx5aJhrFNm29xCzIt4WjZyEMfVpKcjjMCXX28vlZcq/Z0jDy7DH3QZPZ5n76WAAhLo
hMBCM200FoD6TFrwjmZ3w8T8Xws24SvANiGMddkaXWjqppsuj5rHng/9VSYiqOve/kmvjgH8EBDw
gFsOtsSnY6Bg9dC0O79Dtd34JSWqu3JtFv5lWJ9VDIHP7wHfr61ZlEM7YAXGE7xJnj4wmafeTh7w
GG9Jc17R6a64du1hN166vP1urz5qhx7BW8H29KI9NGV+TRlIYwaCsaPPhu4CEsJUyXBN/vP5jK4g
NJaQdmCDQBH09K3SnsxyqtkIuCrrsiphElGkgs8TvKfj3VQWWceBbYIjdBny9J9f84/EE0sT9zXQ
e58+2+9iiwEuIOUCT8vbGdjRQ71mkJRCY3N8+1Fw4H1laQK9Qi2AOhTXtefwZjwiOsNY0OszJDvZ
a7K1DDHHBi1cBMZE6tEKgtesU0H9yYbz/Mkj9AlYNrNkKmKRtc0xBM/2I2lT8t25jX9UlvO0gG9B
H1Yu4GatRmbCvEDmpnMnFyb1UjVd1gQnPSf6p7FRrI/WztM/KbipW2G9TUUxLs344AIo18om1fFP
Zrb2ZzhtUp0RGRR3hRn19gHpM7MqgKft9bqMun9Q3odfBobqCZ0Czb6tY7aMJ+eV/Lan4CpQkeMx
haSVt49NHKGEtRTxVQiJH4UsMrjD3Y5yyfUZwOuS7tUnGBoy8Pbnsti0u+vSjBxdynFRRwGLADDE
gnFebV1j0xPSO+GvEiHN9ihyz5ozz3mOaz4bsqWC++UgSqfc2B3QTRl8RVTYbEdYiHTnXHcrwDVN
WFT0vTP1g11q9Q1U2vr7YIf5GxI7E3Wgqtcj9KDw56vixSe3CKxFyCZkwMsdYKKQVITP81aSnG7h
NZe9jgtsEvKfIZkEuWWZCB9BMTPI6Goy/jG0OsyrGSZM8KwUHXjqYzBk8nFBVow8sAUMv6JLBvcV
igHRFKiNZ4c/YuQXv/klwuUI/q0JnEkAmi1ivB08QQaIDwf8pjkJ+bYLsZpf+ZDVSFiDrr8u463d
xns9QSsIjzB4bB1rWGsBcSQNvSOIiGmu4AE33DVZxvGmIm+v6oT0ybFnmP4lTqj4m1qk+L5CIfsN
nMQcGeTw/w/QFZDu1FtLo0MTJugQdJuEzxyP6ySHXYlEt2BAauFtHMRuPdQqM7CPbEIQ+mphkcQK
mq3rT5OOEOo11Pzr0vswAfMA9jmVXUMZH7NZ5R00PINub2FZEIID0S/iyoQBuGx4i/BYT4mIr0i8
AegGeShuC8QrC12wBUYt52TJAlJN80iRvgpY6IqgCvgFEyWEYWkB4AgDOuXrBXx6ieycOsi+x2tu
kmPKoRQqOoQrsYKGMNB+nLehdacm7zZ2GVwSygp+lio5RZzjHyNkc1dr3CQEZhJSPTBq1D3vpJ6K
LrDjDXrp0eO6NgFc2Od+/TtN0e8v6Qpu8AmhXV0Ljt6UJlch4zwCbQm3TQTLg/F/9CPzIbJ8khHE
tobhNbtsAeVZiC0xhymu4Y+TkJrATDKoJ3XsnDXwQJkN/2dOM9eeY8OnfxSnw1fcLL0AC36NXTEh
kFgdXe3C30Km8sYFW4NdKBVmKeIts9DYZ3WcFYOx+cexJpipypl23Ie3PW+YhlBkgnj7wGsNz+sN
14GrDZbC2QmRwrhPDooOv0eJBkfh0mVyZY9E2rYgsxkvWdZFSWFRdA/HDsgUoBvR9fN57TJe5aDt
w2ZYME4v4Caodl8Pyz8Ai6O5WIHaPebI3mDVYvv1Uids/WwXooLCxS3/K90wS6oBUa/2stSb+IVL
t/sriU1qqqWPVhySLtng+Y+PHFSa5aQvOzbnj1O6rANYW6KtL0T4dYNfJoHJER00boYRW4OwipI5
8AX4GHFwRu3B7GGyLTeFUpBKl6uDN/fBhgNBVqcPPOKFua5ZNQZqCAo7CGmOMMye5Z0QM8zgx2Z2
S+XaoV/ODZcbv84HtdqrJoADQCEyJCeW9bQty0Ux0iE/ahoB7rkNLhZn4jZtikwEZPtbNPXWfcLt
Nv4ZslUghUQLq25BYaAA1FuvrH8Y8XPWA4scsDEY02/9TWiibDtNHtFJ1xh8ONinDjR0Uuamk9O9
Y1vUXHNPFn4wcJFTP9NoSftvtegGbIfOGVKD3pYy+ECc0sTm2Y+0qUf2ow7dRJti4ot1sPqEd272
lbYJfDeLNfEz+WjiROa/HEpFXbHWDZacAsG3kBSJ4+iAFltIR2ixwPJvtSsG8J9cUKqgTdsTPPZH
8R3+yUFXTJFn/icJl8UkSD5JtTnzOqF1ds1Zju2qDJt8Cj5N2xxuX8BW5PAVC1W43sFUsZl+tjMV
9CuJ5dhdExwoUQmjxpr/thGi4OejZjuX52Rj6+QDeLR0vd024WIDyVEO2nUx9iFRsrIAH9WvJvd0
GGCYPqn5I6zQG3XdbqvJ0NtjHgHftp/qb7B0SwKN6RPM9Z1cjY4R/1dv6qYGbp8ie71PxugTQxet
AxwfzwuUM2uk5SPp0rGtD4q2kcRRZSbONLwaqCAfMW5BVIGYRMd7hgZmTQo/wvoSLjY+rmNX4mqZ
qOVrF0EedZDBwJwuN8DSYK+7mq38PKXtJO6mPl/0r77xu4XkGmHq38VmdckxxNoAEyeAOS6McALg
NvIXGidjbaslQmb3ReD2XFeUp/3dQrdpOlsE8Cn06uNFXzMF+9m6yHvY+ERlarRCZ45CL5KVYeZd
zIpBrzkcfqSI5wYyVNVNtzHA1PxWdFlWF66fRw7mT+TgI1UgzzRPP/Vjg48ClhpZ27aYtnzWp63N
5XZu+zmmZ8WSMb60aksgIQ9ULo86BVGuiLu9jlUk6obS9/Mc1EgiyGvxk2V+qe802I608EkPe7ra
LC4ugnmGmdRIBBqMNHLuftytOSrPO9SkuosU0qPoqhFzAfva/jhvKopLs8IIyyDmdGryCoGDPRrk
bRMG0GEPCAAZEP20H5CeiwrhZEFdJOHc3YMPDgdnP4fyi5jAAy/VMiXkFIHbeJ8PaR0VVJF8rpaF
Tl8DH05L0UExiDCPoF4vnFJ4TQ8229C5ahBNUzVtGt27bhu/oZ2/+nKOSWgLXIP4djXoPHUV9C0z
iB6Noc0BPhhwPEqzqQP/jFP8+WDt6h99AtuVUudLPZxd4rsbhJH2soo2ra4nEgbilkMW4A5+4eJ+
wb6HgQPT9nOyk+xE4WmbMpxV6AKW02A6NCYy/N2ylzPqgkxmdCgXAWS1lBZufaWukVNRDME4Bn/r
duzRlJtyqwtUicwUOc90dETW3pKfGEwxkmIdB82qbFLYma02MKk24TwimSCY3fRJ99NqTk3T+/UH
qkYaF+jzdfKXIKsEZQRZCuuJj5CJbXf1KqL26Gu/elJAaLCab2zopiA7euRrUxjB8cQezJiu3cGE
dU5+hIsN/tIWKn8KV3zjLsFqV1akoGVjXTWyyQ4BouxJ4aDt6dH9YXS6HsZEngOeNMPVgmQ3VoQw
TZsfwmANApTeidNVHfDBH1Jc5uy1mza3wT3I0Ak1bTb3mOpyiisk6SFiN+xzQLRpv/mpSMNlhZMy
6McXBEAJX+VqSMLD0liUZAVu0ra+w2Yctnd0TUX70ExDONw7hejPg4yUVeVE2PYRbn68O4Oql0FK
2Aldat5of4obAGw3Ob7jKe58grkRo+A9wGl0ax9U6qLoILRhV6Mk/lemQXjczF6SDl0z3LVJb792
yO4ai8wEKFHMht4DKLtrnxYsakBLBc7d/cCqmX4kUGQEBTVepzfaT3o+qKBPf6dsrqE0S1fTX0Wt
yn4vSzyKqsbmeaMsnN+qOm3B5u5R2/ZlmKiuqTaT9x9XbBOP8WgmCB8BouGc7puB3yHQILLFOLdw
f4FBMBUVHE/o46YbqQpUxuqD73G6XUZBcdLqQXp+hXPYwuZQDChgJ1vvpmSZw49giTDbbY4EsttW
78ZS1pKlLbClGlUKYgakYzT9+DfUau0D9nLm0eoe+i9b23bNCStBfOQ6wT86p5Bqlhu4vajMFuLs
YZUNnMOWGkGEh3RyePwIO+UzoeGaFWgwrwiaafMdKh8JbmKwbMvL0SQdBNMbDx5EIxOJsipEqN3E
RnVdb0vQfwUyN37n3CjQDpdQ2yusyexEZnCP/kpFVwt0vXspC4SL8C/LIhdTgGXnxyqvOxsUKPCa
v6fUTEdi8kEXdAER/pNPWe9vxliTpgQCPE1X3TbrH0uUe/xgaAlBf40AE5+nGLtAL1U+H01ml+4q
bTJ/aS2+1qPiTNyEC3bGg7PUh1dYmny4AOhQfREbhI7crLM344nFaCQcWzMgC4LkgH9QOExLdJiy
XPffRrq2w7dwDdKhgEPbIL+sPUnzkngVy6KVg4GHyRDlHBwnM32vSQeCBy49sonLfp11Vm456jtg
1xQFLiwnqD8uslvZlbBQO5a9FoH9BsdNx4o6a/g3ir0VzhxdvXyO5ST+Clq/fmU+Nl+My4Y712v/
HU0u2V0Yto6taBbM5Ir2ydKfuBLD5wwqOaCfDQZvgAfQ9J3MWbQWkQXZe00N+2JEmi/nehrzH4xP
fjwlNV/ix9zKODkYR+N/OAm3tMrlkLALtnFsqUmDStX6tgtvkkypG5GiqCpwUDDQXI0OHpced/Uz
bHHC6E6sdhrPKwLSsclkXA233ejn9rzGWoafez9r+6ENUe/e6KXZTrLfpAZtYCFX+JLbP7E3iz7F
RK3Dhx6FaXQTz/H8W4CbaSvbQSpcxAyELhRDalTlrCRC8qYEzJdb0XQ2O4RwUQzvOWWkhfFcwn4G
wZZ/Qt/eTxfgGA0tVtkNwe2MZKnL2rSMVwmJ2XJaxoijFJuS7tRHw1qfGxU0H8jSr9t1OtBpPY8s
5EcBNGa6GVaZXFKIM5KyXqkPrnuMDgLJdxM++OKHwwV92FRe6iGKPkW16VBcRFO7d4RY9DUMPBLX
JgXQtiATQET49MI640DHiLZ4OpioBbTbuFQoRJ5+m1duJJJrMEelDjg9GBrqRxBHo6HEmUmujTVW
VmsWIVEhNnhwAdMP+4v2hKNq41MTgxDdNTNK2yn+K9m2tr9Qq+FhxFMbXUH5IbMS8pIt+rCNMzta
mjF+SnxPu8JaL6fDghTGtVh6TKYKOyg2N9R/2z9hLJqhUmYhQcFq1vxS0rr6MKfpdtWs8Hbbii6s
I+DGCHXdbjrFlS3iGakouLo3CQ4UJQd1DBzC6E645E0wpGTEi1UV4YBIIuTzMHVHE6REnBGsAhAt
gBc8NhOItOyevtxdUy+Tayf7LCgC4NThg1Sj8UfgXTQ5Luiyf422nLrSSLh5HgOABPUVlcPkK5Bv
YVfCaSN/DRx++cVkFAlPWNY0PC2oUfrzFsMm9hLX3jXX0m17pA2TPC66CU7KuAMSwUqGb2TOJhLZ
aXYR5JTYdUKILOColBxrPgtTgs8f+lt4bi7TYcgVnb9MBHXiwePnHFCzQtdeg06hykVHrQD0hosO
1mheJzA4CwCbjHi0KRqSZR/rkA9Z0Yi6F0WtZoAsTNQGKqR24KSk8Mi/bwhS7osWikV7HwuXndug
k7YCZBV+wCbefUtdLuKCbvHwQ5C4v2IzBQuX9E3QXvSKOhEejns3Q7Y+fpSQUv2NX7tHTbRhPp4k
4Im/YBQSfeqx+pZTR43pDnDPSb4OuWtMEUWrvZ1iHE6/1ymIP8P9GmQVUPHl3VwvzONGkgL2AXrm
/obkJ0ak6LJRUa6SBs0NsRgsJL+r9aJVBOIWFzR8mGUbkLOwyGi7SdAJmCvYP6fXA3QobaWGJtdH
ENqiR9YTm4N4TKUt0pRwi0vfn2/r15z8BECn9UfPQj3eZzGiLw9mjuv1EMcj66rZhuPHBJvEL7+g
Ui1hNNYnl6gbl8+BhQX6QYP6nh8YjpsQuz9bbjYoFTHzsU5O7ZZ35LMa2vmHp9mqqqkTkTmG8dpB
MtnF/n4yeuwuC3SPU4HzM/rSh4mvK9bPgp8jF/MHT9WG5QSd1dmtJDCVWgSslmAeCr2OGAVkBdG0
1Vsx+8lE+Kw1PtvMfXYPSjNgQ0yfiRadAaelcuBXntcFljYF1eDLH7YhCGwVt5CvoBqbB7g6tMp9
X8C41aWE3WNbNJlqgBj2k3iEaz1v4dKFAvoMe2LgOG0ytg+ThtbtCKDWfrJJC4IZ2IiTLaFoQm+z
EZb9xN1mu2QE98cCWII+9Q0F9pBPnZp/TDk141GNQaSvh6S25LtHqODv3DYTL8dOxDfcdvonAybc
HqRb48/zzJuLp7zuDigZkqZIVoEgWnSJg99RC9zsIGYLZ2xrxtWUqMjQiS/w9dv50Sq6+eMEKdNS
eewUlxjFdHeA4DD+lHO1IbRbkPFLHg3b45bi6OkccKLS1Db8pJxY4qt+093D5lYePKYoCuYjCVYD
ESPEAvbkSDTed5AndAW21uGeeFweD7Gxw4WhAUjLzaOGvE223p9WGAPinuDDrj9QIaevFOTn8QLX
1u5OdyMYrVmdTMspJGN3ZpuizVW/00hwyUl6BbCrUyidcEZALM3X/qcDju6ANtuelssUoZxf+Qrh
VZ/6iVeOsu0rQ5prV7Qsiz6QtBG4D24suDXIqZwO8DncvqM27WQZTLi6VRlq/K6E8dH2Tec8+QC3
Q9mf6jaLP1sWA6xb0lR6BEO4HAiwgrvevDT7p6Y+Oeya6r/2jocotR9kDBHh7B+GuMcVDt4WcOT1
ARdLMfrafAgJZKCojbIZC0H32ZGtMV/vltTkNWgUfjp4Oafj3cwIKqaamfYWZY1DqnLT0KXasnQN
ixyo+SdVI+3sS2vaHsPku2D8GOAC9lftcHUpdYR45jvtmvkmhm1MgtUAvbnElqfjqGgRpvG7U+iw
nZyz+g7asdSjEYDMjfuoSTHhgDPrQlK5F9P1atSpHsbxgFIOJtQ06pGMS2Hr/XECuWy4TuqGn0ec
KB+VH+iNonu+GWWzAkW4z7l/ILmg0OQg86nYgGfCniggmt7WM0l+ABxM9AX3+OTWG5XW59WbAG4A
SCL4Gzz59gfHjgUAG2q3Gxd2jSpQcI1fuqjpCNo3ZL1NV0Ww9JHaAQNiZ+KojHvWjBXjdSAhreix
PrFU4WOQEbwLgNctu3GszuJDCCfyezkgWPk+TBLgEy6fO1PiA7CgAOIUk4IK5j9pm6CyMM6B9cxJ
hFbMSFYO53vYw5Z1qHVdAPXA4sFNCxgoak54AWcRslpQPqCHcUmk0wEwVE/lGfj08hFnNAmr1oG0
ekiFX5qbNBxx7myo28wdEEonbxaV4/oDO2KqL31Yi6hKJP0fR2e2HSeuheEnYi3m4ZaiJpft8hw7
N6w47gAChBglePrz1bntTqddZZD2/sf1mout/S36CK/MEtCz6sV0JT6STc7XRoJdZe1qNTXbg2m9
9tcSMIF9NG04/WmWKgheGs8baR2cgtm5j6mMvVuNXy17TY0Mb1TuVT5Yqgx/mjopnBS+rCsfSmXr
h2kcoVDGIZk/3aKKBAgkkXv0xG9ROrRjf1EhcG3WtqV57HKxzK/DMlXxPiDUTqa+VyhIG7pq7gpT
l817sibufPu1hoT5a919eVHflueFTdjae8T7v/XGLDyxdP8k394AGEf5kl18aN3Ev7Cl8kNXbUHx
dhLmJs/mzsxdFhovV6ceQ7m5NHEtn1ce0PXOUyp/jynC899k10b9roR9Nl+hEsMdbceIXzbba61d
O7gGfG4ZEsonOfMn5iU+CidKQ04/1hErOeXAxNZJjpZnPTTI8vXDDUr8EwovNKRGhIwlixrdLVul
PehML8Gy7i1LeL+9eRqt1LESOaa5Wfrq0GuItGzzveEDSCexTlO9Dt+OhMl4VF47/ISTLa5Ts3hY
91C5urvJXbF41o7RahdVSf8MB49VKyrK5LySL+a+1UEFj+R4BG9lhF1EyS8DgVafQJTNch9X4fja
tBBm36M/z2KnnKnjoA/bNWvYAlb2PxbwdNlMGFzchPfpVCx0gt9XmwoUsCPOwvNKcHfzNpblUKUM
MX0Jt7MBp44seMmuLhev4luMVsDssH7Ugfblc6Kn7h/14j6VWYi7OE3bwhpOExShOlFnygfi3h/5
akpnC04oT6J111EieVqt3O+yhAysG3uU5xfYnoB9oJLJA8k6VM63VSIIRkj6/p/ns3FknhyphQ23
OdxuNpTuGSeOufaiGcxOEYuYc4MqKjFC2CnQbw7VOSvizj3dVF/YN1U0V0+wraSawZfnf202dnI7
2siC2J3CYdvFoTM8VnR5DmnpVNsfmF/YQZpFgzwlpZRJBWkpM+stpvLShUvnnUZVi19hnHBytGIr
/o5tl7d7dm7+sEbjSzgu5rwtVTPo+UG0cf6zhe3wn1/1DNu6dirmdBk8+2RC9o99lQOtj8qz9oyT
Vnnoq15Oz8Gi1clhvttAH5ugS8uSjekA9h6oI58lcoG+2vXVWxBNv/Ts3/1xMdr6SJppddJ16RPn
SL53r8410fFjWtuleYphXcR+creuPrCnr5r4ko2VBTRpsmk/czgHt3F01k9vNT08YiINy2ncYAkw
dI+b3RYZ+2UuTfRn7ktH7Lb/Px8SF0iTGTTW0N+bdupsQZb3aQ9b6cBkjM1f6eRERHdWh7ezbO3w
uMSjqDL+SvFa9FbvvCaSFpJUu2MzHpKh90aShaIVhGf2oBFqStrCA3SZL4D5bewRGpfulgZdruQd
9BPZiRSNmeEQq8q3s7roivUhJ5zzunkrMhwOJ/ufHKPmvkH3PR8bW1AtV4cm3AuOlBsU2fYNchVe
8zLBbbVTg3YFCWYeEJaap/i+DmJlnT3ldGJPX5BUD6yexZyy77PIe21YZ7B5Rt0ldQzz7LKaQlPH
7tLtFy4BAOTCApgjfe7P4Hk1hG8sJ7UvpduzqcyualO5KPNFGMPIvWe85mhZc7FxvLZ+dUqqQoy0
jEqP78G5PbCNMkUWFoxe5wANbrXzIg0+NnY58UXgKOQRkDUmfRLY3LAjKqNMTFp3ZULZGhcUIhJv
46W3JNaffdPP6rGvK/hIZCVlnLKYqC/mZ7GmLOpNmDoRI1km1657kcTSxxehI7YgawyoeSCW2zvg
wmmHbJORFvdB0Kt2nxR5DIASmOKSJFa93ls0RN53o97Q704uFJ5vSrz8Y9HP3Ylryn7v3Nb+L3BX
mivKmzoVJKdrqQpvnJrnzcpNTXhfG6j9WHjjIV9qKb+MbBjilzqwH8epaJHCG4nf1ncHB3zVWsch
jbuSXwfJQNaZABGYBV8HjU88l1++1pXfOIdpzuGyGG/mCyy2Lo+j40PbbU7Bny5GJDhng5TX2oWr
P6l0IxV6gOFcl5cCMmrcNW0x8w/yBRre2whMXNtIVAdmZh2C4VOEl7Jn6XOy1kG0g2ar+1uUx/ay
1Oj7swJfUHxqSnwY58oUwUcPP3mnt2ntdh00fcHINOvmsCppWWnDMnHrunDUewuu8iG3dQt2lr6p
E5Y4bKYsr0ZSibCRi/7OgqB+7Rmb/He2wVE9+Z7po//A3UsUAlEFedMCCJms0aUDxoMMkam30N13
PQ+jwmg7uozunp2f81aQKDeuWOPPnmMoNkHDyVkNa56v/0Jr4w8uLEGviDQa5nVv3LwU3Y/NatQn
yaGKyyDiPG1X99Q0qn4VRV/9LmZ4ZCJcugKtgpMsG9ZOKf6D03AgGDa4uIrj3MTjYd3U5GZgBWgg
mMcn2m+iLST9M5mSi1wHWvMiukEQR7UBcqKlU+qbTYFRYIuj5m8Hb7akpgKF2juts2yXta69/UoB
/ILdxe2zAOm7OrNrzOO+KTAZZBQVhneufxMeLCVn+Q7lxcoNF5QGplwF0t411J0O124lJgJsjBK6
tFMcbX2D5uC0zB3ndTyE8gkhT+8/2y6/p9+h2prtNHOWx+loL2X4KmLlRntibaCwDSEu5SO8B2cd
zDIgnDv6boLXl9S1tADm4m0NGwnM0joa5K3xPmCOuPrbSRTDR6g59n81ftWwgt7ufO53b93NyTS+
IfjP673RhJ5lfM3qV6/naH6opO2KMygLrH/7/4+y2XHj8wtm1nkuKg+xgVGb+IWTsOzTujWY7hJV
CJJ5q0p4uLA3dTaGkecms67jndvnxAGN5LF8+kAZPFnoQtqdoQ1EHpzW56qK+Jd/eh0EGlQ9tt/C
zlQ/9lqKIkVvYn93YxSWl3zoKaGDvAung7Mq9aaHtf0vVs2w7cl4Evpeze2cUHoW96SJeiXhvdtM
fvCd44zFv9Ya43JH+BoBj7gZ7Rd2ILTnBOQgy0RJFEDUxoiwROBM3N8jRzrlx7nSe/Lhir8zqqi3
CRW95gMIJ8xivweGHHzfcrMhkYX+raKxe6XLPkGftI1Fc6DA2kVXUFZh1nZE1pMn0vdkFdnOgH5g
65OJZj1/K6v7sYlck4qa5K3MK0bA+x5o8n5DCICoaDXBPyS3hAETyd6/U/I2EFMyxOtrGyrHSbl7
PJjrmpjF+01xJGbRNoU0mAIP5w/9MALxj72xor0i6VL/nhdp+7tFDLP9AP3u9Htfqq3au1beXONR
ugakquEWy0eyNJ9DbYXogYdV93fCWIwMQz34D2Huzeue4KupzDYjEnvP8abstIwDKmp66Jp9F6th
y6YSddsNn13vZTw64WFZF+Ifq65X615aIgzh+dbmw1pQBgIRzHzntUb895xXUcKBPavwkjMnvOae
j9bLS1CsLuA02E7yPtSHJBmiK2NI9wXh5Q2P8ViL02S7Rp+6nr+adIymfnT8biHRrFfqask6+hdu
DVMChGssD/Dw/nVg9P2CLEC2j0sGgQ1x4W6/65WJ4jQoEUCccx+EySoIvv6v9sptTQXqENhRrUyd
MWUifRk3KBDVjsSG9L1cbHJlyfYK7ELEEB42K1OK7oYZ1Faovve04HJfU7AzMYk2kDV7GbQF4i/o
/Jce31Gwm7Q3/uQrx9hF0ATgZrnTOEumbpskq6yYGazzorrOo2mHt6pG6ndvUc/3dtOTbmnsr9sp
BFUev1hnx2+o2tZ7nJrctBmqmTzYW0yu91sHj7pztLXdV6MxfooeIgnSEnx/vicvangtg4CiMZ5k
jqB1Cjj+6OtVj90W0mOK/mJt0kWv7e+wnYP6jvss+Nb5XD2uROm8JWMfkkm+BgjdkUvU7+T+L/nO
t0FcUTLZ8RMYvz89lCEXT6qGMgnTeQ6Xn63ygeTJ6im2U+OW9cNqiwqVFFw+wMYwIoeI+ya+Y0j3
yqx0YECyNSzaN73Qln0gJGKwr6JcOHnYJYcfuRpxbYfc4pGUnPa7KW/qgzPR0gKBCBL7a5WE7ZNR
RdEziUr5+tjpTQ9/g24z19n1lvjIcJ87+ymflgT5opX83lQdsBBSCACqhKrI+Rt5yAT39eJ1x1t/
Bla11isZ/XSSlDuOIj1ehFeYCfaA0LvdElbeVVnB/IdrV6/0yHid2buT0/0qxFajPxoTIBWZ2Ka4
U/U8wnj2bfLoqDn0d2seQy2TD9a4pyKZ5Du7dwslbariyiHQE8qGvPdbrZH48pYCMP4Gjv3y2758
E3nnRbsCzIjPTIoPD2Ndx4c8rstqH2128d7YZeecwgnJEeqhJidDS3UcqIUZ+xeojyTNNa3CiEhH
D/BpRNDK+BCXn81cNeO+jhP1lmOECTMUA8ETuliEXA6f77kdqZ/mqChEm85D748Pc2sVXwCsNPLa
VdWRMpoojtmwqMc7z9/MujNdRcYj8XnmP1A9PJwjkavNbhYQ3HuS0nRITE2YDLddJLJf6rnpXORq
ximJV7faxy2pvc8Za4V7t8SOvmNpc7nTuFWWo+tv3vZcA379EfFqrJ2aI7YK1swiPFTzEn1s5EqL
R1NtbsEG28ivYLWieW9CvhLO2GpjK6nGzt5HazQB/JSNmE9ixnKLksIrzmDRQh6kE4pL6CE6hhNv
uFKbdQXl37bG/WMZP7GORdMUfJykdx8EILPFU6oHlW0l8UhMXq77uY5eEx6R9OuTyxJwW/eH/inW
llvuxyDgyYwRYX0RHgcsqgtPohpvypdqiIpi189z8LcNIxRHLb19704rndeqthYLlVxIuo9O6J3d
9RGjx8Fqp+ArWqbmb1U5ywchGWG4Czu+XuY0awPBEsmSzkG0/VuQmsxHN+wttjY5e/cNmsHPChVf
f9DQOBHqjhvtDCk342ikWFuh7WZqq6Sv1h3irIKxWKrmMuWRlrthdMU7JVHOutPEyVjHrb1R/vQB
Lc8t2ii4kzxqPlDw+B1qBIcvyq3CAMqYPeKpCqaCntcq0X8WW3DaWMgB7nMbheVBrzrWKVht8ZXX
s42A1goc0qa8pl1TS8C8MzwSK6WKCq8/GGn72SJkRJo1OQ0dRH5H5Mx4C9Y5AZCOnPLO6IIaiuI5
57FGV15ZABXjIGMkLX4oScKePfdUzo4tT70TmGsIpSF2E2KfKCU8xYiUpJlhuOWJREtaBCukC+0m
bfIU1bn1glwKUUYxTuJ9WeDoZLqwtd4RlVBL9FW6Qu882cy7JaMixJGl/CMR1/6aTUOU9PyFBXI6
9A/dlnboh6e0HHJ1APwfIAyTtfTZJZZi+Z0QQvVX+Hn0H3qg6OINAUCyo5nr0elUYZLFyVxO+8Iz
rnuM+A7eoqRy/T0iuPk8E5czPdK+Vf/VvVXaj4gxguVu7EwzX0tHxc/wnZ3cqWVwn4Qmjexu6Zz2
t0TvjeTKt6mUay09P9JrGOq0nr3qHpHJ1NMO31ofMIQlkmM06jtXhdwUrm6b505Z0bfuqin5i9jQ
mw4CwbkPn6nFA1p5wEc1+8lPt8TASh7Ksv2AsZSCELfuSPJaJt861esiNvSr6ybvAlJ6zbEdnbbN
BtSF/j1kSP40x/D/BzNIBQzvFbl9MKOA3LfwxFFu4FXAQWytrzb61+bAYhEehrW0zeHWWII5ZFPx
gmJthlisId3k3sRIQV6WfjZfxdgt1zmMC3WY87mHIAiHPt9VtP50+zrwfZCAxfIGogTd4FJopH+p
PSYdlQANp8+Hln49fBP+zj23tr2wsg1ZW/3gxavsX4K20ia1FcMCmv2ldtK5NnMW9iy5KQ05lZOG
E4w2qeDoLg4qdyKYGBU0j0V8q/5EFGcf6FRxsUDM03op5MJRTy4E0rCha4ufCo90yNANPHPhufD2
UkvOQghY5aI77rnCiYhvVsK4g/5buzF2o7zTg78L8a4D+sTLXHJr9HX/7kwusA6LKuyivtkMUJH3
U3ukxq6rTzl12C8Fxbz1/eBXs2SmFvqCxkV9rISrX9am8BwAq4pjze6xQ0JJrdo4me/p2NnTahP5
D/GsbXmcnFnLk+oqe83kxCQM0gQQnDq0JXFhY5w79QEybmzGXo0wq3Pqb5YiH1/R4Ohx71RoX1Dh
l5SworQsL0FjwQmVUSl4EmLPPLSSILc9QjS5t6uw61h3Y8WP0pjhy8e7eOjV0nbnxFWwyjwR8OGa
38b4PKoCIebQ+OohUdwWaWGtZZgiHB3ya7w4ZJK0+eonT2VCGc6+nmkveIgWdqEdFR8JYXpN0UrG
jbBZstKEbKM14qV76OauO7LBzs/B7KNPK3xs14QXxe5w5tgaJ1a1rvsvjgC20NtPEwf5lsRyF6Bm
yg8BjUfoThq7c84z6ATdEDEnyUI72NtQNfVPFMGT7SlQ4+WN+nH+tIDZPU5DFr4UFWaxHjqkZrTU
KTGi1XKW5t2tSl0e2tqzHRIXuVz3VqkCiOl+0dw0sqA6PhQq/thQTjCQJ2EJ+iEM0n6NboB9okOY
WyHPBTLLZ/j/MrbrbF3yNtjpYF2uBD4os8ejXg27bZtXCIJlks2DhDxSaZW4osvqjc7YdON7N7zX
9WoyyFe0GJMVWseFU205jNTplIdy828aA6PzR98sCnTaUmWe9rZefolADs+6GybWRvpPq51Ceh9A
WeKRSYO2rszOq+d2O2ueZsDcds0/A/6XT54XTa/tSMTMXvJFwBhGC0LjoYkGdeeBlDyAZM2ki/q3
sAWXq+M66K0Wh7hUEfH+a2Vw36B+HHaFsW2R3dz80Kacmt8RpgFvH6pJ18Q6u4J1fDa06sQdXbRp
5XeIZxOfQwGRYZ+zYi+Iono0ODOhM614tZYqGs5zHtj30p1joDUHF+OI7hHsIOi88GJH+K/wNmjx
QqH7CMMWyfFi6iXipQal+q5zuwsPAND8u7zmUt0BTkyvE3NHnnpTUt2iiYJ4X5nAq69RoOZXLT3b
/BJeWbjniTrK5FsuoTk3ozdYkPV5af+sMGXDoxzIxMpQv/tqNzl1Mx1z19RHF7G++M+Jex3+s5Vt
uhRhAFGpwh0d6sTj3n6iKgGgTm1j8LoNXtt+hKzJA3BsNdwe9e32yKi1BXq3hvjIT+mtJ5wQ813j
tUV4Cr3GRWQbbe3eAREzewy6bQP3REDjucDhZPg8A2x7Dmj3WRSSs8VCWf9PFr79Q+gg4iNie8Nr
jn0JqH29ZSgLoKbkOGtg7d1MEs0ETdvMyMht4f8CPXOGvYpUZ6Bhl+AnmRR2EmSTqKcdBNFfk1L2
73wYkvBhaJZt/qW56D65RrYk80Ny63aoOQoFqdOG3zhjgGkH3M7V48LGWuyF0zfrjj5wK+bXUuuT
r6CLUESVdZjJvgf3kKOyX4cSjvPID4MSkoVF/WqQBI8ZaK477l06m8SeRaD5b8SpKP5ZYS5/aomC
4yjGyJuyjh7hl6CCbRPDxv7vAZsEE1RzuX7YPNb0CFf0O++SZNuuApnvesfb3auPykSIuFK9dMtv
YJJ+OvoQ5IYF1Z+oJ8TYM703c+GKl0kFwcxUGqKt97ek/ZO3vnPvDRqIiD4zDGptTE58XmjQZGe1
nfWCBLHZdmJr5pcpkhg9uDv1nfQXOaer1SKRhDHkXR0SnxPZmxvOnmGewqcybAxSdquIH0avm+Lb
AzPB9NjhJupd4Q1J+dmKtRApIyTFz7A3DilDFb8NEqGKS4WkcDhPS9SjZR9DFoI8lsyhVGoNjMmq
XXVm+ThU0nh2hpWJxWO24Idwnwzs0nRcKtu88XINy0mISdjHgovvBFOGkGrqJ/eBmFNn/V6gD/I9
XzJCUZ/QarRO86zuk5qMk8yJ2IfOBpehj+KHttvUdMZFLSacbfsz+RQTXl2KsPLjAkvn3yvTxodG
LK5zcIlK/dEY1R+AmhBjGxCgfSBuTA9frw1pHOn/H8ViKcGau/nfZMfbez0gZU2dYa5efVKvdGY3
43C1Vn/tjjJsgP+kpVtyeYMCjM7beNEP84ReIKOovjO72vED+S2jsQeDdPr8HyBLjbnE7Zf60I84
RnZ1xUPGhFMXn2VjQ6Ixs+pk18oNvEVE4M67okOwcqdXcKK5HUFpjSNsaAYFLs9eKNrmJOCyvKfB
0tsVk4X0Uj2F66VhR+dKplicW3u0yyndMFgzrfktPsoKNDF8NAsmD4x2HAhx79ovCCNMkzncztHD
ogbZn1daLbGWkcjm7NmvzJWZVNQpOQMLj4HGiAj2S+IxGq7EmzP0t7afBROQcVZPxfIWC0bmO6cu
WZQ8beUXxX1JWEE4/1JjDifnhQhtDqzYCNCmmJPikFuu/UsPjGhpK/r5NcCQ94QLHvxELnnzZU1L
/mYDIYPDrVPd7fp+KH7A9tim6smaEZExE/y1PdBVoDsmeSjXZn3qt3Xhoa8xxxxjW9phVnM3PQO7
BMDbM87dYxznwfvqCWm9J8LLGYfbKP7VdWr77JgbUVlsFVPXEhgCO2xJ1LK12EgLB6cdHxse1Iao
KNyP7GU6rO4LAiDgjPiZACUoMb0DJQnsgz/H9vzeBG1UnO1mKm6/n7bEMlIajwGWyQ5S5BbkFvZR
9QoYmVcnadflF/YY24DDyQH+MMCydOCMkPIqWzt4pFOnQj9KVuFbW0vrk1+NXHfI5Nr37sbp7jqv
iP5bqE7+1w024/3sKS/Ipi0emp9ZTiK4naCu7iCNlf0+uFT13aFt3uQr/HtQcPJMMdiNIKnqhyxk
LL30PvSMv6J0GNRq290RSrYgyFotiuSXuK4vebR45gXprXc3D8Q1Eh+HsuAkpbL6kzsCxDO9xrN/
AEWoUIxrFENQqSKBkR7878n2Gu4ZgrMIdiv19EQWEgZPgSP9baxs+683FuvdWDg1oGYDd45EcDNP
uH7VM3K1ogPWIFvm2S/9/r3qXOtjbpvB283MHVdntK38pEbLekDjmU/vrsR3l5FUupyScQXEttpF
vDAlej2/vmJxU7zd9iXuuwhZbsITlLqgT6QFBMY+Re0cdUevKtb+6K/9YvaFmJGHxmoKxFNCVE71
5XXJkFwBBszyMAwMl5ky4TGxbi0Ts/vb34T7Cq1jj8zc4xocy9x2q9OIsaG7kV3uv6mqcjBUJaZn
4LG6PCFqrK71ui3lE+BDXKbVFur/iP3neCoxqhsrJayvmg9+5UQdOJ2stt2YR9zQUuIO2ym/8qPj
agCaTkEbRGrfrJ5/bCc61A9lQbvGl0t2ZLnrJzHAOQu0Y+BbQAHZvMYYvFE4sCJmq+7K+tyouf+P
o7t427zJWvZOI6CqlDfikxE0Nv+zmMIvyOZXfekitt6dX+mo3M/O5u21q4I669tYxIfNqSvcFAbE
vqn5XulP4QYOgrVdoHlbB6OrkzveGZN69QsNSVxjsozhChmA8v7NWi35jWcD+oeeI0MmwDorD6PI
gM+z6rru0hS94xyiidrDox6xaX+Q1q0nqDAwbLj7rgoZ4gOfQblZkQe1fsKjjh70bwF6bljZZY2+
HL8y8LhrIU7EY4Akt3dcfpTBxNWBvgIVoLxekgKszManxTg6f0IsNr89LgGHB4yFGhGyKA5BTy7u
TSEQvUFDlI8GUw49FU3vd8c4UIhvl3DzoL5j5d87TOb/XBmtzmGL4RfSnoyYvyPrfXmGnKv/c6sA
VWKxLMs3h4gyaOwZQw/Y5Lo/lVNFMT4XDp0Uj5s7pOuGITZr2Atx8gQyh1j2k+g3NtmWTJCqjR2Y
pLb7jiLs0gN4a7QTDHyXvJhiitMGf/jLKICGrNN+kBBwITt59lBKvEi663kpG2MCcMq6+7fMdvzl
z1geCEWC1HULw3ufWD43oxpHFR+H1UbSWoTSfENri/6EeC58xHperddtQnpyYpmHYCR+fptxUU72
D74zwDF8CsVda+MlQQjpNM3OlJ5x9hhYMWVGUxhfHNC35tBsCVZDwgfQ+PlO7P6nNif6NQ9qfoSn
BSKXsVzeJ97jlrc8bC+YYRC7yRmXlGg9OAt7raurHkncOaxj4XOUFANK+xJx950VcONktIgNVyLC
1XdcOf4/0nrqy7biB4Au8zsYPUyP/yh889489lLY0tgfrUMVTfbLVi+gjK4ntzZbZgLA0SsWiG/4
AdltkUxsT7zVw18UjxQBjBIm6lQ7KjwxAJChIDsLN5I1SnSIZEaKrOw9N/hKWKPmTBSBdIlGSsr1
5E2bu5x1U8s7GdjVrZdLRv4J7rtrdwWpgyRHdPY2fgbW6jpn5OTw7gQbtIiXEMyNSEF48FMdSXPP
llcldw4r0viwIEF+7ozf0vm1thX3ecxsu49t0vlSIZb1wdM3CMYROokyPfo+f4kVyfp3teFjOQKM
85jHtWMNL8QR+d3Oz0VyKS3rBrjlobgGtC7+ZyMisfnPq+hil3Hxm00g2Yg+zZvwTGCbbC6qAc1+
careqs5yG6oty1H0I3CV0gEiwuYSCaHqp6HWwkmBabrfbZJAOxFlBouoHXoK91PhLGVW4zZ/xASK
XZG10sesHWpzj8cS7j1i8HBT5bYzktQ5Ip5yrFvfZK5j6oBLk0rTnRrn5d7Nx+rHjSe/+4pK4/wx
8EJSZHbb53KP96h8jIG3mqPu1gRVH1UIyW7ioL4ixvDcv7xPbX5py8595JwsOZy7QE/3HQcChsaG
z+fcN0Br3l0dFpU4B3CCV11Oy58INdKPzS75MhGz6O/NJsbPeKyKZV/6k9QvEsF3VmK7xbXf080o
4zlK7qjULE5212pYz2Io95Wbd0UWoaguDl7ux+0ZzFX2tHEnnL78/INh3NL1+5yM9nRt6kpcIp6d
Fd6qB2vIFwowjjMgMFlRTd3sHBT1ePJIhP9w9E34iBI9eZcxPt401FH/u1hK/8ZBi2pKu5B2vF0C
i1ylflAXfzoJJYN6AuyTZg3oioxLxbx2IuT9qgR2zNTiXBvOuciXz4B59alwmo7pwXf1T+AM+s0I
ajgYMmfvkGDR+i2GamwzxGPWyZZj/SceJhby2pNTCpvlEqKOdNnLSkjs5ZD7VdllVDzbnyieuj9W
IMYLT0TPjViK6KVVlZ1fXJoPLiSaGO9cxMRxH1DOYokkIWh+IQ5ZbRnGPQwpiiiR/ML2hOQmaiH8
0xXiYUwHN5w99qAu+IKUS8qTw2PPFVhH7Qcw0rjcF8jzmkNIHelyIB5B/mNwDzyaChLX5pZyiZ3H
7RD7p4ENCBvd2HdYQlxTuDshbmq1rhJOe0/y3KIPdTJ5MLiy6Z5bWEigIUfEyPpNHmwPUjBCM8/M
oXeWvZt0TC1unR/WAKBiryPHPZQg1+zFcBCI4/K239XYfen2rKcVl+fqWmetGVD2eoKeSm3wERQF
a1cSNLHojm2LkKThMi03QbjrctsQJT1GyKlybGDoM8WV6lm4LE+YgRQavVCe1tLjeSCYe+OubYh8
SYmbG35rPTZv+SjX9q5Z5Xod63x+ZA6GrPR8d0U2Ofr9fY5uFIu1lY8M4Z41X12c/i6+qmC5jLJL
tg/c/9tjZE+qZPV3UU4zzA4AbluMkZxX4sVEZCAdrHAjEZhvJY5Id+EUuhMxt/0xmNpGHyyoRi5b
hHRiT45Be6UZmJeWq89/YVf25SlXBJqQv9XLz6HJo8vmcNynDLbtR++J9mGxwqDLiiafDmxhMUY2
QJ4zgy4KprrriNKnyyw+BIzhIQtuF0JbR1G//ajORzWhtqDPpirPH8kymYr/cXZmu3Ej6bZ+lca+
LuIEp2BwY59zkXOmZA2WZdm+IWzL4jwFZz79/ljnppROSHA1GmigquEwk4zp/9f61jWlQjdK1joX
Po9V95+NNHRPFSZvflVaaPsxm5x+2yAi7FYl5VIK87Fn5c/WQMLAVZdgeOtXRuyM5VMGXeVnXtuo
x4zWHC087TDvh95xx1VR2qW340jH4ScBIpCu4BLWtMvSCV0iDXoz3OZ9IK5KUy5WIYx+CYJ6w0aG
sKge1+mI7BwPnOVQpW2hDK50NU7uxlvKMBRmnAD/HD71eVWjRGpvjAmtyG2VevJH1VY2Gn0OCHo7
O6MvntjhKnUaieGbaZ2z+K6isdTYw0ZpoIdwk/kkU/oxxcoY+tbYVTUnwk0ralbwAk3nWuDtD9c+
8kXsw+yN6zFW/Q31cp+JVXOu2+kUn+raL8zRvkJORQQ5xYEayWGc6OdAdm34iHI0aoC/tMhO2rIG
LKTobmHuTzuN8xYDYXTXBVb1ERlRjx+Wu6Baw+rwfzpDp9KjV0b9cz5O0YdO9RKeT5W7t4btutb3
FAQS6ugIpcqqorvRbZZDO5eCKMV4qPtJDhADhsVFNoXyXgqyANjUjYpCqNU1zX2e4p5nsALbmJJj
3GxVXDsfg8UKy4lbOPmWO6yDO7lBmoGDKSrFPeIKpHG9CMubxXd0HHOkHpRWciocuY6wN9V+XDdc
vQsv3nNswtdgy+lBVlBSv00hDrC+91V+N5VOVByjINLFr8Gg6r/CQkFzv6RP3RzQ53of0LO3dMZq
C2+DT1mNMlDgM/NzpIP3dP852GirA/kjYfE8aQ/3yMqe3OkTtXDnXnd6/BHTBf06GoZZfLb9uj/2
pP9ixuIaTIWmKnKOAl72Yobh9EvQyAlW7dw1Dyl/q6U0Qgt4k0ZYFLmQxeJLU3qBZa8IalHMz4RH
7umbVblPt7QtXZT7HJbo4YI/JkmzGmhLUM7YmiEJQhHK3XaHfUicwlmacbln4dDRifVkSYtDySy3
FmJCtk5hzz8QFvXzhqxmpU5pSh1y7Th6vKpzNrFtaqVhDZzKKu0HmdWRPqki6L6XtD8wREFV+bzY
WmN4CvF4w7LIocuL2aF3OsqpPeuGKzvIDcQWWyRXUf4tMioW3k4k2j8mzWDeRxPxmQeTyROuwint
b4zOn7q1D3+Bm4ZLliYKA931ay73+EdpDAz4N004xAj+y+KXGcEcXOV+6rZbuyC6Cqp3iDmMJwmo
gVkyvG5Rfn316GrQGYgjIORO60X+JgSYEq+TNBnvSnIDnox8mptPrc1nwqfKtEcaWuXdI7f4pHvy
JPp0fLBz+2jA6nmi3rMY+OuovAvClKehV9pdg+eoidIhuaxa+UXrPhCbB4hgiJOZrYEbPqJI3Adq
7SdC3fpmq3GBj0h+e5oHcdlcO56tkGuYYXtnB57UOxNQxRP5lPI7P7ftHpxgFtzaG8yrO6HTUR7Q
2SYnM4iCcm03rknljAoBYKgWye96JpGeLjh3X/XBz0buxH2p+GMnKSd1VZfTcF2GYd2chjjwaKMp
WDFrKkmK+gjlB3yw/BPqRDTqyx1mAKxCPQFU8RofSIeVKxXzsOEYC78jmiym3NSHgbNJmwiVbqdD
dADUUzm3VhCUEQzASzO3I6agPZKLWm4N/HycDCj1iQ0uSytfzYWDo9wuLXFfNwF2bNbJcosBNjLW
XYdQYR0382xhJlKJPgyDZJFJsjJMfuZcsFrAO4TQrvppqL5G0+yXBwR+jlyJtg4/xbIPH3uc8DQw
Xb91CRUo9HfqVfxeKkqbr00mBC0inCXeCjORvqY3T2ug1RMgLsseI7XHYFj/TDuI1RA91BSsurjA
/BFgF512XdkP97PDj0nnN+SmF1G4fJLSJh0cB5kZMpcL9TmQvIsTAcbWkLHCCUSSBgi6DIWS4Z4U
PuHqFGceMIKCc32z5/6ePEwNC/06RM3WQranqLz1MPUPu6wAv7JSMUS4jR35wUOXi8S8NctcHtEF
dDGZg1a4g8icZoeJQNX4CvkdW1uDplWc/J6a9YoeWotTwwciiDxJ7ulLan1tQlkz10r35admcPxP
JnZqZ6eZPYv9vTT2XRXX4Z5vdFnvO0OzXndVuqO/26EjGi3vqZE5gsNmNJAy9Q4T0+8sZz/UHcqN
LLZyte/LppObAXPpbmnc4njBiLrUKh2KolgdRbUb20F9NHSJ/CN2ijbb+Kj2v04wvLxNhmr4I5p0
+k4B3mNE6WQ76lVXWW4OGiVCzTxqjbvHoGfiIzfFoMVBLObKNrpoCTEajcDZFllhVJt1smphsj33
7K6PYzlDHUCKZNW3A2PdmDNOii0YDSNk3Kw5TJinjCuKtTZZw/jRB0S6qXsMsKp2m6yIKJ2yfAz+
Ch/b3wtxreK7PLEogdb0qVYmXcfgapi6Quw6IOv+QsqxnV+N56gbVbd6oDEPRwf1XNJU5gofsyfW
ceB397y8PqOtUZQ/fPKBv1RIe7yTZweJOJi+mHwO0JZVXNtjN0umnGt9w+jlfWavT81th/aTe29s
+j9MbZgPYAK4BzflQMUjR+OrsTA++3UzW+scsEx3moPQDPeUs/1flayq6GjaIgSETjneWA92V83b
miyi8Rr8hB1vOFpxIs7LXj/NOnCilTZUiZXZiEykLMrl9J6ixuiPpsxb5pCf5ePOLrETbKqQOv9W
uvA9gO4RyIsOIDC8B5gN2DBkiA53N1NkpLznjs7RpBhc0ZJxQLC5ABVPnQq5IUMeg3gwjs1I0J9w
FOsI0sX7pB4Th850R8U7QjB8ZSss7kBhLVBxCb0j6H2WMX6HtRI82tIo4gO+MusHbSPonBzUBlic
nWVtJ6pw5lqqpinpeLnYiNM+hTwX4ZhhQxc92VNuv5CokRBz9PNQfhcrQMDFi4PRqzx5Lqe0dZKz
/28J/vIWlF+EY5N55XP9h0TSPXLs4i2VhDjOG2fyzOSrqGUzIl+rQKOE0Zzf2T4xkfuR8zBfOBWC
/COgzpKq5exQVUhZFr4YGerzA0LZBqhk7lFaJI2kQJFdWDLAdewJXvpg8lPfZpomxZHTSWYduVeN
6Qn5DnmlIWU4+KNuFikcvgqEAvZsGoFzXrOds1jM85WXdQWukXzO1A0m2ra4oRQtv3o1zblPBjwY
tZ2o4DGggcALxMVcYZKys2TeS7yqVM26OKx/+AggTzk2rukawZuY9/aAg3jfK637WzqrwW1XyvSH
KNom/ogcHAUj3+BEsRLPMfeJ2ibWRHS9632zKf4nJ7xzcbJp8pBjRcoLLLF6WojC6qZsjVNkBeJz
OhHpeUi7MfkkyhbYQV+WA4aCNMQxpFScXfHD9Hd+U5bxlj2ozH8kDQefbWPEc73v3Hj6gLIcAPlk
avklShEakjreMW1D3USIYb1wvC0WnSW1KPVRAKrC+GvZya6m7j/QfKGV8LEIJTIMHAVpd5369ujt
hJEX+1lwF8KtK2rgFLyNK9Os+noNGc2X2z5xerXrAaqi3Heh92PASLriONhKfwUBWtGssNmLDsUI
i307NFxxDgl4iO2U+G1567tt8cWN5/RJAQ/kNmQG06dpTpLy2hoR1m052yhrG1oomTfhOIfBplUT
eswINBNzI0S1RY3ZpGfElZBO/6gsBIU5IdYRIKH5agQl1O1LP0ydNb9f2uPyDUc+1lIXHzMjGYxH
hMbE8/oJsW3XHjmZwRYdModnrEdcl8xhKLIDt7lUf2iMurkTo131274d+hi9QhK5WxMG5pcUjVa8
8xq/7fa0WaITBDuuXmNlofegXZKzEc5G0m87v66ubbusHIgy3pztm2C0mMUuel5uIEbefW/9ER1W
5UIDxIzuq/2MsDFacbOwuFnOZm6DgUzb8mlkT0L4YRptvsIqVNBHozo/4rdykhwAhtdVK8St9njH
odCq1tAhKemqtHRPVoLU+9jrcoiPFe+CggEi2OoaTegwbGf0TB9S1Yfu7dCmfvphGOORtnTajHuE
pPHzYBieIL8r4aWZ1mwdqaOBfbJksUzwxnBfiqivxxu6wJ7eNUtw52k08ATSRhiwg9Nka8OtCfgT
JFbjiM9G6XbURGbZsv17E2UfCDoJBlIZK3wLbr641QyiilRbCMiBM31JanBWaN42lR8OEMuk524r
aN8sCS1Hr51ZUT2CXQSib7aN4RndhvuSlhontsoTDMh2WU4fcMBFz5xCqnwxwLcbfxhRAi5r+Yb7
z0h/NhrDj6VOqPQi46A2KLSwE9pthf4FuSz+kcwFraSAQ9/eoxoQXeMbI8ihRIfWkdLRZt1DPJTc
8NrIDu7T2iyf8enAr6nxyI/b1GyIg43ymfKGqUzSGDzqnj5UBwvglmLRYCPC6PA5yutSnYKw7D7P
xTw/gNOAxMCR/Be2qZLFx/ObChxD4x/sBh0X2J55+iTS2l1kDRPaQMnXdd/YUXKIDRnecXeiFSVb
LPSnzG24LC38sXINKAyggqNNI1mptje9Y9Wm+rmrB8ySlsZgD5S2xsWkqENMB4EvofpcZZBod0tW
2Hc3HdvuVDB39/iWg/ZqbIv0hdpiI5CZEYHmIthoAZHiRnnxe3xT1PTQ/DJ/Q07fvcrteguervRX
2g7yvZ/4IbFROSWR05gkmUn7b7ao4Lp4FtDPVOkN1LIwuwFXw1Jc9ikABmlT/N3UGffG5SbbBycl
aDFuhTV75VZoH3CtW+CoWzmAZVFq4nNvb0pm2jdH++1z7ZXBNQgggb55aFGGNFVtLjR5rjcc8GU6
b2cVmffAoBFBaT+r7tFJ0OxueM2HBigYrXwuit8ESvh0g6AXujMMWRjsc1CZ6dZIbfnCy9LmugDE
HR2deLSo21QAEdeBm6XuFVtdF+4hEznRHj8lr4D/Z39QSZGxM7m211wHiKOXLKcp4BNsCvUUcUbR
h1DAsjaLwvjlCvJMDnPRxdZuTLq5XHw1+T3aV6qy/Eb5r0I7VCbdtJ1f8hzg3gdALtreRb1of0Kz
j35xqRlvYkSO985QYgAsMrP6nCrTfmTR82/iLm+/+Dgmu21o+AqzfO7g2xqsp5CD5Gd3nodhFUJE
aLmrzQnx58Cwjyn6JrRxsXDYzsXUNpuUewb+dqXQ/7dVB5s5cAL3NkNwb7CEJt1PLs30MbMhNr/H
qDW/9Z3tfRVVT2iEmYA94sYdug+Z1SGRKonzZZtK5XAFKUva64zqRCm+0hzLg2NZhmrY5hTAnHWC
jVnvqHcZD3MQz98sobXeEFrtfqVgzmdOUhE3JRC0+m6CaADMAHQLTXCESbdOSEl8xSHG4qhUmPGN
UaPMXPltWA5b35AZNTS6QptGx6qjtU4vAuGqNfxypiS7I+c3QO/MFgazKnAaJHQB2ctr1xvG5Boq
p3hse84FRp8FZMr2I0VMoei4Da5XGOvAt315o2bfhL/ZuOKrxPFwj44nitYpwlSySAti5qFiBd2B
3giG/qI21BOhqp65MTgD7ihrQiXqsh7sCMlPY7Qr2PFQEKDKW+OT0skWdxgVTTcHyvYR4b3ANQdX
BB9a1dHDHpemREG7F9NFhtNomC2z3UcIDBY2QJNx54rpBq8aly4hRIo2b08IoYZHwiec9ltrT6Ad
EeoY1j4zR/KWAkqRNjrxSuafOwlEC3UzY99r2SwQ3Zy/0VTr9jmMQenQwhvM6sRZqrxOhtYEtTEO
1a9JGuLaolBDUZ9W+Qc7tapupyYfjXXKhLWvKRjOyca1K59V12bHvjEnxBPbOY+NfFdlnXribkBM
m9CAF1e0mNhL42kG5lcnugUbwwlw2OVq5tgd2KrUS5c5jDfugLdh4yTW0vA13OBxklP20hac0l9c
k/PeDiap2V3lNaibFbg/QPl9TT9x5SRzKbcFCZID3QbqJ6sodtzHIapKOg/Kosqf1DFmcjpD1fMk
53yE05g2wybG9tqv4JLVLtn0lvyVo/a70lMjXhaJUbgye+4ErD6UIFYdnMHFfYR4Hzjs5D+Yedin
d4OhuugqbiqJpQ87P9NRY3+tyzLBIKXDdp+TAAta1PEz7p/GPP+IqeuAwSu1uStD2TrUdZSDUrAF
qfwhqCHqrEh0b7LD4LmUtXCmCb0KWsN9iAEHP7cSOjIwF3+4TX0dhGvXblhhg5j5u3MjRAu7TLuT
u5rsqryBu0sn34DUAkl2FE+ysZsfLSxytDUWx9C9kr34lZBplN2w25Y32JpI8W4CYXZbQwcCyXSG
VZEHCBOKoPC6T2pok0+AUOhMAc/Tj5VTt1D6p6T/CaurLlc9gY2/tFOKYAOAgpYG7DN112Yy4nTA
agvVrnaSF58pCAfY6hP6T84grwcOwLiVos77mQOz7SFPQdFZZVwFvRU8JhaBIhPDgPde46zzacCe
5prjBlevUaQrKD3yWTaIvZtE62BtZQG7R2lr7wM6dKwuaJL8J9Tl0cHSMVwenQ+YkhMXNDcJdCbi
ENDlLdKdUZE7qq0I3YVp12lxK/LK+lmiDqiOPujIHFp5I56J9zDs9RQWNubRQrbJXqBbv3HUmLd7
3wrmfp1pupzbiTgdsUd/N91INXYYWMbQHDd56lbfszCMvwZIGh8d6Y8g30bNZHom3VDkeyhQXbOS
uQgFspuuu48JjQgOiU7T+IjqgTM1crv2qJzSBCeFkPxpLGL1pODrc37p+xEBTN7Dmzbn/nuc25zW
57ZBx5c5XDmRRrqfZuV4VDQBdGFIdMlboRvTptEtdXH30fAzXMFG6mRLuieF7g6WgUQ1kWuJspiS
03IMIOq5fHDbmUWxqvDc0fds+mYn+8L92oWVxGhuzfYnOSMtJDYhFNuEjjWaDSgbFl1oh9spcyhy
IY9iudggTPawX1Y4BSlt+LVBp1WgYXN64LerMGdp3UTUwLYDpKaO1Yae/br3kH/foAhpIZfRDoJx
LbBDWPGasfx6K7ohzT6FMEcCgNcjbUhUlH6/hbyLAyGQ6UhjLlBTfmBDjsMN5RAnO9g2urptZfX2
D5f2enENz5/Dda6NBWvVliDXE4c8CL4zw/5i6lB+CrjWqq2dm3OGTgmP28b2EHRskO5wQsXGWF6P
xKV8zhFF/OhKbRT0/5TzmDdTDyoDAzaVibAyvwCgzz6qXk8U+JF6ffDhUUABLAj3m061kKTo+BTh
XwqW1QnZWxkpiIp9Rc0dDja5Gp4aH/O+G7/UM4p3QyUpOuRm7q90PFJjth0RA8RF5P2YIcazrkaC
CDCHcbxa2AJ4rfZkMuk7s7f4NgZ0dZ+myi6JLyz5gRAO4WGG1DggqgIwjg9DIuc0dqiMgEu1hCI+
wKALrW+ubKiZD2R/3UQs4D8dM7SmnUwgVH8wsJhQK558lbCygnmnDpjb6s7JIjwIHS6OejuTatut
kmiyp02IDvPIZtJlUElL5NON4bgfu9zt2MQy9qUKI2m3iq3aSDlKSn2Sfez7m6SIPM4nYGLsrTe2
/bfZm+zPZjQV1qahNeutRV8rvuiQbDtwufFE9bjAWWOjPcqvJlfYgvqKH7RfowEP9zVHlemEidlq
d9qmph+yGuCzp4cPFBxPb3mHAJTbKf3b6LEfPFYyvwvtZEM7SFGYDyh3bLhNpV8MoB/1Gm7l5O1I
Dku/FFEjRwg0xnj6q+ZOwkWILpOXuWwwooTW0esakvlfdeQPQ11kJNEoOxfXmhyRH7YZJRSAc0Hv
pA8wKMDnru2fYYvzFC8aGjZgBUP4sXLp6JDqklDpIyENPojg7o7apQMO+I3SeKfuah0V3Qf62RbH
91KHwSezG8W8seLZOWI4inPsNnVUrP7yB9ueCo51GwQ2yRV9BR94OJ96uvvLrChWVNQGN5EXyGca
du1jYSfxcnZCiyWwJz/9Nc84GkVvYwGWjRVwohUoFg0krpRBqlzu/sJB2frCC7JtKa3IXgv2zZNI
CeE5JAiZp3dioS7EnVlLrhp/iiegVSzRSv+IxmrQOqaiqpcALst5ylyELrtxaEf7MHZhdj2js/s2
Bel0bJ02ufqv//yf//c/P8f/Dn+Vd/8/zvI/RZfflTE1r//7XxciqSyH/jfHeMcRvnmWdThwmvFY
5Ri7ADE/BdLbxqD/qXMvKuu0Vdu3x7sQE8V4voPEEb2Jr87CAMNk0mQHcYMyLFqtMBlfjK7VN9w1
xtPbI/2WI8mCgQbdETb3H5df9vWvOiRRWELYImtWG/HVMHfWng11WDsGKRFubn/XcgB3TtzGVeN2
P98e/LfMQzpxDGl6Dhmwkh7168HrqA9TXPkkSRQ6OVYiJsMScMeuCVv8gk4fQeRJsz/9bf8elKcW
Anmd5Z+9y3mqhjZy0cDNTVd9FjaY7KKqjVvg+PGfpivyYL7r2MqG9kOQ2dlrpGs2tqQdYDerqmZX
eH6xwbjabsaAeKW3f8rfvhjPMamrmC7/67pSnKV9OYHVVxDxQU968kH7SfZhtOsXJ+/zmz8fiPuk
Qyi9SSdVnKWzZaZ0kTnBDoCa26xGqgK3FsvrjmY4Xs23x/pt2vEwjpK+65O4pzDuvv4+8NsSv5L7
ztqDPQpZerJWqV3StEAzvCIeo9+8Pd5vQWLLeP7yulhgLJxzr8dLqjYEe8Z4Gm3+HgKksXW6Ob9/
e5QLT0XCp+XTqBCUN5yzV5XX4cy2rjh0kku2DsrE32EfhZPbClAo9iAf3h7vwqdheR5OX9/y6Aqd
T3HTwBWbCxR5mehIpHclXd0aWJEzqPnz20NdeDS8lpbL9+7xGzpnL6xfygN5TPjEXGTyMak6mg5e
5by04Ar3qFejd9blC49GGjrKPkoETDBr+ff/2BMM0gHYKdHUGaB5D3NYcipHULVmG38vmfHSUERV
M5wn2WDOJxjEg3axMYCfgQp6IN6FGdDRQsDJ1q3f/hUvDwWXdvmvz5f/+qmsAJ8KjqJlLjv1yrBi
cQyQE2ojcd5ZoC69L9YM1kKEt6z+Z++rspAcjhGPohE04Nflkj2EY7KP3AH+2lwnu3/xZHROHSld
n5/ybO0l+WPIep9PsSAZeT8OdrhxCA/bt03y8i9Gsnwb8IgSHlv3698Qyz9JOh428VTTmp+7MNjq
ktD6ZAz1v3koG3Ol4CeUrn02VMjZ3jHjkVVqsKDmwQ04ugEmDDAQ3jvxkb/v1mQ+A/mkt4ZckXTb
10+FsBz1TQBgGDJOgbR5gKGzCzmY05QnOPRl0BrxXmsZdEJmVMqnybe59P6Ln1YJ5TumUrY6T24v
ucAXeoT6YAVGTSIS3nMKlvog1JC8syD//We9Shf3cDMLIi2koANsmWfHExHmbUlTzF4XcxF9MTRd
nFU7EnRUoTm7FVGW3sVaO1c0yJprUvHELVvuvKXdro5ocrxfU1r1vxBpF4o7PiItOvzpIYlNCrwG
Zph3Nqzfzqhnf92z92MYiFZTqex1Ss8iLCK6sMFIEAKxF1vg7WKdT20MeRhsyNvv5O8T6Fs/lPX6
y4CTguFlYOQGlCOiBzhzubqVFM/WtSn7K3+RBVAoeAm0ra9FnEeHugve+VtcWrhY/Hlfclm41Nly
jJXISWxkPvj+IE0GMcTxBvH/EWR4/c5Qy6T67XnBKTDDEQVLeTbpKLskHUY+Zx2031wUm3saMwWt
XaiyFUiht3/dS4PZS8Ioag/MENbZmcev0tZZaLi0HovQXJemU10bXqL37jBm1OMdPGjvPJ95aUxF
yYATiSU96zzX2MdxzSmCME5wLg2kX5IJ0GMH1dHjuH6cyP5CkGLJHfDA4Q51UXs72QN3oTkldo9q
pFwZbuhvJ4Tg9QZLjdjVVM33b/8wy/5w9hbwGZsQVRRFP/aR119dsbyDEqoWGjm8lqpGgu/Qg9u+
PcqFz4q9yedUyy5lCXH2bQfzSBsWEsK6mQSUXQdmiudaK+z40+7tkS6sr6zhJru7xc9uy7MPOBvs
Hu0dB0DaRPo4R0VwrGjzrCmqLL0IWez7xozAQ/rGNWEi+s9XVk7VLHjEarNK/JbGPmIGjYfIXftG
ady3UmC3EFNVXuPCzr68/agXvi+XwGOH6wJfl3l+nUYviS24ZiwLofChQ6W80hTsKL8mMD84FrwX
1HvhLUq2R14hed0ubb3X3wq5OvA9XWr7qNeaExnp4ACrVl1rS/nvvMbljzr7LBnKNy3ONlyfzwOd
Ce5pyAoK2JEzj15Q1sQd1NI4ggtOztp2cIT1gbAs451l4sJskAiZlHQR37iuufz7f5xGs2KsCbsF
vOd6hBGB44o3QVTJ6z9+cXQnoJNbFGM84KOvR5EGZHnMphxy50A8OHWV0DtAgHzAY5n6aPH62npn
Mbr46nzJrZI93/TU2YO5dmuyBvKtiDBs660BYuwDnBM32cQYzf/8usIPyNuTSlo2J+DXz9dycUJW
UIAv5A6B2ohzjkdw91ZXSDzf/ikvPReLlvIth1xYzz57rhSodokQ2V1jP3OJG4JFbGSE1XYIEDdv
D3Vpg14+fi4PlHRwfp49Fs59IbuOxyLyyQvXlSp7F6mAVx5A0Qg4yxmGqGzwi4F72jT80hoBPMk+
+jR3Jofzt/86l55cspfRQGc9dd2zHa3JyIjyBqiZpO96hw4/1G70m8duwCL7L0byfehYaHzYKJZ1
6B+TgtsbcaX8DTgtWsQLYBYDfGShfSUf753f+NK095b7GRlr9H7V2T7RjBqZVoOkokLye4TOSKeN
LKuNpo9zAiNtHDEqqsPbz3dhHeUUwsmU3Zhtw7JfP1/oQX2cwGijKs5CfLdIMfJIml8nJz9Usx+8
c+O9+Iy0kDyHIxZ0y7MXV2J2UNYExSmIy+7ei51kTSLPfICvkV7jGSSAAnLhO9fEZR6cr6fKtRd5
FZHySp494wyQDo0dIPcMvSrsYx+0GRarKP769m956eGUp/gi+S4la9zr3xIamhOMsDzWcnKbx3H2
rZMuEbImpJJ+HiKVXXeDMT2/PeilqUBZGaqozyXOcZeH/+cHqguvdgZoCdhhxk05GdNaZgb+APrE
+z8eimonlRhqgUvp5+x3JGR7cZvROsACbG4iapTXlJXTXVYH/Ttb4IWnokqO1Ul43BQ51Lx+qg4L
E8asBlqsL8QuRVNJKySTILDVy9sPdeHjwOrHp8iBiRqMOHtpowiCJq3MZm0jKLnRBFeP+D0Lcjrf
HufC2Ww5G1kSu5zgkc4WUOXVRZqAt0Xpov1DZihjZ+etWHMwp+GJP/3O7lErVGyCBCF46Y+3h78w
zz1PSCQl9MkkFcLXP6jSReeGns08F+7w4AVi/oieG2yp6otdPRXGO3XWC3PBI++UujiVLVudr5tp
F2A5TukopsRY7WPL914aA2NnTGMfiAkRlXkyNLd//JCs1CBgbNsWguvD64cEfwy4H5X2uvcB1JWQ
Im4lfekdTEi4Jtwj33mnf/9qZysLWyHfp7Jd5qB3tmT72TDRJW2Aq3Vp+sONcu/nsrD/EB62TqxT
Gka7GY0RDqYZuwc6rvBTTt1Rbt5+8N9/bdeTPucIm7MV6eJn0wUbBwinmPKokIZ1T3Bi9kIjghRU
rAdX4BJcbzXhr3He2YZ//6hcPipuK+zADOwts/gfa4+EMRwrgpXIMCR1DG3etCGMMj3hZPnFRxi/
85QXhzPV0lnyTZ+t8vVwYAtNnEvImxYO4CcUPM5RZ9Y13CsURSR0Vt6fP9/yi5L1hRHe5BlfD6jk
QiYuhwb3j0FXMmHCPsydI4+JGwyEaJbtO0944T0S6saYHvsIh9Wz7dGu+zgnaQn7p583h9iuINgT
77AxgiA9RJERHGfDsN6ZNcvK8/ojppLPes6dhmsb96nXT0lZtqR5xFQl1wNdkx4JGkw553hmVT3L
qK6fk7YhQwB70Tvz5/dVfhlZch7gAi4RXr0e2YEuNOnaZcOEYbql8+wdta2sa1g/5TuNwgvfDnVb
06YWRwGXRfD1UEZgJVXkOCgcKriNepzmLf5qZM5z9VAGpHm/PSEvPhlvkGoSujrHPdtV0tyLjDlG
dILNudiVnBsR+AfGDnxO9s6PeOn1mZR1fOnTbBLe2UeaWCPujnxhyMz4/3pthFsH9g6Ub/szjV9r
D9RoiUoYjXfOcsui8vq74TLMkMrn8MgvevaxpsNEOlGuW8wfVJUMkop2MZWOd6bE7y+OWwdFY75L
lprf5mBvwiXB/N2umyYBq4MdYAOIptpB64Q6RDrMOz+nuXwJ54/lLVcy+k0WZ+Kz6aBFBSi5tVu0
zu4CATWS/ZRHzpZCeY9JHCPNXlQNNgEp8kNd5+BKY7/dtn1og/YY6g8CsNrj25/T7+9YwvCzKODR
b2YHOfuc0FyHmO+Wd+yIAp5k3hifwrQd97CC5FPbYsQ8JKMNKRsFN4vh26NfeAU+t0tOffwHx8bZ
Mu97csSWi3TBaOZvIQhk2i0ETU+YmVgCd28P9vs5iVXIpDnLvHFtzgWvJyp5OxVQRBIqBKLuA6Fc
gHa8eTgEObG5VNK8YxnmACW7tk22LgKEP68Ce0wixudvIYGyn80n4WqyvYqiW5ewLHY43s2Pos7s
Deyh5p1D0u8ziKE4kWEhZfPmgV8/a7d4D1IXvY01FjiO66jdx3Q53/miL4zCEYx75XI2oBVx9voI
FcLODnh8bSmcuhMJQCeYgv327fe2/Cmvp423FB2Xp8HZwvfy+llKwLXgpEcYrQvTa4rs/ijN5Is9
zPP+X4wkOeLZXOiok50dZXvIZRhXhn49hHKCT5P4sGqCo6f6/p2RLnyLVMy5hJiQqumnn7+fSBFN
Ixd+DM7dBn9E5+6c0Ro+mBZV+lVuN+mnfMKx13h9/dQM8s9LxxDoUAxZyBIk/c2zeQ+kl6pOjopq
0Ste0wSft+UAmzIVo/Mv3t/fUgX/77d33gaEA9N3XmeBlQgT87r2UvpzeZfcQTx8rx+x/Gznn4rH
Ey3yFQFU+uyDVAFBVeaEz7K2Z/sB5l31VBnSerIMlL2rvlX+Ji+L8o+3K3J5Ea5xoTSpmJ2/TJA9
45iFTr8eUVJeEa5UbczBd9+ZbJemASF3VP8WFQHt29fTYJgIhxYOmHa8hrBBZxteqz3rNXl+f16a
4lG4T7J80E6lDvh6KNPCq4y8GrGTR2yJB6h1SxqeuwptkCx/PuWWCsoiHaDv7Z5NOUs3BAP1dr+u
g2bazz507Ij28C7rxx9vj3RpsaL9xjaziKpoSb9+KNnauT9nJG7UuuqOrW7kulBo/N8e5dJbYkO1
XVy1kDHds8WqsgMKfgmuy1oRHQKZHxy0duvD3Jb9O5vnb0PxEJyquQkT9IWu5OyUNMNaamRHvqtw
e29PRMp0qIeOGgP+o+3bT/XbvFqG4peTlEY56TpnO5dBmDeOIpBHaZGHB4TPIRiiNrojl635ikke
JIFvLq6yPx5WcsolYoi2AbvM+SpJA5vvoCIPkx2AU3X7hehEc5/lqfUL7KoqAUG59Tvz7LfvhAvD
Pwf9X+bOY0luJFnXr3Ks9+gLLczOzAKJFCWbRRblBkaySWgdkE9/P1T3zGUicRKnZnXHZsOmiIpA
hIeH+y8Wm99ADicLwmFGMusqyecoDmPUd6frU1v5eHTtHCangZmRl9ijtnaMqUAoYe6gaTc4HI1Y
JGHnVlfIDlwf6iLFmycEVpL+LMsIQuJ84/ugSSJtSGZfznTAmQ1lV11Dfwe8gnQsO9X8QgqWvBus
ZuPEXVxyi4EXuwY1F7D0ejjthFD6A09AxIsiA36mMsXlLWLroYeQF7R7vIfv6SRnG2dxZdeac92N
M0/LhFL0+cTR2JtE7eB0Iod4ULmRjKqlF4Rpfu+jCxDDy6jQBBnRtbj5D1acBjyyU3TMSDbPBybl
qhRM2pH99tEfUCPH/qTiQnSE/2J5lWxNx6J27D0+cuVGQXptynTGqQZy/QH/Wix5X0qOkvvFPGUw
/Ds06KP+HjlxWfo+dbn0pgubWKKCW9Tfr0955dTwiOIBzGI7GqC68ymbxaRXIwI4uxYNjGkft8h6
7WKRR+lGTFgbiKRTI910wJAuW27cF2pl11CnTepQs63OWPt3YQhlZeMjrg5E+W1unMi4MC5mFInJ
0lM/kWdhZBxcC0wYpqbb6siuxAGLCP7vURaHM0wQakfzQ96hBCKOlukj5R46swqR9eqaCHgvknVa
I/Ay6css7gvEpKqsC1WwNmahfg6lUXlSW4smFzAi7/puWNmGFlkt1vXm3G1ewudwy7GdPPXlHbJv
SO4hXIk0eD/exFYz3NRiANmPytTGm2clzpGwoHcz50dgQxaphGyFloTTloLOXFZ/p/TyFVnE6bEn
MtzBvs89Y5oN5hwLZfnr0137iOZc4qKcQMF/uVVwvAtElrBL2swcjzDScWOMIfipyOy8/naySNtB
u1EaMS8wsg7NnjqA3wNPqSmORZlbB8wmt8DvaxOiWghyz4K4aC8bhmFf2+1YY+WGklR1cCaruhFV
oZ/wB9ZeW89iV87VkBnOafEyXgRpZ8AyDpsvdVcbebYvwnY84Pw1HmEzbtVAV2dlETtkUnWDl+R5
jKJTUwajxKxCqS1virAPTgigI+STVtPG1bM6FNcfNUXKgrQpzodKIvD5mZWquwZPzBtoC/pNiXvK
rck2yTd239ph40sREFUyNNpa52PhmhALYbKCmlb/SCAoniIBTy7BHdcTmEVgXD0Vx+s7fr5Hzh5a
fDWeOi/lcmopS4BACbw9yAfC/ejMnSalSmJvrPoshzWPByMC1PkGuuOyI/IyJOAfQyGmwJA9n6aB
f33eh0AFE5SSkaej4kA0sw9RaKA5B6FQOQwRjvKwsjqcU8pIQVhhcJSNL7sWZZg2L3fgXfRmFlE0
sRQsosIIsFtsq28kvFhkABlmf6SK1n/PC2FAWEKRvmtqbSsfvhybU09YxcOPKj4lpPMlKKXAHLrR
x6mriCuv1fUhQR3PVZ0DjKTGq/Sw3wsqePvrH/vyJmRYQ2Eb6zP2avm+haFPOauF5Iatur63xth/
SFC8O10f5fLIzAMA7eYBzf0gLyeX2NOIh9wAcNY3bjQtwEcLfZfDUFYfXz2SpRMA5qc0+dkyhcAS
ndrcYKlwEjV17yRTeOxtpzoqU29uTOrybNI/n1G6tgny4gJMFpiRIeVNBA7fQVFdywuEw2UJHarc
9g+gXyXXQv17IyBcHk7azWAveObyBqX7cb5NWgv2dmsA1oOxGZ30ClvbGoe50yCg2jYRoOHXrudc
ReIVz/OQFtNyPfMuSRqsp9DFCqcWcu9QExgKHh33GWCajc14eQbOB5u30S+dwbL1w76f4UJWLdCg
thvEIYJW8+TJ6HHphahvFRreXxh6b5R51kamd8YuNXGr5Qo5H7mQDWEEdDx3AWJMH+zIgl5aonOK
Eil+sQOapVWNxbGRqd1G7Lv8oCY3JJypmUDCsZ932S9zhmcb5EGDpxoRHucOELA3g5LCGEdZ+W2S
VdPGBro8ioxH0xmmCgNSbjkfL0WuEaUfZ8Q6R3UeqC4PuJ+Fmhfo7VZl4XJRLZnQoiqqyUMYrsX5
UIjGDBOSGL1nlHWHmUDXiPeRg0i70oqkhR48GF9wWqnvAuzXN7bS5bIyNt8S8LJOGWXJokpHBe3U
oUC9o4zLt74W+6cJu9bbXlObYygr7UZWfLmsc45I15d8xwamuHgWYpEzSGZk9V6tVYRsJx5cVDNw
NpXrT9dP5Et/8/x+tmb4qqPOfbS5wXW+rGlYw0V3gtHDKxY1xj4DPOTWOt6ooPm09kOHNNYbE0Gd
P8Dcjoj7x3RC3FkRGlMCHHXdPs3MjUbp5TViqYRdmQR5vsCWQD80oloZkDDL7cu4DKLaE+60Ph9/
Xp/7fAEvpg5Vy5izEx79F9EPTjg2W4reAer3UbDOQNV6IHyq6KhgNAr8TAPNABnK9pDmFJqbjcjj
Xf8RVj40ZZZ5dCpzaD7Mm/6X86o7Pjqxic2mNuTknsRAnOTakG/BxGsbr9TVoWiewbIh0oPrPR+q
iTVyj0bpPXWSBOZneajou7BpkHi2tL7dCAwrSRiVYR5XGmC3+W23mFnY8SVklEkQPOqlfNeqCtxo
pHNuNVipu04ocNS1MTpCCbYfm6kO3gSTskXpXPvC0GPpBtmAtCH9LOeMVKCqFAOGQopyP6oaxjAR
Xth5NiFLiP0rgpaq5KUpXH5yl/b5+tddHZ5zRfCAUQ2v9Hx4PW38MCFweHmW08sgL6WF18GBtmNj
QBYR9HsKLY2KNievkKwtNPXaJ+dNBhKe4jwvwcU3ECY4jnaoBy/osvJbiUXhMaUocqhi9T+IkFw8
7GVon1RAlryVQGltoU79gBpKgmIGlsmnfjC1A4o2EeI2qjheX9q1qYEyok1L11IhZTpf2hgXzES3
2F5V5wzPJgN4kBjFXVxGW7CNtWg0F0LmJAlg13Ini1bGKTIC2JhopVrchLmNqhLOZzgNXJ/THGoX
8Yh6BPc2tFZItEtWq5WOXRkU3HBFpdl3uKEae79AbahoxfROGAhco6rl7K8PurKQXNxz7WWGUagv
UIRfIhByplYfJOjmmUHZ4xqGOZBXarMrUN2g8bURFl7gb8s50lAHWwRHZGYXnH+3EWxxlssjHs0A
jHsFgfPcweFvymXrMFWdMu17PxIFGsvZ+A0BBgMxeVRV0fWtZtWZnppo7wo5RvUzwcbiEQi2GI80
QJXg0Ldox0/oanxpZQtHWRTa+Eb4xJjTk6QEku8addDZe6TZB3Ebq1HxwMSDFBVm9dW0UPaKRr5D
euTAY1AXJaY8LOrUMlq09xC/fCcX/W3Qo6qIaZZ1m+p4J7z6K8J4440JItagQjJ/5V++YtJyKEOo
tV6dqdN3AzW+2wINgs+IfG8hmVc2DCR5G1IowAHIIYuhKCmllZS3uqe2efmEJEx2J2QjP9HRDL5e
n9XKgZi7VpRhTJKTi2y2bUKQqS1D0fUe7sipbU8RU3gbp3TjoFaq9ypuRxvJ+0quR3JJU5OVpF+m
L76cNqm15aM85mW5mT9FVkRBKycJq3vA70JsAQrX5vjrcIsDkafzQ5r6vDdhcOWchB2gqyZPuCO6
TsNV1dEOxXpGL+X99cVd+44oYSILwJuTcugix4xQSEVVkIJuPw7y54QSzadKDqr3aZJNb64PNd8z
i0NPT4UXgg6GCgjPYo6NgsJJQD/Oq8ZJ3jdRhXt3q/3EVQfXrkFSdwWOLz+rhm7E9YFXFpeBLXCa
fEwF3s35sTBghNid3yheIiw0d3pVegYi9RO2SPc4CECU5qjkG+u6sn8cyj1Ud2myE+MWk+3tEoVk
izE7v7a5KNAgechA/MVuo2LLlINFPlyf5cqXhAkuz+gQ2oMUY89n2aD+5bQTOqU9ukefFVk0j6Me
49lL827jfbm2oDNPm69JEKe4dT6UlEL+ylB1QF1UyIiAirq3xZMlcoueh1DVnVrb9pu+hBD0+jlC
XNQ09JbIpIx51X8JcFFFwUcjicRoD5XnPYZd48cqlVBoT52s3nh/rC0om5XC5ZwtEwnOB6stVSSR
LSto+E3DB1rOTQOnz9YPph2NGzni2ooa83UIHB9kyBJek+DXR5fDUDzL8esG4zelu2udqQZkg3LI
ntaWuofy3260QFZSUwdcD1kGxWDGXaSGRNUprmodAwOjlLqb0UqDk+UjJr+rxgA0mEhV/W3ma+Zz
1hntz7yhHnX9i64FBSqTM1ieBiQ/yPkiYwFqGX1TaVSeazTSzUlx2qNepMbXNKnlGwN/8X0IwM9r
xqDZIm+tTZ8CDaCmmSl6AVPQ1KEdCrPXkAQL83Q/WlpQoWapVu8SB8SsXvjJHY4ApsdDtdvDc09v
rs9+bYvxsEVeYZYM4ho9n31Chx25NVkDuKnlXof8uxuVjn6S0N74D8IDzN8ZJE9mcJGah0oShxaC
5F7Whwg2hnZ7zOhm3GQlfibXZ7W2mRkCbBNPd3LKxcFRA7wlMivWPIQSi5bKdlJ78B70b3kP/NjF
xqW/67Bn3hr3MuYipsDxobAIBhn1mfPVDIyiRBasnghLffemhRW5x6cTnxr+6/C1pGDjvXaiNhpW
6EfMSkiziM/5gMiIo0LaNZOXKmr8qapUDPl8SXETGfumDH9EF7HlYSP4vlwd5/eoTU2Rzs0s50Bl
ZHFkBlXG8znpRnQ+A7nwhm5Q7nrd8L/2UMbfpf4Y3ougQfd6LHPzJGC3PCQ4HB/HzpH/vL4Al/uX
JJCsgf49hLaLFmqHlikyEBKFPyT/n2U4wt9ysIEPZV7lH68PdXlWSQJn4BI3Ko+iZfagakGnxXU8
eS2a2vshU519iD/tvswa4zmyIx9rXwQ00iiW7soS6/brw6/srbnkJ88YSFKlJcQ8gAZtUg1D90LU
UY4uQ4IaXgyCIdlpg+EfHSctNjqdl8cIzWSuclI74IJkaOe7y451s8OgcPSUmYLRpWa911rJ2WPG
Mn3D7qg6Jqr1dH2al+GYMSnN21yyJJrLyjGmZMrQVqgR1k0UvU8z9U3j28VbwqF0UvoQZVHe/p5N
Lryxvms7iQgILBjENU/QxWSDDJNOJ0xkrFZROBKDGtxJKTj+RCTBxr1+iau3bRIXUBRY+7CTlnXV
RrR12hvYWGgAQAHP9jE68gnGgXbtF49NNvRuiqWsF6v9cGMpwfg2Iu16RlQV71ORJg9qZQWn6wu/
tr9oVFKsB3dFArA41LiJxVgWEEqiCWKBG6IyiQlFTjoNX8rIb3LHQNTt+phrH5skijoNtDhw0ou6
WFxg2RUP/UQ9u+zvnUlRP2DMmt7YjZb9mePTeAdyx/KURO83YtjqbLmNQHHyMqa4fb61lQLxK79C
GJlKv3gcGqXY0Y+VPiJ6JW7rMPA3gsfa7iJ8cJwMILd0us7Hy8Dj9laEEyUs0fYwDFx5JH04QQx2
sXEnzB9qEZ0JU6wmDXZC1bKWW2R47s5mmGjgDuKJ1oTOZxT9+1d/Oio182uKihSZ8OK4VCj8jXYT
j8jHZkO1w5rQuqly1HB0o4xPsoKdjNdEAiNRyBzSxr5ZCUxkapB8yY55VC3hvhRyq66hTuVNwVTi
kVVVN0bZq48tBmR3FMpbd1CGYn99xitbhnSCa32GJHHrLT6hQYffiKJ81kltsG/VdTw1sIA+yJ3x
3k4i9Xh9uLUgQQ+bmsOsaWBw4Z5vmZ6aYzl18AidUbZ2oAOsPZVG8Aq9YT6VWlt8UZB29kZMUfaD
jAHivq5lE36pnzxHbYkwPYbd4UaUfCmrLHcXYYKmCJ1TLJjmI/3LA4gsjpZlI0bPLCz1TeJI043V
tdU7sG35twDbt708opea9HX4qeSp+D3GzkdGDFIvDvhaRvsJb4B7QQQ6yUncb2yMlXI/FROaVfPT
V6fkv4hiUL7LydK6weuNokEtp+z71ItQzvncyJpkHSwJN9RbE/WL732Ga+SORqV8j+4yCgMb329t
v1ATlunW0YAFKnS+UllMRTgsKPobHV6UbkbWeWhRb76bm+o8HaNcux3xUzuZOCEjZu7k32ug/8Ve
G9DWrywpfwD+qh8jq8zuk7rHZa9NJGNjV69kNQRA0ie0JucOwfz7v3zPqKusOB/lwYv9YiiP2qRH
d+pYZHfckM4XZNvRzy1Qcmcpc2RSZTH6H64v1MphnukBKgo24JwIxuc/gYEIH5aQ9IqDiNBxG2CK
fYtnQffeTG06Np1AVHuPHZ/9+isAThVDzsREMCqLKyAWldrRnMeMD3AVpqI1ZtA/wlqTIEmrIB2w
c7cy9ebVk6UprugQqoCpacv3ruErGF9FvezhJlSXXwJpDE8xrc7qaOMDELlBFGbyrZKpYmO2825b
nFsGJtngqQAzaXkwQBnqWB7llIPqpKy8McYzFFdpfCFdLOm1YitOzNFwOR57n4cQPXnynMXVDrdT
hQ+dIEtfmAjZKX6fYB/YlndON37TQBodYrl9o+L0eaP7qHLT8G3fXV/ryylTlIA9x+0OtgSFu/ON
pWvx1IdUZj3gZOpHikMGVDkDOaYmR6f7+lgrgQf0ikzeOoMtaOYuTnvo8MCRJ87JpPZNcZcRm3JP
S0Prs97WTf2QTeNoYztYjzrG7zAYd42PvjZWNFmxhYa4zADAfFgvbC0SWqQuzyfeRxpqJTAt8F5v
RwA0lRIeJ5xwNg7uZYA7H2b+/V9Ch+hLiCO21nqA2uyAvrXd3jUlhgVYdTRfnbjTD9cXeW1Azir1
InACNMAWe0rEZmsMWdJhMQcf0i4wAsKmFIYUxoauD6hmIyVeW0cw8fPnpIyAQN35BDHQVAAgNJ2n
dXXwUExN/qwaw+ZFPwea86NChQItDA05JpLDF/24X9aRqkxLh6vFOUyvs59xCZPOwVnmTZc5CAvh
6zzeTWGLJL4V+09VImkPRRlknmh7+831Bb7Mx6lFaUAwiBHkM0v+AfrRrTrBYPFwUwJmmpSx9DHO
VOs2UBSQCbTHMeDIVf8H+XqyVQtbSS0YnYINkj/0jy7K85WEzH+gis4LIzwldhhx+HdW3yR3uSzM
Cq0hRGJfnAw/hZgV73y9bD+Iqv2ehUJ7bqIp3SdlOKDp11n39GzE2+uLc3lTzj/ejOGfuZ1Qvc93
QxEOOk4+WUdruS2pMKPr81Yyi/A4SqWmYdxsW3Bjuh7VoFiT3yGobmykhGv7kSsaYVKCDI+XxU/g
27nu1w4/QW9gfOqGfgZqNra3qLhrxwyCJbB7yJ6Q2RfhI8HRrlMxd/MkSe7eV4WcYPCI9+l4dKap
OnS0cTduxdWJUcmC/AI/4rKLHjU6Kv555+HDXXzX2qx4tJ3x9bV7MnR6k9y7szbf8jjDpc6LIiRe
5amQ90LyLS/KOjy5Cun1eBqqCMDEKWEg78Z7+nyv+Nzijh1aqFV0dnws+t7xzFAO937glK++2OeC
Bd9pLiEz6GJTtEDq0khzWg9cJ+KqbSv2aqjiLB6GWyWStY1hEXdnSUOVitAiHpZC1HZpEH91Ttcf
kZnqJ6HiSq7KGGJDIdygBq3c3wqEYxTkoMfS41nsQ7oNedniAuT5EHhQ187qYz1UgYdOs79xs6wE
PlUm/QXywNOB9Oz8e4FH0mLqW50nLBuRV39ydkEuxWA5uuakBg7pu6QPe8rH/saZfkGBL6K/SgOb
iiKtbOa62CqhCtyIrkzr6VLYvM+T0Yo8rDAtV4nAyZ2q0lE+I+yM+bSMc9m4C3vKm81Ihjp7m2MF
xWZu8QjjfjkFJURA73rYW/kKtC45lVxR4E6W/ZFitMuG3lbvATQ0j1OVfi4x5UGh29yIrytB4Gyg
xedufN7VfQi4caKNP3goeOAWogmj2ai+Xb43eBxCLuRWBxpGm+D8W7d4X/etxC5Wp0k+Ol1X8yZV
pH2tS7Vry7n8KNXY5VxfxbXLDTKjSaWelw50t8UOUynTt1qDPWgbm2Gxm6QR+11twh/d7nP1m1Rm
MhoSstC8eCyjHpcVTX/KtbJ8i5QQGtAEjjYhyfGDu5gH4ZETM3y8/jOuLQxQ9rkVRkDRl+I3CSaA
pl6iWhIrkvmcYoW616JW2geJQ70jHiwPC2vTvT7o2vaaYXk0OSmqXGhgomOP66nld57NZj7FYfGl
8yMKBEPQbDxJ1s44tU1QMHMNn/rA+Xf342aC4yKRXjhB/tksuk8JQpTHqBT5vSQ6/4YKC+yESt/i
Caz0S0hXOYAAEGfXkSWftbR7XyjmfKGC5G+8rKmLx2i0Ascdi9E4RoVIdxlPMeggStmf6hS8Tt/k
oE3pYm9xilaC+PwoomMC5nQGRZ4vA36SadClCl85a9KbLm4oSITyR2HV4605VM3x+vedr59leEMI
A6OVOaUDg3Q+HMZIehfDJPJUJezeYqsDZVhkpbE3+gr/c5xCo7sAQbZH/IqLPyRb9P9B/LKpgtJe
pm9DbnL+A6gcOzyNHOFJlvKYYnL5YQz6kr5cP2xMdW0ro7TL7THfJfBtzkdKsjKkd8xIpKLDPs2w
FpbMujgkhtW+PlEH5kjHH+waGemyjBDn05hkeJZ6kaX20b6xDezeKElildU0JyBt4geayliFApNW
P17/ovMGWXxRmsWIBM4CCMqlFYoaFEkWMHabS+ahlcRs9IVL74PNf612eh6L28Gstox0VjYS4Bm6
jkSL+UW/+I6hUaWc6hq2aRCZ+SmR5d6NdYk3feRLw9vB0vrq2KmS9m4ES46IQaNvvVBWIghoDEqx
5twVQyT7/AObeObZk+Q3Hts0OThj+s4qO1ykJ7U9yKVT3qBvH3oNt/XrdxbohBliSlhHkGdRevYj
q3Z6kbKH48j+ggWsfkxHtaRLlLcbt7C6Okkoqdz5iPZCNjqfZC5Ptj/JWNv0g2V8q/EJvqU1pB7r
Lu1uJtGGXhiY4c5SovxDi/Og6dkxYIlJ1rEZSmy/C2AI1f1NNwyaBwkkxcJszC1gR7HWfKpKLcSW
KDf/6P0p0pAzn7ovGczpnvWc+ts2jaodUcKwXYpEmNvFZnUKx2jLvmJ1ltA45zocjNElLtK2Q5xj
m154tSEVz9LQ36ZIoI1wOtXapbk9SthDDtMD5c9q47GzEoBBD/HUISgBHV5uZBUTwbC2GuEJHKE+
EzjfVVoRNIBPgQcYofr++nFdSauoSM3cijncX+h7tFVshySOwjObklczLMEW5798S6xkJfiRIPIy
eDEU4iV3vm2sqvG7PJSEJ1ctHhZ5kkWYtZXNeFvamGhen9NaLADSOl9iyGnSJj4fDHPV2Ei7iZec
pI/va1uv86dJ+NC3277RHmid4FnWUUrAQpLX9L5PsMO7/iOsEFYAPqBaQP8QDW+KjOc/g4SaQtdp
CqxGxagGZPORaUWhoWz8e3PKtWBXB1r9QdUKPXuwwlGdnbe7YFepQvneCcO6L+JsS8tlJTST1NKZ
IVMHa7gMUGHjpMhzYRYM1LG/z2JcohlKHLIgH/dR3aihi3TNlkrYyqiQeGcMkUNaRWvofCVCNXGw
eJQqrysb8yP85Epz8Tcbn5WoRtSY/oVzl4Rt8f36F1gbVkcRFxoW7Wq2+PmwtV134EaRnu5iW0Zc
FbbOfVLQS9k5mI3skW8GK8FNtXF8V4dFew/YMdU6rqTzYTU5UkLTn7AFzw3no1GpAy8H3Y+B5ddB
eZBF3h7MIRg2hr10kSBYEAdnwU/aj9z95+PKuVIntiqBik84Ww+a0mD93mlO+m2kpv02dmotcVO4
1ad21HPTVZKkSj2/jysVpHmIn6uNDq2nIKyNBCK0gRqPTdy/3KmQgh/XP81KMHh5LM4taD7NMhNS
jCTsS6dHVarOVYx+9dSJxjemhgpGhkViW28FhLUBCeN0/GYEB4Wk88UBR1ZS5EbGSrZKsPZk0eld
nZbRbSYQH9h4SKzsAA4XhYl5C7DlFzugHezGDrnuPd+PjY9Nbb4vyil7sDHu9YaqKw9RFWxlACuX
BppyZHov1Wg2/PkER3qGelJaNG4KCQeWOG0sbLvlNHARgOs/Vk6/VZZeibEQgSFvz++E+e1/PiIm
xPokRFZTuAr7BP5CPIlTaA/0U5PIQZxsUqTwwQr0Prvtp0qXYjevVfXrq3cS3GrUqGk5zzn1Yq0j
ugF+VleVp2QAfEer1lwpsIhjIZ5xh+tjra0xAjj0o9EaIcVbbCInpQLAca68MK67t4GSju8TuUNt
gWbOMZ/KcKNyt7KPoC5ixYDGEWnAUvLV0qltgAThQZgq1RPaerhyDnIcDmhJiviPqvTJ8FDy2yK/
rGQEszoMRD8SaUS/FrenliqxoTa0qiIwMPsQIQZPsXkXX1/NlSOJjCPlanoJGtqhi/AcyU5kOUnZ
eGnSFhC79fE2bqx4FzpJ9fqFpBNF04Ccah5zMaGpGEXWaa3wnNyoKjdIQFYlRWC/ZQV+wOmxDjAM
gv31+a3sFgf3RGhS9PuQGFvOLy66IoM16GlmlD90I46yk44dczaO6qH3N/FpK7sFYY5ZoOqv+30x
np0kCOhXjGe2IvyZyxlIXQFaoJS18bGK5eQpL9QtWu7aJOkz8NCb8wlq5udBoE3zukZpWnjVoFti
zxUbTydW27mToz74IDIV4vH1dX0Jn2fvS9oO0MCgAMNbonm5mKiSGFHajR0VAzVFbqC3EFk49FTA
s9iNOqWIvaqRtfdKZE3JjdJRzz0EYyWOQSeTcuqV7GsIZRWG+i1DoCV9k1QcgxsnbBRlH/R1nD1N
HMpZq0Hz3wRNHvwZilJgu4Ym+33XTfbHtLCzbDc22mAdaCCnwUbuePEpOQ5c44B6gHxTc55//5eG
H++3oTWimhmCQ3mKuae8QatlNy316RQb3XeW4P31Vb0cElY8tYlZVA1CyFKLJJzAIaLaanhV3Njd
3dT0TewaHe9Vl0JBPR2khFzntgVas5UeXoQbOpo0XHi/co3QPVuE8AZFnn4cA8NrYuQd9sHsKh/5
fPuNAzn/O+f7ZlYaoC5BDJ+lBxbhu7GBEagVdi+IivSjOyLevcPcubhBfX3Tb+biYDApeCegA2dK
rbMUNkEjI7daJNGBaObaU4KWxH1da29aKfT3RdZyGV7/fivjzfnmbGaKqwYV2vMto1q4oqvRvIiy
r2LCPYXG+Dg1Uz8BomcPv3O0HPWB64OubBr6ZCSbZACA7JbPiboqZWcMasObhqn8GIxQp0u6D/Rg
K3SCEPS/KxUe6tcHXfmM5Dj0gSk/UJxfpnIFLr5tE8Wm14SV9L4LAI2d4lzCdSYoNw0fV4INbTGi
Da8XUjrazufr2qhtKmO+rnnAgtPSbUSo31e4gfcuaUf8JNtVALRADVTe55WKqLQRxtIfSmHYbzFs
yX6qVYb2ANs00zyoKpPumnLTDUc1UlV0vbRAOuldJNCJ8MPhto1hLbmqkEEtWr4oYleWkL3b8eni
L2aRjJ+vr+Vl5ZkWh4yTFc9+XsnUj86np4cGGRsWZF4ZRPI9YH21d53ByGZkbx3Xbj/YrbHnbVfe
tUaNMqU1GnXsSkNkCVxANCs7Xf+JLstL8080c9EpZ/FWXXbR5UYPa+qTheeANOv3fNSkOURaMEl7
hA9VWhzTxKMkb4AiuJixpz90HjwoMga40+2mWDabXY0xeu3KoNBz10QCu2CDyrp8iCACJLuoieM3
eSWnkVtr5viZereBvzfa8Mm+wFLkeVQttKfSRMeLAhNkcRNNvRMh6m8ocGxgyn+/PufLHY1yBoLl
EEjRRKEIff4RxrSC+DTmpQf9ztyNhZqe6kwAcJj6rd7WZZiACEQDh7cQvfsL0mhVw8wI8rLwVLtu
P4edbsKjMhVscBDSc2VegxundXWH0dfikTBnCCiinE8Oyzfc1AGjeqqI+z0Xe7LT0zrZ24WAVNnl
EG8qWwZjNhn7CcTGKR99fxdaRfQXAuv/nDm7Ny9O79+Lcqwj1NUXv/znH+WP/J2of/wQD1/L/57/
6r//6D/Pf8nf/Ptf9r6Kr2e/2OciEuNT+6Me3/7Arln8y11+/pP/29/8rx8v/8rzWP74x2/fizYX
878WREX+29+/dfPnP34jaZ1xRcTdf1vYz4P8/Scev2b85Xdf82D97/z42oh//GY5v1OT5m00Cwly
suYGbf/j5Xfs3+fnDGQrilS8wuffyYtahP/4TVN+nw0S+B/F5JkkykZq4O//9VsI/c81dvIwuM4Y
b/xrAd78dd3+terBj+LvX/9X3mZvCojyDTMyVTbA/7uWpbkWNXOml+/H3g/0zBSRf1TU4VMXtSAP
cZw7itpXjkkAkSPWx2xvkDzfRhPwsVIecrcA6rNrgwhfAUdvEbJM0/tU0noYu+iHoeqbubmWf4my
QnE7XZ5uK7vMvtaB391Ekp8dFGMSgKF1y63txjwNpP1ovZHpuaLRCzdOjPf4a3yvUqs+pIFaPvI4
4X2VOOJr5PTjgyYXJH6DHx1K+DWVa9Vm/23shXzb5nA09ESSb/MK75667dRdT23wtjQ7Hb/Msj7w
pYlfdqbbqSuDmfXmQzqHWPPJSXQc1q3C/IBwYLvLCqPcaZEs3LGfCi9ve6Ahil/vSofE00R2h2ak
Qfzryo9S7Ih3RaiD01Sr8UPkoEU5ReGIFa7THpwaB7rRxmoul/HYUyFOuFkSIxJWoDhlpuVPSVaE
K3UV2F26dG5vtpbiFlZ37PR0b49ysmsNpTiERhw9B+loczHZrblTrAiV/Dp4i0pAuA+1/KGfWnAQ
Q6Vkpzbo05Ok1sPOEVPwZyrK7AuBx3qLgu54NIt+QoOJnh/mxcN9HjX9IbEK6WDbXYOPcXTKTfWT
PcCiUhokmg0dfZsSHq8LVyE9jLpe3OaTWWIRXyfWocUB+Kj0w3NYxUd7GGs3K5L8CJTywUwQ2UdM
IUS/pJNOkLvvM9b7qFmD5QaB/DzZw97sYx9iaVC7Smto7miLzA3KtHOrzpLc3B6CU5WpT5mptW4W
9fV9K/LkyayJ0FLT5EwxdRAuF9quKFvtNhhK39UntCU7Xy4/YNVbvus6QFkhmKy7CkalRhkOFV0F
rASqD0PvxUNUf2jbpj1ahPy9LpnZycnU9ONLXHhVBHyIvtdFU/wU5+HuPGz+87nI+P/yj5zFy/+v
AiRpy/8cIO+/gin9mq7ESP7aXzHSln+HOjfjOKH10PCZixF/x0jnd4r3dMEB/szN8Nlm6F8xUv6d
ciJaeHM2Cvl67pT/K0bKv/M8heM5q1MrdMmM18XI+Um7jJFUL+VF5bzhxZZ0FV6+qqJUO8yBE3ew
k9s8iW5ymAtuOYSfc7aNPoIBAl6CUmR/Xw3lDbAkUkoq7btWKz4rSnAHaQxMQ/BpLPZWm9za6pdw
bPRj3D6pANvdTsl++tn0LKnjp3Dqn4USA613JsA2ENB0QWISNHgRNlr4WPjBDUY6blHH4cERziNN
lQAV2uSYlnnnhlaeeOXYHNCL/qqHSGTnheVBRL2fytrNlbbcTelPJ0Z9v4ju/W78kgrlVCKrTcnw
WW1MZ6cpfrLDB+lkcshE3L3NXwpu9aewMb8jiPB5lKMfrRPejWpbAYVRP8bddGpr2WuF/Q3dj8HV
EHV0/QEZ+db6I7ZTD2wNBzR8NxCK3cY23aarkA6LkbEJo69FqjwHyCJ75Lc/Gq1/mxa+8sBi5WQZ
6Nk8YTvSevaEenKRFQ+jQ90vCkXrBlA6ezXEbq/qHqE1lQR4ZXKjKPizBLzmcgl5oa4cqzKiNClh
4DrhRuu/aOkKF6daHJaUtwZBY2ekPZYOpniyp8JxE/PR4dF9YybaUUIK+H2CRLQTOZ9r3+j3vqq4
XFKPeSTb+6FMHA/EULIfx1GcClNgEpkMu0EWz9Yk+oPmqJ3gtiy0Y2VNzRFzwuE+NER0qprkSA2z
9Uan7f6YeMz9OfCmwb/re4gT5In4y5N80KST46M1gvD2Li3lN04D1LZUBeJqaVDv7PH/kvclO5Lr
WJZfxIbmYdmSySaf3cM9PGIjeEykREmkRIrT1/exqmqgetNArzsXD5nIF+GDSeS9Z1yXbiwnfhXw
pp8zXk0MQVXFP8ZFZ0Zf/2cqwP/PJxmUff+3Q+x/Lvpr+62H31///Rz7jz/0n0cYkL//fWaR//jv
/3VKkQJnEYYhZO2ATIY0+fZ1/uuYIlX+P4CfIVIJ7C9C3cHO/j+dU1hVcOb9t5OqAI0MzAqjJChl
xLVgRPw/x32JeSGRI7KyG+QeT2pL5iusJTWkivMVfCceW7AjGWCCeZ6N/idLeACj5x5QGHkpyDpy
nEUQcs5otehXPmdJBw9oqshDyqh0vp0Q+zmuV0S2hqx/jAaXOd2gSI/Byq680OlpA/GbuTcFbcxI
ukBAN5vrkhbLzB5pFUHcc9ttMcdsGeyALeJydPaEbIvYPch+jMF31RFDRRQyHbY/kdJmhrg5q/1v
nSHNA1ODxliK42aT3T7TLTlJN4UZE8mm0bXVarg2emypssLx5fNsBijis74GQyKL0a6ydSzV0cH4
OebHHaUJ99BbrfxRasAaVzVMEhVkSFVcxW/l0KL3PQjXv97EUweBfI2SQX6HA+ehR+yV/c5V7ru4
ovSGaiEGy1Bfrx1yw6V8gTtAvuMrLF91vcpHR5C0jWrQlGGETPpCnPO+9FcFxo82C5L/2KnftPkD
tGPVd+jxKlBo0+cYqb0S/XifBTKcOJxs5lODR74A/Y67oIrsi4NEa+3gEW+G8oGhaMkcifqEGl4Q
7sDIPgxElCCYAcr5st24pf6MX5ZuYUBN5W0ytehcRx1b01uTqatmm/huZ+bhYfCEH/owl3eu3h0m
roDz62jV3IPnFMuxF8he7GKK2Ekgo0qHkyMpsnLfYF9a+YfCYTv+U3uF/ouWEJJOjaND+UQm5uhh
jUi5AoQpk+RSDOM+4pNOaX23VcAJf0V7Np+qWwBgNMzz2U85vTNJtrbUFfWb2aMJmDDzlcAFN6AF
ART3027z4aCSam6VL8um8qRuWG35M5KAN9tEaOL4WcG8dnQiGdE9TxnKAjNBZRuRPGKNg2FeHVLU
G8N7RZAdVvr04qZ9+56oVSxtKPymm36N2PtcKfsMN+o4QEYRhm9hc2Zvidy0+7egjlB3eYqUiZcl
L3kbElQzPq0+xcfZ4Y5fRY/sXtsz3G/KnxFdklQHnbq5nWJUgN/H20w6FuZteDDzVOCBGdEZfrdw
/BV3w4a1B0AIobhn+5uooGo4mSotu3nY8V1ugxEfhZgX8zUj1fUYsSice+tzdgUAGod2SWyf/MUb
DBp+cf11xkdH7lkvMnXOfDAZngnY+huXjNvHDOENe0YxKEL0tj7tVJmqI9KKguxWmZm/cHKm32vk
fJ6TXJNPs++8RwV1ED32IzE9IO9veqsBnUMivsPg1tc7OwrMNXg4d2wwSLQJ6okz8EZ3G1syhFHv
PdTTdJfaNWQtUX5uEV9Rd/Vu9/VQ9gsNbaAgeBrsLmmHjJrqHCxEg8YhtbHp95RXD5mMafQSRbsd
GlRTl/Q3nMPb9ykFnn9XibVyZ0qQPHL0CFTkHRK4U0inEOh/tski4tb1JOnvXTZMD6aqhldsOOL7
aqh41z6x3z2HsYkj9CY64JCgbbolHP0/VLB4BIaUVXMHOH/rYh7112DgEw0Fp89mAo18orsqaDtW
SPFriLSk3UdS3Qv0mTzc4vd0ayAXeEA3hPmOeBv8p7FSQ/JVMsMPZQqrGB4IXz6WGTbrZusLdxS7
KR/gY63WQzZXi4DULl33Zvdl35o9bJi19q1qFyRsPVYRn8ESiyxBMj5Zkp9bFkzd5X4lsosFzg5E
shD5BLJFZ626hTaRGam6DXJZOI57XIuHejBj+WBXk38g/wEfVALTnoI42mMycmuiHhYS16Zxrnf5
j2QT43OQFDaInhcoUMmFi/MmheSmvye9m99E4dX9uPUOJVs1epoVgTwtmvL4la0se1oI7T+Wfl7J
vwBhJT+4BWMWMN+ZFgvOW3RkssRPPYJ6eJ+0cPPlSKYV8+B2eliMCP2HgvEe8kdfR+vzCgPF2kB3
qsTR2kTbFyA1Y3FOFotSlWHIfwZRMtnia9iohVwFTcfFPK7nhTmoJhaKjy9dYnaockMyyOAyktYY
hA3aOhu88cNroVFiGWDK5T8QHTRcgX5sKIHsRelaidSblyKXfm6x/OiDiXz0IrD+VO2059kLsjRw
klfS0x9lvtj3tYdldGhQrRj+KhXnnwzn0oqcMBfhY56mU3R7mSADr+ajwuvJO2jKkqrJNR6SZtRq
fJI5xsaudyN7oHu2G9xwxtadSUotYVeCIOpcr5OIzkqUaMyqhg3gK/6kFr/WAhrBU6Rn3L4JH+k5
gS47PisTuQF61j2Zmhr/n4wbAgdn1aAWccT1rvJMTXEzUjfM9bd63TPUC1OoD7cNNSgIltXFhtSz
KlluE+3WzycEWYlwBe1on6pBVMuhn8gij67IFb6jHWd8sWDVRAwk2FUQACxl7BDDXHaEGCQcd40j
AmpcNG/OKCbZ2zIaRXzMeGyulVLwBUJ9WtAL3SMmgDfrOfplRRzxFbmruKDbfmI9mMxpj5/dHGHB
8oqW9gkzk8fxN04nC8GFPNBpwMwzAtH/QlxqVp2Y2OG8DqirIqJxyxif0+UWAWNqjt8Nx0W4tMOC
je29nubadSuBqr7Vth/bbExkfYTdjz8SO08VcBa/FvihFjRDb0gTXS4xG2nUYHxU9oQr114I5Ihz
G5Ms63An4WMCAUqxa+m8EijxYGq7rkVf64vMEdjRrLnLfi8xknPPtKyhqG9Hr83rzmc7PURRzZ8R
qxJYkyboUzojIULkjUDV2EvCpMzbfK9xcsdLNn5P8J7Hrcpw07733EffIhnwre1jVr9HW8DTW07T
8soYNLDWTOTHmA61fOiNybcnhqOqnTJ925pnhKQ1OgQ+dEmSmOfVhhmXMbdp2VYlL4fvACDpr3no
gY/3el+21nPglfc7SfblDhpfQGZm23LcU2tU7E1NSfoHf1PdhNwNy2slIPk7uZJiKrkl3n4Ku0XQ
OfFIr+NBRhZZXtCcBoegmtRfNIGjpRsURNstA0tQNAAbZcDaGca0SXHL/ZR7OaJRRFFHjug+cvOr
STWdmmKG4uYNWZD2TxgG/4mcQJyQi3F6P/J4DRDbTpApNZusixdDVpufFIule/ej7qFyz0ONx1eG
sT72KRLJj6Pd6nt8xFhtLeHFecNL9RKITL5cIWXfDQbimBaSDZTZgjKGlC8lO58QQbdUpNn2bB3w
4Jc4wocsM0VXMWhcMOfClHLdCocsCj5XtbjbojUlK/IEQOdszV7bXgA+gDcapuTCfvN7xv+oUinS
lm4iB4UAaNJOCxqwWnRASozgVldv0HCS+Lo4tEIdoPhexNEso+Qtgpqi9NGHHqPJBKLwFlJZbQ9i
oiUu7RpZiw86zsTXvvECMwh+fPRwxgn9ZfhG9XO+MNZfdS6jk590/7rh6clPIp9L+bXqeQj0MO/V
0qEWKFpfkf0Z1pcpFAGHZHCcxK1JqrUugMCk+fsKTI+2Sb6xO4Ve+ao1UJ/Op7R2Lmr6bR5WQCaV
/dWDxIyvDuakpZXr4odmF6Z+16yuCUyVS3KfY+RKmwAGB7xWgMi1iy36r6D6XuF/tdrSqilwJfEj
pWir6hCYiRx/M9XuisZze+rTXJaoP+xnjoAoZ8KrdgodZgsJFXy7MRI9MdSDF8uLaIiOa4YTHx+H
ye/7aYxzPBaJ5UcUb8t/w8QJgA+oZ78hg66Im7qW9HHc93T4UZAQp02SLZA+VjmCRp45QjeyI63s
yq7lklS/Zj2JtUEsVX8tp3nMmnXTkna4lYuhhVSM/UyXxZI7XLupxLUPPfRzNUTp3w0rImiAZNwf
Voc94VKuutzvokDolwO8cxfMVrzMIyHDEZI4ZpqqssMD1s61lfjbdSOESvBaeIFF4DKFoc7uE1st
8R1KjmR62JUgf2QCP/W12mnEf4GtWsyfiPbz3oxySzfRiMFi4rTF/MuP1p/YaqY7s6XDtZgYw6BG
6a+S35RGWs3599RV6PobweR+kDIUBn+LmF8KM5Qf+JmjrSkkzoNbrN7qcTbdYKlsRitLs/ZCv5sI
MvAHmK3qssOpBNCdkm1OH+Ka5P5YDm5aP2xaqOEb31PDDghwj/mrQ8jKdp2jYgC1Kyh2vnYJSJC4
OGqj6ME6PA+ddIoC0u5XzHcFLrPPdBSKnrIi89+yJUSILouJ1U2xVaN5TFzR/9wT/JI7YxjYvGbe
g6enMCQ5KhpFObq/NtIyf3cFqpzQFu6Qgqlzcxr8Sl/3UEYfyGBI3mdT7Jc5GoL8yFYSDluR6B8p
7qfqZdyWsDemQvEFGYH/wQzHw83VVq0wrGoB3kfYmFYXWqZA0JZKZi3ESfOTKyg/l9tSnVBPgjSQ
jJUn6A/6hxhcTRv1PP4g0TzjqVSI2mvKZVU4dHaDvExzq6XOS6TqNwXWt+ciFMha3YaQ6gY8dRpO
6zDw0PHCRVOzchXRrhjL+gGz7v4DYyijzX7LG4hWD1+axhTULMuc1xR3V1IeMT2jW2ettqJsezBs
a4tLEG808rLE9J3hWVgeZB5jpXAKKy+A/4DhokIm+re5n5U/QvWT3Mz8hWmRyjWe+gWVYzOp+G+B
mR8iUzq/uWjpo8fRoVW3HOriydl4fchiONcAkMwlFnKP6KWijOb+q4onbC4JrBdPiJaMW7ZX4Nhy
kblHiwz6/YdIPb3mY7Vek8mX7A6VJMj6RPTXn4AwzLLTPp4fb/WwJ1dTeVN+wiXWVgtwn0MoeXhd
INwwAIKH2rdF7fQbd6OsG9TKj+CsliCSVjOm/oScbe99WpriCssby1rJo9VifSzr9wKiiredpXML
CBydrSFkEW16su30tGeL/8pR9/ZGbBZ/DJ5QVJgEtPRNAr3QokrM0DjLYN8wK2L4kmQMj8ot+ERD
pX2rEq56TJdFhnltopiCQePtiO52ozmRhdknD7c+rJ9oKz+UgyYotvGqumjm0g6Vq8zd78me9y30
68uOpyRBjhKWiLgdoAxN2z0eYKSQSkWNYj3hn/lI8MGhrWurII7F7P8Sr5hin7FUV/3fxYz0k9oc
O6fDU3qFzlu8jkkPl5/G5b8cMAfq5Ukg5w3ArJvqpINEJLoisiPaTpgF5G/kuWTlpyYGdpsRuZLZ
PaFQO2NVTR44tlb3ihst/7mmY3SBez8dAOkP8+dSi8pft3gbWiRV1S8Vkn/RgQBa7a0KyVp03DuR
n6kitmzDYPe73PcMv2wriuzSl4v4DJBbrY3cBmjlwg5abZgUNh7I1HG5Mdz451Cb6t3VeLk6ZTM/
QetfanNZfEluCXbEfKESJX1ICwIuGJHyj9B9mN8hy+R0EsCUOqpreioHQ79T2Udzg+Zlj26wGGwe
NbBAa/Tbh3ZCOu3bbJMNnjfqVFPvg1SA0EV5xH1fxyfkzARwnwhYOw5oSKeYTFHs8xLBTbsewo5m
obdpXPDkxJpY1Nn7lVnczWuR7xcGOewTLArTww48nr0NcS3bGI9Y+gUZwnY3mKFKmnwEK3SNEZ38
lkaYffC2jDDiUn7JaNm/5ASZw1BwI8TeCRTrnUnE+UFDBXit83EBYbMn4ui84O8ksPk8z0jpagJo
CQCFtkw97uVy/Tn31RR/6KK0SPNUgIFxWGS3aKDU6suOo2puh+kGR7RyrCt8qa3uT7gr6zeILGBh
jsZJ2IbvU3jpNRt/kj7HeXuDGx62fsLyD3HkpI/w7Y34lwtizgTVtPh12Yr8wEi1zBdY8JY/EpfZ
AQYzSWGl2bCtE7JdWQYdDcR1QCExOdSivyL0DcVUgBPjBwQJmbxbkYJqpyaLIR59L/Uk9yceiAv/
hLDuucKt5B/H4IGGobIHY82cLo+hJ8x8H8dI+lYymx18GREEmuXTgJ62MBd2QwgvzqhHpLrqCQpQ
wCZSI8P/PWVDtjZF6vZlaHBIoQe9nJRHy9FACmC+SbH9lcsc/WQ1crCPcotmVNlnKlammThP6peg
YnSrkr7OymchM60PKFrQR/ShYEvOoLT78ENRPkI1Dvp4yw2I6mKAABC0iFrui1kiXju2e9+mQCn/
jEBZ+AEKC2OPdg/R2Iixru8x5MtzgWRaf0Sks3/Cq+zf5763ryhkAxKwDZZl2MlLVBJEzE/HWIrs
5FHykN00SSBiemJoNy5p9unKgt/zYb+dgoVCg1Ps8YB0FvGV1RlJiujLdcCh3CUZ8KodBmanz5Um
M28MnIvPaeL1O5ssqP86VBm/QJ0k63bN+uHbzMwGkt/vpj5sKGh2h22bC3M/sEU30kTRz0nxIev0
soz72Stv7LuPq/2nkdX8aQXkGzNLQRdmU4RhdUv9lUQuB54E0/078xpn5h6tke/StarOQ5Hx5SB6
VaM/UWG+f+k5gcqAelbyl2yqAb8RWuPwdvVafUEbj59NUD1QnAKTfEq4RHRaIZefYV3oPYh1fxhR
ltjVWqYtL1BM2ipT2LQBBpKfUffqIJcAFs6xMZX8zw7m/wgwjZ0m1F+eqlST+2XX7mxgSb4UW5w/
GVFHP2/xa/f4ueQTSxNyNizkd6NYkvKE+hqynwpP8r9LJaalmYz2sOAU8uTTnv4dVJW98zUs7AHN
Tc40yvoeoTrT8nJLmDj3Wi9YrutNXWOVghalCbGiiSCPmxuhbAlKlQwAFNIpAVO5OVb9TqeQ/UIQ
kLqkgGcva1Fi2B5uJsmU+/FjWLOwoCvOGj0e4yKInwnAeLxGpYhfwC6y4QpIU2TXAdWFI2oX99J1
9TLE1WHWo0L2v4Gtra48yNCE1SE96kQm02nKEEUNHAAik8NEWIbLXwiP2T7OWH3X+7T4vhQ9yVqX
IeIef2gk9/uYruVfAI2zwg1a1UNLkqg3x5nvgJ43nGYNIh/qk3WYeVPi5COF/BKJlZiv7BHaNXRw
jCQNoA6yYgXVQla8cntBX8y4ayTgFouxXQiyGLBG6ARwe5VMz8Lv+2fvE/ptWGFwwLHFQETkSIkv
DjlkhvtzxvbxUBkMffDuyQwZzcOE3KFnE9vyJUct3PaYyXnOUT/iWfQP517/GfK9ENeiHKsHA1vV
MxB2fATpTM4bhTYfFve0YI3os+SaD2jo+lGyqfra83J66Cf0yuWwZH3WiE5SbagrTKgB8TDnOEX+
62HD4Dkfjb3BlpGydjnjoCH3nqt5Qd9nr5HjpRl/KkI1vUyO+eUKYd2cwf8jq68Ur3fcoXmmxy0D
JdVhkD0/QrlcHUA0BVzgyBorW2QOxqoJei3Qtsl5hbtlyUTVCo+YJZQ7JJV70yXlpxk+i6tfJ/UV
gsfLm3GIY2hSkOpQM5Ke85rUiGwoyHA3OSSzHMBhqJ9MV+iMsZ2B3PuIJrYNhQeZHi9VHTzSKO3m
j7JKyd899YBTzIKDNAwbQBms2eD5lxlZaA3mff+rwpBzP0SKAOsl0j3FZsp+02QX57CS/RXnChIe
s2nuj9D99Pd5QsapgzRyZSc1rtmETFAABV0u97Hlk5fja7DLWHYmtSo5QiYJmAAm/bF1VTS9bzs8
3bNK63/RqKNXKnLxfaKBHcfR1PL7gCx8YFYzmXkXuTl/URVJBA6QOPq3ZYV/AHSeimtqEszdCHPU
DqfhlInzinzuucWiE2RbeyBvL4BG3IY5gtHnUjKu7iZfK3fHlGHsgllGP6U1SapvC1rY1+c8RoER
7v2aFM+wvtUnwB1pdfJDuWK1F7m901CumIZWfUlPFTVLO2ZIyWpgL1jywwbaZcdatfX0pFGLRHEI
96C7Cp7fUkv3Kv2B2Lq17KZkRqnPGJCHeBAxSbOGwyMUQ2yR6x2ZQrj+7rYhmkMLhE+B+geQqTFi
eplnDxYz8u8+VOvwOG3GiksmEU17wD6MZNtywYOII4+z73W2KhAwxOxvqRxN3CwTKQ5YKLF1DRkR
eL49iKHC8PGNwT+Ilg7IIzDzjpU5FOlmOuyEqMpqcmBy4VBBQwdMmqTwMjVQcfYZTBSFH+smJ7Ud
TOvRprW0BVvtyeLtfwtRBb0dw9c36JeFr6UtNaF4knnyq05v3asbW8tP/Nn9FSXX8uKQ1nYCt7R/
hUQn36Na+W/VeKOpsh4u3oanVEMiJxGZiQnJueUKr3qYPiZbW3JflQtbX/KMgvVMhj0pQNQVcJpz
WUBbJsxyRfHtvBxCUOW9NyvUjpghhXxZ6oqUZ9knipz6GfkCjR1kuf/oVZ+InxlVYf4b0EGItI6y
xPqfxcO4HFcu+fSS1raybWB1PODW59r+2ZZamjb0e1Z11iF7pnVg8MBm5qA6Wt/X/W/gVIDLMLBY
CK1QkH0W+HU2kHXahz7nmj16W8ANj6sGqNTOdtzwqVrirop9Pv0o1Fp8JdpjOatdzM+wJ26/hAeH
0mTjLiFT0oKH8bIBJqcX7OEwmYzJPrQ5bFUUTOE2HhxqUR6mAvW8cE/tObofKiOewDdE8SmVQEW+
4aIpN6A8RTlBKZgONx2iEPs7lAd9uEZwYp1yb1zxSDWMmR3yCvJ4btKgpXlIkqGoLzEQRnWsuLph
68A93gee4CkN1Oz/nExCclVmEeyKDzW7A9kQQx8Iz8V+UFyH7FBP+Rx/c4UR7mrFut5uZS9+9GDm
gZP+B+B++04DRADJro8OjZ/2DTmvSQfNhv+UM8di5IdUseuE08Jc3DrY+II8HHYpVuILsHXAKdJq
tvwXwHXS7bVM3KEWMslOBSLnH0KeDg7LkbQHvuvy9ilgl98A2iKovI5ffTERpIgzvNVVmZtzMq1Z
t0cRtKSYOkWDXIr6rZdrqb7BVOmrDu6ugTxsaHOfLnFBUATqTNzZKY7uwMjK7x5VdHh7nfEo1oz5
Gj/EFlomjnBTcxBYHzAHe58XB8KcOkRbZnkLEe/0rl1EIqi9RJ8fJrBDHJdNTj+d4OsdRnEQZy7b
Ro9mR1lM70nlw1e0w6E8FlAsfODe6+FTB0MxD/cOCbQhPmO4iWzUFBmw6E86zbfCnildi6eA7Qqb
PezM/gh70T68YVMtkwYVp2ix6CkwHTiOkZkXfioV0twfQBfJ4Z7ubt47zBFjXXSox8MWdz/vSWXH
LtukIeoY4mUr6tMoirr/UZbGoo6dcKWzX24TJG0wsACD0UA7zUvEcE+EA90V7OaOi4GVQCu1DNds
izOF059m+X7HzKQr0QmKgMHlwvBm2k+eDzR5FsKUw2cx9H6CCEBhBZ0hvh1hJxQhichjAheMP6hi
NfrkRU49lKojj04hjlYA3uBp6h+J2muhWwgdsPK2Pomk7Qgku1CwDKqsQeMCmD7abJeQ4IyI6Hxb
QcBw8LscHNC3OOW077FAK2D2V8EkgcJM5HmGrGcjLZoeWhOmgbBDsmHeW5HiARsGcNY8tufcE0x4
j8uYluLXgqcGU753QXQDRgSNobhMgCXhcclyez/1mBZAMIEsw4oADHt9nl3O3LPhbISkcV2nnh6Y
hSwHkVMQvpu9SdVEx7FxEjDbmWB3FU2M8OSdn+gwxRiSHcD5uK1mr/czA2Tt2j0zfLjjiVjZE04O
jXka1C7owFnzMZYtn5WweYtfo4JUkcSrSJoEcdFKHmvkpQt+7ScnBUHwpDblX5GVW/keV/Cq3GOR
XefOLgWKTPiIgqJ2AIQd7tZ+n3A9Rn0Va7x/wJc/BBln3SHQfkJKdzbgcFtySEcucqUxfwSQhi7I
Wm/WXgKrdH8SU1/XfzeIdmZ1gIIpF+Jc14VID5nPfZ23zOU3OZCgDGt9B/LKlsht4nMeQ11DgAmC
JqY1BgnmKmzqzk/jmJ5ZOSB5GgIyjXwTSKuxiTbQjwx/UGgBFRaG9UUpgeG5n5P8NLmI5fZVcUnj
8FZHW5qfIKUBF49JSWfRiQGNSTGNQ2JyiyZbkSzclAFql1aUy2haXWV6v3NkZWPHesi3ygvYCy3O
ZU2dP+lCRGm38cnwdt0oBxyFDCxfnaJtKLb+hLPBRuq8RXiJDoqsoIMnRLLYv6Bgpo0e02on9Iif
L98uDJ196sXawUX/xqonwLbxVshfK0WDNfmXD6sGA4zU5QwkFoblW7Rfis69cW5KGVHcRFGOG5S0
DvgG+bshAkscKgs73WmCvmQ7EuYjC0gYUDBIOeB6jaQeRUjplOM7ZskGY5epfEEeR+W5aF2Ief1c
p/WCa5RJRHbLVkk7ijdEbYv6H1HF4M9sk5G4n4YZE2re64Diz2RgyddYzBHIrgJoVnxHuSIJqNR8
K/+pufS8wTm4zF0CcFnxAw9Jsjfr5Pj+ACvn8i1KsCy3m4iRCjG6SIuj177KuWqAu8MmCPqYcRqL
S3BQInzbUz33uuOM5OMjB1ifoCcTREG3l/MQnYgQsu6gDdvpp5gwBF0yRhz5eeMIiovChV3+wPF4
6xG1k+QfPSn99qhWWRKYEFRMTVtNkoa7enbKLoCkEyGP+4CzDrfFPjpzWyaq5FgFOkgBzWvFwrFW
SB44TNvkCa7KwNxXVSia/NAAQ/N7AFEYnps6whXwNmUFmU4LlgfiTnEsVYDlIagxTDixShDJYAXR
Yg43BvQ+ME3yPZIFwPx5njaICaJKL8cyxHRaux1jb30FliP0JWA+Dp8yw157XUm/kwhaqm2tD9J4
6S7Q6STrg9kR5/gP//RYtKLMCv2IbAocCxdAI1jOnIjhh5oTjycSq09fjRc7zgs5DsDC+iPEiXx6
jURE23lHWA6WY4zDAlAfcQZbRTrZCktMj1/N4wL6qv5eLGL1dbsXxqurLWk6XxWkC/0JwWqSPLsC
/+NcRggOGZsxUn5UTbaKCjNWzaAgeNZIhlnbkG0URaybT7b+Ulgq5uNkke37JhfEOr7i/ICo4gSe
PcyvI5/ZhPDsQeM4V9M8+3tKkHKN2dsMs2/juVz2j2xCHM9fM7OI/i3kuvNXnMgCTJTMVH/YcNYk
9xvRa3YEUMn1B1awiiI+EgjTV7n1GFWOPAE29YSH3K7vwcl6gqHbZpt73RnT2f0UW607jJjgzzwK
n2PeINbJz59+EGBRvRg9RbzJLlHGkOmEx/+y0kmzNJGuXnIwAYUEx/JUUpMoSEzGHN/k0//i6My2
5NSxIPpFrMUkBK9JzjVPdpVfWL5lm1GAQCDg63tnv7p921WZDDoRO+JUq8rCMeXMqpf2othhsBwj
Y9yhPSAH6vn33HsGxIwzzJRxPU1eX2OcrmtR3SGDFLOG4CJw8LRuMd/TboM0KYvvOi63eX6ap25p
vv2MVQQ+MlTZmShtZs79wb0X12Lh9IJqlZZas3vXr10WIXiTjJwD608mvCjfq2mkbCoVmtewaLbe
P9mbPf/m113cn4uJNyksztI0VGG0ydBWX9G8ZX1/iEsLrbmD05i35Vi7+DxLyserg4dceFP4yBSl
Gg0rA7jx3MH1eWAfoFv1Gfykb27lxTL/zHx/tfWhN2rNsfTnMeKwOs8yXo5jON16hADqXqp5KqId
aUoXjyWCrFu0Vh+U1q3ebtjG4E9hi+FrportRTlFZHdB4Zj7SfdRuBdhRLimHdwqeWTrTwCwq1gd
PEFFmE2dMgIb22GIVcCorVAAzSFyB7cj8VDPxWvmB4N3TDJTq79mRvZ7guXy7Zc/WT/h/aPzULIk
XDLn7ZIti9QJZHLiot1qzysZaakru/eWIXxcVFceh4wtpThGDlBnWQPM0YwxM1c6JUluxwuH53bM
knMWazz0wejivLXb8LjAhZFI84xJkQ+7vbF1nu+aym6vYZWHT8WIbYUVo6uvgSazUzkH0VVQGBGi
Zw7BxROO8xVFIf955qDwRFuW/+inhGJi6oJ/c9wMTyM7o+88vo3UnXuxpgtvouPUYfpFrQivgyua
vbNVG77OWAbPLVGkp6JwHH/XbJOb7Jw6izAWV/GYL0O794MteCDVzd4uFu5Fly6e1Zu7LH4aLa18
9f3C2c1b0jUpUq2vGbpXAD+eED9aJuODrLbpU4IRpx27UE5S9fm+13FJWxphVof+RQPONvRvDE0t
4pnjFZiySZvdK4/97mQKWAuG4Nh8VhUlr45sl3+uzKP1CWsn54Q2UCpc1FnxZxxtY1IaUprb07Lw
v5twG9aUasD8pCMqUY/8feDOvJDcFaJ8jKeg+qXyCbLFG0bxATALlxGuEacDSiAvQ9TG1GwW2T1h
HyRGJwdMoT2RWglnCL2U52sPbNlNIDSZIfUwge+x3qZSh0k0/rn6P5uLrJ4g/C+Nv+Ol4D4GC2Pn
jl5g+Vz4JTZaV9vh3TXE6fAOhuIhqBfr75KSCzEfGvVAj4eqLh40SRoHWRtgisqt3/md49s0Hlge
lzjr+hiZGVJCCppec4qjvdaA4vBS8bk0NHnGImtvPUeIFOfW6uhUr3GO2ybBuem1Y6amGxwEtMGX
T4ugLpnUF3B4QSYY7hbR5DRERfiFlFUfg7FaTkG8xUdcMsTCiSrTdLFVeVlgMp7YPNYS2ys4rVdz
tKFPQrGae+pzFWpbrd4aB9MexSDexF5q0dyZtWTa1W28ozto8FKLuYtQWSgYr6ieJqYaqmZxdLYF
kIAtH9sx89GNUkHQ/oBTKNpHFMngzvohLkW96njv+H3s7Bnmmz00YXApg5qdZG5NS6pGnL1kPHsu
kxn6M70g5lJoVMmmVdNdyR9+As+2b+XEcBpv7JqdDaowM0NcnEsV2Cdta6JKcZE8uFtmwb6SpH70
ZosG7UaRfKXOG6QsEE54pvbFuWZyCf9zUXhowWeHWR9eVr+r3GMA4PDRZU7zToNi9+G3a3L1l8E/
NKOHMeqtW37m1Iqrkc1k8+/NFP+QjeWQuVW7MDfedt8jndxPtqK4wi/ZFm/Lon8owVk+Y62lfxhU
HRxaFcVeegs4xOfQJENNF7Sor8QHuAu9SamnoTEARTEvmSLkct+pxSvuB3CW8mgab2RpXzxN1xDi
JeXgV9I9PCzmscbR+2wDYP5Fiu7MYNweh3XrMFATn9KH2bSs6LX1XZmN+ZpWnDYOg5PUD6wdJEyJ
fRA9Gl5OsJ34nLwl8KTOLLTjdotak70jRW/3ExP6p3HD5oqrzYJRYNJ8F3Sog7kPTcz+l/k56WOW
GlaBSEdk2qOgEPsx5Ih6nzRUGYZbs1Es53Fwfh6t0QMRAl29dTK2z5LvIeWt7edHj2fO3xWWtT/4
1AOeNKjcb85fyXpu/dbdd1XuvLYEO84EARludyoaq3TTS/mz4j37VTas1+N945BoC13cNhZ7WYbq
JlrK/WzNjJUfie9+yLK3oh+I6C4cXFBaRp345wDXo2EF4jgvB6SQsN1LvK1nBifLPCDUxwgrfBf0
QfI+xb4RlxEt6zQREe2e6CJA+rZJuHzkGY3UOTEXDIo+efHQkC7uQsFmh5HQEyAeY++4Zm54ytGb
/wJgCvG8LKN5Q4EcnWNe6inZT5xdLfco3Uj7ba3CfJ+N7HkYtGr/Cm+bL0UknCvv/2p4pyInSPZz
6eruUo2Auode9vG7hMP0qbpYPMaIsij4V2fh+zc7L3qk+2IM4La88b+Zvo2PGxERE4zZikuXFepQ
5nWrTq5OivWU+5m7fSrTywpNcuG/P/PBN8Ee/Syc/uRL4WOrNSU+IM4+tI+7+CRDKumyA3uFlT44
YdKMFr+jCzkMFslYtU8mq2bWt0Ii1i+Zi/dwm/C9LJI7Ma2MkZmbJ8Edrzsb8jSWCtAgWyfL4ciB
VxmBu5ty74a9D4astjKfWAfNGo6ZE+Ni0MyCVZT3MT8cKAI+ocUw5m//BCRXnFbqSU93nMCSbNdP
UfAslmzqXpykoZbCkfEQXzokrpABkmfhlbcg6T0xQYBkrPdjBUEeJ5yeHLvAL085yraTi6H5UThe
VgDWgc8fDQ8d4oVmmsqdZP6DRUyS8SssJYNi3AXiSDtsb/7MDIVpk7TaXHl2Ob9djhr0xomJ397p
OPyMgJ/cXJqHyK7Wcz0BcearPIZVKItzxj6+K2J/+ZKrW2CEyg0Cmb3RWv+MixKiYbNOotKCQhrE
USfGkOU9xRFYItKWdxN8ZrXLqvBGHi5+pvVdmdtRvhchH8NJ+Fui/6l5rh3QAT5/zqqax/45MaOW
v9BqCYsrAfSqpCQBata+qX+MlGgsp8Ti0u5N3opjDuOrv8nU9Ia3NRUXr/2ASHiP+TK1qAzLKL29
WjrZXVZTEGo6uJMh6ZaKdRDiggo5vDOU+gWhj7q9UipYF7Dprjc+F0trCMr3me1AqjTv/x+mUjIg
80pS4VvQlvTbZVE4XwjVLcmKgpYToN0NfpmcOYM4lFaxkpVNna7tSpRiyYLzfudI9MiWfEVG3q0/
1EtgsyfcUecozFB/UxXTgKu7rvqdb+xAxBlDQ6FHU1ALUC/tq5zbheadipS/rdsxORde2R2nya2X
ewfxNcO/qJvyQNhstN8klxdWpFSZuuuXsJIvGfjNXwBkW10io/SCY8cL+haPI3zRsQ6NpXYjv9xW
I+MtbnSm9KP6WzmjvWKuRaxxTdz1Hvr3rztKGoJPlWRj8Ne2DGTokL8EZaYRnGqf5uEm+ZklrhcP
Pu0U7iOIVVekBR9g/q23UIynyZEjmzhshTMLRbiyXzRYiyxi8VlHIy8lDDk5vfMUMsqmEdkG96hU
mDlgMP68MAcToQLNquOkKZ9bi998Uslm1KdjKBvna6Nqsj7OiyzXXyV7bOWu5tjep0r5M2ktX5OB
pZPA/N1koqnkUS3rHXiAAOSgnW8AOwRjb2WpE1rMIsaRaW8Y2u+eCPByBxctyXckuRHOB1mPxFcc
Zuyc/OkxH7eHvjbgPoMtYVhWELD6oWiLst27M/sukSw3M3Yn+hUX/8BCiCziLDo2CT405P1yLgc6
hQz9Y6L9T28GMe9qF5jMbG8jX41XwUbhbKPa2+2kCxiw1aFi7W6+suzpLpJsL9iOHLumzd/rDOUb
OIVVGstjMZLW6lIMwlBLEB4ThgR40MHbKRUeNDBKp9vso5Kd5tE49uNbMOVNdaBX2OMy5vQSlT2+
xzw0l7o24ffGJ9XwT7luvhyEjp3hq6Woet6JDYt+APkPgJoGGa+AS4UM6MgYbd+aQzE7ynJLqHBt
KVMKLf/s5IvKezBTvzgvbldUUfiBWFVFBzceiuRUhojrTEihGaCjV9ENmhUnBMrucyhlk+0bEqTq
n6kLz//2kgIf89DSNs1nLvBV4NlfdKPy4Mrg61EmJRF2Xvyxh0ftCPjbu6Xk43kbEMOXQwj5OlHZ
VIcXUYNA7dzupk9pu7hHb0AghY5f2Ie0Nn13cchcUWEv8jSe8aaucPpQhOzP+a5xFfc1LFKw9zkw
kWmy1VUWmXWPQ9KGx0BL774Da59/D73hGXQYgyobjqKYrJcclzAceYmSShM34WMt7KXvC+GkPj9f
TS7Cif5sVUccZ6O06Zd0jDnNdlvLkx8oKZCKEDK4SFe89WYooltS1fG8NF/jeVdWdjpSSTwsqD18
AQcRTuZhaIg98lDo2hcQ2Ozq96J7W0Fj2RXHPPVIVaf+NCPWwL7zu3A3TzlJXoza3j4FzgAluw6R
B/4EATtd4C22uzoICJXA4jYFQTFek0jEKATzjvVWXXXS7jDwR/VmLkNTVE91MjKEmcUvn1H3o+6O
HegzV75ryxeW+5C/F9JdWYALk8IQjW0aYInOKeLf6D61E0bqzfqEWK+Zgl97CgIJuzZDkG4wef4u
b+Kq5cYea/cSFJ0fHxTBGH1sI/z5VGZFv++lX/5ktVmT2mSKPWaYGietATZ3HqOtGU/NBMV2CMus
c/e0afHM0CiuaRmjtVA9MFID3IZeMT1sI+VfKVE31urasMaKIki08OtydkvY6uL077JQcZ5OpHN4
Dups3C6KYmmPArHE/l47sgZkcKB0KCwpPnxWgXapaxzWvgCcqOGOCoeYIOiW7HU9l/O+Z2PkBbE3
KI4Ztetp4BTYbawc0T8iS5cA4eJp/VsIErt3WibzqyqsGC9SbPO7ZyOJyOJM1Un0WdEdbxXm3VFJ
E55pZPMXxmdPhU8jSsozHRX6qkOrxaOWZrhWNLDsRMGpms7Y5eJuTXKxZowuImrENx1IFn2CuoA0
pMf2memYrysts0kNh4hkx7ec8uqsSGOeuVVYr+0VlgPYiOh2LVdmuwttVz5BzXrYkod+ABI8awci
5ugGNGoBnTn4pA5kK7hMZjHWVVKIk6Qo7OCWnFN5ac76r8kXRltm+Ajlj/K8vafL/q5Cl+du7o3z
lRTYNm+egnXaZ/OI4BESaSO/UWAb8572GRpac+qNLNnRMY9YvSbvOTXNtV8dfAFCgFqQTJeOWvB6
n3AceBuSClUn0Bn6l5ITx8teUceDQ5c8dXbMOF4TtNzNZRC9rF5FjG9Z1vbQtLm77rrJmZ4zp6qO
W+2o6zpnw8GGM9zRRImVIvyYOkMOZdjOg3lcm5pcC7edZuJspN17czXshebggV8s9XEVvnrSXHNp
gMC5Zwt3WV+Hxs/2HlyvA+fvwG5GiOYFhrEJPiYeTKweMjI8FbED3lSWc3Sz3/MJBThooIoQejr3
MsSmcvaRoxOwginrTxv219UBzeHsPREAPkLDADhvsuL2LeuuS29LEokuVT5QYOEa/GR/isR6LgHE
yVvbKeaU4YfJnv3jy9m41jvWQY1OVniZ84egOKsEmqj4JQaY3N2WucHFn0aAmHaUndz5qIloLEH2
KyRX9COs1eSkA9TUlYTZrfFo0gc3bJPqy9CE9SZ8UW4QArgUP7TjLZdRh15wbHGLmAxLPzE7rg5q
AURZNH+caYqedbY5zVkRAXbTNnCAgfvafitNbjAk9PjCxtR6r6CZ27QYF7iG3lF9qnFoLxoz97mq
1+HZmKDJXktc0ad+wn8BZ4iYpWqAI4T8NqChcx5zcWgZ/7pd6YHPjm7HAGhbFXxHlkK1323bZfe4
CdxlbcuuU4aQPCKMjcR1NhXUmtoZsNMnNqsZSpQMKISzLliGPA0qipXctjpPmRsdPDwhDj+Tv8dM
XpDLgKMrV2ZvofAYgA3RLEAwtZT/7DAad+cUaP30HeU8VAmvOPt4ImRY6GB1jz7cwNuarcC1CGru
iTWYcc5js1MMOQQtvmNnIw7mznGqPT0+uZVXRoe847GR6sppUUE4cjyQMO6HPQpm9rhwdvlhNZXD
O5pjCj6gzBpwaRQuv+W8MZhGpDaq51eG3iJ+kMbkF9UNwX3sD0t1TchSJEfd4d3vorknneSGytc/
sUkqDqi4dMNlCYalPRIcUmC82KtxtQdbBVYgEeA+ZFwf+gx5MP2GI2juRgoTb3mQmS2YWyLk3s/m
bj5GupToBFX4COtBSXcRatS0fOnGszVV+7sLVG13yObrhf85eAy6FmaWb9HxrxIB2nvoias92sQr
rk4wqrNjZP/J7Nqa+1VTAXax/SxQuHveoqRJJPvzaMrVOSo5/Q5XcxtWVafJenWjO1eXcbEG5dmt
/5W0hTa7fhHDvw1CNdxBymhCr7RH8n5ymtm/Zh7HincrjctBIUzyLmLBS1aSC6hxttSsYSFAJ6tz
Ew/1M3t7wvyk1C1taT1LjMojWac/qJbZSndHW3AEXaZWT/R/CE3pOxo+xjUlhgkyOY5uRBcCyGpz
gOHmNOJSZaNPJNh6uaNyoOYwqCZ22jRTQqaGspA9b237xOF1GD7JjJA8B1ALukvM2Sk+b+GcXzfa
mH9FI3Lx2rsKSijJPpuVxM/LTUS2n1pGK2k0XN4unTK//qpW9Ata0crtw4Oo4YrG44VezJjHHv1C
ee6+Js4AJEeZ7HlgnXt8DDsz3/Er0r7AhDD8o18q+/A3j2JdR0P8VU3phxg9Hp0EQJh0WIa1b+RJ
4olkDdUCfU5OA3QmJ4YIXzRnN1ytsNsXD8cSD4epnDW5Q0Z6FsMdx/OcLySmT4nIbLEP2hn4Lt5c
2ibGJgzYSa4nghCnzS+H//xo6l8MTMK2W5sQ0ZFLAee/ATJ9qWMvem2bMWPlfT3tTbt6B6ef+wPP
l2q/+jGsroEkW97FDI4htsqcYOkSTb2bmxd3hSwKNkXzAqhQXet1u1hBhcdt4wJr4rCX/PtR4VLR
hetcOpZLEXiT3Xrru8S9SZB/g5FfjHaJ6SkDtbvmCOPfDhUynwN7AwwvrTkjqBxD2SiyRkd3dm+P
zYIuBwaOsMPxKZ1jNIpbxV8Vsn6I5MWYWhrp1H5dN+IkVMCQjxndcoL7nfjsOuISlEpjBs6CX7rD
XthP+RSrZpfFi1RIFXTsUHpEjs+c4DXW3zIbWcalZ0oFOM7Sb8MmqzHtgB7+ciO2Ben93DwyVvrB
borD5jWBi/xjvUVwPSG07oa2mU9bN5sHiBbM3ZGdNwcSAf0T/cvORaz+fNLL1gDmTh0CX+5jXh74
XJw3YwSZ6WKDVq1iHH+kHUPVkon4XBsmgYNLOuGT+ugu+re6/ej+claQSd9sgN7eWnIqJ5es9rOc
9ROho/jCOihEpHo2CVNUTq/+rmSvIXTstqDZUCBoYLnfBmaa86iLmWmmaKtTiSIMzC9WoNB+GBxK
9iS7ReAHyesfHWJwbDzWaOLEqyO+WcEqKo5P9cZVxh+TbhktHx8LBB+HuR0fqMFlDzQHkMemyTzB
dTcQKC5WRTiNrQnEmWOjroyb4YFISPxnnASJ1GFktSUUzsCypdHFJaVwIyEFOFoATpIG70KJoP9R
9UWIpRRLu6tRVpqzkGzKC+pibHguxATlMYvbiIJbGZT5sfdCCgQYa1jZKjEAmndvMCLGUOXbw4rH
ZTjPbMqID55svSadTFAkZ4WU3LHdKx5BXySuOlnYOUq0B85tC/JBPk0qmM2iyU+9o13vmZzpND9M
5EmeVFEz98YWkf/ZlSMEP5BkCNWAr3bynLxE7OObd3Yx8VVN/4dZ0qqqtqd8sSP/FxFBHgLVPxfM
snfOmcCMYVhE6g6subT37rTWAHp28quT6k0cH7tYOON96bFF8n7Y3FuzrucD3VM+rM8C8eYnsGr1
a0nquYctjIFjeRf1H4PDHOXy7i7h+ODyxpNtnYLmA0+cyMgiPgocUrKv/QKY6Fd39ZTVX6Vt5J8g
DqOXJk+E/7B5ypZ3zAOAjLzdF7Uv0BIQXtGeH1u6Zr7joCmfRr7OFxB2Q8hbNlWMJ+Yv65xGU+hl
F6pf/OBFwiIHh8A3A/0MaOKGlhlCDGlkYV4wLxpsIZeJjKo7jt6+3GE30OxJBYp7WYbM4bCeLOwB
8LK/jaK/BtfcSfKDzEvKLpPBI8pYFSaJj2vJiY/UC4jJD7mAq5/iDODlIN0kuaxTRbtkWPRP3aRL
argrykX2/DSGSBFw3mVs7Tqkdt2mn7be+n9RrJdu36wRUeY24oS2k/W0PuUdUEG60APNagQIqHsZ
ITs9Lvlm+XSCDuJUdgOOMktkEbKzDIT9YYvz5sWRfSMfnC2AZBFctPLk2GK8+tTDHbrVi65NEGff
7gLswFM4GuWd6EDWHui8Utt+dV0t9+C7TXctWBz61JQ09GJZZi8dXenvNUjxuBMZyNddx/kipjFp
C7HoalC/aBvIS6WJcqZ2t9UK3SxH07a/pokPqLkFOTMQd6FddcaFt095lWUTSSDVHda87s+CEtWH
bvHdM61Lq/+JWR/DVdecHIoKLplDndHmlS3QY5gy9cfxZa0ExX+SD3VHr1L4toZTljwBRzDR9R0x
34eE/MWG1O8EezWTRxiXBC/cvzXhX63jhsfK8YGqUieL/eir8Zageh/asV3wRVsKiIhjJT7n447f
F7ec/dgEuXThvZPm4cEA4uD7d96UxI91Ni/7sRwnhUYf4YIQy4veQPyT6QU6nxVnvVfwGIhR8XAq
6D/TLywB2PQdedF6DplxCAfwrQz1P5ejXfgRqN5J4PEiYZOdmd34ztqcfp+u6CAqiOSbkSdtnDEi
lhQw/PHCeTzKuHHFg6MNlApZqFGQEZjUho21QyOiIXhHk5QPbpWwq2in5bQ+cKPogxAjHUXNkuwb
PwF/L91pOm0OiuJO6ZAWoTZI6uwIrSGu1cp5nCXs0b0i2EGoYg3yF3K7PXzBbQNDxNz50GR+9NvG
lW5DzgvkVJ59h1DJmcIoEgNUHxAE7nYTWH9DmFJ1zfxQy6T1D5Ic1LCf0dmpfPBWW95PTBDFSQUG
ybuakb92XR2U8ynoHPLAldHynvUXrv1FTEYEH5r81W8t+EGLQbXVsWcP1K2VbKRhTVvv9sKR0QHa
fWKBwwqLfAnRi3arxw69K43JpB0tnXT3U5CDV1K0E+JztMsqfk2LjbxzbiQDN6wTDgeVlLw33Kqd
1j9rXPdvAwbXSn2UHYEJ07apEe7Xtq7lv8a0XfUTA8LNz5ANlfq/8Q0roqMlBNQX1XCM+4BptxZ9
GO7HZlIx9rrUl5ATBY60349qOw4AXdz6IcmW2LUs22AI3mZ+13j7HTHK3ndTOfzMcKXKZ2mFfEQc
2ur9MA/xQB8P7lefksdw/io7DB58jhyumJg8yfAGnXt601lPCRlNYFRCOHuVOQ9jHe0pE+ro/gBg
r6BIu9D/cCb2ku7mUMnfFBTcBjdbVXn1NSbegim5wrZNy8KBOuLWyLMOH4d+GR4hvk+O+QdMLeQX
NV08mo/0PkGJauRbeUhc2oTPi/DpkWoQln8GdYusgrBIfTiMcAbipLb7GuWHWi8NRbXnl+/I4WYJ
usxUYX4PAzcfkYvXOqnK0zjniopj3n0kSD3rdJd55PfcCZ3PCT04RFKfpnb1zYvjyQxIMopKqNGR
vxKx+BXwxYwv3MrLC11M3rWa2RwirJXbrnMz8Y3CHz/Aipt9s8TbSgqFkyXVbeDdtyqvMfr09XRT
RMqbD1psRNau6MLlV9AnUuyI1AePvcAvRzpZVC3+w+AHksrw1nYVq52eAkUnM9R2uPyihSR5yGv4
ycNG3MQlpemupyXk1HBalJOFlLT0WhyatXJ/jPD0CIphSGNfDgdsztxorGpBlSwVbBLQhLpuwo73
umrmd5ZvMK9aHLnmRAeOrfeiUmqgSbVqXzfm5VTYonkcML6XXcJOiDQDDKEuAjZNAg2eDLDOwWHU
/8vtTyrKGX1OXx5pUAqrpji79AsLss4TW1fWM8Gv7aPfZrucIhU64Ws9VHh3OfBqk0YJHS47aK4I
OT6mRuGLePnGDTvmUfIyVqhYKYN5/5P9kvNC2YXLE05xpLhGUZGRjS0cBNBwGb05neNx+wKqN78Z
Euqdq81KO1y20CAlBRJiDq523BgA37yi3tALMBbcoyFgVh0UNuqt2QicPDuyPQU4rvKASjFWCphx
XpziaHhA9S99LkvIMzeqjm3c6ofF4/X3QoRp9h9YHxFeQxWylieWeGUXUPchuHO8iL6lJKCPt6Kl
IvbIa7c9kQRHqP5YSB0Xjw2cdPWZBF100QLwkwaraZQ0MJSefZ2Npz7ijjNfk+TTAV+n7u/Y5LJV
exnRY7NSLhW6P1mcvfyXqc45s/HEL9KNlSuvjSOkwWymL1rcsNvUNsPgPxMsCJojh1IHJrCRNDyF
BYXihzxz+vuGs8wDzQl4BkkQjrQSzyCSl1hN2UFmCFbNkRmUI5eJrepPg2GYBMjfQtRaJ3FfGm+7
pXPXoOnhqOwSnj2inlcFZb+nv6wvGT6W7TJntNkfM4hEMCnFtQ6jm0zdJW+X5Bx0SfksBOwRtVxe
+96BZH8nQRanPuzTfdmPw99F1IEHazvTsZG77gMv0hn7Uic/XaKWy67Q4EhcXaF9mAHXrx2K5a1y
eCTA2aE4P+PVkBD0LJ7cNSnQJ99Zm1dCN/n0nqhf6+a4x2whEckRPXP5p10qlQ6F32NvMA8BdHJo
7/r7JXfpLS0t+R6NxuEf4ijZftIrr/7Uq3WuLBTH4NA6FBBmLFHdJU6+UkPu2OStxJy477u+/ijn
CYCYD5+WM8ENMUeZO+wVXUzyvRodTNDeRgF5RQHKeMtfAA4YIy9sBaSbSEPLw8nKoflDNwJxiSJc
EEPZYnt7UK64Y7TV9f9tydC9bOW6/VfMMvxwEseR93Q1ts4DsknJzYIbGCB7tIE9CBfG5sOWYczL
CW3lVos2L3cY95Ka6pqX4kWVcr7kKIC0I1ea2uOGRMaJF2uR84SvpidexRonO0/UMW6Ut+7q3qtO
cmqm6lixs+pezDXvB4dzEJWOXFEOFYtJ+x8SMY2jCcELQIjxpoEVZjxvW4KU6M60R5C3bC7cmAZu
LNCXAdoz3DXJmvmHrAVIorpq4FVIvxlRmbwxHetkaNoo8GWC6tt16dsHuZd3ARwA5+gwge0d/Bwe
bjDRvlOacBwXg8QsyxJC3TFFqde+TSR1NpQdtQRuCdVwcMNLwybySEodSYssaRvGqJd2Kee3qtUF
KbaedM5LUxiO5tm6Vkd3IuUeTe7kP1HDsPknb1BjcdnYSwfXmUTFe48aTTWON+jigbNG/jAXhFqo
I+UQweN+o3S6T5L2Gct4G57oV4S8ohFvjO+XQeLvtavSwbXDVefapXoRhMvJ9XoIzdzpu21dVQmP
49B3TeSVwHyG17WmeRSQpDaa4lvyVJCFe9hhSu+pzICQZKWm3/7TW9w+Rry+fgXVGL8uTjifQ8fy
XGK/55B6Li3amL8dNn0I2P9YdY3uj8Ay8ZMRXvtjE1VtD/2s7Rt6oixe2fPLMzVV1FzPX/nmsVmB
xcssF4Q31igbZiKyPofoDv/iMlfhr5BR459tVmKpQ7XIL9n5ZZoDkMRE0geJvdRMwUvQikHwW9tl
e+ecHNzeWCg2zT6Pxk2eGwas/iOas27408xxXv7HhFESbxi3nOr0bSB0jjHEm1fi922Ask0cHps4
Z+Omlir+11uR/BB5QYEGTjevfWgLrgtc1nF+RwzkzjwYUhCPwpm97AnkEBBxp9wV03gtY/Ezipvw
ZXG8ujvPulkvQdgCQPhr9xaWM2AVi+uIL46W9iidZL3ZuSXr2atexL96TQHVN6t2l/9oTc8izMyo
Hb6tYLvMYwZnEVzoMhQtZBnrgCmo4c1E2BbGvP/FWKfXP0SounpPLNn/q9lvpZ7lreXDxQtg99K5
zUx7GqCFiIjHDJS7gIUQ14on74Ow6xjRAyL937M/R+cgCYBMZN/GhyCLuMrHqW9TV0rrQW4Ew+F/
JJ3Xcus4FkW/iFUEmF8lKlqO8nV6Ydm+fUmCEQxg+PpZqnmd6umWJRI4Ye+1AQzQgDVzhGkGCMZ6
Uqii5g89ur7+hLchFXXOkpqvXupp4lbO/Xe0BlP/wpMiujcgghp2xBwNQ7idmQJi4G6KJ84IADDd
lCH96BnZa79Ldz1Bh3eaOnwAgCYAYmF3G91jVcxVdsqUTP8haQ/qmJNaPlG4jueoWYPb3Dsafgpd
tR+tmjFdqDTVRxwew0sPKODQhl37bYA+PWh0E/01tNMc9Yolo3t/kLPe8Clsls3oIYFVUfWoH2bx
k0j2o0KogpHWCWv+Nfni7diOegnYViR//GpO5U1/byHYQIsbZIJjHCnw2p+c3PwnVwqmhNlP4j7o
jM5poXKS585lqYL4abXZuky2yO3Ygzf9VsD4KBi+KdAVmE2CYMvXKD4p9gJILFmpFSwxLMU80bNF
hHcAUnjaqxSdygcmBoUI0DKuebarjqd/I3HWtJcRE2Ab1/0Ck8Ybsv4QqcAwMGvQDMXYD/McWleP
EcsNTS2evNyUFOQDE8Gm82gb1rwMLTy2fecBbu1b2ZxsZ609tK/t/HeoKccvKgsZAJtOpZcZHwQp
LOza013K6g6Nmi3ZoTrgTGfgEwngtL5cs2f6dJRQfVewDSNA8zlxgGdPW3xN9pEBKhuUGivAdxN2
6XrNa7eC+4qu4+BoVk/s8Dh4ILkldjwRqEK6OJcuwmWe6Gr4qovav1dYUWqWhk3u/We0qmwu1KSg
bUNUyjNzg0Lq5BkTVlP+qXIojruOKk3tF1mku1LCJ96nSbuoHRlbUQ2CokiqXxvznnh3/FUgYXAh
FP4Z8S0U7yEaBNaiaGaT7AyzUl5Z+immLTn8xsIOopZUHHiSrpuwlxBt1hxqh8O2paevLsE0Y7HO
Ubo+V6IP+m0wWd4T0+8k3xUChu3vILORBwSSqD8cKG3wm0BcpOk18kRidihj1k4o9sK5y6yYTBls
CqiNMF56ebCxcXke6rJuT1SV1npcZWhZr/UAxvsQjlma33b2Ir2sjgViz6lmV9/1E/P9+4GnRx+K
vo+oA13Gs3Ga5sOF53d9A7TVl9xBLWJkPaA4aXxbsBIRuf7J5m4sNtqpVYGNI1O8FqHrmIPtAa/a
LaMgQYX6AHOFQ6cOuaheTg2xqTOcMlnuIoTfDM8wdZyE40FMD8KRXUolsVCS9pU0u4609QtLEXWt
vBZFiHLc6i0qgZjQ4TTZN9us9Aeqpw2FZDJIs9Fw8tvCItmiiiSpjAotrSo0bKtX9l9Fu/jmqGa6
/cJn9rkLwO3sU3YWeGDLALpB5IH3e7thzhS1M2/zrqPWiTaOwy6UZ6qR3Q5ZqInxfEEhw2cBd4kB
020ZDzESyFdTrxth/LB+ZBCPwT8va8bRIcovdEGenTNFkbizamYFHsZP2Jobp1g1HofeMFFJ/MXu
d6tkbslz1S0iiUO1TuFny4EEtrVllnGFKGjlL8Qx2emVRSIVQSTAsx+pOpbsz8o5mJLWlmGMomk6
VewToc8k5uBlDbv0gnhXpPiA36CMHhc8v+1Gu4qlRilMgHHm9ibbNrT6A5dh7tmbFP2BZvDewWRB
ODJPPyHf4XJhCLuCbBMCRxtq+7pnyzrwNFxXHtviNKBHwAU34JZFL+uHf8Iyn77hozhEJWGowMxQ
8zFShjrn2g+Ci2JC84/OMkGl2PUl+/ihdt5UIhPnyHRbkZPRZvSnBfHdT4hTJEqJZWI5nU7pPfMi
9mUqZbHr4QPbML52GfAZ130eagtUpCdIIBpc5uI7TizvA8WM9dIUEmWo27uQdsGO3M8j5JMMnCs7
8qltvhsQXXd93RF8l5E0snXtSh4N+obXLAONfx/ib45BR1g2dDI3d7doXMrHTHdyxYONf3hbiInV
P7svZ8eWlxgT/kBzXWhuXxHC+/bBx/LI1zQVLWNxkpYOiRcU597TgbVv2iR49M0QsNRcUjSIyAvk
8JZFVfM7CSbQeIy7Bnme7Sd3ebCAU2H9IP84LNLr01ytU3ej+PT5EeJBcp/2XH644W7zs80Q4SK6
vW29+GgCyIbfVKFu9DggGe2uczoWwV0Ir3J9DaMu7z87kKH7uo2A0kaiKdxYrtRVjysT3zgU3fIh
Jd7O2/LrH4xDhEm2Bkxb+0iskrFrv9xqoc5o67H3tnmriguUZH98dmaHiUlDcQPyyrPRVNped8RY
m8pT11FqjKHH3lw3/IOb0lq6r9Za5w/LwngO0krjRhrMAaiI5/M06PpkLFkzzvP4iGzhllA/BKFB
b0PGk7oXIRSaF0gYMkEJ5ssjd8ZapQhe0bDsGDj4nzZIi2f8mgWwkyZilLT2kn4RiXVcUS/AzbHy
8QCugL4e3HPxXxZZMytlU6QP01BX87dWISK72feXANLN2B9cMZZmb0qQwNsRUb6zpd6tPrUvYay2
DY7xqfRCZ8Oszn3khgiuJd0rwhMnw/NRh8UPgFp9D9B7JgIIOe4TFGMVVznn9I5KYr26QVTESxdY
9cHBzb+r3QRTaSKWAo8JJBYOJvtgU2z/ySbs6pvUN+7nsOD/phHmZ5rp62Nh0e/RO1r5m00ywRVn
Q/uEG+YbTer0A80+O87QZhjeF+W5RCpzdIAJMoJ3W8XwePJOQRAA+slvFuZNaA92t4W3Pt2JPo+c
3WAVAaMe4sqfXTf0v3vNYY3yJ+uOZVUHwC9G+S4ZJjAkGrXkeBgS/+hLsi4994bxQabAp2RUnP1b
c7d4xaW6/ICZtKBbeInDjg/zirSRU6OZzKPHebLra8/H/oRd2z1RoVKKueCCcKXZ+XNpJu9bKdli
EAhMdB/Zxl/uUifzgwNGW2wrszX7hymn90OhBCcrwJXz4Iqa5otKYedmaOm3tga/C3MV5ahZ1nuJ
5J5KE+Izq3QkZibKKtZWdrrGru0YP0ZTlL83mc7eSrp+Dvk+esjasr+2bQ42i3qmeB+D4SPvSo+v
q0DQ0PdOfS+SxP1sALn8yZwZB2QwqPzoz+z0V3f522bhdFDp6j2XbaeKY8iLt3O49Qg18mTwqOsO
2Y2P6e4y2jTiu2nwR5xbvj4t2uFbDdrhg/pj2XU4Y/aySaP5x+sq299bMFf2DcwAtUl1znoU2Tcq
WQuRXM+vRZBJZJKjNdeRjK3BvoaROz3YtyYL3QjPbzaBobwlj9/JSiUvNpOEDZdUGbtsvdhtkGBy
7lsnPzGl3y1uMe2rLKDOwmLeKVZ9bXg2Ro8gTdxnM2cA4NylOVtjnr4txr9itbL2Ej7fvY3q+VjX
InwKMJMf1rJZzEmQwRZzFrX0C0il61gQjXnO+X0gGLE9EBvXmVw2MaOgzHDL+m3hGD6Du+O3ZdOU
sePp8vC9YY+5Hl1kGs8ul9VRZYn9jvyB6ApEzyxVA7AffreORTw5bujSPQ7fSDP710g1SIFKX70j
xJSn2oNBXI7SOKjwQUMi8c5+2RRlu5xoyk0OJnPj93yueoZlpUaBbpqmKm4cBwpWEUw+AN6JcbD0
7OIRY8MYmyyMXjKWTbT0Jk+RhVk+G3vllmT2ldC7EFRU9hFN1vTXzO387ShRUc4OX+gN550k+g6t
apVEb1aYoFZLref19pcigmwWojB4R24EGGwXVeCzWADBDaiXDnZEDzB05lgQsbMFVyfvkFPQiIbB
PN52noqk7LnJzwFGGz7qCi23ypFx2JJSB+zptjdMtF3A1BtBgsYTCypg0cx91EzB1MnC4ThMOxIR
+vYE+qAn52Uc+qcoXY9819Gu1StywMBi/Yel9lsiDYg7YazznE9nLNVMK1t/UP9CkZEdNkguv55v
dYWuXFzXJQrDePQnck8gHvRYmfSW9rPkQgPI9ZHS794KtrHrbishykNUUk/kaISfVu/dZ542d+AC
UnmOUsGhKkBYP9gjMv4B6tMWdzwEU1Q19xRL5b0338znPlKLn6QVfN9eiQMpIoVwT1JIJ6Bv8ERb
wvpPafBgMl8ALeIz2DN3MawckYKV2gnqLQBRLuIwqK5FExRwLotSnkKmzZ9hoJu7ORixoFMO/1C5
179V1TyWN4clr24S8H8m7GhjC0t8TW352PQ6/QjhmG8GNqKPSehXe8joIttMKVjXrfIiY2OwabjU
c/entkT5zIU1nz0qrXYzgeXZjB3ZPkftUD9T3EKScwJwIcTu3K7QkhvrzUltALrMcvkGo+HIlMJm
AMnHXDWzC73kyxllD2rrTOFeQBSi46wMmB5Q224o6aN3PadYCcYmOCIDAsChSiy2qtSvfdnTbBII
1CM+8m7I1HXKd43v5Rwy/38jKlP+ZTkV1Tt3ScWDNmsqMTQwMxrSAdq8JnQ8nvL6B+LK4JBaqm6C
Vz2Q85Yk8oEcF/XisjaPy34OIY9T/89bjTok2Dn9mqm4rMaMljVtWc/CbNiw4e9ulUX2OydyuNLr
f7aJkxx6BfYYRz0VAitSIggq/cUifsop/Fp9Z3oVutuMLTZsAAZ0XwuUnWzre0T53dk9Lb8eu79M
h5O4D50JmNU8ti+5b4dQp6L8JjyvUAAF6oYWHUG+4w6Xr54zEbLjdW35pZXIDivq+63qXAbbsM2a
wwLJ7CntTPtCl8JZ4pvW/CXRw2zacUVKYOqKUUvredmWcyEgbgfAz65f/WzY3+QKW7rKaWssYEHN
opPYqiz0HXOKFVEW9D5oWWu2Gb59lgmz3Q6zVoyYuN81JtcYGiqsqrYy3dafRxIhVBPqYZevLaVs
g7qKRK42HgFWcpwsb8Dm0D86kzVs+ynC2jq9t1nqsce/gTpQO8G+ST/MhK8Uil6EyRelcjbPBp45
e3af4wxPhbBe5cLaxnFMcbEDR34wo8k+TWC3J0IUfXMQZXGAEHmTHxX8PtjDZfaU1AzD9oGEv9hp
nDtb0saQxiQdOTwTBmyV6xNYN+uUs3hsDtbAeNA1gX8tcWVfA8fL4gj/G7lcEQy0oJfvpe7tDwtc
m3Uoc1v9jMZFcsOtVf0WXj/d56ixIuDuxHRtJfP+m1+cYp8EjoqTY8wf6sEv79wp7LbahIz64T5g
6AC+kww+7XKDXShHG+/edOyQSvOxPeYqxCiQs+qqgtRF6Tf/l84Io3BLnpWNsbyhOkZRpT4YvPAf
G6PnamBzGhXVGZNAtGnDqX9X0OjxqMwLo/W1SPs/plhe0+RWIyjetMOElhshsOvFC0yhnT+E5Qnj
WfqkWTl8qsS5pW5UAWPt265BzhnHJx4nSi6g6weWDEw1QrsiX8duH7oQ8qdaCv06wafYFoVxui3C
BHHTKWavN63fG5aHpTonDD2optKsIRAIxOtlBaO+Iwil/8GAHRmWWWnNARflKMG8wFno3aTl7Nph
nn8brdhdjvwVv96U82TlVbK1WgHoX+DV+WpNMd1VTGecAyVQCJ6bTTheNB5wBLd5ZTHRRVcCl/sX
+sT8zvzEPoRl5GmCrnrneQybLjsVgnX2vl9dFyMPRjizEdi0/knhchXNiEnjMbOHvzy+oj5UbOz/
SJVP9ZdtTP24dmv7FMB8eJqQndDb6Ujg7A+n4obpB2FzQs1GxGUa2cB6FSzOKe6hsWPl8WXnVy80
jm7HtKPlBkfkquQxcOobRS+ppjszT3P0NdLnBQiletwbqJas64rsdvlLGnL2tAYBpFmmTchExjUD
bLgaVd/lS8jNyw+oVPUcTKMBwrG2xTmXQQYzr8l/FpkJblW01d4eII1XPuEBkNNuAif2ThodtZbB
ALfP/Lo+0h2ikVZjHTyKCfReOLiKxrZcw2uWFt4trByx39Vm9JtzbMCzoZoYHTPukD3Uu2QQVnRB
ASP97VBW3i5Xnr2bNH03ekH4hUVO5N+expXV0uAUL5KXD5HZWp7svtI3dKagd1xCl8ikAM+2uWvt
uc+eRQNR92gRO7CHU9L/5gg0H5nbkN5TRa6LQjhxUGPCcGDlGGIlMrHpDDMfGzoBgxyM/dvRZYy+
98Jg/URl45lN4K7+H9OXSx2ndu3rx2nALkosXYf+dtiUgwcg0OtydWPBSXq7LMbcqskn5AMO9w4o
vPqV1ZW1oMe5+X2/bNrW5iNz0RMgKmhZn+CkoNPnH28lRlNvtiqKLDKb+q3smUNptLtpv5zoDviY
2KHUFX4JE6gt2w3Bp2MDiq8rcwsfchRw1S0Onzp5dtIiS1WMnCqbNcUsI+f8yGFgpYKZqJM6LxEq
CkzCKCKzP5ATVfKWVKOJPids8cPZTAj4caw0lkGabeDPNRP3D8mE8oAeYJiOGW+nqtjqZMYCx9Ek
dn4vST+1wVFDcoLfFpL6UJyKNA9mMqzW1R5IVdLdXBGSNeQlRRv/k0Jn7gsM7BQYaYLxi8bD5P/Y
P9r+f1MJ+WQCrZArt0XBUfqTfsnKRCcoKuiICw8AHrSXbs8wGfA3V836ghAkujlWyL58iZRt9Ued
AAsiNoULZEPbJTDZtXYUV74mBylF2bDBGsskLJtTRsbIovvPIp1vm6hSmnt62gSIOqwLai48Je5m
6DxdHMdqWoe9idzqk/gMuzpZBdkEAgfQGEtlF+pI/0xaok86uXqAbKeCw6IDJzzNkNUSRJw1VSYI
GXk2zkhXApeHVZNHv3oFxgPrcWO57TDcVUPCzAY1flND1Qrz+QUnE1rh2vg0zZK7fHwohjnwjlVX
R9M+tPJVY6lrzKeUI0TeDSXS7F7oV6Zjjx8SAX7ZBd21u/E5GnELZ0TlKmiVb9pfohaTHFs8OoZ+
i7MjHfYCetdXk4/IQVyA1twulSefgsxbbpSsAUFT75OVckIOFi6nrnX8bC/kVFYX/pO+JkRUI8Hl
APAJMbWGt85agmckT2Z6JZWof/QD4/JHETwDmsRx9KHuKweMXcQMRkhNi+8hKKOELe2J0zxr/lAe
1OPvCOXnl0g6/E+SdXiIgQzL/j2ihO69LbMWmC3j9efaGod/kYsj5IjLFRFriYj0gcmhox5dLSl1
nFvCucmzb/wUQX+ymKdu/DZVj4rjoDyYqcyKfU3Y3Y/vk4wT57gOCbZgWJkeC0huGcbPnM8Jcbi6
AxHmE05lydyN16KVyz8m8ONLl+pmPERLF/7AiLNxUZOZyGDRGaiafXAaNuHnfnNqXNX87cGJMEmy
LdLo+nWy72z2al84SOeXZW6tN15b8p7QB5FpFo5qDE69l4iHiT7F3dfCFHfZAO2XeqzlcOeXV+7e
1QU74Y4RASYNjP6sLLSK7kvYa1acYsSgOeQEEndTuTZveHJ8xvy0RuiohczxsMyBoFOTvkNbRCZb
90D2gQoIbWqRipS+1N8JsRsXz/OT8+hhHueKngpIN6LBQOj3bCrjoLb81zXFyMG/A98H4aBpA1Bp
FMGFBAXcUb4FK/DmyckMQ7vSr2L0bF7xVkFCn47VOFY/VjkjRxuZxvLM5rPAMASS6MdVuFJxzosk
eIVaXlz5RWu2AF3Znwn6CD6ER9d2ZOwnUR31BrlxXofjvqtbz9qHdL3NYXUYq8d4Ueg3Hdt1532H
6M3gbLWx9PW4vD/zdUrau9KDB3xG9pqlf7suq9TOGqYh3VmT1uUpAceYw4Yldg1zxSyuoM2hbfts
924JnpRmI7a/56AbNSMQkYhiW5YUgZuJLxM4aAtY/FzQSTwrFFt3NozN/CA8+hNCE+mS2dj6L9Qh
IExNefvEw2gzoaitmgAcT5X44KcxYl8R2tQKTqlm1MSV4Nw2ayuDA84WWM2clPiJe07eZ7wD1Ydo
PFJueXqxEKQGKlJMNhjsNa5EAiE0B9HJpIR2v3YLw+bdCDBr3DIwcJ5yUGFNrPkbXlMDjyueHTfd
AosV99aQ27hR0rW4NENNsdUzZq0+O8/quj8MUOuLNaxTimNravMzjZ6703gzhgOzNJ49FmD1DPQT
MqSLAP/CDM4+i5RTQ2SJ+RZVWGKdKVemnQLXHPufBeLl7ZlL65NmQ4hehkAzgWgSP6+K60l2f0CE
+ctfmVREgGwqwdDuWzkGYQLFpuMfKQEN0eedLVBJQ1/OXoai5tsoFjGRd+T6cwR/J2J2NM9N1O+W
CQ//RsA5JfjbqsxysCcrUQeTh6FzGCwGYFLz7GzaSQ8/oWCjvffLdroIZDjtd8sEuUDCkHbDiXm4
lV5aIkT9g2OU71MzlWBjJsYJL+XshOiZOopszKQKDp+PT4goE/Zs0E2Ywgq+at+kk31kETDkX+x0
R33v+jjMj1K6jfeiGC/bG7sb2/VYNj2pYk4z1d5xsTsVnrgtJkbg+Q1jOqR0wNBnJBtSxwaivrXb
NnitMUKSMAUGKv0ezFi355Tb/x/RLGxm+LG7q9Wh14x7uCDrg5vW9j+0yPPjmE5gpNsclgtWB2E/
LRp+QTxPcGLOXSODfygX2Mv5rp0H2wChY3gmX2QNvjS80HgMET0NcAupHqoyfwg619g7w01s0Qlh
fxMIebdLmQXnNYxIP6a0YuamugyMH5T3uCJQksOAUGSxVzYbzqsDYu1UAsGhfJjq3zlABr0x3YBq
xHgQnHcirRkGDO4IErEu9fDYQQqhoqwMRXCuc++Vvym5zp4NCI47O7IByyXEN6kwbMbnHHHgSa3s
9W/YNPsBw3t2abT4sDXL3XiA2Pi4TjOkFdLv9MYD27LTjb1iwLeccwhWMOWg9tG212Ei3nGgDup5
GW0PJBWT763k3GXxYcnHAJ6Qjde58hl9NdaTQHV+UUxQi23FaG/fWooIwlvSQ1cj09qVDMZPCCQy
2CJzFR0QirHJdyJVfayVwdFaOYREHSYzW8WlWxykSUbACBt0xHdhkmQVO/houmWzlaxlgRZ2xYDU
KPlfoXFBZdXMjdQ09a2aCj9vdJgHPoN+AMrG9tRht9oibioLucmnBnpZXS1fvlN1oHZXvCk2dpSz
K53XlOH2LqnCG6fKiDNaKTgNTRV9QIz5C93IBbxqpicUhrz/alx5CZjUeo8zbdMLoOCZA48Z6h6Z
Y/o2WIN7KEIew2JaMpItqlxAzc9oA7zWKe/hFqBuWqLhv9YbinPd2j6L1gJx5i7Ki+oSyaQ49qXy
35qw5A5kdY3TqIMNvJk0HnH0gWGmNtwJwS73ECKDGkqijR4iCSYNy9AhG8mgRvuNU25YO4K/i6kJ
7nOBqxmIBnI1gz2G3QlcEsddd17icpOCL3jIi8x/zJC6XUJBuBDzaHhFAUNS1JWt/hmpNsaYum15
NasD+IhKPHK/GwaqDiUvf9h2diTDqIbLgtFYeyh5BOw9WvWk4dvT3B1Lr2Hu1G0xd7tBjvl8YoFr
J7EpqwHULJUFzhfejSuvNQGLDJOLdm+CbLTjwNVt8V0shs2BZ80cuQrUFgiBilDC1xwtFAqb1kAj
Qw3tZ+A6iHgDOoBe7ASW12MsPdugGPZC8PrFNB/V8tHbbVZvxdqH3eNspcN0YbqClcPHo+fy7Edo
GTZpggn1kFo3siUnAZyqltGJsy3lhAaAMU+EcNJ2o4PbmvJGrSXXh+sl9R7gUdwWZ0P2X5TiIYMW
0C63yB9OEHIPkckD+pAJ+SN7FuZE26KQqECTRSSf0WWPHMlObRvy8RiTkV/XV6hizOIH/PGC7vM2
OUagtM2zSi/cRpUYGVjBOENTjkQ6rmUaXOFnsTvjP6/edd1wnC1h1H45CYu9LaSjiBsE12770uOs
5eedCePczah1cXhhQMaIikMWWEgY9OMegaV7hT8WsYxDq5Gi7FNtfsgKSp4dZzZLSTVkUQgjN0FL
H3Af8ZqTwAzHMzMT9MUMWFDs1tJdjriBJrPt6nlwDrhSZXRwgBqdmgikC1KOzBiGJVqrC34IrQ9D
wVZlJ/qW/InI71vAKKHVP7rjLREjJG/+rbJatHsDRpEX7RbQZIEIIgRWJswXTpLWtg8ExzA75Eki
ZTYng9i560hTlJi36i77Bc4BeLkOl+TLBlyGwGTQuY5VVJbsm5yke7WJIfxdlx5kNklO3PdIdBsa
/MAVt89mwuBtTQfcPlSdJR66Du7tWS99Tm4gkXvOvllWEoJoRVw6JknlxutKAt0etOSwxmhgaRER
JFMGkudr1hhSt4TI56hpPragLP5JftivmkFveF8vyprvODQxRJMD52Kxo8F65vXGwRrMXciWKiLg
hYogyi2iafwbEQCtwnOEuhneXMImh+fJLk6TBoC1Nf0SfVqJtOQ2UDeXENrV2oNmunSS5ULffiIo
Bc1GhWDvR1oKom8k+gPCrLto2LuompB4OuHSoLkY+5AJE/3MbmhcCE2yBA61GcMSaobRMivueoYj
HqPuxsuP7Ngs++RJH82eSdoKjKExYbib24FHCAKJP25ZajUOm5qqf/EUovibX3SyweNx+HGmOMiI
a1XT3gpq/DBmgcWJUwpBbE6Ks9GHOE0C7o7voSlg0SSte0Ku4qRXN0RM98hyvSdSw2u8+dMTTqP3
4D3leCjKUEZb5CK+xyYWARZxW2H/nXGRkEVTTMFtyEq03jZDaXyd85IoSFx7g3dIfWvydhThnfMn
B8hvvwpaLgsmdJBH2BV4PmOkJ2VxGRH+AUCiED4XvtX9zs5wg5dXc32gEEyvY4BFZNc2Aic5LJo5
vNi+yMMKCrUpITN4pl52/txAmA1QALKOH266VCpS/x+UYdZ3VA5eeF4qmfybvVGRQlU6+e+SifZS
EVfNKAWuC7/76pYJiaEIKBEBRah/OvaorFUgi30ivGt6BrcSyhHmVgRqWWpZsDGC/JuZgTHMZluU
SYn2z1WKGAsLRbtc+d+C5wipbbtbHbRz+4zRs9xio+9/WL3OVkypor14tLJ+fGRQW2Tszoca7KqY
PLrJHh3SvUzDyvuwEmw7p6VQDHjczhDpDv9xLLZzosaLmfD0xwtCk3rHiKnV2xRv3wsqCLpf1cHk
szLPfSsXb7nrUOX3gGPb4Ak2M2E0pG3o4bRQm3LQdqxXgGchJIQzOWZH8gn6f/bYqB+rz6mFpx7h
5EliKRZHj9v6dQFW+Q8wUaKfaok1dtPKan0YKWIeu155D3XasoBIOEzB10yN9ZwubWNdql6X3xlZ
8P+5Q0rkl26RwzIYaAliIPHTjSH2+4jwTE+EZNRZcNSM7fzc5IK8rlauHnxWiH8hGYlfVOn1U5gu
yNEU9r4D+iY4tXbqkBnGigr2W0e6CG6//IbSigJ/ZHHmFNRrrhAUs/g+nXeiWga1pXR2n0sN0nxX
1D4atdZyWWZ2LVCvK7RM2cYd8sKf1qYvJ3rCbt8EMWPBljiMvN93Yc/6RnVMgW4qs+gF5zX5XJ5Q
KeZwHKpwR3LUdNiDjR3EwZJlLFLxHwxtFX0nOu+YoUBSWp2Fkk7zCTXLmX3e+v6Db/XuH6iYL0Wz
vIJefCpzNT9Z80JcQzeLC2oy6D5dlj7ikF0eOh6pHJj1XJxKpLcnXxpEFuiTs1Nven/PLVMckV/r
K5k+ywv7+3VHh0cw5RxYX0gW7TtieTmf4d3s2p6ULgVqai/CfnlP/eF1qt0JpYJSWydzgrsZs9C9
X/conYvQOtfhbMd2732uPCi7xBuuGkRNXIPaQ41Alh3anZp1LJNHNrAa20wUZOYDa8I7K/rwt8Tc
9GwNsAmo7/NjhnaSpOcy+mp94EipMKzKWoa3m6QpS07Vsd8vket/eWCU3q2svvGqRlk91SKw750p
S7YIuL6SkDgaAJFBi0i1hfnAKERfMDi9rtz4mwE/ADwtq4uxZyhyDOf8t7HhyS3LaJ2LKAURrmAy
2GW3PCEXJA+js8gQCsPuDuV1dVcUo/pp2xTch6rUsSMF8NEy4/ru81LGtLEBniBv/aJlX07cn5gZ
MkCj73OOV5FJvvdf0NrDHRSlG96yS34VlXychmt3F+lQXyT+IyzyfX1EtjW+jYjCWOX2+jHSAd11
Bx/SsoPhtSMcDnAGHhNgOgt/V/2jsiDaDl0l/9jIJLeh58sT1G3n6JrBeUtU6v834mo7dJI8IEQH
4kmKvvjjeUp/OF5Ify8b/MaStXXbWeWVZDB9WLWNhQFf9M4CguK3Wh1E1f5H3Eq9AxzBEK9kJHFn
DCTwpEEL7RnHZdqLaOuQQErA8OL2BPIQaHRYSuSwlCqowRyEZ7EpCnFfapO/QQEqkUdTOKIiGfej
8Iej59fTPRBXKL6jzwCA9CEGiRHTRfx86NUYm5zgHSxIXdQUstSZww3lcvTEzeJXkKyX4GFyw+uI
l+S+yHC/cir300naVvmNAvcFx0j76Yw4b6JsRBjbzCcSmZK3poj2FkO0T4926G7pK3lokEBgKWVa
i2OuP/IAPeEP/sh7LmdRWuM/jH+4VOkZS3funzjjPoN6zd8Lz51icLSMoiTUp5pQRbjMPdN1Zlxv
cw6rPqvx+1D9ewfpas4FmIL4U50+cLYJeUkvJeAoAzqj2okmKo/AgvUTaWN4P6spOK24gfalGE7Y
62x0Im2kYnK+adqG3vuzoAL55KeYyFiwri1mvE+roGVALlFfiIIjl8ZFRQO2b8Q+VBPufGxl5h49
4GsEesMmZK1cM7ZJp/W3EtmC2H8w+1VojFPT+C4sG504+bE++9cUFkIyjcwpaQS43qZ8ufqEgRN6
a6XvfqeT7UJI32thMiJAV08HP3BPpsfCYe+4qbsVUwIuOCbyKEPlT9r3XuxDcBIb738cndlyq8gW
RL+ICMYqeJUEmizLlme/ELaPzTxDMXx9L/qlb0fc6NNuWRS7cmeurPsUvn9k1Z9LXTzGtQNIoBN3
DXhRzDUFnRj8GRkpsUbfUsnav6VxqZ74nYgN72u5N8i5IzA76p9u6967HLE+xhN8+6ZxCttfIuz7
EdwwSL/YZHblEhnP1twQ23BMYp1mSdEp1dc3I63wXadQ4xasmzJ94Q5S712zmHb5kkPDw1peH0UE
ojyv8SfYFQqswLfQgMO85o7OArSrlg99ovljCrHgsx40zyxke98e6SE0TCwWEr76sQm999EB499z
e7olkZv8IXrimKgT7v96VqWBTITckSkg3cFMGKK51v23KRGtmXhptEGZp7OnkcD9KgtzUcegShzA
IBpKoxC2h3qB2Ns0JzfGaZMJj7sfyve2Db3mEI3F/xdSUhjcid6SQVfvBPuY3VlYVSdO4/gzj4R5
blv1qyv8CBDRPhPbsM6NSRn2SBVAEIKZ2xq9qWB6lNE9KyzCnxZb8h3+LJL8uT4Het+X96RTAE5k
LYuULiYhWqWibAhHs5oDqNd89WlqX1JXhVfDmVJMgVq81QfnFfhr9IoAw9IZj9tV0/LkY0RaeJyM
luxgARW+gT55oWjgSk+B9ZAraezbeUoeLM1Qb2aO/bbPjH4Fka5wV612z42btnvPA9PLIGiR8AIi
cU+UhKyvGNQWjad6rmwd/2s2Nn7lheYWkpMK0NvEQ8IzwbQcU3yISZu83CK7vywE+4WxZ7RubGdC
ouPKODQIgzsz78PbkrvAGSL68HAmhhclKRTmOk0fEtYu64vUF0GaaeoYE+2B04o85hmuCpwbfBnT
K/C0KtoJjxvnxtFZtfWRZd/Nc1JfyCuyvTcic7cgut9rUW3cwZXsztPkNifSE82bbLlACkM2Pkrw
/NlG8SNYSLyzkfsAEPdTt50a5yli3aYwCeWIuDRvIaCLoHfm7myZNW8fXoOBEIN1NOb8tsaBfaqr
YNJnpsbupB/3s8cHMsp8aLb1GHEzc53O2yg8X9eEAOVJ4Wh4kk5vvPR9K+DE60AN/ZB8Z78pBRfg
s0gdcXC7Uj8yuhuHaW4bmjG43h+5M+mMHZX5IRYrPGZk+0/NwtXHY82wa0Oh/AELh4ExuW0f56ro
D2UyTW9k9MuD25dg3PhgJUxBFqJPU1MvF69lia5PWnxuvcp6Tk2Xn9btUg9ZiV/witAYrlqbadtM
i5+nBLohRQGgQAWEJHs76lRCKAVVdiKihdHVjVjj20iRwFjt+KvpwmpnjGH4rvT+HmCY82gmK7ms
kGF4tjoRX/NqKF7IqWF8zcGXegONs6xsh+qzTBFp2DbqP5lJnUrZV8OulU0OA7qi2UIbwhslHmwU
4Rx/U7Rtf8Fw2Y9cXMntQNi4M4xi3peQSbgoYoou0R4Ha9fNFLed0o491QrZ3yVhYsU79keUNWLO
xLKoVTPG69C0E7bQxeLreR/twwkhlG9Oui1Tw5pxWvJWCRvmAmsR1U8cq37vTL187SeV/GAIxlEB
xGvnEB3/m0sDGwBnRrvpKQjeJ9J660firBtvdsZxR748vyGTZBDCHV17MsmefAylUngiHC0MROWE
98koYpzdXBN86oxf477pKckQ9gOOJlhjnOAZE99U0gtgk75IKdUgiMOG5j2kOuGZKynuN6uPdvgR
3aAtHG0fFYbx56UjYI8VsQ77P2Y2D51nm0J3Yj9m84RhuYUnGM4gLOjgToqpp/+XVh7WhvnA5Dq2
N+IxyyP4NI3b/SxR9vJcHRNYQ0x0s6S9oXZ3dAmGeDaj4cuxCj2orLq8VYnwEt4geryLDIPFb+RS
cFCFFeNBm8RwmD1xpNjau2/Svv3qeRXdjbmUL4Suht0c9SwFuHg7dDpZfBGadsm8DWJytQ1Rr7+y
mr54VlHTnYGYfEhIlNzSmFbEnWXp5UfKWvWHHGUcUHnJmi3T+4euBrxgZnHyU5sWvidtWOuyQvuM
QS+9X7yJmspZs19L3K67qi+GIPIMuRr+avcNQ0f7wmoyPFpWEb7OzXBfVUt/6lOw/SU1N98RF2ef
bAfHxtyZmxhMxopGMYDruPQ+G5nWnzBDdr+yU0PAPxc+a67OdbhxKJoboOmfoCo7gcldnzyXnO9E
aEzHMuK9PRasbZAgzf4+YS6qqYtd+Vuq+DfO5XBfwuy7OA55MeydcNT1iVBhXqQ/bPw53ZNYW8m5
qvkaJmpjEfROE3isDZDn6BclK7tyDag/5knRRdMoo3xZlPlKfA71oqNtcFv3DNteLYerB984W7Pg
JeKQ7bwpDWcdMXw5Uq7giFO7oG2qkPdsORTRzaxVc582vQJJPzXFhsa18RFoogp4RHWqFjT3hLLu
9XuJ0oSZ4f8EW2Mu3W1yI3XqgYx0J3oRhwONMsWlhfy5ESPXrA0o3B7uWF5qnLtJ9JE5AxXIRM/E
Jo+mPEjGiBsmkvCr07UlkdmUPS1c1lsGrHNPyZgLC0qncZQYyITdFNKRImBBSmRjApv7v22C7Ial
aL7FzEqCjMmBSzn+oSIOwwO+Qm+60XAyiDssRNmOHonwCa6GwaQPI6kCvL82kbXbHIx00AqrpQjC
XStY3JQGaMPs/oHdTK40YznJp5pdvm4T9wSe/5fOTPiRWqt/Zx2S7XI+rHxrL67wU4fXYoTM/OaC
MqUSdIqqzagJRt0eIzey0mjXaAqGdZhEWe8nz+i+Y17q/+9O3E9cgTaV6eAiOUIGfyHWUhwXrWkT
1FqPpRX7GQofmW/qzG/ZNz6GZIt+whb6adaEAgpeYf9FztAiyCCJ33HqeNrG4ckho9I1R0mqXgTt
JD8BlcKWr2aLeiEgMgeLQj2+UTFjG7sG4nD1rGsLMFXYkgL88S+4lNq4pDVxiS3In/a80I7zNPaA
IEiYxWcvmZrfuG27W+iVGSHcpv1IOJVO5GfVLqKa9YnCj/ToEeO9Y4Xa7zXBPJQUDtbL2dZK3zX7
5JDrbVv4nl23N0MTy6tWROI8Z5rjYsXDK4i5ocCPh5Qi+JV0egAZPt71k5OcLLOwfG2a+hs+UP3o
oUS/Z01q+sTnMpTtsnPu81TrsXIymYmH2tKa94RFJYcWEkod2jMBkqVODhNmy48uiuZvYebLQ+P2
2XWuF4czgSYLt9GNq9EJmqFVUb7ZFKju+tD+B9Gqo4kCiGlXdNqXNlJ3M1kqOUjoYatNv/zoJhP9
fm2lCItYIF058XeG8YNNQGmeBRWOm1FZCel7MmYQOiIJxAxgxUMY45jaAIoUx0gJC4BPmT6uyK2N
iimSEiPf7NSoAWoQrOqYNc3cfSAx3T8TUG4vJXc8GjyzoB4x7g7WARCMtV/wOiAa2fOFzkn1tXSp
Bi1iQe1PPUXIAodpWXaMUoiMEdHyyS2POi8zEv5eGFuXocYSpSP+Y9zMxavi1uRtAKi9EYMgP62R
L/kIw1rdk1AeH5c46o8lr7aS/Cs1IbYgR25Bz8DTC8iBpcvo+jQyLMFQiHyfeOH4AjalP1NzXdyM
tXEE+IaNyZXlLptE0FFoap3h3TQHdwekZnhdKbmAm1OQT6ZUhps3AWuV9gElp84ng9Q4BeXQ0w6I
A9k4CxzeRmBqrNshGjBKtyzy9kMNF5l3tv2OVJsSeU7UCATUnamZsE33bh4nCTpjShzU9y4ZfkBm
GCbWMBHzuePF89sqwcXjTYLKizU1Eti4pN7KlW//iOBsCB8gnHnCb8YOCBm6cCj6cxzd8xNGpGd2
jShPfSHZ/iUp9WzfxBTHRxTwyAjiamzq7Yj7ZDpbcYeLl5K6KH3AeWPSmcT95scShm5ti5xFygWX
f1eBGo7TD5RIPE/Uj8bLhoAPFmYjm5xiW9R8GAhuIn9QSUvIYk4Li5haNkJARBjHdM9zjBOZUiGc
yR6Xw36ZtIvKV6AMvlgMZi1vNpqXZPaUefbaiG0kBbuZTKUxLTwxPobCa6PHETfSDWoSBok40wg/
Q2TxYQUy9EvLKg811g4mlLx0O/x5Rst6zwOMdCw0YyVmSm/5JapAUshd+vHUqsVYTtAr62fQyyDg
WpbV4BKqdRJLpRG6D2Bd2fySm+JtacfQhcCSZRq/bWckMelxu0L7Kkkvnk2irTwMSV9QWuRGfX5Q
YMAA3k9gwMh81oDeYLLr+1F0RFLSMnsfMakyFhKTExtcyLTAqar2zkvS8ltJdHMBywfpdwt7z0Q6
Y3uPZ5YrsCw8dp7KjmF7NBo0C3+aXf036zTKT0hH6ecECAB3zaoGR8l/JNmaLpkNiHiF45zGcZDy
nmxOzXNfG1Qn65rUzrOhitA3hVEWuxYYSn0uDE8eKGHTm+OY5XDv5JQYXyvPlOlXtdWf5YwyKATl
F5uU/cIzq9duoXwGTkLQUJo2nhNDt/90NXB1yWO3voB9sK+0ssi3iMOcKyw66HMXcknyDczGFPmC
J9s7RQW+xuPtCqtT+wBvqh8h0iqEVrOo3ADTpeH6smChukP2wpFBs9F+bPLxyURv/dH67IViYIAt
kYeWSnqdDIMNK0XNX8CET5hucWGHmTljq22mJ9gq7pkrDYNHxNX8Dbs8lQ0UoqKqAZYPM+V74Dc3
uWm9cXNEYFCFtmfS9l6TdvqbrTQJaEvhsicGtHW78A4NxnpGCYINqN99/IjvgrJVHAjxrzXg6+Bh
AFUtvmeO6zcwTieH4Ohmoly7ssYHOhy2pUMmHBzcA7HIm7sGFD2GSJK2b6Jz8C5OY0uLOSRcv8Bn
tTMGQVAPyiEFi5EZ4KAi1irq9GB2XY4lxB32JjWIgChFc0+KRT7UPRL8NqSHC1jBPAYkS94xOI4X
dGv9nEa1POqOa7zbfR+eIOPRaeVqXvWx1I13ydTqlQrt53zAyj7oXvJv5mK/10lVk6QFLlJhsMk9
FtK22piZe+dO5nQxYAxu80oXsELJrOFpiJ8bFmbOxu7xh0I9vCEvG68Igu4Fva76iUJDPbjVOqSE
F0BDICtxcLhnmRv1lQnAbddRajn0qzc/YyqdTMN9jOG9AoaClFAYEutKWxcE6RcbPkUO3gos9Fvh
tn8ee/UAlE34OQNO+g1p3+ZmrOwHB4xhkIX1tLFc7cA2DNm7cHlh68Rx7gZhEDITHS+epKxeIs15
HBgxjwY0laClGfIejEPGOpUjij3XIcrIkXReqAWlGdebFMG63U1g5C+lcoozl1k0OPfGjjDBW9GI
M1zgkPhrrMfMheOTseSzvXFbiMX5SHVpyYnjoyizc8Cpt8dgwnWR3RV6x4AjcXY+WnIQm36wXl12
Sz5rnWJDYP0qay+81ybzkhKT2wykrAPQSHxUXd7v5kWqYJ68eocSXPqLBjl0cLr6G2hfH2Bn7YPO
tt/imQAkNexb5nhQkgCLmWBZLHi6dO/wloqTo7AftwalWW2I30615JxN5T3nEZQ4ioNhwIjvhcAj
GEdVWmeJkfpYxrF4YyV+dhaM4kabJHQiO2iqg/Exz+qf2WSXDupB1yjTQkLVm7MVFunekuKIW9Xe
Cdep0HTC+IA1OfejNkZFrJw5qPrWfEDyd89OMp/B6KE1h+MzCB2bWWjxVWzPZ3yWn7ExSII2LThs
3MoBnqcvsI8s2CIaJLFxAoig1mu1F0ZEQRczGh8GHS0lp+SdU0I/0b+Bq2eq5a6dbINUnTXbzUbG
ZfNh4DkOxqaCB9yMuIbPFHNKsVWSdwNPBhhWw9hMLhZeFjzOHgqS+dis3gbGV8bZObf9ToGaGFcy
HscTLuq2EvcN3k/86Ea802nARVajmZxpdWeQe8YNb/YH4mFY00ZDbWKV/xYWX5/eXbRbyxR4cvW2
O4BvGbetm1R3odW/eOwen6LWQmpKsTgqmka70NrX0pq+Dd3hOmG7dxIFjDsYkCCgFm0AZQ2MFvG8
A5yj7L6DE7Ove+1bgSveUKTVYxIma+EK0dGNwVF0kEkrvykUxCWS5WNF+TxBV12xf8o9Q91jILsQ
UaZZ3NHZ4rhzWfmWPYfHXGrcdpmck1NcDsgbIAH2o9QNVhiEGAqw/7Ai04bGWroJbJK1lGWnBgWH
mvggx933GNNyB4KGNAYu49gxN9C8eiKjRnLfwBgKQEk1u8ark5fY0L7Bsw/jyU00YJnkof+wG+sA
ZCBV7/H8V/imE2q9tXJygqWlrhbhdJyOzNW8BytrOMOv0Q6pHOoH2lfSDy70+KOA+PNZorcl9Vw9
UP4g70xLBd78Y1eJjUbUkohdkWKgJxbShhXBRCFMcVQeukWqD9mDm1vOxnNN7cbrBuPK+NVgvEn3
EwLhh2314p8aXLwzRjTPW5VGnXlk/cu1PvkYOju8Ct5KZ3TFADOBeyHlcOdYknbVtLSjYcfO4K1U
GPF5wwKk6rkmJLT8FFOODbsaCI3y3WdJ9i/pJI5yr8l2/I130uOlns/GUkZviUZTtRuacotA59IE
JL5ma/5tRqUem5jichv8CJJB/q27Ib6PeLlz6Sy4NjVeLz0q7pqiadmKmhnm5Uz3Cwp6tgvOj3zj
OG4dzOPgvrAWJs2RD1wpBzpL9qnZ8lZqpHfnrkv2IUF9pE8JDEcU6ca5nlpegLVTPLNfoWWWx3qy
9QpSR5y9cL3iQGLjRniN49+ukANShx0ToFFRyCs7/Gu0jo0A4fJLtgzNySp7M8CUXz1Rxh1SbU0R
087UqWsXEZHKgnHtEz8V/eRD/9JqmOKK0hW0+VUQkmrJLKWzZW68lS/C9vk2GeqkD9Ob20SB12Ox
KgnXLJM1QVova7bQZvEvsua6ps1Dg7EiGQlRsS99ksrXbKGqZZrTq+4IXllN65zKMQzyNvvutByo
DVx/D3igmPllkisj2BT967RlOJPogbQ0cl5DclH3tudZyPRJu5/jfv0ZuugqzHh9+QnLudPcqNtH
RtI98yqdfX2sQH/YRZ+/SyHEjz4Z6Q/+MhgqcVL5tNJVf6EMH5KEMIw/DP17Zy1XJVLEhYkt1ran
CiBeRHcTZr0fekglsv2O8CJvWVWlBKYm/TA6pbpjObZWRq8Il4x1zRgr38HKuOUV8s0EdwJCOh2r
hYPGJoh9NNuZzMjUR8mma6ldG1Rd+Eiw5d4ZdNfXumHdd9QvbIGeRJuFJEKi7pzpZfbSLexhBqmo
7EQlVWwOq+ylsjhXpRYRboX1exhcbw+A/RetewFe3fk5lLFzkuGvTMB5H3lM7EulxftpJv01WmWY
7jpE8F1bmjCsk2HUWAOz13DqlxYvzoa9OSAVg6F30guwnA5NPZm9tqfni3NPpm7UuTbDgQ67D69W
B8AbBduVogIu4z1kKXEsGeLAIMxDE5eckyNdeemZ8SvaT5gm7lT5jpUHG/bwrFFOJuCJ1KSOsCig
oi/QTPaRrFwG77JTdLPBFNVg7O2HEbthOWYHvWuMoJF28ahICPpVsmqFaUHnU5czDBfiGtnpwVCk
fciRdF/495u9ZWtzQL8fw7cpofMNQ31RS3xz4dEwksBwLiA416sMbhpO9U0qOfnpsu6JB8igpzOf
nksbwztbVueHazqdDBZB6ltW5+3FJH1IryjSsekOn63jEHbZKCO5xaOJi1p40apuMkRlIDbhaSPU
iKS+83p1xUP4WBuYnmd6CjdQSr49VVZnwDOV388x06Jae8YzFsfnVqubYy8SbzdFFBLLkrktib7n
ouXlaE92gFHjOTbKa123vEqRRiewG5E8jIxDt4FtJjmhCRcye6h8TNx9p6T2FBPNQbxlT21i0F2f
fePVWoF0qceYg0UzP2hO/Liw3sGJk1W7CO/0oxb2D3kGV5ehQvfRanS/dpv0n46PgGOGB7d3vGw/
IWD5nCAtjCYsSj7Flg6d89rwmAyDotiH1MYG028a4SRaa/oSkbzXDpkVSrvWGu/mHM2sMgn+B4qf
s65tGRAo4aYXAd7lAgxue9cmdnlo0xhmUwhVRrh/YRff2XipYZ2yn8ncL64D4rjAG9mbo+VcJEf7
XkvJ/E58L8qQlyPMEsPHs8uVFrG0H4M6dMdn14mqXeK46TNtB6eGbc7Fko31S66GVd2Qhu8W4dwV
rgf1rR5cn53aa+TqA7laLkUu2Zt5wq1TLSjq3jiPrL9wA+/0dejYaSFTK1F8yrMjLzoBHb73NHtE
ZYf+klmUI5wWktCXHGL+SS7AEvnm1vLTK2R3azXrvoZfwIoLaf6I4x9/Yuz1yTl2YfCbDBwbPO3p
dcnYmwwDPQIpT8dL2BbJdqqN7n1hRYf8QeU2HJrklAxRJI6Fg0u1Qg9hlkcTAxgNmg9aD9dNM4+t
PcmqfMezVu1BG7QkWiD52ZTLAWSWmJWZO+lIAjvKhzJN2hVqHZ+Mk2vvTKHg74mObbFJ3q+cSDax
ZnGq8USSLpl5NZ5NORVP9hT1L6pxmvsqi/Sgi5fx2YD/j36HXHTqBDqFU8znXFGhU5kFsyGNwH9g
qz3GyXHNVEmqnHbYAkFeFVEy5AHNSvV9U3dWMHTGV+aVJ8ftxx/FHe5MANDg7CX8MrHtsrq/mA86
32eFLfAVNg0kgCRdwn5Pn8PIdjUMH7BvD+dIRSK95Yg1djA6qEFHYXQc+zVXZgKeqBCbuO46g9VM
JV8b0hO+TUH0g0wQpLWlx+mN4bG0eQdk3aOU7o8xJDFaVWvtcwha/iRmPMmZ6TmQmMXk21y9goVB
Yl+5PDfFIGEmTYSIItp+8K83675On8DfkLrFsG5nyz/VJ83XXMh/c9mJfa7azGf/HWf4CAueZdS2
wwIs5jF1Cu3TrauQ0qg1sY59mIipa9LAC9+44WKaDxtwsv+g9ZKvNHnbrDy1bUbn5p6LU79teupj
+OHhX8TrvZ67fHXqqqgmTU+U3I5oZcNC3ZvbxUuPTplglmtahSV2bu44MqEP4BbHiq0P81s3mBVI
IVJUHJYUW+bPg8Wq8iTHMcW20ZZ8TeFZYVbsY3aCCAw0wiR8IgGGHSH3sAK6Y15iEdoKDGR7nGst
a82kaF/pgSHaC0XGdk4FrINqvJfYs9j5aoOK13kM44Qi8lolGPH04W7BvgxqRUjHX4rwg2l7udnk
qPUNsXTzgESljgNAhWdCyxKcCKbA10YqyPxYEYubrsZxn8Uelsuef1zXu+gP4uTge5RfngjBf5Lc
KA8LBvbVTEcHbLE2sWsz/NAAZkpT+pas7BvTe3/OJlhjmK8Q8DxlRNdQtMJPPL6XWN0xaNQjWq2Z
vtMM051ixQKfC24LqFSyDiNWP5x0CKMs09EhWfyzXmBTHmNDpICPfgxW2N9kyMjKWrFrboBLUZBF
W6NLigVxDcVkg+aQ7Vk8WKmfGxg3MPPHxouZqdd0LpEh5xmqDUF/C9Oe0/x1cQHYEywpqrvpj3K+
ZjTrboYYmxHPz24qB/cer424tDh1wRaDZWxsFr+zQ4sS74N/iTUYQVjMMRuw8TUyLeCtkOVgx3CH
OzbLMmABqbMQVU7J8UQb/bJJFpWvfB/DOA96LC8dg/CBaIhFGw8sUgD1lOc0IL8wr42nyUjIabEM
8nOq2BerWlARDnrDFqD04vjQuw1p6wSmt5133q5Fh8Fmysn7yXSFmT3s7ZcwNt/4VFcFHG/uJtLS
uyWUy1tpQyysuhFLW2tSoLkk5YOR6cp31YyfOm1uNI+ytA8BOa8dF8ZfhP4B/W9d56DvGQTjYU/w
L1kXDIjmvKnAeEJhkZy+fHvmdue2WHhqvWJSSmkoo+PNo4+vKc/0jgzUUIYui6Uu89N1Eg3hE1KG
MbkoLdjsdyRjN5WVMkV6Iz1RsMGvdSr/5sX97QnyE6iBRdJrtFzhUMpxW/Y2JtCFQna/d6TJ3cnB
+wmREPpmklaB6Zarc2Yp+QMX54UMGsXtQorkgxfJIyFPGhUMQuzgyRn4qfFa2GPQNx3eZiggJBbm
frrn/ds8TiQz5yORc4soFf8z4zGYOTXQAHtKYuyH1DROPc7XA6JqcUjTnlIQk1o+Nnjejv1AxZrT
wKprRul5wp5xc71pF0MS3kvdYv2d699LpO1V09JbmcNVbMYcfSs2vcd5pElBTtSM5HN9dGvapzCB
ae9RWllAHls95GkSC6zAxvgsuyGuA/pEAYWMsEFL4fR7htD2VCxYvSjDrK9uO5uHNhlXigP1cJ6p
iBFYHjueND2znfIeUk+7jZZZ7Wy4t/hjNTTcfDQnKn8abO7t2AGM6enQdFfA6vxZ07QGZJ/K+nNf
wFdZIxHuZ2UpZ/andF6Ksw7l/Eki1VYnzALoFartjqqoRvClrRveq57H9spCt8r9qcogPcRzMYyB
IxZisTv2fmVH7KYwz1O7Ht6Nap6mbLqlpu7szEZ9Eyqa6u2scFuiDzH51QvNj2DOCcW2EZQdPFIR
RjYH9MBu4mZ4KBKPX+CkO/+m3qtPITodtkakv9bNXzSN5GE0o6Pr2MFiYOmblsB7RCR3YqM9TRHa
ZI65J9Mz7BZ6Do0oJA6MWtMa+dldaHR15ny8y+wczpsho2ab127B2zYddXOLWYH67Xk0XznWq1+m
gOWt5nI5+e0ipye0VvVkL/DGU2LYBwNF8pRr+uvKxPYplOj8SDe9Z+zPPVGfeMQcbvUdK0q9Pgm9
cY8MEyAvskn62M0R7ExqWR4gKsw5meQmJQ8dhXcOb6XsqlnKGM/sgOcTLBWBdcut+wM2i9Fj1YGB
KeWeepBqDC+GscCR7mX2Phe5+KqpD7rZS2690uXKVqAplLsxgUHzFCnKgrYsqyIyIiHN1wWSgAfg
ALxkbbcvKX/wW5NXdTAo20etoB9xIagb8COajGXKIQTNKR4uJyHD5JaAX7uMLtgyNDHYWUAh0ylI
5onASjE62XaWqvvnVmzlO9kgP3FSBa7gkl3x3dWKZI59cBOg3hvyaAegdQ3fQa54NNXiaKZINk12
4KKwQifuvNOJiRySwpP31ZJ9wBOP/IU4MdE42Zxi0d4X3fJcAacyFSsjMEwU0mhL+9tHqIeerPBi
ixG+t7Al+8Ui1zZCFA1IiNgZ1n/Xc1gm+U+BFcT3mqHBh5V4CyFWLQuGNrQPOkRnPJt59baIdG8n
xYOIk79McAgQwCeN3aeEE1hD8P6qx2YtwnAkpeCJlm6jGEpSOgDajSCA+mWHgEbAryteVS8ydmUA
t9FhOWBbvEyBxrX/qCsruyyKtH2H+oxyw6KoDr1Dh4XskHFLkCTc5qeBfvcHipIrvjQzKvDQqCDx
eueMfMPVWRbDviLNfBeBFPpNYAqADwbzhJzscf3Izeoq59k7sJU2cWARQl+mRgaddH8lFd9nan8Y
OWCq7zlyYLI6KR8Cj3EgJ2YEHK0LKTBRvddsElyKRxcKZ3rlbJ12MA6Va74Y3pRXZFry5mPCnkN+
F3ZUHOSJNB9xlj9S22CduhWXEJruvVtrzj0eQbaZLJZppjUyMPVx+BizpdxRZWnKHU76nu6PwfJ8
6I/zSzP0xnckMAGbLvmoIa2Maz0YzDcNHGf9UHqt2DltVVwLL512FsmmGwhDxwtm/u9y01mWgoyN
yenMkrN+tRzZtIFS8fiUqdy8X9KQr6uVpAeSkfmJWZANiTAJiIOrXPfqDLesjmh0HjU8CaLJe3Ub
pVN/9W1kfzDH9KcsmrV9rYz07MV9L9A7NHsPVsv4QcSPf/XZwPCOSJ7PXXmRU34ZbXWtWCQRpfeI
jI95kt+WcsgCGjzWdhVCT1tvFBb0XY26auqpjgU3Xv5il4Cm6Y5mq0AVR9X8Jgk4ILPlWEeI5YVH
XJ4tYYmcs1nKEizsaNzaZuIP4Zmlrz1/N9KuCUZuK+lW12m3d2wZBuNUUhxGZwdsDo8uQzafx7iB
/ol6VS0zLCMW0odyMqKQSEdvaUeN05wMWNWMt85stAkNxgjvmqY0h0Pa87t4WgAXAeLMBDdjG8Q0
FT3UZCpYGzvaRnGohJKNuw1NZu+Ai9wbXYhtd3E4F5oRYplDDRmquCIZSk+wMH5itpZXAAnUe9d8
FH+xXPLjkI9SY7fDcVfqNIL4I0m4q4uL7Ayfygv4BuYPc+H8U6T+/NCAfhw7gAtJFbSbkactHQlP
z0LRoQ5+Iv/1HMJkZEZYw/doSH9pHSGI90Y+7jtHO5hOkRPfKx8t7hY44Yk0IOhQ0RDVMZ4X4GCs
BAyWIIbQzL1VN3woJKeegKuT2aUlCHW0noBPsdgMsOwB0phKHN5CiemykNdFC2qcEAEXyQ9TIoqp
5XqwsUpRHaKK9QG+actbnp2+i4XftrL7VLVe5LQzFHOyCydMsFsScTx0mCMG9QpMCbONXQ36naQ3
++SlmeY90b8mfGk0AFhL8Ck+DdHmn0EY+FHYUag2E9alncJY8B53UPY2WWxblyace7rWMH0HqZcs
4R6He9miARVqbRlkS59NPfrJZHZ98sQFcLJ8QJjI2WXjFrtOm9J3JzazwOIWIT65j4/DUVP1mAa2
3lE+Ck8Lh5rg1D6bc9I8Vi14KhBcofyEeC+LhxgB037qHJu9EpCHKn5UvAwq3wu9uryC13a49tEc
PdQnRfhzCpSTas4qosV3XUJ5Yz0mqfXEXpNoi6VHbreBhELr4JZ7SBQkIYFlZBqqoxHGTCqh6yW/
IydqUV9dai4z/uTMakTMoNKXTRUCxrGwZYbigSsSe2+loGgltDC7ta2IZOfcwTayXqb2PAvTyJ8m
0C3/cXYeu5IjW5b9lcIbN9E0RVHo6oFr96v9yogJEZJaa359L381ybgRuIFqIJH58FLQnU6a2Tln
77WtfRe7ox2sxFCX9ENQaZGMtXxpcvLorjTwoi9YVOUuK0y43KG7TJptE7Th/MxRDQM/ffa4+Obp
1jxw6Mvdfaa9AGtjTwOpzU17a2V2Ksh2T0fnDV9zWd2pSphlzzgAdctqEfQG13MEa6Va0WzqYR2m
wD4DK8AMFkvNjleS+1WtrUlnE69fR6uacsvm7IVg1yfPvFRHrIrmi9YJQebI2MyGLYKk1yAR/W3M
IDG7DgHUoqRBGHZckibXt6IEwHtDOkJxpvhLzYECaGTZTSd8w4EALLqKIj77KvXgVkGO6aE9jmwX
M+0EdkvfzzPeVi0JFujdshIbVp34jeOhIkTRrvLnuUn7+hWknZvwCyKPB0sw7JsgYfBeEzcbnEgN
s8Uxj7pwumbQPhsSfim31uD0o9cyb0p3MwY9FpaBG3+dx0aPJzRnRQs7TnkHJGCtfMHeS4qpJix0
73A2/paQyfHCMKQ23+JJx9ej6TihGmaoW+At6QmGTXeXjaI42BczSWmTP7WyKlrsNDSci7QfSM4L
HbWU6MnCDYPPJSfW8cFBfcwaRp60yi1NeEvZFpdyN+/xMDltEI8/JwzP5aYwkVvvEOBM3dfMGvzw
a0Ku+Xiy5SjT66xz++Pg0DElO6jJLl70sUGTbIXBqUJxZJ+RZk9nDIng/5p2IBHbyRcw9kTfRFQ/
t4iXJPK3mOViUjHyr8XoPr4u8MAlt3YuSWwMZ5mcFJLxCjpNpJmSUSsPGQ1EUhsOhZ0g9BV1mKKS
UeE5HHyyCEzW4Lfv84xcyC6Zry1E3B0DZxO/WktBp10X5CHf1SqwEMAqIFoO+d7uTTIt3mvfox1e
WRMx8QEt+Je6qsymmAL77JVVcTSx030Jpe+48E2kEYgr8YVd+Qtc2TiGaAv1bh6KngxXOh70i5My
3tMUI5BvHEI72kuFwYGFHbsBKw5ZLl0ToNlGz1x+Vk7YK04KyYDpb2JWf6xCe/xGJFT/tqR0NCMs
b1k/bWGF0w9tQrg3F9mFCKpj0NYSSVfWLijC7douTwlYDpCqadjTbCPaJZ8Yu0CRBhmEVV4tcvkq
etONL+RNhO0umcrkIvOIYlI76in2kn0z2vqmoRRfzkogg0shHLnFCt+NwfdPEg9hRkNV30cz6Qvo
yIjpW4neIuunKGgCbQdmtfRg6e13V63V9ZqGZuh6tzYc/gCwRCw/lRQzsBXh2Yl9RJbWqaanPaEx
ldYzUDVYBMRz9B6E1wtBOVo3gnE1ZVwrwcaevBSRfk0LKSFCO0tCZAV2UF7irEUBB09BCUamwNY9
dU39lNbwFcxF4PtS9Y3yfw6Yg/s7/KYlBHkzYHaxGG4ihbkVc2vTzixtNzMnj/TWXRmgmlw3PfSq
63js5UCKgiqiY+VxQjj0zPm3KBa7Z9XEgNGqsKR4vQhtjq6G2IBiF8AP0VXuN47/7Za0N0RFITjN
e18yuryqBNK9c+dcFIbdXEpIpA2jTbR9ZP/c9iLz8FzHOMDJxyJcitSAKZeqxH03+KiXs6I+DuIi
DLQvSppdUvnRTzIxhHdLu9LJb5FbalSgvvBqzMCCzjutyMS4mLmSka3HjexO7BQzT/dO+WHEZIVx
xUYt0FU3HFLT+Xrq2GDv7bKh64XQqL5y87F8wd8xcVQqrPY1s2W9TeO8Em+c2/JjzOmEybMJHaAv
iLXb5wprecTgRTkbu2EiuZdhAIXLibxjkjfBdxc4Pz30vroCjB2ciGker91Y5JBy+ASaDONWNcg7
O2wfCfM92KAGOUFLIcawi78AxVNRBi/AHZDHUzpGO8T07bTRkQEMiIZKIx9TmgEsbsVoGwqMwldF
7keXjIuuX7wrR0sYXGOPd6XjWcD8Vpo+27fQBxgSFa797BUXVDMQLFqLconzbcqUMl/79QwgH8cl
dVzGqrJOhtrNyKdr1Dri7PwS965/x9dkrodyt7/ITOfozmW4JVeyV1205+DdIiImZsPcNeh0j5bH
YBaj+YTmEMgpWrewNjYjCzW/KKGdFxkN4iHtU8bm4yWD4MZrVNPd2KSbFDcdLZjgW86Ej5VDuqyn
8OiIsjpQYtJxpNdELlPoxpkVb3xslGHGNsHze7DGWLHlIEp5CqfcvXbdbrSSFXE1VnYz29Q80Kki
UPAT6361anPLfeNkKqwH22ZM+mZDFN0jdcpeegx14zdEuZDP2M9V9OZ2HE/26Nir8Vwkc0Tgy+Si
5XHmat40FfEf5Ny6Go+OWz4o0LQzzmpq141DZg4/W4m94mrJkwH914XS+tpbTbKlKK7OPBPBcI1T
Tz6RNkLmuE3RcIyZrrrMtE34hm2qmzco5HxeLX7y4CqAI4mTs6q3YEB6opBGy12rdio0UyZpIufW
DBRIJzCMuVlW4FRm9FB1GF8AEgrv/zONjRC5tqIfPwc+Blg7yr87wuM/KxFBbplnjQrNF0foQzBL
/wjsvmPEz2uytee+Dq/URD29TtHZ53dJ7cB+oJXF2TcbawfcYScZ40k7hfNRuk5rofAyxsVT50k8
uG6LJhf6pe9sSW5wps8+eNJbS/DryQ2d4/GlLzpLFRuyrto36NikhNcVBxGFp6K9CrvaPdEgiJI1
SohLs8DRPHA60Q2ORAFz0lsJT8v4aLQj/GORxG66lhY7xooeLHLEyHXGLfau5ZoW8PIWtsJu9v1c
O7Rempn4n34hvApv2rhGvKevC4B5cP5MVCSblKTQBQNv0FovqD2Do+c2Losh2Cp1LmVRTw8xfs8y
WWfQifCJpXXomZ3oRNU85NE8MrqAhIqJwCBB5SGoBzAkajjSjx2uEWRJQpJn2CKWMdcu/Bd/g1TZ
QKhIylZ8roHJO5u+4dS8TmCTzMhVROxnIKjcYjwJ/zKjKiNpqnpTQhfxKaPd0cz9Jhl5Jpl+kTSd
kbvN60D9tcMUGG7CqTdfE1z3Nx5P6YEobrcjym8pp7O2bPrB9RiAPu9woIAQzhKNvb6hIe8of2o2
ZoYrlzU1mlpU1eNXhkRR9M2rSBi+wSWdYTyV5AHuJI3MABVm0qbdQ6R7humq84psD/tHmDM9cnj1
o6uKfVQHFj2BOsixxhFaVw2Y5Q+Ojbt0m5RJeYWAINsOte0ewgnZ6SYv6T/1k4E55RaRe2FOhtzm
pbkhepizdGjGtt0irFM7WukjmismgTVcnKTPn7rJS9Pr1PbGEoH7Yn/3o1p8p1ED0be0lC/414EP
fq55YcxmaQDZhFMHIHwVOzmj5S7Tzzg59QbLRA9OrLCubAzPHOroDZbWpso8UcCEyzJIIAHIBXQ8
sgi+LFM7bgcoHb0GRxYukDu7wpKnOtT2xafIfLvHjvbsZFblfLHbqLlBEL4AXarKPfIE8k4YIyUK
3c/c76CMTQz7y56+DbRAHXE/EtlvQQw2VDVV2+1MjUSdrqU3njnBJeUz7DZUB+yyg4t3sONUU5mZ
XaAePMdbFxrt5lxO6Mph/IfrkrxMNMyVNacPREUv3n7oOaod204H5uCVoaiesouziNY7CJkv0zBP
MAELSFPJRTldVacFRBl2cNeWPTXBEsYPqMIb/QBAa8QPpgePYtyPLFg1RFhX43iCqxg15PEVHHue
YMdRR22kcwFhlr5ltsaJe2atC7tjS1lTJdG91xE7uOoHtIQpEuu0xDdnM4IiHIQQynZbuWP3Q2eX
OXhCe+bUuB6cG0pSgq5kVz+XcejvYyNUvQuliDyEXEY/5VPrP3Z92j2Jxo9+TEAV7M8GOMMF7u6J
78gOR1TmqRnuObRHIEmiCUFCauqRjTwC79PwX2n9ksap1YXRk9XP1ieaRPPZDxMdEC3hwbcF2wf5
6zqAJ/cQUKz/qG2fZhFrgfMEDpv8oywd+/kuA4V+U/kdXx5ogiJjVQ95uNVVrSXppzXU7t6Jymab
C4yhay2y+cpKGC+SOyqGpylqoi8+CiyxQ+Me5fdeZWMoCXxcWVt6x6xq9sQ5IkR9/ASe0jKnWXv9
xLknA8wN18qUBajvlEgUJh/M6uze92/wulQVUa41MUG5Q6vsKkeCmxGmSrAmrpNIi21PUseVrBhA
A3AjVZtZHvveFjlgMN1jCvLfcIJkz4ykx2HbML0+urkD1R8g0HmRjF5OlKROfgqZfH6N7GZ48ezB
u8HRYM20MLyZ9GsJJNQPxdh9JseyHqurpaYnVCKiYq+6jQcmf+QDW9XwiVgbBCqIeBZGZmAGAyyX
vo14DMztQoOMZR3CuYcgRpdWfTWRl1uuGcwzCor6dmQuSDQVAb7Gcxpow+jzpttB+MPdUHfurYzL
/NGBZRjcWVNKIq0Mhomc5MrtfLEpRNVy7gsqv9xKqJcRcP06PsR9ZV4iTTrdkSG92z61nF4wnWcy
Ehuf1BiXUrqCnrvCBzmCmLGA8wvCBA9Bo+OvJhL1s9ENgJtksL9lSeafkMHUP7vY7q6T2NNXVRaG
2V76A5FIPuYI2nVjHn/P5/aCbVVLOBCxYzm3bsBw67aNgsinNuRIfDUbu5HXaJ7b+qAGvjGKLchG
flRg0ionL66hIUtHfdZDZx0x2bfjC54036btTkEKxL3Bdfyj9Nj873Kd0+tlKrGU/nejW53cZGOf
0GGS4L2IDmBLQWgXqIn9RbD3bwoCg8XKBzx2GIYlHm4oO1BT44+nRJiSBIQh0aXVQlTwwknz6DgJ
mthxrnySzechPDcYzfptP4sUlPgSKXWH2MXqkaRy5D9NhGRwjTnBLBMob7wd2B4epLvMdwQGO9U9
CUPZp6IIaamOfuhAfIirGAPa5bcDUItSqcDJvGmxv1hnLQFeFAcREhUC2n1u/OrB0j4YZCsxgPNW
A2uOLC9BwAn4eRP5ID3cwJSoUt2RKmHF4HS0oHdUZoLtxec9BZBOCWwwVZ8PrxYTwUitTVdhD6Md
FU/hgV4zuGiplsvkVxNrem3XrD5IGGnI0Uaao5cQqFyFu7xcmg1zdTzgtFIm91kTggYRHOlIcq39
1u1ieIFAZ6oVW5bfXBtGTq9OAP7/cwcjIqNTUoYU+flMMGoC0wFsxKRLPM4A4KksjUnJB+mwY4rX
PG86sC3zEIX2DWVkh3Qvw63JEF2VOsUjgXEEqZynF4tuPM5Y5lb0ho6cdyduXls6h1wUODXCZrKI
wPPMUTlu2oIP4VQCDRbwifN4sR1XP0Dl5vtwNNVe1ZTcP1xzeUh6IjmOri+ZTA5VnH+bEiUTinux
bAbCzd0Nyd08jWNf02iNegLXvi4jDtZDVlJ+3MaWW5V3Ulp9vWuQhoVrMRQ6O1rtZDvYr3VhbtIw
RTBJ/h7GE1J6DhPPP1hMNTr2D40kP9vjZGPZTCjtr5wxhKIbp1l9B7aarTxIq+mmZGJg+6umC2vn
KcNwqR9xL+RZuEL8ZG2RtiEjrCBZIfjzx1cmgbAYYt9GJk/HKETLUVnyJuPo/Sw4g+QPS1LEjw4d
W2o3+sbfiObgaOfpsHkQbZOUG7IVvKuC9/oTdscFZjL+3S0FGc0iZpliSleG0mOCpF7mzlVchvwN
KPewBUld8AB1tlZT3TJei2GfRouqnRdHuPMBNIHGLVsQS0gzT616N4HwW6T1sVVVat211EBIOIQy
013JespElJFCvmym1g0dVC++eopBAaKIiv0iO8XMztc+wuS+2ox5Ipsb1LRx/qmIUM9+1o4z9MQW
InpfO0Hbjes0tq3gPrIwCDFZ15wQ8MOW0nkrQXq41iqEPyZfMQExJEPU5adHxEfVjZw0UBtmDeaL
TyZcgCWJrGNifViNnL210LzIqXJo3t9YIkiDH35J3wpWGYsyWN3PFb+oc+C1ajqSC3Jb1DeqJfv4
ZTA0wHdJLyuBCdN23S3jKJxzYTcuW1wIpA27zKHAvXR6ca+9GfIBeIrFvSlIVXEZA820PvxtRj+H
+Q1gyyf6XRH6NeagHEI8LPk4oRRFVIkJwk37U+IhGTqyoC3OmQDvOgSOYgUtZ+aKOWJGUJ+6yxZV
rKtAIGnkwBgV3nNLl4pKvcrd6Tvtc2SsVJ4zqgXajVVKG5IQrGn4oXy+4VromB6FP/XtU5pFhV7n
dIPeZtZixqGWE+WcwObpqeVwfZ8tg8WbFdWvcHT0oa5Ev1zXZqAsjcG97hywC+GzFvZEM2MRqfOd
GkNjXmO8JR+zqPZeFyIiwnAn5QLEY2L1B/vhihQulg6Sp6Isw+Cux6O/IzIDYHqbLo+9gL53SWUe
wv5ZT5mItv4ww04lpKwuuge2nQTBc54X5ausQ15PXDDRJ5YY762dR5eGS7YQPkvyuL4XlvFtzAj1
MNBRyxYEE7nWDzP1gX3siMb4XHq9F78iMIJgNpkmJTPaC9R5KAOJT6hOKYmiUb9JoulP+JDx1HJe
NeFTB6/LeyCOlGqLN8f/Mg/TsPeVwKQ8VflVIy6Se5qk2SsH2PlA+xcXpaecbks8M6hEwP4dJDBk
A/NNbubmFaNEPD2mXjbOzaocJP/kpUNK05Gj7beOWfZFue+QcwWjBnJSX2GsK/LG3S5UzBheQmrB
9dL5Kv4RAJy8nmayGU8i8UtmdWnnVHvZLxxAofJV+yjuE4YyTQ3fRXJoxUbL1Ivk3snR62JsvVsC
oTly4wBhspuWufeJkXP10Gs5QNgw+dAOW26/ZV8Xvjs2nwR8H+t5xCRurRccX+uKRVofhSsa+F+l
aw3kMagh+u5yPs2OzQAvQpKH4V7TzB6ag8KgPGyAzOVoo/w2re483xtxw1FpWeYn/SeDsduCtFCd
MzTT5Va4Ln5EsJgQsrEXj4xXjZWF98qC7mbHE1kPW2tpa+8cJg2WUs4wwZoRJ+AP0F1gq2I8c9aW
z+dWN9Vol+iPPVZm8hSgE5YBZf0mWIz3bWGkRDgzb8FzCHYDnUUKdxk/hUVUJqdCma3bJR/9DTWR
VF/9AgPvGnYyU2K4P/bMYRhtPrMmCAbAhXAC0i5gRPaoOouYipopKNxHhzHlKPOtAdPVM1NyqQOA
caE5kdGFUevaHVYUOrvhblSYtAcApmqtmMY9oZG3013C6eQyIbdn70sBcBasVSTrYsdQOsDASvjr
aRrL4jnvmoaBR9LPIcrKC7aT6hZF3y7igIrDtweqAlIvzD73rGDTnZf6Mr0SSR937c6eK9d6rcBu
uZ+q3ofL2IXsOyeoW6jzasH/polH+/QJwkHGwZjD852cejtdVloh4/ph207CfWNh8QESw2VbSL6s
Ow8QCz/xWwUAe3nFLeCEkHSSPOofS3ICH5ndTiERCl74E8B2nz7UtafBe6NU2GcW95BTsYveifhO
438m4UmQQaDi+cvckWgcZSFTVmyhauXNIRps1w4pIRhQXLhJYZjcVH1Y/sgCz6cBIAx/xm7g7Bxv
oNd0GX/PJ+Tdpnlt4in4wQjPK7+MbBTERKLr5nhkBU3zVIBmgBxPD/AcmJrWQAogiP1DesuX1Ioq
THEc7DD2kUJOZk3FomN6ZKk3zmSPh2yxq6smGoPuCbHPpM4XSECz72QHsmBT9fVMmkgfsI7oCMf8
I3FFefTIiElyTTvFc6os0mr2hFU4P0gmohBNvC5itJT0u9r33LtaD+lRumm9rUVif3Wx9eGlR5mP
HI1cm/raWSTJVLTFEGgtvJI7fAq2jYgqXvaiLCiCet4Nb1IW7R0d0FKh4QRQwzbLQ2Mhs9ro3Ixv
RZhP/j4lqnKG3RT4ZCaohG7EGiR7Qfggiwd4Bij+gZyWt4IhGEJRUSzJjA2CvX3NTMq5wC85YawG
abzqiQGdtxxDDKApRc/sgVxjXawPkRkaRkdzdcM4smiw5JhCfesjp3r2rF5owD3zaBaENxb/YlfM
w71TNP01Ih73QGKOhXcnlQguihEUwey7/qXlX4B49YtheVVdFQOxsqfx1cYPbegwYQ+1h5xHOOa+
6gOHpZAYwsJ/ZMDEPc4tL7FYyHyDvbMg/BxPbp6I8jH0q5yIPZY4pJJ9yfk6gI1yQoFKdzGEkJ1t
OW4t6DB8Xal1igq32Jc9U9AQDbKGj46+8JA7k0l574fGfEJdWSYd3Yakpi+wLAgn1UFjN+AKyWxH
3gMK2PhmafOsBGzgDdb9sHgjEWa179h3Uy06+8RahomQKqz53JB9c5/aVhW8uFVvmQtyQjbHKJBy
V2PEOBGqO99qPTOTtWLnZqa0at8Ghxnsmk6c/E6XpYyfSWNYnmvL5dRGLeiuS4/b+kAeYvzcMsVZ
o4OtzHdmD0t1Ii3Tv8p7cnXWME995lAJQURYiUk2uAK5n96zL2BNoiRQ1jZ2a5/pdZLja9y1ubtg
YRljXtHpVIPMAwKs6fySdUcKKtnRwiHcARSqPyZrkXF6kAhdBhyUh7SzHTfZhLyfHHVz07uPyUhl
uWn7ZaS6V7N1X3mzhc84vzS0rxfk5OF+THDqEKPkm+GzALuYPs3tlIYg6OyWtoQZfWwyGK3oJoew
pqadNZCuaa8VcQa5tep1xRym9sgCAWZfyWAezpgBwqX+6dpNP2BbHKoZGyW2qG6ib1miWyvmzVBH
RWc/wstNSPwOLEb77VOsQOW9dF45TDcIdawq/O5z2E6CHfMzXjA03xNy+b3XozcmYS3H0ntLrbcQ
w6Fd2w8zQBaAIA7kiWB9MDPV5y09fW/Z9KUsP8eNKId9oq2aAZKole73CRtZj11vwiBUrN0cCac6
MC6Kok/RoFmxDjNpoXO1EwX6ONP9/Nd//O//+3++Tf8Z/ijvy2wmyug/wF/dIwLp2v/6lxD/+g+W
9cv/ffz+X/+iDIFSaVyILpzafEOHi7//7cs5JuONf/p/qTTMO9xX1ZfA6ep6Q+Uz7jM7E6+OpJ7A
7YdPG+M8Mdyt7c9UL43H5H5KmWvFyJM+/jTurx9GujS5yYrw8XQ6/mWC+uuHYXo3OyP7/qdUIPfY
CF35bwJPS7eVQz7ne4JUsAPXacSR4n94ZUz5xkjbVY6C2q/0r1eWmhmQFVnjK2fFdN/kM7EsDuI4
13XCa8yR30QA4Orjawr/16+rAM4pT2h65jDgXOLcf70osilaSS56bwJAxvbGU70DOLLTJl8xj2X0
tBp5bViaq9aIeyPxnQLCN37G7qxc2kIV09QNOa+lfXBo0yY0sZqeQwGRmhd9okXAdTol1fA4ij7w
TmFOYXP98Zd495Mp21cghT3ja6lRWvner99BcoMWEw72eXbFgDypmj5Dzxu2rbRBdSkONW+zlOHx
46te/qv/eGqVkLYgYIUuJg+KEfryVP/jqS2XNo1M4JSPoB4JsagKL78eUpyF2IiXbk072GW+TMbs
MfJI5/jLY2r+cHWlXc3TKvmLLX+9eo9Wtmlbu3wMyrE7p7kyj2F7kenCR/zLpS5P/PsvqjwjFcI8
x9f68gj944u2UlkMBHT52HZUlgXCjzVmombXp/60a1zbe/74xr7/OYXUPJDoDT3Dcyntdz+nAdhT
T9gfzqRO4luI/MuYhT4GYLm4ONDwZ27kcDz++Kq/31CuamjgayE5hBv7129Jj4MvyvDtXKYc0VeL
5XyNWjrYTM2s5dv/+Fo8pnTGPCPgnr5fY3g2a5sWW3BmdK6eOSjCLcGOFl+6UbjpPr7YH26nVlq4
nhSaQav77knRmMAdWteXYKCLnR963Zf54sYBBSTxr1GsEyuZxWLefnxd8ftzo7mw5/Arso766vLB
/vHcGAvxqPSz4Iz66lRZqsl2jYLFG9JrIVS7BVEfj0vzJXfEq75k9KzTtiNnIIBY0bDaOhgfRuo5
H/7LPciSJ98f9F9e4j98RoeCky60Q9PRtt99xjqqwrEFXnGeNckkqyh3aMvhl9ZXRUvuY5yV9evH
t+X9gsvT7UrWKZ4zbglLyK93JaJaXrzI0mfJu40wEP9AR1MAfbQDwVlBkTpox2J6j/2k28VE4q4/
/gB/eNBZLwWfg+6WcNS7Bz0dBDaRPnTPTj/JY6ZbOklVFiDGHfq/XOr9zs4aqS+SINZZBG3gMtSv
XzZMpqD38so5A7TzNxW+2h3ye2pCxvn7IqmuKk5+K/yvaiNEAGWjLBEHNEt++Pg7/75WG1/4hg9j
881t826X6whzQcc/mbM1+hLe7eSJY5Vlb7jpOemXoFiHzJ43eGTjv1z595+bbcnjop7Hls5t+PUO
+MvY+KbS+ozkgwmoZSZ3M9F/2nlLaq4ZSt1laI12Qe9cxCFedfXxF//9xzZsT2yNQnCkQG3x6+XZ
oTw8A604y4STrEjGcgL6FC0bFbfD14+v9fu75LiuTVCdlrz2jNp+vRYR0+RutF5wtpEz7uzWvxR0
kdkjke7WhT0l+4+vJy4v5y8bk4u2UrksMjiSbVBSv14wR3ExeHbOlC+0RHVFuGGiDgMTT1rDcWCa
ndON9jEn5gaI1BwSc+cujjrOhNot9y3Iya8lYnu1QtjqfuqUtCpe/SSAqF5Fya0fGf/u40/87g45
Dnp23gXXsfmzEv67x3Bo5x5grCiu5FIsB3hhzaG0crFhGJedw8j+2/v3+/WULR1+ErC9Ph3bd9ez
kRwRgJ7WTCd9EmqLEeM6ENEAzj8DC+ji3u7jL/jv1esfPwnfEL2S7bnQvDzefv/dejqglygRMNVX
zJG7Z19b+V5rWaydyJ6OsVrUmzXqlBy4CTlIlXfpfmFyvbGpX7ZGyukvm/r7Bei/P4/LiYEHEq6h
/+71Exk8lV6CU0IvU+QRmZ6N+j4mVRD9DCpGcMcmmi6MHztL9gWCGSDDkFEfNQFF3kmRdvr8lxv0
rtb59wdCguQpxXLIVOXdC8moTiCX7PhJwjwb1gChESlocpp4OE1i3xEfiYiYxiwwI5IaZ7UzvWX/
zCoZR5sh10waP/5Ef3hGhOv7vvFs6V0el19fIt+2Rg79U4cYwMl2fiLmR9hS856+g/phCxpGH1/v
3VJ8uQHsB8J3HJTO0pbvnsm0J/6mp81xVUOMBhsMxWm8kanDcLtWaPIPXt04021DZ/uJdM2h+csj
Ki+rwrtHlHMsuz73X3AGe3dub/uMxJg2aq+iKZuPHRF1gEHt6cWPm1sO+xqMVnR3ya39nl9mNZS/
in2ppl3uEJx6ICoJuDhznWnlooECCiy8n+EAYCl0xmQVRE78OCvXPcQqQwmS02FEMvvl45v4/kfz
KJn5wYBBarYXWqu//mithmVI1Z4dKz46aTeOAV7jxndsf+5aEFdw/vh677YRx/Mc7Rus0bZkGO7/
eyX+x1Eukk3kwgK3jp7nDzYmT5rPE3PGOsTrtsrymc37L8/lu8WdS1KNsmUrvqewhfPuzXXwJtDr
97qT7uzq4NLxJvJjhlfU6XbtmHrawlos//JwvNutuajnGuoA4UhzITm+ezhJy5tz5J7kEXiux+Qw
x51m7pyMccmhtqtm3gH8sqzj1IqqY2CPrmGd9Ex+/vLl1e8fxLdBjkj2UuNxanj3Axc20p4Gz9eJ
ZB97vGbOFnXnHDl5zs7t9O2b7oWDrben4bdRIZCeHM5aN81P7hCb9rpj4Gq/0Nk1NEigCNvxp1Fd
0nIQ80LcvE0Q+aXnGiJHsLGZq/nfWg14cyuQ7LPwRH1jnyugrREVbI1UDqAFEHtk0V3ECa2aY4Ki
47ES9rEFDUSwT64nZqZzUlqXGjS249PY5/1AfmOMun6NT8oKn9QImPk5QVuf3XO0Bkc4jdPUyxX5
EWC5P35mf3tHqM19oxSoGso56Vxu8T+eWYlcjzgEJEpOWzAcTYPRWTFdhIYjl+o7PRXvLz/a5eH4
58LCs89AzZaCPzx+ucvC848Lpi3WbaLI8pM9Tt0DrNzqkUzU8C9X+W1L++/LUFZLXgp22nffq4Le
kqA3z09oNYhxpml4bLQiqEUPirTnSh6tHMYi+d8RtifiSrIqb9duNKd/OVu+X8n5IJSUBnmMoPvi
63d7/ZQqeJekA5xCX4/Pus7iXUEs9akgiG8AMH9BQMZldaLarf9yE/7weki6Ug6dApe64v2tFoD5
yioWRIbgLFw7RRHf5WCMtuPlKZzwdByR+7jkRJI/nNGNuf/40frDL009o3iuONFr9e8t5h+/dJS3
cplzhJRhIVC8IgfNv1txHv/Pn2CJps1mm0TCazvvzgrDWPYuQeT80gvORMimk3OjvGA2uzAZw1eU
/MD/P/5mf3hp+EVdMImcmeDGvHu4kjaaqiiPolOrScTRQ3uFeRBFfY+wzEjiMD6+3J8eZvDLwkYA
zh88zr++M42dzh3TsOg0Ohnb6JQ2rG8Bi8c0pTsoD6SkZBWIjTmprsOA6cDsdeLObupvH3+Q304F
PMx0x2k5uc6lA/z+WDLoCfFAE+YnCKqSaPXJnbwTPp0pfdNklS6rmsgq9XlqEe2tKZ5kvHFKmsWr
xTNW+D11J7u6C3oJbRVSS7M41orJhlGbRvihVKuSs2RySuJlrG4XFEnDXS1cnP6+DeOoXedB76tD
WegGAQ6KWticH3/B33ZwNlNFl52jJ0dhpd9V/UAiyY+WNGI8xOo/LrDYfTcM0F3RDZH99/HF3rd+
2Ee5m/xhkBDTVHlfeCBqKLyYTQJoXqaKXQRW6BsWTyjZqTc7BxY1l2qU/M1lJ5EN1JdgruGpIo0n
u+ZfLR4lWphg7XptfENgtqh2ZPjKbwlnWPGXR/APTzw1GS13lzfMoQP47gmcSxtPbxufQGEuCp02
UbU6dNtns0ivvOkYavz8+O78Yd10uCvcFkpAJd8/85OTSFrtVnoaZ3/YECtkUMS68SlhGdtVSrbX
rQqJOazC5PnjK//2EJAHrsCosmyzQTF0+fW7tpkglKmOeQ4dUmZx8cgwR/jZx1c5Ku+bjy/2h0WS
A76h+MLhp+is/noxZTADiKomRU9507HDX7kWc/r/sQmxTjE5crV0KKzeneZHAh6GGMPzqV1SupkI
nNGO2sIiwxOmEiCFnsChGR1ckOXbj7/gn35Hjma2Y7NeXprVv37BBV2O3+kyOREmlNG+k+W+Azm8
iTwun7f/j7PzaHLb6NbwL0IVcgNbZoIzo2AFSxuUbMnIOePX36fnboYgi6j57IUXkqsJoPv0CW+A
tAo9ytwG+jwcH698mxszcpBxmg3L/aAtDjMYdmPo3CTxWscsxIdQof2zxxQl/EsPdIa6I06NWFsU
o//+rStzKXnfU+XD27l+5Lo0jalW/NgrsXfZJ0OpbCbQ7E/jGNt/RizocMIICjgt9FrLlTv/ZvPK
RjnNeZVBIQ01Q36ON5cu0PEgcrpZ92xIdNuCv/Vp1n2kAGM1Wymvbt4vFQ7TSI0xIA/JEb1eygLT
kdMf0j3snHUYeHg6CSDnm8Buxv2E9B4jXzV7byDipcpVuYXA95O3Xi9ap8D1J9UQXop2x4UyCxUr
PIE2+dxGx5bZx8r7vL17uRIodGyH/plqczVcL6iLDO+cJLO48qAOwIzEPDyO/6tsbAhwL5k2eZTx
9GWOeHsI0wOmo34oRjRr3rmb5dWkCXoPDAnYVotNZdpxYvqBb3pNW7nHpgXZiSxFvjNrYWxA6qpf
cvhpK09/c3jlotxT8vywpLt425GPJOao+oaXNrEdAt7tZsAyA/n6xiV19xA4RI1aWJk41UBX35vZ
sTqjSjINnfSHWHz96k1Vq4nusYXiEoP477XAPAD1j6J4AZOVoJERNHAN3v+amf/YxEiGePTnrtec
FSwcs6AnmcM1DEJKFe99pXA/OJidHAMp9QYgNotXdvWdU+vKTJJJl6lrfN3FqhoDjiFoTW9SM0NF
jappEHYKfJqxWgiO9vEzyq1yVYLJ94ocJEeIy5zr53q1LBVdrCi56ZklkaENRb5laK8donD6ZSBm
6D1e7t7DUQeQLpJ4cKEvdm4Hky1C/MlAMGLKtq0e4ZOngmfJUSdYKTnu7VfZWzV00mUy5UViXmnV
MJsMWLy0wyVCNTr3pKDWfchFbpxbIO9f20jTdrQvC3Vl42h3H9MhOlFzUXAuZxg10gfox4auZyC8
njmgm+ey2KKMM9abClqJv3cjYGh7rDZUvHXx7jVxiQjcyaX/1Ro2Gv0+jP0N/2+MRiYye5N6mHM0
J76CrvD1FTjAvU0g0FEgutFjJYxfbwK/9f2gjiADzw4gxB7wJ0oZIjvlMSXNFCbKyvu5SXTYdBI5
wYajbHLFooaZAeGX1RQgLp617W/8HOsjhNTs5f17zbFVzbGBKbITFlvbbJ2xUtXa9Nqiav/CYCm7
tC3qTlEzmyux8fZ7073QDJqUpPAkOIsHwpnAUlClECSovbr1w1bfd5WJ1nPUGyuBUG7b6wMrGyUq
rGNHs28xL0lgNTVsQAF03wFuFSCDLPSo/QZAvD/4ZOB7kPT+bjJK+DEqoiyPX+rtRc/ygtk4sCNQ
ya87/01OYSC2hOZE7npT6MxPaWk+JyVCt7TYfJzogR3qIQoCj9e8PcmsCbJIsEfJjJ1F2ogYI36A
k9SroFX3WZ1HZMzEYODPKPIXq8BmuRl6CNiF8u/jhW/3qcyd2DlyGClxRtfnonGGsqpAA3l2nNnm
c2k2CKQjl1wl3x4vdG//yGpeFlW0EZZQil6x+moyiBch+hAe1t3lU2SHX2uVV/t4pXvbh9doyq4t
H3BZZyZhq0aTHjheGdYKCDa7xY0yquOLNgxIxiV51X9KUpH9GDo1/mNxN356/APuvVOZRNCgsXWK
gMUNQO1aKko22R7KUfMHH3lAjIyo998fY6jXSA8dTgrTmiXYqI+FqQg0EzwrjOMeZdO2co4J7cV3
RxnW4f4EjkfTmSHJ9R6hfTs7cykwtgRm+lOYc36BSlRTw6m/H7+5O8eAZNexdYB/8h+5id4cPWGG
Jvhp1/LGclL2vqplB3rc47bvK8y1wZ6RY+O6bDEqXflm91Ym9SPk2MLg48k/f7Mycx4JDyfmQBnP
fiCZFO/cvIXlwX2KZG0ssiOyft0OTNna8OnOyaA3yfiLgSTgi+XJKKIePmnYCS90c2hYCtOtqU2T
XTc40fHx+729BUm3XEieBBuVhsrivghjpX/lXXpwhxlj+VM0nDKTpgp9YrRWFJwCHy94J5byWA4D
Iu5d/l2+VqUcRFnGhBctQEu5t86d5aJtEhk4KA5FvRPIfjxe8t4zCoKMxlZlF1nG9ZekbhgqdNkM
z+3R2A4A0F5MHe6CKgoTjZnEXQk39z4fEAfalDY1KPCZ6/VQxJ7VyagMzzB10AX8IkTIZgxJBuf9
sZqpLMWuQUfqtq0RtdNYlWpveHNhud+1Pux3jjUWK6f93klA6sOiKURIEcsZm95oiACivuKVFerJ
lZsp3/ACyHdBXwButxq92aLE+DMS/jshmwQW+hCGcBxwfiZIv0WOhnx9gkEfiboG7jffQIO1vzWF
+13XwFibI7yIWpZl794uOukgcpmySDBsGczfHvyiFWHZJ/RAaVgd2yAJdqZb+F86REl2FdzMaCUz
vLM/ddQQ6dy7fEhwR9cLok4AgXugyOzbxsTfOurPeq77Z4yJGLVbzdfHz3eDvpBvFaFXCkqEgEH7
Lc6DGteTFbmd4SHq026tIEbiBqjhLhoGaAkjucGmjwwEN3pTUCr09XMhST4Ds1+kHcJmWHnhd65n
nQYDQyIuL47n4iuPGC1OhT0YHpa2DVNzB2/3DZgUKKo2vpCnenDLQwOP4VSBxPrs2HF6ePxK7pxY
ak6JREE3B0Cd/EJvPrnpz44fdbWOFc7gHyOm6d5Y1c0+rIpg5WHvxD9DA7jKyNEB+KIvrk7kAw0E
SjvdizNHvUAyQRG16+xvRTxHfyYRT8+t0asrUf7OGwY0DgCAikBG3UXQbV1L9GK0TC9XEfJFUdzt
Znwh0HDZpBWOspseScGXoEX2Zos2u7gIcwi7lSeX52aRxHOfguOxmIdxlhefGenJGNE+CqAJt8Uf
UTP4n+Y+1Of3nyZwMxbtVjmmR2Tm+lsW6YACX6EZnuYL5i4deqZF2egw82HkGTmT3vfvHZfoC1KF
r0moul4Ph+IB81imX7WiZb9HxbQ9/OOVlwLqwcrdeWebykG/Lqt7UsklKBT1vkCpzdT0VDq3W8Re
R4wrW/STAz1Eu/zxc92JSiQfQHBkCQJ4Xn7ON2fCTeK5N0puzQyg+he3p6rbwP/DZcnAwwGbV9fx
V5a883xsTmosDiF32nKbwoiJuc4c3YO7pT7VhVXS7GtQ77ORN338dHdOBK1Mi+70/48eFrukiTB1
82MfmydNYnQslDeGTYAr+A7mHBRvox9/KMZgHwY0DSgxJ+vz4x9wJw7AkXMYtnEaQF8ugvAUpSKP
/BJqZTjMCvR4Q0LfEL1BdkMfNfSJQO4kW4hZTrVyQu60dIm2UJwAXVMUUdFef1o4zFVTFWFKGmSJ
CZqgj9CcauO+NOOdjXmX4qDPF4XJy6Br8bZ3sPJ25tD5Y7bC3j9+D3eiAqNUSlxQzmzsV+bJm22W
jIpKVa0ml1lJtD/sjGxbprH1/mT+7SrLTmqPElGHOn5ysdTY3+nuaGL7gSp062TFN2G5n+eorL0u
ytdw3Pc+MxeL4CQx4YIGcv2qzRwgpwtp/TJACTMvU42Mwxc3sLS/GFqmP9tRRQZQaKkYV5K2O2dJ
Dn9ol1DIo7W1uGfiVtFthCnjCxIQ9cnJG/0YxxqeFUG0dn+/DpIWkd1xXjNdR0APWiYw7cCfGThd
XESdmpipgGrFtSfKMvwturJryzPufZ1/CLCJxNd3zIF5n6oKwvGMdTSMopXr/DZ0gZtk+iN79jph
cnGdk/Qksz9l2SUm76+wCK2naKuS832aSmv40LX5Gsvn9m1L1DbBEqKGhLIvwgmsqMBSlRhL2nDM
jnmqRvvKypqd0M21XOV2RxmWS3tG8rCAULuLD4tFa4vLELS22K6aX6EW5Sh5ckRR9MlbOOehnu3U
yUU18fFBvfOIEkjIDQ6eB+bMImj0dtnF+Mj63oggXc1NWmfPXRTmxbZMEkb2j1e7rTno1DAOZu9q
EGuXqxlwVrEdAV2LsK3zkiKFtvfLDq8YTL5Rz526rt3qpcSp0+72/328+O3+YZwnyQg8r6C7sIjN
BcwOMeA/6VlRRocv7aZNbZU9HHvb3aRBVK2kELcxUFY3TPppMXIb3DAbjQz5Okx5vNavaKJaqX4c
QLHsHz/V7QfkarVpDMs8EPLS4lQMQkfCFw9zbyKp/lg0zvyiwCH30jZ310qae2txram0bWh1k9lf
hz0RibQE7zR5aAxJYEeGDDXq3/CUk7Xm7J2lKJwkZJ7DBNZrkX/FONm3A3ri3tSJ6BdeW+nHPFbS
nTLP8cqmvL8UanpMAsGdLuMcjhylithVDwWjGD+iKJKf9MLM98iKr+Gf72xBKBISckISK4ee1y/Q
aXq8+txs8HrUvo5OjXp2Fg1gPgoEAueh7VYe7ZUFcR3DLcbmEpAjGNqj+ni9IExiNRxsv/fwE8ww
23Ss6DyFo/9XYVbWD+wn1GNdOGj11RmtEzvgHtuVmT6c9BSzGUJ5iRUtpruP9+xtsLMIOFQugJHo
wS07YVmNN5we43iF1gGqGvoU7EXnJ16IlgxCHOMRbdB3kr1oOsAdBL1Mo1iG82VC32XmkKcIc3oG
Ar5/KyCav41ViHImahAHrcGs7vEz3tlVMjUAQADNyybsLN68OyKtk0Wd16AT7eXoIZ/p8c8nIRrt
+D8sBRcG4AK1NlO666UirRv7MNVaD52ulHI78M+GEpiHkMJsZbx276kIM6Zso8je4mI/4cDdIXwV
t97YR81HR9HcIwmv9oVGh7PyAu9sEkEjmsYJNZGwlkPPCJGNUq1E66nViOK8UrunQeCoKsJ4eK6r
Ca2quXh/SU3Dja9FDg3KhYrz+lUGblM7IlNrrxhm4CY75E58oGgpto0Z9tQhYssYoI3hkdE9WliF
a6T+b4RZymZl5HsnUpB7cS9rgBLpTCzyga5LsTmuCzDgCPxOn1rsDsJzXleI0VHkKGigdqafbt+9
kRyDwCRBTay7vJ5FM9FomM3GE0Y2Hidstw4RIjAnU0E46fFS955PvmLKUJfs0l1cW7hyjQm+UWTn
UnDHV93f+Rz5e3B3ExIGSn94vNxt4mEx9eJ2ZCjFBH2JptW7nrIxtGrP5eSjxg/DfcIv41TmxSf8
haJTI626kPdpVs7m3eckDaAApolwA7xArDCfFMx5vbGxoi8oe6R/D7YV7FBfkLKKZb1//KB3qkA6
1PLUkPkCCVheMTFpRlm1Ze9ZsLAAoMUJRuUpbmLbaWiRmWlqHEqCKXKQlszmkYIpC/5JaiX5OWpJ
c378a27DBWcJapHst4JUW4aLcELQHDmamb5bNQQ7TNjmF7dPqumoNlqxtqduP7I8uQg4SGat3FvX
h7cP63gy00r1tKrAyixO0IHf4VRnfJ3QEP/i2khu4zoVJ7u6S8oVxONtuGIs8DrNJi5y3y4OLFAj
bUJaSfWYkVRb0cTlT22ooz9FrqAq40qrYKuNnV/vfsFA0Umoaa3Ap1riLGO0Wk1rwJU30BCVM+PW
+ZBnerNzgiZb2cl3viUNToBLtKrIAJcQIqexqtC0aE4NRWL8zMU4nRFNQXxQRXzv8VPJd3WdtUBV
lxwtk/65yse8/pABd6TU1J+8AMT0gbGqhXRzbp1S0H8nPG8BBjQKGJi4HFGZKPOVM3TnSQXwdz4n
dwHVwuIScJDjzSSp1CNlKo4NpchmwJdkg6rcWoJ2ZynQQ0xDAEhBw1sOlRpVMcg9k8orAcPvNXdK
/8qwR8IBtY5WQuCdDUpTiLkgzSlKhuW8rKb9gzP0yFOhjAq8f1QaD8x7hns9KtHfs5KDfKk5LsW7
rzLmragqaNSX8Nod+Q7e9ILAx0ZTGGL+aGAPAnwpEJMguRbzvGvRyvu3dOshfSfZFqwzeBnbMEnp
JZFqsWaLJ6GKI3buZe5QZse5Ut3sUIUJqo6Z3WGCUtD1XQl2914w+Cw5dJXSDksMJ33BsofPnXlz
gl2qX1m/IuSiN04HH1C3y9+5gsPd44Nye7vwmAhJAH+QN+lykqaN0n3I9TOvrozm2Z6b8tCOegYJ
q8qOg9KsyQcs1wNuLLt6klVFU89ZZiVah5yuPTrmedLSIkCd3sDFEn/bMOhe4lZNu3wjR1Tqyg5a
xgO5LKMFOTaXWkHLGlctijyEL22c8blq+lM5IVS7zYzaRgy7QzY2DzSIcJnl7EIG+PvBGYf94xd9
c62y+dF5pAEF1oSQsEQF1xUuvHMW6Ge8g1qaudWYD19qC/zSwZ2jSv044thpH3zF9f1DiWwI1llp
mQTPQ0mPfR8iTh+t5OI3DTp+Ew0bQ8Jn4UJBl7w+WGFgB4BYy+mclpW1KYKgvoxMVrcWtBmgFCFG
NzBctw6WUvTwkuBYYrH23pJW/giuWpnCwVQCo3L9IzRueCWCTXIegOnshcOCmImPnhDtvypmxisp
6vKOl8vRWKf0kHx60tTr5UJzwt8o0/tzaA9j/THJ3BR2UjjhBH5o2Cax2CBem2DcjOtbNDHyxBVh
ZTvKR3p7PfEbgI3RmuCQqyD/FtcTivURJhpmf8YiT//Pnqf0W1qH6UvdhP3K48pPuFiKBiQ7D5QD
Dc4lJ3XG6U9tBqtDJC8XmE1Uzd6mAFu5Gm6PNa0W5ocyjyCALXNGN7NyJvFDf+77cnquU2i9SFXg
SpOO6sZB3W7z+DTd+YhSdoVLVpbi9D2vP6Ibw8/Mtbk7G3y94UufFOTjXWZMY4bbYWanHhQ33cch
EePiTZC2proyOVjGakbyZEukMhCbAcOpi21kl4lAdTxozmyyGI+C2Myn9AC9DjJJUgmUr3Il6rCg
zAw8vNdElW4IZ3J5Hp0rivYMiY58QW+uxC53e4Ep+3zGiCvQ3VNfU9gnGwf/p/SAnHbtXBxmf+rX
3EQqj3a605busK1ntXd+dDitaC/D7DjGMbX1SPmhILBXHowe+fO9oiJfcGwgmAX1NhhpF/wb+nWc
ftS6WODNUUgi1E/HxYn5c4N1OTqaUYgK53u/MKgSrgmN+QzHZJlCmZEbgfcNmH1F1Zc87LCCbjG1
aZQUNkXf55dO6O3B0CJlJUu9PTAGeFwJxyNCyCr++s0mBqbVoz35Z1UFSRpTe21De8q+vfvxWIXJ
sElRx+5ZfL8a1+BCNzv/jGedHm+CppNaUWY/0DXsrNI5Ojbg8L0YE90ES5oFf713fQAl8DdIM8DN
Yn9y/ZShKPIRipV7noUPN5RIVW+6npnTHCb+L+wBg10SpJ2LVpfdrvHTb6MFijaUM7TuoBKSTl4v
jiJfibLN7J7HXsMfSLWyp7hyso+9huBj5bDq44e9sx6NGPT4JO8H9oL88zeHxUXktg/jUZybpMLT
uDCMHrPTGnJZUyoUAE1QrWSPd25W9HJIOChDJKZheanZtk8CXuXiHMytpILgdj4XlB/qxIxcVL6B
emUVFgwyANNEEcnzFMFWHbQwe04aN81XjtO9VwC2nAY1p1PKKl2/gjpFD4AhPa8ACwpPCcYvqIVX
e79Xk+esVKKVbOfOckxIbIhjAFsl5eB6uSGPRYv7k3UOxjjbhC3EkCKY7L0WaONmUpkuPP7Ct/kd
QDeaFpTvuuwuLu6D0eRd4koTeF2BlcFmLnXsSFEQ0X7ZhZ8/Vb1l4/E1mf1XFOBxJXKxK8lPj3/D
7Y3AbcD6EBZRubgJHJnNINk3GvBZo1acuga39iQKU0waaJLkAQqHKeHuneNceqiMcxF+5L+y3JTR
7M3Wzhhy0SQYAg81PXeXMTM9uoXIDxD719QtbpMWlpLliaxPmIEtvqmh0nfGMybwMBNX9AMilEGx
t1R4mvs+bdz3gl15MvqWsoBHcUTOca6fTCuTEi8jHW9moTRnvC6VTZ7ZyQ9sjdcaE/dOK6Ag2kv0
u9ix1uJ0lL6Bf6jWYdlmWfPBSDDwzG2sykoN+fB6GMxtPKKMipwcfuYwkXDgdcPD4+1z5/Vy41BW
UyBIGOzief1UCdSyd91z23XFYRisT840x08+CJT3xwIyBpIXAj9vd9nyiVLXmi1kbM497+PoZLla
bmoDb4Rt3qf1Ng2y6J16k0QddHu4VOn+UsRTbV5/zGg20eYfFGTTRk1/BvFgwczXqhOMsnZFV+LO
x5QNPNpMzMDlYVzsUz0YMi3AR+E8lw19gqpq1D9+WWl/232CNUoFb9ozp3bE43nq1OfZVOLvOAGa
KyHpNgS+UsjYxECzKG9kyHpzMstibg1oy9V5LBWHRm2LbladJM9OUddnjQr/+Hj/vAq8Xmf6UNZI
WSikGBVTZV8vWLSYHGJhUp5dnGuQLLHTTCk8NMmF/WXGjoIHNvwMgXKpTXNsXbNSPo8YolRP1qAm
1X9+pUyWZ0eTYn8eMEfFu6ZuMuOXiDs7wJlnMMJoa/pdlJ1HfSq7g6sNOQLNUY2P0SbWdXw8MR7E
2HczMs5Vo80UBK7xPXQF5j1Hra6a8GCZSQ9eHy6F/kPFMe5fNLawWHSQCRf7dIiD5KOTF1m3ifw6
V/aPX9FthEbBmF3BVQHhgvTy+g3lRqHzIvj9UVP6R3ecPzMxHU8MRrJDM4HnVUd/XMk9bo81qbqU
76PnKadQizUVxcTo2k6QccXIcRfV2DeruWVjb0UT8r2PB1yKtAriBZUew+/F48VTlodKlp7HatK/
mbhXBLs2cZpx6wu9G49lP4JRnmvi6crKt+UYM30IO0wqOdvgV69Xztwgq5kCd2cbBaARznqggj5R
AgxcaIYkB8eM8I2serxbZ2LcSuS8/axUgFAVaOzQOKMLer06rK+q5toaz1afGShzwyWkkzDuezo7
z3nqzJ9yScR+/LLvfFeXkQSTNZqvMEYXV0YHVJqZOz7UQh/D6tTn0AZPql6EiGM3778LkVgTBsKb
curNvOv6CaMA94dJa/qzWqnW3m7wCyfBcTdzbKz1qW5e5isoTEcbQFAWMOy6Xkog2jyNRdieS7CW
OGmm1R6fv+FlDFTNy+M0wU01WcOU3rxMiT2h98N0C5QYY/3FotSV5lBEzbn1A2TvaYdZL6Ka3BL9
tDL4+vjLye1wFSdRWCIjB60EoJTPt3jCaIqx3MSY5dw1g7sfmW+9ZEPpbgIkyvYTzMXdlJA9Ol0u
Tborc+X2vb2fZOElkRSyZY9xwOJ+SiJgUdgdVefCgLCOIr57NPMhRXB6rsMPCBqn24m5k8kvwFB8
hxdxpWMr8m5wO8k5+D+6+cwP2MlLzZrELXBQdrT6nM0GKhRtZ+F8gBH4JkXN9svjd35zGcq1pHqI
wWSYntsiCnaWjrwmIrxnazJAsuaYZsabvEXE9EBEsQ5mWPnaygm9tyaYcjIdhmroTi/DgonCRm37
1blqrDI8lZkWjl/tWsHQuqAt9FlAm3/v4Ee+U5NRJZFIjoqXgqm+SEcl6ayKxl5X/LHhUG3tObC/
Th0aH49f6W1DmbVILtjI5FZk3ot3WsaRb1tZV58VvnDcMZ0t8zTYpnXb0LJV/Ek7kRC42d4pS/cr
iXpp7cMk0pvPCgamfrxpjKpoV2LxnZdOYgnkCtS77LIufhSqIm2Lq3V2jvF1+w4ksf9JfR8qG2B7
/ZG+VNC8/zPTxKbQlLpE8lxfx44yny2hFEZ27tKsaphOj1q0CzFnm3/6ZmJ+M1pcI1dyTF2e0esY
AtuF9iOkCYMtvSxO1GQwIos22XkG2JGJzczBicqthWHhhIiJbJPpYVpOoWcYWBV9su08Hg4VBm3W
y1TpiNm01jQU/2qY7Bjb0tLa4NVoMcbcp7PpgrhRoLrdfghdF805LMAGaxOWOJZ9UcU41qdqtsv2
+HhH3fl2UguXHMKxAR0tJxRhYTQiH6sUVG4RnXLF0k+JUo97vbS+lk4Yr0wfZGm6eIe0iylZpcw3
BeUiDpZZVmhlFDdnlfmel4xtc8nFtNZHfJVEXSwDvQ/wBFcaN/Wy116HLgpbczWccV3pxZkKN0eK
RcVd5FA5giG3r4Dlt3ejgknClwq9VM0LyNVQkjbSPPmRzDiNfMQkevC/0Z5xww+xif3btLPc3ND3
eAkGWP0lZMrSsnUs8WTDN9M+W8NITIcP6iAKP1WpsbeixG+PoOwj5QRllI5bXucVTEAgB/opKs1e
wwe6FNYmmdNJfELWVkUhx0/d+WdbYFKLCSauXv/kiqaG+8zXzfIldLUo2qcIdgzbqMEUaJc61Tx+
S00TyZdI1/v/sJ/Ippc519rukk6hYiBTa4SzRn4e5rni1W6F3NBG05HVSDbgOiz3BclD36EfOeFC
9HiT3V71DD7IFaXsMoTpJaADLAu/gSLg3CKmO56aUh8x6Q7CKN1CmWn+PF7tJjEFJAzkgFwYdTi2
wSKxgEEeTC5D6/Nop6IKd8iJm9VHrOqFOObTGCV/2iqIO23n4Fkm9tGIt8rnxz/hzgMDy4bwCVOZ
zsIyPilDnQJHnip6C2P+3YBS8b3GcwbXU5xV/oel5Eli4gOTY3njuXkmJjvK63OLLLT2fYYwMfxQ
EjLU/0Z0usxPj5e7TRV5tXATaSm+6gsuethDV8UlQAD7jBtc85zVmMHBcD2nWt0947mabkAPWiuR
986asnFMWU/chcy1CBpmDEYVUypcYesp73Z61+r11lbM7GsfNMoWcZrur9DF9ebxo958REkdA/sg
KTm4xiyLedIam8GxsAGy5eazwO/ai5hW42fZrt3rN1H4dSl0BCHWSm7eYsvWceg3CGjYpyZUql9m
4871HpvN5KOOGMo5M+Z+5UTeXZCgLzXeacYvYZJGETb06RX7ZJvzPz5q188Dbl07zZl/Z7oafX38
Jm/TXyQECfgwQviGQAHktfCmL4IxzYy9pDBPhaokn7TOUn+YHcnEPk5yO0Q+OS/wSY6H1j/rimi1
jeojGrXDelbfP/4pN4WAwXiHVhvwUEg4XOXXv0R1/CZwGqGfhh6j3T/KFE6N2GeOM8TtUzlacSD1
yFL1ZY4BuWztCtDfIU6MbPj++Ifc7i6XohlVDTnrEvB+rn+I2zUMMCPsVoe5CTaBEapH3WryYw+W
5vzupSgfpWkP21kFHXu9FNa32NiXOIFieOsUtG3C1LD/0uvAHr+Tpjnul8fr3QRgVJSk9A8ITeYv
7LHr9WJmxtOoKt3Rju1h32R2+M/UYiZF66c+hmYJXdtpg4tpltHu8cq3I1KOEFYCQC1QEtFuRh5p
Pjs1EjftMRQNvm2IinyOcPu9KIZf7nlF5Q6OKwo/mmgBOmsCycRifmoaNTrbXYGRnIl+KMCEbIc+
HWJeWVmcU5SdKczcCrfTvrM+WeUQnNUBk8PUr/UXU4vFSsC7OZ3yKXC2ggAO251R6PULjICrBCZ+
h0fek30Jq6o6p4Uab2McIA44mq2pxt4A/kmAwIQgqkotDjRhGepIBux8KGNAXaYZlgfU3ENG6Ibf
pchNznOlB3+NKI12Xi38JPjQgbRPyRSA8zw5OHSoX9wxdJQjvpq02jYKYkrmWmX3mole5XT8RsIH
UgqUWUCNFzFSQSPYaseuPjbYM3haM+mbug7rTVNFxTYclOgfO9ONvToPxvNY+BSZ6Dzs2irG2raM
46PWqc5OMwPMqMIw/oQDt3loLKvaNXORnFHzT56wH8QFFK3kr25b6ge3jqxtSnA8l2Fjbyx8VQ9A
RpQTfsHTys69iUvy6bi+HTBLCK4tZcgQ+kNAqFDqYxaIfAe9Kn16NQwvylrf+UnXPo9oRu3Utmuf
GIaF7w0RcnnaTYjvyAH88gJKag1Z4jFsjlkxATmtIucY1tW87W1jrY66jQ6AS5kKGKQslAJLwqkG
x28sbSM+V5nq1v1OS2LhHwarHuODMRd+8eLodmz89IMwn3/NNe0/deVl3yQUsJA4XQazHxIZMFqL
82Ulg5rWOT8hScdLGBTNFuPQ5tkassprbA660s7z6XFsursoDwypSwb8pbj4gIBr7dhBcnZrve2j
bd2iNI6yuF2Ik4q9yPxvoutZnGzzxKybNaXxm+sGISB2lxyPgPolV7x+5GmoS73QVP+kDGiBdZYA
392LZE+fKVl5u7dL0UlkhkcTxyagLCVCQooZO8om91Q0dnqihah/QkFDbGeceFdu85tAySVD45tC
T/b36UVfP1UwYYCsCt89jUkUHNQMkTin1+0LfIBvdaIn7x3vsBy9ZmZoJEdyHnq9XDIW+CxhwXtK
IcrvVdTUtyliaiclxCVLKREofrxljMWrZIYOooCM93V8QX2yyLbpY6q+aQzKkwlMJAMdWlTDUxbV
UXIIu96paB9mAkFe2mlBvamFWuZ/Y/c7qMcEg0j74gymiros/iQIzcJYVA/k0d38o6Qo/Y+SEpfW
eLbALM+Ur/HetBN7OlpAA+Zmh+dU8jQOiWoftLFMwo2L8n+19dtxnDC8mv1ReXFhL39ElcTsTvEE
X3GLEDcTD9MH2XAScWmNu7ms/OAYtb7IKMEzbTbWkB6LgALDFnyHtDyQyB1Z7l9/ld7CdZ7OT/Ck
poZ/rOv6W99a9hfDH8VWmJ29i3sBnmfq1/peixPNwhSY5G/QUsk0THOxsEYV+9pXRqosQEhD1X7B
sVH2VdLqZy00h5MU8zg83hJ31kSQkxhtyI2PeMv1w+KVHJXW7FRPY+DYpyBCryDvSudSx+aEyHiQ
7IDfrdGMX7PiN3cvEuAIrbKkBGwiXrks4IOe692qrflCA8dU933vzDq2PG1aMEPTpvB3UfvD31Wi
GPgpF01qbh30yD8HuBsj4BDDs99Wld00mwm90BezqvL64GehEM9BGTjfrLnWg+9FnClpSyQGzIe8
dxoaOJRn4VTh5MarKDdugLPyCzpZbbzrp1Y4X9RKc/JdpRZt+clwyln7Vg9Fnz0JHMMSWir+lBTb
PAVDnSGK63bsRCkYHyAPWONagbHDAOr0M5099Dq2amWXQHRE6Y7VTguavN51+A1dmgbu2oF7JPne
l8jUbZibD2dk6Gd1H3Ftfhih0v1O8LX740JQdDYNbtjvi3R8AWYzrzJujNwIdYsrq3DDwZ2RtL5k
rlajM6b9miY/ejFh55ymKDZWMtCbbcZyJIUkAygRUZIulqvBwfkjkEYEI6340vi9yXAWS3CfttVh
7qzfuRu8k2spHxE4BkcJzDuggaUyn8s8qBnh2l7Krp4+W+Vc/N3qXX2xDea1rhTre3yUboIrGoDS
KAGcOP4tVGPXR8lCeDQKSA1fqtCajgirxU/zHBZHQM/z8Z1Lcd8TKPA1xBRHsmGul5oTv8ohB/tP
FfX2X2o9Thvsi9of6TiuETZe9YnenlXgLHw11EReBX4A212vlWROpVFaNhdiZUENZpht5ln6oPw0
lNjEryxx6j9NXXe/gFcN3VZBi8c91pkYvjqpHiSQ97BBObUOjWwIUGh+VFOnfW+nVluDZS+ubxlW
pMgSsVvCIclNrn/qHBT0taveuFSFOf3IYeb8S15hfJ70/JcS1+VKq0w++ds3Q/sIJgl5rgXHjdbw
InbmSWNnQ27OF9A4/WXAofh5aO3qvREahA1TRoAgtFYgAsmj9abXUXQlDpVJOVy0uKi+xcmA9W+Z
ZiettNqPQRdFB3MYxcqit2+SRclNmBPTP+JKul40nnoAIrPeX8xhnhARKTV3y4e2jmjmBoe8Luw1
id/bCMHbhDdHLUaUAO1yveI45XOh5KTPIqxUdVsaiJ1HvhFl2zFrpw9qgO9QP7nJyoPeHFpMjmUO
TVySk+plYFI01OphqWmXxpr7nZLY9oaq6r92dteEoe+sxEREnlam8PDkFueohXmZ5GnXXiwf9aPN
1MPDsUzKxI1mh/VKgHhFSyz2pgyATCz5iEzFF69ThWNlt2nQXvxY8XedzhW/VWoAan93hmjrjY7D
Zbtxhin80bdmX2xatzNddFl139jIZEH7EjAL609V1/bVzuysBN8OXfnOVegW+6y1Om92W5zLbC0K
0FSra818EhinM7ViJhDvRdZ3/5i5rSZbVHiKT2ig6slBNaepRAy5qxmaiGZcO5O3bxkiP2UJroxg
+iH5XG8jaHz/R9mZNdepXfv+q6TyTg4wgQm3Ts4DrF5asiz3fqG83dD3PZ/+/pD3PfFCKq2rVGUn
Lm9pALMbc4x/M5oaggI3JvZt+wwtUbeXfn9H+2K4kk0/XSNsaBTJkfBBtgFNmMtQddNr5kQD4KaQ
/a+84r7vDxxiC78+ds1SLb6/ctPnPg9IBBmjRXqG7e0yng+yb7DCAVnJVDd+jdgPbftWr8bdJIPp
mtrrqn6wzB3OsMU0FAwmG91q15GT8KO6cIwbE7HnTZkbCAew7G/MIpDI8PdTvMPZswZurKfzXpTh
Nd2Sp1+XqgVN50fhDc65ZaD/2PYyGtPFhGXvjRHY46nuOqP0nESff9hWbb4x8jryr4zn06nD2UFv
Bbwo4oVQIi4jOkkWp5i7Wzd+1c3bED+cY9AN9jYYo/nKrvN0s8OyCoVbndRbqoj3XoYKzN42Ao0L
lfATbasiG3rojJGTsUT5QsUP56utYEj78vxZm5WS76H/srAFyPdUMojlk//xSeO68APb8csbkuY0
BsQoh8zrkXqet7VQ5vIW0Tf5GZKYrwIA9qt5X6qBbniofWfFJpqMMnHrubDFXRwOcleqEPJdKnpS
38VVHqn71NfrfvvyU6/nwfLQsMtwLAUOsSBALx9azxAhsCZIZREpYvw27xJb2zQwyP4qw7As74dg
MF/ZPlkMXakJQvHjXr5A0FebyGyPZt9bU3UTJX36F2mPnW2Uui3PThx3zc7x++nra9+SM2jBYFBO
h9CxxhNJaLDpNPrNTd1XxVlvZvVAHbz+FAdqh4ajuKagsb7j8oYgP9izUMsFzL8WjWY8e73IsNwM
gLoHXMK1qN0Etsj8Y1FjhuVaiIR+sOZS8Qa9mz+9+m3BGCJEgFAjVY+1Hoxt5hSoBq26SYfRMra9
UZq253SlE57HoVC3cWryIK+OuZCcQL7RraGcstrQFsvrzJcmbmJTWnyMRr1Clru1VdfUmuxtZCvN
w8sB19sJZ+TShlmqsOTET27WjWFxLOrKdLOwYg8pDfhd7YCm7NLm2nXg6RrhLgAiip2EssETaF/p
O3qDXMh4M5Sa2FaGUXjF5Kj7IA++zxQmr1zmnnszUhiigbNbmL+XS3KBeAwCevpNju5l6NWw4rvN
EBrtV7OMXqu5iSf6km4sWOylyYYZ52W03pkiwwZ7vU/HedhKPfs0QC7b9Kjq3SZ9Z1zpZD4utT8z
J+JBayLBoXW6MG9WmZNNujCAOq32hTaEMIlj4WR3bWc7rQsAK4VJpUflfiwxlXSDPBf0vxQUfQ4Z
XKB3OGo6IYqPZZ64VZnZEFUafXhra4n9qVLqRnd91E/fqY2j5F6eKSONZ+iNtodldLoNYnQ+AUwr
3TbIIY5Taarz0JsCxPW8UJbZh5en6PqQf3zVpWS+oCigAa72ORI7zFv7qt4PnVLfBU0cgmNWqx2d
sJzmEP47o0WJV8uNdC8df7py4F6GR1ZmEYhEOpsaG50YtvfLkc21tNVtGlG7abSSg69n+mlShngr
KLq0m0HBDFuZohyQhVl+CRL1mlz4Cv32+wFAj8DaYMOHB7mayNKsnCAB+LcTDb6quQ5rOdZm9SEE
+rvBD3k+j7ptvmn1rD/WWhNsK+Cem9hSyitH8+V2/PtBcOGhILZw6Xiayy+RVWGnOLOtYhfuAwag
coWGZICCblc13cmHMX1fdTLYQe8w9i/PgeVX/2e6s2EsVU6SkIVwu4iprb7BjA03iItQ3yfSCt4n
/uzfNmTxV4b6cst4jEJHkCOOAj5VoHWZMY2KWe2MWextg+s5jpXagzbp9caJ/WsFi8vN8O9QdOJJ
zWkYc+G6/JY+iKpChobYR7LT30RKyxFWa+MXPxjt3Tz719KqJ69G6Z7rBrJXdNkQ21p9QFvpW6em
ErWP8h4mjArvBSNSZTdQPPBeHqtHccmLwULukyOTJIHRgmq/WjFmwFmOU6C+r822vZ+7zt9oim27
UE21vdrGP5IsLI/ckscPGCDObmCG9lm1o+S9leO4RI7X7JmHICREYW8mkq7TZOF7rss4uovCTHmY
rQQI04Cccw3NcN8HdgYNejGZRM9gm1td9fbld1r1ihmv5Z0WiQw2ouVqvHonzWwmis2dvq8QTH3H
GR2jFSDng0hETRkaFLVq5P1B72vFC9NZHtLcqmnGKvXWFhOiBjbqqi8/05MpxCMtKEZaW8tNYP2Z
1TLURE+faW+LxHyDAvPbdmqmQ50j7VoU86+Xo60X//IByBI42iiN8hFWi7+w5pEWqhB7aDnO+8RB
yIw5QMVabdR9ORuaW8Ee+xKXbI2vjkwDijQQRTqKwevLchKSpUEsEfuSpXkKNUAzsQh9V8pyeqeK
SLkJm1k/+kpzrRP19J0hPVAOgevIfkfb43KRCtOvKZZOwSGlXrzR2q7fiRgrv8JIuV7adbFN0wzf
3k5cE2d+OrZk2LzuIqdtcrVYfe2+NPMahFtymB34TWUhi21hivCc2GRpiHNd4wut4tFSW/wTluyF
ywS73ypeOhqozgQlDCFRwp/fDYlCZpZxvbMdhI/HGblTSqz94eWhfRqWshYMNs51JhVswMsPXMsI
dWWr1g6ZLxRcIHHswjz9h1EN4y6ag2v4r9VRzlsuJW+bQTUhrlIzvAwH2aELDKSlD9iR1ZvGkd02
KXrxSeRR+NVUnPaQjLa14UurbsZoX0nuV9PpMTyacfZvw3L+z2V4C5OobkKs4ZBynp860IpuGynD
virjN1HWqts0Sr5AYxS7l7/y5T2emg+lAkAu5KecAOxkq7hBrkZOExjaIa386JONPaRnJENwj/aZ
vp8F2R3t3+xKhvpsUAqkgK8Wu5/17qRHKOLZTqYfxtoUOyWzbCQZ2DCNJoSFz3VuU7XaNafRZwYY
6RmWC7dU2BBPxLDA/FpzZuiHEHjZHntC3401rdqLGF0Ki8uV5/hdc/CLwtzA0NF/vfyhn05nSuya
4IIMNwypqtUhMaD5qkezNA+IQI/btDMzT5dDvLdDM3ZnNXydZ+AysDwk/EHSf2qIT2DsU6SLZKgS
6xDbo+1ZhW3fhYA5oHtWCE9eOdafezlUjDjVMQ1cruOXsxf9i1yZ+846JMzhA77O9Z0+LOjJwRg+
ZiycKynfinnw++2g+EGyYOel7L1arVUxj2iiRPIwwy5wq1jMt+UwZO/0wl8qw5rY16GV7/XUwOEN
0OR+4gx0Y26u+z5r59vY1/uHJsZdnTtCcS/KPLtvJVyRUtNCD0xQBhxFJSUa/GDIXpdKLkPD/YyL
Gf8LSGMNdKTE2ovCj7Fw1obs3uwy0xMawrxV3V3TvXm6rbBtLy4mKqIHZOn65cDMva/ljeytQ1XY
8cHRYcZowFHuh8YCggA11ivSyN5FFaqNL8/3VVL5+JKQ2TiiuDAuVrWXka2GEzK0QfLgoGJ+nh0e
wK1EhfhOrmnvX471zPQz/oy1Wlslqq3YjrfyIAMNy3AJXX2SnXWy4BJ4tdHLw8vxVh4xTL+Fog4m
DIgY64uCxeXLRXPZWT4t+ANHU/eglP19rnXJRm/C9v1QO+GPyolv9K40jz3qIS4SbeOORGUhoirV
5uWHefKhAZ4DBidv57REmmC19mSPM7QKufowSsXyUHg2T/A1z6HTiHevjUSSu0jIgsfGmG4txQsE
zZAK2S3pOToHSjwr26GU+jFKdOuVGwrtM0LAseDj0gBav1Rnt3NR5Y521K0qu8nb8Jtilz+idMwe
tEydtq97saVZRwq7sBGpmT4RWcDop5JBKgzIR5bh1Y0T3zo5ro1pn11zFFsffYTiksCRt6DB6BWu
ztu+nupejkyMSG0mt5xaa5kTs5e1vrYNJ/FXnRnyygVlvTweY3ITWlwEYYapqxliTjF9SaMxjyFC
/Du9KbQN5qK5F1l1tG1nam0vf871prPEWyhN1ERAArFZXq6OJkXrP+dWcgRXXm06rRSeOgIi3EwU
S7/3CrL06pg5MyS9nqX6cvDll/9xwUT0YAlObEDPHAHrZrPq57LrR9METFmpX0RZqpvOr7HHejnM
c+NI1YFLByw//rPacoqsNDvHHswjjm3KzpqmD0KBwhNL9KkRVwnOVSCrK6fec+NI94NiD3JQTzk0
FhK4ZZtE1jEWdnCDinz/NrachC18Kjw9G9S/Xn7H9c6yfMo/4q3rEEZe6lZCJelYjMUHtR76W+QK
p599JO1ruIfnQnHN4OWWHYxpczllqCnBuKsHCC0Vlaq0LbI7yUG1WVgZV3ax574inHUAY8AWFymX
y1CxOuS+DRDgaPt9Eru+FdheFaUJeQMqV25v5fmVdPe5l+Osh3VHoWpRSbuMmAWNIVI1tI64QtR7
Nhrl3Om+eUwAqL46FMJOS/fFZpPWuBVfhpom0ZlxHcqjFmU/0lRMd2qMh1bpl+OVz/j0pegMLHkF
7TiuS48Elz9acV0/2E0hO3mkhxC+gS8v8CwZFoXG6nXACu64MGjp8AAuXCqd3LgvXyrp4mLyAyGP
Qu9OVrrYJttDC1LNBrUm4eeL0Jo/vDz3n84SujtwJeHDLGiOtfHO1M24E9qzf2yDWncteK0ntdYW
FYDG2IPifJ3e2uM7Lmo0FOBgOeB8tjoXMr8fx4YM4cRZam2mvA7upZGIK2WhR/mcy93RWTpIpM70
UCnZrMIILUjNyRgDLAOdbC/TtPGaOe0fImWa3CHO+ruyonEgYz98qIwo9khRh9BDxjzaxvzDbZpe
P8DI6ehg6r28sqs+gvaePB+5I13LBTS0xhMb/YhEV6opx9jqA7cBJvADH6j+tu6Gj2mBApKSWmIH
u1psRFtKz8xyZ2+aebOZ/FA/9cPYHvIxMQ563IhFX+a+GmegoVUaoLJvC48OZf3ZxLbQw02PjTtF
TU9RrGBrmbH1I4kH64xqVrItDWM4K8Ygj/mYjYe+bJyNWYOmHmIZXDkvn1lKtOxBJC8VJZbtatEW
VtaQqHfKEcjoeEpDVBOnODdPLbfEKx/4+VAL3J2mAA2w1dFcJHVjmMWkHE0O6DuI6OhOg+g5BX1e
Xwn15IS0FuwDrUo6AiDEndVUS1F8SxBDiU6yb8JNFCv60Qkb1ZVhoxyFDZ/PMBCSennZPnk/ggJN
ouVGwMVz6HKrgCDINiLG+IQEWbOPOrPZCzvq97kRXzuNnwtFyXMRDaa1R0n7MpRUIL6Elh+flLbA
kWa0xvOgj603Nll+hSP+ZDPirf4MtTodu7Q3J3O0Y+TN7M6tQy3fTqEIN3z/v4KANubLH3EFmGQz
WuLZC+6KY4R8cTUhnQnerKwQBuy7wvRypSg2QRKWW32c8fqReXA7mGA9zFzK3aSIDvS/MgMgRkdB
j7X8jYPozvsp6EsEYbiYFGUavDal5QklHniAT5hdDMLlx/dlXmqxQIaF7T97E3fmp1HXgi8pMXeO
kRavEzL8/UXoVgCUpLXKBBOX8XB6CQY08ROcVvp8F+dzfRfnHWIluVRchAwqxR30sPJmUrfcHY0m
vrGwhLuSAK5Yo4+PAUsHqBacFVB/a6yfbldqnjdqcnLEjIKjoiKUO5bjbNzNehLhvpTWzjer6aOW
ik82f290nwaLAwm/eu2etYANHxXBqX7DNVlNSXD1CL6WdnLqVFCHc4DOFSz+bGeyuq+EWhfumI34
HpBGwO3g9rnGWtRt0ccFfnynMkn1uyBLpWuCP9+GmhzOo19Zno0twn1oheqNH2D49fJqeGbxPbKy
TMB4j17Xl0M/oixYtGiJnXKtH3d2o4anIlabbTkV0zuTpuaVeM8OMgUijgQg54uc/SrgMPtzmfXp
qbdGwQRPBhAsc1u5g2OFKf8MTW+GDBB4c9rpXjGin8OivOaD+NxnBxC99DhIgcx1Su6XtdMjSpie
5CjHdyNQsF2AfdrJSLuP/M3wSShO6llTE3lWi0PPlePjme11ySpBMHBh5r6zDMsf+WU7V8Hkl3N6
MrrUp2jU2HeNVUYnIBTXHPqejjBTmJs/lVKwtNRRLkOVPQz+fnSyk1KFk1sMcqA87CjfEO18r3dR
ck22+Un5aAGiA7cGnUgyBnlztXvBOgM7qznNaSyk7akxaosNasJwl8LCVfIcJZUMOqDaOem2F6Lb
N6Ky39J+ND/J3rjWk30y4Ug9qEcy5VhknGTrT13lrZVOyjgeEpm2jlsBFDmkNNU9plqJSMic3UV8
h+NU9sYX2vzVPoqU769bZZRClzol4hB8DohL+uUYYJ1lFkMBc6wTznin4QDgmrIIb9DkGG9GWV0r
j6+zE0rjHB5UCDg8uJatEwUcjUm2clM7OUZubgxw8Buh152LQZGOKIeeekmQW1f27yXl+SO7BaKy
aD8CBSX74iBZ6yIZld8Wk5kot/ZUiFM+yvBeadUerf+Otmzbm4exwK0jy/NrBfpnIy+CGAthGMm/
1XY9jgHloQnanJaY6qkIHHuPVWBz7As0pGv0Et1W1UIuNlj4vTywq3oM74wyEwU8qnjLDroudscI
i4Q93ZxzAzpqk/Sav4uH+pU9yiUKiwo0INdRrolrfXezkU3r5HN2HketO4RqK9ygHcNz3aizl2iz
cnz5rVa702M86hWC6+ECg10ntxl4nyEwp+yc2jLeWGYdHOqxxQ981q+1e58JhSwZNRFIfcDx1hgj
iOhRn6V2duaWyziVhS+lmw0IlzpVbF+7IC5Z6+UUdS6irdYhMOlZaTLMK2mECOlFNWTYbrBS2vjF
OxJ5cc8JXb0vjdo5oywmXCydtSv552o/Xj7uUlfgcGFjAte02h4HnFuSNJTZuaiNLNhkKFd5EDbF
u1oYN4aSoYv58miuN+TfERcgB7XZpZyxuqtMLa8sJ76xGczTTWJOZwynnF95p1SnDiM94G9kuWXs
fGod6ateYFLpQBE35+HKayTKFcqZnWl5f67o3AcRPuGIuNwLu7BpGryP83Mymwqd3zq1vL5qDIjY
CYC2NmY0Mj3Y64PMPMVP28DV4JqeARY3WzM0UJkWVAmD0rY+dgVqkxKVALHxs0nbXvlwz00XjToT
q47FwKBdPmo7aLTNFTU/9z1OlgmMWiwAAsuTvqHeRgqZSgs+7mtlN8aHpojFNrB7u78yfKu9/PF7
LVdM5NmXkpe6SpjSJVu2Yys/q6o5g4gYzJ7muVXuzapPXD9uFVfqySv7yb+jQueWi6YWV6XVLPWV
TPZ2xigFiZB3wFc/56NeAHKZ5m0PntQrjPBnUan2h7nu5yvr9LlNgaPyf4OvsqPBr0ZkJpr8XNLI
u2tR8tvA0bNOkV5+eXmIn1uMpF86iwOqGNollyNsl4ofFuWUn6fKz78CS062MukGakAc1G7GTWj3
csCnRxVqACDt6Gmh9fGkW1FbcdlR+MnPdVSVb+oQvzM/srr9MLX3CJZHqJra4/uekb6ypz83jcC6
0NNTuVzRobl8U1UMU6PGTn5W8JjZR2oVbcwBtqyWyfBGlUjmzwGokJff9tmgwJAlCo30stcsVqSQ
6YFMQXEOo25+F1uyvBUBhoSyzsydbwT126i0rokkr2Gjj3OX+8Wilwg4jHPz8lWLVPWDZCyZPmFq
fJsQ5D9wck3bpoqbh0Yzf2Gvat3ZjfKpgst+xsGjpohsiWs06ufeHoEPaAokRksP7vI5/FGL0XOp
8nOWOtrOmKzuhxo6dKaHNPo6OqZ/O3XdcGWcHwdydcYtJSmgnBSJkCReDTSgBDuZJsr8eo2OO8bq
yruqMyH42/H4QUyq2npBpc7fMiM1dwCPwr2MnIkhKYqj7xfljmZveMvAXavzPPM5EK2m/MtBz01k
nYiXFo3VzsrCM70clJY6e9pIsxZbWSOPOGm2v5+mdNi/cgYuhwzpKMsNpMiT5qevlEGWYMVzbvow
wPEKSLWrdgVuDSQD2V0/dOjImLV1ZRSevCthSbv5B8gjcv7VIJSBoZgww8Nz2mrarxQr6SNwleSU
5sPnaNnUxDhdy0VXMYEhwAKmesJko7WCZsXldCvHJhFDWuVvSjxeon3t24OduqBqC7PwaOfJ9l71
2y7dOXo7Wa8rWRF8qe0iNQLuCc7u2nY9nsOMgpXs3hTVXNxwj/tIhQsO09hoLiIn45VDcbVvA4Xk
ckkTCNzHwggTq/JkV/aWWRhm+8B/93UHS3IwE3Tfcbo5gF0U9y/PIodP98eaIhxQfICYCxuHRN9Z
nYZ1IY3cEYPxoOKb5o06N5gsRg3AQqqNRHEat4NaY70epvltUgzKu5fDrw6Nv8MzpbjJL8fUajaB
IYDULSLjoRFzvHX6sT8qWa0Ch5ycTTzq783BtryRqvPm5cDLL3763v8JvHpv0QSiDYPSeLDjpNg0
aGC9jXXdfv9ylPXE/f11YcawUFBxXJcfA9wejKpsjIfYSZTPdQ+hUeGmuZtsGRyKKnVuslr0V17t
6QxiSBFAokKBChIo28vVUjtNEqjBbDzMbTHs8I2zNlYLohkvNNPNHP8a5mN9Kj0O4qPAN4IarNR1
8yeNZJRbs2U8VH3ZeblmVR42aOjRi2LaQBoKdlZcx7sUdY/3BdK2nh6q9dsKAZcrJbhVdrU8yKNF
gyCjXPwTlkH/o/aUNPakJVFsPoRWkG/NropOegObey6Ka1Itz3xkHLTgr8B9Ajq+VrmygrQCDTaY
D2Pf3Vey104iMM2vaZ+AlJJjdY3y+8xMovFDGZVbK4jXNW4h1xvHn+vOfJjgVh/yrHN+cQAomwGF
jq1vTA5+gMY17sQzq1OgRQMJcjF7Y++7/J6414k40TvrAR89AKVO3B6dsUMAu2iN8+zDp0iK4sFQ
x+maseP6rF+Gkmo9aeRSVFrQdpeh/QEPsC7XzIdyggibWhUtXANxdR/E5G7yVRwskyDamhLfIVrl
3a4AA+SGaNS+8dvY2oZ5qR6aoL4GXL8cB3AjHPSkXgtknRseF5PL59LiJAyp1Vg/FqKEc0OxM9Vv
/EitK2fjCwHgt8/buP+YdUVgvk61/zE4YeFGg3uCZrKGr4WDoLqKjdmPsZTRLsGO4cRHDDeJJa+R
oC/Phd+h6FNAQcVcUYKZu3xPIyZjscVo/5iAqe1TqdW7QU+ng2N1CDAoEn6/k6jqBxsrMDfGwPRV
py4lUYIDV1uKbWBLYEhdxjdTbewob8c/ixHCyMFBZlG9b6qwtz4lVagNvqugHTBf2TpXBYUlLMVF
JOqo2nLqoyZ9GVaPqnxqjUr/OTeZAkPOCa1kiyKVVR1lWpd9swFApHbvBKRD+x4YqBrfTU0WNq6h
+0DekZHwt63PDfpK2nW53/BEi8Exct2Uu+nwIRR1+WBkXED2rEj9CUoSeo2RJNou9vO235hNVn22
87K/RsS/3E2pY8OAh0JKNX/BXT8BS9oKMn69NMNflDsaLLPH4QO2hKOrZVn44zXn5N+hlkRk8b4h
mV1t3GHbseCwtP8FWS8St7HTgXWD3mSn7zU9lvdTH+JFyFqT5pURX39XZjogekgSFOiQ4lirDVDb
xnTKGePATXrZ3UR2LvYT8v7CjaSlHBAeyK9Jvj/5rsB6EQWi7oEHJDvraih7H1uozAnxj1UkbXYl
aE2vDNjVO7UI9i9/2MsdnA+LLM2ydVProOvHorqcNgp7mFTaqg7c2LT8Q5Fn9PXTYnCnUoveDLM0
3qCdlrihnLPDy6GffFkgtktZjkm76GGsQ9dzT50QgUgsxw17uiu4NHq4fJUUmpBC0is6gS8HfPJd
F4y+A5sLChVwnHX3u4mUDmRL7vOunR9/RfywtFwgY91tNjdOcyVPfxrNWnj6sKOo+fHP1QaZaDGV
8zkZQrrGYA2BGiWZ28Sp47gDJ9WVaE/GkSsQDR48qNif0JtcRVNnI5gDPbVCVw0MdSAa2qFubYa+
QRMkNZMF0Qs1wTGn4iwmw/788rdd9ZqYSHzZ3yIOlAxp7K5W6ED5NhW98EOXVoiuIi0s4mlTDpmd
norRweWrLoIYC2+1tn+ENpL/btI66ue2bdrXOYDxLIvr76L0T59x8UVePUtIyjxLZ5Ch20kR7Ts9
bW/aouwZcpnjTzRfU2V48vVpMVLSwsYN9habxGoV6X0XjFQnYSzkQ9s80E7tdmhNKa6Rpv4xTIru
bWCJYWOSiVxZRet8A7XjxaaHJcxrUyRdzuk/UlpMTmRtZz2hRxFnX6asfMCKWXwocpUWstSnY4L4
/JVd41ER6D+3I9pNJF6kfIiKUiMFvLc6Bns/4iQqhBq6Bol8806thmbc1GM25R5/Nt4LKxyLw5iO
+herzaK3ItO7/JuVav1tgzrj4JpFMn0w1TzS3FFmU3kbxbnxGeSeedYQ37mvuxD+ehSYg7JvYF2O
X9kSh9tWhXfstWRw9b1Ewqv7fUP4r+/j/wl+Fve/36H5n//mz9+pbtZRELarP/7POfpeF03xq/3v
5cf+91+7/KH/edP/rNuu/vmP87ey+ceuy398a6MiX//Mxa8g0t9PsvnWfrv4wzZvo3Z62/1E8O1n
06XtYzieefk3/3//8h8/H3/L+6n8+e9/fi+6vF1+W8Bj/fPvvzr++Pc/Fy7Yf/356//+u7tvGT+2
/wmlIvq2/oGf35r23/80rH/h+w4OayGWARNdSmzDz8e/Uf+FCAqsRWhfEtLGsgHkRd2G/JD412+8
EcVA6H6P3uBN0T3+lfYvEvgFO7tcyB4z1v/3YBdj9Z+x+0feZfdFlLfNv//JozDb/zMv2dSNZWeH
Y0C5gq1w7UaQVbEDb6Krt7PdVske0Uq13w2ytD5GZmMghN35FOCqoBfWzjLq8YOOI/03nng8+nYR
64h9WmHoJmFnAP+xaPqdIIvE6Q0FJueziTtc6rZtBjbbjpzE3OdBMtSuOff9m1GXTeUGgQ4kHWSw
/bUF0di5jaNO5g6ajH/ObadZ/BbbcOY8LZTCyxJZ4raoDuNt22oCVyYN4EcgUbV7M/R+fIh61bld
uvh3gV4V3wwzrn4VZQ7TXwnVb/M8icCtIzv5Ujh5KlxJFTF3ZRqqd1GUjF/aqpcf8E0Yon3oh3Hh
9nGIPiSiNRBM/cGQjTuk2YyjXZA136yk0n6EeaYZrjJH2Se9ZahddQKI5vogQcA/aX3lb+yQhNbV
gAF+NgHo3uQR2mRHRYdzF2npG92oUfTqBqc+6aGRJfusyZU7LFoHZMqLOP4Rxgn6DWCQp1NtlY7q
qn0ruZFRpk8RUjI1XPf0Ftlto1Z68lfhNJHb+rmIXANfcaT0UyEwv0YNNN9ZuSjPRRkFvYull/7V
aHItdgsrrd8iiRgoW9GoxecYqXnqDQmFX7fSW/tNnQhLwQvSDmcPf5Cx5pTOVB3IqFF/EoXp/JWO
faLCbKJW4jbZoH3rFWRvvCDMQCcn4dCe+rBGmNRXp0F1RRlnoYffTYvBVGVUNoLq3XxvNThhcihg
XnSwYyNu3EAmubFThhy07VgM+sZSh9TGsmm2P2T5gKic4i9IVMdI0F+zWw1l71zm+EB3I6naxjAU
7nJVU04EMtUkctFbrDKvLJym80CblvqhrZCuhEe38DHg/YLddsIWgaSotikEx7X+Dpi1fMjHNjxi
M24/4AsY2m6k52Ly0KuufgUBtDpPAgr+gIjo3MOcizliNKfLrNOMhlrnxdBOv6XBpEb471nyBmNj
v95OyO5DgMR7AJwH6p7Z1sxKEXnhrNhnORdWArxb2pOrl76mudiCWrabyAYN6rgCDO4aUW2ah8Ku
rcCbcpHbbphxgm0nQxu/5u3ofCkVXak8g9yf79OA8HB9Z6IfaKfDtFOn2vmrxqk2cKsOhlY4lfV5
FhQKvEiL1QOiIim5UFywbIU1DroL9kqGW0cZp18J3kpfZDdXkSt7oMhuHNfmdAwtB3V0R2WHgNBZ
1b+0wE6xwykUI9loZkIlqy9oYWJkrRSp10U+cJ6syBNPoJwVo19ncGZRBKw/NnmU/kp7FCqzpq2E
O2Au+bMtS6tAMLgZ7sxen+NNWoIz8rqmyDQvqeOKVMmp087l1A0/2YmjAxwTlaV5cgzVgNMw7Dov
ibAFdR38VAN03o0YPXc8LlTaC3mBVe8yebzcjBt5yo220l2jDQ0A4AnIbLc06M3vTcCe9/Y4DZFX
mWFGUZeyjuqyRjtMnW0l9zd52Ej1aDV4SOzbqEbstkxpv++KudAHIKMBW5MVz5Y4oPQQBW4xtWyH
IjDqdFvPdW54kVFmpTdDrql34RzLfkfLM3V2KsLZn3HRqhDUtcfoo90Wzo/CV7vPHHkGdSw1avo9
uUig7zhbWnT4MYPxYgpq1qErWz3fiqlrtJ2vxHLY5ZMWlOw8qoi/8zhjd0SCPBp3qtUYNKCMbnB5
8Q49lSTAbKhU+uFQFx0yIEE6axTX6U/WroJlqHVPemX4W7Odo8DLgagku2FohnIjsyb9ocRWQ0Gv
cnaoUGebsgzeOrHAjFRWXax5YSFxHeqT8pCDpHFNXzWhREeMK9VDxs90QqQwYt/F62yPP49xOxf5
OR50w63onJiMvR3lN3Yx3XPJ2KKJ4FaRNnDH7u6SQFC4lQ9Z2b8xKvV7U0ZvsaPsXRFrp6Tu9gIJ
5Y3vD25oZe2hT4aNsPMbwHZsAlnsCmd+05SVvcWA8aapzc/Ayn9MTf5uTASrtNxxQfumBfd9W52z
ZErdaDqIJjw2bXwsA2c7odM944QJ9+DNGE1btGIoYdvKpjWr6iDr4X2X+/gwxdF4EFZK5Td/wD+V
va0y3dS3z3kodC+tzK1ascN037F7yD0AB5vBIVqqBnsKR0BifBtcbPzJxNdp16bgqnAL3Oh+tsNH
xh0SlJjnJN00YjpB4ExORiOUk51172HcIxhuNJsSCNphSA4Ii7FUp/qYIPDghrl9qINsl9pQhrXu
2FvOydFKNp8YueTxr7mnYZgPcjry85/8OvjUxEbj+rnxLk2iE4WWGzsRKD1Nvavas8NmO+37aqT8
hQX4jk7Y2zAdv5uQ5rZZHzaON5ga1Aqzbj6iVYrfMyu1breKoe9CZIeTcb6JS/X/Uncmy21rW5p+
lYyc4wb6ZgqCjRqKpCTbsiYINzL6Hhvd0+cH3axKE1SJcSqiBjWyfSJOAAQ29l7rX3/DpEy56xVJ
WWW54paGfhBhz6phy5GT/CbwoUu6tl291FLhMWB6K0xnXcnpTsTqTh7tr2VjDS4s5Xo1ZnbydcKd
SDbLA+rttRJpmovd2J7NSHPNIYvW4RAX63Dqk1WYK1+tos3dVpkrmbT9FRXqY42h3UrwNa7EJHuW
lG6wZn/u1PiF/XRFlx1iv6ieOsZAlEYFm0BkcFBXsGA31D5PlVXcVVX6Q03DbwPaWmpvdMJDHm6Q
yqcufHDHzUIFLzl72De9LLzYCVfCKIZTxxjALfmA1oWoenznJVW/y0T9yybUmOamU/a9ooxuO7zo
ZZqzqs03LufhiP0Q4kVgeVDviA1nLOYambKPFX2NiUhFSJllemop/Z4kw8vLfj2lk3+rlnX51OgW
tYlKHsQgMUI+6jEdfK49xnKJbMUhYbZQyXqkZoEyCf/jfiJYN6n6lZ1Wwk3y8aTq/SaLQ0/JVSLQ
bN4hnc0xy8stlt510AU3pq495FOyKqX2pk5zhycf/ZyikHla604+58YQPEimccOw8mi1MdmHnLID
isc8055UIx9JAek9FXVLqMNcCMupjCl/Ancke9OVsXjw9MLHaSLJdq2QXVVK9mMd3CWJeVSV7DG3
fLeB8GGwpQayc1Q5aAyndhNFaVbCT3ZOxWKDDxqMXmgnrpa+hom6wSXsC1XGS5RTRoS/8tK+19NT
ND5IAgApL57EqN2aPq/f6H5QBeLuAayipdFOC6b+KIKvaRqhPMIRvW43wvktFe39aMZr0fr+Pq2N
O4yCNlKaZSt79F2hvvUKuQO5rqyrMKncJhxKl0Om3OL9MhEvJ3Y0m+sYSa/XzZdqovzVd4qjXgay
svXh0ru466JxMJ1N1ycHo+OQdsxN2mBaRlryrwRMcVUmxuQhRkCdU1ONyFP7OyfLuejLjswAQY2c
6+Da2UOPR18+1LmXpGwnTfSS9WHt8dMKyMWJ4yZG9YPauts5xY9BlcpqZcqjQ1R1m4WvVssLugkm
2fqtpe0BhLoK6Qva1l6HEuozd2hsOd+Q8FXj52NmyasjIwtZxWZqxxsMT4c1CXhy6IWF2ferFl3R
JktizoKmFNijd32DZWYUAS1VZqb/qo04+6HoGT5EYIBkApmWb9auj689icmGkVJr5TmWKJ1IlZ1h
drIJ/GZyJLYzXKWXWD6WjOkgLg+NhqNuJd54tkTbqaZvRZ4Z+X3MorTNUxxk2Z/UUJyJ8UtdPtZS
PVF62lUfuDBU869yaoXdPUxkMEWT3ISj5XRhuG7STn8q1UCx3aJE3UGuJT4ebjwO5W8+LXlyhzqt
5Q3xHVO2ErkAiBxsfphXWi1cGoWj4dT3atOslBYn5hTBfrvOlNoxvKHNhn7H0UMUzjgEApa9HnOD
IPBxeiuXps6xaKtzZemkqnlbJJH0rcfo+YHKBH/NBCOedUbC+m+lZXbplqVoM0iR8fTzvbv+f4E4
lG/5U1u/vbVADv8/4AyMA//POMOmfst/hf8xt/n5W7MAHPg//w04SDC2/gXMYM4iHcQKjDj/F+Ig
wS35lwUqD7w689yZoP9vyEGy/oXMCb7APOdG7Al0/5//8d+Yg6Ra/5qZKbAn3sfB0Mr+8x+ADgtX
RjB6IOyZPzdz24B5l9LcNh6UNor7cd9Hwt9UZdLctX0sDhAiczep+24vhrZfK0pLU2hp063Ii3yN
FjH1ejplgPdy8DS2JNzEQnkjmeRKiSnNbitTrtwB/thzhAejhzjpaz2IL2xZP/p4EM9kJelb2aj4
QiW8GP96Gf+NrfyNpSwAXX4WUnQ+2X87MEKpmYHHv4DFvgpIliRMdJ+Wk31TOZ38iqCCjmWStu83
Klv9Kmii8Kib0XhbVsW1bPl3A93/QXO4Be4AMAkWNmG7SBgWKKMZmZTSpSLvp7DbvNjVmB+JII0L
Sllpnds13huDz46Iv1PwovhxWK4622+/yZNSnOI+L0qAgJEPnepl2mUJvEv6GCt/Qf0W/4JyjsJM
S8RtrzWW4uayEd8MGi2hRGNyYwIY3dd1VRRuSm/NYSrioXGrBnNN1DOOAQJCq7FK7GtT9cVs+/13
Q+6BNkjYMivCYcn//ehrPBdHnMKHfcbg7RGr9GpyYZBLAhOypvqjoNYx3S5N+82cEQPy2/v6Lebi
h1CtHFfpp6ZxpzGLv8ND0q6RcheuePPd8T3xOQLbYX58kVEZQ6BwiMRU9zHIzI88DdPUtZrE3xrV
qH/HnMgY10mtBYc4KFG9ds7crasSJWlTDsUKU8C0cKs+8a9I5GdU/3y10EIj2ZyTi9GVL8NQm6hx
TGSwPfzS+LVNHGIB7CG58lm8qz8XV8GRZnY4BABHjc9O9fe76XyGvYZUTXs5l4dVDZrH8pP4do3w
Kamq9hbB5/SmhKpEUS2bnZuldLoZbqbPWVrgwmUWAIM8i252hxp98C1dhcycadJWa6fuudXyirLF
seIHs4kjT1PGdm3Rq5wyRarptgznx2gUDkdrOMrEXCuR/qQPdvZqZfVrZHQICMMoS1rXR56rt0S7
QLo0EiIL2lj1Gryp3Ckxq98svMSDrZNeE9Z9sH7ZNth6gXtnP7vlLKieerWIw0Hea6JoX9SEcZOL
H71Bgp2C5ZtURM3GN7sNasoSSvkkrCczrLJk1VhZ5Hj9c77S6jj9fWVHmz+b81fHmJHVMWPDRGIs
J3KQ79ukL51xzyy8AWab1D2nfOb5qiZuYGZOK0nq+5up6PqvEzY1mzE2rN2YJtm1Ydm8cS3uhGMD
gHoOscBUdTEvUpjWxXkpyXtpgPFFKWMEHj6HvKS40YWHw4+5iYMijlZKIY+vECDwKigaHmAyGJjr
g7c2pSsQq3ifP6PzmSxpoSxthpaYDkGOgt2x2HFbKlP6Pr87gVL+KFUek22EpCQYprZKBvUKZ+F9
xPv3c5hlS3h8Ye4KgQQ+zHw7f50xkrDrgNF0d8rU6oVTQKZF2odxPa6UvEu8uHLIOk/gDgu93Gny
S+X8ZP7euoY2UQnWDZ2jZF9T7S/3EW4Kn3O0r2xu2DYsGY/SYAy13pvyqRm06rs+pCHtXJ1fmdtd
nK+zXwj6BdicuLRCxptv4+/fLqlGIqpAOY1yo7ldk0qwtLPwbvLnirUDKpYz7bUkhZIZghO9xgS6
XBnjffD8edEYu80yScIUlrzZyUlHtAaCsdTgDFuryctNP3M5LJVvI7Tsh86x9nZjxjvLV1XXcDp/
b9FcZ2C/buFDyXBlZq0rnxg09/OVuCANzksRISWBOfBcmXEyVzp/PlPcGAxu/fTk5Eq/SloCuyN7
6NxEZxrQh5FGC0QLW4at8ZgoIlgxrzTuG+qo9ZU7mWfn56t0lnSSwEAhCfN2SV8kR3MYMllLT0qm
pFucblNXg9zr2d5DhymLmxllfGdk+rAyNPIJrlx9uWu9P4e/rr74RnQ1x2M/ltPT0Gdg1mUjrwdQ
TeDBvPriV/3oRmjm3aiIlTVZ79Uq0vINSSjBtQV7sTfA5J8Jo3Bi+SzMpZHmkCh4Sw1SeLLKGp4d
xbpXDnm784VWnPI4x0sgbMh0lHz8w8X3wmi/N7mxGWqz/dI3k3WMRaTtTXxFN32YXuPrXn5P3N5s
9MnJDDGaIdH5ekG+qrEgYkbNgQi9wbfqE3S4nTGYAflEgLlNLYuHOG6dO7MTZKYGZXBl95yX5NlC
4RbezXJ5SjMHa/GqAGpj3It7UFjdf6hGQ37Ug7FYQyryAU0ZEBTCDx/syiqPny+Sj14NQkJMXOH5
Q/9bsD9U/nOQTT4XroxmM1Mv5qlJtHIkK8QKJUivrIV3XvLFL4VlShkC4QSyxfnDHtM4a/U6jk+G
g9MMk8r+pgL4cQNUjTdRW+GA1tTqOhOgDL2JeUY92dG2h3rhIr2Tbge5f61IrNiMdQURt+vzla4E
FUzNQvf60h9fmzAzPWNov5p1qWxgTwRXIrI+fGZUsaSH4fJFMXv+E0BKlKmORHRShYjWEikMHr75
L9hcSKDrV8XY8xO5eGKmDXQym5jJS3cqrPwAbKY0PlWh9ew3SYfUzw438hT+JEv4vnC0a0KBy92d
CGwIqMj855AS+CHnv9BIoolJsBOdYqMeANzVF7luUGNEGGuKJnGniGhovFweHfvBMYqHqI/a+6IV
2xqGz1p1G4kn/08XKmSVWeyK8JW/OYsvJA+sLpQK9hClwbxUL6yvqtqdpjbEuc4vrjnVKJfvWMfL
kxIL2Q087CVJderKpBVjG51wMTXSVd3HuraSGCEx1cLe+LeeK0cIRJtJiii9UrXO3YiU8GYlN+G0
7SIJsYxq7LpgNL7YvpH+4HEb45WW4v0uzpcGXxJsJXpcJCyMcc7fE/1AVkX9FJ8YaWiHblCmL23X
h7j6paJa5aU2ZRCJCub7wk6p+Ic+AhG3+NY8Be/GJ2SR4kFx0vSXHVQid3uli1wS4ISOcWWu7XPm
MfeBKY2nPDXUl8/f6Lu2fXH3mHjAuJhF99BzFq/Usv2CFiQPTrjYgf9VRLWmBC/tckLaVpFQNI8O
Q11lIlIBYpOtP/baHZ7l44vpK85unEddokh2dTVUrioAzmWlDVelPHhMZi1XtZP+Vp0PtkFqV02j
TKuI/dQZfN/Ta2TtRWfoTN7TN4aP0q1RP9o4yj/5hlMyLE8GlDHSE2kYLQh4UjPwHMpdz0xjU+Vm
uhpbR71R07jd2oLG6MqzufjmERmQ1GMBDikUuMsSD+/pwBom6TiWgXDVrCm9HHnjFcnownqfSkmd
tQzw/mGgoXxbwgVO0CiFMmTBqYEi6+lGad2oeZF6CWeRVwsIlmVStetGUhAiAmGtyBFHrVT2z6FP
kAT86uI2ddLJVfTyh2plX0TiWJjL6M/mSDhBn4UIJLO13FTYVqutv/XhorgAztWqqrNrtqcX5beK
Gua9hYftS0zC4hy3ZYHfUKNIR61JJHcixOvoTGH86/NX80G5wD6EBQrMJDoMWLznHx3qOMAv2cyO
UcSH5RMQ/ZAFA027lh/0pj1glGZtej8vPTuT90ZtZFfOH+XyROAO+IEzlZxjYcnckzGj0IfRyI6Q
dJ7JbbGMB4kgE+tnrIfrqrXWTGjulGntQGuox+Feww6mHwTSzj+Byjgodq4AKO+/+fxT5o5sQCe8
kIB3lu3YVOHDHuDgeZyCVttpPqAY9BN1M8V6uuqTPGMOHcnPXVVlbDoN8SdA4yvZZ2ILVWBca0PS
eX0xxb8lhO63YyZlEKIMsS6VIKbgSuwrBdflWpkPk1kahkYd6HWxc1pWr1cKQ95jR5zvemQqz8QJ
w8fP18o5k3f+vng/MrsbF0BeuKTW4/Aot6OhZUc77JotGukAaoXWeP4orpkrXx5YsADm8hqaMh6W
yzURdpEpF70TH+FfBZ6Ki6wbkBEM1xxrbygD1974Bz/tf66HdGRZOOowXDozSo5xat9EdsceoLWQ
3ZxdyNCtJHwgt8vbVCtXmLm7kbSrunzba6Nrd9VtMGw+f9Dn7L35QYPvz6cIKD+OmvKiJAuytiUv
tk6PhHaHTL4Bu/Q43JJzHO5wLKVGjOzWpcw3VrGEjuLzq3+w/C3gLnCI2XOZ3Xqxmgx0v5ARhvgY
6fq0Na26fvLHytpbWn8bSjFOWGjz9jCdBewZRTg7bewfslwK7vOuQXMhRfl4OyYkGwQy0ETuq8NO
Ksdg77RxdN8q/vPnN3zZbsBgg06JwAzuJMq28y2sKE0ERWB7xwYeIOWLna3MLmagDT1zFaQ55kOW
dCjs4hoI+sHmCXYBcoOx0gweLI2VLLS8rA8/PIIrjps+ix47W5++dJ36W7aD6VurQOPXahmSlEMY
IvhWtvr8t18uXO5gXilk28xGNIuqQ60GSOjdFB6dpnnMy1o9kmBVMqnN8ytP+QLvnlclaBifI3gY
Y5HFSUHueV+V2G0cHRjNsVX2QNiJthdS0dxBAXooc8d8CDvhESbvitL3ghr/LOYID2IsrpmIffDO
yVKjeqaooPdaphWpvWVOQhujozY5EqzMpHmwzcQ4qfb0gu8Pg+M8e5LJUHz9/Hlf7rQUMeAfc6GH
fcnSt9vUlKqy1CY+KoyOt5KpQYhTO8f7/CqX2x9vc4YXgMUwK3zvaP7CxIpG96dEy8NjXCP0deKg
XwE/lmu0o0+NMl5xX/xgDbGzY82JYpKtduk1qFdm0rd5ER+lynlO8zrZjBOwKkDCNWeCy6OeNhmB
OPU9Y0oKtfMvtVarHol6Gh+7XvldtKO2Vsij/AqN8Fc6tvJvg+nXld3sox/HRRWepj2P0RZlVEGQ
ptrHUnTETlG6N7Xma+CgV8IR4u0fvzOAfuasyuwpx/dx/tvCYuimhrP5UEVqtynT1tyZ0fAm1L68
G2Xp2t7zQbc0Y+asDUoUnqi1+ByVMvXBmlTlAA3V2qPIqDd2GE0PDL0APIzIq+y424WJNd0zvLNv
K0ZYL44oPWxHrJs69FVIX8bMDKmt4BdMwmEryuGPFg7JY1yVzSqbkuiKzeQH75+tal5klBDoVRcv
AwNJ2zf1QjvUtUV8W1fGJwmqX2tRbObEvXuDU1xTkX34oFAEMTsHs5x5+ecvZvSjEjZypR6MJN+O
cnDbNs+J+KNJ6hsF1a4NOzeFZaPDtpE7IgTjANprcav72yaHcWp0X+xJcthjzJWOdDHuxZU95fKp
sJmAiBiMQvBDtBdPJfPRFcccn0e1kI+QdR9hf2kPlQqrCEuBxz6vwiuV3OUuNvepfA6sHMZTy6K/
LJtJqio/OAKkQRJ3cpTDqSK2n38Rl9A1VtZ/XWYJO+RU/H1hWsGRxHW1br3EwfPRcDBWtZUXM51e
UCdss0C6r2EZYnx2bYpz9QYWT9YYo0CLOic4sjrgmmuma0Tw7GkKN/DDN52T7KXUecn8W1zS1zj2
/7eM5kxF8zd74HIjpyxhtdszIIIaa3EDcJsS1O8Fu0+FeKCPudYo4E3rMBabb58/7new8bxtmVtg
OhcMVBGiLuugtNXiKFLl4KhV8aOsUISlpQEXLs/UbqVqBf4zcf2HziW4m8Ho74pc2XetbuY7vWEr
ThQUH5Q5zn0zBvKfuC3N1M0hpkOps6u3svHB2CGFfwVf6BtyH4OtZCU+FCl9yO4kJwwTz08t+MDA
z3BpyczIhnTcx3bobFRjTB6Ikiw3fpeZPzWpSldtOfov7aj49zgYO1e2mo/ePV8UzofMF1UMlxb7
o69VwknKKDoKxGK3Zja92cyrb31V2mgdehbD6gDgpwhkywqKNfNs5UuplVcQ4ss6hSErbTUtNtZR
F96urawD+NZKeDRYhqs+Tv440Oq3Xd0n93Q5lUew2u8sbeU/ny+GD65LAQElCEUeRrpL1opqDFOQ
N11wDDDdcWMK/VMh7ODRH9Uj5jfhzZCZzS6PW+uKt90HaCtzPOBG+jZKCka759ttIQmB8K5kb8Gi
3MXv/k/rZ7GXaWpaojiKIs7G3r91SumrPLTOaVRHdauwGR3iFi6c0UTQg0r9ENvW6fNn8kEFO1vj
2PSuYHSzzvf81iLi0WeMyDnEjvqjBAtZld9U2AEvJkg9c93kyWyTe2HSbfZqdius5K1JlGo/JoH5
z3fgGXEB6sQS34Hce34rRY3lAo7sziGqk+GHUzDHla0pubIKLosfBoccLRQ/YN/kUi6ukkaAvpNv
H7JCHDqM1xEdOmTJdrV5zc72g0OMaEi6VSBcNroL5+Z8wpJP7f1DBty2Tpwu3gRVAAfTMjuv0opu
lZaqcuUpfoAd8YHz9LT3Shnl//kPzCs1Mmu0XAc5S2A56bVurBrENRCEou/JWGMk2ZnhNoWQixE8
gdke5sMnstDCnaNjAO62teWsGiipt0hoxcoubflPI/SvV1be/KAXWzPMPbAZvkR835YOflMvVfA4
M/sQ9Ga2K1Q8nZNxildtrYpvbCA/ckUr74d2lG+5K/vGruR6FYvwGtp3iSxg3cDXCSMJcjUWjOfP
C3MdSWkrvzyKKS+/mUaa3tBAwiNlQ/JGBryeSbO2g9n6RcJOdd1Rx3vdOEDRHvCCLEcs0mPjvpdG
5DxTGm2GEkfffBykuzQNrxljz3dz9tRAH6gWUfPieY/p0mL5KgaoecFmcpSrQRCxU4P8t/EXZ5qc
1UA45JXVdLGEuRyOJOzTFGMU1ouHk9Aq+L2vBbTQIobFOGWbQbIrz67zdGOGZDBw6KZX9suLUmy+
KDJRNgFcrKxlhYCnOG23zUV7kJgV2HTqEuc2XjmG3mfzi0c5f5UzUDAHIWqL30bfahayXDqHpIm3
wCTA2rlbEA8jxI0TWZ6NhiYLSJl+S7u7QroZEvnQdV/UomDOUt5JQ+KhJPs1RP22qOKNUX7xnQSR
Wsef+pWbveBNUbrwTVP1zr66UJSWbWJuyVOVFdKhZXCwtrLu0ZrqeDv3Qc/Q6JJdGgkJO37n0Rob
47bLkrlQ8ZldyYOcA/XL1i4idOvmylf8wQLhbKOOo3VB9rusZ+nIk34Yx+AomKZvgtqPdgFN0k3d
1S7xN8lOL5kG0zIED7Ycx1tH4avS+1Bs57SvwG1t0g2cmofWjtFbwDTyBBvsn0XNgx6SvMV7BkFk
vAhgM6+4v8ADkkzrVgkV9XFkNL/J8p9Be8I1LHfTqM+uABWXRyo9FYUGHyjDLx2AaHGxZEqoFunj
CGgzD3WhH6xo6Aks7Cgbg9K6DZF+3s31ro6c6M4MFdllkPBTE1GGula6Fi192e2heuagQ06KUoEt
Y7F27Ek4lCCqcxR642wHgeW4R9MHSAl56FFMfbSvO+c7fqdkWth2vbaKSpU8w9B4h9WQbSsj8tEF
VM2zDSXoV1lJoMG45tXVWhOB746O/QfSsnIt1+tis+PGgRCZwVDFY2Oz+EL1pJwmRfb14xSiwxki
ayWpxYkBHccFA6DPl/JHF4O5CZZFETJf8Py1wccKdHQmyHGSZLw3jTxf4ZETrlqTTwenLPXK9S52
OX4c4IuOPxVfKWvl/HptzgLMesGPywlEK1Un9axOvrbLfXgVVqGpmaxEaHvnV8kys6zs2tSPGOgM
q66sIOA42tVkiHkJne2l7AAggByjMmbyIEvnl4EuHaepNFjHTFG7e1lqxRc8tnpPNNic2Voug3pi
83AbW5PkhsDsayUWk+FZaoEqKYM3+0P3YQKtmlBJHgsqFKxfwtH/Y7Wj9WKPjf/UixqFFeG1Zotf
fs2gJZzzJceccC8Em7W9Vq0ieLCSLPkC6RuiTzQ0Te3GftlsciTi6Uoe0ai4VCXZTVzbgxtI/HsF
k7P84YTdrpSBcUmErdV6hWMKPviV2SnSKu5S1WNA4nMAQsFMSpMvRJHadYkqGMPWFO57GURD4HZW
6nsSx1aw+YeLk5OKhCgYgbTlRG8vamO6likU6OGPepRH6wYesNviDchdpYmnMWi4sji1i6oIXr0K
z5/SiGIZo5TzF9pmiEXbdJgOSiff2tZ3pdNeW2HfRyH5D7Axgvi2sl+LcHzs0Vor8LyrON1ppEX5
DrKseq1q7U7txUqysLT4k+pvDIWZFavMhbFrrlLUmhO8Y8lL1ZPGjCKJw7uSQVIOaJdJeIONLQpC
5SRqZ1MQfiOniEf7K/Pxi2Zg/pXM/2yo6gCHS32GoHjv5b6cDgKXqJAQ2eZ+CKr0dzR1z5+/wA+v
hFTi34MRRrvnz7MPtLCzQ306dLE1fmPIfceizm+mtk3Xn1/pstvkRwEo0+QiPoGQv9jIYAQqvulU
06Ewhseo0X81aXqyTYiARddgG0Feuj62f3CA24ZG46J5OvYcyvgWeKUNgC9fSxW55NrMd8ShSB2p
zgXXYvUmqhrJoxxOByTi7SoRqn5TqF3oWq2OGB+6XLmu1cHcZsjS72Okw31u3jYZqgVtkHKPsDk0
emZpP1haqXpFn9ZXBu4XuyQ2pgrhyZTW3CP78vnbKWSaP6uwlIM0OfGNYVdUgElzvPJi5p95tkly
Fera+c0wJ7mwROx6p0WEocqHhL5vo6h9n3B0psZNTy3qtqFvfxeFc9QKR92ZaYQUb0IK3CNQ2ZpR
GGOfVApr34X+7z6cGVFRFPIqEwURuaRfszp/Z6As7pbJIQoojkT4yEu/lCTWS0UPJXGwTE7BDrfg
raVHxiZTJrWawz3TW8eQxn0UpI1b6o28pYMPj0Neh19J7quPKe5E20zDQlSW4dIpQ57gSFKjJVVq
gUy1bJybSREoExmwu0VkBdtOWJKFJ0DOTyp0YDM5lV2hF9mW8KMNbiXNr0RtdNaMLPybyvADL2/H
dps7SHx1pUcONOJuCIygEnOh9euwjWsPi0mS/OzgLRsjse1KrX2KcIbcSFF4wvUTmb2Fo9lrP8jO
oS2LYsNAf1j7nfHAqX3faLGzFVJ2zZVzYZREUYovnw4UZ7w3n1Ro54uuTOpITrR2OJgFSSuuQ0Ld
KcCLow/8CeJ/JXtDM35tlNh/YPpuHSJcUe6gD0bHeqrsA7Yixr3IrGhbhUNDbrtT3LUC0WnfBMND
Cb/kbvQT601XMnIAohLDEqlsdg7o65WFfXlWzJmhc5EBeMNIYfFDiCwiPSEM+0Nt9ATa9jQiLN9u
W+eK/Mbq+lW1EZ5e7di1m2Sor+Vfvm9oi5WKTZqCNR7GlgR0LArurGLG0chZd1Dj2PqqSITsRtZg
3w49FSkFyLhV4qj6IoygeW0kuhQx1F6jYH4QCDvyPv/K3yHlxd0gzJqtVtnwIN4uNjsscfD8Klvr
gIqPPB+TGELXngzr3hzGx8kWcsfdtZGXxJ0G1B43P/D7FL8UkY6PDByaZ63zTRcL5Wwf17JzqpKq
uBu13HogpCM7hLqTbFCIYf5QypnHbDretFPcrc0B+4uMHDeO1yZkqp7ptXGjRq35OlpV+JSXZXnN
XPuiZp7ZmrDQqc7B0i5Gv4UWAHlitnrQlLLG5aKJD3Bu4i0MYEK4q76+ggxctsHOPGMGhoRNDe9m
aZ3fQ7AvcdKxD4ovNRurzKdXGohgHzllcxBJLXtxrYgNq7/b6qRAYo2gd78Flko/YOHVa3ZUdaWO
iOY+f+sXBwgAAgNw5tLwgC47lbHTYj0PwC7LiiFnlxTmTakicf78KhdFBFOTudlmVkybgj3r+Y6h
KXksq9HkHPAq3+MrI31t1f4WLaPy8//mQnSKmFvCpFgOUvErMtIOb5tD1ol8j0NsQbpH2GxLMti2
n1/qsjvlR0Hmm6ft7yD5/Gj/6s1nT8aR7CX7IHVj9psYJO1EDyp/N+usOThYqN+nY/SiSWnlDbNP
b65kzlMgj4brTFnzKpHcADO3NHdjNmYcLVL8YhZShwgfub2rASmiBDKct89v++IsfxcIM9omUwB3
42WewChQ3heYjB7kHBebQVYa14w0dRZcdv19Yo/OXsKM4ctUJeGVAu8CcuHSM2WbhQCewadw/sC6
wghp9BLnYAt8z+X+0Ros2SMYF5QMk8dk9K+hTx/9WItPfQZ58HBbbmm1EURakkj2ga8z8aZOMr2u
zIMHXqsAAsOE6d5mttS6OPtdQ5jeCRBn+yk/FwwdBTUsG7wFF63lUOP5kRSNfWijUXmSc2xftFC0
3lTbxT7phLKJGt/ZjHbdElxm25OHAXCxyrFp30RDRdkQVB3hlTWjumqUX1EPIZOJTCKSx0lkdJBV
yKObUESKpJXvyd/BEoQAK09JObVCf5Rqz6BnXU8IOXc4KlnvioRgzSJokRuN6aZr6vEgtQMWYAom
ck0stR2+BXW+xtSG/KbIwV4AlmS0q+Uoug2nqVwZE+ph3fZv/Lwqb+Kga/c4vfuroup1DScRNBoZ
jktEQsja8+eL9z1x/vyZoomfmULUIOhRlg7ZpEUrUSoS7VBImuH2UYeWEauzfZRNluYarZqsWh7t
HTX9l6pNlVXcmpFXGjBvqBWfovY9ijHHPWwS8AT8rG/2xP9Ea1lRr5EVLjc97hWOAtxHgDVlaVyt
dKaQmihl+pU2yg/fxsxpQtMdTNHj50/l8jBjCKGAEs7jIf66OLiHKSrh/bTaQZmOFKuQVHvL2rVq
+TyaypWS6fK84AIzcZQzE7LacoO1SFcPtdTQDrDlugelwcY3w1XG+8e/iMOZlwSUDgVnSfQxB3BR
TZe0QzWq1F+dIFgqC3+Gele6lg/z4PPLffCj4LIz2mcrh4HjqOcbU4XxVGXrzCknqWfOaQmfkZrf
iyvv6ZJiCEjL7yLeweZwwt/0/DpjUffCpD84yEHwaogQAv04m0k1WMS4slneReMQb6Yhrddxk+kn
NUyePv+l73XG4gNiJAJNhAoeXpO8gNXSoZ16pZq0QzslyVrL0n435ZF9bA3/BJ1i/I4ijyPBqIv0
q1ISamCC2g8Oym8Rj9q+VsNvkTH2exQM4q4a+2FDKKBNbnFSbBzsVY6BUuBCNendjZ/2AHddczem
JPaRTO41jVqu7C67ixOkOSmE7YKAJNNyaxTMHg6e4W2cK8W12mveaBe/WdMJSsJgbubhLZvkOhyr
mqwa/RBlwnQnyxru04ISSyOi9RBYdvWtlpwjiBQ7HpMCaA2K1X3//MFftBpUA+j3KLVoolGnLp67
EQaA0pmmHWzESTfCMAS4dKbfFZktvCxvf7RGm29gKx/MatSulCof7ESkQ8xzN/p4iCuLDaLATjzC
MFQ7pKFxr3atmrpFruyFXkNJ/vx3fvAp0Xk7Jhwt5l+QOc+XuGJF4yjFhX0o+jH6GTj5a4Xj1ZVV
/NGHxGukjuSABZhYZg9JZilLEhb5B200EdikvQTDkdOPieg8Qmrie0siLdIl8XhrZP5blaDb+fyH
XpYW+IxDSuFjRtyBU/R/cXYezW1baxj+RZhBL1t2UpQgWe4bjO3YwEHv7dffB1qZgIYY30WShZMc
4tSvvOX2Q6NQ0uxGSxy3862rqg9P6pAkLyZV6+1QZMnVCXkSUbFbiaHemV9IDFO9h3h6Eoi5HXas
q0lskAA3SxDDzx1f2fuTSNb9j3t3lEmnHES0jR3NbLcmCtJuZeM5rgTx9DkW8lVT+vjl/iDv5ETQ
wzjfEz1/6pfMptBofIS3etN281h7pkuIMyAEnosW5PkVLaPig5bpw6NutZ9Dv5dfkG/EZQzzzEOs
p905wo7h0hj1ygO3PKjI39OpBKlPg8Oaw3ULZaBnBC7LbfXhu9RW9UNYQB9EJaoN0QetETIzO+jh
IVfQRfL0NVPL5b7idXUYXoM+z/zPuiulLftKpJBV6F49XLq0w6inRrxTi16KaldiuLujaLkGbZoW
9PaKhCNAYDX1WxBJmL9McSBkeygUy0XO9GuM+t8lRs8i68IPtG5/aEjWrlxJy9oHVXpyYRqvaKzT
F5gtftQiMVqV0ugSmzXHoTTEMXcwRAS+WT4qpn+w7FJ50EOR7eAqJHu7MZRdB45hS+O+WeOMvPP9
0FPIE7i3oJzNsyJZyjsSVK5n5HeRbgx5pNCoDJPvEZ2VhyodcrdObeU/2fEl9Aua7TBGO6fvgRpB
INc+6zISO6o3JvtCl4PnXNMoJaHSu9ZYXB5MFbI6v49AhYtvTvANBT5RhUpMqejCfDbx/4ubJlg5
Am8FvNluIJDkAp8eLfDPs7UBdIzMJ90y18eXPd4EQRVsQ1H3h2SoH4IoSXcIhw77tJHVg6M1r9WY
N1RSPefPyg3xzrLwXMrA7egdEQ7OMkZPGhrCWElxOzyOzn44ZudcN0iAKCGF7caRcv27Fwztzkwb
lLEra3gWWnFuoA9+q7AUfXQm6zZyvpK0ZsDy/eyrSXJxmrWsenlrEFogO0xhByi8No/1TRq+lYQG
vDuq0vgbpeyRnoWySz19M2jWCT3KT7FSjd8zpK9W7uq34sntajE29UP6bFPDeY6skRB4DXHzMF3H
CTfURK51oeWo66KoJV3G8VeZ/Fe0/a8sRA25jM6p2VzwoAfpMxLnQWdx7HMfPlp1tWntBzToN1Ud
bCqj/S05xvn+gi4DEfYuYgtAaNHgom5y+3oFQQY20A/0p8DW/6StyJ+S2M93jt7+m3UMNepJyWky
L5jCHaSTZnGI7IeVlOSd9pQrg34otEQ7dLGV7SsAF/spcV8JB5bNK8ZC2QrsDVHm5Il4+2mGXNMQ
qWPtqUTalTJ/oh+lWMDpFbH5S00d44J1ZLDppnjfiGz+5gV7SiL6RwwupO++HVqHsi3ENgvNtaBh
ITpGrQeiOLUINsgEGZrW5a9SlcTtng1abbq+9wQoAE3QfTYEvwL9q5QoO4HuEorDD22aXjMj7rfo
8Wwi9WdtjC+mXz1U0sm0kTz6KEE6lvJ+48hPpfoo7BezBXEbxCTi2q50EHBEBaoHhdtXpzo7tpK1
ttnfifz4EqLoyX2MkOGtN/HXl5Dcj9iupWz2MPgclEa0k8YSkdawyV98fE926LJ7XxsTzU+EqRDV
zKUVhs3yTiKTQCaLhsFbrjjbWYiAqY4fmqprdkK55rH0kmjOvun0R4TkQfuJ7tP9Q/OWG8wPOLsK
4DNgP/QFZiGBj1hjGfQ+2bCRXHSj3Lc0KgIj20VVtY+aDwjsH3UJSLosDiNmFU0ANNLMzkmRffZR
wCzGD72db2XjEnjXTPc2oZS7mBzWUbC1a/WECG8f1cgT1R/u//J3HhLmCt4U14gKVtKZMrO/VquQ
MysNIk11Sav7pyDJog9+24eulVfKlreMB95q/b2hS/KxqnRj7wlVoPQNEP3+L9HfuaAp8HAMJgMV
WpizJ61XRWq3QaIjJzeCO9AfQpRcMaZ+jkS3d6IPSviSNOHOloJTMdRnDhFIgWEvGcWemtGzExzU
QHpu888o6IKcNMrPoXQsDSTr7F9CfjKQ1cuftSj7aPrFqXDSU2epn0V6NmWJf8V3rbDad96T1yKt
Vgt/4wcAIerol6cax0IdX+DUv8ZpQQEPZ5HNKFmf08Z5nJQDSF3WOPyTvuQs3NPIgyldUyGHwbOo
r2RTspq3slsizoT/wEM4otYdfZH6btsQ+gjcp8KPFPwqmo0pTgDCbZVr0P8ZtS+9pmz91qWa1ncB
gtCw5mFSY81ybmztOxJ95sZK4xf0HNwxPdT1pwxtIdk43V/Qd5IHxCVgRpBicrVp1mxroRuDqFzZ
jK4eGOM1kFQkD8gWn5McDW0xqvExrLLuscm88ChLJVrnFdbsG/jUzU4y5BhT07g5B35rr5EVljEa
AAYiSW7ayZ3+TW3vr03ftZE25CCC3b4Wl7CqxUaYnXFS7NjejJolUdxN6u8EosOBIK79VaejOBhj
KG8cJ/uYeUn/tS2rlUvkvYuTpi/cWlAMNC7eDsjfv6pXPT2MobQRCymXSle/Ed4G55Au/UubBOJo
miXGEqUKRo1K88UKtDWVxeXrT+lDYc/BRGZqzNnr30pOiL8O+A5fi04KMgFgBGBsPYxBsBZoLHnP
U5mFoh45jQ05YM4YMTwjc9raG1zsMdsLclvXUS/iiwFtDQ90BPKKDppMmcrBNx8wbQ0KKGHDtsH4
wCuc7FJMrdCY0ETz6LSq8sORfOuklr75Ig+j9agJT155V5ZtdUoJbGmwS1zzKlp+t5dlg4unXRRO
7zZycoFW0buipvG9CWSVeqBAXp4bGn1zS3+p5AGXb0Hj3HNEf6nbyL+gjyg2qh0MT1WZ9K6ShDbi
zta+ya36WkZBsSeDOuLDjn5BWkTPTS399E2EWVau2mU1mkAIOCKaYgR5AEZuPwOHEB38WqM9hVjo
IpLg7YDxuO2oNVsn11cGW561aTA4MRO4jOtsFtgA3bMDoyi0p15qlG0hadauqMrf9++a5b6F9UO7
mDuFrIcH7faLonAIc6CosevpQeoWdvVhEI7xOEb5Sh16mftPA9Eipa5l8GhOf/7XGYX57rU65q0u
Hi8peuXtf2XsXMJOhNtOia547SibMkrWHGSXEQ19WZqBkFeAyrL7bodtMw9LbTnJXIFt7WdtNL6p
Q/BRzzG5bB27OUVB5h3uT+ly3aYh4QFosGbIB2bRsgcr20qw6nUl3zavyP6o19pYA0e9912kjdOc
TnxRS739LrnT2gSVD2IdoB/7sB5saq5ZuLfMRN30qtpvJJw2Vo7xMtDAO3Zyx4WuRjI4Bzxadup7
YrRyNx2M7sgTLH2ocr15KkP7h1PqV9rjCjVobbhmHiWOlfOw5AZAPfh7+FmcI6xQGsOoyt1RLjdt
8uLFjxKorK519lrX7CgqfvSS9qQDd8+an5ndUkxDO6hMX4uwplH2CYvvU1Qfx+LaWni9mdp3Oy+f
Hfy4to3yIXDW9Brf2wnkW6i50bSHQDX9+V973pFTJPcHUVAwRkG69hx1b6PIvjIv720FOi7kPzyB
XK6zkyXLUKSNQM6RwYn8cywCJidKPw82BlBD2JTP1qivxQHvjIl0EexxrnObj5sthVoMZjVigeJO
7X0T9KtuVB8MKdkJbdiHhbct0XZu2p+ISzyF+Wvi2B+yVsKTx76oXfKsa8Ex7dbOxPJ2BpcwoY3Y
mgD55pXdfsyGJo+U1MUt6EttWhkVEdk8j3qCqkaRr6bFy0kAgcftTDhED4aL7XZ5c7UsBN/cuMji
p1+iOPYPZWGPn8WgArlSBdz0GDuKp6hSvXOtOx9SDvSnVBREQxY6g6UHxgw/I1/7kNSpOIe5Nf5I
HCP4eP9CeidVmQD0XLzER4gnmbPLIhMGQLAyR+Kc4OVUWap3rTsNHxzdjL72Tv3spRWOBZT4Nopk
pp+K0Si2uAVqK2/AcoFIbHk5iWjBpFGLvJ2w0Fb8Lq5AL8ol6qSa1EmHpnKKY5YbdAuVbE2pbfnm
MB5BxwSWpkc9b0yBOCzCDEqWK1o/Qs+ryPdGbYePSakfartXrlmHrkAj+nC3MuNTPHOb1oJBoSEK
Bm/qoOizM6laoybZ+M+6kZCNvUgr9dgOhnTxKhgeSd1JL4HfQxnKayTSoPR+E/wpGAlhuCPQ+F2H
rfv+/m96Z7eSHwKEAhTFJnjLm/66jCKt7OVksh5KatU8Ecl6F8Mo0h1duuwbYFtn38b9t/tjLi9A
3orJ8ptVN5DMmr2+9eB3RSb6lkI4Kamt4KU+Kmie3R9lGcOAVHojiSB3Sv9x+vO/viwscOzBd6Jw
EcuowA8m1dFWcvllDByx0m9974Mm/hDsXAACrPHtUHkdFwNeqDn+ScQNHpgWakLluPLOvrUkbrfP
RP0FXsHlyrzNFazgg5LOpLL3FFZ0oc0hTs8EUNc0McytWolin2fGz3zQ+4cWHbnfTg2lXbPIsOMy
SvcNXYQ9rizV1jTGHz2R0aFTPSz5ePHQEsDShe53sh+kVv/1ryvBviItgTAM9pOa4e30lLhbDQAo
vKcW48ZdF8Hby8y0OnYl5dv7Q72T9BGETAGlzNpz5c+WokqQ9AUOU7hQPX5g2CI+iLL19l3k+4dE
YFKE0RlsKlmieW+PkxZjXa1svGmIv5dJw/CY0MukaocqNoaYt59b941VpkZdP1HvlA6dLfy9cDB0
am0sdLooE6fWqCq3DbRr1uJduDYF8yOtoeQ03TCIHHO29DkKSwzCErndWU8Nms8Pna0WZ1H4h96b
pN7kcJ+GnOpA00dy8+ibaEzvLLXQ/2ryjQ9YqKnbKMbUZgjUr72XdqdMKM0/3jqImYKGo+02VTN4
lKcD9dfZdHwfzsigi+fWKf4Lus6g5mKXZ2zPMlcrAcxqIm2+rmyN6T27WRcGpZBKjErAyT9mg/op
WuxZLMLnRNP918534BcZOIJj2lE/2D3ca+RUg5OkqfW2r6T0ioR6so3MMTfgQeVrCcH82ZvmgEoO
NZMpOiHbup2DBigBkDxbPHeS8zNU66+JZhxjmxOZFlm7sienb1t8+1+DzfYkObOgXG+JZ70R9oOH
DjdIAbRy70/x8pMgLk6tXIJbgvLFy6q0vjr0rXhWayf5aMceOQirvC373jwpZJQrW31+xVPmUAAu
EsZw0lDmmV3xKvUc4aV8VecbP0dDj85GVOfbYJDWnsl3R5r6N6SovFzzGz7TJfK3phfPmIfYWIGi
3bXBWlQbNySP4fb+NC4u+rfvIuoF1Ts9KfLsu7oIJidXPOwBpd7mWnjQ7Kl7JZAQ7Pp+3I5e8yGP
QB1RDoeJY+0NfzjJyXjIExzCxgF+BUXxmASGwAbjPnHwNf+KmsxF+NFK0D+PpqbfOhHO9QmQx3s+
+63I6FleiLXmc5APKgSQ1P4wTjaOeYsORSaLbpcNhrfX834t73xvTWh0GUg5ks3SB7w9QGlkl2Xa
MbJIDH2jNKH2IGLP2/j4sv8j6Wj6SDrD03eCROGJvx0Kg8LBKAUyXIGwkm2HY8NWcrDvur/uy0M6
XQlA8thmRInztqYXRFIdtn74nMNrpFkQEYbBJDzcH+W9Q8rTQHrG1kLAZPrzv+5eE5FDKIqdePYc
7yn2vdYtqcleCqnrnwQ6auf/Z7iJp4vSBcYuswcZ4A6mJzlnFJoHQqTmH0LMAqNW+6caq/3+/mCL
p29aJ+rj9MmwHCASu/025FbVPOxlrrm+NTZ9GPwu5AKpribsjnFiP4dq9ev+iMtNqCG1wES+VZhB
vd6O2I5qHjR6RxtcN8EVx315QPqz2bRa0a3crotKBwEarj06xQ4u2AlmfTtW1BoQqlLVALKhHdTK
O+Bt7O96u4KOjJGx1NUSrs72TyN7VX311IvHWH/O+k9B8lyVQA71iwKGWQ0oh8bjQUi9ui2t9BOu
Cx52Q/UBO1yUpLKVn73IM/nZ1PeoVU4yfQB8pm3/14brcmH2DumlG2GUswkTrduhU07sGoQ2notG
/iVEMXBj1rX5pMhte2kVVF5Cy6lXdv47a0WSAy13MisnFJitlVHWpRlGiHPj4a48TK35Uy8JOK2A
t1c+evqm2/fWgt1EJEoxHrzevN2EjL9ROInUu2ngo9iEauChl8v0y/3NtzzKt6PMPijz89wsPX+g
jGmDTddUDBxs5RhpNLU8/BXvj/bWMZx/1GTDBjXdQizhLfb+ayEVCeEdu6wG10+Vg1R5H3Nb9bZR
BakwwBPgUnTfpNC/Nso1DZ/N7hIWH0T4eQhdw7uq/S/fdo3wWY0wVh+2DV6xufkMTM6N8x9V9LMq
L0n3n1/721FGgOegqv/Z48+xQcoejwFnT8ll03jfOuTFB+fi2Oi51Ih/f63zZ7+/Cudn52DEbJYw
rk8hvqKO8qoZL9L4UZb3ZLZS91I76IWFR6P447TnTvmMbH5LORLzjY0V/JGcbWYkWKufzEln6Gfq
f+mkaJOGv+inRwEUluqHJX6n6Z8Ehrzt6YQZl6G6KOqX3HmyGxBQ6i5FSlgCv23FZ3xPNvfnf5Hb
ECyDGptUjKnLUz6YnX/EEESPreMAerChRdk4ymdk+I1ftdP7D4Ua+MjDJ8oZuoR+zYD1bdDdtdYc
Xd7C5NkuIK2Y0IJE7ih8T6fsr12QRL0Nmcvr3LrMMR+QL2F+Goz6BxYSFIqC+DdNwHg3xsYvxQ63
svIjHKj0pZsGIE6BlZ52acV4jauvdv/fqPx2lFNsw+eQnhr9hwSyIhvzxyh76OtDmFlf9Ex9MZIf
WGQXG5QxtpTtVm6FZQADRJjclGYHT+6C6mvIQWB1Zqy5qoB/rQUfJSqnWwFJ56CnRvqAZv9Gw+t4
ZdhFO1d7a9OBB53M4QA5zEJypUiRODP6wW10Fim0quLYj4hfxoZXH/UQRB7aw63yVWjescbv8jVq
NONRZHH+HGWt/lg3jbc1gcb+84NNWcYmfp9wqkB8Zo2KLIqMIA592a0QpM0Qrz7obWpvqZltigmI
dn9TLy9KTF64Syj7ac6EAL3dTbKd+PIgMkZD8vYw5E0KAbZfA0MsmqNMNq80V/8koYng8ezoWNBz
VSVXobUn0tnjRq7PQJk3cfzaJgl7sA1opRlbX8HXOvRBZ47Kz9BLf5lZruFQW72iNXosoxg/YTj3
2miV/xy5TMw6XnXqFiRO82xQhPxxPSBvUBl19wITVjwT+5rb1rY+eJgavdJm0f7cn/vle8j/lOlH
zhQ0MtDu27lHd6MwKY/LrirBzq6doDq0ftbvNXMtfn7njMHU57EyaCZOFJfbkcZEHwPJB7pgIXm2
8wXQRqi/zcYLxqsfHCmseb86o/l0//sW+mrTqhN3gCQCcA0IbHo//7qqtCQDXxTEo9vBEP+cAFR8
oP2VIbqvDG5KUdsNUjyfW488X5ekX1ktoV8lhnxbaz5wCnK9Ywsr9WzCgt/IcdniG9VF3+//zGXQ
avOmchtQD5mw/bMDJ3D4CIfKRL9D8zLIXZXykhaV+ZTro9h2wgj3WtusdUDfWXsKIaCQwV6T0czR
AilybqXXKawIWfPYKzYVbzwhgAO0K7tsgRNkFWCbg4KEfkMKNRdzHKQBqJaNS72uhuZOaWXzOS7H
T3EejaAunVr/PVTodDl5/EIXYGNimfktd4z+qKOt+K3so4+a35aHtta0f47S4KaY5HP8PCoWcxqZ
GidlUPV56dLe8NFHMqRN3ufJyhX33jacun1v78u0zrNtGBc54BmjKF1RjSCL4mB4sBHx2ygFELpa
k/RD2Bd7Wa3FgWDE3AmrQw48LV30IrQ9wCz8pBv5G9SzcRtPLixD1PdrP3J6bm6fdVSwyN/pGDIT
1OZuz4pdN+CwzSZza5zBEf26qF5ZXvTY6L6mKbCZ1HcgQnqDcR0x5HmucWDZy0kefG3k7tIl/+w+
qU2yeeAbqCzQRSPDv/09Vq0iF26UuRtATfukG13+NNrh16QXzlepCq3XdgC7Lwn7KpVB7NpmYP5Q
0QzFhLD7EoqSvkkhx//+XE2iPsAS6ZmQo8+fK8yjG9FUdFVjP8g/iioLDm0ajfv7N8LyUaQ1whOs
ksPiYjBPVBpw3HUB1N617CS4NqNA+dcc7JXdP227+YrjAQtYgCoA8iGzeyeOQTrIRVZAxicnglBZ
7AsbD3VTCgDa9+E/NkmmBWUs6tEEjxpg1tsF7Qw7H/tczbAON+oHuZEJAjtrpZe4vNa4Z2j0ErtM
dizzo6bWsk/2beYIdfg+5PLqJeuV+JeDCuP9JVpIx/E5lJ6mNhbP9iR9dvs5qjIGViw5lctDhpBH
o3gn1QqPZlgNxwxdiP/yUj2Juh6+tz3u9EBdm22jahFq0drH0ErXNMoWmNnpB00FqinEQQzKnoU4
eQ0OI8Rb1q2C7tToxsYOc8WBMdB4EJqTSN5mSae9BhzkXebIe7nunN0oN80XzBcn9qfuZDTss27j
BGjXOCjwXvlv7U2U1O0+7BDF5W002u92EjYb5CWHj23tyOcqE+VWjuty3ASaAEIXJ9rP+5M9hQc3
O5WODuHJBOmmb8ri3s513vQjip+D7MoVEBY9GAVygJlzaRS0QpLEFucWRObHTMnFWcjSuL0//HKt
aZEimUazXJ/Ib/PCnB0HpTOGseLGfRJ99GznlIdjf/Ji7QDaEsR7W3lHJL++p3kYbY2sNXcWlg7q
iGXeMHbpSiNwscn5ORNriVY7dgQLJxtfMWsaTIni0sCPL7HqB9cBCuCPIvHWcs7FTTQNRc8R4h37
Cwmc25n3mqAeDCdTqDBk47NkWNW2V+mT35/gRXjIKDZWrdRlYEvAJrkdBXpBHCBxL7sTQXgbq3Vy
0jKlQ3Ns6F2OVvlaGEa7LxBdX3n2FjwBmkEUdsliqa1BFZiXrwGMF63t1JWLqzPWcklUfZVwCtn1
Sac+FLUynKzA+JLKgBHDzAc/id2fOzSB/TpY+MrSUG6xD/G91xjB8VPeYvmblcV3cOvPZOryRomc
+jI4feJKQcU7Tmnmjx5PnBNEEtVTjnTWQeuxZu1y6ZCDktjFqSF9o3WiHobWWTMeWcSafC6VWAir
/EXDZBaIx5lwWoyv6T4WJdKo1LB21ojnZzgomAVoToO2lRWtFY6mq/32/DLq1KYBTogz0MJR0xrt
KGn1ykXk7wiyw6o+G1QBpbwFJr1viK0LPdqq2TEpP6KNs+m6Sw0hQ0q/+iH48OTFr6rddM3muk69
88XrEI1Q80kD7SSF+Fk5P/JOPUR1uIuzpzqQcEE4IOEcNHRAlOSUexp2lojtiHpr69HeV5n+AO3D
R3jnfmRspTrbBW13CK3wABvvZMXdHi7uDkW8BIhCUCL7mQanXk/3VRjvpkAxjrptzH/mGfuoP9W6
D+gTyAoYY3uvGeUhtfHE5p9+J+MEbR/0WOw86QyC+xhbyjbyf8r8ml4/Nqp6rLzhmFAnQUSqbIOQ
hxF6/P0ztkyBKXLQI7PILafa8bwtnZqVTL+qlF2vGTe5NOLBi9Eg+m3OVdIG3x2YrWNPLLZTzbiE
/4LEI86LxWUwrT+SVmTn2EitnUebYotntb+XYB3sqtLWHknf1oSFF7oXIMqR/qLcxZ7h6p+bbTiR
7SlSrFJmMurslOaiuKLUqlA47KQHffSVp0COxSYA1q10tr6Xy9rbV7GmPGB//Q2Yg5tatMknQZli
O0Zhd/A0J33WknHt5V3ekeAMaPNT6qXzQC/y9vYyR73WqgG8VE7FYDckvX8YVKt4ub9+740yERdo
2BB40r6+HcXJZaOFHNhA97OxE8sQwzVlVNruj/LOU0c0A2oNeaSpLDYPCssmDTxZq5pnrJCsC92w
byp+CJsyUX/3Mpw+TU/wfmyP1Oa2UVkhYmOFIwbefiQemF9lJUZdNg9ITkEJ0FYmfYKfPYtqsqQ0
Sl+K8ufSSbWtlkWda6cod6fCNw6iCH7gU9zuO0B+2zQj9JLK1NqKqH69Py/L2Z+gHMwHNRco6PNp
MYTfh3i/pM+jY/1wdEyac1/OVp7BxSA6cHgcMJByos+8aJSkTuVj+BFK7ojw5hVOIhXAqs9WbuNF
MDWNgrQhmx+SEgnA7UYKBdtUUwbJlfRs3Ndxm+8bM2tPTg4WwraD8NCIzjxLg20dwQhKKxH6mx7C
zWOAbxng0EminPIMtc/b8TV1TLXQ6IwnoxMIsmPRulF6HGuKLPB3ZJ46LC1qhRtHUMW3BxTURPLf
4LTaRkQxdpLIlVVqNGwRxfkSti1gIl9qsVgsLfW5d0LrZNN6foiqttsMuL7v72+ExQNK9gevC3Ev
fGcmLeDbX5/1SVLXtRG5UVIoO6pPKZyqkIJRVx9LRZxN0chrZ3LxfCI6w1s96cmyZKzc7Zil3pdM
I22eBCelbY2lyXMXIh9i9Zn+yxKaOPcZ9WllHI1HPDHwuvTM/FyNwj4OSDxu78/AIvqkPskh4McQ
FdJDnlUzHHT2vVyMOXwL9ICxatK+FIgK/5EGSV85/csDQfNMxUqXZh14yfmpC3pD9yIJyEIhpdHB
aifIElKKK6Msok9mDaQuTJRpVWmt3E5vA8dhoFYQup7VpIcwwAs1QsLsgNS5/7lIOvElyrzgUNL6
Whl5ebshCoZ5KM5bcB2nLPJ26KjvPL0x69xtutrY9YHcPOLCEOJBGB4yvY8OPtzOTRkH2dnC56BF
sHEbpnr78/6SLq+ESeCIBxcQDYX4OWLMszqdfk2VuIYBVgRZkfpYG9ZWCYfuJQ+HASl0mjyZ3iGz
7FXqyiwsjxRJFTL5ACjfhD5mMWmn4hQxyl3iQq8JNimkqaPeGO2OE/ghbCN7nyrhmq/asiYHAIL7
x5bJaqixzCvSSKKOCH3Z6hMPl74nQM33RHp5sqsj3f/mS3JyCuQRkn+G7OmGsk+wyfoGSXbfjB7T
PFK3WT3mNCA1+buRNxz6KI+0By2WnX89bxO7GlkMGNY0XYGW3+6RcExbO+97+UmX1E90ylsqTjr6
PV678vws1gGMBkkQEBfKtPC6p9P4V7VcSsBM5BkDjZJrJck3C+vJNEN+oiyjz17irfWTp//fzUMw
jUfnYSpATQr8s80/lnpa0u6Xn6Cf1pvA6sXW9ON45asW19U0CrLR5DqUn6m+3n5VGsUegnGd/CRJ
CVrY+MOdVW7sDWX2caXCtQyeGEuHzvLGZ+MimV2NeS+UJBkr+Skw1VdtAtdi8BJtdVBRv/Wmb49t
JT96ufoqzGqjgrUvNlHpO0c/oWOa9vZ/94/1m1L1fIZxEZjQsDQXCB1vv11r7FL0TiE/2X4+7FIz
8PbIgYQXJdOaTSx7zjGUg+g0enL4Jzdxx9zASw6+O+qoIdxeJ84eU63qWPpWvcF+PD14tCqOph0X
J9Qm/+vNODgBoZSOcmT89qIo3xWlOnBNSdqD0UXJkxiz4EdhesPXEv32U5ypxkMjdNMt0lrZcp9j
waq3xZWHzPmopM2qw850d9/OAI1MADrEG7DY8JC/nQHLysKwUXMYhkpj7swO+njXKi9RqG6drDN2
jGnuqq5Eu0+z/W1RSsVKwLDsl1NWwK+JqAt00FRuvf0JnmmFqp/CB1FT6aIZ0rXR/GpflFb/kKDX
d6mC+Ec3tuFDKqMjiMlkDvcg1PDbiBJxjWMmVPNH5Yg7bfvHrGN951UlJs0xFPww908lQc4x5Mne
F0Q/+07p5WtlJ/mlEFq9lSWU97fjAKtyHDTzMfWEvrGzRLoqmlLguZhy11voNon0+f7ue+eKRRyE
Ovmk6YNw+/w+KXopD5sigmUzaNJBR43eM7UKsQ2hFFyXom6uieSUuzIaT3E3vtZFvIs17G/ltjLO
SUgfliCw9l7pfzo7ihpuY3fayu26vPT4kfBASKuIMXgIblfH9sFSlXYlgRfXi0s1BMgmxrCXQhuc
iijDflO1mrzy4i1vPiq1NJ0oeTk8fHP1vTCX+nziZLiF74+v6IaVj3IQrrX4pr19s/cnApIGLnPS
BEEEbfauouFc8BGIKMjsf3XQu33Wd9G+7sICUOmqD8Hy9qOogEgXYRT1fWAN01f/9X7YJjetEQ+K
G0Y5Gt95ZVITafrqa9bp0r7wStwJNPE0VIp6DrXA2EYZ2vGq1Fc7NYz7V6Bva6HdYnWnn4SgF7EF
FxsNlduflFbogFgDajpI0H3lr2QbJ3nyK8mAqvi6LD4N3poY+2Jt34YE1Y6AD3nOm4buX7OASXRv
DpmnuIMw/G2N9Oku7LPuX0vAKCHRs5yEXmkSURS//TBZRro6oiHq6qXiH+wxtr82yLefEinTXu+f
40VwSGTGMHSimEDYYrMTEuZdiPQwUnpyGTVPInponBIzQMeR4i0CQ5q8pcW+V1F8v0AUXhl8iZLB
6OtNQJJqEO2WOS5ijOzcFmaduB0SeEfkF71TZFglBQlFgbyJxZW87wr5o2wH+b6tYgWngqzdJxTF
N3lneFvfN4eVK30Ztk8/aoJfQF0mtpjz1u2olXjYg8QVml6dKWrLuyzLnGOEOcomoml0bmX1Q2D0
20gOUW4S0clT47Wy6hIPxs+gOjJJ3JBGkEjcbgINWCUmP13spoXyOMjCf0RvU9sTZQNmUopsF8Pr
2DmNHO36FIPvOEpXgqvl+SKqIHUgeaCasLDKSEY/4mlp4Yk3+quuS/65DlHOkoK83qHntY+1Yu1I
v/PVYLUAScPTkTHK0aeA768DFiPZWVdJFrtDnpZIsebO9zKQcKSrI0qXnS0D76ByEFIxY5NWxb7q
HYoE9w/F8pTf/ohZXJFQI4rKsoldKRLSoTClcB9nof/pn0eB4E+PhwYtRPw5RCypHUWKkjBw1S4A
Zycr0q5LITLdH+WNkXr7UFCGoWUIdRshQGqutzMqBlkv6iENXN/pdjzmmyT6HGtiB1/p0BtfHfU5
NC619lnv0q0V6huAtBsnbnaDhN1w82R5A5rMAq9CeVOLH+oYPWnpxdB/N76OafyrGnzyepwlIuCX
Tbe1K6AmRXwiMj/YafcJMtTV9tvPefk9wydtX+Y/UTz+9/WCBMgbCLaBh2DOTIb40/iNUH0XX5UH
O5FU/CKq1YhnyljmE2kDJEROcCIKzONtdGZ7IpQicCPE60+5MVhbD5beaXCyQyBZ/h6bjnLb2aGz
tcDTndJYVTbgLqqVFX1nd07MLzDO4GdJ5mavQ4Wwh9OgMeJ2bajR3MBwUJ4qpPf3zfLwwy9j30w3
AJK181swb5zWF1bqu+lYfuzk0Xn9H2nn1SM3kq7pvzLo6+UcerM4cy5IZiazJJVUUqllbgi1Wk3v
PX/9PlEzZ4+SmUiuZjHAAGqZqAiG+cxrms7qnyUuKpxQEosUhw38/pcHJZwGpUJcD3hrG9DHHSCq
2EZeaJW7/LxiFvEKcDkeLOF8zDNp9IlE99xOrydKSsxCkqpiqQ3B/fJ8dPoc0xXuS5RVwAgaZmr8
Lttr79vlrPhso+hV0hT56f5EX6w4LjcTowJOAmgCYg6listRnYI+WrO05dveebtWoafEeBwaOapj
hVvBMlin4wBPu3yeweHK03Mukc3ph3A612FQU6sys8d+OCPe4lr205h81RvHM5clyJZA0XCogQIG
P6uojtoUu6n2QSneaPGj5VAGjozuyVyV4yKDW+9ydB47N+FZdZLiGPbFqUMuc1R6v0cy0+qybwXg
58OSg5u1Wynx4h7HoKmdgvtLIjKln1eEkgQVOhxnLYG8ASR5uSLWytmWp2R6X/I4BI2MN1qDIWQg
VbJGbw4dhd4arUMx6HtX5EvUdjE0ereAkQjahacDpYTLoW2niFcepfw9Ypmq2yNC+2HIjXet2kdn
PFxooUWsdWgX4UFLOd7mMOlB2oMmL8wFyayxUHHmNZOHCtCAV2aFc2y4Mi0MXD+sBdZbc/j7/cW6
6vchL0HmbwvpQXbRld3jPEdZrLem9ETqHSCkUj9UwKXe1nHeHaTaaANp6PzckGtfmghgllm2D6Eu
Ke9SO3GCucfleKCkbi4qluOjon1Y7LH1+yrK3hVqqu5s96tATyB2IOVjUMINSvNjc8gqyWkGa2y1
p1CJSBRUvTtCJqg+gzL/KoUDSmQIGXiyGlZvotU23MZ0Bg8F4vDYYFXl8V5Rhphnfaddsb1Kge3R
2RNprGBxUCm+/PBZtUqVU83qU1hF8SE1pc4fojjcqRzdHAWaDBZn8PDp0l6OMtd5XE6rsNNYkvqI
BR/Hrmn68/0t8aLE8vMupsgG8Ap4t/aSOWzfhbFQcqXPJeMpVZzmaLb64tWovcKJlr+hDvAwZVp2
yOz82RQ6HUs3HMoxrQ/LjPCvY/ftoSrmLHBKR3lAcOVTi5OPO8Qf4jiJkUu2P6aGPPujVlYP1NlN
bgcyINRVGk+NlPhQ6lbz2gkLI4jjuvSUVcqOFGcNT5cLC/XOHuU3vKq9stH1Zzszc0/PrOaQyna+
83JdHWcWglWgo8DlShz6shl/iiGTelqdHqvAJ2Kdg3FE891bvPGcHCjzv5q96k3sQ/N7W3/tfyQf
wp0nTGyZzVcQCHuAO6IcSZZ4+bERW+7VuO3VJwCfAUxOvbV8Uz8ppAv3v/cVYexlmqAuEKWCjA7S
+3IknBftgtOvPtWv7ZN5yh7nY31WjrCt3eiguPKx8LRT/ft4sJ6Mk/Ug++Up8mNXOt7/Obbv5/bH
UC9/jNkchmSUG/UJpWDXQA4uN75q9alVTVClO3t8e5KIlcG1iNiLyAQ5kc2UdU1UU2IU12alNN5Y
dvR7VzrOTvZ9exCw05T1eJi32rcEVE0b5gXg6QRHxSpJkwMo1mRnKuKBv9gnaJMAgaDXL+TreH4u
l82YYuRc17p8aw4RDs7wrZGEriLBzg99BDO+0hoo3jVg5jwpW/c2z/UcBZbwn9Ucytpb1h7F4QUu
KqM3cmbCoFwqkWHtmVduRgHsJVAGePCK9jolPO1yjkVO5adAfOItFdxicFdgvkFOQv10fwe+SGP8
tJb/HIcaODog1MI485fjWC3yGGD7CgQawR/lvT2cpqp+UkvjT3k1FJQpzWRx4wXBKPh0ob9M5vjG
qJP6gKGSGaBX2PmNEk+uPCoJV2TvIyMIoHPS4qMu5yeSv2ORJr6Mx7LnRNazYmVvUjlzfKfpj4tG
qb1yJGMnq9kERP+cFb0h+lgCnL2VUVhgj4d9yawaJ3padEq+Ld/KgBDqouaTuHqEVmWtyPavHeiX
cXW6RNziRFW0aC9XcwEMaaFlTlGmU4yPeZEnD/VAWtfrReTmjfWpq/dsoW9sFFApoJQpqjHdLWoh
03lMpibJ3/aWHgfhsto8+VCkXvbJf3yf/3f0o3r3zx3R/dd/8uvvVb3QwI37zS//6239o/zQtz9+
9G++1f8p/ur//aP/dflL/ua//mX/W//t4heHEg7p8jT8aJf3PzrMhV7G5GcQf/L/9Tf/9uPlX3le
6h//+O17NZS9+NfQHSt/+9dvnf/8x28iHfmPn//5f/3e47eCv+bFSf5j+8d/fOv6f/yGZMHf0REU
KhwgrH772/Tj5b+S4P+dZjtYA7gonEohZ1hWbR/zNxTr7/wOIQQGnJgY8Ed/+1tXDS+/Z5h/B58D
D1o8OHwkWfvtv3+qi4X/nw/xt3Io3lVJ2Xf/+I1Bfrr8yHyoeICeQFVHZWPDe77cYprF15WUeX2l
YHxatrQszPypb9GU+KiWRaV8jKO0+uOnlfnXz/DzmJu6HoItdO8soL6ikkXDZJvoJbMRFWGU2w+W
+zZy3396/fjhaU+X7fJWvx5jMzFnGfXaNDL7IXM/f32O3NehuxOybgrx10NskpXFrItmBUD30B2e
Pr95fpf671bvCy2XnetnU4q7HkjM9acwqtHbfDEWBnrluIr/HPtMBiHRnTBmAwW8GubFduynYUIV
p6604rNkIb631cnipSjX+GiqeCNhAB1qhe/YgWN9UKrMw13SlWbDC7scZywEOvQH0i13qAf//nbZ
+ZLb6Epf/nuZ1+Pbt453emxd5/9ziM1F2yyA/sKcmRfu19h77t1H1d1bXvH0/c/TSFIDL0sA22DI
kX5dEX9qLEznwrH6U2XRIpKyMPaxx9PcJpKsnZbgZSD4z6HA0YOih58A13PzCtdSqNK2bPqTZITV
c2TYD+U6A30G4vMwOVNPy5PO4P2vtLlIdBQhNPjSHGghjEnF/HKPZouerhmahAEN/+4IzgQuzTi0
fqGq5UOh4sl6f7xN0537igEJ7cVlQix6DZmX0kZFyI4BBWgEsLx5AOhgwi7PLH+owZZnWQOlN41R
Yeob65UByynoALF6Gf53xyjrp291LbeAyhQF06S6tP08SfDrHpJ59SkVpO8lEze8zigcvNwi0x2K
pAqitrZP9Tz2h6QbrTPZdvFKSrPmQKFQ87WhaY6G2tneYsnxwcwQtV6sIj/UIxD0+2tw+VizBKCp
XvCaoIlUoc15ueZVX4AfwZLiqNWxfHRy0tmqmvbwKlejQFQTMQikSaG0uNUdXSQkxTJ5bY6LWage
vZ7x2EpDuzOX7fGA7QHJnV4PTTYhcb1JKNZWylRjKZAG7J3299qmiZ83xvRhoKAe3F+2G0NRX6TG
wKvMM7u1+lOzsLDiLNSPS2SVfsbIH5eiHw72qu8Zs90aSjhJodaEMiaV/80XKha7SvD4PK5KZABG
MFJfX8v4GKvxHn7p6jPhusn7DUCazwW8aLOAqVqudZjE5pFs3DgAtJp8ahB7Llzbq4WKBvRxzh5b
gfBk63gWdkPSQWgaAgvmxF9lDT1LGMomf+Whw7W2dlb9wenINHZu6MsQnG1OnEN2hNQa7SjgoJvZ
yWosN70+hshMRxVmamPefs6NbMqo4iTJJ2B07ZeEWKtBy7pT996H7eXGZUMoJgC1NCQBbG8OWlGo
cQ2vIg+UTG5QzogqxQjmrrImz2oz+b06UqncuVC3K03PESdsGFl4xBOQbzNsu5hbdEkl8zQi4gjn
zY4+1+ZUeEjMaK9We60ORLD9ztHYbiIq/rSfRZOTi4UjuXk5cDRbkUezq6AoF8z2ZKN6A1442TFF
2p6Kl1Fg9ZHRoGfFJC9PBQywaOEAVkFDh/GVUoSVa2Jxcsy6WdoJam5MCDk2kYuCCbJAtl8OFY2G
ssw2EzKhlvmTpUiuBbH28Gs3ChMC1YK+Ky10eqVb0Wkhc2qtcYnccalWBEndSksvcvRY9ZuGe2hH
C+x6/XjTqTXTc0KAib7l5aQGuwrnTO3nYJJ1hDwMLYboXCReOUz5Lylyce44cMTpYCPpytB82qzf
OkDZiSHFBnIYtigt5u1Jppa5E0pffyWONYRSEhqQ1yTalxOSKMxEVtHRMCkW6dhPCVXzpvzj/ke6
MQglK54LuOhCQ1Qc8p/C265nszmQzoK6UlaIltVSotkWD3/dH+bqrmC1aJ8Y0N2EBueWUFPZEIp1
BfdLfGTVt9bQIMojt82berFXr1vm5fv98TbhsfhC8I2oxkE7ooK1BV4qRl5HVI3mwCz16MnMeumg
aFmLABQA68aZMr+ve0pa8CrOvZZUO5/uxl4E9og4IO8C+eNWQw8LFsWK1XEKOiORDiDWpQQDYHmm
PmGOH+9P9cYXROGKh5vuMpJP2+4yYXqR0yKZgqiEo+AuuQO8MJITbefqvTUnwOLC0pMuJLSYy52C
BDDNJc1ZgnnRy2+sqNUFdgme7oTQnlad789qmw7DuweRzYcDfS86INvbA0+0PrG0XArGaNLsY5yb
jf1OlqLq9zKSpMeV8mP3JUXF+xkDKPt92VaafWhiGTP1asiddOd2Vq52MNVQnHVAcjpQrVDxvJx+
BE1STydZDiLWYQRbO4/OSbJKKz+qK70uHxSD0R0SlaDX53qXlWMWm2Pt6alaW6csnDEczSlAz7DC
4PP6cdpLvytRsrxTsbTbk3u+OgD8uEKLjq4xr/TV8s0AP4dCW5eAYpn1ZxlK8uTF6tBDJwQGO6lR
enQKu3szWJN1UOVl2rmNrx5qMT6lMnYMXw9rlsvlsvqhNvSiWYJFa0IXQy7dU6YxOWlF0X7GdiF5
XTL3nU1ztUUZlMoNdWPBVOGyuRwUnnY/A3RdgiRJR7wEsZzxoqyrQndUShiF97fozdEE4JDwDxCo
I37/p6uznrK5HU1jCXBWG88WIkqJG3WN5amxKu9sv1vLCT+Eq5OqPC/CZmYce/yRew5f3kuVO5By
cU0vyRA4FYZKlYWY4WxZQF7uT3Ejn8JLJ1aU14H3G4a/stWvj+nVr1Y3L8Fa9a3brHE+nNReC99p
iT3pGHSWQb6Mx7q2sk9yNCH4P5uHqNSw7YxbTaiUJm8U0pbck/II76v7P96tM0kYKFiJAKyv+i1S
Ykn5JKdysOgYY8dltzznQ4Q1l9T37SuI3XuZy63PABEdOhTBjahbXH5yyIiJDVlEDoycDiHOjM6b
Ruuqj+hXRIeh1fRTNZnSTn/25qBchBQ3YRMQb1wOKufaKBn4aAVNPmH4VqZ6ezBGtfmgJm38PtbQ
EHOxR9X2dKtu7G+KF1BhRYxPkXbTKpwbesZmn8hBMuEk42Wx00mHPBztP00+7qf7n/LGJIFaEujQ
iCde3FLbpNkJ88yyliDOZPDQc5/nroE60eMEc/3Az4FeE2X+Xw3kxDtGxIikCoAFlGcul9YctSoH
uboGMnXR2m0VdEg8eUpBS92f3tUj/TIQt7FYSIBum29ox7Gm5VSUgyKVB5+ECj7CLP+aYMLLaeWO
4CYSuSgRsDgvP91IchNas9JXSgDyFxVnI5xK2Uc4F+ne+9PZVnnFvYCICuU0PIeAf27vo9LMHQl2
nBI0rSzPh7VdhsavHT1aPS0Sy6dQB37u+ki3/WntEzpBrdpFgDNbK/b6KZctV66NLAkSOzH2bFlu
rTYROl0pdi/GrZt1QFsWynZRK0Ga2zWCI/ifd0cT6Y698sKtI/LzQJvPSq6ah4vGQEY5l5G7lo0k
u/Xc5O+VtkGf+f6qX6X7AkrDc01PlrSN8tbl5wWTMVRTVnL7SJLlRbEmfTLTXj1381x8KIzOepu0
aus7+J7vGUHeCCfAFdJxgw4p+qWbiS7hlC25xV2woKb4bABAk70W86z3vAs6bTe0WF5HUrg8gM2v
vWXM618Dvb7sbdI75g51lzxlm6hYajU0jtnJgVmkiCKWctdND8gh1b/WX38ZSDSfuYfg1cMy3Tzr
5ZKvWZn1ViBHBoIYeT373YIoyP1veePpIkMhQuJtBWm3VZjqNEiXzhxaQWhIJrX7Ypodf5yS4jsX
ESIHmDLqn+8PeWOzCmAmhTW+Iw20zcTUrIrrJs6toJImy4dX1R20ZZEfSAHDnfznxuwE/JOrTsTM
V5LVREa2kvcKODkIy1+LLEL7wAkBSDpNUZduW1ntsBP7bftB4kpySBqQXaJeiqTlZosaVVsvihLp
QaGujXXsllWlqd4U2btWiZtXKOHU76MmGv7SewyuXXNNlCcsEPYlh80b1w/ZNOVG4gT4eNtkN5RS
o5DX1AzGfnBSL5uJRo690jdPkhzpQme41cqTbdQIwiYQGlo3m1WUVCOAU0eYFWbKCSpH42AmdoYZ
ewyavuMFqc5Jqi64r+ZtbB9A1/a/l2XSDl6ShELZcMRx0EMLN/xQqUr+SZGS4lGOgUB91tas1QIn
U+a3hWlNNThokKr+SGHLPMVRHdZHKU81zVtUSZ/wnG56eFt6q4MnGBcr9Qy7UP5s27H/iwC0qV7H
KjouXj6p2e+NFBcSG7i3rEOSd9V7Yxh1y8UQWEbqo+us8VCpvf4dCN20eIkMhNNtSoUlmRbJ+Tw4
hTV7Bnzj1s9QmbCPMydj8qQxnUHYZ1r4lv7QWL1PQVWFmJOPzupK1OCQrkkbwAY6SaDiFg1ywIe1
1OevChos/ds0Gdo342RomWvGRvs1rQnQPdRPpG9dWMn2eSmSaQHQaiy/92M9PNd9Waau1q3Ks9BB
+LG0qv4dYlTanpRcWp9MJ69xp5hTRDnXUIUCH2ZkdoThs6E95YrZRv64qOFTiwrU4vIWmu/D2sBn
UsGj7Dtct9lC4TesH3s5HK2AOY0fq2EwQoGx4fUA2ys3IPnb4nEoFZyawLups9dqk9QeJqMsvk4C
FnHSOjv/OE+Gkh1Q7Bv+1OVxiYKBfyNzC6WLFZTyZOO7HSkT82nqsnwVF70MfH6dmxj1DmyheA0H
FdmtgR/o2BWR3RyTkqz0CWRvNbgFpA6VejLGgh7C3DImHSjEjF6vypOK0taYdV5UxGqQtXUln2bV
ASNcqUWn+VEzyZmLOLj2vTIiwxGUlAm5DqsdiwdIzvm3uRjm74SQ63mxMjt1S0VtIX+qTavBc5/D
PyJbrv7Qtb5QkDMactmzQlkqsVC2pc8SDrsdTrx5+1QTRhBFDDI/BvssOtioioHxkrSpY4fM9Nkm
NLP0Q8Qj+df/GiG8z13aaDyfnfinF6qfbgTmcQ/hd+Odhh0FZlvw0QDZid//KQxLtdpppLDTA33S
2thtUQIE2TjP8ec2mpFnj4y2DFpJg2KIQW24l/rfun4Ecku4QQIQ27ZXCg1Vkkmu1aDnmnxs6Vj4
RZ7H/v3XRFynP3duxXXLHcf8BHnjynhvxipeq7RCDdROGqvFJT7g5bfloVhdmRc09wYtt/6ILfQ1
/7o/9K3XheeZvpigivOKXq6vDg5NhApqsORpU2BNYSynTpPX90aNbMjcmV/uj3c9VQhvdBKp+5Bt
qtuXJazDUgJ+ZcBVLvrMjUdJTjynmerhFdg3EP9SZ6zzMV4lwt/7Q19vJUB+1MDQLDHol23fbJpO
qMxJc3qulwgd8qq3tD+iBGKX18iT3bgFjs/DYUCVb8IZPHb2cs8bZTgKt7TqRNJCbrZNXPolNvXF
TAu0Rcw4CkbTjhuvxKoBIeKIOPvQk9JhkyklSJ/TB0BIbNSFiU7ayf1HHbvBbGdJrsMYWnnUtEAL
EAKzDS6/fiYlDfzjJDs3bUcf2ula5xW0TuNhbBP72/3lv95pjMVZRiMCN2tSncux6gg3MvyUEQ+3
tQHboiQ7wLoc3sT65BwNHK535na908hZgAyw5MKxaotIHMdEt5N8tQM7SbMTiCDbxS8LagQSaaek
yxR3kbU9IZAbCyoKhIDbmCNwDO1ykpo8g82ABhJwc+ePPOSCrW2uh2iQ5Z35XV9NsBgEcI+2Cfy5
beOkjWLT6o3OCSqjVo+SPmQPfbrsdc1vfDWYa5wayrV0srfxlxKuJAv1AChHTiWekFD6gCzleEgm
eeKUKvFOFWGjKiRSBsHvwhibhdIQPNisYDqv2jSTtVEbVquc0hcqUR71DA1+0NRoT1VTImo09VkH
sFsJw/CUxkr8Fuq/9S5BCUlz7WmmtZiGrfQcLlYX+UqnFfmbVEUF3g21ZB1OXW30T6ncj+GjVS76
F9yWnY8rYiF7AIob+wEgANkerTtg29tuNlaRhJZGHwazrM4KOJCwiQ8aBjyWu0TGnO08JDeHExAH
mOLgiLeZkNTBDgGND22oGewFqbuykA5UjdtnPS+qX8P8vnwqAEdcRHhVI+6zbSs0i9JKVoxeal90
hJfRaH4ZzKLdwRrd2OeMglgnUCP6MtuejNMyQp4vYVChZ0swkmnp8FGeYXjtDHTjfRAy2nRXeSfE
hXh5djNLHxtTh3O1Wom1+oTLKtGf3XltNxSG24bmdKjtOX6dLCt+1fdvx1tfTpQDSF/Z9vLWOzOn
XiyNGIkGstQnz0REvfo5S7Xyoyq1ev3864MJvC/McwGJ2VLbo86OJmcepQCBIMkdceXAyK9p5POo
OMnx/lg3LhA2PvVd+rxEGVewm3ktMx2VsiDKncLPx7735UidjkBk/1g4Hju34o1bn2YFuE8qaTR8
t7eiIff97BSKFNAah24rN61vrmb+GuOW0i3rUTq3SmHu7Jzrig44FUr6PO+Uc64FGsa4n3m7pQBB
GlPGoRLPXi9rlA5NTLObweEVk+kIL7zpm6SG9kntukX/5dI2tn5gKgDNCFLdtoyYlbOJf+QgBRQu
CyXA+Bpg2BgZ03TU8nGR/RW3vg7Dk6X9cP8T3zqhuEyiKCmqSVdSahxFNAa7QgryZjVfFekqeRHp
7M78bo0Cy4DOrAhXKZleHs9OqlejtSu+bLbEEFPpw2n4tGBItDPQrR0rpGZgiQnYxTZwMEdHz4Tj
Y5BbVJNSByM6Jxn/1CNqrm1U7IFvb518jgXUDHCbYJ42D17vJGleYxcDIqbTfXgvHe2n3sTbefw3
DoewiKCOBCyNrbLpfNkGDW51yMNgyHrgYYOdDk9yXOggGYsBY/ESE5LMTRvn16zKXl4KoQnM/9Bv
AoOxGXit2Pr9yhyHsO8DyrK5uyqr+TEfqc9QbC0P93fkjTVlLXlvMSRBaXob1xo5RXWRTAY5ZCxI
r0rqL7GtUXzsup2L+8a2pMnCNSqDsKfIuQlraeWXmpI3QknaSB5ztYwfBnNMT78+IUIwoiOgi+z9
zeaPgAZMFZF8EGX5/Mru0v4QNQrWsJFR+veHehGlv8xGCV0xs0TThv9jp1weNDWvW2XKUydIna46
69RXjvOipiL5NiNPDnXUffoQW8JoAKXXjaNb48jwqdXW6BTmkr1T/7zxLDvkilxo4vRfpW05hY2i
ncX739X4tmR2VZ+qoR0f4MQpXiJF+SFpTSI+HrRmZy1u7SMNoWMIy5yXq1ZxAnzMGgrGptfSpq8n
cwYOZaPbZ51NaZ7Hnb10czhyVK4dLvCrZBwBSGxzNINoUXLqc2zOmu2zJaZ3U70YewqxN645XAOJ
6vl/nYMifpifKitTuDqTPfKZVwsotTLPErrRqoaNVr+4HfJ3O5O7UVQmMqUzCEgZwiQVxssBTWmc
kMTucSjP13518anWCm9QY309LKHcSkezCqP0FWX+LjsVUTdWh7jUkoZ66LzssfJfku3tLqfVjVM2
u4pHZXOi0knv9NTWw6BLp0L3HIowzUNbFVX8tq1ayq14J9nhIVylcfalPMtejUU6/4AEPnyOa7vq
3WbITYRW5yRVeBcQjDvJPVK7C2X1CYezqdnzLr31xUR08VKaF53JywVE8Sua5TUOAydt2x+1oyVf
5CyrvoCXy1GFS0djT9Hx+uyRitEpJyp2SGm3V4HFOTdi5EEBBaxTc9K7UfkSGmEj+4QBeX/o6qTN
fEA5+oe165xfE2QWzwakQlpkPB3oxFwln4PRZc4aZjZxldY6HpKNqXXMZgB+x/t33vUlLgYSerrA
bLhsNu9TDPJ36CPbCtDxsk+Yl5Xnodf3rFmujzej8EoAWKPYwp67/H5dHrVmVnWMksU5Kq+j7hct
WG1wifPOe3FzQkLkwhFwRICPl0PFSzXE4JStIA8B0TjwA4JaHQfv/rLdnBBhBIVDqjpEZZejALKV
124xrSDGKNvvHKXx2lHWzpbU/nqUxNqRSlOMxGLsCgCrapGRzPVEqZ+rwrNLeTnUTjx761Ip/86s
sG2h34QXIQy6y1mVhdDpApEYrPH8SQEsBBB76k52Vk87T9v1gRYIK5y0iJnpxm5D9sQAZbiaswWw
q+rPiVLaR7mAdzo7pQrXSTMO97/XjfEAEQPmBAYInGxbWwljTS1BF9lBWZnyQyWHmdvka3cotW70
FHPau/JvjUe0yaESVE/go5uVzMqYwKHn+rBS+d1Aq/uJvK3pXofFaHyXwypVdzKxGzsSDgTgTQB7
ghC1+XbR1KNtJtV2EEuYESTVVLl08C1/qZf6l2MDW+HDERwQaipXcC7UyXrwY5odrOVqP8QG9vO0
gGa/1MtfM/1+uQepGnKQRQgkQsDLdcycRjN7Hp1AG6nS9m2HDlgr7bkW3/paP43y8n7/FBBoCorT
/dLZAUcD8KWjLvT8lvF5sZM+mAvT/Dd2I5ueijiSISLouZzVRPiGXmzLt6rW0tXLynlazBmN4rkq
jzrGib9eY+GLUTBFq5Go56q0KNmjRY2vsgNrDKOD1TnD0QSQR5dr3mOTiC9yGV1QBIb7KtroVIG3
gl+DkXYEBCVr2cqq19c0pjKdHZkVa+atk4aolE33uYGp4Btpq/55/6DfiOEZH3gCVRDAdfRbLte2
r9Ys1kzWdkLnqw4SJcp+OM066H6W2FbuFarZVe+WJmunk91ickAApHUfClPtHmpKZHSbpzgtdo7M
jXCCuwCEpxCOB0q+vQ/aJR3aWbOoOxlL7YIXUN6kbWh9G4ammzzazk7n2pjk/aU0uAXsjK7f+CZ0
uSC6UGKDSbjZb4WARqOs6sDUQPxlzs3Eg0Ysne8v/a0biM2F1hM8HvAh21AisvQ5kWg7WFmzPGLD
kB7SEcsve66/3x/pRkAtyNm8VC+MJfKFzUfmSK0UeOwAyMP4dioBa3gKfQ7Tm8vc/KKXHVafiRNN
Z1km2XaUiW5vL+01kW6sKxRJPDnp6ZFQbFsEA15REGwWJyidOHscsnp0x6X8ZWg+MmEIfb/INYIu
3N7sraln6tQqThCWaRK+VEdAYS92v6cwJ1Ztc3QFMB2KBV0GUW66XNW4iASuIgoDSAZV6Ocdlil+
myOdnec42D1Mad680ZQeMcb73/PG/Yt9IMBJ5FGF1PMmZltaOu9llbM/80x53bPaD7MVR2/0qO29
crHN0/3xbu4fgTcE2ifYZ9t8wqpUYsRMoUqia+MXfFrqN2aHV0Wo0TuIp3A+GAkxKnRX59RlaXGc
lH5v89yaNO0D9g/yAPqVZOGs9yteuXSxhtbIvsxp1Tkn0ypSx61LAvYD/2HNdh6eG0eUEBy5BBru
vKvbh4eyx6QVWPkEdm8NXrvGiatVTn1M26X6N4ZiLEo34homSr7cTJqxDOWAzl0QA2T4mCeOjnZD
tRpuXBh49tz/oDeuV7Cq/zOYOKg/PeCyPM2lsZDFmEMs655EFP5lWPPuPAMfK90Yr513gD1sy61A
CM/B/dFvXQOkG6KxD1cNN73L0VV6j7qzSHYgqVP1mOjZ9BqmgLoTMt/6duRQ4qJRRVFG/P7Pc8yI
J+ph4XpdjPaga0nkzYupH+KmDneW89aEqJTSQgYoes2a0eNoXeWcqCsc0uaMEiRCmqVW/RujAMEU
2bVo5F6BAvoUjl2ZmUGcF/FpzYrKX5Om3tmHNyg3tiragoTFsgDdbzYiBey5Xs3CDKomr+HaKd17
xLwdlwNOTU/PTK8Ol/hUq3Pid3UouxJUt9eAx2ha6oPky9KEIq/VtI8FYm5uuKIken//bL4srQuF
xi8gY9YCJdyto1nlIMJorKt2RlKgPygQHQ/TpGIfU5l7eJsbQzESIoO8WRYv12YxBCMxCfNOOyMt
FeJkPg35KWsG9IUz4B97EKbNPhITQ+lSUA+5ZAnoNg9KlPKupZKtntdR6XAg1803K92iHSmrzbP1
MgrFUZVgE7ocXfTLg5FCg23yJpLPEGaSN61BqzRRC/O1sSA1MMoySGJQ89/uf7NbU0NtiVIUaRDk
1M2gtRGHlp7I8pmWZvGq05vsXDnDHnni1tREOoenMrgRoFiXU7PTPlP11VLOtN9s1Pdb7XVBZfZd
lkX6c9M4MuFA7GCReX9yt4YlgsNIhh1iAc2/HLaPij5ZcQE6K1otP+HkIh/H3EiOo1lwuyoktyMX
aTruXePbd1k08UQFGPEzpDUwWt7ccWwkVR8py52zxrTA/8m0LD3u7fUTnnX95DZTC3qzk0f1WCMk
EQCHLQo/Kzsr2bk2rg8KPwnxJT8RFVKaU5dLIPWSsSpFo59peWfHMLPWsyrT1SSHr4/3V/vGUFR2
UPQVrQdyl81QpdX3SaEn+llv6scwsfvHjBjLL0pJ3ZnU9aaF2MaFTpOdpjQ9ostJKV3fVR06B2dI
9WbjSxQ0V7w+C2XnRN4aB4Ut4gumxWWz2bbqHOdJAY/+bBDWvCbVxVNuVPcsCDaPvtgsNPEFlQAz
OUDSm9lEODZLRq3LZ3NWrNFf5zYd6dekqXq006YePaMf0j8WhJOX09iV2d7hfKmN/hQvv/wA4tFX
KJwior79cLOa6kNkLsq515Wxd7tyiKhgZZBIXRORyto1YETKrm5K6nsCUcd01UbTv0tG5Hx2zFr7
LgMm/RwWeJiDsZAA7Da9ankzIQwGkqQbXzNtUsdvqjJ07x2EihpwquCizvCNordY1aXfstg2vtRq
Ejd+HqHs6Vm0bb6ihbG+0joyHjeZaW/49UJjbueS2MSvL7Mnz+bBIt8X6hiXm8lI7arLbHEDRkPs
L+o881RGEpIVBkZ2WT3sRFnbY4IUNI1LARBBlUY0VC/H6wpKeLZZOedhjNuPFshfDO/z2pOKuN7L
ZLdjoc7L1Q5pHl4mYcNWlS5Z88JetHbmHoJp5XYEDY+5ZM3q45ohEuI57dy/0qslGj0pSuIvPLkQ
Kg3652/VzrBfz6slwItSN8uHXhtN1YMT31afUx1c1mOTy4XXEuF9m8PGSf7EcsJ5LU99B7XbbmLT
fOjzyWh8SoVK5htqZIDywklMCBLjcEPYlxcyQAMzjIKSmOLLipyd6dZVkvfHOZft3lNrLOh9qTPz
zpMWxUyJgfOsA1PbNqC8Z3n+ZEgqDBEL2AaOqQV61HCJp7p8N01TdzTmflwe9bAYMrdbeGNAITuJ
9q6B8svzGo0ZBNUMT4WzamVJRFuy78wgN+MFU027T+2P/4ez89qNHMnS8BMRoDe3TKOkpFJ5e0N0
d1WTDHpvnn6/0C6wEpNIQj0zaAymBhXJsMf85vYdKc/yy6PGgvAuEOFzcSGSu1aSVkuMqjkXfZC4
lRtoitrHd0YY9tkDAH93uDR5pf/wyniK5p1tfvUmMTQYQ95Cwgv48c/Y1hdxtx3yZimKPQSG20Tp
AZOGhBbZWEa/1DJ1BtTr9Fm5t0k08kDrFO0bp7WZ/TxbnGUHIrgxCwRuHDUUdoEzOPJIvvgpTi8w
Ve2KIWjbcDiWSIr5QhP2P7g5DgeoctDEQf3tXOZr8C5tFPIaBn3u8WPitzp4NI1SvazKPhjbkGmw
M9vDOC8bIKhnY50fhDmhtx3P8CHe4Rxqtehu1Z19VETVxicKcNRibu+G6+NJfY/3BYY2QRH/fD0P
cYFc6ZiGcyBLp++jXhGBq47Gcanbve7L+imjGMFsyw1A2gWeYhXCZlImy9bGJejnXlzMLs/uK7vb
88HYGgV0tCrNZ1CCUuVT92Jh0bpfQkUf1GDJ+vwYw7O505D+Odyeto2tjOIANWdqc0weiPDXw1hO
loxuypWd0CQ54IGu3lO1bBEI7fGdSPP4y4T5eYkgvafUMIyKYk///HoH8wtcUnVKL0zmWnC/HNsy
bs1ZDZBTCS9J2yaX2umSc+KETpAamFiVdrQcd75bxhuvbw+D3iPlaPJz2fBfRQrG0MZlNtpLIGt4
CJqFTonDxzTU8bkvJsB/eASbjwoF5YOmz23jD6ZaP5RNEnc+5IHkPnZQkvMHZ1SSnd+2ErSmKM8G
4wkFdqXy1lw9a1nkCROJzyXItEx/KMVo5z6bv/7bWbxl9od0yKe7uEJk7tha5uz6teUtRaAOjRkf
1CmMioNiOKAK5mosEr91WtgUSDN7Nq4Jejz5tlLZzcHoyFMOYTza37GNsCe/qWhfHXu9bj/Yrd1P
BzWNy59J3rTVYarqIfJzM8//Gjn976c8xsQ6lOGM33R1XvhqpI7/DmGS5LDk4bP7VhdFg58NRvwB
BdX8p9p3lTjdXsd1wCeniq4JpBSWCVLlKuIwbUS48DlfgsbSwicVK+dHUvJJHMwl9X4jItv/W/ch
8mlO2dhfbo+9cQuC3MAjQTbYsC9eR5sAWPWW87MEdFmS8uTMuvVvGll4upop3DMfPczwfS16yHMt
l2NxlEHE96ybcnHUzK7ZE86VZ3W1p+ksUtLwZEBErrY6yxaWwk3dqQEX9og3VQRqDkacnSFRMzsh
Juhpi+PCbDr5cZbVIn9UFWMnC964iE3JawBxZoF7WD8Nk6lASpsb/BrKRgRhS29aBYT9mUBwz2px
4+ag6EU8BimSYPlZs/DFFWm2YUiwv0zBos7e+xpnudOc19VhjCoVDca6BbYs/ktFHAQXIT49cTKn
VSITDrKJFyNI5gm9P6hlniESelKLWD1Rsvk/6d5Xyr2vxFvV12sqUR/kgP8/nHwmXnwjKld5ouL2
dKmGQfsr7EzjN0XUIT/3ZTPah7wx04uo4vILEg5IJZO7D+bJC5d6j7CzWtfnH4LuC2VmCd8n5nj9
Q0pTR4HVHuyLMoruhxdryQFmXfQ+tYo9N2L5TS/28fNQXH88fuCjaE6uppiaXGwX7uwguKUYB9Gq
yzGKYaPePr6rZOV5FCCYhI4spXPVYYDgPiYuhQR0+2cniFtXPxrQ6ACglMWH2hziHSTtarfK8eS1
TujEc6tdQfeQI6q6ygttGq5L/xAOCGU2S648MQPTYbLwoQSQ+R9K7pAS8AVQAduAXpLb68X20VMv
jFyFQY0uC/20qPTjOCrWRe+tZCco3JhPypUcfYlqJQlf79R4GRA6jVm1pMIqRDOT41CV0V3stikp
Udkdb6/fxoZ8NZ788xeflqn9IgaBM3ZkJzhMJrr+5JTtRO+2Fm/LM5+XTvpYEO4TjNHcez1UNTlZ
DxMaI7pKYLEHGfn9WCvj19IOdz5qaxJ50aRuGvx9+qavR/J4iGsod1GA1dDgh8lYn5rW7R4W7JUO
AmL83e1JXD0Zz18GsQg9LIQ5pdDX6/GGJFcMbFGjwGgcJwu6cCi+ikLTkMUvjfGXa09edgKr40Y+
BAz9oUsHEdz+CRunndIeWRQ1Pq7yNW6qiyeVzogbBX2Fc49V0ZanO1DvnPZVoPD8oQCLwM5RnqGb
udotlp4lWV0bEe2frnpEwXV4Z7uL885pbPsxCrvSOzJDXeQ72OB8uv2Fa6nn/x0c9DxpAZqI5A6v
Z7kDaZErUxEHsVN6Nck6jHhwurlrPvbtCPkbWzuQWxP+NbC1CU3DeyvDXMcflLwqjzo+dHfNZJvL
WSpxLn7tCgepf8V1qQW4VYNGpiY55M5o1nviDlsTRyWLQEeW0wFovf7tPfx+o7I8KCsA7GKUqRUH
w9w4/kDg0917KjQyN21Vop/cPd2et60TLjMguOdQ7q5w3oTkYeZ2k3JRc3XE8W/R7/BZmY4pjp87
m3DrHECs4sjhfiFZx6+/0uHQqTl+CEHRx6l3V8PFWQ5w0LPulx0a+i93MLSfk2LCDUpi031MNXrT
O8pmW58rrbtlp53uyBqDbGRe15hJHweuNiUnz23C0+xE/+Deupf9bDxF8DnoUOBKJLWfVqdepCJS
zTmB8uRVve3HSYSATdIrzXKIc2ir/mB73XhK6rEXO+dw44KjQkhrG9wJONr1haOPINZIvpSLAbKw
f5cP1GX9ZiALPJb82afWjPt652XamFhp2ct1SvkeHssqSZgox1SeSJUL7PWvWd0VX9Us/5p37rCz
glvzymwSAJKJINK4OiuZY/WKppfhJcuaKfZVJZc1NmO4r0dnIIWE9FHAZynzPbTE1hdS+qBBy3LS
OVht31nVup4CIbSArIvdY1opheqjsiQM35maZac5uXElSC9AWPI8G1wLq/l0eiXjKYEI0EyVHt15
nYNQmDsPbncphdWUaK679p/YyaLPhRK1ew59m8ODNSTlJcug/vf6rGKHF3Nc3RDqjK581bwcpZXI
aefMbwkzpscejbXyYrqibIJ6GQfl2+1raeOukNrEZB0y+bsiDiFAXWpzI+JA5IMz/EbpoovvS/Yf
DQd9RJKich1RIEyRopTeo8lQ+ZrXVv8BcimFGGhu2lTgqIG/ngYoivWcVhDNsBqOHjK3x5M16xFx
caJ85wBtqPVRVKOvIsUn2NlroEFZuFm6KI5yaTAFjd55lRGpZ4Rl4wJ0k2EGpVNWSEP1CvnwObbV
vP3u5ZGggqBHmXOuh7wRdw5KVvfWpCj9w6go89PUg7zd2ZpbB4GV4WqjL3CdpVj5WKleEynw3Mfe
wh4hjX4pA4WRQ5g2KFnf3glblxmbkO4jlymLsTp2eRqibo5t7iUubBIjqy4t33Rj2vaRUUV/JZyf
+Xx7yI1oiRcRGj9uchSf1sAS0rNu0hFhDcxZy89t5ZTnZbT3uoLPRbdVCkagYlNIgIonAYqvN1fq
LslUuhYRCxYq+e86SrXkobW0OfEbrFAnPzH0yLufO4AKd73qLEpQ9qOF7gi0OhFEupGJ77VpxsKf
G6MZH8Ji6J/iEdPjA92PyjrMuO3MSGzY/XyvC6dqPiXgKOw/ClFY5495NRHVIE6xp6C7rtrIYOz5
0MCfBqd/dXxHU5tSqMdJoHiZ4QWavVCqUSQJya/n2Yve9UKtmoMeonV76JeWGc4ts9XPhqFkT5WX
Ikr09jUFxcNZxrSGNE1u6heZjK0pLaVqOwk0J6yCpLarQ5xBtLw9ysbRIK6hW4KaACjjdeGirnWc
Dm03CXLHEvcq4fCHtFuqOycptJ+3h9rapARu1C9BlPGv1blYctEkzcIU61E03U1QYg4awlA707bx
2sq/m2NO2ZoIcbVHM7VOVfBkSdDRXTkoTlNndMOgeZQVSj6VqXfvMOjbKzptfxuTiMI5+ec6F8wW
nACpsclv06Lc92ZTEceydrOdOdx45Sy8ekjO0ANFbEL++YtNEY5uS907E0EaxaREfCPwscTRjQoj
4yKc7rzQTaon8JjDV/Rwxdup6uQ7fKA0CKXnub5oonqpJjNFSdecG9IyTzcPNcW1p6JRw0vRdfHl
9p7ZuEsl1AhPdkDpQHdWzxlqnFEFxi0OcqsTZ6xhjYu5VMYxmeP5uzqJPUnLjfFAmmEGBf0DyP36
hoNv5yAPUUdBnrbVKYuF5Y8iKe7Q1J4uKlXTt79MOD4htObSqL4GXDvGiAVTWEXBPDQwdcACnGeu
8jPCXnuyIRsnnaF4AUEjUae8On7JJMa4TvFwtRMPCqOtP9RqpQUVSu/B7VXbHIq2OFtVUoTWQQgt
CC0rdbLDYUQHbBFt9hDWkXuv5P34tk6nvLdxQ6EmCICMHbkOrpdSy8ehT+Ngma25eBja0Gj8ioTQ
OFb1gvbbHAsR/rDybom/3/7KDX4k+Gfq6jQ9ifmuNqdmpbVu0bYMygUV7jvoPUhsTa5X/m7jTn9I
JwLPc7/UoXGEzjBj0QQr0T47dhJnB1v0/UxHpjK/D61Ux6v73sE3l//hZFsieYqAzcTfbv/krYVB
/EBDeoeJowL4+vpIUY2BbzR4l7HGrjRCUulCFSi7J/PZM31Y9xCfV0bmARLXRxNxzSVQTIgqwO09
STDXn5KmNgmEy/E06FF5yOs4Po15O51qekPHuonVQ90le7ZVG9clurTwGQj9eBHW11XbumMj1EYi
4qvh37KchnvUS81jiM3MYTaxV3at/E8o6mFnb2y8BwQU1CfAMpLyrQH/S2yVuBgBxU+HsMPCz7A/
ONO4pwe7xWFh/2PXbGJEdy1mM81Vb0wqWkqE22mB/KFi4ueYdH181nOj+QlBSXzvcmX4bnUD/wdT
xAW5ZlyW5VlZ4tS+oyHoxTvR6MYlStEOcUDwTmyzNTuQ/mQbw6mAxdw06bvEiZZ/bS9aEKueY7+a
w+rH7V29scrgYZloVhg44BWTc3QiWkGgkMeGvotn/+toyfu4sd/Vkf290Yy/ygIi0e0xN8IMKQnm
8A7D1r7KdtsRuYYmnaCGR0b5sw3z+QCcRj9Fk0OZdql+4yRq7tx1G6eXo0tiwcGVYkmrx9A28rgj
9EUGwxM/qTR1NBALWADN0hxvf538m1aBPqGgpNmDk6VVsAqi7MaysfAyoRwk5pDI/jCC2K0tqskH
TGq6fml3FsCSWKv/jpqF/qGH+e7biYrE4cwuS0r7bH1ZlU2mDElNQUGrFD33nVS1n1rHCpFssbu6
fHsgDC2AzIYxAequA2GrnSAbmxRLxqTP4AiV0TcQwuKQGEP9Xz7sxVDy8ngRxA2JMkRTPkhYgyju
6l75aVRiPM9aOv6Hk0hBhz44stSoT8ld/GKkHNVOXYQ9aib5pASVHquPS8Pl4M5ld3Cn1ry7vW+2
digyV9xFniQgr8O1yjAopmHZezHUFHuCMp/V/qS3Xf7H0BaA6rdH2zqD5EZkbDRGrntnSaHWatvZ
qHDYlnRknZJcPIELs9KjPs8VBRahg+JAFhRv29tDb30oYTi0cS552Y58PbGeMdljjJ7sZXHFcJIO
n09FCdbOKM36PwxFBY+2skRPXrHllCmxZzcGBFOX0XLu6bMeWjNSL1rv7lWAt74K5jYVEhi78MhW
x76LB7VCOsC5pOWYfchVLeLszc5hWKp6T1tj64ohcKItKNutV5H26HhFuqg0Biuzdz7UaFkGfWiq
HxFNABGpdWP7jjSrDZD8Gn+OtGb28uutVwOWK/Am1L0I4laxUGSmyjLmFolhHIZqoNdh0Z8XyiZ/
1CwK/61xG2uP0ZgZ34kWsj2m5dZUg04EFERhX8IVVxuIHh5tB8+5OPmcv+9yG7tyt8WvEaj097fv
VcqPEKxQn4IbLX/Ki0vAKes4sWj4Xsp+CM+NMJZjPSTpvdrq/4E9j8oV9XsGYk3XV7ahz+RWCkO1
nrs8VraBhi/0w0NciwmEUrO3YTc2EZMnaU7AxK6bI5Elij5ZXPciedktrDxr+VrHkdNQiSqjn7OV
8no1BWrXJBHl/ay3yZ/bk7sR6AFK4EnmlpWMhNWRmaOuWYwSSpdeWc6habvsOOBseLo9ysZuAdJM
nxKEBbi0dbvNcDGo0GOI9P3kOuexBtHlFvp0J/DA3rlUn0PT1dtP2A49BtCQfi0KGucYr1u9512G
Xk2HizUmqVH4Hb2Nv5FzH73vWpWFuHT2fdb8iZTOelwmM3nSqtCovi1mRYvIHCpnfBpRkp7OY1fP
2TdlHJwmSLvZ0ZDaLqP8Xa7F+eeyou/iI9WyPNlD2yuHeWzS5XGoNPUzDeCuOSmYuvV3yxzOvz1R
oYCahK1unPVxro+9NrbFYZy7OAnKDHNHWXbWENmG0RTfz2PoN17m/dCccZ4+YpngtQfdSEztUiRt
9llbWtxEW+T8hqPeeuW/rdln0M+rtuoOIi903AfspPtLKWs9RL++Zyu5dRt/slN3nvzKTs0iyLqh
HugzmFUCG9PDx1TtRQc1TKVNdtLyylp8gMjmk/BmkX7HvcBQd/bGRrSN6hLJNqeADbg+3nMzLKKX
Z46qlnIYR1EFiiGQKC+sJRj0wn57oMR4EuiE3PS1fitW4FFojQiHWaPqfCxxXr3vKihxg+rtnK2t
Xc8dCGwNfQd0J+Wfv7i4ugHtXTyAoiC2zLQ8O30RRZCKIrc964ko9khFG+EEL5801gRaS7N1fZRr
wA7kzsqlBxh05nmMvsAMa32BsdZRmKZ5pHI87hy3zW/kbwVwCt3+qpFe2w1evSq6iMUwtgGLFz6h
bm6/R4KuO92+RLYuS9hhWBcBjKRRt3rwWmcy57Ft6EsAWBnoCOkRRQurSWz0lBvhHo1sLs1Dkqnm
PUI4yOSL2DHqy+1fsfXB4I5kyxWg+NW7j2hgPtsT1cIqHqOv8JgLUJmN+y1X9HZnpz4/ouurTMKr
KD/IpvL6ic+TxjHAwdOgIhCcP/deUf6iH+pUfpUlZnzOsmWcz70eFtnDkijiMepooPmiT+0fKaSP
pzyrvC4wMkspjsjZ23RvLRBNiMMopviYRLZXHHBSdxJfifvma50VqXsY205FF75LlfxQ0Bv5C+yG
+EaoWihnZPK0exyoMygaSM8+NFGY7CHRN2YYPAsqMbAcIcyu9/FETU7RbF1Bjzj/mqaGdwerB3Ms
dTJ21nLj8ZPqqIyDCRpPsDxRrw6o0D2kNDkxaZfhO5hz95ZVsrOMW5UkSs20GmnMcBusU7Oyqkyv
yU2WMTGnx7o0ECy1pMuapzHFojDNvytUEk+Tnf4YhzhBSlr7c3vXblyy/ASqSJBtNnR8tZ5CZuEp
HFN0Gi+KmWYj8PdqOQEU0s4QHaMd0MDmIlJCko+9SQVN/vmLqW0XOx2zFk1YaESDX4RDdjA9Jbnr
Fd7e29+2uYrEwFx7z3Wy1b1QL5MhrN5QLhZWzBd01+fL6DXWDtBxaxQSawnokhyJdVEoKWr8e8dQ
ubSROWOgi2SB3sGuvv0tm3tFguSwuKGkTgDzet5KV0ncaaaAr4aNE3iIlV2KyTDfDzaVb8ubln/p
Wau2b0JsfDRya4mPIMDsj7d/xsZTAvvGxaaAG50axuopmbwxx/c5oayfTvFlRv/rMPSNOBGa4snl
Tf0dbUOxs45bg0qsEvADANDoZLz+9JrOVG5GI13uOMIVT1XCe0Nri3cZ/irYWhb1Jx3e4E6FYeNR
Qc+XDcpFIO1WV1dA09aJPU1IzkZxUn3TsI05RV0NSHExkuOkNPnDhITgIZ54ObXiv2hjSLyJCXEc
4NBV1UZFPVyq5nMuaXK+K7qqOGpe9Sd0qTRKObSdKb7exNQ1AHdA9QO9f9X+ElqnVbrehpd4cfQv
jjHHUohs3jn7V5mp1KcAimVKoDP/kb/ixdmf9bqrO7oaF69q3Y/N0FTve09vj33WwwnMoRUuYwUo
EfzSmxMNhkbuQ7psUE6+Yk5gZB8KnDb7yzTEveovdlz/asMFfomDDsCeeOH1aeUqoKQBXN+gXUtb
4vWXRrNrLsif4dM7EEcjF1kqGR4pYoneD85U20etohB6WIoqnf2axEP3M30siKktS4gdPMvGtJMg
wzWSp4dAaXV+hOhsNRLFwLcXmP6kAPfzU8RsfBd17/5w1bo3z1FrOCNNJYtk4vadsTE8FWX5wBAe
8ZquruF+iY1hpMN/IWwxDmVHYcnvFrv1izQZHtsCVGeVZc693uff3z4yHB6ZWfKWXzUrPLysKbI0
Iw9A2KAeW2UPamHWk2/mxXinLZH70DR1fwRaHQa3h372sX0VoqHEDbaRgJsWEeHKagegHY87q2eN
F7E4w33adGZ6nItQP+pDvNxNWqs8VqI3fnpzP9A1StqzUI3Qr+12kT3Mxm9RWPinD4s9Pear21RK
hPPgSyon1RNDRgQvDmFpIFkXC3249KNif3MLxMmLanHu4CAsXxovNr72ZjZ+vT0dV2EGxTeEIigo
MCIVuNUeqBUKuaDx+8soeoyslNATwazO4stkFqNxarA8KnZezKsrTdb7TFj+dGyk0uJ61+O0p4uo
Gi5eQd5r6QnMHMrgp9sftjkK2CFkSnksrqBirdNpSem2nC0y8r8NLy6eOn2Jdh6jrVHI0XiFwAvI
HsnrNavNzC2ahKJFM7rWXTtMJWbJ3l6nYGsUGvYOZCpkmUi6X4/SzpWCKeBMFlCVyqEqhH2Y3cbZ
uQ6uEUksDLAcKeZJd4+y9ethqppKhY0KJIRqx73r9TJqjkVoax8yw+G/OlB8VZ8CiPW0JGX5oc77
0j0SkxpotmWdOR5vr+DV1oS9AY4EfzkCGjoK8vp6eR4c1BUdrV6kbGSq+0ZB1QVrOLWMfdsrdYXG
9zT/vj3m1UzLMSmvSdkUMC9X9eiqjIcWANhFITz90Jtd+5RX4bizNze/DBkzmDCSwr8O1twysSyc
cBZCGAyVStPrL6JP6k+0b/U7LYm9ZOfIXd309MM5avTVCNKImlanPJpwR2PV58uSmeLkAWd7dIpG
fJ6MuPInLXLudK2sL1GXRG/tIMqR6SXwb94YasmvF9FOaAaBAlEvilJXZzM3ko/mTC/B9pQu3vlK
+Xe9utnlWLxnrJ4Exa6TQ9dARaurlOUCtNk8NaE3P3aNHX8eGzPf06G6DiQYDD8CeEYEv0Qwco1f
7M6JDiGGAJgWj5lSf0cMI34gHnWTcz42gwdNF3V4v2ut7p8x8swnd/Cm90JQEdyJIa53rGzQyq4p
6FuNls3r3+FGXTVgSLtc9FovPkDW6M4gwXDxeuvB0BCcJsPXdf4Jc+X1MEPelZZw2LJssFD4UY0m
6cHTomkv9976npcDrV6HVNNzpc6M5aLlivkgmqE+5Wn2ZtQVza0Xo6zJ3iYfadhiXi7IwLV+XAzL
x8oU/4T6MhxrDVPC27N39bTL4XA2l5wfqfclP/rFZmkWTDhiBDwvKJUvpxIr2yAxzeluFEvtF1Kd
ecwpCt8edHMmXwy6msmimJHuMofl4lqTdocmdH4f1aO+s/+uD51GgYRzJwvCbMLV1ZJiemzaC+cg
1Kf5Q6zP9QnWdXmJoDrsDHX9QQTsz5I2nhQ/Wj+2iiLirjUH41IoaXw0YxA8Zt/uUd+uP0iOIo80
FWfU31Y3lqxYgjnERbETOMHpczYeRmOqPic91ffbK3T9DgBYYWPAIAA6epXKClPPwjRRjcuMqJ3v
hql6mpfWPaEclRxH0Ljfb493vQ3RIwI+r0nOBMBY/fU2JP7BDraPcZD1suEOm/f6V1kKXJWiKkpO
IvNQPwTKqu4UYrZmVPYJ8Gpg9agvvR62hCLsoOBpXgByxkeQesMh02iWl4qxJ7y0NaPUYiScgmkF
gvV6qIJMrlYxkL/UWVoHcdenX6PaXh4XfGX/eDMl2517UR6i128OWDOCJl4DXp4rIywLW6OkimF/
jpjV/4Vrn1PfI8MHIcGo8hKvKtwjrbusyRGlodIfFKZe/nN7VTemV/ZziZIIJ4h0Vy9RqI9tViUF
0uihpvi956C1kobayXXFmxXs6YlwOti0RIfXjV3UduhSRQgWYh4T30GKs48Lc3O6/UEbiwg1hkMB
QJVa+ho3CgXUygeuUaKV2qE1ZyFyWln9EeJodYfjqbIXHq0uFjqxPGyoyhJjgvyhAPJ61zigAAo6
TFlAZcV9tEKMxDoz3svvNkaBAs3LAoIEgPE628+a3vDmNsvg66TFkxYlzXEp3T2S5+qMy2/RkWqh
jKPD87xqzjnI/aUV0M/A1Irez/pUOyE3+rczaEvlmzOqwH4EEuJtx+B5VAAxJHW0zujjrsqPfddp
sCyaLBitpPiCY3B7P4SGEDhCidLzy7SWNOI+ATWOGLLxIXXpp/2X3wArmr0pOQxr6KVimPPEo5oF
w6y6nyyDgAv/cQfJn1Ac7GRp3imKV/v2LPIfmdlUX2/v2q2JB55HO49kmnxT/vmLN77KaP0OKGkF
tJnxHplH42fo2LVPfIbolaIX7yCHceu9eVRUecCzAICiarHmbCxjM7XeXJfBAtnsY9Sp+l1tT+03
BLvcd6JK/yRgMH7cHnNjI7O/6Ng7NLmuqzdaWWTd0gxF4JW18b4uldqPFTW73B5ldbPKLQX8gAdY
p1YD4n5Vp0FDG4BcrRSB5nruL7cWIj2N9ZhWFyIbdMhzPSpK/KYjYftp6SE8W7Vhk+zU1VeX6/Ov
4BcA5UWh57pFO3au12tWVgZFGLY/QnP4Zy5my1eSXv9y+3u3ZvUZdEiEyEW+fiVjrVoW1BbLoA7D
7uxlkXVejGlPzmnze7jjnp8KSsuroDBuk7gxG1R6WkHqSQuy8UsjdMhUlDfCnZ6nDs9VSgoQfXA4
Wx2I1rJKUeBPHzio030bjQxGaK9wdt9h0yQjYL0c7CASsaiOFCKt/O1Hg9IMlQzwuQ7l+tWdNKLV
B5mpq4KlT5Vj2w9zkLlVfxpLMz/irEbEM3XGTqyzsYqAkBwpPgjQC9rD61tgFGWEy/pQBmOkGmcj
7Evfm8Zl59M2VhFWDD0Q2ccHP7f6NAPLRHL9sAhiLTP9NKmqu8rQ8QdQlOF0e1uuq0JyGRmLgohJ
Ui2X8/UXpRm1e1XhtLd13Ex3RhPWyOzVRv4hGzXTPlcAzx8juxnm44BScfqow9hTTs3s1ONBqF6x
Z+OwNcWoJhv4fFAOuzLeQPEp6hdt5uOHqfin1hGe8xNb20OdbA7D+wnCisLbleNMP7VpTbxTIrTY
Nh+jMXWCcHCV4+3pXVVmnmeXvx5EouyDXJHt6yTTm8mriwCFxtTwC4qZ9hG5KKGduyge7805xgNM
DIq4K3U313ZWd+MjPZN0gHo4FCQ27OvF9UYFkmq7NAGtD+OLYpXjveb1+uH2R27tISlDKi2fpQrM
uv5Ep2EkL8mbIFJM9aunNOH7qlGdO6XR2kOVmhQ1u1g5DMPSnbNO8xBwnOovlpKnOynkxsGhRwth
mp6lRjqyupOSqW/0Lo6aABRI8TTYVvGdMlHtu0Y03N3+6K2pBXMCJBkkAf+RP+VFPCDQYpxQQKyD
np7WaSggz7GH3tiClWAlgnEpzATphMhvdRNAd0adz3PSQHUKfHUydhpfM3oDZ5TnUz1Tim8/RHo4
Rm/dOoxMpCOxCZCAr8DyWUEoJGqIgdQro08GgrY+9NR+h652NYuMAniIB4RiLHHlasFCr+kKV0sF
HDKn9wtoj34x13tn/XqDymHoFsB+Rdv5aoPmWZQQoYZJEA01Z3zOISH4VpN71dOQ5mP4VUcHT71H
+7w1zoM6JIDZc6tA3MzMltT1EeQQenB7A63lWp7XVrZFJSGXBGUd24VV0epO3IqgqGZj4t1SCR9n
M8rpjU5suJOaIzRZNeXi+LErvH8Mot/Qhx+miocwTmQjq0tTH6lqUqbJNtqf2gw56byE6Cm2TZUi
0BelyR5T5eqQMZmoQIBBhzBKiLFaM7MfUOEWRopqtDk9CLtIgqnMwo9Nlns7z+3mUAQXoKmRELm6
vxSPJnHuLWkAGym9LG2s+xPSpxcU7r7eXo2tkbifJd0doOoV3zbKSyBsUSc4aLntd0bTBVk4GQgr
ZMrp9lBru/XnhYfuShonC1Hcmq+vjgEvqQhr9zQg1tR/lyZ9MqhrhvdVgdE1+1mX5b9q1uCXEGoq
7m1Yt66vRb36E5Jbkx3qpjcNetup0r+zqsH62GWdpZzQCHSQ6NXd4m81DE3NH9rJ+Fa6Q7j4epaD
Nh0jY977ms2Je67MI0dyfffrNUh+Gu4icEas48EQC79Wm/ow0FjZCYu2LgtSeBRCIXxzllehSjSN
cQFuWQRmopmXpZ+TR6Bbb+z5Pa8OTzY4N+keT8no9eoAyO28zHFEYAvPPYoY2aMyme3j7U2w9S2c
fN5mgC7XvpIt6mwU8/sksPLZOqJxaJzhHb7RKFd+Czc42A8JdpWsndffksBXicuZGRtTPfowufil
WXafv/0SZxTiSADloPTXTeZZscfC6CNGUefmBA8pPePgZ+xEGRsbjT4IFTBpp0fEurp2GsUrqf6l
3AVFPTsnJ0pbPDEm1y18u8JW+Xx7ga4iN6ZOskkksZUYav2+I0mLBGO3iAB4yHzpB7eARJLByvMG
b/k+aTF2baow/lIzsZdZyR32ouj4vGqUOIlN5bV3pZbWxo4tCyoCX4fGODZGVCswn7TFuEyuWr7T
4mn8VgB1+xdfKed3rVq/b3/61vjSTMsiMYfhvT4BdmilRdF4aTAUeTmfifrcBvZw1ruB7WEA8U7o
dfOxBX7Xn7ixsKE0FjctdwIsuZ7rWcAWCNACgoLXoXOGeYuBL24axOqQ3xlTy0WMJKj7qdNE8TlO
RaLf12a7V2Le2GYGpVrSDyJJdtlqm2FVN+JLZOWBPVrGfAjdorb8hOo32FtoDG9/4EgiuWhkSYm8
fR3fGU7rxFZRBGU9qrqvLWbzqXbr6PdkzPZeSLcxo68G01/fBqkZ1pbVhGTsfZo/KK6IjhbS734r
vipC/VGGVrlziFalXrmTkQeg1YJHEVfq+hD1STfWXmWmgYWX1+CnmRi/tAU+UId8SlRXKinl07vb
u3fNYX4elOa+JRv9FAfWSNeyRc5zqOI0yN16+YgDHxLhyTRf0LozjpFdjFiK1Lg5Clu7RG05HERU
Nyfix+bvdi726C9bk87DCC4doWUgUas6F7snmVrdJbDAt8DHQKS/nzy3euyjWBxD8ibg4mk5v/2p
lBclYTUlW2TiV48YOk5pgTFAGoRdvnzsSgBgtaq4f9+e6q3lpRMDhVAKpNjr6B2JnmnsOgKZJXaV
c6GE7RlFgvpzA/rgU5r0eyzirbPJGeFYcl446qvnzO4Iz1sPzXXVoN48LFN5sqIe82AbL5bbn7Y9
FHE5dVAenXWTQp3sCUvTPA3sRrd8q57+rkxtOcyetWd9uxEJAOmFjYXbOTXX9RUg2kRRMkD7QdyL
4lF1lPE+pLa2U27deM6koihRtGSVXVleeWrT9s5IomWKfBneF2EbTf7/cHZuzVEifx9/RVRxPtwC
M5PEaIwajbmh1CgNdNOcoXn1z2f2ao3zmNr/zW7VuiUDNL/j97Al1d4fKvwSh+uwKj03T4qtj25a
ocWvvz/Pl9pe568S3Q4iAYJI1FYvu4bdH6No3CnlmzZGzBHkuH1VWmgNXFv70KyPnlNF8kvb6xan
A4bqa1pZBl/AdEoi/WCqOvTzuquHMduD2m8P7Y6B1zHpEuc1R/gLL4RfmkAOIAf8yX8CZ9x6YuDb
GUe6mgZDmTcMN175dC5dhHPMWphdJpd5cZSXwmf6C7oaW4lgO9HYNGmwm+6VeciFD/TcW3KIwa8z
K32RzFAQapezLOh1sA7RB6cw1d0YbNU308XyoadWf022+tIFz1pJzAv+2Vi+yGcRiEZLqKW8trTu
c7yc3NOEM8bb2Nq/eiy/D38/Vf+Uli+KBCp1dqMgXc8d/osBV1dgpLrqRVxPqtf3XrgLP4XKJ4Kc
nXf70VmLRb+NCzuEK8jG82qd94Xxvr+am9DsbnD05iau8/a8cvtW18pT4AJqYfJwUgis26Ypi2yq
283P5s11wBI7nigPIY4kDVPt2DtbkkzaSltVO1am8elAQPcswXPEakUfk6i2hpu+iL0pHTZZe7mq
o4Gt9Zro6Dg4m35N1v9C4GIgTkFB/qO/fPlEtNv6MTRWNGSMbw6YLqxoD3heXkyjeSVGXnrZbFWp
xfmszwOq3+sJyR+tjFfhB2yJuS5at/00TVo+wV20s6qx3P/ldDHLRAgEzSgS+4vjXMCrQOJ/tq5W
Z47yUnvvSsen3/TH5WbfrdekDy99oyw8mfUTvM5+4b/f364aewa8Y10Vtj3mlReUeYdt8iuR+dIL
Y8YfYAcK4+CPHs1Gh7zsk9C6ctzJhtrVO29GvBA+IAjSfPz753Lphv59qfML/dfMEoIY6swxMkqj
Jyc8jBp1ijRiVP/DVWAaMBQAMoGI0u9XCcN9E8uZMVPKYUgb5uIntnj1K1e5kNBYGgI6RPrtzGR+
EUBlJTaJw2Z5XUQeVq2NYx2gg1dHaLXujQoHcSpjaeelJOb9/f4uHfvkH1SeD2cDbdDf72+2Jxfe
EV/YvJkqG/nkT3qRTpo03O66qCD7+/XOp/pFjGN0mcBrOEPL/tAcSoDg0odGSJb5xrr3Ryc+Noz/
jqZ0+gwNFQlx1rwGCLx40bMNJ1sh/vVyRjWxbJV1EIvr1XGLQ7PuSzYPIrhGkibKFx1MVwkz1Veq
1gufAvJOrsfYmTvGx/v3JxuNYV9Y1ojeTdw677omnGh2o/mztSTe8e8P9eKl4FGBziXN84n/fiks
JcIlluTftqri4xwWMlWWKt/F/fL8P1yJHg8IOQk4eEloqttEBapDkS0O+n7OnAoDBRZsWn1Vc7G+
hj1+CVw911kQfCjw+PbIwX/oB2yl6KZGiOtxmudbP7aaY+RL5aX4bIUfxxU1v0Og9l1lfjH6T772
+tt+V+q19ez/80POyy8+FlaL5xP2r2BTdn3Ua4kaeeX0Xi6cvjlhyT4fV7fTB7EkFj1gv/AoHB1n
qGYRlXBQOfz94V/4Vs/RgRwFe44mzP39R8DqaddgQ499bGak1OroGTO3EUmnJmCwEr5mzHfpVHks
/ZjsAuRnsvf75aRefbfQKLVa5/lerre5gp44ie8T+OjXhCkvRHNOE3supsgMrF9u3Ta947+rO+uq
UuuawcwbbszZYunvT/DiLVFGnNVZwQW/TII4nYRzICH/bl01LnkAXuvKNNC60mWqvK9/v9jF10Uf
hP7OWezs5bpLrHaotQvjUEDfCrJ20ry5wmELUmsnX3f6gldCzqUrQkFAcItBl/+HxXnnRxu5BQ47
TAR08mNfzcAY6rLAdS80Ux5IFdmvBPRLL47BCCv8Myj0Dwhq31k0anIur+uq5jNUfgJJIHztKpci
OGUZdQWThz/n2AXcIlZ7lOJDa80AMUKv6k8DhLUjKvPTm4kthEx3TwSnv7/DCwfmvGpGXxPGH2Sn
F1VhsjJcEq3NsQxq50YIXR0wk4zSAtjAKy/vpcPyOdjhkog6DKsoWM3h+e3+K8ag+o0BYb1U14so
lX1yVTFhXthKzEXn1R2sz8Ua9OHRU66qrtowsPqsaEeQMS6uZ0Nq13b80Y4Fe9Sy8fRVM6vlQaqx
Do91gOnUK4XDpSfz71/7IiIOlsFKdlRoiwAcyX2zIF63Tm4a0cO+csQuvHwwFOyWUGvHdvVl4yfH
mv0dO2rmP/vyyd52nemW1bFnjf2dnjs/H6dpfuXNn9/si0LlTJKiggRbTbf/ovlDenno9UDNELVJ
fT+tjsECzBHZ3HhuFofSytHA8L/yeux8mRN1//eDd+FTBpVzFmZg1nhOg78fhkWLcFrrUlyHbuu1
eTnggwivc1Luqdww5kiNHc2v9UAXylDaA0BQFLp0JS/7eIUgGUBM3BQSy63eOLPGwXJdm3S3pMMh
YsTqNN0CVFD8R+rNP2ef4owqiZ0LQ/IXt7uVXd24YDCvra4I73Rkdyz8hJO59RC98mIvPVlINyhL
ncF4rEV+f7KRCcHqqfMupC7OJX3vOScVNu4p7Jhclna/v/KlXHqqcCnoioAfQEp5ccF6VrUHQrC+
FuVSflnHpgNw1deHIXBMdFONc6JTQmZypHu31CsX/+dvf3GOo3NfgUggJQPv9vfbDWanYKvd82Rn
Uc8QRy0fk1t4HOLGQ/RkOOArubDvXEqRexMtL1sQYbvp4MXtnSXG9aEcLGCxTemO7R2U0yHIutIp
biJvnpr7oqim+2SIh7do8tpu1nVxtx+HONDtK1/EhUQD3RQaExEy/HP8vg2i9+ue6Ujf1dtdYDqn
TGcsqI5///AuXQZT93N/wsLojykTtKcGBUIprtvFMrcxLrlZ60eviYBeiJ5IxyKZwRFES/llPRmO
wT6HeBRedwGsl9yDgYIuttWBkPMZCz/9/Z7cC0cwRoMLgA/LUxBUL9LYgslT15yXJYU3xuWxGLtt
SUFouR8r5a9zFoquLVOO6eSejGu6OkWfM4FhPWKS+6RcjJCP3Eclc1Ob+dlD8w3b4M0d5FWkI/6C
TVko0M9JXIwnvZfb/Qo1Y73zbVGuH6cwxPHVb/HzyOa+KK0bFG17MtaC8axfzu09zKa9f+VFXnjE
MPkQ0QF6x5DlZTBDCEXN0ewpquVW7VnRL+vJK31cjueaf76So15Stc8RLKb7J3rRIpC/X0SwXbbT
slcgSItqceIMnSvpZLOyB5W2gSznTLiTepoqv+lubajj9qkrrXpNwzJiwASudIxTaxmcmfm8hy7j
uquuz/9+Di49Ehhx4Pqp6RHCePEbW9tR+7aAt2/rmPdvd/PR2syYBlL+R63Lfx4HpFFgn/DIQHy/
uNTkayFwdJHXCKU6R8TQph+FKtpsdvf213+/K9Sj4Xqct6vsh36PcOV5u90hAXNtTzo+msYL8wmd
kyxs2k9/v9Klz4j8BECO8SySut7vV1qLZm52bCmvmcY8SVXFhwT1ydRGNOXeT9Ylw8qlyVenq19p
JS4EpX/cf1BpQtH4j2KkmILSVgFPU+upO3jGRG8N4K//vr89q8IwlUHoC9WQF1FCjr5sx2HkeGDX
drU3VncQG35f1uy8pux+oaTjUswjyUxAlF6WdNVkFwrfZW4oLsWNUGubDSEdWTUbhwRkiUx2tn74
++u7cPwTEBCckLP16B9452I6G6AsUGcqM4yAocbiTe1g2Kaj6hUQyYWDcuYZYqBEjfGnzs5UuclA
NG6u181a9uvERa73RhBMu6z3Ntgde6237d0C1DT8WJaxW7wWji5UOedtDEGZBPMn7GEyg7JLbUPg
sf3qR2Exs79Cbaf+5IRS9ukYheoTYl1MapH+q8MPlukg2gxUvGE6B351504y1KcFRYY3YLziiOq+
LP1UFtBrD39/LxcOA00Pi0ky4tm6+UWJUkX+MtcN27SOkuyk3C1Mtd3sVzrw9kwq6vui2pZXyN4X
XxEgTbpJ5ktsGX7/luNOr3YRLc31HEnvq5No+WB0u9KX++JUj1Nzq3i+pDc7uP777V4aJlFh8BWT
jumYX16a6ZFpMYNsMH03QqeVgoqdwlTZ60wixY4heOxKiaCI7tpsWRrHw+Yu9qBoL7314e8/5tI3
AQXgDB2nOGRR+ftjmFqP3jkKJOqTYR+n9PfuY1X6/dm6xZ62V970hTgGSwaSDLPYc/lz/jX/anHp
spXQHQkI6F8EzWFEiBF9ufy/3xP1LtOIM33tDx2iknqFweHMVaQT3QOi9VJhm/ZQkhdfuaFLnxnF
KANtaNjnkejvN4T7YNNbUwiDLSia06hUVGXeJqIvW7MKj33B3D7815uDhQuOCDwVxRyVze9XRBQY
0n5Sq2tXIt6exj7uhkgvdlOQ6n0PX7nahaEElTDbTwbLIeHsJTGl9RkDWgVxJF5iVMVnXaMl3aqg
+YxRM52Mr8a4zyYIgt19oldRpkWRAB83Q2CZU0giNsyHy6U4tGtYi0PY+2t76Ft3KlJsKHr/P78Q
FIuRZjpXHZDbXnZ37oiuSYvM5zV08uFQJVtwEzRdd8Un1dxNybS/cr2Ax/17ewWwnO0kGB2oQ3+Y
eYCn65i7aFybkQ7OKDuGrI6xdWi9Jbr6+5t3zvn35bWoPhiQMoyC5vEiP6Mchl+aM8lrgooZczEv
CLKHZ1nqFBUJ+5Ombf9ayLHXpz0aqjkz0DW2FI5qXcKV7rsm7Sclwjeg0rcbuZXJMyCmYUYIdrPh
MZTrWuZQXcM1X+qVbPzK7z/Pp1/8fhYi/+hrAhNlmfr70Y12NHCjHgBVFTnD+4Jx2/e1oK6D6unu
YTYUgf+TxjGBBaUSIlAT+fVH1TTK3IatRCNZwKepXil6/vyCkanhfAOMYfD2h1Y5z3PGae6cqh3d
fXIqK0y9NUkOi1qch27evvz9IVy43HlyT8ClxvpTc76y7HWVSyVhztGPCFTL3831DqApCRnq+Hv9
Gmvmz+TKp0tVDCAgvoCVqX1CvNUEYH+qqfqwCjDZm43BuNn9GGtQM1+B2qxfqX/+jPNgmhFkx5aI
gpWd+u9vGjaAhsPWLNddY/eHPR7lWWc6eiWR8omdj8yLI8XKlKaWKgf+3MvNV6iqwl4amVyP5eCJ
YwiLpXzXmig4JI6xRKpWa3WyVWzRV2da9XgQwTZGObIJi0lVbC3PmLC07pmWFj5OW1DedYUU6l3Q
j3ipDY5a+ltYJdOYre1mNGvmQZRAetxyPBWmQOysL6dteT+urQzTasdnPNuaQuI+PNtqQPE+Sr4N
trQe/T5Q7xVZtmSM5xaPcVmKPQ0lZVUO7ND6taNsZvJ2X/Q7R5XTN2M2qW6Tfdt+BM6y1FAjgqXN
vAZeR8atCJmiuIdmIICx8fP5Exbpxlg0OPZTIEy2J5Fp3qNUJj/ZrWoeo9rVj86218NJuHL8LGLm
2gen2vc9lcO64gY0F03zE4kYoa9nZkNWGidSrGkX4On6cS3aCQMRuJGNf1rXkNVJYs2m+1ZWHjNC
Y/rgg2Xr+Hu1Jn1wqKjD15OLM1uDjEIzDbeNxar0VkGXKvM52GTzZlaWsd8AGve874tMKitFXGnd
fxDRGtS2eukCV3f2tsiqxMi3yg0tMt4wdMg8tUX/UQVWUS6wRbbEft63PmmvLLdfvbe1p9nNYgW8
2S6hObJaOVzjqQ0w9dmNxRxm4LDajXrXC57ZLLThGxp4c2rM3o/ZfPbKudqYOC1XMl7ksyjc+ZGF
MZWKAs7wMNtIcF9tkv8hBWW5tnk9GXdLUViMMA4Cc9/hhSfWPgNAVP6K287zM/iO9Z7OrZJP2pQr
5G5Vriwt+jj+gLCxI0GEKfGlD4quh2I2yK8Tiq4yc+ORmtyQ7BIwbgD3DpiPqD4FzePsqdolUB05
tAmYKxjzz0WJ/FrmOIA9gOOXpszBqSUyZ9y7fS6McN5RxkxfARFN7UF0YzMcFlmuQzrgdTenIXL/
MosTpH6zIdjHX3zjQb4Ar7g3Y9JWaWWm8NZq5xioXcTiUWmncTI6kSariy6csyUR1b01Dsj+Bugp
zyk0//lNU8dSY7aph89l38g3deC1J6tV3XfjhSo5uY1xunzEN0NmCSLE99Wkwzq1WnfZMo5/U2OT
iKJLOuxB9NNZvOJxxynvRtdbtR1g1eAN1trSk/lkk2duRd+7kEuazr8RzKt1anfr+GauUCZLm6gs
7p3drh4TUqhEVr0qP+qmqD/ZQb8/Case9yyohGOy2i3KHzghCSut3EVWWQPLskwtbMhMXjRRG191
zrR99tzee5900pvTSpfN563Zg4ek9Oc123sTvpsVyNJcVPH6Q/uWcdN50cwvhzjWAgbX7EH9H7sa
Ae9IVXYu9GLmNNH7YvHf5+RQx/NQ4DSh6zsEWkuHO6uivs7nUQd97pmxMj+g7fEpj0kViFyz/5NX
1tT7t4qV2d1eiCRXMNRRMsF00qTADv09mxbov7lmuadShXZfpuS4frC8cBhzM63unV96kn8E7ZCr
bo9Vtu1rIDKVzO1j1QzyF7a5HrThtnN4u6aMJk5h277vDa72WWCq+Yso5Vhm/VaqPcX/hA9kGbYJ
Zeig7b83AaZXaUEwU/mIQ21xnEQYfg7tev01hrH87LVzsx2mcJmCLBlD8T5AX648gSeHCGTafi5z
IYdgBqLFIDCn4E8cqpyyGNO1tNyTPzaqPHqaJVK6lOPwdmtcuyHSqfWhcF2GX61P3ZzqqPZ+VHZV
ioMZEIw6No2JGe2wffnq7W0t8phRGXatiMA9jJYo5kxVYfCF+d4wHWqrHHQKL3P/ZbHnPdPYtnhP
d8cyXzDebocsKS11Nfg01dnaNw5iE+iyNnnImUlSx+ra93Dc6kcAFmDAlnFatjRJ7OmpLIse86RW
29/wi5i+SLAWSBiMbvMkAxP2hxJZvzBN1gndx6jiWlldVWeOBWyzIK2Lqvu1VkCI8iEIa3VYli2K
sj625Z0LHeDegZWwZdMmxITpmvA+w+RmBmlXc9w9FJMdTiDSlvbbfgaY8Dk61nDYyxbrRDfCadB3
1GTnOL1NQxZHYvvcwdKhNMWyNsDtqcWiukFbEz0UXAycdB9chDMZ2qLxG7b7Hh1ia43A4EQW8AVw
qoio+n5nrrVdBMVp1N2Z8Rf5FQ/F3Zj4Z0HTuFaGCqSjDvVquZ8ZD+gesdcVgN6stfc8qiR5C/sI
umFk4LikvdJzi7elNPfetnS3QSPGKPXLAXATKbK5M+5gHnzd7A9a9pxVhMLCX3FBHXfQO+U0saNx
b7a6QfNVDmXcH/0N27o06ebJAKtEDjS1auXLW69f/OuqnMW3UhMWcEcUoslMvfQPo++J5lgvkFwW
xvz6BimevWf944/XWzc63zAfrLHH6PgbZtTeK8L8bJeHdojWX92ye0hqQ+xhmqxGwqA96uQtJIei
zM1sopPjtmOfeUUQthman9PPoC1kkO6dLcSxNlOk+MrK5Bck7gELWaKJle6abJkpYIACM9cKK1B2
0OrXXIXLTm0hNLNoLX2TOsAKpswph1Kmztomd6IUiKbYJtgyIzG3Sn2vrx8XOYufunPXJS8iFRum
2lZ4X3q25vsPLL9l4yQDCgxUTQEokVibnvec+nM73u2xO4+ZoWT+UFjQ4Y4jsf96DrciyTdVUBx3
ZCKXWaGZY+DUFcq3UPXIumFYDF9cX7s7IJyy+TSYPZGHVgOATXGTiu869AaWPNoKzqR2p228amCr
/fRaq33fWC2GOoHy1ZqVcdw12Vony5ab5hy12GKY+63UVXhVu3X1FqkqZCVH7PrAcwTD8r7BQcKc
jIbkfyRK2O9jHOE3igLHHPSsuuQdLXx9j70Fve/g95HK28AAdTPWGS5BvjFE5L2U3cGuEKZMu9Im
7eDYJiIEcaRd3VpW2el0GrTsshWyBflx2To+UaL9z3af6vfIpdH9O77AMxZXkt292qd2e06cuTyN
YRskfC/T9kmHRr8Rxps+2bYiDSK5z/6h7ce+SLVLhM3wk1Brqnyb5G81DTIpcQTuIBzW8KuMa74w
ex+8m6JW8cQdMPpMi4GgnDly7fDPs8Si09LV4Vt6uWpLIwRsu9yvvdk+7I123WwTPXFx8LYgyAHp
ACOSqDO4fCJJfAcICGeOqBBFk1qrKVqOn7BuR0QpVNr148IfVktypyV7O/JMhKtwsSbrelomdobs
zySFV41rwM/ODeYKZj5FLHBKhVGpHF3OSmHm5hn/261AKlk4H5XqygcrmJPHaLRJ8qUkps81Nk+n
VYhiOA64ZCJNFLrOwIS6szQuNltoceBbixVK2OrHJbGXjsldM1/h+yraK7lV3ic1zNKj/3AqL+0G
F0xjMg9Oe7R7ywfQHYDRyNlqIH5or21x58dnS2XhsykGixQgdUmHJTHrNK5Yj4JVzYQGmYUM9Aa9
bE7Rwm2+z267D1etL6wPStmIFI0A1R+cM0AkCwYE1NI6BD6ego5wr1plbezvUIDFemxb549J1fV2
1kzx8jTaTnkr8JIxWTN4sr+iT3bqDEoFmcSi2WkoD5X/bvCLlt1gLJyb1VjOelLA7sZUxuv8CZmU
gF9tBxKjLxPaT01X1zdrWKxN1kaIlWZT321fekB7UyqcMVwxAva2LRPzsEwpMjBFh+P42oiDM1OI
Z0lLZ5NzVJ02Y5U0/BCNv6BWlFRRnZJlLPutYwEEeUNzEMnURTaNVmpx1Ye+qvSYIv3j/oB2HlCC
JC1i1VHfqcNatxwyH6OWNUXwo39fAmnUKcoDxXdvdqbPe6eGLd8oPlqe07kTGNSmhnwxzcTgPN6a
IS1YWoK+6fvq41jvyR2EBfL/HpphPY6USX5a90n5Y+q94htrT0dlQdzbSxYWfsdlkRF+p9kjPQ9+
QIUt7PCDQjBwSFtraN6Vnc0C1rTB9g1DIZThEwcedObrblxzQ+X13Q+c4ctZYcw6rtQjj9buzL9Q
7VMNHNI5PgdpZaa0oXr5puTC7bmjWZguwwN4V7CPWY+uJasftGjbL9lJMbIQkBxRX3VDQzex9Gta
C58gXGwBP3hdHURbJD2GGhkxFd70FkRD4GdN28kfmEcNP/wyIWtIH4G3tBfjXuVTbfmP/kxvlvlb
tD7S0BLICFjgJGPC821TKr/KjFMtIqfM687PRyEpMu3SPAVb2Hcp9j30loG7e08QRal8rGqZtrwJ
EjnAX1r0Y1VU63MwK6ActaJ1SgGnWHdU7AHt69zL4rT0ylnTeZ42XrMM+uqA0fwIeYFxw0RW3MxX
VSFCl07RYFsZCb6+KTBDIdoMjflurWX1RrvbWN+3DlAgbanws4Ao3hy71SSQEXSXeG8QQK+6PB5V
eYqLYWpy6s4OAItjlu6kFuQZ0m0wXkmdXegW2Ik70zkr3+WzVpvM7CI8D4xVSRrHmWX4iWlu3KSr
2St6QGZ/8nBO2k+75W9TGgINanJidPFu673qVxhOfp0HoyU/LK5dtfn5UL/ReKlQuPeh3WfwClws
HeqIQds4gZ5bqR4/xiach2xc183OgIRYpD+rmZ+bYoeTlli7DlKa3O2qrZPeSSmthocyNvGWRTUK
FKk1DNY3SdL4Xmyhfmq8ck/SVSYzsT/QAR1xSNXl+JsTE/46K8lq2Y1fjIyCCludbYiO5H3zsbZ1
9Q2YTH+P/pJ6GsLdiU7b4vQTuq0+jdIYmo6ModpZZ2JXEeFfAQdOFR0OzXEj/G/zPEzvvIrrphWO
IM9b1yhJ172vBToCtUeqIVcHmd1v63vJn32QlZVYp1A55muhVPKhWKY6yQsL4BVfQj+QmX0G+Ok/
FKFUAGu4XupiF5klZw84WLwHbr6ubfXQUPueEhUnT+se+sTxpK0D4h0y9WnXFclPNH/6JqUYHIZD
MhS+PKKLENeZFwsCqilW9YWq0bld0U+fU78LHNzYI2ccj9ru429bUZsnf3Wnm8A5a9Rh3WqeCdec
lXgKuGCi5pYoCWKwTB1GAM+TCeK7Odr7PUM8tvpOfZT4qYmt9gZSxhQxpZhBHDAP6Itr0e3Mkcbe
3tdTnaw1I3u7JnuE+xAlNLSeOtV05tvVgMeYBSk+sJyDGOX4FtyKMVk1xZUmMfWMoFqr5O3X/TzI
dHRbSTrzzBq/sbrVfpjFMN9B+aYY2n0lbimaadeMkGULSmJcMKReXAZ21W551IUg/WQqOvT3Dypw
y3sb35Cr1nX1h3UfRwszC2xn0sKJN52vhYi6dI+XtUUgIo6rTAjD1zFDqWBctrjmEPtCft8XJ3my
rWmo8d1LHBay/Z7M6RIbt0y7mCF5Ns+d98mzF/1UT8mGyekQryvD57Gzr+kb55WKdR2qDHc728kE
g+UyDWJkV0u/o98Il168s61E9mepcWEdISay7YAHGXyoRei0uXRntHQ9Blwm9Z0QwZM62vRzKBds
+sol2sn1STx+buqt+LBuXlHkLBncnyN3865JXPiEkSPj+62aNn6jqs9sZDd6KoBkqbSpacrSsWCo
nfpDUn6bkHMsM6X7jgxTirg/dHTtP11vjUU+dVqTVqbF29Og86CFaoDF7wpPkVN7BjTj0Tkz7G6m
vV/uLFkrAR5wSt534TAToC17Z7ARDd6UW0xb28MeaIvDwMbbSW21uzd61qHPDy7CR7RcYLPFclH3
lu+It9iDbCETvU1/icw8+pkdVtuntXZLnldpwhtr0FZ0A/w4dlgszeWGyG0ZhTf4mG+/OrTZsH0A
P/er8w1jmdK3kbNWwFGoVyY5P3fBOg+pmRr3lsrMzCd1pvqlScWMJ9vabrsbKGOf2iSc0alhGf+Q
YBcnaMjHWqMHOcdP+NbJTwveCqSKDZlUcJAxvViz6+V9kuha0Glr1zn4alchlKrI/shC0Bqu24ne
Ok0KN3wng8K7QWg4cdN4KeenrQzUdyo495enDLsAgY8w5nSdh5BPV0SNoGLbneFUtJX9Bg5pNwCs
LvSWx2vZfau82cSs0JJyRMQhCcfDtJfD54VZm0vxXjbdgVqA0WI07xWC0Ur0v6Td2yM7oEL9WIaS
8CmZ2cb5GmuLL2/f1PuxccQvEDr02G4/L592Z9zujC/Wr5wP70OICd13wZSzSbcRdCjSmEX/pNCL
eFuWunRPe7OU3wwVY5wNtWEPmEQ0Y+neuPpLuS7t171x7MeldbqPA1pBj5Yah/C0gh+8g68ffauq
suiQRTRNnfdM4Np8t5ztBC4NVCFFpvtzBwX+dUTE6FG2m9oypI5oXKlU3WdlmPPnKEmFnLmZj2SO
vQbhPNtpPoV+gXxe4xaASnzyv50mSDMnqVEyGbLA3rbtlAxMWChb9PSZxbV7X0eJ/jgHQr9x+ipq
riZl2yJv0Abxs5VksqWT8GxcUFx8ElOz+uWnwupNyR7Orb+sibAIm9tqeweth+Bna0WGcSorn8e9
mlHcFLLqfEbbjd0d2PmsN124bhGoh2j67JSu6AlqpRedWiSk45RzCeSZu0NqwMz2LYGI8FYVumDz
2jnLL6CERBXbCPwjWS5p68jzOm/7OOafTBdt9AsTXc61121rkBrNHjHtkmaLU0qP5amHNdCm0F5i
ZnE1tWwq2Qq0ad9VPsYmExEmVQCwK1YmMwfLK135c2TAwDzbsQFjDqPXHn2whU7mT5iu50YM0HGh
iRAae0vSEu8dqippwKDQ5JrpaQmURMr3c9NjWS1WFWpyrk6SrKz74WZ1kXfjJ9ZLnSsMzN/KXiVh
hlmT/bnYhvDXyPriY1su1BhTw/mcQfoOzAkD7ROeRivBr0+2X9wJsfJ0q6LqYZm9xXvAyMX/0AMl
69pj3LH0/sLOevw5965FjB/jGWfU00iuC074AXRvGzeZ6Wd6Ndw6FXiOKwT4FnUwiy6eZmLHNZXh
po51B4Yik+Gkn/2qqNFNL2Q8oN8aMnrG6i6hddbL/3F0JktuKlkYfiIigGTcCpBUc7lcZZe9ITxc
QzIlQ0ImPH1/6k0vOrrvVUmQec4/rh/TYmpQVs7s+rLFen1KtcYLTgv89q+ezG1jY0H8Eu7t+LpL
Lx5IOpiFYfhv+iczev5ru1lXFhMGLXlK1LL/a/pIPKg63t/D0Wu/9zylIUnHk3ndrZh/qWaKvg0Q
7SBoMmLdHESzfnTIrdVjTG/OzEbUGdbKyWd43nqvARLatpBdgoNUTs8j6OrsXTuViK0FhAn3UADt
u7vSLmqm2O8jwIJ5qQpYgSFmyml2JncXYXBb1LNXsnN5Qt6P9P/xXw/UqJ2cxHpuPnO+fjROK14T
kFPGDaQ4/xlCgL6v7eJ8znwW7zSQ4b/DCy0e9kS29b+xFgH0CiuyyFAcNPcaTGvM62W84YCcMs8E
y3YKF5ZvpqIp+TiwGja6xxoxBGe3xsb+t/NwK58CyG9N6ly5McmkDJQkcrHRczggQ9NkuJWRLJ9D
G7g22/Y+/TqYyU5Xn6je/bL1pLzewAV3vPqGJa4I/d5uRSeG6vvgoJMFvpiBdKhRrKPMJfa1yeu9
PvSDG1VNWVhxxGk+DFGiT3IZY5MrpBgJY4ke3nBs7A3E/D4hxY4NX0SbzuYrQIRasibt3ORv7XYh
rGBSz+79snpHeIq5PetsGQXjmU7KruVlYky/QAxRhrCsLA5TNE59PvX9tIOfYt0ohDe4LICycknj
SncEHmfqYq33ShvOhnSTO+67v5cJ4P8Q3lIdx0D0bkHJi/22xatOcyNijYM5gso60cRjjhd+vsnP
dATjlustGR+4tPvPbTbimjbd9KflBquvG8rc9pyYvW/O0TSlL/229G3OywKE0PjxVLNmRG1aKA+3
6EmuIQOiBGAfz7fr0burjFTxU8Oi8KfsAsrrpk38ULreVd503jCcLOksKks7vCqkzh3ev3AImGxO
wGE6unjx6OvXPZTr8QnoYZenAwg8KgLGmPpUdqb6DxdftV88qLv+oafyiJVgreP+myKD1D97E1EY
OaBgMN0hLW6q8xbPtXoO9rG0p8oc8XBngNNnNtGApnDeC4Zg0Gi53/ciWLxPji02mnTEhSBP0sxr
dOokd/CzdTsZvjopwSfi5KS71QXm0e6dqaqM7nxg/OolmjYWuzYJdz/vXXX8VRIo8Nd6M29eNA+a
5pV3Ie5q6XqF4MhrClnh98s2TWU6p+7Qe+cpqVZ2U54fqFTPEOImiQ7W/C9VGdyTRhXph/Q2dH/Q
G5LYP03nrAtvMIfPqWV95Pta5GKfyV5dOdqU28xk9XZCPMXWRvKebbdvM+wRDUC6MTXJoSU3fvRH
ReGYXoDy+yrrkgV+pA6rdCvgJtJv9Z46aAGnw/8j9mCxb10ZLWuhTNumsKqDXp5MsJFbUKfB5F66
2ve9JwJmHe/iNBJSz6FNRZ0556Z/VjizSy90SWyDhgs9d4dn/o5VAw7Slrs1DC+p92/jH749AsFN
7VkAYuoPcsaG7tRSvWwf67DZRDZiTmC4JYFHZPzR0/ZJPM/66NGiOP/lIklMBtM0eK9OOSUiq5Mx
dV4DBraRcIZj3Z7T0iRQkrzv5oun1tk8gU3HwadHAEhcLHYJYFbU7pv7Zk+MfuKZ93TGVjmSy6l5
AfJA4Yo/bdsSun88eO05TyRQ/J0wXTfeAeOSJoDenktD4z9YOKe4HK5zqMc6DyNplou/Ih864VTZ
/fcOOGg59a1xAXNcoPNs2pUdnoZ44ezv2FuX3MwDgnRLVk1/6kh+7k4II9wH19saQCYp5j3zxyDV
rEIEot6nAG1/j3GHU0aLvuiCRbUU52oqSf6rOB+2xyGdeG6gtA+ba0Yd9bW5mSW4myQxOHa1q5Mr
KqRbPuZaNmmBBiCyWan09tNvjy3IUozQx4kHTEfXqosbfV7aI2JrSOmnL/xhG3Q2B3TV5guNhHtR
kijn57UOpv17m/S+CzkZrNF7uIxefJ/CpbIUkmOYCWfgg9N0pz/myZY4WqilVtmGqdRmC13ORy67
baPsVu9a2/tbjvee2yOQTYGLxufPig78M7UzG/WcmiF84x/Ohaj4474t2ixefug1Jc4CHv8vm9Py
TOhRtV9nXvZvkSQf/ESTeOI+urV1zXlMDZNEaJgvYegcxro6qvrxvqk092BbO0eUo/g4YLt1LMY9
AzadxD2dRcHXgHUWtV2jCbQ7AU62A2tCuR7f1O5O/YmixaSEThhgelW6luXZ3dxg/IB4WPhhtqav
HgAuYP0XqTWYMnxWVHS2RniIzmyBuq46b/sG7F5X58OWpIvijIimfKTrB113mGj7PKyx8xQip0ju
gA+i8eSMrvQeQrCOD26jcss1uALnOxjSV59vASQuaAMKkWKEhlm3C5LwF78fAeS8vqzPOq6i/tRI
lsf78QiJAKYE0HsDiGWj8PcUb8sSOVgi+SWan3XgqSNX5pBl1kfHuNCMpwKZNwNynR9j3zPoCtio
5hSLbuius5KL+5K2WCbP/dYn7pNLvB0H9gZCAIUJLcKQgxNAhAXZqg0plZBdXZHYARPZOi84eeqm
A9P1EPo6z6JEbf4lvAVwfG91XddwvxvkbDE2JWtugNA6/DpG0t3ydSNP+G+jy2SCG+DY7BjHgWvA
Yl2e88ll57oEMwjl8+F7jcwddK6i0KFJ9XWogmU9p8gB66/rbGemB0xww9k6BIeP3barq6F8+b0n
fvphptF6zn2pD0hEZB25qL1weIxFo8Y7LrUeYaGVICJSL/CCsxQbZfVC9p/AW2WUySkpa1pgwvUf
eTLIfYLW3aaHsZrJYNpwfvwdR295MXBdn1jZ7f9hEhfcX+tdnEGGHZ9WIdCA96RKk52mtiCecn9s
nJLoICZgS+YxHBdiAnEeBpIC34mqQaEeUz34X7Mu9rgfOANN4RiZIPrgxCP2foSlMbxt/htyC6Xc
rG9Bu/9TnemaCwbTts9maOs494c42s5TACuPi8w666RO8dG0tH277raNTxUp4hvpxCAyj0hc5XaO
GjX95ElloiMrUAIkpu5AWgZJniUHYkX7+uIf+PG77Zi/szz028scpvUjJuK5utTzvomzAhMGFNha
aNolPbwBVc0gynz025aicaMTxDzRDAa4TG4Qn0JMaP3JOsI8SSj69CINZ0nmLTCEWdhbf6dLa2Z5
W51FruehncaLRltVZYJeqvrRhyPr83LFIHxNyMNCdLsP7Z7TrLyOmfJ378h1Fao1g1LgguZWlwIa
O1idbA/j6snSLkRu+mASgLy0rZ81ik2EQ/Ua8odJ7ygi6Wlx2dNh/tEMc/W8YVJG+iL53B75v/35
YG36VtdT9LzzuYcsLZOVZbuS6ruxnf+LzIP2LQi78WdVej1Ci+0Ijteb0CZ58sQGxopUaSGzBox7
zMCi1HEyBMb+FK0ft+e5o9Kwc9EXXg7rDP95kjf63NlSD2f6DsPwwluok8Kv4607kxCBGEqrfR8v
vhO19hKhHFiyRVZxeMb4s5Tv28pSnM9BcLsIBu1+5x/mzY+awdT7RbdsGl6Ucjw/V7U56vOYREt6
3htKS97WcpMfQRPwzko1lz/aJF1AKmwgfkLroNdqiAf7qneAwcJWJvw5V1hFThOLHJwwwwnvOifS
twVsrc7Kep7+Gep9+1zCAT2D/LXIZyIdvxIBMCNiSMKtOcOiW14hvy7dkyuURFekVncgFLCKQMB7
d/iolU0/mj0a/6EODrqnYHclIuUeh4O/qa7PYlWDpYWuHPGuTXyyrzqcVH1FokWHod1AqN/X+EZO
MFGvXyIz7b89NDc9oZIJu2niqOkvRFwjHyk/5KIvo2gJHsSul+XToIuMzyX9W8FlrjlY7vdBTfKC
MY8S4mkRG9oY3/RYTUsWmAboyN6tMtZfieDl2XScaPzZ41n7bVBYf3FSEpuzoSJMhleR1uhrY4kF
yKPYjOZDVMOGjkqscr/Wu7Opi7NN9m2zBuYHUJ/wFw0Tn+Z+ssMRVU6ngeVqSSfAOLLGItow+3JF
sLSanP+r+4qVCFRMYVkkP5S9tj73rH3/qS2xkFB7DOk8Vzx6f9rBztVJ+PbwQSs3O90h7uNLYIAY
TwtVIP1Z1Nqr88jq4Ad7BNIAwLK9/7Yqbbi5143LiMJZ2OsTHhBFDvLoL3WxArY2T61q5LfatF2b
Tyr13KKN11l9xlM5RPxoArZE0Iarr66nA0OCUO/+1qVBoIPoPjyQTpnt96Kdg9SESa76iiKIaoQ4
DGlNTwytO3nst+GLG9ez+dvRNxycVgENlxl3wSncDU6tUHLNkTzXQUOGbEq2Hil8Yhy/GZ9E6/Ns
ZppyOYxaUfCfHfwIq9rAfezxPC9Trw2+U3l8enVTDheSfMk4Q54X6KLkQQXeRVH/0XSVGz9NUVmh
Sai0VxW21mDlbupE97uzjoBCdTx1cDXzbTIl/DLMqHxDGFJhMAdErdwS5RFEy3A3dFS/5NuQVDZH
41bXyElG4KptrDQtuWMCCuip2Pm2Dz0bE1/XD9dJKNBdR+xiMPjQvLndauggNJUuYgeOZgo9K37l
/Fi7eL5KSPRfxyKByWIw4o35rWqZMGQ9vW+bTLc7W1vvv2ipo7KYwbm/NMeCmIg7ssZBMcbRjYbs
1wL7dYR1xNZBDm8Yvk/IZqIC60L5H5mDaHBuYTmvR+T3zSUteze+59zc2pwxW/jcDePE5hseLloh
9vb6XDEuJpeQH/6fy/c1MdfqWF46BMndr2UmEf/ErAH3fJLx4F+B/6t7HPDOeod5NG1vepdjzKLe
ssf7QI3Tm4pAzU/+kADmLU3i2QfOzcZkYTomRXLziJ00zIF3DQlo7S8sRDWuvqqtu3sUyq1FfBku
GNBjELUzT/jQPnkISXveQNCMAmN+eT/M+/xUa37+8xGt7ldIsu0tTUT6c0ZpAZ5PIpBywaFdHh4E
ie4/OadOe9IQmHUO4eOJc5taSAzQ9g7llwXwXic5v8UmcE1OO47FurkOY3LSCOQMAuXF+AXoegu5
50kfnThYvHxo6S6ZscV5uoKwB7/6jAehnEcpmADydILuzQK3JZbOr33n+II2A4RNT2Ua5aZzw6cO
rVf9tis+cUNfdb+sGeoT+dRp6w0v4jAzZN6y1+lFOFLeEvMX783Fb0kInyN9+2VKVYVJ2B31f1bp
xjxYsF71wiyy37ILkpJBeHCVe4FiZQ4JIj35ryBQStOPHKG+mZak+a4W0wYnUfrh/H6A8zJHtRUY
cMkI4Xz3psnZHvfOg4U7MJGEz8Bc3XamNSAMPhzVHSJHvmWBiCMpktt2YvBoIE6q84WJVp5a02iH
r2lMXxsWM2BqCFD3inA5/SFQeTdnvQY8N2naWSSLQux/1i3duQPbCYq5QjHDQ1Xq6p8zzun2VgkH
Tg6DUS9egzrZUYsCCpnXQ6zbT4Sz7Yx0FYXeadqOqL8EGtFTUenUWUhv3pclUzbeXo+Vhmom2FL9
0ExAFT4T5fygoJgpsQt93Eup6DfznuD30H8iwF8k44HRmGDUMdqvBwUh7qsGGEIa4a9BMF2l2big
KpRvX/x4DwLwjjD9Pnid+2tK5/ibQJG/3va76UdfdU361S8bROL+0Tfpo3HHqnu1h7ghU4lMpouP
vBYtr0AznI0+pO6XQ4IgPc7zNKWP3hjDIwR6a7+G+EmjZ0evfnNh9Cn9wm8hTGgkSjcHPMspZzba
qJL2sQnBnQqzRtuflKt2y5Z6HDmqF+UOFL5OrPil5y1g/OS8vTRoD/tTJMcVmcXABvy6AxSpnEyv
oTwxafR0tI5Ht52Qv86kYFI9B0Zvb6kFLFwbU8t40G886wSJng6OUmfxvCsgL+WvIqv43omoWiej
mC6iZMxcDtzb7Io/MFc7HDcAPlrJ+5JXMM12CVaZtVOfKOaXcRoy4o75hEk6uvO/wzbCr2866HUv
5tQP/cwD/v4hW9OZE15P4RdrXMfB0zIrfsdgIaT5ifwKpNJj6o/LewcWe5x3ukhuT2MK+IYDo+my
I1qG7hwgSdmRXN7WGhI70D5xX3MJblH46Y0AShkjrtdfWmcZ5weztfLdm8d+ybal2Z18tahxYV4F
2uQAnPrloGnDOVNq3otiGKtqvDfe1NQPQTJuTKpiQ4vJV8P8OUizPw+EIxDlNXWKFFXbqIZtcxkW
Zu50v8f30XSfOJvjK8mg69skamRCdhrHXyaMu39wjsk7LTRA36tfIrOn6PTJd8P2pcPh/GoGpefC
wkig5Fx3/61jEIbbhtZ+CzYuIbhLoo6Yjcyss7LzkTm767KdzbCI9BE40ovzNamXn7wNE1cpqz8U
uGdob1BMoT/6ZNswRewzsre9CpN/lU39qmjk0toMAdwyXtN6Ev96BxlrEXWIJ9gg6dYjIndqxgje
ubW/V6T+3+3CHXHjrqPlHBxT6754O+d8Bl3hz3dCruVxaZGm/0ANhdnB3/vk3aPheH4ZEeNpoKrY
M+ArSale1mTnkF6Sjbi6zSbhr1q2TXwB4oAVU9Ui70W8p5gXSKrvrlzqGolpXLkF/YFzX6BdRSS3
4LV8OMYDJqIhK7K+773U+6L0oq7loBAu+VPJH7VLUzLIKDe4T+KeU1bMavmx9Y7vnuO64XxnYeeQ
5UOyHbWyi6ZfHhfKh62jZc5qYnBE4Ya1SK69ZMAvcD0FI1POEJIBVVYqxt8yoiBrItP/sV2yft93
Z1rvndg1d62utuBt9MJxD05lv/p/qziGRQsGH8jfkBn2Yzt80L6JjGbnfHB85cjJmwEP7jil52MN
Wb9Aam3dnz3HehLDgllfa8cZ/pLvwTq8u+78U8muUWeEWaiTm20DyFd0vYdM6YP7naK0pX7HdWM+
2FNw0NlkT/P94PZEIyFcvDQzt/HOwP6bYkNjc0etHGfUYSPGckWC2Llnw3xuUFh+ECEAuRZM9fQn
RpmmT0mbjg+xUHRmJ+UKlrMcrXwA+eApIt/WLllS++FPasKbb7tMZHxaoEfq07wj6sBpLY/tFHS1
RHV1owofE5pmbOGVC9NlrD104VisEW4Y4fgAKMtO1pcmN+M9OPoKlgJVxJ94xdt8F2/mwDXtHtF8
jn1k4VnpWjFdBMNaeWPxU5lt0BbF5NTMYOTVqz+S17G+1wMmNaBE3+9yxwiO2dVRAWgVf1Dz2PcQ
GOj2J5Qk6AeRyw8+a0HRLYmzFGNa2Wdykkz0++CbJFWFudF9GOOgxxPVrP52rmW6iiIyYm+vXWyD
ie8r5KTojk7j79lqK3OWG9LqT5ZxksfBhfkAkh/VT5K2sHjxUwiZw4Te5EWjm/52R3RWJ3TinXw+
3KWbCidKUHIxlwQBX24wcEIP01au5xlrzHJNHCB2iNsDjeysPZ65BaXrktMfolL0NTuCXskQjk2v
ojSsIL/bR8hS6+eWHe4pjvVS5XGtq/gxErv3W1iSiuFRNxNcwJXsfllkasZf7RIvfiY3FPH3N23Y
mFOCAQQCwpdseeRUeLoYMJLkunimaZ6OyVN/WJH3N061Vl7wzcgnZ4nW8WJsJcMHJOHpO2FU8s+g
151IMzTNASLgYabsSw2yZq0nsPvUxxsXNBqqQbKbIDLNsBZgPoKsrcCYFMvimXw0yvsmKbigkd2F
BxXamw5esVF58lz6unkkdPnQxcLA2z4v7BnnYRWkbKXONHNmUnj4j8qeoLlHZrh9pkEpnwP2DVbm
qtX/VZEbf44Ck9VzkppZXY/Z1V/izor2hwsOcXwc1Wb6a6L3SvOM4hnJh3jaUgaFNl7umirmhuEI
9D6sR8Zt1gUdZx0jP4cv9+BKiii700L2rDcEF8esgZPjTBjegK/lP+Vszp8R0R7b3Qp3iFBw7X85
/cCcSBPgRJe3WiJZhHXXMkQ1ti7oUb0RXImQyJGYaR9ncIUhn1xEuTjZRRsUrRc7IZj9Ef8ebA1V
5234gphhpvbI7YCntOhiiXpwI3RNXCMHvcilWQ//R7yin8o9ZNjdxY3i8ndk+KjzWq7kG8G+veAR
QVi1WkQwt+wblDu6H3Z9F4J8n9totxP6Bp6lHvvbMH+vm83xr4gWyRucRWjsZQL6nDgU+uQXjmHx
BTGF/5uzfYtuyqm2OoM1TvVXr3bXESU/N7X+UrdGwd+gKS2Lpre74RIKZXv1/Mpn2o52VkxE7YPK
HcDxTzXVwXoROwsXDFal+qfapzIFJ1+p1le3Dscl36Z9e2y3dkBdihSSBUrA+z1hs1AuIlh5QPX3
YqRHMtBytVfHA90+AbB6V3/sIhdVl8XLg0VjaXLif4aHsBmm4IWGiXo+R84NjFm2VL7ygYafqIr5
fk4HrBhT2+7VAAv0Ko9fRWmhPNZj04h6CbDHA2PUvtw3sUr7InXRo7W461DeE02eXDjj3O3q1MhV
kUKkC6cjWPk7cvSdKTqc/OqpmtdBP5v0OFZcj/GBVsHF/ABxoXG4LCvG+ks/l2X8xocagG8x6pSZ
KV3xUSpo3Gz0JEtvXNdpifRu4DBOawSCu7tiMt8QCzyWvhPG5wGLw0Pb8tB/iV1ykq5s68jx2bSQ
zEWT55SfXWtX4NBBmX8hsoPjjuVrthcHUlfcI45n3IyGVpwRtnc8SI1sn1blGbSoKOLf8Uqh9eI5
Vd0bI2j6B4Fji0s4rtYpw8Dls7cSB1q/R1Nd/UJVFO/nkeDOkH2CJj78WUHsn6f+/8snuXiC9w7I
/Y9vxtmcUM82TyBFs7yn16HfMtu3yz/r14DcQEKo/CciAnmApoFfWzK+H2c3XMfjXvEqV3kXSPkq
q77BjxHzKn/jdh5Q/qMDqJ5qtNHJPTJyKfK1xXyKNBLSNi93PT30nWjKDBwv+T4RMdVecAoyz6x9
24x38ey19b3nS0WXJiMGdhwIJrIyKTqXp6qE5c7mLljG70a1vGW+3xBhSTgapQfh4GpdAHYn3Quy
XLL1I7vjRdn9sXqhKE5x626dLeAAgrLoGwPCPToi+aBFXaE/mXZTPvGSIai4rXRf3Srw1mt3JEwu
ZZxwREQhtqQIa2+SL97C1Z+KUUWPq40xGcSAARy+nomfTBsdn3IOUcctYPJp1osSzi1tXTYbv9n2
155/D98KvgTJCzyyj4BDDzJzEQuEhaBnwxS9wAVYDF7guJywoHundUZXlUWVH7QXxDdtcvZl0gcX
60CVksA1zBc3kYhpp2UX8hpEpQzOm6zFTS0WNi9am1KhaGuj8eXoZzl84f1V0V3pOcbeYZsANO6C
9aWO8c1maqw35KF8iUzkhFX57uitT+QB2eQ+Hefhudqxr9+lOxkjiF3ag01C7glal7L5d+Brne8g
N1miAKZS6b72TpiMJwLV2oCnrTm6vNd1qPIZEvX30kPcF/HiqDmbYpAkRqyj+rLgArC/Ji2ouZBM
bG1RIgWJLuMG2XUdtzlmcqQM4Z/gisTREdPGlLuR3wyXbQ0286o91UZY+br9W2xI7edfEfUJ9gQx
PyTKVu7F1ahcT+tRwU4Q8MDBPlS4E0GjJm6evkX4crJt5PFBywbaA4iuQ5zsOtHftI6rOat8W8ss
mffJK3oCrO9syvGZoa0k1DRkWp65v+y8fCxbdUTQVHQpKYamAENWte4fS1smXyoYHo/RAQF/7gaa
Bm8PGRLqZlVjch4Ia8bD0YWLOYVlPP2CCYG0T4dUsMkGNcJCvhwJcsFc2F6Rjntt4Yv4ALCJ1kBC
gmEhLgjLqeKzN0MB3O0IZ4CuBsSmjGCtuwAJIqbLp9hIJ2vahbutJOcxuLMH8vFraPvkL8wD1itA
oaYqhJ2sKA7V7x+8xbCJWC/3U+LtyruIgeRZ4hO24H1CbageVWp2fV9N4faNF/zWx7etVdGnSv0V
Wuz/EOdK/GKTs6MASxieoxV9J5dGgttpbHpZuKnS8N1Y6NKLY5djzmxVlkcxC8EWxeP+qlBE/YNC
T3MUfzfnEfj0/Hns29Hw4SJmYcO6gZFkq6YXOKqJ8dCicLljcjcJc/k8JydVHpx6IiXQIcNoM6iC
yo4Qtctt4cltTQj8iaF2/76lof4qJm/5Yft4v3aEEsn7CbT6ISYX7WZZNVhtOmpTUO3GpP2DbJXN
44Ti7dOv52RgtFTeiOiag5tHPp5sQYJVCa5JuUp8TYyTtPkuaoxAqSFno06QOlxGZH0EODhTgh4h
qYZXasGmH4Tb1m9yb50f3jpA7/Qxt8kjSVidKIArtzBD5p48xo3FNkK/ToDsyaXCT7Qx8oi+9M31
xoHC7CGxB11HT/e0BHb87VJ2bIrVBsQOEJ+AQzxOVBVdLG0dKbggAqM3vUcpCx53z4llKf22oLyT
uGTKNSJUqAzfQ7TLzQUswb7H/TF9j4KWkinhqfqX5tSzRQcK/Xty0HedkBRX9kIGvfuLR4KcUNYU
l70oNvaFOInglo93hAGtIXPbFku6LssrrS4zEmpxeH+i6RjYRmDjhlzFZGfn1RGPXyVZP6KYxrV6
lQRG/eUyj6PcWbvdZ532BDraoet+D/B1FsH5FLPXHCZAUydaiK15U4iHDsEwf4w4VFHCJm14jX2W
s6xGZQ+E5JO4fIpm0igy36vhNQJbpSRSSMKLNDTNemkrtZVc8yb6TFzP4GYRffhSxRW7kNek4nMr
Yx/2X8X2SyO7qnuIkK38i+JNfi7OyLvc8279Hyg91px8uz7OCEKqv8VKNdt1kgfujLiK06uTCt88
4waj1WtL7Yp60pdiv08iNKYMjxuYiGppLD212kY/dmNRCdg11eWlhZV+8LDoyfNIV4rLaLTcwGPs
j8HlcI79cZ20We98DHdpHrUsrfgLTRo/wJUuPS/hxKdwVgUcjSuzaWFCSZDIQ0834/NQlQRa8PS6
Hy2nxXBBoEWzkyPafXlro7V5bZf9+OPhbbizHh7KG01O/bze1FTREb+HB1akBNg6LaPUz4KRKeBu
iKbARYjikDAXyLqtLiFJDHDyYaCq3AbMlxdw+dr7aRdr3lWwOcsZC2P0dOiqny8RARA/5MpmAcg6
9m/INwdzMiFfHI8BuQQZNybZGqaMjjfVreF+AkjY0erODqlrlRehZVmdnZWHbX+vrhVIZeG7FoK/
kb0XMLhs01/tJywJGmWBPmkT2YBt5yi/9GsvnLPALvDH7ToR3QXGF/+txxj2QCuR+1oebY/AXiXr
560wekEdNo+MCsGQhvcHskqK3ckIeRlIqgqw9Vc8WrcIlJcpRbBf7OMWHmdc5gMSWWw0p5Do0V8G
5zwoehIuv9Kor527Fbzt64QxoTnhhZbPGvlwAyk0Bq8e2DgP3C4gB/xdyfIJ46HE4NnO6cvidZ29
YMikfde/UTRoaaavjqdBqtzBT+si1N3Em+TMen1JTWWrYjcdHWILke/qyknF8JX2Hk2+PJkdnUE2
aTserZgQETmgIqkr6DIOJZ2Iy+gHIUqe/4NF/c0SCszBjZXtGLsfQmU3Hr4eORMzVA01Q3jLiibQ
g8T63c51+tJw0xELw53yM8LXNd/Luqz8wrExUATYhBFFTLiIzPHcxm9+eXho3cVY9/RUzPGrricO
/GVl3nP6CVssWTgjRzkBiSk0QdpVIj/acgRw88f47EJUIXYaahFmK2QMgKTrqjfmNWY6o1wPj9vC
iXU5QrG/dB7H6Wnb4dVM2MjbND0DQB9b1ACSKVln0iIAPm0lLUoPYnS75eZDYar8zXoTx0SBhP4L
3zPXShi6VIVhpN+/BARxfS/VtJC6UAsE+IfkMDkT16Xne5dl5q0ycYv/PhwlYiGcVNtJNf8j7bx2
60aiNvtCPwGyWEy3J1PJkiXL4YZwaDPnzKefRQ8wY1HEITyDvugGjHYdkhV27f3t9aFDvycDQU7M
z2v56tmx99j4k3evUrrxbmVuTtYe2IbSHx2n19LdNGrmiHpHAk4bGjX9je1g8VUJWu91RDU6uTOK
6zfVkBAnswxNxM5upg4ceBmQJtM8J72DC83+q8su+AHIKLDO0ORwSRzHZDS5CcFDcBWrKD94QamR
kje5gx2NitofnyHIaGAyTE+/WArqeRrx6Tw72FVZUZTIbe0gsxShKy6DxoU6GbULdDKRd5CTZaNi
Q+KM6UactNlHmh3axzFquyc9zWt2bJTsNTL8YPhcyfmqQuNIdwOEAQGZHadWf8t256nPzEY6KMxR
zzq0a4ahHX2PvAkdoAjZdtxRZ+K+2vS3nj0gmjQUA0wm1bx0b9q+pvq7GG+l/0pK7rN4jRbjHVn8
7mur2Ui/ubJUH4OmQKsPBuc2b8zQOHojNTmATT6NaJ7uh7/8stWGA1pxmC8zLEPsJjQg3skgBdNA
CtCdz4YnglcY7flzPIQsnFBmzWU0c1WlLhPIWzpzfLGLmDQw/wl9oqMR6+AkxlB1zrkT6XeUaZsM
G27y3h+yNkGdQ+baeGkcu6t3RatXLASEQB6ZBZ/DUxJJ1g+TF5bOzodSZexrLZvbt31CnKPia9EX
s47K6VRSeWkf+anDx4pzCiK/UjokU01Db44TfQYIKznGTF6XQckzlVP9CuuJclCS2MXP2umsaqf5
ps2pkbS0bKDqQEQiq0Zpdv7sirCPdC8Nz5U6FJQN2grPDhJDev0gJid8IfdvGg9MxARYqDBb76iV
Bscb1QBq6X6LzJr8pVH6RzXuQcHwv3blEe4xwILImmDg0cgI3Z93S7MVmSRysDAdrOhQdX0TnWpY
tgF3raB7EKJTZ3qAHdxPk67Yz74nx5d0XoxkKiIuvEXumC8qkhC4BkYR3/qVneigdZz6S0cVdDin
NNc/pJwN+Khl+MH61KFyTom2/9bAhP4PVIK8k0oqYRpZtmfvfYl6+oYWNhV0c5EPLlgi46aq8Frc
0dGCTGIiyGK+cuU3vmnkRj9rSDWJoBAhkdtEX2k9myLRi2NXdSaIG87mfU13kQuBoivP/FkQ7+p+
oF6QCLNQDzotRenJlu34LbF6ktxTFzj+QXAZTr+Rn7WP9PbO2R29IoTmpqfoF6SF7U2nd6SUFLs0
CFEsw/lOOU0kdN9rwXw+gIWmUSLp9RcQbOrzUIvkp8I8+VqnQ34fSH+c+0U8dlDDG7OfdOirc2uy
RubMgV73X5AquNhRkDGH3cj5desw08fbRKbJoxJHsbGfEAhHO8NCe/AFJIZPmxsGxLSlwWUmhT9x
aeScofp8aIai/zhE0dR8zKnf0TDlVM1rSnoSkSgGsF+QXPT2GT2ZXiILytgpcYO0jF1Zcge99Gqu
1N+olKvZXvRhWdyR4shvckKt6VyhkxHHQPUVehnQdEHnSYfgiZBEfNN8j0A0m9CRIN5uUMNNalQ2
cHSwfNiVFJpyMsx6EZ2nyRlpJcsS4ujCVB3mXJBJImY2wOGUcptjF8hrrfjgZDJ+oIumiu76IjHQ
BqkpKqzY1zNkw5H0jwZp5YJospsLoyX4xSfwZ/SsG1poZy6yGVPfI9TyvoPe8qPHojWq6IQHhsiO
lXB65Jm2KB9wbi7LnRaq/Go6bIS4ETY6cOTadnJOtDQJbsiV5oRw+BKhmM/qUf3S2IXyi4t5xtvt
c+tpNFOJCHOMKnMHL7INn0t/qk+6P4ztMREDl/9JdDVSWN3LT8jsokcNxBGMqDwvpoewLHX8Zumx
wfkNHa6fPvwPGkFTacKmd027C27gchbWfSdCz9lN1jhoh/8Rnl5J5LGpO3kdFllamhUZrB2ZJcce
HPBwQo6u5vxVEyqFPCrGS1GNmXVMWk6sseXD0TER9xtYzxWCqEmAA1cTrCvXlfnP/2LiUg0dqfkU
rQspWsXeMNcRiqDkFVw5t6jQa7hEC/8z24RByT8Lgmg0Y0Jp5WndFj7CwYN2dAxNYT+MUGH2JIus
b4o3cbVwiAMpciNGywnM6QCM9A3s5hoh0tLxjKdCZOHHtGCBKkxpMmdq69bW1JxaQJjwscPufJ22
uQK/NC2ocLbQZzsHfcGhVHwyuiM3Erf1qmc+oP9ZD7g28j8oLqkE7lNlQif29UG11bcM+V5D2Yxr
0NLMJKP3sffIP7p912mP6BrssxSaspfUZk5EXSCLENwc09qcDkUflztcTZ190edbbrxrUwte1//5
ITOM9K+pBWapsiqTl9ylKdg9dFe2rYW39Il2G96sq58T/QZOUDPR/R3a1RzMxJJV65qUks+6rRsP
Jry4DVj16iiWtHhbuo7SbfE5OwQrrVbr3GCxZSVRJY1L3lfG8fr3W500f42yQGLrjW8iyxpat6Ab
2sWawj/aFIo+g+DKbqIKZSUxX7exHlY+FV4/Ku6lmmphKLx4NJzjHXKOsnUtQIhHSvjNQxv3HtQ2
+v2uP9/KW0QciszGRL8Epn5BPm+hLCEQiVoXhzpB42xj2ie0k9TR/3UcwWxQdWxvNBi0y80myNjO
UbUw+6Jaf8gngXZ0GvyNOfEeqMsohJG6tGiOfIeahdKIQtxg5nlwFk92XopPnjMow80URsIlJeiJ
DU/2+fu/Zc5iRKVKLARUC3L8cq4LPE4sQES1S4jQvgYG1wwlSuLjkJk+LOUZ8h+bOdg3T4gN4u0f
h47F2BZuCY4JbFza+OEsVjQFGDrCwsltOsXU3BjlL8wlqThcgItM5G5nIUR0q5Z47EKBwCy5pmjG
TdvSp3CKVafkXuXRTEy5HmCLkVhjuqc5wjMuGX206AlSAKAUXW3Hv0ktg4J8gd57l9CLnx7xgUIy
mwI7QTqYTPLFqia92Ng+309P8NYcDBIJjcS0ZmE7qDlJHoahGN3Ajs0XCFFIGqZAfbo+Od+vt3mU
eb6wQ+OKtFhvVazEkvLGSNUKvkCg9M1e6QLh9sVUn68PtfpAjunYjoSdCI/p7TdT6VGdbN9iKIyy
j7EkSTtrCTdW9doD4W6BdZxuSpOc+9tRIEc5VeVI3AVRF+3H2oB5MHGpo4lhy2ZwZQGQ5FRJs3Lr
sSjQvR0KsXNGA6M9uD4XpHyXpD1gqLafWUaQC0VwB181+N47LTpckShjsLGxzH//YhHYDK9Ji15V
SgSLDYzEapS2shxc0iUK2cSU0m3eo9sj43Bblmp0MPV8y3185f3aJAMNLMrYZrBsfvvQhVeEkdVU
oxspIV4eZp8crartjzq8m3//lAw1GyRIrDtwkHw7lG9G0ONj5mYkhy9SDC19XpR9TV2mGyOtvsm/
RlpMmqZUYMe06eg2BKEfkXGZD5mTj/TKiM4twZtQnrXN0/X1sDqoQ2FRx0FHJeJ4+3h0xnGBtunw
qNFx/GDF+D/TgsuLndHCm2qt+D5ShP1xfdC1zyc58yQvVdrqEhROA5tPfSfuXZ+ml5sypdtKkbRA
kK2uNl7q2lC2KSTiPEcToAjfPh/Qaa6ofTG4vYQG3suSbqSw+68demfjJFp5k+goVIMKCGcB5lNv
RypHmWedZvZuVHfNI/hQ/TTiGvKJKm95Z3s+esZQ/Xn9Ra6OiUcQ3WecgUg1344ZjmQUtblS2qET
TikA18ltAlv+EA4Qk4ADqHB/RuTl8nJ94PcHva5pnAcY0arm7OzxdmBkcVkMEKnk0DMC+qipuyeY
X/zK0zb/T4dO4m98x/f7NgNK1eCcxeHDXLplVSy8PhB1CcReqbkzApFL47De+IbroxDSEjwL9u7F
bNHqDKzj0JRumg8oSRx0/E9OZIqNh3k/KXkYTGhtjlbx/rNppE5l5zWVW/WAzBDy1NPZJJ/YHwKw
xb+vf6qVwcz59MaOC5avYS8+FYWu0SrDoHEh7Si3Db6Dp2Dw0odRLbacluYp/vYs0E2Bly9TcXZT
WFpyOb1hUFDwarco6rL5BaiZW5Rox+QBMiEy6o46ZHdD14/3iHVRwk1X46i//rgrnxD6EcuPsx0X
uOW1BPTj5MWkVF3DC9o7tWlRvtCA9Hp9lLWXSrTicJvDOMhYnnp2OOX4SuWtG6QiOHlT+p0e3vRo
SeTH10daWWnz2sbl2+LyKpbPQ3GhD7TBqlwzmtRzO9h+RA4bCjTl5649w1pt/t1rmjshDr4qVyCO
vuWZUOS4KOgwCly1UoZHTgNwQubk3ApadE/Xn+5PALmYMhzgnDss6VnKOu9wf92Kaf0LkMRAQ5I0
g6Y3s1NdRfGcfp0dbRbypjaq/D+aZPvvuBCII/ug+iLge2/sZyvfkwkjBN4jOnHb8kRC5DyIUswS
BuS9L0BrqVjaYa1cxhS9/fVnXvmijg5pmO0MOySOwbePbFlpYrZh2LohQq9bpS+MT17ZpnQA1iSK
4D9iDnP41yElinK2TolWBQehxR6AaCfLkjCqXbwlQDoY5pEybH1Q4Z3vs57e9evDvV+DDIf7Iq4q
KmVEaxHJTD3prqCxKzfQgtaFfEHbJ8+6Mcr7b8YohL2zU5lKrm7xHhMkxtLrvcoNG2d6gLNjnxPf
QWc9M16uP9ByKL6Uapnk6jh5TOyyFueCUkqQ/a1CLb3qyps612tEq1Z+8o3wXwOWP0Ox2HUb2KDz
zquRAgyCsipRXSxEsgtByxc6Cfu5TcvfeH/Lr7QcaZ6nfy09DZRDHDc5zhRB0Z/61jMPUoHjcf3V
Lc+EeRR6alSu6Rq3ruX9pItGjZOi1VyNaATUqmG+6rpjucTs1rFrtOgIDtK5xyylPg7ADTcW28pD
YtGls7Y14hSuYm8fMsYjGdMiWJEC/cVNptjtJZz7Dq4/5HJJ85CEQ3iTYH1DflNdTEUoXqYM2Vnc
LDZoVk9pTA3hd2IgEyLwxgfmHy195vH+d4wimJP05bx9qnZSiIY8RXUpDKrdPp3i6EtVWYDorj/X
yrznzREH2Qhm1HcnQYfwZ1QyU9DOgnkrbdTRBFypIZFL0w2kg43hVj4WIlReIOkwh/6wxWFg5CUS
cloRuDYbdCWVUXTHx7Xc6w+lz2/n7zOHt8dGz7VDqBYOeMuNQzRmxGUWQR4rvnZewzwLSHDIvH4p
CwU5mI2tW0hOxQ9OmaxHbC9KIThuJ/CYSFk7sVf8UAN9YrdWePIdtbowt7V6X9kOYudyCkbsD9hW
6VOnnveUV1mjHCDrmI8Tsh1SN4miy5PZx6HzFSLzWH8LCtEhxaa1QFAUw+HkZvDUuN2DksmCPfY8
KjJyxJ/jxvm79oFtLNo0lZqHRcLi7UQafAGABlypG6h25E40IO4iJclJJtB9dv21r6wR0qa8djzc
V1JJUQTSApD85KpD0H22sK5x6U/rD61si/+GsduwWZ7PmMVH1ikd6CyUOT+yvDDYVd9mk8pw+PMB
GJr89DcOk/YnH4uKPdRb8QHKB5bPKUYl1x/0T/D3bmiDqwo3FtKgy9M2TfyoLkuUV+R2feO2yGT4
BT2E87FTbGM2WbWB2QWt/2FqlfKLSNvyhMTffCm9XHzumy790JEyPF7/VStf+k/+F7E6L+Vduj4d
NM0PY4n/aVAbF79q6hsIIPknxHTRxgtYH4rSFtVXc87rvZ1UjpxgGygmX7pRgUXmFWodI8zucwWB
yf/DU81ZekESiP19cTCnnSgxVOe0BGlCGxN07OaQKEHwkRb05vH6WCsTWJ/vTyYpbonD9OKxypEQ
JKrtyUUfMMWvPrHdpwExwX2bgAf6KcSobBxeqyPS2jhnnnT+tRgxUNLQ1+JscrW+sGi6hyWJAA6L
l9YnD5v4W5bUy3QCGyPnpG5QJSBqe3d/qzulsMq4Gd048MVhELRBdgVKKuQZKaJR/6fq6OY/Rt5/
xmROshET8VB+XEyWAEln6htswJmVf0QcQoMnauBz3ifh/+dQ8/HzV8DT5NSv/c4e3UnYUXjMcB14
SmO0QTslUcW4MTVXX6aBp6xl6pgZLmMCGMGmHSADcZ261257yP7nVibJ71lHf/GnongFiFtszNG1
pSdo6JLUsCkrLY+2WZRX9C3ZSoP+o4cBsuC5KaoQMBJN3deXw9oGS9reZjBpm9ZylUd1ReN35gz0
7QuKFH5eXuhY1OicjGGA9UQ/+GFhT4oWdyNLszXyvGz+/o5QTyNlzHhIlIn7MrVQPzkjNNEhcy5y
0NpfXVCjKajMPNsYWlsbe67hstjwtLWXx0ppFB0F+Jiv2lVVzkneeB2KxjHsDvCBI3uPx0gwHDKu
Rf3eRG3sjrS4RrD3PecGopat7VR6AYK9nUkftjXt0oAhx8Gzd5VR1rgUTaKnUboHBHS8/sHW5gZZ
IIIf6hLyXSSeBqmnjYDP3DKxk1PvKNYBlkBC9KjaG3N/beMioFAFcRz71vK+pHawnWU/TW5XlePJ
z4P6gk9OflD9cbqDFzKerz/a2lqDGUgZkCDfINX7dkagDNZ9H+qr2zmeI06y1dt7tC2e/9jpubDd
1JsxE1pcNx+vD/ynXrQ861GM0InAUU+kvBjZ9DnnVIgXbq4MogA2EcrvlYP9i9tYpV2dJToI+4RF
Vxwe+yoOwB2UdMKgsxyMLz0chewDDSixgCkf0tnk5bK3DwVWbRhbwhuITzVt4OolL7voUwoTbYbn
eEVLL0dQ+TfI8adPEeRRNEqjYSIhRb0mvzU+ndl72pOan1MzTQAkbCRCBxppypexjyyozHY5INBv
Yd/dgtHRMQy6/mJWZgDZWmhhDqcJUfZiWx+iDOrfvDuwXmagWaElym0UB/035LZRcqrbNixP/z6m
ZpEiI89Pyn8ZdxWYSQRdo5CBz1U4MmWRjUw7doYjgldPo2+1I+nx/zImFWhpODop3UUAUvlkh4eK
MUdpeXwEDUFzw95wMpRheO5UZ2PCzWfUYr4huOCoVHXS79Q13s50UIV650Gfd/0U04ad1+Bfszcg
dm8JZ1aWlCQ3bXBFMk3igsUHdEDD0oOWDq4E/xCAnFA1BU18ik0pkNYYvn8wTXdRPUbfr7/RlW1K
StjKxM/8i6Lw2yec+qg2VYPanoAvji+EGY7OEa8evTt2whAb5cu1ecoc1Qypwb8hH/d2NJkOxVjS
U+WWzdQCO2oggspQEcPBaiYAJibk8o19eOUIoYRhMEW5vJLkWUwZOw/8Rg/KCUUSfM37Jp47hc0g
NpE8pt9hZd5bmaUP+8xuvI0ze54dy9lDuXQO/zUDM+DF0ODRMrXmeuqyp5QXNv/kmDYI9CpbRi5W
svJi4ld1yKpImXZFV1Ybb3vt25oOl2scCnRyd4vZSwo4JTjX2BWa7MnGQ8jF6eDHhP3K+fok0tZG
soCHz7kfh/hr/vO/YoQY8Eaf+SXflTBJfAgig6QqjQdKdgDbQ0Vk50xpca9bLW3CmL1k38q6zC6I
tOxXNc10VIg0Of5gFZTmTYhupXFhKpNHuv47V5YzxxV2IVIQRZEee/sz0ag0lpMOkysD2jhF24AA
r2lI3hhlXqyL707rDI325BXJci+jFkVoWAcCiHQ1Tv3k7HVpW9wiu/ZvWoyB6Fnu+kqnxUaLbi0c
OME/+dn0lTxuji3pENPagoA+O6tWiOjforf4V62i7AapLHTcTSZhNXsQY0p2BuBDiwlXTDy+vHSk
3SNynMj6YSo1dFtY0Kq45X6YjBe7LnFbNqUV9yBNUwtccNGMfKQwLiDvN2zWd904Rj8GGRRPMvT9
36Iw0+bg9ZpPI6+H89oel1IcakDkVzc6mDr/kCrmmGGN04sbXa3T7Ov1N6mtfDCT7L023wSpRS4v
gQnoWLgJvuGaUAG8zwhVKzoq4m5k25BO0f/XQgL6TNt1UD+qspb6fZkGznChAQBmbDsAE834UsGe
zNr420I1nm6cSCu/kBQ/a4uEHVHqsrxgayAwk1KTrp4jg9/5hvYJ19ch3l9/EysbJxdEil84p+u8
h3mX+2uBqU6V9Xlh4LCpsNEAemtKQDuRhdOw39BP+pGaQ/DvtxtyKiQk0dQw5HLn9KdQhBgA6FAi
UtO8EEM44akXONF8GaVmbZXe5sW3WDU2EiEDvN587V/GE0E9UmmcNN1NdXq7dVoYzpWJEQD89fQz
Wu7+lKrF0/XXunI4MLnIJJuSwoa2VA5xj7S6JgskJW4LMSoYpNlg3E77x6p0CKXLjpyVP8W3tEb7
W+rnlamDLT3KR3Q87M/O4pv26UQvPq6LSFThdtP3BFwLuvq/73mc6sgEKZvSVbKUzfUhDirxmJlu
3Bo9DpUWZtuBtuV6v3IA2LM8aNZvUs9fpsijxnA8SXTmDkDwDw6kLwzXGuWo55QRr3+zd0VMchhc
CA1AVo6j8fbm9/rXWkCUT0cvRs1u1Vl0nZupcSftJjyGijFdrNEaSRunzRfZdvohUOzoMOF+svFW
V9bjLD/hy5HF5ZcsfoNJQwLEqchyDXqQPieR0YA617xTbvfGZ9zC/a0q8dpTozCWc5JPoJS151/0
11PbdWIWdP6Yc+ibYWtv0DszZbRuOkZxoLCEe9+ISU7cDzBa/bDHonGyDtdf/epT24T8xIv8mOVy
iUd1HIJEtQB3OvIU0627xzMHjhX6gkOuW9HW/X9liTgqGWzBATCLuReCSBriEzPyWsulASqyAYc4
MRxbmR0aG4MTq5Cz+bUdfkQFAVDKVmvM7Un+j0ZU7Tryvweo9PY5hE3zev1NrP0wkqASNykBPUZd
RBJaDpi+VxWDtWvLjxbx7s5oO3/j+Ve2RN70/x1lsUMYgJOwRA9NV40BwTpB+w13evF56OX3Djzw
Td03+kbM+qfqs9iGOWgoX1PmpavGWcxsgPXE7zZHblGlrbIrLKWtTnk2FJii4Au8azBzoWknASbw
IYNzQeNSAXjoXkRtpt/FatN9BeU6XvC68bqvYaJIXCBEBphnhKACPATZFgBGenf9fdX38UfP7PE0
ikVnQi425i56JRleKego+CD6fm3g0WfU1iFEvnIO4gY2m44BMO2HwP0xjqkizTvgT2J4H21vQKSU
63OS0UeX7x/qHuYDCF5DbtVzVxekTt6P5lS6HVQp3i5IC2gWlOnaJC+Wj84piojkzlVpqcFFi3F+
3dWVdJSdNobWRTPbETCDQApLd1bgmefr03Fl+53rPMxG+klQZi/WiRO22uz9YroTZYdjZPqYpEUC
iy8nVTf2gJUjk6FIk8+687l8+PaxYyOm58gWnFp+GPyKaXiCalzgUuhX4z1dcMOlhU9wQ33f2Iqr
+ZuXM3OWOJBLY1OgErsYOQUMGo2T6dYTULjMEN1eDuFW4WztVVIQ5cpIlIX512L+A2cc49C2DLef
BiwTfS1lZ4v0z2BsP/37R2Nno7/BRjtF9Pj2efDQwClGTzmZHVyf4zjMv6O/1e/DBm3F9aHWNhIS
x9hKz4EqVcG3QykZ5MGiYH6kg6Xf+IZSvphpKu5CbuB3YgDGbpnVRmy19iIdrloka1gcbIFvx/Qj
YGwRnqSupfutdVQIwtJ9aHTFEe5KtHFTWB+MSwLSbIJWsViMsnLKFBMfww3xNGdnyGe6uRZdQD/J
jQXwfijusCoBI915hMf6YhqOYWhgxsym7Ihkui2rEZi1Z0zPxRRsJXbnV/R2xs/XZR2vCrK7hBqL
oeBAxGyqwnANmu5pleaQT4Ehnq5PDvP9ktbmbQzB7qxCe5fJc7rAC0Qb6W7vG6VzHihhiCejzfvg
FvtnbIAw52pv53n1K8O9ArYxxyoQsTp+wchQfXEkIsN9lUYlOCstEtTQwbhZQGFxVMOCoW606hB5
jf06WCaN6Fogst8TjQ7PXYFY/+TlpiRdOXjeTzOhsXGnGIH/ibaxPL2zoaTZu6glEbmj40LR9nbn
mT+TNjb0cwg88KdlAF6Aoa0Y/+HXq/+ssO/7gLuq/aOBvZvvuc/isBJ3osD+sLTqc+AUrfVC4xn5
rniayu5jPSRRdhtj3PA0ZUYfn7yumH7ho1ilFy8H7X8Ye/RBYDZL8dLTKo8gqUTyu0fmlWknEnT4
wcgk6/WdDzPgZxJ7QXfMx6iBIELAfB8XiomVXlo26g1ujLACNTVVd601w9YTU2/NjWN85XSiCs8R
bs0XRtIdiwURNqqKp0Ksu0TB+DSCv3L8H2oZcBqSdgtt2mjjCEfLwHQSMOnkOOGhQ44Es2AXTrUR
Lq1c5FmU8x1SYyZr1vIu2TVdD0JSpUSRBs82hsywPyIoZXgJD9W9PVrNEYtnIBgRRaxckc4hkEEE
h0jXqTYpEIXIL79cn/fa/A4Wy2sWstGjxUWCUuxiA57SHNZkkgtXJmMbAxCxlewuzCBzMNUc/7M1
oWa5DFkIpqWGiR7tU0edlBu6dJrkJi3SITrJMMWmcuOHzdvx8odRXibKR+5N0nLxwyiEoTgdcxhW
QZ53oMq8IjomY18696Ojtt8nxYnHXVfHdr6H8ahiFUBJC/8ViZXYq0ibQb0oAKD0g45ZbgEgomm+
U6gfPxSh1v26/mtXNimBwsee9dWEHsurkIG/J66olU7ZPFWfY0xLh/2oQ3fceCvO+5dCKh6NMSJg
RjMXZ1jX0pJlB6ruqn3mfE06H28H5JwfdOJUgDdY2KTQn3uoREOdQEIqcVnQNiQC789Rjhb0/2BI
SCSiGuQ3/nUJU+gChx1UsiHzH898UhuEbCoAjwCT9+Hdjs4lQSC5cQ9Ye8WcAtR3kMlrKKHfDhsW
oJ3qZjJcZ+oELrxpdMOtQWws0pWDTUgdYQCeWzoV7cUL9hJ6+ulOkS71APxC4Kc4P1un8J8kWuno
9M+zhlsGcSSpabrQlvsTIX03ZPCy3bxIDXfEK+RpaiJ/IwO+8uK4OVpke6nCIntYPFLZ21kEVld3
iSn9G08FdkNbV/lw/Vnmv2WxXNFwoNsTDklfrgNvP082NZan92XvZqHnOb+dXpjxgQ4DCRKzZgHe
Z1SvN8ZcmYmSrgZajokM3lfGs8kcbCunEUwr9fpbr846FcAjOwvgzqEAKHg35pj5XX9QfX6SxZPi
YWCQ+aAThWzdvEb/mv+1jnN1OOid28W4ndynokQ1B7WfKgrCpuqR14O7FW6jzUyV9al2gwEzjr5R
B8XMj6dLpy8CTEXCNI20gw9m0f8w0Gf8qQ8nKl6zZOPeSsoMS4M4KLQXcqk1936uA9gux2y433V8
V+KvBVer70oTaPklZsOokXSJ0Dr1SQw9NiW09j8mdpeauyDfbtNce/fMKRSa5H5Uvvzbt2AFjm7J
smncKNLHZw+vFzxEoA0ibGnEaSCTjWuKVvYfr7/9lWk2F+nQ7VOpowN3Xr9/vfwgK6G6SZTsGu1U
j4kPGB1CkLWn+dV+YrNqNjbceVdZfmwSlFQlud3O7aJvxyP/1RI9IykPh8B46jOt/gnNK9jDT4BG
WjXTTyQ35R4OVLYxz1aWLRdL9iCDewNvejHNjELUhVdRDW1lDRsN8tjZ8I3hfP19aisvlBFYRfPu
AD1sEV6Xkx31ZWHSrRa2wEsaw1PrixlpwjWL3vSZsHk87fAxUpRDApBoujVq5sRziw9pvMNU2Wt+
VT7eASc2ug7imagECqBc6T8JHKnlxu9dmXbsllTY5i6m961FOI9gX1xFlPMAP1AoNovHMUng8neN
Hre7sPISNx+axDlcf09r47JFoyxA/CzEUl5SRDoIGfj/rpJbxSVpm/BJVjm2wF2sfeCYrKG0VuHr
9UFXvs2fxDhpv7lRclnp77oBzPrcSajbUwE2UcX4ye7s49Dmrx72U+714VZmHN5/lGk5X1Xq04sl
XWWxKjvcLN26boGAWJ2DQ4Mski2hxjtABspkqrFztEm7gcNG8XZRTUZJYRBfS9dAFT0del8Pv2ek
l2bebzbijBxU0tWA+naINuLwWQXCLs6dLA28z4Ucv19/7pVvaxHS6HwmgjdkiG9/zuBlCpBZtXZD
XDdx9E5C66lgHp+bVuS3McAxcdSSIP/3LMscKbIs9Pnbviv2THGshtQj6C3soIN7Ho6KSezXl46w
4Hj9EVfiRnjMJD+42JJlWV49RmfkohoWtZtPgbY3fFPblZXq7NUobE6DXnhnzVObU8haOgUY7L1c
H37tJsakopTEXkqCYintiCZU7qEoGheIxuQdhNUCJ8rwLngMIVgDeOpKA9iQxalx1MNEkmKNNP+z
GoAD3tjRVyI8ixiSCJbOQXQJi3114IoN/5EengEX6oOJWsfcSWVoq0Pd5dVWtX1lCbOD08vAukKU
tjwmuewi4mpqurz6HO1eE7QXrlntzsFe5wA3P9u48649ncUGSSaDr02k/HYuB5i2FboTNS70Ztq3
y0rHZmjIRv8rRh21+HD9u66cjlRkuZ5xUDG1lqNR2i/gKVYNfWVts28VDVK/oeVuG2nKyRrABg+a
ZTyVcKE29mND8CBvD2ZyLXPYzGPOBdrFZ0ToEnl5QisRvX4xS7UjVD9oRptOO3IYKvUvmkgepsTu
n50owGMxl/b4GSK40h9Q83mk2G3bM4/+NNk2eOhCxU3K9npQen1T4/wwlUO4GzFW0A5woYrqWPcJ
GLvaRzZztuN8mNHqE5hQX/e036mDLQ10R3+0dpZXWM9aUSvJboJq9uC1mvE7tjQlOBkDJQNXJ2Hy
kvseeOCuylokH3X77PSgKE4OLRsAARtD0fl4I76VndU7Hfw/M0bWi0/ZwaA/Ec5O4PW/8wDUnUv7
XmPtsYQxskMFddLba9gID8HOSCEx7/0yMI2Nafb+w7OUUXWSK9O4ky21LmY00vIHlM0FqF3I5xnJ
4PzGeasNzkDT0ZUEaUXXScR+6+0I2cSWCG79BxAXkbZQtXdiv9IPcHuzFM5jUzbRx6lGZQO6uC7v
faK5MwWj6AGZR/1hpLf0y/VZ/35NEy/N9Q7iDza1P5vdXzFoWFNom2J9AsTMmaBaEEdVPOZ2PTiV
09gTFl0f7/2aJuAgCORVc92BO/N2TSexFZQYAdFxIOvsGII1PxqV+l/Ttf2GwuL9Sfh2pHnR/fVk
gxBZiJWF6jZ4oR+bwWnxZuog43MmnkSAL5AxjOX5+uO9DzsYlFVsa8TzpKIWEWgTjXSmBzye8Mig
9qFu33RDXG0EN9SH3+8YRNF/EtYUb99t/Fk69g35k7lkHmX9q94Bvv3mlHmsfy8s2ituVRmI/kzf
Gf7qTVgBHfeAX8OOT6AtHmUtnNIlVIlJSSFji3aFOTbTAYNegQ1wnk7GTteaotwleIbNKL2iiG4j
JyEj7ptx0ULiQWV7YKNpS7cuZNI9EltMAlMAu/tVSI8e2SAsG4DUgTcpeAJoOGeW8WB1hzKo2Vu1
WmvAgScevsM+Rncd/TSj3j4qgUUUirw7GF4QBCmfzDCCkuknfuvfGp2N3xy+8/5vz7Ri6yALuLWH
sg0pO0ozqHdTD4NwP2GIHZ1J+hcPlLPD5DhnlyYALqH5QVIoCQCQNNnPnCDxJA1Pe7KRwT9W/Phb
0TuYmvqBr2JkiX9YfZgmUhFAuqOovKO12SDrDAj+VWs0O94H2JMNPF4jHvpGm6Iv9YRz3Y60eEOa
3cNQleMxrYpvdtTa1Y8myUmKAv9yglsDhuD4MKlK9NqMY+AdyrLu8xPwU+fciUxvfuKUEz6DEE3j
s2mCjL7YeHrlj2rOkvmZkROoeF6l8HFsNGs0Xc0kngH8Q/Wq+zZKjsVQtPljVNKktlcHww6/i5r0
6E1tVxwtCi9G32tpJeAbGlnnXHAD8EKXxQtHZMKDg37yooFIH1faeIN7rG3vs4BmvA9J05k9CukM
Zwn7f3F2Xj1uI+ka/kUEmMMtKbVa6mC7nX1D2J4xUzGTxfDrz0NfHExThIjeXSzWmF24xIpfeANG
IOF3u0rtS9fpWHxRGae2b1Du/aZYTSuph2vZ+EnMle4dXHgwxrswSc3qCP8hzwIHJWf3yxABJXyc
a/CEX2yEucufUZYpmq87TXdvNCixUetXndE3U/RCH5UujAZ/HHuiq5l+tfnQzImZ3kd52ZBPtWDK
feSBFQ137MlO8OGe6/YO6URePeE2NADU1DKqr7JNnOFraymt7ota139GtRG3D2VSYAgStTHSRiP3
r3o/YSQ6YjGyhHNeZ5TvLMvmmoSG6ah3+FSoSDvaSPWOOXDfAwtRNIeOWnyCFK2tmemxa/BOB5c3
i4taYosczJWl/8B1L0RfF289AHCimz7grYXtnhvhVOUh4GzwR3t8KvNsqhHZLOI+yEBX/ArDxqY2
lOVp9VC43viP1zoJb9RQsewUqkZs0mPHUs5OB2nBF9i3JhiQEuMcBWYRtk8GgVMfT7Mugla6nYbJ
tmv8aixAEEfaPrT3sRZFfSmPuzY/RHqjJodiVJL8Xst7LQerFqLhn1Re+qXE1/jBxuqNjrgbig+q
1dnW0U1BrV9g+MjpUnla0t45sxOeuYOz4R2ZRPKEAYlansRgd02AlTcHy4knOotjPOXRo6p1g3Ev
hDp8FGgw/YYGj+GuKZAiDWbL7uPDMMgIR51KSdF/tJs+C8IWudATJgTz09S49QOzxqTTvqaPVdN/
yv3JVQvtOKce/o8gUez+y6h2jfMPxI8ed9q2xwOMdyHEx7rReXsnq1j89MCDQOjiyfqnwPJD+z3q
qvwyJl3xXhO69tmCMBOdklgk52Fsc+0wlfidPdR93TQn/grjLF0yL79sLPo1SAbtBa8b/RhqlUv7
csmvvavyq5tVVpKKxD2HXRLVRHOxe2fmuvnTREruY2ZOxo/KssRTUxnNU5JE7l0b6fbgO40V/4hk
MYZHzEIRrsd7QNvJSTdiDMSDkBqA/q9f9/kVO9HdsVcgrYdhHbDtq7vR88aHQm2mB1UW1ttffqQA
OXhUv0FL68vv+c/L30W43HUVc5GSF35oMNcYfV4xcR+yl2O/SGzv01SG/Zc3v/0ARzUSUota4lVP
HuMhxHKzyTl7yFMcSFLlY0jT7u72KNfZL1NI8Q4EPHUubd066IEpd16oOWdFGJ7wSQpDnKbTwXgu
8J7/0tRx8WBalXzEaHB4mZu5/n37B2xEcEhd2RQ8dFgixroEj5pfqncNs4ujTHdoDUCIVQRZY8Qy
6/72UFsbxwCASGi85LdrxIEKOVUde51vpTjmh3h5k5LxKCA47z1rkKH2ErHrqGopwNsUD5EiuIre
9LRt8TIwnLOmxz/NyK4vs/DsFxHO6s6XbcSJHkeVPi7QFKpTS0rwny1Kf1zPuE4A3kUxyZEYtGdL
DtPL7fm7DoERjqB/gY0nBCs0Yl6PEk62XkttdM9Wq6gPaRopWJDGDpPYVfd0BMpg0Nk9twe93h8Q
xxe0/EKRWEgarwe1ZzzRM0lBT8dKCWlG7B1oIFvA06V2/F+GomfLDqGHtz4LOHnUoTo0lLkmjOxR
hTT82LSmU56G8c6xu14wSk7glOiJcravULc4fSUxgZ17rmOg9gsS/Ymot96pQVxveEahFYBQDUg9
qiyv524WIGvSwXTO3OShegSxGQnfiCwHjygFL3ZkLdHtfvskemDxqZZSjeYVeT2mmracBnzdkDbV
l5iKU6AFPMRKYHf1sJNr/y1lrEodf4EpvFTsEBpdr0fLcXFFUMu1z0PtRkqAs5L1TIfUMgO6At6n
PtHTP9DyLMwSAWxX/kKcaIK2GQobtw0Qgj6FfKe6Q4dVKU92KAftIKsoze6k22O0gMty4x4iz66a
90Pe6T2h/BQVHyMFGsXTNM9IpMDxW7ywqGXiOIAyzRAADHDPcm4mmi9pZvwGQ9LrO/fm9Q6iwoDi
FYfdg0WyRrvVpZwntKicc1cX6X2MuebDrBb94fZqbjwPCAMu1CjEatGzXM2v5yWy8hSusBIN5pd+
arLvuGSWlW/onWbgbunElyLHl8DXm7o8YdtWf33rLwCWbiMmixYUGqHrrnPbtnGHe5J17hd/Ch/t
nyi+H2qRAm0egKsfxtFwcZcneMdbGZTngabu2OzMw19hr9cbzQCfstTml1r4FeRCbZO0CdH3OxuD
U+gHcCd28XHIqqZ/cAtKpAG4ai8PBCnSJ4nHaYuXlIpzNBz+pPseoy47HDoFn6p7qG2YiKkoudYP
dTo4xnFSBpyLNEwm9wjS15uEnUHjmTrk0gdeT56YHaVi65oULbT5mKRajr0YVhq3l2jjil7OFPJP
1L049suv+M/rM2AD6jWJZ52LxYy5y2gS+FXCOZtroe8pGC07brUQBmp93JqUjRdOwevBUpxYukiF
FaGQEwe9N07f5Dw4KbYr8fTeJEitgz521MfE6HYFLjbm0+ALacyoVEuY0teDG6qMjMwGZF87lO2i
yc6CbrL2HocNGjPATsTTYM4i/QC0/fUwqKO0TlP37hnd2u4JZh6fN+Gl/qHVFdTpyEsmhcKa2uk1
WTpHE+pLRlaQFYoxQPlXIw3fe3v+CZ0LVBuV14izWqZa6SO10OU46swFRiLU9MXRzdLmUnXgugOc
VJOnml46KOSsb77bkogDw6nY7eXB4fVXj9DyvN+u1qG7hWGu8ezlZPmkf7pSBij5YNJtzAWat9hH
eG++8RZR/KWgCfqcktjqLsplHvIPU/fs9q044mht3BvAcN7+fiEDSQ+EW4fqqb4KckpPDe1oJLtI
YOgHY+dkeA4UOCzV097rtbWboDMhL6b+VfpYFS+lLnhFsbokPmzVAzVw6xATrO9U97ZO539HWX0Q
Bb20Ns2MadOTGdROld9FYyg/pVgL7Qy1ESAShSKwsWCwiTxWKxQOiaiyKHbPvaoN+DFPuE7ygmB9
SW3o0atp1kOad3YixI0oB/oSx3HBt7v6msEUzh2eZBrFSzPGjsYS83CnDhhI0lAYjw2eSu9vX3db
y0Zbx8FQjP11BQvM1WaU5jA454y5fJ6x3A4An7k7oc3WXC4tOG5WQjf28es7wBMghhKJNBsVSO97
ieu3h48ndZVx1i9VOyhnrKTknsL4xmaBX2cuPDuC0qsHw6XEJxrimbMYMf1IKiU64/yGgZwXuzvR
9saycXvTiCPJhXu2zia43cHpFaqH7lRckHNmlv5bMZTxmS6PeIJLme+A8zY6rYDkEAMGtM/LQdP3
9ZSO2DxEmBOGZ6q/0RNKW84/ACWNr9SnvE8j+MdDkXVciHPmHTI9tz/UaRmOO5H/dUQF+AdxbjQ/
bEAT6/eLSKdEG66MLqVNaR0j+HR4mNNpRLEEtYIvMWGdh3tVnMWBpxcRQbpWVMnOJbcx94sODo5S
xJDoXq5mwolzSNUgsM+dps6T76lKPoECVaY/xRxypcZ2XO7c3hvvNiUbHQUwAAUIgK32s2khJRqP
noKbzpycR/Ab70tc8wKZTM19EtejX3jx7EsyitObzysM9wWVCffFuFr2IcqtypspXlpO57wfbBzV
vMITO+f17+W2CkyQbEM6iWx1iRJXj3YKizSavVrB+2BUNezX0aaSGhagfjaAMfDBcqv/qoqTvU9h
SGNv5U3JOxUH0p+6NlvzpzzO0tC3CQ5jsiZrHp/LJC9zH3w5IrOVVtta4Cmyw6MlUhLtrus0J8S5
KVVxEuojj0InjvPzUcJkfWwhVqJc0gttgN0kcAqL7cnFYX1KhuxRCvoMvgS0bt1XUaR9gsbgDfca
6Gp6G5E0XtqhDb+i2JO8dE0h9EOGX3d7pJUSd6cJEuyHGSUsMOLDYgvekbsDU59qEy/abLEdlok5
frQzmPxBhhjfiJd6r73De8LGuMzKxYss4tw+YKVafJJEa9g+uhWRRhcqeFdZCbDSoBnzBjhm3Tnt
IZdelQcdhnS230UavnMW/aEXnhkJtB/xld6P+7Gml1OOxQerjPFuwpUBR3G3EKP+vkgRHwIybuCi
mmbudClIRv/kVqf/6SMA3tXEHB+HqM9/IE+Zef5IObsNVBrXvyAaG5+aPMl/0dIMv/dN1Px2BS4M
l7RP588Qq7DHc/nUBhGO3n2ERwuLK3UUcYdxGJlnSH0Ir0zkpQS8ttQ1P+eKY8c7b+/Gzb1E3wCw
aDwvHPDXl9vUu62h9b0C0Tz5Oo26TXeg0dyjaRbJzgO4NRSK0shlEIcTJa0iihrXY34GgYpaFOMH
hFjK9wV+W5cE09edR2LjrV0gjTrFH8gBV28tDb40xE7OPXd0TO4z7D6fpxTrrNs3xMZ16C5UCGtB
+ZFPr+bOxmIKN3vHPeNdonxjAeuHOPHUBJqK4ZIylW4pD7eH3PowcCggf0BVqQQvq+VK2yilwUeZ
YEKAQ3GkfBI6xNXbo2ytFLEf80Z5cKlqvR7FjQetTsCLn4dWmw+ZzMeD2Q+/gZNlO9tv83u4YSGs
L4RcY3n2/pMDmrYibDvmexw8qu9xosTqtAr3+uHb3/P/o5ir71FggRaiAIhGsVMEGToYJxpHSdBB
gL2/PXVbH8R7Rdl/kb1B4+D1B2F672bY+lHH0rCubyl3/dMqTvrrzaPw/i7GeAsz7aqKgymyK5Qm
9s5RK/Oj0ZfTnVaWxdtPEQRClUcJTB0h5WraUrQfcuzuPPwBElcjQxtC7x6r6aHbmbSN9SFjotS1
iJcuWhSvJ61T5zDP24aeRdX3n7IhBSigG+io0UWvo50gZmswk50GvgpM1xUfQQ8l5ZeOxAYyRniA
Yg8Kt5Wjj7/YnjvcRvDiAQXGKY0WhUOm+/q7IrsgctHpxQjKH0qA0yf98TBzU8OfSqXqAARI91cR
44unkXd/uL1JNq4ntJJZOlIcQqf1XREbaFnlM3V3HK1zX5kUvEGHuDKh2FbTJ1RNop1l3Ppc0Ihw
cGkJ8e/V3p8FhbgUcMYZNYjsN7hfrG9lG84H2n3iWRFgMGFkqM+tbFDKu/2xW6sKTYIGKZJTVPzX
Y6NTlvRLdgW8d750trQIdazGeQL+Yeo79+PGIYfeZeB6QkaAutZqsJYLJJyd0gGVF9nHxvDyZzfX
xc4o15+EJAVdExoYS6V2PZ3S6LFZbNvw7AF3uAfZ0Pp9G5fvRmfXCWSDswaCGCUyC5aOR9V09UUA
TDW61HF4LmoKPQey9Ck+LGWjhDKG4X4mpWiGAAtZezi0Xd6OQZljhe6blVlgkGuaxIdHZ2ztPZjt
9Z5afhilargYcNbWCiAqWkN2WyRLfDJH0R11z+wXUqPmHV7EWoXgXtuZgT5FTeKLEoPU4+1ttTn8
AqSiM8Fluz5Do1tivaFq4TnpeysPsM6eJEJHoD99JWrLBzmoxldwkSI5dgMaZ2+OMEyVMI/CCOrd
XFerC6RssMfEdSNEIhzWj6l43qFQK3ksQs94yaNsr1W3kevyoJBXu0jHkO+u062mqWs6q2V4Vg1M
1aXZQSdF6sA+TT2up73WqUdLS/EDqdzhPU7GGE2aQ/Vye9K3Nj4JFwgSCqbOVf8JzwXZtl6jnONx
MILJG2HOiq446oVj7Zyx65O8PKCUTLkzFh77aoKdrLWjciiVsz5iVmGm5NOOnhv/wy6iR41iGg/P
Ilr++h1w5q6visJdZjWd7lRNYOjYFelxzNCQ6jFROYhsMA6Jg5zj7alc/ubX2SXvN34Ri6wmiKl1
kSvuIeaFsxmeUQC2g9o2zKeor4vAVZXinUIHYu913dDNNqF9L2eVMa+7vXjAmVh+dd55Bh6y5G15
pv9AKyyqXyw52/ldkffFV6frjM+tLEwROHjbO0ERukmJU3XZ/JFQ9z4YZUt15/ZkbN1y4CEBVS+i
FiC5l9P+n2jTytxZqE0FJENYWX4nhyz7qNqpjmwrOn1fh0nVqju448UPVfEi00ckv/hgJI7eHIbe
SeegViot29mC15UdIKiEI5w6a6kzrX5Umy1SKI3jnNNEfZn6/LFEkPyUeK11mSJNHAkP/sFtez5E
ohbfbs/IdbWQeeBf5DCoRVw5A9qFHht2TrUw0uynvsgOWdwEAJHEsyhjYG/obt7fHnHjbIMOwgGX
Z9OlG2K8XoIokpli1LV39sIYALinymMsNPWfSpvejm6gsktQyXOGvjEvyOuh+mqC70X/9pw4uR4Y
StMfoHx1O8u3+UEwTZZ+J6Jb68AjSwyCVEowZ2B62JqS+JFhQDX8OA8GycbbZ8+C5s5fQ6eQsPz1
JyFApZvhSAod2YAKwZ4WB/RwLByfw70ccNl2q5sDMDYXFu8eDcx120QtYa27Su+dc8vqk/tOQiHz
wxGTDB/7qbEMVDsBia5LN/qoYv64d1g3bi7GJ8wiJ+C/1gAfah8uIRb3iOoq88GFGHCcja4+lI4U
AaS1PaXvjZcAIDgf7NCwhc6yuqPhn+ratCTzfWsNTyRDJvr6yV7Pc+urKLZA0iIg54FbvTeTVOgD
kJico8mzk4sVaeXHPDG4htXKCfsjSkNvx7pzC7s0c5Ek2EBWDJhLtnpEFucMxr+62jaPVT6HT1Ti
xB61c+ssoDSLHAyFF6xNVnM4KXnvDezR81ipA0KvKB831CQDFZnjnersxlB0B9HvBmSwKISuhlJn
EDDGZBvn2AFFf5wHOh+UzCzlTxW3WX68fe62Xg5Ks9CslosLaY3VcFmtzcOMbNEZZGf9Z8gNlMDA
HauZnwpy5NM0l+X4YjTDjO5+1KAOIz3Y04cs0xuqsC1s1uOoVqrYed83dq0LMIYSFHuJas3qjkP9
pM7yCAq/MJXm66xGX0erUF5uf/3GIN6S1pG+oUx11SlT49DQcG62z1qlR4FGpfCsTKD7b49yfTSW
ghZQDXDsvM/r0LMNa603F+Bi75bVB8XuvQn3rsQGgjOnP5MpMncu0+sbjgEXNVUKKRbaF6uzmCFz
6bQaYnvw+MIPnW3md2PiVR9LcCP+PMXyG1yjIvBSq90p+m9+6vLgU8MDmr2+xlst7IxUlQ4g93E6
gRqraCYZdqBDuKUTabxdFQEdd4smJ+8GjfCrWyfzbDr8NbDcUI6ncgy1+0YOzpufdrR+lmKUjjQx
MeBqL/Y6KpvUiJwz5GV4XqoRPRbN/MvTZfn2+UOylELRsuvpuK+eQdPpZaYPIDLRz9af9d4DFt21
KNA2inY3q4m1U6W8DpPoNEKkQTSPjjHau6+f3caRaWzDvAJCgAx6aifNcURpIpBKOF6U1JwCVHve
6l9ughtaWNk2rxHP8LrjBzDD0+e2oqfaePYhKTEKYUNVx0UL/vPto3d9wEEtAl9YOmweecqqCgvY
p2f8Mbwf7ST+INuhObuVNuwZbF3f2cswPLHIrTGJa1bwZHQIXMLtuy9dU6kCRdPKA5RE3HhVPdtr
AWwORt0LCO1ywtdqyYglm1yNeXg/qbY4tX2FM5Ndh/exVu8hvf/2PV/FSmhW0tYnJqFYbl3R1zRs
z9zcbuKLMrngMmPkOZyj2mcIITWT2f2e8moYDyUa7LavNgItot7qip/F7KXFMXKsAi3/cay/FlaZ
/zsUFJ3u+rmfSioNovwVMy5csXqow8C0ekcE6VyDdx4NV3HeGRFrpvtRhHOtL+bUdBA6SnoRlEWJ
vG6uI412mPssCg88ptNXow7rf4cpS0E1AuzqkY8C0MHNPiFqvDBaAwM1Lv7HuRiKY9E7nQyqIazf
WcpMiSufoxjXytnIv/J/QCFrbgr5Z06j5h5ckaUd4sLT8GwfegHhQ52zl3F2ocG8ccMuE77Y6dCZ
pdK4zplgIOZFiBfSJRzb6ECrpzgXOgCH26NcbSFAtpxAziAZF0jC1TWjxgoSBd2onFswYZ9NtTIO
Ytb65zjkTb891NUJ/DvUX7UIRrqCK7sxMhCWBTrDadrkaMhGf5iLfA9EsDkK7wD1pKUssI7pZ9H3
NvoeFNMG4Z2QkFSOBfy1nW+5et2Qa0G+ZBH5hGhxVfWuZq9JpWuFZ5qL+jF0OhFoip58C70+vZjN
mOy5HGysE1VuRHMX4BsP+urhoRXW2jNuxRcsvtGrbVXnFILF8+NY7mVF14BOPg7TeboUdDEXFfzX
T0GpTXoNLFM5z3FYfyazNLrDUkx71Lp0lj7FDSkPiejFANVxHjgqsd1dMA+MXlI9HV/0YlQ/jpbR
xXjTjUrvl6WeukcObvGL1nOz1/raWHJuJXRWlvuW5VjNjTbb6dhBZTs7eZF+UJs++QG5Ut2RDTK2
loAh6HbQBgWes3ohtShTRG17EKtcJaEJH0eDx5tskGJMDVy5+0yO7uy3YYI+64T/lXIf0bTHLVzr
3J954hnxB6OIFIn2u7S+4QkEYypGKsq4z4qsmXz6j51zHFQuzweJYk8WWLHVxB+0cMwsxGJyO0VD
Vu+sk5IkShvAOsh+FqMpp6CVFnhFZDELbjjkBY2j5fR1fRcb6NNR6lbBWoAzmv9QBa7hvoWhvucV
vbUKhJo6/yEvQmb69a5RrFSz8DGgjpuaMZdtPV2MsIZQevsW2VqFBdyNehBK51e3iGz1wSr6IjzX
plL87i0jfqo0MZq+nUj7zZgvTgIAs+VpRYjTW6dEmkTkg/J8eBapzKAdzrpv6SJ/BEknj7e/6ypS
X4aCCkOliprhVdcbFfU+NEK6E1MymsFgo/uQZ8I9TuosH1sKWyelwFSnHm3739sjXxXnGHkRoONy
oYB7VR+WMUqVijt459oDouhXU2bdJzllAYQb60Bx0WPUbQG8LrfmI1yAcify3No4oCVI3BGF4spZ
bZxBm1We09Y7W0UYX4bYngPUAPK721+5Nb8gGFSKtkgPwJB7vT0Ry5ylFSre2XQaJO5QbZQnYcXi
+8Llu1eU4WczOG0AKO/NFQPml47T8hzR5SA2fD2yUgLewnM7PFvDbJyqxlBPIygn0MVV8daKAfE7
Z5mTQS+N2ssy1f8p/ramROFv2a+h22SPha4WD0XdO3dNJfcyy41VY6uCCFmUjK/LdNNSokNzJbog
J95+qY1oYXzmcke+b2PVoFUteQntZXKF1dzZJZyS0USAzpBu9ifS5XAqJAzbY9UM3o9Zyw3uNauI
T3lWhTs7ZusLF6LOX7ju0il6PZlOprhuRxfsUpW9dYJ/bwwH1YRxdbi9M5dveB1ZA3SmFkCCTk+K
WvXrcbxuzgraBtFlht13BGd+P+fy6CXdeI+7yZ7D9saMLlQ1aKKUOtjNqxmdjCkx9ThKLrFR1Uch
HO+u6icbex07/WzUen3W3bz51kEg2dmcVxnmQlKBJ8Px45qj6ff6O7Eh8RChbJKLsMH4jZq0Tp0Q
2ScYs8aDmJs/8OPDnYLL3xt6NbmAORHgwqGCxtT6Bp9yG5ihI8QFakIVHqktK0gIuWXU+s7g9uOx
a8s8veuStDTuw1Fr5SUH0QZsTcbRV4Gz7+hPqMT9hsmvW740k6I6UvbHNkT3essXbdl2viHZpn5r
KtFJU0bb8BuvsVyuMUt9N8aGJi6NtLvq0sZN2Pml02GfnqB++Y+bT3AJFC85y6pvdL8qveQZbG30
zcaB91sYqcOfJFIx7IpqsF5+3Hn6b/AW4nuBU0F0tBEDip8tC2feLrPMFxq087PDhoWsP6v2FCC0
XH+6vV8315FzT34LYvWqvlt7hdYPAs0CauT0vfJZ6zQ/173B8ts8quzTMGHjFoxwgo2dI7nxVJFU
MzAOqtQo/rJD/nO/odeSoGOex5fU6UV3EjKLwDG2kWm9lFnbPLHhh18KeOl3hMW9/oi2K32t259/
XSdlH//dU0s8zuW0eq8SzRD9YCTJZUqzLvsgLJ5t8Ix07CGScC35PYqqc6Dgo/wLhvr4fsS5SD3A
8W3jQKsd+XGWRqrsZCTXbW1+FuqG4O6R/oMis7qu7HEIo7bjqiyLtpVHBmqrQNYVzJaRJqTme7mW
WCdNk1UXtFNtCd9qbbPwXWFqO1nl1joBKUZQyqCTc4VUMXsAE5QDoosOF/CwtDmPaTWFz0KAsQpz
G6dWpSgOyQgbLaNp/Pv2Ei2fuj70ABbp+6H3eJ3AhJMsh8bLo0thNrXvKpP1GBJU75yDjUgUdXFc
TECpsSnXffXJJQOEaMUoEZkmsCc0URjlbqjnvatze6ileUprF7T2KnghDW2d0Mt4IjLdO3b9aH4w
Um04oGFR78Sh20NRbOez4OCu8+cq6oli0ii6pPnQ4XGlmoe8mGe/l/1eV3hzy5LO4r2FGeYCNnr9
IjSDiIsSI8SzKDL7Ad2Z4qiEhvXJUIr2eUxKFMLUQgQqCqF33ajB9DJC8eX2Xtk8ziD+FyLnwghc
Z7s1HmNJrBHI9NrkfKfNmRAD1031rlVFipIJ5rH5aczMeNH95np7wkyjnA9lZAzfS1NTPF+3C2PP
mnrrkmUHL64U2CxdwVPVLJ8dbpHowtsmf6HDPgJlF5H62Qm79gFJTXi9+oAl3O3Z+FufXB0dRKPI
RIjHcSU3jddLgvukpIOoJBe6LgjQ17im/CrBpf8sx0n9Xuh9/SInRxQveipLlEtqtVd92H4p+jqi
ISn1us55QQEn/Twjoyv83JmVn7gEyiIo5l77ZFTeFPtJUdfSV41BMQNUbLT+4NrxRFVBqZo7WZo6
nG+Ph7UeqhY2Xp86HzFEENbFgPuHz1Tc4GAbz3H7g/ZFIR5y7A//wfxXkvkLpzriDfcXqo7MTYAC
UAxsfRLpSzrV9T9KmpRDUMIDACCP3gnaSHmcGsesKMOWm3Eqf7auVmo+6vU1umypkb8nNVTKb61r
lQ8ARFvjYzSP2TE327l9qNsx/V3Hwvo3ieLhn50Fub7KXq3H6ohU0eROmcHuHKzspy4T5zg1Th0U
Zjbfv3kkSPdA1mFx0uBc3zH9ROI0EAddJhPQmyUx7SoG6RyKZLTe3x5q+dGrTbb0NRbXTNpDzjpN
KdoaAWalSy6y9MqHbkYZwS6b8nB7lI2bDPVPciH6XghYrx9EBxAsfgNjeqEk3n81wyx5LrwwuSuw
ztkJM6+1SQFKEmSCbAFMwJ9WFzTVWfR8rSi9DIpX/2wHdf4xwSz8oqL98rGvuuHd0FT5T62WSXWf
qPGAydJg9NVxMN3wx+3v3rg6eHeZWdJ6pDXWnaPYAmEsa+ITsG/Ns9vNaBDhy3JHx9c5WmWqf/Ms
Ye8s6UYS47qUY7g1QKheCXo0nlCKutTiS43W1hEyAuQOBJCfo77pAgxMos//w0cujTjKlBtcMYS5
+jniKy9pklBjWtTKP0Za4fBHkYTf6f6Ps29ShTJ2bsitvesiX0kPBNDIFeKGuxBpJ3q2l5h0N/GN
wp0xpo7dl9vfd40xY0eRryy4dAvnmfU7POFQ3jn6FF+aOISiDEBQflJNgWh3F5rInlWReK/Awfxd
F+F4bmUlkFpr8Wk9DvlQB12nptpdPct6Z6G3TtXCTYTIwGa/6hNGOlSJpo+J/nUtex4UZzgNoes9
ZnO210vbmOpFcI9kkThkqU69fotELO2irOr4osdS/eE0unHXzbAgb8/0xnHxEJiFx8BlgWHY6uhi
Z117s2dGl1rnwRmN+ZD0YTCp6RSEGZSrHh2Nt99MwDl4Zin5UWJfX7XDWKC62WFqWlhCHEw7Uk+2
RkPeRshl51bfOJdgaxGex3OBEdfFBcTEUkUVQ3KpplZ5kKnbP89JqkyBIOrv7gql1PudE7JRYSAp
XASKF/QPTeXXy1aB6NUijROiGqJ5qom8P7aOOz0gK6pe4iTuHyy7dRU6fKnSH28v5sbuXA4N/azl
6Fz156U+206u2pQRKyM/mU7yXdZK+V6v639vD7S1N3GVgJsCeh0owGpvThkoI7kczxKt4XfAhX6q
wA120qitQQj6QSsjMUIVcTWTmMoMxkwh4qK1mOyMKIjGx9gwmz0a6NYR4DFYADCg0K42iWJpRRJ3
fEzfyY81ZegTvWvnzuxE0kBkVKsgaeBW7+yTrbUiVwUpRt/xGodtF+jBYNPHTaKY4fumGvLA1fCF
sctpz8757225ijgW/julPGhYXKyrnB3GhtFGdiUukHjH8E7v2zp9h0x+/6cxLZQfoY+g0DZ2kXkw
qDc6Pj2M7n2F2gTg2Tn+nqYSNUknCaufLVCh32oU9R8L0aG5mBdWVfuDVzl7wfj18lv0ZZZoArli
YBn664PEETLbKZ/EpTJcfIj6UDuiNVztFA62Rln6ZupSIbvu27heT7DrRFTIhiI5pOiiHKc6q958
MNnGBlUblhoi99Wl0Mdj3HU1koyzLe7Y8OLUNFp1zhrYFm89mjRroJMsTWCaNlcJXeOmejsM6cVR
wNJXoq2OTZnvCUhdnxm4U1SAOC4axfZ1NzCfuj6PujS9qB36r77e1XMXoI/hvAs7OrO+Xo1ac5RA
TvagGH9zsNebmY4UYcHSJ4Ikue4F2yRTKEsm+QV8kLEEIq3uBlLvm/FQYQsS+6k2m95AkhWV7Yl6
rG37ijqqPyuh958L5EHlYUh7KJW8pjbNJtnmv+u80zCRqiM0DWMwAdGjVyYx4Fdg4v9ShhzfWein
2gGkCPOd6cXJS63Z6KXUutfkvlvmxniYO03g+dd1rn1Eq9QAUh5H+nRivYopSMSMcrsVSlfAYG7N
Boa2lneB2yzSLKLNzSQoK9X8MhsldGnpWVw5aTmRAJqicRETsvjHt/fK9R3EVFrE7dTOUDJc9xeA
xYOnNHSex6JLTwLD76NeVllQOpm3c5lvbZiFaw//F6zOlUBOFU7xoBhjchkROPVBrNq/zKwB5+vI
5iOcFOzZxvbNWFweQfqx3LFU4VCCXl0hsu80o84Ik0GOaPftBOFFLT384EZdOQDnrHfO3nXhD7gK
CZ1Ncgem+aqi0zYdSkdFetHc0hKHJIvN32ljh9pCBsxQiuUFunMmrxiOIF6c33pUI1N+e02v44/F
bINwB8O0LfmvNM6UNpTEH1VahIEMp+gTtWjx0E5D/mh3an029aZHVobfvzP21n4i3aTNwbRfI8ob
gFiTPjB2IYQXLPjHRUPZRBVX7BV8t+7txenMJg+hEr+e6kypSXFy9lOIiPBxdIvqvvTybufevo4f
kdcmmEL1hIoQyk6v3yAxGTPn1s4uupIHpcjzU0j93VdrpF2AXezE4trG/OE5tCStfNK1FEaUikyx
SjA0kd7rKANMkX2fgn775MZFGx6X22A8WFEL79iVVHP8ps6UR5mDKmqSRASFgm/hvT0gGxaEENUf
UjXaE0v5C6tb3b9UlpcOFhBQHs7VnIwRNx66ZrxlEc4Apxn4C0gYOgLYMnXIgz9qqAuqx7qv+ndR
OJpdAM5Llsekr8QnFf/FP/gA5/ODrSbl2dLVbpG1bkwcipPUOdpQ7NKDKhMXAqJQq/IsqH8pF3xy
hAxcd/GDChFiGY95aLcZ2MxUtjvbeGNvATRCEcRZUk/0KV+vuk0lI5l6lkFDDeSTmZueb6AjvaPB
6CwqTuuJpL2KUydMBxCTq4mcjaTiHQdo5LnNOF0S9OI1v7Tpj/korvwfZ+exI7e1tusrIsAcpiQr
NDso25InhCV5M2dyMVz9/1BncNQsoojWwNjGluBVXPELbyjbRwCdaG4PSWMoH4y60iVPy2hfuJ2x
UtlUYHkFal7zGHqpJZefwmjREfWAkT650yD3lHQ7fUD1TtiVq2J7UJydAXCil0Zl3nrRNNvP5CNA
GGezlhdvkLPkR9brA63IxfxeDIv20ajmUXMVIHKJK3dxkp4ydbJNPxoko/O7HErXSRkaU/VHQXuX
Kos1/VW1WqF7Ypyja1UZY+8WiSL/09RJ+F9Rh+aLYs64OFiAYj8nY659h0KPUGNfOrXzGJaIN7s1
hc/wPGeL+NYucSG5XOIoLeSRlI6nYoBQ+2RFVAfdahyl1nfwUf5ChCVl5wWjsYc5y+Wfdlhaoyvp
bf+9aMTM+QW7GaGFgiq6S2UjUZ5TvZn+Ulps1882BHiDuGDWjtLdneoYWQwQLb6CIvvNKzubMU5E
aIE/tN2ENDO1Uj/V28iL5GJ6t9YJX5wureiY9eVzIfWD39ND8SxrUA9us1+Z9XbHgXZaEypwXLcA
/EjVimyc7QdESzT95EQirv0m7Zr2ZXGmhpOlxkn0mDnOmF6KnugAhXspS65dOrWG2/fO6FyAaYXz
WdNGNOgLC2mVDB1kwzUozdtPtE3m4T9ZaZPeQyiJsnfBdvkiD0aXY/+6xEjGRy38nkkScvWxHmxR
n6s+G78XuYU9ALrnSvVs24vzbC6zqfttbLbvU0NKv9o17q6QMfSs4K9NHb+8L+bZkzprTF0JNYFv
SbXI2bmw5B64+JyQmCyxXowfIZVzYGaE0ctAzEMVjF0y4CnMBTP5uTMr72RtwS7OcthnB5fJTuBD
crFCezjmBAbrE/Nb01Y0iOcsU+U8qDIWuY1aNI7bk2P5o8IekLKu8WMi3YNR9zYdwyJQAbecBtO2
PRdWK2C3leyHGHkCNzVBb4xZUflJPdDNGqrcs4su9PqOcFRW6/ER1a32onXzEcR2Jx7heSYd4bfA
9L3BkaCxntL64IdALfPHJlteJHXqT/SijJd+kCdU7QvrbBhHheCdx1RdtS0Qg5RXLdTNLW6BG3C0
et3sslOewy6VvbRx9PMq1Xi5H3PtlCt5qOgZUglhqW9KFVNJq1XHB+DBzqb+A8I6eP6mNhhst9MW
esBmkS0f0kQguW81Mp1MCGFD8nkYpeUfTUU8oUGcEbaTGyWhXL4ZYQbunyhmZUiSSd8UayYsV8ZV
SsSW2vyUJcUSaNNYHIyyt8/Xzhn3GySRG5wXf1AUMyR7vA1TieYWwNnPc+a06+sxOME0ZBZ2zEac
HEWCyk7UvTIb6LUboF9vEHQg80erb2LpIQrzbjppbbSKJhaOAXaFP9JB6Pc1utCGmL9PRjL9x13U
f2Tf0Fwts1nBtDfWeudkKqHRXIk2M9UPrVr8PQM0o5lnpdLZnlr69yk56ceDrbP769dslnAbSPW2
T0M5eVTUCH56vXBTgSOlp22keQdIQCn0p1nDxgLyZ3SuK0V+nMJIbV3yYsODD6a/jHileJ0kpHeO
NknnxR7kT9HcjVewKNJXTe+mS5xLR5o+O2Exgnm8aOTOwFC32f/gLFbnxECOuUfyh3Qp4stY68V/
6TRln5NCUg4maecoQ5BZlZiontyWG+OsgVPSMx70qfxHDsOk8SoxtO8jHv0j5sHuYBTELUywUWTY
lqd7xPsxrjOlh3kaUp8SFC4tqEVfkWIzzvcXfyfQhKvO1bgitG6lHCv03xCJ4btoJE+esqAiXc2G
dpCV7q3WinFmR/M5rNvrF4gvJJyKS3KEHOhJ3Sz5SadEdIkIhPy4Uo8wdnsTyGtHFRxK2k49FSpK
iz1I+DAV5uAbRFYnCRN1FzWNtxdRudlXETC6MQpW3JvCph6G1pRH66clc/8EM1VGetnG9CsXycH9
tvtVAHUp3608sRtoQD/SZh0y6UGvRfI8SM70QNWy+6dQYsu9vy2OhtosGGYzSjxFKccLUZazJduU
1uASf4nC5M3K9lTWeRZM/qFbCrbh9d6wwACO0HzDhxRLntgdZq31MHsZr5PFJXL/s3ZeCMoiKCGs
CTX9s/Um/C0SktpeTcGUwDfPhujU6Uv6Ehci9S1j+acZ4v/0ThkPHuadmfx9SHsTA4zlYmSTsTgP
iplAD8PdbvpUoZ0qCE67IwjB3vdRLgCz8gvtvA25mhViI+P38VDbZvki4VDzmDWd/liaHeqzYzTy
CC7WQV1t7wtXe4y16kJdbQto5f9c+m4IbTxW5Sww44Haa7Wo58gYq4NtuXOP4IW5CmvR3ELndrMt
Z/xbla4npKyE1PsLsoz+qPUY5+lJ4pGqm6f7+2VvvFWUdcWwYRyw7QHDDg4HUaLukA0iPSf9uPwc
O+Ob3vdqkJjCOcjHd2aS7IxKD21QwtUt3zxRklLK2xVrEsdoEhu4VhQY71yQljzyG9kdirX69X7e
8minKoG3CNsg4PIdn7TSmF+o+pjvBxuu0f1J3AF4GeigIdiFEgct9W0/wDBzXM/McFUfdZTzNBeS
V0+l7k/gMi6SYs0kIgvEWghqL61W938VY1Z6qlJLj1FExfv+z9n7ctq+JrgF9tJNJ0prGL9yVMhV
qJ6eZghwV2I66RRRqT1ApewcR/Rn2Dnrs8fzp76+bkQrwtEScPvwQpuf6q6Krkoiyed2ifJT2xnv
J6lKD8An6xHYJNigAniHaNdTP/1V8vntipO7IkfYfpYe0q6MTs5cZh/oRbQHesW7k/jbKJsvq+Wi
MnGhkB6EmSbk49hauqnTJC660ICX7q/YXiYJPh/uK6u1unlvnoghzBe9x/7tAZqH9S+m6MbDiBSF
L0IYAoSijva+wbHtsQ8n5y+lyXTLSxYNKFkTvpnlTnYB4WLtVpBm3OTSWkvynmqEZvUs50FvWnng
RM6RtcXu9CJxt8rXQN3fZqySnFpRWtRR0GnGFNg5IBrbiPsXxyn+oFnHnEIJIExa+dKbuR1BFKZN
A4jWnmIgmKpTXnNRfLq/grsHYVV9o/xAYX77RCBE4LR2CDQ6xAvEna0ZTxIzw2kwRQZX5EnnDVl8
YMW1N4e/Lm7gOzxPW50QwEnKZCGQG+hz1FEbVCvMYZnNLIQ0fP/zdodaRSW43/ifbTJScX3m6Jeh
Hw0Dz5vnDLONTi4eQuTbDuL1dTm2xxtQByLdEEhugd100NpKbsjVEGjNL8Ngy0iuDNkZEdXUL4Yx
/UYCZnzpo+kPStKAE02CT5AsK5vj9WU2TgjoIBbNLR7XzqVCcsu3kmE+aEDsXV8kWJRLCKfX3tnr
UVDoV0bD5qgDPEYLpJXkh0xVs4M3QNnbkCSOqxIBbluw/l4PYw0K7VYHyTKpNZbIRaKqAUXbi1lx
TSyq2mtoLdp/NMhopLaLMtV+282ivRT5Yqx1q0nULp2A3vEtxwJOu+6N2K3ypfgpl0vbnShvqket
oL1ttoook9dQSSGEff2jVXWJJwzZpIdSyHOw2G3+wylV7WRak/IHB9YCuk8XD1HCGzQhOlntKNc5
BY2qsP0VRuUmpjxc6r4U5yybS7eoqvSAa7a3KL+c/dBuo0pvb3YYyEYnbmXgZlI4CrQfFSwwMYI4
ZYb0wbRn6ApQsv7g6K5keJP0lCLdtjLlqPBoVDzLA0uJ9E9Z1SYeStztj9lavt2/JHZOrvOr6M0o
ZKXbnV2ki1J3KTA3qUQpiXaC3j5qSaS84H3nYC9pRMUns9fr5QK09Cjx2TlW5KZc8FQiqfRsbygr
xd8KB9goMCbAt67SymA2UcCVD6ZzdxxqYFTCVpzJtnKhV6EZN50BS77N6tEVxmidR2zbv799LlcH
SLB7MvHVdi7jAiWJRRcUMVFKCmg2I2o1Awal3xsGyM73nhNBE8Ty4yjd3/tASovEsw44t5vSjEqz
y+xCyqztUIiPNLQa6Cbt0aO8F/GQD6NfjgCNxRncXIMhvijW3EBZjeNVknVJms72ISusGrv1vFDG
HMvaOhWpU4Qu1JRxonobjzRLFm2wPK0ttfogmN378pVIC4YBtOZNMbuyp8hIK9j3hS7PLx3VBxgB
01F0vvvlJHgkCysYlO9/fckZOQKJNWSVB9gRynWiMh3gmVX5kQnFQ8slFTxoEb2AvplcJx7Eg9w7
jT+MdnNQbdn9JWvvHdsEIIY3NLvRGCTBobUfcgklE7+IgTDACzeSxi/N2TKvSBANiDjKDY7TKonK
qUakpT1rQA1sN5PMMT34STsPgAOaHujKmoveKJIYQCvb2cjCh2xO8nMLSudJSyflvIIH/2C1waSt
ahcA+G90gYulChEXS9jnlhyfjL5JT9LUHBGQdvJrpBPRUyacQNhw+6JNcxlqXYMvhZmBoIqbOroK
WcmAALWhXy/pj/vXxt78gXxj6lSq9TcMPYdkusqr1ZnXhOIvt0hD1KXAQUZk+dvfstWqcYUZreTi
beWA+kSDNlUkIWKWhJdO61LJ1c22fhLdYmhEorGiuZkRL3/d/8SdN5Qwm1uR0ASlpS3OskJMvccg
l1QJH4ZLO0htYFtz9BimNtYXSBAEU6cdBSbaDo7AgVDCxcCVT7q1ebnjGno7RqLE97VU6qekRnzJ
S2K0WOh/lKRjEDmHYMDTW3NTLW5/DK2NVZfVAJKDihny0MuZLvmQUKz52kPVyNwBFnTlNW07Dyc7
zscP8+JIYE/aDKSokgxT6mLFkf5LeXGis14sRXLukT/6ivtmFnnwfdtvcg/z5H3nCIHLHCCoa1q3
tuUJrrDoIKTce965stCdRcwSBNLm3rKkuE6auqbkLMUVovKTlT01c+2cGyul8lzEXfUQO5lD/6dO
LvcXfe9qBkJvw8/ner5RWM0NSOSl0iDirarJaWi0/lIk4RGKYO+wOhq1ELBV61Dr1vutslAV9Nfl
kadPatL8asitDE4V0+ewNrA4qbTsoK74C129yXV4ZP//gJtd1dZ4N0I8QPXUqkzq613hrQLd76IJ
gCD/5rj6jDFSDuDNVUN0vqyETsn9qd39aEqA3FLUG0leX380zuLoqMBL48qom3eT5LTnZIlUT2o0
w42c6qhTentFwd+hmUA8aiMZ+KvT+NskS02XihjNGPxLBAbSQkf5B1bCyQzzoyTo9qp4NZS6+bQq
BWDkpKtss22V35diGT0HNSWP3p320tGnZo6LI6mgtcL+ek35qFW6mZbdamGxWdOGCJvuJms6pSrz
GTrgIQGhnOwkzIWbm131IYuo/jlShwFVbr7Z93hlDIMoVTiikMe3iV/WGfYyqUMcaFoRv4unpXyy
h6ZeHlLAreHBDt5bTM4J8gfoy95KYXWiG1UJJ/sgi6L8RQu7HjeVcHqfV3168F7vDUVWiGLvL/LF
ttQ46dGsp20OuNV0ar9PbUyGkCo4dRnq1/ePxN5Q1L+wKrNhnN3Q2+S2rOWohxmbzIn0OCtS/rPT
RO9bszZ9vj/U7emjBkatgRBsFb7b1o3yoZBmnh0g1uSeUsdrYWhjdM7CMfMpkiyn+8PthHyMt9qv
rSZoxH7r7/nt9LVdOifRiGYuUon2Z9GWoTstIWhkqVBOYhhmEGimdsaRYfYxusqeamysvClTtIMy
yO1rQqkF5gGVEADmuKO8/iFmPsaiFvyQcOzT905lOJ5mkpsiW2B5+jQbbtJIYL9LYRwYeuxU618P
vT42v80BIke5IYY5C5pFljuQOl3dGyfZyLLnxUajz63bJREupWcIxIXSasGAqUAdDHkonzse5p7Z
a7Sji2PnNcCKBs0LxA85wjeSBtNAE0uQnwdqiW1EWXbmpZeW5JyKiXSvyOtHTXSp3wths2htfEmr
Uf6Drb+qL+KQR457k8N3uoJdBXskyHrD8sKylb8pw9B7Ju5mB+uwt/Wp9azu2JRlbyAlQo4aSkgQ
qbJ6+RsphVL2bNRofKmrrU8llYSDC2R3fglgCFaRncbjdfMcaLGOVoUhxUGYDvlZjRUqXMlcaO6g
hKZfaaF+MlrurUpV4ndGQ80WC6L2oH6w99VEMiuml/iVHPv15kOn3i67CLac0qT2P3Lbm+/EnJVn
ZDW6R50I7khgbHdA5heDTvBBN1QOS0nTMHe4NxWbrWUUcv5xltLi0Rql+EOONvRBqLb36JLoILeA
wgM36OaGqeIh02qMboNiQKnCGkdcBssJo7pySGdSWxH6baprH+9fbLtfCbpjxX/+KvO/ntY4IvJP
BZpDrSOmb1Md924pxenLaIQ0a6PkqEq998rTqvnFjYHatH1l1aYt5L6048BqTNz3RqRilEJ8m83Q
QJO/WDAOjDNvJlt2y3z+ef9j93YyKk5IysMs4T7f1vQMUVGmd7CxDOlT4S4YKYhcKgpqQxepN5dz
gW1WoLaqdcYoYHymXKZ9LMUSWwfp+npTbmIdhXos7DpEwRB/3qy12RhTnE9DFOT0s90cgYVP9SjJ
B0HG7ihkmcC4NQ7NFr1lM8N2btMrmpNG+0ll7kuDJOHfB3O68yCRp+OcRZufOuJ232rUPZphtciR
S2kxXMpElBGTJemfB7nGx3mmQhDIdmx95eTmGdhXRFPdUoAudfMBzK8rxeHSurPDZnSxDR0ibzHx
HMcNojF6fyjF6i1ZZZl09Kivb+V2GdZSHZfonvFXTpztJIVCKm7qjeNJY7w8pVPc2ZdkSHT5mhLj
VISeav81KmRh+JY9yY9KmNX/Rv0QPplVbhc+sUD1ZvuB1f6cKArBd4BlN2XMER5GXhoSoDIpGs9T
02vnGCz9TzWv5A9TuRwJ4e1tFSIXCoroJKy87tfXAFvFkgQiz4EKLz0w1BDxoQEO7fv7m2WHH4c2
PwEUKCWyxZt+GHo/UkwVLAqKPM1tF5Jc/G8cmvqXblEbdkIRomYINSn6Vx0sZXqWZq24olnUCm+B
/dq9aHOVWSe1WHMS6J3Tt9gyQQjUtirZV8vI7RZRITF/BeVvfW9F2ssXZeLE+6adNggfLEXxqbJD
DEVdejp2fx1RFHNO1VDh92ZAQ7XdBfOJ8TxOSDRc596eF3fWq+oRdJ8TuaNQsk/lXKvmsxynQ00Z
dojaiwpW4h+L/0j2vz6Gnw60to2sU1cTIp3gyzTRp4OZ3Nm6xL8qXozA5m5uMktdsmqZexi68qwF
oLfNl7Hryuv9UXbeJPqGXJjcVhTHtveUcJIKAQD6LnVayY9tPTaPZpl0Qb5kxQvswy9OFSpf74+5
k0SQFnGVgAuhnbjtcPei7tSiYuujs1B7U6EXDw09YB8GSXJwAew8fkAHIB3TS0cyeHt18einebMA
Gpqb6kft2II1zeZPmH0478LIKYeDIHFnPHg71AzWB5Cm93qV/hZAz6EdASopgAiE2gyBcoUMnJtc
omAVSVo7edAt5fTL/fncG5SmxBoykXDe9AZx6c2beRDhQ59IymkZ1e9WvHSuOddIM9bLkSXEzvLB
32AuYY5ysW6r9I2VdBCU6E8MbTUSb0fr7c3fNnSvSrT0YAV37i3AnFRueSd/xYavZzTStTqSmxX/
UTUoRMiY4oEZ1A4e0p0pRLITHCzqIiuYexsA65Cwa5P2aivTRDk3KtWJT+boxECgnXapTnVbRaZ/
f912JvIXQohck3It2IjXn4ZhrNGhJig9NKPeoHm4SOesTmkPkuwezOLOUPRVgEKsXAgaLJvvy7s5
jREtA7DSiOpskb4+i1qLC6/JDy8udWfJ1jCX5GUVF7upf0MBNSV10fLAQne5PIlQgY5pLrIhXMMQ
rekmpJE/2sFK/kmKYihcXRFTBk0r1//LsrR55satF19rYS6f6kxF43mKYvusz7byF1we2/Rip1Yd
iFcDHCFp7LvvilDln5odmRimVOn4ycZN68idfO+7CLJUKvuUdG5Krfo0UCGYpCyoE6dF7H6u/RAr
kYMbeW+UX7UVqh5Yr26Pl85LZEwRObihL/m1HpG4cbT5qBa2NwqoRlhhBKiEH+u78PtFFSlRYmsi
D0AC9k8JvCyvq/ojc8WjUTbX4dAwzKh2eZAYQAm0yYzPqtnIf7C51+to5R0Q4mzfE+D5MNkhlwR1
IUveqFEvov9WnXXAqQf3xPqDX8eTYAW4JBDD/X/iVq+nDdTI1HVLmgVKGCWtRzbRnkKzsD8KxSwi
XxsN64zy71WzsvggSb89wkT5lE1/VS6xW9kcYYe40JQnPQuWUi8xdkpkV9PFHMTSMB8kL3tfCWqR
Bpa1Am23uLAY8bmSrDsPtBiS2yXu0m44t9ZkR15eQqD/oVoCvQK90MKgn2YIuPcvxt3x6TNDeiaS
hLz2epaTNhvpRDPLfW2Uj/oyRi/UT2XX7oz4WsRT+gKNTT7DKOsORt6dZEStwPSTNNzwunvV6hNw
4oy8yMri4RFvfzdgfEaurdZH+/b2dKAKxPHDYIYhb+KgcqzzoUPJP0ggY+MxP8dPMPOGy/3JvI3w
YAwAQeLegt9/4x2SauVIn7eEMI2kXol632QUPjoEXeWKsOFubeI+fDYpvBw1jXZKqitZAT0Q1OsI
Lrf7qJWjcui0rAgqJCi+hFU7Ped5asqnArWwH3FviA99V1o+CvvDY6ZJUeZlZV7lrmnjKvYHS0vZ
DlY1GJpbMn0EojpFUyOntll/buLCeoiNWPVhHcef3z7jgCVWlOgaB25ln0AZq/1gxkUAMj1HW9iR
P8xQ1l0nr7vPrTOUZwsU5EHTeafygcAOyk9rIwAZwe390ImG2m0RFUEpqvo8mxEaE4oxvR+pNPuD
pf6cm8G5ZG2PKGPelSdqHke94L0NzUqz06ibrHnL5txKY4hegZUFLQXyy9DYmpeC6z247ne/FFQC
UFKQKLcdZ0m3I0UOjSyYnDb/gNGpcFxZnZzUzZU6XlHm4/xU9VF8ss2kqNyyNscvCw6GR+Dk26hx
BbSuNvYAru2b2yJUR+jq2NwFeKpki1tr1vi9zqB9Ip05RadSyf7kMNM941JWgELf0IDaAS3hgbhg
pRBj1WTzuD6OHU1/LxtDs3GHLBGZ16qiNQ6Oz97a/j7y+ue/BQyUv/E16tI8sCtpedHHxgwwL24P
Kt+7o5DtUqKgTwf6+fUoEwXSqGhClrZzjDKABBiic5pEg+PfP6O7SwfoBJEnwH83or6xPJJtODxx
oa42Z0P7iRLVd4y+VK90kG6+P9jOFcxtwD1IDXZNDdXXXzX08hRZmZYG2aiq6Wf6JNnfKo4Z6rvM
tMILRgjVgywP0/X+sDvfCLWPlhb3Arzgbcmn12edLrWB5ns3gIAWC9mBF6aUwBI16x7VchAH1Z/b
2i/ipQhDomCLduCN4DuwTlEnLbVmsxyprrtjM6rNky31EqhYuxIfF1kV2rkpkzz+X4ciVX8uxqjX
P7/9wwHLrsKFlPdvFhdFJTVj6CSwAUQ/Q2mt/FptBTC5KnqKreFIFGqnb8Z3A6RHjxq++w1XSHAh
0hpBecbWBkyy4rD2RTLrT6299JfWMrEOiTMkl2a18/DKaT2scB8zKVK+EdaJg2Xf223ruwu6agVv
bV9dRNoHXaewE1RxRkUzH3SpOBudM//VtHbii0HvHpxaid4uPQjeGb4U+IUVaLWtfUSouIVZQdcq
isLC15cy91v7rBTA/RPxJHrnvZZa5cGzt3NhEKRiSLPWBm4b0gCFQDAIh1aZHCLfUvfWi7NUR1yw
nbCQUVABXCUUVtW81wc4dtTCIVFC8NSQEg9yRntelDn05wLP2vt7d28oiHrrLlqxyduSfgmgpbIW
RJycZYT/1PQtrk9Z74SoOQscJO+PtndFQFGCYEOBf0W0v/6wRoJl3MVSGhTyhFNbArqlB0BwdZbk
+wKu6u23LvkZ5THASFQHtjFKlC6VnrRqGqhd0TzQ5rb9ctS6B1LE7JSGRncQ++5NJkW4tRxNxn6D
iCsRERlUifHE2MVBPIbLqUdVx6+QFzrdn8ndoVZkJh37HcpJrkyzlCCTHkgFQUm9lOopmzrl7x4f
poNZvN3zEMrUtbaOyie33GY3dl3kOGk9ZQGq9MSXZJ4ntYcOef+DdsIshtGxl+EF2akZAcE32fgq
wyAw7GEzm13WdOZUO5ENrV+z3yMf1lwsJE1dSZl039Tb9uDlvH1Q1t9g4fhFZo/q3iainNIeKaGZ
iNIwBjYMt/h1EtL8lLLe3lg7k+Fyn1curl9o68zpERd6/e+/zvcZH61B1GnZsTflcbmPTBQGbeIR
tWtT1zTbx8zu2lNEf88bQP64ol7mD72VJQcnc3eROZiU0PBuZz++Ppm90g3IrBfMfhH3pwXZ9EtX
6tqbd+2vwjjd0hVoAtvj9SjAScukyRCymmIp9Cr+lje2iuVHXSsdXGx7U6kgcUk/lMj1Bty98ugl
p68ZKuyr62hZ/bk3ptq15MWBNzXJZ1CU49noO+OIo7UjkMJnkmerZGUwfrYZWdfovSJRxggaUVof
pkpPfxTCAP27diLEhdIk5hx5LCXPdN7q5ur0VnLiIRh8c+qSz90SgzVB3PHNJR1+Fm0XAEeE1jc4
j0gTopQ0g7gwMpsZ5FYaflyQhex8qW0BDd8/0Hs7ClYB8HF0GCAYbnbUFNW5hV10GoSIZ2su+lj2
58buu7dLAPJVHFYAsSvJarunEovG+5JUKVn/0IpziqTjFxtxYIFehz09Vn1Bbg85OY9QJNTCgwxC
VXaOLMpD6M0C2byV0rd0kde9U6TBsixN9lEt+gnNMi1aIl9ZlQf/LqZaIOVUKgnaYmM6qrOvgWTT
XFVB/M1NbL2O8UVIy8qVEpCB/mR0dnfNl6X72k9qDSVjqAV6jnNonutinpKrLAstdJdZj7WDC/D2
WUGZbeVckA6xd7e1TQPV26IqszRoZbUIimya/N428mu/aEf7Y/fCBzvOMUFJhxLY5rJVQ0dpOiHS
IAZM9a4SuoZSGSpVpxl9tlPSJNOzbYzIOUFw+8/uYxB5CrZJb9+laBghSQdHjz7T5kZK+2SIDAMB
WXCG/cu0CMmzisI6uPf2zgIxKl50dOGJGzfFVCSJ47K3gS0UWSMeDKuVrmiG2UcFgr3VYwyEMFk8
9Dg2M7oIW1TIzdFdbRXTj+XE9LoexqaTR9YBK/s2kqMAATIOnS9g6DeKW1zaI8SUkShnqftnBYF4
LNspWU5CEf6i2bN/f512dwtYSbpm1Lmo4mymcMgmtBdXJ6Z80eTvqAHN4tRbpdAfc8UqFb+lGN64
OeqCueuUWWW9T4bSfidnPRSm+79lb5rR5F3LnAREN5kHNdtIsmck3WNIQr6tt2EQp451TnGoO/js
3aHI4enxck5uVBN1UCSQQYH1VmAFha/kcqc8j+h8eZi30Pe9/2F7i0peSemUBb0FicRYo8iWlJFS
9UbpTUCaHqMU7IGThPoPQJhH8N7dRQUfAtOIfAdJ6s0bodYoqlNyw/kmHNXcReMwf9R6Xa+v6Bwv
mTdWVA9Qp4o+z2WcNqc6bKNrNtXaUX1mZ54RV16L/+iZ6cRfrwOTjlkZNfS6KJksk1coC44ywK3S
qyjH5uDJ2B2Ly5X8gFYsDIfXY6n5wFLjRRMAb1avppO2J8eCT5cpkFDuL+jOvUOrl3oTo9BC385v
NLZ6DI2Y7YNW4KUouvocyuERH2XvDSTWwViUagxP4a9l/q1Yp80TtF0IFIGJWqvuIkg5/cBXSvkH
YJP9oillhVXHGKrl41CJmscQ78HpX7TWU+eEWnv9pXdmeTjpyPdfq7aPZH+s0zFTXE2ZsUVVdFSr
vZTMu3UxN8lWAI9tnfS5zp23H20gMCTD5N7oomwjNzzH6TCjXhxIpoYlb2Mrbl5E2TUzc+PgaO8c
Nobi6uTZAYO6zTUKkWhCHZM8qNAXf1akobe9FjrSt2SQprOmh7NycLz3Nh4UF0hDhMRgvtfd8tsy
xf2CWkdB9I1Lxfw8dLp9aaSoRzRxcA7SiZ3oGxcPQKfEv2Aytx9Xz9UioPXRBbKj5L1UOunD0mZm
dWHy9Wcoc1ZAX7PBjhKe4cEa7m16khjiGFBGxP7rxP/2mWhJAd0oGDtBx+M0A8Y89UbSH3zh3mSu
ylg86VyXvLevR6k0oYT92k1zmqIxXWBNBhrtUvo/c9HTg7rC3lYBRwq2nZzplnSFpmaKzH2f49Nm
pqdEjevHSYo+1qqo/NKyxwNtoL3hgFGsoTukAHbM608bER+qR+B0QVkVut/x2vwVDdCbJV1kl0Iz
jhpYe1NJyZgYDM0oGuubsMVIMqvV9SIPFnTp/UwdQ58tWfqlJr29ZYRPAOUgSodw/G8wMOQraKmA
0grkUISPSi2aUxoVRw3l3Q9C7IGmCSCpG5VD4NXDoNuUufo5sryJ2uxLVTu6u6DP++X+DX9bfeWD
oOJA4KbmflMqzEQFOqrOs8Bu++UscS/SA4vtd0Bni0vXddlD3oTym6ugDIqcBfEy9+QNQrcEwdc0
UcZF0hAqG5EieMvqn/e/bG8XQkqhLkmkRdtr/fLfj3GBZboKZTbQQPFCQW/dymnmczSLxpeU8mAe
j0bb7EG9KTueBVSwRZUYT3Ve/Js2Wfa+5+h5dTdnp/sft7dDALMRq1PmQWt9M5yjzvAqyigLZgHP
YABy4Ekx7NOo4gTcH2r3ywAlA9VDIfYmhMSHd0HQmM2oS5JzTjQ1v6pd1HtJmsinNp7E+f54e9cv
+x42OyjjW9qdpi6OVdoUXpxMyc+E8nUQrqrK90fZm0BiJ8QteKZve1y1jpWvM1SIwNnCORnQcE8z
lcprNKjtH6wVHQYyVNotBImbtbIpGeejyXUYpWpyrsIk1nxpWqYT4s+iOBhsb7UsJHVp7FAluym2
VtFitZHGXSjFMiRFJR69xELIWV7o11lVd4RA2bs/QN2ATIU0CIBu/T2/nTJQJzBPSp6x2SnKL23R
dy4Cusk5qTv5C/oyy0lNpCPY6s6gBIm8MGTCrN42ymIfFm221smZgC6oclST3bw3e282+8gzpQIz
46Htvt7fMrujckeuylA83FuVJslS4ZhaSxp0JVaHCRn0JadFdM7b2HpEpqc8L0ulvH2froKd9CYN
Za3VbzKcWjiLqNOWQecuexnKJf6YKknmF+qkH4DFdo4EeT/FMPhF5BbbpVStWHdEiC/hZMWKfQ7N
vHkXZSAnHyqT1OYgtdjZqNwnK/YDVuSqovF640y4eeRaHJKPZ7n1TxM34UUMTXcxklHqXHqt48Gj
s7d8NCFI0VZ57RvYMZO4lEJg8QgtTvKSBC8RVY+jqxar4lwCj/d0GSvs+3tmPdubgvyaDqxt3V8B
0Wb51MYehIlNe9CUSv3eUqYX0ljznFj4clpxk1zmqJwuE2Zdn+8PvLeYjEl6gPTdbV1KKdshA3hC
IQ5hr9TDrwfp32KExSRMM/yDtVxB65T9ubdvylOzSsiAOnwSaGYV9x4a+XXn1VodUwyroFS9t0se
+oN3aeed4AHkXUexHbTCNurDc7ZYI17ocGuvxXTK/NnGg+tgAfdGQUeMBIuIjzt8s4Cp2UCL6ql5
N4VR+9m8lhtrUR7c2jvQM84bLT8L4g+J1fZj0igfa6SzAfIpBBGeIO/76jS19L7lGKZehmpF6XZl
U9auAhPIjyLdiP0lAWgiW1r/f5ydx5KcyraGn4gIvJlCebWT1LITQuYI713C098P3YmKIoroPdFk
x+4sIHPlMr/Z6DCs/5wZnDqTpmcrtOvDCTmhyEAwkl5oYD2Cvsi8HP+MB2XKzS+4hJdfc3TK8Y6S
slPK3G3XJVX7GAhUI+9v4/VfQmd1VnNboYyFjkg5uQoFdZoYtTcKPXowYiliS5upc2n8oH2qlVo/
jIUxPqPcLD+GNZ7yuOi0b+e5AtKQHbYD82c0jxZvBWtgc8oLer11Ev5K0ZyhaosbF9FV9TjEUvUf
th5ZF5GfsH+LEw7SBgiKYZJSKvH0wbCq5DkEqrBxdlcChUbmr+DqMIvlLRvYiG+YY4Bu+gXw2bBv
NPvX2ITtgVS53LhfVmIhjH+CBMdo5m3PR+3fVKH3bWHlMmT8uih/6GERi3NmN+mTDHuhdJswy8G8
VJhedLYwpeP9nbS2Oo1f5F3RagKwvkhUgskum5R2xUWi98oAGLhNXDXFQalFeEoq3TzW+A7sVQLZ
xndce8O0IZnpE4i5W+df9s9zd0GgjGOa0eqWk3EfW5K9Cy0/OdKpKjbiyMr8GfAA8Aio+ITE5Q5F
yYUo3AzBJZma9iLLbY2NSJZ5WROIVwsNfzfHLu1ohXhFugxZ384SpACfLwFuHALzctSPbcSAeTef
eOyTPQyV6TC1Ezybtol2fNmNF7tyoxMx+ZlQD2jzLtEgeJ4XaDDW/jmPHdSYJKN/sK1w9Gq5HncJ
c9t9OMjB6/19tMIYnBmQaDqDHqCsXDYrGzLvIki5EWRcQ8R+CiymwuZkZtl+qgocXnrQYqhXa0mh
wBsezA+x0YZQ8A3T7z1hlcoXRQmwLbDt4Y88hGm1UxOsGLy6yqSHpPSDFJ61ikBtjfuVdewnEbyP
FNHquAm15Tu/SCbZRZYjiA9t3RRf9bpQxiO1VJK6DOHbH4yLqvDAsKv+jEVtpPPRUUzdjakT2afc
MMdolylB8ZJDD+x2HdKQ6S/a4xR3aDlM+6nt9OAkqiJQvqhqO77iP9tsISVWjiOKsVBTGO/yMpdT
1wTJRAiOUXgxUr86Zjg1HPoOHbxUKuP/xSUDmdHPQ8g4kXy6/wFXdg10BBo4KNaReS7HhqGvVHU+
MORSy7C44CsJe1OE3Xu6Huhj9EGNIGqyhZ1fOZjk7/DosRUB7bzMrasUy5zOgR2ZdUG5d6ZU3iXI
ZX+pVC1FpSctjyLIe6+xwJ/1oui+3X/mlSyGbsFsWgiMaQZPXIegwurjBFooCRpC5OcmsqKDnE71
hhLI2ip0WgDxkcfg1LAI8GWGR5YzJvOIrS8CFx/fflekudhoL64vwzhibkfAOF2mZM3E9RCCXjSG
Kc/cbAyyH3lYbDlbrBQoaBsRsAlofzPM63cWzDo17HzsHkPHeCxt/IiiRlPdBsGEXTFMW/Ps1cci
mUU/BtIOm+R6PW3AKcrJSaLzViovsd2mH0Xab81a1ldxmIM63MX8c70Kwv5GF3DV0+9D5X8XjLLh
BUkaqW9PK/A7BtbJfUcWvkRvWDE0dpBIiBcNehu4vVJQbxVWA215kAC5v31/sxLdImhVMuCU66cK
C0WNswrMXJpjf1aXILLDelNocC1mwbKBBUxaBiplsYrZdl1ZgUC66IEmPXGcrF2MuNvDZCcNypbC
2hFRck9RxNtFtv9aU8G7UVHiuGkhTZIDVywBNqpMDDDHQsaWbpK697AGv95/kyvJChPyGRUMJ4NR
5mIXDqGtiTrLoktglv23wsgrnixqXgVA6Y2PtnbAZqV9qMAMlW6czWOn1+yoxdMZ/0/mELVzadU0
9cx8+tyG7Zf7z7W6GN+MfvC87Ze5AoR7W9ISHbPvLmgfHSMK3ayT7UOJO/de8C42ZmUr52x+LMQF
aOHT5F7slWjS1XTQCiRqsng8kEiM5wku6e7+U618LVYhnyV3g263TC2jNh3EqAjMuNVoehYNbjgm
08CHrhm2UJwrm98EY0NmyQm7TbZMGe8gDFDCC4MWR7/EcpLGO3Pq6lNhS46Bt6AZH2s26WenmsyN
kL/2nEBHIW0wU6IuXdxfuVbgG4PP0EUMaZ3s/CFTPvrxEJc7OVTHw/2XulZzgicAmcKUk6bm8gxI
aeDnZmXmlxQNw70yav4ukUXqxlYrHXpL9U+R4rxSKOKBbOQOpGQl3NldsnEUV7bs7MaG/wPXD6PC
+b//UzegNV/5ddxnl1QtgnOOEo4nwKofjMwhSevjrRxl5QvPJMI5wM0Yo+Vjq3Ih6VVk5ZdBE3KN
tEgUfpWFpDY7S/FHMpfIfG6SMNqNEBJ/33/nK8cFkB/QEbAqjNeW10VlD1zmvp5dmgyIHx/YN14C
2Wq3NJRWkj/AaeR9AP8xLlly2NVsag0JluYlHfoAZeIeaiz38T5vAPlVSHp7Td1kp//wcHQcwfwg
dHpT+AZxiR5areQX3Zebd5leZ+d6iKuN8nrt0ahJYMHShgPvM3/ef7YLOFS9TKQxvzAZMn41/aSe
fMVKvjllocGmCZByQns42cKsr325eaRMY8QAfLzUxQWmAnzRD3O64km3T2orQnRTHTbgYisBgEkP
NAMmQkg4LPtjPo1vqEdpcZG1spBdYDzatzpuih5bymDT1GzlJNCQ5uTRm1YwXlkE76olQ+sln5Pg
m053sq2heWTa0n9tHCXMd5YGdNLDZ7dTwF+OojCO9zfMGgCYHwARitElBcOyRtF9JWHX2ExxJgE5
Zer0RHbBidU/mtCJMeKrjHI69YSN0LWSIPut4Vr/eQob8bNqVTumt9wGiivBtfY3bu2VL8GNzRFS
AHmtQK7wj0dD0OSnBWipyoE9Hiwt1U9UPvLGa1gJgKQgTMD/RqUbQpgEhN+kB5aSy1XlzpiK/gFz
xA5rtNl6Hcr1RhBafe1EWoIQ0I9bR3LJSAPYxSA/Osdvn5rYNF7I/Sv7gNvqaB8iIUsT/oEikXcN
ks/mRUvN+iNqq6i4W50Uy+cpS7QTGHzkLO9vibXXTrUztwOhpWGwfX26pTIcCkWwI4rYyH5J0Qi3
XULiwx8M/e0wb974fAHMNoI3zV9JtVNBvoE+gRb9MXzdebDrrj9oNB8+vf2hmG1BQ6EFOVtXXT+U
gDHkR6qRXpIxKXajHEVUVwjMZepobdQjf0vcxSSGSfkMNqUIv02hcdk0xjCqskub+vH3Ia+n9+2Q
Tr47JE5yVgZHP5p0YExXjzO0d+zC2A8t7Zs3Hx+HwMKIzaZAvsWqxEouOXGhZZdKUwbdg1nYJTuw
bjOobVTrLZnQ223j0Kwng5jLvZnsd/2Gi6TrbTkEXW7NYbNIxvTzaJo/EHrV3nzJsRITSvJRiLA3
zfGeWz33EZ+/qDhouYbsT+eqSLfwN7eXHKugw4SqJQ65N4GRNvmg9XbEYAL93U/sE/lEEpf80sDb
Wa4cmt2+l9GY3/hqt5EIOBiuTgQ+cH03PaOEOzuuYoEo4WSmH1ECVmE0F82TOepVcOy1SFEP94/G
7bXKihSz9OThBdzAla2ipkAz9OgyRAFO20Ob7aTSUjYi7NrrZFfAsphxEDdpl1YQ7BrG9ZemSoNT
XRTKfsw6+ynCW+1AKdB+nOU8334UGdsjlPu38OOfRaYSRhQqykQ1G8W56iY+R29yutCjUTh+rFG2
/TMwLT0rXZ0eECEM3BLOeL7xSddeMFEOINI8zSEpvD4Zpa0PvBOGOXTSs6MfOv47kpetNsht34+h
IbxIOlUmCOVl2AbfMSpYP8SXUpLG7jhGunOSuLxfAxUtv4Pa9rIM/z1MPwDAjTqPSWr98vadBMKQ
TqvKTiLuXD8osn1Bm6kh3AG/D86aJim7AbHcjd7f2gnhaILZpH9lkB9dr9LxkrsWg5qLageTN2ai
e0lqFT30IPgZp4Bd7j/UWlwjmJv0sAAO3yDkclRccOaBPiArBDep1jRcaUL73CI7trFR1s4ILo7K
jJCby7HFRukzVWP7WUC7w7TcdY4BxBwtUhgmlhnOKsttcJrysft8/wlXSNp0RSDvzhxlrv1lzduN
UjnIBQV3YFTC92yANp4QvvwQAHn9Y2RN3Xpw5pWjESSj41Ir6v6+mib7Gc8tifFOHti/7v+mtTMz
f9yZgUtWvKxIMxQQ7Xrsw0szRNrPJLDzF73/D4au8zVNFwqIJRDqZS0o2RJMjZrRgG20/sUakGFx
1H58NGt5SzL/70DsOivgwyKBRwBkXHWD56QWRnLKIbDHSZRi5oqaw0OVDdnoTlrVgNFIAmzSAgtZ
r0PMFfqKm2AW/KyDIoQ9ojZferPsnuW2zepda1a9drQttjwtunYy3SksdMVFwlFjBiNAxR7s1jH2
OOaUzVHq5HJfNrae0k6ooq+t5gyjpzU9cwBFTKC3HCUqLG8Cr6u5QpGafiP6r3zOWbKLfilKVLdC
qYhOk+tJIChE4bwqXWo+pgizb5SlKyeVRdjD+HwQC5cRMNBStU1aLbpALmp3+IUzE1Cn6p3RD/LG
nbkSgwDnggmZP+Vt1aSGSTlWM+ZFH2QFTflpeB5aNXy0pkn9kcui34gMq+vNs0726YqQV2/lSOZb
3NFSikhiFJlf0eFMTz3dy2cUfO2Ne3Ptc6HLQV1ILXXLkpBKp0cdI0SnrpY75nOK2MNQbzdWWfte
PA9axHTabpvcVTApTQHz8iLGNH6ndGa5KyRV8aCGlRtF/Rw5F4dvlgwnAZilw7mhru+MAj1GXEgA
OIS1Mf5K0Jr0Oub3J9GlnVdKdvxg4RT10sabplUrD4lqIvXUPJWnna9er6y0CsNFDXEyhzaQcUDX
M3mKsrj+lsZS+/1+0FzZJYCU6CPA+OKVLlWGzFobkVae6QTyGB2wcShar9OZGedJI9VunevqRgG3
slEw5qWqYu4CwW4ZQBNNm3IRldllCqXCM/tcO86eM/v7z7X2DqET0J6YO883DkWmZMBJnKLsUjc6
He4gjC4Y9ZoeoLQtqY61pcihgHGTX9ArX2wUdK86B6PR7IIO1/QDR8HA9xjImV8jOHq/7z/WynWP
IAygG4NpKRf+Yq2e4KzHBoaphTqkj4oYxtrzs0b9GPlqlLtCVQrUUot0IxavL0sTDas4hRnP/E3/
6d51Mzu5HMHR1rbIO7cjrJRuH6bGPhS6ZHg1qmWXUR6cLbu9tXfLFAbUJzhystTF846ckv+nEQ2i
M3cR/oKvuYbzaSZk9cP9V7u21Nx0pa8+sxGXmZSUGKpIMouroM0NFGcQmHetUk/32aABd7i/2Fpw
4b4BhQv25lZ1YsAiecxM/DjkwTC/NKlQ0LfVGutsprVxjqdSOymwhx7jPNa3SMFrD0qLGXoWL1W3
VO36Y+ogZ0e9JaswbGgvRaVPe7mKqkMU2cHGWV+LLv8utdg3aTekQSkUpsZ2Fh/y2G4OA7fHn0mL
8ByqQv/to1YQ0LgK/m3+zeSK62fTpKYqoxwXgk4Z/kR67z+kTbQF1uKe4c8s7ob5omO70BqiF7eI
0AihRIwZAE35ZWjorxnlzVS4sOUleLmdKh/SKWos1/fVpPUQ0zE6L0TBn3IZYgnWK3meeZbSSePR
rGyz9MbAkN/jcqN9sZossFyYNXGNn0AmjJ2sp435Mk5J/SeBohS7tl07r0Fi5PnJMZGbOGp2pQT7
JsyLxpUQ6L6kioKru5MlvuyFuRj+mHJu48BS2PJXxcwddReAknzf94P/IenNqdkPmZqXO1MVCLg7
cdA/SMJp2kPlxNpXO5dEv9OTLqi8PNWmbJcypnF2jVH1nYuJriRhNDpNT0LVSvNcDh1Y90ECcu85
0Fx/GQ2F5QefThsxwzcT5aiWdQP9cZzo0/ZIznljVCSp1/qSJdzRaBnJT8AW8UQcs7x5gnCE03CV
2mlJdlGInxmCgyhc01sCmZIH4rMIRPKJKGVNz41jMZdywfqnxm/EJgVSEI0SfmviKhrOWak7x6yH
M3KW1KEJ9mTzSuxpiWyne19OE3MvZ4GOi4QeqBpxLdIkr9Di6GkCL5Du8Hpq/kf0EOY7NRWRug8k
qQYXNcR5/ykeKXJ2k61n+ctUVM3HMq7MR+T1gsydzEHUL6NZhqWb1ub01TYS59dgTuPBEXhYuV2E
0M9JUszaOuZylaFwOPT9U5fkavI4NEM/uPBPA3tHXTmQ3mdGEuymrIc7mjiDPp1kvPECN5C59fbI
9FvpThk7vfbKwcTZsKQ31ZwSuVcyN0jLSt/VrRO9y8eh6TD+TpyvaJANtteK3PhUOUaTuxZgHftR
lYbhYpTKkKIsDOfXk7loxKkPi7FC9sHO9Ah7kyZT3NaBOQXRpxzaXQo+qjorSWjivcVlUbl2H7S/
Kx2ZP9dPJbPCro6Js9fgIi+/K9vJ+NxJfggAzIhzL+1yRBXNhBm1O4JyC156isnGzWyzkj7nolZN
L4BefZHKZvqoxYjcv+TY7E4uOVvcsymdsT+LqKo/9WNjtK5ettqXslIn5YDQqln8wZJSzTwVM42t
BtLKXUldSP+PSR55x7IyLhMRwPiDiGF0mfYCENd/dSrH/pVRm3+sGuV3Lcpx4zq5CekzAQMJKC5I
kp0bpfQmsQergkGAnc4Yec2MtSsjKd6PkvHz/sV10zKiw49aMyUp2pistbiQBW192Ris7GI2avrN
Fk72PtBaE8yRE7dfS/Q5j13SFJy8UXwGrxuX+/s/4OZRGTlRR9F+JF1llLiI8CIWzZQOFbrRlVO8
F6EYcWj0B8q2Ojn8l6XQzgDazZWyREnEfZ4HjgwR0B/ga2Z5MEFPKI2DKvlbNlXzr15eKGRzjA5R
sLnlKEThBNjRzpn3VkP1e3br+qV0TMre/kCzNi435KwZtOwqBhHaboD5qZ60nmNbTyJ2PNuOjR+z
fOy0sSnXLkkKXoxPgdzN4OLru1hvS210cgqoBKb+gxNpw7FnQCyOpiZIWysnEme9z5V9ISti6xSu
bROcr2mLMW0GhLLo+OUV4DtaRJzCBuvIrNVr2VVZ95xLbft2NVxANOAC0OUFunYDp8nNSG7DiT6q
qsD5T1RClN2KY4MZycY7/Ys8vdooM3SRq5I3im/tTV2jmpJZIMnKQDtO42E3N0zfjbXT/Jz03P6f
GercV3JmJ6qb1XX+mJh1aD+OeqlJuzaU7PTgizT6Jvu5zMh2oLC9v8Nuvvn887Bbg4nAbPRmh2HZ
OerYlWaX0K9zD0917pFmGrRdWjo/+sDS9rYtUs/38y0C1U2qycpUCqDLZwgpMp3Xu61QonAIqi6j
DPHFXtLybJ+WZX80Emt6UCNj3Oqv3OyweUEqvpm+S9WwjIRID1d+FbJgjqvxpRhlwbEqP0BJSTea
VH8DzfKjw6KlMGEQSUtwfuv/lF+43owgdC0mkerk9646BCC2hToYwU7X2pp70a/swiVjmVmVVV4h
aTvG9Xc1iYv3MiZOr6oR6eNuGmHEn/oOsWw3j4wmPGlOZX3KmsYcMIIok+/ABdJvqeqDXRoFj7fv
1UKZ9kOlTb9yISH2WfY+4AYEV5UU67y6Vj+z57vWjZtJ9O/rkE7d3moglTJlg2HvkvaYNNVA6X2r
gsAQLuWAFXk4jMaOy1XYt25Q4P7yRNhKPtbIQPmuMtrDl/sb8ybA8rXgDdKzRgEPfqR6/QrzPDRF
mCNrH/Gse3Py209GJCVvxdXNq9AFY5wJA+cmEMhWjPuVnGYXOW1V4lwkPdZZtaVqeQsBYxnmU8Qv
ipDb6VAUx6mZgim9TJYfHdPUH/bkO/JORHHH91d8L0xV/TmM2giXOWP6HtaW9jwwt97df6s3uc78
QxgDkvlBIoQFdf1WzcGX6WQx948SfdxjRkSwlxpm07ImdoktsScJjhvHYS3GsBxHQcd/9IZax0lz
phl4Qg8kyP8XGFl/jqXAtlzqS+vg64X+HX5Y/Ogjyr1FuFs79Oj5zMhu8AdkwNcPzNYqOWRlfjG7
cXhXy2kP3szHGq13tuR/V5dC5JiWKqvdqNvEUkm5N0OXEKO2aXBKAUwVxAJEMtkbic7KZ7RlBqyo
stKUo99//VRUEYE2otdzGRunOI56Ul7KxDL3CqMGr6zC4p1s+fnGoivPR0MJdRhwk0yQlslIrVUm
mfmUXZDabr9rOFIeo7prOzdSJ2sLWaesXA/0y5AKoh2+YnpJ44wKomfT1JSNbt0bytms68wtmhRx
wmiUXeD68b5OOvvPwKhwV0Zg7hJTbk4xJJqjlE/GmS5YO6tVTq5fyVtqRiuZNeNeukEINclgDRcX
2KwcpAjBfRIZFvApBB4zgiUidQesHYpXzICarxP44YNI0IhCbSMdT/dP8+o7msekHNl54rSIkZUN
3KWm1L5MamK+kzvjBYMKlDmHDKYUDicbuczacsx1aAYztryVNizNKp+YOGWX0lakT3bRIDxgZCiP
ln26n6yxFRsL3qJsaENCb8FsEozS7dCy6cvcSbMWzKpvlk/giIJ91pYhuktGEn/Dm2g4pFVbWp6W
O+Or38b9Ga5TsZEjrW18Wu5Q9Kmibv1BVSGldaYDssnMJnqXwX5Ct7ev3FbKoo34vPqKcc6iTiMX
Azx2fbCzVJ4qOxmyi52a7d4KIueIXkp6csrAetdOtfXt/g5aezR6+zrAOBApPOP1emooymEwO/iw
Qdh8ZyVj8lBe1j8ZfV/rG59z7eHYPhw6Jk7orS4OTIfZdICFVYLWEu7aiZJMR6VSq2OBMInXWSL8
Dw9HlY0jJi1Ndu388P9kYamSJ5Y/4ZRQclKOk59/6B0h9hGWqJ/f/hr/XWl+8n9WAlWiBBPp0KVl
yLwDFpbQ96Lvhn/sVsN07YtRT2CNNBMijeWZVxtcYByFknBsysItwPE9pk2LqxTst0//4almzCjd
UPhty2RhhPeKGS/oqFjO20tkcdh3hU18G7BhkzZK3XmnLVLmGbKtMTX4q3e2eIUJrTKZLlF86cKg
8wZbG9+FpT1tpCJrb28W1iQ1N1YKv6ExI70FDotO9aR9iqcw2YvWmA7l1Gy1eNYeiAKHcoPKap4N
Xu+JPnXoJ1UM6pogRZWIdvIF8M4Wgm0lt2IjkLxyDTDtXg5BMOA2Y1HhNgZhE11UuQld3R6bs9Gb
4T60ac9GVd8cSQi3QtXaqyRDh8IBDvCWT56ZKagCLjVkueIIvoY8nuhCJV4qkuJwfyOuvkpuOFAi
DGxvqAuNKTCZCs30QnoN23ls0dTsrS1w4+ptQzYF44uamPng4jpFXzsUjTWXHL7T7eMmnmiUyuHH
UZviA8llGrvoI7V7LZno1A1dg2GxVWxwU25Rw9x5MysF+gIX303G6nfoeVL8pHiJt2qwj1XfFPTS
Y/3Qx0gRACqxM1jBEkR7t8idujsWRYaicZLg2Eq1nWUuUILuTM691fRa22zEHH4ZPZNbsHbdB3Hu
qwwBcuDS7wazYohhWtJLFhU/B1/IPxzE2r73jBw2bo61DUBooHigTrul96q+bUqaU6YXIffmo9UO
0RekSrakqdayam55wDvw1TDyWHx/zCjUPCmz7GJFVvAr60Tw1ZHa0VUEJHcgRMJ1RLLl7r52jHik
WZNnBoQug2yrY6Fjt8g5GZkhP2bKmJWu71it7gLJUn/eP0hrH3BWgMMZxKbfvURIm3VjT3LGYvwY
KLVaNJRH9CJ88uM61I9oAoVPopKHHd3pZqPUngP4IsDPWGXqS0judHxm5ep/7siwTANEOYmHDJT0
D5Ui/U5E6vzBiiukBu76emOUubJnrtZbfM069NXemUfgbar0qZur7fjTmdR4d/+Vri4DFxoeCSnN
TQ5O+IfeGGoJ/P1CepQq+MoMcTcymbXQhADDzKQE+qHfaKXzNWXmltiY9aHa9yeEhmglYddu7swo
NZWdZJqR4hp5Z6puWLd17uKyE6W7DL+xN4+jEaxCvhWAL+UnB2VxU8tWUhP8yBmrIvuuGQkuwnZn
eqBOi7ff1libYIFATMYVZDk6kH291uIWocmuy4rPbWHTtcoL2IHpaP6HzGD+iAhazoOKGwBvz3Bf
61IacTY6Ex9LKzGew7j0d5borY2yba0dNDcFCTU0JTj5i9QAG5BcMhtU1YxG7+CejGr3J0vK4mct
V+WDiBX/oKRNBYkfD7U9FMr+rGp5p7h42Wkb+3cl/rCjcOsFeYYKheNcH8uxqUtbUkiSVTMMvnT1
qHjGUNSXNA3G/f2jcn8pgFLXSxXYHPeTA0wqHP3IK7qu2iFalT1JGoXz/aVWQjm8AZQM6cM4M/7m
eqlGwwy4mRPyMFHALFnwE0QYR2dHtMmxQhn9NIZb2InbSAByCbgg+5UCjhv8ek2hRlUb5zWtdOHj
wOYHxit1o7ylCXwbR1mGzUgDaM7LlyWbFgaWMTn0EvveHvdREGmPzSDlO1/KzYeoabaEBNbWU5E2
hBLMpqUje/1YalIV2qTQ9onCUnGbUvEf1SFMnlStN8EvYZxz/9OtvUYYnwA1GMrOPeDr9XJTOG1T
wVNt/N762ElK8tTKSrWxyu1exCQK4wlGkhoZzbKMinRqeRNRhMtA6v8LzVz/kHSheNTkZEMo7vbO
ZSUK0Jm9TXWzrAMSnXnWGAKfg1JS/pocXJM8q5WNo+0LhgLolp4Ng9lrZGMYuXEM1t4la87UDyoe
fCmu3yU4DtjGGqC6AlulcyOE8hCJcgtJurZD/llFXXwx3Q/DbFRzdqTRyi+BOiaHMhzHg6l03ySA
z8f7G2RtOfwVZ/MCMsIbBGTckZjDkkfqeCxbLx8kK3YxsAjeRWbXHBv+nw39srUvyFyUjFcBbnYz
wTYbTfEHWImXWqmEa4YWEBs0FJD6E/5HCew2Tck+/oaxu7MVx/5a/l1nTfScwEWxf+ai/6a+A8/f
UVBllyEeW7AhFhmU2+IGrng985HXskoUoqgMEkXzu0siOukB1D5GVphBfiGfM38gsZrUri2yOEOo
yu839vctswBSLsNUTiwp5WxBcL3JbDUxBoYNEPzAgnwIkiI5DHXvv6Jh1D/gGT2dgHhhYp1iKVJl
tuyi2ax5Qd/Yj2lhhRsH+++eXr4xAD38IopiovHi5xgyaKio7WHbQujP3c7M/NqLE02/DNlg124X
Gnm0w/wwGw/SUJTFzhYogLqRoqW2B6xJz1zbr03bA8yL83SgtGH0Esd1Y3ltH+NHZmUT2KsotOnw
i7ZW5Y1HmE/l8gm4k8lBCAnARucD8G+mXNlhETlmdnGo/fY6TaRDh8IQnFC7flR91H2cFKG4sRxy
NFjrLS3blfNlYLCJPv8MkL2pSDDhdfBLV/OL3dfS8yD37UExUuNYF6Pj0RPakntcSW45zBrqixQm
dNKXEZLDJeVBgMFLFTvyecSnz6sM7YsunKLyjHGasEkqCxAIkLX7p6oyss/woMRb3zoIXU7ZLNKD
AsbNvVrkJj7xTDPPOMl+rWo9e4H+bs5jV+NUl3X2rE01KDB5Smc8lnG+H9RuEhbmUzNFGErurBG/
HK7wYCZWIcI8OxJckALc2DOzo/6R0YM4ZCoWpzRPt8jXf6PH1U5DMHsG0HJBWVARjUVNJmxnsmM5
ds6Ojuzgg6aakFSaIdGTd7ohnM/ITduIPKVd5Jq1Xb30XSmbLq71cbhLkPV6ppcnSyffGZkcTn4S
fMzZvE+yiS7qpDfTO7IHdav+uNmf/GhECRBbprOL6NYcrv85HjSqhUgLyT73VfglxmDuqFtBcmig
+ntto1cbWevKcuTFJoRTwO+3nB5MARt/Nkw9o9YoPvhW03hMiPH/HgPpp13Vr2/dCJBRASfQVJuF
O5cbwbYCudfxfz0XWq4x0Er87kHr1a9S6usvGaKVJ5Cg7caVepMN4ciB7yyer3RudXqW169UZGXV
Uxs5Z8BG49nWK9vTR9QFhwFxw/vPd5OSsBRtOlh2DBMBGi2CW98VIvAbwZYz0fHb2ajLBScdDMjv
++vcfjaoCtCEZjIIL3SpCNcbnCZ6Vda5GlJ7F+updLY64D3+FEWHtqyUjW1yE7TRp+KzIajETJl2
6mJXtupgV5na2GejC+r3TlK0pwpAxSkwyuKiCKd3JasonmyB1vmoZVvt89v4gUwHxQ5adPS1b8At
lZ468tQq1jnTZP8ZaYf0G2PLjlWN3PiOsCGXsmNVwe7+W77dOCyLHBeXBQnSTbLe1S2q8XAszqEl
TccEfLGHvKhzQEs83tg4Kx8UgiZJGM0jRh/LjRNkAaqDWi9x7OVPALTV8xDJ1gE77nzXlyL9fP/J
VpabzT+Q6wEuzslfpBGoFWbFrIt+js16yFzoXs23wU6iJ1FkCPEP45vxUKAjYM7xERnrzxPd6zM4
NhDo6AQ4Z3vI7Y9SVcpujObjV2DnTHeU+s/951vZMLPg5Fz6E9bYN9fLdfj9UasqztmfK7oBru3T
mHTKsyZZlVs7SneeZK073F/0JpOenxGhAiY9M1t7mSpCQwGeMtXOuc10JzgGOJ2VrpPNsI8JlFFy
RsRR+m6kufKjyOp2y6n4NvawPPCMWdVtDkOLb4oWazeYJqG85qEPo60lJ5+H3Ohara3CX0eelXuc
wzjvrH/uJzvWtM5vbedc1ZX+pUJD9FJEwZv7jgabhYGPAagFbv+ynZoFjQgcCfKsFeW04aVG3Xdl
spVNr5zvq1UWb8yudT2gz4+o2ug0+8opwQ37muzSddi61ldeGzhh9iR3Al9nGbCDgm2vByjqWu1U
7ZRuVM9aZ/sbAWt1FT4NUG+V/veS+yXC0hkkMnrms9l0VkQCVj6Y3uxbyMdhWmUxx4FYwYVwvQWU
QFGyqkbsUYvzz1Prp8esViKvssxhI2ul+cvfus7hyNNnTAbad8TFJWRAzapBFRGWyc1gW89WUQVf
e/QrnpVJDmO30xIkhqI80oU7FBkia+BC1PRz3htQ6v2+M0FChiG4Xn2ITgh64Lig05R8DqU0/pOo
ARwQjjRw35lJljxGJuphuzDu5F9yEZqdC1VD/WC1FiDRnLYezpJxrz+GdpaObqbTf3YTUlpMnCX8
PSxQt5HntFGvHlKlrdRXkvJMdg00ePo98uMWiWaayfGuqHAJ9DB+ZdY1WoX5Yk5JLlPzSFa6lwad
m83pFPu3bidyCXsh4L5JaqG/2GNHbdQEkzO54VBN4xNJrvHOaGoUI3thyz8K4cR/wlCz3kPxDfzd
IKE375o4n/xPr9P8Q5oiOXfMif7PaCT5xW4wLfCXciclmtfj+vIllvLie9N3meMNhpHZu7Qv/QEH
TCt8TWyYNbsW+t1e8+2hO/mdMB9xhM/79+Zkax9LwxEU4o2vfY1biBj067UZuBMm0n7oNBG4JmKM
0iFRouohE0MTeUMiJd8jVKuiU472l3CtRqmdA+bYYe7ZjlQBIo3+j7Pz3I1bydr1FRFgDn9JdrfU
kixne/sPYY+9mVnM6eq/p3yAA4tNiPCeAQaDGWxVk6xatcIbUHyABDOjOTboVvOMyZnWhNHc63Vg
FmVj3q8dyk6IOmVfBOLwDTaMCTwXJV2Hxre63rV9O09GJYRW5gxBJviX7ypW/YxysZKHTQRjOLTJ
3VS+lK3Qhui5hd8sLUAoBkaL8eCUztw+KXq5dO+62FB/VWLVjCBvkF7wx6ZZm7d6lOeXzBZYbMQ0
rhQfwEv7v5qPPQbTmkdZ0HQVxBHTncW71Zknx7cyr2nvFF1v/kWOoEjuW5bke+gwanwrdTPvrZ3V
uvo8jjb9GaqT7pGAi44CcLgaSJZTON9xSElymFJjmb2PIJeKA8GK21MoR/2SiUhYvpXFiFyAUSZK
yvfc7tY/Yxz1n7laxvD1+/NmFciHIK8wWCJ/voXr1MmqMAnHMg17oPxNhorUNye1vINUdncVAhjp
HHMeEP4vo1c55krkKHZ+HYm/wGXa4Qqkp7j7y2chRtJfYOAOGojR5ybfsdNGU+Hkpdelj6cHzeii
k2VX7UFdvXeBudzGlIrkpzfknoXLa8bcBXGYYUpDSFEr4/shC9toOnIa2luKtgH9Gqn0xpT85WvD
2RD50bRAEn5VMFGiYANbkuYXisfugOq+sxSZKRxwGlw74w1V78RkZY1yH2W9EWRNW57rxo4fjX70
jgBH8mtv7hfISlgGcCVjeLq9X3rLxkwOJDjGGOZwshc1P1nCKr4rZVw8TpghtgeJ/s32I2WiZc23
YkUGU5vMtIAvrIuxiu5Xp5vDEpuKsCEwHbUtd5eRoyEp43+r4NUDsS7wjCVNIwENi2bwAq/Fwt1F
IcS3J938nzW2+Z29lEZY2rF4GJvlB4ezCOPVru6mWh+CvhXjwbHYyctpXiNTR8kBEmGbPTJYwsdm
jd37zq7xL4i9BHh/o556xxXfzMW2LqSxRwCbnf3EogDDpXfuLT02IoSvBWjs+4FWcxghIHIe1xhs
wKA4B4HydjvRyZbTEHrpUsFcfpY/suNlddEWtGr9XovjYvCTeI7Sz60Kf3qqki79LqboSBji9unY
TozmGRgwc6XB93LJuIKQO3ejdp/Okxu2iGeeIh3Qe1Y1RwEaVPv2uLAIFRX/lg95AyKp0XRe3IbB
UmaObnPCNto+62oc2UGfoNzgL3Pt/JtXOLKf86LPXF81S8c9GyKqswBJf+eTzkwvDukAplE4TzHE
UgBDM/escISfG3rXhMmAlzl2tEJ/TuHYz5grC9I8NILN/Kx0k/XWa3EdvhTV0n8rwG3/0rK8/Gx5
S6xfPFr03r0aYynwaBCyzKBkIs2F6s36T7tvre6Mjcb01UEhcLmrkQZyThHtwH8qHIBSyMtFt557
oyjOqzaNjARbYTn3kjpenzUvW9zQHlEEeVCGjlQlRnHHDC2zSL1AVaYBtQqsYKJTImbwwhop4rcS
5rDAKqNsMl+HQWCFqav0ut+aXvuh62A9k2q4YBpQ+HO0QEQDHQa04Q0HCfCxTXxl7kXkK5696L5Z
xLn2z1wKW4CE7wrYKrmR/bDSNo0CsoD8fzEjMfNcpZ73ValdiCxeXBUPneZF7aUl0xFBYdpdch4g
3f/ISy0qzoM19++1vB4yzA9SMfsVzLTCF8ZgPE7rOq0PRu0l8ZOXK+4YRIC6vlpTapPMJg4a1KWX
rw+JukxF6KLp0gej2mJgbg6R+NljSounn0AnMNTSKFcgaxv1o+sV+RigMrOYfjbHxq+1KMtved8b
DxisiOmkF/Hc+Y6Txc1dlnfqHc6bau8PXgkQZKqUn7qN/qGrtda3ZfKUu3zUix9D2zVf2wqLBggQ
7xHQEUOUmndFZHgfltxYslMXiyE9yWgIfdkus8pP1mz8xUdvnjJjWLW3KP3b9snVx6F4hwUWTqYj
FMg2bHRl+TimM5SjshjHi5ItqXEyo7JHnKFOvWe0npQGEvqUMkix1/5UunqW3FeDEYmAlKf+VhQw
o30zba3+3Hmrmt85dmT+EnPtNSGlowK0LSHzCYthhcY651Z0btS4rgK9N4c0rLohZguoytwu/qTN
3fsILr80ABdG86jGVA9+X3WWE05qZOQ+noMwz+dV6e/ssVi9O+YTqDfOuMA+N0pichrs6f0qIu+p
E6b6YUkYcN7VcV+kfjnaxScGccXC1zTj9tT0rhtfOsfovsFtgd1Vw2kcv8f6Omlh6TUa5Ue+WM0l
SWEHlGnX5v7aNyIJEs2tp9Ctx/JuTrW6DQnC+vteS6z1jafM3T+tsL0fDqYEygOW8Gr/kCQxNYYS
p+JhSuzEPcV9NoH5mY1C82FE9M9tbhQQGuGSK5dFQVYLknHkfcJ5bZ4+oCnFq9QzdjjnkyD/LEgh
+g8ogqbdu1WvujgYCgrcK19FB1e/9l8i5Mqsi1mt9cdatM0avp4N3lx7ZLYSUsS8DgzOTTbolsh1
QzNj6t+kwQznEUXWwTwVaQtBf+3s0yj+mkQjlySaADeWWl1bhpkjGBACZABrX07TuU/xyqi7Nglp
UrT3zuqk4Whmy0G9fpN1yEWBGErVTqZ72ySxqsVvZWqYgXMXfR703HxHcXckRHZz4/1eRXr0gteg
x7e58UbNSPE3juFNzE0ZMBHVAnj4zfvBFEeqXzKrfZEe/l6KLqsU/kLmaXOfU+7QDEdL+cq1Mqb+
NNQ4nrQ5+EWUFiK/xxwIgJMozrmRxl//w6b5PbdiOE4LZLO2SOnldQM4Khy0nKCre4cmuzmfCqdH
WWFOcyXgIlC/vb7qzssFwMiYkpkJTZcteqssE0Q3JimFUafuY4FTtt84SvYNFdSjrv7eUgxK+IB4
EvExN+03+L99NcuXu65mHowLctuaUVbhgC/F33Yt6QUjhYoIAjnn7dzJcKPOnAucLvRKe07JfB9a
1BcOku6b5I/kCEyPPHQeep+3NR/A5EqqtyG6BlsrVrPx5FoMZNKmMn2PUv6glrh9gXSZVal/wDid
luymlpjUBLv5Hpp+nLEjekU1HlBfXYMYuvPBC9x5Nlkr8/JIbW8llZ0xUqDFYnJXxk151+RVfmqL
vr80Qq0DFEoOh7fGzcnj2QhcVNAUm2CWX6a1QCwsu0+n/Gr2abGEDQKPCnbVRvGuVLK1/aVrOblR
YugTs9k8Wd5WM9ZPY7Jomr8sGfo3FpvrbnCkVfPrR+Q2yhHCYWxxNqU68jYoRGZSjomJn7BSuB1u
Vlr0rouG4f1/WQWYPB+Y6dtW1MczWtohuUvnc9DrUEFs+w0Zy/jz9VVutxAHQ4K3pF4Y86dNkLF6
2G7cHig9dEmEdWIU+wh7Jx/7YW4PsP97S2GSSCClr49212apKMe0IIc/cY16PXta5sJ6F5XrNPt9
Pk/pwdG4/UbSK5UeD2NmUKhblAlUWMOLJ+ROdTtXg8lI0rOhtUf8lJ1H4v6R0mfcRIgPb5oii52v
glZ+hq2u8i3vqjKclVK/R4h0OtgNtythTyphkcxgkVvYdvbHobGGukI2zrTE+hg1y8/CWXBtT42/
dsuWOw6ar7y/mWFtR/RmNq0dOqU5eu0wiceKDi2ENsXXk/oIG3MzVZZL8TA044Al34BSeoBdKprQ
3K4CkcZ4aJ1/PGin5wKpzS9C2PYnHnm8r9MYBq4CFu2gWr9lo8gfAGqRXh1TbXx8XwaZcXQsIWpu
oKV3mvlSVqnt+UajevXJqaMq8g2Gdc67FsvFX25fa3nYe4wc8PeM0Ckochdhmz6xHT/WFOuvyd38
OAYsgHYIALdOGCheeUZn0ag040y71qttXujKKxeBy+dBRNvLT2mP6ExmUWJjQ798D8g7LaR1fAjs
dyH4llrxxq7s3J8mcCB+EjEKEN16hMvY+/ygRoGfyKHpDcW4xzIAzXW08zFLt05oLRDJp8a+GNTj
l57R3CeEr9cgn5KLlhx5N91eaKR02IzQIgNrfBPEHWPC+K8mz2kUS3zCOE3xY/Qs/ag08tzHQkc9
6GruvWMgzRC8wKDQ/5Nv44/WEOaFaqT0kBxmy4o+j0msBNjmRH7eT+XTUGer7HvUBwn5bdjgKf//
oiR0LxeFoU+IzFJSLPTKLxYi4Q9TI+nkzaE8+k7EBfcARlIGXojEmz0EELgZXOi913HWaYbQ231W
o/zoEpF/ZZuQS0MNqdgpxTTlZ/3jLRrJAFk64oGYkunvcbstz91oVQECWqbmi7m0L1kyfVW07mhu
sLNbESsCbMMtCU72pqBqgFM2yxJfm1wff8TIX62s12oM93VAuz7CYV7zrq4c53/GUqntAzqm2RE6
eOcl69BT6I1LB9obhQttNBr401WMEbi9AN5M4rOpiCPy484q8FEkuogApN3klf0qZjJdev0ZMgUP
3jQnVuBktXu0O3fXoY2IeJAnDQM2WwZYxtzbCNxBmU41PHWL+LmAFnhwBna2DKhHnIno8dtyJvNy
y2hubutTqSj3+lBWAYNaD29vbaVn1Ohv3DrTgwRh+bcx8LG/z3ioDu3ftBvwGNtLW7cSdUxROL6m
cYRenaVEJ+TZ3XCI1+Qguuy8SlqyHHYUSLB33WJPYmOcdII3vrmoF7xtJ0f7DkMuO1hlJ4bRxeAn
stRvhvbLV7mmTTooQxRfhYup5ElrYv2Xldsekj9z0bpnWCv1fC9iap2D2monkP0/ShZzLnBSWwBa
UY2tcHWgGv1Et8xL8jZMl7UO50pJ7v86JSYPdgkuiMsCItqEmEnr0gIwG1rydYrnKfVDBVAxTs+Y
HOn/4bG4EORQDezXTT89H3P0ziMnRtIwHrBXKRL7boGIylg5raYjl869l8jQhXIKIDLMd7mJ/gie
U2t5rZJ26TVvuNwdRJrCqYms0E2Vo0HP3n6URSmAPYeMddujcXWtdwt9pRauoviJ9uJyUYzp39e/
1C22Ght40MxkLCBrGB5tHkh4rTXZZG1XqqP6lBl5+w7ZKPzX28k4zVnfhMx6sSLNFPsUpZOFPOfy
12gYfoNUR0DUDQ0eovPLl5qkzpCpEZn5pJbNfWE02sWYkFRv4m452C17L5XTLQX5NC6Am52ppJ6a
VSiq5kXS37lztlzm3E0PqKW7bxUyMhAyZllIuGyeiIYiE1BoBFe11vQwEbpzFmu5+g5c+GBQhyKc
UBULBEo0frsM5bsmMv+awSTfKpQQEPdot93gIdNlGYtYrVP4tEKcUxogoC7F5IN8KQ7e6t6poI4n
dkKKB329Oe8JVtj10LWYus8xnmHD4vjtPLfflu4Q4bC7FFRvcHPUVjfZS+MYiWlBNL/CvM9OOtJo
oTGnkKFT46+xq0isgLTkcNA8gKCy6Z9IhTHDK7QSov3QfgA443xGnQTFBM9O7IPiVL6hTVIm4RQs
xwwdMY3NDatwuh2zQtdFKfrxrKrq4K+Sh623mXJRq9r98fq533mNrMdyv4FoN8deVYYs1lWEc4Z6
LRMUiPX+0aAcewtmKzrYHTtXHgoycimJHr9h6Y5mPUFckLxHxuRZaJHrhcgkeBXqCXnJ/2Dm2QWV
W+fD68+4k7VAUuFGAA8De3Xb/1ItYdQoyJK562I9tXqdEt/U4tkYOxWh26xjMDWoz1VRTn+ftdDI
RMEV1ors1GzOw1yWCqfEQgehn+bQipMkxCCxOM3loUnwXqhhj+KFKBUaqR42oaazF+S8CqzFmfCa
je+k9nyqdW0+Z5VtQ+E39OY82MK56grAq1DMzWA/NJ4xfPnrty1TQ1qONFRvr6tasdK40BU8DqKh
fUqUvAvovTHrzaNfuY6lr4p9TTjPUM1eX3gnpLOwDTtGip/fbGXs6Y2ltqmaklL3nuCLm099naWn
11fZOTA0v4noCD1xdbhyk/9x8Vdx0XBH0b3VGcx81NRhOuvxIgU1DpVOdx/oj6U2sQDD0NGZGT9e
+7m2Q09bi9BRh6PO0c7pkPbEJhWZFBn+TSz844GAuSZ1J4vpfJrK73B34086HJ5LTc5xb2ZVmkEj
tCrmtvZQfXr9Ze5Euxdrb86Hbixjq1LaXs28rE5oczmMn2ieEj00P+XdHmyRW0K9JO3TnqE5I1P7
LWJNNFm3dArKUqA/4wQQQVzcZ33ufqF5hRXgNKBp5XdAfkJ1iWKe3CuMRysW6xPSgeURCGRvL0nd
AlrzCBGjlvJyL2XmytfHl+/K1Y9gv8NU9ckGy1D7pjENH//+XcNzh+huWICGfsePP74zjcDZ8IA1
IC5Uf6uYsZ2TDHVlmI5pWGjzXyOFeNPIlch7hVB/M7/0kDECnbrQDU+9+pqYZhdkjqmESWxbB73H
vR1MRUrWSIHt3Hhs60kTTYmBpa7Rgq4ALhol7yZFIJyeDEBeJidmhNGmdjSHII3yv9/DZB+y6UpY
uM15wCMss4Wm4FVNVxuoTvNLXdC7sfR6eJc5WXGwhXf2DKoseLpwhxKDtleKNhnuUgA/vo7t2L9F
Osr8t4mn5p96VIajiLq7lqSX0lC2byFmrsU0aLBR0+kda36sItu614Ci3Q8WHMvXd+feUhA+SMgt
BgA3N2UVqcweNMJq0o/Jm1WZ1rMdl+PHTGn0y+tL7YRVclwiN2QWOubbdC6vJlsVEXOaYraytzPA
4DsAH//hO5GW8uZ06FM73yli6Ny4qpw5Nck/S9c3QQ9g52kcOuPggfSdA8CAj+uWcgZezPZoK+jI
ZRFSD9fJXR0F8HLttCeM0U3vPAOxSQOjLbMhgHAGzkqvHPtHVJmo/GatoX7rV9yZKU3EAl7T0vKP
XTnzjyT9ZOOQoowdYr5FzH/vrcWC0zmRCDtl6aJsNSAghon9ko2Bl3hKGmI5xIaPRWn8wtR6ys6q
FeFCkPYuyJ3Xv+LOhmGwInN/mFBy7PYydoLmGoDHw2ZAS7U5QetaTh6qk89JN719faW9t4trJHBA
5DQopOT//0fgVNw86lo0zRFh0ZE3Bo95cWc7v2DUIDBqK8vAGOIZQz588F5feed6BCbMR2WuL4mQ
m2ccnL6NSl1gLDZm5SnjffhNnk+XrI97v6zU8eBJd04GCFfG7SY30i3mhFn3gnMTGOjBNuOTENH6
FWS9d5CO732536Rx2cDfgUXoSbKCYUyv0QpJLxv16b0yoU6G+u5R5r+3FNhnTIxAkFLnbz8dfUIr
jlUaCq0twiaN2zNEkcLPYewffCuZ920KN6aKEgUP2YrLXL7bP3fJAvNe1SMsWsxMmS52bzRfdQUl
q8ATUXou56x8B9e0jv/DOZBYAkTBSOBuZtvNpDlrnLmsmwAMhDQ1/1NG85shcpr3r+/G3ZfJrQMs
iQzipo/AXBZArGWlV0eJM+TmYjNActQMFk0cJdl7G19uQXrZdCxuLrl++j3+WFIEgJYysCHMfi+i
Qg0sL14enYYGyuuP9tsZafv1EPgnMYJUzXbZnDQMxWywncgAOVNifWXooH9pQM6+U0G1frHqMvk4
Fw0OPanTJiNy7JH+rwA78cGFWKMG6uAoS0C+g1GnMzbVPYIEw+K7HaZ5Ey6o/XnInPH7aHVuzdiz
meE6zVZThq0urAdzrcwjN72dCQu9Ax4EUSP+Y9ue5K4YTWRjsms1uCODbqX8WVP3/hBO1o6BuZou
/Z9Wn8OVCdEnY3K79eBS2oslaAHJtpOkj27PQ2e5s9M2DvT+1RJfDBtkmcjj+QBLs3fqQD0x2+bL
SRnol6cOklA/WhLZobRLBVAx7S5zWn7yvLm5AyzcBh6eyXevb5a9c0DTVeLEmWDdFNorlWcXmYAv
Rkf5AeVIe6rzLLnTi344aJjsHQNXkopJwWg+beuDNaZBQcIFOmZVlW+uYmrfja7IY8TNVvE4ddWR
4NjeVecBx/kNOIQmuHmdiYdph21J2+6krZ85EkvgpRhO1Ypr+mo99Z+NTllORcHeff2l3n5Ig2YW
bEsg/zugqM6AqCIEkbr3puKEDfMEaNqdTy7+ssE8YGrZlFZysHtuH5dFqePhRCLndgPQWxsymCzD
uFOJ+upOV8wfk52bQbHGOm5HhfXcRcIKdfwvD/pCO2gJVuZkSsVqZhbb0+EultGmE74ipqjzrwxc
C8uf0nWFioi3wAleMqTnrM1RIOg9ZSLuWN7nqOvEmwZjJ93vSGH1oBuL5Cj03qr0MPeCjiCZEMYO
JAsRdF2nKKSesTLnM1iOChwTWupRaGlj9QuXMWHBLlCy527pqx9lvJIQmb1u/JMDGl19JodlcXDJ
3QYTfhMiN/B9qCrpqL085pqYhVIMJNNqOfR3xojGqd3CSXx9D94ebNoKoLfQKNhTaHSqjNG3IN3y
otK6jkruJkFdpIruD6ZXHlnL7G0+SjgQeTQjpPTWy2catDJ1B4UQnSep8lAWlup7ajGfKCbVS6ka
y3mIhflgovFzkKrsPifFFPhk1EtvHHSgncB8HIBagUmBDjCCnG4brjFFQ3jp9Ve695BSVBvKI+i+
m35LY3RZCZOSXC9OyvsEAkgaVJGnmKFbKBWWcEvkfm6irn7IVnRbD7bNbfxk9EK6grSfxONs8+c4
i+3M5AteG2PpgqVI83dO7CT+KqbsYup5cnDnOXtRjKkq3W0UUqQ8z8tvCuRpSRshjapHI3tK9X4S
EIHrqodo0aIBjzdj2fJxYVYEq3AhpxZMLL87ude5J8cdZnEPRWNp36PwBmNkNVzYs8mUTm9GY+3d
L2M6Kf2JnllWPq2OLoiKAyibkPrOUu5aO5+jC/bDae530aJ5YWLigXeeG68zTuUIxhU916jqfFoV
gwGpYGyeJnvMegyjIhvpL12LHsp8hGog3NX+wjTajX01aSpJlxHmU1QPiRqAix1rmP29eF84KdKi
06wY4oQIU5me2hV+hO8ULT2zmHsRWwuzGCUIyUBsbGTwp/DQqYB0A4ge361hMWbEm+zxhwXqVg8n
a3aYcLZjwSFP3cUJqm7FT1a3+haeW6dUU7iqXQ8rYx5z269Xa9TDoots96wPaaL5Ra2WM+c3Meur
kmEJfx5QxG/uyOOMT2VVq8NTCd2jDpt5VN+qTPhTf4jsMQnXftKM968fgZ1NSFmAhKdsA7An5J75
ozCYa4xS9Jo7NcfXzC+ZtQRLM5lvMn73Tzt2xo+vr7ezB3FCsGSL09PRZNiAo0pNrL3SpNm1EIOu
BKb3WCJrWfiRGhs/x0rt3pejWx/cpHshReqTSlU3JtXbjT+gYsH1DKZgyWIjpHeF/yI58KWZ+v4g
U9hdShq0EDQRd9oe6p6JfJPaBZgCby3PROk2QFkmeuhwSX/9Te58ORRkKEJQZ5A3g7yV/vhyFjT9
tUxHhrfIWRj+0NrZeyot+9LPbv/DatQjFL/8gy+rECRHaAfTyKSVc5NZ9s46AoxqYDqXTmX5ShQ3
eFcqxIuDsLz3ZHDPaYRLEueNMpZqDzazEhzEVzVrg4mZczhoTe/TdhypYJYjybS9b8b8DS4LTW5y
i01cnCMTxXQXvyBDXesLxlFNKPKxez8wwD29/tF2l0L2i9IRcwxaQy8/WsxtOqpVkl1tdRgfYoTQ
r1ptdKdlsc3/sBOpAihyDMiw2tY2olqAUhbZzFusKvOkdLnpN3HSnhITysLfP5XsdDF/tWWLYfNU
vW3PRlIjGb2UM4KDyjRndwimRRFFJpLury+2E0Hg3KKzRw/ot/TWy1eYmtqCtIa09zPcPDBWzx18
YMuDjwxFfemRyn5DH+MI/HFbsjIzhIlkAJ6lat3GrboQaKuq5EPlbKY/GEs1p9zUGtdvrRkTcaYX
EfMYG6oVNFfP/hQrg3eY/N6ScsFk8Y8jlczUApHKl4/uqC33DvfnFZaZQ0uqapQ3ijeht1onTfGI
4oxbvo8hLLco/IPOD/DyqT+VqlqSX6Qo0xx8ip2DCipeOkXJBi9D7Je/Z9ZKfbRTgVT4LJD8Q2bS
bzOh+1bS5ie7j474GDsDMukNAa2cTUbvRd28AI+bCRweKVOiZ7rfL9581wyr62d14oS51eR3tiPq
sxmv8Slf14xm8xBdVxdX1Nc34U4sxL6e5idgfUmE2/wQbbTUtHS5NrOiGO6cyErfeaUZnV9fZfd5
aSMzPGJsjqTi5mC1jDuRf8YlJXMl3sItvTPu1SY272jBdKNb3TteDX+fOihoLfRT4g4gj0mD/fL6
L9mJWwCwaKsxAeGnbJ8X0T4hHLQarvMyxyGahgQTK18DrMSPul27Dw1khdfLFETOfF/uqrJLo7SE
Znc1o8YYfVV0rgXTVW9/kiPWzzAos08iHaw7K1keJ+TxKfUq/b5LuiOt/51QI8eEPDaxGuD6dn/r
NsnJWvPUVqfArU2K8YHp1vDWHtLhQjHefqbrMB9F7p1lETCAW8Z1BKdz2x6L+54OHR3Ve62acSUU
q5togYGU6bmFrlQFMNnREOpqFw3H1z/zzsrw55gWyt4Yf2uD0qiduLPHPvfuTat3znpdVffe5MwX
xYSim6H1g8NMdSTOtXOWgMxK7xXJDLnpBhrojThJxaIpZg5nMDLFyR7pcbz+aDs7GMsvRjJ0J+g9
bllWANRd5oTIR2dAV0OlyeKwNY1zB4X672MDVn20oYlFNMe26US8rglQRQJiDerCn41Wf9vHmX6w
yg6iBl1gnkaCEVloW6Hjw2r1OKsg9Ipj2RRMfaO8zzS3I2Oa4lTx16G2zScV5LxkRNUN6rNJJ+LH
hsZO9vdpDZ+OCOUhFsGm3ewbBGYjJ1L7+BpRLJ4FqgWfptyx/MRZj/QFd55bso5BJXMByERAFvV/
5L1kvQWYN1DedoXDauVF68I9p2k/Or1cmyDTvKY/1fUafUilNkRQZd347PWt8fP1DbX/Q8gWuZBg
l9zMNd1mTMaBCH1FoyHCUUqkAda3RurTKItgMHbauUvqJdBTfQnLdNZ9PTLtX6//itttzdtAqeM3
Y/PWaW1phFXjfq3cD2qNyDO/B6Eo10Z52CoPTtDuA7PRiBDcwGw5/eWbr0VpJmNsKfe5dCsLjLjJ
DD8VBtawBeiJO2QF9P4iElXJfCcareRcWnF7RQgZXuPrj71zSQB25HlpjEL8Qxj15W9hOS/vLStm
dtYlwLZFbX/IEHt7U8b1+L9MMVJsnFbz/VK0y/0g0Lo+4RBqGn61Jmh0vf5rbpPDlz9m+2I0leJ5
hTGiV2r1PrEcFL0mbXEem6yegmLRXASHoJB5bvy2Rhfs70MBqRDAVk4gIoqIG718GU1XG8OI/N0V
WW8UGEwy/N/I6B84OJD6FXntvVlGEZ0R9JMqd4p35V0o1UEUuA3kEmpONgSt0JGGay9/RmayGWN7
iK+55fR3pWUvSrAWaTccrHObdvK3KeMlbpHRyvbbi97xEmXSYJOYM2QuJwOXaYnhvFp24iOKprx7
/fPunTFpKkJr2TO5lTc9iwSltNX0ZqJbWSthN9fzpV3HwUdqxDvgXewtJXl5gGd4POr7l6+wcse4
cidiSmYpqR8z1Atjd0Wlr0Kc4yB7310LTCZIQWniYm4+l5NZVVlVeXzts6SDDAwo0urUGWyZdTRu
211K0gNcKlKGKHLn/BGzqxwAwZzYiN4WavIOMRnzU2lP4xscv7yvr3+svU0o8dCOxOvYtONfLtVF
ChbsdgZ7yxynk1lHytnJi/IgM3f3lpHsGKCkJBP0RF4uY5SxJaJpie69dJjTs5Oaav+0QEqP3/aW
NnxJ27zQgtJZmT6PddN/T2HuZBcU9ao8SIQnrIALYknB8HnZx3KZu+wcj/SK/aZf1J9zy9Xp19Es
OsSB2jTH/KUvzEtLZrGG47rQuewSO/43NbO29rmLsKJJjHTOAtEWzhj2nQLHcXWsNAl0mi3/VhDt
KQ0sa36LR9Ec+XSIivm5iQTbWUUUsw8mT6+oGbPWce5iV23MYEwSu+JKLYwzmhtlg7TdYLfh2M+z
d6Lmz0cMGcASPan66n7KtHwuH/Hy7VGrRhbztJgZXosdRll3hVOV4EOcOsnu1tw2vtkFjgB+VA1x
dMrnsVwvTjEp3UnrBbKdtVoX7iPp/nIXxwh2+lL75Y2hCDDRy6QMn1u3KKP7xGjbn5S3XnJS1Dp/
0pu+QWVpKhHOgQ7ZD6ceDDm6T1GKOmSLpIHwO7WLP1AwoT+RxBjP+p2O35tfVdqCeFTX0jdLFVN8
p/efZgcXxc45AA0kh6aqZtEB3eQuUco4WEf/5j4zp+KBex1L3yIG8rHSbU4OzvftdINaWLrDcFUj
u+HJH/PHoYvaVhhx1aZXz47TE/OE2Uc0fA3LVe1PKAyEVVmgJegkRwvfVhEgZ+hAyF6aBYFyE1gG
XQxG67jJ1VTz/HOG/cKXSZsyxNh1t7/HWpi7uK9j++B5d25hLNksmjRSlB2qzsvndY0kGprcpMub
iO7Z5aXcIT3/PJnu+pB55v8YayqXdh5pxIuhOQjcOzNT2nm0lyEGAStAF+Tl6p61ambZD+kVGdHK
Q19rrC+YM9GXGno4iF1rjuKKOqTe+QiSlN/AGQ1vB8OjmESzNfdnrTUuaTJMd6/Hw50tR6dCDppc
7q8bALVTxuWatiqoKYGVJlcn9WM2zOHMUOxgd+99d6wNCbpUAVwrmw2XIr+mr1mboESU2lBK1yEo
vPKXasTCzwbPOzEzPprM7z0eIdjUYKRIeNPmwkyypSwmF6IizH39TADR7iNEyR4zRTtS/d5bCjlR
ikiqc6mZ8PIL5z3wMxIstrXGuNVi9hOOrTbii10tl9c/2k6GQz3MJFnKl0r/l5dLRZPnAk4xucSy
JTJ8UXjx4zSIsWfsnvWXFGqYenB6dpZkHCnnkdKckobxyyVjrFqw3XNjrMbq5ITRgPWR+VN89hJE
0XJrVg4OzM5mkUNehhcQsm5bWyIzJjoY6GSnns4VPcwfqrYQ38Bl28FKmPStaVn+Q2QCnMyblWQp
aKabyFQAB3fs2aN2TJshaEfdflaWiuJ57ooA8eU+mOv6rx0c+YqaTa8aDSvk4u3NojYShu5ok9PN
lkAoMaYl6QQRB8L5D59QZiPkqNSkwOBefkIt7gRKb6tyb+BM7TPQSAIjE24odeQuIi2U0+u7dCcH
oikOpUciiekDb9aL8qjMnH5W7tu8rb85bjUEbm4dbRT5V16OnSQTmc470zS6Yttjp6Tjmjm5q9wX
XaVfpmWoArFWbtCJ1vr7Y8eEEH6OzaakpN+c8GVevKHwWMrUY/E0KRA+SsP7mmWNe8Lg80jVae/I
/bHcllCagWG2mQ9Tuyde6ieJpV0Wo+pDKyn0E+i0o3b93psEjMblaNH8d7Y6Y72RdIsTzd79Yq6T
jzCduKJbagbDqPQHWN29pST7GLKzFMPfNqeWGhqHhvDlfbfk8llEfWfWM29xgE3++i78PcjabBB2
iASgMd+97cN0LWcrdxKM4Sq9urORGh8AFWTTvcvw/mlWI/K6KW+9/ISXdfaz/T/OzqM5bhwNw7+I
VczhSrJbooKt4DS+sOTEnAEw/Pp96NOo1aWu2Z3a086KTRDAl95gy3EOZ1rPAJXkyom0rdXfrkVr
oeZdUzy7z3oRbOITur22ONiYyegR+vTpEDfdpjsPOKeZV35bOV9LW3Rz5IDNuc3r1n32us35ihoq
ubvrbrX1gaaclx4J892vvrYaRDWVL+5TaqHsh0/iuYbwPrD3KhaAZdFiGnkRe2DY9XDWUj8IexuI
fIjWv/B/TJsS+gEWa/a9wLFkDWtn1u3EH1t9jtJCV98qs5zlFUI4zhf6cQQpKhSk8q0c8TpbM7Iq
VN60gj1YvfJPQ+ucydH7H+NMzkkbgn/2+pVAsu+Lf+Wcm+uWbtGj6JyblXtbz1UarwZK6/uAiOKD
olkDJPK7huJ74eye2XE0XWEOQbBHaub0mpgMEigdO15MMZzuOPNvxHU+0e9ZneXp/Zc81wjbYQSk
uChp8rw9tv3rLUWvCXBmlpZoOPhdr9S2UMS0aiW/Zgdq9aqFBK85GnPX/mi31gvaN8Pj+z/i7fvi
6AI+nfGEzVDmdEjQYIconRZIYiP6IHKB8Ubp6G2fLFFtF0L123t+F+/Zh3yIK0OWOrkWm8Zuvcxl
VD0zGLomu9Wu62qQf95/oXNP8RFn8nnEmS6Ls4Hh6VvSd5wdjbtune0EFVvzEubLeHvrIreEMg/g
E3cHyJ4kOmIZ0CICZwVaz5ePBhCXl0otmxshI1erCIg1LXSUMcRHqlnxGXeB7WotoMUWm+G+QF4t
fpbzGABW1vNPKzYC1zPb+fP7i/EXvfH6UqPNysgJFT6S2zf9Tdo1tem3c36DgPV009GrWUNd5s0f
pfnZNWUFQoMm1MC7tc0UdW+zfWq2aj70pebFjvL0o/Kk+1Hl7pa8/9PObDymNUhzMK5hxuGc7IZc
bsWCOQxC6v6krrAZHK+dFI+b1jXq+L8/CtYAkF+TehmhstfnzNd8xmA1sipCk3qs1xLPhXZID7VV
XZSRO7P9gKPDxCCMgOU8HfC3pAUg4shHM0jfL4oWahN2tBmrq9SS84uL/mIfSYrXLBycVH4E/qJU
CNpHvLi0NcSdyJC+WOxJ2UDC6PbEyxaYP3ogXlgw+5BlQmRYt+WYZ7qgtad1QxUOypo+YeFYfPXH
Zs5DizHv9WouZR2XWWrsrZdu+R44gHFj3ZHyod+x2LHlboiqT5qBKmrTLOiUGZnTO5CndOtFMIOh
/Vt3zhgqYsifZe5yPxQI67sMJNZyiEwMRFK60V3xPORbcAm/c2aH7JBKKmy60YyE9v/9X9ejxsSr
mnJ0VRq/UJG5bO3BBLb9uFjdJejOvtlOjsk+hMcVgYkD1iAnm1EGtWOlAeXf1pbfDWnlV5vmiMhv
rDE2/Ul/CGBDxFjS62HRivXC/nxbw8AHpOHAuA8xHgaYr1/UAHHgy5rG8GhVetyMgYihIQ9RFgS4
C8MLAdY4XJLmOffKFhn+buGK8OHpochmr6k05MFvFr30DyPzl0S4046lk3P61KbpCiglbdKrvO/o
KwxyBCL8/rk8d4fupKU9T2beQA/09YsjlTOvQWqmqF6Lin0X1E3CGCgN/qw4Nxg/AxpNMlQMPhIB
arK4xuGJoLgxRtcOY2ubD3NV+l/MrXX+2HM3I6foKZr326xdQi6cWy6GEUD36Q2d6csMNigub0yT
BtuaAeQEeDJEqgtywJ7mlRuKojA9uDvbMl73bpbrn41isv0LS3bmegFLzU4FLgOuWj9JGdpCpzKq
RtITK1ij2XTrB7sV/X+mZFAgsR1hDOxM1dOKTFSVN6HXriVrX+hz7GhB/rRkKIJG3dqN5hF97f7T
+3vhTDhl83uQkyDTvO2KZDU5ZjWJNLEqrD/jUevdq6lRa3AApxM8+wz3P7//xDPXC3BV9v+OvoEW
dbL5JiMFej5laTJyIQ4k1Qdh0S9Y6qq50Dv72489uV7I5VEUQ8Z0HzadBCCnGtKqWIWWzIur3dt5
UHshxeimR0W/LD/YcBvGAWCRQCD3bbMmVWkUP2Z6N22stf34gka/NYSw7YLfqYt+dGhrrnHvVLPz
gD/IMoeTMZRGtBn6gvBlo+nTcVRa69ysZk/XzJvooP82JvRcIjObF3KAtM8C3AyW8UnOBYam5rqk
wN4qs//sFBNNVYqkvMFMhVLyoNSggCCkUvxg3IJUkrlo9idlbAyXxj5oHzQmpUlAP4uCRWh28ERW
ot/iYGYYsa1st7vn+l7EI5MqUNa+LJstTo0a3Leyh+3RJuXWIr8NKmi4TauN10XVomPvt4ORx5o5
2nisYa14FUBHrR9J/QH0mN2KVsToB4sT4RHgiaiQpi6xwO7lx0EXY0P31GN4mtf6ZwmX5Fki6zSG
Wq6p+6Ie+gzRGa7kaFtAN3ZN4D9bFgUVwG3lfbDAgn3xjanzAc4gOh0XnTfYx5ypKTj3rVy2uN22
ZQibUTHswuEyGyPBuqhwy3BkCoc2zf3Yz12f+6hJaxljR1PKGDaEXiPIsgUQTJauhndiZpoeelXf
/gNTAl8mJFXLL+9v9rchBuNPKO4+TDfkU09rdjUKx2f25yQ6zeSD0MziW40681FvFIqSi7McsSe4
lHedKXB2u1F2PXUcnOLTGJMLihnHGd1kRV0MlSR7sNG5srvVYSYJwD90rTH7XY8Whmd0J30+iZmP
a30LYamaLizB2/P++sfsV+u/0glkiPg4mge7v2qyuMWT8NC5g3lY9Iu2emdWG4wzdG36WoyYT4mW
nttwsGbTTgxuzgh4v34jnS5vsLDcguPGQbkXFupi73/jMy8IrpQkhktmH5jsV+y/XhBmnihko6xE
cW1epa4+xEgbwM2YLynNn3kShTlQAf7DW57KvxbCRaW8xEJGgt2OB+GUT0LP9dtBOvm391/qTVz4
q6oHUMfZYWzEh5OXmrWiV2YWJL2pPW0s640xT5+CqUBDcLOyS0Hh3ONMBmsEBN7wzdjXaO0OWFKJ
zykeNYctF3ZEMmFEQZlakd1slzw436zkPlnbKxPyThCRpyKvOIXkTqpvYPRSr/mcKpGCr9LwOe3b
TbskP/Emh9kfRsMOSQSi0ZtGKy6BmVMjK5g4VVGk1y04IieqW7M5DKY7yWhbB/z2FO4cGbdkXn+c
5NZeEIs7t8Dke39ZkA6B9+R7bibjCLxNvcRnbH2frbZXXynQpgO5fd3e9lyhFzKLv9o+r6Ivr006
Y6GxT8X5piSzub0bgD1Bkle+O10PxlRvscUMDWIwNAUFqArPkNYoHDhwgWyt2BAq/TW1s5kIT0Je
zv0q+9wX+Qy+oZ+qCWp9LS71vN6kdvxMGjCMdUHI0us/Ob6avxF+NNxgB2CMn0xUm397yvrPCuT7
U5A+hCoG9JOs+/V5CkzYavhsYPraDsv3vlldMFYrM/4MhaTP75/dc2+008SA9NF+eHOYOiuY0415
RoLayXIgJ5a3RV+Y8ftPOXeEEDoJ4NvsMkOnR4jsrmkoVtjV5VxFFV44V/RX+zAN6Km+/6hzB4ii
HlwItBUi6Uke584TjosA2JPJaPUs9BxlfeuJ249SNunXGlRCjt1RNpK6pgsIPpexyXqhAjh3gADq
oTy20/h56dcf0MDUCqOs1U9W8IG7JyhtA8hgkypp5LaanuBIeum9z3xIWmmcWkoCe1f8fv3MFVFz
UnPTTShp/Lhtm+HaQvQ/eX91/0IuTw4qFRZ5CpcTF+LpWM0eDV8rdczeMghW/RR32zSPB/KL8rlB
UEAcSgpZPzamYRJYR7lIeOK5VY8PKJgCodkKpxsiHFA05/uIMdKDTDFCCYGIZ1mkG5tYPwTI4uQf
Ui/vvonOEdrtJhHGitbAy34p227IsbV2OyK3G0yR7mAPZqcaJlsS/wrMribDqpN+7tIvovXKX76s
qmessC0/Rtln9a9NG5+gaB4H9V33VjAmiz3PP2dhd5fQ7Wc2/S6ADPRjF3SgZ/D6i+iz8r1qxrjM
88fxytCz6dgqSzt2omqP73+WN8kM/RBGc0R5VA0JjCePaus1H10NJ+6VXDsCDBKEk52XMaSQ7cox
G0omZMQO7z/0beNyfyodS2adzOPfoDBo4Va9g2xigkSPdqQubykHmN88d4Zh3BSkklnUMtO7X9Tg
fNymqrnXaGh8FG5VJq4K4JAI23S/B8jx5hfquTPHwWHV0auBxs+vO7kGCFzOVvb0AkzN7X6mmrM9
rtky/D/rTjkBR8WkID5Nnktr8kQx+EGidWjUlQgEdVFa5/Z450FokEmpTd3PoawQFH9/7c/ccqQi
e4CgINjJ06/31mjWYz+WKk0AJjPqCUQQb0uQRqtbtoe57PQbsdTBQRjZ8oRR739GwfLlaT+QXLLB
7Tf7DV/etUJZPyC5dGTSi6CItLJurutR9qhZGfXdGDTyMMnZPPa1Y16YUpx7ewB5zGMCUjIIka/f
fjXcsjaGggzQ98cvu5zDR8fqdJbeQ63PmNp4MOoppICco8XTL6Kjz9zvWEISznZRGH7BfvL/lcXz
vquftnWa2Dt7F7m8qX0o/bo0YiE382HZTK2lQhyH3+U252y8yvtncHL7FkTHbCCavFnLtWCQ+T1N
bZKU1i6yhwV2dH9hm5y7ggI45zuv/68o0Osfuo4VLteK1LUtxuH7YpYeYIFypQ6frWy+EOTPHDmw
bpDbmTruNezJkfOyZdHGjDLABNXKpFQ4f9xFl/+8v/PPrD31EwABYLo0a07Xvs2NWte0jgBUbe41
ylvG53wV4qintqZHYvjP9C+IvczDdkQHirtvsv/KEmM/j3mQzFWbXk0IiZcHr5Fjc6EyfCt3wYPA
mFom4C1GE39tOv+1qTYTKY60JHFpDYFrRm2srk8PQlrf8dTSuucgXdWPybQRxyUQiBezLmwcXAKb
3rPXFv1N6fWF+u8b6NWPMl9vIHw9PZwuBx+zzHE9ohWfPpoYBh8GPd0uJG5vOxH7AoBWIJKBhiK5
eP2swWq9set1P1nsVF7NObinAnJu6HVBf91w20QQLayQI1PgTLrQpJJtXV3YxGdODBebTZd/74oQ
2F7/iL4ctkrrJzJ8wu297Wrw0cYuvUG195Kb37lH7WwzJpToEL9J81u5javTsLM6W2R/JqHkAaty
8cVzu0/vn5kzJ5ONC1Z/J5BzY5+kB4ZDJ60AO5dMzmQfmjTrnrYp9y5oyZw5mTxjB0SCXX7bHt58
BpfOSNaLFNX2Rc9FeT3j1/RQsNRZVAXS/fH+a50JAzsFaef5EwppSb/+VqJshJfprZ90EzDl0JuH
4nu9eOXyLTcaIFd2F+Qv21jLp6WGohspNFQvHZBzu3YnxeLogxAAunwnPwLRZm8a2tlLUP6cvzOb
S69GzImn0FdWW4YpJUAeQuZrNwYS43gLRmC7WX2sTi6cnzd4DAqNvbVEPN6nVKfX77qlaF9J3UmC
nPZnJn0rNJy5OpQGKsdNX4vHVW5a5CAldCEc/423J0UBbAnO7K5vgkLgyaHxsNzx5mxwE9/rve1g
L5N9HPBI9UNTmZa6Q+SyH0MLMYjrLrDST7nw0k9l4G0f1qlKLx3hM8kwXjU7IplLZCc3vt4WKSVW
Xtepk5jNOGF0xPcJZ4gPsYssytHox/7gN+P28v5mPHPGkEj0UBIEGPyWIM2FDkh+aNykke73YRva
W7gI+YXOzJkrA0VpMM9worEcOp2BUlbWELx5NVFgcd/oy4Bu+CrXH/jVucPh/Tc6+zBAGkxfAHhj
tHKyjmW2O2yv9KPLpktapFtudoPYOJhm+79n63SgwWky0t7nPSefbNQbN63dxUno4oDOaHpxXHWn
unBCzu5TklbY5IRFRApPsuZFb6w5XUsn2exlqA6+3jYo/zR1+ZQORimiYTPKO1l0ZRXhCJl/kD3Q
prBdZhyRW71Bkfm/rzB0791vlOn5m5F24HXTVK8VO9Xs8ltFY6kLZ3h3Vawr35YXQtu5HQp7BXgF
gLe3rUV6lfay+ZObaIz3IsEsKcIHuL5QEp3bNZBuAdxCLCaUnnxKG5ch1XY8hTE+ZD3LmaPKHtYj
6Bv5fywfBHXi2Y6LQury9QZFyrB3+pZHwQeowjqYlyQolyBOs9G48Khza8fW5Ab9C5o+zTrzYtS2
HoJoontac6N4HkjH5ZJl25lggt7K3vxjPoBD42nLIKBV4sMH58gVTfBLYKWdRukmxBxu7orUsQE0
9Rc5kovGUbPVmHV3bRVb9kxT6/2t+TaY80t2cN8uI0u2fbK2U8bE3C8MJ/EAUd2rqlIgK4WbKUyi
vebOXIV5qX4498gd/rSfhL2/dLJzXBCrRUaKmJgw1a7hLe2KMFCujhkWYDeLJS91c99uVdoDwNL5
qH9tGU5CN0101Vh+4SUQCFRcNmN2pJ/kHNoRROH7y3n2UTQkEI7bm8en02Vr0S0Qko6b1JrbwJrW
8WxDsvQ4TKV+gSK6L9PrYMxbMfMhm/bIYU+FJMjAGDRjqJZY/egd9HRRx1WoF6NY7ENVerREcz9F
OmvAoGEtL4Pudjrcm+dT/+38ftcFzf36VOqlpeXAf7xkwZkIDEQ2PuOYZdzqKsULeDDmq80aOxlW
OC8VodXm8wdkay5hFc4tOHcd3TAgK2/LRAVVrnTszEv0yWiOJuSKyLbW+towmde//23P9MF2cCFf
l9iyc1T33/Lvyq0DYQzn200AXSOgigCY+bMu85Wixdc+1SAYrjSnCZ7HcXGTZWmxu5fQNO+2Wp9v
R98armShyidPVsuf93+a7ZlvvwbbGwEZ5AQRHj49x3bp8+pgPpO0ygL1QvrV24+zUxtaZGmWNxzt
zUXBzEO0zLyD1SNASq/auoa7wppxXHIMPPuwdQbkuooKNKD72PdaO/V3TmU71QMZ/1QchoY/H6px
6YpQedXwByyb3/1eW1dkx8EAwXon9LY074aA6e4np6AiCCXG7v6N2akMuNCqd9s/eR1MbeRONrpx
mhOs2Om4Vla+APoZ5lhZq7SuNM9qjGvhG8KKgj517Qh9b5n+8bDZakAcLIixRUyys/J+UvOIRCn0
9CVWaMYTjuxOvtRuXlZHEPlguPIGYboo09AXiVpfNiImv2UmMSGvu37MS1PRuNeCqQ6nsRxu5FrM
aVjASVhCZPwRsEMOyXzwi44JyjgNiM9U1Wo0kWkVE7kn8GgfpNGifoxOp9yoMHOZx/og+X+ORZo/
IJ03yJuqGIz0OksH3TzgYgdue8qCefpSSasx3dijOe69bPNoZMfWnrz00FsAuw+LX6xYQ4Ch3eqv
wDP8/m4pC6O9nUtn7Y5jTUnwY+6aRY+At7sqahfT7g5FKxGI6pD9HB/1utdqdEa39fs4OK0dw/So
nwUq9NoPfLu7D1lXWXoMq7515mTaJqMXoXQz3b6vV7xqosG2lrudGwWaQgnnhydNJ30w3IluNwp3
w1fHHVQVIy8MeMwQOSgsmNWmHqKUhuovuiO6wvAqNb9A689/G5YMyLjMZblrBsiaV27P9nmCgNu8
MOLwhpBufZWHyMMY39bU1KaPkLUWIxwNXLrvmPNYHxzlbjNqUXb5SyJf2n/Js7per+g3z3foRnXN
w0ZIyA9F5phlWKpqnULhuMsNJjkqPc5bp74gBWMG8Wpq85OROs6trlfal2DlHzSL15UYXHhNJNc8
/aejrHNCfUwrFc9i3VBECIzWC0JZePkWQTPpXhpmuVlk2731MNLkULcu8nsIGq68Y2g10lqj3hqw
3sq5Xz57cytexORLMw6aksmFDl5H3lbp2FhXlVZY8rpQsv0N1aqf4xaz8B9NIKshrAJntMKecvS4
Cbd4KZAN+d54+NiGrl4joZVpc/C5mHLdYO5VGTLMlFwetV4jFyzLvpjCwGE4F8rBLYyjDbAzOCJz
iOeLRhkeL2nKjDVXnkGNVzRtIvAoX68rq+lTfqRd3Jc4vv4Ss28MsWH0y2eZrW4e49DjP7jox7Uq
dsfF8h4XI23syCpS6RyZrkNXGO0+F1Rn0tC/WhPCekldu1l3O8KISLVodIW3xha0aYB9uQPSqu13
POJoe9TX85QHKZIYs0PmJy1Le/LsvvFu6beJz41gzvfir1WNoeck0/zeGEvD/bKUa3VNsgqcvujy
CaTuUC+zuF2qzEo/emZRjPel03tdhMJkcMukXJSHTAvW+z7Qlx+q3OiBQRzAdKA0BvuxzyuhP2zI
NAVchWjDcJPW9k+DEUgVwVcNlhvLn2x1xSByultoBLhhjZNWFnbovqAiCZRbPBTlApIyVQOOiBsk
kTC1DAXybCzbrzNejRAebLnN0MvpzT3Ifqo/aOi6p9cq7St1kHSUMjZdszrIvxXdU9+1BrjjlRUb
nG14noaqm78YuUzrQ8b18nGTovSgu2j6d7f3h48I6gobectJN+B2dwJWK22pNUTdevNCXwjvwUMY
zYbvgzLZndGjsvEIg09820aN82Fl/ng/uuztY048ACw6Vn6ku/B0ItTAhzVyLdy34hZZw/Ur9lfV
esws4Gy33WYU+MBkS9F9zbVJGFc2DPXnXK6td+Tb+sEHgv0qI9zO1Mc+7bIlAhM4z/f96gFFQxXG
E7FVjFuFVAQKgGFdrFMT2oOe15HX1Wo41pXpZse+JZ0mxBmyPlgmgvgkJEZ3dBrczaIiU6C/VGU6
P6W9CCNspVkjAE8VF9LIY/Ou2IaF3lp3TwvIlx+GJovfnjdaD3WDdgx0xrb8VUzj/EuvPLeMe5VN
XjjDLNDjWa72M53yEmSqsemQZNh/XwnIUxMHslv/CYwhfVbuMt12S7v+WXx3YWpcr/Kzou7mnmgX
IULcD4evs7nVmObW2jYe68ZoP3vW1P/Tp0bxTC85x/CmqvsDypcGhhiF8r87FT1jDG7boopbpHv+
uD5zgZtUz1WXGLLt8nhWuf6x87VqSNB3Lj5s0p/dqAJRnoZC4TMXISiVf0Z4u/coStjVUal7TZ8I
4J9lzNzbXe9E5zpfcyBBKeYQ0tNDRLyXP7PPxAYlLYyjfMiE9yMCyHbojA4qw7XrZHd23fZVCKsl
R6d9FWOcqon7zKm8jVawEBOfDHjgY8O8hSmnyJYt0tqy+Ln16WYfKCrwErKFPX1XWWf0X5fFb74w
W5w1qEgdojytk3PT4qykeYlc+zzxcZrouDes4Pus1v6njYuNfeAqavR/VrUMzjEdUwOvhnzV7YMY
+vaD6TXjPxbqewT52RT3UhvNb/QTxBY51iSX0FLUL2Fn8veu+m4t3HiYFmAvoai33r/x4EpbcMMm
NYbVWBfIQiD7hqi527WP85YtDq3vppZROulpQirpfXMp9qqIFlv6yW8Rso38dZjGB1JIk/hSFz2s
3aAMunjVtO1n6yndCTuJyUo8AlGgdvTc1bpZhOmXMVz91TgsWr3oV6ZyxuvJEJ4Ta12p8rva9Lan
UXWDfYWHJHsc2NPyZazBU0ZSmJ6Mcj+oar7IQMFdjUBzgSI5mOWRL/QfMHLb1msH9VBq/izdPoss
5y0DcLVPTVfMRmS7M9qJy2o1Wg4nN93cX62YhvHr+2nv21YoWJO9P4bM567PelK8KsVpsPPKSBqv
sZNKK+UcC70CzGitlEBhpqfZ7YQk9F0pPWO4UICdKT2QiUIgiywThNppEQ9bXK+JaEYS1MGepGXF
A2zgJuzd8pI2yZlHAV6k14tCOtOw01qPC7mpNcFdjHD1HGfkUZGXptP1Kvr/rPjDCyGIT1PHNugu
n1awnaVnXT4PTtJOlnNI0VY/ZnOTPb7/5c70AHZBNRq3Jl2qN5PdTjRSl93sJGCItS2ECNN/WbiT
nq10Ho8u0sE/33/guRUE2Er5BlEcQvVJtarssWvmOgCQSV55MJQw7+bWQ8mrri7pip7ZlbugO3wO
rAtwsTrppy4KoiC2gzZXT2cMhw1N6UPar2l7LVJtukKNz8fnSMwtsbE38ktOHG+Xdh9P7DuSzgDa
DSdv2lRT0WZdByBUZPbR04v01qzB1tqB0mPE9NYLPV3K3zO1JybIdANRQgE0d3IMG9L8TfmmicRg
rr30CBymeDfwK0J3G606GkepV5FolVKR2/j6FlbTNN0NqaWDy2pxATysGbRbXEwwh+Z3l/6LOeGB
FJbMOMrQznQ1xKNOTCVUWB1WRIMevKzWuKHPtktUxbVXZRja2qb4amdKW77O7WBWUW+3zjelVzYX
lVZUAJu33kW4OSVp01EVL3Fgb2DUbKPoyZsUojIUA32hHSozEOkNfyXdbnt7v+nJ7I0xznsmMxUi
uLP/MQV3sj5Ng+cXB001vX+1DHX+MPb6an8fDWuxMLIy0UknoTSyqKfhhyJMToDL4roPtCbUIail
V242zhRHqTE9BcHU7frSu1vWh7Ix5HIN1MJE4KNoF8YsQ6O5ka6LVMZ2YSGo6Ze6ZlzRRl6qWGmZ
4x6LYDHamCSolQi1uEN3PSweKXdmmmX/QbkGQh6wGYbys4fOnBb6aKwWt/CWh/7g9XaP6BA24Vhz
WdA/PtuU8B+3BYx9VLrCklEvy22LMgsF+dCdwDfQ81n1h6XxVX0PnNt53pyg7KI8gLV6UHlmNAcj
yDrsvhF+B1TOcMC+7lW3vSzLZnxJUfYhFDd9n91phje1IfMtYo/ddA26KkVTjFfg+IYHGezQLRRJ
moA8yVz2fxElxoOJFQ4cT5rdebim2uYzBcx67SDUWIjIQzKKXoV0yilq+2B61Cy/ITIQx8RREwNr
EFXdan1qe7eWWdgE7ixCUcl6+NCkxTD+Kbex/erqhUv54Nirf1sYfnaHjCi2kdRSlYxA7qQ3w1hh
8xq0mo8CpV53010zm5NzvWouhQtU7eZL0NaDC43DdDgHgAC+qlm6N32/mMHVtBol5OomW29E7Yxd
2BdOqq7mpjS2WLh+/U0WsP4QIlR2HtZLZT1Lpw/+ocwpn5dgMG8zBpFaJHOnqe96H5RsOHatFlzD
kJf3tb1Ct5yrzSuvkcuf0miqGBQcRV2SODSAkbsYz03ZhxxVHb2lwfQ/VDmaRoCSW7TEpiFr+8hV
Tfdi27jlcQTr4KedNfnMudl6+0CypTOPzDLoKegSGFtkQoRxUE3s1JPUW7u602skGuAxrulXu2m2
BhV+v/hGjujVkVs726eAtvgftQ36dhiyevlUbUsvrzTo5gJZcmv/m+VSVMdqVO5TtomdsaF7gkZQ
67QfelUPHYNPx/pFCbBp9+scyOe5Rdk1VFCc9UPtF0MFjWf1vKvUlwXtngZrimMHVuO3Vrv9CsMF
oGCorMZqMBVw1ick74Y2yukxmqGFjUGTBH07XhVTEwSRQJG7i/Q1yPSIFL5pb5cCoBq6W3rBx5IC
4vEWSKsLc81KD0XVp0Goa+5QHanoLKo73KT5qJpztOZcMt0w0uVWmkqWEYOHpYER3DPS9joxf1LF
6DPiDMzpUzl2nhkDK3DdyHCovpg81Tg3Yxr1LZsy27xyhmyJ01L1yI8xxckjkU16Uo3Wog7NOGoy
qlbQTcliZrgRGCotH6i53e+NKfPxQoh4O1VB1A9uPZ1qoFxEideN09qAZY4wi5VsewuFUfAUmyoL
LvVn9z/zuiPNYwBsEfTovb+RgjG8lqJkKO0EZKwsw9mZpo9BW7Yj53lufzNVbz+uU+tcVTniomHg
lr27c0hNpBOt8p/3E463WQDgWcRMdST/SE1P39nfMJj26IEkWBx1d0FKfaqZpryh7+c90uIr0VEM
ZOjbTXX1/pPPJQBA5v4iTs5M5kQ9TKY3TVYyjab/uMjFoMZYm6Mt/fbDbKTahZnZ2TfdPaCBaaEi
eppa2TnqhnM/WMme6oVdILrYH6ziWKfd9zRo3G+USA29ylEd33/Rtzkd0ukkdDvQHKrNaQKulQpS
ouWaiVtnGxJYjowXs/LpaunrhUe9TXF4FO0rBNDgbWBX+HoH09qoytLJrAS4wxbXzZTdCy6zj4hz
l8fKYuSpXM+N3n+/M8dmt5okW6WvD2R/X/h/zRuUu06d3Eo9EfYwJIFMfzqrfsm+4MxugYbC8mHD
iPvS6Ry3V3lXILCvJ4sh3CHy5dz8wGZX3KP1HgyHyS+cC4zWM5+N3QJ1h/+CITrFtBauRAA9s7Zk
rbhBdScvkFFqi6PU/OYCYuXtjGw3bgapEZAH0+w9+WxYL5qqc6SR4A2yHbbRNX/s0mJXcNrsmxFF
hoj6bkR8QFLlI5964UY6s7bIRLmoX6D6AL7i5PFFXtVezbgmUajAHUYFhLdyy5S0dCsjOdv/x4EA
l7Kn4X8FN07xOU3FJKwR+pYoc9Sjfqs6ZCALlTiOqi+AwN6K4wEeYHPu0BsWmGv99eYcHXduHenq
SZN2nGxd86aXXb5+CI05H38GNV45CGNZbR+WZaCVESXfImCKjsYHKYYKqqOnK2ySl6D9z8UlP42q
EuHAfcR+ugz2ICZXknshTVo4T6NlrT8MtZRVPPu9/bM3aJxcOKlnrgduenBR/2PuPLbjxtJs/Sq1
ao5seHNXVw9gIoKeopFITrAoGnjgwBy4p78fVNnVYqiu2Dm7w0yKRACB4/5/728DPiPh5Lgz2Ja4
/GynwJSB2uJkVPs5XFaDQEZLyNMt/DCQ2FZ/zA7/8TL/n+Stuf7nwtb/13/y3y+NWLosSYej//yv
q/GtG2T39reLZ9H/bSfr1+cha+r/3P7Iv37p45/4r4vshYJN8z4c/6sPv8SV/vwk4fPw/OE/onrI
huWLfOuWm7delsOPC/CZt3/5v/3h395+/JW7Rbz94+8vjayH7a8lfPi///mjk9d//H07O//Hz3/+
z59dPlf8WtAQ0fE9ez7+jbfnfvjH3xXb/sPFE4AOyKGQgXWB+XV6+/EjV/sDPQ7iIGOzbEAZ5Ed1
0w3pP/6uWX+4/A+KIOjsUKhadFqZZrcfKeYfiB6pvxC+gtnHQJ719//+cB++r//5/v5Wy+q6YQ/R
czMftis//JpoWZgVOK3jmDKPeLPweYSjpE21y0oPStiOFjrVq8/EMx/noB9XoTex6eSYcJkHj8oB
mYuqyZV9tVM9dVe7xfk0O3stnS/LUbv56en/eYM/39Avl0IWjh4cjBIsRTxR2w3/tF7FvWFwerBA
57oF8SXkQtN6UPND07nR76/E1/PTTo+bOrrS9kl+upI9qZm5dlxpNG4m87ac73//97WPA3q7AJEJ
fAPQpzafzQ9axk8XYPuYDeySi53Z5Gn7belHW98NNZGR39xCqdpLFLiNtbOUNW7fOfnP9q3NqiZO
ir7s56+inFrb8UEFL/2ZqBQQMM0sHScwl8Ecv1YepIDIJAdP/iVI24/PzbtOnuYmAma7fbRlUIkt
FNZS5btsvF+qaxsUWi0+WVR/ffi8sFsd0kYOy4t1NPOXdNmqsecacpTBbJ1azWeulyN91I/bYMTa
rC+cGrZS2sfvVzpDDqSAFOPYGl6FVkeGlvvFVpCJx3vWep/mu9+aMUe5T97hjzuG/77y5jfhyuzb
t5v/6YtXO9tJRpUr2xfJzXIRXw+n2fW8n7598oL9Ola2nTKCNiYgKADHw5KjSU2sjkeOg//U+uLc
8NVgCsawCbxo3Sd33r4L6k9WKY2p62jYcFEsPUwFOrL242Wq9pyYjkpJ1WtfnjSX1mE4xLv1NL+0
D8qJdvL7W/xhZPif49g/HyVqaWTv9Hdc0zqaeRSlsGoK2tluCuy9eapcNZfdiRnM/tsQTbsxGqM1
mKPYN4LOT6PPEjyN7c//ennk8JinEGQda02duHBiPdOzXXpCwYubnc/iEzSE4XAYDxT4Lpwb68ZC
noIr36fB5Ab5W/6mvBrX7qV96Zx4J0noheqZc2J98mR+POfffLTjmR/bjDqtPU9mTqI0jRLe7/5A
G9Qtif+kp+xXDRhtaqh+devkfv8Zs/pH6MsvH4B5GpAjkkrsnR/fcqdu5pxKOynhfnIwdl6o7FDo
BNPBjYpL5UF5yM4Gypt0Tn3zOr4yd/qZckL96Ly5a667U/Ow+J+tU7/OKsAlt2lrs96zWT4e8qIR
DtFO6W7omzq9YJvVkX2CyP8TafWv12ENBMcPW2or0qtHixSxrjHilIIZspFzGS6lTtWF+S6bP1mj
tj/08RkzEZGKiGmPU9wvhqKpp1g7TS0XSswXuyJQeGSsBHJdnU/G9S9zCWfSDYbEjhyOMZboj98m
mkeldsWiREmr7DlwR7p3Sus3MOrPVnj9o+iPMb1dCisgfSG2LpRaPl4Kv0UfD71UIoApN8vlcKV8
H26ts+6qOPUi96q4rqP2ar2fZ79+Ur+7n9zokQLvx+VNqAEI/ulPQd49ulP0GJ6iT1Bvh5046U7i
0zRAdRJUJ9gPL6tQBK+/n8OOXxb0uYQIYnnlTIXYXz3eotkkJC/bOMFXB5crgOwa/v4Kx98dVzAM
izxoMms3isfRSEQmptcyXbLdEjSBe10emsPvL/DLLdDGQ3ZDZ8Ykf/cXB2lC6HLrLEoRJTOko9Ra
Pd8cJvHJy358FSoI7DFdyrcaQW54CT6+F0phY79ZKo3W9ErgU9umZwVCgb94L2RO882zZWbpNNmB
bwXAnxZnwEbUh42ijPRWERe5o8U3kPY/w47+ci9baYJVC7szcA6Meh+v4pUTNqOlqSJihjR/Et0U
tC6RxX/te2H5BTcK2w+rFiaF41dLtOs4d0NdRXMMZCTsesZ3oA9otD8ZNMfz0HYh1PP0dDeSPV/T
x9sZJs9LYr3jdsbG8aF71MFqVlOQVepn1qR/9+Q83gQAKipv9HFq9liWQ9MpPLlUt9p7AI/isqwp
zf3+yf0JOfh5bqWasgEz2H5C2NlKyx/vySnGrC891C0I1cpLIhFo/lzZPThANwvbSsCbMgjCroJe
mLz1VpGsfThb0Lh8ZcinOwLXi62M16nqrrBU9E4gFPoxwL+VIL1xJvsdbaRxxUZYO7HqclD3CWSU
70baOGmkLol6nduGaMLUSSo3XNxU7Ej7Wwc/h4iboETSiasgwLhJgkHqYKey1JCDny6jdWd3KYq8
vHO1AyB/QiNoVSBR9QaEspENvrhiqyv7GOlepq5nTgU2MCRgNFlDvVTb+WtOEdIOyNPz5lvDTlbN
81OEXkOQG1u71AWvCf0OiqTkgxTjl55ytx6utPyuy8KW814j+wY9WDbducXCBxVYIio/nU0+4jx2
5XMrE0QUvVvy7hcIDW6IALIuSMsc+qhEa+EEo3A0RH6y7LU9DxOeEhG58RXwDZoqfHu1CDHhaSIc
lHGRdGnE+GokwnDIHJ+cS1vIEZbZZObkStWZ/WUU+QrfJ1/Vamel2kgK9To2lzUfSgQY0/VvGO07
urBpgustbtQ28zO6ttMumzsahSmcYifQBmBIwepkUx2OIEjOm3W1rl0IgXRwlmFt/ZURT3/K1OGd
wZioxelS0jcCI5Yk9JV5ZY3AFnaNcNKbxFMLQDrTDwQ/qR1yktJ51620F4FDWbbxpSMHNRjznpZ0
4uEBD9CjKEtQ5J2ChDdT4utiHeIhSqEVZtkJKS5eku87quXPub5UUNHgtGWRg9iwDRbdQFGorct8
QRfY7cOp9Ybely5t01DmBN1FsOM8JfS6cX5Mi7VW/ByAWRfmnsFG0c0bKm6GbOaI5FaUy7oKVDIU
NWrVIM/qJfb1quruEzFmgj6sNNbzkTyX3kdXLbIDGP3YjaxpnMsorXkD/bYtxM7SGn2/VPXk0vUm
RAyeNn1COlx10jKaVuObo9X1V6Iyylfdraxnp1GJ40NQWBnBYDWc3BxmuMNkZNotY3q1Dp1t5FqU
86+fK1JLukChgvoiM4xSxF064zvv1goxq46R4q0NGed+VQwTfFS9V9GuzhZo8KE23RJFoYF1NweC
gJqV12kJF6fXeF6T2j56VjPzeiPUVCokTb17T++V4dUOVpUErSjU+qBjmcUmL5lD0eniZQxTffTO
RBkviJ7sEYrdAvZvvTDGWlzlVNBdX52Gct4nQPjTk5meO4dszkEvRM9nSaS2pXKrGoOVEueTqQqa
aMeakULkMdjvNXWNoLWpGAaDR9LoPjPyQgRxA1Tdp5GtZVGeu+ojXVNd57nMzr0+ZeOjsHKRhIli
qpECXGMMqsQo97VSykvXwUPHYK2sc6uychlAUxnupaGPNy6iC43naNNparER9vvWzIezXhHl6lMu
V9/0WQJPmJzeucwFJYXQQAUvERDTfLxNZ6kkdqjFiZWetKnuZkG+ZPl7sYFbiZ8xpzjkfWNtbHVv
XEIErFUXWdJa9LCZkwq5doZiyV+6xsxDT5WtCOMKj8+gz7dWrSlfdLT7VThmUPCisVGst0SpQcwL
Ml+6g+sNtkFHuc+GcGRzU0floJdzaNeoa3xU0sjLWUe1S73PRBp4tVcT/l73UHcLo603qcUseh+z
RG2Fsux40yGwxx1Go65dI7cRVbJfEi3RwyGHMR70ME1rvyN0RonMVOTyxEljYACJKEA+YIhfyOz0
sid0J6DnPVNZq8vEKarbkhFV+MimFpTCUyenIB9b5Jtzg3whcEehMSut/ZwEOS6R50RK04rmyiyN
M7TljX4wW8K0glSk7ttEk5OhlvedDIkpsHNkgJ0cUR22GJfGzF6/eb3wtAARbpsGsArFOZQQHTJO
5ZZc2S1LyIp0dKeLiQypImpnTWByTFyNRnlFNEAoXUPEhJ15Wc+t6+ZDgvbVCoxJZu9trqR2xEiP
6aQBFilOzHp0kzB3O6b2aZUYCcjVwKG/UOh+E4DKVr9V1kbxrWVGG5vmCh6y2GRE0tvKbD9nD/0q
twSZgBPT2NFMR+Qb2mni6hg5XKbWOpMJyx5t/JXB7KBD0BdVSf2mL4UZUI2lsU/DvXm0nXww/NTQ
5hG1R5JnviItXfgjmsYzJpSRF0NUSNR9xS20FhVE1nnjI9LPuYnyyl1YCKx8kKGIW7vYEieyB0A9
TDzxlDSvsVyTmmWtEtppOtsugoMW3etBI1ogRwhaml8ayl53q7c50VeOma+5V8szzwXU6is5b5RP
dVTRWQmq6Yrc+yoNhD4Zr6sotiRyjsAEWsaLN4Za1sWpP1cyu2tHtc19hVYFcmGjn1DHTon5XFm1
87Y4Xjxz6VQ6bGcSREUePgyJvWsmAqTd/vcE0ZCm3eravgC/2YRgcZD+GyB9mb1QNfBqVb2mRWXD
0D3M9cp3HBj2qDwOjrbGvui1wtilCBuelMYhV0uncyYC3rj8YTBRJyFbbdlzmHOXP40ztIagbTGD
Y7qhwD/aaFgA/aoDkQulCRG6RX7xQ6irvtuj3re+M5mdHvSUWrFHqOvwiMWhkqGibGHiHNPl11IH
Qh5ULn6O0Mq17jZnodUiW83H23iWnhrFJr7WwF6Z5xxO4s9mFm+DAzyuyWBAAv6aqzN+o57cMDSt
novM+LLLAGPvWX2bfiepBj13kETWwGBIncgul1bAxGp9KwszI9poGNKLdqhQtzudt94sTlIjKJ+0
Tb6aTi+ZNeldYBVDVwdDbsU3TTnHvN/x5NxltrWEaoLPcJdBkR52Jjo8/bDGsIpXP82oKOOKSuXT
2PJAvtRSdd5X6g5p1Bt2pYflRINs348jygRi6Ix+vzJXGFEzGea517bsB2nqkQCKKyJbI5Xixb2H
zWXdG8i+HgpJgJtPsHKa7prOji3cO+Uy+Uaygj3DTDRfl6Pp1kGBI/AlWfp1CIUyizK0cDa9t+mS
8C52jVdHaHfhjKt5Pp5LzcpJrFgqqrxTaTHFtYY3nJVc+IyXfSRrzM5boOSr8IzdlBSDF1mlkb/H
rujsXSrrOGqyQSy70mQzhDWQTcyiLdVXNBNSu86WXMEDGi9wut6HNlOWe2rlxpIHbIzU01rNlZe1
Ij/OAjA5EIS5su2f9opur/LQNnNvP3KOEvZlGrdiuhhr1RWXBPnFxZdxkPZw6NNBn/YFpFzD79t4
ekgzSv50tSHP+hxWiHlqceYNYV4w9oK8bKEIpVM+Q6/LCif74iodu0YsSapKO0NbPD/HA1eFupGk
L5SK3TdUbKxJydykEH/aqjC/Dk6Nz6ZyTPXR5OMmkF7qVb0w2n7VTmkPZCbZ7R4StA10ovPdyyFu
5/MsLmbPCiqW6/OVwhVb8jKvRqjLI+l1dphrVqF1zKkQ4KPCzpbvoz57RrQCI3oausT8alCuFziH
hnz0MQW0ykWeM9MevGGK8diu0tIwoWis8zMC8UGniJPhadirYJaGb4MF0ZtoWzPuM2aXTnsoXOnm
vg0TJdnrYq2SKyScxnRQzJXZmj2+U0WdtOx1Z83ZOJ0iYGcu1xbXnk5N5N713hFxwuRjxl7JrBp7
d4NL2MBDndTLg0IwF2xUZLjr6Qwt7wUjYAbEN1en6WDHo5kEPVK4EdAjaSfWPl8TNTtpaQ2lO1mt
WhP1OKe1L1TVgAQj0Wy9aNQVZhF16EDmOCRvlqFTl5p5k1eqaPyxj1GK+8S69296UtSEfnbsc05r
uOflKUo7DBR1zeJ8ZRIUoe+Rr+nWLar6XP02rl1vwkRQID37oihw87tsDu3HDIABe6yJVrQfsw8d
LnpVMvsO0ui7Z/LtBz2i2OBtvf+6tXelXpvJdQfKbfMWrnKKylxFtYKBbC4idaoJpckhS7GTrApk
o7Vi9wwdo2/KQLO1rudBIgDnmCfqOOjyZRkj5hE3e5R4faqgHppF3rQJyurzITMal6bJBqS2K6Ux
Q9uondta7dab0ZPu9Sx7o9lXttq9WCRbylMwikX5ZYvy+tYm0lP2zAYeekCva0pcVdWgXUi1GdWo
dWbsN4o1JNOjPi1mcihGvZmiupIgSxMz1rSbocjqp6rRMw2fASR5LVtFST+c89Flr/JVhQ5fp3rq
FHpl76auS7Sr0ekKBAxVB1WE4dwXjp95SkkQxay6yJhHBTI9x4G5GiE6Y3sOoHebr4hVlfa0FTFC
PR/flJiwGSmZEqKaF+wE1ZFlNlkouVzaRjeUUEp6XrahSZMkwo2fWldNmWnYBfJ0nTEUUdIFv58h
9qQU32xbHDXWMJ5mayXjU0MvXfNrY6osjaWIx+9mbLMJyQz3a6yAbw6z1h7vDatr5S0q26IKSmAC
b/hYZQl0uO1fdMVFAJzWy3qKKlEp9kYi19tGjKINzDxN3gbVnLoQfXJpvFZ9M8ZfuymvHpY2JVBo
XTNx4WWrDoCrKegRFN3EScWkfPDqEh6en1Rqnb3r/QrMu06F1TzojWrI0HITpz5rqk55VNhLeSfY
/pFoWKuoRs4imbTPajknjGhNFvdmPXhuUEz61F1TX8IPZGFzPtUKpyxOMDTlil+hPf7W1mv7bRTx
MO44orZYiCy1jUPYmTh8R0vRyfRVzXny7XFi42nbok0O2wxVXQ2jzRqrA98iWxWJDAe4WZ/Py4rp
w09JRDewrQqPe+uL0WGT3wACq5gRAhLsi9tCTVjr08LqhwtTm+36du6HOrtWva7WCU9eh/58VDiM
wKWxWzL3BEGg39FCOVRTBjHaUVVzZAiTSqyNj/dlrXeNbqdfKs4Lg187aIN3ZrbmVkCJvcoDvDQE
HrTt5LaUfNCf+T0+Gv2iqDHcnGUJh9UX9meFd1ha101wv4hxOF8Q117LMnXHgGQrm5Mcniqz8OXS
1S99l9jXCFkIeMiHGeOj0+naO3WXBU262w/d3nRzIj1zSLVquErPYkZhmR2YCYy69MUGyw+q1pjT
C2zGo4hSI26Vw8CWE62wzX7FT5ZpzEOXSHck95w8rxeUOOt5KVMVSeaoIGd+dNJE3C0pxsADXm0O
V4SKFZa/LJbanzrJEE/+oohk8kt9QQ3Nbp24FEDh5UzMVSza0MkTJMpbI/ypH1z0P53CvsKf8Td/
ndJ8fbRLXX+YkOkmIIRyDVeYujDAFBiD0yFPCG8NcHuu5fUy1yYjAKNVOBIjBCbNJPbGN4s88QIe
+lKGMVZVolapV6gnCacow5+H1n3B+c74TdoqudAziVS/j4mBjWSrw6laxsK6jjvFeYrXNL5BixXH
Z2aqFEhladXsV9JhaHnJgpFXGIXr+pxl+nrfcXY/BY00D6d9MaTX2bgZo6yxXolb80iQJlOXL4hD
BsdlwbM2/arsKefNwL/u8IU27MHaWk3ZR/f9U1L31q05OustNOSVD67Nbh/oHolXHPym8VmQrPbd
QEyP4YAa5Yj7KutPwD2YJcECDKJIi5v2Hv2I+mjEfHdRr1s9ogu8bPxjB8W0ny3jYCMq4QGdu13Z
T/4s2rzzdXfRrg2nbkkRzFtWxR7l/+3UNu6XLkmrq7mmU+B3+KgevMVQZ97vucZ+0ac43VUwS9fC
yGsiCAwnuSHSzslDQnWW17q0sc/XU2JfFFJlt+9YKyU9p7bty6wkTmg/2lWq7PpcKujJK/QbgWd3
3fVkjazlII7odK6z8p4lFWcpNzUSJYLZq+shdLUy9bVCdSmwkkmYEgiK1SciwAeDvZZSIGDDklCZ
6YUm5oBzlDedMnxW7KyjxszS16aTBRSbzHNL9k4SFjji8V90i+h8YhXRdne1l3KOaJPc3evsGtj4
2F6K3COdniAbaGnQ1k1yMFdCVwOkteZtE9vOkxxtpwnxefLlsu9p350Ep4mf1yuxf5UeU3TQhyF5
y0ezf/G6FipVJdPs3TYasukMbaruUXjPj22qVlcezmSxUyZruJr1eky39al/g1OiPI5yQrpeNPlS
Uqy2rS8NnYV7SwzAxzAXoEDtdLkKVmpFMj3Yk6X6Zjmly5kdLyB2qbiqYQZU8TQr4hZIWhmzV9Pj
2H1pUSJSTc2y9cxuW7Q7Xia809LoLQUv8bZjGup1MSMWbHYfK9b9Byp1VG5dgAlPG8ZhO7vW2sz+
ZOPSmoUstKBMuuaFrMB6Cdh7aT9ipdvFBwy8wKGw7Vbju1zgCTjzWCPLBKALamTMA9tlug7wDpdx
tC51/WXJ1KpjdDdslTtO2lk4JhN7aFUaMg0mzL3pqdeM1S3Oxexd5jYLPlZg5y5PzOlOSr1a/C7J
rUiyt9QIccLjxuG48hQKyeX4mgJKCZXWwWPPN/ycZkgsfXZ6+a1WxTrq0NY8tSFe7kAXptLPRvpQ
ftJ4sUE+hT19c9jSxRxx8/yqcl3vEXB89S7iqT/oumLIiMryMAQwXBREkKSo6OkusW1pB4YnpquG
E9ndmqLQpM4Wnw/WUls+QRnjk25SMyLqvK1O8Ys6r5aalZBeMtNozsxcMMmsTb7ede6gnpExr10o
kyqGQFHK9VWBsFX4lGj7h2Sd5WMjJ5fimJIvz14xk8Kqdw7dkMy08nOO8yWiLSrM2CkMBLJB7q39
MxQ4k0HrGPP7lpbEXyNk+B5Zp4H+hgaaDNRV9b6bw8jAY9x1IpiZItdwFX3zZCpZuQbaFBujT5Ui
xVPdTs6tITnEsqoJeYE3dAWfWrKZ8NXRsUs21K7ZUXRq2pMS7y/76bGrXl21db4CNSdZUaIkv8vU
vr7XB+oZoUaWYh86y+wsbL6geAQzQvs0rM1BpR1SZPHlsHS95WNr2jwYZe09eWlaO1SHYuoZxqq1
N4aTiu8J+yfQFl2+lSmUvH4DXjPfO4vXPVjTXDMyzfSNOiVTXEzrqwlHD/pvrq71S0WXuPatpopn
36xBsOTamLeR19bZfZ72wDPURnduzCTnHJyt8dDw8qGUCxPVLbWd5SibDNaeHMev3ckQkWhBe1ES
Y48QSGGar0uiYzt2hFe9rpQ7GKuTs+pBIfKE1dxNa8wiXWowlOKifyEDY9b5fGNzgYEFn7pOGV8h
f2JNcIjoGmiBNs5QASkgNbooN72aHU7BWq7Yuc6Ys/Xxemo1dkXFoGmM/q7yvkDnrO5XVbSmzyCK
v8+S7qXvshGWtLUc3GAwpNUrImqsR7JWtwJMr0kb8Yo2Wf5EN7fXZ6hnqOOaGdJp4HJIa7ceWUr8
mtzGrGFSy4s0TcZrNOlYacOZQByVzDZZc89xRvJ8yUPEFl9LQD9e0esGWI14tDGXLZttfBRpFtHZ
jOVhgIrSw23gOHLB7E806O/bkPovjVX0Bw6ddQRVHnipY/cxoXJQsbFBRcJxo5kcuw04117BMjjt
zXtby/fQs3aoB6LGdEMCxALF6iOpnVGQu9R04MXmpUHZj253aCVyZ40nI7VN6G0nlXuxKp9h8X7t
zqKFp1uK5xZzLwjHj03TliA6zZNDGa1NGz9spKxL01GU3e8fy7GgAYcE0Qkmj8W2wKgd62vAZJq6
tlp5ZOGDv1OnbrygTEDGBFu/yC2s6S/qeX5cjwhmkgu5N+M4/8QZKKCwA8ojYXSc3pecTSXKt0++
7H97Vwgr+U20LyiAPz47ScsVqY+ZI39WN3OoQvitxYbSxDl0EAhfP1EHHOtPadjDTrfBayFE1jAi
fLzeAmnTcgqQMNU248ymealONltrtvTUl5UryJfJJ7d4/DpzSZzl3J3LBGHi1fp4yTzTy1TSWgub
BspIo1SUmIfeCg21/oyk9euleA8R2KosICCA7SNZjdKvi23PEhyBTna92Qo67wCI6D2Xn31xxy89
UdZgsdGkkDaib1C/j3fFtGIvA7cbKhglRwAVrh12rcbx5fev/b+7DvZyTD7bCwkc9+N14K40iRdn
ZlhMhnEAij0Ezezonwhgfn0ttqQQwK/MqwiHjk0XYulpTSMoCqn9GzdMuA7bKkWvdkWaFk+yrGlY
GHL+LEj+15uDMUGTBck88WzuD1nWz7qb0tWIhKN6VNuN2FE9gRhjiXT3Vx8hWjlk4/jI0RJ59tEj
zHIWAWctzDB1u/HUykwUkFP3V+eLH8q1bQrEt0KH85h2ahGtqZceWJYRcQ4nbXUMyryb97+/l+P5
gqtswAa8J7zhCH2O9FDZwKFGDsII7W6d6VnEGr7spfYpG1thpWbt9e+v92++IY+nhpcALK8On+7j
62cBbJioQxKXU2py1yneeOM08/z2+6v8+vptjEhkf4D2trVv+xQ/vQdrg+qb2qNBUdXWrzIouXtp
tf1dXDvK9VrQBEoJh7D/8sS0SVSZKhy00kzwR8/Sk6uXjGVqMBdqq+8l1E1jE4pTPYo/A13+kqfm
/+mP+eCp+V86b/4/9NRo6m9NNXu5PNcfLDU/fuFPT41l/8HSTnsfRD7fBYSQf3lqbO2PDcGiOQyu
f/pt/uWpcf9gGODPRASxTcdkFPzLU6P9wS9AqmA5gM3BP3L/kqXG3ZRfPynD0LoRp0XA1LZwMouY
RxJBC62YXXByDtJ5RH+QAXABGFU0qIigMmK+rpN8fRpXzbxfBRkDbLm9PAsgZqVkCc7DeDtlJDT4
Cw3Rpz51qSTqXYwUJq2Vu4VizetENVIP+6Q+pSIsbqYyyQuiaqCX+A2qiTMDvwIRicaY3MDDJoeU
FJvii5SDda6ZsQPua+6sr3NB99cXK5aSrZI/MRWZi8nRviDWIuhpddxOiUpQBBWE5IGOwnCZpRmF
5X6KNVIQYHugQmK7/4C8IZ5CKGMVuV2z6jx3pky+UAlnQ59SAHtL+nRDkzdYLrnDopNRPg0WJ/a+
f+7UdKad31UJwcd275p7pa6ds1aPrYTqhTIkoSgre2BXysUiTW9cLbQnLXkEYiEvxiEpC59+1GL6
Y1ItX1IoaObeJp0LarWryLCqRuUKvQT8YTJUNv5Du6k0CkcylitKmWNYc9SPt++lsk7EquqHJLEd
cTklqbn6iTU7j5o1bFg9B6xDGPeFl54omA8R/DhjbvHsJ1AjSTZmKDha6lT7AaMyOEaHHg3RfrcF
xfMbhbAz0gZ6Q3JYLQftRgGgRmAeFq0Lk8+XAPVzLJQvVIbvky52TN9WU/dEtSsc07nT0glLlRic
mGKmaAF4hqL2y0rxvtvYvOny29bwXSO+cfCNQhPjQVeBYVhDhnrJVcrxbsINSl/O7JedSCRF8jnN
3UCX1mlWg8qYpixe4Dl54mKsJgumCYqnNJjJPHp3FYNmQbw4UC9kq1GIo7UVF6yPOCv9tdTNloZ0
Zy+hQ4NOBM2iqFe5NJdX2kbN27ja6vvcrOqV3S1ru4fIymFxUOORdvJUpm1UFKWHYMxUUEZU7ZJ9
T8FgTJSUVsJ7Srcf6frH4gnjANS5RVpIv2qqw4fSpqRGCPB0saqzkkUczTslmNycSp2+dt1TPpGD
6ZPWFSBoGrOdZhaDGbWQq09RKZUeh/fYWcnpTHUSC9qKor+tN6L7vihxeYkFuZRE/zn9icw2TgGQ
kcqMFtpy1t7RR1RMqi11Svm9dablHAWjRAhxZ0IAd8kkSgeq5rqN5JX+ZK2iWykISmpI1PnSeVTz
T1hSye6lA2FogQs75DtZf5oNVCbTdHQWWmNfzoouKfqg7rvStBaln5rI8nUgKr0DWuik54BDkBSa
6gxqS+Nsl0WDsaKtFSvfBSKZRryrVZ2+FXoZP2Q94BP6ESlqEhyMj3UpEYTQ6xGPZQqg0W+SHIGO
OiF/oQdPxrbfrl5WBUuczneuPlp5MBX6eMlJNyVzfNXkk4WZ43kqzIU6dJ7StaimurgiElV5diTH
lhBWt/fq9IkCyq2J+zt6WM5wAqOjTKO0H9rbuq00yCiKAdNFF8IK1qEpcmIqkDEhP/IUSjuGnX11
aR8gfah4cf2uVfVkJ520SqK60YU8G0xkSadIKKf5cjSz2fGHCTZOAJpYDqd24/E4zLZry6CyNBo4
EhFmhXJj7ew7SkSFQb1T0BC0QmShTHKxrJo5NE1Nnk2q2hSXlugzJyJPTKUEiGhnucinNDGvtCpR
vyu5Q8uCVKbY3ZclRYxgzVQtDy0bZcRVa7lNfmgNoSIKha9Sh+hiLFoyyjJ8IdxMXWkw1Vkcxgue
rRtTU9L/y96Z9battFv6F/GAY5G8lURJlmx5iMfcEE6ckCzOYxX56/tRzsGH2AkcdAMN9EUDG8He
yLY51/C+az3LPnTpTMIScQY6PnRj6Yl4tWTCGokGhm8oiKIoEXmuwo4stqiHsPLgL0p0eH8htK0p
OihznXLX0X+kTjWe7IA42kffM4fiR17kOl2FrgjUFibv1KwD+kXzLk/GhlECouRTkJbBTc+7iOTR
5uc3pbatb6BaDDigBvXXLuZZoXXLlLmxgnK4J8CmR9dMqyHcyhbRx5YmmdCbfk7Tk2fm6tBX8fKc
oWGArriE8mph2W/BQpmoQZFkZ7RrpermezIky3c6Ct01mfbyawNC6JimwnqK+aC/W41Kl7UaQsRI
DDp+tzmTZd58pcYHx0tqwtayCdymU8VwOMaJrRfCJARkdBHigIJ47gZPzqTD+ihoxvTrYQHeGbVD
10dkrC9QT1qGnFEtdHViUTPakEfhIA2bl9oi38NECMQuVl5mfjZ+sUXlznvVN95jrdRZAqfH+cFu
6Kuup7wADAW9xp3QVClEgdnA3mqblx25xzV6EaqR3ZK0UBThqiHTJKhua00IoFZ5qn21HuN2fDSF
dh3kmK4brzxrpOBdLIEFLUc58iHzVR+sqYG151zoEAqOpBMGkTiM88slBHRD3wyWu+EBC10D67S/
2iMVSaQYFu2aoMiLaSvJP/4qEq+kgRDGFd5n0XRbYwRMUtW1foRh642rJjbFN1Q/wz34E9pfpavp
hhd2HzKL64HiX01a1zSAjwcanN+E7VgzYLiwCjed14dlhHyouJ2rTNZ6x2wbVmRDg3V9HGUMsrNP
hpYi4WCEP/O6nH9OZkLb3m1MRqfSPWXOQhWizLv+mnzDct/QWrjqSz08VwHoq42DVOc+6yFKrRZE
E+1qRMB/QRO98feBMTneuoqD7rIYHAqXXVYRqemblT1uIBvjRYx9quXWYiMcToOZbK0hdcw3ofQy
b3STuvV+9vy42zgyKS4I+0NT4RDUfR84o3tf1fQGt/Ysa9AvpozNtZE0rLm0DO4HmoBQmcO8c1YQ
RI0aqWNpPpuVmJ5DE6JwlIguZ0tBJQcYjuMtJ1wb1rjpx7G/IH49cFdZU8jT6CbFdCpLqSxUamXy
wIxi5hcyzK1H329teMS6j7dpf+6FacMc3M2cBnYSgQihkQy1CvNSVXXiYXAqE40XK6fnzk9REJE4
mt8jK2+wFqgsWU8m0eErneTFJYN6+jqE7vRWjnnyxmp2/laMsv4KZYZmp498CGUqagDO0udRr/nm
fYQ4TYOUV4h4uMn8OH3odQERPhlZjq0UomGC1Iw8v1cS3NcGxIp4mYF7Hask89qt52AcOTT+YIlV
p+LBuuizmG6hKRPrsS2n+oZWd13u66bQbxjg0n7Dfrg5EuWu0k1HIfxc1BlTqu5xi1p7lBNoTEta
B7UssthAZRSHpcIBsR4zhyYB/UXEgbzDOZOmPZnOakwI2QmcibFxsVkeLKbnJduk0RSeyQoADG3E
pGSNNYtEkDNh/5QOwpgAs4/0npukQzvSDyHZH06W0dQGwpNJZAMAxjZVt4R3M20tzBqBr+5RLaRP
5Ck2zRp8cdyt6spOnypjVj/oVBfJpspZOqHX90byqWojO+YkdN2ObW+05LUiACwbadUr5vjkBKcJ
0JtlNgjZwkpDJIXDyU8HTRqeFt/KnEjymVXOaDw7FaTzPdamxVrTpKkOhoK6icyAQBZwrO6DnCTg
T9XN/IKaVJ/rybE5B3RCIcK7GfXySjnKyYEBp/S1fu34//+G+DfIBGzU38ogZ4jFO8rEDdvh8v2G
+PwD/7Mh9n02sA6bSlASlOXApf5nQxw4/2WC5OelBESC5fo3yET4XywiPIop5xilwBZn/sD/QCb4
fVgbsYuenfUetX/3f2dDbJ/3u7/thz2wQRjmzn9QWqMwz5n/XrKpPDozyP1Ycg8oQ8+GKrqks9ov
i2g3dqDtk1FOw8W0zDa02soO78JGiCvPLOSlY5gQ3cceXeRgThH1J29HK7vtV4z42FDGzGSrx++h
HR2sfTYn/zBKf0ihpcgE9IjqAAJgH34H5//+7K2CdIAwRuNInEZwU6ZxdgzDkt0XnLxsM9BqqmWP
TgUZKZJFJDiHWSLXZAvugcZ1M0SDdMe2k5ltF8lNwOGU4/4oc9ZBjVopMbLHrymkivbZN11zNWR0
CImXZD0lHak2tpbhutWz3rVOOh3T0ARBuQx09sNeREOV1icTbca+ro1+K+nkbfMxsLetruWxw4H1
j/rvL4fj+8dJq8MUbG8EfiZS0d7fkKqoygSahxWNij8WGYYPtFnmTR1kets08bbwOzSPI/3ydJoe
DZ3nh9lqvv/2Adz89/F+B318KLLwWLCqkmxPXlRIUfjjY/E6s6xHwKlR0JX6voAnz5qBPtsxDtNu
hfwtfwbhR7tv7KZvnx/6YwlSEPSF9fhsAOXQEDre34A6RR+EohuCwORY1DA8ZiRV/DT84NG1y4VQ
tC5bfX7Ij90KDhl4WF/wytPmxt74/pBstOJxaP0hCpQp1rYIntGm3fUBPcnPD/TnbT1b4O0zLMoD
rxF8aNBV8MPxP4ghcmWBymPxlnoXY+bZwjJ1N8zoiJm6AFUbVY9/dNH+IG6cLxLkDQ+WEpkg6O79
RQJDxOXSjEOU05/elQ0w0ECQORT0iR8VZneP2JSKRdHjLVgeq1gW/wcXf77RVJe5CX/c5R6jUU67
f4hqL3424/pVt+JZOoW5QkHLXsPaVpW4//yGf6yac9G4SM+Ia4hubLs+fE2ZoZQJHXKIGgUtKsuS
fi3yoHn4/Ch/vj/UIhnMzxVOqEEfsTijdoF9+CHp2XmWbuaQvsY8D/2qwnOw/vxQf3mMHOvcvTMF
XSI+0veP0RfQjdve63iM7nFs/QekBD+Ms0AgM9E3LLKLgOMV+wU9LRKKp38c/s+vM2AhBr6B6Y25
8GMztncXMrJRvVIBsd+6vL40dffVN4eviFv3REFs6wZWfEYqgEz9L6YBjl1Sf/EWHDwZRPQ2gXU5
Bnm2Jkn383P7y1N4d2ofXvABWciEj42n4IUHuwpvQnf4xqPZf36Yv4zQ3ALQGvR8GJ4Yqt8/AWGU
gZaUvtBV6C80UHdB7TwWTofMbCQp2ZDb1Eyv0HkgwcmTmYosKsPPz+HP15pTYG5g7mRZQkn+/Slk
chgkcAtegqCtI5+qzEY1TvuPK/3Y4joHXCEkEGeeJybsj/1isyYIWpkTR5H+QzL790MxPFbMtp3u
o88v6G+vFR8QDBmGR7pKHwZ9iYvCbL2xi5yl6fZL4j9ngJVWkErd3eRRy84C+39aQTRx/k7n+tvl
QadhcPDOvAnzw3OkpmORyNB3kduM94g3KA2k3bfB9Q9T6rx9fn1/+2xth8ax5aPHoWv74bNtYQTb
8dxBIpzZGpW0EdbUq8p1MmOmwoiods1A5q8aguc6UWuzbf7VWf7re+uAuUDFAKj1T/6Kig2zHVow
F8K9IpQILXM7yS0UyI2exx9svJ1Ly5LZhtSOHevWu2zq/kUS/etJgJFg/Kd/yiT04UHncKJbO626
yNP1M5zXu9myr2ZruEde9sjS7oa5CyW+99NNydPRNcv2/+Dj/rKu+UXUfL+8gvjkgjCjR0XW7Eco
w1TKcgSf20XENswRhdjLMDfrXR7LNBq8CnF7H00Yg7ZIyY2VBhFu4EX0UoQMMEkGhHHVbCGMRpCP
ADvfg5gzNxQbzc3nJ/rnyxki18Afw4Ke1tlHRIUZVEQOkYrAxOU+oHIODgRK7/wAw9cyGeofs8qf
QydTCf1eQlbpLlsfcUW9sgVM9sKKQq+f3vI8+0IKu/MTzPo/hpRf3Ib395+PnIOZAuKph0Lk/cgl
ZWzlOsfjbLX2hVE0z4uTu/iv+xvcxB0SMFWskm6utm1ZHXRCdJMHTmDflMUG8hx2eh+Vn0x1wHbd
/zqIYNoPCkNIU5X2fvBYTFB3vu0mno9LhsvKs3W3aYZ5M1FBWvumpvBZ/SMm4uOzordpnxmZrGnO
S+aPo7EaqxQVCn5jHH94Ir0SJm+CoS1Y4JcBKvjXuPxx9P/v4wWWw86TjaR5/vvfmvQprozJxLAe
kQs2H2tperd9Eot/vIEfh+TzUVw4o4iheAtZs74/SkGDpESWu0R2vBQoPtNvi86+0gG47EszCino
/uOA51/4+6vBAR32gYhraPGy9zmf0G+XpSk5w73L5whedfLctLkdpWP7anfWd6vIQWZN6CJl7f5L
q/QL9ffxwKyJnfMiER6M++FKPVpZcggCHRUtJOmGWciunft48DF00U48ULqPpCcfguVnKgK8Vdm1
CKrLmBUQrPpn2yJ8bAqpg30+BHz8KLkfbBQYo84aO1eID5M8Kv2hr/gW0Jn2wSbWiXuB1y5ch83c
XHx+qD+wSxwr8M6cFfBSIK1/hQ/+du/z2UA2iLGOMTAhzoGqHW3SZgPbjgYtu4RoofWyEYv16ql4
ixATf6PVGGu3dre8HsGqUNm3z8/pL68DaE44fUwXrLM+spFH5LgcK9eR7MWAp4BGEv7KJvL85dV2
5mc54iVJsuJfIqU/pmrCSpgk2QkikDTPm4b37yE1G8ZzLVVEpPXPQiw4zEO/xBEaErdE90IuBIuM
NDYKh8KDzDsf8kI7vH1++b8EgO/fShYKKLCpRQPa+eORjEWLwGA0pgiNv/NGGvkLTJxrZdojaQnD
j1yN4n5ibUPvg/SFuw7Z7J6uGD39ML01gu6CZnRwSZ203uvOpwjqJ0m1ojLeHVtc3uRiLPWtb3Tp
dQOc/iJ3F3JuqkVFtVlUL17ZevuaLufXoVnsXUwC+25MaZOOXdVuW7/s1z0qtHJuUOz2U3mqVbVr
28pZ23NbrkEH2xfald+offoHBG8ORFdL3w1lzUmO2CzJK91Wtv3YKkffzQX66kDltNTxFp3I+5CI
8Iv6uuyHZZeGpR+l5DpvWIwWpMMppa+KHHHtgGuqo4vfBUetrPwBl7/0dpS0EUJ8/jj+8lbwJFg+
seeh5PfHIGHMLXHTY6hg+Tn3XuI+cFO/1X7zdeyR4WcKm97S71ufRsNsfP/84H9OMMzKSBsBsvGF
og58/0YurQzcvOimSJWj9xYUbfxgW6TNlIv56HXhv7h2f+qeTY53BnhDeULo+HGHU55jMVNRTOie
E/pGVmOvyoxsqdI34+8ZnP9sU2hsh3Zh6Dvso+qpMBx5nxadf0z8Wvyc5MSLKLVxHMoeEQXefcwE
XVtnC8smRrPcnPUdoQo21XOsKoPPLzK93tw1Tm2d3B7L8ue38M/RhLzesz79V0GANNv3t5CYB4T+
SvE1dUmF0L7LbrowC66DRvPukPSBNQFW42Bj9fjXq8Mj4re//5aZV1AbAmrjX5i03x89teIhIXmG
iItUwkHPJWkzlhdAtasDBAxNI5qXOst7gepD+xcd0SDlCjtveR17ZfVGPGj2lBDByl4SyBDeMn2z
xB60mSUf3aMknOw5ECl8/mb6WRAHcJKwcI52TsRMoCx2Tm1ceQh40iDcQ+0hSNjI5vqGWLSXyrJO
pl9Ye5LL3WMT1BjScCzR1Hx1qgp6ZUtsDxmC9hN2Ev/rXIcNOTd1cVVpR18UcefvG89ub4Dl+2tW
LOEdxCG0Pa5Nx5TGaklDsnQd+OxFt08Dad8DD6pxVxj42plv9zDGm5d0MK2djEW1LqDormCK0zbN
mGae07JWD9RtMMS7ud1F9COxELYyofFSU19AFW5yI8Ae1Zcgw/prbcz8d1xP9ZFW9jKt/H5CkJGP
xivrbOu+V4736ul2bNdGSEDdCttCGcnBal7wdsvN0ip9m0tcvAFJABfmYGTXRRzMt/BWAImSsLky
etunTo6EAZSQ77+m9mipleFMZpisAm/xogaPNkqutmpPHSkmwzZvsXKns9RXXgMMzqOR025lkxaI
JwxoB7s5HrgXyGjuy2HoaHAmZvOyTEWz7Vsi12hZGuHJos961Y+IqXJ6q18JHE6PGGWHbVEn/iZM
sEAEAGFWONZIuOxqMg2QQlUlEJDcs9FGZ2qV+t45ISb1oypIxghZc3sgS03ubZJT3sxkGm+IDRFr
2DHlihjz9FSUWh5m1852vswUPQTY9gHp0OveLHnVZkeCo7Ku0tg0SEGs83RzzhfEAwOE4YACxfuh
Ya31LCRMEBQLO94kCgbKXLuMeBh3Leyu3Q0T+K+LuWNTvK1BijCRoCRi7e4gvzurTtu9GeowkkR7
rFHQZDAfYuciKNsM82w2nsxZZAcYasG+6PrlzjTstFtnmGTQ0KhiPiz+nNz6gkXL4jXhZe70GGFk
9sUiPvUSsXO1G5rOfAQQVx0zlCNRreZ423cm8UZoYsaD7vJ201YifMxlOG11F/hfcVO3+6VyNZbu
JUfLlc/lUzZWC9NrBVzYmAC7ILKDKFWG9kF5cbvOFj+CoDBuFi0MPjIru4OF3Bzc2g8f5wkcBKQi
fdcZrC9Q8wTtVTcX8baeYMdOs88dGazTgPHrV8/0KhZE07W9OkB+8U81KO61Ts4avnDIdn1Wjkj7
mhqJFtYK4zDMClKukN0XPpOXkajLjQhghJyJEruhs6HiDnl4IFTA2C9I2zYAMUGf5IMf6SQOn7Ul
9Z1O7eV7A1CP4UoF24ZB8w6SRA84oBk2VZEHp5kgyCvfj6erblz8bzazwHeik3h0cSmfGy+3d7+e
qepzEWEFc09xpnGnsVWrj1YTpnrvA9zZ9Kg4YLhm03AVu4puVYYi9N6iQ0BvNxj2GAPCdZaZ7RGb
8nxt5GUUOr2+GUtb39WArI+xlvV2orC/tf14jgw7MKJChWKtTS84tuyGD3kpX5XQILQGYinXpjE4
6N68WwFS5+Q2HYa+TMibjC3qTZUQboO5NTWJqF6M5XqoF+cKZSHKx8qqWSzK3Asxclg5AhNvdK5E
5kG4EIV6qIw2EgDrvmRKWidf8v5yiI66KSZJYnxNZ9N1WFvXv2bBYSCX6TAhrmFDkp3JC1gR45cC
W/Wp6oPmxQZvc+ydVLzhX0O0Rcbr0fGbbFcGKsT1Xlp4qjr882vFjXiuTZdzBKtUnbx63HdE0x7a
or8ASQX2Iwy6bdV47cGlnHgibzS4xSQ34rcZ27sxCJav4DGyJzG78y0+2i+Vqo0fYvFdxh5kmdTQ
rJMzw1Yp5FQBEVvGG1jUKcEciTUStIseZUXGrbTgd8nGv26k7Kz9MlXBHcWU5rCUub0VMym+7NJd
/2HyJ51F2gwVaMQxmfQeUUVymxWuDrf+EI4b7rAiGne0KmtDlVaiEHCQ14HoEiTzisTfpjniilVL
e1cTfDotiE+tZhs3OE6bXJyFb62oAWx0D4RoKuLHO3Fdq7j+IS0C5oo0NDg0/LLtROrDk4MstEUh
Wqdb+KH1s6Q67hOYZYg6SrU3b/uwI9BapUQMD775tpC1HY3TsCXdeCFMFNYeqEXvqpdaPqFJgQwX
+5LkYCCia2YZdUNxfPrq50b+mptldl83OtmW1dn6H2plD4hL4KAxihvLi+FOWLaRWgakm3lLuUd5
xHhjFhcqdIpb+qP1z6VCM2B5PqhD7pd6ENqZbxpjoiqSKI16DUfjisg452ClsoWZBuZqEvRk8maH
flBFqArdVxXaw2nyHP0Qx2GzbDXCuVNcu84P08y+Nf7kXyeD171BnGOdOBaT96AVYwrd2VnfNJZm
VZM3gf+wLDaNy9ozT00j8wtQ0DaFx0Hfsw9CxtHkxZEptXgZ0Sytpwl9Bd7vksGsXCNt/mLm05H9
To/+xrDWYZ8c4TfcCiz6yDjb8NLQfKxTYjoXVB0DJyKlmu6aNRi0uRvFGtTT1R2BnvbOtBR58XQg
v2q5lNmj3y8vc+am5pZJGqHxiJV4jRaHBwQ9bE9BKTyArDgkLPv3pcbhzdfcT7sO8mShjLMz2BvY
wKR2yyzn9A5DsOuQCIs1nj4C9yTQN0rFabP6tQoKxyTdTWnjXdQTIW1I6cp2b+nsEHCOVyxX+hsG
0gLVj/9Yeud1TFeER5KlcdGia0WbnW2ZuuVRD8vRHEtCJUQb3EtW016J5Ai8V4bocrK2U1rsR7BT
DKAGYWW4E1ej7T9VcRkpMqXXI9JjJmT7J8SEZe951YKKr/SioPGj0hjFtklLJLlxBbymVs8CY/8e
vBGnrBoO6OXpI3eI0HLE86u8Mv1tHvjJqQ1bVtdBeJF7k46C0u6vB8DF5D5SNOraVD8hKs4OfZEw
ApGw+GiaxXCsfT4VsowjRRAuGTNmvRl75NCAl/y1r4P8Al/UrkVmtAagVkdNvc8aPW+w3d7zMRck
1S4ncuODdWg2OWpN52YQ6DPz1nJvg9jS1BK1SQblnI3bIUur61w1842Nmbncdh0AvdliBPVoGN52
Mq13C16EEyq3a+a2UZ/vDCvYmfVG2bEcVSLso8wXJfDSuL/19EgvtQBdJsHO3CknCS8Dq/weT9V8
LAoKWBsxiuBSn//C7BDKg0kDt2fViRWlhutCEOuDqEe+v2cPhDVvavUhVdqjHpaMD/ye48TXdThn
i5+r9tbwmpSvs595eAVytal5aw8jsQknwO8pGMgCgXIby0v056B3+oZnmMRtlMXliTQm6wRp0l4R
3wNfz672cR9rVG3hOXQxdPlx9d0RRhVB4pyBbyHN9FgMXpgqdx4M0BSXcH/nO6IhyQUfcvMmQUW5
m2yTTU495gZMSVPpckPDVDN8WvMlfuYSFJc7PwjVIKAMa3nnSoGso4XWtPZhC+GUrSvvCtovCrG0
9HFL1AZv/cLGbQUvvD3SI8nIIZ5nMLNd5vLxjIuFURhDRr4N0wnUPgHkOezSEGYokqsfAliA2pTi
nHa8JPHEOr0dxA1ia4dXJ+jqr9Ivki+TkZN8LbWut0msgCFSsphue6RvwPzMRZ1a4Cinqbb1tsUb
CoZ1jhmmIKyU92MhjcvCcT2m+wVbtKwtg5oRNUz0NZvRXcDs46e5JI9U3/WN9F5xrvwEzeGB3Xdm
h4dudhs7Ax9QUAVpelQpc1PsFM6zS0pRxiFZHLm18kreZYUYV1ZrhS9pKaonvBeAMVAT7urznG/h
YVmbRcZNXbqZgXfwwZ1ONitBsNtswsALXpuiGlhiL9m+r+2KSq7XRLow2pMuw3U1eeFqHoCCUIgJ
dtI4K2zpBYHWnaMSjsjWCnHWr/shjyOVOf6eANAhEjB2v8+8XgDyfLK2A8Pfeqwa6e0PswRNGs/G
DUjWfsceobn8JaYBO2hF+VLOiKHB/b7WuhYbATT5EMuhoTOWBuuGOjfS6iHY9ss5ZypDqdQW/qZX
Hos6cDgbdKDq1cwTgtNtHk6tiIIIcV8LbT0ujfHmVzJ5nEDTfpsGWNALFMrvo1Ei7zDzOl+7Q4XB
Z0wOvVenl7NBNAOBvyYpsHB/PFfZyUpVofUldBOwY80CLMc4n1IvKPRMxSUed0TCngMvcAwnaF3G
1F5Ogb1TDmu6YWiMfdvkbVRBrjiYVK932gvjg7XAdk2ModlYVQwnIICByTrTWNlJpY4jgxUsl479
i9GHVxToYQGkS4dOhKIrudwhbExWDHA7qjoemF/bZLi350WkK1FbSq3y8mz5UMWuoyRyFZpUaOHE
HCw8Hzu4ByxvwQhzF53avVAY/XEzzWJVZ8705Nq5umgao7UJFSx4f6vOi6iwVUejDJnvOsgD6f3i
uenBMK2zEjxlwRgXAe0bEM/lago6VneVw0ZA3id4Xi5iy0ReSUmCCsT8BdqrOMxT0m2yIATGTQ15
vIgda9ricALhYlRorEyGpJBwKIA05oI3gSX1jsoA4Sms3QHoqjw2V8COMAg2EKlXgNz9yy4fTqCt
JEgYjYbcmb4ndOrXrKBfQrvXpxnFNQ5NV9xAL6vWVEbcVS0KsSYW+DL0EZyJoVfbJZZh5Bj1xbJ0
TNmu8QwU86IX6Q+YhQVa6/MmTtVnpuwiIr0I1PvuFO66oblwxzOwJG6X+6nih51ULutBWwCMztxf
k+YVe5V1P+UEwaikpQwCUNak7oBs2ze2tblsqe/Du6JVARwra3atztUlzKBkbbu1twZvKzegi+/n
zqk2pp9DlIPzdWU5OaTLjJyZKs+iPONVgLI9R2SY0zrJ9FUlh4QRsLiLc6w7XkbIrm4G1rt6h4/7
gYfwOiTykRv1OHv5HpznbtbiqMayvWqZkd1o6hIQUBn6/hjFHEpaRtQ5hEPpw1wNXEPfOIXsD5bN
IggF8Aq1NDGyresZwSpzivkmWDp962atblbNVBl3LvHzK3A89ilgR/8jC4W3Nq3qCWomQls379VZ
rj5sIbXoaHaHZB1n8biTOnS/8z1BajwP+zMvy1F4jj2sGopF64S9ZVWFA7o9cRMXol111uQ8TZZz
HyCgXquybLBKTDDm2u4JDCqQunDO0XtZSKMxr0QNT3OPiN9CUI6NSoRTz0rIISnXStjPZ074Fe7a
Q4HfBuCqz3k4eDXQAr9RnMjXbZg92NoYEWOm5BYXw9sYk8jTWbxyLptrypv2jWdPdpTJ0LxKfTe4
BZYZ4P+zCOklf3mPNg7wsGFd5OyST+eqdwp4aSyYH4rsEY9azfSde6cB+uVVAaDrZLbAEYY22ZrK
eQ4SsIJOxdohhr1/JXRX8nEpsReedJ99S+u9NfZrcKH8cpYGCAsH/S1URnNXS03XQLB1iRdrOVBm
pn8gHKpl+PSarUAPvXdtuzwZrYyvhrQIv/kk/qH8zurQxFGBWZ0N/TyScd1WBjNFaorsYaDIIyjj
6Nj+7i0+E1RhiQYazeg4p8l0WRATLLxpzDF99amJHAkfliBJbOuYqLY64omfg00AHOVHKOaUw6WS
tsQ8DPtKzsm17zfq5DEnv2kpjS9N5+Q/gfTMl+eo6BcYtPndMJiTtfJNKlo+pK7NrDxrN8T+SMO/
tzc5xZoI5icvD3LzjdO1AZ+i3T0ndj/f43rsdjrMp4ceWNktTxcu/DBmKZ4GFj6JNOWl3yVFRKu+
OeJUiKFwgLJesfQRx9hH7j+0g7smAUB1MKZrHG0c+mqoNBlYSzdeyFYX1B0l0q3eDbZzJySywGk4
hbmAkT3N6c0YG+WXspu6fZd5rGqIgKZd2kpIlzgFzzWRzKp0vG1DOIwrUKLea4JFirkip6o0lZrH
NLJkkEd7YHixA7/4Bmoe1ZivGrnSnhfetyL11q1TosjHiPdYzU7yZLC0AZNH/kve1vaK4pyBGr+t
4X5rpomSdIN1M/jOY9Y7lNF8nXxhjL+jorc2XbbEtPxZmnzJqT6yUPO2rWh32ukkguPgIsmYwIKg
W/lWaq4ti9dkDIuvQ0nxATCZTxPC+OnkqMrMtKHCDU54WUY3oqy9T2k2YPwDX2EECUXfgG+uzYfH
LGgv+HTH791IsaYj7wOCmQBnhBS4qQkWSPBF4PjNvEPOpa/82fMuO8uod6kf1hEhy8OmmPLhIqWK
vfGYZH/gBHaB3Zf21l0878esrXDtjdrZjCz0xJSyMFHhdMyqurk8C0AvqNcbGFRsb9ORc9BjKCsB
z5IQDp561AenRWLBraPSRwm2/zKawlxRvgKmkjBQ2LAo7/NxDOEAOyKaJ69KWeUmbIwIbQCw2OMe
RLQqeJl0cNtS1rr8teGe00o9JGllXTpOMm3cHregOdfpPoC0yLSriDfvxQH3N8A1x97OcK3B86Bt
3+HfHL9YrlXuJneethSrC2OFAFrunKkI964adWQ7Q/NyzqZ+rWSWP3fW0D9SVxP5SmVzIjfSTutj
Oen+DStJfSTl3rnQBmVi0jKLy3YRzU2Y5HJXzcnNHFRy41Rz+vh5r8c+N3Pet1vOEjIuAVQHooKP
IiNFMypPTbuNLFe6a6Nvme+s8KHKqUkXzXUVW80Xj7N6oOfyg+npbEcrTQhTyim8V3FeTqskEDu/
ZatfmMWDpWR9wNeZgNOtUuprXviPc/5LB95jnEdI4ggavjS837eIXCpMMR4P1Ju1dB/mTIcY3J2U
TUCTrwuoadv+POLYY/2WYgdc9TQNjrLs3asmAJG32Ig+WRx1/1AG/Nk38/Da85SCkO2gZX1oPYKG
aZPFTzCeU/LuUZrQj7qN2WCuqjZ1N24MpxaHzL+y3X65Fj48QgQueCTOXcgzJef97YAsyBs9ZC0o
IwswYx1j2BcawGUM9a3BDYsy/mFGT7wO8PqyRWChDmYHn34bVDfwRAtUi94rpYf8ikZkcFKZW1/4
7exsFoNuW7nYNfJZ89ykwty5yyE0bmh2/OwQ366oaMOLxw82sJ+xv8dde4rJAcVvZUVVqsJduSDb
A+mEfGypyu/GjGsAYqp9EGGZMy8sNdtuIe4px6QX5rRML11uLZsuhgBuyN7ZoCcqWM2ULwHWA2Io
pCW+L3w7Kz492G9LMv/4/KP4Q3nne6jucKOEaBvEn8pdrFwoRoFARo0Bx1x1846ojvBEJT7fFbWg
GtQKP70fA0zeUDTfMkuYa0d6oOo/P5OzPOndo0VYYQOJONNTLFTEHx7txN80GYjhaCDa+1bECUEB
oaNufh3l/4KvafejPqfN9h/Tct/RQO7rkn8+/i//L8I/zv6k/0gi//A6fRlpDHK1vyfqoiL+j9vJ
c/7rl/CQ6ifPIUCs9x+3kxf8L/bOZDd2JM3S79J7BjgPi97Q6e6SyzW4ZmlDSFcS53nm0/dnjOiq
K1eUhFtALRroRCIzAnkzzGkkjWb/f853/kLbhiuS+4aNYGF8/BOpa/4lK2DHFv2uraBWQrv1j9tJ
+QuROn/eQe1J49tQ/sTsRL/488ODN8YQLR28VbwhbA+ORGKByjaSd8V251KAm0t1pmpoq3HBQp0C
ytvYCiu8WeAvWBFHPTxQJRnPDGo6qtuwu/JP9FgJ7sPExijcRA0VzwRAobpSRiXbZBldiBVKvypH
8dVGm7iHREzsRyptOBmQ8ZEZQ/wcS3NFcmNqddpWpBP0rm5lsiDMGtnZhG7+RR87GBgGBIKOs5AF
UzJR+Wh6je8T+qJNACtWTkxOocjFKC+dyZaL1VQGhb7Gtltv804acChGDYdZtOZtRYkX8MNqljIy
ZlO71l8xdI+tNxRzqGxYaihfBY3VSW7PhwDeQC6YJLofkQbXBsaUrW0bsr6rFbEDj0RD1uQWaWj9
gt4Q3uf4JOYNVckMwmc4Ogc9GP0PzrLBnW8MzV2tFVyOYwfaQ03x+ppGxEg8K1IC9rsqPvAe72+4
lhI/v4xzu8ZmzC41c21AAqCfR86Mp2VgjS+1E8cPha6bz1GUlx3JSmRw0IcHF+2RIxSR2uEQ6A6a
d9ZWyiTV5848qFdFGvjXgzpaDwVoBkIK4iS9pTMYZp7cRN0tRlthGlY1+6IKA/gUWms7j1Eq9wcC
Zaqa1nifbctSVqKTPDOxmI5xibebDc+uBo3J95/mpOL5ScUeZyYqsDrXbQnWVqTVxGQ0TgBuHoN4
fUMHogI+KvX5ix/barNX45ZqZ8Axo6TR7OgfFCf60KvG3Na8imu117GlE8YgjKR8JYjm0alaAgHc
TEaQHzSKXyc9NxN9G+Yk1K09aEZgtZaVrOhoRe9yUESPKX7zeDtNkdiZm5SOUN/QaQIYl1Jf89O8
gMTY9GwWZiiLlYuIy/Q3vEcNSuUa4qKXN3JNBaCdDZz+dQElZQwUbMe50knRjuDu8SOz9VE6LSUr
qEG38mU7BCmloE1vps5hqmoSUYQpgpqmVD+ySU6DnaKncnxq+rV/0/Yd7AlPH+VRvbP1wKheG6cw
47NJnfsbpRzgiNN00ogmiEwzoDUlleNJVUv+TZclQUs7AlKMKxPoxsc3rdLyGtl8hpSXJgvQbM6R
83ASGmpwwdECeImlK0R66U1qhdtc2Pn2gzoM58RZWZ03yDIEZ+oH8EPZNSnE+ZRIMa5QKZQgnA2V
9J5YbnoJwz5m6onKWagnq6iJ43zTVrgM2aTGSrfrA3bqJ7JUmC11NXr9boTqDvt2EvR7mP2gM3xJ
yEnEVhkqogqygVvUaA0/0JQPShFWNxz0k3BdJbrRntLlaW7NBdbRZq3zlg+YPIj4SqSXVHA9nEhm
015QLZaYTPY6NEj75+FvHMgYDBfWAgkZBS+kXNAhclWAEZHhrEi4olG1g48r6IWWdKSeak2Zq5Vq
E6XhL1iSyjCml1SwStiOBu+0R4qPdDQ7jfodKG4McAJxUrTFIG+rBX3SCAqKkVKRPEMUk7wh7s+Z
vYWYosaoAqFiZ+ZFtUBVigWwYgnWCsF6YFe0AN36Km/SND4NbK07VI6ZzFsnJgFkpRkR8JZsAbkU
CBDslVTAdynJ3PDXCIfOiAVj59T3luiULViYZqYLvG4XXMwkyDHOApHhPJpdGAtaJl0wMwSe4Cl3
Atsilw8tQrau9MTaDUlXoycMi56QU7A10QKwUWZYNtis+bMgahG3TQvuZjKG84RulU6FMZBPQBoK
MI7tA8lBhlM+J7bAWFCklwFL1JRlU8HW8Yle6ChN0/xwiwW/MxJcRKdowfJMcTVVW7uuJ/jpRVw9
qAvCx8znt1xgfbRME2tOXEP7Ib0W8g+5XlCAuoUI1JGMSMFxIQVBIULTmUaN8mEMBpXHbuEK+dyu
Q+tMxjNY7gnJqrZLLdEXqxKQVGGcTZuB2h6O/H7qbyGtATDqGlO/QTFW9ifygjhq5aJ7Rd+ihiTK
wECKBoFD8hc0ErkEgLcl2+DdnBd80hRV9qna+xDfYREl9/2CWtIW7BL0VOscHz8wpqHOoHlIWJpc
f8E16cDNH02f6zttBNMpUaY23ErhgnpasE/tgoBSOGLfkp5GTIcp8XZkOdsApDRmaB/0uOPojBT1
OsgzmZoX7BmdiolJnE1RZOW0mp05cf7exv4PbDD/HybJif3Vf72ZvHqvu88bSf74P7Z50/6LrZqD
5hGDu2HB9/uPjaQNR45nDsYqwej8DyrK9382kpKMo163iP7EBYwUX3zx/mMrKSn2X5yNkeAKVIUw
Bzt/spn8fA5B62/IFkZKyEhovGX7WOUaGn4gBXUc4JeEnlYWxrxFUuKf/zYjbDwmZBH/tZP6n1HE
eQfxsE4pQvyK35T1dTmoAHaIIJlqPmeQ50snegE7c64XoeMBZb6StOLj+zHFJvg/T1h/j0n4qcEm
nhKIoh4d2omKRisTNpI3+BO9G8mXrvGU+3ujmWk99tr5iPL6jyxEf49pa3go2O7zr+N074Eq0lTw
NfVKKXpQnLAlB4lYLIiB6eb7q/tckvi/IyHh1VWsRI5pfp5RpTAiK7DBE0xjM9xjvZI8jeBOcHKU
dyeKOyeaPLQbAi3TH4ohPHqf55XxVDiH1uKfxi7xeWRnjtHi6NSV+tjuZa/QW+UmK6BDUDxWw+6H
Gf3yfAq9MAZTYU/UMIEdXacB6S5oFB0/q2UZKyz4/SZTrPDk+9n811EYycJNikHx2BDXTtbEd9ms
1x2MvnM7h/EDGOvP0qOpaHH0g8XKm4YCWqAyPs8cel6NEAGEbGmbT1cOIU4bVUHt+/21HN8fMQrH
VsHqgJ9AfeLzKCXLfpOnAQhuQkvZQCnDTUGQ7g7cur/9fqjjaWMoiri6gjUHwxLO1c9DJZrRGmBk
mjW6cnPlBDT2hqy3/qhUskwbmc4O1SaD6g2wkM+j1NOYdnZUNutyUCxPktFyDtMcrP/4WmzcxKqw
GWoKLJPPoyCXLRK1rJr1ICEThQCruYTZF384CguDgLyy7LOwK9SWPo8y0XliVxYDAauc+CT2yxEq
WStV+g/Lg3gtfl/8KBYitReLgyoD9jm2TXET6r5zKhnuVDOuOZYT0gDm5CnQbZTRNpk2V99P31Fl
Dd0VVcqleEuB1MSrc6zuzxDO9b0trzk7kGNTEeHTKRIWUlWOd7pZvgR65mznNlTWU2igy9fTaG8N
wfTDlWOTE0P9fvG4i3le+DpSg8HEcQyYaHRrRjiZ4RQJVDKcC1KlSArtZys/LeOsLBPPKEEZeAR6
6OpmSGonu/dR8tqH1u+CaSulQ/A+yRypdmpajc15NVIZeGRXrbdXBd/SbEczNoQSpWUI26GjDaSu
xIQmXkMiwTtMeYZOdVboc32SxkN5Re7kQGd/KOu9TIIHvCsN9ya0tzK5pe6sZyeh2VjqNgropq3Q
Ztmh12em2iLJ70zLkzn2NOuqjxwFvcIwvXHSj+d1j21ZfwyUqqGZHKImO0NQryfXgyE101mTBONZ
R+3ScWWrzfpVQNUWY8NUzkhDkrlIpDNVQzy5t/QpMbwgkLp9EZEn5qaOOGo2hlzckfQRcTyQMZ05
ueFDVdXj6CzOpzr26Lwlt0NEJDNBqMG091tNLt9yO8ssMADilTWTyIoJBSPIZjV3CumURhqS4FOk
bUb7Eu03IS5DZz00Vq2Xnqq2tb2WzFFGk6CEGiJNvTGuKE4hUbVqST/T+dLZVJO6BCOU0eobiDQc
Q/JAU0NoNRUnAS1SQcg1ulQYXq6oM/2aZrSu5cziuNaM4p8iJ6Ndr+HcTR/SXDsIaPSItAyC85pf
MRJiSh5Z2AVrQx6D51BpnGtqENqzFA5W7iK1gjk7YkYi3hw59rCVExX9S0QExIhaqhyegIyMH7Oe
82UGpfaIja9+iWA7+l4WERVCDnJA5xmxmflIlrNN68l3dNiqemPtzVq48EVu2iU+nvJX0pdaeEI6
K6qI1kQFvypgvtKLiJEZBHXIUaxF0U+ya8FjDR4obDYa/hBj1asUUqTAki9qWmT3DenNBl0sEwhu
XkelvBpj39n2sOM1V1ZJivV8vhSGW449mfN9G2ZbCerBcxtE5SNHC/Nh0EpAfFd2b8Z2cXBkv5nP
O0cpQD60lpqj5Y1IIYpC+ErcMmguxDJRSU/YFg1ujnPh3ky6ckBWiR0Fv9ioxmc2UZhIdCyTSLKk
TjoTdKHNaVhNjIpiVNdwZhsCwyKs0NeJogEUKbn6RDllH4RBrJyLGLIWYyDCissgGAcO4npgvtF4
5gTdIt1zm7nlaGo7w0grT6/6Z2noDAB1pWIdJrJlRHHIiojU7Yf8JhyKilh23y8vi0IVxqQW5Y6r
hgF4EUUJ+1uL7B24fnbs3JKalBqno9YlF2Gd6f3K57RebdI0r5JzbbD1J2nuYeAqQv5y5kjhCJmt
NlVt7WM2IPcEmS+Y+zw0ztUsU96tqJxtKkuWvxtMVaWZFVrTtDGUuoU360BLXElJTdnknKxDRVrZ
0dzNKMcUa9hgoyLfh/BX6mF5Tth7G0oh8UGRoZ2hpw5L8kCBN66dUKLsi6htMlzi84hk73Kp/Rh0
HFariUWGlnRuOP0uNKx+jwa5mnZQrwkuUAep5iyv1sHb5NjVUK+VWtYx8+CLLviUTW7e2nDLJ2M0
3jt6vfdarTfBtu5U/QmTS/icEO5zPyut9pTOY2Vt/YBwEXi1JFt4ZRiMNyk0WuQysQT5cG4KZWtP
MXsLOSrSfG1MgYT2zLL0J+yg0+swVcW1HVLR9vA/tRVlhhH2cAA0gEZO01Mg0QrVv6U7Gql7kJET
uXRh4vguMyz/KvSmqtZo4Xh5Ut6KwYWcIjxn9IY/OKClcBxrNLUnvj6FvZsZgVWdGn2nnfQgjlku
0Jc9pI0Vh0S/D1SNp1Iv3uuok85mrAOKq02O8oTQY37MakJPSeqhLOYmkpomK4y7hMjF+sTbaGH/
D0/tste3PMuWjmyrGl9meWjIl1JF+JcxdX1z1mnydG3nif2BYRAtUqyzC1ilYTRLHjq88tVgDXiT
4oTkMeqf5kElAh7jgy6Ys8A9KJ/0fIPoX6tNt46KPrzC0Q+L2B+tmUo7sVuOC3EqfO3aRopWWIqc
iHejI71Tih2lXheQC27AE2C49WNVIkuxpuZLIlzRZWclrcfLBKYo/DTNLGCFhmmXYvcj9VYJI633
DD0oNlZrRXi3xqhSr2huGAfNQLZC9Gz2qx17uJBSTTiXVU72hLSqrl8GgjxBOXaxdCsYmY9j2JE7
UfkEgbnkN2tv6Ous6TSVJzknpTgre5HlOxkbPHhKvcrp3yIXhe3Q7FBH64gs0M1c9WmeyCtI/8oB
cR2ydNN0pGqDD7sdQB/GqIDGEAicKoeGjt9rTD8cGMWTmzbY7yF3StO+6chk3agc+g5qC4MVjLmj
EMM5mJNxYpKt/gCwDPT5WCvgGSupje5TiItYGayCFkZIwt+H3iBKRGDYFfVez0niOkHti4UOmaXm
IAWV6aygREqqs4aTyzWKBV5thDHWThlp4rpWOOWXSptAi8wwHB1QfBjmKmtTzUSyplmkf83oQ0FO
Kv0ZKHKK5mBy/QOCe1jwUdvJ57WFAcit8PTcseYgO+bD7lzEg6wR6mT15nslq8OWymfzbmozPEa4
XfG0DQq/u0GOPVtETrVhcm7hWGrcovYL5LPNID3XejY/AoRAvDjpXXPta5F+qSPmM5CX1HxZ7DA9
neae71RuKsRnQkyunydzknG2jHpLGLTf6g+gstVfM92sky7Vu3xVJqp6X0y5Sdx8HUmXWD+RH1oR
0aM6W3hSrAAl61qiErPLP1tIPHgcyELX5Vel0ZWrMmqrd/Z2eusGgdGi5a5SkOO+3JyrQQkNBxIC
RBiER6giyPjWDgoMlFskHBn+cHUo911tzekKBmj/OuM0qrxOFayjhq7WKWV5OwZk1rLxS2w9RgGL
n4w9sdKd5kGvIuJR/eSaA+Y843gq9Ru4mWhYfH8uAKTXcsL2yUQT6YI9MnKvLPssdR1NrUgWHRxU
mHVI8i59O+whYJh4Xi3ftq9SixVuxS7LLNez7iS3RCnzIxO6E6+ZqmStS2yYchUO1Uwm86z5Njaa
YdYJY4wxJqHCRhA2D01z11ZEM9V6SoW2kipUXDomsOq2W7KmCBkmd0pi30CPfMmj0pdsKij9Khzj
XkpDNrJlPq5REKJKbUMCbN0gwYbnGUXjzGt9ScCqCUJBnylY667T1nrFxkMkZo0iPAs+fdmC1jP9
imh52vNk0hbOgLB8FtFbrd3Kl+1cOA1a8ZiNGFI7XgBmX3qVl/Qukgqyu05EekHBJ91rXJK+ZJPQ
LysLFH+NMpttXI8eZlNPtKIwHIq0sDwcw2IjLyli2pIoxrmJdDF0TcW5TZNE9TRbqX9VdShUkWpF
WGpjTBJf1CWtTMJRzQlLhJhVVt/Nq74k2qxYUs6qJfEMkTrpZ82ShGYuqWj6SM15oy9padPciOS0
JUUtqSrrmv0c2Wq+iFkj7BsxSGE32qm+5LCpwUjaCk3O/Ffd9PVegqJQeLEBHZGcgyJ8ByqcX/ZF
3TzKIuiNWcveq6hErxbEPpJ8XYTCzU1YX0NjJinOX1LjIhEgVxQU7dxmyZVDAOdccPohbQ5Pax56
w5JCZ0+iZaQu6XS+1hI6SC8pvyPdNruVLepuLkAr697P7PQNzWOGqA3I9amz5N8lGqSaU7qyeBvU
dOA6Itamc/x8MkF2YWLdlJXI00OEDTbXWHL2tMjPn5VaH6B/d2NVrvQaTwHsBwSYKSKoDvFPL/TM
MRF+vF8yCZVSPn4QM8jWN3GI+zOX5D+N0xtL7JIIWFUD7qglJxDSBpmBk4gPLLvBBkU1x93TXNn1
I0nh6AvnWZ3eglEmfzAUUYQ5aZ1nVPKnWyMuB90lnAZJTYvfCmdxH9hviAWznbYkHGIe7p67JfdQ
FRGIUpOkl8FkaLe6CEgMl6xExYqrK8wEfOA0WgTsqzmHnoQ6wGwnwN21kvqmAM5dF+NDuGQzRvms
E2GwZDaWfaP9wqyH6DqKRLwjzqvgJQoS6VISEZB1yCbAbbucDS0UKG4YvXVjnbUR2ZH5UA+3U95Z
t30s3swslsIPm+PqzbhkTzYTnGO24iKTslnyKSecSqo3KRnEGBjC+SHWZbIJrCXZkh7dAMFUBF7m
OO9fkyUF0zZNkYi5pGPCP6gn5EQiNTPBdDatQsnKfxlLrqaKCYIdk9nKIxoGgHmu0dTTi78kciJ0
dB61JacTmzGZnfWS38l3gQ61HxHrOQ0Wm4h4Cfu0c+zPmogAHZY00CpVas7rIiTUKOtW9rDEFo/G
kiIal2DD0F6KdFH0ovjq6l7hQTCXBNJShJESWmYewG/Droz5TYlXiODSEjr6u1MR1YlKNOku+aKQ
ccpCnV2GVT09zVDJ7+A2TUJmN0aYzURGaj/m7S9NBKd2/Zg0TIPIU7UDka3qiJjViSnFYYyXveD7
RRAr3UH9ZiCAI1zVIqgVijiZrbY1YZo0CXLt6BzH0KNEvmuzZL0SJ4slvrDJ7UK5LFJhkfZr+xZw
f4RzU+HEBtiDVhZUcPJk21Ipx5W95MyiDWWP4OQYdN26JV1mbfJxn9YJEbccxQoayry7GKhJpshH
y8Nu099Q5xRmF0Xi8zyMCoc4rSobRF1+Y/Ai8zAkJ7WdBcPGGpt0vk+kICBv1czkdBUMCb3HAlHu
u8UJ5yBb0fguSWXcrFJEwwimUZA1BCMCBmBkHRdej3EwXVW9qccro57jZ78iHUaPm4oYBrNTarcB
V2N6NMIdbRWUWZ+uCy0EPt1xguFnWW2awVqvgqncR06DVxlQ/J2OpQbISatUvqneWUErz97Q9U7d
0SYc7dC+nVsjqg/UIMhscuIc1gD0y+7Bqmb5NEwIXKdWWVevRH2NiofOqAn2dC35INpZWhmrKI3a
E7kYytEbQ2WEhY0dHvV+XejjjtxTM1qbZouzKaeDy9tojfEvDL5puoozk1YyYd254+Lg4z+dXkSm
ONEon0vFVN1LsogZVsupuCdDQL+JG9Saq9YUL6o8+tED8WAYujO5mPZ9XI8fqiOpb22c86FTp5Qz
kG6PDVaWhqM+vdI4TdjPGB1tVlSg/UqNK9jcmZkMV60WXrWSQu5AmYX1FQlxyGADNLtCIaroj2Mn
GbgzRvxlPDBUi1cE9ZDFndZTqK8JycVwTh57mp8GFjaFRyXubFkICg0RKJlNrIAN3av1ZCncKVet
kXQAmSwdvF2ujtVO3lA1GdBvp/RENc6Evh3vsziHsurNNJzt014O+7pzDTvz9a3dheOINMcYYJz4
U2B/5PgKwlVRaISeVDBDdkM5OPXtGIVdcYGFB/OYQUovVU1ZCpp258+20d3WuBJpBcP/IMBzTqgA
uqXT6t0hH53ZPytHK2z34ZT1OBJkRFLGhZPOPJRuUfYmjFmn1Evpvm6tuTloNJWHZ7QJZnoRlAMU
iM2g+pq11UO4lJ7SMX3rzh8E/IaXtmU3kyeBTa5tHjqTMOLmc3Qom9YmmiVtLWfTwRfjeNlOjkM3
qkUkwWdS0ku5yvYKiS2Ik2TTIbHEUwHKE9ttEqZAfUNtKGsRz2ROUUHih8ap7Q1nlBPIONnYVaiu
TOiRtrHx8yHAJgncsVwjAaC0qWZxBJERoL2Hqlyfa/1gsKxVaLDWSjdIxq9QjfV5O3UFG8ex8DGe
ZYNGXZIMPIvDN1eRU6yJqgjr3aovOCXcsRzGVrCSZn1qk22bdGGvreqStRQLPWYfYnOHPrKoewJC
cGlHFNl71s9iQaGMlpOWA5I2PUMGHTNrTVDQOoobJuJXZDWKtsplzJs4sFlmqv1oB9Vwi9fYwF7o
IybRrrqcMDpqZmpq+CtyLAJozCSsSPC1B0nPoxu+W01y3yLfJ6iW7PaQiCqjiu8myVHBGmuVXZ0l
tWFE12M8ToqLJU9DgKZ3PsSdYppHzpNd16CXndDPED2YywWoGhb5wkRWz3YOZ3VVtYqFIdaUtNOE
LouwOMMHf8wQHF3T7Sk0dT02mpNGW9CvcTKeTkozKvO67U0wGNuowwHew8iKAo2ycaIJR8C64sBk
pStNbloiLKYBqF+EG6pM6/1goZdhcywZlZmsA96EZl6bVkZD+u9u1f8XEPxG3kdu/Fsz5Ysa9f6d
mOXuPX35XUWw/H/+UREYzl9wqGix2DQ7wACI9vnw3rT/+3+RmfAXTGcC4GgoLd0x/qd/VASK8RcZ
ifxzCDCkb7rAuv6Ro8pw+enboS+A2k/PH+78n2gIhFTht4aLASQOOSeCVFU1EMeaIi3v9/Y+FIcu
47vje/eXVGTct+fIvYrcy8C9CN2Lq/ft3e7j8W1389skXX3VFOii7/efbZ6vowoBwG+igjnz4UL1
g+89V+79oXBvKaO7j/zN6/s+cEfx9+/b9dPDy8XZ/cX+5e7j5u7s7TC4P/2OH37GURNUhrEizQkX
XxT3ivxah4fvr3MJ3f3uOo96hip1ENUQ11m4j/eHzC3c5/vH+7PXd5J13Ef+/QyiyL19vbw+vXy+
PQ3c02v36vT6+nR/cX29X12s99vr0+319U781Xq3W58931zsV7ub3erp5mJ1c3N2eVjtPs5uLnYH
7+zs44ff/8XFcPR0HDekbVMuLKnj958/nz8edifnz5fPZ4+P2+3t2flj4K731/v1drdfX19fXl9u
LsVP3B1uDmc364vdD31+R8zVN3N53Belu5WUjbbM5at4bJjL19fb96vAvS2Yzdm9fr+NmEuYMfwl
Akz3evt++8703o7iaX7gTz6U7tVT6H68PF18vD29HEJ393Lg6Xq6+uDpOtx83H+8FS5RfTyVH/eU
oNzHw37/9PJ29nETuoe3H+ZX+yx0+fIeHEt4wJ8AtIQS6Xmbc+/k3BP/vXHd9elms125K3e94m/c
E+/E+/7BFOKlbydT+/wCItQe08gfaWotj+Hh7ePs9RJDqft6/R641xfMVe7un3b3L1cvFz/cSfFW
fXcjhTTht5df4G45UHLRknlSmQ+R/BwkV2yG3bbs3EK+//5SF4fP8XDQAOH1LjagYxKxkchdimPL
9+ayOo+GfddoJ5T9MKp8VBYcES15nseXCJxb3l/r/YOuYwHXd9L8MiV3w3gbANfWoovvf9W/rruk
dRsQSG2HlBVxg36bhARgJGWWUKwMt68Fq9915L6+Xr3sr16eri7ebmT3/u2n13lRqXyZit8GPWr0
z1TzbXSIvifMd63xYFECSpSzcbrByM4pEY21faa0l99f65dPjKkBY8S3g1KOT9pxT3+S1I72dEWW
WcXejmwh+hV2NgTe1Pbzrz8bC1GLoSsoWvhG4p87zoGu+6GtixZHTjhb/XkzTNpLDwQBumiU/SCb
OL6sZShTweDFh516/tHaDmsgkh2EVF5atfONMQdtvJqkNmUzPGd331+WeCV+v3FiLEx1TKRI8EFK
8/lpsQp6DDqlfk9vC+PSaQx/TVB1+sND+W+jwC02iEbAfIiy8fMofV2PIWxjQHxwQLb+YFnb3Jqd
H9aeL0+huBg0lRYuCYwIMMI/D1MapK9YEwlX9PbNTahr2sMww3NYEQXk76IMw4ILFSL2qsQ2PBWR
yK84N2iA/fmcCmK/jSjORIV3dLVWF6K3KODR4YYxvRBNlzvQbV794Sg2FDYVGSlVAtycztFOpzHC
2iJjkPNAU+PSw8BPp7MM/0jNhZbLJlCDnBt6hgY6TeXoxQ442A+haVGOqMhMq5Fp4yh0gh/u3Jcn
nlEUUgCEKElooI62S2ZjNrHBscTLB8XZhUBcVh01BA+eU/jDzVnS6D898UdjHb1djpNyTrQZC7EK
FIrkOoNVVjXtSdf5p7HVkLeUPQAfdaveWgVzecJztpYqc6OM5HiYw4mVjmtjnF+ITvAopW5irSdl
TVPuxvhPFwLxUwHCo2/jY/0lFEdWfHKYVH6qlkPqa23tUbNDDvhx/RPp+8sLKkbSudUarw5S3KOH
Cb1PlsK1x6ilZeZ5YugybQPN+uGR/SxA+/th4mHlQMC1wBkSv+K3T1PhE/w8VvoI3qS31ibIzE06
9OqFSbfPLe3QOP3+Fflyr23x9nFRGOxkqPr60ZsYtXBYNKWePGVfXxmX3X1+Xj86b/rFSAfqoT6L
76er+SJ8mT+iK2fnr8ma+2FL8iWE7PgnHF3zMFYp0jF+QnGv3cjXKFYuig9zG+y0w4BC6soGDHon
X8WQaE+bE+2Swv8Pi+/xrB//gqNVkcgOPeyEwSqoYnxn+UkdQFcywGJW1ub7CT9+jAiKwqWNpRF5
OzuPYyWjFBul3Dbt4Cl9JrkK4psboMLy4w+j/MswSNR5STWeVFb6ozkNSg2fukX0lx5mp3YF72Hq
lUcb4ZAb0ufPa4rXyS4s76h3bccWU5lzZ2UVaSI+cYT27Fr2meFUj/Ow6QwAsiHAvOEE1paXSecq
4ARFJrCQpogWvzjhRNv6tR2eFOVppAjql6fKNG1n+U3lBsrSg4UzKyG5yoIcmERvRVs+8wXdGHXy
Ey/5X64bsJqJgIM8Jcs+9gdjf6dc6AtoVzE7r2MS6M9Flq5/mF1ewt/XR+4heyqQp6zHKJOPc4yw
kHatqk7Eqk+ZvOnr/mClxfhDMMS/XAmD8L3GQW+KasPnlWA06SBKOjgvA9Wz6+A5dVP64/+NS2G+
hGeCp4W/+DyK6UCVtVSi7JK00fYIVUEqTZ39wypzfNQSE4YTnxXGVjXtS1CfBkBVCat+8Aicg5M6
pM6No8Xt+VjN3bYIIm2VwEj8I/MEHwMxKAIM5o95ZHH7fGl+kBVplvIo9I1d7CwEMRUOKqQPqSTJ
blOhFlTmMIGH1Ck/fEH/7d4pQNdRw4o98bLo/raKGxocqizJmVVDS7wWkyLAGPOnUJ5/G4W1RFdk
LlIcZD5foGZPkTzXUu8lGbzS2Ei7ncJX96fst+PFUcwj0Rbo7wW+nhi4z8NIKTLgoskGD9Wv5uYp
BsVqUoOrfpjsXeJPqCGSMds0Zq7yRzRlDV+xeXLG9EQHncbjNFguAQy35WCtI13Zf/8uLtur45eR
tEP25+zQVcUSP/+3uQ7Ubkw6vpaeArwP7Fhb56/GqJSXdVSItSjxr02zz8k00xCM5krQHJoxM2oK
+SmKImlW81/f/yQxIUe/CIe7ISTUANvNYzdLDZiwtBU8fNbQwfycNEr9mhVu0m746fX9t6HIo+Z0
bVKsxFvy+eJDxRk6mt6d19FiISOcKGiayTBh6JD5Tb/+/sLEvu/zhbEOWTj+HZ4H9u1Hi4VR2gFa
tb7z+shWkBihM8H+l5z0kNFWkHGj/azJJ+GoXpcy7efvB/9yqQo+KzgU1L2IMuC1+nypbe3XdifH
ledk+RyQ7w13YlVbPUzWgfAA5Ydr/fLU81apWFgBTbAwcqL9PJyspCgeJrn0MFxeplILj3EYXd+a
ntOmkn9YL46rMo7CQmWocHL4Tw3G/+fBJNp7ggie0GEmSFKGJHied3N3arZNf91YUc/nDB6fD6D8
h+3Il5V5GVnsf5heXvSjkVPJ6fq6cRLPnCw6w1K5r7syWCHse66d8iQvCHP5/j5+WbUYkQ27hbOM
FRL7w+drjQBsU1c3WRYrxO3g6hDczkXqfT/K0e0zxXkd5RvsF4r8BF8cPaqZ0YmG3lwKMICh7TM7
SptrbMajBhOYc8S2CMek/OGLc/SIMiimcZ4YMSYukuO9XW5gqIXpmHlWWTa/opTWW8YXrnA7I9Re
vr/Ao2kUY5FIKXoXfNmgZxyd0XoOIb6WKJnXtpFy8OPSv41m7P1/PgqYFfRyOOawYB2dOv15ag2Q
ovT5YaJtZ1DPLzVJ5H86bzwPeHrYXWBBYc08erXpIQaQzZk3Axyjvcm0Jn8ASVSmm66umh/2+sfH
DYoeWDcB8QAWoTW3QEp+/2BMs0o8Tk/3GQOGZp9apU4lBCME2ZJ2baT6QZ4ig+56XsHEvCyHOn+a
SxAVLhmDU7xOlbyAnxBZVvic1Wn9KgWwVd/tHN4EUIx8WId51A6hq0eqjpzRt83mrJ8FCyyIE+fw
hzeIi7HpHXGP6CQREPj5baoGJ5Jm3DmeBtNoVaQoebO48H84on15mzSWJs68JFciaVW/7BInp+rh
aaSe41Sq6WZ6O+bewAEG9rhcSc8gaxvjz/a/3CaBi3FEjDG0li9X1ko2KlIjzzxKctVaBIHCnRyL
Hx5wRWOCfvumLcOYCpeGyZbT/TGjKlGGDsN9kHnVONuY88PgYrDjZCX3FQDDwS5vqhSAahBGwabp
RoL+7EaA+arx/1B3Hlt2I8mW/SK8BS2GDVx9Q+uICRYjyAAcWrlDfH1vZL1BMphNrqxZT6uSvIRy
Nz9mZ5+91/bJgclm4/nfPtO1VqbotzF5rQvJz8+09AdblBl4koDxiYPAibRjttv6w5X/soBwf5Hv
qB2tdVM11xvzt7qJYQ5Rgt4uN1nniHs/TdObMYP98e+vheVjFTNAgFE2/PwrGikeFWaGYtMIczkz
4i/3JpzB/+JdoSIwsdDxFVCt/vwrBLE4xAEGZD2MsM58ePcbx9P+lPn5T3eM9QLnucMPOV99qIum
GPcyrIJv2ig+a4zC2z5p4YT8/pZ92ZL/eiNhudk8GfQfjpc/Xwz7Zq8N688wMK+Ro5A3cH6WdmPA
69yjy+VHT+R/Okv8snXxNrBtIRdQ3nFpX+7gIgY4MeyZGwa45Qbmon6wcxI3iAQuH35/fb/eRhYQ
akjqHa6St/zn68sdp3fMAPoyaioHI6Nqq4tsKfJm8/vf+fWSeBdWjz7FNdGwXxXTsZ9tva8RYknd
cF+akUNAG/a9MN1t4Aym9eP3P/frYyN9kOqN0y2UK/bkny+L2Ui3Z7vm52rlnTpWCYwU4wwTnWxs
e5/PY37QebT7f/uz63dsG2svZCUirEv33z7jbK4yS5sLLXKh7Y1b1wAUtHdarb4eZIdTyWDNyjYJ
EUd/UF6/HAZ4TddXhrcRLgFK01/t67/9MNYMhTuMPB2dHvs5rb3ymHtQhhjNmbFMMgKvFbl21RoW
jsOyGv9w3b9uSSg8+moFRiIBH/bl5MNURzcVBYhYTxc4PcxgSVcEl5GpcC4tBOHG9JXxh1dqfYY/
bxb8KB5Zl52Jk/DXrHd8+4B1mEKLYocgGKaZ2nDMyA75/SP99cXlV7i/cBwRS3ilfn6kQYbjBqUO
60mnlvECJhv6HK5Cop/yjBfrDxvBLz9H1UVOJOUqv0X77st2k5BA7kgfawPj4fpelhl51Lp9wAP1
pwT7X24f7wkB8h6C5Eqp1L88M62XsuvS2I/0IQW2xlB4iC9q/MPt++VDXH9lxRVSNtBM+6rOJUnd
YlnD4AUKq7ozMdS+tRQTr4aw7dXOxcQ8oz3uw798aPwqO9xfR1O+iK93kY5kwHgYBKI8nqpT5QJN
75WR345dl+x+/1NfTovYs3WTD533j1MbWcTrbf7bl+cK/ic4wvigTK97grY3qVtXksA5Ex9k6ckl
J1rP3pNLmsDpttRSTf+2YOfQsapBCMv8Td5fDNW//QuK3gbaDO40ska2Wq2BFo1loRye6pbQl99f
7T+8NBAMQDKs5zg+hy8LHOGiWVn7pROlmWzIqNDqS9MWfzov/vIRcEV8z+i6BoUEG9PP9xRrclWS
aWHjPtch7mu2FpTbBFVXj1ojIejk9xf168+tXzhDXzANaVLqX46nE/6LJWF3jDLpqjP+xn51yhnX
XmmX2//ip1axhu4/8p33ZTVJchwOxQw9mtxwQKPKafGUtprT7Fppan84KPz6sLiuv/3Yl1fTEA1m
42G2GUgn+agxq5Ecnrb8w9r/T3cP4Z16hcY8n936///t9WMRns3ZVACxARoy1z103l2SElhKeI4z
/Bf3j6lfKJSsxGu7+ucfAxdGd1py/1I83piNCn2rC1u7MGd3+cN1/bKn/UVsoXmBoRzl6avkv8Rz
n0EEtCPDk/1tulg+k9i5fpKimDfkypZ/+Iz/4WmhVsDuAEzjoc5/uY9kTnSWqHs7qsWAe6XUkwNh
tfXm9y/gP/6KazN2EKDd/SLQ9kbQ1GNGULcQdnZdZYV5LGWW/duD8HrvUPtpxaOJc7z/+TFN6WDW
gUdsTenVU5j3kJaNkdiR31/LPzwh2/JReVh84ZB8PQjzVy89KAUr0obE+84TbLaEhTHI0/b0S82q
V3+4eesj+KnigDu8AqYAeJN8HjhfFgoymzuNZgLzGVrVVxHebs9mVKLVf6xOHfmHZenXrdMgvJWf
4k6yVnztKJCa6zmgIKzIYdo6crN0yMJKjcFlAuJ907nBtRr15A+CDMf69Sp+ukpgbwgL7CkmhWTw
VYUcVLaYS27CY67b4aEx4nY8DJYYLhjnsSAwNk6L09XstVerIj1Ud8sRpX9ufIgIS0ZwVFARpOzV
g7hLMtzjIWbViWEz5uYj2Tn+GEkrKe9zWA0WztEaPxhICOBSlKikxSjiou/x2BK77gxDTRqgVpBA
4Cc65gTXxWUrNaiUZuv0r+SnLyIyEsylkRxqc5d4S8wkzWDbHzZ/+DJvbFAEueWtOBfAAUy2J8ST
hbn0BrVLsQE9lEoZxy5dJyxqJ6mJdtG9H4EWGMeqtOJhn6/JSw5IdPRDKw6SKO2d7JpRltUF0o7F
odPGnLzZVnffaxsxK5QSqTgc+ry+6JuuJWlOtKTozJ1ntqAWs+S1jfVGbpyk55p68jfPswvr9TTG
0kcJg0BDMuuc1c95quKEexTLBw67+asElkJCKtsj9hTNMO5k3WTzJietDza8aQj4Ln5PRJ3p1vPO
WIC3J4ZGGhN0xPwh8AtrPlbgDZ4JCatumWgCs10KzX5QVo2fpi8GcZYNNq0oAz7ThW1P86JIVuQe
cJByiXAyQ0bEm0oGUL9kYFuo4KIhrX25bd3epxWQOdNA09pYCkh+2ni59G7Z7j1ic3GaFta4EH2b
5CLEfDEeNLMBxuCntkUcs5uK19lw01dLazU37PrJdI7aymXcSKYtfvTMfl1Q53PT5r6rL3Wnnbow
1pfkQkvGodxamed/y/COmZi/E6+MgF7YVlT0ggD4wS6Gd68ZcWeUIrefsY/gyp9757IgeOetpY/u
nWvVpGMoldfe5KaENFwGmMtC3Gf9HUkDAHFMMmNWi8ncgJd1vdjAC9Mu2QbvWulvVd9YR0csKX4V
Tgd07rGsOgSZ8GORlfvWsZdN+Z6bU3ETjKr+LondeIYwkE3RgsB7TpqufDMau3+mb6c9CpCeHwQJ
eVAWCRDNsLqN4B48T2HPEjaFmCvgjG8xlGPR1i28LFGVKmzF0HZdDEKW8eAPZA6ENTkqN70SDQls
vCTurgVkw3GYdOizxQv0mWowlTdTovUAMIlO5GnlVnKvWOEf1BzML5qvS0zOvZwl3nly48LC9rFt
p6TDbM05c8odJ+Mk29X0YsEpqHR5KZCax928aP0+MGcyZBTczopKVWI+HW17eSoL1Z4TTspiq1mN
/X32VJ1FnjF5+cElDnDbWRO2lY7aDRJkEM/YqZMuuNPSYCGHCansGaVscXaVsrTLFrjIm1Zl03Bk
UqI66/goxWZ2reFW+H5h73rym485OdzZhsbjatQudJnvNGaJ1HE0qSh2S78Ul72nnB9gqEnFbquF
WItMdWbYcQvIfyiHTt+Y5lI8aC3MZU3Z9rU59uaaJVZiUQGWPLjRUAj/bTGm9qrM+B7DuSgT8kfl
VDu7EpbCSVnT5EVNr5HHISyThcryJg+nPQzeLoRsQaiCgVDCsCN1CPfOUc47vqCR1KpsmZ7YhFxv
L/tZQYsxsAjvDM0koNLEm1ntiNnLbkyit3Qsf47zIA3VL5vGmlPITUMnr/qlhOegsN7kUWN6iR3l
MDfy0OajN6IRhguJWWVr6CSEDN3Z09PkuxgwoIUevOJX2ff9zWI1yW1dVdqbicjwubgZOQvEn0jU
RRKWNrw4a6xRges1EiQ1/RCihX/T1UuRXrc607D0m+b5Pltx3Yw9Z8lHM4rys+HVmjcTRbk6GARh
gCrCRcZ1D+rJHCTMIAcACSTXKXuw2979RgHfip0FNfWKWQPjM57K6hrch0NqIRk738aWjzqUeW+9
ByWYl4PkRA3GZMyLt7RoR51RmsDbJxOSAsm0UHhPgxDyw4rtLAdjoU3vTEZN+i7gfl86Ga5lbl3J
W+syTb0DK2vo23iCSBQaiYbX29eCMd+bpVC3aRZrt3RltW+zTv7cet5+G+tYsUfge32qlF9KGqlC
0snAfGXtJjGh/abORBfEXlp6jUWe2ierKuUHxdTwQNAXL5uLJ/heh//1kaYWOwKAL7DQQWG03xJX
zSyNWcxO4hilydZcFYJluU+rSOkSXg3n4/gJm2dQ6eeFTNd62g9DXt5a+gBft54JgNkASmqyiJDk
/Kaz++G7sqr4OE1D/4GRPAYdUfHgeN94efF8msMDG5v7HqQW7KquNyAgKCt7bQjr6nYWOxGJsAkm
cG3q3LegyAu1S/KmU6El7QZvtKWpN8J2rSWaNN3d8l1BrmDeobjICeUlSssbjSGc67Hj7mBV9jlz
5PljvvisNwExajCQGLYFTdGy8kVmasunAkLnGDUx/9LQWeI8Bd41TTzSbkna00gKpIObtKmWzUwx
a+4gcsPa8L0FM+iSG/xqIJSZ7my3KceI9d15iv3FmQ+uJlcALqOD20RLa+gGzPMtjPJDBwhjUGJW
aIHvebP8lqvo/LSu9+1cen1kqykg3ze3/ee+J4MLrHsadBuJwzsLbWZks3AWCha7TT2i0/oK5OOU
L973nr5wt9HIhLa4LX0wQZ4f/Q9Q0+Zz207e2VZz9obq1l1rIDs/prFuPrTUSLoIzUVhE4YIZezZ
97PLNdFJRk3W5FqIi5UgWFtQApmmFPMuzqG07daoZFgasOYecjq0+kZ1WuNQCYyEkWt2rUHYKcx3
0FI1AT95lxHx1k4+i05hPxP/RCnUD2CL924OsSdyetj9UKXyiejwmLrSB5rKJ8/VjmoQH2aQ214Y
TG2u7XJV1zVRbxm51Rr7S73Rmbi9hwKVBOHiJCl/KDWI07UE934/gCn4Mfp6x3Tr4mvLTiOt/oWy
E0cTB4Ri2fcD+A1GjGjbXXhxLeLDBN2Yz65d10NZy3TeThZuVt5mv/vIlKPLHT3GYonYliQsrTKb
sdKIUstOCnXZ3kwjI3dUZyyjHsJETygPImnPRRdkSJ1lnwh80lU3ZgBFBWGJANjABGhbexwq72Vq
y+TBy6dujJCGuzzZ1E3nJkf6N9ry5Gtd614P9BPJOq7apTh5VcHUaS4k1QVpZr5ZnDWIctpWyhrQ
8qT0Ob9NrVSdkkybh01i6Zp+AvSUmCendPLhO7m4c0FEY6flRVSiCpJxVZcSoDdYoXk/Aqhk3pAG
YBBvNTzJySZVjRInO8el8posSxNPB5pILfwnaM9zcGLYp+yJW4L+FrGc2PK+oL6R54l0QBtHMPuk
HgpGe7otfzfJl3OdjMHjUhaMto2O8oMDrFfLvrMoeeJopP+Y3ddN0pWP/mjmM6wyj0TIZ0/6sM9A
Lvn6S1ZNfabznUhieZve4cjAf+n4x95uFURvgECETyXMJxFWXII+s9hHjcg1cbCGFGkl0WZsBs5O
eGyXe+AqY/5gtDy4C7mUqXvyBJEH+6weiHMkI9ZTjwagweUGH7NrkM0AEoHxv5GZfOGFSeWl6ocf
EyoDqIF04l1raaXOYDjgsiePlOfiul3hiFuvS6SzbNzGifUTh2Er2ClJguLb0ND/JjKAuGnbiDxb
DmkEJKx7qkes49tEMnzwQGCDJlk5RmVv2iK2p3uhcF+38NqVxmqQ1PVLL3HgUyWkRr6zSCKj0iMl
jgMZMBZuAxnU/DCPTxAKKXG7h8Tdtrh5qS76q0avFIsrBo+i3aka//F5iNEQPgM9mIstDnHL/AaS
rfMva7cc1F3jF461HzrA5FSNfaue8FJ46/Y/lsX8PBuDAlXoeTLursuloh0BO4p0jwgwbceRLxD1
8F3PfbK55ECrH0XCSa/qjDnBCDNwQaSyIOjbzDTHZM8y+nLepFpbFTuRQku7CHpidjG2ZJ66MfSJ
2JDBteWrp7AyXFsdTYHQ6jpdfsfI4VRb31HqmQxJlmjfG20St/0OIERSLMEdDTCj2lqzANAIzsoG
769nY7WXbWqYSWgPHieKwHY6UkenbsLBbwjoCdusi9uGkq5dlPcZ154RX4E/p7xT82I9YkwXY1RR
1c87OeQiuSvN0rM2AzRH7YzgjsVCLy29DAPNziaGIDNlPgw8xGoHUrSEGxgTi/huBIXtHrw2Ga0B
axJBsPulneridu5h+MCp64fyMs9gol4uIBhzNjIzV9tBG5fmnj7F1L5KDdzx2VFNNjyOdl1lBI2m
nN/CAqyHsQ8YUhPHROasc8IaLW03jF3zGZNu8GJ4ywKWUeukdwQIlpQhOUpOdlDJmNwFQdqXYWLT
mIxa3RqLc6K1eR2JhtyyUKJ5n2g3WwB3SskxCiVNM26AbMwQU8yJM2sDWowlpxpjdyNdqiP+Fy7x
WAz1ileYE8FOH2QuRYZjZqKL6mlW79OcV8FNzoxh/C4Wo0pPGSdL/wwE38/BQiBqnEWmz9VFavWm
c6X4hy/ELJpESpR173D6JF9LVoBlU7uI7JQZ0UOjT7z//djY7k1awsPvQtzulkdttyTlE0x+rXlb
snb6IaaRgO1DRbyyfwdUY44jxu2McgtZSz95fkfSNAKl48+PMrVq+CeJTuzdQQwB5CpXL8onQ/G6
bCepxzd2U3FWF7KKt7LJ8G1ww7LPhE+KdNQ6861dWpEgCyINcBIx67l/JqfDH84B2EKAXFZgn2Ki
EgNodI68cJ3O4VMAOFltWydNUmLPKvNzGA3GuhAY2Bn6vGk/HMA+HMR6b7rJPCbp+HoK+Ja1S7A9
il2dpDv+PqbsTC1xXjji1st+kRMJakBKFwKEfbuMiA7s49B2BvtizpLa2tbkKvf7fvU7hRxACrnv
NT4eBmI8M912Kvc+ly7bq9msmz3oLHVRS8MvwiZI5Rt7czmGizHi659RUshpybP87BHYKDZSBPm4
FWZDFlyr9HerF5V5IJ2R77zTAVlxRPMCsaP7OpNsOnoP9ClQESgb4jvCLdHrUmc0O1KHZ/Xhjob7
ffISMvw0NS13zVDOaGy60V56neXxwi6m8zx0mXQ4LjP8106lQf4rYMpvbYxMu2uFmvw9Z8qqueo0
vXET8mAnHaRgIebvHllCLOagnlxYmcQXfHMWAsXNIAbLGkwy0LcOCfD3KCStsSXIqLsvfGuxN6W5
kE48Go18WjSrYMR3ZJR4MzJA9wpLCIyEO9qdGc0i79vQsBr9k3wa4EET+Z7AG0d9WA6ZZiC7al3W
/ODBFV44zxoxRVjNkjffKTSEAbsb1yBuO3sxyE1tIs8c2DyToKneakC/1q5R2gy5zlXa61gtUJTA
CeaGcRgcaUI/thKqkIxDooz6vjKMUE2KsMN06m0UbKIT3z0rq8tNrMXpNpATqV2m6DnD1vKFcDbp
RYLzOv9gS6MwTzkyPOLjI6HM7xFDN31l8+YGkysedNGRUTcMNvAXc1afaYXAA6UyXxqCRxL7e2fB
BCbQtRyvrXhigtGlMka9JA4xDxEj5Xm2HeO75mREv4+BJx+MkcGyKZ8t6osWue9QSD1YIkeWjQEt
eUyrTTAm9fdqyMmv6epOvFQDGtLKGGWSWCNGvGIvJt9tC4FGvcZ+bpAMAA6lZFqIKWdf4eEoTO+8
WJ3VQKxLMpIqLQPtjIVl4ABcBvXrZBpdHdkxMUIRXYWE85k1wIDJy9IlYW7UWGyNiaqW/N/EN1ln
Rwcxs5vJHcUAJVzwOXMM2qRlPVexHZSs6pnGUcjxrRuKIarZwo/BC1Ec9iDTJn4Z5lpSRsJn32Yo
DigKM4tGkh9zG2Z4CH45c7ddE4tPrZQmOcR+5rxMOfjkDYl3QGDtHAzKhhQeBOK2VV16pVQscuJp
VTxeCr8oWH1gpYGf7BqTuitvmgtqRVBFKRwbgwz2fnm2LZD4O2/upIoEix6HzEG2cgPTDl4y6pL3
gxj6MY0YIijNQ+DQSz3bHZDJrUjq/huAuQmtUTUEeQ32kFJVDFZPqg/NtRE7DIjNKEVpQZFx7OK+
0YuZnFst9fOtmQbijZexmCOfLdfYuByK9rDUMnlULbCirY/QX7FwUEMwn2ok5sYjkCbZg65tli0I
rrjbSSD4a6K1V8GcHqamJzm4hUiLrK5YiqoAyUJOXU3Up1cbV0FXmiSoJxACQ6zuxQQVxbCrraZ1
Yth4wQC9uIaf2h20uLKDo6w14LNigCxdQhJk+sxPkrsRmOB9UJYnZKi22fDXM9PYirjHJhp0hRHa
kNnMja6Msts25DzOG/KSuhg+jq1iQmYXV98qZxafpWrh5E7TYqXHAjtfQu6VIOzzvgOASJgXY37I
Rr3lXcU+J5iIkUf9B+ihgnM+5eK5WWnse2uBNQ6IlMpxM1imuhukZz3yeXRDBBzLuci72oDPqxXy
ClsrOoZW5ooGl6Zva1hzycYYBZ8PqtdjBh7T5F3w9dcYd5TYBmCVMG8SALqmdoGM2gtj4k9PWeXR
E1nI5Q2N2nOmsEsFyRFkqSLtopZo911WioTNvdY/jFis0CCUmfS4jEMx7QXdDz80VdVcTxUqwCVN
X11yYpAzuANTBedswaN9LkcK8ojDr14dGuJik2gmDJhqx+/9R9BNGtsf9ZTYLEwjDskdjY20vOk4
bVwJj+p/49kaShFUto8GSDco9aFd6asEijt0qSCuV71loK2J4gKKo8FM2WSvVnsnfUHRw9hMulF1
AIrpCDY0bjKa0txfT1IuFuykmQJJn9L83A1FCwbLdyl7nck7sXIuL62Dc46Q8AarNDXeqPZIqtph
gPKchvUUdAhXBNOl/5n9+1cknOvmR3U/dD9+DJffmq85iz9FMf5/HKdDR/P/nabzf2TPuefb31E4
q//+PyQcw/sfvN4YN5hwALW55qH+h4MT/A+dZk5TrsNkL7O268T6/2Jw7IBYxnXIUWfCynXcFaLw
vxgc2/0fa525YkIXxw2TQ9a/ouAACPip/eetLou/ZlkcpvRwgn0dnctIcU79BcQ3nv741Euyrgq0
kdF7iWnr7yyvPQVdv9etPcXHQQB22drTmyeyddkA7c1IdvoQwHqGbKalgCOyequ1LXxsdt/0YTaZ
0UxTB6xUzbHAIjxOgPoNcgTAwpx2Qjz0HME2hj0claG2HXIxENAE+jjQuUQdZcDXm78MvVNfWMF7
18nTbDIsnMZI1xMkQ7sXmzrJN5nfhcnUnCYX1rBpmpdVBXOq92/bQI8q+1kzUN5gzRaad2zLBcK/
vlyn48hOt1h7DDUt5D8qDY/hsu5y1IKwW7RNmWcndpPXyRjJTevyfWswvKFlgAwBzvXxC7PZBzNH
d5gy8NROvOmStxr6dTqejOZtIOivEf4LRCrigGGPvcrqe9MYYTU9K3iNGxY96+AFJUY5BKve7U+d
1B/botxX/fgoc/tjSWGe5kH+WC8nkyh1CuNgxzH6oqBzY2VVjWI1ncmgO3iKMsUApGbnyYnal9Iz
Sw/2eGdNoNk5Vjx5rRX1/oMXXHNy5zqdVVI1oqmerrsspdFtEHObs6/R2E1vqTNWGORBg+rWmuWF
Pr2lKgNOy2TgU9347YOhCXkJ4/hpGHCudsMbdc5WH/1nY6BdpLevpt2cBtKb6+4+S/sIAR0YbjLS
1EyHZOMmNtnfHT3H2tx6wTta3mXeo0QUQN6aCeDsMp7wTVMFzdZRURcq1s+njhwCVIdyIQYQpSlL
7+Bp3o92BriwleMPv3mOJfLvNH/riFxIYv9GZsVNZ45R0d4yFsQGQbgGQkZgTcmmhKUelY2H394r
lwv6PGHf2Q8YaPon0kAf5wLIJf2F8iDqOdu1WQyxRdcLZESDNHQjomW28SqYcNUjwILtaFyKpbgl
jO/sEk1PVHhN/cYMSxZcxYYexmWy6aU4lJlz2wTxU11zS+c2zPPT2sqEsKrD0dyPdXmMy4z212Xj
HteDhYWWxQn2MDGMuLZSOhPdzCTO2PueUeSR2p175XVfEkZsNRvfOTum3JH7cF7bUUHQP1AL3Yvi
Y0nOyZw9ms2Z//TStXK5NdGZXPW2lO9BfwuV8mSlcjPVexk0m9SYICGfSfUKJ4lAHRvzedSGdyP2
2JHaiQP1bUy5E1tlSD+I5h0UxoWSatb6qGrFYzvrN0AunwEXXumLvSPlIDTcaCXNh+nUAgI9FeQX
XRBOF7ZB89C6yW3jHa2pOHqxMjcAtg9lj+Msmfw2hOOIWUolMmysVZ/UPifhiTOV642Rg/Br5eco
BPYQmW45mb/UyeLt01QnisS6WiVmBgpEu6kyZ/4gXzF5QfH2b0cY5/siBmSqs25sKxqpqa3UaZn8
Hj0rkLuurWx0UINPq4N8mSGxh1XQ3Zi9c0/M6l3uEzgYdPusyKrPfJmdp8IbR4PwPzDlAP1xo/Lf
IzhPayTUXZ6IndOnp0TvDyrVLulzb9YOcuf1b4vy02go3SZ0zHejIJAlHs7drN3HmJBpub/a9Cay
pBq2k6+SXYUKi+I/G4iHPsZojViONtkm7bd4kiExaOTJKPO6sj7HttyMmTu9SPtcL0tUNFI9+9aQ
bEnYSL+PMQKA5aCThpAqg/nAoWmr07KILK+rCM5d9LdR5t6FwSTpChOuSc4ZsJbnegC4lde09T0S
c3tH2/TtdZ7184Yj23pKJo+D/shLafoPqdHp+yzQevaJRf+gNLUiUiLsqF/aeQuZa9u2z0iLLxlp
BmEcv3TlCUK1f9eK701f8D0XXpQDC5j5yFCm+DiaCRY7nYNroZ/sIcFQD83/A/FxSPg0GlbI9jwX
9bFM1JublemGop5BB+uU9zoDLACb0RMX65ugOUBmxtYSsCZ9avex2MSzjgxlXxYjpMGYJHnPSPf6
/NKznpme9qqv0wCI++Qv2fneWRB6iEHlEO6PdzQ9ttnYXZj+ctGU2V3quPfok4mI9KIuKKv9K6/h
eDJNY8j55YKkX7ouBd2ee8IfehD7bhzykpiAXBf/1reT11KITTJi+RRkbvQXtn2PAscLpkepnryB
kN2gBobakIO6R1kIguvAhatQH/vuok9eSJx403o+6pZ+NN7Yog1l2YXK8LYBDdyUhhNs26tWDXuv
1i6dqXgV3nR028ey6F78BimPVfCMxaAIx8Sat9CcoBrFDJ00brFLg8G7cpEDI5uIhlTRuVsGg9D7
UV0wN3Nr8ttHRkGGqEyS5dBwbiu9qyoZ914aRCJJr+gEh7XiKc+AMOZul7QmvojOh1s8MIzDuYAc
zfOUtUcJYTZpKDPwdEZOrdQxqHpkGTD/m8bOX2utfoCH+24XzRlwP/TLEuxXZkYlbzDomx1Bqepe
VsYuzf3v5pS7GxN9YXCD54G5OS5vONl8+WHS0+9cys7dzaahnWONliPUT7I8iXkhKICt5HVyNRY8
DljbktxeeyxejGSejlPb8y2aPkMvDEuFJRejq4d2yo51EAwRPcwdxBlyhrsXRMkHzYhvjXYxdu3Q
7FLUXUjB7RxBbxZ7m6UqHZadwQ6f10FEUtq5caddPO0lykYtG8jT8mlw1ZFJVm5+08pwEcuEyE9l
stTb3DfOdV1dy+zITD/zI6NJTqzH3WmBqVb5qfLUoQDkH9vjWVR7qoNaohSziQEK7eNdVnj7pSTg
YRLXNfMRUtd+KAvkbgA6aRa3RtneN1Z5y9zwNVwYhjZqumxx+WqtyqV07/N2eNX1z7K09rL+NGaL
BsXZSL4ljkRBrY4jJ7NJg2FDEzwfOlaEiwY9JKku0+ZS+W+xedLVEwNgTOwy0wjErDk58zPHbyT8
+ZBnB/JC8ZlXxEWojRY8AdeP/PEbKOEtnoWdmV8J/qBCTOBx8uxo6+nOQ7amptTTYTRStovyLVsL
vAEd9bkrADGhC9TIFP4IrdWf5oM5MiqBIeXM0BOihICyIe/pzLpbgS5Zx9mn7vMpyfyMhHMhar8O
iTa7ytIjM/PniXlS4NT61TS1GyHtj44E4mDSbSqZ+gD0dKdbCatuc2iItIpMBlpap1oRrrcuGee4
E96rpj2MC2TjTmmR4ZsnWrfHAims1pdpB0T/0c96zHLtndFfmmCEl9S8leKT5tqGuTJWW/3Up+bJ
Wqo1TIUzbemn9Bror3ryqU0M6o9hGwumneisbCtMcI0InmzVHQWl05VWiKYkCsqIGHrrEIQ1nXc/
hrqqyskNXeJ56NCEE8+CzCV/N+gyLPuT5VzKksaeU1ifbrw81iOXgD0Qg5/07oLMig8uqIaoyAgO
p7MM7v0W2Pm76+vDJph4Ju5Uo/Rrdyvrf5qH7WJo12ZnXA8kWIz1d6cmDor0d6pLuz4V+sg5YGIq
KruXyyMSYxh03NC6P1p5ACgNooJX+5eMq5yMrnsa7OUggvnZScen3DMvC2Gc2Sei0aSuqfVzSzyc
MFMILDXBdPjvjYXWZ08uQUOjjjUbDRbe7K4y7V2aZiYLMSOqTZaeW3SYxgbCvbhwdDqDQXf5kPXL
IdByrGXiYeaWazh9e1pUQbZUF6oy/Q3ddNRNNTz6JaJeJvUUK+ayz+xmpitDNkg2fOsFp4BR6h+U
rt2rW7H+58Q2XZFORKCvUORb9VYfKYn8xCiB6W6ISiVgRvMg9mpae/b+L2XntSM5c6bpW1nonAIZ
9MBqDjLJ9K5Mlzshqruq6Mkgg/7q50lJWGgE7OwOoINfaJ9JRnzfayOZ7mIxbxtpmDuPNKk9jeVB
2kVPhbPEt2JCxjGoVv5ql5YTN6nL0b1q85RfpwUaC46UNGskioFvS7oG7jJ+uQUe5EccL3Aqf+P2
BaN/w4eRVNrr5NXRTROseoMpVgU1V5s5MvcLyOnO7e3nSdMuntf4PPBAumtZT94GzaWxtnUHr1G1
7GrvHmA/9KHnJtpr4rEOABJFH5rj3zJdayGPmNgNkV/nzF02YszVHq2pR3cC+c0EtIWyrg9UKj0C
/us0DctLktZyXVXVrR2ifD1UXzg/w6LtROBY0gybNNeIMK8+DSfLbmkWqy9qStTOK7xijVNqPaaM
bo2JlGV0M23r0fB26lwqdxxFhrhKqXZKe//kdFxkbazRgKJrB3uwngXNIwEpujWVSPrOrqrAncTn
IMirppyw2aWWoA0Wq/HqLqxcodI098w/W0mx0ShR6xCTAHjpL1hu1EaSLYRC4do1+T512wel+9eS
8S+hvMjIhy93wTRlLf3KaUnUb4wfxytO6N2ubt8wa/KyCKB6UTI9dobG9leDOi9jlYCdLWoL/ki0
OdAf6sTKWUu7VMhcTUEhPBUBna4+ZCvextZ4NKXYzRTD1agXO7O6TjzZxzz9aSzvHZJ2By7/gwgp
yKv8u0WumKroE73uTpR/PP8lHo0X01BPbWE921OZHKI5+aO5zqfdKiKF1Lur9Y+pyb8eku9KhHsR
tovzKWNeBZ2CFx9gtUATqIQMIOSQcXwR1D8fE6dOAy8y4tUwmM4KL6RDCQvNfghcQJjZpvvllSqP
eFNrVKs1cwGqIAGStYU+tgchp2RnFh/SQBgZ6whsUru71m7jhHZRFIHTq/NSqOTiksBO/ZW3Lr16
s1CWtej6i+IKUUSxqPtKmPa/kwmDhlstkoMGJY7XZVsxdYc6jl+LKnmqq+IS2eoiBdWPBcOUXL6G
lNx5Lt510hokbOdJ0EBZrCaHoW0ewxkQVy+yLVv5YyGHTZdbRHS786fpInNoo+HkevFPypiDbPOI
dPlGlPgXYHRDIy6FYAucPfGcb97ibnQnkTQ+3UVNVYgK4A2QlQ8IZeyqkj45/VBTrsBVb3ykWUeK
abSzF2dl3i8S4TRh4WVFiDiLZTUOCrEcCsvftsrmyTcOlWEe9bEneL3/ZQuiuJKSWrXJ3UAYBLjC
g5QqCZK+1zajJI2TaPydedd20wrZogmKIl6XLB5XqQW8YSjWbLlqx26f9A6jFEUKaU3SqcK7wU3Y
yX2PDYfZXaOQ6G4bnP3iFDOizrSe30xpXmBX1p2pvaQ1W3ytyYYbF2R6lTC27mIl+5Nbzwmj6LQf
ilmxtWZd98pE1J/8RvyxuOs6bQHdZvTzEgWWNsTQ0DPKZzbxydgniA0uo3sfTjQzcWA9pTc90CRa
xMFoO+NDpqARQDOezEZm/Ic5v3VSHEaZA0r5gOrdgJKvz9TvxrFDf/rKJovooe45SafLkJrfdUUv
lFePzSU2pYb6ymrnX3HkjDmAFNRO0HDzWmE/68h5eZ5gY7KmhjpU+iNNJ0f+2t2dq3mqZr7BhZck
7EZtIrB+oounC4dKrW1qklamI68F3zwerfVYN+dETzd56dRbvfOqAG+1EyDF5zNf8DOPzTpOVZgU
yUtk16FnAcv0sOknGzDnMizI6Kjy4L2b32Th7Vs5W5uKhjvCKEbr4Kj6se3z9NTP0xy6KToJPLHb
spsOi8mlnE/uRDdHlj9TS9IGJSXzK8jGHFNc7k0BUNAqLac/SABC25DdLevnjXtHKSrXYhPZjZ0b
RMOwgcaPN3oU4z1LJx77boidC4d8/uoJgL2MXYDz+h0uHTpgZH6hlGKLcT+B9OvmS2+r6ddcpvOn
VujxT14BdvaXptR2aRP/MUVHwj2RcKhR7XrtJSxbgCIHmslo1XMOQ/FiG+zRdUTPxwAh2ttPvZus
9W7a5a7jbAdE5JP1Y6ZgH/mshaWdPkx1tSEVf4NdgIXMb5Zz0stXzdT3pdY+jrzEq6FJHpU+RKs4
sn9gzLb3GcV0xjDST0l21ND51o6F5lBtjbZ49kwqXYa1UVCZavWP8FlzUDbm2e1HguQabtGm3g9t
fkzdstiJJXqkFfjcCGOrT0BTCK2K3dDx6Bf3zyUp0se21M+l608bPYYepRApfS2id5VNJ9E9+uVj
41Q7gkf2VDjFV4Apx6aULy+2MptsdESN8bGomdaeDDXPoFO12BQXS03nNPotzae5h28f7Evamm+z
DFv7TQDL3bVJC0TNkF3Q1K4XbiUNYVagobZANzwwiixvYB4HbLI7wwABwX12IGW2oSSEXcBonoaI
wFUrtd81vSSHJKcZxGFAB6Wngth7TFFEZvgH5snuuLf90GkFlpSudAFWmmNmP6vYDeBlNh1XbA+W
UMXpsaiNg+cA9lAXdXeA7GJ9XmsMe6IcQRGEtY/ZemZfrMU4oM2YvdcpQpFiU3dGZwOMOZeN1O56
t+5daVcFKA195UkROlw8sz1tmb9hwrPAcheOowXnSqDH0/hWWcaP5sY/97fKGeQap/pWa/W3ruAA
Hiq0EBX/XhM3ShW01R4c9KBce+8k+kqjkTIbtoP/iqCT81N/6Mv6I7d0alqHKBSy2PtQzP3YPdX3
o0J7rh0/qBd7PfLBI8o/D7RDNvr9cPa31fRnMooPhSlnid4cQIl+2BBj9p2x4WiAn4gLgxKZAU16
W8ftD/nUbZIyrPowF0/J9C3Kz8J7u0sao+SLIxtFzBAavYBzflfpLxANvUy3EqhdtxaCB8YLGs2N
UqwMhnGx/LvMtABSq9SxjH/o3yMCujy3Ee2gsU7Hik+1Cipq0nEDWmcZ2GyYZY9AxczbaMkrsUkb
llw+QCs+iOQjEea+Ksq9NtwK+qDWudPvqFPdpVq+amznZldPnvlZ9CbtNEmIUOaxLFjoW0vb9mLo
VlabX1WaHzG0TCsGhtBwSLcw26BCi4J2rn9wlvF3acVftcEtOCl5KzxS3pr4ASXlYeHEo19tX3gL
xESZVIdWF680qa+c5rUZLvcy1Wh8Mcx0I+OfCS6hybFVvFbjdezslV++1PPEh4s+GUnrbdF61IJW
tdemR+owUZcrZ+tMXVjk3sFKh5Pe1gDCcTCYb+nS7dE+Phfigw60Fd6hx0FZW+IQVg7REkZ0jO13
K/V2FVJHOBf3V29TKMn8fLLydJs2xbHurpHf189GmoA3absmc2F3J7ZEP3CjpzSLjsJ01tWkbU0x
k68Xh/TV0KknuPQJvqluTeKuFyIs8vJxtJ5J7Fp5GCHONBDF3UcvDjNgb7fXoD9d6OmcWq9BP8Dx
GNRZJ6FlHEt5XnQ+OsDJ5JCjJ02XvRYfKqbjJAtzBsU0rKqXYrkWTrmx9Q+NKzw7yfowxe4uY35I
pmdryM5jGlLjyQUS8ewcfGmuUtS9aKWCgkfmvhZS67xLl6+IAFs/mx6KmoLG6dVDFBsLtRoKdQZf
proO2Hm5GBhrqtHc6FV8o76CzCNzm5nUqaVUIp/tHAarzqd1ZjEmgazd0/csW+zdxr42DEvRK8c/
uvgq1JujXR3tAkv6i9J2dQdUtDHTu4Ppe6peTPUqIhRW3H/SfWxKfqpRn6MUOEQUu2JwNlREYJ6i
8MfIwi6F6BgQODeWCD0acaS5I8957dFjWLeXVvDcxtvGH9/N7GFRwVxpK+CVFaVQp6raeinic2ff
mRwsKWeU2Fj+EliT8dtYvKfErUhhL28+4wNEBfSHR3iG7x41oTX3/AwoQKs8DwWqt8R3X+d5RHu2
9Luc9YvxKcxrlKMG4Ug27XAGMat8iUVTo9EtdTf0zMjdzRAamVywcSRoaywTJYqdcPkgo2h0r9xb
s2I9K07SALIt+pNaunpXafLaJdHn6NQfJkqbpetf8W42rxlNrAeCCBkKDaLMZr99z6e3BYvoSlfq
T01PfIt/jo5lsB7k4L0MqUfvdAK2tGseITwEIvfJaW1djePYWcn5Gun8o+cPvXhMFUmgGvbWpk5/
WZZ+nV0Ud01UblBhTGLGEAdrewd9n1HXr5tF0YeXpWGJoLOU/MyZ/tmw9F9m46XJLibtnQzpq0Wj
iJGndMZ8GYlTaQ43Q/1B/7lP63YvvE+/Sx8zcFiR3iK9g5dpQ3eZ6efpQkaFMa/39+rTPkyiNzEe
K/sJnPvSEhl2dDrMgjbiWVsHhlJN97QUWYJT13z37TEo/HdvkCdJPZAv4dnQ1K3cxuNAKfdZsZz1
2fyq4t8W8HHQg1QSq4AQNHLTTeNWFxADuqdTGt5yi3Jnnb8kTso1Urldaav8WkVt/u7cnaD5LG68
YVTQw5SES7L1wCR87Z1Nm5eKWHd6Kd9z1FxJvmyQ2z3EJSW6upN+R8jrVCHO/hAvh3Sqwg4FJ37I
Fmiu2sWeJoMs43nGoMeVQO6nNru7wdV8qGXskrLVfhN8cakWmFxNty5FjijVS7vheVisT0fnPadL
/NEAH0KN8dN3zX7GJ7Sa87iD+ALz9wEo120HKzJND76f6Z+dTVGEWnrv4KC7ctEPN/bnDNWOONmY
AIsAWeLBKfeuP59VbyKVdFH2VFE8gQomzYOGFhIRp4E5Lvnli9hcg0XKdRJJnbeKAK2sNMyH0thE
tGYxYF/HpOHZ0sYRz6RJtjBu2znBYm1CgFwbTiW8bvO4q6k74OzS0+iV1dDnEfKXY2bE3dYbfe1Q
Nr1hhw4W2g1JkTKwynYn3ek1nvg2mtGiZLV9HUdvpyX2JwE3m5yATfqlxEusLyxhYqOKcZWL5eoM
zR6OeBN7zaZVyV4K/dT5+gUR/qrIkHvWYpoO2aKvJOVtpynHqFcsmr71eZJurjMfjToeUJhVcbyv
crvY6NKd5WpAX/QqerRNIWFy7VYpSySBLjK3Z1EyhcapEj+n9L6LlasS4Ms84c8Nsjnbjk4RKml2
B0TWDl632jz2Fv8mbCAzKG2X3yNqvNTe0MZeb5VePdqmqB5rA4rUnyP3KmPRbIlM76gkTMUvV8lz
PpYm0a1DvV5c7H6GZLsZUCgTPQlYsSR699SAu4Rg+sZtLLDmrafZ6XbmUsBWI7dEIuSIdH5ABQhL
jjnNIACC7Rg/rLfCdfaUR/JP7/VGfkHHjL+8QL77PpZu8zPcYd4Yl89ajmBNRd60P0tKC6kf0wDF
O0jrfWT216Vu3dDMURLNJTJdX2rNueTXoWWYBxarReO3gI/BSAVFMYWQmV+DnBWi80LcWsd9GXxA
MktGuwzxxibpK/Md0h1qupb9tRcLVhmiP1eKlP1AR8O3sZfUf4vzhFG36Cib88R3UjVWt6uc0T41
ajQ/W5wQxxjFwzdz7Fiu6II/EIGD5mTUdn7UlVQMLg1Ym5P0TB9LtRt1qzo5GrATUX18F/RJs3Ec
qqb97gaia20KoYMGQpJb9+7X5IIC7cGcxnQ3YsPFc8kZP/YXo5jtt6Hym3ptKOX/6Olk1itLp2Fc
FO0G4GNEvpjV+BjYabYy0UB+o6RR2EhgtNiEqaT+bi03f+q7SD4O1aSgUJY6SMflo4uqcqOXS/Ht
Z3XaBgqoCDJ2kDQ2l2mVPag+dlfawgBHgJ/Pl+yz3w1eznhQirXfjOLdqHqB7TIS7x2rzV7SPXcW
49JsRWuLS8kKwZwjmatog7BQbWeGse7yxkKAShEuHGXUOLzXRn1Cbw5AOCbeVjZTGlqoBPneWiiV
KJfOttLPeIYwMZJn5H1JeyhDOG29Jdk0F1cdM/LvotWMbbZobjjI1j5HJGxukOxrBzBqRinu06sa
tOnVHWg6FK1wbsqY1cYpBqw2uGicI3JQ/+LlphsMskMLY7JYYJ4Ck5gayqw5/4ffxRjb7TbVKIJH
MEgjhNlW+qFVHveniI1Hg1gedLumW4eRD6HLDkb0farVYHNIUlex2akzohCLZvl6jm89EHDIqjnc
cudu0uw8DV7acEeMoV1ytg344NjEYMCrzDaXCwIEzJj+ek3qr9iElnbTlOm0s8rC+xjyLh7Wel4S
KMctpj2KHOGP62pfelRi5clQ95athQu9gnbCy22EKXKqCpAi8i9+DG7SFn4fdBkB8Rk6qr2h7NsU
NSW3ZoWGMpKokivXMVgWsae8WkVkUk2vcNIqRxbGxSECXKNuPirZEqSxzpGRIEr1MswahqhPoBsg
4HRdoGa0A0/UWmDOmffgynjeTtGYHfU2G8J6RDQUu4678+q2e4yKKX2QbBmNcMtLxjiJ7GOMflKJ
dnkVNbF3lnV6m3w5b5O8WhsVzhqko1C50QJOLO9K0EHGbxSpWodstDHDV83V6qrpJkRHXWomzJB/
FppoKnF3wEjdkeZ34+1+FG5sn01KyGr+NeoDXwLPxGOcC3s7t5JfO6U8RVar7y2L+Aenp4mTyGyD
qRAZTQpC8aC3on8Aq5Ia5PucjitPH3yaUcaMYItMs2wZFF35K4FLiLzRWpVFOR6jfO4O3qga3ohY
CybP8L6tNIOnQYq5qSW8L+8QtAplK2T4M+x/ZdhPz0Byv+sezlx5CNqXAS65Q8Z9LKalurg1+QrY
nBny8eZae2y3+o76bh7h0dzOPtoZWoz3rluD+Xtus6715tCwbT/IyurP0JbWxmim+WzOag7p5OEd
u7dx3IMVH6eocs7CG/srAQHTrqyb/IVeSDAnSUZNj1Bh6i8mPAl+1lSPmHeG/DZ1U7pJ7nhsJ5LH
uWzN68x3i4/bpjgKQgk1fTK9IOQtHogF60+D5UavtTbjeDDyNwOogfAjZQTLNNW7ti43Pr1EG2No
ZRAxNf6icufNF7oXUmAKPFrPRf/iUUvvruomdqYVEm0ApcXt5K5tJhTq+H3OWWbB/eOW3TD+wCQV
M5yLBVW5QJFeCbpFmFUCBMElH6d8NC+qoau+zZcPsB4gmnqcfkeRqa+tYkJ9MdKdOWFHCScEwsOq
g0vHbD5HIpRTWbCL6xF8MZH2ACZuSpNCUQUMDB2XBoNIlSu5mfthX4LnEahssMQs0YeIc8PiwHaQ
DfmSxrG49vNPAmyrVSSQFpglMeYYPO8KjOYer+DEqE66poy+q9jwTjPAH70vXbCYGlqerAgo1nTX
uj7qBx7QfOeL0f1d5j7iTGjJKzIOkz+odbfFkjjwPIbQLrpAK9/W+S4ikRAcJp6cvT4O0ECTGbNA
z1105WljO09VU6B2itLHDmkjI6Y31GEmRbrrmD+QvqPqQ+yvdg3aunnlpQNfC9ZkdwiUEomzAhic
riLvO4AjdGwXVy+MWztW0z4TUYbkEyHz2nJV9irZEVB9NakIpBFPP6QOpFerWJx17ZBtYOfYSsAu
/OmA/hVOJ+H3w8JlL4Nx8jxJVoc1R78V9bwNBqae9ajQmi+KvZcfimDrg7/gjQ3dWIMrMIc7BzvF
H2gw7KvGSb4RwFAHMQxpjTzGTh4oAa/CJTa649gDlCMDN3bLNKj3Ll7iICZTYE0iqHz0+yY9g2TV
IQk4TNHJ9F6wP/Am1hqYYYfM47nHfvFT5Fl5ppp+2NTYDe+GeY3cFxvXcK+j/VvqqQ3nGeCCUEDU
sUUyY/9YGnSs5ei11yn2d1OWl2vJlbTH9Y9JxeWGz8epOjdKVkGazfMVC+SJaiX3MYKh3Ez4b97x
OzQOmtelOxL2Wgfa5IStliwfTTTJZ9X5CLSyGtLVnboXup3RUE2p3gLTde7R8eCVsvHBdGJAQ4Uc
garzS9FkuD4r0V8nPYKhTnPX/9U6vdzVTjFuh9IgsK0mMQtjDxfDRFF1JN2Sk7TD8YgPnipYtcze
ZcGpG/DOaJj0DOt3G/NhJqbAcB/HDUR7BZjnQQ6tongZH5YMd7k5YBFE4uNk1XpyOSJyOzNeOUx+
9/CKe4hhf2UBMITjqM2bKp2yc0SMjrvGf8O7MNrL+On4s//gxYS+QH4kR9++RWVSHogUUV/NZHE7
RacmX7Yg2ivX6RgB2mjZuMb9Nl+0YxODVpK2AuVy91OuRItn1rAQ1ZZHqnS7oGt9m3UyWiZees+M
ccNooA0MKPYfWAnrnZsj2qJWxL08Yl/44zda9NKXVbIrgDPgzyHpp1XR6hqDfeYErjQsKyiKiupm
q2nXwqOU2mh3ZOi8YMKQ/dpbjPjmmQfP1Y59VIHvtSP0cd0u+8ItQGpisJgU2lPM8r2345WWL6fI
61+0mh8xE/40AZZvz99/F73/j8wAz3XJ//5bF8A5/dPWqv7p/tuftf2uL5+4xP79J93/Nn9qObdo
wTr1H3//4fi7vhfU/pf/E+LQ6uaH/rudH0kKKrr/+N/8yn/+zP/fH/xnH+7zLL//9pc/dM11998t
hgb8V62/IFHr/24OWH3j5OrLf/8F/zAHOH9FyI/RzRGEQf9d5v8Pb4D4q21ZFBP7uiAU0Ubq/3+8
AbbxV1u3KI0hKN8kO9olLVHVDJt/+wu2AYLC6QohVo4QTWLD/yfegP+aR3aPJCWp3bZ80oFsB6/B
v4W66XiUi6Z0cIfaXOYI6VhG+9e+sI60lHcbgR7gXz6X2z8ix/5X1Ze3mtBU9be/3D+3f0ki++ef
6KBXIv2MuMd/tyKkdUxWnWfZ3Ifil2XkyDFBl7XsGaL1SfjMaLKXXAzmq9/bf3SzfcSC/3suG7Vq
NXPT9vZ3woxMpffaadRbbWJkVwhbQ0t5/4/cNL6ef/vLEr5rkXZt4tOw+RL/vTYC91DkAPkSEhTj
8TTLAke30+QoSVAfrPhOK6bOJNt1XieeWzbPhzzNt23SjmxBy6+5rpxVEVewgWZE7MvQct5NsEOO
EOpSmMk7eUYSlxl7mDIb8wN+4qG1TDgn/Nm4esRh8a5x6nVhg31TjZxlbeeaISEDw68KqIYUbiz0
dZTuyCDkbIYq/D2J7jIxobH33IWsmsF5YFQa+1aGyhHoX3BkkdpmNtvFh8xuxRSfRpm5gc7cvG7d
+qNcPDpIlgLsSSVkVlcO4foJB/ND0w3aQxzFzsYXnEp+BUTc35fnZnGtNZ7L0Ne6C3n63iYi/HxA
gj2b31Gu5d8K/cGGsswpuLvlV3avhTqbFghk+qS8Fl1pWb2Sl+DvCeR/Wyz5ZKMxr7mz12oqoI6Y
vLcIpHJy4ZflpJOIvs/G6MWYEF/oE8dsM/EB6T4HoOUJGBiSezZ63Sgka9qB3KlfOPD1x2WQY1gu
QxUa2oAXYSTvBDo020azueX783dNXfdXwodwoA6VfU4Z0ssk+xpTrbwVfpSe7ErvjaACUNumLP+4
O5N8C8WFCZrG1YDcOHtv+wBEK82PrKM349dNmdieGoHunOIYrPXwDx17xyoVETpw8CveQOtXmpdw
LLm/x6z8ifK8DIwak/IMrrimSKcMjcK8AZm0Yd8tVVAphH9p0tYXW4M/IicB9FfeN6Ic6jIpeoQn
80B+mBf9ZA5hT8Bzn2ruCsi9oszWqZN0O+mU9cOCDSEoY2PC2swTmnlGHTRIp9YxWRJBOyTxxvbc
P1Rmpp/C016ohDGvGLbz05IYaiukZh4TVJ4uVSNvjaP0p3wG60x0F5wmtiMVSDO2zm3PoCv+LpKw
s4QoBVdCakXy4iOG/GgmrlU274SegPiulHPzvZYyDGmzgbmmJXuhlc41yQzzGfMuUVo0EO3LFvWT
bOrsEkVIavPCt3+7uDOQns/2WseyubGm5FbbBSp2m66vrPR9ULMs/tXo0yN6yowXNC42bTfjUol2
aYIUSzrtGLRGh3WolUWIlmTXtiXRU2xGj4WFytTupb0VlVVfSAxa3in9HN/7JbIeivku3GoTmJSZ
eB4C+SWqLv9BVao/tg78Y2nP4xl81eohpihZFW607Xp8XCsiQX4XTLGOgYyRyvtQJ4mPZWKm3df9
RajDl2Uq6+STH7dV94g+KoAhJLA8dA9DGZlrKIyN2XrWVnfQso6jS1gh6asqVKmVBnk/NV/DBKQd
t5bzHkXqpZy7FOakQnKeSpIdbYkeLCYt7oU8ls9FlPJi5J61c1vnNTNF9ouVTT0os48utTLiM0dQ
ivdAGWFO/ECoDBsbQufXrCQg9djOvI+Z+DY0im3/IBuswzKtipvIMH66ddKsI8eegWhzNHlpZZBH
KD9B+VCikdfyA5ZmrNLZja+2JYmISd0esWZXvzU06MwlYYFl3z12s25sCXG0jqV9zwTTSMuLx2dN
WK+Trb/Y0M4Oq7qMz3nRJLscu72zFtlgPCpTnw52IYw95hJFJYA2fZPWge6XF3hHohECE8Y1QIJK
lj6Siyw29kCqPIlDnx5dmKOZ2t+22Jmu5L1W5YBdXDUmnZ0VyAC+fQEVkqfE9c2NvMrG1hNuAby+
dSPJNulaI91QkWahLUzQE5Mu0unP9VxPfLJt9WPJvtwtHeCIjhknO7mxse1cnL9RWnyJDm9w2nj1
0ZJjvZsIfwT6Ivvht23E9cbU0igYfD8Rq6kAOyo7syVmDYiyKpwuiOrYPntmJh+itsjZzop5F0+W
to9Zm81V3Is/C+FuVI16ffSs3N6A5EowBtezJJOtmZJDt6jqIc56Ayqg3RueT7MHq7K50u123mh6
vQQ9fVUbsntYNYngsIPSBwTuEtu/YWNm+FVlcegpyENyhq8Y9wSAH3riIREZWZ9+9NPU1nBrwVT8
jUH368Jbs9F7jSVeZLAYwoJfQd7Xw/Lg6/JPfZT8jABiLzV5WqHGHf/ZDW59FL3FBt4Apx4FcTPy
IntHbhnIwefqe7LdUg7lVWaR9RtT7t3rNC67yRqeRFNFh2R2ezhv0wolCFAo/f47KePigpO7Dh13
NO6ExgFnTx5mACw3BX+yUXb52rKagzww73Ib1MluTit9HRdwJtXkZedCJ5RprgaHY2IeK3Rbvv5Q
awLmYNLQluWEHgSmbO7foTa92zU4ua0Tu1r4G79srmS+pJd8RBk35NHJ4wbCFEkrpKQoErHMwCVJ
GDAtfG0xPrG1yY3WpSjGvGFRF6JlHrvSwt7Viuikdb75ajJ3YEaoqiu1MNZu7iHghrzFDNWNaBw6
TU8ghcmCbgrTIGLAiH56F2uLx41x1BSqTMOSLfRR9pMqwjFxgtbHxij8l1TxkHJka9OYYI6bm/ag
Z3KYHllPEeeTBgvYRvHTbu6mPl5HZlKsi0qBhy00LCCNnc5WAz4rnB+wdwuFHhWUm6KcbuTlUD1R
GMqFfo3PbWKg5iqEHygH6ZdGzNc944BbTdpY9HTHvoytDXXfa/KNbI5oRxRKvVPWvWdhitpTPEzZ
a6yly0bhgCT1YEiO7TB1iD7Ivdh4TZsdkC1IbCdpdBxzR31r0x1wHcu4DgVdYmfSfpytSUHyo4X0
rxv7JKiq+GlURrUfAOjWi6WLrW/exYiYBcHdbT0wwZZ3HsdPSOlcE5Bwmx1rQzOv2BKctdeZ1sly
0DxW/txtF9u9QetA81Dak1le/m1bTbSxNeBEN6ngzZGF9PjgVnFXQGG2RFuUxlwHvTmS1DU01W7I
UuNiTAXaHzs9JRZMYtW6zyOMK94j2G9rEF9VPdYHhfLQsUvzRYIjPMTDckcEa6DJ9quNO/RAaJKj
gayPXKdOJUqyBxc2JUzl0D9ASSkutsXzLtyk2ctA0OFFmTHZeVnTHDviMTN9jE8VoUDfkQlVpqZW
vKRp7L96HVy2nRHkgqMUvZ/MKueWEHt+G7F9pIRkIUYhs9XHkzH24HRpJo+2D7BQp9kbeliGR4HB
ywSJAjUu2osxxwyEWpFxdte3yCifLYWHURiVDseQ2Vuztw9Cm1PSjJ1zUyjUB2Sdda5WnEwkm5kC
B8M/VOwzA3FT3RIw5evDxpYuAiZ0YqWb+qHtcpMNyX+ydybLkRvpln6Va72HDKO7Y9EbICIYEZzJ
JJPMDYxTYp4nB57+fpCqyiR1mW7rrrrbelMLqVIZDEbAfz//Od/JfjbduCLNOp/5KN7KaPi21M39
yl3sGtPNB8vyN9IQybfaT3BvxzYrFoocGbLPZZq8FK4GOsorIxBs5TvkuTT0jYJpsuTDN/d9fMjb
aT5ladSG2B+bsCi88QhZABzpspS7OqOBUba6uV3L9RHCuTpw5YYRRTl5aMas9VL3jt/kpoR2101h
Ng8I9bhmS05Qd2yAwtXRpyFSOM09Oa6JcXNRGEvzJcFwacZZ2HKA4ZbDRo1uj8u36ptvws2Tq5xg
7IWHOybGtOHF7XTCNVFeFx5+qrip+wAkQxU4JOoYRpV9Z6aFG6D5uod5mHDcr8Mx3pYwWTOrAyKc
9zDr5hM7Hs70BRhzRjf0AHAn0B4pq1k42CwH84ZuxRliHCEtGcsfsjH6IwhPfeuWKWuHYjjEmVov
K6IaeESNLrla2MNUELR4KZ0X5oVBLE1aGHh4RtZbvzZZy6umc8q7JC2gtww4ILKsGM6IkyOusbyo
vw+9Qf48Xa9yrRVu6/r7WlTvZrvOO6flghM4CKcBUazpPc5RwD0WI4/2EFNdh9+LD6r2OpxUFDBi
vag32o497pZi2HyC2FhIosUjeFP/6I/GcamamlSLCTqZLrK54aPHFXONhp9xbnp7C2MFUm8taGId
WMbbUH92XW++tv3POdbYm0sQRyTW9es8T/6tTmz/A/loReeqWRMyIUEEJp8M+FcfdF6X8DXch74U
0Csb577L/XeWO4/FkMRnt95U4ZVr5LDIxxTP9NFmqfWiK5FetFzJdSmeBl/VKHXkdYt2uTG3J530
ib0AUdUXPvSefVm62LPpSEV1ZtSvr/zSOikK6sLMlqw27Pqzh+T3mMdbgL7yzAs3zm+Rw8SOk2XF
neQRDirHKOhSXlk7+mde06tYnuGNIRta9S2Xdfuhk3rb7VdrUOrlwaNT5wBiqn+tIQnyjIgF26qc
5OfAlt/Ntqum9jZ3Gwv6buW+xOubDua8vU2KL2yDz2VnpwO1gEQay30XZ+emzMsDH6C9SLL8wteM
wKa+mu0iO8AGgZYaPfhLnl/PVcSR5WO8oGTpqZa0ucb0jC6RWK/SlZsrGFfc3jwX18lwH50a9iAz
N8sXRywnkurRhyQUEJLuGM+UjwP1zPvvXT6eZY4dramTJZR+7exq7uc7w5sbiGpo/aHrNOZTzy4O
BK1pXK/oGyeW4v1BdjV8Nu6yX6uzNB9wjrJDlxEb/P8S4q9C5H8lIQL4+AsJETJ3+vYfb9Xnfxy/
uvUrBoVY/QE3sgFC/oEb8X9BG6SDB6I/BBFHIOv9pila3i9yq8hBHoRDstV3/EtTdL1fgEp6tunQ
RbExRVDm/qkpIkUKQI4EetHlbNpY/46miGfnj7KZbW2lQPwHkTY916Y1i3//u/oQeAqkhiY3+1Xx
WgN4IhwMEdvxa0rNecijGrF4YcbLN+6rJC/SraMgPRZvIQs9zNkhQ/jEO9iP81s8zNZTn8gpI6a9
VuQ0y67L9nqdJQmmiYsOCXn6Esk2Fa06kVCex50Nj1fvSCRhbNECweXGM3UFDKIHi44BZUZDn0Sk
9+NUFNhpc6N4NpgiGTaEHa9h5W1GMPhbzlnaA0/VFCPgM1DH9HsXJ/lV548++/RCeY8whQQ/nseM
HNSrBuhA4h4LvifpqKwxzxwtaMNAnSqfpR6J8e568EvslaXdd5dqwpsH8qIQ+1iO3WXqFv6jWfrw
JZaIuBE6ANfFSk038xjheMfX15IRmVAUVmeC1CxGvB5Dbtp7Xn0O0CXuLouSbRVb1aXPwzSngTww
1yWF0NFa6I2Gk7UPpO2Gn5Cjy+iycHnfdyB6MT/5ZeqnO6iPnYKl0PvOcXV7M4L6lKdTuHhmtLda
k3EyEl2CutgA3ppdU04BQQv/1klAHTESzB4mzqmIr42sFz+MrlQQ+MFnfNS5KT8Mt1kXAng5w59H
jzUKSyqPcZSx63FUiSQwFVHyJDFfdcEsK40bxMzzm1KVw01v9yaABTXBcZFJxKcsUcM8BVhY7CvI
ZCxluzEiwV6l9rMNxu+UZw2GfmuBsVAKSTE1bz5c7jWvRhFYpZs+YTrl0ON70TxlsozfK+I7WK7g
OaqghUHyvVQdR0AZN6Wxl4v7619tmjy/ybZhhTJN726dUvCedSOFjV7K9u2AwcSOLoUYQWFwv8BZ
pSJhXbLXw+vUdLBRA0jJCfIGKtwjFkJeWitHOwCakZ0K5vXs1CwtelAGAl2KNX9PtYm4KwRbaqD0
1tWKeElE2xPR4+B3Mci4qie6hPqLbEFns1Myyo6YjgUoSMhrLUvLoTJ4/g+SzrN6beYflHrjwl51
D0vGrcrFClfVJ4+GD1c1gBytPtJsMr4rxH+meFoN7u2aTNWoTZeBILOnhPOZL91B8IcvqkRSNFhK
tJWd40cC2SLKnBU/tbCevZb1W5BP/fBNgRaews5dFr3rlkpaoVsmiOpYLuts55kMQ1RxGHF958+a
UuGFue6T4BvhTh+Y8l0OBfB7qgv7w4/K7gstHOhiBn/hVMBMxl42v2AUnl8KwKkPcHid5WLCp0dS
mPTPfFFPOdkvG3bDQzRZDrEAafUukr7GO6StBTe4U6jOJ3RqDvgQITHez2Jh2TzHqxnKgS4LZ4vj
9MP6kfSShN4I1ZAonoX7EPd1BVYIPO1FEk3c2AfKf89D34DNVCBGPsl8ua+DHzfJ3l4ia+TzPEuP
o7nzd7ooIzf0k2F56jJA+ftM5QmQYY5996CWETm0N6zqHfydxTTJNShIoFROe+2OXN3xlKl+z7qw
Upde5FvPHeQzJuJ+G+IjLkrPW3tfGogoJ15sJJUg+IZGynS6Xa4zLPgfnBNGtfMQqBYSuTBkDB9n
IO29lkzh2WdFsqcNRH/v662AyvdSc5v/xhqS3KxTnGQMHx6mWmoeQkNnhgyxbw7lTRl3FdlPldnB
Ms/jvfYxToU5V/sHW7bmV6+pVwOPv1rZTihny7gMq413wl9Xb5ficcrPkndDh7KJMoPIa52A0zRX
NDbV4MILfUQknumxMI691FDuUnQoOAlxbD9bvk+oNpF0Wh4rJ1aPlNN0mOpwTXkHmjDMGz5YJcjQ
bkASg8EngH70PYRakPHWTzQau4C5UhI1X6E1FOeOEgzjCbmc/3uyFfyG0mgHay9tOahLTAVxs5sb
y4fnzaH9w5+lQ2R5RsIMcikHCdLcsG9Mka8Pdc3vdOcbhOQBjgj9PlZV8V2Mbj0e6zqSl5FrFcQy
0378GJJ0vp2MQWzef3inAUM89tUKj4wBjxGXRw4qKxqpJPjdRPJvlnd/7MWTnOuucpUjHNPngkIx
3h/PdRczNk9yLBU+BYp3pRHD3xuFhMkCXMbOwCYiN1WXC2GR/8bM+L+3U/5LUt3/iYtl3sS/mAq/
ijdIV39YLPMHfhsDHfsXDhNKyh0exQ4VwGxv/7Fadn4BRMcA5gpqnxz8v/8aAz3Bv7I5kbaGeNbS
v1sts3W2uWsoyVfLYnIT/t8ZAwHW/XEMNKk8E6xPafOUFivm/6VBHfdRDn3e4xwwuVktfFs7zEvr
Uh0IVk5ftjXmP0pi0smBFWfyMEVohm1jcovDuEDskykpNwOioClwqs5Z3uC1YnqiWSF9Izbti6CV
dktuJJtwVaFy54rKCOU8rqNpeARELBcvIILKSpsBnKBhmpZ9QolHGqQT4CJMPXb7g0XaSDwMQj23
QiweWeA7jWz2LQZtjlmqlrgLtgMB0ZFMVntDaK+6yTPTQDDO2/qbFuP8mvKteUnmKf8GimGM7sm6
Z8S58XevBMxG59LA4EJzgE7JivFiPJqwprGhYgZ04A5ElXg1XdwdQWmz28JEPPMmjJ5MLtyR0S10
aAvpyXmbOL9a3pCLLHLEfTH0WBX9UhCpLC2A0WxV3RSd0yqdq9UEzHYUEHL6fY0f5sXDaylRC0v5
jv2oeSzGWLBQ7ka4blLp9MMXq3EvOVbQK6yh+F73GZEGAHj4gHVCbljiTPwpYsu78bqpJ/roSCA0
cWV20yXLWibxyC3NZFd3kFIC+FhNfRxdiW46RUtZh3qVjE6ZM8z6VNqLeV1yBBocqabd3nqRUX2f
2OYS/RpbD4R4wRaEbAJRMhuI2Rvyjn0eygn9KrVbE955nzg/s4Qekdc6clq9o49kuAML5E+nZnvV
4TolMgLp1yuAoXlRwsrtytTEBZTm35domCFy5m1lEMrSuJb7wfaORj6hdMR1Ru3OCDFnCfo+a/BL
Ukb2XAmRELEbfSRbe1WgX3tGMmMvqmbIUJxif95l1LUwIJuSrqkC4O8TaeEsCvypZMdDo4YQcLTp
20G46qbb2EqcH2u+4KafDZIaJOeECjvo9Tec5NHjZnZ+wbNm4iwDtp4RHMCGTaxRms1x0iWfpxXl
jzXaiGp3MJ1e37Au82hzr0CjqjwrplNerHxDnKJ3kiOO3xLkVp8NeCfXnBSGrTYaGA+EIkfnrKLX
puyYODrAFxe/3uVOo9iaFhxiV99sc3GvUNw6AwtzU79u4+1LXsqCyOBMknl2DaKscW+9dVWfxeHU
pNadudqoHQOHVHHwAcxyjtL6BqPP4x4RbHeJl1SJUgQJVqshcOaWPB+U1ImEUINwc6gMwgC9vwjU
XoSOJzNGAd1F9gTDNcns9hI8dt6Re8btR1aqHR5mWXItE/mY8m66NkbGtBuqt8hIsC5jos0frLkG
w9rXutpWxY73SYNJdUedJhFznSrr7BstHmhhRFOzX/FFEJ2eFJkjByzxiqhE9UaQN0Wi+Gt0+6ji
bP1h0JTiYXfzJg8nIIn9g5sPRX2IFpGLC3pr5pfeb5efqEQ8ygZZDvcDqxCWQY7DnS5LjOKYJ1Du
s8G7nzpvuEfw7KcQHwZ+9cGzHbhItdV9s6st/alNWjJ5lGj9XExjPYZUx45zOIPaA1w8Wcz0KL/r
e9ot5qXXQjEMau4ZOEGw6V3HXbTwqxgbzf0JJ8s9TnTnIdZ205481xvv6JQSDeAT2+TSWW/LvGxi
yluhR/iB5Xjpz9SR8jKLYmB2bqLM8mLF9K/pduiSI+cDiCJNYZK1A3lcvXr9aIDcEzxEak+IvQNC
nh+t7UukaqrqHqk92D4bNtvD09ZssNnk60VxfUoBoyyT4WOzbrThHcnCq8eIUPdNYuRJuq8pPbT3
CZ495ITcYKK3q679wBCaG+cOFA1j/dS6766piy/MwGq6IDlc8Ampk+x5XvQ8HhBlebb0uK+Y7ZQC
+kRqhbBtE3UtLQa5o8wQQr28HPyK0BigOQWyq6rqdN9i6vxiv9WLkBqA+qfdFZwPPldVmtdIqwHz
oQJ3OpRUF3W4G0TRs+5d4G5MrVmfSdWR8RcQMDdniDXKYF5ZwQWJyAcQODQxtoHyeg4C3v7yclkx
1Owi4j10CIgC4DU3XoUI4fSEdkbRmri2YX/sAW0OPPLTtCct4NAZoCLTfsJVXz3lxthzSbf87oMn
JaceOQZ+Vtbl+c0SuaLfxaLgW7OokfhnvErzULSdn5GLMkguETvno1NLudKgJCrWpSXv3sBTLmqM
i7ZY9Qc3OZ78fc5DI4s7bw71UPn2Jbv6+tBjwie+yb2JHykfMZg2nSkIKyg+F2cDQxaicOxXr3HS
5NUOkDRkVx7a0tz3SrKwrOyFVCQG5RXqrGek+1Vhiw6qaCatLgbfvVF+0VAOt+T6OlIZUBv8OOq1
qFh88VqN+IuMnq92rd2l72bnes89MOf4UBh802HWGBB/Mq5tVxX2YmeXpNBSgxV5ZICfMva3uGm0
czB0Tzdj5sQOIECU6G9zNaYciRSLYYcqeAN2zSw4pCtd2VeNw1b7tl+M7GZwLbugxTKxvxq9jAbG
0WL+RqoTEGOVzM7Pke4bksuaTEEFV59nDFvHW9zKcGkGBVQv0HG3URfZWoo9oDCWqjk8d4uNAmpR
Q+XJtMt4do40fxTDnZji+JVRcj2ywCpliE7UUuxio/ITMRsJBGmRdK8oh0V38orG++6ncIFTah0+
TeB4NigsgzhDOfIaz2CsuyvRSH8+JPYI3pKgHvnG1Er9Gfy9NU37VlkoRFaVqnuMLeNVR1VUG3SS
JkwQgnw7CXrwykIyKvWdkxsLfZ/CsXD2TtSdBcky5SgWs2IIY3wE1TT1iaIWxwTVwHOvFjzRi4Ug
HlFtNKQBTO60T+qh+ChiHyZh1POThHVWsX4y8Kk9yygbbYSDGAxORBKTHSzdgi/sN6l80qbJ/6pK
Ekq1uSp3NOe103rL3mfbhwH6yQ+6ZolxUqaTeBz78fBgjTSY7JZ6LLhquyXc3bJL70a7iZ8YQxug
T3qwXYK8Gl6Au3pdHKY1DcihKs32K+1S/5JCjfRza6eldYq98HqeWKuMF6nm009FPNHLPUbBYgvP
eNyya0aWu4EGmwFU/DB8s2mNuiNg5+ZXDp4dMIWauDnmnnXmFHIGpoPWdSVR49jYKBfVMsM2aRz0
m5HCB7QzMahzhqUaUo/rOt9K2YwfEYJWQu4MOl7Ylq2+dzoE5L1jUfeFxLT5ClOQzPbNWFqUewKu
oVcGcQjwCWviqecfOThu6sPcjLDGRO4ziWK5ATVU1bJ7khbdixvnpwdbh3UCtKOjsifWNNjw0jVf
o61HD//rORWGLRj63GW6aJBS9CFL0SKIjFn4MQLqD0lqFjhQH1ra0FhXxr19tvNqnm5X10lZv23J
qWAqm+KKtloLCkU3pT+9iin+Ypom+RH5Mq6DspPQyODAQhCbTLUiCKkFo7ifOjkIPrtYj8R6kcya
yOLBpaKJpzNKl3pQmGMeF8OI4/00Z9W3ooMpGdKNpO7HpGRtjeUsKOqG50uutwAqHTn39E+uiscG
+DOW/nP+Y/B9hD+1lv3XoGxsKnkz+We8WCZGo87kSY1NxhMYhVyRHe1+aO4rojHegYoM/VQpnypr
jwbMiB5I2wPP12LKW8WkcEuVXgNvz6hGBQaUxXSIS9nOQLYU2B+WpCNKnWOsoEoGhXo6YGuMSe9z
6dxNRFb8Pe+mXg8Nb4gBqWXAI2bOzjbT+z0KYTtkWXkiIN9fd0MypYdh8cFmdx2/iaMFKtQ71lw3
EtS8pNkC0sQFA8emdS1oe782jtQHlP5lKojqBl0xpm9uJ71276a0f57mKk9QknBDv4xEaWCX8Rg8
WlCRmssMfh2VnL8eRNZk5IeR/qk+KGHfxUesHW19lv2y8mVnCDTCOomst15m/DUTH6XnlkjruEsW
EhPUK43+qZXNQn7fh/i4n0fFa5izKbudLBONViRYP3DNApKj2w9f2bCWCxcJalftHVVmhXorOul2
x8WtvJStLY1dwTj5w4oSozgS/SbxruQ4UktZNYpqGasxOgMYa+nMmPYM+9WeHLBLxuTFF1xqUkLt
g1Ya21dKSx0HgUKNdNz2XrfwUo8TPk+gLr5mUk/59hABpqsQTKtI+GiyJ2kfWppGAQSKHGk09nz7
AdHNMkLB2TtTXRDn89HkRt3s+RJXl5WklGYd4uGSem5EHhOXNs//0vOOebdFVep5KL9tn/kIUniX
c2AgSqAp8gAfTs3kgrPjMLSaCyPD8U7SHh/CcewrelIKnbRPDLzJi57d/hPOo9qe835MCN0bI+ei
8fBqXA9WliRhhNfr0WjSad5MACLB3jDF38pGkDUh/9S8YZ0xnozFFY8eMsjN2pHCDWBw8MHyDQHz
RbBW1QFRuLEKKZOL3uUCIflgFhPToSxMMMyyMRO66xzNFbhxsuEBR0imATmT2QxkawyvOP+MK58s
7hu2CHiTdTorIxzzyQFu5NYvZcozReCA7Uh1ubngdc8QfwrQMS3/pMDvBYou/8qpbcQUNyWo2EYV
027v1XVytmhFu4gJ1CQhFUz5V2ovNsG5umTbQc6vkLtmWmnaRox0uctl5lLf1j1lSzHERshpJeur
YO6JCf03tLb/21Q05693q2MRv/2pvGH7E7/JaLb6RZhoZNx9flW92H7+U0azf8Hzj3Zl2S4t8Sht
/5LRXPcX2xIooqZLzp6dIP+5f25TkdGgAvCnTLVlN6y/JaMp+0/lDTZbXL5HFq+RpIhr/rpt/d02
1Z1pvhrxVoVzHPM0wiO28wyP4nXV1SZe+IRipCaPpGLr4oqvvIC9Geacv9YupWHzu1CtsAhke/lN
51IsE+KfzMiXraUVYa8Y1hfLNTYOH4kebleAgfpQ8Y/hb2vPBmtv684/NeTEH1an8v2dn8Yu5lHA
VEBYEotzzvCkEVja5qnGXYLzsbKLGL3Bj61PrH/xW1Z6+jlLluhqiFb+WmxbOV6NppHmSXqFRM+I
0AMxdI05eAFO1jY5sML4zobzYErv1nbK28QbXgwiXHpW14aHwYjvq1/2O1S3QzSNoddiLY/1PrJL
IAr6GFV5YPcWxGCN8Tlzpj3GahN8OftdQ3rOcKd903n37OfOrz0yBAmhU0WuyqeEMqJ0QIpjbzZv
LbhresJ3lcoum9Z/MnN9vyhw+wZ4h9XiT45yDoyYKoMK6L2GF62RGPu6RTrCkN/GsgM5pUy2lM4G
tGWzHSVG2LB8kKPzEsv6sFTlaVB+Yx2MlgNGYTxN+dobgpx8axlfy7rQqqHL55Qy7iHv7uk1fI9b
UxKbh8hAWPW0ORUF3qoGYJDKv7lrSwOdmxRcve/71TwAmj15zXRPVDnk7X3pxHOGFFYbrzGFdFlf
n1FpdrS5h/kgrkEA8ybpYPVrUgzOHL+olo4kr4ehglMTnM8DyZ2nyeYhnSYXMYdpkI6EqLlO79Q4
Hho2dJBhYR7lzIRrTm9GczaZ7cna2peULJzKxb1zI5+aKZB5Llf4EfnCpq8uFQ806l0yGIZZysZN
+jj7HK5VJQU9LSMTZTxXTs94ZIHe9Q5r9mwWxYHTbo+4yU9tP41xc9kP7kXsF87DYPwQtbyuG6w9
efvRqRk3kACahzeB31oq+7s+7va68x4yXf0c3W5bhz67kjqtHlq7WsjKG8UeY+ttRcNRzxIy4w6s
M3FyS1/uFzBhhb5JWfQ6NiMhcXaDlrkpeohmAz90RcBG0g7PFvspmbmb6IVsSVQcRT4dvXK1cHM1
extcrIjS9rVrr0doOdwxIo/C4u4ZSfJoG9w/l2i8LSmggi8N59P9VpQTOFDFvTCdiDdCOoXE2VWL
eZxcs2Fv2ZLxLGfmdU74HWTSg5VSo9ACPB7JxUTULFHfVu3YV588PKM4Fa7x3+8spVVgpupmdlnG
x+k1ksHRbIozu3Z8bIO4k40+AZPe1SYYOAFJKDA5rMy2D2l8u4HlesJ3dtTC+6mx1atyPkx8Qmyj
JJpcDSFGTFvM1AfgOb5zVvT3HmdTedZbOadtM3ouyWMu1g2j0dxjjL5EVWcnn81UlRiEkrviS3Rt
SIA7ZAMdDAC3fYQFIB7568J1PuiQSjk5obsKk/guxvpxiY6JwzvKtdBCa6MD7jDnzUVFrXM1bgAj
93YGvDokYJ2JVmpqz2jSG4OxR0mUbf6YWeKxHPj8RfaTB+Qgyjv6JPjRVXyWVnnMvD5IEQ03pTS9
BEtxxzXuBmL8NfatK3PUe5IXu6qls0b4J1zKIdV6RxvsRpKjb83OBG2FBwOXeL64P3VT7KBcBEIN
MMMtBHU6rcBlp5Biu3ZNMWcmsPLmSzdabu2+PYsKlBGtDZ1lEjqifdjD4+hmJ5Qcfj25OHYIbOB+
2JmoAUJ5Ye5zhzS2YyI1qNp7XzucgYniR/LR14XoAGfjO8/SszSsa9Nqz2yoy1AC9GVu/N44UK3y
KD7YfY/Y5VxFZvYDhW2HefXE4Bi27vpoxsN1QlcWtz96vcAWOfN5mWo+TlUbuqN3oAoV0k13b4IM
X4HpeotX7jjV9HERzm2PtKR7tVce3JB8wPOODtsnM7O0ODlAw+dk7ZlNaca1+Nl6X1FJJs+DHO9r
t73aHkc6SnZe3ton7X4ZkR9OG3LRkZ8aXKJJ7kWmd1wtpgPuIjgxBA1liz+DPuyV3hGm0lKf3VUe
R5VdZc5CQQ0krRGZ2nT0zQycYrJLQNnR8sOmOTVbk5KNQXo3M+/FiLFAzB7S5qVsG/0hEzAh9aPq
vMPsp/AlzOt2MEg6RSVXXt+igvMsdY2zWmm60sJ0bnnsSfwtLBTqqP4ctBjYMw3Nd7uTI6Cbjig1
O2XHv3eKbLbgGvQcLT62oc/Od7pnvfrFd+ZXoIjR5Hl3mwiK9RZv2Y86KTEMLqX3TrzMKsGTAcYg
sNdXV56TkVJp883rilTh3VJby0YfKd7/cMp54XTDNfq0+OUE6BzxH3xQkfTvjLqjom83hpeXRZ1N
mWIb0+BZiCyhFbDxZ/g8QzbvtTZJBLpyI2M2mpD77EYm4vXIjz6ZWJeDouF7fUVlSPklLXv+kE5n
Jjf8iuvunQpRvjvJ3FcXrTmTxsil0YwXiXIpOsbGGKmtWxfYZ7XkAwzdwY06KO6L8zKIgZ+RuYgc
SRt5cIK1iwEtFXmld3KeyvqqKMcsPVERJ/pTPchcXVtVSXeAR3X8fTGyLtsR5+lrrqKGcoNEkssM
lgFs6xFVcTPlZCql2kcPsD8tHrFLuHGlopuVzmaxK0mBU+2JCBWh4HJF2tkZYBOUixXy+ohm72Nm
tmAzbZkRfwe9hQRkmfiOQEScac+ILQaKHW9Vi0zc984xc9q+OLtWY75Obk0FeKvofDzTDbr1W6bp
1B7J/JE+1KK3wsRu+j40aiSnXe6pBpGtjy247ZwYzX6YFQnMktvYbTskGcsZk0HkiNkEow5jngDc
BmjFOao1hT5AY5ZuLzUCBD07QwcnYmxK4FTQ3u1N7+35fhbWCspQsN8MvRms8JUxCoNekDEa6FUq
qiw50F4nX3zqMtZjMlFcvOtmFVHI2haTdbLNCvgXMckWsrJfeeA9lWeUZ4dGZv8Mt6Oar8qY1RKe
u7G6iMdejXeaXdfNUi+9Sa9ohz+haGmZPIp5NsGcWtIyDh3SBXk+K4Kwyt07si5ABuGeqnxgGBjc
NBfEUc+yueKFYYptBfldg3TTcitFXeKbmWyL/iGcJyeTDQyc46kk4CTjRrl7B7yMd0Bo8nG1dzn5
nFl71RudjtNV1ILnCGwf5y4RInoimUMzF0GsmSzKnPqCC7wepsumITMbAmji29mbAy2yQ1e23gmn
HmsSPNsSUI3Q2MkGI3d/dFXmxvssnkw4IuaCl6io6Jl0sklcjroxMGEbubiae6/IdmaURCOtAtiw
AoNNPK0Rk3ZZtNMpxhgz4mQJvbRh6+wz/PJPSqdqdi1N2QAm1WzLcE46BfgNG2Id4BTsfyyjnKBT
NtEM/AW9HLpgFuXbdTaDkhK5C4POJNIEj5OT1NvYIEgeyJqc6T4u1vqzpHL8fcQ1BEp/ZPfKORp5
V6k/Nl99Gzs4XYjTL+xgpmjccc2GA2k/tj7/cYuWd2C4WULu1HPGBTpxUR7JSHnOrnOYloiPzN9d
t4yxCwx6t1p9Vu/6bLbfvaY22WdEM2phM1vpecrj/rKYmPxY60YVq/WaQh7YM55xzx19TQ9Us8ev
nnyOwZhQgeqOnwQRl+JGTa5+ysH3O7TMFMxW6Dz+hwtfzWUEHpZbSnvZuiY48p4zHtERgDvJGU2Z
JsIqb7B4lI0LpZnWGoxWs4chvDLn5kPh6WK72Xa1c1FGXkHPjRnhG0VIhVbW6p6KHXTFl8U02G4y
Lgkf9cgSUBaU89MjTv/pEocYdkarnR/27Hikj11JyrteNo2IvAZ6cWpabgnQVFk/47lhaeE0E2BW
3/Nyhva1htTTIOgxKngtEt+a1/Kh7gF8gl/L+w/db4ZKOY/8+oaWTouARg1+SY6wOZjIpw97OK9p
EpIUY/NZFA9O17Zl2BVFRNAbHFsbwl+K+DRJn+O3XbJ8DKEn03JNwfhGAMDRcUaRYSPoVXUswlbl
82FpJLkYAdRZ72anbu+TKDUG4otZ8oPvrP+59uuMPLqKLUtEfGXr1UqmLnDEPGUw9BL9UACMu9/4
p2/S90hX+GvFEbauHWOXNlnA7aHFtOe66DoCJ1WCjFaXjUZkqjP2HqgxpHop4Vjd/UrkHFNGv9rv
LJzy94H/xU8QSWxwBfsBOpBxzLnh33fV/z/qkPLEX1mkvr8VRdr/apw/jMP4Z888f/Y3mcfAK09L
p21jnRf2ryiOf+o8/Cv1i6Us4f7G5/hHQyduC0QepTyTTTZbHXuTZv4h8hiW+wufWwsQhyf4gxRr
/h2zlIVc9DssBo2BjmfDUlPCxHyFdrR5qX4n8sSz5Jy2zOGJsCasbrZOxY2uUnBCntbjhT+bXZDp
OM6pu7On95YxhEpis5/pNBD5U9QO7U2hnfLBWsz1omdY2v/uTf033j/etz+/QNSjzf3nwzHjS/DH
FzhrXnrHsuipzbDYWPZ4Jumr1l1etu7pr/+qDTryGznk9Pk//8ev74Xk2cNbrnCo8fv6419FVneO
Ym8dnhYD/884d9TcIdb+Vmv7GwDm3/xAm0L3p78GPQ2KCpFSm9+k8yc3I4hEQZtlmTxP9TxeWIIv
bZnMd7qlsKBA5iDnMzZzMAxR/s0qNrpRCy2iKy7pxfMCYcXViWNz5SGReI+l4h03LJ+KUqhPB0I+
uWyby3zKGjDSjQPnCRBAgq9p50+++V9QVaw/cly2t4wJYTPb8RH2lCP/9Jaxr3cY5PvkWUoj+eRi
4NzNbFtC3xYgSpi70Wass3Yh2I//yd6ZLMeNbNn2V8pqjjQHHA44BjWJlr1IihRFTWCURKHve3z9
W6BuowjykpZvWFajtMw0CYEIwN3POXuvbU/lvk/ndTDRBs9atcpB6O1TRpfrvLtT0K637IDR7x/1
b4GD/peuTy4v63+WcF4WefucPwd1caDiXP7QP/rPgi6z5UkUmRD6PMTB/1yXTP2XLXH3eLwKjuat
4//8Mz1Y/qX4oT0P3Reta1v9e2myzb9YspYkYpOVyTLJHP4nF+kfrwVIpf/8mphHMk5WQHpW6EiX
JriSjnO0NBkKGGqH/nCdSoCWdDRrsNFd31JGgkdjXD625fjNBtUERbOfaAoHkLPRuOVpG5ykhNA5
23Iamy1DWEsQlaCdi6Zpm3kbR6AnNnM6iTvborriLFu7P5HZDB6T9IwEF2W1AwWEQh9U4e5Z261d
PyP/sMa9bXguJtcWhKWLPmeN658qtAqY/NocOEt6bD4GeNuMp/ul7wvvsKJ53FXVgozubL0reg4G
a5gA8j7LXnIXog7BupgBk1EX1t8mGv+XNkpxfDyN29wzfKM1bPMNGNj4UDkAui1ILEshuAI8IFeX
k7TCNFsGhqAqM+RNIW372anSggw3uy7OmLNGJBqFRZQR9ogeBbsTsEBPtkW78mPXRQj2EgYxKFVe
YLBK4ACWJVnrU2tpuv0ABGSN550TCl6vExvi6V06y+AsEh1ttAZzMI7fRGZXdM+wB4Z83Y9G2qoH
KkU4uFM3FefER+AsLVF0UVF4iBvBGRRbc7DQ+1fxRHJjKRjf891Y/bWAxge8wq76+wr2IfntaJUg
uinCfEDRo/Gj/625iRIQw6+kU/blCMDxE4kgNNfzTnZ74O60S3TRMWotusyrL6cgg3j34osa0s48
8TIwQ672Rpo2DK23+WKksggxo9vy4q+KjLq5Jr9vxxgW5xXMtuRCL3asyiy9L86LR6vzBXYtCgd7
lRLCwb2krTExYfRu3cXgxQOOKq578X1peqrI/vzcI7rLVxTabZ3U9VUy5vU1lex8bpUzhnNGykyJ
7RdrmeGW5pfMSk0e/8V2lg4D4KlAVVW8DfyGxMLACJ6E43fxxmhwrdmO0T9FL1a25sXWlr5Y3JLe
xtY9vVjfygn7ACJHF+nNizkO/Px4GSSQFNYBKrN5RZ5ZS5Js618O8SS4hsdofJ3rkHxYq4hSvKAO
HU1wOBz6w26eqSd0l1w3HnCdtXZHgqp5hnAV6xmtLIzPGv3UEBSEqIUGrp+VwswBV99ynCudG26M
xctuP9lI/YxtOQ49IRSjiJ5Daw6L05m+8iXBrsEZ25J54lpGTIBd0RIOV4D8yc4KDKanDdbaaqcy
E6yfR4MVIKzoY3qvnbycfGbggYesxB00aVHewLgVkYxNlwWZoLhBoSuYZ0hjhF8fDzzEuaCmsJZK
767N3BbVm+X2zv/H4PN/5xa1HKH+8w61ec4zQrL/3J6WP/B7d8JRaiok/HQMOerCi/vX7qT/Ei7T
So9sAjYbjw3qX7uTcv9ySZJDImLhErH5x78Ozspm48IriTUBQBdj1b91bj48w1Hsc9bhNG8tnlbH
pto9PCoWeYK9CN0x6rkFjMryvAEBVW2niNyrP76TN86Ly3Hw36fSl0tpU3EEhixuSs6lh5dKItcH
EtmgQJHMH7ictYvwV16Mbo9aVwSQZOosvY/LWu/RLoQfHIrl4an49/Xx1crFTwvK1z5C9XVwheGE
kA8QkfweXptWqLfWyBayY7IJ/cSIsNzyFUxhDLPLqQgEDAPzsyvROAWx61/Do6ldRN0T3Y44QQuM
bpxON3Bvg3QAaya6Ze+a8fCrGirQWjmKF6ycmq+0NtIM/gvxNiQY11VOU7xgx8tA6UOVH6rwjudH
B8isK/974E79Q98r6140Rk7WAi2P7YAc+f793wPA+Ru/iGsjPLNh/XJOOipJplL4wLRi2A+RR7e6
Y3T+lPcK2sKE/5hVEEnzA/ML8yltHCScLFdwn8uiXLR2s6x+zjBeLSTXPvavMCVVgeT68kdjjiUb
Gw5bn7T3WLsg/AIV7+kLyx8MuZW5p+/T3vmtheQyJGXgu+owKeyMXtfjiW7L4uvYaVlAV/OnW1Vl
dbKqdUhM9+iwWEIDqdsf5JSNd8g5mmxLNMg0wCXpwquekYQFbAWt0Cfac3ECHd7NmlNa8Dltuhjg
8SrzSofcdra8epsMyKnQWtlhvQE3hr3DS/L2SaQiIyLXmUwioTsKz0vmKq4BxFeSr2vSNTkp3HCg
59vX5ryL6tF1ifRB8EkwUdd+dpQdBNfEF4wW3UcdPrk1rrkTq7AIoRrcMesxybn00Jsmn6tt0vqS
Q0+j6PaKOWJkGNaEC2xiFdEgZ9yNIK2Cgt0xacq9ziZJbBTVpp2HRF70TGTc8wYSGRYGLAi3keNF
YuuORm5urC7AzG1rpFUnkTl61g9u2FHnk+85uDDpaUU3ia/d4dIPQO3t5kiX0Q6/qpnuOAKIbE0f
30pPfSmJ0PL7pLG2ZO55+afYxOm4KjIEEBtI+KncIKOuSTTOYfNLUt3pwqsGfqPy+8b/3s12GO3s
VhKJyI80ofk1KjIV58Gzw42beBKFd47NeeMlcV1uEfAMoEF8wNqCyMZ+8/7D/9ZiRLEAeVk6AtXK
Ub1HXtqU9AITc1C43t7BG7BpnCWN3bRoLHc05bdzbxQ7MtUWElLn/3r/+ofdgJfFyLNd2iXCc148
ZoeLIbmhQYQ7BOEJCfVbuCH2udV00RkJPua+ML344v3rHfVHfl9QmfpFTsfOsZQ7f/ZHUI6ZRWna
qBnzgeahjUOn5qR2HtWFfuqqsT7xrdnetGpEj4uB4zStSvm9IM5m2o3TcrohKmA3wzM/B2JMqMIH
n29Z/Q93B3BNTEaUcBeVjjwqkhwH6QbycQY1kKavIbyrfUdLfzsIjpnIwSOkDKCKTnImBN6qGC1z
LVt73hWZ0e7tOhAf7Favdwv2agG1VHns20R2Hn5fudHkdLU6QR1lM27u4yFAbDLF2e+2438sD99Y
hBXnA5v9yMMdqtTRIowZSQ1CTyTTF0N/HaZxE4OCG2SMHLFxwWIVDAvHWDngxQGjmuDbiPNb2U6I
h93sONJuEuSIXys1S3MHgLRCmwcLfA9Q3s82HV6l5oPP/PrhRd2BpMq1JN8Mh5DD70YDoXPxo/GR
+7n8bsqiIZeU3KXIJZI1mg17/8HDcVRBU6Er2liWsKjIFin30dtquEkB99QSa7I17S+VjwIcM5Iz
gHkOZrlxqiFf+M9p8Cn2kuTLMNTM+oaqMXbvf5DDh4JzCycXQaIEKDYl6DQsG+ofTcZwVqVZmjFl
tDaGG2wCeOz6ZLp7/yrmW5fBS73o5TCTckY7vIx0THbGBIqDwVjvdqoyCqYMyvBtRBjKj45wmF1L
2XGPJptRWJCTDDGKPAbuGJNdwRqON2oPqAECRTtal+9/usOVc/kOaK5ybLQti84uuujDD1fiPW9s
Ronresj800ppYwsaMdzDcbgPuiTeahtygU/u7rlgEvf571+dkYwWuFgw4B5r+aLaapAEYKly55YC
EmMYcqckInqYCKaG/ISCFiOaKrCv+GC3Ne6aDzzch4em3/ePfkbw6LNwIzM5vH/tipBDHs9An8f5
vEYci1ysjavxuoCcQgsihSU8Nf32/Rs3DxfI5boL0ZqDv2KVZKR+9OzJqnCsuiRMzo4lfimfvtZ9
GlQcjUCvJnBCHHdrNIX5SWVOzLR9DIdxF6koSVGxpHO5c7AkjJv3P9XhSvDyoWi6L7UL9mTbOu66
84wIAsKMbj37JE66AJhOOzF2X+zUns97xpsP71/vuJe2fAuaA6Lrvhzi6f0cfvuyb7qmKCRC8tSD
szFHxoYTvLlLDENtE5Mxm1Hr9nPGRGs70CsAFVgbf28vfbnrBQ7ESoQz21UvH/KPZWDwlJOqqu7X
aRlmJwEy7UtZy4SRq5nfITwmKqszvneN6e7srAHpFrnBvdcG4tKGwnHWZEVyGtd2/qR6pT94QRDH
/rmRLh8ObYOWwqShbUpWwsNvKC0CzrGgKoHuJeRE5S3G7PVAygviAVUnPyIVgwqy4nj+FFsjc/HR
JWljXYYTza3MsIhKmqZ8MlZdOHQxUVth9w3qIM6DtjJsoBaeoHvSiAlVOkcCJO/v/8T021/dAeXI
ov/lThxP6KMnHROm1UyeU62bcrgOKqlvIlxiJZgKfHQc8uuNm5Yt7uG255gIRTjbekm2UUukfJiM
yZr4+eQcXAzwm4BClNQ0mvtYsgk/AlKTts6PzCpapE4hmZObMgCEtwkTM/zqhJAPt2nDIb30S9Tl
VT1f21AU40AEFy4bE3ZnQ4fEuYrIZbOGiLzicN39UqEXfrWNkalrDl5iRqNeNgHCEFHnu3wspx9G
6FfQPwdtnTLgzZigZ20/ooSxfASHDvNkDa/t0a4G8ckoTZ0xTHF6HK45F2cOgrVljWS6hzLe+tEn
yxhwYTUMkk4FKpfmlJN5WSCJQBWIerUEq1R4g8/0p4rNVW0vv3E+YQBdCdcB3U0NIut9HsFnPgMh
0+7QBdFB5JCuf+nKoOunR6f64pidN6wqysNxE+C/aVaqJQMMLYmbraXK1LwpUyM6Q/TEmT0w8hmE
RdfejUoWX1M/ap51IKt5vbBUSWtq6vg5NCk0MIHxgiFPmHq1gnM9fOdwGAHh49x1J+wgG3cOwqua
JHmJEz4WwFZ2McwbZNKFOX3Ku9R8xjUyfsckF15RgvfyjpvxvvRNnlBowEq97KC8UHwXFkKCKCqA
ztUjOmiOmBhdsKNnEJMt3OcJ+NkiN+k6s1KuhnLmk7H/VPoqLWX0NUvJx9hYBG0F8BLh3q4wYNfV
BjOSh0XIzaE3l/Q/cZxP89pnBnCa16mLVX3qEOsOVIs/JwZdX2xIcYJ2rPJPGcaTwGkMEwqepJx6
XKsKuO3KSpuYvKGpe4p7PJhrZGTi0eL0+5NiZao2HdFnv5zEDb6GhO3lm0SM5ng6EbIm6UXm8q42
kuqxwCRzg+PTuzHSYdGyTDI+ywrmaKsk5ztfWx7BMXQo5vGqJWAcNVMpJ/eU+3J/mBqCLrpwtIIr
i17kmUq04++pjOgRoJ/o6q1VqqA/D+yeItQAbW/tG4Lcgl1PvdUgl4ZcSbRJAtlpUlFBeQvV8TTW
IRQpQogkt9FpEZ0xeK2TDSQJYLXA/KAhzX5I8Ws6RfXkZElLmrrrI8+m72Bh10RnAhO0HKtfJBKF
T7qQMI7UuCjmpijR/TYTHe4i+ua0VSyUZgn+3aDTZ1Pt2Pgkk8Q4Zb6CvC8J04lGLqeJ775h0/Z3
GWaWZ9x5OV51NJbNPYF6HO86wID0fMoxFpvWN5lY9DOGthaZPyf1PX7lRaPGqEEsom+7wUdMXhuo
bp4TksubQO7IESFabAZ+8JW2ABG7OvLlVcLDippTkJJ+Yjk9Mkx8KjiJ/Jkkuo2da3nndViM0DQl
3lXBb6TxlAUC7xUvd8kvGLUXlVEki80Yo9eqim3NX0jY4FcCDzACVMorKyq22PkyENrZbxyoEKim
cz/+akvQEEQb6M44TZTnfisLElkALxTmDwSS5Q3THAR6HTApZ29EhsdvPvn5eT2zu2xp8qBbceoI
CZVG7E/uoPQeLUPqX9jwfLhR+UwASgoVhEHJ8tpJr7mbpplAIGsuYZybyHgBeEQBW2TjauPRVAGH
ulYmHkeoUMnrwMRfsatiPAsnFvj1yzawS711Zr6arSpT1FNlX9GqwDd16ykGVBu31s2MDb6qQkLm
uuFzObG9rArQjNPWxqCJBs5SBDwFc59doBZQJU9sC/Wa+xbnaHjn636M0s8ChTXTnVT64AnaWtEs
SkO0bwhwIiZ3DMVRvakSuWKb4z5qRse8KguCEHf0moITc16e/IXd8FOZdpCux2QUjJdC9PwZTDH7
0pxsijevzXDEuX5vGDvdOhznmtSm1sVzfmMMVv4sZhk/8DfYvxoDM9UmHqv8UWf14OGgTiJkmESQ
4ZWWqMw2k7aLjUDEhegrFDJagaCLbrETO/M5ESZ47KQl80/aKlt/XVSShqSoXwLPqulLnI89+l9L
jw99Wozl2dTwsJxgLyUjSkFR6IEn017YoN1L05PRnKGfk85SdEhnh/kXK6d55cU+fYKqAbnJjCgM
mExCKqlXXSmc024A9kqudOWjWxNEPnW7ARsAVhUgT8SRdYPdDRdh6DTgdP3GQWBWOOiUY+bqGDhH
UphKAPLf8H26eEN8QasLQH7CKRBUgj0RmB1k8tIEEghWEO6zgsZvu8ZWWsjygKAoPa41vkV/VwiG
r2sbMAHrhhk2Z7w5ZO5mntPfJIXqdthonC+VNRm3M9kR7emcZsmlNTbshKEVCjq5suu6PcnPTLAK
4wINYBmd2H5SxeumvoV7hdKu6gPMq1UDoiVvnjNw5Q9mNRAciCqPM81ZGWRI1N4/O71RJFAlL8c+
WrGLJeuoUK5GZPnp6IxrrxINdmIZ78uJsIZNR3flp3Crz3akYObiraxP6fyIH6Wyx7tIjrR0ewHE
5aNPJOSr0xytAlxXGJBtazmeHp5H8QIAjiVREeoci9pZD6qcB2go5JOjCe0DOBZ5uF5I//pCelWA
c6hOKr2G8hV/yYTsovWgzf7Gy4mZWEA3NDV5DxwNToLu6KdGmuGzspww23jgfuEjhbqeKMOsHqKR
l0+cFvE7/BxaZ4l3CQc7X1udxeMUyDL9DpDBN89m8kkX0plrnHSYNFhjTYOJWt9P/mdsYCTODuRc
3vk8LU/AHEe5gTwsf9FKFY/pHJBXkHgVOOQEtSO+T1jI44aBC2p6YE1jQhoPp/UTeJuYGpwgc+7T
aIQ0F/qyfgwZ8XyWGHKZ3YFWwD01R/k+1YHF8ahtXYy8dMCNc1nE2J7AGEPVcRyA/Sl2TQjxcUUu
NvQkFI1sx2pjS2I0mcgK52JJL/qm+3p+6snkTbd1QTzfym08YZBDriBZZoPRo0JCQuxvFHHZsNS7
AQNBDk8Y3Xrhb9Ogqx46DzTRBpoSOpyspXG6zhsv/YayOuBVVAVzYEv15l4D7//lcMyxT9Kut3ct
Zy7e5Bkn/0py7XIdxQAm16kztZ+8ebHo0rtJceIYUBsq5vTNZkzCAFuu5ZWXHO8UYbCFkYA48sLC
+6Dp+LpUUkyDHIQeCvHYq55jRxZ1lPoFwfcmUtUAzw6F/MwhryQ0jOZsvrUIh8T5FosrJ2+tD7pJ
bxTPaFOUoHJm0IdQ5fDNMCcrJdIUdHodetPVTOD03phqe+N0ndg5ThR/0NJ83blQcpHISeFKnJqL
gObP7hXECz0kDTsYUlDcaOVkr3NzofGzJ96jFwW5Shl/88GStCw5/27sLi88bz6zJTCHUO/I6zq8
KgMOslJ7p8FYEpUXKc7lh7gR/dmEhnM1Ig8lVqRh3B92PrO/nP6/Aao/JKPxgzSqN27fBtBr4cyw
HI8V6fCDGHA0qNSRYzcF5MMma52tNww9Ri8F6DnED4HDR5y+f/svIrij26e5CxRuiSLTNAsOr5rY
vZvCbW0WdlT/E/A2AQpmX7MkD+TytLvWaBP0LLTh/X3ujKjJfC+cnsLWIooGqWCUw6W26nw7tnOw
q0wVqbWfdt0lABAHyLtbcwa2Bz20u6Q0jUchG05hVpneAQ9LNkEYE1UFHWubFJ689FRfkLuEBBkv
ID6PJQexL/AG5nosV1Nmp9s5t/JgoxnDgvqsoGlvAqZhzd4Dg8ZoSRjY1whx9rdYO3z5wRu5/AZH
35YrLUSkrqMFr+RR5zPO+hDTHFnL4FH8B1oMiQICk+NFf/9nWf6e4+vQQEQPQ5Nf0Ms7/FUMrgyi
0u/WUWuCYODsxKkVNdgWRc8NQBhWKg6NNYkH9fDRPb5+7R1eCARhtLW1g7358Npz4FkKawQTQCs0
9wRnDtvAjvW69PR0ZsTwz96/1zeuZ6MlQNvIBizs40mG6OtiBtoGDizw5it2vSpinDz6n1peftIW
mC8YH3y9r39Ghlok4zmScY7jHHMu3a7gv5ftS6gA4pNWM17necYV9v6tvV7AaRK4y/nCXLQLL72w
PxpxZlc0TW2zgLsTfjHe+SUfjfIiMGvjKzKpYoUGcDyljddvZWbE1+9f/nWjioKNViQ9Wc4qVCGH
v6TAATKLHkVBP7Z613XSuza7clxnQhRf37/UGz+ios/KUIANy0JFeHQp3QQpKzR36s7T57ALLB80
NgHdGpAcSeRJ8+XvX1Bb9vLjMXlBcXJ4QXRfwqgLjFOaPNEdkv+MdFwnu6tcZ7qonCH+4HrW8YyH
viUqGdSWDCmXSdjRK1nkk9M4gmemzjjCY7DOJf3ILMsRLmp3bzamN++ToZvuSkcZDc5cz8bXS9Yb
YRCViNdOEoflzocKSaSQx7AerCFGZGyP3W3cGgrHTjnRIJ4KrxSbAcDeRz36Nx5HIJ08+qwULiT4
o+8s68LGnCRtjIB+41ndoeGDzknVWSnU564KgrNxIBAaogd2Z2uc1Qfvw+stjkXNRtGhlh45O+/h
jxbQuOlym8gWtyETr9aZ3MO3K3+hwHYoVgOCVAUSg/eflDdedlZSiHISfYiyjtfs0nOnrqlJEBkt
HsqZacyZDOP5g7HTW1dBPcTgkXd9ab0f3VrhAm1KuQpG9PkGBTkUP88tz9+/l+VvOdwXHMe2HQWg
heEvW/bhVWrOgLC4/H491vhozSkDkRhLimsAlNSfmHXfv94bK4jL8UAtPojFWHH00AMWEmqoNXWu
latzrzWihwUSszPtgiL6/WuZb1RiLsmneCQ4j6G/OlquWDNc2hOIHmkEfKMpW5+XTUU7mbLjNCrb
ai1Nw72mk0rrua0m1MWhdQWsatolSDIRrPYE8H70od547dFGsrJR3KFDUtbhN97PtVdFydit28Dw
P2k7L0808cRfWrOcurUjBmerSz8TkN6j+JEHfIkpgHPwwXezXOboh2ekw3iNcwf6F/fo4JG3gQyj
PqNK7SqSP0vGn/dNkmGOI+2IJNC6MR7dJNIEARTj+Kzr3puuofuZPygRsJ0WpIwF2/c/1BtvMzp0
Rs0M/EB7eUdfTdM3OgN4jWTD8J+A4kynsnHkGU7JeetFFInYd8UHX8Trg9GiDWHoQieMGZt9VJPo
1NDpGIQdIPsZ27sfpBsTHOyKLmu1dtnntnPci4uw75sff/tuwcRwZJBUKHyCo1cvGNlvYs/rKbUT
cR0yDf0EChRfIRLhk0nV7Xeq1OLp/Ysu1oCj352wD9fkTuEiLuahw8cPFXmwdJtYVpyi1mtDdYS/
cmaLyk3D2YFYbviR8zqsvCVtnXNvt40FjKYLgkjbBxfYMSVzaYf5eoJ+Qk5mAAEcvVVH0i194iGm
MViaV8jEppsu0fZz2CqWZmn69GcCNcLeqOzMWE2c5p19CCgUkkPQTJcZCLcPzhCvFxsECRxYBMIV
XvXjTgyxV7osNF04o+vVnrTddMuhEde8HxWn73+vry71UlWjLbQ8F4Xqomz9s9RM/DiLw0JjqrTa
O2w/4x62E/b3EBbZ+1d69cByQqHIXCbNDCD08UsS6WzKzIGOF73xaDOYlX8KYgdEm2GWxJeY/qaS
ZXMrrbzZvX/l1zINHlZtLuotJZXNZzi8STYGqXzoAcACUvE5N0M8vhOdZVxexck8zc51mqPYM2aG
Yowk5FUDI+bGDCt71bWBS6xG1Vw1xbJ8vP/JXu2VDp+MLjTv8CIUdo4eauFlEhgsqbcxyS2Xoe6c
c0XOwUf+r5fS/WDRpHpBvrzoh1066fbR7kUoqJVVhTWuRyAmehcB6g/XrUtIwxbigv6KRbX4Kka1
qKjUWKMfzBGj73NZgBsDAATUdWDgl4LcYE9eQb+rv3ljor8TXDqa2zAnggGayuzn2yER4rNhVP2n
TDctwngSE4h2jKcKFJAVFz4dxMUfb+KwCE/tobKAoxZBuzB4GKkglZxluCXOpqp3Zt/pSy+u/Jzp
Nv3ilUhCeouTjQNk1QCEkEuiAn3DKOkeG9NEpmllNeojOnodrLKOfiTQjNK9K8I0FNjZSBk4CyqC
vlZD3TU9JbwQzSmxhkjsCbqLp9PSM/C8paz1xqYcZNecdAwY3dtMT7W/gUnaBr9kNah7VP39T6WL
OT8Jsyz2VqxfJbrAuoabwfpTyh1FOaOnGg0xaeN93373U9/6xkwGyGFvBBnH5m6kw636rLpusxZv
MD+UjzjZBdqq3GBa5ve4+RlyVvaPqLKtAv5C1T0mhW//YnRrnc8jfiK2vQR8oVN4eb7OpjS/ZJRi
xmdznOBedtBKobiRQfuZEZoCzEgFi7KAmBg8J+hRAGI6U0qSad5Q+bmR4xibcZDwExu7rD8TyVaL
fVkgFN6ovkV2OrT5/CUvc3Gvm7B6ZCwKW3vmWdDkBTJWWyEKrfxN1wzlp8Aehx/aykcMUV49fWtn
PyIntiqze6OrHLUNk1YTcOEkslolVKvZipdF+GjWBtLLBgS58JVnM0n2nRXkJwK9UH1CX0SnRAKW
ptgQXwbUxTWoJTYouRc/dTJB10BfYv2yo7Ym4pEuRUf1xwq3GhEG1OwCJnTiHFs7rgyruERDl3nA
7Awmh1mWDABDs3wRXRAwVJ5WbVkGwAM1eZJ23HU2WKtckKLiB67ch+kwfi8Zm8qL0PK9negcYETd
VFfxRWE4ZETEkV1/rVnkroG56mKdhlV3iT4of4jDyrrrGHMX2yYdMft30EsDIkpq79YDyHoXeyMY
Veg9/neoVeX3Zu4Hi46053zNOKoBQqpMjDC8YMgvjWiATVTpSmEWY3YH5bjxjU1t0gBGGGpY9/Dc
ym1dz9UPapvuNEukhLhA2FuyIZPX+8FJGg5P01ftLrdnOs+tsvli+qZF1V2ThlrtQsaq/MSTUaRr
7CoeEnKNenmVJ7yRqzCrvJ+qcKqvkJGp+dpQ2khCLLM8NyFQPk9DH7AUOGHP+ww/FbBSpysAp1Ee
Mqe1ndLYSARM+aaFii52TYC4+hymRXJFZQOvpzYKdHTUBIH1wRb1ejleuqDkTMCrwP3gHZ27ozbJ
UtCHPQjZql9YKvgbjHL+aDt6vRO6rPmoMTnG0Cg4Xo3J+SQD0wmYtnYD88eax+Ub5BBSXn1Dn/Es
NddWqmFi2OW0T8OiemRozzNTpHpNjh0artmqTsYJ5QnAunjPSPYRd55xT0h2UH+wRb21ebrEaOA+
0cyGXvUXiEdsesakAliU7ea7wMrd+9xZWMUxYqVzJmjxvHKdcbxl3fFvK+a0p3mVRDdDHiTd+SIg
csiBMOsHBiKwd9/fQd84v1C/w8Xj0+F2X+I//jy/cARNczwc+MOyWH6Huo3Ew86JOSzCD06grxVt
NAI57yIz1hS3SLcOL4UcoUgNHx96yNx0Y/lo7Dl06viZho/zqSPhZ190k14zNwouw2gszntGpX+3
7uVD0BGnP81JxkQ8dvghIHhI9kxEY1lmGfth8kHpVuOjVK19RcqG+UFlsxxADg8OXI6yl5ELtnGq
jcPLjT0NVu3S5u3DXl4FIsu+j/acnOIdwInkRf4H78ZSOxxfjxobDw2nNWw6R5OPhE3GEBGdOcsA
S6aTrCQnK8uny1yERG54vnsC+lnfNsyktrX22fref55elRl8v9S2HJQsi9zB49lDoYNpgIg3rkUB
Gz3qMhcO2Ow+qTh+7gkn+zqGtnp4/5qvn2GuyamM1oKNTV8d3TTxKiEBeRhU/SiJmaVF5emIvgLl
aOB+sMItQInjL9g0LbZ3LNUS6+DyWf5oxPreZIQ249c1zYwoWkeoQEDB1rbzOAwesd9u2DePtB3S
YG/Higa0I6LoguRMtnbebPu2hNn9EMG9/dwaAfIaDCJzt+9Vad47hkn0xRipK9xK/o1Arwh6TmXY
jWRR0w8w5lJ8n3NpwzBBrLdP6SLeE4YePsHqD5A5USafD33uXc5Rr8OdZfcgJ6c2zq41VK5+5QBe
gRZrVvN+VF4abeIUz/IWXHz+RBAp4QiZIcvvquF8y9iVgA4Oi0hNWiPGHRIZmbDWgzBCtXdl0P+i
rT5MK6uZoZW3A6lylz1SmOqmz0IyWqc5joodcPO+Wld4/z7qGrz1U/CUEYBsQmaQx1UJU5XWUbKi
IBrTxyxzrIsx4+6MfkDThFQi/+DRfuN6rBn0bKnzmK8dUyCw2EczIh8OMJ4J5HciqhKFk1tmi0k7
3fBgi4+WzDeebNAhhDJxgx7W+qPVCpuVMkzeJ/S383w1sqGtIEQUV0hOmqeiDZNdCIZqg2Y1vqjj
EbEWJTUeI+dr6YnpBAGY3vaxkJuYZPOPOB9vfjg2eni3FNtaH/UxjGrQXm5TFFXmGD3I0EsId+5d
GliOM39QZr+xrCBf5d1G8MEE+dgo0HbZEBrS5VoeOPioqqqLspvFOXLNin8twr1PkNz2/XXFeusX
p9CWjDM5Z/yOrfrjZe+KOIwMxR32oYeDqZocxz/PE4fg6dK2eocDOly2nUu04kNYGbgdPb8kDRkU
XEsMRNRPF7yRbHNTTD8LomGW/ICJLVNmnHH1gNap/QxhH0Bv3djVuJuzSn/i77TdLW25bturOKn2
wLuLX2hsGX92Rt/qD5a011Ia6noLdgMuLduR/JSHS1rPizv6NPjW2unqLxENqR29adLhFoYfbvUa
iqMtjXXQIwELU4BQ6P0Apvow4i7qyqtP3v/a3zhF8nk0NGRKbiGOvSe1WfoeKmTkTnmZRJxiGT2t
mIoFH5T1+IeP1/IXTDL+YxYPWxzPJ2vsol7ZDAPx5lN00pmiaLcTitObyc3BUIHIZCMd4BE+QU9T
7cZ0xgEMYJdBKR5pXK9SX4anUQ0TAL6mk90KzhbuWWVz/KYmb0xQE+6Ed920x4coNQSw2GgYA1Cx
oREhWw/9gOgixz0nhW+2QX47xU8KX/M5sUaXWlyo/BbHbXzhTl54nZBZTv6s0Tb+TguB2Dke/OrB
nEvU74mLIGyNoMj5BX45nXeEYQW8GlasPpp5vrTPDw4ZyOOYsrLH08+3MXYfPjBB6wJri0q1RhZs
FhvHwMYKbVkOiGPmHgmfaz7Qm7NutUH6E6vTOGZnZabtL5Hy5Q1Mgzy44ejR2DviI4ruwvDH7Cmf
MC5vysSlT+Hx6but2wD6+uy6ceVu2VGj+re94f9AM//N2/zHO7d5ap/+6/klePrqKXv+n//+/BTl
7X9ddD8iNqTf/2PhKb38qX8gsBzxF2dkqgJP4I1FQsOP/Dsx0HBM7Px4BReLjieXMdW/3PygruiF
SIQG0IU0/Cfe7X9gsCBkUU17OGgYOyBx5xMesWXeY8281CX/fgb5YKzKbMM8fYt8wnlZ1P5YmutJ
tX7pQ1wm5niHtTvythR55U7Ay6ezpH5kjqo+D6HXXqQmHdnVJJt0n0A0QfyWP6eR4v11W3e6wZaM
9ViRuPbU6iC8aIchv5gdgf16LioaI1gAuk8Uihcy82ymRpb3lPtRdB1M/nxroK5dB1qF1WUzgXOl
fHMo/6VTkOZH7MMOXMyE71VV/ZdZ5zdRIuALi9TPTsb2/7F3HsuRI12WfpXfZt2ogRZmY70AEBEM
apHMJLmBpWBCC3doPH1/YFb3kEEao2tmNza7KsvKQgBwuLj3nO/E4ctb/EcD+lMeP2ZNOH7IOeKk
+/er4Vl2vXz+18X3pv3Xtq9+fe/Suvpfb6Iv//3tv/KO/v4166B68y+blwF20z/L+fa57YvuP1/v
+l/+d//w79F4JB/d/nR07yVRmNWv1yN7/Qt/D2zrr7ViQN2A9o+NWMlkW/P3wNZUwtJdlnly0ldn
0brL+BuiZFl/sQlDVcagW01g677/74FNFiZqkxUusUpd+PvWPxnYb7ccFqe2VVCio/JA7kErjJ/w
+nwBr7Vt0eM07Jj1R1uzlq3X1PomW0plZ1VO+WfE/HdNuX+uxy9fQRFoJDkzvr1eTo4QjEKuh5kk
jn0lwnzT6LG+HZBdbTt76HboRvlUDAtuQGJbD5xqwJQSa0FwYjWfduN0O1lNfpoC5wmVXs83KJkB
072aoK7/fNn/qvryumZqamG7vVmrX34ncD1eGT07Sh4v57JX37vn1aScZQW6Skc+iXpMThNDePAr
hTiyLXj/BiiGUMBSedH4oV82ha+upPUt0fMtm63BS8RunCZ7p4N2YB/t1k/OhJr/8zt7u7Vd78yh
DbuKehhdNP4P3jgk+JSaO5nJek5dcs7YCFAgJMczyeeLfiT8KjUU98h7/+AmaVxxNY3AFvY/B3t3
QsxLJPhEV1WGowRAO1YoA2BXScDgiVErvz+/x5Xi8urY/OcmGSI6H5ZDVeKwLICJN2YBz/ETLxUe
JaJQhnuk2ajHa4rmDxklDQ6cvabcGZCTvJCEOftOFK71y1FrTDqj0bDvj2epVRsb5IVDOGvfwNMy
0wVrWWbaXwptMH4mY6U+idQia7ohdPMuK2tNnHx+Mx89OwaIQa0TLdQfV9+rASJTciqspBHBRPzT
eSVlvivbaQEsnNebqtftI8eQ90OfOidbxnWAsA4fLnVWRlK8mtDps9SU9Eoinvd6kakbKeBgfH5r
5rvXhKuXMxanOkRK7H/fzgaeVkwupk1yHOeMkC7Py07o9ldHrqK93XgzGphi6WFyhllpAKhl316G
drOiF5LL4DudiGL3iCrNIvfHNBga8k3ccRY8jLBKrGVjkYy36xuiJBGK2v9IKfvyQzj5sIOhuwlX
0ziY/WLHlqQvlE2gDFTe3YEB2tDTOCsmSVs8Rf5uxJ525Cy7ftCvti7r3a8dS0Jk1goSHIi3d++M
EjsPRfigKowsMPj6CUZSdIh1hPW0JKPsBpXkgCJtjromPnjwCJeYRC30MZjLD+4Xmc8agMj9Jqbh
+Jg8yYnKEt2PlFI/JxsJiTLqncvMlvpZT4Qa6liHqLtIP2anfjfp8QwYYyozuUFu4MvR7NU3pPUR
auA6a4K8TPHkEQRfIsLxk3ZlmcWecrqo7rFz5fvnvqpQad4yt6ss7gfHFruiwFAJrI3EyDS7edBF
sHSqhaMzBpkPzzvAZ4cCYgDX+fln9cGAtzgvsZqDZ1yFfwcDviNmQMCmq4PadrLAK2Vz1vWgBIwq
Tr9O4ORC9HrViuZONqktYVz34JV7qce7z3/Ju7nE5YfQ/UMej1aBjvbbsTdllIQJZsfmQbXOl8S1
0TwliSMjPPHIuvZuLuFSnA7Y8xNLhPj/YF0rRjHoneXUQV4BERKQmzcI647VaN5fhVHE54SMDbkX
K/bbG8KnkphUISs8Farc6WmZ3k7gdsJ/+thwPGsruQShqKYe7so6bZzgb7RVQAyRSzWozHeJSdyz
OlT6kdn+/ZfBmmJ51LmQpKx56G9vKMrEkPQGl1JkAtdhbExl26WuvSkzXGLeQr5TUGBQPqI6fP9x
sKDRmzE1BJUU89ZF79UHmQqJH1nH/9M6xOPNK/1mKqLqfNBGilgdbt6y7knn6Y7NhjRB+F+/mQ8J
nlfZbq9OLhQm+sFAWSy7M0TR5AGFg/Y0ijMAkS6yhus0VbH7YVlJaQwRCO23/RTvbYzSDwOt+rNa
xODbVdI0s0tzdvFXZ8sanW66VTPQAbFTVOaxPRPbY7PpEHikng2g+A+iJ3l6H5txcpG0ZdzS0tbN
dtckMj/FR5sZGzlr1Ve+vw4jnAWQi8AI1y0I6bCsC9q05KQ72GROG0PGN1nk0aFuCQqvwKUkxKJg
SEZF6M51djv1S3PVtIP6Xbizya5EKyRFdU8SVA8UzrvtFosxhL9yXjZ49WkJD+qEI2oyO/HVY7Ms
N6QR0R3W6nTYUkcnbtOWwNXRC0TCOjH7RvkZpZP1lR07vni2UnSOm6W9zvvWqgPhpA4RF6p5s2QE
YJA8CUGoZZ8BLX8qCxp9UK58N1UF6grp3pvScxaczTG+DcOYiO52IoIxph51cTiOkfpzNIT+aGKo
Kq6FnqxEgbmdEITAdCSbtppQkZTRUhOwAwufOd2WKgFHNKwwVWuWRsoJRn2x0ZpE1H7VjMmFUzn6
vQRlQYwVWX6zX5OLToGsMrBzzPOIMZKobKK89DUeeSHt1fHrInYp2g2N4oSpladyY2b0OKCpO/39
SCy1FyRTojQokFLzsR1x3BHmqM5AH9pmsDaAS+RTqeKKDEh7aDm+TBARksGpYYPBsyIyliDhJFgS
0Vw2QPV5EjqpCQEz+aiSZL+YRAYbXTdusw6gFT18Jy4wjBsIREglTsmfYrf6layAYXWZEH0Z2o3X
A+/HEsg/m2r1zWuaZQylJ5XHAtwZZLopBgJgVD3tQc+BeUbKNcoqV82mb7IZTS+oXQx4yK/U8ZFk
CEYRQcvTd4dUxMYnLklcJ1Y722siZOPC93LxMW9NUyyXc0LbfqN29ATCjBxBENM2wQ0i6knJGQiD
6UN7jqMTmwAxe9tnI9EfjSWIZgAxoNFR9+J0kw8dSp0oIrdl0yfpeJGORf4bOJKIA0Mbim+FbY3X
9qL2JMZjIHeJXcrjSx19WB7MjOtxG+OLRaICAuuqKXXjXqWy32+woDf7pDSA0cUt6qSSsvSw9ai4
ZuHYOfaPsRqqS5emW+H3TaVZPlk+DNwYGVKL+b5KfzlDry2+RzQxTjzezx2p7VR2VLcAveoWRGgT
oak0WAbp+O77eIFr6M4kbWzSzMXsQ86KSpoBWLig6xp4D8s8ar9nIsNVfN0DbMIOKpEXLs4i642V
GzYiWktTzrB9aFVILE1chlMFFBg2aWoRKz5UfPEJBP9z2yLV0R/6qm9DxbSnIujKAgAAIZJKF8Im
VgEDWMoYbyqlsEa/7Zr5R2ZYeHKkItLrTlnTtDoEQZ2ftiXBJLZb2w86pkZo73khq7CCubhxCiFM
AoCRkPRaz4+N6GB8qYicuSlHjhG7obHjJBib8qTB1XG7ftvmzp4rYQfMUsOjYjbet3bhg/K1GFCG
38/EG+Dd9oYKWGLpPXu0MRcOiup4hgvXiv3EnXXCbRKByXEcdQoIbRzXd2nXD2vQW10rDFe9Pad+
bc1UCFSIz7Mt7Zu2GpkZ7KnKcQa2SX1PlGCOEkdVrV9Wt3RPHefiejcOrdXtIz7vUIPubmGeHzgx
ULsjNikDmHVrV2kF7barJrzWQ1bpBFuTLxKM46QO+6QV0VVuplCoCYrHcWE5iUruprVO1VoyZrsE
fxcpyUVsfNPp635pZlLKdtas90/0yUWxJ31a5BsN3DIpuLVuE8JVWnJT6ho5UIiIxUU3S2iS1dLm
z4mTeBd8lc0TATX1TxuM1AgQpEao12j0ihDwlcMZ0gBlPqM6kFyprijyjUq/QYeZEVu/gM/JLEiV
Rn/qc5kgpWq95irrhIHMp1pVbZqiqRdaj3WT+JKyzbeDbbUG7iBzcn/zOsfqduxyCzwVeJ8O9L5J
aHxLGu2vDKUzwA7GTQiqxLlvFaV4gvarLmGiaDBlpmLs1dOaShjZa93a1evKbHzgHJhHrCaLdbVU
EjBM1ThlfRINKdiZFABWgbvTIIGLhtB03uTuWBKdFlk/B9fDkRvNfAw+7QmYD2mjDy5m54lTejmU
CETdspYQfzMF5RY+DmUvhhor3CgmguqEVkPITBoF+WiULdV5Zo+tuqFUBpZBOASG+YOzJIvfikpR
drpZ51ciJ2QrFIAbFJoJUXQ/U4Npg6kSdUYmiVF8YwHrmIVHq9k0lEOwujfR8oNwpzbZMELnu7JX
BU+jJDbLn7WhibeLXZNLBvTfxCLcFZ7kT8EZ+0OZC5SUHam1+CecdE9Cl42mp8ydH64T5Qbrwdhg
jjZHpngtkaTT8m71c7RsugzaYr0F6iPyqzBpZYYpYO7cT5MIDR5saj7KmLaf37X18mDYS8P3ZILt
REHmGL/LISpJxkoarMMYx5lae6WoHnEeghvPi9r9qXlxkpzjyW6eBq0X0MTj2bw1oXcWPjkmGYAI
FQukHg3aT0c46rMNXiV0VDZTCMyG6Hc8gAT1cx5VvrXlUl9LVedd4PNtrHAs8+g8dXvjl7GM3aYA
ivlUAha5ihIUPSS/GPK6oGh+AeItkyx7xaNjK9O1mypoyS1SrehSgabZMMHkW7rULDLEpm/pw9X7
tM5033Nq9EnCqIiJAUXdP9dNujxaVmJ+UWpzPNMdFJ7US1uZbCqnbx/HlqSyQCRlH5YRej3A7JVJ
7vxijd/GRePUyYNTL2p6bHOgZW4PCqJZvk+912pE5Cz5FwSnOvOqznKD3qGYSSQqOnEuLAeiiBVR
ufAEMmtdrMjGriKYHc8Ie15CgQn5DdWcuCbZOPCo6p46VOiu/03AAjz/jnqUR36pGQ2cx0FAae2y
QbtbanKwQlHOyzf4Z8Ca2smaLzOibmxfQiOK4Rs12BOybvLk7WSOVe0PUe18EWPDzAyzwcZl7CQW
kY+tFrfeNqsi0ouoj0Xfe92Qv9qxzb/QslEb1Lm93vhqVrf3pIVR5IlaaT0waJ0vCeC1U9Y5uJeA
cSYlJKQUZxpbQ+GFpprajg+iPhWhM7oE3qg60V/bKGuaaJOBJQTRnWAWOVWJlt2LVp1SIp4VGB16
oesPQFZYEO0SBk8ggEo4rCh6cg5pwlhdY7n+g2JBA2lDJe9+k3pl9kO4U4sUU87QjBC74l1OS5Ge
mbM6YfMvCu9WRQTrAfDQa+IgVau96yL+IkSEZLzXgMIAOhhA4LRmVj7OtaXfrlKGX02pzl80p5tR
rJNtOsHcSnO2Yg2uQw4iavQI5w1KMgtBIXyjUPT4JPXG6qZNa+T3hVNCgyH5zrgSSWvi3UdgA7dy
JF81dId4vE8rG/zElMzs2bqsF/w4NgIiqC1PuZZwRVcigF7thzpmSiLVO/9l5iqbP8KfmptZi3Ro
wjBaTxvZzKSH94OLvsKwUm83Odm6ZSvp/hLKaLrkRHrNcp0RxFqwO3CaX/DG0OjXmh6liKLaBcZL
PGh7N7btE7su2h3acx2K1VzlwaDN9klNOYI30/fDNYGj7NRB2ZI0h7jezENVb+crxR6HISBDwFNu
MK/hJY6WZCS9fVi0Z2KC6bEkisRQBN8SVFgsqKBP5ZqrkJqY8UNrrJPxpM7HadOSADFt7KKg7eD0
qLGldGYjUAd1hVUxmT4TvOvgJOg10hWzfKlCF8SEsqlLLbW39tAnThhXEf0KojVnGXR6XjGWZFTD
f8gL4oKjnGOyZzAzB5XU4MIj1XYusCHkxtYZpol5wE4R4jvqNAeKJqeckvNajlNmVb0h+3gm/Rtd
iREsbk8zg0yF2QxH2oEXjjETrhl7kmU0RwKfG6z37ND5r4k0tsaIapoxPBP0Ddk0LmGCsDNeA+An
ucgTIEHYAxJpRKlvDVhX/MEepi+ZW47npDTnho8KO9/nGg5Of+DQvBfVwICLisa87YdpPPXoj3wb
NBX2T8+nCcu8E9NTpJMyq1PiAoQk2A/SSGj0bWuJTnKYY6neNIo53URES0VozHPnC2IWhYCqmogt
Cl/9Em002iqAqNAf24HCvgDARzZMt+ZcMbMBa9au43qxnjutY4svouQlfKj87Rld+xOWhTtdZu3S
PELC7tewQ5KzdtwmzoRa1E1507el8dDDp3MC10yQlrnoqKoglR4wnYSAoiKMIdbkm4Q1NwkriGAi
jNpm+dZ20pzOdDnRl2qzybjUisoqApLwmIkLRxEni5w52U0Me5tgC8eMNi17XjIuU1KhR1fqeeBN
Szb5yjTLr8qse0PIy9euoBQRngn4ZwiLvs2AvKmtdUrrzzZBBw4JN155ybnXwv0Jk9pG187/Lmdv
otXVl9xKbMK0uyn/KQrNu5iyqjuH6k18sxDSXgJKnMUjEvzpZowj5TlzBTDBWbGi/NQYcpJIx3LA
k1Czc71Y4nVOGaNs1DbskzyY2fioCFkVjbvThdM+ek5VtCf4A9J9Z7TTLxLujHmHsaIHSO4qaRyi
BaG84BlW/MPsDZUXVuNosNkdGcEkXKjDQ6GN+QarCA9UYIPk2Lx6is28I2OV3wTHixXRU0OKiAoB
0lA6TxJo7TUbZjP/vvAVW+Gs9OV5ocQ87SQZ0kuEhubvTM7mc5vq8gxVnDOcsHnjNDehcv2qL451
D22B+cImvzTCH1VlV+idFw8GY1u0QSWqhJTgtMZHAoz9t8jbDJy3003xI55Uk1K0TuxMOLRSPaVO
YbkQ2uIFw4dWsnWcMMjsazHlJsdH+J/bISNENaihxhQ7VlaQ3h1acXhAa5QKIaBSOZuwNnBXgCOY
e9KBMzMhnenCFq752elJJkIL+85lbuTL09R13XmbzsqTmErliQw46oDmVOus6rNXGZhihMGugJWz
C5SxkeI0z/o53nJibL7Lqouc9fuf9aDpakBZRF/G7qWpVdipiD+cN4M7go6hF6D+6ibXLP3OW4/M
tZFEt0RM1XFQaIXT+7nUsnurG82Hlo942uNfNZ/ndFxuBVqJmJBME6q/bFfIWJ1pVoeANHKpxQhO
IH5BieaMlBBOkXVeu/cI7kpvl5omMh6jBprGaaJv89XxsnLHTFwN+9EY3HMP1CBPfEiSvSGx9wam
mRAN3JHZ8sOxM1oYAPTaag/N1SIBm0jc0zav+obZtyautqoLAkZENKlg4zu0JVtnpPzmt1lGc6fw
7DLosdGUoSRC9pJGGOQ64lxBY4tuab9GTiuvRGpQqFbzhtTiubArc1sKqjVBVeryVzqz0fQXNnvQ
pCe1vymXWElCO87zB7o/nEzTsfOMveRjZo2pIXNs1L7JxWmSYX9kMys5X/pWq1mC3WFJwCN/6nZX
Y1ZbP1KNlo3fdLPCYlj12TcdIqFHU94kJsEuI8w7cYydgyEJp26nUfT7TQfNPV/Y2rdg+NPyB0vc
dN5qpZ2Ea3kyYcMxWgnjPouskO6XRXKZRfK22dXYRZiWItIZIQxdC4m9i+KE7opTaikZUcDGTLpo
z4EyEK1pL+cKuRYGqHxqCn4+NG0HawpqXuFPg6fldxP3Vm3HXlmBLA7ZiATBcTgyiDbCwD8kIxhu
ffjB+tsTmuzoycVEUrO1h6PoVPusBgHr01CosRrF66DMbPjTRZ1ND/8G7FJTq07h5VJRvEbqu9yO
btxd/lsV5RgDy5GWbwFXP1RZtE9kQY1k+3lt/l3BHJ+3Zhi00V9k54fZDraQbbSMayBkDo97pMZy
rihGT2Knk1+KUonuosxujzQ3DswMLw1t0CamRZYahHDYH2/r5aYoYaGVwJE9s8MB66rz6I9ZIXGb
EvGDJD3aazrUvoKycJhWk76VLWzNz2/9XTeHW6dzuXJdTFoG9kFHS7HctjZiGInL1Ounqeg16tSG
dVlYU3X1+aXe9VnWS61oH4jENKMPG0d6L4nAI66HBr7hnhECWvsi6ZsjjbIPr7JyJdB008s5pNW0
FlwJ4bDJN2Jt2RRdrdxVdS6PKDzeX4U9qMdRArrCqr1YH+urXofsvazC70N89DCkmDQjaI1WmeX/
uGsEbov3ouG7NpG8HTr+qwR96Jh0dYDWXjsR643UMWLfcg2W/vz1fPARsFsxYE+tJH9u7e0tzXlE
wUOs7WvVjk+XBZeNEhfZmeaUlFWXztv0+ACP9PHf9Yxo3BjUqRHqrq0386CbTLp30misAxS6Ob/1
A3vzEUjbTlrVDxFpc9jSaSX53imO9MgOJMsvXx8PFeEMeXO8xsNvXlWitaLI12dAQCdYphhJ66Kr
2u3xOuTrYcw5USadEpmNb0E2sj+radCogSCCOVyUuDnyKF7igw6bWCDiNT5Di6yjwyaWBWWr5owh
AtXJm9u8nYpQH6ipjdPy3A/jcI6xAiAXhlLIv92wH0xZnHgmRpk8WQ9wQ9psCdT67U1JczYTjEyX
JyqoH5D0e2TCfDf8YTy+fFyorOm+r9q418NfA5QbuV1fQ8Gcpi9wyqB+GGp+8vmI/Ogqq6QclcGL
N+dgcBD51jZ2U5IMV+ruRVU7D1OmNDf/BxdxtPUuEG3pzsEEOPR8WORbc4AxcvMET3xxDeTXPTbc
3s2zPDEX3RLchDW74nCg98YkhxLiIc3R3rw0xoF6KzPMOVtsxW/pBPiaJyHZtWZyAzQVlnjb54Cg
rEwn9SerTkpLT89cBKr3tTW43z9/CAcOw1XFYiPFsfCmQ+pX9UOkhw7KFeZUVgdNaf1W01g89o24
tcelPjOg3Z0WLeGoi9VTBXFIj70AnwWY1unHSzvGa12bE1VT4py+ff673k0PLz8LyQVKKQQ/6oHO
RXr9bFJqr4Oy0cptXKcUtQboil5p56eLGPD9VQBgZu/X59f94G2t8ZPMDJZBmdNd//zV9M4BBNGw
xqAAzkzJP3LZO0aUXEeCCo9Mu++3AYwIDJio9yx8fjTQ3l6L4u6gLCKlzZqX9FYbIIplMRubsqCJ
3EHZC4Y4hWqM7erS8rAZF95yLKvjRW//Zu7hRyDrgaaGjHDdDb39EYU3s9Pu6AoMpg4HXc/1TYHU
x3dUvP0Fr32vzZN3Skln+t4onf5keNNv2dkakh8qRkJXkqvcbatNIoRzjf4UTDS8A/sumSlh4TtR
tHDUxkojfMP0toSRyzqwhXpMjPrBgCFlApSD66qIRg5fHLVUQgu1Hi2HZvbPFnDnWxxQ5cbq8EEs
TqTgdUD4MBmcbT4fMutrOniClgMrZF1KGDWH+hycW12jUkwJSq78Y3QjdYehTr9FuKPeitk79ml8
MDmCGsO9jBOWr+RFLvlqiFY0XmGM62VQICa8RdfWX82VaRy5qw8+BGgVOnAOC78G8M+34wJNR5pp
sLWDihd7B/NWMGPF6RXQfO3I9vAAufQyB+Eiwj2EcgXm5CH9ccLlzgyDVUh2WhJohFJzBpmxL8Np
gIsH6LQbVY2Cvsq3kurNDs7aVy2NztmqRGf6II5MPu+fsKMx5bA7eNl5HeJ9GuIz834oSRJQtGxn
tgi7IJjHR5bS9+MGlQ7CFTaRTAMIhN4+YU+PwT7wDQVxgQWuwgkUQrwcTyoku5d1RdHk83H6/o1y
PczTTDQGIvQXtNyrcWMqOVRNneuZepVuW4za8LS1aHUBHuMjfXgpEqpY73C5Ipt7e2sp5dBCTE0R
OH0v99aqSFpyEIOgiLMj4/SDd7WK0pDWr7JI5HFvL+XldLOcghEzFBhGSXUxdwlc4iNX+fBdQXBh
mCKrou359iqkJ6j5NHJDEc1FXpMlzypqQUE3mbTm7Hw4sgH68AG+ut7656/elTMJAJ9ScFeyX+6E
7Q4+yvJsm0zlMdnuR5cyWOtYaA1wePbBXkt6bTRCAWIYNtL1TbxyQdsV8gxoxbHE9Y8uxUJnce7E
y6MdEndifWwmbaCZlTWduSf6IPKNqdQua7VTws8H+wF1Z51T0MNzrCBmi5ISBr23TxC4Pl3jDj1B
penaD2HXKGPhh143ECqzbV1LO+hLs7/P9YUWdytnfItZc00aZRRkViNKvxKRG3aIzemLdI0IcVZo
Rz7J94N3/ZEMKg0Rm2cdso3Vjn1j0zPJ2lMOh0kDux5TXj4y0bx/7EAacD/guGJTTcjd20dBwR6x
NoBdoDNNuUuistgLYS+hSTrnkUu9O0q6q9eY/S7r8HpuPRhMddqT3JyPBb3ZpcpD2inO18ml9TiT
41D5aoETMxjc+dgu9oNbNOnPsS5Cb0VjeXBdnPXLbLKZDoZ5tCO/iuOW2r7WnUx6fuagCbrl5ben
DPXlUh/M4QyrZr1r7IgEjjxWKUvVVf1LpanyRRPjcuQ1v/91K7aQfZa6emS1w6cSe93UqB2CA6m7
/Z2ixvVFr1JCSEiCOTJRvd8GrXA+xhOaf16Ac/CupyWlJViT2BI5ckCqZ5AO0bU3LLryUtdz1x9o
X0/hqJrHvrj3YxnLLT4DS2OWBJNxsGPPILiVokGhXAuzvXdHY7515UI0+Ocf9noDb3db7O7+WG4Z
ae+M9I0FSN3NJ7Tv1FtPl4kwdKOn7InQDDA5wjXaiAOg5z1BeLbvkZl+5GV+cJ/UZdgumw54XojB
b78mYiegZ+OrDdhLexuv7rNNnkzx3ee3+cGQYTtJDWg9iKxE7LdXYaKUiBK6jLq3Mdx283CDIaJ8
sArWm8+v9NH9eLhRNIw8rNT2wUQ5ixhukTKg91BJNo2acvjhqF7z5fOrfHDORDCObwHZPvUe/RCr
3hek0/QONyRRuRcIXgg9d0B0hWnuxRu7LeYQHntCzQKW9mSPPzurhQCEumlLRQbZYDZ36C26LPz8
h300nhhR6wEMgCSHh7cPOtdGehQ07wIxCeu8RTEVVDkdjaWdaK3xRXMUt6NqS2qdgHskxJHrv3v8
PBIGDLOy7cDJO5wbmBxl1INW8rNsyO8TxcsvwNIezc/84DLA/1bj4urdYMN5cJvKWLQsyKSZoGKY
kWInyQ4HOBq9qqCqTyCiS3CLi0hGQ562KZPlu6klwy5HibdR0r7bkM7s3Cf0X/48gH/kO/1/Mw6d
gf5qLL4zUl+n3c/vqaz+tW9Xy2n72nP68lf/Np3SmfyLLQKTK8QB0krWueA/TaeGSgI6/UI4hpgL
OPj+l+lU0Y2/mB+JU+dwAQGEjut/uU6JmXhxYb84EnRoevr/heuUKZ86uOXg2marhS3wYAKxkRA0
NE6WS2uqlQ2SY1+VqCuqKQWsryAke/WQrv9M9a/NnIf1W663loXo2gDSYd90WC2VZknQlwd0l6yC
wlch6mz0dFUuDfblMupPKuWbbR112U6JrsvyQYkFQlihz7vPf8gBFZUdDhYsdhyrJ+fFQHKw6aiX
0u5I56kvGyMheJrsrahKic4rp+RMtN9bqn47I02I3jTX9pW0fsfteFcBdg1NJPGXldPe9FADd6Ux
fsFCRNBDaXKiN6OTLlNrql6lCNfy+GbowLB08ZDul0fdbha/Ssf6CNyKcjNzwKullc0hR0M6YXSF
HGqvL/WqV4cO9NpJaU1CvyD0CJ0vEEccEsbPtS2atltTP+3VE7M4NfN93G1ld1K0N9AR5bXX7EGL
OeaJpQT2c31K414S7th8b93Nom/gHKIM5X5JFvPbi/pirs+zdOtWKER9lPGob2IzpIW5RwJpOPgk
bmli4jAifcautvova80I26IrWi7HlS99knzTnoqZVisJYqfafGECFhJ73A/zlVd9tZXSN+qflXaK
YKl39s60sRChndSkSNGrIRh9CD11p5W73t0ZclsmIaTkxUGVhqp1uwqMU1KFCdcICI9qbvtrGW9J
0ilumnvn0Xj0En8mcOyanCO1DeJsW7bf2Fh5WQhfUyOu7nzY2rsf8cbDEu342rf6Rvnmub7qBaq9
ncptpGAg+AkkeNDDOrlAXdH9xLbIwWMww/IMmPaTUE/QgK8YdssnpXbG1EhW20V24exJ8Loj+Qc1
b/TcOluEXex76rP4B2/Numu5q+xkdgIOMM4Xw7d30Y4T8S4TfnKRflviMJpPFkFj1veuxq/b6MI7
78+iy9nxrS/1WbctzqcHT/PNC6QfMAawH8Q/FrISA1DtW2uPoMAkZ9nPk2BqLloUt9POuCYvEQWY
Rzvbz6+8x2KnnC+P5Y/qwrV2wMGzKYi3UaDvxt/0yaOb4hyDwrm3RyxLVdcnVvNp3rvb6WscyCAK
7A33uIcNiaSg2OQZVEMS1IPmd0aHw89+kzqWqXtUwNYp0ZXb+mxEH7f4iNguCPfigT5WOytI4UaG
uHwJqgryX/m+fpiznXdLX33nXQybce89D5fFpXdTpr4yB8Xl8p3PFvccIXGDb+GcvtY21U11YyL/
IdvM9FOOCaZvjAG9IAAmL7PJ/18G/8e61fufr3kOf3Ma/uBE0FLV1VuUyPoX/qx9uvsXsyuROBiK
1z75Sn7/s/TpGmsiTRUqPhyc127sf618lvfXimdgM0dlnbP/iiX4T9yC8xd8Scg8NNk4q7Bw/pOF
72BPy5GdVRlYjrcy61a21MHecdEbvVvLpGFF4+bMWdqHJrbbnYJy9LxbZu801crqbD027egpOEw2
M3Ojg8+iQUvkeGiEov60quLs/tUj/GCNfFuuevlhLp0mfhhVFopjBz/MiTIlGwtTDSnCibMKAhZf
SDvyQ9ltBhb08n90iFgvyMbeobZIdA97gZWL8bpeZaqjTGlb6qh3QL2q0pWn0lC6r5/f1tvDLfUp
1eLgQP3Ionz5vmdsIpqIXapUYWr06vkULUZHwEWq8gEb+j0B3/E9OVz6dTOPybFdB7ulV4vjem2q
f2xx6A2ttKfDrnHkGlT+nCneGIudP5FKV5y2s0OHY4Bk5cvCYBnv7BHXUVb6SutC51uSXt+Vpmpf
ssW2rzrigx4/fyAHS/afX0XdiK4DTTIKDOuvfrVkOw0kPyOKo5C0NWULQNQ5wfHQdn6lrNmM3pLc
ZtN4hbqjPWtmJ/cTTK8ntj2o3/KKoEXK0jfI8VBMSsNBiHXk5607oP+9o/j759H+NBD+wB44pA+4
i4OFDPpvOMWeu+1yzwjVzJTfp7qfTpw513BSKHXq25T2dxqnu8CTFji2ya7PgJZ1R7Y4h58F73Bt
mUAWwq1KkeTgadkLLO1kVfpbSGYRRCPy3zQycTdOoyoPieXN/6yz8fIA6A0xCQGB08nMOPgucBcU
WNMhOXqiLrYobSBz5bVU76ScYZlWKTutahx/C16Bj5qsu5wbK9/gAW1OlShRMLhNxwoY63784KUw
lNcqEecC5DgHv2lqEfbqhU04umM7N7KLpg2ejCE042ii+UAIlyNL78ijf3v+5EFo6pooRtglB5UV
8vl2oOp9Y/QQ9LNN7UTxzjXaYbdAZzjyvD+4irnOexxp6ALSeXh7lQqZkZciZ9lMOdEunHIzOyh6
o7z9fFy/e4L4nMGY0TFHCgHtZf3zV19dlTJNEHdnhznk7guCk819heACgWXfRbulT+0dzET7+vOr
2m9LFeszpEMGW4h1i9MPrbK3l+3MyrPoC5hhXS5KdAJJU/ltalNSbetZJNty1HB6zEZhkdujyFlu
iFnE3iM5FBEO7BJUFCqsjcMqOOjuckVQA6gNdMSr2dgCPq+PuGzNubmVmGoFO/plus0yKz5fi1T/
wd6Z7catpFv6VRp9zw3OA9DdQJM5KCVZgy3Jsm4IjxyDUwTHp++PdnUfZ8pHWT7XDRRQu7DLZpIM
xvD/a33rNh9z476lmeNsG0XXPoSwLq+TxTKmKO+duQzxRawg/bie9j03s5d6btY3PEbHCeH/TVtV
Wc0OXMWA83QysS4kgSQQ0k0N9ZQ2k3uja2KsdkNq1peME9j1kxeMMipsgD1RkRX1GJq9V36QWDn1
0DfaxNxUY98MBAURGXo/4XC7aHApsLM3SFUGUT+UL8pxUKgH1lw+TYGZxaQ1adrAXj01EMfrCnuI
pY3eFyzCXbcBVMrBo28PsgniD2MWt0+lnSOoFF0lfxU//lOE0p9GEtORhQyQ3QqT0/ErJcZ6oYFr
st81hbapyVncA0Nwt26LntVayuEmLUnqensgrR/40QSwjiPKBbBB+bs4xR5fdCSNobcS7Fdkm7uc
0ESwbaum2ZgwBM+sAH+4P/YEXIzz+toiPxmyUiYFW6eAS/FVgCBH6BKnaRE1VmNfMs5nEhy1Mnr7
/v50UQMMF6UBMsvQEB3fX5kkQzwtKPKMOlDvoNFjJ/MIbTdi3FUe+xNXdfrfP1O6TMBMKU2Ak7BO
JlUCwFMNZxw3mmX2biXfRU3mVzurTbyLt2/v1SpGgZ2+MdW6tQzORuj49mRuwyUiO24j3UlsWLW6
g15lGYkrwfLOEGI6c70TedrPeYcaz8/oNpt9tXMyXkrPaese2/xmrXfsAuEHP/xlLL9k6ZI99MT/
PANN6Me9XncG7v8OGa+WyuKjE6TMv3rhcKhfGr/eu6uKfsNHpt+1CRZ+ArzlfJAV/uQz39Ufhjg5
SZCsHRQSLMDrQvHbDB1jeR01VSMYJ7niuu9XQ30T65HbyOm/cCk2pfhNDHqOSHqPL4UMVOLnw3Jk
pPiVRpwUh1zTgMUzNZ95E38Y2HQC1s92VS8i1zq+1Jya0s+H3NvgsY6vcd3IcGHj2oS+zNxwVGg2
qR/+XS/65+uHMwR4C0o24XOnzfw6CDJYCNRHeq+o6HUAkO4wdWFXnMz93w5tjhEIXqnEw/9GMnx8
g+m0eCVsBRf/DvlAORlt23bpO2jYaKOMQpVnwCXrMDieCSm+ozNEh/0T6H4ysuPUKsizRtlFYoKz
k9qsrgOW2TMj5PUHa8GuR+tF7xz9xWnBss2QuKPWdDaZOwcYxrJ+T654f2O5AVIoYpzPXI+/8vV9
MT24zIG8L8icJ2OyLIKAw1hFoIs7aACcs6kiz9awBwRYeEArPBV4Q+hop82lnNqFJPJR4TqOpQHo
2/ebHHO/T5y9hC4Gndp1xQMEkbzCvGPFRTSi6o9q8gOHcGiVdREsanlg695WYTw35dcsrud9mlnj
Dymy+jbBLWzuWgIvx7C00rHfEXjct7AUCPvbekWb3WD36V6mXGfvQuwopL+mo3xWObL81OZg9EJb
T0jRyPWu/57WK+ULUzXO2dEyxy9xzR4sCnC0Ks7VeXvFSU3/anewYyNevXiUfd8+FrztH0Uq4xuQ
VJilhmGJKZ51Sl8p0FolSFP0RMrHZNh56OhT/cWpbRVfBl7prA8xnu8cLSOYxcZ+GO9kkWGzm0Xa
3dhaNxHJoPUerrGCIPRQU5l3ZfXYZcJgSqbvpmoxbaaJKz67jWrFdsLb+8CJYfiIr2ZOcFuPRnLd
lxaI32Cepy/x0LngJhoC60O69ZiTiGRRH4GMVM1OLRaHOSxEghyWrJXwQlNcLPts8hz2T5OlrJAf
xYREoJD4usxSe48DOKdG2cYr7GOFnoT46Vwwuvh1YRAHA9xTvHM/XHMYua8iS/pdl43J+3Iu4yYy
MQvfIuRvnti/KQXtMSNjOxuWyifCpKUAh1+CguBYaFYSZjW4FUq5YD0A60ilhYOaIPaRWKF714ST
xP2hd331WNa4WiJwIhX5uu1cXSoT815YLD4RLCC3gn1LN/CKon5FGC+K8TlqggCbUZBJKuYZTuUr
3uBkUGGeRxJ68I0Bm0g0j6Jlp/g/wgTMCHmKrf6m9/GqYovvvIdcr7Rmk62JdO/gV9UHzanSb2Zt
BsU+pwl5WNQI/Yf0qeqQWRX+tsHSk/vBXcwHLqSX0SS7+mmcquU94zrDv5k2w/cW1n6/L+qJX2sK
FrmQeLT21u2ys0L218cBdhFr55a6vevj1D2eLKH2GCWERnPTQt3et/CfN6zD5rve1cYtew+q4Po4
brx47KhPnNPynIj21mUBqeNqIVkTqznfnnQUyZRpW1PU5qapMOPT9VjaTVeufvUZD4ZQTrPr7SZh
l6JVm4boy9vArr1bkxe+8Z1+vCaHeT6z3Xy97K+OGs62VBtWtPw63/+27CtN+CPMa3fT+hwxcKYV
d5oPqaUFwX7/9lL1qvjH/a9tbG5+tbV4p1uMoKitHouhhbfQHQ9TPcwbEhmr61U9djUTlvAZ0mSF
QRwjuNFhQOYUUkczTAc+Z8LtPGiZVwNq6t3bP+z1sECegKCXMzDOnlcSnKwEcGHkZBnoXa2u9X6k
T4HoVdvVfsP0WFScxbLYiDJMpxFugvHMTvikP7cODDBndJcQFq8UstPlbskbPXNSEu1FPCQ3TcbU
T1WwOVTAlPAluP1uIQAudLXCu/My5R3KBXfvGhsoXwj8Ec9vPw9EbKerIfVjwLw0Si1jFVufbJgx
aE+Yqq2EvcTQX9ppuTi7wuWUGLZWDLAHG3dm7ju0ijcJHJ8iMhsGEhZ1HWsmo/kbEOZ12lgq7zAV
MBAiUdIkD62FvDvyL9hpRrFTdM2BEzSzXkWsx2XS+HQNOlwFTdQklvNU9Lp+YboFnNbKaMlfEtLo
Lsw8TfAXxnVZhz2CW1LRTKbLaJwd92PqJBUb6Hk2sMAXphXzWfXZDTSEFG26SV5DKPyCJhRVNPdr
U01MN0q043SwXGJxoCJ042NttxZuYI1kqaixx+Rg8B6ercbCbGqN0Ks2XUu+Gv9n2EBf26Smnyrm
XicMaZ5KVrhM8w2sJt5EX9XeWZln3jpWIx/dZVzUzlis9rZnBrYiko+NZGfnM9aVbHK7B+lRWdj2
Jhq/i9E3NbJAHP0duBa3uoPWCYZsmjzLiOpUL5/aPrGgboFh3CMVo/6VNlISa4yv1grrTAGJmuaV
zWH1rbqbauV8y2u/0vaskKX4LoZZVw/Zwvh8XILUMS/auaZxBPYV3KkFcKa/ZAmXhwXywc3qLxmu
yS4K7KiwwMlv5nKq7UM+qrbbz6kqSGbA2G3co5nqd8S2WC1IRV+PiVjxO/BifdNiki1lersCk1wM
nvn4oCcT3mI3pf/A20xWpEvfafhls8ZoMUWTtLLrLF1+TeN4JONwTr7CxLEzSCeZ84XtL0EPxDLO
Ji1jrXlGrsmSWWFv/8TxsqeWlXdxHqUgNOKDP48ZTD05DpTu4KjsweVndGoLqdnbsU3Vg5TuughM
c7lXc+1L8swFaXzt6MEn7cpp12QwUqLas9aevYyLYqu0qdd3S8UwpedbNCSKoRy8zefMNyMirsUM
HkHR0q5MJWHczVIPCWNP/LDuMjFvFr4+Y9dBJX5UkIDFNh5Hh42eNjTfCUer0wtiSHoClFBlEivv
FmUJubfD+tiWqXOdk3NLSz9LfBPX8Hodb9bkRTXZaR869Yxyxbalu29iBRxOLRg2NwzCqbkmaU0H
ClwxAGmLaF+I3va8sAqE9DbdgjLwosZ3+JyQI3+hiYAU2iwOJn3jGQABF1K1P/WqnzUoWfFq3i/o
LWxmCQoiVBOIm/X8qmHunfW5ZUhV08uoUVfcWFM5PS/aAg40CRhpJEfb9b7tpnWPk/jPWq1NWYgr
Oqg2qDfWpLVG6o89NCXQcQyqy2mx8++OJ7X7RMIaCZsyG74ANO70aPRK/VPRBtoDJh0AUewvtXuh
rNEKM6o2H/jUY7UZ3aH8VOS++zyYQf/gGHnxY4QL8a5LGgA4mmyAIQmCeB7NoEm+lIp8wxAiIqrT
vFA2DM8uNWm2a34vtsCf6nJbtgZKIApy7RxxxCY63XcneEJxPHtOOBKZE4Rr32lr2nikSeNagXtW
Xxq3JdtruErgLMQeVrP1QppP4UVl0c6X/jDCXOsd3MiHNaOy2vaQbWhMIaT+CrEmGcmvVMV05cFg
GHYLZ8y7eGrH50lUro0Kq/Ifiz4BsNC2hrUxy4E+dJsuyTtjIGU0NIixmCPiufxy04zSxLBcCK+9
BDRuORcsLEi7xnoEm4LgXs8OTe+1GlA6kd2IqmtJhFOrl9zykaptOzdZxKYyiFJqmrp+AhWKnDAL
8PhvTXOQ3yxNYz7zk1y7xXpS0O1vq36IFA8WZ3WXg2rQpkJ/GpVG79/iq+z2wUK9M8pMO33SY0Ip
WFLwlEf1RNRcnel1iy6zoJuV+Cg4bz1bVe6G5Ppp3i9BQPLl3BJQPta99pE33bW0CSzY2206suF2
khLEJ9L3bEV/GMEz9G8VgtbLYar7OUWCEghoug2K3n0c4oo1K+nr8ltmLDqQEc0rPio9ae9b/JHp
BiNNdd3OGdoEyFa2Az3TnuII3luabXRbad12tCpiXjq/nr4krlkPockO+jkmHupLl2rxcJHWFauo
Gqyi2vAy++sJQBUtJ3ydeog7d/YI2SIi1OtA/Phq3af1RNU9iw4R50VaWW4CPQZE1YbAkJGEEwLg
KAgLegm/Cob/v/f+39FE/7ZbeiVB+/C5/5b9t//dff5y3IH/+cd+teAJL6CSgJCYCANan+Zqb/rV
grfsfwinQ4GFbWdts6//5l+JB5b5D6IzvC14aEzS8tYwx3+14A33n5UVS/udjr6OIPRvOvDAN473
dqt4jeoe6gCfvd1qVDre8Scz3EzO6xp9YKPW9mB9xPfMDkZ/U3Wec8kZKduYMNN0kK6mDgjVUvPT
spCGfBhyDc6n7oryRyeM+QPoaGHtTFtBffLNfG8CiSTcVU/jMPNGhl4WJC3rV5JHksDPOqSQmXxz
qqQ9APh8rFj7VnFrdQWwR+mRZcXdxywnOh67jfYt5hT33msqYzc6qJd50J8scC3RIlS+RniO5UXa
VpY8NF2RfJ5o0H2aE/iMKQfH974xwxGKVQHcJ7HniFdyze8OSKUmmqmLusZEXAZWgtW0G8ZN21f2
nROvs5kmbT5ha7yni5ynEROox1wd18Ne2kNvhQQV2PtZKkJF00lBsTIwTeQHDBCLfRVL9meXRVEy
Kflku34gG8Qc9tY4zc0GmWqh3qUFmK7akoiTtKagIFB5zjPGhmx6NJ2+qw5LnJdXHof173Hqlnu2
36SLpmBxu7A02/JxYjsjNzOKPuuDyJM2wQGF9aL4WmB69wYgf0VfiqdKYqUbNvEYQ8rb+/5ixw/D
4s+Js3GapjXSrT0MfTv8GNOJklgOzsvn1Jlgzu9jQ/tuBNDf7szWwSIU8MISM9hWGfzSTqNk3fmN
/m4Sjl+IKCF6LrnJNKzBacTw1urR2iSm2xcFOwNirYx3ue9X4OmGvmM27GF3RhTb+m8jVEZ+MCPo
XZk7sjuMbQ8OiSSu2r/2F2lSjHCHId7CSnQ/xo6f4AB2feJO22VKJABMP/jck9RpAF4pgisk/I66
bkplLzB9u6rr6Z4ooVPgwYrHkDdl1PeWWb5TdmkP79fgLYaWoBa5Iu7mLW0vdmx13w3BxyAo/Aef
+OUbt8nTfqezyb333Mkf3hu5VjmHMW46+TRqvvsUL0H+LcX0Z9+29dC8ECVbZfuFlN9V1omzvJ2C
YCTQWjh3fuPmyPs4MmUbtxVF+ihHr5j3xEcrwR6mGr+6nVNQ4dK1bN4Ac2G1b9OEEwfymfSKYhy8
WqPpnCVSjiYDQliL5VnRNHzXprQ0rxZ8Q6TrcuIuQw+7crbtKm3pNxpMoFs/NYbpYmgaYEsgN4Kd
5c3dfSN689EBwqlt4qydP7E0c+2h8nEUy6LHgj3S9XKAtBiXhs+2q1omv+cUN1gPbUZfE5OKETzm
6WLm27aewQvVFH3oqzYJApoEuOR2SXCKfNb9sRu3nbXgUky9OeHcQu6avKDwmU6RKi2aiVWimluf
MPt2My1asTxUaZOyx58ZiyHGc8O+FVhnVKjPlvetm6oShlY5zASdjl3z0Jd5og6Nn8GE6nqRzgQt
e1hbBcnZu8wwiQyORRCIreoALIUNu8fPDdTOi9oY01tsvwO4m0orPsW9lUN/qQJbk9FomLyU2Bjl
VdKw1QhzL7O/L25j3TXmZF4GzrqtqJM2/+H5kw4clQxcgIOBOSOkXFK4YqmG5+5y5ti5mRMdcu4k
PXEhdBIXNnOdVE8+sKznZSGUlc26X3+kseV8mjiA6mHQuSCnjGoegeM4sewZKl5BblyWIV/hTyfp
1ppcHAG024GKt7hPrwqrWWPAk/Z26d3gIwJgGM1jwDe0S5UtDrUHumbnt4biqDwQZQYvGUQhStJ2
4YA92QOm8VYouiVmVpVVNMcazCpl05bKY0hjl1VnVc92y+GbnI6kCfYW+CQyMwgTkymAaVCOEP7M
Vd4zVDHDaW/1NFTdDfmWTrxTQ5cukRYLHUkkcdBGZ1AAdJcOpIauD+51U7t5nTGdoL9FLIkg+EW0
CbxCs7XcDP+1LjV/2AjgZLnphC1koLi580YTRgFcMPhqA3LYseUZSz6acbHdm9jWy8qYSBDXGS0t
zZkaHJWtpVpY8LD9LXKpnPSfybNJka/sZAJEajltVxxyR2vzyGSZNK4rHdKMvs16g78XWs+gj/UO
V1UVMg316cZ0hAcFoCwSMe05cy8iRundx96wSZJk6nugzp41Xgknjds1eKbA1XZH6HnsO2FjB6Ld
5tLQvjqphWmnG5MJS3HOC9aqyngB8TcXH2ZPo8fu+D304cTvqg9ZC8EzctNeV+EonJlySCxUd0+e
TtJfx6jyxoscc/x84SBs+VE6lXwgi1yhNUC8nfADG/E9FWmJANVwKawYS8mpBhar+dKUabo8aOOI
d5sq+eIA5m5m0uKlHVOoLKysuUpwzCL7nKBe8JmkwRL6WcyZJhyB87iRr0lT7VvJj4ePkAkJS00A
k38ehNMQgzrDcVO3aulJ2UOEp6ORIMdW7jh2isxCtVwtFngmpmcLLJR7sMBni+tU75MDXK5uvB5F
rztbMkwHZ9nT5i1tAjbaybxj1y7AsoENKXbtVLnufT4l67EoG0i5lxYlfWKtmyCyOj+XN6MbFBf+
OPu3ijsKnhK/r30mGUJeb2hmDPZlqYNHOxRdocGXosetV7cKd8wc+qPu3OoVbZpo6ZVQIVavcv5K
nnoCO0P046ey1ZIuEvDHb5xBmz84DUZG2LpMoxD7UhtClpkLiJ8c+s0XI+tSMskJTKhfaq/PnksS
UdEAVwXM8TmnCHIQaPaz+wDQ2wdjJgzkScsnb9ZJWilK85KZJLA5pLp0PKMEMcsPu+amnmpM+MG2
zsWQbqSvWicOGf0yvuo4UOr7vBmJNvRlIYtIESU9CPKgbIJaorKlRnaZ2Hr+tSlhuW2BcMJ8SBmL
892AnD956dVSvuTu5AB1zF1+6BoOxDuFJdigaXKs7DBbg3QekkpzGhEKx1Fix14xBkc+9dRaVGrQ
sw1id3lvoIozHjKg6vl24UzE2T4IWvOlMtNe3kEuq+5UM3kvORLOdjtJSn97inYMFcomTbd1RrsZ
aH0JhZKCMGicSpYhsuGlp4FmMTvI0tnN1B85hGHbsaKhgHMIwyKZkbHnVvkcM7apxAFLdPZWAIzz
oPwGrblPoViC/PNyAUF0UNyi1VJ5Am4WdMMWXpQBaE6b7R37sPSdMY3mx6qc8lvT0MSDX/vzHDmx
YTlb1eIAjKQ7sCtXCD/u9Zr9sUxnypXYmVd5f7kW1eYi6D7q+PagQ6WcnTfz6HjatkS/UdwWTqOK
WzwnMYWDogouFih68nIOyjwS5jRlu6nU+8tY6v7nuJHVEGlO67+0SdyPG8GgcT9ogxSA12IP49xc
zD2tMzb8rmqSi7jXEkZzb8sfte5Mj00/GPsh1r30Asp2837hU5138NIYopnH1OlyC4fEHMrtEGf6
fdwt/S18C/nNg2ZPdKue9Wa07iUjbdF0h1FvwcGuK5vxoo0pox6Iqs4UUWdBEMpg1M0t3ZEFXi69
yMTdrWiLqyW1JwDNcrDSb6IgcmLnlAWtfsoGDiuvEDIAcW25z7VW5Fc1B2wZJrE+KsROtU+4dKFP
n52undGqey3EOsX+EXS0LF3BPjvuvGvfxXdAYDT0zlp2WAukI+hoVXXv3bFrDz4LUdQ7MoEZEgoM
J5B8EyBCZOX2BNyuy4aHFCZ0f7GodL6DqcrEMyd2fkE/AD2XSGM32Hqqm74Ueh7UBzE4TH0StFq7
C2oD2azujH19qabeENuxAfQSthMT+5l+0IlgwgQ/wExlrmoZlCC0+Y9PhwUSDIgImMALO+BbKdha
/JgcmnecdSBibRQiwolaqFqGM0qGky4MNCH2p+5Ks0CgzkH45Fxad+w3EFVV0TSV1FKLxUk+0Kqs
NmUJXDcVbkWsBXvmOwuO5MXClmI8c+8n2ob1F3iY7DnK049B63XSC2OZBkZNOgVgHz2+kZqg0ytn
+eO3esHdL63EkRvrpLny80ZpugXokbBQ0og8fsRLuR6LaLpFzrQ0xEe3koSo3s2Ca3MaofcHWt3T
1FgmngK7OiYUo3XXpCTE1g8U+9NzOJbX943MglIAFgAoF+4p5kLlhJyR7Aa0aLZsTP0c50EBJPdv
3/efrmIBTFsHlY7S7ESKUxhpPXgppwm6cMuBg5LNFieuzqhmT6sbKCMRk8EiWZlzLprK44frTD7H
yBynlO5yjmcCN02fU0w7P+YzMQlnxuzre8JSwRXRSyGd5a86vhpMndhVMXFIWhXwicyAU7d63Azn
+IfrV/eb6oYhg7LPhETgOyhUkPkcX4cglZ7ljm8jjqsBFoPmsF+NAdGGutWgMLJUFh/efl3rX3ly
SQyK6L+R66KcOuV30MENWFohuvhuJX90mWvdOcBnr3SEBw/6MoqvLDdTpGuM0zNqxFfvkFsNwItx
sw66rVMJZO3qTeDONnUFJB7M1JMD69OUgtSXjlL4y9s3egKVoiNtr2wgm6dqg0A0Twem2WSNyAyf
vc1gseyoYGJhyMt5fnSodCcR1/fuYyd1nvzWjzFKdV58k5GV/fz2D3n1kvkdTH7oMHF9I5Y+mX5o
DOWmpTk0GRSRCaTLLBwhaMUSSEE0An0uh3r1uZH1h/metEPPwobKhIQI/HhkZbEl4MwQHgH1yXkS
NbQJGt154IhNSZZ6sqdTteQpINwgEWfiAF+9Z9rLUDawhTKq+XxOZgQj79YzcQqWafDiK91Z0ppD
oS9/JKnNEeavni6ifYe8K0js6E253Ck6bJZur08YtKOS8+lV3w+ogVrf/VTKIt90PpXCMxc8mRvW
C7KEMOFRAOYOTy9IyqJKzb7Oolp51EdzQL3l+Vn1ZNBQRoYdwWq9lodp1r+a71B1p02gpZEqRLMl
BsXYLOSdexFtm/zC1adzy9fJgPl1wfVyDNZV4XoyYFxB8sKwagCIGDVfSg6sHyemICoozqZPqAuR
wsKH+vbLOxkpXNSyfU4cq0CFHcLpjCAdrxvzmXwHROffYO/RZKv7b6XpTmde2h8uhGEKtgf/YWa3
T4ZkOmdGYxIXEM18FmFZJtgcS4XxxSzmv78UekPq8xYXDDCWH395oz7OesYhIJziJt/8vKmS7ekm
WG/v7cd3KjBZnx+JwyzuK7Vw3d8dX6uMXSeXFqqxxuKOjCavfAqgoxpg9DtLfhkvXnJv1Qj9FsFR
KyQIWSWRP4klhgFUuuW7xiCoZvv2z3r9sJG7rOpoA/gJHZOTh12pAdmkxNBjLhzrYr0rEGcABwnW
f/r7S63qZo7ILNWvHnYGGZrcZSza6EgeQTE+DqJ/1Pnnv78MW0jWLqTNiEhP7ijPcrsh3jmJlJE7
HD3LEt47oViB6s5BWf/08LBIQRGAgMozPHmlWY+AZyh8+PhSzFFK7sgNeNwJAzb/9PZdvf7kEUXR
kmKiho/AWnE8eiiwlEVngiFir0N4iTnxfU9DvxxEwRxDvyN552jV8PXtq56cBxizbMJZHJCIM0CQ
zR1flXgajR41/hxmOFS/OmfNm9Hp+9tAKsZpmo4fl6zrD6VPe4deqDizX/3DA17Zoz4bdMx47FiP
r89hefRbhJms/0Nj3nl6ab7U5bo3EK7gB719t6+vxq2CYzJ0vK1c92TxF6Js+oDueth286MmNArh
rnr8N+aC1xei9bd6TjF9sQqe2srgjvoJOQsUOpfp55dAI+2/9CWs9CZCjdkUg6c5fXqEMkyZ6/T0
Pdxl2GS8o6d26gfaWPzT3z46HCtkhdLCY2V/tYUZlfITyyCmqZX55fptCz27/K982wyE1TyCTpwZ
e/VI/66ULB3UXtD/ydGw0/qKeus3YdnVVZ6qb2/fz6uNgwtQgn0ge29OS5yGji/kpFrW5YpyR24b
+YXtjMPm/N384SLk44IDYa/tv76I8sSMksmPUZdX1QcbEvgPvih799e34q9naUS3TFHO6e6E6MXV
8TbFYPKt5J71pbpqVX/uZPl6SJOOhmzXYgfERHFqGWV/i4MoVTGhCMhcNzb3Nux7O2f7HBSSHfzb
N/XHy+FXxC3PVgSA6fH7iWdZxd5MqdSsx/mxxG56aGcKBqULN+PvLwV/iJ0kR1pypE/GnNUumI9J
qw475GrTpgyy+gq9y0L2RuZ74dsXezUkKAIY5MVzQIea8+rEB1E3AAUXaGEe6/ZOoxK01VMG319e
hV0jyCxIjSbjwVkpBL9/RsRQdYPNZQhcY7hJKq6bZvb/+sFxFR7aamllOWbNOr4KWfWD5nbQEhOO
zuNFr/vGwFlZeO/ZS9rtmaLDq004V0PUwSTEhp+t48kXO/WW9N2kjelnFNmTZdVoGXSrfU+OHf33
3E3+zoSzgupWlTD6ElYK9nUn19Nzgm1osQek11BS1rAfbKbAzy/++k1xHYvbMfm1r/ZMMUebOm/r
mJASLZ6vdDFxHPTRl83J3448XhQFG5/9GdUbeBPHb2tWS9fYGVFOYJAJvKCXSlJM7ovgnL3+p3D5
t6oGT251/Rt+QJ2I+eJ0XMhkHNHe8+2W69w9BMX0Lotj84tAnXDdSAsL9Dg29W0T0PzUbNsqCcGc
c/QenZ4TFpYWuYvdhb1qWFm6dqXPor9G74Co01Ai2xrejGdCDc6LU7uWBm2+lDceSv+nlFzEak/5
cX50CR1prkiCpRHltTknz9Gzs3ta3NT9VAJQAdG52yaHQtJpuKB/+bGNRyu/FLGTfJKOmtKduZ6y
Hqexi2+oqUsrpHlDSpmjV/JxRHqZ3EglYjukDWhhHTT9ZSMROFwHE3lELGFJnG/t2kLRzYsJvi8w
GQTuYHs0N0nnTheEFtb+jcqk8ZJ7Gtsd3+sp//7tCPMpO3Akp4K21mFOxrEsYbTnvYeKLWEPKwut
ovF0dhy//joJLGEtpbtIuRU72fHoAmDZQKpgebD9mnKSVU7xDem/7CFHLb4x5mY5Uzo7nUhxyHHQ
QmSls0GH7XlywbobS0pEDgGRfSF/TIGw92U1JH8Vq0GtGh8L+3KXGY6171UZmQzdbHGQf4TdZLEV
z9hmLY4mPrz9ik4XO66CHy6gAshEQEnuZLqOy8zsZYqIe6j6+iqXDdp7WcacAIR79qDxhwfHCY0P
lK0/G+HT7UKRN31WI9YMe6JfARixLCQ0Ln/NNn+lXXyosd+J/7H+ma91M3eosNRP4M5//K9/j7C3
/16vVB55+lcd/c3yf/3818n3etUTHv2PbaUyNd/337v5/XdJXNXv2J9/91/+Cw/0MDff/+d//1r3
pJTzt5EXXP1OyPM41/3nVKEd6g2Yeqd/4Jek0TL+QXPhYdyBKMTSvTqn/kUV0v9hd8JgZMzj6IWh
8/8kjZ7+D1hZ+m8o8yz+9Kp2/L9UoeAfCHiUxZDwWStoz/gbTePJGKXCBgiS5gcbMsq4wSnlwbIA
hgSVk27dKQPB5pT+eKkIGnsMakud+bbX8f7bAsK11iI82zEqUTyHUyAKaIeyUArv+LoR/YIkXLrI
hF3CCoXhKUBBFW0UIquJG6zK4sy6/8eLs5vmeGAbq535eCbT7UTlFbjJLceQ7Ap9Elz3oGXHSzQp
WV5cWvmxuETJP51ZoU8rSL/ue2UIcSJez+VrjeA3nxj0Ea3VsMBuGyuboxxL7nbuZg3jXzPeTGOD
7NCdWFJl0qZ7FsU0TArPPJh1sVKjRzwAvw3Of6OL9usHBXCFEDP4FAfN4x9EiKReGImfbukRDtel
XaeXS+6oC4bksovRCPwQgQme29fJAK+zotiZCATvOe4b12d+ysm0tf4USucrGgaj+UqQPP4pS2x0
YsFhuyWxLH+XV5ULBy9tg4NLswTFg5biziUd1iGwjr9lWxuaeUAFi0G17xLgeJ4+d9cgPfRgk6M5
rM49q3UdPRm0bBjX8ilbHz65k3V2Aq4gZ3dGl+eP2XtbH5DiCYJX3c53UAamck9mSXdFJHK1k62W
bfA0yTNFJOOk7fnzKXGKga7JgXOdLY6fks+2Cw+Pn29Tu5tuSS+3wXV05U3WS+0A4MvbzE6CLWhO
uuK6SIu1yITF9bPnlufs3q8nDE4FbABhS+trXZmJ6ffBTCW9DypAG9tK5uY3nJ7Fbso9tVdJF+/f
Hhwnm49fd/0fl3JO7ppgoThpnazYmnoLuA+1Vn/ZanH84oh5vsMA4u3evuAf7m19uszVLsdTuvjH
96Y68kHNQuVbUxmKpNGy3yeurHd+h6Hm7Uud1AXXe+NzofnAZoSAL+fkUpUjTE1XlG7bEZGhQmrI
1OdgOEI8hEDb+ewVtnfmmq/4Xb8uCh9lTTBw2dgd31+uzVqGPTzfouYWu14U8x0auZQIGE29YBdK
d04zVTu+giDqcNqbYTXEdNMK3bsrMN/uDRBHWGj6wHlk10tK49sP5fXzZxrgJM3Zli7Tq20ZsxV8
NWwiW1krc1+1jU/SfTburdaOz1zq9dii7sXmmbIU/0UF/fhRQCBSY1fb+dZKHXQ86EDDmB/2kLQl
e0HPS86wov50a6AfKA9QD6Xhvf7739YAMdXYwtwAerdNCnXVus4+pql2cBs92P79U+ScY3NvP3ve
J0OrLzrmUpI70ZUFZKZ2Tbmx8rTcTeN0Llbt5/R8PDv6APLo/7JNwQTtnyxthS29TE9bPtEiYI4W
tjb/H9LOrMdto9vav6gAzsOtRKql7nbadhw7zg0R+3U4zzN//fdUvwc4LYpHROe7iBE4QLaqWLVr
D2uv9VgO44S4dhY4x2REWOXgMGv5m1o283NJEffEzHoXH/Nyti9xb7gfQUCPf2atBrJNdJPlG3mv
78T7t7eNy6ZQBWI2F3zOuhYEoJVIPYCpK6jU8gT5BESpfZid8G9wxFmdcuoKWKve/x0sCdmg+g9t
45ocf0lzEE/FnPpxW8JUgLscABzPdoROqy5+/H8ZWxc+a0dbgAZJRWIoRZ5iZ/gE8sc6gzBwdm7O
1kmmpYH7AJPO2lbHy7Eg0gv4ww+ntPQyA04NMQzzyajrasfUhsOSTvJ/ba0em9Gs4kZFw9hPQVc/
RjWwwlAP47MaKqrv6EnfHWsbpt3ZYUpNkvUzETJN4H3B36HsHqX1JzFBCFhC2vVsjrP98f6ub3kR
SvU8iHRamDCS7/abWz3YsTMPUZn6A6HtWQeS6ledY/3e03X5No5acL5v74YGQJE9FYqZdCEoYcGz
fW2wVCqIUwo19Reztn8AKFN+zQOTDccBWSOLfpY7/tkNUfGxGE3nk9MZ/XSBdsyYUfNKFyhBtED5
exwWS4EF0TD3CMa29kOObsl7w3jUukA5hi7nLRrQweq78feZIoFgkLYWX3Gy6VNhzeVOSrFxsQli
wV3hUqmDraN6eGR0e7Sn3E9CNcnRxOLdiDU5XWjzb13iTs0xGQp3p78lz93K7QGTAviBIC9TYGsy
jDRSgSrnXe6nHLoDcweBX8Mwd1IYUHxhCIxql6ZmR1UPIUsObXXnGGxcQcyTSby6NPSbr0+BVs91
3uZl7jMZgHIwPV8vr6oUeMb8zqY+7lJOvHHmIKCgPbSux5glQXHWjTzJdimAkg7tU9K19iGvxm6v
lLn1MekS8Yww+gfqY5Wi2QxDI2aeZr4bNOjUFqpzSjNIzhbyBg8BLnj++vF/mJD/T068jb2kPcvT
jCApfGNro8BZl2Co4tCPmj763AZ24CFRPT/1qdKc7t9e+VlWpwbmJ/aSJqVDnWblLVL4h9RRw18G
faJfJgqGhyDTeg9sGMyyrRPBY9DlFwql/7zfMPjE13jnFXxyfV44rmOAPxeeZoUTAPio/bOINCTv
CX4OsBVpzOw66R9Z1SZ7+dOGRyBCgA0DkUNq/Gs6r8xArRo+At4Iw41ekDr7Z4E97ITeOCNA0EHu
xD5b5rBGSQNvQBy/2mKSbBKUQBVemLnRh1Cd7W/pslRf66jIPiN4pO3s7KY9inxw8pPf885f72xt
CeguxCi8aura54LH6tAaRJXhsEA3nnc7ieDtCXIlzpROHT6P7yl/zpv3JrFN+s/9EPkLFB4y9e0e
u7TN/AVc+oOImo9phEp7ZNY726rdOjwM0/mGXJGpXHqF14ZjWI6m3lUiH7IXOiZWlvcv6VRZ04Od
TO4nBlyKwp9CbjV8XgI4LBPoc/pUMfF3sRNCv2NrKtGTpkwhwziR0vwnK5Fm9KjMu1/tRHdfIuQH
IGxi3rI9lKW6AIaqC1DtU2oqH2emrqajASuT8OJQV/6CxpJZrED0zaliaI8OQuWG/1Ps/D9dw0b4
AW6DFiiOFmTTDe6tMXpTY+Ah9usOvHpWTRVNCqPysmlKvJQRu+OwdINfKLCWDXOi83eoAQg4TU4a
E8JHkebzUyRUyxea2JMm2igK8Ns46ZTLkVkB4Hr9TbR4TOIRjXi/WiKNYcZF+wxTo3JMGWM+K2pk
MQCDmEKXwTqijWP/MPeTQG7GcndKa7culD4EsC+6BAAwaHhd/5BcV2cG9U10dVToXUMIFI5duYTg
8Ctj5+Xb+iRkzVREWTLg4XXE1bpd1qlIs/rtPIj2oM568zjolY2wT8xkgat1yR9mOymwMNXh8FOI
CNbuETiKZ1mL82jVXX1kloyhVtu0TwnM2nt4u9tXTCrpWbwowLNIZldXZVgY9Ko65gmzhM9S1lrq
DVHcPFdm5fiaCMGD5s1eRLBpVO4KwbJNJW1lNGydQTGYGvf7iRtK2ayKzigswc7QoIz25+hwJZfc
3vvyt9U7WdD+X7OrF9sSyjiJKMXVQdcLmkhqazfFfLr/fG0tDuAdER7E+9YrJ8Bbr8dQXAk7D84n
pul2MemCH/t0HHwniJiBTwrTnyYYJ+4bXUObiXzo3MA1QI+IBMRZY1C1JVoyFS0VfwCx9Embw+oM
pgr6YFMsn90hJnuUAX5aGPiCkqEo6hl75Ks3tGf//RGU6IEZE94qqzuexVXZaB2lYyNX678MYwrP
JfQhly5Pl6982uGb3YzRo4mnuTDWxkxqZpbPY1qIR0vXtA9oVcb/3N+YjaeAl0eh6yiBbVBEX992
1SLXbGyqRkTjld8yKP4kXHs8xROoiiqpumeEzfOHLh4dv6cwu1fEkinOdRTlWhD8SmEFXkLK19f2
e3UKBxFgv7Xq9jSQYZ8YRzaf3SYaj4vQpidmpyeFUb0s+QG2QP9QLK3deEsQGVQYKn3nTd7yfgYv
Iz9IlcqP6/1AkGioG2jeuzCez+rQj6cpdL46obnnWTZ3nkP5WpsEVrA6DKR5uT4rE/cgTc3z3BjG
d6RCqxNvWNseOpEGRwAb+hleoui3YJi07/e//Eb0QaMIRSQNhC9zTuuVMsVnRRnRR2ZQ+pvr4Bf4
p/7L1Iz92a6i5KJZcXIcmyb8+77hLTdjIn5GXgkDIHnP9SfPl2iyx4UtzpRqfCggnniyA2rg963I
7VsfLNpxEMnJRh1UItdWGLeTJY828vuqYDBZKaDMb83Gc0s7/KI3Rb6DfNlya0A2iIqhVpZiFtf2
xNKq8ZBjb4m1+dFcGoWJy6Bmgr+ChemPIHGyk5In2S6QY2OdgKctRokYGkMQ+NquC9OERcKT+I7d
mUzVz8qLNcb/GPP0L8JVuFy4oqSOLPKVYv5NuBoJaF1D4n3fWJbRc5bAIkCd7d6DTc765kaWDU+K
6nxqGQzduyxb19KS0TKFUGaJ1s9wbDtFartp7DtJkXt9XuoeMqzRGboYY8cDbB2ct6ZWr2DBSGo+
9CBYhANHkQP/xFHyzR27vOhOLXpmOwd16+AA96GjTOmJzvLqA1JhEbGrIvMQZIkD4T6cohUET8d+
qrtjnAI4yOdsfLh/O7b2E1N0RYg4OTort4uaVkHvqYj9EmoUL4Qh59SWdnvoBwZU75vauu64U3wp
yClGKVf7mfZJ6hIt0ROkvnZC3Hw5Mb+Q7Fi5IRqXbyujkhSFQZpQvZPu9s3phPyr7gy20LfzuHmc
tSY4UQyhdSbiujpnTvg8KEnznem/6rNtlOqJKbLun65e+gcNUrAzsd/o6UOl+6lQ6UxpQewZej76
0E5UO65365ODb6JJj+gdBexVfGdDMwsfdc0At6PER1EXpgeFiY6UBrLQQ1UuD0Zu6b/f/w5bIRCo
ADkMCNaIe7QK7OfJLpHwaWI/19ziWdP6bwzLLV+hsYB1Ag6do9rX2blBw/HoLN1lsLRxpz+8sW66
1HJyhXkSiJ1WT45AGxqiIeIfCDR631AmdISnJj67ujA8GLDjB2Upp53N3sqsqNCAsaTpC9fUDee9
Xpph1JBk9EyEf1OCkFyK+UubUfWioyU1pKdFNfIPatcNvwm1gLZgqePkFNOk1Xfi0I17x2+B9IqS
Kr5snfD0hpZPeWiEfmGFyslQy/nFHkLd02E13elRyQO/egBpTEFvBTQXGOu6sg/vkdsKvQx96tow
AeRQL37XAeyrfk1z5aEIo/SXiLLkEaaEWBAIS26W+0du63tTAOTLScA4iNDrOzlB4cuUdhn5NJyM
J2BT+mW0+viSheo/tTAhkIqG/nTf5ob7ZiCLdZPgI5y8hmeoE2kxPKz0aWCze9CTcLggQepcmGvI
zn2VRl/v29sIo17ntEGg8jRCm3u9RnsygqowC+wBXQCkFRcnq0NDHhqJn31lTM8pbBs7T8bGKeKx
4AZRFCN6duW+v/F1cFROyVTQSOE1hrXQGM0HuILikz6Z6af7y7vZThIVhRefvrbJROjaVE2HbSF7
hwdQGL3MzFqkGnCXhSGEJyQr0X17t7eVs8rLhKYw1Vs5hHq9NpXhkrzOUuFFRt9eqEEg7qgDgpAa
t+5LnKrzpUM1xG+VojjD9B59ixLoi2rmRnYu0MbSaV8zAw8AnFnY9V1tR7MelI4aVaksEEwobeEj
KDzSqiqb/HR/2TePpFw1wkDoDskSkLO6KUmN2wphFfeYtx+of1k5bDVzJcVB/40hgB7SELoxctFv
jg4yY42Zjb3wHPzOJVDhEi4yqC/vW1Fvbj4JDQeUownJuE2J8dpMqagwotKj9Yy+qZgTdirPnA3t
ORpCBCpbOrYitfoLdLXhV5Bi3YsRTcb3XKnMU9gOkD4XqDUaQVT6OjSsDrpXovw1DE2/c7xvbq/8
ncRAtL3p/GhrD+WG0JEywimZvqbiURN69KNNw+CbEyhuglBj03wv5wJSlyYXO3t0c4mlaZCdcA3I
2QllddAlG9NYwOjtlXaCwuvkWn9MnWpcepG2X+5/jo3TBbaQIAz6Wkeiy6+/xrS4qTUaQnZO5/AR
SrAJ7i4Rf32/FbpXr7070PJrEMwSjKUB/T5HK9DKi7vU/VNfVXt9+I210FSi4QKamCvjruK8peqT
RSD+7Ym+ts4z+c+hB2lyefdaINGiPkWCzlD4uiwBW6PDtxkDzw0751zUIjk5Q9HspBobR4BsilSY
oVeazusJYih5e6pVnexRxfkFYK5+GkwYaJuqV3fu/Y0pCt+gFWVXg6mCG/SyVdlOTvnH9MJ5avzJ
0ONvabTAXZXk4c/7e3dzp6AQoLqH4yS7oEW2yi3gF1LaLBwx1STqY6Magd+kJrw4uHxIfGC9ngPz
Sz52mnff8MYaTZOBBqJbiWBBoPPKtzVdD9oLEKQ3pk78khVB6BkVFGboZDk752PDFMQdMJiyrRQV
19iyKlRCJ2xVGGmVCWBMN5Q4OJLhp95N0tm/v66NDaWfx5Q5OD0HpoCVpxgsJiAgxXc9BymW5lgn
zvTUBGB1IGhu7b/7oq2+mWGKXK2RhXuCWFsrpUKE2JfEv98ARNIA+vNcTQOv6Zy/4oDyZM6IAncc
UMr7l2kxBkUpk6DxJlpcIAiCYhnytmSCMPPQwl3swfMefTZ66LCPUGkZj0buFt9CxsS/37e9tUo5
cwOgC/WBG9sx1GOJO1iul+XE/Hlj274+UE/RVaSr7pu6cWBwvgAag0uEOU0KB6uAMQBlqhdZ4Hrt
6KqXSVmGx15Y7c6CpEu/iv5lM0kyaFBUgJfFWllxJjWEpVJ3PLgdi0crQyVmmvXiN5BZ2jmcWuu9
rxn2CPPBDDOMIZXMru+eCYKgobjtoGFWAeON2sSnOy7OblmZO+/M1tJeZ/glRgRo4cq/pGOsRYro
HU9QVn7s4Gw7JzRns0MJbavmyWH++Hz/m91W7lkefEg0SykNIQfhXi+vL6iHSTCgZ3dUgA7DjIzi
AW0b1S/ncPiMbMhoHmBKWby51p0GTk3hPAp3QT4a8kXftUrdt1ol/uP+79o4tvwsF6gSaQBtzdVW
DKKBwiPJHR72qPhL4YmXfIrD/MAc4fLx3bbo+UvuBMrGTEyvQjrkjIJ5KkKX3lwJzqDU0XQroHGE
kVE73Te14fBeEX5MRoAe1ZiJuHbkEfqNeRc4XtMO+SlK1B4dICQrjjAkp8dIb4avTr98at28/HXf
8saGYplXi0GsV197bblHeaiCF9j1lgTKwRoa0HMFuPdgpkO9d6bkhq2uKBzXsvOPPeKA1Sqh3UcS
MLS4ojlgytpo1Utj5ONDOhrqBWbf/AQrYPBQG4AuNTuZT6FrFO9/x5hrxBOR31A+WwNZkwVu+qpT
HW9GpQEiuREux0JVPbMYjD/vb+3WRwUuQ2mOzI459dVyQ7RkujlGsAx2J3jv49k59vSZT4GRwNWO
VCjZrFYcjCRN341EpsAJ5w3DOshlAgxaOSd6bgDLXLSfg7z6lS/2+BDqWKansuxUuLbOD7E8hVWA
QcBEpfN/k17VhstMaN85BB7waS8WLcUhLVGUGN2dL3frBaU0sCzg4m4BLK6CghEgHqIqieMlOYDB
Emkxzxwb4+DQD3ju5mEvIr5dGfYY+peuhoBnjVLrrTKdq0bYXje2v5rAyc5DH79MtTE93D8nW4Yo
pTChSKdLEkBdbyHMd7bZVSYKnCBfztBOLl4BJsOr7b2HZNMSudfrZYdxYnUsitnVpzFD8cnKVA2y
dNM8h3U+HceiEf9iUbxZJPmQhqD7uzr8CUQzs4qsjhch+HChvZACZ5Qkop27V3TbWhUBqXwQeI8p
21zvHyNYshRaWZ4eJJGXtkZ0nIRogS1olv/uT8XwANkYrBZkMessqRI1leYlszyzThpmFSFLP1da
Ub70szn+uG9r47xLOkR693JZQNCul9UrgdkyEGR51WD/CVR2ehlCtfcWgRYIMbq5451vozTQoK8K
iJJwhbbCtbnMhpq/UEfLc6GqRx51cP3EzuL3lphw/Hyq/yKxuFmrRTEPq89UnS3KD/Qnc0jx+UxN
ewkSiB0Zd6B9cX8Xb+oyK4OrZRmIpvIdOYdqOkPraQjHp8hRIzm4GL/Fox77rVtUO3spb+z1Q4fb
5XlhFIe3lUHI671Ery+YGpe97Ivc+oC8JHpmxpydnSmKT8gDFsd6mewLI0fGJYfU++v9NW+dHMYy
qXsQSjDBv/LJpIF9ncSG5YlpCaAuT7Mj0oz5KeernsH4qu8FULHHkEyBswW3yDDK2jOXAzdPn7mA
SmN+T4JOWAdRj+ajkzvlXj1PnpCbvUUeHrCW7KmvC4c1CWqqtywO4nfaOBBjXzK7nM/AJpP3drhZ
F3cCPj4wvXKc9fozFhDK5NFSW96oxB1TRgwUETC0npI5zWce8ORjBh/x+585OWYjHx7eHQqk10a7
EA5edGtR5Zvb9Ex7qPPQxGz5o1GPQ5co785jWCRmJBUfZZl1lGs4+GYtZpFVl1enwbJrsI6GuLhK
GX26fy5vS91yQ+WAFCVfqjNrH1Po6A01MQfFMoQ7HQe1z4xjA5vvo0FHH+3zWvwxNQRGCgiN86Q2
nQ/7JAwMZBg7y95ydxwefg4wN/QYV+ki+WoaDIPOsqs5oUlrjpQlI30nOtryPiZ3QiIcSVvWRG+i
biOAEYPpZXboeGRU6QFh1eFgFPNwshBQ8FokQHae3tu4U6IZaQjTnCH4XMMWjNppgPVb5PLVlD8Y
iQYifZys05LQpenmavTCdBgubpTuOdstxyMzCcgBQZ1RcL8+u3PO29jUOiIjTpS/pElRo8M6SzUu
GssD+mtUGffo3bY+JCkqfV5yNVj1Vs6uNGaRt/os9dnn8DRrpTjaWafsTGBteZ23VlbvVgASO24g
XfBCpEt8aLVh6xjc5RiHwx6OZ8sU5XmwAwQaGh29600c9Vpxllg1PaXTgX0pAfS/IQD/ojJjf+dC
3mZktColu9ArqQxUa9e2lgmaQ6dTTK+RogHeNKWacwjNwPkTPv8iuUB/kv2jdWbxeQbehwpwao/f
IcN/N2SC70bnS9L28IgQIVz/jrjQ+1JVqaCaOhMSQ9fZH6LcWb7dX+7WsywjRLql4KGJTK+tRLzU
KYP0ljeMjBVCvL2YH5ioGyF+6UZ4NI066n9MRY3URYJc+OMgjHQPUyRtrJ8vwgI5wc88vbuex+ZZ
zBD+SS0InVB6LbppOVn2MDYeEKvqodXU+B/TKsBp3l/61s0EGfRf/gKAx6sN1hOz7ELYpvjEqDs1
9JXQQHZrCleDDt2+FiBW836LgNAAEEOwhFNY+YKi1GCBi3vUyUvF+tgqQjmMJW48NPrA72ImPHcM
bjkCiR9maMzE97yiQd5kokIMAVzrHV930pLjbITlb6M7BTuUwVu3E7JgGCvhHeD1WLmbOgsNe9Z5
LoEv6sjWh44/ZJIquUzdL+/fQQqWkDCrTAgRN18fV10rc30Y8eNWBGNPasIcgOBAcoA5U/eaCdqc
+/ZuiR64hW8NruI4ZMERNC84JF2dDk8qGnOe3sPFbPUOMoU1+l9ohaUnRW2dD3WV/oWYj+VbLoJO
FkqrD+//NTzP1OHBzlCMtFa31WoEcn8WudZSF/VfMXjY5iiaSozHGKbkX5BgLZkfWWHKhFWq5oJT
HOfPcFQI6hDIVU/neenad+NZ6O+A58FVyBAUCr3rj1K2eq86E6H9zCSjP3WUQrvGep6n0t5xzhvn
+crS6gLVicGUSIMlVajf0DkrHqZFWDuZysZxxggRiuwGs6DVY6POUrc3m8jH6JKfjWYm2syC0WvD
eC/i2jQFohHuLQYfyBaud24xi3LoewQdliLpDilNlscqrb8sOoKk94/OhrPDwdNZgZsDj7BOv0ZE
FBiQpyBgN0Z3ykbNPikA3c7okBk+wm7Jjr0Nnw7+hg4Hfo7OurH6Un0inAp5EfIEm+mauLX146wW
yjmCqw3SaeQp/7CVCIj9v1imVA2kwsJswRqIo45uZ0+IsXpmuTjP4Fnmj1QnyC1T2JkMFMJ2buTG
80m3kc69LOjADLb6gEk9N8ghLWReMIlSYikX32x6WHe4EcXRKfr8oQlnBOJjoz2iId7v2N/c5jf2
5QF74+CToe+qBYfojYaxnLVUpH6bac5j1wDf10GNH8052SNJ3wim6eoyPkF0QtdhHTM4iBQXxpTZ
XlK21TmCy+yYlgpwgtqNzm3QZhddTdE27gtt5/5vLZeYiDAeV8MDIP/7m+XOSYUSD27FYxY8euAl
Cg56jwxSPJfNb0va1+eekTPv/pnauqSEJ9TLaH9Ktchro+A3Uh5pLikUfBN4nDH3uqxInnGk72Yr
wZNSIZGgHEoVZPPXpvK5yfRhpuy5WCgiL4j3HWfIek6D4ig7W7nlEN6aWnm5ebDUwUSCyivhDn5w
6kQ9Z+i5HObKgFqfQOh0fxdvx7wkCoDNen1OKYKuCkB2GImW0h3ZZRCIX/VoGY9u2qDyglRjdkRB
CNkPpWnt/pjMw/BU6oIBr3RG421IxsZHOa35lsIGiE5wsvyuj8L+8/4v3HhcOFbwR0vyEAAsq7vs
oI6bQblge2Ee9M9NHvwcw7reKWVsHCaeFZ7w1yIUJfvrL4wcU1/ZY2+jQ8kgH6x4ycOUosVUxfbe
bPItswB10re2VmWTeO4meP1gErLmBgEBt1ls1RNWMf/UIrf9FddAjV5ErNo5or5x+t0aWwMZrbBO
JVOjJZyDTXfB9pGfQoa3gkH03S+t5ByiF0SZmgdw7UhsVyh9ACjGsxLRPY6iQUmriVU/GmtnJ1m9
/bhkF7xIDDdR1CHmv9530S+p4iSZ6Q3C1H4bE2u5VO6yJxd06xkpMhM1yGRfBiqr8FRYzHUtIiFP
JUg7OVNVXojGKOuk2TQz31gVX9oRMVCNhsN7YUSkT2RwhF90Zukkrq5X0zGRQiPP9ALEms4tMl9Q
ENXTae6y9N0OEVP0ynD/ZG0kF9d7GdRBpidZbXq2W2Qf0ihRzkuAGjgZzNf7V/L2tmCJjEIOJznS
6LUlicCeoFrhq7miAy7dS16llrB2UvWdSP/2aeH/T3xEzEDEcjM6oJQlwPEsMDw7KJJz2Mbf8Wfd
yZ6ShIg/HQ9Zne7NK9z64Cuba8LPehZQeLTYHE0Bq7UTxkcA9/UxnqroFKfIkNzfzq1L8GaN6+O5
IGs40srBHuR1/mJr9SmkArBzqzdXxSstC+3knWsquqWxF70ITMD8wwiXq1s7zFkP1qGEYv0sLCd8
uL+qTXvQXzHFRlzLLN31IRlHdGBgXzI81PBgBJhb5+Ro0BXVOQXM0Gz36gabl5yuJDUZYkzg19f2
+i7PYsqknJTUyU+K2cIzFc3TC8PkUu63RxVRoFOsNXqy83hsrVQOahJz0QC7yUyspk3GNnENz0y7
8NwkE3mo6Apwo0pzUWfx/f7G3g6LsEiqvlIICI9CMnS90roZ0FfWKYVp6LFfQNuUj4HZIV2YjBBQ
mVnvBxAcos0ViR8OsqcqpaQdX7O1ZDCrckTGkiRnK7/NSzo3qj2Rf1d26tdmYiOj7Qjz0sI3cZlF
uofy2XI5lL6Jw2iokyCs1txXLvrPNRQlfcvNXxyGuzurmv0mKP++v72bS5Maa3A/APxcp0h1Flt9
XVHLgD+s8pUhLphIgc+rt6bsqVS1cOf0bLQasEae7tC4QbVuHT3rWoOgGqwp+G2JzEKf9ZTnVkIp
tdcOmhtXl0yE1lGdR+MFXrP2IXcjqLut1N35qFu+lpeKhjHTT+CzpJ96E8ZrYEM7mo0mEbUdkIKG
/NEpqjfUEt+DYKt9Zl5HdDtmt8+zrO1CRCyD0dVhytABT0Ot59s2nUsduWm1z6OpZ5eOMslPvRfi
P+YMoUKGkPFHzQ76h2kUw15RbvOEAW6Qw3BQK6xnbq241aclrKg7uml/zss0+h5k/e9htqin+yds
05IsL8CU5jC+sPJUzKJSDQgIR/LO0T8Hc+8+9yg3X1Cz3+Ou3jJFUC9vKOVGmuXXn7RWLISGFUxp
szGfY3gDjnafNKc5Rj30/asiGMAdgZqWa7s2FVbCaMcYr5SQhSEDWKEQnaIUFFhD/PO+KXkQryvT
TC/QrcYcuBd4fa9NoXXkNAvyiF7ous3fWh/zvhjR3vDnhiOARQewK2hQCVFa7V2zqJ3a05L3kjFq
fKtv7O/O1AzPMNl/Rh5i3lnUxqeC/UkCeRlBo2K7Mqch0TCokLl72VwxApZaNnMggfM3OovjXvdr
0xbzH+B5MXnD/2S07WjkRcyxYATEV0vNfuxM44fuLukf9z/VxqvMe0z6RoIugYmrT9UVtA9tm1gq
6ytkG3sThQ1LDVMQmv3S6BASOzGoRVc8Ms07/gvPYoDOllVZPiO93OuD0pqpVrUzMcGo2MlpTIzm
Qxt3hicc0X3J0gzyBDtpk0OIX3oskqHyGUFPv93fgq3NlpeCUwRNEu3V6x8xlcHsNBPRcieMTjnW
Wlw9Jg4zJoAQqnbHt2wdWsmr+t/qHnXSa2P0pbURJW1SndQlzEroLRxGc+xODePDqWcutZh3inub
63tjUh6BN8/GFM2D082t6bnG0F1aNZ/8To2cl0CN91gwN08TI33QuCKNQPhzbUqfSiXKatLFqSwQ
dyPdqh8mRpR8M3VscaDQnf4RTHbzVVijuhN2bdmGswAxGhwOD/ZqmXQ40InBYXglOozPrgstSqip
+dG1Gt2ntjn66AP8HYdVtvNJt/aXw8PTRJuV6pp7vehpQcWW+qzhFY2tPNgxOrMDwhAP5TQv/vuP
KvPkTIW9DiFbq/0tDOhNFotytFV2/0EZ3PyYW1n7wNyLubOorXNqqBTXCdWR3blpgVHbhvCutLwc
5+oN7WB8HKaGscVZkdQ69o/7C9sKsgDI0OdnspvW7brAM4EcTjIJkHHqIPo7w+1dojoxn6ZAK364
FGu/zIzleaJk3iwWo/kpn8MJtpm43YGVbZR/GLfFHcqSv1z8yh3E7qD1VkN86ZAtHEQj5ucKqXDC
HvV7VS0VpXkrfqqNJrwUAZhOV8kVDplVUeNMIQQLMxqipr4HTZSOYfWm4iIZRmAGCWzdeg4tKE2z
D0ae71TAqwJGxPYUJdQPbUjMMEzMpsE4uUe3vfGQXxldeasqg+UwoMYrR3WGY2lr7UMA8HznGdg6
axLEo6ugW4APyV/xxkHlgRvE4xhbXlxpX3s7Nh+Wzs2OppI8q4FSfLp/1OR1XG8k9QpZCccg5Z1r
azOKz0zIqRba5KV6UOJQQxfJGn+L1SE/h0qFWkQyKgc9ovaHMk788b75LW+BiCigjNdRjzUW2HST
wQY+AygrhrEyaNH47hstPJpxVDz8G1PAIECME7es84UFSq/WkBjdqoymM8TphU/GX78kqrEXnG9+
QgTAqDi5r2OZ15tqBmmF8BPNv2aMaegUofZS96PqwcuXeVZV7kF1Nnfxjb3VwYStsWpH2Og9txLZ
aWH45EgKt/guwq87z+fm0uicS4IlOo7r7Mdx5nhqKeh5YTsGT9QpsumQ1FUWHrKiHj6YRvxuplHY
DSimMYiHG2JiRi7+zX2wcgp2UUfJn2Fu+4hgsXaoA2s5uEnw7tnplSm5+Dem6taNe5YE0mEZrUOs
9r3X1sWwU0XeunIUmOi+U0WmKrK64G07qE3ChfJ04bbwjLtOf0gD1X3MtFB5MCMCwKxyg6cyXqq/
NXdql51vuPkDJBZS1nkhHl1VedsAubUImnUP6hBnPCQpgAt9GNxfeWkItB+475Y+iJMQIVJNTrzH
BLB1XNHboBnGUwoLz+pNKQ1okAnwLI+8RKDHLtoeWtfI0X+fljgJjvfv/eZq5aARuw1/xRobyeRo
VpgB1rRWnQ52MPYvC0yaXtRBT2XFcQ4nowif7Uq1PizmtNer2QrE6BRQ6qZvRUFodaZoB6pFb+LO
VTfKk4MyFt97JRG/q2bQnbSRj5sOVXds8rbdcXhblQqDBidhC9IM4IdXbmGy215pJpBCrtovPwdj
6k4U4suzUw7uuYYvTapsNQjTWg7QVCY+qKZUe92MrUdTahnwpfnmiI9e3yldtMzFo4HnUcN6qbMA
Isww2Ncu2fJLtDyheJUsFkyXXpvJEshBEgU4uqm0/xhZq56iqkoOU2Z0PpWKvZH7zVW9PiSgI+nV
rI9wkTlx0AGObI0mOS4TnScLXcHT+4+ujACotTHXTTB4vSgRtoip9SS+tRZO+lF0zfyhySC0PM3Q
nsWHttXCyueiQ69KiqyGXm9n078AM/I8A3enSQPpDxwe1z8DDmAkTlQqbYG6hH8qvDSHAc23R1Ha
mVeGk42oSF+dFKfUD0aelWe96oMdKPzW9337G9ZOU0nqOG0Bb8YznWaxRM2z2ubaOe3VFLm13Dnf
3/qtD4yHQlMR8AlHarX1Vj8huIhKvWeU5XguzU47u+gR/H7fypYnpNQAdS9TNthZ3dAxompJw9H0
xqWKfwZdbSAYl2dDfHCHYNjDtWy5IseQtXiGbOAxWu2h2tvdXCzEr0JPGoZMTVd7rOIxi45OpKO5
1KkxUwWF1SXhoYMveq9iu7la4gZ4SHEGsBVenyOjGYdMtA2lBXN0TlXezucFzBLTDNO4k7fIjVuH
tRxLOU0ELQaIsmtT6ThbxULvxltMJQ8Patq5R1vMhdeB5fRjKFi9dM73Rig2rb52hjX6KzeHpi5g
Kcpl5za1svJSWumXkqGzBwVOhicxQhRYhNzU9x8hinAUgiXqA/93vdLSIBl9LY5F5dR/aEJl+UMd
4u7MwOmuQNTWpZABLWV3XaUOt/6AGlNuoQ3HWNYk5amslPTDqJbhztXbOqYyYwMLJVlk1ysassbo
YQ6GgrDU9H/Moi1Gr4Fr/mGOC8NjrDB+7GBbAy6UjTuDKVsnFFcLxp5/uHirx9roQy0ymXvzpj4a
Lm2UaYeA3XgMm3CPfWTbFBMMRECwaq3ZpVy1BrcHgZgHe1zuz3b3N5q+gw8vQrcTAG1YIp9EIgqq
fl7itZNpxgn9qBS8p93HxhGqmOBxGB0zOxhWrz+8+zRCs073m0FgiodrF9OG6jDpZUJoN4ex1xmq
gI7VmT9EKdnlfVMbLwKmwDhxROizrUdxLYN5KD2hRhKibvgrQdzhoGta9Fff1Dag2nwPoLoRR9Lu
kv4TdlvCqtWLYKPxGSsWLkUtnUK8jLlQvlSBmyGhMbbV+JjEVeacJqcxGFpc7OwgpnH+8/6aNy7g
qwISlXDQIWRg15fdyUK9qnIqP71hJX8Mbr/4LVOav+5b2TowFPaZ7qSwQkth9d43C9krrIcEN2qA
JF43xj/rXpSHgDBkJxfaMsWYEHUHcmV82GpTs9JtURqcDM9xo+asO7X1sQiJbCxll85t0xQvggNP
Ll2sdSVrVqguT8yHefZQLX7oBtEl7Znk7u0w3glWNj6T7FO4cMNzEUBPXX8my2p6pkmREBr0eDpF
cWY/xDZVjfufaeNAEozh+ulgSdKfVRpn9A6QEvnakCJ3Pgq7jj+PMynOhEazM4z5T1e0P4wgNS+9
GbwfZQjEBXkDKhxMlxBOXK+xcewsKKm0wnPSVi+oJEHA6/ajr/0/zs5sx2qk2cJPZMnzcOth75oo
Chrohhvrp6E9z7Of/nyJdKSyy9oWoBY3SB0705mRMay1QpnO4paj7USARHS2mJSl7FFJvEW9oaz0
mpJWVe7sZhyChkF/J9t5bIWR9wBwATfvrYRN1td0dHUCg6q8I0JRn2x4dHe3P9rBKRTgdiG4BwOB
rHC7bZnTM2Otob0SMVvtIiXjSrI/yu9GK/3f71uCB4PP57VGFH93PEq5rXo0aCjEd7r+LJeLejcv
ceJlJg3P26aOTiKCfqgUoIhODLIzVZQlrZ2OwLJUcsXVolpzlVCK76TY+keT8lh3maYi37XDnFxH
oyO8vW3/aFNRF4RuiWsWnertphJyQcMqCdZhBctXCJ2fK72ikhlr6/LltqmjU4INxq/CG6KYuKuX
ymGZFQUCAr7etJ0QmV8QmmgcNT9Z0tGWvrajbpeU1erUQIvjci/d8NXqteR+XewGvmOaXxpr7a9j
URtBLDFLfJ66s8EehzsqUh8Ay5Sh976lT2tz6juegHUq8yeV+RV/WTKzN4xQ+XR7Q48sMT1TRJVQ
Ud6I183rShMlUenHDVl2VzIE7mPckbSjmmue7OlBeM56EA0htBRIQPFtX5X3ZmdmdGNH6w/9ifyH
M+jyg9HL2f8i8A0PaJ0Vz8asjX9w4elR0M516FcY+35YB2oiT5HT9Jc0YwZ5T49kLMP+zgF44N/e
SuFyd0mPeG5EoQXhR47obn2aUrerBm+y6Wdymywc+iuzn/PHWLPCS9sb9QtS8dJ/jpydVXkOgjGT
x44+ERgriMg7062q1qMUx7Q6M1W9FgiJe6W1Zi5vhBYgsNmexJlHSyXqo7QhOGlwjbdLlRKzX0xi
dTD8qnE/trHlqnPY+qUWdaLVqLpVX7ZBEvdDcHuTjxwAXEeaIkK1DQHereURekKzcvV87DWeM89x
4cpO2Zx47yMzhLaidEf97Y22V1PoaVLUog2fFfr/KgYrXGvUNU8ClaMbQQQhNFlpVrCi7WLaGF5J
FKJOturNS1VkxrXuCulq1VIJeNuovTSUqpMLcbgyniPOKdI9bwZr9bXWqXrCymgS5v6kwkUfV+fH
7a90tDAeI9TfEHmnPLf/SpUUOzSW0JhRZTow1dS7SHZ2HuF65yZ5UbtDlQwn/uVgZeLxE+BfaPhv
BHxRvpYreZFgQxjDMLpWKteP7ZzMJyDtYzMCXUwGAMBwt7YkjqRGyinf20on/awXI/+s1NZZc/3Q
Ck1kYOC4EyAM26MRFxo9igwev1Wb0p0ZSUvqNsOgn5zAg3cOIW8xq48iG+iy3WL0YqzkdKArZ1ip
/lwq0vcQLV9067WHHIDW+74dv8kzgx3U0T4r1xw8PSg80loSuvUIE+6WqNRgJIowElJskfNYdg3a
snpmzm6rzLp1cjgOjSHHK2hevEH7RmuDWnWrJ6LrUyzOixz2VqAaBd1jeairObh9/A+NsZt8PYi7
RIDbjzd2UbQAubT8qql/4hybv5g6yrSDNTlLA46OCeRW1kNAC25oZ0nvpBKhhJD2RtG0FxRKptVd
1no5a3Ee6OZpeEJ0NEQtXOgvbJeUTzKlvIaPJbfoV9aLGj+NddkFyWKNd3kFnc/Pp1XzGzNhwuI8
RurLiEL/JaFUH3ntlDdwI01UvP3bW314gIEWU1dhxgsVhu3vUpD8l9YBwo/K0/ota+PhgYy5Htxm
HsIL+2E7CNWgTOc2mpwlnpkVdXMSfx99biqOgG5EYRf2+/Y3VGkD+z1rQV+QCLyD6T88pa05X9pJ
PY21DzwrsHwhKiCUnxGH2NpSEiMcNOobFHFj+77qK+m6GEPrmRy5v9EOnD01Sro/OM+k7AKTRiT/
RnlDTs3OkgowhllnLl/UieG1jpIP3woSmj+4p5SnKcjZzGwDObVdXwvmOUdHGqegos7thmpo/Zep
eVFeh6aV9cvt03N0fZDrhd8qJueATdhaG/VoSaOI0xOD1c5ecrtGt1pvrOUPWBsknEgzgCfigOw9
woAYjEQGBWVsrd9brWL/2yD289/t1YhfuwtAmW4GbQklQlGO3q0m6k2nDUN8nExp+BEpe+UlhB3o
xYk6lO40J2dZ0tHB1ykzivoDpZu96hWTmyMHDCFaCE5rXrQCVF2a9cNlKMPsD+4YTWS+OvI6oj6w
/VL1UI4KozTAdJi1el8Wa+mPURReKjs+AzcduZTXpnbXWWt1q2obB4k3DbpCb9K2MOf+a88sTfSd
Z8edVmUNYr3t3SK16pPWydGRBLuHMhrwQBzu7oJXfWqoBt0vX+9040MGAeVSTEV/EgUefTlyMUIl
Kpl8QuFmXudiOTn0lAK1yJaovVvChWHrIBafEBefLrdP5RGGDSgdZSpabCKl3X26NKqA0DeR6Xcy
Gque2kzhe4fm7XxHb2j4T+ppk3tjE+Gj54iK8rO5RoxPYb5G1bjmYipfAfnPV7Vsph9Tr0vVyQ88
2nFo7uADoDqRRe2+dwevKVc00QrQi/rzUgH7APf7BzgapnhQRgP9JHJEbbvjUVyHdqZAph9aJQws
vftfJTfSXaSsf+JCBUuS4BFQEhXzrSWi8tmYVNCSKBIzzsIsWjQPcllhNGlmqs6JSMDhSaJcpyhI
bZGZ7Ry2OpZzrWRCiM5o4m8OpcK7NJfVT1mYmyfV6qO3TyigUD1AkwCx1e3CZKgWcV8I4Azk0kAl
6/WZPNN9mFv7ZbKm+UEyY+nz7dMr/p97nyp0nxgKIub87cuSylLGOtQarmPbx0+zUVsu3rUu3cbp
ZL/uxjOc3KFBAhJyp1+gkd1+hkxbsItqRuSOaepIgijO98aC6jN2GhMyKu2sZXS4qb+kkDkYwu52
U5HMkZxFpucW5X3/nGu98VmRiuEyrlqOCkqTyF6PCt5ZQHl46V6Z3TkFA65rz9wmnOwkq16b5DWt
sfqM5ne8mTxPAGBoc+w7AYVmSmospB1Kcg2STkNZKKIhOu1BdklGj/QQQfTbJ+boQgj5bOVX2oZD
2W5o1mbdCO6HJmasm8/dUmhBNOnWu8y2k5NH8WgTQYdCFCBWolu7MxXJzBiZaUj5xpBksVvIILtc
1BNOU7WjQ0Jpi8FLhLDQg3aGFvpPpVLAeO/GipEfldmvl1CZmjqY1ZJuR+7YgTM0/T+3t/LoJbZA
xRLVAKEiSd1u5QDKJ8pIr/wYcss1tfv+f2ubgs6IE+3R0CTzYoKk8BCZb2HC6s6JvzlMeixCKSFV
Sslkn4Qj6maW5OYg3NVpMMhqlOrFiFcxCnDqldY3tcH8BHpIWl19mIBiToDlJ7cebL30zNFIWpdh
KQPAbVktTl7wo0/Cs4pnEiEfU+e2e4OKNt85F7FXlWtPgL2jCwl05ju9XKbuajWKj2RQdbIlh1YB
dvAHZwgCdWsVCv44DT0hZqrJor5YaT/TbE4fEXdcn6uEYhzcyzPZ0SM8Pu5XETJ4smA97s4BfSlm
TKG358fAwS4ouHVeV7bxC9IwlhcDLP7qAOB7Knn2mBEhm0QNYfK33aHNdftAHl04wU3iUIDHAt23
Xb5qxeYoIwPql2McXskckK+TtbN88tgKvHz0hSmu7mlQ0pyD6x1I6s1pTe81dcqfzNSQTvyU8LD7
l02o3XCG6KYD+NiuZU4lTWtFtuBMeUcNxjSv6ZzN1ylV1/t+sCq3CpHFN9Navt7exQNBLtE/h2FF
pgJ+b5/EWoOCSm2d2VjNhhfVlmQvzIvlC1rx0xBIUMGHa5Zpau2Ohj09MeA0Q+BNfPBiNl70RknP
MLlH55rEiaSaCIaq3i60qMIGzYfOsohiwuW7NstqAhLMZnqLWiN7+1CZq8XkaFX9g/tEQkiNlHI2
Pf/dgWJUsKJFqxiBEBZD+izVXe6nUSc9Z13a/YvIymC9yHGk/8l6RY6hytRzxPTI7ccnykqMbmK9
Uxg6xrtcL6zrmKpm91FHle3FnDvmSBqNdpLcHLzHoP9xWCByBXtXnPxXaQeoSauuo9L2mVBYPYZl
2PnKWhQ/ulb6G+6yemLu4P1g0gHJKbMzFKEavDW3ZFXWUI7inA2a+ZIvbejPsE6/mWGpLd4yOvoj
cjbKJ6cUk+JX6Ux7+mi5FGp+sRA45nsNzyVvI0nNdVs0ZsPalUY0DdyMcuq3tR0cEV3Z64+TuyXy
w921JhcHHCC0z4w3d6stFtRY2t7y566Ov3TNqF6tKYteoOaYP5JsKNzF7OvKTQzpu7ZovY9sv3ri
Jg9cC78BpA5Cv0C/973vzkyZvDAv1D+tcr2SsSM8AFntLlwtBnWb8PKgqlvFJWuL9MSrHURfJHJ0
+IWwA6ze3cEeCsMERY3ppUiWj01f21+gtdr3yurY/51stTitb7YaYDX9DdG92aNnCo0CSIzyiT86
dfpMROD8tNQCBoYTq0ycDVNFrQgMsvbZmiKpdhe5lNVLEvH73FJOuypgjriB2mJXxLi6Vq3PPsTx
L+QkUEjg4dz3kU1piIshS5DoDa0lZxxOXzxRS9ZOYpEjMxTPBD6E/5hjsL1njVEVcpVw5pQwjit/
SSqgdE2+5n/d3vGj+8RuA/8Ca0DCuYs+jKFKe0dDtAwsWBZ5ypA2n+RODd2evAXRl+jjbXuH64L3
grwD063xl9t1KVpWLrZNfJ3YS/kP2AP5h2UOZ8iXw1UJVBRIZNa0V8bu6lKXFwuJp2Jdp2e9SumA
IM/tN5LVf0DL4uyKHLx1CBfo3EsKHoAodleksukApuls+TXjA3NPzykbX4zcTGMvXociulYKyPZA
l5P479v7eWiZqjWprSX+2r12Zm0bi9ORRthSln5a9DD6xFvBwVRrk3e/UKgfVtLi37Z65I3o+ghd
GbqCb0qHzVzleoL7g/plNvM1sucluVAp4O1JNam5JIkW/4zbxIm9MkTv4MQZHnkkyl/UuECSg3vb
bbe5KiX63xTP9U5p6DrJZfTVKTNncfW5OWPbHJ0lallggUDQMlthd0M6xxiI34is+jzOLgzezNzQ
XJqnMgq/r6T1J1t79EFR/aLiTNREG2r3wNraNKl0d224r9rTGmrtXTnI742lbK7OApi9HZozHOix
STJeZAJIBfaEljCXzIIqISOFkB0D6DQ1sOR7e0G9cXW+VWZaPDI4yThBJh9ZFWpBYCvYVq7p1hOo
uc00uFimzaRRpCikWAokI+rvozV1vpsMOfEYF3Uq9nL0NV9Z3cfJJlLDiJzRnpCWTn5xUAa7tPZo
I1DLCfCIeibVHQaVaoaZmM+SOuiXBj1HX+mn1USwCfSjGcvaZ7ax+ytKq+WZ2QL9y+3rdeQk0dwS
A5CYEshzv90aTVqirqIb4cdztF4rpwyfIZTV19tWjm4Rct7iHtu8MvucqF1COTNoBvkMRgDZXJS6
J2em7BO+9ZffNwVLgzIjfTYK5OKrvApSFZnhTU7PLC7FGRkrLaW6m1IHuyJKlZzcn6O9A6sgII8I
nb4ZqFGYxGdlZgP1TfPswpQq6ZKr1nhyeI/2ThCzfiE4gRKIX/FqQXOaMRpbE7W2YvkJMi+6U9v1
GwXhM2zJkSEySQIqVcwa3g9hrWVlqPMG2JrU0kELM23y9BKdpywiT//tj8TsIlgK9O5Im/a9rnLN
0nwUmMcKsugjQvlZoIJH96Aw/oEDJ7wjsmELSVr2Oge6mulw2wHVr0kSIlc/ZJeK+vr3FVn5338r
KK/ZgOPoRNAr2H2paERNYILgS4Bj1Veq+3FgJagddKlyVvc9Km6R+gl+jgCxIJCzPRWkQLGSpbXl
56lcXRW1kbyEqZPBMkaDW1Jp9ubMaoLOHhc3XCJodoXSXON1Lt1YHpb7rjTyE2jNgb+j88VwUyEN
Thd495wsdpm3asny5SFp/J4Kmj9VCqGxaiaeMQ1nUrSH9tAGoVlqQprex6082cxNa8BpxJMkla7Q
eQoyFDS+LFqo3YVxq54EsAcXBFoNZQbGmsPe3s/NGDoNOcSRAEia6ulnmlbR/UQkEEyF05wge361
eXbZCfUjXZSGFZEE7zYzm/IQ9B5PlqRUo+lVPVv7LClthzoXTfYPaSaZ/yVq1w6+hDsN3ZWgGhUY
tKwaeITpPLqLQa7oM0YFSvLUWfVHwmDFCuK1LWS3M5z1pZ4AO3r1qo6fU9gRpbtGOcx3eDxx6+aE
8bFX6FL5nOZCiUSWh151o4jpIT8qZZYNN8rRt7jExPMRRNxmpJzXNO2HfK2Hn+rc5pLb1ybyZstS
yo0nt321eFrcZB+mtRrqKxJ7mhykdadKvtkW7V9pqhr/rk1lfoyLyPnYxmG7+h0yZGedBXE7trsr
GnkKaSrACP4WAcMrn6oPEvBhZQSnYKv1P12zMEgnMfprYxjl1bHQ66wdAts+DRWeQ/nTbe/39uAK
67xOhEBCgGX3RA1MQgrrTNzdLozezU7ddy6ZqPHONMZO96ZYtX/8gUUgRswGQ9WYF3i73mzh3CgW
ZGYbh/xsAgfxFlOrXhQrroOu7u0TT/g24KLESo6iczt/Qfq29irHiNVlpNfXM/YNbZO4v2iq3XsV
MwNInpXlksKnOtnWt9cTo/SJUB6H9gteY2vUydKo0PB6vtmZ+Zd+TVTKkKPxHAIhPnmThSffnx8x
YJuaI3VkIKBbU1E6SNMSklrGXEavSKTwfZTKxkl58eicvLYifsWrU5os2pyUJoXzmlHbD3lTDk9I
OuUec51RLtbQRfqTz0YnClwfBByeza3B0FZyacLDk7z2fVCpa+6BMJ+vedoC/IT9ep8yoPK3YwE+
m0BjChSc6BRtjcLq1AyoPnSn+rj7aOpJ6A7hWLxMzSlL5eiEIBEG2QKpUgoRu2Suaoa+kwyu/aCX
qJjoY+OhMWm6qMacqR0f3QAGKAvBFBSWeKq3qyKzEIIYIL2inlHK5Wg4HrFD+Bnp9vqduU6Ga9rF
GeX96MD8YptTMKUxsA+rkrXR2lVlKxNQhNN1VpL2w5jbaoCGQNN7jVaiU3DbsxyuU6iL8Cqi1GXv
PKmMzkff2SALmyZR7xkMO/pwGJunYoH9ozGY44peQXX9E6Ok5IK4S5l0d/303k7QRgL/0uVyBam/
/zY4xN2xJPWetGSTl5XK2UL3ewsbWjBkCO1ggOO2d2cH8RmYi1m2BhRhS7/LIqaah2Xs1UU9+2rh
rCdVuf0T9cseQSucAOrBxK7bAxRmnSMvY7IGU9a3H0S76Zpm0/AtC5fmARChfa3TSP7gNFXoqUqD
9s/tPT5aL0vmdRRKPG+8qVUPcamaM+u14m9W2s4fEujmrqlP94UWTz9vWztaLfUdxmTiv0EV73a3
JjVdY/pKQRSqOhOdm/ghrUu5vNTd0vwlS3UfKMrSfg2HOX/qZ1v9dtv+4WrpFMO7hSNHBL/dbSYC
SmPbjWtAgcJGksLIfD3u83fmoCiutAxn1M038iLi8yIUiE4ZNTya8+IHvfLtE9MXx1CHS5n1pXK3
Tqv1QyRl127olUBfismXakkNhqWRH3Uli/+KAa+dRAV7d8hv4O5YwAKQvwWPunswZxoaHR95DfTc
WfwJMIWXGmnupZCVgtv7e2iKk0R+AEyLkv12uesUFWpFvyRAM2V41uNcvvSlXH8e5/KM8HhgiuvC
JSW/pNm8hzWufWLYXccYEPCN5kdTK+CYTVn6WGTSyf7tfR/7R8UEpSreEtBF+2myY5RKgDgiOVBz
M/YleUUXcF6k7xFh/XOKBKXmlnrRnUQFR+szSdIJTfnDs7ndSq2GJFQyhiywOtnyQtRp3JAG6H2T
no4jPDql4Iq4F2AoICfuVxj2LNFQpDUYHUH7mK15oTCQmncFPY+vi5bl/672YiHSa6gXZa1tGZEc
lBpPfNHBRgudVEHXBSnzhrTBRJDBbntJDvps+iJFuvRglMy0SadyucTrSG8G9ulZk/Vgn4lfRREJ
gUSIKeLfX93QtTByVc4jJSA9Ua5KFEmX2JiTjzOZ78l7duD9SKZoIYAWoPa759YVJUV3xcyUIFQa
O7D562oriFEnhboEjVYPT46NdCIDOkq/GubsJHF/u1IhuAF9kEHnwg/sLqcmVbMsGaUStMw88eci
iv+JnLz1l2hd72/7gbd+VtCeSbrEtAnqFju3lxRt2jJbRAkKQEmeVeTDwyCr60NdO7WrtV3/+ba9
tzuryAwuUClwcpAPFNdaaIUIqAczhDC3lafxrrP6f7Whzl4Mpaofpc5RHmS+tLvWZe7ftn6wsUL2
kmgTjj7l7t2rpoZ5GFX6OAUoxpePUhL/VxhN9GJ1mXy5belgnUQnqFTpJFSihbA9rIs5LPZi44rm
Vp2DipGCHxHlX+4jo6TgvfTdYxUx8FJS08rX08k5KVf8Imq8TojofeFrEW3hpAJc3cNRhoamfFeO
S2BmaqxdNTPMZJeMT0XM3Izidx3FCMdjfJf6r10r3XQR3cDUS+Q+/ZCTOhXvW4Z0pm6sRk7t9UbC
nB9BO1kee2L1+nEwi54aFiJWyX3epWHrNo1NpSuzhvCaF1NZn3y6ty6H5gTNYTpYrI1uxXZDaYw3
StRX3P7Qrq56a8+BUsti86ib5FGd4A3Dyvx5+zMeW+UGqkJm8c2go6LN0bqWsZoUg3qFbjdd+2WY
n52l7P9rZ9L2Yizj/902enBKARzbQgsUhW0KE9ulmpNUOgtTFgIjD3uXQRvavWWUczB3tnlyTA9N
WbTSbOQIZSqXW1Og/LTW7C05SLpav9bAoD18sOShL1mcfMB931CcSKJnchLsgM3ZmUKAuSirOJOD
wrQzT0vS5WqGduLKkm2+d0JHCsykfaR+3wa/v53Ec0R3QOze0kInpqstNZC/oETv1GOiU35VYoth
b4oRnVy7g/eZ28YDLZ4o+jf72Qw1Hh3cTEoEArvmHmTd12V12ktR0uvI5Lm569u+fZg1oPFu2aaN
B+qyP1nvgUvnxpO9A4wnL9rDLBMrMuFTthwfmdHX6VAMD8mYxv+2oMGeqgbRl5No4MCgUFcRAr9g
g0DKbw+RZkeRqjXNEgz6XH2KqpQKdxSV9wkT4gKJFPTE3ttLKSiONJSIXOiV7mdwZCb1OJrucmCb
SfQolfYAkk0L0WWIze5S5fP4aeks9dPtY/T2/BLsiCF6FnEPnUvh8V+FH/rQa3Zcsa0DWCNPFLYY
TC+VX+KyLR9hl3wvKwE8M6SThuDbK4ovoMvE5vI5ST+3drWMoG5peTFVo3M+ZH1GgzZL8ocky+OT
K3qwsRtTuysazYOeZhXewLHTAiwb6pV5ZNjv5VabLmtY156irf1JBHK4PhBGMrRtITS2Q4VAYtGa
uOZrKpWe/gP+uvhhGbwnU1w4JzfjrSnySZyc0IuD1LyPnqfajIy+W9pgIO7zFgpF71Y1/qjXlvTb
fhVoBMcFfDfXEMzy9qOhpJGYXbu2vFZt7hUodl6qztZdK5Gkj7fP5dtIQ6Aw8DXceaFvsXst6gSp
RAhsmLLU4b6ext6VrLa4KDMIlJrz6C4lQ/NQ0IEFv/z+AFY0iGQdLVsqPyBgoOVtlzoNxVohetoF
8po09305m1/i0dJcikXKc6X2pUeQ1N2VeT184BFdLz2MSn8EbpB70UzH48Q7HH1kEO6KiGsFonvn
jWwEn9sQ5fSgqNcJ5ZZC/kxzhK6XYp8Na3t7X2yFd5OUFqdAyXR3dM3RDAttDcsgMrTSQ+Dyx2TW
zkM69l1Qjdr6MV76M6W1t25I2CSyFPGriC+32y3nVtjkBHdBJoWRGA+tuqY0Lu+WLB/8REwIbJZF
vThdfDZp9q2bRxAD+X2+Nhw3Grhbyyvwxqgo1Sqo8tggclWU+zq156s0MCNxJVD6cPtgH+0u6SW+
npBBQFy39vK0DKte0avAKCY7SGQr85AISwJ77fS7tM3+ppp51nI/WiNFRVjmQioTx7u1mRG0E/LJ
VRBWs+qlVhODM4q5TPKcelFlm7/t/Lg5r+zt/MRkWJ1TJUoVzHqduGpTW++qpS+vsl2bJ7HJ4dIo
cjG7gYeT3GC7tErKujrspirQG310EQOliFDW0vsM1QzXqZ3fr+CxNNIfxHoJRCANbe0tVZfH5Chs
5ZxFd3ZW/RyziunELZKV7WA4Jzt5dC9+oQoYEUHcvPe4nWq2WmYPZYAAmvElouPvOVaS+BUzwfyu
Uax3RtdmXpZqxcmrIhayTbVo0qHdz2IQfqO1sF2oDuE5zyHuBHEYd+8hqS9PZjFmJ1WmNwAD/Owr
MyBCtmaiutYWZTHKgLZ+gspzH/ma3nZPdhh9CBlZ/BBbRRzE4KO9NoKdFafstj4N0xPz5XrC+lk/
4SoenSj6Q4R+cImQ3N994dauybV7C+X5dZmCJu2bYO0Yci4363Sx4/6sZnlozyFEgCEtSqW7E9wN
JiNO4eMErWpnPwp5tP6pVXWSvXHpisyNk2r897YLOrZI0sILLgqLOxdkpl1Pms6nnZtOd1tqe8GQ
hM1F0ZcIFLp9xms/eLtQGzJEWQ39ENLc7TfuFx3or6mXgVLYqs9wZNuzV6e8r+umPzlPR95VlEl5
TGgWoYS8NWUP1Ywiic3Hs2PnnT4tk9+UlfVX2BXTEzpg+LxlAPx2e0MPrCLARVsKxVWh6rTb0JFi
pDWPWhWgntvdV/Mo3RVjH3kVAb83VKbipXSrToyKC7i7oELQAv3CXx2qvQJkCjA3XZ28CXrFGqlo
6OG7rNR/GKM2+IxXmR5iQ41+DbB57CYlP7klB0tG0YmCE68JGf1e5bJDlmidNDTNlCkcvLKBMjA5
EULp6ph9ssxW8RJdPRsA+YbjxSuNHBEptya0bd9sdFlSWTO12vbBCNdmQCcFin/fjMZ3YmP9Puq1
cAkKRsq9L2Ygw49L2of/OFWU1P5sStLJ27PfA/FrhHdEZwoIIMCf7WFbdNqdRabaYvbkcp92wxCs
bZMGRt929NNQNw2r4oyRtffLGCX2ZlIqlRsgAXsdEVRiJSPO8tC34rj8wm6Xfy/tKT18f7h+WQGA
BGKXEuobkJ4SOtTAxiJECafQnlRJ0r8WjtP5oRYN94wsyy+dVhtunyTVYznaJw5q7zCEdSqaokas
CwECsfGvklJtGAxGxuuOHw31+hSX2oMWyeNDPVGsvn1zjywREVG3AYgguDBbS3NbaRPqFLZfk/VM
rlFSknJtu2m+yuVansA5Do2BxREU6l/8pp2xxjGmdVVBthtr1nl6aLbeRGc09TR1XT7dXtnROREk
3P83tnu/O2cdFmkAUd72dQ3k2W6vFjCZ6x9YEdkgzRHCon1LoTQXTQlHgbiFVHNRk864i+3e+njb
yuHGAQihQ807wfnfbpw11cxdBTfvo3dYfAin6DN4uOGyMKn3ZD1vSl3i6AmVTLA9JKBvWlFIXlhq
WmtwV0GpUhDV8m+NXjoej8jwWLex4jUhatrI03ZXrR3tFwKl30Wv//oNv/AcYJuome4igqluisTu
wOcjHJk8zGqmuLLSmPcIXi++Eknrg9Tr08nLuQ8KMEr0BdcDADsufU+j7s1Uj+UkxZmZ9eAXcttN
XlriScNQba8SKe3JRz0ySAgtmosUTpFq2H5UGC1hkiH/RAc6hOrUwCplu1XfXk3pQUlPZ5EeHCKs
AaNCEZRQay/SMEZ5nQ66g5hwr1R3Vl2MD7G+mBeLqP1kLw9N8UJR/cG1MJFzu7QyHHOnnGzbD9Wp
9BWtlt2GcvSl0SH4/fbVoB4qhLwFxQyo5tZUN5tkAfnIqtJmuo/r6HsNGeCD0pEI3bZ08CTAaUZd
B1kpZIP2QU6fSqPCTBh0BNrc/LCMavs3/eAEHptRfiKNNR/LcI08OZpCat5TdGL+wJ8xaZpbSbsE
Nbo9qEodoyQpFZBOzRKmn7Rs6R4nOzuL5I6s0GOn9sHrSr1152li5hVZ84w/cwpozY0uOV/VzKlP
HoKjow8MjfsGnVcgi7YfrTZL02jRZPH7dir+6tsivk+idPT0brDvFNp23u9/OhCgokMBnRr9jq29
gaGj1mrQdM27cbgWtln/aIxafUEFXo1dQM/ZxRzt8l1oDs3fpdVFZ6NY3qR5wrsIkUxBc+XyvSkz
J5NjUuR1fJj3cnSZjDb0wmbIvwMrlz+3cV1eUiWaOr+vTX1myE3XBwxAdP6ilVsgl+0k1pfEicaT
Q3V0US3SaoYJiFzojT5CSHOvL1cH4ddVu8CdWVxbC437hm7gyUU9CBa5OmBimRpHn28PG9Uj2U7R
pXD8tUFyAC9XOx+WeLAV14iM4blOOy0YGmP+fvvTH+48UCcwzqLtD5pj++3xsZrdwbX28ypOPqeN
Gt+hXFW/h6YePbSdnC2uNqtifnotR24kG+XnpGeCO4j/caW0Kw/Vd9kowjP8zMF+cNEoaIIN4uXZ
VzbySM+HIWwc326Vyu3Zt7u1w2C8UOSslb5K3JZJr5fb23HwwfHLTB0RxU1RwdnuhlE3WZTRyfch
U65kChqi7IYxMlx4Xv3bpg78JYUTkB0ms2M4/+KnvApiJwOkulLwvk2J1AaM3gbzYHY1nOqs93pS
hHszLz/rTZEHxYqg5W3rB46MYwZ7Ej9GUrrvXlVR16emEzs+YEXtrmWuO3niFJ84lqPtZLAnGh9C
X4acYLtGfTRXLcx4U2HM/680yuhzxBl8ZHTqGQnqwGUCthIQQSGES5C2tdQkTTSXBXs4glrzqgYN
mwqJVc9aOzHfu0nvbu/fkT348TzepJmwUHfvqpw0RStrnQNOpS+gqGefui5qrlJTlV6d52dt5F/d
vdfZPAeEEbCi+4dWP0Wn3fq6Mcr4SK3jDyVE2yRORnSZrc5rVLV+WDppvYsbe3RbRky6YvSvm6Cc
+y7XOLbO1Jl3g2H+QGVP9WaTAjrz+KaTDTn61LgPi7vDF6Ans/0A6gAu1XFyB0plonGcI/NDW+i5
C2gxDG7v/Zmp3V7kvJpdUWJqyuXiPlWsgoadlrwYKuzx26YOrglxPuEulEF6vXsvFEfxkE4IfviN
nkVXfS1p965SdXJNDg4T+RHykagOoNe1F9KIgPv2NUNDkXqV+K7lakeuFXVKUOsTnKXeNv+7vax9
2Vi4G7APv4ptMjCIXfJH13UNTRPVqpDpu58Vm1qUFebvpDpZ/lko/T2jsdC75ZrkJys9+HREaJT4
fqFzoBTtTkllFqozGaxUjDGwkThwHRrpz3rUFCcVqMM1CsUlDIqhgWLTX/nXeFkom6pR6I9o7fyE
fIHeWizJZYOUdJP+sxiR+my1UnjfNn17ub2/h8tkyLCgxYEw2RNdxMAbzUIahAA/Vb80CxijxTbC
3HWq8YxEdGQLvyeAFwggg+PdrrNKLW0xZxPPYBeqy3RU+yHNsgd7hdr0+6ui6CKyQPrJhGpbS0xn
mMkz6xAhtKSRAko9wBKHsagGL87GZDl5oo5ybQAPYlgIQj9CuGlrTzYShhPbcehPY0Wp0imM/qup
pgNTwGzZldYMOk9ofln7JmdAS6F7ZdnVJwf2wAHwGwTcAnq6KMJvf0McRjoksJI1M0fnb+Sfm89N
1551bw+CHSr7tIYp3P3i9W2t8HBKlVlZFO3GQk4Du4grWHWGUOtWfB1NIeMiKZ3yu7NScQMUTDij
lDOIOPeyi7JaZVmiy6G/Kq3xf5x9WY+cPNr2L0JiX06hqKXXpDv7CUonHRtsMOAVfv138bz6pHR1
qVsZjTRzkExcgH37Xq7le+Lb9FNnyad/3jUvFjn7ikVHh3UMsIiLZAO6CQ5bKCjZ95O1f95e6pUm
1P890MavhXw7pA/PwguTfcOySG9xjfS/dKb45zBk68/AS9urxXPsMNmo+0LCzlUA1o30Suaz6Evl
AwJvzCLe2z7bw51d20gR0DNB+xdI8PPRhmdppOM1aHaaBt0BjVu3h2XeZsPUTCWf3tNQubSPNkkx
VKfbfP68XsmXwCRwGMByIaENK2cQjXSJ5thqTpiT5R+cQY/qDsAJ+V6GciEMAbaHlB0nBf2aVzPk
IXYF+BneLm9iwJGgfP/YTnyChRZb4n/PNf6bjkNBfEObnPf7PC/j1kYK3u08EJVkk48mcDvVNujb
09tb6tIH3Abx/3+ps/MfgFKfC2m9HR36aMddofdQJjX7wtOqGlCevbPepdcID8ANXQJJDKAOX0aC
oJgaOyWLtwt87XYTND5AdlmXuz7Q6Ze3H+1S6bd1uzAk2HzlXkHLTUaJCkJ8sqUQy881gjhoGfnz
Tz1BmtiFafi4VezQ9OW0hF5GdoLUSVxOPkCxEg0ktB/jaff2b7r0ujecK1pwEdip517iUaM8nnm+
t5NZAeYWCIfmfoJZWzlA1uEEtq7+V6v2LWRkG5QHhSZK/XN8x8LHyfMX4aEPzhSS6Ax2W9qMNdyw
7tYi6f+HaIhGB3SH0LtFI+ns+7a6wRwh6PDO86E/dr2Gn0wO2ku72WG//S4vbaUM5B4cSoCHX806
kY0zZjsEQ3DFm8+8E9+AWyn2QUb+l00L6CU4ERi+IdU6C7tB0a19mzpvt7ow+7YY+nGOZ7tr2/A9
zvL2L53HU4AqgKEHGAiQ0+2Z/0rqloyycSmwP5gL5W5ksSwbz7335i7tQnSAwUjCi8tf6cejulzR
4MEhjNNlPuTS2q9ABTalxxXbEwae9Ntf6uJToRUM5gWwwtl5Me75mV7sJs6omfB3Luumj3rpgEN/
e5nXGwI1DEAEQDKBw/WqpeKv0CccvI7UCU3FVz4DN1yNwyI+MrqO8p3E6cJiSJjAf8JthP853xNO
hQ4unILUa9CvVaSK4uDDwa4yWWjfyfS3vPPlpoAoGdwXgMnYpN3PMSIjVAZAvIhxpmyUPYG0Rg7D
aH1ZwkZSnyjgu8dgSnRSrklcuLKJFvvOqX79AfELNs4MqCv/kdlebktYnoTUTgWitrP82qk+uOoG
iOa//f1eb8ttlY1Zu1HaMex6uUpk1CK7mRNAbkhfBV7bf4eQKO9qOo3eJy8Y2nD39ooXPyJSUmgf
b1CQ8x5Vs4ywZWKKoAM1F6dubRtIQExxTTHa+Oc7HQ/311JnD6cXYkURz6SeBeM7lQzqZmxQMYUk
bR7efqqLXyuFZD02TYhE4qx/AIuBMO+oJrV0OXyoAykffVK8p6176d1hoLTF+q0fck5n0lNcDCmF
uKto5+JAk/EX6YnZtxn8od9+nosrIXIAfI8k8xXWYm6iNYpcQ0DTbMkpDRr/YRjbXpR+K+z/sBYA
/hsTF7cm7rCXezDI2853yvN2U+rrHQWW7igX6eoUgL5/npJBUGWrN/GNoAJwLgAZ99FIF0/RrQvS
H1cSkeMcTLCbStx7WJlLOwIXMrC8//Umzg1g/NSSQOiQ1mCiqlpJF2z6ddP+7e90cRV0tLcWP3DS
5+xTkas2z+hM66ZIFWzk7HTL5nx9Z5XtoJxFww04isYyOssbN/TlFzKuoBYz/bbGgJ/cKBjq7CPP
ZvXU9/wAHFL64Z+fCtQP9K8w9gP74hya2zVmSBuaUmwBlh7DodOPVA/vRaLXlc3GRoKbBchzG3Tr
rL0Yex6ZorloaxE0UaXnyFQpYMKg2Hfeh7Ajbd0idX7nYrnwKl8sehYoCOsnYmjW1uksBOAEg/kw
SKlPso0mUuajU+9QIC/sEKgpg2qBqwwT6HPfDm1DibELInovZVThUxYnSDm+Z3d0obGyCe1tth0Q
osOWP9sindiUJqC4XXsQZ4JsGIPOfDY3tUAkqdLOC09mGMgBclXt9VzEILaEzNZvb5sLQQt8b9Qd
GVRWN2/Tl9u0+D9rPMKAoBS2gtpfus+V1xyg21x8+/elUFojDuNuBoLh7DNyiakbKAFd3fj9fBqd
15ZrMK6VnPP8nSt6a7adHb7NrgstThBLMTDc/vyv/BQ8vrAXlMMww+TLVYZr8yMMSNhB4Sa9n/yt
72AEb/G6ewgmvP2YF3Yr1gYeCP+B6dH5V4VUbhaQpGe1R7y0jlYnSujJB1U04QIPR/ueBOilL/j3
etuR/etZJ9L0SxJjPXCEZZV3VlQ5iefrUEf8nar4wulHU2dDngDNiFQufLlUbnvl86jo6nCl/k/X
Y67vYt59nNo4G0qOBuAPVHb94e0XevEBURxiGoio84o3q3Hokw5qG/WUAC6Jv8ePwIgEV8Wk6TsP
eGkpxM9NpgiDZpRQLx/Ql1shMhX4dra1u4Z07ZfQm6fDDLHld5a69C6R94BojZ44oFlbDPrrs4m5
57PEkLGGwwPkyvJJ7IkPKxS6mPh+tUwcUvAT3km5Lu3Nvxfdnv+vRTOVRB6sQHAuMn+8ShUJqrHl
4kpo3V7lRv2r7g1O+gbh2WopcObB1n+5Xkyh4sMaymtw82773uI+1/SA1Cs9NKAlV6LI38shLr1X
3E+Yom93Biq5l0uacPHTqbAtDLxbeGcADhnCxDVpdqBeJ7QUCEGHds7/fcQKWWbQfoCf2Lx6zk99
ynziFeHS1mqQujYzLBy8IlM3Sie///04AHe50QE3heZzh2ivE4AiNn5bgymfHDvIVleti3Q1Ck/+
DycPgvbAfgER8hp2GepmNtkk25rPLblPyMBPgI8vx8VE7038X1+5qB2BJEU+tsGW0rPPprsco/A1
62pg0IYPQLuKm1hN79n6vt7/eGsRWnrAz8UbzOLl5oCkhGn0xpmK4HcL/r/ep7kGE134T9PSRru3
v9SWhL+8hTAnhm46yg/0naHa/XI1GawDhPABvs4G2h+mlef7kXj3iWZTmVFjj7JQHLJ5qjlEsXtv
bvP6IAAEht47hAE3XuV5E55q2+vAgQzGmiaBfp9ZruA8IR7jQisICU8SYMli/vj2I78OoJChDNHu
AiQZYlfn8/GcdVk85IWsUf6YijEpD7BI9io4yf2r/TvGbOB/oADCeoD0n2tquaagxitMX4MHCYvY
ThOIhxM5FKIM06x7B0T+OqPAav/RPzYRAMTrs29ZIJClM4OkZhNNVxZos90KOYcqzIAV6vPhoW+i
6AR8yvHtF3ppXeCdNw8A8N7gy/Vy3WEGfVOFAJ9EXZ/dGp939zaFCRKx3iPtQ3UYOgjThwu28tsL
X/iSAFxtdBfoamGGc7Zw68+rwYvlNZlnewoMW09hpnUH2DX33/NiufiUOZoq4E5Cnf1c9U1Fbkq1
dLyWoEpgVKEDWWay9/dML/dsstOnoeiXipn0PcjbpcfEmOT/fFNwUZ1919iZEK13j9Vj4iMf7E10
mJrVnYbZ79/ZQheXAhcDXBDELxyRl58SZoCIoq3c3mgeYQwGuljizeQ+nsbhnWN46X0CUwTuL9CR
gBecR56pK3jnCV6zHPRIMAflYfSMACE4DL6YaAwPS5joHVgg73m0o9x8HXhw6W8cWHTJkEudSxRL
YyVhjYNRAZyETFSi9ghIaUe4yJWSBj302Rq/oVUTuQVBCLth2mkyiXjnuS7cEZhguTJSq0vLqfOm
xwCziAayzdEkSmttfOoBmJ+g7z7xscxA3vkze7h/62GJydOSgVZUZYUr+lKKYprAUoUjSTnGmYIF
KdwsbbW0C26WsKct1mmps0fwF4YR+aWKfhjOpv7kTJPbXah0pCo94m9iIQZZWdoDnFzaeWRHP2G9
rPqRhN9aFE/zTim63EFGgnQHTbT3I1mS4jikhMkycG2bHwieug51C5KcEk6HFTpRVNbxFlt2Bdw2
d6PXSfAh5RwAKYRXePKlIH0JcRPoINoCMimlhFDYrWxp/KeD0OpcDZCDfs7s0rET64W6b2Ji410c
L9GnrO86/+QBOgN4h0GlVy4C7cpDs+T80ZAAgocu89vrNW+DeB+HnvwFOBXben+KX+lOZfH1OOUt
LW2YGls1sWdObIym4C5fUv+Gpb6NrqlbyRcUAOFHs7b259C3/DuEqeefAM2MgNG0fIZJS5DcwhYy
CdHLF+F3Ib3+BmbV8YdhoPJ34AFFUPktH64X3uDi8GfUFzLwl3tcM/N40HqiH7qJeaSMZF88jQBj
+rtYtSmvTGj6aWcmiFOXPlQQaLn2s/dr8tACKU0j5+W6gITBWHnaDz+oCDii47o23FaK6yirXZQN
aPnDQROOBbEDxE9CIygvoZijvgRUNnfBwlS7m8dYfeuo5zacK8tIlTvDbycUJ89hh9SvbEewAY4G
UM4nX1vKqkm4KLoNNengrkU4BDqTnA16F7Si/2rmohHVUqwG8E6ixh20B8TJREMaw2KsASF3XPXw
mRsCAS05NU5VjZrwLQif4EsGkET8HCMjAz4InOG5TDVxX9NmYs1Vj8V+gS8T9RUsIAAqQoGMFAAo
m+XJQsbpmg1T+hsyWri6WNGsY933UBOsGdSRWB1lWnyQReRlpfSL2S9Jquheoq+dlV2T6D8h2py/
qV/YK5s0jB98bw0/qawnYeWJIZV4J42PdBTGaXvsXKjIdDFplyobeUGgce+1ck+ocfPO9n3Q7hff
DALSwiHrK0iZieXj2nZrWnNL0h6yXiK9mbnVeYnuk/+TWH/ARB1Q2pONQoa7b2Tsl5lgyFkufe9d
08iQJyi6LI+JCtFIiTu3BBVHL/9GSgz9KzB12/iXn7VF9mFhUPkb0XQ3uzibFCj78eimam3WqBt2
jomR7hegrym+BursaiAGcBetU5hDAxRTfI9HL4g/NqGL4PQhFRCBpcqs5ScTBiN0+jw5UVWClZL8
7LWC8MuYpVz8ATwIMN4ZghZ+PSKhv9dBp/0BBh60iSv8iEZcEQg8s7LNFLV3hAWrKYGAsTfZzLwY
UsoCcELrzXP3LfFiQCpcMAy2mjMvO0E/ZzalDnwpqwwHSn4yLo6Wg5iJZqX11uQZ5p7kFsp7KY0g
4hwsHwhD3lNNVuKM5aN1BDkq79nPAuSxuYRutO7uFQwv8rkUU0aDB5aj/q/WtGs/jzrwijKLW8Pg
5xcYYB2gIATdotGzAENKp8SOEh5FZb7QpT0UkdFfk4Q0aZkxkodHt3pI23DRZ3TfL60L9usKFY39
Al378GaBXk//bNaANI/RTAf5IBoRP66AosPAoYiVuEuAk25vVQ5NzN/ca4LhGkIGBb3LfMfDbxCu
C/Pb3Iws2KGt5j2MIx05AgKJU4A4ZcSrKHVhVMUL69qDBNL+ueCZvkkss+o4BYgx+2yEVuyxyMSE
XL7VdIIk1STWaki7FB+x9SQcLFKrDhFtbLdP2Ailib7J9DMNWj+6tWnf/3GtSFZQaVI1VawZdHjb
9Sv/PHpONVcpAad5N6Zt/pBpP+hrDM/6eQ/XQfEn1dmQAmxFl88w2TW80sgA2xuqWpfuC/yeaLfq
AhZz8RKM5MpPG5OXjk9ee+ReDFl9nUOZB9JKUl5HcZuQn4syotvNQ7Kuu5jzcSx9JVn4IKd2oB+w
ASdWpSri3lT1PrbbXYb0C+LybQZKCV94WBzSkaVT2c1xpMBPJln2ACCD509VKnUPP2fVem5noPgK
sTHJ5kXuOR5muh0lAfrVbzVTfQW9ChuV7azTa/RITX8szJoV+9bvF4RNz2m0zhqY6MV1TqZW/W6j
lXxXUdLJigxTntVCJ9Fnnvl2vulImLeA98Gj6RFw7rTbDXEKSxjIFesIXIU8pHp1kCUq5IqUJKe4
Qm9NNvYeaAUw2S4IRPeoK/4EEaf+PeeBb74GQDHRuuMruNcO88Uk2qcwrc73s0wt34Co6VxDghVi
GFIRoCn2tg+W6ZtPIOTplRTgI7b3pGcg3TXE8Jc/qK5jYxkDW989I1OExiku59U+TfDMmw6YPlv1
KfX8eankOFFERUiDBjubDQKIeLoyXHTRogsc+UBE+y7X2QRY3jyPpQD2ypbZmo3+j6LNO1FuulQR
VMTdWKA5CDp5heg12JLkkRsrB98DWTlYSmWVHzJEAOXDdmvrm6jlBpQXSPEspqH32qT9UlPdLPQ2
dKO4nj3Ou107T/wmKJjXH3toePtVYDl5Mh2+IeTccsaBowcEquraKURvhCtdlAB7JsuO6r5wVypG
kCvXkNi1ctzJbwukS+7NsBRAR8+Zayo9tNovG/CVTo5sqY1krUJwM6H6qg0tNGxDUhKVnVPL/WBU
4qHi9ENSLQipXwo7w4IJ/jn8HurmCLk9EFF0FyAUsDLRcdh+aH2FeiaIWd+XjKi22IEOoZMJMUyF
cTXH4drvFfyu2U55dgj3S8NRQTNohfFdFC3LvXTDHFUBemhtKWjqYoiaK24qNJrTEJtxNeSOgBZD
f8u+U45XwjQM+HS04oYq4Tmy4KCDhmaJA5F3ey5cstyMeSLjk4xpFB754Fp3TGSgxgPxGoXfDixJ
v8AiY+6L9NM0LunEkPdo2RQApE8ZKeMuGYrbKRZc3Y4djTV+2wgaaxlm6xLn5RJn3vQNOeo0fs2m
UTT3TV8QxEAfybuFzWnC9HhtbLiifx06pY5Bk/Z3BFgNsssmRtUpbnJJ5h3+y2ufZ0r6BO3uQZqd
gXTkUKcem/FduhwpGYJDH5dkDjAxh/iHbMulgGF46YzOxRHdmNHbQWM/sg8wTI4/B/jX1sMKMAYp
nRfOc93jHIz70F/yn/BvHJsyUEBqHidJ4EWA+rGVdVQgdby2cSE/ZSt6m3Wc2QyMmYHA4aBLpJrv
R8U9v3Rp9h8yX8FzJkOAoGXHE4lI5EGd+9a11IP0IK4Wswvmpv2VuCxfcF665Edom2SqbFaQjxI5
SbgD7CI+eqkP1bGFFzyqUNNQBXeRoAnhZBbLG+y/xsMMpxujssBU4l5GhXCHQeLPhpzGbMeAj/4D
DxTYVI4Yjj60sXXfle27u4lH6A23DBz5GzbyGPnH1JAETUyrpyP1JQFxRICBGja0Mbs0YBGtoT4W
87oYTfA5YTSbSxUvEzQPDB/uYckBvqjH47moQFYIP0wObIYSrKpCHVB3Tb/XVfXXhc7z8eh6br9B
DbC47ZYCxjnaAK+O7CHA/yM1xSKPLcv2kkXe/RAPGiGYRvlJw3L0N4Np6/Axtzq8x8aMZpQOxHsE
wCGDL1fP2RUwDs3nuPd6WTLUEw8NawgS+nYWn/BYMb3O6ECwTJv7985biqAavEDdFqnzQyS8cm2u
U+Hir9JHFotHaRZ17JZURDsZJRDlQMm2foUzBk58VOglPqAMmJvTlE88K12P77PLRTPfd8s0ZyXT
HYE6gjB42z7uumvfhv6vISYM9yx0F5/gvRX+9gSB+OOiiu7WqQk3W66N35bcIPzUOArxt45Paqgn
kOBhea+ShFdtISDuvrSdPuDQqbUMSBuc8jncWkc2JxA2i7isCuebsIpipbOaRSa4ES32KOS1k6Yv
O8nXvkInthmOhY3jAZoCUMiuk7DzrlBPeGSfijn9RbUHYM9q5r5FEb1yhhtmxB2yRkMh75CJ6aEk
g0yCvcQNAC49Jg/PahEOZoIGgkcHlrDmSa26Q62guyipgc1P01KEwCZFKG4JWD00nMti8dLlMZJ5
gHwTohrXYyjxbwPm5nNoHA9DWrF14YdVN9aVQ9tH3YM2gf8LvouprsiUsWHfJw7nf0b93OH8tqnE
vZAGv1hWcLITSYAknzXpEKCKTwCfEGhWukqlPISpapwXrAxAlLMldYOJKy6ALEbHyKCzmloLMLo3
xKDcTDL9aaieXY1rm0hczHwKyqDwp/gguiRk9eCmztQ6yaBz0gpVVN5gmgUfGL2VI+1S0ZXBPOu8
SmNC5zvX8PGuhw6WKqGJU+S3Dcrdo+F99BUorEaXwkoh4ZxSRI8dBZ4ZLZ523VG+3Q2RDmFV6vsz
0vqwQzOscjrTD2ksQe/UKY27q2HCVLEEyTv+BONFuRzl2BVfV+SPN91Mgh8wexj4zdpCZQx36jqN
lR149DEc4I7+oRvS8WcXe3zYr8hqn92Ky7ji+Il/BMgziCTLmt3aHmOmElmiao9LKDRHZbv2qhpn
AK9RqiUJEohkXm8Tkq3YpW2MtGVY0x/j4Ay54nKAXWNq89hUINYlGJPFSZ9BxMlJ7FX4fOMeSyUv
7vRglwyNHDRa7qHVynQJboH8GJK+WffWd+K5Z24xVZ64AimVaxJ0g4KYPm1lCW44hG27R81rfuM2
CFqoGw4t9OS4xltJc9fuk8nBRNwtdt31RHjFdaxoeA/Mc/A4jIVPK98s+oRZJkXplGXdxyFOFlOO
ITTLyhQi0XGZJ1x+Dpq4fQqjOX5WThWYSjejODgFwbEKdRvq8RglcIJzWExXLF+NLNWQQz6zFSNv
ENSD5RkXQC4qNmv7IxK+x/EBNMG4V7H8vt+EJAGgov0vEVtlD3FfyGmHdwr7k5Sk4UOzijAonVuj
vvQERN4PEUdCUOIdzz9Hvxt02ZlUuxKIDPEpy4W6ScAQEOWA7XA/i45/baG79tzSpDkinfUs5Gj7
DgmITE/MrtM3a8AMKcepQKdgiKYenXI4nmJmmymvR9bIgivV8rY9RH1I0FWb0dwuYeLooJlVEMS6
zs62PaVwKR8rTIQmWgvloxzwexHeqT5b4O5DtZnx4HFwxMsYCLx6onis8W+YR1jXYfjW9dHEdmSx
Alu/oLNDLqDGJ3RdMh8JCXEPHTL4AR5CkCIqO5v6vxMMtUlJx47noChx+dSDApaW4zyjcHWzy+/m
eRYQju274DHy/OBHwakNKqfm8JfihfjYYdevVTKF5ipfyJhVnkIacko15IfRlUzEFQzpirzyOhXv
6YLiFuaufmZLFuQurbOxsR6yNNsviFBj+w1yPfzrVATsm+x89B+kv5Bkr5rRPklDxUPRCXQuZZHK
cJeMSfq9oY7jpaHjtGKkHPlPbcyiGwvwm6186sETa80M+Z1bgaRQo4BCMAgT/3sa0RHNLGII8ic7
yZsUWm0eqnW23oTgxdLKFCvQWGEh0k+B7OJTyAz7NiRQ4KqpTNJn5FwLTqM3pY8ygwzhjvoL+4rm
bfcU8GTRoH8J8zMArTVEb2FFIpTCd56Ch6GB7YJjuXhaAuCyS6UK9wWwTYQJCLGk2KUwDQprMooA
KVTTo4AbpTOHvoFnLiT6kvg4ZS3xS87EgsZIrj26Y828hW145t5PPHAEDbMk/+XoJJ8NqGCyHPIc
Ji+RQpu8yiBL9ADWasarRU7TL18i9NbYVsnzgtj8BeBw8aVNZIgWRJsgjWg8gSjK+TTOVdYyz9Zr
FMAqSmQdfjWbpZ+jE4E5HcQDC+PtXJFO232Yj6fRWIQCq6P2vvAIhCvTTNkdM5CJrEzc4iayqIqe
A4VMCjTOITn1uoe/L2qd+IvqANm5Sxiqwwq3tspwPFQPuXRFuYNSK+QoT37buvDDEGfYQ6uBu2RF
rU3uMfCE8FSkaZsfZ/R5UeKJNKZXETqNvFa041dj5IzZ976nijLo/cRVOjVjUOUwwcDMwsWpKUOZ
Zj8Bu5jRC3EmQN6J3wTJeDSXD0UX2KgimGhANYdRds3hhubdRh1K/Z2JCm8scxWheVOQJAbOgUUB
UnOTC3TDZTc9WuOzdqdF7FSp+kLTe3TtyQ8VQpobxBmmPqg+CRS4EUN63w8jJyeOq/5BCGrAUaCo
AGpw2YUuJWhrEvR1h5x1CEQ8V/AKCA5K6o7X02L6x1llqFe1y5DRN0g9ZmB00uJWQO4a4qFK2Tsw
+NAsKkAwXstQp7jcEp4AOsW8aGVlL+00lgFajo/hYD16LGTXfUdShGLQa8YM6uEFOjOgdPbyMfWa
Nj7ONBFfurETJzJE4nubx81nvTibbp1k6MErzCbyynYocKpVyuQqG9hoqp5MGIwVEMoWpUO+1h9c
n+TuJNC4+w57pPgj8TLWVhMu/6IkiAJ859sg0HCQbvQtiVwG0Sv0YoISUiNouA154n13qDbu6Zqo
T5NZ2AfBRuRaQy7yTzhg+Fxj3rBrYRsU+7ip8/DBLzyvPbGQRMDnqnHYyozU4O945loSzFyWgEOl
QaoYJWKMmqIzSOqWBEXmrskNYHvwBR67CrOi5BATE8LbaWCxwGWZio+II8MHMXDX4X4Ag2o3N0lQ
R8k0RGhrmeAW2ZzBoQKjKslv5hEt05sZJRykAKHkdUysMx8TGyw/9KBVe1UoiYBItAyPsk9pVtnN
8aQSTZI/e1MS3BMEHRzmkShW88wVn6GvE6At2w7Z96WZgDS0hcqx1RqdPTI5Dx3MJ1KQ84Z+HrOy
LSBTU+YwUqOH1oY62Ps52gO45yYC1OXA+wbtvYSwMpozLbesNj9wgW7eznVT8EnHMf+cEB3fwYV2
gaHWDMXsShC3HIBNiDGLioZuhAioV0BQq6D026x0I4/AwxKY4RT819KCFFFOK7Cl6OBnfr/P54b7
dToUyf2gNI4JdR0GOSmJHfqcSD39nUnp+DHDaOxPHE6mg/AwUiLEeLRdy5z0ACfwlSRPPFbdE/zr
gHdcoY9zJLBuZDdi0Cg8Q1wGqGTSzF2hEweB7Zlksv04RBvDLRlm8Q7S9DWIAmDgDUSB2SIArufO
3Y0/zROUvDGS1jGSsIL6+9GXATwlafKpI9J9fnsSfQEniQVj+Dbkm7omJMdeDk4lV9AbgPsG/DOH
5S5qpKuYRBAlEmZaTcDQXUONceq5tDvqmWKv++49TeX/yGxnYA64KoFBCMD6prd2BlDBZleg9tMe
6O5mvsZ4Mkq3ZlJ0J2lnzQ566kgqKYE6dmlWiqtIKlwEO5Rd4T3UVNCxffutvAbMYMoKVBX8y9Ah
BDf35UtRYSB6OsHjE9zq4QYlvfg0RX37DvT2wswa3G0oUG4kEuhJn7/6JZaYk6x97RNIyGF0aREB
0uSaDCs9/OsDAf4Dhn8MhA4S4vNtRTEhnTgphrrgpig1He01ph7+O0P418Np+MsWObQJgMiB5eK2
uf9CwIkeHy53PR5IzggCfcafxTrNn5ImBRd1hZ/d7E3u8e1Hu/QWMfBIAiB9Nw+C7c//WhT9aQvw
VN7XK51sJXIXHeNCNHtJxfAOrPDiYQHmbiOhA77xioXgwQhtBYR+qGNKvoxamENkjKww2RtuYMDR
HEMIJe4hdim/iGidK85D8Z6S6Ou9iU35128425sk9EhkVYHndRAOQmbFhxvq8fDfUQ6bBztUmoE2
gIDKOVozgxXygt5IjbXSEgWBJmXSoEeuVhM/YTqD1KBjhn4HsuY97eRLQRBveJPug+MzFGhfflLQ
IldEpG6oBx7rmzabgKRc6AxsAWT8lIeJ8ttb6OJ60OBJgZ6Gtkq4IT7+2kLtCGK+x2fIz/p8qdG6
B1jbY+neJJjO6U2P9+31LrBS8Q0TgC8AV8kQfLdv/NeC4GgSf0n4UDc9H+mJLVipEmHS3Cw27e5m
F6kHKTGvG2BqA8NmizFyxLw1LcPY5DURfXLVaxZ+fft3XdxakDWDnidUyNP/wCd//Sw9JFHbQGCy
hrMy++FpsMo9aDyXb69y8W3DXRsYbsBnUJ+/fHiqnUI1GAJbtqIf0BaeuGeBxagaFd8tbNvfQ49e
iEqweEGkhcITOsbn0HiaTlNiUB7UcEMtTuH/Y+7MluPGrnT9Ko66hxvzcKLdF0AiRyaTlChSpRuE
Bioxz/PTnw8s2WYi2USrrzrCLrlMMXfuee21/qFp6jV1To00Gsgv0au1+9Eos/Z3ezkZHiDrh1gP
AsryXKN0LCJJJW5N3SrNvWdDC6NHaFHDbS71425QoeQu3FnXh9NLi9CqsUECHjjnjfpJb5XB4Geu
odUhCrya+qDGFrk0czScAKS3k8Ys72GoyeNJBpiKBFTM+3N7hY2avgNSqToYWtCRc+B1XbZqGA4C
C1s0dHSsRnMfqRPXrSUBn8ZneW2KuemERdz8rp4cLcPMYcgReeALzFYVdTWl9sIKUXLstrdNXZxd
kCmVnQ8dplCtuqQNfrWKp/agbOFHzzl1FTdxhQ7nYUwyTG/k8Kvp63m8MnhSfRsRWi0ceSyX7DSu
1jEtTuTjyRsFVNdcZ6FPLKqCYL2hVrUY0Rl6dWp90CoB/jsHsA7GLYAKY+FIuLpdp0YBwxuIMoG2
nRtxB02bmijBZW6Tm6ltWSPsSEqZoAXjpRjlrf5N9zetTACGa7V1QVYpm6RuYIhxYWtCUiRbNMMk
01ZGsd7wdIi+pAzu5v01+7IxLqJP+oiWMEB6NiqaQbOlk7UgS8AH5a4Ac+xDzZOW/JiFFXgcdgoK
aQjVPpL3C90iP5tPoJJT0gCtd77xgWdRozjzBvIBeHz0fckz7VimAvq/OE0gTE1BInWJK/ovwafS
+rqXuWaepVuBxJoL+jjfmBZ5IH8c2tP7Y/LW6ia3CuKeeG66hi/P6LNV1InKi9/Nu2KAuRT7617w
1QOCdRHCV+ESM/Za1YQ54DaceG/QGvjjssFcTyiNJnXuep1KClr0xjuCi3N/8HCuOhmDPtZuOfjK
n7UgG7ehmCZ3utyWnp2Uo3qfV0Dff3/Ikdjk+Oamgn0wvwzbOi/aKvVyF/vbxLWqLN+Sg/FdVLmk
tQH8YeH8fmOnSShwWAhiYEKvzFUTyFco6VnsGPJQCbZNWX/TBv3smsjlrN+f3KtrnngOZjwPLVTd
IATMQrtR9Xz1LFM+CYmWK1sXA+UZmbwldcPru2BaP0hwMaXq9Cy4nNJzh2ELpl+FG6W5uAbyg6q0
ogh7c4w7W9EAbBSeoex4MixJU12/JyeyCBBdThJIYmh+XjaN9bmVGZ1SuAqlSR7QESANw/BXNWJW
rZs3qr6rs65xZZ84R62t/OQXTfWZJ9KS2+71rOKKqABrlzSJnTQX14463pEiAA0kAkxvK/Rd/9OC
t3PX1VrRLKzYN9siruQZT/IfecfLXvMaNkFB05ZZiLUd9wpqu1I42v0wRO77S+itpqBW8txDh3YS
JbxsKm20PBtNrXDFoVJXLLF4J3vJp0gqwoXT+XqxTrsQ3QNEhFGrnJ9ElE0UoK8WU9lHY2WTIQYj
6lfn/LwweleEEtYMYvISw4cNGPfBZZfgjBWd2oRYSJXDY1XrDwIciNXYhpWr6RhPjwoJKGMCIxRC
ES1sybfGky6S/JhkeLhwLxuvMlEZ/JFedkJsrUuqNTvQScE2Ksd8oanra/bFDhDLcvY/scSsn3AP
pBy4TOkaoVav41zU7wYiJ1c0vBygDW8kjbKbVS4kO97ckwY1tH+2OyMDyHrhixHeqkDKOBO6oj3v
ksSU1nKaV+sUG8oVKoflLgktixumLj+Oaml+TTGrXjrZ31hSPPSotRITkg2Z82hG9YzacJSWeH80
ugMuXdwnYW4sjPObrRAZGmg168zqbJwTDBF83ualO1BbXZFpqg8Zue0vv70RJ+mFiTlKQ+RcLhcO
2qMSV2NRuvh0pZu8HXwXtzrZ7lOpX7igdD7qMkyCXcxjhocbFDJO18umMhTzzmYhs0GKuHTNGF/O
c6Wkzz37yTZ75HEWduSbDWL7LNIHGcbxtJJfPUd9s5fAhhglxSZkHDvo1Ks40n6ALIB+oEXxwoS9
sQencxNNMbRjgDjPrkUcmH18X7IKgYSz4gSpJpLwiEVnYFAXNsNba0PDuhWqIRcD2r+XPQM6bfSx
hUNGyWjfSx2uXytLR2ZgYcreaoeAmicDki26OWeL4AmX+1F0Rnq3Nk3X8upbmCBLXmlvjduLMyY7
yoBhOH2JV9PU8JYVzl5Xup1vIRNLpWB9NppxpaVs8fdX+xtnF/Zdk08FUQUdm50hlaTVbdnnOMCp
ymT1i8SeF1TgXdqgP6I3rztN0P62JCTLHmIRucUp+2rM3cqw1/LzNuwqV0p4tFtlV24nckU+VNLC
XffGSHIOiOZkn0zoNNcLkKAVpp2VVq4ZYvXRRdjahfCGnc6k9vb+SL6xMhhGZIGMSZwARuHlpFUT
55vQqXJjDFzuKEEZtlpr7cI6f2MHc6NJxCRkTC1t7ueppyh+9aPKOo+jwQ39zN+mFN7wV6DmRxr5
fxEBwQglFYyaLIfhnIIqe5UixUNTu5kP5bsRe8MuUiLAMPH7v/IN//G9/3/n5+zur4Ov+q//5N+/
Z/lAWdyvZ//6X6f8Of1Yl8/P9fFr/p/Tr/7rr17+4n8dg+9lVmU/6/nfuvglPv9X+6uv9deLf3HT
OqiH++a5HD48V+QcXxrgm05/83/6w789v3zKw5A//+OP71mT1tOnUVxI//j1o92Pf/wxRT7/8frj
f/3s9mvCr22Cb+XXuP5azn/l+WtV/+MPQfs74/5ytol4NLK4eBZ0z//8ESrg5FK5dwl2KK/88bc0
K2v/H38o+t9R6CaxrvAE4DVusrOrrPnnjyZ5AtYRCXeWrPTHP7/cxSz9e9b+ljbJXRakdfWPP35J
/v37HkNvh/U+vX+gQ5JrgBl9ufQxaPBDwtefkmT7u3GXPyQfpM91Zls1rCM7X+nuj2if7H1nvIEp
VtjZpttEW+NgHYZn7ab9Ue/yu+o2fYh3win+Ef6QVto2fhh91/jePdaeXXzFMdNJd4NTuNZWdvLd
eau61mHctT984F+yXThAvVbFfbHXv/p36s9gmx21G/kr4GmYvBKog8fyob6p9sK6cq1TvYrX6cp3
4l30KN/nN53r3Yc7ZZ19kB3Zje8wrr8vYd+D1n5I3GCrnh1rnZ6y++5Th7c31bL78cbc9DfNY70r
Pggn5bu8Vx1/DVj+Rt9Et9q62Hirehu54t5YA9H4Gd5le77lrXIwtt5j8mECMXw3fwoZ2UQUkZzz
ttHR4bUL3Y6rlbkv9h6NQlQ4WWttK34696din1t335pjsKcetD/f+nfD3joNjwzhDX34Kbvp2tuN
drDXHRyND+nJsA07X8cfvQd5hxG44zuV8wBMzE3c/EbcKzf+Cvba2r+laL9P15GbOeqqtpNN95x6
67Jx/c/aNttLa2uN0vu2OXr3JaAH4eB9MbbRBlJLvOrvJ0izZntrLNorJ6+dQMe/mR22bfwjUp7n
b7F0wPOzO2i7xtGddN0fFL5XT2reSRzzz/rjQDinOuAYtM/jTbIN7vNDsSEmCXfFVlvpTki/eH8x
LOHO3xnrZJttzgd5nz5UX4Tb5Gje0cITKoWeLbr+TsRwgWGPNsFGXxkfFHDXdvjjDFryKTq0p25j
/hyOZW23T9YHENtPyqH+WJ5M3Zb8DbwlVdxafFF8O7fibbCWXHEFp8+R1s1Xcz/scWkltHCTg3QS
PrI+Wyfw01OQbI21ZGdHfn8VOLINzPUQJ7a4NpiRTbzK/4RYaRf37V1Q2JCslFsGDZ9ZVHS2PtBS
cSU99N4anXYhWYuBk9+06w5GnJ1801aIem54bOOrebxLHFt1sg/herTjtbGNf6zrh/PZ1h/ldHUO
jx0+ZvsvOIH6tulCSHAIv1wBBT2+RfElOY6HdF2fMlwZIBDwET9ClpHo9DuOdlUCAH2GLHATOSCe
ymYt6Z8bQNlW/ZMsESj4n7F30BJb12BhbHvlWNt336s1+LjejQ8YOzi2h90GMKFP7f3wUfuUwMBO
7Tw58P9pEGQGJ4ud6jsiYHb/CYSU5IAlovDmDLKjsxbjG9iRKZQsEDypZlctPNJ9DKRr2Irfe7Vy
Atau6HobtbSHr8V+fEpBy1v7s1usMMQL99737KG5o8RCTRF0idPvix0GsMZXXKBP2kOBQrK+HfDu
uzU4l+r1sE9v1A2a0OKz9qkgUl1Vp+ZjvkoNR1LWJISPgw1PDHzpo7rGf86JV3AuMVNJ15m0TkHW
hqUdqzgwQAhWIzsEQ+rvzrHT1XT4qI8Pam6sKGs+4GV+ok7wSZQhX9htdt+2KwNuSBzbJlzFY3an
/jBB07r9GiKcvC+Ctd/vjPgYfw0+Cjt9Y8nr1BaKTf8T0UKcI92nLHMsG1hmdC+4bOodxD+tcmvl
K+MrfsbDQFaf9JXlOclzXj4JbqSuok0OUQlc0bjFXBSemRK76bdOAAW7NYBvAPgoDz3PgT+BO9oU
Kz8UDvZN0kr3D4q0tUYXEPkE02f4WkCHT0NC4Sf74oOVA/fUrWLvuxfEa2WtfGzGbeLf9RK53b3s
Ro/AZKU/1QNW0uknWMvJU/MUjJpN4sHcUiEE7NltRApWuvPF0DcTC+sx8te6/oiApiU+gazMtp0P
8QvyrVsBUkpX4+fGWmnjJiOBvhusr4w1WO+ID+w+dh+NR9aUk7K6b+sPYutglCFQet3X99HqI8q0
mtPYY0qJez10P3zz5mwBhVp1T9WTeC9qdrsWZbcR1kC+N43gbPFATD8Jd+aHavsDcf/UTsQVJPH8
KKhfjaMoNE7zuThBiLKrteZ1R+n8IV0rp+YMcNROvxjNpwa6U1AYG5lkZ9YKTv8djfdNCobJNnY8
xpx6FXzo3MHVPRiox3AFT8Z/4HM+x45/7xuQKbo1m0NaCf6ed2N+lK2j/g2bRDtYhW6LHIG/49yw
cTFN9SdlgnFvCr11pcLNBtjNtgmiWl1xviUwJtuV8BgDDPnTUkEY23JyDD6L6WfpVNZfAJ0asMnP
N9VPpe7tIv+ulZ+skxYdmn1i3ajiZlW4jc2malZt73xqXbf7niClEUJPckK7L2z16Tz+aI8SrN88
B03FQenmR9gGHO5U8u3e4GCN+MF9s65DGSQfWNkgEO+4sVJb/16Z9mimj2qgrvUoeUJOuTtCSI4+
eqEDFNBq3XQDeDjcN7tuBWb1m/nBvDVChqI+QgesECr6xj/qY7wfbryT5iSr4hvIwh1NMam5A2v3
xozsCgTUNt/p3C7qF3/XfMsLGwriN+Wu26oHDbBlCwvHBuR2YxYr4MnanbTVV81KXtPXDmD52ug3
/A9ftcUtcHnPZ6Fl69TfslbzgFqhbXRbzXQNtMTzXRjsvRGY4rbWnjp49T+anVeu+hGJejdN9p6M
UO06MzZ7f88iYzW3R+QfwY4122D1FaB/D51grZvrTt979Z2Y7aGH9/Xqh1g6ovrXE+q3wvKHLOE/
80j7IjrfPGdTOFvN/9L/xXCc+PSdcJwXQVo9DxfROL/xKxqXCat5d/HSExEvBCFD1vNXNC7/nWCc
tBRxNcVarCb5rV/RuGr93SDnggQW4TaCXdM76lc0zo8QdZxsu6AfABPQfisYn97rr0JxGgD+gC4I
ihYi9gfmVEJ4lTrAJaTuR+PMAil96wBsNHoUiia8NTLBPzQUvVZ1oBmOd86hJ0G43pea1dqZFiwl
66TLzAIS63wTxJAnzRtGAmXJy29Se0kK/DXtuZ2jLFi1wRdPV4Ibqxiln0Ej6NQuZP+LOWj+SY1I
T9qoG2ibUuugy1aCRtw4ACRQJwPzum1JhRW6FHwQ8mFcqMy98UUxnyHxTmllerzPsi2tXilepzBk
RduEayEUlE1Z7A3C76nU4CSmt+TUNquPvoyNifEkSrJUpShBT5nzV7MkFInZerIKTyggwhsxzxIz
/6MgiYIt6gPSajhgrgSv+RxEOvQiILMQU3rFrswAmpQ55Gj0RcGmi7Ry9bLWf2u3/7dP64sN/+5T
/f/grp+qZf/9rl8//3guv9bPP/72seaP6m/Zz7+9jEP6XAVfX58F0+f8dRYA4fo76CYe2ZNoIyZ4
ZJ/+OgpAzv2dbBP+vWhLk9+dFG1+nQSS+Hf2OtkUHu3kENnw/zoJJH6C8jq5OKzLgCXwjv6Nd/nl
sibfinYPmV7Sh5wFCOtMqbFXayxQwiyx8jQ6ilXgSGbtniPBbkVINBi+nK2HV6P1KyvwOgtwmf36
1RpbHscVE9zXHII0BoMkDGEbHUFzb8tGcVVxIfN11QLSg5yd1Mf0Kfc13zN9WxR5kybqUfGIoP2k
SxwriJfkMK9GjYo5SCqKVuTYSHjNzs/ENIQWn2tIyBpyPVGjqW5RJs2mayhUFyNWH2YhqQsCrrNK
DqNnkDWhQZSWpkrjvDJeB2mAAIlVHSujEW4kL/0J/j9eRQgO7kp4aatSUs87DcrdahhJrdk5qXy0
dPSldN8LMO/f98evb8Lym4TCgRvNISPAUDvBqpXyWKeBuc7GTEL5vJQ+o/l63nodNGUrllHfCRT8
XyxEV84JCPbObLNVIbbSDoJ+5AKrjw4Guu12G8gKSkdFvj337ecsVTPCHgwZsfY2N1KiwfIKdLU9
6JAJPniCH/q26mc19CNTvxG9TL9/f5m+rJLr/k0JfGoEiB1P8/9qV8QmWCrQwKi+4Dq6hnz7hNyU
YrODjVWG+Mw67HPlvskG00YMw7/VWBEQ8wr45qGirSQ5GFxDHh68xsw+l4U63HkT5gsrJR8BnXYJ
oXSZ7p2mQ52SypQByNOh9ze7KJJ0GJqEE+YoAbXZdEZjrHuUop1S6SxXK5UlS6HrTUboMPEgqZha
FjKYl8OjkfGPxkgNjnCAnDEN7DNh5cIUTFvocgou25htMaXWuyEHF3mk6HBLukVbVzyqz+QoWBc2
8hmufFPus5VoL63u69GcfKs5V7Fo4D/zmz4XBf3cj1pwDGqyMv4NXA1bM4fDQDLh/U6+RDfzTk5a
yRzn1MABD14OpIxGVhkNk8jLWt8EH8IH65Te6HvWu/Q5vCEttElv+pO8QWFnXX06P1tH6/42v812
8qkebLVxtJ88OrzTkuPhtGDe+16zBRVhOx0U0Rgcle4wSHCyUt0VynrjIfgdBobtJ2AJ/QUU+9Wq
ggsB7ofwlnOFIvGsNKKOQgHZmIISEpk/1WjYAHv2F0b8am5f2iDYRC6DPTP32KWumYupEvdHvYAD
bZaO1nD8qGSCnt+f2uvDetYSF/jrIyQM8fPVS1pS7HGV7RE1XX3XnNKpTks+UFeTRUvgLyk0cpMD
2p7VT88D1G3do6VQLVCV6dYTdEwavrbjU1C1Lu50dmEsRMNXu/OlTWSoCUUwoZsrOKoxLEb0+fuj
Fad2KPOWNXi2+kfT+lghC60VC9f6UnvTvL46kEeMRK1Woj0fqxQxJn86puuz9FOvvd3ZIr8RLTT4
1mIkMAOoRWg0/XHZoCi3BvKNWX/EuLTfdfB4EJ0yl8xgrqbupagKAg8ahQpWa3aQnmOY6p1WFbdG
S7bXr1ZFYK4sQXEyP7HPZITMzEe2b8k/5Wo0X5ol8iPmA2w4h2mNcaqo8MOKW8EK7kUhgujLOW5U
biFnUI0j8kLywsZ7o6dUJCH2mKrCk2YKdV9PYGGgKAYXvrgtUsnNEm9HdX5dacYamTcHgu19o6X7
ytq9vwuvtjv1Y4NLmaITKE4av2w1wR2j7nJ9uA1UbzWog+uVGyMk75Sn399vaWaiOr3MqX/yVCP8
RBj66k40s7hE1mZUjupROKn77jbak/6WH0hRSb4jbXB9QrvFbkh6awtog3k0+lfTU6O4CqHYPI39
q83RZ8ogW5WGeFuvI2IwrLTQQp5DtSvkaUpafL+rbzbH5T+p8SEwNw9DrbYLoMsKyvFsik7Y3YFj
3cTdcMCaNZILXkn/el/9D14ML3171dhsBtFKwc8XUSEaO5jCF+n3/FqmaSMHg1UBywRQCGbcl2Mn
Gzk6HaIuHIvOa9wmg+oxDIK5sPovAQZ/tTIF7PwXbCRMgctWVKmUAmRyzrdpYbXrtKi+ZHEUI+4S
KOvfHS/g1AoBOI/HCdk7u0QzEk5kCsbgtq7C4OijW7xqfaVbWALzfcWprwOKBrQDJInMxGzUkNaD
ny4M6ckXFH0T+6byMMLg/obuqLUpxHgBbDU/r2juBQfPHfeCCJ4O61cLXC3b0B/B7ZzC3lpJvn/q
EsUWB2k1VPLHLpfspl3Yzm90kGfqy3RNVfM5CwuBsrEIwSGfFCXGIVzqdtp5FG2M6g5Fa3x4f86u
VseE6OR8mpigYM3ngvJVhq5E75XVCZ2OewA2A4IlBtlzbYGqMb/TGEYiHsA0k+A/lIKp06+G0Yvy
NA6UispVnB2C5pCI1ub9niy1MFsXQx2FUe/RQmGYziieALssrLw3xgpf8wmwifsRwPXZTsozPL7a
c12dDII3QdzL1U4I8tX73ZjxxNiv00j9uxVltosSCS0mK6IV9VN+MkR7fIoyRwAFex98n3RPnzuk
95eA6NPgvA66541OSdtX0wMybcgQu61OkN8gSguS6ykraNfa0n3xxnZi72KQAqyXf8xvxcoSisqc
1luGeobeU1H0pvpIhCQusEmhlqhrtD/eH9JpXuadI8lrcVwTdchzghJaN7FXWSP188GRqSndKuEW
bUmKeg1wgyWd76sH/DSWWDRMfik8UYGbXI6lPnpDBBGwZAK1bX53Hm1rrRwQiT2eN+Mm2il7az9+
EX50pp0/Z0/v9/WtXfC6ceWycbVMunJsaVxM0L/K7oBSLizQt2Zwkr+fTmHu/Kv8k5d1JLtpgftk
5WtUrqnWKWct4OQYb70h/ZKlwcIh/MammOwSCPeZRgya528nEnqm3GL3dEKhcRWP7R2snhvMOlcI
Xzit3JE6VNdl9KUXseLILGStgXssUYGv9z+AW5hu3Dvco0Qgl2MrlGmLMEAwniTqyIiUrOp+p1kL
i/WtrnLjIBOPxaAKon+2fIoSJSaGfjhJsj05a0uOqtjyd/Nzf9vZxbf2sfyUCgsxwvWVM0GJ/93m
bNVUUlSg432mZ+nZKcFWopWUpCQ+tLv3l+eM8zOdbi8WaxL3Ni84jG8ux7AYAzKauTSeEg4aRKMK
O0Ft74eBTDi6E6vqRvk0Gu77jU6febn/L9uc5vXV4eYBbj5HIlUZX5FWYv+U10v01pd37ntNzK43
RF5aP1bF8QQgw1EOxbG3Bbd1eC8ehJ2wCnY92JaBEnhmB7tyk/xESebBXHLjWOro7AqsKrTTFbkf
T5Yf7OV+a+j5wtP0JcC+6uiUIjGIGVBLmF0Uo2xEjdJX4wlETmzrm+zR/9GWOz+zzQkbEX80P95K
rnAvfke7TbgX7mE2P0YPxcpydds7LDFAr1IdL+sJgSVRAytOCW82tyNZWKPQEvEUPZJ1IDWHPlZs
NyhX2cafS0+6N/cmFPV/tTab5ijHIAIdElr72f7QlJ1WbKwKQT0EzbjDoC/awzYL1t7CQ2RWjfu1
a161O5tYxTfVRkFn7pT8DD5oa38NSman3xkH/yOSxYexsMWnfmGrXp/z7BpUHZhopvsqsSuSNR/O
Am2KP1XjJmq3yS5WPnJZKwsNzeqwf/XO4mhnWPH6wV3kcn82hZZxa+nDqf9cr4OvxsP43TpkH6Kz
HRzET0O5Qkq0ZLE1jvm52f7+2UA9aHIVJw2iqLMZ1QTPsoLBG06jrKOMCod3KWp8Ix7gUfSqidnk
IR6aG+LIgS7utVW76tfDz/wmvZE31T7dgecAaIr1qHKbhjvoFc1C0PrWmfC69WmaXx1+Q4epSVL6
4ykeY1wbemGN1NKSg+ubjcDgncJWsh5z1oYZw5hOy2Y8CSrboQPYUizENW/dvdarFmbdEJK2EHJk
Sk9V+TgGyG4NaNUmS5TUN+5BMkUw94luyDLOuQZB0Iz1MB3jjXVrDeume0IgAj2599fcNOGzMxRq
AZQvKiLwM+aQ/9HE3SIcvPH2fFZvh/O6CT+lfn0/jDeWoC7cfdex7xQtvZDboJ0QulxOvzmGgxRa
qXYrh5Yjtf6n3kI97YCyLwVKhORqAGoIm7/fwTfOSV1CeYEwhd1MKWs2WwX+DmVYNM1t0UjbfET8
wDLWnin8bITdYNRuUoNrStN1W35rZXMFvZ+XzpID1vVkUkLDAAsKpgjB9uVQfbXyEeLPzTIS+9vA
o4KCptOa3D8ik0X1UJnCUtniOrIxoA9RSOGfylQOm92MkG4qoevl8wnp3AhwqOpmwnlXx+nOjL2N
T75q8MIvouzvzPOHFuQyjLyFcb/aJBSPJLwVfpk1zwnVXhtSDj2r1m2Ae4NTqTmVE604r9XoHCwU
hN9sysJsezq+eQ7PZlhJi74LCNZvPW3UXJTLcdCoIMKHWbXEO71awry0JycjhB7IT1D8u1zCcV8j
bH/GuqQbR1ukEtT7z0H/adTCGzFpnVI6+fVCieHNJqd3PtM5VchmR7ZaKHIJkAAl8gLUj5Zue0ta
BapyRwYFHHC9G6pJTbtZvb9vpkG7OBimrL+KIeOU2ZpUqC57mgW5EfcorJ9auZCdQWjbgxV7o9v7
vozuN1DvXpd27YS/eb/hNxYvLZN2gHTH+0qdgyOoeBVnMy4AE8vRJguMrQa0WZB4lp81/xuFHRf+
/7rFY0CTN1j5SAhW6wur943eM6ZcHxip8LKcmCKvb6q4KpH6NoryFI2CCOg4QQUnriw09SWr+gGz
Fbh3nUt3rVQuZSXkaXPORp7cANuXY4un3Zwer7W+2ERxU55KFAZ9dHWFeJMZEWBSI0uPUiMPB8Py
x8NQDomTN1jYdzUOAvSDpAXmSE43+E+DEGIaUQ4K6ohoKE8szXWAza0zlk2/i0pQ2TgjLElZXN29
Bpyt6YjDGXlSb5h+/uqY80aUw8oY6e2gsxoXlXNctwTdWtgRM6UZdjnNkLjj2TsprqjqbHbUIkch
D83BUxhahEm1lLu61nyOolA6tGYXrNRxvMc+p0TdUTHd0CyL36zRvnwDDY4ceglUUOdX2Riknp94
YnXS27zZjSWqzH1nxpv3t8L11ichOm0ChRwHicp5Py0gC6anVKeq0lVXNMfka+ellqMPQ/cxiqPG
Mfwm2Jpt3N1mhRp/eL/5tzYB+xCzVI6dqShwOZul2hV1kyDz0iFZvdHTQlmFGR5qOcU4Ca/btd5i
8yuowuC83/BVUMKmm6hYQAz5U54jD0xEn3wv6vTbqKaC01hIrshV1zge6x4pX1EBNWx9/802cagz
GWSEbeBls/8uO5tQ1ZJ846yw674JwjHoPAfJkJUUP3bn3zN4Z/3O2pptk75LcTnLPflkBYkTmerB
GqtDZiwV+a+G8aWZqdKIRgLyU7N4KxvPptREqnxSNVt/njx/Bls6Nk/vD9zV7TtrZbZKdKutaxHs
6qkt+m2G+HPQ7jF4WMjZX61FWpkInOBDFAqY8/oUb6PIE8dIPnXlWh+3g7LvS3a+K2V39e8RzV+m
B+ko6LYmagMgg2c9wigiRgS+p0efE/j5sds/npXd+6N2tbVJjKL4MxVkJzbxvFYpRR0yHAzcyVct
vL+r6FOEgYAJpgS6quNJmWhXg4xT4aL223RxX1wvly3P4SUkhxoJpQeR9xGSek0WbImTHGH8jrXA
h0w0NtVYrVBRd+vxi9WIqyFU9u/3/Y11yYsDsSME78DOzSMabnczOve5dLIMKFnC2fWtp6EL3Sa5
r8Huvt/Ydfw/9Xc6pYEKEv/P34PlhEr3g0I6xfBAOpgyyI27lS+vujp8VPvPHh5SfvZR6/JVJ0Bd
asrdkC1x+6/if74EAZxOd9EmA816ebqkiZRFoS9LJ20UVlX1BTFPHA1+iNWS5eVb6wqcBhEUBxbe
sNPsv7qBx8gyw7IspRMWBe26Kb8UwSH7EXsfCvUExOf9sX2rV0BlocRyFQKjn/UqEKWhQl1ewZoH
V6tRPHR9dMRX6HMZGQv75Y1TBozGv5ua7UmkdfvA6mWFWo384azL66buD33fLUS9by3N6dECSJlI
hjG8HD4cEhs1lEZO5lCNnHNoffZazHVqtXlUom5b6MES9OU6JcPblChPZPhYnbzCL5vMk7QJ0K2p
T2KQmJ/jASVhXD7GvSL7g3PG7G3Hcfgci5EBHwYhtC7FgtpvbxCezrBO4qry0C4Zs6A4opfpH/Oo
+p5JcbBBQL19en/Cr5N/iAID7hC5VF5gibMZ16JOljycnrglWxzVzPTPwkI0K6tbzTmXHMkqoeih
lS2ssUTs72Ijb92hGBv73Ka+0/idYqOvLthZDD/v/S93PXfoK/I6w0QaeRWAi5cDWXI9dDk6waeq
NS3cGUJcNXx11Wr96Cq6cDC9MHffb/IFAHt5mJLPmngQgE+BtM/3teXLdRdMeNfOG4wvZ7Pxf3RR
HX/EshflbzLx3Zc+wRPIGcck+TNrAoSF61DAOquhfvOxx4Dz1hTUFLVa0KSQNJGO+hRh7/olLzCJ
49ljgAvGIyf4ogTSmNsdiwTda0+W7ycLEqCRvjzuu3Aif+SYfDrlOYYIZsmxH6JwEHkPphoJfHAv
Q91DXwLmOOryfDcpiP4ke44admQKxhc1lLv7CDfMyK7zpvs2VNijOC0eYQ8I+hbgdWO9fQQ8knzr
ugYHwrRIzqe+o5zxm6cKJVkAFVzAKFfJ8AVm0ZGYnyuQI3px4uhenXt3QI1e8WtH6jbvz978TJk3
NNvsnSB2lVLQUGOK2H9hVhKfLK9f6M70dV8vkXkrsy2TkufJ2pRWNBEM7eStUWULp9b0Ea+bICdB
7o47Dl1GbJbmqULVxD4plcL2FOMrhRXJrg2s0LbKUHcSDMIXovN5hyi1gnRkl5mGZklkWC/3WYhZ
k5rHbXsKfDI7g5hXToWxxMLWurrISOCSYOF9hXoHYqKzYWt1HbsD3ERPjd+6ZQWRta2xICw6qH4K
3MeRciRmwOiy/+aq4J1Fw5O9MShyUI+zh4DZ6ThaFgmPS3ThszK1jQLVb3Ohe9MgXU4ZrVCdJ73B
cHJ9Xg4i77lJTiklySG0K7k5mVgzZCB43l/h11N12cp8qgKvHiQ945kaIvabWN4TtYdu4dx9wSxc
9WV6ItIfnlDzHHKjjZ3omyHvxNpbxaFxwjnTrutn6riI3CLzh41abnWcXSNmJ8gNKEqPyvvYbXNh
aStcLxtiH6rHlN8oIVMuuhzXIYkbrMM8eNRC7KSWvsfldTViDUqmzEHLcV3U95VsLWyJq6sH8gvS
fUh7wAaQafmyVXWw1IHSUXAHZ1vD3rLfa6Nzxsz66Xfnk6uN5MeECp8SvLP5VJOykuRUCO5iqRbW
4ohZS6LJS6m/q/wKL6xJaeuFn/SCObzsDl6iRoBWLjepYvW2GskSKJ9uWLcSjN3OgCBemCrpnepr
NfBiwSppCVg3X7h8g5fCBxGfOAkEzTqadkHRpKlUn1qg1042JJ2Nd122EFQutTI7YyQhAt+cifUJ
G6STlgDwN2DkLKyNtxpBKeplTMkZy7O10WNLhhSiXJ6Us861GYlp/kkYJXFhF07f9fUmnEaMy1Kj
bgCVlSDtcs4Mgh4zC142oYE1cxeUq8QX0DTozWBd4LLj/t5S5FpD6WgKeVCXnKo6l+0p+eRBqUj/
n70vW5JT17b9Ip0AhGhegaysztU3tl+IspcNCIEQohNffwe17j6rksqbhPd6vW+OcNgzhaSp2Yw5
hrrNQGwwdL8Vez5tYNnigwW9GwBaGQcB/nh9kxGbe9IamLoVELwMC8QxaBHlL//OyKpRMrU1ToAN
IwXklbl6HedH5bd/egJWK1ltTY2508wqEAHY8vsIGGUxm+j0MtZe7+/N+Odbrd4s6GeCITKn6lZC
9f0CgkkuLir0x6DV3O3GrWbW1s4sJ/5DjimhXS8AslK3FX2yoXUrxysUMDY+2tqlrpe0/IgPRuyG
mpov29+AJiGaL5S7ECBArev0l/t0O1d7s3IBQTX0HUaS1K0ZflAADoutFGHrYy3r/LAOWmB+lUyu
ug1QyyfVnc+e7OD36UVs2VjdRSFIVXABG5kBHjh4o9UL6zcq3ls2liP4YR0FhFn9ecAR4xBc7W1A
s8Sr2GxHb2zHGnA6zprrJsRKhqCIXTePlFts7PgnR3m442v4ntBYRKMcdevbHEJmUIUHjtqBvkHz
4/SuHD3BGA9AtRcDH6gkHn4xq0tzgB9x7ZFa7AL0atj43Td054cPKdtoiRzdnQ+2lr//sDtBgfHL
Wi6pDMRfe//aHp69Kk9OL2jLyOqutMQqxOgsfgz84oKeWwGJ7f8m/cNswD+fbXVhurEEMeW7FSeP
GyjyamhvwzTEov/8SANAifYGCpFolq951z1oD4caiua3hdfEbtNHyJejetqwcsQ3o5gENBESWhfp
0ioiVb3madNqdUtDdIyRXIPfKYIiJKTbDFkY3/54k2AOOQwwcShKfGrBKZpi4nzE8VbfZpSuShCi
YA72tJFPRdX3pPaDlfV5m5gQKAapW1Xtlszlprkr70FNbDWRHiL1c/6S3ztbieeR84dIEBAKRKfo
aKynkcuucAg03rFfoUjSdPzl9ZAQE/VGefqomQ/1h9Vz7UMBpEcnAoEHf5uA9RLkpuz/Ov0Bjzih
gxrH6sF2XLvsGIENnoozy71v7WfdFXsogmwch+M79WE1q+tENQSsOg13N4LYwEE7DyRB05d2dL5K
aPFSkDl5Q79HQ/qB+U0sQn45+HQ/QFbv36149Ub5skRZdVw8FO8SFTgJRIfBHefsg6beMPUpIX0/
nR/WvHqr7KCUEEj01a3OY3B+1GnUPekHcPA9pyKmVYI+GGSR5Bn0l08v8sjz9XFb1xzepU1EOS6G
bQ7NEejHDub+tIXPudlhdSxcR6wQyQGFP74jyA7Cr9BKtH9AF7nsMHOWhBmUlzeWtHFS1wIcmW1L
EwIKcUsnlpTmiwNOFQ6J5478V57rn11bQy8LVsJ7FrBUOGrnFpcKRL52+XL6+21c7nD1KFdVn7X6
fYfq6Zz1VzTXFxbfcI9HXv6DY7DyjimBHISk2COrGvf20EYzhBScfoxIeQN52v3pJR19YD58t2UH
P7z9dtMWBIxEiJlsRP9lCgzwvpllErrPfoc7j0nhnm3lNFvHYuVWhvk/RoFjh1u5zcfnYHqd9caw
xeIVVkkgviR6ZhjsXiasV2sLMbgHgUmE510tz0owYqMUHXkAOfthc4Y63U0/v57+msct+ojYlqjt
nZXq49eU6NOpSsx4PxvoD3J+3dQmhpwz0EbBQxmGseq2wEafgON/+6t/bK5egy4rwtHLkUvXLolH
+nVq/SSAJuYMVSopQbzgXNghtCQu6eYQ66d9XCjA0epy0I+FVsWadyqXvie0Q9hN13yjQiUdpnKh
yZ4AW7/7ww+7srRaZBjywB2rzLtprbtUWRdUY4EcqWpXPHcgIkR74ey0xffSysHpWZlcXXZqvNGz
U5h094lzqV8cSEVD1BUsKjoCkCTyz7NdFaMj88IujfcQYGzoqki2+hmfOnx0+RkA8GCEZqHyXnNd
K1LPYpjxM4oX/Tb+bpP2Qj+0j9m9/9DsxFt/0T/KOxhHCy3ZbH8f3eAPxlfvBfRu59RzYNz7MqJk
Dv4QO6I8pjqGjmxS3UEW9lnW0fRriz7k86lelr1gbwGsQci5hmWWoE8LdJh7N1ObDEMEcmHTJS3Z
Fd0u7SKWOF+8jSP2ye+uLK7efYjnGVpKWFQmvHfqJ3sudlM2QNz2ZQbj5unT9eklOTS2bjdaYZ0r
6IDgPGMKLIAgAQQJp9DacO5bVlbbJ8hcp22JJUl9loE7laB1J+2fp5fyyeetluIcviAjkMm0glj9
DXSo9k4nkWqF57Sddm0Fsh7VRgEGFk+bPHosgTjHwQDpC3qnhyYDNbfoi6XsRgTQUIKYNisTIi7z
rSGv49/vHzsrF1BAAXOYoRRzU4CyrqA3jbV31EbCsLWW5Td8eIBHKWZbyxA+VD6Jqk+oT6IAA1Y1
23BonwPb9436ZzXLL/lgaU4tKjX6ZTdlG1n34c/uEXy+xbVzIX70P8evIM8Iqqjfimq3vuHqrR/Z
NFkt+uA3UAbI2xE8yEPskOfTB2LLyCo/oMrOeMPwELkk3AVFAc78X5o7u9NW/h9O6Z8vuHIRxAIM
J3Rw7nS9G9xbAtHnt+AvZD7eK7GSvjjztuQbTp8OEFce7pnUQHAjFWCQvtjT8Er4TxoDB+CSPr2y
LTMrRzGbxs1Fhk1iWRM7PugYzdd6Spyw3fiEn8LNgzP4qddlYQyLU2jK3DRFUoD9OoMoUTTvwVli
kTiX8b9b1spPdBaxZBng63Xuz9RzLxv1A9l/PLY0OW3oc6IMFNPCvQn9KswNfZrMrtzar7We2M2E
+T0OHfgHaAajWP9XOCRe9Cj2W5N0i+tZRScANyx8lggLHEymHB4M1wBG3qI3fBPSnWnAZYm7e3pN
R+4ULCx9QrzAoFxcHfYQWHFKCCxYuUpRsRP6zEiQ8vkl23p6N0ytYxxSeYObY8jopgJXc6123Glj
Wvz+V+tZ4xyCQFiFAoblxnJkBJX4xNNNXEGg59+ZWT2HDgeuiQ5Yi++PsYvGg1W8yWFrQOb4gQPQ
BS3dZdBwXc7yoLxdd8piN/ZjdZO+qAlMEcjmIWcGadQmalXkdBGocv6bxf1jdeVn5WwsSSdYlQs0
6aljX70tGr5jcTfO3T82VuduGYCafTmzGyDVrpkTubv60b/Jk/ZRnAWJTobf/I3taVydOT+sLgq/
yR/y/F8tc41ydVPAK2xl2I2xe+SnYYLUVMjn00aO3+D/XSdb+Vxpq7SsU6xzJC8mf5u7b3/2/zNc
3UXsG5BnqJYAmnHoIUoFdeAiU/2d5pCOwLDgLzJZW3OGn3ZrcQ4L7nARPYWo+BqKEgAwaAttD1Dh
qa0pCaaUfKdT7T1pNPpuXadWPHG9vn3lokI5tHJ7jRxxysaXvO9VPAPLXEXFaANgboQzfre9hk0x
gBiZiBrMtL7SplA8nlCyNuCAJyWY4InuCGbuVbcRya4zgGUtC9TWx6UC/GNN6RH2tOkyV3R3uSPm
p6FWAwQHVIV6pp/HtV1dLGSeGzdqHT2/2wR9CF4NMDcDaHy4S1T0lVQh7e7g0Ydf9sjHGDhYyA2P
oJ5kDZ2/ldbwPFF2cfp0rF0u7PpL88IGSm5BnaxCW5hktrKs8U6Gdnkl5dxATkSoGCRmfyaNCyZN
mMIXxRkENyPyudVBNwKIynFm410agHM0T4dfBFfKpdZTR+cvaS+2hMPW0cza4MoFcwYaXkX98Q7d
k3w3CvIUVt4YOQbDWFqnf5iMwBoWBYbTRQxtkQ063EE7aDyeWdN4F6a5E5em5Q9eOr5I4ad/6XbY
Yi05sjiAd3zgs2EPGIqVC8bz4ngiq8c75oMXiEIvKslAAxdXEjJzRKpgI4f8FPRiiA5AOuBUgWlD
c2h9wzPGdJOTgN4J/3dBswcGBs+ycc9LC5Eb+PMnFlw5Y/WFq+ba5Vvl+E/3Axg6tL3AIQKECpif
V14sbANGOObs7qjh3yFKkl0YC4ILY929hA1VEbiCIejRbHEwfZojxKoP7K7iqzH1RmEmilVz+3Uy
7lnO6NVIHEykNtEsu0gDjNvq9IKPNkCwE8UoTr3hG9YvBFtYUzCDDjzawqC6Rsm0IrBIMfveHSut
IJGU1dGozVZj7KgVHBoULN8F5le3xcbutnCK3p0gqdrXFRUI8TDBcdrffKL2W2h10fPDLChYt8HK
v8oD/UDSXvakuJ8mr392qiDgcTqm1i1UuSHKoarae6u5xmiDKCRUF4TooFjT+HXzlIEj895qi2nP
TXeRaVmezZkFQRpO+N9PwP/nZIeWGK7W/5IGLsJrB8pocSvfukP29fd/8X/p1yGcsNDUAamI/hD+
gOvwH/r1/1nIrzCUgpEnsCgtYfV/hBi8/0Fegr/130mVgS7+X/p114EQA3BfIQp8aD4sf/UH9OuH
JxjFfQoEPf4jlKIR6oDN5dADgzgcE/p1gTfamYZYeqROgrrdwsjRwyfzbzOgDgefPDhifbDsHpoB
eoEOMoU+mV/Y/YPnaOtFeUgxIUek2ofeV40VWapogqju6mECAXwI7DwPJnTqcY2t11wbAB4M5l0Q
qpvWk5HnCHLFaq96yksjqiukVtC0xlgj8rpxyHnEaoEpSdlPXO6og/HUCHA68q1KbftxFAV/Gcpy
6kHI4yPOyqsufATWBim1mzErSUXNr1RplyR2dRncBj2FGM2HU3L3d8b5kYz+8Dl6/yjwzVBbx9Ab
KtTrOMIghmVC2jye0xmES+GNPwePbv2csbfThpaw/5+E97Oh1ddHCba0Rw1DKutfTSNvlAgij1YQ
VaY72wkh4jpddq3YWN9hTLhk8u+Dg8ECI1+IeVbeMQOTxkBrC30xAwGxQYbLALmQuz710zN3qJrI
Yd1WmrV6c/+26mB8feFbRWC4HvBT0P1Nw3FKo5n2YSzDodiVkCBHWaZy7lRZQWlH+155NpbOnOSq
k3s8UU0icFE2Riff0/wP3x2MCKixLpgQ8DFAN3fNutmZMhCemAhEa/tcJUOfsy8L5eNSEJ0UBX7X
GuoIQtrhTZBl45S4WlRfVMFZcZ4NIoTAWtdb1xABgLogTVvzWsgxfXBV2d+TXobmskEdY4yHMpNp
hHFgYvYu701zplqvQ0AaELAj9yOixLyV7GUidBijinKvi2zlsx+Ll7HOrMq2h4i2rmd2LUhJHpps
ALkZYqhKxz4zEPmRTIfQYRLWtAuZ5t9zyypVcvqUrnzE+9daNCgQ8i7JV7CKddGKzGZpehJVTdA3
UeCpF5MS86OZnK055xXbEA4JdgZgbuBbMQTKkH8d+qOqa7SX8YJEvWeLuAk7iHkFuu+uKWmKO95B
D2nyPVC9A+h+Q0rS7Cqh2nsGbo3zdpC1iMlI+mtGc3lprJbvJOU8mUq34xuBzMpJvP9SJBvLhBWy
HIxGHP7SwC+n0kidxaYm4x7z06QFfAnaBAC3yftqcLTYnd6HYx8HIF/Mbi6EAp/1kPu8bVRnhixW
uF8PTPjBLxAk18N307QZckhOIJqlrFycVwZDYVHuVgakW7WGmqagLIsHkpoLsLxBGnGsy5JFI6uG
58J3+jrOi0E7G3H26hFbvhF48hdGAPB0ACG0SgRnM3Q8dbGbuBgPimoMAyDgw0U//WE++TPoAGPU
AryHiKYXho7DrTCDLD0xo20yu6657fqp24XGeVRk7u4EtKOjppm6Dde9gp28n1TciWBhBl7Ygtbj
OCzzKQF6CFVKCxMlyBrMzPcsBF1WzGXffHOhNDQjtsUEfeS7kxj22lgd3hOP8qfT6z/ymRlYH0BK
golJjM6sjqKL2R8EE5LAs8KYhwz0LCv6dOv4HTUDYvAFigiFlkW56mOvpWLCBdwedVm0O6wL4ZVy
V5YjWDpzmvplVGSu+30YJ3ERdHX4fajaGQ6wyn82silupAhKCJAFmCbL/NzZILw5+tMQsEEABaNY
mP06/GkGCvY0p6igKJF3CestcoHIJvtzK8skDRh8FuQi3rFDK03WIhcNWxJl3O7ufIkqj9M49PX0
bh5mh+8HC5cbSYUF7neEmqvc2w86z54nfGab5tUZ8TR0SOfmLsDTWkRt6VbnM9gg47ny0436ySoc
Wa4rwk2Au1H1R4t6jTV2imlgvMM5crkOAryCOYo2OG7gCcRAT0K6SX6xPI989c04FtHYZPz+9NpX
47R/L95FVgzNAht3y1qdMZ0pq3eD5a0Bl3hckFokLQfqGUJW/IHgxTxv2i7b654OF67ftFdgOOnP
S9ubkln43aUNvvEvLENC2QUa4iCnf94Rn48LtrxRYB5CvXR1zHpbFojJgywmfmvflp7X3yNzYwtK
cB6uA6C/27PTFo8dBjyDi19D1PbplZnqqaAYKoGUb8AqJJR6vnJHIn/UGXo+wFbopACG5YvRgfl6
2vIRpwqGLgQaoK0BKcG6fxFmvVUxSbOY9gpRWAvORrsZB0Dq3BYgWu2lu0ardMOVHbG6VNTwVED9
DbHp6vCDoasdxAR9A2Uha7ZGlX0bh0rZu5aO/RQxu+iLeBrman96te4RDwJGOUzVYOYcs7TvidKH
RjImtauxh3htXJjZDXDopD7X0B2x8bTX6jKr0ZrfZZ7VgAYCUdhl03M6XNKqJ79NZwiJIIs5Z+dq
sCxIxKY8O69KsI3EWQmGv7hn6OUmRWjmH0VFZwcCwUqnEcuGBnLKGFQQO6Rh83hmg6zvKcjcClW9
CYHPue32zFxopzIY96hmXUMP0kmn28wvgC7WAx+uaIaIM1HQ6n52gomiug+t3Rs+9q7ZO63GfE1f
c0y+dH5fm2gKBdQl/QmgcsxA92wCy8SoNyDeq8rI+z1GErxoQCHQBrHF6kmiIRE9s2bc49DprtJs
HHfcFgN06FqZ7/us7mNelVZSgKnnmjBXXoVmsm6AiXLPTankRWB6CF3m4DBTnQXiEToiwdzYc7jr
VRYAHw7uaUwigHxv7c6NwzJdD3kW88yjd5glZzt/JMEW4PiIV0WhC+8FilFoWazDZzcEcxa2H9FX
3jTJUAV5lQD3i+ZAAO60JEiluYaKCPWSoIMqV1FinPC/WOjCz2iDTBev43L2P5xtDBD0hTEeiTxO
7K+2Y3TMwbq7wT57LDxdxq5xc9EzQNNxFYYhg6ssJM6oJTTMO3PFKCPb6lkUpm51Zlg/5JGpmvBC
LiBn5rTFWaCm4s7Rc3jRFCW0YirT1i+5hN/m1mzFoZ2DutVw6Mac/iCfvSquOqBY79PhS+h0+EFM
aJVFV+KJrWofL0VN813dWPy1kWN2M5vQvjAZfwW1nbfxwq5KsMu9wOSDvUTvmEt3QLN+aLkGbCSU
uSZRzRVE6p2MgSoklBeWyRjEkUGR4BeD9xvlHtBCZJm+5BYfb1rZy4QBXrXVD//s9fBzoNWBt2yJ
0d9/7oeTYWyTOlalSEQJYOEVpNXiyjibwLcj33sp76Owj48OyZxV4IRO+FSn9kiggttDQ3fKoGfT
milHsjs4+8qu57sRGf83DIGmTdxyyEtnTWUSXVjSPRMWhUIKJvBBNDuo3IoLKe4df/b3tYKWiQ0K
+R+nz8fyjh96BmAE3vPPZWwaF/dwl6CNCbr9DvWBcZQ/XDwFmO6xCJTp2VR2G17o84sHYhWARnAm
AOj9BK/NKlcS2+DbzCkPbnswpxUxF/RZGct7LmSF4IIZb2OBR8/hwghrgbMRVKef4qwKdbd2snAO
w/zZd1N1ZqUM7tnBNG4sTDnnO1LldkyQV5WYTHehI6wxBxKXYJ2JCuY1G5CxY58caTQqnagx4Has
QquayqkfkVJFk9TWWaYmVKFIM7YSQ/KQtT+9v/aRAwk6PtCpLWA7OOXVNaS5h+JAiI+O2XH60I+T
gdA1nxRijtDKw/JcOoSWAIxb4XieFSmr4wp6tBDRFkEHkWSHTSIBvrXAnMicT19DkYH0QXh5x29D
VYfFWQd6kyI2DCjm89M//uhvx0lBurNQ4b2zJX64sxXJbNB847f7gz3eD5zzcxmYEAQyQ7uXrSu+
QCyNxxnG2fXGWf38lMFXoNbxXi/Hh1t5ePAAtShNgMqmD6i2YlSm55eOVx2IVchQkPsuFPq65Wiv
/bLoOD+BsIJv9QpXkL93F4qSPCDEcJ/oaK8VHAwr06kBE0bUQ4vuaVScJbLJ/Kid2HOgW30+zAES
Bot2u34mw9dGKKCbQeTCn9Wop5izENFZ2uTWRtBzZGPQdoZuK3ADKN+vm6bcBIPlZBkiZuHb33qw
aXlnWjr2l2IgYCQVHabpztLQ0OJiDOe6ej59Lo74cmzpUrVGh81GznDotAyBjIb2C2SGqasinI06
mUy2lZAcuadglMW3RwPEX07goZU6MKYLJBzH6IdZEzHF81g63Aczj/S2eOeOLAmtNUQtCCreUWiH
xsCtWFrgwyZRS1HViIoOk3UuL/otH3zUDogqlhEHPM5r7G3plwWzs+VK1am6yOt+2JWWKDbKzivY
+/vJBWMXsAkoGoL/YJ3c+KIYDKji4eNCD6l8My+AkUHTi6KQ+rtXOblz4ZdOmBhhi2TObN5EGcn+
csa+b0EpIN6C3kY1DcQbvyvAYERkeUUf4z+jWTRIpwAvhG+Jxz8+V++MBgtfM+YM18I6qCmywNCB
RGIKbGDVwc5nLPTKT1v5nFpj6mKpFmK/l7b4skUfvJqoIM89Z7BC6t6LNVzpvnC0/Uxl7l8jgNUb
T8A7W8LqjQeXDWZQfTS+Frn1Q4MqL4lGFAxN4xy102ZS5NVx0Aygs+73YO4Cv32VTteWZ4H2TJRD
0pXTzAHroU7SlMV80Y/oXbMyqM49HWRnKmidKER2fCEJvXbDrtbXvNPtRpR97KiCFA3zkDirUPFa
vVzOLCe78VPwhSFNQkLaFufEWGZ3ejeOWvEXyloQTEJifAlaPuxG3rWkZwJZrZw1u2xnlke+3XYb
Vo75EmYD0oVHHxjT9Us2Z2XhjunShpFpmLST10D3J6Q8EXZlb025HzMG0RYb5wu9PUgNHS4Juq0W
wFoGLPt5Bdop0IFcSI1SkiuzLSWKY18PV3xRrkehCG/VoSlNSzXWCkdrZkEX1XarL0RXuRu1siOB
I6BH78oMKNahNXNopcwhdzNM8CZD4XcxYvwWessdGsb6YdJ1wofizxhOFv+Fzgyuy0I+BU6fNXEk
00Xb0B4JXoZMNirdqbllmHrcOOGfN4oxCBeBGh7BMLLVVQkQ8j12aTTesaG3MApM/DSPqtn2d7af
b00Kft4p2FootTE9DXbDdYOi53YLShjYQtpmYQiXqChTet7wbUeqISjgLWN7EIxjIIlZlvzhOpUm
N4VMod6TDpr8bAW4pl3Hbb6omQEiOLr1d6vM+M1Y5eqKcdOfc590ZyX3VGK3/c9yrMPHqQDXtevM
/EVbdRpuRHZHPjrIxdGEX3StUXhdRXZikLSoQhwm3eWoohOJborfjSHar6nz7bRz+XxwURwAtAxq
FAjAAfg+/BouS1ECsVEQ0ZbfRBTjjNeGeFVcY8BmefDa7LEIxm5rbvdI4Hhod7XGsEv7SWLGOyYZ
ipespW+8acQZfsqc+EHFngSFZiF0ssiFbzrvNhzKt6oMZxkZUsqzoasAdChH+Xb6c+ALY8GHTxF+
GHpYqJahK41WzeEHqTyDFnI4F7EHWHpzr81MyLPVzEJctlnF+ONcD46IEVvavwONWxi3RerxxG87
3tyzZgADdgsyipvaawQ742AEQDpAs+ARrT1QjWHjhb8vssx54aw1NSqBU4vu9JB5BIFwyHZhw6WJ
pTXbToRgJKdR0KQcZAxBmSNi1mFbXg7hPLMELSwHvMkBnWTE5tnmSTeVFLnA6Fm/xKy9B9TCkcLO
4ES8R02KO1GdtfXPQdqFvup61hSIXxoXwsATBqhj/ErDYjXieF+DYria8cIuzdpOOvUYAQFiXim4
2vJd2Np+EWfpLFt8J6e5Qq0QcsYgRQc0BqLj48/JUbi/AYAlLf5hyK79tMxYUnFUmSLwwOcvvt8U
RaR7NY+Rl4b2i2rHOrhiYxPqHUIz9LIKa7KG3VjLuYya3rZ/dMSuf4SoRtYIy3LLPSvxTTD8OuUE
AAZC3KewxIeM9dBmOzsYfRZX4GXtI434GNyGtUO/+ap2/4IAlFiQhYN7maWDzCLBhmFfNzVJJttq
/AjVwBaxhvZLH/zH3fxT0b559TBd6874wiA6ZzQCca+8HxyEqFE7Ug3ZkIr61RmreY5uFG87FziC
1g0j206DhzFHrweZUd6M+yLI3SEGgX5O93lbiIdq5NNXDUzG18lU91T1/KItvNbeBWnV/lLasX+W
g5KvaUjmu1lwCW5D0Gr+FYwToIGkIRkEAkHe1cZQoW94Qqs8byNlat+OoWxvpkQTyoZYZ1n3ZA+9
30XC1/YLCh10vuQM4qCgQ+WDDV4uv2xQ4KrMfkGCQqg6hzRO4gwd6+JqaJw7H3cXcDkPdD6FHZDX
rjDBT9607hzVQZY/UvxbOzaTRtPRSkfXi5u5Gb9rG1XwSNfEehaKV19Y54k8rpxpcnZla9Pqsnd9
jKH7QdbZ2LE286KBeSnoSoXjRGLI7OvR86SI+GR1N4MpxI+SV+ONcP3uR9kayS98gCUvlED0N9eT
h8Np2/pRQubbjlRbFCxC7dVgLIhO9hWGTVp/x7zeARKcyiY/8+zJ8sD3bHG+8wD9kHGdpmASMGGf
18sosJUno2rSN3eaCR7CygWuZDapl8fWEFYQXG/y/USm0otCf2aPbCCAkvLQWwQUg15niTsFrdhP
QTb9VVPCvysFRblkbqy+jaVdo+SBolbzAqbMWiZQmcDMHEFr8kfvlySLm7po+7jJ3GCOdQW05X5C
76eKmjGEJOTkFaa6KizVAO0Y2nN1TgYG9oVAGvpatloWUWUbeoXf6wDZ5IjhNzgNMIfaI8GMeoeB
w97v9HhJ0dv1k9nJQWvJx6r4BQg3pnN9i6RfvTqT17UJ+AhcVBp+t2Q9fHVlILBvM4rbEDebRj9C
HU2VuL+gvY6tsK9uiaigP0jASPsENvj5K0S65qe+9WzMOru1DGPTgRQ2ybu5e7HUSGukAkzfzjYz
Q4QhBuebP+TpXQGX3ce5LvoHJP/zfWgygHdq4EIwlaJmavbAJKgsSqlxh0vwAGJUpTAttDJzuw5v
ay3Fz07b+ZCMfB53rAGNZpIVZLwHZQD7oQYQ9FqjbPOocQfrxwgFKD8h4VhaqIIri8caz1QctEX5
u2+Z9Wo4ZGoQfensHtCtguNKM+3FuMcMn7gJrDkC9N1zMelGxMMYUJQQ7WmYeMwL7V9Ozdy1CYZ4
+i+i71IvYe6gwFdG+mpKLF6IpwxkOcEeFS33yXa6Los8VfIHK1D5D2RpKJinqRu8OSjZvxaAaj+6
zjDN5xZG6cHG6+N2R4BPda9WXqfvDmiZheDqpvU9sO9kuTXjfFCS/pYTM68d8BHlo0dn8RWeOwyu
LRfZcSSaRv7svLTMz/2eKAAPRyNMhOv7DCWUuToDzn+2o2AohscWs7r9DjkqWijK9Bm5IsqkPqo/
OWDMwUhFhkZZ3064mtKYqBHTcA0i0PGagpHqC1Gp9Qa1ygmUzMBH/2XKKashBI4K80XIeFHH1K29
OXLDPPxeWmWlolaM7VWOR1tcMnQn4zLktpc4NXVuOtHi3eoY1fa5YzxoRHKalrdoWKdtAiQR8GCh
km4X5ShLcoCH4EsT7phRJnJGRzsqicEsV1g5Gu2Swg/fYCClWHmp87M86Gy581uaP48YQXb2KTA7
LU81Ztmy/DIbceEMadHGLFMOlrg+KBpImfWYeUskjqA5z4KZ3GgvzCGuytzs5+yaSiezOzo3dtra
9g79KnmuU4bWP8nr8ac7Q3gY5TNayTivw6WNabVTsEsz4o5xEbQeCGEbNx0iN+2DH56sqxfhNWF7
HWZyhv5oIdDIVVX+dZ4Ht4l7z52mpK1c696pwJ8WzdlI833XUTQk4Rwy7wKU9c73goYgRyUeHo4I
fQr/DuKiaL5OVor/j9QqdyKZ+tZ120ySJI1FJMje3LCIi4l1mGk27Zid9/YQfgW9fubEc6H1ZW88
Dw5GtSD8KbCOCOikOb0RGIRJoB5YhUn1DhjSrHZB5SwNQwOzATYvA/5Nxk4DhtGoLOc+SFIMT1ZR
FnYqPVMuKXjk56h37jIdiP46xc79xVp//IYCpivQxEr9xxCCX5DOacFMF1GlqjfEhMIB1CHUOOCD
i1EOm430zUwC0kk5Yj4CvvPJKkDyMTE74iSA50370IE6b8idG0/34S3hXffQpHl+480qu81z2zeX
tcbtdQytMZ5E7emhrVsIWk3DQuIeDMAwxtxo8x3BXwD6LVY6PEmtsc0iCyzYQ9SoyYDUlA36PsMI
0zcMXpVwWrMpoW3Ye/6N0Hkdh24/opOdY0y4UeFvrj3y1jtoZ1qzyRlwj4oWsY03FEqbdVafOcUI
HTFKjX3OeDt2u9whQLe0TuGc+ehLqwdPWxNPWAcl5wfcjxzyQl2WyljiHgpM1pLg22jKXFw2nNfi
SrgueBSCojf8yq/yFkAVCFVAkjAXvLwAO4r7pa8ruUDuVc9iYqNoFjmAF7RfWK9SheeuKqudAtM4
TVSv6m7vENMHe9+pi+ZyCniJOMHibXZGUovxfTi0LkBPvfk/7J3HkqXItqbfpcfNMbQY9ASxdeiI
jIicYKkKjeNIh6fvb597ze5J0RVW855WZSYbcNzX+tcv0Ohpk3qpe618EoUZ4AzAKAFrrEGzndDL
2v4FVWGlR/bmzAY1S9WUoRyDrEqUU1ZrPM1B9QolyiZHNhD6J6fxsmdHqMY8mZ7KT0J5xhY7hFru
xipYKbNZKve9V1FiWYiODqiTlvLkz9Ny0wKUMaHCU7EOoWxMbbxsc4FrvvLqKRncAX9ozyZg/shq
V4e28r0mxsiWdb06GvGRCmf1xKuHxrvUAt1GSF01Ub7kWoBsehmCR6PxFn8n1jn9Ps9j5u02VWc1
loeO2R5M3MHQuAo//2v2ypTfRrFyU7erfuuk5na9OCSGOF988xunp/rEx4QgzoIe/iCsxQEd6Zr7
jvz29NiZaf+ud0FLwq5dpUmjL3JPqHEFZ8FsrmV1Z8wqyjRC6nqCx4qYUcBwse1pnNGW6Wtz6Tes
5pNNT4l/6kbVHTyM24fYJoEJd/jVMbddPazesOvdBo8oASmNOBhvqsqILDZjistmLUmAS1sV9eBw
rhNWU93K0F7y7RMceXnrwFq3Dvm2al04BkPVPFRLXnWJr9fpHGfGLGWYGpKgXigM9npw8O6U4f/O
tr6ysqtXpHAorkgNy2WUjbMmI4Ytw0f+/3+Y8gFqeIjioNTAa/lVn1LVdbDOJmSxanU6GMjj9ym3
6fPWHKaUb6Q8B98Bcl70r0M/9adcn4dT3an0B2bj+T/HdVxm7eSKo3qG3fYLXrVC7Wr7ps+YZ5r5
vtOq4YeHWDQqWjv7KOjndzSZjpo0LFhkEKNQefzcUTtWSnVtjdy4FCLM52CIl6Ec/mo10wmZeJsf
9PB/4K05pMJBCoMpdaXo/gKYWhL6QmcDJNkuE2J9nNsx3LQtGEO/Vt+JxlqeXYdMRdNo5Eul+d0d
jix2Mjkm5oDpVjZRngadxFpPqX21ecy1/x5l+BPoQrrzFdCFiYJ49ucnAkVTF4jDoStn/EpFIDLJ
56rsom32tfuxg24xtWL9AGX/fWDIUU3+GVp7LstI/eer6vZiqCmFzoXmNNiVQTCeda+3f1xjrGIr
le2hmhcihfrCB1RY3I9syK9r6mdkhQ/gylVFxnuNrfsFiTWzIEXCxvV7ojZPolr8wzA3w/tgtl+o
jNN71QAWDBrW6P/0cXtXqg+5iOCYJmPBn29cFVpgicVBYqEt04kWqDlZeiqTDegzD9u1fmMW/pHL
2u+rHv7r1fAaUIf53K9OeFpvBPW2wd+0MiKKELHQLGzUQsIp8gv/46M0tj+sejaXgN0FB1kEnL9a
bONBOinZwYccNCF2YiRHKLNxFNwUFSfnmpsasadsTksyNxabHkXS5sDnzB8DXba7DabuiRXChM8u
SDJbcIz6aLb3h4fCUcguCPcE7P9XYt9SzkQxmCqjEOnccKmAyXVxyUtrp0vj+9+/9d+XOxRs+7rY
YbrAFL4Cff+B85KfUTeqxWrEm3EpC4TXa4cS+xY3sXKyUKMxsLPXaVNatrfyq7cqCZ7tR0EKvwtt
wHTQgDDGNODeo7T5+VfArXPc7MooMQk7bU7C3Fw/6vPCfmqMfnnUpDQ+q5S8iLjl6LHj1TIprtBX
+N81TQ/EBzvPH3BXH+9VBgbYqcFo/jUasLB8rfu3bGEuezOR9WZDVKfI6LbKf2hyAcjd5N0+Q+dL
ab6tcT1ZciendD70ZTm/z+CBydQNafz3b+v3lXH9XQye4EChavmVaN2bKrDWkZWBjL+O1QajwStW
tFCZrx0wvPuIb/j7ZgSvlWkDqhE4rjDIf34v6EJ0yUJkXt4u/uvKkIqJ9jgQLxNc24JspcIuqwmm
De5lywdv4fqP/7wTcodsRMw72BIZt/18cXcqS6tLV/ity9rve0lAwTjXXvKPHykrj48AYQzBwr8R
61y33Iwr0zCnbXyu4FHf9+Zm7IZ2G0jadcnW+fsL/j634FS5KvAZhAHs/DpLqIAqNM3hWJtkf00s
QFPclq1H6hJKnH98qashIerOq4aNVKWfn+DcmL0x2qhv8nra4m0cykRBlgk3mar931/qD0wBrsBi
ocZlMs2N/Xwt7DiLktRTDmqVN2d3artXxDw1Km2n9W/yOVNLmCI2ujSBph+WzfzLnAs8CvtCj7oR
FHnyhDjZPZxKOWlbAmqT7tzJ7pB1V95yquG9fvCb//AmroJGD8bv1YDh35Sr/9j75gAH5Czja+om
dwENS0f/LNmLdoVOxPQHz+e31cxMmpcdwCnkG6ac/Pn5zIjkqtonP4sZtd7c9VM1+DEhNep7mfdk
R/nuXL+3LuyjU6lsovVCs8jnL9LM8YXtt142kd/AAostZhjmQ5cHWfDB0O/fvIifvjjYEtdMv+tg
B3Lir3NMa9SHtNa3PNqYCq6vWaEyI1qktQVRDXyt4kyb13rvGm2+7EdlButLp9cDFOHKS2PlObqK
4EJgMAI5hpiWTgqkfp0ErvZrAXucUZB2m9Wj2e/mSo5LKO20MEMTVVIXUna1y6lxrP5magpin8ea
5Kgh03N11KZUZxKhVWq9HRhVmB98Kf8+5365dRRC19E3T8AmSP3n15OmDT2rSCm7rGnbL5rUVFzr
fvUZAMIS8eZPTZkAInoVBrp23e04nMxdWQd1leQKcc15IL7NCidr651LUTmpltSMHZ4sSO/fPK8E
QiwDexORO/LuQ+qv6XPZCBOgYbbXOilVkRPCpBf509+vvD8sPJPGIuCrvKZV/lpQyiytKypOvDJ1
2r2gd7yo69flAzLk74UV3AG6JMuheKaOdH9Z3zwqvyBWDibolHaXspkCtR/adchjgpd79EC+tr2s
fYpbRlG0zaEnbGiKiqkT8dwx4wSpcwKNrLARLTZ4R2oms6/KjzJIf38aSN9gyDK5xCXM+ZW04wJ4
G4rBXuQZpdpn00AEOG3eB4fKn64SsBH6iLuun9IvqwlkxCn5WoGSiKMFGYc4EM1bWXQfLNvrQ/15
1cIO8dBGs4d517bl51Wr8d/NoXGLaOm6PHYK1whT8JJkbfDa3ZeZcs/zdWYUDXh2nHqHdbn7+9X1
W4WAToDniSgbEpT+G7ln0dvZkhu/wDaFthtsHVtfBGcX5rXZDJA3qsTWjGBvMi68//tLXx/irzcf
QIeiU4ISy1T+55tXDN8nvdCYsC5yw67HH26YNKaP7DrGg0qr5oMG6Q8v9dqLEgJgc7PIaH++XoqK
Dz4tkMvYVfpR1fb3FZX9B2/U+/0qV9k2vdBVoXmtyX+5Cv3wWK9zGRVu47xWgNXVLg9sMP2euiFP
yqHKKsaUOXqbQp/aOdkQkK4djLAFhAk2hrDmO1EM0zfNNmrcx1bmxd5ki+kwt239CqtEfU21fGIf
EAMo+2Au2yM8NvO29rzR25lL4U2h2oQ1hDO/9DMxr4GWTFU12/F2taHi49HIVpb60IC5EWk+3Qnc
7/qwhhbJ1L/VtKcCLmD6g5AZOR/QzbjYmi/KChLGsylaXmjCdVzhjApLzW7GLQF+buw4qLLM3nHU
qzGEguW+minq6rjvOvOBrmQRzwIQaD0rk1CyiKnIKBN414pGZVC1Ebbd2LQh0+3hbYOWZcR5hpFV
XOa5mHmikzD3Y7URrFdtlrjTtNQb43kdGF8NfCwPGYQrVAyqTp9LrZ+/DB0+WJh2lcvw3jGGPuKv
P0LozPPtvw3r/r/lCZYnbFv/b8uTw9RmX/r1f/23D8rx+//5r7/xX5Ynpvkveg+PPRuePR3Zf1ie
uP9CLch/p0GhScai538sT/x/ASpw6iFFJZkVXOF/LE+cf3lAHCAcyGlM9kfjn1ieAEJdmS7/sQtR
P6J5xVTnqqvHjuRX1xMBTovTbkDEia99pqw2ZP2Up9t4YIjqHCyzJt9wbPSdPzCrNNPb2cn1g9ds
Mi693Np5gtlvBRAdl1XzkjJ/23nLBszmlfCTl0UPseWxdhyESwIKa910ljkeUCt9sfyivPdKrzu5
W0c6ghB+6NTu+7o432dv30zpFzJY6kR0/nTG1GG7BxCRwO+pFZl9m5/NQtOSrhhgKGe+Ck5Uytm9
ygQw9+iY+61MjyOJVCEku3tHCz6Xa8vAt9tgIqqLZqgq1MxR2+culgbpZGi7WdOsG+VqVqJrEuvD
vMXBPvVTb1fXabPP9aF6VC4mXdGEkfhzRh+d6HSTiaQJ+qRmPz1YTmkbsTUQuhr2kITNGLqw/txp
ZoMaUGjPnQ/rK1K9bDlxsvm1GqiU6+toNCyoaw/+1PvcjodvnZKTvh07L9CeJ/7E9XF248IwI7eS
SR8dPWkVpkeY4S3pudByI5agP3lk6HziDPWyeF2LpYkzpo7qOlkUb0EO/cUTWpKz333eGLvuUMJk
Q1iAmQyhO3vVk53Ndgq1fJuGZPIZjqx6mQWJxo2WKGYK7QKneAjTuW7WyNuKAidtXp1duIzPvZ5y
LSLcm4lh5xtNtE6e+TqjekRZuDZHWcn1oLr6m7VaP/AsvhmLDSdaYa9/gZyD+ucadn5QOeTNsm1n
o3swsgPVaYOhhFNGQl79O6qxZSQ3lSi38ml9W418OCtK2y/apJ9x6gg3zAeirBis/YZzZuOv9tOa
ifY4zM43Kbu9pmnvilmz6aVfRZXdVf22b5V+aIzmsScQPJrqkbcKPHA/YRz9Y8hdO+zF1l9LEMza
MyJ9kaopugIjJny2g0cyn83Sr/eT0QT3HAixDz9BOX2ypoeA8+iSdVaz9w1Nxq3Tf0W7ddiIZf2i
Ao10KVqoDHDYRMVSzHp7pGoKmC0yqQ7ryVw/IRDjn7P0StsFZltfoDP2CbYjD4OsISosnf+8yqF5
UCtM7naGlWDMi3YY7Wq+DXqUAlQEFkDh1YDQzddz1UJ4UtkeBqt5ZOia4ZVakJRc1uqFUTbpGs5Y
XKYOtKLHAPLoDnV2NNPaf5s1Yd0ss4AYU07dHOlj91K2/bs3AbyrjsMuGsuMtIfZ9eIWIXskK8gx
dvnWLY1AiyqNfVBaftzYcMuQO78Q4yBvGVZmx8lkPlhdh1yCDivErbC4eHL+ttb4S4Rrz+9Ky5UE
51Vnqxj02Y8EMZsh7Vw4Fr0dBrUOnUwYemzWwr1JiyF7bBxtuThELB2Qx7aXKg/cd2RET5BUvGgQ
5VORtyets9iozLklxdjLH9Wa6rFndO1xsfw70QZ7kXPD1biGaWXS7t+0TTAnlvLcsz8t8qa5cteD
J9E3QQLXhATkFA6HXf3lbCXtoYYwpJpNfef4mbgjeOAy6Yu7B81UR2vzvMcCfVZ43aFPHds+y8/O
EqdqvBs5DnVYuGyxmQZzoUqWpYvAVw+uMG8Co9hLv93jdMbm4M5HLGNv0pFPbVi+oVshHDtwdqTa
S/Kusy1FpjLHrZcT2/2Qa/YUBkOfbFNQJVnReJHyK/eS9k7MtPiH9EEzuZ3TvPZNFLRLFjPA6F76
lnmuDuew6ZriIWg3Z1cbFdPh1N92yrXEd0dlHmSSCmtBEuEO2Pp0z47eJwVO0HgKFPjvQGWbmk+r
3W5hz6i2cpxTO9fJ1hrvq6GzS/jemTbKjnRBHB6iquDIMF4HpXOL5/xa3oRtq49H6TRMjJEEtKWf
mIveRTrjrTGi21ihsnkvivxOoqULLWFUwjuoShWJach5/u2NOSxFVFV1erCdzY2s9Tu+UMtenzoM
6CepDoW1vc7zZHIwOFm8rHJ6dYImni0xO7BjhoX1G8z3ZQ+tIJsyfI2JIS/nsUjGzUE4uahTnjKE
9OoGchmJWxA5b1dG8aOVaffk1q+EUBRV1BntXYPflZ/m58oQ/DC9ir2huNfS7n2xVMFMNV8T15TF
m5PBjLOLhptk44k8mEam12ShObF4rGGc71x8TcN8lTHNesLs2roFH7bw9sIlE9KM+jRncjzU9Xb0
l7LaO3kJYWHSpzg3u+kESJ4Ytc749bL6gxuWOK/2Ye53xj5dAzPMJcEnHadvVorDFWEPy6Z7m4eV
fLSxe2qG3j+19BUwsTgyEXWkx6Uvhr2YmpTtu18I520fMKRJgLTGU2a1+0YM9WHuBv00YgTwPBq3
s1ku8bTNMKXqDc6CXeqJQGR9Gcr3zYe9ueqph1+jGB9xIHEOKZyeuB81rNGqPGYRGgdP6sH9VCEy
HIuxO3I82Iea3SMSmRnsoFDi88YtuHt3WVIZaT3MFEfLSv429AbLJ83emW6wg2qJs/NerLLYI4hK
pE2wecOYORT5XZA133vTi+VQc2Tk6beaZwEBaHyHycWfLdWCbhGDL3cr0jepzctj5nPmpaXuRC7s
yf0W5Ooy6h3zy9mVn3PRzyQRbH2aeNRgRVKy3YDdFIdmy6woXzr4eILVpLJpx47+ushxt47Gfi20
89aVF1W9ZQ1nZfkWjPWt69TMPIfEVmLvlCUfW249An5Fg/WqxPrUls5DVn0NGrgxQb3LguBz02ux
Ud0EaRF71rES05s5ca7O+CWP4g4l1UE2M2IcHORyCSVJX/FirazxEVGJfpIteLrBeK/w+iN2pq82
IkXIS+6jnPPxkC9MOvzeuse4l1NKJNps6ck4z0NSdHtrCXbCrU928bZKZzfpQb9fmvZLpeo7fTDj
ujOf6KDeOj0/OfZ0O4z2XS/k/ciCIaQGBlgfiHhATJSgyeuTdBHkKurOUaNixXd3LeJ0hsWP20h2
W+fZYesg9TAsjHR/phdr2s9+BUk6L/zPWrWYyTCwXPyRk2EWeLNIvjUVVjrUXw4xEc7VkCYpGaTH
UrrmYanafdXq75skSwwzuC1KVXovPa042G5rxJOWbqFU9hNqDlw+9XVKPKuQj13Pv+XKLvtWaP3n
PJ/LxDRrDuu+cs7OJNp9MI0+Mrk1cvM+3RV9ftOs2o888G56Z2FxQca2ZP99zYObFaJ4oPI4GPNd
NVJ9SctOiBQdIuv6szzZv1Gr8W/oUdbJuLg6nGgqX99qgyS0qpybNxZaw0y8eyVF7Hby3W/tpD81
dDC3jNp+UJh1J4FY6s3qrYdGH/lV8KmWPA9d7clujAd/HlhK5pzeGcPyKHPjEVh037MZDGK9PkRr
Nzmq3a9c6KDrmfiCvVb5hJxXHYvyxwR/FFfPHXO09marKXjQbkSTDXNKt/Pmxp8rEx1fF9w1dYV9
wdbIR76pe7+pv8MKToSNTFWQD3CcYRUm0COgCM2mZcc949SLlQ4LKlbbSaSencUwkIEAsfhp1Pxc
R1q2ri/w97yvyGR8ggSW6pIit4yvKDs0ayyXXOmPcT63bOZCTrEBJgCAYJFq4xHTHlQFikDXvdPX
bU3gwlNdZPkRoWB3IdXJvKVJmpJRVO9Tmj6CQhbvaZ9fPE76sZuDJO8owN28lucGQ9UdJ3IPQYbf
aAgAUAGz+gsUZvPQLAx8vNTUjsKHvBhinsR2eNXyeeUizxktg2banPv4cDRnM6jnc0GoFHoeMufM
3plOYun6J5VvhL+nhRsCvDbP2gpL2fVkM4ZZw+NgrBocOS3lGeV2titAljCcJBoDemcxJUEVfPa7
ItuNmSmigT19vy22iOamHCL2yRlypxAxsPR06mrmndI2v2BoE3xf+T5Ioc7Kx7YGuyxliTW3N+rh
oufvuV9ZeDBlxpHJe3tqxATrNPOm/tj3mfGiDHeL0SELFmnQfzPTWe6qYT23eEXVYVsZwUs/cQ7P
geZGtj56J8xf8lj4zZr4PqnHXjOv0cSv+gRvDPL3Ih3vTuVsSeZikM/nDfaBeUoTzp2RagffNNJo
GdfXZVVGnMG7rHmq9XRXBh3czkq95yQmtrFEeIHyTK7yBvOA9K6vILL1tbfuV3bKZOy07aaahiDG
9UTu12GzPgMHmbvJHZeTcaUGRr7NTlxLExuOPoNxWUF/nN0lHkGZdlM7yNMQBNopmGmIsfB48YxK
f11m04icYVo+bVTan9AfM/LYEK+yuzd7wweqhhs3RSJHf6DDL9zCKy/onMppiI22hUbnpcNNjQVn
rFBn3cnARLLnlf1fszUukQwq86a3xn1htI8qeK3bnCzUsUHZIcQXI2/SpPKkxkmemgfzarK4tfJb
0A72flmzoAvTNV3CDv3a3tOVdSlXJ43cwbDvIeq/y0BzXsRs9JHaIE6OfGevq3klXztue0mhYu7T
vOtDZDPOTZXL57J3rjIM2zkydW1Yrc372LC+0l7FeGYPJ7ee6tAcWj9aex1L6esXifPOp8roqofJ
0hUkhMqIYQ7dWxn0JNiO8WI17UV4jrqhMVf3cibpbJzat9kZ0v0MV+rSzdUYtwCNbEfZcvaY6VzK
JS3npGFUgrXqVsI+XLfbGq445yy1/oCXAk7D0ZYHCgKoad8uRp+++ZOQhxlVRFLMqbMLBEcOefbe
waMnjDwvJ5XVDUK4VuNJM7iXdHbH08xA/ZjOlftgZcFKZPDc7MVKtRu3KNreTBmsD9inmo8Uas5X
y+/HW6VPxUQRaC13kj2dnSi3v2stagmrmY+Z1clEMjZ6aNxvucRxobuXo/EtQ4DWyKMpH3MxRr57
sMb268qZfmo2tDqB6JpD4A1yFwCTU3YupXYJpKM91KZwwgyM9RPsuyLWGER+Y0XideRDyWhgwF60
qYhtrdwey8bK3njw5VlZXvXDTm2FkWPv7P0qqJ8x32BjLaFkS317NvGKwRMjVZ/yxgje2mWkb1lM
+a7moj2uqVV+7m34o1uQGmw7M7ZSeIU14rBORlwJctvnSdbfRVCyEEYmnAPbkrFVUT+tk55opM/B
SfatLX+/uoGGtpuN5zG3MjNxfU039mM/wOC1la09Kopa+jpkR2+2nWkV9X89vWeYWLRhrivx2Lqt
uK+4x30tKBsjbNGqy2rZCwqUVhp3KLz0Y2E1sEZXXzaEjzq5cWOqznp1i7K5VbWpqB4MoGKcq+28
j9olXZ4m1S5bbHFJ1E3SvdULo/6kdYZ9bAxte2yGgc7U8Oru2Fu+CGJF1MpzvsAFCBcpvHt7q5wf
6ZQzEqQk5hDzRRktQ+UCkDuld/Zsp9gLE7fUSMrcj2lEza+YXZqhThDDrpIZ3bMkn9qRmhWvBGvQ
LAhaphIC+eKJ8aR3k4eqJUAPcnYR7GkR3XvwNQu2+yaV5ouo6C2aVg5ns09Ba2itQo65wItTYDA3
yn23jwu55kVsIGnbm6n/xcnFcZ4CEemT0Nnt2yaywQBO+aTPGD6I7ibrSnXE5eikShqmUju3ufXc
90ZkSxOnrkzuRtqRKRvSB4x2u4N9VdLKVgzRNPR07pviJ/d9vPrbvrdvugbheVFzQqbmA3dxNJ3x
zXY9tCV2Uk5+Hk+uPPo9UgW0ZO78Jpc5Kj1j3wRLNKXYphZ+OC63GaXr4+p7Q+w4WuiU29W+BUsX
jnUhyb1zipojZiFSMUax0SQ90xJdfapq9wEHy9hslh1aq2dbb5JCpjOjocNS/6gGDrTZXkK3cB+d
bRDPdIbzXlf+XwhBEC7pNLez7yBHmyxy3mHEbmc3d91TMFVuVJTlztezb0uW/7CMdb3YRXVwVmeJ
4F+IaDVR4BR2/Qn0AhkemGKIj2geBv66d1TR7omPObc6Vl1N7px9y/nmD9eabi7yuMXejQpehxpA
62lzJjyg17OistV/rCbFtyeK5pETOPG6VUUGIsKDt/ghLBLwDhOwMmcWTRF111w3PAcmOby1csV+
27BD16XO0x0S5bsqLkoTo80haQJYbT6CQcKR61CYhI52aTxVNNqZ8+gwlSmBUJoljwCBvpvKu9t8
4yagjZ+64IW8FDQ8kOIeMZ1zdyzQL7i4WOF1PQq0ZFxuvRXZSm/iZzzYlVXRMtGyfgy4DZvrzsaI
kfpFp+r1VVJbIgF4f7Idkfi4bZuDc1ZB9tnzDxKziE1CNfKC5027wmL+2VgQpMAAwKYu7L3uvPkz
BPzcf0k751FqRhb2PRPRUbuzTGs/CfVFz6sbgvdAuUxFK+Am9qo+u0UTUjfsVO1xuDe3ZXrpcxzv
hyI9LXX/SKV6W9ngw6J2y6RN/XdZOEu8rdc9PXuc2wlRUBGg/0/N47qKPESBHBcL+j/T3uDpa/u2
ZIRWwXEMA1qYUPTSPnLqfyJMHNP9zo9nheOC3j2qLc5qAkLp++kRY6ETcUmDFzCyomZ0FOJPNF2s
xibJZu8EVGOHdu+x/fTiXmhtdRiz8eQGgvMMVySqJREhnGO/nqPVF4fFay+u3hxW6x7QkbJ/UbtO
cJqkiNfWpUUcxqMBAxtPdUV/C+02HAfPjeqFiN1+7cK100GwoHhE4H73i1/vhmrkW4NNMM7BHIJB
hABlxznD/0xbHpF/7l3JPN/9siw+jV6fcpgH3z0onVYJ4biufnR9ClZvb+ON3pr6Qz+sc+zlHVur
nKtIlX72CVGRHQvbLA5dCs0Mqy7CycX6pTYnPpuc1S20G7dhw6sVwqmZnMgsSeFaMBk95VLGUJbf
+/6T4SPOD4I79PuRLIKdJ9H1zBMJBrh1onuz7Ke0uAQF+Q4zXpGLncb4RQWLgZLxtTN+wG34QnG+
hIMh+0Qb/PuqtdJj5qizqCUfvJy2s2I+6qX6fTPKm9IBbWWT/0oczx0dyLFZltdB9Rd9fQ3M4bGV
cOlAmLxkGSgJMGB4LYtyn9OmuB0vpYMMUqf9qZhGDlylvWjmTaF1jDNg+OvTGadLcgIhdeHwZOoY
yDaXtWqPWuEf2n7Lzj1/bpmOCGmwwrpvsnUn5r3WX2xwKoog++QH7T6tX8Adwip9kcvt7LKjeNuT
YU6A/OOuCPYzuGg3Iu1dCdkAZFG6F6WNf8M0Jcyncylf2YpCag6kQEw00Hl4/WNBRarsJV5dpM6b
de86L4g6I8N8d9av1fDCpIVmj3aQ82Bg3xWbOvdj1HrdbvDfBgLoxs6AODEe9GuxMLa3owbmBmem
atnT6CdflTYYkS/q86ZPXtgVgXoe7NWKp0xUicmgJqpN/3lmbL5rlfloe9N6I4eePsREmbONP2zl
nRrMgG1zuqtp8XYBOuaT3TFmoH6Jtdw3zl1aP0MWuZWlduxlcV3VLa8sDxqaxnGIctKxLjYSuauF
cVxO3iHXaUMZWKPY8B/KzXYTV1uXjnugv1vd7Gwa02cU0bDZtX7ybqwGmediZwd/dNYLcJZdP1j1
+IMjCPTDo5Kx8+kCmRBZZXXdycfVv0vLUe3Rt0CDrwA+2H4ZZrylWTZ3dPPDw6K/eFp7S9xAWCMQ
jYbccu+KLXCPHVaFSKGe7Ap02KWtkZKjQ21GvKXZ2zja68VbnB21NaM6TKi6NQwc18MQSlxM837r
OWnNfVVU62FYVLCDFbIkhvKeEZXEhKOd9VK/67pPSz+DcDfPleYhYhxjcyQioNUNZgP2bmkYrrXb
FTQdG5mdWvRQB4cA0R1QeHloidhF/TAQ96sr91iN3U2hO4C5XZzr+WMHkAvMArMkaIOHBoU3vYyj
+LuUYhqIu26hnUkbMKUADYm4apn1ihHHgFAaDLmsb7L0XJrOdKjnNaMPSSVyMNE/GIH3VhZZcRwG
IhyMvkAGCwPxVHhVlPMUIib/3k0gm2NTCBRrO2k1DEoN/6vgr4WOWet7fSN82TGXx7b32qSHov+o
0lzfd15+tv0KRrWvkxI0JDNRKmHatWUshH2c7fo4S9Q7dp5GnT18Ast+HkeIp+Kq3tG8dQgZKdSR
Cma1kz71EkI0nVrDn8bbjDr6eXVbj9P7/7J3Js1xI1uW/ittbw8ZAHdMZl21iABi4CyR1LSBkSIT
8+gY/dfXh1RWPYmZL9Wvd23WS2UqAooAwv36ved8J6c09cg8zIOnapZHy56wgvvZERbep7U0bugu
PBZOccLKdLJa/73OExkO5kgTi4BEe3IudOq/F1R6o2Jyi6h5lw4ii6pueKy66q5BDbIXepD0gzNs
7kBjri012JEj5ynCU/tbSlW907nfn3RTPKdrTNHosIVNBaUWap2n3H/ydPfeQ4pEF2J+wP50DYb7
0efwaNCRP2aCQioBRnXgeI9JvXPOFUpD3K0y3fdtdx8DE0a+5evyQg1FdQxU+q30GeylG7iGzTEx
78GpnWvNUL4hrHpvrjyAOQHJPlQFL25CMymuDA8lNccDxgqVUacX7pRf0HWLD3Mzrcepw2YMGq7c
J1IcG633qdvzd1b0e+44n7OmM/a61OZjUvnWbpndm8mEaTRgI91vhxZs2Ljza5ATE5NXTKfbAK57
z+ab7dIW7hU4XffY1fNrO9K1GN282ceFsA5aJfm+LyxISavT3xSluM3yeTjzT0t3/eBX56Fvq4uk
I/05bZcxjMd+3AklvJNrDV/jVLcHehh2OPdxGhqqOiyGdc/v8a7P6N7Q2kopuGwr6vTApFfTHIvN
YvkMwwAT3bzOHN767nIuzfzF7SVY2y7tL3RD9O4yjZKm3mofMpheOP1MJ8o0eau9m87nbnHU2XD9
nN9mVeybot8qvtwC8ZCP+81YFIplUZju0D6YGf3YMSNksk/MFwiNn4yKMg/x/NGaUCDYYi73bm9k
4eC3nxOmSHc2J5DQpz/1wV9kHdFJyvd2VxrhDHz7WmjJCKOZTOAZG54pyO/XsX9YvfhLOZrGQfY6
uKJahN4yMAjPcNztA7WJEU33uuFMjC24vzRAuZyxz+WPEF39KzW2zrkfaXEjC6PpvJp39jZZ1m15
27h2fcyCoXkZ8AqeFrs3r+wuCZ7XWRmfmqJePmdmrYE1jSut0ISBQNV9tYza5fSjb1o3vV1T+4MB
GIM+Lf8Av9HN/dKJmX4oQwxUp7t66XBgW8FL0YowDaY68uwe7/ZQUQ9lRYBggSqiojzHQJ+zjEiy
qjAdzu6HBHlqWHntIxGVJW5tH60BjudILb4+JXWwPgwLIC4fBO4jltbryjKzr8xV+hNW8n5nYTcm
BfR+JYziOGVZe/ZASu7zPseeiq4lhvm6Ezg96UuBYqlEhOKwOqfDaoW9mLNzk+YHhF7F1gi7buKy
v4Wu8hQ7REwghGBFU9pW+zmlksAnocKg7S8C82pNzKeBhkJqWAcD7egg6q1dxa8Hef5i78ZRCGzt
zr0yYZ41ZdmccPWL79i7f0uLddu+1vdD//o6XD+1/3t76beGHTJL0uE/f/6j+v7n5LXZ4px++kNU
Mx1b34+v/fqBs03JS3mjP/7m/+n//EMY9bC2r//xj2/NWA/buyXAk37STG0mlX+tsrpo+penP7/g
u8hKBO8A6tAOJl8W1+bveqnvuVJCvqO8wJEJ4tQ0UUvZ/yOyEuKd2JLoSDDAycCJ9Z8iKzt4x38A
gLHRWgX+EfHviKxs+VZkikqfqAyuT4wDVkV7cwr+KNQH4Dooexz26G8wYqMFuso1CMdIdshNTqDf
SrLoEjM/SwaY+kD/KiwdY+33qpfDZaK9+aws8XGu7O48Z/7y3gbdO3IAEq0x39RTtj4alSceSEQJ
aibcy3xsgauCRDX11YIACgRPO9wJ0+uulVO56kLMVpBE5aL4V9igoPoDOXiVuPCyYrAPtOCrlsxZ
F5sS6J9eXY+mOw4jDcGaJx4bXly8lk7pNE+xr+j1I3kCBLALktQ3kHWmaxKtS2xvx7C8cnuOJVgC
QKx4xPqwZFE+iFl6lxyUUHxSX/iRbrfOaZVvh5kYi/PO7KsqDpskIZ+9n+ezD9dHorJgA7LoiF9n
vC8ezkUwiqiLzBoWhBmzJkBeNSQomrRy7WM9Lq78EBt9y6KQm37zPolXiqQBi8LFrDPL7HY6LYfZ
DztAnvTP2uBBKNT6877ge5KgKHAMXyLGmHaGZVRfumpZ8GwzTrvpmICGRULowe2i5gJ//zA/+syM
82sZ5Mt4Uwackbt5WDykC3XgPAl88HyGbOnKB9Nd6wrtmwGnYgfVKamSQ0qRnwecTeqK08QyxVNK
g9nHuYl1Kn60+iR1zm3ux4q9w3NdhgFFoHRLny4o48NECuC3BB2WvUfX53iX5uRX28BHDmhwevKX
6MaONeog39pOqFy03UmfOfiBJKPx0PLTpYtTurp60iMk2X1vxdj9na5ErlWXqd4BCKjgnc4rLfs5
cypjP8ObcDjEOCXvaOhvA0ikNVyoyx3AOtL8ssxORi8G4qd5b8MDTI7QIeOPAy3hp1LqlYHEFDh6
R0kVSPaBtLgfE9oQOyCYYBvKxWvMvWl5IzQMM/f5bG0zXvruMnNLxtG7dWRbVqHvCnGrEg9RiTQc
znQ0wFTHWajKzvHsy9+wFlTuzl5j/zJeaWPsRNPQXZNNy2SsNqR3ZRgtZuWs84ITQdWgJ9MCaXGl
vS2djcYAbYRFBteF6TNML3VZn4ueGe4BRBxpliW5xg+902Mwz8BnPjNIHPKQG+69pB7YCJpAi/m5
18P6KFqME/tWrA0pQGMO4iHGBhXTt2yq4squJ7O5HtdUBEen2aRWAzqS+pKRMP01SHHd6xivXRxN
soIFS34z1YyokqE+OWT1XOOYUuecpOpLCwYXG1E7Skp1W04aGd06mVeJbw5zGPd1t30hbtscdNrj
FJQyNksOPdjhwtoNjCpUfnu0Crv6SHtet5H2Jp42XQTVgzkEWeiOvrxxzVoV+wmVwyGr65nDZAZW
LXJhU3V7vJuj915z7i8Piyfaj0gE1evI+UccHG1QZfRV8YHigdyTfhEWJAPoWjv0zksS+ryRd+g8
b7l1+rxmbmIic7RWK14ie3TjvD86mFrkQceLKg7CvrIXEo8Ym6NdGlz/gDQaAMHk0Qz8fff5t7bY
6+xb36jmt+Hn/fT3PfKfm+3/cxvxlrv0rzfi87fX8ql++Wnr3l7xfSc2LPGO8gUrgWlTZ9qIi/87
4pGB8zusAaYMLALgNhcC2+QfGY+u944QJSnAw/IqD0fG/wieXcHe7gLA5jXIp8Fg/jt78bbT/lPt
7ADCh3+ILxYxNqxL6VAO/LgTr/3qmPHYTJGHfqdvED6usOpQ0S2UcKsu96XZ/grh/bPPY7vmlpNl
U2FT6vosVD9fc3SdlLNPqxi0quwJVVh9sGbrfe370900m7+CLv7sCvx+OSkAElMKuVDu3xgwBnOI
m0J0KqrxsB2V5MiAIZTo7rx1f2H2+MtLkRi3sakFsR6btvyHuobM5dYcrUJFiWWghvWCDUEzrohs
CBEovv/ivteTd99v0o8RkZRjb26dC+BL4ATFK2TBq//5YqrqGxi1jSJfri9uUswzx4zT5dcOTQX6
jdkN+9JGIGW7Y38tYZD+4vp/dRs3pbxJ3hJFo3jz6HA8jt2lNHoIwH512W7OK+QZOIX0mNNlNX4V
6f2X19vwHdLGP8yP5ufPG9Bgt23AgpGOYzQuuuuu3UVMl+bs+5dBafzC1vvXl2O0iCINkPrbQOgO
w9vsEDQUtZ7hhXDMupAuvI1WzHdOc+CXpx9Wjb+4nX91PRCcmHop2Pnlb///h2dHrW1Wb8boaPUX
FwmJa92ZcxlcV3bS3c62aH/x+d4+qwBCTCeAGLKtQKTkvLl9pcO4TxbIpms6m3eQvfID7gLcfeD2
vvz9R3uDAyDd48213jAwAg6weY0mKxrrWp0LzMTwrBUhBkVW74wkGel62XdEy03vZROYl0EzE4Tt
KWH/X3xoHlhgxRsenzSan7/kOV9R6ZPWGK1BBUzTMwiICdLskpH4/Pz3H/rnM87vn9kGwEBQgb3l
Dr61afqO1SaOTrvISTdKX0a/0tHWcj+sTRns1TB/S3hhFaUJ9K6/v/TblQFXssOWs7llOLO5wZtl
qLWKANlNUkXVxywybqS9Hz8bx3EN9S+sqH/6jFtInIPBlh8Irn65ed9+eGZFbyBB6oI08iT6Tpvu
7C1DeBSQnodppAoS7wypVGxSZPSIf/8h/+LafMk2B1y6tbbzpzNk5orMaJgOyXLKLjFSmycUqsuV
nyID7hLrZU4lqda6/hVg4E/froX3FhOow3PksxFvP6wfPjRa9NrqwHtFU1n3Jy7ClASt08VKXAoK
QuKxcANMx25C/CkS+tF//7n//GOybKoCfPnsZ+ygbzMQ0R8FOPFUGint6IOdoBwAYyP3oiW1L7JL
l1GKWBk4usPgn2J0aGiMEpRqaZP8Yr/78z2QBJfg2sJhvQHA3yzJqqw52g5dGy2q3QxT+UsmG7Hv
3LQ+WmShIgKrg8Nsmb+KgPjrC/t0EOSWUR28uQfxPKo8ttqWj6sYN8yVHxVIrY6anJ6bJB/l47JO
H1w9/yoO4k+rpgXGBXIGaARgM+zyP998cyUhGi0CAMTcV6GxkKdr+kThYrcwfwGr+ovP6BO4F5Ba
xLCCFsLPl0LRmA8TeNeoJq3oak6xLijXns5tFeBNULYFWFP59xyjs+jvH7E/X5na06cyDDwbx/PW
CPrxCRfz7C3KnKtIVDDT4sJoviRm8bFdpTiJxkgu5MBTzhEseP/3F367B0paVRugBBK16bmkvPx8
YVRMRsn74/XoEAvlM2EPpnbEJWBNfE+Bcf77y72BorN8bDutbXFHEby6COR+vl7WGHbQ5YrDIrky
T7RFYQXZ6QDnDUzgyV/i/io2PKSH7ZSnV4kOsmsPT9zzgIYr6rKy2GH1l+d2btWDIfvpBIZv/sXN
YEXd1usfi3RK9M2O+HvtQ7X3FmHl+XE3JCV4z22GWO1NZ+r1Vwu6WPmbpHfc3cD0rJerCuSTeZkM
WS4QyufaPeJNFOWx1bOdHxeQyeW9ynBtOQAvQQuE5hjb2VfgWKZ5Ewi+rfs4HasAVZFqmYV1jQPC
aalTdSLOpXa+Tjbn8xPDFl2E6DN7Y2AKYyYmvYwy1hd+KqryNAqLXhGaRTUcjLwsqxuBaehJQUx1
P8WDSpNrILN9G8aNWPGbJOTvgZUchmcGhKt9YaTJ9FGvCtUnDmSgvjWPXbY37Q5Ts1hGxneL4JZU
dlHIaBHlhi8kveGuEylqpopmiH2oA2s1H0Z/hvPVNvAGnRpfXLKg9vOZmjr7cQqSRw4qJpOnathU
Au0MoQjOdH2nU8Gk3Ui7wAxppLg02XVrXHX8ILEHDpV6CuQkIEY4/YzUie393CXYpBiDTjSxtYd+
nBkQAogOiMqu1078lbTSbrpIemNBR7v03s3ig2AKZ84kSHSg/7XHIojbniUl9Vqa48JoUHPUSE0I
8O6qaMnsDVO5EkmqSCV52jh2kFI9Y2BqiC+UyDISl/fG0KMbz1W+PGEEmm7GxnNhWRtDPN1O07LR
icc2hYiSVRYGKqsF5UH9bsA/zJwrS3c05nk/YIB+7t0w121+g1w01Ee7J8v9vLoGTU8+d8a4mmEm
IUZ+RmJM3Ov6yrPoc4awONvuIk1MIzJB1xvH3nGG5GBpgwFobWeV3DvDChsYS5h745FkLhkMDV0W
tmCr8yjwp34C1GiTy96lqW8fZnfxiotM5ih5U2NVBzZgEUc5xRUQq6paZjogKUoBUzHtopE5khzW
5clwdhXR1LgvO2Jry8VqxnNgNW52sNc2fkU6PIMvNcnzzoOinyOIwEmwLzw9PYi2X+NdBps/DavZ
Tju8bkZchbE7NRgB0K9Esh+sGtkfZN6DRO7xIOok4zb0A9CRVcXDQehsaD7YY26UoTXYJNWa4NIj
2ymW6hJBfFYdKzsf/NuhQfKEtKNRN5hvRHLZgRm6xzxmQDFqYHhhKzFj/74d6v6q1cyUogC1Aldg
vgd0Jp9GBBbVCjKgTjMBW2m18G3VY94cR0fGd7LsVXViD89RibfEcuxNWoEUpFUL8LVmC9oax/nA
Ys+Y8NFSQfyRvQVDqU5NYhhEEGMeWmJ6xrDgoe1WJUEFCFvsESlDsjbPbqLYL6gUDbnz5mDNDrWZ
d9MdAtHcfG+nhOtENBvK95u60TiKxmwPDBsQ+5VZ3wx8HeYY3K2t2wV3HECY9LYqE+01QuDlHoW/
VVwElTleZb2V9pGNNObbgnIBgtQyTnHo+E18rrMFl8lC9ZTvg8yCYANU1kbvWppAmAsHDBHcaFID
wjqoxjWqMHRjfkC0SAbd5CYv+WCbOkq0b18bJQeREJlFeprIagywqvnm7cAINM4xom2dPLKBYycN
WU04xKTYN4e9WcI82UOWsfpPiZHB+R1ahVYddCg6B7/zhvR2bC0swoR+tOlFUc3tcG6aucZI1niB
d1hRial9YpfzfHDWFudmWQXOzRiwoD0WUyEnygH608d8gP73QTqdM4WyNMk/W1fHf63MKWb26XJU
jTJ3oza7ZOztllxN1X4Qrb4fQD8iK6it5aCRUNbMuj0sfV0/YyIFy2rVjLkDHe+YQrTmmWFvfluv
LSnIGJITcTuacvzomb1nnhJznAlYSNKH2F/dzxUm0HU31UqZO04nMZnIyLrQhQKn2KVL0QY7muoy
CwnZk13kestMmsWC1oNIUvznRJNkrWbfmWc8xWtWPxZJ7KxRFtf5nUu7k0SJLl2ZrFaMFKO286v7
pfFXFtDVte69uk6+qWBCLE+JRv/KRef2WqxUdGe4k816LvidJwdyi9fiqMdhUmcZFD4CgdSbQ1dt
ub54I5PXKik6wPS+mSVHNODeYwDLB93LbBVY7f01Jpikgl6H3FmPIzDv9bioob5wcfaAn2ni4R4i
dM6MKTXmS60kVHLoyyX+Alhv+kjiJaLauvGMz73S+re6EgtelJxR3mnUsb9XarTRGNQpqkoCSZl/
08ipsgOPFMtSQnv9Wgf9rJCbx8arlTrDe+yna3sGjosoWXh4MnKrNfE55zl2qtQw7QuU7xLzGS6t
MhTwe7tDTA2d72YlIOFSKLETbfzNTV9Lzk3oz5u1IHVFHe8IAzZgk2cUHfw+Vvt5TonZM1MVPDsp
tP1DutTg9PDAd4e17QEoL02FtK8IMv0Mi9ZoGVKgSkA+OMMQQEnk3nZ2x6gjaNyJ0FuzQD2WuGs7
7Id4xppbpeoibZqXRFJWRMJrvBshPMWUuyqexqRML5ST1maoZyZpaJid+tmZSqKMDfwJ1+yCasJi
vHrPjewUqVgd+pj9MtpotYgIJLNhLaoBCQTZkuZVNnSoePKVuZ60Mv2QeEv3pVxR0uxwBPn9/epB
/T+2ECO6vZdYyYsxJr57NEbfSh9JmS9uGfaXMzhqWyNcgpNMaWiUxbcVJ/+5d5PRjWI3xvFO6kbw
sPJYS4yfpuMgy9yaILoo+rB3p+JbHOe4KVtrTEHG+6iuL+j8byWnoPTxJCD83UwJd7l641ieK7lg
L5t1UFyYg7V8mdvVPrWwm0B1S1Tl+5IbXoXtWtdGNKGafEwWbzrYksUlmtG0vMaDOeMCxaw6hzS5
gruFY3x6YrBh0QwCmYWC1kAJRwyDt5YhFZN/0dTGYO51bybvsf9wt5SPwACKjO6ta9dylTqUY4sR
WfeCqapNMTHuZWnVydFyjdQLFylEe2lYqs5YZCfkxg5q8D2jRFav0u1reepsC1VIwA/a3Nl6WtOD
PSbtetElZfBxbloyff1nqkkprglCzBq2Kuy4YkCQn2ls787SfpqsJftYy0wnu6RvwOwMradyYuzk
8migoo/klPkPtYbGHgZdDEQrpf5+mSlEacy4qf1QG1PygKBWNScDJPonTT5v+4I7DNe+HLQ4wE1f
quuaLBxEk2jUiJ3Bs1BQ3SbdcKUQxl2h+HTa28npu4s8xlp5aL26ZRXDZD+fNaZjD9b+Wp20Ublo
tyFCAOGdxGbxdya3JvusaVCRwl0jSmLuFEjhJSv7QxoPRnXTT+aUHnzEFTCTXDWNp3buYGhgwiW5
gBDhWUDOkLI6l62vK2juM2HGNMJmXLlODPYgrXv/kpJ3yE55T4r8DiQQURva9oenYK0QryA0weCX
IS2/hHFkqmOR9BWVjR8np2YcBLEZql3x4y6pOBmzaNjWsVOMwPQt9WyI0frWElm+kX9xBejM6UU4
jwi6CKSWjE/p8FgPBD9k6475r2HsywF5yE7j60DmK5NywQ43VgfPQddqYMhCodX7PLBe0M04WCVR
lohz04A3NLVi9Smocvf2UPhTtDDgHGlrtvn7vBtYE+3OAhiu2BhP4FBahqbEVBj7erX9lyGTHsNa
9OTfjFQic+WusfJ5ch6yMGUkvzCSx0gbWqTgZKi0GwDb3WRs+u3Sm4cQSYIZ73ovF19FneVPU0Ff
5qhIE0MizZTvOivjgNSS1svErplE+Smnx1ET7dfzC818Ik/oGs32mZyzgbJTUupSTloSIyvpFXI3
9JVHdpffQTNGtzzXezsvCN6pg6WrKYTrPj/72vKOJpqpACF04Qy3GDp80OKwjtDvSWVQhcwzVTaE
MYaKEhtCtK4GwswOL+anib1rCdMeD+UoF8wQhtUSYLFgGQJ+XlBnXiylOcnIptTDy0b1uptInLtL
q9F7SBZTXXiokTDKzDEHPddc5kMjHcOMYAlSQ9obA4bizBhkiHSxjshdKE+1oexpNzLB/ljQn/Bo
IrajjU4QksOxsXAGMeIntmevvU2cj9C1daMWZ+1LPtMJvJBGrczLPOuUePH9YT1JUq3HKC+z+tlH
dygPY7xU33KeUn4pchzZK2pPtGExM4JjRs5OF4Iaq4udkh6Ddmzc+ugFA3pILCYJ8n9inmHV1Et+
qO0RpVo7D83ZWN1SnyavMr7xnWIndLwaREDfcvbd1eUUXKzNsn7gFDuygWtEHSRh8yuzDHvJbw0N
E7+3q6DeWV2iLzuG/BlFqTBmgmw8KEFlvjQfigmmJmATJ0iZ5nI/dhAV5x4NmtS3TU8UC6uvOT9O
OXUCL0cayz8JlR2Zs/FHwy2dnrAtOpq7xrJx/0iAAfua4JcWxR9AyLBONKVvusTV1UjzAFQGM67H
ojIzHpNEsvzRax1RmpCUsLPLktPZws+2PwWlQNGu54GSLm1r2HQAW6hYLCx+C+U5Q2c1sOX0HOnG
0Cttkrl6aND3ToVFFMdFZj6WfoUZoUsaPxpXNSGyixXIpLUz1IXKnCA4+4T8nHDMmMDqsd+g5GnT
/jCC1UQjvAy2E1mCrAQ0E4L2LxMx8rs9MXvM29NCAyxzkT6IBD0durvaenbHJZ0PJHh4976a6qtM
DgRQmVXqx/s0zRcqvGYNFlhJ/mCHwsvY9QRtkeSWuZD7IEe9zoi+4TdJNXqShc0egh1FQeUhEqdx
cWlU5dogL0c6s8tKI52jZh1QUrfT0N5gVh/XMxC0OTkw8OKryxSSX1ztto+svEs9xHBNqqc9htRG
HqvcTdFLJGCc+Ubj+N4nwWE7oMLV3o95JdXBIW2qvx1dQ2WvZUYA8jb2Z60ORz4V8xabfKporNaO
B61QRXDuci9Zdz1eY8IBCOTBDZhLs4tK5FH6dxRyRQsMko5L9rt+6KYYymLjj+tH3wQHcHCseD7H
TY3V3Vgo6PYLMdlftd0ap4UchWrnJjl7kpm146sslL5KjFGzjOCtm68yTSo1WnYbq0pZNMoKM8qO
5Yqs4gqHUO2NKKItxQC68VmGobk1sXFufZtUBEEk2PvYXMBNNuwe6rY22MF3jsDmhbfAS5Gys5ER
s5nbXnKCvc5osiuMoDuU1MZT6DaBl4Xa6AkYiUlOoDSTiThM4+qgjxFL9ZssDe+6DWxtHzA+ckvM
XkIHklPnhi5HLNxkCT1iouPoF+54DNQXj3aYH/nYanFHqZlIMREMs32x4l756muPCm2RqeE+Lroa
HY7etnWxjDrx9zmz4vfeSnoOBnTZr3tnhJAUWhJw4K72gUNcBe5if2uqHhAVS3HeI1RvAGgt1sZO
4DU91Awny6390rCZ4wcFUXlgtwKEMg2EujNvapNHkwrM2Mt66vGoDQoSL9mxA8MwPfvpkSSDFPBV
5UOTSjpj7ve6Mg3sEGucelGBH0dxtOjtBLRD4RM0R+l5LgQvDfN8Hq/pJXjIqpd4zrDyOFD6AAb1
+N98u0J+Nma405i4ZU+LrcablKKWH2oj3C3EZSI9mO5GhsKIhFTs/dAQPlpVxlk9tpblCpMxlj1I
F96VlsaAtMxt498yVt7nTdby2BsAMfekFBGzncmJ4Yf22/6eSzrrBbrx5iMhvv2yE24av6Qr6KpT
G6yGfUo5SbKjKAdKV9123i0Vol5P7pRVyx1JbqikmRG2LfY5sFlEGtX9piL0iVAr80Hd5CpJwd7g
OHj2rGwjOFGZvRpr6T2bQwchRKuRrsXi45tTtQu3qyzpulw2NG5SDASOc5UnzHpPg2vr7AyMy/zY
s+V8khNmvR0CuuIReof50nnWYt+0XU2LbEqzQYSm5IVnXc7JsWm7xD3gH81R5yc242N6ZcMODfU3
RnfHlu3G3k+JAEYFsCI7jkpwhm16CvsdanJ952LlOK/5WrwICBUBO4NhPbN8jN0HaujUJY1p9Yj2
8iggQvoMBc87x7E0gidCNUJraKWzyCjoJVFGvOw5NWM7o0NmRo4SdGyUp7nRUrvGV8XRkANzAIDg
6K0o0i8zfBbmjuwhrHLBTBGFqr5VIRs5wS0ziGF5Wk04PO2YkfFninKhnSj69QB8jF4DvUeIKW1l
exxdCz2BAiKO9nMlCoOwQcFufJisyXweA8kOQQuTwZSDIuQ+h0iF9o3oNn9nywFbvZWXM09swEHy
0nV885B0I6wSjwSgjSvrDfjRxPabxZ09XbAxVcWBZ8E/NQ2RXqD9RHFbCr1QxzRD39AbU3Z8tMmH
FIc0D0aDU5nLKWqiXfyVpQ6/Os9DclMUQfLqGUmK2cJUORJso865ZR3JgEfsYwFK0ISfw35EHwj5
t1uNhjk6PCm6W1MwRky2gRtxGxG7orw/WZ3gPIWgOy6jbhoCqE/9SKJ34nbI8qvS62GhTM0XQqOk
PrjxhMllA0EgktEucRSJDxaHNKnlDGuup+fQuVV1KlCP4cEYFesQyLT2YwKIxjoHE4v+PQ2bPogq
LQmIwqUt5GHSowP6KxnSLdOrIcC0sNI1w6amOLmzUlgECcmmAdVh43fcu/HYcXCBXCGYCExTeeSh
G25N+t87i4AkjoaZtTnttYavF7dQeFadKjq3vt68lUYCqYMGb3WTtmNKKyp19Ed6OQyyfBNMVKpj
+homSJDPSnZ0Gmw3/TQG4+TsndydUA5yDiF+F6dlvVvLzb7Y0zUGcz2tEx1JkHUvOQsWTSVPrkdM
s2j6PcfvjnPRd498O1aLTbNML1umRsEObeBw6TWUQDvSPpwjCwInmWnWC3GGVek3ITI/cCyc+Ijp
LFusHGQguH3MvMX2iEAbqQ32q+5G67BYLZ33mvKZE42f+wsWBM1k39KV5e2ZQU7j1VBk662RxXFw
IL7dUQcW+qm5AhpW+Udfk41yWiazoqpJBh+6hZP1w8G22u4L/dyCE5B2HTtMpro7rR6PCxTippyO
RmeXDwOguerkOAm2OGQ4Fq6E0f9S0M0lU8Mw1XtX9E5zSfhVcs13P8Bo9WPjNoZeS1AVmwLyziIl
ZxLKQU3/WcXyKlvjxN65DtxKLLaQvyK6XGhqB7DmW0CfDfehs6tYHkqSrCDZJUnxAchUyikEFvdT
CucNeWodeyTDz2L6uGRAqUOtYYEsqJiTsB38/jMhoRy3V/oOMcg/sh9D33NqFabK4YRluUVGk7dR
xdd+7S2OQ5Oq6+shh8ezawJtf7OnNt0M4bX/zS06+0FivsOBTa93hJG3gPTIE7s4JOhTXz3VQ2Rc
8RJ/cmEPHN3Op5UYxAbOl9Yj1IkN0o3RhabACGAhUrWiKJo/ozOYnpd5pk8SZziaDDV35bEiioLp
CJQECeyC94djVnL+HwM0yeS6NilQdYMJ1xHCT3ZRuB7WpCDRnX+q1Op8CDgZ5ayjo6vuUk7KFu0g
MhtpcOsPTqDyNMKE1WTHVaJiuab648QCKHCKLyVMt/hDxnxChRBOzPm3zsAX2nMrPeU9Mm4JnLBc
GUUeG1hN4tJYlzwlTg+e0c24LNN66+d5G3xo7L7wriScu+GrUwQC1ydhx+BNs1zdWcjIsX9ICyzv
L+QhfxoliwA8v+eSf+NL7A72z6NdWbWry6FxIeInm8/LgGnSXOwgYpET6JN5KP9+lvwX17OkbSL1
sbgyss6frwdIT/Up84TQYJIQSrxuJ1eW+UmlHhlv7B/f1QH/X2/7D9DjP3z1mwXnD8PMzVOFYebi
qf5f10/r6xvvC6/5Q3HrvUPM6qBdEIFAeOPbyBu+m1+M4N2ms4UvvLlZeKY3kPEfilvPemehhSOt
hph65GoCuYWid5X+xz88852PeeB3HS5qn/+2/Pyh6cMt9C8lm7/LQ36c5KM8I5NkE2s6Jnnv5lvB
AZJ51RmsURUwUwKbmzU5kz4sUXZ4xSktY4qshBiNCbdpP950iTNml6bGBLcDCpaUJ9YRmmT/xd55
LTeOZdv2V26cd1TAm1cQBJ1I0ci/IKRUCt57fP0ZyOp7b4qqk4p6P9EdXd1dBiQI7L32WnOO6Xsg
kW2a1pTNQdOTWC3ARuHMaljhY6dx3Mcqa/QvCV0qww0ab5gYAYkgpwZJ5AgWyT6DO4KRG+qUSbQL
ucDXLYbDh7QraY1zrsCiyuzdaik+VxOo+NLO1CJ7jaZmYrvxovbSoA1pjBFeexzW4j0IIp/2dmil
u14Qp8pRmNW69USbn6xMeizLtKqDba9r0Q+4QcCsmM4uItJotsWgDiyaetE+zGamlIZDWa5qsMSu
JosSycGBeiEGyhMXrMrtnY89x6k0L3uBLoRrlxZVupqwmL3KsBlG6I1MuOC/yq9DETUvGT3XNYpC
jogNRcyvh+9/38P/Qvn6p/fw5rXpwtdPsvf5b/j7JZTNv2SErDrRTyi8eeT/3zsoi39Z6GmR0GEC
Q/I+awb/8wpq5l8i6h/JknV2dk2ZvWn/eQU17S88MDpHRSTPkizx4l69dn96DZGfflLUzB0VJGsq
AUFIXw2udKWtigeDiHAUDoSvaNlHajXWc5YyJ8Be1a4SdAA/46yjU0KDyXz2wO61S3Nsh/08Nldd
Ms7UB52pTzFboCp4ChG9juXIeHUVTQUFemUaIJww8BjQQ+lp1HauJkDRSB/Lnz1J1+hL8gKAohla
QwK91Mnl7AjiAAk+ixEnSN/clTCOyjuloa5fzOGOd9y1Jib6dxp+DGpeCatUw8kE3tnkGOTD+aUn
1fdjggAQRI1Ne7eEAFiGkhsHqogRdfAQvHhpEj0piQnYQ9Vn1kc9llWxVJRA0WylE5TXBEPWgFtV
VzlI52olruU+FrZUK6Ot1f107Cwv+2C4IWxjajA4kuVwNpKpOhHaS0CGiBd0cFNg6a9QGcz2cZRa
2qoKDEuACul40OQR7BKHTlDOIwDv5UC/fmPhZUvdsDLB3maInKh86OG6JXiapwrwfwA7Lyteh7iu
dJs5NrP9WBHhD7J2g8ANOgFJjMlk/L3qBQZ9E1MEuG9YsfZGqzMEKktAwg7nlPYj0PzwwVe5DO5p
xmyLrEbnjebMD4hQFXthL9GkIyMezPL9WKjECFhpD/82BLRkZ22gcew16yl1QvI6GyYWtf/QgBwi
cSbNrXJVdSZeOiPSq8ou9LxvtvC3YfGqE8ytJd6xmc0TSyLkGNpdm37MqO/9LpLe29ZStkohpKbd
43DDSdTF4D0TMuRWpczX4edVaHGAOR80t5i6djsSS1ogX2ohbMQUPCp4jhRdBMwXED90YYqKEreV
wKCapWUPBjYtxh6d0+bCaCyRAaWiPeK2shyR7sxNSzs/c3Cs8hk6o/T7dasb45siaNmTCiOIZ4a+
1JtKWhCNbLXBBdCqKrCqhoGBt2haj0epGsOJeTma75uKEHVizsO6PKmCARpFmkR8mYkWv/cew8QF
+5R+n85tziX2PpFTICqHeNn1hFgiA7SeGoz2sc0oSGenMOafPmceh23SQq20HDj1PqpjGevrLmn9
D9Jr+nGV9W2qO2huwvh2EGNCjHNo4QDHh2JcUQ8jdZM8WcHRKVfBgzf5Vj2Tub0KTm9BbzpqlOmh
wMMeQrwCNrxoGMQUtH0rOEoB/YbAFWIYWouUKQ1badQz8aODEKFq6yvBRszSvAz08h89zOieo0gT
zIMCTE69V8y4i2xJiY2UsM04IiQvNTJ14/uA0jZE86To8ZNINRfYwSF40G0Ko1si9VrCthi00jyt
J35zCW43mLfKK5GvJRacZRK7/d4BTTQPqE1KikVhWbBHShCJw5bWrHfHAIU3WZzgUThhEXYnszJz
aRsKKlbwoYL2chkY10svYaaoUKpQZbLLJtJQOGU11U8VD4KKYqXvGIdVCtISeYwQjVH6jDQbCz0C
FmAXdAuK2zAONO/ERAseWuAJjOVlwLT9TYuUDfJFB/XnECtW+NGQ94reILY6i6UHYrCthLFSr/DR
iQ+IcS0TwmYR/SAhwGgQhWFpgMmbK/6bysz/hZ6e/94xjHyvglRMlkHWqvSZ226eMuIJeICIBHqo
YB1ZVrokANcj3fcRkKiOsxLMrGVXpu4/Gqlclzct9nljmRVa85jRQ0HWplYq4e8dLWzUzjmGXY1I
IDh4OVPGJaxH3T/JTI1NXSmyZYrc8c3qJGGwqx6UHiVK37ZOYWoTM+osVO4mWs5g10SpzcmlMoQS
o2dXxXCPRG/bMIVSbC5bP5ZqUr8pfdx4S+C+tWHjZhKAjUgqVsm6EWDIVlprEgbO6FwCk6znodsy
AHeqNpGijSAKxgdF5zATzzwFWUDHKr7xmCcoS62XWK9CD+0Rj1PMpN1US2NpWh2KS7MoUsSBwYCP
WQv0vlkzljefQjYAaSUgq32rRDCTLB6RLuLHBYq8pcPSTOsgjCsLyGvR/Kgrmhf20JTTnSB53l2N
+byGfmg+CwaNFQCf0bQCPqxvJ6/qaTnm/q7VLZkGEKZjRtEy+r18yO8q1Wz29ALTj3m4Za4AxY3r
RkCsu4DcyXw50oqPQWD2aCe4MthM+oSmJ3BUdrIeEPVglyB1X1i+Dd02eESfwPJI/Z0QSeZ5MvXm
0SylGlprOLRHQ1URBMaT1z/GzBZRfaktLDx+IG1lMNipoSKPyYbWONgQepNj7lalrk92ZkQDXYF4
lGWH8wZSOanpVioh1Ze8TXBwpl2ce8tAo6NBp4tK3UYGZz13RUqTXbW84DWuW9pbeRHhPMVYmteu
6SEUX3TFoKg2y9H0wffpqp0nIBVejVEHCNyb5XYOgR50T0161LdBNXvOtVgamJj5VkGEW0UMzyKX
PGZoIaQMKKlCEICf78FB/R2t9L9V8X9Js/r6f3aD7slgCV6T5P9s6tkVWn+qj+e/9e/6mFPMX5Yp
azxH+uy81Cl1/z6j8lD8ZakIj387h/6nPpbUv3T4xHgmMf7N7wBF9X/qY5ykSPURCFIcI2PHFfpv
6uPPvQzqdWw9EoU2Ob6z6vy6Ou6lNElx7JD9MYjVQirnprR56Xqd/tNQmqvfbtB/Dsm/+xj51LQN
f+WLEA3099UAT1gUafjRqPI/d07AovfYCIv0bJAR6KYnefJvewVYktLs6fpB+CEZ4+9T2/94EP+H
a+Lr03Wdoz5nkesg8DTyArlNh/iMQuwWGkW+HqBwITldil1urNBa70K6ZX/+ov9wW1WSzUiBFlE8
fbmtHbV2m0tJcpYx7qy7xtw08IMhbe+SEOfOny+GHen6vsqmwkGKC873FbfQ1X01lMykHaufrVut
c01iLEJwO+/4Uln0UWK+E6NBbMRT61+k6DZqD7TaFRzzHDC8BXBAuVlM0qs1wb1E1P1u+u9mfj+U
j0F7FLtN030o6sYkFbdxgKsn0Z1a3+rBLjEXJRShjuEBhfDKrJ+nxrczdnM4tPIdtQ0UGPUmOuUB
B6b3MYfJdgkyAPS3k/GMNHgqVqa58rQzqqJCPonqmVm3XUOBLGXA6sWpEYUVqQbw2cLVIK8ZmjjC
jLE6m95GWYG3RjTJ9Dk3bq2H6VVHwK01FC/b8Fl9jN/kYhELx0n7kQjpPtSLRRHaZX7saxLv0p+m
+DyaF9iaZeRBYWg5PIAWecNS6xCNQp/kZ+e9NGRqo0UlcqBW2OUyO6KxopRP3nTyMqcOXBHxARRW
vrG2EMYnA2mYpDwK4a4atvMmkYAMsKSdCO0TrcmRdjipkSTDwPZY+JbLs+AXThXvgBYa/TOqZV1d
+QLl+AbVxTePyT89JRbuOQ7B6Ixwgn9+SpDJVyjCLP3ch4x2dN1DyFSPHokSwE4rj967iRD7Jutx
MoxCeZc3avfNZ/jyXvAywJXh5C9RINKy+/wRRqNp4hhHwLkxX5uxYQzT1xNnP5RdpMp9lwz6T1fj
gM2yZuHUpVv7+WoaGVf0vCr9jBrrHhs6SiKdOjrrSIuoUPn++f5+WWjoWNCApq2Bp4kF9Wpx83oD
4awyJHcDaABbGUghaYx7oyCKq2fEaIVEaGbfJRL/skJ/WlK5KmgfBYIAG4xxbY9jrJKJUAHjO+z9
zw0Tm7Qz761mVqKYcYnSGEFEFeiEscb92ph7jhy/78K0O+k9NJS6NZUN+ak5rhPUEkN0/vNNuWqD
suRbKk0hZlhMW7C4aVe/eChrQsroyLpkBSfzFb82NC7MikyfCOkhv0wV12O8Zuq1EfslINvOALK2
FH7Cuhkx07d2h7H+0qwjYRG56b7aSdtyo22NFUS0tnIgjlh7veU7LvgLOYDPjJzeYfIpLcARkk4g
bHUX64JqM3gW3oWbepuvNciOh/rNvwRbeVe9JFv4MytvWSJzW2RIsA3Gw4531p7/fDd+LcSffq1f
d4PGtIiIjb701TPiF6KpcXS1LuY9Slzlh1/SFgWjuWAQGzBd+zB2+T3Bj/Ix2XEjcBCRxlRULgf5
Fq7HQ0k6WbkoL7gldtHP/I3vYRQ2p8s/f84rG9r//dX+/+e8al4Dduv7CQjnJdoUNxyGMEwFm8rN
d4jD1hnL6AdSc+UpPkyud+qepNvsZtyS6kEQ8yGW4dYvvD11+dr3FvJZ2SjM1BiE5fAal3kCIN3B
bEOPZ4pvInVhDvcNKhXm/yXHB7pOC3awDofCMuht4PA7cnSO0mk4w+aHaAr1ry+ZaNrgl0taeDri
h1t12BHHVHt7Kz+O3quYPzcNoNaFUtnqU3JAAeGq62IVnYp9fiujRrlU+2gluN/ct7mZeP37agia
RUmjIarOk4Xf7ZQxjr/UCzrzEj6IW+lW2ky30U19SA8oV9e0LR5qOz21JU8rydiwYWlT21O9oPMl
INQFhPWSwlTOAKQS+7qp+mNVrRKmtfQNOUGiFa5Wrbk0QnfS6GpwaEW6j83LGaOVqS08Eng4/KtL
kvBwAkNucrIX9h3DXArBtix46dzkpbwI23ZjPkYv+qO07w6pKxzZeBRCjk9gtOdWFIvHhakBziQU
i4Hm8D6U+ZogESHH6LcCyE4EGOnJYgMS2472f76Lyuwl/3oXgYYY3EsNYsrnuzhG1DjErpgXb+/t
wweSmTbBPUNlJ7kpA+hWSwFtYw4xajErioBA7vVN6ya7bEcomGOd8g2IHFd1xcyWH0fEuPt8/eeP
yGjx6jOCcyEleHbtMmnBk85Q6vdfulDzoZy8cjwl5gp3Fy0Vugpm5aLdtuFBs/7vYqIda2QSPp2e
bRFuEuME9SDKNqK11ftdXTyr1j1RB3W9NHySMxYigHlvHYWL8kdhupBSm3zbfIy3gecQ0KqcaJBV
KOQlW32P0Qi/+sfiQ9aXbX7vj09mdSsRaMHOUy2S0QaOhGzRbJdQnvseKahb5U4oX7BkII9E/p5H
BwUqbOJ4IadyN/TXjZFR2xCiyGtnKbdJvu0A0qbSYowOU7wnuiOI5kWW6i9EyD5B9yW/rzUsR87u
deVgWQ4vZtf+5MOXDZEXy+hs1nb7VkuosS4x1GHZzeNTJ6z08W2kVtQzqLHIFjk7l4ayjFvqEA3x
o8pX5MPQ9+aWUglyKJ9T3rgHcAzJKQ+YyUfTukFppeHm8e0eNU1lYIs9G8Gxa/e1Gbqd+RAad3I2
y7i5W/2/LGU0hooU+LzqEKE4Ql296h69I33CM3fOZixAP0Q0WkaFXAl6dFNpfLNzXJcyxAqBAjIZ
ZRBXKsIk+Py4iSliopxeCyla5jukNGKrSHSzxRIvKkzSb/zo0vUbyOXweNJ6nI+HDDDnP/8b+KCB
rFmj/vfRTaWl3UrlRCs9+wHEaK7ztwH6gUVobLKuU258UN0xGXnq5CMRLoxtlaNj/+Z9+/qB4FuA
ueBDwZ5g7v75AwnMD+APDOJZMr1HerKaS+FoB4Z+4ytw8wPfWzUKm6qQnqxYOISlcdIYFXIaEdFb
qsm/PMhS4VHWaDilFSABhnVVWbI2DX4qIq2gk7VS4ZEGuAZoAqNYmiTBmVIaXtzif8c3MvEIaaTU
si0bHGhxaV2d8zD5NIaZt+IZdVxNCGZNNLlEb5Emt/LNofK6mtU0nSKFKsUAQAH94OrxFnwiOHA8
tOembEiV8hAjw6yHcoJbLH5RlEh3YobZ3/zM+rxs/r70c1neK/7F9+Syv7aG3x68oWI8XSGWPsfx
NqchHm1IbkF3vojzAwphNVq31sHwXzOYhArd42hiURAPprjXLFDu+bNW3qnN2SseMvE4DLtsuIzF
w1i/lQhsg+ESJDd98xbqO7Uh53wdZzsk4+a4zsr9iFAULTtxFwqaX+j/oZounlLDaVKiLjZGuY7J
ZQHiaEvmLRnS4bSm8z0UJyPkrT9m7V7T16n4LDI9KFXhUE5rddzHwkfOmWPC5FcT90CkiMHWqz7p
/rm1zkb+UBqchNYGH8S8FXxXVn4k+QNWyHw41LjG9TV7XGecEnFjabsqdaTswzKgE9bQxW9NYrmK
FDPXCvE++sAtK/8kICl8NKN7eTrIwZkTtgFOgO+ERYzJnqwSh7LSulcpP2TKKSzvEo63pAdE0oqU
PSK1NxH3SmCjxXMgYJijmQ10oyIhQdH2tD/bHwEhJ2b2KkncU+2lprNIHk6hr3AboSvO61M2cthZ
ozPPYTaST6luOD/rxl3X3gX8pWRhLirlQu7TYD60livBjVHW9ChCj4PzvFbXDCmjXa9t//yAfdm1
Kctk1WAeAp0N1dDVrl2GhHkaYPPOQUjUKnaOlBkNhFpymvFtakK1CKXC+LfVtKYBn+TMLbOQctnr
WgHvfE+MjaicJ/0dJi4mwkU+LUVibc18F5cftXAQGXgNbKb+SZmTIbfkxkneXi0fmtRlQamHZ8F0
E4O01b2cHkKZlErtZHIU0E6j9IINXaVfTD+BorEiAmNJgkGlb8foWIM/VCLuLHa63O0sp9vKxg22
buWeqm46eiRSWSera5ckesAv1Hx3Vk15DjD/2txOXWYX4jYTt0P908f+TkAFudTvnr4SuXfi1jp1
8f6AeLfqb4PoKR/Ru6MdK0N0nC0K7lNhIJysHgxl6xPjXqGZdZERZ+Hf3N//sc0H9PbL0oH+ElSL
wmEYysecKf77nmXWZeGPmSKfQ1AW4Xyi6m6SjXb0lsmi/wDlme+x4lRPKnp7pHdIa1DHjLrdeSdx
2g55abspR9IBN0Bwk6hv8//w53lg+oCTjejHOd+rcJhXMCGzqNgvBKUwNTb2Qba/zem1xUjfSWRV
1Y3K3qyMP8m4X8bKU2tyC3L+cJMPxBYVLjmbVvJiha9jtLfo+VgLLyfI8hKES3lYC2/FUarBjziS
v/OJrdUfvPG+a7uF6ZcwK1999aQUDEywsE4rQb8tFBuBti3iWErxWeMNGcdXs72xcpED01nAyoWf
vnPycuE1Z2gNYYfRq91mpmyXGHVJdJ2cSifBAunxXU2Ui9e+SWHvRALOkupOtMb5lpGyeGnjNWMX
rdrLHK4jzvAh3g9yjgcE4874IN208r5UVjJRPeJBDc/Va08s5hEieDHNPsh9Qpw0lDPNO3gEnUKW
16p3hbUt2MstsbNNR7qKdpNVx1p7kHyM5f7siL4tm+WrFmP1bN/yQcNnGW4ChX/gUNrF8BZJ8LJ/
ipjwS+bEiBVcKV9lFV6l0jWaH5hZMHGzrruYi+ejEGPfccLqhUeni0cUVXdpsfXGDWbOoqWv17ZH
n6lpqr8VybsGW9iGUyEMKy1etSE185owCx9dMsqpwc1N+54fc5W9PMhvAqyQaZV6rig60Vm4x/wm
vfvED3F4KV2lX5LpROgwiO44WLEfdCfSyiaOwG7HW+6w0SSrAHm+6xmrfJ5ip8sy3iIjL+6beEdb
lTx2e1oOKhuPrfgb0bkpklVP2tYi462v9xCBA8PV15ZTL1kfgueY8fmLvyNg9BC/CscysFH0dmdw
uBtG/XSHb4kaWekbQmWDc/ACWAJHl7guL7Pg/IQmFStquCl20SNQZPyJp0p11MfsmzPfFZ9nLm1g
KMK4BBljyJygr/pEObU8CJFMPsMpN5fQASAZlN2CAyJBQwokgZZguoiwGV5Q+lp+0jpWbu3I9wEq
TC5YoEr3tWDckB/8zZ7xpfSkf2gaMiJCCcWgIV+VnlZZpaHgtcM5ChJkG5qMqR3s9L+tKPnqCqcI
w4DYrUPP+Lx6KU3IWD8axXMUzvN0rX3ABnHEKMEhf3ptxOnYR9Y3a6ZkzgXjp3KLXiVNS2SS851n
hnB1VR15BaYw6ZwStY2By3BScU0jKpxYCVDjOPS/B2WJaSUjwFNYBTyn00PCGksXvtiYP6XQeWP5
wctPy6JNdoZ0BlkBDPnZKAmm6g6hxpqxG4OfrX6c+p9S+mTUOzF569pjGR3z6CHrPibTNRW6WAup
WoDDLwWbSUMcOa22oOaU6MLbRunyDESBS/YAtilrWOZUUtE2rDbEZ4CFkVsEzzjQ7D5k5QXH4AQJ
QTk25rWFupZ3NDTWFCInvP8Lb0G/0KF1tZLccVEuOxeM58E8eS/5h3cffxRP+VJz8h1zFP46pkYu
CItl9xw/pm/Sc7mTNvLLeBL4o3ZE7B4yS4fSzCk0d/h3RrwuKqzp3AnrMdsoxs3Qn7KVqayL9A3X
/5juBxk8tSt0ezG6bfqNUDM7ZvqFY7fTLlGJjP8pJd3whhccW1pYbqV4hyZC8DdJuMZfYsUriOJs
2JkP4XfBf3Zn8a58RqWWPo+0uXPwATbDPBAtE12jwTaew7c/l1IcdL8+PAZo95l+SlH15TQyNiYn
yKSdznCJlXI96OsoulHRzA2uZy0pKvn/Vd2RYVAHxOkhWops9cUqnUpddsVdZry1+YFevDntGwrr
0VYlRKXEJy3hwINt9zm+RbZfLOpz8iw8AXzID/WC4poOAUGkF3QShDxF6VK+9S4jKRikPLiwrbWT
+tQ9SB/BOXvAIauc/JtizQfalnuigfkHWC9J7wyVnd94t62Li9ORN9lD8ao9IHF3YziVhM5fWO4/
NIB/PHC4hXQHYlhbQHe0i3Vwa6wTyOOvWAvI7thgJ6qkO/1Wd4tt8DJnGMHuXtab5oNOIBsncSLP
ZHjy0fbKXltaC2GJFGilO7Xr3+g2m8lCdCs0L7bwGs1BzvgZF8oLvRbx4t14d+j5RO7du/gub/wV
tmKS9PA3lft82x+UdbfW32fWwTJ35Tf5MdphK9ZOuK/Vu7K3eeMQK5DOPhECv+zHrUYPVSJxfk0U
t9C9F8Zp7DajcgnQNOLLtAKXEFv+XAjfh00hs42z+Jw9xnv9GYRUy0+yT+/LEt0Wzecl/0bvpAtr
Pce5ssCLVpNpCJeReFku16+tetcJO7Pb5z3prulTPW57epis72/d2liZwGomuvYgKgiQcbpT3Cyk
+/5d+9nt5YYphl3xTzJtYt+neEkHSejWFelmPgwZt4hXtbaSG7JW9qLpGqCmcuJLFhmSpZ9EjJFA
r5OvGznm6Iit62lbD558tCOsRZNcT9lIkmvm26A/oZGo/LXefqgh9dRFYUQM4w1pskoExkKpb3uO
JtGyaYhqXLWGDRucgF9CYtktUWLFJLwnDkPEnqkF4zsmkd+cIr72ZHRdmSc9GmIlStxrgp2qVSm6
6BQoe2uAKeh5w71wwFLUMe8IYmPbxGeputHl9pgRxofr1IGvICxSUaPFq8Tf7NhfOlJ8HLYNRWeS
yHztepRXKdWQ9y0Z1ygNySRZiho0HpAZ85num32KUd+XpQY7EpWBZdFzoTVw1Y0QE0/psNtO58FJ
1+W2PQw3/YO8jFxr2R95NUKiDCRAMtt2uCvIN5VxK9r5vXxU70CRmUe65FF3JFsxomNOwm/FSZiU
NHyaCzlcmQCbfkz3o2gvtFdCAxA06sg8DQwy6LhIs13rR9kgJuU2IfcEgDb0nMZpI7SIRGu7zGvE
Y/Qxv+i343PbrZXozlcPY7dEsy8ex2Oxk5+rtb9Jb5rltPVX4co6xyth2ezGo+rEK3qrj/x1tyzv
D9lrf1McZLdnXVIOKsGM0cHgkfScOlqSFECuHLa6Jt5PzXGI96nK53DU4xAt6Piq5bwcegrjr6Vg
nCS2HAJBYYppi/4o3M9r41488vH9l5wy/F48Ml8Tn5QPgTUy2dEnJtzNe55g5TcAmGzWGP2onDFC
O/mCMEN3uqG+dVWb/daR3emD2GmAWcJ99mZFiwJxomLH2ANsJovlT270vNSsp63+FJzr3A7v8juO
QsK2OCUlL2iXzbum9W4de7zKEoJmIqDt+q1j0WKUFHPAsNsPqJj78jZ8om2yNQ/t1lrr5+inz/7c
b6ub5E77MW7lffxmKTSObeNIU5g/CsM2uidwRrYcteUIbTfSTlPmV3XSb5LuVHs7Ewab5YCuyLdJ
tx6Hm6E7tc0xVPe+ijSZeGoc4k4huaHJosPy4CQCkVUrS3GEdj2FqzBwe9R0I7SNhf5Cw1qvWbgd
GKFaxNNix4+gHmZlAfrQ5dgci3Yvy+uxdeXxLKv7mBQojCF874x84H3S3MLuQxS+t8KHwt8SRmd8
09f9h3eWSQUiJAXgJkLIq8GK2eKi8YZmOk8Tck1BCbNdl0qYWbtBXZa4PP71GoE/RwJpSu+DINTr
4TQBo2PU90J89mgoA07FBtlU5TYX4/fRJNL1zxWJ9KUDQHOHmkMWLQnbAIvl52rWigqla8lQP0e1
V2BmT98IU2mP5CxjgW1+iBIL5sgpKWgILUX4gOk1WySwxFaRznbVIL+12a107OIrHBHod622cS2/
/vHnD3r9M3DnZxop3XVRJxJHvuqul0MrRk2UhudisvD/VS2Pqa4TBKkqCwCe7ebPl5Oue7nz9dCJ
M5OcZRDGr1PAb01VaGzphEI3PJvh1O+ScrwZoBMRHR/UsBimHyVeR8IASIsDHsOgJTANl9Ywqm1o
gruu4szI96lsYmO9NdEYwBi0wrghxuqbPc76cmewiUg6Kgp2Fe6NdnVn6lQovRjb9UV+abmeBBzJ
Tu6EW3WlXbyVuU2X+Yl5aXDxt/lP5ZGlnqFo+EL8igC0SLWr0NWjo5q75LLRrkkQQLQH8mSUGajm
xrFDSaJ5jkzrRwrZ/y+teiDE0Dqn0c6Xdpm30ModVV6ZkBkDjpSBk2uZi25aaoBvggSLtNtWFBEu
o094OILqlCChZJq3J8E795T7EcHFS3oCFCLjjv+qEAr0li/HE87m0rCJemSVoJPRwetjiEK5RC3H
fvTYsPqhsTIQ7y6CyKkoArVF8R1L+5fo5fcjH7JCWMY8e8wRDLrtV2tAjO2K9mtC0F5R3WRtCoPI
GLRFErBRFsIgw3nVX7uM/bOIqa5S8VaVvA9wevmGocjxz4/m9RurzzRx9nWTRxvn0LVJjqNwoPPK
ZhdZDiWmOMmtqvbdygt/EGVK1Xo/dvk66gfrm6Xiug/867oqqVk8xpZIjMPnlSLDLW9BAcwunSW4
jYSoqxjItQl10ttm6o1u6PU3A5WvjzajKwlxHr5AC+fTVRtBUKWGHKsyvUSov5eVsRsV3eOQRzUf
gRb48339h4vNLxLoDfQ3Jt/28/cbfAzfBX6nixyVT2EAqjBWzJ+51N6PCYlFf77YdXHGP54mAtIG
ysF5W7lq3SilItLc9vuLB2WSsXBNrS0zsvnzVX5tFp8fXPDU9NEZDQFjN+fgld/7u5GqDLVU6t3F
3NN0o/VqD3cBTEMddwOvP0XfwuTQSzBectRqB1YxxhkNQWt23xJql+2i4CxYt8WwKzSgyStszQst
gROzlKHmNct2cPryoFR38Cjwk0v1ahAcS13XsORCV/N2DZp7DorWzleXpKJX09rylpbGiNqRPjhO
MrUeKJWAG2A8ukvvpAeCfLHBI7AvDtRe/PnkISZgFTk4OA3E2lSfaN4bkHzOlBxyZQmXbSDO2nAB
gnCIn/yFKQBOI8TWhQTrG6to16SE667iftXts1X7zU3+slOwR/AvBfExWjCUep/vsSoKaRAmYnsR
42lh6d0tMz57sqA7dU311GrEp9LO//MP++uH+/zDYmZjzsxjND+sv4r/37anzAh6cgl18cJwMOIY
ODiQ6CCmaBrarq4GXq2ItIQ62M5C4y/LvPhuvPz1axscqxQk2hopIOQ4fP7aoj+BdoFOdkkE9SEJ
U7BVc6BrVBJy2UTo+6P8oyX++ptv/vUtZQlGjwkGHN8ZeSCfL1u3Y1yFHfCaUa/qbWNitdikQDYX
qQSC7F/fZZMagBhAXUYniM7s88WgOLZeX+VcrDcvpSit6ywhGav8CPo5hnz2N2JvgncwQA/MvykE
/+E3RnmqEN6ACpCjq3m1+uXs90EWjtVFyESLmcXkdJm/V1ooTFoY7sebHjgVQ0D/gcnc05+/+tfb
bOFDhf5OgJLIefXq2rIaFn6HU+JSp/UOqzDnGtFivWh1OHf1t+sU9/Hz08zVaIsR7jW7y68b2VYv
Vkj8tPqCtKJZ08giAJZsON9uZf1BkQPQdhnxzNjBzG8epy9aUCTgfEt+Yhq5qFIU+fNPjH0HY2PB
BCxNR0RulXgHLnaRtZe2EXZZBX+ikxlJDw0QDYsNYYFC1Fyq4Ua3fCSYRSLOqYmu0av6pWbO/uef
4Ut5zsfTTFVht2ewr/C6ff54UZEIiHF98TyWjbnwh/Ej6Mra1fMCum3MdJ9iAJtuyCjTiolMSxoO
0WXw2ITAAjX8Q25jAvJMdcq9QjnLWtIuqxTFWxF981G/PDHIVS2Kc4nNGvvu9SftsgkQeaYXFwvS
GgI9JiZWUUoLT45/BCWKsj/fmS8b6KzJ1pl7oLmQKM2u1gGrbmt4qUYOe3ZQkJSjW0kImPrmHdTm
DfLTk4mjGgkNfRsGAShxrxb3XquUnNyf8FIiVoOqb8nPijScoYlugjLMb3QVtZo/TgyB1bIAisTn
IAxJ2Q+tfuuJvnXMPSt2vQl5z2Bo2w5i7aEAw7eLJXoK+vSkmnivoFLqt1aAza2doNlAVTER8gqB
9wY+WtjwMeiW0hSWk+FglRrd7sxSFwnBiWQNUqg0qrAVYi8/z7k9kdLwA0yTuioMsT6BOXc80hNP
E1AuT7bOyApGrcmPRtmMhyb8pjz9enLiliFDxB/D9sTmdPXL1CGM2BZv5oXA5Wjhk5S+6MQyh20o
5QtMlYkTRo23bdv4yGJOriWDz0a0foqNuI9lb6kMavdI+AYAXfoAlWxVLoEv6je7tjy/2Ne/LMc6
lOfUYcByrl58nMJ+a5lZeNEwQ6+UvlNupSYXln7XyIDFeJxaL0dNUHAkymmcKkwXxYp3P2hL0JaK
FEOh6VADeimkcOBk03+zd2bNcRvblv4v9x0OIDFHdL/UXMXiPIl6QZAUmZjHxJD49feDdE4fS7ph
t5+7HbYjbIkiWAAyd+691rfC5Fz4gzried0nededHUNeqMgSh79+9H/beXkQ8QOEy+aLNcD7pRC3
+7I1YnccFl1XuLd5NM5M2FbSRMAeQFZZ5QE52f/8e7JMWlQdPlIj8cv3HKHyWyIY2juI/O9z3n0U
cf6cR9mxCCK2QqZfhhnv/vp7wv347R5R9fPNFkVduKwrP69+mW23wsvVdAcH2S4vPTAXUK6s6Qks
oiQGXFpf3OISN5JqToWHcgeFZrLiU+GkKtdjAzeSsHqJq0eTC4Izg/yhjc15rYM96cMskxB/a/Hm
404u3zzSyyv7oqXthwNIkAgBpjp3DgvtCpzvdDWg8amzQ6RvVL7xgYFlnDg5Dj11wMSG+rGw3sZm
2zHE692jExLR/on4F/vmCulHRF+9cB696hA8E300ll9s+2LEbmOt0Ep1N+4C92QehuyHYam39Qjs
TtNVP30a9V1Gj7xYnNnHzL90vGu/fYzo4nnPTu4AVbyWXHB7p+mcVbsaiz3xJO6VhkUXrIwX1l7G
Xol7jPwdtB1eKtIGshKLBZs6csi99c/oQgGvbMgxNMAuQ/OdSu2XVTM39ah7T7BO2jb6CXDWdJGu
JOJaPNHZ3zyarMT/w2OyvAkhewKBQN/zlP9UDCduAYe1cca73tmN4rbyVtF8jWF3lZvNGnK5m9Mu
cL/4wWtYX0bcxCq6j9WXuD919ovtfFjOxzTS6KpvZP2RG5dxtGrmLe7nud+jfOuri8hkEvNoBY8a
+ISTPku8s4qI1jDydgnDMiNduOzrCWnFgHJkzI5RfzfGl5XYy+BLDwNL198EkW4znK6BO9QB07e8
FEhNzfP8HEYnHRM4gacHAgyArCUOISfGSB2H2NjaYIz1ekRG54w9DRQCZBTt5Uxt9IBIgolaWOFq
IL5CaTqTpoNKmEcHvKVhf1jut8SAyWDdhF8mjlT4v2EbMO+hZyC/kCC7H7h0TVebgMsVPv7VCEkm
9p7QxqxMcDpmx56SMeYeXtyvGAhGOvKkIz8NSJZygP+3bX2XZt8cRsiZCOkKHAMgEaF8COVt0r5U
3p2Jbib+AhYh9C6akPMutiLkbkV6F3ExTngMSeKoXxBRIWaeNrmNhoIntt8b7iZAnU4/ujkGYjU/
gWsr1/BFQVnTbWGa1j+KTwsw6IY5uOUg8SIPF7+Cs/a54Hjb17fGLbPB4c2+mIo1XfpkjzOc3EJC
FOhHAfmADVKjYRObCj0fW6W5yYK3UTwZ4Za8TyZCRbwZxk2fbYGJNvHG6/d+eiBNK+SEHJ0SxIzj
17CjMXkU/rHRu7TdjYsnT7fIQkjuXv73pEnHQIqOS66bnnFEM5UjkftlYpqLFhfQgP80fpv9DUO9
PthjMWRM24oHsKgLelOcpPoig2M+f/WH15knM8DCElB0LBNrAl0y1jGeE2aj4R6qsx1sggnY85ql
kL/L4dwa9xn6qOzIyWwSpyxHPnAu4KzUVx5ykbJ7y5ap8rTKumNp3TpcvFF/G6zbIb+PpvuUkWPn
brGMBO3RY1+vsscyBux+ZVt7IfdxcYIAG6XnrD+l+anpl0O+PR/QSJbztVVeeBbU013h3unxGTuf
PTz2+a449hXw7f3k7Orkoc0wCN5Z/U3P+D96Frwe83R0QzJvzsjZC/cgykPIoBQx1MljLFn9TbvJ
+b0mwBzMNrdo4SyKvl+q7aGsVJUootFmxoAJClOwEkCHld5py7xPYVcc58Ybrx3VOKuukOdyEgnU
mijexya9lKYXdIeziVQimPxAdSmC/cGGuOkVqBmKiEHKqg+HhyAtH1S0THFFtc19Ew3EIgcrkWyp
IiZgdpL0YYba3A0d21Qe4q534+dQ2dYKTl6DZnbAfRJsPTiNSe6h+pyrfTYg0PqbPfi3ApjKCN/h
choMTdP9rkH609pq1G6XWrGR3wsyzm+8eNg0cMAFyPvVPFhsxgOWlkC+TX3XrUwTPtDfXMBv94QL
WFyCiwNyOYP/0sJyewvMt+vm9xzhnLOsb+gJ6F2tnE+C26eVUkSM5C0t4lZP47rM5m9Yx5k81Tzo
f30py93/qWJcrgQikmAIBD7te5f4Tx/FOOdxCFmguJ9z84XwSvZuzbmrouDde+LKDVnX//o7fi+r
fvuWnk2iHsJbDoG/HMNJPsm7WTg0QLuFXFCVJPpk/rsNfuWmcCT2iV4cgcYXqGK7aBs57XU7iQeb
zfDUBBpdn1c8StHyZQR7UQKR96TabBWKD39i08IDPf3Np/Rd2/XzNeM1II/NXvI1LfPXwjqZoyTT
SZMhhuP5GKwy3g8TEfNj1A8ba0zUts7BwAvJoclDs5uGhbxRCC0kQ8ceIvzOkaG116bZ70XvkCYP
diLrpbWTUeft3LIK9wHI2RXLEJKMTnV7sDPeQVdoryA2vMOu6s7aKvajFubf/HTOb8+AA8eQRQJ6
ImYO/5eKlBjaKaqcObsXWCtWY9A9aDM9/M1d/62esX/+Jr/c9Qg4uRBZhJymMxl3zD7UJ4ukgO//
IvBlU/pS7DygTvsq95Kt14Vfmv4aKky9S33SJHPO3dYorqcAlxAUmu0ye1qbCBo2MxRjilh2hgkH
U+E5WPyM4FA7EnNCbfi7cMPdtf+ulP/9LV5a6oJeVgBM1v1+zv7Tu1MngRe78WzceQp5U+XH87Yx
B1oEgRyPcc2hxaMu6OXZnZYmr5RkQPA1yLTG4G9u4fdG/i8PKPMLD8nkMsjgrPrzqUKFTqQ5Jhl3
PQxRV9mEkSo+RWN2jpUrsCqIWu9mtHlkQ6yFpe3rMFEUCbglttKlCHML5i0p5L+/vu//44VZC+gB
3INpfwc9/rlbX9ZjmeZta9w1ZIuvlRzv7Lk5Uh/kG9Y2LMClehn6aLPgpDERGhcm3YS1r9FKDcbU
wdaN76ti+vLXl/U/LEKc5Vn1uHtgGYlW/fnzgr6WkJBay/s8CsqrmfOsZ/dQigPCm8ro6BHYsalB
nq8nZzLJsSGhyetq74IQ3m1qXEzVmfCLrWOWxkF2qqBW8D7LMNa7RpfmesId8f2C/z9d5b+wFv3p
3v3G/jwnH++x+ig79ZH8zP9cvu4HWiX8gwKHaGcMatCaaaGzy/1Aq4R/OMwv6NgsxnMYHIuP6F9o
Fcf/Q9Dtx76Fn04w5+D1/jdaxf+D15mp4Pfp88KU/Sdole9mkv+8m/imOO+bi2cNMClrj/vLu9mb
sBbosnirWgCx7D3dXczKua4yEBNjpPqddHP7imjJfqWcZqJZRM1slzrbsF14D35mq01TOv3lXHUO
5LBhDTr7zXCQwhQSKbhLnGLhudcgisdNhvk3Vdl5mAFLYxR8hiQI5ioPxDGr8aQGab04YdsUk72N
R4VBWdR0aCwr+Hh5vXEqENtTkSNnJbvh0SgqbN4Z1X6dQgr2mCQjNg3KXRDkzrVukBsGQ9FtUjO+
MQxOQ8FCwsisEVuWnSJQKst4Fy77ZUT4xJ3T9M6Ppe8fvRkPVcHf/2v5mveq1m2CdOM7LPI//3WZ
vLdVV32qv/xd+49qQc52v/6mn/5kuJP/urrlaf3pP7alopa+7T9afffR9fmPq5Af1fI7/29/8V/s
2wei6v73f71XfamWP02C3vsJLcRT+RdUonM/fRRvgOPkb1/046Xx/sB46PBgChfnIlMCXqcfL437
B2F8DIz5i1GN6Zn8yr95neYfFg/yMhpbxlUQd//z0vCuoR6nnvMpRnkdg3/y0kCs+akq4a3hTeFd
4c2mTmbK+0uNrGs3xtIpnZXoFLkG/aQ5RuBKCKu8fW/qOsTtOBaHOC2sW02OKooNAshTM4Ula3GY
G7K52HZRi5y6DcSecVDwFIr8ze1mtZ+tcdxAjYHwKNVrUnivtR89Va3zMnOijhvbh56TfIIjfzA1
fSovRkVixTVEhtau2bTOKnbDk6/lnW8E3xyHBknn1M1xwvKLcpm8My+AvyZEzsQl5ODZ0PdupnB8
URa6dVDlyT3hKRrCfNqTzWv6l8paohs9XaIcJ7JqgO/IE4WIdao7ei1lN+8CSTpkTMzeNX3R8BB5
IzLddiQ9MiYBqyOz1bf1Y1BGX2UxqFMmsts4sqH/mlzlOnSHZp+6Ojv1Rgg0Ev4iMRbWV1TdxHWm
0x4K/DtaqPwUqjxdFR0wEAt5XMxMO5J2sCsrlFTJaO8TBTaxbGWzS0UYkdfgzTsTwPaam4MeuB6w
PoNVXcNqN/mRgtdReWI1UCdvwD2q0zQV8qJTwde6a9li/Va8VXA0oYq2vntwWCYv4nQG62ZW9IBH
/7FcoJOlUehLIvoM2pvkfaY2DR9YrC3c/pmerXEek86iTmybq7HS1kaRZrpOtB43ICDvYgdURDeH
3aYuiStA3XGZcw7kQls840nsrZoJOrFbt0+2xhKHp590w0b1K6JJH+1U06iSGnN+7z55ffVAJAyD
M3eaN3k8PNW1UkQd6Et3RMg31lN/JSLUqK3SAbBkFl6ENdYqMfQhiVAdORGNrNgaUPtUwcYRzT2a
BvhD3XCpnB7RZYl218RxghmAkyFaf3e5gjTIXyNwAnTgz26jHCIfGVI3TXw1D2Q8dpF4M7UEBUDE
NbGvNE4d86X3bMYpAk9rERd4N+2LXGX0iSUbAanJb+2QIJWkpWHI8hEsHkJIHFRiMtAkuc95Y0Q7
FXnTjhAQxuADvvaqhuzUilJsC7tvH8aa5Gw79oEHOd/k6IKiLsdnr3OcdVqZxjEmMI8GPmEyYdu/
tLZ8qEmCuHeNBmm1JLrajmN8EaG30Y44iS44sMmjvo9q71g1Pmo8fkrkl5UiHTBHgNbV5NCYpQVp
gWZctyR3jdBxVrr14SbQciaHZDgRLjLB3LKPZhoEh1Db+9ot0/3A8/VsqvZNeWaGjbbqN9VyE2Rs
jzuPnI1dMgRfzV6+B0PzONiFQM4h9SbIadMhKPSYmM3hHoojbRuf68yH/KoOp3g9O3zQVedfZJiU
joOo5/MEe/LUlYK0LczOm9StyGdboJeVlXxlTQAqGnBf44lTHbEEz23Q5rvEyQgg6cZ7201fkmTc
qrmeN4EYbJQBC6khBuYxWNAIWRvF3ulgOVZLfl9YNDQzKEcw0hjqym1nlHzCoSWDGDYoa/vgkni6
a4i4XkmA6HxqmXOn/c59IEo14Lg6Il6fc4tGCKv/xrL0RWGrY5cKOpEGB4o0J6xBZF25pYK+peC6
EHCi9qmRWOvy1SHn4o60xmNk12JtEDmyQaiOtHc2/dWIPD+U+q2NRkTPavaCtRsRzSMTxM01/yT+
YximWKsaVC9CRoj+qUB6/CEDEWX5kPGKVtKDmtnYuyhqnvMxhGwyxoeSLJVt0Zhvs+Qu5z6RnQzr
ItJOeTtbMj8ro9cXqU/rdRxxi4NFguxDMOshSvyPrO0ZGeTZkj8x4MmZvlXamH4gvsauOhI97m/9
CO/BP6/p/5+sXFxK7b/gKVb5t2p4/alsWb7iR9liU4F4VCWMROgeiZBi+kfVIrw/eLAd9L6IailD
LL7k36V+8Adj/DAIEUOgQF5Kk/9T6rt/oIJhphMsirzv1PJ/QBmHwPdr2UK40hKDxIVY+KF+OBj+
1BRo/Mbpk3jxqIXt2QiGaNg6nVa3adYYA30LqyEKu5Y3BkJpzDy+tU0yHL3+6KnrzIHvcagSz+x2
bY9KmmziWHE05XD9TO5kuOUP/EboCgcFlTY7swOAEvqStaubXGYbrMpVW18QsBR9SU0bUmgYpXd4
t50NoGG4BEa4zzPZncwuYDRSGJ+EDE+XlqfvOd1+i4TDuCIxKazYGBQ2AKvraWhETTM7JwQ5ZHU5
on+cq0JeOW6E6Unao3lDFCvoaEsOScZBIBKsPg358+/VQEPpoVchZ4DRtF18NGRGVW1ePAyV9ZVA
kYCsLTvFEhDL0S6+B7IiOR5C88DyirO11IiMhXRxLCezDtetV+nLQWCH14XR7oXQ0V1ddXLeDpMb
gd8wcMOUyZQcLaMnschL0W8SViyv0049iiIWz4HsnfPkdS1dpNDiF6VmnGqXIU2SrinXJGAxOlhg
xuPwmmcaA1pbmQNbaulf50OBqd2fIm+bZVN03cVF/RaQJM8YdNknas85KNeIrmVpx8OplaH76Bac
Pw+G3xQGltxoeggNy73tnJyhnaKf8G6yK208zc0hkbLpTpFC/122mUi3uRmC/+r7sX91Cz8/x52B
3sKRDpaKBlNaHjrptgnq4Z3jY3ZMe7aXpG3Lr1kEPyeQGXgut13qPM9wLwaVuRRWrXGtstrD9xtG
w4U/Fi7mRtt5JBLvoHoPgb7sOIt2mg5HK4R3p1F8yIrkwLoEHJApN/0qYKKuF+x13mWYLoZJ482s
mwQYdoh2EWruOl0Y9np26PIbU7JxysJbyUCC6w4CwrfM3F01S2Bs1CXhTrVTt3L6iviIoqe9EjxL
T4FJ1pIYH7OCBlaOO2NM+p2L71g2+tLLtE1p5hCK46ebsR7dfWhEEQdgQhUVdMjSz1etl+4cDZ0/
6MS4bgzvNorErTdJHwt+vWEUj1kk81O4v+iOqwAqA9oTUuTL+UVOs8DBxdMQz1rva8cmK9UZdoQq
4bO2iFwbIljwM3D3DehsvNEyBSoSncLsdiQp6AgpmGGjwu9ud667KSOlTkHjyC2tJuOk4OsDwAjv
XcLp9k5gNivV52KTh5M6uFP+BEV47ShBCFlogVqoHWc7GgDDksIg54osP7mZPBiZ5LQOK3IEmCZ5
+sIIqutOJ9d6wjBYRVCFBzXuTDg9Erq+i90HKc9jaJbJ41jlyXGEC4Fz7NHXmXceGnqrxA8u2clo
rXIf2VhsJ59ziqagDca3ufa9XT60j6K1MMND19F+/EWGA2itRvGEYDAgpyPAfU8i0C1OwvimbLQ+
YuqmgNLmLoHQ+qYGENDSLjiFGC39hdpQh8YIzCeihHgDy9J9JBEAtIukxYt0OVl3vG6fxH/gEyo8
vIVFPwACLaRJLq+XpeWaqhMbYEcywchYHl9LLBhluJiHONk4MVkOQ/6o5xr5g+i7GrXukKnrMrA3
5Nadc6KPzp4emQB1hUtkFAEkdpGt7V7czoMx3xozB6hklB89AVmnHKnKwbASSCemB4RMC68+1NLX
V0jIx1ebuIeLpmrwhuZLgi3kk15UfXWZjDNIyJIH/skloS8HrJBn98one4HAlCm3WXhsuUsLv1kx
77C2SFTSWx4UgfhJiRfH1MERi7y/ncbGuS26Do9AoergpPK2fqqNPGKhjFlqsTUOOIULwlBWgeBQ
JowAJMuEYMncjm07AW/DPFvzbmCVja1jzhGWOpEGOoFTS4mfV8imVee9ShlHu7lGlIF00z34FXm0
UTAzuQbnDZzLKES87VyrN9c53SKKq7DYm8hZt/kwRWx8wAWGzF+SDMP6bBQ0dWPOH3dyMJwzuQdo
p00WuXoY5bnKRLuRrQMpp3IM+y6JfTYHDsqOu1GDn3z19OxfY5zBeOEW2SVThWjtY8HteQ0vu6z9
MurjkC+Cb6892Fa5jSsvuaw976bqm2rbmvzeiFHNBVES+TVRyjjE2qglXbMC+pCD/143wK02AVIP
7CGpp3Ylz6rC2dUCQHouI2mcYrOrbnJpuTsr1dENcfEBUJ1yC7drI3pOZbZXnZPG5VktyutimPJt
SzoVCczNLoPvYDN6N2mAh41hbEBwya2OB3sLEHI6R6IharjvMUqnXUMMszp5XS7vIjgm+Djuk0m+
JYG218kwGIfOD9u9O3VUs7M7FMwL0zDfkhpxE9o8ejpmEh74N7hI65OdO+rYT4Zzn+awZjLrc7Cs
6lyTjfiuZ3AXvtUUJMte+cEU75uKYAWXJ++uMfihV64x35cDqI15UvFZki2/8ztcbKGXFmeY/OYN
p2qMee7UH3NCRxHTg/dIy6K+MXKTa0c8+WYFdEGrEsOuiSyjCVPnMvHDh7DU1YuwmvjAmZHnsRdP
rTHPcN9q9i8a9YibHJdXIo4OPbGyrC11c9vQ+7rP51Q+6an77Dk0rcU4wv2txugqqbNmRzp8DgkE
s7LyvLthqpc/so8PDMuTvacKexvabnEUqVtuqjhNN/VktKdG4U9unK67LN34bBcL89Ik4ZVD6isJ
6/UDNpnuNstGpJFECfDyl/PRrKmWCOocL223JxKA1fDU+mV74C7RSi21xZo9ieAcOXUNSWfC/Oan
Z5T32II4GR69rBiOlZ7z924UDGAzXKiRNT7Wlf+UAtzJW3s8DRZpJ50bljf+EE3bRIExUXHpP46E
cl+XVMXXNKrQ9CT5CjnjhkT1jmO059wZOgJ0LXHRVGZYXbSsK/cElELLrDmWJ5WcKlQvyJVX4+wn
L43tGDRQeD3cfaKT+sIg/eVeKcPY0j9yy3WB9PiitpJicfJl4wVvEs1jz6vyV5K8SQWp2vB1bsPq
iwVW/JL0uWA8KjolW8PO59eRsBHCNnTXfy066d5508zbp6bqqSDf5kajYqTn5nYncCGPdHzcg812
fgGfg5bKFJu3YWPRvai7mPpSx/JlZIr/mU2ScynwjA2x9+ynpCtCJu2RFszBNH7WVjncMbvlfN7Q
mo4M3Moxv/yt8PvmxPAq/pyl95EWfbQuR68/tH3hkfGXqbMpR+9O2a4ibcGlqumYR2zoPSFramyo
S3lFsKx2Bhx8swvdRpHJYGy83PUfUmLocYOOrILEmFZErpRQTTvAQWWHyXur3MVXFxkp4EAXgcuk
XPvkd/HVlPTtYTFG8TmxdduVmnekpNpXc9uI98yrXa6Ixnip5u6Tl6RE+UMIBJgIP42pLEPnRN79
80RzAJZK9qFcFucqt70n1RAlwPNX34yBekv9QR5xCkXn1K+6tQHRZ9MYNN6oFvvHmpbezgmSF5+G
5hZJY78LhoFmSfAoBzALjnkksOvkegPdsMqP9mST1Pt67DclVNeiFw2foNk9EMl836gKFm98yYbH
4UM4t74kIjHKz4M/3ErCcUb324Stb5nw5rO3jazofY5ibz+VILMDsz80/vxaBXD98g5Qbim6XZ0a
JsN1JnWjSdBRI6yt4XTU2Bi1O0dtyqLdU4Ykx5LWWpvaoMb9Xm4DNpO115ff6q4jGKk5RmQ+PJJ4
K7dGZvhPhuL983MItaYWJ0NbpLaOs3UdDTIiucjMN7Gv0+cqLmjaJWG303MZHhJvSDdJC8JD2dOb
7RtAwUd0nVQ+aLLgYe3j2XqfQvhi2gqhtbrlNuk9tUd9vLankfmxq3cmRUdpkj9l+nF2yrro00rr
UxPL8BhxlgBXZhf38dxERz1aAd4F2W6KDOibIuR7pcYoPPU1KeNZmhisa2it5rms15OIQGD5Y3Jw
LZTVE0+5zbQI1MhcnmVlLDHd7rDOzPaNyFYH8jFYWtJYtq1bkuAyj9m56e1h3fgcXKYikJicNeNs
rcZXRqzpZWEY0ELn9LlUTXtfpi4xuIqhP5lHOa1y5zDP1YQIyWZfzxWiTarkc81nviL+uDhJicx1
iapr/emm74LwQIDbQx4LIKBzeGhDf1PZPYAzzDERmrWoTQGyZOGTYlUJbcM701lHzu4M3srVfOCt
lP2WMYJ9bLGM7cbZYBmtsMm7sbGEQZdvRuOROe4T1OlPZXC2kABdB4F+YbCPu4pFmq7PJm7xYxnP
BGfAZm27Q9LZZNEUC091sqt95HgooOx465KqvGuJUz9MVP4I3cL2kOv6kaZgT061sRAw1C4I4/gx
NzJIUfIyCZgGAMwbA77TMFyUGc1q5XViHaUx5IEwumOrH3baac7WyB/cgfvSIjqEkltiDRVJTca2
6QFZW+Wj26TsdLTTKFWaQ0VXdGuO/W5qw90I4IeXtyDoDDZKm9lPeZoSJ5ii6qTd1l8YvRo5eLp4
1zOGJYpCwwfbl1ndafLTncgwYvlzWu5kPFN9h/lDKQ34u1T7UREdWiRd9LQVQ4iyVFuLpmcykiNq
jEGOCbDNNo0W+c4w+ng/pzg60cNXRA67SPdiFDuqJHUL7t9gJu4B5yAA6JTJjbDKG53X7SGbYf/H
haoOGk83hMBQsX4TQSV0RdnpUzLP206WMAsnmIJJmiAhM9JvU2zfdEj0OtzA0kXVMjZFTKax+tLW
Fqzjwv7a8LNtcitDvszqcA6L6374GDmy0plwoXgsYcepuWmsiD24/pJ5w7T2iq9ZWlcHlG6HMR9p
5gz12iy9b5Uqvhq+GPgSDsSi6B+zqhHMQbJ1hoFNu5djH14hAnm2p+AtkiFW667LN9jeLhTzYOBH
0+WoI8ByMX58D00EYCaXg3c7H+2at9KoiYJnXw+RBZnIIa1J7Ya8sVemCOq1pgO8MnoGCLN0Bl7o
Sq/ZPOBO9kjHON4WF7FpEm3kqlvlgbFK1XBlzerFFxoeTkMIVFQ6mJyNgcOlQ3cJ+ldpQo/JqgSc
wRDccne6HZ+CBHBibfs4k9s8mI+z524zJocH31KKNgLRUF0DQUoEsXWIqwo+tK8BvJje8IU34gru
Ivy8/qAEFMBRkDkxT7VNjlTg07VRzTYa0HWlOLVy9RSEWLaHoRtvBO0rVjyyJh2rusgj10O+GqYb
s9HzUVeFsWpEUV1YxQTRITYoarqW80pNku1a24YL4ibdlGZ3shqUhprQqs1kNDdD3F0X9XgNTozD
H7tngGS4CopxHUX+eGJELsllmL537C6GZTgW9t6WGDjKlNB+SGyBwJrC33PjnjjYERaMbvSaFGy8
FeacHJomATijJ31nudF13rIV6/AQd0H9Vou0RaKsy8uelg9xn+mnqnKF69BMT81M7kXozjQnGK+D
1nBpx8nwE00gLaC8fB8wTV4XKZ9VshhmLMP0ToXdoaHtjHcLbQJTCSyyfsXMoawd8F6VWDDVWqwT
F1xj7FmgsGwmX32iputoNkMC2fHGcdjILinfl5Oofc/3vMUCs9NZpC4J4zZoechhGxkNn8WUkoFt
iQcyDi5HUoqjyn1HVLB3U+Ou4CR+aFRyx2CMlqOZ35G4wNQg10ddyFvkfybTneKkVYsOQj4Jz/xm
EkSws/LK3rRM59b5AAjEqdtyazvVyPHN8/YdA5mqe/YS7exikd5PHm7d2StuUAi+5UH94cZIoiNG
POs4FuR11ISlWRjYLbcjUc/GdjBfoSs6S8s/dGZ5Ql34GhTsBLNGCKXlNGxj8lMx3fbFJnPmcleU
rAmCQy/jDAvHlFHuHWHcdHFAJqkgzppxIwSyalXXN4HjMkBglVrPZUM7qdefAxrTtXSYYGfF+Krz
6MLzcW3YLeOPIIwA2zWURWKKwAZWGgFIYDMrZCq26wf5mts5XuCJuYjTnNqWUVbK9HNwBnE3RZ2P
OWOG5WnKW4Lv2BUD42UI8q+kdd7QdoaG5OfJZgDFVQAR1YFkjh0XayNVt4Yanmg6EBRZ12i7S3id
jid5WZdYECIb2YXmDJ+xLq/V4DKrfdZV9Un2HEuMT6oCYveb0CPPRAo/v8FDYexsKwcR/l1NK+SG
HjBsGd3tq5qkRyDd0Ek1jB6YOG7cQt802gszUZd9js3FypqPSagn2Xa7KRWvusBJLiIsHcSj0wRM
/APuGRp3tLnWbNLNhsC5eT3o4JoAy68IWt6I0eTn6P27LAz0evBrnwcUXucoB7UyQupGxlIZCWIa
YJpQO43IFFWMe1TSmNaz1cIqBx8Xg2XdVjaPN3rpe1Lt0jVUQvgN2sOtoNKBDmbTryeLtm9kp1Cj
IgPBX948GqP5NXNSIhvgND/kdv3EmSwEKOn5wLrTq6Yy7qvZ+apU+e6XYDetkBQWm1w9SwPvzWi3
rGtfgC21/W84S3G0KLIOrDjdtWNx7WmMOpP0EjRB1LCJVd4afCFNW2CtdVbsI55mMi5pgHq6Xg98
u3VZphoXziS3JsK6rU2mGYV4Zq7t2ZA88UGy6oyI56YxvjlR5TMdd4s1OtqelI6SH6uCBDaUC01L
qOdMkCwgbY7dnHxE3Xw6xsiMMYZ13RW4J4qI+l2axqGnUcphkeWOWaIjFR58QAzrOgwxRaQEY3Yp
sAmtQcGNtfHpp8PRaLKPoIZp51k30ZQdW79/lQEmG/K7wbgLBIx2fK2xL+EXO/STusg7XrnZarDY
q7EhUMc1r7Oqig5uYPL/ytTcFQPvsF+gzovNAOk9Daq1m1bY/tF2rP0pu6MlAcqJ9capj8R/ek9x
315wxHrj7DzuE/M8TMM+DtubRDqPExLpi2GQS3c4Ok0Uzl3+oS1YFXV6it2BeCVuV/OaiPA5KPqv
gxN5T4WCu+/7s3+yTPaYyiEOpoGj77D4rGPdQ38y0TY3ADI2nV8erGDeT8p7coXzppT1lKVdfGB8
9N/Uncey3Faa51+lYvZQwJvFbDKR7npDUqI2CIqk4L3Hvp9sXmx+J6ku3cRFJZradVSIURLJe4CD
Yz7zNy6zZR8nWJVS/t0mfirgpfhaErtqNf7eVDXt6Uj9jUQxpU+hGphsTDb6eeTXjZ+hq0gs1pva
TW0WXwuuPLAR8XBj07Q6wIaD4lX2CO17jnE0lf6xp46HATRRXplWz2MrUX5PPti99mwX0m8GNHNw
t1K+U+WGPkRBmGMY07dAbsp7r5P4Du3vdp4jWNuJFqvtoUcYePh5hAakGGSX98Nk03aV9OqW6vnt
kDjY0Dt3mA4q6MpPn/MJLSg1Dxy8nbgDsZpHlQ9xmO/W1A8jIljBvgL5plsqHBQvfh7ahtYLAgtK
63/IPf0pbYUmlv9EgDfsOnTSDbufjllqPDY5zfoMu1zIMgW8084cN2HfpEebUAKJmzok+CEGM3r4
Iq0QwkRaV+tRZGnDGj1MwiEIqxgsFDShg9rSQAkgbyvbtfMSUI2gjN3nj7lc0umkGfpTeLf/GZjt
sfhOTab6/r25/1L8L0C0ofyKUgklL8TtcR1ACQaQ+H/uE3/Mwub7t3+9Nl+a7/W/7kOavf96bJtk
DDN/yYtv8cf/aCpLlvELQDh0XRUFAQZgouBEf7SVIWj8YuLtgLa/AxztDGD+q60sHK9Bw9E6hj+h
WcDn/91WluRfgITToJaptaNFBSLupzCkM9E/0b0GoUoJykSCH9TdmeXzpq1MyyKlvWr6n8sO8m5X
BcaLUkcPRT3dSmX5vS9QRJqmV48I8xDb4G7wcCWIraieKv2uyrRvb6b66Qd69a2DHzi/N7yRv57H
5vVtCLSifX6Jn+4rgs1x7PzPaUxRW/IxtTz/EqNf6kox50Layr9eH3MmHsEUguOFDCl0cZl1JEou
B6XolkmYz2sf6JXeGkq1S9O++uSPAa2zKqDIXg76NitR7iuz4JMJEOv6AwiOwt9AXgCRJr4TQA9U
pFEggsxVclP8ZZnSAe9QY+RwQAiqhLaj4zRlSidabHjrhdoDBI3p9LMDG2gbC0Fz4cDA/y5fvKr9
ANkd6iaqSVkWHTOQBMBFN5rXvTp1v69189VQimOZ65+vj4xG28VLs4L5wPCC+M6aYwkc/+XYUacb
1NCC9DneYOfNP/f3v59O6dba+odu490ZD87OeGiOtmuezBN19VN1i4r0A81u13adLaCFrfjv4s8V
x+qYHZvNU3XEWhYtVvWkPjUbHDP4g1+77dcn00WO9HN16+yALPDb0R/95xETLC5DjJ+Me/9U7JSH
6cG/cz4OzyiWED88qSfatltYbVsaobtq9/WJH/r1a8P/HbYUIjd0S9xnw223aOfuPXR/ccTZaRv0
HHeVKx/kA1i7Q7ev9umf0QmMm9tvnaNzNNzokB9rH7rcZvomPyin8WV4HB6lW3zcdtadei8d5QMy
pmgHA3bkpymYY4mfb++ME4HwxjlOT/qDdhI/iU739s/jbb5BrnxrueKPOW55LG/rY7J9TTfwebcY
HB3QHjuhY31wPtRHegora9jiUHqziP/6nqpsEmRxnrGeLr9niJSdVxpS8rx3Hz8Qcd8SMx385+6P
EIJ1swlsJC52yKbRGjj6O7Swdtymm2Q/HcNdfuCP7vAq238/PNyMGy7x7SuR5RHD8e244T/saKW7
I0+dMOWZ+OeeYL/fPINGB1EB4PCj80QcGfLvLj1U199nW/F3j8frC1e/5Nmf3xNQMfBl2B2cwQL5
/5Z4UugpvXjQe88EFT7UcWpsQ1dG0HKzQx+ieJePBMW+b//REK7c/fgF5VDyveB0/rd67D9nfke+
mIb0Giw4qDRyui2e2JiVdTkMaFMp5RNtGsCQQ35z/kVBTCBQoc1ZLTsUYRiTgiZHA9tIRzqqf/QI
SW88XuAGRcG/fslykw6v51vu3//t/OdoddorK8C4PMbOM4OBDOBu7jUuL2s2M3jPD9GIuvgzBjs3
ki7d6VnwEtHVs9PvUtO8Kp7hog33oEnKvWpMrzW6l4Kz4zsw00oi8ZtI/gZakjCt/2BF2Zc8d55J
XlGndm7btPkV6M7Wq/tkk/0R6v1n+DHHHDYz1VPkNNsHJzcPofLJViZ7h8PPE8HeoSwGNE2n4GBi
WYrI+t1ACQCvn12ve7s8eDQohzdNsfPQ3MLNeduY3TFBXRp+p6vrzW1khI90PAm7kxcty157LLN6
0tPri2p2A52nDjYJLA6LqePAndGG0shuHRUY0bMcc9U0tE42Kt26Xv5TbtAzD5uDYjzBY98PYCJW
BhdX6t+3j/hifDBuQEtobHMZgG97u6Bt/BDGAZD4Dj23YVs6fbiNpr7Y6Ogk7oy6aV4KcA5aHVkr
C2a2XkRUxt0Hi4XQTEE/abZejL6y6wEyLhgq9XucOnReuhKBEB+9bb82oJsglDs5uKo6Ua0cVqb8
cnRbps7hKNZZPhQQDPHh5WsXeou1ZWsga67Eosfmv0SpHd8qLRx32ZOSPYZROKQZ+X1e5KdwCtv7
2MDhRKHUCS8NgQ1wqdRvXL+ZyJQG0p6oqD+kVhWtGAQsPymyWgDmQRuqs5iIBlWY0/GTP7RK+Bll
KPS7ZKznQs26BfLxuY0NeLXwOZMJ6NP1WRLcpzeLg3ISXGK4TFA2NEgJ6ONdzpLSp5AccDl9TrKW
TlXv7YpuOu1dkOeQ0yoAEa3q66c0nnAhDAP04S1EFbOkvfUzoY5Qts6dlXPiU5277XTlN5vU+Lnp
1epQVQjUnv+V3l25M3SknbMRpmAjjx9JdZMHjZQbYFP0bDWF91FvHqa0H+8i/8axgu41VwIq1oVP
QUynNRsMRrSt+6y7mbJMdiknNy+W7z1QGDZc4LsfzzPzU+nS/wBk+78tV7J0JEM0x4EgjkgIt5ug
Uf/nXOn//ZewJl/KihZ/0I+sSFV+QT/XFneEiucFeNF/J0XOL4SEMMZVlNTgAwm5nr+SIrzMoc7h
ekuwjMaNJnbBX7Q6w/mF5IXrGCIogqNEHz/DEJoDbWVEO3UxPtJqeKDLszhGr+JSCbtwctV8ANEN
RvJYN+ZNGVVEpTp0hTfz9fQ+4VkazpBFHIFNBhjf2SHYmCVqLU4wgetVgl2Ro9yBdI4wYsRRBnz8
qlnUxYa2yB2ZeIAf6BEyW1R5Ljd0XFPLLI1ERgyLX/peaeg+Ju2TnAyjK3pG1BfzscEwJ/H3jjop
a/HTwviOsLezeAI4lLNjN07bULGLVHbNABZGKZdUESNjzT/v8tg6v6XKpXJWIjw7Gs7esvILRe0U
PiI8YTdSa1zF0Fvj4AzH3fUPeHk6/zUUYmecjqwYvuHlUFVRRzYdNDj5uk2DypGmXWqUgGTHPDkq
YaBsCZmAY/TS5Gpen//cPfZjfNT4OKYhsnCbzyZUt3NaAQaWqeVUQuGMzER5MXkkUqqWzYaBGkiF
smrRR5LLgm66Hkye+MYoG2dSGdDi6Gl/x7Eef5x64EoAOmmXumkr+U/oKYzfQq+1vspFGq6txRmJ
+69n1wRZWsyecc4R31QfImciKq5kFn9aODvq7hWyIEhwOpEtPaWDDAhBlu69zFPoStLNAgZhnFjc
2bHOpeSRfRMeVbvF8dfzpNP173oZFv14NhEhUBpBOw+nkcvvCqO+yQrPQ91EAeDYl1Zx8Nu62YK8
34Y1DBR4JZ4LZGZYue4XTgRVQ7AUeAv3LkIdlwPnepiBXdAm1yss3EMaGpBl149u1g3f5K5+vf6a
73YK70YsRGBBMQnfz9ny8dBnGKtkAGoMwH6fqZXzRJ093RRQIVfiPfHgfweazKgYSkdEDp1VGMua
ePE3X1vxzLpU6kl3ocdpaN1HPmAJ2f9xMf9HozZxPs9HoWoGg0JGfY1b7HKUySt0swo8XqhpwNAo
tHwjvfrmGMAOrAJrvGmy2pUz4N0n481UoiRd5Q2td3UUlE3rqKsi8Fe51z8BWSvvKc7TYI0R9bcz
pf5w/aPNxN5+TCX6ECrxsyWEVmYxexq3g16aDBim+IslRYYnRQroifpW6DZj/LnuwOC1Ztm8ws2r
jmlWazvJyOKV03z5QVg9oP4Q2FY07XK2DbNPx4E6u2tMYF9aoKX3foLVbp94QGaUIr2RWqnZ+zUI
tckYyhOgPsHx4la9PiXvP7sQIRKXG2VRsonZjJhFUQRlGhtuISzazBAN41xvdjaib5TU5ALdR6SX
ro85E1MTn4FBLdUUCgDoos4Lh2amQTyhuuiq4Fwg1aBbmeSIgGXquDWTiKyp17ODL4lnsGmSpQOn
MgzpvRYARzO9KDt2fUnsamkPWllSnjJ9zbUco1lZMAuzw1Yw4WVrQgddE7//Zuu1pZ6Zkq7Lbtsm
L4ihTM++5qUvSWF+zpsQREyZ2MHKmO8uRqjPOvHGeXLIVmdLQzdDnwYrxOI8LstbeiTYvhm0F3OO
1Q9yMHzNJRaKY5fe3tfzdOWwWfo2FNY5algTsL3nquEm3R24zTaTK9cW02yXMGYK6k+prtPd1dp9
mEiwpOzYcT0VfH8T6flhlJFWwRvX2IF+VvdtkZpuBaHhGOdFu8MfoqGM1afu9YW0OFVUnxFPNpBP
nbsPjyM9bMDjWPrhCr5Je6l6mPIGnmSHZB0ImVPp41VLN5BYMV4xv3l3z4nPRHZH8KmiTXGu671Z
GlZINwpusew2Td0+xLS+toSC1U1R04D0FT/e+9yEHwaj0Fbe+v3Vczny7D6oi7FVm9JkUfZVvKMu
XtDb6qKdlI1frs/v0vLnlgOWQJlDQx//cvmXuZFiMY1X4gDlZ1eC0SJdxLXeV5TgYOANcOOp05pq
6tJHfTPoPDBzetNpMotBAVukB0UvrGPmZV8nWX8yC+hkdjyWNNw763YKip+NIfiohCwy+RWflGbS
5Qu3rVVHscd+zwsNtx6OljuKUNkpziAaZYDhVhbR0qc0kAgyCVsYeH4NjHUPQgH4u6unmbW10GM6
eLH5B7LEzkpFYuHG4dVEekjZSDUY9PLVJEkHu8P1DwI3xSwrFgamWYflfI13OFpALUSL3DoMdpcB
wTKoHDuttcvkQF2Z41nv7Hz607YR1TPRPEHz7fJJKJtASwkgWFPHwiW6w06jCy0bVESc7Ky8wG+5
Bb/X0CvGDU32Ns4IDzAc6+BRi3PQxWoDXJ9U+XR9tQtG6iwEoq0nlGd0Tl0u59nJS9dfDyNHU9zO
8OsNOKVTZRfPKpakMOnhP4RjipAUWAwXr2IsN6sSb7iKIzBTcBC9/jBLWw9NDxiwlFxxcZlNUjNF
cqlXCDSqSaRsfKBibmEWIQ6nGEhxU8l4JGG9dn3Q9/EYE/D3oPOtpyEMlZp5q7i+iuBMa0V4seAe
vzENsDron0Ufr4+3tNU5+1FTpZFGU0BsjzdnqNl2gWXBenHTyCSF0Tv7aKIpITUOhCE5CXeZQdW6
rVppp5RNfLg++llX8DLkpb1GBoiQOAEodZvL4XHdIQdC7cT188w8qaSjd4osmXu9t5Ev9RIwxFCm
wN2QFPpWX900mjc88MembZI6PQLNRbHvioRGG2IjdDoBJV1/xKUPYgvBJMIBkn9ndtQjEgfZKNbY
tEqM8Z6TCHAtWMSyy/v9WNnmyqp7f6khwWUQnYlgXIhWX85IT1oA79BS3CEA9ZQ0mEPKFYrAXpUK
2VblHmgZFFPF/3T9PcW5evklGFeEB/RV0U2bVzd0TzXLKSddNUY1fPEdOd92iLytfPD3y41RBG5A
0+nZo+R7+XZqidKk7hn4RXL4P9mFaW0drY23gWBiefEo9AwAmheG980e7DW3vPffUoxOwE90R696
bqfRdlHaQ/JQXEcKQAtbhoo7oO1/TNCBgEEbSSsn/tK31BRhzUc5h065+P03mytppEqP0xovaDyt
uMsA7QBKhHeQpBEJTzvBb0G9Qe7raWXVLn1NipAiraCuYwolo7cja55apVHAyDIdqXuf+M2tY8DN
19eM+CnzNYNHEekjG0SkLpejtIbm23XW8n4kCzvFyC0Ye2N7ioA/u/9kKNH0AOxBVKBdDqVFfQgP
kBcKChymlbToDsMkYzWY/3xdkytaaJ1RvyCwVM/NwjdfrfaxXdLBr7qdPE37Pon/CDoP3xooADtU
Y9fUPxcnkbYLnGUU2d5F+5PpTcBIM9VFoIY2QEkyqjrI9Kgxv1yfxIUIhDY3OqMkUlStnHkEokoQ
TqEMqG7dy63b2QVmE9yee6npJ2FVDm7Biiw30jPvV6kHE1yksOCUClbXP3kSsXCwNLMoic8OfnUq
MTMzOlSKszbe914OuNiWCHMVm655nw7uhKzWU5zlhes70LnNAnx2E0joQF1/lPfXPAVzgedQqb2w
U2dPkksATalFKG6f2t0xz5wtrW4grvI9pOP4iO5bs3LEL21Ougc4exHVq8Q6l2t5Kh2rI5NU3Lqq
mqOldVgkt+Wa0dXSeyFHZjio9qGmZ86OAHuMByX0GKUdw/CkyYO3413g3bTZsxELNoMM5OD6XC4d
eATRJsUyBmRSL98sNJU4o4AlLpER2lguFTewWbAO1vTqmfYE0uBKIB/MEnrw9ZGXjnYCJ3Gz0IcG
s3Y5conlvW6AAHejAk8JRODGXdpDUWuDPNh1fra2lZZ2rbDbgi+gA3ya44/6Zoj0XmJ2NQ/3US1t
jX1oIOqhWOyu6692LnHMjlkyBqIBlBlFuWa2XjRPVnsjC9m1tTTcF00JGEPCvbmCQIG8kXADLPYJ
htpOojj3YyE7d5Vqf5QBpO5rA08tkhz72fR7wMpcf4hsmdJ2MvD+mwb4PwSaBznJTbfTwo8ysma4
HwfKR1WagtuwAHRgAKSG8mL3By+PBLTXoVtQUy0C79afwiiwTqk6VbcASqbtaDU26Ful3V+fhfOM
vpsFOrmi80LHf54axGEqF34AybSrNekudcYWaHqM0ntqIjIXDZXrTLDJCk3SkUKC79/VfrKPojg5
UdsrN1GJnGnSIALfVV12W45BuwvKzlx5zoWFoWAi+u/HnH2srssw7BnYAkGPwINZqPUz5ZicoZBk
uT4lC2ueoUDzaMwJ1Rfx+28uKi+BRVYUJEs96/TGTqYPVVzFnxraZxym0xT+/B6j+Slz15ObgbiY
nZSW5UtxL4I3p+2851Tum2MNLHoPKVjbg5KOV95vcSptC9M1CoC0M2d3PtprttMIeF9dKf49Ym/F
VqKqDGh5HFb22NmuZr66OLc4QgiCASvMPpukR70UiTpLWqXNpwmKKMo+kya9DAYqDOjgB+FTPFjW
k9PIL308dK4Rx+FRgzIN9bYsfisARgel+j1qa+W+wm8qQS5QN3X6/An+TF4T1NpNUeDXKHl5QGkM
Xz0HZqkrDU7Tb3tLGVASQAqigWCFdMt2ML0OxrGUTdm2LAvrk9wMKrd0IKy6pXKwtoqU2kiPTZDA
BiesbpwkSyc6TVr7WlqUS1DJSawHn3hc32fImj8miZrIm8RXzS/oqw4ABYH3dm5voFF4UNA7M/aB
pULLprnT2lBG/TTeGFbcfHa8JP5T6XK0SofWLw6lHjq491BfQ0bJHH9L1bSDXCer1b4w2hy/QalR
f01JdJK9g69RyzlZYCgGA7H5vY/K8lUesRnvS5W/ViuJ/lBkVvHZGUPlpWmJ7CDdezvqQJO8y5Rh
zLaNqTXDNkXW8ZtvtLD5qdNjYKHrOgdBTb5xQLtSl1eW/MIlSvLP4euQHXO7zJbgRMQAE76mxEgn
5hhn5m9l0oY7rS0V1zZB3ne0pVfGXFr2hAXsMjRFCddmOZIRZVJtQ4IgdidD0GD5brQaK4mGNsHK
sl8cSqPCAeSN1T/vAhhl6aGh11BsazlBskKuDyB689+QDlFWzsXF85uQwFIotqky6cLlaaUGvE5b
dLJbO9BLNacxbmUkaRCJce6Q62sfG6RBtoVsl3tn9JVdpaFupVPwu8EQGZ6YqQGyUUmhpIjDvZ8M
+K5q6xyun6lLH9wgDhcYA0oSc1DDBK5LlcdBdj30f11cCJMtpW9zmzcNZihe3N91q2iy89U1O3wE
aATnQeusiDw7WPtWVwerq/HOgA0VQdXKWhjJ5oCGVhKZ0Oe0KP5oINMVbPR08D92kT18GsfUe+3L
xKAuVI/JJ5MO61pUdUbQzZ8MCQmK+wD+4SDMrphUbZqyUIRZCigy/Gw6QIibZFQQRTSzePg1JnlH
alnVAENIQxI9BFgBJRtKe+FvWVBUfxpmlt75oYkVjF/r8sM0VMgNWVb9OQDY/owaUoj8DLHJH6VU
Wx+HItS/tRp8o5WEY+GupJGDna1qUHmANXC5+gyb4ydLB+pckoU/Ujj+Xhetvh1AqO2d2lB/fhmp
OCKpqGyr5CnzqjJTrHhjOvFFa1lHYmAot5Yv+zTOAvMpjgWtMWNLX1+7C7tZJRIlneK8MolALt+x
muwOAlyj0EgMfWq0SFegzOWcmlYvV4ZaKNSSLlHVAAJF1I1N2eVYllXm3RTyguBgEkBqPkBUm9vC
6htlo0kQ71DOQMeon8jkUvt26OVsj5Jo9DvyRcPKx12oKp1zN9I34eA8F0aO6t6pPCMh5sogztVU
d9AKDqabAnDyJpJ7vNztCEZh0COuYURrNdv3YBCTtSUDrOZD8wjvkgErMlSIzSQDlWl9S5U2fJ30
ybitha6nkxrac9zYlLPjtPpo23H7WsAfuymagqkKzH5TNBmsqtAkcanlceXgXVr56DyeMTZgGOZL
cRqcxIPZp7pSWiqHQo7udbSuhPjVTeKD976+Bmd4YNFaUPkAwnKBsjnX5mwROmlFiWOkejIIp3l6
ZOomLqYSxmBab2H29q6aQX+L9OZTJSGHUevdSndDhGqzMwtgDv0VgBrgc+cwCtUoUl+nY+D6YnOH
faLCYuvW7PkW1hxWdcJcAhYVSIbZdWZaSafUSa+6RmIqz/mojm7hYxuWdM2wN2w1c2O5q06ZHvqn
tuS8vD7PS8Oj3Un7kyqqEOu/3H80hoKkQ3THnTpKb96E6HIm55RuPByzdfS+XIoMyNwkJcrClvR0
ffSlFa/x8uRhiCMDNpwdpwEKgXLYUo4LPbyOkhJvolZGCXFEo27fdPZ4FEV5ao6DvbMTHEupKyVb
cMuYqCNMhHYf9EwtNF7soi9WpmbhCidhUOnAUMcGSSOOyTdpUeh08Pt9TXVHq+jcYFKVp4qo5KTh
sYPZN7LZ44R99PUZWRqUJsaZ1yYT1s8GHVoV6JMZsOjGXQs++AH/xmkfWlp4TNoJS/NmZZUvBQ2Q
8mgKi2xMYF4vXzPSnQD9LkZ0es0BqZehSSIPOWWsqrwLrAAXMxpJG1UL0sM0orTaRc7wIXaqL4mD
KopkQGG9PgcLJ42GdRRRApGC9a4cnKSZ2eZlobraEGJnbGGhJnXFx7qozIMqVEKvDydecL7PaRaL
fiEwME6cywmIfcpbWpJpGOYYKQ5nyM8oLSGk6awSRJa+Luca+QsYKWJl9XIoJAMN5HlKDTEDNNXk
ceo3VVvlSIDA6BUCemVSdCsravEkBRNM4cdhWGKJy0EN9njiO4kGOTlpbkOjoCMTNBEaO0qEIyCq
03lfGyhZSZTB06k5FYGZrVweiy9uQGZ0+Khiq18+Q5SVdR+1PMNU9CUWyMaEE0ZsbWQldetAUvfp
5Hy+/lkXhwQMJaAvGB3MeZSREubDoA8crFPQPGSEmkRNFeAV385dcDMjWiQ9mvXXR1080TjNBBgV
lPG7RihGB2EVKx6LN9a8U5nExS4eWkQrvXE6oH2ibOIut3eaqcOpQdYHAhBYvY3fZBVKtZmzkyOE
V3vNQqHQ4gNdf7ylrUVwwRcg0CCAnW32JpnICNNAc/VRiXdmpX1FC9lHBiWUbvVocNYOF7G25nsL
WBzWFZRC6A7PzndEo2vglQjk8BHsEzSTaWtGCg7Hdl4ckDL/Hppw5GM/9R+LOK9R4eIMKrASv88G
o8cwE4HLMutP12dhacez/aDX0nAi8xZL583JbhQ9xmHIGroTsMjJUwGo1cnoNigyrMz30iI8NwME
EhNu72wk36nDMAQNiOwbwriWnsQUkSfr0OhYMpSNId/6WriGKloaFKwQRCaB/kKV+/L1IlDQiCk0
uivpWb8bB/8woSSIV4yiAtTIPwCC+vDzEwqyzqIdakGXmeNaBwXhHkypATb4VrJFQFXZtnWJEUYN
u//6UAuoNrDBWAsakA9JirRZkhtqgQ9BucdCO5a1302420e8Xm/bCFcMp2g511K0nwJy2wPaLOp2
oDp9l2UI5NpG27DKE6SS6B+fUPSodtmkJOCKKX6PebBy8i7FVoSvNN8dYJL0Amffwa/9GEEszbUl
lNjU0v+StUp1E1QoOHldjFmIMXUbBY3YHfA7dWX0hR4KXQya04JkplvzHl2W6wgD5j6Szgj07hOE
jzYQu7oXrBeLA+VL+R5J9A9ID47/YHchDg27jHYwln5iWt7srqCnrGZ4CQMHWHpV2D3e4h6I+lqh
NP9kKJtECfQesA95ttL1XEPSpWSl1x4CHLaMTiuqduPOLtO1Ztv5mpwfZdQrWXnU1OjsarPXshMI
FQOFyxxZ9QelaFvw7/W0Q3P8j8DOyvsBtaybcii/0rHD3NM0xq0xOcMhmVSQi2gO5pJ8cDAa3qoZ
Yn+RhyxNUuHiQvEABFLS3/rcFgffTOUN2oL9VpJKfXd99ywdDdD8yW4hHJBzzzbPWEnJ5EM8F/38
YR9UeN5qGbpHpVVW29avO6KCSlnbsuKnzqYOGKxNUYFaJCfE/BaQEGHJ6p6pK9sQ8RcMnlMPQMpg
5aFbNaimoaD7CUlQ/5DnTXLb5fmawMDCkc/hJICAoIDp084XJe00L7ZYKYXU10CQ0AwubOtzOKTh
3fUpXmqOvx1q3gg2dLDdssccw9WITyBstK3l5famM3qIVLUzPSH/Jt1NitEACYt7NFMwdE5Df9VG
cXHe4ZQgZSQyvHl2RTXbGSKsB4SBADjjBhhCYQx/Yg9u7804bw5Wiw6RnOLoo5mStB1gNq/s0KUC
DwVJlhttauBI8+ZSno4BZmmKjrkS9uVaY8EdUXIJYbpGCLdrxcboummvEavtegq7p0TTqm2BxewW
uQd55eMsLQOAJqLvBBGA2+pyE5fhIFcdYHQ3oeeAfLeEsn/gcGVV2lrffCH0OdP0RGsNx4k5ojnr
k5EODSsuErLeaAjKO7Xu/0Hl/e0o+mxD1yijZ1BJ0SHDt2qT4+x1a+EEvBlKafVTihNuvo1FLUZQ
A1lPc6yFZXtWbSMY7o7Z2HwxKQFtQfXEmxoA/KnuMJeUFCU7yVg+4DmEtbgjUV8OW7CVdZPgQ9TG
0drRIk74d8/EwoI1zgkjiI+Xl81Q1eUgLhuTHhHQKHB7gVZQMVCrcq+aafU19NB2bKZsuu8FjTnA
XuEQ9c2a9fFCZA2xRzj+OhSv3mG0/KhylKqUdRfBgdqt0DtyYwdecDyhKR0AK9hfP2aWx2NASEu0
NecYNANNT6vKxb6Kip6GXxnda22BbxJXO9dHbKyF8iI3fTfTVAmQuj5XAWcrrdAMzygHuEuF/KRr
CbJ22fC7L2EO0Y6RTWMjhQReGrGNeGNU3vdV4OzDoY4/BVUfPP6Dl4f3A+5H9DvmX70IcyMRlo0u
rVbENT1zOtRJWbplbeV7I7DwSL8+4NK5QSnQVDGfYDvPCejS2OU4IHSaK2u+f5MmWY/EvIHmV1iu
3ZbnAHY+0Sq4Kgj5wNSQ47lc0pY++b2kVCAJqf3uZPhF9H7rYRckBsp1mV+7KGDjaR83DkobxI1J
myp4gnjSvpLk0qWM7e/UWLFujKYoThmyPXeokCEGlujjPi4z5EGocm9w68qOfYDgjupjFzvqSX4o
jTTYZgOOdPi9lI84vrX7IMxUQCnWWn1tIUDVaWpAtBZ9UbKPy/ecdDuLWh1b5zRPQ1SQ0RVVAySp
ER7GIRbJ8oMaB+OpaqdmJStb2jvExLBOsegiKZ0FAxCUHLvSAx30qFUfWmxunnwTjcFWxdkKcLG8
slyX3hTjRlSm6AcKh6XLN9UKeTICgMUQf1o8yDtkj9HYw0QkwgBM7+OHttICfMvG6uH6sl180b8H
PpeG3oTicWdaoaqXHBK1NW7VcDCRfPNBj4IaQzFBM4/XxxMvMl+6oozGPwgavWMBBkZEc0wGaQEI
OP7TNjIb8WEiSxvpz480aOP7lNW0DUvL3/cRSvTXh1/KDfmapLzIjQF8np8LEm7IaUwEj29166Bh
kYefPcLhmxzrl1OQ2Rib12pzTAfd2/c6/k8lvIkvnnBAqLFM2ctGhylhj+pnjo/LzjJV/+hzkx3x
X8pW5moBs46ehWLSS7Eo/fPEl6siUiKW/1iqVCEQpzW77Js2lOQultBRFSj0wrLRZB2jFBzaoO7t
hg4ElGr5rlbNatOPVnTfY+/2IPtYMXXEvq8r07l0uRIqM5Oc+zyoOBXfLB+llkoFSXLVzUopzDbD
hO51nqrfwglxrr7COQ/Ah/1r4sfmXpMoBpuWmWCgGVS760+ydPzSG4EKjJ4Pl/zslk8DoxpRdKYZ
NNS4KZG5QyehpLQhxvt4failJfx2KBHWvXlnI25wrzNgnukKSXsDEnGbSrF+stEQujHxcDq0HV6m
jYzhzkgNc2UJL4H0RMZOOwiyCPo8s/HDLpIdFHYBY8XIYPbqmO7aXoZmjeL0qYWy8uLban2HA2JG
uBONB1/OghOuDLiZZp7xQlj/LVWjV9avfgM+E+WPfNBv9T6o7ugBjV8kRH43ZWR621TXkIDtMWEI
WnR321G33Unu0EfOkUY1jDg/DE4HSEf1szuPzugedQR7X2apdmfQhr4xWjwIcFZqEUDHker6h1jC
DPD5UKMjtadFNS+fMA16prRAI7my2ucAN0MXop4F5thHyAtg2V1XtNaNmo7lfdRNxd4OCjzGwwaV
ck2fHjGv6nb0l3Jkli3LbYt2+lT2pvrot0V20MwowzU0Gr9PsanujM5a66wsLVr4Hmj4EanY5hzE
SmWoV9TUxuzD49HHNMBVDQv2Az2PauWCWUjrSek5dkURRAdLOlu0Or6abUcbbUxj9J1Bu4BuadOH
oohytEpxoEFGub2//oEW34/DQaEeZ6FhJwLGNzsFbYIU7gFtGsNK2r3WGemnvre+KKDD/kHWBuRC
fFP0khC1uBxJSS2SG4mRqqpvTrKp33hOpz7FFvbdP/9OIrqlFUqTBgnGy5EgX5TwcjmT+yYpTmqK
VezUIQylWr20sr6Xpg+4vlCboW5Kkng51FRSPAM3xzcTKuKmWSbY/hAIhYFdrsTuC8uD2JUmK5wH
g8BnFn+kI3LQFfZsLnKHDWrMmn8wFOS/Ab/CtY7pqGIGuCqGxvPPYgEsZKB/Gmx+gWa4fD9HrzEz
LxzVNXuUgQuMv0BhGcNGT5y1QuuZXTYfiwWig7iijXlW7Hm7FGtURRxvpK3ROVV2GE0wlCG4kZ0c
yOY9spaoFcL/3ifTmD4kraRuoyArEeQTAgV2gH+a0C6XErwQPccHwohAiMutbSDOJtl3oATt5wpU
M3BoLf9e4BF/OyVedqCT4x/Cuvj9+iJcigwAxNAsowlK02COllIKNfwBtYBllONqjPl7IdX+XZVU
/k3nFQTKLTrNFk6s2HSM48Ec5PhOxyNs6xUwhDCKb9wq7bX7ustMpLnN/NP1R1xYvEAKKS4jQKUg
2zO7kO0ujHo5Z/G2eYBrV5Agtwzd/xgH0hqvQlx4s297MdTsQqSWpggiL6j1EeSzbg3VTRTI3soR
s3Dt0wOm7SzkK8SyvVytSZ+GBu5v4P6hUkERjLtDXbYFICDL2YWmittanUUvTqYVJzC46coOXZpP
6rG0K6nYc+fN5lNuR/rTI8oHQ1WhV5+H0c2kN1+lvqoPP//lVCJ0lKJogZHKXr6o0mggSQSMJ8B4
8jXXrP5QtVgrlJrWb85D/ZRA2P829S8umTfz6X5pvvzre9aEzfjwJf3+f//PfZ59+ZpfGujyF36o
elm/UFCFpSdA9NyxBKv/rerF7wAhgb9HG/rsk8vy+28HXe0Xy6Aq7RBoqwJuwjn5l6qXzm+RIlCl
t1BFFBrFP6Pq9YOV9WYnAQ1VUZ2i8I+EAs3feWHaCrBA8rqx25TqM2qTvtveIt06/n/qzmtHcizL
sl/EArUABvNAaWZuyrV4IVyEU2vNr+/FqO6ayMiZjm5gXhrIRHlkhbvRzch7zz1n772c1Y+d1B13
J9gIA7F60b3piIfJK90iSALjsi7+Skr9tNg3T9HIMKNyAiXovZGh2cvc2gd6BIWb+tPLsoOh6vWH
Kdpp+gFrGFyP7vzUeZ1d7Iqd4W3T7iNua6SoXqHv5OJJXHaFo9QQqe0KpINdnEbtjsDDkQtbnNkf
WZy92Q8nO3rbcmZvB67idnDQBLp5EO91Lw4SN7Orm/hWmRx9OQ43+JEG+2mw46N4lm/zPb6oAwQc
Xz7URyQkQe1qrzeCm/NDBFd8VnftIffkDyzS3rB7oo15r5DHu70C6B3jgk5BOYa+kngJioW78VU+
Dc5g34YOk4SLjrTdfjrcPj1Z9ulm+8PitMd833lvqkP1ZbfH9oh35pAxgLNvCruwX/yHh8j+mN36
iOTCK+4q/mP2RPOSPFynM+wbMYCvx8eRQB637OEp9ktISvxsw35LbMJlKzvd9y6qeXt2jU/EzLbu
EA390b4qbnbXu5VdHiGRnxcrdZJHSS7vEsriIO17e4gmxPYkrt82n2sg7uvdNhUlvMuuFHxHtsb3
HbXb5Bo5ddDtBlu69Mwpo86LC0++ALMcugP/6OZlMq7ty+rnxBEnR/Rpfvw0e4utufpbfmhIB66B
jbjAjEEmTNfGzfNrQmnaOdlt/aFOkCjt4Ud94Yyl/tD85nYIsNa4/adeu8h7b8qEj03R9m9zCSXR
kYg44LMG57D+GE+aLWSBYqddAEvnuawbe7TFR4XfhjfuNDqh7LVv4NdyN4v3cMrj/ZWD0mtLI+Cb
Lkw62Lpqp37k9TfiXnGVY/u6vE2APEEigreFRdLsYjW1x4h4f1eaAlJqjGMneuP4jOxLy8/WbUrU
Ltiz5/oUE1ms3LfHKRgedeMqfFgfFWkmopk4UNHBQfCFeMjOsStcKv6cCqdp8kSnzSBz2qLmc5IU
6aJmditD1bD1OpiOxh6Ixao5xOKpaOIgP0onpdsPup3o9vAN3hWWhWTZk+bXD8N7DBPt2F8glbXV
floOTCireKe44SG+pvv0CNx6+A5v+ZHux8q7db0eD1x/44j3jSuwBFQ0p4CUvtAKqx8A9ioYLYAN
fetv+onMzwBKmunnCFM85ZD5mKdscnMSwIWfHd9tulLgwrKKncIJKz+6paztMVxOrjDY8wt3XaPZ
ybN0JfRSe3VB7Yb34mfq20QX22Mw7NTTqDiju9HrP/nFLLv0Y3/wrwtGVtuJshuRz0UmlZXFITor
l/BR8DN3e4JF5XF5po7rRLv74LrAfGABeNFYN0iufmHzvkY385dues0P4WPICH9zAPF0it/MOy0o
o+cGo+zygFNV2i2n0lcdf/EWbwQ3t1/dS+1rNx+CDbcSSPBN+pWd9QPOOf0dNred/QhL3hKR5OvX
/ANOUruTX6/RyXpXEqcFEHGV75RrYj0q6X6UX9dl3zvSrXKSX81jjSApquxpsD/FvbSezIu3OkZg
voS2cCqOYIrt+kO+7pW7AFXaOf5WzuZ1dCCa3iuHc7OHae5LjS1Gd0a2RwCvPmEv0YKW+HobGpfL
suy9v8c7yFbWXrTv4111PeAzdJ69mozp8+J62i2Q2U+QrC66/C/5yFc2KSYv5furwmIOrRCgkt97
gzv58fuW+Q30wpac2Zu9fKc5qzcdz7IvOWfIIU9d7KqX9cCvYCejU+yr4+CSQXWp9iJ/peZ7a3t0
dPDmtsXfAZqO7POsHSaXC+Kf56Pk5HZO1dvYlrJXSyc76a/ZXg0P/bem2XyZf78awc+rOPdPRGDD
sQpqO38yvIF1cbSBG3fH5jj5kF4JkqfR/Z3Kh84twZC3Ns5Cn/7HwP/0XrHny6MVjFgNNLaq/iBo
NhCpwgUgLjHY8AeX74F6F+SaL+SYiZH6O5p4Uj8jEb6c5itedNWCV+Ek8TuQgxXb8PHigLvSNQLJ
q9x35f0xtdPDvbP7FvZkyMo3+o3pP57LFa22E+KPetcceCzsm8ZJOjNGW64QFN3BZ6DhKsH2b+8J
twa2tTf2WC7fCGDjRA/le1Y4nRV0Ry7KfAHteJ6OUJB1G2FhfLKatyV0hC9G0Ubv6pGdqJfQu7Vc
OJsIjANY1mO0U2v2Oe0155KF2lagfZh+LeyUcWe5Uo8zqjro1r8nGvy3SsP/QnZs8KPa6q7ufwBi
g3CE/7RwfM/797/Ujdvf/2fdKKn/0GB8otahzEMnZ3LE+XdEhvoPugAMKigLUdChkP5X3ajo/9gU
FVtviWoOKcf/qRsV7R8mhzM6yqSbYqpAbfm//9df0gO73/78K4/iZwX66wmMQtEiF4X+galyMPpb
RqU4RYUQZQKQKIXlHkS2jJRj0EC56sNtiWA1Wd57RblK+TtQcnN4HKqgBxujL6R5D2mgADGb0yPo
Ma/r7ifA4VW3a8UnatWdkolg1yUvaiqnTXM3XHemdLvKvaNrL2t90sFwby891Q/yHAAUd8Ybof7E
+WiRJLPsokd9vhXzwGi53dwCqXo8l7Q4GmoPu5IhA1ShW8ETbPKAPVXfiLJxe6j4Twbpr3qyN4vC
bWUQsgCpkvbHFqkBw9cWu2sdwfxUf6jVVYexlzTt/VhSJ9Xf68QqYb0sGzuqaD6w6FwQsezh79pq
pthUv62mnDKx8BMBYlbxYmYEQYGFq8iuZ+sWWJn0RHel0Kkmy2sXxRGzT7muj5V2TwhlEI/vADCf
sGp5czj52rJ2AHKqXRE+WWPpS3XkF1V8EzVst1DNpVnaCyQfRE3vT9Loo1qHq0lVbNS7qSLmYv6e
pyIYofUZt0vyphI5H9OJqV6H6CYmpFozSKbLQKe2RFg3jmJFXghEago/WWeIN7Q1eZeLP6T101wf
BOtd0iGaM8WSisGJlw8NQTx0zKsVwgw2Y5quO62NvDbLArGjiDdexASGoNA4Qz0BkRXsQevBGHVO
LuEFjz0iVzs8VVaZO9GaBeDULvO21apk4neznynoCWMlWMbGqfXBa+vRM+b6rHBYoekpYYsW88mL
t5RSmjuwsLFJv5d5tHHY4HmojngzjfEBNkGQEjvYQSodl+SmFmVnre6VjYn5BRnJaYjKKI3JJURm
NlW7bd/EmdFklTslY9KcXVRgcZ0iJZg77m8t90oDMxbDu5IfpUTdXqePVBE/YYGwm4yjXow3RgR8
PlQpSZJgNS91rzmK4UUJBAo5P0T60zi+YuTBo3fKO7KaYq6BJ2F7xUh7kwb4FyUs+vI12za7eYMd
79Pk0wBqW7cLbvvZbXjaTBiPUbOSNsImF4OGDWVHU3HuN5iqE8hM8UYXnbj6CMP77MIkxCf4WeA+
LosJ9GO5uDn5Bj0wr2aWqNtml5YiKUVXHYq7AKlLuq+z+VKEf2i6GlvP4deD6c8Fhmk3VjDUo/Rf
/tqTwA4hW3GfYDLIvxMOJ13xmFGJTyFUu8ld5WukAPxgrLi25lGFNLEYhSeNhEWvsy+EU1DloQ+n
0B8VyR9JwolUIlxjX7ckvs1waumjnO+QJ6ym2/8AaugkfI/UOJJV2uoCR7ViHElxmVm2PN5U8d3a
+JUhYEiE9G5CyZ1wpClvMHBlZbZN8cnayFw8zfoYE2/EM850fT3q6lcMag/j7Y3e3TQYP/MOfdE7
EXAdcvMxC4TpAQm2W5rkvms6Xd9LF98VPUrB+Q99nt99Hf9ctX95U3/rLw8GswCSdDGD549in13V
KiX0JrPXObOL8m2pJacUXyDnrWbA5JnEnT9lOv6ccPz+uaJC1n/2PHBy/dZUK0dBMKcuG2zECCje
8YnHTgaWr7vmsZvqH0AyMXOtseFprcfpR5PvVH1fCi+NsSdmJKsuLBWi/CQmR556YdnP2k1kBrnl
Znpii/quFiEGDn8Ypvw2NN/eOByXBGRg4Ue8+7vWQ+KOSSQrB6kJ8hAi4CBC+jSOCxkRv1QA13++
Eb/urDSKfr/teSHU8Qi1MYD9Ls8boiEfxKkYbJ4ymTM0Tv/IMecgMXfRn3RixB38/moI0TYdMiYQ
bEUE5/71ISPbYcZOGQ92IxzNUr8zQmmfdABmimo36kQIqli/UKpJqfIy1ZglNAXkxj6rPA1Bajad
coN5KCkCdrakj5AcQUrmfkQfesmLZzECOMM+Hwv0Q8Ril5fVfRoV7qQ8YeVlDe6/BDCjrP+OBRM8
2bJqttV8gOAenafuU1LBHmjLFSsoIrPTrLeH+aKKt405eAqnwWi5bWPJNiQcafo3gxOnxSoQ8WAK
RgZlkkPhUtviChYprN/GQtlXIqwTcuRViaVkmj2jzXdy9JRzvhziZl8TTAzHdhflXrp+F8I1yrpD
i0qN6T93BSbt2d0QvnBIqs6OCjxqEgNDNkQTRUNPgGu+T0zki0TvlLcVrnLFqP0p6WzJ6OyWt8F4
HaPWn+pnQXvatmEAgYHGOVXVmUguTlisOwuAw6je16gzkmS2F/E0zRyWly9JPGZm4+pbIS88LCn8
9fxrMYuDWHikHh+WAZ6l9W1KXwZvgSJ6QpM4U/k+ZIkTGxdDguVxGfvdIO6z/m5k59DHlY/+OcpG
kL4/d4Cieu4HQEmm5ogSXWehdjr5SFAhNnFQ6PTs0Gnm5mBP8RIw8t8C6zG/Gp5K0dab2DZmFxMu
q+diC8x/VY5dJCe0OtCAdbabVdn3a/Fg5n0QI0K3c+IW1XFyc0PdzWridpiQUrjT/PJKVtsWW9s6
DNxSn3LDc59LNysHKElxrGTH8DRCzJ+GUmAsn2mMzImCR+E5qWTWe/a+oXW06IjTya2AtajUZrxc
GevkOqr7dCR7sn3KjPUw6Qe5C0ol6GKoYjRcQEhKYeSNQ7Mz9CsmZ5ZyY7dtqcr0E8EL+5OVu2x3
IvkBea47ln7Wkq9woJeSeSHIEchEAbeeL2Z+Ib+A37FlLYVLGu2UWQ0izXRGbfMOu9kSH7TU2muF
YU+mThTyFg+SEEpZ2mV3t8rafa48jtp4UtSB3qN+kPDJRI9mXNqNqdgdYuKOQE/Y35lMvHR4l/Gb
EBUfhxKutdtm+ASdTvU1OaOY2qp4GMnlH0mingx/MrtDZ3EipIqVi+9h0qlHdM+s5LtSbb28nvYS
rRO5/q7End7f1fAeiCmfeLZCRbInlV5Hxpk9eklG8N1i6uYcDKtK3sfWlfJvMn/ACXbMmLrOcoyV
LVJ6aszLgCBHW3cKFVdBysxaWGzUwoOWPA/zg6iIe8Hk05ni+wyBy0owmlT2YJ8uzHw98sp3Q/cp
VHxe6gsJB05sxe4yTYc4jO63khIYujdYpVd0BIfEox/Xn2X3XGf1TqbWXLIL5nO/H15JqXpU58xd
QVXqEGip75RuJ4SnzvIi82k02ClJ/k2ib7mm1ES9LyYGilbHNIHBl/5CQbr0m8aWs0WhO9NscKte
cxK/tggUZblbKUfN4dmQTxHLbDc+h5JuYwdDJQvRSGV4pcsb+pVh/EslHjrBQ41tL+PALAaZHnAN
csIV+SoxRhtcVfXk+KkR4kPUscZW2ZM1jd4UEiSRaN52lBik/EKYjqc3i6+UKzCtAlFm7ykL/TSM
CkUMFiBP7DknkDvsLkycib+Yd6mFTUInEYS6hZx7XecxplXaLj6M8z2flj1PT0P6KJXfJbUSKfU2
+SsuM4U9aiQQ8E+dIXorGpX0Pp+/NI49TTXs5qLmpe8EQQ9I7D/EBW2TkNTJuL0VursmI6VQpuaF
9am3qqMnu2SdXCS1djQATcZhvyqzZ5b3bA2dFNt5nz+I002M6XPN96N50wjv0kQjmEvpq96VhGuG
HRoFphNhltVbrpSZtql1AME+J5JvTInHlmQchbuVRsYy1x7SZjSqgs+N5DMTdyKpdAb2oYyTrdnm
XkSLSTaeteW+UEvX7HJnzapDan5JANZZ8pCj3HAgDyJGDDGNcuIYPsz1MFq7SaWJo50Yu9yE/WMm
7gbyTseWGfFuFF8xnBG/fmwSekZGudfUi6AFs+xk020ruMm4i8SgDg9qf1Tme9D0TbjLqQpM6Wi0
tSv3hcN4adfRgu6EH938EnL2ovaxNLrrmcxacFPDQEr1YGre1vKp3l4HfFDRpm9CSGdca95003LC
oXTSp6bqXDNbWV5kv5sfWiM6JgsHCW5aSwQQnNLyi0RnmC+ZtrjTBKoY6NpSQx7k/A0K2F8xjbZj
9WYmu4zsPWFubvop9fLVVznDZl4kzg9Sta/085i9jsabJOePUqs7qvRd0GFa8CGkpKLEir1xFwoG
UFggV3ItVnzI69s8tk62+rRVQw5EMalzA9zY0DMJPxhaN1QLd4H7thgs4BkrUV3a1u3KB5auNM6Q
CM0quza3Kl4ne+XoWut2SlCdxCYDsdxse7/ZgLm09mPp0LKYanVQ9MpulB5XS72VK82bzZiHBXZw
O/qzadm1JTwTkmJP1egvHK/i+n7ujgOyWgNIVh4SOJvfd+zKPVxdc4o9y3jhcH9WiMQvm8dw/iEI
y7lTir3A4GNDmy1d9k0sjd30AOriPdZPuhJ8MK+CMti9ZXllwoOXz04vliergFjCrC3MBgi5HOcf
JqV3ikKjvTB4ncJ5hdu61ke7ncl84vc3F85HcWRLamnrYu9UTRQMZfqQVA2rybbJZYe15bHuiYcZ
Qy+dBU8XbYEESdyciMmcgvdHJD6p5WZPC9YR3l2F31AD6dys5UmWa4glsZezxeQj85iR/bzO7coi
R1ncxUV66EWV2IaFEUziwdjxlOpmLNl8KyfPVIoTep3JBvOazwLPMtYxuw+/G7yRnZzv4hK+u0Em
1aFG72gqmY0K09YVhGtrEKkC0SAA5GUtKLAsmZWGCn49Kpz4hTD9MQIJG0cTJHwdtEyF1C73C9E8
x1uVonSXNJkZFhFNru6kpUDZNqI55u4R65MaVS6EYw7tlZsNT3NYMPFKPT3kTmUeJCiuns7nPKPs
zApy9C5FRvmBmXDeTq1z+S6nDZLeaE+uWmgXMU6AkUJi+OpYMkc9PwyjtI/0yDfVieNq68zNdV0S
rytSP9XXvUUhSj6RWUcoUIsvxYj9kWW/KSWaLm/dPPvy3OEZb2ygaG4IQnNBAJ7JVJ+8RyZ88VHw
WYx78UaBLDMLMyj4xFf118K8H3rVGSO2v/KFu1kNHWkRA7XoYM2RJiboLpR0Nw/fOonKRCh26sJR
uVrdqXpq5dUvFT7v6nEtHzkUyHXnI2321Zz4PCCf9Tvki6AcT8UqvEQtBkcVCGb6Epkv6NIcYRqD
aTkpcwXPrssvqBvOE/OstSfWQ54CmnCamh9GSqeiTO5+Hrb+f3ec/2v85/9JfentIPj/xpedf/Tx
j3ZDmHV/6U5v3/UfqgZZ3hDNaAuR+pkcIf+jO638AysEuKXtsIwIiFjrf3WnNQVWGf8P36gC0APu
/C9VgyYieFBIFKWdTXMb+8p/qzv9W+8IQJCq6jhsyS4hsJN++F+PtcDcu5l4LTosdcNBiQgmFk+6
sRnto4bJc9brbL1q13udEeP8UcW08ASjpac5yYpN1AXxjekkH0w9tF7XdC6fm3nOJ0frBRM2axln
2/nCCh9UZWj3Vi2OG6PvT+k6f9MfkTjAm0FzHTEVvubfWiWiupiNYrZ40tJV8Wtl7Aemeipt36gP
gXUUzR0yXjj1gpXtxVUUnV8+9f9LL0LZXuCXXs32PpLxLEKh2vQhOJj++j4ualMV7bQwBCOy8Nim
YnbqJ9z5dt/0qU0QJqFhRBqHhzozhZ0xZIsbR8J9rtP0LGtGpWtr0DheOdnF3WUds+YiW3MXTG1j
BbXZtXu0nRL6cWRUdlzWwiMKJcFJ0PO/knW4qsQJSalO7ic7vwZg9vDPt7qA6PWf/6p/T5DDnbyF
3YBIUpkx/C5rLyNDHI2sCe0hyeq7rEutczeLWueva23pflyt8xnNYsrxjOxwcPP1TAGWqaHi5KYV
P1vjlL8bbcimJM6K1aHdiLZ0IPIENbw1acod94dLFv8mELMI10MPaNF64DnUtu7OL2LbSSGLR+pL
xe6HJj9L0vyjJw6JXrqiepacjTdFNTEiteZ7eVbXnVFMHNGjXvtYipFGgDKXOe4T9ktpjpsgxBlf
n5PMGm7UTJoeSU8zPyNwJD2s8zZBedMWzSNoT87/qTUdlgT/mqKX4hWmm5+GpRrwMUInL3qw0gQy
BnOSNR/Z3LcnVHbtcyYry3elWMJdIxX5AcTKQJhqLZ/RMQqMFFVOduOcEQmddTf13BkXMJimVw1T
eY9/0fqqwvWxzcz1qRqa8rmKy/JJMEgCGiS2OD3Km5sk4uAWDs1y7eIy3/onVcmuWMwHdmn9XC91
dwIMV15auYmdFmDxs9LKULWldUZUk90ZI8TOsE+mzK2MovbJ6JvuFXwMmRsLRHfMWgGcetvyjXGZ
ToZB30xmMhB1a3Ke0+4y5pY/txoSHZVp9iC+ynUT0zgySbOkmqKdUQpy7yF4FW+lZOHsMpejHsyz
FrnFbKYcE6Mal3AiIjtFqTHpVb3YTUtPwszqZ3MROCjrY39tjC7zMnE4NJAZ/XYuKu8P99fvy4+0
tTsRI5uIZzF8/M5Aq/UomStyOp3OHCcG3nNNFFDVjU3AVKpFLyOLu6WXGBGnyXKZmBWdFt147gVZ
YHqWje2yOU51yZXUMXV1JWLYblXJbtyeftkoOndBAPcHzebfnNZcNW48mpmE1Ol4rpmO/vpQlOaI
2byiBV/URH6ntUJzgqA4FvXF2s3cQUaRjD+kcJyCPJIUT4yWzrXyJHz9z9++7XV+XTu368CvQdQ7
Ks3NKPPX65gVoYpXg1nBCAf7wUr4fFOjSdx4WCQfI6r+oJJ98KfP7O+vuqWXGFuyDxaivyWHiZIe
IeqfBAZ0ZGOTeDE1L6rRRp9DpnCC0IuonAItpVTLssoKQlEr6LLNwxC+js3miY0t9bUZuu4okNqD
Ik8yb/RmJm+MzLs/LGAYwH5/j35aOMhpJ3eA/vpWX/z6WbWTYZZMQ5EuMcF0tMG4cPEf8QKdx85k
IwysGAFR2yyKXScaA+RRvxljOaqgHHAU67pEonElv9cq81gtydtzJi8Gx345CYQtsw+cdftRKsIu
EarkMI596+Ra+awsDRoGqZGcpOzCe12XEX00hRgYufrYChHtztUMl0AVS4mwztq8b0OgDtUUSXZH
v6F04t4YzqbIHxzZon+ALUoNrCg/zrHMWUOllTcvtDfXZhyeO1kZvVClIaZJYkS6Uwj1Jgp1hI/i
Gr8llrEcKnKvgrRKsUVbUehnUQaTj1QiFCZTo993C+03sJRhAPOBkjjRYdOIJTtzE6uvGoek2Flz
fviaSvrLXAmb77Yi71NdiBUtwQMJjqHTy8YXftW0prsl/Hf8UqNE8lnOsrNYy1HIKXpcD0VMSK5N
1rmBTUhASjg3yinW5NuqS6eglpX6RQ8ZzUdhpJ21bkiupKbKhwggpZdS/BGYnYfeXCGgmSuZRM4M
znunt+uhzfUxIM0nusBYQJKmixEtWeifiLhqQ6t2jEXUj67RJa+P9NVkjsPUWkuVEVCpUicBLA3S
sRAm4EwVut3cmXjjkiwJgR1x0pAiEv17zsCmuKZ7yH/DeUkm3TWTcD6mvbk39aT3i1B7kcVQuVGa
+EmPIHPIrYXAb0xO5kKl2BA4bhPs2J1zQauO6tr1QUZqBzIuIw9Kvdl6fzmZFGCq6opO0sDnrFXm
qTfbx3XJ6R5WvXkxR+YOY1bmJxL5MyeUai2gR3YVO+Et7pL5bmnXCksOQY52PdIxiUm687owbbnl
5SCVVpTmafgSZUp1O00oK3N9aejZZutj2CzSE2W0vK+iVLkRo2yvKD9ndnHvxCC0HoomF5wor+u7
fpmzm7k0F6dO9eeSM7Wj0264tnq9XEdLSA5Caao7OrDhQ16ZQZiPEzMYhO9AHMhrrkesxHZM/hJ3
GNlYaYLROerm/o3PcLonI/Yt5JR8sIiQvo5joh21oqsObHPGS5Np6CllvfJ1nRFxEQmpqwz5j0VY
hKDAwQiiZVZGg/FoLh/Wxur8Ip5D8qDoTrdN/ANYIc0ZYAmJP2c0RutRegjLJaEluzanQaQ69Vu5
Em57HpjbSVqzj7KKTkjqZ69V2+qTWkzc5JbbHUQM2UFRCwaKsdY6q9kOT2Uj36f4UA6F3ImNnSsc
mmWNG3lNqpS2X81Bnfz9ZZfzAZxLIVbfcQqZz4LeF7uKteeRaHRiQ0hhf6FUjb1VSZdjp0QZlXEm
GGlAWwDd2JTDdwRLHiPcaAyap30qMcDKrDh8EXpd98nmTX60RqtA3IuL8pR02LmTSp32RGrLAfdY
80FL7dNoSmRdrWySBLYs6FYsPZCyaEFREBHklifrhZgDjcCHWbRNY31WEv274omni9AFbI2WH4ly
4WA0vcqYxPH74LEOcwkPo2Wo72Oi7yqLqYpYz+2OaiYzngxr04OMFt0o6qNkeiLHe8ur2zqNHM6l
BklL1l+mpoo+l6yio0N+oF13UwbdshzXYIigM7Taltla9+HOSpeY036VnLF2izx52SScp2Ys72PG
5CwLdZcEObUD9bUY7cJ1KGwmxYU9Sj2WU3OZP5YhovlbVyVOHi2rHTM3U68f5/yLOODM6dq1eDZL
IOhTq6sfQ7gM9/EgsPAvqhd2gvlujbBrUr1pdzzQCOwsSLuTARuFvqhBx6Mz61I/jHOpIjI1SJCK
SiixqE/mNgwMwC2Rzf5fvW5MGsVddPBREutY6iCyF3gCtme/rlFcynky77CqFZckz+SU9r4UWt4Y
KkQSJXMpz48JU1W/Fku4bbM2iPT2FFH6mgaa6Zcx7ZL6n6+UTql+QvQQqXa4PQaLaZI60GxNz2GQ
YMyzjUzybZvoevU1EKruVFzxGfaqglmYdAbk2rq4HinUF3fgWfO6rjdp5mlswGk6JkGNEx1M69Ih
etErhOHzKp0NQC5oLDZ9icbiSyBPUTDnkOZrSX4OCzFoRM2r66it/a6dVcWfxqSZXDGnRrmpEhBc
jtkXvLtilgRTguBlLkzzyD5uPfHieXMnZnGafoRzGSlXVW/kwVEpRgAcjFKd+0kbih1NebMeEGwX
/ddYi7iKi04612nS7n5e6s9YDYSzSbDIk/RQi9BdtTKXzsXAbSy1kXQWRb7NktiMOby1prv0bFWk
RJhHCQ6sbm8+/Gsyo70q1Gy5a61FpeaWq+qxWleEvXK0UAIp1Thfe413S+gNfbybhQIJ7gp3mex7
SX1Pm4pbg1R5xKyqoIWSn3KgZNicTUnQhdsPEsu83XVzax01rYvcVVHy1zq0uI4xIxrNEFvC6oe2
b5y2Mus7ubbI/ZPyqDcda0y5YatY3Q/JwC/SlSufRlenaDllQjEnvq7pCqdpJTiI+uZr3nIiGnKB
+Iclntpd28napaJOZGopWUXMxmlVN/kskvdjaIL1ZEUVb92cpatdt3L3pVaG9bSsS4wkfCWunIpi
1t7zUBKfJQtaAhEF81z7daWO15SWyPdqCsQAW5Xpa3Jk2FVtcYPGs2vKxaFuwy1TKtasa2mtAgA4
Q3MnQ50qL9N74vwTIfa6cVl8Et1vxXZV33NkC7DY2/0klJLXrV15azUzAzBhnc7xEI9oA8YVgfBs
hA9KnrWzp6YaYsBeQmLAaeqg5Pmys9o8uxioDm/xJqun1YLvVOV0T/NeaQ9TLiXeZFnbSa2zLHze
UeWbRmh8SF0D+12pEdo1XV7fSD3xw0aY5F8dnGu2jyCLRSs9KotJpVIPxU4CdvBdLtV8KsJeJCE3
3hhkq65g6OxbKfEByQ2YxfOtVKkZak2VxA4SZrT9E2KUGXcq5RK0jfJv7J1Hj9xK2qX/y6yHF2TQ
BRezSaarqixvpQ1RJUMb9GQE+eu/J9Xd05K6596vNwMMMBsBgkyyku415zznyFTF48IL26GP62at
WMBmCWCsyc2vBOnXcTg2DolYHpKloHV6vm0nmSgnAic52qYOr0pSXb55shi2XiWcC/jJ5tIpZpQA
Xi8CdmoG9TdwkWuv5M6Owf6+wIZ6pcZ8DLMUdYXIY6tr+6thsZ1DNY0Pnhsy7cfrz/Cn/0gbxvZj
yJw944q/bQ2F1OIr697SC1W6zPvDslr3mbbRYGT0khYINFYTZAWRvZfEo/DNbTrO01XTFM3toFZz
ZIogP7tZLe4USYGxrUv3tkhlvfN6RKGOnyNqWPr0mui85CZgnXNfZ13xzAz+tW1s7+gOsrlx6+nd
mhMG1H6Ly8XK2ghjd55vq2XMj1EyvKRNF3yajBWR8JD2X/sc9cEKo5/rYMSMtAZaUhhK70Cy1X6V
CAbZ6I/3Y1bbSDkaJCiZ44aHZhIeZ9/9mtf+cySW63XMGobw/e5/so9tdAGgaOMP8obmJd012kNa
MsrnmrIzX+xbu8S6Uhs6NtfpPwY27HLC6VA6rwAIYb/a7UOfTI+lVTxlGeK/Mn8n7eD5R6/6/+fg
T0uLQe9LM9Vjvzx8Sxn3/DLRjtBb/5/n4HdNP07pe/Uv/+RvQ3ArQIiNHAxIMJRLPPZnZszfNNqW
6/whQkLeGIAj5MKo97+n4J74A08yIBSeW2f07lkg93dvn2v/gbKBKTjpzFg+6fj+kyn4r+MbPsHh
6JCDi+g8qIen82tzrZu6Whlsh3E6lOFNxhr0fh6Sbi/nNL9klwL7kb452XR1mV/bU5A9/vRd/Zvp
8Y/x9D8nIByA5zA8tiPyHRBrolT/7QDaNK8zGCIxR2o9W8NoMahkx9l6RE7ODBM3bbM4CDTGIb/h
mREyiLD6aEfUgMS0YVnrlfGD9kUtwackbwfuBuPqJwGrcD1YbeWzXarJsDUUtn9+6L/hkc+HDmSD
2QbfG/Ngx/ltMNEFS4M2uyGuPIDncVzs3An2VGIei+WFvgZCy8TbylgOP1OyivyicY1TXi1GsJz+
84P5VRHIsQTo9QW4XAf1PpzE347FKlmLdcKY2Pg+RuoUXmhwDJqzZK1tSg9QdJ2iyHDSnMxSXkag
nP/8AH6bjf/4NrATREzVorNR1D8PnX6aM3fLMpCNg5GyKY0GbjlP7NyJxintvXGy4qOQo78PHa+Q
26RUa7Ovh3lOjn2kRvtgWpVnl43fzMteUBDRs1h2Ue0qnTIG9PIhH66ErfVfiRud84Dtl8svwNLK
bckKARQcxJBfj3peizJwxkLHnZ8ligZ2RcisTGR+cNpJ8e6aqMgubWYe1p3ylshDmzE1JsUN2QSI
qEQFFXL0KivYuU4lERUWXT6+/MWX+28Ok8vtDBE7J7Izsvz1MGWUB7lNixNzJ5W8CgY5PdqMe/ft
ZCN+sEU3OgifyD06Fqslshv0zVlxYPTQJgw1185QFPUO++e6kzhmB1eLv4ix/m0PdL4Ekb1SioFV
A8D+L9hsLnOx9I1o4qjx0x4CmEvSWZGNDTbURQcrUglWAGqOvHyHxFgShyGree9ZUpDuPTFB2KS8
CC/JgJ0+hgyxiNeyF7/q/OqjIBq1Ybhc9g+NP3YS5bw/W2e6kAXA0NKJvVt6oHm7iQ5wvu01yLlD
L0SQPPPq188h2DJ/YxPtDQNtUjLd/sUJ+nWZyA8PsgpcM54anNjg5X47QeFaoUMCl86GvIAk6EmR
Thtl21hWtK3SYtMkHf2y1l6x0+ApXzNG0Kd+7JmnzU1QJzGyQWZpf35YIFJ/u75DnqwQbrl42M6x
Uj0/N36+K9FoTJLxHt7HpgovnEZ3F5phTwG0v+nqj0KoPtlQqtbTVaXGizqfmmJXaDdBsibvIqK3
840zG30RtghKZvQBQ9H3L5M96afFjd6i2ncvqiTXeEEUHSaR3W24G/renIhw15ucYBEZivo2B/ky
bHIx1uhm1Hhw7b5AQSjtpwaAVU28OzLY6rlK1+BmgWUA+XJZCLRP8FD4iJ3jpANJbQPYcrwR3aur
9321fJ+7oNuA5fkMn5NuUKimvdJWzxRBtZ59FD1SNhH26qqXbG4J+LQprUeYR1wu2deyt8j0njuO
l0uVVPvBJvV4Y+Wdfx0t1bCnp8HfGU7T5WIwAoAWOqQu5ePamvaROfrjsLZEc3NFHCtTrNeegSa4
kUmNnjPt2kNrAvludRWYvdTNrhOVgzhjAfiZR+nl4ILfJNoiOjK4xfhei/rSoLHCORzSH5rRCWk9
/HTGVZgK/7ULUhOXofW4Fh1r62KsLypnSQ+Y7dRe5WG/7ZDKUO9r/dA24jlKuvJWtGG3cXKELmge
MZir/gCS67SkVvjWK2N97mcvzbhWC2zXdjGuON51oP3LKCinb2bquq+KJaZvhp10hxJcoqnuLDma
XScT9cjs63POvnZvT/U315CQu6PzSuXWkEuG0soO1nuYhMWH3TtkZptz1Gzc6qT4PoxD+LWDE3IX
eVPw2ptEfmv7FQUn5ELcv0St3nhFwMRhuKbuEJ6aLoJwrY9Z02iiwesrNq/RBWzleo5DzsOOLCRy
AuzQjdiiZeEGLHB+r8dRX6Rrn1y4jVLNQRdNfzMD+d5Aouu9zRrNh2DWDekcMsBbDOFJzEH24i7J
Ia1X96pIE72LCBi+ZF5nyY1WlXcgtRyz2JxWx3VpZ576/tw8t938ZS7TnrbFr/t32DD9h9AufuFJ
e+te5qJ+9Meo2I6iwsOhqWxKbERN9h7V6XKYsvM0b8xx5Azt+GqF6Ph4mefIZVjkVGfo7DkTOyj0
nWRpiBfYYW/VTRXj8aD0poI7CVryvjRB2F9kg8kPU+FhlFf5W2r57qMce7gFM0NCHqwlwkPRfc50
U93RJeJBthM84QtyN750RnmKjqjkAfuEt0mwqAiDklBHL2MYJBD2WqIUz/5Zz5v1Kc/ywHDLRgQY
XKhuKjE9dOt12tO5Tr4NuDrLrysfO3eUedHxPCW7YqIL0M/Y3qHT0wekw+nZEVyx8AKEuURB0O9n
SSCxUkh7qkTfKT1/QmSNqs6W6CkWmflxSJW8I2BFf2rWMr+P5iSJI10691J72UM6zNaFmDUUKxIS
Dr0KkULCM3synW8PW9J1PRzi9h2/y18KuwZDEyKh3uA/CS/S3E2fsC6Yj9kKireRmT0iXKRWGxW2
zc0yO+vRKUd+MVmPBShZ+q9OA7h+ExZF/Wksl/m4WNAY+JKWY9Kfc8fGKoEd4NZ99Vyu5t6t0Nob
K1g+ojUl0X0ZP5Tnf4s6oixZq1nZldvb1SN5KpAeRTF/N3lnU/u6RXOyvJTVXGFlx0GuADFWl9Pn
llrqbWI0Akjec89qWOlZ8+nNs8bmQTlKQ1Fy5SX7NMO44fwlsIHKvqhCrxehAuFZkmcUQXlw1M4U
yxinfsIOxus9eHFOlu5IQXGPjrDwHKxzrrvd0I31iyili+aT0ZcfKnNymyE4OnZWXoqEhcuYzPc1
ebWX/tCaw9CW4T7wrfKmN4G9a3W/xFPdDy8JkcSnSvfiYpHFgnruvMCuhvJ2GPk0zd9Ga4/ctlT4
EfvZLLswqSoSGJwKkXSlXxH5jTdlr2b/EDCg8vdJNQTrfinz7lYaWpkcCli/UX6afrMJlgWOZPPc
L1V+Eww0EjoYIzKDBROUiAX9Wn2DaDxfK1nXO0Je+7upmEGqzlLGQ8DaLO2Wl7Ye663fjAnWVBO8
eS7/0ku4nzfoRBCdJiyu4sEuXAv3C5mGcp7v016U1/6cZQ8Om7aLokmYgaN2CJrYi+b8IjS+/dLR
mAH6tIJT0/HWyxKmLBs+WhyqHOFm7+fh0WmM9aUP5295hJY+yYW8pOJfgEDM/BImPNE2iaMJpq3z
4jjAC2Nf0jJGG8YeAYIUT61xrHVTT95Xa3Cjk8zUOeJvnGZoHWK/MFYurHZ6HlTtHPzZDp5aCED7
0bTTBfpm8TmM1H6QYcvXMq7ON7+NuPwXUd8ljEsOFKHmk5na9QZs6HTDehsvR5pjdiR0CVNJW9px
XbXmys1XnLD90h3nEehoHTDg4gngXuVISZ9JGXplTxZdWm6K01yHS3NqEw8Z8zkGasNuj50GXdfK
dXLoC11fenDygXXOFiu1qukpO8S3NvD0o4UCB1MjzxY5qyKWnZFPMASDNO7nChG0Ec5eSa955M6u
rtauH8kM60vcVVTgiB5dZBbW6u0WRLMvuI7sm7wpw0/GVSHWq4QBoZskEfNuAnix7dEIdc4snwCK
9i9dartvljY85Zkx6m8OjeldUK8S57ya0p1nRrT53M3vYvYelcyHuOUlZMIxekxK03+e5ip9nFEA
f9drU35Loza7z/Ok3AejFRwl+iu5SYaMjVEroe04a24uggCRcN5mX8cAqXBZ4pcjzhnDch6126bP
EGudz5nwUrAaRAd3mzJv82MR4NkqC24Rd7G7xyZvBjoLj+rCQCz/MfSP3fmsiya7PL0Xom8wifpl
jv8oEldCDGDS2tryv7Q4eB8TZGnebtTJ8qLnllFfS4G/tVYSsjdttGDY1gVqXoyHj7Prd69dky8+
34r8mgnfllus7jwB0Idhcart5c4HqkyrrVr3cnEreQsonp99rDMDX2Wm5Isi7vr9ZJbspOayeZis
0sYmbC9fp4Yka7TPSy/2PjzZTzCMz3Qep+FXyj/57DlJyBLHjYpky8U6QXjoi3EfWcqYywyVlnzx
mxozdTVFvDGhvXG3a/CDEQ/tXiHNpR2PIMJ1C3/Qm6aL7ue8XRAorCM5lMcunXmdJ51og2MSVMsd
V0eZnqJ8SfW+6IgH3mp7mf29yAMeOKmQzXEaxujZySb1VbhjizxGTN/TDhE1tYUar820pnfEPbKM
mM/S8r5Yz6m0djQhgw+DpthMdX0N37pBluBEX2t7lGePzkzJk4bdJ9682akNHfto50WUxoXJPcgq
tsck2R5G3htksQWHxMoxgjKRzk5F5LB76yHRxuVIfbPlzdN8Ul0amh3D7eQ56OUw7W1ioFtiU6tG
b5nA4+FgcdaJfRrN1ddRu/K56gbrxuie/5jwrmDm/2ys94TXFsplmaBpKmSYPpWgd99ZLoQYX1xL
HfqkMojBZSefdV7q+jANVfipJn96iI3ljuPBiRZ40DlleY8jJwvfo2Lst6p6oiIETJNb0O5VONpZ
bDdDeWNhFE8pkv0ac4ARGUkHum8eDMU2NQmZJWpjW2wctrqDqInWRGSnqpktlmd+VsXn1zU4RJ3j
MCqTWj47nWv8w1pGvnNlTVPLonIqo+JzzUz8xK1cW5e2bU3jgfJgWg/F4jdiR5eNM37EYVJd6WzF
59ZpjYplYr/1IocSSzGSKil4jFpcr6IO8XYpu/ObGEAdzACvbgMITdQtORpuFb6gCRwLjBac0R3b
MV/vw05SHNcarii4nTGiKrer8B6lUX6DP6raBVHB2aoqu8C9gJNj44uOHepk5KesR562TSb2GHWA
FxTFI0b0LLjroA9ctqKwmDw7iMJxLfGFFVWBak+3AW6vTGf480vz6Cc9rwYVOKzAei96bSeW6LJB
W7NrzNJfTeg53g0P75uGULPvEbNIHPXGao4i80YeeVmPvLVQip5z6oVuD6yFpjFm88a8fJXT4u85
dDfY42YA54NwEHJ5i+tm+Asl1W8+ZSZGvhvSVABhJpmFSe55vPpze11m8zAnzrAJO2wemFDofvIU
NE9ZRC3BmwUYs2q1Inz8UxG8z0h0bXwwFaq3YBbRGIcVWstbNIuWt3Okn7JFclZ/3GlfZLzQcuxn
kzA4Bwk+V1c2KachV8eMW6Dh8vc2ATpBEc9EoLKeqjzrwKMlQu6CfgK7f7ZG46Ybxw4rhp+Xfpyr
CvzAnw8Z/mWGBoGE0TZDR647QPc/BFw/fwk1xEwsuRhmmiL9As+OCLw5GZpviw7Tew5FxzY7rHu8
bRT8vNDLTRmszhiPfulco1cpbp0q97hqWZz/Bcf8X4a0HBzRccTHMDiDJfr7wdmd1GPbUfUNBB08
p4lD49fjuCy4Ajs1n3Qqi0PlGTvfjWuBfCysOvASlsdu+S9GpOcZ7M+zxlDaCOLlGXyL7o44mV8v
lrQVIivmGfTHshBMOvdXKprMLg3ccb+Whf8XF6f/bz4OZSFTQ2JCQSGfdXU/nRavjgadE3oKCNx7
Hy3TvozBsMbNGETvf34F/NtPIuHFxiMO6SU8D8d++iSVNlbRpItibgKhNV8i+7JTGch09BMXPz7q
/9oS6vxBXxDD9nmajcBs/v7BZ1zjL7/Z/UA33k/fzhuhYarGf3Bvzn/zv/uHfwdA/sV+Ccn8T1/3
+f//BRz50Kj3OueMfPtxSBdf/9f/+PEv/rZeEhGkRyA7JJp5vEhQc/5juyTsP/AknsMwIYOCYfcY
Sf6DHCn5I26FMEJ2KqAIc0L/SY4MzgsZyMLMDblY/yNypP+DRfzPax4IJcdwHgsHXPnwpX+XB8sG
zc8KuyhuE7RYVyEh3s22bUkJPpIbFKx3M0JuSj3mN6l6sFY/ArcG+QGLUpupAXPxOjWl81WZpncO
2rLX9mJ0ZieKu8ZRaheleTJudVpkyZZILJ6ijSRV5t0sFWL0ALVFdxuubuacFtus1nEsFCHhkAz7
NHsqq2Syrhs1eVGKM7dqmpNf0rfEPNGc44zkK2AWR6RUeNGROvQoJ82yHFPJnTsR4HWRT6X3ynrQ
asmkbP10T/2mbmm7OrmdqIM6moXaadSHT2+Ej3N0a52ckrDstb1l6WXsZ5vyNbnppL20h0xFdbBb
8mXAapok3ECETPgeVWtWf/IylQR7Uc2zOdaoyXHKFxEKyoX6fozXyR0xKJuuR5Np8Qrc1E4dlLG0
pAXxJ9CptU/TEOFjPUBBv65ocK+Va5jfoSZhRUbK5gkSDsy2Mj/bOfkR8s/juI4PqJbO6QE5mJ3Y
mmt3v/QFODzFkNXbe0WZZ1sqcAejsJvOcNQw28wVbtZGvyElxD/p5n2Y76q0J8HSnyzI8ek0ed/y
ZVxeSqS7aRItSMHzweNj0+C+Mn1zongIeemPAcR2oi/TrzV6m+JgJdaDqqCRbitvGN6TCgFT1KSY
XLkLThlFx+sibd7G2GsBzbcw3hNBlcMa4qqwBvRolmD2krnlfNG2srpGP4aEJoFUfol3fPpI3XXZ
RrlhkK/c6ovt11QpnSK4PS55p9+GpQ8iOllg328dZ/Kv7MIUn6uh56oJC5OYuFVry4+jjfyOtFTY
FI0pkBdBgFp28K1wGrbuKoZHNTeZveujuT3gdIIX0JUuNoSU6/R6tczMVHnN0OoiNyORwi9820He
CiuZagyZEAtbvMtrR/7uxvZG7Ow1Leux9yeX8aNQ4wPdJPM2h5jO12nswEGUOaJQj+KDrLbcwT05
enOJZTsM6psmt86HauTEnDKb+6e6y/OvUsA2xuJczK86y0EnjK27PE0D2dNM/ZIAa3/XjdZxyUdf
4f/p06/IY7Ln3lnDbCsSI5pDYjKgSUYv7fduSCu5VUlf3NfURAAM28G672q/CDGRegmt/BBUNl/v
XH3S81wOGypRToCwGudKjcUALom692vSiHE5jVmpxSYijOQe0HP6TBngAcVAFnrI8gJWIwYo901w
QyUQMlNr3tlWV9xW7OqArY7K/64yK2WSOfFnoDtDw9o5nPUpDT33Ka+K5qGfQizmXjiIi7KOSNbz
Z294tXi9j6ewmwiZbjzP2jh1El1TW1GFV0NXALZQU2/vvK6cAZSqwL6VFuKtfTGW5dlfrNvpUnQw
BTbhZA1fW23pb43b41avR0Rqd37bQfVcHXtBDDnyDPtYE5/rGI9a/TnlGBjZBJO7nuigrSQ2i9U7
pFep8otMFfF8jNoJdJpyK3wezazCWNAoTDiZm17tutkpn53AWpLtqCb1aiJ3Znm4FvJLXy/1nUTn
VGwqv8PrSaaGy85uys6gSvo9Pjyh9l6iqn0KRyZYGxs8TAVKSWTfRWjqbodttnkL0JkOl7SYbA5o
g5JTTZaE3CNrXFdAXAwpdsOS2HI/BmU2bIbBZacnC82ZYpAsn11hQa9Nq0UNe9+Z1c35jo32mT+L
Y2IK9AGpY4q7rg0ZyLh5ldwnlaX62HPr7q4bu/QtECOxnMRtRemRD51NvNDMJhdDhqYSh4rnjQCw
IsyznXCBwnldUr0rW7th3GuebduOGxn0ViYL8PoaS+DZ4eubLeSQ4Z7y9SwCTZqg3xrCKqPYK2wv
3CBFtC5br2lNzM28fgmTVD4Dkxu/rUqugHAEiyy0++XnoZhRbTlN0CQxXzjHHmhrTYGvp+XjANp9
2vbCIyF7jRykz2BOlkc9Qf04aEan1aZYQnJ/C1sVWWz1CKo3IqrBXrmNhENXZlH9wlnDDu+nTfJV
zgW66Mo/MzJ6lwcqxnwPzWJX027l8kxsMSDukSDLImPhUtoP6QpwYieV2wNELbzpgmpeNNtALPOD
G2ZGb4baGxj4Dp3zWNlTehsuPbLxRZ3Hs4qBESxo06y33qAjmwlOqnmxOnr9WqWpvsxDBosshhGX
xQghR7CaqxrvqQlEG/NeDd860qQ+OQGhAzgqIzSEmZa4NSU++9epWpwHy65xSgn8HWejVRsetVMz
vWyRoHZbG8gWjjwrgDqrIxRysV279rsdemzCBk/X00bWKrjDkcmLZp063N0LUnj4zUhf76ySw4l7
xDOgcFMxvExeJu5ZoUuL9JaRmIzFzZ1nXk9NeUn2j+Dd1s/rLs9y1wIcUybtpia7E6wsb90WsF6/
ZFsyPyb+IuHCb+hXJrVjJmndRCpaFWslyVWjulbD+1GB/M5yiT1X1jUrsq91YsLsW8P0hf8jqXZI
hMSn1MvyOxQAuYtQohXcX9nqXCpTIsOUbYb0MJF+/hghNiP3pBl6ufMoFHois+rhKiEu3mXZEtFS
Zkt1pkU7dvmx+qa46YzAU+01nUeX5nEWt21Rj/dO7TXLpSqd+VBUAxv8xQQd9Ge5oHoOE0FmiCzE
ebWQJuWb4yYw8CzH707VtPASS0ImtLGCc3DW/0XQMpoJPnSJHOG5KSNnRXouVqYvo7VO+4FAUdYq
y5B5Ow9BOUaxlk+K0QEza5y8pV6PTd2GKg64aYYtBZP/FORr4266jO8fciRmGuYA+bwLW0KbT0aw
QN1B1CR3xu8tnDc6oC7eJOssPibLIPSMZCLfhzJNP49mcrrLkhxqMHCqGvFqysF6qIi/wOYnM6io
xbjk094pCw8RIB4eomYschbWDpnShWKpOZ/6VZ5vpcVpgfr0dnFyFo9R5pTPvh03sl9gA7NJetBM
Bx+CyC0/65CZ1JkcVRz8acLY3ypZDXHeNlytVeiXFBd2PdQsfCXpCRt9NmteozSU3t5FIRGc1nyu
l1sUjFyPoYYv9V2zra+/rY6FbGQlDQlLSW4cOzylbMiyF2riosLmldT6JJbVjS691Wqah6FHnr/P
gS04FMAyGfZZ4TjJF5+g8myvhtGzH6knQnHyXZrMB1amrohHhwXhX5DVzvKJX9oID+UL58WnzXHw
sP4mr0gKYQVtAXdL8cf4fUsSfbBefvmpsfo3YrTfhgV0K7TlvkNSFB0WiKTfAW5R39YD9WC5bT0D
CifKK/NIjtWZtSNZ4WwqR8CBb7FMxYtLNWj3KJKSMO+f/vMu97/HE/h/LSUBBdNP5+Rfmt1HBqbf
fu92z//k77zb4A8foynoWkRQuDfPIrS/aSkdkAKI8OCLMIQTqPIYvvyj2w3+kAjiYNDyC3rJn7td
/w8PbC5ds4sO7Kyd+0+0lA4T1V+vU5tRC3GspMTC5PPOlsVfJyErRzAHE3DmBXPBCwJm+YE3n+qy
Q33JBZWeES5LOi9kXdZR0W4rxyUUwV89XBMoIfWXYe4AL/lR3xyzhdfKzq1DcYPLHyfs6HvplyGt
M1754WrdoAtns2xXCXlfUzsgM5euYPa6IPdIY2+Esa7Iub7EIMYmUrgHr40GcQBMkD+ncnSaHUXA
mO216hIeml6bvIu2wJUz924FyX31UFvO1E7Ndq2Ncbc5btqCvQaGK+plF+VQaZQetqWblLeEQONv
GHx3cI5ZwLOEN6nLoddYu7a8BLo4YrdVXbqN31+VqYu0U3c6+tyXMlg3iY9lLJ7J21svTGnSmqcj
25reGQw8xWRw3oumya+LZNSnrjLzKXSaZQETP/G6GZZa4ZZaMyqBHh1puGvx/lhXLk1NdAinWWG4
b/1B7Exfj29FmiLJ9NntpseO19+87cA3vInV6x7c2gy4IpHVQfrn7f/mt56vdoOM+jeV+t6n0En9
lzA1+nPZRd1tEuQzraA5h236hDGC0kHQUccdb1EXL3Q+o3oSwMUTCActax/WbRI1fCMxUQwQQwGA
Wa6iX8/ZMNnsRC0mCG/K3PVedYXxPU4WYEORd/TUru6CuPPyCyRY+Q5k+JKTr1mZdyBv97ZzamaA
TXJ9BeKKIKBZx5u14EEJ0lj4Fip6FVI3qA8Egs+SZXGMYCtuGZD4C1X6Ml2TK30I1HqL05eNZXSZ
Wc5LNXwrWn3XnfGH+TevI+Mttd/yiZAIGPcsL2+ncUStSS+TJxfObNmx9txDkg34+nAT1RQTGqOC
191z+23Qy0OmiGqQY0vsgN/V4WVjyo6ZgIEpJvaqFxn6qewApeC0StRKwi0xRavTaEvGEOEjm6uL
IolyVK6jeEIm7T4GZLp+KezhwjVcglIbs83CykJ15+IEnEOYuJ6zm7UdPpZ+Dne6ZcMCGIrp6W52
Fust8EK2u930XeBPD2RxB/Givap95CfM2vXTsMi4D8v9lEyXWTr3N+GMJBnjSjp3F2NEvFO+JSn1
LhgI93NXghmj18h5t5ebBThwGW0dUhm1/YoCewf0+RWG0U71nNOQuj25W1CJYMzduDKihGTShHEp
tjC0RTYLeHLoxvVz4M33yTo+kruzt8Bd4KXiYmGgoQzkiJsq8PeSpaONwWJgFcHDcushyypHjHcS
bnyGDpdaAX3qFXMJLHfWviv8EwqbbTRkcWXXR98tp53HsdB3HJuxeZys56z6Iqbkyg0xty1vIsDx
E2EwpOuw86s8qfbcstgzj8xovmQBpVIKWXrBN4zIdP6UeUiTGOGE2aOOnKfO1M0BAdCHBQqaq+5q
Vgs3R4ZXpBNqa5X3Gi1YnPfdU9hVM64Og/FPEYMu23sFNi8JYOl1gXbB1b0F43iaz/arJYigwxZ7
Nbbigg3rdoZph+KFRdXcbWd+sgDbZkZ5NxUiDhL9zZ8W/BfeJMR93vt6C3Sii5u0vMs9uUs0Dm3V
Hc/XtKx0ckj8EgaGKdWeqQk22WoyD0CDWQTOn0JGExS98/UCOsJdy1eGoQfyfpHhCeswlNOFv8pH
tS7xTC0lcL6s662d44SFedZgv4W0i2dxqG7sKv/Ayo53fJ1Yu+V+vnG7qq4RJS/RvoPoCC0h2K8J
d/HwRs/+uVMGgqgqHmvdHdAmbz3l3rdhfmurk5/bp7SUh3aunkwT3tAtYjEpFxqluAVITsThg7D0
hSfHnTPcAe1cscs+6HPN2pWX9fg+z/UIbWnqH6twvZ6t70yhnxe3fxD6MtKIs3qmCy21EqEjwB9r
MR4MLhzEBtpcpespZOlMqipLviK/ZYl6Wgv7VOGS9chGaTTayg4dAPkqwQ8r5C6qbipxpN886UyG
cdmoHOua2nioIbchaDnEieGuCe0VRDU2LIZDbMHZl2M9dFvCiWoErPFauPtJJN8H418UsjzmOkyu
sK/178oPyq09y2PYMhOemQGtFjrQcp4ZiqmITgvMDh7ttNw1JTTKQR9MwaJyJGsHxZ+PLo/37Dre
Muw6DcmXnjxVtDWxrJv9OKtdSaSCX+Aoxi+bZ4LN7/TRYXS2l+COpgEANJA7bfY+oDPhf6ziIlrr
29AwG8KRP9zZgGK1feWxlw/cYesgFIgahYAYIzYk6HWEXwL4qqE7Hm7LhCaiYua42Pod28OJTuLD
K9rvCEyvpgXyEEGWqN6AxY35nhUgT1vT70NFIQ9MNw2e8BiJV4Imz/LWkwU/HQfiLWMrHr+Nq56n
3v8kV0JTuuBLF1pMGv6LvTPprRzJsvRfKdS6GKBx5qJ68eanp1numjaE3F3iPNNIM/76/qiIzAwp
ot2Rm0I30EggMxDpLvHx0YzX7j3nO8O3mUznqTfqb7mOCNhBWhhw7u2jAN2s5vRR0EaPuvqRU9C0
6VPzWs+xt9HzdSiOJec/ZFAsrnoD9GLd8AbTtjrYsGzZfF+Q5LxYhLWtTBhAgXVhDerQspkLweFz
IF1xDWwwDg0a61N4AMSDkBHSiJk+dobPl5Sfx1MrbojiQ8N5b5oDc2eFYvty7hArMiBHSjzs3C4E
A+osLXSX1Qmtf8Qwp+3HnkbNqZvRy0zuhfK7N5c3XI5TfKNaEPW0D1w9HerltZpz0giuRPfgQM1k
Y/o6K+sU1yWTZx3eDNF1EPsPKsuPLVKwMoJvoL4FIsUMUasTVq1t5sq1ESf71k7P0Fp8ySTxTZYi
9GTOdtLhiCyTBNReNW2hKT3g3PledjX7mD50XX8pB2DCBsunHo65xnEw24SJhPJH7C0BOG56gTvg
bGrya/DyiKOrlAGJFl9cr2VBRpM+2oMDLrB3z2MbVazP+4Az9NwdDCjOlxmfzTM39CH3UozmNdPs
dWYTbiy2cwZdh1k0UeebeBGrZciOB/VSekSxjIvb467IYoIF3XWbP9tZwG+pnhrUo2OobwOPfAD9
bA9EQYBa8ebxJgWOlzn1usqfXCimasZZqVLGIVSCiCtoCqVYUM3g4Lnih/Tig8UGn48C3QVVbRlv
Uk5i6G/WAVZ3n1AeN6127uL/W7iNhroOpbsd6JDaOO0H5L2zU997NayA9GluHpKsh5XQpbiuobX6
dNInz9nFOObhnqwwhDLSNupLQNs+HF4gA3xl3lmQIJeGexcfUoscHcvckPG+CfSJgIvHrnXvJrgR
Dy4JL0GSHahKaMqLVWQh5faMbTLrbRx9l06vYdWNuyb+MVrOBrUOksYBQ3S/Xl6uaslJ5kIULNwK
aqLpeTyeA+86c/7KuQgNaOzsgu5mogy/IYzW24zpAldsAE0yiloN4Dia3LofyS1y4r2ur0bzVDbD
NowqSDZ4jTNnVzTfAqVAMZ7744uqt6Sbb6Ieh6kh9iWGluo1csdjXl71DfThoT71ZhE/jlWy70eF
SZJuL2N7ZFsRO72FDca5K0KKrSE+ekO/F8UkXxnMs+EMDLwLGFFgOvia8WLEdQyEmbNGLglGqMZF
fFU82q2gHK6u0wzea2sN9yhM2yMKsHVoLekaQ42F1EQgKCQBaYN9RwuPymlT5e1h8sFaKmOdtFwf
XIYXv2feshg615XSqIL9H/BFNtowv7g09cO5QaLWJgNv7qJhExzoO9KyW81+/w2M+1pZ9g+EkNNN
RS/eRgOkI4cJH6xVH7Osfm67M1tTnucmFMxTFiQXWriHVEv3plI4deYTM5XX0qeCqY2N6hDHRpRC
VchpwsQxK1lBEakllkNwk9luW/wQS71jod9ZZKtENu+mFuym4otyy2Oivk2FOhSZfZEBtfYb4nsK
dz92rwQ5b90Uc0/0nSbY1YA1IsaIheV3nUmCMerqFPvFzqN7SnzpToy3vX8oy1uuNVxRJq/LxL33
eNNIZEAWDE5LinVtVRdZaa1Iuj84cb6bxzebaKXR0l+63rsYY/M8YLO8RJa/p22zkVN3LbJ6nZUZ
Bggbpiv49k0vjBvtJS9CGthUJ3vjdiK3FtEgoGbQ0DpEszRH5ObR94Puco729VnpsTzEmX9QbRMd
cy8eGJkZV6EvKXdoNIrssfBvi2DcFIm5Frm78Q2jXZlu0b3YFQ5AP7iuYjqNOTbm7jqKTB/KnG+b
qwK00RnO+k0QVxf4k1AlSajRnt7xB9/mWKwMuuC4CEpXA5vLzcsovtdVv5mI8LOLhrko8K3ZWDM6
3bb0jPdjsogpsXmuMjk9JwH7uQXwe6Y8LDklx+YLc0O2Abtg2Gd5S+oANY9dfbFY6SXnD90J5H6C
w02SjmcFEhEA8uG51bEGhxTWsSv7Q+jCqO5cpOA6i9qtZ7CAA86ra4fwk7nsih2mGFrcof7h5+i1
6yZaUBPzcMK7AnwOhcYrrKZumwrjPM/b720f7RmyuHz9ah9OsDm9INGbto1PmQ3BlKkWrVaU2hgt
W3VuEIwCBb/aj/Q7F3eGVPbJnc2jAwY+74ML6XQPldaHEs6qDsB0zi1pJEYMYCDsX8p43PuthQgL
7+N2ysY1iF17CmeK+/mIM2a8bW2oeRY57aSb+D7gXUiwAJx1cD7gvVv55MZY1KdOZXrHtLlpeuwS
jQcig7i9+uhp+Tanx+X7k9iwG35IBj+bxdRlembc76n7JMTQvR6KoH9KWxwPq1RGwxtG9sg6IHtb
MEih2UW7ULgByrV8lgEjzMYkdUdJg7ILpwjOzqlGrpDTxr2Sdcl5qoCxzD1AME+IVzpHl5VjEqTC
TqYuBu2xmA3b7M+aOIgJwKRufYwioeJD7KrI3Hu1J9L10LbN1Viqxthg4BfQNxYc3MDiBb8uRGNs
FZny12EYcDRwMmkmK2ZK1nMm/Ng79oONDnXsbSchE6fmcGTbmbihaOIcrOeRo2cezskjJF5+XhDX
MxyFJuzO/2sua/DeuRFTKqlu3lZWzH+X7/8NM7ydt/+/rznod0nOoor7P5vE716q/7h46dLqQwIs
rcd/djat31wB1ZRcZJqIHoiMf3Y2LSJgHRfwiElHGpc2PcV/dDbt30JUxeh1LPriCHlw9/1Lx4PA
jGYkduA/1D//UDD90Qj/WZLXu03wz/13QWeVTorwHNfBZBh+MvcOGd40D1A5S5PlVOH12YeLz8DF
ibqpNUlyVmJvEdeNVwbuC9GmRycbmp1p5V+KzNrKarqjNuOcD0TyvKvde5vYZDQ3mnSWoC+2Sdgy
+xzt7uhh9VkVTgSfvIXHlOQZpZ0RvRbW5Kys0c6YHyM7V6b/5pP2mo5heQjC6sFneLcZVUBlKcXd
6EFCQwCyahF8rMaSP+P2lKLyWLXPso6nlRg8Og5O9KUc/5hW/I+J1P6sUftf/w8Rg62lH/+TRdC8
pB/ICu9//vfOvvObbQkef6RnWGmxkfMo/0FJEMFvjGRC2uouvX3BH/vzAliUbUyqmAgw+HT4v/5Y
AJb/GzhFc2n301SzXRbUv7EAxGdOAonXS2J5AOwWciJAho+N/SmAyg3fihCBYmkmo0KZYKWS6bVw
gkqCBsiAMakxteiYRfPC2ChiU+Qm5qhMPqOMio6jTcm/sSKa+6A9GVluceYt72Q38Qn81V2EI8ME
KLoJS1ogt3+613873PI+QwK4VbbwyQoUiw6Vfebjh2i02eOTGN8kW9F4wy+lF9SH00DqGAN23rsY
CMhY0HreCgN1SZS68z6YLOc1Cq0ifoLdJ+0901a6W3Uw6/wB68ASu2NVMIKYmINlHSFIvkh2Lc4z
rUCC1tm69tZu49OnHwtXejTRZqu7a4yIchQ3Wn3NQhWAYDEcjlupHLffz2DLIw4KrYlcxmtNYtQQ
jCPzKgzf3WaEo23SkspknYqmvcbwHgbrxDLAE5lt1pHdiSxrAHMYSWfTRiCDE6h41Tou06jbD4Fb
vSHPSFAgeQtxHTFU+xRYkABOg9K46lC59+gxKNU5ZBQ0OMcoa3BayHSW27T3yVxqasO0gLUl56ie
HGtbVJO+ncyFq2SrRj8ZFpbejepHiV23jbHqZ9BpPWzE06S3RZ6lX8BFNNvYK4gUS/B/2szRO+5j
Z+RVsukH1apn/jYsKCrGcfqShHTKFqxRI3ddROeDgIzavM2gAbkXmHBKaDsDODVsFuECLgDj8TSY
AlCWMfZVxMFp7H6gy438O6C4jBxM120ITZQm4phsUhNn8LQodkmgaQo1Kk7ma2mLNt8FLepzWrQi
plHF0ShltiQ4EE4La1pWvn+Js6m1b31AlukmylI+xZBZzRMI3iQ85lNk3UxMXmtarMlw1gzzjNtp
JElwp0NNpAeGGNVeDondkEQ79aDHgjjEDoDJ32yPBayyeoWZgXRYq00Xv0MRPMoeOspmHJc3he3K
5CGpQDHx5mjorbsRZMajEffIVMasKtunKS2zt7pJkMXXlROLH0yh1LU/4BlYy7E2FB6oCm5fC+7j
jLfqFO0ifC/BeggQkG17kv9aBu8WlbIJ3yD52rj59M2qM2mRFmlyeOwLQJ2bFOXBsHajSFpXyEX4
YbES/DAHQYwWyBkq1n2L/7KEIckH4+6OsxedatWygbTOFIhdFYaA08IWx1LrTyOsbGcInGNgCBbb
ALh8XGFl5odCiSUPTXRKXSvLzLVDDNOyFIcBRRDRC9nIj2h4SatnVUeuc0gMPVPo1gkofQL7ED6V
PwieLFAHDmjROYsZeQpkiXxayuV7ldQeMRupp/jFc6iaJywog3VVYMGMdr8/rrPVgsqUQvJ7SyNn
a/j9oesm9Ky7oBnNcWP14JTPkeuBFbC9Iqej1AcvvhOP5DqlEEt59cfwNjtcIMcKMSRIbO3b68bN
+hvuyZIemmjnyRii/Nwt/OHKExMnviJLnG/KmDhoEbnwI8sL80CplJ3Qn3TbEYrZUfY1S7lqAHHG
gTUSWla9MWtCV0VFE+88o8wv/cJivEE2VZrscIdD6hyjAZ3qbLpk2WeR+YAcU7L15xaJX5l+Uk3g
X9KJrr6GY5Avr4O4fp4KMzwVOk3B3RkV6l2ZS4uWQoRgo66LezNqwmPrTvUF0wdNdEbcZNc27gSk
T1lgH2LOgAsQ1k++Fsq9CxKFUqlO0pRRrjkClQqsiWDukJ/grbqYjjj3pycCS1YSQReOWm4089N4
00cW8e8ICdNFZ9O2m0b4+javOyPZIN9yrz1R1uew8vgObEN+kYrBUU/j50z7ClNkF9BdaYbJ3cRu
l97qJskV9zDQV3MlWxqtBLWgo6CnUhBY4w/Zpbb0m5lN3UMgaiJQZjeiq0BGXmUcx7KOHiDF3cmZ
YIuhld05n75YsKHySYVk3aQjk8Mc1/a6KQiAZfTBBBqlKQz+NKvOZocFjSh5mDiIBTQmmpDQLpwI
rNxMjFAh5pysZk7/yZusdXnHjs3UAb0lE/es6du9ieCOf+GXydUUtmG+panU7dy4p+tfON7cYl4N
XDLC2jI7R14WJ2uiqOR39DU0/Wc/5VwWtmP0Us+L+bmsrGdJR5YuoOG339LUwMZMk0HftVPr7c00
bqGfo/LKN0zCFiCfQwmMHM27nIsCCD++xj07iTwvp5x8e8hiZ5YTtETf+fPzqCEgxNKS5a7lhItC
y8zqb7waaWPnLVgy+L/DAcxFt0EgLBgoB5VjnaWULxyby4WTMkq+sZUa8vGHUSvn1UvGt8icuwsU
ZWTSU0191U4YPQVm7j8bgZrSjdM338B10DzJdBqtOzPiDBz7cPNSngt+VR76pwy0SUiW+tjeOg7y
Uc4zCLy6cGpeNQ33Nwhy7TU7/ELAYO1dYhcYvgsx+HcQ+NAzToKGPl4n/1ySGdhsusIq1nZkBTcN
ROaXEv/vTWZ4KbboiCYZ9NaHXEzuaQgSwW7TRBdBkc/fe3MWD/gd853V98ON6zvhGgA9qe+mrjel
18RwAiCasH/4IQ3z0krmLzNeUY4OebCUYwibxkO+hCo8QRNZBMZ0wQhHy0WVL6yMgIlBNuqLpI6I
EM9nFrs1j+HSaacpbyBWIhWdEMa3YJiYgmRT098HHfBaxu95wCglnYlmsyJ0Vkk6WLsqKUf6F4PD
yxin/WIH8yqbXLU0I5OFt0H+gIVt9HZDPo8nh164v2nMsNj3Q4/5rwVKgB6irQfzRuNvOAyIl1/L
LK7P5oTNHdKereDyCebg+wRoCJhnZM+4IyjGUNUrvoPg6xgKGtpBJUF9rAq/ZpuLMzd4RLkW5FgA
kZjT9lKec6AnEhMAhjQMzl3FY1w7LC707lUD3zqqjFe6SsyTpwD3xQaVbjgCqrAYtYaKHGGF1WOd
NGMa8rpr2LsRZIS0sKVF8kvbh/K8QfiXbvKo6yWnPMszbieSM/tNPYakkjF2wlGHP7AQz3XqiGdp
+1pdy1CbWIQdB8F8SinEO8AcySynT5Fsu3ls5LVHpZSeiwjKFutfW8NZ7MoQrDvbeX4eZmH/mGqn
ueGNHIxnTjotugyqjmxF2hlvLt01zQ+pB7fYmxAtwTYqR9Y7X9m8PgpySQ74tst4n43EuTlJSLD6
OIPEICXSxeLY22hxMIlnnrgpWqdgThOO47WLpA9bdUIgn7TzkC68DIMtAy5SRjgYw8dfzh1sJql3
0lGDMDBlmn2wozi7taTiveo0jvtGcXTplZmgad1brX8m7F6B7vGA564A0/ZkE8SpUaLFVtkJqq59
KuHTOnsT0UJOC7DPnVNdKp5/wwxAloQME1Om4mH7REoXafLOPLWXOe9Q8o9UfeNE5DBtTGnSpLfB
czCfIQ1i2ET0s9CrGA7h00CkWewFR7ct5xmKdSi8yUtXxQOToJnX8tx3+UUnpPcaC5+ZlZEQX+lS
bW1V5hmXeVE2z6GI6V9lScHfj1qJqyB0mokUxmHMsArqCgVNj6fLQqiZeuiAewSCh6qqSZQCIwsD
xS2nBbhjzi2xA35s2Ss5u8Y50qOg3czSNcQZB58B0QTGHYKws95dx2EVPE4lmsLUdXRHVGUa3Le2
mTDIgxlPdeSFDfGPiX1mNahB1iGtfLnuyLLgfGHX1n2AJvY8rIhmQAyMl3ENAZjg5nE538WmdL7i
yamfnKIZ9znUl2cHaTCLoajVD2sQ7U0ABVbziZMIUqvh2cfKsvvpaCLFyNdoP83nCMMEk5r3Q0BS
CGWBVcnv6ZcGGDrDuZ134zzVwWEIJoTLDnNig6NKNDEDEtGb7U7pyUxNBSPHD47AYobzsK9qPMVG
IelPJ/ZsbySqI6xJoewBgjCjfkhEN99LoSWOVE/Odz6D/p4GTWmfisXgb9mYhqHsqeAaMQ85plXh
CDJZ2Sxc0SEABfLKzIsm4h3l97gCf4exA2P0AQgEB8IEGvmKG59fhBjbEeQb3bbx/eSYQClwsTOR
xQq4gEU3MTILYgTCnVnyJS+Qg2TBHRiIm2+c1M1eO6d03uTo4goK0+45VEl4F2syObGc2RvLN0pj
7b4TFsx32ALL9zV6JzA0C4xhkHHVrIlgSOxNlU5Fu2877T+JrrbHDVoe0kmX8xdTcmJuvTpo9dVI
4DQ0m3rYBblfOatwwUugR4M0gdyNyD7Lqc6Yuas9L0vaxZwpA8zYwzp6Z1d4pro2qTz2Wdg9pGQw
fhWG5Z2sDlxEatoWhHV1oHrTBBi3FuKzhZNRtlNyEnU/24i+wGp4C2DDMuwOUYFPabNXjpJHLG8I
dLUYv6pC+Hs/poBvTXtXl+541Q8W0vhoYXzMhf+jVgLsRx4lJksU9fmJiIXsMIzwCdZRLPOM5FRg
ImmtrCNvn9eE7O8fntFCtEmIwwjYVJkiLnAS2JGdvUEKmSJqI6CUpLFiSG7ZJQvAKUjcpyYN2SIa
nk7e9QsYxV4YKRN6mcc6BTUg+xjeeyMobU07ADXeokbLxu66TNNqC1FwvJhAseABINQEZdGx8+zi
5GSGdRgjj3AGWTrbVhjla0CQxzb1+/aKAScTNKwPQGCydyBMsrBhnLqHAxtFOdMzYZwR4kCGL8Gm
VJbST3wmsDGg7G5oG/r6IXFKmEqor6O+SNZMs7Mzc0HZwLZ4meNGnVFeDIdcex36dogAgR04V+gv
i/uxTMaWIMAuXVqktv8wZUrvk3eUjrDQy3UQ/SYEEynPEs/nMUIOYR9UNYXfHKCbt1VvDnz5NpPf
BoLZcBJTERkgURb8z7CQgIqFCeQLqhr2yZDxdtekOQZJWEI+0g4mtg0mI9dzx+veN1hEiTWz3Rtz
1v2AcYay3nxnFxFe+NANy/Cjk6La576vvkV5BWcgo+pg9WpmR6vS4IDCYzxTk3dObK4mlco7JygN
cq1sVHKJ6TJlb0DZ8kY0QX3bFbL9XkJraiPryWlbcaqymplcJZBhtGDKd8ownk36uPC2IEHBmlen
JDLio+L8Qeal0WypUXi3dguGJFjIUi1IeHKmhwolhG+Lr2rwgUSwL7j51hu4ZuUJ8dAEVYRtAYgj
7agwv44hcDy7cUX8Z5r39RetIkaY2O6Ld1DWhDOv34GCAqDVVSPBiP47XQuU4IQebDSiK+2OCAC6
MbyvTJi9gWdOe93H5E2peCKUmXKA2Rki+lvqwXkn3plfvnC7b/kCApPvTLAaOhgKvLzb4NzC5mkU
+3FBiVF5QhULFsCYGttm25eQD3gBtt+kMPLrxIWuRQhRzRFsnhDGvFPMDLqFRxz/07HmkHRTjuPO
94tg3vixLr7BDWj0mldveBRJecptrA6CdJKDWCBqsEKSg4+I5RHyNRoLrGTBK5ZU3a/R4AfuZvAZ
YmOkMzokXQvAzZ9H+di6zPcAGffDte5yvQOe/czruLzLggqjUF4W16VOjpJPu5eGZKEHC0HOmZgS
n83vYLnYD/ppi2zNeJ47t32EAwie3YL7QP8WzYOfPqZxZd52XYaWaiafVPVm+hTmfXMwYobVGfA7
AhYXaW5X6gM1c6hpYxhU25yTCcqYvPJ8lHN+5DhZ7VEoe88Q1ATZhHZykfEtDTUGQQRF0ajIT3ar
I70e9DG9pY8ycYzbPuNNRM3jshTsW+FD/qPpF68Xa8euAzd5ETl4D4HFACG35gENQdjbBImDPYcY
4LsyvTS7UDyB2DYPU1+DXJO5UZ9CmPD05iAV+olNDQe7UJRq2rWw/++twpYUVlG6GUI3O1Oke1/k
CwnRAok4gyRZV0AS/YWW6PY9K6gv++qqCMF5Taq/H5wqSRnSVsN977jGGfEPw1Pwzm5E01lb1xl1
hHqu3ACAIHnFJkG4kczkhvOQR7trSmOSp5vS4TPS6sNDl87lwnovePNsErPtv/glgp2VDV1pZmhP
JyhyUrPdJ/ZI47K1Y6rUcKhNeNWQW7/q1pEQDhKkbnEyOiejIhpow8Heu9aI7b7wxiUd1atSaql6
qmMXnAWW7OPIYYSksaZrm9Mw1FGyYUCf+SvSSpjAu0oo0lJRLWQbkA5sM8rxOXTxnQY0n5ISc+XP
m+Z/1zF3QWdSUJpMK7xPcy+E7tFk2eErAAx9FpTSdA96dpJ8rWt4bU4tCfq0ok5f+rnRPP78d/9l
5MAYEDuD54borfz3ieCfqQqBN+Ksq+eXgOC7izS05T7WItvMNF0JlG/lobYLeWtEuVMi8zDM3c9/
/V9HHgHsGK7AsZcXFwroj9OCxHcTQ3mLNtEUZLWWZkX6ehKmqf4eQakbvzSBI0x2/iVhVgHW/JZl
mdPvcHtT0U2dpD9Dzd9mG+2mKj/itdfFidlbZO3dxCqNjZP3rbquZxF4C3jQNn4V87XYgv41tnSx
e/hct8tUKXT5H+fTwMNIYB1ogejeElHu7ZOOYFhyaivLXOMuliiWciEKSqWcmU5SBQxj4kIsoxqD
IGunz8tyP3eYsTfifWpjkFRWXP/iPv/NRYImMV2qHp4xrvPjfbZtNlsfOixw/i4b95FtePUJSgrX
xYsblPyUvob5wKwGTQI3+X2KFNYhBzmrjS2PEMo4pd3jdwkWOU0G0S8WwTLF+3AbAxK4cNUEIFQs
xwPx8fEKaWwnDWDGFDJ3EY63vy+63uoztUel2niX7BuEIHop/XqidTvtHWPVz8VlCJCLYBu4hvgt
epVTPhRtxePSK5snJWqRNZzKtLUnBGvT4AUXP7+39nLv/vwAcMF86y6ryHLJVFlIG39eQ1hBSSNK
0G5ZTsHTa+e6CJ4LwKwjAe8s7BcSkESxmYjsyS9iPI8E1ddIcC5j7dXJyfXt2D0UBbkLa4SxaUGy
NGeyzeT2WLDdRdJFqgbTIDoBwCgB61r3rrvEO5Ik4TV0wbLc2bXUzWpTlhw1qKXbYG8ENaafjiXw
xokpu4XfQq81bZmZIPgLjJcGq+t0M/WJ94XkI7dY2cPQ1L9YHdZnHg12eJ8FsNipYNKAbv54c2YG
E6XPUAfsW6KSSyMNONrIAQ0LSnBVIzzEJm1f9N3AgQocl6VPc+jF+F3Nin92OLRd0f0nhiesGNFi
7nWd5sAmmmcn09P4EXG+u8aKya7Vb9pcMroJypi/aikkQu0KMRc0chKWsuCl8Upy3um6ZI80+E39
5edPwsfN1LdMzHxsIziz8PaxLX16hJMJ5o6TR7A7A/TPVNDxOofycCzNsjnz8ACsY7P2qCVQeW6J
T0QH+PMLsD4uc66Am+y5PIY4vVwPH9qnu50oV1cZ9CUiM3uirsiBoYhE6szA5H2kw232nWNIBNwj
QXQDdu2kW3ZWEVvf3cQFZFU0buqADzaBnFoFvcpdaU/yucIdQ/HNueYI3hB5mItqZO/KHEFEy2EX
m447G+W4Kq3I2LoOjcr9Lz7c59vLhN1GfrJYM4HG4KX7+OFc3LBm5A0/OJm0F3RakJNbsuDq6RCE
F5wiZYSA2LfPgJ8kL8QY0U70fVzSW1jiRNJPYYWquTa98ErTGd2MOsvuLKUGRLIYiO9CqbOTJyv2
FDNyq2zN9Ab7O2E94iJVuAVoCdM2D3BlYkiooInTy3P7bRk23a0TcRha//wTL6KDP+0svsUnRqrg
WT5Z9wjCgk87S2HUPrgHEHb2MlezmXpwhqj7pXeGKqFaB7Sexh3PWH1RjDF6Gbem70pNzrEGbW6i
fpdWIQWJX+vr3/e0/+Aoe12n1dD/939+Gu4vFxSQCSEQAvkC5JO/rPbvL7cp88T//k/xX6XjpBQR
etlIeZ0fa4Bzd1kWVniUpIjajbI9/XUE/sAkFwwtSTauDqLzEDQo4nY59HI1MajOVvjbwrcK7sGw
zUrTu/Tt3AY90uTlW5e6jCpd6BQXcqza4s6cAsX5ahlwstE05Jj2Lupa+vWQn026d+//FklQQ7Pe
hKq7mB/TcRMbQV7s+sjgEanBNazMsef45vZ1jrWnAUS7IZm8xzPFGDteR7OdpkTBqX7hZlV064gw
kwk/cnI0IfBoGACRY5ZYFe8TSKt07PgA8qI92J4DdJWxPwdJN5IRfCBOtIw5o1pt7axo603ll6Fz
rHS2jNrBGp/rohFf+1DTEXZrzj7Q3Ii9RUUUXhQm6iO8LqIIt/ZQUr66BdxWYL0eVm4tJOOm9yft
f0xM9H8j8WpJAfmJTmh8Kb69dD8+IK+Wv/K7VMgmIRyAmhWQ4Igmjlf8P6RCwvzNcUkINS3ThXsF
ieyfSqHAJDscCU9AOf1uA2YH+0Mp5KM9sjGq4OalSgSVZv07SqGPOyHp0EjkUMhRd0DCW67w4zI0
kP7MSIHEVvv9dCV42gjrMmAHrmpVLvFdSGyDHT0vcKt1ahbDuTGWwn/40w37m93gU8n2+2UA7yJx
xgE8CmD/42VUGCZ4gHFCQELjuBIp5YTHGnshI6p0ip4ZUIF6zYD6P8rWszATdSEyh8wD93iQTRtd
oWLldRTFNnN4J4n7Mw9YPr1Z3Y4olH2niq9/cc0f35DADSwUXkII3tSYu8PPobxZNodAq2rai8Rw
gJMi3yqN/OGy9szmNMYWVg46lrf9MODlkZnHyxv3S9Y64hSPkLo6pNH+yk8ixne/uLSPu/3vl8a1
mbaJEBMx5KfyQZrcOmHQ+XQnUZ587alVqONsqzj/7vphviE4h/49NfFmNoQ4pDMz00KQuP2LK/l4
IP3jQoj646iwpAZ/TvPOmVxrQZorRIyQEESnjKpXTQPr2m2NiYI6SAHLzmQaEFzwq4wZVs+fXnl/
/G6f2oWzqIm09NNpqotSTmqRz/dDTJnJNEjFDiLqzNzlY6Cg1iOJYb7bIlL492+/5/JpKViXxKPP
ZTwexIg3Dc1dhBb2tjTQK2DetYJDH2R+xhuv7I7k3JL6OknndkIWs9IMzm78nHjsX735lxX8rzPF
chtcH/2ciTmYNzmZOx+XljcHJHdbiL+sxhiw+/oGYayZsHmL1dSv1iYemLGcdZkFgXf2VPHSoNux
117Txi+/uDF//Uo8TjXsXahauDDv0zKn91jNUU54X9A6tEoZvLQ7xuHRBT18WKITYtqnlCPdOp6a
4jKF5vt1JNziC/SRXcEkC2f4qJunzlHGucpSl7BtgPLtPES/2JD++ty+74si9CmAvdD5tC0SauDG
qUlsoqETiQXI9PGIeXRzSEC5sMC4XTrSce4AY8aHX9yjv6xdZNAIQD3uE10M4X16bOt2BoPEKWUX
zIR/QPDQybpm6sUQymjMp7TsrQchi/mNnFV1UHWQnJinpLs8QGf082t5V1h+eHa4gqWpwjNE+gP1
8sdnR2ZxZiodLzP/FHN83irQB7pmWzsfUGHdViAA9ZnFDn01a0JkjiFcVblinASUnwb3fNOTq5Oe
CL4R44OI4k1dxS6ZLOC7GqIkJF01m5TGc+IewMPVVqmGPSM/qhfHLwps0loR8/HzT/UJm8KKcBCV
BmQ3IcJll/xcemYFTaxU5GT5uMNwGOUkD6LiCDDRutiMbW3vKCF1vaqs7LsaR+MQCDX+ao/+eJr9
/SJ84C38hzcT//Dx1rIlx6lXK7mzvEZhLBlagP+jmYmLcPC/Vkun/ecf+2++TF6usH8tdLVYK4NP
v9GGPNEIHcqdcvT0ZHIGwG1fOF8ss6iCTUuFum76Rp23c92ch8z1z2jOIJu0Bv+GYvVHD9j3HvEf
Vk9tZfdNTb4BM5dTIjSSU+iX5cHFb8foxi1rZ52ifsMZbPjff/45PjX6ljvH54DhS1XFRvKX7CLw
Ew420mjcDT1OhE3nmMPWq2VPaETcnmoxuocoZHqYGnFzaOZYb/qy9u+mvrnRDoGuYULWEeEY3q3D
aw8nmjstMMPgKsoZozbsoL94H1jLnf24jGi4sucte5/HofrzMgqH3NBDN6FM7dI320IHSBtZArIo
9M2SlHCgwxAepWuVt74xfedsgKMKpNKmj1svxciqjfMgmssvdeANV1ZN932AwmGsVDTrhxnRFGqI
Sl2hIv7qx0b+vzk7s2U5kWzbfhFm9A6vEUS7+0btCyalJBxwWgcc+Po7SLsPqa08ue2cqpcypSoj
gsZ9+VpzjkkSXXpneQWtaJQqzM6sabqfsQe/UwP9+RBvr5HDEsE+63JDfn+I3QGceVE70zEdbRKi
S2sk8WJqHqjklkvq+cU7z/CfnxdvvhI2stgLHf+Pc/voeUGRBvORs3b92RusHxQdOc2a3ny3s3z4
3yGQt0eNYnSzkrAPYFrx3+xXyK4qhBIjUCnAph8IcCl/Wussboie3sbsXfDOgrsZat48KRsAhP59
iIaGpMM3F5RWVB1ldrYcW0wne4REzC67pnoBGd/Z+2US97T+/JduhA7pGwHbcxxrbOEx6bePoxiy
V8zSILuHOXxnX3p7UOBSMH2l/+bQ5KcJ96akRPcZW5rI+WOsvPKULrHzMUsljCAVjvfzEJEwHIbO
zwG0wM5z6/fQ5f/28YSKUsnx9vPuv1m8mq4CaKeb5bja5fzBtlrnK4OIk+VXACEGLGXJbA0/MIm3
V1lY4p0f7/zemP37QaDC52wS0P2jXfHmQYiiofZgqpujbqhZdggKgtfeb7u96hZMEsWqX+OJeIwh
E5ccx/6lt8X04C0BUjXEsqhixpaBeFgo+PnMGj/895r4x9UJOEES+7F5SzhobsaqfzZTQjXmBqq+
dwwpBc49+s0HYlqxpLtd99kE3l8RzKRnRh/esVbafvnvT3/TXOLqEIbJf9lTbZv4r7f1bq6B/nmM
FYmF7l3r2WrG5oOhsWjuC5KpfUjH2Ab32Rzi59YMRwsatgQyOw5kp91c6OF/XfrzhUTMGYedzuNX
vSnfMqIHbaydPuuEgd4xDRZYcbshd4JxIUik4Xa06v/P+v4fW1r/chMANGytUkxsPAzbM/TPjtbq
p7BJHf9YZhr2RRFPzq8hwJKyVKE4+ZOp/hJ0nlE/FfxZY7nte4XN9hT+ts8E/FZ6AwAZfUrX+M1j
MEsTunIK0WUS/EKiD8aFgr4x+eQXMvy6a0+We3UBAoiCveSv3EprasyjB6FaJzWBatvDm1bNO72+
N6Gpfz8fMYakmDPRdluCN7eDqTsCMneEh0PIEF5bkPXBHnt0DXPdnlZ5iDBbQDzlwtRJ3YSVR8iE
RvSG7Tq8kKAC8HWY3Gg5x0wY42NdLpwePOBN6E5XGbzkuSkQi+Tjmp60cTHA1wwDzXvX949VADIq
nRdOspgYYcm+ub59UymnRZt6BGlSpMQZRQv4pqKj5SAnyWA5rTM/hGyrCcIg/HxOmqYW9h6xBoqP
BYL0QFh8ph8cxOlEcNjCaxNvWQBd/Pcb+eejiFfTI92RnQtz1Nvzv2jCYUtdEkeL5k9SqiW4DKP9
idl9fOfmizpHnbN8D9rmtIRufvzvD/9jk6bAoUADnB3Q9Qq97cv94z3weynJ/c7FEZ+29UyQ6/QY
ytgGT8LhAcdy905mwt/l0++P/dbSttkaAheSuHjzeNFg0KEj0SdLUZPMZnnzSXHmTazCt2+ZT/rN
IfUDc2ZPhdqbxfahnMvm4ioWImEN1X2zijLBJKNvvCpoT9WSd8S4K7ohVbZGn6Vo/Z1ZNPUV5Oj3
zufbee7Nt2erx6tNpjEb/9uNVeL9suwxJ+eRJ/ze6+P41ak9UGuZk32sZs68iggm8iThuN6SPZTu
nWwZEgIdiTwimAnFUlhm9Ts1q7M9y79/LY8tn/9sQRl0nbe7/I+72NMyadoVBhB+MQVQgH0PPDwG
8w956KfNp9mXdnMxCxPVvU8CYXMAxhPeDqsnrgNxpkixLCvLdxiRerIp3Sw9mspazI3pYmTQXg9S
9LZ10Wv899P3r18c2yULbUjbQ7yNFuZJcOtwskAkRDPxPR3mxPpQjmH8WIsw/VIPHXCh1FE17UNv
jJwDjFDzddQ1Glq2ag/jjDUhSc81HvkdXj9xHtMZUdlsbxW3dsZg8yJa9ntf/M/Vm93KDbniLC6k
sr7ZP0w7COSQznpENefXu8xzhm9BCd5GedlT7SBVr7LI+ur3QMgzV+rXqFEFlLa5vi8GXux3ruO/
fJ3taIrHFRumx6X8/QEYvIlTBzX/MRRmOWapB0XBnfNrEwb6LtUhxAMtxTVqTHxtrGG+V85a3fE/
LsJdsnfSev8swALmV7wdiA64QsHbHX1RDborxvBM7ZuTAt9a7hmFmmc0xOnWhnBvvKzsj2THwBEL
+/EDUEaVgK2ZSGRAKQaCcH1kPAz8TU/qnbL9X1YgTkARIy0iW2IWoTcrkFvXmeht9M0I35BcNbSv
d3FIvvejBUgFyrqXS/HJWqzhFLiWsY+RBUzqK3JSCiBVVRbG8Vk0zh3tenrJaRC2YQLa114I0lll
dV3d2iOIQnQbmCZIZXNUa06ZmXNqee9S/8uNZ7CwVZM0R1gA3vyYqIWKVkAtOoIhgxUi3Z5jaBgd
5yKzAOcEer3Ds1ZdzJS9WlyTR1RW4dmDVnHCrRu8sz66f266bGS2QxEXMKtlUvj7cxhy9+TIyeAo
YT1eSL2s7+uBuwGj017J/vOcw7B4GlCN6x9S0Nx0lLT9GFVzfZTdZOM+MR0hNqwVnEyymMgN6fU2
Ku1A7de8QsuBms16FcG0wftk8bVzOwDYxfAdPXHxRVUi/PjOu/Xnms8R1uXXOIh9CLvZbsE/F9ei
XKyyD+Ojywv2IJ3SuwuJZDjGtSq/TYKpe1YirXTtHGE1aMufeWa+cyPaZNWLfB7s0t39H74SB6yA
FW7rjL3tURTNOLhgN1JQPFje+lC3tznP64628pq4k7OcQqXGzzG70j3rwpLMFHE7QP4hfrY+fFht
1OX//Z22O/v7FkSbLgIuwemGDtnbFQhCSDfbjsC5uQThpwUeCEmLQXNHTT8dpNVYH3wtqvN/f+i/
PG+0fHnWmIttCQzBm3sDsh7SOR41Hp7MP9H4dM/oA8Sp0BX6IVlVNwgmms95XxQ3rbbDX8Yrv0H6
X4tdiALlVEZDf2epGLKM69U3gavDewt5565cHaw3mGX1qakm52AVlrqshIi+NpNbvLLR3JLq2Yt3
rqLzd9Pgn9fR57ZuLzKKjggex9uue6lIFmdLtLGodQDlvHkl3XxgbPBaxO4yJwTLQRcdmEhkCYsw
jERvdOPLXA0al8bCkXOHB7Zbdyv6jfZjDao+S9waUs0Bw7jt3i+2Z5mdjTG7/zo7aj5MjCNOK4Nv
vZ8K3FnwZsLXoJTL5xQUMqOXuvzYzIBCs1FO+w7Lb51YnTO0hzFWVO+F12HtS3lNSO+jPh6p3Xzz
WI5OSf9ZCvJEQunPX4Oa6OEdSboOXc0yBdardWYOUzM55B9UEA6huFlr4juzFQPoCTBBdqGv1CX1
bXOPFMrq9ws08CcuHUbYoujLnz3CnwJd6YwZHy1ENt1MVDnp2YWISR6fO2jND7TG8kKFUD7RyOl/
Edhp4t3Cj0sqs0D4Yjxgon3nKACpje7ufTkV8Jxa3Xh7UlBxP40m3ghoIugI24YDy1nBW6wbID8d
yB2fQAySKQnxXC2DwblJ7bjej+Qh3hdkQQKnRwbdn3XQTRcEb+SjehH6hTXNhH+wASI/EEFg2Ven
YcZ2KFclw0RmUUeQT1fZ6cmg0HJOXqnVMxeP5bAnO3lN0jKz97yNW1xME4ofFfI3xPb//Yr90YDn
gWQ53+jojFDRJr/pcrVd2CO3D5xD5eTOtbDL+miJnvcFEMudt5JstFtm1R4dNvGr33jlhfOjc3nn
W2wdq99eC5aUrdm2Db45Nvtv6i3b71fIgyuZREU7XFSZZte6COyDivL7DAD9xcvCFxj6Od3UjPCz
uUdNK2Iy6wpcDRmwJPpAuf7531/r7emJn823osZBycxswn5zemo7Vv9uzTBMLZX5qcqZYIBR9I/T
mKnPAY7Y439/3h+1CyscJzU2WGCuYEvesurbkmjwsJ/EIYrn+LYwaXntbam+kPzr7vOg493I/Poe
p1x20WsFU8TGHcsxy8EtEpYOcr+pkOvHcOmrZ+g+xUtQtdpgZg3v7GpkjehwpAI/xTrt29qx33ua
YPr8cSc5bIZ/S4rYKtgzf99OY38OWvRb6QFXzhoeGl/00aVTXagwhw8jsYOLlNcU3qo+2cpbXzqe
v4wwm9XG2RM45o4EePippYFfmDgTh9o9nIvmC8BHQ0oKGNJB1iUubowu3zI8h3CWawCkuy7q6ybJ
7Xb42NfoxlMiEU+pMIG8dloTRZKXjZyfZLUxxghWQXqztqL+LMPVsPANmvh2mndoiTKCZ8k8Ntmg
Dw3JTOowwXlYL1mk6uExJv2C6OcqCq7b+TpOXLt3gkPdZw3Aw3WqvrdtkbfHQrnlekg5SXxHTVSr
86wLeNRh3FM4Kjwzehfmzupfi5WgKeRO/XK7lrTGcBxwv2ja9T9YINTwShOm/y77OuROjpnkOCXJ
477WkBGQ7U6M9RLCVoJ7FXnAKyM7R5RRTKv55ttL5R79uSgqlrTQMacx3AZMKF3q7MJsDk1/yNjW
P6ghJ64YLLkCIIwYFnjYvAYg3FUembPT5qq+ChX7yx2eqBHLm1nbk7FNeue6LO2L3a7btXaf0yam
IFq0R2Q5JBb/Lxag6DEIYnR1A3iPxJsJcGLeWADstivvTF+se/G9obbOaQMYZu8VQRngS1b6wVjV
FocTlKQ3jbHtFwlcPfdLlFvxoy7gGOwlselwscs17lmG9fpaY03F1q8C9YgSkhAbq5ymO+xRQ7/P
gZzsGxPW+qzmIih2aSPQm6MuD+eDxsvoHvmnpJkEksbwbiz8Vb2Inoxv6nwhrzOOwpNw+qx+yfEs
V4d1JrPpFYLfqB+FaOrp1PlsTEQ8S+tHWXB2vWRYX7rDsmo/PEC27z5YGdmGx7irawDOldtrzEyD
wlEy+XTJwPb1N6S+LM1BLT5QbN8tJQKJRsc5wcJhbLpHCIjK2Xv5AkOioLt0iyS2tBMBTpLMHrsY
TxUH/YHIcgjNp7YozHSLZt3hH5bl2NPVI9fniGQtKo7N2qrnmm12Srw6X5KAyOP6EZsIjOMiGi1F
EI/jElxr8+i6ZhTZXe37LjDedc6fER3meNjHKJ1vXe2t7Yu1tiEMLt5NcyG8zXN27moW6zRjIAF7
Ho2C8dhcbrCERaTwo6eIgODBa2d1Wt2SnDP8klNiaOhXP0t4x/nONrb0r1U7hQxT+PvdmfzfzaCV
W/AJ3byDr0HOITxEzJ3luDc0ZNcHHj282RUiP+jsUvXHzOoWwuMhVNw6GoDFmfirjkWdUwuHPMIE
gBXpcF9hAU9kLvpbbiTkRK7YfMGFA+8wjfL4BS+oIx5ZUKYFWCk0Ppg52yjGMAV9Vcbt2b0irZMs
G0W5nxz2zbvWIXpl52eUskfH71Mg7wupVAgafcBkaadbRe6acghZ9Zf4hewf37nW1RK8DDo3P4J+
bFjeGkSEe+hXnj66RlXyXGEnKsnW8j29I72v/+K7rQr2YLvJ0pp069QYaAFaYNbMwLMMduxgEXaL
cTwY/NsfS4N5yyBr++iXfd3hwyfZDBgGsoAb6OGVvxsrEwWHbKlhG5QjKKA9RmTwTJ6oiu9pY5vh
sHqN/kgUEd5SxBuElpezta7JRFxFdFIErciDo7IBMxpPzLAfCRkenoTkhx4Ru1Axzi4hPodCzBCO
41L9VZCTVB2GGN4rUgfiLZ7soR2uBjsNuih/dQzTtl6Hd9IvJA6tEhWPO+asE1uWckPSj9MPhy4I
1RmnniAWT4286nSyTZxk02CD2FHR8GR34/Bh1T1+Pz2VQ3EXd4VGYEu/wP0Qe9r/xdUN6puKA5Z7
0BRJH60FZ+0eLdp6a4zWPz2v17Sb1ylSB08Mg32xrBXS50rMcPiMFtZKEwxCxj3NM6/+aaYing6F
mjMY2S1uQcIKau8C5X6+WEWhxks5ds2Lpg8AyzYcquVuBtc88lACIMdR6phpl+G5LYH7DBRpka1B
7hM3ux4CemmYQyeJg4Ae0iB2VR/NBCwGTZCUpdXBHB5sCN14dCM78euIB1jqzL96uAnqq0V1ug/i
ipS3oV7b4bSghDUYS2z3tUSdnL8Q4M1WPioT91esVeuASrYcqNiG8bUl1e2G8XP2tJS8o0RLFs5j
Kavw8zSIZj6Vtk1IxNLo+UV4GkuQrvCLP8CsMDChV+EWu1L7LLHSX0PyJroBmIzqILAnuB4ltd8G
19mvnY0yo3CG9EpgQGXYo3P3kxzHFGom6UTeDc+BRqgbqOHZTCJd96EQJtqhwlM9i/4M/tiZvRZs
iDPMzXF22vinLCKuS+R2tCjdyG41XkBSo/aFdPi3AA5uL/MUzDfrNJkxibbVa9evGbvgQEUAdnwh
vANbek7zLR7pfS8GSV1Smm7JjgXYECDv/BEu2MmHBBL3hXPt3brDJWGk+ri0noK6QN97ufSRUCCk
3cpUOEXw1+WDotaJlF8HlzRcUX9YG7s9hoIy7ASX9b5EXAjmsPJIWAMJN9wsouGoNhVwNpJVrTAh
eoAYN2AvVkafcK3mW/Irmc2uCih7S4QbDbKZBvM1LWc2wppJCFVBTsPL02v4jOxomPZhAKPotVLS
2PcVYzN5M2Zj+B3tWtwy8nYHuSN5vCauscv6CplzN3wjVBN3cTB6fBqn/JXEg0q0h2mKyZGMmlWD
cFqNHvaetyrISXO3PIOjXocDwdfzj3EW9jfhqKeMt4Xv1UEW2LO60GAaPTWdSFMqx53d2N5TuqyY
IbYuN5I+JlDOnVXYpCBgObHu3NqiXy5inPZ8RmxXZ7IVq+k4+w0gqByPfVJ1E/mB6RJF10HATDgX
teLa2E6Vfcjpvu7ob5bj2fhaZnfE6CA5cOlqVXunbeKcNC9ULRd6MvOlIfJteF7nurV2Yu38nwKH
jHOk5rPsp9XqRbPnfQ9T/BdyeCJwe1gOU6l5UikpqI7qVVIOa50WGxl2zZq97Ib4yr5K6iAy1apG
ju8407nGVDcdWTVCfejVhAFFxDjv94LshegMqz1C/D56/lOHR6rf8f2JsA1MN+47FnLszsZsXKrW
b5M0wI93EXUKvA0DnsVAMCKac+yjdfhG49O+a0JtoVFnaIkrM1p185hV4ZiekLRLxpqOB8laBw5G
Ea/NoedQ/8THHDQaEECVDzQgtJbBKW39sDpYjEWLCz8wTJ8bYjUuCNDS9a4zi5EPZBgEPbI+x7JP
5eI6v2g6eeY6t8q2gFnBs52UX7kHMcwMKCtNWCFu0kGca5h4Fe9o7n0rOXWMe22hIUiGWa39vbEW
Ksum9bPujDevh1XeOaJJeNkbgiFACVTZCGK+AjkjQ6m+ZfibPqg4qgn4CMfQ3uEC69zHmJCvlPuS
6WwXWrP4QoBbFj22bV30R6xerEOgPeR0zjuY859tRmXZOTC1fBjGyu1uWMHpw4CLn+9NVMXl1TN+
i7qNESEk7xlv+7EEJR0Q97SO5rbweVFvyW/Q1MKtn6tLXsHNObhMGh5l11FhyLaPIG0TfMtcm1g3
cytjAgdvulyaAjk0+qZTo0cQP67OraRrFtbU3POqZx55FC05klg0V3jcOITlnd8cCUdSN47LQTOZ
giUUB6KcCHdzUg4R7MGEqGXGnlK6L170bZAbtCtdbBBqKaxoisaqvaS1A5MVeiuwFdsug+fO61xS
qXwEYwcOLCkxT4CNCHrp7Gzd8ui9LXQKkCBexLAk56oq1u92XmKrMLnMruhNSbyf24JLaHVs2aYa
owFyiDd1oJVqywJP3UQHvFo59c6QdT8zf2MQzMoy3j1kKA800Vp992bDqXQ2bYRQamjA5ddW1f2c
e+q3S5NvELEAGiAH/W6esp0hOKo9WFaaVUQsYXbbkfAI1icSItj5utP+fipTsv2qeljHa7luutig
8vvX7W0w+67CHrMvTNZ+ZF7ZvTg80XkSrG2hsP/NxmNtjmYbxA5HMZJm80IDiIZPAuXOG05DM+eE
y0uUgcZxsl+m7PPyphu7UjNu9LzroASwfdtv2/xqFbHBE463iPieCAUIpsrJTUDe1SjWBmt8zAw+
1SPWk/qbU+gyP7W5bxc3rL3Dk+EoER7IuA5+dLVxrCyxV89+IYa9usmHrD7T56731CdOwwDSs8W3
GIj3fT5Tee8q1c/HrClM9BoPaP2SaG2ZV2ibo8KBjr5ufoXzomtYiA4UzdxqgWeMkb++TtnYThcm
Sult1YZ9uC9cp/cJrfJcfXScjvNsn+UqOoTFKCagSKsojnnG80BAZS2/jSSykOHg9H2czC7/H690
+dGViIDxpJHr/8hHK/84+tUUbti8+YW+nXzuu8b+i6eiLKGEBKQ6YPBp1wul/CDvs7arYZMFk/qh
HanP/iKUB47Foj4QhP8siS+Mnp9Sags7cd1mQCSNhZwwNqdz3BOWByB4JQWcuJW4zaJbAZS72gE7
JnckhwITJ71gJrIPXZNt6hTK1AevAhq0ZzsAcV4wfAySmbbds4+ma8a5DZmc5MUuhQ9HEFtaPVIF
lbe1H1njrRTgbWLqOPcOR7AYqZ5h2jxaxh1cwFgWvAI3d81zZ+c0DDw/08upYWsRH5jy1P2B+MwS
Y0ZmxcPBI3Hae2jLJTjNxQgixAa2mp95Y+IvHjrQAzmNMZsARct6id0S4mpD4i7hYqBPsw8Sg+xu
I762lJiVuEognQtk1Sbz9+Rx2im+e9dprr7scwHccI1ZnhjknSOBfZW2MF0gePeTf6+btSESIEeZ
tG8KbzVHX8fyxl6k/c0MIrL2I5XOFeWRbUCjNiQW0HTIb7FRkmHhEFO9HLrIVeFzTErmAcKZQa3S
uqz6gWj1cBPYkDFOa9WnTKTWjFwTXzrmJgWLBWS3GR14prXa2r7IKEOB+WUyYs9fJCUcvV/esx+W
EVQ2Re8Z6FixdOWlXcpYYXOLbfrkcQ3ytcnT9KnHrxYdt5jRS29EPyRFmk5f5UqD4dgx8V8Ae4Cs
fZANUKDXuBut+N5TAlwqvWpBsx0BNttkZL70cc1uRZFF2QBCViS1HDMONpmaSDZtRUoKs0XFfOmL
OnUvYvEJC7AWDLa7ztGyO8/rtmZauNdqyg8OzJeoHPEj7wgOsz/OnGWXw2AofQ4TUdDrsQVtR2Bv
W6bfioKM6ONccZ5i5oDyPrGitAA3CWb1zOzZBSywgq/CvkLb7MYKcs9+4CqL7xLccUp8VlosewAN
c/HgzFsyVrWuzl8VfCLUeza8+ae0TXOJexg01rlQeXAS0MiKyzqb7ZCoB3Ut/Lp0dg6DE03ytDN/
zg2RUvsZhx/7oMqQDsSSp3VPxGG8N0DSZDKCSCGCUPj9pzWU+bJNGYN+N+uOtaEJyEM7jShr5bFH
JMfeFMzjcD+MGMD3CGtgfLiNlZPtMxlQS5GMuovoOQ4/1MouP85NWXzzppIYc7crJEkzhNxPe5zI
YXeZdE4artRGfmY2BVrGCyc+HgL661qrjMECp+75yklnZIIHFOJQzw3hF3Sq5DWP28lK8lF6+AY7
Ai120I4JzgbrWNxh1UlvICiJ9taueg7uaTe1/jVg4/gyMDHNd1jB/e8xHb/sUBVp3d75Hl2Ro9vm
2QJ7gSM+uKyS4JyF9uR8AznWX5/aMkaWLrD9untNRx7OmSj6Gx5MYrccK5zEF0/31WdnkUwka95R
nwicYg326bCM5uJkTXNXSquKPvZ4pVF6hLK/qrpswW9SygJinjS9wDDMJvCCiERBFU4t3pdZN+rn
JEKBN8qPil8c7Jv61LYlwQjBvDCDrQko+D7Vsw1xIXCie5Kq6fvy1dzoBHqR75NnxPeCZAysJySA
fn+idZQfmFCnVG2zMvads9rRknBTKMQ9YXlP4E+EQ3mcxT8RwwF2yExV2OeNV0lEBwGAj7INoB/O
dIwVJ0MzUvCuIxGH0PNu+mp16XcJKdnQljgdjqASO6BQ/CLwT80GJE07puo7Rt+aZKBcVD9R2qyX
SI3Od5qD6FhUGuFBw4cMOHGFUleA7fgMErt0OTbB1HwEouB+Kfo5lEmIoLFN5lFDDRvTiqA6xLDO
SrFlaX2VtvbzpA31L3rdRjyRYEx0VxAZq3/22J3CQ48+pD72q4B2j/fWg5WvGcRf7XEFRkCtGwED
tKJK3nm1gXVrVJ9ZiZVzxNlxr80lSNnAQDVELQLzYaV8mzmtv+iFhsY1Grq5urays+8gBOcvBq4T
dUC0kLDnNRtwhwTJUw+tF8BpHlFiLgExIrduO81pQlYMx0iONfIxawUBMi2pn/2OPoa4I2Ug767M
p0NIZZ5dm3tiKER/b4slIIpkXCbONBCnh2+jVQJXWCLTnxqJVFy1tvW1Ckn7Q3FpshMlYj3QEmnb
O8SpS3xJ0aUWlAzWEhwB/BEDphWMLF79YfK3pgURTnT31uDUobcWDzD2sOEMa0MsdyXmJfxEE7Ml
1MWDlwappuq6M7+4aKHdRK4+pBitpmunrABbderZ63VwnZF4FlWG8YU0vQJXc2Sn9CByHVm3uZ76
8hgYY0D8saKtNxMY6p9eG0yU2lhVO0qJanRP1tK4xLOCHFDuQ9tJ+0JhCet2AJL+YCibnLOpXIGC
3YkpwglxifTXTiOduSf7yajrHDTtZ78sxHfkwK7cy3qQBIuoznlNvT57msC4m73d25ozQ18Wyw0u
z6E+6cwL9n3Ppk4yT4t6a+maLU6nqsflltCZ5tNqh+xNJvMKN9FBEzFeDld+IcuaXyY+jbMvQAij
T6KeN418SgsqqTgRgs1z9HIoKYe/N2Ulv9vNmH1NwS4u58gyKSKcsMp/0OMbL74ZHXEEabDwaMYd
2X4yLsYX/EKwOKj4wnxvuDP0fKULJYtxEBjcNLP13u+C/uIWjvjUlfb6o8z7ob9o0KIk6ZZ47Y+8
z214ynJa5IkzDYTNdWVpxE0Tb+1POsNG3sFUnBpCuVIZneqpt3/SZfXTz6IrmvArw9slveX46JPE
WTijcyxr0GjPLaIkMilnMU8/Qxf6aUI0TewljvFRrhY8id7j2lGU7EvCx6eEak77xyIU6k6XEwNA
5sPltyaW6I2CRdaJmn1xggNP7plcvd4DSx84Jy4GH9M5KWd8N+jpJfRtjEOhSBcNc5qbo+6lCE1z
XBlKf51mrBWPWIWAylliKsUNteSYhOw5hx6qHHmfNNoMqRtdmobnQE7Vj9bVgSQFo62HH+TJjSh8
DBFDO1DNk71HL8XBnmxdEoXoA5TxnaRz9ZTWxMcwJEPwsY+Zg3yC7pYvtyT7jfGZjPU8YYtiRzC0
2vzvFQ/sR506Y3uw8duf4wLUzDUfB+b7Xr6xOjPlj26Cx95Wv+ZgLco9PJaqPQZBHa43RR5Lue5p
kPspaqXenPOGaVli0L3/4DhdLMniuNYvdmMOVK01ajBvyBXtly0yIL9fcfkVvMRxe85zMCi3de+h
WZo7OvZ7ocom3vuqtNxE1kv3rGs4/rsKBh/ZArIl2bCByhInRU66Pbl8M2TAGW4FisfII/nKAr43
7Zx0MthikUuTzVl13pXYS5DaOSAIa8eC3ScBeCPvBE8B4amNbFIkRcP8G9gib9dn06/k/QQVeXwf
GMA1D8hFhmAnx34ob8ap9QDfIujOT4pYvgd8Y2G6I1rRtfYkuvbjgT/QuwLb8F8RXiaiLNfZP5dO
Z30yHQsXZK+1NAlrdJpy7nJZ1GguE6oALa18ziRDZwAMqXexlAHSj3PUC/ej9rL7fKj64jgtejAn
rhLbzZI6NUmOkH9DXrBoCykNs1Zf0mkGcaz8hU6nDkuELmbMR7S//hKGCc1Dq2BOhCY+aRgEj8ka
9jTnJmeG9tgHec5Ro6+aJ+yOTnUE6DaJb7MT6teOpe8zmWFjfsBC2LlMjAbvTroBWHcVzevHRXaR
c0UQLEtmCuTDIIX1bOvgtULqSzS2skoGOGfOOchJCabPwLVq5bC9ThCyq0S5eWtOVaWik5aM5vYg
/lR8GhAyc55q8i3lV6fzR12J5q9UB4aBKlNLAc1SpGeDwLjf15zyiFyIRA/K0kT+DSC/lVGsRcNs
Bw7cUMgJcD4n3vYRDG/QYrTTUxD+5CjUzVvIQBNw4lAmuuLAQkOSNgUDN9irDU3pIkMLMztjcWCs
FG19Udd5UC2P/B75JgtlHkpUBnSZ+ztgbeDIW+OQUqjidjlKlU5yN/NXnqrKmdQe9F8pL6ZR8tYW
gNXJio37nzMcMeLdJmWpK5Wbom+BH/9YshKPR0IFouJcTTRwaK0xR03kakz9IIWNUKnhd4YngYaV
SELFEJAhQt7fMj+kUVgvqfuryEqCyHdiA9ur3ktzknwH9AueT/ynk4+M04nJooG9760ltRNAzh5g
yyWiEwPV2uNMBbbg0I0zV7yag/Sq59bODroL7a/kCm2ph4uZp/e0a5tw5ndJC7ZlciTgKKB2BB/x
uxAiK23ObM4YH5qUppKmqZIMUzBebSufMBA22Q+4NzOjage4MZ0P5zg3INupw7zrEkaEbpjVvY7r
Gp7LpifFZBrkh5Z3lgI+y744tgoOvm7IGSEoVH/4byXKW8U5mw0uO744/Cs0KeEbFYeqFhVOjEtA
p/8/zs5rOW4kStOvsrH3mIDNBCJm5qJQKENPSjTSDUKGgvceT78f1L2xKpDD2u6LjpBaEgEkEieP
+Y1p4lOmR8dQSoe5Tm8c0yZlipLLkcYp07szGBK5BmTCCF6glpapMR7m16trM6WabTMpECi29Oa2
s8Co+a2p6YgFOypWhJxYI/Bwxt/xHgPZwd/WQkxin8nBMHawG9BwiPRMICRc5qoF1N2mt0+VDUZu
QMmasEOSHV1y0AX3zZANn2OpD/ONFsU27hVBPCQk8SUI5lFD9YWBhsAuNJP06PDeKft6F/b41m50
pj9MWJjSWF7tj1l5g5x5+Iwk9ELSrvCUG5UefPhUtcNjBDvbwImm/WmAZ3Lp6ObPoGC7OyYdNUpG
8YjBQdjj9hk0rcR9AGwpxiChylLzkkR0T4oyV9/C2Bf2VkVNbcDhW4+/zeOsF9OGZFvJX+g6Qw1f
dBylG1pF8jPDq/s+0CZDvevwu2MUDp6ufwiDup/3mgnuigjtF1+tEXs4tykG5SvQFeDlahCi/o4G
+FDQZU0VOtpG4mu7rK+qL7FA1OIc5P4NcGh57Xgu6YtCxMJrPP1eTJq9tN9xKEcFst0RY+1NAh/p
qLP8ntGm2nZAT+d77SRfelHhJ+9ncpcH8zUyfsybM7O/HSLu+eMPQXtvN2JchgqAibYIIPzT2wrp
mej0DscdKJTyhsNMfXLCuN2bqLOgJ1o1e9wdGDDaTo0aWucbT5YYkNQCtevqeohYuj5kxhm83BqN
yyfCp8Ea6YiDqWiLnN5Uq5dVp8LS3ylpGVzUDmK3VApVfMQ0fd4MFJ1HC8jNORrC8uWdhDQUGGBx
AE+DDotC4worKGRL4oRt5K4p6WpHdUPmmZj1DWB68CQQnhmhUT1/Uqo0uqjM/pkfg9Sonc+HQEgV
DVTNubMStfHmOiFX+vhVvXd36HsQaxES44WtNpAGGjphDKrtiLC3SLg2zSZKsuq61NOudz++1hua
JdmeKcC5QTJgZwD5OH0DIVPm0OgCgrbSmt+7pjID6LdT47W9is75RK5WRYXuRWY5XeeLn5OdlpLx
tP+3MeL/SHV8+9gS3SL4nsAmVYlOxemdtHjlDaaKH5IfDe1DQulOuylyHNeuMF3++LHfHgu2DhJS
U8Fpwj5eh2aakx3winDeGbKkMJfgQ/HfxbpgU1iUWA3j3pfOpuLvSAbOXPsNGBOIvrOsOMhIqPty
9Xqb0fYZO7Hnu8hcRMKZANh6n6EL2KSNhzimEp7ZULq+3u+Q6Wlp63CuoD2o68+spHBR7Ej3PRh6
YFfQJLYwHe7VwmuNjJzeiLr+iEGo2oP+SypUzHOt2NPAosSnJFKPuW2SkQwznsPfVSVJGhftdBqU
CYkA+4UhAM6HZIlbP00p9iKzrZsLa+4rVBTmgsHKx69PW68hOqYaQwkMaQB9s2lWgNY2GdlFVUgB
D9b5O/XOnCPwB3+a8J9fVoE1fKnsCphlNhHTMhnmQMYcuhlYNJekhCicdwZOpk0VqNddpxhfRxnE
Z8Ql37vJJfGAsMh/gL1XGxqAeJYx5953RSG13ZRG3fSoForEtawdteYC9lvXfjuzNOt0jaVhi+r4
CCKFY0NsP70q+CW1NpH82Zc4jx3p/JRkZqb1QI7mezMT82sD4edDPTE92Qz5UjAOSHwemEaf4/v9
Zif/GWfFoiSGbi6FKUQB+Ban9xIoelSozJ/2vqaCryuAB14iP69fWwg7y6tS6Fl0OVPzJTd8Eb62
h4IXS8TtwUluE8kUY+NAi8egIVKd/grEK0MMQGS1dtmXCLa6Exr3AOvqhjCuJI11w4AlnXfCsJvq
OOiEsw12a2p40JsSnb8IBAem6w1t43LUo/o6A+UgLxKTOHcRY8rsX1kzDbZtM9Df2czmgEBCRGdO
Z85gIANMAbr42QzUWFeg75sXCy2Z6Uswx2p8W9Q5Dd2xmebLEuMXcWmYtWnc6C1IJowaVHEVsNVS
1+xCCHkF8uDAOLpePEpI3v52cDJruAPbFo4u7UuoETVM2P2Z7bEOBYLjVl0YG3D6SYnXUXZCl5J+
46giOM8QC5EBBwNR+p7wzAJVImllVJD/3MpS7R7mU2goIAJTe3AdP+rSS3W0B0A/lVr3Z1KBdfgn
DuuGRIdp0YIAP7/KT+B5qqivBdN+xjth27ZBCTM14WsNFqrqGT4aB+kqJKK+ARkFhRFKG/IPuTr3
CpQOs0a0wR7omqwWBJhW3PpFlfzKDKWcPANWBFiuGHjYfYcx5JPT2ZF90dEgDG6nHkbKPukCS/0a
2B319miBNrqn/xbeOBm4OjdwAjS/E0BJ2pdCydPxcxVGVepVpMmjV5ZNrXoWZlG4gQ8q6X4zIYZ0
7Rf022Gy/F7wAhWwm1n1g97tWP3Yk+OAIrKfDIoe8M+sRHvqUKmdDk1jpvOj1MB/b4bKxOTbRNFE
OziJk+9NBU7bdpmPvjiab78iKU4XJdAkSnYBXTkSu7ydFA+htuyrngXaXtWELy5SbQKGC0vLx5Mv
gbgE0x5JE3J/o7kFw11bzM/JrfZMxNCqbMKpE8yjgg5PT0Pp/ceGqf1e0HdPXWvKih+jofb5DhBS
jZFJWFafnVqHkVJVSverLDK5KWdnSH9wdtDxyRD7zl4Y0+iV24aRhmNBFPsu6ZBRP5eJFRwDyqfs
aHZW/2AUpSAx8f3CPxrSH38aRFZCfAFH3jWSrvtsG7kzHAemh8aWMXXzshxZzqYCYhq6VjxgWVqY
oY0AtZ0av7RUx96niNrpNQdG+clIk1r+TBIbPLoSVgLB+w4HjRhqN6Ygm6jRYoYQbJYrfN7TBDuz
YRQbaUMu9cDbpBUILL/bmTLLma/WI31Fhj9UMWB/OuzB7UhFPi3JcJicDDyuuAtLNThMWXEILHYc
7AUF6+yqWpd/sUf6wBuJZy/9LFH6Xzkg52JJ20Il3hcj7qBo+2rWIRjjSX+CPQvlWJ9b3J60OjrK
XpltD2CfDZGacR3xrItL+5Aid5RtrdBuXse4Z+6YaQF1ZIWcg7IBAcfcAeRaO1xWHEAhrg/Ibm0U
6t/iQF9C5pdhVwaYLllTdUGPXcLIimQ4bgojjL63cR6XcI0HROA0LcoyN6m1gukFnvSzS8zmNYS5
ZYIlxvxN3zK+DO70CPQ7fR1MB7eKMcSNp2TWVLqGaLJPaODSx9XyMbq0+8SEP1AJ63WOsa1k4KFi
VjQU/nSLoSpD3oKwat/SIwcJE8zK3VjI+hvVv3CWztTEDsia72YyW/qONIpaR0I5d0vTHFN3MrNS
MiAOezSPes1x9TwjfRpCXw+8uDaiC6ElWuLlbQ/eTsnyz46Ip2MOjuAnoJLqKBI7YiysJ+hglwaC
Kcfc4A2iYJICuoQoY5dbhTp2dmOzmOwNk0LjKtIth1O6z0ECt1ZTAtWBIEvyjbjCRY9d5BPt2A47
u7YcH1QtlYhaZqV2BaZTqbdTK6v8isYlgpFyltJ/GPQ5dC7jvsHhDGgLm9SuZ/0LotV01JoIBuGG
hhrLnYNbhFSmBeq4rUljR08k48jwCqm6mpm3n9wpaRpOh2mktQWSLdZbUF50OuDwQFTA9c9vWQ1r
jkAaOQFRyFnwPNI3m6u8jKbBQ/YSpxc8A/N7YPvVi0mTTG6K2bIeon4UtWtg0H45L/T5jUqKYGxl
AnhkU43JgI0MNpcXtt2b2xwuwEvWFXPuTthNztu8jIPx2Md2+kJPSx1dui9mgBFclmcuDCksE2oH
j7tJpyUwlDriMloefUkTGC8HJ6uiL7AY4dD4TjDgopXO5VMQAwxEtU2ORD6miTm7ImVv8+PtxyHC
cYOBkB8/47IDTw+c95h6M9Cf3YxIfeXJLMFzl1a26uOAF0czcEs9nu5bM6sdz0+FeZeXASOO3AyL
h8YXlr6t1XzBh8yApd1lltMi2O1oEf173fxRJuTtXp/NsjxqZju/DCIkDcEHDcs95LzEcwoiH7wJ
mKV4SwsfWqLeYogY9gMD/GIqp8BFYVjfTT6tUFcbHctT+B+FK0sJIjdUreqHCC1ypBGHD2MLal7e
D8lI+MnD1v+aZczq3Q6NIsIPcum34N0sSCZTPD/OSHtlm9Gs9U/kbWhUi55OxBGpsAXQ7kBYcmer
LrY4oKcK7Std0Tejaio51jyqTC+ZNY1P8ci0lDg+juEDNlHJz3qYMZNTiyo8iBwJTgKW0mHNOPqa
9awxV0FlvkYm6AIBBgVipQg4jpiuPWtJDk2/B9BXeIw6xVadGPVgbzCWz3UZ6v22tnNg6YQpps0m
ooQIfEyOOd9VuRrsFAfkkjvPahQdppZUaQOSW1N3SmlkFKdMAfR92sPzG4zRFrvQbEOBeaqGJ3PY
6MUrlLcGQExass5hBSYCuE0qbDCJ0oPDdDHVCDBAr+yghs16NC497KL6YTOEVWn56sbgimnE0rIX
hm9+LhvbGAFcd712N+qzLR59wdZzIf9yqKHlRG/L6X005S0AGNs49oMHPYbNAwW8H/c12UNDIIer
tXjlxaxIS+tTlthI3qXM/W6cBgDQlqXtvhpTovjpJgmUXu4iogT/ZtAcRPACJfVqOUIOVUddbThN
K2x4eqx8osswM7VHbZic7EjbHgIY7fr2RwJQK4d8Ufnqva1iVCU7lH22gJFCTAI4O/MNDtbPrRVh
chrmoNl2mgyhe0w2SlgAXJOF4uFkDM/SIHhIiMo/AH/HEYtomGI/NJA4wO/m0W6Kxu5Jhqr/w9Jm
Zzz4vFIvTLLyW0KhOO+qKCteZWCD8qv5MjO3xI5HgbNQZHi1QC7OCU4JvbBhiKQK2oOzCyKG1c5u
D7MTefChGi8lJQ/TYG3uh4OCQVDstpTA1MQoet3oKXo9j+j1+sxulbGSu7YrxKc2iTOsds2YOJYK
o+HfY275KOdpwHIoduarvkgQ6EQNKD/ixWtiKol+675u8wBYa2GJq9JHTNJVbRgPO382IU2OkQ3X
zx51sM9K3MZo85btNN/D5itRHWxqE4/ZaDRx302yiTm7cGIMSVBS/DnWQWVvpqjUzX08JrJmnzc0
9WdVAu5sbfaBE5SftCzWA/BoXfPYl1M6kzFappvpS4cIwfswcoOpZByexe2oeCatsxwztWqsduwU
vqDAoOTD1WDqrxjnVN9QuIJ6oI1qb90qDJUH144m7WYGUUfombVy3Oa5FoVXeZt39QYzT/+rhS/y
a0U4sTb9EFvFZT71+h1sOAY8sJ/bROCtY+TjNi6rMb6wI7Q+t0lGsL5CGKMsF43TuPQ4DyLT0wfN
9G/46Gcb4Fw/ek5L0LpWmMFfj0bfIoLeRJb4ZBYB5kZaiJrnhZ3zkrZLKQ2MJLT7zDVUkGU7Pa4t
rHjUedo6iWqCw4kL+0UJxlAlOAGB2OQow9iHMEhCKMBTNCukG6gB4a4AvDffSMY1zk3oU0dsNV2b
bXcckmq+TSwxFnip+Z3tkVW384EE3ccoNCw6iP9oP2jbWAfd4AGYxJi3H1MSxUCFrfKCfzDwj7Qv
Ko1jS1GMbaOb7TWa0kp2gdVH9G1WO502cFdFP3zBu3ah13TtVaGBk72sMiMVt2geif5XY/l97yXg
+PtjHs/mvRJHprUno2qI+iDcxm4zgf3IPFIb54sWmvlhDCPV3vBTTEhODao3d1ET2owgej1XPfxE
+duxokBvM624Da4iM3Dih1QMeKkKold/HOw0CD9L2JgLH7I0Ai9KYjW7jWbwJNdZNYp0Bz0kGF60
Pigpx5vJDnNA0Gj/yDT0+z1DvCJ4SNHHhh9Q9YbWMfQRzbQT2NPGQAzH1GY0G2qL43Xj4B8s8KQe
QPIrwx0CrTWNrTQu7oO2AceOM3Y1uMbA7ArbZ/qlz2ZoFvegHyG7zyHQANLLKHtRpyByzllmvO0h
kemDY9FsKQwHGY3TDkoeRBbwgKDbA1UrblCB+FrC4Bs2zIzVbRmN59R5l8bZnx0bpEMYXyAkYqPY
geTWqjPuUHynwzR1+3hK+qcGywGXkyB+GMK22zGt8DvXyYcXhGa6a/Ldc8Tx9y5PAwB1MVpHdCpX
j9vZgg4zXncYSA/Al7pCQeOiMc36cTDD5snRmuBX2hYgp4qouVIM5dfH7ZH19ZeJDf0R0NwsBP3Z
pXvyh4YK7dOprmFL7WnXFPYGChddGPKxI/Cn1kPGo/Jmu+gXNB6genLLavvxDazbEksXhPkMyY5G
Vxofi9MbKMkmVFTeJ/TCgJODuQ4ulKhUnx0e/coWXf/F4iz2Pr7oG+2E5aq0gtALE4wrSfNPrxrA
zdOxxkNrXkmemNhEF/2AlYgOVjXaqjEshyC27ctYQ10jBff9gLZEdqb/82bpkcGzfusULHYiGEGd
3oNtD7CFeTP7kDS0wLURVbdLdej6wUUBsZovK6Sj8oewMuufmROot2iqtM3u45X43Tj+c/+TVKFq
gnYBc1hBk2y1Egiz5IWmgROfBmSP6Zz29Xe1Lof5Z21VQ/8AakWXbk03xVo4cu0vnUQ82qWINbXX
bdxo6XVqDrpyl+RO0fwa2jKFBBwJGVxyujgG3FI+p03vtCjA9OWcYppeypHYHQJHMkNBvFXqqfOS
ClSMq7Raql7Oow2edqzCYtiVpir8Q4yYVfYI/cIsXsCJ2/qNHXcQL6zQ74IDLeAS4QuBPNUhld1g
ugkuhN2uKxwzhUIO4xCzMjNXBwjDVvHM3H3SvK7Ts59QR7FDHWrQg26JcNhnuu8a1Q6qKellgnOy
daZJ/mYuiVMLLH36cAbaOJb8bV/1xyengqGdZDLALEPWeTsCjNn5BSaOVqVHTzE4kCsLt+CLDruo
TUFyfYuaPMaE5TI676bILdSyOHy8C7Q324A5GPM3G+VLzB7pDaziQDuXeaCgQ7dzGhudpwGmmXLR
5rGmPLVThi6A7fcwI4FRVm5gOHPudZLE6KamXcYnkqMV+jTiUFEfQbVN6h7wjlZtzJ6ex0+41c2T
DW0+OEw+/SJvyBXsp7F5AOw5jtZL2Vm2IHWV1bPS1ClWiDEA4BSh3GoXZOrsH0wdasGmq/TFtFzP
wWagkwHgJfMnUkN86nMvjfwS2GCX9PISusaQX9D8sMz7wYjHcpeaqMt+slsRVEeyTpy8nboITXzr
jEHZtEpsXyXoH5pbBqnWs17NdQrOtxpreuWdn38pNYk9xtSaHYUuAh71rsCYDbYXVDgqZMx+SDPb
1gJyoeltfDeRp8oLqh/m3QhPz7E3jXHd3Qq9zmkg5lX9YMZA9WExaP10FAgBiadOQzcrUGID7BTw
DPEY8KKehr4wvjWK1ZWXzUj3xcOV0gxBwOp+uMtnpisApBtguaFezPMuBV0W3QxtPVAfN7P92ezN
yXKTMpgfGj4sPOURERHbmNQg3GW+QlNNWtkQUc51DhziGJoCWAZmYYwJnf7G6mOn2CLTQMMcfcja
4y3M/haO4ZTsGsvuvpVpgBd4i+TKxagFYGK7MG523Yjbr0sSxyOEXSgAMA3odYIPMJuN42ea4jXI
yke3fYzEzUWhZmxz3HJF78qgLIYf6J0C3t+wAdBmRm21XYzBR5DfV0HtLOWr1ihcKxDpHviqPd2V
SaOWm0iRzQsVGXkwyBeAcE2ih+Nt0DiVeNC6Ir0Ay6QBHLcFDr+4Nnd7ME+FtvO1JAj3uTJq1iVM
QB46QiQuwpY181+guqOB7iS2WSPJgBpVVmv+qxm28KHSaQAvNqDaeNGko2wuJqUGyaSIfHjKkqaT
GxrBanfmEFtnSggckvZai/nNYp5irKAEKJ6XahjNAepaiOMFo1PfzzUuL2Qz8zFno/3DMe5yPdKE
RdSL96HJ1XlFLtp1vc71jEwxPqFf/AMdH2CnAE6+h1Y9fP84Jr2Z4XI9pLJtB+MIYAtosJ6ej1Jx
yhSRGNhw0oI3I+vxNgycXQ0P8kucoSyDqFWPt6TTFxsnGkwNP3N93DNqt7/oIviWSDWnPhYmY1yJ
xCza0bHt5v4Q+VsHoJxLOlRcJWWfX4XQouGbRubzx8+wnrovj8AT6LgoSn6trqIq5Zkfdgmqe8GI
7AtkA20n4UVthZxpuQY6gmgqXcCrDlbC/uNLr6znGHtjEAKmHvk1znW02FbD2KLogEV2vtjlEYwb
0IsJArnNkMMg81Wrc25yvYdOBNoYpGsjAqAeyhDPL2NbWd1Wb1EBd8kZUXZqKLEh6hmdfqDGhNqA
/Nb8Q6SCvSZm+hIwPalhXOg9TrizrQ4sc4A393UZSQfZHNpP5yxa3+x9ZgCsLaARQpBmrLMWJe/9
IC/6EnbyFG8F7Z5fQYyeq6ZBNAWIrsRn0lRjmcb9mSct7i+LiD0gNBJGUubT3RigNYj8UFDth0ml
6e0H2M3gdI5KHcxLDgKzHqJLSTci2+tBLfRNTF5lbCEAGZ2ntlEy4Ryrwi9BncNhrCPq7ClvUrMF
gBDBGaAcg4csQwOO0cys+knJuvEx0KsoOIIkolcfFaGbUhSr2JtZGSWrGbfHBAjHj5Li0BuW4THR
t3n6vZH+kRXZbfmaf2rr19f2+lv5nyfmYv99+tvmr99jX7f91n47+Q3zAOZH991rPT28Nl3a/vd/
/gWVWf7m/+8f/q/X3z/l81S+/tf//lF0ebv8tCAq8lPjMMq4D7zGhtefr2//wV9OY7r5HyRooAkQ
y2RiSubxh9MYH5PGKJmSESsmE6RBXtRtiDGf8x8qBotAoUyqEYa5pNENYo/8kWUtTmOISOOkamCj
Crrp/z743V8bjDX7HzFD64iy3AA4LqoW6lUAZKuvukuNkLmeY7pKubD9yk7ep4lstotf8GWiiPhn
XLXhrlFxeNj8sUZ/38qfZoNLJfDnF7BcmlhG5QSADBDVqlJmUFo5TVJarqxR2mLmW15HkOS2NnI1
F//mUjRwcZek7lmXZ2SqoabPOfTgway2WTKisVCVFRqLAI8/vhTv7M1TOaS9mDpSgFKGnX7XWsCk
02DoAMQcraKhs+AIY6t0Rl37vddGM8NclDApIJxVlYvqWxD7JWYU5SycQ2tMPuhNtbzAd6JiXGFz
hI1NjdVVF9MU//gJl5+9fm9gmUG9LYribNvTJyRpFmkcw7WuFLCr0GvqHBM1JPCAYCFkRd/X9QfY
sB9f9b3dgvInZD769tobdUInHcqhpsvkooMy4bM6jW7VRTkSlElz/PhSyytaPaBOViIkbiZ8nr9D
9x8Fld1qdFShibnVgt6DDSvCfTwn1b2ok3Fr6ihkMej2PVhU47VfNsaZROydLcTGWeIB4OcFoXW6
wHkUonyU8nJR7owv9cJphcvLbK0z11kfenyAXMeS5BFg+SDanF6HDHJ0gjhmwI84zLFsQT0otmiu
yjysIWSH9uHjdX3nFeqgElU+QhP/t7XhgK0gBooPO8W0qhkHEYC1mCb8RBkOnBOzfPdSNs0OzlgU
G+1VLpuauoq0T2bRDq5+pHUp94GdtvdYxZyT6H1vsxhcCCFX6Bm8sNNFhI/mNFBPWERKNA/ldw0V
VDAg17DRm8/ZCN7HHawyfFIBTV+hfJxtP17Vdz5HWi4a3UZhLWjM1VuUSq7Fih5a6H/oymfH7yJX
Ill+BCNOsTM58Dp1PJLPfI7vBCC2KBBCOg7k8c4qCBTjRP9AZ4ELxFY2FbYmbmYbFonpoFwkEKj2
Xe1Yu7KL6l8fP+97rxa7SGKAJjlU9VWAncy46sgmTVd0yTPuiBZ4p8TaQs4R/+YZSXXJ0UABMo8+
fbVaA5Gcosx0W0Ht1laIuvbo3v4qm15cZ7RO7oDDO7DaShN9rH/8lEQfA2trfMHoJa+2FSSzOFBL
JkXMvNNDo0e4TkHdXLRNwjOf5RsEM3EAWfHFu9ui0yXW8a4BephoKtcKamgMToXwI1iAbsdRijXE
lF5h9KszJKzEJyMrmCnE8qcCVOFM2H3TRP19H6wzSE+iA4PH0/Wmid8D8+c+QgOsAPXoYy9zx0P1
hU5xSbs+Di3wEk78NcY4Z6d06uvHi/5OQCRFQ9ZRt6HkvwE1w1xEswAnJ7dh6oR1kZVcgn0KGTqi
Wg4tKjyzwd7ZypBrkNNWlwQRS+/TBy7zGVEVi+4i6i7VToVusUWxIvICVTlHqngnTAH45XOV1u+E
b7mVP860uVdq1fIz00WrAfiC7G19Y2rT8EkMXX30M0scKtmXr7Ic0tu6R5Hu46V951FxJENv0UDD
ApT6aj8Lhq2hlqLMAc/P3/bkyRuAovWFBYXiTEB851HxWiIvdhb0LGn06aOWZdvnKkqmLuhn9XYy
jQhBzL7cxEPY7Ogs6QBZYH0h9whSCFie9/GTvnN6/3l5sYoaiHYrQTEBSGkAeW75ipNd1UzFmYc8
3aq/M3WQLNqCYZD8zlptHVVMQ4m3DUoIKcAWA5LTs5SBsS3AyXg+3eozeM/T9/f39YxlvkGtyqqu
rmcoiA4NaGV6dpfUAHuG4JCEUeaC5Dl3tJy+v9+XslENohqnxwHoe3WgqZiSqEjWtZ6KkDuYqiTY
4TP8LSlNf4ewuXaJVkkBua8LUOcMzTPR8PQ4/fvqHGxMLwRF1lpxX+k0tYmWMhr4Z0skmoxNoovm
olNxJYzSQfNqqzHuPt4z7110KRDZtQDd33BItC5QJl2La1SrsHBI8yH11MaMPQdVjl8SCfF7OXfD
mVd6eoT/flJg+nAZOERVmmKrHMmP09hG+6D2lMqaN7QDrENUTuiQVLOkF4ZYI6g0vdsFc2mcWeR3
dq/Dl6lq0KkAU+vLrf0RjTqfwj7DvdPLWvpmLWJ9V20JUUXtpebRLFePH6/ve49K92rJBZdhsFhl
K5JWb6zryPEC1kPQC57FhUQADwy7EFdpkVYAUAyEMcqk1c/E+HcfFQ4ltRq5KD2m00cFUZpJP+TV
TnKIL5F/gpHdtuOCO5bg6MZzS/t7svL/qpe/Xis2YwQ3HFkI+Kvwp/a6YDJi1l5ZGsgcZXASgfbM
0AmZdj0WUlS2i/YRus6z6YSvYW47dzHeJUcD7zHY1YNMz7ztVYLx1y3R4aXDsDCF6HecrkGiMJQC
HFMD5hse+b7snYPO1TaILWRwUI7ajLUuruLAgP6u1mgTDIOxg4t9zgL6nSCGXSBt2N9dYBLX0/vQ
mY/NdWY1YCvldBfliK6NffzNjxt5xnvm9BD464lhyNHUEaZKPrF664qTq+HQx62XBdK5NlEN2vd+
2b58vK3f21uYtxnG0iFaKpDT59E45MJJFK3n1FqGfIST7tBO0h7VTnTbUc3jf5aV/v1YmOgJwhRt
y7VnReuHlYxUOEljneY7hNpHVLcMYOEG2oL//NkEeRH9bspU9vLps1VGkE9xZzYe4O/KK1WZH2ZQ
9mgnd2hcTW21+/h67+0NQa+N2QcdImdt1tgswv4FuGivqvth10mrPZSLDBtTsXP+pe9FIxI+AUxE
sD/0VeA1R5XGSRjikFksKDhrzj8XzNtuUzPQF7E41D8QSkYhZfTPUapXPlx/vUHMECFH4npL62j1
Kc4lMJlJoKBlZ8I+Ns6MiEWEYOok+3YH2Kn7HE2N/2OKULsL09nBqCegnay0BZJ3IXj6W3RhGjcb
gf1dilRnpmwqoX80NVTVRSon+8wp9U42QP1lWY5gN/BFrUK3rzd+pTtQIgbEvq5x77uCBaEhv4mS
5hiM3a0aKca3qJkgRuSjcy506Wyz02jK4Ilel4TXQOq63hapFU/0MH1CV5ggzxQyAPH6Ch/ybaQg
ow/iDpz9hi66862sFbFtuq5tNrYZ23snzevH2JqNp4936qpOWt4hhycl95LNky6sybdmWVZ9K5PS
821UpmTY2Zswlu2F6iOJAClLWeYnGRAsPbXvs7qZ7qcyEl8+vou3m3g5wQUrQ/eWFGKV5vZmaQwA
NGh5WBK56CqBZgovaa83nXJRFYV9mFOkUbWpzs98qe8+P8USsALaLbSulrD4R/aA16wvzU7h0o4U
hxLrqz3HlmrsqzIof0llFsdGDOBFHL8MPaMX+q2GbfzjxwvwNmDAQVUJ70xHLGzQVsE3lL42Fznq
/LCd5NZMdeaFoxbfyqmYjv/mUkRSZyG9GutNyMdcFK3PpZDLab/XSo34U1PDr+OjFGe+t/feK7bY
JN+MBDQpV9/bkCSWERtwHuG/NeAplExpXbEM9Wskj37YUZ1/9WUDhFOvnPpsfFq2zep7W5AjRGKm
nFBTl+/xj3c7QiNBNzFEbCgJ9UtfhDb0wUB1m7CdPVUNykunxiAyQEIUHlWN8UaunQHULNtnfQs2
hQd9l98n6ypLgPdVyVZPSw83gxwJ0B7dlTkUOjxLtThoafLPU0SYzIKhDuvNjGJdsPYTslK2idR9
jN3YAZdLJAOb0cJdFSXMyyjQgLJ+vKHe1hu/udO2XMIqUgurl+wja8PUGnBGT5MJwck4vMbIS9Ku
a1ASRCkIfFWS/IvvFiELzjyT61Lfrc6eviiRV++TAsXm1t8bqZUAGG6C3WgBNQCPIi8woVzUHQKM
b+OiTW5EGw4/P370dz5bjj0Gr7RsGSesieuNredOE7SFV5u99n3S+mwPUSLboY1Vn4kQ72wkDmsm
QQy6aCH+thX/Yy/PqkbTRalxYIDo+NroTn6BEOe4QTUJLacmnqszr/W9yLgknNQ4S68HsOXp19Ok
mIBNNp4P9IJ7C/Ou1s9g9SWffUvxp42amv3XiohaehG9oH1jCb/dGoEvU+8fr7KxdJvsvxBpzuob
4k96JbWiyiOCY9CROjWzsNHUEPWq6DF+fLF31xn5BU4aWmkcSKdPPdvImIJOqLxkaq3rLssQThOD
hTmI8j3RR+fMybd8HKv4AM12AdsZfLCQ6E8vN8rZj/qCZytybToMveXD4jHl/ccP9U4cprPDNZbq
nC736qFixHojawLpjqyRAarISBDljxp3lqRlgKn5s008Qo3Zz3YY/4udSxpMcGAAtWiLnD5iboga
5VNJ3m34DXLMUe/2SN2MkKxGbS/CAgDIx4/7zjskjViGmbTb2bzrx217WSDpRH9JZt0mnOIU/fQE
ZYk+FfIe67h8//EF34kDfJFAnRZhAUs1VwdN2kPUyJDN8koZjccsceybFnmGhxKTopePL/Xesy2V
LycK25N1PV1No2y0UoEgwnQoT9yyQigt9zPlUotsOFiiyM+kC8tXvtqgpnQ0sMAmqSJKX6fX4z1J
wMZIYehxWEKJ5HugIJ0krkf4zbWiGK5qrS44X1p/9OZpkmfaWe/fgE1lQ8eQPbR6YKtHNG20uAFU
Y/OvtZ92Vzq0R2jZXXZVArXboDIUbLpcFi9xrT//8+W2QTJYKIMbZCmrq8ddGqtDhx0g2QUGir5d
hZsG6JDb9/p4QZzPzmylty2XZawJrGnBMfALe1mPPwK9zGiyWVbqIHaeyAMOZCQoGIxsVWX8nMf4
uvRhh5H6rGBXrGTx04QQOe6CDq6xit3/09YDN8NIF8UsFddbaACnN6NiNtI5Zuts/w9n57UbN9K1
6ysiwBxO2exWsKWxZXlszwkxkTkW89Xvp/wD3xbZRBPywRgDGHB1sdIKb0iasXtqcbcKZjc0L7c/
8tUlyCikitJkiHiNvHk9SoiR5pyNCFAZDnIRMKcWeCLtUWtKLtVqJ+s6IS8wKRrC9OG3z0jFHAEI
6kiX4wjgu+r0d1uEzp3WQuDALza6vz2pqztBB9ZGJYU3BNgNnuXrSUFl42qzVQikXlT+GDkdX91Z
OKexSY56iztDEeiZtGsJtVWQIuuhPGw8qbzNetCE0TKjOJn0nW+kEaSBqTLn9Hx7ZtcfkmVCwY1A
BN4urer1cFYLOwBIoxG0s/2XUoTD2Rrn+oLBID2QYlQOPuTVBcBIkglBeEkphVtoPZyWzZGxOJNO
4yWOg6S0m+c0Lbvf1NEanlQETB7B/iB5EIp4uR/aVjGPjqQcYb1zmCvLaAH0BPQpoVWrI1lXtZVI
RdCBS1acIi2UtijhZH6LBxfdZowZjG9guCE3V1i+ZOCB0pl4eNKK2DeyFr727RWQD9jVDyKn0tDN
oga6fW/GGiFWLS/w58ON5A+3xucIlF3zSY/ylxmx5y8ASbp/MYg5smreWXqiUOC1HgwBioWbywmN
DqHQu1aDvErmR9R+IVmrUYd+L8okgNjtg/tnZ+2pTVCgoHvi0dncjOehWthPPV62VNOomzRGR6Qy
Ci/Hi6Is7SevSszmI4hsBEC8JKS/Mqg6hb3bn3vnfPErwH8Y9KtQX9wc5VmDi1FyMQf6PKcPVYOP
R63O3pmD3R0MdR11SxANrzsrS+GdZ2+917Dx1dpIaokb9OTOKToH57HKhg/zYJYXmDaxj/FCeV6W
EbnxAbIr0rvivW0G+Rv43gRPwIauvvqAZSF2PwZkaUdrHqpQA/URIniOFnR9HpGOPrhQdlZZUr1M
T6rhych7Pee6djqxVLAuCxIO+NJx86QpjfIo3FJBBbQsxnOG0OEX0CHTeArDyD1yUN7Z10AVZJRD
MZrK3KaKmoYJhVRswAKqYdmjrnYQ4UOxfC1hdv87Vmyzg0+8N2USDMoS1GA0yITrKUeA3ryUW48e
feGmL1lkxI9A1zMLIWqraU+0gNzGL6sC93ixaNonuFD9H7e39c5vIOPg4QA1jFjBVtkuTi3wAW6s
oqaxpBcVi2FKNG1u39WIneJLaDntl7zWw7tGH5YTIpS/8EQSW5h8dGh21x/BzNMWTGK7BOPYg0nu
tcyvNCjiWCaMB2ndTlhlgsdWJVqMSBJJo/UHn6IBUm7tmmjcY6kaZPVinEf2/0c3bkM/SjPnh0DM
JnBjxb3Pcm4YwivNep5bB5qx1cUHqofXVzgvmUG9EZYEQcK25DlT3kN8uLECdD1RjE/sCWMPs0Xi
bskfSxwMkXZuhztK00ef4jraohZFsZc3jR4ajIP1l8gQp7Amb8IIBlH/e3x9hkdMFc0DlOz1iSLy
kYBjubvgZWzusWSmsY0PkBVwtJCfiBr9Lm1iM8D320Qln0vk4Oa8vqQZjmgVwiBdFyyg1tNSYgHO
GT9njDOzIijDaTkbhkh8Vrq+3D44u0PRJ/vJA4afuvmCY967Cp69dsAbrJ3c3uXc4JkCc9s5uhp3
PyNBB5eSZ4CX2MxqidpE0eLQCtAE+Tj1aXRJjNw4DzDeTnWC6MLtme3tSsnZcci00P7aEglUXRkX
WyOx0zHGeAUKDLkbLPWp00X6Ui9oIRaaEd5VNmIit0fenahDdUuqjZG0b77pYqL9ZAwj3zTBUXao
8TGdYKE/lZ3I72mXHDVjdsejHaNCGPpJ11hvF81Fjiii8hWgizLeo1lfvHqRRUqXh+WDndRHBKXr
y5ZSmjzs4HmgRGzlB5GbwDchY7wR9RBYGNIRbrbaj+NSmJfIy2xf6ZHfchGifeggVh1s2b3p0vek
sMV9T2lkcxy7qS6MLOfz6vWMbkhoGXeAmaKT0WHSsUzRUXdcLtc6QoX5qtrQe+Dugr3Z7Nt6HjMz
Glo7yMK0fcppYX9RhG0QMnZhYIjOuUR2dBQW7w5KFmdTCKQhvy1zYdVJHdit7ACspfnoRajoxHDl
zjVKzfezMsCPqTv94MvuLaxDRkm6TsIH2W2zkabU8JqxtAKB+nZ76nGMuQgQKaavxYP9HzzPYkAp
LMmAxiQlWnCtE7++/+wA/ZPoThLAq/Z2F8/j0sW6FahhBxEaajNUaQwFa2Xpgr7vjhKivc1ECYpk
jGeE8vcmAfQmN88LKoqBohvz32qRahdwntUPDUy9AaOxyv66PcGdC5eKF0UCWR6AMCZ/0JuaSJar
KNL1+BeNAsWyPp6TC9454oxg3t+3R9qZGlUCgwo7FR8eks2+TbsMyZdqcYIagDWCFX/CgEvOSZIW
p7Sxj5r3O6OBtgZrTVQCZOsnG/vNvKoMA4QFRctA7Q1KWAaVCKc3tKDJsMgRCHcfBB3X43EDQY4B
oS/LBd4mzEUuLC5sJYnO04wNmcMDfRqR/zgVmHmfJuRFDoKAn1yY9TVgg9Whs0t8TzpzJXWbDy4y
JiQMbTnrfyPr5P6NzWfxuRgH9RknQPOPAunzT3GcRg9JjQEhbu/Q9NQiGT+SC6i0FkrpqhC63whg
SXNvr7Zcze3PI8NBYAMJH5eVWO8rz1DoiJdxGNh6bt9zMuuTPufjw+1R9r46J8Xk7uchJ+ZfjyKq
YYKFMYdBko4IwYoK1b/CeS0cTzzg6XCwg68vQZpwPDDIJTgakCH5a97sKYNuH5GjkMZUYjjpgMoR
C61wAIjK6RJbDqrncXmEIL0+oFSCiBtYZanvvwVWmEYq0theorOp5hj2LEV8SrPIvBBmHDVoduZn
EjUTooCDk/W19fyqwVuAjgpy4zyeHrvIcXzTxvQYh2wY2KPafFgq7+hl2ZkfGg4a1w+0CAkFXg+a
TvFEn81OANlZQFvUoj9Fo9N/KbquO+gYX78nQABoBZGFUnAFur4eynPRV+ojPT4Pdpec8qG3Lrh1
FD+0Ag0nnMg0AyPosGtQEuzEU2tBKr+9XfcOrcWrDT6F7JD/2ZwKskEbk6gyOeOiVP1b20P72zgu
fX4aLEu548dYF7U3AQFOrt7+rfZlhY85+pMIkMI77TqeH280+69zhJ1RA+TmIEj9GYVujq1FkQRY
LScXMcLND6zy3AgjZGjxfJ1Rsms1VB8TvVZ+SxNLTU9ixCw9mQr90zLq9TO8i/kpLNM4qGG1fcNO
a/7NQ3UUrAUo1QlhE5xqSuQPdCUuf+gWnGNEsww6mo0yHX1buXqbny77YFAjZM1bdzanszYB+hRh
F597tfxS1Wr+gLlYLElTWMY6oILiQnRo2dY6OtBZd6fw0EJV6N3nHPUZ/Ipot95e7qvbifsPZiFt
Qfrp/ClTgjf3hYSN4Re+mLhEOfFDVGYC1VqkdD5lCNm94GZZXN4/IEeIR4E+liz4rAcMuxKx5Ukx
T1TkzXs9FsZj3etT4ORl9VAPcXZ3e7yrswvzjWFA7FJUs7mD1+M5zdKbFo5jJzORRraQVwApgEpY
RncKbg+18y2JrhkFcgIyBFtaO4Gwkg5WiXvviBWYL6ge/ectVf7FK5QxKCtPHAy4MzcPfR7uXTqP
POiby1AhLRNF3Zj4lyNOBlUrDxDqhddi9v3L7bld3UuMwKmjKIh2CqpU8l5+s0+MLkVzp4V0gS0k
sIqFrFqbyxyZEwdvCBdJNuxdqpdYR/YCP88jgPk17pfxHTT6SSnYqEDM1+PHSkj1104hfUDrCSy9
jz54C7qHhtWJF2S4DKQFCxGKS6KN2isa0fNT5tTNfZSF4+n2p5BDrQ6x/CnAeSBVUuCgq73+KTX4
B82J4L9EuochA/IrQSlK8f6DKZmxruMiNEb3cXPLqU086KFTmScQ/cMFwb0aS74ePGA94OFeGUcp
4u6syNkkj5MdtaXizlBEEPnsTfReax1x5qj82KPIfPDtrp5v+e1IHiTIjVtwG4JqIz23fMTgmns2
/EcqNmCm2iEtm9E0UU5g5s1Ps+o6BxznvZMpeTzorbtQw7YWBSlRoIbhsnFKtM7+LvSyQJ7JrtXL
YjZaeu6M9qhItD8iZ4UiH5XtLc6u1ZsB9Xdplzcs0pAKMsQcjzAb8V1HZwaz8fduSoO3kKSMijLs
j217E0NGPFdLxtN7XUExze0eaDdaB5f39fIxCj1GkCoeAdiWT4M6RBRTq4YPtUTZb3rrpmej9ebn
se5zkJuzgj93pQrrAEh4/TGJvnASNTkK3D/25iyQDnGoe86CCaPwvg/b9N5UR/eMxq76wcLh62Ca
V3UwbnHNpFSDfhiv9U8rhTeXHZ33wquFB3i6M8uz6UzlQ++hE4vZIWFRSPG0slzhV4V5xG3buecY
WiqzyKUEqre5XObIVEbw1MbJ0jNURzvMobFR1M+tcIpgBpvsRxpmUQhwjIFVIB2p2IrxomIjdHD/
XL8thsqhIOaF/0G4vblwuwHEq51yyynakJ3DpkFNR+scBIrmo/B6b3nZV9TnCenQcNgMJZIIEf0Q
4Yio76zAqY3p1Gqzco9nAFaGAqu/22dldzyLbys5xzJDXV/gIje0Ecwo24mNdY6Ugg+IDe/HnlWF
JCvmgzx471MCHuFkWmCSrkxmenu0yRvQcchctfc1Nc2DGeXSc6/pR83561scwRl5iVN1x7JoG84l
GPjaRslQrRP1Z49oLjBK990IK84H2AUqicSxlInlhN+cj2icozhscIscofn6IU7dfmzO4akN07+c
wdEO7ra9WwcQEhgrOkV8RLmeb4ZbuiJGDJT1ElOqYQ5VKicFm5HHyimj86BF3nnKtSPq4N6gPFSo
E0nKCO2p9aBaPdMJdjrzlJgz/tKNbvZPOjy3v7g0rCdlsFHAnTJ1+n57b+5dPTCGiSx4JqFty5/1
Zq51vFhiQt//1CZVfi7Qhb3TFM97JdOtSVlKL0BkdvxcowZwkJzsnQpKtcQ1PJJICm0W1ZhEWdkI
8p7wlGouwuwaP8Fn/s6LOjzg8Y8Ibs/0J7t+HUcBwzHhHtBI4e1yN9FrmVtqZqsRx1B4Y+zrUWlD
lYx69x+PhwR94QS4FbCm0C4C24gs1Z+LpHxWp6H6rpHRTb6JkJrpG1OpRedqqh3ypwSZWH/qq2Hw
vTgfkTQGk/dNJLb2H8boUYfluV6Ie4D++CapTVkPp1lrls5HvDd7cRMNyy16ACA3rHTpS2wwhvq9
qAbiEKhBwNm4Dgi3Ntu5q+KlGhaWuJmgB8WZbfuGl3dnbMZhiTY9Avqe3ZyQ0EOWqyuP4EI/r7fN
dwfNR8UGlR7O1Pb0eobwagu3WARf1OTHbKCU7hd2q/495ki6nnq0AL90GlhUdPWzsvXR/NdfMavC
pnTpEvM77o0RrfK4bZB+7Prwk5X0Df7olLcBJLd5s6DohyJ+VFjN4Ef0X+AfxQV1g9sbaOdapT8M
3umntgFZwfqooFyI9QMiiSdHMadA8+b8yzjhC0QGPp/fPxSkHd4MzgdA781lYOR9XWuZiTNAA+yS
9aNfo4mFFyPvDoq0O/eO5Af9b6jNY1iataOZSP2fLKvHWUmv8++LzIp8EsA497uyme5x2F4OPubu
sJasO5Es68R2649pmhFqKgkzzOnC5X5bWy2W8RiS4PpQ9/V3z0uUc2i27sG4Vw8WGTl1PNlB4dli
9PW4M1YVvW71UEJIlBFjn5QXbHXTT+9cPzkKJH4IToiMUKpcj+KkRmKZLbACo4sgvIRoGi1z1jxP
KOIcXKNXH1IORbOWDhRCdxTR1kN5EVRDWqVDAFqUzaiFOkidHk9vDte/uL8MX3PVPMINXR0FBiUb
BSMHztul674e1MSdoreragwUZZwQpMQsnaaCrT/3uXVUxNqboNSZAA2FagB4sPVYebuE+hjP2DVo
Q+w+2FaXJC8Nkbj1FWVQrquoIuqw9DE/ss6Tn251cTFL0CIAZjiB5MWbuG1cZtPs9A4xfZVEHw+D
JagHgZQuOf/ZMpcjm86j8fT1TEMtnIw6Zbyk7tJAbYb4nDdtdQH85V6iwVAPXsS9VbRA6MsWMdAr
c3sWFMgA/VwNgUIx6xsYBtDGfWj2ZxDWyUFGfDTWZpsaU423gt4OQOtG/TzOlvdYSs+oao7fJ7cF
x1AuG0IEOnkEPbXtEY86o8nraSESrQvra9dT18bqXT1Pih0eVM93Z0XKRhWPch936HrFssFTxkpn
b1ZK691hpefe6S30Lo/jcbl9pexdXPLUMTGpDbVVJ7eaCtlpZCqDBaC+dsbIjQhppNp6EPzubULM
UdntFCmoHW+urjhLJq8z3T6AWpp8NhXkcWdhpY+1Iz0DMVs8Ot9731Ci4bjEIBRDnVt/QxfAPVzI
aAjIJMRFtXvzgj4ySJ4Jkc3b33B3KPmkgoKT8P5NBFgVVJl0LFfQ7MfsIwOF9crG6H0Ey9KDofaW
S4IRaLNyP1JAXM+qDWlWRCpya144iIfSqrUvuIUcVX12JwThEJCsLDRtwcoyVVYJ47ihyJHukTGm
o2gPuHotk34EIdu7h6F+/2+szTp1RmW4qaP0QbSI/E5VIFE7yuT+2eUKfiFq7CCj7L67SsiWh6iL
QIAEWuDmvf6MeVp3TQ+hKMibvvq30FpkWqPODX9l0wOrwBr5/6QP1sMMZsTpRj6dYkDluhco7Oaj
G5kcYgGyPpCJ090vbEWXiwpmAEX8LY6j9SYPvhtGLeogzNA3ait+nDvM3+9Mjav+IEjY3ScIA9At
RdPhymoZv4LeAkQ1BFOF/pftRQ99M8lGSP/P+6cFB1YankoI+3bbh+hraYrIBpRu1S7o3Nm5p7z6
NcZG7uDqvUpc2RkU6CVZkLYsMnbrJbOXprXLRDrd0Cv8hlB17juVnsl0IjkPHarm5YTf5jLl325P
ceM/+3/vC71gTjfkaXKrzUGIbE/JijEk4krM5YM9gp6urLm6S/uB5LlXrLu8MKdPDT6g3+lnhR9a
He+vEylQdq7iStzZyIX8gSdggYALzkX/9sYw/3f7R+4tuETbyqiF1vVWp4Gkrk41jzfQU0frSxqP
ke/mSvSPh7DHL5wdInjaXjgfkcpv4jOrrFwb/a0BECSsoIU74mKLmZKJDjqHtugR5XhvarK0TrT7
Ey2+uVlxJ054Tiaed2wJzl5pp99MmVhWndsG7/+KlCikqhtsAMpB6z3GyY3zsmBqdpNS3qKj1n4j
RRnsU1JTmj34kHsTk8+FFJYFDLktS0YVyJ0WVm/Q1Kb+OKp5dy8s64eMZQ5G2nvjPRgVyMkgVgW7
Zj0vW1EVO8/gz44iQstGBxcMJ6Kefeg3edBGmJD/wgUkfR7gs/AlIRusRxzMpnONJO0B45nKQ5Tr
WLuUQ7xwSLvwIPnae3rhSAM7BGcu05P1WFA7nAqpRV75wRxesszulICUcHAOvuLOOBL5AthIshWv
SueOjnBHIRjHGg2s6ou5OedhU/y4vQd3R4GCBzeDXMva3jZWmhQDaM4ea7YI2/UicsNX21vG+v0B
C0CT/z/OZq/HedIS7DEbGxs+3Nem+lz3cXJQmr4uwklan6Q2sccB7mxzDsv0ElwyMFzDgDGeH23s
PTS/qnOupaHJs+/Ig1d/jnPV9vdGlWskJH3sZOgQz9afNAl144yNn3jQVBy6gqjFKcpv0QzufNAP
3R8ulJVPUdQ3z11S5nrQlwZ9iwX0dPQ8tBmepXhoGoM/hCWOhj1qzQg4Jan54AqyiXNbZctrO+dt
ePBxdw4ckRMEPdnbAMm9CTxHKN1A5IBHRpBbT26RzF8MG9tJs8L/Lh1n5SC62Ns0RIQsp0yEOLXr
I5CFJUJzLSJUuHh5n2ejNR+WKTOOQvfdaeEujywCcftPefC3xeMuXpIxznnow9p0L9xo6SvxmmR4
uMOHKEmOwFg7NyTQdOYDmYBa5lZYaUG7ejE6PmOhWIrfpmVzbyBLe8II9khLb+8LEnWC+IExgpaT
/Ps3dfE+p6QCprhjn2bInuH78s1QQ/sgiNkbhRWijkKdiKxOfuA3o9SKPugKtC4Ir6ryvZyTEQOB
ujiSlbymebE2xCsISiKrxlWyOdyW12Wm0N0uYIheDWx3wmA3C43YT3o6AM9NK6LxaWzL7gso+Pmv
1LYV7WxqGQXj919nEopDw5/uMfH2esba1FZLGJd9EJrp7C+Rpt+LXlcPqg17GxPwHNhkdj/Exc3+
b0Z1UsMFmLlLFexHZBXV/TQ1JfcaLvSQ8/uDS3onGAUXJpkMCLTxP5t1zKYoy4Wh4BMoEqpizWDM
8V1HIoq3aYK208lsliR78VKIHP5o6NNft7/q3sEAIsIFQ5GfZ2ITks4ibwXW8V3gJKOS0adQnEfD
yaznrozngxXcHUuK+0KdQ0JpS9qILQXBF2XoggFXY19xFMj5STpdaluvg9vT2l1G6afJpCQARn72
N8cjBz1sZrCh4FCb+DuYWQtd217AKtb9g+WURwW/3anR+EN4QIcXvlXwgYyGlXvF/WKKIfwQV4pB
M8LTHo1Yqw+Ch72pIWEmYeaSiuZsTuQA97gbEpP7herKXT/MKSLYTnJxRNj9rjD+wXjXjX4J78S0
AJFkOhgMuv6Ww+CMXkxdKkAvVzsVQ+96iD5NH+oJ5WB/xK38a7mY8991Yfa4BbWRfQfmLPpsG1lZ
vj8aXP2WzfEkohXoxfFbBr7NqctppFU9xky5FUcHL+HeknLfqWTY4FRISdfTjmNjaOzBI/DstZ7e
aqkBN8SRqWkn83x7t+5d5i6CHJw/2UjdPvKaOqbahHNiEM9KhoKZPn6U3Jzvt0e5xsuykOAnqYlQ
TiGm2MxocM1WTMrEDdqiiEkrOsePHYPkoFDLKBC2O35EBqv6GJcqmm6NNXPNhv3UXdqsd+Z7RGL1
O2hR1WuJ/9tDR758EH9vXN1+JsjY57HTgFdQjd3KnOsij8q0bXAh1tvu32pJnSdTnefpruQc39W1
AGRa4NQx3Ol61r5mWON8j00juwBmTP9ESlorsKCY3CNzgr29AKiPzBGNXEpym21X1iA3NUregShb
Jzk1Y+jeg3Ox/hCi/4WEhwGkCLq0IUbRY73v2rRPLXeaSQ6itP8SOfO/tAq9hwZ19M+3N8TOrPjk
AEsQtYBMsj3YVQwXkeZJH7TcaCbB7mgImsmEbEHilNoRd3nnqYNYAVaJiwQWw5ZpafYhVohuOQRp
6Jq+3c86yjojll9NXT55daNfkkz9oU+jOEgddufJ6eKTUja7Kt46ogLilxfk/W46BkVqFedm0OI7
FdLH/e1PuhcvUWUnvydjBeG2VX0tQRDMhtZwlEsjuW9m+MKlU/c+DsoAlDrXOWmhGD9HCpeIMibp
STUQcbz9I3bnS4wEz9QyyQ62F3aYwU3paG31vaddYs/+kzZbeRame+Rms7ukJGPQIelvc7Gs92oV
9tTaJ0ppJfiGwQ/z3H30xtS5V2NU8nIt1x88YLeXDl+6g2dJHrlNi42Q6X9Db30K3Hmg5Gxgk1nr
ov0+qejr2E1Yf1FbFMfGKfE+i7TIDpZ356Im8ERmhsNC6rI9myL0UDaGExQMYhj9rE1Q64tFcTDK
zgvPKOBqeG25rq8QzFVfNc3MKD2kp29RnFbpqTE75xktBZpRPfKgB8/q7rxYP4lukTpUmyhQVRPR
44nFx0Rbd/ELr8WyVY8989/370ztzTib2MVKlRi0KcVF2hr1ZZwK/Ekr3T1hW5IcIDF3pyRFgdBj
I+nbBpu5FmFrYPV0vboiCtKlku5r2lFJcW8XgvdUebSo50CNWx8A22gwTU3lUpnE8BGyucS15nTu
57YJYjKW+2K2j1CBe+ebkJYyHJhrSfdZD4rbsZcX/c8SbVU+on08nzorBIcBEfnglO1uRVkKQONJ
gtk3B1xbwEJ0Hc0ou5ohqwM11fzF5VKDc5kHUSnEl1/YIXTNXXjk3KDbnt7oJkYVTYRCRmOg7jwN
8D2KqXsxABk9/MpQhF2StU5JYBMOafPiKrNstGkiy+7jGbuCxk1hJ1RGefAZ91YMgB40Ev6j9izv
0TfpCLZ2M06d8rJqqub3vlmiP6o5sj6OpRa+3p7V3r6XUTp9SpQ8MedZD0V+3jn9KNtDauq+ZtaY
/664ZfUrE6KwRcoKSp2kfD1KpyoeOos8c5TllIueV40/Zm19P5bq0RuztwWxhZIWhaYNSH0zoUjt
l0lzeb2xqI8uLgjc+7xNs1cUd9qLkobhwcWxd6Tp/TMpIPHQ/I311NrGw2uxpGyapnN9xiUmeY4R
NsPyy/Z8QHv4xNhL+NftVdvbIKwX5U2gRYQpm3Nmp0pdT3lFi7TI3FdD9CPoabxqw9E8os3tvdlv
htomG+TFWZPV1FFVNy6mSxInynNeOUrt22PsnZzOKp4mpzQE0saaF9ye595i8m5C7CVkoAa+2TdL
nSZmrVDEcWN3eSKT/C23WjVQ9Xl5SvT4CKS+dxhAaoEBlqUctB3Xa6lbDc6hzdgHsamGl9a0QKEL
9Yidu7t4ZG0okAKyoB63HqWZlagpMmpGFkayZ1EgezTGGO2ZTXikeLS3OaUIDaVw6gxXKtgIbJRQ
mDKS0qWfQd/MM/RSKsFda+kXA7cen3b6u2lERLJShZn+B4AmkIXr+WV6oaeRoAYIGjC7q7tEhf6G
muvtrbG3VtzD7H3qjeA5NlsDh57asJMc19SpqAEIZPbTjJLr+fYoe2tFqAoSHKYzabDcoG9u4gn9
S8Ma2P1p18TfkpTK3jTVc+Q7mX2EytqdESRjyAI8L4g7r8eiGO3kvU2xwqld65JaVXHp0AI9mNHe
kSIg5Xo0UOkhClmPInHv8C7VEW32rnvsJ1NGA1ZxVxdZ8eA4VXSwTnv1IEIBCS+lic6Ym8eMJp0K
pAJTQMClCca4i3eXK4n90VQWXMlD4N7GUkMGXlI8wTO7PJHuhXeLPr8bbc++pH/MnoRmbdIYWs98
Vr0IT/qZNk2Xtx8NZJpOBSAWH3BoFURJqXzPs8g6CM73NpC0fqNIDBUL8cv1oOpch2FhDyPi55Xy
NKh9dkLdN3lx0+5Im2Rv/9D0lKgI9NyuYefoxLnYlI5BPLUe2isi+zoiTXb3/hMBVYF4CxaRlJhZ
Twh/qtjQpnJCSUJXfHz1omBWXOJYxbN/ZSjkbknFaWddJTZVy7UIEnoC79OFfmqFld9o4fCK9fd8
0B/ZuSjpFNASB5WDHOO2ri4wMQfXzlBabNkXaP+lP+f1eLHxFQ6q3nHxBGuORJB2nlaprk2Cg0g+
2jWbi3LAhjB3tY4NaSjpH3rqGvdVO/QnQ7TZf/TSlkAXyWfcCo0DKPbOpqRlB5CQxjXg5G2TvAbZ
MI6qNQboJ+sXb4JoW6U10lyh+PP2brnakxSLPCguYA1olENzW+8WewBgTnuuDto4F6dZ9Op9RUP1
5fYoV3eaHIU3jpUDdXTFQ4qzBrOaMmeUoR8fbVAzz2UY5RfixJd4UMyDps/V55PDwUY0UF1FlmaL
CIpyY2yHOqkD7D/dO0XtW0xyzfQjbgfGe4+ANIIDhMnuo/aG1sj6++kzTcqw6hDB9ab+0fSKJcB8
u/hgzYcxuvynVhUShiINoBcpfd8hda2HUruocIqIOMSwxyzQRqTynNbOLnOJSBWuGYMPC715qClv
+6M3RQdreHUC5fCkh9KPQkpFboaHPmtVCQSOoBBec6ZS1rzURTUFBVFZ0JZNdTLb+ShU2VlJNKDB
nxL18SBs51wjkjDneCwHWppVJ+GE1aVSxu5kJGF0ub1Hd4ci/aYzQNGb7bP+vPbCwyssow6cxVnu
RKpzudjE7XXrzAdP7t6nJIRAJJyyuCRZr4daxOzYiT7WAS+e2voO+uQ/dFqhkx8h1PC5Mjrr8yLG
+OvtGe6cdcAWEgwgE0qQr+thG35KO0ZaHUxa5dxnM49eElXdL3xHOS3yHh5x4NDrUUZrisiC2Sfl
0JV3hqXogZu46HOM0OV+YUISBsAVBnVtaz0ZzY7imSETQrWlfjEKDimFNbs+Yh3ubY2fCn+I2+iw
VLZTgmrUxLlZB6JPirPbpP9NvRcHxeAddY72RoLXDxmGx1vW8tcfDz9ST6FigjOgtrj3LogUv0k9
9eOQWvV73xjOMx0q1ghog8SDroeK2CTKiM9LYNUJPPFhVO/cBfmnSpj5w+112rn+6YCgGsymgAOz
JfixBZIhzKYyiCq7b3wx52r6pDvj+ADYwB38WqhZ4b9/TLoDwLmoFl434md8JBNmiHOEGBHSQgHW
T8W0+JrW6Xel6x41w/fO9Nvx5N+/TUTykNUc3CKAPMVrXXcK4uj6/OD2oRHkbRzfoZkfH3RC5HbY
PgnS/wRoG0+eur2TS95rS8AlDHSlLM/Ux9VTTnXlwzS5NlGmV/hjriJ557ko7k22fnD+rudsUQQD
FUMqibTBlgfnJFZr1y33WNm20UMeLQildTA7hijvvkgN9wdH58DcXtjrI8KgElUsSeKMvNm3nj6a
9GOGOuBPw1+WUnmcyCl8fXm/nRqsB9p2iLeiXob/ibxQ36xpX0mKruE0QZFP1u9imGZ/wn/2S4Fg
18ERuW6VMhbigbSzAOcA1t1MK7XsXFmYWZChLpL4Qybc1C+VKvuRT2X1EY5j2Z8aUUAk7SdNPIEn
58nNIJghUL5EyQ87zKBtuibg14OjdP1ukGATHEoCm/wOckXefIZmqCiHmDafQTHSL5ha0OUSpfn1
9rpeXxJ0nABCIPBAuQAq8HoUy+67PHYJb1LcNlHlUCw/cgbvtc/q7/rYuQdHZ29SDEjOTtUAYPRm
Ustst2ZDyTNw7c68tG3eNb+psWsfkSX2pkVFmlYzpFc6F5tpUfAuFzZOE8wF/Em8gHJQObYd+dLB
5xmfsaMS/8+Qc30pUBsjSZI0QMAVW/Rw6mKS3KrsWjeNowfs5apnj6TwtVOg1/gwQ8xXZw5hCIaD
I57C3ut/ZDYKQWHmVd9SOPsfRBe5H9ShJJ+TGpMP6G+bgTOn0Utea0mgFc0h4EZu76sfjSqbLNIi
vL6ldzghCbNhJm2QzF3pIDiTqZ+bRc8fjW4snj2nUz+W1mx8n+GkH6SWeysEQkFC0Ij84KCuN95c
u/XkDgZxdWf+10+R9+wtTYnEh/l7C7D3qLq4NxywIqQJ6TxKZPJ6OKNMvFBtExHMusj+KRVruu8R
RD6Rm7h+X5hH9Z2d+xKALW8El6V0It7U4fAtMMsO5+xgGvThOe5azaeKaj7USCcdXBQ77wFDyRSP
AUm8NmdKNeNOzTINCUmrHZaL2/RYO6skCDglcIBzQ7iBAA16UOG/rmAhEYR/HC+Rx5a/ase0la3k
bQbofzEtew7qVCAyrYVj66d5FH6NlXp+qdS+CtIxDJsTDD0xfbCM2a391owQDrx9k12/yvwcRIZk
r1c+EJsvXoowd0WltwEOLv13/D/HU+sWE341Y3xJabr9iJ2pyi+VPiYvc5n1l9vj75wl3ipuUGSO
ZNdN7sA397UnlhAtTiHA78/Z97oHteVgMv3QOEp0cpN0eZ3rfryvK+eoF7Gz18DjAi6Va8ETvckw
4AtaWjf1IqhdxQka/As/6WoUfwDBkH++PcndoajO0N6WZcsthKeDCE1HpRIBAYB6XyyR6feA9k5o
BrybJMH2kpB7tKNknXTbNK16re08ixPUqwid3S1KO3Y8zZaT+RqCu2ehx0d5784l8WZIsFPrJXRT
I7eTBVn4NnXom9pumJAcWrZyShZl/jgIa3p3zeTtJK/cThocVVFkDVuA6csSRHZLv6ibl48Wuu0H
18Tu5ORhpR8M1MTaVChHRWhJaGYi8EgJn8pKT57RulDO3jInsIVyz/50e6/sHQiDZgbtWuweKN2v
v2Yd27W6JKINYr1P/LBC788bkn8TbEY/wXieHx1hec9ulR8ReXaCDCoXoK0c2eKBOr4eOG1GIYyk
bYOwz+w7kpz2pGb6+5NGCGgUZCQ4SDbZN9fu3CBRbJN1B5Fa/1mV+fKE+C8STsvcnW9/yJ1DJ62h
iHnxHAPUt5mPEHW1RANJlR3WODOkBBkjljynxgqPkKE7lyhhENOiywcDedvNN2dNF8Aoi6A1jF6c
MCVtPrQ9TL9TmCji0R3q5fd4GHEjNMvsY9oDsLs912vol+xbMT71LhJkDv968RYXQaFSohb4x7Hz
xsRxGCjqNUpl3rUGdRv06t0zFjCJX3a2dyclSg5+w85JoQtNAktYwm/Yyo9FqTpPHYqigVmM+QUR
wvG3sfEAJU/npPh/nJ1Xr+NGE6Z/EQHmcEtS0gmTz+QbYpyYc2ry1+/Ts8DuiCJEnO/ChgHbU+pm
h+qqN3hHFuc7q/V3ERNuOVsFbOT1gJdx6DFrZsBoVSTPRW0nX6axTx/uz+vOZiTK7xqUavHs3twR
xaglDkkIY8pt68eEEo/vGWX71nOa5jnPnPkTWUxDHrgenTt7S4okD3o5h4EUxd+MT7gI4XUqJYFY
sx6SrnHDKqO/FKOP/NCjYEWjTdNDsRr12XFF8fX+wPc+JsxiOlyyyUY98zq8nuWFZMewnjRj5chx
vrekyGdMHf5TlUQ/OGT3tirtH847sIsktpuPCcbHTKqUQ2Fl2Qi/RifySa8AP6w0AQ6W6e0npR9P
FDowiI/SHr0eWe16XTa1jjzQo+VjYltRUNZe5YPnsy7p3DZ07yLYThE/5P6c3mKgSaOBMUlxceqo
lG6vQ2M81o9J3PShY8XR5OcJqun6qHQctFHXFL666OaDs87WqXDxDzstTl+ce542+TmvE9NXh7bL
sIDJHZx3jKQPJ3Mefh38SDnX148bcL9SGY1vQWq4TfldO87qdO6GsBPx8qyv8iYa89ofB1Fd8skd
3qz2J/r8oReb6FGpwrYeUqN7NbiNuZLSyqw+qgN0Rq7nCiUJu4ESN4QLrlYogE8/YkjtJxyeirM2
1N0pi15viSlZ2ZIjIpVp4eDITfFHLhqvep3GUQ+vKcvQu1RWMWl+kfeGepm1JRWhN3RLdrk/4bdr
n9wXgSmEpihssuOugwI3cxBO4s09NnMX0IyMAzHZ0fs+K6yDMsKtJrQtBdZ5V9BvsmiMbJ5z48KW
8DBiCyMFycZzZBiT5+f0ulj+TTI/DSl6WJdkACnmGzMomWCqbPHX2imTcfJwqQYts1ruW3fsujJQ
nHH6MesdPnqKu7hfCzE3yzkelHjw+0rt39dT4R69EG8PJr4N7qFAv/gbhYPr6cKyoY6KjEU5ZryF
zNl2AvBSyn9xnRRQI6fy86s/D68TUgiqXRRgtui51s744528C53MjG3fXBvv4zqb1ufOmr3Dc/D2
cALOxuOQlg4HL/9wPbomzzKEIx0lgJ9Yt29z3YisH3M+21bgJkXpvgMKY80+Tr+sUqVQ2v5slWMW
4UlvaNm5mAcUx7Gnar7ptBPR3kS4OsHGsU7exmVKwXyckogKirK+QwJ5guflNd6XttFTw5eKUNRZ
Ztf5kK1V8nkdVwS2VVT4s3OUWcl7J3LHN7OrqHFY1+RDflsktJXzwnCqAGxhX58Qnbda34xA/QWz
MlpW0BbCyx4mqF5LIJoZU4o1qbLGj+HKxk9lXoyGn9crDrteIdTCX9ao9Z5rwExZoHtpNp0HpXXH
54kML/negQRFsFEfYv3Udl4j8FJWow+GyLXmYXFg/gIiKDqH6pjt/lwbNI8O3ss32xXNanlDcSSx
+JD9vP5CTGolEm7NQO2M8iHHldhvBrd9E+nq3/dX3s1Kl5FkhoyCFFDi7bOKPVgBhcvNYJjn4l/Y
R87ZM9sOTH9atM+p1ykH99NNSrUJuLmFqdxOVTwiW5v0hfoyKa79s5FeUfeHtTuBUjQH/BNn+zal
MtXanQu9MQPkCFsMlVvv01jr1VNaR6/mIjAgjS9FFxGM0g2LKhMiRVwPpfFRi4f3cdnNJzPt7Yem
qP65Pyj51a8uTRmJWHRw2CZAB65XxVQ6YtYTYND60uFFqKbNWQEqh6/WFF/yrNU+LaK0ftwPuve9
IGzJxQFLjMVyHTR1RyQDJr5XsZSsx3RyQ03Hv/p+lL3vJfMk2nwsRl5U11EQBBrtpWVofdfpP+Ku
+repdOeT3eYH630vEEMB6k0jTLJ0rgMZzsSjYhJGUCdT+rYGPlmidhkjzrFGyuPrB0XJh1oMjQxJ
MLqO1Rh6aRfebATe6LUhUK/FB+5VPIqCBtj9UHtfiaYTfDISeVABm1DJos1Wi8ZWoPXQTdc6Ti7O
EL3ac5QFaP1fxIp8em2vKUOfaxfMMAPKhu+LGNsTouHr2XRQge1KtztYFLuDAhpDg156dW0HZSve
YjbuiFI4TgVvqrFH9zgqnOhI621vX8H9/n9x5Jr5IyOT+o+6oRDHmEvnTE+q8XWzHTHk89Zz3izu
U9+V49f7X2zv4LWo1knSuW4hfHAdFH/52C6qlaC92TR+FPXpt4lS/7lNHOdtMbj1USlybzolqFY+
4Mm5DfmL/hhmpuUIcqgs/SQrrbCwqi6oYlU/SP/2o7BKKOjjTbutQi7uVM663SO2Xk7Dk9dClUr1
XBxckHufTALRaPBSSKK+fj2WWsuqMh10I8BcMAXFhDj+gEoHHH4uZyVyn2cv+u/+B7sdGM0xiZnH
lxTVrS2APaNL3mgzi59MRA89q7E/aZPhfr4f5SY3kywz6Nyo81E3plt/PTCg1XqSzCprHmjtJWls
82GiTvexgvmFmmM+QT/ubexIs/Fgt91OKZE5hCQLVPZ4N2m7OXa4XHWMryqd6a2hGOk3/IXH55r3
4CPQtP6skJUfdJrkKr++0pAgoObpSW9byX+4Hi5GA32RsPuCZZhJ7xTL9a1c1x7KIh0f7s/sfihZ
iIc0yBxvZhYVKg3DGUzLkhiJ08Jp2yDzJv20inI+yHFu9zZFeMqqELPoorELrkc1WBkORSt7O5/G
NpAWmaGd5ImvxWn+JR9L5aBSvbc0f79iyUBIQLZP/lRzMnWOURGGFx0HZNgz9ETXPPhWewsEAhgY
nN/a6dv6Y9YpMGa9Cdc3r0/foUI9X5Q5o/O9Aj9L09YNZzB+4f2vtjM0WUABIclDkiLZdlXS0Bmi
vmOBKPH8XOhFcvImTpf7UXbWBghkCvCsRmJss2CTWn8JwpqhlQumt1I9ITXt/r3nWPkByGhnFlnw
su6BAhnAJvlT/jiFZ7TgJ7tkg+uZGoV4pWS+ZIqE3trUgWYCaRBWXB8syJ3x2RDcpF8MS+SmHq4b
LcaE02AE9I+nr9SMqm+4kZVhWvTFwQeTH+R6R0u4BphkiT6DPLU5mR2rxChphfmsu8v8wcxmcaLF
7wSFiZ510TZzoJRK+STipPzkJnp5EP52pFLqkT1Oh+o3v+56eotkKlRvQalLL+P5p2tHahuCEylP
0CPjI/rDbjApHs7HlPXLzVumnFcBd6uifNrm3aVNF/NNB4ziglD0kSbibe1dKu64KDNDeYN1veUk
VIoDB22EopjMsOzSahInle1w8qjFP8eDyN9AjsyeRWKZT7Mi3piT2324v0tu9yJxcYuRNxOyP1sM
Nm52im2s1Km1uBCPaqo1pzhdk/P/EEXerzTNyfm2KlgUi/PYLSgKz/o4PKSktriZGa+WcmU6ZYGK
LYHkqW1sCmLG0Aklr1CzN3q7eGOk6/SImnH8lNoQGX2tHvrL64fF+SWr7NT4gTlcL8zY7DV9RfIw
XFuj+zRokH+mxu0PLrnbm4cRgUimaKXjQbrVky8z3hc1tQ98K3PzIRGj81SstTh5qij9QYuP4t2e
ZtfxNjfdUuPphEt8BRZGeVsgTfANM4TlIbXqLHRX9+eArsrBWXYzROpydNtAi3CPS1bQ9USqUTU2
ZUzPQuid6U/Z6AWz6XQPpnSA1tL6yD77ZpMTD6UrSWylcckz/zqek1RrP2QTK0VJ0jM9EnxXDAsa
mmkMB4fXbyDS1eEpY0ntQblIQBFuchTB8ViPGe4yfTctHoVHEX9nLYn3zjpOj3A2ywrPm6UIKFB5
p7bxjF9qmuml3+Vq9mZYE/3LqhvFm2LJtDdtXpQUkMSEza9Zlb/sxOX3l2X9jZd8/6DZ3fKxN6Yp
EKnRCl+puwMUyu7McWZRW+d2RY7leuYqBC8WwXYK01LYb2bVGU/WxAvH7fujqtLNOpQTJ3G0UlcV
SPcm1CgcxOx4b4eFvfy0Zrf6NUflcqmyIcG9uu2zKTALWH339/ReVOnKiHIjf4GD2AzQS5baNmhG
1vAUadYLIJgF6mtR28TncgCFkZDMnu4H3ZtVKiRABaSoCRCm66BrnoG9Bt7DC85G2CRD0x5gfE+B
sDoyVN4N9Zt9hjoQa3Jzl88Slh9j0BUOuDD6VmK1QZ7OUZjgQHGQge3taroFHkkDJzPVputRJbCe
zVky7gG3uRcHU5twsobppORJcja8Mvp6fxZv71NWDA06dhl4aErvm62mCOmqg3VcqIk4o3Nt1t4Z
w+HiaeyU+s0cr/2zIrL+JGkW/1AH1U+OmtUHN+rOAiIK1mt0s8Gdb+XYvRLHzrpy87CfUifswLmH
q4APbc3p8s6LvBZwolkdBN35qpJESR0Rg3fw5/Ka/yMD7cthHgu8HsKmMdJTlEXz51Vz+qAVGJXd
n+XdUBSlpIYDOLttG7SttHxZZkLFnRpfesSPzpOrj+96qytef9jApgKdQGYtaTGbUaWlMZlGpRBq
aj2/jlb3rLStCOqqOypxyG29OaUpfsni/G+s7M1VXmaSwRLloRuVXqjGuXVpvL4LrMnz/oZwJDBC
SsyHbsAwTOmsoyfR3qRikAxfWbZPKUZcfz9SeR6fPMghqCHsPI1KhBK3qgdaE40HxZydXUnHQ6rq
0xpA5HdzrK5OlrSlNRbQ/SYVEeOueSmi1WF6u+pBK43icn+97O0HqqVkf/RIkVHZnG3okEF0z0UR
5rHePJWO1Z7qRq/OmtJhZKOVJaCTrD04euQgbj7nH0E3J0G6lOvUKQQVkTGVPAGL5aVOSePrKnce
c8NIzl7uaLUvTD3/cX/Au7EpYUmMJm+mbZ/CRRRtmPSV54oYjOe1UgefzNACTW4kQVeNv3Kv0qA8
20dwur1FRLkYIiUSF6Q3m6PdW6rKVdK0CNVhjR8W3r1fMpXiAcfVkRXrbiiytd/XJNTAzSuJalZR
NWpVYO2tfVxL1XmpEdwL1lF9veUECvwSG8XbBL367X3FpAlzXm1JBSzTYO1X5TQLjFEz4XTn1384
3mJgOkn2cATd7IyKWmBmqxw3yWJXj0uJppuPZs2ntu2Ui9HkFu5RGh1WvRNf7kfeu7moP9JkITzs
8C3p3k55yTuzxUm34i6ge5lxbju1f3QXOwnGTiyJ76Tut6lN6s7XpaXVRF3tIFXd26mg96TmGFA0
XmrXh9ASpbmsmeThYGbe46hjcWCaVUIntvqlubER0r85QmvII3y7UckM4GzKvJ+RX8dsUr2c4mYh
ZhoBZzb78aODo95BMW1vS6KXg2qOrGPYW0UNtJQWge1GzvE6iveVyfd0FxGduS1/OpEFyq8dnObd
Yufd0U7Zu1hQIkJ1nC4Od9hmgHM1GVXelUVoTnrXBOaQzifR5/GDZeXdt2xo3F+uF4vEBzy9BD1u
J8rBZ9078Hk9SoUKSCBkJddTPKAlkogYUWmbS47WuIdJWzJm4axSvckqQPn3F/Pe2cA1RrNb8pNv
6FppYdM0VYhnZRZwqMVbQw00BJJuXXGwY/eG5iDLQmEdTg0J9PXQsk44CNAapD1eiroTyvwvRRP1
D4VdLae5X19NueY1QkmRGwtxUd5ycgf9kWbZZqetURzn4STmT3HXj0+DSqJZRHb76oQOcQMJMucs
oh+yzUeKyak7z+xzhP+a8QJL3g1BA03nspuO4Je/M7brPUgsqaUgnbxpbm4WiAfLiUJwScaqpOIH
fI0JJMaYok3X9fP6stDJ+2cWhQh6b0zPqW2NH6e6gotG6+JcznN9cBrenkP8GBoHeOghTct5eD3L
BV4r5rDmnMNKWnyuK2vOkUrtzQd7plzlR2XTf4nHpooPFu5uXCosEkAGvmDb2x11Gv3DlOWhMdl/
C0VJT8ANnDejRRmc1/YSlqNlvLx2s0C15dgHO/abeLYZq0e/yyzbGsX3WSveUXbPz042q28Xw8pf
nU0TilsNjL+kuW1v0nUeY/5QPnOHuejZctOVHdPiJ9Z1R5ZUt/tShmIBc2PTW9uCivs+GazRJNRs
6jUsP60LEK5ZwjaO1YdsHfXH18+ivLWA1uDKqm7JYF1qj3pVtOyWynqfuF0dcJdXZxfF9oNIeyPj
ocDqkBDXm/tqqVLDVWZGBnPhJ07e2IavbRmjqp/2L0MxVwdmlrf3o8SFkDWD6+dVuf1opr7EilM7
GVTptj1PjtK/b91O//j6+QPqwvRBfASOLn/FH+eaptfU+MsmC8ceeCmVD/tk5bS5Rs6c0/1QewP6
M5S8Pf4IVaUmGt0Dodw6197nQ5RdcsM+kn/e28q8o6SUA1I0CIddRwFayiVkelnYwsh+9qrBfRtJ
iU1rEtFfTmXnQTMcNuN31gYdCt6QYDKlesXmdoj7CkniyUhDOmj/RBGlm3I1nBMNmclfIvWoubsz
k7KCCdmDdJVGxWaMkW0oLjT2NKwphp37xBYfIO5YB99rZ1CSV45WkwSJ3CzAztNLM2mJMpbN1PlI
10EO6Jrsp0gU8Q6f16OOhFwAm9sIKzvqCmSikjy4eS8KdISJaMi1KLog60srsJPE8ZfMOVK+2QvF
hUdhgXomt9/m8G1El8f5wAcrorILGzvpkRnhsgEzctTD2rtkZR3TZBdLj75tX8lI8jKdOXTDYo5U
X8s67W8tUszKj1Jq3DRHmpObmInks6uXeC71wCh4i1fw2oK5tMdf97fh3tAlFAGRIX4Wna7rDYKo
rjtD9krR31LS99paRG859FaSwvjIgnRnL6JdQerLGkIAfmtq3yP3YJdrkyL9jvMpRPMOAM6I6XGS
wqLPGy061dDBH147QG4fQAFgjPARwmvieoCJThvPVXMlQO/WO+li7PwcQClJaZodNNFvt4gBYRxM
GBBpusBbxgUyVU6j5mkalmIu/LRvpxMote5U1lUfeBrg8/tDu934Ekkqcdi/r9jtO82IYqBhgxWD
b+uSb9R6y5O9JkeeKrcrBGQiqHa5OWgvb2EcYy7swmbnhWKYjbBss9aPrD47eUV7RBbeGxCWmzzM
DDqhXEPX32quliWrNAU199VUQLoZ5mWmzB/enzb5p1wfLESgKgxvnFXIar6OgnkMbcEJca1Km6qP
audlZxthwrDjbXjJ+d98J1aqj327HCFidhaIBHfii4icIy2nzTNlnitHeBWSaFJn/OwN3njujX75
t1oz9WGo8uVg7e/Go2wq689yC2zenClHTG8NxIu6cgE2VRcBto/xo6e3y8UuXPwH7k/t7Rbn8UCm
R/8VFRK+4fXUFs3gVVlJhtxnbXRpmtbEuGLVIbF11hPNKvPJSMfsIGnZC2pI9gPvBCnpJxfwH5nE
lBtk5kKIMIpFddLz0Tk5CNuHmj0qb1BMqz+mU3XEet7ZFQCC/39QOfV/BFX1DowEAAg6oXYU1O3q
PtOEgvo8FPGn108qBWGppCc9Ibc0xCEvunlqpBgcDfO/NG3WsXNKleqc6osS9iVLqaqdI5nmnbWD
LoXc8tSi0XXdfEqzFn0tkkKEuYVdPF23JRTC1J7IQT3qe5Z7uT/KvQml94seNJZ6POQ3X7EZV8+j
H4W6nrO0AanOcDIrpwxmB2O9+6F2DgCedmAQaF7SV9i+qaNI6ad6BPrf07t5XmOhnLrIqDw0czNN
e2giTblEmlq9xbM3Ooi9c8TR3pPdMMowklZ6vW5yXWRji40Z99380g/e8h65u+zz/QHuzCVKrhBO
dI5rNAI25wxZE85QczuHY2JYgWKP6YXrvQnzdGkP3iU7mw+lQnqW8mBDwm9TAPbSPF8gv80hKs3m
U5dPKxVJtXoqLfp9BdoEX5VyKg6C7owPtXOpHCNtjrhwrydxUZWV0kw6hzZ2on5SFWqYTJR7oFMe
sShvtwHevCqAWmkywaRuriTb6iPNm7EZZ0WmPxVAcIG5Ts0nqnhQGyn8H1Qod+OB1ASJA/iI6sdm
aCAuYHGRD5mL5T6hxJO+TdCWzfxaxOVfrTeWBwFvFyQDpDcrzbB5NG87Tr2btLPQkGPXus46xe00
PKe9GA5uop0oyC1KgBG0DaSTN7s7Sdbc0FsF5WTNLB4kDOIJH4AjofKdyaNog0wRjyFW5bZgtE5G
P2rcquGUGLNBRj1Pl2iO829KN6bPq9ZFB1WAnWEh7Y26PNhhLKG2KW1tzfCMhDmGXm2ql8aZlFNi
HLod3+4x0lYaEVJemzhbdPLq6jmy3usYDthsfYi7IXpSuiXlZJ41ysmj86HK++7gi+3NJZL5pClI
Xcmn5fVCTFNlJF9B/peyhvuXF1dFEMOHQWketl42ifb02jOLFxh1R76aVEnYwjRRWbSTokEovR9L
cdKTtH3qTBYM1dv0INTOV6O/ApKKehtaoFvUzzJm3toPWLlo1dQ+tZmhXfKEJ8mrB8QuBg7GJqaG
uL3QVuwiOldjQAJjkQ961g2nzIR22iRHoku3xyF4ETDW0F2ByUA8vf5UNKsSZ8gQp0SOt3tv9qr1
2SvLVfchI3tHXmG/qdTX6TPRfn8l9F44gjeJgRgh10BoF+GYJvUUYC4uYflr6jp+Pug8r1a6LA9j
XC7TxSKnSQLM96wxwBtJ5QnbqFbhR2vT/j2sitUHuTfUX+Z5Wf5W3D79vCTm9Dd5K2JuWlu40cNC
idnwi1k31vD+B7rdVkh7UmBAq5UBaVuUyASZITfiFLJuTL3GT0RZf8lpG8V+iWKZP6HyxnNgPthX
t/I9FCipDkEkQGKFJb+5vDxO3L5MGnzkYHV9E9GqtFjCWqt2wpZ6GS7pONtns8mT9tzNHUWPJTL+
U5wOncc1T0zv4Ai73ee40hqU14FwGLICfb14RAL6f6bDENZGnz4jTaiclrgoAmPKh2csquKD+2Yv
Hj1pUCO0xlmzcnP+kTibmZbmWjaQfJWWHpR5DhsTQQ0/ATvpj3p/JGdzu9kpc3uIKVPQp1i73Rz9
RFulgAiJKVTagnXo2IFVfpQt70WRRyUdW3ruHNXXo4qMBYg2YMxwqjLvUkeWdqYldSQyf7vRAXlj
+40KEHRiOnTXUaa10+rYIUqsu+mJulv30Yza3FfZg69Gh8hQ5KiostMI3mIIMgyKysJrSf/LHn/k
tZx/QuPtTqTk6LpFdfz1/mbcGxpiu7DKkYCGE7BZFg3C9tCXyIsbU7hB17RT5utV3fuZYRd/vz6W
TERYfhTvKdlcT2OvNCMLRpnDpTeTZ26/6ETxKX87KUvVHtwCO4cMC0JKN8K6IVHYjKsTouIkiHm8
qYhNK8Jz/EhPar8BhPSIua8IdJ7pp/sD3IERoFBOcozGGxcDyPLrEUZaiziVKs9o0Y6gFdPkpczn
MUgq9pe7WOPDYkXpo56qcdC36nrul0n7fv9H7G0J6O5AjKQeGzCC698gvNhbYWXzCGlHtfFnU3Qa
V8Hs/nU/zt7KkRoncrVKwthmrG7hOGM6E8ddKRYjv8ZtgcjdW3NuxMG87p1dqG8Qh2uWZ+omFL2E
ZVaWaKZyVMd+NtT2uckK7nW3e7bzefpxf2RyHV7ftDKrpK7/21cFKOH1DOJcnEZJK9+plaU9wygs
uXO9pvWnddUeFsnUT5LR8ydj7cP7oXeWrczBeIFwAjDiTfYHUEPTyw6XBDde8zN0p2IAeAJswNAH
5TvdwsoXTiMu96PufMqrqJv5NYp4WdeZmoOBPeFDjmf1sxbHImi88UjkeH+AshItvcxZNtdzy6CV
Vl0434Qap2dhSiG9qqa8MXIdo9A7P7u5NhwcBvIP3X5QCUkFVkx3HXWd66DoeYsitjUROjkelXnc
xe+ieX09NJvblaakTK54LGz14BHRUBdXRWwk9eLvA7JVn4rVwT/GGPUj2unv5+92RJT6qHuTS6G0
Iqf5j9sc8YJoRUtFhHbvlu+tpBgfpzgyQRGn9TtNCOWfYUEJRu+d/kmNy/qTMefDGnA45J/SaU0+
6pH9T5yYUUC60f9Hw5USbGEtIRq+41HLce+bQ6XjnUb3G6H1TaoTxfNaFw3Xp56sZYjptI1UMQjL
TE+jB7QovRMtJ+Pz/TV9G5QSM+egymlM52O70GZ7sIbcQe3GUpt08Vs3bz6qldrOPgX79IO2Lq72
OEL3iQ9u8NvNRDlGihRREkWLdYtimCYDyMhC8XdYbPu8Dohi8Lov/HWKolefi4SSHD5POq1RUrte
BfaAQzg+NNTuFqWCt+ugV4xsoP3eUhD18NG/+R+8OEAd804EHAI4Zmv7oSptN2jTyLU64BuRpp59
Lo1k9lO90w4S9ttTmMHRV0W8BUj5jUkeLpF6ZlasmnJwTCxw1vzfXKnc921d9yechKLQGiCBqkjd
ne8vndvrhsgcTzTnpFfFtnxvxEbb2h4beWlWEXi5iN7UJddbEs0oG1R50738DwFRfqR1TcULyOr1
dyR1bRcvlbmy67TPDhQ+v6izOig7oZ+TFHDw/XjyArs+PaREsFRahqFPorJ5CsWmNppRwyFczkb2
lHbG/ORpVecv7Qr4RvTFSw2Y41KjfoduTvfr1dFxnqd0Y/AD6JBsTuNYL9qRniDvP9ukrxynFG19
o3Q5uLxuCHL4HWcoZtXbLB2Hk6a3R6i1nR169QO2l+zcKlo5O0M4tDTxaI+AIRnK6Q1yl0dEp9ub
h0yC1hW/F0Ar3efrLys0TFVLD+eyJEO4bDWxWFHd4QiJsDcgTjs2JJVE6VxzHcWYZ8tuJgyQW5uW
fbRw0CzR2ARR5mXB/Y+3szdk55PWhNRUYlzXoVL+ZaOZIz5wuSdQEzZzv0JUyW+WUg0SpbIP4u0N
DSoh2QIjI9Hb5GJT1YnGalRc0vK4enAVDtJkqNe3DUjNg1C3Km8UWHh1IMhBHxD/k+26MGQXtMPZ
uMygKweJsGtsmsx2RWTLHr3VL6zcOjuDvlSXRVf75pQguPPeHROrpNU2oi0EXEIbT5SY65d8iew3
uolt3sHBuDslgCB5kAKCoph2/QlouVEIKvCN0tOhexgnk2SqSz6nceG93P/YOzUT8kJsWNATAA5I
lfo6lJjc2Gs1ZkStm/7c9XUfxArV3KbLmlPbJS8ZVKkLjsKCbau6eP+twxNsre7g0+ysOn4HqQOl
Nh4A22unXWDgjgWroB4LL+bIWC2/0FlsvGoNqIqx89f9ke/MsdT8xW7wN2x321BNsJJoyiyeQ5Gk
46PjTpQqp4l6mxUpB2PbOYzhDAA956TgxbjtdKhlDR5vwQy2snFPLKCHPa5ZmYUeuT9y7qBj1EGd
Hto1WUOjTI9Al3sjZb0DMgD5zitus+hHGxZtWrs0WtJYfXIL46+ytquvU3e4v3bOQp5v4B/ZYBSB
t0jsFkmWSk2jiZZVY5zGIW8+IxmWHmgB7I6H/iL1ZdQiaQZfL1mrLcyEt+gUdqJcn7J1nk9JgZhY
XSrNwZfbyVAo06B+gWU0+O5t+tU6XlXSfMHO1E7KL+PaV09F5BmfND3X/akxrbBKNeGXA7p9r1+e
sopCSUoDZbeVQHcUVhRg8wnLiFZDxLQkzW3r7LQkg3GQK+yeAdA/pCqM1Prf6oybiLP1g0XTrxu8
9qxqZXwpq6w+iTx5GWor/zBZ+oBzxFCGmDTn/ui59WXkLXQw23tnABk13HJoysAkN2eRNrpui3jy
HNaLovV+gXWR4ataIb4llQlWOlnQC7s/zTtvCKnnTHER4U9gjJu9YS66XazIK4deO+BZWE/GpYYu
9+wulQridKHHG6EPdT/ozTix7JMFJOJxk2Obc72AqRjriW7jthI7qefH8D4gwcGpBPHonYolcU73
491sGKBToMOgmyDDQ6ItV/kfT0kaMrbWY1Ae4oeYfO/NtjkNzZB9qGYKV/dD3Q7tt24Xe5MCPA3J
bTZkrHGrxFUb6nNbXiJXS56dRcMh1MmX53YmD7sf77cozFWiC6BBegH9pkvzXNkmRsNiYNwJW3qJ
LNCSi96t3/RsTMdLTkfnTWUY0V89mX4cGniAxR+KpTbLoMZSYA0cO/KiL7Ur5i9Iyqa1n3OmRc9m
12n/1E0LN4k3b/tthKzzIRU1Kv9JGq/uO56Uc/yhneL5sVQy1iiq4LoIutxuVX/QUy9h63jWV6c3
IKKD4//cal0V+ZZdIgFXIgMR++uYWV+7pBzrYHG95u8KROSLmlXKj2HiSPCR13G/Jn1mw1JPY2hK
llGsCFiM3cc4U9R/2YjUBhovylbfWSqEpeXX+KaP5vg1H3X7qehz/d9loiUS2uaa/oUOcdecNEEP
yW8KoMHv18QtsfPJWucj+h/9V1qgK8YvStSXQdMPafVc5pr7ZbUNLX5X9Ylq+SXrtHlZx2ROPjiR
YQ7khn0miXixWlkfopLiROAhD4xA5GwkT4Xria/GkFhDoBjt9F3pyrT316hLF1wL7JaL3tU7WElA
4fJwxAm19EcMaD4WuYS1m1o0vptT8Jr+WBlL7WsT7h7nmvTj86hkyKxX9CWGwI7MJfPHqYuf19Gr
5w+jgMQWx3g3Hazv7VaS1Rigelyk7F3V24IyZrYZftY4lgq7a57oiBdv5gwcTdAt/IuDYNvrVAZD
XxIQKYU0CXu+3rfDENPqGy0NgKVaBKIYnbMbjUdYx5vjX1rxSFyQzPZps2zFs+Dkmi2MSjVAHixR
TpUbi2ccEaKTFQPn9DvdEy9RbI3P9tT2JOewoGe/gEWVBVqltUfezGBH5cD+3NT8IjnP0kFc1iC2
yNJ1yfVULA5F7Yryy2dnLJQJ8ynL66iD2Kn1bY7B0Jq96eIlpLXd+BDPVrU+kJRk5FFVKwYc8HQF
PkkzdM1XAbXEwOdzTvD+i6s5gf/X5Y7fN2OXPUTUgnFgaAbYwPggDtHHxspy41T3epn4kUgj7ZSX
tnPue2huJy2Jxg/d1Mf810Uijxyv6H13duv4PAogLFIzYan80Zqc/5CbbKuLZ0wpfErF0z5yUjjV
qRiE9z4eovlnx1tr9VuoeemlrePhe6GuOPVOpsL2TiLI3/4c270IErs2f7XNZI9+2vbju6jQsd6J
x2q2H7MqS6NTpDfKj7yO7XeOGLE+0pzZ80KY1WyzDLlk9mCMYcvJbPX6OUsSMb0xQfB+r7vWXOh0
deVjn6ww1vI1adWz2rniBw5Vw+PSiQz/wjzSPo+mO1i+MtbtO5HH9XvcjtAsEfEK7KR13Tzyx9Gt
jSDWnexthvSwGuD6tHzOm8x5ohqJ/DDvVoSiSqo/rk8zlvLwwNt8vCD9zfWeF8v6HBdl9dno6bME
zupmP9kH/EId77qnUR2tGNW6knZLUyj1fG5jcxl9zxXZix2j0BZOOcKiiOoDB/M7p8ubMJrK5EOM
ntH0aXTb7meSqbwyY5BOX7CiqlxfRPr8o/JiUH+VLqp/VLVf7YeadxEEaqV0v4s0RtM1wWopD3Dr
s74D5V9eJgQH3yUu+FKEtgbv75Uf/yK6hmrwFFX2jwHFPcREFNP7ooo1Sk69nURNuFQoBwRmF+m8
AVKjqULsFKMhWJwofj9qVaIHYmgRHQcRHWdYSP4fzs5juW5cW8NPxCrmMCV3UrSi04RlWzYTSIIA
E/j099s9uNWWVVb1GfucpjYJYC386w/eWqVtaBL9sW9j/TJbwjZ7Kr28JQ6VmByvcoLrdhvcZpdM
Q+ulahgUUQOBhdQx0X19UK1liQy9m+8d3GWMXrpRmJ+YzEf8pwd38sYLEQemzjbhTL8wve7UvozX
7TnwBs88R14BNRKRh6WzqlOLdb0Yha9FVOJsucOFIbzXuq8eGbO7wVXQ8PZScFvVpJvSlUhFF1Yt
TgZj8aC8OYan0KltrKmF43zNxa9NLoPC75dsrtZw3W+bicp0GWvR7buzawfjNTN7F51eu8/QbPWa
DlFkHUuMSpa0a3X5vVq7/LZf4kEwUpX256BzxyhtPa+4nxZY3GlMXsYuKCxsy60l0He+FQgX3YPx
fs5KRGPqT3HlpasU9a2LwIkl2szisfCVdo+JvYirZs7j4DpycoJ8C+NL+wLY3Q+yum6qoE6LLupc
rqv1cn0Ou/raWqvLXl2b+qHLz/EPa7OtTznMjBybtCKUaZsz2cqSlZjQ1XOZPjWMO5m29VY53IYL
6eOnfK7kh9KR4TfZLZFKx43ZUHaegqsD9IVpThnohOWlX3vNXWH5BWwLb5LRp6Sp48Nsn8UrjTZh
5ueNPX+YcldU9y7E4SHTteoFfS9AYop1txPvrHFeHwDaVYw9gxWP6Wbk+hgRjNNlo1fmZEjiMdXj
rhHyYGetK3GwVIfLbR3n5Xal/UWJy3bz6x9Wjq36haiL3uyZHpb2YcBauMycoo6SXc4r29J4XQum
0MZaHuBVFv1+9KvmFuCD3EMX47/hsotkKKtjncu+TPtiS9qbuQiLXyTpRNGe9HnjHSx/0sExEsb+
ti5zBCbuUwx2ymm8Fxzh6YF6U3vHbUJwmnEFCO+k5bZ5Nsh8JEIyWiJyyd1akIThB6N9aVl9UrAV
N2/J6s2J2xuXZSf51zh5kKUbfZgjx/9aVMlSnTYpl/BumeNJHIY+KdsDGjn73jTBZs7KvO5DtJR8
E0aNaPOSSmwsa1fIi9oN2m92W88yg/k43ftzG5dHWLLdemnmtZswFmqdjxtySY5mdy0v53LGf7QI
3f4zmRL+nHZrt3xsDMhJumzROEIugYC+KI/t0otADYfWb+L7WTkM/FdnjIIdwddbvLd0XqrU65aK
CCvdxb/UOuHMVERD95Ftac8pQyRLXCxubv+o/W2Ql9vUOveg9d60r3UfXjbD6smjFELHvKRePeRh
SNdoKzfc7hdVF1cWrSkdRc5nKTQX9YuokOLJqixbUwh1+61a595N5SDt73ap0BbnuRlvVM4y3y0r
7LlLl6/ZE1fvB9UhKJPkFK7ztuwrWLAqxQabyVu5jHOSSUVrPHWO4RX7ufKvklKN4FW1XAcCSXF0
Ir4hMV8HfLMbhkPj+MnvzfhBlI6x01ApDAGaKbflZe9IMAQYDNUXuksfQYuT9H0WzYRrXy7VXFaZ
j84A49nVsS5pT4N1TVn1mzhC7embNByqyYezaHrgq6CWPtTy0fuo1MBZWG1T9QKeVbipNfiiuBim
yrhp782iu8sHPstFv83ucFPHZhTPGy13dd2T+FOmpP9sCYS6rj6nNJbI+nCUS9LQa/Npb9jWc1bM
jsBAIBnjJW3EZlQazoZwomlx+z3JqZvGjV9rc8r92pRYefbtR1vUdZ42Qy8/aKuJvqEo5X9Wh0UQ
wNpS5oOsB24oRcFJdZBVUicpM9j6U2XV8l6SlTXukZ5G68GPeQyjsGasM4pTDqIWSSiOfbi4dYZV
vDoIWRhM8gu3tNM5XlkdSgfLjXSGbU5jf3WWa8dZuSFiEcoJEMghf0AMQKyLU8j8wbKcqcsK3Fa+
YT2UeLt5sHNAJmnzmYyt1K0z9HZ0XCpVqUsZtG74qaoqOrionoJPuratMYMzF32ON9z5d24g6jaN
3Cnfzq7txQ1AUh6nhJxMy01Q+lOUbvxXSbTt8ddHRWyJdO1dD2P+orJ8s5swS6esSLvm0g4rkDqq
+OVZ0bo4j014iTFOssM7LlTxhXanxco6nvYCK7LYi6GoURSeBWgHv3ZXSSRnPpqj3JIInncdBN9s
4l2SNJcq/wH1oi3oZRu7fIwaqb29DD35qXYigbeLPzvXSThvfJvW8T6WoAtraqzGOgH4WPFucvH4
OXKgD9fRtvlJOhjH/glaEEB+Wyf6gSXOd8Mq6J1sLy/z0xovlZ3VQ1CqTAZLUO+aSDsvzH6t8ycp
HNavgydAk3vxdDA66B68PiggKBrXSLIeq2FLXdSgX8FEKR6N9kn0dgT4KqWi68usL+p4ufI4peqr
eK7Xng2tiUiMvSq6xO0kRI24DCo/sC/VkLXhuN34nXbzXTwVwqQVcBbFNfIVqAZxqEsm5kmWxwlh
+5QOLAW9I70PknIxxTNeypaDR3XfuZ+CjqySI5I9dsKw2vY9d6Oq2UdOFyfXZQPhK7VzsdwIlNzN
hXCoWCmOT+W8w2taP9paOeO+nDb7GywOZR/ywlXqWItl+BTZ+HNecYEo7jBTg10xlE7fpkGySFib
2pBrM9pMcYuwiy9pr70+dUcJTkK6ghViPtgqOxVQvelp4BOtB0KFrDINhYKsCYbBfo/dPoS4Nbg6
9blwEKkA4ko8YVCHYwZ4r5/yJOD9aKCuz7pYg44VWpo4s6cypqvsgq+NdschE4wgOZFY29RzsJNr
hY0e54ytiRR1MdOxgCiiwaSNO+qbbhV4KA9ttJEoG2ohs1ixeLNwE4F38AvgA6RrybScv729EM64
FsQxL3L6rusq7Dh/2uRjHU6xQxup/LxKGcqF9TEPF+JpEWbLmF4Msl/aEMX9TPfs06354Rynw1J4
P2Q3u1bqMpzWh9gaZP0Ud2tC7A5yjCgNEB3PF3KW5M+0SST2U+Q1et+ThBuk+F5JmbVMSjnTkoQB
h9qsVh9FVfmXG06y/IwYOuWxRbrvZ15fMxPdsBTZsm6JVyfzumm+C7ZyIQWZUMCfSOxDwbWgiq5V
PzCbcbu4i6iDdinu8NTuvkzBSBmpWZdb2mzhds3xQG/t9Yr+BPqw+7Nryvxetd3wWW8Yu157zWys
PZDvul9Kbx0P2Jp6OVbLUfNszwbdzpxjEE70UZxc1YUJ7vkiuDIr7gIHU7cuImjMTT8WtSGMsSFo
1cn8OffqDF/c6MpdK0iuzMTlTbAYKryq4q5KxwZd8i5fQl/QcUlrh0nFZDJcucJfYbAFyVUgx/Jj
yWiDrz/N6+dpgluxa0ZLvfR+AqblzH504fSINrIY0c/d6jm4GQfRIK7XxtZEDzelfPL7gl5zLmo+
8zIymc3CAYFLqjy3xStllfmVO2zWnC1NPXq7ai1bkc3FUD7O6FAG0pkVuYxVUk3llSwnzPRcLEf7
FFBzfFT9Gmz7WZd+f5mvXvCzjCrM06pRchcPnaWITsahE93pKhwXTB8T63nrXCwMAtDC/ui2cjqE
7tTiot2FNohHkwCJtTbXAT23/ZRu0YzhcO0lSGxZnv536l/+rbTQS6dqlRPaBA71FiVJPr4Ewzi5
N1G7Cb33kjH8uQ55Cy1xk4LrNN1pqhsUsrslqYHbGqaOWJTPGEyy6OA8vDjW5v6YhoJlbNd14vD0
gLgYK67MTwyEysuiHkP5IegCjCpnALFPyvIJA0Zqgs8lCiGLg1FP/rPtlfGvyDEByLkzxuWunlcd
XS+tP953U1h+Ye4Zil3FLaFJQW31domb8voTR9fxAoV4kGRC2OKHYzf2cnbhBlOYVDw9unKpitNo
EwZ8inNvYQPaa/cLB/ul3jd0Zw0oaOd9xkRq/jZFdW9lDFFgKhrRJiAwYlHribEkKxVjIH9Ig9mf
sUKIp+ge57ciTLWfM3Eu8lg4pAvraOLki50b3D9heXZD4UUpJiPVL5E7eXkul7EPeC/Hl5Gp6fep
1iU2cz3pSTtCPadmZxyvJhknF/33MYcstMsdUR/LtZyHHZ2ZqMEUp+F2iXKfjwHJBjwoml0ib3jj
y8Ee5uCzLWeCbMKknsfUq/qoJ+0LI6W9Wu3g1xCG3Cnm6hzLVZpzzF9dkcHN8mqWtO308nGF2Fhl
BU3Uo7VKC212vlqngRChOJUMpanN81SnVgMRKPXyBb6sps3/OLSDhyxknacXqyuGWzFUxY+26fNP
q6mqrxMdMzj1tornwan8Lcu7Yns26CPctPSt5CiEH5vUK7aiyFyBciDiflalTlW4N8pwz8GBCoHk
3qxOcZzhcz8o048PJq6AXLTUdcOFeqAqKsDnaWeVFIisMFI+kcyxWKlf9Os9xzU4Qr1ayzdp+f2v
AUdWeeg5IlU2b37TpZtQ+l6vlveYT3lzwY1g+hVso/dQsoF+rrInXFYAn/Rc+21g26T0QpVGgx0u
ad6tY5za3EPRzPgmfh64HWLpD+TwzXF0X+4iDN7r/SAZ56e4s2imKgG2CWA5RtBfY0SbMZDp1D1G
M0t16SUbQfY4wHpfVBl2d5Przt+SRjbz9WBEjNk218IgtYewkNeVKuNuzxV83oHaLf0O+XnSXzSM
DV4qYP6rBJ5Zd6l0Ed3nilzLdIEAhA+V2Rx7P3SBvI5Ha3xqFmv74TRz9yTzPGoOXXc2QpjIGLuJ
NNkjzITDkrZpqhqd6qkLPrXtOuWohGIpz/iWfoB/kLuYblqdOnH8ysPot6WVhm7OAb5Sw8husnvL
zlrO6fvNoVQfumoEjMTSLph3pY1Fc1rURfeAj+1kLoE1/MeNNpk4qpkb856046FKCzD3DZgRv+q5
BSTNMIHVrBllgdu3LZyatFamc7IythKxNyNurpmaxOgfXdJfP+AJP5hTkSRNfOuTbfVLwKt97gdu
utlizi10aZr4osjbpaZNg7J3zxYAFWIIh81lUROyQcFa2kwkZdRkTaO858DvGVeMcRecBy646l8P
pTdeliAYebooaFBHo4pt2OdVRwgEgtOVNK5lkz8Ws1bP5Ef3w24UUVHv8jKY6DjV5NMMEPD2K1+W
9doM8/YiGs7RG7t3FrblVlvjkfZ3vgy23tUnMwjrFBobS/QSQ5wca6Yk6Y6anuVbQqKRm3pycw8y
94Z21/pDfQ8b1frgR9J/1IR8Vek0hNG9I0T7ZagW7I/wSiQ3RVsu/8nVIHTIwmDuuBMufg4GsBrK
BSagboBqBE+zXTnm51hsPZ5pap0Zv9LI1p/KKaYYRrklCzZ9zOCqUvU5icVsU2a0x65ompprVmRs
mZXYCqbh0gw0B0lQ/cC/MdDpOMMj2w/zWghGMK4m4Cdx+jXd8NR7piUJH3yB8CLDBHW9LHrpJKmM
AutC4E3sXy0h8e7z1E7VSRi3fG43EKTr0vL1cCiiUVb09xgDpL4ngy8bl5VyH4BuUxLqs1PbGMV5
khky6Z4FFlA4mQm/D3aTMEN5wGuzuE98KS4744BKyd5Jjihgpi+I06ObsyU5U7XGtS/ymWLDSEmx
EZo2aa4dBlhj6s5NdWe5DvVcTTMGC93Y5d8Khv4yHWbFaQgfvFrSWGx+m9q0UI85rH1aR9E14z5E
APtpEx3hzEpyVKRzMqln6VvWj5oF8GMkcq/MGFLkn/3GrT/oka4h25bBw/23zvPjtCnAvbKS3bSf
w0JDo5pbcSm6ySoOjq2ty5jTLtznC2aAmNpGeXdqtNjaLBxxDUtlFVJttA6ca98fEeHnq02/xfVX
6MyNKpw2FWL8rFSDc7GB0DNQ6IfpWDMKC9IJlhMtbjsvMej6MHYAZ6FPceaIpcMoiJ1NOH4M0+Gk
volUn9ASBZv70hIW+L33i4Zm1xGYqdijvIqSouKknupiypi36QiHq1x9WNqtcnbsjDZKR2UgEPnJ
ZPxj6Ai74OJQbp9GL1jsrDFh7+1GC7CHDsKZ6gzVjf+pF4SNX5V+S9lSJCDeGMskTjYkrfNh3s5X
Sw6foLwiBLl/wqW2PKcdus4DuQmtTpmhMcdtRXPJlCMus7YercdoaDyVxU7tfsDeOu/uc7fdXlrS
+OKLnsSI57iqirtwiA9VIW19Wi0HWKwNlQsg4JvGJwcvSW4Qki+fmVXE8oQ8tr3iEjS8WKLgZIC7
yf+jaS33bsP1OaGfnEdCjLkCfJDUn56s0A3QNqdzAM2JfME1s/HK/fmSPe8K2cQ7DtYiAbVZpuHU
k0IKbCQFAyCDxkRcK+GVHJb+Ut8aP1+/DNTqB4+PU6XCGt1fPYY2zS5KyvF69JJ+PfIb+w9+XUta
13rNgcg9/o3QAerGVuAauNtEIriCYstsUhjH/qkxpOfsVj7sPaJ8QH0w/eBruEa0Da7Kqx+E9pGd
MJbGqtNospfkhokuaF/c+SBTYTEH9s6wQgOOb2HZaUMAovpQdkVrp31owrN+JByLfd8N45Of5Pl8
NTHR0HsjZg4bdwz76CTDTeapB7/+GzGHjTwYi3v13l5qio2rymI7JqDtz9i4e2e8OOC2YmZmTScD
XDWlo25G+lzlFIRfFlHrpwDgMeCPRe2gPIRFt/e3Ts87Oj1HHKqtQUWwt+MpsYfUGxYTHGZvJGSm
BXSGKSsbMcqfslSqvF2LeMlPi64auhzYcZ7hFCWfyd0LsVokI84FzFB1O1XMo00Wam+YnodpGLYj
XYssrLTOPUI3k9WxgegAaKxHd1x9HImk25DdmRZtyDm4jwanqx8I9hvmPLW7WoldC8TrPfmwebvb
ocOAG/CFouOftB3q4haynktn3dmW9cku26W9qPEnIMmjxQ2pvypL2U6PoTNv9FdWvMX9z6ivXPoZ
5n08Y5SJjK106i3Ms1G/LLZzCtbGXW4GH/ScUYGcu1+eNc9bnzE/5vJ1QC9Z5L/yZIMYA5aoxZXu
4Nt+agpRjC+xQ+28teM+D7O1Z+TxkTmLsp/aOWzmOsuTsHW+9JYM7PAgBMPBU+7MM1Nk7W3x9mKt
/Tlpkh6u/NaR6dwceYxijFic+f2Gktjq+rPnWzab28FnHYysATpzrDRWPp4vWFfrGtSFUUqJLwNv
xz61eoqCE0rQyXpEG9nTaUyLDKJPeLEpQ/b2aA9sqQCiRfw9HLww+j6FcRMhGWVAWpSpv4a11KBO
ld9+ljFV5iXhuprv13j1qius6cT4ITCDc85+LoXjnspozaOrVU3heqw8FLHXNrdy/4h3MfakpEuo
7T6U/P19asfMCDAeMbH/UlTFKp7C0rbWr7lZKRsMSUyCK7Zu+Gmh0yRH8PBpvnDGmZJZ2i4zFCC1
RV0aa5rzq1BHzXzS7bKyZzuMUyiVk65vSepE99ov0dRfqs3e6v0ctF7zVasmJ+vR0wTRAXf69knB
LdnSuqN/Jb3BtBFDDACWzAR+F39u2DEPk1H1eq0R2Vmnzaa+7sd1DIYd1nPmy4TX6k+1YgpwEXII
NLvVb/IvVqF6Oy2seXkOOlDgw2onKFX61pvSPJEi2tWUP3+PA0HTfy00CRlcsLxkPRWS/1FG3TD5
RcF2eZmCoQ52NiHc5nh2snie/AVcKQCsTyCngb2lMD+tO0ao+H03cb19NUPUP2j+picTF3bELUlX
e5Lxqo7pAT1iWg6JC3plifKm4759F5O8iw2Fj5Y2zcO8/DrqQjvZHKhxTlspzefW3cxCIzvb9s6Z
3OGHEYH9ecHV6dKSUSXgwfThxaQhenIzC/eWx76AOtdceDVu3L4Yt2vmP7PY98XsX/XsniXd3Im5
jTQ5tF+/WpprEUG9W/yRyUPhSdmmc+micKbQQsKQAD/f281Zn2QvIyDTSMyEmAhy13dbycj3oeZE
fLItpQGjW0mS6xREpWGg4cE6EE4Iy6Pk7T5VAzS5XdPP6jNEo/ghb1qnORRdHkUPPVKCTwM0ORg6
/hq8JP3cGACYQHOPNkHbZcGyNntVJCs3Nq+JcJkqGmC1ZYVbe61HZznluRjai9leytNSSN3fBOEK
LuFVAeU7UR34BeJfBjVGDeA9i2uX1zFySpHJKa8L8GYNK5jC3zHxHPLIT4cgUl+Hgtq0X00LgaPm
vk41bhL4tNOWmxNQVuHvdIwm/Ar6lNXuA79qxb7Kt+l5gx+g99wdzfc2dMoftdXHcUqDqS+9QvrO
wQxD9VWNCznacVnWd6P0sfOETdyTuGa2kfHK6Kor7kvcWe18S27O4Y9F5rRhOWZQexjAMFVlzDvO
3QKG3MLmTKExaorVLHwrPQu8HpEZ5siMmz4WaUSno3b+ata7sfZmyStZAzsl5YF7YaEiwYnnJDCs
illznCeJNProAGN+YqIP5WFuXA2QtxnA6nqr5FWx0mLtZ7RsM4ebQeoXbNXwpRk8/8lOcE+A7byw
blxtRvfakkpVqc0I6HNRaFwbaqVRmPVaMUrmMIrLAxTN8oDm1JqyiKmVcxBOou8DXWxnsl/g3vSF
Cu9UibaF5HYOcewLmtjsy8qYu4r4nUevGob2SiVhX+5zf66LbIBtMO7zIC9ihjw0GYdYMQ4/4wZA
+XMwFRL80gmGA8LJuj1M0k8AfrgAAryO65xNxpm+dtRe0lYdNTMXiZZu2w02ZDewthJTQ7tMqp0H
XKOvmJ6Y/rNTb+i8N9+Kv0W9JgNuGLp13rO5l2qPz1aLYGTViX8x2P14g6Vl3GS9mkHW47btLt3e
ArYuHW5yBxoE9+MQzOonZyhTraayzwgRaLbN9XN10FzXUMyf61ptpxoOhQB3tZjJwgdqnlWpgidn
9f3kyqHe4fTuhPQDf2dJ/kEkw0QU8XeMVR/SIyzgfieSdWI0E00V2Kus1aEl7epirt99ymsuLaZv
qMtxlMQQLUF2dOaG/otmyiVlwIWwizM8v2nrBV8/6B3ITg1kjtV4RVZpGqu//7Q/CHnnh/7D/0Ry
AYp4/vd/PXQqHCpRHkOngbt8peu2f+wjnR9bZvf//VFwsWHnYgdCVXktpK/ywhGmkVGGib139OJq
PBZhMx1LZ+jeobi/ptHyKomiijHtwmIxJADr919VLihmtZpj9D3kvze5nrMmaqsjewHvzLr7/veX
+Mb6OBOEIbqjZIIJ+OrLNajgcqgjCbwB416IbV4vYs7Rd97fWz/qLLrBwvFsavV6fXSwdKNmxeMM
yt62kwsCHC938PmdA8a9NYYcf/9VbywNB3EI9gDEKKGBc39/iS7J5VrnTZIl4fC98m2s/zFby6qp
d/d/f9Jb7w/1DIaqnOssxles54IZthysKiEFY1KPEAEiUr3Eewn0/xh4/EaLZFUkKDlYEEiCEQX8
/oNkoAIuh3wmawS3J9EruHGXHATaxcgt0kAC8xDPmaOCKBuI8CNMAc5L25TeET6Nfx4wolyCL/P4
P/z84JxAQhnFaeL8ev61B7ntRR0zhCTTipj3rEqgrcDYIgLknRX0J1UVPfR5neLi5UcxNNzfn+TW
hHFhKsSTVmnvRqcCIbTKgGlkKQ6dnbt8XTcoUw8icYZE1tkp2E/ptsj/qs84K7PPueJnci4H62sZ
v1U6mvkKd36rbNbvDFmYgOLDP3zGULR6T93+58nKw/CqD7GRwePrtYtuXWsnZxYCQkYMwo2Mum9S
hhaDK87UMoFk0hTz8o7I+c1nnlU27NYz4fmVaCBcY2XR/bN7gjk4yLYy2TD50aFNJBLkIjSZ7bTO
4e8r6bXe5p+3in0PekqoyGRS/v59oZys/tAweBpBPnZbBxEeJqA5rP0cpiNKu73rDPBNu+k9Icif
hwWvGD9GTP0wtEHA9PuTO39IirBdE1avnp5Xva4fjSfAXZd1ad8x2fvzuEBtg/PEuVhSvF7L+ypP
15K4peQ8q4mP9mKGo7Mxafj7u3zrF2FtluDHymlB8tHvv4g7fA7mGnHcroHKGD8x2Zq69srAnn+n
XL21VgLi03mDyKT+iMXZmkQPWCawVuB03a6jyW99GEJfEBsF9n7r/BxNfhjV7zlnv/UiMR7GBOBs
OhO99r6zahuwdOIavC1u+xWhf0CUXTJ6y+7vr/K1gO+8LEOOdgKX0VxBiPz9VeqzmHg2YYLQwAsv
+rBix9Wjg7i6bmC11rSMyxS8KKiSt4sXl++Ulz8LJ8walAA42/pIh14bxk2EWztcCFgvLT2cP9B6
1u5Z3LzUySm3R/POz31r5ZxtC/mQWDjhrvD7zy0N+g3Tx0kWT+RhYPh6n5MxhdQtjN850N970qsX
m0/VhnEmL7YI+2BPFGWdDXWT44Us/Yu/f8M3H+ViLYOXIPO3Pw7smFgRlfvEQ1qV/31EzLwHupEf
ZVWG75xib30v5BT//6jzsv1XPaQdQUs88P7mMjH72m0KktwAi+KoDKBt5us7b/H1qenCGTwbVWOm
wPw7fG27zE3IdawJu6/FWpwj2qQV7pZJDo0Lo9Dz1vkQFeA9nhH6nZPs9Uv958mYd2LHdy7Hr7Mq
a3fC3MF1p32sm/hX2/fJRcN8+OAKp/+Pi/L8KFzGbM5mF8/G19n1oZVYwoxY/FvbHP+CeO9niCae
xllZ790pXn+/86MC10YsR/NNQ/zq5BRiUm5VwHUlZ/qG8YzzUbULGTR2ET6IWLynmXt9evI44gzO
GdowG8nAe1X0nBFHvzpO5v1KOMyBE+CIEh5pBUoLJqx9z9/BqO+dL/f6SDs/lOOEjs0/3wpfG71W
wUweUw9/E5en4tq1guY0L5Z+VhGMRLqNYA8i1F+W0xB/K8kjfadlfGPJ0s7wFblL4Uj+2upwLpi4
KdOO+xYTm+PYHHoMbNpiumvLONgzl+3hlPTv/eg3liuKYbZInLjneL7zv/9rY84TrT8PGfeNqhnq
hK61ZfSu4a+CfJP3VtFbn5WigZYdIfRZefn7w4YJ6gi92bgPCq/KkjZcbntV6rvcMeVhHGCjWbK3
3/mszhtr1+G9RiwoG3eT1w5sAltBohXlCF9dubcuGC8jmjgcv4uxT07DvCxPEZaxl/Wo3Xvug+IT
CLK3H5oQd6Y2Ya6GQSQSdAdRxz7vcy91tkm81z2/+VdCYeNgCs+q41dLHq+2AM+tGuqyjXxvGOMt
ZZUEJyUsfVJh8J4v3T/Nzr+vTuflfta+YqUD0wEDiN8/BszRJsSFftqXiMiQLq7RM2628yPBwd5t
5QITu0VePSUa/FcMa3flbcCIyJ5ynBqFPhEWtSSHv1ekPwIr/vmjuJiizMdHEQrG73+UAiR1y5kj
rZFhewVs1x6ifGpPUVGRt6XNlvXosm+0vcl9IHr433z0/TBNYAB23r/TL761XslqxvjHcTAZ8V79
NTD/i7x3GVFveOBcQTgfD3KM5w/cr743ssDGpV3/q8f1+Q2cPdA4/2Lujq/vc4uw7c1ainGPpKiG
MePO51HWGN3XJp6blOEfcESb+9E7xeSt30pXjMAQvjhf4NX6c5iibyUw3b7rvZD5w9hViFumDUqi
HePCgEyhPNQNJvt//+RvPhfLqPPBd07FfvWO+7Fcqynoxr3tCu8U1cQMQkUe66scmfhu7o3DUAUV
2jsNwrnheL362W1UtXNiD3vg94W2QAmeXA+JCOYd83NVrXrnTmHw/Pcf90ZJcWkYI5s9fc5TenVj
hH8qghH/332oMCpI/K65QE8ACUMXv9A5z5l2VzejW/CIYJm8d/q7N16ty4fEfsx3oPu9bkVoHYxq
nJKlJOrwqg6h28ed1keaVr0n5Bn636D/q4c565eHAsfQKHjYibzq9ChuMRWAMjZNzKAj01CwDaB8
E+VVFgXL/N/3KP627rluYx5qvy6bscacxw1jDPyFsa50qNV9CRu4P9iIKqvMFmNxMElk7v7+Zd96
t8A7dHm8WPePpJcRqQVRBdu4t6ZtPJreaU8jlj17ZLnxnQvHHWUhsej/w0N90A6cuc/2pa/erWx1
ZYuAYh02ZX+1+uDmKg6sH4XEHdHu3NvI4oW/s1Pe6BD+j7kzW67b2Lbsr5zw84Uv+qbinvMA7J59
T+kFQVIUeiCRSLRfXwM+riqL0pXK9VQOh8IyyQ3uDSCxcq05x6Qy4BI2+RxJEfqwMMxx7rmlHatt
E1cdTXKrv1OzjwnXCiTe1Z+/wx8UQSS8Y3bmql1BNB/LEWWaQz+M1GAzZmQL39nJGRfrTmMOGirs
3pFlVfpOFYt8/vmRv2slrhcuHSWs+3R2Av9jiavXC0/9OUCPxDLJfGNuL1uGmF8xbcy7VFhAFC0h
nTdfxAKzO7pmxCCaqZ/KobAfmOaMZ8Ic63SDKgqPwc9/ux9UB/xy9NXwGnLyP3aBnGHUNVZunos+
YjdfNSj/0URcMFnXwzgZpl+Ak3900pkcYCtaa37ymr5dHueUaNG2ZReTIrAMHQXugBCSfp+Z6lfg
uR/dSUQDIjYF5KUDSf/2UMyarC7FSLaN0aXvqYIfa+7y/ZoiTedJOleEgRXbv/9xQthzgGPwpP0O
AIwXrnERfvdbp2poHxh1fzVmpHcGMcIUe56b258f70fv0YGTGYA6YrP9RxP3L1W2X+tLM8z1sB3s
WD9MaW9guu/UA7ZJA1u+EXMOjfHt5wf90TVDGjTcHxBS5ncPnyFLgzHBhrClK25FbtAiTCszbYOu
UFsRBtYvnuQ/uGYsVMWAjqje2E58eNgJCKoaU+tx68xJcSGcTD5J0573dNiKT3/7rdFVdyCk8Xhl
QVzf+l8+T2eh+7ks+cgUE/Wm57ce9mMX46LWIxjPhnj5xSbiB5+ljTubZzijQi7TD++NuBFMK/gr
tkWbxLvaHd8rOzMPhahQNSPs/sX1+YOP0uZoWMFgw7LB/1CbM4fvGRvr47ZjzdoiDCz2yCJsFOmu
+EWR8B1in3VvLYMINyH2gf7yh2O5KcozN5umrcrT+eBY0A5a8hhu8j43Nu6oOjaken2d9Z1+6gSW
HKcLlit97JPP2TK7r7jBbcgIljwMZMnvPMuJ75JY9pc+28AT10N+qPG9HEiwVb8Kcv7RfuEPeh1r
9xqvY3+4EBbDqmYX+dzWgdOGwijGu+WYk3NWW1391CAEoYidp+Q54HF8bNoMTglKI+1dWU2GjwSQ
wK9oxj94hDEfYMwGd5db3fzweepQSD1XcqkYrtLQKlU+WdbTAMUFQRhoi+KwaEGHKbOxfnHD/+jI
dOtpbTOdgGz0oUnpO30qvDSZtrnufenjNQ+rWNQlTnRnayizfHI7aG4jgbq/uIZ+cLkyFGEExY6N
y9U0v70dEwxjtRLGtG1blaJOc4vQY9a1ddqh/sWd8YOVFB7iehy64/BQPrxHi8Qri6fhBOshXrX9
9ljtEfpMoegntJHzIg9eaw6/eIM/uP3XlQakLnWBbn7sqs+G08uiwRAvZogoOoJapN5gPg4LsfCs
ACBBfsVZ++4z5WqmvnTWaQUNvo8bFJQDjTH5/czdl3WXnZHWe7Oxxz1KzF/NEH90KC5YyBYUMT6P
w29PH1Txwc09+BmrZvOEXS8Li8FHpkSP+xd1zI8OBZnK4gySH0Jh8e2hakPMue9q8xYLMT37Stp9
5KB5SVE5jeUvrpXv9nhE/9CqBNzJEodu98Od6GOtQUgLbiFDbX2JgDsn1WJpALf8/Gn03X3Hcdhm
Aabj8+OfD28KQ8OI6cUE6zATbeT6cXLKHNFENoYx3DP2RBXVu6dgQuf88yN/dzdwZO4CeI0UTtAx
14/7L89BtwggGawddYyv7UH10Dk7/Jkb1Wvzjt74/AQrbtz9/KA/OIfg73nuot5iX/AR+Z0GFpoq
YSBhQgwHfsPMbuuZpp6nkNr+vxzK8mhP8uaonD6+P0030ECuaikFrNHpmOebAer8JvD+PbD7z7fp
fyTvzfW/9/7dv/6Lv781YoYQlqoPf/3XlXiv75R8f1cXL+K/1h/939/67Q/+6yJ7k03XfFUfv+ub
H+L1/zz+5kW9fPMXDBW4jG76dznfvnf4gP44AL/p+p3/t1/8x/sfr3I/i/d//vbW9LVaXy3Jmvq3
P790/PLP38z1EfSff339P794+VLxc3djppZ3Wb7UX777qfeXTv3zN0P/HYHPOgZmzsd6tD5lx/f1
K87v0IxZm9DHcCVCV+YrdSNV+s/fbO93H3CWzjZ17WrT0vztH13T//El53d2drCsqG5Y31YZyv/6
7b45T//nvP0DENF1k9Wq++dvFNFcBX/t5bBnA1y9drFp3PNyH3aoVtYlyElxoZj2kj4XdlBANcjx
TBp2Tj2gtzqJqOwYuXZUglrUazfGqHnXVVvGR6Jg9K1IAz20jaS7DDol7vD2fBaUYEcV98ZVNTXB
WYG/4TyghL9I2H3RG0VRfVFnmgBh4doXQyC3hEaYR5EQnkXETjecpmzxEQ0ldH80kAihORjjGaLL
ft/HLu1mqdQOq97yafKotKYBS+sRp8l8lgyWc2bk010dNNnFxE/vLU+i6q4HyHpJl8hnBWYDe7Pq
dji5b0qHDWcw1XKD2hWJlFalyR4rYr4tMSBvCrsHOCRxj4QyzZx9a1o99KSsnG5yWBHh+pyNkgD2
iLLRY0OzECfoKeO+TGprh5F6eCMnAZW7Zb/DLsIi0MBCaLBjR2YR5Ce3rOZw1Mim0Cw5XNDcGk4G
LG0alzg3j+NgehUebp9OpmElCmxblz7r9ay9Mm1QG0MERYj7hyeBkc2nqcONG3rGpH1apIGYlwC3
g1IWnqTGbYNPiaGKE7Q8cdf1VrKZ7aE8DF1Rfp0AMh2KethNMR30Lu3nA3FO9TFtMBdu6traK6mD
U0aq/DBKYFk9xtqLxFq8sy51Wie0i244NHgosRxmpXOGodWIeiGXY4lB+tLKdNiUbtXsg0bPN3OT
r7Ziq6pBF2qZG7bliuSZRbfpHecrC7J7NsgeAXPcLDfLYDs3Zo2k3hUVbhtk3Hu/1eQ+CLrubFgy
XElW4Z5wBJS7EtzNwRtxXxMyKh/MkviYuEN9zPDA3LfgGiL8F8QKU9ltWksz7mE/lObGBvVkMqoI
XWeJQzF52P9wvWMjYAhfiX1HOMAr6la+i+cvHx1Zht4EGcms2t3IsxJJXdxh92q9E8gg+6LuYidi
X5SGpZdVGy8uB8w9jnes/KU6plWrDiIA9OSOwb4aBv2R5op/b7ux2o3g+7Uo0EF8laS/blXvDgir
c/u5KfsU9b6W4HImhPMsDuo0D/UOJyS7cUwVdpcbz2mZLvs5H4Y3pOBzFCeW2YKUM81NJybj6HcO
rCK9ztI9gueYPxyCQ2sv25qL1RCI7DlxFMwQwyz08dueCE6U1JxLUtFd00CcP9LldsrpM4Z3PcI9
OL3WZurcY/j4XGiGRDhbWpeIZ89KrOgRUejG3tIc4wpXS7zt2OvuRxxk20ZAcqorPiI1uMZF204O
jL4KW/QUpHCIILpMYeekQN/FXPaP7RjAi42ZtSLw7Z81mogP5iBXIps97rqm2unT1BxqrUPMq0kd
u37x3Pidvh1tL37iVu3P89wvb6p0evTiwDv0jmZtXXO9GlGZWVeTnd+WGfLxWU3ZTiM08zrucc3a
hfIBao1Tf4my3yYKq8mZKNRNWzy6Jml7UDb6K2UN3ns7pcbZ7CMpQnvbQfg2VRYhMh/BVU26Oq9s
nRzTMdHMC7OHIh9Wydi1G/y29WWKixKTTUXMll7IfQN+KIz75VUb5XyRimb5gvGAEtMG37YXokuj
yXanXedrOOqxYr0bMSyagNfba8WsTnVZjWdmoWzE+fNOlMVDodmO2GRjLrHZa301nvw+G4KrrJmt
JdLavnhqudUvG4qXPMq1erlptPrCT6S9sfzEPPIoS+PQhEKAIh/B+7b07Pp+alxbHHU9qfdpXHSC
xM1py/MmDbNKO5neCsaeEbIph+WubMkJABRgllvicR/Ra7tnS1Hl90wREISN/nkygsfDO2huaGry
uTdpvp/ceMMEMek2gxYkR8tO+/MEkhI9INve42IAlFQMb1areGL1eXW0ekQL0JBXKyxXUDo5RYSK
GF9dWQIRkvlykQF43A6w5BrawztmDG9uIT+VHXypYHj2yvLShpHjosXEDJbkcB1q181C5FHYFZNJ
HFQhXuBizBfa3CTnjrFeJBbbeZ0p37a3lIVKakqIql1YKfOlu6RJaj1rsZFsk9KuTnjBcfmCKbon
wW3+TLHtb2FSwnop+hKF3NBBkluaT0QgPAfDfFmMwRWGzDiUg/yiJMnsymQMzcK4ZbUY2bR60+VC
xxdxVjYcS6c7Ux7JfrPt31ilgZRCG1/rUYufVCfSjVXU2Sapl4XHdlBH3QhIIvMDGE1F2tvHOOfZ
qBG1cZvEZoKEwLI3/QAFrCwzP+z64rzHpdVGDg/gBtTrWB3sLNDvxOAVLxW7hTws/cSLMDTFxwEG
wb7LnInVri+f5hhnC1yBZe+78EgwhMcRwuvmuce8b29y2sc4grG8GKawXtmvip3h1tmavGB5Zw6U
oC9NWppXQVnpN1KkHrADftUrDKYz/tTuZPr5fBq9JH5shsnJz7KmLa+nOH4zxrE8yZiHmAtrIPEM
WuTMofbjtDQ7OosYDz3hHYMChDWiifRTSywimCNhwcPUEnGsnZj8agi1R6/l6cK67POH4+y5MPVN
3jjTGX0U96qYdThFSWmIm2RavJfaLK8Hw0UERVmFnjytuvqCU4xhSgHdvR6XuX+0Cv2pa7ijJp9u
UgZCwcc7gEMeUNGukWTTG1VvPZix1hyIiXFIbaT0JNLR1lf4BEVEKNC2bND2us8iw4WSCEsyEWzj
CxdW3GUKGfMWq+10NLqi3aRau0Rz5eNBbCzov+BZtTd+x9IODZ1NdFQNvneZtLFxluDP30G1VGFn
q8h0pLkFUxKfL6lr7dMSR1IIja6YwiKo0qjHkLIL+nSvdaI+NEN1AZvHCAsPIP8JzEsTaQMEAYh9
iwu3xAaapPDd4Bkq4u0Y9/ZnRVe4CE1fm8I6NwrMty6kSXOlfdTBfNnEEJqWxF9OkzTkfQ42j0eI
AQJtMPwpGg29vR5aTahDicppM3GzO4c0d602yiB9fMZ8U4Av8I0xMoFy7pssSZiY+9pdkU4sXFgO
tVCNrnhcZN5+kgy79XNwDvF7abW9cZcCkoABJLxl19BZiaMl8z5LwpJKYIaZbe5qyF5Rh5Vm77i5
/2A33VdpaV8b5Vp3YxD7Gx+bJrYPy4fqpET1ElhC4UQu8xbctAoupe31VCCV/wj1R8s3fFU7oere
G35aUpGkzZ1td3LvsWXYtUOx3Do5l0rrYy1SsCDzXsmdjrnOp9Zi3tRUZrWxHXhAihN+5Wjuk00t
ucMWBHwg8dLtMk35u18t3oYYYuvYzzxJaUkVB4BPYsuZaA9Q85aHemJ8N1SfW9t0IAVALPXom1FC
FOd1QCVWLdAASmdvVJ+8usiIJMvObWe5w8+D415pw0uunMu8UPK6K4vkSJ1yI+12V7riEgfMu9kE
dATq21YP3utyuc0m+80qzL0Gk+0wNot5DsL7fvTHY1l61zFbamxbxhEcdUf7DN5K18JEsVP3KBMc
w7ge6dF6ZhFJh5p+1DdA/4FLlMvrlMfrbH6E+e0FKs93cep2t/PUGoghs2YErtgTBXDTeMqBJ1Nk
bx4V7I1Jf+SeEQRdnlS5cInMObkBegPEVC/HqPHMcrNMVnUXV1YeLsEEUhBhygkjfrId8XdfBc48
03UP5ECZm8XuGbZmzeWplyQrWHS8GUGTzrug1LVN6sr8Nun5llX6Ko35Qh+FduiCPDv4YmG3QGSB
CivdTo9aUmrXRFy6fsSWcrm0yyF7h2qXsOUCPpg5srlMGXtFlpc51/Zqi/ZEBv8BUoXOYkwEVE+V
M2UTsBfiwEIPFQ1dGPpA4QCaYGvZJatwJdJDsdoFyjinM1pzgp2M9Ydnr9We5cqE0OYn0wVhBtE8
Zs/whvkgunrSjvVcUkFU7l7G/RRZPT4Odli5cS2gMaNF9clBU/Wm7p9rEB08TPq7Klv0rdcv1cG1
YrnzfbgMieOd6kqNp9Sy4GrgKr9JW/O8tFts+P0CHTdpnzArWrctpucQ3mS3qaFJXLhEY2ztsa0j
Ly+rvYS7dHRMLd43erBsZ0rwKy/zzYvUIE2prVx7j+ChhS3htTd5xeW9wLhbrZgjlcV0MTjZDTgU
aApq1I6jWMqLeG4hP+h1kG9BwlbFTmVDdbuo6UufN8Zh7IGazYaGWxcfU0rF3Wv1ucNtB52m65wo
Q9jx4Jkjt2ySBLekGRZPPYguc6viIbG346h399IPkJm4VWCvL1B550lm80eRJTdZbNZTNLm12M4y
WDapwYqgLYYbJelqprDr5wT40aUB4jUBpKWBza0zvwMioD3LxgelW5Wcrbgk4cNoIDkNCxtWRCaF
L+prKBce28g8uQZyGGAzr6tbx1nULpX6ErUYkaOqdqdXORjLBngClx2kkPYLhtPmyVFOOYZqYh0K
E1oMdpNB8Bud2HqcWt/YN7lb3A3trG+A5jg7tcjyCNO2uMhy+56LgeKnV7N+WrSurbZSrPz9SWuP
qo+zLZ3YhudzzvlNwVqH7D/s9b2koRZP01U1K/9OwvLu2aV2/vPqhj/rRl/R7xDiokdNGWEPn+/9
xWE21k/aa7zMc9Th7/1qKNd/pv+aHyGRTff/0ThVC+TCJ77ZMfD5ZrDgUmAtBwh9RpR5+ovh5+PZ
f4CsWnIaHRCArGA46G1QhzPu1kuRu5dEVsWR5wYJ1UJ2w7YzJ43P+FNx8bcadPdNxb8fe27f9On+
287cN9+1f2/W7lf38aX+f2zfrflZ/3377qGQL1n9/k3rbv2Jf7fubP33VS+Aipa2GFkQ6xjh3607
0/ydABdkn6uIGMWrztDmz9adY/7OVwxDB/3LF79p3dm/MwJZlfcYu1Dm8np/o3X3sUFPx/CPJBdU
iOgJSJL4tr1bsSCjl5bjJi/M4JR4uX2iXfYr1ekPj4K+gLeIuuC7JEYvE36VCTJbtThDR6bzxD5M
qppf//Kx/9mX/KYP+aELySdC0AcePpqh3AT+hzfDrlAwOsZnDPcD3maqN5gTEu0QSC87eX3dPWgE
4p41BFL/aqryXYjXemysrFjhCNNDsfFhPF1BygVL10DySNi/vZYtfRRYhvANZKgNdbVs1ZyhEYKx
TOCp5wfJozKk8amm8RNvqOEBhWi9VU4kXREgvK2k3tSXqKVT51dyou/PBslYeFw4CJNnZhDfnnN8
10PhYqLYGKCqbjvMa3EIwqf9VXzux9EIrWUdxS+jH5iSHObD6cg70x9HIHDwrQpFhWoxFb4yVdWO
F34zurJnYjgs+XMKvYel8+fXwndvEuUmrjSig/jX/M492iuVG62V+xuvg2K6pLN3xp5e/s1BDLez
i5yE045YChspzfe/Tn9aotuQjZCFRNxG92lw2bgPjiUenWx5/vn7WV/prx12jsQMBpUO+YV/WPy+
PZIzB6LCdUzqUmuwrajdmA3mQFcVYLl2VhZOM//9TxCJONpJYoHIP3I+TH6yvrd7E9v3xmHbf0jd
YaQUaLS/KR5cF0SdnSUjQp+xxscYMoCRtgQNZJGEA08Zak6xo9HJ/nfKrKOpt49WM5d/Uzn48Zgf
LswKU/5sLxzT9Nu1hIyXjVG0b8AQ3CflF1ZIt8H7m85FnHUssUxI8IrorOkfJqFeMkFLgQbBMbX4
NOSLujasZToVWkPh5eTk5IaMfce/m9W6HhdjM2I+JH2Mjz68V3JFgAK0yty0U1veQgpJX8oldkOW
Xw+QgVsVv9DpfJxNruJT/mEWiwICNiwPtb/eEk3h4/BrHYeoVl9cGeRXi00PVB6UsJ9rx5/fFRgl
Pox+EX5CjeRAAeogax1sf3s8o2nFDFVr2HQuvfF93y15fRIw8panHMMmzWneZLxLINwyv1d0wkMz
ntldl+R+H4gsaI2XCdYxTIukKAaJwoZu02mW3qzt6Fa3Hh2NGcYJibfM/RHy2s0WN3PsbmuGG8Oe
Zc0YcYR2k3Xo+3VgMchshF9BS1SSpTpX4kp2BBCczQNA59O4sNN48peJIZhKyqhbrGNQpoGxtSqi
hcIWVqZ5YKY8qVc7g4Adzv48Nucjsxf3gDI/ME65G2tvBgYgnTBcTTzDkPacI23IRYWBk0LPcBBx
1lGsGsgg4BehaM9DwdU+yGDYZ6WclzCuBFFJVin64iLXg74LaQElJlBuJ78e22AcoLya/nCtFeB/
d63piWcxF5q2oxJ1xI44ENs/tz0w7mEpdV9g8tbTK1/Hknkg9aR7jOF5ezRckoLkCjbUc/LG6mhP
9laYiTmnURx3LR+tGM1i7EK5ePaD0gnGAac3L3yEqqaX1KjYZOJFKyGJFiawj/PExGcfsJEhkmqN
eA5JdinlGdAf/2BOPehbmzEKHS/Ljm8CoUZ9r89G8JnOoOoFE6KByZA+jhIOGgBB37gj1sMwbuzW
ybt9Nc+VuV9aWwlYjUvTJFugGGo8TEsASJGImoGoEQB2a68QTNk90PqpDoFsWlCPXD8Zt41Srra1
jLxExw9LrECQ3NXLEX8TGw1DL/nvWLp2vukhAdPjJgH0KSeapgB8XDhnXcd5xzG+aKI7j/MsuKdf
1iBUzON+zbsf2kc/hiIVpoyng2giLam4dAQB0DsaLvExtnkAhkw/ynLTKOHeSRkDOowtqPpnrOsU
G5WgB7epZWcyWpG18yLrjoKp9f0KMKOwhP/cKmW/xzWclKhCV2HsdK2sssis9BZZVT61j4OytHt6
61OxsyythktPSwx+YjGAvoKsDIWmStCfRetl85Urv8lol4pBC60ujh+LfmhFOLm9hIfogoPeLMLk
toBqkZ2axWHYMQ1KAAY2IKVpwAzbjcZNZHFb0SDYe3WTQOmrJS9SaIywks4EtgVjp321iB4ILrO8
AWpSme5M/9gviKXI+wEO27Kk4NnHMTa+BFovq8gW/jxxeeH4gSYZqzcHlJIe+R6U0Q0ZItwMvQaE
ds0uZr/MuSvmQ5YC5ACYX2ug4SxfMBSwzaW/EhRW48ZLS2EjiOK+ua8wlCS3PATzbMcYLu3pZlvt
5RwHQwr2VlUAqkb9WRva/Mo3DMfe99kEESyBRJkdSdoaJ9A6muk/IFLWT9y6+id6c3PC1lUz72pg
N8HnwoQjtWtT29HSaJUpB5/pC5AyZHV6zIxwMGrUUvR3io6BkQCrl+7bwa4U9pZRPhl2Jbtry+tl
d5aRuHM3WImTHvVGmmy1exXDR42IvdbbnT/jaz5aZqmTaFH3aX4uSqq8nTTnzrxuk8zrbkevMe02
8pXUhgM5QBYsszor5Je8KIBDaW2W1wfuzbpkrtbZ/nvi0sDaldSmBLX1MYkM/axNaaSN46JFeZN5
wzXBj8b5LCu73NGXIE9Dekm1p2Wqf858za6j2UCZz3ipK26YJJhyY8SiuKWI1h/TxVbVFnCtswm8
SuYbQLPtCT6S/olYk+ndhez5taYKsPaObNMrMfmZuK70qn1lgiU+O4013piFCLrITlr/Qe+V86hL
DJGhh8Ft68HOJn1M8/zbvAy0LyJoludutCC8zmwR861QTuedmnjCWs/iOWw8nQISlKoDoDKxkvwA
kD2rDpagwa7VnrWpl9xcYJjn47CTc7dm2RdpwBwTIAAf4WT6ZSj8WJwXpIvce0XCioWJn8kjrUJ7
m+jp6IJTcqrHUR9ZVokUWuK9QlDQgaJ2CFhxiCh4H4MMjJgZSO0xaQvzGqaxZoHn7UuoWdIy38kL
cuqd2UItPuUYog7Qn/ok7JOGuz1WfnloiiyWx44h3MtY+AQEmNhpnjujBOhf4btXG5HP02Vvi+Wm
7DJNRn2aeIwVCDHVQpFY+rKt9BhFqFGXZgMwL2/eK9JKXix83xmY9Y7GW0ufvNuUjk1zdFgg+O1J
57USoM45kykUD/J+1BVROUZvDS/rqX0rqVMosOjAE6mj8U5Dw83GbD87RX8xko7gE9w12YyTaguH
Rd4l1yttCs5bPafPs8P7p4uddzWd5FFPI3OSrblJC0kUT0LL+nrRllZuVIcl4zCA3cQNENgtT3AP
pR0xYpn2Ss7iKKKREB+CwIgpdLfFbNWflcn0+HKmI0eEts0z5F6fBxhcVTCUF/XYG8Y2rcEx1npu
xQevq7P3lNZ2HtWax1THguL85tbIFwikgNu07/hEv+Y+vHwQaHNBX9Gtbc4o05wtVpkk3k/MgVa8
43wV+yMztNYLGJsEM0HHtPXd8skkPwk8M3kNxMvG40quZri3RLmiZA7BFznwtpxRwLM0RrKXPPQx
15MUVhqBHzdeukSHd2bomT6BvivgZJsLOKuyrOPnBtWmyfS7MYkItyfrYRkNjdQMhE/MzVXfvGgE
eTNzwu0DOV6awxyqbCLjy5XdxKCljJOdDDJ5S17Tkm7Yu0CBhgnUjHtCESDYCoEOdeM4JjrRAtfQ
TiNWoo+4Q9oTQ/Rq3koDDBgJb33xmrEo3vo8nOtNxYScgBN/BE0tyQYAPEz1pbZq8Vk2DezOMsx8
XMi7zl50dRw05VWg4Qv7U+kPHbMA2G5oDBIT92gXzxD/4gX2f8gvqBOFCQLtMDGlgPNHytsxrsue
3AsaBhPxS4vQL8cEiuYmEwVntVAqvfWoS7XNGIP/jiZTzsNG9JnYWhID8458i+E194eCkpVxExF6
bu6ii1EIQQgEdwk3sVNyqRjIMRcMpSySyxzDwHhQsG3LTefYUIAXWxjHrBYmNaQoQPmtk6hPZWq7
RBhUVTocRtdTt3Fi1+q0pqTzBBrt9FEM64CPtCfQqJqZWlet6GsbYoibuAfPAnO7Jb6TAjgzuuxp
XOLhRcLg97e1kfnexsbD+zWucgFQH+RsGg0s018Hpw7u3LIPoH8LF5hKJ+TjYOnFo8ITJFhNCPsJ
U0BkexV0zqp98uKKt++6iH8hPz7SiMebNHm9eJ0aRlp1NgwPnRTkSaPtEAevUbxpKTLHjQrHJw7A
G5MAEZEd+JuFVCoeyYVb30Bcyzv4byJVYQsU6qkrBmGGzqTXp0ZzF3eDd4R0E20Q3iOcHQH7b07g
VJbGEoxbE6ToOq2X1KYO7Q3UI51Jtq3N4C/lTgNfvcHcPfYIp30yMCDXQGHGynexFJrTbOhvoalY
QMuRtwiuLAslZRwiT6V3Y+Q7gwhOMyDoYWvErntXe3As98Jw6gukSMuzpMIDqjAx3EXPE1DQmTS8
aUcvoLCZjNZP8RyDzK1gEV1yOlvGnDnjaYjNqXnjqm7+nC61ZGwylNWdGnL9ziR3/oEnEJkY1qji
d9LwWgaekPuug5hRGYPCQmpcawQp+bEiFTKQU/IIdogorwRJFokNEEnfhrSqL21iRNhzcGKB/y1Z
122HSUspgJPJ6akVU2Jm4APWR+FnROWZTmNCKXTJaWWHNZlPBKs5DGGYPiVUxxBr+PWb+kjSDLdO
TMF6s7BCSi6JgYDBIMjiu9nueYiUU5kQnGCb7TYzevHV4H9nJP5M7avtmsMQuqkFMTqP2RKAHUb4
1XYLhESlAnEH40/svCa2ScLpF83dYla15CZNlJ5F2eSOnxgjEdAS1K1zoQGTrzdDNzZ3TNs1FmeR
kQZlM4yT4BXtpDrFFjyMcGIpehhEnr76pHdNh9VTfFUz+E3PWCKrTx0pws1ejZN/V8Y8xsDMNv1n
JUExhVoyWvuxm2DL2E0TP5L1MhVH4mmrp0BfNYoqzg12AJA1z2kr0IqUvsoeACM6GpeEZRNbq+VB
T0AMyuFw0vB1hp5ol5xoC65JCjDb/lp1Q92EvSGTk0p9mNypkA3RKPyZbK2OWC+CcNAWhLrJznU7
BHrA3hgsr31YQPtQ1GhtCUhBqAa5DXvZcEDENoXuZBMTYnhTpUcLI989USEpJFmU01kEtMZL95Jp
Usw81LBQ1sGlDZ3Rdz5RuNjmxiDD7KqJwRkhYEGXSEpcTnCMSSlwhiiI4VHexXkdZqPRxTfIzojs
RGs2fhqQp9wX7JZKlta8vuyl4baX9AUDVhgJkJr1wawoqRAiiW3PHjXnvHXkRim19BN9oab9nJFb
0/HOiNpjnVT4A4Z8VDJyer+6JxXMvtd7XXNCX/nWXVokBeBXZpuQqnyqRrbnXeDicOuzF1IE3Da0
g3JB5hKwP/MrnzW9d7jUwywOFDMq4ji/upOT3rLz6tMdc7vic+tkwzvTp6newTLl2SRLOOT7qcvA
Zw8rdzykTkYFMSqdzJycadYVWbNEZxAmMAdhY/eQbWN2rfBtzdmsdus7fSc6ZkijNEcUYDhNk54g
QenbNZrWiko2GEVE+kb+nmkjvcaqpgYOIaMvgFsTu3AjDxK1DM1xLs8tZaPA6UvrHK68p0WVLlYO
Nn7TF9OotPNBTurTkOjZKs9iPSENI1e3DLYde80uS/PdYBq5vikcp+SDnJOm3rlKxK/UB+StUe0T
ZhJrLr9HDiQef7zkhoCu7PmXnld4d5pTaw+9V7YvMF4XHu1Wltz31bqdyeOmJ0tDxu7dRBWVAsHI
ELVUdRlY+2AIeB2qA9oWM7uSL2Znp89gof8nc2e2JDdyZulXmReADI4dtwEEYk3mTmbyBpZMktgB
h2NxAE8/X0ht1lXVY1Kr+2ZuSpKVyMgF8OX83zlHvqa+VSDo10U6HrPKCijVHjYhbxeogfrSwNvG
E7dUzpfKolCHcxPHjoPUY/NC2mfVRGXjukcyVJwebiWk9Nccs/FCwMFEBQbhDkwlKOK2VrPQR5bU
jcx26DkjyiCXnrRX9WJfjPXs7NbW7Z+qSlN/Ujs2LaK9S1TLLtu2bIv9yenK3dpnnEANKioeW1Jg
w4hbG03V6chCvDeCrqDn05jd7DC5g7ynNMB6D8fbsN2SBqdHFmYKt4JpQl+SiCjXqVk740Du7gSA
4OSCClWnJSqXJl5HHSksL4IPqspci5BbvGq7RXfOt1l1nQRN0OA/YDQ5XI/tlvfLFLj9HhVrq/d9
OC553DdNeCrWMfRiRaXqBEO9zF9HKvLkzhln8TFxQMU5T/hEvpskz+a5pUQhO87kzg5Q3UaVTAsP
XkQVSOiBRDejvDR6xRDHHGThFm8TgrzIzI1cEgHsk6voUN+3tpF/9FvFx7QVq95FDWFnHKluosii
Cz0eLGee+AS9SgL88zb33KOdbvxogQLbZmercCwSroTDXQGi25x0COkL0tawyY3lKMPdSNEZ+E7f
6y1RxQiQ4mRuYMVNCDmd8eubk9LpIa28gWdljyMpkG8malWZNG1OGuViLPTMLJS0e9HNmUzILYne
B1EOnrfz+ltVopKpFcQW6dqvvMGbm9gg9I95R2fFUXGH8qBjUxXulCtN6iJIOf5Vic5+47axriwV
4/bpjJ57xhW+CPa9zHtzndX/pkpLfZLpDM0/O3lIYeWi3V/Ix4AXo5MVwO4cV9bE19b0U/sLofic
1Pv3sPUEfKEk8onIouCVbavzYbt5Tg/zPHePDDlM/45odPk6UhYJCcY4+6GG8XlD2EgpDzDykZN0
PwxTPIgh74Hpbhu/QQBgR9YyvQs7VxbkDQdcLz436pOIH8uZYw6SarcoXbrVjS1Ke2QyB5nzwy7N
9HkIAE+ixk9N924Lhq5OSnJvvvv2SpO5GGniZl2YbX2saF8qHoYCsZC2pFx1se0PvnUsRkCwnccy
S8yZLVs33tK2ZMDF+/tgbRZvxFR58jc5qdN8tD2Yq92S2VTCz11e5FFpbnPzalRl97r2DHNwLozE
ZKvRAXQjd7WNR5dbKMEuo0/IusbPAHRUymu3UB61c/QcsirMjBgQ/iS9Kp6L0w6hzfKvk1PTsWoB
WKVxZgCn34Dx4lF5SOc7Z8rArkeRVh95nVpTMvMSrpDJLgkYi/SCb2YTLllkWLc9HefrzAd3dI7s
iqHx7tctCJxj7SB98BDl2bfQQN2JprWDPUHUQ3MbqD38ybBBibhmNbjlNEtHxW1Xl+8FkeacMIeS
ui+wBHjOziKB+cjSPL8FMB4ZeJnbcgA30Z6IdHFTsavJU0x3btrLb13fdb+wbYvnsg3GdO9NueaX
eauFmKyhf2XFnEkV8t2Rq3wNCluyQNMXPVQ/rNXuOAhQiJAd1oZ7z96hROUtpUW+jCaKw4aIcOXp
zu0DE06yCntvr6ubdmJ0bsHfx9Ry5ety0vTkogEjdzWdkR0LMnfhYQ07e7Pttn8IawMiBk0gpWe3
pTEQ6qd8CJfSctDtWuuYUaYXJo6Ymy8w1c2QlIZIwx0FGsGrX+qVt3iw+yAakK/g/8faCpLOS4d8
j3a/caLxpzVIuFal19xsJ4JEs2wczmUju7cUnZWGodTKf5thZhE6ahmA70tYyxeHoSu/NFq3v6ej
m7bRxg+hSyTaH80Ousada3chMM5WBp86tGfCQoKs+WaCqKSxnEX1WsydavbCahkYDdho/WgsDP91
XqqeXZ/1YUlqW1SfTJtRkUrcD0akVO1u166ic5gnxmq/t+tKN4JbmHb/Y5bOlu7H3kdpZqUMs4eO
uo761GlD/7LdafwpaDCsduw0ajoXI2OZ3WBoI0xgdcW9Y/sz9UtCQ+RTmVQtcd+HLjcdZIs7xTpB
+RRBV0ffAZ2+OuzPePAglnEDCutk64kkbFcq57O2s6AnZDtFuDW8oP1WmgWloyl9H/elJ90nct+t
TxMtDEFp8Y0f+dBxVXJcuK4DGW0jGofw5e8hZy4aMwvIvlCOxs3LHWzryFS7lmer94JLtk49HYtS
3uoN0W5/hRQ1sD5NlCwa5PKn0TjZsM+FIcofcA3dwvvUtcj7U8dEB9O0SxQH3YQ+6UM2y+zKEZFe
wnGsgx0Xt4AjIIDVeCQ4yD8bXt3/LF0zL1hHGR6wauoCfingt5TQIeO2UYtm3nPkTUVxWRHQrHje
/OId8JyHhSub7mg3HXiLMaOM9w7Oyu+L54Tc9eyQ15ejKCQYMv7NIcC01kDxWdVLLi3nl9VuBUnv
clhohbPFTAy9rRUbQYd9qsfX8WTnE6eL1NmojjKIhUfzyHgsIpuFA46eeeZKU6y3lSfGbO69tscZ
V5imh5AOMKRFonwCJAIIvs3ac3aQ7o40eTvgS8l1FpnTFr7opsnSyEpR7nceZ0bvIj1VUN4UUjhz
GofA/UJmgPkgbs82Ryw23LgfpUCTpd2GD2IqrJkNSfeqFzpXdl3rbsa9bTQW6KLtpe1OVytvdK06
y9wLI+CttRWtuoc8Z04JspymLE/47vVeDjXaeNghyuy6oFM0jJaIGlds86iFo8X2eFchjBpxh/y2
xY03t+8NJl0jwpglCpxHtnrkPGJ0dGE5nL58WqleiQRzczh/l6x+viSMN4I3pTsMuATqB21R5rUP
gDndyEcNNndrKlFA0hptJ7E2MTgoWDLzojJTZRoF/IKz3e1FoQHBgD7CQ7NNTD00mlfEnwp/h+FK
DuDoY27bqU75J1xeXNVnLqd3ggIXK06BjFi95KqGqLFmuz7QWME2MIe3fp1KetNpzC3jHvGkQVKj
1CeLFPW+XRT2Rf7L2VQz3Krs6EwNFBfrZKDZj55YMnhFJHACdLtRqfWF97Yx9sIBxj1OG6tCIn0z
vS9q2/lidnb3Y2YasBERY9KB6pSV5GaXLjQ51BtHoYieRa+L3aHmplT3DKWSMJXGyhq3pk9unYaY
wqjzu63iZWfv/Mzm6mpyvcWBYS9+wj0ZGWcOLMc4cwz2xaGdCzN/MVG0x8+CyOcgkfZK36PRQIIj
8PCp1X0nW08dOOyj0nfIns1FE54BtW05EOpw/Z2DQ4lrWWJzj7is5I1+Y88cLSYCOHZoyvZMmmbL
vi6POKyme0L3gGyFGBb1lFcceHdgjwhrWebPbzAByMgbczCshlYdCAoXy6qgZJtd2kkoufCD/YYN
LuG4v4jIM+sGs0RrjE9gS8X3oSsKdNkavXbX94NmNS84rRKu2Tw3IyVUMC9rdudkDtnLHGdzIxkY
C+RJI1qvwgTUhtMOApq7O+VQ9F0uXOFwBZZhnbIYWXQ+38qXMT3lTeoli70174bvD2bcTTQjo+/P
3ruSuDwYHRTmiHe0Q5gwy2ZUJz65fg8pXb/M/YAYQQt1+Ttcu+ptKQDraMmrp8/QnaT6yS0GGiuh
ttx13jtWq+ZW5YGC3EfdCNSJOS5ki9hov8hir16EjMKyU+sZcYyYS+VNTBBTvyVLm55NKjb8BcMZ
c3PGiXTFFsH8G6iZOIJ+UCivmGGy9IVZRD5yp9LqA9MY64eB5zXbWWUKB0yzDpYm7pqBEfVhurlU
mpbOMTMoDkBKDotgbyropX3JTvncBiXnX2Sn6UREYUt/gVnWX7d8GtoYKK0b6BHJfZsYNdEXUc8G
sT2vhbCXg5MHvPZlb1ZbbAQ0oCPaezI/d4phZIyBNcsRb728jpXB/ymp6sk2TlK74UPAYa/Z+1jg
PFqL8jJ1wY2J56SuM+OI9RGGhNV9lfS0kenh5cDjkAUop5zTLcn1PQ2a+6IvJ/hln3fjplPXFEOH
KkVynbdbcqkaWptaQqp/qB21PbYVt+2MLRGFJq8dScPTZ62nBcyiqcIklWxmDIocDMQEQ3JpWCj8
yolaD7vOYki4TSf+0TJQDugEVO3ORRThB7cK6PpbD+9tmcZ1cObHJbEU0TvGjaZjak7kNdOCnZTe
8HNkm3o2AJK5Exr2SnB9vkg6PFbHPZEYPfp7Y+wnBMY2XZqYMkupUHJN/Av2IMijqiqUfFyUC0NU
t1WBvhjuzPqmQ5p/D2IqyvAsmHLfbbSb0ALv01fS9pRsRl7V9OHBKhvyLZx+ygCCc8JluUeW6O8T
6a8HwqY9/nKn6rZXCaJdHvPOs/N4En2oUJ15LpdTX9XeJ8bZ8FP0o952uB0tHaK8GZ13x90BnxdW
S4SnUJp+8+oi8ucPWbXU8jflaepQDbpsvuiaGcBpRjAFC18YCuxHx8/vkZiGcY+OYmQIiOh1Gd3g
9dR+Xbm+EvyybIN/qo2sMB9TjrIuXeUzBZzs5jRrFQp+gDZPqms48LiMdm8+L+sqCBTp8b1MuXmw
GSnm94sqnHCfO34v3yw2xfbBNsLewCIG+xEhXaAC2oXX/wMM+7cA5/8evfxPcwr+v0SY4bD+CcJM
4eqvn//nUrTZz675M8nMH/yPEIK/ASPfEDaw5Bs0fGNg/0EyG8HfOP1ZMM6sraFnBbdQmP9AmT3z
b8xZIaBvmSMAWs4fUghC/hUwPEGjHilgvvvvkMy3SIU/EJKu47Fl+KTyWZZ9S7E0/5JBsDVp5wQF
FQtJ+dzcyd2X6Hh5vMS/w/j4r+JGxN9bLf4Tx7x9GGkmgMx85fwo+Ob+TJ1t1ZhvYhKoh5a/9qTZ
chwKEiSoYd61kljow1rVCEp4eTr63nLxVTR9QUs8EeK1mfrFl01nwe+06sTvZWi7M/b17LTWq58s
jV+8ABHJ/YJEoZ63bVsgXXr5QACdd/FWy3lrdY+vlyBfepDRRdOoc1cIiGUsvnui9BHRJa4sonra
NA6cllMm7mKAg76uFCowe5Z98LThPFNtPoX3Vdh2ZVzlW72dM5ucq1NI959IGuoK36wpMFooImtW
ewiJDftq2oS/JMY2BoqZm3VcPQ1u1uFqiuWg2IkRT4fAsiIlBt2yfveSwtWeyP+T4Ttz8GSFOc29
DPuXhUW18X0cikNTndGKa35wU9bHumEDaxsdhK+0bhcDO3OfHZEIVz4iXJr3nCaVe41piYy6bvDd
pA0oHt2s4HZtDW5MGo1l813DWKyM9JbV2HYbNoZDAxS2Ty3FItQCX11L0qK6iKh9n7ridPasxOXK
WEUhjZc/x828nRGlt7oHOXe+eshhhsbTWpoQPk7rhxxjjbV+JonXu7csuRT7pe2qO2vFKrJzc84T
cBOhwYCpcFomEG4hzypkk43WbRPJwJTnhxgbDztsiGKZjGy2ZeTSpks1JClMSVmbuqWdKZf3tGS3
08vWIahFDGnafg/IEg4nzlXmD1NMNM+lOXdMd+V+EbVYkvRFlSp4z52MxmJYZU33I2GuRyZwzN+F
YkRHO9H4OGvJQGuiReAlHH0F0WIZ7Sd1hPrnnHv9Wwf7cOcAQx17N/Mvk0HBKPjH7PuxDmech7np
bWCM0nihd6F5Cpe5n2K9Fn5sN3l/QYCiMK2gOO5Z1o1K0t5ab0h8x3x90Fn1tWPg/aA6u/bAJ/Rw
DMoZiZ3WZWZw7TanHy6VzZ9dz54ThcGwHaauM+nm9FXDbXMJPSRlnFV5xMyWy4yxtsxUyurolYb9
tRcU8MV1kHa/VOpy8ZGl79HVTTqZGSntf2S5C2dji7R7LFBJD2R6MigUgJT3+GysFR895YS7mUM7
8zCO+dm+bWoum5Odlh+BgT38oCYeTZ5u1FoQplYn2s0X6B5RYHwfcPPs6hU+ZkcJsYTVpO/xzlgw
9yYtL+sPbxVVRrLDzPHzDyv5/8MV8RcSHj6WtfUW1nXLRsKi+hdAlsq80UTeRVFTcWeaR09lx//B
J9x4X2yahA+Gt6/gDxlIAwZghe6JdMypbvOPJiTT/+4T/rLchnLSdiP5hAbXLd+DPw7/k0/gnObz
ShGB/FfanaqTgUcFlGvyY8N1jn2p/sUnWLcN6D/3DLJBCVgmldElXB4Exf37v//Dj4k+3xxHArIC
qefOcpdP0nzehib4VmSOIS6m6nE4+wyFGGAE7V3rFOnekn59J9yMGsvAHkov6Zep+Yat1PEjWJuV
ib+YzeZIOrgShxR9bbmaBnekWNSV/Fdhf382IfAd8PQI0tBwdBAdSMXCn3/RPVpb7/W+oJtZXE1q
VcPqfDtXd/rfa775xydZRGrZpkOrEv/lz59kOIj+Zm2InbXKlzRQ5QXL3mObN1v8z5+s21/0p18K
3xKJeSHJxVh4+MX/+YO2uvXwA+QWErkXNwDbtu6+FqF+++cf819/cjTqkIFGKwW/+//yElJ23QXr
zVRuAjihZHVR3QbvS+sdDV39i8/6s+/m9rPzb2Yu7AbiltBp/+WFL3ySOsyitXdTsJzaMulRTRa5
IcBfcj/559/XX8qv/v5hfFO4rZj08J/i9o3/4aGGmAHd5H7AhIopsfeVKmH2h9DowEI+/FtEwDlo
rkRB/gt3CiDtnxe2v380GcwurhgLQ4X716dROxIPZqvsXW+504tPDptHhl1YA+wHU3bfauLeItwj
/k/ie+pzNrbbk63nbg+j0juxQxJTx1BjLe7LDgYkYnLTMuXrgJIYrEzGm9RNfZgZmjWRxXZ4IU1C
vq6hxdPiTuX4knLNfk+34QaWA/buhqDh9mm5fVrEglsR86pmAlwubE+vsZNJMJkSa8i1lAyLu+B2
V+09Pf+opW49+lAs/erJYPEj1QtvT+xG8OROjR6estGHbc16B8cIlKRpXyA9zR+jlMVDTRMftlw7
7RmzesZ2NmEkHVpMw+LJnrJf7A/ZukMJm0LCjELJpHjlLhozjRfPevAK64IOaN3S8bL+ud+06k6L
dFWySmP4WazZ+OC2eXdC+WyPjZ/VezBagaZVrnnHvG221GGeCGy2HU0lYM/BhC55P+jMXTB3hhOP
nu+btGUJ+aMsDHJntmmTkJFr1Sz3cuuHmPll39xhlZg/0mDqLkyviWPve/MxtIfgQSirizvcQ1ec
68zoZo5SUUYqFSKwa3b3FuWvTTLPozk901QMM1UiWFk7r4KYvRuMIdOXzBtmAxk/HRYUT2KYpsNg
5ZO7ayrfX2O77PSzbH14gKEIqvdwC88l693R7ZY0yQNlP3IoDJ9Jl+7tgyCBtm5yH60ZzJ0sCEgw
T6RXQ4X9GDXplF1lUbX6zC/TSoYeKHEJ0vnMYG1FEVGEucAglu2L5q3ZG8gZCzMblo/rRPhMB3mb
++51zHR92JCBv0prI7krnCZwKa8kE6hbPZU/cHigU28oaYsHAETTGIFB7qZxxrVuGCUjaFsVJ0sS
yfo0jauJZQM2cbo0/CjvwzzoT/iu2TwoctHrS8Wzc2OKyh51PhdNxVkFI08QvoxOUd9omO2ixta7
sXmamNqh41neFVYXJIS9wz1wOiQ+aTT9+gwVRNaOS7MHhYMow6Z1r/GVlp+zaXtinxLdbRxXN6z1
M6l25cfQoeJcSLBBPGi3Fq0w7GoPpix0X7yqVQVN8i31K2HBEC/uyTH4jmm6pHPYmYYwjWd29YPD
TWyJGLvXdrMTyiciQJneFHecLb+1VXgTPa1BMziwxwQLWPic0wSQYG8DkvRMa/ywyHNIHGPSR2PV
6mGhL4GjsyN/W0I7x9JsrKTApHEslZo+gp50YDcrqPJbFjDQWDh1qPDj9JPGSZ/Sd70GxiskErl4
rW4ArMpsyn921C0/EZhLqodBJew3ZduaQQs9yB9hXoI+u6nZMlOf3fNgyQ1OjFU3Id9lfEPrCT7W
lT52REj8D0RXjQ/zRAqza2A5ZKDTN+fCU8L4oKrcRpaGtN4DoYVVTN/ZgpJqLZmx98gj0hE0wzQf
Kgopr862futamX80qmmv1L1vn4zRGWYwRwHp4gLcr4zPclMfFoPCwwjkoHhdC5XZu2YgQ81tUkPF
tybWYm/CW/3WaMhxJW0dPsGQKe9gUqftXkwmItZ97sOb74UtixXGR9E5TQmyicxsZJSqN+4S9kej
UIiXDFqWR26Xur9TNzfN12ZyiYuIe5OAhiIeC3oGiSDDXjSxRCdpiQIGkWctL3zdbexgQf0wy2WW
7xC7typMh6UD/JJ6rXEuqSuwS5/a+tzgMLZTTTkf2l7og5Vq0R/8W6U6iRMU7PqgEOemV0wRMSVs
e+JnCmc3m4PxlKOiMcAO2+J1Sxv3tZ0Wd7+WrTyHUuQ0PEyIrX0wrl8DaXsbzROFSdDTtkwvvcJO
ERVwDA+jUeYH3Cekw00igCMIZW4lXrVJm7C/PLBfqV4qonaheLhWmfKP3Ygz7kSijlb7CrsUVBlp
0FI/c+8rt3NtFkWXwPtbzoM/OkNDYmGv+4TQ7Kl49Eyv2ZvNZJ7JuOrEdwLhRBsHhds7D5rz47VH
m3/k9gXKJ3ptpUeIxTzOZiv7IpzWe2rlZDnR5snVwuCVzrDgBYFy7Z6sZy/78BS/1y9MYNd2h2iw
BEk5bRA7i+5X6+tYdZJLlqeXC/xXduxACbM7BvMMWrmCq9NqGd1zI2e4vFaPRX3JXNRniO8OTCTT
VrhfLHx1Z9TAOoscP8RGIcaMsfiUKrAR4DBCTSISyWE84KzpxTaDrUKL3fBGlGgXT3PI23LECW15
R/YGdXSRW5ovCkH9UJiZ+63JLDCgEsFBJykqJknDovkGxbm9bSwAfpI5RZsMRgDlz2o7n/raE7wl
ngv4XVm5OGSmmh4wAMz+lZwTRiwOhh2RVIxrekxoof3kjFvLT3YhVJggrY9sLBT2ATqanu1qMLkS
pOTKlVa634ALmYpyqjj4zc0PQTglxxFm62SduLnLCuYzkzrk2wZOV2++jWloFgJjiKcxX4subZ+c
zvHlHtOV+dzkrtEehpDfO/CNCv0vLhTzE7lUrD2EjzivW54/sUyLEjptnvpjny5T+VZVWai/NAbR
Z/gR6GeQBh7AIhtMJCI0+wl0lVtUgnEYgWBsYe658DJMYQoReEgypRGla7mcZ7Oqo27jaAUYXzff
jaWuee9g8AHcBl3V0FkFgYGiwi1IUFI7/jAMELhGoyTHTE/No0OeSnVlTksgUxHYRhVTuyxQofss
BNNBMF6Ra4Q7EIeSEptFekstHF1+1XS0so2pOgy+eGIrqf5eQHCjAIshTjKwRyhBk79C0X3+toUm
GkSQjd1hJuCgYq2l0+WYYcdwTxmDrfY8VFUZB70emQ03Q5U9CdrccaQiBGGAIhIwbow2S4hp3ThB
yfUlIApkfjZdN6IpvTwDhoLKoMvEOrOPvenmX3Jnqw6pDvOEMUUfpQJIJuPtZwQ/ERhaE7F0BEux
93Xgqo3UAS+4VqI2h989DjmYOMIANdzAYahxVbDX0g15m+Y38+Pc6L7apzPJoUdY2/FLHrbme9Mv
smIhmeStzG69NIQ8QjGO5MJEaLjLmmhvcOo32rppzu67xhp2w60byBqh7AlCceariUnRugsrx4Li
nsL6R8nmysHglrTXVl4F+FNp77LM2nso0615WFa/CzAMzRnAuNnK2Bq2sGRL8/z3lAj7JLfltodH
0BwmDPPdWKhsitCfh8fFtlrwkWbwgOhFgOgQlN0+DHXDUI1KXisJUsOm+SbflpOcOS5S5yaX9uxs
Rvqjof8wEo3VGu9co6aNSQTB+s9+mwc+elPRdMxN8vVjLNNq/Wn5bdr/EKoTuPf8xphI1ypU8wxk
yxIy9hIWCkyfsxbibYwFWjQxOl+4t+xuZfg0M+pYrMF+mdaGewKM23peEQhPhii6Zhc4qRFc2THm
CB9whqvG6fvfrQMLHKBq7payOq1VdZkYp7Vrazt70rHyIV43ZZzInqlg0/OMGvcyvV/op3mRQzJy
lB9QhrDXgKJD7tljc7+5I/q0qELcv5wjty226dfiulFt/iMz0d7e6W0A4+/Lds8tw/0ymSt3KKeZ
fteFW7/yygUHX1bBZQillRjBYPwWOHl5yinGO2kzTPXZTfPevGyLtDk1rm326eG3OfTbJmFy7cpe
gHaD1Iq6UrTidkY1E0Hj5kKWUenOXyVdStzCQpDWahnrvXKNgQHsNqhYgQJdh5oIjj2TgFZEY99Z
h1Qt6XYqtm3NGD3lThGJoTEPjW57GJl61uXJ8DTJwKrss/Ya1B4zfXxd8q1QjHWxezKQx+szde0V
I4++dLllryeWxfzEpYqESjJ8TegKMK1PdoOyjaqtwc645KZ1zvrbvQtMjk9txzzxqLc9ltlIepcp
veEoyyzXT9hlMBYA45UPa1n3P3p/mO+IMnGBaqsQFjsEL7f6igK1ySj0mzmPM5PmdtGTRYQVPQbk
r46LT+gXuW7XDgXdP4+pLJuXsQ2QJkkPm/w9tpXqDTBRVRFnkflpmWv70VjS4XswkMO3Z+63EcBn
jpfZrZ2PpbEyFWVOY7Z3m9YmMXnFqPInLzUtj23SKYAtJ2O9GHO26n3vmMuXyh/b4+DMSt/uJsT0
kbLr7go5q0/wpuneMDASn1Adqx+gAThF5vRGNYYy2Vb4Q0i7fHt3Bedz+ExFmJddQJxs61Di1xcW
gWJsu3U0o8/XO3h1uMeR/Wck0soKY8NTKvZwwrMFDL682qXW3qkMb+FYg8uZIQQXWOuK/xmGc1JU
85islCM8SbFke9PsffI0Axt6pzUDcO88+16irr3IVdIP0aYk/vUw3o+dGsyvSnBlbTezuodOM/b1
4g0gWST6vVtK+gh0or8EVqG+5GAUdQxffDP65Hr+Fnqy+F13NeNXawmXQ+jk6xdvXrmXj55CJsZB
hPnaK8b7tXMscvo8Mbx2jruemWkX8SYCa0t45dwsqgnWjxrtfWIkMu4qdHUArMxsHzmSdu/TLJyB
o9fATXYDPI4cO80mlolM4gUYXW6ajILA3lzHPXjzMlyroqqvPNEiBtIuE770/tG2OvGinfo5bTkm
uKgbu9IuTDKpnVoM8WL2228WGoIHQo3jOfVyfWKuLttdtbXtt0FNhCjytzlf6HWvwEEUGBA3WfuT
jtZqr1XfnfTmk5HYykGT1qi4i6S+E77fQJ5jt0g0KmMZGPzbg8GWUYNZL3vfySWJ1WOH85P14Kth
AAJY3CTfvByLwckaDKAKMMT2XFgyiCFLwJznzKsejSJY3g2VNU9eLzJq17PlUjOouWqVAsjbwhdf
usBrjvNqV08qZbBv9gHBwX7d3Y9DER69KgRcoNgGYx/3vSb2Rk9/nyYsN2BHg3csCR9D1hG9OyVA
X5W/lyYuTJsNxdjphS8gKvo2fe29JThsgFWxB3DHzI+ILq+3iOgthu2YMSQ4qQVeDOTcHuNWz8O5
obLghWi/8jEXgumKdhfyJoqigTZoXGOLZ3T456nW3gGf4QIl7s1NS2vMWh07K0WxwGYQ9ek0eLtu
EjohbZ2Nx1+7tMCDNM1V3OTEfTvKxBiv17Dkmk48CQl8tVge8ZmT6pr26oqPaowDydAQ93dxcDXr
mitWae9QVflDQ9g0X+uVOuFDxfqx7oRbZ4kt1zDW/CACQsms+dqKECBsHpX7KxuqjtBT2X7HegBI
GpRP6SDs+U5ukxvfDs+vt+KxZ7r5moljqz9Vn1sQym+rMpw5MbbAhG1zF16fRc4AymKhQ3ycgpp/
bo1xLzbPY+B30wY5ByyBecAV5ePVL0dzvbaZcD+6whEsxuiisQI3dRMyNBRIlqqJmVgrM4xD0ftl
lKu0wk5/Q2Jxa3/OqUdis+M9OKLM+miQ3KSAIPR8nWZeHd8A3Jh5px6G1g1+eSvK1NpYmGdGK9/e
wjZ13tJh1U+IYNwlQxzVl4C3SyBXDlOwa4Ej8ZRNFoM4nOpwyNi2ntNwK4l9p/c0FG1aJJJpdLkj
FJNLKI5wYFMKnHsX54Pwry6QRx0FtsoePbWSvSqZv3P65cnDNbJb5ucUu4j8alwZ4pXNwRTSPA0d
o/2kqrioDVezlsU+bIyf4zqloLvcx3+lk2eIvZE2ImqFzhMX8PKilQ9YPYrAzI+aFIkP32kwgfqd
E/dTV6zHdRR8tB5sfCeGOatHy5DifiF5hIDlW71o2OjYbLBi4yIa6WaHiAPz7x3LjExiutw7WQwv
nZw+/EDN8PrW+uRg+LhuZPewygIuq7N7yB8rHr/jmo71GCmH8/jBV6R6b0X7f0k7ryW3sWVNv9Ag
At7cAqArsryRuUFIVRK893j680F7Zk4R5JBRZ3qr1a1obSUWsEyuzN+g4SM26cBuC4D8lpo87mJW
zqUJSnGwQzAHQnyllfobd0OgRmYGexNt7m7rYxbxUZBUghO2zNTtCqaGLaGk6ZpUpwD9gzykfBJD
UiEP/p3kOt+h0rk6ruJGAU8VmDk4ekgOk3SbmXlmbasKjT74cwOQStLO8jboTXZfUjY0/KNpzF4t
FMyRd6J7cT8EnZXbVauwcSBDAtcxssrOuFOUJF+bXWPMXDnuFkANtP633PZhuEFks93JQVJbG49c
/xeUcH0TFF38S1BUs3AhaUg33hQN4prLw9hvwtK6Z1k+IiigA8ACjqchOeHtrKpVwa/WYZLZGXmy
tQZhrNwWMUxc2wcrDbjXrxAF7lSnqmsa4ImVet8qrjwW/AOzh87FJ3vTKcLidzZFtfKk5DSKvS5S
d3rK86/FHmCki6IsaZPSyfXohoHXQ7tOVAqDCuJgt54/mh8UNP/gjvzoBTHy/PVgyvejBs98PdGG
T1Y+cvjPkM1wxQMeBeI/HpEjwDQHSXABlY/MyOk2Q/u00sMYoWHAUgj8CaQeNAsXe/fxl18AkXW4
9gxvKiC/0vbMONpLSoYuBww2CREqCNoYRoC/6xyzr4HCq6nezuj0tolXiY+SBGB+tDEgl6f0J1HX
7bwXHBaqxjVCeBdrmsveCMpT9FBAt5AprSFc48eZQZATwkZWbCv1R2sbpNT37wLMO0fbr7ShpKMw
hu8SxfHOiYU0PEQqDFMXDulobJVxjIQN6BQUFwA1Q1sjc9Jdy0/aDeLXU/yIMpn5Uuip2MGTiPtD
a7Q8h1H4Yryz+hh4cYVkXufbaQDn+gEVQgE9sS5vKf3zypBZrcv+VxrUvQwhuix/dZTppo+GixYS
1OS9u4w9cNhmgAXg8BSy/CjByEbDJs6kF2HOdre+qkj11soRNm6aLFvBNUvvId/Vz60Ua9TNS1H6
M4VKsB4yDCegR2aoPqOlBLVfBHh4SHjvgEMrnQq0JK7JTcJbtWu8aQPMrHqEc98i5atFXKPQKL1v
PDF8IK3r7/Afg85oSAN6NLAQ+V364H1kYytWjhBpseLQq/XhRmQRSghinvbqXoE3iExu7b1liim6
qQeC7wBYBqIhfCZ5emrBoDZOyCR+SyeAibDuAoHUQPLTNwAA8Yg9XZuggAyrnQnkUz+1W8GP3iBL
1dw1qObD2ks8d9LV+uA3KHGNBqI8nLsmHaB8+EUwlKuB+pTAEIXqNQHfTmeNE+uPmkbRQwLXz53d
DppNp5sm6FUdsllq1vgj55QLsQad1N5J8liRD6HWWtjSc3MFht8ioxogDNtvENsYwTzD24zg1Bdm
Z/uNlWyHLAb3kg9GsMMwECGKCoWrDQzW8keqjdqt1wqo8wNqfRYVZP1LXKsS2/tjFYXwmAp1tY6s
j9CwR0uDBUSjk8rBQAKKjnomYpepx5L4p5Z6q3S6AVyznWVepOxjFGq+IZ9cVKuwTbiaiRXzmZ6y
9UpV8L4LkhdP0mI4WHqAxnnv1wVfMQc90gwtF40i2qfB2GzrXDeAqGBisR8zCiEH0VMtf61aY1nd
oDPTFLs2yjJaBnzqO/QOMYPMwPZC2/biTrYreRL8vQhAKV+l2QRzxPMo8PHFofvSTY+TezEDk1Jk
NIZc8CyBx0MGPgX6ka4VaJKq2Ir0DJ/K+dD1G5OZp1tFXDkmq/snjT4pQgNWrqCIWjCMwgqBb274
k/xSp1F23xkZmWBM3ZFXxe1tPVAbjTdARDkXMghKEHpDFI5vJKkzvkuxHO7Ryq/HezjZLWoDg1IC
2g+kG2QN+tBN+xx2f0w/4ncslVm4rirA3N+Kgp6FjbpXEG6qQuGwrUIjX3WC19Oqo2rzWPTdtA+s
aIgfM9pzjMxEp+xBajTzMQzR5LpJohHCS5oZwutUF+K96PtTaYspZSMtLlMRxZJJ5FIn6zKJjqUP
t2kxGd8UpKghPQqNjuR7lugH5pK3Jo8S19bYtNnN0EjqbzJO3pCmSUW1pdf1CpcOkQGsQNADqNPa
mDZyapqNG/l+JL+UpGJI1yiShNgn4DTitcLg0DjyUZwTdXPEaV5gu070TnibtXcQZuFIhcOSjL/5
cNItYkVR/DNm2GgBhrLwTFM0obnSAYijcGcoz31jIiKJOHvtxlDKE0eLqj6ae0/drkktH0NBvyiq
jV9r00sEOzsBZD8Mr82IXzuqZ8phpFz9SBc9+pk1ZbWF3JNWOwOaarwNqgwE2KDJKxCD1ChTbzSq
lZrU0XMmjTDG+wK8L8Ta3npGeUttbpNG6JOnJvcM34HVM3E37oD3r4EwQJxIYLFSSMz8RCQbMfS/
AqCXZNf0BUz5NGV/dBQrqXdwi+r8d0ETZ3wV9EwKnmovjaHLWDAWHaQSKOmjk9G/dh2cLtcbwuy1
7geLHBlm0KwwpAgCit2UzddTZwnBY+PNimlhGNc/FN9PdzDxg60KPRDFlSiZ3sJaUUE7DvFzoBXU
lcBTe6gRYHZOta1FV8qOynCoICT2hXhoetDldzFaVuJTEIzMcLzPU0wbOLJ3aTpK4U1El5k7acDb
RyRPbn+B22zupLjHjECBZv8Ywg1G5qts0gc0HetnhWu/auvQT8Ibr9FxVPCloT30spwhPJX7P3QS
odruBo9aI2wwhQtOPf4q0as2nNavw87xKw4XB5ZMM+yFyQ9bR1L9oYa604YPip8oeBXBWsy/wajr
7xIoG9zG/Tj5lokgEGxRqpuXRtPRgtENhTawXggU+8P8xpzKKnAnRL5S21LaWLPHiTuEk5YxxGwS
4fRAQS955NkFyVVVqVHf47Gt9l2mVQ+STmIiqyWg/HIMbnOs3FyFlrsLzbq70Smb4H+l0TnQZ1z8
CBsS7igK0tAYgMrDKDGGJ4DmdD4NsZIfo6yVP1SxsAI3CJUOagCAzh8hOSC1zxFcBGozjbGtWS+7
SovaAz0346dUtOZeMVWNsnqFkQR6GF686VFWSLkIhtDk1Uh87HK528ihjlVSGo7qK3qR7LBdy4Zk
NCXORC13YrqWaS1t5VblkhVmVlOuQMxaK7SHpr8cWTjsTUVluuiaJb/qtqpugRUGD/kQgyhkWqFb
oVP/y91MAAVpZ8Bk26dSLuWHGvLaOkwxbBYtUf4uVY10gPesrUpsGH+VdO89mDa1lmJaSAsxkXvE
3ep8ZJaocL7xgcZGSemEyLyh9TN8o1KUrcmcEfpJxwJGvxL4t4ZWGG9iOyvZVHJ7V/SttQ1B7I9u
Qg+a+4rkU8CnMZaRk9L4/2AteauuqK2HqGqpVCU4hpa+rqz9VBLvlbAFPonGmummbCffWpHkXmRq
rsAzmgOkwkBO/3o+ud8h7ME53vimXAeul7Afb0nSQb8GPdJDSe+lz5FU9z+VLPSxZdH7mqzetyrl
IQi9ot6C48tukHvSt4NFnotA2JAzo0UhfRrBN9DOjMrojyh70w+51uiMiHTaqi3lyvG1nMRGvA3o
APIu1LTwdr3SgrZFdUv5o7AMNx5M2spVmgjFv0yIkyffN6k6AGSRnnpqmGRSVN3sOpa7bB0ItD0x
sk9kxw8V8zXFx0tb6V1rlKs6CgG5dWnauimMl2znWb4QuGlrFMKajAINmIQe4TZL/Cl5GcMJ7REh
7Q8yeR2025hdbp1zpO3B/bXSJpnS7EEzSXJGT1IgVWYSClt8Wo+8Zf5wa68mqb6nzmn6P7tZAkDg
njk3t+giuH7a+bdtWAOUVsas6d70nDQLgcUanYpS0IZdK08qVWeTQhpLvOQSiZC+a7BNog5Q67Id
0NKdkqZb6WOxYb/AMmow4hA57gb9ujajLc+n2EMJn17ptvv1HZIDXkT9UPG39D/9l0IIWVd9G935
kk6RGqCeD6KEPD1aG5nAFZZLPeti4oW1jkD27A6TALNtHILqvepQlECcsel+apBH0a0sg/QBwqs1
uDH9LXyaoixfmXQlsieY3zQvxyzde2xjd1xh9Pu2GapH7ONg4stiRseig+VsefBcPbOJO7QVC/Rm
5rRwHeW1aqwCWUu3LZJBOgINovhE44zCb8mfhaCnpnq7kcOmu2l0HW/wsgPfiL4bYm+VNktUosAD
lgbHixhBGLXNH5RIlW+HTAiUPdi6fNgpekiJy6zE/EFospjmTsdSodMfctcoq3u/UjXWRp9tIvKb
veQF0y+vivvnCmoUHXj0Jw/ITE71qoBMirajQYK1LixAnuj8J92OyrX8ppN5fwNujsqDpym0HVQE
ZdvcQ2GWZeflD0MxxCtVw8+VFG1Ub/o4rKxvKM5WBzil0JwDPouyrtS0TJ2qEdCDMtqIrpeYxPcR
RH1vTZogIWPVZ7VOz9REpYouRDA+gyRIqu+kPbDmhbQMtsj7xn9rUTSFDYy8LnjgKm8iiks+4yp1
oqeO2OHmbFdqbqaruY2LirRuDlTpgeE8sQ3EIJfEnPMDydtNNTXyqyHBwfIobK144+IPoH1QFnGr
aAbZ5SZDws/J3XOJnTTKEfRME7bltIs8+kM1PV0rp12D7JOgU1onAYgp9B2iUFYPMAXKCDqTX7wq
ELveVEU03NiQgw+kXq1qW6lDAau2xUmC26JEZYonHgJs0erhGx5uIZQiS6/EFTsuhuodhyHSBGZl
fvjjJMe7DIsX7RZ0YpWtSOCH2NGKXLodYaEBFzD78XuTqdHvcMiUXyU6bijvxZn5MwDZhNZVCUWV
br5vfgS0Lyy2ePovlFB7o3QEMNVsXQiC7uogSu+jBo2aFTpJlBEtYyymLcwJ65ESJjAQ2TfD5y6t
xOIu9lCdZRmi9AL1vy+6+xRS8E0gdcO7yLn6B7HIAOGvWGbfyTEFZJ5H5vBdxrX6eSwFCTnXChus
7ZyeGXQLKS2tqWfruD/KmRQdwKKhf+ClpoSqm2w13ytuk/toCGJ4evWsF96yUSOb09FMhmQhzzu1
jy0mRHzfQu1FLf3YgU2txatp8qh9x0hYvSntoP6GxNqNsLSRYnMCjtbmBi0crLXonQ+PTSy0+eZ/
NcOUtVnVsYWHsZKj1qp2f822VuD4UYF+itvM3EgofB6wBO9/yVFTUoMVxR+XYamnqF4D529wH5JO
FiXObgyfUal5L3V10I5oWNZPYyjfpixcy5iuqE+fAdrSixRNGqF4SKnqgnEkFpEnjE1ENx5vNFF4
Ci1YnfkdvdxC/Q8zDUeM8xarZ7CuFqooFhh7Df1DczEg8FkFfnJUdKeAG5vovcS59/jld2YZIlr5
hsJ4xCWlSVMKYWhjQijFY2G8ZHjYWFfA1qcoaFOcZbrBl2mwvv5RuD6DhWFad1SrVZrSvVsiMRrG
GxGYLIrYV+DBJh/4GNZtilhqcJpbhilp/+waPkXKSkNBlAg+9YhKYURZrw8hwJtYQr6n5k2Id8rl
lyedgPt1Xpks46hrgiI/cUXPYcBW4GxVu04mp6N4KEo3WbUJoUmHt76/6mj36lfA16ezfIY9g2GT
NdTdxSV2XfZpalpg43A7e4KqvO2yZq20q8sj+wcXP36VlkgFXOdzwYOjJ3e8ltC9yAGSkEMXbu/g
pLvp3MEVbDQf7HCVOySZruVQd3RKt3OaFZZpruTw0m1KJQ4alra3MlyUF75Ea5nR3zyWRBkA9Leh
q8vpWpgJ8uo6jyVZ90P71phXjAkUeI6LKUQA3qwsY2mM8PxiyeE2TJXahLZTruZxd27nyo7sUAuy
kXH4v+OGu+bQIXXAx7j/GTVYS8d38eNxTae4soKk+W0ffY0ZbA+nx/hnJ/CPTfl5Z5P6IoFbLaEV
N+6wFJZ8l44ngpX6c72W7rytkO51u+ULvAb288e1ly6frOBF+HndfVpXnRh1OcqCpFGBDb9NfkQo
Ldv9vM8dJCGpqKK1s/PWxfYdKIuNjLt9N9p/exsP0CufX5pZDMcvwpTYqCCkAGDX2emPn6Sm7G4M
FRpYat06pSQisfQtQtuzGgPkDhBUEgpUxrtfcv1WU0+hJL0Lo/9tWf7/3JZPthnIKTB5OGNk3ZRQ
3zp+CClPYQNYiAWPinafB7PTQfM0Rnrt9IL0IJdoTDfp3eUF+Y9SsRg5a16EkShqJgt/sSD1xAKy
G0j0ViLM/cpvRU8SWav9Yy3khzGTV22v39HHnbWa8FuF/PUwmIpTK7jqldO29v1bpLmerjzVme/B
UykaZwgvA9rJ8auo6lk1H/YXInO/80Ldi6TuWqRiiJLfmnqLJCqqlVn7asnJPfJ8tJaU37IqXeG+
nP0gOCbhdcGxLJuLD2Ig+TX6A1DrMgWpq+Fii2xZX+JOZkrbmModoLH3yyM/yQLmOfAp5GJJIM4L
7iMjZMXE1yiUoe3Q06Ntqx4r6ytb/kkesAi2+PZIrAGM7wnWAaoiz6P/bXALvTyik3OFIKwsQ0N3
RJH5mMefEhztGLUZbqCociFXh0dwDDabK8TlMKd7CZxvA9o3+zeiRvpiBfuG0DRCo3hc9syHMRP/
6qZGSS2tXxGwyd8uBzt5cSbO9IpFKcUwwAeK827/aeOStaqrtSjGwT3/oah77Ei+/ueTOTH9eW3s
CIvpX1hAS/0czNo45b8bShpTb1wZwsn7YgifQ8xD/DQEIRI68CyEEIFUcRW1o95wjNZtAEpcHszp
BLBUkcSW7ElXdVLO40hFquB7qRnoO4fiRuJC4ivdG0v+SlJ7ulgJg4WZKM/yRJIxD/jTgPLGl7tm
sjzbkN4a9A7Bo2CIW8IAaL8bheZcHtTpOiVZlyCqzbQ4GHKLQfX4xDZW6VOyJqqthi3CRd0qHtLH
GL/GLpuuxDv5XAbxZJX1I4n8c7kVhUiJpbEk462FHJEu3SVD84Rnpa1m/v7yyE4ikQ2xgBiUxUu0
9MUOhEwJdINIRxSwNh75nVj6dqjulGh+uwFWsJejnWQgZEQyYoQk8Sg6QAM9/mpiNVQI581FBFxl
1WdJ+9vDtcpEOuzGKu2+Z12/uhzxZDrOEVWDKWKhH6Et96MWja/YF4mIRzIScsgQaH88xDm/HIUr
HNIOCvsefNDFuCjljjLKlQA5hruh+KFVHnWv28sxznwpYph8K1TFuQstdgmaxYUJFZ+Lj3DAd81W
qxsj+YZf8+Uw0rybHaUIXAlUMkS6lRbSs9riZto1ymhivcBdrhakA1z/xi2NctglgxIh+Kb9RZMN
7Wafem7RZVt8Ueh/0iFdIVA0XJmdJ+vO5Lqq04+Yd12S9cW21ddlYg2GpGHJqvaAc8C0mKmqvChq
l+woMFHsU9vsSvbO+jp9BTAYZyo36HTm6eJVl6AhOwVhHdt13b3r3rr7W/5tPf9Yr+31bmfb/ON2
vV7zb/bO3jT2brOxnzb89H/+0qGf/Laf7A3/ecc/n/h9/N7V/N/5yZl/OPzlzj85ju06j4/ulh/7
LbHc+Sf+dvgx/5b5t86/cD/2b49v+4994Rb8ar/nx8d+/r/wnPsrq/V0ximqiMSKZqBEYiLCcrxa
1ZbSMW1VED6NZcfVuyxOay8+ePrL5Sl3+pUVVdFZO7CPgS0vCdv+qJVT1YAaxvTF7tBlb0JtnwLu
KkKnsP5eDnZuUCxSVdRVQyXuYlCpgmanZFF5jJPiAaL4Dn41IOP+0MnC9nKo02mkqGypssjAdDKI
edyfzqjYV6Ju8jPDTpPYRWi9LjE7r+nKyfUqa95BIFyOd7rXKRp5DjoNOj1rFs5xPKSVlUKJAiwA
OrXai16auEAU8psBp6kr2+rpRk4oCwFkdJl1jRT2ONSs8azikwMtsTPjnUSzwQ47DKyHUc/xSRJD
HUPQsdsDw3kzQOFc2W//vbrjTQos35xmsKljafjP2e3Tq8V0PhOHBIlcvEfsn/+5VSv3gKbsccWj
bLo1PFQ3df70a/gFysp7htW26fd4EdlvhSvafz9MB691d7wRrqyaeU9aPprCRZuSx7xm5PkrfXo0
PFu4Xda5abcKptUyqgDKtRzrNISisVDm08CQ1ZMFM3Qjmtxei65nh3WHAC24vGI5eFqT4jr2OcRi
LhWS2eIj0jF3Qynb5p0wutqYt7sKgK1TjuBcFCn7iDGdcnBhuldasXQuz+YzC3XeeLitIsjE/Xjx
BGnieYHa8QSIY6O8jLt1rudkeeP3BJuvr8cCsYX4E/VYruKL6wSMjJG2CVejpEFmWLgRrds0Jduq
/z/jzGfvp7mBmxWccIk4IAzcXrpFfReVZNMpkyvJwrkZYkmypmAayfEpLtK60sPSvpVAvZS59FgW
/ntkXJvnZ3YbiM2kOxIllHmqH4+lD2IwxQmlBBzGCrtWOkeTB6xatfLKYpfmt3+8ovgwnyItZsKA
hIAZ5Ly1VoXhGD5MTLzgTyOoIMYxE6qoCbe/anD+unAt9JktnND4Uho0AviXxSAx4RgbIIxsK9JL
6N8DtVDFbVk/9PJGBMighoe8uxGHTQEnGB3N6gCwqrXW+O5O+a/Lc/Rf3fn0Nfz3syxegxo1IbJX
vAaeZcw3fnOXiz89NGEU7QDhW9c24YDbx96LOgApKz1ej+OV1OjMtCIz1GUQvZQ3lWVGIHW6kusV
r6OoRInuWsF5DV7t8kDPLHxdUjkwkX6jRLcsjLUA8tGeoF8G1/CvnGtruBJ/ICmvSlxwvhxqFpBT
2GZk7j6qfDyHS78v1SJW8Dkzqm9dOD4WtbYHW/uOedK1Tft0vXBDQGiOZg+ngrHsK+FUVJZoKDGL
FWFTlua7EsuoOlg/vjokwnAhlkV6PpL0L73/tMWMiPgXIwbOttF0hwCdSShAqzAfV9QerlQTz53C
802f9gWQIK6s83T5FMtSEXEuuoDiHOUE87Ggw7rzZUXovyF7XEbrWTO2WtGJNL+pSjNEgCsmTish
jPvRoeOBO6HQ628JIhjGrVcV/R/07azpAM0L7pEBECJ181TjstNMNG/XIBeSvyN+aGA9plB7kyGl
P4hVYt0wZQZs4rq+eymCCsrgoOgZ9d0iSzaqEg2AAIOwejX0yX9Bmz/6QeO42UXZ0P7xjKjZwQ8b
oi9v9nPb478TgcV6baau7yESmvB/8WhIYzTyo1zstxPyEas6F4eXy1/+zAZBl1uWSMyoUxl0yY4/
R47octyamYVqPPYOSnFTxDGumjiWoAsCD2MPruoFkY0nNcLXIoCblGf7HGq+AetFkqPHy89zmtbr
NBwREsDBnqqJtjhUrWqKknAWXpUy9UlVfVjKFXoE9Taagu/mJF3Jfk/3JsYNyYemFvc2puTx6P24
0AW5RU+81EPvENUGnqHNdGXKnyxi+jrzRWW2QzbIfBdjKocmayMFPTyuRK7U3kwoyhrm+NWZs4iy
2JZGJLKmLiJKN8I1mg0e0CYZ6ZoZ4pUN8PR8+9foROKNQZFJLuaoViSjgteWiTja79Ci1WJ+lCFS
iOVdFO0M+UpWcjoj5qoWrtJMT/bbf0nnp/2CO6YChhKRO8GckBH0HsHy2FLb3apkW8rkfTmDVHkj
LAhanNTTzHnGfAon6siDSLVlUtuSkMNfaUq/NiZ0fLIrgU5mhTm3tri5UpWZmyuLix69Uw/bC2Ak
avcrzEVoMcZaUPIr6/v07RFFhzVESYuA/7pan4YTF6gaDGHgO0UtvTdFtvFQAxgEA9Zi1WdQiM3N
5QV8blgKRwklJ+5aHMfH7w+/5LETkBZ0jPwlK+D6hwZal9de3mlPihapoc71Hapa1AYXCzeRhwpf
jCRw9t9TO7b9uWjy/s1ZOY9XqknS6RZh0W9TKezAblCIdTyggGzDA4+DEeemcinfbDYHHEFtKiuX
X9y/N3Ocqh0HWsy8Hl9vmJroTcGu+Nf7ruh/R46+UviVwiDnv1P+t//+3b21Vrf3a3s3zAPfPLyr
9kG1S1dbFStt9W4/wPu1wYnY3zarZ2f7+PGxv1a+PM24jh938QVgbMZ+5fNeBKOLnLDNwk0mFWj3
+PGTofXSlSzydCLP4UwaHTo6YXQKjj8DeFk0kYDMOVE73AAhXkOtvjGR6RmGZs2ReeWzn05jWjcU
CRSuy1RG5EU4xGYyyOWYVMJQuKlLEeLx2O8LWbjSkjitiRwPa7ELJJ5gNGbJsAITcVHvO9SDVVxz
3rfo1NM90rVEsvVAcy9PtpPhAeSYey1ge8CsaMt0efLxEDOHMnb8fHJ0Si1arNumcv/1KBbjw/KH
s5xu2PE3k73AosgLDK6vD9qs2YGlmxBeWTcn65NzT1LpsUnctRADXWw4ZVwWopL1MZ2pdqvBEGAr
3H55HAxBZy6wW+tQWI/H0WKZpiQV48Bb9A3m9bqmvSImxtfnHMcb9wo0BsGSKYuRqCjFYjTFyR3h
zqDN8rjiIU6+Xx7LPHEXu8xRkEWaAKF7HBMuRfiB886wD9y1deKgpOdMXDES7y/WF8+XQ565i1uA
48iw2EZV6eQG2IUF3iUtVouaHD4GvbxWITsPlfguSf7jEHcwe8RvEGpoEODFrsZXZsjJ1mExyUX0
w1XySSADi2nYIgyTdLNMRy92pd30xruVGdqvUmnx+AAa4CZlNr5eHvOZBcbCAnxGX4QmqrmYMkMP
WRPPj9DB06xc6RrKfmSx4crvWdSXQ8lz3fTokzI+0jCimTpZrDI/y6czPohMDfihFDqjv0bzCvMP
CFHTm5egCBe/tckAdekAU3sfJPOrdlLw6cNGT6M1LhY7ob2rvD+GsdP6K8m1fGZpApZRkTpFVI+H
XLyEqRr7uFT10Jky9CWoK0dkUVZWw88BMZ7exmOOdxpcEShroaC3+AnlsvYQJLKwEsOq9bZpiMPH
TcXJgJkIOnou9AL5sYfL0LlVNxYouQiDsDeRH1UdKYao5KDdwz2wTEvle2uEoO7BhETtlf3zdEqz
gc5VLElEhH5eUMfvvEIzLx6zGI1rSGNIW6DMPuk7McNFZG3I6MXh8WdV2GlfCXxmXhFX5f4tGsCy
ToqOZZB5QgG7Aj69o8Sam9cCAqjS6sqcmveaxZyazwbK0eTCEunw8fj0erC0FGtqZ3ZbxeeB+/ej
Zb6qSL+hA0CpqglXpXej+Jsuf0MDAM/YChXO7ldR7NUZtb8a2nsKCZcf68yEIi8HjzYvKlr4i7cO
AR4rUuhp8Kc3kC2hyNfO5QinNWw+7OcQ8yN8WkztUFIirQlRvNP8RQQVSZruZvze/8ar+qtXG2JR
PWb+QExEnGKxF+NYPOB9RSwToaURWlh938gqwhhufa0RfG7ecP8UJWu+c4AuPB6Wb+i6j94BR5hf
bCEzuz5eGUimXnl9J0khfzw5E+Uxpidn8kk6I2OvLFaRU1AeP1CwmtwCaxMHH0JxK4UYdl/+XGfj
0dLg1KSpdHL4x9XUSTWmlI4VJDdy88MPZVTL1qJ65UudeX3g/kAEgOfhIFnmS2ECYRflTcY1lnec
WO9oG258wXz5+nDm5jW3J5mDw1h8JfbBKSB1jpwk+ilpH1231pWPIriSApx7aTKTgL2ZMqa5RNuE
8HiCNpQjxxd3zfQxMfn84SHsPi4P5tw7Y6syQNxwxyWpOZ5yUdKQ3HpW6OCV3G6wfkwRtFTxtLXC
KL9SYpHP7Ff/sFBk61zdT87AiHYwVktx5MhBL76himbhixFE0uMwilCQRhhQaGELsvi7znpjnUGB
eU0QSziksNSMB+SBipS9m5vyBmSNCCVGrL2PGqmvlynwk3fDqLUtEmCQtMbONH6oUS79+vr7oqos
kqqIEg3ZRXu0bDmnetELnVYdXS+AqmnlW8uz3Mthzn39z2EWWWYmezFdPMJA5kCqaus3oqPFMSIj
b/+DQCqtRh1IIEioxV5gqSVqsir5fpsaQBSzQVW/SWZcPlG0Ud4nPSAxuBzxzIwDRkMthf0HEMoy
0UM3WxrNIkzgfsY7AR6ZipaN14Sby2FOUui50sbxw87N8Njxjie2Usme2jRB4nhqBWEXFRLagzej
hd61RoWvKBu3bf/+T2ICLAHpz3V0ee43XuWNvkFMFIlXYce03RXSY5VzaUwf0O27HO1Mxoy7wnwX
ocE5d22OR0grWkOzDsFMBQMYrCh2Kf6sevs3bIDXGt36crRzn43KCtm5STUWu5/jaKVnwgvSoOL5
k3kz259IpraS6ytbxJl5T7NGooJDcZnb1WJMrYYAiSUgiSHm+mYuImBlaveIjaD4euW0OPP6mO9c
ezne2WOXE6S2IoUNBcNXautoPoidcMsm8nvI6gZOuZitenpIV+ojZ4b3H6QppXwq+f8S1k95C0aQ
QkkZFXpbj9572TupKEBASbden16pWVwLtUhbzIneSBlT+I3zN3yqbRiN8Di/B+qVnerMvDga0mKd
4bvRaBgTRrPZkOvX9cpoQtwXv2z9QLcbdwkqfNQquB8u9ikxFCu1gtnKmzPdVqruPAS+kHi+MstV
ZvEio1Yt7go6zC02DmMRRsGdPIraWe8k+tbrFRf85y8voxlaY1I4oL8GDuN4GRVeEeML28YOYnms
1HSNyb0NK/Lrk3uG+kHQ4ZSlR7NYrSImAYGg+9RbkvxAQw0sAqLO2QfIHqQYxv/Blv551c5z8dO0
DlVUESydVatU1kuCfkhiF9o0upU+Vj8vv78zH4gNgu1BYVC8w8X7w3U45EkIhfLrzhyNewQHr+yr
10IsRjNqmM8WHiGqYrCeJnxQKSv6/tPlgZxZn0cDWcy0YIQ6MllEMXvBnth7VDoYT4pw7a50Zpsj
zowFBj1G832RraLIJk4ZPEFUB9XnGXSD6+p2wq+2HONbRTCv1XHOnbuf4hmLBGk0UTrzvZwzsIDm
XldB7uSdb+CdW/7wPFwBQn8T5PGVdXs26uwyR+GZi83yztknvlb7YZk4U57c0Bcqkj8yfCQYl6ki
Oa15Jdy5CyjJy3/Hm+fQpxkv95mByiTx0D53RoQQBaQ2JVVEXPy51+5T6sQawnLR6vKkOYXwktV8
jruY/qqETBeGQRjTI3WFPJZaPo4KGp2bhtECHcnrEctE9InqHY4Kl4OfnUmfxrxYF7o3+5akxKar
xMxB31UchIcx8bEi6uF5p18vTB+NdbFC1AHV5iCfxyoffAmJ6xodXaQlLo/q7Dr8NKp5Zn36kniO
+C2GZ2jbWOjHa83Pvm6hTvoRGNVrtkKnDbH581FhhZVJ/QII7nGwpEn8rlYp5TYaQuJBi+xiabxj
GoYWhfcSbfPWVpGjROlIEXciOobRL0/Xnc7/3uVX9p8zU4nkEUQJuBXFoMew2BhEE82OxOs1u68s
5SmbJHHunmj7QZsqwLkoFWIznjixJ3OKIL+2aluvtaPZV6LG3/bKx15OrhkMCF1zpjED1qMHevxm
ZrWpgmdELzlB37p/UbLG8bUnHAQpeX8xyZxjAYGkccTtHej54iuEqGhZ6GCmTm8+695fdHPS6QGp
v69NrDmKDh0PwA71CIzfj0c0an1fhzkwNtEfHiPlt4rrTJGZYNmmK1P4X4n2c9byL9RMM7Zk0ZBO
kM+l6uvIbhEKlwOXVlinbL0Yeb2toO4lzRmmla7DQu1/RMY+ba5EXy6gOTj4qpkNC8UPLvrxOK2W
8xiZ5Ax9TvivxsYwd1T64TJc62Uuz+V/gWB1zsjY+UK3mCKmEiaFNRIIQS8HLtrd4KuPl7/Z+RAs
TkuyZPo7i7HIOereqpahkoJqeIHlLdjn4v1yjHPvCzUQrtsgUmdm2PH78qnqIO1eZM6k/TYHSPU/
0Jy1xf5KmHl6LecEnwTSI5+Eq+gyTBvFmE9WvC11n5egXlXDlVCqvjyYa1EWu6fVd70ihUSpQC1M
YXWINPUjzb56mZk/PZQVg/dmzMffYq+CNRDh5kQYX/8eZr//i7Tz2pEcSdb0ExGgFrdkqNQ6s7Ju
iFJNrTWffj/W2e2KYHCDqD4YDDDdiQmjuZubm5v4/z52uQ021fD9sjZnBYNTOfShn+5NrtdgRnbI
iWkQFor92H9VsuuRORhwXYF9vc9KEHkdUF4uC56HL3O5M9OWC4uLwZ3kqjUgpbWT0v4dxua27VVb
VZ5F2KMvS1ywQpJYPENl/BMPqpmlp70LVEsdpQ6+iyncDLBwZvKVd7f/yycvqp0ImkVKeiD4kjIg
qFLi5MUIFPkKtInsZijzr5Hhlyt6LazkxERM3ZxbVqU74HQHGwGGKknBSVAdeBeLYcPcagMIYcro
QnqnMBrrqn9LgDipSD6TETQwJcyzck9kSAJjWw0s77CIdW1rtz4gZ4Bjr/XuL5w2PDyDkVMdnZtr
plzQApluGrgOTbAg0EthpCPsyxSoN/7eOmgHoNWUHmmVBovTVYSzl4ZLUFmcIfLtQH5trSfQc4NS
WdmtpZuLJPofQbNLsnd9uoXBw3FcEJSjCIA+yMIM0K6cXL+WwLnJ4W4VqLRAsDreBMqKcS4uKBM1
bB2Q4wwlnOqZWlkxKlJLvTOU4YGPtvKgbiV5LdZaCG4sGkb/nxhz5lZctZHgGkSMB72w6n7tlOJF
FbNNLUuHLF+zkkVp0w1JzxUAIPMEa9AXvdCZI0qxX2Ke3Yjq9yD4ReS5AQh6e9lSFm5Mi4wVo7o0
PzOPMLMU2N7FompRTQnSR4FyklF8uyxhcY+OJMwcSCEOzDdbSDDC1km91h6l+lmN4t1lMYuKaBos
IRCSU3WZmUIdpEPSiiTJKtN7Eo3+RQlWOkeWjd2iy4JC+9SXOVurLOBfJ5mGsffus5uNTJ2/GnCX
MrNvvoCCLLdPhnpn/BJ9UltJvb+s4JLHZ6qa1O0UewCiMLN1tSpcbRhSGlceQr2E5vpH0MDnsjbh
vOSBgQritgYfhiaw2ZEutaSTZEaLHLppAWjPN30GezODuYAu7AFcsINk7Y45e1dNHphmdY1J4Amp
SJxtXjx2adqp1IFp0P8AePNKD5LmqxErN3mt3aUNCGmj6r/qpfEcwKtFI5UvXZVqJ167SXGlUSHY
5XVBhU1S3i6v+iR5FoZZ9KYR64EcP420na56mWtSFwwuoTkEFwqILBXUKLs8+TWByQ3Wa7OGBbG0
zVPWj1cm7VBniVKwHrUAMufUSQFmd5vvBnU0aF6DtTzPomJHcmaRHwwYADFmQuK47VvdP7Yp79V+
k2iH3LqT8l3ercytLbkBWjspPEyn52wyLsB4ASP2Cc1Jn6uAEgpCR3pJWrmR1sRMy3uUDqBkFFaS
yfLp1mNnZIwneBvILi8bxdIRoeLANk32ytj8qRATXiAAiQM6e/t714fiFEot42CJuzrd+sN/Wbgj
YbON8sWSYYsY5EeXGauiuJED2L/W6MR/Pyfmdk46m2eZSvsWOBGnKkUwGXcFQOlOAc+eBnJXpwOp
25al3cFkImfuTuvU0hYAjtZCWtrSH4mW3kW9taNByGkLAJW0f7SiWHF6S1Y6gZdR2OZuOpvyws1D
BOfzoEtrY1PnU0vTP1Fe7TPpDWgHIbvL17pflgyI/q6ppMo8P+f+dCFy8EsgIY3Z2yIJYW2LVSdS
/P5uIrHfXDajRVFT7ElPBc1l8ytLxY7c1EK5rBzvrMFlqcVXwK9eLos5a66evCvZdlnmzQ3Z93xU
TiFKTMTpVTSm2t6I/Le2Du6q9tfg/lS67sr0a9/WGgrUavciBf1WgwhpQxUfPEjwmS9/zFJwc3x0
Zp4+qigxCVzWJF13gtHAPZKCsX5bB2/yWsVz0ZP+OThzIL92VEXyyojypM/cPAB8XoIsnl9dVmhN
yuzg6FAu9JWGFMu8mght8ocW0MruP5wDQO8oqNIcS7F4ZpWqF7dhAI4lmC3exmpA6g1I0H8wzQwR
VLCjW8gxh7VAdMk+rQnEh4IX75X5UaCBRIbyCc9DFL+1YoC8S29rGk+XF/D3RPrc9RyLmQWItUTn
IMSeqSPQQv0GRHabH9xpFGzbasbwAsOt5O7ANgJUmZ4hKJtyyWq/4au6zWDRW+sYZhsLDiGBlD2b
kFa8943EZJrgVpYBIGGJqQ1+l91YZWZ8T+BUfW71kslYSGHNl9ANraeezjGnTdzqs+BXKOjRk/gl
Lsx+X/uZF+08WIpqW6b3Adz8Osrbp7Ij07Xh0Fa9E0IdAH+hIka7zu8VKs9dp1Y7A2hWmPdGZVOV
Rv6YuwWI90EYA9nb5DUgP72W7wAxdxKvBnitUrMUVkAfQF17YHzu3mJGBkY/vU9/CjRZfhnEqGaC
3ihE8Bc8lVdVr46E1FXhgbETTmTfUWsoG9nwxBegdfvwjiYX/ZEpbavf1m3eeVujB6gLjoFmI+eK
B36ECvcobGC6CU2v6L77Oaged34iG4kTdorxIJVA2vsexKh92BIduKbHXVBAii6ifWi8ddDvkWpu
2ngvlXW2S6ClSeGMqIFTgD6yu2m9qv8GfFYIoV4v5Ft4U/J4xZMuHcJjE5os+ejWL8duLNuQ45EA
PFK59437DL2NbUYrF/9Z3WhypWCQAWswDZmdjbJVoQhH0ZRgHPqHNDv4xjYUd0PxZtJMDmUFTNfK
GlbF4ik8EjmLaHogbMF5JiNS+omTy4VPegKI+3z8vHwOF9eQXklmxhnJ4syfrqFVFWObxsgB8fnQ
+eo+K8K3UNGf86Zb2a7lZfwj6/ffj/arH1KgPqZU8KgfJPO7ODzBRu4M5jc1B6B2W0VPYbk25bvw
yCCxNA250bREJDFHW4WeyiuDqiBJZ915xWPW3ZX9D8//NmROqAEGvzOCV845TJpbOa+BPNkE0Zc6
XslRTst46u1Ov0I+XeZOKsHG9vmKNmqhb3kBtmEDYobj+psu/2AWJqhW3q3nBoREhgiN6YVP+n12
Q6WQxDKcVsNvCTNtXgiQRZtwxK+JWUi+IodIzaA3TJ/GCE81c7sWooox4ybs9BfVap+C1gdC3reu
dYX+XkinYCdXeOTBh3wVZEWxNWmAWDGt8/iChioCHfJeoCWRmjr9iNGMrDyYMrFBVd0Ry/p7YJNB
UxvgMrIgGbNVzZf/3itMmgOdxYyMyITM7HZ2JQBPpAihSfEeWL8inz76kp0UPoXkWzvcD/LtMK7V
bRa39UioeqqpmLixV6oYEgW/QyjpX2ofMtxSXYk8Fs4qyk0lCHL4gADNsx4imHRuplbkAwBdTCYu
7Ve4tczkwaxgGtwm1R2ESitR4rkvmmRSRpyWlLt3ZrKQYzRWU2KyVfKrpJuHVlYXkqtU+HXZ5y2u
4ZGc2WF0YY4bYgPdyuo6i7/XyVbqVsKbaRvOzvuRiJltlKHVaFKCKnX5NIoZtEL5/3KxZoZgypUB
6A5KRHnIEiVXUWA+GTEkphDkXF6vRed1pMy0nkd+O8nNkBILyqTmg2D8FCCihIdZ4eniSrcMDtpV
La+IXDIFThRt9XQ4E1PNvIoFS3jfmWSY5Vrd+MnDENynbbBT+r9+Zk9zJv/Kmfe9dP6Egw+sluNL
6Q1sGdsa9Kkx9jaXV3DJ4o7FzC27j1u1ERHTCC2O0tz68IjnSbWizVl3ABWGyRPRM0TFDSzdmZyu
6ED8N8m65kE3UkTpXHUn100w2DCzK0wFybAT5GYhQDgRwHxSDulXOkTbG7limJmegqFf2cglzQ0A
t9hJ/DJ30ant5K2VWzAbZNQA+9guk7hyvKJzt00u/foPa3yku3wqyVBKlWcCuptu+5K50s/KUDdG
tvKsXjoLxys8O9gSbJb54LKTRvdh1RDaZgBkF090O/iQxpjRF8r2/0EvGiip54DrdZaa8PIgyn1a
l5wJhXIXFqJ2nSktVBN6rK1s1pLXYq6cHnVwK0A/n12jdRXXXjaJahrlFm7dxyDVncvaLF4sVMMm
O7VMgGtmCwjhQFiPNLc5Rd/AjOgow0EWoZzZKfVWsh5lMGXqZqVNZcmbsHyMY5BwJgScyRQESxzy
nuT2RKFsSLUTj8NVoqpbPa1Xdus8ScioLGl66EEo44NTNLPCyCrKMZBTKooJDYKbsfVsSf8s5bu0
A0T+7fJqLip2JG2WJTSSDp5cKEgdn7Sxme4VEW6GrLKzYGUFFz3LhJ5CUz5RHqgHp3oJYxlX6aQX
WDYbUwOc3ko2QQPNZyU4oQEB9fBhdfRjFf2dGxs7N1xrV13SlQ8gjawwFIj1nH5BkmQgXXdceD6v
bDf50cBrDIfalWgFK3u4dMYNxlqZHaOrmLLLqSQhZYzIEpKM+qLSfhGHsSttt5OMyhYr1fyW6UP1
oAVeVzuwcWs8B4kR/8MnTFwHdHphRmel3GDUzTQJhKml5aE1u50Y21b9qJmQpF9BR20bMNBfNqUl
w6X8Q1MQwFpTVeZUaVP3egnyroxxw2+jRBT7mAAGUkm+bfR0iPsrfmA6B7MAib3kXTLZFOW72W7K
BcwzQ12QLWjM4qYYVPM6FEq/s3s1DLYKWZB9XZuVu6Ll4nPFoN+UARMAVXm0nKoJnx+KRgbZ15T5
DgXqXOmlsOw+/aoND0H0kKsPOkTcRb27vLzT8s305VqehkyAeVeADTmVK5lGo3qdTkAofBNU+SYl
O7IKHryQ86U/nfod28cEpzrvo4CTfJr2YBMh3rHLYZ9BWRQ+6Qk5tb2vHyDSlOXdGKhORywlfZLN
+Vst6cOnaRysI/yf8puH4ShSdHM39Ny4qEjOFYbjCaO5LSnd2X6rrbTKL2wkoshrT30IPFLmudEE
FvSAO79yklq/C7yfVtxcy5D7in60DaN/DC10BMZYDbm5ysS1zp/zixLh3JH6REmDr595eVMKMZ0C
4fkQ7oJQe46g2fwPS3kkYuba5bAPxWysKqcBOM5wpYMYQxjk5yuOZuE+PlVldhCVlF2KG+SE8a3i
v3W+b/f6UyVvouIazl4nFr8IpPouK3fuyyehgPnSxwls6fwUpoWVWFVVU1htAkdP3F0awvWdyQAR
+Ss315oo+fTgNZo+DJ6KKN/Ut30PXdLQ2WULX7ZhrAzvnLvQSSuDQIPxJHzp7IxHcW+1dLRXDkPb
Sfhep7u0rWzXeCuT75rp/ac1/CNtUvzorJVeVKlxiGKudKeb9CSHVxZ0GZG28qg499SnWs1snUYg
0YgHtBq8ZN/joYP8H0usrnv/AzSilWthebf+KDWz+ozOcTnOUEqotwEZu8j4XrvdQ7Vm9udX/KlS
M6uX06Ce8uEViF6BtSk8N4KAoX6qje6LJ3f3zdAFDAWo402sh+razi0Kn1ABKTaC4DCPpVog2WEa
RLhGRl6g1aL/IVRXVhIwnv4S5/944e7ycTtDogPkkLLmvxLnznIExCJJGyb6o28EvdfyVjW32nO+
HXbpc0FLOx56L96sIeEs5F5PxU5u9MhEvY5+PzOfxL5n29jfCAd3q9517+qvZJ8eBqLFxin/CSk9
r5zE89sWwbgW3Av9W2eZJCppQQYSZ+WY8p0lwalbbCDiXbnsFmLiUykz1yLIdaBIFVLCcq8REnqD
kxhON1Ybkdc9JHLQbRShZeNFrfb18pYuHpQjDWdPmjQxgH4RkO3V6s0QI0QsbikK7stgDQhg0QEc
iZrtYhKnYph7iEqFbi8kcDYPISAgppPpsY2Nv13WbG3vZl60Z9iuiVPESdYnc7gZPUjd2glcW73p
70eGqUHOXPrDtHoMbQT5U1IfPCCv1lr8F1WZht4AkGEoZt40XtVK7ZuRiOtMb2JhU+Y/fHVlKmL5
/jbpDJtQDfjPzD0XVPgSUyYU0WpGwJvrrssBNxs/R6G6A7t22475l1R6jdK1TMjibXckeOaqgyrl
N6fbDi7gCh74bMSR1LQzuJ6th/k21LWVvs9FQzySOHPaiWYGzN9N96uYazYkxbvQ/Ozd9kkqBKgn
xZWlnez6NGTneP8RNwcNAOrH99vpgg2Bvskbj5z+uFaeWpMxe46kJWCpSYhKKrtGOOvC0yOucQAt
WvuRIjM/NcS1pjYVQpom3wSwgzqubG5HQyJmIH11+fgu9EtOy4a1T7CIytmsbAHQ1iCD0uwUTEaN
+yB7DN1Pt7pVvddaUekp/JC1qyZ8zH34Nj9XhE/rdb5nf4TPDnbX1RmIGAhX422k3cAi6+kfGhzN
vR3HL34B8a5ttiu3zeJ9Tn4O+jreskymn3qTscjpyAgQShr+o/elvRkGG3jIt7nGC5pseQ6gkJgI
u/+i7JHcmbJ95Zu9PgVLY3A7DkFE1wDNg+aw7bN3o2Ioa3hP/cbJzHctWnvpLb+/joTP/A7IZoox
TiE8fMC2oN5l6b2h/RjCcBMY142xL9yNVx7ctb6RRVs+EjvzOoI3govYIlaQ4Y02n4oGEnS32Elr
DE2LvvtI0MzZkIjtytpHkG/4VwMvIFNId+oqwtiKPr/d+9FNFNZa2OfaJKaHPKno+g9fGWliKcBh
XWP8W9uz338/EuZHoCxHBcJC+R8p3/aK43pXLkOThWA5A1mmZgdifMsZWbHUZS2nOUFIjUD3mrm5
LKHZxfCIeOuys5mZcQBf3qihsDcVgGbL7CDHA/++vFLFcKuy0MJovMRQ4cXW+6D8ypM1ao7/z1L8
+aKZT8zLRBgHeMScNn+in6NrH9rYSQv/GrJk21D2Askvvd5a3uHyUijT1MCZh6Lj+f8txSxwo4mT
UTVYdMH0/Sw9ZV/rst33+oM+qE6WGNtcIGEcPtXJcA3FtSNC9K75yZUivsDWe21p7muhf+/Mz7SS
HbGRMRP/ujWiENJgf19n0q8qLreeF01MA/TyVWloUyxyusJ4vqzJ4m18pMgsLGSoMNIGDUXi9rGt
r7zwRyFLtipuvH64uixq2cH+WbOZgy1dykju9GAq5Jtafqncfi/mT1L9oPKmECCtNl4vC1w+/H8E
zjyrB4WCrnZYR67C+RVZh0qUHL3vt5fFrFrh3ImmKqWcdjoXFNaNbQEHSkY/u+h05RUAeEnTbNrR
7qS1xsKFS5qOQnGiOqZJlHGy2YrmFqUeWSQAzoPbyg1AfLvWsXieL034PSIX04dOm96CMleCYOp2
7yuKny8w8hmzZe6fpiMSsadXpqC3SqVML0OvoEOjIimzi8QbNZA3bgHjuDaAcfwI6l1JS+5YPWuC
son9B3FId5c/5NyIT79jdp3QNlg2fsF3+PWY78gIwG/a++JGTcsHuLgDCOaMYUXmou6U2Egwkd1n
8PdU9w46cxDiFMIx6z5WD14BAfSKl5k++9TJoBYFYDhpeGHTwXEqoh3phof6h9yQngOq5e1FLdsy
8ku90pc3lntb+UOy4uSX1ALOEDa53yxl80qvQG+Q2Kmo1Q/3TLDaybDz+l+Xt+s8XMZtHsmYncte
tzzZ81QeVL5jCphNGP8vtZitXDAUsdtPmwPHTUtiebgv1mBip4+cb86xEjOba8gMWIKACCOlnaKx
Y3ere7d19deJz9O1mgUwkKTAu8wxc/riTul/Zt2HmzyZykoefnlHGCYjywK6+7xRIxn0zmMqH2OW
O7v2dlG9suXLq/WvgHmHhhsMJi2wCMiHl7LcJ8a7777I7Vph6PyKYbWgd5SgzmH6ad7M5RkByGfT
armtB4YqtWQc75i72k+dGdEPTxOin6Oa16+jG/oazOCRu/KKOIN0JWGMM6TkR64AwK45zMQYQoE3
jF7tlLvsvti7V95XzbMrzUmutvG75jDdcn8z/lRejE33BXJSmJjL236VYmdxR+GCBJNluh/mjYNK
oYw6TQc1T6iNfN1vgq/6ZwMNtGsntwx0plvrFRSM/3Cuj2TKp/7KFFrVLyy/nq4jvX2V12Z9F33T
0e/PXG5ZC6EUuvy+T19DftCtN2uNXWRNxLSsR7F1ElidoDJU4ejmvaBdebQGq2vNlotnga6JaYh4
SvjMjnRrBqOoh8hIitLx0m88L/sstKs1oJwlOQAlQjWoQ5vOoTjVRYyaHiuPaqdpaRQ3QVqDx8j0
YWE2G/l7H/lZtmIAS/cwqVrYK6d2LF4IpxJJJ0RKXQKjZIGJKzX/eLpohxlWb4CfrvYff29ucH1P
KAvAyGnzVgKKOEWnNPgUtc/2ianz6lnrZVxUiLT7NFGJ4c3r28YohkqicwNLcr9J9e0Arm8p2Yny
Q61fLmvze9vnFwoMgyQegA0DaGG+XVUexnFVY91X1qH+It8pTG/a/ZfuPqLB2JZ/0Pi7G+91+y29
0x+Gx+Hhs3SGg3WA98yunWx7+XuWHMjx58wOc9HR3uPnfM60ib2bkdJ6vyzhDJJ0cpXHImbnOcgS
RXZrRCg77d69y/biI1yDB+M+uW4+hU17nd/pNnOraJnc0tTnrsRXSwfkWP7MXGu5KqjhIF/NeKPG
8L+CbCdsMh5alzVdEiQxpS1rHAu6FmYnPg2Zds1ULFX2YJ0prhLRrgyoKtSry3IWvRcQPhMK14SO
OzOh3iiSoRoNssj+VxMsBNON7UF/uixk6UxQLP9XyMwwdN8QinoSouJUoI3rXuL2nZcIcyTVij9Z
ssFjUTMDyTxXikcVUaZ7q1vxNm2SlZ1ZDBiOlJmZgCv3ei60SOjUL0lw6IMHYkUpf6v0gxp+ydZI
M5Yiehzy1NVJmCXPOzvqvgLjULN4bcP9okS2IENu7P/08x+q8TVIV8xhcfmOpM2Vc624IydEfX44
FPF3IV/J5C8uHu14OEeKIww9n7r7SIm8zmtx91r7UXuQGt9HOfkW69NQv9A4Vvw9rM5paDWZ/9Hl
nLbikJhTaBW26rYg8Y3L3CbK2mty8RQdRXDTaT4SUxqJlXQ5YmLtSrU8+ouIFNfeWUt7c3w5z07R
WCieAHU8aDPdR5tDjfl2+ZQuuZzj358dnTGS8qSV+X2pOuTtPx19wdawb1eJ6Ze8gczzH1kMUNB1
erpYAxN34JhgA2K/kTpmUeVDK16ZXcWDaMVdL+3LsaiZOQt+GqsuA2tOrpDeHKON4n8UZrC5vHBr
Uqa/H+2+0Oq1F9ZIMcXrRKLPO/rQhbVAaVkIA6H6RPZB89OpkLGBx6u2JlXkn27hQA3i1P7foutN
1ysh5r9CZi/U0qOzyvMREtSxPSrBRpdpLIkm0q7Xy2u2aGwG7cbMKk3IzzN15JxsdygRaRoqpEru
Q9gfXHFLE/dlMQtVUp50vOsU3ncTTt3M2Cb2JzmgXuG0huoUmvEeqgYQTWNpW2A7jGSZhkTbU7rc
6ZXw5bLwpQN7LHtmfeZQK1nnUgWWGV5vtPJxtKSVV/iSP6W/HjS3iXaIgf5Tq/D80U+xl6lHx8Pl
NGm7UStP3oQNEL9CphlXdelGG9ksP1K1a1YKpUs2yWsRgwG1Flb42eK2huwaY8BtAdYL5IqZ0+Xm
rWvWKw/kJVtRyDBAMG1AUTGH/WliAczwnpBad7dyHFMvAIsH9jWr2F3esEV9/giaA/8UQ9b5+RS7
K2IldbZUuvVLmuSdSJIj4URclrZsm0fiZrEXKfpsSDIiCT3o7SgQ7TgUD2bPJQ+xsh0yZF5bcEL2
D00+rsVJS2EFicgJOg9UBZKSp4ajpBJjbAEzXS55WNV6znN/pzTFrR/JG1X6Wbtr8yBLXv/4oTcT
aFhNr9bp5PU1uqrFGvo8jzn6g1zIj2FL9bRYOX0LXTrTWwHKSzgzsNA5OHkY039YdW3t4IG+CJx0
yGU2eq9eB7q7jxPCNeiEbDkQt0X8i56QjZg1a/2Oi3tsANZvTFmyaTrndJ1jVxoLlel2J4yaa0Bk
rhJmr5l23TUyszmxZ7fDY+gncN38vGxdS7Z8LHjmyinGF6R4ENx7qd0Eh1SApqlfCReXTqaBEU1D
ewZlhekjjm4+MbfKSNcJGQRjP7p7Mdyb+ndtXNvJyTbm71y6CmBzAa+NeeWZmKgBLKgRp8jEe9RB
HcsGEYSc+ABPyVUb1YdAG170/DOSSqhYJigP6VpO/ZV2yEVdoZVh3JRBVapcp7oKgiwLdMzWTleD
qatvw8yzk3LLEN7ljVs6mcYfOfO8Z5+KlUmHDRaThs9KEG4LKf86uuIGthQ7L34OwVq73tIlAtsL
AGQiEx5MPpxqpo5J3Ep9XjtuoIQbLsfkAAlCTEHEfVSU7K7vWpgaM8F1QCbMVpZ1yS/Qxa2S/WRw
hiLCqfChT6qwHDJe9Nr3sHtsk19j5/TVDtinv19XxlmZzJnI7M9ApwKpF7xI5umumx95dRWGn1Xw
I8o/G/GH+3xZ1EJ5j0Z4FdZhCKAVQrGZUmGXNgNujhUlpdy0u4GaVreT/AdJ25nSzpR9wrgPee1p
ujAGcCp3FnH0UaQIYlvh8tTdz955Eg5VuTO/PgvvZrkNqm35vuJlFncPID4MlrkKCnqnu6ePMdUY
uSH0jUfH1G7BLFKkb2L45q8NbC4dP2CA/5U082ex1mVmMEkizrMt2c7Fb3Dtqe5KQLVYID2WMzsM
Xm8oPaO0vLJqOmWlQ2vHdnqtPNVk5DfFY+E62utla1nR7PcVcuREQTz6v2sYkBGp3Ycy+8hgH7GS
Natc3CyeXBMPL2OF8wT/WBlZC6wxyau97kgH6XWXOapimw/SV+9ldMJ98QiSHdjgn5cVXLqKyE7+
K1c+NZIaQs4avCmssvrutVetd+dZu8si5Ok35lfEsYzZiWvFWMkiARntLpZt+b24djf9lXlVbdyX
7FXqNkAeOqKtbbxvsXND07yz1tG3trqzsxeHhqDAu147oyw/RqMIahw0oDR0jOZjW5RXlxWerynF
cwaKQKwi8Jck6r2na9rKUm0AKwNJXFD9SszgOmwqz45Nb+U8zI1zLmf6+5FxKozzwPUIBLogM+o3
yvTny1CwfA3+E+coUPSwgUFyxi0020GvgGol7xvuVmGwbCWzCjuxMufvl23CoraA/AIXRJsJoQ7R
J6LPuGJD/cz08lstdm+b2ny/LGZp1ZhRYoidGU046GZijLwFRheMHCcK9fRVF4f4qnS95tYnv/eu
JdHHZXFn9820SxbxkYQpTJ05M6fltwEcpAF99bEQbejJgYcsaz912JSG60aI7cK4i7tN5e4uy51+
9vjQ/RY7dTjDTwcs8fwRn3Wp3jaeCFmFENyada7uo2oQbZHu4EezvvZjoJmAYDayb5flnsHXMUEM
JDfYPIDATkSRs2unANqDFvxGs73KghNyrI1bwe+/CJUibyOoLu2kMT+EsB0/6i4HVDikx6qKgmdP
Ub52kveumGV0L+jDuI9aMbQ9DyLPy584nfbTpeH7pnouKAbM48/TNbEgVgJT3fBHK691/tGlKzHx
PEpkBU5+f3Ydpknlq4kvQWwo7SPh3ZBf+/gpTvaayQDCWv/gubM5FTYzLzVM1TEnfLTdeCN6vh0r
3o4ZjJVI8OzBNunE6CtRIN3XDMjMdlWu6hbGWVm1gROwVYPm1a+K8iakPWCDt5H8VnQ3VbsT3TsZ
6KfL23UWOSF7IlmUDQhIkT2vsKZGm8WFUmu2LH1K0SYm/C3araEyT+jAWF9WnaNp3dbq3tyIKWTr
bpXY+Tf+38xk+ATGyADoh912bjKCnulm32LUxpBvpXwT0QtaBNe1uvWBf8uFh8aP7DbkGOu0dkhO
mu16eTs2W2HcdOqjnDuVfyigwAGfI5I7pw73rfGa9i9duVFE3xGFiAyYv+tM1Rlc187CF7U8DGlg
90yRpdU3NfU2kXBX518T9VdVvljmg2rtw0Hce1DPw/AHInhjXKep8rKy+vPeyP9Z/T+qz6w5CAwA
pYFChaw42oBvYPdwIHkDeGUPfbNR6F4fwmetcVd2feEQnaz4zK7DvheEuENsO+waXh3MT6gvkOBh
bN4tHHf2ZTXP3eVkY/9q+btD9OguHbsuMisPcdmQ2vUw2GJ8HfW9Xbc8rAAHH36K4O9elrlwdE9k
znJMQV63upC2mq0Bdg6KmC0LoNKNa3M1Z/HX/+wgCD6MuzCmP6eVcIfB1aMGOcPYg7iV2KX7ksa/
LO1aap4MQ7Aja0P+PR8+ujLa6NJOVn7CG2Z3mm7LSUcjuWXnyl3X7yuRIhfAcZfX4feVe366/nzg
LDxzE0/VMonF18iH1AydkwJO1QRxnHkDbvhf8SDZZSxvDe9xDL5m+U2UJnYtppu0p0k6SG3RemoU
sACKBxNwh9K4lyt97WZb3K8jmpeZD4QIUByGinX0RnkjGNQS3gL/quD93YZAMtE8bTzzlvN9z7aK
jya3m/6nmpkrq7X2FbPzKBdub0QuXyHWZMvdn0Ul2euV1LMxwd9GQ9uCZYKtp541g7aiNeap1Gt2
XDwl8s4vrxQ1tv0gsQ1r01hfjOxTZMGtfPrvN63PtqL12ZUQuL+uWMe0rGfWcfQlM4UzmBkVpeJL
Krq/wuLQVKqdRgWgSteWS9BbbiRlioEfxOpZFHfeeN8Pb6rAqEN4aGAADsPBlptr4DMBJN8mGtmb
QAHSoLaT+Iuhgx2d5fvL37wQ9OFOGM+bIlkVqNfZs0qI4s6wukGz/eqLK+8N41NQGP6v1H0Pcbfb
jk4NobdhN9JaVnPRPNgygyYhwCrmN5VntnrWBqNmN3FHfgPsx00itD/Vmvnny0qeB9KTjn8kzfbF
M11XVUok0ZfHwwAYaX9XawCGM/3xv5M0uwvkhE1zIyR5irhxuSrHCSciflSblaBZXrx1/ug0vwbU
FFKIwcftAJK9MVV7lPmf8XXejJskeGqEcCvjmzzJGYV7SdzLyrUX3KgWYch7bH1R8nfDHPmHr91w
B++lXTYPKURMYbHN5HdCzcF6urwyZ0PEv4/pNM04dRXr9G6fvgF1JXYNY/KTuuDe9z4NN6Xx5EkG
vFi9sotkddcDS+8NxiaxrK+R+6MsBcozdJePVrvJ6nbFOy1b/tEHzZzk6KtFD3SnZqf6uMsApJZE
4G8smptlxxJyxqJuKvGxq3Xb+NtaL2tBoQ1c+mnEjZrizEwSORE6EPERXQOSGwp3bhtv63itT2JJ
xamgB+cuMTGtz8rpmgtVBAeGgQfuNYFKnsf4fTj4+QbslMhW3ErY8f919647UbyCH28n0QA7c2uu
Ya0unHXy+zSf0K2Bm55XUdxCqaw0xMuA0HsVG90uGNNtVq/hcC8F4CdyZgrHijtQB0FOWFbfek/Z
ZJb0rtT6Ru7B48m0F9cDu1qMbi2xZebTf9I76SFQ1Z3WRitlzeXFP9J5Fis0kRWDaM8mN1OyQ9sz
nyTqd9lo2Jb3oHROKSbXhnbbJCsnbfrd2S0Ewvy02riHqdJ5uukxXKNSMMmNwmtd8hyr/rpylKdw
75KEmT+VWnUIxJRVTqx7z/jolasqOUTdh9I/Jdm1ntyp8m2XbVakLoT3J3rNDg3k2J6vmuilGW/S
+OEK1N/EayF9LIN/4hoa850IHuxloYt2S60GNCewLM8aDLSaVysIIJqt6pwLVz0kQIJmqbXyaF1w
5lCj/xEzW9ASBrLBmMT0HnC93R4QGjfdKv1zpuj20KxkFc6y07/dz5G42UoSZcu1kHNLRdmjlOyE
8K5Md4H3K/YtMg3bJOVmBOHoJ8lYO1kbHrq8pNT7ZuYZJrFUx7hdpfK3nSU+tBSH2thcOQVrYiYb
Pn4mxRE5rhgdc+25qiE/+TKuFWgWD9q/ywgazakIqF18senZtWgUbLErnFZ4/t+YHzgApxKirBY1
6MVxIb6/V3oel713bWVrfD4Lcaumgy819QDTEzTvp/OKXkioVhK3lso2gJjONe/+D2lXttw4jmy/
iBHcl1dukizJtrzbL4yyy+a+LyD59fdAfadLgjhCdI+ruqYnOqKSABKJROLkOVLd2UK8FXSRs6WO
eR0TPZADUKlvFEkUEO6eDyoE17fWJlgZPLAO0w+odddFt67LEXXuBAfwnQipv3pETmJkNp6ERaNd
meOj1a977bel3orK7xI0ooqryvdWV7htWbqgDBeMXyYUblIumehSID/7YCZzKRNID4OkGIdKKrd3
cjKhAlJ2X4pVofumytDVUOfxSxgmxTaa5tgRiHhnRj0X6UFX+2LiQI51vB3jmZwJ7EZfSgFlEscL
fJV7kWnVrqw04k4KSvB7a6Flg/iCOKqVPEZZnjs6mSMnjTUZR32f25LB2wAXuAQEEgNlJhFXL6oO
f5y5k00mYNEaowNMcc7eLWh4asVbmILVo37WzU09AtJjPAqq4F3fFQvuerYezDygxIb7bYn1iGqU
QGS9A9i/7odNmkO1GZrulR1C0IVz/NCYeDH5J17LhOgwl824E2A0n70CJTQCrbcmLjwNjZZ9otqi
8mwavDaAZddDrnys5kG1j4nUeGdTCn3EzqRwl/YG6oAIMg7wPOZtZtwVU/Oj6vlDowub61O8VEWl
oov/McyCmMJByTLMMr1UP/XkXZJ/Qkt0K/OpbDYdtFyEGSKW27of7Z7HGLUQuWH6j5szMx3JfYsC
JkzrEDfNh3cyp2gm5UTWix6Ao+ueWGFnVtfrIZhgBWz19pC2q3h6KacZp62rmL8aE62OhY0aqVF2
8ClnTiN3RjN0OT1WSeemsV+iVcJCpRQQRy5UZSHBwhQc2z/A+AdpsvMQ2RZFlVcTdnrZP4/TNlM2
SuYPSuOO8zqcfrfBNofCDA+2vVR+OzPLHGgpZCcEq8BFklgoJqZeirgSZ7HXCQIqAi5wNU4Z/BqS
lRQ1dpnhNchwhLqwp3CVCQ+5DBUJJ8icBGXIzty2vO9byJIQbTTKEw9oL+gQz2elhLZYHQmYFTRX
u8kETGk32FZ/DwGFNn2fZo6LSDx7jCMKZZiVcYvpSOJxjRqOFBM7kvyq2mTCTVw9D+ajpu07so7G
nnJYTGitSMLvBE1v0kGvavvf7MmT8TMuq886cMEJXR7trejnTZPNvoSQ10MHB1Im/cukyiimPNUT
vogTc/9LqP978llAEeUPGqnYEqqqHXKqXRZUvh7sAzx85bg+Vb+t6CsxOFUOdgXAXEopGkFMdFQi
Yh9aB5FAYEowISQPGgMg+wlEwbWdIr00w0PJwxBdXB5l6P+C2JNSfwGZdfEargI0PcxCGTlv/qe/
+b7/8m4fQ5f3DHbhVtQMOtLwsAvyR9yHmc0dCpXSR3MeOy+avfd9297Zq5XteGtOmm/RvOT0yKKG
LDqDhoajA8jX8/0iB+DCk9GL6bh7d++/7f/68f29v7dhFr/x4/3/P/iXlb2x8ds//vPXf/Rsr7B3
O8ddHw7rn8Pa3R5eDi+/X9Yc16auy3wqWvfAhkl/mwbbqJTX4BgKSrA5Eqd1fN+PnePPmqdxKrOX
SMwJugQVPKujNxGNgsweEkmZp/mEyXe3ruu7Pgbt2ZwMd2mF8Z6NVlxVsXSkuUygakBunNdxHTup
vd2+bN39h796/VLtV4+zxBf5wXE4J5aYECUWoRRYESxt93ssm+PxhrK0MHjRRNM8em2g1c4MJS6t
MmljJLXbveu+7f1vewV3cNac7OrY3s86wKkdZiAgGCyjtISd/cfH59PTU2jP9tNoP8x26aCTmv4/
mPZ2nrN+/Kmcx59HYtNfPxM6mSP6P4frLnnZFglPwTsbYBBop0arBHNNaYD+KKJWgqfQ7bK522B6
bcfF2NeOwxn+8S+7HP4fY8wVgxhQc9FqasyF99v+wwo7E5bctcsxpbO5BXUZsEYgYzcQ44AnPo8K
4tiGU2e11NSe7gB/Q7c9DQQYHsbn0t//Zi5PbDKJRWilY9/WHWyCr8fGHxA+wp8vGG3qxM736nV1
v7vf7TzOIl4UndnB0ivVyQWlrwc5ogpYDiJgafv+0+rdueUFlcX9fjql6rkVI5RkAGfo8Nw9qnuI
oPcreOozz00usnJ2OIxP6nHWSOLR0Jvrb1b2Lc/CUZjlwhGBo0X/PlBAaOU8H4qSlIWQAhZDV2pr
2G+D33uuv7r/qryvY6h01nQPcOpfy9v/xCyz/VMlyHNI/MYO9Y/Ufuudt5fWIzgOJqdzW29wXQO7
wsZJqdodfmX411e88Dudh5diW7cL/ML8cw6mS505ultOPow5L8wiAlxN/Wtp6THq7o9/YOPQzUNP
VByjdLPSP/Anfnb43+NmwnbCj0u38fX9pNP9cmWVNKaGJtRB3YtnX3X8Nt/96/SmX0G/Bb9xItAf
3hco1KXZL5CpAjrU8yTkMcy8lCWK22oDRAk1jIzi+IMQ+WC/YvS3zg0Nk+7B5yU1FzkNiqTgnQR6
30SudtGOoTRtpAwm7A791Ni9jgdTq7fBJeUpWci5ABzbls8GyRhjonKXFEISmQoOv9K+C20g9Z3c
Gexv/Ntsj/gzpJmbh/HaGPZqd+88bB5WG8/D8H9+Dr8xLRufbqSXw3Z9cA8vL9vDurd/QpfYv3ky
O3RnMh9LEbmQqAAxk6iyPSJaSvICT00p+sTEoEF3Q1rW3iwpBXivxgCUejO6rDZhU2ScILuwJLSb
kLIVgD8UapPnIcMMhHqaVcCoR/Rd2LhB9G5fzm/apCU3adHwxEAXzenI0VUNvczQqT831/Sl0Qzz
iJqA8KFC2E6wPBncdxIPvXB8kGQmFC03VD8IpTaAyphxhSQWlYAakhqISOro3hqduIjsGagexY+E
tzB4bgt/LF5lYwVczCQ/ZoJn6qvrm/3yWkKlJE6+g/VC6OWKfYDv0JPANuXAzyzfyO9xB1arfW3a
QbEzEDglry7QPxfvLIHzkkWD77WJYM6EdhaqbJLxAaqEfitihjbape1Cgz5bIaZeHgZeI2ve9WEv
uPPZqJkTIVCqXksIjHZj5CXVTTPmdhb5wrAWxvd/YQrlFgAC0eAFlb9zj2oDq5drCzvHEko8kq4q
2cua2JUHNwg4Bx39qy6m0sLtEo2OaDFgnddMS0MNGxl7xbqbu00+vM6817llEwrdISBDQTvM+Wgg
NjkUtYyaWTTVUJx0J+knC9+uz9hlIkJ9Eurr/zHCJHRREwVzo6MQLraG2ALcI7aeoIT9Wz6ALkE3
ExCTAb3+WIxZ4mdVRXZdhaqtN/ZCvEmzWONdhC7OI+aDmESvjuS5ilURo5ZdA8RvEWCmpqsFW2N4
DKKDFW9qy497y9WNfaw5jcT7AGrgcmXRqIMeNmRPFjPtcpeqs5HjA4wEfHySkwueom50cY+22hKy
7+D3sBrgHwG6/FK1DWc9Lq61x+H/sc6shzCpkzbVcOFSXEXd7WwEthx/mpNLyKto+lnjtw1nxMt+
9sckM+OQMK6HosGAleAjSx+map+rP9eHtRgDrD8mmLy6rMVZqqgJIOnE5gv9Cbl5N8wApIr2dUu8
wdD/fnJPUPNSNLMS86ck023Zf0DyyZejgpO3LQbSk/EwkdxKFSVtBmqlQw2/cjp1RUzHQJnbaDzD
4oRtmoJd80gmbJdWAe1OOnvjfE8I2nNvdX03FqsYoODuBsig61N4AacHdTFiwp/VYiJ2LegaNJlh
r7Ds+S34aW1lPX9mn+Gm3CQPld2s0ic45Cev8XBp7dB2CAJlDZ0fqsikorpSZxAbs1Knqg4x+RUm
QNTwBAU5No7V0RP/6OVUyskAG3UKjm2AZ+R+TQBhuT6FS6nNyUiO1Z4TKzIwaUSvYSXPlCeZKF7f
ueJAUltSOJt3yRPxcg14ONrhIcnFbF6gZ9XGioBPA0A1bPwcIJjprY97vOZsSbC6PqzFyTsxxmxj
KdP0cZBgjAQEXIWHRJ3cZvi8bmRx7k6M0I84mbsAERBZIYwYOPbkYZ/rfoYGADHghdrF0QAoSekK
VFAdMe5mdkU4Ty2O8Aqg4/JrHIg9abmrSV5Ty54ZPWaA/klo64VIXd+4k3IXjb8aHgPx4nD/fMWx
znkyXCDwh1io8BVFssvJr1G7UbLHQOAErCUrKMjiPiHr4HtkZVwtC2e4npaA6M23aupa4KYbXZOH
CFiaUaTX9EkHGFSN7RzWqyFqSY7usDYc7cF6b9FrRBIOn+VliQ3hCZzy6rErmhb2zh1kIiCMsagV
SQQWrs/qTAUyszTXqVwDf4r4nwLaM1P649Ts96Y5V56YkAmdy7rRQmnQzMz6mwiolaJ/ogwt2ZmT
qHfNMJO/xTbTEqDVQ/RSlFoh1n47AawLoZS863bDoIwiyAK0EZlJo1Yq2qOLkMepvrRYoChRcStG
aU8/1lhOXCIrZEnoQbni1JLsFoGXS4AOm3Y/cdiX6HZlzxW8QiHHgT40Mn3mXKkqSakF6NQ7dROC
2TExfjLKVH99Oy8aQXsWQAUULsj28QW9GgloisOlp2y3MbqFwiLixMDF+UILGFplFINin88dQh+i
vp7nGH1nnZxCReejkRpbH7XJHeuJs5GWhmNB1QzcKhpIA1lMXoB3h3qaEJ1SEOea5WHI7v/5fGGu
TNBwAFR6IYllWoMmZBkGo9Huo36TdF//xgBwhejPRixgKd6sMBlDS40yZyYG1NIg5gzMGmfRjwcc
61oWJETxC7dutFaeL0nZyKCmBCsvWveDlRR7lowbbe4KuqtoL2FC3FrYFSa6mnm0pYvrc2KY/veT
vTNU4TA1WZo5Rl38GgbDUUOZs22W3O10bEz8gTqiiaZRjC2U38GG6yqjJ5iQkNc4p+1S2oe2N8Cr
wFREaavOhwKEkGEmIGNwGkMKnKj+Ghtc2slrMyT31hjqjlpkOzHlZWGLwwOwWwILA3yEfdXM8fzY
BQPMToMegTxDcdPE+MxK5aUQfl93xWU3wTmBAjV4g6BLdT5EEcXiQi/rDOz7Cuh8dkZ5N+m3UbyR
le+yXmvaQZCfjGF93Sz9Wy+cU8fBgedoEbQMjFU1LickBRih3kT3MuDExe8ajUZmulKJf93U4omo
6CCYoEwMgMqdD7COVLmcWoRyobZuSSw7ElF2XZh6180srRkK/X+bYTL2rFX7stMRyadAGWyFjBCg
Ku0Y8OSkzzizx7PFpE1qCiSgMMDWULyb2bZI91l12/MaWi9gCvQSgpMJqmjgTgVdF2MmzOOpBe8S
FklLvvs2cWqxt40sQqkY/PRRc58W0EGsP+OG1/y5GEIg6IjwjqrkhXh2qQ6RUctwjxq6TU4rQb0k
5PKL84zI546RiEYBz4CRmKQvYAV7MnIezHDRzXFWgW+E5pcsv4MwGdY4CzhJJqH/rsN4U5GJamGu
TfJRNwPH05cuImBQ+tsaMyBFxCWflIiKvTQjkRZ7DyVXOyS/zEh4DQbrVtJerzv9Yj0VDAFo4gOk
Gy3JzOYCi5UAbVyYhBzmgcwQuqniZ8MsXwpIJxE0J2uF5HZFVdmB8qZYkyv3qtublWc0PDq+5bn+
8ynMBgyGZMqyGseOpRGnFrD1brva67XOy3jMWQsTDbla8DxQ4C1uysyx0DbyXOfHPo8Rzd3tKjHc
SFvrRu6G5odAOMUAnjVmWePe7IY5L7ANcV/W5+c6fBtDGe80uDJZN3qxvr6mC8EFPKCAWgBCAlUE
llWprRptlglYH4BtXqHu1wu/te7BnGv3up2FsxWs1ngaRdAEKIDFY6tjI8RNThkZgMBqnnSy1oSb
Ql1LWWs3Mm7PFadevDSPEmrFMm1kB6k7E87MvEd3Y4CTLpvvx9qJinEre5C/8oau5XB0LPgimA1R
ATcU0wJrN5N7iYLehCLlAml7czsir7DHHm3UWg5RqNS419V/2luBUA2D4OIBMzGIlFjWwTksxyAV
EKoTIq96wbQ7PGkQ7LPra7bkGydmji+8J6ld08qV1lEzAa5FSbuvwFZXyWh650SypazEQNc/MPSg
QUZrBLPDakvru2oGK8hcNeggC4UstbtCrqGvqB6EsY0PEKBTvoJa7/ypKFM/SvQ+stVIL2rO9ls6
BvEsC6533KCg08DyYQmRCapBU8K3JLvKhEImOG3mgObuYJX1BREBDe8pVv3r+lwvuuuJWXp8ncw1
MO/5OEQy8vdRONQlNmKkv5SRuRKs+b42oDJUcNuCqF8yadnZUJm8WgvGQGkLJQMX1vcIVaphJaub
0NoZ1sZQ76zuuc/9WstsDdLnAecKuRQPTqeZWXJRyCVjIhhvPH7E4geR/WymvZQ3muiE0KWJeUVW
3gQzcXVugzoudRgsJwFQz9d6fs6D0JbLxCH5hxRx4upiTDBBrIo+RVBbsGiQnnRzGZZwo04MbaFd
d4biD6YjonGdtJxy9UVX0jEeoKagq4aJUMeeUGkILUYhxtgUvRJRGwfTGCET0Me5mqP9OPhSQ+hC
phGRodQtPQqBpLjE6HQHBWALhzhkrq5789LoATJQKShRw9WaCb4WqepEK1R4VmB6hlZt1WSVtL4p
pKsaOqbXjV2Ar+nwT6yxFT2gm8OuijXUp4q7XipsoW5qtA4eELycqFRdkidu0cj7OvIryZUdY6PH
T1WyQ5AW8gfRsJP70RVcKeF82ELKie+i788on6FtlTkXoDQjoKSGWRjxLprW1R2OBs5EL4Vo9B0d
VVpAbsmq21tpEDVCR6NVGhupOw0p8OWTQTZyM9exH49W93h9tpcsAnwLUCNIUlCSYTbuUOPFzCyA
VZ/jJrnrwxZ1MnFO9/UgxW4Qdjyi1IULHUAy4MYHmFBDrz0zibh8aAKQzLiUt4Ib9JsZHht9Xx/T
4gF0aoSJvuo4tyKJYGQQLMseqwSsnYKXaQqoi4hdDuNqRiWlSKzDaFixPce/OR+w8AoJAqc/60hn
/ST8qz1UsZHPI5kHb3BZ/xr6Z332iASwxOso7/MIF4n36zYXvROBCR6ITQoO2nOTuQg6xqSB62TE
ggZ3uyMBrx9lyVdkQF9RWEVZCoDecxOguE1nAGsyh7Q7Mdsa44MgryxyuD6QxWCjA1AFUABkfAxm
IGapNLVe0mATFvepItzUUf04mbEX9v1tFDbudXOL8wZpEShcKwquq4w5sQtJl6NB0lH6ut22emnt
9JlHYEb/EvZohjv8bYTxhyrBFT0aYETTRtdKa1tIUreWOUnHYrIjg4sQWAeEUDjC+QJlSGaLJAVP
2aDmh4ZIYDipNjGJ1kKALv5UXfeVtSXatwGZ4euz+F9M4zKJrA+VV5awRgdE2ApiCxePHrssfpcE
3Y4a2R+iwBn7fJVrH6QcV0Bpc6LyJeYUjH1Hm6gno9DHQgClsQd9jjbT1MNal0VmW6PhhvGLMslr
QdBv2uqpCaMtnlZcSw0g2Qvuh6lV7QQJSmc8q0kE5mIVkJ6v61OiXKQoxw+jvAa0hosXgvPVaMJk
KAFnBgNfKbSu0IfpTaSVogw+nzh5kQNxfjetzNrESk/WeApM3abv8D5dAUIBOfIZMqZotnotmkq8
LwI5CVyRdFq2Dtq0B1EZGbubYlRGIComXXENOap+98kQEhecROPvDJon31HQxH6rjpDtJbEufxpD
o20KMqXbKTT7EbKlzfzQW430VHViCnXhmgLjotZHH2eb74Sit0CKMZScGv3SzEioHhq4HSwBygDZ
HPIWfmpMUFoX9Fn28Nq7qaoGlDVKmbuTaQbgeFEHzi3yYrOD1h08AKhbgsQajyo0bp/E5dGMjGSe
0VreVU9BgTIDyMGvr/rFTmcsMOcpMXR1SvIIzCp1hax3p4OmmsezdREhqQ0V79Uosulgw2McK5+A
Z7dIglFIO4g+9MP7YPhKupn+ubzk0RIe0WQ0CCronTmfr15JjBDcZjjHnPGrcylU3fARvmz5Md7M
TnUYHZ4212VVirFJnedkjcxCBscW7ozO6Ks/6ZZ4pjuvyl12W28gheRrG96S0ez1LDgzBpnsNtO6
RjcGGAQx20P+HO/SzehVjvhw3TMWnB6r9vdcsmmtVsWRThqalPiG30NtzNcwnIGTBvCsMP6XFBFq
8zS/Gr9mNzwEO7m0BVfZXB8LZ8qOKfzpGoVQjcoIrCS7YFU60WvrDl7sG5yXostT5XxpWHRGL6mQ
AhlhRz1I/rDuto2HuPCWrXhJx+K2PVkcGjhOBjTLRo78AIZ0cT1Txe1NID9fn7PLrBQJL14NQcNG
0zRs4XMbeGEYxG6OUWbN3ivhBrHXLQdv0h8CwzetVSr/GKJfGpxq1kXSdrRKL5N0/4Lh89yqFvUB
GIey3AloK2vc2XGwrnEIlJwKwH8ZHmgsQCqJzJ59bpOyPmtl9JQ5rd57pVIDdvhaim849W0jkDxz
gIRaK/QrIBzccE4/ObO7sIJIekz04UMbQANG43ycEBhOLLVEipX0DvEqv1iXOyVxqm2wpvXWlVbZ
xUp6DF+v212Y3jOzTB0iSzpJjSp6WW1v5sERlN/ASaAllHOsXGLKkEygwwCNBnRwJvvqjKLv0OE1
DAXyoUEXdhRFwx7pAfmJe5QjRLUHGFlPq/HTLNT+thhJpdjikKJMMKbtDTHG5gH8DG1oo3U/f25i
Nb2vM6H/rCxh5pzul/ULfCvqmIDAWehPvng4AXmuRtEnmSMf+hfLzj1FtiNX3Mw3pV8OtvjUrq8v
wsKxfmaQWQSt1GjZGAat9qCAtcPQvesGllb5dETMrbVTw84UkKw5kuIlIiCseBKJRSdR3et2lpwY
RWAd7YWoO180kwj1UPexhPzE1PH60ae3hYJa+tBwIEAL84XrMdJ0NMMCG822ZRb5UCcEbRJObxI3
BsdxM3LuA0spCjp7QV6p0N5P9hJHQKVLhgYDkSdAjD258IZetlvg8htJ4dhaWBzUSihqSsJrFur2
5zt/ENUqGwLE7qi0h+KjGe+60ktSnlcvDunEDHNEDITUYzIhF5pW1mOY2bJTPhjb7C64j53upwgh
OWPLfoLTtuaE1suKGI5ByF9iJtH+ADFZJrapSgouvRQjlB61R/VG9QQv+VQPn9ot6o+Dk25MaJKs
Aahx4o0CrcZkRXiMpAsuc/YJzBZLNSuGqi6d5OJdN/fJzAtwdAxsFnY6RmYVEzEetNiCAe1LicHb
b8f2YKtuLNti5PWfOq/IupQondpjljOKs2hIInhotOn3Jdrm3GA3r9Tenm8KWzoIq+m1hzLwC/im
OSnaYoZ7apo5kkGSq2SqjKE2b8mm2MSmO7yC2RqCrdSRnO4h9f95gDxbPbqFTtKbCIjQIYtpXAGb
kCh44fiPH/0ZF2VuComY6F1Ox1TI6UYfknVZccawvM3/bAK6oCdjqKsoq+cJY6iL0LcU0DOPrzo6
ICX/egxetAPCbNrRJ8kaW8nQBhTQhxx2cukwa3iCN391yq2VRJywtRDroQr9xw7jgLoFcndLwk0x
FO6nYd+SV6HnedripjqxwXhaqgcyKGRgYw4fkgCvcLlX4PEpJOtu3svNAYKXovVr+hfH5dnQGHdD
+dwSYpMGCxVCbdA0r0WnKrcKb6l4U8g6XVSigbvH8AIQkFR3DVCzSupedweeDcbtpnIOcrmDjSZ8
mM11CfFmlds3vRhd0cwJwgdc3S+KkD36OEMVaF+ntkLMmGvF6wCsShDZMsRnMFur8UuTPbYBiHgk
MMRmTwIv81i8aqFrAHgh0E/oInvVKts6b4cSbt/XvmIchtwvpNDHU3uQW6BqJrY47rKSs9eONTA2
6uOhGOh7eCluR8wKdlqkNxMtG4LRxw021eeMlvjattDJHN5pTrUXH6AswWPxXspQ6fv032aZRU0E
JcEsmLjurQzcK0c/tO1mOzr9W/1Yb3nX2KWIcmqNufgZ0NiaGsrvGufrSt2jJ9Vsgfv3rjsq/eYr
U6kzta3Gys2oo1a05q2oXHXemyAAS1vEST/I364bW0xJTsZ0JFc4icaSUI9zLcNaa4er0QV9tpPc
GbdIgUCDs8L9R34LUS+KHh6Vm8bJEpc0zsDT9lqq/Z6u47E9/OQryhGaLUEE95nvPsCCtJ/XrRM9
Wt63vIGqABptKrwcbre8PsmlmIDdStnZUWdH0fv8KJorKS1NEalg1rhN06CM7Bg8xsP/4qN/jDA+
SmaAvpsJY+v8wdXW/S1qir/yHXEDe1iRdc/L8JYu8JjMPwYZN+0bsOi0EgzKKynzg9X4FB7Kt3F2
JN0WbV4Rc3EOgdGXkLqDGIYtF6CdQLVqmu/FBZLnXZesCe+as2zi72ovC4EsSZOQmBKJqjnoFFES
SyE6NXCO8YXQTePW32UPJjEe0lQUzBhljxKqk4V5K/Gy/4XogfIrfXyHjA88jkn+QT7XdsREAadF
EE6FnxHPbtE+4h0AC5N1ZoYZRxcpXdxYMKOEuzDZDdFa4+nbLE7VyUiYFH+WBROCFOBjHGVIbLSi
XYVP18MSbxD0C07igdCEDeoRGATeXYCv+4mGztaqj+tGlnYmmNdwQ8cdHfx87MPODKQzOo5gJQlV
u4pRC4ggaqbYRXGL0gzsjZo7t15VPo/9c8Dr0KTbkInzZ9aZ5CoVlCFBcyFlBExWrWU8igOQVWBc
DBUdwiqZmwDQVJjt6vqoaUy7ZpaJeXGWhLh9Y9Cz8tAGu0zbj9K70nwoM2dDXa4hCgcGiMdUFeg7
lG3O1zBvSa23Ipj/41KM7LSvb3NdsDMx4hRGL+cROA5gwiApBF61ixdLrevrrph09BgW6Nvu9xWU
XWowqykbsUNj7X1BOI9PSwNDxzttClCxC1iYH6hKdTSAG6mTAc4uPafRg9C+X18kjgkW4qf1emEF
JUxUWr9q1Del192W18KzcH8FATToNWT011ChKvoVJ7sskKwOVyS0JM1gRf4xKyf/gdrItlXsDupU
H8Jef0zdcn19aJfB49wo4/aTUBmEjDBaG+idBKsp4UXyhZwGJkwKWYTMNPrXmUhbd10YQUQAJrzi
CcJ3Tu4nq2Jj7bJNC7iuU6yV4sVYVc6B2NYuWVk7Xvv6Zaw//wImCOeqoBdijC8wBrsSNprsDcqA
M+vl+lwumAEIhxYYTTwiIpSdLyC2F9gJ+hgD7J81a6uMviE+9TyI3hEWdh4yQJUGD7E0GXIk6Mk6
NyO2slXnWY6M1M4f0hdpsEMvkRyUdez4Jl4FbmYroZPsBy/080eLmx0u7IYz+0wkqbNZbi28fTj9
Dfgh3cxX36XbyZft7Nnc/zZWv35fn9aFg+FswOwTH4BTTZ6YMBh8aJINnev0ZdhKtuVp+370pR/A
Pnlls8uwjAcPCLchkULQBGvH+Rwn4iQ0GuDDuEAJj8l9fTs8AtCu7/QK5bN5ZX1IDpAmgaNo3AfN
JS8yKcUDnvJppZcJA5ow6VIahPAiKu8118FDJva3ZBbajSQGAmf/Lw301Br9mpOgkxpaMkMREn2+
cZ3aavVrLLInOXw3Z3k9dT/XV3LBc0wZJD0IcGBBUS9mNamioK6xkFYZOqP4a5x6W68erxtZiGgQ
0EWkAQGjLIGb8nxEozR2JXS8kZdSNJSNx0HjgBTQ5Hjlkhkdeu8Qzab48otlis0cWpoEV2wU+mMk
LOY/T+VNFC4AOwI5IloVWZRAbMVCLqcAusxF68rGC5qL7YjXVre0JKAIBQqV2kIr2PlsqUYWV8TE
Q5tgHobWz3oXcL7rC7KQEUAPGwSP4KxceKCdIiuX6qEDLCXw0/ktaiASgq4fPNNKPnrH8LiQ87bv
sVGCiZE4cfBKgmYtjIp914tmIbeiEP0hCtDpsy2qweTkgRjcj+D4TW0jQiUNk1mpjmEOvWsRKJfU
kgnsCkpf0CDHzEMEXiUCKv7x3JINIYL6kgctbiMxGMDXSaWkszsoSKjEXO+iVU8yRXIHJFe7tiH9
Ds+NzW0tTWG/rYxYvQe7Lk6eeZp9uZuirS7n4oc8lWiFgL79psdGjB1JQgenrc6qVKOxJRUaKM1Z
+k8ulqM/q+b0GQuTdijbIH+MoL3yWqGRHJo76Qh+XCM+VGaob6uikCM3H63hRs10/W0Azm8lp1NE
+y1IN7lSKBS3ZWwO7ixmbehMjTj8Qt4N5LEcSuWm1+FvdkNAAUWKppu3wKaR4N4SROUuGS1zcAgU
RTt7LKJyY2jR9FL1TeQb8WCF0Hns0ARBUn0Vxcoc47G6hLJl2E8AiM5yJNxlYA97S+s5OJRdGwM3
Zmg1aIqExDWqiTQ3gwo+MZSjo2JbVGl5g2VUQk+x0ulbruUyt2eS5k9xL1con2kQuSraNv5puzqT
fcFoChSBDKMHZXoNsiBZJd17OYcD6OsjM/mUQugPoKlcHaGxkSk7NWpRVe/0gNfuS49g1v1gXELl
EY166CA931UxctUI5PW480NdVx1RthG61ZyIq7iroHmVfycCr84gLwUkNNfgqQ4JPgIGY3PI6zoK
O8Q94REFqmL3VjrGbEMrBWSnt8M2dvRH7Tb1are/zz8jz0QaJoe2wtl6i1+BJnSQ04LoGA205yPX
gtBQixybXUl9PVQg/MbNPxYOSMg7/DHBHFkKCcbS7GDCCnytt+X95HyijmzYkGsoXOVQb+JdY1sb
HtKINzQmvauKDFztBHZDyKULGXr5eATkPAtMZtdNUg+WERopsb/a+HaUD9dD8VIqhZQCeQUAwEdg
+vnydLh/lEU3IXcsZeHDGAzjvYhCFBFrs8CrjzW3mZ8HFvgQ1FyHyFwXBbHsAnad/25CJYH/xu22
isnA63xbGvrpccokXFkYjCRUcZyS/llASqtHnMf5Ja85NUA/4CTRMZsuLeV6xFsAkV9SuVjVVuto
U3VTyP/C0umRytw2rLxAREkAw2zHj1TT3QTCoE1BAGLhURXyDm9m0sSyLysi4PBup7XU3LS4asvO
dY9ZyA/RMAHVQ9o2oV203cfDJA+IZshG08LPtdLPV/oj2MU9NZBW/5spZt7GUoQ6mIDad1DFaxJu
igywxM7txH30j/uOVKRWJ6NiJm6UjHBIAzxUoEXQ7fTYnVQ3K19UsXYLQedM4dJhAD0RBUUX9LhA
kubc8+qwHPrWwhSSyonb2K4iR1HXVqPYkAgkCc8plhz91Bzj6K2UqlMhwNyU47V/cCfxJxjsIXu5
vloLjwQmNMPxsKVTFJDGti0MltZEpBpwDfR6z1hbj994Q/7CkdPgrSm2lZW4JltrXb0Ry+VhS5cc
H0k+yrbysY2cuYLq/dhrmQbbEcQCgO02gROR5tK7PkSOFfbeOYFCR48nnKgJpDrMCC2qD3rvX7ex
tFonI2GLI/mMDiRo4iEgV5q+IuBvwwOhtAevqoRn5SB5/N/MMXssntQ6azOYU5SvzPgqkCFXwWhH
yet1O8diLZsBnY6Lcfqkzk1JoLew+P9Iu67lyHEl+0WMoAFoXkGyjFQqeXVLL4x2Iui9/fo9VOze
rkIxCtF3J2bmUVkAE4lE5slzfjgvKmqNbD6gaIbL82D5aGiBd+Vob6KfErNLN+7CLNIOpEFAR11I
GEHyLqmDDrM0PW7QjGLu/anTnzXI+ISRx4tNO8mRDWvnewFI0qVSgElqYakO1/gQLpM1RpGXbjkb
t0XXPXcDNJS0+tijyaw4EtTUWlSG9oKJJaqOBYjWeUhBJjwY1jIXqgwEytrGA006cLdGubov7eo7
FBBkvfRViwu2H610AjkmYZFm15KmSnDVFFNqAQ+gRTMU+SLtQ08ChbsVqYJ0m2EkRdIVWMkLMH+C
CUnQlOBZIaJ78YnzxARpgptzui+6Oyuottd9ZuWUO5A/QjABt9HCV3e+l5DWVmzSAT+sJknm01nl
nlk3I5CI1p/rli72EOxJQNCi/rFQCeDfc0sYkJu0welyl7Qt08ed1v2uySONfpkyctuLqLJYQqWV
4v2LAUTxa3Vx11pa0eduDwrVWG09I9qZqJgFkkvgwvUFO8KK4sbpUBHFigwr3eDZ9cvGZC2I0DZJ
6rzTgNyUiQwwKDO5fM6TPM7KB1SsZpjEIwOEaB7nT80Uun0BzoRfvJcxaKzvJHCCIAKCirB40iZM
bqa6NeRoSqFb0h/LIWZ99EiTf060lq2ESDEo6gBQBc3l+brmAJmWmsFQk36j2Z2SbhaZ5tzxq0Gm
8L66hSemhEsgL0fHGg2YmhQQNelQNu/8NL0JwTmUJAf6zxg2YWXCATMig6tOvWwhaOsSHtyGw7C7
frIukxHBhuCIWeRkEemW3Zs+cvNp0kC+MjJ7umnjm3reJANonFha7tAPV+jkmtHr4DyZ7QMaVUDP
v0h+zbKBZ7eQ8GsEH431rihUgl9T96BovCW0Z6hIsh448dK8dYKa6eoGY5E89zu+kRhfHOXCOGqS
mH3ElDuaqeeOpJhVEtrNlAO9pb8nSCNAP3hUQARha8l2cgrwRgIVVH/kTopcNMhkn2LVPggdUd/V
oXIkXod4LUxDpCzklJqJsTNAk0G3mHevKhROSWbsFOC8+iz4Qcz6O1ElF+NlEw1bDy1iVF5wVekY
dT1ffWF0vZnaWH0/fBty0wt0UGTamUvD6i1w9L1VWH45JnCN0Q9p8n0Ycj8w20OdFTJxvbXQcfpT
hGNGA2qMaYuNAF9tGXJfdf4Y/E6twv9mx08NCQesBe8bnuQwVFmlmyZvhr3V1ZI1xYuJ2qaCp27f
sLh8MLhMYv0S3va13cvVCW5eFSWF8+12QFXbVw62e6mJGKVPzd+G+giu+HikfhLf8+mY6f51D1/f
1782l/B2cgPMBCergzKjC6qKufJ1kJ6knhlDSLZOo/G9d8rh6brFtYsbC/3fVV5Q3vVz3aUESSTo
zqFbG1S4ua27PHrOnNxFSde7bu2S/PxrUzGACAEKZD2ihlQKwpWiU1X8bW4zPruq+khJykrrxTZ/
xoObFhOLyPciuO/+mejo3LQ49duMCk3sCabbatyAbiTrOi8zUANPZDHyIlNfLAEmYJsqTupFd8Oq
R2WudVjKijcebOrJ1cM7VJrBRXwDXJs1u7OMYO8SiiXYFDzHmuc01wrYNBNAIKxNqhJXCQ52vFHo
rVlt58A3FYjr/ZB80OUAiiH5dK3CczXqbaVLNdjFiIhbO/u6PVITgdBth0PWATneekG6wfMEwxyB
KZsBWD0veIuhRwXiVhCgnJ8XrYGgrJORHH5Tv3ZDDBJrCN/wt1SR3T3LX7pY54ml5ZecnMx27FN1
HGCpAMtZybln9NGmVP6ZxhqfcUnZQRi8iIJcANC0fgSPi4YFKSixW3EcMjtEzMkJ+Ui0TjLSsLZ9
qHEYJqAZwJeIbTi7qjNNUZXcVfTcBRcQc1oO9v3qMSAy6b61/Ts1JfingS5MaKA9g7JGVnuJAarV
1I5NrzRlJJ6X7/NlD09WJbikBWKBvs9gqshvG/1Ddx5M0CVWB17+Ql/LmD9U7U0Ldnr/rUietBFA
fcmzay2mnvwAsbiSj4AjYfoLaULxO8tuVPugkdi19YcMKpjXz9+ybaJbnpoScoK+CkjjhGHhNrP1
mfC3JMdwv9l7JZowdsk3PUkli1uziA3+z7Uo7C6fozLrlwuDkt+xcpuUTAkKxkfXUO/iVHbA19zm
rzXE0/NjF2jVFOsl7n8rL26iotmVTYCE88/1XVyz4izkvwSoTArcybkVJTaVpOkDOGdO907TvXYl
96Bx6183s3rcTswIWZNh8zTSCMwgi7xtC7KZYSIa6a7OdAlUbeUrYfweU5UAL5oQJxdXFKX/64KW
MzR+GhDHG9SsxkiC9RC3iurReuQMQNFakk8srxHBISlElMBxrcO+KZLK5GVn8izjBbowkfJkdJkF
YlS7lzjh4mSiFYIiEdArFsonhuCEc2UERWbgYZxVb9BMUqMD5Ieb4MN2JobJZabJgMGXLUiwrKPO
DYg/eHMXkq1zF6mKHiR/lVq4kV0yA0N0adezbrbcqUMpbqA7R5/9SCcsocre6DRmWaFP22jbziA3
D4djlAOHbQ7+bFovaqEx2063qZNsYifxytxxExBpX3e3FR8w8Q0MeDWSEOQj5z95TlBPSBUNujwW
0uSUVbZvBn7VvYdGBT0BibW1fBndYJDwgLNGxwyn8E1qGwUFfTFnZZir+TlgnhvtKJM+WvNOG/yh
2yrUvb7ClUCLOGSBBBTNPcw5Cq8DWtg2SWdSuGBk8KIQTT7LL8JjbR8qEknWt3J44QAOrkmwGS3o
m/PdnMYhrcYSy0NX3isD5KsxS+PfWft4fU0rX41iGB5dB4xtY+Z5WfNJomH1uRIlPdY0tluqo1bH
9+Hwoid4YbY7C5H+/2du+Tkn5gqtnlVr2cIxfC0czjTnGPf3PHjNh55l/82jCqvDUPrCkAt1QGEX
s7KKxkY1CxekM6nNapSy40TzGv0tsllD93NxVwSSO3Lty1n4bDgDOAqgrT1fYqh3dOTpULh97bUg
O8zTP/n0Mqi1ZCtXvBGo/r92hPAeZg4USDQEJWrvejC1mowqBL0bNy2lKKDFs8UAiHsKvFo6QEDo
vJ2vaQrHuiYRbFnaw0gelNHVUY6Atl/X9ow6G0vzinJTA7gVG1u7/3PdadbOOpwTpk3MfzloEJyb
z0wrNrNp/HLSVv2VVB8W3ej9rnRclQLI0m3TUXIulmh1seITk4Kj8jYY88bEVzQhKDHPznNmyAZo
Vj/giQkhgnHTmAbaw4RS8UNF640SVpu+ju5okn7r+SRBd6+92U53UcRe62balHaLXbSq4XfN761U
hU5beI+K4g2Erp+V0N44KPu25HtjyzKrtaf4mXXhWDiF006lg9XyZp9UfhWD8al8UrrfQfhm80NR
PkMXsDZeSiJ5dVwiNXCXnniPIxyUSNH1fLJhua5iT6nRP2v5gZrxfW0Wr02ZbqbhaTL4Vgl7MOE/
TwaAwKkknEs3X7g7EsOciqHE5ifV7zR47KrBax03i+/7yk37fT7jtf6tkQEfV2PR0lVGKAKISkxc
pilUx5zAKte8vH22modg2MS5JAlbu0PAwPR/VoiQNSdx0BUKhRVKkCF1yFU2s7bT6Ye+oN9ergeD
lVwMZSMopywkLhi/EE5NZE050cD45Tr2q5InW7N8mxzluVbBw1mYh5gCPU1lAiQSo2IxBww2mjK0
MNoXoMR5hVhdjJIDh36HerDCiJky/bEloArhByOuaISCLQ88ZOITAUNWTqjXyP8w4122OtPr/QTs
3fWtXPGOMyPCwaCZmQUteN3deXxoUccB0yWkT7B9kptKthjB9yPF1gqrXOzYP4FZRWcBHVYZb+dK
NEX6ickVVDEwoCy6el5hEjFBq85FZ5Wkb07h27MPYVOUa2UfZ3XfTjJdYT2OjgGIQoWpMrif+z/V
8GyFz7SVvKnWfA5EOvj4gNgsCPbzS89ueKEHNlKlIuOsSPaO9sqL7/Y4Mtr+moG+RMz4d39A6g5A
D654QA6FozVVZgrlFlgE4pYpbQAtgfCggW1KT/8ZWgNQ+YkpsWaBnkNCq2QxBUJ7MADtFP0bOBLZ
XNiyPsba1wJROlB6AFKiJygkDw2owMoxpIU7tXX6Ow/C4qddasr3QW/K58bSA+pPRRqCdpKnh3Se
rYM5gZJ7q2kO3yedVRTMHiPSPgBdrXV+NPOq91Qj6yUZx0oURSMbuuHLqBfaTcLul3Qcm26yCuRU
ENXSN2bzQEFGlGIm1Cg4G+r361977cAA9QAogI4sFQ37c/8Kza7sywb2eFuxpAAy+H1EAmmqD3bE
Jdff6trQ9kXTHpX4i+aGQuqiM5a1zVWtgWCWT75ulXd1WGLOci6PSVpEOyxeAnlYe0ZD5RAtvEXq
8/LFxlOjilDULDFybgZvNmQjnqyQaM9zNOqaa/Rp+z6YRrLTSUY/K9o5P5yR937Tg1iQjej57AGi
pt/xYAknBv4Q+8mOE5pslYIMg2dWPed+3ZvJN8oht5aZRuPFSq19hrOBeoemhZo0FV+p9oPhGTNt
i4YUiFSFVDwowaMyJAA/l8W7Tu50ByoY5mOpP+r66PHxpiE+WpLXXWXl853ZXI7YyauNWHPdE7sp
XSVF0zOdvWz6sdRVaZqyFvDdFu386xbXuo9nJoVTO05DOFpkMVn7Kli5yBY83ksPVrN2pQaSuHLv
hHeoM7XVJi8fS+ft+g9YXzLIzKCShJghphm4bMHZlHZgWVTvysJr2ie7RV8OHMnoPcAZrltby1Gx
3P+YExOMBCNDZaDhq8YqMI36rnCOU7/vKlfBdNoiABCYbyWY/9DkMX+PtUzDbe2FdWZfuGygqQp2
hhDLDed9DPno6Bs4qUPVnaJXbuxG+r0MY8maV7KCM5NC/IFmN5oSyw7r+iPv/6jQLew+r2/ryhV6
ZkK4qMu+T+dRxa5yiAwXwGeo2oaivepku2z26uXL+tctrgRVsF+BKsQAQxro8IR9VAbNGWZjBpmx
czPZkAS1mVP/jIKtJf1ma6bw/ofACQHVKnoQ54fSqTOM4oRAwo7KR5F7FGI8dgImu4yNswxSs3KH
YvIHs03IqzTnoqZBWrDpgKgHOrgZupj5AbmpH8e/+mp3ffvW/BBTJXhLILYtyGLh2Gu9agZ9qpUu
6Sjwy7lFupSRlHBvaNpiZlOj6pxBZj0/mIrdDl4WY1zIq8Ixk2DP19xTA3ktBAogdXkxgtqHPLDz
KYbvVBjyCcHvigH6wLYkufHKV4QmhgbdBoy7anD586+oEtVutTkp0UhlKRiVVf0ZjVMn+WnIGETX
DgMIMgwVk2Mo0Yv8OX2OKSMC6kPXBvNl/lZOMVObGxDrZcq4zQq+x8Un+ZqLtwuvmIXyDqyeDoQb
Ubo5X5yt1HVZaQWuX/VTTbZIaZnWRQwz+v2YbBLnvSjeQuMtzmW0rKu7+tewJbxIx7JL1NaAYaL0
btWB7EDxYueBBj/0tGfVsImCG6fa0nkXOW5DHmrrexS+z8WxkTL5rBSSTvdAjAhjO2V9Z+KnKErt
UjjvoAFIBBVa9UdsNa5R7/TsEM5ePrFQAXbZDfLxv4i0eCkTjKvgMruYPLCMwAiJUeFP244f03vO
wZdSvEs+9lpiAlzfQuNqIQcR2QN0q9WzwISVHt2IYZPqP4Jsay+OXG/i6aaOe9e0OsnSLusqi+CF
9leuYTnGJ6lJAelkJc3A0hIq2YbkW2t+D4MjmbZtE/pd/airL7bxCY3w66u9+KqC2SVgnpht6taw
MwNgWhoXGwU1T3P815R5sQDcFaQSwKoKMPS5hTrUQqNpMF+0wAsNzdf611jZEmXXJbGbRrJps4sI
D3NoNWB6F4cV+CPh4qIzaOdtDri3ph1wh7lxS9wm/iiUSBIU1nbu1JBw7TclzcPGwiwuKfPnbs5f
DOk79iJ0L2sBqb2FXuQiNiDE1IgEqWH3wHTz9rsNgdUKVBmSsH2RHgomllWefH+qtmmVfckJDa9Q
zbAiUDIS6nYh4D4PlQz2svpxThYkOLmTOGoVBfg4U3KjAQmpWCUbbLxQZFACmSHBrUcFgMs+wc7F
wY1mv/bpXd08WXx//fCsfR/opmJ2bokUREQCj/Fsz+YyMxSmNhhRlfeyrDCmlD9eN7PmaQvUBByy
Ov4Ta2gBV+lMLIQGO4nJrRpoHQtbLX69buXypQJXABDdQeubgPBeBAWpbWzlwMtiPqNTPrrK2OqK
wRSQ7040YcPID0ODGGh71VRvnC70QxwpuwzdtLP/m2CIAXEDLRIkLRcUeUZpDpgywouhnlvC8qgf
WYKp0ZoUkGAo3EFxQAIF8royYk08u8VsSn7BEpTOLvyvvfj7A4RjYTpVmlnLKIwJ+ZC82yTWbQ6e
Esivh5nqA8sLMSrJSVxz2dM1C2eDBgPe9yHQS049bqL2ZxNti8Hw5van5Dsvgena2oSzQXNniiwN
a5soJC1y8JSWA4gsrPomBAc8wxPSs9qfxpxsFyRsrCPPMWRA2NXr7nS1Qn5Mkl63h2WDG4ykpfqW
DBkj9p+Z/qrMnxO/awGrTMi26STNo7V4hxoRClNg+QUKQthl25h4AiV0hFQt3oWWw5wCzP3xc2t7
MZCUvXd9sy/yty8/+mtO2OuqgDqLAvVjN+Tzt3yq/J6YN2WHdsIicqg5n9fNrfoQRd6y0E1jnle8
MNoodlDegFhkZ3tThV7mcVa38SRLBleXhXFJEJIsqG4x2efRXHQkgp0qe14ORV9tRy307OrOlmm0
rZpyQOUEVI4K+IBwn5d1xs06rhAKVM1Vw52heFmxmYIfkSEpsK65xjKeTqmOTjtylvOrMJrsse0g
ye1qrd9Sz9Qe++ReNQf0ig9NKznta1fHqbHlx5zcu1qUAP9twVjeN/m2jzWVYeao3eud0Up8UGZK
SMCSZK5IpsGUMRyt6VeqPEB2TGJjzfFA4IIMD3gZTAYLX0lrADgvYjhE2aEG26HbDBaPUleAjJRY
Wl3NiaUlup1sXAztodkpYCnExJRiALMUHPv+/fo5Wgv/p8sRzlFc9UTF5B6yYhKxCjRsVcQ0ikr6
SzZVrBnvq8q/bnF1Ax0CgCAoaPBYF5wPl03Y5RPm/Ed+JMWmVPcRSHdiidfJrAhehxec040VrIAS
xGGg/fhAEfQm0vT7lMvgI5eNciiB4sTisbagujErfv6lOHCDWmxjfj9DslDnoGRySmZWKevIp5Uq
e5Ct67h+6E3Y9RAB0YD/qCXX+MqRXsZO1AVegmareKTHEm3AcvkJFvnULR9AlpLu+6JmqvULRPYS
11wJVcs4GMB1UC1Ei0Y4aKgrFYCTqlgw7VFwVDYoQL0Qc9w5SnGbhZi2u+4zBBsoXOTLxhLcZ5Cz
vhhTnLV67AwDX3NWTX8wbR+ynNctrBw2W9cJNE2WOiDIQ88/ISBb6VSjuwD08UcZHgFdYXEq4dyX
2RB8kqSRamXA2UEptgab4kdiKQfNHjfXV7Li+WcrEb7NECXUCEt4Qh2j+t24KShBjGettSQ7dt0O
xjXOdwzEMqiPgQLeVUnPCvWeR5BORjVaRvn2dZWLHx81AcAG8T/HEsnTdUg4V0aNZ/Vcg/aVdfVU
JowTzfECbUTfy7ELXvhZVzl+AKqnPR/GYR8PlnMY7WVEPx144s12NWxnzuMNbHR/cjVRI1ajUPhg
t06Q+UkdQ34wGufQYtmUBIPf4qxZuw7ityrU1hrDT9JSB2BrHr8Fw6y+x2ETHpyonD7GMLWCx6TT
jXeCjphXcAUSm4NqhVs71czfQZTMD1aqZ7qn2H2+LcsyH5g5hkOMPn7dBds6aK3+4NSJAqLsJtH4
VgtD/q0G1uibUleG4eZFwd/LydYipoRBlrt2CzQVtJbzzRDXsSM54GvhBNjZhbgBwAUMHAgft8Tl
l2kY6w5ykFDQbY2ktSS7sTqUxEdP7brLrh2MU2v6ubUw7iKAuGENMCcGZDU62ZjYQ0njupk1jz01
I9x1TQJuKWeCGc34rWWPSfDUd78qqWbysjeiv6L/BJ43ZKYOsqzz1dQB5Y7BTST81a/S8PRsa5D7
hMeg47pV4q1V3DvVg2k+Xl/c2jsDxLF/zS6rP0kXhpaHKV4BmP43fvc9ZUX2lDYJM3ufYgRTJfeN
4reRq3R7ieGVr+cs1XAETRAKA/58btiu5lZxSAuWdyv6RYqPuQclF30M+9cOMkFmOPk2ngFhQvdj
e5wTwH1NwDh5cTMZ1vb6b1m5l85+irAHbW2nkLrFTyGDZqIHTz2FgrbcaMGADzwGKLQk52QlfcLC
cS9pwH2rGDA6X3tgBnlEsiHDeJH5XKRAsNhl4tIsOHZK8Ql10V0zNc8lkRHwffGhCk52alhUHaSZ
lgygCkJZvpj3gZoixbGBpG8V0t5h2HQckPgk8W08Ay5wk3AluFXBdhe5wA/wz2AyVMVtE1ODtGbW
P6j6FO9ikFYUjChJqrOpC9p3ntDxrQ8hwc1iwqsbPvT0ZlLV9EGNcQ3noUzCcc2FkYuitwIiUXAX
ipjVOJyblvcj1MyUvkfpu7tT7YYiKpB3IPwTv66TF9RhHmi6BXGIwaDT+XndgS5nqTFXhccyuGpU
fE6QL5x/UCukVjM6Xeaa0yst1Q3XsjdnyFkfp88OmiGhrWLyqne1pmYaHx8iAP1bGj23+jPp4rtA
exkxh6oYMhbXlb2BShe4Fi2cM3AVinsDPWWD1GoFaY8cVHOV0epuZM33qCixoOB+Oassnn6O0FhI
m19BRZ+vb8zaIQffDfQ1QQqq4pl/vi+EW2DKjFRI2yjZNwPQS6ex3kwt/fekAtQeSy0MxRe8EMR7
Z4hHk1Zw62mYmQmp10Xpg28zTHBfX8/Kh17qjKCXBBcFRgPEJk+joe+r2RNoe/T3Ee9t8h1AwVrz
svmmV19Jtwk6BuoloxpZCg0Q8P+l0Z6HO9VwwaQl+TWXu7vU71HMgKQrLl1TyAzVFDykOFgowlGQ
vnPgajDfJ9PPWokZ+HIIrmhu2SjkmkuWfXJDKKmDtJZD1dbb3N2/LP88bRlzb9znie042+0k+e7l
fQsFNYrJC3AB4lyLnM4d7y1jrHAjhZDFhfT3CHip/ja2EqjL5ePg3IwQ9JE0GlWzqPSBgYUN5Dg5
Msaly2tlsYDXzkJgpaLHfb5xNJ0iLaOwgAl7f1Jf89lLcgznzH7wzyx4X/EHj0n0/YC7EntIpjkH
cAXEn8SJ24c2jyC63Wb/DkmCmdNoIuwZ+Dxob7Y15F4rZ9NXaLBOygRiG36cg8+6iTYTgIRsxiti
lFXu1jYTXStcl7g0EeSFK7MoAs0AySYiLB7KUX+HxuqSHAXj7Zz8MzxyWeZfWyJmMRqAMeNQHXaN
uQUlgw3Ks1sjurVlb5TVNVED9TQg5YguViMTbqKiDbAZeFlapqkFAyNMNx3T9iNXtpLAdZleYk0n
toRTPPakAWEqbOHJipz8j6ohJ9+ZQeES6+eMsnZENoWx6ceX64ZX1ogHmANmDahGYIlCmqc7dtRY
pMjdIfsMwRWr57iZCVPjG8uJ/f/CFooLC60UQHNfl+FppBrqLAdzYO46wKNrZKvrW7WkmEPoWPvv
bVQNEx3oSCPnACBeTF/Ldqr0cKpgq9maIB9LHJS9NEyoSPZvpet0bkg4c6Ux1WY6wlCX3Sb8bi63
o/Fbt33QMubosvf5LTotqv5WFHu78btE8kC4TFVhnqCDh1sP42lihSinThoiGQU1Ch08JWvcNjLd
YemCWs85UHu68TuRTVqv3ABnNoV7zUA00zMCmzNJN0680bJgZxk3tJX10WSLE4JKWbU0LscabXeg
QMGHj0VNDJRMGgXFIendSN1E9vt1J718I59tqDhDgbsckuI6FpdbqLTdtI03k4+5IXjku2Nc7//d
GtJSFTRgeGKB1+r8DppGta9RPMfDv4h8Y6rcpD4oqO8l4KqouoEBQCNJStYO/KlF4eNR2mEi1QJx
g6KV22YEfDRxB9vcRDwDA6wsO1m1puMFiyaLBjoVIfMDPCXmSY31YdzJm3KLUSh0RFPh6eFbrsge
6RffDqA4qF5iPG1JMpF0ne9mMOhD33WagiarC65rDRyH3NQB5byz40e82K5/u4sMZbEGURcIQSC9
u7geeETzJg1gTXF+NFnoDkSSAn1dZGfPQcGCcCkEnLRVEaMLYW7nX9Eu3W/m3R9jq9yUb5H7s2eJ
C/yQh83d/LPkCSybFkIKkIZIjr4EME5CdV80VlSllsJyFS8hVB/aY1O8xYCqJZh7yDCPP/yzWo1g
Uvh4aQbC8l6He4TTR4reJuaIipjl6abUfvQ2hq0Dydm7SM8Fg8Lu6t3c9jmqtWwcj7a+MaB/rkXb
6z5yESoFG8L1GszhnFkcNjhCcgA1yqFjAKhXRLKWNV/E4wqVGhQ64Y1CHAHYv+F6BDt1+ZIaoI6W
SRmtb9ZfA0LYMJN2mrNiMTA+oyKhaY98lKQHsjU456e3pZMRJy1M2BwsuSB/nInMxyQmxMnLQgOl
UrZsUwPkHQnfVEfyHda3CTwBYEGA3BsRsoFg1M0eo7NYQ9ws4Lu6ftLNp+s+9RXGxLBgYqQZ1REb
1JVibjOY3FTMHqswX/Xtd8xKvqUg899q22Sfb5udFAu86sQn9oRFVTntVL2EvX6jPWvf+++6+5S4
ARQcHg7DQT9Ynrq1PMkidXzta4sUPJq0c8IBK8NOhokXVtSta292bvsOWtoWM617vmgJAMSaNJ4q
I9Bc9ROgqwHBo6gDikTAWpiYiVVjxVZwV2X3dvOvb+glLJz8feE0hX3fx6DIwNUxmS4xen+ymTrf
pTIpDNk6hCNVmUZIpyXEFXXKMm0XqDIcgLbuHP/ZKhHhW5NOiYcQJlDnsELvI3qcD/3uF2hx+Wd+
mzJzk23KV5nUndSskFhEgRPN4wCzju5OT4/Zp+pGLENGeDu8f5u8bP/qeBmV5E5fr9gLp8Sn0yB/
iDRDfMF0aqeo6CUpbHZYdUN/6dtpa99Vn6338hCnbLrnOAuhV7P4Vb2VaeVeYvIXrzmxvhyZk0sZ
7O5AQgQ4EhNlM/eLN2ga12wMfGWrf+OSm+uLBOpyrSB1QakHuBURaVRkkVbMSwoQH6rP6k13UQ6/
NffadnyC1uNNzYCeuU1UJvPZ1WUuOGIoqOMfCB+fL9OO53EeRixzTApmUq9EmyE+1oZrTPuSenFw
rGRdz9XFgl0WQQ7EIqjHCjabJOi7UsFiswzU36qfd6za5rf0CROAh2mDefzHYTduY/+fEQ34pqeG
hdhqNlVb9SoMJ86xVdmkvRCgFSu6ux5O1wLBqRkhmuJbok+gw4yqv2NqDf2jP9cNrOaqpxaEkKZY
QaAHQHliLM2tmH5TbshDy1h4aELPZDZ7bXb59tHY0wfZuViJQAbamSoBIwwKGeKoij6WnM71pLCq
edXQq6lAfb8fZXNoKzc7rOAyWAASmEQTAo4RZw5N6xlxjvg5mie8TtC0lkl9r3wnFC0wDK6iKgns
iRCw1aC2jC6HkHHsvDrWo8ol43xfw8pnpxoVSDD/YmIfCkmLntD54eq1imKeOePu7ejZbrhz7g1m
b2Mv2FSs3US3id/eZo/EDf3Rbd357WHY0qOJl0bOsofmHrHmNvDJ8ThvwbO211novabudVe62Gnh
Jy57dBLmuB21CmC8HDMjx2S4TUzfCP71OMAEviEe3CAQwqi6sM19iJli0Pdyt4wPavpEDMnfX46T
uMsmejom4HimBfDJ+RKUXg2jbCi42xqfWv08tDcD34AIikcSQxe+vyzkxJCwV6ET4FyEkF/QMZM1
BDeR9UFSX0pxoy+nV1zQVy5kGMhqL85YOqMsaRQdFuSZbyMD4ewBI27Hj9IDsMINt+0huundbM9Z
fKSP6ZOzzzxkAFvlpfBlTbOLMwKguooOGKr2mMlHF+J8c40sB6NZPnBX0z/byOsw5nLdAVc29czA
shknDpi1sWZOEQxQ634ONjzbl8ChynALKz6Crht8j6ItACF3wQeTINMC2i5Wqrs0aFiu7xZiCztF
R8W7vqCVE3VqShT81kanMLQRpsb5gRTbrrnpbUlGu7YaVEO+dCIx4C1e2mnBydC1Bj4K+UVKqFfc
Bg00x9BSTSQuv/b5Ty0JN2aumzNQRbBUQAkvztHFlg7hXrw94GGnJgQPc3JbVYuSYL82ls6ihul+
4JV+E24n8DEgbs6/r3+gyyedYFFwudAZGy0dYbFWNou4AiNu5ea34aFCqkV+UduVQaAvC9eCScH/
WmXGFUFgsrvJlbsSLVP3j+OOrvodwgF0YlrmKd60vb7QFU9EpRr+DiwjwCVi87Adhj4hDQXbKCp0
ySsx/biWwKC/mmlCrIINzBuBbYBQRK3z42so5tzno8nd3quOIbOYfWPdZ09QuXPBufNpetB0c1uW
HPLjp+EP7AiwG6Q7MvZjYOHP6+u9fDFgbvT0xwjeatdZQyHeyN3JjaFu6nCPYEzfmw/E5T9bP9jk
bKzcwgtcnZkFCyT3/UooOzMveDKmsgK7DbAXqfHHJiwsKavipwKs7dfXedmFFtYpOHC8KFE1MwxN
vsEy1hzrje6nL+DNeWp32m7evvYu2UDG1Sdee3S2zk23Q3NGMm+6ulwDbAx4JSGTt4R717YHBwQ3
DseMpxcbEDjwTPt+ljHcrEQgdIuBcgYdELjQxAHeLjL0yJy7yKUtMC0vUfZ6fTMvXyPYzFMDyw84
uYDqEPW8qIWB9leDIOewdB/dhr695z/no3pPt6Gbcd939tpeYnntfJ5avjg7UaVXPSw3fpGy/jv5
7LbzPUQ6gW6+Uz6qQxPhXpdl8LINFQ5Jr3c5B6VL5JbJpske2vLz+rIu3WIZ6UZr+quYfZHuRRzy
jk0dAmsa6+3OCdqjTeZm3xaAz1Yjl8HHLt9CaAgsPQH0jBGBgDc6/35pOpdJ16Mgwg138IHxx+xb
6w0/ZmZ7bebXbNrE7C15QckgdH+r6PJIjuMSu89DIH4ARncQvzG5SojwGYk9KlDfxA/oIwSbJdqR
+/BhYNIiweWXOzckrLQicZrqEQzR5/RgYYMZ8PHlbbTP3G/6L31jO0xGpfaFibq2OCGmJVk+08aE
TYBXX9Qb1SXvHfbzj30fuQDosuynTO5jbTu/BGUhwYSjJ1K99JYOYdxl4oxWlJHYz7k3Og+AQKqx
9z+kXdmS27qS/CJGcAG3V65aWq1W7+0Xht1tc983kF8/Sc+9YwliCGFPxHk6HVYRQAEoVFVmQj/R
CniNuqsehGvSBO0YOtau6HTFadASYY6A/7xTnGSbu6Nrurg5UB2BDFnyK3zWD4NhT5bu0M8eTEUc
B1q5RJd2vT8fwCxsbGpAVev4gNxSPGED3VPpzvjV3b1/Gd60o064p3tgElx0bpdWsU+fCfoJbXF3
3812HVjoy+B80eoePvsgZtXxBqKzmcRILkyu1oI7sfFihMqA6t8+K5bfYb0L7XioVRqIYmW2ktJm
cx/0PWSyY3qUohbtvt5YPfRy61Xj99um1twKzLKgY8JTFHzNzG2V1io6MAlMGWVvntJCpKcxa/fz
lDabcmhjW57GH0o70X0a08/btlc3rqiZOnivoWjCglvGUKFCY2A6VZxNgV64LQ8rvdz47ESCAHB5
zAPAgvbLy0MwTMBiVmgJ2qtUiOkJiH30DrTh8VunT/aAzh0dnOX/MKizc5c59hKlj6Oqw8kQ1w8J
+Jq7v+5ERofdOSsKE+W0WUfEQREhehjRUzt/lvF7B02HKQWr/cyL0K88fjFmKgDQAwwpAph2OYGo
y4ZN0oOCBa9vRIa6QIDpK95LU38XMrSj3p67FWuLxi64cpb4Cf0kl9bEWAc7WZnUNjXyN6Pqho0c
G40b4So7DcHEa3y4CjRAnAgWsiXRhSbJq20WhUNs1GZa2yJA6FZfp9CskeTUoh1eJH8/MlCSL4jw
pfGI5Z2Ls3AwI7GpARCo/Kgp3GIYtjTWN13fcuLPq12FUS1gI1y88Hh4/uUk9uMIavUWpoyk2+Q6
9SO9dW6PZm3igGTCcYHS/FKjvzQRRIKIsk5RgxgCZIBD2H7pkdA78qz/vG3oOg+PwSCKxpxhE+Mi
Wo6vsyi0RvRbVc1YQ7UE+m5iv4cUhmsOwbYSdV/smvtUrndSWnlSwGuEvzoZgQsDxgLXDwEvAd5w
jGlTmcK5BM2R2Cv3Qma4Uvlh0kddfpXnPrfUHkxO9d9jujFgoH8IwkQR/sJe86Bw7hN0RNe2HExu
F8xu2WVbKR88rW4OqLqC6Ky1ckFx8lz1iylKOEt7dfUs9lF+QMswWg4VNivZ9EWn1IpY29WooT+Z
Tjogr8M9OJ8jlyRCDtRfL7m3V3nNnc5ssnxnvTBgJyArDGYuB8p330TQHxUZVLRvm1k7XXSMaMlz
ocmQMAdnrg8ZKgRybcex6Ysj/awldYOs/QYZJe+2qeueekwjOqpQGMehiZcgEynEjZmRGd3Ddgnp
4AUnSgbihBDOkuLOSaFGb/S1kw+vKWjVhiH0/5/mmaEaFOJCYQ3zbU91N8/Ba07iEUEEgRQJ1O5t
3CBHxC0TXuLhD11N7gKj+cH5iBUOIHSDo6sMewflBLZQGaNSAQUIFTmkKHnQVEjVj2BlMIP6uzTJ
uyRQ/B66eH0E0AHOLE7f0tpiQ6NRRYeCBK14kdm9hdFMRmPqtQ0mpMPY0scqnB+FUHyvZ/Pj9kDX
3PfM1O8z7OyMWtCxkD4xYKqreqecivyYDMhCaA3hCR2sne2oFwD5hRy4isfV5ZkkT52hQDoRNxbU
BpS6+hiJ+nl7NL8zBxcxE1zXRCPggkBHhYY93HNgThD9yRU4lbc1QV8DgsGvPt1kmWIV7XvUaXst
fJmqbUCfaukrMSu7zg5C5eXzRi98MkG7y61CX628Udne/rjrVQVWFw17APIgLgac43L8LVVDUg5x
ZUu1I0uz1aPlbZI/E/PxH+z8rs2AdhAcF8wFR81BGUAQXtllFlgqGIoT9Exlyo4UPBXr1RFhSEsQ
jBZatugbCVUTjHFW2ROQDN38qJP3KTjSnBPmXzsOBFKRSgW3K/hd0Ut+OXEmVcloBGCW68ZMs2uh
0+wgQNT/99OGnYASNhAuYKxm3LPtBbVtIlAsDhXN9uDlEw5lI2uODFksoL1aDiny9cZbCHKBSl+q
WyCuZVZJQicJnQOQjDV6gKCt99Vet7WSF3CvzR0aARCOouh63caNaF5Js6WPmeqbPPiSs/fbs7Yc
xpcbDsMAPRXGAuQ7QurLtdHTaJi0fKgAeXeUygqAySDRXpJVlBW2pP9529r6aP5YW/5+dlpJUhAr
WQpr8ai6sxjeaRmvb2rZhVcD+r/I6Uo4ScmMWkNVqQLH0KbtvUj1J9EWaO7HGkQi0C6F9vvbg1rx
BFlBxnVBsUnIjjDngkGjxByoAh5cFHzM2RNm0QHzzW0j10kfbBwT1FELL8xCis34W0DHcgLDBDj6
1dzRSmrrhgAEUoI3cvI2JdrzUL7iKeukwQmECp+TWO0hidmYilPLPDjbNTME8zHy5Tq2IygpgyUG
N82TMOPE7dwQYtwpbiOrM96KvtwPkFYwZ8HNxgOlE+dEWZlyPAjRnIZ7CHrIbHlZpsgbJCXqBnlo
POPdFtpgC2vttM14wdRyajDuRKDpAyGhpbUCIcXlSMtKimNghhpoZBPATIUODjSLD7Uefqpaf0xr
EEvdXunfrcWsScTgKri8ABZExvbSJArzhTHqXWMXd/K3JWMau58fiQOmYTe1I69xQbrh9puX0VKt
098DCA0gMSUgRtCujvCFDR6JIUSqPPaN3U5W21jhffEww6yjuuFhsJVXJbPwqrvPnzepJfAi18Vv
mKGDIwhgvqXCjnwQM9shwn5BKaFzIh+qO/Rl7Ixtar+V7+U29XiiZGtODFIiUDBgP+CJx1YxqBKA
AqnDPAtPrT1voIHhg4J0O7to7NgknOuCa405+qJMD2fNxNBqV9uFOzREHzMnhmDD8YPsC95LauXt
io1xNjjGiXQzqyVpwOCmEzhTAISz0LSQObqf8PPRyx1xtWpntpYw4+xU16QEW7WHrXHXuz+QrPP7
dwjWW2BE8uiRF4atnYQXQ2Mueon0wIIuQ+veAVv8ru8Ha9gBwEWsygqfOr95OeW8PXn9nLicTuZN
U0BsbJRK2DRO+SZyQP/lTHZ0Z1oeihu107nEo/4H9IC9wn+9fR5cl8YBrUACYkmA4S2DpufL6R0z
U2inBralT/Mr/e4FBxn1jN5DdmDelVtueWHlyLuwx3iqGvdiWi3LSQ54ch+hTYvKbfdeo8tlDi35
CL0YOzsYdsG54lZu7gu7jMt242RCghN2e7vywCn541H1RZHvruvjg7ABenaXFlbGfzJJriLJHHDC
7WS//5kfFCdy0Phom3bjDt/j7fdo1+8nLjh1JfjB+P7YZXzILADiIskILcL39DuyDKEV3DU/Gley
qVtk1suJJz26ahB5dQnckyiD/Xass32pdopayIvjjMJ8B7j4vit4rFfK6ol9ZoNxlmEGILuIcV1M
NkE1u3WP0nayj4/vATrqUCWx9Ht5e4hffmrW9IH+Lyv0/GgfO+TefH4x/j4SUwHlJAYIQZA0YxN2
Y6zGRiLL2CnlczU9ZoU/8XbHypMJaT9Eeyb6cxdtksvNOKtGWgep2tgZoQ6YFyUZrBzBIRx4V+Gq
od+AVLyC8cxgdoNQJlKZFqRBoduedvFmtuQPYqknDRIso9U69Z2I2tf80IucSVy9OhBi4qWrGOid
YGunEan7up3QQke9wdhUDyHCDlc7Cj7QhrePttUxnlla/n7moOBdAACdwtJCq2ij9cuCHuQ/mIAc
D3KKBrpW2T0Q99kQjhnWqx5eIvCJBMqmjrcGL3JZHcnCq4HyKIIJNpZoCiSshwmeFwp3WvEo1ygY
2hNPyfu6KoqrABkl7GYJBK/YWpcTlhpAnQa6hqvvkzrgNbRSX3dDS9sad1FmzW63i6z70So3wUHf
8qRVF49jr3m8O2RUs5CdAZ/FpXFziipa6/BI3egfJs3Y9J3pxSPhrNj6IP/YURgGrnyWIN1FYWfa
AUQ/KDb4qQRb8nFGPo6+6c6qFQloWyrdaCm5mlBwcQaeJsTv4tL1aEFDjVyCjJhUuRxtX8SRlJZw
HO3QfjceQzy67kCX60yfutdsou/KbCnfGjd8Fjdg4/uMIVjHmYhVn8KLY9EaRMcy28uThiSHPA2+
IJ+3Iz3pQQ0wgGtAVuEftsiZHeYIn/LamMoIdoJc8SJwGsHDXvokB/xw4pSH1q74haXjv0NiDrWF
wy0xepiahOagSYE3qqZT1qUtS8Nro31mTQW0Iyd4Ww2gzq0yu0boCmUeGlidFy6UFIiZn5Nk1cAa
o6yoky14ZlBW6EA9Y8hbuXVvT+/KLQwYnAmmjaUFFbD/S0dqEPMXSRHAkfTEhswZ5Hr/fgF1VJjR
CYzUAEpWjKuijRak7wupfyFF1gRVQf0DtD7x7NweyNo8IhMF3pHlYljoXC9HUskhWib6uLVz8DJ5
1ZFsA089iF+dO7hQp4ACEM/iSth9YZFZOV2eerMFWQi6sTJ08cgP44PZWmj2aDcNjzBhbZ3OR8eE
hYOc9lW52Ipr9Ebq9oi83u0JXDlAL0bDBIDy0M5dHsJCZW5VsFwILaQQeVO2uBNzbl0YYU7pvKJa
35jo2xB97RQ5vQulycwdnafJ179uj2ctUgAWBAQTULVa/IJxvDlvM7EpEwDNP7EqQL7kFi4iajW+
dpg/OMZWIk1EdQb6KIDKlglbnKQxFB1CNWtt2TePojvvA8+0KyDNvkNZz+d2/K+6w5k5xvVqpVJG
NS9ANDkoTgvJCMngLdVK7vViRIzHpQEpZqjktGACc8YT8aPSSrxGtyTfcHrT6lzltDxJKqu8i3+p
z5z55A2Q8UbQNNbaXMB6b5dLaun+x+CJdvAAraCn8quxo5+3Da48uy5GyzimQHuR1hUmdDQf4swV
CktWoIEcWIXC6fldswQmELRXoPsQupzLyM/CSoVSnPZi2dpTvm9ABR0gBfpVxk7HQ9FcNzcDbXVu
iTkRZUGuZ0GGJe2QCNa403zVPT4cxcqqNtQK/czaQeqptwK35xWUV6q8l7YZB52bRpc7E7bL02BJ
lmkHx9Qf3F89Wjo3t5duzVHPh8k4ap2GMthGq9Ym34q76NhthINwajlGeKvG+GPX51HclBiPiVts
lBYgolJD7gyyfDxesrXgDuu24MzAJI82ZmZAHRRiYimtlwHNHihjQuSqoGDv0m2z+Yi88t08yM/R
47RPkCRIf6QTJ7Rby2FdfAAzWBC0to054gOMAD33zXtd3i+w1vJTnZwC9FXjJyGfc3uPIq6iNhZk
wrkaDdeQpt/O+2cSmA3Z5HMP+aplEg7JdjppvrQ3fAqEq/iVbwcLrU/eYFF06EvAusaeDsBb5NOj
ab3q279ugL78FhagU+dNL04TvmWGMPqgnUjJEdH6ndVh70VtkZzSkAoBQQqz5GkT13MsNq09IC2B
EMbPrf4+QgwTRsiKkg1wVJv5QfR5e2ct8Que/T+GmaUuBECLWwrDwIXOWxFvXRFdwhC4Xc74uOK2
JC/7/tZAmWUVwHueNjnsdZJsjahcNIElS2BmNt3bp8LyQzcMscB3Q5jA2GVgzcTJ1iW7DfYk3i21
atSpVeIp0edte9eAncVJ/swkW3JFq1eSgPu7tb+Fu7a2fuIGwa6dbQS9jmj1EEflBGy8ES4hydlF
UpagIg01jLBPNkXlNAR1Hy9XgXmwqvyXzjO3Fh+ej48JpwwVUrRqt3gK+MBEhzY/wu6BM4drEfW5
DeZuVGmd96oEG8B92v3P4DnbC98SS7tX/qEserFazN3YdkpLOgmT1/U2GFdz6T4bOB54TYLAeARz
B2Ya6cL/nTEPqnG2vCuc3EdLTwePSLeth274jfxGHm9P4u9szrXng14NyAJQIbCtomqdpZ2mY2jm
k7bT98qbiexxaz0MyMWAOs6r7DecnHaG1K64ER3p4x/STZjbPx/ArOJYJ2lcxFhFCQpu9R3o+SPF
pzy6urUIEdVmtDAraLdUfs/+mftD5lAXZuQCQfslQqo+t0wu0HBx6auZJDpSqcCLgGqBcfnIpJnY
GxiI5qMuZidfEYT57uMHwcnczB+3oXN76dajpjODzMz1iZEEkQmDKgIMaxqttw/Zap+mTbkZOafH
upuc2WJ3QI1UXhPAVumKgauBVyG1RJtaZNuhYm9pFuS0H4KHz+oxdDsUr9I7BQIpnK9YWUTovIAd
AHUASC7+zradLWKaNkFWyyBW01C8tlB2dQaV8qSPljuMWUbgtQx0EaFXBVcds4xET+cuMQlKRHXj
CJrfpO9oyZ0HAFT6Y8RTPV8bkrFoOcKmuFSKL4/lOiPa3ERoRNMycX7SuvplwpLyCrYrD2l0D6KU
gOIlWDFYJgIQj9czHjS4P0MnoE7W5k6oWa34KnfvXeYa9A5qvzOPRnTlDji3yl6q+QxdpbZXUGgs
v6pMfZMb2TXa4v32NlixglapPzPIxCQ9eL/KMkOD4hiD75nIu04jeItpm9tmVtwCLLnIWC+s0yhh
MqFInQRSUgwRphCZTK8edEhgptAQKYryWDem8RiQun6OMy7bx8rFjcY5BHno2kDrBstV3w1R0BvQ
hQYdzjY03N58aBDeJoc6/QYhoDQ93R7nytPlwhxzDZEQw9cJzDUTdrnopkLlJnWD/KIjwU1vG1vx
foA7QXqgwTPRccScKiExqz5fypdzvR3AXZhB+vq2hZUI8sICMxw9y9Qq6iiGU0Hlukghv/hI8kPZ
Uue2obV5Ox8Ks5GjEXdCmsCQJp7aETCqsHLnei+VOSj3/iHNfTEqxucrrZloKaL82s9CfcyjlLq9
UIenajZPYtHJnLGtbDFssKXTG1Q+yw16eUhNeU+qSYW5wTwV+baJv7gFgrXpQ2YZRyDBqYuu20sT
Q53SfJJnFLLLh1i1xn4zphBEfxoKTsCzFmeBtvyPJWbuaAA9zrmCpckP/PzX7HX7HzOKMrqrPpKn
8KHySYis323vWDs9zo0yMwg2HWhrpjBqJJscx5P4oA8O6Z0peowGzvNwbVP9sYUE4+VUGj2IFKIS
tjr6FI87g1cnX3vw41xfQhw0wYrQWL40EBb6HEgpzvX5WBq26OaH0acLxz5eS7j4RzxgTAcPGB5P
2JobntuVL+1OYUSREIbdOFxEk96SIHNEgVNhWTfyf1cl+zAby8ys8hFXJZ6bflohCM/KnWLw5JnW
HAIssUt7OJrDr/SoAhNSayHBWHTxV5ltxvxxLlNraEDojXv5x23vW/X5c2vMKShDiqdLY1gDqEP7
NvWpuk+hetWhUzaYwYyiKC6Fdz50UqjaYEIt73RILG+BFWpdKAHHNs2GdhslueaMTWe4XVp93f7E
tUopmuWhTw6kByg/WFmBuFSKKdcmOFUqu0P31uPx3UeykySmN9afsg6SNvAFQkXLlsTh0CkTscYa
Ga/+YzYesqjZChLZoWp0VEXwe5g89a7VOTz/QMb7aFOCtN/EB2oH6iWgUgo3GV5opLODDXnKt8Uu
wsb2gWi6PTNr2/ncLhOPjpEu10GCmkCZvnXkkPOSOmueeP77i/2zoLokCUkJwXEhY1cp6BnsBkeP
dknyEAyWmXOqpmvb69za8vcza0U1QA0XWCEgf79NzZI3f1V57F5rd/65Dcbbtd6Yx7rCjAmZl6TP
CvI3qSNPj7fXZa1iBLABmL0ALwOPEvtyhoBXTvMMQ5nlV5Am2k29baTOKpFRVH2t3RG0E9S8pMfa
2M6NMqvVmkptBCq8cBxesvRZzfBaPmi8V8nqEY+jHTp1UB5fUHuXy0TQyxJP0HSzGwcbb3aOrR/r
LlbLrQ6BayDnN1rkkVe2XHMOoLV1FMQAm7sCycZ6P+SygRkdq9SNa1Tg2uF1LjROTWXN48/NMDvZ
yI1ATGv4R9T5c+lgT1vDDKQ7+MhFMbWIwrmQ1z3lbFzMFhYarR3F3w45dTYFez0BUAyPibtcSZyx
FHUwukRHaBNZZj1wIg/enDIOI0eQqVdEzGkgnuL+I+39hnJkbNdit/P5ZJxFkPVyFlM4S0yzx8GA
NpEB6lq9eW6iwUUnEWf51nKn5rk9Zn+jQaAzggz2lCeH7DJPf1cgNPfUerM9bVFf9NrJub3Xl0li
cgKmroCdDDhEYEnZBjYUxtS4DWBRy4SfUzL+KDLCMbG2TmiTXxB+eKZfsdQqcUa60UQ7FMkfxvQ+
059FkXdirS3UuY1lY5wdvgqC7HYoYEOXbboH3vdRsGNX246JNZ/67bCDMpFPP6QvHnPR6uAM9I2A
cR/NVmzBYjCy0EhzxB/q3HrBkMZW2VZWHgScRMeVnQX4BaJFgNsAMEHL/+UAhzzBS7yGVGqATn8o
wNSnnsc6fV0nXWwADg7aRfS/gkz10obe1UI1iKDE1b7RI/Qba3/wwLc4bEJfN20oDLjoUJjQzJU7
PNqMddsgrkTvHyo/6Dy6tG1oDZViAxTu6SbpLfpUoG0gAitNi6PMFlCGMX/Omj0fQo/OVrvnNeFe
XwvL2P/YZzM6YhJXCqGw39vBCfdcA2ozw4HmuT+629keI0eyn25vvetiF2OTWdOYgl05IgsFMVoK
tqCI3oEyobR+pHb9STF4J3JR2HurDjw21+tqFyh/FGCODQVJMzBrLNvpbLtUctlXxhSmkHd/0wNb
jLf1sKEAZBogHRMehj510F5TaCJoqzmn9tU1z5hmdmrVUamLFZiWdbqlkgutPJcOjzO3xWa5ei5O
NsYQ41FdLEtBMcMQMCpfjTe/5zuyVQ4N+M2AAwDPfb+5vZ7Xgf6lRdaHkq4Fz5AIiyi1kW/lhjrJ
cTqEj8MGrNYHaoOcyi5OEAN5kcCIs6s4M7viTxeryj7wigRwx1iD/WgrHM2nEHzr9WvipHfG8xS6
gN4CM2/Xz/I96GFvD/36dLq0zMQdUtaNtJOi1J4NUGmnb1FReR1PfGhZsBsLynZaNkE8Ju2I4c0o
mRZ9i3p79dia1Co78TVEfJo3eGGOvN7k6+cRs6xMnEExrhShBpbVH+7EZIPnmh3/nEwLwicLzoLu
5D2Ylx3l+R8mdWHeRGYWwsO/Cxfnm3RsU3EmmNQgA6Aj8ZvyNfhrjZxlbIBymfgPkgzssSvX4SAM
i43a1IYN+jx/prN07ISp2qCV0fuHAf0xxu6PwVRSvI9hLFJ+qugNA7FOyEVgXpVOL0fEbgI9UvEE
V2CECHcBcQbtLtEHt0DTbCPvWsmdq09ZeL89sNUz7WxgjPtHyWxOUgCbZiwXTpMlB3XAIz41S8Et
FXn424CKGSITdOdiUFC9TOCQyikKHuoB+qKcwHd1Q5+NiPH5yEyiWQ9jLJXxA4SM0Eyz9JBzXq5v
LHC2IO0OEmloh1/eQupMADlXMQ7VPAgSMuWHklgdbn9lE2RbNX7WhdAORUsJvVo9ksxJNEvueDH3
csteHStnX8HE3AD8VJM+4itosxUVS0ZnpNy4evo9okdU4UFX7GgRCGV44daq05zZZe7gqAEAu2ph
d0qeZM2W081cxY4Wc06R6ycavAVmkNeEcKcExoLLWW7nPlGLAHYEAlw1wTgkrdkEAcSNAgiNR4sK
pSg5QqvsoobTyLC4CTu3SKoj7w06FQibMhFOrSQx2hxKuFE43StCDRlrHtRnmaYrE+ChBLbfABCG
hfrUMXIGkozhpbWxA7G7k0E8YqTKN6D8tyHvjr+uTP+ezf+aA97vcjapbtTlJKco6KB5V/9ZUckJ
wZzSPlbAwjVF40SllxfjFgHj358xgBn/Z5xY0EvDWiy2kxzCcJEAVqRo2zBuQPsLGemQiy5ezqur
OZUQhaObAI97NjzM+pYCWQFbBgSjrEEBvLmfrULNnEkbLLWi7vL/m1a5T6Vsg2+FwjnnvbM+0Wff
wMSJUBXrimzENwh6EjxD5GTc51oBvtS5HOxCrCRnFMLZD6kx7apYbo45bfwO1KqctN5qrIwKF+Ad
4FpG9obZP1KU5WitxoeIGoQiO2foN4n+KXReqnohsUoNGB9MEhALlHdCrh0RBDUjFSV08HKwzdTy
ZJr5qNWYg/ibkfqp8mUCqq/atz1r7awHdA1vWANINpVFriYCVYSyapY4Q931WrmJ+sQapx+3rVzn
NrBzQPGDQwidfSAuZxxYz6pYMhKEUfKAI5YGxmuhA7mqdhX6mftMfgkUxUu6PID28viDVuV72+on
KImYtpQrL0FHFM7ptHo0gq5DhMAqPgqo3cs9tZA9SXKD6mza5m6gBI8QNd50YNYSRlAwBfGJ9Lmr
0twNeYQeq7H6klslyItIsM94lZzm46AIGUxXqHpTP27Ij2xKrbx7nKXOkcLopwFdEegrDCgXDNVH
l+AWGht526opAjXQMPNIipYdxe56rAv4X9B9iVCQWaBJb+u6m3BYxzTZpcMpVyY/U6HwHND7shi8
ADR4t31izb/PLTJxUzWY2TShOgR9g7m2FIRrrZh9xOArVrmie2tefm6LCZokoZupPMJWimjaHGNL
r16rkRPSrF1G50aYsKlRhaiVTBiZcD4mSW3FoS+YuwAPeV5X3dpr6NwU40Bl1vVRGUHvvQUiqi1c
M7P0+FuQho6Mdx5ISNDUwzmT100ScDGg0WwRg7zcLslYxemgYXRiUMNSYjepvJ1MNHVq5n2gtZaa
H1Nh5uSYfyMJr/wSuFAwhCyxO5uWyoJeE+QM5xPx4zcCMlk8Y+/KgwJln73gTnawNe+oQ0BdnB8q
Z7aCZ6DgIa2yi5+D9/qLcNZ4LabRiYpwSpMJ6geMI6FfRZ0iCYcy8kWo1Rr3cciN2VadFSUYUM8D
tIPmmMuZLot8huJziyP5RB4lr9yF7mA61JY9kGp7qVONFvD+tzfjmu8ui4pewoXMl8XglhVyB2Xb
IcDQ9Kl6yKdhhDgyTk3VAfnUCJbyTn1s21Ln1R/XBgs6ExVW0fp2RYTXVDnuenFIQbZ/TBWvKwAs
4EWJayeNoeAORZcYgW4N47pggRqLWB1TcAt9F+b7MHqJzRfN8G5P4epI0IOJJZMMxL3MCTrrdMpw
nWKDGPFT3w+vSQMav3F2b5tZDUlAoKUv4HkZ5STGTmcGQSjSCUGoeVAjV0v3Y+FNjd/0D6LqlpKr
4KGk3UnD823Dq+M7s8uc1xGV+miM5uUMRX42TbZK/VjmvLbZtXvofHTMBkvCeA7zEbMY6QTEXYr+
czG6MWNS2HJV6F5c9ZJTFwWHD3DdLnTEAOMFhRN7vKljUSst9PzsGcoScW7sB11zplk4BkBBFZLg
adqv2/O5dpTgBPmvRVbEN+jyeFAKEUdJGaJ/5t7seXXH1RDn3ATjKnjhkVoLYcIwAruCRH3gRuFD
OL5Vmg0pFxlIL4Bdbw9r7Z5ARyEY+MDrDhIYZrMFaqW2c6LCTQboXKkfY1GiNjg6CuRZY9ToOpLf
ieO0/X9ZZScTSow0HQZYNehxro5J/yBHr43w0JINmG5rwvGWtb1wNki2IAO2uT4VFJgbk6cy20cK
KMYjznmy5pHnNpj9VqIzQwtl2CBpawnglSCRJYMIu5mcqXPnf8nPnZtjNt6UG+lUizCnR9+zAqK2
1G16zipdw5MJSMtRfsdTCuEvUnGXV5uShl3dIpCw+ynLYk+Sh/ADyH7tM4b4uWeWUvFESyO9R5tO
g6pnEwpHKCmBK3NMw/EuqrNs36nGyMN6rSwnrnMQsaJJR73mlTYKM646vK+Xfs0AwBXARoyBBy1e
243gywQpmgbqXETYzM5o0FNRKgMSheNYq3eCUcsPYa7uM4quQBT4/GmQRwcx3AGlockCedrMueTX
hglKHajbg28GyiNM+qLR9bbKMzxmA+PJIA+lsZF4glHSitdq5zaYI0cZqrkwkTOHxnuCLt7ZJV1p
jaDb04PG7WLhToaeRTRoVgw+31Qx7TQfLLGQLDSZbqYCbPmKDGTNNx05wdtHxEoUcPFlzH4ydLDC
tEvitAldU3kde+yhXcircK2c6nBuA+LeQOAvRByXHq4NWYs0Al6VcvMrbZ6j5uX2KNZ+H6piAM7K
4EaCYjnz+yXe8JqO3wcsGdgI8KDx2JZX/VQBRzgiJQS6VyFZONdBp4Z4XJTa3uw2tHWN0s70DxKJ
NlqA6IiUC6c7cS0/gHzTH5uLW52VO5pI1aTBRB+z8mRK1uSrgMuSj9I372fUnF/bOxN0RLdncm03
QBgHaEMQxS7iZpcmM03JO1IuzzXhLtN8AY82LtR/2dLM60U7t7H45PmwJBEcpN0yrNqRoKESOnN+
COIXEbQwstXzQtDV3YeKDnhnJASGSG1c2gNuRpdaiudJD2Ep8YXG1mChDALWHhQe74yjiAq+sO/Q
DsFD0qzO5oL7R7ZseSEyj5a2ncKlhxX5A2lHol1Fvxkx5y24env85hb4jw3GSQCaJH0R4mEEKWcr
3oSu/BHc9Z7pR5b2GDoSJ0O0PiRtyZ/jctBZqvO8JnEUzRiSIeFW+Bzzw9RxTChrqSBteU8DBIGX
A/b05Yp1aK2f0lhI7EyI6xeQvqs/gDEcXomRV5u+CuRvWVuY2yBOhHu9SLpdkku5m6CpfROUYrQN
k6b7IDQQv9dJGWxEKZy9RFBDZB+0UvHLIQTHVyj3OxGKY0Bi6sX8kU4dsbWQZnAPSsTKEmqjQVd6
0h+6OIOPtBroX9tePrSTLhybOqCdJRrT7NdSHX6XEyk7aHlfnYKqpXckibuHTGh6ZKWiykQnQ25S
L+6hqRqK8g9jTnuo0YAUSbZkXLPPIHiNcSsM8b2qN2rrgBEsme0KYgIAwEKLwLDmcmpfOw0ErZi4
8RFXSriV1FpyzQBvAavvDbIB0VFZoTRVN3exoixfFiTbAYTfjlz3RWFNYB91CrMcvVpTG08sRjP3
+7DuNygVjFstyOPQFudIeQmz2diNGvC/lkgLJXYDkk2VRXKR3MmVGGzC0aSJVbViCwYNTKI35pni
qNBZ/aCSlguboUcrca+rg+kl2hD7+Wxq73kXoedAFIXnBFfctxlsrMe2GokrSJHSA/VCQNMZQ2eE
OEoWEshro9fsTZnB0EJDqu2zvJe+91kj/yRlLD6Mepa4ZSPFeFMGcp45QlFmb3mqjUB0mWX2VQQq
3SWKkL8mErQjykKa7Wac8gP+eX+IDKOwu0xXDoEwSSjAKtHWoHJykGO1dppyBsq5Rlnozaxl7TQW
oZlYZt8oYEkgRjZ6QR6Gmd9Xkbwt5bY7pYlSeyJK152dKMq0gxjq+E0fIhEqKg2KSoZQhv4oERGt
NLGaPaBTqr3PAlBmW6W5hDkmDZ9CyCQ9lsWslU5SRdW2L+v6IyRahCK71IzfyZBAPz2TplndyVHW
vSeQCfeSOat2QS8qz0VfKcGWjGm86VN5PkmjUnh5Oqm2EAj6SdXrYNtJrYrSPUEN3wVpWiBZWoHi
iU3+h7Qv65FbR5r9RQK0ktKrttp63+0Xods+1kbtu379DZ0Pc6xiCUXY92EwwHjQWaSSyWRmZESS
Tv2ONc34yMp+wiwos4KbwZCyPQmkbh/EpaTYdKyKrxxAnRcN+xLZVVRLz6FiNLmbQy7gpUj08VkN
W+W7VVqJEzJLbu2kTPKXXOurT4Oh8mirOWlNO0qj6r0AU+RjAIkGYuelBoJ7Sc9O5jACoNH1o8+K
ZnhRK5CU2aFUF7/Gfhg9BYiHF5XEoAFhJprKdqZCdcLLYit61tIgucliIwJDAd6vL+qkSn4RdFpk
y4XMcjsCKfGbVofDIWBZbdn5QMhpKNXgLtRaHOBCNkacIogRR1nZn4Yhlb9NEOK01bTS8dMNM8jc
qS/oXVaj8GVDDnQ8VEEsIXSQOp12MUZOjnotpQ9TMkNmydKj6lCZJPVzAzJigTFjtqxpjfEGdHnp
T8iMDq8lqEgPmcksANrQLLjPUcbIw6mK3LIu6s/QDKI7RMPOleps+qKZWvmzrkl4QuZjZDe0BDxt
nqbwFPcxXnfWRIIdVL6y5xHh2peTRu0xTq+Hh8IqKx8SSumtXhbJkxRM0Z5EmoHjkJY4SCQCKbKW
jyc2zb1fzCT9llmNZOtT1HkZROn3g0z70Sah0bt1PWEaT1JUqC3RDm1pfaLmfa9Xgxcnue4VfWoM
u5KQ2nJAAmcATKwpjWUPBdiKXDVqWIS6RQ34ilECJGz3ugaOYBq3GjTpaeoRJWUvZqKhlJo3ozQj
hBn15MyNPoNrX27SXxHJMTg9FlX7VhVW4E1aXX6jetDu+4il/qSz5psWSu2+Mihw21LXejWtSxcE
gsNrlEvzu6508q9BT02b0rR4BEyM3oSt1ZxACj8fFDjia5dJQKRdT7U2U++lMAb2vQXhxycHhtwE
U4ObNLO8ChrONWToK9fMRbpYWze2AVIZPLNMUB7JXPozqAnelikyVy04qtI/AB2bTFAGF5lY8vNV
RicbU5UMI0x05rMF5bqudmURBZvIxvLvKxtFWvdgREFmaha/qtRLi/uxfPqbL/J7py4SU7PDZYRl
lAgVlfFuFt+DzBlqUXl367my/iLcl48VNQqJATt5dzS016T/80IMWf99LiXEcOBgBTq2qsq8Ckpw
jfGmmG/X90r0Obh3e5KqWs9KrKFtjkn3XlvPIHC/bkKwTf8+yVZf3ApyEJnWMKHqHxGr4FV/DulB
IgtdKdQ3oOTG9xQmuUsnOcPDIFOO8ehJWWzLgegRtxwv/rWzNsJ9jF5jA5VbGCGP2Sdkbe/mveQQ
t/OH3gZh8Ke8v75rm6/GtUHuy6QMkFV1WdXgKLjbHub9Q38C9OpB271arnwjeuRsdEkAodFkTI8A
Mm/xzXLZBJmU1SKOTRnwHsODKT12xm0I+VaR7Me/NKH8Xq7fBVy1QtPZWA8p3gWGDQirX3+0h/vB
C02wMEAsx6UOyESHj/ZIbGtX/sodXBGvumKDISEWFgSWN8i138KF1UUQKNXMIHF67WmOfRlwEIV+
U613GahBLF0CL8Lk6yJ+3a1DAYgyVC8IukMXj1lITUWFsiAGpWZXjZnN6tq57kCbz/OVBS6Yhx34
Eq0FLmh10/dS+cmAdLPkwCYaOl7xD4uxB70VUchs1lcwCqQCcYnBgQty6yZptEZJ/v20KqjrbAOF
h70JPhknvI+/rq9QaIw7k1VDkw7Ek6jFLaLt8cHo/Q6H3zT8ONqP8Xug/0yqXwKji3PyDrNeIXcu
izpB8T+D0Si2tX39MzuirOzoP2Q38cZd/iowt6zh0hweG4YBrkNMc+PfV9FTl6sqDKQFXPJYQ4qU
Hb5iJ7xtbZpBTlt9CPzmgCaEeRfei7pVWw4EXNZ/lrndteo5CqFcjZoi88sD+xXeyD/qt2RHBTik
SzY0FM7Xhrgdza00DuoIhnRoVD4Xb/68iyFhvXDZkJ/ZrfEE1WWnvgtz0ATVQtLuzSoFEDwmCo5Q
vUCZ53yHGzzqVL3EB70tntp780EvbXNXIc0CIXvoJN+Lh+mER7XlZu9/821Xlrk4aFhRYUWLK7Uf
pmHfIy1WdsTVqF38MEEq5YP2zG1O8VeygwCgUGp605FX1rnIF0ualCNxTpzqbcCbbH+vUJu9DW55
BNW2L5pD2bpeALDAyDxy2AVncb7LcRMxlSxI4iK4g+zEQPy23EEVKRC1lrYymrUhLu71Uz1Z/QLw
leqXrv7QwoOQonwreK9NcDlsUsFd4yW0zvQwQooQvLR/kdKgzY5+ErTOwGzDHYnCQtVOXXCK1nAa
wJxqeZYhKBFvvlt+N0x4gLzSZI2s9GgZSLN5M5js2MapqxSxoyUiLoqtb79OLbhPUuEZGuXRklrI
Oz3ah7Vp6+RxTnfFnzP2IpYAS6ODkwJPJIAuzt0sYZlB+gymgsfknioe7p/+2Dqx6mk/g6fr53fL
01a2+MRWVUpoYCaw1Suuqd/Nut8Pf5M7gyIRaBm0FqG+fL6ceiQqUwKA6dry1rAKu80Ea9j0gt8G
ePlJlrcFMaOlpdO/5oNPolMR7IgmSGY3dwoQZvA/QZEYn+Z8GVSO86rpllYB3Q2hL1UpROUE+c7W
SjDUDZEkoBysC/RSUc5mFA6AjkRRbmfAEpHJZoWniFjJtjAqZG2I82ZZSmo9axdDTVveoCCcHnMU
JD3aNs0DhRybU/cdhgsJhg1lpXHJbPiMxJoDuR9RvrV1stCM+9fngcjiaT1Yq83FrOKRQFNfVjGI
FT2F0NnA5N2oCDoUW0FvbYq7rPJSrZAswNQytBNrj9DgEnzBbQsQAgHqGOOSfKqjMZbRZGmztM2u
LO60XnCYNj0EDer//X0+ocnBDF+P+PtV/jPpEkiSotK5aEnGIuXorYE59KmQ1gMlApAKP9EFRwRk
o4YpsycuBneQjUq+EYKPDPXmdgYJGmhy1TD2wrS4wVDS3YS6/dx0qGr3dgJNH22W7Xiw9p1y1wUW
itaCvVgCB59Wrn8g58QtpHbnbtmLTno3yUNEjlnkRQXID45VuddEAMvNrV/tBxcA0C9AshOju5UC
79HErU3KyVGLfYji7p8H5fXCll+yypdzK4EK3YSFJZhY0F5b6U6WvesmNv0UgojQ0wWuHNfzuYlB
ykEQIwNPmKg3Uaqg5y4EN23v128TnKtOpNDRwMB+dZj+cKLM6e5yP/SoV7nkvjtIbv4rfumeTUFO
sFl0IKulcfdNP0PLuly+EybY4rv2QZVsNF7sn/KN6koYFC6dVPC9NiPYb4sWh9uIc2YVQGcC8RfL
DmteGurn7IM1N1Immi7b7CCvVsejGIMhaFMw9cHWYb7RTpAmdKw7kLh78aH5If9QbXoz7Q2k/0+z
oBcqcBmLC54BSAKGSoXLRHG5L5L4hujsL+7Y9eK4BLvR1GlMAmykRbpdoQ3oPOQ2o0zg/KLvxQWO
qk9rXQmwh9MoAdti0xzibqmr989DwtzrB22JCpdB6r9TYHFRYypldeoJdk1tdWhOvmZQrYLuy3Uj
GwPyi5bNbytcxMDkrd7I6Pc46Zt1oz+OruUHGKcevrWg+GfH/mmyRe6wHX1/m+QiSCArMbUafKsw
2cuYr6mb22m4rQgKb8TNlZ2l+dcXuW0QqHokRmC/4UOW0pF4NFiHF8vHcAds0k36MB81J36/bmY7
NwJPG+YbIVB8MZJXJlM66Drs0Pgmzo7BeM8wPaYq72TYd4Bp6LauOEDK2cAXCQLJprMs8H00XjXo
x3POko9ziuYkTEfNMe8iR0aXN0p2ggVuuv/KCucsfUJTI1qsNKBTnZ8Ne/bjY/mel15InPo0Harn
5FVaiHZE73XR+jif6fV8kshy61jmLqG7OmswMvo3YWq1Ou7aqfJ4NmYDNkZoS+dghB87wZHeDIQr
C9wFEw5lGUsSLOAz2oFUOL1o6OuS9hZPQAwgAY4CUhZg/jlHyAJLnfN2BJLGGXbxE3MNv4K+Jnnz
C1R0+lvyEfvgyrJNv7l5hcjoXpDGbk3/nv0AzkdGqMAB3YofMLq3gWv9iE/14Z/0hhySO82WXJLb
x8K77peb53u1Zs45CtBBkSLDFEBuJi8JciCwCw/NzRwVxKHahLYkgx5d2HxiGuFw3bRwuZzTaGo8
tqSCbXIb9Rimdq37xCe7+DF/N25p5Eg73bIVDwz+Al/ajDaQQ0eNBBUlYlxMyKZDk5jLl46N8DEz
Ncz6vwxNhZZ1edM31MlH+bEev+b2DTOsni79MVEpPI2qmPBQwFELyCl35Q5SNqi1gpVniZImvkwn
ea/3kvHTYiW4KcxCeb2+11sxAI4N5lXMOyOYc649xoPSRj0WbIGmOi0B97ifw0kQSLdC3NoI576w
PcalDiOR9iOmwG3swceKrt1L071dX87yl/j7fW2J89pxrKaw7/CSLsfW6QYgOgCWWgRptPbbdUui
jeN8FOkQYcBb4GlpfYYh+EKeKfWum9ia68X7GD0PjJtC1YMfDtABpGik5dhX0EW80T3iZjfSP8Zx
eOlO0e66sa3zDgwu+oNAHSB5Wf599cpR1apq4gETHXnwSWM/pcC0lUA5yfZgfWqSX4Vf1w1ub+B/
BvkZBJN1mGRsYFAtNI+MgHuS1s8ArLpuZvtI/14YDwFOR5DbTNVi51j3zkuTuOrP2nR6YDrD1lYS
t/avW9z2wd8LU893siygRqDmiw+mPsk9XXdz9qyJmMK2rr3V9+Kbq9BBLbKughWt/shQzi8FDzfR
31/+feUPNCbzGGYyijOjk0BOZkhE6dWmxy1pHZC3IJTiC4V90jATwBQkPvS5bicnGd9qWV8o+UPp
EE9ol8YCX9iMQxhswwC3iZEKvrYVgv4f6AdYtJSbOMBofOLn4QCaYQUVBIEXbO7fyhbnBarJJMOo
sX8RmHYktPi1t+tutvmyXkbd/7ca7q7IzQliqiMsVBi9So5l/VyET7Xu5NWuA8wNVYTkqIT+AGCe
ggEmkRrG9sFCD1EFpZtqXmTmwZARpQvggVKkgDsuo/30qscSYHN1YhZu0QY5WuBj9cQoye7BtZQW
zoKkvFXAZrKQtIeik7cZUjCcjrlsyAKAm5jzWTWEAFGg4Rf1z4nqNcOxFUnEiEwsh391LLTMmiqQ
9CEVTOhd2uV2kCd3eS2ie908G6uVcPcYLpfejGeYaXrWngwKKvFAUo4JNOPcxkiOpsUiW0/Ck15B
O1fgWJsBbGWcu9qGulQmSE2lzhOzbONe9YJvjd3me/mkPWZu7alPCJ6QFrpudvNwrqxyF9DQdrHR
l8uStcKWVb9On4toV0SYMhKk05tH87elf0utq2+YJE1vhjUsRSCrrnXZblXB4Rd4CR9oqFZQWhew
wHS8qUpfBVoafPPXN0y0DC7CWKNSAvuLz9Qrb9SEjefrf3/zg5jQE0dGivDMp4Z5kuSjAV0WJ0Z5
XjacDBxt7FYKHjB6dN3S5qgCnmd4ZyOeYayZW0rKlIRpy7Q8mPYgaHzq+18ssIvkTqqZ0xbeoO1p
9m0KbkvjAYNQAutbC0WjY5lbQAEFisfnZzrX02iOC/QhhkfL13fF07wHCzc0TbybyaVAFNk34Nhv
HEkAU9i2C4iACSGJRVDi3G5ApDyRAsDYcBV+1hGGZsfvGAm4H40XLRWJtm5FFBDigLECQ9c6ugjn
xooC9Q2Q6iIN0qHYMp+y5GvUTNsonCg/9Slk6f65vq2bBqFEh0l1gDEMfmBIKpGilCiPAkpTnKbm
W2OiDDreRebgzEH4MmeTG4IX4brRrYOHpMGU4U0YVeK73BT1GpormI9PdQzxpAe1P029KHHZNALi
T8CsMJwJzaLzrbTMsUNTCbW2Wm/8JpgPVSTvmlCkILeZ/gNDAlGYZT4YsqTndupBTUlKl8dgzG6n
+n6G5k1UN3dQBfcwjOVHVfQAXe2nCXqlFvu8vpNb0QUMSibewKC7RTvw3DixwLhcWcvbA5rw0njT
Fz+vG9jcRXOpMOC8Y4yUM5CqejXKGtIHGsy7BfNaSrIfArJ33czWZQZC+f/McBe2rDETNAzIklQK
8g0VY2SZ3yXP+l9wTi1s4//Z4Q6zUihDD8px5MvIYWPg71KAOhWws4iwjpvnamWIu51jMyBdOWPf
ClUG580nwEU6e271+466eRHvG/MvkCNI8XANmCYA6Tysoxw6S64rhMcwPU7zh0z2Sv0XuGTIkgPs
DtoSQ+XvS0lLUKmWUAO1ksShIygIcTeLWmBbHr02wl0yJJ0TPcphJCPmg0y6R0ukKiKywAUGTcuz
YsoQfSoDAqbjvcEEn2Iz5wZqw1ioOcCzxaM3UnmKw6HGqWzMd7kACcJpUp+l7jWJHhWIWd5Kt6iC
z6I39NYZWlnlX2oRcm1mLPWbIZ0xDf3WQtK3NN1cxFq6uC5fvVnb4QJeWMvDmMuwo1Qk38Xq9NiP
7/VsPZD5RwaiEpumX9ejw1YQWlvkfSJPtSItcJhSA9O6TeZo3VMqkkoRbR/nFpnaQFQhwLJ6azen
kT0Tu6K2Fgle7CIzi3eu0tqCNoM2Upgp8eJk42Rn5Ksd9qUsAq4vDdRrn4mL3PqkMKoCjuAYqOmH
0+cc4IPdBuVTPXZ2mJaOaqjI5P4CzIF2k6Yo6AaBB4yveFhJiFGl5TpkvXxsc3rXdy/XvWHreC0d
LcvCf5ZwxwXxwCiGEVOTMEGru2opC5SzHUednSUaxscrlMOOVMvdwfgYww+1/AsSO2BJIAiDEWtw
7/D8eaTvoLig4hKR0S0fil2C+Qb5uxHvrq9zw+vPzHB3IjocoZ5SmGlbjO61432rV7/aXHavm9k4
zmdmuN1su7nq44UkhjXJrQ6iPIpp18eRWrd1EdiY4hBc9Rs3I8W7H/gJUApdoigSRZKrpMFVn5Dq
TVcLL+p+RQFYxYZnuBQmwb6seBBs5eYaVza521jSpcGoWnUJWW49P9fpo21rZWwnrQAstfnN8E5A
Xgved/CBnJ/usqmzMF4MDVOx60woGc/ZsZpDwZtEZIZbjzbWIR1kmBnbXUUeksZn0f66Wyy/lAsf
VDYhRAjAKQ4zj2RqA2impxh5dPoBUyixZ9WoWmG0GhJpoubq5mpA/gCiRiRnaHGcbxok7nCkFlNj
NLgd2Wtj5zBRvWTbiGHir0G6EQS950aaTMNwq2Gi6gR+CXAzTqCaMELBzb/lZwpkZoBGxIsDZPTn
RsJwVKWwk4BoT5RdEKGzAcEet9In1+otjCqPKJzGheBLba1MATeCuWgykQvOh2QgeBiXIUj3W1N2
rDqroAPTD36szYLlbdxd4KT9bYmLSPNMCcZJsbzI0kG9pEMXxTqEeeTipjlcd7+tRalAWmHkEX2V
i4cwiCwDZqUoApcj8QYZXOEJ8abaEtzGW16uErxD4esErzjug1W0s1gRowRkpbkdTzsdu2ieCLWn
xL++oK29W1vi7v1IymZQV2FBueSDt9Em9Ku3vF57vm5m+TP8sV2bWfZ1lV4okiqHWC7MGPM9Haxd
UZSCAL69Emi7Lkdp0Rk8N8EyRtESRUUry39N4L6y3mnnDcbfOACYev9nhQtxcapoFfRwgIQrH4ru
MIFwctxd36uteTQoxWAJOnib8PG5zSpH6FjKC60XNNkd9rO8iZ+m44vksNO4N/z6FB/oEf3ce5Dz
3wG9fHpcqEZE0yBbnr7+EdyhirPM6oblR7TT3Wi8SV3syCKdXJEN7pPV41DjxoUNU/f18GNQwJIt
AvRtxT405KH2Y2hggeVLVyNTU3BJ404C88VXmUU3vZadUi3xIRTqGJVpm0rU2Ne/4FYusQxKLNU5
MBDxmZiBoawBStyw2ZfgorlLcG1UWWE3deiQ0gN7xyCqXW1FjLVJ7nP1pcrCUkbEqDJ6B0Scow7Z
j75UvMwy/Z5mguAuWiH35fQayOiAYFenoiycVh8/g1JqDpD4+yh6+ZtshYUXxNZdBjyyYHO3WleY
EJDBLrlwuOC/zg960kdJBS1R3MsG87U4PoBb21H63Otpu8dlg2pk4oJY6anvNR/4Uc8MP2UphMCf
IBZcRhxQvxiQc4CSDzIrvl44MPA4xCOKzKyzQDFwiMvviflBqH/dm7Y9+Lc3cSFHwjzxyEqsd6bK
uJNL1AtB8dm7GZU+xyL4JhfKbWSIOiqXi0OXBlNFC3QNVC48WU44Z+pUSssVNJzwWtPG1J5jpw5+
XV/cVp0SdggkLJcRJuABz7+mDtaPkRRYXaaSWzklzsSICwGoXSUlpyz91prZwQBphxFO+9Doflw3
v3lslvohCtegyNO4i5b0fV+D4glvpuJHm2Y4KbGvhj0yiU8Mwgk8d3NLV8a4u1Yz5DgA1TZqYWCT
L8lbOqcHqwl9Q/qbxwz+3H/L4jbVAG1FQmosa4rAPiSbJ5pTpON0343FfdLKbh21tjkLZ1FEK1z+
fXXN5/hJIIaH3Sgp96ASdhKjsw3QUICA+nacJgf49IcQ04NqIu+Drn3OSnJP46G1pZbtqrSzFcgm
/MUn/h0ueJY4UM+weuiW44OGAYt8K3SJ7oJ2zZ6+rlvaPKgrS9zqB1qDVTHC6vXxu67ZGdszNL8A
EgmWWdFe4Lqbl+fKGheCiwn0YNqyrhiMmPL0EaA8rYQinxVZ4YJPNKSGZLDFkwwMgHigSbGRBAs+
0eZtslrK8u8rt9Fao4uUJaLPXfuhWe1N1BG3D94w1+jpJPbi6DPHcMz1ryVYGa8WCw02EmBacqm5
q64eqdBgiHclBG2vm9nKfKHHh1cQuO8h/sO9IilrSsNK8cALqeEPCdmDU2l33cT2Sn6bUM+3D4M9
8RhKiCtNHx4TGgHNH70F8ywws3m4VyvhYmWhtYXZTliJPoWHuilvlf5JyU1gfIjAH7ZaukDL6iAJ
xaQhQGXcpulW20haZCH5BL36ONqz8cTAeq69Uf1jnP0uuDcGO9dBddF5jWhiV2id288IaXmj11io
ikJaoT+S6BiZEBQ9Qa6GdV8gDcIpgEJgrwIiOHjXP+ZmEFktndvlhg5VVy8FgSIGz3TizGQXxp0b
Zq85RD9FLD5bnAVnO83dSWEYlVGGJ60TzXdG75XA/Bv9bo5rpG9PmvTEVHdMBNiDTUdasNDLgdAu
eDsliw2yVcBmGUSHvO4hZNZ4uSntOizx+m5u3u8LLTM4qHSUZjlH6icjmwIVpQEj6gFJVDyp03cM
D5lZ/0Bu+ccJIZjzkc1YMvR1wbHOWZuKUDckvcC7QqONXafsZ1tB5l4NSWzPqvF6fW2bBWekn5gg
BBeDKvO1sLCwzEY2YA7AR33XpOVN21SFa7TheACtLdl1RPvRxlVjj2ZXuNoI0cEymJ8zUorkzS73
GanwQtOPJAq9Zj6YDkWtdUAUMkc3B08dGfgJUjdqdJtp38JRF8TUy4B3bo07oHOv9klSw1o7g59c
VT1GH6rxj4uZixGw7gMSsFSFlx+xupTUKB1DasUYXc2GH8NIxgeT9q9F0haCYs/GauAs6NQTDYMq
Bt+/NHQpGpEGM8eSvjcgHeugpyoLduzyhtUWGAWIkGVAG0y+zKh048Awa4ZjTr5YcJgZpHQONQVN
SXoqivfx7bprbi0JuB9orqDigoojd6HLrYwyXDhBZHTyJHNvmM/zn6OktAVa9D8TPA6rVAdDpiVM
1NUtC79VxJNy/09XoVJkJUAW6ThiF3o9atZqIxJ25iTMOuodtC4qesuEFYqNGIze9bJVC34IM+nc
brVJ2EOVo0cbIH4y88+yfywgdTT1DpCXUe41krS0/K6v7TIGwyaK25hX0EAfzwMoJFON4gIyuk6S
OUrzHJs1BJYOxSBi4hbZWf59dYqo2iUhCEGRP1Kn7Z6n3Kfzfa2///+tZglPKytlMkDu0MRqDHD8
RCYG7pVnXQa25eW6nQ2/xq4h5i6Mv1AL4S7nKo4ggdkuq2HPQ/+Yy/eVSFdxI5KemeAu5MgoZ8ta
TIz0K6QHpXbDAoCkX7Ooj3eZmOLwyCoF0gkMBTgs53vWgihSmpbhjbF8DGvrSTY7Qddp04KJpzUq
5bideGicpiRREEMn3elqp03ede2P8wisAL0FKGqiSIHmyfkKuqicmvHf9hl9bTRfCwo7De5zjHNf
/+pbPry2w72B1DEHanhA8ZpkbsiYHVIQ2aKdqwvWs7VfaB6jfYvKL8jAufSha/EaKQlqy7V1rxb/
sEEV3AL/Vo7Py/CoCqAwCTYDMAsBl3O+Y0SipTz2eM2VN5iJOnxXQ5u6lRd8b3aTl9my/XarHjXf
8DBxOtvvGaYd+mPoolZgoxoCnPZn4IVAikCvand9jzdoj/DT8BEX1bKlw8JdtzXmI/Mpx3OsM0q7
GV/kLrAjsEphjMWui1vL+qWT5LHVOj9NHuW+2aN7+tKpmisvmuphgfBViR6/G2cRtT3Iy+CqAU0I
f9zrjgUNGDbxRCTsFMzdqY6VnVYZ/oRjOc0iaMSWOcjQ4lSiwQCP5ragKKAXMFD4Wd3M5beJBuAO
zWYTSusFYw2zk0nRQZbWVcY+lzJMrep6T+15pMMxhL6sZ3UzM20QjRQ51D3NhWQ56ZvXALXhB6Po
dcO9/s02oiGuYEilA6aJ8jrfVgR37dxq0sCceN5P+ruc3NQiUNSmCYQPIoMMA4BJ7ohHvarUM8Ut
34/PaOZN6Q3y6eur2Lp+MSj12wZ3vCcDRNvgVEf+VX/M33V8XaB1jX/U+HvXP7Kwto0uE9jcXpaG
0GthZkrjnb0q204vUJhyjPoQhr9iCGVrn9eXdfmOhNNCCvR/JriLN1BkM8NHB01n4A3SPv3VGG6S
382WpzZ/kcCuTXEfyZpCFukdTFkQpQ6V/RB/R5fv+nI2zsbZcriPlHbT0CgybFTxZMfM1unbZGa2
pZw0UZTcCPdnprh0TKFVHSglTA3FD0U6suZXOTpDuLu+oEu3MxGIl6RPQYcI0YUzE8tRI3WQg8TL
m41YUgs1LsgjmHH8TxoBskuj0sXFl3tIn0K3okP96/ovuHBC/AD8AQyqgv8c18Hy76ukqZhGtWQt
foBS9aGN/zNaNtPwFUiNSELvwhf/tYROJpBReIn/G/tXlpYafwKUUO1YevCes753LLCTey0Kl6MB
sDwQonZt0EkQny58hjPL+UyC1lSgKTBbAXII1veYunrK7CgP7PCPCTQ5W9zXzOsakzUSNjNuQFuX
44OW+7/5XP9t4sWDp0aDLYEdJzbvQKZtD8OpFiEaL1z/fBX8U9TsZGsOWuxYCEKXWgJ6TbULObxv
q14QM5b9OMtEFkuAbCAJUdTlxuecT51S1ulYTQqEOO1GNO9wXVlvszY5TZw+ZHVpT00lQIqIrHJB
USZxZAR6A49IjgPUF0pygxkVe1KccSE5Kv2ozfzrn23TCVcLXf595ftyNFAZbVGw4PeqWxYKOGO7
5zSvXNmQMJ0iyqM2v+DKHOfzcQc+a9OCOWZMEPo8kP6xaiZHE13Mm3ZUfDpk4Jje07llAUeWK9OE
xJ5YxSkKqGP0mSeVIETJRSM2mzu4MsUtCSwrVm/0LeJUAz6BTzLu43REjyV3aiKq/W7bwqsYuBsk
yvxTvFPNocxyHABD60x7Kj5pxI6oMEUuamz7WhcOLy05/cU5WJ7h/2fwX03OlXsYVOryXkbcwIjR
QS71I4mbUxPKh7z7aKPqHpMkNnpKN1Um45iww3Xn3LwClkYhOB1RGuIDczWyImCoN0MRpXSTChK0
81dgBII4vOkrKyvcBywgotC1CazIUexKXX+Qo8TvILrLjEJwwDdvVfB5AACEYQB6UdcwwbRehxls
Sa2n9gy6moBTMlcNoXeg22YIwQ/N1kV8F5v7CO5FNLJxkV/c5WpHqowNA+LKBAkYMpS2oiUukVpB
TXIzfv22w2Ppp0gagkzqa6dILYdp3yFHO+RQLQYFCyaSjfqHYenedRdZPs6Fg65Mco/S0VRzQ9Jg
kuGDWZGL+7rPnKb6nii5LRPB9xNZ4yu7ZonJaxMbqQ+2GjyH0hOxbiP9GWWwUPTcFm0m9xgeSE70
XIYt0lfeLLmoTbUzkpG3vMfckuKmeO9e30uRxaUAsDrsKWROAPmDRQU4vhY6F4kVegNq2CFONpqR
rywe7zGg8/O62eXPXvuE3F2r5ErcmwXMhsCqZBVzIzAbXzdxyWW23OdIJcFcrAPJwQMp1BxgbhpP
yE6km6h/q6uPtjlpEIpS91AQqfN9pvvzzOwgeTRlaEhhjNA40e6gQXg0jP/0ecX9GG6fa+i39BPD
gnvylHWTV6YnVPQERjZ3dbVibleZBnTcUGHFaXrU6tGrpta9vqmbcRMT8kvrCjyl/BQdxadibT8j
lmELlf5nowcLxZlZifqtm+FrZWj5IWu/1LWgTCoYGsrWLnqI62hvChHErksjUGDCCAYmOqGoIfO5
Zc0UlQEAjECCIoYE6aai030wC//xZzk3w0UQicahlmr49uBK7NFVlKHdErciKrjLT3NuhYsdEogN
2r7FYsxZdbPkrYa+VxV8Dcb3P3WBxQ6K9BgURZbAj62YY2kkjCD30VuygxTyvrYopLiGdjcQVVQJ
uQxPMLaMMcPZFHg2F+pVM51LdKIwrgw3iKZnLXFM6kaLHmri4e2BUysIG5dn6Nwi97GySCNpyGTc
Z2S+o01tt1b4eH0HN91uQV/8X0nN4ny7pyMmOCcsStLYV54P+nuq02AXpNCQum7pMndEQxuDNxiw
wOArphHPTxErpXlUJh2gp7SAhta+b7U7vVHt6hvKrNdNXZJcYeobegYLvBRDlRczj11TqKmZEaSN
k6N8+PLzaKuPhVOegJ1L7codPkKn+1JEs3z/luzPr5Jzu9wHU/A0Mydi1A61X8wju5kfGm++7/1H
BTLp1O7sfNfhf6ahbdkvhjc6/XuzkzzTNTxIku6TN8UhtuxaTnFTuK03vGs/r++MuvyCa7+QO5lm
UdSQKlt+4X20i17Kd+pFjulaHn7BqfQGFLPno2mrT6A9i3aaLSR8u0xhzrdo8flVMJ1lUEt3I34A
1Bnr+l0hL0py0LOHScNNIXDujXT33Bh3CcWyGhbSDGMqcxX9VjO8EHJhMiC/tR+Uz3XgzaUgJG26
+cr1uAM1DX2SxzFcb+m1aR2QDRTC6IXdB3squgG39lIjioyeG84vxF7P9xIjA0FfSBRHqrBHSbMx
X2dPPejzwt7t6pMI834JRsWxWtvj3DuPIYSegH3DydPXFuAF+S4rv+P151jFrTQBieSbndOIWOK3
4i5qgZjzwMsBZOFc4BjLUYpSFsBjxnsoK0qxZbPQUyDNlwJFKb+aIpzKVkzUF3wKKo/o/vLteSsG
c9YE1QCnTf2h/k6LtzEQnMNLENX/4+zKliTFgeQXYcYhQLwCeWfdd7/IqrumuA+BOL9+nbbd6Uwl
m1jPTPe8jFkGukKhiHB3TOWJDTldxU291EWl4OaqqqcxH/2m+WyT6AeB9ms1aPdaSQ6lmfoq7YAV
C1bJ+Ab4xoJLvmyRkb5C2kBxGoX4DIy060qvNH9ylj9kfbHWgB+M9NexC/CUOSpKtKnaBqWU9G/T
1pJ9aUMlhWZmTo5ZsICq4aBEG8nbqB3N+N7uFyhw5nbR6YRLjq/I25LbNYaqIttZlZDQsH2j+TLq
NYLtpN7a7X9xPqcWJU9XmEZs1yMsJsNzzDd95gVF5qLG6Iv2pbaDFUSMK/XvM63nG0tyeT24Tsg4
We3tlwJUjmQp5lqaSMnB0Uwz67qEgTofQzcACY8CFvQ6jwAdKVaGwV5zJXfH3Hy8fnXNObvT6ZTc
gFKzsqS2AzdgQKiofyIJZHWE7ZXhP3G8i/4+KzPNI3IkNrrwoDUj7ZdRAO6aqtiaQfbdiRbJGDeH
qMxfc0T+PgF/zEibROes1ezpBIgx3rJ6uCGCrFSdL7wu5gLy09FIu8KMRKDWBsyo9WPeTZeSsc5L
z0bD7fVV+n9cyp8BSdvD4GyIAwWWqrD0+lSszOjNGn3d3kDJCtoK0xPe9MbQN8ylbsbZ+2mC8VKw
yWpgFZbcGe1rrRhJUHtdanb/ZAnpNxMzxS4vbYhaNRlrH5WS1G9QzuV+WzXFnphlt6ribEmNaS4K
IJoOTKlGwLmhTpv5JMoxUquJ7Cqsvawlfhg/lyB3wCuBkJUdLZQKftcC5JDu1NZ0YE9ssd5so6TG
qO2q8UEzCZswNsYvHHCRyvnIjMHHMA/CTDZctz5s6I2q6PFs++6ott8KzdbY/rtU/eVooQd49Mbo
lU0csUdexVCngOK6swQUXZof6XQpYZmg6RvfrKj/9Pmuq9alciiQxFWX3gJLlqQD5kA6Lw4zWKJO
4BX2Ki+fC/U94OGqAC/O9c0/6xpPVl06ZQESWATCxMjDp2tRgTvEA4gYzMylm5mRpzRvWvR63eJs
hHu6+NJxQ/Si2KOF42bam9jcKc0KaHwltjxWQbXiwRmQX2rcBaPT6lzbcZIrdqC62wgbc2qUD3aD
3WQe0votHbVVDVLEvBJuM6UMHwbqVs4egnwL9mcDNFDqmigOA18m019xY2B2LaLaM7UjLjyvsxoX
SkVjfItjXlY/aFAD8/6o9Z7VPXfO3lIBdl1SktXnd9afr5CmniRDU3Y6vsK+u7M+AN7ZVH68Q2Oz
6hJPIHpzO1/dFd6v0g3db5QL1XXiK+t05fjjx/UZmb0bTyZEWhCNj20Fj1N7vQLSfb37gSQG9O7y
wW9UvjNJ7feNudQjOfuWJCdWJSeXBoET1hqsVr7t5uswdP/54dxGLvsK8YxE8z8mANohLmCdQHHt
lG2/9OBe2giS64v0LClSKJV4SeUCeOx1oV+US6o9xhSFXm73fxfakRCVBRLgcWrCCpjIslWz1SF4
Z+1+Qqf+p+kaX4MXrMo3prjUj3b5vl0JFw0RH8bjL82L1sUOnRJ+4i8fwoVFl/NRTS0M2k6fVTYJ
+unDEGhEhOr1liWh5hVB1b8oLdUeNTAadJ7dhWJfNxHQvHEWNf8QLSbQJ2WD8xOUMPGhrTXnRhUZ
FW6QO2R4GHsmPoo24UetrRkwarZZP6JPu1kPYQxUid4ljl84eN6KqFegGVmWToOv4CxYQVGb74PY
FFswlxqHAvLnrsoV7aFXG+sJKYgIGVvbJlsWlvQtqzu2T6pgCFx02DY+zhXS3kY33ua2k25ipXc2
dV4XK64owAbTJj9mQOv5yDCjzyyrxEtaDN2eWU7o9TovkEZ3aH6TUuLcFcDifkLijt5kzVg2kOym
euyrRWtba2aSfG+EfbI2ma36ORpPXSj/EOR5a+MjEklzX2B/Zz4U4ksUo8fcH0UWPitxa7lAt9J7
kbYD2IZI1dSuNY7aVpTUBHxPDNYvFRN4CHmQC6QJGzXwOqdUDZc7Yb9F6yHbQfnGBn1tDBGfxnGq
Vzq2wzP49/g97fvwrlbBCYamXW3HkQFdpV2rfkdcR/dzUakfrdCdXZuH+EVGq2xdDjaHQvegiV2F
itQ+SIj6oLIuMHyUqOhLq7biJuSDVfqcq/kXG6Ffz0KrYRPyythqNCvR4RikFdk36KSzXD0UTr5G
Pos0bsWYmaHilDS9i5qQPrg01kGO19fBA2E6dNWLMmW3tWPp93ith4ZrcZr9sKuA1aCaDEDaUtuV
gu47bjtbleTkXmWJ2IeZodw4lkiFV6ogfa8sNnxbtUW8YoxzsbnuJX/n0K8dZOm5SUakCxMVJ0a/
iR4REP6I/ftkz/xfYJHY6HfFLvLfuoO9G9ahCyXZBesX1E5TqP/HXcrdpVlYF047uUu6+dkgs7YN
n0BqMj7krv4xrugqfgDy0z7ad+zWnpznEtR/NjpxACSG/DIqsXINakhxrEmQYPSiIK4Y+I1FRrpi
TfeZxfRXUjVHO8eimcWwuz70+cB84oXGkQMziHxhR9yws7IHVXyq1WtmgN6xoM5nEnKyrowW14Ol
IPJUkJtVUx65ioZsUlHkC9mG6UK+WP6Tr5AubFtUBVVR/PJQmLplSr8hym7MNlBR96+PdzYyODEk
Xcct+lcVVNhqr+ENcr5N0rplzI6mqnw0EXXbRRK52TAQ/cGQtQcFKVpBpZePkiaO2RNwVYruYODa
Gahf2U8afLMI8L7x2/4mXqLQnxsl+Akm0hzEvHgnn787iBj0Jp34MdXqZ27jsjffrMp0afNmLrXT
zI8P6ThLNygoM+XXeBBCzbuuMKOW+hz0gNsfTCCmlcan6FizyTrifqQtqU3PRRegMteA8zfQKiFX
LFonCspW5DWcUY4u1/gQimhV4o1+fbfMmgEGFqoUv+FA0lsoaIaMtwzRdDFuq8RxLeVGF9/XbUyv
HHnrmyc2pFcQHsCQe9RhI7BLvtYq0e54ErDVdStzB+zUyjTS05foMBgN12Cl7YAATbjbAXPS6X7V
BwsvrfkNYSAzg7o56n8y/Cyy8jJWFJgyu2o1doi1cYdQPnq8LnZgDbPcHMm2sKI+KY0lVz63YgDy
od96YpLTZHQQnsgBmrEFmGHRDQEsaKRarhG02+uzOeevcaL/HaLkrkbNSRre4TWZKEccNh98ru+A
L7zESvpDYzjkKXFLsVSmm59ZYk1VMwAWsf/PF9FM8GQAzhVhZbVlhptomxbMzbo36p419i7XIGa9
RMk+N6FoooHiKHhLULCTHCZpBgUgEgzVMR5N7JdsgPD5wiU0awNdaxbQhPhXln/pMz46RYlxpVZw
4PpGb8ttWf5zfc1mbzrzxIp00GJBq1R0sBIBeKoNIa6x5JFDWasm1IMSW+tlVQX9tc7vKvPZqXLl
P9w9px8wTcPpGSyBPi0yRBkiGd6tHjm4MfqlGOVWhcppJZZewbNH/mS80iY1M63tWobx5uFGtK9R
/yai17ZZOAoz/TPIXgJcD0i0gxqULW1KloWZVjSIXcYm+RpV+gX6lZVpJ65RB8eW/Go51LdByOQ2
RrQneubSLIlcyNh2rmOFsVv2XyXVbiJoWROxFFfMPcROPo5K78PctkQUMEx5N7o8Oox000C7yqy9
WIUCyhJ5yfw+BrYT2AWbAhJ5vsA6wP8smKYCIhVumWt+pRQ7kucLGeNZ7zNBSP/XjLSRe6J1kKmC
mbh9E+VdM8b+QNY0peA0AkkDUsdLLOpLA5N27iA0xsMWFtVs9AQNUpei87gQPV+IxJcMSXs2CK2S
aPU0g/ZLYt72kCkpwUF63RPMzh86LKeefjQAy8zOxE7KaFLthgAvHj/JWxffBkPs1+wTUEVcUG6N
p9h1k7NnERT/VANWGklnKSBLy6axmF7A95hryin02qHldTM02vq6ndn5Q0usCZ4/iCfJnGEJAr8R
zL64e9E6PZJdiMQf6BNX163MhpcnVqRVyujEojViArlZHnMAkNaBUD5sQUdX15uHIgC14HWLl9RZ
eKGd3uuSyV44SWcVLV5oyi/RuNw+hqigUcY9RUPNyXARU1uVr8YrPfwR8B4M//ZCh+fcGp5+gnQT
9kaYpnGIT7B55quhuU7I40D6+6p5uD7Yi+lFIxOwJrgNQdIFXdxpkU/vibFloFAEeG8AN5jLEtVH
f86eRsWxV8RXHjV/HbH9NohNM7UAA9gj7U4Aduw+oBNtiFLBC9eq3xnNEVKrvj0OfsUdUGllEBvv
NpAPWcIOTj9+Fv9OxoFUJBRAHnQgS8ahNgk00Qiii751/KpTt4rqrG0VojmmuVYa42WMOhBgQDlH
f27LYKH2PPnKC+voUZy+ACT2MpojB0ZghNAh8NfBzy5Ed0291KJ4sW0wPvQrAKZn430ED3C+mmkb
9NxoGagC2YqEO64d+nzV5O/X98xlbCiZkRIo0KpVUBLFNKqvpb4KXoyf6sfgg5mMBO6wuW7swstI
tqR7rs9DTZgBbLX2Dg8IN+J3Dl068dOPyCuDhxdeP+h/Q1uudArqaozGqgYLa272a0BuShdJbc2z
hTZs4A0SNze7xE+LBJ3xsehvoeiATCiuxn2dNQ+tGIelL5qmUPoipAcg+op2RtO60IYY4w4v4AZw
y4EnK3CvoVSruaxpDzZHUUevtrZT3gI4tBlMdhPawUPI/7aDaZp4E3yQAAngvzJu1YhYR6D1AeoI
/RukoW5Gb5mq3DdOB1rSfuHOugyYf1tDUDeR+uDJIS2z0dZgsJ4IfUoNrw3ICR4dZqApjRf8o42s
eA1KgTsRjPatbqg3MVVsPx6ThQP6e52lWZ+eWniAa/BPkGM4Pz/MpGHfshBsJqXV4SHZZoaKrFRG
nhUn1n2kgiv07PVJHh4g14BDFsUJknfoHR93th1Xz72RNKMrFJt80hZJ10QxRtwgJEv2Kh/yEA08
+CW3Flb9XDiR5pesRNq0zsWwCkYre9EtAZirKLRnVRDlm+c13zixor+ajPFtKobMj0MyHsOIZKAb
ZQy9F0iz3zfI8//1+xb1XtStp5kA5wpSSuezoUa22g5ahKOnjz4wFejs+sHGJcW4ywN+bkWKMJmT
Z2aZwkpkHML4qUFbQjJ4153IpV+EDdxzkACioACScVhllRVsdGCDo31jhIosOH5APR+Cz+y6ocvr
9NzQ9EY4uU4TJxcMHf64YHSIhym/An7jGKuxcvlSg89FYDmlHMCDY9i6hkSujLpXWJOi6AKXBb45
M79rI1/YT21xi6OSFL6dLbwDLh43OJ9TFAuOF5BhoE9YGliPHjm9zVM0jEO1Vbfvc/OXAG9rolVu
Q411v6RdM+sRwPRjTDD/qVtYsojiCukaG89nQBMc+gCURN685fZz2H42zkMENjrcN/VSn8DlbsQ4
sVPwpJpaR2R2gS7VB9NOQVuGOtm21xgilOTOqsjCdM6PjjoOUkdgfL7I1MaQBai6iQSrYB10bH7W
A9j6D6PjIq1JyUq39y20osulmP1y12B4DtKYgO2BK1V+jlAibGYBMeFZ4mVsnvoS5bmjUNxEeVGr
rbbEnnLZBoRtgy5YFRlbAgFDmW66KZoygzIHGK/ES9b6veGpic+ilUhcO343UoBttpp1S8vN9XM4
F2qd2pXOYayHudJRjJPWYhPZ/bYbliSqLo86hgYcACYTUJ4LysJKdEJPc6wg5ODLese77cCzSYsI
XfoLj8i5TXlqSoq3kiJACgDEFx4NBDD21paaqatm6fr6pC2NSPL3QQwN1yqEGaYhpdjf98m7kxUe
G77CxbaJOX8CfQLk+hw4FNSizv3JRGVZ553ATQvdOefRiR3XMR8q9tQA52AtsVjqc/vBgifBKxUU
X5bsTDSuIDVkTAEetGGE5jrlkz5i5VYKf6jZK9TZFXLTBJ9D4WV0a4AHorwNgSHR4g1tDyr5qhTu
ZuVTOm5zy4/y7PHvp/70+6T9avHaSMwAgQfa4WPVbYd1ZT8Y9U8RLYQ4l8VPnEi4U2ido34CFyc9
EYyK1lpoYiYq3FB5tEkHUD67PASqJHng1uCHGrK9Il+lBTx7+qNE3Z55Kf9lGvukf81p71q9p1oP
y8n8aX/J0dfpp0nbvNGBSOinSeDZYVAzTP4KhQOUrQznOc7WFupXybZQ/DTI/Pw/MKUh8wzz0GBA
0lt+nHEOGiaU2VP0JKromoDOPRoA1IWDPOd+T41MccppeFCXTg6RVtwu2ocQrik2drY2wufO3Gbs
Tl9K4l+GPVjrkzFJVyjngxlEoBDwLBMgJcslxm0P5U9n6dk55zjA8IPUrIXoCrWY82EhbY8tV8Db
GkkL1dZdNT6GeLYQ7TNdgpTN+A1cl7+1iaCYcVHwgbgw2lYITEXxkxVUkMRFC3dxF2huYgDvuxDO
zazXmTVpvbpYD1JlIh1M4t3IC+h0h2B7IK6luxn5YUD5F7LN1z3BjK8/MymtWQwx59xsYVKvjJUq
Gr8rbtSljTGzYGdGJHczdnHMqokaMugyl6d7xMGYVpeiWXCp5VifXTGcJ9SkQD6GLurzzZHlMUnJ
MM1h+hT1uy66FbmBNhrfDFYkf45i4oVAbeZfkXVk49Y2Kr8jKKSpE4oEvPUiWFcMuJ1mBbVGtBKj
uahdI6JIiFuEd53z95cgKkN/PleaGvjHJtcj/H6FNgwHPWtatbH5z06hK/vr+lJfljOgmXNqa9p+
J+6gotD9G6cohfGfhenXylsEgjZHuEm4U4dVFa1L4+hoK724F9Y+G3KP64+O+Z5m4aZcuoIusShn
X4PS2PnX1GrKOlXF1ziYZvAXBzcm0PKJ6tbtzsoDl3XvTdVvTPM+z/yu/w8ciJiMfwk+5YKjgpxA
jercNBn3vfOsj2igKvZ9uHABzp6vP2ZkxI0yMsWpI5jJ6/eo6vyg3OY8XzjEc37jNHsj+Y0SSgQQ
QEb2xqC7dvjHap91A9yOex78LOg6UjcLG2lysNLNCVE1PAZBwEcR2kuRW+uMYd9pJt5KVeShEzeN
XuxilbJ9T0bAwd4MpFQEQpyFYf5ekwu7UIJFwhFVYpSJz7eMnSlDxQoLeHm3fm0+s5Xx0/DDrwKt
c260qxI3+ELp803c0MOwYHtmHSH7A7EadINAVvh3nHNydpJKcGaDm3WiVaPUz8Sm7VfXp3VmFdE4
rQH2odqQs1el41lmdtnzSMH1ySNUooAQ2qClDbx0rhn58EXxEsftzH19avB33vVkTJaeV1rZM2wb
ErtpDBxUtBubY2ws5MHn5u5kYL8fpyd2WhUasCRz8J5QAnQlIpnUA7nzHxbo1Igu7Y2yMfMcntsL
oUHmMM9w3rpqoUwyc49BtRe8wxMnLHaCdLckljJmRoL9B8LAY100nsEBVeiiVTHJJrbxwrzNXGVn
5qS7IVLwhFBU7LlU/0rQoBbpmpsqK073FHO5JMa4ZE3afpXZoCybw5pu+VX8CUUXl1TbPvFN/SFp
vq/v9ZlrGpmriRIJ9Cy4qOXUp22mDkeXWOIdwHq5adfpc7EZ9tWuXtGd4ykvkUfugiM00W6VH2DB
XZWb+OjD4bj1KvCvf8vl9jz/FGmaVZVZeWMrkKmtOR4be0FatPEs3POXZw1GQBaAhCBauy5AQuaY
oRLUY7w6OCNJ43MggjP70VZ21wdz6URgZ6LagaIc6uhy+BOPQaGWEexo2ndir5DGGvmbnsduaz1k
dueF5sIFd9mnPqVtTyxK04d3dawxBovG3Y/IM97r1ROAcZtm9fzLccf36PFXVq8iD+1ZERqHXOJH
x9JN98VTsB5Xxgqpvc1SgeXynJ5/krSVU7UrtCGbJputwHLSOvtafDimny9BoWdKU6eW0EgkeR1H
Lbt82sYjOoyQ5GUsWtuCBTegGorXkZOZiJyq4ouEVvAYajTcWI2TPF9f80vigbMlgKTF+VeogxZ0
nYWv6LwKrwZg652V+Jmq7v3glyAeiHBsDsrWXjg4s9NMIB5Dp/5iEI6dm2WVUxmZiuyz4Dc1pEBS
/YHaH73p82rBE87u6hNL0+k6uUEyM1arfMpzJx34F4HfAtuKCgmKgmzD7q0lD0Qs4Ntmz+uJRcnV
U8IgimvAomFvim416jbKEXes/A+VKOygP1UPmY+Z9GHeD1M9QrW9yAK2CCAiMD8iF1A134w8qtFz
79xCr+b6nplfuz/FFmnjskCNAyufxqf5YFJ3K+Xecla5s1K7hdzzrHv9M0C5CK4FFVSYC1hSyArt
s914rw3v1wczfwxPbEiXv6YoJRBhIcRWJpnuYpUhmS3GeuWwCMoZL23sKsOuXZJNnhmZBUoWJPCR
4EJ+S9ojcYjuS5pEiO3jo63dp+Z79vcRB7KHJyYk5xqhbTHuBuSokvxe6PdV+8IL4C3u9GbBjc+k
LM8tST6z5+i6QYkQD9H35JN4Ve6mbvsK/Mg6OBq3Lu884oafe8Q8d/XeiN3vb/VHupD/+N3Ceh7g
T8lSFABxT4K1TS6MD6BwoX2DIrCmgcXCJRu6Vz956iavxSY95KE37vvvvl7rC8HjzGk4syv5F94g
SWm3sEvZfao+xdyj1CNw6PGw/futemZK2jQgh6Z2aWGeafotlHfrn7ADjGVw6+ZG469afBOwJdDW
jC87MyltolQhJKcxRod0Uqe9j+qmco75Uq1n+pVraydtoHZI6nGgGJijfQ3tp6H4zHnk4WMabZm+
4FNmR0RBUQqS6ymHKj1A1aarw65DppEgUdCiKoc2yCA9GksdoLMn/MQOOb93kq7VjUTATjDe6abP
yud2KVaZfkKeNmx4eJApT27KAVsuaFjoDHoW6KEDreu3sZRpnjdAVQg0q2iAkp+VBkV2wB6hqxlo
Bjhh9KdxkeBx1gSoxqfKFBq75CYrAP/MDoOevNRXUT5a0Ie6fmrm1nviMv8/A5J/D4Wm92OegZo7
e1BRTNeTOzt9DJfCubnlPjUjbasq5i1uKowjrHdj/mpzN2YL53/O05yakHZUGNQBoH8YCS1elegD
9M5UQQJuSNx0iaJ1dlVAz0Mp2rN0TW7ZpQnptFpFfc2M0MlfenW21NK6ZEEaTIJgpSimqrLAlYA8
UGkuRGGzC3IyhOn/n8R9lSiRw3PQBqCELxF5Nobei7uFFZm1ATmhSdYMST+5NBiwMedJjxJ80d8p
ik+Lo5F9X9++M+HrpLX9r4lpe58MI62COiElTJTDraBu4/gE/VzlDVe2Tcl94E0XzsucL9YpOg5R
u4CIiHyPortBQ1keWcdwWHOr9vUCT67BV6wj/DNfpNCc3dQn5qTxCdMJITEPc7Q6dto2sl9twx+q
LSger0/k/Fr9GZd0eXYt5W00wlDT/7DiDQenPVnYcrNjQRFrEiebKsXSNUa5k0FpBgl5o3zuypco
3JEArXhPcbwQcS0YsqUInDddk2Ucjl8dtm32jKg1Lb0WfVnW3yK90Lqj/xmRjJgLdIrGQjS8eVb4
pqTg/ayilbPUeD7roR0IJ0CEHdI18o5TIWcRQ1gZWxxMvtDLAgRKbaAVuRAhznqcEzPSTtNEHGth
ADO6+qAo73wJxzL3kpgUZ7HEFJ0rCOzPj2oRW3HOpkYBPmZAfocHGie+Eelb4NkPanfb5zl6SfSc
g5enXkCKzpREkCUw0d1uTzEwlKfOjce5EdlUjHBFt9oh2yDl66uKi8ItuFFcsMbFbr9g8nf9QQ4/
Tk1OnuTENcFTNKAcgkl9k++ix+d8BxYL7c3xuF9+I3uwCW+1B+2H4SlAfLjK1/XzPLdrQO1mOCaE
0PBHmm1hZI4x5jhsPb0rgKk0422noOdrd93MnNtAH8YUPyAzCzTw+SBD0RpjTXECCm2js3/a4W4A
1vm6jZkWqwlE9q8RUzrPQI81kPmGkab00ELjA/zP7A9ibxzTA9ngmD/GIBRIFw733IE4tSqlfoLB
QNF2slrnhwg4q5K8XR/X7BLZOAg420CVyPmJSgdueCxxIARYPhqPAIGzAROKzj1uJ5bwTMgTZP51
m3P3pYHOSQ2d8xAvlCOX3hjBPgh8vscEyQcX8oUxuL5KhXt2JOjG7HSw9tdldKMIhtzekGmb6x8w
u2H+DJpIa4kCcp3QadC8+MzsHacfTbO+bmLe05zYkFaOA8DGyxE2NGsHQhMXyDw0n9yn4n5Eirhm
fqGAkmt13ercpQMgPLTzcCdMJfLzk5CmCjWaFEYJQqnUWHEcOuakrpK+6vlCYDW7c6YKITL8yPKr
0ySfuBY1M5rWcRqUzKrIB7ECWDAFd8NUR5y4SAszu2InxqaPOTE2FnnKeg59GLW8H4gvupeELqzY
7Nw5IGiceJ9RupC8iAI4eJqnHRaM55DFVlybfuJhjR48SJyF5oI/mT0Df6zJ9C/c4gI9MBjQEIFp
nX6M1XvgjA9Zrh7UnCJWAEqALDUZXt5AuL4nvlwISKF3zTSlMRYxwPWISgovH9Y9uQPCuQW9Coh+
vBYsCc0NfFlDv2lVudBc9TVz6UVxsYyTfWhX0Km8q+mOZJ8pObSrRIu2OH3fRb8IfwiDhTvnskn0
zMZFzn6wTWZaFWzUDnkAqMvNGuL16q/YhJBVrG+NKP8hguEjbhRXb7RdmSzJT1+E59IXSEcf7FLC
Sim+YGqydNDaUNe3ZSgOluh9E9H5EC2KwE836dk9D5OaBaIGTO0M4IGnE1JAI4WnlGj83ygAsL83
40SUog6deAzNtnzgqmJma90swSvDTDsIjlpAkq1dFq2xblKi7mOHdkuP7osbDF82RVxI5kyNrTLw
w+rboi8MkoOpztwoI12X0V9HjZMJCyAsgDVmuj9bK0sGG1c+oLLBjuvU09t64cq6cHaTCVACWMgW
TfGvFMmozcCdESVor8yyrc4DV+mPVaRDnOHv6Q5wLWqQi0VbGh6/F/NVxGkC8WJQpcbQnYMKVeHs
zeIhWLoq5kaEdA5YDhA3oRtBuiqAuSU1ejGwLpl60NRfKufbuleheGcqC7fS7JFEtI0ACv3NU5/F
uffWgRQnoZ1M3bC3rHvpzdFVw62WJl5W3CnFi9UcGnOftS+htfDcmzuKp5al+LfN9SoKq7TAK+zG
5jdavtM1xTONWzt80caFG/EyRsQumegb8LwwAH6UFZljEgbZoBbgBEcDASn0x6F9dtpyFQTFuoyF
K4zuRlWTI1XovtbYx/XLf26s4BNxdAgnojf59yqc3JFgzzMb3ueFh7rx62CGrl4YayemXlip79is
BxGQhWMxP2KK06db6FSBYu75yir9YIQswIj7xHzudXWvDJrfawKlPCs4WlrnDomzV0vDM9lXRv4D
uBZuD3ONbg2UKW35QjFYqNmtwGkp6iMtXVHvaAdwL0DsSCRRZ0WdjcPWqQG9AIhfAMuytORTqCg7
XrSAT13geBXr8uu7ciJWNyocQxfvtAyEZSZgqMp3CN9gKdt02BF203fe3680JFkMAJDQco1o73zW
oRQPqsnpggHgLz4mosqg6SbKG+Q2nsYmurVjBt5nRyz0x8y5DAfIAQgno//yQk1CM6o8jcDz5BGO
LEADDTFruIv6zlW1YKECcBGMITqYSFjQemBCalYmQ2ElqVS7AJS2NX85dbMBfNEXRe06otrZKIJf
n8/LYH0yh4IUtPlgFPXu8wmF5mjTJBM6AaHPUw8KO6pnXqEmK41yIN7vW0f12oatA21JnmZmTs8s
S0upFFbMOwWWa3bfsdgTeYVoPVgDIrJ0VvXLrQpTuLwI2AMmNdrzQSoDmMqcDP5BjMaeRLGLm/8Y
KoFvlNUqyQgQCeG6oI+jFR7GztrU6hJZ2Oxgp9buCagxwbXPvyAfQTUX5hjsqPwQ5k2tAJMkHqFy
8ffnA53jFjJ8aMaBXpo00oZmrMaZRJirNfuKtiu4arTdab+UXGyVrN/hMbFZ2EKzOxati3jTAhao
ypklUtp2ThXYTKKdWWwjc68FmyrdEhWCKNtw9DP7zVSOubPW4xcFz17RbU37rllKcc3cAmAGBrM9
HPIE95VC7MZw+lAZ8B0x9NOSDTGebfOGVsxLwoOTmuvrw55d0T/W5KxI2w88ijn8f160nlDfeB36
fQ+8z5LLm5tenSLA+02chZTW+dZhQNJ1TTOCAkUFrZ8SebHTPOZaeQiN5LF3qofr45oLWfAUBOEF
8nVAv8t+vVZ7NYJKfYFewAH6qqVb1muQGLmkvMkzD0KaLHpk+WtEIw8tHNeNk5mDemp7OsgnF3nS
dppaQcANSODAG1l81MIl1sKZhxiqBwCWW6ghELS8npto67IMKaNgYUYnOo0bz1QHRIHR7vpIZsgv
QEyAy3liSIIGolydNBtitqCZgnurnGITBSEBG38GzCcNHL81+3QDMBhY5CwYRzNbPaBVNQwGBIaB
+aLgstm1RTYseMKZvTQxmeAv2tLh7SU3hG5qkg02HktFUjeWh0cQO9IwAROno6eI7e3KSA6mwuIl
LpXp7EnBAioOCNFA5KVaqlwTsKLEagqkFyC/tdKr287ivj5aaEwsvZR+ZjU4/JcWYMbpn5mUFjpq
cqdre5i0ae/z8sWpVE/tsxVRknuAIwB6gAYuIpveTXV1kzqO1zF9oaxziRLD9WpOf7RJ9xat5ee7
LRsQpMUNDlNlRG6bIhkGIW1ufrWGOBA181iCC498OpGF3FG1IQ3U2rR8G2X3FbW2iSlcBm7X2IoO
jFqbUFfcvlxM8M6dOhOSJ8TAEw8pEmlXtHUTB4ODU5e3FNHcvkneY+ai0sXq4CUm5Y5E71qN1nfQ
P+tAS8ZxBVbmJcj33MHEcZzAtMjUmPLVhQMAiPyIwCcyFOFFROu3lZnlnlFXC0+jeUt4Z1L0O+MN
KO0MDe2waTOlDGKib6kWbus2XVmpvXAxzt0QNqDPU+M7uKVkD9CrhgJG3az0aIjMYA0d0a+oKNZk
ie1t1mOjgQjJT8DKQYkibbJ8iMxYxLz0Cs6YvgojNVubaiUQuCnoEaOD/aY1mrbNgMQ81natHalV
aQeSl5AeBPnewg0yM248dTXgCVDPxD+TEzpx4niLtVU8gqgrjYb3KEVNTqluhKLuaL0EmJsNXwFi
w32PnN5E8XFuq1BK9FoxFCbqym2jIyu+GuVbFyub/A9p39UjOY8s+4sESKTsq0yZ9m6me/pFGNeU
t5T99SfUOGdGxdIt4pu72AUWGKCzkiKTyczIiDeD7FHORHP4cmA/bywt5buVycX9lXtx0oHtOIVJ
aGH5zSsKIk8/wM2It63bXWMU1H24in6D38Oz/FwSTjZW9sS0sLJTVDWtk/SVlxTfahXo+QziNvcD
5ZJXwcY1cWJnybRWLoZ5qJZtBzsKyUAhpHipM3rK2B6hIO5SJZIs6Vbitl5RIXEbKOYm4gErmvG3
uRnduXoe4idV8csQyCHZYJr2mZoJlxFqFEhyMEwPWTPxFpyTPLEKitQNlTWrA4PgODb7tkYjLUBk
MK8aTmoaMMdydlPOm69q1ZAHxXAmesWtHGjvodLGnZlSDOZ0qL+xnT5P0yOZSkBd6Uxp9oAgW++B
oNatQxym4/dUG0tgYCdGg2hmiPbMZul1Wzt88EkT6SC2MPsyCkZDaa4yFR2SeDmdtCCh4uWdqv1y
uNoeSDukk6/mjhL7fZQUlteOoX1nKHViuJpmVw+U6epLTbTszVBzWwXTlj3j8Qj2a9XTYy0kblTy
5NjlA8VzaHJSX7OiBr/B7u56K6QGZKgU9l1r4spHMb15pjUFNBktwCHoEq6+o9eJkKarsQlJtRzk
bzsjqskVG8oxd3m1dJhBQG5E4HZX8mOF8AKVUy3TfaDo1INTEwCAedaRGbPjIxo0yVjUiMDq1F8N
aeRA44El9q9SwzDK1FnOR8oq7ZhTJwb5mjr5TgaW7SuIloCbg0891q3EIrusTcAGV1tdB2IEboae
EREEwCEnZnobh10E0u0mMT5yJ+TftZhPtge5jOYn8JHFcxmXc+gaNVh+ua04H5mBRX2ySovdNdqI
oVE2ZSV1B9DF6Hyug77BGCtuMlyYAybe+yIkoxdV/JjzLrmah6E4ompKjiof7e/1WIGJhRRRXu6a
FvtKaUZaXBnGRPPbwijtgECekvlN1hXXtOzDW5VUSnOYCs1iEBRWFVCtY8dCHpqUb6SZQtCLOUDt
es0019DeswynfKzGJLo2m4nqHnpv9ewWY12jn9+XLXTx0ojtkmho7xRj1p71ZozBrFj3MzjIaUm0
h8roiyroBq1j6Dw29GYcSBtQvKh+9M4E4hzTLAx0YImZS96rm3cXKuRgy11i+Bk7SdNw7Jm8wl2s
LnxM+6i+JcO3NL6jaAMlB1p+NLM/0RsTPHWXA/mWaTyRUTC0HVyeYK06jXJlz526TZH28Ni4afv+
zmC/UnBdGmm1JzAH7bldSYbrGhO9LeAlXJfNzmwEPtDpYMYAgE/wAolNqUJR5zxCYux1iuYSb2/c
dIOOs6h6UVzsLru7EdMpMJImEisCZmuxXqkpmdFqXEG9snNN867KTQ/aBlP4ElKZIO6WW6iULbyw
S0tWLGFV04BgWYPjP2x11EZrvbzS1LHLXCCcwHuP2NH5M9NSyFp15jBIvuvGJXmSfgiXV6YA2qqY
SD/qsT7YtQENcHxiDOIy+nB5STf8BE237qCuj3FsKKecbiA6Tk5jT+CtSvoiCMG+5BOlfFbGIUis
PLAx0TaOstHGjVz9xKaQfVigaYz6BDazbnCLhiJNf77s1UZ2DKIy5OF4DKCZLuLEwsqJ9XZq0fAx
wNpTAKM+NhBFkLCiba7dXyvig7CIkq6fhw6E/Z2Dq1T5GqfQOilMT7GyncX0fc+U/X92DGPiQCvi
sIGxX/xcnE5tDAk+XF5gcWjVDulFeMxi7b8naWCRAkspxKlRsxGLjRx9B7uKILmRaDxojANoxpBH
vWBE7bI7W29LTKfhsYQjhnRNjB4T2IhpxeIKikjD8FaPqYXK+wSlOI/3GfQWMDiFXxEl6TS75qCH
pjsh9XgP+66vIfnI0puCadZ11PbOIWJmFIRhxa6jeFACTc96VChbMw39lA/lw5iZdu2SpscoymU3
tioDq+0mlptKDoblOQVHAEB8ZvZghx9kPMbQec0eovzZ7H9fNrcZHVb7bqkarFLbhMcEg10wF4W3
9ngATHluvuqykdPNU7qyQk+txAYK23TZ3Y2FItqQoLaTRrLp463HD/YZKioEwA0EoOVXrHxx+rgw
1K6B1KSJomo0A4ICupn5PaKFq0XvQ77otOa6JknXNwLEiVkh7KVtkZMmgdnOGIIqB3h52medxMjW
CqqQ1YB2twpaL/FhxzPaTr2KN22Pdh6j0X3KZJNBMhNCKNXKBnclg4k8T3E2wuiRcJma3MZaIdBo
6J2Domlp1J1+ogZaM33WAqNuq9VT0SrfWZjt8rCSPLm3DtHajLCruzhrTG7DzIJTze5LniODuAUX
VOYEtH/NTUko3Ugm4BZcAjXqQowjbIG8RpMlN1C84xMkokp+nyy6RaN+BfVTcObJFMo2zdn4m2AV
XUAIgrlkNmuz0/AeDdGU0uYsMGrTJxWolmh0W8kmjbeuJkB1/lgT9kXdj6OSTLDWKPfz0LqE/GrT
W27sIjSyIf10OSBtfTrNBDIIQATHOuOR0tOYzNEww5r5W7cCx9qPw0eWvDhD6NfdrxGA+ssGtxbT
QCMKJXBMUqOSf7oldTqivcjSGpwwY2CUIdgRMn10uzTxpsiavM7sfly2uHUIgNBxAP8BroOKlFB5
NJZOaVVoVZfM1UbznjFjD72r6B88w8NnYeZD6mKKHMz2NFkxzloBSpKgn6+hTguO0SBq8OyR4cm2
FnFVzxaTJBqi4DtnSDKt5q1UVbeMv0wm5kTCwyRra50XnABzR9Pw/+B5ojBZU9i1ns2A5833auSx
pwJVO2Rld04w38VefGQvzh4S3JBA8HGH35VH2ZDSWaAUfoAQXTJWK4Rp+AE5WN+WiYteNrS7QYBy
6qNwYVqKmitjAlDguNN2xnP0EkV+7+tXKKJc14k7R5515bFvQHO4IJzeXd6fZx/z0z8EezyLlqaQ
cCLyHHT1yKqBHU0+6Ky48+CiDuIUXwwZE6zMkrCSYL0Yo3YBc3YqGI8hcuZ4NH7se9CifPsXn3Dk
FhjBMiB3eso5qOkoN0eg8EA8ZPG7pvZ6+wXclD1OxWVTZ8cby/fJTGlRlNSgK35qyoSmWUzzZX8a
fZBCALbuMMhGvl62cv5cF8wIYTmOlKQkDcwoh/C2/I4O+viko31/M/gGJN5c4FwuW1z+4EmZ8NMg
2ATxbv4kiD31q0QfHVJNE8bMrO8J/RjRy6vD+9aUYEu29sSSwH9yRAP+Juy+ru0G1kT4Uky56dhR
JXfZcE3Kx86UPLk++xpnDq0sCbtPzY2yi/iyJ7RqPzfOdcLBkUULiu5f1flaDw36st4TFAXHtv1V
GW//sKDwUAUxNKBwIstM19jzzJ1lQRvoiCi6z+qAA2bMPi7b2dyQKzvLBb/Ki21FyUD8o2JF7evE
uNaTnSJDRX4SXZ6v5V9fhPOVaxNSA6QinvpoPmrHqHfJY/sbg4j8YD5zy1e+hMydvdjH4F1w2b2z
jGHZl3/dowKGPx3NChVzLOPYv6IC4dbjIRnRqqcfE0g6yHSn0sNli5snAWzuQARAclATt6hlT2TQ
QixoDsIPSPCa2kc0+YzICkebRwGMAzYI7tArFaEO+RR3JEFr3Esh3ZV8r+IXZQja6t6QjXRvOrTM
Dy4FMVTehDOXdayF4AXBSciUo9l82E7/08kAaGhqyemWWRLOXJOF8RQ2sDSQR8dG8++VtpYH8krJ
pti8QfWVS8INiiFFINdCDS7V9u3cly41G68vki/o+T81aXcTqxAvil5IBY2t6AE1BVeJ52Cwv+mo
bU4AQs1m7Fl1ctT76PgP+2f125YEY3Uguwz5ul7jt2m13zpBpd+qEaauni5bOcvbl3NhAi2BaQn0
kMVhbVY7A9F6kLfZ43vWffS9B61ytb6aKm/4ddnUJp/D2pbwWaMc9yDGvjCdFBRvmDC7B5cidE58
xn2kY5A08YBoK3/IVD+2MjF9QbiCKg6Ad0v4yPqUaIOdLgdkvC+1+5bLhjM2t+vKgPClUqpUU1rD
QG1mfkJvJu5nNd31Mmz8Zohe2Vn+fbUjLFL2udnBjhG/x/nsGpjFS39c/kib0WRlY/F1ZUPRFfRt
FhtTl7tJ+jZWzEshyZ50T7aMx2dz3cB0rn9iz0CHdWprYD1G5CbYaqBODVOYPlAxeiEpLW7u8JUV
4WKLmnYADwIif4QjayYBB0qjDDoVVbOdbr9cXr7Na2ZlTLjhoF07UG1RzojV2xCknS14Q3eO9hIx
NNsPdfztsjnJCop4ugJPAGJMn8nBW1fuRwxo0hem+petbN/bSIsXKRDgh8WHm15NdI7ocm/n19au
f1MD5qoJRHXd6aFw2wdjbz53/nco8kqyyc0d/9ewWPDWqjLtihKGW8Xez1rq1ya/DbklCbWbEWJl
RrjZjBikGGECMxH06eIIYrivkhU8w30vYXZlQQh9NaV5qnewMJMPHbjAujkMzlddfyL1awQiP0W7
skvZ7bZ5lldGhcA3Rr1q6imMGhVuMwwpIxv30zhy8fjxqfWrg0ZXVDx1Jl4gzrcxjjyley3V4qWH
mkedAEKlD18uL8Tmhl39JCFUKtCgNjBylHlox2Bi7rmqwKb71Mi6FlsfFFzroGUEUGkRezqNLHnF
877EVJXHiR9P0DucZ8nO3HxZrUycHT0jZnaJGUCP3aXBCOlNN9zFX+Z9t0t/oVKOwtDllZMaFDap
WTLAERZGxuSm+yiO4VWPCQ0Xbab5Q3UJEDW7ywa3PtXaQWHLOiw1mzy2sYb966j6o/WoWW/Gf248
4mCsrQh7NEywHWgNr6bs9whVKpa6fHznzsdlZ7YCCahoFmypAeELMYKZQ9kmILVCMo6pYTw4DH03
/3e5vcWXv0bEaGWTSgWAAkaW5nfOnp3ad5JHu3Hb5LotE7+CpNplt7butrVFYU+ohDkQDYFFs97p
zOsIzjhxp+Jm+JUWMgYZyRpawoawna4HqhrGlPIl7fyx/0Il19kWdSFKrOjt4yNhOEYEGXGu6M3U
AQ1jNO2LBWGCwziRnVXPb06ppW462MN+bJvJj1lPrmwzexvKGrPnSeDEPw1MURn5sKPjzCU5xFYk
BWsG6lymijAu9tsc0umRWqIEZfcKBm1jyDKFmLv4npgul0laby3z2pawzA0rVSUHuNKr6sEFPZo3
Nz91GQ3f1uFeGxGOHVIiZk8djBSQhx2Y5pdZf5crqTv/E+PUp57uolgCQO/i7yqjRNpnRy0bcfVp
vjGmblR8v3wINj/OItj7vwYWX1cG1ATgcCuHAaaB7hJc17SL3bD/WuqBVshwo1s3C1TCLNu2gNEA
EOXUWGfrkxqP+sIP9F4NP+thd9mZra+//vuCM3XU6RYLKV6kKN8y2vqR9cJHGYJoa8nWVpZ/Xy1Z
gcHLMAc1vlcmx97Yh2qgaz1A5XjhPv+DP9BRAtoJtzE4I04tZUNe2vZC0g2ovle3O4qxKGJJ4sbm
R/lr5LPnu3bHCHvSqjASgkzdtvYAe0gC7dZ5sUBqSgm2MghZBDeKBiSyY4JritaHGRLRBbBiT8m/
kLOtrJyL+BroGBD4Qdgu1z5G6Ktd/hrnAxa4ooBtg3oF3vygkxb86DoD8WWCBROsEoV+RG3B7DCU
t4f2ph0eq+YVJzTle0AkQA7oG3hlXv4F2wv55weYQh0OeulJA0zbUk6NvMZ2Q/NL2b6NskGGzWP0
109xtJapsVZqLfzUNMwr4G7Inh1Z6rJ5iNA5w2QlUJSYcTzd2uFEW9InKNAU5KvRPBvxUS2OZRsk
strl1i0PoMIfQ2JMIOXEkgjlMFQRyXA7DF8m5aDztyY/6DKaDrJcL2KNdm1MCA166XQNAKdI+zp3
3lnPjhu7U+KiT/dw476+zp4b3ASB6R6orM+zeYpXbgoP9aFMimyyYDkBwnXG2F8VS67xTVrTtXPC
9k/yIXHYCBP0vsv99knxlDvFq/fs1gpqvz5WXuCOAXse/OKLfsN82Xt28yW9+gHi9i/sxoxmBXvG
ftee2V35FSKM3E2efyvv7YP2eNX5mBK5lc09SzaQeBpKMgKcZsMqySPoQIOu5Mbubmru6+l7Zv5X
gB9CjL3IrWGgELMF4tTmzBw965ZgPKblLibE6yzj2M3NodUcKEyNLm8qCW/VZlizKQj7oJ2sATEi
pDOUh3EcZkhNy9gLqeqCDoVidogr92F9NGw3Dn8jV3aT+i4lN1bqc+k859YDf/0Lls29uoIUu+m1
uMcvYOUdGYHUBHXHrspuI3bbYH8lTyEevJdD6TmUaVlpHSpw6GuQBQdxahM8e5zHnYNHDYjNBx2d
5oe4elCa68iE5LcJcZ0ydSEiIzG7/FkxQoCyALcHNDcAZBEiRGbbRV6YMOuAnuVXlc4tWinOcN2N
wK4X7UKXC4bRfQ0BCyi0JxQPEjLgkWrPKn4ZGJv6bvgXKsClGYgpPYgxAJh8uhRdAjHwhjDMhjVP
LX3NgPGMMQdx2fOtu2ttZAmdq29MinnieRjlnq4EdnRl2vdIl0C7cdnKVhhcWxG+ajbNVq+ocAXv
DNeqAVaVsY7K/BD2aqhquVposGCkj0OOqiFsQGM8kgEUti5IB4q6AE8vB1NMNlJbLeuqSXJPYc3X
xHIeGk25o+Z4bZvdviX8cHnhtu58qGujwg9dRKhICMG9Rtm1cOZFMUUt3YK/1fZHBRjEZSObX+ev
ETHVHNFC1AcHwiJ223mNjvkQWaq5Icy0TPMBCQ64LZq+4mOzZEPIihB+RLFb527+odzH1+N1tSuu
8biJb6xgwFUxB+ZddGUcL7u32e7GBBrQ/UAEAXonLKKGQoldt9gbZeT1josL6ia9rYfn9Jj6yR4Y
hcv2NrfI33MrFuqMFAKXjMc5yj/Q6mE/Oygdps6vonqQqgZsbo+/psSCnaZP9hDH8GxkmR8n8008
Rj4ZB0nvcnOD/N304g2f5nFizCE86o1uP2rj44zr7/KibXqC2T1wOC0IelF9yNRCo2c5TLTVTwpd
pTQKBvbtso0tABXgl4BIo3cNdV1LiPK5mTWAkkJUdPDmnXOje+yK/W4O0St7rH6g8EifQKBCfkE2
cOnZA6ZWHNPXy79hw8+TnyAkhJ3ZMqNWqtxT2ynUATZV1QfIKyeWrxegFgkuW9sqsNqaATATXidk
QQefhneVZiHtdXisY3AoUXB5GTchwFudBYCOV82pa3cLDdEDbfgOU12So7CRpJ2YF24XtSdJaqYN
vqq+U9CaghRvj8mt2qPqvapIMuGt3OHEmnDLtBBhSNMY1ih94ig3zIDdgzndir52FBc7CnA3If+H
q+3EqHDxGJOj6xgTBM62uq/YgCRf9rzcer6cmFj21OqOZtQucyWDX4ryGBq71g5oxHxdvTXCt3QZ
EFTc5hfNFYx2Yeb3FRMVC8suqjqeBcLR+Howf6rs21S/2L2Mqmt7zU2DIKoue0wkdIV+SF7HI35b
V33NofLafzfm3VDZ+7x50Wcfmw9801JJkY1TZGOeGJ2Qpbl+xkVGY6PMIhuLPl2pv/VvNbimD7Vv
eOkL2PuutWMdDCroZCWHaSOw4xmvotoAeC7CofAdokThhUJwdsfdFJDv4TsJZigAYZ6P/S7uzF1+
72BnH5NH2fW56a4Byl7wr6HYL96e6qSHtQaNES8c3YR+NUEXwXeXndv0DU8bsGmjpGmJgneZotIR
M7A4qYTurfEn5n0n1npjsR+T/WVTG6nawsryx5RwYmrwY9pmCVOR5mcKSJQPTrGfLIlDG3fWiRXh
Y0FobpnqgxU73Y/kvrVlbAmbH2XlxuLm6lQOiVGSKoaBhHgm+xL3u0g2NLCVuSyccWiHLLjfM+mE
KGqUJu5B12/FagD9CdfWgjz9gWGcWLuhkNVId6CjgpSOjOx661yfWBbuKYVm0A6mi1BA/dihLZ4D
yvIDxcEZfYrKb9Ckk5W3Nk1igoCAQ20BiYtvMM1Jwoz2aJSgSpO1LyUkpsBPmYIzburcBMRiyoT3
g395M258xWVs4Y9R0U/VTqZ04cEt5ofSfFC1D3P8ednExiV4YkJIP5uQzbQeYYLZnjq5jeWaRwaS
gMmW3LafuEnhFbu2JDbr2p4b4M2BJVoNL0ZXXyXhwgKXgFl4wkJSn9OPJnsztWe8JmrzJh8j0HsB
d2O7apq4thEd497ErHvjM/MLCVWQlP6MIQwFEKXbG8XDOBj3CXTdLi/QRkA4+dlikhL3kWa0+Nk9
6hmk3A3aVwd4ySK4bGbzO0CHFphCB9QzYm2T6VFYYZ4RZXtz1r/GjpO/M2xDSB7rNMIzxEBk54UJ
ajUV8+f//ZFlQEEMZ1hbRpkQ/IRwkdU5ZNRiILay51K9LjKJd+cbGX/fwuUEEwaYRpd/X4WjvAep
aJjg77do1GLoFnPU6c5R3y6v4Qa6EGYA3EWlBH062Do1swA+jNKAXkwWPy1z9elOpfuR+SZjYHS+
N2a/7l3LueFe/WLoLvc84hrVbpaFxi13TcyZI+1YuP9FJCqPKi2ZCNyty99lat7wSdlPHZEhpc+v
RbAU4T+Y7DXRGBOrjDwrtDrjNYpwk2u8qPveV7/mV+GNdWs0Hnet2/xX4eXX2ZVMee6Ta+f0LMMy
2FNUcE9gvErESM+q2imVigA8mOYcuQqe1x8a4IbXGP9fmIozDiw/X3iL45K2j+WYQShozrWG+loc
lw+ge0COzbI2hviS05o+BatRMLRND4S82eWFC04PhmH2Oo1eQqtrX4a5xLejamofSJjI7uNlY5z5
A6w3iMRQz8RYzunGqbs8M/WkQaddZ6jNVFYXZE6meZZi225N8pupyZCiZ9CjQZ4lgzOez8giccNI
EN5CaHidj0FoYQaceYPDnxzJe/idutWNghq14+lH8JC/9ShRHzCBXrhX+b1+B94WSTpyHuNO7H9e
fqvjqWggaFMd2C+zD2Zeh/G+D1+NXJJabZ6Kv15+5hMrKyAs6BNjEcKw26cUjB4NlDi1L5dDwNaR
wJwuELag9Fl41k8/ZNeCH7+i/TIEVD2QzriNHLo3wxlXdOnaSii5oM/zOOCFMUANvmzQi54xlYEo
Q2FaB5cw/gT5cOKSSNJr37SAejOyLHO5FsTIGZaEkGhJASxz5+iYtmskEgabS7ayIKSKUw2ECTi2
0T4oH/sQzJLPanLtpKBjkc3sn99xWC1nUV9FtQs8L0J47sK+gQDWgG0+32EcQK0PYRQUg2uAAleK
NF/e0+KRXhk7I3BHZtMUyzhYU/s5uR2mfV4HNhhD2cHUdyP1y/Y+jzFdf7BB4nF5F27I6554Kg7D
hUq+zDTCeH3XPqqjq3xxvCkY9r+yW8O/BaNb5Fv7V+3gsmPlahhoAU+TW3jgNQtyIHMlP2fr4K2X
gpweCowtA/G1rLta3zToaDoHFkkiyFYAXZsQqhtV5IShtkz/dZnfjUcCyOPsDxydxZ1ie62U1nfz
WICRhaJehc0klo7GIk31AihSj1W7lj+o8xtJDnZ7P2EEj/+26THT3ysF7MZF6pXq99b4z0VHHHoU
2A0LCHc8CIRjGdYmSzoKf3PIoUL/w+2JJFpueQh0PgDA4IvGJJJgQZ2rKiXmApGlUITJb0F3KdkW
G/U3OIE2FljQIKlAxfPY1IpahykGZqAzEJrX+fSkOQclvWU8KE2fOalbtwC64b+S9uFWIFgZFs9m
avWM9z0MY1jNUfYa/ZHwO2360lZX2n/H8J84KR7FZEIoqhYnK5B8t9P3aiZXShT7l0+8zCPxiNVF
Zk7LMFdEqWvO91lxjZdIaP5Q+QFAZ4m1rQO9Xj/htHWA7bWpuvgE7JX13vKrZPh22aGtWwFyM+qi
XodhdvFFUFVG09Qc6iF2qAOy0sS/4x68jkM5T0E0sjmArKyMW3FrEZcyHRqsQL2D9vA0To1KRGNn
AeLl6TPnIKP3FPVLqbmTA9Ktl8v+bSwh6PvBBQ9KePA5isTketdrpWLCFndQ+CW6+VJxc95lVjxJ
jtlGaFzIT9BhxMNuIeI59YqpIR6+UIH04iJ2tSm+Y+UDhpnuFK26quhdpNKdbSA9vuzf2fdDWR2N
ORv5JMZwwGl6arWkIQGovMD5Bf6r7L7Vn2wy8bHo2BXq3sfL1s6+nGBt+fdVaof0KDG7Gtb6+qho
X5Lmyhiix7kZQLuQuNSOJcFR5p2wpkU+90ncwF7Wjrvcog+V2UKnKAtintyNJRgHL/t3liCf+ifi
xGxOMsuKS/incdQ5X5r2o7Z+jbLZsPOSmmBHKDZwO4yTqoAd7pD3Nk0it0kK5Rr64jckz6GtPI4m
6KpH6CVA6CLgpP9QeJVKwovMWyGYtbE9adribaPsiO1XgMR2GOUZpZTnm58RQgjYnyiHglL5dNtA
KSEnzoTPGFW3eb0b00eEatdsXiNZB35zg64s6aeWBsVyinmEJYd8RSMJxIgF0Fbgcu9S22WD7Mxv
riBoTlEOBw8IyhGn5nRlyHgMVjuP17AUa36OA85ncmtiavoftubK1PJTVkcvadJKrShMVZb2bIOV
LjFQiRzMY2PIZC3PYuayO1emhJjSJkpREI5F1JnzCDJZYN+7H7rdSjzaPgUrO0I0SXR044eoajGA
GtDZL8AjRqLKL7A36uwFs9g5RLowkS1LFWRfTYgqqRWNXdlgKWuK4hBxSjdrOmDgS38oDFlIOR/O
/FxNMNNoECNZFvb0w9V5WS0EkS2Ed8bfWaV5AEzd2yM78jx+C4sc1ca2+0hACpI6xU1kq8CLtH5S
hz5axa865mYvb6TF3smD6fT3iH30XrGKaug+Vx3ETGrj2XrvZpEJ9pWdYvrg6Kna4R8iDW5f9A5Q
d8G1L+wopcwMOhYNvrRaQqaisAK9nPy5anxcKZJ37nkJHw6ujQnbKuuV0gbVdouRlGvaX4PJUY9v
htwvrS+gOs2c1wjNg8trel6RFGwKHzmvZ46RQdjUtasivs85FrLyefKcIk3sfL28ZeohTYIW5HX8
drIP2nAV8ScrRn51HTMZ4nPrBK+WQBTWUxTIwdAMP6c12PuQtr9Mku6rMfyvr6NPr4FEBHR7Eb4W
wp+GVJvGJcwkFiAZZvEN9b7Hyyu7dXWgHvLHhBD2HEbNENM3WNikdVv9usXlPysPWvo1VCUlGJkp
YZOaDl8UXHEwGsgERvljq9S7ygIBfYGHrWTltj/QX7eEPcrbKMwz4IE8BCLwwPtMAZhPl4i3bBtZ
KMxRbkTJX3AoHR07bhWcurQFliWJQOYfXle0kHyirTsXTIZ/zAi+NHFWhvXctt5c3I7Ni6m0b21x
V2Z8Z6IkEoEmXJKlbV4ca4vCaZshY6YmHBa7AlS35cH5Defo3VS5V7HizWCN6v87YSmCyiKd9knV
DMrS0yjOkYfybsRaqozfJIBrKdYQZPwOI8icShjhz1G3y7laGROymCpjBTNi+BdXNBhB2BvlAFNX
jRdWu55prtZjrORr6Txi2hXyv53mZjJOiu01Xv0G4WyzYs5QLYbDpuk64fuoP4FsMecQLMANBtmN
oXFt/b61vl0+71K7woGHfEtkoUGAUwhcEDoPav9YglWE7CowCCtZ7lYmKJ90X0NmcNn05nFZeSwc
lyLvlaSYYLlCV0Dtr2Zz3PeyF83y6cTbF60iBEskTqiRCpm/MkBTQGFd65FZ9cGYgFcT794uO/KZ
T18yIiT2g9Nwyxl562nOPRjVOHl1nH2j3OT6HVgavfrVIfuW39nlT+5IFnEzGKz8E86JUqe60jsw
TTMOSkbVnUGbEmGkATTCpnOoFEvWVdnKZyA9ZkBIHE1VcJ2enkyjKhKVzbCoVC9Tf8sd14p3YTW4
Ga3djh/k499nkPTleP61KN6uvU2ydipgsbf2nARm+TClMwbjSr+IFgYjzKVW6I3JplU29yeFYhOg
mwAeiaO2GO9JC2NEy69UbtrxMQ1vC3a8vHM2d+dfE2LvnnVFXS6jTF4NYSToM/hDJiP8k3ghwohy
LRyUbPHCQDu/SUufTddR9PuyH9s5oA6hokXgCuprwjZUmZbFig0rWRp9w//fa419aKwqSMIZPOd0
P5iPBfpLSHxlnMibJ2BlWgjec5PnMwAMMK19rcbIdbLeHeLu2IXf6PDe1jK1w839v7K3LPjqYVgD
tpAM/bKgzryn87gHp31QlcTNnf6e1eZeXbgXMhnvqsxNIU7nYz9SdTFLHOWrEv7oszoCA+a0K+m7
1ufBQCrZe3Fz66DR/jnXDoiu8FG7SM8dPmNlYzLtCBmhHFndxmAPs+35LtG+xNp0GKHI51pTXCHP
BpjWUV7V1HHtNtyXpmykdPO0LITbGpBRYG0XIo8OzHqXGHbjzfW4z0j3NEZUciA3c9I/JkxVmOrr
KzxI5wgmaOcOxh0eL0m6t3WMYksS0q03MZKb//UFb4fTXaR0hpU7o4UUA3IFMSB+HbpXGEE5FNKW
3fZn/GtKuJ0wVV/G6vIZe37ozUd7eOWa7FL4fwSAv0aEvVKYfFYnDn+snKGaB70EgHDT7CoO0awq
AgyXE4bnbysbZZEaFo4/5gu6CmKY8E7l4LAGHIKCYurQY3oHYiKTeaD1XW1JUnDZkgoxABKUqZ0o
MFoQ3wJwPWR7q+0lafemEUxmg08c/wNE83SL0CLLR3v5bgXAGWNc7fXJDEDZ412O3ZtbfmVGCCw1
MSc7MWEGZXa3q340mLViJVBryS4MR4mxzW2/MibkfJrDrbKZYKyeCnfK7qpe9yb2vS1lrRyZoSWc
rqK0ybQGbyQYiouHZNhrcMqyITou6bjJvpEQkowKF0CaYCOoFuofLH+O1GmX1+3z5W+0bQZAa4zO
YixMJDerqzLK2xlhScMw4EAn1LGfR7Dt/P9ZEQJFkVYNQ+uj8UZuHDQneoHI4T4pHMkzefMmwwj6
/zkjhIoutjLW2Q5iLN79c7TXwyIw4gPHc7Jm/ix7vcrWTggQkIAc9K6EOQw0RsSrSO8msQwKIPNJ
OKso1kSOOWLpcqDW/IY4UQK9i/x7nNlzwIGzbDEBNdCAZnP3cvmrbZ5fkwKWA2Qe+AkE/5q6zbjp
hDBtXCM7HrXGp9ynkadq/1LKBPvBH1OCl22GoZOigimNdjeUTZBQexpztN/Ujv3om+xI0cAcKsgM
XXZx8xOu7AohSlfTsU9SBbkPdkcHliJAr9k4SAqZm99wZUWITTQF6TZdvLN1n2dPFdhRNDTSQf1d
NU4ghXZsRqiVOSFCzV3fOVoOpzIW9CgE99Wetu+62UkWT2ZHCFFaNvR2rcItUnN3XLLGOkbxOX3u
ykSWMS5Zy9lD+I9Pmpg+QQg2D2MbtpzoSzwcI/BQphBb6Lx5CN0sfZ6dj1F9KXXZxOT5OPryRFwZ
FtKpUTEzc85hOG5tgNY/2vB/SPuuJblxZdsvYgQJGpCvNMWyXe27pReGului955ffxb73rNVhWIQ
oX1mQqOHiahkAolEIs1ahr/RB5BNwZWVseCmxVPXjabR6XaPYLXogN4BLi8iA9O6o48AWr8fU5FX
2Vk3KRTGr2+hrKEK6u7Y4yZ6abqDqj80ebCPkldN+xlXPD68eSdvVx/z6uA1wvwoO7AuS2NRVAmc
UJWIJphBunwwQ7k2M2k3ZL/GBC3CwX9zn3+P5IDlADN8jEcYYo+QsIJzxQMdM1dO3fyo5d8lDyV5
OcNyIYfxAEI7RlHtQTUKbINsl4YA0vtMqm3aPYySK5HdUHxV7UuZPGBsxl73PsspMrwFRBROkfRg
ezaUVgiavodxVY2jVoepdQCwbcr5XZHvjcaOqNmWlekDcGRd8Oy5b/fzP3K/JxsvYpjMn8qxi6H0
JBEzQUe/N/AO7GJq5a9q7ATm2AlNkkgQoWdovocWBd1qiGQxDRmDNGlsN9q4Sfx/7ov/Pq5/NWPO
Bc0ydDl3MBtVoNi69nWqEnd98ZbvjL8imChD1cK2FkECYBn5qQKRaJg/U1z/60KWT9xfIczdC4Rh
XRiBwmyhxmcqwq6ecQqIbNbYMG14bOL9JGzXRfKMgjlxSS+mWUsgMvPQw0yTvZdnP9dFLN8Yf7Vi
Dpsme2jK0BHUlmglzqpT5uVuq51CoFH9N4L+xhPMHoHMqvcUGe5RoZgETyPfIpnudENm5rryti5r
0RVfeBDmdlf0kjTabHIAPko09JDFrzUq0K2+aX2Mo/EmRBfX8EIcc7trRS2BAQri/PR3Gd4phVXq
50zluKZFY7iQwtztoAPVMLIFKV087VS1/ZJawonW1xVB2fH6CkvEyCiyECLCsrIDRCeCbFbCfVJu
1vdn8bzqcxlGEhXFYGlCgMFNmijF9CEZ8pOgyCctFV+1ij6ui1l25hdyGOPGDEncejL8gty/oZQl
yU4UbmTJbFTfESvQxW2BiBcA2ZQjd7blG2d+IZexPzIKdd1O8yWClqqqK/feJJt4PNpeNphZXDmB
8avOgs8CNDNFSc2srY+UAtRu/TsWt/PiMxi7lL0pk/tmjkiSdl8oxaFGU1c6DCYReCPMs0ZrGjPG
mRpq0eP1VVlt+qXCcKoIjzu0FfdvgG3leEWOWjeo+HXsZWjExXGrNn4QWpBljJaocDzjohOZ7y5g
jgEkR2c2UVEGLaI9jLQcXaX+jU6dAkOSoWirzUsl1pzTvXi7XEhj9spoadzQAXsl9j9J9aJ1B2K8
9l6AmYVDVmzGpuWcQZ5AZsfi2hMUsPRAvSwyfc3KhJOE4Ysqv0tlR9UcmZcOWvRffzVkG5bVIABN
EQlw6HXAIiDTMEXN87rBL7eKXMhgngZejXafbIBSYiI+GGFvzHSeHYZbSWdLyXBX9tFZbOrPSu4n
iyrTS+1NO0H3kD8Mz2E1o7tVSeTkieyBIh3wMv2YA1HcADUv50vJwoGZ2STnxj11pidnXK0nNGIK
EiMrkVHWr30X814YjsqLLYkwlVnG+6BrXKWIgagJTxX1u6ExeEmgW+ABrNVMyacCPB39td+h+EXU
6RfgF27nPRktQMxiDNSi7/gLjWL0Tq3NxvkhfjSW+CgcM7d5AWpM8iAcR3d9LZZug8uPmA3n4iMa
GUgehYClKAGFOfTSJlcsTaYcZ7gkBcBT/3ucjXlDLqR4GDMEfTFMIxKnvYC6UVIod34JPu9/1+ZS
DhPngCw1KiKKg4ws7lb2cqekmD1QeEn4Ze8EhCMqojqrsbhBGLXL0dYGdaj20mmTWad222Awc3SA
3iJqvFn45asUQ9tgyAEeKrrar5fP7+ngxQosJYmthI5m3h5T1IBBMzEEpz4DvWJkCg0gjFTOSVl0
GxeCGevwQ0NIcjRsWCMtXTCuuj2PdmvxPrmQwB7FIFURSmEpBx0h8LQpNFBh0m0Osul101i8JIEV
iGkb0OkhgXe9hoAVM4a8h2lkwaNaOiEaLkREpYqD+WiOqEVrvxDFrJo3kE7MsllU+aBIvanVIsCd
I84dwpPCrBw4wcFeM+fqhPBooDEgRLcnF7x28aJCczMwjKmM5n9GCMishVKusT0SwJT98DiCbkME
lE99NhInihOzlDk3/y2i8+wW54keZFipCh6l640qki5OYwqRTWbGJ/VxvNee6zty721EeyYmw4x/
t/P/IKhbN5ClQ30hl41sSBVnkfT9Rpp2OnVUNM5G98Q/tJI9Rpyy1u3A7LWSbJ0BDLxxh0AYd6Vr
mL5DfdOH/weB7H26T0HGZkzmm2gmL+UG5OSNCeZUgfPcWDoPl+qS62VGEVkONQXmMw2bNjqMI3LL
z3pla9Kv9XVdLBxeSmJOnpoaGel9SCLRAS65HVtbFg+qis4SeVtpmxIc2SVvnu8WE41ZYeYQ6nrn
k07ACtdmfpoQ5mMq1Bx8UPCYwVvz4j0eGtnETIv9y3N8XnVb5hkTc27IFIdiF8FjAyRv4z1r99Fb
bVMndFCFc31s6ENk6zbI5XfqY2kLPxugVrj1ewHrLqx6i7DJAJRotNvKP6qN+CAcQt47acm1z4AG
IHAkIFRhB40x7TXF4LvHHTbceeEA2AbetbXkoC6jLGbfqyxtEnHE5ZF5pgp0FSF1Pe6gwmLC8lIK
s89VoobKNF9RKRw6+OlocgLShBJ8yS16KRIBXCpOKb5MotsbG3UUnXXr5ik5328XkY2Cqi4aFyFe
yh96AaOGaB9MM16RdTECuNSSfQ81qQA+ENgT0g+Vvqnr49S/agLI5ZP3OnoR861a7srpcV25pcv5
UirzLhKKAf3eKZRTSmEfT/TQJ38ARftWj8LXuiTeMjJOv+rEPMuA+m7R8V6VXsbuqfH+/J9EsE+g
qE3ajPpQhsSTRUIC2NdpMyWZvS6Gt1XsvOakG4Ha9vOiAZUN2QcEGq2+q8i5U51e+oqkQy7Zopbu
1uVyVpANsf1g6CQxgFhffa+Qwu6kB5W8rctY9mr/eTexcaiqA5sgLbBLYY9m0g5wXL3wruv9oVLJ
R6Q/1Xq4XZe47KX+SmRO92jEVaJ4kFiVJ09EiJuCYoRz8S/KAJEsBjYxCH3TfZXVei31swchbXCX
Gz1SQYaSt5/rmiyunaQYugJwM11l105EtxOIN2YpIFUeBXME3VMy2kSQQVF09pE4/7/JY1Yu9acx
BjgRPEb5WClnL97E4zHSf6TewwBUnnVhi8Z3odz8/y+8IBXDKBY1CBs70KMruyqugQLA6R5f9EYX
QhhXG/tdj/I+hHh96QDgyhJDA7kG/YymFo7Z8TaLcbean0UkFiEKmKaygfYcp5k+xuFJJgeh4VTD
F9fubxqALSbSph6LxEOgQoEAPfZ7SbfDkoc3sBxwXkhhzCFT8MpHyyjI807BudpOW9Tbd+mpAHNV
ZKKGkpuhLe8ySzilGzE1k5PuEM7+3YLuzCHZxTcwVtK0CkBiYhyB7vMM9iP/Ff2LX+/PRAWjX2l3
lupSa7LGN91pLXk/qVazUTjf8P1gYXOll9/AGBHywENa+1iHFngVdtpb6uNwqN1uG32Un8GDDOBO
B4V7yVk/IMvh6IXujEUlGRm1uoRckGTpgolcy6HZki/vq5VNVMPFDTHLD/R1nAs0zlMn5dUfFw/P
hfzZ4i9OqKcocWyEkK8+nQxAdLx5xz5ysPfiBiRsj+3BeyR3gJnxP9YV58llLvZIqwtVy7DnADMP
kR9RTpPgcMl9OVK+nyAX2tEY8wiDDO3C6iPyDiCLiKPOnErO23T+2BXj+b76L8QQtfbkyJgXEaDA
SUB/y3hDgJbCFOU/UyDiWSMiR81rD150Rn+37hsF40Kqkk1V0I2Q2hZfgqfYSQzYmQQAd88acqRh
vVnfsRt/BCjnOTEK8C90mBvsuP9UGFosCgBrj/LaBp1qS92ClJzz8F1lulrKGTCazK0kqPbjCcI8
DkBK6QfpTBAIyNrRUU4AVt7JdnZAERwPowkeIbAHy8wzC7XDzLV/7S3d2a9repuxZj6CcYohBUiE
MhM9ji5QXcGJ/mEcPLs+hbt8Z5wAnPUV/z4SMz4Xts4JrW+CDkY04wsx5BNUcTUz7WmjOQBhUu45
d9itu2VEzIfmwm7kstI7fSbWBjQSMjXKz5/RRvvxqe7187QFKfpDcwx/pg/5c3M3faBQ6yuW5Hic
1//s19b2mfF7dEJgKsr4CIDYltF9JG4keZumxxwMIZzd5C0p4+L8RMzA+QRR1Ex+YKZKG8ziI305
dq/CH32roEnAoffrMhdFglUc5E6AdUUMeb3EcTZkoz7OqCkSkJBbwyoCTti4gDr5DQ/0HxHsLoah
mAkTROSJLZ0x8JC6jS2Y9PyMdphPzFT/0Z7fKlMwrMpJ3dLuC1MHAvUm/NDu2kMkcFb5xtPCqDSg
FilA7VLAS8IUeeI+ooVcyGCWkfak32eKM+p/cpUXky+ojVAcoID4L8jTblqB1CRtx1A0YLxRmG+M
1u+2GZoKJpNmqubb1Aj0UyimwZ1vBG1uV3la3vV9kjyFkxzuk5SkueuBPSAyyxJJXqJ5yRMR9PJI
ogEs3kQZSsBoqeDFrfu+9swoB/Kmo4XhSIDvGapPQLSL0DJYE20X1TUadoREEniPxZsLBTRAmJ7H
qwDoReBAYbygN8a+V1XQUo5V0Rn7zLOUuhZ2fTMLLBsAIZNecdWx7V2Usv95MHAWr1OAJ2H0SkRb
2bX5prTvw7jAXRYSUm4aGvvv+igXSNhUvDHT21sFomb8GNS6AHmlMZoORiRFWQQmjKRFdyCVsnAX
FJqOXO7Qc0x0SRR2bqaJM2SCbP+1VlEhC3mfAM85GIv6kOta8UCiRv/QCzkcOLJui3iYdtQw7gwc
KgKUHBZIcsDwbF8XJa4pK3s2zvl2sFXJbhNwINWRGR8xKrGJj76r26qTOHBEb5nLy1wvKHz1DYzj
k+K26f0e39BFR1V9DeiPGKB0656OJ4NZ1DEW/TbXIWPKzl57roJNFD6ti7h1pldLySbgq2GqG2GC
CGUaN5KUbBHz2P8uAjhGmMzGHyDczVpeXIm0V7ISaN945gCBM9TofZ/FHC1uE5Lf869/ZTAOu2uA
tNkIkFE6SeBE9+mLfhR3xHekveEGplSYE29zllbuUi3mHNchDYD0BpHJVJkGEGo7TuB72/bLKMWY
mI9Eci7MEqojfQosUqFaoT4qtmamm96u8XjTz3SfWSLvvTb/8HX8ME8T/11Nxu4E4FkZQ1ABWvAh
uZ/7CCz9h3og96Gl76iDjpqN8Sq9difP4rV8LUpWCFArUfuSAER1bSua2oErqYRkLQ9NJXuO3nMa
m+pgo+ArDh/rhrlwEQDMAEi7M4ULAm9GGNyLkbRVA1IM6Tx2M04SeuV8a9DAseeOHmYdeSMGSwca
S4txbXTXgOKecchtFORGkYN3OEPoJw77NPqF4e11rW6DBUi4kDHb7cVxq+RKAPQuZAiZGf7p6jfR
t6OAd+BuWmvnOjySd0CiAUchihnXUmq10YmqDJnlvYj74kmbzYJsSh3VnZHzjF7YpitRjEJBT7yh
EgDngxEQQYvMNHjSAEgZGKakIQlqlROnSrewgjhaQE1VdQDKSez0YqJ2BrqEAYNfFOdS7s1YQWYX
LVEFrydmURCwntDbIWMEnG1p8IlW0izuUDnBXP0YSqYBUGkAFji1Uj6uW8WCtxJR2f1fUexj3SuU
XJwaiBpnAKY6O49t8WNdxIJxwyJmflfgOxs3b9hSSRHTFRDRd76devJ9jHxTEPOaZ5Z8PSrjYCmV
Z2hbaHVtei36I3o/GVOMXWza6TFMDkL06pOdCl6OED0Z5WEarD66K5J7AD+t63ib0ps5JGXslQoA
IhnB+LVwrVFpHHhKapEHlNWQUTrqOyd2Yxe519EcN8aDgHcsOFNa80VwPc7ZXtpF5PNE1A/xhifs
00cUBNqFsZpaEuZQ0xZHItysK7i0iRhwn1sA0LUBGLJr/dRWzT0NTwuAhbyq+X4iD9xQ8RaQZF5D
BdDVyHkAwZplgVPCbtRSScPbVD3EvW2Y2aYzh4fwND00aG4QNr/Ittyu60WWzhpAssFyooPx5GbI
cCrUvFFLKJaatdnu32uniUwMjQDQrTVT89zZxDXu0MB0520rUM3sUisGtZDpW/6G9zG3icl5BS4+
hlyvcjylVZHU+Bg0PEiGibSZZ6HnwGzuow2ek+I7fQR5NR5IoXX3xVmI+beZy/1KNuO5W8xCSIB+
APPVe/xn3NuS75Smct/++NS/JnfYogdk2x81akYP1M1zU7K4+FaLRnah/mzmF1dUWypRUc17kTvG
k/zemShqnVQXRmcNjnB6IA8FJ99/2w8BPnC4JLyjYdoyAKUZkbjse7/KwTTbuID7HZ36hLzXua6d
+H7gCFtQb36l66DXnFnIWZrL0Y/zaqpQEO/jrZgK5jRtQ5CZru/jgisAXx/adeAFEVqzF7Cu5mVY
6BJMaJQsTA0CcZgj4TZtj3B9Hs7GJYiQBbTd12vmgVWrznIKAp272g3elN70jqQ1xaf7+D1w/GiL
hERtrqu1dDSuhM7n+MI2iBCkmZ5CaG/Vrr+VTB3x77b+UbzRE9mSMzBuqk1wSg/SzFLAEb4QaoA7
GhCo6GfUCOK/a+HUmIbCS3WQZtieW56inb73FXP4IPcICx+y19BWd+GP+C18itzmx7rwBQcFEFvQ
P1F0y0E0M4qQluA5CLwAsWF28oK7sDxR409POH5wwWxmRHgN0M0akjzf99vF8upxmDVxhrHFvnyV
lHct+XfbR55BRi5bR5PvTcohq9tmBMh2Btij0uxjm2RnTNOur9TCLuF9IMPyAdAj4y683iWSeIrW
d/NjD8Nx6XOvuzkFtOFOVB89IC4K3ErrkvcA1CD8BzgyMXvIjm+EaTcC9nfMrKZxewdwXb+Mzs7M
COjrvBfQ0qm7ksUcAAEdQiSoIAuTx+ldetK/go1mtxuyIWcLGPAn8UPkvTQXrOJKJhNSSXkJ7lcJ
MnMnACVIjisysGO4Y/kU3DXmXvd5x3zBR15JnB+CF3YoiBKGnlsQElJcwJ/ia+xbjTnuRrO2Dcd7
kqxk3+54DCSzGszVdyWUMZy+JjmQImc1jadJOGBsqdcsuUnNDC2W6za6FKVeymITK3naqVozQBae
YbUDkiTUmi3lKTtE9j19qJ98e13g4oICPQFWCgcisTliwG5m8GoinGU7WhOum0h5LtF6949SZkae
GWkM4yEAAWQBokXREyc8UtDC18SApbYLCYOxPFSzG1UYIYxtlAWANLwBQlQPTFngB5Yzt+Y5qhuT
n0l/QJ4i4xmOiSz2kSdK/aANA1h/IgJjl+3eLzgmcOPQvyVABvhuZnIRJmvftEUB9HOAzg2lYWel
rRuPUoLmiY9/3hJEACATQVc8FYnC3tJ5VeAdWYAlCRPwSTlgguPN/+dnAaheFIAkSSJ2HQ8QRheh
zgO1ogA+zwL5QW47W80kl/gcP7Sw8VdSyLVTGJPeayNvliLHO8z1ulLYnmVau/++YsqMuIaaioI0
POMGugFJeW0CtnqXqMdmkE+UYiY4bf8LMSpyxAS9nkDqZWu64yQQrVJRFq9Bc42AZiaJFnio2/NZ
uHJp2Biwy+EWBJ0y2FGY24LkZYaMvgY2ZVXd9EboAGrf7X3NrpPocRB6Owh4me+b65cRyVwWkY4B
vqGhANwPFTSmO2Hxy/caOx6QsUs2SuWCn3N9w278NrLGKGAgDAVhFYgqGROnU64VaoOKqq7XCKrx
NOkLYDwUrjbpj52XcmKk227CWR4iXiS2gLqA7Na1HQae3HptCp6O3ivdNnEKbZ8abo42fPoSx6+S
9BAE74bPqYwvaYm5KEVBSgPBE0vMhaiqD9MKyVa52vuBlQ+NWYeHegC9c8fJ8C64JlT3EGeTmW8M
j6JrBUkWJ1OZQxSC4F0qe8c2iTH7Wv5pjeZhfe+WRBEEhJj8wq2By+lalAJc+l7tYC2q1okYHS/a
kx6MzbGoS8Fs/PG/8FQgeMG0CVBptLn0dS2vJ2gs9AgOREU0BxMPpk5RjuQlYpb2CgxOiHKRjMFA
p3wtxTDiEdaDGmIuxRSzMz410dX6EEqJgvaJfDNm2fv6Oi5LlGfd5tudreWVtOqSqtTn3g31dzIC
mE8pzcmvajPS403NbSTnyZvvz4sArR7qJqcB5BVp+EcMGqvOhv0ARnUMpzxoFS9eWnD9wL3/qx5z
xEe8M8skxoLqWb8phGdJUzc5jzt6UQheP0DXm0FF2XbQLB8NMPdChyEmu1J+aNAdrEnxv9/7lFxI
YVbOT9sqjuZeniEgG7Hy3tumPMnTpx9WnE6IJX1QbIVTxP0CbHPG1uUJuCFTNMITd49Jb1i+IJgB
z/ku3DDfU0gS/kHFnL36lUgZKw/EehgjlOxAfBPDNw9V1syrH8rwV0o5/mJRHHBXdVkEiBboga/t
bhwCUVSK+dacij2Nj4n8VaH1VPtd9P6uk5/WT9VCFEhBVYMgAIENVpHx9JXYt2LdIeKIDeNTAMiq
nIWcF/GSA0R4JqPkgzDtZpoLh0hUSA1fizTOTmwzu+3Hn6hpoANR5dyTS/aAKI2itDSX/NmCViiV
eMNRtK1EdIu5RjMRt/MA/PqS3aZvcTteSmEuD00J08wooVCTKOmXMKna3hvk6h4kjuOLJEx0i+pK
4aJrJUFyntaHqECtHFAbkXEmRt89aalD+m63/llLO4klNpC7AXLvDcJCmxRTlgQKEnyGdy+Hxf1Q
vqxLWNxIGdTccCB4Y7HDjMRXM2OsZglhGYf7TkylyB1kCZhTUaF6v5qg42VKl0Qi8QaWEzBmijCh
68PgNbLs1SqcMCYn33vxbYrlhwL1dMwBpJt17W5zHMy2MgfPCEfVCzQYjwCGvaR3tdbRJgw2BKYW
2XkpY7zHrXn36NJpR1cTrmoQgiqEbe6UBL+ik4rOpqJqdqEm76awPXrJsB3hyryq3cdKZa8ryhPJ
rGmXa6OX+RAJqiqzUTRz0D8bz058z0HXZRb+F/4M70sVpFF4ZN5MVnbj2Cm+AH/WZKHbUvE9E4t9
XqAmS8mpGYFLlFJnXcMlqwFprjyTS4Jqm3VqQTkNamQg5KIowCkTmo3T7KDkqLPoKicVtxgq47zN
/hMC8efaQgmNYjVvYaEeSjdy3GNqEnL9TRR/DhRoKnel90TJhjtZvOjqYDGwGQXdRixqVYB22SlW
5pa4mppSlt5XTbzxuBg+S1EQsuv/K4YFqar10QcfKMSIle/4zauAokWZb4JxMjsevtzStqkgk0V3
GPjTbgCAfVWQIgICWUT+XgfmYf3LKHtqCc0QgMwsdteNZPG8X/oW5urzARaHhi3sltbKd2H1mOs0
N+O8dxPV35Ap+TFMGGpKz8Ax4tyIS3uHDghUJBA4I0nG2Awtu8zzI9hMXKqxWajKH6NJ96gsl5xI
bOlOQE8aXPX/wwxgXFrYyFk+DQLio3b8kZdGYMojjwR4cddU8Edg+AWIEvKs7EWcHLVD2qP1aKZa
HU0MG5l5FOGqB2A2FybupucCHhpvfaR44EZm4OprUXoujFM/oZ1Paxpd2jeG7CcnBJvFYII21NDc
oItq3dR6Et8pjRo8koC0B72tAk6e5lZnPOfgWfAlSKHobBlalXu1LxAFWKhkOL1mjh6A1xvVzLLH
dSO9PX4QpKP6pKBjHXPpjMZy16utbCDT79XHTPs5gN4oybZ4qqKjjBPW3BrltahZ54t9BJdhIQMn
MQMqJhD3DcfIEUbxQgieEMYgO1WtS2luhUsx/1x/GEJnxionEFqSgV4meEXkSzBbx5yuUO8qcfDR
LgPAW1tLum1Kk40s8JIkC2LQeo0bTUcWQUY1/3q9RgnhQiEh35zV9BegRlzqwX/4hf/PMS3eHX/l
sCQCsoB0WC+jUKClIBEohE0tDI6nShx3uKiOgZnsb6AKtDVdqyMYqPDUpYZVG73OEvVcNw0tz8ym
5dEcLThekEciUEXeDpketHVfi/LLCmc4MQDaB+6RVHd0isGZk56Htl791Ipgo0ulNfF6yG/Dnrnc
h5cckrgY/WDBnbSwDiIvhFQ9SZ6LqnolBW5pET0qYlabqgA6Ft9w1o/vgp+Q0CCmzZS7GrKQjI10
sh8l7RTmlkfFTSd/JGPvToi1RpUHnj//0nUaFIb4VxJrJcDh8OthgKRGf1F1A1eoI3iqMw0/Vcwc
N07JKx/c2gt8MdpkkHKn9LbfWQ0LgDyjVm3FVfOClAIYAkhkZ3LBIztbMBdImKne4fjhBNn2WWDe
BOB2QjSHTMBe1iMAz/ul49XBT6/rvyZQE2KmxyJ5di8hI7S+gbxlZU5F0uQeeuWxrEFdmrRHGHcX
9RuNvIVUd2rhnWqcG3vRYoD0rBkgJbmNgVqqtOpQx7klaeimCh4GMtqiZ3aUE7cunQa0ff5/OSgl
XJ/BCix6hadBMaCPIHP9phiT5UWWoL6nxpsu8HD8bwMRCaJUAwd/vstY5BGKMeTAr+AsS+1AAIYh
+/9emJNm4lbEjqgCzGHVtUJDmSDR0MJ/FToRMeeMOcO4SQ2zpEXGOdVLyiB3DASmb2/CFsNRUUuE
hFA0PvuFqar33JDqO6pmTrNqoKg1N5diRIMNdNpKjOPKg68a1DozC0890FRtNsIYnQNROKe1ou49
0h8lQdjrerUTSP5SltOpIL5vCxl8TR3co4akIJbt9jkBm7KAiMwX5W6zfkC+5wBvPhWsynPZFdEQ
28LZVx2a6OIgB+uptimkdCsG6IDVRLvoDCscAsxfeZY4fPqTakeSbxndP/cUz6UCGbQ0yJUhYcaW
DerCQwVyBK1cLu39jpp+9UgkHq/4rbubhRgSGlSQzKdsySxN0jItRh+OAE7Iq0VXI3haZtv11fwu
ijOrCQxioqJ1CnfGDcdcnShTRAwcy2GjboS7j8FOfwFPEqgsZW2642f19jg3vWeHY3yuzOT1SXgO
9sVPanObTG9jbSiMtzNefhQjJmxY30ZlJskxFM6H2MnaFzrOY1DNsJ0ATldVrT161aNUVLqpcvkt
Fxcbr85ZOmI4lsQdYXcphypkK5HxaxwaayikQxLw2pwXzjFU/CuGjXizCrTaLcSEOSpNiXbXBOGP
9Q1duD/m4iSSERhcU8Fre+2V9LKY4lTAfmrVo+Ldddm7jCbH4VGv3xVl23qcWHEhGyFdyZvd/kUQ
34zgQh7DKAeHjp1Xd/EIqiJrkOx+2ivCT0M2m/5F6DhWu5AQhdQ5AaLODVUGO9EVd4VRApocrPRb
oXH1B9HJLfID7yHNVux017nx59f6ui5ZyKVERk8ZMVVaoM0QxRnxPMr5fvDVcyi8/7sUFO7QoIte
ZyTpmNtfK40Zii7NgdI4OlUz7sqqtjFExrmLl3woDETCsUfPMVClZ20vd83o4wHs1Ni1c3AcNt0O
+BmW9DM/Kp8YleeUPrnSGLMXJdFDlhzSmg1mOreaCzqvA3DP7xITD2keP8HSIZMNdFKLiLzRBsCs
YR/pQYl4HocMEPJy/Rtv1/VNuu0Xg/+/lECuV4/SQm3FFBIA85vsmncCRDMRpVVTk+z4COJB6xfy
x/9er0NHC24cgmZavJZu8n4Rhqk7rYaPEp8ldS8Tp094djFbMXsboKkBI34iHrQIfa8189SKeNXQ
51a2i8766Vn7IjvjbtqLT7Ft6egUw1wcgPjs9QVdOltoLtTgftFdCNfFSI3HIEcDAHxWWtlZpZm+
jAwHL210i7iHbbsUMxvOhdGPmU+DqujgNM75aHY2IsLc0p/RXxu79JQfq1dtWx6M3cRxHd9Qfrer
+lc/5rSpBUZpihT6EffnAMHTOTv28Fob+Qn5v9/FsUTvXwficTTbonL+JuydtrWSX6M9muqO2wq/
dEVcrgNzHDUh0nxRw+c0taNu6ROASg6aXTjkqcjtejM4hq1sy2N4jt8sgPKt7/WicDSBobAJK8ML
8noTfE3PDaQ8cTq1Q5u4aY1x7/4hDuzM+131dsoj6l2waHSbYWAKD0cQI7JRRdJVlWLETWHJoYjO
R+BS9+DMuA/10EyiEKMPnAtxwZYpRnLQ4gEcU4zlzPpfGJkwdmqJbFBuxRkwghr9s/MRqsrkn2ch
cfMhmYsetPlZgHT8tZxMlgovCMX5+V0J+6knDUrSKg9P+RY6AmLQ04E6AxYQETdzNKOA+loKgGJL
e9F/0mNjU3RVevdGaKJDdrBae9qDNko46Ruwsa1bypKbvZLNnNcyqsayLSGbWPWf9LU6JvfyIS1N
HUZqFIDQkQGX/SK+rYudf5U5rFdSmcOqxyUMJoHUOj0M3Wv+zxQP84oibwLrB2GVyPYoEoBw52jH
yS2hcgoRBaIY7STPUn0ETx/x3ZE3nLgUK10JZG6rAoA4TVHMAg+a2xylIz1MB8MRftf2aGMCTjzU
2/UlXDjjyNTMGSgkvmb8hGvbRE+h2jcibJPmw741BhfVP1Mz/sj0A+9M05OoCwAlDnPa4r4Bepmi
Ii3iTcbsW99lZR/jWYoQvtlSv79LBcVe12vRIqGWBHwN7J/CPvyUVg5yFf+ChAEd6cprEu5C8dQg
i9FaVfdCADE03RM8CMNfSet2CK54ke+SlpdfwGxmrIK2s8wUnAlvEvYybclZKdXPdT1vfSZB7x8c
NGgTUDGS54+48GGpoHr+UNcFhlyexAzF6H0DGCflLIh7Rfm9Lmu2hevjdi2L2Ta0LAh5Ovvnsf1F
FRcYmtFwlMKTEXE2b/6ha0Ho0rjYO8aTVXIswTqwd4BwcwT8XXfNjoa8+22+PFkxcy8IxiTRPYkw
6nrtRgNQoIMx+2W8IptCtyRQMkjhuczzzfrKLSl0Iek7i3mxS2o1hWGQSjnQ3adtqgB/wYicqdce
18UsKQSAJLQMoJ6OghuzbkkslVGLchOYENIzNfyPoQpPIlIvGPnj3J1LEdoMwayiekgxb8IuHprs
00T2IYtExaFt/ftp1FwKJESkLzZx3GxF+V7CdHpSEtMY7oj0BJ7Jo1+rwGf+qOKYo/rS4/bye9gl
bkpkuesW3zOp3lveSY5SSXsQVu+jOLivUUhI0JBPka5AL0JgDtk/n0NEERgcwiueICpn/WjfkTHu
G3TJZ7VhpiDdkizgNwFd0UoFPOp/rG/0gj2BxwMpbTQ2SxjbYyKKSfOrMS1A85VNA9hL3DH5NXUc
J82Twbgv1cvjxPCCAlQImTl5bjb6dsmFSFow2StNGJP1y2IQpRqaKODabX4ImPBO7CBy1teLJ4Xx
kkFhtI3SQhdttDIfXXM75B+J/rwuZXnF8EaXAdODegTjT3RpiijMsAAbNUA1lK2BAdrR4LiSZVX+
I0RlcvPB0PbiVM1bL5wy5ZzSbTRaQ8tpQri9VmDOSGBjhBw4POipvXaNZUa9aKBYMKEG7GHf7Aq5
PLZKkZhdQqxe8lzS86oOS8s3VwD+h7Tr2rFbV7JfJEA5vCrs1LtzsvtFcLdt5Swqff0seu7Y2myO
CPsCPjgPDexSkcViscJamI5DmIxJskuZeWplrVOUNfrYwUA2O2ewXe2dXnne3iW614zXtxHWYYbR
pj3QbPs6GB5SkOU1sAVTvZ4XTPGG79sSPt+TNM2FiAqgdcD8YYuJQKgnaqvhXWHZSeGPQwzU+Hgs
AqUr38Y5JfCLUSHwf5837PJupmazumFo0ZToFe7mHugC9k0aPjshxvwfqvI8qYJWfE7RDT1pQBZC
gdZBWl2nH7MS5sgY8c8wWuHFiX2s4ldZM7y0mD3TAmZeCXc0fchR/hg6oqju88qqoJtArg0ND+j4
Y6v3C8Kd3tERH/eJPzhfdS0IyWnU34js/e0WQhDS7HSIEm6dvd2SUNFIVyFCrcmXyfwatseIvLTq
aRGBUH22xgtB7LUF0jjLyEdEBkr7BdgJ7jTttzX5HOCrSK6hZQoJNhOvXXrqVnvV6cNS9b2JWGq6
Wvo7s9xL8WsbHZrxqlavok6QQOTt0FocY4cVYGpJSyAur2dvlo/L3O7D5E2aDn0q6rXlygLUA5r+
0TmMBphL1YYFPDbwJ7jy5ZfeTg+6sdxXWhtILXHRriKIeD67J4oNSfvibXBBAlzrUpoh9WlU0ftw
HAvXsnaj/RzWwfZmfXbuVAamrxzU9UC1y9wgVTrYczVmiOarH8b80KTneEYrpCB1yLM5DETh2YdW
aHRaMOumKE1RahaVotybYYK0//22GlxnhKsDL7tf/o9ZKiI3dVk3ae1VpW/Wz2r4Eem3WnosALmf
iXKtPCvAGf0tjHFGyO3GhOS4EG0QBCfZ0bDuDaN2LfnYid7nPBPA8AIeJ2iHR8qV2Z5+tMfSiLFw
TQN0jHbvAFPaANvz9upxpYBXByguiCRxV10aWtxWBqq0ee050v3s1K7qPEiWiGuBZ2kIVH4LYVbN
bkYJnhZCFhzO6tglH4tyksGosq0Ld3NQ0kdUjJTxJ0zVsq47K0sgxs6MqwIILQdkFTpXj6Y3C7SS
ahQWgiPElWigKgl3J2Nsgdmj2IhLQw5xN4XFdxpIdJbXSEdprP2+2m8rx13D36LQfnK5UYNe9l1a
VTCH+dBlxwY4l46B4FUghmsPKzHMcTVDoyFkhJgwD8zhK4kf6uRlWxPuoqFOYqGgZVmf2rCdNNZb
NNHXnqreD+muN06yE6JX0zNFDd9cZeB8ZEwYwTuw87gxsJxGrYAyY5fs6lnzUvTuT/osuL+5W7MS
Q/++uvXyYrTNlIrJCJDDU5BvBbNiun31D66UDpf+nzp0YVdygNeXq0oGOa0RHzViv5RL9C/bvxLB
nFQkj6MSBRdQOkcPBljpnNtlEgR0/O3/owVzZjrdIY1BDblTsl0MfqFs30QAq9QrdxAmDqi5Xsbf
iFT/6MM+YAAtOnaNDmGkjAFeN9IRvWUvGW8msf3eKoJh0cE/QFKgPQ+HbHH+u/VkowbTwgx1E0E+
3CtRnwZ9H3aijL/Ayg310izUHDhUdg0Zeev4VgyOQce1RD25AhtnJ24asxrBOg4hSuQ7fTDYO0M9
WaLUFdc2MO+LHjvkemyT/n1l4Zo8x7EyQcpYf4Sl28zBkN+DHMCzAOC87YU4OVuYxkoWY+qxMiaT
NUCWuld25JTcVDfVM6pcB2txATSD4OGOHKy/frVToRiOwmLhgmIBb2Pd6vDIqeFe5ScNAJnFD0vk
wel3fzL5lQgakK3WMI3yXrND6GWWL3b5PinfMscb7Ed7VF30BgtWkXvAVtKoca6khXGfK3kDhWrA
U4Hm/mt51brWtbRPfGevfd+WxjePP6vHOFprABvfqOM13YIbWEuIH08TQDbc0XivjJdtWZ/h5fD0
W28VY4tZP3VGF0OYPB+KQPaSF90DU9nNcGoP2dF5llwnGIL+JO21ffuQ+CAu2P4C0UYyBtpF0SA3
FZY2bo0DmgqG6RX8GHtF+6rW14P6Dy+OtbqMW0b7X9ZGOqSppf4OksXERfPTbm6V47ZWnNzpxbr+
ajxbWQwGoWo0FGJd+yhowyej9C10Ii3pYSJ+ZR6qBHdofAhlS7CcVIGNc8E2fi7KFBs10Dm8sM1e
Bic9OtOTEVKZGLd3UqCRpV7T/svj5M/x0BjfXIVLF0cZhJKx3RUAU2tGD/gFavd1LEDmMwoSw9yr
YCWOSXBiDqvJZOpeSoJBJQBdtH39kEuWQCvRUjIuRpV6YxkKiJGrDyP16v5kkRDZx0M8ejNob0Xv
B5FajJOJ8jqWJg3ywvna6m+q6kltHrfNkn7ylnUwrmVo8rpxqIhlfJzmd20WRD3cNNbqfH3qCrbD
yEwHCLCn/mWZpQfFSd1aie+BnxnMpnGVlLd1jlnEwhSduM8NlJcnjnEkra02cppANHhbX7SCnNM8
ugLl9ynXk1PryN4CGpxKMQNjkgX3A9+HIcq38DyiMGeX10MJ7A6i9biMUkn3cvlDTuN9XCw7ZQn9
ok2vASciyAlxbQUBBEaV8GgGZMilRA2jiFOe0hNnjIHZjEGp6EA/E7Xjc6+ilRjmYOvEbp10xpr2
ybArbNtrx+R2SFS/0H7Ejggmh1MAwxauKq+MViZefoleIOMavkmxS2krzGNz3R4ioOUccQOd0slV
vqZHUcWeu38ruYyaZttrAxAnEPb1YK4vMs8h+x50A/LiqtVrNgh8NH9V/xSYGf+lG+nSqRIKzGH1
IqGf137tKn/pdprobuWFszQjDxQA0wIEBXO5G2ZnkAXNVx7oJY6T5Fzh8N+nrXk9xLHIVHjeci2L
OX5gTSgrucQZmNRsH0f+WN2T5YCsTuBILlhsgQFs/8M6rkXST1rdsXoR1U2eQL0u/1nYVxL5OfXP
AMv1YtCtbTtOnoXQxzVIQNCZigrhpaiWDP2UA1/LW7KdFQLz4k21z+Fc7VTVtyMhJB/Pl63FMQZZ
VJZWkw7iGkREln7MY9WV7HsbXUaLc7aroC5+ENMUKMk1l5WSrF3GeW/VGt1CdDRN+6HC6wANK6YI
EpLnvNbaMRerVmGGu0cey6vGt0z25PguE0F48y46mp8HBx/Khp+431EkIpHZwD9WdnUz1OED4gXB
hSMSwdylZSXVdtW3CA/q8IzKTtB0oocid6HoJCrAnymGDGPgSCo1SWnDUWgYW1bir508uakIdZV7
cH8L+TSZhERYYncTnJ81z29L/5Q48TFBwnd676THNFHubYB3bp8m7tKhIRRFXcvBKAsT6ZRoqbDD
DruTzW+tc6f/PYoFimmr32e2ZpLLeZBogJiY5sF2kts4Q8dAVElBOP9L7gOouzZ6FNCLqGnMHpnx
kIzAQcEeAcrCjSypcBPSn5pYVD/jG8NvQTqTGiXWlKuZAUFyjSdF/fq/88ICl8p1AX+0YeMKGXGT
leCliw58IALkrg3cHfKcxIJnGKexEjsEUGxsExprAOdw6U9R8VbtAe3I3nwPvI/w3p8+qhOg9sNd
cSxfo/10Kveznx1DNz+JOoC5vnwlm3GupdT1s61Bx5lO00R57MVFgsGyKfEWB2xSWX4Y8VraNnnO
nQ80Q0xHA+Ifbfmf+ohKI40x34aO6xxc9L4+ALrLbStfcl62BfFenuhgBwAQ2m8pRgZzuDIggZmF
6aAT0CCBPhd7KV92YYZB9nY59PoPNAXcGEigpbN5Tg1RlwNPT7RLodeYwkrg/5cbay7yWI4peoZ0
0oABPFfLQBkzxyVZ1Xs4RKUvx4CM3NaZ408wkIbpAHQgYBqRbX5US1LOoYLiWB6Ck8dZ3scZ0Avb
MjiNpCCd0GhW+he5EZtmHxajMwuCSpU563fFgLYsSOuvbMUuT9I843k9SXfIS1lXCuIPT13Sb0DX
QAOXOWRuEoE8K/17AD/6SWhmBzoQwBHYQnQ9q3IxadB7MD6M5jGLMh9ET1j12Q1NR+C0Of7nQhjj
VAnKwHJtQtgUTWhdkozZU83WcKV4ft9eas6NBEmopOJlg8cHe1bKBskKp0Nc185DBgZGhP95kki+
MkvHZk6MXZs7igvAuB/9VD1ty+ZpCSwnEC6guobYgXFMZRzaPVrW4QCt+FhGwAYqkYAjovlckRiV
OSZKOS+VBRXRrduqhauTyB1Fg5ocZ36xjvTYrOLjvpwJMB1RKZQW08MssKX6da8FehVsrxnvzK/3
iyq7kjOnSFR2oIz2orm7sRA1NmC/qltPAq75KOK45RmHAUhgCteG6SbWvcX90qr5BKVI1w1eo6kA
AZXN6aUqMf8m6+X3JAcDSNUO6bPckkLw7uYtKboZbYzfYaga6NyXqvYT4MzJJKEddKlbN13a/s7o
u8ZPjLLzlmUiAnm8pQWAgkEhwEAiwAIaALtgiPQM2jYAoxjIi9OdSHhQouukFxxvXuoGE6i/RbGI
BktV6Eaiw7/pkxG6ijF4cxV/MXrTy9TwNSPtEW2vH3OtHmdZ9FD9VYBnElPK+tgxT48lc5Yook8P
47a4yW/7neMmwV25AyTpAs5FWqbo3odrAGgZInRZTjhwIZo5JeVgNmZCi2fGfKeonjrc992Dmp0L
JMRFBMEiWYz55EOjLFMHWdE0nktiui3Yp/WhC4Y0vksHBxysg2BfeSLX28o6tM5Agh25RXSTpXeD
AsQUQ7mVqtbLBswfLpblDoZ0t+0QeKeE0lwBDUxBjop9LdtpY9cjbbcg+GfKnhQ+K0nmzyLaYa5u
KzmMF0UVvxtSDXLscPSvS78qMe/e3EnZzlYFPo4rCrcCusCBmItG+suDb0kkI5oBh10B+DoCPScA
WJve71vlYOhXtmgUkSuOxsVYQ9yEbLNcaNSF8atESOQoOTSLqQAlD91ec1HNN07hKH6ehNd1Pv49
rAOm4DH0ABxivFk/dcpoDSYgkxnBcV3cUkRHEPTJzX7bPLjKrWTQv6/uizQrtVAeIWNKrfd+yK7C
JPHwInxEAH3EkKKrSSIgfp5IC7xrwN8FDvcnjKKhGBt7od3Ko/IkSZ4TfbWWYzc+FSgXCpNFvCtq
LYzxKBVRw9hCKhr13NSLh+96Cg6xX/zR33LkNcPxKjH+urMc1NHIEqDbBHlFDKxdLmkdJ4OcUpGS
suwmpT8tfbIjo7nb3jnOLDPkqHSwT8ZCAmr+Us6CgbSuoUGgOhLX1B6jBEVXoNNhHMJXow+UuJCZ
kkCDWYhm8XiLChIA2jiK42Cws7mpnGLopMZZl1ENlewkKJJn2Xoh5imyHkotQWuNIBTkebFfsHgY
/KP0OvSLVmYKpIIo7SSsqRKrjwRgF6RQgxhDhm0pwkriXr4rWWwHhz3FaH3KsK569j0Gh0MBLhwP
DXrPbZQESVkd1X5qXLl2bm05etneVF6MQYGy0SIJOPdP1XoU0YaOyLj4nRxYF+GDg5AKzXKuI0Ve
WQu6e0TCmLOxLJjSTBUIG7QPJ9qrfe7n6WvTBBPGGbf1oj/FxhRrvZjLtl06gLrQnsxBeVHzb8Aw
+offR5kencAYFMNs0KV9RHIf2bWD3++c4lGJh3e1kPx/EeGgjQgkbADhZkTUcqs5FYp2wKD3cyBu
y3UsCA840Dc40eCZ+Y8IFnCyrOVCzjME79ZtlXj1eTpm+/mu+aLvzEfT/Vb/BFt4UAVdYO+l0dWO
2wrSPfi0R2gppuTaFtB3WH8S9sOYIhfsWXLvGaU7d2CuEE0N8pw/7Vv+PyFMmAAcc81uaRlEc54b
61jkvrrYGErWvGK6LT62NeJa3UoYE8kCSnNujBLC1ElyFWD66aIgkrtmAJFGyzQwnj7NPqPQklhq
i+zmHKH/DnA/YG7Ln5W0E9g3Xw4AF+AUACfN7g3IFXFYaZecbcfjXsYLJ8gweOErSifKjnF3yAHh
Ahwtgkb2mSPJaQZ2Org/R26D3jyl4L3qfxh15srlkxY+/P0WUbgvjDug4eMTtpCzgKKitGDy9fza
I8kpiZJgvJX7IwBjkJeeYW4Wu8htCDDHbxaUaKxTLLoyRDKYkxOjyt2VKWTM5s5J7zXjBoH29jrx
LsC1Gsy5qWUiowoFEeNwjlMA3x5r4gsJ2ESKMAfGAIuQSjRIabVuVzTZbkZnX9G3wbYyvItn9cJk
X+6WpDr9SJ0A5UC33dh5ztBcnJkfpfNzWxJXoT8pJIsu6ypuSB0yI7SGpBpsQiaYIApzn3eCgI+b
jlzrQ/VdSWkwHDnXI5ZtSJZ7w5bcscG1HSu+qWfPg9L7sdNj42bUfoEKtPSDW1bJLs/Tm7aZRB8j
Wlwmos/lvCt1+nwnJ+nWeZzvweEMFltXsVxnLx/Dw+yXQfpsv4q47bmB03oZmBty1o1OnVMs9mQ7
LyNmdJOl2uUAPLWq+DTpugvntQc+hB8X/9CCeJE4YE55jDcu0WmzaJRcT9N7A8DEMQAA2wyIE+Vx
26b+Hz1t5L2AfwsKKUbPtumruaH9jpjgCo/5rBU75Ay/WEV0TJsJwVpODC8z0sfKcU5yM9e77Q/g
eGg8nvB6wh2NGTX2QTrYYaxV6LPyoirG6fwYKxvW5RnjXh9Oqci58dSFON1E2wJS+qhlXFp33oyp
Y6ZIH9ixdKMriIuNHjmvxOvBbpYBhnKOzWCWO1ee88O2ppzjeyGaOb653vZdm0PTQrlO6yBvXspQ
IIJzXCAC3bEazTBjKOlSu9Ksw2SiDSBpc58SX9KD1NmFw1WvCfqxuLqAtRezNchWgkb4UtAwZ4qR
WFjGwTyo8ymuXtLxaXu5uLqsRNB4aOWHcsmMsjCBiDIJUnLdABIUeLnLdHBEhAt04ZlYEYN9f5Rh
Vm1pR2fKamwMgNeL5DTXb1OE0Yr3bX3oQfokBSNWdBQc1K3sSzovpKFTswWXXu4qg+t45TctIGcV
hLnbgnhvaWCQ4dUOTF4M5/7CTVqtXIbidF7F1Lav51P0MN8kAByUjtGxgDQiqrhy4tK1tE8NqeCB
l2NJRo3sHO/Tc32Od8m1fZZ30X7ZG/tWSC/KFYixfYfyWKL7iPFYVla28WJBPQcMqgPqj/0oOEY8
68YG/UfCp86FTE2cSSGQIEt3A3ixu2MR+v+ySSsZTJhlg11kDAfImO8Xf77JgQfyvQ3mXfgav0m7
f3jvqcC9A4ASnB9FHLo8TED7U4eFlqajQp7QJAlsfoThhbutFO8graSwmX6rJppcj3hAEP1Lr3uF
elWmr/2y35bCuzHWUpiV08OCSHECXVIHGOpgqZqu8nQnpa+OdlMu99vCeKZAUTqQ6aZUBuxZsglg
MgBdhC7yuVWRczM7d1zqOLAw0CpYPZ4oG+asUJpiIOExDq/WlAXEY3BDVXZAeXdO34io85i3QbZD
p8YwTa9h4PbSDOppHPSuHNC/En9vNd8ud0mHGWMRWAuvVQBwQb/lsIYQYX5YHdHWBqzAQNlFAViW
kFS7M8IgD6RzLWr74a7cShxjEXWWFEYL8EpP7tAKXwN0lbaJC06sSAjzaHF6Z1CTlt5H42MzHvLu
IY2Of29s62VjblWpyiM7QZezpxhQANxraow5fYGZ8dwnQj20fsGg0VfMLJZE8LBH1EfL7aPfLf3V
LItal3gnFEV2pK8soNDDj16amWHHQ6ECSdyLQbZTh5NXzdVeReY2rZx7PX63tUKwcrxgAZDRdO4J
aBQgcriU2OOhN0Y0pdBMQLofGleVHow8co1ZchNDALghEsZYQqOhtS1X6IuvDCogCs7TqVvS3ayA
dme3bRF0pdigYa0XYxG0FdDO6ITsMN3IgNsG768bpkFR+F3YY7LlTsKTc1sk185XS8m4oXbMhnno
8f5D3+0pK50vPbA3ND0W9b3wjAQ2giIU2MrQ2s4YybDgKR5JuCwm9Ear2UtjvThoNbeOSnIIY8FD
kr+Ov4WxyciqL+bKUiGsjuLDmJeY1ScHcPMeE710JWv5oZoTcW1JFk0Xcj3uHy1ZBJNYTkczpRMs
lWG7pHmeItVdkmvQxgi27TPdPIBtV+upMlZJQjjdgao4qvW3WNFbV+4M3CXz2aqnoJA1P5Xj28n+
KpuhX9nPCNn2aae6vTneqvVTNOkoqSauDErcfzAoSmoAVGHk4T41ZWpSrtUWzuZkRoeuQ1yQ9D+b
pRWEBdxTiTrDLzoXSvB76QKUDo32moSb2pSfuvCx127bcr98j+bXf1BHRcirUFj/T4gMo9MMUrPA
f2ap7s1IfzgWJtdFrUpcbVbBAKNNk3dF3OiQIpvZPb7Fy8CCGwLzrMirU6+IYg/+jb2Sx1jPUi0L
XBluNyRxVLeVvy/xWzUVnkz0Haqe14syP4Xys9W1npmL2I24h2QlnPFy2SQNeRbh3lPl/Mo2Hgs5
fMziZWdhZf9+80Dhgrc/jooMdJBLI4mKjIRaBUlVcwZbWducYxFnGTfFgIZMWCKFnAag8aWMpEbZ
w5pk3H72B5mfothywWKGCe0bAoOZUldNH23gbW5rxrvW11KpQa0efXjgzg4IGuHhQLvVy56J6Yht
CZxdgkJIEaE9HNzpbINUg/YFbBIOmD6pz5mGx1eiRe9kMtCu1Iv62Dj2j4ZLXUExQsG7hb3Qx9lc
zL6D/UvKd+Ag+OacHaVy9m2jc7X0Y1szzpV3IYwxfmuKFDUeIazIT2RqcQm54yioT3JXb6UQY+Mg
dVw0ZUBqZkGT16I+q/lDhln2WPq+rQvnprvQhbm+x06Suxr/vESdngEVsLN69Bs5jd/azvVMtGcQ
KgVmKjI/0RLSv6/Mz1xUZxjphJWEIq+JhpKiApz7cVs3jo1f6MacLNsmkVK30C0CDEphN+7Yi/ri
RHowx4igYWvKI+iRTtoVZnMwXeRAkVzghzjBz4Um9O+r5YrBv1mBehzWYO3N/mz3u6lV6Xlyjb7w
KoFN8NcNaLWAh0Z8zD77+kIpDKeDcwdcra91V00iyjn9mrxnAlUo9FsE++LLawmsyhJEGDvtgDHW
QPcmt7ySnm/k2/FrdEbf8hP6b67rfRhkrZu9Fz8z0UfwLrGLj2AuTaNrbToCgsxQ7JLRdZTzZHjA
nLJAvQJEAqJ4KM2aIrF8V/VHdcZ7xM4g9UoFqXljuJ12XxRf6+k8xJMbTQInIthIi3Ei2pRkXUPT
riYIt8Z5b0uipzvfffxRhn7ByjArCZAOnUMl4KVhj+4UBWO6LzJKiAbal/0oYkoRrR7jOBKUMael
gEAQXWCqdVnukjHzSOKP2tu29+Af7T+qMd5jLJ2iLWRIAunLTJDVU9xSEWVDaW1m6xww/qPRy64n
CQIMeUZ3tG8mr2351mOGdpDfytSfVXcQocaJjILxJRjTxASDDr005YWEb8JUpWjdmJhJaQbwGk34
/d6Jv0nzeADW42tfG7vt7eHFTevTazNlrx6EccNCjbuOdAwl7oAS10VA4QWYd3xtln6pngwRpB+v
2nkhlHEZSWtOBTHhiGHo9jEJ5NpVDuVVcoT/0FWvuZWe4EPK3t9WlhsNAKoc6PkGmr0/57AR+YQq
xNpj5CeFfNSQqLCkDwtDQ9uSuNbxW9KnXHarJHJBCCTNLSYu28qtu385VysJzBJWlkWITO+yFpjr
1vAB0tVIhObGvS9XMlgfazdd2mqwDSP/ajqPS3SD1oQpB26+hg5ywZJxXRIlLLIw5WA4bI1QkUar
weg7zrB6rymo1tj+1J1JcltL++3N4R6tlSTGJclOSkimU2/RPciGb8iBU4s8Et8A/mjDeCQtUpNq
GaHNKCFgGgJJ64NSDZS6dxvFq9oRzI1gBkG75UtWfK0GbySCky36AsZBAcAVsXUPLbvqu6l9YO5l
exW5d9ZqFRkHteTOEhYT1bB8icYHRwGh311IcHD9ogN7XC0aaRAYiMN4KmMpQ70ER7oXAcjSkr1w
8cYIuImxN4hKUSJRzOEyx1ZdiEJtEYkjie7Xl2T+MmQnQ4RTLZLEHDENc3Sj1VFJo4RG6atEij2l
c83pYxI1V3C9H+D+0S8NBGEkAC+DjGaZAQFOywOy/Sr1oLMz33vjrhO1g3NP10oMe7rUJO8imqlZ
rG+YWhvGsxkK8opc016JYA5Xbw8KsejLcbQf4/7nrB+3TVukAnN0jLQxAdyOlVJLEEhlkS+TvRb+
/O+EMOdn1ht7HOg6qYMJ4s8CoBx7LfryXwlhb/eibdMeeQK8S3EPpWqwSIZrJSIMS8F6sWmDdtBS
vaNpLMV6jvW3JNrnIgC+X4nUTyHenz23mYMCzsomz6gmluI6BwDMGrdv6h14ne6Um8ZPXwFm6ue9
q/vd+TnqQfDsNleSwKVyD+vqG5iHQGOjA9mmMR/ANzxjeEmGxmurc5acFUwab+8c172uZNEzsHoS
SIkaZ1YDWVH9LQSL6dLkL3Kq+WSUg95x/KYpdoZZfN2WKlxmxknEYVUquB4Rdu6Us4JBY3fZgZvr
Z+Glo28el311Dq/aoHyRd/fRe3d62ZbPjThWWjPOo+8VM1/omzka3/T6WQIZxNCau1xRUGAybbfM
skSw0PQntwyLcSZVPISjTYOcvgaBUuw6YQBsQlcSTW6JDgnjVCyzbJWJqqbORxvElOOrkNJFJIJx
KX276DLufNins7OmhzJ/F442/AKZ2Vgu9haeAQRYOQvUSM+dV+2Vh8RFm9wdgtB28aNrY18qXv2q
7sKH9NV8ld3xoN4Qz/GftX3hF6IsgEBjtvzQlLY0k+jX5j3l5M7pHvREcNnwRWBihJY58XZg7KPP
tbGR6YmYF+LG6SELnzHhu232fMfyRwZjG8RUw0mxISPJ5+ek6N1k0nfZFLp1XX0tdVFfCveUoSEF
cI6A+Ud+6tK3NC2Y8QoNQYeFMSagZLoO2Q1t4jf1KU6PsqiGz88QofCtoz0bQ1/smFFhll0xFTMy
vQ/dCzq0YSLJGYN9hlvc6TedqCjHPdErccxV0YaYP50tqJfIX/X5ZDfHuPIK+7i9Zzx4K/CI/dGK
uQ2Ah1HaYwWtpIN9PwfydXLSKj9/rd9aVzmm+/SU3RleGGyL5ZrjSipzLxhZji6TElJ77Yx+Rnl6
jSWBZtRNfDrimBpUUAAAeDz7EhvbXDWLCEWNHOPJ8kHJgg4Ywerkd9FetyZ3yV7/QaeVQMbrt0SV
Mk2CTrk9q2cTIbEXEgPNOPIsAuviLt9KFHOaF7vO0mlBPyBxsvuljL0ksq7ySTDnzbXAlRTmPKs4
ul1EIMXM97YG/oW7Qr4xRIMwPDRYNPD+2SjW35tgoJkc2ty4RD4m1nO5dc34pqmDqXoBNaSdXGGs
Lgmvhu5hTgE7tHP+6S1t0RlMYJJRbOxLVzLqAMYeTVoAQ2VKm87G/GaKvCPXHlcymNXU0KqgG6hB
0Pd6rPlF8W713/olUMLvjR40IkgC7uatxDGr2klRL7chVNL1L8b8oahPpnMlTLxx3zDg5gP6mI6S
G4sabM+5UZV077p58obmPQ4FNsi19JUAZtVGPdaT2oKAtt9nxQkQf0JSQ949gvQQMI/p1YXK/OXm
A31Aiu0Ijlabq/KhjvuTY6AfZyGpceoxRncTySAtUvWuOGw7DN4WASvFRo8gsD2MTwgxUzkZTjnB
YZgPlnWPLsRJvcpEGRTeCmrgBtEAx4J+XrZXBiyUUt3EGj1eqh8Ccy8yFtDDa/ttZTiWgD5HDGej
kIO0F1te6MAMICW2kXsypt8BnxbKLnA9/4EY5kIKc28MTmNNxIQUIL3c1TWwy5t8B/qdxw6lGhO1
mm2lOGsHUkENcFAUtQ10EJemAYTlXLcnK/csEgdV231o/eSZkiwozXDFaEi0axTd5RMLkwWSA2Dm
2Lk3pPWXcsDYjNLeOUJ8K94WgfkRQ40wNtgc/YzVY8xKzMLQYyn3Qrs0ArvJ0gfZjL8sWZQGiUbO
RVjfZKn5WqHZ1x0W8zqMCs2V+6Vxp7BxjllniHDeqGNlLmk63KvhmyzDxOzw5ScVRq0kSxMXmLyN
3REUG9lyY/Sekp0K52l7LzmnDUhoaECgSIkySC8uRZUYRI+7LC08TMhgiIJEoReWuKOVOQtxU3dS
L6qH8dYb3bj/S4sBqjjGBSthIbWa0hUeGabBlVOz2/d11QnGKXgwJaaBQWkcPSAJYGMvFZOXLmyr
GaXfOt6r8mlog9i5LiWvaPZR7iPhsG/lk1m3bqd/hHYQ61/j9hiSu0SEFcwDULv4EmaJszRKonQi
hZe9dPQh1b43fgNS2B9knyEDeYzPxl0c2AE5mDcicEWeJakGOsTQwwmiPBafaRhU4G5QS6Kd/aNT
LW7Zm4pr4b3qgfs0dunyb1sUVyTFcgTqD07urwfD6jzFkxU1pVIU3jTtHHICUzf+e5sN1atFY128
Apf5CzfyP7KY14CemENq6pA1A5K/iA/lkLpd4snLTb/4mnY/A+GolYJtBVXemVlLZfyfGUZp1U05
EJOKjGLvTVZ6rSpV9xaG9nxt94l2q4Sm8SMcJ7veRT3pSjc35fAYycpwP855iaKsqoBLW5rko6MM
7eB1bYfui1ojSunlkqN8xF1kBmMS4YrqMWE1ubmq1YcwS6LnuNTn3G+kHnMh4WAIik887WAxFCHZ
MjA/xjwgjQZdNYYNc5VS2jZ9ANV2Er04i0AMtXrWx4F7GjhyBpAigM90eT6dMW9mBdjqoFJX9u2k
7OwuDuZQE2wW10RAXIVJOBWcOHgQX8qJDHPoxhZ34jgDNCEoxtj4KQ0tydw5VNNw5yQkDIBw2T/k
cIGWN5SYY3GjrIhFFcpf7VysypqMWxP91AD+YJtGljkdDI2AWkTbAXw6PCo+sPfcKfhQ/AhN/eQ+
CrSTNbtS7qq2m57SIzjWg+IATLXjdDUH5Z64JHhUz81j6f3DXDdmx39/HNtuoinVKEmU92QxQDau
PRLniI+M9f1oXZeDoN+bt/lrYYyNjREclkRXAgAiquqOUiv/UID78kCkJP+6fVw/3TfoS0QQDh8I
yioMijGGpoCwICmiCgYga6/W3N13iFz+XoRqKGiDlAE7hETIpY3J00gmJ5sRd9XE9ADM03tS1Ami
Ll5h/WKHGGdXF4tlFnSHzPs2DpQrNbD9AX0dLsYaduVNGMj+z229RNvEOLo5kbKqyajBRg+9fqyV
fZgJlo4HanGhFXNP60Zl1t0IGdbjlyRYjoOfvWEs6PaseHfL4S50i9jVz8lOC6LdtnbCBWVcg7E4
bdeoEE1+Wk/Ll+H2HZjle6B8n+6K/eRltWAH+ctJ554waAfHyli9WmsYjya4jHPj51TeqeRKSOrM
FYG0gYzhY+Aa/YqKVpcvcao0GVsEs7Ix77NRdtEtgXKtqL2YNxAJ5CLHAaYKnY61GctQc5Kp5Jdl
JJU7z/p7VH4UJD+rHVzUnH9vFctT9NQziuywgDc1ypI7we5REZ+86SpIZnYvy+VeaTVqnGCmC8Ce
+io70rgzHMw6N3kq7UNDf/wf0q6sR24eSf4iATop6ZU66ujq6vvyi+But6mTus9fvyEDu65iCSV8
XgwwL57pLFLJZDIzMkKurJTKcnQzGJH0YcbpY6a0xAM9pbTiyEvXJvg9sSW41QheRkIMsHifaHMi
HWvfjeL1AB6W05asISnWzAhBIGjjslcKmEnyYxC7RXDbxvgCayRVyx8YyuAAIhGkceL13PZpEtVl
kjksMWO/g5hObMeHeByf7fYt5OltlbZOKUdvLZF8nk47Q31f+cALFQiinfyE+d9PfFlR4pBlOn6C
ydzw2SpoHNL09+iV3p0q0bfeZU/KSOudvet6Gq/cUEtZ7CwaOpPImRZG+86Nd6zOOt1AZtnoENJ7
hbPRId9U0a9sDca8uMwTS0IA1FRowRVzDls1hmsn72HY0mSQaYjiV9T2uyLoV7oeFzciaPHx5IMc
KpTbMLAmrE1iY1dpc/6KyshAs2QY3arV/6F9g9IKYh3w+mCGvTgQY6Q3ssyxg2jhJi8DegPy5K74
yAI4EEqh8jyib4HtQJyEwdSIqZcSsjuZgb90P4yvreVX08EC/ToE/BTTNdcoaZbGgs5szkf0xC9Z
FECi0oZNFYq1eeIqCDXFz047aoFfqu5E7sLSGRGJpPdSdVKwr+Wy22Q7ku/sfK0Ws3h/gopn5t/F
Ox4c7ee/xub1XL2d89v8htnU0L+D4QHST1JAe/WJBCDl9BQIkVZ3RnKDHkYAQpVy37Ze0X+kkZfH
K7fqUoDSMQxCbMgb2uAEFn7PkKOOkuL5YMjfU/1eEBPk3RaolVanLhctYbZXxzikRi74f007YGFF
YKn2Ujff6hukDz7YFg8dIKFbw3/vqeKbdxG1jxKtNy1oVWjufIQeyKQciw43ipfs+NGC/gXdNu8j
kozuddoE9KFwg9vQe73uq0tXswFP1W0dXbmLJLFN6now9B7pG9588JwpurfWaICWbYDjTNHwLsaL
53zz68jKW8xxZw4fja1plLdmrmwlpV4JjgtFe4IYMhdWUENFMDk30ydpzlIbtZW+5nZEp16R7zpw
ie8rucxcrWrkh65V2302NjJxxizkb9f3cvlVZ5pYI4aO4GSCl+GilSqUyfBI3UKApqXD50Bco/Ix
58+ptpJqLO0qBIMhGAQ2Y2hUCHeuEjetGSQdnka9b2s/eEZlaW06Z+kWOLUhbGkCFHUZTvOxYe5k
0kTdqiloyHMf/DhkbepjCQmC1sTfFQl3DhrHPIwZVhRVeGHCXElBLvvxnm8yykCbkG9MCMemDirK
h8nZG7/G7Zrs2tIlZIK2FFSQoFhClfPch1oQz6NGiJ9QTTgMrRrTuI1X3GTxw53YmCPIaaTOpAGX
OGwEFoYjIXmu7NQ6/DSzeq3odWHJmmlB4JAyuj44d8KGhrKkky7quDMF5iZSmKOamZvUk3/d7y/M
4NSBIQYOD5Cfhv+cLwjC1dFEWhw8qdyx7kMONtlaWF1yxFMTQtZVFtqIIjlMlHh4ScFhIl4E8Ecn
Y37HggyC9w8rOinTChFLKxOttqrZXKc6embfhoPhjdH0eN3M4qpOzAhHuC0BP25KHC9Q/UPByawq
yqU3Uj/b0q5YnVec/5r4NDmtPQuHWWWROuk9rKHS0KTvEzNpmL0gdw6Lt8by8lym1rdc7qDvQK+v
c3YA0fLpqRIcBD1jU2Icl0z6XOdH0twN060c30VP180sbeepGcFJMqsvMRKHBQbJE6t1muZOrbvQ
t570DbLmlUUtXTcgP9Bmnh8D5K7CMda7gausw+hs9Z6h8R1C1DPeB48jo/8AwAA5qIzip4q8Avy1
5+erMhoC+VBYko0bK96k6gP5B6b/UxN/braTmKSOWlX25fyF+rep/6XWrlI52dro9mJ0/buQi1JD
pCZa22MhjZw7altTMJ1dd4GlUIQ5GPDfkFm85EKwLCnQWzAUpBrawQBFRIbRnLXu6dKH/9M8lVGM
Rs1UOEf2gEBbA6+CPjoaCJsJFAoZXkdqwehQbBqeuHG/Eo8WM4tTm0IkJzxRCIrGCLEMsrv80LAK
9Bc3cub3o1OzI6QfAPC/vpcLp3a+PzADrMnQbRdL7lLD4goDjHhRYESsm/l8s+94BBin+tTWCM3+
dPSEEAFjeNPjCjFAaCb4ODQXWBtVAXomju50T71Os4yOGGR4jW6aneZn+8nhj3ZKQVVX3ts7e9Ny
aruExp5eO2vv7KUi3OnPIQLyn+QB2KckrJ0frA1x+DPzkttgS6Xb8EbbR0/y4/W9XjUo3DisB2V6
HmP9EaGYT6KWyx6arQlTw2vgpLti82vF4uymV3acqOdRZeqzQOsSWOyBA6cSTZxhH/v3E6r9HGLP
ycrJXHoSnm2pcGzCtu8xDQ97IL0/aIepc2ya0JzyO92Rf+ZHRt9I5R7xiTFIXyOcrmQpq1ssnCEe
Vjmp8z8/oL6tVR8+Rvwvtn9DWyMw0TunkOBZmcpZ8Guws6FWBSZ+GyFJfBIYLG252YEXpDWADgQj
B7E6OiZeZxK/MX5ZYHbvjfcCJSObhXiP+ijY08T+rcXTbYYqZltv9eFgm0+NvCPWI2u5J1Wpa4Lp
dG326vK8zz/VtkDSYiL5FWOnHNljMWX4qWntRf2jkn2gfNHJeKUP39d9b97pM9eDMA+BehsybBkM
jWIRprahJ1OHJHXaPMdbYtIbmqRTsRI0L+6C2YptzM0j3JwX8QscXwXhEZAaoPaa9nVevwy2ClV7
Tl7++3JMlaiQ2dMAphHLzp3WBJAfQdNQDtnPDBXdSWXOdRMXqQ3WMjMoo3ENwI4iQoJ5I2kp6n5o
TRUfo/bUTJDCQluAMcqjV4P8w86h6I9yCQbJVVMkQ9N4MSaTUaFzFFWvhsIOVli92myNyn3OkM7d
AO/0udUKSBVMiYyCST1IU2JmjTOkfiy5PLhPare3V47gmhUhslrGoIdDyhvUjLfG+Lux72PuMnta
uS3XzAjh1CpMPipK2jhQYGl2ch19SR0v38DJ/60AMLPyhdasCcE0SxvLRuxukOr+JqNnR8+k3qdr
vajLc4oPhHwNKQCgKngUn18RhllbdjjGjZOyELJPBWGuPkZr3ra4lhMr87+f5J7RYGPELk0akMhZ
btZaG3WWL5DmLo3/X0/RvB6kGASuDSkI4R2Sp1kEbg5YQmkSZWZHap0g+9nANew7UA2u3HiXZ/bc
mvAcmfQ2BGE5PGKomhst6GpaFnVEi05pfMBURkp68DBltr1WtVne0L/LFHIpTJqams2wzGp8KjIF
cpI25RPeDdpKVLrIhKGnAXiWjac/dCtBzHf+5XSzaxse4WhxK6CkMfGGjOioSl6C+wxYJzezbKfX
1gh2lzYWyIlZtu5PVBScv4x0ligVnL8ZIGUDdrQnpuxY9hkWI/SQzJVFXubef1b515yQN0AXTO3k
DuZAu+MlxtHEiF4ubwPt3uhfosjPWgc5/3/31NMlCievK9C9SFPYZM0f/V5eIfMFQzvzZPPBWnuX
XY5L/FkigH1A1ioEEfn8Qw4D2GwtAwKLdvRiyOhdbmppl3BGY+2gqLh1AAixXBPXzfVlXqLQBMPi
2e/LgEgFDHcBP8jVj9j6mRcvpVQ7EJ0EHg7nQ5N2YwNSD1JsbCSIudFuukzb1CGGSDBFEhSxK3PN
J8CFXP9x86LF6wnw8v/bFMG7m7JmXJPg3SAOpmrwyMl7PKzYuMi55vUrygwUM1ByFPskVVWRoBph
A+ScFR1tTE/VYd/RjqStN7b8iOfnWmvvslUkGBUCU5eZkzwwTEuPZv4SD/3GDFu34D2NIuhRAzfa
oe0Wlx8FOtSx8VtLpltdeUlljAubncuN0dW16VAFfHN9w5fd8GQ3hMAlE9YOSDgbRwM5Uy29qe22
6zbp+AVhOcp7jxW3Zrbv2t11u4sfGphPqHIBA4W21bn3c/CfhzHm5EHaxbeG2WxVCwR2vFhb3kVb
8M++A/6A6A6ZJUOIW5hhy9D+xKHuqtEJuhSgps5rUNM2IFig6OqzHuZuZyYP4xSu2F66yWdqvv81
LcQwvQea3p5jWEu6fVSWO81YuwyWd/GvCSGG8F5N2iLBx7ObASxHOkIIxJx05Z9CxslShJDREy6r
8YillCiBuMkWPbTf0RYQ2kO15VtuOffqk0XtnuJ5sR0f/8VV/i5ScJWCN6xPAUV2ogTDSXbspaT2
+jFbyVkXL9aTNQon1Azq1qzni9WKdsbkW/mjjasnOYDrvZK3bfLw/1uVeO4aWwMqGVuaKm7d3xJy
IMOv6yZWHFAsqMRx0NvFnB5L+fOg3a0mkYt/H89J9DIBzkAsPT/DWq0jWQXVqJPyu6Z6Ku3t9d+/
mHPoQJ2g/ApqPDHVIVmXm2mNGNHIyaFPCNWU+MkonolebCuS3nRD/Xnd4uxKF9fPiUXBB8qMyKWt
wiIZ0aR3Rum+lLZG/itoVpxt8eCeGBK+fm/LLMFQIWhmrbsWVKJ6i2HQNZzg4mrw3gchMRrNF8id
pJ+kWNdKBKAe11uWDjsIL+Q0lN/lsXSaSV75Xks5MABgM+wJzS9w5J/7g97mQZBn1byoba2/WZA1
sf1mTVFg0StAAInUFypAikgzKaGaxCyCrWMkdasGgJ+0xN1dOwrbot5Epdz/B6f4a1CchQ6bHLDR
HgbLfGOpxwpiR/m3bD0rZOVOXPxeJ4aEVzOTrJIN5bwysMmQxh3B5ZZ8qopjTyu4nz8aEqKjo+4L
9AG6lKifCP6XmSNjY9gg5eM0dDD+sCfO4JORRtuIdjTZGbe9f4z3H/eBazvt+1N907rpjbEpfU6x
5Q7q7ytH4rIVjav65DfpQv23kPuq0kgNSd67d8lje23b3OQP6RuI7W6mY/wW7SbvIZGpcV/eMOiS
IjlfyQwvy5XzT5jHbCCSCG09UUciqQpQdNht7YyoC+61zeCGLgSHOqfxMHpzr1F1E64gKC5rtIJN
9fzUjGkA7gMLNj/Z5IBV702+H+/l99L9gB6OOzpQnHfDvX6DXd8aKx53Od0sGBfSo97WYtvmHRa8
n3EzuReMTrKRnN7v740NnrGH9Ai2sLV9nt3rwv1O9llIjRiet0GRwCz6hG7pGRRs2AlkO+qvQ/ms
31lUcsmt6cquuilXgtSfcZ9rtoUo1YxlL48a9huzGf5EX827wf98JLT1iavs5Xv5zna0je6ONHl7
an1k6GtEuYuPgVM3E9KpjjdVTwL8BJB/K3Cxxnuc6OBLzp+jx/3svdiYe81bHdFf3HcTdE5ooWLI
S8yGgYEYa9Zh300KvjzApYC3oN275oPsy4eQ4E08AhoVl07mB2hxraSRS/mCdmJd/Op1ivFEC9YD
Vad656n2+A8WdBAeaGidQXpbHHIqpDSCOw+YkU5jB2hjJ17taCxtoQ5QFQAekOe5YNxWeNrHkQwT
Neb/3XKLIN18wnNuvvhrQb/Zjj2PNNy1TvpqrW3g0gV7alvwG71WtEkJYNtOOnCnOIy7IUoHkHi8
fuMtlgiAw1NwiYPR9EKCiHRVlZQQvXa0lk5fNq1nie+fDP0q4yGlRuVAQdbJP1Ag6em4WY1KS9nR
qXnBUSCKFmVkmPd4pMbX8J7cxuA3BV0MpgSp5SQ/NTw0srtfK6teeiuamMOF9I0G1Lw4HxI3XRyU
vYbtVV7NlFrJNzEPXfKcqK+x4YbJvtNXNnrxzjs1KSScZqT1IeaBa6eKaPLQbTGQdwc2xptil2x7
gxJoOR+NBBcQCKHRlYw9THeHL+jdXF/6glMbeBtjPAY1WrxXhcwjqOosHEo01QfykueOnd0V+gY1
ReiwgVj/zlrLTBc+MCrb8zw5QF/QRRPsqepocaKUlQOUYLcZbADc9CDu8BCC2sz1pS0EHQiwzePj
KLQZhgiUSqMi6nQZ1OpouvtWMf4Ee85KNrW4mhMTwkfkUYdUGwS5oHQraZNPbtPfdePm+joWzj40
ReaW2iwWjQnO8zSBlG2sRQWMTBpKoSzxWiwHmlrBx3U7S6XXWY0HM1J4MygoPZ0bYkqm1VLbVFDd
3g9ID8H32+kgRqNMAqXLzkpvi/Dpus2lb2SBMF7XgEQAIEFYG9PiIk66tnJqK/N5UOxSs1pxg6U6
F5b114Z6vqzJCAlPE9hICqBsQAapVU7OC9poftW400jZ5IaNH7KV8eMl55i15+HkwK7YF1eSzYvI
toAV0cZjEHxHw1Pe/r6+fYuuAd59SLTgUAEcdb40echHPnZdBW6r59LGyKIGrtMYN+zrdTvLS/lr
RwjLIY/QDm1gB3oTiXbU26Oyxv54OW2Cb2QB24gKMCZ6oBl+vhbJjNIhkGfvy/KHKQ7mQdf8tZq0
FjBynW1HNk2Y1y74IVfCXWVrHzbGaF0+sezx+mr/4NOFRBE/BcQGKtosuOmFbVV0KN4ryVA5XTqw
lNa2Wb/2ecjuzXQovkadDyro0gozo9CkS9yu5tYxTEKM/bVSUjoIaHyLP55vOCQLgKBBXnIYrLo3
aWUTltMIfMzMxnRgJBXDJsqb8lCErHkxiEwqmvYFhrZkZkT3fNCNX8xK7LdmVNHnHEbzNbIx/OOC
/KN9iIJEgQNXdFAHSCE0anyXt3PJKihGi6plF/lQKsl/96GER5NlqbLHgKO/V3iJl3OptOpebVtr
jXHtD8Rc2D8b88E65jGgJQdy9PNP2UvNNFrVWDmcSGAKf8EWe5C98Cd72taWQrURnDlx9MmM33LZ
PIEUiIZq/IYLw80MIFKAOuXVj0RlVK97DB8r6KZ1/5VZAlrjcztNRXl4niAT3C0FgEQuDXxjtYlu
eqBT8nzYD+bbdVdauF7PrMwH+LTbOlm8NWRYseuiP4KypQppaAHvSmUSTTuZ18ljAqUoZgIpAyGx
++vmF88t5FRAnQHw3EU2h0GEnMkWzi2AIYdUAf5Z4oeAsX+4BvGpMSg2S6tjnOh8lcbAMlLEU+WE
rXlXyJ2LMesQYyirPB0LeZqNeSzULWRAGfBMPzc0lUrfmdkc7+yReHabojs1ElApAPTzVDEkjRPL
VUdNlZ4Sq+ae2nL2fH1PF2LurCY33yi4syBZc/4bym6MofM1xynkS137uwK/gG54wxp/6Jod4dqq
cp4VGkDKjqKmvk3Kg2wEr3Fq7XsoYjvX17RQf8JicOdbkN6Z8+/zNYXBUKTx7KZVjnKh9hRDBRsa
p10PZaXRv25raV2ntoR16UGIt+gIW5K9t6uNETa3Mjuk5hrL2aId9JeQ0KNcCFDS+ZriDhF+grIK
VPlU8LepSJ0NqVZ+26TF4A0x+Mv1dS2kMhBlQ3MRcRSBWiQZ4EMSTZijw1HPMIem9Y9Zv1YoWzjO
ZybmJZ9Ek67RS3u0EVf7MseMqeLbyug2Xf0PoRHD8hh7RNaCcVZh51hkKfk4H2e9+qwy7gzBUyx9
X98tZT6qF3fEiRHBDTIWGjXwrZVTmn/6LnJCh+SdyztFedHSjWENwG44fXNs7Q0A+tetL1SSsZF4
88hgLlIxPXa+kROofjgwcEipSU1NfQvRTnBNHxMUQ0O37tZE2ZZuAQV5NdBxMyJGpLvJOvB0jNXs
8kW/C2J9owzDD2AqbnLWHXSdg6xE3xla/3p9lUseOXM0YQQTqD+Ey/NVFgGTElJjlfEAfh01P2LS
9r9H/nnQ7P9MCIlh2sWZRmZXMeTooZOzxzicAa5rM55Ljo+vBcIxFK90Q1RXRO0qgYYBRyysbBeq
Wr5aTDs7G93rG2Yu+QVeQMgGZvU8jHKf71hpoiKr6nnltKFS5jS18cFoBZIcV86SyvC70CC+1ZXD
E8g8u2ORpombqmWA/5GEH0kjOWpGasphrdJ4aEqTNkOVu7JRSaNThTEIIyHbdiuhAOqlk1psZtqD
ggayPByCzpz2OkDJb8Okxpgct4PyrQnszLNCBZShGEuIDn1dTQ+23hfPdWxP+w5YN7drismiqJuY
GEWdGvxftaKIQQdItMygDMWNLw2qjZ2Xq3m+lbhiu2wIg3urV0vclarZ+6k+cMco9G6jlYMNLS3M
46ClEt6D+jnyZaUMIBMV7JJcUnemZIDmftJ8XpijP/WFDZiaPd7Zqjxh8EPSD0aJ1xYN0zbPPI0n
8oM2EA6GzkHXtuNUT69jRZSM9mZc3GsT+uM0HcImoBCGTz3LCLvnIR2UTVtmyYfEIsUZ24gAcyQF
AD5d/+JLb17gqZBUINBhVFV8gKo2FHZSEw9D2dTNQxSUxbHtq2YHEWj9FdC2IKYVbwe3kAbrCArX
mNMhHruVY7R0V4FhEXUYpBYgqhKCIQgEY5lL+BVNLNN87By9f9Isb6xX8sGle/7UjuDf2EBtHDJU
X6yKQWzXz+0ENERu2T91nbWytWtrEkID9HDTrkmQv8hZRFuQF4XAOmdeWa90jxbtQBIOursED0Ex
lrfMbjS1xpq0JnRz7lbGbaFb1FS2111lKZqeeorwjVL01IrewDdC/nUYEvMx4e3muomle2Kep0FF
CRzZoJc6Dz89nnG1jgosEH6KM7Ugfcsx5hKCQEpK888cYzxBbO0Ksta+XXIL8JGgUgbXw+zi/O8n
eYVt91KnzVvIlYMaObnEqIpyY5xu0Zr7B7c4tSWUzLI2HjKzwzYWYD+nkHzNfInIz01aVo+Aqmv/
crJOsnXB41lWjnVqonhm2MEnweuXMkC/6iq1aJ+bj9e/37Ir/n0aCC4/gi2lBNHUnNpCUpLRiiRe
oT4H4domXjLbWaB2xqAQmCvx6sLr7fyL5ZMiJ7Yk43Bt6kfL6b3uRrkhO071bXAAIRAaaPKNuVNX
Fnh5D89mTRnD/aB+vIiWPQu6rNd05NSl9RYF2VbJya0VGiv38EJyeG5HOGuKkVtllcJOCH7bunwB
pnZHUOyp1RHVNFyQ0kbt2qc6Akqtr2nRRA4IV1+uf83L03j+IwTX0c1MicAXBdcZtbs2AJWwXntx
qh8kwkCEanlGr7s5zF83u7bHghN1iQoMfQmzSaXRutFooZhetoY4WFucEGo0FJ1YZ8NKlToWljG8
4KLXtPcx+JkmN5BEXVnV5dE430zBYeWcJGVozvZ0L8RcTuhw+01eA4wtWjFAWTJj/lC3Ez4ZT0MZ
fANItDGQKA8bzNH3LRqt79e/0CUv83z6TswIn2icQIOezWb02+ndbKn2iWtbOkb75o3smofikTCq
fK+xui8UsmEW+S+aNWhVga70/NCDybo2MRKO04e6qA5hw3312ySuqd51OTVTd+h+jmtkyZdXw7lN
IVyzptbMsYBNZfCT+PdgtFDIe7PjY7Oqbz//qfMXIZhiMAIJVDRKh5iOOl9eHjZmVtU49IZ1W/Hb
Nryt9LumeNWmh26NLXfJUU5tCcsCIfk0tjls6ShUhcQrAlfPCyr1u+uusram+Rie3KyRokc5QdUP
lbEUJVCLlvmviKh+zBtKOGQTW8u7bnFlZcZcQjuxOEGwvazYvIvFXc6+ze4lmmJqyysheskvAF5H
zorWFKr2wseqeApBIxP9YMNMqJUeSb8HvpYCLodXzfUVLQXEU1PCtxr0dMjBbIyAGO+C/Kds7gz2
/f8zIXwmnheorBgw0SuDo0b3UvFVDv+9hw///rtlIruiXYPHKoCCuIPSve4h4a9cpTaAtAkscqfY
wRoRzKLvaUiLMWOA96xINUmawqowuQ17g/o6xTFDtWNwq368kVNOx1p7I7bqXN/IRe/TZRRGCerA
FwmCrYcKq/oAfba8cpP5IgHOO3RT/elf7GhzzwswcpDQnXs5y5UKhT8TxTbe79LEiUf0riUGKdYV
55v/0EVQmgEzc2kPNSPhnoxAgF/XEzax7H7WxQ2SaKrlmwEjpZWrcU9Zk51cPFcn9uYNPjm+WcFZ
rw6wp07bvKea6rLmw1RuebHCvbqA9JiJuQADRDmd2BilPLdUqVGPyI4t7G/tY88d5S3ZFtvottqn
L4pTSxSAlnvQon7b7Tb5XJNaWrzMTs0Lp1qrw1q2Z/Odnx9bNMliyj/TG2kTufUWeh7/1V/Q5cHr
BhVuNGTB4HO+WDWTgIaOYijaKJva9PrmNpggG7r7ByuYNcALDttqijpZIKoz1HFKa6eMt4NxIOyl
GlzJfr1u5VIVGNkNsE46WsoyeGT/fNkTHxl7ZRoyPNgA3ZNo5Kn473qj3GhHdQ/ULaP5pgY5uR+D
XHhv7iIXI/s3EH9ZeXdfeip+BVjxUE/QZPRsxS3V7Rg8ivjbKVCK4M1XaFb4YX5fVCueOv+h8yN4
bkg4Er3FQmAVsNxB+wISIeswj/25sqVrNoTDQDrZaqQEi5EfmkPpkJ3laxvQOm8ip9m2PtuETuEl
GygeA6AYe8ZO3liefrv2vlrILDVUiWWUOBGv55LTuZ/q4xT0MlrFDnutvsBRCRDWHdkwKn2bHt+i
RXqr7MeVcv/Ca+vcqHAUI8MeIGsOo83X6BSuSadtdYiovqt96Ud1HLfXN3tpr0/XKMRuxUrkUOpg
Lh4P6MeQ7itPV7KTtX0Us6C2UEF6PsHGa7Gzbk2aPUhUkWlweLNB8tDcKrcP/69FiZJLg90mjTob
hPpXbOw0eSOtZXaXV9HZZzKER/GY5WYQpDBhPmlvSB/dgkbPfGOuuMMSLPnUBy+gojJqyO04f59d
lVMFODhH8VNff8ZZ8PLd6LfbF8vjFCqANIhWIcLqZd5yvk7hdcUIC/R6dsfeC5zwoB8bP/7IPLyu
bobHbtvgDJo4i/Iu2h1/D/fqHfgWvegzgKOuMa2u7oUQ5HKZx1rQ4Lew19bT3PAQ+xzDcb7tYTzo
E9SGr9ImPj6Ft70Tb9beXgtVnvOdECIfxFYMI5m/xLgnXrABja0NCnAFWMHvg0qtL5THH6ztGlZ4
3l8x3oKSYr5dDIJWuxCDCqkcQatrVY4ZyZu0yW4qlq9A35dCwKkJIeIA9iUPM0QE6rndtijYNsJp
KVu+gsBauqJwOaEoDGEPsBwL5QBTS5smb5CN5r3xMwkh2VFn5nCbh8Zj3zeWzw115SJZOqNotJng
tMckAS5nMX4HFtpB83sPymspO0422XSdF067MNQoKo/Z2jTZ7AMXX+uvRZHWISgNeWy7+XWUv7K8
9IYy+tHxmbOtW0MJLB1MlD3mUrsFYJR4OamtlUTB/KBQDHKTsOaRZFBrlEryPPTBYwvcR07Gl+tx
dfEMnBoVXKWWyxL68sgTTTbddwVEKjPry4on0Mb/GDHNmbDIH2eG53yUHkheH8HttZHNFznF/Ire
7blh+kXCHq//rAXPgi4SOKJA+Q6Mn/j8zQ1WWVMcATAsPUTdbQy0rlm4BA96K/Kum1rIlKG7hdYQ
Sj4K2F3FJwh4dGQ7L5C7hjEGhQHKLiRX6QpaRKMf4WFvarlCZTBTQZH6kRvxiv3Fs3ry1QWXLnlU
B0GGD6A0kx+01XHWhM7DcuVDLzoXVkJmHDLIgoWoo1sRkGgDQkI2/CANpgRG5sgxiFLvp2FbmxK9
vqsLHxC9//mdahh4BIkd5UauJjm2sKo0+2g07ltK+ZBNv3mnQQpsbeplcW0nxoSbuwTozyw7GAtq
dHN5sk1qqDA6JLypm51ihSvZz+IXOzEnhL2KVZFRVdjKKQABcNd7MUYFhkhaeQCsrUq4p1u0baQu
QDgYMFAtaT9B6SHJP5X4rbNuTOnX9e+1GOZO1jSv+eTN0w12ZUc1tjBPVYp01S2bX2zgu7RcYxpc
syRcurXEq0ieX/yE/84BtpZUmtTPHHiU6yta/kqQAMCYJnCmItYAUCzdjBUblQVNp4DvHRtARaHD
tL1uZvE2R6z+XzPCV4LSNZ7DBe7AoklkN8gjZTv2bE1iZdkX/loRPg+PALS3WiyG1ODdNn3NfO9A
W95sAAAtrY/rS1r+QpCPsmaNA3TBzn0BTIOTHUjw78aSwCqD9yBQPBrAFiFXVxKVxXUBXm0hhUCX
TYzzJRkULQBpBIqCAAKQR618MweJTjm6v4qjrKlDLEUllKVlwApNTBqJc7Rcm0BqFiLU88qgSXWs
AFXLi4exe6/0FfnApU0EoAYTwrM2HdCh55vIdaT4wFugIsIg8NNVDHm0GkcbXhj3KUAjz9e/2ZIb
QvtOMaEkCbC6SELW8TzXs4ZhrqiKvUxlx5EN/nUT6p9cR8iFAAQADRmYajBlJ0Iz49zKRiNJasdC
cWtvxHH4YTLQvylNL08QT0qSZx5IvSdrLN9JkZZ9NblFoLAW5E+FMcjPEQRWjmzktZdwCbxBcWSg
kGNJh16rumPbKD2naE5imwotKb8GK6vfk3TQHKNWinfMjVmhMyiFBLLhfPiUJcl4rEvLPFapHUB1
DOpUSseG76glmXYcAj3cMXPO09JJJr/J0OS1q6WhuiumQfJ6NqW7SQ7BItzYiRHc6EkYH4wC/QQK
uV0D87BdA+XwcRgJJiYlHZwiCcltFcwtqg5U0ZTpoQeqDY3TWjZrPCP6sPdSmXQeXpLd7w6KNTX4
/+Iwcuy4tTUn6Ce+GxVtuIkVKTvUadY/W8lUvNZS+QIU9T1Mddsh54AajfI0dbQxbSB7QjVLgZNS
NT/q+vRHazaWMylF+tiiP7plta1EzqgCV8cHdIwBCY+qwtNJApmOMZMJYEOp5pFYjndKylUvVVCj
I9pg7uFJkse7qt5JVVfuDcBUdiNYmDv0HIbQazrMq3wlQauwvZ5OqYNfXVj7qiFR7pV6ZQJnHg6q
0yR5ZkO+1O6Jk6UVVF0abSye9CqKH1UOymZtqrvnrKhG2ki27Q8dWHRpaZKWWnot/xjGGG2+Ns1H
4uo2GzByHgexb2o69LHKomNP7VQ31lOaDu3odAZX33jfZNtCHwrFIcCF+r2ijL9kkwEYUClF4WUA
gb2MNj6Xq/CA5Jup1GFTrYzwTccUgbXXWWk/I+nOtiPkw1So4JSBdjtB+cWmgPITa8uVtjkMKsjQ
9jU6C5hcnSH+vJTB1pPbVmBQjTf/Q9qV7citK8kvEkAt1PJKSbVX76tfhO62rX3f9fUT8sw9VtGc
Eo4v/NAGGuhUkslkksyIgMRunlnGxNqwwOWO2ufdps0y7QWKSDGwnkmWHaSUkF2Jkdo0KLO/V0mh
4awUK0bGYt97oh3Aqt1AmnMLmcdNgPR1qIOs3HlSY53UPgkVWPXjyDFI4+8aACUfKtOb9mqPV1Q2
DaHs5l4TbrVhQldEYXUA3VDa+06RGN2+q2IJXabhAFQlhMd+qmHnQ8OtC1FTdApUsnV/8E6qJCWP
xMj7H6B2Cd3RmkDd0ufNzgRu5Qdk1NCqN0TmdIyzyEP3BVXvy1qW7DDF5TdT4e2Glh1Q5JPkV9/8
1AoVZqSF/65EER6wirAw+zsvy9JD5SUgUzFJk9xrfW09Nkrp36VqNr73Yz0aGxKr1nbqFS/bTYZU
nwI5MbDr0dB30ybW79H5RFqnN6VEPjUkKR6o1GRHRdKjnzlFxcT6ycLbnwZwg2v6GfjC9Njs+sem
z4BbRXf5QZ+M0QHkJgIDlmyM7vVEKcJ+gwYJ1OqAXFkzj+Jl7u8tI6VmDUpLcB4RR5py6PSBC9aw
HEhnudjqnmn5Q0sqIA6RMiFFcvgc/dzJ8jOwDJ8rHzMXv3zSXn4MV6DUhBS1H88bUQK8B1ZhljqR
8W0YVGdq/Z95+VX69BR4qMEaCKfXa6da4flq+QFc7ZLIUmJmw3xrD/WCKGudtgQQs1bsKtXAfi7v
NK1x9SQAWx7aE1XrdWUA5nLlzwGYryhmKSV0IV7OBhTXImDjsGvp1WccaE5QBxs1q7+1yWsOWTFW
dbnb6LnvJEXArGJY2ZkFhQBE8eZXfjofhvh7fJCUQgfGKGG+KW+p135iqRy67JDhmXrFUwF848LU
/CmLIj6X2slo2grg/6J0QsslUeniUpNVxB67Fz3cDsGhVVYKYEEJN/OR4kgJcDjEaLjhjUkCPFaN
3S/D5ken/gVd2rtpImAtygy7qOIHafy47qigjAPCAcTKaPbGcZZvSQx8SZqSFiZDCFH2Wsl8JbAl
ae+BCn5N/1JQWKH/GsA5sEZDDYDXneuyoNbA14/bAfULdEnMWJMsFMXH0sA8votJQxpUytyEgbYp
QxCUaOlN1ntvSRSPOCIlpXN97ATHIhmNiOj0xmUHHuq46dJohH2bTpiu7rHqX4Lo1ddXrgWFQ/bb
BM+OFIyQopd6mBjUAXS7tVOvUfytOMFXu5kH6n9dgYW2+jS7XWs8/8XDNFpE8eyF9ntkcoCiLqdF
naDzHMcyCuowSJnZYpcvaybJ8lumFKcuaO6nIGBF2a+1MYjWk0oBcoHoCgVPKTdBsZqMpCBKbXe1
zLz0k6QuCjUpmNw6eRrIyiWDCBaKQLCA45lv23R++UrpMEpKg5c5/VvmNApLbqtX+Qb10z7/XjZs
XLEnina0/lsqQFAmAMncsGZt2dbqvDXG8lOZo0n/UzKOqIuuB7nICgUrHTBkyA846F9OXhvglEdQ
c9pRdltXUK4dILeJEuLfd92pgAb/tsOtXVpYTR/GBN4AUklyY1dPySlHiZpkZOWVVrSo0H8N3CxE
uHCDx4XFIFU9jQKEBcqNU2JOpxH6NddHTbSqdLxHUAhB/DpFXo7a2BENpQJCQWoNn3V6ZjjlEHp2
puC9/bopEYRVRvsL1hUa0UAJxI0czhilRFMLVYk7vOG0o6fusdmWrmZPxwKEKfqjtzFc4xmP7mzM
WXXIVm4ehM4uPoAbz96q4iQx5g9IgCsZDln2I16D1Ygu1xdeglL7ckStvlSHeIIRaQe5sNI9p27z
CZaWbbLR9/mX91Tf9a/gCV3pxhC9OMMueONUHNLxeM/FPzW0tsokPGzVFfs27QCkDr8Fsu3vH0vC
lF0a26v9JvOf5KuspUluQlWgx/vYg6vE7vbyzm8d/a5rmOXKtvSu77SH6KDcSHdkt/ZsK6y2AY7F
P80C6Sj/CqXQYgxAWl7b2nY4Kc+4N4qccOvt0EywBUyoBL9Hte2PL9cjWLgeF1bn3y+27VFO2tKK
ZmrX4S4mlHnKSmf9HIB/Duhvt+YAXhiYzA6nYh8GqlMGoohj9DN7CTdWweTv1z0RbgHLAZyz6cJS
lul1HGoYwBS0aDfNW3YKXQndlBu6tQ7NNn69bk+88n47xgWnH/hh14ww56NDDyTxTCtBb9k/Xbci
YhzDGvhthgtInI8LQ+5gpnHSG8qIXbpvHWTF9t4j2XzUu3DFLRHU6cIgl1E0fQi7DmSXtvqFLt70
PBFb6Vn7Vj+BAENdc09U6+NWEecK7RfVHHfGhKavHBkztTDa9pu3equ8o4flbN5SKImtjKRoNzVk
Hc7NBT4OMZfxUUd1aU2pD/bBvf+gPnYO2hubU/Rm7oMHTXPbo7lpPqLtGkmlcGEv7XJxGWa6Gvt4
B7Xlr9gNXjInHBguFYYHNGVTW7nRvkUSI+CNW8MBC2PHAEhIs3DpBo0iLkT1MCyDHNhOu41ICfLc
GDfUtBlHRwoiaR/kPdyfSrz+FCpNkVdNLXqcSlI/570hO14qD7tcnbJzURVkTc1LE+SF5bdxcd1M
ZpUBWoy8kHW24g/7HIq8KzMuDC70d87HHmNuY7yc8ZJEoE8yDdQ1k4aLP/VRLt97JdjFaWcXGVoK
0h9FAQFCGqzcVoid+8cwzwiJcDfrcMTAe5G86Y1gk8nJdsU5YTj/do6HXwc67vxGYJbs/lCc5O81
rl+wTZJnMDL5P07SefpIfhKmrr2IivI5bs3/M6bWfE+zyLLNlAdyoVOQMGbkpSmUne/V28lA45uh
gf+r9G2z1O/qQnu/7q8o3S7tcokiUSu0+xAMaQrO1eSzlA5G8XzdhHBEoRCLcg4y8CD7uHQtK8fB
NDyMaIo2Atxf0lsdTeTk7boVYWwsrHCB34aSBmbXed7C72axb9f64IVVE17yQG6HNlY8R3FRD+bs
noQ+qiYVxIWBDdyscUPuSkf/KjfWvt0Na89RQo9wxERdPwPNft2cLUJi0jOU4Tl2jE55kfpTTFbW
sXDqwRcLRBnIJ6CWdzkvFQAExqDAobaCeJw0QILqvpsIuz4vYiuGQUCCMguscMPW9wEyYQ8vxvoh
791yvKvilVOj0AQ6M3Auwc0F4QPMl82ma3psdiX0hHAWhyw3YVFf/00cL8xwEQbGZfzdeQcvoz3V
YpZ6O01/IenK0UO4XBZmuAGzEoKr+Xk/HcddWpxiY99KTrx2CJg/lq8f526W/xszjTt79FaYTYkP
K4oBRcZZjiAxHAs0Y4MLPYvrISDeMHFshOauhX2TR9ZKCe20vgxAiPxhtm7ZucPBhEjsNjmEjul2
ETM7Z34GWslt4iW7sDsP9WIFyVkVyXo12z2A+P9WesB57py3dnNuXLBbv7e7644Kp24mXgKECqxj
PLuvRlp9UOuwsSP5FE7UplG8j6rvsVSsPB8Li3IIqvzHEj99FM87JvZhTN9ot8XG1I+0eJVH6MJD
yiLHZcO+ie7TgtX+WnuLuO5amObe/9VK7g3SwkkLXFzMeg0e5Yf0HEOdaTfYeFKMJTs4kyN4F4yV
OBLG7MIyt0d2eJvwITnY2HGAnsKHFNJq7cvQ3qTRaSjXIFaiJmbwxgHjC1kMkEPzfHwkCgAmLuFn
bTj1mRw8PJIdJne8M7bFDo+NZ7Vg6e1qD7roPQICBSDAgpYXLs255a/mWRnTCTHbON0rcj/zHv39
e3C2dtPd9WgV0eHCw39M8UEU9ablexM8LN5aV9+WN/Qz/pGfx1soUowbbUPv4g355r9DhXZl6xGv
zIVpPojGXs3b2cvOkZnF0m1yNG6y3fuzZ+fH1cARx+zCHBc5cjc1SfVrUDdQn9jddXZ47phhqw8J
823jlJzTz7Xu5bms+SPDLmxy22tCsKtngFUCantbSceY3FU9k3Q0AbnX51G4/c03mUCfQlqFp+7D
+ThKIw/TGFrAaEOEorc+u2B/3YiwGFkY4VJprFdNa0VIOBL1mDw84JXyugHRcM2tPmD1IDNejosI
iJmmqTkLOU14rWnAAz75yTkfLNsv6m1mVCuvEKJUvTTHRYTfqMDnFTAHGWyWaP6mrc5SsUnXMNHC
S76lIS4MlGqIIEaMgRs26j7KWbmjbHCGYw9+8SM66ui39ijtepbdD2vre21I5zldbH8F+F1xow7T
2pZ+oUcgZ5MTu5ar3VaFbd1rm2Trg9vdc6HE899N5hyyC8sEetJqm2J0LfMjDQ6J8TQmaHvYtWss
s6LYX44uF5ZW29O+aWCIoiexzFgebJU+WvFGuBVA8QCAubmz40/odw2ltmauYcvM9SE8byZHP3mt
tH3isTY6kuBBgmgUNC+1U6Q8xZntBSvXfaKpXH4BV3sSrw+Mfr7FbNLbZHxEBwFDFwseXZkVrRFI
isYUTTxIJ/PDzx/SPQaJ08kcUBqG460ifS/Tjbr2bLpmgotMqao7RZpNjLl8n0W4ANM9KFYU9vUw
FDYXLF3h4jDuwOIHDkJspqAxSz5aya0U189/qvSMtmMnGO3Uuh26lTJQUKcgTMAZDMKxXxvsZfRP
Q5+g7oZVuSqZLH92UH+Gwq8mPw6g+Q/blc1UkMouzHGprMtDsK7LOP6ofnVXZpmjNdEGtLQODncr
AyrYBS5McclswmnR7PX5pNWlbtXEB7/+K4XExeBxoVF1kqGODUx06e0kv47yozk9Zn9xZIQj0KoF
cSZgzDxSpOyhcZ7PBcHQP6IJh4b7rFmZFtGN79IGjw2RpQbiSQX25dFMHMCjHctPGQCl742Rg+Gn
dGemtikcdmU43q8Evnii/vGPJ9YaFWWwaA/bRHuLCrePD0mxy8OXqXTr4Nmnu0Z9HMt9XzgauVf1
lYQpyFYXnnMRGauBpkFnrLFTX7MD8r0Cl3UcQCw+Jy950bnXnV2zxgcl2E6TeD51tdadrP7Qusg2
MzDWp0e0cV43JTp34c4TpZsGZL8GlPHl0gZhttKZHjyjI8rlUjoRPO32jX9XRgGeeb33PEOXaSM/
4LXr1tSgbR2/Xf8EQeq8+AJuJ8hTU7LkGN5GAzqTTLOX0eBWybYhl2tEQMKBXTjLHUV0laQtyeBs
G9JjIPmbQqMH1YJMjZKAG+j73ziG5hPssGCg5q+jiD8FSSbDMVrutQE8g2ha3F43IXbotwkutyRh
V3rSABMyOkIHgxXxhPvWU9xto/jluinRnQfm6bctbuuRlQBMAjKKr/GAhzPvLG/qs/kdLzF3GZQc
DtouuV/bVYUSKzhVIDBBOIkGQ66GtuQhlrsQNpun1o2cnDU7NMBKPgttPPO66jZ1BjfdFCw46Df4
xQmxe1TvVgVHBOwGM2P+7w/hEkAZIywhKYC5vE3sl/gImpdUt5XGMU9ATtnj7iN2ipJJT9mzug9W
Snvh9rswzuUDgl7fsKKY5THZVb1N1GPjQQHXDbOHQi9XUp2oNrxwlYupfKhiq8/nMd8UDlgNtm/1
YHe7yLEe5IcGQi/GuPVWtmFxcJmg6lHQ0G/9oeOA0S17hcxyu7rOamCMcn3uhJ4YyBHPCa0ZBRRP
gYKqHvoQulNYrsROS78Ap1s5FwqX1OJLuJkOAnmop1lmuAVwrD9rVgZCK8CjK6cP1jbUOd9wJ2po
aP/2mpvY0CxiiMfDa+2Qnc54lenuortmpz/hIBUzyNTZ4ab9Ljn3EQC715fzmpvcLBOltxo9mCX9
DHQt6ACfNLFTVS2Luh8B6MuvWxOXDgtPueRRRNBypwXMjdLrEFBogewrY5d6ILbSniz9DlwaLCxX
fBTWkSDWhlrn/NzAIx2lSdHbvIJRr43ZiOt6qL3dg1JCzrMV/+bP/3Mif1uav2RxPKS0BNHUrBbt
4+EpBG9Fh5daYyUNiI2AXuV/Fdf5Ei806yamBCqJfYNSGCyOUW1uAlI71+fqTzOAuyjzmAHaCuGO
+fcLX3K8FXWBGqAkRsO2p5c2BT1AnK1Y+TOnXVrhRgzN4BqJB1gh0Vctu3XrlMEXjd0xLlkUrRgT
HJsurc2rYeETlYYqNeIQ3StdzcZZs/WOGE7YoTm7dqDb2tJiYzQvoV+4/91gcsWN0pYEfV9ws2m3
SnQckh8DgNvXbawNJVfVAHqSy2kJG5YCKMBbn+7TaWt6mVsZymbSV/gc/sxZF0P5i+JgOZRjFbbd
PHGp6UqtG4IbMvsuedF+UoC+sVCibq+7J+idu7TIFQGFWUhhWGHykj0aG5UDsEHFqTlabsLCc70B
tEO1H8bNc7LtDj2jzFiJHu2PxX1pn9sRqDV5QRHDYyluXB8Y8SZb2Qj+TMazBaqAVh6lIg45l+HZ
tRIFP2YEoFn+0gZ7wzo25UuQuIa64sqaodnV5eQNUpnj0a8GsdWmDL5P5JANdtI7LZBJ12ftz9x7
6RKXRfSuhxAUyK5skn+BeEo37KQ0IIqxkhPFc2MagByidgAE+9KhMQKcM9EBdojQPZyaMfbqlXpA
vLp+W+BW8EgC8LDoiL5JjtgYlqwPwZtraKcul0DJQB3osHy7Pna/Wvgut5N58H7b5FY0unkDqySw
GWblK2BTOTRXs9IlkLfaGWiZUFmpSSogiOAS+AL7W2qbUlkd0zRBz3YWSuqnAgDZVzvk0qnSzOFE
+qH4pjVB8tBByfUchuiyYqbVhbt0qhsnKlDelG1j/kx64r20Ixk/NUVFr0Y5AAUWq5Jl4wpDBR7Q
93d+Y3ibtKEq7g0LKz4bnd+djXH09yHRIS3WNOe6CXGTN+Y49pSWGn515gjinNiiQDjV2o+AlBGa
xeIU1Eig/47U4ZFA/mYbl/RRHSRrp+UKdSspvMutcI2sX7gGVDCr6UC2QZqK23mkTDGqVsnQjye/
A0sxSiEzVKbFp8FYSf6CqgfzuDDFRade9ZYpSSkyc6TsdSkC9/KusN4lLbJl4xgHBSMaRKhXimlR
hoZIjmKh71WbFWku10TZ9pGUaVgT4OZmVZ1sxiyGuki7r2i2DfxoN6bAKDTk9XrUisYVbNNgRgEs
14Qw5KXZDM2AwAAD9+TVWOwGuqUioN6K+jPyrDOR13rR5wTCr5GlOS6VeYFBJTLDrEAI3ye1W5vP
EY5F130SLf6lES6LGZVpTXkHI37+A68NIcSZkvuyklmSHxVPX8nOgssYkLFiC4D4ljxrzHPmwgT0
94NVAJwQg+7F++hNVkChAJJpcf/UYv3VqNWzkVljwzz587qvwgGFps9sHVAMXl8skbQiMvMGfFDK
d0jt2eH02pQrmU04ngsb3KSVKVUraJpg0gLwzU7b3lccI0IF8a6037U1KnexR2hBgwQD+M/4Th1T
jXOf9ljpmQoCu8Bwtc+B5iv1kGgHwnP6f4yYXN9J3GsE+Noc5XJevwQZ3WSV5f7NzPw2wRVAejFJ
WSvBj7oI3cCUWDlCWLz7ft3K/1Mk/7Pr8J6M3mRUeo1dJ/NdqZjBtSyNoJamvpWEWdJpyp+BHbW6
tUUmmqbFbsfTHGZjICttjlIBOCe8xErMQ0qM13ot1qxwVZxkJNmUz2D+cnQpbW2v2wTej78ZQtCI
EsClsUb4viC/tLQ4G2GkjR79aUv654luY3A3ef42DTdS/VkFz2G/UmuJVhUu5v6xyu1omqTkdTXA
qld/hOVLKEeO1h2lbq/GjzFdIzQRDuTCGrepJUaIzjsV1iTpPVS/tNhi0+rOOYc0n92XLnF72Djk
ke/NINaouPfaW8W6GUjO2vwA9tfabxj0PwD3jkGNcH0GRZvYcseenV8UyEVgJcnUYMc2Km87DYOd
hgEUPPybyhg/jDr9i8If6gVgnAXUCegVzpylNlYYRsiHnfzSxLaiR0i7kWMWOMV0ayyGojBZGuPC
RG3UScljGLO6R0+/k83C6emnmeQONfZBs/LAKwoTFFnAvKEUgGAml7S8FnounjyrY4PB2TcqCNhQ
N4tXNq35m/k4WVrhVjUoHmhOa2xauXXjxbimM7axchclK2ZEJdXSDFfbtD3o5bQJZvwp2yWNtq27
llWqCSowhbWgNciGWyKvQWXXhpDbLa3Y862+na0q71b7U2kOivV0Pd7Xxo8LwBDi17Uiw0Q70wVB
dwcYT1N5HzLtWMsP120J3UF7FtUA9oRILpc4MiOB5qfWoaEZkUBkKM9p9L0K1177hS6h2ezXlq9B
XoJbwk0ejXILMxRHN3swrbu20H6ComWbDv+eXhltkYCRIsaR80D8cGmrikKtzGZRGmrubhU0ofTd
jRom7PrACUqMCyvcws1GDb30FMDOpNoVU8OqtbJMEN4wgL5AAgkQ8OBw4T3qYzjGHgzQuHbSCIyt
srbJ26cJtEHEk76COmW16a30BQvyEeh1FAtwSLB7E54MyfICHQ/8zSzZhqqJeGzQtXsDpARRdmpO
BY3urw+jIDAu7PF7io/HAjCMQE6l26i46K7zXZLupzpe8UvwmIGoWDjGHd+zQNeTOoAhudwXUGID
YYy+jUECZL1AHEtBV08S74ZoS6eWNa2JQ+C0EjGCpbb8AoMrSnEwon2h4AvG8ZyMI1PMXZztrg+n
6HR7YYTL8Knf4nQ0z18sja4Hxg8tsgAtrU+1laJ+i9wW2SSQ+8ccR54VB/8f4yDAB4u6guYTbk1A
v20ae6WFTBOKRgqmG8ncJOFrpj3W6GfyjD1ELxjwUtd9Fi4U67dVLrdIRaL0xOgA+2g3su9kCiR9
6w0pt37OCrDyrHa1iyfyt0EuZntPzVJpgptVfS7NW2uwy2HlACMcSnA+yGi2BJ4UGoqXSWzUDK/w
ix7hCrm5m8EKBoeUI6jaZRXPq5CdZmDNbyHfrUQQYZ10qHjn6krdJfITtANgqoZqmo5y6PIbUr0Z
JWifVwBJjiiWoSM33QT5x/XZmx3hioWZ2+AfI1zMSAmUUKZu1hEG+gjqkImyJWD1NOx+jbBB0CQJ
DoWFKW5MG2JVoP2BP/rg+ro9FPchfQ2Kx6HZWhDD6Qs3ic9B8gli56nd9QnE2FkYOorxft1lUc5b
fgcXP00I1gU0CiPnQUW0UF8yMjqoraHG+u/5B+ExBYcEMNgQbOCvD2I8G9GgVOCxStEFtxkVyS7y
zXV3BH3Pl1a4kiiwiiDREliJaOrItTOMnyY5dOQYlFuPHqHmu/GUUxifZcMe2nca//SmTxDgXP+M
edT+CKSFr1y0jgUhfdPKSD6ha4yYztxuS8qawMA7Me4t18TMhasDgFQdpFugZeHxiVCkBYWUAXvT
ZBVOUlO87xjKB23o2ilZFdUaQLXQGdUyA8O4vSuJyiAuAgwwRW8t6H8dyvBiZsdASkPDdz8B1d+D
O7uNWPKz2oEx9hS9/gB9xq1yEzryFpvZK1ppTmRXONfHXDwG/3wY33yGu9SyHXp8WGk+xl7A1Gkf
r6m7iRIEFFUB+Z3FE8EncJmFJhUK8EkGdaK0eikJckS0a8YDnVxZWWuzEI3z0hSXi8IRvS2TCnea
2iV4t4iVtWfBNQtcCkpL8KbFEyzk6chquWTx2muScOdYOsFllwg0X6HWwUQIAFl1DDS3Tz8CsouA
kpYOXn2Sh5X3HlEUQFMQryPWTO3L71WgeUjHSJ6jQNsQcHyHJ2vNhICkHcrVCsRrZ5VzQAm5KACN
Ik4OEaIAve2HelNvLcupv8Lt6+i0aDVKHc/2GF4iU4PVu9yVVvZjUcpemuciQ8qhWT/OLoZQNSTI
06iMDe0QTn9jB7X+DJgDZJLnkTD1nkR1CDfH4TYED2H0qee3VHn898t2PlH8x8ocpYsLFaJIvQVQ
EBI2IIy6tNP9wq7XGoYF6JtZTgek1oYOjBH+f2mlV5LW6MBsgvb89EYi22oYmPnigWV/YirNj7F1
l8K+Zm6sxLXWVprIPGTGcAWMTno8uPB3Hcmo+wE0rqHWMNzWWu8Mxr0RvNLhS8meJMimTE6tH0ws
CvVWyVdKUsEyn6+P0MtP8aAl89wntYHzJ9RogY8nEnDCpePXEM66PokiG4oGFAuYGGd+Ia7Sb6Ev
3IwWWlvATQlCjpFuINO1cjoT7KlgqcVVPUoHvD5YXLpCk5seV+CZsmlgsil0p0ljlfkT1Iw10Fuh
ubKFC1bZhTkudekBiELDuV9a6qMN2H/PKvDCVYeang6766P3a2viygVwxaG41MG8ruPq4zI6A1Pr
Ks9Cd1B/yFmw6W0PnYwUHcROe8i36O6dWO5+mk7J6ENno8HOjpjvfKVOfFJtwoz3asV50VgvPojf
SyUr0fppbleaWjAR/xiNwEHKDqqEdT5IHMa/OBD/IsujUFLUAM/jlmfn01wzMtiTZ2ycZKeaA6+/
6rdgZ8XsvU9ZbjDwv62M+/xn/xx3DY0V/2uWyz0K1KYRtDD7Ak4xwvyStVvoejFvr92Fp2lnbbpj
wgaQ9ljfcEWfsg9rD6YUNKWpzN/Unzf55DSb0fbc6x8mqmIxHpB0QLsjIp5/8fCbEEhXDx/mPUub
4uQ7zVdbMtPxTr4rVxAkGRlqkP0a7Ee0jJdmlcs49PxEkieIWNh+DYEBFaS3r9cdE0hJoS1g4Rg3
0SrpaVcasDB8dY6609zwJr+J3urn0PYeKe6Amf+ovRUoJ9GO4BwCN2Y//8tP4CY9LWLqJz665Ea7
Zi34p+QT9Eif79Lz13txptv+FdTJ7ENyTEad8bgGKBF1K10MAVc9WIrv420VQyDtzsNt+tO08x3V
d+b+6y3fkoh5GZO+aY/mo7U17kf2/br7ooPnhfk57y3226FCH5EWwn16e2vaUAv5lJ2B5cy//5Lt
Aoo7ql0NbIWvQNAzjHk3IIiGH9iN+AxnxaC7Tae5adZz62JDlRC34wmaeR08jILnV/IPeDqE/oIJ
AMe3MHCHtYcA4R6sAv+vEyA1CJofLh2H9FyhGz3GfWpwuFYbFhONISnbWrlV1X1u3Zo181t0CWU3
k3lTrJ1/RRsKGkA1+E9nSWNuj5QGZcq1FvZ7ejQjx4/2meXjPvjl+gSvmeHWcA8Mg1LPTaCehBRW
5idF1r+kKniQG2+l1lYExyFFBTxdB4Z11kzhXAqAlJDpHEvWrQf0drD17k032Q9P5pO8VXcd9JOk
c/bzkX5H1bHBVrKpnZENdv26tqrEGXPxKZzbVVQbvS9hdOMRyxaUTDWOptEmBXUFDA4g1Gfdlmwm
CNRdH2/RGWeueWQ0kkGvEZcXl3E1jDIJZA3t8FYz2pMxbCXFspsKUzukEwsAKcQF60fTqK5S9ys7
mChh42pcQ1zhJP7HU0YiVWpZjlhWin/2yI/Oe7ju3Pzt/AapAy0m471aAAMlI7V6f94glWAcB+YX
ueFvBtlPIrtOgee6bk0QTpZpoL7DrfGsNM6NJDVIkAGLic7ROpl50R/LyrRDmjATEkPF2i38XFRx
vl1Y4xJh5cmV7odz71Xm2xnw8JBL8QxICj3E0NiO67OmroSK2CIuXgyCQSW82gJ6drQsrpHwjDBx
6wrnRO01AkyyTdXHvv2ZeL7dxWuPaqLHBgt1BGpLPLai34vbciMt6hqdojlEBrEDvVGAfVEUCLdX
Lun3SuKCOtjWJDyaf9AWxJLxvlRX6lvBvCrLKOJK6cgv67EcEEWQx9pnlb6ByLM7miDOCDU2Bu/X
o0i4JhCy6PYE0w9aPi/XY23Ift+Cpx1bSYjWxPo0kGTlZCwaUwVKIIaFDo5fN+OXNvwoH0E7WjR2
no8shBr25KnMqkw39vJjB4J7DzS4khbujEpjU91CBjTBJbJqg5tyLQmLEv7Mw4z3zJkPgZ9fpUt9
tWsrsC5A06wYgBWxvGM6JtvBG3ZyomyyLNkY/eMshJASUNC04z5TZFaaBasoBB5U0w6kfN+2PXbn
b1H2EeOxkraFncXJeQxNcDg0CR7OjZXkJcycBh728EYDWn6U4ZejGGsKIHYEXy6Xb0Z/ki2mNO+F
uW2DO1qwITvqpGHXg0PUQacsbXKrXvdoRUgNm34dsxBdB5kq2X7vpqq0IfntYJ3lBLJ3LboTN+1f
XAtfGOdCM0g8ZYhGGG976bmpAdoxn2q5caMkZYNXQoPqc8Vd0dJbussvvcyk9dDM7hbotcQdX5C9
x7iQ1jVH9yEMUDpqtSNQP1A1XLs0LCHbUEI2/AHVZsP6sfI1c6rhUu6F/3OCXNSeeBdLfDLga4yo
dqzh9KtjmDrK4E5eDI0QYLnfiJSyLH4tkx+S+bhif37V/MM+Lm8hUa1BLpq/0aIx4OmB0mL8lacK
Va4WvOD2RVH2VGeVsbFi9Bquvc2LjtLGwiZ33NBCWS4GrUPuTR6DbmOGh1HSmaVuuqFgub+SmQTJ
7yLZc9YCsMxIvoVNTTXyt6wuir3VKGtMIoKgujDCrVst7CU/n9smoZux932QE9P7Sg9tvCRtGu0v
mtdgDc9+Fvil5vDhgiZqjHSYsGtaIXENZbLN8FUOwydI6WzGCAWCXOyvx8n8/VyYLC3yYq4o2+So
a+eOTfTzFkqy82rfjpO/uOGHGXQNaahDQKrOZQMJkDTAKNHMK+FIxgpp+kbIx3VPBMF3YYJb/hDI
KXpl7j0lUbbDxSjTh83cdpD5zgARHkV6u25PGBmWMnMGQloPS+xyrlQIpeUxeOFtKWOdpG5q77YK
oSNqQ8zEuW5KtAeDiPO3LS7Uu8waq7qHLWPKyd3YFGcr1O/bydoWHbqjVUV6VLSwZjJulNlQJ+Od
h/set6TQfEjS6LYx0/R55ZsECe7im7iVYUEvsrNCfJOXRi9qXn9LSXGTJPGX17+keACMPc/pJW9L
44hNWobDvv8F0OpazhGUBBB4I2jvpzMymhccKHwVbeIglp/Vx/vyo20cK35NV9neBaBnaIIv7HDn
P9xjlB6p+5lSWEps3w13ntPiMZtpjG4/pPPo1LeTmzr+o3Raw6eKFunSNnfg66wuGiHOA9tKvKUJ
xJEUa5+qfzOUyyjj6oU8p21kzh33dXbTWfQg1xqedl6Mf0+khyxgAdsMUmHNALXV5cqZ6izHkx/s
AL5ski10m/Y5IGyrDaWi+58LQ9yy0Wg3hGqLEO3MLxK0W31scLvsGc9+kO3U5B0U0jsZ4oOgJHHS
+rVWuruWWq8FglXO4ptoJFBSSVcyrjBPLbzn1k2OXoiBBPgoQplinEA1GdbmNjXQqgzQz7BGzyiK
neVgc5MqSVIrVQoGux3xjNA4A5Rk0Zp0PRmIFiFka4HLQ4ULATQuvfdkyMCEhc7JsrADo9h4ABVT
9LH9D3Nfshw7riT7K9dqz2oS4Pis6y44JHNOzdLRhibpSCA4zyD59c957lApKlt8dXvzzGpTJh0F
AQQCQISHe6wsvAAuT96fhmZBPo/0oBugOOPE2U9VG68Mft2aKy1z2+GNBmJhqZaGNTuOKxHWHKhd
bAhKkQSwZav2JaU6Qhj2+/mb/tCXU/jP+ZufwnkKQWctBRo55D9qFCAS2U2b1Gm0xzJ0DTPe9cL/
3uKlLCVuGWCBAsskASHbbMniACDQX30UY9qv+7K3FSBDMl6ALi0/xrR3JB3Mk9rPtv3QsneCTmQ8
vmw5s1y9TRc+5pKPnn/LbFVHjZRxluLorkWU2RWgGK4oaeiqPFyS7Ly0pOemZktaaHliRipMxYJt
kk6xGW830Zg6Y0+c76d4YVTz5uChLXrSoxvB0RTpkJconlCy1o3r761cvBucjehXDv7soQGvSaDz
BDOBlPgtVx+lHOB5rfEkRu2kIVBbAShQ6H4PPrqhizwDxES1qtpcLMkxXNqdiOpkUg+F6pU2OyNN
WbRSqcGNayacJK9svTGc2tL2onnlSn8rwEq7EHkmN53vHJBkTOooSErSebVZ4MJXhSaiKR3ovVW1
3K7zKIHRrHRLCgVHxpSFzfrrrf7ZJqwBfqRoGuqXZN7YMmhGM+i9wNPuVvdzT3mTTkFsqw47htwe
hKu4CUQo5I3Z2uNgq0/MH7c4gN7CB3PFlz5mOvu/fgxA5AAt/BKW/3yYNtxg+hgiBST72ir3A3+T
OrpiGyvlWDo1akye6tZ7+q5scPXK/MjX7/UFvtqvjj7Nx5+fMDtm+zFAH7yW4akZbS3iEX1jLmEI
v25bmEAr5YREgVzRHB6dgviylPNplMXPtvqA+Dg65m717uP7zfTVmz6bmQWiuC8LtOPCTGKBeOUV
ScMAlMIE5NnL2ZnLtgBSgEQRmLPnufR4jPsxDGCLAf2ctD9HVd815KVhmqMLAAt04Vh42dpK/A7J
TdcA94ul1e5YqQcpMldSctWz+O778V9IU00T8OdHTetwFkzUOoV4qVwioUgNrwVMW0oda9gM3KX6
01iuTflI2wWjk3t88WBkMKmCtBhE3Sb3OrMpV9aQU1KDT8yUr+NUv00Auv9+XF8DE4Z1ZmI2LBrG
Uj+USMaQjHpV5AjFl2NXKthmkLZhttTvf3FDnJmblv5sRHVrNVI4Jd4olyESjjsRdIZG9Fd/P6qL
HnRmZuatQi+Uvg0wcXoM0Z16lUeyi9INVGncolu4Cl0cEpqoEWWgKgSe789DYqILo66AYyg1kBml
bkO38T/pEQfoGuUX5LIh1/iF613PQFDTpxhRpXyE1K2RnqTqCjJUEmA8aeSEOjJY6+9n8ZL7gVke
WxCSYSDKnx1axtjrpalhsYoUJeGKHhNRLQTIS9Hr3MQUw8/8QSqB9Sk5hiXxyJHCUxLZGTKStLj/
fiiXHOLczmyReIk0M5rMkR4HY5JZn6C1PPYQGoXG5V8nDsBKnc3aNKtnQypJrsS1ClMxAdPm1JpN
oF/oVM0+4W/fj+oC8dlnW7MAUWWxDoBSM6EIWogIE9s8NBvVsxxyKnboSnQTO3YUb/S35im8uY+c
e+YuseVdiiDn451FkLRqRSs3k2e2mZdmnhjzlYC6rKbswP0oST+/H/Ol7XZubhZBSjxchxwcRw7A
n3fSlAgEkAGvK7EUqi66JnAKKCIpWM65xKUioAostUgTq+VqpPtCPZjsZVzylouzd2ZlFqksiycp
aZEY5qkvzG4N8W6bB7u+Tr3CvGKLEMiv7yl4zJm92S0/K0v0W3YYFUpW5gcE7dIn6oIK8xENwKyz
C+ZID4Mrr8mxXDWr4MBu/4PloxSa7DI4BKz5kdZRkCyFA8YrReBTRNaYq46+1NF/MXCdGZm5JBv0
UPo1qUHOXZk8csCmvh/GhQoS5hFQvYkQEzRYXzI1Mdol+gDzmEmnMr/K2I+K+Ub/xtWfVXfSUdQp
DkzyY/nue8MX3f/M7iy6BEQZ43Da8fXI0NkQ2pqBG1F6872Vi15yZmUWV6B6nnZjACtldlTzd3XY
kzZFuQi1f2hz1wl4956/t3hxt51ZnC1ZnxclWogmv6i3VvSDdwdW/9CWzuoLVgBiIMjFgG4TN+bZ
MdDJhTw2BFaKQHIig64SkduxeeoUvnAruJBFgIkzU7OFgrY0EQbk2J0eYMZbpbPHNT+MvnRQr6rK
TjfMGXbWD2WB+/xCOJn6P4CLBR5nKpV8PnyKWmopExMrY3EwAT4HYc/YhqBgnhrhPTTGf79qF7zx
k7nZIBuIsBsihrmC7FPpRonWirTgihfUGrRPNma+2OuF+IfkR6XdINErVW7aHdoEwingG+ee0n00
6qoyd7J5XXU7Lbuq+almbovAFi7MLpmuI7MLOb4FPB4A26iQCZ59i1LLmgRBR4zXZUd6Qrfbbf6i
Ojd83+2bdXjTrlLwUqzjfXbU7W14Xy/J11y4x3z6gNk2yQL0FmoxPqAPVkG/KkI3tH501rEIl+ry
i2OdHbQVmKUSrsEUZS6UTpGThVD6z3D1Hu/folX0mCsu37ArMPjvW5vfFf7LUs1vabCzs9E0896A
miRez6krVFdltV2lHmfPNHr43o+XLM1OxcTIhybTMVZ1cLpgVybbIbmph9sARF7fW5p2xDceNC/K
oLGRqlEFSxUB59ZzEy9cqC/Qs2gKCJ0gzwdqEdzdZ0OBLDcJ1Am0jX4NLThZtd0nq5Kuxmw39C4G
Rxk0JlRtaVwXIg8gndgUAKAo+hdgY8jqukh6dQLAUbdCfAMrhhz5UQM8h/ASM7Cj2GGWDm2nHYjA
pHCHzOqg7XR6FNqTLq55xm0yADDH/Dhwo7zzxtoW8i4eVyJ3jREvH2oP6iYyg10bAHADyaau1kCz
Jzl1/9CFhdc0L6T1E1DuGmhmKuLdUJ2MRl71oQPCDuih23wpAl7wHAi8oSUcpHwqaqezgIuETJ5L
o4Z7ACIgQzOQdYhjx5JRYazc713n0gyfm5oF21yAWiJB+tLJ+B6dOHXoUEg+cECUmasXC5H9ojG0
UOnoccJ5OcfJslGgPEphLOksG7XwlQy8QqM8QZAtb49RscQaf+Fkngz9294ssLX1AOpXBfZi6UE2
AEghd+DYX42t9x9M4pmdWVRDaz8tan0aF/RcUhTWTPKWaz4dQ78wzI25mIa9MJFUAULMgKoE9se8
GC6R0AyAImshiuDJrNjw8XkA0jkrT1zxljiSLswiRRcDFMe0X1y2M29MM6McLWYBY6sFzlDcg6wJ
mYGVyBa848K5/8nOzBULBUz3tWy0k8ZPHx8S5Y4vIZgvBMpPJmZHLR2pxWmJeWsC1SFUOPoSZePF
QYChCAlGhCtQ0n2+K5GR6iwLMVlq2D422eh2RXiTRQt3hovjOLMy+cdZOqBTTEnnMqzEiG+0QQ9L
vv7epZfGMYv4kRRapBhhoYT+aOlR1GYVpEn/V0bmvUAQ1qUMG6R1ei22G20jTBWR9y/jlpBD+3Ou
5iULMy07Q80xErnVTmFHXECS3e/HcaHy/dnGdMU7W4+qikv0Q8PGkI0Hru+1YWI9hHTvQN2CZ/sU
KMcsFHiMy3YDxqpSgf5ZqLhhh8KtkP1A3DbxUp1gWqLZreDTwGf7NuuirLEkzG7a3pv5bTkcGdsl
9Q59Vkrsde1CZeximDib59n2jQK5yyIy+SQXfsfRa8UfwXIQxAvkTgu+P0/ktx10awtr2sNxdNVW
5S7N7r5fziULs2MjL5ll9jIsCPUpyHzSKAt+fynv/2lpZlFCB9siWicxV4km35lRBNHGEYSLrTVc
9Z3kWbG56jkUB+obiy2RVy4anwWPkI1QDhMBNoR8lwaVHWKTt6d0vEKjaB9ZjpB2mUQWhnzRGZH1
wtGPmsOXqkNdmTpTpbBzUkQs8ENzNQJE1DH61k5e9Bu5ef9+DS95I2gEAPk30BP0pVnb7NUadJaw
11rdR1rldz1yYa2SuTJdnNBpd8832rmt2YSKxiRpGfPOUfZ16lZQGN4XL8YhuL0nN9VbvtTwtDS0
WWg2AxUKRRnMdW/ykT8Yt/FxeC8tu9gZg0M9V9s8aNfM/X4+L3rN2SDnmInCIAnaNWAVr1NPfEDe
XTuomzCxwdq1xJm+MMIvhW2lyOUMEu8OCp0utIKhK+LE0Y2p+t8P6tIhdz6mWdgOtSiJmwh2Umpt
9ETdhYI7YlhKEC2ZmQXiVgkrmjaTGU12TLGNkF1bytpf6EH7xZvxL4fXpqB2dgQN5mAM7WREWqMY
4VdP0V22V9xslz+pt5Fu84UwfPHMO5+8adRnBk00+XbxtEh19sBewD7y3Li1LXnc74CksaX3Ykfu
usq2rpOH/92yTe5zZhlxM6lAyt45lL4J84HQ2i7l++9tLA5vFqK7IVYkaLN3jn6g6Hh7Vuxmx7cT
9ElgSPnTuO2vYhfNBMQ3l57bCwFFmwUUnNp62Jewjbp4mdrKSUUh3tYnULf3QwaswFi4I11Atejo
30FHsDmx1kHl4fOUBkPKraJRakctON72pzTZxhFaGV0CvmYeQd7qkAXrtvXLwZXKYxQv7MQLGYbp
AwAplVXgWVDx/PwBYz8yCCyCSsASlR2DfzItQOUDbXgwwAQgcNgMoQ4ov5cuqSSAHxp/+nP4/mx6
tnNyk5kcgAFglPQdA8N+lToGOMvEBlQ+knVK831VPuXUr4wHS7M79JdKuUfld0V50fFGAU1dH19b
VWxbTPZo43FxMMtgDSEXxyjukCUBFjrNK9cqIBdQdHZTPfeh7DTNCYyOtlqsKQlRoNx0ar1C58AA
ErMxRqHm2RwlT2pUpx9WCllHo1ekG63c5lLmlWKTST6UD/RstBswyZlAW/pVdxv3h4CeNJbZLGJu
mv1kfMdSDvoLz0pz1xqvkuiUEVcnK5BRFcW6z04R2r2Hldzgvpo9pKYjB+vIWJsW5MWuaYOMQLZL
hutksA0lds1qbZS3ZrNKY2oX3V7TtxG71vO91N2HxqOFgv+4j6tdjh7cMt4Y+U0a+1n9Eog71E0y
69bo1rk+CfmAQifD/pE7Zuv8rYa4WXMS46ozoC4U2Gr6JNc/cgNqS30AxLcX64cQHbXKfRbdSvkL
HdDnEQiwSYHhjmG6BtTU1G0tuRZ/I7nmqOyHPEDO+CQV3GlRSCFdtE7NFdzPifL7oIQEzGpsPprS
iay9HJyQxurqezN+FdCWDct9B7K8JtuBgicD91ncrZjq1XK9kdpy37DB18gpocKWc9OHMBnQQquU
e6m1VHe6AIXWNQC80NSngqiQzHv7Uo0FlRa2ExjHUTbGplo1LsQv7GRf241sy1f0YNxXHjzsVmZo
318IhF9vbsj9awrg2OCrnzTHP+/MMtHytpo6W6J94hJHOLGTnSrZDuzHWx38Adn2DYWjx9orFy46
Fzr6P1uebUw9H3SjwqH2Cx4UeGRb2uMjmBRSXF2dG8MzDoVX74c1VCvcwo18sGjILnOXToIL8eHT
BMxiY9jVeYO+P6BZHHTbwXTg6j6CsVjlT/fAT9qWa+xj+8n6+f3Mf70FfR7+7JhDW6o5yAbqZT1z
w/S5IGhvL+yWLo1v+v5Z/Ps0vtlJB4VSARZM1K9SOz2qDt2FqxjjLN3Ob7xgV69BWO18P7QLhazP
Y5udcGkIFcnGxJymD2gc22SrEowrHvKP7ktzOCa+5ogFb1oa5ezWnNAqyerJjQ1rSzU/6I9UWi+M
anLI/3kmLXlqEju7mIRDYYJIBjYinb3KEJyQs00R1XYtXlBxcq2kf2kEsY04jO3ABDxUEZD06K7j
eOmFSb53HhTtPn+KZSWksKaSPC6D11CMpKtsE7nxMXBfYx+CgDc41WyUWex6ZdqdI1YgD3C3WmTf
fj8nX74D4HEVQmM6Rb8s+rxnm0dI4ZDIJMA1aqhWxCydEsG1Ng5kSRv6y/rCkIbyP4GWJEL4PLds
JWNS6OgfQ+KNQBk8Q9eTR8nq+9F8vSfNrMz2JOnomPQ1rFRQo6zsEfczO4/8bB3c5hvqZKC7QPEq
/au+O7M626FZIVKDlZFwpPy6ie4KbSWUhR05/YlPrjszMduQyFhKtdxiYFIky5skLtNHIlE98vp8
yA9GGyUfUhv1C3nMS96h4VDTsWog35w/9OIIMJluTATKgb5c57ZMHkS1I/RpYdmW7MweeqNKOl4M
mEAL9zpX6Ve6z7bkB6Rl2N68hZThTjvEG82pl5CQX59l07wSdMejioMa2rxlnBmjJSweA5+9wa7b
GLL9CKk9qEfWm8jDLa1dWMdFg7OFbFnZ8qqFQf3Q7Dkyw77laNfGs1j1frg1j4vpiCmoffGcsxHO
AqukDZkwQhgstVXv5k5nowMc7ArqKgMwfek2Mn3+N9Z+pSnOQmybJXk3yLDWu8rJ9Lu3PLHrwSPO
9D4bff1U42IEzfsXeNOwXjq3LgYZvAXQmw/gJJpEPkfVQcnzjIypALAKkNZuLaYsFjp8/xN3pWhe
h2I46KPmRQS9MY3CwrTistV+tL7s6GD6K7fFa3BleBXSIcf0iq2aJcqPy76DriKULqar3vzQaM2x
ZboJuygsvanXANavAjd5JXejoznlqX1dGOe07b4s5pm96edni6lJJGnCMBeQfQGSpUGPuE0d7teu
7ArZbvH6W5jZr/iDaTueWaSfLRot9D1SCSM0n9lgl8hTr7KV1NnRSncVUFWeBtfwpU3kl+uP3jGe
i620jxYoyb7cEqZvAIGkAlYXzPQcA1glRW3mdApGyV5VPsz2/ftpvTzIMwOzEABkmUjB8yWcpteB
8gaVJESfItm8yVrAU9vCAt4FpXxQrkWDihQ0+Md6FLlFuGYF1KEoGuX0wLbG8iQKsYlNEHaJ6tbU
OqT6JL70wPh6zZ/NxyyAdLEZlzKZTjd9oz+LF/QM6qvwtljfFCC5NN/S1SjcaEu3vaPobu8M7u1f
RsB8/gRrdnGjktpXiYYZS8dNKT9L7bXJwef4mCVLefCLi48EC1hTsK+/UIhEnVZCbxTxa0StKxuL
Y9/LS7mUi6edYYJaU1F0NM3MnLzPDDxPp4gMjncNpFPH9rjSdjS1hx+Nze60beNXwEiulqj9luxO
Yz/bzlFQxZQ3sGtxslGLcY8qNdSrBi8M37538cuz+OcIZ3EY/bna2DBYMq1Hzh9U7n3/9y+dMkC5
APIySa+DNvDzSKBzFzLBSrgk0/waSY/gyupvROYrWXJMl+Ael0Zzbm0WBlOILIV1AmuD9diyVd4s
YZ6WDMwcQodsTq9MBnTzVlV+Nt36++m6dHlEvhcs0QD0Q4NttoMVMlCqd5CH7ozXWnPzxq/5Ct0s
ICH73tDF+/eZpblOVN5THM4xLHEqd04Whsg4x9EhZT9ZEK8YoQCXJo2bddaj4BkYLLPmQe7QzaCZ
+TEAX/7C91w6wSwDzBHQsEC1f47YHZha0i7D98Qfiq1YbgNQUW3n+yNASkiINPLCS+DSFrNMAIBA
tQaquzlTqcqpaqKZWTgsaN3B2Bc0RXeNl9fur4H911v/f9h7fvWPQ7j++3/j/9/yAmUUFjaz//37
qXjP/naVvLy91/89/cN//+Lnf/Z3/z0/vqRff+nTv8Ef/6dxvOBfPv2PlzW8Ga7b92q4ea9BU/fr
7+Mzp9/8f/3h395//ZW7oXj/47e3vM2a6a8xnme//fNHm59//PYLSvVf53//nz+cBvDHbw8vDX97
yf7m4Hu+/LP3l7r54zeF/K5qJpJh6LyGXAHeLb/9Tbz/6ydAqmFZAJPBiwabJMurJvzjN1X5HYoz
KiidQRGsgGkE4abO23//CDKJ+H2IQkBG1PztX1/3aZH+XLS/ZW16lfOsqfGHP9/FcbCjoQt0eVA8
0qkBTZXJfc4icFNIhImeAhwsh3bVXnP1OmheAvD/GCjOZOsB7f/Qu9SRNV2fVmlxY/ETocwLQuJq
KIxKabGiaJWRLFCCVndZ+UCLB224D8W9DFGE8qptSiTaLGRGo97XAQcykfp9M40j6/dGcKMpt3/d
D+/yFP9964IH/lbldf7RzH/r/0cfNHCa/M8+ePtevfKXT943/YN/eB+hvyOJgvYlJGN1C3kORNp/
ep/5O54LoF8Aczjac00Eqn95n/678qthWcYPZPQw4rD8l/eR30EYDb4icCwCTjY581/wPlD1fz5o
4H8goENNEOX2X7I6v6o8Z/7Hec0tg+GFoldRt0U7ueR1Sa5tJYMhY58r7SOpBLSeIj0ENqZ/plYu
OSFpKhBkBsGeC66+BmUxQrSUm5skHMLHMBrHldaO6r6JIrxnQ/BgPylRXvtFEmThDrCb7MoiTbIX
ec0/BFPlawkY4401NtJRC+LqRgKXy1GJImEDmtJeyYraHHq9LR7qUQI/nwgjT2jtRBZloMzQ8Nqr
LCJB0rNU3aKR2aZRhhT5Xl6hrVDuy2tTG9RbtSpGn+L0ec0BYbKNkIsNpdDo6ou0uRaDGHc92PHW
fROS/RgqI6L0mK40PYz3eS0OeIVdMaJ4rDduEiVAnYMotwHYzHGp0QFKbfoW00CDF8tEn7OcKx5a
Q1AX4QOgtgX5GYgU3864x5PWKRJjC5nxEvQvzSpSADikerglNDnp7F4M+Y2kQcAphCTlVTsE6SoF
+aJly0yIx6zqhn2WmQxf3zbvpihUnydQ+1VGgo72tCC2PIjhVYlC+VZt03IjDepdPmbiRxxY1EmB
6/AFFGlESI8RUTV/VKrsOkhzchhzs7gXEP7wDL3V10YudXeMg9qh0gvW2kROxDYshQ4sT90+NLTX
UH8PE+iWqKV1stoQ3MSpp0QpVIgnUZ0kSKkjmRQNfUYTvLVhF/ppSZtrSgvLzhI0xxRB27lFoZ40
KVBdkjdXRt08SZ001XQoqvtEc+Re3WQpiIrUEjJ0YXss2/6BFbplD73ssLh9NSi/0XCbBVlsfJAD
UmzNIULNLh3DFbDWuZdr467p+l0phdA30ZykqF4hXYGyW8tiL0u7+46YYWXXrA33UllLhd2UBT6i
VqrWJZmOi0IMaGhptA+tEcU7JTTFLjAxOzYTo13rECjmQ0pXcleA5iaq3IijD678SUoTvI7WKMBD
xPqNUW4BzcZX1xQlGKgu+5UuXLPB3Z+EQbDNWzDeZl18qKDn5nAL/LA6CFDMiKpozJLMN0VIENwq
1YDYdWiYbqco7dUgVFvVmY9sAOSXUazj8iDZ2pB0UD/Be7CSPFntVkkIjnt0CCoZGNPbMu/XJeHl
lnTWe1UpG6kHiMqImp2iRb3d0wH8D43RH0IQlHmVxlYdGIq8TkS7jrQxmko0bDgadp5Q4x0tuLLt
kjK0e0leaRWK0w3N6IYXlB7rvDjWnale9yBmtWOjfKul6t7oRH5STO06IzIHJSSI6YYuhYqIoo6e
YUgvfVHF+1rn0U0lR5DhGqjsAhzoELXnTp/oCQqT+oAKqAo2BWyE6mVs0CdegUbdj1GMsTtNcuIm
YKemwYiKKPxBklT2u0QRDy2k2lZtXra3LdEOjSlhrkLJzYpsa+DGBnGPjyjlm0oN+UFnvfoQZyNx
i+TU1FbpmgOPkDZTQ5cK8ZYNAQdpuEwftD4t3bYy+c4qpRXl4EptVOnJKrkMudd4dOUqvAvGytUb
nvvZAJVuBbvJNXNu7DnnxYM60AwVz+otCaNrLdPaKw6modBCYztVNnxoHnKDpDYH9aRrNMVtEPKf
2WC8GG151LqkOBo8DG09Adg9zYN1mPBoqxUN+rZavdpISdw9lFKaHohJJTs0wM9FxtJAJwnIqWhn
VXvOUvRl98n4UUV57GY0EV6e6GwXc6P22xii9HYtywPE16LAKRRV2jaFkqxqiHzYUZhgP6EV01FJ
NvrVAAhlKCLkGkML0RBKbi468ww/HQbcwkeme3JKX0eh6nYiAuIUatb7DI26u4FW487qpPBmMAzy
zHNVAysfeIaPnZ5WpzrgW5XF1wEpi8xLEouj4DseEnDDB5aZUTtT9PCnLsX6Wums6IlpfDgaVV29
W3GqvfdYtm08WtdKF6mOaYr+VYsk82UowOVSacEOAxkNN4HqMCsZBMm58LpSUzaVyZLb1OA/m0Yx
XDUvqSs1SvaQN2N3U5A0eagHsP0SfdyEFYi2GCPZtZSju8wZIovUdjTqT1KPN05mpV5T9M+Dkd0H
qZq7IholEIOGwbEr4zcRggK85iC6KaFI68phgqaNwSjJSxHyunBaidQP3Ax1hqEGoWxzyuiqj6G6
ahP0eN5ko66jLUIkkunXg6RuTKmXftCuyPYgvolNaKJmxp0qSybaTbOi/WFIEllbI9qnGqntNpYV
gzMarQ3gQ4kkcMXyFGyxlHXVnkYTh4kSVOS+yHBIdZwgDPC07V5b2QQ0Msi6YK3EZfGAYpN2h96z
BlTuRTgyu04y3Vo3eSC9IPfd3nSEVLcSNbMbUoT1La4iJrpFMt1J9Ba1uJRBQUWhpR3JCFq5pfUn
XTPGQ1fW7TaMk8LXgjG+z1XlIS8nIEKb5jur6ClkUKr+BfMR4gDWy/x9GAvk1oaw/WD4pcFNeE3v
jaFHy2vECCJkxyKOWEmv4szP0Q7s9HXW3ZBW80q0wDtQb+cupGZvI7St1pF8LKvgRooNnMR54LQN
1CFaK7nXhyT44JXQwWgjret68BPtp2lmriQbfqN2bszHV5msusCI3TCckJWxFQwnnuTB3oxRA+wi
sVGV7sXsJMiyA4qGiMel4nW6Lu5o3kKhhNVNaYNapHbM0GjtoM1fyi6Q3IG1E5drcNDK1rcM7FHB
cX5ZTedLI9PuVaUVLq4R9CAnCMdy3LNVZoS2SSiki2Sjvu4iRb+vsJ3QC9z05S06JImH/mrrKmTA
haBYoTm8xTETJKT02jHWQT0QmZtQ06F6TnH7Y00BzIMl9HfdqF+HxBjvEyjNY3LSyi/kVv2pDVro
4e5V4wQFfKetcEmrS2Wn5WNyi9Y2A6QGZeVWve6LfGx9I1RejUh+gAhu61a1lh1zq1LXLCoR1fOg
/5EEfC0PpU+wLzUp2zMz90lgIEpaqPGNRJUfONYYHK8DYTscQtk7klK4pYwCVUFSoJwVcEHtKInY
z7KOXwzJrE4kVbyo6LU9NIyzG60AbQAyUOEVWCTIj7LqOgBvu/ye6Qk9TeKraz0ZMui39KDPF73q
l0kTvYGdMECPEmnsMab0XrAkx1UgK80PmiYUWxV0ET4pcJ3NczTmq6kTKujY17vTwLZy3OZulvqa
MAROPTROBTr3gPZPrlhehdsxJ9W6rxvTtuqInWSza9EcNwJ1ZZBWchWkHTz0LWmg+QUV2DgYjxoN
raMYS6hzaTlEF3mnQKvb1Osc4k81cvhaCPI5hHFOJU+d5N8AUtHw3pSiZzHEayo1nqEEt0iGc3Ms
oX7Rg36FNWPpgx6vi2xokgWbCNxRH7Fa1+siDXcGp822YpzukgJ4kLLiwzqGqsqmqop2M7YGeSxN
JXU6XISB1iK5lTga12PZTsvaBNaac681qgSQIRW9bB3advasrSfmRDlilkd4oGwrtYc+ljqqFBpI
nRFjl6oSLmdoJ6vtX37O86F4rnoueYXW+Ixn+ZNoEhX+MXCRQmYEl2JZbgC+MjMldDDLikvqDBTK
2GhIxMeVKuPlEQIy1We18IgQVmqXhiXdWZU0jBvJMMAiJA+ZiQe7RtdFXSI3mNSgd0V6tX0UVZlB
k4xy6F/q1QDhZt7KdxmLCYEh3gl7jBKweyUCkK4ilc0HpaljpGPz0gsKatxBPEjunQYg85s+oqkv
mYGxYhArd+VBLUt70CWKlU+hNVmY1CkGXiInn8fDXSKM2tFplJ4Q/9kqYrjI1U0le2OS8lMglRyJ
BK16IVGPDS1Fcf5BpHp8iXON2Q3TUY7MyztAawCXFhYSaGOGi4ba4DZHILLlkKCkRylca+Og71MN
ZxKNK8BTqrbaRlmR3BE8AxCY8KjDAaICwYsPEAlTnzE77QZKcjq6KyDmnteSWBWFoe2Duv1RUFlz
E7OR0E7Xcm2tofy8adMAIS+T9ew0tJyse4CtwBbCJq79CFcVKnVbBYfztmz00U/+L3VntiUpjnTr
V/kf4FALxCC4xcFnj3nMG1ZkRKQQIAkBAqGn/7dnj9Xr9DmrL/uuKqtycgfJbNtne3vCBwWnvNPi
pQwZPonbmjH1TxVuvhJAfXiQTa33TRx5Zd1obBL2FIvD49rHh6ZPXWHSMcMNEqxFj5XCPX4IF6o/
oGnZjUsbvCbL7NoCDeuDr7OfAs8vdhhlns0L7DgmwQAF6m6TYD8HzZdGW1RfA8rFFK23dcrCDSZq
Xp60nneak6IfH10dPixDdEzHJi6nJLhDw/DDZF+hZQfSjLvZLNmBI04NcfE85/7yoNDx5XO4ZMes
DikMpCN+wPPRAlpcpjf8Qd+rWcabZlKv3oJVj1Y300fSRt9LU8OknCcbDPXhIOC2WRpeYHfn5U3V
I8iX1r+w/4d30u+TTWQIGoZsjkvaiFeb9vRsI/OSjR4pW9OzPBPVxdUt3NwXI26GMJI4gbp071ab
IjwzreML+KgUhGhcNNTzn3vC0XKhqYCtAIxSfEsrVIchDL+RJOqh6h1dE54jI3dcBvKkCexjh3Zr
nYwfBye8rVcpt9NB/D5XdfqGg7DdL7z9IX2ZYN0zbmqwgzzANqFcgWMCM9zhq1dFRcZ4P1Xt0zKj
Q8TRhhXfBq5EmxYNfU5QIT2oqgKfFrhqaXMsLXQ7lvkNNGJ/phvmq6oIqgSiMde6dJl95I37XFOG
5AsQoMBDG1PAEAg21jRGv6PpS8hlpnIagwGNssb8bObAh/XdhEwDvDpl2Nsty5o+n4n1biidsweS
zeiKhiq96Ktjt5kuvBXdbQzV5hRqnmz1apJtMkVlHA9pvlDdFzZEdxSO66VaKbzLYxSYerrJdPbZ
mDRB8SNhFHQNxPDIKeSaFG2is2JN9bOJvcfBU0jH0LHGFTS+T1Oy7NFU4nmN8XVoMEq5npN5ryOW
4m+ICwlh91UQRMc5Xt1tYLsfLoLMT8OZ7qcZDSiaFx+L2yMqZ35DvIEdLPpl2uPXICnfYee/RkQY
srAhrpCyYWLHk6Do4xUFD1K/UYDgd5/H4INPg8HBSn40sU5LCey/ceFQ9LOpMJbFfgq+vRAVcRfl
6SymMk11m6vO3QdGPmpkK+seDxnYh6wImxiHcBT0SOWNzrhv88qrHlvy0yPLvIPF7bpFihj/aRlU
Ishcx26mP+g4nyaU6zoIut0y4DJWbfCIu2K8NZ3pj4KCYPUlQY+1RKeqIkBHKrnHXJZt4qjazsN0
p2VWrhNsH5Zs3SMnDUjmArPxIMCBw6Q81ND7NnqK513gd1cb7Yjvuqpat9nSr0XSjK+IxzO3YyuB
lPP0LYtwqkjQTG1l3KZpq0uLenzfVx1INcdIHorxeRHNNhyasxLDVw9/m9JXMTpV/L12q+XuKEf9
FgZyuBcjfZoqGMDEnUIdu2TTTkbpfIN4HLJxMbyFIj0e0KIDnMamPAIrkGvSRSyBr1Yy5QipWksj
CMBqTnGWesFPtG8/E7hzopgX5NB3QMPJ6IpWV1XOIMFEKKNL0fZ4n2A4uwln3+Zcx/GmtpmGF5RU
iBjzD0GCf1C1z09EsNu2D/IwYyvLBwHxj3OGOLLEv/SdqCCJN8+2Cm/8kfn7dDAR3jxIPNk8oKVP
sPnuZlF/cr+FpdnQTPEHC3m2aWv52BOgfmECVlVk4NklCGzGHLxne6vzoIGKMUzDQSeIl+tlBfc7
WFyQRB+ZztBuJhEAzJDtWQdFz28JL5oe1etq9R6b4WvOYv89wMVzG4n04qOwzua1aKZAb1q/PS1S
vpoBthle4vNtEg/8HKQCj40pF5woN6SCveP1OYEpr8VTXosq261Teo/Cwy8TLKHh6MfWYEBtgTf9
aNcQx4hCg2nwguYoAX/VKMq+07X+DDlY7rldRb4w8HA4ojC999P1ViPqQ6d4OVFP8Z020oOpxPQQ
I786cbCPxpE9PYgJAWi8ewtJow+OCLERdYrBRXD2vf4+kcluCL3kV3q1e+TVru3d+7CgnOAgEVIn
ohChOFOfo+cZdvA8f5tiwn5k2cxg3F1tQtKd+7n+pLgUgc3ic6Moyd4CgQ9+hu160sUbF8zzvbLN
iUzjNuq7ASklMVYLbQjNgG/62nYFo1I+Ra2odzayp5GNKS6Oddm6NfzQbXIU1XQOqh90xnMFm/Lv
TigO2zE8gRG2cVJEQgVDjxo9juV0ik1CiyEN25Ork3s74+vCxkNZjTVKJyF21eRcCU9fXLVtw9By
ypJUW56IJ55khwAGMDiG0Pd1XQMY2E4renqSwYwzqcNfMaZP53oNolzXcbj16mQ4G6O8czr+8PX8
5kWw62ZNWMSD/qJaztt+nLqNQS9YEteIol56sKLRIn9eg3hQ0WONNUSMQyvtu3W0L+rJymLQ30NE
yiCxNxChgbN2n2a0b6QBCTUlGS5f8L37ZmDNhS+1OweaxE8OA/UbDz6ocxu9AiX8UIAp9xlcVwRS
qHXPPlslXLlq356XdbQFaMNuC/0bZcuYZ3Q+B9w/LQaXiR3XzdoOoMH75EYI7AXAbDmrW4dPr8c1
vRC3JXHiv3PMGlJL4tL01bgPV7Gx3veoyhHPv7Z3GKWVSzDsSPtrdS/Gf58VKTjuRtd2shBh+73G
cpv2HQrICTvciRu7wrT+CKNVMUPCql/HpvMOzEscnsczxWn+5HuRuyZ/dF+1IQk2MEL/SMng7iFn
hkXjTYhh9AeEbveePKIcrc4L3izuyUfaVDeTl2B5lmh+6SjrN/1on5cKFXpcn2rGcPYbD9YM1hty
jAzeSCT2xjVjqRysL6K26S74+O3WM/G+MhH+oKqWT0NmcVL1iXkz3luczVuy2nLoaJL7oQCYK6qm
WKNgeIwExLQlJUcWIOAYb+IOJcln4vGyatnJh+WcMfOXrNQNQmyrLdqjrwxzGKL0nHedf/IU23UZ
wyfmmlKQHgIHwLWOILw5UEXk1+6YuDiFwU4H6xDq74ytglNtY1OqoI9eVxRKyI5ZZjyBYOzGehxy
5Xx3YZVK97ZCuhvaqQ6Fdj/eY5vDO3BMDJBt0kmot8mEqzuNvse426xQVwJrPxGzw7a0j+x7i5cd
DQjyLpfHlcX7hOMhxIbt1cO3PQQNLyfcuDFDA0vf+3ZCiBF+pknMkS31enGYFG37OShngU11Tjf+
CkUFsjgyZtHfCXNnYPy0Zs3jYBpXDJKJH+PET03lQftaHswUw36iWnArD+OzRNXEV9TNw6CvW4GU
Hu2MsYVMB8j9nH7aLkrgTQBixx+9XUN1fBpgP5lDBBtO0SpL7COseaIgIGiKFyHT0UlDmA1x63EF
jpa6xMfNKFW0GWK5IJ3BkdXkZqYquMp//cW6YTi1/uygmyw4VGaoc8gMGC8QSH+pXiK2vdI4eANU
fjBNCcbbafaTsqs9D4YpuCaBfLD9mk5DgWLtiRov3E+e0DCbCzjL+wB1TxSkC9IglgmWUfAwGfUM
2yjTZHivZVzjZG0qLAkFDX2mFvc0DP6yjUI5dZhpk8AjWid1XQhq5KUKFA4m3EGshF1qugO45peB
brGN5gXZXQPt/acHK1lUd+nobXyFQTbVCzR+JDh8RMqcPZEUVSr5IRvD+hWOJ6SYMxzzs9VmO0e6
ORCbIV3Z4rdYg/lxwr38jS9Xl7NMYYlC0xm+dm3jv3rd6H/VqG36vKq6+ltp5F1kBopYahBt5PBB
fsZj5J/rjvofA3fYFpHT8qaotS8ttGd4NYdqO7V9d6wTiPuab2LIoTx8J8hgv0ASincNjA8fDQ7C
2yrjz8JN1dm2mbyv0d38nP1RY+0EfUIRZ15frCasX6ZGwUWhbWZ3I7WAf8Y0tdvAjlhvQpLeZV1M
/2aAIx8XD4tPUKdGVLVgZcKxIhdpB1hgOfnB9HAXccwPah9a0hhr71CPDb3BA2G2QYZ5Ar4wXz2i
7OtPhov4nahVzCjp2fJis6Y5GhEF0Jmq6HbtjcIydLb4x0y56ISQHPdoG9QjSRdY1B0SsXaTJeyW
dqiHO8WS3dSlae7RIX1dwOR9zfFoClGlaquqZC2XwceCmGsiRIgaXIuLKwQTwUPUpupAYLv/Jkm8
noFdqpPirvoaCKQTaECSBQl0xCHCU42luIVCyI44hTuDG58nL/Bx3HjMfRmuBIwLgmoHqTQ8KfsC
WM/7oHaq0Bkl054I39yPLGJF6ixmcpIjDattmk0yZsNprEaLK+ya6TIu15cHCXqbTiCWcEZdhBpP
k+qOV/Oy98EHngJmKCyVYokKgXafPT6Ao5MYvUJimICfzmrCfLJtHwZ0+OX/ifAiDyKFeuuameZi
zuSpcgCuBmxPliFjadF5rMYREw1/AfX/iuT8CTX5O+bzf+OBHqfh+3u6fPT/BaAFltauazH/HrU4
jN33/6hf/3P5+BMk9Nef9xfiwov+ACEBwAtu2BQZozD4+xtygf8EE/Q4RFI7zjrkPvn43f4KXcTR
H1FAEb4DnRumef+M/OA/+UhVhNEb8MKEAGL8T6CLK1r3D4Q6RhyODzt2uMcBIfoNbv+Z+BnUoghQ
SC8XKB8gQXzYob826n6aT4oD/GfNLoURQqn6/v9nz/V75/9ffnOEQ17D6sBUJ+RfNxMRsJ4JskAf
ZQwuz2rBjBYz3xqJQ2NfHUbtd5DolmQ6iprN955BW8MND3adv4zHEUVwDY24HX/3JtlmTNruNC34
QT/23+YVA/q6rrV/wqeLOSkyYDFMbvH+BMJ+LounbFH5KoLhkl+VbIin18EnwJPTRkx7sXLyxYN5
sVAAw7ne8hnnd+QhRahMu7WHUjGs56qqs3uB5ecfk4tqJNV6GClhZr/Yl+swN/G6+MPz8Y7nDSYF
GClDYq+vty2MwwhVv1aElF7SeMmiv4Dq/9H79m+hpj+xeFdK77/qrcySqxvjv38rb67QHN7Jz+8v
Jf9MQgV/+bn/YKHCyAeKBxsssJDJ31ko4oPRC2FYiaBExCLAsO7v72VE/gAhChIvjgniAfFy/gOG
8v9I8YM0RUpHGF0xqf+AhaK/12L/8W5Qgh12GJ0gegvwBUGyzfXF/ScUyl8TTdAtdRuPqjnFMKkO
zs1Kvnl/U7P1rWFNXjdoZFAQ/wjG/q2uvUOSLAncgL11J+vhK2aAjubU3EUJhLccBmNqHwoKf7uh
AgDyHjKPYAs72KVVcB9gHTqM9R1OjLc+Bv6ilqlGlAhkKxSZqOaRYx+jfrbjjep+haHNRd+NVdn5
GX+cJqpuXY1b+zCurXhs67jtMYWLMVsWWDqDEhut7YPSQ4n6o2hTsVNJc8ss2snATnlgFdbJU89d
alS1Fy4kpD0Ez29qX2JHWT4jnOJFC3eZQNMES42EhhVdvPS2TSI3gmOsaBSs4lcK1toqldzGmBBd
KJasfdkeRIYieaoOZuieJxZmuzEiG86jz3DCB1gNA7ASwZrbUenvLIPCJ0YHx0VUsMHUnydtzpDT
vmoefOnU2/dx5zCEEq909kvcpsGThinz1jCEVi4yegwDEAzGoMoVg7ft7PI6gBtamXvSbf8d1t58
xrjvqVX03Ql6jAUmnmFDvqQVqLQQo2JX717CblnJbM7twNYc84oGuV1ddoOZVVRMlYQi1vNi6b+r
wS/G/pfyhy2f6PgtAs8vdFVjiDTqi8NPDjpRP4UJeIYQ9mglNTHJp0EXsSXyiwrIZ8nS0IeadE/1
8NAR/EDVVWhtuIaMbFOUm9n4hKiHj6lDnxY1mLyAQ2oG/FFFMEGiB1a3CZXrAUmvkMn5cDMOZLql
mH0V84q6lgt0PlWAFdaxZ8mGGLavhy7BdKMtQ4XQkVQj7BDDjGzD/S7Y2cVDFjMWIPIko7okIAJy
T8IPy9cGYvxS/1g5nmjMVbq8X+gdqt8SU/P05KUIGp1AlzL8hcuAOJKTEFkQcyqiQqiGbVQvfvJa
HZbAjfu2H/YVT28o1GKTeqgKybxbNUz4mKn2S8PQmlkKxT4ZN4PA+W7Q3PtEgdiTaRFNaDcHJ9PN
LIYKf625St5JOr5TZJbyHK0jfJkIGwyWhe9rRe8RhPS64AoAPhDBmMKc1irc4TEvBl+TTUSbpyQK
V7wfnf6JMTlYIuWSgsVe9O7VHloIFZVWe4/Q/+YpzzxjSZ61E3A1kBAbzxN3sbrt6updIb+gysCc
yW3jXk1Liqyuy6wSaFQNKUaP1jdx7e7HLsKOWxpUt82wR3ki0Ya4A0wPSz8bANkJ9e0NURfn+D5K
LDXAMCX7wagPAG4qghhxmJzDD5njkMKaRo4vBeqc38LrPQ6LdiJoHSK7IkRn7fdxTJe7EL3qTtke
zhKj7nbhHDwCvihN5ue2rvfSJn7pD/RX5MJLRhS7aRv3Ea8Vvan7GBN+dZO2DDc2Jv2bhA1FtLAt
LKeO1QxIiIR7v/EhvQtU9MZpL7cNsDn0sGC22qXCtA+vWGazomUIVY9maEmL+dTgkkzktdt+iHdJ
phVcM/H9KBGk+Kf+cyWINkjNeE0g/Z4HfjR1fVfjj7FvV4W5gP3IphqGVAIxc2T2bxGWUESBd6pq
LFBdtdUMWzRqwCvDJMaCXrDzMvsj0Biqp8RZrFanE/QrhIETkoAp68J2E43La9q4c7PAvsVgDTxf
HXr8Ctq4rXf+FTt1zfoA4RRfa+vtE9kEOX6Un6SCnwzSbvK1gw1p10K7w0gUfdhSeBlFjmMLOCqk
P1YhTtZn/GYQEhlDsVhKQO3vAadFPNkz60CfrZH9hCdJ3kYKs6AgT4EzeXUtiriDSD6oeM+m8Y4b
KBgh0NRNb+Ynv5rhy+U2ffKD9QHCDHqNIVuyo857szWFWmzdXmOSVfvjR6rT3aTnJxtgnrRaRCFl
M/pz+76a+YJRFqC2Llec6cLVXnZhdDE3XSS9I1TRwvErEwjD5WLSCy9jKeUnqCZYHS8QcAexfHAH
QCnN3D0F9FLQYEbHH/wK5nA6VRoeJsDWPkdrwzxhLwtbm0uIsfwPxDKIbdIkrzLB8pOy1V0yP3kx
i46GIGiz0is/Vn1Cc9fp6S5dauhesLP0ecaKNWPyYDOKbxGbJQp5p6WMcBUmib7F6Bm/2s8uBjKC
ydI7zSDlU/qO0SLGPByjs9TBLNafEZQwUsA5/IYH/V3gjSeI5L9Yr9eNn8wQcbLoyBs8zxDXeYGG
PYJPzPzZcwzweZ/Brdyvnxmdgp1Oks8VU/VtdgWO/St6zCLcqOY3jxxMYHbbK6QcVr333F3BZSMD
73epXzQx5bBiwZOWRXX/gqnadBmr1tzFPvYdHRf6JrnC0SjXvRs4xMQHNY/+PVvS+ld1xamnZJV3
+jdjjSzlcZdlE32rA1vDs/2KYwfj6Lbiimj3JKaH7Ipta+fCn9kV5e5wjaCkaMGLgfMGx4rB3BX9
plSaV5YCBx+0Fx11CJhFB5DZxmuLCx/I9iG9tr1MXjtg/9oMj6TpHlpXkdvU8zjGZ2nRELluQDTH
e8Onfov41qHPw1qNv7JUZXB6bOQmwtjgI4kaW2hMZ4+REJCwxEBOLlw/vKyavtqsZThjhH7KDGQG
HBQ4di34ggSpUhoDyXufubpcfAHU2C4VqNw0Cg56nSimLfrKsQDnuPhL3Z9AJwAWibV/67uuPjK8
1TjXB4zpYsH1xR8Ti+zjDiT7R5zaTcUyXE4SvpClVvWtILW5tU0at1jvTTSHQD8M94vNvOPYI0TR
gijdBa6GNNok0XKDwa7G4hNorcxxdvSgR2R5wzFqUk1lVV7xWJWm48nbZJm9rVv9MWEuUnTrtPxc
YuKh0yFqhzXBq/YsYflbdBi3PCRN746EVvqBG5R0aMbi91YT4Nc4FccOMrXbsVrxE639BLPCGyBn
QK7GbQhPFNxh2fgxB1hoNJP47FZE46xJgYENjOmGTSZJd5DTPD3zzt50+IjhQvijEd3JWyE1JR0i
44eluTVGxOBQGVha1uNQQsAZPtgpr8DZVqQjBSiTs6oxnHI1OfbTIvNlaDHiaArINOqeKmVOfefK
qBsfDLy7wjkOynTEc9vhlnC1gQ9n032BqoKgbWkHQ9v5Zayc2YRtCDjF1aI0ot6HUmIZT2UnxQIY
lGDaf+tlyKcS6R4bEM+6bU2G2ko/2mUp2zmBzcZpIXgJXeXJTRyDNpDSv4nGGkRb1m9Fau80In38
4RKoFnXoUhWao8bnXqeQeeip59gDyA2FNiLrAShj3vt023c931Uef1gYAIYF5PCWQVETvHpBwCSQ
3X4CXbEm4ggzRQzjjMruLQO2lZBqF7V+mcb1S5gM+kyxGpT3oMGa3Mj1DU3FGy7pU5P0mLZM8Z6k
vzRsGm4paTFYVyMeffy/H57EpN9iRo4IuxFa01oMyfQJ8MQdTfZkW3YGb7IFgIOFPzsuUIGxuM3j
sja/sRQgTQ7Afju+2kzWG45asBuzAn3dHQF4UfhoaYTStxWc8ehEMSfTFf/OlihDDdRc9HS9XKaX
oNbeOUzbi4y5K81SgSljl3h8DgFgYIo4X/ypPa+RO4bOyI1TUP1I1z5mMQj9bDquGl0GVbKQQXbs
ghX3oz9B6P3uDEiVxdofmChxzOvdKei8HNVYv1lSPEZmymQ5DHW7bQXmjlDrjtGM2ht3l8eAQOAl
LvtkzPk4WFwM+CU826HuT4KNlMnNCDeCLHK3owO2TyX+mNm0ZXHEX1sOFmVYNSCN3/3yfyQe/LfJ
AlhoimAu9f8SBk7Y8JrVP29G/f0n/VURCP64bkaFyNXxoQbBTe5vUh0UAWz1XCOuYAaK3KlroN3f
1qPCP647S6EPDS26hqljc+pv61EBFAGahAjAJGjjkUD4n0gCaP2va8n/rAlAEYRHDQxPYAkCm5r4
XzSBrqka4ZJWAkbRw0N8PWw9M7KDHhowyQ7Nr+oK5KOBMlyVj+2IsXuhcf/FVPdjXsMjMdMHKuSs
jEGEl/3aT3ii5xBzkQTFsqMhBsooSjBGwVFPxg/G7bJdKW6FYF0xNsRo1tPLLWvQ9YWyelnoXLAE
1akcxb0XhHxfp6u3WdDNrFf8zWfBLTH2Tvgr38zzlTP1gks6cPI4LEeVBvCLHdhx8Opny6dv8vtW
worVjSSrQ8c3V0Vl4KmCtWHsFoL0zZO6+hlkyx5zjxsJENbS9g27aXijBDth6ScsJmEOQQ/Ibc7a
c0UwjDdJ/0B8Inay6UxBje32i+tu0B+TA0I4T5SqM7YnThRi0YXz+N6gWJKuSgH4JApL1Uptddvc
Nt7alSAbqhK7hHfCC71jhKvYDOu+mb14FwWh3GWNKNN23FFFA6BL4zW9CC0rSV6m0c/dkG0GdH45
LDzhGocy3YbhI2P2RvdwRo3Ug5+tpTb9Hs03qq/hwJFYIPvwkPrsPPthmXJzXnCtWQ2mXWBQIBrI
n03/1LWY80pNn7NRyA2vwpeVZmoDOaAD+x/swDo/I990i27K20+OyMuKRIayAXPojQNGtCH+MAum
6AMmK9Tt+muV0sqaHGrdo2Ia3UHW1aOAWCJF7PKodeGG1VjHGEM0ONFQNtiDo4KKzYoglC5tYXTH
9gD/9zpOLrxDmGYLpyOqVcGiFohuO556zU5LX2Enqwlh+IweGwWeegsC9BethKGHN2tELCRbVMTf
PK1GcKtVCWdElNIajbThFCaG5nOOII5dq7FgXHFVEIp0uHYXwakdj26388kESMjV+0bPzcZH/db5
6w+ssO1Amo3b1cgzsNMXb2zvRGJuUU8W7Tg/YQcih1lu0VoMWAjKKDJN5dgEO943LucgsZEAkv7U
ndjZtIXcKwlGh4HEtszCed4g2Wah/r4Kpgc7k4MfJudQ2QNWQABHruhUWgO6r4/CZovn56WS9AbF
H7oekzwEKVKt2wW2iFyzUg5639qw31Tob1fXsg3/XcGaDMHDoFAagmSuiD32EkvsvSrpWr0uYK7w
UUw/NTRtOAR8RgQpWlLqY8iiYp2jT0fpxzBOJ0YAufiIbsAWyBO5TpJMwh+hEh4sDc4hBmIh+KN2
1Xvye+C0Xrfe+K5JgttB9jva2vvMQ4WVrtlZdfa51s0903BhVOGjJuy+x+DqukzPUF+S60QrS+QT
gXdTXrXBFmr6LvFds4m67DVUmGdiDzAaqw93nYO5UN8PICT7arpMsJt0DRR7H6aNKHX2QTNft1YA
K/Tqi04dYji+YDMMMGFUj0uA4rcCs41SkBXDYOZtKnFIXBca4usoDsGBEvRChPXjYT7QiIptb19C
n50qpopRCLQIA54pIskT/qXdtIaW6whbb0fe8YhWaK/JjaCRKButY6zvt2fteUd0I9sK8NCths3y
IRnibaLMk8agEOAZUp3AZQx23LUKvNXkT6KoAj/eLRlqR9fXz6m3oBZGelwLbwqwNilRl5mmQZHO
fC9OS1tkyUsmn+v0GRWh26yYBfdBjUn2Et7PfMLh71AloA8Xlry0w7CbsqoY0/VToYqeroE12aoR
0zhmzX7E+LQMgDlfR0Cx5Td+Ywc89BLFLE9OYUIvArqbAuu8CfHqYn3DFRinPMdU3tEYLxv4Ebwl
2JQBRTsh73EMD7Ex75zGD1HnoKBgETRM7khkXs11GFuFEIkqNmS5AOkMXe6mXsNm07v5a1RhvwuZ
CPNQNffGzj/EdaS7jOishyF9HhZ5n/VYkFgrsBZJLD4WbAXA6XO4V9rfCge1h8Q4cuk6vy4G/zZG
DDAD8utRVGZoXCSkHiziLL68w1Fgc3zWr0jjdI+zrV/GSP5MWHJGFvHnGpE7Jro3HOeHoYKh2Zy5
vDNXEsW8+IPZEzPCyNEMMCiVeJsxk0UNTbZdD0oCdweq0ARYJMwdYPi42iN6sp9e4mENrkYH7+iC
vb3pspL0s5tBREGHgpAzhC8yEbSokw7GiU1/a5cINxPwyYBlv5YgxQYPgXml1IFBQc1Z2dBkPsNv
/odd/Le06Y4uErtBgQzB5YZVr4x+OjuflOlveehHuZNeDwwF/H+GkyGnTL7KoNHbhPE7Hq4vwve+
5wAGeNkyHaI1eEByMseyLd1XGb1faHuJsBArOv0BufeBOLDjKZhMRC9jtxJ7PdNoT1hdg7ddS/dq
CUDuXzkBYbFfRaH3mh42gVA1MA4jX7Qhd/g6n3FwDee27fdtiFJ7rlJwS715oAu8blPPd3jdcWSs
CNhVxn5bFjxOVaM2k3dFYPsbXB1t3vW/MW4fabENtP4RdTVRW+7BdnaATLSMqd5Gqr0L0ugo+vSe
qzbGo2vgdDBD/0PYKwxtFvZztGmXz5l3G0bt50jSI5YE4YkqXXNBRdPisAnwHWYUdEHcbCY3Yt9i
WUtVw8+v5+qB9+ItCNGkAVLZzwg02HhZ25cuGco0mAGboeyazJl0HWYa4y8vC/fKaZigY7lTKFt6
yAyb09odRC/wbiHaIYrmuQhZAPGZmODC+/cErIdx6ITAfvwvd2e2XDeObdtfqR9gBkEQbF53p16y
ZVtuXhhy2mbfgx2+/g5YOlW2Msu+eV5uxI2oOHmcaWlzg2gW1ppzrK2cL7Ryb0sdn2V66Q+xNusu
FIbtYTwt9XaqrGAE6eSFSkksitJ8yoPo8yZqSJbpRM8A5d5tIUwGxJFtwnsKRMGvbnGnLgWvpHwc
PT+7ktt6Rb0p23vxfC+xDux0UZ/JLvKY9yPTuZHXGLP9ve90chdPCFnWtp7Pmu/illo9Ym2vDkCl
bqrGuMc5IHFQyvGsxumz92d0ob0p3qmovtj65k9k3WI/xPlNn+JdEjUd6wadnweyWU5CZz7ZqfKt
k7vXtJQpztjIpmMy++izV/Q2aYt+Eo0c+RNEiKfBp5gUVehYtPKv+7qeQCSzaxTicpuHZJ8l6fvF
injM1ssz3AUeCR98QzXO/VOmuMshTUHglKGOpdc13zsCWd7eNqH3KDqE6Chhu9O46Vv2uatZztfs
5BtbYn4TRs1jiKSCG7qPg9Uqi/LNMpmLw+RiI3S05uJb5rQvLFZMfSN2+036x0pF77S33QdT/nEx
241X59fjWDyGU6h3Q4hhGqnOfPQyqnNKj5K8Y05CvAd5bRJcSW4TFkeRhl87OQVH9kUEwOV2t3Di
IlSyymkk/IlLz+zlzvFkcVh6+VqvVvRGwmEBIq19kqTRqukq7Thv6mVFna2vak9ekugnPzTJL13o
i6twXd6YLno3+tFxcKJvi/HjfWDFWFV3wlJ5yoIOY7aqW8Q/kqXlhEf0rZQ/QJjtl6Zc93OLmXR0
Wzadbfm46XQ/+WGyy+LlehvcZMdmOux0Nx/yYLNGruQewj5prwndYjwUj+U6XQtBel5atZjxltsA
OQa91LHRyszmGNPmvHTRDpT99JrZxx088b7oHoZzAtR0Ix1by2NHWphOa+YtUgnaglX922ZMu2O5
yavR2z44ISJgR2LxIoHx1kuGawxPtL8I7qLS3I/NdMUcrnmty1sR2cKHUJ9H1KnaxZeQOuulLKrz
TS1XfiYvUqQYu1kXRFyhOm4FARUSs1dzhfERGflXFJE3dUMwbDqo2XMR36VK14gNZ8TZbbn3rOJu
Q0zqTkYdEBmAaS2Tc+WQEuniCz2m3xKZTWcqlMeKU6VwyMQnIyCNvl7elxGajgqB4eSURzXEF47f
RNdupOuzWpfTZZkFt1hCqiOjt2MvOqUQkkjjU12J8YVkVojGruNik3IrpBIQ6makDq5V4ca4GtxM
WfMlGK82n863ifpex7Z6uWXaPeoEZINE/27UCkPbx1VNVqrP48d5InAdK02AG4+HMFSX3USFqalG
55TjpCBMweKtcoqQOmaqjhppORn7U+Rjg3WX7cNYdRi/XPUq85EqbmNBGcvjFkrqSOoa53D+EPXN
VZ5E8pi0dEzvgvJRdqxGHwTHPrTFpCFebPGLMHBWu0E2w6lwqFs6BVrKfqhezSYf93mWNHt68eav
h6z4LLzMXPmTuqyVTPdzz5a4SufMb9PhDEoAmsCA62iY0os9q19lmXrUapDoRAvkuj4elqE9OchQ
W/uJC5KbsN+VJrpFf0u8pfklGHgGpz+6UfsBhA/9T+qU8npGVqxQcUP0vH0KZkgadf6O5fonuKA7
qtXcL4aa7svb8CXu0N05JnsTNH9usnofyKE+0VTi5BNbc4PFfbmt5XLUTlWfytKIT5loG6y8XXYM
hLcxETGCbygOr71YPIqsI4YT/FSdBy55l+yNtrUWhBmGskh0QInjHoLN4QIRk54vxL7280MXXFPk
/1BkmDuIFSr8tY2ArpA3bw2ucq4hpHGHEENeSCU23eNA/BK1R7NR/MbBk8iLxNevurlkb6a/bEIJ
LpvL+0DexbbJR0/+ZueF6BC38aLrtku88JeBSzobQzkGXrwepFKvYpdSnPCGD02akTXxKPL4E9rA
wPFyTnT/tXY/rEufXHgdCFIuuaaWYPInJL1R/36dQYwkvXnoQyhIEmMTu3eybLeohIZTEkpMuoqG
e+FZ3NQkQZfXTZkgHdb5rWnbq3x0b5CE3WhCsCxo3uFffEungjc42x/EIs7HLNMw92BmGx+f5faW
NAKcjXh8FaL/JjLxiIK8pTpW3sekpbHQNBow/PX0oShuqam+G+gRckizscTrs30ZDCWSkaupTwSW
LPYaTxq77CbMSyoT+8QE3l51674asDC5srmETIDrc4wpobOOdxKogfaWnZP8Kb33CxvibPrX+bxl
Z3Nafbiqg/iGkvrNPKPZXFEpuHNylw1zdaGi5LLhc4Z6k3ugNV/HsL/u3IgCMT5RW5RwFSnlCetp
iFYiyD+YGv/9K9U9Iqbbr7psDqEzn3RHTEJddz+NyIJRVl7UGn3BFO5U0t6v04RaPq+pSa7Zm02G
zpW7TPqg6aB16ueZWD90b7fQf9uWEale0q41f2G3Ifo4L40NKelS0X5RxkvJrppb3EKAdEjxT0N3
TmPA2w6vpUjm82AY3yIcGE7N9qgK9Rj2YXhRrt+Kar0oyCTUjXvXd5O5VSZEjeJ8ETzRex97hetG
H5retOeTLr+0Cd8imrf5dttwsqLw23tBthyQaKO4ywvvWFn2Vhcn4hSWgFuo8HLNQv8AZ5CeYJNz
JsjzSfLpe/zZ4S5ucu/bkC0pQ2ZVM55Ozjx80jezipxLNYbFVaAl8B9BGmDxyvLgJ47Zj5P6X6C2
/v+UnFlt1n/Xm52haG2qx+bLT5llfuQpqewIgZTTyrkiN1ZIPW3X7ifmlhN6f4TSdbm4CRVS3Vf/
EYBG8g9OZ3jPKnJh6X7Xhj6nlVVMmlqICIwTnbD+odDMpoz/k1JWELfoyAxEltbBrqBluCVy/SAz
awO90Ze6WG76derRhkwRgIqdj1gRt443ptKJrtE3tg7wpHHBSb9QqOkfkmiuu9+1rbGf9fOzhL4K
BY/hioCC4ItnQXNXjLEfihuSRoFn28e4GT59Lg3OO12HXXAjy3ZM0T3pIpxwwG6k895TDYyI1aIc
SYyuy/bCiWIUcPGcy+j16DS5ufjh9b56eqAfKXl/GbJI+h4RWuz7kVQqQh3445DNqxsmq5LVjQN/
ipRjPDnrDbUpubxv/SbfUEXBwsGVifZnN2MpHQ7jyDn7/p8/BqJi3pxr59DLNye3vsXGXFXAK7lB
fB7kjErVk3VRYrTE2oFnEn4v4qIm7eKrwp0rfQlAo40+//o5xM/QQCSP3/WJoBEjsM88y4vxSAoN
tSvC612XUZKJy6DV+F8CPdWxe9XlqfHeagjmuJ76jb5wTZOV3UWBFZV+0aC9fteK6G8eJ2Ie2a5t
HmWZmOX24+tZY/qdLIUML7vaC5vXUyqzjdjKKg3QX8Rj459oJFumWAcdpJ5YIGa4DPNOlCQFXrcj
h/r5r0fIDsCP8xrbHG8JqbatBLkstJ+fqJLgHLCBhhdTMFZYVVtMEilNiFNVQ59JqQXQeKSqttFD
f6Xq4pvSg0OU8+uneMFJVogoYIxCyQ+iUAoZv1xeWjpmwMVsLpItzhoMh1Qi8uFauWNsHdaUiLHM
U1kiOX8LsN/AkMn8uMt8TmeKxAnp6qUvvrn+qtx9s7VFsdHrz2lb6A7YBlIo6quzbVepDp3gMVvX
CBBepDDycNcJ+/KxRrdmv2PstOUj93X+r8amr6PDr7/pyxmJQldakGxM62N82mhpfx5wRxVUO/IF
lwoVQDAUYV3NG/0V1FjylPUoGgcDXdrP9r9VcyURbPYwEcKTnw8xwAVvGDRf+NeP9WIaSAievAIP
5SFGAIqBLyZmp4BvoYqYT7UusNY4nu7BgwuTVnudpcHtmrF6d36aQXOgctGkv1sZP5cPFQ8A8NV1
lecJT7KDvRgW9AIL2UpCGOH0AoQhfYW9Hdwr9cX3Fre64UIx6ldU5/jXJPX1Q5aWHVmCpirUha4h
9VynY5131FPcakPy4a7mI55GktC/HimLGf1hwVBfpVEw9VafBeyzZF7UOUOyNe2YbNS5OyeITgQ8
dLjy+mwcb6zk5U2D3mn9zSL9y6ShqAtIVXDuhMwcGpH+PGl0JVcnXLIJBJtxo9vZNXnwLilKR935
2UhjKQagTd8gqPb783BokuqmH5SPPtmrE+7zvx6CF12b2Ezh5yPMphGJAB9FZfnnx0m8YikXCXEY
J158F7UTEtpJ5OSjTQ2M+Sxds/k15OdhOK+zXuwDkmCv62IYg30WhebjUpdJ8DV2iuDGG90Kdg6m
KVIHQSmBty2dJPNCBRqXcZpr55+dTfbhBRwtD/U8kYuKKZf/uAcL6gsL1s7hBAogoj/NshZhghoS
v5wyq/Ye0G+b9Q63d95+W+ah5XJVRurrb8bQrqif51FkGekuMRT9p2mf8fNj+BqiSs86P+Wrl1+u
pRSvp0V60b5I5z61yLolFEjYhequq1wX6RV1TGSl8ZqsK2BICJDfKoq9tHr/zZO9XIoMkHKJ7Hg6
Rcc8+WIvAJ430es26E6Zp+bpshuXBexA1YPpEGEGsJF62ibPoBdSiSmTbOq50qg8PVWFX8FI84FM
UftNt+5N1ValuluhmpV3zOx6/E1b7e/P8mIUrXMpxiBkOcMvD1Tq2+SQabZ06sawfqdJQmZHihIz
nV8xHpSXNcBHrJF4L3BLJguFomATVH67qRfvw43WlTjw4Exz9VyQE4wqO4WLmIB0JjCWfL83DSm5
woHmkJjwseQuuF6udTffc3fryR/kEYWXVM3BZQ7X2AfD0K1OgUA4THH4DmvavwnlMpE86Hw+IWxa
fgqRtNFwcv8d2P9N5Gfny4uRiBRuWpJP9n++3eF/CJZT4pehi9R4WgWIptfuWGHsrBDTq1eSl9fT
R13l16Hr1O/+Fx8cIfrAlhJ5gb2Q/PjBOmrTmsvsdNJNTQOaWI2QWsm1ZSe3bvrp0s/dpCJAFzQF
/PUnvwh27UrGHsNUxaOlfBXYifzDVw4b7pMemjeUmmTs3uDpCN/H61B/Nbgv44/hFgIkJJtRikPN
UUw5Mhmq8jfL5W/GnXBF8OW/y3L+Qm2XcJmcaNGnKnep10NbxcrlKCi+yPtEurwm7wg9UJY43H/9
9f/ukxX3NnsSUZ+PXhyZol+7JYo6fRJSoNAFaVcn30bW9D4fkdLhkogEQIAuioffnUdAml9ONi54
kkHnBMSJ9OIAaJEHNiup0FOoJohRaTCu9v6D+mzopvqMNFYhSHd71LlSESbV2TjTtmrPYZmMV63r
Mjj/fCxCxeTzyEoQ0r4IY4uRRA9NyEf2gbZR12UUd1+rqI6ve89xOqTxK+7TCPjVb97+y7gpsjdU
vFYehiwMkS9PQtM1LtJ8TkLlV6SwtrWJ3g6dN75dOmwjsJ36rtoPqdcabBuBUxx//bWFfcc/r3ra
n0niAhaA5f68WPW5EfngmW48lZuuEPOnTT8f5zJEKu8XhpqaW7pkXgoPThA0NeXctetYXmGgMqS6
2YfuZpJYC2KHfhh3GK3m4PTrR/zrLLXD4/M/ihP848UTTkM0dU6S8YQ5fNdDWQbR9sGswgGZmYjx
g7OAIj5QqR1+82r+bmy4qsNhxEJHXBm8mBMo30N4L2Y4dXLp306pRodQsJiSfSDqoDo0frO+L2Eh
QVkqquBqQvpxHYjUe+3WcFworYpWZdeqLbNHb6L2+5vD62+iOtqYSPtkxLvcT18ctF02G+MvSX/S
uSn/nGVWDGCIG3LdlNLRIOfKKz7mvPh76MLFRZVGDX2BIY/1vxmqv26kmGY9PMA0MedxXp6iKJDm
ruvqASdFkDnMZaxjUDhaz4GF2Ir8sC3K5qr7Yly6y9RLsmPhu6m8//VUedGjycaVRJS+sPdQO1te
bis0kd1UHzv9aQpaUx/6cgK0WcxVQiequEYbH47J/LntaRm3c8jmfmxK4qDTVlXNTbmGBsaYKZt3
C3if6Xdb3l/jtTgEjmTNzZw63JR+PmyytgbXrUx/IhoJ5DGbo+racbfhtnetKmdR9btJF807p8Vo
dlCOHgBcwXs4E+1Sfx1yrBm/2fOstfTnxc+FKRZSSSJxzNIvN5/VndsOoW5/ihYS/AgJ2uFdEo+o
wpSwnQ7MCtp5qoL8c7RU9M41AT6gIKC1NTK5togI4TTDN7M59/t2DTEE+U2xHXWJZoDSQu2epskD
HPGb1/yX0wP9ahB+f9MBktGX2SH0kyOixKA6+UvQUeEN68VWhwTCdOw74xbe63Xt1i9apk35iG4+
yl41sluHj1AWEIR7tXRg+P3jpyIOD7hWoJaVnnyZOvMplzsyqPMT9d6WtP86VhP3bMcD9XTnJVUU
XE7T6Dic7htx4UPVmnC+N8sEcgptYWsKfVp9v2nf/PrBvBdJI55EkDFggXLYC4y3L/Yx6HxmRv+Z
HIG1DggYJDc6Mp+gIUt4e2s4K/+89bYMavocrnX52LjeQvZgS+tgxIup+FeF25HRKEBo3fJzqzrv
hFb6usuXxb/cfK4WCrTbWqznQEML9wuu/J6Pgii6OvVvDq2/nAgRbULo5+Birg+Amr04ETZDCyWg
Y/HRRPz6E4VYiBaObpLhWEbLkFPCTySCUYAebfObHjMor39eNPThppED+61gmyFgcF+MZuIN0Kzj
ujjbuh573t1ajobBihdn5R8FdyzaNqxOvMzYreTsh/NFyXGAvGwzRXMXQPTXH5fvOaNCjuScMhQi
zBMxZTZJNkEmXiNsTmvqFudup9OVJnfKRfF17pXs3Q9rs7bFNxl2TvUWOKJRH4ue8xgLoJyDN6jC
AkQcYOF7WO2i5iqGsNXMSWJ7JIMvfZAbn0C367LyeTWjKeIkPtYw0F0Wd0mblAotyACMaZ+H8cZf
WerW7bFHV1NfxWf4h0p+fNuGkuQW+6X96ESZnD9FTZ+MEVSa2E4mwb1qio95XNmpA9GE/FQHb4y/
uBaI1za8Wek45mcpVkYmCxn8Jljv6zkMlvXQje68fYJnuOn3ok03gbUgILnEJg5MjF+1ukGPxzSZ
HadY92kUezVYc/qkU0rKvJ6vUfeNtJfLzCnHYqfKhJE7TDOs+GrflcEY3A4qz+y/43on1HkEkA4p
cOlrEwI4YrDp9g4bJ0B8iJop9dyzotcb2bYu8JOkwGbkq07Z95Nzs7taHI8V9soVM9Hz7fPT5j0T
SZyMwU0Tnop1wr4NnWhc0NMatKjmIdlIteATpg+Gg6u8USOrMxlaIHSXTKNqaa+wppNjVHk8I7NJ
cFZ1aGEnGLrTpWgnycTLyIoy9KssXMYc0FbBwGaYSCZu/AO17/2c6YLSrkkhLjdl0BXfrImX99Q9
r/12gacJnKWuGZIEqDnv5PlP7WZmBiik6QLfPvD6uH3wUq9S99EoK/MAxHMAfQmB8VtAaWB8V0Vm
6R7zuYFY1om1xjLOVXJK8G9j1ULCkC9xxrucSty/dHHOYo6pfYBM+NGHieng2c9tBnPtN/u2aNrJ
Ti6qxlXvAo/E6wlH4LwcpibbpofAqwoeuXp68swnf/sYtkmDgnMogM10rztvccr4DPeNGBHATIa+
T7Q6DSNWhW5du0/7OiVxhOQv7YPbGOtYLC+8ZbMZ03JJYSlcun4T6+rGa+NEWhfZMG4gDKuqvQJ1
EeCKBjK+jK9mVcwBntnc1dTs03g263U/OxrlDZk/0xeHHt/NfAaVQ7IrZIJkr9pDQQ7V2wVfPcXy
QaDfzHXLDmSh9CWo/9AzrfxkWijECPBYSwS9axuYEhplNy/1dMllie94CnsgV9sBzIqa710Y0Ozx
jepL89BFumGs8QcwDzzaOPDXcBXwnk+Zr6CMvYpEbpiClcfS6k4CklUnj3mgy8C5rVDc5/emS+wR
kjfokM6LJNVMtlCVDZNNgb3lHyWaT4ZzRBtYfHtaZVLP9od8Ls+sW8/ExZy/MRIRc7wj2diVj1Nd
ZDynyvKNtcIWY1967ieD3dbagblaDIUsPggnQS0eG4SDn2a2PrCk2dJW8XlBk4rkvpm9mpRhyYkH
ChoEp/fVXWcwprs1Te26WFXH3plSSEA0n5c6mGmCUM/2tIPR6ET7qSCH+DruATE9dN7klmeiJ2kM
8jsjw7jtfNluxRt2wDm+F5s0/JewlAYzfEa4214nPXcgmpA+vSejOsoxO/62y9ZerzMH/tMXpv1P
CAFB5WKJb6ZN99T/Kr+b/gwxJU7vkWbnoTgouVAYHAGdr+4u6tsO4qFYuqk74mlUzpd2EL1zI4ah
KXHDh1M0vNZjXBXnQbcGGb0gwLjBV5qMc1XqKZ2zQ1QVsj6fU8pmt6jGBbWsJCl1AfPOcRbkgF2e
pA+IVj0eGEcOidrnJSFhev27psH44QegtYmXru9yE7YBRrZsGOhg4W2DXUeLnsx21ce95g9Jm9qa
z0THX0Y6miOxXekwH1AoxQRL22Ftpl5d4JpQ23wCBlzH93h3R36U0svKOyVLb+saC+AoBrRWAOmq
fdKQMp7YWIwOSCUj4b6W05zn10zYpr8YVtSLOyFg4pOfW9oouoTiGbGg/aWg6rvPApDdmBRG7XHM
Sc4iAII4kMeKLOrTwUZwodb5LOskbEvSlIPIXlX9miyfjRntef0cK/kisdv181le4mYiwGzAkNrF
tdGboLYdjmyF6Pn4LbLWBgrPh4SXqJSlOQjfhktPgRc6fntezY3s+bFQB3YTrycIMcnONcKexUWf
20O1WUZ7fjZJmvO6KhTEdqj80C7951OvlXDbpz313YT+k8+1OjTbdt8MIa3GyFSaBW+Jy6ijslVP
RaKqWb7/Zo0MbNnFwED5lanabOGpiSKHsSwqlyBG10vKr0KEznvaD3hlqfRBqBvT+81NTDW8K0Dm
OcF+ccu2P6HAKjt2Z1gArMo+wkwuL/ynuJT6+MoXHtIlbrYDlPwykpf0z0w5B7XuBzaI1fFbfiCk
ZMAZ4mpF0WvvJqONKcTT0VeGtZ03xDV26eWNHzjrcfbK76W8p08IS7fxsdNuJB2gneSgQKIDYJmy
dM9iCciBm2HQ2uOpxuXT63elNzhd9TAMk92s4iR33OJT5oGLAzVoQhoJ0ihkhS9Scw832zKI26n2
sISdqVnbaS5bYY/lsUGD1Z1a2eA4ut3mUvDS3TK234KIumIgO6a0f9659FQXr7y+qhGDmqaXg7hL
G4V3BoTbrFwH2dTi8NubndEusR8+VDF/H6kmC+3nZ5jUk0+5E4x99fAcFoi8zPXnbtyi6d3mSMli
9JNM20R1xZV079egU8Upz0Io/gfZ+TYmlFYhofdB5ktqqLnt2PKAERrX+DlC+pLX8Rx75N7Q8vd7
4dsvWWcxEfEbaPzBfD9EfcrLnOO6SXbMFfsLk6Ge+DoKFiuLCDWBsxJa0WJh9FCt7dgwWt/fQJ3g
n0XPRdNK5n/eA9fd7HSzvyKsCXbbi6HTLY+m5Kj5m1s2ApU5c/qs5deINodudKC1cD/MN+3TfG7G
1r46YON2FT0LQrqsDvidspbEATKfv38cagh+ZUnqg3KJ6tum+DaM2QDTmwg/NaGdIfZrFtWgkeLB
Viy9q6pKxxy2kJuXbn3EUhemt8T9KDXD2RmaD3GWRP3XMObz9hPiZF/TRGTsmg+wdl3q+n1h1axI
rOoBiLdY0cseVF0pdPmDT+R5KCj1lO9pPdZjXFvr3KBxyXrSnPQGGcd4etWWxmzvIV3KuqFPUmYG
LEVD6RGGzT1vRt5kmt4QIxxC1eawXVusv8jNc0AH1bs1xfVfwVcc6j4AxVdW00pjrgTd466f5no9
9itFJhqDIRhB5ltWTKhX/F5F6iLTFQieXGezHvZ95hn6LDI2JaYrPUdt0d1HiHLc6hS71az0nR+X
NMQ66+Y2EWx2eapeC0HCSp+X8Wg/36X79goT3mntn/wKKOp5Um4lZOra86b6rhvn3AWF2utoNJdR
uGlsWQRyGQIxMw5lnuxhk/m9OFEbTCC3dE3RFufr2Lo8W9Y3KBPyXbyCPYYbLrPGGW6GtbEb38L0
tjte0XKAJ09R8/OW3eVejCyG2Map2ImDwO7xlHNigeI0KrbicRw7lSHNS8Y+FUfNdah+U9RbhxJO
lVWqwEOOKn5feGXEm10m4LMam6oR9XajRbUEO+WEiJGxO3aqc/dRmC86eh8ZwbwJ8mQYPQrrIld0
zZtsuFq3g722AS6wh1yxcs5Ue6/YNr6CfPorjZv6wMJH5PO6OlCKtZcyLiAjW8bT3VQNjf1d/uii
ehgaxeotmlWa9VWSrP54YtLGHOlMFIJJ8/16UsTF93MBBOh2NXXSnvVyIy1Cqxdpb7oeLaQYzYBt
bcoP8eYl7Xoi8ZsU+e3zdoEIo+FEmLrO7voEfskADbOlipkN12M9ojW9556YYDQKSr+AxEpbBntf
GcLZbu3b6NgYs4hqewCja2elsl+F7OwZbIdEf0q2AAvSIWjL7zFpUtthedZLuEHLNUtCu2LEomUK
OTPG2eUbxvBfGFOv6axYpKidDkB0OfnFUJ4HQZdt0VmMqmw9tpPb9K+llngEdT4xbOwazBrlJqXH
uSo6gDD/c4w3QbGyR24q+D4uT9cYZxxT0YNVCUZw0mM0Z3sqRJqdzTUxs2xvMtqP04u0RcR17j1t
yzlxKxekp8BZpzEpm8GRVpDTxK7dz+qnLU9nVUw883y4gkbJeSEl7JDvHNCajAotfiLDHO6eIp9c
J3bPk7C0GWUvwjjGPeopXE8TrIPtRUu1xl4oNvTb1OulTTWIdbUnXQSogQMiGoUNtNzeM0N7rHLH
0iC6LaHHwAYwaDFnigFelwMzJIrfuH6vac/ThLGbfp3SUdMBZ9768tzkmZOALyscrCi7mPmDi9XP
en/bp6QoxACmISqjr6QJ3Ld9m/Trp2yRVgcFY9Etzvx6zrsLb06T7aFLSjjKJjASbEenpXlLaGV6
52y0ba/yS0jhAtjIULamfFj7wnE/ekktQI7PmZc7JJfx2OJHFNMIX6VfaB50DzjGBMUOhHMenZP3
dmhbF5ttKwEor/6jSKrVu3Aa3RefC+0JqgmmDc8aCYO/udSVmYMLo2dnflNTkUvu5jS363Js0oJB
X3sCvG+JmaHGH2hT2KB2RbIScGepyk6dby07Fp1s685t5IFj0k/yG3s1S85cQHRNQ46MkSN4xOkP
lYR6o6iuFR2T6ZD1NHGeo2zCABv1PCUJnu4rDmJpJpM/Zdwq07gjgA8ll3d0zLTIirx91uF+xir0
dFFP+b4tjig7/9enGMp7WlXrZkg3LmSPmB70VSE19HTlLhNjQ83nOPd5SYRqtmF179Y2CnckYJmP
pA26z/285SEVFt++95ORUbfgaEVxTUdODy0Q7X0WL2KGHTI9P4cjNrTOi97uFmNp6NOgSZEVdy29
KOnjVTuAkS/DGQZBQGev1W4Z5HTtPcjhgsDHx34H6nYHij2xlxn4mlxw+1L0hKATBlnEkTCP+e0o
FxLWTJlPIv3GvlSxdZluE/Gx7NecborcypbqLUsqAH+C1HFw6X2pUIpgAtjq5ZYX2C23adlGBhSg
K41L+iTo8ZahvlzHrxLu1viVWGIqPmdR3xc03Iot5mccNl181nhiwAnpEG1PyXkRDD6kAOPa+1S+
LVb3ZBrTbJ+6pbbpr7Vpu+BrgYQkL86SsZ75e/7m2k3QTVe7f7fd7OJsfEoehdTyW1rJNCgc8XE7
nR2Opl9dNtKBiIHYqM8Vf5jHaAhutUzsSQBRpuFVPe9hrLiI9EQ2zhg93Bx2VYnfTwE12Qk14NR4
1VOK5IUFT+fQ5Mqax6mewvnBlfa2AX3bbl8xnazMg3I8FgW2OIx65vA/h7RNOjHsbWnnQCkUaZBg
8aZgONsU4IaFpGnUedeNau3ky3u35X3XExF1ssPuaxMafdCNIx9GZa+Frx/KeaJNqALP3lyuz+JB
ksAVvlQHJ3VwaI2o4njnTbgj6ffylAOo8a3550LEXKKdfmX9JI2AjruPhd70RaTn2X1vOmh8J4SW
sPvDvPMYtqgixnqb+gL+2POZ6jbd9+TpgtBzOyZh0m2fEx/mzGRdTRCsj0G6TYw1oHg7aITcdpjg
JjrszDATCtXu+FGYdxyB9tQcsMHQUoS2pySD96Hj1QyGmw/WeTaWazU1xzWWiQMpsJsas1w9Sxsp
xtpIgwREyeYwPOfyyMMSOWgNKlDvny+L6ZyMXCnqKagNspJmiVZ1yPt5ZQLTvSbYzkL8xBFh8rYl
bCfDqBabHUrp7zic51638F6EloGFHQ1tRMeVci7sP5qo5ZlI5vWKFkhbmUHDxJjR2LwDzQdsgF/n
De8dx779A80nFFeAPMzpXdPvt6dMTV7Oobxm3OmdWmnyfV9NXqU0A1diNbd+5i3AFYCrLKv3/nt5
5h8Baf4vunj/t0byP/Fu/6tFwT7Nn+Q0uYJ+72X//HT/T9vNu1RA/y1Qsk/yU7v5N4/Inf71Kv86
DF//hQHhXzd5P32tXrSst7/j2Yqggj9s13mrZYA6TaWVIvWzFYH/hFIvoviKIBfd7H/4NuEfNrsa
4hGggC1iJf/Dtwn+oJIXok2M3O8WBe+f8G2877LOH4UWVi5IZZAPcYHfUIz4ufzrO2Do84aWzJmR
43m45Nhn0NyM9XWYa9o0sMcDlN3SY4UHeB9m92R9r0yTRKdoLs6yiv+CWC07VwXWSS3kJ2UhmpPb
HzE40s44r6/82lySJjm5rftmgoqzDNU3v/Np+BBeoR25ZCvn3ufG0S5fiy8Uhi6W2H+IshZ9eLLq
oze13EmJdUUX7+3/U6Q0gR2LrNv7a/q5xoZwnoeGrhigYXazDD8bAZS1/D/sndlu3FqWpl+lUPdM
cB6ArgKaZAwKzYoIyfYNYVk253nm0/dH+XSmglIqylkNdF/0pdPps2MPXHvttf7BElbeXF0pOxOX
INFPXFKneyZ8gynZt1CUtzB6RTfyPN+tNWxvAgX1WxXuEYRV3PTkeLqexmnaksfw4oIQaNFhc6ww
+mVSvQU9CaPQ18ovSZF+s/J0hQPrrmmBXfSRB8/ZWEsBw8PvfBahfG4A5KGQI2XF758V1nJiA2Pb
JF1WYKHgH6HAD4VyN01mvOIt+q0fdXSHKbHWTfjCo5xwyy+ZQCy4uKdmVOLFxzToiju1RDhHUImp
A4Rn+Hitiz/1C3BFFL7j5wq9fSoBKrlH0d6oufSU1gIv5v5bp4+Pdc3OhbE+IJ4bPPeTcTGZEaon
clUAOYTDWHsoYk0IbgRVs0qz5E6wpqepZ51kjT0CBGpTJblvm+IuBirmRCPziXE6cHpTUzbyNDeR
pKtqaJsdFcyx7Mt1aphfQIo6eYJESNIhhSSHOJgKk+gM6ldDRE+iR7mBzgpanXn4jEb/eGkKSbHy
W1xarVGNd0HOPWQZkMimUb3HNwmdvQ67bEnghVYPyUVI8ehBjZRmzQuRUqWmDLvE4/Vax1QX60p1
od2i/T9RF8uwu6Pa2tENJaLHGZZOgtU2K01s6wNvs4FMArNuHKAih48ZWXExyO1M9XZRJdJOwekT
sxNybFXZCAn6TjqUuRGnO5oHHM2EapgdTBx2XcN3vpBWvSI5SmRdAOlwVSn7NtEtcXnPrgEW7yQ1
fkii6s4Q2f2gbO5S6nF+tJbL+Nub6HX3+0t/S6yZ4R0n379p6aI4E2s03qeatIB/IJiRq35r+Bsz
QZ7QwBxvjPQtfUOFA5WcQ8MvW/4o5xPtgJpD5hGJOYvRuhajMwHy/8YwgR/rvrWpjHYj5NkXqEeT
F9/0GgKuZMYcyPrL5zOVlvCM18EJqroGJUNmvqehLkslJc812d8A83tWsJtwdWF0MNYhwCHS+Hsj
UuQZveTKzNIrYTLWn/+EJUJg/gUS0GhxjrRAtRc9+hl4SEFO8mlGddeqnF75gX5Rlqg3oQqVe/GZ
5Ta4JpabC8WN+wJg+Kt6+mLGilhXNP/8jceTnH4EMPXxsYpvGwxZoT03cznTwiartJxA6x8jVUfv
51ku6Wto2GHg9GV64VprMjDa6qOFCXTaXpZR92jm5rqVMYItypvUKjfTC/UaHPUoYBhjscIxEXPA
VrnPRtO0p964KPLwe9TXF4iSogMbrIhGUKuDn3o58JBsk28DBtV2oUhXUKxwWaZmbFOiW0WlBMyZ
YmUQ9N9LxTqkdHftWFSqS/yZBKfr1RejrL5EvDttFIzrTdFK94EKRSDBhQ7KPeV8usSPoF0Ovok2
z2gegkl8HGlH2mFl3sgIaDu5GeyysF3nBVrjuqj9Rgb9n86l/mma9DZL+s9/lnH9P5hLSQYn/J/n
Ujc/+39zvicfeAbM/+53/gSohfzJgpECDB4YncJX/Tt9kjTzb8DVCCewHkQReubf8ydBMv8GP0+E
cAWObOaXEGj+YnIKMgRQmJyGBQ2UIt6ckP2BacCMxf5H/AT5OdN7gOYqGih18HMzLOcNVjs3Z9VT
v/Ae0uIZRVZdfAryc5/xR0MwT36xJgHIXQRNoWqTMVAH70EJRayovzRWuFKt75J/aJDTfrMBH1wH
iyD5ez7yTJ0DGwVwck5K387HC60e+1fEw/rRxmke21DkzzemhE0xegLbDHftM0OeBsW/RoTJCFiU
7SUbPh0R00hK5rkqPLS/8m/5Ud0HMOLODTKv0XKbLMQq5/ArSdISa6YVUW8qmeY9FNC6Oyo0qV85
yAmtJ1pTny/hB/MxZQWcAqwBa0Zinc7HA1Lvgyz3HhoxcwT1WCRfdGz/ZAsyZiidGewU9fW6eNRJ
sapAB1OypCUP1KiGvMjLJtwHZkdN4lapziHQlwdcE/nvw58DrgcvzFwmCD2NmGwIRnTuPPHKlG9E
H/WTtl99vminkE9SxMUo86K++YxUdCQ67Br8vdetPIyQlSfvVl93ZoVAwO9gTIz0f+YfHPHlks1D
wcozZShSosUOnQ4l1fgMmJYf7OsCt4sYyQJNjs+M8boqb8/b6yC8qijiWuAbdfl0kIHqbhZxy+6r
F5MK0oA257pCpvwZy6vngLZOjii7LT/1AdItgIDXny/n8ri/Dg9/BAIRbGmEUE+Hlwt0kBs5D/Yd
SslquQdlQN03/kHn88zGLcDev3cO/5W/D7UIGDxNIkPqy4BSOFAL23hAFO4WNPHVcJ2eATl+uHNv
hlrsHLmMZiDMHewlvbuga+j4zTkK4PLjZeEMUeMxDvEKX5klX1TUQetaScVsUAo3R+0SIN7ctXEa
SdoG2bmw9P7jmveHXJBAC4NWXZAu61pTilGR/T081BVAMNnAnUVxPz8MHw3Cd6tZ8204cxtPD0Mb
TDQsYPTv8yD+JcjbSYuO4GPPHPn3mwPRDf8cZLRhdIJGPR0lMkGcoGIX7MtGiw6qFMRImnq84T6f
zIfDwH4nIwCP/u4yFIexQgBNC/Ym8pjjVIIlNcASfT7IRytmwaIktVAZxVjMZYYqdWAliarYvLbJ
DS6Nd10QbT4f5YOpgNalJKOIEG95D52u2NyTmTTKJXspcSTAFg7d8/HMTGbztJOLb64VvR1kMZWm
TIuB8mC4d69vD8pWVm3rqbtVXNXxt88Pd3DHXNEF17FTL5Egy/fy5Wjf/wvzJNMC1A+TkdzrdJ5x
RaMlEOpwj/kRUu1xfoMpx+q/N8Yi3gZ1ElqeWLJjarLF1mKF1vF/bwTldBYIhglN0BThniY3lkoa
YkpVFZ35VD88Erw4FBhfFPiWzIe+Rq/ZTNtwn8XVNgppqWbbf2Ua/xhhcdE2Q5SnwwjOkVa7XYu+
E2RnFuo1RTy9+zhybyaxwMEbsJOinnbSvlrLm2GtbyY3tA+pY7rhTxTgjYfwePfD2PTuDfY1zz0W
6A+mo54RNvlwJaGVizM7S0UG5nS7tKAH4AGdfN/G7QUu3q4v5H8eipCX/vsQrzfjm5zFD8tcABga
7qGKY2RfY431+V69csjeraSqzMosIuFbmuPUmxHUssAgsFf4eJ8xMd6kWxqZm/w6vtZuvIOx+vF1
tzVc9lF/SK7jNfXMdbWBJ2y/fP47PlzLNz9jce8GaYQADHiGvanvZ6FzPdTcz0eQ5xjw2UwXxzKR
pKnPoPft8QbbUDz9Wccr4DRTY6Pi5ug2eIFVsio2iInHYFZMO7/119GZYPnhPDXd0MkB5sxtMc+J
/mQ4oLK89/Vy00OL+g5Jxvv5+VQ/DMgGMkMUwSj4zHr3b/e0KdqAPF4P9yFOHIjwJsLl2CrQlPx/
5Xi+GWhxeADtAZDoWFJ01h26iUgTnxviwwMK21XE3pYaIhnM6WSGIEsmjBqj/fVzukvW0qX0hMZL
tzVW2Ac5qOO5mQNiZdVe+i6e5XZr36MjvxMvt//CHUNCj9qLJUGCWT5b2ywkJ5jSaK/m9Y0SpTeD
lJ+5YrR5wU7PKD0ciWYaiwrJa8n4RFA6nCIjrvd+1hk/6wk8hBQNDUr9CiBER1P74WtXatOvgi76
F/AEzfc6VpJjoXbRta4M8kOIatCuUkbft4FCoYCSR533wxzmEqA5zaCRNGrK69aLxF9o7o4/Oj2l
rK0XSXDdi5qHhtokKfhYmsQFG8k3tBrxDFAPCcq7IGwTIbvXM028RuiHP2vVpCDKCbAAcUNg56BB
xVEdAJ/VA4LUoZTdeNWQIHKpTOrDBELuGrlUHa3kwRyU1dBoMSYySYUAKn1GD+2GSu5DV40D1HOt
dsCzDTDHlNqyJuVfRnOmUuLhbtAxSgVIDuZQm78+/3rePzf4ZKCKEdKpiMC9WJzqrvaSAgyPdaDF
26zrsqxXZTt7lgoQLK/bylBv+WaFyxT813Wt8IuKOrWePv8VczQ6OQkwOSlImXMtea5kLwJFmgHA
CMOo2yOFezMWD7mq/bJQDe2DG66LP73JYMnxJJHQrZgzAnMRGqcwjIMe1hWDiagMo89f/fx8Ouqc
HZ3Mh9I/3w6nm/fBTNk9/YzFQpV9BGLDg5ng1mJDuS6+6mavvOToi9eOqWbig6Cgj4RcOVBffH80
Y1fhPfArDWP/roW5RM2mAYcMtnwEVA2mH9v2cFCNR6/xeO/C8M5faKCndwIUyF9Nq4svcj21uEzJ
PaYxXoedUKMN9QDKwSzQ3cQQBh85NIcfdHgpJUhZRRrtWhqQk9fk9N6MreFoBqZCV3LGm9NnUbJk
JXgZeoNVXGTXfpU1CDSkUqxtBkSisTEnTRTPhNnXJ+Hp4lF/pHuLeg2VJeqKp4tnCGUdNGUXHgSz
GK9Fs0ArX2orp/UTXN2BTTffdKMWdqaXi07jwS72M/+H35f9KrD0fPP5XsrzcMufY71qy6F8B0l8
+XOK3GrBJscHOJHFukwl3wW4bG4FgDMr1Cv9S7R4INBLhrKvigLdRMTsj4pIpd0e1LZe1SXq4pXm
DTuvBtaJKY+wtwpkLywzBm9R9sYeONFa6Mf8WvHkdo3FmYTktTbuiItgmPp2ukZW1wLZqHZoPjfK
uUg8v4xO54jDi0yKCeREnDVSTpe8RyW6shpJPFhGMoeiXG1+dXi9x3aRSzLWbbg3omUyXSjS7AGY
J4163ytj1G0rsclufZ7chwyN1u+tPo13UKuDR2436VCPBWpQoy/pIwCMvrhrUK6eNVgNGJMOGGDp
MGIPeE97jGzSSNv4WhcrKQQN7nmoZVq++VNSjOFLUNUVmqpZFv7s8gD4vQ6WS3QCoSxh7ukxDhuh
OFsO8Q34Pwsvt56EOLLugrrVcbuMOoTiu3T2WelChPEByEBbLArxsaSOuu+FqLmW47bFTFG3BNdL
YkM9V8Z8VwnmQNM8JZVHUkhT9WVlezRgoeB6bh1avAAst9GjvL6uLa/AYp6u7aEd4zF0y6CmwzK1
VAmdtsRrbTP1Vdw63ui1j58f7XfpGeI8CnUMpAp1A7GxZSCM8SFp1S4+1G1kbbmuNLfJDOPu81EW
RFoKWrNqJMIO9A8oZbx7g+GfEwoadrgHzyskAJStfgVxZRY2F7cxV42TQksd8UhAbbzh2m6G2z5F
mzisRy9E5Um7q/kG15//qg/mjhoLbGj45RSwl53DvPEDLVX67ABCyVxX0IxW05ROZ2LZ+3yOrglC
I0QySitcO4unOr7eUqBLRX6A2FFfBrro3cCB0bfm/Ggvxnjf5GV6hcq5uuoT3FEnIVRWKZp6TqsO
8Qrd6cEulSlzBtxC7d4TMaIQBcWd0hhGpjyr6w8pwGQPE8A6C7ZgSovLBkyeY0KIdCZDpjHeeSGY
AyU5k92/S9/muXFjS5SxKbYs9bF8E6iGUZf5oS99AB+6gc2hKlJgjrXgTBB+F4MZisWjpMcpoqex
iMHNxDGFSp8fTJjBl5YX6SujEC14LApF7SSDl9El8cGSPMspQEdd/OFhmYenv2zIGh5Lr+iht08M
cOQ5iIWmOJCYwvnWB+9GDPAw+nwU+V3WwDC0N+bMRJ/xS4ssqChCkJtWUx6KqQ0crKstDGumZgJN
qgcb9PObNep84oOPYjs3vHRdKYhSd5IqbPFiGHdpO6Z2McTSLsERxZ6Aw/8Cgh058VQCtyCLDri9
09DBh0leD0U2uJ/PYA4YJ9cIL2sOOjU+yeBkyYuAgl1chlRpVx6soZ1AdVSqTSHBd7Ra2zeQIwCE
NGcW7V2f43VIhA/mYRHWWTyYAKEj74jaxgGJO5jlSCtvzWZSVr00sEYCCsvEV567cSKdOf4fTdZg
yFc9XMpwi91q8JCQ/XKqDlacYivrvfJ+pylZqTBdXbT6231uysWZUd/FLeaLTA29KRVFBBL205ta
rFJVrCWlOqBk1MDVgeyijmhcf76R7z9tntM8Py3wRGSx+iJsSa2vNghuSAd/iGZHyeC5wR7YafvY
++Mjo6DkKXIn0mtDj2ye75uKDKD/rtADTTn4GZ+WZUXeirt+2gA31ZEgMWRXE5SzIpLzqTg9qBxR
EIF0vyHlq8uDCkS9FfU+Fw5ROOQrVdAu6g6rEsurXb3pd41lXkpBe6hkJHfgbuFyqD00nlogfxSc
yb3ebyiva4ri8vzp0Caeg8KbBUC+VA0VfRAOwN1jV4qMXwNsuzOrPJ/FxXzpNnJmtFfF5WX7Cg3i
tG4CEHGVgaqcLudYisloECs5SNwOeveZeP0+hyfXeYUE8K5DTFdZbKs5qpjeaI1xqEP9Gy5nG9/D
kj1Sg/vB22ugc2uqThka5iB2JYhRMoL95ZlP5f2kNXoOyOgiP01ZaJnUUpbiyYn500HBXQsPp3Ha
jaQndAXycQPDSzxzS3yY4OnInfHiAwQhL8tdacb1xW0JHiYUR8kN0DX7moGluKvlKeqQKDCzB8w5
UN9CplObHNxn+2DthYn60nDv/3E5lVsZ4QC0tRWWQJrtHt+erLRM4KFrhXXQB7yURF9AhyKRfp2J
FO8vLZrZMmAKUGCIiymL4jSUhioJPTU9hl7R8WLHwxCVrqjZFtUkTfgTd82FOCJ+sGnUVu3xLzFG
kNqYz9BLhc0EhNvsnsXCknB8DYLBd01kN9HtCGV6XTxdb8Uk19a8lmPE9THWAxtZUOMOJJjUtq97
5h2Ps+ypCKp+wCxCryy3l4caPP4Q30U8Sm7lKatErBrGlgewEHYXchvhCoLZoIAGuCxjdRfW1tdQ
FZSZZGAUmYOZ5KxfiWrUg1pN8jG3JmSOkdWFoFFjnMEv84oW6pIYQbGpo1DBni62rNtRLhEpAbYG
BToo8gdI0+LL50v+wTlDtxFNHPDPIHB5tZ1ubID8S93Btz+iDdCuS0sscEBWhMRGpF9xgPZjpugl
+daIop2GSv/aj4r4WHp4SX/+S97HLqRJQQXNfUpToch7+kPyskDQXCqio2gk/uWoY+gBiqM6F0ze
vU5pG85KUCo5BTCDZV4karUoVbEXHXvfiLZlKJqXvoEQgSHhqaWpXrz1TByHw1YIHqS2N2wOWv3H
ERRpXcSedKBJkDfMRUDLvUSHw6WHR3xVrGua2cOxHyrxJs2tA7ZSVXXmBn4fvCiG4SakYabNxTAD
1t9+vAX2dBDShvCYQhp3BWhtWzQouInQV1trfnCuG/ceYME9LJo8hAiVM4xrES144gtDjSfkEcer
ZovheodZheqv0LPUsYoCGTxOPR+fleODrFvJGvqg4gpeBynVzAP4MmG274emvgh8P3ChmChn+mDv
U735FxLHeUnxblsuSaYaQUtlLDqaElsAABw4FcM7pHrqtomnwRm6tjxm4dmy/AfnnC4rElDzYxnk
3LxZb+5oEaEahFjN6EjJKtji/eatqSyea/h/cGmaBkgxeZYTJ+9adqcQ8hjUztQBExiUsXSxkdZ0
SUfwonq08dtQWReQV2zIONXVqLXxTkN23c0CUXF7kBtnTvy84ac5A+8dA/AG5X8wN8YiypQQbSoh
y+JjmM7iV+Mv3cwPCP989fD8waT4+fNY8j7lJA/EOcHQwPegLbeIJSblZ1QI8vjYI6ZyiT2c9iCY
0xdKmNKZib1/TAJ/5OmKKgzwNS7r091sfE9LIRhnR22yvsW+2NxZvZHcRD3sUphQ/UrCRhaDFql2
QzPUz+R7H8yTFwO1ANOCh2Lqi7NktiYEfDqdR2MyMDCvKAEWqPAgDKedwx4q4vs8F01NQNDASGa8
gLFILnXs2qPJ8qpjwSeKFQx2Eq5oljiX5VE9u60KMUwJTB++TdqoYC0vUJK0YRvm37M8idpLJFkx
hu1D9HaQqsCP1paLXNtL6DvcjZIw+SsdbZy1oucJrYqwrw7IXeWrTsT/dIUlV3Kjh+yEK1e6+F0C
XIzVDLWKTioqdaf7bfB9iD18kELsKHQKgPQg7MxoM2wVOjIC16/M8KuVt2O7gb+gHntexc+mDB/b
hnKs3g3YHD9nfmyFzsgHukp1pcIfNDH6K6XILBRk6mx8gBHXot/PE/8BkyXlkPDMaG0r8coj+nIj
skma4iJh0no7sUA6CTKYMNV2qSJrDZO+aHRw0Ymxr3OtvDa0VjPXs41gZw+t7CnXOvbnKOpQgtiO
Bdtgzy0GKlf0TS6MtpV3PpXOQ44C5S8ewHFPHb8VDZvkovsySS09pwmBgFULpXwCP4c0HzomOf+L
CGQG2S5xhhbgkhaIm1gq+sLx8yZoHXHsSWimZgxIMPMesyaBZhO7QHsgQsNouq38WPhamo0Ix1eV
oHIEkO8s3EO10XT7HLHXhxxtKs2l3xagol8mquhSgopXeuYVT5Pm6fIKk92R8M6+6XdCmdMvKepI
ho9niS1kFXiOmVsrge7N5I9ksL2uyp6I1A1ya/KQYK7ZSUKzQgQRDaWmL2dCpG894xRvPOOfkF6P
o4+EEeLDuY5yIWxQW+zTSbXjDMUVt1W18CLEngSYKf5bR+4IObW7BGkJuCqdcmORXGY4IOS8TTkY
2ddkaqN1k1OtFoehXhECtJ1fCeFhgoIJTzEcXCg04PGHwJtGV+6HGz4+sbjV65mAZACUytwwN+JZ
2rIKHyxaentZDKIGltDk74IpS6+BOo3f0Q6arY+mITW3kQbxFmaoAc/Vb0dpjUFD+tPUUjROBurr
hwr5PbbR9IP7hg/vaxt7xteiNcs7oRmTn22bJFeVqmNwFPhqfgnLVrZc5Fz85xIvvCdaloLumugI
302AmnMbQb2j2qsIVyUljumVApQP3oOZPhq5CqtAx94KbcagtTFGCEy7nsQwdcq6GB/zkdc8SxRP
ulNB0EIaRc703WhBWMI/e6ieorooH/JYFr+VdYXj8TiF1UNZVUZto4fCBTt5nXZtNWGFSBl6EusC
3Z1sFTXqCmZyfBxltbspJExvbCHzG5xbpUlCmg9oGSPoffgtE0z91p8y/zkL9ZZvX9CVZJfE4bzR
1m2XmfoXj254RcojSBQhhGn4RheVNzv6zIWNcDWKoFWS6BalLAnLZU+IOx3iUD6+lKbVXMI5lVEk
6FmGsQzQu4t9t0c65CruRf0lqMwsAzbaKk+iMvW3bAcnD+1fS1sNQlfjs+LnymPI39Uu4lWW6YSJ
3h6mgTT/EPeT1Dt1Y00vyDxIt61pJS++DKPDTvSi2Fs+AvcIFU3PhjaodNyQTHCarEs2o2/4K19V
Mkq0ZTH96jQdeQ7hBoPEC0tMx22sevWLTt/CVdPZuBk0wJOvxnrpcLDl3FYaU7kWfF424Me9EsMa
tRF53oWImiDkjbHl4HfYQMKKF3/JXendka31e98TsMaVynFnZWTrttB7Oukk9TnKSEE5/oxMCxK6
X7aqx5IT9YscKxTHALHDlnlJqNrwokvc6Uwt8l114uwR40LoYsTJ6D4z4/BK7KNcctm7DPKh2ahP
laR54x/X/CBxkipYimy9MhIWF3jUCFKJk/fR0+t059eaDN/ETFy2bja9FCy37btx2/rauaz8tRpz
mhRZFuBCHjvc3LAbF1lKNejos49Je4x5XOPox7W7RYfQX8WtrPWuiAVjSmm2SdBbheCs2/jPjr0j
KGkBCbKub2tPjK9lNYJ002uUmsTYmL5z19UXo1FjQZn1kq+ikIm20iZB/uzWIkwbLgvSAitA9PSI
hEsGy0om/6wlI0zgdFoJdFNz0AXOd53gjzFQRbYbT/LvWz3RuzPPvveANFad8jQvIgC9PEAXbwVV
jfF9aKXqKMuFZ7fRqN/3jfo9tZTqRrNKcZVXGC8qZRZuIqVv3AqlSQct5mRFPsJ3oBsNva1GuVL7
juszGZNtUaMvBI9AvoED020KgPMb+Pfyqlcn8wKtvOKBuo2/w5uqO5MPvs/I5lrNrI1szaQua9Fc
iLjlkKjXqiO2mFChxtzCGxP13jbV/+It/deh8izcP4Z6l+Raco6ggWBUx7EN/BU0dc21psk683b8
YELKXEmk6aZRAHptyL15rgxYbY4IaGZHTyi+953V3vqmWTqKIGhnqj9zqrz4HAAIwWKgxwdQedkC
Qkoha318lo9VMxgoDJPCarGanCkAfDAKGez8ICKZnYWAT7/30ItMRMX84hgMXHFN4pE76dKf0hh0
UdY1oCdUKIhgfOGno4yi4NGt7srHmJsCS0U1dIoGAMbnz5zXR9zbJWMEFktVKJjNjMXlkk15ozUI
InWPuf3NLe3anuzcwVzW/hWsMucsmGJ5FpbDLdYOyaLQG5BRehQdzUbF0MX4dYWPju0zVrTaiXa4
/nyG8wNmOUEK+sCwdc4FwfJ0HUkEwNWofv+oF9Zto5CZK0X0nMTtT6HOz5Rclydjnt3bsRbvGw+D
8lpWhe6xS69U7UcYHT6fy2tP/rPJLMowstRTRRxYvkuk0GzLbtx21bkXz6qDHbctOQ+BsyG0ufI6
sGNXtM8QNJYlAV5vIq0eeHDzeiJtsIi0UEFyPZOV4RiXmYjVKfIblPkggUoIG8v1TooLIGUInOFK
HOfIZwAmGzFg1gYxgRCKs/JtItaoiX6+LgtFefgV/C7iC7kwjUoM5havWLHCPVjIy/HopeHwpZWa
1o6RIFoZArbvbal6Dlp03oORh4j96hi3N7nsIdNR97eQ2fV1a1XVbVl2971UJ1fNiJ7RWIq+G6px
/PD5b12ckdefOvtC0mGSYEws/ZMm3pdkdfpwtCZDcFt4qsDxeFp+Psri1PMpz4YIM1rSgu33zhmh
VjukP7vWOI7k2vchIkNOXNTYHlF223p6X/yOI3/EgP2v0Vtvi5/ZvsHfs7n+XvyPE1Lrf57+sf79
Z1hf/zf1Quac6p9TXP/nbIHw43v2b/vvaf79rVvp/O/+t1upbs56H8D76NYDcpmV4/+SCJEMaaa/
0hVCjY0q+vzF4RbXBP/x7wImpwAayHi5mIn/MGD/QXKV1L/RS4Lzg3GMrpIk6H9Ccj09LRS5qH7S
M+HbYRR0TBafddVYZUfSbOxl3nLISEnoz/Rjs4oRvr7Ai7I+EyeV00IQ86Siht8EFWyYh9Y77yVZ
UKwynfLugNK74rmoXaIDh8atuZssbKzNXpWv0I5GU6RUlS2Cc/6mRiISuR2s/BBl7RpqHaEW2YrZ
qRcK7Y6fWdF+TU3NR32PVivZ2Zh88zGXp9UnCbdChPblSsFp7wKYWPR9UKm0Ofhxi25Ai5WyvZrt
tDxYS94jesZkD2I5yatiKNOvb87H3e9g/VaQ4fQG/D11WGgabTmEWSgand5HEmJu3ph2zSEmnDmh
KQcEAeXLxMvkTAyYd+0fl8U8Eo8hbD8k3iYz7Gexq1Yj4lPf6OkhQ+rlBlkh6cIoA/j2RmOgbuIX
+WXbg7z4fH4LBO/vYeEWU7knzBFOFvmrEgQ56pVDeqhKRVoj+2G4SWNVrqpgFgqZMcars48dvQmu
MmP4MeLBdO6anO/Z5cx1EjRyJ9Lbd+5qGJuMFfIL6YGcX77xUdLeDGZj2ZWW3uQk9WtfwaymEEx/
HYjTPXJg7YXVcxDFOI5XqEGjoRgL/UZPqvhrrCI6NqpGeNHlarWTu19qlSKeiEvgdVKN8vbz9Vue
j7m0zdkwaWHSWeCjPD0f/tQqSmKFwj4Sn3QM23NhJ8fnjsbyg58HoarPADR0rHcffOfXpQBYXdjr
QbrRw59NWmyIApshenydzf+/F/59huj983vB/ol88MvJhTD/g78uBF39G93DmQQGrZssf37R/nUh
8FfY9KjwOekKgAeZ/+qvC0GR/6bM1BEQgq/Ngvmu+Ev0gL+a0YOcHLYVRiBYrj/QPHhtxb/5fshh
afbhcTILK8w9pvn7evNiK9tU0NEcrNYUky4CLd4USD31HtgeOs1y7w7aAwRbt4vHG9+Mt0SzDT/K
bhDCsQLpGhLFBoiuXY6P3ezlhTB9NiBBElvIgdbb2aoD5c9dgWKTpbyozTdgvvZQtlszoLAYAy9v
s7VX6ms/iLZShTFuDwY8p642AVMNHQEGuR81G6SjKUXV7uzIPMGBCCKKHbyZKd1tokG5ii8ixdpW
ep/apt4j7DT6lMURBJCz6KCI2hekZB+mIKChgIAUJTpd2ygI4+B47eKHYkv9OW+vxXf3bmEX+TuS
XzA+PDw8mzLfgbekbHiHa+UKWsmZMHyaZtIgWGzh/PdvtrAoizgYCrbQku8E+WsnnXkKqO+nglk6
aEsyWOAlANJPBygNIQPw2Vdr078OxchJzf0Ur2MJbWBq5eIB7zjHKnrbLOObIrhU8nSNIi3a0bfo
JDtVg1BwEdtVEuxqQXP17glhLVeUHtFYpwyKkQNyej7/PmpyZ/5vIZp5hQ21rTe+bSj3wN3tNo+c
CAlyb8xXY5Gv6qi2W3rEFcybSYi3NC3AaMd2ru2g8p2pOi1wxPMKswDSjDTgO56d5k8XgOYsCoh9
V60r3ecXc8X8iMgprPapzbttTEGgwZfKGJijZ2csSiJjnszPexNXPsgnPtyHNz9jccvjt6boo88+
IKFo6+g/jrRUJAMqByimz4daXE3vZrx4vOcQnSz0yggLyuQCoMN+J7I78dyMXsHOp+FnXtm5sU51
Zc5JT1fWCqoiwdqtWtfyISi0i0j07NkVVOCWEoKnysLtbnIadVeJ7cMk3OR5h5/QE4LYzkS1OENn
NPdWnkc/p7Y/X4I5efnspy1uZ7VuB5gvbbWmdIfCg0GTCRXzVkQ9jDI6DqJIna2Ezn/4fNiPN/kf
K7IIyJYwjMCZ2OQS/z8N2kkuRw76FuvEq8+c6/eB43TxFyEq00Isy1uGwhPSrqvM9tMzkmTnRlhE
jqCt8ByoGKEfv1VA8tozoenjxQIrOhte42Ez//2b0DcrChUR8m/rVrptxh+twelA7tzyfny+KR9+
DkBe0RgBtveOLxgajTWkNeOUCdKBFInbR3Hafz4GyMuPThysBSBzEgZky3pBrfkQGVJOHL15Ily/
LkZuutC8kCdAZOgbZhj8mNNkt2m/DvXLWqPh60chQfJxwI/ZL4xfshbehqAbTYTN7VYYjl3zSvOt
sM4M+b+aIUA4r9sKiXaVDkfs1rZqkuGWETtZENwKSY0wWLxKCm0jFi9+06/FNrHRisdX4IdYvggz
kM7AeL0Qd1Jwg8WgTYPfpqGAYL7dT5gQvNTqUcqdqbpotBrkZeyWk3WBTxNy23zdJV+NYDl5mK39
yVv3aUQILy6wjHYC0XC9kKo9JlKCtFO6aJuI7bbpN0VBab9ObuTsp7gLpfw5rIxfmto96tq0N73h
oTE2jXwDV/0edftfUQtlSehBqFcrGJj7oGPhouASD5F1HRiXU84jJUArsbVsNRVXZmG4en9XvXan
vlWxhmIeXtu9tsEQxwZ84MT+jQyAlSNyhwrkTVzLV3H50pJCTFvjvil/xNPG426cp9Bn2tqTJntE
CAk4g/7Dn761NKRii8sJi630zoMvpI+oBQ6WS0PPnYrKzfto1VjWahz0dV9H1zA3L9tB3vTBsS/L
dRnnOx1ZEQjTYls64hRd099Zy01+NR8XIXwpw3Q9IEGOJvMD2+PSp4bH5GFRr7l+rl2NgfxitgNI
fg+4lI/7kUhT1ZfiKwha11hg6Lbg9zdK1++Lst+2Ro0g+N4LYGX9L+rOa8ltZM3zr7IvgAl4c0vP
siiVVFLrBiEL723i6feX1XFiRJBLjuZu45yOvmkpibSf+Rtxn+vtpqrjba+Pa7yb7nOX5puCc499
QDmbjhLPQ8xqT7AwSjysdQucYrOZQC1a3XclTza08jtTWcf1z4n/CFbOqsF8xf3eIe5phyMmbtqx
7syjE96XnDLLiY5J8s2gqa2N6o45L0Li0O7RVP+NCDJ7nSj9wUEYE47gWo9RgsJLKi/zTTegLjc8
I/C7IQ7xRLtpCfu6/rsebZukQdb9qex3o+rTr4DwhYNBG30o82FnGOZmkvBLY/iShCavn7kq0W2c
03xTYrfahMVOB1Ab9B73sf7oRcOmzvSdVWZPjWN+S3Fric35ubDLp3IeP7Sj+5ATyqrmDy0I7+gB
rRyC0K7/0ZveKi+aN8CTZOmfhprYBRXUsPzeiV+jGa3VakATNTk0TkEghIRl01KzKbZksWv08DaR
32OA2iY/tQBQTcd7qGnbmJ9Ph4vAaW+ONvNQ7TWbSNqLnyZAuBoVW12sYcptEk3ZZtH8UGXpodG7
+7xGxkivHqew+Frxt/W6vnVLlMsVfgGgDlAvYfdcpi3zMG7dpMQ9YNjFSrQRyVtmkTvU+QFACRvS
2qUVHgiVH/SYkNrmrhxRboY513XJo+u+jnq5DRDmU1RnP0wB3h76tlWalQwm9XZth9lLk1vHcUQA
VBjHNJy2cVPsMlvBmyV4M8zmYCcAEtj9sweEBglCgYxaPT14wnnOkJ+PSnVlVXm1qlCCHvL26Dnz
ShH5ARzluslm2ivxOnW7VwoS+0H/OozhNileLXpwLA666Dg0+yjHH6Mi/+o2ykvcNXdTGzzoQlsn
4biflAfF1td1EgFu+IqvxgbHS4xxaX2KZjugfMkZ66pypzGQVlU7Mx8xH8p2TWsejKA/govmCA87
E+nwoQ1RfPe2ruoTaG6MeiZXmFexgsNMnhxCZTOHgIrceos8xj5InfuoCT/T6NkrafeQ67/VCWFw
1Y+8/l5g5aDQXRfhA3b3L44+PBn1V5QyPzT9dByGx8ptN4bwtkqarYRe7IAxrNTiWOgV3Mp0b3Dd
jcn0pCTJWwMTLtGi+8YenjUnf5zT9NDT8Q6seKsraLK2rw3g0Ouv4KK+T6wt3ZD5P9KMaA9R0D59
0hVEWyE4lc3Oisu7hBa/HXMZwGYpXaDkeraD6QNoJNlMwlwpfboBEL813eg+HdTHiVipcQdfid7S
0bnx086e58UvW4TfTupiPVXyy+zc3RhN8KwGmAYl88pq3zBW2GEis+vwOrk+IWehx2LURSRu9EnX
oKPe7JQpXXvmW9djMkEP//oonoz1TqJdOQzSRVzM9InpJZxOe+S0OJbrKR/nVCtQMQdLIdruO79X
m22pOJty8rbaOD7LAAAMO/7P6A/N/f1Qu19CliIztpVerweRrp3+Xu+qtXShlDl6NFork30FNvoT
ZoAkjR3lOVyf+FuBqFtwiLB3Oo72W/ehiz92mrGaoG5BYFzhqzMcDFLCwR2xcVpbEZTaMt1q5pcq
2Bom0UnYbnt42pU77mAj7VtbPFEK9U1n3rnGL8lpR7DIl2fO1oY3vLe+KG26sebQz1pvm3n5I6aC
O4+uIXTJreuNL22lfx1zgUL2qx0iiTA10y4X82urUEEe+kMhgjcx2l+yLvwwk5qoerNHqnKdkY2h
8vJ7gsfc9+4mzGucH5G3BtoU85AYibSMMtbXV27pSP3vgfnvlXtPsf6IgbkCg0ZQ/2VbPgHM20XN
q6nsZBnHnd2HgTme3/q7vi333L2BdyMyXlSeGR2n2vdiFIrDpmXL7fvH6DDMJ8h2jF6W+xbZ1eoY
PcW59dAV/b9b9K/qi/8DFfv/WWvq/yPlVQkH+H9XH1+Bt+Zl8X+ObYaEfftnW0r+wf8or6r/RXeQ
OgW8nD9rkKC9/wshUrzMYeyghCITqP/0pCy6VagqAj2neAzVnZX/j+6qRnmSYoNEpUPRA5Zk/E0N
ctlqBrAu+ZOUQHVYFnAmF0UAHU5/k4Eh9MtJ1AfIZMVhDjLviGyccieNgbe5B4lSRUNya5VICY/V
XPrFVCRf5uSWqM97lvXfN6H7/mvQmX0HSdNYWaIxnDycOtMbEj/tKudLgMY6Wi7WlH00yiz4NYqs
HTdDkj9aGCnKLocTvqhAHsWqQXGgXxXcX/sqRIIgEVnRrCozrnGRmXBjXBe4Utw4f7pxcnH/+3MB
wnAMoU3is764uI20RmdAF7GfqZ2H/tswVh+boUS8Pc4cxXdFVLmUZyvvWMT58GESVhmusV7/bqUD
EqCTpn8aKnf6iBzIbCG6kDW/MopyewXsxovQvfQ3kJH4h2VG8yfRptUrHlO4qgzK2x/b9kJx67RU
8J/voAYkxTzhfy4uEi1C48uMmti39TE5uqGZoPJuabvro5y+pu+jsF11Hb1gRFisJR1RpdIX190U
+3mjpJvBBEpJ46++bxKijOtDyUBlsY/ozRumBPrTmFqydIc09irX5oOUuP+NAR0YSTKGVgHG3HjW
p+uDXfouSSuleEDzWF+Skd0+hR/XmGgbAn28D4Gt0+csS3/CLv4vRWw4rQANqATzL7BRS/1der1x
PuNt5CdFFO9G0xi3M0YAN8KeC9sBNgbQCcl6YrXktv/jXRHAouPJVhM/C/Nkx3/RbCdXMW6s0fko
9Ewpt9CC02HGnbFxNXsMJuDBPpdSCPug7neBm9zisyz6pHLXWfxDjZO/Br3gJRmim8w4LqKUrTDb
VEH0PDqg+9FikoEMUJgzgTWwdke403YGRLzCVW16vL5BZJh4uhshSQKZNOH8OrKEdTqfeNsmjj2k
iY9x+e++Spq9odPLiaJwBFAb49s6NPGmK51bJ+7CFLsGs0xkjzMaT83pwG6WBUOmu4nfANjbYBYK
Xgf63o2FPD9sMG3pT9BIJQwB5bAYpYO8p+tx4qu1Z6ytwfqmi+KzkhWbOpxuHIBLU8lTSdVbSr3S
dz8dC08g/CzNKvG7JtO2zdAh4CHZmbVbRRtptPYwm6jlZLl9i0x94W2C3EwnhtuEOP2MPT5EvVuM
QZv57vQ1bTEeEOgNUPhwE/VIJ+9jgnK/HkJhKYINksnbfH6N8IdsNKJYUa36lCp2//P6zjpfYMAH
iDATRpBB0GE+nQ57wHrTKufIxzkwfvOUxPsAsPUmFVOW2083MJhf+EsgOeVSL4WtAqNDd6qPEvmi
pZvY8NL1ONrdYfQ0NEaiyDk4k5L8Yzc9tHrESw9JE7SQA24qyp4v/7/yB2BLuGs1a/HgjprZuMGQ
JH5E0fQAEBXwTKdO2yxXo3WA3y+Z6xzTNW2i9fWZPt/kjGxxmaBZ5oEkWsx0jpY7ErBsPLzsxbYU
VHtAwA5bL/esZ4yq1f318U4TXnltgamQIFtbTjs0/tOV1WGk5RD9Eh/QDhwWA/nKVTspVbfKR8NS
YHegjL0GDp8fMXfcRZgHzjc++YxxLH8DvBoIgTz2yBXIOfnjHagEgB8TM0gfuq93b3TkbDYxy6rq
8XYZhrQ4UmbsXhNIoBTQIIy6Q8zbZ0TVjVbDGQCfdxUMD0+5Ae4QWcJFP6ivNNENIu/8GLMe2Qas
nA7VPxQNtv0Aan6bKHnWr0evDO8VpdnaYoA1WzdjSe3CzEW7rnNl8KkCFQEOIQj04KuRqBQYQ1uv
oItMNpY1rQFjPkX64aHB//yfkqI8KK0QR6Uc0/svzmBOH/Kkd/s1eVfxUE/o+zuT1nzIMzw48XZt
hU2prmp+V1DX7L++ZomMWRL5P478Ui0v9nBIyKO09UsF+iuGdOqm1QALRBAaV+AbjdfrO/A8rCEA
ADQH/VqKUb9rjf6x+oYzQEqtJ/L3pq4OyMJZhLIgCPDo+7suutzsDMX15aJcIPkdi82u9VUtOlVr
/ZgH+U5JgQg5Cf5Z1z/o/LKUEQ3IeI0xiHMXr2Et+tid3gsSqsGOmarPipkO/5tBqKDRWEVogoj6
9MxE9RDZg1FSuxF6uctmLOyEN8ebv/4UieiDJy4f3TOGp1DqSreSjlILPi5bbQi+p5Fx612/MF9Q
8JFNBO9L8X0pOOBCF+tafGL9TEfPrpuGX4PobyHjT2sY70uPsBOHWvbeZBf6dL463nivc0TvJ16T
HbETbA4KntHHxA5DtLmMfD2P9t8qGLDfDJlcg+NhjYh1Twe1HfTfHGEwqArsIYXvuc3dLLlxYC8c
IDi4dBQ5QRZ8qcWuzgutsTw0Avw0HsQaCjuMfiYAmpVV3NgPi0LU+zQCc5TFICJ2STI4/SID9za8
5KfGT/D4prmUOds+mbRd1TvBY6B33oNuRtNaSaya7p9eb8ewNl6hECZbe3CmT/rY3SLuX/h8gPqw
pYhNQNp5i1ANzzObcn7REapZ09bQZmUV4XEOwbMdbsz0Gb2CBSWXoGYNEJIEc0nV7yozzNTG6vwU
A7g3BftZ2jOhCaApbcZ9VBYT0cFcjFtzULUa1O0o8jUmopa+CmlAYDgztF27E27xGT0J+mc1RnS3
4PMXzhMvuQGgWC4Tgtqna4TYnVpNTdn7uQNjzUvd6ogTcX9DL+HSVjgZZrEVHKfSc6oIva81kbuz
hBE+m5FCidIaI9iSencMR0fzKwufPEcNaCWGo7JP2pRWnBZOa2eOnO316+pM44z1gXHPBc9xeL/t
Tz+9gK0cCM0a/apUqockb+uV0VRYto1II/6wcTen2T4XiJ0qNQzRnWcWjU8hCOHMdui6jj5VmCPu
4kYVUutORP8HY9NGX42YyznrDqk2D6Hrvt1FGMWOK6vIaKpTKKl8G//3+EZktABWvx836SIkdVgQ
beO7Tr/HLeYpDFEI9WPpZpdGTbIbBE50xWi78NkxYM3t5FfiUIMK2na4C7q7MaX1OOowFe1mK4os
3M10eTdN5XYrA4WiTZllOjVYffg5FjQ54NIBfWn50tiyfkddb/quOYS7Mk4wtA2m4jgmo7d3YxdS
d9TiCaZ76nZyErEZgH3ceNbODzP3JUYeKDmi06Avc7xKdXqyaHX0Vdjm6wig8WfbbvCZVY3k5fpm
OT8m0kMTAD9ASySG3hP6P+KOeuoH056d0VcaYeyxJPhVp4N2+F8Mgq6I8f6PszyLilF3TVR0Ezq6
9rhBgB51dNyIbtxLMkA+zZsoeAHw5FYCBkYp93SbQIkuYZ/bkz8k7a+4c+8Sh65JV6uroaMZc/2T
Li2RxPqToyFUQ4H4dLBgNK00L4PJ10WT4eU8iF2eqhRBlTq7cZ7PZGOI0lBmlIVPORpv6elYQDyT
QFip8JvQQoYodONjHaf6TqchvxkKpb7zRNp+02Jb79Ysn33vYgmMuHBbtvTexxz6cZw0hkf9I8z1
fYeL5u/EcNXmxqRc2ExwIZE5RTSPP75MYcYWBC7aN5NvCBQU1B71GLvBxvP61F/IlCgNkCIbSCAS
yyxLm3WuKw4CycLngUNOt00HvEhSJAHpJmMZs2ocFSOKsERYwmxb7VvYp2G4m4KwfQ16iCA3woEL
+46qnKvJghOP77JMaIWh0RhxNfvjHGvfZgQ72N1O4hdO026yCcb7je+X673Y6CcDLjY6wFSlzuG1
+51bBc+InWV7mAG4e2Z2eCdAKpAcVcGXQhXqa5dlxm6Ypr9r1so7GZM6ikKUZrg8KEed7skIcag2
yafZrx0dK8UMVcxiVFBvMKBWX//eC0eNKEvGrWRI6Icstn8/Byh95OPsBzbA69HDPsfoh3Fnju0t
JOSFBg2fxQmzZV9EVgNOPyuLXdpAozVTdnKN/UD5eWNilXefpg1q1NFgUoIoUI+IRb+Voi+bwWji
dWIp1ceg0W55O5yXJaQTILGWJNaRhBqnv0ap0E8QaT/7gssBGfHB+lTmPRrlbtHepal0zQ2wGueL
fjTo6t+IbS7Nu/T4sbAs4g1ahnkalfYuAYTj63P2pQsBbEx5+dYayS0A+XtsvtzQf460mHWRlFBa
RkXz0abJHgGXedpO09Fo3nha1z3Pph3hcx5kPfK8Rqv5Q9jo1CKqHJuWzgUTYlCG+xh2memuhGrp
A8hF2I6U771ypxR688ONB+B1CG9r6gMnVLdXSGUmD0VdYjaAgEdY37gUzi/td6YS6vTo4HMvLFt9
gLqmQkNX02/ctEaAsFL2XtTmfmSGiI25YyU8JC8wGV8Zk16+eMiWfxZpqQ6rqnaDFLyMNe+d2HN+
B2mjqDxko/KaKoP2dv10Le9sMBCuFCaHkQcvH4LA6R6LY9cWMyrZPowyi5jUmPej194S5j4fBZEr
zZUSSRD82NCno4x2nhpd1/SUN5IPQz3ikYcgC5oy1z9meRVTPSPFpDlkcl5omi6GyUHgu3XTjD48
KechJKGVWr3eJyUunKMCDvH1+njvzYQ/dy7QVSkq6hFvOPQ73MWAFQbjBkGT6ge14fzoUvQOV7Xm
oJrY58MQrrPEoQOALJE7rPk7UEgPMwMEYUzw/7M1UtVcN23YBKthiOLPTt232sZMpKhSqbVahmiR
5GzkBE/52oFh+6zlcUaUUdvx15Y/jZuzoWCJa2Nx871ptPCx7StgU6OC0HUZWWq/smfQ7GvEhqiv
xVrTQrkvG0QEkjbuaIPqaTuTHliDn/dVM0n9e+GusIgEeN6BWCk3KMdWj0jGSHFR6jg/rk/hu670
6RTSEFdRA6C1C0Voecn1vaamRdH2Pt4eEaXNWJ8P3uiqT2b9Q4kM5ZOVzuKf2Uzso1vE9Qq7u6zc
0LVISsRZEu9OLefqZ6HRo0PJGWDeJkcqEpfytFQ+Y2iutSsxIgMWSXDRA2qlMx7bWgTUsTO771GE
ccPeAfZ8YHlZmXz0Il9t7OZjlLk0GcLMtdf93KRQ+XsEex/7xLBQYOryDjHoDlaGYQuVSqRIQSkC
8QzrbW8M5lvfh3DswjZR9nlqhRgFe1lRb+1EHx+juTZAIZaifQO4B+6/RDTWWku0WIoQYI/m1Oj2
1gt9wMrbWrYW3QmrM2vu+2DezmNXgJrzxNytzc5p5ntlTDIdFp/ZfdLTAsDr0Le9uw4bcHv3Luwc
xGzm4aUs3dlZZaH6lR2G1oka9RruF1mgqmsBjRIEkxONLoTqtOz3lj6Sr1Z1WAKaQ1wrRj42xqx9
clPk5KsUl/iwsKQBQ7XPi1xEhz6mFQDYNWjedJMUBjJLJKxVPhtfAlubwAnjKe/ur2+g5dVCtAmY
C7E3KXwPBG5xgbUij/W+0ntf7e1uqxVUGyt6k7u/HoWKGe1ZR1JQYc6eXmAVOjF6WRTE4CZmI4aR
AipNrVuJ31n/lI9hGAQwqSoR67zHJ3+kY0HZ5T2K2gLIVouWnC2FySk/rpFGHPfCmb5ZpTatWnTk
tmUvJee9tL2RrMlsenEeJR5RNjBpvVDzPP1SoLGBQLiop38Kg78Ax9FIpSYqxNgioZp/qBNnB8X5
1/UJPuv4yU/nJiB3IIomtFyMW3boLipuTd+g7cMOHorSfs6ZBkr9iuf9Lrpq+O0RhaTrxJntp8rW
IF8h7OLbimKuxzx704qxMFc9weFWaKLpVu4YxsOq6/TsRovk4hzRl+LeIgcEZnE6R20xgErvzcGf
hkFdhWYV73Nt9BCBJ7VNtbACW+0hcdc6f6tN/j5LFO3lq01rcIleRHFmcnvkhvx+xIFxxIh4jfy8
eiPFWgaejEItEVYmDjuOTjh8+n2FVnZOrSqjP7pKjKThDEzbjecBfBBB1T9dkSN2VqD49buL+7he
B3UgbpV95Hov9iEHjX46wCRkFZdFkGTosyYTCun86M4HbfLifSj0+MUqhqOXNcHHvHP0jzc2oYyo
l4MS7lLop2OBRM2inKei5BQMmFj5sepBF+lWRHFPpI8fdbr5qGeseQC/DZm5AVPtV1ztmSbhkLcs
FRc8PFIPFoCATEKEperFUrygq5uOizck55m66ehGunnvqZ6JliVif6UhjPWkRwFCkVq1JTlo1oUl
HDpGSrce+6Dd5oWuraU38vbGBMmAZjFBZLpsPHlBkfUuJihrLDgpKT/MHfoJAkT021UoudRJXB5a
Xbp1WR2QWWxtvmWJ7e7mMpCibASw13/Ihd3BKQDpIReK63xxW3hlAPtRJt3h2OsrdSr652mI1I1q
TfU6NMppUymiOl4f9B3wsPh6GVYSMFP/l0fk9FzYVpZURiVIiUAG7QN7CHZ2lbb7cVaCI1CxYoWW
w2utZT2C94hUNknGZNAtgIPTuS9kWc6+LwqNNn5aP5iJJVZQ1rt7QEbKruln5zikdvdDePF4NKJA
RxQfzTV90My7QTXfxGxEW25lMgdWHtm6UgF/HMD+mUdoJUWRU+tsjBXHiRZLhxvh1GYbrRDGoxkP
xQ2JuGWwzR6lJyabScyIdZbhtKYTJEOmzX4rmnbrojS+8qom30S5N60TXZg3Hib5kC8nH40ZExsK
Hop3BOefDfK6o0Wf9gFbT+9HP7WdZpOlUbdNInTcri/0hZiCaJSSM5oWbPT3qv8fz7ASmjzCc6r6
KbrRh3GOzP3gKbdyxEujUNSmuawDMkPx5HQ3xQAok9IaVL+1iGh1jKgOg8o5uv4tZzUNuU42N4qE
xCJf+15O++NjitkgbG8jzUevHMVpjgpBn0FQ/TLYRfpPOE3DZ8uLou4u4Es/lOGkoWGJW1q9U1JT
RROxbCCtXP9Vl76derDEU7OHsDs9/fYKHyJDizzVR/MMMEnaCAThqFleH+VCUCE7j8QxVOfQnViW
qUrLTYzYKXQ/teZkWw5eKDahmsfWKvOy9A2J3ugzFVwIakEY1n4yGD0pGqYuBOBzG3+lhWjGB6vP
i++4YeHSiNhqu3LsUfPWpqmE7o1r7Xxa+L3SUUFmsmhCL661ZPAoqgmLEocqeFYDy91oYuhuPO/n
J5eiP+g8YOwokRPknU4+ib47232p+47N5dGjbkKyZXQPc5tFh2Sc0Ra4vg4XB6QwLF9y8CTL88RT
F86inXUfK4Fo48YBTo5ajG0SqeV6ijNvc3289zDo9K7gC/8YcLG9KBFoRd0bul9gGhA6cbJxjfku
Np2HpIrjnTaWLj5OXbBNvDHY5W1s7inYoJDQl/UH6iHFJixGcVe2NeLJaB7XtCuOKNMqu+mWXuH5
tcZPhQQLbo+aBSJkp4tRmFYCyoWf2ip9vOF5RfwX4OQ6Drr0f7Pufwwlo58/bgKPiAe5e1v3PTPv
NvQLqDBlJtaIo4h2MBdvhZGXdjOnG7kN8AYq5fHT8UJTJCRnue4bsRkew1jlq7Cou/FV56HA+8lm
BVA3Vu0lMSOoRDmNqc7msnDfrYLa8Qs7TTBpiJHXoAKwBU12y03zPAOgJ8PpwZiBKBWw2umnIRQ3
eLmbGj5GSPZ67LLfamW5H+lx2w+tWpGYe8P8LYgV58YNcekoYfyEPoOEIAJtPB3YsHXBCUsMf7Kq
+MCtLTb0n+cnM0eRwRNYG14/SpfGc7mQOLuyGL2sD/aVZfV6OBkoKGeUXy0lfnS8plrnkSmgSuXl
jdTqwnFgu5BzoOZjk4UuKmrUvGMx9fnsk+QQxCVC37u98SupwvTGSBd2J7hGkMrAlBhvWSwM4mEa
Y+xm/cSo1X0ROY/gYG+B6S58DmBgtP0RPJNw5MVyFcaES49LkIT2dI1tVhptZmm6EpRNeON7LqwU
vRgw16QNtCbfYX1/nm4vxziyUmZWytWfu6k0HrExyHcZStl7SoG3vOkujielAnDcoSxy9mlRgMY1
XAY/SWZz55Cwfa6z/qtiOOnTnE7RjXbEhdqIRxDDFnSQGIOvszhyomy1yopt1bcrdd63o9e8GFGu
rqWN5Y7TGu1Ct9ZWVeYOO6trirt2TJUbGcCF5eQ3OBhUyLgFQtHp6SsQYRQ5T7jvUtHfxQMmT6Od
GHuDKuuNa+3C9iRyU0k2DPAcOLOcDoVgRWfbIG/9IdaDezHB/g6bRv18/Xif9SkgGckmHrkgyry0
suVF98euKWvsqQYZcQjHrX4YSs+DbCj61ioC/a5Vs+he7cLxTndmc22YkHztsVN2RmXr+9Iu82Nm
xL+UytAOo6iKXZECe7nxC2VKuXjLqXdIFpYEKJyFyS6eTqJVc9UXXg9J2BmjB2vEFjVu438miFx7
4GDxHR4Kn/WwKB4cgaJDNVEHLqrE+qwIkONd44KjGMCJ16OFhEDRNNhwppSWbgQ6l/YHq4bwIZZu
9A8X6bFboJlNnV/1nc6FK1n1+YfBMWV6jg/S9Xm58ALJTiW1OvCcoAIWQyGvH9iZFWp+1rEqFr2H
x6nJiieMTFpgwZ4muVsqL4Te/bw+8qWP5EVAgwd9cDDTizBijPU2SoZZg+SBnlEUz19ba7QOWaIN
2+sjnbX65e7kmZX9AeyJ0BY93Z04/s0pq6/7s1s9lXQC9lqYd995GorXzMjsFTWiFgZ8pn3VplL/
ZLWZOBhOfOPuuRBicM+R6qp4qXO5Lr54iuK4nJtB90O9Qb1pNp+wNLU3PZWSzZzQzApC7fX6p79f
n4ttT2+dJwPpNDxM1EUqUKHtiCquZfhI/DeScxFlD+YEzWpF+xLtc263uzy24by5ZYpDkBs3loMC
QVbEtG9E6he19Zv+YhNtdJoqW0+o3mecd+3vCoGmsoucECkpN65AQ/VOWvxOknEakbxqq3SNyBA+
JI10Wti6DiYxSF55+hetz8WTsKZxP4tOsR9Nq43unFpqo7DNa5QG8vw+SEebluyc1B1NCqvC4qUM
TKQIlHG4h5400K6aWxTbKzXK8o3Qwrla4QZSC9wiNPvZCGidPWqO0AAykCiVgKBRNVzbVo/TdiaC
STngo6zvsfgs7lX8c35AGLOR+Cfcem51G6QaVMpyP1MzLNd155afDWVU9U0RzO687qNq+FzNcY6y
lJH8DKymrI4dSvay2td41SoPKynFhCr83gmC8Ba0/NKmBjGEyJisnEiF6tNNPdOI8vSkNXzgOc/O
XGkPbezMn+Zi6n+bQsUbERLjxqHn90+hBsoEIL5qnzRMrQ/X99iFJ4ZECJgZz7cGy2dxujAXUBQ9
GA1KrEV4pI8IE9FxbxkVXhhFHmGE0iWPFo+c088tnFbHizgw/KyO3V2g2+kWevW3v/wUKc2pgQhS
kY21qd2eDjLhtzipXWf7cTfW29q0vQ0OMbfe5LObj1EcVOwllQ5nuGW7t9cic1IDzfGnxM5WToKU
vkxyDrVj3rr6zq53mlmcfMlMJuwmgjz9oHFMTbROUsUvncRY9Vn1IVUx7snSQrnrMr3bqF404eNX
3oJXXRhYontIMLh6oaguIlYrmWetHA3Ft2lJvzhNNa6zOu+38Zz/dFUkDBL8cjcoL93ajf+WAU6u
PPDvEugCd1CXgITFlVeDPp0VI05f3NYhSaWqE+3acs4e+1aJZ/zO8M2hMd4Mj/QCkwOWt9W2imdw
xzmEUzPE02Zl54r3bCIv9CMvE+ctnvv6eUAC1VzjPFqWHymsxAgdpaIIdlo42u2O8Kfc1sWcBySP
Ud0itacj7dC2U3lX27per5wK2M2G69V5TjUHHW6vt8t6jYSUkyPJE2HRPldhhVjHPPme5eHOOKRZ
/GIr3vCS5RxAnNmHwtfq3HtCWSf7hoNHxsXdeiiiZDmo/xSD9c9JJLQBbbJx/GU3cz8jh9PqvzQn
mFBcGWtpTuHdR+gXtY/coom2b/Ea+dxZY2hId8I83LWtJeUEk3b6OfWW8TNvQvV3CQWYrDRpkT6R
iFIPIdgY3nNkRfpR4AtvbWCctr/SPDsq3Exc/6F0ZDU6NsNBSdPxQSSe+dpZs8JHYtFyqMfZDiOU
nZx523tpiLUWIAVsGy0RbZrO6H8OEbSddTwOSMgNujHs0Ecr2i018/igKZkeom6JSRIGLfTtnYJK
elCi0oKF5tfeyNLPudS6ZW1KT3n/quSO6p7pUyhMPptu3aL+EkQWuk9D1H7pzLautx7xlu/2c7Iz
vSo81l6a/pM1vQEAtOqNp8iC97KKSGMxXwEXH94I2M+CBLl7qULQNWKNqQssTmxLyZTQIH5R2yhE
2ENVtlrc4tBkVt22rdCmqmx3uhFwnld36YA4cBG5YU3uviWxV1Vqs7B7N31REhpx1lhXb7AHxbpW
lOqgizHBoKjI9ojaW2iJzvrBoKM7z6l277R2/LcpKJxoUhYKMbRxYYPL+/OPZCKxWV4vDfIXfke0
1c3A2CTTaK7aAUZsKAJvf/3WP88JiaUt+pQ0IRgTBsTpgPg5eSYm7OULNpXYiGFgtE9SOOdpmbfP
8+CKezW1VWY/1/ZxnokPmkj1f67/iLP3DZcWqE4SnEGZmVT/9DeorhK5bpHoL04YlPeuyIZ7W8/F
jYW+MIrUtSBakCRuuhOno4TR0NR2G5l0JnWL0MeyN2CqblUIzx84ZPV516idIjWIF+fpKNxcugM0
zfQtswkfHTPQVlmBLlOAkMD1WTt/ZmzqjUQFgKbeV+90JCuahlltUtOfWwghEW0PUYhkXyDBsR2H
0qHk2htcyLb3l/xwqeNBfEHpR/LESS1OBy5EBJg0bk2/0b1mbStO+y2canPnjZ64S+1x3CB7U26d
eVZu7Va5E07fNyrdEtlOxReStrM4Hq0uLDevc8sPcvEm0s7+6PR2AobUinCZQJALt4cjl0u0sc3S
e5q05OjZ2b5Tou/XJ//9Vjj9JTyy1G3orsM5pcJwOglYWFEswjPkJRIYNhRxFO7CNNe/zDig7dVC
CTdV52qHSmvCdegG1TE1alydW0N55c1xt0GaGAfbTd1DrPXOVvQQhDXcel+ctojvOkOILUQnH82i
1APsZrR3Tuu2BxtoxJ2eO9omKdBMKngobtxAl7YV9RlyU25g56wpaVe2nXm9ZfltMPTP1kxJYFUN
jX5QM+UfthV8WsgxOUFMOn+6PqkyIjudU2qyEKLgVVKhAip0Oqc8+0mVx4blQ6iY11gn5g+xM4XH
XGTjc9m490mVQZ5OeBxCEq3rg1+4CRldGhVzOYCwXJq8G1HheMlEADzEJWonRVwdhlC0z8XouF+d
MkWA2GyxdORn1S8Aj7LtVFrN8/VfcVYS5Gz9+SMWG9wLnH6Yi8imzzOo6wmLg104UiOwOrQzUA2I
t9fHu7CPcQGwpdOPJ9tKSzjMBCNi7NF48Rs1V4DOJVn6xbCT/JvFW/fBqsDerjvVzcJ1V3XGF0Ii
HEdprGCpF+si6tbshpEtjvBz9n/ZO6/murUrz38V132aeYAbOUy1+wHhBOZDKpB6QVEShZwzPv38
QHu6SZBFzHXb3eVqW1f3WjokN7Dj2mv9w64bGrQadYC398REwP6idNJbLCo7rbSxr04OROAaOBAu
dXA+2ki4b+Jaxq2auvQhlaShcRJguj/GmrDt4zd9QzSjusGVETgWmBiwIdpqdlUF1mNWbeo3GCEr
dtEIwtFqausqzvxuR84SezpqWqGi+2A6++s4Bjxt8LBlG6I5jPXNVm317VjzQNxPlmyziDzA6lq3
2GH2Q1HpN2D+6lOeW0/sXsPBCDPzfJDHrRLi2/OP5pjc1CEIMLiFvV5dEXDHKtJG/UaSIuVCK7KB
zFMfHje6+e3+wX4IRBwBEWrT0PBfN6MtWHN2ZuNGrQTtO8B+8hNTeJIi2bqWC1RTA6EV7pVJaD71
6TReKmN83saW8BPmGxcDOQs0L5B9E6MiOfNvFj9KV0yVJHJyqd8y6VuW0+sdZ3lY+OKU19h31rGf
kYoR5paTfjMYwQyuM0BeEtwlbMdmSyb7nX5hb1ku1s/QqPVCS/Ry0KNSMW6SoZj3AR49e2GuUR0V
xvRgkMhBwXmw3Lo3xY01/k7LGkH1ElnC836T9s9TpZ1jIwxO0jSPB/JO4y4IMh1BO6FDahU2Rl3D
wvXDYQuf8c6eSj6cUJYyOZs6eJ/Xk6HR/SQ0Rj08DU14klF/9bK+qs64wZZuVMmqPc7DjJudb51Q
8H1QUKvYePm3i2x5AoQKCVRIPiI/9iqgLtRWk8VCC08AbbgZIkbgUCDrbJw+s10HBnrj+Hy3Pe4S
gLHZZyjuvG4vETMD60UzPMVd1ewVs8kOQZWpTl+bSCwx4Bvv9/bOtICHYPfoHNUaOPrX7YWAodOp
Js8gGjHiEZmAqEt8LEcrt6c0QFoGD2B7Y4m/0yYmd5wWZFi4qazP6Q64NqV2KTrJKDHfTRrkB7sK
s1S9DCYBz18cUctPkELBKydya3A69EUq2yEYR0hOAa6gtir3w2ArKiLM7awrT1k4BKKrT012HSt1
vqVZ+c6oUGoCFkxtDxjPelPSLYRICzOJTxmToK1JPfVRpHLxViNbR8Px4w5a+vz1rsIVA+QhmAOk
SNjjX49JrYWz1ppBfNJSRGcBW8WurDWYAJBV3v81TQH6RYZzuTGvDrWUpHomzWZ0ArZmYnJZxBeF
GGZOkDTNxsx+e37wVvQeBpTg+Nk1X79VjxN0UI9NfFLmKthD5hDcVkUU+eMXenekXrSyytoJUlbP
WkwroVIbTiemoAQt69YUK2kHrWZ2/4rmqA0sUR/eKuupLI5Db5i9GJ+MSVPvqq6cnX6aDAQ9Beus
G8KtFN17SweGLWZ06K9Rj1ttR2EtmmraQ0KWwfzt4JS2blHqeI3IhFIaev7uFFX6X/GSS3kZUDwv
SWLh9cgZUxZgAe7Hp4U0c0BVPXQQ0dC9MIx+FEq8FUm/DePBoS/ulMDvVYWJ8Lq5MNCEUG2H5BRL
Ap7XSn7ejsJdVqm/5F45WWN8oWba1Vjlv1cBhEOOKg83e3kxtgJ6uGqYJIkmpeyFfsfmHgUGOrPZ
tOXEupIdBlpMM2x+ZPzR9gF0tJqibe43fiiSpkLTBD4HhKr2aw6PRrSHhAuZPaeCdhSJZlwK0CQ/
O2idge336AxFWJ8hUTeo4lM3QmWb5wFfTX9uNM8c4nmHGvnc2Sg/JFtprnfWFRwPVi10+EXAc7Un
YWCvzT6m6SdjyJYSf1vtIz2J9skc684EY3NjHb+zBxJVLQR8Cpz4Ba12C+iC6WT6MVm1un+ISIcf
46Z/ghazJfv0zrYE2Bxa+gIjosnlxV9kzKrRt7KyN7JTEERQpotYdVrZGDeW0DvrFrtKKomw40jq
aKtjVs8mScVtNTsh+UOVTcTlfIC65hS6lXg5Ok5uLaum9/Hm9BZ8uSBfuHpwc1mE6tadmI311Atd
kGNAWePsbZRLyDJii92P4t4EYLCvw2I4ZaMK1r5AsS1OLe2xRPvd5QqNlLKPyLVlxZITKZChanzc
r9R5M4n4zlibhJZLFYzMLdzB10MwdGYWBPqUn+K0S85NcSbHLg4jzEGz3RiHd0aboSZJSLGKZOUa
09G2SDoZUPNPMlpPTp0LiDyniGl/3PFv+LQscYiWIBA4FZ4Dh9dvJBqDhPZSUpwgNKkAxhXtzMcm
7n6u+udVTSmFmuvFHAf9nsROscPntLpElZScgaZVu3JuofgI5VNdFtEO8FTu1X467jC+io56nz7I
sQbVWy7nHwE0OycV4KB9/A7v9RQYBaqjqAcRjaxCb2FYlCF7syAQFSV24UZHByPc4pg8o8lWsc4i
lsONb+HxgAZ73VMBFEBAflZ5yls1YTrGfbRHTh/JN6HLlNTtlDL6HiZwhd1KbpUv8xSUhj2oqv9I
aUI69aM8fvbloLzLZ13/7udT0+wso45PhSb7P6DUyTk5xgVxXcetVNqJ6Wcb6+y9rlqy4Ev6+Vku
8fU7zFalVFGRlCdFLRYhhNbH6qHJrIePR+SdDASMJzRRQXzAkiRuf91OYOnlOGKwcFJ8H3mF4Usx
UE5JBqphDRn+xlM7yYsr5LhnrXG6cTg2g3hZzL9Pnf75ACNDTWGUKgtpVHHpjxdbpoLWAAOaxycd
8yYH0bnxGGtK7yix1eytefg15cau89v6szLm6QYS5J1eIFDlKmyCTcSffR0CSUklxlDy8lOt9AYc
Umn8ooSYL8Ap0nFil+TELhXsUTSxCC8H1Ei9Uu/NPaTV2NHDWvNyVSk2dDrfOdPZvhbeIHwpIEFr
w2v4ckEYKiT2DGUMHusmmeD0guJ6mPReyGyhkgvMVCYzQLtOjc7jqlYOqgKbzu4CSfS9iK/6nhoS
ad8xiqGXtNX4C+cUCKxx7osU+vDr2apoPAdurxcf4HPyCRS4KTog3fJ6IGM/G1PYpdyhGrW+VapQ
/5wGSwouoECBbhSCk4XL/cPyccozqiMjUu5RpY4EZ4iQwXcqze+SXZV36vfCF6XLlpfbyflYs85G
oQego3cxZEBslAWnYS+Exqh3MtD9SU5uekGFnWOUQvMgRRmfwRM0BzRbe99LMCS5NqdoMt1SqYbS
k+BFJ25rxdOlhq+85pLlHOH2BCbUgcbKc6f3S0HfKRXwXG8wmyhwulpJS3cWK4NcFWiloxB0oXgm
zGGzJ7EgZzZBRn7SpVoFL1zPNaY1ARqKIAoEl1ug08bGFapG8005ANKYtVn/UaASU9m+KtSfulbu
EkcWw+FRrA01cUB/4iFTNkn+w/f74qFNZx0HE8nMD62JGgtGAz6uFiPl4tTB0dtfXJpHAZuhIdE7
sphFWTsS+zuivb4B7qTKcu3UJlolkyENpp8J/KPKmayGCmqMjJJuJylKlHbXNOavSS0pyn6851hv
9rZlqS34NjKeOsmfVdynCKoWwZGZT3qVACFiP0A0sipKESPDyExhIM8GAWA3W/lesNJB/BwDdN31
co4KIEgRKTmnJjiWdlPUypM8jv4nrW/9jppLHDg1LimsDtQQMWBBu/db2c9+68CiG87h3YsQXhmC
26jjUud1gSo/RGYbZjY2qTDFVaXG+m+SxnN5bGdYuWFd0XQqK4tdnfgY5fL8pRBTFk7VV6Xi+qmY
3kgobFFsaqck9WDwpr5TYBBVegluPN8xLOplt5DNVnYHVjwxkDUNUDRSk6ud0ZfKwxjlzbFN0MGw
EeTMpr0W91Nv16pKHWZMW7nGQgK9K6OZwHEVSm9pO7Mre8kWYEy0ENcXDzQjzEUvL6bMjWUM3h2l
QouhCrTwp18GRQRgMghTJ0slPTyD2ydwAYiV8Jc4t8FXFD7jOynscG2qah0FwXJhKqjK4l5IdcPy
hmwGnzakCVLxgpLN5wmk6dzjgFQf0LX12Sy7IHj0qwAS/iD38OQGI1xcpICXO4JQ+ZdhkiXFVdAm
8oAzsib2e3MCd7ab66K4+3iOvckvUhBcACfsHgu6R1xFGmHkx2nUtc1piM3U0crSOFPl+tSIQW33
GkqlWjp8b0bF+r30OTL6kMuoW1O2WASjX+9+U0wMFs9TfSqTVHGKDknlIpCRYfTVat/2m2yzd95z
oa6TQuIQ50azes8mzqXRVH3aS/3zLqX81vmKCdg3O+/qfM/cwmxSVn73rZYolHck0qTUSPVz1ays
B5I5y31zChdG9CIU76U6wvwfD+KbGJ6ygLFAUcErkQZZx3HNnLE8xaw/SZVxGrvwMRVV62JQa3lj
trzTEKGPTu4QyDTzZvn8RfDht8jiBHLXnQqEsV0uLXA0KQnskqreCuOX4+/V8Uj6VQSDxRQhxU/+
73VTgwRqgfhxPOUIDzvsCbMHtdI8N6bUcMYFA/9xH75Nd68aXF16Y6UAtNSN42lWR8mz4Aw61gQV
X0lkxC84DfdYdhpfNI1juQxxFyNxXmwEs+/0r4YGCBcy8BQWukevX1rF5KypTWs8WUr+q7C05DKf
ZokoQDQ3rvhvYZi8LrfaJWZmzpBeeN2UXsdJpdXCeBplqdgLmd6f11hnebU6TOeAJEynCob4Ni/8
+hDw0A7gtM4VKm3rSd57Z3juCOUuvA1wha8fZJxiJHKrduB2rtb2OFSap7dh4Sb4DrsbY/xeWwuk
EJ9XquPyGieJFAzonbQeT42m7JM0+DaYZvRQVZVt+v5e6UI3UYL9NFZHUBDnAKs/tUxDuzQU4dKo
JxE2sX74+JneeSQGALAjhUSSIOt7RdQpkTl3y5DrY7pHQHK4jgdQjrVMYun37xOLmBX3YkzqSfKt
ppdVpf2kkgM51VoLOi2Jzbt4MBCQVBCQ+vi13tamSRzp1BAxxoCYBs7l9bDq4KCEMFCl0wCKl/uf
aOTiTiX2yu3esuD6RUNcCg5+m4S82aJs+FkUJOEiakZ0cmO6TLZnQytuKg7OwZ46H78L4ul40VKF
3tD6meKBAtS/zxBFr9OIw9epx+HXOBfJD06dDjPDQZiP8H85mo0RbNrl7OPZuLGS3htAnm65HT7L
ji6fv9gT1bHolWDSp5OmFAp0ERywQtJatxQXqo3r17tNmYscBGuFLOZqqQh91wtTIkwna+onN1+U
/8IM96lgCqetpbLkW1f7LycWpk8UHsmdGavxQwuukGedtrQ2MpyixZ1HFXR0z3NkzRUhvIQhI7gJ
zPoD43ExyFax0bFLC6snwFCdHYophCLM+rChwqmNBN/TqUmB/aP9JRKjBeidCjP/F8X4h1Qscps4
M9s6UN85fJbTmko4rD/IZKvDhyrXrIVdOp807jU4h1IDrPWh4naEA9k0Sr9/XVJohfEMQR3s71pr
DgfgujeMSTxZsHuMSK4+K5nSHscBKvrHy/KdbR/q1sJ1Ivri+qmsApIOd9u5TFPtNIOm+Oxb1PRj
C8tUp6qgdtk9Qr7HQgCHgL91ipyLNVuj7AZlAqanaowvHz/O2wvOgoonBcz4khdc0x3VKugREDX6
U1LkCeTi2nKsQf7dWA20y4EOLp5TS+pmPZVz2YqqSq7Ioaphshv6mneW1fgotXgtJn0rbSQk3nkr
k+SItsRjCAiu0QLk45HgCGr1JCLqYw85SbC6sNrdx333do4uWTuwXhbH+FKyfr3vdGVTkzBv9FNe
a/lZAhnm0AVKuOceMR6mXhR/L7qJHP2SxwYUv4zUWmPbb6p0ntRJP1FZkZyMuNbrxCF2+iC1Dm2F
H+DH7/d2+UP+Ad5EsQb1S/77+v2yPEATQgqNk2SNMEZhpcOHaYVjUJFwk+a6cebcNPazEP78uOHn
8Xm98XAcPwMVkZxV2QRft6yHLTIiNT2LU9bwS1UJqgMhxZOsEz7Txc1tSaXcjRoT1L2YQsopsSml
zKt6iCRMV1KopY4VK98bIkSE/sL8ZKJnvPNbQ7UjQ8sPG8/7dr5x+nCJYsd6ptmuTqAmwepr7BTj
VKVC7unQhRyja+IHv0C2TRxQj7T8IXK5bk0XRZOX3I6DyJPaUnAbQy/tEBa+kwygdD5+sLfPBYoC
VMOSuaDCs4ZT+D3doQVjcOvLgOGJpWUnRrBy65h4e1JBQWdHQoSFNvB8eT1c4LNwJaaYfSuQmTxZ
VSVwEx87QBRS2Q6PxeirJ6MifeDM1FXMXRwgK+REkSQVSP/VA468iVFcpxx3MLHw4f6OJVUnn5mY
Jh3yOLD2YRyDJTN9yNn2WEaYGE9BU83upFntaao03MX0nIu2LWpxjT+spmVfkBmfz3U9rzN0+UIL
NgRAdHupPc6eEcbJIbasPnswcGxA6qKrMAZODT31SNoUX60OLn9fh8ktx3P20wgitT2gSJV/rmrV
ir28jORbfzaMHVeo7FGsirBGssMfM1fnZZ7AG4izzS40P8hKgn1X005oTShDjb9t2dW+N0iVdAT2
Ef+MSikWOdnSJHDMTK0rJOz08rzp6vhXRUyKwrkczF+rQtav46rLEreYE+UqkxEe3BsGHjhogo99
YHfI7lHW8csw3adD3jtpmOrMq4pEK7ipsfVk7MYvhMAPQWqVKr6/Tawn0sZ8WIKg16t3EedfJHkA
TZFAU15PB4Q1u8pI2+g2bpGjt/RBdpXMaO8bVUDSRenbs9oQFK+oKHfN6MltxGhvty2af87bUeGi
sLkKHaIZhxrVxxgoT5T7bAwhr4SJ7hhDpJOENbobCid47/bom3682pYf/Oq9EVolSAJVzh0GJebV
e+sRnjUdIIJbyjr15VgYvVuHunQWkxbbaX4cXBL0CxtL/E1na0TmnN6sPBAK3Fhfd7aQsixZTvJt
VofBJ92kdyNcx7ygTkXcshN/V2JGZudJWfyEqVttnEnP4crqpcFGIPELOBK9hHXmo61laeAJ1Ns5
1AGjjZ2pCV4sa8P1aE7SlRSHJHv9QiwVW1eDDkh2rz0ojYp4sFlUPSr6ddGc99yJhl2f5+pVbQ0o
OeXZLA5uSXiE0iRGCmQVLT/fDXHQAKhFqsdGba8LPBCZauyqhWodE+4zBKMzkvuuJOUl8mSkxHFW
xv2cZFNUoVcYGC3H1sfD/iYMoOvZ//gXVmFo5qzuBHob10NNcHNrkaYFrGVlZEeaeVfWQ+5hBBK5
H7f3Zn4vCbTnNBrVVcAUy/O8uO4EiG9jFBkrt41eJ5d4HJGK1Xwz/VyJxaekFuWHqhi0B8wQmw3q
wpvjZGkZxcGlTM2xvK491YrQNLIwKbdDPS4+xELqALzZOrTeRsg0A+wQlV46k8T7qkMzKxsHuayU
22gKirPISvHM1PDnzhIST3E7B0j/yfGVxOB+06bk3mzV6IhU9ZbG25vL3vIcXBK5QRMBUZ993dFp
qXZxFHTKLYyK6ZM45MXBKqnxha0QfPl4TN/r2ZdNrUItArpMVdkubzOT3ORYCplDWLSFdny7V3A9
JwAnmYeALtCS1y8UGZKI2FKn34aTIu0SMcqOIMcVLDqn/NCVpXQWyApWW2I3X06JJG3sj28TfICa
SHUDPwAzT3+u4oRIHTjrdV+9LdXR9GIz20dhnNpqW50DZH3oc/GqmftjodbXvRFttb704eudCvQO
8TpXaU2nqr7q434wBLHNQ+12nsf5sksk5YSqbnjZJ+3sIkMxnCdpmV8liph9w6z9c15Ei5BtHW9F
i8s5sHoQgtuFL8YwkPNfnRON1RmzUWfCrVhze7AlY6CQjT5Le13z2Y2e4RJrV/lYKo6Jyt2vIegO
LZssjNKhmZy5LSMJr2kr/v7xJHyz8NQlHwnJi8NEBnu2Hp8mCUBgAw87yd0U7EdRuzCDSTkYaqEU
WOdk0xlSvs2NlgCdqeJMIAuR5I9NoERby2G99BZ/6yVHxrGiElquQWKSUUehTrL5lJdyFbrNJJSJ
J4dE7lZSJbkD2YRShYYUynxhlUIImT+r0HALVKu9N/le3x3RZ59AsHWS4s6KmS71r0GNvHpGnMkW
1UZn2wQZjLJoPucXvpEOhl0XiXCoU1X7UYHEv6CwMNRwQqPmweQY7Wx4JOVgI1ref1e7Wf1qiWV0
URUipQWF25LlFDnMPyerl4xZHCTjF1OZWiC9cXaOgaCGvlacyzYhWym7NfcXARWTch7J7aZ5THaF
aq8tjVm0ZU/1RmdluUURKMDWBOb6VghIDNpcGsoquQvUpJaP4wzkxm7DAJHHqDcb2Wa/T576RE4/
YRvUkK+bk/ZObjvlQNCdfo+kWAWQTIqYZGFsBaGDIC+5Cwn3nV8b83DZB14uEJ4VoxGABHDdgSut
7xPprBVNFvOsEHTRtEzMtHX6vpL2mSJ2e1UOi2MoFdlejuvkblq0K8Fe9K40JIlD1nNLVEVaL1i8
XCi6gDxZaBmcf6sYC6XdaKorQb4TMBNBNP1AStqT9G+hSR6j0XeLnEuhP2ZSfKXN9FzRH9Qx+Z1R
NQ8BDwHLVYRyIFw863W8OPZRWtE6zZfFu7TodAcqJiMwT/q+J9w+yxqxsssyHL4NaEQj4rkRc7wB
KhHVkvV85pdxKrODvj462q7VfEPPjLtZvonSy0a6LijKmkrnIlXpLsZqKuq8cXyrtxZObvcThC9F
LZ1Au8yMY1WbnppLtiV/jfN4L2a1tzFl1lfQ5+cDMMn+vjzf2hJtNIdRSKTUuAMeu88889h7pj16
oX36uKH1Ebq0g1AF5QtmJ1m8VT+oQzniH0Q/JLbsoIri9DYkFHsrxnuzFa/bWQV5keKX/aDzPqIj
2Y0TughCul5sAw3587z6lx/j/wmeips/r6vm3/6VP/8oSgRXAoz8Xv/x3y6jH0TZxa/2X5dv+/cv
W33VdfmU37X101N7+Viuv/LVN/Lz/9K++9g+vvqDl7dRO526p3q6fWo41J4b4UmXr/z//fAPT88/
5dNUPv3ptx9Fl7fLTwuiIv/tLx8df/7pt0VL6l9e/vi/fHb1mPFtTvGjaP7wv86fntIoD/73H45N
+pj/bNY/4Omxaf/0m6X/EYgQWTAL4CSXy6V6PTz95RMTmCAZBaogEDqYEHlRt+GffhMk6Y/U9Pke
IC4geRfKNHJQf/5I/iNziG9AX4vSG2m93/7fg74asf8YwT/kXXYDEqNt/vTb8+x+sWGCiJdx/1kk
6EHwAnZdbVCYE8TpyFV8r/eZrfXncXCI6nNU2LLs2NaujicBekU5OXsVBzjxMLYHXTlHM8yecgXy
yVlOBJQi+Wgjn1VG6PkexMFR9LPaxAjE08mrqU5TulVz18d7RdgL/qEGuWs4WnWRyQv6zA11NNjO
6vyoDBe+fhxCz+8cLXX1dp+N5yWuB8XORzVr+pTVgH0uw3PjS/Mp+4mm/K/xEfiMejUBEI4fJvWY
+VtwzmW9fNRDqzuFTFhd+6GKmJ/gNd+mJ+Nr8a36JuuO9lV86kPb+C6VrvG9+FZ8657y0E4Se/4+
gi+8gw3i77rpaYoAxrDj2UUH1+wwxOdd/ENPAKxX+3i+bBRnindTATYGjSgkWx9S4RdBNIYOoT3G
N8O0sSU/6+l98Erm6npipGWj+AGDPhj3ZX0y04NonmvC51KGAWxfzb+Ek3nfXWSf5i/Jg+IJqZ08
cFmregf3BqtyUMOERlreDr49IaNVQ6+2Fb7xxaL6y1x9OTc3H3MVdv83Paa6MUHWhf9/gAmytSus
iSv/83aFd8YcnSGCmaX8z7VnSei9CKkyCWEhPdOVfZRXpg3FMcXogkS8r7vJ1G7xEbZaW23S/8nW
1hHbciYgLYpIFOkp1AjWEVGtzkWg9ggLd46+nxzcUJ3YjV0WvWN5bPHOzC/NiVw48m7gahvbE3H6
2y335QOsA9YsTebSR6Z1r+4HD+VD3IQ6YKZ2kyInZWv3k9NegKNsYXd+Mh/Hnz72Mp+5lKDrz7+F
FsCgnZyVdzCDKkiQ8x6KnvI9OstGB8vopRb9OXsKTi2lMN0JcPb9LFwpht2eR59FyJEGhRebG80h
Ff/yB7W0R8PGk2mIAU1B97MNLylscvFJ48Wt3fqO/im4aH+FmSt8Fi7j2wEbdkoUZ8FN8DA/liNa
Ok5+Nbj9baA6fupc+HZ3UX/RU6dM7QujtvV76UvzE1bD9fR1OA/c7LayoUtGt+gAUIoSNfuTshu5
TFfOnDoF1rOxM4S7+YFaaOiiyxr9Cvn0V/kj/1H+qGN7CJZ/lNLWr36KVwrH7mIuwgM7SvmZ5D4o
0jTZAy+uEVHCfARbjG/yeeQ2JmVPe8l73rV7H7owQIVzgNRbIqzbw7za3/85zP+Iw7y1mxjLlf3F
Vvm33k1WpZU/b2aLCidSlDLZ52VvfdF81Y+SGU6pui/l4GmQVVQoqshujQavLuTSHEFRt+7bW02u
Doe/RZPrW9+fXxN2JOlJ8J1gCl6/ZqLJSQXwUN2D7HdGt3E+fQV0eeV0G7mEzYZW4fBf3ZD83qGH
iQ+XElJ6+LasejGSi1A2mwr/Ct/3HcUsBjs3cE4D/XGQo3HcNeUYHAwLfpWCPOZOIDNm13qiLaoK
prfIcuJMMWXHSQnLsxBTE0cFtI6CZ1jt9Imdt76qSirLusmWHPtJ7vrJp1FWUwTf2i0i/BpT9zxA
L19nNUB5k+hRHcXq3lKczAkHnF+cmVvTbFdoOZlO2jtB7qaRy2HWI3Zni/cjnmXVDQeH39vkzozx
Mn9MM9sAvOtsHbrvLtOXz7ca1yBLRRwceL6JyP6IWmF59FMktJz4rr427/WDeZDvS+4G5vXwvb8c
9/VltFER3BrytcDVP/iQa6vz7b96yJcZt7oFEtv9+wJbI0qLMMtFWSDMqx4r1GFgfz02nQ040Pn4
Hrc1tdZVi7/H1Np611X96q9+12ftoHWnLvYGMmjA5X+rXavpwzSeUUDd39+LzvV1YLf2w8Pnu7uN
rMTz4HzUzmo7CcwcvcKlneksuG2PYABt8czfB4f2+L081kfohZ7uECAfG3u098JecZBXsontLsqr
3H58PHM9Ye+d6fwllfSr0v6q2rqd21f4cNnWZlAvL8f8Rw+83l/q0YwqSOL7glrALfufD83sZO3C
Gyn0EqcqHPFYz06O3NCpPKuua9HBYtSAMfbZOG5MyI1nea42vogJUNP4uz3L1oR5Pm9fPMtfO2He
PbdfTMy1/r8WBqQiMyZMv0PWTD9rvh05ZIq9aiFK4G2qum2N93Nl5MV7DXHViFQp1X3rjj+y0bWu
00+INmggekI3jFzOO4AdrWHHByVyLOVT0pM8dCoXhl7KdWkLa7G1Yp4H4sUD/bevmM0RWxUM/rMj
ttZjfY5QXs6QVaTc6J3VJxEzJM+cYi9yLXb8g6q60i/FCRO8UF1hS7Fkc5astsu/+yzZ7ITVvvq3
6IT3EoiggRHGW3h81hs6jxIn0jwAqtu77rfC/lbuhv3lNyST3ftd7NpPgWc3buOa1w/OqfEU+3B3
d0V9357cw/nk3B/cw+fYPny8RYKsfm+//o+HUlc54rRrTQSseShxT3Hb5aBx9JNmj7vwk77vJrt3
w54/NWfFeXPGQr7XL6l3n6gU/eArS0c4TCz9dqfYX4Tdz+qgPGhu51gH36kOeC165mefy8nJ905f
oP7f6B6eVbZyOEKjdExXP5JIc8aD6Ub71jYcfnutvb+harobz8PdE3JB3uw0buk91ecqxoGfbkhN
CR6x81Nx6bvqTWs/Cc7+mOwNr6cDddvxHlo74ccnjvnTdJ9STjvPqe0zdBV34XeO6u/BvtlhTcsX
I7rr/LjRLu3s4sZ0DU/zjhYnlOGUPIfuprbX7FpbPPaOwV+rfAXqCU609y/yrxFN6q52a1wt6TJp
Lx6/xr/as273FQ+7M97nR+L80N2Lh8H9emXaX0lvOV9vbjNnj0vpRW4XR5RcOYz3X/kIhX1bOzuj
JsmXK2fpknsTdxgb22dXd6cTCFUbiKCte+eNt/y6R1PcPv85XmOCsOuc2m281j3vnJ9fZLb+zEYC
3I2dnxrfh+S4V7v5RWb3u/vzzr5Mj2CeXQ4Id3DuL8/jY+1WHtmh6/DiPL9Yfljp1rvwOJz19xUO
DXZZ2IMzncUX8bEDxOpQ+bG7s9jBbOxGJn0YX0xnyvXS7PKEvuPz+wsmxPxK7J9XD9revzbtx8Ov
zv7yRTyBcx5t0barC0Qq6ePSa1zx3ntIjq2n271XHB8at3MHdz4bdsYl3Sw4o30M7P1kT/Yhdw4D
77exEpbQ8E3g8mIhrKL4sgOeCKFR3Wt246W8KS9wuTsW+8i+vhzdeZdfDJ57Y+whdp89NEdPOuMR
d9POc9yNqG9rp1hz4P5Ldoqt/llhkuq2qlp0C5b+WSaVf2lcD94l0qKUuL9J7uxaduacPU4Xjqfs
WQO5Le6Cm4uzs7vTRvdsb1qrMP+fm9Y/N63/mZvWKnb8ey7Krf1hFVb+PfdPVCDf2cwpa2FvtUiT
vkH4C2rrzyHiO5xNtVu74n45Hxuv3/W7zuu8eTfz3+zLuBt31J6c5bPprOKUbJ+/bqlILZ8BpdwV
j/lR2kk782x2ZUdytZ3shU7mJV7kxa7g9Qfjtj/0B8HRXQIa1+K/ERG1hoyBLXeOUe/yL507Orp9
0ble72lnvfcYuJZrestJiibPcfCEu4lTFITabuBvMS90qdNwZydiSIlq2E2vYju0Pz8qzmPJ3y9X
fIKG/VPmmDcFp+Ntsr+5Vd2WwKi3bwvnQu7s5MK6qn4o+9m54KTN7Yubi68POkmB0D6khA9fCtuy
5+dTm2P65/kXjViBfIZhEwFOjmafOvvn0je/lge6+8XxzecDny9Bxc+fP6mGnjmxl+yCXbrPCF5V
e9p1u9JbugVQ5ufKnXb6LnPL/RIUwHly0/3H5zbjuTHWq1A+QkgsD+qCzD+j19F7nWPyexl5haN8
Gcnz3l0qnMswqmeDVx7zo7kvj6M7ecpOpPQok0QpicIjD5ewXeCFu5g/5eTXMw/COQOuuMYuZPiX
v6v2mJGSzIh3kdc4KZ/z1bvCibz5kO0TPh0PySV3XkySxOusIKQRdzMhKFJAF9M9VsX8o15L+9ob
ds1x9iaXSN/3ZFvejR4MAaLpkhiMl+GXxFNFns9r6PyePKI31yDirrzOyc4r7/+y913LcSNbtr9y
fgAd8OblRtxMuCqWL5Ki9IKghfceXz8rSz0jEtQpRN/TM6f7joISbRXS7dx+7yXtVUeweTiCklVn
FyZAYqCBKyB7HSeT2w0V3YLSDPk0VuCS8pZfTTvpmG/KlbhpHBpYvol8WRqRCdMR1pkbEgL13Cqd
zE4tu181u2bH27yZrfGk7dFEnRUN1oCvo0CTAAkz1RNwPzSBIgnFkIb3HX5OrNwc8MQO0WTgbFGA
bJiN1WArbuB3ggIKfD5Lt1T817AgKO3s8sAx4GobYxParoHUOfV23Lc2CVf+iqI3khMskc8iq5g5
rH6xir8tq0CF2XVWMTd2vVbmYhTNM+dYDUZRW0iOBcMfbO84/C4YPNwlETyC/UV5QMMJ8AfB5K0R
N9BzeDoiSyIzIzt1OPrcwWAF0VqrEP1xHmqYA605WakZgp41XMKEJs7azLbNtl+pDwPoWSYe/LDT
etwj7cDErfCtzEb6ObMvcHtHiuA/HinvebITH4JTQ5O1sWqcxsHlsyUH2VerYJevENSn+uXmgNtZ
11kqWlos7NPMFqq6CNWwfSU7ElwC7Ea3FJb8tqdMPLaW8jzZnVlALE628pCsJnAlYG+aksn4JPtQ
kZOq0tZJTKRBg2PKVmLWTmQH2Dcf36OJkOtbnokkfHz1rdzx16GV2LVTOsIT470xOGsG/hqZuROc
2ftSZKew14bHEMIXKXVmucX7wHuFJ/YEwY3sEu8PTJyNlVLP5LDh3U3qsFd9f2X9yl6R4yOw2Wd/
ndjhWnBLB18xYmiVtHZSzDvEuSQ2oOXxOcbMYiu1ChtzwhozSAGAMWAGjOt7ZoB1pA7+b1OHrYd5
Lvx1ZE5uzuZjs6+YJ1aS41Vs5Mv/PZMT7H1gtrvOTcFyGdvVoEBocCiE9BCvUugMGyACQn9IiHFU
1vUqOUUn+SFfgX1Dtja7+lZY9+Zgo4Wf016UnAGWPVNmUExgCmbrZDgFmQY0hpRrLUgM8G80OXLy
C4/OzWY3WeDulEkXEeflu4weB5wBj1viWQVtaEV5Ez3VTgoVEFCIzcDiDqEd24EVWCa6SUM54UwO
4p2JrhICobI9a3QTx4dIG+3RTPG3xoYngSkUMuba2UxUBw7zU6CTDYQAimZPoynQjW4XbwoUC48G
W7TWM0eiHBDbXfvmOUfWjwNYTZo5+ilyQhNi3oNc8yiUkhF3y0LXFKpgJxGSMeAFyin6wjgKNZxy
VW/qjeactyVEZQUxtu0hQ0VMvKKx+SDYChZdY4NqqwDZs/uFzoNIfoptifpIhLpxb4xVT+7ZCnVs
DKaM6Ztu6yKeC5Hb4oJgtmZltWYO11ZhaUdUfGBswyIQfR0hGrwGE71zPch56GUuXOGreiWt643g
iA/ys/pcm+OzD8qszXijbzp3Bbs6pxMztJFRDvUrJTdw5ZjbyX6wO4vb4mihefoOstQO3HpwEou+
oTEcfXtL6PEF4XR6vts9RuTuricv0Po8HBht3ehO3Zk3TNsTyEROzMVSk1s2SolvcoxlQD1EL1EM
+PJyb7iVCTeIycistHrXOPg4YR07VUKfHkFa7EgVU8fLKxv+Jqd385scB8N4IdstD0dTgg5GJMMj
LgStZ4PEK7j3eltaB+4aJ8nUcTT5AtUxYkK0HCTkUfTYxfcR3oB+emCwJfRMqjn5SnMEbJy0Vh84
uIYyB8uiO9FU6IiN2dDAZe49YhmOJVnp3t+/5UiOjxwPtJ/hA3ltWAJj1BJ+a+AINRNdu/EYbsFl
oVzSX+bupXcWydylIxfAMe2GGnGSi7eutMSLTcIuLNNQ2aVABOVinwwPzPZgFzrfQfjYvguwY3sy
q1vFFkyZChsBDLbd+Tcafm5WvCWFxHdlyu6uSrdMTVU2hf0kkPYOXMzM9hdNFVyN8TForHZmx+vW
KcHvoL0ex7vWqc7oJbutHYGA2+F14ISOcAOIUpdx5ggcOIesYrwOmi98mzHLEsQHzAwDDSH3w1E8
i+dw034Vdso23vgrZdd9yZ2BcHiXYTEXKTyrBwO2AeOFjA8Dusu8cFlIhtiJcW9V8MLvz+bwk7+R
SQWLSYYOC7JxfVvHJWOnxByM0K1vBGugwX1v41Vw53Z4T3/oqLoabsCZneTsW2yOjQuHrQnHXWNB
g83ufDOBjg2/9Jf+S+W0Zgm9MwR/i/F8UIEFRDqwlwiXeITQnkBNjxWlUKsrkCfOCScYOPVTAqOm
MMUj7Djcf2YCRY6wgjcUVAh3KdNu8bWz2UlXcLUy0clYM/Ous+/gZoTIL5HIU8EZC+sUhAidwQn3
I3ycHJ6YOaiMxlMuHxbas4I3MbcqeBc2IwBVC/CPt1CreXBYw+lhbhVvO+RC2tqGOWm1Cxvzobvj
T6hCyfEZ5obNNPEWLtYBu8bePlgTbAUDNodE2BVm19UAwzZgpvrYkQR7jh6Mh/QL2NzKoynMGZwV
KCEFa2MGLwxPZIyyAEaD5zNzp13xhIKD4zppF1F02RmXwyO1r/0NtwpwmS8fdrLunIYaq2zHI1ky
u+/WyhbHxZzuJHjkjhDklndWERwAKe08U1/h/4UUdaSrfheoaIf9JcYUmBGh7HRTwn8mXOM7b8Wd
IJhv0rvOHW6YYIbyYLMnoLcVnsiUCigldmaGLjMGJ1yiJ1je9apG+UNIIIfwwU4jAtMW7Y1oa9Yz
I+QQSkHvBDABoXRgC9INykb3heOGdkZp8trCUa3jdFsEQkqcn2GGIOXGAbBYSegL6BgbxHZbPgUO
o2pmIZdf2G5DKsLYAa3fMjHE3bLXst/qtHbZ98oqcsQTk5zMGgwcmFGwBvFqCrJbUAgXbex544Jf
NvYvG/tH8ZGwZE7M3PWoNUXxag9vXATllwmOGkreI2OT4nYpKXPZeGGzeZcA8Mt4+WW8/DJefhkv
v4yX9+W/7wv0mAf0mukyi+wIXJr6BmPfSDWAT3rlaNCJF4oAl8aYJQj9P42xbITNQgW/jLBfRtgv
Iwx61y8j7N9vhC1q0bNA1b+kRWsL/HheosHzZZwaAyIlPZUvcY9ixQLn2Ubas8AqyxxD/JHAWYHo
rnKJIRawTTX4jSdTtkTEMRT4mib4YZh/+7vXCHl6uvn8yvyyMX3NDcK/fJnWcG+jXtJSnB5uA+Be
0AFJj7npI/2NOWSYz+O7n/WG2cdLeV+LK53FOv6+K10Mf10i6e8so/+l4S802vyZwoOGiayTFbo1
zlPI+6pDm5+uYcQPbx38dczndn//cj/SJzhV0Yyd3OMXhQlv+g3SBHt8lphrnfn74IdaTebTaSL7
Ei+tKZzqtxzZI5Vgne2zfe3oh+aLeJB20nY4yreFVcChXSJzREO4qoZriRwOh2c0PSMHeDUTcoAr
alpPa36FnNT15JSmAld/a+fwjga2QPPViGTWEv1f0M8GxnVgE7y7I9P6a0K049vbOSBnhAEwV858
Cc3jG2IAEtYQI7AHqBh6z9I2Ofvm/gaO701LPPryElHkfiDyB+//fWXeI7QBv6DCFowUTmSFtOwr
+wtb/fEee3HZIzwZSBOXV7CkguPL9cjkz73o705mZtsnYWzEetzKyFVmHzcI+dBvvTWYOXnQiH2L
QpwvQCEmp4HcXmrZHSQvE2tDkP+yQQbNHWpkLEDFmAAWIixs1yG4YmcIXkVWiMAE1hLB53r/glSb
8bJrb8h9iay3JWgp1trls1L9biUzpXoAQLcyiIgHqN+KB+8VadZOv9bO4aN6RHe143AA8FNGhgD4
1QSlj7xB0NKcm4i21c8oDpSB6hGxaprhKX9WEeQzOeRiR7T2UOFFUTgoHlWr60n39foJSLNOV5fq
ASRU/dfdmCnqQFJDl14PdwNNlEPEaV9ZCDSlz+hBREyfhFvASt2ldmonFlrPn+NzsAUyMSJ3ISJC
zKfN8oOvz+lSYPfJQHk3p5laDyggWYoLFltBhEqmiEQhFCLZzUZHHheL5yEhhtTuJdeENijjF6wc
mUDCl95eI3cJFVOIbCIKWF+CMmgHTiNMFTkxiBH1CGEmW8SMoDVljvIVJaoLmcfoBbRAC+zv7/hy
hM7TWshh/ixaoGO+LEiLuMGWpfyMCNmy6ACLD2VIXOot/8TSlzpE4rx7xH6Qj9bsWTZafZfgKwtv
syCzh/AzC6ezdCYW/mZJ9ozeQ5oi+u5UheXLpnT0byvjppTNEt3k4Xge3Qjp1zUimLUZbgZ46R7V
/WS5LOVHpwXEPQK/OEUdgdMacb/OvoTT4IRmM05WwyUtyTBj5K/Je5av0FnSmoeKkCFQ/FY4/c3L
i2e9vd1tXlPndMhikmUE9w88KjTxKcAdPL8ZZo0MNeYdZz5vJvfZ5x6eb8StEShoXfYziwIxXznC
i3CuV5d4MkK2/yJ5ibMSiVbOQm+UQPIp4S85CKjXddn29neSWxIWPQtJQEOwEjDe9Roc41zQkRT0
jid3qXl3d87N1L6sEDzx+PKSofaOcdHr9+DnGuKPe3Ap0HxHR/yQhZ3UYqLlKdnLwKM0kWnmdE7O
ssCcCoc0bcQvC4MuSctL7c+7UX9Jy/8pablID7OU/T+FHpaYsThz9v/7bssS271kBr4j3F9s96/F
dmca0l9Mqi8pSpdGEe+o639CUVpSOsWZovRXUTqX1P55s9+/rtqv/VTtR2921lFMgR49445KXvpo
OgJVTz9+65C5s88Hd7XPzvVWcJHkbb4ik8JKyGu89aHJIffAbO+QRk/DNdQLN10jt4cg2Qfm3fNA
FadGLhl6VjmqPW1zeGIigkS9bhtf8ioyyqoMgjsDmncY0+BYOMBiio5VSY4JLD0Uay6osovLm9ln
f7PlqT8NZKPDvSCg9TQg01gpwrs7rad1GqLRLYplR5rdtkiRkb9o5gNTzVku7GBCGafVLcwPGCCx
G9+ol1zRkrZblgca2axMBFCoKiBnCNBQE5a3x4oHzGiPJCs73Row+VnKUYsIOUu4RCoPlXCmaPnu
AA6W5ALpVUcRbKO1rityi4ubaQt/q8VJP838fndys3s38rGfiWhA7MBNoJCb4z38GvcPsKORe8fD
C+I4Bxkel45evJMH53AsUC4jUNgjC+YEE1ufjNV3M5ldkdJDJ6NEwUz29mp9vn6Gi8ucycz/xmUq
bEevrXPmKADSXqi2FVw1pcVySePdBCeNHYJ7PTHny9NqJ5LHrxvHR/1ouF7t4LJBdxr8Zf+EZEe8
LKfwoTG3wmh9k5x6JdvpQdyornqju+nZBwqBe3332IyuzXgmHSfP0HJ9wIzR29a+gUPv+uMvMJHX
nj8z8xsg0+WiBu5RASEaxUAjje+fWDGZsJEpj68ZMjAVl2Voskz0xBRcW7hhaePMgg/swDzV6C7+
VqEqHx6LfiNRAczBIxJNTpNVESSnka63vNP1iS/sizG3fweV54IJ+5Iev6J07LhkYP9cavy4EnPc
haIcgkYqMcBNgyriCVmh6JZFc/j24ELlyC2jjAm29xP8qvaKOKhky/ALxX4CnAx5xb/XA3rd3FXk
K5CySEUwSxS0MQ9hACt8XZETZCEKnM7w470BbwtpeW8LpyuxXbhyunNEMq6YuIgPsAhwlRGTfzDI
QwkHMPMWf9uy33QmcJvA31kR1OYrOzzOqYh5/bCW7p0xY+N//Xs3Bx35o/duiXxnDLf908l3xnT/
nuQ7Y9f/XeS7IB3nCIZ/SDouMeCLJ+ud+vaXYcDiz3cFgSgNUEMMIAe8593Es5gTakXtZecpQHlS
7eRo3ANn4xfwOnqGinIHfmeiloIFqRYqFwSeMYzPjO3H4LMAaTI1Ys5JA+prU1ruIlQUTaiFHa3t
pbPXPrUkN0OyPUvnN1BMNaDZFPI8zwoKoZ5uqrMPFO6SAOCwhjFToqaLcXj01JDczvS+IiXd3u14
rEM03yKsonP0Gx7h34ikqMrJTYmeeXw7rgaHlRpFcNiHNu8Cn4X4qCJBkIY5WiNLdGPYP6kdWSlS
rPFHVH+IUKBFkzdF85Hp0SX+cJ3Zou/mwubMLIKxDNGF0sPJmBoqqUcU0zCOf5ND9IxQK9mPPFj/
9ht/qaZhtTWoNsZvNPLwn1EsVoU9oLZcspmMyAmrDfhm4J0lfs20JlaJw+oR2dO+lQR/+/4RHNhr
0D8YRuEtSsCQxM/S/AsEMxAytEQEB3WCakM6oLyLRdnRcov9jHR/VCShLFxDxUB3KbAAkhr+YmXE
cL5n7wtrAQJqQD+a61v2T+TTD3KayafUF9I2j0FOPKykkjz5ZFXS0y1wYphqWJPMtNkvGI2kVrb6
9u3LaH6RKDrXFVB6Hh9f0MEGMjwiL8e3dQiqL2gAYkjNpbNdJHym4b67df+bCP+nbaN0/ccpzoRq
WXlZV6Q4xYs6zzwV7IMdGlPfIvt2dYsaItQSoYD8ovSHON/bpyfgM5Pj2/09Wg+8vuro/RTDHvZW
TMNDPe1m/fb2hlrCs0vfOIRj2eGuRcLuMz2jRC9EiU6BOrzMQYEbi9dG63NgjWSB5y2ubibR/16r
W2ZaM1n/i2ktMq2ZafhvY1qLmsLMxvxTNYWfKtqGwAsAtBFE6eKceMcvPU8Nk3GALISUAvwzrnQO
Bo9WdxNZP6o2EH/XCzz6py1n9XdDzpYbilyjRiKGDDThZeB1dKXQKwCwNE9ygPLTTuicNBIqM47T
1M4m9EiVBbQalWMCCK2Hvkej/TLNasrxxSHtxKciAF5TNlaOosU1MfqOX5rxTxWGHzOWZ6pcGsWx
4tVgnOhE0qEOFyk5AS1WEhm38A82KOx1C7QBuXtkSQnrnY/+/AsS+OLl/6TQvZvCTKFLKw0Q4TKm
AMOaseiTb7FCOdbOLiGsLQyrG/SRJ3SEdnV+S5ALcV0HEJlWdG0GM60pHdo6DkrMYMus45fjljVE
3Nvo6dewrjZ364gcF4Zc2ve52vHn7/ulk/m1Vc/0ibpom57jsGrBLqHJIS+spPB9wdVRIq2gdCbc
F9YYAZ18GGbYDnV8TDVMyTFDNkFoIkFidHEkTPtV4PaHlwNJSm/313fq57zuHXnMRPugdxwnZpjm
PaT1E9MwoZVB7YRLg6m0D6bTUfQjKsiBNVl8ltFYiLVtdHYVs0NYYbfr3jJNgE29Z/4YikL0+/u3
89v1mS4SMjvzdwznzyfkxSOdSdJ/05EusUkGe/Z+o/79bHLpts74eurHUh8XoMGUbA+bBT/vwsPn
uc1/7OEXoIkrt/ySH/GOKKNBUnivh0jCbalxgQW0KUFjEhpvoy8N2bAq+JAmuxwpVS1ajqG/Btp9
FWSH5gws4+mFRRy+WtdvytKdnmf+/vvutLCgRMybyP8ZSsSCNLps3rsT+xOk0SKRzHhsOoWqBvRv
EAlP0UrMRyIvtCVIgJqy1rdMJnDk22DC5ncUJNGNcIDEtrdDLqKDXMYzavPpgmayOKc5N/0rzGnG
X//My/Q7HOXh+12e4V/Ofvw//7etm+oxCR+zf5C2en1s/5G//ePcPDZh3YTP9d8A+pKxgH8Ofblj
AJWvVfaP7WOFRT7+DPuSPeE79qUgq78Brxs6gw5gVU3QIV++Y18KsvwbfgXAGkBjAh9YAVH9Dn4p
8r8pClDTeV4AxKUKxMz/Ar8U5N8EQRSBTCYBkFiVdfmPYF/OOAqerypAEtcFAUhuQMGcyRIBCNT5
4CnDIeYqyeQ54ZsWl0CCyXgNGNrZRIMKYbV3u/U7ibwvmWSq3DshgDE1UQU6tS4qgqIKc35b1LqW
SYBTPkxd29khD/TMoATU5vVR5nDpbBhJ1iFQdKBgG/j/Ua4LRZT0qSh0h0oIsk0Qpe4URIOZTLJo
RtzQkaAW/W3cx6sh089qUvjOwgw+ba6o6ALDYRYkBgp+iYq945253rXjNI3VQc8bYBoXsWH3haLY
vNGhtWWtxOs05eGHDXzkHZeduOJiAKpJuZG4sVChlbBajTdtIMVboRH8G78r/CdJ7YKFnZqrijwv
MsRoUdI0BoIKKL+PO8VPgRypgpwdIikLbDWLoEJnPuf0Waq4kzh1sPamWgZAQbkLOaTd81PxVQiC
iKby9NIAMvc5ExtpF/FVuU69ZNgGXmS4iai1NpDXJafw9cgGNHThynx76NWxfxAkYKzpijHiGISO
xg2ffVOj4bxwBLPAI5amC9j+CzA7cNDVmUWZpSM3dpKcHBQjltdlJgxUm5Rww/d+TY0q4WkrV/1O
Buy1FWQjb2cGgBeuT4IpkB/oHU1W0dFeBhK3KBpAtP24vXmt9oquRPGhzxrxJkmULxHAzi2pV1t7
1PbG5CNSrVZL3Rs/XwBFN8A9DB6Yu7KozTOeG96oOzVL/UOvjQGddOFLErRoCRQpnOlFteGGTXDW
PAXRBD+uTa7qOHJ95XNbFgVCBngfA+QCnzN0eXYHM8HIs0jNjD1Aq2pH8znk0peTdvKzsLd0gMY7
wniW/WhfiyPiFUBWrcPKs4VWhGsfUCk3sVQGtt4l4zGudDcIgVqecWgw1wgPTSLSBj2QtMlYqLf+
xKAUAFoinCTKDD1d4WeCNW7kAnjYorGvQkM7j0rfWc1Yegt6p8Cu1Qe6wNN1Cfujy4oALOzZ5ohD
nvu5pk/7MEpXg99yziCASJFrRNpYiWyhqYZHqZCfwhYNhiZ1JGmrawvMeG7+8LwqYGhdY+cjMdi0
j9TJxVWQdfkk7jPJ43dei97lUuI9dI2BUiyvAOJkKcXCRgQslkoivntSlFINzLbQdBBOGedfFWUb
1EaPNmxV73Om6HXaTunTb7yYBaIbNCUTJXL1bWor6fU6gc01YjZ7XQPgvSjokGO8NtPL/FxWlSo2
+H2QKpuKC/2vtQTSioBGj85RwtghG7A1oi2QWPKtFsqaR4ah81Zap/CSLQexSOQxEL4pvVpvkYXh
oVWTNPrbzOOnJXEwM60wV1FSBI1XUCAEGPp5lzPRGOK0zrpmL0VpeRIVpXH60tOg1caCzXE++t52
mXaTjcVwl+ZFTbxUyOHb6HRw2jLqahrLWRGRIo2aPadJpR1kmdF9v7N/SIP7/xPQnOEB/nOtjuZ5
/FNNDu/6rslxgqL9JokCwAVVXVFk9Ycqx4HF/abLUNV0CFFEfvgfuhynA/ycRyGlhCMXVV5jB/+f
SOai8JuBPty8IcuiIEE/FP+INsckyQ+OomgQ3aoCZUOReMgZUNvHu6wpg9KqlSedak6E+zL2KyoH
ueY0CvGQJgnyJmM/EGGaFuTsR455GVjTsD0AzJWg7ggzJpLCZarUfiWfgEKYm7kWII6tTUuKCnvK
h+VBUYbqC+h3CaF+3KKPy1OyLmrTtuGPEydtOa189QQOpUXcsI77F1+OsrUm8Atc+uOlxcpmY86Y
dF4nVTFEPH+sA4+kgY+uinWKRnK8f9CLamGwjwrj98FkwNnzIiprIRlm25hzqQe+i8GCrOdNA7Wc
wP2NRzNEweo55fvAfkfhh+9b914Tn4mgy4AKWCd0cEkG7v1cR+7aWqq8RhOPlR+fRE+uN5VXrrI4
Xvlcf1vJI7cKRXhiZNdrd0ozBQsKwqwK5zIBTVEEQQM2qQGpy7b/vYosFWNlNLl4xFDSppXFXWjk
hVNyveb2eYu4tlqjM2KXi6YaZM05tjuxhX+1yKIvYZituFVTd832+rZ8OnP0zJehuis6D5sIKszH
SfkQkkKRhNphkltUbdbjSJCWjnafhTa5+lAu0djnXcCAiq5r0DV0WEXzc686tVb1clIPmWL4dNTD
cyVwN0JalHYRjej32YjTbZINAwlKjio9mgb2PZB+irFYiZmCHv5pfvZbbUk5+MRPMC+0TpAMdIvR
NIDHftwIXhziPjUm7ZDzqGBMlBWgA76lUVta0DsFJ1D5TVtNkTsmQrUQZv7pnhiyyquqBK6oz7vq
VYmv1W2HsTW/3qRa9GZAkb8T/MHGbIcvmtHugwZtTSelki1Zkv2VgYBWrkmwoLpx3BiDJ5p/nC4M
DTlGMJM0Q7/kRLwjVk4Ef/VLEcdUVPGB142SNn77GnPy16zWxQUqnG8+w0/UdYnxOljo2P6Pm9+H
nifDeFJOutE+GqW4qgrO7rjydhjEb8HU3A0hOsln06JeOmfmBsSbJECMGTAJARc8O/U+DAoUMU/C
STbOoZaTWPdNOZWIv/bRthSlEejV2zZEQdNiTyZRGJrSUiX1RWC8Z/WXOYgypK0AsQrS+7j43K8k
eepF4dShuBYaKQ2kJ1m0W3WnVBS08Kap9hC6KgfAWFrkNFh5E4nkP8qe5tOYsaekCsfE5zAN/02V
7epZaF0AjVcd5bS1mlGvJRG6YD+qlakJa3kpFDjTbkFj7CTe7cKMBJrcTz1+xPA92tYJri+6XWhO
ITCA9z3n+neyQIKKVtNdgvacD1lyqFEr/Hqd6Gdm5OdJzMihjdIMhh0vnFo1pUr5tRPR50CHrjo8
Z/yxAIFUBrz5o7xkmcyl4WX1EvOOwYBXZW0meju+Cv0xTMSTDECRgMo8wwpufaoOTjedPB+NryUX
ooHE/TaqB1L136Z8l8nrsbf75FYDmquMRDrpHLRmWqxDeZXG1Fe3ouhe36KLXvWJWnFfJEhuiDF5
TiYK11Z5LAmnuLIH5I51ZK8Opj7QHP1jEf8D1gOgJ2IrO0OJL5+7t3qlZOgUPkAvS+wic8p2VwpE
NEiGNgsmbyv3dW62AW01IgvUaF1xWiDtmd33/VhlgQeTgbaoG3Nlqgh0L+WkTjzFqOOP3fGxEjd+
R7jsq4aG9CkNfaK5oYzJW2VkoYvC5B+n/m4AeklmwsOzwO0usf35Hr6fz+y0ByEPspxrMR+AvaR0
9Km207utjz45oa1q1gDff7yt/ZVUm8Fgp+VdJLnCiL4i7d7/loIRJceUv1F4lw8Jh/46/JewJ1Vu
ieVaA/xdJaOS3ylCR4X74CHWj4nnqhXhT8B0vE4O7EJcW8mMdxl807Rcg50Np2+N4RqanSCFQH9s
x3tJOlwf65MGZ8hgkCrEJOwLOCvmHhaZCxTDyGThZDTAJpTsFO30PdfYGt80AMheH2wWKQPNzAab
rawHaJAWaKDzFimREv6RprJCFbFszdLytZISI1vHgSPHN11HJY9y0J+G6RQi3QQgeNG+a3foL8EX
QN8p0eE4J8qR30wxoFdJjf4wCWmRg3kOz8BBLZEE8CDbqOmK1W0UhMDZ44jU39aSO3XbILIi2UzH
jeSbeHP4rOZmwJ3EbH19yZ/UkO9LNhTmyYLJN5f50DZlTs5G4TQ6BtJVS5qiz/iz9NCrtBZtL3Tg
Hu80Mww2ZUyrcuGWXsKtH2iJ7TiEML5AGkBB/igHuT6RjajAjhu+E6EROxpBTybjwEqGRi2aYI3R
LlOcHC4Pe1DcIKHDC/w0vW42AsnybQ8ngWf3YUTE6J51QUmIh+SZ9Jh1poy7lmym+l7PiXwWXZRB
SrFVvZbo250+GPnJ56iQ2wFygvTbSbjhC7RG03MzW0RA/egJ+52uoFHBAhZRO3hJJH6nWNVFbWiT
j01O0Dp8ojESfh95cM97FcG/grbCtvRtcVhnCAfv2o40KpGQuFvbkWrytQMv4PVT1z66jT9PaCZ4
vaYT0noYhJM+0hDhRvE+kjc9gB32aCPTJduy2XfhvlPXbXQjqGtEMFqOiGelIgHKslQSR0QG//TN
2jOzDKaLOeBQMuLv9YAGOW2f6nvtuTDHU3BUHlWPaGdQlzetbBVJygnJdVKddNt7UEUi3Qsx8VUi
v0G06Arp79MddABjbxwilAKldt9RkaMS3iWaxZp7ub4XszSO3/cC7ltYaBriTZ/cVryKIBXXCyfu
bOyV5+jFkKjylIo3jbziBVvl7BbselOtlddqIn5Eyj3Wnj5CETcekNqeP3KCme6ak2QV9+ltuVLe
qh1Ijk9J9tDqtIHQeQ5P2ca7gf+XOwKHYpUvWRNzk+5yjQ1eEKHX6rLOz3zwopbkzWBgEdjcCsAn
qAyrSLrj0La+cgqFCLGLY9NeG8CyZrAq0IL8+jZeyrDnN5kZeTI8GLC5LyT3jsb72uBSNQjEU/CS
Id//LkATfyduTQMt5HoCr0zS24lhg2kqEeUfRKLf1LfZCQfartLCzGSSyLBsts1dHxAdVQacc32G
M9jf7wetqJdoFQwuWFEfeY2RalWh6tgjYNgivTghwy3kv3K0opDWhwal0v/igDPmViVpy6mMsrIK
pgRRXzMAe/FkBCLASKatjE7w0OqyBb1ycZ0zWsjizNNTRgve3fTciKTfta/6rXCMHrtH4z5Z0J8/
mXFg3e92dR6B4tT099H8ew+dxABa/Ci+KAHD+Q4XsxeXBptF8vypUYNagek2AiB3WEkt9cd9nqNw
YES9RP4QaCmyPBMCfSpHCjpvyxwtdDuEBPZuW83NxYMxuYW34xWfKNW9nG1lkFsHy0vZe+U5H5Za
kv9UgXm/P+JHqgsijmulEKy2BB5DYI53We7mQIQIiQTf9zOiU1m0RHhMT/l0F39QujpzJGZ9k6h+
gDE9nINAxtHiDDurz9AxOc+S7jjNzE6RT7B05eAVSxftZ+IOfhVeRHAfltO8YwPn95ncTql48t74
R39ce18NwcqeihtBJlyzD9MF3frixvu03h8DzgPRot9ltZGX4kk1LFE3h5gqhp2OtxnWrpSkw3UP
AaIl3mjQs2JetcV8YcsZ77g2gxlhdpVRy5KGJXe3FcCdWzMABG5Ixvj2Ok/5pHsz9QGsjNd05tGc
p68FftUPo+fx536AzViRpF2Ppd2lHikCkYTG1+vDffZTzMabrytuM60KMV48WonutqnVdE4CZEeV
TsD8S80mNcXymGhmDOP5rjvWALW2wnjhhJeWPbtEPSKMXt9hGrqw1oFPAliiei34X8OMpvof5zKz
Rc+ujxLlk+4FGI1DCB/dFdFhsLaBhM4rxAcQl2x16j7d6sje0y1/WPFfs4RI/laVEI0wY4/gnw9M
ltDkclqptBTg0oQbnxaiff14Lk7CD2Q3m6n8kbkosdfpRY6ZJsCOaahfbAJgKnVOBE/hLqhXfn6D
tI8RuGYTkSonw4UYOpEo43Mp7+QCOrYXwgJOTamAM6Ha9gA6LXcxCpUBf8OJdACOY7JB/TdC6E7L
B1SB4FLpwCVULQFYA1Amzs2FnPIwVEvtnHYv11cosL3+tEJVkGQJzmqEfWauB4ULojYUscIu238r
DHSkRQM2dVUBVUb6KsUrA6b9dEgG2qhLcvSTksw2993Qc31BDw0+4DF0IFvaf7D3JU1y41iT/2Xu
bCMBggAPc+ESWy7KVEoRki40rSTBnQQX8NePM7s/awUjJ2k15zErqzqoTAiAWN7z5+7P3csRi+D3
UKlDh4mjAJuPLTH87WOxGnIVMZSgDfzne+b3lXk0/Wk4De7OdH5xMBzMB+qGvNu4rp2b6xqDElCx
FhoWM8ELuN5EiWGmjim19QIUTjVH29w3YK1QgDM7lnguqKq5p88Gbk43IOlJZjue7C0gceOOwDVD
4dU8FuiHhI5CdSDhpmn4EQ+JDOzRYx/Hr+6DiZ499k/jm/4aYy/G+KtVkOQe8mNYWQ4fW1Sq0V6x
8N0HkXqAGTsLAesSqKZw5xT3bt17yr6IZq/ik2j9sUACsXGUXt/E9UYj1EF9j1CQSdYkodyVPYmV
Yb6ks4fxWpSt74c/8HCZdzz64MKkoQywC2x/SH70YGumAY5Pe5lOaO7reuKT8RHcplxgAR4Q4NlJ
aIoD7Xa9OKRf40/ZQ4Fz6U0sTEWQD/sExKduNwnPqb0YHaWmz64R9vaf3jiBs0Mrf+x3s/RS4ZE9
oKIZi3lJHMDxvyP4PyJHAyosN0L4m+DqdR/8dwVWl6xyO7frJfZ7R55VjTRinxoH5/i9KSAkNY7v
H+xV61U8YavRVpdsYghtlA7WGyDLsf3J8akFGio1iB8rCHZrX6Cp4O889xpoAMs9QdB8Qo6JvOpn
+01mHh6a6Ee2hQC9cdsAj17sKFD+gJDp+iiA6mam2SytF5AFaecNsY+85P2J3wYry8SZ6XD89Rho
jbiUTZZbRTtZLxzqCPQfhJy38tSv/EdMPBn5agxmWP3UXhkf4sv7Y6/4Sv9Z9L/GXr0XdKJuYhcY
O+08+8wv5m9RL1uQXYbLCLqLXLyJONLxr0B7OsuPLxEwlUOGtY49c4OG9Naj/vdCrNC22DWrMZ1G
60UV/ow2h88F8024j8boDPT+vG9TotWar16R0p21UbSz9dLp8iAygHk4jYGJ9qnWPcerbiBx2Rnm
g+43rpXNkVePSFboxIRGHDuqCQBwNRC7oq8z+sEhQwE3Bw0UhcfQOHIzC1w+5c199tenXj0lRSZt
CmqX9eJ868/tV+wx5/ssPFl6xtn4nZh+0wT55CEy2Vjrt17svz/rcs38BQSwrpCCZ1hrRj9StCwc
grjZm48IIOkH/d3+3U/7muJLzxvbaUXz/J/NvZTbQTZDUXcVq7o5V3QYTQv1EF+idS31Db1roz1z
VaC/OWLw+uRTW30p+ezZ8mcav+jPc31q6dfGsrzCehozVGBQi0UpMIJHNvEdoj2atj4lHSos4fsL
9fb2/+/PXd01SVRbg8LILxFAANuv8c50x8g6o/zYN1sw75tv/AJugQIHpuZanqlyY+nBVVsvpQob
Bz5i9eRb8J9eqAb3SW14Ubqrk9Mm9EmX/X2zDf8aeLUbGqMSdc8qzBJhe+7hDUTZqMmCnIQCzta2
1w9BMQTzBYWQjOyU4Ts9FJsBdJkubH9o2KOFcA/uapBkRz3dERTD1d6WO+rcO/x5sF9iOFEPx2E8
sf5hnvZRt3Fhv/ks/ncGa9GmKFPL6IoG28r2FZDpFvsDaKiWX9UEyjXinSx4f2fcQpLLdeWAMwIx
LSf2mqCRW7NdjQoRWcKPdGZeK+87q0f+UQZ2fiR90KHHI1p4mn5rH3RX7CbkgBb1HThvt7u8PLPi
Ic8fALoReNinH6b5QRB/MAJKvLY+NuMDR9bEq0trfk3R+HMI5/xLbh/b8kjEIYdlRzbf10Xu1XkT
lhJ4OQGmYn1Movu0e9mY7M05QAGAgoriAB4Hi3hNcdQpSxNnQiDg1g8VQjtboDmlAsws9sW5dY9c
Pcv6A05rUdzFxZHL3ZyjLPvMOq92vCjzy9of08D9rVz4Y1k6TIogI0GPWA1BGIKHR8MIWwDtJfK2
O7Wvc5iB5Dqc2l3Hj+MXAssRPL1YEAVLvvL5/em9VnGvDsBqeqsHwGCzVkOH6dkw3uiRIfod7K2+
C99Ab+8BDuSwRYG5SfsMFJkTLHwY8zubAZDa2WijzLwac7N9gW7OJITrijv+kehZTMIey0T3leNL
y++MfV2DaxwWBeyp7fKlNT0798fuoLjnCt9MAvZYcN+SPpamFQGL/WLeOdn3og8VeQDE3qVBTwJU
bNvC66FIbrx08kAfVd+mxqu/IX1tyS6vZ8+JfFvsWnap3fv31+o2NFrWCloS2zQFcKO1cqK1UgtM
mxihkR1qsjOTzJvVUxnXngIlCNpy2+/6p7g5zUvsPZ0ctQFm3txWqx+wCkrbgYzKaRD/CXkQzeda
PXLH5+RujDaO+G1euxppHYnVjIIThWDbjEKF1FLrL5bzTPixqb2+OrnRIWvveBpUVdBted1ZN1fa
avBV5GUWtJmiZU82sKHTvpMHLjbDdDIXTcR9NxxZsmNTGEWntN1b8jFu907ru2hJgGdxCzq7JWCs
fs0qOJtbu7QimVgvRXmn+EGgOtGH9kv1C7y9BvSBbismu4lQVgOujiQYPXY7E0wfBMdS/2qGYyFi
z6EXs/hY6qDpnvviC1YdoUs0dcf3N/lt4gPeBzFBbHK5A8bsDfGrI/lUznb2UrB6QPAtSs9WRRoq
d/4a8Qr+d5DwILnsv8WNm9xlS/rVMToGHUc2VDLG9rqNHse2KH1b6z+CgERtWcbvVjnfEPPpPS30
zyTeDfPIH/BifZq7tt0Itm6iS0yCIl2G3ItBWbU2vFtK9ZymVvbSlgupwmmmcMKztX9/rW7xEKTj
lgPkFPwNlOde//yvWFLxiRoy5slLI5yvU1XM6HatQPCtFEpMWWSFoCrfu7jVQE9D5bRHUZ0OW3O9
vZZefwXoo3DfgsRGrACSqRVVHEc6eXEmlDKzLg5E40i/7DvnaLdBJUCbcm0KhY3jF9XBMO47SV54
Y33ux3Te2L3LafjrPRGQ/IA1RUCIAGsI2pdVXN9MU6OSKIpfJgwSNGn+kkwd90wV/xnbdlPhsjor
y3DMdoGCLcR+kEVXw2WiZObsVpj7QO8dklo7i6rEbxT5HOWxl9d2elCEtmFdFt+bDJkUNSvjrjPn
L9WAV7weuOHZTt2EcV78RAE07nt2aAaKbHOyqZ/iYrEYRGqJw/KNqHfNAVp+/FKFgEgOxCVqruXY
WldQhIH58JFMKH3MDeDD1irtnRtlx0jlD8zg1rGMJ+U1RpEEIi6MXdyihlQ3WeNxpzrrqsm81CRH
Uot4T8Wdk2gjkBz9V1iP3hyMbn3flYsLAiHzlWZFwGsxAfWzVcQ8amhUCI/Nl8mxHpPC9MbGlsEo
0u5ultEnI82MZ1LMMaruEz/kSV2GZUfMvRTjI5O1upsmgIWgl97rtNDHnlp+HbGHFLxuT5tm8hRh
nn7fz4gCHDY8JmY/QvZmSr8q5Oy/f4LXtx1m44CA5TrgFKN9DP65zgaV00s3ZWb3MkgXnbcTrH5s
dCmCi5KHrE1BxJJfuGP1O/TDSfwoBpGGFxlYcBVitrbsp5NhjECjUFkusy56lCkguHh2dmh34UPJ
2jwrwisEQRreb0ON7mFGGwUQH5GNPGBdCwFVGmRR6L1w/ly+sJmvp2KOkzu4Re1+lHVb3Rnp+Jkg
1CwcqIGwkfzKqTs/T/sDm4GV0omNj0UCQgu1RHbKrSzsR0OeaC49JKpVALqTDAjFc/+64v9f3/K/
OO6e/7u+ZZfKFEqWUqVKH3/979f/+390LVz8C8cfgpaFZ/sfcTK3/+WAeIlbnYOVIxbg5j/iZMMi
/4IyDspCxKAQK4C3fyVoQYiKRwCMqSUzI/SfCFpu4CGEudB54IFbaBOLePJ6TzUiTxXDzj9r2ugT
RAndlyGxjR9l17IPCS3nD5lT6CBCvvZoYMcfsymZ/LEh+ZNWI6qZfy3Z07+fkfcFEzamBcm2CbKn
AxHK6rjisU1iczT42SaSHpVdKa/LZXVnz9z1BlcozzCqEtA0EWGe5jGoiDXxI5UVG0jsOsDAwixS
AY6Pg6oPf32T/3r5o5nQqHR76xyVbR4mcdIFmZ67w/vzfW3E8NdrykFXwYQhnsanRPK5rqfq3DEi
RYbobOA1821G0buoMGGgmHCwnCIl9pOj7nAxzD7p5vH3VLfoHBYxfnRkJsEna/NdYTX9fipi8KDK
OT6KMYoO5eCSverSPIiKYbpzcmPaZXVj7ywz6T4Xqi5KD0CZG9pli6eRki1x9vrifZ3ZInxZxFzE
vgmdmFakGFBCPhtleVf3BnCA9rGy0vumRI7HywME0Z6jWVBXcOpKUp9qUOZ6VMqn5pDEiMDNaIf7
ySMlh4672knJD1M1vCiGnNSI9gZB5mBsILW3nx0+AhYcAQTsAsDbXWF4BPc/HZUS54Q4zcEQmevp
utkqeb05CihAEE9yjlhqlf8UU1Q5Ii3FWbOe+VyCfaw7Pm1EajfcylcuFCJ9hMmA+iERuz7cMW2q
hOQkuUDfmz73FkgZaL01gTqaxXn33HZ2Y+6okOlZt3WPJ4GM7UMizJb7DqSQTahaMs6QSDVx79Wz
U1Rh4epZbvzON1aD2GBqQCMPGbVYM3iyvM07cBeis6xrI3QNMLqJ7tjG1fLWUcM+tLHgpo3AYn2i
x7o140QZ0RmiEOswVGl91xCzRl2NKTzfDGFKJ7tQyrrbz+UkfK0a8uI2WfmVkVQHBiJRf2yTdKer
8lcKSe5hRCL1JJWTeU4yKF/3DkWxsANjbx7mQNaOtdN9UQZVBlFdoefpRCSp/ilqsXxmG3kQscDC
WyLO689cFikhoLugH1uUj6dWYyYwNvgBpl62F05Z+n2VD7t+Ap1YNln7UPKq8aoqtz8aEuTK3gQP
laXZ1l2+PB1XVxuIItBaERR1EQEjqrz+WWyKgaRJFV9iYsd3U2ohKDRMeici6M51ixojrrX2oSu6
Pnj/Vl2lKFwsI4OwDegSkB6UftcjKzr3TprI+FKI4h4aeeeFGxKGIxHUbNLpNkLM5UlazxMZKCr1
BLRDjHc9GhuhTADPP7m4eQaQouIgq44Ujf2qogvqpgYImjZ04+FYIyiY4qLMXiwlltjh1U/nr+cp
hi5buJUrzhEUq49JWnO/pHbpE7usvkAeykNtlxfaz/OeDeOwcWKXKa2mDCmhDdEIsmwXr+T1lKU1
Z7CiqXF/xQODt0L+LTGr0s91tlXNuYGil4lCqeVAHEdceL2shmpg/MJylrpnY2h7tM1sOmcfw9zk
x9D0yaGh4z0fBT9YY/NDoMr2HPXWYW4nFrgx/zOYBXqbUqd6oin51k/RfDAa+yviKr6bDdJ7mmQD
+MClscvt7E9mu+kjtSE7s8qM+RLWLnBJiNo71tPLbGozrF2pAJWhCGD1Br9LuyoNtWjru9kCjkZm
J7R5/9TkbnusCgNakyotvuuKub4ymTpWEPDvpq42AreVHQogMwXHXJsbV90bO5IvohObIogksOe4
/jwdZxMd6omfIV10d2QAiF4UEdqVNgV6uTrgBg9FsUU0fGNHghYmlvQR6BKEndeDShabNa0dFxqM
yrmfBocGFi+NQ4G79Fhpzfx4BvMdZE4OpuPYbxyIN7akwFWDEAqZEZCJ1SlUzNRU5Rn2SUJNry+I
eqpp/GwVVbURGd7ghfj7BVkChIUShIdkufj+OnttmknH1Yl7dtK5fBK92Qc0pWbQOR3sshM27jLe
jv4oNPWzAeRQR416A1q4QaaWH0Hhv4NQGcRDvoYWpqIbR4NVxjmvCjtoFa/ui9pq9llbTF7EaXsi
c07viU71AQCDu+uTKjl0ZpNsIHFvXLb46GBe4wGHFcwaiUuzwZ5YVfPz1Fn53kZo6rmyqh6lZh/V
bFrh+3f7G3sbHG/4uyKyRIl1jYVBrWsPZUnFuU1B+a+hh99JUZn3BtXOPpeaPI6u8+v9MW8CFEzL
RhaGxwy0CUiXrz/4mI/tbFujOHdm4oQ6Lb+3UyY2Hq0bRB4JPXRieETg2WQuNgPXoyiO5D5TY3qp
DOCy1dzAFSWj+jiOjvMx4m13sKg7neKiwXvWduk+sYhxqlNXPRboXxIOgCm2tvq6bIvfBC0uXshF
vL7YF13/ptwsYalTdQgt+rKESE0P93IY58DKovygmDb3CaU6jNImBRQoxlM3WuMeAKHe+Oxv7He4
WeERWEwgELutQ+aqsvIirqr0Am8rsJjzRB0gZB8+IG2NvnFGhjCdeLmvACYeWFJkp3IA87gpE7V/
fzPchjVAniGsBzyG34Ik/XpJ4Apnkilq0gszZFMFWmXWp8aKkQp3eTKhbwwCPoUiVpxclOgruhFt
3OgcYMeChNReAj5wm5E7Xo9vT+jiNrjDcImyZvarmtBwhNGNL2zU9RCdjofRiIYLgFkUvLMZ2sfI
bcBbLcVFRvZ0309D9405bv0hs0n80msTJXGVt6duxlsIInPxlHaiC0onMbzeibg36Kk9NDmBcKhg
1l66MAgoM9MNZN4OATx1nI336/ZKAVEANwpidRTigDNfT9Gq8kRXlllcmiqagrrNyV5I4gRV4w77
biLTxprenm8k1ghUYX7BFx+p1S5nbT53NajZF1YMKTC/udtTI7E3XqjbdAzyHkAKLs73klny1TBO
k5f57NLqoh0tvLhhJ1K4kEdU8xRSqWnQzFOPinFpfCjYGO+btPs1psT8KbM8PQpV5LtSdOmZMBpt
/LblBrsO6JChQwaHSxzZz02UVRW5oQpSZheSxjQo4yoLqraiz2YNTds/PT+osSJORpyA0SC6u/64
Le3riVSkvMy6LJ/Gtqp/9Fo2IN/V4z7pRPpsEdXvUtgibN2wt7cZGOsAJsBch6QKxgvXQ4/gO3Qz
6fILDDDJS8xwQVAOwa2pHI2W5mP1Q0ZgMSByrH4pmIEGXBiwdenAznl/DW43+JKsQXUIlgWF38iy
If+KIJqRJWgHx8qLAYNA3xqiwnMgsOSlW3udWW9xsW6xGFyAzAHUt3ALQfpbZYiMFLksSVFeUjpP
F8VmCVmlqe4U7WBFJ/jw3FgjDnrRohMYkcBWpqLxTNmQez7l6EgWwRXATZAdl0lhnNJ6QmQjR+qx
PI0fUPvqUUdx2J4VQgcSmnrP1f10R526fa4bOGm8v3y3MQBucSwdetEsQPg6k4+r3IygH0wu3TTm
nzrJIaiyYxEMTevuB9K1wcyk2Iq4lkW6PiNADRjsMrCO+PeaFFNUQqRJlMsLHsvsKcotfqqiAXUP
9k04P1qzbMPCkPpOzsXwKEu+pXC7vaUgHQNIKPAA4t5/zZT+2jSdIuboyiK/4H1Uga1hYDUm9bCx
trc3AUYBlw2bE6UgvDXXW1MXJp+dhmcX2+xAVEmm4S6TNd/Dy23LjefNoRC5mu5CeEah7HqoNnH4
NPZ5fsmrqvA6HjUBlfSzZFBPvb9h3oitHOTmNnzgcP8uRP7rodwUOjims+IyxjHfWcAGdkbfdAc+
0tETmeHs+67/YnBotbTS6qnPJtS0+zEJW8dOQ7d0x40U+vZrwq0MgMEiykVwtRYep9lktLYs8Iui
zt0XwPD82TW2EvXbkwLJOgezyYHcEI/qaom5FVm6tsbiAplGej/wwYEcbSp3XZUUB9fuWQBL+HHj
drv5rnBORd3ChbENdDHoN3u92HD4p/mcCH2Bh9rvnrXJbugyAoOBTn3c+K43ZxJDwYEUQTNqrKj5
r1Ix04yFMrNqvvRFnoaT4w4h0FTA33FTnmIYP3rGDEpfQqf+vuxRs+xHe8sI9eZLwkMGNzkOJSz+
QK1Y/QayxKUissll5NAclHwAbQmmjBvn8uZLLoSkZZ7oDWERlEeuFxUwUFOaBq0vA2nTo9FZ7N6c
9BiACTHvYimig2pquXFurt8pRJgoNGFdTTAfgB/DvPB60Myyx7YXbvc5Zs691cvnblxUKIl1Tsvi
z/vfklyv478Hg8EaGnhwfFD87uvBtK1VYdVx/7mA5VDuccVqEDvabA/FAPdV5ep9LpQDwjLuB7e1
7A8x7P7CjBvsiEdmuJsdMCNMGTleXyrtW8nQ7bNCtZBoQYDZ9nr4aPHc9ZE7yb0otdg3rGN+03XT
xluxMtvAXATM6PCpTCAiIJOt+yCmOHLGHM39WddGcSqMDDbb2CMPUd4U6EiWktDV4LxRoynCKgZK
Aq5LB/MZlERslvOz4iQNTduuw1LIAUxVvKFZUWZnk+flvm/G9hFbWpzyiYlQdWP2YiCADUUDkeds
Q3oteWrcoYbxZ5LutG/KiF6I5BA3mGAeC5DwwbSfmgpAF89ONmyn7kSMevecMCtMc7MGo3PkgWMB
V3z/M998ZawMaCzL1lqi4LXaPVejpRvB+/PYSXRUcxT16hFDvT/KKtZePgCiPGxa5NMmCjk3iswo
KVxlR+ZZD4Jg/hruYlNpB/1QDV9mnQ0ebNDZrmkNdohSkSMF0inCnjz1CPKP+65oi13bO2BuU15v
/LrbNbABEyOOwMaF99TaElRERqsLZ8SPc0vI3qzJ8lHwcjcO77o93OsaLH6JYOrg2UOd6fpAlRLO
v2nPzLMYY8jpcIeBDN+3kFPZ+QeUqjFXK0pESKmqfaxLA0dRKA5nQ0PMx0y0zoHboR/VwoJvCMse
UWYYN1biGjRcPhPgswVigFM1YOy1UNhO0sFMhWGdM8lYgMwMtNR0hC7BYgMILuV0iBqW7Hsj/iU6
HJP3d8n1Q/Xv0RFMoTCGwvdSe7peoDqqEqNyYnLOxSRPPQcPJ42BURZw/9r4GDc3KfAqxKzwkQE2
ilaKq+s7UvXc1nlJz0gmip3dW1GAMLb0aQ2P7AJh+cbCrgr7r3NDCo0gDnZqLgCc1YAUVd8JLz0F
RB/ZX3Vh06PZ0vqDu9BwGFCEQGo486CwT4+GMds+aYtoN/dZ9pRl7bQRErw1fWAK4NHAG4Ljobxe
6cTMjBSLQ8/pWOsAADjzJiRAHs2UHZQ9LzfGe+PLYscD/uaoKSJZWE7gX7EyKRUMFxtOz7jgozvE
hdhD1WQ92twstlZ6eQT/mxf8e6WXEpz5qmsA9Hw9Fot6UQw99nDfVfzDDGA4GEbj2RljJ5ztkYPg
VJsXk0u+o3luHRq3JT6yVA2gpv1EQCoM5A/0mIadeWgwq4AYz9p6kN78jThjsKEH3QO0k+vf6ORF
Us+RbZ3HgdgfbVpOD2NX5aGu+3gnUOvdFbLiQTXM8un9M7as9M3qgL/HISVgqOOsvoSBjCm2S9fC
XUfIbszIuGvF3B7/8SgAMEBcA5kJ/xHLfvjrezMOPuucGvZZqMTypACA2iX5pi7idi7YvgtZA3Vk
GLaszhSfEukmcQ7zMGCVoV2Vn1p72MKB39i6NuJ1NDMADW/B1a+nYhltZYlRs7PlJM4xNo34YPdV
eeegZ8DzP181WMuhz4GFiwlu/tdD6QyUIDpjKFUmEQiUKFWWtOg3Xvw39h4w28UE1bJQrFxXKpB6
JU7fTvY5RaCzn2PO90Ul2fOox+xOV/UEpTEq1bR1za2j+XqvrHafA/9vROUAFMHsWO17WTlKDmD8
n61+cqHGiAwdhbJQ8fc8x66HN34JxxADvQzu0nSQn1tliI9ArpqTU6TiJ0Li5qHOHfdiwfmg9OfB
ir4bZWc8x5TVH1Sdiw6ObnynbBM1ddnwNPLLXM4/ILuT0JgxM/s+K11aoQMypPBJ5gAXQLW2vndn
Eu9oM0g8AqOVoW9qLdrvsB4GBGmkTNyVg2AhXKugSxUM6ajuozoJ1FxPree2iv2M0oj/cJsBPee6
mcIJKGZK0/skSdHOtQSUGeSsr6vQ4p3T3LU5IHQ/Fa353aYD/2XYqmbhNE/jAf7ohvIzq2ryIE6y
7kXbKn2hdl/bqOFV0VNEu4ekyqrcV1SX5rFVNv+5uM1CHFJ3Y4iAcUz3co4BGUury2q4EFTyzmXZ
6HqRm8KLxSktdZ81EYQTDcDy1p/Mkn/VI7YlmpwQAa/t1AL5R1PEylE+dHPY5RO86JqK5o8NIrH9
0rOGgx1vz8rrOWsvKhPAoBpUwJPd2Ix4TtkUld/nAuwghfJYfCxHgvWLqKa/hkkB7EJYh8u3K53H
BiW8FIKSvmz9vhhhvFK5Ui6E4AoKFDYnZnogZh+9DFh+qI+ycjjHg+H8cXt4DqRUVh+WFAXCcrzo
xyEu2180Wnj8tKirDBYFAzG9zon6zySXUxkgL1Gf62Yes72yVP9FTIIdJJmYBZvFlv/Kkny+p1MH
99u65gqxWSUH9NJVZYawPdUJHAzBxIH0izW5X9sws7KHuUY5GvZpT22h9lxPNjloiWTbs/uIFmA4
t/rL0BiE+ybaSJ7ymFYTfGoYOOxExujRkZOo+UqwH5EjWwqu0oXFGp8bbZtCjVt3f8ZqAp5mwSZS
eaY504uANyt8XebZhSwste9VbJronKwlzwLbmcQHourIR/OQ5ItVFFR56P/k7GJVyt4HfN2xYzXP
1Z/3b7Lr7Pj1DcZLDyoAqmfmUji4vsmMeTAGwJig0eFt+TxVGvQ2t5kMuNFj80NGFMVhX9rp7v1h
3wixQZCmwPJRIVtqZasXIeddPSURi87wdWIPTRo1F7c0INIbWPunaVkEFkgvwxiFvKAe+yYYcjs6
xAWxnwVLS5jFQOqvG+R+OJLilFU03XgZ1yuDWiJucY7Kpe3g9V3nGn0bEVqVmTpnbEgfs7jLQzFI
7ttzBy1XthgbtmQLcH5rUIYHGfABcESge9efA2btIGH1xYBol0tfEo421DGZQxP9ct0dH8pf73+H
dXi5TBKoIGqUy0dga6rRUJNeT0YznKO52bcCmf0k4VrQV1Z7ABVo40Ej16gTiORLpIGnDPU/wJ4A
Fq+n19ilo+nAhvM4D+POdmYV5GCzfkiqdDhIvAx+BxVySN20hT+NjA4JcjwYolHiy1o2gULp2udJ
7ob44RA4otToGyC/h0kquwc34jqYe603XsM3PgpIC0v08lpUW9MW7Lzr3ISl4zkj2oFljy2erIRY
OOyldSBNH4XJSLe4fW98GbpEMkBdUUYGB/p6qYC8jLlqyvHsNm1z0MIwDgMYfh5Yp2Mg1VBsBP5v
jLdwCMXSYIRCMrKKnoYsVx1Nuukcx87HVJIGNdCY+VntnmJbtxujLb/+7/ACGwE+bgIA1JLFI8Vb
zQ6G7SMQqunctQY0wkkC2YDbbmUYb8wJ8wGYhOgd4N9aADxQ0LKzqZnOpWpGf2C6OKnR+YjnQN0h
Rd86vG8Ox/GtYMhpgda22t0I10wep2Q6z7It4HMEpycGEvRRG/UvAE/Vxml6Yw0BkoFPgygNwN+a
vVhNwzhGc6nPo7CTHSjK1a7isfX5H98QeB24u9h+WEsB/fpLwehDROi2pM+mYt9Z3j+5ZPgd6+k3
n4YyfH+s1/rTaluA2ktxHaGqjOYTq2wkTgSfanBGzgXXfUAyica63JjDQXb2XvM6OYyIuDxDDOlx
GFL4hZZ0CnhSxn6Xp9SvTZYEJWKE93/XOrMA4AYdDBJUwPPYq6/X2l9JkpvmRgun1f5sxMOwq4Wk
AfxmxMGs8OS/P9QN/LCMBWuRhYoJBQ649NfrjZIcS9NI9OceIbgHqrbxqUHTqvuxduqQdhWoCnQC
A9SFxYnpWvo02V29j+Y6PypE4vv/l5+DewFIPcpAqIFe/5wc5sdmZScD8ACjOc4ETy8IGotAxp48
PQN76oaKgnoPph6JJjjf9nMT9FbZHdK+HDcoUzdQ9+vqoAHdsuOX4GG1OvVQFTFXBuBh8KvvzAEK
CzYhlHVBQwgcAvdROynKvalzgW406fA4pZG7bwTMMyI9QnUP4SifVbF3UcH1hZGRD92ci5DVzHjs
uzI/zTmBFh/SNB/EvwlW15Ayq7waNwhCyw+93unokwdcgeJrM5R6VvlV7xbDYIAEeib5DP1W5dLH
zEaKlSTK9ETiRn6OEsKdLe3z+190ZQm+vMEUBF+sHWR1IOK8AsB/bWZzoC1e6Go44+qA97eh508g
pSI8njgsfSD2CroWKvaRNXrfoc/CXhfu11RG5Lmf6/pSMclDAyGhb8dmCjclZnhuZrGwHVHqFtQw
oEVwsXOZ3QV9m9g7pxkiaKzgwTy7SfVZ5L2AZwdFXctJW89K2v7OAuPQozyZw9qxR1+1On8yCOn2
DVpcbMR1t9emDUIWQUEf9S9K12SSLFGgy46pPjOh4UhA/w9757WbN7Km61tprHMazAGYGWDzzwqW
rGj5hJBtNYuxmNPVz0PZvUeiNPrHh7Ox0ViN5batIosVvvAG2ZN4RtaR7/v2yJhtcyiQzkQFYqwF
ZGWspNpnkT3dhZZsVziYOT7go/xQNr1y5Mh454Ug3IOIoI03h/Bz0PXyg9rgC6xGVe9acJyoFHeI
JLjZMd77ey+ENKQ+g7U5nmdLyJejhDRlycQT7Q7AC8I3sJ78qfAu3UxrNx+v0LfXKPho0LeYSBKH
EJu+HikxnIr+R0n1vdP2aqKVK1vLvhSjdYLwxjEt/7f7kNa2BiAMGCYFvjdHO5VdrQpq4y6xE8dX
wlFd4RlUnasa9b2gidX9KFV5n6rTsRrLO68JHA8MNfBIGuvLCZ2UqiWHF8ad14fOTR2aj5pQ1Z9K
5CG96zj9kZP8ne9HUALQmE4rhXt3EZzUZu42RTgad2qmamscDJxd5CIRrit2e/vxB2RFvDndTMIu
OHYmq4Iq2eITavYQVmMcOHfCDU/rssjdTVQ14VkjKVbBBzGdmyFu6mRlJop7LRtQI+te6xJ3NfV2
fuLpAZhyORKEto1J0EsOZBnUB1wk1rxB5oK8Xo0fKNeGt5UDQWNfm1qlrQ2T/HUVewWyxG2GKFZZ
uR0aFPmAKl4YSbTRIzvv442pEFZwicK6992qNU+cPnGugD9yd+mF59d0Gu+aJgKmOIaSai+hKpB0
ZV/UjrxygqxpIScIC6pK2V0VfYqaR9gz8b5OXape25PQv9pSM4aDM4zaV2GWV701JJVv6U2cAhhS
0ofYTOJ250I1aPyQqzRFrXIEQ19EPFs41MphppGj3J020RqLH9LhVm2+WDFQfGouY6fvTa6wm5ZA
/SftaOWyH7IJaSynCG7HMfE88ne1g/MNYOtELSXhlBAdGpzA+x1UdCsw+RXgfm8lqGlpXDlpY/ql
9NCdHiKrpZSSUHJdJXY/fBlLlcKcNUXFXMMJk9MWr0PgjDJ50NpR+c7pQAEOGljBeZraey2ZOPf1
wu5r35KJGHxPj7Nv4IOoxcx1T2slx0l5yIGA3lSliVSZbUd67qfcnCCCqqm+pXzbg3wHOnWtqkN4
2ihhuqvGsLmuVXf6pjlKX+1qkWsFk2RWFN3MfrJ3LlDPGFnNsRk2dg0t8zafojK4sHoPow7KN+Kz
Enf2MRm+d84SuDPgKejTcssu+xkatecCBs10l0f1qnHsYo9flbtthKFsR/aZT+MKqRg1PrK1314A
FtX7GVULi0klk399YJaRJdNBKN4dEgPVflQTmxjxKDfi7Xk1010pvM4dUaBtiz1dmFOgdLJR7gjP
mhOUB+qd3ksFfZvZMMEyj0XCbw8sxiP+heY5J3BL65JeBsKJ3E65K1xwy4FE1Karjc81JMPtsfPq
zXHFULS7IDx581Uwv/qLG1QLIIcOlaPcRbUjToWnTRuNiuZadRpaO6WhrMPYC69iGMwXjdnkf4dF
mK09qzfWsV0ox2hpr9GWc4Q2Pw52LcDl6K8uOz90+lrCBF25q7DWXDeijC7rKhhP4ARgWGkE5Zat
L/zJDK2TCoGGlcvqXjVTdKwm8N7CAvjJLUyWSd9mEcRouZJEoR6G972iJOvWnChUonFwpBbwzofm
DibpAQEEE2JJA6NKXUW909h3uhDwe4xUbOpR13d2gUzXx1/6nRdCyAAPRNRPQAIuU+bAskdFBq13
F6etedDDPFkXmLcdeaEFz+X5A9pzGQXjUgzzqOG8Xk9IuCdul8DoMXW8+dQWAYghy+otR/C40T0a
FzYGpJsp7DW/lpOFIMSoHGkfLnD/zw8xI0YwFSDapS+2yNziskoSI6zEfSA6sPy1kwdnZDmILWSR
KUPAC/M1qeO1Q1ekLW4niLRo6jmKe6t7ChSRj6d+PoReJzwz0QXaCQR9HCCXYTeyHGoYCAmp0UHC
ZwW/Kiy3+lRYsz1KEGHBkLaNelKXoRf+8dA06bjLXUqJZD5Lanyou8OQc27eYZbZYldVxCug6t6q
TrKHpDaeBmkqm4/fdq6KvH5bhAa8WR4AADFXwSK9i5VWtaeZnV4Oo/GUAgWemQ11eSfMVAHBEKCj
QgsBg8GVbUV6spI5KLE/TgygL4NdBPkKgBHA5OtlaMvWi6JGhx6sIm9tNnGNExjsg49f9Z2izeth
FhWiyQZ4EmcMU3oFnSrbKXyHo+PUKXXt0lGy9CIZ3Oo2S8HB6ijLrFHIcfw0icTnorIh/rVjeTGW
sXskBVtgV+cdwEnK1UjTWee+Wn6Etg60qY1UVDN1W275Y+m5iSQOMDxRnKX25G0SKEnrKMqqVR62
KQXdafim6OUAFzmO11rYh0eSz/cmi7L3fM6B8kSQaLEwqtILprAbZoqL0e8SKCmbYI5zlXREC2ns
aLnkuAU2bv8Egti7KMzeXhMncuYPiO6Ybp36jef2f3wwkr89d4G4cz0Or9dLRQahbtNhog3UGb1P
uTRbF1DxjuyK5/r+YluQOc7BCokBIJPFhSIy2I1DVMAjULL4Rikn5W890otxE5VaqoKRRxBK0Epe
h60x5Yjq5u3OUGO8mgphxJ6vm7V36dHu/aKAFnHWdRHhkBIPKiJcweAcqTa997gIDTAx8FuoVluL
c1wTgWPniRvfG2Pifp4m2nPKmISfOd1RUpgAyBiOUl9hwBqdWCMBgxi77MRU0eFNbLPeylItdqoN
h9lqqxhZzAjTwAGgwpGN/t6qouaM6gfdNOQYlxLYo0OpS+iDe1eMSBAraYYHVKqXCMXXyvdwCLqf
YqjMBxmmDRLdDbG7VWNDQFmqmrUyIOtakjoO9aI/g6rPe5ADFyAVbSvKXc4b0tUUt4oZD95dk0Cl
tPI+X4emgluS9MSRNbwga/waiyDuuVKL7OcykIgULNm9dgruCtXNDomOHnFh1v0KHoW9KVvEimOJ
30IlxmlXh1a2a9MgvAA30MNYtt2d4aCiOmhIcakdLME6F+IkoxpxVbbIyaZEMLdd6TbI0vYqiAiV
nxy68cZzWswewyy9+/hgfRus0CozXNBdAN3pzi7O1aITUkU+JblPAE/se0e4J5qUjx8PMi/h1zty
BnoRazrgzoGWLpa4aQbaoPRqci8GTP5EmFlr6p7tutLc8ViY/fZSBPxDW4RlwCEACPf1IaPHUT4q
YZDcF5qw/bJV9bUS59VZlclmo7I39gox1ZksqmqtGIN64gRDR0mxxUyS42sTTpl9AdVS27iZXa+d
MA43teGhE0x77DpUp6Mc+jnwX8wO9X7gadisoRmwFDWhdJuGRT7F94SNNoDnIEq/Zui46b7Xd30y
w03KC7AVxb3VchX7qpekh66qBwAy5thC7jGLbTFIcdYHY3Bj9U6AdZAVZ1ecIwMVUGtK7joReF/6
rEjOlYFzyJ9GihabXC/EFbwKFep+UqJLpbdGcBZ7QZnhfdageRPWdfRIfTMTgC8jlklD0V1jju21
l0XDyuFHnLhJnjWk2112XZluiYkd6rTVym4GvAG8Woc3xebVFBAP+L/nWto+qGWIyVSUosl15Jx6
bzoJwTj/AY3OgfjrBVCjtpVyLcb3Vq4J3HKzal1QlfreJ1JsGPtPUfgzeA5QPGpQVF5mWPnr8ZRZ
jU0zlRjij22vjRJBVhdlpJVpVt5GH4fhSCL+TuBPS3NuAMKs4ARaotfloDhTocUNyh21TuFmdL17
0TrjTdd3otw4NPzPIfRD/M3SVAHyo0Zo93R5GhyT/1sohc6HoUdxG1ET2vp0GLzFxuYnop5dKt09
hZXqkJuqeSPd3tsWfXFiQx46If6wLqENqL50wx+lALuNbUaxVduqOkyaFW7Uka3mDVpPzCzrHWVR
vA376RtZzzEjoDfHEABHrgfQCORmmrU0C3EBlg9p3KCBkBE9Yu4lk8nvs98R8R9JrF0UT/l1Uz09
NeePxb/Nf/WHxMs7QsLmP17/sv716/BJrh+bx1e/2DyrlX1pn6rx6qmm0vUf/8YP+v0n/6e/+Vvz
7GYsnv79Xz8k3Ir5p1GGzF/Koc2QzA/E06qn/If461q2jUCI5a/H/Odf/ydvHqsfTfTjrzN+WS9/
2C9tNcf5xKKAB001h2IVGeI/AmuGh76aR1d+pvRShp/Rjf9XYE37hAk4gED+HmbT3kxCreex//1f
iul9Aq4KlcejO0bO+8+UXP46UZnNX1P0+9cv1cwWySKd+plLC/UKBASaQss8PY7GoZGA4laGJeob
OgLJBbbP9mOnmsE2RSgUdFdyzOz8maH34rTXTMCj7APYZQyPMup8fL0oAylDHaQDrparlAsQ41uY
QqnzvfLOpvjKJGnvqi+1flU2Mf6glR966VqLb8r82oyAcfUPrdX70lEPWfW90mdZb8VPur0eHFJn
OGSiO9jtl7zutl0Qr3ozRD7xTPduSs1FBZKrBFcvDw1psx6QQ8p3HXDcAnPzuNjpFGgb5xgEY6GK
CPlz8bqLsqFRldxpVCNWzrV7Hn2mA+jTolsrW7yPLug1f0nvYBNpKy67I1nQnE18NNGLbKMfJkUN
BkYO7Lb1jaG/CKqvoRZvyjz6ux1wc6//frEp3llQS7zZm5ddXAXSsqnAGAxZHOrNttxsmzVa6X66
tTCllQfbz7bXHw/5Zg2/nt4lkWaUdBtgo5HQHKJNekG3YdsfMY98dwiN+E1lP8KrXSxYDRd6rdEx
/hycH5MbbWwLiW00yuVdFj98/DbLls6vCXwx1mK1pFblALllrPBzjvfATzhgt9V+OJW7/mv+OXwK
T/QLk/b7af5F7MLGN+jw+P39x0+xLGrNTzFrq1Jjf+4RLuGKQLFIpOIUixNlg0WFS/DkT7PQAo1j
olc/wqv6WPloEbW8GXOxWjOtslXEmBkTE9ouand5M9V+iKjxiltqe+QN3442xyvPkimcfPQkXx9C
NUAvekNavnKkYq5CJKe/hJ4bbJNR2OtcGsa+Hetmm09Fdm56Rb1G0cd9HMuq3delUZ4WqIJdUA3T
L5TITZ5GEtE/W3WzyZJNuw1JBr4BFKTFfGiWgjZQFSEObCE+WHGjrz0vIhdWxngFRStaB2FlHTky
FskQbUTq4JCxZoIs0llvUAta5qWaTl7bCqv2QQtXWyBm0f7j2Z9PgRcHE7UP3glOE+WZ+WZ0Fxsq
hVoY0xUd97Y7aslKl3bb+LGdWzeVqhYXwGOd0yqbdaeSynYirFDs4OrjR1hWraj8z8DTWbCL/8fO
XpxUWuF1hh57IAvdAmCKlno+6lfF3owi1bdNpASnsPgmbFD1EYyYUxyoi20CBHwFPDA46Vo7OVIH
WRwzoCQIJonJEEEABgVo5fWSnKTX5GEdFtvGsPHBjabylLYnfmOV+2RETr9vBGnwkWkgkHj5KeZB
uYehiqDiCnHfW0yDNGTcKLlg0HHIrousVbdR6yW3UIWTPdo5QM11Evm1GQauvbZQARn8yKirkW5I
V+BOoiX5kXlYhvc8EyokIO5mEgsg3WUhGVy6kH054VyN4M4KjebkNHAQM0YbMNiqgfsz6dMTT0aw
Q0Pi+sYr7S9/Oi0WhG0gk7QWjFnsaDEt1hSU1I/KYWuzRMTK7HONVZF2kA6FI8VVbscQhSbLzcS+
gLl0HYiqfIS8Je2tl9Mc9cVQBt+PPNW8Al7sG5DjNDlYJAiUzP8skY9m2NdKV+rdVomMfthOtjdd
xaBq9jlw3ivHaqLSV82uoEMPdPAHovkWZmqOMWr+RBcaFEmWYW2jO4rcOOU03Ua6EUbrI0+5OFrn
a/IXpwUdCsQvlpKxlGQbp3dye88ZEJwNaZV91XosH1GAtVdKN2rbxNBq30XC27dijNPKsZeb2sWe
JBpR6jADE4BCY12y45LdEDbtEfbzcu8/PyHNVdI2gmighsbrnZaMRu20pJb7PBidmTrhun4TCX2r
VYXuw4UsNkGVFr7UAmMvI4zeXLfKNnFIk16Ygeurzvhnegsk6swaFH2P89ejTbf0hC1KowE4otr7
Jp4weU9rlBAGzTzycZYriFGQqUe1WZ8rUWSCr98ccGkbwS5y9t4UPqkVwPAebscmo6zoH1kG8yS+
XKxI2KDoQF+GPBWY5ZKbr9VlOZQYcO7HKv4xelDaoc+LtW5AKY7S3LyhUlY+tmAt0Z9LqnUSV9XK
oj+xgusiVk5fyiO7eomLZ45/QdJmvYCZw7Y4YRG9DFxHWME+aJr455Aa5hevtQ5qmCqr2Egk8uuR
PEW6CzNgpdJvtbFv/Z7vsR36iFJ9oLSntd3Zwnc6twGK1+QnyVRnu0bG8VXJdbzRuqPcwbffjKem
xUiyN3P1l7XdlOvL1eso2LedM51F0Wwz0pbqPg3UYxD8xcU8TxA9QxBuBuef86Z0aCWhR+PA8vay
MNsbt4rDeFtK3fo6FoC0VpXjZDs9xisdSEmRb6s8ttzVx+tmiT19fgbaxlDiqSm5HHavl+hoQ/Gt
5ayRUfflveyD5Is5WPWXQgyIT6cBKFk/ssa2WTVWp/zM2UqRX5iFuZlcVam3zRQ3t06OkiUMyFgK
AI91tILxWiOvj17MzCRKvWTbNRg2tF0VP2ZWbMm9k1m0EaRjFSHUJis7kqe8udXmuZ1tiTW0VEjt
l2lvI/KyCyH6sPiEs83a0cGmN2j2cVu2GytLobjO2KPaQaSzqSaYbjoWVh9P7jtLiYR7lh6gX2fB
8X89tzZSRJNL/2nvDU63pUM07YIutU8zPTmmAzeHp4vtT3RHN5BTDYn4ZQcuVjvbDSdV2Ys0sDBi
6sSaUgPyxeOAAbWpCnxC8BhvJNSuj1/ynUWM7iJVdg5VupLPyc2L+kLq5v0YU8tFTJIKt94W2VoW
sOqMctI2EBnztZLl6iYrm+KCIrg8cvC9M8dz+IZ0Agh2SqKL9RtBo0/cKQ4PhQytswD9usucxecr
dI6PvOkyYmRJvRpq8TmHRmSqm4ThgU3r7ktVWAca4in6z4ZcdxC/11Aqj5GM330/OmCuRgURsclF
8J4ZHfcHWLhDE1I/b2oFxcPY+qw6QMg+/pDvvh76EEArgBWAVX29Wmm16Y0rNV6PtGRtmWA8VCd6
cAC8nRhZYF7jvPLt4yHfxi4cfhrTShJEhWqpSgA2HHV6XFoOtdfE29ZRviHIUm3zOCERIhI98obv
HArzeOxEJFLp0z732l6s1ckt7ETEUYiIZn0S1frdMCXtY6vOckRGRxSJmM5NEuT5dkTDdBtxgx15
hLeTDGQBzMgs7j8rMSwmeZjS2MvQhzwYws0PihulACa64XPlzGFkVARrdZiyYxHYHGe8Ph3YHFSi
5xifzbqsPPZoDKd2wajhYPffGi3MtoHd5TPfU68aotVpzHy4qNlBUxVMlkupKcPB1QM4oqOnlEcm
4RkzuHgewg26j8j+cWgsTYM4r1FKB8m5L1107nqzzvaiIha10XNemRwnqzqvrLWeouXj1fF4kggS
NTtU2l3gqKXfdWnwJUsSdQW/X+77om5Pyrgfv2ZOXG3qXK032WDYp1EQF5cpuuMHB9DiIc3HYZ2S
gh2aMcwutSEwzqFIpycq3lE0AbryZBjdmRXdOIePV/rb787ZSLtzzq9oPVnm683Vm5EEIKR6+6EV
60r/PGG121hf8/JzhAH6H481Ry4EtzA88fU1Xo81IN1QZRhhHaLIEedl6311tFCFjmD3vlegkDcB
Rvt4yHd21oyle+a+ztrcy/LJzAeewsZjhcXBzwIE895uAMfOh9bFpLb1vnUCj26zh6FFYzhngRyD
I1P89jDhEbgFyNpmpfllBCyjMm6wUQsPCTwQn5LbI5pu2BKNk76xe9wxPn7ltwczCAomlx7qTNpZ
7uQ8n3KjCENxQDqqPdGUqMTuU+/O0nFsjmB+3l6xc+sAHgRvhmrMGyBEM7ZjL3JxGFz7JJTPek4Z
6j1mDTOC2SSYD4JrWwVUU5r9Mc7msjxJiDjXqDi20M4ngVtKUIDMMJQOEyGuWOmu8jFyD2VoiA30
HsyyDGfa12OmfK+7lB62DKaLXCpoanZYtHw85W83EXTHGf1EKxKy1BIS7KaxlQ3Ciw45bUg7LYe1
hq7WQ5v2xnklDLVbxWN3ZMx5Y74+quYxQW4DWqWTt7yigiru64mq2ME2kJQLNPzUiV/7I2v37WKC
sgSdE7wLEDsO69dbtvXcVslLNzr0uWptALnoe6OaDF9MyHJ+PInvLKZ5Bim2UHGkk7o4ibzK6FGh
SeNDKuvupAusm1S1k1MZBOpeI6damR1N07hQbV/m5njEUOXtJp3VneCAQ1Wi+LlUICw02SaBW8SH
vB7SDcLJclsGVokIgXGYOqc+snMW7mVzns94rFBgvqAFaeG9nlizaXq44DI+xCp4a6gpw4Z1g2Fp
3uWhHwBiPVHDKt5yU6G8ilzMXjRNB4yjyrcNcg9+3EbRd7WtRr9JpLMfGyug5z4Fmz7yioNUEESe
ROnuGjUOd0qAkk4wKUgtU4h9tLrmi2HXze3HX/Cdw5aX4oylYTlXqJb9gjDRRN3mdXyg/xn7rWtn
G1cvR18EebiDa3lailo96YemXbsDvzlE4zGez0J3+tfEQufnTptBx0jGvJ5YYqZsxAQuOTStq6wG
ytzrQh8M/M5qDTC9HV8o5ciHRQPb3FuO0pzpueV+1bRu3KmdK/a6LB/aHgvFWtiIZdt2v7JDy9q7
iuGdKWZYrB3i7BMwFZ3vVFH7JUC6DbkLZRbF6/qneHgYaqh2hhNaQGy8cPvxLL932EBzI+jnyCH+
XkRqZVZEsRBDfOg17J2bQss3UzmKjYJqxlqvg7Lyi3x8/HjQ986BGbaBjguIffpfr2fV1GKls6iW
HEq7tXxVwol1JwD5XmUdI1q/sxOpx+MLgSgWQcJSXzEK6xZMR8UiUqTmR4Eanrahmm51AwQJar7p
kfvynYNU515m1QJaYe8vjjhPVjOol0Wr1RqwFRNFEWGV1frjCXybB8NQxIWBQ5vuP8fM6wlUJqeA
TjPFh6C3EV+wXLFqItBydUoG3qi591mB3wH5pg6OBNnvvt9skD0j8enyz/P9IrdowrgrsCGLD7Xm
tucYoEq4VV51BAD/3lebBfJgLzwfaIvYbgxbQblD4TwbPA2tSDUAetMpe5hfyRc7qH/b9/23mIX3
xwM4QMoyZ/nzLnnxVoisZlXfMp9dFG/Qy5Zb3W4xa+ZropF4rCn53tcj0kACkLhqFu96PRrGOUbo
OYzm1Fp2Kvo2WTdWPu2HZMIpczy3y+FrqEBd+3jRvPuS9MXY5SA0VHd5JdIBqgIAbAdR6GKHsVi5
DcGM+ZisKudOpFpHKqPvjmdzCDIcaqrLhhwCGCZMaQzkrQItRYw58rMg5tP1HsXNTvbeka33zpWP
3yC1IZrq7IrlfWHkqXSjkgSIyqey6sHk74ea2LEBsn5QVFMiP6pJqq6gV3tVEUcijncONYJy8J60
J8BDLQNz8M42d7CdHCC699y51vB5iKtvAyJO+48/5PsjsXTAfkINXFbBBL1sLylFetC6ONiEkVft
q4juOYXU5Mh2f+8Shq9vgoejsA/ZdXHSjHE3aDWV6INQG/E9MabyMI6lsy2nuDxEdluQbOfuOXL+
wYqIqP5qdfXRtGseZBGd6kQAeCLM5VuIcq83TAH5N0fTOT6QtqOyZNdcroYSbIwMB23hdNomdTJt
z9oPV3Eu5Cq0DcEyCIq9lynHdBXwenrzPJBS6PQCg58BestqsqkYaI8CgEdDrNQ0v3GE/DtrTO3C
kfDgdwCdRnPfFIn5E5e3oNzZZtCfoS1rPdRNMVB5trVrOx+q8wapqgnJ7UG/jxWnO7H6Du1Ks09U
DPia9HJyhyj01USMAnJq2B3c5KFr8ivqGe1FW0ytu6XlmT0FUY5giV4M1sMQGrXLMRKvyR5h6BfT
lY4J3ue8SetNQGBxlaGwe6kgnRb7eZ81o59YaC74JfKYuDEE1I7ApCLO5gPjb9adnQN2MkXoDute
MWoK9DRsUz+o03rXxmVB8GMl0HWTuHYZ1GrSH9KY3Lssi7hxs6Htv7vFmJ67airuTWWyxarIBG1o
uzcCv20dmvWilZm+Brpqn6mVVpyD0m1idNGH7KtecxpWFSWdHe1Hnm0cwhZXJ1PUG80NvMdylPVd
NimWs9awsrD8qG6U64bHFrhVh5m2hlynPWRqHl63g4xcX8G7DjKeitwbZkKFsqPz5g7+1IbST7XY
Ouvd4qmP4rvQURzU4tJc+1o2Ebqs+kgX9jMl9/57qbrpJlED2/ApF8caNEPH2M/z7VxkQ1Rjg4W8
7alLcSdfZS0x2CoaTKfeGFU03rtJl3x3BJSajc1N82BKpw/XWWOPD57W2M4JLXAzXbdd5HwuUNd8
tBLEMA7VbJ2MTJkBvwL5zc9TI2vP97I+z/yqjKpgl1vS/RHJDGU3I5VAfqCIB+feYFfXQdJrmFAC
hNA2iIRNro/Kh8NVh36/toa7Pl1nZkQTtQ2km2ySxkHBLhVdfpsZ4KB3cGebvSmkvOqrxD6gmkyZ
KbbVc8gXxZXjVlS9g7akBeF0XfcF7DVE3qr2ksZPp1a7UQNOk32VtvHZpFbqpc1HN6EwDDN7GJIi
miR2r4pdEakhAlalMa6CbGzdtVbb53K0hx956XnmChm+oPPDvmzKtdTVNGMBZ+pPMQW4+ZnTpLrU
58Piq94X3fewTuCeFKpT4l1eqcWDYUXyyYMsfW1YU/s4qZGGdVQ9GJCsRnT67LCPLzDww7qrHi3r
u9X0lboKBuggmJG6Ss8yFIABB6u6bsvEjXw3AJeIL7llP9a1GLPVyBH0mMQJXHUFLY+veuLEu4i6
IzR4Nyoy2Ozzz0khMq4m4ELmQe2l9t2iYprsgn5wL+k8hfrMzzbjVUJus/YaYd5F6LGf5OUY9zge
ay2EljCHth1hf/fN6ymw+q6E+Y084RhGG0NPjRPB9SHBU5SjwQJJDAvrU5NK2QiPyhdewU4yI5pW
q1YVVbhtcxS4NqmIWsPvxymlKRbb6WVm5PWljMMx943BCQH419UPWQ/ZvWLE5iGTsMN9VYDy9POg
qw9ePxh3E9qBP3vqwCC7ohDFGy1KghrinuZGK/jIChAzAWS96kHer/ASq7+FsZFXPuowbrnVPDX4
0cdtc9fjFzuukFODOR8aaPeteG48oAXwU5NqsjmWBw/PxTtIH9nntC+DWW28QjAyzBrrKka/j8y7
8OaEN6+GS2H2xU1UA6Ze6S1Ld9sij/gkqgkiPlJqI9oY4XhZxZVQQBbETY6oSmex1KMCMi/99G41
4UDesdbG8LGn5jahtwUFAiXZJjnr4mT43gW5+O6MWq/DRwF14geV6nVrI5m8q7HuPWON8m3en86y
bjdp6wyRP/YhZfLernEPY+cNgi/QJqvYdNIvmVo2Pyz0OiEK36uTZbbbIgHXQ0LThuYB57VCXRdK
X64zcKj9OgD31vtpBzd6zVqQ4rIQpjp75mJBK/WpC09qRTjOmhaWgjaMYcebKJ6qqzpqxZXndt73
nsm8QWv+DHWge1JHOHV2y2WDGCYnR9Ll7Rmiz9O4iVnAD0XbFc+KA95XNQ2RQEBgejRXWZ4F08ZN
WoTd2ySKbuLUCB+QBRF3/PjKARPl8Z2mZAxOoNZBLYwUNotPXUf+Lc0As0KtUbLbDITkbVunZc1L
pfBbNZTvirWnKHN5A5IHl1BtjejQTIZ15Y6t3KVDoZ+lZWKytgcFAZu8bZRqA4wexffSCgIWk8Bi
iDXReLHvyczvG5Ekm7HK0Ze0UKo7TFmN9stQikas6Pi10k8Q/BA83uAdmlpqD10X1rs+7DvXRzY+
01D8U/pTFrNBO98onA4tix6qri2bAd6kIZvPTesBGR5zWz5kZVlfFASI7QoiG8KUtqDqjKxHMhvQ
FyGwUL3stK+KsNxzt5g8+SuP/H8aU++RnP33mPpd+5i9BM3Pf/oXaB6O6CeKu+Dm+bdKi5H84bcr
Ob9D2kdKRO35uV32GzKvGZ9mI1WkqkjlyWRmScffiHl+i2gfoTOQlCAPqRD9CWZ+CV8HpkNNFM16
Hg6uET/5dYQbzlIKeh9mF71VNDdu1rZ7lBPj71pXVbhmGR0uRgjOeHuQOOmhn3oIKXIwwg370mpY
uWO1j/RzBFPlsCmbJLzKPE+5MtQxuojx27pnv0Q3mlUH30LZGxtZ9D5KBclnTapjtx1CVGTHxLwN
laFFqaNTrqDSGutoCIZbDZTG5LsAJc4EQOIfgTqgnk3RLxqSBKfqyuycjU49Vax6a3JPMuJQ+JMU
KPyo78szSH/6byDQHy3c8+hHJWv5d/Oa+fFMVfgvWsj/NsoIkhkfre/902P1869Dnc5kkfl/5z/W
Mn9M//lv9cvF//yzflNGjE+0Imf3hZmXSMWUnObX6nf0T0CA6L2zmiH2ka3/F2XE0j+R95FMO6RY
gEdnIYJ/KCOW8YmONiqGrFfSMrbBn+yANzWRuSzmzYgkoLOgkuZiwosKjA0MMeiyTDkoVkvbtins
TeV03xQIUJs+SOWutcbbXra3Lybv8lcO+ZKs8uzl+Cq1BBs7UzRBr4DjArb3elyvoVsuvSA+6ZK6
uizU2pNkRYG85yTJHtNcKFdSQ066c4B3HRpzGLsVLV9yls5ONiKXndyYhXYaE+Ej6gdw5DQSeapt
q1SVXxHrDMUacmLxZLStWXCLDPH52Ebd34JY92akqP63gpCQmeKCtwq0dr5Pk/Z8bmP/yKvstjK1
ol1x/80eFZGufB2VPLpMvWiX5zgSpjbS5X6nI6ziW2oZDz6CDOqFk0bxr5n6/zvuX5QWXiyamS72
m9z1+TGD3HUd5c1fm7ZuHpuofbW9nv/ir+2l2OwUtJhVqgHPtKu52f9rfym28YkOxgxcxJuC3uaM
Cv/ngoHIxX8EzUjjxgIhwpP8c8E4n+g009+eu7woIMC3X5CwPiJlLTpEMxx+lkGmkAmGiBb2Eu+X
RZBW41yjfVEGzmp0gpU5PIbgYPe513ar2vpP7s5sOW4kS9Ov0i+ANOzLLRAbdzJEkSJvYKIoYV8d
gAN4+vlAZXYxghqG5UWbTU+ZVV1kluQBwJfj//mXdJWcT9xNH3NZWGSW2190K1rpZqGuUu7hQSNN
GLduugln5yXKo2JLgP2tJlW/6ytl5TrVFz001K2RyrtKzkGXptNvgO9fTcFPt/MDPeDN8LPt+vbn
fyEVFP/F1eWVD1iVx4fFMvp/nxb/b6gG8Rz5bEJeJG3ywrMc7PTLH/l7KkKOZmfGuZBNHingO3Ug
PQnmG3Ng6RHSDVlKoL9nIhWQh4cEJsmYKC0iQObvPzu9pv1F/bP8Y6xkmUN4LP2LqfhGGfjPlssQ
NiApKQ9IsmEtcjc+3HKtJIPjHXXDLUCXvo4qG8eFYXod8kS+Nk3mnGHxa60qu0SpoWJEibd+Ecge
LYze9KeSlfVD0tDyaxaLFbipi7kNCctHqLg2JsSEhHN2K/N69lvFOCeDNX8YrVj3uV60u0Iry1Wf
EGBTeyTk1LGWoKn1dspcPjPZbb8TbrFqClfcj9ghbYfWbM7AtlTQvXC8LAfv25gopzpAR/4Wv383
7YOFCEltiGvZ4Vsc07DrnUFJb9VaQPlROQ8g0+aaUFfUANld1Q7RmTu73XmnD95t6Wp4IupZvpW1
JS96EbU/8CoXD3UeXlvjeaFpP99Nyj8crUeWDm+/EHEBHVxUTHDPj3kM9NdNc8z4hQX+IHuzqIdf
SYj3aNzaFsYLqnWBD1ztz2pDT7oXCkmwTraxtdiHWZavYiGaG7Mw5R3JrOLaKedqm3kJwIQiI79V
i3IzJkO+QwGt3jRdH116ozrBgVkkJaMXnoL3D0Ff7uGwX6hP6AZzReDCy9p5X6EkPS3nTKnbm8yw
Jd7GBAuZxFNY5sZdHDujJB5lYMXzXlhKqF0MnfrSgDTeJEKruyAZJi7IHRZ4Tl6nq0gR3bWFr0bm
45XfBs1cKz+KFL/moKDwCGSubJXRKm9nJ+5/lpMAYIlB6+5rC59XzwfzdC+bJum288wW7Tddq3VB
OBtZoNR5dYFzEQQytzbyR7xNAESUJIJr2BuPczqa91yk7TKoDAVsTOCi9RxCaFkRQfuT79Voft7R
d/BpwnnXELv1Evwpqb+Z3SjXYTSE/Tn4U3tivhx2Frn84AAKZREch+UP6ehoW1AzqxGRSKovs4a0
pARM2nRubZ7SAR19xg/DsG++/4ymASbkVnH1BSil3irpHG/zufXAiqso9FHMXeFw8cwMjAMQr+Kh
DNXy3jP6+2JSvn2+Qt40R+92QofGCs3pRTSAKo/Y0SN2genIMTUmu97PBSzi3rDHaxzFMEN2K/cS
U4oiYBNvtxKDwMAapPZr8irlEnQ5v8jaefZLWK7nZuPZgQXW5Jdw+1bJ5HQ3yPFLESiN8YoziL3V
TbkrIslaaW1xoRWZtrPNDoWi4VYWrvTzDo8rbETUYbyKxqm+aV3wcCdOq51VC/XWy6W257/Itpq0
eQBQcnefv4oj9hVfH3oF7BO4oou/GHXK4WcZJ9uAwj6G+9rQfYQAVynvQaR5MKsoeKR9bhP6GkGf
TWT1pUFLeGL8D7OP+wuN9EUgYBKlqB51gGs96ezOzMx9OJvNuRUqDm9Xntu5DWU0nHI6hmHyJVHK
AUqM7fpmNpo+Zorpin/e0m3M8sssm05ZTf/xZ9EEX3xfFxeTo85X0llYhwBOcwmZHu1O166tJDbP
Pn/45ag4mIbLs3MQLxLKt8vh4buf4izExG029uDSxtbWpT8SB3PWt92JxXfYEV4+skUqIRJZ+IsL
05sa4/3a09XUFSaSmP2cFhHhD1UscHnN4pWAsvpQVPq4+vzJlr/w8MnYqFFk8niI7pAOHA7Yxs3Q
55rR7SNTrNVhuhmFFnSF/Tog+29R31CYnwou+MNUpk8KtYVSCToyLdrDQeGUZVAMhno/euC5c/sF
K5FgbvttMYoXh07R7DnrHnRFTeNful5s/+0zkzzB1QSEiwKQoKvD4RO7MAUQ97iXShzhT2JPdxmN
HpoynbwRnf7CT9LPYQsPp9bw0WR1MQBZXEt4zc5iuXMcDGGWvaChYLQ3KBvna7VOgkLRqnOJpVDq
w4gq/Fwk2ISHVbWZsyJ8pKs4bMCdml3Tu/13jqPqNg0b/cQbOfJTwaEZmixXe+YChS1t26N9NiNi
NGMntm/sbp7uehzAzotG6gG+juGXGY9be8xDvwszg2gk78IRI/4Co3wF5QIrdspk11O0bGKcttiP
HLkqVOZRY9kcDwg1N59/wKOe+xJAreP/gkppwWMgGx8tE4XoJBLSZwWGKTczen3K0F9q1pVnTCu9
rIgVIlNOUfyQkPLPhz5aL1B8gYfwnISbxX0Vb6nDuRNGZZm2gIk3E8aabjfZOx2Kip9LZfTrXLNw
RZvTHRlDJ7bfox3obVyEyrCZwEIQSBw9Me5B8DnieL4xZJKshKjEWnGwmAaZPWUYuzzCuy0BiJcs
YUjjCMVp3zMZDh8RirHWOYmd3U65qlw7UrksZwVDAuRGAfai+P6Y49Pnb/VNZP2fMRdapgcUt0jq
OF7Qax3NPwx2zWQK23mvOt6MFXbl0gkSM1WZ0Wo7J5+LNQ2y4sxoeudsEjYQK824yilxfp5bzR8l
GdlhkbpbRS2SU9bHb8yUo59Hha4DNUBdW7geh6/EIuGv5Pya9kXZfa3wfsaruk2Qp04eWjbDCvRo
SrBCVeNvuLvIyzBKxHXS98grk1xeADahax9NEASCLtauPeWBDT0MD6VSxE8mOdhn+lwGbpqgTkvs
+rrQ0/mqzczG70bzW+/Oi3q3H88NMaQnToBje73l3eN7v9DXMUBmoh2VlbgCg81Ew7yn3WoHnpH0
FwY9u3U9j3PvN7GpbPJCE+ep+0KcNhEU9Rh4Xl/cMYm+6hP28kGMMfePz6fE4UJjRiz3X0w/mIa6
wbQ4WmiG1QxZH04avsSZ8Wq5fblDyucEzRLuHCfK+ORCPttooXqq0jncpH+PDCWZMgu0Fc330VxU
ndGsrLLS9uTo5Rt6nFEwTp524qQ/XNDLKEtCGA0N4CtK+ePnC7vIllrjtnu2uGHbGtZjI0hpxi7o
lFnW4Xr+PdLyMrGqXzRdb8rPd8AxnLaFJFm1e6tLo29WRaSBVXoXugZxBkWQn2AreCpo9eOk4myn
UAQtMWBHYYt2uGLcph5x+LP6PdTLamMrsX5rN6Xw9UrpvqRsPut4muRDjwf8WhVDF7jxzA0DBwgo
oWO0g66TImdwxKmdZhn4YCm//bBlDaM5cuhpHf6wWRJ+K+qw36MipABJdO0ZekB/EYbGfFYhuL0I
s7xazjQYeWpdnnO0pEAHmb4qASuIrLU2uWlFW2tO9fNcdC9V5P40MZMOupJG0eer4C3e4vjnLvxV
/N2wlmNGHv5cvUS1Trx7u291aW3mBg98v7LVaOs0w8Zta5RKc19sTac1N4gHxv0wuBm8AX2On+0Y
Ajp/pzjTtDm+JK0xuuaW1b1YDRkx1uJqUkR19VMvk+I8arF6yJooufBqQILB7HTisSzvMtbdcm32
SX1N6sezSkPrgY0B2qeiac41ftYcdzPB47EMvf3Q1UQ2pjjI9LTSzuvGbGAhlAQT9EV89vm7eSuG
j94N2wPn1bI3M8WOFqprj31h4zy3N0Ibe6mpQuQ7Nea5hdvBuZ1U1qVQY3c3yP7WIlzwkRhG7ymc
hm8ZtgIbdt5undGT8HULX43Jy6brSTHjcxxey5fPf+phWb8swUU2gsqPyzsKoWM6d9qXBAfFSr3P
idDceVNeQ+fQcToYc4voTmtefz7exyXPeLCNeDlU9hA+D2dN2uUWHPoQzpGuq9/QwhKoAPDRJh4w
zNTZZ56F7uzzMT9uaEjX2adB6SE/Yw99OGbhuIA1bdTsCVS2/Rbn21XcmVPAcj4lOvjD66RJQNYH
ji1MgA/InjIMGNAylFu4Fd5iaXRdQSYKkjgrz/M+PKW9/TgezrPkCiEl54oGynv4aE5hxzE1SLV3
hafcyxpiLm7fRK+q9bDWlLQ+IY75cPYtSgqIWvRLMKrjZns4nhBd1xI3AeohW3s3Y4/hu0k8bOyE
0MraDlGj1EV11qrDqVDeY0Um5y0oA0kLdJyXG+/xsTTavV2nNo+aeIp8GptkfKm1eiYK2LrWG8vY
AtuqGPKo+rVCNMMmI1vqLI8xU641pSf0Vq9WLtSXb5mOkdZoC8M3FUk6RrK1+WtXIxbUGodO6Ip2
V5qGEjRm3z72+RA9YiXp5yWeYizlZGM0XQl1a5jkLpddf1HN1Ykogg8zdnlW0igBYumq4id5+Jpr
UgcKOTCNojjHGAX/003B9kmBm0+7zxfHhwV5NNRR+Y4cvZxDjQ3ArdURO2zxDfJfwrXBeyQB4Zs+
ddqJsu4N+DjYHbkl0YIFjOXWgEHx0R5gDhoxx6hY90xV9XwkS6UP8tyrCG5ptJXsCZQjk6rETkO/
bdp5WLFFVNdY6cRB2xbxuiePhsXlzuqZmU9rpajzraJ07cZL5wSjTcPeV+huLhoDP9jJWvRPSvdz
uVas7UGpVH9s57ry52pOLxp3XjWjW513RXnqQY8ugzwYZjfL7r84Kel/gDCUadEj9tmeuNd1x254
CfdpCgYolJuyUMaVN5pf4sHooPnlEJnM8eHzj/the1h+AGyZN9YMgMLRzpfLAWw+I/4WzmgMCq3Y
5s9CmnJDsd59nWSRbT8f8AhA+f3ILjlmNGRoFHEVPpy5akkDCFFSvjeSxj53h5AI+XlnLWKMUhJu
GimVeV0ObbQi2MT2k8acfSseT8FiH6s8nnzhNwCRgtDiIn74O/oWkUarR/m+Tadk23tevM1Mp0ph
fIaz34ufehii8IpGdw3rMVxxJoOmD3ymMLPuhrB1v8fpqc/xcVnTxeMKS7MKhAVpxdGPEnoJC9Uq
9xo+TI/oz/PVLO1kbWWKdvf5hzjqjb19CNB4LoaLyNpltz4cCw8esCzuC/takO5buXEW+RNdFjK3
RWSsh6SIznvDLDcavl1kViv6Bh1Wf46MF6LqktVgwZUHScDqYKtp8BXhJMP5FjooHHYkZ85S7AV9
hiAuDD1sVT5/gA93HTqMyCSW85qON6jc4e83NSWszRi80cR02i/HMsHsYHZP7EXHzk/LEn2TDi0O
SGxJx74D7AaWq8uh2g9K9DMZnJ1M3EeiZ6bASiyozNaSghUn4Z2BfNpXwl7bIiCZvmaAPEGuovL9
/LH/tICW+BA0WnQYFpHY4XND7SbezyurPVwRJygyMnezSU/Pk9q+p/6br8rpRqRiiXmY7/VC9rvh
1EVkATnf7c+AOEzTJSBtOWi5AB4VFZGi9brSVfJOAzdY993cr8xM/VVYuNEUjmi3EYqhjVEO/boA
yiqK4YQm9ugmxA+A/UtoCHSnRSKzGOG+x5qXlCu6eWq7r7sB16tZ5utKpA9lqn6PRK0EIo1NEoAa
oFlDG4LPv8DRxPs9OPo/7sAcUWBph4OreWfhSl+LfTQmr7oymZeA4cX954NYH97xUvsu75iHhHdy
rDW0rZYodGn3e6BVHPBNGW1mutI+nwOP28nQNSopu7rQ9KjaYEUWw/WWcq3EcXhv13O2zyp3/m6n
VXZduum4NbQs/DZ5dfQUCeIhTc2IN3o89pvSmPqN23XWJu71eZMUAs49gM2uky4N8jK6CUMJbtoP
hOXETrZ1tPjbYOfFFrq4t1anuL22s0lwx5TKekon72Kex+oqHjE1dyInvR9Gx/BVoeebWEfRQMSK
SdxZ9dw0m2q6GKZEbAfHbC5PyV8XBufhPOUWz5R3+VSgIpw2h1+qGLRMGKMx7xsv+WFg1BIQoKOe
54VHOkVVzPpyp3eRWyS63IbRVD9HsXjKSB/wW2JQXuqq6K6Guq3v3LhDjBXHYqPUceUPqWtf1CXy
BasggdSKJy/wBqtElhM60u9JyLsyhlCHXB7lu7mZ1c3n0+PDHFzyQWH9oH6H72Eczw6jUJxCurG6
5+7Q+SIdlTskMeHt56P86QXSYoFWhHs02OqxxZydqNIbw1bb9/m4qsZkHU1kjAKU23G7cbXuS+za
O2U0twnbXiZLfyjLW63YltFDJG7Kskh8Y7pySVPqvZLM+F3edvdZIn1XJvCUep/F5teGfLA48U9s
lH/48aCyGsHmsG5ZRs5RjSzh3ON32Ln73qmKlVNlUdC6FaW9qY/Qv40u4StPAu+uocIwRqdN6LdR
Wl2ZjTAhr4PsDBPi2xpr9aAZ5Pkcuz+gsddbq7e884Z29t2g0mBwFTV/zbw23nAKoapAzLWyIos2
p67LXZV6+Ymz+xg+4ECibLS4QyJPc4mtOSpetNSUeRxryn7MjGkTwjynNRzd5vMw3s7zUF+1Suw9
CHvqVobsHV86k3UtGyQ/FcT9KDGTTaOqU4Nhjh4ZPltKSvdotFdIXvLV55PoqKbht+JUxEG9dGkA
Dt/6N+8wPAfLATQRvb6vFEUDaK5QOtVzEmSKrpy4qvxxKPBCbn/AwqyNw/UeIeDKIzgee52Ieu5f
Tb71IEOsM6bX/vOnOq4ffz8WzwV3n/980GmOVqfJuauNvZHO/S4zI21VEBsMZKRecP/147ZKznK8
traTRsiKN+k7RC/NqkuieaVrrA41rf5dNf/2mzCkcEFl4YixLxw+v1l5NO/m1tgnsfxFLV2X+naw
w7vckM6Jr3p0cfg9FIcwHxRgiJbW4VCoClEzwEHYj1rxVfFUhIZlYq9sRY18p4qGU1LVpZo7KDng
OOqweOEROPR2jnvlkVkx4+fS23u9Ub3Yiudh5epmqzIxh9x3YT18G7EpFSsIurs5dJVX1xrc2UfY
N2fYRaaoZCb8/aByPSqqE57NSVKfaYCftN2qdDqxQj+ePGAfdJXoEi9N6mPsUw5jAZ44p19mI8Y9
btblD4Ms5R0cIYNmm96fteXJaOPj0pCPwikHWwy8laqePvHhRxnqYfa0oWi+iF63z9KK1lNR2vUG
a5vppu1ggZT9aHxnW65XGcL+mxml2NqE+fb7c/0rMuf/nwx+DGfebRQf+MRB337/8b16z958+xP/
EInd3wkOwGML3+OdTEWBvclKwnVhCTkA3l9iH/4hEut/IVNmNjn8O2s59v+bvgl7kwsQuBW0P8rh
Bd/7F+zNI6XK8ldj7YYEm/+lhwDycjiBpkQ1lXi2ddhiuvI6N0N8ndEyri8ogtRdNug21E2n3NS1
aQflrD7Nrp5eDIJCMEA9zsU5spvVhAWft07EYNwlij0Gs1a30jclEr7ArEX7JUL5sjHLEGLWgNMX
wlpP5LtSC4xfw6AmZ3OJp8+6cqvAiYtkPaSYm1x1cQIxigQvMnfmJ9ds2oaEHCkcmjDzynFjY2dW
2kJvNqUBNwNySLFC1tjGwQScsBk7qG3vvu3t7+3nvcDgcBNcXhc70ZJBBqsJ6uwxuAounoZqV+or
zofzZoLLT1Pqq5k5I5RA+Te0+j+xqP73sqOXKfd/F4Bdf+/b/v3igvHxDzWaEhUJGMQK8DTYz1BU
/iHpv/0bqlfaFyacAHOh7/+9tBT1L45uBFoefwJaBl1yNs1/uNH8S9IbsHzmBvG3tuzfLK9jyIWu
7NuPWCQBcK6B/Q6XFyc36tumCm8d7O5XepwOvhAvRARMu9rFLivTFRz1FqMQF9fG7GerNPeKCvrS
OdOqhNrkC2V0HjS8meJkPEswogrU0AFkGX5wxry8vdr/ifn2vyy5B0Tn01n2U/7X88/viwrrcK7x
p/6h4Tv2X4TTL6zWJcQSAt9/Jpv1l8v302jvcO+ETvyfyaZ7f1EusrfD01/kSAsR8p+5hhqLkh6O
CJj+oggB9P4XO/kxD5/rITYppKQvVK2lj3001XQVJ4ChTLsnMm7cjRVF06MEkMXvCXhEgWz4zRYd
gLad58MVDEFnD4c+/i7hzyZsq1n/9O4N/mGrPCzN6csspqVLVx1zDUenG3U49ZM5DjUpEvNJKwb3
AiJQc84NLA/GTLdOlKbLo/2nVGQonduGyr1o6eYx3hE+AzY2kaI+ps91uCVucC5cH7cl3+0b7CXW
Y1shsD/lDPXHMZdrJgPbUC+Obh6d5U3l6DKm8IVfbdHAB4TCE9nz+Vs8qvD+frZ34xyV3ZYz0BKO
pvQZg/FVuYnOo3Vz9l31ldUpT+Q3Uu6H1/huKIqO9xhbQxszNxKGcnyFh7ID+D2+ukqCH81qJ33D
t9envtybmfz7MekJQOnBZ56t8o0/czhmDs6LW2GqvxAmowrsXlwdN87WRGNdUjxtHbWto5WDEQg2
hrVSB41dVfAgsZryIDJh7hTYI95ZQW1UPa4Zekky6GC1+K+XTm0UgSdUfKsjXRb6JhQyb4I0dvCA
ipUsuyFmEl/KWVbui9vJqATvH0cLBEMrSnxGIqXx29qyn8JioLXpqEPpd6OHsGQkNmYL+xEaQs8C
avwcMca8VSbq8HU+OtqPuhI5OJMhuldRJTZ38Hw22vXopmG2SBLT+3pUqzDoZT6NvmB/uYc1rdV+
L0vsZmi4ZS5OtzYhbIa0Em+bwPnwgqIO6wwcsC9o63IaeL7rCZGttK5MxYXRIE6Akaall5gTE7rZ
KSaQ1YDhAEVZGdWWX9jJTKNLgFfh5sAjJ2NaVBdzEeoiAANtMRUnn3M/YY53yn10mUBHH3vZIU0u
j2yJaA4OP7YXE05D0uD8Emtzt221cr4c+knZfr5kjjceQq2xaAERWDLTFvOow1Emw+mymkzQl9rB
nGOIVRqzYBKB1zbC/3yoD6vzbSz2uEUwi6TWONp0C0j1bSJy7UWFFqsyWG2g3xw0xE6NUPN83dlN
8SUZ4+Te7rzwJ2IRuAw4Z2bPeMtq5vrz3/OHR+fyubBvcOvlcDn6OQJjHbbkiUcvI3sDGUduQq2r
d+3kzCcq4cP9j+YlmzrJoVj+IaTRaUofvuXYDdNIhyryxO6Y02MXStCnbhZMUxIRz0GwmmPDqY/U
yrsUoVp8/TdPugy/DEzhByoK19c62vIJ5uyFphXGU5Ti8iJJy4WfQvfByqz4xBZ8OGvfhuKKRgWx
JIgvRePhk7oSSDCl0HxqENzcymxGIjQ0p8gMFALv1sbvUZYpy/G10G/Mo+OSBpyO1KO2n6omToPE
sdsrPexCREDJBMvJVB4/f4FQ2I9H5Lu9oUZUIOjmzKPJAvkpL8BBje+45GUvhUabaYuPNuYASdcO
5SUwCw4mIY5Dro86OcoIT0hLPcDHovZQ9MRGsy3sBs+NSnOKdjNIp3rRG0UxfJIvUqx2LQ27uB6T
Zc4uDNVeuDRq2UrWaTP4BTFBr1beTiju3LKNrsxQic+kMDm8I40dc0sdlb7OURP2uKZEDQa6DgTb
bTzRbFtPQ9c9h0mKZ7NrcTKs0evCap4NOT7UYZ4228SLAebtVgmvW7sKsyXYIXM3MwYs3n1B++FK
b3Kz8gm0ECSXlbZMM380FFmDj/Taa4pfVk05UTjDWWkMVYdKa+xuZJXWOH23ODtspTpZ6sbrwftW
mCAbD6NZu1+rOOL/nPZ6XgU4f+AvE9l1vhu8WUEkkBvauLOcKEmDCb8r86rCrcjDoiuytV1c6c58
1bshtGyjpMq7xYAqyna5Vqj2Jkys4YapOOSk9WHav2vMNj4fi4SWoyHnNN4mwigs1oCAs+Vqca4G
Rq224WpUa2lt60hgZ+3pESB9pWODdeuVSY/NUNqE7dbBQge2hzGiPJsjE+y84LtMKyR7xGTEjhv9
Eguk7iOR4NQ1G61de7EaeSx0W+NYVSHhY43lqtLXFb0DoLZIEsXZiR0gC83oYbYjd59lRYHLW6m7
kW/1kZH6EWv9frYiiWQE57KgdFoLkaC3pOlUHiTeSlo5rtyhYz4Os6islSG8dDVhcFP4Kv5TzcoZ
aUevEjsG0Mc5KY/xDY8mIyjt0EFOGXvpsJqdvKQNYXhFv03tIn7oG695RHcV/cgmLzLOGyNtLuRo
ZuE6y/HzWQ+9VF6HcTG0agz8jwhGrryvcAjiX2ORxuk6bAxekzcKg/n81iaaUyN+qHF30nxr7CPH
d4jNuFUcE08Y+vpyo8nWmdc9TIgtzm7zg212UD00RNfsmtoIr7pW9WTTd0YSBpPpJJ4/CLf2vk+F
7jzIUOjnI1j4ENRORUeFZFm9xtlKard1SVbP2rCof4Td2ubGqHDsus9jrqXPVFFu8ppR9LjXBBbH
N1FfKl8tITSOK3XK5GWp62l6qXpi7C4SS8KCInwtzf1y8tSLSGmxJHNGfcw2hefIYT13IXwA7Hzl
fWTnKtHbcL+vCqm6X71QeE+1klK5INLIvlWtxwTNDJzdsI0MlT35PRV1S6fmN8mkaQIuaunepZq0
fmJr6/0y0k57FEWI/YFltZGOTxrBZ7zQ2k53keRKvcoUL93PWW7lfgt99k7jryQDMCrHdV9WKDcN
NJHUWdAbmjVGMFjBedKsb6yoFVdQdsuMF9j0FIZ53ryS2S6tdepaOZfv3pt8Qwz2mo1suDPaPnxq
3LCg8R62+p3lTsnD0BQ9Zg9GNUK9jYa9glXec9xJi0eJvTDxHbuKvwx8LLz3cmgXgYuz3MqyMm1G
Y+oMV65Ceg2CZEma9DRkvKqefhgWV4MpfgySQEMf2ybVxizQcl7qbCrhXzYwPpkNc577ENnFL8cZ
5Ap3mClcYZiXXzU2dGXQcZMOFvl5tyFWToJeF2YUAQ2R8jbuYx3To9ThS2BqIe6MaoqJUTKyZPR5
lzhylcoQvU5WnlbshSUgX9z21MxRF6lN0LN73TYWWxqm1Ir6LUIalWCiRDtQKTK7526nmjkmc2Mx
XTtRo/U7LXW00CebA6ZcEUb6zgKmmy49xFNUp7qWylWWOZ48Z7fSjVXp0OtewwLJxyBsUkK28IfC
VLgcK/vRpgVj+TIKlZuG8z9ZF7hl1IGS5TM2pEmZP2WZbn7F4jGeA6HQ0N00uUYwXZOU3lNHYrhY
e4ipRtgC3jD5KSELFbzIHp9Jc1SguFVRUd00kF/7QIgxkgHBAMhxkybqch/jwJiEaCXtxlWkhXTa
6JyL0nfm2tECs0/RmGZjrMqVPmvyHCloXa5lradfJ5Sn1bo0HOU1JzCcBarg1BjYfaET8xrJnnlE
775bmXpHIjhLNiHitrJ7EcSzV1Q+6mhgzsHue2NNIo96adRd8zSWyjz5rjUVZ7KfMPsOjbbVN3ns
1O6ZURUD+6WXxp2vjhqTuuT2T/54TbrVZtQduyYcciHSjDCjUj8Frw4De5jsvalk0Y+iHLnthHXc
XehpnezLbCRlhCZQTTcxbC/BM2qLeNx+Kb/mArg1pSoafbMVDY5qcUabFSvC8K4fLHFjQFOnMyw0
5xc4xawGihk6z3qmCLxYoA59HyKzmzeymMYvqRUNX91xqBX6rO3UY9HdRDckUduvJRUErKMI19ZV
2xTaXRYjrxFzOP8qiLPbuAqynHVuN02N/98iBtSjjktcFLvjvVrISNv2UcN9yxIeWjAhp1qsdb3N
5VnUKNNu1gf3eapSrmGmmsn7PGkSdc1TWGrALsIFlTvgdCuJofwRARaHiElLrnlTLsVLShroTVdW
SEyVISGtQlZD+DI2KHCDyMJxMDCdEgexcmoQkMMTeFWcvHslgS+Pfe7J2S+K1+kiylNz3VV3pZmr
eVA1oVtuBLePRyEVQHV9dlJr2+nOiJh2UDJIIQD0V1YBIWRtuVHc+Ck702XvujWBQrhgosTv3OWO
CakKEnLl/ZCNpn1J3N7ZZcIOG/jWJgaXZTJGz5lZJl9lDA1wVTiT2At6EESXhCoNZ87L+JmMquwp
pcfKrMzs4ju1UvqjGHRCkbmPjjgndn16i3lbU68bONjZpppL7jxRPHiPWqp2t0YxjjiSO2Zq4qFp
LIHMQl7OevLgWU11U5VRgvcfPkW+rLq53TgVR6ZPzJ753ORlNgRNVHl03lXZ76eSsLbVSNEZ4k2q
wEfQwsWFIGKtxL6mjaO3GRsaYYGRpskVBoFe4RemJot1MyIgYGNjq0q0JLR9nA/ya9igojk3RaMT
DD9HI0DLWKfdmpk7drtYUfVdMaV9wGwMr2ZcZaERpHX3RUcvgtPBaLETJqbEhTkufaLb0+ehGnoO
aq0YTfz5hhFlYm6PjyZrFZ9EHXCY9ckurKdTeknqmPolmzvNXUV2iqaxtvKk85sxwgzfHruoOU8h
mGzCVsxIFru8CG/0Kiu+1yrcO1y9BszsYy/HdF6dQ14BQodmfMlxFwR2KKQ+VqXv9UlJJo1mFMNa
753UoGpQak6Aofce0S1Vt67pdVcZmpsuMN1B5MRhK4P+HEXCXVXwuu3L0iydoM/VJt6Eoy7lPQr2
Wl9EwBhBIhbLb3DDR6kDAJHulr0lpyKuU14RLLJyGxIcfJ8OzQKoQMTHD0pv2EJU/FhFkNetJQG8
abdvVGVyXsppym+73kArhzqhOiNOF6NMQ9XUO3sexXiutoP7NQytLjqb0FzVq36mTXyhY0lbTOuo
TuswXdVO34g77NQzIoNr04w2ilIB42RFtVBCZB3+SLJeSfBtMo2bYjazLsCYNxU7vSPjIW8zvTuD
SaI7fmSqICdlU5c0pc1Jn9eT0sbxik4a/GK9m8QtyNSgbpxQzS5aMWnfiqrwfqg1WwJt7Eot1i38
rNbvVeqQIBIoCXGJKAxt4yC8rX2RZMNVFFscDaFIoLDo9pzcNB7dMLxeS7kZ/w9n57UbNxKt6xfa
BJjDLdlB0XKQZatviLbGZirmIlnk05+PmgNsd0tQYzYw8NXY1UUWV63whwrnGHjIXTMjMEA1HAJM
0h6k1Be1a4H36Nwm/viPnyPLSRJA/UXDSGrDFaNxBK0D4VLXNH3RhkAPeQ/NjO6o0Q3pMU705tqh
hHN37djmX/1kWERYLBkhU1K+fG7HcZWbHWcrg9M5e78DGdsNcPgq/0HhFz+QyqzSvmbTXeHWzuBj
6BIbGQrTIxYnlv4rqJP5am6AIUMkM7eOwsQkhO7nfuVQ+L8Q9L1bsnSjV19txSkLQV/53yliBSKy
UzdOt1zIw9GszEGEzhyPD36n9UPoximexwLJjCeTkIbMPNjdLIvsUUObNk6nBA0kXa5YJSPr7sam
zJKtNa4bU67o0xuU+swHP8a/9RblrZi/yaTzp0a3DRTbisPkMTjpTaK5HDICUP0PaqNcAE2TYRuh
jVNWhw1deDBBKgkAlaXOiBBDYPwyEeoghaaEdcIA5NlN2rf9k1vj5ktunFn2fjTr6rEyaB5t0jQv
VZTmFk81KXpso4K2BuTXYrVlo6l92wdoNuFC2pVflkwX3yhKy4NuT7oXxq7QflR6xXcok6J7ojZP
n7S6qQ4O7IVfky6mpzGWFk4QFMd3ONE19ecR/njCo3QxtKW5ag4PcPuWR3scy18zH86Er7frPI8g
uOQuiFO34/VLZE5jP0j6X4nqq5c59gJM10wz1m91zbSmSKJCNEV1kBc/+RHdD8S73W+5atRXJ5kJ
RJ5bjHeFpdVk6t4c0Ll0vPbTIDP/6MVz/aUEy8ebKVMfj77OyNzr1MvSfYkqJzWOnAsUcifMhgN7
mV/qEcuThBCwiYWV3w60m8kRKsD8Q05ECSs/o6iZpQXUa+4X53vXDDRUszoJdtLANA4dUCQZMUEx
vWrTpCVS2Ek96+hyFFNCmZ9a/c+eLg2N/imp7Xs3S11jLwszlXe2n3jNFpFgml+TCtQP1KMH7TsK
w2WF10HjiU0/4wJ6m5oupNqWH+pt/aEbv3qqa8j+S3fqr0eM88wfyZJikIJ2V+KGnj9VLoaEFWI7
1WjZu1yvgT2nGpznaE77JY8agPfTtRPbaIDF9FdDGun1d9tnGPQ54aFdOUnVdNfJBMX3qubKKG61
bEJ5Ke266sapm8G40qt64h0k2Vjs0tatBpgQKm5IlvzGi6iYufssM4fUV5u5k+2MxVbyJgFomW+n
1rIqshqlVzdJawfFYcEVqIvy0p6djeYmXXad+a0arhHvLtvbANun4hvthwoJ5NmhJ86zWO2YkEqZ
dkJbX3a8yPV6y830s5RwqyMVtJoRKb0cHxvTsH5SIqkubJ1FPKV4ZZPn6WxsFzdUOUFO7hONJf3B
TQG18l4oJNz5N/u23HupEsYmSGZGBoLEb00s6vpbkcr8x8iJyqPB9XKGH4VT8CU0Wd1fITdAqR13
E7mV0Q52u+dqnL9XjkH7HSvU8UvO2LAKda1pfxjCxmoiFpyHW2hTa4lpFaVza4q4sVAwr5yfvt1V
UzSNTv1YihnrJLr5SHv/z6vrOrq01vPguvXvJshmEWZ6Zv3zcevvTUMTGhHAKhcJOcYuEA9OG5px
WdR5u7j+c1Zmxl2dK+OHRTb0X9um6yoIca0j+LVVvDY8/0IBgghuZ7nMwXMm3Gkr5sTf1sK4sJU3
XdPXRegFg4RCNusVy//XIoVwaQLRtX1WA0iw0bfiq9rpELsxEavPh1xdaLCfgdLWYT7NLEa8kHdM
kwd4uinlZVKCZI2fl6BfwtqemlBOmX4POK/axaP5lPrZvNPUconV/3ajJqyD1aiFS3D1xDhdGEiO
nbmyQBnck9V+lR+41Uhkoq5c4o1TDPICnO10kkA7mgt11atA1Gg1Zj6Xx+pzq/Um6sKDCNA75kVq
G48wuml899Lc8eOlQDadbs2rnWlOLIsOSqnVt2bNzeqmsotsOKgXVL/enHzm9BwTEh806zgzZydf
Qxpd672kOsga1a2SaeDD7FTD48ff19sNeTaYVCYTuKMxiTp7V3SbZIxnZnXQV6h5SklKMZr+Guj3
Rh+v9N5+/l7p7BtTqgUvrFfVQfMTeW3Rx9xYQfPn40XeHL0V3ABghmEPWBqUM07fTzuBXgPcVB3E
lBS7DqHzhyQx2+e57a1Pk79o1x+vdw605eyhNIBqFO8Jnhzs0tMF+6IDNL60/QHPd+050ZqqjNBq
c76VHVhl6ebNVaWSx1hI9VnvE7XTOgvmAQAg98viSjd04qn9qWypX5h5vfNiEW9CZxE8B7fK6zTw
r2hjzPDOG766g0OA3vcG860BebjrpbkkKPHOi0U6hc/PIfHlv7Mj1DEd4WZW7QG7gjLyarPYMD2I
L4wv39sPLjB85gDK6Xyvv+Kv/QhpNM1kl/KQi8Ck1VT+switxL6DOvrCO13hEP87+l3jCdw1LgRo
13jo8QGeLqUoDrHE6PuD0MZ4i/a6eUUTv3qgrDGutDaerlqxpPdQE8cn0XXAVCRwusXozd/OmCQX
4sArjeHs59BAWJEHRHTC2/pz/9q5gmk4YIE5HVK7yo0o9lD4j4I0d/eCPMQO0TbAXjc2W+8qwxqk
37h93wS7nO/sM9Qw+6cby9aM0LRHcm8aAzVsA5oLMcORYMbpMbe7qHAruOWzGJKrprXKe82rkn8E
RI4H35maZbNgcfRds6raD2ESmHU0W4v9ZeQOeNCK2FguxIo3VxeXPT5mfE7UxTC4zraMYcIQxJPH
1KxJs8ilRxkNZI47SS6wSX0n/UkSII/Myi4pIL1zzHj7wEttTjN4u7MA4tUt5IbUGA4go9sD2W17
P2LXvLNbp998fM7eWQrhCTCCOqwoJAzOZpqeZZR+scTyIBzsOTSdLLn0qh95izPixyu9mZ4CMFgP
j7HqbJuGfnagGw2+h4HN14GBznbRXH9L8qu2hTH9dvMsvyqG7MI39GZvASAyqN9kOyt70z2bQyuR
a8Reg715uhfVjjC+kVvrocms6urjzb23FF+Hv+4OJMUrauevz2P0Ta0SbTIe/IGuUpwV026YbSPy
TS++8MbOcGtEBra1pokeaSKh9VzjxEObaogbfzjYMYpRkAzjz0bvqEiUJuSVZUy3TautFYd8VtS2
PzVBHaNlqbPRM+U+fbzxc/Ln669ZxdYQkwJYD9H0NDDMomx0LWvGQ05lGY6B516pMRh3TE0ZFSvD
/xrncxwGRud+9cZG31LrO09dWeo0XYJ9bvb688c/6b13sWJlLMQhyf70syCNcNbEuMAaD8OgZ3d2
WejbdHDaGzrbl07Yaww4CYtQCRATXgWlASSiAXK6e5gD0ziZA7IHnov9BsP9Ef+ZCjkOEEPe/ABu
lrLLH0z15AcDDQNLOMEem0dAAEKW0yfN69QS9ubMRMEbBSgs3eurP3b62sWkkXBDQ4/qtuNB/UID
snoykD57EnmqP3782NbH8mYrrgcnCGXiNZ043YqpxngRmaUO01JVe6yKxKbz4+rCRXKuBbaelxX3
owNpWgnu52FA1PQA5rKaD1h+dlut9dxPS7M0u9Zqyq8pJMWoLaUXppgBffLyrPu8DDZPbFZyO/d+
svNkOdwCdMNutCnVhc/4Tea2/jhvrRZM5jkw8E+fgWF2hcyWfD4oAx8hkpdym7bJc4s87Od0nC6Z
c773yJGggsVuYztArXS6XMBMY4USzAcGFww+Y5Vvm0Q1FwLvO5sCIkOXi8vs1eXjdJXOkrGemc1y
0Fx97bvCJa1ndIRrfdHu0bf7P+yKxAXaF/Rj+BivqMm/YqE5aIBMgno+TK6u3WhmzbjeN4vtfz6u
gNhRyzP56gzrnGBdNklWakk3H9p54eWIUftV1rV5IQc4k05cP2nUwgPwqmAyWOtcAkA55uS3QW4c
YuSPb4bWUY++W8T0dW3mSSWtu73shhLNbjcI696ODzWt0xBlFHGXOVVLu4uUYaZbdo/3lRVpfkYe
Hhi3Q8HcExms6sIRfnumyE89uCkGMn/cEGfXrFs6TRUj3nRoigQhj7bER2uw0wuf8dsYyyo8HOg0
tBghmJ+dKc23BpRqjENeBfE+H/VyM3dQ9wI5WRc29Pb4ApwjytpwvBF8OC/kc93Cn8hsnIPv0Oaf
kRSORq9z7wO7VTcM5q3NxwfrTZ6ycog8R3f5YAgF5+IBs5EOQJr04LBal+69woE8Z8JmR3N7QVrF
HLJ5j2h48/PjZd+5SGHtkejT+uEygTRz+khNR9DP7qR2AJJlXhEVpPapaV0V39ac7k/aWCS4wBXN
8AXHjh5KrZM6P2OzxGRugex36G3G4pERBzRgP/5pb4/U+svWRoqzMqnOBV3TyQ1wOHPiA6p24huf
dvq99LLiwirvPHfkL+kzoP1AR/417fkrbMSQi2NN5tqhQEx4q+OOvnETo2UymHbtp8zNsr01VcmF
D/ydVTlavEmub6CK59hXo7UQ/WyZ4VBcaNcJYju/iyI3n3Mh070xVM62CERxQZro7ZEGGAmPTaes
QOFtJej8XUz1c7sEIljKY0f2ex3kilmz6GjR9zXGtPo8PP3nFxisbEcIPgD+eZGn67Wmpo95q6oj
Z4wUkXvtPgPWdyEmvD0mARfM2obwUNGEXHy6CjPH1uyk2xxdZ/knyHEu0Pvy0mV2HnhWRiD1Jx8n
DUyEH84WYXRlNgCqnGMTe/cEJvcWx1ErTJ3a2f+3h4a3KXEHwBU8FfLacwGNyqLN25CnHkvpt7eo
rNiRSpL4gkzHqz7j32nXugynj0qPMEcHcd3wX8feMzTQaQNnYcmmstkOnV9kn5ZgMdVeM5T1MLtJ
fs9wIhhDs3PLT5rezddBHYvxNnBGpws1ZgEg8tHEXSrD0kLKnMoCe5MGexUYebOvMr2XqxUVI11M
wMcvweIHT52u4TSgl50wqab16lKT8vyMv+6Ls80Xg8LAW6D3WNQDBTaPbzK22iTqLXJc7Y1c7AdA
Cpcspc/P3tlqr0KLfz1FoJlBXAWsNkhDbCy5Gmh4cXEhWLw5fOu7Wq8i8g6bcHF2+Mg3pFHaXnls
80JDbsvCsihoux0aUb8/PnxvVyL7XHHiK9eJ3vlZ7yHth2RZ5jY9JmhQhpPmUtQ11OYLpIML9907
SyHlCg3LWLXneV2nB7CsWpCxQmXHSlfmragnZlkYkNwQ4d0LIf5N6UoyCJcBBgu3+SqxfPYAp1yk
/VjZxbGSWg1TxJabGmw/IGOJgaNjZxrlDyJqoT1X8e/RqtTG6qzpDv/fekSDxC4uJBdvz83pDzrb
vJb0btF7enGsGehdO0apXSU4bP7348ngdo1X9IQRJTnX2egQvxm7xiqOWZfomy4o9c++NdW/Pj40
a4ZwGkow6bPXS3pNIKh/T98kagog1iZZH/URGTpH6MMdrRF1CzQeIbrSos60gnS7zA2AWrTMLkxA
zq9SXi4C9ygpsk9/1Yc9Xd6zEQEFJVgfmcJ5dzlkr5CwMuwtZ842iQMUqkjJoj7e8zsv8GTRs6wp
NlPU56RfH2WBUCrmte0effOL0u7rwTx7tLQ9IR+yL2Kae/ZoHVeBsI/r5pgWTfqzBukAUA5LXWdG
b7cRYLJSw15NTNN62Ceu5kY5kjEIzQa0JRdiP601J9h+vPe3IdZFZZhb6l+m5LnefN6D/BrMuDui
D+vcCc1znnzwgSAZhXE/yMS5EP7eWe+Vkg9DkQNmvBG0wKc1yykfj/TUlgeEjqbPbeupMPEr/b6x
s2D38f7OycDQxuEoI1dJ0r9q7Ky6An/fjVbT1p4FLvUYex3i63lZOmaIvTXYKDn66YtWTP5TsOja
P7JQI8iEpb3CNkdAx5vi8lOnOK2blrvzGm/hHKU8dwr0TQtnS0eAqMAUFSqSt+uaaqoRDvS9Pwjk
Z/qFx/bOEWU+Q2OQCADj8ryTbytHE4bs+2MgBgM4jN/f1kYcX3hYb1ehRgVxtzpbMdp1zto3QzYx
hUgXeXTKXm0TLdPBLrTVf94LqyDZsVod0Cjyzz435M5daQPsO7pLLyLDL4oNoGfrv37UsIVRDSPJ
Y6QFO+LsvfeE/CzDK/hYUvLt9GyJtyBoswufz5twafElc+etzqastfKT/z5dK6uj01HHPjJh0fpt
mtrwWSy8B/D4kd19bin9GrzeKpzGxBrGYSAuZMxvPih+AXBQmFJrjsQBP/0F5TJT71j6eJSpZt/O
4zSDh0YZySwV8I4V6v7xB3Uaobl3GeFgfokaDQ3xtb91up5RDUNfuO3CnLD5AeKzbkJ3WBS4bse6
cpC8Rnp9ri8Rtc4kPP9dlphBOxZ24duuGsAYOTSOsRzkbNVfS6+WFiSXEZhusSq1R4vnZTeel2gA
fq101K9dCNlkcXkl/ttk5fWnOMikQ9TG3QE1irOvxMxAmVU2vTB8L3EXGqsFW24aYo0KLilfnOZV
r0uxV8p5mK06k42zpSSoXVF1LlQSyDT7GtILuKA0vgJreqlAPwuUr2tRJXCaqSqRenTO0hgr1krR
KaEfgiZLvMhZ5gK/8hhYLan5mG0nM+ke0RHJmw35XuCAOR4TK5oL0eJivcT2pgbqdgWUEAKLlTS6
davJqn2onCDWPgdJkdyAYtIeNYO5fFhxuh5RF+m/f3w8Tz/If3dBXIGRj2QhaeJZcJkzt1OMTzie
rtF78Dmk8WAbvYxaNc1fFzXpd5Bo2l/YsY/3c+5VF2qxd97YCuFY+6REHwZvp59HNvcafqLLchgN
t9/0Gji3jIQJKkhXX4jW7y7F5WbQwOS1nef3o6qk1GSrH+wM5vbga8t1EIvuOuihinz8VNeP+n9T
l3+f6uv3Dv5mJZadPVUM42erQiv/UIIx3WRgrn73cWFGve53VVjQ3JCtFtykepr/pzbH/18ZTvFq
eESAffXk/Ksoq5vcG2sYJgcl2u4l5+bY8n/bazc0vV5En18amr/3VOluIApJksaiZy8QOGjqiEXj
k4NruYGz5N/0SLFuUsfoLiAbTkP3ureVwsul7iPbwPjnbKlsxM90zFrrYJeE1Kiws3xnBW37EwI6
PCokttIfH7/HM+r0v0uiokGDhSzfQ7Tx9HjCN5XxmC36wc+70duNvt20W8hX6dcp6KdDpRog1lmR
FV9G22ruiLnVneckedTyL164Sd4eKpPrCnceBiaUcec3NKDOkXxv7f+CssgAOeUkZssM0dKkfwEh
MxePWadAeFaN+fLxgzjNdF6fw9o24+5cFTPeYJIWrV4SV1rWIfERURNLLHB8BJz88SpvzxJgGgZ7
NCT5TBHAOX3aCHEsSFYmwcHU0EjVVYDgfTce0dcvLhyltyuBjeHMEr1J55kmnq5kqn6SxLr8yLTX
2CBcWO6cThs2vpbJq483dYYUWp8dKa9uYFMApmRl2J6ulTKeb4dAFscmCarnQjFaA7iJC2kC7hjH
zPregAS3hc5rP2mTaxP2pR7FZQXEFI5L5A2gkDOtvZQJvfMMbEBTGLDB6F4HhKe/a9HaBgVzTxxx
2M03QZ8NyDD2yd7MmI5+/AzeHh++Hpbg+wWXSLw5XQqEs0odJymPVa/Kvb5U9bZObeP641Xeplp4
CSCZhP4kvUNQSaeryLhH6KDqm+OohHXX0edhvqtPkHOcDBaC8p7BO8gLof6drXloplGkWY6NEspZ
fgdH0Em9ZV10cqzIU1Z+PTaGfWGVd94VOfkqZ8D3z59nW/NSXVNqzltqABHjytACLNCQvq6KOL+Q
IL8OXE8vL+Sq3NVWTSdJJvadPkYXrNXQLQOda91LYFwF0n3xEy29teJCPXDSW4buriPhcBkOYgoC
SE4W+rPnuRHir+4VZbBbwPoQ+IfTprMYuzcLBFSyX6g6lSeMcLKW/tFUaVfs9Nw1bpxMt/LI1SYk
Kg2ILFY4KI9TSUNY/1PBtvBDhbPHd0XLoQlbYg+0sbUeCqVnwecAhvyzjsvhuWwcfiOwiCHq0ON6
BAo7/jMMBf1aCzPqZhOYjB+uwW9qvxa9bOywRDVup+u4FkS0E0ZIy1jtvHS1zjYzwEBlCOJ8WlDO
lOZt78FdZ3oQ5/94Y2vCzqks9XmaKvpnddzVauP3BhxNjGsQRVZ552i3EoqSHpV1oaewhnQktHLI
zVpkFtJ8SejPfZVJqv7UDixrZjAxRHvlifboLD5CBp3U/V+VNQg455hg3ruVr4ywlEVJb9yTebUZ
RQ4FtlqsEo6fWhw3MuFJQMIDHSK3pb+qfcAA9J9G1ZWXOpln7UXQS9yKJHCI/eLluI5uT09LUwAm
rhJZ/YNAfDgkf8rS30HRXfzHqkbOpKLfXV3X+a8i+2pAK/r4i38TW89XP6vmjKpB18rDh3tywvsZ
SvFL/c2+lz/dL04cNQYmOfvG28j9x8ueJ83nq55985XlN4mtsaqwmIUszgvUxRtN6zBogAztbF3U
bId+vBDezu//81XPksrChdUQy4m9Qr7xPJ7vEyhkwWOXUHhj+0LMPs+2Tpd7g3iG/6rrRcwmXWVu
hCijWf+jeQU8uXT78eN8p5QicGIDw2XLn4zRT8+QUOZIaKm6owuFMw0bUDu3KAj/Ruu/+dwEK1Me
e7KrzBjA9Zi9xnG2m8fOdgYcmrp00xqy2M2DU1/b5BDXS5/6276ib5XoUt3QRIDxi7rpNUoe9oVE
4p3wz1hCR9TWoVlJdXH601OorMrM5u5YTV1DUd8B8HfrS47h74R/GnNA65FMAyhzroIyinZyZ9WL
YzvAnZ6DKdjMywjXJJmdCy/jvaXIwixczehoAcE43VBiWxOiBxZZQbB4V6WbuBtDyOAaRav5wtf7
zn2NFBxmQzw8fb1DT5eKLfinoyPKI15mEKYZkZGBJF11O2pLm4adjIOvslHz14+P23s7fK3YwVzR
VTu/sdFdQd7Ki6vjgGXTBinNmllZbEVL5qcXEtrzb4jUjwnwqsSJaj536tkODavKA+UG1bG20P70
ljGL0jQtriZ70EJr6vLdx1t7p+2zeoXTMgcIBP773N1ZawYx2UIwjmBavG1bpipFPmFvaY40XhEY
/qGJIt12JJY3TE+yrQ2i4ULgOI+OlNZIWoGjxYWBqvActmwNs4rphfJacyhwksnoveXI+BPGrNmD
7rnxruQn4l80F9t2ti757745VbR+eAKU+BxggA3r6/+rAra9PEGPpjSYyBj9Tw7xb+yw6x3MsPy6
ARp4hTjrJd+jt1smX0IbjtE1NRod4dM1KxSgc3IpE5uHpb5pYaq3YaOXqJRVdf+5EBPyDP1Q3ntt
12/9pf9vNCZKDPZM/smDZ/UV6Xe6/uSKFNaIZR7tuJOb2bHVXb44lyqZV0D/35khdRKQU4ajHGZo
I+dfzsSghUygdI5083sjTKqMDA++dXBbN4lANr+fNbGxgVv+tHsYk+jNJMjy6LR46iitC/kJ/zz3
WQYaihh12cF9K625NuGnjc4YdtOkf0XExr8damu4H6s43kooRX1kCvjMNVP3lZsW//Hmon6JEfq9
b9y+zDcGp82K+nbO0w3CT8YVHP/GDQGGQn1KrHF51szJTBEsiBESUG26vFjoH4G9FubSRi7ict/9
uIMLE5uBuEIJzb825rHX94Y7Io1UkdQlod4H8xjqcW04ISYrYwv2DCmDrbRT587KknEKQdw2D3Vd
mnbYVZX+SRscfr3KlXWTOHb5oorMRtGOgxuVVQpteqnLVoaQqsZDD6NxH3g28pCxQhn7Umh4kz6Y
cMIIs6vKK1etZ56eEZXAV2+Vso9LF8czAlljGRVFbbsk84Z7TTYLENaY6uxz3BfBeA0PGd5yq1Eo
RLJD8HgzJ2b2xdI076kx6eOHk/Lsr/OUjZ8MnslwU4lAuxBAgavzs07OnA1NieaxY9MPYF53dsGi
Q2FMRQOP2oKkD398yMfnriq6IPQKP9/kFS02KNWrXoZptUEXDbGhP6ZLXh/tXAnmoSMKhhvXS2J7
L2TT38mkl78wWdS+BYPmdDeqMhEeMayhc8Is6NSt1JRcoqrWM28/DiPKOCL28xfkBVwsmFpYP2HV
+MGvUU7mL1fAzw47FFzicIk9Fe+UmArAVNOIkAACScj71WYF8S9A2ArDyWXJs8gQffOCSpSGn22t
lY/uNKp5D57eNrZTELtz5GmNk3Po4iL4hupbhZK98BF0i1MpvqFVp5wo66b6gbI9uc9hFAyh0dfL
cxCr+db0szKO0qZP7odCIn8TzNhhhHpXLF+8bCi0TVI02tUwubXaouyT3yf6oOJNGmDTGmY+ajUb
oxgCnM0GRDhkL4ptJmf/l0jq5b6E4mrukF/T+nBkTnOsOlt/UI6cn+lxo1cx6g4Rr5hH77ddDJAc
CcDxl6oo/REcYV0Et1LUyaHuEf4Kc3NBUApdF+q0Ip1QzbG6PHRtib1qXTZBpPddDfZTDM5LMaHm
zcOvnWYLU1lD8yrL8sdWtLV+r3cq8DbLMMX1DYidWOz6qk9+i7ictKdZA6G+SXUjaTd5K9V8L9oF
7YQFQM9RNXUzfwqws8q/oHoQ5we3iR0NIGI7TLCvjUzrv1p6LHw0MvKkzq+GZcSNFZOp2RX3U6oD
rgHkq7lXHmgDLaq7pP6ew+/swwbHJUx/kkLvAV/Q2ArrUgx7cB/ot1BSYv8Ma7357blS/vDHhb9i
YNwyrRJh/WNsuf3ObYrO2i1x3N/hW5TqcL1zk+qSOfwN/QCjCPtkiFHNnEcSjLI1g/zTHCsbA4Km
N6Z9LYsWAbQhH64mq29kNBUdNoux5qdlpA/aXNyWvi5+06ly72Y7xzk9jU0H0aTJcO9pxHYvttXb
bcRMyb1FrS+HUKpiqjvVoGGD0BSKbYCcMoVYlF4mhHpbGdfNPFoMxpk9LNeMfCv9ZrDzWdvS4zPv
8DvHC6nU8LDb2QMg4ms0tvANVKNWXaMp3RR3o5sG2UM3WR4UErph18bQ1zeQoKs2i3JtES+YCnmf
/Nh3eczWpDXQm6ykC42m9O7ZobXstLkiUMWj235CelX7M8gGYP+cYQAbmqqMUfAQeXw/2Yja3Kja
SPDJXfLgykhJjiJOu+gjXVq1uSlwLDF3alJZ9cluXJFFvRH35c6oR/Q1GGGjV5HXfuldt2k6WFdg
G9G0i/UEDvcy8fFAE+kR76j54WHtq+bFQwsEgKvJ2Hhn8op/4nJWYdubiBH9QDNLvo66LFczFM14
BpOA9ryhqWLeFmkcX0tkarwQgSLxMhotHA8TL3Mds4+OeDXhFbk1A37HpgkwoHUyfh+yeUaRhanX
pi9Wn+E8uTYfWmD/jfslKRDGu0Fmtb5lEoUCBZg42GZIvVBZa0LDlEXYi7dGSFN892IaNmGP8Nnj
wv36px2KToY0ChIQ/CgsBQjhzdkh7n2k8iCjB03YpIvC33swkh943YJJMUe/dwlM0jAjKxY0jyoh
7ftBRwY17Lolszctfa5mFZhLHbo5lqvv3GFmgCpR081CtNMoG2I03RK6HObyCEIsgMoQt/Jptuvm
j99X1oEgjgJabSX2jyKf218NTr0CQ5As58li11jv567xjrzcpYka6SluuzotHrUmM8oNicVgAjmX
SAqWmIlNm5Rdkr9Lw9haWYeorp2lqsELMPPSkDaTGEMuFSPbVONEg95AsSNaclHrWwlRdA69IRAo
7JbgEzbL5Fv7OqEai9pOj7+btdtXTN60/DtKAs732ZVtTYerz8ytRAHrmZ5t4m9MFRQP2BbzJJyg
Ne46S5N3SACa3/KqclGlQMw9RKtmuPPdSiaRUWvZL2KGXUZ9gGRFaFn0n/ZevNiftHJCTCOeZ7TD
yCFpzUm/QRyTrQb0vxCpoi0WY4aAw7o5b+xYz7ntLD3VEGdzpR9ie2nvCtFQn1c18TWcm1J/tjMR
PAEoKFNIfO3gkHrl3pW0Uod7oTHMP2neuyLq9CJ7qTMlS+QqcnFrS7EMyG7VOiI6qp7MDXpo6rnr
x3Qig67bfFdXc4Fia4GcGVopA1JxVZFZX0jq0KdrAjf56c6zNl2LaRqqyK7bxAznLhB22KCBUa70
/oYqbEr4svpqQeBOt9Lh0FZa+dJm2pJcoTSn73FfRBwU4YP5xhrLzA1RroSNbZZCPjl2Ig8NQjif
g8lI26vBHuxkkwMRe7Qrv/kKuK75XJUpcG3OL7mgoODeVbFZ6yESEcWD62svbmvJihlWSTCdlDbg
WyiykbedK9/YKiPAZjPBsEJdM8dYUAZBtvmWnAQjGxcn23/QfSwRdKPpnuzjwaxwiMwb2/pO4LZz
xODwdonIylzKTmlVnz0mHhbCFfNi7/u5YFw2iWEiXriZ9bsqpDAfRGLF95nUJ8ZKxO8hxJDN/U5A
54JRfW6jTikL4+vs41MGAjZ3vtPz0L3bzPcrrBaRwMHK3iQcf6uItVOEys00P09k/ENoqdkb9kOP
7NSOUUA/MK1jorxXi81lP80ItkyIoMo9qQZfU404znyDLaoeH2z6l8t1kRpN/avS8dKNdJzLht3g
J+6x87V8Dl21pF8tuzURwpp6R1wN1H4/mNsjXa3gSWg3OLSmT6kIPHq1gReEejqP7sb2VX0IMkOg
mIf63bRFJ8WEh1X7/I2UEihi2piXX5Qxp9MnEXeN84f3N+jPRQwGDrHWTMdhgziTbGXQmeIuJWog
/y0RMSvbbiqvNCcvuxtLqDTZTU0h3Sds3Ic7ZPDdx8ywB2sHdMT4g7jI3G3cMpHFRnIU+005wVLb
9YM1FBslarthBDm0CzxHa7gNRN9p23hChy9H61Wuoj7NsNFpRmUbmKCyhjNR2/TTAq19Hg2QzQBm
9VHdm4ZYvM/z/2PvPHYjV7J1/SoXZ84DenOBMyHTyGVKKtVWmQmhKqnobdA//f1Y3UArmQkROuPb
Peqt3gpFMGLFirV+o3fJsC8mtR42VmT3gWdzguUNzc4hJnKpY+tpTdK/tfFoSR7ww+JnpvhSeT1m
NQnEFLXyfSArzV1vOSGCjHqW/dYac+TGGKsk2eljmgR3qLtEhzinIL5RfB5yCEGg7rWzOkrznt8W
UNCoh8sPYL57EnXbEs9dE/bVNa8YpKGYdvZalrJ1JJWQpJ2EAMPoirqxeq/LlUj1DKLRg2HgfbdH
GrGztiJoTM0dk1q88VCWv6IE1bwQp6ViV8hwcxy9zwLgaaZ6nSgSXtpd2mnfJF+aBOvOW2JXM7U7
7AkbwsYYJj7ey7UlXH6jeBzkuOLJkVVSuUc4CYPBupKH3aDwYNtomToKd/AT2b8tE6W8y4D4WJ7c
B2mDisOkqlslTrMDNn/UOOXKVH8NYcUd3lkIXnl+VynbQEgQIgoU33d6MMm627RdlP8gA4u39iAK
D0YiGtalARcI9S1E5DwnqLjZ1HHk5o3rKfBEl2ErEKqJ2ARVVtSAbRyt8jqU+nhVmEmQYMec4XRm
Y+XOjTzUfb3HBlHeWynaUXdlQeRJolqR75JJUR8yp60MT8eCLnPbuUnOY0eWzE0q2vjnYMjDd1kZ
kxyJ4AEYeFELp94UQrIGhP4kqvBGNzOBVTpKd63J/3CLiKYkJ0vvfydC1f849uR8GY1eia9TyURw
UQrjmMdc5n+Xq3a6z2JJRzG3kY2XDqFTfbadtYsdMRcb9DrOlOaI8bRRH9VymH4bflXUN/XYIx2P
Qy6C3+gv8xzn1vnTa7XZbTvsJmWvyWaVSNUe9ac0H2KNWcEG2PZiHFHON0ZMflWkpZ07G8W2adO1
Vd9v+r7PjmkL0xqlg57bTwHBhqtOHhfRFQ5E4XeJhP2X5QdT4yEdK6NTgFAaR1+T6DPHaha+Ibac
aV+bgQ4UlDXRHwBfj92V79AY21MJHf5UaAeSnuaD8Qt1PafcFKiYG5vSDBxU9WfNtthNQUx/TRHV
C72ipL9J6MIyg7Xlwclko/oF/3ZcAqVYjXI6WMnw6iBojx5cjCfEtpVa/Z73Iv7gdL4MnctHt76i
c2BDi1HVALkqiqONR+8aKakCyg4KzJIfH1GZtaRrRC0ylDwRPFVuagWDuU2qddTbNSls/4n6WQdU
NzMLSrufZDstBrYwt/Vo1EElhcIXGFHtGToKTFeS0uXaVu3p9sOCzxACRaExehBlPa9BbSjPwxDR
fuNWbF+GsB+PQBD6+yjORv9aR32iIusqpSPiNsHo6VrR/YBE1tGvG3D7lJMxQ84PWD/YpkHTfndh
JPwbZ5oA746WMK+qzKrecGZDClOFASy57aSH2cbps+Ircp71bahRl3ILE9U5N63S+gn95xZyddOM
VDLxmBNXqREL4x5JFwv92L7IeIoDSbnq1IH0F0CAfguHEW1dX8O5wcvqEWVQvZXjwzgp+stQWxZE
k0Th/kToLNQ9NeQV6VqDITDtNLvmxzQVqE0UlpXxlAwj+3ZAGsa/VTWdskdLWoU3eGiKr7PzyD8T
gv93jlb24VYUuFRsjNiy7v1QN49xVE6vmZAa3eN3VX/CNDFf+4rk2XVYr59IYwo0lSNLfYGRnKgM
GQ6x6xep9p0qXvCUdGiI8TiP1M7tSP8FUoZO+VChVgwxsJAILiXEBovQg0L8tpH1Qf5Ki3zUkclG
1ZR6RusTR0puZZICkd+ZIOORxcRhQuw1s26+10Mc/fm4LH5W+jrpUdKhPi199RI1AbXr8tdB6u6p
/tLK0jzTxjS7QGCr2anO148HXHaFlr2zRa2tzNGAFxjZvJYJLXDadXn08PEIyybGcoRFxdnIy0BC
+jR/pSTizjQ26Xc/rIxxVnqblw0wDkhZcCuAAxfLFpUG/Rklf82vxV7fWHvp+nNmG//uHr8bYrFQ
wySMxh7U/BUY+bbOXkNlDZ/2t/Z+UkBczGKxUjAJFZSOmAUPFyJkrrrCTZ+rTb2dbpzH4GHywv3H
32bZDfj7bd5Nat4d7zoQBqRZgdx//hra7V6P9lVLvWivF/k+Da5y6RvErZWWy8X99m7ERc9DrUeB
BR0jmjCJ/HoXiLVe3bKTtZzT/PN3c6LsRyyn6vQqS/JOl/RrE1Vo379JxAr85KyFtRxpUfDFxr6L
rHbMXyFTXAMI9Uar5jZKN219QMDbkxWxi/O3WlmVdLoYJgBooT0zA4iNxX6nxjqV9PHyV+sJHMdN
9hzdFBg8uMlef+JFnWziAzL4T+Pd6K45KF3cMu+GXpwD6umjGal2/to5L+3wD/l70NcbW3uVg6OU
hntd+/nxHr0YP94NuDgV4Jox2K6t/DXjxDnNM9x+D9XolX15+WO+G2ZxFCb6cFaGwBghRNl9eXhA
hnuD6NDKMBe3/7tRFtsfikaotdQ6XjMLMwmykSha6Z6sbY3F9ldHXQJBz3KV6Oc2W172yixT4Q0Y
a63Rqy6G3XezWRwASU9wWFIYq7A9a2f8tH4in5ytLJlyNoo9E5loz4KBxGfMXHyZaioCXZ0G5VU1
h/4BzBeitR0a85MZT5sxnKG1VRMc6CNpOC7lqUdOlfyKcQrYtIMOZD0W2eBmjqlv6kLqPAV4HMDQ
0l75Q9V5J57Ebwc5KEOfm8l0NmFTn0YeTW1LORGV/wvAKA1rngVD4ln4XOHaOVlRtGkqzf6Tzc89
t2xjlC+gIGCZ0mnCelQGR0PQ1pjyW2f0p18JxABa4r2GPTmAmqa8oUFv4dRiOxQ+WymkzDd3j91O
nWwowBoKwb4Ky+3j03f5UppBAbPY2MzQOJ2UVdGIzObr246vUHc3Ctd8ET+Cf5xHKnvXYXHEmGbt
Jjz74idZ0JmcWBZnTaRoZEGZHZNi/pz8+5GFK2mRBmuWaavArEV8AYaOZlIGeih7iY7RTfJoX5sP
QPcsXsR3eKAFKGi/ZSt3x8Wg9g6LttjTvtKJ2XqVPG98mpxvZekhefbxl7sYqN8NsdiNYyHijBYg
Ny3AOldSHiX2odQ8JHX3Q6fUm7cvTvj775j/3/Hyv7ABe7f8Z7bFDy9l+/J/jvhe7lF7f3s5sb2c
/9V/2V6ifvDfOtQVBaWSvx6rRO/+TTT/81+KLv/3rPPjAFugg4zgz39cL/kJkOQZL0w8gF8HXeI/
tpcYGM89ctQGZ0kXGZW2z9hezvvuPyHMtgAjAzUCsc8v5DJainmg/gx8F8m8OwF3CcVrrZH+5Iqu
Xr1bnId//cL3vr+ne/PvMAawF5zlZoNJY9nhz/ypkOgr23dSU6b/aDKBXK+b4gjXMv8WwCP6hrS6
eo38nPytCk3zU1C4eXhyJgfKCQoRKmoiiyOPTH0tjNwIDrmMcZ6S2NkmG/ovH8/xfCkd7I2BeMOa
57MuyZChbNE6VoLwgOaV79GWwomE6pj38SingeRfU/mXdzKSbzN+/zQ841gS+M4YhQeZhp8rURjE
VmyiHWRn8ubjoS5NCCyWPAPgLOT6FtCdpK3Y1gjaH3BWaH87lJ53CESAFvv8MJDEue3BUhD7Fx+n
QTtxxFIhPAxd1myhFch46STNClxjwZf5u3CzdiZagyjyAf5ahMeoEwUFHTk8oFhTHgTuTrTe5HRX
+OpbLwbkzQQihFrb2rse3vamG6aCd5/pfH4vwvOahX0Q7ZuhcKcfsMOSz5cAox9CgZxbaGcGbgtW
upJEz7f06blml4NghGZJhmIvyf8U0khGNDU8VIn82qPQ4jpm+WjgYoWtwGB+fqegMMA+IVSBwloq
ylB1VOrIMcNDRMNp3+La6UI7rlZSkwtbH6aBDIGMrc9JXqwclN+Op10dH7Rp8FEzSasNmcpbL9Mr
/+SW1JEsgD0JKGl2g1zyYrKkVlLaOdmhgcUA+ovNQxVUKCsR4+wj6WwE3tyQ0wxO2dID12/sLLGt
kogxgWEygyx5NQMMSDE2sh951q5x/84ONOPZgIFnCVP23nK8UdFEX4swOmCKmGzCGJs9SbOz7WcX
DyQw/FNk2NCkhMFzusErmneVTUf3MKiGco2jW0cdONFWRjk/z7NmCPsNhBGXpGEuolMxowBry88A
2um5Ww+6TBG7Gl6jvHB2YROo9+CQHzW7En/Kri7uKbPlAB2KNfTa+aIaoBstdWbAzdFrEb4iIx0L
BX7fQQ/1EWlJ6dWXojXk6IVBiMM8fXn9Q+dZksJSoRZthT/fwQHosvXzGsibZVafPcZk++9HWUwF
GxdfpNoYHho1wblM1RFz6LET+Hh/nB1jrpT5cJF3oDTDw+l0fzgjbG5ZKbJDJqk6Nj09goeh1G6p
9tkrZcLLQ8GzALY44wrnn78rDcmF3duFJWeHMVPMJw02ue+qVd88JzPaf+Uem8PPScjVucWIgJD3
54frEt071QJTDqssDogoPQwA5q6rQVcxGRk9Re68tEKJzc77NTGS863BsAbrCCmKKLJU+0a0fOia
gIaCrQQgt7PId+miJ5/+aIyC+DKiVAREtvvpStphHpfgPooDEiZ26XUqni63FbAhimBNEwXXH++R
C2uJaCRHGH4iyOUlARBPpUnwqC8P8K0UG6NIjCqwdWtpa9iTfQysyX4dpdY8DCUKJCsf8jwsk4yQ
c8saZD1wxYtdE+CIWGiDVR2KBoj4BhNOK8Ccp45/hGGq/cQWFMnrj+d7tlHJfHQeAVxrs4SivVhe
NcGGqQoycQjorLjof1L8dWKAF75irNDaz/YLQ5GA8P6gu8N9upgdms6xZZZFczBUWf2j95FyLGUB
9OzTMyK/IWTNbguzHcLphgE3QQcpT7vD1CrdLbK72S5rRXAdIJbz/eOhzr4XmQevE1I6zvjstnA6
VOEktQ6wqT3UNuiElI9002Np5k221FzpSmOvZHAXPha6h7y+SFgVtG/mFX4XVYKiofvgiPYgqUwI
XfNmk8+OJBjzWFcfT+3sHMxTg5RqkRzwSFyKF7P16kFO2vZANqS84D0EVC7osrsBr5djPqHx5BYO
XpsWfcvDx0Nf2CesJVEFDP9MWliUnKdJBc8olPbQJznizLqm/My1cDp+PMpp5YesfJ7gu1EW386s
8IZskX4/aECzWh3/URUm+RVOFv7XOE57JM7i/rN55N8xybNn/SYNyYXT76flWgm4ijF7O7E2qIx9
r+JZfNgfg93Hs7u4UxD5mWXjkQ815mfxu52CSHzQaY3VHpwyo1etIbMrEFZH2l5ZS0MuDkV8nlkt
pPvLRiKSRUM3gmc6TOjrXyugsb7j4T7dRELPV77Zglj596NxGSP5BFwMxv3fCtu7aQnV7PqAPis2
rBVuraVpx8dJMpMbgJDBAbi2ml8Nc+vfTWivA28LMvUNgkl+XyFx+YipV7qmzHtht9qcf9SIIFeT
3S7OZCnjD8lFiBBID65k8nv9Ru8if+VaujQKlCl4m7yHZzfz0+85RZPUTA2jTF2K/WzVDruENHT7
8a65EM9411MkobzDRbTUAwW02bSjavQHteeqjbgC93IdAz1S0up7K0T86XgGAgHkAZo8VJN4j5zO
qh+dkL67PEH/MFQv5kN5lpAqD4hNufns1Ng0OlkEyqAocizJ4qOw8mJKdfkQyzVhC/9XVQEgTT1j
I1W95XtpPNBI+3jQ8yA6q9CRSMAdp6D9V3Pz3XYNrMyvVCVwDno7OCOMBENEewRtEFiZNNsvt6Jr
8u4hRaa9OKSzLsPKH3Ae5HjlYXfEjUHrDhmz0wXGNVjGyzeSDhgN2je9VSr3YyaJPRZbcN9iAQFi
Ews/0lfGPd+uyFLyhEUEhThuLQWl4M/5XM3FbLRp2VuYKeD8Cz9cuaPOR5lvByoas7MLkpHzz98t
r6z642AWtn/wEyxoRx02kxUVa8UoyoX8npP8GtYgfEyUrDkUyBotrgqjlPSUD63eVx0L9jhYg6Rv
hd0b9iPqFSAS52IphK1qUqY77M9V/SarYXrD44Com+3iqsw6Dw810W9xvJXNBhBPahcQ4H26M0cA
jRRGNL2XpWuUc2ptY9RxCFNMC0AeGm3nP0tmLlGuGTU9vUpKv1Q3dScVfEgFbqjrV2UlaEFFyrDR
5R5GhuMUsfGzjqds9Eo/m76luRolD2g9cMbUqBTmbY49JS2rYMBG8EmJWnBUMvwAY4fafBu/YGPZ
NzutU3VUzVvcse+T2BB/DFEr3WxUKoV3GKCU+rWaO5hYtWlQVhvM4DOciiuMxa800GS0h/VWfA+y
ybI28Cns4M62kR1HuEDLILQILczcMAV2cgfitLyT5SF9bhqr1rYxlaroqzkaEXcKGfPLoIG2PmJP
XEb3IYjYcRvlk/1TUF76JmGum+4nJ2nCnTD7IthPSe+339KkSqQ7uGaxdT3YMDBRfx2RC3+Me8Wo
YJ2gDHs/YTLZ77APsl7ADmHgGma5nVwXOdjqjT+09nRVWSWQkirFc3ATxR3Euw7r3ea60+Moc/O6
j+2dr0rDk9TNgL9SruLvNYSNEMtWCwdpATvC9rRWw/AOkGT0UoYyDZ9KNvLQa6joXktYPkLaEwJK
TAkSPnazxBe//F41vzT9QIGQdLKL7uRGL2YNVt15A5luT54Nuj7yooYXw94P/THbTKZU6gcp74x+
l0wWcGzXEeSJ25CChXWfAbtDygo3DusX9yHAaCmx2iAGu25U9ra0JlgeheQUv0C+4fUA5gx7WKB0
7U4XGEk9JnWEnTwUCVn9OVCWC98mfMDVKyky7GKf+jJu3RCBSswTAjNsd9MAk2RnGXEqX/sqFeyd
MGDReLaTYPjtUrRLJt7g4HRvUC0U5nXSYGurISBstzrcCihlm5yGJlDcBMDVRkx9NXoiwX/21kwt
3Cc7jIfan+OoVGLn9L0W7aIEG8YtIg1lfyPA+wrhjpox5Le20WPzXEnGDBvswF7f1iJPk4OBBbvy
2vtiyksM5eOwPLSIa4AXF3YHl4Jmq3rdoN8X7Y3YL6UXs8voRpaI8XWbQpWLdN+JyAEdGKTmI92E
EKAhxBZFnol4oDZMJ0Qaw0rLot5Prd+U11HCv+yOsR2l26luMB8sG2hTN9yUurkxIbjjxMqryd/2
mM0+mEHe4yvZ0+S4F3XdJGhPlqr9PUjTJOtc2g91/jwpnem/TkqTB99HHP569BdSrBw2uSxnYXtd
TomJ76ZkD5p4KdPKaL4knPbxTip55ewTK6P+3ZRa0/huHOIkWW+msC9eoy6fscpgOqGCIYWY58IM
byZDG6+0pP+DszvAXeptAPYACTdteVPnqvIGXvxHU1v3gRPCLymNp7EHOifB8fFEbchbyxDZH9EO
+a7BEXbjUI93ccuEFh0oI0ojdbsXjTiCE/6WC52tFAWRV8bqfRNJugWGMcGjnRTFjait37Rtuc/M
EK94n2qzjJi1i6p6efShS+6cSdfduBqLXVzorati/uEqgI0fY9TeN+WELy6m4fcRWsBe21vSlY3E
0NGPKNtJo/EHqmgPw9U84OLcwqc0JMDshX6dqs69lvv5tuuH4GpStF8jBh2bxJLuIHhDbM7zcmdQ
0do30Hw2MHuPQB3xGk4lv/tuas2VBUdhZzeR9rXtizuni6ftMFb+NZyr+IqEFqotiGMAmPGmxQh+
P3bJrWz41vyPga6Kqd7DMcbmOIcgAh423OpmXh50JfuJLoviBfH4WFly4EmdIXZD5Fe3FDmC734f
J5t8GL8LRaXcpsq9O/EwB+Sf5vsaVgnKhG8ILwCS9/0rvTH9EZPVshoUQXcC34ArpdVAQSMGPvIa
pIHXF08lRtcSvq1NWzz0WexMV7h76umjbtaG40lVpEg3xElEDs006KKrGtyv4Zl1aOMfPvp9/nuY
8ml4GOvcmuV8alhhXixHef821mPR/UmiUe2+OEkRNMc41ieq8FRJtH1ZAxN+y1Q5GxvuMWOavo75
5IN5lRFX7m4qHGDq32kxyPWDXGR5tJE50fFWoA7g3GRjqxElVTn9IgkNimvaT9q4V+I2y66UWOHJ
BujPMHZQMYLiTwa7r1W8kLs2tqGXUSVrPb0ftDs/sPTfChAM58UnSAdbU4DX3po5ZEe3wBu9x0In
iRrtKkZmYtwknCjoXGVoqKk34GYGwtoezO9dCj7zjtvL8l07jMNkI6lBcizE4NRbilQ20EPROc9Z
mNlcuKjtvjoOEmeu3UjTcOtkAqz2gKM9KN2ht40tZYlMvwqVzpHdxpigkDoh5gluo8ohr6Vc1v/k
DYaHbp8ZleK2ZKTptk/j6CdXugbYzDEQcS2lNrwJIbjAWKo0cCbqaKfZDm1S+WEAc+t40HF1ZtoW
kv4Vjcbwd5X1yQSMilvlrlKcnGsQbHuysfumlY+NkSPiY+dRLjasC8nbaA96yTMgKF+bXvggfLN2
Kl1UPeiPDRKI3Yd8yKb6Cq2ESMm9QaqSZucjMz/ua39ywrt6CCEYuKCDNSj/DRDobVhYmbnJ1Bkg
Zw9Ufj251jSQCZ1Z45DUVLDs3CwdHBjJcawA9W6rmAsMFxPjsQJ9i988JgxfSoeSDzczEOr7EL/X
Ab1KQ+hf2twO6oe6SmPiZYRk1SbW+jFyCeuiODoQMYnWNSybjW5UZoVqS6/4+96CzXVj1WEnPWbA
oFM3q+TyJ1mBiZEM/VaAmb1w3DgY2mibkuT/JMuXs5uKI8mDXtXi5rUN5eoOqHGHQ3cUwt3fc1kY
sde0SdINCDxFbeP5k2/k+6FSG9MruhDWd9KRgnpdV8iqywUMq52bOS9n/DF5uoS0X7gDANvDacAO
CsUiUTWmfEuLrB9dR6JFsquJXH/GTo2ja/7v0VOgi+ZZ1OVQg4Me5lwiRHkv8WzovlgcDwWaOUlk
sGsMvc6kL7lWVc7WwmTZeKoCv4OXLhTAKh5XSyluhzwtX4050bwGpmzlyK6HMQ2XISiNfqNyTPt9
VSjaeFDkISh25ZRr096ni9vu1ayDAIRDICQ6MD5Jtql7GMPXTiOFz5GV1bqrFYX1hFxCZLsVAsUF
NEzfeY0iRY2h06g9H6/xaTnX5RS8UDap8quRnD7fpfFMsdSCJq5XKpdnrzUKbkhoAw/jtTErlpy+
Z0Q4RLYSdeExR5/8GBdlQWxR8nsuMpwXMacfXb3t10SOz+o3f0fFxoLkj+bjsoVKUp/UxdiGR4tr
7Lo28mgbR6DVqwLxpo/fw2f1hXko3IsoMFBZPJOHpXiuKGUzhdDKBfQTSU4OIyK5kYsXLqpeahGt
gJ/OXogMSNEEy0+EHniFL8omVoDNgFGo4XHINOt7YBvKj8TRi5WyycVR6NgiMwOgT7Hn7/r+HYpF
djlAmz3CKasE9LbS9O+dcZLDlarepYHm8i/o89kGaqn70Jl6B2eniY6VoVXXKo6XW22M689WKVk0
ntU2iBIkJrC1Op1O2YhQAtMVHcGuBFcOcATIhHF+sFIU7D6/IWaTI1qpFCroQZwOlUJJ4hj30dGQ
6y9N6hAm8gTqvt7+oM37/ePBLm30uaINgP+vXot2OlhchFYN4iM65iLV7+Wgr35PYqgBx6prhfqL
H4p6FtKv8+datjryNE8LrUkpTipawCVbd754lhwr7L5+PKeLA1F8pftH2KBUfzqnVI+iXCMzP/p+
3vDUwP7vWYOm3PwvtviMGQDJRDnZPjOc5VbQcymOj0j2td+s0RxwzJjK9JOuYUDOgEtRzZlFsUFO
LTGgUwUjGLWK6Ai9vd0EoYKyl2WHT59dNbqss/YoAirzV1qUxUQTjtymVXK062G4S6tOvsvMJF0B
/pzvN3zJqBahGTVrAOqLPkba0ZaRnc46tEWKdimAGY8kqEKZLlU//XlOh1pUqGSRdhDmRutg9a1y
qOTcvqc5tQaWvbDZSD0MQIWUUinbLg6QHZRZpee9cyhjCUkHBBVh3jrNSqn7fNmAGdD/ZA+w29Rl
W7mDlq4raR0cSwju3ohwEE9+vZIGmGZO/PzZnYBEFBefAzYFWOOyQGp1lopfhzMTCgK5vs/BCuL3
25r6SuS+cLWfjLO4IiZzypxQysJjg8SD2+XSVhFvklW0LrIR0w7NpDU9xkvLCDyErjnmeHNwOI0M
yYDEzZyAH2Fzpi3Cmn12g5iQGl31xvhvNO7v4f8Gb8XDOcryws7QgeSxy+m64jQ+/zHvbsBR7WMp
CeTwGGUWdplID1pkycOaofn5nCgXAy1DagsjC3yJToeh+Ck7NdnqUQRp/GOKumpntAVv/RSi88rV
tDbWXBR+N6XYTm1Y+lNy7CJ1egRbija9kPst1ZZg5cI9X725rIxOL0q2wEWUxVAt1T4/gNF5bDLN
f6YwoGDWHlmfbbZAbpi7dLSp+E5nzYjMLDW9jrL42CWRsLaK2TvtlxpUW+c5mIFoK8f44qT4VEB8
DXApy2Ah+0pgGa1GFtH3VAQGbAcapV3T/55zkZPSvA3giyuWm2lGfv1Vynr3ldS53m+0XLQ+Sjs8
BoGQVAQlo7uqZbu4a+0+vkOcUzqitjRQ/UAT6pNe7POVhUIX4DYUwGlZO4uvZ4iYOtBYxUdLUDLn
yTb5kdcWcfFNCRBa3HwcsObfdjZhHL/mrgcJmryI9Hqgw2GV6viITILY8QqiyWmiPqDrSXxjxm1z
G+RCvaodOr4fj3zhg9pwZWnpkOHO/zk9EOhrRE6ahfExHtN0g8ZKtG17dVzZpZdGgbQCpg0sk3mG
vzHsIZGRf4uPEdjHb6YcwzvmH0ZrfovzFb9cR5xOUFadSTgkaqez8Sl1+MbAOkpaPz2ZjV4+xcih
eabPq6uk/ut8Pp6ggUiUBFoP4Fhf5ByZNfZTgJXKsRQAb0db6napwO+gsRxlJb2Z//azuRGEzfkW
xQtxkcDnObzEWPejYxKIdseZCMCQHspOlZ9RnOk28dStNfwuREt6nPyXrAorgmXC21ONTyP0g45G
p+i7jJfkjSUNEqo4lliJlpdOAN3MWXCRqIt7zOmXq6MG3MZAHEO3PH0yQzTgq0bKbvomlzedYsSG
W/ulcyMSq9t+fAQuznJmiDFRyiFLFfCBsriOE0l8HBRT/NScJoY5IPCMo7ngN2vd8YtbFPNXmF7E
FyLc6UTDMKtGmzGOdos2ol9q5SacUNHLOyW/xZ5E//Hx7C5um3fjLbZNhslkIlP3OmY9Ws2xlb4F
rZS42RDHNzSusjslSbMVRMelFcUoChQhEoyzg/LpHLU8DXsHhvwRFcrx1o9Du3e7sM1/+CGEo5XY
uWBe8kQiVL8fbbF1KDvR3YrV+KjUotQ3A4arLs0//yFu42Gfx3lIT5FC8NjYLbKalpZ/gz6yllks
iG7//jNgvvz1LsNrYVHncfxwcvrI4ibueyqeOTpwr1WCTv8s3E7FtisCDCxyk6YhLayif6wN1X9o
ozK4ykq09Ica/+zQzI1yJcRf2gE4qgH1JQtR9aVuuW2L3vRjGaU8pQ23SRH3YpcrCQVicAxtsu9z
6xeXfblSpbm4CVBpBdTGwxx54NNNADTB99uWRnhr0Ospcu15in15W6WmtBI7Lt0uvMfIsmaYPQjL
05EqW6p9uyF2aMPMZ/TzeGOOnbyS7F+KUBS3aNv+TU2WeIGmQJBVtGN8LADOHGVEKJ7QohV3KkI7
XyarcXAN0JsrBSXiFYjlxZXEWIpvZ1PychYrqdeJXIpciY+JkxhbRyAgEKiddjObKK3slflXLS8Z
ACUIbUFAxV1isZRcYG1EGp4cp6F+yxy2aiOq6U1UmvqD2t+4D0N7/FHYRfZGz1OsYAQvniGN9AcK
GYBuQ5238rvEL5WDip/4ybHmTbCXJPwZbhA4xSVJHcr6KSmj5puV4cLjVr3yOmTGjzHv9F1pt9oT
lrN0f0Ojn358HEEvfXjYKAYYEXBaeAid/lHJONaUjkmR5EKjeForyrTzS7zw1H7sKNWl+U+6CuKL
hBTKyoJcHBrEFncvFnJIY50O3WtJ5xQycDir8HvLC2Mkn13kbgAs1Jnc5xtJM2j8KnJiFRvklpx2
5WjNA5ztBwe7PA1mH1D0xdaTND/kMSDiozolyn0FtOIfeEbxQRmkYCPk0Ng7Yad9ToLhX6EULD8c
FkqI85k+nbZT4YUhG2V8THFTC1yj0FFWpZcn3XdUyq+1XFlTJbh0xHRqybylSPtxVjsdMRjDIaGj
FR9rDdMPr8/awtmkA6pOrhWlCLZ8vKUuLauOYRbEI57yZB6nw3WTL2d26nBlhbXNOH31SyQBuB0n
jMId2kvOn5CX1vPHo15KPWAu8GybIZ2murihYM20aOBxEbRI8DbuFKTo96j0XPczUbLdaa0i/vl4
yEvryssUQTMeRcilL9Z1aOJijGGCHttBy++tMBjGTVkHXQgUXU8e/xeD4RkDbhueEM+201WNAntq
xrzhcW/U6bPRgg7cFUOU/kIxhAb6x4Odo1ZJOxgMt1ITBiaGXaejDU4uKsdmNUXBO0aKk55ePBrg
dGQnz1TQBk515TGSBRYWsRpiY2DR/gmEVbgSdjD/i8ANKI8bAtQUxYbFjprLVPinZgm91zb54WdN
c0yKkOIk+Y591JKhuscbxjddJAbLO8OmCbDyF5wzqOYFIVZByOWmIoafLgjGK3VloFtyrBOhe44i
5OFu6owRFeJoukdGWoo8YCcPjdLod1JkKWgTKrMaZI8q38cf51LcBCFNH4gnGYXa+SS8u0e6IA4r
9HGTY6yH9o7CVTFLKATVbVva465tQ+e3PmTpoSwKc21fzN99GTJndjBYCRXr9WUeKOp2DFJkpY95
BjrVJWrp3xsUDb9LjRHXnjkK5J+6NrTdqS8bFLfzakB4toJRvZKxXIoyvKaoYsAEYaMu9kTcZ2mS
TG1yVNoReF9U01/yEJmnBT2NVPx3aL36fyQplaeV3O/SyBYNOpVnDhF12VhomFcuEc9mjI9iuUGZ
y+G2RYzrC5JyMoYXoI+8FhnttZL5pXgDs3huec5+F0v7LX1wilHvJW4Oo0jvlKHqPV3Oqy+dGlkr
745Lc4TLyRYjMWOq6ukeQyEd2VMUII9QnbWdP6BxSlHLvAb3K92KLHyO805eWdfL0/vPmIv0TBg2
sMAyT44ylbHbfgy+gCXIb7GOzq4/PkGX7gqqlvSsLXp4kHBPZ1cA8atk0AZHv6gwYe7VZJz2FRav
yGurGEO7fSvVK9nOxTFnn1EKOAC6lwHEdzToSWOZHPucdryrNxPeIZxwmFOJ5myLzlq79i/FCRLK
Obmy2THLGi3aym2VaGpyHCJwaz4mWZGn5n51paqJedtbESJ9gltyIzn1WvPt4v4ho6KsMmfb2vzz
dzEq7EBvdSr7Rwrqm0L2j2Y8QOow20cp8sVmzNbqHP+Ps/Pakdvo2vUVEWAOp+w0M/JwJCvY8gnh
IDPnWLz6/dR8wL/VZKOJNnwgGwZUXcUKK7zhZqKMbsT/jbi6oEsPPzJ3TrOg1MHPmoRex65uwhOA
8vbF6Xpkb53ye4Ho8kXvx+WSIDq8cyXdStWQHKUFCLUCwOMqlqZmCxi2ZlvpRWldEk+tfdcOx51y
483Pivk8Yc7/mLTXS5vjz7k0GGUGcelkZ4vaPm4atnuMlDH+ZQSyfh57IUVNBNjb++fm5gn9aejV
V7URQkN2UaOZQXdY8T38Sr42LphHX3UkiPj+aDeXU6oPyEMDgGD1RaOkG1uzy/NAKDgy+FjTE1nV
zYRd+f2Bbk0LoJxEyoNSwP/pekWR2aUfkMjEzK21yk9ta+4B/2oFBYVWBRP/H4YjGpdkP5vi9Or2
qfUaFffIZafadBz8pMyb3wDBdv8qdjjk/2FPktvJ1rTs1BirsDGf01gpF4WrbsjrYwde/7BUc7yz
J2+uoMvtxq6nfbImy8MM6KrIS/Kgp6eBFTXi/vrFKOP+89Q5brfzvW5dpYSCMOLhMGFsuApOlY4u
uTe0eYC/TPa5NzGsaDEb/h15FtM9dJQQ/kOViYTtHWPynquugo2w1EoULpY8sBzFIcYv6svo9WAR
c6DphyoW5scm7MTTwxvFg+NKMkMB3uXhuN6XvYVThVESbJmLEU6+6xg5zUPwaWi4dvpOfnErwoXg
+p6Muzz6G3MyRw3tFl1pyhMlvI3R7l4SDJ6eG1GKix1hWIbLRYGmcsPyWq3aHBWzc37Pta7c2U03
vq9H24adZEn35TWiwu5CJecGzYN0NOf6eWhDEIVhoYIVbZPF+NKXbffH/aW+8V6hOyTL87C62Far
M9mWEBbGZSKmo876l1ZFcFbaRD0V6mi8QfkKzwDgkXe9P+qNG46ypeSrcjZVCGzXH7iLaw+LI5UP
XC5CObaxg717N+EDfLo/0K3aEzccXGaKPFJuZxVbQUJ0lKpsi2BuhZmdtNajAWfrVf516SvSZSD9
qfQwP6SjlZ4IG4pj3ESwq1FfeQ3zrnmyy1n5eP9X3frOsmsm7emIMdeUq6X1EHkWaREAftJOfTMm
OVJcVXOBSKPiOOLW3+8PeCtIwFxLFv9MEukNGVMPp35EMzsPiIDCQ1/23mGpdQHTQZ0kq0LFsHww
BigwoGJVVuyLqmTlzrRv7TWuSkJP+jE8Aqt3jf4S8CCPY01ZdfmCxP+frpKLJ8Ucnc81eP0z221P
b0HupFXehniW7NZjrQt9fvXEzVluKhNd58DFqevXIVLt5UNN+b7F2hOteoSKfstoSQmQPgNmsahc
Gcu3+4t/62sTDlLKhldIU391h9YTxBJr5lTPmsBfs55K0zpapIc/nLYc+w/egvPjzktxa6kxR0ZZ
DM0RqJSrbd+2Rmxnpp0H2NOPX3Uct58LNTVfHTHWxz5XlacYOuD5/kRvDkq5nlIzjWd0lK5P9Txb
wmj7qAgcfaxOELiUiyoSeMa52jxBXOi/TxlSc/cHXSn1vZcVKWVyiiQ6CMroOvjM+zDvFasIkOmu
fqPYmwAYd6Zv7VJNF9XAFtdNBOrN1uIrZhgdbZSdDrR06mfM0eOT21bmpaoh7+38LrnE651n6VKg
jZCbEs7qE4SYlnBnq0VQulAIRqX3jsDyJnTrwQQcFA3eV2jAEhoTBD9NvaMJikkWDNDwUDUCFyA1
Tnfe1Vs7kbSETJoQAkGa1U8SqaixkWuKgDazM/nzCBWV1RkkCTFRW16ZUZTazkLcOoGy7SCzaf5c
1ys03GhC29OLQBG1drbaRn/2gMw8Q+FvzphPo1XuKvZhLHBd9OHuib0NcmtbWjynNOcJJzYpWZ5M
cVnSdQ5sE7GJ4zTQp/NHw4BGAJ59uXgitl7ZXDjv1JgQTBS+bciXPpdKe2iVrHlJu1b8G8+ApnDI
dat/wj6qIS3pU/7P/U0j9+r1nuHUyQwH2jxd1vVrjEBQa6YhEFE0Q6fhAFtC+2pg+rrsnNRt2ArT
l7/e4WakyLnuQGTpjJ6K7K31DVU7wX9aPIL1UL1ouQNd8eFZwRQEJCi3HYOttl2zDB50BRswb27a
uFfEVYOcdJQ008NhBeuGoBQm7TJ4XOM2jLoszDKhK+5mYDeNsCqOiCvsSdHJZ2r1kbD4BdVD15Cg
YlMi0o2O2VJeoAFeJcC/3No9AiNJBr/EcPtboZTSoakDrOLj9J2Nf95fzu2B4jVDDlamNoTHa/yG
S1wBNCzJApBWzkcP5tJyKvVRjX6vlbamFgn1+G8MLBKelr7vutOkVOJhtjoKKtQgJb5UkxBg+SN/
qnM0MR2JRJmywElEfkKGv59owidVxonRBIinxuWwNLn+/f7kt1cYDxrgAwmi5oysQycnSqKKUIW0
rp318IAu2hKd5s4tcB8sGP4YjyZ+6PcH3d4gDArS1STn4rOvkQ8lspC1PvPFWzNf/qEcuByc0Rov
Jtbxv5CYJ783HsLX9we9MVPA7zToaLRIMaxV2KAokV0PA0VP25w86ryE72iC5CW0S2P2EqhQueoe
7o95416Q8SiRosaTiibJ9VdN4zwusoUSy6JCxz4OxYhhdt4YjeG7hTJ8uT/arRnS1JBoSi48c+36
2lANqEK3ILm0JwOqcAm/aXFn5avb9dgVKVmv7FwQN+ZHB1KqMVtcr4C7rudXAaWway/MA03vVft5
6dUG0yTaL/U39B7ah59bh4QKrDhCHZRb1x3+xUwHS+hGGRj5Uh1VNBaCsWihp1HKuph0Kb4+vJ4U
5VXyCaBy1KflNv7pTCKZlpWum8OETe38aekNA31rXfwosWmZDz1c1r2r8MbBADcBLF+iu/APXkV8
KLtrabIMZQCxQleO9Ry+hQh3+AVua0/WOHg4PWnaHjzvxitJeYALmAIvOKF1LwY+TAx4dikDLiD9
qwJh7i/cOsTz/dW8OQoyWAiBgqTfqCppbWQOKfD8oJqr6hQb3XhwlWkvTLxxBlg7qDusn4TjrXYk
6q1lYzZzBTSDfPiMGd/i+VNipfp50d1YP3e6wL/s/tS2g4J/hRGIrhKJCVyU642CdzAuUZ1XBnGf
WL868WJ+xu2x/LHEofU5rwZ7T057u5YwlMj4AIlKmPuappSWUo9WNapgsG3lNNTQw8OxV3b6KLem
hV05VXe6dGgHrnZjGZlmGtsuoxQOzEQ9hwVe4J3rdLjRdItunO8v481ZSRgHEBAZcKy+XSpCp3dR
CQhsZTJe4x4yplGJnWdge8T4+035+pBXAT1Xr79Vryh02dqsCaa8TF/KcMlPYTSOvLOFDty2S+bf
w8gNtZ0tsr0p5bCUTlB8hhmz7rXW+MPls+HVAQIq45sVpdoLrXEEAWzbw3734YUEZoROlAEaBmDI
aiGTgRxOj+ImaO3x76EuhouIHte5QUmSnSdPmocsw3p3NFDDhTdObZAOTWn4lL6b30VH5e90fzI3
diGhtYfkKLjTrRqbCEszyiloBdhQJf5YO9GL5ur/6nldBrNS70G9t8NxA1PD14HZAiZbXyCiMhHd
yJYpiKvo+9y4zkFRu0+2NbqHPhd7JMBt7Pt+37/HYNSF13pvRd+UKtoWM47Zig1eLcSsFUvNPjvx
fHu/lGMReyh5NUVzmkpv2mvDbw8DlyX0KXp7PKxUdK4Pg1sC7S+zRnDCEYAu3fa3Xlu+ReCpDo01
vZW12pwf/Jo8akAdJc6FAgOJ2fWIg4Wdu9F4ymuMi96xnc2ToiNrEZcu79uiPRoxvI/mcOxAObC+
qxtMw6J9RPhJeU1yXX0iQeuhoCX98sSDb9d+yP2wM+LmnFNwJuB7TwR1mk2rFU3mQa3yhowTKbfF
Ps6VouBgFurOP60az9bO2djcmIzGuy2TJiZHLH29mjRhDVAUkj0zYuNqzoPyyRzEHuDw1pykVr5H
nVEqkcpN/FMcNE9thC+UkwTTvCDv4Qrt6BZYYip5OT0aJDAhSX3jvEth/PWlksdWWqKVjK9cNdcv
IHnyk9Cw7ru/CeVHuMo4GQWhTZnPEfhsKKrc9uFoocUUDJRXvuA/nqHhmqQUE/siCsu/pjLJ1NzH
bEiLPgxGOFeYy7e6t6dsd2thiWNpdrF8yPStFjZW1DDKZjD1lBzD6jToTdUdkXmwxtfUs/esKm5t
FuCZxLPco5QV5a/56TN63WgNjjWSzZcArXVVrfBKqcq+33l9bs2KF0EC6IjEaElcjzO1ohDgbADU
5E6K+u6QuP8kWMrhG4xyzX8aDOwIBThSuzV+OuxDDUYHgwECHakaYOdyQi2g/XUp8FPZecS3K8gl
guMMcG0T5b4N4lKN5iKOKLiPojZPCWIeOBos3qNdq/e14+kGDijfhFWEMqHn09uTQg+0aDwYXVbb
J0hQGOnfUNOTN90u0odPHV+L544+GRUQbR14FTWSKdTHioBuheQBTU6pnPuiQgPs/sHbPK5MjUYr
Gu8EDbD45QL/tAXHtAxjq6V22eb92KBVoxWKj2xTJY7OWCeR3zSyznF/0M0jx6CcMb4XiSrTXJ0y
G09FLWmKKIgqUwkSaVimoLGF8ktbPC11913vYmMnyrwxUXpNurzGqFRv2mQpLZI0AfkbmOmMF2db
m98rr5l+5eVIj0qI8uPOJLeHjh0pPUVouIKAXlsP1G7lzfNEgyKbqX0cvcrp/lbUSHxpFYE6zP0V
3c6OXggdGBfoHvB3Z/XINZVqxja4uaCYFaU66Hqr1sepFkqDBo8TI0llFc2eB8f2MyJfACJGwrzJ
s9Zio6ln5rZd9HngLRY+cwsO334uzP5XnfBR2mRHiKENibbzVmzPvIlWLuedRh8R0hr8hIrZgMQY
bQdvWsCkeinwzNlpHw6LYGfCICPXkp3VtTquXQLHWxw6mDjG/8C/M/k3L8vhm4slKmBUWuif73/B
1XahR0xKh6qjRAHDOF+f+AU0ZKfo1fzKnRoeNNm/c1FWwsvM2VPZXi2gHIodqdO+AvbqwLC5PvMq
4Cm1dm3xWqLO/rlNKpuK6pLsxF23RqERg5cOv5hy2+qQ99ixZ2Uv5lfV7KiX8P6cUtPIdza+Ke/e
nyIHORl5oKkSg02BDLp6Q61wmtsqtsSr5PNkB0NLG/1Uei1SjknDWTl6Y+fMB6dxxL9Rr9eVD9TF
/iUiOTSCCV3G71pUOb9Wat/Mp64sDN23+3yusMftEuXEHFTFj0CEjX6HLdfwPKlIjL2YVar0r93I
CTlUU9HkZ7rP5nTRhVHFZzUPC/ttaKdmPOJZ6/3w8IUVtF8mUj9fmE4U/ZLaThe/ZjXe5CevFu10
iNRWZaVMkrcnFdiNeC69pviaZbGDq3hbG/Nje/x97YDyE/VT4eJIrT7Roms1Ik2u+toMZfcc5rV3
0oocrTUvlV6fjf4YIUiOR9EceA8tGXL9dVVGKzLFVIpJezWmxjxoRm2dJLgRQ18j3dsX223hajrh
Dq82TeJ1yENnYrSxk9Ne1azv/SEC9bB00d7rKRdotflcQON0G9mCiMuuFtB0UKfL2tl4xcJEQWGx
ncPz5HTYhGuZcsCj/d8+1ezqLEYodPfvixvHi4WUAZYDeGnT9jeUaSySOZ9fG6ssjqVSRp9UPXd2
dsjqiueLUdYEc0XhjmYIpcjrq8JAP9OeET55RWnri50gojW7qt+U8Y8IWRlfhHuZzXZaps7Jo0Uo
ARS0cK8HVMphsttS0V5TZAOfurT8Ksx6jxJ3c5B3QQ+KJDKsux7Eq7qhT+1Gf416IPxDpMVn7ovl
eP8LbW90auO48yILjEKJsdav7vO6NxR656+AIMLqPNZLZ/mAq6mPo0a7yya88akookGKR30YYO56
Uo7TN6EIR/N1jj3t+4By4bMBLf4FxEL02kDNP8+ZSHfe4htzBA/LsO+WrPQlr1dSsbROINRnvpIU
K/+Ybht+XSbsxXEbF81jUTh7EVA3p82Urj10qlbtImsSWtKmrvmKSBja5oqVHc06hl2GBOAxpCm3
c8JWMdX/xpMNOKmlQF1E7qKfQuOssKcopCDzmobZdJxDqzg4c4eGZDUOPtKS86f7+2X7AWVE/O73
QeuRxuP1eEmVQBxEK+OVWNgZD6Ew6v7ZwZq1fda8zmk+dPB0AOvnRWbtxKrbe8wyaK7BacAOQxZm
rofuVUK8adGs1wRJ0kM4q+FfAKEBS4GTusxtJH41YTMeZm3cExG7scgSVQo0lwoALFHjeuSUjnYk
XLSC6KdOxzoNewQlRYiaLFJ4ZTnbD39Uqibc1BaNCPk6rDYRhOymhghLtcuJSh8KeXbJliQ+GEme
jX4zivHf+191e9cwHprnJMIAaEkFricovCU286RXXll90+/7El0Qt9lrP6whnmxWhoFCJSdG32Oj
UzQvZuZktvJqKVZQmtly7Mb6z8lS/7V6I8Iwvv+cxG53dFTxNmnWk5vO884mWtVw/vcToK5wSJkt
9971TMGNA/gksgkG0x7ioz2H9vQ5q0gGkI703B49WHQFigva3nH4Y9A0VCMdFTHFnXt3e47I7mjE
kHOR1tJFv/4di6k3cZZkUeA1oeeLdqg1+vRd/addQ8CtU5iLZjw3e0WW7fSl4yHJF5VKkqK1vP7o
eDON0iIJKlvYT5ADOnEy66JW/S7WbYG6pWr/aejCsvx6MfqvpdaYPx7da7QyKKwashHFY706xo7T
qk4yAU+LEZl67TItPVllM+3s6O2RpZYkS//YLLHh1hirdHbCLAcvHJSKrvpTOr3QO3J9b1RewBHs
1Qq254fRqI8Bh8BAh6jx+mtyWfVNGvVFgJVO+T0zSvPkeun0dH/l3rOR60hODsPiIZKHyte67h6j
JW4uulIFSeoutu43rF7mty2F0cswaMmPqjTV5eiVU438qIIo+vQSoYgxHd0StUq7VkfnYBc4Jn1G
5s37J6JLovmaB/z4kHZqUx2F5kXGMzeOk+5wN24tEdVmXl/aBrJ1cL1ERTo4VTl4RZBqg32g+a8c
nAqF3/tLtH3qAThJJ0UIR+CNN8XKGYca4YVl4OBXhq+nax+nMLcPNTDo8/2hNhOiqAd6CxgvISep
3So+G8LFrksnrIJe85LDNMbKwUUodqeZurknGIWzwp4iB6L/t7qvqjAdSi2fag5skZwbwLuHuBW2
4ochZjs+YPjxPNh6vLPVbkxO6lkA4YKuzTRXG9owptxGyaQJertfDp0ywLo1tfn08BKSX5EP449L
1XJdssyLOckEJgjBhOfyoe/6iLSzTo73R9nsCUTq5C1LJ5D3FN+U652HuruVNMnEXJAAflqEnb7m
hDZHKj97TcftUAgkvcea8HShva2WbV6wghm9pQ6WqbMv3WA6xzGyoS0q8cMPCAEQ1BPoGVTvJALu
elZUYjIDdd8mGLRZ/41vk6GCgvXgKW3EnPjNNITI3iz6o/GtHBb/Lvwc35GEqxmqfVrqcd02Qaob
EOp6kSLjHi7fwywuzl6RKw+ylWB1MiCgBUJpcq1N8TzpG1mJKJtAdfP6yQWlfYmzrD8NmfNg2+99
KBZTYj/pGFM1vF7S2dIGM281hkq0+klNkersEnM4ZdSGPqRIuX66vzG3hwxNFYIhKndkeNi/XI9n
OnXqKaHRBMCT7VNVWOW50JQHQab/mxUVQo4AkH9KKNejWM1gJvnoNQESpOoxcrXCzyd7OVu6qHfi
1psTogxJmwwbW8hs10M5WmZP/eI2wWJp4Z8graaPXS+WnTt+eyWybD+NsvpMtLzwTkB6KYAmYh0S
2+nng5HqLb4Y4Fr/Uazp78Ee06//4WOhSi/vKj7ZOrFrnNLSIHa3wRK50cskFdcNDC0eX0G2OyAW
8kg0FtY2zpbZh0rc2m0wIO3LUU6xU4kT8fCNSEQioc1Segza4eotDhHjb1qXjd6FaXYwkY8N3Caa
XxzsCT7eX7YbNyJO4jTQJO+YJ2K1xwEuRhDXliaIRi/6nLeL+iy0+EMkknHnybo5EjUF4LASe7su
5SaU7ayydxrUO9Xh6HZu4mtx6h5EQn/h/qRu7HPpicW9C1pGwrev9zlhTG+MRdoG/Rwph6LWy7Me
Gb/+h0GoRMpqAt3XdQRbqPZgd3HZBprM7PtimfxeaHuHaRMnv+8EQl/JFqEIubrP2xGd/XoY2XCc
1OemRue/EViYEKw1z1FR7rlP3/pKugTKyCgWB1t5uH+qVzgJVS1vEMwqCeeUOFAMyrlUkv5tGK1q
2NkTtz4UyEHQaFJEhILd9WgGVNOwEEsL/duoL0mkYj5s4f1z/0vdntP/jbLGhoUe1DQ0VtugS5L2
SJm/PDQp3jRVHP24P9Kt+dBBIIghMDPAAFzPBw5iv1CYbINWScbndFrMQ9TN4ek/jEKGyEdi+20g
z5FeVggRem1QI213bDXxt1bgKvEfBpFiOXRDiNjXkXrSNpMSTVkXhHqMs/DUT5dYWI8H6QTPvHx8
HBCCG+wvyoOuN7hVFwCYcP/QjNHynk2MOvXLf5gNBFjJceMtXye1WFH19hIWHUqx7bL4Xjartt+W
ZbMnnXpzBwCrfeeU0QyRe/Gn89N7Vg+hK2HZCiGOpAaOj0HZw/ksd7aELACyRxyLN+96lHyw5mQ0
kZbD68o4hXWHeZQDFOPhRSNHk6I6SFHBY9BXo4xgo63WRsAuH7VDmibK0aiHx284ghHwJNJdT/65
GiUaUxsLUQvWAFYUH/UkUf+GCWd8ipY+e565hP68PysZT10l6ZSVmA99PspdVNVXj6tbjpUzu4Cx
F6dWh6cq7hvl8xSLYXkNJ1E1r+UchvY5cXDrfqIR3UcPh+hUDqkEG8RIUqp9NeGpYMlnc6yDrO0o
0cZRpP2oc1wlD7DDlN8RGBr2bsDtK0LWw4hSL5k9sw4oTC/FK0uYHDMimOFQlopZnMExLBfDwgzF
d/Si2CsHb8eUulcStE3lhkhpdRLUAaJoCkwuiIQ6xUdPzRv7t3wxxuirYraK8WedpdFOEUP+ndff
9npM+Zt+On1RN40zNd8+6AdV/yWjOHa046L/XWTEoPe30fagy+uEq56Ou7RmXn1F1106U0HjMYCx
pRznFhR13kT1zgN5axHZqmi5Uyuj5rOaUDJq/ah2zRAII/tWmN3gY6H1y7Doz0Na7QW3t1ZPut3S
44Z+jDvk9epVlbZklHSHAKO57gVBsb9ANouLu2BMfn/xNiPJ24sdDQeBthZPzPVIikHlr+7nPnCr
WjmmqIVCSDI6P1lEuzPU5jtxb/Eig5Y2CWc23ItCNFVi4/MchCWqX1nqDce0r/cO2I0JEQUCAAdm
JdHTqwu5a+ZRSzA2Q/kkaXQ/6pN/5iwsMDy3sB9/ePGojtsAFjjLNDpXe8LEMbuZXH0EhGRXsNRr
uKpYIHlafWhwrtyb2ua+fEfUg44jG5H3x2pXEDdZbVeYU6C7E8/AANSwPOCWYbdPuJFZtI1Fh48W
rbrxW0PKN+wEItulJRCVapy8QxS7NthRgXsHn1gN7DxPTiOllkOnhcNlWqw9vYVN5kqFmI0JUY+z
Td91FWwDblriZioMUL6YjOJFV5GduOkZa2Yz0PPW+Ss3wuTR7icNM+5m3iQp/UzqfH0W3Ghu6OS2
TjC4cCMudIAi64Imu4aN76iIPeWl7Xmg6or8MnuHbhk90Ovh5mkYs6ivXMjNo3roY832VX33dtx+
NGl6QhMejhxnb522KAb6Zp6RLkEeQy0/tm7P7nT6zi1xfkQ4bOeQy+N1de8jDEvfimYclAJJ1r2e
VK2l0qBBGAFW5OYxroA82cJtz7o1q7hKN/qhGxL6yRSBn7pG33sLNvsG0cF3/Wyagdwya3kbOwbD
UQzOEiDy1kZnd2oZojO6Pv9Am6u1MBbFkRLbSfxmzvcvg83pZGhAI2BTqD2TRhnXMze1GH/NsNJQ
KXfr+pyORqydvTqO9RMndZyPPLuWe7DiOV9OtdKZD4rtSMQUSDpWH9y1dIZZJYyNTRRVaaMZpAvu
c1bmuR+1mFgqnjrtM16se02WzacGdgYmh1yBf+iErm7afii8ZFlsC46U0j7pSpjZz1Zl5bQpeSNP
WZlg3Dc1DtAIs9dxPjPJlI3T/VXfHCL5I6SpuGRrOYTG16uugJIoRJ5ZFBgQ3uFKyl+W0tJ3egub
QwQFAPlo8hVqrDqwzOtRiq5e3NFFHG2KteplEk52rKn7Hwdr14b+5lCy3Qp0nkvWWx0gOiUkLZob
BpbXm+Lc4yFTHCKsB5eDOaAH6z+6ftKGC8gwr9g7D/16Zo7ROMU89k4we3Xk2xFSy02S1DtJ3yZ4
kuJ2JHsgS6mibKSxa92j2ZS5TjBSp3tz3Fb/2wHI8lxPeJN7Ran+cX9W20VkU5Atg7tkIflw17PK
R8VY+sH1gli4GTQU5BAONHTzTzaya4/eeLxOFN1lt15y+ddeJK1u5dh8dmEAl75EZV0R7VGp2/qk
dqaFXSgWv0AlFbfQT5oS2zni9+ays7435kvziY6nlH2XzZvr+aa15dJPYdNUaL4/VdowHJOick+j
M4idUvw7d/zqhjeIfqlZ8zrTdgYTfT2WbeSSbTFlb22oNb0f439cX1I+vPGWqc3QnuyEC/eInSKe
KS2RQn9W27Y1L/UohPLEjZiTC1hRBxNjkv6gqRGn4isaL2V7VtJkCn297O3sQ7sY7Xh0E8/6t+0a
q/Ira9QERrJ5MY6+3dSIUMeZZwzfWpGYjIIgentMh3zojyJPKwSaBKfJ9LOohVYJy6sMv2SmGU5P
ala5kd9yoSj+pNndRVCgDg/ICpnGJTP7+U0renv6FHp2GD6nA3C5X7RJadpXLWra9th5NXoac5mY
xnOpW1WKy6jZFwDocrP4DX6bWM6t2YbzQaTLXHwZHMi5lzZSo+iU6n23HFWLvMh3c3v+E32XMj2o
BgfilBQFAoF1CnH35BbR7PqTuxjNp6zTR2yeW9tSnlAVDscD52yKzqyrap6WDLmeT0NJ667zNSEm
76wmTtf+Fg8Zst1+TjZmICHSNL351ipT833ge41f07F1iz9mfRiKj0rSUgeO6igLv8wNDmmYyodz
HL64RlIOH8NZV8WvnlF1AkxKokXPy9RqtV8jT1VfADhZxL9EnvYngLNu9XT/PG/vD2q71PLAbdOY
JJa53nNgTzucAovsjXDT+GNqmuVbbGCyYNRucVbUutyJBLdvOdkrDS48F+nNoAF6PV45awtCTGP9
Vk259UHjxR6PIfLmv1F8jl8mOrWvQK/GH92szTuJ8zaCoflESoZ9OK8VtIrroUPD7MSoyPvfzvUj
TkfVl1ZFnPdUDgq2O2ZXehY153T8/f4Sbx9SSudMF8Utto6x5tUhEZG0+CClb0qTTtgii8n0Y7ex
y50kYvspaTyg5oqCPY08OsDX82uqzFQHHrW3Kes5g2Ol5//m8IW/cTiAGbW5ZtWn+1Pb3o4MyYyY
HpVNwOvXQxqxjsFbY2RvSrZU+lnHbj0/lTCGx1+QjVjcnc26XUmyIBQjpU6ahPOuHp+koobjqmgn
FKhbn/JRaOeweJQST7QHDAAQjYw4+RdvdSTKeYoWyJBhkBlmf6mBTv5aDcv4pCKJd8qASAwPRwoM
yAeTgiKyUbAKL3UzNVNMY8IAVp1+8VLsLTCLetCjUU4LtiUgDh6zd2Wu629VUKEqbTtJ3zxO2Zux
xPbBUSJn5xPJ83v9hrnk7VKpFJaZdNe6HiXLowIjYbN5K2Gwjk91mSNCi4jHgsmPMJzqIhD66F8m
DfLZZaG7tIOc324RxidHkBgIui1rYerRSQiYKqN+izG5OHXYYvq1HnU7+347CsohsI+pbbIXSTWv
Z1lYXVHnQz69UVgcPtWFOZ7SWN/rmt8YRU6C9QTuB+RK/v+fKn15pC9UDezpzdRL8YLWdegXFGZ2
vtitURC3l+mVHGQNaQ0zivi2lc9v7/DOplCSH3NdL3v6INurgpoDdwUhI3scufLryZRAxmAEjfNb
2pYf4lBxDlkfpVjnQKq5fym9uz9e70EJ7SYjJ3UBHbyu5iyJ2RitkYo3XFyXEiR+FP/a2AJDbSdf
9PI46tPifqy7qFVPxB9W83HO7F7zJ6gq059RoVA/a6aljPzUGhT3ZIXO9Is1RYr1jxdjBrOzmW6s
jOQYEfNBG+b3rm41xckjjahHvBEAyUpkrj7NWj+8uQ7RzP2l2T4R6P8RX3IwOKE0Iq4/QmSo47BA
q3sjoh1bv4M3/FTG0/hPRfv1i2JPbXe+P+KtyRHxkN4hIcQjsSo3GWHWTpmVLm9jNowv0BWLg6C+
eHQXR9tZxxsb2SOLlNx8ZHZA0FxPLmwzJTL7rHhThao99dESHyC8ZjtLuI0iiCC4Q1G+pxJK6nU9
ipOoxqJApn0bmnF40lOz/gZj0jop1AV9DzXLYz4MYqedcmtqQLClZDpyRZvUVSrCR7PXM2gNEb9O
yuKgUyPdOzg3PhZIDCpaCKfwmK8jlagdh1RJy/ItqSkneDQyLmCRysOkGtlHUyz1HwNCAIUPaWy6
hO30Mqvm9IeZRvlLjk/jB7rn7SmqgLnZZrGnbrFZA4qVUlxZYkYg473Lu/50GyKtLHThDNrbWJQU
CSy381XF0Z/v79ftKLKEDjQUdA81y/UJoSsHwSzCiDcWYHaXJNNOLrj7na26Vqrk6FFCJwyVfCSJ
RF3topSct8r0fghyvRC275lEpj+QeBi6X6LFatTXciClfaIlLaDkLY5bX3LFXdyXJioj/RAOadqf
cGJfZn+2p5HyySKKPWG3zXaQqkrE3exyio6gP6+3uq3RJBzadgh0RW/8NDHA2SHq4yt6pu9sve2y
S5oBJTaw/9SK17VUUAQkYPC4Azop7WF04upipJl3fPTjyiPLCHIQKWZzPaEcsWF8y5sxmM0OjImn
xxeqp8Wj4ZxkGEtcDkhjyoVrc2LVzDoNLL0aLIqtvVRjVhzVQSg7W2hzlb+PAhuEOiHulGsscwOn
DZx8yygkMf6QWn8NxvJUNRjP2GG0Z9i63QoUsdgI9Cdkk25dprOmlOQzNzRq3V6Y+EYGHcTqmohK
d278dv8r3RxL9soNCFPYmqzORhV2UDiRuwyUMkVdvI3NQ6Xwbng2Bd/7Q223HdOSljqolgFjXScU
+OXlAyIMWjD1kX3Q1Cg8Jkuz1yXePBl8KrC/EIhRIOESX726S5ZPvb6weHjKVcdpKAX1mUH53BtQ
d1qjqs+aneyRwG5OjcqtKjPBbbY7227cUTrUgkWI7myU1ATjbNgr0d0chZACDgn4Zt756xOlDX3U
xZWpBbFhF4ehK5sPxhDtGVvcHgUIDeLkkrSxqofb/SzmBjwnvla9dQjTtHlWlG6PYXVzFHje3EIQ
KDboysyKkegULvuuddDvT7mXm17Zg4Lc3AzwtyT1hZR5DUYsRFbaI4lTgIvUctCL5M1Wwy95ZXxJ
q/p1LMPHrDp5adh8/3+8dRk/VlMLfxy+UFr3f5QRVieDF9VHqxz20OCbroUcicSLnjeVpI01T4d8
8mAKRQuMCTPOUXefkqh8cmKEQIxm+dos1R/hEH7C7+FBBYn3ObKaMGGpD9DVlF/2p9Cgy1urTxP2
B0II4UUfRgHG2CufcmpMj8azTFLCqwDXkF5QAL8eKuvZFsvCJokHTz9glO36lWdQjZz6vTzm1n7k
wgUIzjNCRLK6B1UKzh3tWh1bTw9XQq9QXmxY1Jf7V+Ct29amFCdhcJT/1tCkZDYHS6DEHLSh456w
4fkRAo84ulG212RfG6rxmUAEUdimrwukhKbF9dpB5ujqcKiWoDSyGP3SGeyRqPVDXjnlZcLO4m1Y
4vl1GLXxXGt9eKbeWT+VfTRRBnX2lJS2ywtInDgSOQ6iMUha17+m+H/snVlv3Fi2pf9KIp+bvpyH
i1sXaJIRocmKsDz7hZBtmfN4OP/6/qjMqnIwohWthwb6oYHKggUNJ3h4hr3XXmvtQpsMfdbn+9EI
J6/IHMy250J7dWBDIgoHa+HsUL9dNwGi9tOE2Iyq9wXT6odt/80Y60v2BKePwrHIesR0hwLCiQsm
Jd8UFFeb7kOpkrZK2NMHzW71CyvlJOLAugQuBuXuRXDO5Xw8YUEQdUrkRNZ9XJt3k2287ZFyuhH2
XZSfLy2Wk0cyqLZgS41CEk4QlIzjwZwRO9E+EcY9llq6P+Q6bW9y7ZLl5rlRkFUuFEOqO7yj41Eg
/vaJM/bGvdEYtWuqvbPV0+6SPvrsKKCy6FahI8DwOB7FthvIOOgE7pG5x4iGJY0O92Hw/uWNfGaU
xZtiuSSxBaBgdjxKBe1CnxGJ3odaOfs0glc2fSuN/sujnBwXlOTQwmDTu/C1T0LocXJaMUqJjUOW
aN/XGVWjWEvbH/iidBe2zrmh8HZCoMnrWSiaxw9kxxg6N3yQ+7zrC7ec1X5n6RQZYydpXluF5qkg
NC0dUImJyH6PhwIXzXCSyqk0Smnk038V7xEZf3KRz5doYWdeEw2PFlUo9XWW3WqouCzbXBIUNUOZ
hq9doHRvFbudXnvrLw+EegiQnESHSu3xAzUReF+sxTyQo3+NaQt9rXUOtgP2+Fr0cDFugJlECzli
TQwOjgcqWnxc4jAP9xpuQxu7Un+UmNJdyKgQ4vFnjiA9MgGQeHI38LxTBZZcEEupZmffD00zlX6l
2uGhpk/d6HXUynRozmpp7blM68yPpnQIP8VTOdrvLHpEqjchpYThcxbLabGZihpzNZPwsfIoMqr3
VZP2wWdlGKrZjbSWAmipSL3hqklvateVIdmNS6MApCpua4qRhsl4Dhc7Gp+mws+dacrc0pZDyVfp
kTN6qUlEvA3aTJiuoiaDvinlcdC2uTO09dZRxJDvQrojjjddb5v1zrGCfBtjJ2ZNLvWTUX2Y8nIe
vkB2o8Bq1qN9E6aRXl9hwupE14OTlr8y9uATAaymbOchscM7p4j0eLsYzHetO+qzHPtDBZ/lYRyJ
298FqR5Fu2lQGjAaKZ6aO3WwDdodgMrSJlYpstHVROB8K/OOBU+A6shI/ukA4cZlkb83Iwig3ljp
auqWmAUXd1zlY7Ot9WR+kDNhfU2VISv5tFkV+eMs6d9sHfBgY0/FrL43e81or2Ia4qoe0i9JdXGH
qDE3toLKVDcmDIbqp8i79B1MEUXBBoTQa1u0Bq1y84YOWvtEwefsZmqqYdiNgnZL2zRBFn4VkB1i
AIExWv9uiJX+qwTKC1eGu9DIPCeSAv0J+DGUPXMes+kXjdos1UtoRdJ6xZhXwsvMJLAeZkIsZ1v3
etV7Rd7P/c5QCiO5ak1rRI6fl9MgveVKRM+oN3p4KJmi+LtjDUG6kUHNom1tp9qXyCh0zUPcl1Ub
Z0hz652cThlq7z6IHsJBcjKvMkUlYbsk17XfW8kgszC6XvWHMYroJYp2W79N0z5VbvIhmGISxclJ
Di0q5elKb4p0dnkZEmV4YdW2lyPwnzyK/Un0a57C1vacsMl/BKEoHsyQrmOuQawlvCockodu0kb5
QzZ32ttJHjM6H7PSFAc/MlNOvKkwpNKnnWo5X7etnLe+KQBI3hmzniV+G+lSvFf0TEp2CblluIMl
YkabWSptdTNFbQcrY3kNn+tKEeoWgEA1PDlJhmo7lkkl7+CIdKqnpFZUuxS8nXFHfSiZ3CjO5m+Y
+Jn90vKD/eTqdaBnfozPzLdeoVuRL+BEVC6i/VH1ba1WDL+iJbyxaVohm0+KUueyF2mNmsLPcNRD
rcmxeVDkUpSpiyJLfEnZt4pnGmmowh7LlHZbCl3+8fLNeHqwc7zAFKO0jHruBJ/s6jAGXFWopA/F
A91eo48SzpsPrxyEWxwQXQFgsig7rSkx1Je7uE/nYt/LlJIbgdO6pUqD9/IoJzevCaK0uOIjVYYr
ugYslEEehkwqm30IhLVtnSq+MmJJ/dS0WPq+PNTJrC3BCi0sIDERJpM/Ht8fdB4xIlWIZm9UrXkV
9UPuab2i+a8chWIdxU80jaRuC4fyeBRk/wHlgL7dp05vG34+DPKtMTrjK9t+oyBCCQ1KzUuCVgFk
ejyOKrRxqtB5YRKJlLFKoz53ISgmH6kj6JsRNs42NLsivPB4S+J0fDtS78J8B7rg0spnrbbI4mgM
2oHIvLb64NqyvifKQAexUCCATQsq8lFrumrTSa/W6MAPRIpN8RqjYrx4Vs8bylgmzZVp3heVMu70
pWUavkPvX355p09HVEZi+hyiG7AEjye10WYtXxy77jU7kLampGu3CbU436hsfZul6m0WY9ziiEF7
dWxDPEhqiOskAQJxzvHAWldzs2itcz/UzF8I4+pW0BDtQux5mlZBOSfTIdshrzrp9EcOUteDKTn3
TRck75zUSraKXkmf24iyNR4B88eXp/NkvGXHLfVePA+IptZV5aKlBEwz+GZfgwncoO5oUN+S8SPD
2NIE4OfLo53ubwh84PmcIuSmZD/Hc1hLTiBnQ9LtnXKY8OYzS1cO5Xrz8iin9ZQF6cRvFuXtYn6y
ZugiqLS6kGNrP0l5MbiKVNBAq65ChOZBoqidm9qaHW1Emnf5T8WZFh/XVAqg1KVDKe6KLC3HbVYj
HH+bWpnRuXR0Dy5V8U6PVT4kMDo340K1Wms0lYo/HAXOsOf0lYlamsRPCIXdqBsv9Y09MxQJHtUl
on/mfl12DUNWbDTK3T43pt7Hly79iGumdluVUnehNnl2KBBmWItUDJH6H79hKaonZ4j0bt/E4Wh5
HHRAOkYYdsSKclOb2wuvejlTjg47QJSlOLc0iiH50JfP8xvYN1VZK6uTNexb3mK+R7op0R5rzgwc
IW1au3mi49euC6OxVLfUern+aOv07IXdWCUW9t9KHF7REZ2KyaBE8SUs5iRT4eNB2uYeYBku7WaP
P549SG0LL7/fW5ISe9qQELdSRruLVYeSk1EjzxylSxWGM7sMQBIVEJJzgDV1+VC/zUmk4fIxUXjd
c0F0kUvHG+MQMCcX5v70VS97mRW1yBhPM/Ipw3czzedxr3aUhD1NKuc9bVid2O+mWQ8vhAZnRvtL
9WItdOMTuHDK41kBO5v3CCSnqzjuILEGcXyHFuj7y2vq9J0tSklg1iVbxpRqdcM4JY1t8ykY95xW
0ju8GkPjGsxc9Yvc1vItdjD15GXp0ETeqwem2A6KzNH17Gd7/N4yK4RyAlN1D/xQ+UDqkhsp0uB3
slPulbrOroYlnn950NMLAJoZQRdg+XJ7W6sj2Zox5S77cNoX2eQ8xP0c3haS4WDXF/d3Ik9xlH95
wDMvEnCSBJ0jgj6va/dURe8EmWHBgEz+29BK8DTBE/xjELTx7uWhTjcCFzY4JS8SrN9Z1ynNIlC0
2cqnvZDt6FZNUlwI8/hSp4RzM0hEgF4YN9NTqK3UtVAhO5v2ehBNnywjFn6oGNlO7pLA73DIvkBq
OzOBtI/EQ0xlJ7BSV4FIO5sCG4lC3iuZY9KTteq4qWlmlzTjpcY5ZyaQobC5WfzUF8rg8YqkFU9f
xqKW91o4BBsszfUrXUtejYgC5LDbgCqpGXJWrh5Iy7MsKjC83htDq1+ngzO9Bcu55PNw5lnw+ANv
5SCGGbSu7g6FEJSnG2UvLNgSadaOKEvH3H95yT13Qju+kHgC0F0MYDn4KR4eT9lgxaFkW4G876kZ
an5QaZDnSoAXTATLUf4ujTaU9hbW8bupiWpnC/VfhCGoUSU5V1Mjq6mnBs74abLGaX5UhyKzNoVs
dYZHe9DB3jdqIWeebEIxvEmDpvlhBbHZ3pR13NsfyUUrGW+xmEqlZkRRsp2iXnple3jSM6oXS5tm
2HRM55o50eLOlvVFrez1PLbuiefw9U+reGElKsrnlyf0zO5axI5sYfJCUL3V4hibnEMkkZV9Vsro
thUDVqyLtk47ABQ3YtNkiWpeCMJPlwp3IoVl0LClB926Smq32JeNY0HfGClVd6odw2OadXFhqSyf
/HilgGYjo2YaF7muunqyVFX6IsWkYe+YZf89M0S/ZeFqD8UMrjWNjflZp6/3tTLJ+gXu++kJQmYK
kZREGx8KzpHjNdoFGpShiDWKiUZ1lzWT8qlLYfgPEyDmy6/vzFQyFHVgMArkT2s6IxdOK4mSoQIt
G95qLJWbWO2s65dHOb2yiQhAJlCUcoDgA3b8QFaLZzVt4LU9wG/jF8ZgbPOxsN+OahO+T2Mz++nQ
O3778qCnj4YjN65qcFhRfkL9PR4Up+WsKQtV21OFcTyzSeNPthMZrw6oFyYUbwlLeMro6w5pU5Xo
U0nrqD1NHeM7OvOy1e3BfGvW1iXu7+myAHaBdMohSVDNv48fKB8tp5Iogu4dOfrezE57LXfVtB0i
camed+aUxI0OwjT1KewKOTCPh4pMAGa91ow99PRUoqcxAr9kkyYYP10rOv0e/VgfKtRHNFVSbsxo
noVfm3W5l53abjZqPFbT5zgeHZxKe32pcI26nFyFVh8f6ikNJ39qpPonPZ/D+J0FTyS8UrHYyDdm
IccREiWbhs9Kl8eOC2elDpA/ZWK6FOosE3a8w9ng6PDwiGMNkGAfPyX+7EUw2KW2b0T8q2xrzbP0
7roKEACpsXic+uh6Sht6mkkXQtgzS3NR8QAiEJIshLDjgc1MzAOot7rXnNK8m3VJesyMRrmwAZ55
eKvno9LOJYAnC+Os4boeR5ZmthtjjyTK9sD/jfvMNjs/TNr2nWIJsZdx8d1NRld64zRUB9oOxH5p
tpf6xJ2u3KVtMXc6QSXlSGU5H37LeEjiuhgbAntv0XbCBa2UvGasS9D7Od28dtcvyr9lM3IBLm5b
x0O1ZhnmAbW0vS7Z8UajuQVVEUojL49y5oGgFJMzAh3SsGPNvZ3mtKokOzMIicDAcyMOd7060xE7
Yu28PNTpNWQtVXwC1wURPalHY+6WOl0ljL0SWpI/hV370VTS3gsbG+RDsSMUgaMyJf6oZdUF/dfp
OmVsQHIOblYrUNTxZA6ZXMWyythJHDv+HGsZyY4a+y8/4dnJpJ8Bwlsgcbyqj0ex+oyONaI39vFc
dbuQpr13EYnYlmb0l3KB0x3PA1kLEXxp1QBz7HioupFGWqrKxn6Ckol3KHfEgxPn4nPEsvVTTct/
Zk3SfQnAOEM3DE3nkoPpuYddGvSyaig7nNwXeqxHPWvH2FcoHd6PUtS/xWsx/GzmxiWs8sz+58rF
rI8FChP7pFdJ2ehYVQSqucfQp7eugrmXLDetTQd1pJUkllc60fCpFHGTE7yOWb+THRHXb81GoeNU
DSGruJDxnZt/AmZuMTJ44tTVgtLTycIBtDH3eigmsMUsp+w6fahEvdFL03BFoHwXTrhVyuzVRr9w
5dFNQhtRgKFg5h+/+pmWJ8PSoWZP6Gx7fSwHMNLDZhc3bXfhKc+948V3hTuU6UcFcDyUoHACPBxZ
+74YVRdOk7mXWhOPkjTQH17eO6c0LR4L4xoWFBEIaM9qrHagJ3sdDhbrqe0lH+nb8JRkNS6NuZTP
7wZFTJNrzV22n4Y0Hn1UtkG6bcu2exBJbo47LVWjS0jJMujxxbOk9AReoAhAiGseVV+ErajLyN4P
cqPfl33evx1hk314+dnPjEKOg4EjfqhLi6jVGzXjsEJD0jl7a+hGOCeFKL/1hjldOIDPvM1Fx4AQ
iiybl7WiHZllZHWzlNvcKHkK7WiaHgZDGbZKZOoXnmgJOFbzxjG4TBkxMkbKq3vSSvTZ6nrZ3md2
23/sjSi4hV5H+dbKZFfWg+7Tq2cQIxvowMhHqHbqq5O3kMpaBdOy96YVZG7VZih77fZSQ/RzE/hc
wFhsNrmXVxPY9UILHTt19mledJvA7jpPKa0cQ175UnurM0viWbEGKWixFlt7rhpGaIVWnTl7MdaT
P7RV5eF4d8lm4NwoS7cFeHzMGl5Yx/s7appx7EB/9kZL75MWcz0/Aea5evXLodKE3fXCkaUOsTor
RyUqqNak4YFb0dgV5dC5shZcEreceRbIVKwC1hvnxzo0M/ETxmYDS6hq0DKvi630OuWEvISJnUQx
7NNnk1/KxgRn6wapdjIoVk5L3YOe293sTxxa80clFQW4WDtK9nXHXVv4CZ5NqlcLVUa8a7Ywu7PR
1sU7XMzV8YGmmZAvAAaazCM4p/v2YjMhJa7BMfc1ljFdcWt62Do+7Z4c/p12hXSVBYBVb217KCF0
yFZBXSU2jPxjg5HJoeVsiWm4a7ay63QDNly4K0zZ95KOnc3b0sJSwVXCMHsourSbPgwFHvmpq5qJ
rns8giZuqyaAE6SFUozDAv08HTdVjeTHkNJf9CFOjLa8atRSNTY6zkbD7YinleXKCkjx16GR4xnP
KmUybyU9Vqx97GRlfR3TSCFAhjLgLFWok0PRdBbz5NINo69cCYvStPFD+IL6d6WlF8/TKxeeBbX4
GWDn0Dv11+oJAXALmex9RwDgm1oe+m2OjfzLo5ycdcsoCHtQyC0ByjoUE5KkqEii7L1ddsnBpF2R
m/ehfptp47gJhkx8eXm8k4W+eO4b1L4BVtD7rI9xR6+dku8q+6SLy22tYlkbNbrx6qda9IYEmeAO
QNvm6mgwEG3IGE+o+ya0Gr+0kmqLIk26NapRujbU+pLq+HQWySEXdTPsaIVLd9l3v2dWiSx1ZiO0
Pf2X9AP975zIjeBqfwoDTQpduaOh88vzuDzB0R0FHAZpebEtWIi4a3BqEk5bpVpPCNfkueUbVlU/
6cMUVTuz4Pjd1YY0GluaLozmBajl2e5vNTSyHBit8JoXaH11XcEmXHrSOc4+F2M33Vejk/1IrSL9
0lhDGm6tVO2+0W6ISl6WjuGIw6ODu0rnBN1T1eZCunYyWke5mplJjs+atOENalSfP0amLdQdCWMz
+3GsW4go67GtvmpWHmIk1yWT4VVp08WbErSn8bvYKNv3TmCavwK1tz4jLtV6N55wKHRlmIiPvaB0
u3154k9iZyqVJp4yCPaXbGxthBxmLdXbGTeApkqGhyYNu/vEGQxOHVOSvpuz/LGwe3/CVv9HU/bi
68ujn1ziC3RHNAfSA8WbmO54oTURVC48FZy9lKTxbmgbpaFirIapN7VpegEAPbktbGIgELvFGH7R
QK9edDBobSEa4eydEBLjQLrkolv9Zo657hZSvSsK9V1oc/y//IwnRwQ5IUprWDnwVpCALZvtt83U
aw0SFICpvarm7bYVqMzyELnIa0cBCIH5ABJKWm+ezGRj5bKRxslhiMvuyyCVmYuPsfrp5VFO3xej
oJZQIFrwJGtg16hnGnqlRXIQvZTurFyR74pxTreAW5cyq5MziJSdgQAJAAsA0tZnkDOIHIM1IJfM
oY+EOX4d09DyAsT4bddHF86f0wdD37rAWtxQKnYLq9HCqBjLsKrCQzP0lQd2QI05q7R7Je9e3YwQ
4ANmNtA4DwWepB6vh3wc8ceje8UhGUvKO3WTb/sMP5iX39TpquMpsE8ElgCHJF88HkUCpivVouYO
bILMI+KIrsskdHYvj3Jm2pZcicuJCjZA9XK6/La268gqrXSIUqYt1UK/Kp3qmz0j5HUTUUSy//Jo
J5cE5RLuWJ7Iwh2YWsbxaEYQD2Y+cK/LRji7Ro6nmlNLP5qqv5WSvtzBJb3kuHjmAbkD4ZvjOLPc
vashO04kc07b9ADBvboOjJai19RKGburDfoLp+GZd+YsdRMu+kWD+MyA/202I2sMdTmssIsqRfjW
wZb6Q6Ln5eblWTw3CmVXlft9MXxaz2KvToBRmZ0fMInFVEu0zqZ3pkvv6twoS+EVx0q2FWj08buK
wkQpsCzID2pnB1uUKeZjGBnJt9c+CzZSOgSpxYIcEHg1iiloh6ENQX4wgzGllQjd09IWa8qXRzm9
OBjF4KUgE8PIcr1jZ0ue1VIUxaHMtHmXo+faOFM6b/GSaq91SR3dGufw27bOzUsEmNMlry1OBBxI
5CKLlON4GoNBqWBOR/mhVKx+eFCb3EzuUcWo46EhiSw+TGrVfTerwEhebfH+3ItBwz+FeiHY1vLR
fluNosqEkgyiPGSROdheWTm0oKO97uu3GHVzykEERbxBvImOx8niKbBmOywPQY9TCzqB3DNybM+c
zLRefSguZgvcX9xcOLauo0wtyUu45215KKq524KLmIcyacsLEeUpQrp4OiCOwuSG6AWGzfETxSLR
OknKykOfpMOVmerpNrKkYEcWFm/UoTL9PIcLDDJueyMtpza9Pej3BWfeheP59A5Fr89Wp6K91C7W
q4e9nYFQWuWhosnObqgL082HqNhoUhP4SkoF7eWNcrrpGQ+1PoAhoPsJ/72sJ6M2wqQ6BGWcINKq
J7oJF5dC1nNPRTrLhb2YgZyUYAs10zm+uuqArif0Zs1JvMIJUJOqQbXJZ1lcvfxUZ/YgAkHI3CQo
0BvX2RBJy9xMjVUd2Cqax/WkbWIK21sng99oz4AKkIPDx5cHPTOVxAcL2rkonsDvjtcQ53aAv+Li
SxSojhfgg2l4KhGsfeGVnZlMQC3Aa/RbNGdaMy0UuNqjMcn1oWwL+VdsFuVDnprFJ0Fvv41axa9m
pSISQ6jFXQqXCU+8VVxiq83AiW1XB9i52s3ipr1VR930Ek3/8vIMLufGUV7HSJwrIJEcX0Ssq3C/
aWoonyFPBgCjbUSY1b2HWRgaq1pNsTCJs1z+aE5otp0+aq+bpCovfIIzCwccGakaLDRO0DWiJzq1
7uc5EQfOuFLbcF436kZThi6/cUqlqq9xNZAeilI2ygvZwLNy+fjhYc1QG+XyWELAtXl6FMUJdKDO
OGQ1LTQsLiijwj8V34MqvMH6s46vnQpO1F2Et3nzq7LG2drJQ56I94U1I55z09KczV+KKcr6Vho1
Z9q1o1qLRZkkF9cvv6r1IkSPwVLgHS3UiiVFO17s3QDTup+V7NBbhfD7Ob0JpeBQ6OFnysavzZSW
weDegBIt2eCJxaqqlJ1izUlxiEqh0Ow162m/Kr82fWEUXJs5pBYWE7nS6pFEVqltXrTNgcaFpmcY
krNjqX00nKr0IEm0F+6c9WJfhoOsRwpPZkF5bpnh3y7rSoe0aduTOMSVZO1anTsmc3plgy6s9wZ7
zHZiGuxN05ihp051dOEUWZ9WDI8qjyCJ8Ih7fO13k7WVaAm82oMm0XZGy5RwK5kI7F5eJqejsI+f
TR44FTmSV2eHKXD+1eawO2BQY7+tkbzlV2NeD5ci5OeKyO+7R0XlrgCGYIcAVG6u4wRTZFLhdN1w
ABiigY6qJaO9E84s32A1OxfbzJ6Tr7oh1cq7qMFrYvZRLuEcCymgxSbJljtRg2CoqHuzKow/JL0m
zzvUecno2f2Au8zUYzSDUNRJErdLTXvehUFufk8tOf8QB2ATbt5ECU2W7dD5MmEDi6pBlj5qpjCT
VwZFPCywAXkvXK2l5eCqkKKlCBbHuhgPpSN9U3s92kVlYl7Y4SfqjGUUm1MQ9wCGYpsfL1CtDlU7
j6sJTLZXlE0zGq3u1vDdJn+WCgyfnHEED5PG1sGoNxzD4pBp7P5dYoS22NLiOsGLpQFGdEdsbSSf
GpM2vDI1WtousJLZttR0QVFW2V5V2wNw31wdescm2M4V617KO2r2z+v4P36M/xk+lWQB8OwL8d//
xdc/ympC9BC1qy//+20MXibKX+1/Lb/2rx87/qX/3ldPxfu2eXpq3z5W6588+kX+/t/j+4/t49EX
m6KN2+ld99RMD0+iy9rnQfiky0/+n37zj6fnv/Jhqp7+8eePsuPo4q+FaH///Ptb1z//8ScA6m9b
evn7f3/z/jHn9w6P2WN38vNPj6LlVzX9DVx0CjnP+BKBz59/DE9/fUd5Q+ngOZM0QBoW6V5RIjT8
x5/2m4WFBMwBrUwDLiI9EmW3fEd9AxgM9IGDm07gxg/8+c/HPnpB/35hfxQYMZdx0Qr+7lEsQV4J
7Qcoigh8galPAPFexQi/LK3pDlpH69OGQbiRblM7UWKcn6updSuNDtYxXLPf5ufvD/L7wMuK+/dJ
tAxsMDRhILS5pRnG6siTq3ByEFY3d3Y0p25vJiaSC7W4Ukbpda4Efw9F/EMlA5ti7qDjHdpnNc2h
hqK5KwNEymnbm9vRMOMLD6Qvx8nqiXAKhoa6WOsSdS6H/G83VRyKsKNZQ3dnI8B35caOtkI2so+0
Be1v2lgetkaaKeqmbUaQPjXBUrFAw927cm0bjTtOLYr0Sik0f1brZifNatB6plJWpavOlrqvtQ4p
86DL9dcyTt+y4LrOLdpp+qj0k/ic9vXws48j6aslaZlrzLVjuPGY9Pd9I5UASmM0PSS5qn7Uu6H+
2oaKdRtG43dDJPI7OqkNvtqPHSSfQK4LN9Dy8ZszK9LrQOPnl7FEDUTmZMZ4ZK+Sb1URuYoGt71L
B6vbOkOZ+0E3XuqEdBx3/TUK24f1xX8wBFbvwkxkGDODLe6MOfrU177W3dMYptppZnCJEvxMGVm9
d/B9fMYXciJK0WWl//beRReOsVEF4g5J+7aeZE8Nc78OtG2Crqb7ESbbSjXoWIdSHduhyWi2Xd8S
tciu3eJF1AAkPaZych3X5VMo6ZtosIFi9poY3UG9N4SDm9DkRYPmG/knm349XZ27w0z0o90pzaGP
b+TWq8RDICduJH/T489JfyNKLys8CcODyJI3Yapu6APk2Um3lfrETeadElW4K34WwT4pp3c0/KVV
5F1CjDMm7ybzKWg/TXNyO8QPnErbTLkJaMVaYexlTd5gbjU73Kj9wD8fLS3bY41xVXQPTdL4L58S
5zYV9xX2TcCGJPrrjj40faHdm1DEXRnFyo4vt6ZdyNskLZ7itJzgCCnxnRnOj3ldSjtrdihTtn30
QUnT+7io5K0RRJKfR4F5Wzb54OaB7OI/+4Va67bXn7ixGy8DL/HzvmjeJUKOD2lcpp4j6e9bS5kx
B9A0TxFj7NmD8jOrjPY6tYz+1il7662pi3qpsCh+gwbovZaa1XU6xgNvqph2alFFF6KN54ThZLGB
Ji0WZOD69go2g1IsV0lntneGsDUfrUS85UCabuZqNjy90PpfzjByhltZ72JrqH3BLUG9LjBHcMPB
Mb0+MGs3VhLFN+BceRJxoqvIvePhCNF5AYfN1RgI/nKX5htdp3D+8gt9DrrWD4Dgmd59OC1yja3C
JamLjIiJbe9yrOK9pA1rT4SOuWurSd8Ieyh2mT2lt0T2o1sp3We0qtMF8OjM1QM9ZHF1B40GYl3l
z0Oh93Kqpt2dZMODChwpucXi3djZRnDJ5uzsUNyti36GIHR9JxR6VNdi7ro7p25wBtEnZZOrqfw1
otBzaWbPjYVoi8wM7ejCsz0+h2SltYUB9fUuq+T2Prdz2wcX1N4NfTvcMhmam0az7VlDk95Filxt
ahVHZIwxJnzsajieXWlu1TYRCPxz9UKJ8jlROn7v6F64GmEA8/8nIpTQwvdF4DNzFzaBuhEgr65h
yhF8FlHZuHzQdswKbTw+Wu1LUMeaj7o0uDKKYdgWymzuzGyYr8Ae6dI39zJ9EKdLNq2noRAA33PO
QMa5+Lkdz58ehBFsNa26K8cWrKhoyk2UjtmNOTfFzpqi9DrByeNOodj6qvSP2woIBRc1uEvEDahY
Vyl1HcpKZ0VFcYtgxd5YU1r5IcWFV6VDyyhEeUSVS6sGKB3rxktV71R9PSb6bS4341bOY+beKqTt
yxv85OYFFcCUiZSZ8I4je7W5zFA252zq59t8UnZa1TRX3SyDRihWjd/L346F/z/h+BOhxW8Tf5Jw
vH8knv/j6il7Kh7/xx//U/x4KgQpyx+Pxc8/PtDdsX0s/vj5+IfXFdHj73nJ85/9Ky+R9DegzFDZ
QH9RLML/Y939lZhIiv6GXJE6+MLKOc5MJOsNLRAWE1F4cJSUCXz+lZtIuvyGU50mVAT1bHLjNanJ
6qpgsWLQjOQQjvti1gK2dbwh6YAz0o4oupGxGsm2woI/kfm0LKyLq6ZQ+vwjTJ+q/B6m+lgFdBTS
mv67pnRqSbMcK4oueXSvuMMmPc8XxGR5aEqmC2Xp+PNAk6cZlVO0bkZB0y1suhYFXp9UeaN5pjaV
8Q+pF3YbbUsjh+HiitlwxBV2UJqE5Q82LYW0Gc1ZNbGKcKxLB+yysf59wKLM0R2K/KgKFxwCrebq
04VOTgvaXuvcsk3UccZRsKuRVLZWhGSlxYKbZAEGV5R4AYmlPnutkdn1IcEfy9lSn5OsdzD3bPnS
5zo+VpcTn76a+M9xwGF3yFW4mjWt1gogs5umMLJy2sxyp493EiINU2xqtC3Q+xqTZhC62+HnUn/C
T0zvr1PFiS3bU/okMG2cBqRpxkvCQaXp6+Ykkg85nZk/Kz1Gm72fNkmMkXLTG51wq0CZUJQ+b67/
C+fMhzLnf2tE4wgJ+d8iJP8P4h7LIv+Pf+ILJ6eQX+ZxEf/grHl4ohqbxT9+P2uW3/37qDHtNxQl
KRwCcpD7UTb/11FjqW8W1ydjqXdRvecH/gWCKM4bhIILJ4fjBGxiETn/jYIo1psl0oGHay8ownKs
/fNT/g0+/IVLnUdBAMePdg8BiQIytrhyUwxXqSssu+u3JK6SMhV9czZsjJa6w23SNfK0LVtznLdp
miUfVKxr6K2FtXq4mwOR9JxHbVO74KEY5+DHBdFWSsPyRhjYRm6wTe13nUIg4cVdFD/OYG3k9Tgh
/6zyoMr9VO/m3K0qvftYJGxuwjK8XFy1DeHnUk1tCtqoTyVgt9XYH+MChYcnTwUN6fpWayc3Lmw9
dalz1LlXWBOAAz5gdvq2yHK65Db94HQQdK2AYiWKy3AnysSSPAyatXus+Y1PikkTXU/pgC5dJUdX
4zWzsKpNUFr9k9MZlos5YDF+gHJr5Vcg8NroV2z0/r6O8i70g15UtSc5kfw9cpzgZ1JEWefqUUv7
TlqQtO8pS2X/i70z25EU2dL1q7T6+pBiHm4Bd485MiNyvkGRE2BgzGDA0/dHVO5dEZ6x05X7qKVu
qVWluqiQuzmG2bJla/2De10ZfcP9Va/HaxVMwXghhtVcwqUhTlIInqXcj6joefteKZGFMu0XGaGh
bHb7wfBzeUOdblBIVWyBbdHHttsZ3jwFoVWNXH2dNVXA1lfxYMxVUYWeyyejzq7mfgfaqzYiLvya
icdDTn2DvG7MPme0A2+1xNUb3Ipxro+k7cvpZhOnU4c+V92HXjoTl28iPR1sLffb4KxtmuKtGcyF
DRUmkFdWnk1zmOSzvE68SX9Qni9g6znel6JK7T5MnKXQo7ke1QweWthGuIyLuC3tYHjftEFBSGt8
PQ+rmcJCjGOM9WUFJLOE/SzWd2ngKBUqL+HWZrjgKPdtm9VGKLQVjdWlxtUt6hqzWfep1TreG+EF
tRb2SPs5B0TrWuvCRhMR3b1CYflWg3eTYesY/Z2GUzM6jaaTXDfONJix3XTed7/EEedm6/ncDdTz
/SthT6Z71oyWWcSICPstNWysdJCXmct0XyaeJy+RxnPVeaXRjYxA3pgq1tgX6NkNc5NG5ZCCBBdG
O+TE8Daw93q7cBEfpYNpCYDYMjlo6C9c264UQwT/ZeW9aVQoDzPdC7kvaCyuEY0seDcGjBKoTp76
akg1byxaDsEw1TOcuKohaD8Jc1jaGKUhnPOCIWvQ0zM7n5p7Ma3no933iFm7SvfizkV/LR6MKskj
ODBtQPmlqO8TtSZZ2FZaGoBgpIEZLiWV9E+jo0EgMNxFVKEzF8hW9R03lt6ZtfddPimFXaLnvPdR
XMO9T8kkxPei8njjEpypIZFgMnLPCy1/br8GdYvpjo2ROwexyJeW9T99AY47vdbmeQZ9hYdUFlIf
kz86iUImtQ0TjwCA/sa9GuT3BXWE8UACgWsG3h2JEVLMFwcjN3C0o4Ioo7KcnSIq0Nb6OkCLGSKF
TdlVkwZLENaiZdt4aAK9xd7PubGtBHnbpQq2E9Vz5N4DuiGiNV28dtfXTXouS542NobBbMJxmEcZ
102htbGEvFHHptMF1l7DtbeJJEE6DTGFp4cR2GVHsXFc+2VXz6V33ekT1sGa5/T0o+fARYRyyrnc
ryDerEszdfQYjUP9qzST8aHqbHfdOSqDjuDbpW3DOVxH4zDnnnhnC1H1kVk5Br60idfcuCrLq52e
OuMHbh1Wj203OVLUmcsMEwKZmCbOJ5ZuqEh7sE20EZwJc14B1Y80Tb+kSWZf60PhKJDfpqURN4sA
29TZ1el11VRN9/YUmPXeH61CnKhCbNfxv/O17cQBRkLORgkcwXX0Qp6fOK6VDuvqDGqXrI2xSxDJ
CI1OngKuHCXRfw1DHkztG8A7KepRVcDs9GxEzlTtZpqsA5lnp7mRPrAZxnEV15nQu8g1RfJZFRme
hWvlj7E9rM3+SV7w88T91+X+7WdQ9AEzQMeecx6njedPm/VWq1rXanduLY0LfxTTJ6cR/bs2r2yS
in+mIC8MtV0Lnk8sTEnuCxshHw7NMXOhqhKEaMu82ZX1mMtoAgbS72g18JbB4vvGFbW6IIgzabYZ
OSf/RL2oc33335Uy3k7fIU123/+DVlj/Hxx43x4QKaqOc8j/gdkhNbQn7+aX9PBtXXw/6os9fuJn
UogVziua0ZBMEYSAkfkkKWSpvqJYAZCT9A6Z7K1R/bMzpvmvtuIdQLcNsY1hwXYv/JkVasEroMdc
W+mmg4XXkUj6g6zwkXj6ZCUB7+SmS++fH71xvqzjvQOqelndRr83jTcWrn+kPXtRvVnMy9q8VOm5
pd816dVSWSEHj3RvGrnrxX69sIOw+xAU0ZpdlcHFWB3q5iLlupPMYfqjjiU222+7varj1uD++Nqb
b9I+Gss4tW9lFs0ALt3X03gdqEO67GbrivMzNO1zd6WOIqJiCbnLieRd1n3S80g2UXuo52iY/Lea
28RDy5ErLpzqdZ5/1oxPbnU762BukaW6Lc3bKqM3heKs714buGfaqPkEa7jYZ0t6Vab3ZDUwYsL2
tm8vuOKfKEEdXaEhh20zSrLOK+cW8IuyidJNnOszqd/3ufPRmdI8BhnsXSJr9dmbETIcgrhutb36
QLvcufYs9P2EGptTP+Mo9vIz6AoRk1D9IVZw7Xgejaqq9xurt9f7IjPfG6Ph3yGjnF/W1qWTi49o
XDy4jf1O6rMWmX53oOaO6p9VLvewP+N1Mt492RUvRKznV2RmhZOA5bWpzm2/5xjTVJNLpYvlq/uO
cL0fmzzY96v9cbCWgxTuxUa6Oaeh9tNT7r/hUvu/rVvvoK2HDhFytfA0mVCm+Mkb+SVORZwGDTGY
+tl5X1JCe3qLffG7/hHB9OAVQhNbZehnxeuf11rkLl5txGRagyhRoGn85Fqrv9oQwWh7QF6k4mxx
2fzHtVZ/tUnNEnXICfxNS+JPAhgB9flZeDwNx1DnIO2REhltcT7Ky8wWoWd8l8j22giIalkVGstN
4cXk7guonvVdm+71akcLTTg7P4ucBOe7EOVu24sGpN6LM+9r4Ya2fh64d20LNP1mDQ6U3uzyzFs/
+OOV8L7BzoiqxQjz4WtrvzHsqyR9i25vlsZwXIwiMpyHPLv3ixttvPGai9a87MEq+1e2eD2BweO/
l1pyueZQkg++X0Vlcrn16Mz8hi526C1rtA43nn1I0fvVC/LnsyS5U8F7J7+tte9FV4WjfdPB/uzx
lanwWimvpXhNRck19lNy6dRo5rydnbCwIpOKtDgz8Y5SD+bUhl1N+p30kRjv5HKfWW9X/VwrPhhI
dRfnXnad9GdyOHeXSzxbaA64au82Z6I8OMGVayRIcL7HYxm9M6TY6uJ2Xg5uvred2yzABHwnKBM0
Z3N2YanrZXpN97dP4iy7WNF1r/dlX4X6tLc4DDR672fedNatH8lSz7T5Yvu33q/2h2x+MxZvG6WH
tKykvK6cm86+b/v7pLwW2ZnmRKLYZf4ur8KqDQualwKL8otOO/Oa0CyuG2NvNoc2+4ut/Edx5OWy
1//AlGVjbP8zm/wlEoQPWUdl/en+3z7w13Z39FfkrkAWfLCIm4zVP4tY/GUjnKAbshFqyBc4cH6m
K6b7iuQe7gu9xi0h2WSzf25206HIvkmpUr6iA0QY+aPNvh1af2crMD3BZXKOUGJFMgh1pqNsxdEc
S3glF2E38+EACPmjliJ/EAhAX0kqsGHJ7f9gTdO6B1Uuv9mI0GM1MNuHJAvWz2YGvURfkim0LGWf
6Fs/HmHHP460n0odxT9uIUfNNTC6StPmnB3X0A6lKDUGF6h+DPOWpU8hEIrkQbPbKQv7AaTB2pRt
2DY5egR6Iq6xqs0+O4tlv/bb5oubB0uc2Mq6T5YVZ5aiUfZ7Aw/oCH0L7ZNFeyQPu47AHnWFjRQE
RkXeezO1SfS9STssHmicaMm1LgipvSHyMqRJgESX5d0vKxGiT4SKerfI8d6gnWaHjaixr8cnIOo8
6mOl34DxQySuE3Db1fIDXGDqhJCCZotL+eJ+XrohCKWmC/1E6vIIIz+eyE16jvyFAX65SPnDWgot
g43deuPOkCa0CzNaoPaGCvzQoCXXEyLQjXGYymln9Z9ReT14WARPoI30dF9790mHSOMexGIYiPm8
pWw3jg5l826f932UFHnsG33Y2v6ZXWt/pJD01xplO9DiBC+JU+/RMljbArcH0fPriynHMaq3ORPy
U7I5z/Opv0ZB+umRWo5O2XE+BQgag4Wu7GJvqeyd5vBKq+TNKK9KT35ePbWGZZufQqY/6i49ezMs
Bcj5m9AFxCKog8+TytTqetG4QxdbVSt3jS31KyWXAbe4XJ8fHFNY39nCwGIDI63f4CGLgE8n9Oxr
U0t55VDwuirRQX492kiYhzLLtCtdmOKDaBG4zpbSilvIiBSAYL+iRJ+eIlY+yqgdPwCxjcwcZiro
jKMHIKyszpIC+cjKaY47Sw2RU0xZtK4Dx4dw6303Wm60Tom3d/Wx3OeLxZ7TG5SRDH8+d/pMRY6W
lXS5agxlzKY/o/dVYEng+AfIeReO27+R5TBFoHVEjIuGd23UmrpViBEcuGjdDetS3RYireIRmMiJ
vUPgfh4gAR/AT90aEDbt8GNZRWfSIBqDfYvFZHec+915m/sog5n2D4MqrO+BfnpyeLyQ2JPj/TIi
BR4Se1J71ByPlntZaDW4KUakD/52aQWsxFGZcaFd1LK3dr8f7IidxbLn+YDIIwsGDYUG5dEBUBcI
xPR218bIEVCBdYZ9Q/U+quxciwGC+IDTZB3Wr/Uz1y/sOJ9//P4HPAbxZwsI2X3CEk+LUVuAtcDz
HTAmWkcVPW1japYppDBpX5SjTM5Lb02ipHdIeBaz3Y1V54Vj2wZRbbVEGsdr0DXvpqiYJ+8cMBKX
QG/YB9bwdp0K0KciC6jlDnpsZjYKG0WVhZaUpHd+pvg214qDvu2jtNSdt3J+Y/vgywdlaK8xU27D
jB7lTiEahoKT5r+dMi7kZdIUO090MlwDYqgDNlKGw+DX74y8pHBP7MgoGFGSBjA+D2X9Ps/a8QIw
JroFHq9uLtb5L5nWP0qj/mVr8FkD8X/ddYwKzb/OuaKl6cb+acq1QVP+SrmAToNwpisIpQVtzSfY
act8Rf0AVUFah8jCPcos/0y5LOfVI9AXhiJ7Ao442/JnyrV9H9nH1nAkJ+OOZv9JynUc8pGt3gpU
tCfJa4DWHINd6sCejD7J1whbpa4Ly0C1BooWRT1Gk1+O950zTW+0ojOugsZOvihOpSzEUbb7Mgsa
U6HX9eaZJ+3mnTBm1UaD5g8PteM2H2l3yDFsR8Mbdq0Ymi5CCzSr9pVZrPb+yXS/EKWOjkueAmgW
UZ/5ogmLT8fzbds1Hm6cnWZEjkH3rcs7N9R6wWVitVt2YrrrpYhSMX7682GhHxOOIcwBJzlquQZz
g39TGRjRQt9L2QlXpzU0dXm7zutFM03XqnP7EwH5KEd+fNSnY5rPH3WelWY1wzamPp8bSeOECX3X
sG3NE/ztY6Dm40jMJnQsMPqs26NYqHe5l2uNMKOcnJ0DrzblRDeiwCFKVJP2dlgCkFjZAmuvHlsx
hpqOu9k6Lt1uzlMEjrTaOaPAraZwQiEpD5sM9dNQ5WNxbtSm8aA7Ep2P2SKdDpMygApr9SaqZBsm
Iv79m3rcZk8Psu1pwIyhiQrlj1a9uR10T9rjxljZZlWLNRJCX8soa6iKRCrRxxhJLmPe2U5WGWGC
7+688yQZeKzJdv0YrI2H+olyystVTcZ1kqAGve8MAN/k3O30PbMXdkyxuDTXNZjETVyOdo1OZ9lo
OJ08PiJqUMaDDWDznF5TUoeI8zEdflPTCky2WVLbfAWpWrtdwiSCgs1HMDrb1PbbLOfbfLfFkrZh
+fgalKYQUNT9xIhpV6R6aDVWmcVTJu3vC9Z39NcIHfUFWkw1/dN5nNvYH2stNtZ1/gHaKFV4cuWj
AVbbJptch8D6gWL4qoVKAsMk9dFQE5pMRIGjxpqSOZ4dZYurPkMKLVoRcx4i2Xc4o1itQIGP4iBd
+yFdTQMypZ3xXpdN0wpR7VTcL/TNWxhWO5QHzOlCVSKJEG+YHYTUTZpzspXzh8rx6hym8CbFEqTj
XdmN651obOdtJupsuc4A4PWv9TRQNECTUt6Rh9Xn2Twt095Ze7V+SxGRMnamVmtf0xKk6pu5kG0a
OkrL250/9ctd7dcboNxFYisCgpakoDKx/gxLW3SbsI0tPTDtDkCDceyMCZ/dvjwfwULbdPbzAoyC
biIukM+Lue9xV9w5wEDBMvQTSG6kKGleKs1Rb3Gn6S5MPZfywKdYIGXSmWvUDnKlZbk6/T23tnSO
+iQ1f2TJHNDZsSfre41QmRHjKmyRfWIX+ACHVL1vjBqk8caYDUvUzvyQbg+t95kkXkQaxnfxPE1t
dyl5aXNEYlEuuyRrVHIoWurrjt+5bVSPdfux38LzlLdzG7lb0EZJyjxTj5G82oI6jXniu7+FeiTH
jKt+C/8owAz3/09CIC8GQMDRGmjBrkkbdzdTczZCN8goZdnUmv3Y7XUEqSy3CN7mQq6nMvwj8iw6
C3DYabNAhub+yIbeMuQn21jRm8NJK+VHmN5thXqrL6iwS5/LKr2yq3nsOJNM80czJnGCGWq8du6V
Tac3StLpblkXjBqrE2krZ/vz0MJv8jf9IqCvLsfpUaD8e2Ly3uOJzceH9wsa8s7jnDiP87OpORmo
1TFtyzaBjwHu/1Kv/wQs8STW/1LvOjysD/8BDy9vnuZfjx/6OwFzeS0/a1dcC/9R4SaVAiuFAiL3
a1TvniVgxivcX2nq4b8CfBP2xt8JmPGKTGnzgIKWuTWFrT9JwB51EJ/cOMgAKcdxw0JtlOs+ROHn
C7rqMbFMmpTCjlMO+2nUvOpmssAfcL1MLI/CaWJVZZQ2wXlvVlAg+F/0G7uzjqrTHBtZa6VRX5jW
dT+ZxaXTBtqyN5QEZOJYax+O8yxue7Cd+y6r0m6nZk4c8CtoV9fjrGlYsfTFeVJqM/Gvyh1xqHpw
TFh/GunZYI64wXsVyJ1yWfv6r7Tt/xbtfz7SrP/1heG8e3heod3IBn8tV9ei2krfeKswEUrQJ/jH
crXtV9wGMBHfdAugBW9g53/cF4JXaHFRgUXvEO2qoxItNV28A4Dm//WxP1muxwWIDYVBY4e7ggtE
FwGao9W6Cm8RrWnuZDE2ycXUm/llJnojOZv9yQo+O3XdeGcmcsD6Ke3+o8TX2oYGhQvYBJO2zcDi
aOh2zfPCTvQd0hEi1iqBOKc90XWedPpAT0LIC/eJ48ekxAJm04XhSYMXzsdRkj3J3nAKsgSu0FLt
+976Bqpu3q9l6n4AEdbcoKGkTsCMXxwTSDbAAHAmQI6fP5+jFfNcQ07DZ2pBzQfe93fqtekHDcjS
TdE2d27nn/Id2b7zSfDZIAiUWwyEzjY1DrgOR2OOg6f3NrVou0mzIkwGYd0WC5D5EORkeS87yny/
n9mXRuSyS/OQmOdBHX4+olqAyZVZvcSOags4Pa24dL3VBFxnqfe61p9S5n5hvK2mSbmM6EoF62i8
vhS9vxpIA3dWeplNBRz/LLtBaiEH+2CecmZ94R0Gj2ILKCYCWTqulnU9aur5bC6xXrQpafdya2jl
dS5HLXQr5wyPw/vfT+dWEDt6gZivPXZnH3HERzfQZZlTv1yKJc5N9x2GvcGFsy7y8OeDoF9IeYAO
PdTtozk0tRmjgr5DDSAxQJD0ql7GcK19//z34/w6e+CgtxbUVoTbuOPP10ZbNC0SJMYSp6pbh4Pb
ySm/tdzaTPejBpljRxMj4x4mejk7Jy6Ix2MTVkneNkVVUN5bI+r52KYUsmoz1ECnadGiKW2Gd0Y2
6fukN9owzav1YsWP7ZQSyfHr20aFWEBs3sTG6cA/H3Ut1sTL0gwN0rlKJLyAxO2izDfSU6qxvwxE
JCOAbrDwTQzwGBw+aC6tYc+hn+qJNFRZVr0xpd6eEH1+aRTkfdGuQ2iJ1X8Uwjxfgw3hoC0ofWP5
jIZd79MARgU5+rOFAjuQmwDPstWkt4GeT9vUopQj6mSNndEtvm2ksZ3uGPJWd+V4WXGSRDQXhlN6
b0dAxK0pszUnKTVtNQQdUurzYf0xKdNeFGjSmIfGRV+KAiw9ftTTznqNS7wIdgl+Frp1apn8sjhh
8/H+4CVBJtr2yPOB7XFBPLnoFzpmVnr1KOdIoXcJG7+a7F1q4wwYD4sxvP79NB+fuPh1IbsLhIOs
AjTi8V3Lq0AEg4TS48TvFndnI/CSbLCtpZ2hZtda/qetNcZz8NmgtYHPCqHm+WPKulN6m2h6nHZA
eku3rs+SoBD73z/V8YmwGTmCUAG0R0WIgY4m08O0vEf/3I/xR3MugeUur7ulWg9ouMy7bM7XEyfe
L7PIeMiF0TNGWQWy7tFi1Tq7VvOaQWXNgn63dsGMk3qmcnC8A8fFiczlly3IaKSGOq03ErVfTGxh
Jskhh94Y955enHcDHMw1m7sTfmwvPRMEWCYS2X3a/kf11iYXmaOtvgd9u/G+Vnpdf7VRFe3DkgpE
/Pv39fJYYAzYc+DMHgWBntz4h9mjzIreYDzpSblrVZ9fUyDPgZ3My4kF/+Lk0X6is0vBk+bu8wWY
esUq3JXJMxHKu6TD1Ee4VfZ/GiW3V8SmQtiNrHxDeD4rYZi9EyCUWvix9Kb67VQ14kKmojrxil5a
5k9HOXoWV9KYwnCQUVxTu6T2trxerDGL1wwaT0GL893vX9OjNdDTVGTbV9RjCLbbReMXTcpOs5Np
41xCURjUu6YR+b1KwSPCgyj2hnDtkL+ae7/o9YvO0saY8tYmFDKqWBTOXk+n4oTw1i9hc/tF5GHI
SW5L57Hb+GTlZEXjeYtk5Xj9JAH6G92VRKsTpk4FWUgfv+mqM9//fhq23fzLLED12m5c9FW2YsPT
+tQoq7WeESfCnMm0Ql05K2KZmjyU3qi9T636Lk1GdT2Us3f2+4Ff3CaOzdEL+Qui9FGYybpk8TTp
eNRjJ+sMM+t1l6N+BXBQP0XU3OLwr8/491BHcdqv1jJXK884Zmq+yjLjzhzRmM4qpwkNS575vb7e
t7lm7murPqXg+eIepS2B0wzAaVBJzye4DnqLFggvtROKwnywWgcU6qt/J+j8PcpxSa9NFzdTk+fF
qzXNl/aYibAK/CZyGrs7kcy8+EBbyCYibLaCRw9UrkpryZx4cWYwHSrPqz979XjqovDiusSigHMV
I3sa7M+nTaN4jPon0zY7bnURAFe+mBKVfpjRC32oDae64D6PgESLrfLvF+bLI/vYdmItsS3Q5yNn
iJ0oiTRpXKrCWMKsrY0zV8+1PSZ02cXc2l3suvm6V1BXvv5+6JemlpSXJJEtgWzS0cVlzXV6MNrE
0Fbu3a+VXeN1OacnIt9LO+/pKEdTu3i90q1+9QCGGWJPdc2OWqMHizQH483/3wMdHR2DDKTn0weJ
K2/qz0Urkn0/jKeK7C8dHbQ07UeKAoX27e9P4qZX6bCnEGwCU1sFMVZ1U9RvJCuDBq4IN8bhiSXy
4gw+GfAoJdOtTneG3PTi1i3Lr5UDSb5Iyvx9r0br39htlK8Q8KbxTTZx9LLQ7LPHGdO+eOo666vX
Tct5p+Y/c4Rme3HyUE2hdQ9cx4Z89nwG2x7VlNRhTxd2MEdcd5NLswkk2DX/z9Txfw616TNDJCbh
e6wvP3lZXaanWVMLP24rHz6o1OpvWBPLM+zIhhOZ7EvbiXI5lAN763gcrwt6ZGvHpcCLB8s2Ir1p
kfTVnOLEYnh5FKASm9AjcKajNe4HBWbOXUorieb2Hh5Gc7VghXT+5zsJnZJ/jnIUlZAp4R6j8YaW
ThDl00nb5VYt/61RwE1RTgRIfyxR3yYwZOeJ2Idnm0crdzOHK8RJ3TZW0/F5jDsV5nOUDi0uxc9X
WzElUFwlz8JNGfoi4l3EdutUdeaFTUrRlVMXbBQScceNit50xlGoxojRxQyasJvpge+STQzMSRJo
p79/P7+OthWBdC671gZEDI5CwurYxVgkWy8UjIUZZR3dcqS5Xau8wvWpr04UX39ddKiIULSnSQQ4
gFf1fAoNM/cXXYdwrHXS2JNKdahj+6f0N154KMSVt3QUnMpWQH8+Su+PgFgoO8ZYz5ZoHXuN1YVO
l6JnhgFT8WfOqFtowAscz0seDQEyDO2eDzfJlpSCBnwMNdD5RoFrsWnxzOpUOebxdz9fgK5FVgHE
CVVW6lhHuWcDOnxpHN+BWLQU6ktStW7r7QxP05fzIkC6Ay5qb1vFB3tBnfygT5bqokmimB+iLsxd
grsAf7mj6G3m+5rLORRvo9Dp6SY+EuL8zajkPtG9zNwlsMTLaJqMzjr86ZrbgJWboL9OYfyXu3Pa
AXsaMB6LseRzPSDG0Lui0bLbfD8XiG//frTjUxaxJLw/KCcRTu3NXO752+GNrdx7QBRWtPyRw5Na
8WmEJA+Jjs8BIPRntA9+P+bxAmRM5P02ptYmKogm+vMxxx4xgrKyA9CGa+BfNsqywFL4liZinNPk
qTbK8a6iT791NDEhoZpDDekolDtBPqMUoBIKOplHIQKe06fOncwTUfbXmdyAXxtOiXmkXXs0jOZX
naiHLIk1tAFE7JaN932R0KVTJ2k+49BlqD88o6B8Puqabmc8NYljHC6VYEWt2EzYyKo7a/pKnDdo
g4W/f1vb9uGFPN1ZXOf4ejQgN00t4uDRFu471Vd0geqdMsuqeCh1V2vPPJ/k5S43wbzs01afQRQt
yfgxE6VCQsAsbssO88p0suAjatlq5ZCOgkqL0zob7jEKTR5WKZFh6LRBhkTD+uNapMCPjLdVWttn
iK0mPjT/xLJYlUGC0Q6ZuQvZ/TWJbgnXgMrL+2xthx2AIXGP8iG6DGaA5uZqQMG4BGDVNJfKAYc9
k1tlZ8s406grDMhaldc5IKfcXL51hlEdrCS3z9EcpZYKQd75MKVBB7a1XW40s/3emFoO0RP9rbBL
MuObFNgWKKMXn40lwImv98rXSjM4VrW6y95asKX3HsIaccIvCTsfNJbtLF+KuUpzWFXLcA/NAI5U
MC2VGc+igvQ0tRpaSABsRB7j55U2h7RQbrrTV+mjxYMihRZCl1CU6+z1zFXSv2wHTcqwtDxwZJpt
gv8d1huJQMnOc8YuQkOpMcOla3Ur5PazXFvTWO8XtAgNQD2JRIUbaL3Y2X3ph7mW9NdLuikXBEWl
f/KSaX4vbCoiIKGcqHB6HT8sESB7iSDUd9uckM6gb5/JMBtzBeWLg3FKzeFMZOS774fGQ35WM5xt
pqo09W4yoRRUOKWtEm0IKpH7BMkKgbx65ngfLCRjHBi0rf5e1bb3UYEaxlpVMwIZQzWvH0pRgUzG
uDH9UaI7cQkCLB3fakZZg7npwL7WdLpqWoxpiKmai6ZDNjbqu1y9zHjdp3wwtjosib3FCJILvran
OLlivBFms2villcutMeEGkrjGoFYc9qBs2/OEhBc3a5Fvhw4UQ2+0pSJ4V6mukQb1KjxVL5tCToO
TldOrn+bsI5vYAW13ofCyrSLzhzWfDf6qfxgzuLOyJY6Xuqx/4jQhyfDXkO7NZS1wH4AFQO7jOap
Dr6uiEG8XppxBYhRZkYEeK24VpoJ7RmotR3Zeomac9cDCSWaNa6KKXqCMGurPAXNVSm50ZjzZcHd
XrjKARIn3Napp33uGdAQ28JemnO7WTO5r7B+vEnrtdDR8597lEjbvrkZegZDlBQgWNjWKODHwjWH
Iqo5d5dr0eSFJe9qrjHUWuY0KeZ31jgb7CPVIASDd5CPhZlEqeSOA3IUe9NUq7PzAtGIO9dZJTtb
AfeEtgxxeqpvg1ZoaNQMvZaPEdNhDtHspP0Yr4MPtjQovAJZq6rr37fKb9Fe7AMt/VyhcwXFL60K
eBQi1WAD+EN/q4Gr2yCGveqD0E4XPaPliVpQlOs5PZPJ69cpDmqv9kPNGya+GJxcsvf8Xng7d7NN
jAFZgYXLizYApg7oam+zV8dY6ZWo99WCOYU/sZP22Vyur9Ng9as4caeKPtO8cNVCy9z9hmpJb6HX
AS4tBmloGXuZDcBb/BYxmRDZZiQ3LGgUTezrmunvsr5Y32uphq+6hpkCbhC5SA1c6+fsNm9EtYZ+
VzUAOHXz1pkTleOJ3mpLXBu97YYd8CLUKPFKj5FRgWZppp524edG+i3tOP1iIHarH6+LQCGlZllD
2aqECmKvS9YvShS6FTUY+X2aViSaDrYwaLJsLlMPLmwUO5Z1it7Kit6mHrZis/7IjCL74HZaC+yz
VUrb0eLX8j3ksvmgwC5mkZ6DVw6HuUY2p1v1dghTq10ul2GdqqhL6VKFuPAV067Re/gwTWpJc0aO
3J9FnLuz8M49ZSj3mrOdGi1rAMULHYZMsYkuelfFki8BOjXaCHkh8GYV2/ZsfsjSNsgPg5XPK/yZ
BFH4tZqWHzpgiex88pti3k9Z6l4FRc6RNTmNjuWGPxuvzbZZoPyj35QRZTPvx2gUwQ2pk2WfZfno
fHJxatAvrGFjxTazCMSZ3QC5jMa6Io7UqBN9b1Q+rTtbOs2nUlYuD6WWGuLvkkIVmz1j+LAGgw/q
Nl+L5mzg6HgD3tXkgKjXEcWVtbTQ80y8IIkG7m1XCX2bb1pRe/jyGAoPONEOvRWmbZI3B6NerD4q
R8/9yiIbUnCirW7sjNXgCRo4/10Eya23UbKzS3HIps56g3K/cPZZq0k9whdh/lYjaDWGPlpwWTwi
kjXsbbvKRFylM+YEjfRQNqBBFCyRbvaKdqMtyEd7VsNni280wRckpYrAiFnDLut67ZPe2dZnVeZU
gSe0cD7iUFagoD30RXFAMUie9Y7XoZbbztuKknCWQr0xIfc6IkXfD2Pb761mY3frOar2wqCznTZq
XRT09wWFDjOUbj7e+kaJAq9Xa9QyqNz19c5ecP2BHmPNflRl6WzFvbYU74Z8LfW4k1ZRcCqrdtw7
tpq/rAnB+sY1s/FdshY5EtpFpj7bWJtcFUOpm6GdbyDpoUrld20kNkbNMGTBm9pVq4j8XEOEyFh6
WYajxA09QmY687GmzDjfJq3lBQYyQGt6mQpPO9RLIqERVqKtDggy4QQ7Mtmbu+fCIyojbfRQzKW+
hh099K+OP1vWZeth5Bo2VdVgP2n5a3CR6QvcyUKVPh4hnpbjODprox+uBXE2KicLUYrOS/+LvfPY
tRtJs+679JwJejPlsfdc7yRdTQJylybIYNCbp/8Xqa6GUlVoIYc/0JNCQZmp4yM+s/faTo4HwKru
0kFIG1W4YUSUEFkS0U1E3nxu5so8Vg0EmV0QjU3/ySaOybsatLTy/dyOnv1FgNmyDotrt/KuUgsL
+7hKUz3jiR5GtU+Twqkfl9pbZI87skrzr4GdZdV38mp8wfgxyPri5I7+sLSvE01Ou3ymZSJ5d48m
xQX+gVJ6tMVx8LpGgO2BrANuCvNEw8hF2oXXxC5vXNUfTL3Uvgl9yyB1Y98t05B9z4rUlp8CZNyr
K7UvOSdhMZJiU4ppzOMpaCp11KU/z8dCZURZeZ1s+5iIvk7fC7vILw5Pw19P+HyJResWPziuu+QQ
1I3udzpNF6TjJVMobKh1ZcdNNqY/2jwhrryyp/rZLJEyYUqHdqxYNBTHlP1mFnc9f7Ln92vflmx1
uFMHPs/Y4dxLdkpTB902rp1Hx7lMmjeYSLUBIEAbJ6fuhvFklF1XgdKiJo3L3pPhQZTT+Fjknetf
T6M0Pg0w3dqjmwRWtS8WTACHsUQhHR3r3Jsgf5lJ91w5Zd6jqC/hppdG2A/HYsmTi5nUlrrqKz0t
r00zpO2eK0OHH4vKIJdEV0H2ZUAKuGAk7bj8lmhYoqPsVyjn2DMc3Y3LHD5PRafqHe+gp3dpP0lx
TKa0T3eOTcB67ADYyw+hPURPST3Xd7b2c+/ayIzhGtGMD4i9z9M34HnOGwyqKn3JSQCsT2665Pfp
1HJgkTvUXZp5HPt45VLgOo2KnIqRXddbUEx2ubMZVyR4H6wq5/0OXXU03SZ8UHNbvFuynAMcAW1v
xgMuTCpnB1/v3s2D6akItPrKgWi/lMqa8WTaogFC6OR5ECO68Nm3Lv64U6pL31eRhXsqSfb9DhOw
AhSQhkw3hZ71ecZGJA7I4Ir3qOLaj5nTgIxvZDc8TK4MyQyoLPEjt/2O1kX7VO71vMgfE+Dz8VCR
53ljDvgzd71hczFXXQHBoBJWc1EqpSoktz7Qx4IL4Qje07L2jpU7eSwjR7sH0NP1GLeZHD5Vi/dR
LLPemUXyxRud5tCW6wt3/a4lZ3ju37taE2MrRv5mUQz3EP+y+ybsv+PcyfbMmvJbUlR4AVnbhInk
3qnaB6DiOWiEKXsXmWf3V6nfKyydfX30SxLoOY5CS+24CVv830N7ZKdigJFPbArkeim/9sVQf8yh
vk/0QSlmaoqj2Osz8KT1ZDknLALkrXMe7LH21CGuQntex1y+uaccp5UZMh89cS6eyjE0MfVg270J
hXG15GG6H+fJeiECc7pZZKN3TTeHt2EKi4+48uhDxP7xOqJEwJ+uJqLlzNF40Zky3kpXqudR98Yx
sxv3pbHH4XEISzsHW559VvjJ6EEX7Cxg+2le14+t2eslXC4p5f0pE2Uac2wFH4maGZ/LyFtIXFsG
YH9lsVN1Q01l4IXwvfJlmQjf6EFTCjzmN/YAqG1s+GXH6QJ0YwDhuKPyWY1tufsxq4vsbMEX+AR2
bToYnYx2LjF8MEOm8BZzBukh9FPCiw3By6rk/NwGXIeYKN3LOGfdVcoAO5468wZD+3Wg3FMXzHOM
RLWLlXBhiKRM+iIfd7ocLcztbWZ/NOmwz0E1yVNVTfbbgjCdAWCRf1AK62gMezq4X9JlOJKwcT3N
Qr3Ohq947nja8Rg118KNLgbLmPd5aOurccg+RaWb3jmmQbiBa5LQkAEYnwrP+JiaTn0zN556ITyz
e5qNbvaPgysKGtbRNs9uMXcHk6+iswzO0ZHB20C3GS+zecWWqfrY9Ex1l0LlBxtXH3A/EsboQbOZ
rasZvWV1HqRHdwJEmLYRUJWyCc9Lkif7eayIMENwf1205fIehoZzlnVBRS3tbB/RRS+j+dnXvvFU
RFKc7aQzruHfZudMM42Ag0xCoTUl5N557YNbWNlLlvnENg29vE0nctUZS0znOdCcZcP8o0eoceT+
sWIv9/tPjKMwr/cSVFzYym9CJsulYut4U3jVF0XpRWPhBDHOInffDnN2PZYq+2IkZfWC6te+QISE
6ysYOIDu83mPQ7NAIEsaXk5FWeyEaxRO7DF0Oub09HHLT+YKJdYj0Q3RtTuget25Poluy6L4Ais5
2ofUH/y9ZmR7MZUyLojrLwQLiyvXr+Q1MMMPLuntD0toQWVuXX3tmanJ93GZqo9+qoO7wLefODCC
H2Xucjf4ifMQSPHeue3Hntfwhe6janagKavPUxFBeMRB7B88SWacvZTdpViy5uyY40OheoffDYdq
PNciR2zsOySD8cNz3W58y4YMX9FCAzz1IsPS5NCIcC85VgqmCyF0TJ9fCb7lpfhkOWSP00OFIW7E
vtXDzrY7P4pxEi3nQtdc2dlEQG9cZc3UnBqzHaYd5Vv/lCq4sPSi1tOQVOZ04Ol7xEwphgr7XvTw
wdy6MAzgjnX7NI0eRWvYFPa1XzG3jYFlOJ+0V1ZLbCS+/RVBdnlM3agVR+lWeLeWniTWKYlUHzMd
KkQc1smY7Gs+rZwIkF4T8V7gxeIHr8NvFkes5Kfneyd8anZxgh0g0GhJSbklWokhD8O178BdVExk
x5RhTxoZZRRnfIeg1BDk5h7dMmVO7DW5JeOSFF+9y7TTW1dShWO/WzzevNiYJ4ObOB1CMvzMdKj2
vi6CB0NkEKLrBcJkLENnfjNIjEgxKvrCjgsjcT5WRmJVMasJGCiYw7qOHDNvvK3cmjCT3Cqj701l
tF/9ruseCuz64FsNN0n2A6f2NwUAVu6520rn2DXEOFD6V01ClEpgt4fMr9xXpQ2ONiSVmdyPRthw
MVFa6tueKcpM3tAoNeghSCL7di7q/JC3PmGEQ5X5cYQcIyAXQnZ8FVjbfSnsOXdZRDaBE3djB7sy
yTqPedioJGMoKwm9x252xW1Hhm0aK3ZOIp6yfLyLPG0ZnOlJz7zJr/Vr0M2MjdXSio+uJyfu22bO
kr1LKfbeNxLzW1UO+kslh7q8mjDtIPMehR3cGs7aM0NJCZedqkSFmJggkDK21UxJ2VP59/tZ1PWb
HkJeQzkzNI0GBkcxJy3vnp1oFxscVst5Z09a13DuZHg7qCJ8Wuohao5lLgBJ5X4zT/tgohXfB0AK
zCtSJZMFvUEzHnMc9sUOjkqeH61+4IjMSDHBh8m8MThFKvSxCBaNWZ4qszXOs/DeCNi104NXJFCQ
gOeGHXJkeDi7eW6G5Uy13XUHElbnD37tiB8JKGIewK/VU5hlbXpjU9ThGloXNYx8ivC7ZjM5HJKg
gxC5JKl4AuYQBjvDtgFFVEg/S+jAjlh2Lt3WazEIBtl8AXO6vjDx0wNCr0rHBnPiOh4TCVrP7dyG
XycpE/IYimi4XaqGfiwawHTtdFgGZLOYCiWlzfwo3LXaJCFOlkFvv1Sh0SfveU5Sz6Enn6O9spi5
3ao50f2zuVSuPhlk067NSL0CD5TLm3EMM3PUDEiqodxDLeECMZ3B8/bZov1qN6kog0QsRuM6oGf5
nrO/GXfBMmOVsppcmfsZdchdLdUKWI5ytauzdL63p5kDsIelgdNpUao+CNfr7vo0UNk+dQqDb2Ra
Wi9DHyRENvbzAKAWE0UeFxqB7s6FuzrHQ0NHdqkVaZ4QYNNRdz70Lbfn9un05L52LIDkY1O3qr7N
0fX47i61i2KhfCtYAoekY7/XM6DhAwiHKotFqUk0TErdF+s8u59fw64wioPirGNc6weSPofF9UPV
FyaFcV1MTlxHNnSOLund8RD5YyFuSfoNrJipqIfaRvhRe1JatmjXUdLbCLN0O/agicZlzUuHYlQ9
BB3naOwCow535VJK/UAoUWPdguuG4xINXUVXUja9yWjckf3JR3tNJzrWvE/CScrgCqC10mgqqBQ+
zkwHh30/Uh0evQoRGgk1eIbMDxPYH887EibYT9fRHOTThTnm0D20LVrcA0e+PTx7bUhfdeiB2fJJ
liXZgqcqE039kheeW/LNMcbxUcyOmbw3lVkalxRNmL6Ek4e0j4Olbp4BddsI0zTUja9V6mg/3Sms
LT1g7sw1vJPHYkhdtVS5QIeU5WsV88vL6ruMkV9VxpFOB6vamSVLJCuedD9W5q5bKj1bu5J99TvU
n+mr9OjUdrRjE1M6c279wr0MupiKK6YzXfRaYB9EQSpLmNdQoCJyi0hKS2qDSTk+5dZ/hcbtTPdL
awTRU1bYzH6sDIO9OPduOieshl2HPmCOPOkdCGWU5SfG5xDejdRtDYDYJARTa8PU9uSdXyKqIh7M
rclBtzyrkefKZli0S4zaoIX0xiHK6C3nyafOUyybYmbX7dRi7/Py+qRTMvQOZtAYwWUUwjB07MyO
hipFCZiUH8p6GvtTUE8D1bbBVW48jXaWGhKfemVMr+iO87Tek/vZlcaumaMKFrnwqugBPPY8X4sq
ypJrnyYfIHQ/uHLvsCjI2O8PRN5zt0WjPBtF0+knllPCPnpKesNd4dsVe/ior3V4kQI97QKxXoXq
XndVUH9REIfD57kw69LjupsMrX9uhf/PpPhfrOV/WUj+m7MWk2L9N0/t+q//NCm64V8+OJNVr7jh
a1cK1s/cFSf8C9IRiFSkO2jsV+XTvzyKwV8s1zHi/usfon74F0Yu+oslv0eWFrYpP2Cj+k88iv4K
pvx1a7rGcnk2VqHV0YbQ6/fAjoBhUCGIQuZQNkCbNE3rnxPlVc5uUfRtIivOohK06klQM8HXjMDS
MyT+PH1lKsctZ05kfD0GVl3KF1bP3MMVS2bmvrwr9i6hNPJis20xApadGeXHgEssOZljOyXHiBvG
vyCGLQOCl1on9WPZNk79mdA7d34ioIw5l2fkUXHJlTTcD+5ctC3nEJYVZvZ+aYWnlOXTmzmVgsWP
7M2Fus3gahDb+d5vZ32znftJs94BXBjcB/16NYQN4GiGZrWC0rXdHoleb5J0u1XEtCx+bG63TbPd
PNF6CYGQW7nWjt9Xp8EkC5mMgAE31q3XB658pL7mNgMFwc0213XHNcd+irZ7j8lvHC/edhuW282Y
AzcnNne7Mcft9ozm2XrJtjt12O5XW8r+zvh56/aSG9jZbuNmvZjbYn4tpFexVlmv7FBPDE/WJm+v
euko8Lrr/R6uV727XvpF6+YhmJe1FrC2ukBsNUK91QtcmQOjCi+zCLLcaooE6wIFhrVVG0nqLsaB
2rZ+dWurAN2y1iPDVprIrUzRW8lSbOVLt5UyzlbWzH0hpkO9lTvkSFD6DHVAGRSsFdGYOK48eluh
NG1FU5L0FFCA2XloVyVOegBMb9a7KWl1fuWttVeTTAaJN1tJljhreaZ/lmpGK57SrYBDJUwxF651
nSCMmN3JVu61ldOlNzUVz1O6FYTBWhtO4Tx/KAHuA9/pjW4551FEIdmUk4XPDKpXC/FkLTbrPnxL
TNM4O1spKrayNNpKVFoiSgsylCld52HCiaNkSMUJHWU8sibCt6aIfLCuwq0AdoRepn1vLQVfsa1I
Htd6eR794NbZiuhoK6idrbhmyg0lRY0tGxO7TIt7cCfrxmitynvO9H5vbcU6QrBVJuSVdXeatoI+
cdfivt0K/Xkr+lEJNeWVXnsBlka0Bc7aIYRZzzDC2xqHcu0h/K2dYMCvX5fUo8kQW8NRDN14l+dN
JEDPFBJ+49qd0GTQqDDBpmkx0rWB0aAmBF3zqgsrtyaHVKfwS2Ql2CrE1gZVW0sk1+7I5C7LD+PW
NBU/G6itmcq3xmrsx3Zg77s2XOXP5mvtw6KtJXNCxqO7dmvV+q1tY7lDC9ev3Zyw2aft08ajTakn
t3tQWd99lWsPSDNKO2iaw3hb81VgDDVKGka9NY8e68WPcmspydKkvWwDPb/5WU3TmRhrAzqnvv9Q
bG3p6IuA1fUSsfg2t9aVBBnaWNbltLRqa2/9rdX1traXmowWON/a4cjVtMbT2iVn/Yh6K9uaZ2Nr
pJ0omdTes1PgMrOLw/PMenNiT8ZZ/s3devJ6688zMRQoIra+vdItwRTz1s/DOJB3xdblF8hExTEz
0HysuXdf620iUK/DgWCbE4Rk1lzP2/RgWQcJrgiYKQzbfMHLIcntHQTV1Y49JI52tY4jCpsZaFaE
3RNYBKYViYPx+0QnxxTDQxfDEmIdbvSCwJKYkKZ62GFcYv7hwfRJ98U6FvG2CYnapiX2NjlxtylK
0bl85xyWCVd2uDh0IstwsPP0XnFTZXYZg+BNMyb56SvrUOcqKDSTSzu/Q7w+3PBxJYe5Mx+ll4z3
aZDvE6nZHhSJfJp897rI4RnLUD0VbpvdzyUa8dAgMTR9FqhtuBHs627WD2KsF6bOhrvzw+HBmVcC
T33xJSpEOjxtljvO/+pcUjXTbvvWftR1/Ugdd3EbEwbywgCvLbMkdtoP3HGSJyCeAhXmr3IGVAMF
9WDyJMhF3Mmm778n5nSC8fkB0++VyFJEsPjMx0T495YATxN5X9lGvdCA+Du02HwiwtbnwV+I5LDk
7bIq3GVrnNAZfa18+drCFNsZfXep7db9oa3pONOp33YYKC6T03bLvkcg8slNsin202GGKd8mV6Rs
vNT8DRaK0oQBZ5gmO5GjZWLAxPc9Fn1fn9OGYCH8jnHDRrw0XVQ+mlOOWKShTOx7ex7Co5OVvmD5
KJMD3RIwfXsKHyPl2+dlITk1tlID+YT5JWCZiWqxknncVvUxyYprMVaXjq3szhmy2G3n+yIrH4tO
3hjD3EFdajz5vW+8W2mU+fWSAAEMFDeKX09yz1+EzGm6yyFhv5QDszNYscbZnfPXscnULR/7EIc0
mDdCkhSTchadQrQ/tIgUytJ0H1P65NPgAd48RRIcvDKCs+HK17osCgYG3Lws9hgx5/217Qqm9CWJ
Qa68FZFwn1s2B6wLSuvR6u2QVsJ5nJoaOixZp589m2lRWNbhgzC4ThbfnGm2uKqRd951YdSQVx0x
Tdp7rHeeh1Grdy8AFOqGlXWCzTkf5970bztjqu6BP36388S5qg21r2bak3g2JItezyZDOIWI0FbW
fWvDFGU64JZnk7T3Z1+PRSwns4jLVqmYGV72kCfTkPCjKoa7qk6DvU5Lye3a6QQBwPggdUT/kaYv
zZR+NHVnPFqUqjtMXQTcZ/qj6IchLsbkW1F0nxmjU9KsMttnIzGrFx9M8VHU0vkeWOI1N8vltUC8
GeP1pn5ZGNnNIM9GNxug26LMYde4q9NCnhPtfMYHRopq737vDbnzAyQdFLKHLEqM5wD1Tr8fCn/v
zWz0rFzcaBsT59TNPP+AmjWrbmQ9enfsH9nGOdNti2YiRsYV5aeA1d5V50bwvmHOESzyWCm1XM1r
0k1BylaMgvAYWkHx0PuJ/Z0sgCdCgz7Ndvqe9QaMP2OcX2wmxp+TrkaCcpV6OYPszIO7wYtX2j7V
lduqK9BTOHcOHKg21vg2VaCizFmbDxBZB3lrM+oKGS52cvLea/RNgNJsOMTOfhR1x2fUu2371HQA
Ri522YyDs3PTISreBY0x4kIpmrFjelXZi95PlZkrdVeTRI57ohiDATmGlOwFvw0hrWJ2qPA9TyVi
psRR8o5FUu8wna4Bb11o13u8toVdIoaLw5B97WOeOl39jELFmN68skyCdY1LHeVc/HnB3XJKS2Kq
WFOVhmWjNfJLc5I3CQJqpR7gQhdh+zDIyJb5F1E3sLj2rRjEO8yrICtjlE08pRZd2GcXx2Vcp22z
MED0LaZ+g+tPp97R/lMegQwjwlQW4NfRDLWxP6BJBg+fG85rjo/jk+PY2jwoO7XMj5pkQOO/mVX/
19X+F43n/9bVXvfjl6z7W1+7/gf/09e6jukgWlxZEFv3+rOtdX2om3AA2XwTpBJsgQf/6mvNvyz+
Ex/wzkblWdXx/+prCXpZ1f4hTnryQiDx/ZO+dnshv/a1DqAPcpAgZGB7RKke/eZSmGXQs2VDs2TR
acKCol2h8zA5maBGVP5U3CZR3IcfRUICVK/aC1sBzb7UQ/S/a3qfKDdDmzWZf6IxCW6ZEtKFVLKm
kIddJXDoZqm42OA9MiKuBMF8fjQ1Ii6zVGNj6lNr2lH1JeK2l76kNWCCpM6snqZvTZLPaO6EueqK
UVw7eyDJ02VV5XA9DKH1CG0nYU6NkpaJEuKWHYXigLSu70OOTDRFmjBBCyWvCQYYVdOgUSoFtbqi
fJmM2NKNeUuYmR+exZxmN52dlQARANenew3MxzyPWNZS7vW2GfajqkJIOkp0B6Lns3uTyIWis3lH
siz77oiKsE7LNLrxARtQ9kbz5XGlo34YzgZb34nRW/aQTpH4ANTPZClMKfxBdUyJ6fTWNn4Rk8+U
tDZAuPsi6b9HfW54hyJRRUDzDwTwgnh2JGvOb8jN4XAR+5qAVRbEgSBqLEznRt8lxlx5sTeENrc2
CYzWHanaDGF9lpG7gfSXM0ITaznRJTvpo0qjnno8cbqzdrNOPHRN7fSH0WHB5yRBqM65U+nrqa6V
+9VH5shSz+rsd0UnExdoQB8omX0qK95gZH6Z/ywsq7hpm3yg356WmT8dGmiQOnQUuppJf0tlt8Sm
sgP3k5fY4xmMYe3H9qzvPGf+wpYT71TZMBd3Og9hlHsRRVN8DCTjlx3rVmibCVUW/ZrpHfrcHgkc
dIsOHa2VHax5uu+KiNuqHxd/2AuTeLldBMp1iCeJ8O2UV38kF2ysjF8V9T6uB8jSWKXwMWGY+80s
4FZpxFdk6fc6IXl+7XxOtoljJY58sxzZv/kD+tOKj6h2YOPGE0DDWCnlnxF66GtkqMGjDioXH6Qm
UENZrOjXd46WavqTy+B3u8b2XAPAG4yz1ujZ3/yrbjcLUxay3yfoTQkjzB0hH0TWhiGfdC6nOGfi
j7iK2gcXgt1+ZrxjTteOtmV0wP+/5spi90BF6C5NPCHtfvc7P3mPJg/NqRGpsxFJ99lOZUGLXTYo
2YI8r65TW/l7lap3Pw9vnTGo7ip+g0fEGhp+a9vLfUK2xI9o9vJHrZfuc8mIoGZ8omBQo6dxgl2b
WuJD6RnGjzkR1WPthsVd6aP9jUXtID81W/6KXdGkjLkn/GOnvpQIXFOjYC37y/n+8POz/TW4zfrd
RLG+jT4AANxxvsdw8jd7EmDiYBhTu4czkHlPFaGFn/raf5VpZpMZVXRXnpnInWrS+VDT1aL96QKs
Fn37EBijdeUPWfcqKO33shjm6xDY5TGoO3mcDXv4w0f+H54qyY8wCjnigYY4vxl0okGlyCIwMCyN
3X+ky2OEkJOSWfWmzcrQr484bbAr8FP6E/3/P/0yGM4Su8HV5+MO+u1tiqImDcsZ6XeCR/xKSeQc
FlMRhH+zfgmNwbpDJQyiMGvLIzBAlngVbNklqo5s4peDKaMfokyMG3e2S5rA0L5MqPz/wIjZDLp/
//2GXLW8OegKQN2Zv/0mwlxNZeWn/b4Ic26Spmj3fdKKZ4Q9XBsLwcq7lq1ISpvX20BkRH8QgwN6
NZCfCBMaz0Pmu59sgFaUibZx1wijPVjhUJ59dFnnKSj6U6Jsep1UpP+NEPpHVdf/b+hzvgu//N7+
bUtwX/6GMlz/9Z/VlBf9xTELjwK6JRi9DX3zs5xagXr/XT6t6TIhsAwmm+uniW36f8ony//L9xBR
cUoz4wfk8c/WAr//trBDrqYtEDwkV1mUZX83v2Udsv4yx6VoGeEK2ASzKI/ovEzg+9NsPQzQj7ur
YQiH+hb8XcS0uZ9oxBD94DIwdOOwCmd4+K4NgRzbNLS4y+1qEHFdklO8VfurMNKKmLwBU/gWth2F
vpMMGoRSFEpkPbIE549V03s21DB8MOc69RCKVPkcB42t3L0baU5036zNxw5g7CdFwiYi8TRcRwn8
IqYYgQHBJy4OfXkGaQKYOl+qlKaybaa3EuVss7enBvm/jAI8QFldN9bR8wy/OHSdVfVHu8q9C2SY
XJzKGjI9IlO9LDBZmlW4NLeWPER6KbnhvCKTx1ZmmfMSIbK4njrJBIdWK+f/TzlKgiyZo3kFYXsE
+7U9yi4IK27swogyLuTFE78rx9R5Hixe5K6aAZ5R1DV/AL1sl/avh8J6QULCx45gWh68/N+OrkJY
HNcgZugxI63OUFTp+MRYluPZF4X/mBdVtBeeUe47Ow3uzNbs/J1fZKjvrDEIz/zF6g8sod92UESf
sc5CWAfkEKYVULu/f9vAfydlOkbwd1hc3FmGP2ECH7m406m72DgMjr/86v7DLfcfHg+OXODyoNy9
tvObnRSS+VDYS83jTe1y7AHmvomw6vZlV7XfLDtv/qFZllHBuvmiH4JfZ9OP/v319bqVIXijcA8T
cwIolIwXQFf5TmSi+MNL4wD5W9uzPdSKteFScnkzOSF+5VG07Pd9WrBwb8y4XxCXVN+yUf+RLf1v
D8PxwwKS/7W3TKv1Hf6FpJCNHXj4JAv2iYEpCCpffWTeGfzB1Gnba5f2y5cVmtqaFErMFvgnXo37
28uR4+SO2QLQuxMI86ODP3kGIN9kdObL4HRZ/YoIzfTeCtewDIAwdvaeqNwm2TzHESbQlTaeO4Es
90hEMlOwoffTyMIQcQgZBG85w08dJzYQeIVASduMzu1yFFjszESdWa4ZPyJcaeVtlDjGcO6nxf/o
jqhDD0vX8wWSHJJMg5XL1C3G+YVXYek8SBxjOC7lW2q5tQE9PlrmEpoTMrsOXRXCtyOKjeJ5dAzO
iG5gf7fPC6gXJzKZhPuoDKKxdnhOfJOBK/Plcr/gr26uuaHZQbIR7Umwj5k1DuReC0hGmwIj9WbW
/sbk7RLpMwMzFAE/R2WVFQs/FNTlnbUgKt93fp+rEmkA7dV1D4KJb2JZSvOQmFaXH4cg04VizjLO
4qakZc4OHlKt4k6MpvZf/VIMwy5EJOJ9bXAswhmzW12f0rBt1bVZKfGJcabR7qMFQcunCZP1tyU3
i0dPStxOMYT3rHtYWOfmH8oozZtHZ6774YUARZ2fw0xW2e0ilR7itlBlseqQR1YvpBTauNPcVsz9
mcTioUZcPeWEmmazmz/VNjLyZOc0aXa39MqwQV9O/fyV5bbiqXTEut8PvS9og8uwSY88YlgxCdUZ
drPM9b7OsiiwLybzGOOX9AZcHnmrv+NBk+TL5F0S9mfPmCOHKGv0KB5z3MYwXo2+iIJXfGl4XbKs
D4tjlS2RuwIAy+61TfvKfR4w2E4fkDEl6tAm4YTzrCzATVmhMQ/3Rb2oZF211IX4hCLW8S8Y0puO
4PPEUp/5LLCxnNNuDCxkmfjs7S920gdGd2KkX9bfgJoG47hLqNcozMMowx2ZOMMaLJhZ9j4YuEA7
5bPNATkpkz3zxUFdF44I6eOavp3POFhYsLNCC0646Bz/pN0KOaie1jUNgwAdntqhD03yxgwnOHQ8
73zXqIWAkrphb3RmQly9zTbfyf3SyzGJ+y5S094ccQ0g30mEOGSyxyqbj7PudsHYiO4Sdu6QHArN
uODgMgoZY1+EyLhmkdyYCpPUYXK8jPAuXmp06MLWQv49ug0S+0C7bPUmRAmGUMxzegaQKQFTDlrx
Sc20f1mkZ+TBaYrK3Nfon24Q+yA4MENrmM+prb3rvMtsdcLYEX3OiD3RR3wDQbJH75frY11ngX/l
l3UK0huJLPNXC5hn3LEVW9cHobq15RAl90PHIuIlTSfbOFdObw4IgE111w7EHHEe6Upi6iIU0x14
vTsETVwuIfcMI3arz51yuZ3dRhcGNt/IKXnKi8+HyzMvAh5nXYWnWbmou8kgISAuJ3ZT0Zn4PFIL
FndJGqIxATDYSX0BYFHbZb/vVVEwSgmzut0bwaJL95SNSljJn1rF3+4AuAgufaIHapOrBqjFb4UE
R0inEGDho59QxilEd1IQxol8Qx56HUT6w1Qa43JlMxDPTqaR2J87fibRjarqobupJVSTU60mM9xZ
HW5YzNc4WV//96t+LR3+doGsCpqQCgP0kgsS/LcWiHjwJM2aPEWBp9z7aDLLvd+LMXYWy/jD1ft7
Ipdr81hOwIW4XvQU4b9dVlSTmoMhSPGMDOroFEuJen7E8GlX3ocZwsOTRiTGn9nJnQgN81AxNGMC
mOp/BnlYn4jFHpYmIlzBls5vLxp/eut0qzzTBiLin7lqkq8u5+EUZ3BBopuwEe6fwCb//m1Yoy09
c1Um+eFGVf+1IsiZ7riG6457qx7nfac4Xf8fe+e1HDmWbudXUcy10AFs+BOSLhKJ9IaeLN4gWIbw
bsPj6fWhqkanmj2nW61LxVz0RHRPsZKZCWz8Zq1vZWP5NzEtyzUHJ+O7WskmZv6jWqkf2fhWPdrl
clhorqBtt72LzO3PL5o/vhcD6imfHDUHNelHkkRdUvdkeYyQJmpVLOyG2A9KY3/581dZqsxfL019
oXrTqmmE7BCR+fHS1BsxjHWWJeuuzmzfdGvDM6tM27ilyxPCCcc1wIT4x137t7rq/z9jx8CL/PL5
/6H3vn1r3+TvVhnLn//ZfIvfaLvpeFkZOOCGFs7tz+Zb/W3J2QOhDMHV5MbmUvnPZpw4e5pxuiny
L7jv/08zLozfYKgv/cVPad/f2mV8uBp1FiLLK4PaYRzH63zoHmyDU1SrgmbdyMo4a3aeHGJV3P7y
Ydz8uOx+Hfz94UW4c02X+QU3MCfGx1FvR7upkMwm1wuV+mDiB93V9RT8vYMJyhJ//TLOgrXE4O5j
QHXiNErJySXX2MbV42jFDxFiik3cK9RNqqLt/vxN/XGKsRxHFI4sqQxwXHxDv55JjREHHRthiSOS
DUwwYVsbaf3QKBH2l2hTfAB44yBp0P8qk5Q91q/39o83SsaNxs1tEsDz4dlYtsuaV1d55azPTkkd
usRZyckXrd5DfuqhJ5j6DoXntE/MZvqLR/OHh973V7d5aWjDhkUPpf/+ffcT4o0849Vddj6rYcAO
wFylgZbehn8xTvjjS6GP5jUQPNK8cw39/qViEK1ZD6xrjZOWoYVKHVW7jfRMdMzrP/82GQr84VPF
+A2ziAsRbRpQwt+/WE5v0TQxA6YMkeXg1WWXA6m0w3tEi1bhUwzKV0cNWRLHta7F3oSdaJ+ZXf6a
1QGmTjPCdp3gCkb33wdPcFOjci2nNH5nWa2vxqKwX8Y6LXGwjeDsGbonwuGhKXWcs1VJJ0ZUcdO8
TIRbPBt90L8qWhQ/BBYjWMJT507zgqBdkivRWgYEVkXC9CNjHMqNE7LdzqG4nSLHjAPPmoP2RKdp
FSujqw2JhEGZn0we6l+CWXaGjwI9a/ivgqd2Hwn3fSxjV/GsupmSdV03ZM1EhRUc7UQDgNC7ztlN
9BBHvHSfWsAo73YZcql3WVV8ZWhVa/shaWDEtW2WP8ZRNmcE/xaL2qmbH+PZdB4mczIeI1myhCoC
a6TntgUK2JDn+qcESP0XZD1avM7NIdGodfPkEluDwnY+sfFxEX1LWFRI09KtTYIjCEgOzLFd6WML
7GVGALw2WzSmKwOhLzsNpPFvREB1jPusSK0p7S3l2Ll0VeuiaqcvlVWE31Rbqc99mtTdVpV19EKG
V/ygDmRHrXRpWg9zqw9UvARhf0WqgiWJsZd6HhIFU3cyzX5rq2GOp8otiLWNoitWA/WQV8LoVoai
KEjppUPnT5FL2sVgzQpZiHo7bMCoBLiFSg0HbU+YQ2fqyg79j3XRdHwAq9xN3K/YC5rbWF2cBCp+
BORumWQaisce1T6yk47gvDl5Cjrs5fhS2sBlP8HmhEQyPJRVlSKnxilgHlMdusBGg4RBTnVRjVfR
gH/xew0LhxqHYt5FllGuw6CGm8rCOd21UNK/gu1CyjROc0uwi5Yxxkc+Or4j9iifsiGZ3hq2N8+K
KueSpdyMKpOTGWfoqFXWi2PWYnHllD1KRbsXzzTfmacj6sw3cdlaYBaks6V27j93TqvfSbVq1nE5
9+9t26CnG7TGQDJeqLei0/4SMfhx7sMJRoI6xzYTSpOwJ2c5X3+ZL0EVQqnLfHU91exFIeTUk4OV
9rEIBf4GsvHQGALoWCudBXHnvqq/DPqxyXKvdi+mexrz65DU60k/O8EDwxpQ65uxybbfD6R/11L/
QMP5y9n8h1rqfpLx26+11Pc//1MWIn6jYuE+I0GDGTtLin/WUgS1cg5ycFNZf39c8KX+UxeC30Hj
gWXzk5yB1oIC/6kLIfl10ZIwOKVEXqJ+3L+lC1G/D1t/KbupOgxsE8gxl/wnXu7DpdV0phyTVkGu
pSt56M06OaQA8VT924Kq61cE5Qmcr3Ej8jctLxrVM5qk2+gOMRqbDE9mtTIrRMpeYKXAmRC556MP
y6prsS+piM3KkF/giHRVFZ4dYZp1ICIGm1Gmw1wh92/RX7qdEreJF5k9RBNdDYJHkh7SJZtQqij0
wBGQIb2KrcgmQRbNH7ItF6lZHfuT1tbFFysvhIMb44fYS2vdFumXBganu4/tdkRk4Ezt2FJvWBZC
sZAc9vxd/yEhc+EMImXX23GXI7Fr7sYfYjNyCpbQcSlQobnfJWn6D32aaEFonDvkLeqNo2jB54QR
vsaRPQmd4Wo3Fkn7VGd5V+ytYqzFdmrJZF9EeSxJMreXTo0O1ZkDZ5Uzln4F/zU9ZInVXOED8PgL
gIcNY7izCy360ijWUxnolzYkCpXt6klk7RbeKOAZ/RushtsaaVvsMXdk7NrVHG21pvL0cXNMuuVZ
YXyLYr2RUEIbeVpWab5ZoqPNXeXEr/UcpAafaYxho0nxoCXhEaPo2zhcpopZaREd09yC/mJ3Hl7b
aQ/TCjieEdl3Vmue3BCohHBO2EoZABvQCdJN3Vh4ZdLqaZrrcyWHXpyVvKwPg2yuMyCcfj0hfl7Z
Q3Q7MJve8GhIdGBH3WEcm8scCHPT2Aa+P5ixvjFO6ctslOPFikwDhYt2UluGK1wYgc3gKjXvB37J
ldaFTxaMu53EVXabi15f9VMPxdENduEg5TYfp9AfF7U1c5HHVgFD0ScoG7ExBNu+QoJZt8EhQ8rP
DzbinI6Z5e7iQFdPoMru6Y3XQuZPVQqwyV1whSiUzdizurGqPWeuokcMjOXBsqSLxrd2ItIao6Pq
frNsJ1wXjEFy2EQYINJBngal9tgOeLqqCGT+ANCmCw79xPRLXTceyhBOml8hLJCotQC8Ym7HUZxX
u9iE3bjoMWw7KDa9HC+xjZXY5dtHcV8S/qdWJJG66yghXlxG5Q7Z7l1fw42o4nY9zG2xRSj2qGXD
hnV7C3kHMiMP/WoFVsjwKBu5FuIFZkbvszfTqgc1m0/dOWOywn+cDlHWzccAS/um6fgfu7HNYFWi
/u+UIFH2as2qvwiKlTuhYsQzWX3WinYtijr+LNnpVx4j7q82iIXKg4n41jSmfmqHalzD8dUPMXyv
o23R11nxABQlHXdVoNfArDpAgk46i8ibAqNazdUgSVGFYTPn+jmhJl9ZiRKcm85wPazX5pp35d6I
ODR63000q2RUPr6lWvZ10DUwQ22uXQgEzYqdUSrTqewrbZtkxUiVHPHTdVHZ62FQ8fgQZisOxIa2
YGesKPaU3DDBI7Z7zPSDX3Ro0zZCTxpUqkW9nfIeClJddMitUKexE8E3qffoWMO+Ow1wa/JrXivv
mtJdm6h6J7ZJoOyPFVgKU9k+NGPvrJmfPqR2VTETnVdR2z6qNfAIsp2qk2oGB8acL5NdZMpnkjpA
uFjOSjrlPtFU5EeOiu9WCwr9S+O25UodCodpqXTPRPNdECfBpIEeyB6lVG4MK0LVVl1iwBHkfJSr
rsqMa9ZDeEyxL3GiYXJVe7xlisq3GbIo8Spde0fJ5MJKddKV3tff5JAH7zKyXzNX8ZEs9xj7U7Ll
1crZTGPwHPTTmSmwghoZvbMgxHulBm69T3r9QkmppwgQDQx2TZWnb2WgFNewALmgYatdS4O1U5GA
megvSOelWJWpg5DEVrSN0mlcWV3pePSSzqqKEeizNqM1McHApMNRS+ZzY/S6z/3E/2WN6rPGJNsD
9xAh22bzfGS1kHHUMKInIOzeJnXYARjKhpJlF4G8LlkjnROxQmhU/LGVeWHH0u6rgHRYy4qcYVfV
HBnU/e8jFATOHEDGDQ+MsGxyL57s+0CPPpnB8GKbpX2a6EWKelfCKB77umKj05zmIPCmZN53LvwR
0AAqCKVuX8iTOe9HMq/7rL6mNeQj4AK1p8NunMv6KZRqewzBzXjLLtlngn8cG6Kbu/gLJx1JS1Fo
ntk1GXf6aIRf9f5bVmU+qiE+QaVp0puYw4Edz63bgq7Txm0bpCfbZm2gVvU1ng3yeHAFv5pNfQcA
9pRF+p3lvFWt2Z9CNVmjGNjJObjSeZ1V2Jg7ZYLVaJV1tjGgVX4mhPla2eZhiLRz3mqHKcluU7En
J2kzYjKsoXmG4CLRCo6yXEfqcAYieQonrfMKTXmcJvNiVcq1bqPcCwu5z0X4jcN3CPc2PaInTPCK
yAE30k1OjvJeabddyUOlyTYUB8+9O4MFtRJ8yHQZbpW6KztOt0YeZ/Ga8MAvFedkWT0I/bNDC9xH
xkomXzsUaiFWAmqDjYrqVZXnINa9cbF5FuFDDNZBOhpHUYtvGpNVozE5iXdWi/r6Plfkc93tY5Hs
Oh7VAEXW4fzNsfAzVxlqfWVNjvYGJ9QuL7qLNXP4vM5N7HWcKLbFs92yPdu5IIg5c8veUE96WU7J
g5KqniEodAOPAQ5j8ivTBs5s3B8aMe5ard5a9pdMmlcn1m+ivPRTUJsQEriMCMdWPpnKKdcNtmtQ
BikJkIf17jnvllPxOc3sNabRdeb6wvgqVcE5JeIbhKR8XuFhLCsWW7Ply4B+Hq2To9Qnl2HDKggH
XA5QXMtbol1R4RsshMQmEtQfo3utWDU3KUEC1k0N4gaXWElLHCXiXJQdcNKBOT+T+uo2gd+XrqiR
F2uIHDxEg3K97L93apDvZ31rTsVq7HVcrc1aq7haMlphOvnD0GWYWwIcQo55HbCMYXfRkOy6VcVj
OJyb27lWxB5qYHEoFTPehRN1qdNtQKU25zJpufeL9gW/nr5PFo7aiizJAtBBEMtbMcR3ubzahIfv
+hwFflfPV+E0R032R9H6UkchLOySdTR8Co7IMr0z9ZwNj+72OyvkG0jtvnK9BJV/abzbU3rjuuM+
5Edwd7hr5CX3IZWIN5lmt0P7CAhpgjWayqOEUw3Jajo5anRf61AQTZ533H/7LNuWoAiQwA6Vzz+M
WIoXoxiiAz4Arm4jgFQsLcqeRGVc4YjoLRLW3raT5zJEj1YMCI6nyI+Qx+o1AAe72Rtm9iB45UIS
KqZY6pYJz5MRk2zPAGM1i4vR3tZiueL1bF11+iYubI9n8XqBQA/ldNJideL75YPBkpjsI1tJeGIA
/HF2kAWnzRy2fkBxPMWm5w5crPG4y8CGRRlsnJESD4LSOgryTaWoLzoOunTUGE1W97lRXkieGsC9
6o+NKp+Xn7Jk9oSr4j5OlFfQBme7b+8UTX1vlf5xgEe7kpQEKxcFcQsvF3GRq1zngYYYVGydJZt8
rM9qph0UPT/YMeghIjBwbIt7zWgeR7x0evm5ybi92DivWDEe1cziCrBetWb85HbDJ0fa57BTfWsu
gPqM7gYiw7aIq8exDC5GZ+66MrQ27P9ympHCBBCs6o8D6Ykeoe2BbzrmxM8CgzORYykMfTwTBe1e
xIZvR7OnKl1EZmRlTes8ZEKRzA6Es3BDUxB7NZtykjxe2z6W6GzHehdIbV1R0bNi8pGq+11b+62e
3YbBwS30T04wHlOulXYM/TzATM5kiV9W+FYm3U1SOocQ3YOSV2CIgWLBe/MnSH+zY00wqqZmV1Qq
rlh9DVofkCSieE7HBA6uEVjrqHmPWuOAb2UNOPPNbpQHN7AfwqyH8aGtkCqgd7fGz2Z6xN3lroyK
UY/QwOpG7tVKyJ/GQIn3dT4mrroKZ9M8sI8n0nWkujbMaufqglNIp1Jm258KtG/mizqoW1bZvhDA
uocKuXw5bGx7uovteM8I5sISHvwq3QOVCqeMXzfla5ZaPuOm9QA3W9gQFBe9hpmd0NkdovlaqtUK
jTqxgr7evoel4ndzcRtPPeK6blWWkuKvXY98RkZxVXMgjwW8R5PKOBioqkL1dhYovM1+Z/B0S0MA
xWm7xkr4ygDsrFjKU9NeIdvd12Z0bkKalfBtoJ5cQx3ehJZ1xgq8Ttrhqex1GHEZT485VdKHanJ4
PuhyBowXXpJmMR7GyrulA8jBs8wgbiZiNJyOljaa2RoP9AQ/caqzL2noGt0psE3KPDUt6XCgGk90
Q7qTPNtdanMQGiO1OGOl4AvmPSZ/6DnG+Q4eSsZ4sqhcY2vjp9SQ6E/qN7tJxBdtaMM7GRUGb1yL
rbeokvmrqza5ARGrzd9lAKfEq0n4OAOQdad74ARwnNRwmuozcrZkr7cVywc0JUXqIcOogSWp+JZo
bVLt2tPDQe0yEZN4iaVLvLVBK9/QHSVUeZGT6Z4dhIaCyytoFIaL/bS0WmE48MzKo1foqkCqGqym
B92cestTuw7gl5sJxO5O0iiql9ddG25svbN9tQzGjW1J/BmpWZiRj13qYlkw0/SZMVknIvVVr120
3V2u4klDHweHb1SgKfn1WPiRpEjGBmgAwnHyBToAOrVM+RMKA9QqlwFiMxb9x4IPl+qqFyoaNKxA
jyFxTxzdZhdezLhneN/p2Fl5/E3yxci7xWMhsyBaC71rrE3ax+FpdkDhrwMIzhd+seEhVLrqNAiF
sNCEcJj73La5aOK+SB+SsUof0HCYj7hOhnfF1EBVz6p0M5q7Io09hHlYFWDI0FkMI5SelZmZCcoV
I6OAEyVpMKsZRtHMUN2uIy/sTUQUNgeG7Rk97SaNsrTuAoQqD04yI1nJp55hr1aZg3JiNAlakdxF
09o0VjGwP4OFn/r6XIxwtq3YHFYkAepXw6gy7v6us68OLCLGTFXZQWhPHOHNmt2VXjrysPQMZ8qW
c3ww4VDHWnKvtSwfKQmAOVLxIx5fNU4fvsWgcp40mU0hcXlprN4Pgxkvp56hfmI4rJke1k8m15Ds
v0DNzbgA0xxOOsKBQvGmYcK/8O9paDvtv/7PfwiTceR/HVD//K1p/9vqrUh/NxFdfubHRJS5pwmt
0GENyK74xw75x3ZZN36DVauSneeQ+bZk2v3nRFT8tlhvyGJkVoqAZYm2/+dEVPsNOaSmIrNQGYwu
KvD/9T++jP8Rfit/LnqbD//+6+LX+h4q97uBqKobjFctjbEke1nnwwrPSnu9imIH5ZKbEoZkPLXA
TW6qeDTWXZWGO6ueh1WP/AxibDYfnXm8AcUGYT5XbQ87vS0xrdGCAbQ5dWC1kfo4PF9Tfb4B4zWi
VkpqNjOjMLamwdyjVadjj8tpg0G8pSWsg1XT4oUXKANpY9PS7wDBYjBW7IXqdFzgKwT+1aW50aNW
uQyz/aSwKfKVnmS8treS94BVzVWQuPCcKqjTy05XbtldyZtuiNWDTRDFyexhQq3KYsJEy0gyetby
qHm1q3VEoz37yLLYYp6DsfRtqz0kbv+tXpr6qLPvQpWg1libv0KYIpw87/OVPuDeMeSriF/Ic7xn
Tntik70XWU4FT5UZ7dM3pp9n1Ko3Zlm8wbN6Leb6s5RU56LzcZgdh6A6lfa4QZ97Y4fWjRYWNzkJ
JivSbnZDoD3Q2K4Vq9pagT/YN3AD7iNZ3ZMKssD57AvZVT5HBKsRzW+IEkmz8WZwXhJUuTobRimz
rTO6J6sZTz1skqHoKlg0ymuN/nPViPy2bcJ7d2LODAbktR3rO7PNny1nPkWpfWRB+ikt5+ehyfaB
xgi2bB7RHvqo0zZ6VdzC3OJ5EkALgxcN4fxTk/vDqHORKMGVBTd7QSrjQf1EClVYf2NNhaY7wZNd
3iGqL3lkhEfQExtYWLHnhOJoasyR7Ng5R1r+XqMBWmU4yRX3wiR8VzfOVdS8olOuZ3tKdqGTIAQ0
PRZ36za5gutC2nftQtOvZfCWp8XXwp7XSnuriOSaRCmuQkrD1Au1nSlu8HuuFbmZ5099sXcQZ5JJ
YK5a5A8kmt/nqnirSrFLObYRCXizIbeum215pBZLGMOLkikbqcybJiwfzeCh1OlFsjtJQMrY4VsW
yVZRvCSKb2Il3CuUFhITvjuIC86/S9vT9RbOpi6f5uY5KLq9IeXrbAfrKjd3RpX6VNTnqZ8Pdm68
xjK8iQJkjWp2nZA5YmbglbBerWvWfhgG8bC/Nr12CKp+Z1apZ8MUGCeuTo3RZu9sayHOrFbCizNq
rD4jIARvXEHHWTYbrVc/pYLlLpkffE/1rgiCepX3wzsP8VvojnArmfI5ESy7mrYBzkbxgjhZrBjw
Hg0HLHjVnvTBPSDJfCR8YN20lTfa50Y3GV528K/v3K5/1hJ7YwxnhzrDPAqLPn2wpy14tVMXpUdp
PSEohfydAdYFtTPBBir0rYhbv2nCVxcKINV5cDtlw7293HyR4z5o/a7u7oz6Wz6BG0w28D4Jh0o2
Y9t7Zsn8wNlbst4Qt3PSy2RjVe65xKC7SndA170Bw3kZR3QYBaEwSFozGmE9v5qKfAF4v5tE8GgX
Cvb06gRUgWGC4t6iCj4q1m0f1nwMYlu64V4MoT/M2yKX/lT0RAY0vhm9ToZ507RNsw5ZOVJzPAV1
f0E99+yoxhfNSUK2S4M/F5JhV+vToZkgonjP4bZtyM6xq50RHqJ0Y/RLKb0kf0DBY7rM1NNwH4ll
u9FdOPpIjxltxYRUkFoAECXbjNrnyZm2ozWvQ9fezHJbc/lKoAl22j8JNQw5FYL3CIglojnCGwDq
ukm673Tg4lUYHKH4f63wbnOgB+xTaO9UYRwkjGUiXu8ZgA5YybTexzIUeyBV3GcHdgsnf/XqBpE8
GVFSnWWb1V5jq0dkU1ddmeEtYbU2BiU5TkrvXDtg1gz09WhrxMlXsjquWFJOlsveC1tMckRmcbtU
TqtS07g47F3Oj64gZrWrVhOf0mK+b83srSv7S5Nl0bGOpIJdp1B3Zqr1p7YiCsiajPxi8OS5M/NG
3AyTrpGR8RIkvtkE2RoV53pI4P3Fj4RsxOuqIdOhYcG2dWIyj93z4MZvGTXgKq3ymVEPHqaw2bGC
uW1zplHAjR+VfMYvXW2zNG+PxVZJmcsAKduTnpKs7JDRRCMDcy2C4ehmqrtDe4q0ry79OoyfOfNh
Q033xGKhLo63mVoeReK81FH/WBqBsoqk/SjjmiaOL4tQETQIdXfKi5sYcPFKxAFNiKkRNpqPh16U
XxlPfZk7/YE6Hd/tUHtBmO4IVLoaCtAoTVNfKqsK3irJYgvQ26qNuTvGQ9Gvuc1XdGmFV1LzQ8uv
QsZjLGHaghtk6OSz7GjT1FxC49UsX1WTZ0aO7V7Rk3APhPmczG/MUV8GkFkEUowy2ea5s/Q4IK8S
5auaCh/PK+FNxDuDlF6noQ7IpJ1JpjCzS1FNFB40m9bSP/fzi9rp78q0kHc1t1m1+FB5IIbByhpl
x67ROGFvOWGaftDm4DUdglsIlJe+cF8GY3gbXHGDIGujG+3XaNzXkKDLgeHLsvzjofQw1EaxTUB4
rXWzV5nWAusWpUo4cokSJ6qs/ESDpq2StKPNHwed4zu7Rz878shnkt5nzQW8LGEAjVlvwIMTGo2i
1hNuFmzKTOvOLSIrf5zap6KG49EbGR4KSBp03HZ4iqP0HFs8v8F+VC8m+P61YtT9N0Np7Y1TcDWM
nbSQN5kOlrS4Pdht9LWwMKS46XwiMngRDhEfDca436OvSU9RY6WYhSd1G+Nf3ziyY9nQtBCrGQaH
ndzBDWHprPEpQ4LbtGA4WZ+MrASMZjtYxTbDiULr+FKNn+rYOIVmpXgEmd3o9gB/J1QPlBcm55Tz
gAwfZovcjxwj4LF3smlX5dhKErrUS5h+RrdqwTgJO1+Y08UZ6ntEGwCMFAbVaqrcsgQPfb3KHwhE
OkxkeDhRQLQhVpdNpRf39Rid5iLRONjajPWerA6W2TlHjCZIp1qcB5fKacYzwTsZ6L7l9KxTVq9J
6xqbUpuK2xy3APkDh0o1bwlIcvZDVL3gWQhhEe0aNVHuZkd3H11bTMSKuVWi8kxDPwQQJfDHjG98
AHS9RefTbKNaf2YlZvt9o7z/97x0dU3pdZDcun2v9O1+UhHrO0rLcFfpYPAwxyMkCv7pdBZSfMb3
uyZ9DEpR9GxU9JnxT4Xhv8Un/xAWwvn/ut369C3/Vvyu1Vr+/I9WyzR+M3E7A850gEv+aKh+tFqG
9htiIpp99acqhZ/5KT75BUKiCfgkpFoiC/hubBN/p7OCwvNBryjAX7BlRFJM14dUeBHd/qpiguoB
WZiFdekqEfEpCfX7DfkR0KOqsHWZYWQZHolkFdZkip2EGeYAd+18vtqznYV7izn6kmUklHor9KIG
X5DMbbUG08Okys6LHNdND0GgjsLpOWXQ9ckp05mVbZCWzw5RleaqG4ZCq5iblIo9eF1Ytg4DVX0Z
JATSMXoWHtKEI75202niL4lwdz1qVoiyIczqSIfNDvRCeU+zhafCSCQCWcB9E2HUAueeCHZdSiwa
CvAQs7AH+KFMicJImJ1Dc45O8LSV4ZwNcREBM1EF88tsSgiy0GenuTFJOzP24YSWARzVLNm4VxMS
zDenVR0ag8jSQ7kq6AsiX7OVFMmenZrCm9KSdJ1tMqChPEVd27KCD9SYiYc5dOZbUJqO+kChYY4q
cDWdaPpVbMLTj44JAZj5E0lFdf86jc0oHxHmjJpXyTFnOoRVJkeBEKUiQfgAETn37MnSp8ucsXq+
defAfR3zfKz29Ip9dB5jxAAkVoDESSRPFQU2+SbkLSTCS374bkL0Erhw8u+WnCCk89nIn2adcnC4
MjjtKhnmNGNaYnA2BbZdzkhOQVtS1r8TAD8xscNE2AkD1CPBP4/KEORWvZ2TqHX7dajnpJyviCki
3+qU1SXbGHrdOki/iB5EP51BUjDTJrkHElhiOTJ+R3ujiHvOvmI7x7YEN6+46WMA4eutsK2EOX3G
fsAF5KKwvk6yY511EDixdMn8bEeDymOosM0XvEFS3xEvZ1UHQv20cNdEYgq8cjZgDHRudjsECPla
w61vAQ8wOrMiam+glJZ2y8On3beiHxZAaPcoqsF9adW8+swy8ypkZT+rYYLG1Ep147bUZf5FOCFy
IkPvCL8Qaidf2OzE8jomRvZSqaN6X4eM2guWUZ/mUITnMBQ2FMWK7tKrTbeU6KmKzRAr9/qC1EEr
kh2nOGMSYUxm+zqYY3WbRYPxKgyJBEAw8QSr34HSh3qqb5yBjWir8GzMBxEfSaFUNsuoVS+qYh9E
o0omBasmwJnM+HPznd6x9JmG0hrN6kOftSwVO2GdrHbJCzKEvAud4o7AAfb1mTG+s4GUx2kqhY/Y
2fC4OVLfSNQuvSc2Bx8nOBLsiKqol6VkmuSWT9apatFKZzoYwTZI0kNtxowX4lhzidmDEOZsepds
hkumamPi6xaAtxeug2T4KiwGQ14OH1S99H2e1ah7Q8X6FCYNDPRkGlFasWc2qcyiOSjWxQy97TKP
QTN7CiJB++pSuVjIzAZGPOQzRu+pbrHdVQKruuut3r0Zx1h+dkhrslcRrtTIc8ZWtPxNcfnoEp9g
sYFTen4J2fZcTG5eFL5Ue031BTydCrSdkYibZmijlsxFjaZXDVXxMmgQ5X1N0ykUxVAZJC8QSWwT
bVHGxVsOOVEeUmMokx1Up1DzM8tm55bPUaiXq9ElV+JZt2pnpLPtS+HpHUDjU105jGCDUTZzS4hq
bWXf7KEQyY1R1VW1afVSSnU313Ka7ykIWgXoZi2yoyzanE+nYYwH7LHvUTH88oT7v3Bn6CqZ9Zq7
2LrRxeIw+/2DhN2XSE27C9jaAzrwCjtRy3VVyfbL/8Pr4ORzHHRX2Po+GAfMQRtnW4fSMLME/lxF
w/RZk1H/Y1L8uxHkryPHxXbxy8ARdMVirCIXyzVcG87MB1vGDG8ws/CALlNtfYeQPKYxyoo7Slk4
cPD3z1PATfHnb037+DBeXnUxKmg83jV09B90n9lQuA7fULASaCepJ0cQFTlJZD5peonfEWkL3EhH
GFfWbs2+pEIHX6mG/fTnv8cyTf345m0gHVgSHY5G68NHTKSuDdYWDVlYhAwEkhBiXsq41Jnk/s9f
6aOlR1cB+hq8Y+HiYXM/Rt07nJtxqSEMacPCfTDnQNvMzaT9RRr8H98Pa/uFooDWE5vN91TmX2qc
AjtSjySC/oyMS69xRUPsXhGckJ9Wf/suYBIPQwzHnIvA7aP5bwahFJpWEaxMGZRHZ9K+RoMI/8LF
+S/eD9JgLCa2ASFCGB/IBpllqrRwCYpzJaD4CQ12VS3pIjciJc/2778j3FZci8K2bOrEDwUiO06L
EGegWRQML4oK92wO0/gvroN/9Y6oQ6G4cA0w5v/wjiqz1pXYGNwVIXLkObMmbNNj2hfIKouyqf8K
y/QvLjtLF4sXFDk3qy0K7V+LXmtCcMlNyOjEagCoSMzbgTJn/p9f3Msv/ettJCioTTBjy4nIixgf
LK6g593BIJ39f7N3Zr1xY+12/iuNc5MrGpwH4CRAyGJRJZVmWbJ1Q0iyxHmeGeS/56Hs7laV1Kr4
JAfIOQi+/ux2y9IuTpt7v+9az7JDYjMgIVBH1BecZS303XGRiz9+ezi2BXRiLAkiBca+3YMyWlOJ
MPca1KSF6G5ka38ipJZ8UhMJcqZMk3ry+Xjvp0hMhRTaiA1gNgZssDteMFOdwulDYd1CxkDsyYMs
07bXAUuRbJaDD8sOjPj+LmFEuEILoQRW1L4bNYjAN6PLIf9OLor1bFRUPDgPVA+T6rfnf4ZaJo3F
z0j8wN5dr6l5A7B6JAmpGREQJMOwhlnT3Rg4V9aBFEdfjWZQDpl6PzpAbn6eAklhdGlv4q31NGAG
wVuPV7z3BAT+rowtcN2UbPc/v3rvHwEJkvXyxhbprXEhd68exb/cZ9ELvoe+2EmEC591ZtMffT7K
/iOwvNAU3JS6yG88CXuLAhKIEUAa0L7rtA8fkzoRPAvDgttOpCiCk/PX/4bxDFUXVZPngAl496hi
UBiTGdOts4x4WoVqnXhdpE7feqYV/FRGkB04je8fAtYGNE4tHZs00+RyRd+8WqJuFmDYWibcIYxO
cPZYeoMkSm5UeRzgVZCCsiQ6oZv+/EA/HJdZRVyOU1WMvQNtx16qcVnxChgy9SZdkmzyFOVfXmvt
0ySJ/TXZS/WBQd/fM7IOAslYUjhYFuyvC9SIkB+hsaylMkuPo0lF5VEmY3H1+bG9fwror4BthYdg
gYaT946NQmYPgwl5ki6gsIMP84M5qPBii+yxf8NIXBIKLgwGEWH36vWxWFPFJZu2EKWGNhMFPVud
G/VIQ/mSHBhs+dhvXwesdQyZQggubpEVz75jf9SDupN0fGKFn3pyOuvO4tcfAoVKnlIe8Ly+v1Sq
Li8GIqg+CiT7vZkkNgrSyIUcfOzQi444+pSKtcI6cEivE9LuMS3DYHgVWSYr2hIP8/b2J8d4TMPc
oJTrz4O/6vSBxlk3yd200oUit1Bfm5zTuDfCb/RVahQsIg4Be4EKlWuSRgfNkf1QhfQT5KJx4Eb6
8CQsSwqRc2C8SiTefjqNnSYh1hy1UeqVA5hIXE86EQif30TvH8UFUYY8gbUR9+Vrhe3NFAAA1w+h
oEBUbxJhW8xTcRGISrKSzKa8noy2+haBJjnATXx/aHjgF//aArJYjm/3xA+CAdN8Tky74bR6UJUg
V1tpeGB2W6bnncsLl4NBwCHzhMlY4ndHIbFASISxgSY75fWTFmHAt6M0oRIVyVlVrWqcQcJZWMWZ
utW0CPjM56f23SMjKfzPZK2m8o4y9m8vAzF21hIsateot7ZdMFO2UGsJvUYOq9cm8SxzPx/x3dzD
eDyiONNZROPe3pt7OssHz800b1dGqOZfVXKFZpt3R6BuZikerAPvx3eXUYLQy8bHAinHuPvcBLnE
mqdCw7OllnBly0e5RpDsb7+kllGYUVnEw0595Ta+fQ5SDF/AbRWgwUnSrJUcUr+WqI0jFbLkoCAp
f1Q+NKnPz+T7zazEfEAjC5OfxvD77B2izv26V5FeJhZOj1wav0W6dJtbxpkZNjda1j+qSDNUo7+B
dd0dGn1Zfe7euvqy7KY4xBIVh+XeA9K2cztIU0r4uKDVrkDOGGkXceckszZe6BVlNJiv8WXVdIMn
NHJzRIgTnbcfn5+EvevL+lFSoNzxqmQ/vyyEdh+gWALabykE2cdkathlO7QOtfDR+f1RdLAgy/52
8Y7uHWuaBNNcRrgLtbGanKgKSxwziXTglC77hzdnFJAeuwqupAnegFDEfWJPlMsDE9FArituBXyI
vm494BWIatfMSWw8avF0FDjl8d6vJ4DR5VqHulDdf36sew/o8iksmUI1a0rWADypu2eUMJbSDGcI
XbR2hSveHz32I0Uf5bVAE7j9vX0po2HnFVlNGqyUecEt1/fN3K5TKAvyUW+dNqAZkXABcHaRqkG4
izGY8erzY3tdLe6eYpXWD88MMjyFKW/vdTrSLq4jieBdWG0CJHGJGEaYY3VjDF6P26s9hiNgyatG
qvXpprL4QC6KTlPAQZgCFFBra4ai29Ef0R9q0ZeMldqjGVgZckD6pV4QPI5+ySgTOp0DfoQplDpj
JdM2up9SuRbdOJFKa6370ozVgMirpECQIKrxw+uR/v/O4L/ISw3rnzuDN+TYNn885D/+cB6ip6L5
Y9Ok/KnZaRYuP+Jns1AwpC+SrIO8YZlv7nQLBQMikEnljJc/TwQSS/mvdqEsfSHbhCUyXvTlUXmj
zORLLHRZEonMy8vM/FsQ3t0FArM7qwMejEU3SkOTevLu8zEJk+CTDIXZckja2ykDsy4NBTnI6RKk
3UYvhEGWt4pU/Lx//rE8uzsL/BqXl9mykF7Ibstc9ea5nHFaDphTgjVnjkCfRqmv4masHHI9ukMv
st05/OdYmgQrDQQsJ1vbm8M5lR0QSyiVqYn03CQsad3o8nzg2V8+8d+P/s9RWOEQeInJivL23lKr
aVQj05HOr3XTyNy2yehB+lJy1MRajgZkRPRR+DjCvLoZss2bW/Di5yj/XOx+HVtH4rtUO6jyGcbe
VaQbGcwmMu31SG0Tz4u6RTl4WohdRG0sklyYTofo5B9cQBjQAKk0qrLYwfYOV9H8uC1EIICkyESO
n4sKpzeeHQ1DxvnnR/fBmSVZwWDntZQwATjs3iuWhSkCw7DgCsTSXsj+KIL9zKONrxnJidBM91oi
ohju06O01a0Dr+bX8ujedeUJ5IGjuLn0RvbezTo5aYytCW7ZY4oNS2P2oESTONeHJqox6M6kA1Lw
yaduTedcseW2F9g7LPg/COcECZAkEWkHzslHp3/ZX/PJKFto++tOtPchnTpFcBGFMt1XmOChnaDG
ibpq/fnp/+gMLCwLtmALyYJJZ/f8S1U8RKkahWvKyMUJfG3tMSzM9D7vK+1r1Yv9ytIHpyQZaNMl
W6HK6FQSyOZGFebMuW/ny0TifXRgNfNaRdi7MBYaCkrACMrB9O3f9JmIvqFRmbpGhQzbOoUGgPcC
8W5EbCPCHXhLNynu1zOln2l9lgMhe5nvT2dWoQzHgzwId51OccueJBikDcwgXLF5WW3lTl5PuYJa
ts2CVYOCYRsF+MKTUXHCkMxMsONElsb6oF37Y2sdWqjtkf+X5xkczVLYpphO3Xm/q5IYRajj4RZc
DOAkV/Zzd0JaSNYQXkb32fGLUHyhIqAD4BBG1O60j0fHWtgMcDJKg+yQcDrNWDi3UJtK6y7LGsxv
VRCECByUqXA/v0OU908oLy9YdDyfzLGsgHbvkJHdx1SMmu9ifSpWbR13lcPCGSCGhgo4JsHpqgGI
XDD55t3pHKvmRSxT2KD769MMkyo/Q7umtAqfHySAPSTNYshM+Q+tbAF2GGnfIhhVg+uymIeLqBLD
y9oPfJKPi9E4QfKmXWAcTEltBkyc5iS8LSGxfteqHqFP8jEeQe0qAv4KPqEhoxktl2UPcz5/TSDN
EBqmWE+t2nYEw9fxgSnk/fvHAtXJi5qwItB3Kq/5t+86pdeIplNU3wWW23+l1Idf0Ky0A++fj0cx
KWaSh0Tvau8alHMY+4Il+q4VmM1qkKfnoiRE8vMrvfyQ3WeOQwG8wlxI6gM36u6hCAUZiZU2+K40
6LC24tn4VssKznxidsiqMRbLPxuMqc7lA6+4D0am0c5iQGIPzA54b18fN61Ffk5jub1G0oodTgAO
Bqg6U90QvGR8HYI6vBVMjLSfH/Hekn55Fpc5htubFYSmUFfYPeQ61CMhjBXyWwqRtr4ymmQQ9XXz
IDcxblir1oRVJqHQSCICzUhrFOcjKgCl5nSxjG55NI0Ss4M4/Ygbf0u1t0Guy6xhJ8R23vhyLJz0
oaHczAKiHVsHvHIlJHn2pKeCeq6UhASNXeIfqAu9f2B/TpzAjqgQcXPuHtRYKtVUliKMg9Lqkc2b
1jUtvKsmaZngjbFb03g4MxU59CxhTP5Np5QHju20SOld27uWyaxCccU+5xZJ2Xkt5BsHQEXt5EJp
eHFSwauGbmOXExVJIS54w0paskbXpVxksk8oTG7eghVHY4HKfKXK82hDysyPykLVXatBmAyESF7B
I3gOFNgOXVY/pBHpEC0h9gdeQ6/Xf++R4GlgrlZUg/bdfp0iGEepD3tEnBUioKuZ6cT2VSs6CSE0
tNDSatmRKchvyIdSV6lWWZsxq4sLzKPB7ee36ocfhZa/TE2RIHB1v2Y85qmioJjjGamTmhdyVz/0
HRJoHdfjxgRGjPkeEEelBmTVk8plJ5OxlZS6vTrwQZYZbf+csASmpKphBXt3e1lczXRoQj5IVW+B
uWwIzRA3MHCJCaOFDypfF51UCbYTwadHStlYnhQXeOEjZPWff5YP7nS0IDzGtDuWFsHetBgqsp8J
LOwW07LyNQgT81TnST1ppLwiHjYwPCOQHpBBTyeC0VQHGp4fTMpIRSVmS/ZwFIn3Jo+i8lsjrhgd
CLN/SsI5kaWZ+qut8++xGe+f67arn/84fSibP9Zd/uOhjYr8X5ehnshfrKMgbP/b7h8x+v36JAuj
becPbt5yYi6753q6em66lG/9uQNc/ub/7hf/eH79KTdT+fxf/+UJYVy7/LSAj/V2T01K+JsL/44W
d1b8Qe7Nf2n+WDbj777v514cj6TEq4snY9mzAERm3vnLI8nLjPLekvSEXGiZkf6kxi07cVY1xOWg
+UU/wQ30t0cSfQDrYYWlGtOZavyOktd4Lcb//dTQ3uA2JViHViSOTBFl1O6knPZDJ8ikYzsAWzZx
tK1q5Swoi8eilAEWkRaa+7i9FP1r55vHKIeOIVueljFPU3IiKRTZZ1H8bpSgOgXClEJlfA4QE05Z
sFUd1vd440wIkBAxW/le8KXJUaMisHuVvWHctw99JDuVaDe8l+y5aba5BvUnIFNGVqsH9q2yfBRf
W/E5VIy6XA2qPZVr33QJei+OrXJVN55mHhM7e96iczQMTPwslrdjaHdepboZcRWB67eOLNlDZwvt
eoptuzGAI6AuhGGDrN0VVXAYF1ZyCSsjKq78+CQC9UqOnb9aNMoJwgFPTs7gLFjqJr1Or+NVvErP
/eCl+qqIV5icRBvcHr8qCcXyeZuu07V2J/ggHu3sHttSeY2wIUvsG0FyxMKpIM5Ez6F0lV8DO7qp
0rNCuEUTaGvmzKLGIbFXKRzyAeTytIrhg5qoYZ1GGD2wIIvDihTeebVJxy3JBkd6d1kIXtitqw42
n2Sneeo02BAlr1nlreyModN9m56Ee+F+ehJffxdff19+DR/al5+/hg/yU/siP/35v/4lfkCy7alP
/Yv6pFEqxO9AdJ8+nfXN2p/WllclWxnwmmrBfYFwoXSKrRynJUxaGAdrEV2OXHzHUjcbq4wu97f0
QVWcHm9XcgNa/2oUN0kL78izJafYhLMLCnAIPKu2B/88yRxJWw8hSbhYO89rVuPzOZ4IRb7kZxmS
x6/sv7Li3KyPDJZIM1JaGHD8kmvrUHDHYfV9dEzsOXVqK5MzH1d8N78n16Mz1nZn2dZ976jndu3y
98yHQnWh8hj3XlYfxSVq3HNMhyz5XEUkicAxDEcfQd+vpguOMwSPAG+gXcF4G2z1ZroIyb9dW81F
BvUsPx7lo/zEV1blUdjBb2mwpqRXgfAUNOeZvpU3abcOPL69CG/H8WpU7inXXOjiOha+casGKrVX
1XAAK63kgboucl1zKtajEKwCclWyhUHUb8hvhEwcqSc1/lJlvAi7I6X3xBk/zKoSyOZVHJzFxLBU
p2MoOoTH204ZeJp/qvin5RakxLgG+9Fuzct7Dc2UJa1YFFmwZI/ZsgUFz7czyTeNcEFIhpMtert6
FYsXyHSHl/AmOjtdrVdmemy+rCtyjfAvP5wKthbZKKQsJ1edeV6DNQSv2qtOcya6IaTv2bWULauA
9EY470OXnyhPLrGbzeSOANAWdJ+8TbIXP7ozQ5nFgqsK28FRIRlCXWkQrVP19GQWWKpAaKacgU0B
0fdqFhRXxiwcWeFJCoFSih4hYYC3Oq4x57bbHCN3mWwtGss+smY+m9W65YX4QJuJJHP5Fu9edZVV
L4mpolpzsnR0DboEVzOF/LDsViKYApMJ5hzjYNyIR/mPCGsbvSgHZyZwiAWi5GBc48/mj3M8Bnw0
rmhsjxu4TNRuREcy7hN/ckLj2aIOQCJNqh2l5WZSTjLLXZLezeAmlO5UU+NIvVxcJ/ltLt6KKXWg
E5xHD3KMJCyECCU48nw8pCfKgmAzXVrodr7u0gtxukGer5aUTbbdqXE3MB9KdnGZXYJm4Z9pAcAt
/5Kfd6fN6et/5r/9/ApxqPw7cxV5HAHy6F//aI3TPBen0eg0w4aJcT6Z7yagRYGdoApHULti14tn
6KJSz/BxSdMjt70S4TJ7BFyLbPxMm2AOyxB73UBdRR3PVEXiCOxIvE92KgIWxNcpXBm1QNrLJigF
+rU5vtFNE7c2O09I35g2p2MfMFW5qbWvmeuT2UxKEbKueCaoVvP1bwBNG+T36LM5qznSFgBCC58n
4Nw8AkNn5BU0n9mSMYASL1pbXgEcrbMRnFvlt3TQ1+kqB9RhlIDEbOtB38aPHTTupHFUwCfFmR7c
FrwefVSt+RGNHMOw53A9n5V4wsk4mCkZfMtrlbBEWGe9gOB6dCOTZwdLgSnP7pTIFy2ErAwLhFA9
oCFx82ONhzZq71RtdEsVxlmrrWUD337hk3VdvgRa6pRsPmXkDnFXADDFaCgTRZk88mL/HqdIBQmy
tlVMJZFGKEsnXmRt7fod4BR1suf5UiyQywe9E5DxY4Ly7lRp0+S6K6TlycJiIml8pQjpKitqdxhe
hmBrNvAGBo/VbWJHYriOrQtB6TI3xB5rozpfqVN0GWm56gow60aCgZzaEkjTbaBqWefZeC1hLKSq
6iay6oqsell9IO4jDs0e+plwTa8Txnt8nmdJLG2h3pwb6XgLh/qHnOPVU8/D/OF1afZb69X/aKmL
qkyu2mcrUK9g6fnHdff4I2oIc3tq365Cf333X+tQ6jOLPl151Zv9WoNqXxAS0CVS2L2hmXq7BlW+
oJmE+aqh1FlKL2wz/lyDyl/Qj7CvAWBG6eLP9fevnsFnjA46ITu7tmX9yWyGRZxamEJkCMiPnToV
uFoApaolOpVvzXaV6Spg3bhmquk2PaFTUMy2syHdQXC4qFVW9bgwp8I4RSmlkvvenGiZfkSWsUMq
2bkg6MdFr56hMTgxh+Q2wkBL9vTXftRHXoPGcUrfnjLKkZQA9svlx0kMjmtVvCrUJAT2BE1dzbQf
GcrUrIeRASBTNxcSBY0VL03xRBdx/Ggkif5c9n2z+Jhk6euYW52naVV+ptF+Pe5No8WHLymbMUTD
CHesu22TSrMVOR3vxcmHFwVhziHXzbyEdP+YNA9BUhbnQQ0+F6fuUylGRKTEMO0pNGXHgTX065z4
nXNFMsIjNW7Q75douBb5LDQABb55vaB8xim5DkSteDLCol1WDxKhT6J61sadhodXIVG2fkUBhRXo
ryQ3ccHnxl2VMQ1OcEecWOVVlpkpaFaNEgIM2os6MDZKPGY2uXOJZ3T1dUkzCMhhEz4RQebWBX+H
TvNxkjXBpZWVm7aCUkC8GcTDnqpx4ll95qbFtBl6Gv1ieDzB8KOJQqrXCUGuG1OpHYC8TdtuCrIK
fDGnKV/YpjafRVFFQYbFVuyHt1PQ8xeKs1DldWPVLXuQsnnUAmOdy90Fl/77WM7uQFaaZH7Dqree
rcqO1HwzA7hgLSQY10ZmOcjbHApeYNLgnGC6IT15S6xvDzCyu8irKf9eAnBmzdgbwAckXG1PjTJr
pLSxRJXUstlIcp7cKovXJ839s6xMNvWc1usxF+9H0kG+Lsw7aF7i0ejH8XmVnCpCcUzr6lntT2Ao
rnnY1kZMCVqQ5wQPg3bdY/DhBn6iC5xesLbRjpouOo57zUngk0K7orkDN5JA9H5aJxIVQMi3lPZS
wZkNKHt8rGRNgHV5kqXpeeob+Nhktj1NpW3HWs42ijphuRKBRxpVQ9+oDc7VeaaGmYQg2qzhG2K0
X0XM/9QTLuVWkOyL/+Kfm/H//bH747RreP38rCEsIKW/v+/nbKtpX0SKP0v/EPXLWzLS8hWROBp2
9YZGb9Gisfhr1y9rXwilVdBcvaq3lqn1zxl3+RI/hsQvHms+IR6f35h191o9KI8pp6OHZw8BFInB
lgrSm0a4AC0O83oIFJ3YFGViGTLFPuxGZWaVK0ugPuLEHbTw2gKVJsw6ecn4ifCAgu6AcrjWZmk6
GgPyoWeRu0wjIvD3X9b/OcOcPr+1KEoF3cOr0sN+qB+7Hzt3Gd/7S+ChS18WAbkCbRyZDW9pbpWf
b3SBL/E2VQBzUdVZ6qFc3D/94MYXdHXYLkBXUezkPvvrBiNlGa0d7hbUCr+KUb9xg+1VlRCVIT5B
Xk5a2+I5N5ek57c3WCeXuYnfc1qlfWZcR2PXHLcAXApnsf8+0mCQQVITsbceRMgS+Wxm5AfD2SCv
mL7ERh6x1Gpj7W8mAMZ3mPoaCxr62OZ21IrzYyIjhkap3LFJGKFiv3mcPxA2vGqq/66J8elZ3IhL
gi7JWJyR/e6LAEFGnAqNIkWnTQ+wn+TrRNcm0R5J/rRDMtJvKb+zN0x9kBVTJq/0qFtP4iDH9hLN
sMFwzW5SoMJXOIMq8abuhGQpBEsuSQrGGRU/yghEvHwjbhnoajUrwkXPMnpNWvLsEnEKESTOhPzb
DHJePKe5CHJTzM3pUo+xc/q8gTYArlLIrRkwGLtF2Oo1kUgz9vNzsfRk9k8F5cGlvI+QiGry7oWU
OhXzrF6MK0TMvlO2VB+6UcQeWoqHcvYWRcX+UIviGmcCy0rmyN2hoiJTpZZ29wo4QE15rhSPG8Fn
o2v1pm00vkEZJr/8d5tn/sMWsV/X2CyuWa8jqGU+WGq8//x6+x9X7rV7deuu/ucfd/D/nmv2F/up
KB/+yL/2GQi66LBZSMUUDFdcxr/2GrzxCEHhqVrcDEsl/M96t/KFzQrtI5wbqFF5P/01MZGSgl+R
HQr+NDRGyzbkdyam1+bH33fZhx/87cxEo0KpwXFLTpD5ml1r2lEAT8yNinI+itpItaOhD71C60+1
VLiM1Z6YI33VBeyYNRWWlwLluu6gy9QaIRaJbaDZ76zmLKma9N40R9/pBcj8GZYBG7qV7LH3uFNq
UEVRGhfQYdhNmPWknotgcNw4ml9SLfiuCkTOTtBBt0JKhmc+Tg45jVdwcbHyQq647HjCHaMv1A1B
RkQvtEsw1ZCvBoRK+KSsiFpHX9TVVS2zeQlpD4IxjUZvAiNB0KyEAoGEDmQLLlzl0yYz1bXVAxWM
w/JCjaiLaiYq8jmqbwpVeQjr6CzP9CsxhLagibWjkIPh8JfPCmA1pB/ftlZ0CU5oi1ToNIxkr9ZA
DWZJ04EjNGHfaMqwMuMSaZYMqLw2LE8VO9kldOYUUM4L2AU4fgFMHOiJ26ybt9MsLpoSlMhZb3b2
IIrPTZg+NL5+FoRjQ08AVKGiCmjpxlpbj+3A0r0xNxCFOvgZU7DNSyooUk95rUlOlBLVnZ9b14mf
bgoLNpcczB7xtONz3VQvvCMJjdOCRdw+bVoJRlYSOEMOF98fN34CckNe4Z6PMSngFiTfyjfO8yh9
6aYaZX9JJI6e0y2Wjbo812fMfV1K9SyOwbArMPAzQL9ts5EncbLTWlDP8pqKNmLc2lM5hSRUq1Ro
xPGoaCTjepAejXyKIcg30fEUhdch0VjsgPKMRJ627le0nO2umOO7KJq/ZiFpxlHAWSb1mbb0WFwQ
xlJs23oYLuYFytILg3A85833hnaol5XccUb61OdKtcbOTyaQ7Luq1hvH7LFitoRjTmdy2hpQAD2h
H7820H1J+8Vk4MjlooMBngxSqJTTI8vIzpO4uUFa5dKmoxzMi6p+ASOxhtXmwDT3KosDbEgK7/LQ
7cvIDoNyU9C5qKd7kEt20lUUi3WnAWzU5pJXY/7ps/KEVraTi997NqNWPLqIeFzBD5ZkAdungFTF
Gg8H2AUz9Yz6QgyJEl1wlljsz5asw1THRapAPNdOyf5wfeLybEGQzg3ksKwtAlc0aPb3vVd//b/4
Dtnpcf6/0dSUWRD+8/RvP6fR/Px2b7P8/V/LTtP4QimGliQ64V/Fnz+Xnab1RUZP/CquxV20zOB/
rjpNvgmZwuJlYF0qLTWmX4UkiW0N2VeIhyy0lovZ4zfmdkbYWT8ATEfBttj12UXhANxrunckxAAn
EBsPkAToS3MV5fVxUM3rN6fjg9Xh/jLldRiWRIidXkNVld1lCllI+IznqaGAKZwUrbhOp0df+aGM
4cXSE/18sFd2w9+vK9q7y0FRI0NL8EqV2Bst4ZAkX54bD1z9WYDpCaPG8A3jbe0YGdWMWi3dMREr
W52kFZlZNGeEe8nPgKlGp8izNmN9RTZMsvaD5lG0rJu2EW4PfMblxL77jPidEQdy8slZ2T0j0gBe
fLTGxvMtlqIThGalVPCtsAJYxalwHUrVTSXJRwBYrsoF/z4LZQWTf7xQY2sryuMmEehplBop6yHR
lwgdswMX7d2GZDmP3GPsuVFK0zdfruqbHW+oajBc9KrxEN51tl9NNpq7dR+HsY1i6lhQi28q8igT
gL5DnvRpAB3HVsiNp1RHFFWnLUD/72Fd3ZNSdT0H+VFRvCqAfNn9/HTua0dePykRScARWEVRj9j9
pAIbOyM1OJsBFX+vzKbGjSI6DoBcyGWwjCMYBI2d1BiHZwCAnw++XKr9Swl7gAU4G0TqwXtqALEz
S7LOy4blTeQRwslzJHz/fIj9xxSDHAiy5X6mRIu4bm8IAGfErxCy5EFjP+mIJqBp4UmFfoDesWck
4+cv4ywWQErLCkqYvbtSb6VsivOw4f1SPwdsR4lFiyKXEFCgSUR9eAm80lU0QSqcowAYelxffX6k
OhPbztlcPgI9DlyunFDyapevv7npNNBVaZoItZfQI98mUTy4dVb2JNVME2/iohaOA3a9d1FJ97BH
HfE9SDQVh3Rnkg6VlKGjZ2n03JdpUrqWgRJcy5RxM08UZKA+ZXilyHK5Z5986hMPWVbU/bSctRbl
bRjCMIZCVbJhhxECtaRiSZ1+3pVC5ylBINJrN877hK5yPPtfi6KF/gSzZVmgH/ExtsRr9jSsBG3t
S2Nwo7ai6oxmDDlTpYWPxfHcpBLsQjoVbS2JCWmAX2Y3YrglIDCF61xs2klEdyGLNtUw+pBtItyx
MknWImlzdALHRzUrsX6AKTV98rn0/kiRB9lV+tbaalZ44MHaW/r/vCM0dSE0vBo19++8IutMyhFN
7QHmJiYAdjJqyQE8WDFfEQHs5GTFtKEVedVIduqqLMPOM2jnbUAmiiT0abddpwznQ6fgxubOdiDs
sxTLIEKLLE+dqQ9Om54IlTpgQuaQhTsikSa7rIPKrispuA9iJAZR3EFasjTYZhV6D9F8+fy2++gB
w0OJI1XlBkSsv3vXTYE4ajM4SyaQRviaBlF7GszNTdWlz58PtD/vL7c3YrvFIsr/2bXtDjQAs6mL
rq29UkyTo7yiHsPiPBUmuxOZtei1tEAm0+8x98FvliWWofEGLOUlhFA83rtDo4mtpbItQZtHRfIM
Q/s01Efpu49D48BI+697RmJrihKbcE06Zfsj+XOjtSmVdW/OjQutAwZGsBpdlsZTZ/Ui8ssfv31S
KX4sZRCI+gjAlqv7Zs6AxennQyLWnshmFBWAcQy5CsIfyme/lE7VRHLIOT5wkB/cMgxqgJCEwbVc
zd1BhaKJ0zEaCFcM2M5aerxVh3Ci5QxF+vPD+2ha1mWZC4egGz6QsjctEy1hWlVS1Z5sIJSdkgfF
gDNtaR05InUA43DcDF37UmH4BwGcPH0+/IcHunhr8YXjq9m/ZfXK7A32G7VXKw0+Ae1UD9t1AxHm
82E+uGkw0qG/XHR/3KZ7B2l1UPd8Mru9Ypb7tTznt1GdAnwrETOl0k0p0YP6fMT3fhk8OfiieGfr
4Inw9e5eQkmq6nmsF5xma2l3epCydWs2BEQx+07p1TSNIaklernRh0B2TbmOv0MacIeWPEVNH/A5
T6V+oJD68cWmx4GInQLiO+qa3gmlmQchFxtxVGuguarM6aG0nmpkw7Yxj1iJxO4C5WRjD1BfDqz6
PrwM4E7wKonYDXV595wYvhITRWZVHubiq9YaPD+btrKen01y8BhjXVt9fhGWy/p29cRcoSMthwjC
poZN0t5jNBERzoypVV46W8fEOtxV8e8R5l7fYYtBh30BWy0ZVNjuIQV63KVAMyoP54G6pl1Lgp5Q
T2tc698CMTjphEM31vIT3x3U3yO+wydZYT7W+cSIRem72D3687Iu41WW9w+NVsqjWxt5TFnD1FbG
0ByRoLPt9OR738hn7MmPrFhDuGg0D30mnwaVkPH3lfEoNqLnz8/+R8828COJdgiYMwTQu6dmQlwt
5n1XebBbb410PB2U6kyLw58l458S4oufR/7W9nhomL2bKum6UNe7nvyzphJXQkvyQjomNLaH8MAs
8sHykQbK3we0dzuROWVF88gBRfP8FCk9sHHhPO302zY7xAL48El9fc8BX1i8J3sv1MEg6F1Nm8qL
FaDWSHASUiztOpHOGlM7Fc0ljSE9EiO18AwtuPr8yn303ADMgvREsxT/+t6BDmNERCxwXC+Tc9GF
htQ/Qn8vv/2fjbI3KRdthMCQlZk3kQhDrcCdgvTApuODFRHmEmjMFhM/m7e9ewO9feUjNSi9uhtP
+2L4bpHEJTXxhRH61yL47ZVmgc///Lg+vHYItzlzjIrneG9OyPVOHmcqxXTERskTcjLi5ukqZ1m7
GQ0mPz+KHVFvpKMYrwaRJ+rNgQ+wPFn7UwTv84VCrcgsPPf2OWT7+aM8Zly/UronOPROCKmm6smA
BiX7OlbJd7WMXloiet02kTJUu9nq849gffBUsleGaYUkjS3+Pk6niLi9kjJHoANC0Zvr9Dmapas+
H/ElasTt9GSqOZqRXlZDrRxnWTJ4sGsJUFSxSbBPXVFMSS6byQ89qcqPgwZOcAHMbT1aaONKfVxV
Y5JsUnCsdR6WTl3MZ5bWB2t8t9dNHRIoGQy3k4CyNR+1k3G0Eq9tm2JVSTGyGYXQP0npxVU7CJu0
yudvXRSxpwuIs8kFzGQZV0wX5gWAJNHklDEZwlsY7UlJrocwTVd6oV6QcbDB1xgehxbNSTiPEna0
7DQPyCpRRQjS8rwkBwY3YEh7p0yU47EetwFxol4SVkTOki2DjheKbSYk4kqltqDa+dy4JLqk616o
rvVowoUq0Nn3Z+U8HKG/NGBn3TAZ8u8SykmbuLWTCqeT18wCMC/T3PaFltL8pKKrl4Bc8dKRr9eQ
FEuULxlvdf6SaQbc+IQ4aWLHhTglPsQabKmotZNOkgSKw+rvv/lp3sKdBEgq8kLee9b9OFesTJxK
rx3y2JkH/EhhEF6KTXQRWPEV33XgIfxgqQHICWzgYoxe9gq7Lx9YB6MQh1Xp5Z01OSWmf6r5InmZ
yTEmcdq0bX7gEN+VtFht0KKWEenRbFNRm+wOqdZhOiWNXrDIrORVpU2JS+Ervi5y8kT6PHroKr6o
94nllv+LufNajhvJ0vCr7AtgAjYB3Javojcy1A2ClIFHwibM0+8Hzc40WaxljXpvNqJjekJqKYm0
x/zGd+7yPP9ZAvbmRyuuQrO0F0EZZXvDT8yVEw/jjdMWxYutmdamQ3BskXgZTIOPj+l7shg/M01B
HrXfGJhZfOJ1djPinTH6flhucYi+hKN46AatPUx5dONByFrWODkANKMp4VfmL6V5D3aNjcHHP8SJ
q4KKKhEC/HJurN/gmFcZlt1Xltt2ruS1Qfsma7HUaZ1lNKFH9vFA8yY7uhaRMJzvQ9QekIY6elOt
piy7Xg4S9kj+DU/4DQnHmQj7RHDmceGRbHg2CfFxhEu1ouqSWslt2pufm76mqVUUnzMJSjAGKj5H
PyK07lz8e8583KmnDmrqjDFFuRbBr7crWaRJ5luDjsAePSscYnClDh6dJqcXVWAM5ozLIlFn5Mvm
Hf1uQiH3OXM6Qc1oPoSvVi71aiy9W0T90hTNc8TjHionX+MH7W/soD8z2KmpneFYFEJnVZTjVLFD
jEgOno8NjiNutaRLl3aXLxEBvyhdeaHZ7gMg9ocEd8mPd82piaV7AcBWGGiX2Ue7xukRkddso9wq
Y0Gld12aAUhHCXa9rEBmjSZGAWn65eNBf2ekR1NLkXJGqgHzoPI8H5rXU6sQYXd42LZq8tM91jqX
hkG6hhnMi5UOM0NihPg/5C+xaHeUl1ZFCv9rFAo5QsDuqYuyNEXVfBP2I4oGtYXPS4s00hqPlBXA
1u+2TRuyx3k61OjcFgIfLaOpH7A8ePHTFgbZBFtmMj5ZaQdaxvCvJxfZz0bzo4Uno+fSMmnEJk1I
rdG7oE4D/QfM7gopqWhdNxUIEbc2sV32tZWKq4ePp8ec76V300MpjSQSs1rUk99OjwN3tERIUm6H
JieYcoG6m3MCVjb6op4A/doj7nFloB/GOTqINLP6lo1wCZpsetAjGAH0dteuzPfOJBP61dJmMip7
mcT2k/CSfJWEsb+R2PqeOacnHibUM6CgQhXGAvFYHAp0KToFdckrIQaaqfw8i66YjFXfDMD8S1a1
qzzvzNl517biXqXPQk8IETNQkPpRLob5h2PWkyO3dW+3m24YIPRlVCBK3mVKIPBi4inPl/6s5Vpm
2DcDkuIqSQq4KYH1CbD4y9C3nzsFGALf0bukFPZhqLJZvtzXzrykJ16lOUiwLGyGEDIAofJ2dcum
DSu3wz9JBzEMsPjRKoJ2EWMYvKz0cJh/mR8TaSugF4pGTJXvEPIwzrxL7y+cmbJLB5NJo1V1fKMO
SVUagdfTgh/Ti2zUr3UdzAW8qDbCAW70L/t4hmmAJPl4c7/PHwBpANODN0WJhjdkvpFenX2nHmIn
ULHcYoMBas3wt2UEMHlsPRwJXuogemCXLganu8Ku8uOx373FR0MfvSJVExtRrmc8ke24S4FejJL+
QanOrPCZYY5L4p4ys8jFewVrO3VVZB3F1WZrynP1pncP/vw1s2AP9yj3hJh//9VEhnqOUnfCRCKS
Vu9xxpQXmWGfE5s8vV6AE+eWOZTiY6Vbc/I61GkTSZ8C1HdrP0TCvhZx9KJ8/7YL82hBU+uiqqud
2Xnrjxfs9OA8+ID8scPxraOHosxUSzIQMnipHYrOukN058eYth3M3OeqrfbYTWRLr34sRrk/M/a7
PHOe31djH0W8iabFURQyNoJDG8fP1rWYO7UkfaPAGEU9VnbydfC0x6EpL8GTnTko767SeXh0y+hb
UmGl63G0vIU7TD0cka3yXiJMuGuMPvvqxsySHSo1ZwZ7F+scDXZUE0GYQyOBdottjkaFAsIiVLfq
odnmuOR9PK/nhjratoFO85DUsNg2uIBKsEsht5+h7k2K8n9npFn6nTQdkbmjm8ayu7ISBgeka117
XQqc6WgVDaSy03gNzvmcCNvJL5uLppxIkPbHJcF8dlSip11sR79GKMvEjqJWGQzyGsxuN+Ax+je+
79V4RzvE7VPVmTmLFoc43xr9VVNX+8prl7rZ7v7OULQXLFQmZr3Qt5sxGakOZ0lQbI0YJEDp2dd+
I5dAG3vCw3PN9Hcx6bwZ6StQvNZJco/XrdHMIvD9+btGG0NOka/jWlx3EGibatonGXgEzfr08Qe+
f5VnBQ3y2t8tdNChRyfArnVNx5+CxYPfKUdTWzVB9NJW+doAUKbZ+WUVoeyLdvu6aN2HTNVnkqsT
r8abH+Boiju7tHt94LxXMbCbTOxsOhQ4hd5//KHzX/MmtvytFEIGR8ma5sHvPP/Vq5FVYhLxwOQ2
hhEdiM0raDndua0J4Or9OBQJ8apGud9GXejo9mzaiWs7JYYVpvYtjvXg3sZlaUNEsMyaYt30yFuN
5dCvR2v8PpYJzVtKfnBNY3gig/6QatUvT5ZwqjxTbV0vqfdtR30tq8qHVDfFxp3q3Wg2F5W0rpLB
vBtxgl8ksRj2yogUzlQO7p+q6hedQk+MGB+CrFl+oj7VXI4y9Lct5e5NWBc2TqkQ/Yi0OiAQbYqv
bRewz2mWow5QWmm8bVTu/ZKwUnZ1FjmXUsU7VYCh76wcN+TYWUkBJ9Xv9YPRWd5qUtZFgNjkRjV+
dzthgNsrP92p2jC3hcvXY4X7o2xT+7oK7K8h9a3VQM+3cmose/NWbT1b+wTPLrtkkb45mRgeWrLj
JVa508K0wA4PYe0spjFwd6KUMF2drILwpnUrTWvl0qySi24C7lliAOnneHO6WVfdRYiSbbvCDW5s
O0deeabbpAKMhe2QNQmjhe4Pnz4O9Key6R574PALqzBv0HjcI7k6gngcTWdTN6UAb2C6TxHjwgI2
m8vctVoKftp4NaY6TIZ0Cu4i9Jphqif1gWa5t6w4YYeo1gUQX4qHfZSmP7XJqg7CHMtrvSb07LAI
G7uwXvtJ66xFaCaXnhNKTFMhOeiRs7ZFq+/7Irw0NIveT571+9jGR7ewjAdrDJ+DvE8WSf8QG6jf
xYaLQWhZy2Xrpd8LOyuv1VS/kGajkiv8lUX9fOHbU7u1rCxZ97rc9WALUAAYAM966biYgT47bDCg
QyfGTpXe0kcWcyn80VqHSeKsaBtbO00UN1TeWbs+AMwdDy087U46X0cI1mIxoOgMbZS21gLXpE2W
tFOxTEzZr/M6OvR13HwyALlg2lfBEnVzc2vkoUBbwJYHu2uGXU4tMQQbXK+TUH6VXpNtQvTBlr3X
93dei9M8e6Lbaw0yC2LUv/Ra6BywbEtv66BEYE+ix7to8GzWRju4FJ5mrwLb7hGBwGK2YOKbtQ4K
wNqoQujVTg2GdiXsKq0pH2NpCClxXPiIJZhuiD6iNTV3HXpHW3cCj04+li4z5Qzg0Kti4UwlpEBa
FXtNB1PbNMk2kVLwx+VnV293Rt7LZ6cTch8kzj15dPqZ3iZutwoE5L5Son3GZiBfJ5gF4BY3Nv1P
J4pMG/2XXlUH36xg4aPnmoAO7x7j0di5FCwWZh7hLQShXeuXueW3myxqxWEwnScXbPpFpRvg7soM
Yr/rTjeAAmuEWrRNV7Mmk9WRIVdNV6+MjoxtIccgWxb4u24zo9K4UrS+vzTD8LnVe4G6C+9rbjmJ
tTLrcLppS+Bl29AbgReS9ly7eRNwZ8z2saUxNji85pO50SdJ2dMLMWAtzQaIUhhW5lZzuz5Z4pfo
6ms3kSWE4kJdwRpVh8bgzGyMpCvWOfKcDzGe5Xs7gzi8gIITfx9kgNAVqPJJNWINCRlLXT3Q75AQ
FNail9xkYy6KyyDp96pvrq0o7JdBVfxwIMI7yzKKw3VZ+VO91GKHmmSQBWJvNE7YbGVa99dO4dyn
qF80LRm0TxXmIk2jfpGXCHxV2rDUU/sm7RJEQJy7HoJpFJRfyjr5UY+oKbi+duFk2bUX6js37g/2
hGKBGwuJgkGEPkxtfNGmibKMDgSj8yD/iSw7jMBstjhgXXgiu5v0kUpMjDXd1CAVQP7xFTxCsxKF
aDepbnxxHV6MisBnOYbWrdeQhgyqM7ZD1N5Ss/uRe+yLoRn7lerDvRHZ/ZIn57OZ8ct+6/5ioG6Z
AWVrK3WBnv6norNXvfUFKU+QmHX3pRH5l0gnJ1eeRpKsl/e93z6keK9rOaqPqMhd4nG97jUb0FN1
r1r7xXbBA/WiXwfTSFM6huthbxBhvNPagCP22e/qZqEJHXpysfE8mGgiPLhegYa2j5SOQS0KER8K
qaKGdFU4y6DNfyaKCfQ/R9JfVqX/qShAoBtiL+3oV5CEWxQzr0LMuyN4CYPX/dSz4pPq7VXUG/1h
Ss25WEoULwCNJdaDa2gXvP5Lg6R0jJ0txfNrK3wyhjbjmEdfVCmurNQ1l2zMatmnxa1pTTtfcBcM
sMLuNYOTnk456oDjoh+9reHIG3rFS6Fah1aU9j1SM9dbhNe2ka/s2HjS7ObOTge5555ZdJ73jTP1
LYU34brpuh2M4sWn4BdG+YVeIz0U+vciEBvNGLxnePZXbS4wQjcy5JvYjn2t7cbMPrSBY+wsfmGw
AnmbhFG2qlC0WLmQR1JHrWMCklXhtwnKEeip2N60tavmPi2Gn/3YqENF7749ZE0fimEbCRU3X8do
UPGdk9sYIt8FCATCJsB9EZXNdDpQwfz1cRh2KrOdge3YKnjIAzr2Uc0qGAK300YqZYlZX7oKM0IU
jKT3ZPY3o6mj+pJ/Du1+13nxuZz6RGJJz51yL2oPAH6P0xQoHEpjG8lt06CTj8JvhuFcqj3IrL/2
A3Frldo+0OmoNhX7XPw0Yucw1u5da7gXU/OsZ9qqPYcIeB/8gtLFQmMuCs3pxVGq1ttSC9HPKbZh
oJY9DJApL5ZIEm8+nvX3QSnqaDTNEK4HrUty8TaNSWFy+oHKCjZ+uwxiE8oGt8R0r3qstVW0koiD
fTzi+w9DDZVa90ycnamz8++/CrdtParABlM96R2x99DrIdi+mrRzyqgnUs8Zguzb+ILgOnZcAY0S
RMVpncqtajoUHJxtjiiVauqNXp3jaJ7auXNiRvBjzG0g96iKZkvRJ63LWC6UJCGCjRifzeKz3cC/
soqGppBlr0ZKyyU+Ux/P5vxXv0te/hr6GB4p8zoo4pbZHLPxIozpH+Anw9Nf7nvkpiaMkOmDugdl
e3+ear/+5uMzgxqaVud9JLdW4D8adbNxinLTocFh4nfw8Tee2jGUEBAZnmWfAeW/3TEDnKqhLCg7
aQWppmXckaIspdedUdc+cQsgxYc4C6hI1vG4BROa0hC4HlMc6buF8L+YGbJXnbWDzrZONfcMVOXU
pvHgQcw0HqrOJJ9vv0oXnWuWWcs5GJuD0NUhl0rb1V76MtUlJUSmdxGMkJar6CDQ7vnjOWVQOtf4
jszSwebb0dMow502lyzflNMRgN24SVwBR6wz7NXHQ72/YnS4R3O9Dq0T+s5Hp2MsGxUPdSW3kZqc
i9LJp02em4rmQx/vUgcQ19RMw9qbWnGmbXQis381sqEf9xW0grvB5SNdiIpz9zDw7O3HH3fimplr
QCwjbkBgj45WMZxElU0x588Z24tC7Dzr2iKdwArlzEAnduesH0TdDkSr7R6TfHLh11HQc8d4af3V
hGc6pj+k5q2rJrxwG3HmdJ84cpTQ9VlSlgfZOz7dkwbJMyW63tIyQ9tGbGppItBybvZOLNCcH0JU
nj1RaSy/3YV1nE2jGXHkgCR8q2doomPffbxAJ4egJUCxHnYWFa23QwwZEhmlzhBDPF6JPK+Q6vce
/29jzJvk1ZMWmkMhIp8LKsmdJW3HRZueazqcWBDfBAFPsZF/Y6HzdghQL31JOaPYtr7+2ZPxD1Xa
u0gf/8brzN8/8wFJVMEMH02XGrx80AXjFO70WeXJi7KKaAFqfP3xlJ3+nr/GOZoy1w7xESip7QHV
0RZTqla95z1WVPQ/Huf08v81znysXi2N1o8WGDy+B4rfne5ad1oenWsVnBzDgV4086nQ6jqasw7f
VOEH8/vkBusuMHdVfS7EOD3ETNCfvW/BNr79jNIbvQFYAgXgVjskbXGplL37eKZO3GSUGgF1QCN0
+Jajy1LHtCjjKiiAM2W/7KC7GvPopWryS2Sc/vxexjSA/hxhLVZxx306ow4ywfIX24H4ZBFNfJL6
Y6wKkBjQMRZ+e+DB3JlE+3rhDV+mvkpFsQWHdO2jYb9QHqLn2JboyTnBklOrMwd/UOoQ+HXd48PZ
t5njS8jbZqvfTc19GJy7YU4dF4QbuPbh79KhPlocadRShI5iccb8cs4qZZBSYozPYF9ODQME5bd/
p8HqHA2TASDx8FcgKph1ZeVAiZKsB32wj7fabyuLo6iV59IlOqd7YoClf7s4E7VwL8jYABShb+RI
NTFClctFVQ3h1dLZaAkINN/FVMLZO5RzDHQceqw+RbwohLGIZ+3X7/k0xxDTwq7QlDT9bSrLFfHw
oejth0JOa81Nd7XVLQzrWjnOmQfyxHP85guO3n00QEEC+BY6FK1Fdfmltc1tossrE10B26y3H0/Y
ydFQisbYDIgxnaC38xX6nR7jhsnxr2MUom60cVxoUbUY5K/YP9ckPLUJiDT+PdjR1ZwP0Pe8mMF0
lCx4DxZRh1u0+PJ3PgnZwzkwfO9DXURp23hoC2wHZ1xwYJaDHm1DcO8lsT122B+Pdvqb/hrt6IQq
Rc25lIw2SXfjWuPW0T5H5plr7fQg4DjMGR0HzfntKgXKrbK8BMbiaeNaK+50X67SujrzKafuaSL2
f48y75VXL1qmJr1xhUlbLkHc0L+YWqRfKfUa9v/xc462eAk4Wo0WAylLrrz8e2Y+OZV55io4ubNn
oSwPjhDF/6PkgLfOU3lnzHFAs9X6X5aotlJzV5S7llrln0m6Ts7dX6Mdc2nALsRd0zNaaDfrIfRX
E3zQ0TPZ4n8MPuX9QUPeNYCJ0Fc83gyi0ktLFyObQTeXUBE2+b8E/v5zJszREEc7oelCT1fawE5w
zRVVZU92q8j6W/sNwi7BJ48bGP+3+41+ThzQ3SjIU68cZKzjUK5Lnaz4HAny5OLwwCH+xf+8A3yG
NvZw2AwR4tJyG1yxHg0cHE30EfPHj2+D9yNRW8O+jOCAfu+7ElRhlr6exIQ6hSM2llXtm4YOSdXd
JCTeHw81z87bl46hoIsBFUfwj6vu7ewps8SrEcrbNtDcjVeNn4E/bCMjutbSaJtbl7RrCzSWPx70
/UXEoNTYZns4zJmObcbTyc9EXkxEC+mE7MoXX2bXedP/8dFllNlZAes7coXj0qFvdGC2c9arT5Ae
kjkNwHyd6l9iZVJVEGfW7OQ3kTZTEYURDMPs7URWkMqcEHVQ1EUwaYZokmn0C/th/cdTZ1BO48BS
OwSUeBQ20oXM0igZcwItc0nEfcmXL6quOHMRvY8YqbfTO5vNUkBxHacM+gTCN069fBs2eipWXqm3
j14iknMo8ROzBkUcnBr+gJBAj6ugYaGyuPXRscil/WA75croHcz04jNIjVOfA6wBLgR5/GwS9XZx
jCnNrMy1chCkeNB4zqy2pTln3qP3TwWOTBjLUJsDI00g9HaQ1ktUOaDsvTV9FOtNeZnr/qUaK+wV
y3VhFy8f74Rzwx19E6l1H9C3zbdVP6KCXN9g5Is4brj0q3hVy+bpbwyH4gjyhBSrAYm8/boikrqp
hGK4Erkvz98GzrSNCmuRxR4S682Zw3viXnLQE4SuBTOCfP+o2TL6TdTXep5vkW1eDEb47EzVGnjf
0nWu43HcdaO708Jzgf+Ji/fNqEeHuBNlitF6kW9BI2CkMYFyG9ZjE2/TXPzzIP+R+u32p7x+zn82
b61tfksc/eV785/JnD7KnH+O/6L/h+pSDmfzf1eXgjPXPv/Xffz9+bXC1Pxn/qUwZf6DSgbEZkoZ
MJwhz/xLPlBDfApepXBI2EkAXgtMYU5L14NtC2EClN+sNvo/AlMO0lPEdpD9Z74RUl9/IjD1+45/
/ZiSXVObcGBcoZVAInwU8Gj51OnZ6KebXvJALIh+2nUPTfegwciVSz8f4ftFmXldA9tdo0gdrQAI
ANnJE/mSgtI5c2bfQeSolSC35NBkQnlpFlJ/e2inkM5aqlDZHwfPeIwaz9rXovFXkVH2t3jaxlsl
Yv9SzqigatSDL4Xp6ndFXE+Pr1bx9p9z8JoUDXqTod7MzaxTxfNIfchkyo/R6wLaZxNVrblu0XJY
IOiKE8ig5L4YQ+PCNPwfUZ3Nxis1LARPjOACBtlceJiYrUH565eTUxi3DoCI5ThZ1lcz0JxthY7q
ZkIwceyKbNNFbYvfH0TNq9YNB+x0qT7Wk35fOe33wGzCtcxUd2mniXcFwBOtwmbUD6QyKBTTmfYW
so7r2wbG2T366DSKcte58LuyXQRAqeDYQAP6ZQ222OZpF1xkTlpcAU90l7LLLmQPYhwmAn4rWt5t
e8v+nrfAUpRMv/GDgDlyovEHWIUCjoUGqKTB6yZ0w3s7yy4GP7Q/YxNbbWIrH55Tw442Q3SdZSBX
Kt367mrpk0j06z4qP/WqdTcVHdmlWcRXqYyyr+go1ssMm5M7gLkRirdMsN8YzmWth9ZCN6px3Td1
czVVzrSy+mDYpJHTfCr6ArFEv2j2TYoreJOhSO+PiFbFgz1aC6JQTDBT68bvpf0d1FK8dspBAHtK
vueVN5QkJpp+E3RaD6AkAbImrSAC7aaPP4sJ05Q+16NsIVVqLtvYabDIiURtP2d9FWcH9E0uNSOK
g13tG8u0nwhk5K5ROK9o6nPp6F9ReaUhGVb+Io8aAQojf9HG+mA10S/6ttCIo3bNs44PR9LquxAR
FqBjsr5I9EbsRkC9q0Fk330voFRjOODGZL8vR1w2PeW0V4WNEmHnxEgLjshxOk5/oSd+9MmMvXSZ
2q22SibYDGqCQiutl8QPNs1g6HsAdPmKIiekQOT6H12QNgu4s5dRFpU7rcRPESjYmlI4hIgeZSdT
6/VlLaKfRlLu5Fh8TZvJAJwWtLuyTHuMrZJ2F6TOQzggbGZn1Q6VRYCCrpcvs969scAhIbHtedVe
b3V9TafxPuhqjJboli+RudFvywzxjk3nBT4oM2HfYj8y7sap8z8Z2H/u/UrDIaHUNexrmiA+BLFu
3EiRDrh2tcVsm+KWFzRIxW2RFeqyAEI272SIOesSeDSOkWYJoKfTxJQu8TGMLiS3ySo2vX6FMW0I
q7gbn2NdT++0Smw1Z96DU2pr7lUTSstA6SkVwYXwVRndSEUrehmDkKJU1pSFOS2CfgTpNsA+8TA3
qAYDOxJnmHa1rLE0clF5RkqnLzMAYV560webwQnTr8Uk906SP+px6axahXpkG3QBGtBZsEgnGGST
M+n8p1F5sOzeuR+TqV2GEzAeszIhJmtVXS5taT5nrm88c+GBvXOiTC6CHCycgg0T0fgfnW+5HWg/
0Tnt7nyv0x81BTvWCnL4DEHgVj+wz56W0kyrjYZmG1qeI74xehldtUZfL6oBoydEL9DF8HQgdEEc
rdysnbZWn+Xd0hmieOf5yfQF6BeapoPefBpj4W89X+1Mo+l3Zh+7v9KW52OlG1QYJfbGD1GBB/qy
Vrm46OsyThZTaQAESYAyKkLtdJHYpVrhvjIuCl1SwarA+zgjG6026x7HWjGk9wU7jDuN7XqbD077
OUqBbS0mFcX4BDlassdyNUg/T34vvMfEMnJvCya0bqeFFzl1+XPyqmEG/CVGcB3bdrLx/YZCadIm
Yk2ZUEdfBsHVq7LQ/WUOWld8dqVuPAZucWmOAVg0svZbz+nreoHOq7ewU9v4OuKBE1cS6Fdd1N33
PjM6mF+utU+sol/1CY5AtgHaVpZ+afFiJf0qGZx+nXSNsfRQn9hbpUu0VnTIslbNIDeVHwyHDuH6
YsbYGY+QNlE4rVQzAuxyQ2p7ej0Mt6ETfrOGAH+PevQm7okCV9TUzT5R/oGa38WdaS0LzD2+j67z
ENdUVlDX84bbAnbULVtmuHUh214WsozKRVVEWr1umtJ4nHuXj1rMf+R7mbPvAxA8leLC0EPSahts
yUPk1f2Oonr+EI559mAK7Zbz3u8j5v+qszv6deiN11eh44bruNGMdcidi4NIlu3ivMtZxIL4WHbx
dqgVG1xN+b0QSq2syrKLBZqz3qWfWPuyt/QYEzpVPtZTZT2NAA3wHhp8o32IZ7JhOzvFhxK3CUh/
LThRHLVrbOtqu7xyI1t8KbmHhoXoZHKlmOKlFmZhsihcB/kwXKnVquri4J7/V237OsqXcZFCS5Nl
emcVLTDDQjc7QNe1uKMhaXT4k2i1sRiwTl2HVTndFKJygYDb1tYQmpWtRWpl91oRrk2vTD85MnfC
HabOXANqaB9zjEIHW+EmmHAzj7EnOfp4ifiZEXBeVC9hn/Zd9zjWSXobJvV0VyhpLfzJ0re5wIkv
N0rtM1TzbIkPylYL0HQEYegcjH7qEaBLq6dsqrzVGEjryWxlv9S7xN/JAPPn2RnjsamT6imsdHEF
S628HdGPu040nABFaIPXGwefOeXchUjub0aejRhMrqUw4OJnRwkTQGGQYKLWxslXenTpPdoxYJr0
vl6HUx1cTKnXPuhmmiVL0en6rC2mWftIdhbQ6wTrKT9ymwofJbt88pvBuwz66lEvkvI5tjv24eBi
tVZ03nM6mjx12NZGtyolSAVP3FSbQccwfOyj8JMwCgXGujDFnVVXXb+YsjH/kqAXAsA+y52DEyGv
rAIrAL/qSt5+0Xr1SsDtDXhQo/rgNHGBA0RjNT/aIQxXaSvWlVtjCKElwW092d6mL3EKMwyrwGss
K690BLh+RBBy9dXvM2hOGZslKgQqgTYo5rGNpl3Cc3WRBF2CQRWOKWZWZUurMgbgSio7DLFfPv2+
IMI47i4T3w+epgzEcdb6wXVpVLlFBKdz0pBsjvejoUX2kp0lZ21lcO2JsjH4mXqrs690mZmPdZt7
K/Ag5mOGBHMc4+5dDv7KTzyrfQiqrP0RK8VVIETPNeO1wy0CPE38KYIoO8sSR669U5rgrFnw7Fa5
V7PhB5DOyAAGRHWiMIfb389yZc7eZ6qp/F9FFPqXPjDxH8hf+1h4WaFtPKaJztwavdQBmde1IVeW
ayiwsFUbFEsE/JJhk4fheFs3rbcCudV/pY4DJVOFwW2UC2AzIFoRSrTa8smSU3MV+IYCWlnZw+3v
XyTSYEMmWLoDYAV4jgVO35dPiIcgKS07B8Mwilp8gLQBS8PgJlqIBvyHIidPfwkrtffAF/hjtgDu
7+UhwjL9YAy3aH2UT8Dxy68NjG5CLzeBUWy0gt8SqnwaJ6XfKiL/bTlUDB5nXrVsu8rHSCnhHXrI
Vd5f1FIhPWLrXEzh2PGrnt2Ft36CiMHv6Q995d/YTvXPVOWPEvPT2TSF7/8gLf9/mHPPDd//Pede
Z//18Jyp5x+yfp10z3/oX0m3+w8YxxQ2qUVjKA0o8t9Jt6//A0QaaR181rmA/Drttv9B3jkLD0HW
n3E61r/TbsP6x7zJ4fnpMx+WZPAPdJ2REDrKLXGvJ4Q3sJgwdcw5jouirj0NIxVdZ5Oo4LGj8fWQ
Dpp8Nmsx7VoHhfeNHjjtuvNLTlRTz1euUp5xWRt5fduGMluK2MtQAbfnA9GYmiqRuHLGJ2k044UQ
JUcZ5Pdwg/FsEC111DLQRWmHVREbBVF2Fn8LhFXcN8KaIJxF0riDGETy6RvpRSnzaOeGIcQXxxww
DhsQAHDBm2Gn57ovdesnK9OJpw4OtxLJOqizet3NmElaGbr1JYpnE0THScevRdKU4yqNBJr6QYMg
QjXleBDUY3uXG/iSlXFR2St/ikzsxZsKTb2ujm1kgZVZteghNCHEiSmTOysjjVkGfIeL+3fs+ruE
c9tir2aikm5ANX+qpTtdDqaRbirAC9/ilkLKstUyRJsyzHnhc4yO/6XsQ/s5zR2sF7NcX2Ve0X8j
HQj8Rdlgulrl9iqB/78YG6/8gf/2BFbHGhF1TcuZwsQC5NDXw/YmMy0E7+vBujJotCZr5CP0A0Tv
bYGIO1GEWE3C+6WHTvsYmrmVLFq626Rn0xjyzJnIywLQzK+MTEuuizK/tWHd/kAuYYBdVItkohMp
ufwge4SIumiZ/inkrQ3o5nfyWQ6NDjtE+dGuLdAV08f265BWJYF0oe2yPC0XbYmncdv09SpIzKfc
bq1whXaCxvWpXQfOrOuklAp/BRgqITBHuaBKjE+pUV835G1XddBZoAV8+5uqo28QM6Zl62gx5pRt
2Fy4WhXheZyh2V1hEd9VxLBWXB7IHIpNT/B8RehwNYruOpz1Gdw0twU2bEPDpAAiAI6BpmquZeNd
MMciaYGg1cyae6T/kX53WiTFHIwe4q1TQpZgA3nel2kyLOpACeFXOT5OkQw3kODLXWu1AfaehYfM
lGVC0GvaZliHdUumnUQOZLIseVBoqmwHz8EkY07AvTbDSrn4JXpYLNpgqnXYaNpPx0D9Ymi657rA
5VTv2q+9Od5lEmkPPTWAShiUYyKyRZloWOVF3Tcx4GgQ8NWrwrBeKlHj5hoJE/dVRB1cfJm7iqR4
ETietkuybtwjR4pAcFQ2m8Jv6hUuDLuh9e/+m70zWY4bydb0q5T1HjLMw6IXF4EYOUqkxg2MypQA
OCbHPDx9f2AqqxkRTMbVXbR1t11tqspYpAMO9+PHz/mHJkz5/wuteEwr7welEK65pZ6vu7K+l1ab
BiW5gV82rFNc9qIZyUE0fueWRu8qVxyzx5VPUdbS1MbdkEbJt9JT1S+1qc+bSB8G8rdJFtvUxlzV
zPT3pZqWK+kK2tCtlqz1UR3uWpPaVJbbnyaO6lVbjsZ3oDm25fdaY3zhmmixgMK6QxDdTSVuwcLD
dHWyuS3p2n3dWeymVME0VJmMYLJKdE4UFBRb5KlXWgVPr7anfjW7in6I0HVfp6GZLcYTJohu3fvg
UCTwnarU1niJeBSlas+fzKjZlKFW4mSR2kroc5H0PunjUopx5UQAUud+PYaZawQGGsiPJkxEK5ir
xI1u1QFyqzlR9FeMxGgCCvAfTDkX9IacsL3npg3bq6qaz7B7wodxmgbzHjUFKD9YgiJ4knxPTQAx
gzqlB28YxvssE/YDCFFLBMZASpImsS2CSIMiNjdN+RBJL3xse2femWnLlbhumyA1HfSyVByDBVFj
A9I9WeUTBTuqYnhxpyPYXfQ7hA03D+R+MRUegjVivOvJS67LMcO3osrIyvlxgeondCNf2mgfzdYY
HqiljveTELDOBcnHD6tbdhhaAU9JYXJmeGMR/uw8riL3YeRWn2s0CNnBtrQfispptOvMaZEOfHEW
v1I51c4Pt8WQUwXqqKMS5Syn6Es8hQ7xA0PE3tr0MRLekTT8yu7Wapse8kQ/2FHRkben0LZcbocO
Qqky7RCWQWChrD6nBc0g252b+7ef6hme9rKcay09SHruOPVwg0WF8vipDAEaLIaQtOmU2FhhvfzZ
yoZP2MbZvkwqA0bv/Kjhua12xR8Gi9GvsrKBrao8pol9SwmflLwUpJYLOd0rvcC08txXgb4aUNRJ
b7ufoL9nH0LiYVk8bz/+s+Lg6eNroJQR3ULjC8jq8ePbtdPIKDR5fK7XWw8IOyj3mwiuozv2i3Fk
+Gh75X1GDQFbk2QrcG+h3jRio12tUS/dRn2Y76DqXBDGOWvqMa0LiWABHePdhuHF0cc2FdvD31fF
lTuT7QpWwacszg2/tbgsR0AOjLbfPU/F/7F09ygp/qeG1v+FOTFC1i/WTPBE2+kvu8alI/c//8ct
Laj6Ca+9lynx8+/8nRPjO0U7GaNEpHjIP5ee8i+HPRpRCIDoaPqzuFySYr7i314nuDsu0rNYgIBe
VN2FivO314n6zkGHAoAu4BIarCgx/UZSfBY1EH2AuQFZjfH1Myk0J0PFm2pys6mLufKbyrIeSJPb
jREW6QWswNmaJfeHMkUwMBElO+vhl7YhLZF49WaR9K/yFjGmdBu7+qNJBaN1lL8W7D+iis6HY8o1
3dRtdMhQUjzpaaVSdScI/PXG7oxHM3TXBimtn2gCWdopu5lFFm1efPlXQvD5XDIiX3gR0KZLeNpF
ww/YqqeOEWNy1tXQVOuxr9ZhVlwCap9LNrKcdPAwNrQPBBtPo6pF/0Jg4ldvqihsdgY6bhAjSTXp
bETTodTi9MpymvaRYq7cFEWPKPfwwF/61pvyC5Zi26K0G913BqySQX3fqWYo17Ye7gurSj9YXV5d
gK+fs4QWGL6KU+iyxpihpY//Au0ndIBMmRfhw6y0NzT5rqe8uXcibwL9O6KqqvZBj0ogdskazOCh
GdZvf5vzSL48ADJHbLYFnncKYBqjuAMT40IP0qjyrXC7Sq9KEyN4b2yDxFEK/BijvacpeLrjhps7
1zAKD2NkPanqcFVGo7LCMfIPyFWXxCyXVz86YwCrY4q4dIIdZMNOu8GJG5MvY8KzCfUUru8c2iW0
WYO7Y9sV6srGUY6sWdYhFhgWBGCgmcaFY9p2TxENBCJav8QUTE4wOznlZYgZJbkkwQQrH7ropyLo
aMzTZMU0oxfOPzU3DCuX7gfmZflXJawfw2Geg5Cia0ELcOjXvZyZN2zAP/Br8qAufRV03cyN4fSP
3dJ06Zb2i8sOCTxZPpZ0ZqalRTOGlKIN99FElkVZR/ZgJusRYhVO2Ypw9LWYBBK3yLXN3bVekiau
Q7NXv9uydfoPkZFp390i4zYX0jr2tUnxvtZV0n5u+PeZtov6fSLdkLfNXM9OUBgOjmjjVI33okhy
naQinDaNFCSAXZ1PjN80gQYIHmWHvLh1himv/RgJX4SADczxBrsLq5XT1OlTA/v7U50iRksYSo01
XZx5W7QZ1spFpWyBOpfj56abNLGdQnWyD5bde9vRFOnesWtj8Bco9C0M93Ldp4r8kTPYo4EoiO0X
rptdxxUGPTJV25/6xFXbTzU3vM2atiR3bupr1A6wijPRu8Z9bqrYz0k/I+GZdWV2bdRO+zPWh2ln
K6X3ufDoKdHxVfIvhWOHt6ggDDeag15pr2X6PmuTFCclafZBIRG7X7XULNNVDerrEMctEMneLKdd
kYWavmkobdKUzzsY4xmKdiqJJpr4sQ5Nf9sMroktQCT7FUB4+9qbGyRBRKY332USK3dRZ8lpH6Ow
PCF6Qea4dhtHNdf1aM/zCqF9fBSYy4Gqh0k99pBXar0HwSt5SctNeywUh7aa9lVtaelecpwEYdLG
1qqME2fDvTNd9ZXEXQOKc+7e6UkyRTsd3nUY9EZqXM1IVMyrora12qe1+9GMLKEGodGMT7pZCVD2
QqJHkdaaZ6/7uZ2im7mJFBGoQtCqTVPxPkxN6a26KVceo9IdsXGslhJPxVV03aU9Sag1Y4K4oq1s
QxFEx6JEKMqx3o8KstB7N+oGIAV4ANbOZP5w23CIeFpulGnoJLtZBS5Q4aKIzVAmftZ9LxHrdO/D
aRhXRhZ9hPZwk8a58+fsFQ8SZ9+PTpGnV1jadbvEgCxLD0hmXPtr8y6UmJPTrsUsZq6yzdAbdA26
0H4/eX28J+/W11bqRYGJ1MWO3u+4goMvrmJH7/2sM62ta/Q15j/UmoUusnU8e+XHporKJ5SRPyvU
71e6MWW7TEK5zBGtCbre+Y6JDUWCEe/5zJ5oBGilSzWtVYAduOTJwh2kT0eTuZ7M92U/HtDsda4G
s9J2Shx3QZbU9V6UtrlChBt3XEO7hURurBW9u6MXcq3ppTzkHm1skY97odbaeo7beTdr7gNkCdfX
uRf6vZJvyiJT7tTSaH1Li+L12LQariBOvm9LfJywKik2BlUEeBte90W3UUotKv1eH8RPOkX6Xksi
lNZBkDwqqib3YvaSq1Gk36toHm7Uwph/jkJLPubEzS+1k8d7JF/yoG+L9+gW2L4BjTry89rLVxoo
3VXDnATSaQEn5MIGbtrhOxP1ChvXZIvhOTC/H8OploEEOJoEQ559Ni3VoEuU3OmUA4NGlp7nW3bs
Jr6a5mRtdJuCWmofhgT7K592oPeoOxT3AG1QDtMomlhRlLGq8voWA8n4Q4ruqGMmX81UN0mNyuLK
tlKngE00W58rPOFvQzRqrxI779cgl6pDH7ddUCbIpipD6eyNabimmjduijJbzD2T90NCIdC3ZzJI
KiF1zY6Ww22fTd3PWHHRDm+TZqvqA0KuYpSfuxp5Hh8XTbG18SAN6ijb5+0QrSzUOzaRbP6kLe2s
cBap7jQUR4vALFVlW5Vx97ONmGsANovp/YxtMT1z0gpfjjXKXuankQ7JWnXH+docbe99kXvTQbPb
CsEILFcd4RifYoLFFuk/NFpqqV9rLYqiTlX8kQIxvBs0kKzcJudbs5k/eAgX7Fyl8+uupOuuG+Ns
rGbPTK6rgkwlcgzzWz7L6UsGPuKQFaP33a7b8RtwnBmXLYvWcqKUxnULeoLDM+FcccFgYMVmWPdV
SVYoRNI+QhuaN1oXDnduloHjcQyx7iskeiMzmvYDXZZVoqtwmPSw7HcR9/9NOzblWhOz4YdG/LWO
I3TZm25GZreemluOZPMPOl4lErc1DeQ8a9ZuotO7GUP+fhzP2yTJkSE2qu99MR/6cn5KpYPKRygy
RGvaEcvQ8HtDeFq7efHBa4x5q2bGvdHpqyyO66ccEZEtOjfqCjJKs8eXaq31YKLm2L6T8fBQNKN+
VUn9j8ig+dfrQDLjYhFVClN0uTRt1aD0Q3ubqoglspRSWvV9yob6rg5HD4WKLECk52Amzh+JNoXb
Iu2GtZ1wbmf2UKyYzm/5FMf381SAvpSt8kN3xIcItZXIA70h3ThbS42zDYXg5IddSW3f1km8SbzY
e98BH/PNxB0RiaFGE0Rla9LqRRvHVyWBKjPtbiMmmPO0wb5PetU9xXpMaW6ymvF2TqW3iZGEQkNM
r80vZBv27czuile9zpbZjZ3IPiZKW2WB5/aPkqogauSN8dhnblcBo+ruw9buJEr4Zg2qz/bu6ggA
acdDP6DO3H/zaiW5K7Q6xcmoLJPkCmSPdj1Msfd1TmfbRM7FBMPU0on+xE5I9llsAI7IlKL6kVou
S8iLrfbLPIHz0pRh3CYyjBwYZchI+LJLNZwCDJPWYNIb1KW1uaUtCFIHz3QMfMnpEglYhjKr62jI
83gAodE7rPKVnGr9zoqt8l6hmUkRMq/LT6GtjGogrVGvdjMad5U/VUnyWCZi7n2QKXQnGmmLT0Ze
oPgHhKH52XQdoLBBGQGTGamblDgrNPIxq2ZyPdB9QLaKLrDmjCgksQbOjcq8Taq5NA+pETnhocwF
toZ2Xls3mACKP+3MzaJ15MXGvrFb4xr1LXcnI7P94E05vK+E8/mzIAasGrMtHsauXBu4nV/J2DRr
31bbgpClhl+nFGJ4nofDFTZWw26giHaTTK35nUI4GaZvNYX3bZKD+zPLq3HLKp/fD04U7gpUu7RA
NpWxpXNDc5J9r23Qy5k8v04zBwBDMScgpLI5WrtTOt0LPbL7D4nnTnHQJWrOEWhj5Oa0Bn+2we1n
7BxPokeW48FBliNXnU6QKVuB/x+SeWgJy2L8og2AGNWqs2IvCNtWNfxaxCS1MWTn/CM0yPEPh6vV
D9m50wNmfkA620zWyJUsvnHWGKUSsStV/Z40IzGcNKl8qKIio/tP9ytDlq6brBVxg1N4Kj2+ZTiV
H6qMBbGdqlK5batxKlZVPmYoew3FWtfi5osS696Xhr8dr6lf5IHdZv17jTvCISnj9kORzMo2m7L2
2hmoAzdUbBMS6rmi9q/24yc5Aa0hqerQG6LmjqhVRVOm3JsG/g7knbMxr/Jw7O1PWWKRiKEPfaM/
I4lohtlr9xlfxKcVG4wbQR31ZTyFvvOMRiLCL9Ck5BmnZEgELR7VJouzT3RZxH56RjV5owfCCeXp
9lP6DHt6RkA5Cxiq0hdclLlApIYFLJUvsKmpqmExRuBoZtGGqT8mOgArAH23fb2grozMs66iZywW
V/HqYV4AWuIZq6UtsC3dS4ddOnW7Sp24hSzgrnGBeTkL4KvF0xF014ICsxdAmO4WcdBHXon/FnAx
uQDHYmWufZKH+CZdYGXhAjCLirrahAvozFvgZ/pfSLQFlOa6wNPmBaj23wXCok3a6XGSFPr+KLui
racPP6KkLI6KfS8KEWflwf+ou+/HpcF/N8tt7x0EWAx5qRaho0kV8N+FQUd9R0mOqh/09UWSY/nR
34VB/R1+hfTJbXjaVBUXRYu/C4P6O5xKKK0sBr8o/hu/1S3Xl8r8y7IEZSWUahBopoBGXeKUq6u4
op0AFHNlHrT8vaXSCkKHJ9oNQNvjfU7oYQkm+WPnKtFBm6pu3lpI1q6kMqePSSP7g5pgVBTV6roC
vCyAC1faHRtCdoFGFnOoS/g7Nlf8D+SGxUPvNm650W3qHL+/MP9z5Ii7/kfddvWPf908yeZfm674
86nla/8/wJZYukH/jNz4jyLqkiw7Xoj8xq8Sta2/A/Fjwa8iK10K0WDyf5WobeMd6laQ7+jgoChL
h+l/r0T3HbVOW31WOaNGzXL790p0gW3AGqWizGJEbMH8nRL1GTsBSAhkcZM1oVE+5t9x7XDO+6Jr
QMoFJXDRwFKTz5EH6A+JtT9Kr/3uJu77DkP4Xayn8tD0+BtPJviMFzP2SnH3rILJZl32o7kwBF3Q
LSfEJhMtTMeluhF0iBxfdW5/cAs4O0I8jkpzlQilWLnCAchelNfA3YbthfFP69nL+A6zzA6nTsjB
eTwLHvdCrem42uWmqyQBJTxjJYEe3sncikdu/XOLs4UCh42SrqPKIHErBYR4kw6bISsUv80ph/tR
FXkycFMRBzZWrr4OfnqXZVKWwX9vu7PYT8fmn7ed/1R/By3VHJ0W/MavbWd574A0AZdamnhLJGdv
/dp2/AiSo4uB6kIVREOQxfD3AWC8I/xjBQTbkgPg2WP17wPAeEcNmfoPexn+jOs6v7Ptnku+Lw8A
HgoqDlgpg24DukMnJXuABg3cDlNZCUu7xg05agNhRsl6Tq2wW5OaIhGhhLoy+96UzMmqQd5bWdH7
qFs/t/X6ELdT89OakTLnBpENP3qFxv5cl2a0puBd4RNtaMOfeFVYPpwm+2NpFeKmBm/7S3Pqt3qX
/7+fAMvn++el+Bj/+Jf/FD/lT0ercfmlX6vRoU+JfgXcLw9prqN0xFXfsUJZqIsukM465ej4tRp1
5x3SNCQjiIgsv7P86Ndq1NV3/BnOAcReHDrVjvE7q/GUFrbw3NVFZofexPPiP45+Vj00E5tFbr24
L1eWMVCuqG25eTEprwT50xj71yiuTtrDJkLp/3iUyOo60xjxXYzCcNW3wH5C8PZIaJoDGiVTEbQF
fI+3x3z1zcAeq3gO0gI+lcSZyxhwmmnLbW7q5XqqAf4rC3Ll7VHOsI/LqxkmcpVIH0D3O5Xe76hz
NF3Y4HGh5RUVX6AqdqDGSHuUqtfmAGpKVfpmm0TXXM3Aic2Rkh0MUCVAuQAS7SsV/JzfZVg36Xjh
+kMBvPxBcOHutrqkpOjHU6NcY9ul6PedZkX6poOBK66oZbrwE1zzTmp5tmsaMGpvv9wSKY9yVaQJ
QJDiXodDH6hTc8llX3QXh3L2us6j94GZoHmv6Ho0+WYR61TBY/1jR8vGnwbJ9RW490bUar/DRkps
Jq3oCig+znBhts+SheWBSFXIqFy6jjDkjx8ITEicuMCqtijQ2QdT08evydgDl1fLCXdHL6OGYoAO
UfpFmqYwAlS1zQs91/OFxakCapYEzAQOcpowWHQ3+77AD8AJs+FzYjf5DXi8yX977pc3eXlKkBMu
0jfIg2DDQY/15E0V5EnVaIgyykxI/7rQWA+qDckvA0p2YVbPdifBB3oudvDknUi9LqvgxVc2rVYH
KVjEWzMvqqt8pKrTGjr4Q7csPqrjqPypRXUvfnd/MircWMMk90Tr9VRPbJJGNbFuom2EakiE2PKY
Hbq0yS/AFc7mkR4wFhUG07kkA6eCdZHu9JXWapj0wkw+UKZO15nL7mmzyv3dN3oeCny2Q5K++Mse
z2MovdQcm6HaKm0jHuPQvGoUp76gQrqko0frgkH4TgCnYF8v0KnjQUSB7KghpNwmoYfTXDumO70d
+zvaIfVN1lnO74ZuB6zMIsMFUny5GJ+EgITDy7OnEdUdd7jXjeR6NgXoQwW3Y2TGrLGQFxb+2fZi
QPwDAWItN24uBMcviMbwMGMxTNx27YjmlwhpLtOIfHt7vT4KgiswMlGmWC5ZL9e80xV6jle43Gqg
NZEH65q1poX5f2UU3gdNTqoNCMeejJK0zGhmSthYVbiexPB91JxLUg1n9ziwiWQKgB2QZOMG4p18
ohBB9opVybuYlPCQMcdznPIz3GvtU44H4DUc3HRX6XOMyVuXbCodRlc5qPaFOPLanDrYx1rLQkG/
efn5iziiIyZi6SFfbpCNXDX4T27mwgovLMgzQObyuti3s6ORoyaXPnndpEptF7V/UpZwuXG1egsw
ul/r+fAw5f0jJq8wWgzDNzC/jJJqH2J6PEaUYXEAofSq4dHhRfWFp3r13QlkzD/lHYgax+9uArgI
LU2X28noHpfsfWNW06U06rVBALQQpFm1HIVLbHgxwUBXElutGYTmDAr7CubylMCiC4v2lYhJVYC8
YSmIwfznZvVylKZx01JUI3bVdaHuulQmjylR7TA2jrgQnJc/dRLMloMcfSCmDFjeyckz8TFAh3So
UpfQE8PCzdeuahWB1AWV+TFd4BCw52ucgi+85PmmcVUEGYH5OcAHOf1Ohg7tKKQfWsot9d7+q+gs
+roAEraya2RgkJ1ddc5Q/mhYwTdDnmaHzIR8Z4dWcmHlLB/taA4oOBpoQhIf7KVeefIgChXLsqUH
sNWj6qeqKmItpz7DNiM0/LTr0+DtwHd22C9XhgU1jH4RnKLTw74J3ajJaWpthZmD16qLKsJMhOV7
CyeeenlehhNG9ub08e1xz9Yu4y6isaqNdBf1rpPXbC17qMWAXv3AbekGJQ+onl5kXTgdn00ATmaT
6wUQXu4zwCHtk4g7ovDrjGBIQOso7UecMyc0FbJuh+CEcjXJql+57QS3N49jlKKc7BbpZ2ON7K+7
srt8/srETXvTzS25yqzBloE5COgXNGkenc78kpuQPPDSSq65u/Q4NTV8pLSq9p4Y2mCsI+juStfC
+x4XZyGre2/AZlinUZ2CF+nVq4J2whVIkjbAsSgBT2zEK7pgybZtiUlp1IXbPBvTW4kNeDDNxLXf
/gzIyiG2wu2Rf6fJq+I12aA7YK7xW7eCXCVFr0T/9e1BzkCB+LYwikO6BbRb44Z0HEIGXYEMk6I8
h5LrH5FM7kas5FZJkigrOJBJkPbFfWwoDxAe1kKDlDGE9jbuQLcYKfY5hYQrQO91hGbuv/1oZxFn
eTKuzZ7DnZsgepJddGHSl26F9JnQx24/a3UdzBLHFh2/IjBbETtAJwrgw+Fe2HhnYfVk5JM5sSpI
rN2AHFo+ALDvemvwi3Rygjyhb/r2S76y1+hyLHBMC50bIMjH0x/1sz6o3YC2YD1aa0jd8aqy40t2
i6+O4sFtJowuorAnU5ka0giFsuzoBhsZI+e7GnP46fdfRadNgt7+c9J7EjZUxaoSFXjdttbcKpg7
Hbuh4aK162urgroEJXnq7VwWTr6NbdT0v6Xg25BcbFCBT78gpo63TDOUN0IM9mGIWlxaagU+/++/
IIXnpWHFvkRT6fhb9SnEaTAuOVpeZvIJBEIRKPVg7d4e5ZVDZmleUeWmoIQ80knONNNfBiqfoI2W
V/YVyLXhlqgIaC1KzFUdmTE9jn9Xwe7/Crgv9YZemVA+GMUXBrSW6sHxW+njMFa6LfKt0jfK1jKg
WdU9cBqBLYMP/LYL9B4YTF5M9YX5XBL3kwPAJN0m9GiLc8nSc3mZvXhgFhbhgWw7AzANLJSFVnM3
14GR1uLB5qOuI6eog6hJKr+UUrsAxn9lUxwNf7L1OhaRVLom26LnMK7yskrBK9aXzF9e+ZxLiXvB
qXPS2aei9SnAAQl7lFE809qNZJ47QaEJJp6O8apRtxcCyvmkEiwJKPTtyZfQoDue1FkZyaqROtqW
/CwoRPllICp8dZEkXHkd/lnoIJl3SuyUyFn07v53FxO1evbmwmKmpOOeLN7BiNS+tFW5FVV6R4yG
rNQ5yl3V1YvsEqR4Fhk+YlkUvD2ucT7NWAJQ0iNz4SSDUnL82ppRDVES4chYAXxublLMVMpVKUxH
uRqzyvgBahqgh1srVfN+xEAcOaoIiYUBVHK5ho7vfR6z2V11zkjYsKfa/lo3Wu8E1LiUJ/RDENHW
EKmoAfC5uBPC0KQKitVq+0HFUCRZSRA9EDOjUMMZHIqdttFd0XwqrLbbQ7wsv3URbmEAs6SUfjQ0
7h33nECvFNv9imGsC2WxHKC7unn94+2pOV/mmsuN1qRYxGXPMJcF8+ImMiCII8JeyC3OZerXhhPb
b5O6/Pr2KOe5qgarncuUQSIHA/7khEESwwDChgWKQoEjjMZrbfBccBjFIxwNoFSNe4kBcl5gRF12
uZIwHuQi4uXxi1Vq0gCmShC3tsxub+dDeJgACQbsjwg3vVCgZAEeB55sSPWl1sVd4wDS/933Xh6C
45skZbmjnCz4HBhiqjdhjpzQkp1nHsjprprdvTZGcPpyB8k2NXTnP98e9rWX5wBkoSPEx23ktCGM
M1EczRZqoG3iQOiQpXrL0a8EplOLAL/39jaJhfstbJ3Gd0q40aIS8/bthzgPNXBJuJPR4l6oeKdZ
hafENbplqHgqhQF4zXCSfZS07RpMk1h1UZwCp6obcQWgfQDRnjoXxn99El48wMkKKBsymSrU821n
jOX7qp3F+9G0IAL1A6JkliWvIlt1NgrSOCvQ+4qfQCW8cIidb6/jSTjZXmE7qQ7ePoh9Jt1T1Bbu
B8vESOztmX5tEBr/9N2p7vGfJ0EdAr9p9zoCpr1nxPdNb6q+BrX/Qubx+ig015+/6KLweBQp4igd
Ogwbc6rlphq0Wq5jsjldtD1fztXjY1+nNUCJDclV9EpPQ4XRQz833Yo0SkBhz80hfoBc3AZ0EZQb
BKMB03Vjf19gEnhToINAajemP1wzM9bzqNhoFljpDpmTNIDtLH47KTh+uJM56Oy4FJ7W8DndEqgZ
vIH3CmZ2wdvf89UpeMYy0FemlHDyPeN4MKoOyZ1tYcrso2FUxfVcpclamPGFW/b5ucj7QJAE1ULz
iwh9/E1DgMlpZ2b5dkL8ceXWqNDGjhevZVJ/a53i0h3g0nAnd3pF51TjcGE4NQvR3DPswK6jcA+8
Rey9EGGktyfy1fHo8JgLOofS6rKkXxxuTRshkdijfav2YfQxN0ptqzSxHcSV01KVLsMLtajXx8Pp
hF4vBdxTRuUQ5jbiSoyHjrpynQ2Rs04nU648t5m2ejhcorS/Mh6W1gtpnKyKJtpJdClQOYqHidYS
WnMzWj5dvHat8mnWZqQw5rzcvD2dz1Xuk73JddSDpggiY3EoOp5PBVYAttZKuuWs631bpD9bjIGj
tt2UUXGnqAn8SkDoWpJeC6U6JKEbwPBAnCTdKGV0XdLrC7BO3eA5AbJbbgx8p0jFgjhT4wuf/jzj
QBWHA5fbA54D9KaOH7WHfFf0GFhvzcxBqI/yg2Hc0amX8OtaL8hrzbvw8Ze9fzo5Gg5vnLvI9Din
gQthGi1u8QvdGmo94KuiLBWqJEXkRtxEmLceImdGVJ8244UkY1nFZwO7NN9AxABCO72i9VGJzXY5
pttpgDmoSFEFDTDiCyfZM2X2ZBjQXWRSy2Zy+C/HM6o46jyUYZxu27RwVxkNrY1TxM0dMiHObqjn
5KCHzvwEU85AJ7RTb4Eqe3srq1PYOr17m2S1deHNXwmUwMwIXktBkmrjyXpsvLoI81mkmJdZ6n5R
xgtMNdHQ3HAvNTlfHYpIAv4DLjh3ieO3r7LepbjL26etmWAdLbj4Ri08qdT7/PYue+VzEq9op5K8
LqWfZWW/CFq5XqE/3LiCu0qYg+ir6g1kQ3Fh6pbnPfmaIJfoQHCph2N6Wq1o1MmcclmKbd6zctxe
8x460atBF4ZQNBFWfHz7rV6ZP8STGZDdyAI6VS2mr95zHzQEBnCaeaABMm6cpJ4OGJ/+wtX9I6/9
1aF4M/oeIIDpPR5PYKeUOQjzVmzjvMeWs4xxusbeZG93wrxwfj6vsJNp9GycrUDe4NWHRvHxWHmj
lV3Xe+hamNrwiPyFucKMCpNACS2whoC2q9Va3eE+gmRdZZv4n9oFFDExXBlujFE8ip/riYrYnwYa
mjBMR+tHPaH/iGc6BkA9LCQ7pX9gwPS9stPMXiGo2d+lsx7Cu0N/pYHk9buwCGB1Dqhqrsx0289Y
+p1qp1UDk2870uwI7F4iAmN16YVweR6gka4GPw0IBCQmauLHM6flIQzPXibbspr7TWlJ2KSW2y3s
33JrI6qzQWpB3fzuKuRQ4HRe3orGmHOSgBhT3PZ5Fidbqi3pBrkua12V4HUcGNhvj/TK7YNbj67T
oFn6++5pUj4qIkbs1oi3XV0q26Fz8cM2Wv3QlZWxHmI9WVVl1d6h29oGw+DpKxuz0+DthzgPJfRn
AITRhDE4206hJ+hLNiBYkauqgRxtrDJr19ZolRe+5JkiOVt6kZEAUa9xPJC3H3/KrlPAS3hevM3A
xpECRCir1gJCsTKHI83a0NhlIESuZV4W+ziso7vJK75FobSuZxi3aJpN9ZUxzdX27dc/Rz3xYHxm
Sg8WZWf+x/GDafRecIaBbNLVSrhXEgjC1Rg1Oygyuj8VxXhb6Agr5aLPg0yfHRi+UK7mOpnXYQNC
6u3HOY9LPA2gDw5PYjt3m+OnsewRBi9KaliB2NbXcJrUTY/VRBCPqXXBpuM8F+Gr877Uo8nXzraw
1XA8Gwj2bVWWNxXTBgW2js7VFGGPZyPZ7bfRWPgUQC6V2l5b98BzdKzeFgEOapvHb6l37WImVaVb
XXjKGvYNzFfmhbpLP+zaWV6bk3ITWmHuT3LSty7cvIffnmfuNO7i6WIRmk9rqg5CtV2sRylZeAWR
jR7dziinDpYhzuhvD/VKEMMRxwWaCNKf8tnJUWMkIkaSfjnVdL05KLHtHsDitz7Plq4bq6/8rsVX
9e1BX9nVaITgnUT/F/OaU+CQYyMNIFIGnXRDWdWKVgc0KS/me68sV8xUqZlSJ8bO1zl9t6JyUbwx
xZaD73YehXsHV1Dd45oeraSWtjDeZTtAWdVI5JF73NuNMcHVMxt4slFF49NVrmkdXGlSk5/enoJX
nw2AG3UlWn9EtuNFFhtRZsNiFlvUdW9T16yuhYvUJGBN84Il9WuTzVmxtKBBh6qnbrwmDHFpZ7nY
GtUifoivrOs7ZofvzdtvdJ6PgaKjw4KpxjPIdXnjF1kfyZgya7IgFTMmbRWadgTZtPmBLMwdcSu7
MNpr63bp9Glg9jgZTnsrba2rsQWWCC6lGm7mxiRnxmsRWkhebWIHUn/fZeaFdfvaRwOowBUFKKqF
VdrxK4rM86ph9Eg5izLZSGmjO+eR3RrYzq3fns3nvvRxXkbZkaOXnJOjCcvO47FUL9HiQQ1ZIIr2
ELe2n9TtLQnodWjp6z52dsLCDCylNhpqvtE7H9RqMVlsbhF7DIqIqvtQ35rh+NGRv3TC/jE9fe1U
QjKK4hZHjwf29WRjOQ6qliR7YptR+lylielAIJWa72jJENh5am0GUcvbGeejPa8Y4TQ791tH6Wzg
NNGlGsIr9zqmimsUaCeSZRoBx1NVNeREac1eEv0k1wnkmqsxr5+yDnW+qBk+DAIFRdDgNAaAra5S
ux0PUH3+F2nnsSUnErbpGxrOwZstkGSWU0kl29pw1NUtTOA9XP3/oJmFkmKSUc9Gm24pMoIwn3lN
c9Lqrg1iQWPs9sdbB3zz7Qxsetd+NJDlzeEuwH0ghsDFk1aWfgfcw3GLSq69ENHzO7QB6B7Hjvm1
VOMBdwbkD24Pv3fiscOhKcLOWVFF1+sxWFYJI5jP44zIb2kKqsklQK6D2GR3kitJCQT06gumXY8S
lsgEDaibnrl88R+j4vkFOS7FpxqNWA3H3pvtQXbTUc/ftSUWJ7cn+WsWbxaZNJPOqmnRIdlswgne
roSQK1lmppC8xB96ZMv72rwbFeGhDHaqNVgEfGCzd57xDMiQy06fqQl+asbqvChhUMnYtraKC9Hx
IhJxr9rZfaeLhxZMil6kr52oHq1oQBoeqUg8LeRq/GnM1SNaSB5KgCfDiJCHQSdSjt4pBdrtoBpB
zeBRn6XnyREoSajvp0l8zevydY1akfrFcwKjGccOSOWeNJvzMXd3QgrP8ji5NYCcsVgzJPtO1FUw
asYlNQfsp8IHLCDv0Vx7Grs+6HP1LpeU95WZ38lz9CqJ8SHGpEPq42cVfXeXwbgEceroSm80y2+d
pF0G1GjDqbgLlR4VkbG+Q4774+1vsns/Wmz4tXwITWmz7y2tj+px5CDGBf3QRJvkIO/ihJ/hOJ9u
D7W7x7G2YTRCdloG17sP7Yuld8T6fkqKfY6hJ7lRnx2B/PdH0RmHEgORxCYUrIWTgkKT03MROfX9
yE5yTUkt/8MLjfkDEefKJAAKdz2XekKDGdmL9Kz3yuJHoZz6EnT7u9srtvNxOIgqLwpFBYpfmxWr
JkNkBU3c8+raDtKowv5GFGEgqqOO7PovbU4mI9Ghp6WDCtsWX2cMjR6nMOjPM3Kjj4MkdER+S/tO
K0Xqp6IqD3KFna9EfAeLmYyYxFhbZ/5b5JFT6ut6lZllVOEf+rFP381meIRt3h+Fe5Jq9dqZ3dx3
FBH6XCaKPOeIiLkYIZinCBGXg7hmdxT06+T/Hfhv94JFlDpm69oV5lw/INo/+OR7+UHVZ3cvrIw/
QidKrsrmheDFXlQt7tNznypRoHf57I9RgQqVVUWn29vuV7HqzW4gs4ZnCGCYD3T9dYZBTkapg9KB
4koEp6hOckRSrARLm0bBB6iXchywE9USaB2aMZouC0Xi8b7Rczt1mzhcEMWW9Rptb61MfF5W8bWJ
1foT3qH/GOGCe/bUGV+mxKyzk7AkwHrF7GRPygzAwa0ra9Dve6NSDZf/o/sYyWMvubEyIj43zauN
ZWHhdeLpZHavFmjUQCQO1DM50p3inhNfKx9CtXH00zDkwzezSZCqzZp87M61MfQWcpN5PXoIWJvn
rARf7IVNqf4lk7djU1TqOTz6QaWdqRmvAFIMdGNzOgqFVebPTT0HagEH1GunHoWYUkY2aLSBYwA8
VLPvVecg4ltY83QxEVNqXQzTBuG1dm5+yypZfulMJP1cu+uar6uS3N+Q97vCi/u4crCIcMQ3jswd
fxNhYCMzdNx4MgNDMEQ6kZBRB/MvTaTaS0MaZICCGgWiiYM5xi5+N2JyZ8ssPzSgPy897iip3y69
8sia9ct9U6XR51pgRTVT7n2fmzFC9XNc0otf1Kd6VPpANub84iRWIntRok7IpFQK1UzLrJevaLGh
jmyHUpz7t7fbTl6wNq9WE1uo6SS117sND5mwLmUjOecGpeHKsf/ttTZy7SZ9LzdVf1+2tn4QCO0d
WQJvi6sHhCNtuushG5RYyCupqVtdLvmrpdspTsz4oKa5d6lyilCMoOjHg7S55PqoYz3pHp9Hcj1i
GdUYzguiPJjRh/PTMip1cHsl9+4ISqiIxq4atca2s4okpjy2BtPSOqphsMlbVy8pyIy5/fn2SHvf
zLZBAgK14Mu9YSEP+UKxakrOiZl2ATJwNkY/+JhZ+Txi7KfKf6OyFx7cS3vrCRkGWA01YMLX9Uf9
9mhkvYqbUwXauRgn9Z79OdxhuFeey3R6pb8mH2ySndWkSIwpBUAl6K32JlpF9N9SCrMlC68wQ3KE
UfpVlfyDU4V6MLG97IyhaPJQmQbssO0Z2+rS4OJHwm/aTf4pzHhMZLtR/BoojZfo2CopwABOWos+
wBhG5kOjVi0mQwSf0SAfsVF2Pu7Vr1kX5rd1xlmstuSQXsY0javaVecZuY6CHqZJHk7J+R26bUfF
gd3Fxn2ZojGgYALE6zG7jnvSajj/bZ85Jx2tUr+vZiNAAVU7uG92thF6twRuMG2Qal6VpH+fHtd+
ZPO6EfJiLHwBhi4jWZiiYFZj2y631Ohvn5UdsgiNmt8G3Dyno532kwpA+Gwt4PSidAJ6FOlUCZuw
9o2iRVcfU6q7Mi2w/6pGzeuwtTtBmzsIutZbbfOsUzAHcEFJifqavbn1RgM2qlBIdFZyhz80XUVR
uviuZpN8Sh0LL49Wr89yI6SLWvVHx+mNPDK1cJ1KvUHllSIELI7rdQf2NBUox3JnyGg7IjSGeqyN
l0H9iPTavwv66PqcBKZovoRjegce5ZEADnUux5e66q9JKb9ZaCHjPf5syUhxZf0ntXfmg0O/8zLo
0Adprq1VSPBA1z9ygBoVIYHHnW2iLoees3MSfXkkLrwzCrIprAMlztVEZ7MUAsi7XEgRPZLZHt0e
DWTsqIRyMJedjbfyjLme7ZVpzLm6ngzqgHDWE9LmRgJCPdZOjidbJy75MoV39IOtR0dKqxf0OMOT
3MTGSTUbvNXa5OftE/D2xK2NSpI+i7uRzsjmcI9h385WWFP0izHWFkZbXmpJU8+rHOKPutasy//f
eOvv+e0Ck3sVfSMwHoE1p7OvpyC5pkVEpzpGN61Sm/qA6f6LOH59snT6DgibryowlDY2V4rqsGlo
qOgBrKj4pdLixUCjQECCDu0O/58FoG3/DvWl6hM4jYRadmuUn5Kw1TpXK3GXCWrFKlLExWasaKyy
0B66uLVnfwFT2foV8sv2KR4wq/CWubVyr9WMHMdUESovYcVxcbM2mVLPycpUfbSbua4psPZp5MZ9
I7c+trjaj94xys5t86KJXRks8j9OIcYfEJzzb2gidwS84CmQ/dNTDMS6pV3umlhX6yBtF0ruBRYi
mYc+KRKqiiQtwTxl8gtcSxmXmKzubIR3QpFfQqOscSxhqR6HpMt6PzKlnCxFMvDjznRM4s3JQXHE
QK82821Dq6Cs5ZMp/Inq1IdJWH1ymufkqzCktjrJYThlnhVK8rc5HPQPk53g7IPK3pQ90DLDypRW
/mgNrRJkmikja+csJmigIZ+e+PXp49DkjY7dUSFCD+887Qht+5ZQahOyrphTk5KmzXm73myqlKXg
8iwHBQP1Tmi9JrmS3jj4DZVa6unz3JxEOaM+besYwrUCi0R9dXjqk+TZrkPk99DQjvwCFSFEH47Q
aL8K3JutCdiCvhju1oSF2wstnRCjTWrbCVoLu5Q6kj3QjZjUFYZfxpbiEQe/wG/UaZiNqKzTrzOq
nhno4BdeTJyQwrB9qKziIzvz9MfHFFIz3STkNXiRVp/w34+pVSEPFfIWBZhvPo6LZs1uI60G1qX+
VZE4vreHe/P8EatS5FIQxXFUikOb5y/q6jSO6yU56xEKpewo21vidHiydQqBUxqBnQjbUyKUv6YK
n6Xbg7+JqdbBmSJ9FvrWb1Bzy5Rr/RDjRQ+nP3ZzLXqPaOoXRYjcrfrqp6EP7//DgLR9CZURCqMj
e724iYTF61jhET4OVXjORNF9NGeoK85MnVWvDRNx0+6PCy6A+mkO8sqzyETom3uwkODGxQOzlHuT
CGbMHK8I56M9/eY5WUchhuEt0QCgbQuJjsAYE2XH5FxH6D9HhkzZVsriU9zO/WkMsRK6vZTrUl0d
oXU8ClUUremcKFvSazHRsszies3jrHd1CeuXohIu5CYK3jR+LURmK2NtWxx1bd6ECZuBN1dLPUQN
iqMkPGmeyG6+REMQDu0R8ndnOXmZCbvB7gP+2mLsJlNvBzWZASyURX9GJ9AKumVKTqY8T08CadmD
5XwblqyGI4zHYVxxCVsYGALOEhbadXwOK1W9mH2mvVTRpN2j7BqeWzup7rq5z86YbIUPSmSVaMmv
9mXoS3+6/WF31hetfJ24F8YGfe1NGFYh3y/FRRQTEM+vhaFF7xIDL9rbg6g72+dqlM2hQLTIaCQb
xnAYNxj46k7qqVL7L1Ua2Dk8Hy59GHy+pyCNaEhQ4vPnckYOnI6m64SpF+PVeqKXpvujkE+huVKo
5vg0J3QcEl70SZY/jG36vstpmgB4RFnXalzgDw8UVcxT23XtwRfc2zFAD9ZeIkgPzuD13VL31RBa
qojPiIvp7kgKcxKm/BlY2uCrKI0dDPc2PWbDoK9iwlqjvKFs++GTlUsYgFvROR7qf6wkU/101rX3
Asq5n4fGi6HN4gRmLH7kAu6oHOEZidqe9DAgivnnF/kqwAYAWl6vcWPT5C00uyth+kdnB0uGk6SN
ESpBLSYJ6kj5IzP1wM6QTL69h3a20NoBQHNgBa/BrrlecDLGKFc6NmrSdh+KKFU/OVGff1TACHxS
Yr32ip7iMMZXVni0e3ceLoam5MI5pUNkbHYvxZ9FmZMkPuMP9BApWECKMMT1YszoY1uUEDuBF2A2
fZusnnsq/JBZyNGb9Sv1jH9qg6BrrLEtyIefZixo52aEe9Lwg67HJUJV0W+b/gkKRYrgU/3DMsr2
1GOZeIoqybu9hjuH3SSh42ViKmv/83oN+740jdlhDadC7QLHQtbeURBq+A+jkDyuIq0gM7dleoqc
SQK7IDqPpJE+O1qFXzjbBydi96OAeaMlBIGCY7GZixCCBiLqR4BhFg85AtmPRabcIfDXcXmvmQQV
tIOtsLuA8DZWlQnwL9vOmkA41hksLTq3uvNad4pyMqIkP9jpb6sEBNKcchxpKAqvvcLrqZVNqKc2
kAOUHtLqWa9X4W5lkU9REfcBkt6ZTzVFnID/SZ+lqkY6v8nkE9jN5CPgNIzVh0mn4q0bz8PSYaea
CoUYtrGWh7QqMrxCev6UskORut3VAc2AYAFV7De6jJgGJGEnyXyS3hldExdabqT453/YXdRd1zr5
evNuDmMlyrCxawaRzbY7a2lunMymqA6uuL2pECXDuKBkQyluM4pmdWKkp8WHXhCoKGar8fo1Krg9
l7eJE196hcqsYj9QJrcRat4LRw+tjps0ktMv9bjod5lMd8lccO5OqNH44MOgToygmpdq+oCOiwVC
ACilAAl/GSdUtTEIAM1SFPXl4MetT9gm5qNoLzOKaqHyvo351IhGfQT7POAt6X+AJtMQ784WT86X
GhelNiWR5m2BZKAj7JpBNezNIE2xMj34Ietiv/kh0F9WiaZV/Hl9Gn6rZSxLmRS96KRgzkvnOUqm
xzqS7NU6RA+MVMufi2rE2NsJf9KUyn+GekQAsAzTh8oolQ+3f8zOxkDOj8iejskqOLnGBb/9lshp
xwY5aCnAMKP2EdhS3Bhz94Mpvx1lxU8SbQOhWkUfN49dWyowLBaUn8xMnVy5S5u7OBNHghpvr1BG
YT3XG5TztGUW6jg/iUJZwgDAn4pZyzxfEpT5PFVNposKvsSTcXs/OFmU+N58ToaldcGbSl8BmPb1
ErbJrDUGlvJBhnumkiiPlZZXr/SCbPkk62I8V+CS8V92ykbz+rzNXozQmga3yY1JcUd54RGuLPkF
oN38AZyYxCMsP5up43yMBl18x77B1k9o15M1aIuaf4pjTX2tNXNevMrqZ9NbhkT+3mdKPvm1bs8S
VaQOA/ipmVBndmjYZl4YChXDH21JP2FPnYWwGhMHt6I8DiPX0sAM+q2SOpOfGGUU+uFgSI6Hl22T
gn3Joqdh7pLHJu/Dv6ZRQtF4cjBhjfo5c0UKkdFVwcp+GPpK/6yMU/6z6NTi77SK6gR5S9kYaUsa
A9vZScgLflnPds67BIEj028LmaFCytwTu9yciMCssQKyYkJ4XwYRv6Z2zQkoRZv8kEZHyV3kB5Cm
Vsv+i7nMMN8hf3xRyqXCzEBjD5zTWC0wBuh6EELgWl8nXemfzaTAhA9GTnOZwVdj0E2fF9SRKj0q
jZ6EJw3wziXucTt3VUnOvuOpM34tKr39kOnK4uK/1X6w6R55sZE/ij6XEFRD4r8AMFRRcClGLEqH
2njgdrE+ZdRGP9RpGp5yykWt3xTOjLmdPDqXTkoT3RXIoUk+jiWV/Hdlic529dFJEo+cyGiQ0xSk
Cui1SS0+0qEzBvC8o+9KsQy13ytK/y4dYjGfG6PCkvh/ZdhVTDgqgSNJrBgudqU7HySB6dkgF8bn
DJWS3EV9M3w/1U73EoG/itzCFqCnlVzCyoqEO/psZ6aEyVCef7l9x6yn+/q+o0YFeZx2GOIwb+gD
UeNYUyjSMIiwVfLCGIGGvlTUs9Wan/98JJA7KwMVDQwy++ujSGRRq02UUx1HbOShauOfXS/qd7LT
Jgeh596cAIipmNUC3yCavh6pTKMoHqaYkUgNgjrKm4elCg2v7aVvt+f0FgkPvBZlMhRvuDvpzm6G
EnZl2xIbNKiiFpkmbck/SRadfu4G7cJDMuMb1tLpB2Dsx9EATxJDtqNbbh1k8w35EfwAmRiYVs/m
khsrDSjdGDpBHuG1lk1m7hqTMwWlXnxW5/4BojQOL6E9ekbY/ihSm+JG75QPjdT9GznfU2l86Lrw
r8Q2H8xYM3/2FQ4HbapVB6/8znehkAS3kEwW9+7tYk21tehyyV7rpHY440/zT9bm/Ql+9P9xO/i/
4m93Xhudvi4wLZghtN42GbONx5ootCwMQsMs/SE3aPf1luVTyJZRgsg03I9Agvz5vqP5s6pVrXpa
4NWu910UJjj99Gtp2orkb0OnzPgjpeOF/9f8D0sJy4n6EQcXyefNYbKUTnfigqEcEctun4jYBTBU
oyfZLQez2t3jRKXsbxuODeTT62k5Bs5TaHk4wdCMwGTKMLdOjmS0p3ZRnVMGzOJu5PE9SYYy+LVd
FXd44xw95evabfc4EjrkeGjf4l+6WVvM36KZSoUTLKmSBRQNaZDHkx1giKX5aOI2n+qJ7CQziqOv
ujsybRXknrhQ2LvX0zewtUqljLI5HoXDqcBSxtXj2r6XBqRVRTJGn+cybU7YlqoHH3knMltFKm04
h9SUlW38Z0fIqTQRHNwelDtOD5VCf8M5UpvaO5UKwTcf12I3bVHCY02bJsG3LSikMPHb1Ax/wPZ6
BF1nHTTEd+dDFgJihqLKG4FqnSCozoTqBHpi1u/oGpbs3OQIbLR+jzc7Bey9wSOD2/RW2NQAMeEQ
cDBKgZTT0GhtoClT9iRXafNUUHk9KA7s3b7qqlsOMofa3BsWOmZTEygjJ5CKuH52ZkRvoqrDq7Uc
cm6ZQcULUcOUotXi56IZj/r8e1cdtyl5AntFNbYogwSLsFjOGT7UrPHOiifnvZpakturyLLQ74IM
JifT19vv3t6Z+G3QrcTUWCkhSDcGbelKvrZmmD5oVp4E8PBybDUxdSu1Rvcly/x0e+Dd2VIJBZe5
al9vZTM6E9c5cEl8XPpniIY0pW9rWXaRu7rx5i4uPyLB9Xp7zJ2KMiUYFaju2ksik9jcAL1ppCFS
TpwQJf5RZuQvpOfxP4NuSl6vzUOAUMqC+VShq4GVRsV9g2avG0ktbsadwR2NzTOYRmmmeWJ9NaSm
ft8anflOXRAoyNkiAWRd81LrDvgf+sMB7XvsaCmuActEWxU5uIK/qvWvTZFHL7dnt7t9kRNH75bd
C/T5+nrT06mMy5EVNQpJtK4M3uqhbx0CeZwSXpMMHVWBbeiDbEWaqzhhcyS3snP/UN3lcdEpuFKG
2tzs+ClbZFs8L13ZdE+ynGRPyWT3T42l596iFeWTbAz5o91ZjtsiXe/WcT2+l8jj/EIRsm8KC+/M
frIvI9Ji7twP4SnLYVELPIG9QQZR2S32+KBKi+zi2YlHXNRcUNlCR3LJzackU/DN6zr5s2EPk9tW
reU7iPyd5KiNfVkFjTLxWzxzUZUHJAZRTVM0WstTstDhPvUaTRQdhS8aqHrc1Wc7X4onHdX/b4oS
ibvbX2vnCkX5ELlfYA8UvrZBtNxntSQ37Cmjy4enyh6ck5zE2sGVtnO8V6l3OlQoXtPP3OyJODeS
ULVrAkpDsk5RPiF2WimpHzUtpaJZZL6adxjL8pgEt+f3Kzbf3N4rbgXdT25vEpN1AX6reZSJMoyD
wWsLJje/q2KtHh4gqqu9Z5uTHKLCWc3fMyNV7qqIA6HGAl22bLJOMMGm2QP3of9VJE3/scOJW/eQ
fJIfbTkuC1Sm2xYJ5kRJ7uLFGv+Y0bSyLFYmE/cSUfi2USFmYUuZtK4ZFsgXKcKC0lKxeGziuvQX
Ve9909CQmyOhCCSnPwIR7p0iDUQv791a5dtiUSOwHtPclARpORDbWQ11t6va7GIo4cEVvLcFAWxR
KuICAsyrXX+hpLUtZPCYqJIMUZDYaOhFciQfbMG3lDXWk+B9DYBwY7d+Nal+2whTkid5uzREeM04
JoHSJjbmpGOLAN9EqJbh3JkOH9umiT60jrHcj2GWZJdEyhLaH2A7yYHKuRNuNznJx9ub9BfydbtJ
KZiBraKiRGFpfaV++22lY0lpaGVOMHamX0vO9ykFaSj3+amIjEtVioehzN45ITWSSH/JR/lvMSxP
1ZzfR02FTdd4GqvEM2T83iiMV53mCWu6SEp5UpEylhxo9REbptdwU+ydxlWRljlY352HlKLfChuA
rEk9bpNAJJnZCygOdkCCBNK1B5+SV/1qDmo8Kk7X+dYKDD1Yt3VrbNeNxj54BXLl1U7vet2yWRb9
sph2MFt9+ylMUuPZATZRUPSeBNOtO8cle2/+hriufgNxPTZu2zs/pEbnv9RDMj/PkM1fQ7CNja9P
01NKdT53YyNJ/1IlBYHLGaXUr5kw8HxuSjRUvTkM1W8iTJUjNu/Ow8kK0jpBVRGo0zYvmHo07ONi
toPO+ZFl+fKA9G1+V1QgyuwBpeZGxiswrhtx0iKYD7eXcqdHu2ozGcB1QNRCKN68mnjQh1YFnyRI
6Qe7Vlo/KGF7ltLmE8bjtL6VIpD67GPhKC+xKf3UocqoSav4t3/G7i6yaB2RH/16vq8/qIIcciQA
owVL5LxTxnit3y+8l0USnZyw7lwr/Pf2iHu3D2h70qE1CgTOdD3i2GdoPZEXB5UyokGU2xam91xB
t0f5hZzZ7lRuODwYoBfDZN6e8ERGyaXneeui+TukXTvA6BdiCgBxXxV54laCZnhFQ+VuEkVzAXHc
e44SG5/tcIK8mlj62VSi+rzg4BukSTFeaGXHjzOKjQ+IEWoBDrTpZTLj7B2q7n/esFxF1VdM0Aoy
wVvoepXaRZOKttLsoB5U8UCLTw1kdcR6OFKbs7Ok0lMkSdPBlbL7aYiRYTzDMAPhcj0o9fAFZZbF
DqjMpFQwa8zfy9o4iBD2jh2FSthStCvJ8tTrUXBYrxotHO0gU3DKhLVkUhYdnQBr5PSzYSTtIzZs
zkNeDPbHJquzg+H3qiEUQVaBGZQJVvLw9fhhM9ROJjG+wAD3ZBCOEUuK5K4EGeF1Yex8tLJkJAoY
F1e2BNVzs1cPfsTuSq+wL5B8vI5baJ1UJUCvBqofdqwr7hxa+qVDcsO/fQhuj+LIm6NmgFecqJzb
gaQ17WPfFigGOFL3X+YCXk4BYAZsH5fMq7eUqs1MgaVlqyo9VgO9YvmRjYjLf5gLWBb0jghpgbJd
j5IZArPrfmBvJnHEhWx+xIv6CAC+tzUB4cEXhOe0aqBfD4IrcYdkMLfhFBfqc2YvybvFIRCTZju9
aJmFZsjUIvxQl+rJAW12MMe9PJVeF78Afya4pVuWf2hpotRRW+ZoxBY6U2mzwPMWPeYGtW1/70wn
/aZrAmd7TJVkDKBlQxK0c6NavyfjFI6LdU8V4bJThD/7gZqb60jlYPsAjSx6HYWB8qgyM4+oLhXU
9hoHpq+Z4grqidqqnhd84iJP6/nTlUS9dlIsJ3/h+oxeNCdrv9/+qHtpCrE2fWNiMJD9mzcQVEZc
DXVGDFNCDwfibhA98CpA0RwvKTn1qdN6w5tka/54e+S9d28lCdNR5A6CYXH9pYWq1iYNdV6hJYrf
N9hB+LUpvilN89Hu7ZfYwn/09ogm/+L2Qfp9xM0G1jMbgIvMO4SWsk8b5TWz1OUC88tbxkU6OJN7
wTfeG2DAVu9NUrHNTq6bPulFzyubjVLxDYv7qXYrdL1PdYtWRUzk8bi0qM8Ws/QlNjvnfkSd0p80
W3i93f8Duv6PDQIhl/Osr+w+kBLgia9XvHEku5doggQRqm+XotCH+/+HrGPnu16Nspn3MsRNFK0X
64wowRk1cT1AFdCkq9i270U0J8+S/B/yKTTYbBBMFLVIu7XrmbF3R8lZr1mtXEYSgWX2zLW4cXv/
vBXwYgHR0Vk1bn7hfDYbyMSXUCmBKlJcUocPRu/ExCt57U+xEp/aSLG/NHhdB3MbNn6rz9p9qRX6
D/qPw7NihNl9LCTJW3pgF7d/2M6lufpqgwole5YpKl5PH7VYvRtKFGrixWxcLsl29ZwkU+plw8tF
TvMMP99gMLSvttwMn2+P/lZExkHSaV0TJBJg5MubZclJRBaaGWFAyjg0npNG41McGkPlJfA3kOjD
39AXdhu9KPWqnbKS+mM3kSTrYelqA6dHMMOuXZCg+BJd4xNmTFkcpGWSrWeB0+UKO9MPfvbOzQeZ
ltx4JYUCjNzcP9akGlI6rhUnRx2f5r7P72up7r84WYy8yIBeikXhK5Db0Dzg3uwEBbQj6BVDVQcy
su2tClmhcNYjikDtqP9HSafeS4fFPmDf74zyCwLJSbdW5VvjelM4aZYO5mJbgTLj1eo6dqW1rqFX
+cGt+va8QzcFaLny9LjltuVkObMarWwHKwhbJ/NlScQvcdqknqFP1nki7XFzJxQvt/fczqBrswV0
EVCYFRRzPTm2Y1UJBesSPVTb2l1sZ35fOsrX0FSbx7JaitfGmsyD4GDnSqdsCAlzLVigK7Zt8+Bp
lFB/iq0A8ezonoJr+zIb1BbsSNHQVqVeWitV+K5xwJxMk+m8Qz6kCkqTJmZr073WrerPEwbKZBx9
apkr1HWLCYp7O4zsVjODzAmziybq/ozDbX26vdxvX05GgeeKHh+4Lmh218tdZXqc4F1mBjjeZZeG
eMJHScRHUW8iSSmPRGSPhtts3VZz2o5dZQawgEyvlavm5AwgeGWrD301Gf48Suf4k+zRUVsdsX99
999qUUkmNdIizWYwaVVznjp6sFkljQfb5+2FwyhrgM4djdnjtsvUtKaGpUNrBmaoCl8L2+nDoEUa
EDyJ8bBEfrRAHHhLMh2RC9f1ug58KDSCxebVpyhMw/v682VR5eTZXJnYtwvJm7MWOTw9q+8SYQ1H
rYi3QzE94BwsKMShbWWzypDHIYA0gqQc1TsYeeGdPIk6Pbh0dma0CgBhk7FS2d4AMakZ5BGkKyPI
Yil6EEmqXgZgREFZW+XBbb0zFKxaGjUrkhEW1uZx1fsYsYkihtedSCXSeUvt4Tzi+FW5HJWCdoda
he1WrzLgWZvvFLdx0jajoweFkZSBNCKBG43qeFbgER5sxp0LFE8wU8b1YgUEbOHYNNKaLl50PcAF
G56tCBF/jCPjnbwk4qvSKPKZkt1y8NV2OhMsI6dAh1ENCWpLmZcVkibcqTV0bEmC6xFpu6my/TCz
9PshEw06mIP+Mkbqa+poyUehASPECyYJpsVxzrEwlPsFLRHfzPQuiGyRBVXbyG6HmNGjFY5fbt96
O2v0q0hGvIx7HEJn18eGjCQkCVzoNeS6zWXH3RB4Oki0S5OH8eX2YDt3Hnkn7WfWZsVJr3vjtzuI
Hp1jI/+kB7iiaw+EHsZZmqUBnUMMUGYpH/8Y9U+YBbyHbBdpThCW1+ONWTVyhEHkhguwzUaB5Zzb
eXIwq50d/YuthKHzKkuxPTxWOqR1lSWMYs76i+lk8ynKlg65f67z2wu4/uDNJUciC0Gd5hEQ8C1M
FUfyrNBSi6rg3CjPodNGiBIkR6H2Dtgf8SxucUS4aWbT0r5etzq3JgPJVjXArFi6lxw7fGlFVNGV
QsdEuIkulSe7rqY73Memf/OymYNi0qe7Bn2IZ1o0xoNj0g41krpcEN3JMvQpFIH3ShK7vRUvrQco
0nxvZPEc/OkC0RymnLnWfDl81uYi67S67MzKVgNhUGTPqvDVtpvovwyySrkgBqqtEeH18ij1kveI
KKsBft4DELmy/W5GdfHp9lTeHhZskknz0JaiSETf/XoUPY9EihgBpWUU9lz6MLG3dB1pAjAKVKKT
Q/7f27f7ekD1ekBphOSdTqaF2IXU3c9ZU1K7jPN/x1Ik9/FjDNdP6QeP9MxC6qUnE0umOEAWavwr
x+kKNrjlvLRtWZ+shBonOWRxbisE9m6vy9vjxs8Eh76Wj2mobBt+WrLUgPYsK5gTUXt1TyBYjXLv
ggXQDj70DiWSsdAOoIjLfcVTcr0k+BY5YLiw304ipBChnjW+UpaKJ9XpFIRFRaUc+e47uSpbH6Wm
2R+ELnlmURcHd8zbg88PwdxgreSS0G2pfbpDhgbjwwpwJBsuY4i2vDY7R8WjnaI1w8AkoB0AYeYN
RikqlqwNaV/TdYig+0NWukRh3Lu1XZNdGRXqLzOSjRkuZA8VaGgUIhXl4PvuTXV11Vz7jeDotris
Mo1Je+j5B3Fk6XiuxqWnyb3+xzcpgf4KMga+QGqxbTHKla2UqyFTkHSj5YfzOF/SwipOt/fq3pGi
KU0It44Eg+p6/8h9M8GiUVdKmwUI0Fami7JY/46xRdKtKjCeRpHfq8QAB6HP3iFZZc7XEu+q3bP+
sN9eWiRluzCrdRZxqayHrjXCUxtmWIUrxdFQe/cUtxOhNxBTxEm066HwVNCkauZ7jf1U+ENKR0tR
khRX5Y5H3dD/PJH5laLRIgJBuxJwrsdTULpupWm0AlOdyzu1TzI3G2L7IHTYnRX3+3rq1wt4M6tB
mVfg/kRlobBsj65JRRqeFJckHz9rU529v71RflHErl92ZrU24ijVED5uD3hC3S8GH8jJA9R0Kot6
8kKnV8Egz2GgRlp0t2gDLSQqEYBXk+lexRsS0keVXfIJPV4Cxc5X5E6/k1MN1Yh8yPxOSv6Biag+
0clTgPwa5UXplOq+E8NfSwa9wlHAJgxh3j8XhaWdID1ELlogka8gxe53CjiUKA0LkP5LfL494b31
pYpGcLZSfeRtX1qre62aFyoqUpOpQZaJMKDswHhwAmg/asoRpnT9YNsF5lpbvTXpAyD1f71tBA1A
OYxtM5i7skBnv3c863+YO48muY00738Vhc6LWXgTsTMHoArVjk1PDnlBUBSFhPf20+8vOZp3u1C1
jW2d3og5iNNkJzKRyHzM37COB4GnRhDHRu130GNu0Ny1bybirxDmCcYAUyteJ+bk3jTDaPhKvC6h
tWKokw/mFCwqTJKxKzQfLf3x1YDpz0PM/UjfxO3uvMidb1x7nA7DKsGeU7zcOqvXBkDA1Mr3UBO+
qdsIf2ScPYwO1Vq7cn1Gce1qxnYrtU76YqT31Yy2wH/UWtvHSds6YVZAoKyVtbvLU+69lSbj5+df
zrVj6+labTZ/rTWCPUaDqPP0xm/7wvhk9Zb2uolSI2gM3T4hL2cFHqCp4PmRrxz+4LkQkvNIeSki
yG3z5Nya48ozOyfhWB6t5mGY0VbX8q67eX6UK6cj6DiudPRM5Rm5Ca1Ayc6ZDbs5HPMe28fcqm8S
o3qYrbnbOUYu0yvsuJ6MtNl1RWEgdZ7HHCNxbAWGXk5YYgDSVlYgR46CZW6rKu1fWUS4E8TAMkjd
Opso8Dn6pku5daxyPpVerdAzSPfwzNcWkWo87THZALK2hULRiLg2awqFWTugUKMqJXppk37XK9Ye
Zu7qUJwWEkADlndrdCyUNoktLXcINrPm0Hj6e9i+6U1XgVJ4fmdcaX+Q8jwZSm7QJxuwKvIBzK5t
h4ptOa88R9RhF1XZgwkHK5y9qP6qVPkfqTv3vj024i5xifWGsnX8Jlfb+6G0v+cA/ndiov/lseh/
oBN3hbrTj6WX9EXBd2GUqnpyNEwzD4tb6foxqVTbd+F+IUuRTMvruljN1o+sprt3J7PuDg0OGDf2
UgE9Q+eo+WfWq/Ne8fRKykj1XTY5gQfjJbUVDULgipc/8opMYSM9IcK6mu9Xz/mqeetroYCqUjUS
GBPmm0jfGMN8M+ri1SQRz0OWvFlq5dbWyk+V1QeLoT52jhJMKwK0z7/ey+OFaI/CHRcPbBjEwc7f
bkf7sdcraw0R1I9uUXkbAhUdwJ1NdHm3yVHI0KXPMEmibGU92UNupFoDYmRraHWiIRvIX0VZ9KiN
nR04KlTPl86J24iSNSAkeC0XFZx6iBILopIeDrrRhJAJc0isnfLx+VF+ht2b+1OmHzDciYioPGwm
RZHIWbuc8rirKBHIgGFa7j0rHo990qP8hR9VWOhdfRPjfOLXazXdYG/XHIiL8+MyG9NRwTLgmBVL
eqPkufnoDen6YE822Heu12Nqr9rn/4COoYGCt7BrrzG9VktnOoJrMX0YU3vIxivQOLYs1X7pDiGp
jZvNsKzNEjuZaYdSY+/7UneVj77OeEhVE233aO4DxRj1k6IX6xvhlYAuvYTiR1FYNzT2d3n3l3uT
x6FIJZntML22Phz4785Lmnp2KCS2pWsLVIz02DxZkVn4ab4i+OsqSVBIfUI1t3+0YzlCPM8zn8h+
9KdWHcIWGuvO9pLv9eK9U0wBSk7eyYV5vpk9BVRPTrAQdiJ6ICQq39tZ3LzvR8SMa1X9YSdOfVNA
+Q2NFYXK53fdtTUhS6O9h04XTJ3NRa1PY5baaWSHpIrLQUvmFbOiZM8f+vJ7ha+GEij1IqJRVBnP
pzho0dRR/KbRVuHOa0XD9FAu+UcTnsYx7b2XI5kYDpc48JgO+dkWoiCpGkPSOnY4iMg5RrORHBod
Je3nl+5KI49h8KwwqUWTeW5Fv4pOGJoy0WAqs2zwkVHKA0run1e98Q4L//11WpDcaFvrzogrdKfd
V65iHcQwf3r+QS5XF4t5ZCaRQoKhhrDr+eq2eqfZcT7p4bzkX0hW9cBSIEDHXu4CSSv7nf16GSsw
HJwx3idlfxTWzodrrBFnZLvUQ3NVlMGngDT4Y16Ie92uzBc3gs7H2m5P7lRUHzMKgZE6P9j2+Luj
I6f5F9YPwyHUqvn6MG87n1BeRZnV2iAzlwWOqjt46tFY6urotD05qbPsVUauLaAF+VouIsB9U4a0
T24vLHkXCRjWwtmpe79Cr+41YWR57CxtPj4/tWtDUcBTKZBQ06b7cD5UqRYoSqDtBTyhVI9DAoRM
7V2s15wo2xnq2i605bQ4RKBKbtuf6PpCIMcVglTTNF8bVV3fIfNbH2NggPdRXTY721Du6vNjk7uY
oggMFVwOnC3Gj+N6yURSMbVVpSQ4UdY7Jli/kvH1xTFSm+KgwEo8zLm39wVcHpoMrdMjgIlL/LH1
oQRwnuhdnGshRvftqcLBxC8xuNlZ0Ouj8D0jc4T63rbss/bK0mhuouHmq5lBP1BhQvtgz9/s2g6h
B0oqiOwQ5LbNDqmHtka+lNcmXQFgeS0r1p01JjJm0+5M6NoOAZTDzUviBGJl8zEjpa3BLGu0UE27
3E/j2T60YtAPMZm/30Mi3kkNr8QfwIM1bNWQ8bKQnJJzf/KhSZTeOinIXOdan7xRXASDTDW2/AxP
hmPBBhK+gZ74wfYi/UZt1PXW1JsmaEunC6KpLnd27OX8eRxyH2RkpKjbtnUSdaSpNLXVkEqSfVwq
dwDFl2HqBm30CN3q20u//fPhNtdCqVbayBGE72HnQoFSmyScuC9DWMYfnh/pcqcS7/PhS8UY4rLt
gdahpFAUJSNJvY+T10TTMdfKZsd65nKn0krk5qHeSgYJM+38bbpdicRu5a2IzXXlLSF5HJbAP28p
ve21mH8i5M8PF5Bo2BegHwssiBbU+Vhe2RQx2aYaDkMXGcGkztHXtdQt49BMKP/4o9JF2WHKo5Wo
DFf1+xSgaR3GbSWGO/7KFB+rThfKSYmyekSYUGnfLrNrfBnN1GiCtXLWg8Cz77ER01BioLKCBe7t
vkWltkzc7p2uDN+tdKw/4hWWan5UD+vndI3aye/bAUqkGBWdDkU65flr4U7kAYWWNhr6vwrLkrVA
X2en+qjmkwbfzZjMr1Y3cAbPst9yeOnrt8nngaJQN5DM9c0RgqsTPVN7VMO5K/pTOycqOaoQX54f
5YpsFmeurGfSsaAoslU/EASnUNHQkI9mhb5vMonHslxbBPRQRUgfrHpRUngOpZUesDJroJi6Y//G
SweDmmtkLA+JYk332RD1r/s1i2AGgrPaS0zlGXa+cdg3lLxkYwW7py34YoX0lLe11lNRntGWt2sR
0P9w0Rye3HU+zJWprL6l6K56asYcu84o8oD0drltTdRBJrM/eOBC7ymJRN+srk0KaY7V57e1HRnF
jeP1xAhp3xhgG5LuaHUOMqFGUyffaBSP3ilOLAYQiMiufmfgHAkly4WYWYG9Kn2SmVLzgSDUTWB2
VXRj9FQBYT7r+iM0n/UhcTrnnWrOOJCpTV92h8jBMcxHrUyUAWqTw1HTESsJtMjyZj+t1BF216h3
D0ta50EKXxWmcJGV3zqrxNy1UxXtS0KA8iqpcFy5WYqF6g0K8/rRRfu9AjICUj2IUvSI/U605nzI
XWsYHwyv6Mi4DIFeiqAdSSWYsvzzG+oygACJQwAGagFEk7mFNk5qluhzmS2hMdvlveS0HoxJFI9t
rwBoKTwBGbwrX9vZvCc8e3leMjL4DCqIJA4XTAvcUmkDe7TmW0sdb3RgqQfDLcedvXhlFLJGA3cV
bj4H1YrzM4wg01SmlCJJP6QTUrIr1gfmbL8YIIpphfz2JfuSwG9zKmtW4yDM169hXPXJvQ1GLEjs
wv0Lc3k6yiZ0yBqo4kbbrpCLmuFQNEsVegZ8rud3xOUNw1wAfRArsGAoSJyv2ORmk4LyFSuWlY1f
tYnhm1m5BjEn3E7y+NNycHNQAKQDK8iZaZC3bZKOJm+NsVl0cB3mQHFBzEX+uSWrau9yRV85EZS8
eehmNS7vlayFNS2MCZ+ZWF0qxU8NxbWP/Wr23+pajA+ea4roZEZL89Gj7i2CtlbgvtWQAtHyajzF
99p1wLSvKvXHPoIzexgbLd2rIl/5othtspIgjRfAu52vX5ZhELVQHQ0XN3PvlqmPaeN0klir6mVQ
up1yVIqFirwQzovvIImqY2AwVgQxWyJWXk4pjjgpry421UOeQo+nhKz+lVEkYlCC3VxSxfMJxuB6
nWRxl5BEiDqrVUwHxYj20ovLOFESA8jX/o1MOR+lVdsCEqMJBWAxxKfVGvsTOMX8VCEAFBQewnPP
b/srHEsqfDRqZBUDvOA2MJ1WO28HerFhAfL5Pu/1sQq0ZP0cGxHC23zc/lwTDXuLZn2CLeW9wUW+
PjlgJX3DHct3bbl2t2oVj1iB4d2gjCryb0kFpmnSmxuzbYjA6/R3s1fFR+hD5c4RdLle8vThNKUC
Amxh20m2u9oZ1Macw9bUpnBqy+xBLIn9PrJmHWPfwd4JrK+AVmRnC84hwpQoP5ibc4LgZoxQdpnR
fPJAcKdJfJeILrqbdfWjPRtpiEgJBBI0D2/IOYpAq8zhVVIbH59/b9eeg4aNDLplp56q5vlGaZYo
tdW5nwCslvU/gW3lkIPo/r2p6rj9Q1EoygASmIryaDTT8rbUnNbBD875VppTsSdVcXl4kttJrTfC
QMmF3ITMc55YbI2fat70FI3WGR4shOYOxZLrL74NgAtR0uDWlohya3PnOKnANCpnqHGc4q/jogyH
DvjOTr5xbXmpXlMPIjaQ3PLN8uKD5dmjnU8hBe4PiOpEQT7SrV1WBGPm/GHtrbvZmcxA0cdbq09/
o9ywB4S7ksKSKpJUkVYRWwOKPn/F+mI5Y74ItnWGhpLFTsJjUY9f56bR+NT2KpoAnhHO5VAE/bR0
d1GKl0OVxH1QJKO5c1LIjX1+afE0VKzo7tB9Ia0+f5qspvQxKtYYFoltvKu7ej1MQxXvsAmv7CQ0
3lFTkz1PqvWba0RrXOgRHaMojd4gxB937/vVHlJfVYxuZ0Y/awBPpyQpi7LYJiVJSV23tZxpghJO
PN2E2qTqOPGlPaJmqi4SpIwTQcgct2vl1/po9JCzyuJmtKvhPtear3pRDOYRAnRKQtdUmQl6L14L
f4iN6VNbjppyh6Vg2iKXkJfQOwiTH7tejJ8cZH5+z8cKj6cSV9x0VNk32H/ZexnT9j6Wc6MQxxkl
ex4gdM9fl1qXiol4GE42IM6OpJ7ulxl95u9DaeDF1wv3bR5Z+VdXyeJbs5qcV2at1D5aznSQErSu
a3Ns79vC0Rc/zVSPSWnODRhcYNICYvnzp9l2b8mHpRZKmQbMkUQNnD9sW9eKHc1DE05m6QRiXR1C
l2ndCfG2dwWjsKFQMqFyjYbUtnMfOa1UCUibEOQYVNGBRCcXdeVHyfK1BE3y/JwuSG1yOIq8sMsA
4kso3Pmk8tgtMLgG2jR1mXcshmU5DOZoHxTp7+yuVgeosjHemrMwb1QVV1OvSJWbzmp+S9uJ61SP
u6PdDZ2vZ3rvZ2vb3E4DTRNgqnvp0EUHnGfV+Z+E9iLnDQxg86yAlcVIUBpWwhaPztIkD0YuvLd6
b7e3mlLRI+qNqMWPoq3ewcpc3qVOJWv/C0iV1ExrPVi7yni7euaeOPqVvUEfh4YD6hZ48my10csF
V3SrLppwxqwdMp8hwqyK99wdrnwuREGMAr2AMtO2juE0KsYwUY0d9dLmj4i0d69wmxqDISmtV3VU
2q9Qo82OAnndnVT0AhbK2mMogJkSsHMw4VsCVlToaPDheBLmVvGpsCvPjw0VOZY2U4f3M0Zhj1EH
Ddbsoi91ZqPRnM3TznW3PXWRk6R0r7rU02EWUWg5f/1YOVv65BhjOK6YkSet3d01LRUsBDX2RMav
DiX7VVK4SOKvz4dCCVVJehe1tTVzf3TZYtwuVfLZLuo9OsTFuspJ2eQE5FgkBijEno+EYnhV1E4x
hk2EHakqMOdxssx4by9tfGwyBFtmxPMO0ZS3HzK1XI+m8WJKAc9AbiwDNI+I3tjeMHbMamujN4Sr
C/bCSIqe66LfOz6vrKnMwF2TIqyKXfJmTVNr9aBPRgOE1zIDTtlFAYnScF9QA9i5M68NBTXLYl0p
q9NoPV9U0QHKcyp7AIGSqwfNjPO7qlqau3nak8TbfpFy6UCG8l1QM8cTYbMnV8uYJxHTdheOWgax
QrdlcK3spsU82zdWo3uHh28fghXa88q8sA+TQyMrRcGZy4Lu2WaS2LYZ7VS3Qxgny4B1mKH5Vj1A
rffi1tfEWlKvFWXzvhMyB1fXkz2APxu0tr5fhFffRDo5Lp+bFRpGkeFyaK4fmqhMd3Kfa+9C+rBL
vI1E3MifP21x0MmIBLDSUJ0AJtgI1Z/auB6PQIatnde+PYQBTnAF8B4oXUnRsU3yS0S/DFjMN6HX
12qwmIRFwxTtXZk/tVSfBmQMY1Eeo3wqUW/Qc89nRN0TmERc1aFhDmh/A1ldvhoqu8CPF8e9m7HZ
gRuDa+pjPncdBtpC4J5ULnqr+VS30wSVTWOKjnVp64dcmEYLFtDpDy0UotBZ8nyQAupRfapHSO0+
+bv5RRs6OrH1muBYHWddtZDITpgxoIdY3y16j9WfmiQcGyrm0f7iTR0QrLRNuiC3S/d3fpH6wzKH
/mNtGnF8SMduLOm2Qo3z1z6pTmk+lmi8R3n9LUot4fqlWVrAXexxFKEXWWh6uKU2vLVGDcfd2Mik
bA/C/Koo1g9FFgH2ItPx28Q0D3SsqvFopqoCYUBJXEosdt29mdZuSXZCsm2wxKtAS1XGA5L0eXkl
eKk5malVh3k1zgfVyOrT5PlYNNVa4uyMJc+nzWsnKKOyTx4PxsrevHbkQxZQ20Udgn5tD4WnRwcU
fjNQN3Sva0eJDsiB7t34P6XBzkeFvWZjyyqLR0SDm4RmqGF/gvpOmGGngBxNzDw7FHYrPcnH1Xtt
Nbk30C+cUmDAET9G/LBVv1uOwGZ6XaCsJPYSfUWfZ52Oi50sj82QVdbJrPpOhKaO+G3URnZGzypf
6+OMnP5ya3tt8m6Bwzv6ioDgfUyaPtL9EtuHY+QJZNQMUvc5UFJjxmKIvFA/0MGFfu8UfQxhOrb7
IXSmOMnQkNBUhOmNBmdZfMPm9Ti5ibHcttm8fFfNYqTtZFe3pnS8XFRcshjGHD4ofOiYzK+jV3FX
WBBQng98L8qblkewBk8ZbT6uXaLK86+4bHq1UOouoxTC60yVlJZqMQzrm2StswK+SZX5utoaJd9R
Jvqbvq+NnmJar3xdcxSrbtV1rH4Yw5oAfaOK6g9FgYSTmahkW2mD27vfjWtOs2Tt+mNa13ZxjFN1
bW5QpMPPYSqXqnjz/KQuknEOJLaI9IYxQASy7OeTEmIw+mxok7DHIBu20mgO68E0lOZNtHiKg3lk
4tVBpghujBwaXXsY59rLg3qGTXasXFOjdB1V/woe//NMY737x3/x5+9VvYDEFf3mj/94Pf5o+6H9
8curb3X3SziUv3/jXCn/S/6S//ePzn/FP14l39uqq/7ot3/r7B8x0p9PcvjWfzv7w7EEebi8HX60
y7sf5Kf9zwHiH5X8m//XH/7y4+dv+bDUP/7+6/dqQJmJ3xbz8L/++aPb3//+q2wp/+fTX//nzx6/
Ffyz4NtSfCt/ue3yb+Xv3fbf/fjW9X//VXG8v5ECo2VJiE1pn2z/11+mHz9/5Gp/owVENZ6DgHfM
OfTrLyUat+Lvv2r8K4q9xJCcD9xHUq8K7uyfP4IByWaAbkuOjW3Dr/9+wjf/OmP+9ZZYkD///AtV
mDfY1vTd33+9gH9K1AxgKpS35FOQn55vrnIep7KsBQIrSdafUvKB13oh/HmF+KN1cxz2hpZ8QVfm
d3fS4zeOOmNssXYHtdFwOMnGiHOh8tBfXio/bpfU8OvE1Y/SsP5NZ45zoI3p7WCPX3L8eb/TfdJu
7Rng45OFvzaNbQP0J/iHlhN1XPQlLxzbBLriSWvQOV8NNmacfXTqpfb1ZkIY357F8Lgsy0k0S68H
uqiJotJ6NoIqrsYbmn3J60qntJxrs/3QKLNxp6pUsmq3nIFW5+PwvnWz+t281p/VfE8v4icj7ewy
gMYlMQzsA0O2LzYVCN3NkiYGzRp2yN6Lo2a2H5Cbmb9UZoMKjQedPbDnuvpWLWb5rm6mj1hjqq/K
GJ+RpCgLIzCNMn0zqkX9KW3WfPH1zotAsdsDsYtXTD8Eetm3pei/AGszbgtVjN/Afupc/ktRvu3d
oQoUdaHrilDWbeuh6ut7gujOr3oAwWZe1uEiks+qnUfxAYBNxAWyWAK1sITy488X+aJT5X89Ic5O
lf/j2fP/4akiv/NnTpXhNxoD/zqe5Bkk//a/zxLzb9LEXMZFsFsAoD05S8y/AdbSaYO56NkAPiKk
+PMs0Y2/UXmivkDFnv+fgv3Ts4SIGugE6aEUYjFecpRsA3VyAdjMiBKB6mIYa3P3Vk3fZ5hfjqcO
J+2wNbT4kAh93UkHtpmHHEXasUkNWeS+tsjhWqmcerLz8aTUMKpmCqBwH0V6SBRjT652byhW+2mS
A2Z7ovdcjCee6LvVowMVuZEZoKSj7hRBZLz39AhgUggBSSkn2gpUYjYjue6Um7muD6eqUiDpITDx
UIxTh+1jL+rT6Hk1LvFqR/NZ675MXmvstJauvDpKseiKo8orRYk2rw5wRSQ1LQeySd2m3o2bthMZ
1ctfHQe0BIRSGGEPb6LerhadFkmRH61WlPs1bZK7uNAVeGgv506woFR02Yf0UKRtx/mr06bCRe0d
e91uHt2TY0g8tvD2ek9Xlo1OHJsRQRDPuuB2lsZQx64T9SddjTx6I73znmLMHn7v2ihS7Z1tLwlM
W2u8wSElzGuzP9Vub94v1RzhsNDtsX23NQ+2IO8FJjrnA5C6rQscfvSuZHn1p1gv29tGM0lMqUze
AgJy7nAOdQIEHrwDxsh7spXX5udibocf0M8wZJOCqalCflH2/WkYCGAhudXHifTm+OQQvRIhXH7M
dLGoVlBm5GFpJJ3vCGdVEb8r9PpURloVoGeIs9ic2AGiD+0LiyNkdBy1iIrxzviit/I0EZQGtavn
+tRohXO36oNzW1R2+9g4Vnn78lk5FPe4D0w4e1swUV+OwlyLhK441Sw87dsiqDB7DpVVf7GfK7N6
OtQmUDQaTD77ImeovjNuKjOz7ue42JvQ5WY4H2VzEo2jMtTYwlWngg8cKq2pgeGKs5u/sGwScMOc
JHJ0cxIlRboUTRwzlzVebiyhT9Q0rOSQqkVyeH6oqxP6n6G2J9EYiT7Cv7g6RZSRbuHvU7JL9B/P
D3Jtc6OC+u/5bC9FewCKB8WqOtUpGCiQog76FYpGe3rs/eeHkq/5/KqSVHapJEFKSkqziVZRz4qW
SHUpLnVWe4p7SFOJihdE4hbfOQ3znTd1dfmwt5fpCfoYW0kuEStrCnOgOuVOooSKxANmipO9+CXJ
pj6NXwIotAC3inzNqDglJMzyRE3g0zCP2bH2zCl8fuUuXhJlUoI3SplUNGnjyBTmSc206lMdy1o1
P/Uuvpc2nPLfDfxCYMS1GLY9P9bFsv0c62f/VQqLbEH83FZRRaSYU220529RTMhOEpJUO8NclKu5
zVFGggdB4EmFdgvBrmhxF6Ls85PqZuJRsb0EhlWHvUGGDePalsNrzRbzK2y7mwdp/fQ6o570eRjK
NQ00xaWaYoj1lTMogoBjTu+5Abr3JTSYHUz+xa6Vz8miS+oEWmhbonGEmoSV9El+GuLB+9r2kfWo
2VVzUmLTOahoTe501q6sP5Uo0ARSAkGC78/ftYnOX9nFTn7SNeXToqJJnFMgeumuhToBdwglNHhY
SMdsosZsBZmeqU1+yqK8DZ2iGY8Ilw47S3fJAJYMDRDpyKpIFteWup+j6KAqg5KdsE8U3+pcGMvB
VoyS0qHpUibr0noMamiKQbkW8z8NQ3inBp2wD5zkui/0rn7varH+MC2N81AYLITfKOOU+cXYrUeq
ElU41ZVWIY491m9f+h0AYQHPIXEW0kNbfpNPvjkdXgnKmiaNkBxT8GIAuNKixr3zZV/ETkhpyTYx
wFpQSGRm56MosacOLhXYU9TW0ZelRpSjmpY4XEY7uW/Htn2IpuWHg7zE++endwlOlyPjhsOXTsMR
0O35yEbtlEAy+/TkCJHO6HamxntrXaxvVd0uSTANjoMbhW3Mb5dUzapDUy8NkuCIfq0PtYsMkh/1
nfc1Aw7wNRb2MgeZhcLznlXG5edHbkF8B4Ce+uyFeDOIRW2aqRufgPwZ8BfSr5YosbruiyVYVmOv
DHztfdDMUaXaENnGFiiXy4pUq67pCdS9ESBbjk6/TD0Cu0+ik53V5tchy+xTvdjlx+ffyOWHD97F
k6EYsTpIJeP8hQg8eZdODOlpjuzq2IveDvCozE7Pj3JRElYxUAEHCHUQ+J3UAT4fBvVIe0raPD01
aduWfq6i0mqPxYxM12zeOZTC7pZFEx9X6jhBhQnN7dSMkXkYy36+RR/Ke+k1LZ9H5nSWPCvoep8/
T4KcpFbVdnLqCjVj86M/2ibD3ja6srigWZA7plbBdb1FaLXrMq8DAianQSjzMaZtc9RSAFrPL+7e
KJtXqCXRQoOGUabFKY4Z97mvl9muxPplOPATbkSthH4vB/jmaIoo77nDYorTMhav3VI13oskbnEt
EnR/fPT7hy6om8WEdK/YyYe8UukHV3olQhf45W2CEl/Jf3r67zof1R/17CR7xrLXVgKaAnUlDlDQ
IZvTpa8SRcNJVZxSRAFuitVd35i5kR6fX+9rC2EjTyrVI2XKvhkla1YtTvHsOCVZMd1ZXoNzgTeI
I5H7uPNq5WdxFryyTWm5aUAWKLSyk863qZjyDtpDL05UV/6YU+d1l5i4h/XOx7qOwtTVf3t+apdY
TqoDlFTQNqdWDwdRrvCT+0e42ri2cylOSt9kpwJTuNhPorg/NKTwrzVtnU5Ka/f3c4pw0GrFJeAG
Q7zhVVqfn3+Uy1WWHFnaD3AzwBZsufBIZKroyiWCiDBfP9huqh2EFDsxoE3sHAaXp/35UJvDqVqN
XqQjQ+mE1SEGENmNhYbeaU68+MEeUEd6fmp748nr4Mkia2Y3qk3EeBSxs9CuauP3JMvmgGYM0kug
/nauexm8ne8i3qqM7WyXhglIovPxUmKd3lMrcTJEpN00mWrmfuLQP8OocdReKfSPg8lBgz2KevdL
nkbaH89P+Nq2YomB/XPXoE66dTMRRqY0ncY+jhu9edsChv3k0O8Khigy7ife8rFxivyUL2Z258VN
dBxc4WV+Pb60/MBxDIsEPeif9akti1fMlePFeStO86RRx+OzC4ZxaP3YBqHz/Jyv7V/qX0DFZKGU
gtv5okfz2GpxFYsTwgZZsKIR6WfL4ga5Xu8JIF3bT1AtYJ9h40xPbHNK9FWK5GTuxKdGFeLOEPN0
LFpo0OmSKP4i8nRnP10es5RcZReQbp9kG23Gy8YWXGZixKdsFdV92Y7aH6pT7tEVLs8+RiFmoMqs
M7UtrLyZ07rvcEs7qVU0fq6h+0jIsBbqziiCmbzsgCHVXsn36tTYoQQHFgDKLQgtptZIqFnGJ/rS
9fu1Gqa3QjOmnQPgSjiEehIcEmC8Uvfl5/fy5ARQFHeecyWNT2tuFm+zNVu+xxwLd7Qjo0d9apw7
HFXF0Sz1mvpYWgZj6cxvgPoXvlOVezTeS4UOvgowJWDJZRmaytz5XhXNygGSFiy14VWvMyK4T6VY
FW7QrsFhIjPeqW5ptb61GM2PKtWMo1os5g0mdemrWo/jW6PMxN7dd+1V2ECCuWHhAFJvPX+oQtUm
JVGa+ATKxPgB6ncMCnsEiPz8d3qBfZSAY44kG8dWMl+um/NxlslYOrsX8WlgP/xW6TUW4S3wNK9Y
rft6ABWyeK249WJoWXVR12/XeZn3IsXrT+EC5pfUEKKXTUDKXvCGyFEQSFvS9Z/l1JoBCMXh0Iu8
Q1u2dykBe9mhh+b8iFlb6ReJV/3z+aW4suKUHH4C4amnQ1w4X4nR4cgCRKKEBT5gbxEEsI6ul7U7
m1/+ls1tRANPgjA5OqQV4Pko8rMTdjkpGKb2n5R+7l4logjLxpo5v7ydhPPaYHxeAGjJQFzYMOeD
GbCJ1mzslXBOM8B/JHtH4gkLxefSvefU37PKuLaEEgqGcqAJ5cbYXLXg6uDl5gOTMzxIH1o2BUri
ZDsq+VdHoXMKvV9SSrcOxEOJOoI9tEroDFXu1wgThWk075VrrhzA4LxJf4F+8X1sBWxocoi1bRhl
bK30Tby4xdHr5LePzzBKnM10D24m2ZmafPvb3fF00M13EKMnPkA7V8IU2uarvp76+6ZfvNPYVeZv
DoDFm851x1NUR3u6V1cWVTqwE2lDyoI4vymBZaVCPSeJldCLhXlSR079dazX0/Pf2JWwgM0oKa2I
bPG5y58/OfkTiUq3EOMNtcLOg7ld48CqPN3HR3gPqHFlQtxjVHAheiI3sM2GxqjV8km0XggPz/3o
Ts1636LCuhNSXdoMwNtg4YjVZS7Ef57PSO8rtV1R5grtFroMKDpRHLUoReslmdXvhjaV4Zqqye92
6uZrMMN++w7PT8NMXM1Ojp2NB1xW4zfdYCixjygx+FRwjEoAbq1+JUrLPWAXNO0IJv20QN/sM0Tx
UIBHaUtmcpsYRiWpiZwowZc6y+tHM5+66LRqRusmvlsAortJlUEgfOaoy7skX83R91SRfM+UKnun
Z1b0RiyOnvg9/pGYQPHKa99GtasMlike4h1E3ZVNI0NnWY2i3E8v43yJm8wbbEUbMDYcS+3o1V6C
HqySH50W5OeL9+fTobZtR3UCNdn20qmxS+bXXBPdra7P06tmXqOdd7Azq20TYxmnKHIq3AcFdlUf
EONQbxx6Jw+NGKa/Mitcs6BugFdAdfd8AYcqi1OP7nA4qG07HIw6FUOQYQf4LnIL+/j8El757qS2
BW+K41mKZJ4PhoutNWJtjV6+1a+BItz16E3oTPyVUWDfA2BCWWArrJ0z/JK27Akq94PvlZ3i16Lc
kz26Fpcwmf8ZZrP1Mtda1TlvMHsbm+YT5pe0vSPFfNBq9Y+0j7VvRmQN1AQSK1AHLAZ92wbN+hem
SgwIkVyey9u4ZHJyLTJVHDeVtlB8FX0NH510K/gLo6CwDWofvXnsWs9f27p6mZZkNTtfw2iTPwlW
tYh3op+rm4PYQJpx/xS2OB/FXVLsZYoSC0jV+0PMTYyuN47xz0/l6pdFoi07ICRqWzrPQBGHfJPt
njSD+SiEkn9C38k6dXW0V3LbG2pzX1ctjgvgrHFDzfriHoV779Sb0xqkc10cXj4rcAry8vxJv98M
BQtA/MvIdlRjNFL6tLublzI5eFPv/IVPmO4EcQDICNK0TYOko+lGbZNPuII3RQRXtUeiDn3nE74S
YCEogL8rxCv6VVumSFR2CGiMKa9pGq27ZkmSuxy02g0MfsNPdLe9H0tRf35+Fa8OSusTWBM0KCC7
5xtwRMCgHDPMNdJxqo+yA4bxtTnd/zdn57EkNdK27RP6FSFvtlKV1AaaZmCYgY0CM8h7k5KO/ruy
419QqopW9LuABQRkZyrNY27TjOP2gbLxSKvByA6u+hthOFwFjOI4VmjQ7WP+tvec2V3Z9W1e2E+V
EEaou0p7tsrJee+kxpHp8Y1TJl2wCeWo7ksQ+m6ShbW16shZRkitPk3Z2JysRhyZ4NxYSurgOCKC
HgRcsFfvxnZMXdWZUeAWzGeRqO6pJqc4aW1XB30xdn933nT0QN+qHdCvofKMqKbk7O32Zg5Tr59Z
6ZCAIa9oTerDRz3J6ia0p9r9OpXckWZr1M/JgAlZm8mOmkAT4rEuEv0e0P0RJeXGFQCYDFIkqExi
5/3FKT0xVrwQUPlu4gwdg6kPVDXuQvR7/5fvim4iaHJQf5BAd0+rCUizLzB/CFsw0B9n5J19M5nd
g5D21u6xUEYlqJXMnj0pw1YaoQ4UpeEvsEcnNa9O2TS82SCWGfDMAEBFBAsI5e47JtM25HHOKC24
+TB3pu8bSrrR66f91lRgW5mkNHT16XhdHoQCa6u2rIDGZ0O+IdeJ1GmPE8bbn07eM4BjIFFkDi0P
yh9JjettelaWOGEYXo8lqY57gHDT6eCz3NpnoFHg1ElrGPrWl6MgIlv2djpgBjCs7p1QEu0hVtLq
Izzd/vT6st0aihwQcJDs3nHEL4fakJFBRghJ+d6p7ZOd2NlZIQsJ61Q1D77QraHgTEi/QAAfbITL
oYpUm51tQZgfxEJ72sqxums1pzrB4jwM5uQLuUt6aCMRzdH1hDO4LxRrWg5nA5hHqPXWfVYocIsa
5UyR+l9HGXHATpy/aw8p8q5WuTMG/ZsYux9vX1lSGdRuwTfIjvPldGORxUVBL5Dba6pxpnOp6hVm
fe47Txx8RBmaXs2W6JjShaQ1v5Da/tiV1uKORaViNDm0uvKYNJZ+ahM9DZpY095bmQ6pWdTdGX7L
/NHthiNNkltHj/cVYwLSbymXdTnTxBsL6GnolJfY6foOVgjBzF15EENct1akzAh3r3xWTbjnuwC9
wYp5zeYOnwAcK+BzZXHtQ0Jyfimoyjxam4ZFB6Iv577Jm78nYc5hVk/Ds5lv+tvtUYGsUAqQEbQ0
4ZYr8seCb52mL6jA2eHoqtWjaWflA3KH/7y+ga6USEBlICmEAhnuoZQb9o1B0S6ooYNrD00URtbz
1k1aB/2xAn6pztMSwhBdf8VGQTTVoau3UE1AAnH1ttbxHSMte1+YmbacRtFUSzSPqjdHszXUv1H2
KOCKLg6vah+386M6lR3MSuiL86elR7TIGWjbnWdNNPhBWdpcY1mvFgfXnLws/9y2MGtoCcgnXhI8
gQJdrmICbbZ1u3mOEIxr3g9kC0Fdu5nJbt3Uu3YmrFBzXfnv9WXdX0Mvo1IkwnQbvAutustRWysp
Kl2DDGH33XDOixLmzDirft0Pw/n1oeR/tZsgt5CUJJKOzDwal0PBuIgtl7cOLEiF64+pp8/bZjoB
gj3Kc9pKfVQUxL6Pm1sc0Bb2S0tVlJjJIQTluuVVlH//xwb1UiW19HqbwQeY62/qsr82FSuxqk+6
u8J2k7tlG5bvr892v7AvY1J5ljRPBt5rcqTOWvf6zOc0y14/bcmCPk/auAHwuvXgGd5H2VTgEKyU
THx0MhB+2l0FlpsriVHbXRTzjCLmK13SGpXzD+LRV+zaO1jO/QUrx6OUz1aVAt0U9C+XU0essprn
qYuW2hjQd9a3+znBTtyfsmI5a6nIfVro9v3Cu/1Iix2vuNfXdn/FvvwAFFkQlKVHSN3q8gfosN12
Y7vsonUcHOi9PHB+pS7VEcH7et/wetCYgO0rYXN7oXx3QpKHm7eNPDdL6qCt9fnnYs+SctDU2b2r
TcapAkcavT69663DsNTdJRuKZ3vPssFtm+yRlkxUzOU3nJzyoG+7zxAdjzhKN9aRchGEK0pkUiNu
9yGN1hVKp61NBLnSuq86WMNroqx3b56OBSBaepGQkkEBuPxaWyJUu537JkJbRfwjjFi5J/auT2qt
FEc5yfWMoJWhWsp8oFGAbtuNpRX4gq95HaUKxi6mM2g+YMjy9PqMrg8cmD1pnkB0TYV937RTm1XN
KCJUUZdM8M21Ealh24iEqSXBoMRH0kO3JkXmQ8WPvI9Yfrfdl7xvi5pML1Ka2QsADSVhWRwar9+Y
FImrFFEzOFnc0ldLl29VajXRZBeIzWxGkBfm3TBWuS+QcDtYwhtz4iNDNMavVkbAu/AX5rRjEZk1
Ub+o20djbNZQeOpbYbUywTIk2pVIkA2x9981Y8TYtE5rIsQtzHcC3uwXo1GPpPavzyujUBGQYuoE
J+ru5S7XGkGk0YRqsKlxCAOKMj3a4tFSGYeKDHyEP99QOSGajADQyITQIJDL+sdLlqtWVxSK2kQz
2iu+Cv6PPv10pAJ26+OwuwGw6ABZ7H0oolDItsqlhKYhhBbo7TZCOFCOGm+3NhymLoBtCZM9QEqX
c/EWCLx169WRKDr333QdtPO0eva58JAZ6Z0uPgiwbs3qhZfGq0F9fo9FLSetKjp9q6MJS7TQdZQ0
qHD2evPbhO0l1QNiVWlE+xLG/vGFlqnFokaUddSALTrXQwlu326cg1FubDkaQhAmIArwGHu7LWeg
099rWMZFqZiRvTbr6ryxbABOxzeLb7HnSByl9hboR6oJuzu1LcesUnJeCSq0o+/mLiBl4x96tT/6
tPxdlfNjOtWfmtV7bLP+oC1845vJpwPELoNLQublHhF9XAqKC03kTcka5Nrcgjitj6Z4azWphMFG
JjlGSml3wepci0NsNozSDACCRy5YLBg+Zm5/dO1dh04U/zF9Il968V3YjYSvva1AhmgiYOhpGHeT
5buDMUVxOeRPxpboQQO+4w7YZ/JXV5pHvoO3lpOePt0OSJpQtOXf/7E5ofQ6bTehuOM03hr0im6F
NEPfKtArNwwFNCmaS4/qCo5LoFGp1gxLKR2t4TnfFEDeGc5rZDKFUfl1oc4Hx+E6UJMG1ag4YjPE
Nb+vqBdaVSvogNZROazdI/kh2V/SmO97Del0H3FM3Qdg0B25uV11yeRMkcQm5mbbkDzttqe1JEOt
xClX2IKBfDxlyt8J+roPbq+bPxGzz/xpSo3nMav7B51I8csEysd/PRi5MXc0ayUchGCR/qO8Zv/4
pplZCW1SvSrSRk95yJe8fG+q1LwHa4Q/muvzexABb8UYMHEwevJ1QLiN63t3J0B4H3uBclzUgxy7
w2nGw0wyGQ8ixxvb1SLGl+QkuPq8R7upcVu7VqVXkYpT2sctbZHAobJwfn0B93mpnAsfEXkZqfIM
MOByFHzl6qkuRRXF3YjAxtbqH+CrImWGGukJGzjh512q+E03JafXR75x70gBNQm9NsiL91jRsZr0
3Oi7KqpahHNVEiW/MNBu33T1SL7wCuv3MksSJ04/fBOCoctZ8qeAh0RbRYpt/9Ta+p2ljO/HzDvl
Zf+sj/OdLSqPiMK979buVCj5uTOSu75t/nl9zje+KWVpYmYKkRQE9+Vvve6SeuTRiqap5wZEGMQf
i2J7+86BA0y2LzMp4M+7e9bIoQ6VyVZGnamhXlUYVpjYwxHW90YEw2KScUiMMwXw3ZqqS99pQwWA
2cSg2K/rUrlXwJwhSZL4eOW9tR/OJ5QsOnYq0QVBzC5CN+JFm8bWQeiybxFx7+r+qzmL7cCo+MZ9
IjMoWCu8uNId4XKjVE4iMkMrisjyiuVbuujDGZ/k3m+W3Hsou1l7yOdEOyKCXsmryskxM0TMEEMg
KtxdY+nm5XUKaSMCj9oITEuKMqqg69w5pY3eT56Ic1yt+sdNq7QThAT6zTg3h2IwadRabhkk7Wbg
ndc5ByHIVeONn4ynjIavTLtln+NyQVYFFWBgrkXUGM3s50rs+EVa4xxgeu9cM3+K4ywLdTX54KTV
u7wWT1Xn6n5uLb/efHIAfFAkJLokat4DrvK+NnEjgZym2KP2MA1ehwL+NB/chjfOp0wybfp67AHe
0svZUmdcJqtW8sjsxAAc2u4f4tH6+fpUblx8sBnlp5aCiUDVLgcZ6tJtzdXOoxio3WlJ0y3wBghS
kzcdjHTjiNLPYSPTouTw7BHXxgL2dsvXPLKXDfHCjPttcBK+HpH/9s+WFEfJ4FVhnu0CVwqLV2nl
BUXtam6iKOcMypu7IXxvGQsiTlWiZJ/we7Ci1lvKk7Jk/WkoXc9f1jV97NcmDzY7qw527q1PiWSO
JBNbsqG1O8kyUlq0uMojTZ3789ZUSqCArHyjioScr1S2B/pK1x2gzuW3dJ00KdNGzaHdNkk4VVgr
esBpTqhAqQdX0/WEXqq3lA2kOzdn8nIodU1N4cRVFUHAUu7NePkxCFO9P9ibMne6zLEZxZGu2eB4
od3sJlR3seFNdVpFbY28RyDWNus+mgRy6xmSWTwEtUBw6lyki5v4Ym6Hzuc91T9IOD0A2VhsP6j9
lnMwABvXKQjRDTul5tJ/VIdiWLg8mvaH1TjJrwJpbSi4ShWPjxs61uvJI1a1gwqs/S9EW7PPouoX
1H+r9Tyrev+hyEWPCbxmDFjwlH1dRcJZtwRyFHrpdwo34Bd1HEQTDdbaI5Zl47QZa8a3zgBtghyB
UZ1bu1O/Zyj6/qesprqenFEgMOb2nvoj7ZRVO4/lFN+ZirV1Z6Q0q82fCwfopo7oqG/iM50dXDg3
gmjWm7yLq0DicPdV1lXt8nzUDejhebv9M/ee/bXLLRy9NVzB2irV3muV6fJ+9/qDU2NDpLnFW7ux
hLH8DBQNwe0RSe8TCPLPUkdFmyfH3pJw0Wfp6WEN/mg6R7nKrU0sNxbdLAbEt+ByE08Cg7nBQ/JA
71BRa1aM0sgy3p7peVTpaZqjbAADbG/F4rWGVXdeX0ZpERt3ViXmpxJe3cHZvzUXgkk4tVKOiQ79
5VzMpGBJNwGDq20+Y3aVRHFcKQfthuvHAtWYPwbZLViqr1larAxSZDk9ztwtojaz04DG+RHD6eZQ
ZJFSLJj8fP/41ck2NU4/l9GcqAPsMLxUY9Cq/rSs48Gsrh8mZgVU56WgS4did8tsQHVWlOr4QDhM
PqCvq0OmbSo1KLGcTP2yXo4YL9eBHSPyplPNkfnUPnzM4z7z+pwRrW4w3juU/ANrFc6px8U9kMos
4Zwbby9UMSjFV0l6AuuyD+uKIqeQ6aVlZM+ZeJgbA9Vg2Bk8wodyvDc2I+wSNjzJnDQe3tXE3EXM
W117RbRmlXhfVrr9vegc5e0lWFrQsgMmzbBgjO0eIWeoAAf2BsNYunjSh2b4OtZJdfAK3fhYnCii
CJILeJN7LBJZBfE/PJIob8okSNtOu0dNUVsCONXaezFn9mnuHfcAr3dzVPzMJUYEVP8+9ocSOdlr
txZRAjUt7Ey8GLVxyZ/suFDDJjHzL/bmWdHrD+6t78Yc6f5I/3j4hZeXCPrDuqxKFdHYavNd5o2x
3znZW9XJuOE1elBUTMGE8KjvbhGW0tSGZiwisXXJu6WNy8pvrLk5uBHlsd0FDxfDyMn+UY1Zx9Q2
F5T3Imt083ubONfxl7H6iahMEWJJaEdljqV5sFap+2CM8ZF58o0viJg/PWBQeSS/e+DXgMNYnHZx
Hm21OT7NKHwFi5lgbDnjJDsPZn+vVFXy5fUveCNFooVI4ZRyEFJiBPSXs86GtcrbrkPIwpqz7sxD
4z1lbe+QCg/Gb+G6/c+5V51HwqoZXeN8uUsVRY9sKI7vVQS8D3bUjWucDiDIGLwDiU73sP+Ku1Nf
lDaP4LWLAMJlea5XTT11qZEenNMbmxdBQilrwuYFn7u7DSo3XvVyISkjqhj9PO2Kc51PRzHSrQk5
sjhlEpBK9ODl+iLr3KsxtMsoLlLo3NvWhrWau/hviLcqAnFO6CtxUqQYsCyeXA7lNGqsdRZDpZ33
LbHd+kHN0iO2161dCioCNjFvIECt3WGclhTGi6vnkeHGGZjxbkGPfk3ememqBGli2/fgPY8ys1uf
StolERQxLzpBlzPL46qZsPnOURaIha+5uvhrmZvu79fPwo13nV4gj+xLhdTbJ13omsWmXpFwOlYm
PhT4Iz3XeYy4yVRjtD3GhnVw49yaFk7z6F8Q71HE3O3AfO3acU56Cida40aWYg6hsqpHsoS3onQy
SZTNWDqguPvqQ6mo1WwWcx555Swe1FQs96LS8MBpp+I5SeBrE8iU98DJs+/DsFFvQ5z//2t5o5d7
WwX6xjlgaRFYQx6LMsheZW3IMel1t4R7xt3ML56Cm0GnolrRx/MRl+LGsnLYLLo1TBrF492Rm8Qk
Frdas6hu1Pq7l5nszsGrT6/vllujEI3ROTMgvOPmtduTugDAvRYoxSjat64ClWngKvP26xCojlRt
Zu+jUSd/iD/eJMrK1DnqNIuWIlECynpzUGv26lc6mvKvz+fWBwIKDgxdQvCvyDTVJmrcAZw00lLl
a5cs8SkT+rOCo2bwPwzEtmcI6btxVc72jHZeHVRpGsdOgmYd1DNuAKmvxW8mhXAjwtt5Kb3RDL8S
Y8EWTEdVQUcAx+yo/+EvHZpK4p5fn9CNwAHlKcqt+NlJFXZ5Zf75kXprrnTwfhFNQDQjoE7EWejg
ZjSc+abLWay2swYx6JfNFyUMD5JxxTogEF1dXuQ+VD5kW0cSYve5qcSPjsnA+UJBs/mQzfkQzCB3
fSJF54SHefzWMr0cD6S9LK1KAtbuSsatuUfvqs6j2XGq0FPF5LvmmBzs/6tDRgBJUIKoqkSPUzq9
XFrTRlKXhDuLNE/87JRpPqlaH/uvf78Xet9F5CdHkSIKskgP9Ei2mf74gDQDKCFnXRYp1BJaf80G
ACEKWndlOhh/uZlXPNkCZ1nd7JXIybUp86ter947OhqDyYBLfOBpMzZIQzL4ZYfka2+I5byAJMT2
SlFOfZZaQdpNmxI4Rrc+K5h4fnl9ElfHV84BcxH6M+RrNKUu51AhK9nrIytl4rEwnLquRgG/ce0y
8xcC2oPLQr/qvGEdT8jEpiefkvHa5XBmZhY5eHdkWXQdgYdk7fKzG1MifVCpncQPgyMRt2W/wCuI
l+5Xv63Jk9eIBtka6fPrxpr7AGO7/pXahhI1q75U/pBYzfusduantDCT8zTF2ftmEw6Q1qn2Z5QD
g9rYzPtxzN2ontX+rhKmcd/Fyncg1Udk+uu9xxTRdYBLCe+KW/5yipmm1hqwCJScmtJ6Wosh9wuz
zQ7O0Qvl6HLzIbNG3CHNFljPfbnHzo1EK/MpjWI98/xp00O11f9KuxHUu/dlmPRH04mfkeErfbMy
Q7Lie8/EVzmu+yCt1+elnj/HM50NoQrV70UfduVk+CtaPY2xHJQ+rtdEVqQkMYUAE9Th7qRA/fYU
k05jaNbzOvt1Y1bYhk6TcrC/rm8zxpEJAOgRqJ37kCUp0MtAvcDFt3czPuE1Wf9oKPtXNOrL6q+N
Ku7BgLcmJjkddDaBgvHr8mMXg7P0E09DGHuzcu/l5F3GkpZvDfgAzUmogyTWydbxbktZXgYlkWYH
/IZe3GOrlJ2kzN7/MheAIgToshqwJ4TbRjNubcVc8nFN3ydqJ/y2KrKD9On6wiHIAkws00Yi7j0r
MXX1Zi4EtJCxa7uT3aX+7Db/1aBTDqZzYy/IaA50HgpnlCt3GcdoJGOTDq4d1kmyPoquJAU3HHKP
2RJ/d6t9dO5vj8dbI8GHwL93L1tmWmPVEWWFFdSeb2JCZRMDv9UfUd08i0azDm7uG1tPsvBAo/Ju
Q0DfnamtqEcNUS87dPVRf4xTKz9TM1rCt74PLwmohLPDXEM3/HKDw9z30C6TszKADqUAUu4GY10Q
CLKP2PS3FpC3iItTwtzAKl0OZawuuoPGBr+F6u/DtnXGh3mh37G9s/q8PdiG16sntQPRAKKzziW6
V7YaM6tpjDgzwl5fbT/tez6UUIyDEO96s8s2HC1ViqE8di/P4R8RQoMJ4cIweuh23o/NLrQAz3Ev
7OGbHNTxbs0H9INJdExSCET+cvFGLHW5EXQ97D2lBCVvTacqKeM3X0TMB+QrPWk+E8/b5Sirkagi
SQydNnSe+1kxaX8rgzZ9fuueAwNEewbIGsVQSKCXo3joT6ZNLPQQo5w4RIgmC/PWUj8NuhUfDHVj
2Xg7JcMW/AFGuLs9t5koITfuohN3d/fDbFqPU+UcqQDeHISPA8IfSyP6GpfzWbpYRZ+YQeyyXqn2
Y9qXCeWoy3RdkpNRBzua0EPCKvZV1XouEXitKg1bzbr/3KcjmBQu+zH9iA3XnD9rsRgGv1BbjJmd
uG5Vv4VYndw327ChMrWh+XnebAtju9c/5/X0iYJesIGgOSX54HL6alKNIoNYEZqJXfxXgrik/692
B53i69uDsrlKJVtyX2n77yJLr1qrobRqlUWmv+a6KxrzSfluTrs2sKqyPzjZN4eDy0lnGmErMIG7
SeW4RYNbUUMOzHZft6YeZjbCTMksLaqweju4h68WURJwCABk610qjcib5o+bZI4zszdr0wrN2cbe
CLu1s7qZb4Y3MQoYUV5lUjOohrtbBNdO1OcmLDqxTvxlzqMT9MNqoh0w/lQUqzrIPW/NiSIFqYBt
yLLL7vAtbZYPXa9a4dKaZYAEfXtOPKM8uOmvvpTcc7yRZNk0G64A9B00xaxVTDP0UjuJFo8ugDlv
4n5oHTCjZnqkwXmlPP/CusUslbP4oiix24nZRNtmQiw1zLuYTmK7zWOMechQ9tjcmsABTLNtU0rT
OuLuw1bqlt/1ifiCE4eVn9Cda9rAmHV9CtxUjNq5bDTF4OHomhF/0RFEdina9ajJJa/ui3yC1gGJ
C0B2qsE053cbesqJpHKtM8M+KZd/akAX57VW7JPRwmNDNMl9twAbOEihr++sl1GRGKYCIpmkuwdl
WtxNdRLyk2RLy6dmnb1HD6WPR7d0sT/r8I7wC7sRJytplZo1sN2QQmDzZDZ5/GM27OnujXcVPw/P
pwT4wl5S98j3BJEHXOFh6Xt1aj6tSAj5arkOb31GGQW1UBROqKtKj5TLw0y5bMRbZkQaYzTXd6Zo
bapYjv724wXEgvdAkzLcV/55vaFnKH8UZrjiwBFYM/LXk8kOe33Fbu0bJBQAKZLaw4zaXUx6rRaO
IVwjxNWhiYPKLZeT5sGS8ns8pe9Iicx7KnpHRL0bdwdfCNgGbl5wpPbs8qVwVq00iN8UGok+YATY
uqPXHyzhjcm5Oj1sbnhuQy7eyw8lanNSu0nVQ1PKensa45xRWtPwx+Y99zMuRUwF7fHL62sqr9nd
WUT6gB0CKomIeq/6Z6+lidjmSsCgLYk/rUv5OReLc9ba1aWkFU9YZ8bqx9hdf78+8FW8SlGG2FE2
gfiFJOflfDvNQbScu4eoeBrO41xNTwXC9PfrZGsHJ+26esZYCAPIDIY7B+mKy7GKfsraaVq1sM5U
SNZ92pYB8msDs15apTjFlNx+prjtnoBru2ea1NPZzp3cDDBaHs/oyfUPYDe2U762fbhy5T6USYrn
izMi86vQMPOmJnvsOCB+uuoVrvVaOxwUpW9sQ3quAHS5M2je7+lmHspcKp9GCz2rt++UpciDmJ7J
wRm7OQryITojSBLJbqmGylQpoIxaqNj9h36InecxzrWDTSf/k92m43WUNz8j8Azs3v5moJa5qJMW
ZsrGhZvNP7y20pEam+/XgTT99Z12c0qEgw4NQQoBe1B4nRnpFA+tFo4YoPjqaDj3xYYx1eujvNjD
7SdFdZ3HmGuQUv5uUjWeQH25tGqo1lZtBTCj+68YilERpBDi/lCKKv3SpHqeBYuBhhulxEUMYTlT
o/STfFKhRLra8Lszlrj1e+Q+/zOcYfsu4n4u/AV/TPMMFaLPAqU3rTLogVhnESJ+vFslXrgtQtue
/d2qWs87mcaKnhm/QbptDG3OiL9j/H6z3Ky/VSJ2f3k09f7TSH8/z6Yr/l5GBX9lazXMr1g2FIsP
u9v6x0wGqAPQX0bNV2HrAWzVXdBrpZmoS1AhcfuXW8yqG2BlQmcEXmfzqcxE8TXpuyUJDLPS52BW
m60PtNZdakmWKUefH3y1zv/PbRwndYca19W4zG3fTsAH+2rj1j8OPs3VdoPCTqEUMSx4ZnSGL4+/
jcPK7OrlGq5UmnjlxwldxcYdqJxYR2yv680mwwxJRcZNm22wOz8T6ZfQ8nYNs2bug2QyvQ+pSMtf
b50RwFheCypoRA7wxC9n5Lllu4HkUkPyTOesL2XrY7zcYnW1HOlRXXM7SIsp/MJBkLrJGIlcjqVa
U18MW7eFKZldF5DEbvfUIGoCiarK+vulz2cF3cM0n07llNhfsFFpf+iNqB6nrI6nYC0FJV+zqJuf
b14FKVdFNwnRJo7e7sQtS9fmDSQswKedHnjQO090QzVfb7ujbsL1a0XgIS1NpGG5/LiXi8Btnni9
lW5hH2vijO6vGSqqKwBAzkcLfh0IMJSsRvAsS3T1Lqaf1FEZ3cZaERGNSaK1Lm4/apuJs7BpJsrz
XFgYCiWrgSLX68t5vXUps6g04emuUljcb11rtMo0NheOifC2h6KJf3uWUA/CHHYNS3V5TzIM3XWk
muGZgAa5XMp2w4V60bwhjBtReHedN67KuTK1rTgb8bp8M60OMLTaJEbj26Nnf5kzN1dZB2EDJe6G
OD6lzVJqp9mqct1Hwlcx/Ww0uszXNKGl58VrLf1MJLOY59Raus+LtzVpIOJsyQFcozBxhwkiBbiu
8pYuTMoBZr2FovK5LuPVuNtE2hbBMlA79nnC0HbB/SBPgiymivfUVhWWLutWOnlQWXryb7fOrhK0
7py6J69u3Xdg6hLzzk46oLFO33h+Wwj9szpNXeLPolIIqeI8mc+z3VfFOU6q7KMNJLqifZS4Y/Ai
UX+KJzWRk+4FXufkRLJpq8XlydBWG0vnWK/+zdYx/gTxoPw4u4n9q4sn5RMQOyzpO6XVPjmdpv0z
GZOr+EvvlhPGVA0Fg25oLBuUsy7em6WmA3+2Fu9DPfVN7HuFk1vBujbOEg64SSPL7Chb865C84gm
8dbAzJkzZUpoIbpkl13retkTyWSF5fSsjc8U4gcILFuq/t3NbpkFRWvMBQIeW1X5W2ZVsZ8ZiIZE
nd2mFXw0Pc5PNDe1v0zRZ8ZZlPrQ3lVpP30xrNT4Tmd3RGpEQtiz3p6fbEVJS99NODV/x1k7PGbp
pm/nzvREKilujRGNTVvXgasW9il3l8r1TSsxf3t9bFtI+VgrQDkzTQz8zlbtwyy4Yv0iE+oXXGXM
PiSqSrwzW6X/WDbK3OAOoGEEpW36SJHHTr3Rd9ZcuRs62qk+8pRKzLu1rV+LoehYNFfhnKaTsuIL
1g4kl7PXcoazjN6YFxvTTze2zB/KZI/IfFRO9rDxr3/MSbfyZXqXCFRsxfCOcs9mhO0wG5/n2Ssn
oko1HTn1ifACW190G8uwKf1dG435TrdE9kwjFE0KpXSz55LY+i836UqCXM+p59PYubQg1Fxrf/ab
wJFpckrB1JQhbgIuO4FI+mTMD01aWD8KMA506qhkMrPK28xzkifr77YvrE+6mG0HkXhdo6U22qs4
CYe0JcD+lRIqZj4pl1TjTtudU63IxtZ8uWcArUQrNviDAE91qi+LSOPFr1x3AceTZ+1vvbHibwgX
dV9rF7KkP5DjfRwo3xuB7pEYQ0/Q+veD/cGZk3dd1safRdspv0n/hiLo5mmoAzRknf8ENIiveT7p
WtR7pbmG+mxU1WNpm6y2yPL+J1wrq8ZzL3XTUJ/SIvN7d86favDCeeCYq/u97br5v4x60UdWJ4b8
wCZaAhUZ1/8aL52cAL68UvsCI9DvyOhPn9dVqG3UoP3MnzrePJ6MSjOaYEKUOva3tsg/UwzNykCl
W6f5NRoBPwaPys0Z93DdOk1rzA4pSiv+l3+WgVKbhO0XicjTILM65wyM0SbLsBTnr1FZEcCz8sL1
DW0Yn0ujRWsMk1CHbTmkUoc+8/gGQ+2krW8Arn30hB539zHK6nPIkfI+2InpYni2rHT6Ta3pE3+w
dVqkGTp+jk+hT3wmutt6H9yXyAkJNePRbez1L6PK1UDkBhxjoa7mQ7d5GptWS13xMOiihaRLQjcG
aMQmlc8EBb53jj08KpadfYztcalPRV1aeMPMqvkpTuPqo512g80nbDRsyexRu7NoYTw3ng2PyaHt
Q8SICk93HkxsExRvrIHzTdm7DT3Xz52pa1toO63VPdQ453XBkM0oBq+Dt3lBNhfpO+lEw94whb2E
DcdtDrdlbOponvK2pjRXu/Vd0fYzIJisAsG6NMO/JT2JIUjpkUZunJjcuG2NNH01COudO/Wwy0u9
055UMFt2IKp8eq91A/JkFR6OEa6cXKM15oDZA/bOyYhnSiq0yLJnLs0O3svnvsjLn6muiCSyMndJ
wnHO6ywq0eEitSNUN6LMEh5hd5tyN+VJ1n5jgIUibEp8ApPW0z5h5lHQX+8VQoGeUKwGh6usRYC0
vP7PVmF9GvXT7Kh3eNXqqW/xFQs+TAZjaPGqxfKNKXYbH6bm+G/lZiqqC7kK1ad2zO1f3LYxbNuq
Uf/o6kV5b0zAF/xMdM3iGwZiAufcSbLhLuY2Vk96MjkK4nCN8ylBzNz2PR6t9z2HznlwnFZRkTs3
y9LX87r8r8ymHs0xBI++0r/vHxukaGOQY1pPUbZ1SC3WrV2fY29TZpxt6opLvI+txXfyHBZ4rpg1
nxl57ftyiS2/IcGJps5Rgy0Z30GiGp5noVg8RgRzua/jXTaEVtvOLAHiFViYJdJukxb39GxmS5L7
YNeSr4OlVFNg9TNwfhps+YM6We2vhoIhOak1WbmfmyohNoGw0p7KvCYMjte10/yktZvstK6O8m6q
UCqlRGSlXw1ztN9vayeyiJvSWE6tovOgpVqu+I6X4/c4VWbHhdnly7M15cPXqonLJjAaJ1u5TK0C
6pfQ2vi0gTop/EYIaz5xYErvnFTz+H2jmRKhjr26DyLNiruu5+045Q5R6vfCKuztnBUi0e7TWkm/
OepsticjtfT8NGoJTmpLpUXjkjXhkLUwycz/Y+9MtuNGsjT9KnliXVBhHs6pzAUAd+dMukhKlDY4
JEViNkyG8en7AxWqIF2RYqt33V2LjFQE5QQcMLt2h38w8kYLxFyXZzzLjGCdVl0VpIsS14GO7N7F
UkCefTDniXZxn0v7pm4t4ynxbPi6dleM6qaQLvL2gi/b+5nGee2rbkt4kJXdXeZt2zzJhpNuhy4i
+DOji2bqVcJu9xSPvcuxpNJlFpE6f9aMqXwaFk0nPWja2bzJB2V8lO23pNhqWbl8w1Pa/TIViyCl
q+llT5EEa6IDinB9ZXDsJuS9WQxz8bjcN70rH2VfDJ8r5LkLv4GB/CmdnOEbBQr5XW1r9ejPekd+
ZyJ4WFyv+ck+6Wcl2Q1Fgpqlh5HX4MNPgF3SWrIfA/Q8piRYpgXGkOqlw03b6s7n2rXkXe6mXX+B
WoF4hMec24HbaU7rl5HSXjhTlz5bUuh3umHWFIdmFD0T2DibO92kk4QhbBn7/B7xsTeFdpurpXM9
NLMKrKdUEJcHx1A04USYU0J2Y+Edk0bZ0yavtOnYXlhOYILX1ZNDekA4JYH/6sbS2WMElhf+lNQJ
XFD0vvZqVRhxOCpSfKmj3HrKYReSRWeDd6tYemIgSGCVT13kKZeincV5NmrTJh20fN4IrS1XH4a0
vy/LqnmcGwnBrIyierkZ4dexJNIpua5Gj6zdiXPNwXsR2qM/RGgj8h3yGXqzqPJbHlg+nAyIvHxK
KiUtoGdUSn2xNK2mhINKuzV0iPe1TxeOAynLU8vZ1ZpGFxaJiNgKi1jqKZVKV2aX6mjP1W2XrnlH
1xrmEuaTCnCTSCD3aKK3dSA8Z5Z+yVK9EG2r7udCsTHJUEfCG6mXmP2avm7pawl2r77bZ97s5x4a
hj4jRSs+0j0c6nCum9rUZzxd95tcuvEnvG+9bxUTMzCAzpQsvgTJd503NoY+0laVryVmKgupdJF8
HHVOUT9Naa5NrRktvp6A+fGnKq4qX4l4nWxHEYsTS2pTguXFYFyUaP3qu87u0+dJip7SWs+j0Mum
0oGwNq3FR2ZoMsDwou6DFnlQ5WTESitFX8JNbjKnGEzi36xMnzAjnocjz13kvCkpA3F2VO2G8Tp2
qRwznq5Y9GPtvt7a0ZKKowZ2wpneSjmHuZHR/F4KL99GqV51aOIZ1vNqGE0uOgrXOq76avoGbNSp
T0rTiFu/U5yIbpMel0EOaeLOMCp2Ui4dDpKq7afuUsd+uDyK277wgna00jzUpmX6JAzZ30cAKuMg
74ekC/RR1vepl7ZxAN7SeRTZgoNrL8Ri+27B+wtSHLkt31Rk+1mqjPoAfpXufVH1KAfCjKWFVpZW
fIaCfKNsVGlr2cbo6gSPOk5mw58AucdhYWdqHCpLPPB4lnSVGozzpdwNegn/QneGLMViBVWSne0U
KGuMdk8POc4qY7xAAkOMV0Pn2LeKgwpOoI2SqK2qqXM0SKPvfDVyacQhg4v2HmyXGfQrrb3AiodG
PWq6wtC/FPie9BdK19VugOKSOE/muKmOvXxOLkryBNvvc2EKn0JUfkFBSF61Gm7q/rRUVhZ4Cslo
wM6GfLdYeh8FgjqjImFhLO67zZyRtmdFfo14VGH4/SA8/D27vht9G81owUTF68ad5HW7u9TDtCNw
42RITnVhePMpmRGmEE6tucdFU6tg6wTysEGROe11oeX9s8iJiOGYz83HkXnXvuxzkv4spj48zaKu
IHbAkcBtrK5kcqbUSjv57tzWA1aXZY7Adzqx46ZkrFofISHzHmJ7l4S5bdVX04RdypFCGrDLc+ah
m2pQo69zzpMOW1K7PHBlo+7rviFpNEa1yjZDPyjt+micfk9LvfJCmfey893Faww/EwYPThp6XJNP
qlVPDjOxkGjyMNQHymdpp3lK4DlJhlZWZCBx/dlRVJke59CQvrgqmgnhssTtEpaewFu8GGckG8mg
5E72NHTRQI7wCZWzMz2VKC+cdINF9Tos2H/5MN3QEVLrpowIV245+BD14/MOBuqVm9T2XldcQrbW
xKW6md0m0v3BJnumM5zlDp2SNPG4Vp/XgZe4Hi2BZVQf3aFFKU6vJ/mtyZiiHcF3i7bVtHhRaItO
PPad0arhfxjJUNU4oY3bfK2Iq1wneWyUSbWC/6htavamBFbAxMEhZZejcePUtJ5iC324AFFcnMIQ
h/ASn756bPLejOKae/Z+W4rToT3EGN0FWU3v8XAmpqXDXBmzmLbtYJ4jpGlzGne0jH+78eU4gOkQ
OrZh5NNRfNuRyuZeGWpNHbcqfFLQv9CehDq/p7H/89ADp2IcFeHPMStlwb29CjG3S2JU4LGC6rPz
MkvKq7b0ihMtsoxtU7nGOwINfzPwXtH+gGFX8QTU1Q4aiUvaGItlxeN2NLH4s9jHZTtwuhnTJwXx
E98VjRk0KDj71kLyXmb7zCaLbn/X/tCCOGSs3D1jHV8B73v7xVs5cKLHukR5KBuPxhrDJoHKwW+/
RK6CXA44Zb6xdiiskOuQamJjlFtImnCqW6cjPcA65tc90p/6wEhlMrUCh6+uCIZD4CqNsSKt4gGR
8WgczrMC/xjasdaaThfBry/1UzsWMUbQpAyHXiRTDi8lJ1nHy1CU20Y6XdAmIr3qpnT89uurrD3y
t91Y2DQApZDAoyWLQMLbl8PNm2XHe+HlFAx2BlI9O3ucooGGm/IFthnY7vcA5T89RES9VHdlysEY
ooN6sN+KHqNHqVq8KpHlgVZmSuiAhQsQ6P9tWh48A9YFqQhbgITmYA/oS2ctkSXnrYlNjZ9SquwW
tLnfWRU/vaqXq0DzgJzBMPvQnKnISjH2ZkPLvlaWDfnz4i9a9duCXutV+N/qqs6I6RDDFJfO6GhS
zEweJtu36GJtU4m549Ipf4o+/+cbLlz3r//i3x+rem6x5ZUH//qv8/QRq73qWf7X+rH//mtvP/Sv
y+GplX379I/z+7r7x7YX3+5lWonDz7z5FVzpzzsJ7+X9m3/ZYNAr533/1M4fn2AEyZfLwd9b/+b/
7g//8fTyW27m+umffzzCfZTrb4u5rT/+/NHxt3/+sfJC//P1r//zZxf3JR8LqzIV6eP94See7jv5
zz8UW/tAL3tFyEEUJOaskILx6cePUJhCLW+V7lrFu4h3oqKw/ecfmvWBESTLkLe3qlqs0Nmu6v/8
0Qr+gEfOhG0VpPT++HFvV9/36/f38/dUxpdh8+ttDckL+WhQs0yQIBkeypFymGWJTLUm1OXam89c
mNqFqSt+pEAoDsreYALt1Oii+ibShp6Pzk4XWlpkh01eOrU/StV9ykV2Yg6z0tBIrq80Mem7vrNt
bOvo5tK2VXAeQI5nqn21lya5TyuzsNHG+Cy1lbkJEhA5Z6079meZO8yfa4zb9U1iDuUnu9f0W9GU
/Q4bteXEa9LpNJrqqvHbumXG3WBJDDtpuag12fTblzf5P6v71epeRVv//eretU/i/tubxb1+4K/F
DWEUB0PGvWBKAQa9XtzUoxx/q/8Es+eVCvBjcesf0HUw4fehVgdMdT3nfyxu7QOwFWy6QLwxX4Qv
9zuL+/D4IKUBx0YetWY3IHDXn7/Cp85YHYjaabLQyJQs6MzG3ija0B1Zk3TCV0/lz331D9GXV1Uq
ZPfPP34ika3X4nb179IDfOO319KYmGkT8qlhY3nKeUFF4UeRaYdeN3/V87UyzYtkswKusWisrwoy
YeyaaG658zSso6cswLJpN/YLVRSl24qR6MAhKP1uLKttOVRZiO2QRwuK1qJw887HtgDF74K2lJ3U
JTuvWs5FIY39r7/a4cHPN+OoIgwBh1zdbw6AgQ6mUl4ecflF0YqtJMQF2tRVG91qG98AxOoXvWf7
S19a37ffm7Pl9UM9PC2/X5mcdF1iRLv156/eH1ppwOfgZSK0J+INzFTKKNV8z7/8RcTkTQiE5a9q
KG4iAM6fDgFm9J+0tPe8NBytbGjD1lLrTd4nfah6QE59yvg21DM3KhA9j6NHYE7xlxmNqGbMZifQ
csW+Zvh54sy5vmPoS3/OKirjORnddM9EWQpfY2jZh+lQxbSm+z47nVwt+5q1kxMC5KaIZTJqnBpM
CY/70Zo+/08UOzyj19TwF1Gsv//2RAunfnp9Sq+f+SuQ4bYElAGMrfrC0n0byFb6FEkv64Nh4l+B
zP7AciFp5BwGMghi5K9AZn2AmuSsyH8yWDiGvxXIuLE3uTd5PThPEOmICK5JwUHubddkAbMx9CEN
+c9Rqy9+hbx7OE6M1pkQvZOk/k1OAKKEaoJdgXb4T1wXMP00YHNdhi0RjEGE5coNcWH8GmOvdrKM
HSw8oBaY21ixk3zDB6cWR3VraMdqvkjVt7VUTfzU6fUvrV7QrRWR8hGNC9q5mTabe130uhEKwyry
IOMr74CTtTvaU+q2iBoXDGvDvHumuVkUun6TAFWrgwlJ8dQbQJpPpXo8z8vUBbYVyT6cLQdwhj0n
MYSRmfEiHpf5fkwSlwGCN2TvxMMXfb838YK3gZkrUGlIibwUDr3XYUmJUEAVzPlDZsfNV9GW9a09
cj5ubAVsnt5w6Pj2NDjYWAjlK38y461uFow6FCE9RrhZAvRiyXgEzqQK38ltumFeV8W3WV3Sz8M8
qAvgP8P/WsSi+TbtFOau2dCDqgA+sdEqW/vWDUOWbXtiL03cbKbVllmNL4V9NKkSkIiD5fGpmgKT
GGdDOasAzm4XZ+E3OaNeMDAttXhvxEl+x8DNXyLUXd45FH8yZ2bdrpUIVDO8mQ1UNt8+qQVj5hqc
bQdyY3H9YSg032LMUOL1haEl9gRZfYYMmLLTmGRLDRnypY83MkF/TE81/VRo03QtR9Xa0bAEE9MB
qFFz9RMQyXhXdlOxeRUV/uYU/0k1kxsGOosqOZpoHhnNwVlXxM5Y53ohQyEierqLGx0Nk3eXtuAQ
gPN1FFN0Zo1JTUKRLhJaJTpURd4O77Rkfjr51vsgdWKE7KydioMlJgtrSXMrluEipbGxlMhAK6N7
L2n5qfHz8nVXJVdKDZK4Q6ZwljWNW+SZDBGIAU2BM3jogrGhH2J2QSeN6cijT7VZSTk+svDRCcRx
HcdwtC60Iqree/o/hzkDpiFIX/R3McxQCaevNxagH+HoFVQsIBnNmV4V9THYLn0MEmsc/SgZy72K
4a++ESVd/kxfTmbN0k/7vBWXji53xuAuYpvx2xN/HER0PvZt8x6lbV2zb3c/lAKUCaAaAhQmuX17
k5Nk1NFGahcuo62HhZeeL5o4kfaonvTupVyk/v2x/FYRclk/iWvZPj1JqufDkvlN0f1/b5kN6eTV
bl3L+Dd19tF9KtPXx/fL3//z/Ha0DzRTkDlaC2ISxv8+vR3zA208ymtvFT7gMGZH/1mG6OoHSm94
tjpQRnbCuvp/lCHuB/jzDssajVdE7SGQ/EaNvQaN1yuGAxspaVCMLiNE/o+7e72sF7c1FAwpQQ0O
A+s4rXA+SJGsPK7m1Iz8WPcqdBAH5QmUkry0pzZ+jw+zXuHnOzBJQ9iqNK4P1qyeNXnF5N/ZxExT
t21jGIGZ4OXOePB3WUSr0O8aP9eCi+d30EazmlaJSiasm5Lpa6jWixUmoijfOVh+fqI8U4wWaG3B
QEAq5u0TTdxCrfTeNDfKkKuXLUZIHf3pCsWSTGWmutXLQh4hG6Jc2MhIfwauo6fbV4vvb46KwzCw
Yl/XGhZAMbqjzATe3gJwORAQmQ7UfnWsq+3OPi/myAupAcvdZAMeM9RIOfr1Rb/rA759kyBvOUyR
dUBNgls4uKxeRk2httZGFXUW+1WSJuqxYhbAqZZEr72NN2ltfCxbDRfsxGuE40eqhcilV+fVZSwV
87Ze1HFGTrewzkRtMyhSB7u5z1Ppgdas4jhFXMgzThttYXpdZ0gwchAKCIGesUy5nybRYgP9FNQy
3Kkmd62bmDequ/oZptakO37rZKn5LUs6+kEuHLlxCxY6uk2MNLvjZWUfncIwH9y8yQc4Mponj8pM
A+9nN579MZ699OviTJa9l0zByluTkbDhexayLEdur9hfYmuOzAujAGV3m5szuvdVtgw4L+aaHmg2
AAW4G+XwGePFVGy0yfTqC7Q29OvYdkQXzEhw3C720ms7xEcoX+0RZ2/mzCZwGKFH/T2Dbu2RoZ+K
Z045GqfVkE4TSDhgLAH8VjBPjTpoNai4wTkHxNjNG8xOAMg5Gbhov8+kRabrFkUdlCwKYysypa7C
us6VJlyVzUu6bVKvKfvGJgkBosbHol3chqK/NIDSOVa5TV2Hk9js52X0i6i3LtwknW5igCweeHr8
4n2gLe6ZMwKtD3DhcR/LYrLAALtWW67pkxmCu8t2appHmj/byzwFNhuFfkJRPynMLq6XHJKJP0wZ
WFEdlvZzg8BYAnh0mlKGPvlwJdrhocrSufGLrDJ7QJAWWbbpTs1jJKMyWGDaH7XKODibiIpkX0gn
OfM627tr4yF5AqoL1tRQ1BUN6y4GmLmh2dVdIXeOqbinZT47w2mmeOaXplaKK70xqtpPAbmcMAB2
aDxOhn4+TZ4LQHLRvP0Anb0NgY0wGIWGxkg9r9IyxMKp20RybgDaCdVcgsE1x4tJS/omMMtJaKFX
9WnqW7qSfKrzIdnXRV4om9Ssvf4IOW07DYquiDfYCk3Zp3LgoQk/xqLRPgEsRp+jhiUrTiYzi5Yz
DAnwZK710vuYOl7TBwlT6SyounzZdVMLiV6fXasJ+0jQ5Fl6ZVnCLqns6sgci/iBPqkNt8wrshWe
Xbt2IAdp+o1XZY+1UyHARMtVRSLbGhjJ66WtGJcZ86oomHEIkZuc5ssF9Bw5BSmSMh/nfq6+uHLR
HxEXSRnxN0q0R8vdvUzyzIF8YdXxbdM7rHHAOd2TA2/myoPfpga0crP9nGoy3mSRWtDmSMus27qW
Yn0ykdr72uqTePaEBDHlNcXwtSMjftDg9NCyBdRJOo/SGiYvJla3R1SpVnQ5FO2sgrJi1htAo+37
ICuqSfOJ5QW+k+o0xn5b5ewTzcm8K5tRtwz1QVDYlvimBprowVHHpVUBz0mFfqHKzMh926U+CPN+
lvy5YbARJjrZnc8UToPmrla1GeojbcdgSL3lS6PYCiouhRT3VlxBKNITWWVbUfZMRDxDgU1bDXTS
2Ky45ISpayS4rPTtrFFydZ7it8pSxJdGjdhfYOTl4Ia2W+PO0g8GusjKqIIvhCdZMCaqp7bwJXsH
UKLWJEADNYi6fq+mOsFlcKf7qW8VBuSVU6sbleZ1GUjHUBaqUzOON03WGmOI+aGanJgReX9Qg55d
8RGuuHdjs7xaWL1AcWFnG77RVsulPStCC+AjR4/wurKVID30X4pYUW8axSoidgR6BP5kOSg9taoO
PrfLai0OmVW0bqALVGdC3LJzLxw7Yd0g9S6dI1EZWRsK2x2qk7GXrMwpb+3bnk5B5teqcMsgsrv8
PdblYdqPVDDlztposE0axocyIW5FBALNbW2Uprf2RbevmHSfZEtRfzQdntWvz9C/u9pK7qFyJyEj
K3x7gi4V7AS7y6xNCm7/CpjVEo6j4m4HozDPk0w+/fpyLyyc1yf2izoCWoTQgqHqoCz/9nptK5aW
EGJuhiXu94mbisRPrN4BK956S+9b4EvaYEyybNxkSGaKW5CUShTKgYW/kR54n7Ax7XoGnd+Z52ov
OvCssRHD3x/EPJ4bHriZECmhbg7MOU7lk+Dke8/S8kWr4u33UGFQrRNz5qQ4lB0UZ3Aze4aICA4W
Pebngdk5nvZgJkPHQbTknn1KrjTpx01WUhtNmtq1QHRXmBgTG7v/ngD+Vk30//rYEdXtV0vtp3ro
/L7FsCttehbk9zHmOqt8+dCPpqb6gSxx7WeSjCNIbrEV/ho9Ui6xHh0aimgLrEiWH9MZ88PascGN
VUUVkTL8r6rI/EBA4kcUWav0KaKyv1EVvRgqvF5Qq7wkGI9Vp4TCDVXCtxuj6HqwV1UiKBAaAJAo
jEVHGRie3rfp7t2UQ2KCKM+d7TQaS5jE/fjZXjrzqbST6L5WnCNclPHH0uvMQz1j0hsQwcpO4BUF
9W1Srk2JPsRCLnuTZiiIO2NW7Hp9JEXPa/G16Tv1pkID5qmrrX0cO43tz4Y6hGjQNafZoCeXXWlF
J8C7ksCuWsfw9bkzL9yV/uSUMAyAArraN7vsrTt6t+3VPBjEftqS13Gtd4BoZWnh+pYa8jpTBHbn
Vl08zzWGOX4za9LyU2GqnzRynm9LBuXAHwmz+3YCihIbtQQIP5kmCQBoOlDFFsicQg5WtTWGDlxd
pc2byIiXO9uO4Cq7RXVekZV+jcrG8b12BLqP4L2z7WcnBpwKpOi48nL9W1EN8a7JvS24s6s6GrVb
4F71N4Nu1idDIftYAavqkaNjbzgtNWdjUYPiIkQ3x56bFSrkhMU8gcQGa2ie+tFPYMc8vlrJf1Nc
rcXT26VBn31dtUymV8fUg+IKeKBmUl+I0LI7LwTMqx6rs+L+HwSR/y8aK6vk4L8fjpxXTDSf2vZe
vg0kfOhHINE/AGRaZ7agEbA2XGPCj0Cif9AN6vyXJiI+3KtEy49AYn+AeUwbj+Md6M7K3f/RXrE/
MMygsFs90TgmVP13AslP2jaYeyCXBirPADWHh/zaLXg1JhzcsePkyaewt43uNoPa8iXJp11vFipI
VXPUTkZlNParsfQToGH7CjGB6UQwFD6hmuq/2HGug+DM+1MdvvrxnOrFR1sjP/8+V/mfQ+vV+YOE
4q/W2hV4HVn942P6WL1ebC+f+rHYrA86mEeSQRbW2uB5dWo5H3jPqxQ2x9afU7ofi839wF8FAAp3
X7XoAb5abc4Hzhig9YhRcqQRi39ntXHIvY1NZI0mGvursAYoQnRC3q42kQ4xomZdCTfXVjaw68fQ
7CBogvpGnxZrAdI1AD8ns+5cu2oPTSQXm9rIEoZZi4rsqp0eOSmVSyJdZiKZ4p7ZRfIwg3M/SZLG
CzrRnGo9ygqpMniXMfPFk6aY5ebVc/+bEHvYv6J9jeY9YZZOHZrch0n3WONIGGlpiZITTuHK3Hdh
GaVXFtlbgFwwTIZMG79vgH87zyeCvAnr9D9JGujvYwTGCO1QMgRmIjQSGkebqFbz0PCKZ6yXv3pq
+buqoYcXOuiS9d60pMzr441pFl/bDFqBW3o3v36Ah+tgvQbfhpR+XV2En7frQPYGmbxM4w3wdNdv
x24M4RTU77ymnyZSXIZeJ76gtP1obryIibwKbiA7UMWoS3SX3d4L46I4rUrvc5RaeBG3d0Pb37Y4
Vjs5QizZou1Ld7r69fdc07DXZ/HLDQDIsWk50kc/9Ouxq0Hz6gwekZdXZwVcqHNGHI2fD/CcaWe/
J4vxU53xcj0COacDsFbs7d8+VwgmBtJ/K3e/b+agatKHBCtGRFDcxY8K51J4jOFay9zDh3umc3n9
668LJu/nL4wP+NpdNlDNYIT/9gYMMSnmQh2+Sb36BM7oRaEs+sa0s+e4r5c9JIM9pDmxK4faoNVZ
PMD5f8b67KzWZeYnZd2F+Yz8caUuyRaup3nVm+5Fk0JzcMozV7Evlix/VsklRepCIJjpbs6jAtOl
h2Cj5SSdJeD1q1zTap+xxbehUNKgVfkHvcT9YuSGL5b02tKar3lk33Suua9aa++qXNl0GCIbI71U
K3twaqfzm6Vl/srV6CAJf70N17NxlRLOzYjcKCQ/bW/28UNE4ed7vfrFnTPPH9YfWbluXavRJDe2
jrhBkbjtkd1NOnA9LlV0ghYotMOQqnXZm23lhjjLdH49lGdppu+zzgX+v34zPTPP56GZT81mjXmp
gj2JMqKv7TT5eZp3d0h+8K3gcIFgWspgnEY3VNDE2aC9f9EYI51Gy/6iOJ34LL0xCuH6ekGF2Jav
lDDVrHww+Eadt9MBKvnABR/swrkgQb+wMlkd5R3QqCLvve1suTd2ZE+0hrLl3K3NIXCSBDVGI04R
fYIDz8lzoVliTfc9cnwFQb7FMfZ1Xj7ks/FJT3U99JzuLiqTYlPSyYa0L+bb9b1Gjjijj+L6uNYn
l70XbaC8aEFfux1D01INh9pUNmbSGr7ZQT2e1of88hgnkz5N5qJGksh4vnWQM0XYgocww0bZCk14
uzlRvcBNnQtsrLyd1c7zDsFgFy2k9MEUsNKNXNZbFRllP4bLvekUREjGzliOqsraV4VtnVYuS4EM
yDodeQwJCLNti7LCJlu8+TyKmXE3ipGHVo5ICs04Wt6CI65pimd3rO/0xDl+uXem5GKnCudYlMsQ
wBm5Hwf92Y6UG3QN6y1Yzgp6OF9yaJJne46XLSR1HXH5GUkCzRme+nSQtFrn5igfin1pMw9zq0nf
pAb3ndNH23pRdwdFSA2tzM7DVPMmv0DbItSgvfheksZbIxPzjsqFVSPk3WKxABQrfVZiE8/7ub2T
k5NvJheOz6jQh6diE+h5TRyvXlqDldP2ngbJOR24MyVr+HQkztZNo9JUAYbHX4pq/vO63eH/08yg
vPMHfE18M4n41T0z8bnMn62BTVYs5QO6ExfJqJ3r0XjZqN5NCdDLp1mbnzcGCx5NDW+XRnrn96O5
X6LBC5puclEFtS+EQCtGFKkDfMO70GZjj8xR5+t2/GB4PJi50rhG1N5ZenVmKvWdovCkZif97HQK
OLWRF6bRL0MFIVFuMvwizxMnmX0zx9fGGtYt6iyPA45JweS6N+qyIGVWKjfk+pO//hcjBt7dFQ8i
ZssikHXTJZqyWYOvlE4eNl17l5X6vk1rNi0kL/jfLHw1QkIAD4MNDWL4mvpoQTZF88AwCRmL004n
dSqnk6nEh3NtY0OiViVtXzO5gLe3RAGyURl6BLwaq+MmVRw6zlVmP1hLuGzRuniwJK15q4Sf6qdY
IioN7fZ2qMrHckmOc9NNA69mx3dZe9c6CeqL/V1btndgwVaFexzlHLslKDusEzfhvis3eS5SNIpe
9qlSOzdloS47usApc48ecmHVVkdotLArIMiG8H30wB2Um2nOWVyKd+LlRb11cUv5iChj8WlwIhhR
apTNu8KLnlRUOUJ9MpSNYvKpSNX3RV4aPkdmdE/XkS7AmvZF3hoam0k7MxwIrbB2LW1ndCNml5Yz
XmqSd0m7cLpyDYIgbft8w0zOOF6rYn9sWdq4hHezz0tRjuIUTnfRKvfzFCdXhlvq6IlX1VGvE/Bz
q7qz6TSwbajhzkz0zbZavOgftSWN1gU9t6eDMxNpjVzBBDtRVISvEotPar1yVJrcMgoi8y6G6LRp
54FIXxr7NqGhsUz9EMgcdxA/Qjb1c1skyWWuiGJjtdY9DJ88NLWyC0evc0O4wuodHQ3rFOmpGkq7
Wn/RFHfauSKaz5WCuRXKI8lDFyv5x1RV7rUGzl6AGAfvL1NRSIU3rGz0UdM3w9iY3xinoc+jGUOQ
x2yWoaBNgax6sZlgaYdMHN2t0wzqHX2fh2nieF6DEzqm04nBgQ3OhZ720N69HIvkrft5bEGW0CYP
OnU9F/OoPYX6Cn/VtS6QAE8D4bANagKGgUxYqJdWe2pqUgm6brxkWJN+rQQR/CVG5Kl9oXa1uFZE
9hAXdUSpybhEroNoQvx6phQ3uKUyk7Ed+NXE42np9YBx1nNf61e10Z+3lfNoJsUX4eSnOTRzRmCc
pd2EvkElSjo4g6pDwWfD6YS4bZ/S6KnUAsYHAg4+Q4v5dGrU/GyeHAqVyG3DSgXPyqY71vPhOuuG
cqsXah/KyZqu8ABiSDB2VMaowwZklHeuWL+mrnZclP1Y5M3ytU896BTJQ4osnJ+36fPKPQq0Zt20
a4Lxki7A/L6b7fwBS9WaM6sDwsRM4Z1G/gp6fJuYgg+mQUlTmqoQustBnlZS6olpSTYFFq0b21Fu
Rq5E0Myex7TVgyVFWB/sR/rOde21wntzYRuqBhxAWB24lAEPeXvhaRZdjxIUXCRnuExSJ5QyOTHM
YR/lCKPUGmi6GP1IX22LkHzk3JbKJ81p7jJ8gpxcIGttcp4vpkHKhjaj2jbQXZtt1i7X8Zhnfkzh
FiRddxxJ9RHspQKLV/lMb+Xaqlvm8m69bSaLzmR8q3X9t0wvjrTYYSzLsh6K6LluMxkkZXqCshRp
WjFMF5Yi85NyZi+LiMBtOPbxuObuY8qmWdeclTFRF0SdzFhFtgoiZCfzy9kFIeC30G0DIK5kjeCd
gnTslmB059Iv63wKVr/fTa/o79hz/FSgvoAGaVxTY1uIdB9gPKraAVSRukpo6yQh0NtI0jT7eHHi
56wmenKwPv869X9xJzh4sXBtEESnAcGSOoQr6r0hZBMVSijWJ8XLMbEnIbU1Ei/edN3ypXcdBhyc
KmVh7obIvVjTSX0hoJcgUwP40CTwICmDNWdSR1Kg9S23JAOzkT/goZOHJTEEORm6TEPYQYg+rvTi
uanbO6Mm0+kX6prM2OPp7MFghbObpjVZEMe+nqTFZpCgZ01SxzXdVBYyh5IkvFPZnWgt5Rtm2PP/
Yu9ctttG1iz9Klo1qe4BvHC/DKrXSl5EiqJsWbKVaU+wKIsGQNxI3IFePewn6dEZ9KzfIF+sv6DE
tEApJTvJ7nSdKp86VZUpKxAIRMR/2//eA5/KEV4bQcvWp6uytTPsVPuDnXNEJOxTGGbSVAEGQK7B
eLvu+JsEUr81KyX/kDoq9BV5LRCpHja5czHj95aRmMurMQx1K0vjpvFpfHXyDOhAveZihR2G/nGs
guO0knDsQMjx0qVZh6DklPdasPkNwpFijPPszjxUCD5vP98Ppdc+pDH/8yJA7vvKRpNlKtq78v2h
xGz+6HD7OdrTCEge7fMndaLrBR0rJ+dBUeQni+Tu5O2yCvJ+8o3f3yXfaM0R4EaqP0SB1GLJanzL
9CJ5pwhSQ0FlD9Hjt0yv9YaKID2h4O/IJck2OYRdqtd6A2KdH4InF2kz+Ye61dQnyQierpDFg9DS
oOdoX+dytQ5akC6ePIKpenVhpnp4pSUa+uGwtaiXK7hLENtM/ZmRBoo31oy0AhKWu7C5ItWU5MQC
RYMjUStf0tIPTuVGCW8CsEzpQBApvlVRAmN/q92Gu82IpXNoWj/bXtXcwk5r0naDsOaQzs5sCYP8
Q03zT7NjT9C49JODPRaM4zoNVeq+Co1j0h6S1E038uDBWkDloXxtFFOar+hLAMAlAbAeOIlyJqEf
cu2Q0VIEJCv4rdtUZzpk0cW9ofuhA/UfoT4CUvGlA/Qho8x6t7jbnp4P6e3C6+euxW/vjo/8Rhfw
R1F2pazRy13T2SY+LL2c9GrTzczJ2uWulTdC25FONQ4XtVCBUd0dHzCqcG7rMqfKBMtM5eUHSq77
KUtk3tliYiAOuBC06TsuVIO9ZuPBZOvXdTmpKvyyumlek5+yheP1yIyi0oCujMD8A3qALlxUBB7X
Y7I6UCSzCcEnuCv3Q6CVfjOO8srIBnad+Z9CX5ckhOmkjTmS21WjjLsKKriBUjTNu9ZIgvaUTmz8
J3MtV/nYFHCN0zYoV/5AM1ECy31ZbeZrTS/fxeSUojH2t7nVoZKizkOkPfGauLihUkz1k1BVNkbV
Rm2xdZGSf+pwoS4hi/K889zsUBpz6T15D9sYKc0SzfNiSP27pYNLQaAYw4qdOnPhrCrPVgQTlyst
h6Esq9bN28oGrTh2KKVK4D3bTTbcuHoyjxOPDotVkpRACjvXB22k83pDGarUr7VVb7yhSoKEMMkP
bgI4oldA78zyZkPtqR7SehNkkNMk7RwRxJUGy3Wmn6krOl9bfLVuADti1VF1MDb1IAaRFQ4EKZsx
TEO/asiDpa0AQJVwgFBB/YB+SieNUuolb32I3EgG1gbYN12qQ7g3I/dUSxK4Rt1Gd+2hXkSkWAO6
emH6kkL1LeBa9Tb0bEBZsdnYd48O0eX9fnihuU/40AZ1AAqBYK9lKj39XQJPaKFabSYRTOXONG+g
UHPg3z59+SmKgNf0NqN4DOUgXEiY+ADO9h/TJq5dOGWOzlae1GdosV3llaKO0kLPz23gXZC1uu65
skrLIcd2NW9cqHtensOe0dq+KS0cyCrYaGTyv/tT8FZroKPxGr1Ew88voibTpkEeqPiG/npcBnQR
vPw8sXL7r8wlw4tzFLlU9p5Hf3UT6mg5DNdxQ4a2M4pRVECAmSSWMnn5UfvVMPFuhEJCM5NOOIM2
uf67bda+G+Q2uqptkQTSZKMG+W9SW8GW1foSZJowARkdqdyVAWzPyC9TwAXLmpb68FSLVtoc6JBv
D5skrd5tKuY9cTuncAhlqmBYwItUDAE5bILRmuNjD1tamsYNAK5zEBbhex+eLlgo0uxetueHDN/3
uYn/frst+F6PPvUTr5GYroAy6eQGpqwgOTnLI3zHvtsoBtjZPf0NTd5oHOKRwUOy7ZHcuY3AiajJ
2wRVClra2x7Jnd2z38DzQhM4dXuBjROQsp3ds99odEpgSfE1AQgRg/+A3ds7gFTQcK0oHEPbQx0N
T7S/Sdsuy9YNoORRrkPuptM2OUxyk1a6SRn9qFqFeBYRKy2fdI1gtffuGzmH+azKEVgtEqMk4emt
xiaprrHj5zePPsgzF+gTsYrto7YiIGhWCDaR/msByndQ5+W14KFGTNQ5r+ybJG7qET2W4WkMOwIQ
perMDF0JbZD1b63VEM7Jl6TP08+x9rXyriTsD+1llCbcdgDXosOBDdVhpWvx2H+tC0W8+qN7afsZ
8I4EIJfQ4gnOE6BtbMBW6YzKlhCzyzfyUKvBe1t1J9ImbjuSaD8fv7xKuliF3lPBEbDDBGmTBeRT
E97KowJqFAVGVLaxM1qvsJP2Jn3vbaqvkepE72m1uahdn4SMVKcXfkASu9GUsd6azkWlQ12IbzaC
On4UBPZ7Xy+gDqPBU8the/Y2F+vqppHC+jRQlJZyG6zRbQcMwIhBBhO+f24Nk5TZOr2uM/N9U+XN
uNDJgbdUBIelafv0DCDLYNBK6Mak5WDxbIdZRrNk7K3HebqOfs2FdWyq4BVZvmcCDURx0N9hiwro
3z6NFeAwrw7Cwhn5dtmMMis2hlob3tGnEwzoG7BGZe79Fhf0OSi5O5ddZxbBWjJYrz3zFfvxRDPA
NpkK5wTDyJTwBfpfp01DS6eQ6tBrH6QDSM/zUbtuRGIbsDE8lehKRbIzDtRR6CtAxvOiGLY6eFlj
8ysc069p6zy5KfrTsYQ38WizODrstGEFAZwjrUNgeBtvVGmkOLTyJqsRSH5lbz7dmlvYEl3WMujY
fX8cXlnoDyvHRuHYhfW7LqoxPLHVKyfgmXwlDYvg6eCYQQGMW7D/UrG+biMY0pyRFNHUWjXFZ418
+NAKyotYgnzCW3WjtrG12drXYK1QjFlrATfG2bSQrsnhABz6qZVPzCa+WmuCqC+qpjgTd7D8kXd3
LspIcS+6WvaGklaeuolajdE+mki6hIplm0sDpyKBHlTDje98zAzlHa6ofk5mcTPqyHENNp5PeSJA
xwjgO60qcUENbGTDynAGq10MoW2ajWLJmiS2H4/1Js8Ql3AXkry6C5P6k4dYx9ymQCA5XkcDq4z7
7nClhMHHKhD0ZeaGHuqUpCXP8cdhQjnWqZJX21f34h4uftYZDBxwNNDlLHd/nf0m2tRmGMG2F8Fg
SLtNuvLA+CdGOi0M6QP8iOm5IvvmKa3q8Pt6dBSozSgy7GHFrw1e3ltPsuNiMrDVAfMBL0XzdX8y
lrMGwO+69siiPWtAacmEhzMlKf3FgcyWPD+F40J+ZUM/+1AEh2kxBCdo7D9U7mo69WmngdnksioK
h678qhjo2eaiCzJrYIcwg3qrTy+/6bPXGSw/RJxCm5Nkcf9Vk5rGzwoWw1FulGc5GfsxnCrhhA63
QVpJzlDKy89W2kmAGqzPrRwG53FlTMmG+q+8/raTc8/W6CRf8IQAQoKX3LvN3MLo0nXpgdPJan3Y
xnCAuzJlY58uraG8AWfQIXQ33HhNNnOzVUNhtbDHqiW9XeOVzGwTT7lMBw21qenLi/REdEhsTval
6GklJqDjtb9IYYDWBIJ3KE/EnzRrE72LWnTACxp4zFPYqxQOj2CnR4Kc5tDOpCQHZSS3hRGU41VM
CBF62CgFMs9WzbJBunY+5bFm0DblxxQNrgI1gww9XzmoGUJZICHlPLQSc6jZ5cCtVhcbu7bH4Jg+
NUE7QiIFioRwYSIhNZBadgf1ubBeTcF2uPSLeckQmazVoJA2EEyZ/oI4Uh74XXuap0o3t7x3Gyuh
8hCjBQXn+rkkb8oRghmrYcRCe16zGhGRWyNKxjQUbSIAO/orja7PWQqLmE7cqrh5+8I6hr9ZJ6Vr
2aN65VQjrZSGSHKM1SL4CEDkQdjzPwOSx8hR0cX75yjlj9cvxiL87rdYhM582EBlnbCCPBs7fReL
GHR8I6UIlwtXIukALOG3WITMtSPKPnjUXF0c3V0sYoFWRjeTjJlwlwhyfyQWEeesd0WIe4osgMCo
kinfx/Ph4aq1R5cpcLrqVA3aSWu7rxh8Yc9fesRe/M9VqTggaVwUbSFDXdOVu6Y+WjnXj9b/8n7A
xwmcJydg+yYkLNHogQ11X6a4ID3kFbLsjtyoPk31eJ6mkD8bzg132NnLj9oiQ/dfiQSpUEzjMqdn
v397OQbt63LXuiO7qs59pQDKJAAK8mjjAoNKkCzQqvO09SY6Kt1B3L4tWn3aetpUrK5TtxMZkqaX
5/TE1vH6lCBkUdvg+nG0/pSUla4gcNXQaudLuEXR1K+9MZiJc0982Mz+6EXNK3LCrz1y7w7XVa+l
Oxz4Wyx7vyYtjyUd2iQI9pQrQEzeAIGeV2KF57br47fc8x0LG/xTtuEt19FquKJB0dfDV0zTcxBX
8t5kCSBHgJp3fyOtrLZKYYXh47rpZScnnxNbn0o8i3z4hRnrF5VZnucFtNVFeinrrylhP/Uf+JIQ
tpGeAGIrCED7XzLTjVKlJArxcfV5rWfvuiIetXk0DRNnbrvBjJ662cpwrmonmm5i+6OfF68YE1Vs
lv39LUDlopWBet5+sdtxW9vTqhhgY+ydmt3qk5rF8zU1fcilPoLHGKWBN5DLeqx52gz1Z7ip4bO3
wZqXCvArQFEetN4kMc/YCvPIKc9DQFWoq06rdQ2le3r58uYX5+3pfPlmwr3kWO55l5tsnZho+PDJ
WvOiyLG7EmBr1IG12rmGlfyc5MhFIue3Lz/2uZuNEEYz8VQ0Mh574VnsWhy4OmE3JvUtBPyX67Qa
Z6Z/9fJjts7Q/uvZ6ObRZ0DFE4e+vyM0z0aisSCJE9IjFq4vEx0q6RiYw7pI4X6mObVC1sbzTuVQ
mosrhj62MWXvOZjReZ1E79dJN+k6YyAF3aixvPdmWI9jWr4KCQYjDeim3AJ8WgFoS6Ops968A0Uz
okV/VLP35EabyUoF4/4HlH9eibjp1nnm2xGekFYT/RBQNPRfrvNtO5QKyxklivPBt+JLtanOqQpd
mLk7iuD1pIIUDlQNDZygOGvMtTcowgUpgTFd7rOVpg+kNPjUNNAS6C5d6gVw3Xcbth+46eG6rU51
1xiCK6NhmZZWK0PtAz2diKy3X5vTrltdtRn7MoPaPJRArpfDXGkndE9MGwLHhl4/L/cmSWzAFUUg
yUrKIJNclZs150Dk9a2Vo6y3MaYZK+rx732nfmtsNu/c+DM4JEod+RmaB3OYEk/Lxr9qa0CbRIQj
WM1KgOswLXrx3LGqsZsbQ2ez+gTcAk4hVAHi9JJTPi9bb2gBmfZQFyrM6NOmLc5jy76rNek0zxHB
CmDA8FezrlFn4EYHLh3+pMinSVueGnK2oF47C1bJZRV48VDys3ekxC5sr51Upj8x0DtEeBu+M/ca
gvmFtMbjXmfNW7Xm2Or2TawEV8Cv3gWbyBitu/BDhVjyIEuiy5WjT2kZH0uePy694p1tS2dlGNzZ
QI4wRpPUC8bRuhoHlvprsOKLmvbNStgFQx+gejhGO90sSfhNDO0izGyKRO5YXCSp+dVnbcW9K9Z6
3a6pDI31zWfyqkBQEv6VZtw1no5wixtT12qmlrm+QmVlniE1F3fWtVTX51EgnWaJNBdjpWRXvS5/
54T+zPLdcV5Ec7QTZnEtKPKNdlJK+gfYhseV588EoZyAqsZS99HVjAvTYONJ3ZkWVBeFVw4hOJmv
nWaSIDKBtsF0Iznvxa0jBfLEU7QLO/IngGXppDem6PQM9BIBjYQ0nbZ2kiH5rtsWlnqoZcV/BzCS
YDZzSnqRc20Y5sccZs4GrUEuTDZIrcTz1UaerKEjg0kZJpv8LIdZQnZ1JAz8mVTUp0m4mpmGN66h
r9BS8G95O1q7xVlUwbtfQ/dQsLCArAKvvHIp8dmb7J3Nh0v1doR81sjbxKOk5ndQ93OtuoDRWvmS
JzESPjIMQWp2Vub6THxqP+KfTRwrW7pBO/Ws1usxyMip7KEvtfEmeQr9vtecVr5lD3JwSklVnhW1
d4VzPAvbbuR07nYPAKSdUff82sJSsVGBpvvdyFK9a9P3x3qEdcGwmuoHWykB1q9mBohkj2XNxKcR
UVQWfMoBi+kxhUf2SYWKDyzAH2O1eeWGeu6SR1aStAUyrJAL7l2+XYa4jl2ozkizs3cWOodeQjOf
ob7idqjCWOxf8gTDRMV4sLZi7rk2K1eP1hu6CYGnhl99TnFmegDc0svIaEe5os+CNp6WiRkM2rQc
b6TkMky834RNlQ33V79iJ+VkxCCm+BWy9zk0O2iOtaOXTdHTBCnOCchcGMOhiYaFdc/NLGgcS2LX
JnmntOh6K3I0aJ3uS23o05WqzRr+r+QoMyC6tx1cKcB1J9YqIXeZvpatfNZPgqZB1HGwGhAf9Q2H
akR1pEXUG9ravwoK+4OedLdl2E4KcnSmRfSrFedJvVmgdj3cWFwWdDu8vBzP7o1HU9hbjaaKpTgn
izwytOattUGXy09hgsutDy8/57nNAchJh0IdOCB7ZG8TVtEmkNRCE7WV6NNa1i/AlwKRNqZF52zP
SFK5Y8tqSZWvhhvN/63N3qH3d6pxCzludibJ1WnmOPM0C2ZxybH1y1f0UZ9zm7Hf1FKoajj8P3tr
YXptFkERRDkl9UiiVGMfgZFcksYr5KrMqDoVyPxSQqfJIwWFqM3g5TV6Jv4TPZiQERnUVoB89LeD
tLI0f9PIzihWPje5P7Zd9UuAHxQlr4V/z8Q9VAHpxoKKFLdsP7EqraEBCaONAwvvGYTkKK6roxVZ
xrXaTrS1zo18DyX8UyiWuiV63LsceKTQUCfup+tub3Ejkz78IuCRdAiNQwxHaVA8yrxT4ehmClJ5
1gZQNT8UUadoTSg1ew2yLJyKHQFTz1DfkEjX6nGrV/BEqlOjjaamGc2hjJzlXXaWF95vJL6ApMuT
Mq7Gm7oar8x41PA7cVONLbygzPMubDOex4F0Q/Lsugn98WqTv1PaFRxHzjwIMX6+MSuyahh4BvyM
wSyP6THKVu/jVT2wSHRuzBVZz+QzMPAbOdrMMyYtfr9oYN8iH16stWmBtQEBNyBbN651bFzj/ya8
sZLngXY+R2l3vI6KsyrxLprVaqiUxTu9dccVXmALHYBCD4VNmC1OSenw8zx7J3NjIq45Fc4SeCP0
4LzfPF0ixSkaRlYzmEe/VnY41YiV9bK52jjdZZk0tMiuqlNzjYsY5GcKfrDwtCyMbVFVWLdo6vrS
2JclFMVRRlS8CdZuhuTcF10tzjuveSvu7zbTZ676Odi4V906GuPxnudOiI1eg6DHFXEre45UL+qA
F6affFZKb+LSYLdJ3Rs5xwU37TlpiGFbGfQt8bOuGOZrdoETvPfwPjd4vVYKKLhw5q0FA3bmz2o4
2MQaVsXmnRx7Vw4VAEV1JuL3gg7HEIsqN8a0arQLyeG/tXSN+tbXhvVLV+V5bH/IqpZIzxjqTnla
yCCtMfhqSCnGDd+HaTSCv/iqs5xxVuA/RdGoltuJcGT0lXNjo6E+MF3tIpcaoLvWR5d4xHWKd1bS
vq2C6lwPMfgrvil7zUPZQg7juWGCDY/fddbqapXhdOefAY8NN3V8KXJGtotbZdQTZa3N6rg6W7fg
3LFCBZppqPO979pg6KX1eUJwmhrh+4SAdeXQjCJlLBu/7MNQO+vW/rXIhYg9YjY0knBNVTXXE3tQ
mFiaHc9aizaFvJvocsx+rceOXpyZ3K6Fy/609YGaoQjoG0PxbTJ0kc3YpG9PurZSFkgi7EQTzmjC
qZLhydUfONIfX77snho/gR4QZUoaQqnVPakMKvKq5N2pDHrStYgHVL087/AqxTZIVvo0CL1ry+om
gd5Ochc3UHNeCUufXLhMgaQlhEKQsQumy/6Fm8obOZO1hjoHnc1VUgC31sGvRdM2foB+vnABitu7
dwGKZIxpaSocmcCn9t+XjkMJ1S7PHunGaibRIEglr8jgZvOvLLkbaR1uPLRf76FHGQOvm6w2ys3G
bz5vNv7VukUVjwzszF1L88qvTwlkBlJT35p6METJ1BzqKSEnd4OywjS1FZ46fF1zdPtmVYeIcWEL
N0csLkEaFaVJGRhTpSUooEiMIPWkNpHhJNnVwVUF/VAzMdc07dWwaUJcPXXd8pxuqVlqaRf0lc4M
jfyRFVwRf1zlHJ04q986JjuqrV3a8OsB1Hs4/61+gSJ3MgoA7dHR3w1L3/t1ZXf+wDS7t4nS0kIr
ItCIO0pTCzrnEm7BLp7rmXlRF/5viYYYcJheFlmcDOzGHWcGQcWa+xLRGu5Y9ioVkVZ1r1DovkZ4
epDU0ph7ePv2RUtEnUjXEsYW2jf/qlQ9YFRyNNX14lbK/GXbmDQk2trUTNaXtlmeVRxfiVQEPVNX
4Qoha6lyr1PTGCoaX8DbSPM49H4tNCJCIsekStb0jVVjboKZF6BKF6xmLmRwhUFQZ2CufII1NSEG
TqtTUBLNMPe8q00h02p0qoXYusKeS6pzHfJMUmbvFbc4lbtovpG1GXRDFzbxdCQ5Y3EucnrgtESf
NpRy2WazlmAfXa4pTCPT0qhOi7U/WyMnFGbelbhmaVb+iDzgwCrKYZVRYtLX0mg7uLOaUh8KkRkI
hlZBNLuJpoWKUexEOzI/KIW6s11cq2tDmGD6gTXnzjILb1SiNqj4VKALH5F1kAg2cn8hpZqvwCvX
g3zNx9VdqBmkkCbh5q1mtyOjMAB+JoswtK+DrIRoUiBFwqlVpHMReK+4lDsCqbVc3PpZhJZojHpc
KHXtjEL7exombxD2ucpV+2rD5Tx2ypgLy44vvdz9KEJsH2W9YUNzkpSVpwo3mtpQOTdDerS8sYn+
epkaw7Kux/aa2DqVxohYnMnEybRnfzYDwnj87UhxAoiS8o5WW/c8VbQZKf9ZZNEPnuOdbLrmbWhB
ApRayPXR3xph21efnKSiJx32wpISybmw9FniveI7P3NzCEEbyiz4hEDB9nL1BemtuM1la2Q7Nd4R
i4nhNcURBB4bkp14+WZ++jhBJYHPD1UVjOz7CBI5MP1Go20WdEN5LvwTn6jZTpKF2Onrpn7lcc8Y
AhokwKVBySCQ3lu0xSOISAvWDbBZbY1SLv2IADsL4G4KO5neLjStlfCz3PrXtR3OAz8G6FkOG+eB
gv7/QT3wkIYYMZ2frdfFwuj9eZHwenG7oBC4FXUSbGiq+Ou7uqD2RgW7ROIYKMwDEHFXF+RHAptI
EWtLk/a4LkjxD0kXiokm2MV7+NijuqACsEZADkCW/SCvzBaV2ze4lOahQgJJS6gPGWLfukOFb1qd
a6tQvoMob0Nrqm2QW7LL+qvadXRkfSATm1Nqr7/kKDajWQLxb7emay+2R6jezqOkUi+AwhGiaPqF
UXzaruQP7bn/CN0gyGG9vMVEO9VgAeDt939Ey7h9vN+2v7vbb+obklfEkCRMTKGuRVS7228qFHug
BmwdehONPkPSHLs6NBRHlFJBvN6DZcVW/LbfIOaD+RlrCV0mZccfqUNv8fX9/bbl3WTTMQmwd3u1
FLfwssYOa3WkdgaIzxWCx00hBaNq9ZGNN5E9dbIprKVDC4cZxBFqyIE0zmgGtEqUOJBT/uDO7cx2
EP906LFWrVHiaGdJu0KKvixuCnmNJm+cXjj4fpZEnyjskcmwqtxytOpAZyHdXE2sxtoMklWTjUFJ
fWrljTHJ4E6CFPaB9vM/t++eWB23GwRXL92RYv9eLNjAy57K3cMv7nav9ob2JS422tGIAdA6+bZ7
tTcoeVD3p5lCYXcL+Ohu98KbTxFTNCyBALsHe+92Lz+SDbj29W1fFPv6BwDdzwCt4I1zwGPomknJ
VDQcPsZpFmnqryAB1wD9IFyRKUJpztjcGMFAT9c3BRQCAzdNPpTwo4L79fRhGCG7acmkPAIFSLTm
kbco/dd46beZqP6hIkKj0wT0CRg42rn686ojEmIJXCRIdcH0X+RVMjUy+RyY+S2AIfSkI/czbRHK
wI+6yzWtSGFilQjrpTctwvZnFlWhyIDraW1/VJRMHtRUb4n2LgA2RsCeYF+kjccYcOVfdp2bj6za
gmwhrDYgh7XV6cgLoVFHtRtQNewXQ7gCJio0EaYNryN92i2EWPI5Tm80+k/j8JwUpPBo+aYveSD3
x0tws578l9NskXxZ/tfHJuJhhN0xU98ARhIpBYhbud0drP7OSHDMOHtkHKiw01ghFOe+HTOFHl1Q
w0ItRahKfjMSHDMY8myELajuGsTwP3LOMDZ7SQDhi4B5AiplGpTC+ts5bMK8aGRZG7Wdok5RYNeH
vtbJxHVB80o2+WnG3eRI8yQwPnBT0zvRf5ZmwFbfrBxttMq7egqfe5zlUKnQLTjU0mbo1VY7SCpk
8jITYtB1QT6iiU5tuAkGpKn1SfE1kD3y82HnjGwdjSE58Ed6lsytUH5VmA43cn9hRCaGhAwEcCo8
0v3JqnZh5RUfb5Sn1g3K7yGdFnY0t23/IgVf26wreFI5xMgrQBOxmcpym0xWDYQrcW7LA0OCtWRd
hspgo9m3YbD5YBFFDNdwicTWRvB2ow+u2qsNplKCNzzUThtygRPPt2ZEQw0dgiQ14V63R6u3apEn
w4SeAc/ONsMa2gsIc1L059XVDO3x88xEADEI7nzbvdI2VFFdwMjohM8MNzXG/77vgQf3QLQ3kVPu
C8b+IZMqfrrVdfyQ/rW/tLNkzw/0EI+8IjKLsdy7V7ZT2grcvjRChIpuUd4hRGvqb5BwxYzDSrL9
gxsQpQmE39sfOxbdVvSWI3NIyMIfLDr32KMV+rM1ePn1nqrvPh3npRf4Fq2hstO/WX90BTT0+CBL
FGyw9yvAvfhoBRRZe4NMPGI/90v9E706PIcHvjuKwQpcNCReiA22f/beXcGhg1YRQ/LTffcDX10V
riX7WTTPP/PqmFj+YMXEXxJ/sCw/18aHv+HQJdDFEoDwB6T8zBIYmlgDmhKVh5/iS/xcSyDii55X
9aNnX1KNN+htCND37iX7B0BDCQyHSTDa/5y74OFg3tdo/jAlP2AAJEV+g8/BH3G3P7r4JL7//aUP
Xnn756e7AwTTy2HfX4FpBjQqso0P5q9/+UOKwhmA2Um0yf5ke19ANw56eVV9A/O56MBHNH77p/f9
LecNDQ9waAkWYfHnfrF/IvsnKE8OWgEEe94ooLgsARvb/uGWf3QEVP0NyQcRV/x0tl9Ebwe9uwlp
k0WnC9HI/avvnX4Hun00iNkdP6vnR7/kgWuga2jKE6GCan7u8ysoGGz3xcMB+Pl8ANGmdNAukPBz
bBBr/OebkX98AjQhx6ACqfxmH3ngz3QJCAjZQWugCcUb0VBOi9X2D9vq0RLgApBL0VHUffjz090F
6sHbQHPQJKeHharC/Uvyjo+WQHKcbRyArMrDNrnfdz/RNhBqLwftAoNQh04+8NXPBsLCSwJFuAXU
bpfop4sHtnnjg5YAa0g9XMTCxNSPPz8FRvYHODH+s13mn+jDb9NoB7228AIgsea9ydPuvu3j1zds
7ACtQ4Cqf7a3h9LwwH1PCkBURGQcvedeHgKeNwggEyX/fNaPPPaBL28gRAShCbCTZ50gxSE9oqMn
AdHQbmOw1X6m3a8fGgXogk8JkDRda71Dz7sDWSE1yJf/Od8d6MWBn18iCYRqBzXHvZcnLUBhBdLF
B7PyM31x0Xd40H1HwlNHiY9vq9x/2b6xp0D7hjIs4E0h7/NzbXfRPXLQu1vkeuGx1LWHVxf580dX
vS2/oXGDSuxDZuG7vvt3/KU/qgZD+JbvtvWCYJlvszT3mfBX/8Iunf50gIc0+T1yCYzSH6W77V8V
BYT7we9T5uKf/9uXtEyKXaVye509+uHuenv86w+v+PThz05r9y+nwTJbZF/8dvvC7cNEBUPyv/3L
YBkF3fJxjVOkM79N49/+pTfJR5/9pVGRSy4WJwiFLXZjiWUxjjDyODq5XkTV4i7NHg8t7o1DJz0p
F8UyXkS9OQs9ukMHnqbJXZkt8t1IW6lPkcY5dOC3LHC28MrejBW23sEjXy6SRdwf1nl12Od25x9W
+ume7deefvznDy95v5oGXey7/f74xJCQ/bbKrxy4F/7uPZX4o5H+/5zOX6LbRRL0vsMRts0vCacn
642Khfn2cn/tzP9S5kXWn6tyhAPPBeUFZbyb3/Z6VXb/9GxZ9g/D9NINNUhzFnbLCj1dZt3SS6sg
6S2JAO8duiZMfpGVvYMvSFYPHraMvMXeWguI4KHjjpZJvMjC3UBirQVC+tBhzzKWIbnbDbQd9ggb
jv6sdO9wiEaXQ2c77JZf/P4+FnH4ocOeBsn+Ioi+1IOHXWTp8jmGV8HHevDgWwTUbhzx3QTx+aGj
ToLbbBEVi54Bd47w5Sbokyb5st1NUUz4dat1X7J76a6YLLN4kfSHPcY6ZMvll57r5RzhVKBxBaik
d5NRPNgtyV+/MGmW587pLQJUwYePe/blyeUAEd0Rxi0WUX+2okxx6N6dLbO9DaYIOqCDh10koHrb
PqZ3y3B26MjzRVHt7Qb9CKs7Dwq/3HdNtkxCh074Gg3zRbg/5SOs8TzgXgc2nRfLoIedpg3k8C84
L5tlfJuWmbcbS9w+tKzs/vGvnzz6Fu9Yk91A23EF3d6hK410+KKv5Aw3xBGGFXf7bpjtZM0jfL23
y8JfZk94zGkd2z3qry/w2zSrF/274him+TLdN/jbROmhn+0yzYrSW0S7994usQDFHTrwVYqV6x88
Ss6HjytO9HJ/YAEZOnTC19tbE4GXvqTLMaKO6zXCS7sZihVWRXnz4AlXCwK6rOcJo4Z0hIHr5V3f
eGwZHQ+ebx0U3f2p281xuxbHMHkfw4wl7rk/0LXtHvPXD/PHJCiWd0hmJd5d2g8bRdby0CW5wbn6
wr6j4al3Y0A6evjg3MgYqKWX9Tf0MaKa62V2u3e2rSOsNtISy5P0K85L77RsVQIOXw8u5sJn7C/L
u/1ID4HxY/hzcLWlVW+1gZlB7noEx/b3/ymu/+dCM8r7QkwGwIfotoLL//XH/X2pNR2CosNTa4/n
L842qfDH/2os4P27THwvjbf7ye5fvhSnDRa+uFN2+25rGI9waw/b9V4OxzjC9pgsusXJNRmzdW++
Avx56B11Rti+G2W7CIKR9+BB82yx7DsdxzCJzHWzm9x2roLR8tC5ztLsbm8JRCHp0GHPy3oRFLtx
trPVjjDsfEmSN+1/MQErPHS673DndqNsJ2seIWnxnnabrDeq4Fc9dKrXi/IuOPklW+zbKCF3cfDg
7V6qFCDd4aM++BlizifjOMioHeW7UcVqb9sCDp36r8tctKsnvZQsSMndg/66m/RpGe85jMfI9L5N
T9h0/5qf7Ec+mLnD5zwRAdXJdXl7F4hSw5feUYTj/RjXMl3Ft8/ZbBRC0V8QQJdDv+kvt+XJRZkv
diNtj+b96EdYo/9+Nb4eX92MR//jRGweEqIn1/v7H+UDWC/gw1DpqxEc+4Ll5eXXes5Yv2DCj1ja
UzWasv8JS3tDKqx3vU1wjDt/Qk75SZ3hGMmBi2UT7CWLRH/8y7vm9dT6vb7xJQCFbLktxl0Em3IJ
EmQ39PYqPUat/OG+vi6eXNQCtXvoewwZgKLGyS/xkoup91mhn3mxIo/V+K6K5ZCK3+3tcs+m078N
ndFLKYT78f++A6zBfit/1wEmCEhYxydAmH5dPv3CGrzyd3qYlb+rdv91fydA1LK/0x5e+Tu3wC8J
ztcXkYDYjXPv1z0FqfzguPleagBmy90Tdi7Gj404LrN03UvuKHTbK4cNep8OeO6IbW3E3iH+sQlv
0QuLaG8dBIvsYXO+TktSGM/MGQYhAeLuXzw/Nud34iT0Zwx/C9KMqi2kzOimEvwqhz3jEn/f20++
QJEGeg/LrCPOi9o54oz7Tym/Adu+94Jjzyz2NiIqO9AsQbABORxtRvTHv+T6fu+DBlQogi8E3/um
QDAi4xA5gI0NA44O50VP+3sfd7FE7zEtFnH/Uwn9KfRTRbuLApEU3Y9PjsdfWMSLhedny9vd5xD3
A02zsJSwHaD9QT0JiZJjPOgPc3TyJ6UZG/5tAJz065M7h+HaeTFD+ndbKXE373JM/0z4MQ9/pGct
juDs/JJ4RGKPt9iTS/LRzv1O2zZIi7zGJ348rGgs7V+Qf2FcSk99b/IINc5BmZXJXbCbnThl2hGG
HfqLu8djPjWYP/7+V8t1eRtx3ZGlp4R6MoRUpJfwFp0Lhy7yaBmnX0iB8JjXn3eEHTgEu5yl/Sjh
9SD29XBkmMZplnIX3S+I+K5boWzsctHuPKEf/wZ/RAdblzD5Y416z3nJsn3nGRou1suTm2V21/O8
XjTO3znyaBUAbih6O1704h+6ccZeuy52w4jlFvR3Bw+6AcmNNgPxGNzSybJ3pwiK2YMfgL561h/2
GMW0ceEH6bp/XQvtgkOn+4FjP1nEe7lV0UR36MiTxW3/ENpH+HwTf88MPPXBy2/e5Xdu4Kcbgc6T
wxdg+Pv/KZYnd/96VqVB1jt1sLUcPvz5Mml7u/eZwOzH12Ie3O57BbRYHT7bOY5u4feMC7XUI4wb
3O6tguiIOnTvXpB+8xY5HRS7scT9A3nr7h//+n0PlC8tiv52eNH7/c5NfEFzSt27gxXB6nf4SkR7
gx7hFF9gSL/sZQyPkaC/WJTcvkEfVA89xDGWQYy8H1ErxzBzF2kn7l9Sm7tpbveaeYRt/DbAxe+N
egyTsR21b4lQn9495q+fjPtrWEJpIl+Uu+G2a/E0GfLjF9vV7/8okz1KXagEds/569O+IjLpJ+uh
wj182Otl+8VfRtFe5fAYcO2HvNOTHOS2WffQC+NagJT6CET1GJjta1EHWJzMl+keMExwLB08aeCN
+/m9YwAjrss9rAGpjsNn+yHtR2kwyx8+6PXv/ys9QVTg939say2X2e//O/kS9PO0qhCpO3StqaIG
e6k8YE5HGHeRdPsX9Fb+69AJf/SeHPBjwOTJE4S0lZ2cLvKeW6QeA3JOA2+w59OrR2mxJQ9DJabn
EsC/ePjX+/wkBoHQ6AjDBvHt4rbumVb1GFiX+zv06fk+BuZ8EGQnH3Dmeogq8vWHL8cvt+2y9+0s
KAYUmGV1G4pm8ujP1DTKvXjq76sWkn93/hkTsc9W7ozXC9t/35dAnPKf8kt89cgvACDqF9KPcA/9
AlT+dvF/ubuW3baNKPorXLZADUdqbNmbAhYtx4lsR4lkF+huLLLSWLQo8OGCXvU3+gn9h+7yJ/mS
nuFwAt7hhHLMCznIJnAMYzjvuY9zzpV3tGEGo/kkAVaLGuMMDhpgZYtIBGG6NHeOssM5oP2XhVA8
YtIsR4eXub1oDCbFEJF8el+quhBd7QkEqG/jgK4Zh0ExTaR3ATwgCQpxxG6Q86K5Fw4LBcIXC2+s
/pmefDSTWnp7HN7TW8gYrEPLzOypSrtdVw8t06XrcTgg78SGXg3Qs+3e13GRLIpH+zrDe9+9aY23
GMdWqBtK5d3b1raVo22GIz0GtH61bE4Jw7m+EDQ7BAZH97kAwUXEjSOiamh03cggFCFVa+1lDh8B
kchAPtC4RVmEvXOPEeIs7DPNkRS6Cjc0YgG14e4TPBEJ2EmREzGsaoZ1nY4JqNCNjcyhlTCBAJbc
bJAdS00vy+e/FRvyxDD1FNw7scG1QVpWZaC6TsdsKaQNLS+rL3RuWNzJ5kzDcWLos5CIHpp2tI3F
cBPNEFpQZqG9O/ocN9L1423omA4ONvuNDDNoS5H54Ljq3oMSED94bzNAMzbevjdCBjjO8upk1j/X
g5I2wwJUHxzna5Eu4c3ve+ZH6fro4DVHrGO6AcoiKlz3DaBrHLbPpQwCcDpHIs3qk6ZpgF8/wLhF
noRirmZtigrjgMStMWtffgSX1FYJOkYdLA5YvEqcFQILlMjo89//pCv1P1SIRgoQPThHFvtemFUj
9yEAoIe/cuQwZxLIkj1kSGlaEBVNUdKUwflESH4lVma7p/unUsQF/CXpfQBSSZDo4/HgYNDnyBKd
xqsgxgTOxApupKSCcccDhRJlCIWPRS4TSShQqEIIoVwlCtr14p+IvUjuzSH4tJemuWlP+yjlNxgi
ctApWDhaZriDLsQmW1pmjZ6arQ/XywWWXMDQrtDL+mhUmq+dX1z/65HCdhnqMSNvCfASzczY7dA0
xs2vy5uaDrRRp0+SnBZfZnA+wFaQ0KYsU00ouXuLPFn9FDD4vgCi5jKiUFQOM1P1Fgqj5CXgUBtQ
QCyQ1KGsSZrmCAP4ogDz0mUXcBhtvrU7OFAnp/E9kkyUysJhIpl23TDLQwYvBCQ7m7vHQQyF/mwA
6ltO87EcuIhz0NZJSgjF9MxRfD4o4h32sbV+KN/Rvd1LVDfGzrDBMhxAXCWwkiqMAbFte600jyca
thOID2ax0jwmtlafg/isWZJjmWVpeZtehQ+S3iAcDo3+ykU+p/EiFEjtvqYzqDTJQARl92fxLThF
ptHSI+YQW1UesZ4fH/syTl2XIWqvm+8+f+PribqRqA6MatzwWUpgvb4VGgEVDqjiUCHe0qV3I5MF
KhNrR4luAI7TcT1t/QLDgz2E5JyFk+1zSHf7oI4hhmqWttxSHA7OVFCrqD9guN8QHsu8UY7AjQ1j
7HNA7PTuhAmTLT/9G4X3RX1WDnhgWu1F6DuyJfQA9CvQWoW79TsuG383igWa2Wms7tIUr1wSSmSe
t6r/t/ztSxGak4XytmmakCPkNESKwhIp5ZDrGSbikeJrODB0aj1JYJsjOuTHUWzzMziCoqM5bEpa
KYFDteEMBvB8qcg1FlODAxl1JqKVCgS6nrkBw+v9Jgc8gXiiiCaZO7KDUYDYIuLaZGv0Wim9TzUs
kWKCG02u8bLYVufQV5jQgBcHeec6ye3OoqZ99+m9AeT4EcogZOFALt7W8ss9A0r344cEUMFygdQJ
dRI45FwBN/gzjlbVuTcLq2y5wwNg0Y6OjlH9rPf6CHXQt+/Ul1t3lwTDD2gMaKEbqEuJ+5gcSg4L
cwjFfTtcyABomapnNnY6UBx4GT9WXudP4xA1ldaLn10PGIc3WMJylLAXTGT1ALu+w6EP7sexOYzE
1+QQCT+Td7J+wjmwGGfQQFYyfEGl7FHq0sp50gSJteolPfFZrmwgiHwXDRBaq97Tt7Vf4qTUYiuL
6Iv+j8IABmRRjjjimjnNyze1Y3ILJ76dUX8eQu+62qHlGC7npwgCROZ3ZBDQCDKb4vmG2BjJwlu4
1qalMpfHQWrxlwnQFojdO16oHkf5navwL88XkUPsmEMB+kpa7EMOyvqNWINrT81IjhjJFVietFWO
M6sm+I8QWABajAhizGazPH/bTWQ2R2zL+bhAuYjhA2KDZJoagoPLzpMKj2xOJsNxxCOVIkXthsg1
hcu+/YbR4aLzMEJS5hfvJEVQNgUHVEea1YlFWgwwDz9fL4mdAkGp7osyi1fwSchORZFajnYBoTPN
lOFMDtDtLEcBAquzDDvzdyyv1JH3szwDHop0nCNX2DAy+xzAEl8hIFXWxhzaer8PIFo1GEDB6gCK
8K8AZeEoCXKtixNMS+Ux7xKVKxLvfQ5AF+xFpxk3UCCaV1BrPYL7A0237eolL+j4OFThujo+9dFU
QdT6r0YqBGzAG7uJ7rok6XY7ymdCPN6EMbJH5GxyIJQ/5qkF1+5zJJdnn/4DdbYI60cSgoPmv197
p12bYzf7wqUduNt94Rp7rbQx6Qw5ONtQTxXITj1DLtFC0nB1SFuyFw3p1nq/v48z7lJM/M5GWZ80
x2JW+Ld5BPfrt/8BAAD//w==</cx:binary>
              </cx:geoCache>
            </cx:geography>
          </cx:layoutPr>
        </cx:series>
      </cx:plotAreaRegion>
    </cx:plotArea>
    <cx:legend pos="t" align="ctr" overlay="0"/>
  </cx:chart>
  <cx:spPr>
    <a:solidFill>
      <a:sysClr val="windowText" lastClr="000000">
        <a:lumMod val="65000"/>
        <a:lumOff val="35000"/>
      </a:sys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492672</xdr:colOff>
      <xdr:row>7</xdr:row>
      <xdr:rowOff>72257</xdr:rowOff>
    </xdr:from>
    <xdr:to>
      <xdr:col>21</xdr:col>
      <xdr:colOff>256189</xdr:colOff>
      <xdr:row>28</xdr:row>
      <xdr:rowOff>177362</xdr:rowOff>
    </xdr:to>
    <xdr:graphicFrame macro="">
      <xdr:nvGraphicFramePr>
        <xdr:cNvPr id="2" name="Chart 1" descr="Charger type discription">
          <a:extLst>
            <a:ext uri="{FF2B5EF4-FFF2-40B4-BE49-F238E27FC236}">
              <a16:creationId xmlns:a16="http://schemas.microsoft.com/office/drawing/2014/main" id="{47FE5B1F-C3F2-5900-2C51-F8015878C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400050</xdr:colOff>
      <xdr:row>0</xdr:row>
      <xdr:rowOff>28575</xdr:rowOff>
    </xdr:from>
    <xdr:to>
      <xdr:col>27</xdr:col>
      <xdr:colOff>447675</xdr:colOff>
      <xdr:row>51</xdr:row>
      <xdr:rowOff>66675</xdr:rowOff>
    </xdr:to>
    <mc:AlternateContent xmlns:mc="http://schemas.openxmlformats.org/markup-compatibility/2006">
      <mc:Choice xmlns:cx4="http://schemas.microsoft.com/office/drawing/2016/5/10/chartex" Requires="cx4">
        <xdr:graphicFrame macro="">
          <xdr:nvGraphicFramePr>
            <xdr:cNvPr id="2" name="Chart 1" descr="charger type dispersion&#10;">
              <a:extLst>
                <a:ext uri="{FF2B5EF4-FFF2-40B4-BE49-F238E27FC236}">
                  <a16:creationId xmlns:a16="http://schemas.microsoft.com/office/drawing/2014/main" id="{28E96822-46A7-A669-CDDD-1131AC308E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430625" y="28575"/>
              <a:ext cx="14239875" cy="1023937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66674</xdr:colOff>
      <xdr:row>10</xdr:row>
      <xdr:rowOff>142875</xdr:rowOff>
    </xdr:from>
    <xdr:to>
      <xdr:col>34</xdr:col>
      <xdr:colOff>390525</xdr:colOff>
      <xdr:row>44</xdr:row>
      <xdr:rowOff>47625</xdr:rowOff>
    </xdr:to>
    <xdr:graphicFrame macro="">
      <xdr:nvGraphicFramePr>
        <xdr:cNvPr id="2" name="Chart 1" descr="most used charging station&#10;">
          <a:extLst>
            <a:ext uri="{FF2B5EF4-FFF2-40B4-BE49-F238E27FC236}">
              <a16:creationId xmlns:a16="http://schemas.microsoft.com/office/drawing/2014/main" id="{FE0D6A42-E58C-2A14-953A-E1F02F4F3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228599</xdr:colOff>
      <xdr:row>6</xdr:row>
      <xdr:rowOff>152400</xdr:rowOff>
    </xdr:from>
    <xdr:to>
      <xdr:col>33</xdr:col>
      <xdr:colOff>381000</xdr:colOff>
      <xdr:row>39</xdr:row>
      <xdr:rowOff>57150</xdr:rowOff>
    </xdr:to>
    <xdr:graphicFrame macro="">
      <xdr:nvGraphicFramePr>
        <xdr:cNvPr id="2" name="Chart 1" descr="average charging station operators&#10;">
          <a:extLst>
            <a:ext uri="{FF2B5EF4-FFF2-40B4-BE49-F238E27FC236}">
              <a16:creationId xmlns:a16="http://schemas.microsoft.com/office/drawing/2014/main" id="{B65B34E5-9161-325A-D0D5-D28074188F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bachu,Emmanuel" refreshedDate="45735.656684027781" createdVersion="8" refreshedVersion="8" minRefreshableVersion="3" recordCount="5001" xr:uid="{E0074F30-0E8B-4F6A-901D-C85525176AAF}">
  <cacheSource type="worksheet">
    <worksheetSource ref="A1:W1048576" sheet="2025-03-17"/>
  </cacheSource>
  <cacheFields count="22">
    <cacheField name="Station ID" numFmtId="0">
      <sharedItems containsBlank="1"/>
    </cacheField>
    <cacheField name="Latitude" numFmtId="0">
      <sharedItems containsString="0" containsBlank="1" containsNumber="1" minValue="-89.680850000000007" maxValue="89.464534"/>
    </cacheField>
    <cacheField name="Longitude" numFmtId="2">
      <sharedItems containsString="0" containsBlank="1" containsNumber="1" minValue="-178.87002799999999" maxValue="179.664661"/>
    </cacheField>
    <cacheField name="Address" numFmtId="0">
      <sharedItems containsBlank="1"/>
    </cacheField>
    <cacheField name="City" numFmtId="164">
      <sharedItems containsBlank="1" containsMixedTypes="1" containsNumber="1" containsInteger="1" minValue="0" maxValue="0" count="57">
        <s v=" Toronto"/>
        <s v=" Moscow"/>
        <n v="0"/>
        <s v=" Berlin"/>
        <s v=" Bangkok"/>
        <s v=" San Francisco"/>
        <s v=" Seoul"/>
        <s v=" Chicago"/>
        <s v=" SÃ£o Paulo"/>
        <s v=" Sydney"/>
        <s v=" Beijing"/>
        <s v="Error"/>
        <s v=" Dubai"/>
        <s v=" Mumbai"/>
        <s v=" Cape Town"/>
        <s v="Zuogaiduoma"/>
        <s v=" Los Angeles"/>
        <s v=" Mexico City"/>
        <s v="Hengshui"/>
        <s v="Not Found"/>
        <s v="Ð”Ð¾ÑžÐ³Ð°ÑžÑÐºÑ– ÑÐµÐ»ÑŒÑÐºÑ– Ð¡Ð°Ð²ÐµÑ‚"/>
        <s v="Koramlik"/>
        <s v="Ø¯Ù‡Ø³ØªØ§Ù† Ø±Ø¨Ø§Ø·Ø§Øª"/>
        <s v="Mudan District"/>
        <s v="Kindu"/>
        <s v="Passes-Dangereuses"/>
        <s v="Mormanno"/>
        <s v="AÃ¯n Abid"/>
        <s v="Dom Pedrito"/>
        <s v="Sant'Ana do Livramento"/>
        <s v="à²¨à²¿à²‚à²¬à²¾à²³"/>
        <s v="Szamocin"/>
        <s v="Moratuwa"/>
        <s v="Municipio CharaÃ±a"/>
        <s v="Hope River"/>
        <s v="Thabatshukudu"/>
        <s v="Jimo"/>
        <s v="ÐŸÑ€Ð¸Ð²Ð¾Ð»ÑŒÐ½Ñ‹Ð¹"/>
        <s v="OravskÃ¡ LesnÃ¡"/>
        <s v="In Salah"/>
        <s v="Birdsville"/>
        <s v="Lephalale Local Municipality"/>
        <s v="Sandia"/>
        <s v="Ø¯Ù‡Ø³ØªØ§Ù† Ø·Ø±ÙˆØ¯"/>
        <s v="Marabut"/>
        <s v="Tiandong County"/>
        <s v="Pedro Juan Caballero"/>
        <s v="RiviÃ¨re-Koksoak"/>
        <s v="Msukaligwa Nu"/>
        <s v="Unorganized Kenora District"/>
        <s v="Huanggang"/>
        <s v="Hulunbuir"/>
        <s v="Nketoana Nu"/>
        <s v="å°¼çŽ›é•‡"/>
        <s v="Ramat Negev Regional Council"/>
        <s v="Area C (South Skeena)"/>
        <m/>
      </sharedItems>
    </cacheField>
    <cacheField name="Country" numFmtId="49">
      <sharedItems containsBlank="1" count="30">
        <s v="Canada"/>
        <s v="Russia"/>
        <s v="Not Found"/>
        <s v="Germany"/>
        <s v="Thailand"/>
        <s v="United States"/>
        <s v="South Korea"/>
        <s v="Brazil"/>
        <s v="Australia"/>
        <s v="China"/>
        <s v="Error"/>
        <s v="United Arab Emirates"/>
        <s v="India"/>
        <s v="South Africa"/>
        <s v="Mexico"/>
        <s v="(Unclear, Cyrillic)"/>
        <s v="(Unclear, Arabic)"/>
        <s v="Democratic Republic of the Congo"/>
        <s v="Italy"/>
        <s v="Algeria"/>
        <s v="(Unclear)"/>
        <s v="Poland"/>
        <s v="Sri Lanka"/>
        <s v="Bolivia"/>
        <s v="Botswana"/>
        <s v="Slovakia"/>
        <s v="Philippines"/>
        <s v="Paraguay"/>
        <s v="Israel"/>
        <m/>
      </sharedItems>
    </cacheField>
    <cacheField name="Continent" numFmtId="0">
      <sharedItems containsBlank="1" count="10">
        <s v="North America"/>
        <s v="Europe"/>
        <s v="Not Found"/>
        <s v="Asia"/>
        <s v="South America"/>
        <s v="Australia"/>
        <s v="Error"/>
        <s v="Africa"/>
        <s v="(Unclear)"/>
        <m/>
      </sharedItems>
    </cacheField>
    <cacheField name="Charger Type" numFmtId="0">
      <sharedItems containsBlank="1" count="4">
        <s v="AC Level 1"/>
        <s v="AC Level 2"/>
        <s v="DC Fast Charger"/>
        <m/>
      </sharedItems>
    </cacheField>
    <cacheField name="Cost (USD/kWh)" numFmtId="2">
      <sharedItems containsString="0" containsBlank="1" containsNumber="1" minValue="0.1" maxValue="0.5"/>
    </cacheField>
    <cacheField name="Availability" numFmtId="0">
      <sharedItems containsDate="1" containsBlank="1" containsMixedTypes="1" minDate="2025-07-24T00:00:00" maxDate="2025-07-25T00:00:00"/>
    </cacheField>
    <cacheField name="only_numbers" numFmtId="2">
      <sharedItems containsBlank="1"/>
    </cacheField>
    <cacheField name="No_of_Hours" numFmtId="0">
      <sharedItems containsNonDate="0" containsDate="1" containsString="0" containsBlank="1" minDate="1899-12-30T08:52:48" maxDate="1900-01-12T00:00:00"/>
    </cacheField>
    <cacheField name="Distance to City (km)" numFmtId="2">
      <sharedItems containsString="0" containsBlank="1" containsNumber="1" minValue="0.5" maxValue="20"/>
    </cacheField>
    <cacheField name="Usage Stats (avg users/day)" numFmtId="2">
      <sharedItems containsString="0" containsBlank="1" containsNumber="1" containsInteger="1" minValue="10" maxValue="100"/>
    </cacheField>
    <cacheField name="Station Operator" numFmtId="0">
      <sharedItems containsBlank="1"/>
    </cacheField>
    <cacheField name="Charging Capacity (kW)" numFmtId="0">
      <sharedItems containsString="0" containsBlank="1" containsNumber="1" containsInteger="1" minValue="22" maxValue="350"/>
    </cacheField>
    <cacheField name="Connector Types" numFmtId="0">
      <sharedItems containsBlank="1"/>
    </cacheField>
    <cacheField name="Installation Year" numFmtId="0">
      <sharedItems containsString="0" containsBlank="1" containsNumber="1" containsInteger="1" minValue="2010" maxValue="2023"/>
    </cacheField>
    <cacheField name="Renewable Energy Source" numFmtId="0">
      <sharedItems containsBlank="1"/>
    </cacheField>
    <cacheField name="Reviews (Rating)" numFmtId="2">
      <sharedItems containsString="0" containsBlank="1" containsNumber="1" minValue="3" maxValue="5"/>
    </cacheField>
    <cacheField name="Parking Spots" numFmtId="2">
      <sharedItems containsString="0" containsBlank="1" containsNumber="1" containsInteger="1" minValue="1" maxValue="10"/>
    </cacheField>
    <cacheField name="Maintenance Frequency"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bachu,Emmanuel" refreshedDate="45735.703587962962" createdVersion="8" refreshedVersion="8" minRefreshableVersion="3" recordCount="5000" xr:uid="{1430898D-CB08-4F0F-95A1-33E746B688BC}">
  <cacheSource type="worksheet">
    <worksheetSource ref="A1:W5001" sheet="2025-03-17"/>
  </cacheSource>
  <cacheFields count="23">
    <cacheField name="Station ID" numFmtId="0">
      <sharedItems/>
    </cacheField>
    <cacheField name="Latitude" numFmtId="0">
      <sharedItems containsSemiMixedTypes="0" containsString="0" containsNumber="1" minValue="-89.680850000000007" maxValue="89.464534"/>
    </cacheField>
    <cacheField name="Longitude" numFmtId="2">
      <sharedItems containsSemiMixedTypes="0" containsString="0" containsNumber="1" minValue="-178.87002799999999" maxValue="179.664661"/>
    </cacheField>
    <cacheField name="Address" numFmtId="49">
      <sharedItems/>
    </cacheField>
    <cacheField name="City" numFmtId="164">
      <sharedItems containsMixedTypes="1" containsNumber="1" containsInteger="1" minValue="0" maxValue="0"/>
    </cacheField>
    <cacheField name="Country2" numFmtId="164">
      <sharedItems/>
    </cacheField>
    <cacheField name="Country" numFmtId="49">
      <sharedItems/>
    </cacheField>
    <cacheField name="Continent" numFmtId="0">
      <sharedItems/>
    </cacheField>
    <cacheField name="Charger Type" numFmtId="0">
      <sharedItems/>
    </cacheField>
    <cacheField name="Cost (USD/kWh)" numFmtId="2">
      <sharedItems containsSemiMixedTypes="0" containsString="0" containsNumber="1" minValue="0.1" maxValue="0.5"/>
    </cacheField>
    <cacheField name="Availability" numFmtId="0">
      <sharedItems containsDate="1" containsMixedTypes="1" minDate="2025-07-24T00:00:00" maxDate="2025-07-25T00:00:00"/>
    </cacheField>
    <cacheField name="only_numbers" numFmtId="2">
      <sharedItems/>
    </cacheField>
    <cacheField name="No_of_Hours" numFmtId="0">
      <sharedItems containsSemiMixedTypes="0" containsNonDate="0" containsDate="1" containsString="0" minDate="1899-12-30T08:52:48" maxDate="1900-01-12T00:00:00"/>
    </cacheField>
    <cacheField name="Distance to City (km)" numFmtId="2">
      <sharedItems containsSemiMixedTypes="0" containsString="0" containsNumber="1" minValue="0.5" maxValue="20"/>
    </cacheField>
    <cacheField name="Usage Stats (avg users/day)" numFmtId="2">
      <sharedItems containsSemiMixedTypes="0" containsString="0" containsNumber="1" containsInteger="1" minValue="10" maxValue="100"/>
    </cacheField>
    <cacheField name="Station Operator" numFmtId="0">
      <sharedItems count="5">
        <s v="Greenlots"/>
        <s v="ChargePoint"/>
        <s v="EVgo"/>
        <s v="Ionity"/>
        <s v="Tesla"/>
      </sharedItems>
    </cacheField>
    <cacheField name="Charging Capacity (kW)" numFmtId="0">
      <sharedItems containsSemiMixedTypes="0" containsString="0" containsNumber="1" containsInteger="1" minValue="22" maxValue="350" count="4">
        <n v="350"/>
        <n v="22"/>
        <n v="150"/>
        <n v="50"/>
      </sharedItems>
    </cacheField>
    <cacheField name="Connector Types" numFmtId="0">
      <sharedItems/>
    </cacheField>
    <cacheField name="Installation Year" numFmtId="0">
      <sharedItems containsSemiMixedTypes="0" containsString="0" containsNumber="1" containsInteger="1" minValue="2010" maxValue="2023"/>
    </cacheField>
    <cacheField name="Renewable Energy Source" numFmtId="0">
      <sharedItems/>
    </cacheField>
    <cacheField name="Reviews (Rating)" numFmtId="2">
      <sharedItems containsSemiMixedTypes="0" containsString="0" containsNumber="1" minValue="3" maxValue="5"/>
    </cacheField>
    <cacheField name="Parking Spots" numFmtId="2">
      <sharedItems containsSemiMixedTypes="0" containsString="0" containsNumber="1" containsInteger="1" minValue="1" maxValue="10"/>
    </cacheField>
    <cacheField name="Maintenance Frequenc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s v="EVS00004"/>
    <n v="43.628250000000001"/>
    <n v="-79.468935000000002"/>
    <s v="6995 Toronto Ave"/>
    <x v="0"/>
    <x v="0"/>
    <x v="0"/>
    <x v="0"/>
    <n v="0.41"/>
    <s v="9:00-18:00"/>
    <s v="9:00-18:00"/>
    <d v="1899-12-30T08:52:48"/>
    <n v="13.28"/>
    <n v="70"/>
    <s v="Greenlots"/>
    <n v="350"/>
    <s v="Type 2"/>
    <n v="2010"/>
    <s v="Yes"/>
    <n v="4.2"/>
    <n v="7"/>
    <s v="Monthly"/>
  </r>
  <r>
    <s v="EVS00007"/>
    <n v="55.762408999999998"/>
    <n v="37.655830000000002"/>
    <s v="1390 Moscow Ave"/>
    <x v="1"/>
    <x v="1"/>
    <x v="1"/>
    <x v="0"/>
    <n v="0.4"/>
    <d v="2025-07-24T00:00:00"/>
    <s v="9.00-21.00"/>
    <d v="1900-01-11T00:00:00"/>
    <n v="2.68"/>
    <n v="89"/>
    <s v="ChargePoint"/>
    <n v="350"/>
    <s v="Tesla, CCS"/>
    <n v="2011"/>
    <s v="Yes"/>
    <n v="4"/>
    <n v="4"/>
    <s v="Annually"/>
  </r>
  <r>
    <s v="EVS00011"/>
    <n v="19.944110999999999"/>
    <n v="26.228083000000002"/>
    <s v="7123 Random Rd"/>
    <x v="2"/>
    <x v="2"/>
    <x v="2"/>
    <x v="0"/>
    <n v="0.39"/>
    <s v="9:00-18:00"/>
    <s v="9:00-18:00"/>
    <d v="1899-12-30T08:52:48"/>
    <n v="17.420000000000002"/>
    <n v="59"/>
    <s v="EVgo"/>
    <n v="22"/>
    <s v="Tesla, CHAdeMO"/>
    <n v="2013"/>
    <s v="No"/>
    <n v="3.7"/>
    <n v="5"/>
    <s v="Quarterly"/>
  </r>
  <r>
    <s v="EVS00012"/>
    <n v="55.819369999999999"/>
    <n v="37.543244999999999"/>
    <s v="3932 Moscow Ave"/>
    <x v="1"/>
    <x v="1"/>
    <x v="1"/>
    <x v="0"/>
    <n v="0.17"/>
    <s v="6:00-22:00"/>
    <s v="6:00-22:00"/>
    <d v="1899-12-30T16:04:48"/>
    <n v="1.88"/>
    <n v="18"/>
    <s v="Greenlots"/>
    <n v="150"/>
    <s v="CHAdeMO, CCS"/>
    <n v="2016"/>
    <s v="Yes"/>
    <n v="4"/>
    <n v="5"/>
    <s v="Annually"/>
  </r>
  <r>
    <s v="EVS00013"/>
    <n v="52.506967000000003"/>
    <n v="13.345088000000001"/>
    <s v="9250 Berlin Ave"/>
    <x v="3"/>
    <x v="3"/>
    <x v="1"/>
    <x v="0"/>
    <n v="0.16"/>
    <s v="9:00-18:00"/>
    <s v="9:00-18:00"/>
    <d v="1899-12-30T08:52:48"/>
    <n v="11.77"/>
    <n v="73"/>
    <s v="ChargePoint"/>
    <n v="22"/>
    <s v="Tesla"/>
    <n v="2012"/>
    <s v="No"/>
    <n v="4"/>
    <n v="2"/>
    <s v="Quarterly"/>
  </r>
  <r>
    <s v="EVS00017"/>
    <n v="13.877602"/>
    <n v="100.508728"/>
    <s v="3181 Bangkok Ave"/>
    <x v="4"/>
    <x v="4"/>
    <x v="3"/>
    <x v="0"/>
    <n v="0.17"/>
    <s v="6:00-22:00"/>
    <s v="6:00-22:00"/>
    <d v="1899-12-30T16:04:48"/>
    <n v="13.18"/>
    <n v="28"/>
    <s v="Ionity"/>
    <n v="350"/>
    <s v="CCS, CHAdeMO"/>
    <n v="2018"/>
    <s v="No"/>
    <n v="4"/>
    <n v="3"/>
    <s v="Annually"/>
  </r>
  <r>
    <s v="EVS00018"/>
    <n v="37.790360999999997"/>
    <n v="-122.37832400000001"/>
    <s v="4733 San Francisco Ave"/>
    <x v="5"/>
    <x v="5"/>
    <x v="0"/>
    <x v="0"/>
    <n v="0.44"/>
    <d v="2025-07-24T00:00:00"/>
    <s v="9.00-21.00"/>
    <d v="1900-01-11T00:00:00"/>
    <n v="2.0499999999999998"/>
    <n v="60"/>
    <s v="ChargePoint"/>
    <n v="150"/>
    <s v="CHAdeMO"/>
    <n v="2023"/>
    <s v="No"/>
    <n v="4.9000000000000004"/>
    <n v="7"/>
    <s v="Annually"/>
  </r>
  <r>
    <s v="EVS00019"/>
    <n v="37.695636"/>
    <n v="127.050246"/>
    <s v="9257 Seoul Ave"/>
    <x v="6"/>
    <x v="6"/>
    <x v="3"/>
    <x v="0"/>
    <n v="0.25"/>
    <s v="9:00-18:00"/>
    <s v="9:00-18:00"/>
    <d v="1899-12-30T08:52:48"/>
    <n v="7.35"/>
    <n v="29"/>
    <s v="Tesla"/>
    <n v="350"/>
    <s v="Type 2, CHAdeMO"/>
    <n v="2017"/>
    <s v="No"/>
    <n v="4.0999999999999996"/>
    <n v="2"/>
    <s v="Monthly"/>
  </r>
  <r>
    <s v="EVS00025"/>
    <n v="41.989866999999997"/>
    <n v="-87.637142999999995"/>
    <s v="1788 Chicago Ave"/>
    <x v="7"/>
    <x v="5"/>
    <x v="0"/>
    <x v="0"/>
    <n v="0.5"/>
    <s v="9:00-18:00"/>
    <s v="9:00-18:00"/>
    <d v="1899-12-30T08:52:48"/>
    <n v="4.71"/>
    <n v="67"/>
    <s v="ChargePoint"/>
    <n v="50"/>
    <s v="CCS, Tesla"/>
    <n v="2021"/>
    <s v="No"/>
    <n v="4.7"/>
    <n v="7"/>
    <s v="Quarterly"/>
  </r>
  <r>
    <s v="EVS00028"/>
    <n v="-23.654772000000001"/>
    <n v="-46.534002999999998"/>
    <s v="1145 SÃ£o Paulo Ave"/>
    <x v="8"/>
    <x v="7"/>
    <x v="4"/>
    <x v="0"/>
    <n v="0.25"/>
    <d v="2025-07-24T00:00:00"/>
    <s v="9.00-21.00"/>
    <d v="1900-01-11T00:00:00"/>
    <n v="13.65"/>
    <n v="52"/>
    <s v="Tesla"/>
    <n v="50"/>
    <s v="CCS"/>
    <n v="2014"/>
    <s v="No"/>
    <n v="4.7"/>
    <n v="3"/>
    <s v="Quarterly"/>
  </r>
  <r>
    <s v="EVS00029"/>
    <n v="-33.718043999999999"/>
    <n v="151.21730600000001"/>
    <s v="3343 Sydney Ave"/>
    <x v="9"/>
    <x v="8"/>
    <x v="5"/>
    <x v="0"/>
    <n v="0.45"/>
    <s v="6:00-22:00"/>
    <s v="6:00-22:00"/>
    <d v="1899-12-30T16:04:48"/>
    <n v="8.36"/>
    <n v="72"/>
    <s v="Ionity"/>
    <n v="22"/>
    <s v="Tesla"/>
    <n v="2017"/>
    <s v="No"/>
    <n v="4.8"/>
    <n v="9"/>
    <s v="Annually"/>
  </r>
  <r>
    <s v="EVS00034"/>
    <n v="39.843387999999997"/>
    <n v="116.357078"/>
    <s v="8032 Beijing Ave"/>
    <x v="10"/>
    <x v="9"/>
    <x v="3"/>
    <x v="0"/>
    <n v="0.21"/>
    <s v="6:00-22:00"/>
    <s v="6:00-22:00"/>
    <d v="1899-12-30T16:04:48"/>
    <n v="0.84"/>
    <n v="59"/>
    <s v="EVgo"/>
    <n v="150"/>
    <s v="CHAdeMO, CCS"/>
    <n v="2018"/>
    <s v="Yes"/>
    <n v="3.7"/>
    <n v="9"/>
    <s v="Monthly"/>
  </r>
  <r>
    <s v="EVS00037"/>
    <n v="13.756978"/>
    <n v="100.402198"/>
    <s v="880 Bangkok Ave"/>
    <x v="4"/>
    <x v="4"/>
    <x v="3"/>
    <x v="0"/>
    <n v="0.28999999999999998"/>
    <s v="9:00-18:00"/>
    <s v="9:00-18:00"/>
    <d v="1899-12-30T08:52:48"/>
    <n v="1.28"/>
    <n v="50"/>
    <s v="Greenlots"/>
    <n v="350"/>
    <s v="Type 2"/>
    <n v="2016"/>
    <s v="No"/>
    <n v="4.3"/>
    <n v="1"/>
    <s v="Quarterly"/>
  </r>
  <r>
    <s v="EVS00038"/>
    <n v="-33.759341999999997"/>
    <n v="151.21036599999999"/>
    <s v="8960 Sydney Ave"/>
    <x v="9"/>
    <x v="8"/>
    <x v="5"/>
    <x v="0"/>
    <n v="0.13"/>
    <s v="9:00-18:00"/>
    <s v="9:00-18:00"/>
    <d v="1899-12-30T08:52:48"/>
    <n v="19.059999999999999"/>
    <n v="61"/>
    <s v="Ionity"/>
    <n v="22"/>
    <s v="CHAdeMO"/>
    <n v="2018"/>
    <s v="Yes"/>
    <n v="4.2"/>
    <n v="4"/>
    <s v="Quarterly"/>
  </r>
  <r>
    <s v="EVS00041"/>
    <n v="-52.343694999999997"/>
    <n v="-47.887827999999999"/>
    <s v="1309 Random Rd"/>
    <x v="11"/>
    <x v="10"/>
    <x v="6"/>
    <x v="0"/>
    <n v="0.44"/>
    <s v="6:00-22:00"/>
    <s v="6:00-22:00"/>
    <d v="1899-12-30T16:04:48"/>
    <n v="2.0299999999999998"/>
    <n v="20"/>
    <s v="EVgo"/>
    <n v="350"/>
    <s v="Tesla"/>
    <n v="2014"/>
    <s v="No"/>
    <n v="5"/>
    <n v="3"/>
    <s v="Annually"/>
  </r>
  <r>
    <s v="EVS00043"/>
    <n v="25.281220999999999"/>
    <n v="55.258951000000003"/>
    <s v="1916 Dubai Ave"/>
    <x v="12"/>
    <x v="11"/>
    <x v="3"/>
    <x v="0"/>
    <n v="0.27"/>
    <s v="6:00-22:00"/>
    <s v="6:00-22:00"/>
    <d v="1899-12-30T16:04:48"/>
    <n v="5.0599999999999996"/>
    <n v="73"/>
    <s v="Greenlots"/>
    <n v="50"/>
    <s v="Tesla, CHAdeMO"/>
    <n v="2012"/>
    <s v="Yes"/>
    <n v="4.3"/>
    <n v="8"/>
    <s v="Quarterly"/>
  </r>
  <r>
    <s v="EVS00044"/>
    <n v="37.574356999999999"/>
    <n v="127.06750700000001"/>
    <s v="5156 Seoul Ave"/>
    <x v="6"/>
    <x v="6"/>
    <x v="3"/>
    <x v="0"/>
    <n v="0.36"/>
    <s v="9:00-18:00"/>
    <s v="9:00-18:00"/>
    <d v="1899-12-30T08:52:48"/>
    <n v="2.38"/>
    <n v="96"/>
    <s v="ChargePoint"/>
    <n v="50"/>
    <s v="CCS"/>
    <n v="2019"/>
    <s v="No"/>
    <n v="3.8"/>
    <n v="3"/>
    <s v="Monthly"/>
  </r>
  <r>
    <s v="EVS00047"/>
    <n v="19.055517999999999"/>
    <n v="72.88937"/>
    <s v="2970 Mumbai Ave"/>
    <x v="13"/>
    <x v="12"/>
    <x v="3"/>
    <x v="0"/>
    <n v="0.35"/>
    <d v="2025-07-24T00:00:00"/>
    <s v="9.00-21.00"/>
    <d v="1900-01-11T00:00:00"/>
    <n v="19.399999999999999"/>
    <n v="68"/>
    <s v="Ionity"/>
    <n v="50"/>
    <s v="CCS, Tesla"/>
    <n v="2021"/>
    <s v="Yes"/>
    <n v="3"/>
    <n v="9"/>
    <s v="Quarterly"/>
  </r>
  <r>
    <s v="EVS00049"/>
    <n v="41.878593000000002"/>
    <n v="-87.698920000000001"/>
    <s v="689 Chicago Ave"/>
    <x v="7"/>
    <x v="5"/>
    <x v="0"/>
    <x v="0"/>
    <n v="0.18"/>
    <s v="9:00-18:00"/>
    <s v="9:00-18:00"/>
    <d v="1899-12-30T08:52:48"/>
    <n v="19.260000000000002"/>
    <n v="40"/>
    <s v="ChargePoint"/>
    <n v="150"/>
    <s v="CHAdeMO, CCS"/>
    <n v="2011"/>
    <s v="Yes"/>
    <n v="3.8"/>
    <n v="8"/>
    <s v="Monthly"/>
  </r>
  <r>
    <s v="EVS00051"/>
    <n v="68.997157000000001"/>
    <n v="173.39668399999999"/>
    <s v="7905 Random Rd"/>
    <x v="2"/>
    <x v="2"/>
    <x v="2"/>
    <x v="0"/>
    <n v="0.45"/>
    <d v="2025-07-24T00:00:00"/>
    <s v="9.00-21.00"/>
    <d v="1900-01-11T00:00:00"/>
    <n v="2.29"/>
    <n v="75"/>
    <s v="EVgo"/>
    <n v="50"/>
    <s v="CHAdeMO"/>
    <n v="2022"/>
    <s v="No"/>
    <n v="5"/>
    <n v="9"/>
    <s v="Annually"/>
  </r>
  <r>
    <s v="EVS00055"/>
    <n v="37.523099999999999"/>
    <n v="127.072447"/>
    <s v="4005 Seoul Ave"/>
    <x v="6"/>
    <x v="6"/>
    <x v="3"/>
    <x v="0"/>
    <n v="0.13"/>
    <d v="2025-07-24T00:00:00"/>
    <s v="9.00-21.00"/>
    <d v="1900-01-11T00:00:00"/>
    <n v="9.16"/>
    <n v="19"/>
    <s v="Tesla"/>
    <n v="150"/>
    <s v="CHAdeMO"/>
    <n v="2013"/>
    <s v="Yes"/>
    <n v="3.5"/>
    <n v="5"/>
    <s v="Quarterly"/>
  </r>
  <r>
    <s v="EVS00058"/>
    <n v="37.601252000000002"/>
    <n v="127.028633"/>
    <s v="4787 Seoul Ave"/>
    <x v="6"/>
    <x v="6"/>
    <x v="3"/>
    <x v="0"/>
    <n v="0.41"/>
    <s v="9:00-18:00"/>
    <s v="9:00-18:00"/>
    <d v="1899-12-30T08:52:48"/>
    <n v="13.14"/>
    <n v="71"/>
    <s v="EVgo"/>
    <n v="150"/>
    <s v="Tesla, CCS"/>
    <n v="2012"/>
    <s v="Yes"/>
    <n v="4"/>
    <n v="4"/>
    <s v="Monthly"/>
  </r>
  <r>
    <s v="EVS00072"/>
    <n v="-33.796979"/>
    <n v="18.591207000000001"/>
    <s v="9085 Cape Town Ave"/>
    <x v="14"/>
    <x v="13"/>
    <x v="7"/>
    <x v="0"/>
    <n v="0.46"/>
    <s v="9:00-18:00"/>
    <s v="9:00-18:00"/>
    <d v="1899-12-30T08:52:48"/>
    <n v="4.17"/>
    <n v="37"/>
    <s v="Tesla"/>
    <n v="22"/>
    <s v="CHAdeMO"/>
    <n v="2020"/>
    <s v="Yes"/>
    <n v="4.9000000000000004"/>
    <n v="6"/>
    <s v="Quarterly"/>
  </r>
  <r>
    <s v="EVS00074"/>
    <n v="39.839933000000002"/>
    <n v="116.357848"/>
    <s v="493 Beijing Ave"/>
    <x v="10"/>
    <x v="9"/>
    <x v="3"/>
    <x v="0"/>
    <n v="0.23"/>
    <d v="2025-07-24T00:00:00"/>
    <s v="9.00-21.00"/>
    <d v="1900-01-11T00:00:00"/>
    <n v="14.31"/>
    <n v="80"/>
    <s v="Ionity"/>
    <n v="350"/>
    <s v="Type 2, CHAdeMO"/>
    <n v="2018"/>
    <s v="No"/>
    <n v="4.7"/>
    <n v="10"/>
    <s v="Monthly"/>
  </r>
  <r>
    <s v="EVS00089"/>
    <n v="43.633113999999999"/>
    <n v="-79.440011999999996"/>
    <s v="7708 Toronto Ave"/>
    <x v="0"/>
    <x v="0"/>
    <x v="0"/>
    <x v="0"/>
    <n v="0.16"/>
    <s v="9:00-18:00"/>
    <s v="9:00-18:00"/>
    <d v="1899-12-30T08:52:48"/>
    <n v="3.08"/>
    <n v="99"/>
    <s v="ChargePoint"/>
    <n v="50"/>
    <s v="CHAdeMO"/>
    <n v="2018"/>
    <s v="No"/>
    <n v="3.7"/>
    <n v="6"/>
    <s v="Quarterly"/>
  </r>
  <r>
    <s v="EVS00091"/>
    <n v="34.909016000000001"/>
    <n v="103.164075"/>
    <s v="9222 Random Rd"/>
    <x v="15"/>
    <x v="9"/>
    <x v="3"/>
    <x v="0"/>
    <n v="0.19"/>
    <d v="2025-07-24T00:00:00"/>
    <s v="9.00-21.00"/>
    <d v="1900-01-11T00:00:00"/>
    <n v="11.59"/>
    <n v="98"/>
    <s v="Ionity"/>
    <n v="150"/>
    <s v="Tesla"/>
    <n v="2015"/>
    <s v="Yes"/>
    <n v="4.3"/>
    <n v="10"/>
    <s v="Monthly"/>
  </r>
  <r>
    <s v="EVS00092"/>
    <n v="37.737893999999997"/>
    <n v="-122.413068"/>
    <s v="7476 San Francisco Ave"/>
    <x v="5"/>
    <x v="5"/>
    <x v="0"/>
    <x v="0"/>
    <n v="0.39"/>
    <d v="2025-07-24T00:00:00"/>
    <s v="9.00-21.00"/>
    <d v="1900-01-11T00:00:00"/>
    <n v="13.83"/>
    <n v="58"/>
    <s v="EVgo"/>
    <n v="350"/>
    <s v="Tesla, CCS"/>
    <n v="2018"/>
    <s v="Yes"/>
    <n v="3.7"/>
    <n v="3"/>
    <s v="Annually"/>
  </r>
  <r>
    <s v="EVS00093"/>
    <n v="52.458154"/>
    <n v="13.383547999999999"/>
    <s v="6288 Berlin Ave"/>
    <x v="3"/>
    <x v="3"/>
    <x v="1"/>
    <x v="0"/>
    <n v="0.11"/>
    <s v="9:00-18:00"/>
    <s v="9:00-18:00"/>
    <d v="1899-12-30T08:52:48"/>
    <n v="6.63"/>
    <n v="18"/>
    <s v="Greenlots"/>
    <n v="350"/>
    <s v="CHAdeMO, Type 2"/>
    <n v="2022"/>
    <s v="Yes"/>
    <n v="4.9000000000000004"/>
    <n v="8"/>
    <s v="Annually"/>
  </r>
  <r>
    <s v="EVS00095"/>
    <n v="13.875159"/>
    <n v="100.507561"/>
    <s v="2173 Bangkok Ave"/>
    <x v="4"/>
    <x v="4"/>
    <x v="3"/>
    <x v="0"/>
    <n v="0.3"/>
    <s v="6:00-22:00"/>
    <s v="6:00-22:00"/>
    <d v="1899-12-30T16:04:48"/>
    <n v="10.97"/>
    <n v="67"/>
    <s v="Greenlots"/>
    <n v="22"/>
    <s v="CHAdeMO"/>
    <n v="2021"/>
    <s v="No"/>
    <n v="3.9"/>
    <n v="3"/>
    <s v="Quarterly"/>
  </r>
  <r>
    <s v="EVS00096"/>
    <n v="-23.603701999999998"/>
    <n v="-46.520629"/>
    <s v="3633 SÃ£o Paulo Ave"/>
    <x v="8"/>
    <x v="7"/>
    <x v="4"/>
    <x v="0"/>
    <n v="0.11"/>
    <d v="2025-07-24T00:00:00"/>
    <s v="9.00-21.00"/>
    <d v="1900-01-11T00:00:00"/>
    <n v="18.489999999999998"/>
    <n v="85"/>
    <s v="ChargePoint"/>
    <n v="50"/>
    <s v="Type 2, CHAdeMO"/>
    <n v="2014"/>
    <s v="Yes"/>
    <n v="4.9000000000000004"/>
    <n v="2"/>
    <s v="Monthly"/>
  </r>
  <r>
    <s v="EVS00103"/>
    <n v="37.648780000000002"/>
    <n v="126.903295"/>
    <s v="5496 Seoul Ave"/>
    <x v="6"/>
    <x v="6"/>
    <x v="3"/>
    <x v="0"/>
    <n v="0.32"/>
    <s v="9:00-18:00"/>
    <s v="9:00-18:00"/>
    <d v="1899-12-30T08:52:48"/>
    <n v="8.26"/>
    <n v="20"/>
    <s v="Greenlots"/>
    <n v="22"/>
    <s v="Type 2"/>
    <n v="2010"/>
    <s v="No"/>
    <n v="3.3"/>
    <n v="7"/>
    <s v="Monthly"/>
  </r>
  <r>
    <s v="EVS00110"/>
    <n v="39.857604000000002"/>
    <n v="116.357044"/>
    <s v="7308 Beijing Ave"/>
    <x v="10"/>
    <x v="9"/>
    <x v="3"/>
    <x v="0"/>
    <n v="0.19"/>
    <s v="9:00-18:00"/>
    <s v="9:00-18:00"/>
    <d v="1899-12-30T08:52:48"/>
    <n v="3.73"/>
    <n v="68"/>
    <s v="EVgo"/>
    <n v="350"/>
    <s v="CHAdeMO, Type 2"/>
    <n v="2018"/>
    <s v="Yes"/>
    <n v="4.3"/>
    <n v="9"/>
    <s v="Quarterly"/>
  </r>
  <r>
    <s v="EVS00112"/>
    <n v="41.902875999999999"/>
    <n v="-87.633566999999999"/>
    <s v="4833 Chicago Ave"/>
    <x v="7"/>
    <x v="5"/>
    <x v="0"/>
    <x v="0"/>
    <n v="0.35"/>
    <s v="6:00-22:00"/>
    <s v="6:00-22:00"/>
    <d v="1899-12-30T16:04:48"/>
    <n v="2.2000000000000002"/>
    <n v="48"/>
    <s v="Greenlots"/>
    <n v="50"/>
    <s v="Tesla"/>
    <n v="2017"/>
    <s v="Yes"/>
    <n v="4.0999999999999996"/>
    <n v="2"/>
    <s v="Quarterly"/>
  </r>
  <r>
    <s v="EVS00126"/>
    <n v="37.532947999999998"/>
    <n v="127.008718"/>
    <s v="7503 Seoul Ave"/>
    <x v="6"/>
    <x v="6"/>
    <x v="3"/>
    <x v="0"/>
    <n v="0.47"/>
    <d v="2025-07-24T00:00:00"/>
    <s v="9.00-21.00"/>
    <d v="1900-01-11T00:00:00"/>
    <n v="14.8"/>
    <n v="45"/>
    <s v="Tesla"/>
    <n v="150"/>
    <s v="Type 2, Tesla"/>
    <n v="2021"/>
    <s v="Yes"/>
    <n v="4.3"/>
    <n v="10"/>
    <s v="Annually"/>
  </r>
  <r>
    <s v="EVS00129"/>
    <n v="39.916791000000003"/>
    <n v="116.26719799999999"/>
    <s v="3833 Beijing Ave"/>
    <x v="10"/>
    <x v="9"/>
    <x v="3"/>
    <x v="0"/>
    <n v="0.1"/>
    <s v="6:00-22:00"/>
    <s v="6:00-22:00"/>
    <d v="1899-12-30T16:04:48"/>
    <n v="11.77"/>
    <n v="66"/>
    <s v="Ionity"/>
    <n v="22"/>
    <s v="CCS, Type 2"/>
    <n v="2021"/>
    <s v="Yes"/>
    <n v="4.3"/>
    <n v="4"/>
    <s v="Quarterly"/>
  </r>
  <r>
    <s v="EVS00131"/>
    <n v="32.988858999999998"/>
    <n v="32.234935999999998"/>
    <s v="8806 Random Rd"/>
    <x v="11"/>
    <x v="10"/>
    <x v="6"/>
    <x v="0"/>
    <n v="0.16"/>
    <s v="6:00-22:00"/>
    <s v="6:00-22:00"/>
    <d v="1899-12-30T16:04:48"/>
    <n v="16.3"/>
    <n v="28"/>
    <s v="Tesla"/>
    <n v="50"/>
    <s v="CCS"/>
    <n v="2012"/>
    <s v="Yes"/>
    <n v="4.5"/>
    <n v="1"/>
    <s v="Annually"/>
  </r>
  <r>
    <s v="EVS00132"/>
    <n v="41.968074999999999"/>
    <n v="-87.730962000000005"/>
    <s v="2642 Chicago Ave"/>
    <x v="7"/>
    <x v="5"/>
    <x v="0"/>
    <x v="0"/>
    <n v="0.27"/>
    <s v="9:00-18:00"/>
    <s v="9:00-18:00"/>
    <d v="1899-12-30T08:52:48"/>
    <n v="4.99"/>
    <n v="32"/>
    <s v="EVgo"/>
    <n v="150"/>
    <s v="CCS"/>
    <n v="2016"/>
    <s v="No"/>
    <n v="4.9000000000000004"/>
    <n v="1"/>
    <s v="Quarterly"/>
  </r>
  <r>
    <s v="EVS00134"/>
    <n v="41.847634999999997"/>
    <n v="-87.753595000000004"/>
    <s v="3495 Chicago Ave"/>
    <x v="7"/>
    <x v="5"/>
    <x v="0"/>
    <x v="0"/>
    <n v="0.33"/>
    <d v="2025-07-24T00:00:00"/>
    <s v="9.00-21.00"/>
    <d v="1900-01-11T00:00:00"/>
    <n v="9.0299999999999994"/>
    <n v="26"/>
    <s v="Greenlots"/>
    <n v="50"/>
    <s v="Tesla, CCS"/>
    <n v="2017"/>
    <s v="No"/>
    <n v="4.5"/>
    <n v="8"/>
    <s v="Monthly"/>
  </r>
  <r>
    <s v="EVS00136"/>
    <n v="-33.885375000000003"/>
    <n v="151.30901900000001"/>
    <s v="6193 Sydney Ave"/>
    <x v="9"/>
    <x v="8"/>
    <x v="5"/>
    <x v="0"/>
    <n v="0.34"/>
    <s v="6:00-22:00"/>
    <s v="6:00-22:00"/>
    <d v="1899-12-30T16:04:48"/>
    <n v="5.92"/>
    <n v="30"/>
    <s v="Tesla"/>
    <n v="350"/>
    <s v="CHAdeMO, Tesla"/>
    <n v="2010"/>
    <s v="No"/>
    <n v="4.5999999999999996"/>
    <n v="4"/>
    <s v="Quarterly"/>
  </r>
  <r>
    <s v="EVS00137"/>
    <n v="-33.762238000000004"/>
    <n v="18.497402000000001"/>
    <s v="3078 Cape Town Ave"/>
    <x v="14"/>
    <x v="13"/>
    <x v="7"/>
    <x v="0"/>
    <n v="0.41"/>
    <s v="9:00-18:00"/>
    <s v="9:00-18:00"/>
    <d v="1899-12-30T08:52:48"/>
    <n v="0.59"/>
    <n v="37"/>
    <s v="Ionity"/>
    <n v="350"/>
    <s v="Type 2"/>
    <n v="2020"/>
    <s v="Yes"/>
    <n v="3.4"/>
    <n v="4"/>
    <s v="Quarterly"/>
  </r>
  <r>
    <s v="EVS00139"/>
    <n v="39.972484999999999"/>
    <n v="116.200458"/>
    <s v="852 Beijing Ave"/>
    <x v="10"/>
    <x v="9"/>
    <x v="3"/>
    <x v="0"/>
    <n v="0.34"/>
    <s v="6:00-22:00"/>
    <s v="6:00-22:00"/>
    <d v="1899-12-30T16:04:48"/>
    <n v="12.54"/>
    <n v="94"/>
    <s v="Ionity"/>
    <n v="22"/>
    <s v="Type 2"/>
    <n v="2016"/>
    <s v="Yes"/>
    <n v="5"/>
    <n v="3"/>
    <s v="Quarterly"/>
  </r>
  <r>
    <s v="EVS00141"/>
    <n v="-50.498252999999998"/>
    <n v="-91.137594000000007"/>
    <s v="8709 Random Rd"/>
    <x v="11"/>
    <x v="10"/>
    <x v="6"/>
    <x v="0"/>
    <n v="0.35"/>
    <s v="6:00-22:00"/>
    <s v="6:00-22:00"/>
    <d v="1899-12-30T16:04:48"/>
    <n v="13.3"/>
    <n v="87"/>
    <s v="Tesla"/>
    <n v="22"/>
    <s v="CCS, Type 2"/>
    <n v="2010"/>
    <s v="No"/>
    <n v="4.7"/>
    <n v="6"/>
    <s v="Quarterly"/>
  </r>
  <r>
    <s v="EVS00142"/>
    <n v="39.925919999999998"/>
    <n v="116.42365599999999"/>
    <s v="3638 Beijing Ave"/>
    <x v="10"/>
    <x v="9"/>
    <x v="3"/>
    <x v="0"/>
    <n v="0.11"/>
    <d v="2025-07-24T00:00:00"/>
    <s v="9.00-21.00"/>
    <d v="1900-01-11T00:00:00"/>
    <n v="8.57"/>
    <n v="85"/>
    <s v="ChargePoint"/>
    <n v="150"/>
    <s v="CCS"/>
    <n v="2022"/>
    <s v="No"/>
    <n v="4.4000000000000004"/>
    <n v="10"/>
    <s v="Monthly"/>
  </r>
  <r>
    <s v="EVS00145"/>
    <n v="55.720416"/>
    <n v="37.545200999999999"/>
    <s v="3962 Moscow Ave"/>
    <x v="1"/>
    <x v="1"/>
    <x v="1"/>
    <x v="0"/>
    <n v="0.5"/>
    <d v="2025-07-24T00:00:00"/>
    <s v="9.00-21.00"/>
    <d v="1900-01-11T00:00:00"/>
    <n v="10.27"/>
    <n v="34"/>
    <s v="Greenlots"/>
    <n v="350"/>
    <s v="CCS, Tesla"/>
    <n v="2012"/>
    <s v="Yes"/>
    <n v="4.4000000000000004"/>
    <n v="9"/>
    <s v="Annually"/>
  </r>
  <r>
    <s v="EVS00147"/>
    <n v="13.874673"/>
    <n v="100.49941099999999"/>
    <s v="642 Bangkok Ave"/>
    <x v="4"/>
    <x v="4"/>
    <x v="3"/>
    <x v="0"/>
    <n v="0.39"/>
    <s v="6:00-22:00"/>
    <s v="6:00-22:00"/>
    <d v="1899-12-30T16:04:48"/>
    <n v="14.29"/>
    <n v="42"/>
    <s v="ChargePoint"/>
    <n v="350"/>
    <s v="Tesla"/>
    <n v="2011"/>
    <s v="Yes"/>
    <n v="4.0999999999999996"/>
    <n v="9"/>
    <s v="Quarterly"/>
  </r>
  <r>
    <s v="EVS00148"/>
    <n v="52.450769999999999"/>
    <n v="13.404804"/>
    <s v="668 Berlin Ave"/>
    <x v="3"/>
    <x v="3"/>
    <x v="1"/>
    <x v="0"/>
    <n v="0.41"/>
    <s v="6:00-22:00"/>
    <s v="6:00-22:00"/>
    <d v="1899-12-30T16:04:48"/>
    <n v="0.64"/>
    <n v="52"/>
    <s v="ChargePoint"/>
    <n v="150"/>
    <s v="Tesla"/>
    <n v="2011"/>
    <s v="No"/>
    <n v="5"/>
    <n v="6"/>
    <s v="Monthly"/>
  </r>
  <r>
    <s v="EVS00164"/>
    <n v="55.767175999999999"/>
    <n v="37.663525"/>
    <s v="2651 Moscow Ave"/>
    <x v="1"/>
    <x v="1"/>
    <x v="1"/>
    <x v="0"/>
    <n v="0.12"/>
    <s v="6:00-22:00"/>
    <s v="6:00-22:00"/>
    <d v="1899-12-30T16:04:48"/>
    <n v="16.5"/>
    <n v="52"/>
    <s v="Greenlots"/>
    <n v="22"/>
    <s v="Tesla"/>
    <n v="2015"/>
    <s v="Yes"/>
    <n v="4"/>
    <n v="2"/>
    <s v="Annually"/>
  </r>
  <r>
    <s v="EVS00165"/>
    <n v="34.149478999999999"/>
    <n v="-118.22180400000001"/>
    <s v="9305 Los Angeles Ave"/>
    <x v="16"/>
    <x v="5"/>
    <x v="0"/>
    <x v="0"/>
    <n v="0.46"/>
    <s v="9:00-18:00"/>
    <s v="9:00-18:00"/>
    <d v="1899-12-30T08:52:48"/>
    <n v="18.559999999999999"/>
    <n v="100"/>
    <s v="ChargePoint"/>
    <n v="50"/>
    <s v="CHAdeMO, CCS"/>
    <n v="2022"/>
    <s v="Yes"/>
    <n v="4.2"/>
    <n v="9"/>
    <s v="Monthly"/>
  </r>
  <r>
    <s v="EVS00166"/>
    <n v="39.86551"/>
    <n v="116.33183"/>
    <s v="3107 Beijing Ave"/>
    <x v="10"/>
    <x v="9"/>
    <x v="3"/>
    <x v="0"/>
    <n v="0.15"/>
    <s v="6:00-22:00"/>
    <s v="6:00-22:00"/>
    <d v="1899-12-30T16:04:48"/>
    <n v="16.48"/>
    <n v="70"/>
    <s v="Tesla"/>
    <n v="350"/>
    <s v="CCS, CHAdeMO"/>
    <n v="2013"/>
    <s v="No"/>
    <n v="3.7"/>
    <n v="9"/>
    <s v="Quarterly"/>
  </r>
  <r>
    <s v="EVS00171"/>
    <n v="46.166127000000003"/>
    <n v="-87.073986000000005"/>
    <s v="8513 Random Rd"/>
    <x v="2"/>
    <x v="2"/>
    <x v="2"/>
    <x v="0"/>
    <n v="0.17"/>
    <s v="9:00-18:00"/>
    <s v="9:00-18:00"/>
    <d v="1899-12-30T08:52:48"/>
    <n v="6.24"/>
    <n v="21"/>
    <s v="EVgo"/>
    <n v="150"/>
    <s v="Type 2"/>
    <n v="2015"/>
    <s v="Yes"/>
    <n v="3.2"/>
    <n v="5"/>
    <s v="Annually"/>
  </r>
  <r>
    <s v="EVS00174"/>
    <n v="52.503320000000002"/>
    <n v="13.424196"/>
    <s v="4929 Berlin Ave"/>
    <x v="3"/>
    <x v="3"/>
    <x v="1"/>
    <x v="0"/>
    <n v="0.32"/>
    <d v="2025-07-24T00:00:00"/>
    <s v="9.00-21.00"/>
    <d v="1900-01-11T00:00:00"/>
    <n v="7.39"/>
    <n v="45"/>
    <s v="ChargePoint"/>
    <n v="22"/>
    <s v="CHAdeMO, Tesla"/>
    <n v="2016"/>
    <s v="No"/>
    <n v="4.8"/>
    <n v="3"/>
    <s v="Annually"/>
  </r>
  <r>
    <s v="EVS00178"/>
    <n v="39.906151999999999"/>
    <n v="116.31880099999999"/>
    <s v="3436 Beijing Ave"/>
    <x v="10"/>
    <x v="9"/>
    <x v="3"/>
    <x v="0"/>
    <n v="0.49"/>
    <s v="9:00-18:00"/>
    <s v="9:00-18:00"/>
    <d v="1899-12-30T08:52:48"/>
    <n v="2.4500000000000002"/>
    <n v="56"/>
    <s v="Greenlots"/>
    <n v="350"/>
    <s v="Type 2"/>
    <n v="2022"/>
    <s v="No"/>
    <n v="4.4000000000000004"/>
    <n v="9"/>
    <s v="Annually"/>
  </r>
  <r>
    <s v="EVS00182"/>
    <n v="37.689982999999998"/>
    <n v="127.09878"/>
    <s v="7953 Seoul Ave"/>
    <x v="6"/>
    <x v="6"/>
    <x v="3"/>
    <x v="0"/>
    <n v="0.3"/>
    <d v="2025-07-24T00:00:00"/>
    <s v="9.00-21.00"/>
    <d v="1900-01-11T00:00:00"/>
    <n v="4.2300000000000004"/>
    <n v="38"/>
    <s v="Ionity"/>
    <n v="22"/>
    <s v="Type 2, Tesla"/>
    <n v="2015"/>
    <s v="No"/>
    <n v="4.4000000000000004"/>
    <n v="9"/>
    <s v="Quarterly"/>
  </r>
  <r>
    <s v="EVS00183"/>
    <n v="-23.584593000000002"/>
    <n v="-46.502028000000003"/>
    <s v="4051 SÃ£o Paulo Ave"/>
    <x v="8"/>
    <x v="7"/>
    <x v="4"/>
    <x v="0"/>
    <n v="0.19"/>
    <d v="2025-07-24T00:00:00"/>
    <s v="9.00-21.00"/>
    <d v="1900-01-11T00:00:00"/>
    <n v="7.58"/>
    <n v="75"/>
    <s v="EVgo"/>
    <n v="350"/>
    <s v="Tesla, Type 2"/>
    <n v="2023"/>
    <s v="Yes"/>
    <n v="4.5"/>
    <n v="3"/>
    <s v="Monthly"/>
  </r>
  <r>
    <s v="EVS00186"/>
    <n v="19.497968"/>
    <n v="-99.051454000000007"/>
    <s v="2955 Mexico City Ave"/>
    <x v="17"/>
    <x v="14"/>
    <x v="0"/>
    <x v="0"/>
    <n v="0.31"/>
    <s v="6:00-22:00"/>
    <s v="6:00-22:00"/>
    <d v="1899-12-30T16:04:48"/>
    <n v="11.61"/>
    <n v="35"/>
    <s v="Tesla"/>
    <n v="150"/>
    <s v="CCS, CHAdeMO"/>
    <n v="2020"/>
    <s v="No"/>
    <n v="4.0999999999999996"/>
    <n v="4"/>
    <s v="Annually"/>
  </r>
  <r>
    <s v="EVS00189"/>
    <n v="13.863524"/>
    <n v="100.491938"/>
    <s v="4948 Bangkok Ave"/>
    <x v="4"/>
    <x v="4"/>
    <x v="3"/>
    <x v="0"/>
    <n v="0.48"/>
    <s v="6:00-22:00"/>
    <s v="6:00-22:00"/>
    <d v="1899-12-30T16:04:48"/>
    <n v="4.24"/>
    <n v="28"/>
    <s v="Ionity"/>
    <n v="22"/>
    <s v="CHAdeMO"/>
    <n v="2022"/>
    <s v="No"/>
    <n v="3.1"/>
    <n v="7"/>
    <s v="Quarterly"/>
  </r>
  <r>
    <s v="EVS00190"/>
    <n v="13.705385"/>
    <n v="100.44108900000001"/>
    <s v="5090 Bangkok Ave"/>
    <x v="4"/>
    <x v="4"/>
    <x v="3"/>
    <x v="0"/>
    <n v="0.44"/>
    <d v="2025-07-24T00:00:00"/>
    <s v="9.00-21.00"/>
    <d v="1900-01-11T00:00:00"/>
    <n v="19.45"/>
    <n v="79"/>
    <s v="Greenlots"/>
    <n v="350"/>
    <s v="CCS"/>
    <n v="2011"/>
    <s v="No"/>
    <n v="3.4"/>
    <n v="7"/>
    <s v="Annually"/>
  </r>
  <r>
    <s v="EVS00194"/>
    <n v="52.403092000000001"/>
    <n v="13.468500000000001"/>
    <s v="103 Berlin Ave"/>
    <x v="3"/>
    <x v="3"/>
    <x v="1"/>
    <x v="0"/>
    <n v="0.26"/>
    <s v="9:00-18:00"/>
    <s v="9:00-18:00"/>
    <d v="1899-12-30T08:52:48"/>
    <n v="9.2200000000000006"/>
    <n v="70"/>
    <s v="Tesla"/>
    <n v="350"/>
    <s v="CHAdeMO"/>
    <n v="2012"/>
    <s v="Yes"/>
    <n v="3.8"/>
    <n v="7"/>
    <s v="Quarterly"/>
  </r>
  <r>
    <s v="EVS00196"/>
    <n v="-23.518492999999999"/>
    <n v="-46.619176000000003"/>
    <s v="8293 SÃ£o Paulo Ave"/>
    <x v="8"/>
    <x v="7"/>
    <x v="4"/>
    <x v="0"/>
    <n v="0.11"/>
    <s v="9:00-18:00"/>
    <s v="9:00-18:00"/>
    <d v="1899-12-30T08:52:48"/>
    <n v="8.1"/>
    <n v="30"/>
    <s v="ChargePoint"/>
    <n v="350"/>
    <s v="Tesla"/>
    <n v="2023"/>
    <s v="No"/>
    <n v="4.3"/>
    <n v="5"/>
    <s v="Monthly"/>
  </r>
  <r>
    <s v="EVS00197"/>
    <n v="55.704517000000003"/>
    <n v="37.512363999999998"/>
    <s v="9086 Moscow Ave"/>
    <x v="1"/>
    <x v="1"/>
    <x v="1"/>
    <x v="0"/>
    <n v="0.36"/>
    <d v="2025-07-24T00:00:00"/>
    <s v="9.00-21.00"/>
    <d v="1900-01-11T00:00:00"/>
    <n v="14.41"/>
    <n v="31"/>
    <s v="Tesla"/>
    <n v="50"/>
    <s v="CHAdeMO, Tesla"/>
    <n v="2011"/>
    <s v="Yes"/>
    <n v="3.5"/>
    <n v="7"/>
    <s v="Monthly"/>
  </r>
  <r>
    <s v="EVS00198"/>
    <n v="52.527169999999998"/>
    <n v="13.326888"/>
    <s v="2447 Berlin Ave"/>
    <x v="3"/>
    <x v="3"/>
    <x v="1"/>
    <x v="0"/>
    <n v="0.14000000000000001"/>
    <s v="9:00-18:00"/>
    <s v="9:00-18:00"/>
    <d v="1899-12-30T08:52:48"/>
    <n v="4.3899999999999997"/>
    <n v="92"/>
    <s v="EVgo"/>
    <n v="350"/>
    <s v="Tesla"/>
    <n v="2014"/>
    <s v="Yes"/>
    <n v="4.8"/>
    <n v="10"/>
    <s v="Quarterly"/>
  </r>
  <r>
    <s v="EVS00201"/>
    <n v="69.714552999999995"/>
    <n v="92.357163"/>
    <s v="7820 Random Rd"/>
    <x v="2"/>
    <x v="2"/>
    <x v="2"/>
    <x v="0"/>
    <n v="0.38"/>
    <s v="6:00-22:00"/>
    <s v="6:00-22:00"/>
    <d v="1899-12-30T16:04:48"/>
    <n v="19.149999999999999"/>
    <n v="19"/>
    <s v="Greenlots"/>
    <n v="150"/>
    <s v="Tesla, CCS"/>
    <n v="2023"/>
    <s v="No"/>
    <n v="4.8"/>
    <n v="7"/>
    <s v="Monthly"/>
  </r>
  <r>
    <s v="EVS00204"/>
    <n v="-33.891384000000002"/>
    <n v="18.420943000000001"/>
    <s v="4885 Cape Town Ave"/>
    <x v="14"/>
    <x v="13"/>
    <x v="7"/>
    <x v="0"/>
    <n v="0.49"/>
    <s v="9:00-18:00"/>
    <s v="9:00-18:00"/>
    <d v="1899-12-30T08:52:48"/>
    <n v="4.28"/>
    <n v="81"/>
    <s v="ChargePoint"/>
    <n v="22"/>
    <s v="Type 2"/>
    <n v="2011"/>
    <s v="Yes"/>
    <n v="3.9"/>
    <n v="3"/>
    <s v="Annually"/>
  </r>
  <r>
    <s v="EVS00205"/>
    <n v="43.740445999999999"/>
    <n v="-79.416777999999994"/>
    <s v="5225 Toronto Ave"/>
    <x v="0"/>
    <x v="0"/>
    <x v="0"/>
    <x v="0"/>
    <n v="0.14000000000000001"/>
    <s v="6:00-22:00"/>
    <s v="6:00-22:00"/>
    <d v="1899-12-30T16:04:48"/>
    <n v="6.97"/>
    <n v="78"/>
    <s v="ChargePoint"/>
    <n v="22"/>
    <s v="CHAdeMO"/>
    <n v="2020"/>
    <s v="Yes"/>
    <n v="3"/>
    <n v="6"/>
    <s v="Annually"/>
  </r>
  <r>
    <s v="EVS00211"/>
    <n v="38.12088"/>
    <n v="115.97817000000001"/>
    <s v="3257 Random Rd"/>
    <x v="18"/>
    <x v="9"/>
    <x v="3"/>
    <x v="0"/>
    <n v="0.43"/>
    <d v="2025-07-24T00:00:00"/>
    <s v="9.00-21.00"/>
    <d v="1900-01-11T00:00:00"/>
    <n v="7.52"/>
    <n v="43"/>
    <s v="Greenlots"/>
    <n v="50"/>
    <s v="Tesla, Type 2"/>
    <n v="2014"/>
    <s v="Yes"/>
    <n v="3.5"/>
    <n v="4"/>
    <s v="Monthly"/>
  </r>
  <r>
    <s v="EVS00214"/>
    <n v="19.587109000000002"/>
    <n v="-99.138538999999994"/>
    <s v="226 Mexico City Ave"/>
    <x v="17"/>
    <x v="14"/>
    <x v="0"/>
    <x v="0"/>
    <n v="0.11"/>
    <s v="6:00-22:00"/>
    <s v="6:00-22:00"/>
    <d v="1899-12-30T16:04:48"/>
    <n v="14.17"/>
    <n v="52"/>
    <s v="Greenlots"/>
    <n v="150"/>
    <s v="Type 2, CHAdeMO"/>
    <n v="2015"/>
    <s v="Yes"/>
    <n v="4.2"/>
    <n v="3"/>
    <s v="Monthly"/>
  </r>
  <r>
    <s v="EVS00219"/>
    <n v="37.843345999999997"/>
    <n v="-122.338399"/>
    <s v="5083 San Francisco Ave"/>
    <x v="5"/>
    <x v="5"/>
    <x v="0"/>
    <x v="0"/>
    <n v="0.25"/>
    <s v="9:00-18:00"/>
    <s v="9:00-18:00"/>
    <d v="1899-12-30T08:52:48"/>
    <n v="16.3"/>
    <n v="71"/>
    <s v="ChargePoint"/>
    <n v="150"/>
    <s v="Tesla, CHAdeMO"/>
    <n v="2021"/>
    <s v="No"/>
    <n v="4.5999999999999996"/>
    <n v="5"/>
    <s v="Quarterly"/>
  </r>
  <r>
    <s v="EVS00221"/>
    <n v="81.886622000000003"/>
    <n v="-43.849634999999999"/>
    <s v="3372 Random Rd"/>
    <x v="2"/>
    <x v="2"/>
    <x v="2"/>
    <x v="0"/>
    <n v="0.3"/>
    <s v="6:00-22:00"/>
    <s v="6:00-22:00"/>
    <d v="1899-12-30T16:04:48"/>
    <n v="14.6"/>
    <n v="73"/>
    <s v="EVgo"/>
    <n v="150"/>
    <s v="Type 2"/>
    <n v="2023"/>
    <s v="Yes"/>
    <n v="4.0999999999999996"/>
    <n v="9"/>
    <s v="Annually"/>
  </r>
  <r>
    <s v="EVS00222"/>
    <n v="52.542310000000001"/>
    <n v="13.309848000000001"/>
    <s v="7852 Berlin Ave"/>
    <x v="3"/>
    <x v="3"/>
    <x v="1"/>
    <x v="0"/>
    <n v="0.23"/>
    <s v="9:00-18:00"/>
    <s v="9:00-18:00"/>
    <d v="1899-12-30T08:52:48"/>
    <n v="9.5500000000000007"/>
    <n v="49"/>
    <s v="Ionity"/>
    <n v="150"/>
    <s v="Type 2"/>
    <n v="2023"/>
    <s v="No"/>
    <n v="4.7"/>
    <n v="5"/>
    <s v="Quarterly"/>
  </r>
  <r>
    <s v="EVS00223"/>
    <n v="43.758918000000001"/>
    <n v="-79.407207999999997"/>
    <s v="9887 Toronto Ave"/>
    <x v="0"/>
    <x v="0"/>
    <x v="0"/>
    <x v="0"/>
    <n v="0.22"/>
    <s v="6:00-22:00"/>
    <s v="6:00-22:00"/>
    <d v="1899-12-30T16:04:48"/>
    <n v="13.18"/>
    <n v="40"/>
    <s v="EVgo"/>
    <n v="150"/>
    <s v="Type 2, CHAdeMO"/>
    <n v="2020"/>
    <s v="Yes"/>
    <n v="4"/>
    <n v="4"/>
    <s v="Monthly"/>
  </r>
  <r>
    <s v="EVS00225"/>
    <n v="37.547787"/>
    <n v="126.939294"/>
    <s v="4917 Seoul Ave"/>
    <x v="6"/>
    <x v="6"/>
    <x v="3"/>
    <x v="0"/>
    <n v="0.42"/>
    <s v="9:00-18:00"/>
    <s v="9:00-18:00"/>
    <d v="1899-12-30T08:52:48"/>
    <n v="7.24"/>
    <n v="19"/>
    <s v="ChargePoint"/>
    <n v="22"/>
    <s v="Type 2"/>
    <n v="2010"/>
    <s v="Yes"/>
    <n v="4.5999999999999996"/>
    <n v="8"/>
    <s v="Monthly"/>
  </r>
  <r>
    <s v="EVS00227"/>
    <n v="37.547657999999998"/>
    <n v="126.915145"/>
    <s v="2267 Seoul Ave"/>
    <x v="6"/>
    <x v="6"/>
    <x v="3"/>
    <x v="0"/>
    <n v="0.26"/>
    <s v="9:00-18:00"/>
    <s v="9:00-18:00"/>
    <d v="1899-12-30T08:52:48"/>
    <n v="5.68"/>
    <n v="43"/>
    <s v="EVgo"/>
    <n v="22"/>
    <s v="CCS"/>
    <n v="2017"/>
    <s v="Yes"/>
    <n v="4.5"/>
    <n v="2"/>
    <s v="Annually"/>
  </r>
  <r>
    <s v="EVS00233"/>
    <n v="-33.710763999999998"/>
    <n v="18.438451000000001"/>
    <s v="3167 Cape Town Ave"/>
    <x v="14"/>
    <x v="13"/>
    <x v="7"/>
    <x v="0"/>
    <n v="0.36"/>
    <d v="2025-07-24T00:00:00"/>
    <s v="9.00-21.00"/>
    <d v="1900-01-11T00:00:00"/>
    <n v="0.9"/>
    <n v="56"/>
    <s v="Ionity"/>
    <n v="350"/>
    <s v="CCS"/>
    <n v="2019"/>
    <s v="No"/>
    <n v="3.6"/>
    <n v="4"/>
    <s v="Monthly"/>
  </r>
  <r>
    <s v="EVS00240"/>
    <n v="34.177621000000002"/>
    <n v="-118.30548899999999"/>
    <s v="5512 Los Angeles Ave"/>
    <x v="16"/>
    <x v="5"/>
    <x v="0"/>
    <x v="0"/>
    <n v="0.48"/>
    <s v="9:00-18:00"/>
    <s v="9:00-18:00"/>
    <d v="1899-12-30T08:52:48"/>
    <n v="5.95"/>
    <n v="23"/>
    <s v="Ionity"/>
    <n v="22"/>
    <s v="Type 2, CHAdeMO"/>
    <n v="2022"/>
    <s v="Yes"/>
    <n v="4.8"/>
    <n v="3"/>
    <s v="Monthly"/>
  </r>
  <r>
    <s v="EVS00241"/>
    <n v="-86.599320000000006"/>
    <n v="-161.13175100000001"/>
    <s v="946 Random Rd"/>
    <x v="19"/>
    <x v="2"/>
    <x v="2"/>
    <x v="0"/>
    <n v="0.3"/>
    <s v="6:00-22:00"/>
    <s v="6:00-22:00"/>
    <d v="1899-12-30T16:04:48"/>
    <n v="5.66"/>
    <n v="67"/>
    <s v="Greenlots"/>
    <n v="350"/>
    <s v="CCS"/>
    <n v="2011"/>
    <s v="Yes"/>
    <n v="4.8"/>
    <n v="3"/>
    <s v="Quarterly"/>
  </r>
  <r>
    <s v="EVS00243"/>
    <n v="55.838417999999997"/>
    <n v="37.513429000000002"/>
    <s v="9065 Moscow Ave"/>
    <x v="1"/>
    <x v="1"/>
    <x v="1"/>
    <x v="0"/>
    <n v="0.44"/>
    <s v="9:00-18:00"/>
    <s v="9:00-18:00"/>
    <d v="1899-12-30T08:52:48"/>
    <n v="14.77"/>
    <n v="40"/>
    <s v="EVgo"/>
    <n v="350"/>
    <s v="CCS"/>
    <n v="2013"/>
    <s v="No"/>
    <n v="3.7"/>
    <n v="6"/>
    <s v="Annually"/>
  </r>
  <r>
    <s v="EVS00247"/>
    <n v="34.105927000000001"/>
    <n v="-118.212816"/>
    <s v="9612 Los Angeles Ave"/>
    <x v="16"/>
    <x v="5"/>
    <x v="0"/>
    <x v="0"/>
    <n v="0.17"/>
    <s v="9:00-18:00"/>
    <s v="9:00-18:00"/>
    <d v="1899-12-30T08:52:48"/>
    <n v="11.8"/>
    <n v="10"/>
    <s v="EVgo"/>
    <n v="50"/>
    <s v="Type 2"/>
    <n v="2015"/>
    <s v="No"/>
    <n v="3.4"/>
    <n v="6"/>
    <s v="Monthly"/>
  </r>
  <r>
    <s v="EVS00254"/>
    <n v="52.508405000000003"/>
    <n v="13.333463999999999"/>
    <s v="3604 Berlin Ave"/>
    <x v="3"/>
    <x v="3"/>
    <x v="1"/>
    <x v="0"/>
    <n v="0.38"/>
    <s v="9:00-18:00"/>
    <s v="9:00-18:00"/>
    <d v="1899-12-30T08:52:48"/>
    <n v="4.9800000000000004"/>
    <n v="54"/>
    <s v="ChargePoint"/>
    <n v="150"/>
    <s v="CCS"/>
    <n v="2015"/>
    <s v="No"/>
    <n v="5"/>
    <n v="1"/>
    <s v="Quarterly"/>
  </r>
  <r>
    <s v="EVS00257"/>
    <n v="13.722263999999999"/>
    <n v="100.567829"/>
    <s v="2574 Bangkok Ave"/>
    <x v="4"/>
    <x v="4"/>
    <x v="3"/>
    <x v="0"/>
    <n v="0.45"/>
    <d v="2025-07-24T00:00:00"/>
    <s v="9.00-21.00"/>
    <d v="1900-01-11T00:00:00"/>
    <n v="19.91"/>
    <n v="49"/>
    <s v="Tesla"/>
    <n v="22"/>
    <s v="CHAdeMO"/>
    <n v="2011"/>
    <s v="No"/>
    <n v="4"/>
    <n v="3"/>
    <s v="Quarterly"/>
  </r>
  <r>
    <s v="EVS00266"/>
    <n v="25.283726999999999"/>
    <n v="55.332695999999999"/>
    <s v="7437 Dubai Ave"/>
    <x v="12"/>
    <x v="11"/>
    <x v="3"/>
    <x v="0"/>
    <n v="0.19"/>
    <s v="6:00-22:00"/>
    <s v="6:00-22:00"/>
    <d v="1899-12-30T16:04:48"/>
    <n v="19.309999999999999"/>
    <n v="83"/>
    <s v="EVgo"/>
    <n v="150"/>
    <s v="CCS, Tesla"/>
    <n v="2020"/>
    <s v="Yes"/>
    <n v="3.5"/>
    <n v="5"/>
    <s v="Quarterly"/>
  </r>
  <r>
    <s v="EVS00275"/>
    <n v="34.028377999999996"/>
    <n v="-118.297633"/>
    <s v="4406 Los Angeles Ave"/>
    <x v="16"/>
    <x v="5"/>
    <x v="0"/>
    <x v="0"/>
    <n v="0.24"/>
    <s v="9:00-18:00"/>
    <s v="9:00-18:00"/>
    <d v="1899-12-30T08:52:48"/>
    <n v="8.19"/>
    <n v="24"/>
    <s v="Greenlots"/>
    <n v="22"/>
    <s v="CHAdeMO, CCS"/>
    <n v="2011"/>
    <s v="Yes"/>
    <n v="4.0999999999999996"/>
    <n v="5"/>
    <s v="Monthly"/>
  </r>
  <r>
    <s v="EVS00276"/>
    <n v="19.532420999999999"/>
    <n v="-99.126076999999995"/>
    <s v="3671 Mexico City Ave"/>
    <x v="17"/>
    <x v="14"/>
    <x v="0"/>
    <x v="0"/>
    <n v="0.31"/>
    <s v="9:00-18:00"/>
    <s v="9:00-18:00"/>
    <d v="1899-12-30T08:52:48"/>
    <n v="16.13"/>
    <n v="22"/>
    <s v="Tesla"/>
    <n v="22"/>
    <s v="CCS, Type 2"/>
    <n v="2020"/>
    <s v="Yes"/>
    <n v="3.8"/>
    <n v="5"/>
    <s v="Annually"/>
  </r>
  <r>
    <s v="EVS00286"/>
    <n v="55.854326"/>
    <n v="37.572693000000001"/>
    <s v="836 Moscow Ave"/>
    <x v="1"/>
    <x v="1"/>
    <x v="1"/>
    <x v="0"/>
    <n v="0.42"/>
    <d v="2025-07-24T00:00:00"/>
    <s v="9.00-21.00"/>
    <d v="1900-01-11T00:00:00"/>
    <n v="9.14"/>
    <n v="96"/>
    <s v="Ionity"/>
    <n v="22"/>
    <s v="Tesla, CHAdeMO"/>
    <n v="2015"/>
    <s v="No"/>
    <n v="4.3"/>
    <n v="2"/>
    <s v="Quarterly"/>
  </r>
  <r>
    <s v="EVS00290"/>
    <n v="37.547002999999997"/>
    <n v="127.09391100000001"/>
    <s v="1631 Seoul Ave"/>
    <x v="6"/>
    <x v="6"/>
    <x v="3"/>
    <x v="0"/>
    <n v="0.14000000000000001"/>
    <s v="9:00-18:00"/>
    <s v="9:00-18:00"/>
    <d v="1899-12-30T08:52:48"/>
    <n v="7.03"/>
    <n v="45"/>
    <s v="ChargePoint"/>
    <n v="50"/>
    <s v="CCS"/>
    <n v="2015"/>
    <s v="Yes"/>
    <n v="4.9000000000000004"/>
    <n v="7"/>
    <s v="Monthly"/>
  </r>
  <r>
    <s v="EVS00291"/>
    <n v="38.047158000000003"/>
    <n v="-123.505751"/>
    <s v="6615 Random Rd"/>
    <x v="11"/>
    <x v="10"/>
    <x v="6"/>
    <x v="0"/>
    <n v="0.23"/>
    <s v="6:00-22:00"/>
    <s v="6:00-22:00"/>
    <d v="1899-12-30T16:04:48"/>
    <n v="8.49"/>
    <n v="38"/>
    <s v="Tesla"/>
    <n v="22"/>
    <s v="Tesla"/>
    <n v="2011"/>
    <s v="Yes"/>
    <n v="3.2"/>
    <n v="4"/>
    <s v="Annually"/>
  </r>
  <r>
    <s v="EVS00299"/>
    <n v="-23.577463000000002"/>
    <n v="-46.562364000000002"/>
    <s v="7913 SÃ£o Paulo Ave"/>
    <x v="8"/>
    <x v="7"/>
    <x v="4"/>
    <x v="0"/>
    <n v="0.33"/>
    <s v="9:00-18:00"/>
    <s v="9:00-18:00"/>
    <d v="1899-12-30T08:52:48"/>
    <n v="19.97"/>
    <n v="18"/>
    <s v="EVgo"/>
    <n v="350"/>
    <s v="CCS, CHAdeMO"/>
    <n v="2022"/>
    <s v="Yes"/>
    <n v="4.0999999999999996"/>
    <n v="9"/>
    <s v="Quarterly"/>
  </r>
  <r>
    <s v="EVS00303"/>
    <n v="41.995282000000003"/>
    <n v="-87.704410999999993"/>
    <s v="8711 Chicago Ave"/>
    <x v="7"/>
    <x v="5"/>
    <x v="0"/>
    <x v="0"/>
    <n v="0.33"/>
    <s v="6:00-22:00"/>
    <s v="6:00-22:00"/>
    <d v="1899-12-30T16:04:48"/>
    <n v="1.56"/>
    <n v="39"/>
    <s v="EVgo"/>
    <n v="350"/>
    <s v="CCS, Type 2"/>
    <n v="2016"/>
    <s v="No"/>
    <n v="3.9"/>
    <n v="10"/>
    <s v="Monthly"/>
  </r>
  <r>
    <s v="EVS00306"/>
    <n v="39.863928000000001"/>
    <n v="116.30800000000001"/>
    <s v="9684 Beijing Ave"/>
    <x v="10"/>
    <x v="9"/>
    <x v="3"/>
    <x v="0"/>
    <n v="0.46"/>
    <s v="6:00-22:00"/>
    <s v="6:00-22:00"/>
    <d v="1899-12-30T16:04:48"/>
    <n v="6.91"/>
    <n v="40"/>
    <s v="Greenlots"/>
    <n v="22"/>
    <s v="Type 2, CCS"/>
    <n v="2016"/>
    <s v="No"/>
    <n v="3.9"/>
    <n v="6"/>
    <s v="Quarterly"/>
  </r>
  <r>
    <s v="EVS00307"/>
    <n v="19.524304999999998"/>
    <n v="-99.130166000000003"/>
    <s v="106 Mexico City Ave"/>
    <x v="17"/>
    <x v="14"/>
    <x v="0"/>
    <x v="0"/>
    <n v="0.24"/>
    <s v="6:00-22:00"/>
    <s v="6:00-22:00"/>
    <d v="1899-12-30T16:04:48"/>
    <n v="12.41"/>
    <n v="49"/>
    <s v="EVgo"/>
    <n v="350"/>
    <s v="Type 2, CHAdeMO"/>
    <n v="2014"/>
    <s v="No"/>
    <n v="3.5"/>
    <n v="10"/>
    <s v="Monthly"/>
  </r>
  <r>
    <s v="EVS00311"/>
    <n v="53.587488999999998"/>
    <n v="29.812446999999999"/>
    <s v="2931 Random Rd"/>
    <x v="20"/>
    <x v="15"/>
    <x v="8"/>
    <x v="0"/>
    <n v="0.2"/>
    <s v="6:00-22:00"/>
    <s v="6:00-22:00"/>
    <d v="1899-12-30T16:04:48"/>
    <n v="12.26"/>
    <n v="86"/>
    <s v="ChargePoint"/>
    <n v="350"/>
    <s v="Type 2"/>
    <n v="2022"/>
    <s v="No"/>
    <n v="3.9"/>
    <n v="2"/>
    <s v="Monthly"/>
  </r>
  <r>
    <s v="EVS00313"/>
    <n v="52.591552999999998"/>
    <n v="13.486425000000001"/>
    <s v="3176 Berlin Ave"/>
    <x v="3"/>
    <x v="3"/>
    <x v="1"/>
    <x v="0"/>
    <n v="0.11"/>
    <d v="2025-07-24T00:00:00"/>
    <s v="9.00-21.00"/>
    <d v="1900-01-11T00:00:00"/>
    <n v="2.92"/>
    <n v="69"/>
    <s v="Ionity"/>
    <n v="350"/>
    <s v="CCS"/>
    <n v="2018"/>
    <s v="No"/>
    <n v="4.2"/>
    <n v="4"/>
    <s v="Annually"/>
  </r>
  <r>
    <s v="EVS00317"/>
    <n v="18.942605"/>
    <n v="72.947576999999995"/>
    <s v="672 Mumbai Ave"/>
    <x v="13"/>
    <x v="12"/>
    <x v="3"/>
    <x v="0"/>
    <n v="0.15"/>
    <d v="2025-07-24T00:00:00"/>
    <s v="9.00-21.00"/>
    <d v="1900-01-11T00:00:00"/>
    <n v="8.07"/>
    <n v="78"/>
    <s v="Ionity"/>
    <n v="350"/>
    <s v="Type 2"/>
    <n v="2011"/>
    <s v="No"/>
    <n v="4.2"/>
    <n v="6"/>
    <s v="Monthly"/>
  </r>
  <r>
    <s v="EVS00321"/>
    <n v="-34.439497000000003"/>
    <n v="-100.76587000000001"/>
    <s v="9748 Random Rd"/>
    <x v="11"/>
    <x v="10"/>
    <x v="6"/>
    <x v="0"/>
    <n v="0.16"/>
    <d v="2025-07-24T00:00:00"/>
    <s v="9.00-21.00"/>
    <d v="1900-01-11T00:00:00"/>
    <n v="7.37"/>
    <n v="29"/>
    <s v="ChargePoint"/>
    <n v="150"/>
    <s v="Tesla, Type 2"/>
    <n v="2019"/>
    <s v="No"/>
    <n v="5"/>
    <n v="10"/>
    <s v="Annually"/>
  </r>
  <r>
    <s v="EVS00326"/>
    <n v="41.949204999999999"/>
    <n v="-87.649623000000005"/>
    <s v="2656 Chicago Ave"/>
    <x v="7"/>
    <x v="5"/>
    <x v="0"/>
    <x v="0"/>
    <n v="0.16"/>
    <s v="9:00-18:00"/>
    <s v="9:00-18:00"/>
    <d v="1899-12-30T08:52:48"/>
    <n v="16.48"/>
    <n v="30"/>
    <s v="Tesla"/>
    <n v="50"/>
    <s v="CCS, Type 2"/>
    <n v="2011"/>
    <s v="Yes"/>
    <n v="4.5"/>
    <n v="4"/>
    <s v="Monthly"/>
  </r>
  <r>
    <s v="EVS00330"/>
    <n v="19.474591"/>
    <n v="-99.115449999999996"/>
    <s v="9275 Mexico City Ave"/>
    <x v="17"/>
    <x v="14"/>
    <x v="0"/>
    <x v="0"/>
    <n v="0.43"/>
    <d v="2025-07-24T00:00:00"/>
    <s v="9.00-21.00"/>
    <d v="1900-01-11T00:00:00"/>
    <n v="14.48"/>
    <n v="23"/>
    <s v="Tesla"/>
    <n v="150"/>
    <s v="Tesla, Type 2"/>
    <n v="2010"/>
    <s v="No"/>
    <n v="4.3"/>
    <n v="9"/>
    <s v="Annually"/>
  </r>
  <r>
    <s v="EVS00331"/>
    <n v="75.525966999999994"/>
    <n v="13.354647999999999"/>
    <s v="9481 Random Rd"/>
    <x v="11"/>
    <x v="10"/>
    <x v="6"/>
    <x v="0"/>
    <n v="0.13"/>
    <d v="2025-07-24T00:00:00"/>
    <s v="9.00-21.00"/>
    <d v="1900-01-11T00:00:00"/>
    <n v="10.27"/>
    <n v="47"/>
    <s v="Greenlots"/>
    <n v="350"/>
    <s v="CCS, CHAdeMO"/>
    <n v="2013"/>
    <s v="Yes"/>
    <n v="4.8"/>
    <n v="1"/>
    <s v="Quarterly"/>
  </r>
  <r>
    <s v="EVS00333"/>
    <n v="34.032266"/>
    <n v="-118.245019"/>
    <s v="2497 Los Angeles Ave"/>
    <x v="16"/>
    <x v="5"/>
    <x v="0"/>
    <x v="0"/>
    <n v="0.13"/>
    <s v="9:00-18:00"/>
    <s v="9:00-18:00"/>
    <d v="1899-12-30T08:52:48"/>
    <n v="9.66"/>
    <n v="29"/>
    <s v="Tesla"/>
    <n v="150"/>
    <s v="Tesla"/>
    <n v="2017"/>
    <s v="Yes"/>
    <n v="4.5"/>
    <n v="4"/>
    <s v="Monthly"/>
  </r>
  <r>
    <s v="EVS00341"/>
    <n v="20.755407999999999"/>
    <n v="102.61065000000001"/>
    <s v="9485 Random Rd"/>
    <x v="2"/>
    <x v="2"/>
    <x v="2"/>
    <x v="0"/>
    <n v="0.31"/>
    <s v="6:00-22:00"/>
    <s v="6:00-22:00"/>
    <d v="1899-12-30T16:04:48"/>
    <n v="10.98"/>
    <n v="43"/>
    <s v="Greenlots"/>
    <n v="350"/>
    <s v="Tesla"/>
    <n v="2016"/>
    <s v="Yes"/>
    <n v="3.1"/>
    <n v="2"/>
    <s v="Annually"/>
  </r>
  <r>
    <s v="EVS00344"/>
    <n v="-33.745398000000002"/>
    <n v="151.20104599999999"/>
    <s v="6363 Sydney Ave"/>
    <x v="9"/>
    <x v="8"/>
    <x v="5"/>
    <x v="0"/>
    <n v="0.14000000000000001"/>
    <d v="2025-07-24T00:00:00"/>
    <s v="9.00-21.00"/>
    <d v="1900-01-11T00:00:00"/>
    <n v="17.55"/>
    <n v="25"/>
    <s v="Tesla"/>
    <n v="150"/>
    <s v="CHAdeMO, CCS"/>
    <n v="2017"/>
    <s v="No"/>
    <n v="4.3"/>
    <n v="2"/>
    <s v="Annually"/>
  </r>
  <r>
    <s v="EVS00345"/>
    <n v="25.383932999999999"/>
    <n v="55.314596999999999"/>
    <s v="7409 Dubai Ave"/>
    <x v="12"/>
    <x v="11"/>
    <x v="3"/>
    <x v="0"/>
    <n v="0.23"/>
    <d v="2025-07-24T00:00:00"/>
    <s v="9.00-21.00"/>
    <d v="1900-01-11T00:00:00"/>
    <n v="14.3"/>
    <n v="41"/>
    <s v="ChargePoint"/>
    <n v="22"/>
    <s v="CHAdeMO, Type 2"/>
    <n v="2010"/>
    <s v="Yes"/>
    <n v="4.4000000000000004"/>
    <n v="7"/>
    <s v="Quarterly"/>
  </r>
  <r>
    <s v="EVS00347"/>
    <n v="55.854035000000003"/>
    <n v="37.557335000000002"/>
    <s v="1429 Moscow Ave"/>
    <x v="1"/>
    <x v="1"/>
    <x v="1"/>
    <x v="0"/>
    <n v="0.2"/>
    <s v="9:00-18:00"/>
    <s v="9:00-18:00"/>
    <d v="1899-12-30T08:52:48"/>
    <n v="16.3"/>
    <n v="79"/>
    <s v="Greenlots"/>
    <n v="50"/>
    <s v="Tesla, CCS"/>
    <n v="2013"/>
    <s v="Yes"/>
    <n v="3.1"/>
    <n v="3"/>
    <s v="Quarterly"/>
  </r>
  <r>
    <s v="EVS00353"/>
    <n v="-33.731862"/>
    <n v="18.533169999999998"/>
    <s v="6672 Cape Town Ave"/>
    <x v="14"/>
    <x v="13"/>
    <x v="7"/>
    <x v="0"/>
    <n v="0.42"/>
    <s v="6:00-22:00"/>
    <s v="6:00-22:00"/>
    <d v="1899-12-30T16:04:48"/>
    <n v="12.27"/>
    <n v="89"/>
    <s v="Ionity"/>
    <n v="50"/>
    <s v="Tesla, CHAdeMO"/>
    <n v="2015"/>
    <s v="Yes"/>
    <n v="3.8"/>
    <n v="10"/>
    <s v="Quarterly"/>
  </r>
  <r>
    <s v="EVS00354"/>
    <n v="13.715468"/>
    <n v="100.543204"/>
    <s v="3427 Bangkok Ave"/>
    <x v="4"/>
    <x v="4"/>
    <x v="3"/>
    <x v="0"/>
    <n v="0.19"/>
    <s v="6:00-22:00"/>
    <s v="6:00-22:00"/>
    <d v="1899-12-30T16:04:48"/>
    <n v="14.13"/>
    <n v="68"/>
    <s v="EVgo"/>
    <n v="350"/>
    <s v="CCS"/>
    <n v="2015"/>
    <s v="No"/>
    <n v="4.9000000000000004"/>
    <n v="8"/>
    <s v="Monthly"/>
  </r>
  <r>
    <s v="EVS00357"/>
    <n v="37.794009000000003"/>
    <n v="-122.439509"/>
    <s v="2053 San Francisco Ave"/>
    <x v="5"/>
    <x v="5"/>
    <x v="0"/>
    <x v="0"/>
    <n v="0.24"/>
    <s v="9:00-18:00"/>
    <s v="9:00-18:00"/>
    <d v="1899-12-30T08:52:48"/>
    <n v="14.6"/>
    <n v="66"/>
    <s v="Greenlots"/>
    <n v="22"/>
    <s v="CHAdeMO, Type 2"/>
    <n v="2020"/>
    <s v="Yes"/>
    <n v="4.9000000000000004"/>
    <n v="3"/>
    <s v="Monthly"/>
  </r>
  <r>
    <s v="EVS00362"/>
    <n v="-23.513197999999999"/>
    <n v="-46.642926000000003"/>
    <s v="7271 SÃ£o Paulo Ave"/>
    <x v="8"/>
    <x v="7"/>
    <x v="4"/>
    <x v="0"/>
    <n v="0.15"/>
    <d v="2025-07-24T00:00:00"/>
    <s v="9.00-21.00"/>
    <d v="1900-01-11T00:00:00"/>
    <n v="15.92"/>
    <n v="95"/>
    <s v="EVgo"/>
    <n v="22"/>
    <s v="Tesla, CCS"/>
    <n v="2012"/>
    <s v="Yes"/>
    <n v="4.5999999999999996"/>
    <n v="9"/>
    <s v="Annually"/>
  </r>
  <r>
    <s v="EVS00363"/>
    <n v="39.851481999999997"/>
    <n v="116.465052"/>
    <s v="8160 Beijing Ave"/>
    <x v="10"/>
    <x v="9"/>
    <x v="3"/>
    <x v="0"/>
    <n v="0.28999999999999998"/>
    <s v="9:00-18:00"/>
    <s v="9:00-18:00"/>
    <d v="1899-12-30T08:52:48"/>
    <n v="5.48"/>
    <n v="100"/>
    <s v="EVgo"/>
    <n v="50"/>
    <s v="CCS, Tesla"/>
    <n v="2021"/>
    <s v="No"/>
    <n v="3.7"/>
    <n v="8"/>
    <s v="Monthly"/>
  </r>
  <r>
    <s v="EVS00369"/>
    <n v="-23.569559999999999"/>
    <n v="-46.521262999999998"/>
    <s v="8936 SÃ£o Paulo Ave"/>
    <x v="8"/>
    <x v="7"/>
    <x v="4"/>
    <x v="0"/>
    <n v="0.19"/>
    <s v="9:00-18:00"/>
    <s v="9:00-18:00"/>
    <d v="1899-12-30T08:52:48"/>
    <n v="7.78"/>
    <n v="78"/>
    <s v="EVgo"/>
    <n v="50"/>
    <s v="CHAdeMO"/>
    <n v="2020"/>
    <s v="No"/>
    <n v="3.2"/>
    <n v="3"/>
    <s v="Monthly"/>
  </r>
  <r>
    <s v="EVS00370"/>
    <n v="39.962195999999999"/>
    <n v="116.212253"/>
    <s v="9728 Beijing Ave"/>
    <x v="10"/>
    <x v="9"/>
    <x v="3"/>
    <x v="0"/>
    <n v="0.13"/>
    <d v="2025-07-24T00:00:00"/>
    <s v="9.00-21.00"/>
    <d v="1900-01-11T00:00:00"/>
    <n v="1.52"/>
    <n v="24"/>
    <s v="ChargePoint"/>
    <n v="350"/>
    <s v="CCS"/>
    <n v="2018"/>
    <s v="Yes"/>
    <n v="3"/>
    <n v="4"/>
    <s v="Annually"/>
  </r>
  <r>
    <s v="EVS00372"/>
    <n v="34.004627999999997"/>
    <n v="-118.301117"/>
    <s v="6270 Los Angeles Ave"/>
    <x v="16"/>
    <x v="5"/>
    <x v="0"/>
    <x v="0"/>
    <n v="0.24"/>
    <s v="9:00-18:00"/>
    <s v="9:00-18:00"/>
    <d v="1899-12-30T08:52:48"/>
    <n v="10.79"/>
    <n v="95"/>
    <s v="Ionity"/>
    <n v="150"/>
    <s v="CHAdeMO"/>
    <n v="2017"/>
    <s v="No"/>
    <n v="4.3"/>
    <n v="3"/>
    <s v="Annually"/>
  </r>
  <r>
    <s v="EVS00375"/>
    <n v="-23.665894000000002"/>
    <n v="-46.609585000000003"/>
    <s v="6609 SÃ£o Paulo Ave"/>
    <x v="8"/>
    <x v="7"/>
    <x v="4"/>
    <x v="0"/>
    <n v="0.4"/>
    <s v="6:00-22:00"/>
    <s v="6:00-22:00"/>
    <d v="1899-12-30T16:04:48"/>
    <n v="12.62"/>
    <n v="97"/>
    <s v="ChargePoint"/>
    <n v="150"/>
    <s v="CCS"/>
    <n v="2015"/>
    <s v="Yes"/>
    <n v="3.4"/>
    <n v="10"/>
    <s v="Quarterly"/>
  </r>
  <r>
    <s v="EVS00377"/>
    <n v="37.589454000000003"/>
    <n v="126.985607"/>
    <s v="8108 Seoul Ave"/>
    <x v="6"/>
    <x v="6"/>
    <x v="3"/>
    <x v="0"/>
    <n v="0.37"/>
    <s v="9:00-18:00"/>
    <s v="9:00-18:00"/>
    <d v="1899-12-30T08:52:48"/>
    <n v="12.7"/>
    <n v="45"/>
    <s v="EVgo"/>
    <n v="350"/>
    <s v="Tesla"/>
    <n v="2023"/>
    <s v="Yes"/>
    <n v="3.9"/>
    <n v="1"/>
    <s v="Monthly"/>
  </r>
  <r>
    <s v="EVS00380"/>
    <n v="39.914279999999998"/>
    <n v="116.222656"/>
    <s v="9023 Beijing Ave"/>
    <x v="10"/>
    <x v="9"/>
    <x v="3"/>
    <x v="0"/>
    <n v="0.25"/>
    <d v="2025-07-24T00:00:00"/>
    <s v="9.00-21.00"/>
    <d v="1900-01-11T00:00:00"/>
    <n v="19.600000000000001"/>
    <n v="84"/>
    <s v="Greenlots"/>
    <n v="150"/>
    <s v="Type 2, CCS"/>
    <n v="2020"/>
    <s v="Yes"/>
    <n v="3.9"/>
    <n v="4"/>
    <s v="Quarterly"/>
  </r>
  <r>
    <s v="EVS00381"/>
    <n v="27.853342999999999"/>
    <n v="147.66514799999999"/>
    <s v="4164 Random Rd"/>
    <x v="11"/>
    <x v="10"/>
    <x v="6"/>
    <x v="0"/>
    <n v="0.43"/>
    <d v="2025-07-24T00:00:00"/>
    <s v="9.00-21.00"/>
    <d v="1900-01-11T00:00:00"/>
    <n v="1.29"/>
    <n v="27"/>
    <s v="Tesla"/>
    <n v="22"/>
    <s v="CHAdeMO, CCS"/>
    <n v="2022"/>
    <s v="No"/>
    <n v="3.8"/>
    <n v="2"/>
    <s v="Annually"/>
  </r>
  <r>
    <s v="EVS00384"/>
    <n v="-33.707169999999998"/>
    <n v="151.346689"/>
    <s v="3599 Sydney Ave"/>
    <x v="9"/>
    <x v="8"/>
    <x v="5"/>
    <x v="0"/>
    <n v="0.43"/>
    <d v="2025-07-24T00:00:00"/>
    <s v="9.00-21.00"/>
    <d v="1900-01-11T00:00:00"/>
    <n v="7.58"/>
    <n v="93"/>
    <s v="Greenlots"/>
    <n v="50"/>
    <s v="CCS"/>
    <n v="2016"/>
    <s v="Yes"/>
    <n v="3.6"/>
    <n v="2"/>
    <s v="Quarterly"/>
  </r>
  <r>
    <s v="EVS00385"/>
    <n v="43.692397"/>
    <n v="-79.430858999999998"/>
    <s v="2046 Toronto Ave"/>
    <x v="0"/>
    <x v="0"/>
    <x v="0"/>
    <x v="0"/>
    <n v="0.19"/>
    <s v="9:00-18:00"/>
    <s v="9:00-18:00"/>
    <d v="1899-12-30T08:52:48"/>
    <n v="17.77"/>
    <n v="55"/>
    <s v="EVgo"/>
    <n v="150"/>
    <s v="CHAdeMO"/>
    <n v="2010"/>
    <s v="Yes"/>
    <n v="3.6"/>
    <n v="4"/>
    <s v="Quarterly"/>
  </r>
  <r>
    <s v="EVS00393"/>
    <n v="43.734647000000002"/>
    <n v="-79.341354999999993"/>
    <s v="5526 Toronto Ave"/>
    <x v="0"/>
    <x v="0"/>
    <x v="0"/>
    <x v="0"/>
    <n v="0.37"/>
    <s v="6:00-22:00"/>
    <s v="6:00-22:00"/>
    <d v="1899-12-30T16:04:48"/>
    <n v="16.579999999999998"/>
    <n v="78"/>
    <s v="Greenlots"/>
    <n v="150"/>
    <s v="CHAdeMO, Tesla"/>
    <n v="2012"/>
    <s v="No"/>
    <n v="3.3"/>
    <n v="10"/>
    <s v="Annually"/>
  </r>
  <r>
    <s v="EVS00396"/>
    <n v="-23.673970000000001"/>
    <n v="-46.58952"/>
    <s v="5448 SÃ£o Paulo Ave"/>
    <x v="8"/>
    <x v="7"/>
    <x v="4"/>
    <x v="0"/>
    <n v="0.31"/>
    <s v="9:00-18:00"/>
    <s v="9:00-18:00"/>
    <d v="1899-12-30T08:52:48"/>
    <n v="1.1399999999999999"/>
    <n v="84"/>
    <s v="ChargePoint"/>
    <n v="50"/>
    <s v="Type 2, CHAdeMO"/>
    <n v="2018"/>
    <s v="Yes"/>
    <n v="3.3"/>
    <n v="8"/>
    <s v="Monthly"/>
  </r>
  <r>
    <s v="EVS00397"/>
    <n v="-33.857883000000001"/>
    <n v="18.402777"/>
    <s v="390 Cape Town Ave"/>
    <x v="14"/>
    <x v="13"/>
    <x v="7"/>
    <x v="0"/>
    <n v="0.46"/>
    <s v="9:00-18:00"/>
    <s v="9:00-18:00"/>
    <d v="1899-12-30T08:52:48"/>
    <n v="5.57"/>
    <n v="95"/>
    <s v="EVgo"/>
    <n v="150"/>
    <s v="CHAdeMO, CCS"/>
    <n v="2013"/>
    <s v="Yes"/>
    <n v="4.4000000000000004"/>
    <n v="8"/>
    <s v="Annually"/>
  </r>
  <r>
    <s v="EVS00406"/>
    <n v="55.723990999999998"/>
    <n v="37.615585000000003"/>
    <s v="846 Moscow Ave"/>
    <x v="1"/>
    <x v="1"/>
    <x v="1"/>
    <x v="0"/>
    <n v="0.41"/>
    <s v="6:00-22:00"/>
    <s v="6:00-22:00"/>
    <d v="1899-12-30T16:04:48"/>
    <n v="9.77"/>
    <n v="86"/>
    <s v="Tesla"/>
    <n v="22"/>
    <s v="CCS, CHAdeMO"/>
    <n v="2021"/>
    <s v="Yes"/>
    <n v="3.1"/>
    <n v="10"/>
    <s v="Annually"/>
  </r>
  <r>
    <s v="EVS00410"/>
    <n v="-33.856036000000003"/>
    <n v="151.34466399999999"/>
    <s v="8905 Sydney Ave"/>
    <x v="9"/>
    <x v="8"/>
    <x v="5"/>
    <x v="0"/>
    <n v="0.28999999999999998"/>
    <d v="2025-07-24T00:00:00"/>
    <s v="9.00-21.00"/>
    <d v="1900-01-11T00:00:00"/>
    <n v="16.399999999999999"/>
    <n v="50"/>
    <s v="ChargePoint"/>
    <n v="150"/>
    <s v="CHAdeMO, CCS"/>
    <n v="2010"/>
    <s v="Yes"/>
    <n v="4.3"/>
    <n v="2"/>
    <s v="Annually"/>
  </r>
  <r>
    <s v="EVS00414"/>
    <n v="41.863942000000002"/>
    <n v="-87.632282000000004"/>
    <s v="9617 Chicago Ave"/>
    <x v="7"/>
    <x v="5"/>
    <x v="0"/>
    <x v="0"/>
    <n v="0.49"/>
    <d v="2025-07-24T00:00:00"/>
    <s v="9.00-21.00"/>
    <d v="1900-01-11T00:00:00"/>
    <n v="1.95"/>
    <n v="13"/>
    <s v="Greenlots"/>
    <n v="22"/>
    <s v="Tesla, CCS"/>
    <n v="2012"/>
    <s v="Yes"/>
    <n v="3.8"/>
    <n v="9"/>
    <s v="Annually"/>
  </r>
  <r>
    <s v="EVS00415"/>
    <n v="-23.5731"/>
    <n v="-46.549267"/>
    <s v="9022 SÃ£o Paulo Ave"/>
    <x v="8"/>
    <x v="7"/>
    <x v="4"/>
    <x v="0"/>
    <n v="0.46"/>
    <s v="9:00-18:00"/>
    <s v="9:00-18:00"/>
    <d v="1899-12-30T08:52:48"/>
    <n v="19.649999999999999"/>
    <n v="23"/>
    <s v="Greenlots"/>
    <n v="150"/>
    <s v="CHAdeMO"/>
    <n v="2021"/>
    <s v="Yes"/>
    <n v="3.2"/>
    <n v="4"/>
    <s v="Monthly"/>
  </r>
  <r>
    <s v="EVS00417"/>
    <n v="19.11693"/>
    <n v="72.939987000000002"/>
    <s v="1639 Mumbai Ave"/>
    <x v="13"/>
    <x v="12"/>
    <x v="3"/>
    <x v="0"/>
    <n v="0.15"/>
    <s v="9:00-18:00"/>
    <s v="9:00-18:00"/>
    <d v="1899-12-30T08:52:48"/>
    <n v="16.63"/>
    <n v="25"/>
    <s v="Tesla"/>
    <n v="50"/>
    <s v="Type 2"/>
    <n v="2018"/>
    <s v="No"/>
    <n v="4.2"/>
    <n v="5"/>
    <s v="Annually"/>
  </r>
  <r>
    <s v="EVS00418"/>
    <n v="34.149836000000001"/>
    <n v="-118.29912"/>
    <s v="4487 Los Angeles Ave"/>
    <x v="16"/>
    <x v="5"/>
    <x v="0"/>
    <x v="0"/>
    <n v="0.12"/>
    <s v="9:00-18:00"/>
    <s v="9:00-18:00"/>
    <d v="1899-12-30T08:52:48"/>
    <n v="12.32"/>
    <n v="78"/>
    <s v="Greenlots"/>
    <n v="150"/>
    <s v="Type 2, CCS"/>
    <n v="2013"/>
    <s v="Yes"/>
    <n v="3.4"/>
    <n v="7"/>
    <s v="Monthly"/>
  </r>
  <r>
    <s v="EVS00421"/>
    <n v="-80.166123999999996"/>
    <n v="73.697969000000001"/>
    <s v="3063 Random Rd"/>
    <x v="11"/>
    <x v="10"/>
    <x v="6"/>
    <x v="0"/>
    <n v="0.27"/>
    <s v="6:00-22:00"/>
    <s v="6:00-22:00"/>
    <d v="1899-12-30T16:04:48"/>
    <n v="4.4800000000000004"/>
    <n v="40"/>
    <s v="Ionity"/>
    <n v="350"/>
    <s v="CHAdeMO"/>
    <n v="2017"/>
    <s v="No"/>
    <n v="4"/>
    <n v="10"/>
    <s v="Quarterly"/>
  </r>
  <r>
    <s v="EVS00423"/>
    <n v="19.447657"/>
    <n v="-99.180842999999996"/>
    <s v="2855 Mexico City Ave"/>
    <x v="17"/>
    <x v="14"/>
    <x v="0"/>
    <x v="0"/>
    <n v="0.32"/>
    <s v="9:00-18:00"/>
    <s v="9:00-18:00"/>
    <d v="1899-12-30T08:52:48"/>
    <n v="7.48"/>
    <n v="73"/>
    <s v="Tesla"/>
    <n v="50"/>
    <s v="Tesla"/>
    <n v="2012"/>
    <s v="No"/>
    <n v="4.3"/>
    <n v="8"/>
    <s v="Annually"/>
  </r>
  <r>
    <s v="EVS00427"/>
    <n v="34.160815999999997"/>
    <n v="-118.33326599999999"/>
    <s v="8556 Los Angeles Ave"/>
    <x v="16"/>
    <x v="5"/>
    <x v="0"/>
    <x v="0"/>
    <n v="0.27"/>
    <d v="2025-07-24T00:00:00"/>
    <s v="9.00-21.00"/>
    <d v="1900-01-11T00:00:00"/>
    <n v="10.210000000000001"/>
    <n v="55"/>
    <s v="Ionity"/>
    <n v="150"/>
    <s v="Tesla"/>
    <n v="2022"/>
    <s v="Yes"/>
    <n v="4"/>
    <n v="4"/>
    <s v="Annually"/>
  </r>
  <r>
    <s v="EVS00434"/>
    <n v="-33.864997000000002"/>
    <n v="151.29065800000001"/>
    <s v="6889 Sydney Ave"/>
    <x v="9"/>
    <x v="8"/>
    <x v="5"/>
    <x v="0"/>
    <n v="0.45"/>
    <s v="9:00-18:00"/>
    <s v="9:00-18:00"/>
    <d v="1899-12-30T08:52:48"/>
    <n v="9.9499999999999993"/>
    <n v="51"/>
    <s v="Ionity"/>
    <n v="22"/>
    <s v="Tesla, CCS"/>
    <n v="2019"/>
    <s v="No"/>
    <n v="3.9"/>
    <n v="5"/>
    <s v="Annually"/>
  </r>
  <r>
    <s v="EVS00435"/>
    <n v="55.879009000000003"/>
    <n v="37.551299999999998"/>
    <s v="2738 Moscow Ave"/>
    <x v="1"/>
    <x v="1"/>
    <x v="1"/>
    <x v="0"/>
    <n v="0.37"/>
    <s v="6:00-22:00"/>
    <s v="6:00-22:00"/>
    <d v="1899-12-30T16:04:48"/>
    <n v="10.44"/>
    <n v="28"/>
    <s v="ChargePoint"/>
    <n v="150"/>
    <s v="CHAdeMO, Type 2"/>
    <n v="2018"/>
    <s v="Yes"/>
    <n v="3.7"/>
    <n v="4"/>
    <s v="Annually"/>
  </r>
  <r>
    <s v="EVS00440"/>
    <n v="55.747414999999997"/>
    <n v="37.577435999999999"/>
    <s v="1782 Moscow Ave"/>
    <x v="1"/>
    <x v="1"/>
    <x v="1"/>
    <x v="0"/>
    <n v="0.27"/>
    <s v="6:00-22:00"/>
    <s v="6:00-22:00"/>
    <d v="1899-12-30T16:04:48"/>
    <n v="15.98"/>
    <n v="76"/>
    <s v="EVgo"/>
    <n v="22"/>
    <s v="CHAdeMO, Type 2"/>
    <n v="2011"/>
    <s v="No"/>
    <n v="3.1"/>
    <n v="3"/>
    <s v="Quarterly"/>
  </r>
  <r>
    <s v="EVS00441"/>
    <n v="-50.521439000000001"/>
    <n v="78.744472999999999"/>
    <s v="529 Random Rd"/>
    <x v="11"/>
    <x v="10"/>
    <x v="6"/>
    <x v="0"/>
    <n v="0.43"/>
    <s v="9:00-18:00"/>
    <s v="9:00-18:00"/>
    <d v="1899-12-30T08:52:48"/>
    <n v="8.68"/>
    <n v="59"/>
    <s v="Ionity"/>
    <n v="50"/>
    <s v="CHAdeMO, CCS"/>
    <n v="2016"/>
    <s v="No"/>
    <n v="4.5"/>
    <n v="1"/>
    <s v="Monthly"/>
  </r>
  <r>
    <s v="EVS00451"/>
    <n v="68.448106999999993"/>
    <n v="121.743094"/>
    <s v="4727 Random Rd"/>
    <x v="2"/>
    <x v="2"/>
    <x v="2"/>
    <x v="0"/>
    <n v="0.25"/>
    <s v="9:00-18:00"/>
    <s v="9:00-18:00"/>
    <d v="1899-12-30T08:52:48"/>
    <n v="11.76"/>
    <n v="56"/>
    <s v="Tesla"/>
    <n v="350"/>
    <s v="CHAdeMO"/>
    <n v="2012"/>
    <s v="No"/>
    <n v="4.5"/>
    <n v="10"/>
    <s v="Annually"/>
  </r>
  <r>
    <s v="EVS00452"/>
    <n v="37.509712"/>
    <n v="127.014717"/>
    <s v="2066 Seoul Ave"/>
    <x v="6"/>
    <x v="6"/>
    <x v="3"/>
    <x v="0"/>
    <n v="0.46"/>
    <d v="2025-07-24T00:00:00"/>
    <s v="9.00-21.00"/>
    <d v="1900-01-11T00:00:00"/>
    <n v="6.59"/>
    <n v="19"/>
    <s v="EVgo"/>
    <n v="150"/>
    <s v="CCS, CHAdeMO"/>
    <n v="2018"/>
    <s v="Yes"/>
    <n v="3.6"/>
    <n v="5"/>
    <s v="Quarterly"/>
  </r>
  <r>
    <s v="EVS00453"/>
    <n v="19.182179000000001"/>
    <n v="72.842205000000007"/>
    <s v="862 Mumbai Ave"/>
    <x v="13"/>
    <x v="12"/>
    <x v="3"/>
    <x v="0"/>
    <n v="0.47"/>
    <s v="9:00-18:00"/>
    <s v="9:00-18:00"/>
    <d v="1899-12-30T08:52:48"/>
    <n v="1.24"/>
    <n v="14"/>
    <s v="Ionity"/>
    <n v="22"/>
    <s v="CCS, Tesla"/>
    <n v="2022"/>
    <s v="Yes"/>
    <n v="3.5"/>
    <n v="10"/>
    <s v="Monthly"/>
  </r>
  <r>
    <s v="EVS00454"/>
    <n v="34.183425"/>
    <n v="-118.22689200000001"/>
    <s v="5133 Los Angeles Ave"/>
    <x v="16"/>
    <x v="5"/>
    <x v="0"/>
    <x v="0"/>
    <n v="0.18"/>
    <s v="9:00-18:00"/>
    <s v="9:00-18:00"/>
    <d v="1899-12-30T08:52:48"/>
    <n v="7.8"/>
    <n v="69"/>
    <s v="ChargePoint"/>
    <n v="50"/>
    <s v="CHAdeMO"/>
    <n v="2016"/>
    <s v="Yes"/>
    <n v="3.8"/>
    <n v="7"/>
    <s v="Quarterly"/>
  </r>
  <r>
    <s v="EVS00459"/>
    <n v="19.524296"/>
    <n v="-99.141946000000004"/>
    <s v="2886 Mexico City Ave"/>
    <x v="17"/>
    <x v="14"/>
    <x v="0"/>
    <x v="0"/>
    <n v="0.38"/>
    <s v="6:00-22:00"/>
    <s v="6:00-22:00"/>
    <d v="1899-12-30T16:04:48"/>
    <n v="14.63"/>
    <n v="71"/>
    <s v="ChargePoint"/>
    <n v="50"/>
    <s v="Tesla"/>
    <n v="2016"/>
    <s v="Yes"/>
    <n v="4.5"/>
    <n v="10"/>
    <s v="Monthly"/>
  </r>
  <r>
    <s v="EVS00461"/>
    <n v="-54.546380999999997"/>
    <n v="-166.28205299999999"/>
    <s v="1747 Random Rd"/>
    <x v="11"/>
    <x v="10"/>
    <x v="6"/>
    <x v="0"/>
    <n v="0.19"/>
    <s v="6:00-22:00"/>
    <s v="6:00-22:00"/>
    <d v="1899-12-30T16:04:48"/>
    <n v="19.690000000000001"/>
    <n v="14"/>
    <s v="Greenlots"/>
    <n v="22"/>
    <s v="Tesla"/>
    <n v="2014"/>
    <s v="Yes"/>
    <n v="4.8"/>
    <n v="6"/>
    <s v="Quarterly"/>
  </r>
  <r>
    <s v="EVS00465"/>
    <n v="34.138247"/>
    <n v="-118.205872"/>
    <s v="8550 Los Angeles Ave"/>
    <x v="16"/>
    <x v="5"/>
    <x v="0"/>
    <x v="0"/>
    <n v="0.45"/>
    <s v="9:00-18:00"/>
    <s v="9:00-18:00"/>
    <d v="1899-12-30T08:52:48"/>
    <n v="13.49"/>
    <n v="49"/>
    <s v="ChargePoint"/>
    <n v="350"/>
    <s v="CCS, Type 2"/>
    <n v="2021"/>
    <s v="Yes"/>
    <n v="4.2"/>
    <n v="10"/>
    <s v="Annually"/>
  </r>
  <r>
    <s v="EVS00467"/>
    <n v="25.349233999999999"/>
    <n v="55.305235000000003"/>
    <s v="3261 Dubai Ave"/>
    <x v="12"/>
    <x v="11"/>
    <x v="3"/>
    <x v="0"/>
    <n v="0.47"/>
    <s v="6:00-22:00"/>
    <s v="6:00-22:00"/>
    <d v="1899-12-30T16:04:48"/>
    <n v="17.739999999999998"/>
    <n v="20"/>
    <s v="Tesla"/>
    <n v="22"/>
    <s v="CHAdeMO, Tesla"/>
    <n v="2015"/>
    <s v="No"/>
    <n v="4.3"/>
    <n v="10"/>
    <s v="Monthly"/>
  </r>
  <r>
    <s v="EVS00470"/>
    <n v="43.646332000000001"/>
    <n v="-79.477922000000007"/>
    <s v="8995 Toronto Ave"/>
    <x v="0"/>
    <x v="0"/>
    <x v="0"/>
    <x v="0"/>
    <n v="0.28000000000000003"/>
    <d v="2025-07-24T00:00:00"/>
    <s v="9.00-21.00"/>
    <d v="1900-01-11T00:00:00"/>
    <n v="9.26"/>
    <n v="36"/>
    <s v="EVgo"/>
    <n v="150"/>
    <s v="Type 2"/>
    <n v="2010"/>
    <s v="Yes"/>
    <n v="4.3"/>
    <n v="7"/>
    <s v="Quarterly"/>
  </r>
  <r>
    <s v="EVS00471"/>
    <n v="-22.883203999999999"/>
    <n v="140.494732"/>
    <s v="6659 Random Rd"/>
    <x v="2"/>
    <x v="2"/>
    <x v="2"/>
    <x v="0"/>
    <n v="0.35"/>
    <s v="9:00-18:00"/>
    <s v="9:00-18:00"/>
    <d v="1899-12-30T08:52:48"/>
    <n v="8.01"/>
    <n v="99"/>
    <s v="Greenlots"/>
    <n v="350"/>
    <s v="Type 2"/>
    <n v="2014"/>
    <s v="Yes"/>
    <n v="4.8"/>
    <n v="4"/>
    <s v="Annually"/>
  </r>
  <r>
    <s v="EVS00477"/>
    <n v="19.546218"/>
    <n v="-99.035174999999995"/>
    <s v="100 Mexico City Ave"/>
    <x v="17"/>
    <x v="14"/>
    <x v="0"/>
    <x v="0"/>
    <n v="0.35"/>
    <s v="6:00-22:00"/>
    <s v="6:00-22:00"/>
    <d v="1899-12-30T16:04:48"/>
    <n v="12.67"/>
    <n v="92"/>
    <s v="EVgo"/>
    <n v="150"/>
    <s v="CCS"/>
    <n v="2020"/>
    <s v="No"/>
    <n v="3.2"/>
    <n v="3"/>
    <s v="Quarterly"/>
  </r>
  <r>
    <s v="EVS00478"/>
    <n v="25.315421000000001"/>
    <n v="55.306339000000001"/>
    <s v="2550 Dubai Ave"/>
    <x v="12"/>
    <x v="11"/>
    <x v="3"/>
    <x v="0"/>
    <n v="0.5"/>
    <s v="6:00-22:00"/>
    <s v="6:00-22:00"/>
    <d v="1899-12-30T16:04:48"/>
    <n v="7.49"/>
    <n v="43"/>
    <s v="Greenlots"/>
    <n v="350"/>
    <s v="CCS"/>
    <n v="2020"/>
    <s v="No"/>
    <n v="3.1"/>
    <n v="2"/>
    <s v="Monthly"/>
  </r>
  <r>
    <s v="EVS00482"/>
    <n v="55.765017"/>
    <n v="37.699376000000001"/>
    <s v="1065 Moscow Ave"/>
    <x v="1"/>
    <x v="1"/>
    <x v="1"/>
    <x v="0"/>
    <n v="0.36"/>
    <s v="9:00-18:00"/>
    <s v="9:00-18:00"/>
    <d v="1899-12-30T08:52:48"/>
    <n v="16.14"/>
    <n v="11"/>
    <s v="ChargePoint"/>
    <n v="22"/>
    <s v="CHAdeMO, Type 2"/>
    <n v="2010"/>
    <s v="Yes"/>
    <n v="3"/>
    <n v="10"/>
    <s v="Quarterly"/>
  </r>
  <r>
    <s v="EVS00483"/>
    <n v="19.129722000000001"/>
    <n v="72.906358999999995"/>
    <s v="2581 Mumbai Ave"/>
    <x v="13"/>
    <x v="12"/>
    <x v="3"/>
    <x v="0"/>
    <n v="0.43"/>
    <d v="2025-07-24T00:00:00"/>
    <s v="9.00-21.00"/>
    <d v="1900-01-11T00:00:00"/>
    <n v="0.9"/>
    <n v="29"/>
    <s v="Greenlots"/>
    <n v="350"/>
    <s v="Tesla"/>
    <n v="2014"/>
    <s v="Yes"/>
    <n v="3.5"/>
    <n v="2"/>
    <s v="Monthly"/>
  </r>
  <r>
    <s v="EVS00485"/>
    <n v="39.893768000000001"/>
    <n v="116.31617199999999"/>
    <s v="7602 Beijing Ave"/>
    <x v="10"/>
    <x v="9"/>
    <x v="3"/>
    <x v="0"/>
    <n v="0.12"/>
    <s v="6:00-22:00"/>
    <s v="6:00-22:00"/>
    <d v="1899-12-30T16:04:48"/>
    <n v="2.25"/>
    <n v="32"/>
    <s v="Greenlots"/>
    <n v="50"/>
    <s v="Tesla"/>
    <n v="2012"/>
    <s v="No"/>
    <n v="4.5"/>
    <n v="5"/>
    <s v="Monthly"/>
  </r>
  <r>
    <s v="EVS00486"/>
    <n v="25.284956999999999"/>
    <n v="55.302441000000002"/>
    <s v="2295 Dubai Ave"/>
    <x v="12"/>
    <x v="11"/>
    <x v="3"/>
    <x v="0"/>
    <n v="0.19"/>
    <d v="2025-07-24T00:00:00"/>
    <s v="9.00-21.00"/>
    <d v="1900-01-11T00:00:00"/>
    <n v="16.12"/>
    <n v="86"/>
    <s v="Tesla"/>
    <n v="150"/>
    <s v="CCS"/>
    <n v="2023"/>
    <s v="Yes"/>
    <n v="3.7"/>
    <n v="7"/>
    <s v="Quarterly"/>
  </r>
  <r>
    <s v="EVS00488"/>
    <n v="-33.744565000000001"/>
    <n v="18.492564999999999"/>
    <s v="8707 Cape Town Ave"/>
    <x v="14"/>
    <x v="13"/>
    <x v="7"/>
    <x v="0"/>
    <n v="0.1"/>
    <s v="9:00-18:00"/>
    <s v="9:00-18:00"/>
    <d v="1899-12-30T08:52:48"/>
    <n v="7.39"/>
    <n v="84"/>
    <s v="EVgo"/>
    <n v="350"/>
    <s v="Tesla, CCS"/>
    <n v="2016"/>
    <s v="Yes"/>
    <n v="4.5999999999999996"/>
    <n v="10"/>
    <s v="Annually"/>
  </r>
  <r>
    <s v="EVS00489"/>
    <n v="-33.744014"/>
    <n v="151.361019"/>
    <s v="5261 Sydney Ave"/>
    <x v="9"/>
    <x v="8"/>
    <x v="5"/>
    <x v="0"/>
    <n v="0.4"/>
    <s v="6:00-22:00"/>
    <s v="6:00-22:00"/>
    <d v="1899-12-30T16:04:48"/>
    <n v="1.3"/>
    <n v="91"/>
    <s v="Tesla"/>
    <n v="50"/>
    <s v="Type 2, CCS"/>
    <n v="2018"/>
    <s v="No"/>
    <n v="4.4000000000000004"/>
    <n v="3"/>
    <s v="Monthly"/>
  </r>
  <r>
    <s v="EVS00490"/>
    <n v="-33.738376000000002"/>
    <n v="18.447614000000002"/>
    <s v="5128 Cape Town Ave"/>
    <x v="14"/>
    <x v="13"/>
    <x v="7"/>
    <x v="0"/>
    <n v="0.15"/>
    <d v="2025-07-24T00:00:00"/>
    <s v="9.00-21.00"/>
    <d v="1900-01-11T00:00:00"/>
    <n v="9.8699999999999992"/>
    <n v="47"/>
    <s v="Ionity"/>
    <n v="50"/>
    <s v="CCS"/>
    <n v="2017"/>
    <s v="No"/>
    <n v="3.9"/>
    <n v="8"/>
    <s v="Annually"/>
  </r>
  <r>
    <s v="EVS00492"/>
    <n v="34.020332000000003"/>
    <n v="-118.287323"/>
    <s v="185 Los Angeles Ave"/>
    <x v="16"/>
    <x v="5"/>
    <x v="0"/>
    <x v="0"/>
    <n v="0.31"/>
    <s v="6:00-22:00"/>
    <s v="6:00-22:00"/>
    <d v="1899-12-30T16:04:48"/>
    <n v="13.03"/>
    <n v="36"/>
    <s v="Ionity"/>
    <n v="350"/>
    <s v="Tesla, Type 2"/>
    <n v="2015"/>
    <s v="Yes"/>
    <n v="3.1"/>
    <n v="3"/>
    <s v="Monthly"/>
  </r>
  <r>
    <s v="EVS00498"/>
    <n v="43.660907000000002"/>
    <n v="-79.320081999999999"/>
    <s v="9224 Toronto Ave"/>
    <x v="0"/>
    <x v="0"/>
    <x v="0"/>
    <x v="0"/>
    <n v="0.14000000000000001"/>
    <d v="2025-07-24T00:00:00"/>
    <s v="9.00-21.00"/>
    <d v="1900-01-11T00:00:00"/>
    <n v="0.77"/>
    <n v="55"/>
    <s v="EVgo"/>
    <n v="50"/>
    <s v="Type 2"/>
    <n v="2019"/>
    <s v="No"/>
    <n v="4.9000000000000004"/>
    <n v="7"/>
    <s v="Monthly"/>
  </r>
  <r>
    <s v="EVS00503"/>
    <n v="13.789147"/>
    <n v="100.47404899999999"/>
    <s v="7258 Bangkok Ave"/>
    <x v="4"/>
    <x v="4"/>
    <x v="3"/>
    <x v="0"/>
    <n v="0.23"/>
    <d v="2025-07-24T00:00:00"/>
    <s v="9.00-21.00"/>
    <d v="1900-01-11T00:00:00"/>
    <n v="11.52"/>
    <n v="26"/>
    <s v="EVgo"/>
    <n v="50"/>
    <s v="CCS"/>
    <n v="2015"/>
    <s v="No"/>
    <n v="3"/>
    <n v="8"/>
    <s v="Annually"/>
  </r>
  <r>
    <s v="EVS00506"/>
    <n v="52.433768000000001"/>
    <n v="13.303693000000001"/>
    <s v="5377 Berlin Ave"/>
    <x v="3"/>
    <x v="3"/>
    <x v="1"/>
    <x v="0"/>
    <n v="0.49"/>
    <s v="6:00-22:00"/>
    <s v="6:00-22:00"/>
    <d v="1899-12-30T16:04:48"/>
    <n v="17.12"/>
    <n v="36"/>
    <s v="Ionity"/>
    <n v="22"/>
    <s v="Type 2"/>
    <n v="2013"/>
    <s v="No"/>
    <n v="4.3"/>
    <n v="1"/>
    <s v="Annually"/>
  </r>
  <r>
    <s v="EVS00512"/>
    <n v="55.772109999999998"/>
    <n v="37.601101"/>
    <s v="6840 Moscow Ave"/>
    <x v="1"/>
    <x v="1"/>
    <x v="1"/>
    <x v="0"/>
    <n v="0.19"/>
    <s v="9:00-18:00"/>
    <s v="9:00-18:00"/>
    <d v="1899-12-30T08:52:48"/>
    <n v="16.809999999999999"/>
    <n v="57"/>
    <s v="Ionity"/>
    <n v="150"/>
    <s v="CCS, Type 2"/>
    <n v="2016"/>
    <s v="No"/>
    <n v="4.2"/>
    <n v="3"/>
    <s v="Annually"/>
  </r>
  <r>
    <s v="EVS00521"/>
    <n v="59.032387"/>
    <n v="52.728014999999999"/>
    <s v="4323 Random Rd"/>
    <x v="2"/>
    <x v="2"/>
    <x v="2"/>
    <x v="0"/>
    <n v="0.27"/>
    <s v="6:00-22:00"/>
    <s v="6:00-22:00"/>
    <d v="1899-12-30T16:04:48"/>
    <n v="18.25"/>
    <n v="48"/>
    <s v="EVgo"/>
    <n v="22"/>
    <s v="CHAdeMO, Tesla"/>
    <n v="2017"/>
    <s v="Yes"/>
    <n v="4"/>
    <n v="7"/>
    <s v="Quarterly"/>
  </r>
  <r>
    <s v="EVS00523"/>
    <n v="18.996604000000001"/>
    <n v="72.891825999999995"/>
    <s v="9412 Mumbai Ave"/>
    <x v="13"/>
    <x v="12"/>
    <x v="3"/>
    <x v="0"/>
    <n v="0.44"/>
    <s v="9:00-18:00"/>
    <s v="9:00-18:00"/>
    <d v="1899-12-30T08:52:48"/>
    <n v="17.649999999999999"/>
    <n v="11"/>
    <s v="EVgo"/>
    <n v="150"/>
    <s v="Type 2, Tesla"/>
    <n v="2012"/>
    <s v="Yes"/>
    <n v="3.4"/>
    <n v="8"/>
    <s v="Quarterly"/>
  </r>
  <r>
    <s v="EVS00524"/>
    <n v="13.758290000000001"/>
    <n v="100.53652599999999"/>
    <s v="1534 Bangkok Ave"/>
    <x v="4"/>
    <x v="4"/>
    <x v="3"/>
    <x v="0"/>
    <n v="0.27"/>
    <s v="6:00-22:00"/>
    <s v="6:00-22:00"/>
    <d v="1899-12-30T16:04:48"/>
    <n v="10.050000000000001"/>
    <n v="32"/>
    <s v="Greenlots"/>
    <n v="22"/>
    <s v="CCS, CHAdeMO"/>
    <n v="2018"/>
    <s v="No"/>
    <n v="3.1"/>
    <n v="10"/>
    <s v="Annually"/>
  </r>
  <r>
    <s v="EVS00525"/>
    <n v="13.73715"/>
    <n v="100.500361"/>
    <s v="6598 Bangkok Ave"/>
    <x v="4"/>
    <x v="4"/>
    <x v="3"/>
    <x v="0"/>
    <n v="0.39"/>
    <d v="2025-07-24T00:00:00"/>
    <s v="9.00-21.00"/>
    <d v="1900-01-11T00:00:00"/>
    <n v="19.510000000000002"/>
    <n v="100"/>
    <s v="ChargePoint"/>
    <n v="150"/>
    <s v="Type 2"/>
    <n v="2018"/>
    <s v="No"/>
    <n v="4.9000000000000004"/>
    <n v="9"/>
    <s v="Annually"/>
  </r>
  <r>
    <s v="EVS00526"/>
    <n v="37.820565000000002"/>
    <n v="-122.315361"/>
    <s v="2760 San Francisco Ave"/>
    <x v="5"/>
    <x v="5"/>
    <x v="0"/>
    <x v="0"/>
    <n v="0.42"/>
    <d v="2025-07-24T00:00:00"/>
    <s v="9.00-21.00"/>
    <d v="1900-01-11T00:00:00"/>
    <n v="15.18"/>
    <n v="93"/>
    <s v="EVgo"/>
    <n v="50"/>
    <s v="CHAdeMO"/>
    <n v="2021"/>
    <s v="No"/>
    <n v="4.9000000000000004"/>
    <n v="7"/>
    <s v="Monthly"/>
  </r>
  <r>
    <s v="EVS00530"/>
    <n v="34.058424000000002"/>
    <n v="-118.387118"/>
    <s v="9970 Los Angeles Ave"/>
    <x v="16"/>
    <x v="5"/>
    <x v="0"/>
    <x v="0"/>
    <n v="0.42"/>
    <s v="6:00-22:00"/>
    <s v="6:00-22:00"/>
    <d v="1899-12-30T16:04:48"/>
    <n v="8.43"/>
    <n v="58"/>
    <s v="Ionity"/>
    <n v="350"/>
    <s v="Tesla, CCS"/>
    <n v="2014"/>
    <s v="No"/>
    <n v="3.8"/>
    <n v="10"/>
    <s v="Quarterly"/>
  </r>
  <r>
    <s v="EVS00535"/>
    <n v="39.904657999999998"/>
    <n v="116.473406"/>
    <s v="219 Beijing Ave"/>
    <x v="10"/>
    <x v="9"/>
    <x v="3"/>
    <x v="0"/>
    <n v="0.37"/>
    <s v="9:00-18:00"/>
    <s v="9:00-18:00"/>
    <d v="1899-12-30T08:52:48"/>
    <n v="19.39"/>
    <n v="29"/>
    <s v="EVgo"/>
    <n v="150"/>
    <s v="Type 2"/>
    <n v="2015"/>
    <s v="No"/>
    <n v="3.9"/>
    <n v="2"/>
    <s v="Monthly"/>
  </r>
  <r>
    <s v="EVS00537"/>
    <n v="-33.853088999999997"/>
    <n v="18.427854"/>
    <s v="9123 Cape Town Ave"/>
    <x v="14"/>
    <x v="13"/>
    <x v="7"/>
    <x v="0"/>
    <n v="0.18"/>
    <s v="9:00-18:00"/>
    <s v="9:00-18:00"/>
    <d v="1899-12-30T08:52:48"/>
    <n v="8.94"/>
    <n v="62"/>
    <s v="Tesla"/>
    <n v="50"/>
    <s v="CCS, Type 2"/>
    <n v="2010"/>
    <s v="Yes"/>
    <n v="3.7"/>
    <n v="9"/>
    <s v="Annually"/>
  </r>
  <r>
    <s v="EVS00538"/>
    <n v="43.600512000000002"/>
    <n v="-79.494201000000004"/>
    <s v="9500 Toronto Ave"/>
    <x v="0"/>
    <x v="0"/>
    <x v="0"/>
    <x v="0"/>
    <n v="0.13"/>
    <s v="6:00-22:00"/>
    <s v="6:00-22:00"/>
    <d v="1899-12-30T16:04:48"/>
    <n v="19.96"/>
    <n v="59"/>
    <s v="Tesla"/>
    <n v="22"/>
    <s v="CHAdeMO"/>
    <n v="2016"/>
    <s v="Yes"/>
    <n v="4"/>
    <n v="8"/>
    <s v="Quarterly"/>
  </r>
  <r>
    <s v="EVS00540"/>
    <n v="34.118001"/>
    <n v="-118.38186399999999"/>
    <s v="334 Los Angeles Ave"/>
    <x v="16"/>
    <x v="5"/>
    <x v="0"/>
    <x v="0"/>
    <n v="0.27"/>
    <s v="6:00-22:00"/>
    <s v="6:00-22:00"/>
    <d v="1899-12-30T16:04:48"/>
    <n v="5.38"/>
    <n v="76"/>
    <s v="ChargePoint"/>
    <n v="50"/>
    <s v="Type 2, Tesla"/>
    <n v="2015"/>
    <s v="Yes"/>
    <n v="3.4"/>
    <n v="10"/>
    <s v="Monthly"/>
  </r>
  <r>
    <s v="EVS00542"/>
    <n v="13.863227999999999"/>
    <n v="100.50694300000001"/>
    <s v="8927 Bangkok Ave"/>
    <x v="4"/>
    <x v="4"/>
    <x v="3"/>
    <x v="0"/>
    <n v="0.33"/>
    <s v="9:00-18:00"/>
    <s v="9:00-18:00"/>
    <d v="1899-12-30T08:52:48"/>
    <n v="4.6100000000000003"/>
    <n v="65"/>
    <s v="EVgo"/>
    <n v="150"/>
    <s v="Type 2, CCS"/>
    <n v="2014"/>
    <s v="No"/>
    <n v="3.6"/>
    <n v="2"/>
    <s v="Monthly"/>
  </r>
  <r>
    <s v="EVS00546"/>
    <n v="13.821081"/>
    <n v="100.438851"/>
    <s v="8954 Bangkok Ave"/>
    <x v="4"/>
    <x v="4"/>
    <x v="3"/>
    <x v="0"/>
    <n v="0.26"/>
    <s v="6:00-22:00"/>
    <s v="6:00-22:00"/>
    <d v="1899-12-30T16:04:48"/>
    <n v="12.43"/>
    <n v="71"/>
    <s v="Ionity"/>
    <n v="22"/>
    <s v="Type 2, CHAdeMO"/>
    <n v="2019"/>
    <s v="Yes"/>
    <n v="4.5999999999999996"/>
    <n v="10"/>
    <s v="Quarterly"/>
  </r>
  <r>
    <s v="EVS00553"/>
    <n v="-23.538056000000001"/>
    <n v="-46.581910000000001"/>
    <s v="2191 SÃ£o Paulo Ave"/>
    <x v="8"/>
    <x v="7"/>
    <x v="4"/>
    <x v="0"/>
    <n v="0.15"/>
    <d v="2025-07-24T00:00:00"/>
    <s v="9.00-21.00"/>
    <d v="1900-01-11T00:00:00"/>
    <n v="11.42"/>
    <n v="18"/>
    <s v="Greenlots"/>
    <n v="22"/>
    <s v="CCS, CHAdeMO"/>
    <n v="2015"/>
    <s v="No"/>
    <n v="4.3"/>
    <n v="9"/>
    <s v="Quarterly"/>
  </r>
  <r>
    <s v="EVS00563"/>
    <n v="43.749308999999997"/>
    <n v="-79.443753999999998"/>
    <s v="4196 Toronto Ave"/>
    <x v="0"/>
    <x v="0"/>
    <x v="0"/>
    <x v="0"/>
    <n v="0.49"/>
    <s v="6:00-22:00"/>
    <s v="6:00-22:00"/>
    <d v="1899-12-30T16:04:48"/>
    <n v="5.46"/>
    <n v="67"/>
    <s v="ChargePoint"/>
    <n v="150"/>
    <s v="CCS, CHAdeMO"/>
    <n v="2014"/>
    <s v="Yes"/>
    <n v="4.4000000000000004"/>
    <n v="2"/>
    <s v="Monthly"/>
  </r>
  <r>
    <s v="EVS00565"/>
    <n v="-23.5594"/>
    <n v="-46.597318999999999"/>
    <s v="6254 SÃ£o Paulo Ave"/>
    <x v="8"/>
    <x v="7"/>
    <x v="4"/>
    <x v="0"/>
    <n v="0.26"/>
    <s v="6:00-22:00"/>
    <s v="6:00-22:00"/>
    <d v="1899-12-30T16:04:48"/>
    <n v="15.91"/>
    <n v="22"/>
    <s v="Ionity"/>
    <n v="50"/>
    <s v="CCS"/>
    <n v="2020"/>
    <s v="Yes"/>
    <n v="3.4"/>
    <n v="7"/>
    <s v="Annually"/>
  </r>
  <r>
    <s v="EVS00566"/>
    <n v="37.675722"/>
    <n v="126.96456499999999"/>
    <s v="5704 Seoul Ave"/>
    <x v="6"/>
    <x v="6"/>
    <x v="3"/>
    <x v="0"/>
    <n v="0.42"/>
    <s v="9:00-18:00"/>
    <s v="9:00-18:00"/>
    <d v="1899-12-30T08:52:48"/>
    <n v="8.83"/>
    <n v="96"/>
    <s v="EVgo"/>
    <n v="50"/>
    <s v="Tesla, CCS"/>
    <n v="2018"/>
    <s v="Yes"/>
    <n v="4.5"/>
    <n v="2"/>
    <s v="Annually"/>
  </r>
  <r>
    <s v="EVS00573"/>
    <n v="19.450901999999999"/>
    <n v="-99.085239999999999"/>
    <s v="6089 Mexico City Ave"/>
    <x v="17"/>
    <x v="14"/>
    <x v="0"/>
    <x v="0"/>
    <n v="0.1"/>
    <d v="2025-07-24T00:00:00"/>
    <s v="9.00-21.00"/>
    <d v="1900-01-11T00:00:00"/>
    <n v="14.33"/>
    <n v="90"/>
    <s v="Ionity"/>
    <n v="350"/>
    <s v="CCS, Type 2"/>
    <n v="2012"/>
    <s v="Yes"/>
    <n v="3.3"/>
    <n v="7"/>
    <s v="Quarterly"/>
  </r>
  <r>
    <s v="EVS00576"/>
    <n v="-33.897658999999997"/>
    <n v="151.37483700000001"/>
    <s v="5373 Sydney Ave"/>
    <x v="9"/>
    <x v="8"/>
    <x v="5"/>
    <x v="0"/>
    <n v="0.42"/>
    <s v="9:00-18:00"/>
    <s v="9:00-18:00"/>
    <d v="1899-12-30T08:52:48"/>
    <n v="5.39"/>
    <n v="37"/>
    <s v="Greenlots"/>
    <n v="22"/>
    <s v="CCS"/>
    <n v="2019"/>
    <s v="Yes"/>
    <n v="3.7"/>
    <n v="10"/>
    <s v="Monthly"/>
  </r>
  <r>
    <s v="EVS00578"/>
    <n v="41.974277999999998"/>
    <n v="-87.792542999999995"/>
    <s v="6788 Chicago Ave"/>
    <x v="7"/>
    <x v="5"/>
    <x v="0"/>
    <x v="0"/>
    <n v="0.37"/>
    <s v="6:00-22:00"/>
    <s v="6:00-22:00"/>
    <d v="1899-12-30T16:04:48"/>
    <n v="15.12"/>
    <n v="69"/>
    <s v="EVgo"/>
    <n v="50"/>
    <s v="Type 2"/>
    <n v="2013"/>
    <s v="Yes"/>
    <n v="4.5"/>
    <n v="3"/>
    <s v="Quarterly"/>
  </r>
  <r>
    <s v="EVS00582"/>
    <n v="43.655258000000003"/>
    <n v="-79.385666000000001"/>
    <s v="538 Toronto Ave"/>
    <x v="0"/>
    <x v="0"/>
    <x v="0"/>
    <x v="0"/>
    <n v="0.25"/>
    <d v="2025-07-24T00:00:00"/>
    <s v="9.00-21.00"/>
    <d v="1900-01-11T00:00:00"/>
    <n v="4.22"/>
    <n v="46"/>
    <s v="EVgo"/>
    <n v="50"/>
    <s v="Tesla"/>
    <n v="2015"/>
    <s v="No"/>
    <n v="3.1"/>
    <n v="7"/>
    <s v="Quarterly"/>
  </r>
  <r>
    <s v="EVS00583"/>
    <n v="52.581127000000002"/>
    <n v="13.308411"/>
    <s v="6905 Berlin Ave"/>
    <x v="3"/>
    <x v="3"/>
    <x v="1"/>
    <x v="0"/>
    <n v="0.11"/>
    <s v="9:00-18:00"/>
    <s v="9:00-18:00"/>
    <d v="1899-12-30T08:52:48"/>
    <n v="7.3"/>
    <n v="100"/>
    <s v="Ionity"/>
    <n v="22"/>
    <s v="CCS, Type 2"/>
    <n v="2020"/>
    <s v="No"/>
    <n v="4.4000000000000004"/>
    <n v="8"/>
    <s v="Annually"/>
  </r>
  <r>
    <s v="EVS00586"/>
    <n v="55.797440000000002"/>
    <n v="37.512115999999999"/>
    <s v="9450 Moscow Ave"/>
    <x v="1"/>
    <x v="1"/>
    <x v="1"/>
    <x v="0"/>
    <n v="0.4"/>
    <d v="2025-07-24T00:00:00"/>
    <s v="9.00-21.00"/>
    <d v="1900-01-11T00:00:00"/>
    <n v="16.16"/>
    <n v="52"/>
    <s v="Ionity"/>
    <n v="150"/>
    <s v="CCS"/>
    <n v="2010"/>
    <s v="Yes"/>
    <n v="3.7"/>
    <n v="8"/>
    <s v="Monthly"/>
  </r>
  <r>
    <s v="EVS00589"/>
    <n v="13.760868"/>
    <n v="100.51022399999999"/>
    <s v="6333 Bangkok Ave"/>
    <x v="4"/>
    <x v="4"/>
    <x v="3"/>
    <x v="0"/>
    <n v="0.31"/>
    <s v="6:00-22:00"/>
    <s v="6:00-22:00"/>
    <d v="1899-12-30T16:04:48"/>
    <n v="2.59"/>
    <n v="24"/>
    <s v="ChargePoint"/>
    <n v="350"/>
    <s v="Tesla, CHAdeMO"/>
    <n v="2016"/>
    <s v="Yes"/>
    <n v="4"/>
    <n v="6"/>
    <s v="Quarterly"/>
  </r>
  <r>
    <s v="EVS00590"/>
    <n v="18.964041999999999"/>
    <n v="72.824032000000003"/>
    <s v="1598 Mumbai Ave"/>
    <x v="13"/>
    <x v="12"/>
    <x v="3"/>
    <x v="0"/>
    <n v="0.46"/>
    <s v="9:00-18:00"/>
    <s v="9:00-18:00"/>
    <d v="1899-12-30T08:52:48"/>
    <n v="9.43"/>
    <n v="89"/>
    <s v="EVgo"/>
    <n v="22"/>
    <s v="Type 2"/>
    <n v="2010"/>
    <s v="No"/>
    <n v="3.8"/>
    <n v="6"/>
    <s v="Annually"/>
  </r>
  <r>
    <s v="EVS00591"/>
    <n v="48.958368999999998"/>
    <n v="54.050978000000001"/>
    <s v="8907 Random Rd"/>
    <x v="2"/>
    <x v="2"/>
    <x v="2"/>
    <x v="0"/>
    <n v="0.26"/>
    <d v="2025-07-24T00:00:00"/>
    <s v="9.00-21.00"/>
    <d v="1900-01-11T00:00:00"/>
    <n v="13.33"/>
    <n v="42"/>
    <s v="Greenlots"/>
    <n v="150"/>
    <s v="CHAdeMO, CCS"/>
    <n v="2022"/>
    <s v="No"/>
    <n v="3.7"/>
    <n v="6"/>
    <s v="Quarterly"/>
  </r>
  <r>
    <s v="EVS00593"/>
    <n v="55.879944999999999"/>
    <n v="37.645097999999997"/>
    <s v="739 Moscow Ave"/>
    <x v="1"/>
    <x v="1"/>
    <x v="1"/>
    <x v="0"/>
    <n v="0.2"/>
    <s v="6:00-22:00"/>
    <s v="6:00-22:00"/>
    <d v="1899-12-30T16:04:48"/>
    <n v="16.28"/>
    <n v="57"/>
    <s v="Greenlots"/>
    <n v="22"/>
    <s v="Tesla"/>
    <n v="2017"/>
    <s v="Yes"/>
    <n v="4.2"/>
    <n v="10"/>
    <s v="Annually"/>
  </r>
  <r>
    <s v="EVS00594"/>
    <n v="34.138815000000001"/>
    <n v="-118.33261899999999"/>
    <s v="8836 Los Angeles Ave"/>
    <x v="16"/>
    <x v="5"/>
    <x v="0"/>
    <x v="0"/>
    <n v="0.26"/>
    <s v="6:00-22:00"/>
    <s v="6:00-22:00"/>
    <d v="1899-12-30T16:04:48"/>
    <n v="18.78"/>
    <n v="65"/>
    <s v="Ionity"/>
    <n v="50"/>
    <s v="Type 2"/>
    <n v="2022"/>
    <s v="Yes"/>
    <n v="4.2"/>
    <n v="9"/>
    <s v="Monthly"/>
  </r>
  <r>
    <s v="EVS00596"/>
    <n v="19.597169000000001"/>
    <n v="-99.108878000000004"/>
    <s v="3852 Mexico City Ave"/>
    <x v="17"/>
    <x v="14"/>
    <x v="0"/>
    <x v="0"/>
    <n v="0.49"/>
    <s v="6:00-22:00"/>
    <s v="6:00-22:00"/>
    <d v="1899-12-30T16:04:48"/>
    <n v="17.91"/>
    <n v="77"/>
    <s v="Tesla"/>
    <n v="150"/>
    <s v="Tesla"/>
    <n v="2012"/>
    <s v="Yes"/>
    <n v="3.9"/>
    <n v="1"/>
    <s v="Annually"/>
  </r>
  <r>
    <s v="EVS00605"/>
    <n v="39.810482999999998"/>
    <n v="116.236767"/>
    <s v="9922 Beijing Ave"/>
    <x v="10"/>
    <x v="9"/>
    <x v="3"/>
    <x v="0"/>
    <n v="0.39"/>
    <s v="6:00-22:00"/>
    <s v="6:00-22:00"/>
    <d v="1899-12-30T16:04:48"/>
    <n v="3.68"/>
    <n v="28"/>
    <s v="Greenlots"/>
    <n v="350"/>
    <s v="CCS"/>
    <n v="2022"/>
    <s v="Yes"/>
    <n v="3.1"/>
    <n v="4"/>
    <s v="Monthly"/>
  </r>
  <r>
    <s v="EVS00607"/>
    <n v="19.483436000000001"/>
    <n v="-99.138191000000006"/>
    <s v="6177 Mexico City Ave"/>
    <x v="17"/>
    <x v="14"/>
    <x v="0"/>
    <x v="0"/>
    <n v="0.1"/>
    <d v="2025-07-24T00:00:00"/>
    <s v="9.00-21.00"/>
    <d v="1900-01-11T00:00:00"/>
    <n v="5.82"/>
    <n v="70"/>
    <s v="Greenlots"/>
    <n v="50"/>
    <s v="CCS"/>
    <n v="2016"/>
    <s v="No"/>
    <n v="4.8"/>
    <n v="10"/>
    <s v="Annually"/>
  </r>
  <r>
    <s v="EVS00618"/>
    <n v="-33.731909000000002"/>
    <n v="18.574731"/>
    <s v="9627 Cape Town Ave"/>
    <x v="14"/>
    <x v="13"/>
    <x v="7"/>
    <x v="0"/>
    <n v="0.34"/>
    <d v="2025-07-24T00:00:00"/>
    <s v="9.00-21.00"/>
    <d v="1900-01-11T00:00:00"/>
    <n v="11.78"/>
    <n v="21"/>
    <s v="Ionity"/>
    <n v="150"/>
    <s v="CHAdeMO"/>
    <n v="2013"/>
    <s v="No"/>
    <n v="3.2"/>
    <n v="5"/>
    <s v="Annually"/>
  </r>
  <r>
    <s v="EVS00620"/>
    <n v="19.007853999999998"/>
    <n v="72.966796000000002"/>
    <s v="7832 Mumbai Ave"/>
    <x v="13"/>
    <x v="12"/>
    <x v="3"/>
    <x v="0"/>
    <n v="0.31"/>
    <s v="6:00-22:00"/>
    <s v="6:00-22:00"/>
    <d v="1899-12-30T16:04:48"/>
    <n v="4.59"/>
    <n v="61"/>
    <s v="Tesla"/>
    <n v="150"/>
    <s v="Type 2"/>
    <n v="2017"/>
    <s v="Yes"/>
    <n v="3.8"/>
    <n v="10"/>
    <s v="Quarterly"/>
  </r>
  <r>
    <s v="EVS00630"/>
    <n v="37.570934000000001"/>
    <n v="127.04696"/>
    <s v="1149 Seoul Ave"/>
    <x v="6"/>
    <x v="6"/>
    <x v="3"/>
    <x v="0"/>
    <n v="0.4"/>
    <s v="9:00-18:00"/>
    <s v="9:00-18:00"/>
    <d v="1899-12-30T08:52:48"/>
    <n v="5.36"/>
    <n v="33"/>
    <s v="ChargePoint"/>
    <n v="50"/>
    <s v="Type 2, CHAdeMO"/>
    <n v="2016"/>
    <s v="No"/>
    <n v="3.1"/>
    <n v="10"/>
    <s v="Monthly"/>
  </r>
  <r>
    <s v="EVS00632"/>
    <n v="-23.658027000000001"/>
    <n v="-46.512518999999998"/>
    <s v="6417 SÃ£o Paulo Ave"/>
    <x v="8"/>
    <x v="7"/>
    <x v="4"/>
    <x v="0"/>
    <n v="0.22"/>
    <s v="6:00-22:00"/>
    <s v="6:00-22:00"/>
    <d v="1899-12-30T16:04:48"/>
    <n v="6.26"/>
    <n v="66"/>
    <s v="Greenlots"/>
    <n v="350"/>
    <s v="CCS, CHAdeMO"/>
    <n v="2021"/>
    <s v="No"/>
    <n v="4"/>
    <n v="10"/>
    <s v="Quarterly"/>
  </r>
  <r>
    <s v="EVS00633"/>
    <n v="43.606138999999999"/>
    <n v="-79.396910000000005"/>
    <s v="5738 Toronto Ave"/>
    <x v="0"/>
    <x v="0"/>
    <x v="0"/>
    <x v="0"/>
    <n v="0.24"/>
    <s v="6:00-22:00"/>
    <s v="6:00-22:00"/>
    <d v="1899-12-30T16:04:48"/>
    <n v="17.489999999999998"/>
    <n v="38"/>
    <s v="Greenlots"/>
    <n v="150"/>
    <s v="Type 2, Tesla"/>
    <n v="2011"/>
    <s v="No"/>
    <n v="3.9"/>
    <n v="4"/>
    <s v="Quarterly"/>
  </r>
  <r>
    <s v="EVS00636"/>
    <n v="37.534728000000001"/>
    <n v="126.971924"/>
    <s v="8849 Seoul Ave"/>
    <x v="6"/>
    <x v="6"/>
    <x v="3"/>
    <x v="0"/>
    <n v="0.38"/>
    <s v="6:00-22:00"/>
    <s v="6:00-22:00"/>
    <d v="1899-12-30T16:04:48"/>
    <n v="18.43"/>
    <n v="18"/>
    <s v="EVgo"/>
    <n v="50"/>
    <s v="CHAdeMO, CCS"/>
    <n v="2018"/>
    <s v="No"/>
    <n v="3.6"/>
    <n v="1"/>
    <s v="Annually"/>
  </r>
  <r>
    <s v="EVS00640"/>
    <n v="41.957507999999997"/>
    <n v="-87.713475000000003"/>
    <s v="8799 Chicago Ave"/>
    <x v="7"/>
    <x v="5"/>
    <x v="0"/>
    <x v="0"/>
    <n v="0.12"/>
    <s v="9:00-18:00"/>
    <s v="9:00-18:00"/>
    <d v="1899-12-30T08:52:48"/>
    <n v="19.38"/>
    <n v="76"/>
    <s v="EVgo"/>
    <n v="150"/>
    <s v="Type 2"/>
    <n v="2022"/>
    <s v="No"/>
    <n v="3.2"/>
    <n v="8"/>
    <s v="Quarterly"/>
  </r>
  <r>
    <s v="EVS00643"/>
    <n v="19.431563000000001"/>
    <n v="-99.082120000000003"/>
    <s v="9288 Mexico City Ave"/>
    <x v="17"/>
    <x v="14"/>
    <x v="0"/>
    <x v="0"/>
    <n v="0.21"/>
    <d v="2025-07-24T00:00:00"/>
    <s v="9.00-21.00"/>
    <d v="1900-01-11T00:00:00"/>
    <n v="10.97"/>
    <n v="27"/>
    <s v="Greenlots"/>
    <n v="350"/>
    <s v="Type 2, Tesla"/>
    <n v="2017"/>
    <s v="No"/>
    <n v="4"/>
    <n v="1"/>
    <s v="Quarterly"/>
  </r>
  <r>
    <s v="EVS00650"/>
    <n v="52.520378000000001"/>
    <n v="13.309874000000001"/>
    <s v="5538 Berlin Ave"/>
    <x v="3"/>
    <x v="3"/>
    <x v="1"/>
    <x v="0"/>
    <n v="0.28999999999999998"/>
    <d v="2025-07-24T00:00:00"/>
    <s v="9.00-21.00"/>
    <d v="1900-01-11T00:00:00"/>
    <n v="7.91"/>
    <n v="31"/>
    <s v="ChargePoint"/>
    <n v="350"/>
    <s v="CHAdeMO, CCS"/>
    <n v="2017"/>
    <s v="Yes"/>
    <n v="3.8"/>
    <n v="6"/>
    <s v="Annually"/>
  </r>
  <r>
    <s v="EVS00659"/>
    <n v="39.922165999999997"/>
    <n v="116.206515"/>
    <s v="4645 Beijing Ave"/>
    <x v="10"/>
    <x v="9"/>
    <x v="3"/>
    <x v="0"/>
    <n v="0.28999999999999998"/>
    <s v="6:00-22:00"/>
    <s v="6:00-22:00"/>
    <d v="1899-12-30T16:04:48"/>
    <n v="10.75"/>
    <n v="63"/>
    <s v="ChargePoint"/>
    <n v="22"/>
    <s v="Tesla, CHAdeMO"/>
    <n v="2013"/>
    <s v="Yes"/>
    <n v="3.3"/>
    <n v="1"/>
    <s v="Annually"/>
  </r>
  <r>
    <s v="EVS00661"/>
    <n v="13.313599999999999"/>
    <n v="-170.999427"/>
    <s v="9591 Random Rd"/>
    <x v="11"/>
    <x v="10"/>
    <x v="6"/>
    <x v="0"/>
    <n v="0.16"/>
    <s v="9:00-18:00"/>
    <s v="9:00-18:00"/>
    <d v="1899-12-30T08:52:48"/>
    <n v="10.37"/>
    <n v="42"/>
    <s v="EVgo"/>
    <n v="50"/>
    <s v="Tesla, CHAdeMO"/>
    <n v="2021"/>
    <s v="No"/>
    <n v="4.7"/>
    <n v="5"/>
    <s v="Monthly"/>
  </r>
  <r>
    <s v="EVS00667"/>
    <n v="-33.820000999999998"/>
    <n v="151.39889299999999"/>
    <s v="6112 Sydney Ave"/>
    <x v="9"/>
    <x v="8"/>
    <x v="5"/>
    <x v="0"/>
    <n v="0.28000000000000003"/>
    <s v="6:00-22:00"/>
    <s v="6:00-22:00"/>
    <d v="1899-12-30T16:04:48"/>
    <n v="14.51"/>
    <n v="70"/>
    <s v="Ionity"/>
    <n v="150"/>
    <s v="Tesla, CHAdeMO"/>
    <n v="2021"/>
    <s v="Yes"/>
    <n v="3.2"/>
    <n v="2"/>
    <s v="Monthly"/>
  </r>
  <r>
    <s v="EVS00674"/>
    <n v="52.568747999999999"/>
    <n v="13.352207"/>
    <s v="5034 Berlin Ave"/>
    <x v="3"/>
    <x v="3"/>
    <x v="1"/>
    <x v="0"/>
    <n v="0.34"/>
    <s v="9:00-18:00"/>
    <s v="9:00-18:00"/>
    <d v="1899-12-30T08:52:48"/>
    <n v="13.45"/>
    <n v="45"/>
    <s v="Tesla"/>
    <n v="50"/>
    <s v="Type 2, CCS"/>
    <n v="2023"/>
    <s v="Yes"/>
    <n v="4.8"/>
    <n v="2"/>
    <s v="Quarterly"/>
  </r>
  <r>
    <s v="EVS00675"/>
    <n v="52.541054000000003"/>
    <n v="13.492239"/>
    <s v="2939 Berlin Ave"/>
    <x v="3"/>
    <x v="3"/>
    <x v="1"/>
    <x v="0"/>
    <n v="0.28000000000000003"/>
    <d v="2025-07-24T00:00:00"/>
    <s v="9.00-21.00"/>
    <d v="1900-01-11T00:00:00"/>
    <n v="2.7"/>
    <n v="100"/>
    <s v="Greenlots"/>
    <n v="50"/>
    <s v="CHAdeMO"/>
    <n v="2019"/>
    <s v="No"/>
    <n v="3.6"/>
    <n v="3"/>
    <s v="Quarterly"/>
  </r>
  <r>
    <s v="EVS00676"/>
    <n v="19.529928999999999"/>
    <n v="-99.124187000000006"/>
    <s v="4834 Mexico City Ave"/>
    <x v="17"/>
    <x v="14"/>
    <x v="0"/>
    <x v="0"/>
    <n v="0.11"/>
    <s v="9:00-18:00"/>
    <s v="9:00-18:00"/>
    <d v="1899-12-30T08:52:48"/>
    <n v="17.73"/>
    <n v="63"/>
    <s v="EVgo"/>
    <n v="22"/>
    <s v="CCS, CHAdeMO"/>
    <n v="2015"/>
    <s v="No"/>
    <n v="4.7"/>
    <n v="4"/>
    <s v="Monthly"/>
  </r>
  <r>
    <s v="EVS00679"/>
    <n v="13.730672999999999"/>
    <n v="100.5573"/>
    <s v="2474 Bangkok Ave"/>
    <x v="4"/>
    <x v="4"/>
    <x v="3"/>
    <x v="0"/>
    <n v="0.46"/>
    <d v="2025-07-24T00:00:00"/>
    <s v="9.00-21.00"/>
    <d v="1900-01-11T00:00:00"/>
    <n v="6.73"/>
    <n v="95"/>
    <s v="Greenlots"/>
    <n v="50"/>
    <s v="CHAdeMO, Tesla"/>
    <n v="2022"/>
    <s v="Yes"/>
    <n v="3.3"/>
    <n v="3"/>
    <s v="Monthly"/>
  </r>
  <r>
    <s v="EVS00681"/>
    <n v="-65.289390999999995"/>
    <n v="-166.431613"/>
    <s v="6231 Random Rd"/>
    <x v="19"/>
    <x v="2"/>
    <x v="2"/>
    <x v="0"/>
    <n v="0.16"/>
    <s v="6:00-22:00"/>
    <s v="6:00-22:00"/>
    <d v="1899-12-30T16:04:48"/>
    <n v="11.2"/>
    <n v="46"/>
    <s v="Tesla"/>
    <n v="350"/>
    <s v="Type 2, CCS"/>
    <n v="2023"/>
    <s v="Yes"/>
    <n v="4.8"/>
    <n v="1"/>
    <s v="Quarterly"/>
  </r>
  <r>
    <s v="EVS00687"/>
    <n v="-33.868929000000001"/>
    <n v="151.34496200000001"/>
    <s v="2924 Sydney Ave"/>
    <x v="9"/>
    <x v="8"/>
    <x v="5"/>
    <x v="0"/>
    <n v="0.34"/>
    <s v="9:00-18:00"/>
    <s v="9:00-18:00"/>
    <d v="1899-12-30T08:52:48"/>
    <n v="14.81"/>
    <n v="25"/>
    <s v="Greenlots"/>
    <n v="150"/>
    <s v="CHAdeMO, Tesla"/>
    <n v="2020"/>
    <s v="No"/>
    <n v="4.9000000000000004"/>
    <n v="5"/>
    <s v="Annually"/>
  </r>
  <r>
    <s v="EVS00688"/>
    <n v="37.543691000000003"/>
    <n v="126.993188"/>
    <s v="6541 Seoul Ave"/>
    <x v="6"/>
    <x v="6"/>
    <x v="3"/>
    <x v="0"/>
    <n v="0.28000000000000003"/>
    <s v="9:00-18:00"/>
    <s v="9:00-18:00"/>
    <d v="1899-12-30T08:52:48"/>
    <n v="7.6"/>
    <n v="56"/>
    <s v="Tesla"/>
    <n v="150"/>
    <s v="Tesla"/>
    <n v="2023"/>
    <s v="Yes"/>
    <n v="4.3"/>
    <n v="10"/>
    <s v="Annually"/>
  </r>
  <r>
    <s v="EVS00690"/>
    <n v="25.351372999999999"/>
    <n v="55.380513999999998"/>
    <s v="8140 Dubai Ave"/>
    <x v="12"/>
    <x v="11"/>
    <x v="3"/>
    <x v="0"/>
    <n v="0.24"/>
    <s v="9:00-18:00"/>
    <s v="9:00-18:00"/>
    <d v="1899-12-30T08:52:48"/>
    <n v="1.66"/>
    <n v="96"/>
    <s v="Greenlots"/>
    <n v="150"/>
    <s v="Type 2"/>
    <n v="2015"/>
    <s v="Yes"/>
    <n v="3.8"/>
    <n v="7"/>
    <s v="Annually"/>
  </r>
  <r>
    <s v="EVS00693"/>
    <n v="13.854151"/>
    <n v="100.504515"/>
    <s v="220 Bangkok Ave"/>
    <x v="4"/>
    <x v="4"/>
    <x v="3"/>
    <x v="0"/>
    <n v="0.39"/>
    <s v="6:00-22:00"/>
    <s v="6:00-22:00"/>
    <d v="1899-12-30T16:04:48"/>
    <n v="2.71"/>
    <n v="21"/>
    <s v="ChargePoint"/>
    <n v="350"/>
    <s v="Tesla"/>
    <n v="2012"/>
    <s v="Yes"/>
    <n v="4.5"/>
    <n v="4"/>
    <s v="Monthly"/>
  </r>
  <r>
    <s v="EVS00695"/>
    <n v="39.882212000000003"/>
    <n v="116.38481"/>
    <s v="2999 Beijing Ave"/>
    <x v="10"/>
    <x v="9"/>
    <x v="3"/>
    <x v="0"/>
    <n v="0.46"/>
    <d v="2025-07-24T00:00:00"/>
    <s v="9.00-21.00"/>
    <d v="1900-01-11T00:00:00"/>
    <n v="14.19"/>
    <n v="41"/>
    <s v="ChargePoint"/>
    <n v="150"/>
    <s v="Tesla, CHAdeMO"/>
    <n v="2013"/>
    <s v="No"/>
    <n v="4.8"/>
    <n v="5"/>
    <s v="Monthly"/>
  </r>
  <r>
    <s v="EVS00701"/>
    <n v="36.953116999999999"/>
    <n v="86.817203000000006"/>
    <s v="9726 Random Rd"/>
    <x v="21"/>
    <x v="9"/>
    <x v="3"/>
    <x v="0"/>
    <n v="0.49"/>
    <d v="2025-07-24T00:00:00"/>
    <s v="9.00-21.00"/>
    <d v="1900-01-11T00:00:00"/>
    <n v="1.87"/>
    <n v="85"/>
    <s v="Greenlots"/>
    <n v="50"/>
    <s v="Tesla"/>
    <n v="2022"/>
    <s v="No"/>
    <n v="4.8"/>
    <n v="1"/>
    <s v="Monthly"/>
  </r>
  <r>
    <s v="EVS00704"/>
    <n v="-33.830748"/>
    <n v="18.517638999999999"/>
    <s v="7310 Cape Town Ave"/>
    <x v="14"/>
    <x v="13"/>
    <x v="7"/>
    <x v="0"/>
    <n v="0.49"/>
    <s v="6:00-22:00"/>
    <s v="6:00-22:00"/>
    <d v="1899-12-30T16:04:48"/>
    <n v="2.62"/>
    <n v="92"/>
    <s v="EVgo"/>
    <n v="350"/>
    <s v="CHAdeMO"/>
    <n v="2023"/>
    <s v="Yes"/>
    <n v="3.9"/>
    <n v="7"/>
    <s v="Monthly"/>
  </r>
  <r>
    <s v="EVS00705"/>
    <n v="34.176881999999999"/>
    <n v="-118.351828"/>
    <s v="7870 Los Angeles Ave"/>
    <x v="16"/>
    <x v="5"/>
    <x v="0"/>
    <x v="0"/>
    <n v="0.32"/>
    <s v="6:00-22:00"/>
    <s v="6:00-22:00"/>
    <d v="1899-12-30T16:04:48"/>
    <n v="12.8"/>
    <n v="95"/>
    <s v="Greenlots"/>
    <n v="50"/>
    <s v="Tesla"/>
    <n v="2011"/>
    <s v="No"/>
    <n v="5"/>
    <n v="10"/>
    <s v="Quarterly"/>
  </r>
  <r>
    <s v="EVS00710"/>
    <n v="-33.874737000000003"/>
    <n v="18.560110999999999"/>
    <s v="8055 Cape Town Ave"/>
    <x v="14"/>
    <x v="13"/>
    <x v="7"/>
    <x v="0"/>
    <n v="0.41"/>
    <s v="9:00-18:00"/>
    <s v="9:00-18:00"/>
    <d v="1899-12-30T08:52:48"/>
    <n v="2.5"/>
    <n v="71"/>
    <s v="Ionity"/>
    <n v="22"/>
    <s v="CHAdeMO, Tesla"/>
    <n v="2022"/>
    <s v="No"/>
    <n v="4"/>
    <n v="1"/>
    <s v="Monthly"/>
  </r>
  <r>
    <s v="EVS00717"/>
    <n v="43.744934000000001"/>
    <n v="-79.347741999999997"/>
    <s v="7564 Toronto Ave"/>
    <x v="0"/>
    <x v="0"/>
    <x v="0"/>
    <x v="0"/>
    <n v="0.36"/>
    <s v="9:00-18:00"/>
    <s v="9:00-18:00"/>
    <d v="1899-12-30T08:52:48"/>
    <n v="12.59"/>
    <n v="96"/>
    <s v="Ionity"/>
    <n v="150"/>
    <s v="CCS"/>
    <n v="2020"/>
    <s v="No"/>
    <n v="3.8"/>
    <n v="5"/>
    <s v="Quarterly"/>
  </r>
  <r>
    <s v="EVS00723"/>
    <n v="52.581068999999999"/>
    <n v="13.452109"/>
    <s v="1689 Berlin Ave"/>
    <x v="3"/>
    <x v="3"/>
    <x v="1"/>
    <x v="0"/>
    <n v="0.45"/>
    <d v="2025-07-24T00:00:00"/>
    <s v="9.00-21.00"/>
    <d v="1900-01-11T00:00:00"/>
    <n v="10.39"/>
    <n v="39"/>
    <s v="Ionity"/>
    <n v="150"/>
    <s v="CHAdeMO, Tesla"/>
    <n v="2023"/>
    <s v="No"/>
    <n v="4.8"/>
    <n v="8"/>
    <s v="Quarterly"/>
  </r>
  <r>
    <s v="EVS00724"/>
    <n v="37.602713000000001"/>
    <n v="126.92236200000001"/>
    <s v="6132 Seoul Ave"/>
    <x v="6"/>
    <x v="6"/>
    <x v="3"/>
    <x v="0"/>
    <n v="0.44"/>
    <d v="2025-07-24T00:00:00"/>
    <s v="9.00-21.00"/>
    <d v="1900-01-11T00:00:00"/>
    <n v="2.98"/>
    <n v="41"/>
    <s v="ChargePoint"/>
    <n v="150"/>
    <s v="CHAdeMO, CCS"/>
    <n v="2017"/>
    <s v="Yes"/>
    <n v="3.3"/>
    <n v="2"/>
    <s v="Annually"/>
  </r>
  <r>
    <s v="EVS00725"/>
    <n v="43.613981000000003"/>
    <n v="-79.427142000000003"/>
    <s v="5619 Toronto Ave"/>
    <x v="0"/>
    <x v="0"/>
    <x v="0"/>
    <x v="0"/>
    <n v="0.48"/>
    <s v="6:00-22:00"/>
    <s v="6:00-22:00"/>
    <d v="1899-12-30T16:04:48"/>
    <n v="1.9"/>
    <n v="84"/>
    <s v="EVgo"/>
    <n v="22"/>
    <s v="Tesla, Type 2"/>
    <n v="2022"/>
    <s v="No"/>
    <n v="3.9"/>
    <n v="6"/>
    <s v="Monthly"/>
  </r>
  <r>
    <s v="EVS00726"/>
    <n v="55.850403999999997"/>
    <n v="37.504151"/>
    <s v="3809 Moscow Ave"/>
    <x v="1"/>
    <x v="1"/>
    <x v="1"/>
    <x v="0"/>
    <n v="0.27"/>
    <d v="2025-07-24T00:00:00"/>
    <s v="9.00-21.00"/>
    <d v="1900-01-11T00:00:00"/>
    <n v="9.84"/>
    <n v="71"/>
    <s v="Ionity"/>
    <n v="50"/>
    <s v="CCS, Type 2"/>
    <n v="2015"/>
    <s v="No"/>
    <n v="4.0999999999999996"/>
    <n v="8"/>
    <s v="Quarterly"/>
  </r>
  <r>
    <s v="EVS00729"/>
    <n v="55.793066000000003"/>
    <n v="37.541995999999997"/>
    <s v="1882 Moscow Ave"/>
    <x v="1"/>
    <x v="1"/>
    <x v="1"/>
    <x v="0"/>
    <n v="0.47"/>
    <d v="2025-07-24T00:00:00"/>
    <s v="9.00-21.00"/>
    <d v="1900-01-11T00:00:00"/>
    <n v="7.9"/>
    <n v="46"/>
    <s v="Ionity"/>
    <n v="150"/>
    <s v="Tesla, CHAdeMO"/>
    <n v="2011"/>
    <s v="Yes"/>
    <n v="3.5"/>
    <n v="1"/>
    <s v="Monthly"/>
  </r>
  <r>
    <s v="EVS00733"/>
    <n v="37.538673000000003"/>
    <n v="126.904016"/>
    <s v="5244 Seoul Ave"/>
    <x v="6"/>
    <x v="6"/>
    <x v="3"/>
    <x v="0"/>
    <n v="0.4"/>
    <s v="9:00-18:00"/>
    <s v="9:00-18:00"/>
    <d v="1899-12-30T08:52:48"/>
    <n v="4.1500000000000004"/>
    <n v="72"/>
    <s v="ChargePoint"/>
    <n v="50"/>
    <s v="Type 2"/>
    <n v="2022"/>
    <s v="Yes"/>
    <n v="4.5999999999999996"/>
    <n v="10"/>
    <s v="Quarterly"/>
  </r>
  <r>
    <s v="EVS00736"/>
    <n v="52.440392000000003"/>
    <n v="13.416435999999999"/>
    <s v="4408 Berlin Ave"/>
    <x v="3"/>
    <x v="3"/>
    <x v="1"/>
    <x v="0"/>
    <n v="0.28999999999999998"/>
    <s v="9:00-18:00"/>
    <s v="9:00-18:00"/>
    <d v="1899-12-30T08:52:48"/>
    <n v="16.579999999999998"/>
    <n v="89"/>
    <s v="Tesla"/>
    <n v="350"/>
    <s v="Tesla"/>
    <n v="2020"/>
    <s v="Yes"/>
    <n v="3.6"/>
    <n v="2"/>
    <s v="Monthly"/>
  </r>
  <r>
    <s v="EVS00737"/>
    <n v="37.703978999999997"/>
    <n v="-122.410465"/>
    <s v="1136 San Francisco Ave"/>
    <x v="5"/>
    <x v="5"/>
    <x v="0"/>
    <x v="0"/>
    <n v="0.18"/>
    <s v="6:00-22:00"/>
    <s v="6:00-22:00"/>
    <d v="1899-12-30T16:04:48"/>
    <n v="2.1"/>
    <n v="85"/>
    <s v="Ionity"/>
    <n v="350"/>
    <s v="Tesla"/>
    <n v="2010"/>
    <s v="Yes"/>
    <n v="4"/>
    <n v="8"/>
    <s v="Quarterly"/>
  </r>
  <r>
    <s v="EVS00739"/>
    <n v="19.106152999999999"/>
    <n v="72.906536000000003"/>
    <s v="6946 Mumbai Ave"/>
    <x v="13"/>
    <x v="12"/>
    <x v="3"/>
    <x v="0"/>
    <n v="0.28999999999999998"/>
    <s v="6:00-22:00"/>
    <s v="6:00-22:00"/>
    <d v="1899-12-30T16:04:48"/>
    <n v="8.09"/>
    <n v="89"/>
    <s v="Greenlots"/>
    <n v="22"/>
    <s v="CCS, Tesla"/>
    <n v="2021"/>
    <s v="Yes"/>
    <n v="3.5"/>
    <n v="5"/>
    <s v="Quarterly"/>
  </r>
  <r>
    <s v="EVS00741"/>
    <n v="-46.565147000000003"/>
    <n v="71.345476000000005"/>
    <s v="3219 Random Rd"/>
    <x v="11"/>
    <x v="10"/>
    <x v="6"/>
    <x v="0"/>
    <n v="0.35"/>
    <s v="9:00-18:00"/>
    <s v="9:00-18:00"/>
    <d v="1899-12-30T08:52:48"/>
    <n v="6.71"/>
    <n v="14"/>
    <s v="Greenlots"/>
    <n v="350"/>
    <s v="CHAdeMO, Type 2"/>
    <n v="2021"/>
    <s v="No"/>
    <n v="4.5"/>
    <n v="10"/>
    <s v="Monthly"/>
  </r>
  <r>
    <s v="EVS00742"/>
    <n v="52.440241999999998"/>
    <n v="13.414426000000001"/>
    <s v="7600 Berlin Ave"/>
    <x v="3"/>
    <x v="3"/>
    <x v="1"/>
    <x v="0"/>
    <n v="0.17"/>
    <s v="9:00-18:00"/>
    <s v="9:00-18:00"/>
    <d v="1899-12-30T08:52:48"/>
    <n v="14.21"/>
    <n v="20"/>
    <s v="Tesla"/>
    <n v="150"/>
    <s v="Tesla, Type 2"/>
    <n v="2020"/>
    <s v="Yes"/>
    <n v="4.3"/>
    <n v="1"/>
    <s v="Monthly"/>
  </r>
  <r>
    <s v="EVS00753"/>
    <n v="43.788527999999999"/>
    <n v="-79.353823000000006"/>
    <s v="9964 Toronto Ave"/>
    <x v="0"/>
    <x v="0"/>
    <x v="0"/>
    <x v="0"/>
    <n v="0.38"/>
    <s v="9:00-18:00"/>
    <s v="9:00-18:00"/>
    <d v="1899-12-30T08:52:48"/>
    <n v="19.149999999999999"/>
    <n v="88"/>
    <s v="Greenlots"/>
    <n v="150"/>
    <s v="CCS"/>
    <n v="2013"/>
    <s v="Yes"/>
    <n v="3.6"/>
    <n v="9"/>
    <s v="Monthly"/>
  </r>
  <r>
    <s v="EVS00755"/>
    <n v="52.440623000000002"/>
    <n v="13.442743"/>
    <s v="8636 Berlin Ave"/>
    <x v="3"/>
    <x v="3"/>
    <x v="1"/>
    <x v="0"/>
    <n v="0.16"/>
    <s v="6:00-22:00"/>
    <s v="6:00-22:00"/>
    <d v="1899-12-30T16:04:48"/>
    <n v="6.09"/>
    <n v="34"/>
    <s v="Greenlots"/>
    <n v="150"/>
    <s v="Tesla"/>
    <n v="2021"/>
    <s v="Yes"/>
    <n v="5"/>
    <n v="1"/>
    <s v="Monthly"/>
  </r>
  <r>
    <s v="EVS00756"/>
    <n v="52.596291999999998"/>
    <n v="13.323900999999999"/>
    <s v="4543 Berlin Ave"/>
    <x v="3"/>
    <x v="3"/>
    <x v="1"/>
    <x v="0"/>
    <n v="0.28000000000000003"/>
    <d v="2025-07-24T00:00:00"/>
    <s v="9.00-21.00"/>
    <d v="1900-01-11T00:00:00"/>
    <n v="14.69"/>
    <n v="91"/>
    <s v="EVgo"/>
    <n v="350"/>
    <s v="Type 2, CCS"/>
    <n v="2016"/>
    <s v="Yes"/>
    <n v="3.2"/>
    <n v="5"/>
    <s v="Annually"/>
  </r>
  <r>
    <s v="EVS00760"/>
    <n v="43.759847000000001"/>
    <n v="-79.308077999999995"/>
    <s v="886 Toronto Ave"/>
    <x v="0"/>
    <x v="0"/>
    <x v="0"/>
    <x v="0"/>
    <n v="0.33"/>
    <s v="9:00-18:00"/>
    <s v="9:00-18:00"/>
    <d v="1899-12-30T08:52:48"/>
    <n v="17.850000000000001"/>
    <n v="11"/>
    <s v="Tesla"/>
    <n v="22"/>
    <s v="CCS, Tesla"/>
    <n v="2020"/>
    <s v="Yes"/>
    <n v="4"/>
    <n v="5"/>
    <s v="Monthly"/>
  </r>
  <r>
    <s v="EVS00768"/>
    <n v="19.599893999999999"/>
    <n v="-99.124140999999995"/>
    <s v="8606 Mexico City Ave"/>
    <x v="17"/>
    <x v="14"/>
    <x v="0"/>
    <x v="0"/>
    <n v="0.42"/>
    <d v="2025-07-24T00:00:00"/>
    <s v="9.00-21.00"/>
    <d v="1900-01-11T00:00:00"/>
    <n v="18.7"/>
    <n v="24"/>
    <s v="ChargePoint"/>
    <n v="22"/>
    <s v="CHAdeMO, CCS"/>
    <n v="2020"/>
    <s v="Yes"/>
    <n v="4.0999999999999996"/>
    <n v="10"/>
    <s v="Annually"/>
  </r>
  <r>
    <s v="EVS00771"/>
    <n v="-82.853336999999996"/>
    <n v="-171.87849800000001"/>
    <s v="5713 Random Rd"/>
    <x v="19"/>
    <x v="2"/>
    <x v="2"/>
    <x v="0"/>
    <n v="0.45"/>
    <s v="9:00-18:00"/>
    <s v="9:00-18:00"/>
    <d v="1899-12-30T08:52:48"/>
    <n v="9.83"/>
    <n v="78"/>
    <s v="EVgo"/>
    <n v="350"/>
    <s v="Type 2"/>
    <n v="2012"/>
    <s v="No"/>
    <n v="3.9"/>
    <n v="10"/>
    <s v="Quarterly"/>
  </r>
  <r>
    <s v="EVS00772"/>
    <n v="34.063583999999999"/>
    <n v="-118.343221"/>
    <s v="7483 Los Angeles Ave"/>
    <x v="16"/>
    <x v="5"/>
    <x v="0"/>
    <x v="0"/>
    <n v="0.31"/>
    <s v="9:00-18:00"/>
    <s v="9:00-18:00"/>
    <d v="1899-12-30T08:52:48"/>
    <n v="16.559999999999999"/>
    <n v="43"/>
    <s v="Greenlots"/>
    <n v="22"/>
    <s v="CCS"/>
    <n v="2023"/>
    <s v="No"/>
    <n v="4.4000000000000004"/>
    <n v="5"/>
    <s v="Monthly"/>
  </r>
  <r>
    <s v="EVS00779"/>
    <n v="-33.769582999999997"/>
    <n v="18.422214"/>
    <s v="2634 Cape Town Ave"/>
    <x v="14"/>
    <x v="13"/>
    <x v="7"/>
    <x v="0"/>
    <n v="0.32"/>
    <d v="2025-07-24T00:00:00"/>
    <s v="9.00-21.00"/>
    <d v="1900-01-11T00:00:00"/>
    <n v="10.69"/>
    <n v="19"/>
    <s v="ChargePoint"/>
    <n v="50"/>
    <s v="CCS, Type 2"/>
    <n v="2017"/>
    <s v="No"/>
    <n v="3.2"/>
    <n v="7"/>
    <s v="Monthly"/>
  </r>
  <r>
    <s v="EVS00782"/>
    <n v="-33.824713000000003"/>
    <n v="151.356865"/>
    <s v="9996 Sydney Ave"/>
    <x v="9"/>
    <x v="8"/>
    <x v="5"/>
    <x v="0"/>
    <n v="0.11"/>
    <s v="9:00-18:00"/>
    <s v="9:00-18:00"/>
    <d v="1899-12-30T08:52:48"/>
    <n v="18.46"/>
    <n v="57"/>
    <s v="Greenlots"/>
    <n v="22"/>
    <s v="Tesla"/>
    <n v="2017"/>
    <s v="No"/>
    <n v="4.7"/>
    <n v="9"/>
    <s v="Quarterly"/>
  </r>
  <r>
    <s v="EVS00783"/>
    <n v="-33.700144999999999"/>
    <n v="151.306422"/>
    <s v="8198 Sydney Ave"/>
    <x v="9"/>
    <x v="8"/>
    <x v="5"/>
    <x v="0"/>
    <n v="0.26"/>
    <s v="6:00-22:00"/>
    <s v="6:00-22:00"/>
    <d v="1899-12-30T16:04:48"/>
    <n v="1.24"/>
    <n v="13"/>
    <s v="EVgo"/>
    <n v="150"/>
    <s v="Type 2"/>
    <n v="2019"/>
    <s v="Yes"/>
    <n v="4.4000000000000004"/>
    <n v="5"/>
    <s v="Annually"/>
  </r>
  <r>
    <s v="EVS00788"/>
    <n v="52.451518999999998"/>
    <n v="13.433367000000001"/>
    <s v="1655 Berlin Ave"/>
    <x v="3"/>
    <x v="3"/>
    <x v="1"/>
    <x v="0"/>
    <n v="0.25"/>
    <s v="9:00-18:00"/>
    <s v="9:00-18:00"/>
    <d v="1899-12-30T08:52:48"/>
    <n v="11.53"/>
    <n v="71"/>
    <s v="Ionity"/>
    <n v="22"/>
    <s v="Type 2"/>
    <n v="2023"/>
    <s v="Yes"/>
    <n v="4.9000000000000004"/>
    <n v="2"/>
    <s v="Monthly"/>
  </r>
  <r>
    <s v="EVS00792"/>
    <n v="55.723382000000001"/>
    <n v="37.591354000000003"/>
    <s v="4213 Moscow Ave"/>
    <x v="1"/>
    <x v="1"/>
    <x v="1"/>
    <x v="0"/>
    <n v="0.2"/>
    <s v="9:00-18:00"/>
    <s v="9:00-18:00"/>
    <d v="1899-12-30T08:52:48"/>
    <n v="12.65"/>
    <n v="55"/>
    <s v="Tesla"/>
    <n v="22"/>
    <s v="Tesla"/>
    <n v="2014"/>
    <s v="No"/>
    <n v="4.3"/>
    <n v="7"/>
    <s v="Monthly"/>
  </r>
  <r>
    <s v="EVS00802"/>
    <n v="37.669556999999998"/>
    <n v="126.945894"/>
    <s v="8124 Seoul Ave"/>
    <x v="6"/>
    <x v="6"/>
    <x v="3"/>
    <x v="0"/>
    <n v="0.22"/>
    <d v="2025-07-24T00:00:00"/>
    <s v="9.00-21.00"/>
    <d v="1900-01-11T00:00:00"/>
    <n v="14.05"/>
    <n v="59"/>
    <s v="EVgo"/>
    <n v="150"/>
    <s v="Tesla, CHAdeMO"/>
    <n v="2022"/>
    <s v="Yes"/>
    <n v="3.5"/>
    <n v="6"/>
    <s v="Annually"/>
  </r>
  <r>
    <s v="EVS00803"/>
    <n v="43.625008999999999"/>
    <n v="-79.308013000000003"/>
    <s v="218 Toronto Ave"/>
    <x v="0"/>
    <x v="0"/>
    <x v="0"/>
    <x v="0"/>
    <n v="0.27"/>
    <d v="2025-07-24T00:00:00"/>
    <s v="9.00-21.00"/>
    <d v="1900-01-11T00:00:00"/>
    <n v="7.93"/>
    <n v="80"/>
    <s v="ChargePoint"/>
    <n v="350"/>
    <s v="Tesla"/>
    <n v="2018"/>
    <s v="Yes"/>
    <n v="3"/>
    <n v="9"/>
    <s v="Monthly"/>
  </r>
  <r>
    <s v="EVS00807"/>
    <n v="13.842186999999999"/>
    <n v="100.44457800000001"/>
    <s v="1486 Bangkok Ave"/>
    <x v="4"/>
    <x v="4"/>
    <x v="3"/>
    <x v="0"/>
    <n v="0.38"/>
    <d v="2025-07-24T00:00:00"/>
    <s v="9.00-21.00"/>
    <d v="1900-01-11T00:00:00"/>
    <n v="17.18"/>
    <n v="69"/>
    <s v="ChargePoint"/>
    <n v="50"/>
    <s v="Tesla"/>
    <n v="2015"/>
    <s v="Yes"/>
    <n v="4.7"/>
    <n v="8"/>
    <s v="Quarterly"/>
  </r>
  <r>
    <s v="EVS00808"/>
    <n v="25.360346"/>
    <n v="55.399560000000001"/>
    <s v="5429 Dubai Ave"/>
    <x v="12"/>
    <x v="11"/>
    <x v="3"/>
    <x v="0"/>
    <n v="0.32"/>
    <s v="6:00-22:00"/>
    <s v="6:00-22:00"/>
    <d v="1899-12-30T16:04:48"/>
    <n v="2.86"/>
    <n v="61"/>
    <s v="EVgo"/>
    <n v="22"/>
    <s v="CHAdeMO, Type 2"/>
    <n v="2022"/>
    <s v="Yes"/>
    <n v="3.4"/>
    <n v="1"/>
    <s v="Monthly"/>
  </r>
  <r>
    <s v="EVS00819"/>
    <n v="-33.862977000000001"/>
    <n v="18.521996999999999"/>
    <s v="291 Cape Town Ave"/>
    <x v="14"/>
    <x v="13"/>
    <x v="7"/>
    <x v="0"/>
    <n v="0.24"/>
    <d v="2025-07-24T00:00:00"/>
    <s v="9.00-21.00"/>
    <d v="1900-01-11T00:00:00"/>
    <n v="10.01"/>
    <n v="31"/>
    <s v="EVgo"/>
    <n v="150"/>
    <s v="CCS"/>
    <n v="2023"/>
    <s v="Yes"/>
    <n v="4.4000000000000004"/>
    <n v="4"/>
    <s v="Annually"/>
  </r>
  <r>
    <s v="EVS00820"/>
    <n v="-33.734527"/>
    <n v="18.524304000000001"/>
    <s v="8440 Cape Town Ave"/>
    <x v="14"/>
    <x v="13"/>
    <x v="7"/>
    <x v="0"/>
    <n v="0.15"/>
    <d v="2025-07-24T00:00:00"/>
    <s v="9.00-21.00"/>
    <d v="1900-01-11T00:00:00"/>
    <n v="16"/>
    <n v="83"/>
    <s v="EVgo"/>
    <n v="350"/>
    <s v="CCS"/>
    <n v="2012"/>
    <s v="Yes"/>
    <n v="4.5"/>
    <n v="2"/>
    <s v="Quarterly"/>
  </r>
  <r>
    <s v="EVS00823"/>
    <n v="34.145077000000001"/>
    <n v="-118.230671"/>
    <s v="9224 Los Angeles Ave"/>
    <x v="16"/>
    <x v="5"/>
    <x v="0"/>
    <x v="0"/>
    <n v="0.16"/>
    <d v="2025-07-24T00:00:00"/>
    <s v="9.00-21.00"/>
    <d v="1900-01-11T00:00:00"/>
    <n v="14.81"/>
    <n v="72"/>
    <s v="Greenlots"/>
    <n v="22"/>
    <s v="Type 2, CCS"/>
    <n v="2014"/>
    <s v="Yes"/>
    <n v="4.4000000000000004"/>
    <n v="1"/>
    <s v="Quarterly"/>
  </r>
  <r>
    <s v="EVS00824"/>
    <n v="34.012402999999999"/>
    <n v="-118.206996"/>
    <s v="9080 Los Angeles Ave"/>
    <x v="16"/>
    <x v="5"/>
    <x v="0"/>
    <x v="0"/>
    <n v="0.37"/>
    <s v="9:00-18:00"/>
    <s v="9:00-18:00"/>
    <d v="1899-12-30T08:52:48"/>
    <n v="1.92"/>
    <n v="18"/>
    <s v="Tesla"/>
    <n v="22"/>
    <s v="Type 2, CHAdeMO"/>
    <n v="2019"/>
    <s v="Yes"/>
    <n v="3.9"/>
    <n v="9"/>
    <s v="Monthly"/>
  </r>
  <r>
    <s v="EVS00826"/>
    <n v="37.882773"/>
    <n v="-122.310383"/>
    <s v="4890 San Francisco Ave"/>
    <x v="5"/>
    <x v="5"/>
    <x v="0"/>
    <x v="0"/>
    <n v="0.33"/>
    <d v="2025-07-24T00:00:00"/>
    <s v="9.00-21.00"/>
    <d v="1900-01-11T00:00:00"/>
    <n v="8.14"/>
    <n v="93"/>
    <s v="Ionity"/>
    <n v="150"/>
    <s v="Tesla"/>
    <n v="2015"/>
    <s v="Yes"/>
    <n v="4.3"/>
    <n v="9"/>
    <s v="Monthly"/>
  </r>
  <r>
    <s v="EVS00827"/>
    <n v="13.777010000000001"/>
    <n v="100.417593"/>
    <s v="9255 Bangkok Ave"/>
    <x v="4"/>
    <x v="4"/>
    <x v="3"/>
    <x v="0"/>
    <n v="0.47"/>
    <s v="6:00-22:00"/>
    <s v="6:00-22:00"/>
    <d v="1899-12-30T16:04:48"/>
    <n v="2.02"/>
    <n v="59"/>
    <s v="Greenlots"/>
    <n v="50"/>
    <s v="CHAdeMO, Tesla"/>
    <n v="2023"/>
    <s v="Yes"/>
    <n v="4.5999999999999996"/>
    <n v="3"/>
    <s v="Annually"/>
  </r>
  <r>
    <s v="EVS00830"/>
    <n v="-33.866692"/>
    <n v="151.392932"/>
    <s v="4619 Sydney Ave"/>
    <x v="9"/>
    <x v="8"/>
    <x v="5"/>
    <x v="0"/>
    <n v="0.27"/>
    <s v="6:00-22:00"/>
    <s v="6:00-22:00"/>
    <d v="1899-12-30T16:04:48"/>
    <n v="0.81"/>
    <n v="92"/>
    <s v="ChargePoint"/>
    <n v="350"/>
    <s v="Type 2"/>
    <n v="2022"/>
    <s v="No"/>
    <n v="3.9"/>
    <n v="6"/>
    <s v="Annually"/>
  </r>
  <r>
    <s v="EVS00833"/>
    <n v="43.665287999999997"/>
    <n v="-79.310818999999995"/>
    <s v="9680 Toronto Ave"/>
    <x v="0"/>
    <x v="0"/>
    <x v="0"/>
    <x v="0"/>
    <n v="0.28000000000000003"/>
    <s v="9:00-18:00"/>
    <s v="9:00-18:00"/>
    <d v="1899-12-30T08:52:48"/>
    <n v="7.47"/>
    <n v="46"/>
    <s v="Tesla"/>
    <n v="50"/>
    <s v="Tesla, CCS"/>
    <n v="2019"/>
    <s v="No"/>
    <n v="3.5"/>
    <n v="7"/>
    <s v="Monthly"/>
  </r>
  <r>
    <s v="EVS00834"/>
    <n v="19.192789999999999"/>
    <n v="72.806192999999993"/>
    <s v="4630 Mumbai Ave"/>
    <x v="13"/>
    <x v="12"/>
    <x v="3"/>
    <x v="0"/>
    <n v="0.48"/>
    <s v="9:00-18:00"/>
    <s v="9:00-18:00"/>
    <d v="1899-12-30T08:52:48"/>
    <n v="11.49"/>
    <n v="10"/>
    <s v="Tesla"/>
    <n v="350"/>
    <s v="CCS, Type 2"/>
    <n v="2019"/>
    <s v="Yes"/>
    <n v="3.6"/>
    <n v="2"/>
    <s v="Monthly"/>
  </r>
  <r>
    <s v="EVS00835"/>
    <n v="-23.53632"/>
    <n v="-46.661875999999999"/>
    <s v="7300 SÃ£o Paulo Ave"/>
    <x v="8"/>
    <x v="7"/>
    <x v="4"/>
    <x v="0"/>
    <n v="0.44"/>
    <d v="2025-07-24T00:00:00"/>
    <s v="9.00-21.00"/>
    <d v="1900-01-11T00:00:00"/>
    <n v="9.02"/>
    <n v="50"/>
    <s v="Greenlots"/>
    <n v="50"/>
    <s v="Tesla, Type 2"/>
    <n v="2010"/>
    <s v="No"/>
    <n v="4.7"/>
    <n v="1"/>
    <s v="Annually"/>
  </r>
  <r>
    <s v="EVS00837"/>
    <n v="-33.864156999999999"/>
    <n v="151.22067300000001"/>
    <s v="625 Sydney Ave"/>
    <x v="9"/>
    <x v="8"/>
    <x v="5"/>
    <x v="0"/>
    <n v="0.15"/>
    <d v="2025-07-24T00:00:00"/>
    <s v="9.00-21.00"/>
    <d v="1900-01-11T00:00:00"/>
    <n v="12.91"/>
    <n v="84"/>
    <s v="Tesla"/>
    <n v="22"/>
    <s v="Tesla, CHAdeMO"/>
    <n v="2016"/>
    <s v="Yes"/>
    <n v="4.3"/>
    <n v="2"/>
    <s v="Quarterly"/>
  </r>
  <r>
    <s v="EVS00838"/>
    <n v="19.597360999999999"/>
    <n v="-99.047549000000004"/>
    <s v="1695 Mexico City Ave"/>
    <x v="17"/>
    <x v="14"/>
    <x v="0"/>
    <x v="0"/>
    <n v="0.38"/>
    <s v="6:00-22:00"/>
    <s v="6:00-22:00"/>
    <d v="1899-12-30T16:04:48"/>
    <n v="1.89"/>
    <n v="75"/>
    <s v="ChargePoint"/>
    <n v="50"/>
    <s v="CCS"/>
    <n v="2019"/>
    <s v="No"/>
    <n v="4.2"/>
    <n v="4"/>
    <s v="Annually"/>
  </r>
  <r>
    <s v="EVS00839"/>
    <n v="34.081916"/>
    <n v="-118.303921"/>
    <s v="7560 Los Angeles Ave"/>
    <x v="16"/>
    <x v="5"/>
    <x v="0"/>
    <x v="0"/>
    <n v="0.48"/>
    <s v="6:00-22:00"/>
    <s v="6:00-22:00"/>
    <d v="1899-12-30T16:04:48"/>
    <n v="0.59"/>
    <n v="10"/>
    <s v="Tesla"/>
    <n v="150"/>
    <s v="CCS, Type 2"/>
    <n v="2013"/>
    <s v="No"/>
    <n v="4.5999999999999996"/>
    <n v="2"/>
    <s v="Annually"/>
  </r>
  <r>
    <s v="EVS00841"/>
    <n v="-45.801231999999999"/>
    <n v="-45.928271000000002"/>
    <s v="4738 Random Rd"/>
    <x v="11"/>
    <x v="10"/>
    <x v="6"/>
    <x v="0"/>
    <n v="0.13"/>
    <d v="2025-07-24T00:00:00"/>
    <s v="9.00-21.00"/>
    <d v="1900-01-11T00:00:00"/>
    <n v="2.2599999999999998"/>
    <n v="50"/>
    <s v="Greenlots"/>
    <n v="150"/>
    <s v="CCS, CHAdeMO"/>
    <n v="2013"/>
    <s v="No"/>
    <n v="3.7"/>
    <n v="5"/>
    <s v="Monthly"/>
  </r>
  <r>
    <s v="EVS00844"/>
    <n v="-23.682236"/>
    <n v="-46.687860999999998"/>
    <s v="4868 SÃ£o Paulo Ave"/>
    <x v="8"/>
    <x v="7"/>
    <x v="4"/>
    <x v="0"/>
    <n v="0.32"/>
    <d v="2025-07-24T00:00:00"/>
    <s v="9.00-21.00"/>
    <d v="1900-01-11T00:00:00"/>
    <n v="2.88"/>
    <n v="62"/>
    <s v="Ionity"/>
    <n v="50"/>
    <s v="Type 2"/>
    <n v="2012"/>
    <s v="Yes"/>
    <n v="3.9"/>
    <n v="10"/>
    <s v="Annually"/>
  </r>
  <r>
    <s v="EVS00845"/>
    <n v="55.887965000000001"/>
    <n v="37.631034999999997"/>
    <s v="7809 Moscow Ave"/>
    <x v="1"/>
    <x v="1"/>
    <x v="1"/>
    <x v="0"/>
    <n v="0.35"/>
    <s v="9:00-18:00"/>
    <s v="9:00-18:00"/>
    <d v="1899-12-30T08:52:48"/>
    <n v="17.309999999999999"/>
    <n v="20"/>
    <s v="Greenlots"/>
    <n v="350"/>
    <s v="Tesla"/>
    <n v="2022"/>
    <s v="No"/>
    <n v="3.7"/>
    <n v="7"/>
    <s v="Quarterly"/>
  </r>
  <r>
    <s v="EVS00846"/>
    <n v="-33.765369999999997"/>
    <n v="151.26288099999999"/>
    <s v="9118 Sydney Ave"/>
    <x v="9"/>
    <x v="8"/>
    <x v="5"/>
    <x v="0"/>
    <n v="0.39"/>
    <s v="6:00-22:00"/>
    <s v="6:00-22:00"/>
    <d v="1899-12-30T16:04:48"/>
    <n v="6.59"/>
    <n v="13"/>
    <s v="Greenlots"/>
    <n v="50"/>
    <s v="CCS"/>
    <n v="2013"/>
    <s v="No"/>
    <n v="4.5999999999999996"/>
    <n v="8"/>
    <s v="Monthly"/>
  </r>
  <r>
    <s v="EVS00851"/>
    <n v="-45.063217000000002"/>
    <n v="25.414375"/>
    <s v="2585 Random Rd"/>
    <x v="11"/>
    <x v="10"/>
    <x v="6"/>
    <x v="0"/>
    <n v="0.12"/>
    <s v="9:00-18:00"/>
    <s v="9:00-18:00"/>
    <d v="1899-12-30T08:52:48"/>
    <n v="12.94"/>
    <n v="97"/>
    <s v="Greenlots"/>
    <n v="22"/>
    <s v="CCS, Tesla"/>
    <n v="2011"/>
    <s v="Yes"/>
    <n v="3.2"/>
    <n v="2"/>
    <s v="Annually"/>
  </r>
  <r>
    <s v="EVS00859"/>
    <n v="37.552891000000002"/>
    <n v="126.97538400000001"/>
    <s v="7083 Seoul Ave"/>
    <x v="6"/>
    <x v="6"/>
    <x v="3"/>
    <x v="0"/>
    <n v="0.41"/>
    <s v="6:00-22:00"/>
    <s v="6:00-22:00"/>
    <d v="1899-12-30T16:04:48"/>
    <n v="10.43"/>
    <n v="15"/>
    <s v="EVgo"/>
    <n v="150"/>
    <s v="CCS, CHAdeMO"/>
    <n v="2012"/>
    <s v="Yes"/>
    <n v="3.7"/>
    <n v="4"/>
    <s v="Quarterly"/>
  </r>
  <r>
    <s v="EVS00861"/>
    <n v="23.818487999999999"/>
    <n v="-148.61160100000001"/>
    <s v="3783 Random Rd"/>
    <x v="11"/>
    <x v="10"/>
    <x v="6"/>
    <x v="0"/>
    <n v="0.2"/>
    <d v="2025-07-24T00:00:00"/>
    <s v="9.00-21.00"/>
    <d v="1900-01-11T00:00:00"/>
    <n v="19.52"/>
    <n v="98"/>
    <s v="Greenlots"/>
    <n v="150"/>
    <s v="Type 2"/>
    <n v="2012"/>
    <s v="No"/>
    <n v="4.8"/>
    <n v="4"/>
    <s v="Monthly"/>
  </r>
  <r>
    <s v="EVS00871"/>
    <n v="-35.227662000000002"/>
    <n v="112.84277400000001"/>
    <s v="5488 Random Rd"/>
    <x v="11"/>
    <x v="10"/>
    <x v="6"/>
    <x v="0"/>
    <n v="0.4"/>
    <d v="2025-07-24T00:00:00"/>
    <s v="9.00-21.00"/>
    <d v="1900-01-11T00:00:00"/>
    <n v="17.989999999999998"/>
    <n v="86"/>
    <s v="Greenlots"/>
    <n v="350"/>
    <s v="Tesla, Type 2"/>
    <n v="2019"/>
    <s v="No"/>
    <n v="4.4000000000000004"/>
    <n v="1"/>
    <s v="Annually"/>
  </r>
  <r>
    <s v="EVS00872"/>
    <n v="52.547626999999999"/>
    <n v="13.340388000000001"/>
    <s v="9468 Berlin Ave"/>
    <x v="3"/>
    <x v="3"/>
    <x v="1"/>
    <x v="0"/>
    <n v="0.24"/>
    <s v="6:00-22:00"/>
    <s v="6:00-22:00"/>
    <d v="1899-12-30T16:04:48"/>
    <n v="2.21"/>
    <n v="64"/>
    <s v="EVgo"/>
    <n v="50"/>
    <s v="CHAdeMO"/>
    <n v="2012"/>
    <s v="Yes"/>
    <n v="3.9"/>
    <n v="6"/>
    <s v="Monthly"/>
  </r>
  <r>
    <s v="EVS00873"/>
    <n v="37.537072000000002"/>
    <n v="126.908734"/>
    <s v="5971 Seoul Ave"/>
    <x v="6"/>
    <x v="6"/>
    <x v="3"/>
    <x v="0"/>
    <n v="0.37"/>
    <s v="6:00-22:00"/>
    <s v="6:00-22:00"/>
    <d v="1899-12-30T16:04:48"/>
    <n v="17.13"/>
    <n v="28"/>
    <s v="ChargePoint"/>
    <n v="22"/>
    <s v="Tesla, CHAdeMO"/>
    <n v="2015"/>
    <s v="Yes"/>
    <n v="3.1"/>
    <n v="9"/>
    <s v="Monthly"/>
  </r>
  <r>
    <s v="EVS00874"/>
    <n v="-23.511272000000002"/>
    <n v="-46.697147999999999"/>
    <s v="2188 SÃ£o Paulo Ave"/>
    <x v="8"/>
    <x v="7"/>
    <x v="4"/>
    <x v="0"/>
    <n v="0.46"/>
    <s v="9:00-18:00"/>
    <s v="9:00-18:00"/>
    <d v="1899-12-30T08:52:48"/>
    <n v="3.57"/>
    <n v="28"/>
    <s v="Ionity"/>
    <n v="150"/>
    <s v="Type 2, Tesla"/>
    <n v="2021"/>
    <s v="Yes"/>
    <n v="4.7"/>
    <n v="9"/>
    <s v="Monthly"/>
  </r>
  <r>
    <s v="EVS00875"/>
    <n v="52.454408000000001"/>
    <n v="13.422357999999999"/>
    <s v="4993 Berlin Ave"/>
    <x v="3"/>
    <x v="3"/>
    <x v="1"/>
    <x v="0"/>
    <n v="0.2"/>
    <s v="6:00-22:00"/>
    <s v="6:00-22:00"/>
    <d v="1899-12-30T16:04:48"/>
    <n v="9.1999999999999993"/>
    <n v="18"/>
    <s v="EVgo"/>
    <n v="50"/>
    <s v="Tesla, Type 2"/>
    <n v="2015"/>
    <s v="Yes"/>
    <n v="3.2"/>
    <n v="2"/>
    <s v="Annually"/>
  </r>
  <r>
    <s v="EVS00877"/>
    <n v="37.766035000000002"/>
    <n v="-122.399354"/>
    <s v="3458 San Francisco Ave"/>
    <x v="5"/>
    <x v="5"/>
    <x v="0"/>
    <x v="0"/>
    <n v="0.16"/>
    <s v="6:00-22:00"/>
    <s v="6:00-22:00"/>
    <d v="1899-12-30T16:04:48"/>
    <n v="12.7"/>
    <n v="88"/>
    <s v="Tesla"/>
    <n v="22"/>
    <s v="Type 2"/>
    <n v="2012"/>
    <s v="Yes"/>
    <n v="4.5"/>
    <n v="2"/>
    <s v="Annually"/>
  </r>
  <r>
    <s v="EVS00878"/>
    <n v="39.806229000000002"/>
    <n v="116.437386"/>
    <s v="4739 Beijing Ave"/>
    <x v="10"/>
    <x v="9"/>
    <x v="3"/>
    <x v="0"/>
    <n v="0.38"/>
    <s v="6:00-22:00"/>
    <s v="6:00-22:00"/>
    <d v="1899-12-30T16:04:48"/>
    <n v="7.12"/>
    <n v="80"/>
    <s v="ChargePoint"/>
    <n v="22"/>
    <s v="CHAdeMO, CCS"/>
    <n v="2013"/>
    <s v="Yes"/>
    <n v="3.5"/>
    <n v="4"/>
    <s v="Annually"/>
  </r>
  <r>
    <s v="EVS00886"/>
    <n v="37.884613000000002"/>
    <n v="-122.417331"/>
    <s v="7699 San Francisco Ave"/>
    <x v="5"/>
    <x v="5"/>
    <x v="0"/>
    <x v="0"/>
    <n v="0.18"/>
    <s v="6:00-22:00"/>
    <s v="6:00-22:00"/>
    <d v="1899-12-30T16:04:48"/>
    <n v="5.27"/>
    <n v="24"/>
    <s v="Tesla"/>
    <n v="50"/>
    <s v="CHAdeMO"/>
    <n v="2017"/>
    <s v="No"/>
    <n v="4.5"/>
    <n v="7"/>
    <s v="Quarterly"/>
  </r>
  <r>
    <s v="EVS00887"/>
    <n v="43.754165999999998"/>
    <n v="-79.301213000000004"/>
    <s v="5249 Toronto Ave"/>
    <x v="0"/>
    <x v="0"/>
    <x v="0"/>
    <x v="0"/>
    <n v="0.41"/>
    <d v="2025-07-24T00:00:00"/>
    <s v="9.00-21.00"/>
    <d v="1900-01-11T00:00:00"/>
    <n v="17.68"/>
    <n v="95"/>
    <s v="ChargePoint"/>
    <n v="150"/>
    <s v="Tesla"/>
    <n v="2023"/>
    <s v="Yes"/>
    <n v="4.5999999999999996"/>
    <n v="6"/>
    <s v="Monthly"/>
  </r>
  <r>
    <s v="EVS00890"/>
    <n v="-33.733611000000003"/>
    <n v="151.25013899999999"/>
    <s v="5355 Sydney Ave"/>
    <x v="9"/>
    <x v="8"/>
    <x v="5"/>
    <x v="0"/>
    <n v="0.47"/>
    <s v="9:00-18:00"/>
    <s v="9:00-18:00"/>
    <d v="1899-12-30T08:52:48"/>
    <n v="16.41"/>
    <n v="68"/>
    <s v="Ionity"/>
    <n v="22"/>
    <s v="CCS"/>
    <n v="2012"/>
    <s v="No"/>
    <n v="3.2"/>
    <n v="4"/>
    <s v="Annually"/>
  </r>
  <r>
    <s v="EVS00894"/>
    <n v="55.875329000000001"/>
    <n v="37.586297000000002"/>
    <s v="3948 Moscow Ave"/>
    <x v="1"/>
    <x v="1"/>
    <x v="1"/>
    <x v="0"/>
    <n v="0.44"/>
    <d v="2025-07-24T00:00:00"/>
    <s v="9.00-21.00"/>
    <d v="1900-01-11T00:00:00"/>
    <n v="16.12"/>
    <n v="79"/>
    <s v="Ionity"/>
    <n v="50"/>
    <s v="Type 2"/>
    <n v="2015"/>
    <s v="No"/>
    <n v="3.6"/>
    <n v="2"/>
    <s v="Annually"/>
  </r>
  <r>
    <s v="EVS00897"/>
    <n v="25.248934999999999"/>
    <n v="55.296031999999997"/>
    <s v="1548 Dubai Ave"/>
    <x v="12"/>
    <x v="11"/>
    <x v="3"/>
    <x v="0"/>
    <n v="0.36"/>
    <s v="9:00-18:00"/>
    <s v="9:00-18:00"/>
    <d v="1899-12-30T08:52:48"/>
    <n v="13.16"/>
    <n v="57"/>
    <s v="Tesla"/>
    <n v="350"/>
    <s v="Tesla, CHAdeMO"/>
    <n v="2023"/>
    <s v="Yes"/>
    <n v="4.5999999999999996"/>
    <n v="4"/>
    <s v="Monthly"/>
  </r>
  <r>
    <s v="EVS00899"/>
    <n v="-33.877768000000003"/>
    <n v="18.444956999999999"/>
    <s v="4061 Cape Town Ave"/>
    <x v="14"/>
    <x v="13"/>
    <x v="7"/>
    <x v="0"/>
    <n v="0.31"/>
    <s v="9:00-18:00"/>
    <s v="9:00-18:00"/>
    <d v="1899-12-30T08:52:48"/>
    <n v="19.329999999999998"/>
    <n v="91"/>
    <s v="ChargePoint"/>
    <n v="350"/>
    <s v="Tesla"/>
    <n v="2016"/>
    <s v="No"/>
    <n v="3.3"/>
    <n v="7"/>
    <s v="Annually"/>
  </r>
  <r>
    <s v="EVS00900"/>
    <n v="19.133029000000001"/>
    <n v="72.907398999999998"/>
    <s v="1556 Mumbai Ave"/>
    <x v="13"/>
    <x v="12"/>
    <x v="3"/>
    <x v="0"/>
    <n v="0.38"/>
    <s v="9:00-18:00"/>
    <s v="9:00-18:00"/>
    <d v="1899-12-30T08:52:48"/>
    <n v="0.67"/>
    <n v="62"/>
    <s v="ChargePoint"/>
    <n v="22"/>
    <s v="CCS"/>
    <n v="2022"/>
    <s v="Yes"/>
    <n v="3.9"/>
    <n v="3"/>
    <s v="Monthly"/>
  </r>
  <r>
    <s v="EVS00902"/>
    <n v="13.739414"/>
    <n v="100.40047"/>
    <s v="9538 Bangkok Ave"/>
    <x v="4"/>
    <x v="4"/>
    <x v="3"/>
    <x v="0"/>
    <n v="0.4"/>
    <s v="9:00-18:00"/>
    <s v="9:00-18:00"/>
    <d v="1899-12-30T08:52:48"/>
    <n v="11.93"/>
    <n v="97"/>
    <s v="Greenlots"/>
    <n v="50"/>
    <s v="Tesla"/>
    <n v="2014"/>
    <s v="No"/>
    <n v="4.0999999999999996"/>
    <n v="1"/>
    <s v="Monthly"/>
  </r>
  <r>
    <s v="EVS00903"/>
    <n v="37.866185000000002"/>
    <n v="-122.428321"/>
    <s v="5169 San Francisco Ave"/>
    <x v="5"/>
    <x v="5"/>
    <x v="0"/>
    <x v="0"/>
    <n v="0.32"/>
    <s v="9:00-18:00"/>
    <s v="9:00-18:00"/>
    <d v="1899-12-30T08:52:48"/>
    <n v="8.34"/>
    <n v="84"/>
    <s v="Greenlots"/>
    <n v="150"/>
    <s v="CCS, CHAdeMO"/>
    <n v="2021"/>
    <s v="No"/>
    <n v="4"/>
    <n v="8"/>
    <s v="Quarterly"/>
  </r>
  <r>
    <s v="EVS00905"/>
    <n v="-23.651432"/>
    <n v="-46.594388000000002"/>
    <s v="8628 SÃ£o Paulo Ave"/>
    <x v="8"/>
    <x v="7"/>
    <x v="4"/>
    <x v="0"/>
    <n v="0.46"/>
    <s v="9:00-18:00"/>
    <s v="9:00-18:00"/>
    <d v="1899-12-30T08:52:48"/>
    <n v="9.0299999999999994"/>
    <n v="98"/>
    <s v="Ionity"/>
    <n v="350"/>
    <s v="CHAdeMO"/>
    <n v="2019"/>
    <s v="Yes"/>
    <n v="4.3"/>
    <n v="1"/>
    <s v="Monthly"/>
  </r>
  <r>
    <s v="EVS00906"/>
    <n v="52.588357999999999"/>
    <n v="13.303202000000001"/>
    <s v="7694 Berlin Ave"/>
    <x v="3"/>
    <x v="3"/>
    <x v="1"/>
    <x v="0"/>
    <n v="0.24"/>
    <d v="2025-07-24T00:00:00"/>
    <s v="9.00-21.00"/>
    <d v="1900-01-11T00:00:00"/>
    <n v="8.9600000000000009"/>
    <n v="37"/>
    <s v="Ionity"/>
    <n v="350"/>
    <s v="Type 2, CCS"/>
    <n v="2015"/>
    <s v="Yes"/>
    <n v="4.9000000000000004"/>
    <n v="3"/>
    <s v="Annually"/>
  </r>
  <r>
    <s v="EVS00909"/>
    <n v="25.264652999999999"/>
    <n v="55.288438999999997"/>
    <s v="2431 Dubai Ave"/>
    <x v="12"/>
    <x v="11"/>
    <x v="3"/>
    <x v="0"/>
    <n v="0.34"/>
    <d v="2025-07-24T00:00:00"/>
    <s v="9.00-21.00"/>
    <d v="1900-01-11T00:00:00"/>
    <n v="5.65"/>
    <n v="93"/>
    <s v="Greenlots"/>
    <n v="150"/>
    <s v="CHAdeMO"/>
    <n v="2010"/>
    <s v="No"/>
    <n v="4.8"/>
    <n v="5"/>
    <s v="Annually"/>
  </r>
  <r>
    <s v="EVS00910"/>
    <n v="55.779319999999998"/>
    <n v="37.649954999999999"/>
    <s v="7489 Moscow Ave"/>
    <x v="1"/>
    <x v="1"/>
    <x v="1"/>
    <x v="0"/>
    <n v="0.38"/>
    <d v="2025-07-24T00:00:00"/>
    <s v="9.00-21.00"/>
    <d v="1900-01-11T00:00:00"/>
    <n v="15.34"/>
    <n v="67"/>
    <s v="EVgo"/>
    <n v="22"/>
    <s v="Type 2"/>
    <n v="2021"/>
    <s v="No"/>
    <n v="4.5"/>
    <n v="5"/>
    <s v="Annually"/>
  </r>
  <r>
    <s v="EVS00912"/>
    <n v="-33.897590000000001"/>
    <n v="18.514637"/>
    <s v="216 Cape Town Ave"/>
    <x v="14"/>
    <x v="13"/>
    <x v="7"/>
    <x v="0"/>
    <n v="0.21"/>
    <s v="9:00-18:00"/>
    <s v="9:00-18:00"/>
    <d v="1899-12-30T08:52:48"/>
    <n v="12.64"/>
    <n v="87"/>
    <s v="Greenlots"/>
    <n v="50"/>
    <s v="Tesla"/>
    <n v="2012"/>
    <s v="No"/>
    <n v="3.6"/>
    <n v="4"/>
    <s v="Monthly"/>
  </r>
  <r>
    <s v="EVS00913"/>
    <n v="34.021307999999998"/>
    <n v="-118.223084"/>
    <s v="4722 Los Angeles Ave"/>
    <x v="16"/>
    <x v="5"/>
    <x v="0"/>
    <x v="0"/>
    <n v="0.15"/>
    <d v="2025-07-24T00:00:00"/>
    <s v="9.00-21.00"/>
    <d v="1900-01-11T00:00:00"/>
    <n v="15.97"/>
    <n v="16"/>
    <s v="EVgo"/>
    <n v="350"/>
    <s v="Type 2, CHAdeMO"/>
    <n v="2022"/>
    <s v="Yes"/>
    <n v="4.5"/>
    <n v="5"/>
    <s v="Annually"/>
  </r>
  <r>
    <s v="EVS00916"/>
    <n v="52.554619000000002"/>
    <n v="13.404918"/>
    <s v="2942 Berlin Ave"/>
    <x v="3"/>
    <x v="3"/>
    <x v="1"/>
    <x v="0"/>
    <n v="0.46"/>
    <s v="9:00-18:00"/>
    <s v="9:00-18:00"/>
    <d v="1899-12-30T08:52:48"/>
    <n v="19.170000000000002"/>
    <n v="50"/>
    <s v="ChargePoint"/>
    <n v="150"/>
    <s v="CCS"/>
    <n v="2021"/>
    <s v="No"/>
    <n v="4.0999999999999996"/>
    <n v="4"/>
    <s v="Annually"/>
  </r>
  <r>
    <s v="EVS00918"/>
    <n v="41.841869000000003"/>
    <n v="-87.645348999999996"/>
    <s v="3179 Chicago Ave"/>
    <x v="7"/>
    <x v="5"/>
    <x v="0"/>
    <x v="0"/>
    <n v="0.23"/>
    <d v="2025-07-24T00:00:00"/>
    <s v="9.00-21.00"/>
    <d v="1900-01-11T00:00:00"/>
    <n v="6.46"/>
    <n v="72"/>
    <s v="EVgo"/>
    <n v="22"/>
    <s v="Tesla"/>
    <n v="2013"/>
    <s v="No"/>
    <n v="3.2"/>
    <n v="10"/>
    <s v="Quarterly"/>
  </r>
  <r>
    <s v="EVS00919"/>
    <n v="55.719552"/>
    <n v="37.560898000000002"/>
    <s v="7764 Moscow Ave"/>
    <x v="1"/>
    <x v="1"/>
    <x v="1"/>
    <x v="0"/>
    <n v="0.2"/>
    <d v="2025-07-24T00:00:00"/>
    <s v="9.00-21.00"/>
    <d v="1900-01-11T00:00:00"/>
    <n v="6.06"/>
    <n v="58"/>
    <s v="Greenlots"/>
    <n v="350"/>
    <s v="Tesla, CCS"/>
    <n v="2013"/>
    <s v="Yes"/>
    <n v="3.9"/>
    <n v="2"/>
    <s v="Monthly"/>
  </r>
  <r>
    <s v="EVS00921"/>
    <n v="-35.633636000000003"/>
    <n v="36.810200999999999"/>
    <s v="1671 Random Rd"/>
    <x v="11"/>
    <x v="10"/>
    <x v="6"/>
    <x v="0"/>
    <n v="0.38"/>
    <s v="6:00-22:00"/>
    <s v="6:00-22:00"/>
    <d v="1899-12-30T16:04:48"/>
    <n v="17.12"/>
    <n v="81"/>
    <s v="Tesla"/>
    <n v="350"/>
    <s v="CHAdeMO, CCS"/>
    <n v="2020"/>
    <s v="Yes"/>
    <n v="4.4000000000000004"/>
    <n v="6"/>
    <s v="Annually"/>
  </r>
  <r>
    <s v="EVS00931"/>
    <n v="-59.872217999999997"/>
    <n v="-148.04834099999999"/>
    <s v="274 Random Rd"/>
    <x v="11"/>
    <x v="10"/>
    <x v="6"/>
    <x v="0"/>
    <n v="0.34"/>
    <s v="6:00-22:00"/>
    <s v="6:00-22:00"/>
    <d v="1899-12-30T16:04:48"/>
    <n v="2.85"/>
    <n v="99"/>
    <s v="ChargePoint"/>
    <n v="50"/>
    <s v="Type 2, CHAdeMO"/>
    <n v="2013"/>
    <s v="Yes"/>
    <n v="3.2"/>
    <n v="1"/>
    <s v="Quarterly"/>
  </r>
  <r>
    <s v="EVS00932"/>
    <n v="13.757046000000001"/>
    <n v="100.52610300000001"/>
    <s v="9001 Bangkok Ave"/>
    <x v="4"/>
    <x v="4"/>
    <x v="3"/>
    <x v="0"/>
    <n v="0.21"/>
    <d v="2025-07-24T00:00:00"/>
    <s v="9.00-21.00"/>
    <d v="1900-01-11T00:00:00"/>
    <n v="12.17"/>
    <n v="65"/>
    <s v="EVgo"/>
    <n v="150"/>
    <s v="CHAdeMO"/>
    <n v="2023"/>
    <s v="Yes"/>
    <n v="3.2"/>
    <n v="3"/>
    <s v="Monthly"/>
  </r>
  <r>
    <s v="EVS00933"/>
    <n v="19.092922999999999"/>
    <n v="72.917398000000006"/>
    <s v="7276 Mumbai Ave"/>
    <x v="13"/>
    <x v="12"/>
    <x v="3"/>
    <x v="0"/>
    <n v="0.5"/>
    <d v="2025-07-24T00:00:00"/>
    <s v="9.00-21.00"/>
    <d v="1900-01-11T00:00:00"/>
    <n v="10.41"/>
    <n v="30"/>
    <s v="Tesla"/>
    <n v="22"/>
    <s v="Type 2"/>
    <n v="2017"/>
    <s v="No"/>
    <n v="3.9"/>
    <n v="10"/>
    <s v="Quarterly"/>
  </r>
  <r>
    <s v="EVS00934"/>
    <n v="37.540250999999998"/>
    <n v="127.096737"/>
    <s v="8356 Seoul Ave"/>
    <x v="6"/>
    <x v="6"/>
    <x v="3"/>
    <x v="0"/>
    <n v="0.28000000000000003"/>
    <s v="9:00-18:00"/>
    <s v="9:00-18:00"/>
    <d v="1899-12-30T08:52:48"/>
    <n v="14.77"/>
    <n v="71"/>
    <s v="EVgo"/>
    <n v="22"/>
    <s v="CCS"/>
    <n v="2023"/>
    <s v="No"/>
    <n v="3.7"/>
    <n v="9"/>
    <s v="Quarterly"/>
  </r>
  <r>
    <s v="EVS00938"/>
    <n v="19.502535999999999"/>
    <n v="-99.009175999999997"/>
    <s v="315 Mexico City Ave"/>
    <x v="17"/>
    <x v="14"/>
    <x v="0"/>
    <x v="0"/>
    <n v="0.2"/>
    <s v="6:00-22:00"/>
    <s v="6:00-22:00"/>
    <d v="1899-12-30T16:04:48"/>
    <n v="15.4"/>
    <n v="44"/>
    <s v="ChargePoint"/>
    <n v="150"/>
    <s v="Tesla"/>
    <n v="2015"/>
    <s v="Yes"/>
    <n v="4.0999999999999996"/>
    <n v="4"/>
    <s v="Monthly"/>
  </r>
  <r>
    <s v="EVS00942"/>
    <n v="37.580410999999998"/>
    <n v="127.005573"/>
    <s v="7182 Seoul Ave"/>
    <x v="6"/>
    <x v="6"/>
    <x v="3"/>
    <x v="0"/>
    <n v="0.28000000000000003"/>
    <d v="2025-07-24T00:00:00"/>
    <s v="9.00-21.00"/>
    <d v="1900-01-11T00:00:00"/>
    <n v="9.86"/>
    <n v="61"/>
    <s v="Tesla"/>
    <n v="50"/>
    <s v="Tesla"/>
    <n v="2018"/>
    <s v="No"/>
    <n v="4.2"/>
    <n v="3"/>
    <s v="Quarterly"/>
  </r>
  <r>
    <s v="EVS00943"/>
    <n v="34.157268000000002"/>
    <n v="-118.226178"/>
    <s v="9921 Los Angeles Ave"/>
    <x v="16"/>
    <x v="5"/>
    <x v="0"/>
    <x v="0"/>
    <n v="0.11"/>
    <d v="2025-07-24T00:00:00"/>
    <s v="9.00-21.00"/>
    <d v="1900-01-11T00:00:00"/>
    <n v="14.73"/>
    <n v="67"/>
    <s v="Greenlots"/>
    <n v="150"/>
    <s v="CCS"/>
    <n v="2019"/>
    <s v="No"/>
    <n v="4.8"/>
    <n v="3"/>
    <s v="Monthly"/>
  </r>
  <r>
    <s v="EVS00950"/>
    <n v="52.493270000000003"/>
    <n v="13.313229"/>
    <s v="4705 Berlin Ave"/>
    <x v="3"/>
    <x v="3"/>
    <x v="1"/>
    <x v="0"/>
    <n v="0.28000000000000003"/>
    <d v="2025-07-24T00:00:00"/>
    <s v="9.00-21.00"/>
    <d v="1900-01-11T00:00:00"/>
    <n v="5.76"/>
    <n v="61"/>
    <s v="Ionity"/>
    <n v="50"/>
    <s v="CCS"/>
    <n v="2013"/>
    <s v="Yes"/>
    <n v="3.2"/>
    <n v="2"/>
    <s v="Quarterly"/>
  </r>
  <r>
    <s v="EVS00955"/>
    <n v="43.726089999999999"/>
    <n v="-79.356826999999996"/>
    <s v="8680 Toronto Ave"/>
    <x v="0"/>
    <x v="0"/>
    <x v="0"/>
    <x v="0"/>
    <n v="0.31"/>
    <s v="6:00-22:00"/>
    <s v="6:00-22:00"/>
    <d v="1899-12-30T16:04:48"/>
    <n v="3.42"/>
    <n v="65"/>
    <s v="Tesla"/>
    <n v="150"/>
    <s v="Type 2, Tesla"/>
    <n v="2021"/>
    <s v="Yes"/>
    <n v="3.7"/>
    <n v="7"/>
    <s v="Monthly"/>
  </r>
  <r>
    <s v="EVS00960"/>
    <n v="-23.558510999999999"/>
    <n v="-46.690672999999997"/>
    <s v="8675 SÃ£o Paulo Ave"/>
    <x v="8"/>
    <x v="7"/>
    <x v="4"/>
    <x v="0"/>
    <n v="0.18"/>
    <s v="6:00-22:00"/>
    <s v="6:00-22:00"/>
    <d v="1899-12-30T16:04:48"/>
    <n v="12.77"/>
    <n v="74"/>
    <s v="Greenlots"/>
    <n v="150"/>
    <s v="Type 2"/>
    <n v="2017"/>
    <s v="No"/>
    <n v="3"/>
    <n v="10"/>
    <s v="Monthly"/>
  </r>
  <r>
    <s v="EVS00962"/>
    <n v="37.707520000000002"/>
    <n v="-122.38583199999999"/>
    <s v="7868 San Francisco Ave"/>
    <x v="5"/>
    <x v="5"/>
    <x v="0"/>
    <x v="0"/>
    <n v="0.15"/>
    <s v="9:00-18:00"/>
    <s v="9:00-18:00"/>
    <d v="1899-12-30T08:52:48"/>
    <n v="14.87"/>
    <n v="89"/>
    <s v="Ionity"/>
    <n v="22"/>
    <s v="CHAdeMO"/>
    <n v="2015"/>
    <s v="No"/>
    <n v="3.4"/>
    <n v="4"/>
    <s v="Quarterly"/>
  </r>
  <r>
    <s v="EVS00964"/>
    <n v="19.478282"/>
    <n v="-99.075939000000005"/>
    <s v="9067 Mexico City Ave"/>
    <x v="17"/>
    <x v="14"/>
    <x v="0"/>
    <x v="0"/>
    <n v="0.34"/>
    <s v="9:00-18:00"/>
    <s v="9:00-18:00"/>
    <d v="1899-12-30T08:52:48"/>
    <n v="5.92"/>
    <n v="15"/>
    <s v="ChargePoint"/>
    <n v="150"/>
    <s v="Type 2, CHAdeMO"/>
    <n v="2011"/>
    <s v="Yes"/>
    <n v="3.8"/>
    <n v="5"/>
    <s v="Annually"/>
  </r>
  <r>
    <s v="EVS00973"/>
    <n v="25.342144000000001"/>
    <n v="55.231985000000002"/>
    <s v="140 Dubai Ave"/>
    <x v="12"/>
    <x v="11"/>
    <x v="3"/>
    <x v="0"/>
    <n v="0.38"/>
    <d v="2025-07-24T00:00:00"/>
    <s v="9.00-21.00"/>
    <d v="1900-01-11T00:00:00"/>
    <n v="14.72"/>
    <n v="40"/>
    <s v="Tesla"/>
    <n v="22"/>
    <s v="CHAdeMO, Type 2"/>
    <n v="2014"/>
    <s v="Yes"/>
    <n v="3.7"/>
    <n v="8"/>
    <s v="Monthly"/>
  </r>
  <r>
    <s v="EVS00975"/>
    <n v="19.571708999999998"/>
    <n v="-99.033961000000005"/>
    <s v="4769 Mexico City Ave"/>
    <x v="17"/>
    <x v="14"/>
    <x v="0"/>
    <x v="0"/>
    <n v="0.23"/>
    <s v="9:00-18:00"/>
    <s v="9:00-18:00"/>
    <d v="1899-12-30T08:52:48"/>
    <n v="11.24"/>
    <n v="21"/>
    <s v="Greenlots"/>
    <n v="150"/>
    <s v="Tesla"/>
    <n v="2019"/>
    <s v="No"/>
    <n v="4.4000000000000004"/>
    <n v="10"/>
    <s v="Quarterly"/>
  </r>
  <r>
    <s v="EVS00979"/>
    <n v="52.502144999999999"/>
    <n v="13.359866"/>
    <s v="6451 Berlin Ave"/>
    <x v="3"/>
    <x v="3"/>
    <x v="1"/>
    <x v="0"/>
    <n v="0.14000000000000001"/>
    <s v="6:00-22:00"/>
    <s v="6:00-22:00"/>
    <d v="1899-12-30T16:04:48"/>
    <n v="7.88"/>
    <n v="40"/>
    <s v="Tesla"/>
    <n v="22"/>
    <s v="Type 2"/>
    <n v="2022"/>
    <s v="No"/>
    <n v="4.2"/>
    <n v="10"/>
    <s v="Monthly"/>
  </r>
  <r>
    <s v="EVS00980"/>
    <n v="37.877651999999998"/>
    <n v="-122.343953"/>
    <s v="6253 San Francisco Ave"/>
    <x v="5"/>
    <x v="5"/>
    <x v="0"/>
    <x v="0"/>
    <n v="0.33"/>
    <s v="6:00-22:00"/>
    <s v="6:00-22:00"/>
    <d v="1899-12-30T16:04:48"/>
    <n v="10.35"/>
    <n v="99"/>
    <s v="Ionity"/>
    <n v="350"/>
    <s v="Type 2, CHAdeMO"/>
    <n v="2012"/>
    <s v="No"/>
    <n v="5"/>
    <n v="1"/>
    <s v="Monthly"/>
  </r>
  <r>
    <s v="EVS00993"/>
    <n v="19.534185000000001"/>
    <n v="-99.071917999999997"/>
    <s v="3714 Mexico City Ave"/>
    <x v="17"/>
    <x v="14"/>
    <x v="0"/>
    <x v="0"/>
    <n v="0.35"/>
    <s v="9:00-18:00"/>
    <s v="9:00-18:00"/>
    <d v="1899-12-30T08:52:48"/>
    <n v="15.19"/>
    <n v="10"/>
    <s v="Ionity"/>
    <n v="150"/>
    <s v="CCS, Type 2"/>
    <n v="2013"/>
    <s v="Yes"/>
    <n v="4.8"/>
    <n v="4"/>
    <s v="Quarterly"/>
  </r>
  <r>
    <s v="EVS00997"/>
    <n v="-23.604063"/>
    <n v="-46.690600000000003"/>
    <s v="5690 SÃ£o Paulo Ave"/>
    <x v="8"/>
    <x v="7"/>
    <x v="4"/>
    <x v="0"/>
    <n v="0.47"/>
    <s v="6:00-22:00"/>
    <s v="6:00-22:00"/>
    <d v="1899-12-30T16:04:48"/>
    <n v="6.94"/>
    <n v="51"/>
    <s v="Greenlots"/>
    <n v="150"/>
    <s v="CHAdeMO, CCS"/>
    <n v="2022"/>
    <s v="Yes"/>
    <n v="5"/>
    <n v="2"/>
    <s v="Quarterly"/>
  </r>
  <r>
    <s v="EVS00999"/>
    <n v="55.840736999999997"/>
    <n v="37.684454000000002"/>
    <s v="9879 Moscow Ave"/>
    <x v="1"/>
    <x v="1"/>
    <x v="1"/>
    <x v="0"/>
    <n v="0.4"/>
    <s v="9:00-18:00"/>
    <s v="9:00-18:00"/>
    <d v="1899-12-30T08:52:48"/>
    <n v="10.29"/>
    <n v="83"/>
    <s v="Greenlots"/>
    <n v="50"/>
    <s v="CHAdeMO"/>
    <n v="2022"/>
    <s v="Yes"/>
    <n v="4"/>
    <n v="10"/>
    <s v="Quarterly"/>
  </r>
  <r>
    <s v="EVS01003"/>
    <n v="25.342618999999999"/>
    <n v="55.294322999999999"/>
    <s v="7419 Dubai Ave"/>
    <x v="12"/>
    <x v="11"/>
    <x v="3"/>
    <x v="0"/>
    <n v="0.15"/>
    <d v="2025-07-24T00:00:00"/>
    <s v="9.00-21.00"/>
    <d v="1900-01-11T00:00:00"/>
    <n v="16.18"/>
    <n v="100"/>
    <s v="Greenlots"/>
    <n v="350"/>
    <s v="Type 2"/>
    <n v="2020"/>
    <s v="No"/>
    <n v="4.0999999999999996"/>
    <n v="5"/>
    <s v="Quarterly"/>
  </r>
  <r>
    <s v="EVS01005"/>
    <n v="39.800085000000003"/>
    <n v="116.31488899999999"/>
    <s v="8065 Beijing Ave"/>
    <x v="10"/>
    <x v="9"/>
    <x v="3"/>
    <x v="0"/>
    <n v="0.31"/>
    <s v="9:00-18:00"/>
    <s v="9:00-18:00"/>
    <d v="1899-12-30T08:52:48"/>
    <n v="16.39"/>
    <n v="19"/>
    <s v="ChargePoint"/>
    <n v="150"/>
    <s v="Tesla"/>
    <n v="2011"/>
    <s v="No"/>
    <n v="3"/>
    <n v="5"/>
    <s v="Annually"/>
  </r>
  <r>
    <s v="EVS01008"/>
    <n v="41.879865000000002"/>
    <n v="-87.743803"/>
    <s v="1609 Chicago Ave"/>
    <x v="7"/>
    <x v="5"/>
    <x v="0"/>
    <x v="0"/>
    <n v="0.5"/>
    <d v="2025-07-24T00:00:00"/>
    <s v="9.00-21.00"/>
    <d v="1900-01-11T00:00:00"/>
    <n v="2.31"/>
    <n v="78"/>
    <s v="EVgo"/>
    <n v="350"/>
    <s v="CCS"/>
    <n v="2013"/>
    <s v="No"/>
    <n v="3.5"/>
    <n v="7"/>
    <s v="Monthly"/>
  </r>
  <r>
    <s v="EVS01012"/>
    <n v="41.877941"/>
    <n v="-87.644041000000001"/>
    <s v="4137 Chicago Ave"/>
    <x v="7"/>
    <x v="5"/>
    <x v="0"/>
    <x v="0"/>
    <n v="0.47"/>
    <d v="2025-07-24T00:00:00"/>
    <s v="9.00-21.00"/>
    <d v="1900-01-11T00:00:00"/>
    <n v="16.079999999999998"/>
    <n v="95"/>
    <s v="Greenlots"/>
    <n v="22"/>
    <s v="Type 2, CCS"/>
    <n v="2022"/>
    <s v="Yes"/>
    <n v="3.5"/>
    <n v="4"/>
    <s v="Quarterly"/>
  </r>
  <r>
    <s v="EVS01016"/>
    <n v="19.169744000000001"/>
    <n v="72.800731999999996"/>
    <s v="2582 Mumbai Ave"/>
    <x v="13"/>
    <x v="12"/>
    <x v="3"/>
    <x v="0"/>
    <n v="0.42"/>
    <s v="9:00-18:00"/>
    <s v="9:00-18:00"/>
    <d v="1899-12-30T08:52:48"/>
    <n v="6.86"/>
    <n v="61"/>
    <s v="ChargePoint"/>
    <n v="22"/>
    <s v="Tesla, CCS"/>
    <n v="2012"/>
    <s v="Yes"/>
    <n v="4.9000000000000004"/>
    <n v="3"/>
    <s v="Monthly"/>
  </r>
  <r>
    <s v="EVS01017"/>
    <n v="34.120238999999998"/>
    <n v="-118.387714"/>
    <s v="1452 Los Angeles Ave"/>
    <x v="16"/>
    <x v="5"/>
    <x v="0"/>
    <x v="0"/>
    <n v="0.42"/>
    <s v="9:00-18:00"/>
    <s v="9:00-18:00"/>
    <d v="1899-12-30T08:52:48"/>
    <n v="6.82"/>
    <n v="59"/>
    <s v="ChargePoint"/>
    <n v="50"/>
    <s v="Type 2"/>
    <n v="2013"/>
    <s v="Yes"/>
    <n v="3.5"/>
    <n v="9"/>
    <s v="Quarterly"/>
  </r>
  <r>
    <s v="EVS01018"/>
    <n v="-23.599086"/>
    <n v="-46.655738999999997"/>
    <s v="4573 SÃ£o Paulo Ave"/>
    <x v="8"/>
    <x v="7"/>
    <x v="4"/>
    <x v="0"/>
    <n v="0.37"/>
    <s v="6:00-22:00"/>
    <s v="6:00-22:00"/>
    <d v="1899-12-30T16:04:48"/>
    <n v="12.66"/>
    <n v="45"/>
    <s v="Ionity"/>
    <n v="150"/>
    <s v="Tesla, Type 2"/>
    <n v="2012"/>
    <s v="No"/>
    <n v="4.9000000000000004"/>
    <n v="3"/>
    <s v="Quarterly"/>
  </r>
  <r>
    <s v="EVS01019"/>
    <n v="52.426228999999999"/>
    <n v="13.441496000000001"/>
    <s v="2528 Berlin Ave"/>
    <x v="3"/>
    <x v="3"/>
    <x v="1"/>
    <x v="0"/>
    <n v="0.37"/>
    <d v="2025-07-24T00:00:00"/>
    <s v="9.00-21.00"/>
    <d v="1900-01-11T00:00:00"/>
    <n v="9.9600000000000009"/>
    <n v="58"/>
    <s v="Ionity"/>
    <n v="50"/>
    <s v="CHAdeMO, CCS"/>
    <n v="2021"/>
    <s v="No"/>
    <n v="4.3"/>
    <n v="5"/>
    <s v="Monthly"/>
  </r>
  <r>
    <s v="EVS01026"/>
    <n v="52.563648000000001"/>
    <n v="13.400145999999999"/>
    <s v="2487 Berlin Ave"/>
    <x v="3"/>
    <x v="3"/>
    <x v="1"/>
    <x v="0"/>
    <n v="0.14000000000000001"/>
    <s v="6:00-22:00"/>
    <s v="6:00-22:00"/>
    <d v="1899-12-30T16:04:48"/>
    <n v="16.63"/>
    <n v="67"/>
    <s v="EVgo"/>
    <n v="350"/>
    <s v="CHAdeMO, Type 2"/>
    <n v="2013"/>
    <s v="No"/>
    <n v="4.3"/>
    <n v="5"/>
    <s v="Monthly"/>
  </r>
  <r>
    <s v="EVS01028"/>
    <n v="19.534748"/>
    <n v="-99.181330000000003"/>
    <s v="4596 Mexico City Ave"/>
    <x v="17"/>
    <x v="14"/>
    <x v="0"/>
    <x v="0"/>
    <n v="0.2"/>
    <d v="2025-07-24T00:00:00"/>
    <s v="9.00-21.00"/>
    <d v="1900-01-11T00:00:00"/>
    <n v="8.41"/>
    <n v="43"/>
    <s v="Greenlots"/>
    <n v="150"/>
    <s v="CHAdeMO"/>
    <n v="2010"/>
    <s v="No"/>
    <n v="4"/>
    <n v="9"/>
    <s v="Monthly"/>
  </r>
  <r>
    <s v="EVS01029"/>
    <n v="39.856893999999997"/>
    <n v="116.430064"/>
    <s v="107 Beijing Ave"/>
    <x v="10"/>
    <x v="9"/>
    <x v="3"/>
    <x v="0"/>
    <n v="0.37"/>
    <s v="6:00-22:00"/>
    <s v="6:00-22:00"/>
    <d v="1899-12-30T16:04:48"/>
    <n v="13.34"/>
    <n v="52"/>
    <s v="Greenlots"/>
    <n v="150"/>
    <s v="Tesla"/>
    <n v="2014"/>
    <s v="No"/>
    <n v="4.7"/>
    <n v="5"/>
    <s v="Annually"/>
  </r>
  <r>
    <s v="EVS01034"/>
    <n v="-23.543952000000001"/>
    <n v="-46.520859000000002"/>
    <s v="6289 SÃ£o Paulo Ave"/>
    <x v="8"/>
    <x v="7"/>
    <x v="4"/>
    <x v="0"/>
    <n v="0.23"/>
    <s v="6:00-22:00"/>
    <s v="6:00-22:00"/>
    <d v="1899-12-30T16:04:48"/>
    <n v="7.07"/>
    <n v="96"/>
    <s v="Ionity"/>
    <n v="50"/>
    <s v="Tesla"/>
    <n v="2011"/>
    <s v="No"/>
    <n v="3.4"/>
    <n v="7"/>
    <s v="Quarterly"/>
  </r>
  <r>
    <s v="EVS01037"/>
    <n v="19.130020999999999"/>
    <n v="72.820006000000006"/>
    <s v="5807 Mumbai Ave"/>
    <x v="13"/>
    <x v="12"/>
    <x v="3"/>
    <x v="0"/>
    <n v="0.17"/>
    <s v="6:00-22:00"/>
    <s v="6:00-22:00"/>
    <d v="1899-12-30T16:04:48"/>
    <n v="8.18"/>
    <n v="74"/>
    <s v="ChargePoint"/>
    <n v="22"/>
    <s v="CCS"/>
    <n v="2017"/>
    <s v="No"/>
    <n v="4.2"/>
    <n v="6"/>
    <s v="Quarterly"/>
  </r>
  <r>
    <s v="EVS01038"/>
    <n v="37.843896999999998"/>
    <n v="-122.46410299999999"/>
    <s v="1356 San Francisco Ave"/>
    <x v="5"/>
    <x v="5"/>
    <x v="0"/>
    <x v="0"/>
    <n v="0.27"/>
    <s v="9:00-18:00"/>
    <s v="9:00-18:00"/>
    <d v="1899-12-30T08:52:48"/>
    <n v="11.11"/>
    <n v="23"/>
    <s v="ChargePoint"/>
    <n v="50"/>
    <s v="Type 2"/>
    <n v="2017"/>
    <s v="Yes"/>
    <n v="4.3"/>
    <n v="4"/>
    <s v="Quarterly"/>
  </r>
  <r>
    <s v="EVS01043"/>
    <n v="37.697946000000002"/>
    <n v="126.952468"/>
    <s v="8937 Seoul Ave"/>
    <x v="6"/>
    <x v="6"/>
    <x v="3"/>
    <x v="0"/>
    <n v="0.37"/>
    <s v="9:00-18:00"/>
    <s v="9:00-18:00"/>
    <d v="1899-12-30T08:52:48"/>
    <n v="14.45"/>
    <n v="68"/>
    <s v="Tesla"/>
    <n v="350"/>
    <s v="CHAdeMO"/>
    <n v="2011"/>
    <s v="Yes"/>
    <n v="4.2"/>
    <n v="1"/>
    <s v="Annually"/>
  </r>
  <r>
    <s v="EVS01047"/>
    <n v="-33.827291000000002"/>
    <n v="18.579165"/>
    <s v="1328 Cape Town Ave"/>
    <x v="14"/>
    <x v="13"/>
    <x v="7"/>
    <x v="0"/>
    <n v="0.41"/>
    <s v="6:00-22:00"/>
    <s v="6:00-22:00"/>
    <d v="1899-12-30T16:04:48"/>
    <n v="18.32"/>
    <n v="62"/>
    <s v="Tesla"/>
    <n v="350"/>
    <s v="CHAdeMO"/>
    <n v="2012"/>
    <s v="Yes"/>
    <n v="4.5"/>
    <n v="9"/>
    <s v="Annually"/>
  </r>
  <r>
    <s v="EVS01049"/>
    <n v="52.507406000000003"/>
    <n v="13.469262000000001"/>
    <s v="4526 Berlin Ave"/>
    <x v="3"/>
    <x v="3"/>
    <x v="1"/>
    <x v="0"/>
    <n v="0.41"/>
    <s v="9:00-18:00"/>
    <s v="9:00-18:00"/>
    <d v="1899-12-30T08:52:48"/>
    <n v="14.13"/>
    <n v="70"/>
    <s v="Tesla"/>
    <n v="50"/>
    <s v="CCS"/>
    <n v="2014"/>
    <s v="Yes"/>
    <n v="3.5"/>
    <n v="4"/>
    <s v="Quarterly"/>
  </r>
  <r>
    <s v="EVS01050"/>
    <n v="13.716495999999999"/>
    <n v="100.594154"/>
    <s v="5956 Bangkok Ave"/>
    <x v="4"/>
    <x v="4"/>
    <x v="3"/>
    <x v="0"/>
    <n v="0.43"/>
    <s v="9:00-18:00"/>
    <s v="9:00-18:00"/>
    <d v="1899-12-30T08:52:48"/>
    <n v="1.06"/>
    <n v="30"/>
    <s v="Ionity"/>
    <n v="150"/>
    <s v="CHAdeMO"/>
    <n v="2017"/>
    <s v="No"/>
    <n v="3.1"/>
    <n v="4"/>
    <s v="Monthly"/>
  </r>
  <r>
    <s v="EVS01051"/>
    <n v="27.002793"/>
    <n v="-120.55894600000001"/>
    <s v="8629 Random Rd"/>
    <x v="11"/>
    <x v="10"/>
    <x v="6"/>
    <x v="0"/>
    <n v="0.37"/>
    <s v="9:00-18:00"/>
    <s v="9:00-18:00"/>
    <d v="1899-12-30T08:52:48"/>
    <n v="6.12"/>
    <n v="100"/>
    <s v="Ionity"/>
    <n v="50"/>
    <s v="Tesla"/>
    <n v="2014"/>
    <s v="Yes"/>
    <n v="4.4000000000000004"/>
    <n v="7"/>
    <s v="Annually"/>
  </r>
  <r>
    <s v="EVS01056"/>
    <n v="13.799814"/>
    <n v="100.55315400000001"/>
    <s v="2751 Bangkok Ave"/>
    <x v="4"/>
    <x v="4"/>
    <x v="3"/>
    <x v="0"/>
    <n v="0.33"/>
    <s v="9:00-18:00"/>
    <s v="9:00-18:00"/>
    <d v="1899-12-30T08:52:48"/>
    <n v="2.16"/>
    <n v="91"/>
    <s v="Ionity"/>
    <n v="22"/>
    <s v="Tesla, Type 2"/>
    <n v="2020"/>
    <s v="No"/>
    <n v="3.6"/>
    <n v="9"/>
    <s v="Quarterly"/>
  </r>
  <r>
    <s v="EVS01057"/>
    <n v="37.732382000000001"/>
    <n v="-122.304987"/>
    <s v="3125 San Francisco Ave"/>
    <x v="5"/>
    <x v="5"/>
    <x v="0"/>
    <x v="0"/>
    <n v="0.37"/>
    <s v="6:00-22:00"/>
    <s v="6:00-22:00"/>
    <d v="1899-12-30T16:04:48"/>
    <n v="2.61"/>
    <n v="44"/>
    <s v="Ionity"/>
    <n v="150"/>
    <s v="CCS, Tesla"/>
    <n v="2023"/>
    <s v="Yes"/>
    <n v="4"/>
    <n v="5"/>
    <s v="Quarterly"/>
  </r>
  <r>
    <s v="EVS01058"/>
    <n v="52.463548000000003"/>
    <n v="13.495144"/>
    <s v="1487 Berlin Ave"/>
    <x v="3"/>
    <x v="3"/>
    <x v="1"/>
    <x v="0"/>
    <n v="0.18"/>
    <d v="2025-07-24T00:00:00"/>
    <s v="9.00-21.00"/>
    <d v="1900-01-11T00:00:00"/>
    <n v="8.7799999999999994"/>
    <n v="51"/>
    <s v="Ionity"/>
    <n v="350"/>
    <s v="Type 2"/>
    <n v="2015"/>
    <s v="No"/>
    <n v="3.3"/>
    <n v="7"/>
    <s v="Annually"/>
  </r>
  <r>
    <s v="EVS01062"/>
    <n v="-23.563639999999999"/>
    <n v="-46.574897999999997"/>
    <s v="3122 SÃ£o Paulo Ave"/>
    <x v="8"/>
    <x v="7"/>
    <x v="4"/>
    <x v="0"/>
    <n v="0.28999999999999998"/>
    <s v="9:00-18:00"/>
    <s v="9:00-18:00"/>
    <d v="1899-12-30T08:52:48"/>
    <n v="16.489999999999998"/>
    <n v="58"/>
    <s v="Greenlots"/>
    <n v="50"/>
    <s v="CHAdeMO, CCS"/>
    <n v="2011"/>
    <s v="Yes"/>
    <n v="3"/>
    <n v="8"/>
    <s v="Quarterly"/>
  </r>
  <r>
    <s v="EVS01063"/>
    <n v="18.950544000000001"/>
    <n v="72.989706999999996"/>
    <s v="2671 Mumbai Ave"/>
    <x v="13"/>
    <x v="12"/>
    <x v="3"/>
    <x v="0"/>
    <n v="0.42"/>
    <s v="6:00-22:00"/>
    <s v="6:00-22:00"/>
    <d v="1899-12-30T16:04:48"/>
    <n v="4.41"/>
    <n v="14"/>
    <s v="EVgo"/>
    <n v="150"/>
    <s v="CHAdeMO, Type 2"/>
    <n v="2015"/>
    <s v="Yes"/>
    <n v="4.3"/>
    <n v="7"/>
    <s v="Annually"/>
  </r>
  <r>
    <s v="EVS01064"/>
    <n v="18.937888999999998"/>
    <n v="72.982044999999999"/>
    <s v="946 Mumbai Ave"/>
    <x v="13"/>
    <x v="12"/>
    <x v="3"/>
    <x v="0"/>
    <n v="0.24"/>
    <s v="6:00-22:00"/>
    <s v="6:00-22:00"/>
    <d v="1899-12-30T16:04:48"/>
    <n v="13.81"/>
    <n v="11"/>
    <s v="Ionity"/>
    <n v="150"/>
    <s v="Tesla, Type 2"/>
    <n v="2020"/>
    <s v="Yes"/>
    <n v="4.2"/>
    <n v="3"/>
    <s v="Quarterly"/>
  </r>
  <r>
    <s v="EVS01066"/>
    <n v="52.419111999999998"/>
    <n v="13.319209000000001"/>
    <s v="2613 Berlin Ave"/>
    <x v="3"/>
    <x v="3"/>
    <x v="1"/>
    <x v="0"/>
    <n v="0.39"/>
    <s v="9:00-18:00"/>
    <s v="9:00-18:00"/>
    <d v="1899-12-30T08:52:48"/>
    <n v="11.54"/>
    <n v="34"/>
    <s v="EVgo"/>
    <n v="350"/>
    <s v="Tesla"/>
    <n v="2018"/>
    <s v="Yes"/>
    <n v="3.7"/>
    <n v="6"/>
    <s v="Monthly"/>
  </r>
  <r>
    <s v="EVS01068"/>
    <n v="13.800879999999999"/>
    <n v="100.412736"/>
    <s v="1719 Bangkok Ave"/>
    <x v="4"/>
    <x v="4"/>
    <x v="3"/>
    <x v="0"/>
    <n v="0.39"/>
    <s v="6:00-22:00"/>
    <s v="6:00-22:00"/>
    <d v="1899-12-30T16:04:48"/>
    <n v="3.32"/>
    <n v="92"/>
    <s v="Ionity"/>
    <n v="350"/>
    <s v="Tesla, Type 2"/>
    <n v="2010"/>
    <s v="No"/>
    <n v="3.7"/>
    <n v="3"/>
    <s v="Annually"/>
  </r>
  <r>
    <s v="EVS01072"/>
    <n v="13.805158"/>
    <n v="100.53084200000001"/>
    <s v="9182 Bangkok Ave"/>
    <x v="4"/>
    <x v="4"/>
    <x v="3"/>
    <x v="0"/>
    <n v="0.2"/>
    <s v="6:00-22:00"/>
    <s v="6:00-22:00"/>
    <d v="1899-12-30T16:04:48"/>
    <n v="14.21"/>
    <n v="45"/>
    <s v="EVgo"/>
    <n v="350"/>
    <s v="Type 2, CCS"/>
    <n v="2023"/>
    <s v="Yes"/>
    <n v="3.2"/>
    <n v="4"/>
    <s v="Monthly"/>
  </r>
  <r>
    <s v="EVS01073"/>
    <n v="55.895586000000002"/>
    <n v="37.665838000000001"/>
    <s v="9252 Moscow Ave"/>
    <x v="1"/>
    <x v="1"/>
    <x v="1"/>
    <x v="0"/>
    <n v="0.26"/>
    <s v="6:00-22:00"/>
    <s v="6:00-22:00"/>
    <d v="1899-12-30T16:04:48"/>
    <n v="8.1199999999999992"/>
    <n v="15"/>
    <s v="Tesla"/>
    <n v="150"/>
    <s v="Type 2, CHAdeMO"/>
    <n v="2020"/>
    <s v="Yes"/>
    <n v="4.5"/>
    <n v="6"/>
    <s v="Monthly"/>
  </r>
  <r>
    <s v="EVS01078"/>
    <n v="55.746808999999999"/>
    <n v="37.582155999999998"/>
    <s v="6687 Moscow Ave"/>
    <x v="1"/>
    <x v="1"/>
    <x v="1"/>
    <x v="0"/>
    <n v="0.33"/>
    <s v="9:00-18:00"/>
    <s v="9:00-18:00"/>
    <d v="1899-12-30T08:52:48"/>
    <n v="13.36"/>
    <n v="42"/>
    <s v="Ionity"/>
    <n v="50"/>
    <s v="Tesla"/>
    <n v="2016"/>
    <s v="Yes"/>
    <n v="4.3"/>
    <n v="2"/>
    <s v="Monthly"/>
  </r>
  <r>
    <s v="EVS01080"/>
    <n v="52.406412000000003"/>
    <n v="13.414761"/>
    <s v="1944 Berlin Ave"/>
    <x v="3"/>
    <x v="3"/>
    <x v="1"/>
    <x v="0"/>
    <n v="0.25"/>
    <s v="6:00-22:00"/>
    <s v="6:00-22:00"/>
    <d v="1899-12-30T16:04:48"/>
    <n v="4.0599999999999996"/>
    <n v="80"/>
    <s v="Greenlots"/>
    <n v="350"/>
    <s v="CCS"/>
    <n v="2023"/>
    <s v="Yes"/>
    <n v="3.2"/>
    <n v="9"/>
    <s v="Monthly"/>
  </r>
  <r>
    <s v="EVS01082"/>
    <n v="55.837004999999998"/>
    <n v="37.621822000000002"/>
    <s v="3783 Moscow Ave"/>
    <x v="1"/>
    <x v="1"/>
    <x v="1"/>
    <x v="0"/>
    <n v="0.28999999999999998"/>
    <d v="2025-07-24T00:00:00"/>
    <s v="9.00-21.00"/>
    <d v="1900-01-11T00:00:00"/>
    <n v="17.82"/>
    <n v="50"/>
    <s v="Tesla"/>
    <n v="22"/>
    <s v="Type 2"/>
    <n v="2012"/>
    <s v="No"/>
    <n v="3.8"/>
    <n v="10"/>
    <s v="Annually"/>
  </r>
  <r>
    <s v="EVS01083"/>
    <n v="41.929398999999997"/>
    <n v="-87.771359000000004"/>
    <s v="276 Chicago Ave"/>
    <x v="7"/>
    <x v="5"/>
    <x v="0"/>
    <x v="0"/>
    <n v="0.12"/>
    <s v="6:00-22:00"/>
    <s v="6:00-22:00"/>
    <d v="1899-12-30T16:04:48"/>
    <n v="18.09"/>
    <n v="86"/>
    <s v="Ionity"/>
    <n v="50"/>
    <s v="CHAdeMO, CCS"/>
    <n v="2010"/>
    <s v="No"/>
    <n v="3.3"/>
    <n v="3"/>
    <s v="Annually"/>
  </r>
  <r>
    <s v="EVS01085"/>
    <n v="-33.783969999999997"/>
    <n v="18.599836"/>
    <s v="9219 Cape Town Ave"/>
    <x v="14"/>
    <x v="13"/>
    <x v="7"/>
    <x v="0"/>
    <n v="0.37"/>
    <d v="2025-07-24T00:00:00"/>
    <s v="9.00-21.00"/>
    <d v="1900-01-11T00:00:00"/>
    <n v="3.64"/>
    <n v="25"/>
    <s v="ChargePoint"/>
    <n v="350"/>
    <s v="Tesla"/>
    <n v="2014"/>
    <s v="Yes"/>
    <n v="4.0999999999999996"/>
    <n v="3"/>
    <s v="Monthly"/>
  </r>
  <r>
    <s v="EVS01089"/>
    <n v="34.158670000000001"/>
    <n v="-118.347808"/>
    <s v="1561 Los Angeles Ave"/>
    <x v="16"/>
    <x v="5"/>
    <x v="0"/>
    <x v="0"/>
    <n v="0.37"/>
    <s v="6:00-22:00"/>
    <s v="6:00-22:00"/>
    <d v="1899-12-30T16:04:48"/>
    <n v="5.61"/>
    <n v="50"/>
    <s v="ChargePoint"/>
    <n v="22"/>
    <s v="Type 2, CHAdeMO"/>
    <n v="2016"/>
    <s v="No"/>
    <n v="4"/>
    <n v="9"/>
    <s v="Annually"/>
  </r>
  <r>
    <s v="EVS01092"/>
    <n v="25.254607"/>
    <n v="55.284241000000002"/>
    <s v="3476 Dubai Ave"/>
    <x v="12"/>
    <x v="11"/>
    <x v="3"/>
    <x v="0"/>
    <n v="0.38"/>
    <s v="9:00-18:00"/>
    <s v="9:00-18:00"/>
    <d v="1899-12-30T08:52:48"/>
    <n v="8.01"/>
    <n v="44"/>
    <s v="ChargePoint"/>
    <n v="22"/>
    <s v="CCS, Tesla"/>
    <n v="2022"/>
    <s v="Yes"/>
    <n v="4"/>
    <n v="9"/>
    <s v="Quarterly"/>
  </r>
  <r>
    <s v="EVS01094"/>
    <n v="37.529696999999999"/>
    <n v="127.084211"/>
    <s v="6127 Seoul Ave"/>
    <x v="6"/>
    <x v="6"/>
    <x v="3"/>
    <x v="0"/>
    <n v="0.42"/>
    <d v="2025-07-24T00:00:00"/>
    <s v="9.00-21.00"/>
    <d v="1900-01-11T00:00:00"/>
    <n v="10.32"/>
    <n v="36"/>
    <s v="Ionity"/>
    <n v="22"/>
    <s v="CCS, CHAdeMO"/>
    <n v="2013"/>
    <s v="No"/>
    <n v="4"/>
    <n v="8"/>
    <s v="Monthly"/>
  </r>
  <r>
    <s v="EVS01095"/>
    <n v="25.278725000000001"/>
    <n v="55.205686"/>
    <s v="2437 Dubai Ave"/>
    <x v="12"/>
    <x v="11"/>
    <x v="3"/>
    <x v="0"/>
    <n v="0.23"/>
    <s v="9:00-18:00"/>
    <s v="9:00-18:00"/>
    <d v="1899-12-30T08:52:48"/>
    <n v="7.45"/>
    <n v="18"/>
    <s v="EVgo"/>
    <n v="22"/>
    <s v="CHAdeMO, Tesla"/>
    <n v="2011"/>
    <s v="No"/>
    <n v="4.2"/>
    <n v="3"/>
    <s v="Quarterly"/>
  </r>
  <r>
    <s v="EVS01096"/>
    <n v="55.790418000000003"/>
    <n v="37.527448"/>
    <s v="8588 Moscow Ave"/>
    <x v="1"/>
    <x v="1"/>
    <x v="1"/>
    <x v="0"/>
    <n v="0.41"/>
    <s v="6:00-22:00"/>
    <s v="6:00-22:00"/>
    <d v="1899-12-30T16:04:48"/>
    <n v="16.89"/>
    <n v="50"/>
    <s v="Tesla"/>
    <n v="22"/>
    <s v="Type 2"/>
    <n v="2017"/>
    <s v="No"/>
    <n v="3.5"/>
    <n v="7"/>
    <s v="Annually"/>
  </r>
  <r>
    <s v="EVS01097"/>
    <n v="-33.724645000000002"/>
    <n v="18.559037"/>
    <s v="2593 Cape Town Ave"/>
    <x v="14"/>
    <x v="13"/>
    <x v="7"/>
    <x v="0"/>
    <n v="0.31"/>
    <s v="9:00-18:00"/>
    <s v="9:00-18:00"/>
    <d v="1899-12-30T08:52:48"/>
    <n v="16.670000000000002"/>
    <n v="41"/>
    <s v="Ionity"/>
    <n v="50"/>
    <s v="Tesla"/>
    <n v="2013"/>
    <s v="No"/>
    <n v="3.1"/>
    <n v="8"/>
    <s v="Monthly"/>
  </r>
  <r>
    <s v="EVS01107"/>
    <n v="43.790897999999999"/>
    <n v="-79.356487000000001"/>
    <s v="7646 Toronto Ave"/>
    <x v="0"/>
    <x v="0"/>
    <x v="0"/>
    <x v="0"/>
    <n v="0.43"/>
    <d v="2025-07-24T00:00:00"/>
    <s v="9.00-21.00"/>
    <d v="1900-01-11T00:00:00"/>
    <n v="14.29"/>
    <n v="38"/>
    <s v="Greenlots"/>
    <n v="350"/>
    <s v="Type 2"/>
    <n v="2014"/>
    <s v="Yes"/>
    <n v="5"/>
    <n v="4"/>
    <s v="Monthly"/>
  </r>
  <r>
    <s v="EVS01112"/>
    <n v="39.837207999999997"/>
    <n v="116.254026"/>
    <s v="6925 Beijing Ave"/>
    <x v="10"/>
    <x v="9"/>
    <x v="3"/>
    <x v="0"/>
    <n v="0.5"/>
    <s v="6:00-22:00"/>
    <s v="6:00-22:00"/>
    <d v="1899-12-30T16:04:48"/>
    <n v="2.62"/>
    <n v="17"/>
    <s v="EVgo"/>
    <n v="350"/>
    <s v="Type 2"/>
    <n v="2010"/>
    <s v="No"/>
    <n v="3.8"/>
    <n v="2"/>
    <s v="Quarterly"/>
  </r>
  <r>
    <s v="EVS01124"/>
    <n v="37.775775000000003"/>
    <n v="-122.344577"/>
    <s v="790 San Francisco Ave"/>
    <x v="5"/>
    <x v="5"/>
    <x v="0"/>
    <x v="0"/>
    <n v="0.36"/>
    <s v="6:00-22:00"/>
    <s v="6:00-22:00"/>
    <d v="1899-12-30T16:04:48"/>
    <n v="6.82"/>
    <n v="80"/>
    <s v="Greenlots"/>
    <n v="150"/>
    <s v="Type 2, CHAdeMO"/>
    <n v="2016"/>
    <s v="No"/>
    <n v="4.9000000000000004"/>
    <n v="5"/>
    <s v="Annually"/>
  </r>
  <r>
    <s v="EVS01126"/>
    <n v="-33.748457999999999"/>
    <n v="151.37608499999999"/>
    <s v="5587 Sydney Ave"/>
    <x v="9"/>
    <x v="8"/>
    <x v="5"/>
    <x v="0"/>
    <n v="0.34"/>
    <d v="2025-07-24T00:00:00"/>
    <s v="9.00-21.00"/>
    <d v="1900-01-11T00:00:00"/>
    <n v="9.09"/>
    <n v="46"/>
    <s v="EVgo"/>
    <n v="350"/>
    <s v="Tesla, CCS"/>
    <n v="2014"/>
    <s v="Yes"/>
    <n v="3.3"/>
    <n v="5"/>
    <s v="Quarterly"/>
  </r>
  <r>
    <s v="EVS01133"/>
    <n v="25.330476999999998"/>
    <n v="55.327948999999997"/>
    <s v="5182 Dubai Ave"/>
    <x v="12"/>
    <x v="11"/>
    <x v="3"/>
    <x v="0"/>
    <n v="0.26"/>
    <s v="9:00-18:00"/>
    <s v="9:00-18:00"/>
    <d v="1899-12-30T08:52:48"/>
    <n v="15.27"/>
    <n v="85"/>
    <s v="EVgo"/>
    <n v="150"/>
    <s v="Tesla, CHAdeMO"/>
    <n v="2017"/>
    <s v="No"/>
    <n v="3.4"/>
    <n v="2"/>
    <s v="Quarterly"/>
  </r>
  <r>
    <s v="EVS01134"/>
    <n v="-33.722096000000001"/>
    <n v="151.378939"/>
    <s v="9611 Sydney Ave"/>
    <x v="9"/>
    <x v="8"/>
    <x v="5"/>
    <x v="0"/>
    <n v="0.17"/>
    <d v="2025-07-24T00:00:00"/>
    <s v="9.00-21.00"/>
    <d v="1900-01-11T00:00:00"/>
    <n v="10.58"/>
    <n v="60"/>
    <s v="EVgo"/>
    <n v="50"/>
    <s v="Tesla, CHAdeMO"/>
    <n v="2016"/>
    <s v="No"/>
    <n v="4"/>
    <n v="1"/>
    <s v="Annually"/>
  </r>
  <r>
    <s v="EVS01135"/>
    <n v="18.951820999999999"/>
    <n v="72.831930999999997"/>
    <s v="2569 Mumbai Ave"/>
    <x v="13"/>
    <x v="12"/>
    <x v="3"/>
    <x v="0"/>
    <n v="0.1"/>
    <s v="9:00-18:00"/>
    <s v="9:00-18:00"/>
    <d v="1899-12-30T08:52:48"/>
    <n v="3.1"/>
    <n v="31"/>
    <s v="Tesla"/>
    <n v="22"/>
    <s v="CHAdeMO, CCS"/>
    <n v="2022"/>
    <s v="No"/>
    <n v="5"/>
    <n v="2"/>
    <s v="Quarterly"/>
  </r>
  <r>
    <s v="EVS01137"/>
    <n v="18.932378"/>
    <n v="72.887180999999998"/>
    <s v="5572 Mumbai Ave"/>
    <x v="13"/>
    <x v="12"/>
    <x v="3"/>
    <x v="0"/>
    <n v="0.2"/>
    <d v="2025-07-24T00:00:00"/>
    <s v="9.00-21.00"/>
    <d v="1900-01-11T00:00:00"/>
    <n v="1.48"/>
    <n v="51"/>
    <s v="ChargePoint"/>
    <n v="150"/>
    <s v="Tesla"/>
    <n v="2016"/>
    <s v="No"/>
    <n v="4.8"/>
    <n v="10"/>
    <s v="Quarterly"/>
  </r>
  <r>
    <s v="EVS01148"/>
    <n v="43.743755999999998"/>
    <n v="-79.409620000000004"/>
    <s v="1403 Toronto Ave"/>
    <x v="0"/>
    <x v="0"/>
    <x v="0"/>
    <x v="0"/>
    <n v="0.33"/>
    <s v="9:00-18:00"/>
    <s v="9:00-18:00"/>
    <d v="1899-12-30T08:52:48"/>
    <n v="5.31"/>
    <n v="97"/>
    <s v="Greenlots"/>
    <n v="50"/>
    <s v="Tesla, CHAdeMO"/>
    <n v="2013"/>
    <s v="Yes"/>
    <n v="3.3"/>
    <n v="2"/>
    <s v="Monthly"/>
  </r>
  <r>
    <s v="EVS01153"/>
    <n v="25.30416"/>
    <n v="55.339643000000002"/>
    <s v="4944 Dubai Ave"/>
    <x v="12"/>
    <x v="11"/>
    <x v="3"/>
    <x v="0"/>
    <n v="0.21"/>
    <d v="2025-07-24T00:00:00"/>
    <s v="9.00-21.00"/>
    <d v="1900-01-11T00:00:00"/>
    <n v="9.5399999999999991"/>
    <n v="33"/>
    <s v="EVgo"/>
    <n v="22"/>
    <s v="CCS, Type 2"/>
    <n v="2018"/>
    <s v="No"/>
    <n v="3.5"/>
    <n v="10"/>
    <s v="Quarterly"/>
  </r>
  <r>
    <s v="EVS01155"/>
    <n v="19.548655"/>
    <n v="-99.152523000000002"/>
    <s v="6277 Mexico City Ave"/>
    <x v="17"/>
    <x v="14"/>
    <x v="0"/>
    <x v="0"/>
    <n v="0.15"/>
    <d v="2025-07-24T00:00:00"/>
    <s v="9.00-21.00"/>
    <d v="1900-01-11T00:00:00"/>
    <n v="14.13"/>
    <n v="70"/>
    <s v="Tesla"/>
    <n v="22"/>
    <s v="CHAdeMO"/>
    <n v="2020"/>
    <s v="Yes"/>
    <n v="4.0999999999999996"/>
    <n v="9"/>
    <s v="Annually"/>
  </r>
  <r>
    <s v="EVS01156"/>
    <n v="-33.794587"/>
    <n v="18.482990999999998"/>
    <s v="533 Cape Town Ave"/>
    <x v="14"/>
    <x v="13"/>
    <x v="7"/>
    <x v="0"/>
    <n v="0.31"/>
    <s v="6:00-22:00"/>
    <s v="6:00-22:00"/>
    <d v="1899-12-30T16:04:48"/>
    <n v="16.260000000000002"/>
    <n v="94"/>
    <s v="EVgo"/>
    <n v="350"/>
    <s v="CHAdeMO"/>
    <n v="2017"/>
    <s v="No"/>
    <n v="3.8"/>
    <n v="4"/>
    <s v="Annually"/>
  </r>
  <r>
    <s v="EVS01158"/>
    <n v="19.470749000000001"/>
    <n v="-99.117493999999994"/>
    <s v="3693 Mexico City Ave"/>
    <x v="17"/>
    <x v="14"/>
    <x v="0"/>
    <x v="0"/>
    <n v="0.22"/>
    <s v="6:00-22:00"/>
    <s v="6:00-22:00"/>
    <d v="1899-12-30T16:04:48"/>
    <n v="0.77"/>
    <n v="17"/>
    <s v="EVgo"/>
    <n v="150"/>
    <s v="Type 2"/>
    <n v="2013"/>
    <s v="Yes"/>
    <n v="4.7"/>
    <n v="5"/>
    <s v="Annually"/>
  </r>
  <r>
    <s v="EVS01159"/>
    <n v="19.577614000000001"/>
    <n v="-99.161105000000006"/>
    <s v="3151 Mexico City Ave"/>
    <x v="17"/>
    <x v="14"/>
    <x v="0"/>
    <x v="0"/>
    <n v="0.33"/>
    <s v="6:00-22:00"/>
    <s v="6:00-22:00"/>
    <d v="1899-12-30T16:04:48"/>
    <n v="8.1999999999999993"/>
    <n v="96"/>
    <s v="Greenlots"/>
    <n v="22"/>
    <s v="Tesla, Type 2"/>
    <n v="2015"/>
    <s v="No"/>
    <n v="4.2"/>
    <n v="6"/>
    <s v="Quarterly"/>
  </r>
  <r>
    <s v="EVS01160"/>
    <n v="52.509095000000002"/>
    <n v="13.330651"/>
    <s v="3994 Berlin Ave"/>
    <x v="3"/>
    <x v="3"/>
    <x v="1"/>
    <x v="0"/>
    <n v="0.18"/>
    <d v="2025-07-24T00:00:00"/>
    <s v="9.00-21.00"/>
    <d v="1900-01-11T00:00:00"/>
    <n v="11.8"/>
    <n v="59"/>
    <s v="Ionity"/>
    <n v="350"/>
    <s v="CHAdeMO, Type 2"/>
    <n v="2016"/>
    <s v="No"/>
    <n v="3.2"/>
    <n v="5"/>
    <s v="Quarterly"/>
  </r>
  <r>
    <s v="EVS01162"/>
    <n v="34.179369999999999"/>
    <n v="-118.21969799999999"/>
    <s v="277 Los Angeles Ave"/>
    <x v="16"/>
    <x v="5"/>
    <x v="0"/>
    <x v="0"/>
    <n v="0.46"/>
    <s v="9:00-18:00"/>
    <s v="9:00-18:00"/>
    <d v="1899-12-30T08:52:48"/>
    <n v="17.690000000000001"/>
    <n v="83"/>
    <s v="Ionity"/>
    <n v="50"/>
    <s v="Type 2, CCS"/>
    <n v="2016"/>
    <s v="Yes"/>
    <n v="4.5999999999999996"/>
    <n v="3"/>
    <s v="Monthly"/>
  </r>
  <r>
    <s v="EVS01163"/>
    <n v="37.522961000000002"/>
    <n v="126.913867"/>
    <s v="3563 Seoul Ave"/>
    <x v="6"/>
    <x v="6"/>
    <x v="3"/>
    <x v="0"/>
    <n v="0.4"/>
    <s v="9:00-18:00"/>
    <s v="9:00-18:00"/>
    <d v="1899-12-30T08:52:48"/>
    <n v="7.22"/>
    <n v="34"/>
    <s v="EVgo"/>
    <n v="50"/>
    <s v="Tesla"/>
    <n v="2011"/>
    <s v="Yes"/>
    <n v="3.2"/>
    <n v="1"/>
    <s v="Annually"/>
  </r>
  <r>
    <s v="EVS01165"/>
    <n v="39.842593999999998"/>
    <n v="116.473522"/>
    <s v="2657 Beijing Ave"/>
    <x v="10"/>
    <x v="9"/>
    <x v="3"/>
    <x v="0"/>
    <n v="0.4"/>
    <s v="6:00-22:00"/>
    <s v="6:00-22:00"/>
    <d v="1899-12-30T16:04:48"/>
    <n v="5.57"/>
    <n v="48"/>
    <s v="Greenlots"/>
    <n v="50"/>
    <s v="CHAdeMO"/>
    <n v="2013"/>
    <s v="No"/>
    <n v="3.9"/>
    <n v="9"/>
    <s v="Annually"/>
  </r>
  <r>
    <s v="EVS01173"/>
    <n v="25.310428999999999"/>
    <n v="55.380609999999997"/>
    <s v="7534 Dubai Ave"/>
    <x v="12"/>
    <x v="11"/>
    <x v="3"/>
    <x v="0"/>
    <n v="0.25"/>
    <d v="2025-07-24T00:00:00"/>
    <s v="9.00-21.00"/>
    <d v="1900-01-11T00:00:00"/>
    <n v="8.23"/>
    <n v="61"/>
    <s v="Tesla"/>
    <n v="50"/>
    <s v="Tesla, CHAdeMO"/>
    <n v="2010"/>
    <s v="No"/>
    <n v="4"/>
    <n v="8"/>
    <s v="Monthly"/>
  </r>
  <r>
    <s v="EVS01175"/>
    <n v="37.790101"/>
    <n v="-122.37044400000001"/>
    <s v="8022 San Francisco Ave"/>
    <x v="5"/>
    <x v="5"/>
    <x v="0"/>
    <x v="0"/>
    <n v="0.12"/>
    <d v="2025-07-24T00:00:00"/>
    <s v="9.00-21.00"/>
    <d v="1900-01-11T00:00:00"/>
    <n v="12.66"/>
    <n v="79"/>
    <s v="EVgo"/>
    <n v="150"/>
    <s v="Type 2, Tesla"/>
    <n v="2023"/>
    <s v="No"/>
    <n v="4.7"/>
    <n v="3"/>
    <s v="Monthly"/>
  </r>
  <r>
    <s v="EVS01176"/>
    <n v="37.711162999999999"/>
    <n v="-122.454235"/>
    <s v="9562 San Francisco Ave"/>
    <x v="5"/>
    <x v="5"/>
    <x v="0"/>
    <x v="0"/>
    <n v="0.22"/>
    <s v="9:00-18:00"/>
    <s v="9:00-18:00"/>
    <d v="1899-12-30T08:52:48"/>
    <n v="8.4499999999999993"/>
    <n v="48"/>
    <s v="Greenlots"/>
    <n v="50"/>
    <s v="CHAdeMO, Tesla"/>
    <n v="2020"/>
    <s v="No"/>
    <n v="4.5999999999999996"/>
    <n v="9"/>
    <s v="Quarterly"/>
  </r>
  <r>
    <s v="EVS01177"/>
    <n v="43.741636"/>
    <n v="-79.41695"/>
    <s v="3677 Toronto Ave"/>
    <x v="0"/>
    <x v="0"/>
    <x v="0"/>
    <x v="0"/>
    <n v="0.19"/>
    <d v="2025-07-24T00:00:00"/>
    <s v="9.00-21.00"/>
    <d v="1900-01-11T00:00:00"/>
    <n v="16.579999999999998"/>
    <n v="63"/>
    <s v="Greenlots"/>
    <n v="150"/>
    <s v="CHAdeMO, Tesla"/>
    <n v="2023"/>
    <s v="No"/>
    <n v="4"/>
    <n v="4"/>
    <s v="Annually"/>
  </r>
  <r>
    <s v="EVS01178"/>
    <n v="34.149341999999997"/>
    <n v="-118.355191"/>
    <s v="5195 Los Angeles Ave"/>
    <x v="16"/>
    <x v="5"/>
    <x v="0"/>
    <x v="0"/>
    <n v="0.42"/>
    <s v="9:00-18:00"/>
    <s v="9:00-18:00"/>
    <d v="1899-12-30T08:52:48"/>
    <n v="11.49"/>
    <n v="34"/>
    <s v="Ionity"/>
    <n v="22"/>
    <s v="Type 2"/>
    <n v="2013"/>
    <s v="No"/>
    <n v="4.0999999999999996"/>
    <n v="10"/>
    <s v="Quarterly"/>
  </r>
  <r>
    <s v="EVS01184"/>
    <n v="25.365817"/>
    <n v="55.241501999999997"/>
    <s v="898 Dubai Ave"/>
    <x v="12"/>
    <x v="11"/>
    <x v="3"/>
    <x v="0"/>
    <n v="0.32"/>
    <s v="6:00-22:00"/>
    <s v="6:00-22:00"/>
    <d v="1899-12-30T16:04:48"/>
    <n v="10.33"/>
    <n v="96"/>
    <s v="Greenlots"/>
    <n v="22"/>
    <s v="CHAdeMO"/>
    <n v="2023"/>
    <s v="Yes"/>
    <n v="3.1"/>
    <n v="6"/>
    <s v="Monthly"/>
  </r>
  <r>
    <s v="EVS01188"/>
    <n v="41.952905000000001"/>
    <n v="-87.749205000000003"/>
    <s v="5183 Chicago Ave"/>
    <x v="7"/>
    <x v="5"/>
    <x v="0"/>
    <x v="0"/>
    <n v="0.17"/>
    <d v="2025-07-24T00:00:00"/>
    <s v="9.00-21.00"/>
    <d v="1900-01-11T00:00:00"/>
    <n v="16.34"/>
    <n v="18"/>
    <s v="Ionity"/>
    <n v="22"/>
    <s v="Tesla, CHAdeMO"/>
    <n v="2019"/>
    <s v="No"/>
    <n v="4"/>
    <n v="7"/>
    <s v="Monthly"/>
  </r>
  <r>
    <s v="EVS01192"/>
    <n v="37.771476999999997"/>
    <n v="-122.405787"/>
    <s v="7506 San Francisco Ave"/>
    <x v="5"/>
    <x v="5"/>
    <x v="0"/>
    <x v="0"/>
    <n v="0.3"/>
    <s v="9:00-18:00"/>
    <s v="9:00-18:00"/>
    <d v="1899-12-30T08:52:48"/>
    <n v="5.7"/>
    <n v="59"/>
    <s v="ChargePoint"/>
    <n v="22"/>
    <s v="CCS"/>
    <n v="2012"/>
    <s v="Yes"/>
    <n v="3"/>
    <n v="1"/>
    <s v="Monthly"/>
  </r>
  <r>
    <s v="EVS01196"/>
    <n v="19.153956999999998"/>
    <n v="72.983214000000004"/>
    <s v="3966 Mumbai Ave"/>
    <x v="13"/>
    <x v="12"/>
    <x v="3"/>
    <x v="0"/>
    <n v="0.49"/>
    <s v="6:00-22:00"/>
    <s v="6:00-22:00"/>
    <d v="1899-12-30T16:04:48"/>
    <n v="14.69"/>
    <n v="50"/>
    <s v="Ionity"/>
    <n v="22"/>
    <s v="Tesla"/>
    <n v="2020"/>
    <s v="No"/>
    <n v="4.5"/>
    <n v="9"/>
    <s v="Annually"/>
  </r>
  <r>
    <s v="EVS01199"/>
    <n v="-33.770390999999996"/>
    <n v="18.479780999999999"/>
    <s v="8115 Cape Town Ave"/>
    <x v="14"/>
    <x v="13"/>
    <x v="7"/>
    <x v="0"/>
    <n v="0.48"/>
    <d v="2025-07-24T00:00:00"/>
    <s v="9.00-21.00"/>
    <d v="1900-01-11T00:00:00"/>
    <n v="14.04"/>
    <n v="69"/>
    <s v="Tesla"/>
    <n v="22"/>
    <s v="CHAdeMO, CCS"/>
    <n v="2011"/>
    <s v="Yes"/>
    <n v="3.3"/>
    <n v="10"/>
    <s v="Annually"/>
  </r>
  <r>
    <s v="EVS01200"/>
    <n v="41.917420999999997"/>
    <n v="-87.651098000000005"/>
    <s v="3770 Chicago Ave"/>
    <x v="7"/>
    <x v="5"/>
    <x v="0"/>
    <x v="0"/>
    <n v="0.43"/>
    <d v="2025-07-24T00:00:00"/>
    <s v="9.00-21.00"/>
    <d v="1900-01-11T00:00:00"/>
    <n v="9.5399999999999991"/>
    <n v="27"/>
    <s v="Greenlots"/>
    <n v="50"/>
    <s v="Tesla"/>
    <n v="2010"/>
    <s v="Yes"/>
    <n v="4.2"/>
    <n v="10"/>
    <s v="Annually"/>
  </r>
  <r>
    <s v="EVS01205"/>
    <n v="55.840206000000002"/>
    <n v="37.673208000000002"/>
    <s v="4039 Moscow Ave"/>
    <x v="1"/>
    <x v="1"/>
    <x v="1"/>
    <x v="0"/>
    <n v="0.15"/>
    <s v="6:00-22:00"/>
    <s v="6:00-22:00"/>
    <d v="1899-12-30T16:04:48"/>
    <n v="10.93"/>
    <n v="10"/>
    <s v="Tesla"/>
    <n v="50"/>
    <s v="CCS, Tesla"/>
    <n v="2018"/>
    <s v="Yes"/>
    <n v="4"/>
    <n v="3"/>
    <s v="Monthly"/>
  </r>
  <r>
    <s v="EVS01209"/>
    <n v="37.744720000000001"/>
    <n v="-122.49882599999999"/>
    <s v="9172 San Francisco Ave"/>
    <x v="5"/>
    <x v="5"/>
    <x v="0"/>
    <x v="0"/>
    <n v="0.25"/>
    <s v="6:00-22:00"/>
    <s v="6:00-22:00"/>
    <d v="1899-12-30T16:04:48"/>
    <n v="19.89"/>
    <n v="52"/>
    <s v="Greenlots"/>
    <n v="22"/>
    <s v="CHAdeMO, Tesla"/>
    <n v="2012"/>
    <s v="No"/>
    <n v="3.8"/>
    <n v="9"/>
    <s v="Quarterly"/>
  </r>
  <r>
    <s v="EVS01212"/>
    <n v="39.926687000000001"/>
    <n v="116.347863"/>
    <s v="9865 Beijing Ave"/>
    <x v="10"/>
    <x v="9"/>
    <x v="3"/>
    <x v="0"/>
    <n v="0.1"/>
    <s v="9:00-18:00"/>
    <s v="9:00-18:00"/>
    <d v="1899-12-30T08:52:48"/>
    <n v="12.45"/>
    <n v="73"/>
    <s v="EVgo"/>
    <n v="150"/>
    <s v="Tesla"/>
    <n v="2011"/>
    <s v="No"/>
    <n v="3.9"/>
    <n v="1"/>
    <s v="Quarterly"/>
  </r>
  <r>
    <s v="EVS01218"/>
    <n v="43.740850999999999"/>
    <n v="-79.39358"/>
    <s v="1157 Toronto Ave"/>
    <x v="0"/>
    <x v="0"/>
    <x v="0"/>
    <x v="0"/>
    <n v="0.43"/>
    <s v="9:00-18:00"/>
    <s v="9:00-18:00"/>
    <d v="1899-12-30T08:52:48"/>
    <n v="17.559999999999999"/>
    <n v="42"/>
    <s v="ChargePoint"/>
    <n v="350"/>
    <s v="CHAdeMO"/>
    <n v="2010"/>
    <s v="No"/>
    <n v="4.7"/>
    <n v="9"/>
    <s v="Quarterly"/>
  </r>
  <r>
    <s v="EVS01219"/>
    <n v="39.962107000000003"/>
    <n v="116.465186"/>
    <s v="5705 Beijing Ave"/>
    <x v="10"/>
    <x v="9"/>
    <x v="3"/>
    <x v="0"/>
    <n v="0.46"/>
    <s v="6:00-22:00"/>
    <s v="6:00-22:00"/>
    <d v="1899-12-30T16:04:48"/>
    <n v="16.47"/>
    <n v="93"/>
    <s v="Tesla"/>
    <n v="22"/>
    <s v="Tesla"/>
    <n v="2020"/>
    <s v="No"/>
    <n v="3.7"/>
    <n v="1"/>
    <s v="Quarterly"/>
  </r>
  <r>
    <s v="EVS01220"/>
    <n v="-33.861676000000003"/>
    <n v="18.468477"/>
    <s v="3604 Cape Town Ave"/>
    <x v="14"/>
    <x v="13"/>
    <x v="7"/>
    <x v="0"/>
    <n v="0.38"/>
    <s v="9:00-18:00"/>
    <s v="9:00-18:00"/>
    <d v="1899-12-30T08:52:48"/>
    <n v="17.37"/>
    <n v="20"/>
    <s v="Tesla"/>
    <n v="50"/>
    <s v="Type 2, CCS"/>
    <n v="2014"/>
    <s v="No"/>
    <n v="3.5"/>
    <n v="10"/>
    <s v="Annually"/>
  </r>
  <r>
    <s v="EVS01232"/>
    <n v="-33.755611000000002"/>
    <n v="18.509609999999999"/>
    <s v="3047 Cape Town Ave"/>
    <x v="14"/>
    <x v="13"/>
    <x v="7"/>
    <x v="0"/>
    <n v="0.48"/>
    <d v="2025-07-24T00:00:00"/>
    <s v="9.00-21.00"/>
    <d v="1900-01-11T00:00:00"/>
    <n v="6.17"/>
    <n v="19"/>
    <s v="Ionity"/>
    <n v="50"/>
    <s v="CCS"/>
    <n v="2019"/>
    <s v="No"/>
    <n v="4.2"/>
    <n v="1"/>
    <s v="Monthly"/>
  </r>
  <r>
    <s v="EVS01234"/>
    <n v="-33.729807999999998"/>
    <n v="151.26068799999999"/>
    <s v="1231 Sydney Ave"/>
    <x v="9"/>
    <x v="8"/>
    <x v="5"/>
    <x v="0"/>
    <n v="0.5"/>
    <s v="6:00-22:00"/>
    <s v="6:00-22:00"/>
    <d v="1899-12-30T16:04:48"/>
    <n v="16.5"/>
    <n v="92"/>
    <s v="Tesla"/>
    <n v="150"/>
    <s v="CCS, Tesla"/>
    <n v="2018"/>
    <s v="Yes"/>
    <n v="3.2"/>
    <n v="9"/>
    <s v="Monthly"/>
  </r>
  <r>
    <s v="EVS01235"/>
    <n v="19.592200999999999"/>
    <n v="-99.099669000000006"/>
    <s v="9119 Mexico City Ave"/>
    <x v="17"/>
    <x v="14"/>
    <x v="0"/>
    <x v="0"/>
    <n v="0.19"/>
    <s v="9:00-18:00"/>
    <s v="9:00-18:00"/>
    <d v="1899-12-30T08:52:48"/>
    <n v="5.71"/>
    <n v="11"/>
    <s v="Greenlots"/>
    <n v="150"/>
    <s v="CHAdeMO"/>
    <n v="2023"/>
    <s v="Yes"/>
    <n v="4"/>
    <n v="5"/>
    <s v="Annually"/>
  </r>
  <r>
    <s v="EVS01236"/>
    <n v="37.50967"/>
    <n v="127.030334"/>
    <s v="1779 Seoul Ave"/>
    <x v="6"/>
    <x v="6"/>
    <x v="3"/>
    <x v="0"/>
    <n v="0.21"/>
    <d v="2025-07-24T00:00:00"/>
    <s v="9.00-21.00"/>
    <d v="1900-01-11T00:00:00"/>
    <n v="14.49"/>
    <n v="92"/>
    <s v="Ionity"/>
    <n v="50"/>
    <s v="Type 2, CCS"/>
    <n v="2020"/>
    <s v="No"/>
    <n v="3.7"/>
    <n v="5"/>
    <s v="Quarterly"/>
  </r>
  <r>
    <s v="EVS01238"/>
    <n v="41.935383000000002"/>
    <n v="-87.616722999999993"/>
    <s v="4296 Chicago Ave"/>
    <x v="7"/>
    <x v="5"/>
    <x v="0"/>
    <x v="0"/>
    <n v="0.21"/>
    <s v="6:00-22:00"/>
    <s v="6:00-22:00"/>
    <d v="1899-12-30T16:04:48"/>
    <n v="3.25"/>
    <n v="55"/>
    <s v="Ionity"/>
    <n v="150"/>
    <s v="CHAdeMO, CCS"/>
    <n v="2013"/>
    <s v="No"/>
    <n v="4.5"/>
    <n v="6"/>
    <s v="Annually"/>
  </r>
  <r>
    <s v="EVS01244"/>
    <n v="43.628504"/>
    <n v="-79.403437999999994"/>
    <s v="1294 Toronto Ave"/>
    <x v="0"/>
    <x v="0"/>
    <x v="0"/>
    <x v="0"/>
    <n v="0.13"/>
    <s v="6:00-22:00"/>
    <s v="6:00-22:00"/>
    <d v="1899-12-30T16:04:48"/>
    <n v="14.29"/>
    <n v="14"/>
    <s v="ChargePoint"/>
    <n v="150"/>
    <s v="CCS"/>
    <n v="2019"/>
    <s v="No"/>
    <n v="3.7"/>
    <n v="8"/>
    <s v="Monthly"/>
  </r>
  <r>
    <s v="EVS01248"/>
    <n v="19.576398999999999"/>
    <n v="-99.179317999999995"/>
    <s v="3250 Mexico City Ave"/>
    <x v="17"/>
    <x v="14"/>
    <x v="0"/>
    <x v="0"/>
    <n v="0.11"/>
    <s v="6:00-22:00"/>
    <s v="6:00-22:00"/>
    <d v="1899-12-30T16:04:48"/>
    <n v="2.2599999999999998"/>
    <n v="26"/>
    <s v="Tesla"/>
    <n v="22"/>
    <s v="CCS, Tesla"/>
    <n v="2023"/>
    <s v="No"/>
    <n v="4.3"/>
    <n v="3"/>
    <s v="Monthly"/>
  </r>
  <r>
    <s v="EVS01249"/>
    <n v="37.849393999999997"/>
    <n v="-122.43957399999999"/>
    <s v="7659 San Francisco Ave"/>
    <x v="5"/>
    <x v="5"/>
    <x v="0"/>
    <x v="0"/>
    <n v="0.4"/>
    <s v="6:00-22:00"/>
    <s v="6:00-22:00"/>
    <d v="1899-12-30T16:04:48"/>
    <n v="11.01"/>
    <n v="27"/>
    <s v="EVgo"/>
    <n v="50"/>
    <s v="Tesla, CCS"/>
    <n v="2015"/>
    <s v="Yes"/>
    <n v="4.4000000000000004"/>
    <n v="5"/>
    <s v="Quarterly"/>
  </r>
  <r>
    <s v="EVS01253"/>
    <n v="39.964159000000002"/>
    <n v="116.39743900000001"/>
    <s v="8418 Beijing Ave"/>
    <x v="10"/>
    <x v="9"/>
    <x v="3"/>
    <x v="0"/>
    <n v="0.28999999999999998"/>
    <s v="6:00-22:00"/>
    <s v="6:00-22:00"/>
    <d v="1899-12-30T16:04:48"/>
    <n v="16.23"/>
    <n v="100"/>
    <s v="ChargePoint"/>
    <n v="50"/>
    <s v="Type 2, CCS"/>
    <n v="2013"/>
    <s v="Yes"/>
    <n v="3.4"/>
    <n v="9"/>
    <s v="Annually"/>
  </r>
  <r>
    <s v="EVS01255"/>
    <n v="13.85369"/>
    <n v="100.504924"/>
    <s v="9097 Bangkok Ave"/>
    <x v="4"/>
    <x v="4"/>
    <x v="3"/>
    <x v="0"/>
    <n v="0.35"/>
    <d v="2025-07-24T00:00:00"/>
    <s v="9.00-21.00"/>
    <d v="1900-01-11T00:00:00"/>
    <n v="5.2"/>
    <n v="81"/>
    <s v="ChargePoint"/>
    <n v="150"/>
    <s v="CCS"/>
    <n v="2011"/>
    <s v="Yes"/>
    <n v="3.9"/>
    <n v="5"/>
    <s v="Annually"/>
  </r>
  <r>
    <s v="EVS01258"/>
    <n v="-23.564703999999999"/>
    <n v="-46.697662000000001"/>
    <s v="719 SÃ£o Paulo Ave"/>
    <x v="8"/>
    <x v="7"/>
    <x v="4"/>
    <x v="0"/>
    <n v="0.14000000000000001"/>
    <s v="9:00-18:00"/>
    <s v="9:00-18:00"/>
    <d v="1899-12-30T08:52:48"/>
    <n v="13.41"/>
    <n v="85"/>
    <s v="EVgo"/>
    <n v="150"/>
    <s v="Tesla"/>
    <n v="2022"/>
    <s v="No"/>
    <n v="4.2"/>
    <n v="6"/>
    <s v="Annually"/>
  </r>
  <r>
    <s v="EVS01260"/>
    <n v="25.313647"/>
    <n v="55.216661999999999"/>
    <s v="1351 Dubai Ave"/>
    <x v="12"/>
    <x v="11"/>
    <x v="3"/>
    <x v="0"/>
    <n v="0.23"/>
    <d v="2025-07-24T00:00:00"/>
    <s v="9.00-21.00"/>
    <d v="1900-01-11T00:00:00"/>
    <n v="3.16"/>
    <n v="61"/>
    <s v="EVgo"/>
    <n v="350"/>
    <s v="Tesla, Type 2"/>
    <n v="2021"/>
    <s v="No"/>
    <n v="4.5"/>
    <n v="4"/>
    <s v="Quarterly"/>
  </r>
  <r>
    <s v="EVS01262"/>
    <n v="52.491019000000001"/>
    <n v="13.348886"/>
    <s v="4703 Berlin Ave"/>
    <x v="3"/>
    <x v="3"/>
    <x v="1"/>
    <x v="0"/>
    <n v="0.5"/>
    <s v="6:00-22:00"/>
    <s v="6:00-22:00"/>
    <d v="1899-12-30T16:04:48"/>
    <n v="3.54"/>
    <n v="56"/>
    <s v="EVgo"/>
    <n v="50"/>
    <s v="CHAdeMO"/>
    <n v="2011"/>
    <s v="No"/>
    <n v="3.4"/>
    <n v="5"/>
    <s v="Annually"/>
  </r>
  <r>
    <s v="EVS01268"/>
    <n v="52.592899000000003"/>
    <n v="13.384266999999999"/>
    <s v="9484 Berlin Ave"/>
    <x v="3"/>
    <x v="3"/>
    <x v="1"/>
    <x v="0"/>
    <n v="0.3"/>
    <s v="6:00-22:00"/>
    <s v="6:00-22:00"/>
    <d v="1899-12-30T16:04:48"/>
    <n v="12.16"/>
    <n v="82"/>
    <s v="Tesla"/>
    <n v="50"/>
    <s v="CCS"/>
    <n v="2012"/>
    <s v="No"/>
    <n v="3.8"/>
    <n v="8"/>
    <s v="Monthly"/>
  </r>
  <r>
    <s v="EVS01269"/>
    <n v="18.938383999999999"/>
    <n v="72.816944000000007"/>
    <s v="8521 Mumbai Ave"/>
    <x v="13"/>
    <x v="12"/>
    <x v="3"/>
    <x v="0"/>
    <n v="0.36"/>
    <s v="9:00-18:00"/>
    <s v="9:00-18:00"/>
    <d v="1899-12-30T08:52:48"/>
    <n v="3.8"/>
    <n v="70"/>
    <s v="Greenlots"/>
    <n v="150"/>
    <s v="Tesla"/>
    <n v="2020"/>
    <s v="No"/>
    <n v="4.8"/>
    <n v="4"/>
    <s v="Annually"/>
  </r>
  <r>
    <s v="EVS01282"/>
    <n v="52.411659"/>
    <n v="13.44088"/>
    <s v="1760 Berlin Ave"/>
    <x v="3"/>
    <x v="3"/>
    <x v="1"/>
    <x v="0"/>
    <n v="0.11"/>
    <s v="9:00-18:00"/>
    <s v="9:00-18:00"/>
    <d v="1899-12-30T08:52:48"/>
    <n v="7.96"/>
    <n v="27"/>
    <s v="EVgo"/>
    <n v="50"/>
    <s v="Tesla, CHAdeMO"/>
    <n v="2021"/>
    <s v="Yes"/>
    <n v="4.0999999999999996"/>
    <n v="7"/>
    <s v="Annually"/>
  </r>
  <r>
    <s v="EVS01288"/>
    <n v="18.950461000000001"/>
    <n v="72.896086999999994"/>
    <s v="9750 Mumbai Ave"/>
    <x v="13"/>
    <x v="12"/>
    <x v="3"/>
    <x v="0"/>
    <n v="0.48"/>
    <s v="6:00-22:00"/>
    <s v="6:00-22:00"/>
    <d v="1899-12-30T16:04:48"/>
    <n v="19.86"/>
    <n v="47"/>
    <s v="EVgo"/>
    <n v="50"/>
    <s v="Type 2"/>
    <n v="2017"/>
    <s v="Yes"/>
    <n v="4.3"/>
    <n v="3"/>
    <s v="Monthly"/>
  </r>
  <r>
    <s v="EVS01290"/>
    <n v="13.848853999999999"/>
    <n v="100.532025"/>
    <s v="2410 Bangkok Ave"/>
    <x v="4"/>
    <x v="4"/>
    <x v="3"/>
    <x v="0"/>
    <n v="0.15"/>
    <d v="2025-07-24T00:00:00"/>
    <s v="9.00-21.00"/>
    <d v="1900-01-11T00:00:00"/>
    <n v="14.62"/>
    <n v="99"/>
    <s v="EVgo"/>
    <n v="350"/>
    <s v="Type 2, Tesla"/>
    <n v="2016"/>
    <s v="No"/>
    <n v="3.9"/>
    <n v="7"/>
    <s v="Quarterly"/>
  </r>
  <r>
    <s v="EVS01297"/>
    <n v="-33.888069999999999"/>
    <n v="18.440263999999999"/>
    <s v="2970 Cape Town Ave"/>
    <x v="14"/>
    <x v="13"/>
    <x v="7"/>
    <x v="0"/>
    <n v="0.36"/>
    <s v="6:00-22:00"/>
    <s v="6:00-22:00"/>
    <d v="1899-12-30T16:04:48"/>
    <n v="11.48"/>
    <n v="69"/>
    <s v="Ionity"/>
    <n v="150"/>
    <s v="Tesla, CHAdeMO"/>
    <n v="2013"/>
    <s v="No"/>
    <n v="4.4000000000000004"/>
    <n v="2"/>
    <s v="Quarterly"/>
  </r>
  <r>
    <s v="EVS01300"/>
    <n v="-33.710382000000003"/>
    <n v="151.21445399999999"/>
    <s v="4793 Sydney Ave"/>
    <x v="9"/>
    <x v="8"/>
    <x v="5"/>
    <x v="0"/>
    <n v="0.47"/>
    <d v="2025-07-24T00:00:00"/>
    <s v="9.00-21.00"/>
    <d v="1900-01-11T00:00:00"/>
    <n v="15.41"/>
    <n v="42"/>
    <s v="Tesla"/>
    <n v="22"/>
    <s v="Type 2"/>
    <n v="2011"/>
    <s v="Yes"/>
    <n v="3.5"/>
    <n v="4"/>
    <s v="Annually"/>
  </r>
  <r>
    <s v="EVS01304"/>
    <n v="39.933034999999997"/>
    <n v="116.341178"/>
    <s v="8194 Beijing Ave"/>
    <x v="10"/>
    <x v="9"/>
    <x v="3"/>
    <x v="0"/>
    <n v="0.17"/>
    <s v="6:00-22:00"/>
    <s v="6:00-22:00"/>
    <d v="1899-12-30T16:04:48"/>
    <n v="13.62"/>
    <n v="39"/>
    <s v="ChargePoint"/>
    <n v="22"/>
    <s v="Type 2"/>
    <n v="2018"/>
    <s v="Yes"/>
    <n v="4"/>
    <n v="8"/>
    <s v="Monthly"/>
  </r>
  <r>
    <s v="EVS01306"/>
    <n v="18.917158000000001"/>
    <n v="72.878654999999995"/>
    <s v="1268 Mumbai Ave"/>
    <x v="13"/>
    <x v="12"/>
    <x v="3"/>
    <x v="0"/>
    <n v="0.11"/>
    <d v="2025-07-24T00:00:00"/>
    <s v="9.00-21.00"/>
    <d v="1900-01-11T00:00:00"/>
    <n v="4.25"/>
    <n v="90"/>
    <s v="Ionity"/>
    <n v="350"/>
    <s v="CCS"/>
    <n v="2017"/>
    <s v="Yes"/>
    <n v="4.5"/>
    <n v="7"/>
    <s v="Quarterly"/>
  </r>
  <r>
    <s v="EVS01308"/>
    <n v="19.426656999999999"/>
    <n v="-99.042676"/>
    <s v="68 Mexico City Ave"/>
    <x v="17"/>
    <x v="14"/>
    <x v="0"/>
    <x v="0"/>
    <n v="0.13"/>
    <s v="9:00-18:00"/>
    <s v="9:00-18:00"/>
    <d v="1899-12-30T08:52:48"/>
    <n v="9.35"/>
    <n v="56"/>
    <s v="ChargePoint"/>
    <n v="150"/>
    <s v="CHAdeMO, CCS"/>
    <n v="2015"/>
    <s v="Yes"/>
    <n v="3.4"/>
    <n v="8"/>
    <s v="Quarterly"/>
  </r>
  <r>
    <s v="EVS01310"/>
    <n v="43.664200000000001"/>
    <n v="-79.423907999999997"/>
    <s v="2608 Toronto Ave"/>
    <x v="0"/>
    <x v="0"/>
    <x v="0"/>
    <x v="0"/>
    <n v="0.46"/>
    <d v="2025-07-24T00:00:00"/>
    <s v="9.00-21.00"/>
    <d v="1900-01-11T00:00:00"/>
    <n v="10.88"/>
    <n v="33"/>
    <s v="EVgo"/>
    <n v="350"/>
    <s v="CHAdeMO, Type 2"/>
    <n v="2019"/>
    <s v="Yes"/>
    <n v="3.6"/>
    <n v="5"/>
    <s v="Annually"/>
  </r>
  <r>
    <s v="EVS01312"/>
    <n v="39.965361000000001"/>
    <n v="116.24622599999999"/>
    <s v="3924 Beijing Ave"/>
    <x v="10"/>
    <x v="9"/>
    <x v="3"/>
    <x v="0"/>
    <n v="0.25"/>
    <s v="6:00-22:00"/>
    <s v="6:00-22:00"/>
    <d v="1899-12-30T16:04:48"/>
    <n v="6.5"/>
    <n v="34"/>
    <s v="Ionity"/>
    <n v="150"/>
    <s v="Tesla, Type 2"/>
    <n v="2020"/>
    <s v="Yes"/>
    <n v="4.5999999999999996"/>
    <n v="5"/>
    <s v="Quarterly"/>
  </r>
  <r>
    <s v="EVS01314"/>
    <n v="19.463640999999999"/>
    <n v="-99.002180999999993"/>
    <s v="8278 Mexico City Ave"/>
    <x v="17"/>
    <x v="14"/>
    <x v="0"/>
    <x v="0"/>
    <n v="0.33"/>
    <d v="2025-07-24T00:00:00"/>
    <s v="9.00-21.00"/>
    <d v="1900-01-11T00:00:00"/>
    <n v="3.34"/>
    <n v="40"/>
    <s v="ChargePoint"/>
    <n v="50"/>
    <s v="CCS, Type 2"/>
    <n v="2017"/>
    <s v="No"/>
    <n v="3.3"/>
    <n v="6"/>
    <s v="Monthly"/>
  </r>
  <r>
    <s v="EVS01315"/>
    <n v="-33.895029999999998"/>
    <n v="151.28654"/>
    <s v="8661 Sydney Ave"/>
    <x v="9"/>
    <x v="8"/>
    <x v="5"/>
    <x v="0"/>
    <n v="0.28999999999999998"/>
    <d v="2025-07-24T00:00:00"/>
    <s v="9.00-21.00"/>
    <d v="1900-01-11T00:00:00"/>
    <n v="6.4"/>
    <n v="51"/>
    <s v="Ionity"/>
    <n v="150"/>
    <s v="CCS, CHAdeMO"/>
    <n v="2021"/>
    <s v="No"/>
    <n v="4.5"/>
    <n v="6"/>
    <s v="Quarterly"/>
  </r>
  <r>
    <s v="EVS01316"/>
    <n v="13.879457"/>
    <n v="100.58747099999999"/>
    <s v="1263 Bangkok Ave"/>
    <x v="4"/>
    <x v="4"/>
    <x v="3"/>
    <x v="0"/>
    <n v="0.35"/>
    <d v="2025-07-24T00:00:00"/>
    <s v="9.00-21.00"/>
    <d v="1900-01-11T00:00:00"/>
    <n v="14.85"/>
    <n v="86"/>
    <s v="Ionity"/>
    <n v="150"/>
    <s v="Tesla, CCS"/>
    <n v="2021"/>
    <s v="No"/>
    <n v="4.7"/>
    <n v="10"/>
    <s v="Annually"/>
  </r>
  <r>
    <s v="EVS01318"/>
    <n v="-33.887163999999999"/>
    <n v="151.26508000000001"/>
    <s v="7646 Sydney Ave"/>
    <x v="9"/>
    <x v="8"/>
    <x v="5"/>
    <x v="0"/>
    <n v="0.34"/>
    <s v="6:00-22:00"/>
    <s v="6:00-22:00"/>
    <d v="1899-12-30T16:04:48"/>
    <n v="13.71"/>
    <n v="14"/>
    <s v="EVgo"/>
    <n v="22"/>
    <s v="CHAdeMO, CCS"/>
    <n v="2016"/>
    <s v="Yes"/>
    <n v="3.4"/>
    <n v="9"/>
    <s v="Annually"/>
  </r>
  <r>
    <s v="EVS01321"/>
    <n v="73.388051000000004"/>
    <n v="20.366689999999998"/>
    <s v="8233 Random Rd"/>
    <x v="11"/>
    <x v="10"/>
    <x v="6"/>
    <x v="0"/>
    <n v="0.47"/>
    <s v="9:00-18:00"/>
    <s v="9:00-18:00"/>
    <d v="1899-12-30T08:52:48"/>
    <n v="6.47"/>
    <n v="26"/>
    <s v="Tesla"/>
    <n v="150"/>
    <s v="Type 2"/>
    <n v="2021"/>
    <s v="No"/>
    <n v="4.7"/>
    <n v="8"/>
    <s v="Annually"/>
  </r>
  <r>
    <s v="EVS01322"/>
    <n v="43.726371"/>
    <n v="-79.351855"/>
    <s v="5277 Toronto Ave"/>
    <x v="0"/>
    <x v="0"/>
    <x v="0"/>
    <x v="0"/>
    <n v="0.37"/>
    <s v="6:00-22:00"/>
    <s v="6:00-22:00"/>
    <d v="1899-12-30T16:04:48"/>
    <n v="3.12"/>
    <n v="99"/>
    <s v="Greenlots"/>
    <n v="350"/>
    <s v="Type 2, CHAdeMO"/>
    <n v="2013"/>
    <s v="Yes"/>
    <n v="3.1"/>
    <n v="1"/>
    <s v="Quarterly"/>
  </r>
  <r>
    <s v="EVS01323"/>
    <n v="37.695295000000002"/>
    <n v="127.039537"/>
    <s v="1765 Seoul Ave"/>
    <x v="6"/>
    <x v="6"/>
    <x v="3"/>
    <x v="0"/>
    <n v="0.11"/>
    <d v="2025-07-24T00:00:00"/>
    <s v="9.00-21.00"/>
    <d v="1900-01-11T00:00:00"/>
    <n v="15.96"/>
    <n v="78"/>
    <s v="ChargePoint"/>
    <n v="50"/>
    <s v="CCS"/>
    <n v="2016"/>
    <s v="Yes"/>
    <n v="4.5999999999999996"/>
    <n v="8"/>
    <s v="Annually"/>
  </r>
  <r>
    <s v="EVS01324"/>
    <n v="-33.815818999999998"/>
    <n v="151.33215999999999"/>
    <s v="4261 Sydney Ave"/>
    <x v="9"/>
    <x v="8"/>
    <x v="5"/>
    <x v="0"/>
    <n v="0.35"/>
    <s v="6:00-22:00"/>
    <s v="6:00-22:00"/>
    <d v="1899-12-30T16:04:48"/>
    <n v="17.71"/>
    <n v="27"/>
    <s v="EVgo"/>
    <n v="22"/>
    <s v="Type 2, CCS"/>
    <n v="2010"/>
    <s v="Yes"/>
    <n v="3.2"/>
    <n v="9"/>
    <s v="Monthly"/>
  </r>
  <r>
    <s v="EVS01326"/>
    <n v="-33.873117999999998"/>
    <n v="151.37527"/>
    <s v="9730 Sydney Ave"/>
    <x v="9"/>
    <x v="8"/>
    <x v="5"/>
    <x v="0"/>
    <n v="0.12"/>
    <s v="9:00-18:00"/>
    <s v="9:00-18:00"/>
    <d v="1899-12-30T08:52:48"/>
    <n v="15.08"/>
    <n v="66"/>
    <s v="Greenlots"/>
    <n v="350"/>
    <s v="Type 2, CHAdeMO"/>
    <n v="2011"/>
    <s v="No"/>
    <n v="3.3"/>
    <n v="7"/>
    <s v="Annually"/>
  </r>
  <r>
    <s v="EVS01328"/>
    <n v="34.023187"/>
    <n v="-118.350064"/>
    <s v="2983 Los Angeles Ave"/>
    <x v="16"/>
    <x v="5"/>
    <x v="0"/>
    <x v="0"/>
    <n v="0.15"/>
    <s v="6:00-22:00"/>
    <s v="6:00-22:00"/>
    <d v="1899-12-30T16:04:48"/>
    <n v="1.89"/>
    <n v="21"/>
    <s v="ChargePoint"/>
    <n v="50"/>
    <s v="Type 2, CHAdeMO"/>
    <n v="2013"/>
    <s v="No"/>
    <n v="3.5"/>
    <n v="2"/>
    <s v="Monthly"/>
  </r>
  <r>
    <s v="EVS01329"/>
    <n v="-33.882882000000002"/>
    <n v="151.22963300000001"/>
    <s v="7097 Sydney Ave"/>
    <x v="9"/>
    <x v="8"/>
    <x v="5"/>
    <x v="0"/>
    <n v="0.49"/>
    <s v="9:00-18:00"/>
    <s v="9:00-18:00"/>
    <d v="1899-12-30T08:52:48"/>
    <n v="3.52"/>
    <n v="71"/>
    <s v="Greenlots"/>
    <n v="50"/>
    <s v="CCS, CHAdeMO"/>
    <n v="2018"/>
    <s v="No"/>
    <n v="4.5999999999999996"/>
    <n v="9"/>
    <s v="Monthly"/>
  </r>
  <r>
    <s v="EVS01330"/>
    <n v="37.864618999999998"/>
    <n v="-122.45056099999999"/>
    <s v="3124 San Francisco Ave"/>
    <x v="5"/>
    <x v="5"/>
    <x v="0"/>
    <x v="0"/>
    <n v="0.46"/>
    <s v="9:00-18:00"/>
    <s v="9:00-18:00"/>
    <d v="1899-12-30T08:52:48"/>
    <n v="19.920000000000002"/>
    <n v="16"/>
    <s v="Tesla"/>
    <n v="22"/>
    <s v="CCS, CHAdeMO"/>
    <n v="2011"/>
    <s v="Yes"/>
    <n v="3.6"/>
    <n v="3"/>
    <s v="Annually"/>
  </r>
  <r>
    <s v="EVS01331"/>
    <n v="-83.623067000000006"/>
    <n v="-9.8276289999999999"/>
    <s v="7470 Random Rd"/>
    <x v="11"/>
    <x v="10"/>
    <x v="6"/>
    <x v="0"/>
    <n v="0.28999999999999998"/>
    <d v="2025-07-24T00:00:00"/>
    <s v="9.00-21.00"/>
    <d v="1900-01-11T00:00:00"/>
    <n v="13.55"/>
    <n v="97"/>
    <s v="Tesla"/>
    <n v="350"/>
    <s v="CCS"/>
    <n v="2013"/>
    <s v="No"/>
    <n v="4.7"/>
    <n v="10"/>
    <s v="Monthly"/>
  </r>
  <r>
    <s v="EVS01332"/>
    <n v="-33.739927000000002"/>
    <n v="151.34907699999999"/>
    <s v="918 Sydney Ave"/>
    <x v="9"/>
    <x v="8"/>
    <x v="5"/>
    <x v="0"/>
    <n v="0.14000000000000001"/>
    <d v="2025-07-24T00:00:00"/>
    <s v="9.00-21.00"/>
    <d v="1900-01-11T00:00:00"/>
    <n v="6.93"/>
    <n v="93"/>
    <s v="Tesla"/>
    <n v="350"/>
    <s v="Tesla"/>
    <n v="2014"/>
    <s v="No"/>
    <n v="3.9"/>
    <n v="2"/>
    <s v="Quarterly"/>
  </r>
  <r>
    <s v="EVS01338"/>
    <n v="37.822372000000001"/>
    <n v="-122.464574"/>
    <s v="633 San Francisco Ave"/>
    <x v="5"/>
    <x v="5"/>
    <x v="0"/>
    <x v="0"/>
    <n v="0.23"/>
    <d v="2025-07-24T00:00:00"/>
    <s v="9.00-21.00"/>
    <d v="1900-01-11T00:00:00"/>
    <n v="6.78"/>
    <n v="40"/>
    <s v="Ionity"/>
    <n v="150"/>
    <s v="CHAdeMO"/>
    <n v="2012"/>
    <s v="No"/>
    <n v="4.2"/>
    <n v="7"/>
    <s v="Annually"/>
  </r>
  <r>
    <s v="EVS01342"/>
    <n v="37.747585999999998"/>
    <n v="-122.466256"/>
    <s v="3744 San Francisco Ave"/>
    <x v="5"/>
    <x v="5"/>
    <x v="0"/>
    <x v="0"/>
    <n v="0.38"/>
    <s v="9:00-18:00"/>
    <s v="9:00-18:00"/>
    <d v="1899-12-30T08:52:48"/>
    <n v="16.05"/>
    <n v="62"/>
    <s v="Ionity"/>
    <n v="50"/>
    <s v="CCS"/>
    <n v="2022"/>
    <s v="No"/>
    <n v="4.2"/>
    <n v="10"/>
    <s v="Quarterly"/>
  </r>
  <r>
    <s v="EVS01343"/>
    <n v="37.781537999999998"/>
    <n v="-122.365482"/>
    <s v="1537 San Francisco Ave"/>
    <x v="5"/>
    <x v="5"/>
    <x v="0"/>
    <x v="0"/>
    <n v="0.41"/>
    <s v="9:00-18:00"/>
    <s v="9:00-18:00"/>
    <d v="1899-12-30T08:52:48"/>
    <n v="2.2799999999999998"/>
    <n v="22"/>
    <s v="Tesla"/>
    <n v="22"/>
    <s v="CHAdeMO, CCS"/>
    <n v="2013"/>
    <s v="No"/>
    <n v="3.6"/>
    <n v="4"/>
    <s v="Monthly"/>
  </r>
  <r>
    <s v="EVS01346"/>
    <n v="19.046437000000001"/>
    <n v="72.870101000000005"/>
    <s v="6321 Mumbai Ave"/>
    <x v="13"/>
    <x v="12"/>
    <x v="3"/>
    <x v="0"/>
    <n v="0.16"/>
    <d v="2025-07-24T00:00:00"/>
    <s v="9.00-21.00"/>
    <d v="1900-01-11T00:00:00"/>
    <n v="0.65"/>
    <n v="48"/>
    <s v="Ionity"/>
    <n v="150"/>
    <s v="CCS"/>
    <n v="2010"/>
    <s v="No"/>
    <n v="4"/>
    <n v="8"/>
    <s v="Quarterly"/>
  </r>
  <r>
    <s v="EVS01351"/>
    <n v="32.978420999999997"/>
    <n v="-43.776871999999997"/>
    <s v="4141 Random Rd"/>
    <x v="11"/>
    <x v="10"/>
    <x v="6"/>
    <x v="0"/>
    <n v="0.14000000000000001"/>
    <s v="9:00-18:00"/>
    <s v="9:00-18:00"/>
    <d v="1899-12-30T08:52:48"/>
    <n v="3.86"/>
    <n v="15"/>
    <s v="Ionity"/>
    <n v="50"/>
    <s v="CHAdeMO, Tesla"/>
    <n v="2018"/>
    <s v="No"/>
    <n v="3.9"/>
    <n v="9"/>
    <s v="Quarterly"/>
  </r>
  <r>
    <s v="EVS01355"/>
    <n v="39.928899999999999"/>
    <n v="116.448475"/>
    <s v="6727 Beijing Ave"/>
    <x v="10"/>
    <x v="9"/>
    <x v="3"/>
    <x v="0"/>
    <n v="0.47"/>
    <s v="6:00-22:00"/>
    <s v="6:00-22:00"/>
    <d v="1899-12-30T16:04:48"/>
    <n v="13.63"/>
    <n v="99"/>
    <s v="Ionity"/>
    <n v="50"/>
    <s v="Type 2"/>
    <n v="2010"/>
    <s v="Yes"/>
    <n v="3.9"/>
    <n v="9"/>
    <s v="Quarterly"/>
  </r>
  <r>
    <s v="EVS01356"/>
    <n v="43.798651"/>
    <n v="-79.349846999999997"/>
    <s v="2164 Toronto Ave"/>
    <x v="0"/>
    <x v="0"/>
    <x v="0"/>
    <x v="0"/>
    <n v="0.28999999999999998"/>
    <s v="9:00-18:00"/>
    <s v="9:00-18:00"/>
    <d v="1899-12-30T08:52:48"/>
    <n v="10.1"/>
    <n v="37"/>
    <s v="Tesla"/>
    <n v="350"/>
    <s v="CCS, Tesla"/>
    <n v="2021"/>
    <s v="Yes"/>
    <n v="3.6"/>
    <n v="10"/>
    <s v="Monthly"/>
  </r>
  <r>
    <s v="EVS01360"/>
    <n v="37.643523999999999"/>
    <n v="127.09444000000001"/>
    <s v="4371 Seoul Ave"/>
    <x v="6"/>
    <x v="6"/>
    <x v="3"/>
    <x v="0"/>
    <n v="0.11"/>
    <s v="6:00-22:00"/>
    <s v="6:00-22:00"/>
    <d v="1899-12-30T16:04:48"/>
    <n v="7.09"/>
    <n v="82"/>
    <s v="Tesla"/>
    <n v="350"/>
    <s v="CCS"/>
    <n v="2021"/>
    <s v="Yes"/>
    <n v="3.5"/>
    <n v="8"/>
    <s v="Monthly"/>
  </r>
  <r>
    <s v="EVS01363"/>
    <n v="13.799237"/>
    <n v="100.570212"/>
    <s v="6836 Bangkok Ave"/>
    <x v="4"/>
    <x v="4"/>
    <x v="3"/>
    <x v="0"/>
    <n v="0.48"/>
    <s v="9:00-18:00"/>
    <s v="9:00-18:00"/>
    <d v="1899-12-30T08:52:48"/>
    <n v="14.05"/>
    <n v="65"/>
    <s v="Tesla"/>
    <n v="350"/>
    <s v="CCS, Tesla"/>
    <n v="2022"/>
    <s v="Yes"/>
    <n v="3.4"/>
    <n v="3"/>
    <s v="Quarterly"/>
  </r>
  <r>
    <s v="EVS01365"/>
    <n v="13.838505"/>
    <n v="100.592743"/>
    <s v="2476 Bangkok Ave"/>
    <x v="4"/>
    <x v="4"/>
    <x v="3"/>
    <x v="0"/>
    <n v="0.18"/>
    <s v="6:00-22:00"/>
    <s v="6:00-22:00"/>
    <d v="1899-12-30T16:04:48"/>
    <n v="18.63"/>
    <n v="59"/>
    <s v="ChargePoint"/>
    <n v="350"/>
    <s v="CCS, CHAdeMO"/>
    <n v="2021"/>
    <s v="Yes"/>
    <n v="4.5"/>
    <n v="4"/>
    <s v="Monthly"/>
  </r>
  <r>
    <s v="EVS01371"/>
    <n v="-50.106558999999997"/>
    <n v="-155.664376"/>
    <s v="8714 Random Rd"/>
    <x v="11"/>
    <x v="10"/>
    <x v="6"/>
    <x v="0"/>
    <n v="0.35"/>
    <s v="6:00-22:00"/>
    <s v="6:00-22:00"/>
    <d v="1899-12-30T16:04:48"/>
    <n v="8.59"/>
    <n v="18"/>
    <s v="Tesla"/>
    <n v="22"/>
    <s v="Type 2"/>
    <n v="2020"/>
    <s v="No"/>
    <n v="3.3"/>
    <n v="8"/>
    <s v="Annually"/>
  </r>
  <r>
    <s v="EVS01374"/>
    <n v="-33.860878999999997"/>
    <n v="18.57245"/>
    <s v="6914 Cape Town Ave"/>
    <x v="14"/>
    <x v="13"/>
    <x v="7"/>
    <x v="0"/>
    <n v="0.13"/>
    <s v="6:00-22:00"/>
    <s v="6:00-22:00"/>
    <d v="1899-12-30T16:04:48"/>
    <n v="9.0299999999999994"/>
    <n v="26"/>
    <s v="Tesla"/>
    <n v="150"/>
    <s v="CCS"/>
    <n v="2015"/>
    <s v="Yes"/>
    <n v="3.5"/>
    <n v="3"/>
    <s v="Annually"/>
  </r>
  <r>
    <s v="EVS01375"/>
    <n v="41.961902000000002"/>
    <n v="-87.753527000000005"/>
    <s v="4858 Chicago Ave"/>
    <x v="7"/>
    <x v="5"/>
    <x v="0"/>
    <x v="0"/>
    <n v="0.28000000000000003"/>
    <s v="6:00-22:00"/>
    <s v="6:00-22:00"/>
    <d v="1899-12-30T16:04:48"/>
    <n v="7.11"/>
    <n v="28"/>
    <s v="Greenlots"/>
    <n v="22"/>
    <s v="CCS"/>
    <n v="2016"/>
    <s v="No"/>
    <n v="4.5"/>
    <n v="7"/>
    <s v="Annually"/>
  </r>
  <r>
    <s v="EVS01379"/>
    <n v="55.861840000000001"/>
    <n v="37.689776999999999"/>
    <s v="8873 Moscow Ave"/>
    <x v="1"/>
    <x v="1"/>
    <x v="1"/>
    <x v="0"/>
    <n v="0.14000000000000001"/>
    <s v="9:00-18:00"/>
    <s v="9:00-18:00"/>
    <d v="1899-12-30T08:52:48"/>
    <n v="16.940000000000001"/>
    <n v="48"/>
    <s v="Ionity"/>
    <n v="150"/>
    <s v="CCS, Type 2"/>
    <n v="2010"/>
    <s v="No"/>
    <n v="3.2"/>
    <n v="2"/>
    <s v="Quarterly"/>
  </r>
  <r>
    <s v="EVS01384"/>
    <n v="34.017420000000001"/>
    <n v="-118.226354"/>
    <s v="5553 Los Angeles Ave"/>
    <x v="16"/>
    <x v="5"/>
    <x v="0"/>
    <x v="0"/>
    <n v="0.25"/>
    <s v="6:00-22:00"/>
    <s v="6:00-22:00"/>
    <d v="1899-12-30T16:04:48"/>
    <n v="16.440000000000001"/>
    <n v="39"/>
    <s v="ChargePoint"/>
    <n v="50"/>
    <s v="CCS, CHAdeMO"/>
    <n v="2014"/>
    <s v="No"/>
    <n v="4.2"/>
    <n v="4"/>
    <s v="Monthly"/>
  </r>
  <r>
    <s v="EVS01393"/>
    <n v="52.597169999999998"/>
    <n v="13.489921000000001"/>
    <s v="2193 Berlin Ave"/>
    <x v="3"/>
    <x v="3"/>
    <x v="1"/>
    <x v="0"/>
    <n v="0.5"/>
    <s v="6:00-22:00"/>
    <s v="6:00-22:00"/>
    <d v="1899-12-30T16:04:48"/>
    <n v="10.86"/>
    <n v="69"/>
    <s v="EVgo"/>
    <n v="22"/>
    <s v="CCS, Tesla"/>
    <n v="2012"/>
    <s v="Yes"/>
    <n v="4.9000000000000004"/>
    <n v="7"/>
    <s v="Monthly"/>
  </r>
  <r>
    <s v="EVS01400"/>
    <n v="-33.868569000000001"/>
    <n v="151.32228900000001"/>
    <s v="9914 Sydney Ave"/>
    <x v="9"/>
    <x v="8"/>
    <x v="5"/>
    <x v="0"/>
    <n v="0.22"/>
    <s v="6:00-22:00"/>
    <s v="6:00-22:00"/>
    <d v="1899-12-30T16:04:48"/>
    <n v="2.27"/>
    <n v="57"/>
    <s v="EVgo"/>
    <n v="50"/>
    <s v="CCS, Tesla"/>
    <n v="2011"/>
    <s v="No"/>
    <n v="3.6"/>
    <n v="1"/>
    <s v="Annually"/>
  </r>
  <r>
    <s v="EVS01401"/>
    <n v="-2.3950719999999999"/>
    <n v="-117.93907299999999"/>
    <s v="2549 Random Rd"/>
    <x v="11"/>
    <x v="10"/>
    <x v="6"/>
    <x v="0"/>
    <n v="0.27"/>
    <d v="2025-07-24T00:00:00"/>
    <s v="9.00-21.00"/>
    <d v="1900-01-11T00:00:00"/>
    <n v="7.51"/>
    <n v="29"/>
    <s v="Greenlots"/>
    <n v="150"/>
    <s v="Tesla, CCS"/>
    <n v="2015"/>
    <s v="Yes"/>
    <n v="4"/>
    <n v="9"/>
    <s v="Annually"/>
  </r>
  <r>
    <s v="EVS01403"/>
    <n v="39.874910999999997"/>
    <n v="116.206175"/>
    <s v="3881 Beijing Ave"/>
    <x v="10"/>
    <x v="9"/>
    <x v="3"/>
    <x v="0"/>
    <n v="0.35"/>
    <d v="2025-07-24T00:00:00"/>
    <s v="9.00-21.00"/>
    <d v="1900-01-11T00:00:00"/>
    <n v="7"/>
    <n v="42"/>
    <s v="Greenlots"/>
    <n v="150"/>
    <s v="CHAdeMO, Tesla"/>
    <n v="2013"/>
    <s v="Yes"/>
    <n v="4.5999999999999996"/>
    <n v="1"/>
    <s v="Quarterly"/>
  </r>
  <r>
    <s v="EVS01405"/>
    <n v="-33.853662"/>
    <n v="151.32678200000001"/>
    <s v="2183 Sydney Ave"/>
    <x v="9"/>
    <x v="8"/>
    <x v="5"/>
    <x v="0"/>
    <n v="0.3"/>
    <d v="2025-07-24T00:00:00"/>
    <s v="9.00-21.00"/>
    <d v="1900-01-11T00:00:00"/>
    <n v="13.33"/>
    <n v="23"/>
    <s v="ChargePoint"/>
    <n v="350"/>
    <s v="Type 2"/>
    <n v="2016"/>
    <s v="Yes"/>
    <n v="3.1"/>
    <n v="2"/>
    <s v="Quarterly"/>
  </r>
  <r>
    <s v="EVS01406"/>
    <n v="13.722958"/>
    <n v="100.514492"/>
    <s v="4342 Bangkok Ave"/>
    <x v="4"/>
    <x v="4"/>
    <x v="3"/>
    <x v="0"/>
    <n v="0.31"/>
    <s v="6:00-22:00"/>
    <s v="6:00-22:00"/>
    <d v="1899-12-30T16:04:48"/>
    <n v="18.7"/>
    <n v="36"/>
    <s v="EVgo"/>
    <n v="22"/>
    <s v="Tesla, Type 2"/>
    <n v="2015"/>
    <s v="Yes"/>
    <n v="4"/>
    <n v="1"/>
    <s v="Quarterly"/>
  </r>
  <r>
    <s v="EVS01407"/>
    <n v="39.962356999999997"/>
    <n v="116.464322"/>
    <s v="7398 Beijing Ave"/>
    <x v="10"/>
    <x v="9"/>
    <x v="3"/>
    <x v="0"/>
    <n v="0.26"/>
    <s v="6:00-22:00"/>
    <s v="6:00-22:00"/>
    <d v="1899-12-30T16:04:48"/>
    <n v="4.07"/>
    <n v="58"/>
    <s v="EVgo"/>
    <n v="350"/>
    <s v="CHAdeMO, Tesla"/>
    <n v="2014"/>
    <s v="Yes"/>
    <n v="3.7"/>
    <n v="1"/>
    <s v="Quarterly"/>
  </r>
  <r>
    <s v="EVS01411"/>
    <n v="13.650950999999999"/>
    <n v="-107.42209"/>
    <s v="6613 Random Rd"/>
    <x v="11"/>
    <x v="10"/>
    <x v="6"/>
    <x v="0"/>
    <n v="0.35"/>
    <s v="6:00-22:00"/>
    <s v="6:00-22:00"/>
    <d v="1899-12-30T16:04:48"/>
    <n v="17.97"/>
    <n v="98"/>
    <s v="Ionity"/>
    <n v="150"/>
    <s v="Tesla"/>
    <n v="2022"/>
    <s v="No"/>
    <n v="3.7"/>
    <n v="1"/>
    <s v="Monthly"/>
  </r>
  <r>
    <s v="EVS01419"/>
    <n v="13.860588"/>
    <n v="100.527264"/>
    <s v="818 Bangkok Ave"/>
    <x v="4"/>
    <x v="4"/>
    <x v="3"/>
    <x v="0"/>
    <n v="0.34"/>
    <d v="2025-07-24T00:00:00"/>
    <s v="9.00-21.00"/>
    <d v="1900-01-11T00:00:00"/>
    <n v="4.93"/>
    <n v="36"/>
    <s v="EVgo"/>
    <n v="22"/>
    <s v="Type 2"/>
    <n v="2012"/>
    <s v="Yes"/>
    <n v="3.1"/>
    <n v="8"/>
    <s v="Quarterly"/>
  </r>
  <r>
    <s v="EVS01421"/>
    <n v="-46.883234999999999"/>
    <n v="-90.183888999999994"/>
    <s v="6777 Random Rd"/>
    <x v="11"/>
    <x v="10"/>
    <x v="6"/>
    <x v="0"/>
    <n v="0.28999999999999998"/>
    <s v="6:00-22:00"/>
    <s v="6:00-22:00"/>
    <d v="1899-12-30T16:04:48"/>
    <n v="5.54"/>
    <n v="44"/>
    <s v="ChargePoint"/>
    <n v="50"/>
    <s v="CCS, Type 2"/>
    <n v="2012"/>
    <s v="No"/>
    <n v="3.4"/>
    <n v="2"/>
    <s v="Monthly"/>
  </r>
  <r>
    <s v="EVS01422"/>
    <n v="-33.776435999999997"/>
    <n v="151.388665"/>
    <s v="9362 Sydney Ave"/>
    <x v="9"/>
    <x v="8"/>
    <x v="5"/>
    <x v="0"/>
    <n v="0.28999999999999998"/>
    <s v="6:00-22:00"/>
    <s v="6:00-22:00"/>
    <d v="1899-12-30T16:04:48"/>
    <n v="3.26"/>
    <n v="10"/>
    <s v="Ionity"/>
    <n v="350"/>
    <s v="Tesla, CHAdeMO"/>
    <n v="2021"/>
    <s v="Yes"/>
    <n v="5"/>
    <n v="3"/>
    <s v="Monthly"/>
  </r>
  <r>
    <s v="EVS01424"/>
    <n v="19.016195"/>
    <n v="72.852008999999995"/>
    <s v="2492 Mumbai Ave"/>
    <x v="13"/>
    <x v="12"/>
    <x v="3"/>
    <x v="0"/>
    <n v="0.2"/>
    <s v="9:00-18:00"/>
    <s v="9:00-18:00"/>
    <d v="1899-12-30T08:52:48"/>
    <n v="4.75"/>
    <n v="13"/>
    <s v="Ionity"/>
    <n v="22"/>
    <s v="CHAdeMO"/>
    <n v="2018"/>
    <s v="No"/>
    <n v="3.1"/>
    <n v="4"/>
    <s v="Annually"/>
  </r>
  <r>
    <s v="EVS01428"/>
    <n v="39.948154000000002"/>
    <n v="116.464414"/>
    <s v="1996 Beijing Ave"/>
    <x v="10"/>
    <x v="9"/>
    <x v="3"/>
    <x v="0"/>
    <n v="0.18"/>
    <d v="2025-07-24T00:00:00"/>
    <s v="9.00-21.00"/>
    <d v="1900-01-11T00:00:00"/>
    <n v="19.28"/>
    <n v="45"/>
    <s v="Tesla"/>
    <n v="22"/>
    <s v="Type 2"/>
    <n v="2016"/>
    <s v="Yes"/>
    <n v="4.4000000000000004"/>
    <n v="7"/>
    <s v="Monthly"/>
  </r>
  <r>
    <s v="EVS01430"/>
    <n v="34.181975000000001"/>
    <n v="-118.287696"/>
    <s v="4345 Los Angeles Ave"/>
    <x v="16"/>
    <x v="5"/>
    <x v="0"/>
    <x v="0"/>
    <n v="0.17"/>
    <s v="6:00-22:00"/>
    <s v="6:00-22:00"/>
    <d v="1899-12-30T16:04:48"/>
    <n v="13.42"/>
    <n v="90"/>
    <s v="Tesla"/>
    <n v="50"/>
    <s v="CHAdeMO, Type 2"/>
    <n v="2011"/>
    <s v="Yes"/>
    <n v="3.8"/>
    <n v="3"/>
    <s v="Annually"/>
  </r>
  <r>
    <s v="EVS01432"/>
    <n v="25.250222000000001"/>
    <n v="55.315418999999999"/>
    <s v="1776 Dubai Ave"/>
    <x v="12"/>
    <x v="11"/>
    <x v="3"/>
    <x v="0"/>
    <n v="0.32"/>
    <s v="9:00-18:00"/>
    <s v="9:00-18:00"/>
    <d v="1899-12-30T08:52:48"/>
    <n v="5.98"/>
    <n v="43"/>
    <s v="EVgo"/>
    <n v="50"/>
    <s v="Tesla, CCS"/>
    <n v="2010"/>
    <s v="No"/>
    <n v="3.3"/>
    <n v="8"/>
    <s v="Quarterly"/>
  </r>
  <r>
    <s v="EVS01433"/>
    <n v="39.820999999999998"/>
    <n v="116.31952800000001"/>
    <s v="7459 Beijing Ave"/>
    <x v="10"/>
    <x v="9"/>
    <x v="3"/>
    <x v="0"/>
    <n v="0.1"/>
    <s v="6:00-22:00"/>
    <s v="6:00-22:00"/>
    <d v="1899-12-30T16:04:48"/>
    <n v="19.45"/>
    <n v="50"/>
    <s v="ChargePoint"/>
    <n v="22"/>
    <s v="Tesla"/>
    <n v="2018"/>
    <s v="Yes"/>
    <n v="4.7"/>
    <n v="3"/>
    <s v="Annually"/>
  </r>
  <r>
    <s v="EVS01436"/>
    <n v="19.536237"/>
    <n v="-99.086703999999997"/>
    <s v="4646 Mexico City Ave"/>
    <x v="17"/>
    <x v="14"/>
    <x v="0"/>
    <x v="0"/>
    <n v="0.42"/>
    <s v="9:00-18:00"/>
    <s v="9:00-18:00"/>
    <d v="1899-12-30T08:52:48"/>
    <n v="12.9"/>
    <n v="63"/>
    <s v="ChargePoint"/>
    <n v="350"/>
    <s v="CCS"/>
    <n v="2022"/>
    <s v="No"/>
    <n v="4.4000000000000004"/>
    <n v="1"/>
    <s v="Monthly"/>
  </r>
  <r>
    <s v="EVS01439"/>
    <n v="37.532967999999997"/>
    <n v="127.022485"/>
    <s v="8864 Seoul Ave"/>
    <x v="6"/>
    <x v="6"/>
    <x v="3"/>
    <x v="0"/>
    <n v="0.27"/>
    <s v="9:00-18:00"/>
    <s v="9:00-18:00"/>
    <d v="1899-12-30T08:52:48"/>
    <n v="15.34"/>
    <n v="16"/>
    <s v="Greenlots"/>
    <n v="150"/>
    <s v="CCS"/>
    <n v="2020"/>
    <s v="No"/>
    <n v="4.7"/>
    <n v="2"/>
    <s v="Annually"/>
  </r>
  <r>
    <s v="EVS01443"/>
    <n v="25.239124"/>
    <n v="55.340282999999999"/>
    <s v="4125 Dubai Ave"/>
    <x v="12"/>
    <x v="11"/>
    <x v="3"/>
    <x v="0"/>
    <n v="0.14000000000000001"/>
    <s v="9:00-18:00"/>
    <s v="9:00-18:00"/>
    <d v="1899-12-30T08:52:48"/>
    <n v="14"/>
    <n v="54"/>
    <s v="ChargePoint"/>
    <n v="150"/>
    <s v="CHAdeMO"/>
    <n v="2011"/>
    <s v="Yes"/>
    <n v="3.9"/>
    <n v="1"/>
    <s v="Monthly"/>
  </r>
  <r>
    <s v="EVS01449"/>
    <n v="-23.685549999999999"/>
    <n v="-46.544040000000003"/>
    <s v="3137 SÃ£o Paulo Ave"/>
    <x v="8"/>
    <x v="7"/>
    <x v="4"/>
    <x v="0"/>
    <n v="0.13"/>
    <d v="2025-07-24T00:00:00"/>
    <s v="9.00-21.00"/>
    <d v="1900-01-11T00:00:00"/>
    <n v="1.39"/>
    <n v="49"/>
    <s v="ChargePoint"/>
    <n v="22"/>
    <s v="CHAdeMO"/>
    <n v="2011"/>
    <s v="Yes"/>
    <n v="3.4"/>
    <n v="4"/>
    <s v="Quarterly"/>
  </r>
  <r>
    <s v="EVS01452"/>
    <n v="-23.676579"/>
    <n v="-46.697564"/>
    <s v="1082 SÃ£o Paulo Ave"/>
    <x v="8"/>
    <x v="7"/>
    <x v="4"/>
    <x v="0"/>
    <n v="0.32"/>
    <d v="2025-07-24T00:00:00"/>
    <s v="9.00-21.00"/>
    <d v="1900-01-11T00:00:00"/>
    <n v="18.78"/>
    <n v="95"/>
    <s v="EVgo"/>
    <n v="350"/>
    <s v="CCS, Tesla"/>
    <n v="2012"/>
    <s v="Yes"/>
    <n v="4.0999999999999996"/>
    <n v="7"/>
    <s v="Annually"/>
  </r>
  <r>
    <s v="EVS01454"/>
    <n v="41.851339000000003"/>
    <n v="-87.684073999999995"/>
    <s v="4533 Chicago Ave"/>
    <x v="7"/>
    <x v="5"/>
    <x v="0"/>
    <x v="0"/>
    <n v="0.28999999999999998"/>
    <s v="6:00-22:00"/>
    <s v="6:00-22:00"/>
    <d v="1899-12-30T16:04:48"/>
    <n v="14.74"/>
    <n v="15"/>
    <s v="ChargePoint"/>
    <n v="350"/>
    <s v="Tesla, CHAdeMO"/>
    <n v="2022"/>
    <s v="Yes"/>
    <n v="3.2"/>
    <n v="4"/>
    <s v="Monthly"/>
  </r>
  <r>
    <s v="EVS01458"/>
    <n v="25.207298999999999"/>
    <n v="55.399957999999998"/>
    <s v="3791 Dubai Ave"/>
    <x v="12"/>
    <x v="11"/>
    <x v="3"/>
    <x v="0"/>
    <n v="0.18"/>
    <s v="9:00-18:00"/>
    <s v="9:00-18:00"/>
    <d v="1899-12-30T08:52:48"/>
    <n v="4.9400000000000004"/>
    <n v="95"/>
    <s v="Greenlots"/>
    <n v="350"/>
    <s v="CCS"/>
    <n v="2010"/>
    <s v="Yes"/>
    <n v="5"/>
    <n v="4"/>
    <s v="Monthly"/>
  </r>
  <r>
    <s v="EVS01459"/>
    <n v="37.845804000000001"/>
    <n v="-122.478836"/>
    <s v="7692 San Francisco Ave"/>
    <x v="5"/>
    <x v="5"/>
    <x v="0"/>
    <x v="0"/>
    <n v="0.21"/>
    <s v="6:00-22:00"/>
    <s v="6:00-22:00"/>
    <d v="1899-12-30T16:04:48"/>
    <n v="4.3099999999999996"/>
    <n v="51"/>
    <s v="Greenlots"/>
    <n v="22"/>
    <s v="CHAdeMO, Type 2"/>
    <n v="2013"/>
    <s v="No"/>
    <n v="3.1"/>
    <n v="6"/>
    <s v="Monthly"/>
  </r>
  <r>
    <s v="EVS01460"/>
    <n v="-33.704645999999997"/>
    <n v="151.349526"/>
    <s v="9834 Sydney Ave"/>
    <x v="9"/>
    <x v="8"/>
    <x v="5"/>
    <x v="0"/>
    <n v="0.25"/>
    <d v="2025-07-24T00:00:00"/>
    <s v="9.00-21.00"/>
    <d v="1900-01-11T00:00:00"/>
    <n v="16.510000000000002"/>
    <n v="64"/>
    <s v="Greenlots"/>
    <n v="50"/>
    <s v="Type 2"/>
    <n v="2020"/>
    <s v="No"/>
    <n v="3.8"/>
    <n v="9"/>
    <s v="Annually"/>
  </r>
  <r>
    <s v="EVS01461"/>
    <n v="24.756145"/>
    <n v="61.741309000000001"/>
    <s v="7891 Random Rd"/>
    <x v="11"/>
    <x v="10"/>
    <x v="6"/>
    <x v="0"/>
    <n v="0.33"/>
    <d v="2025-07-24T00:00:00"/>
    <s v="9.00-21.00"/>
    <d v="1900-01-11T00:00:00"/>
    <n v="10.119999999999999"/>
    <n v="82"/>
    <s v="Greenlots"/>
    <n v="350"/>
    <s v="Type 2, CHAdeMO"/>
    <n v="2011"/>
    <s v="Yes"/>
    <n v="3.4"/>
    <n v="10"/>
    <s v="Quarterly"/>
  </r>
  <r>
    <s v="EVS01463"/>
    <n v="18.99877"/>
    <n v="72.840746999999993"/>
    <s v="2472 Mumbai Ave"/>
    <x v="13"/>
    <x v="12"/>
    <x v="3"/>
    <x v="0"/>
    <n v="0.48"/>
    <s v="6:00-22:00"/>
    <s v="6:00-22:00"/>
    <d v="1899-12-30T16:04:48"/>
    <n v="15.78"/>
    <n v="15"/>
    <s v="Greenlots"/>
    <n v="150"/>
    <s v="Tesla"/>
    <n v="2018"/>
    <s v="No"/>
    <n v="4.4000000000000004"/>
    <n v="1"/>
    <s v="Annually"/>
  </r>
  <r>
    <s v="EVS01466"/>
    <n v="43.727091000000001"/>
    <n v="-79.445031999999998"/>
    <s v="3468 Toronto Ave"/>
    <x v="0"/>
    <x v="0"/>
    <x v="0"/>
    <x v="0"/>
    <n v="0.19"/>
    <s v="9:00-18:00"/>
    <s v="9:00-18:00"/>
    <d v="1899-12-30T08:52:48"/>
    <n v="13.76"/>
    <n v="65"/>
    <s v="Ionity"/>
    <n v="22"/>
    <s v="CCS, Type 2"/>
    <n v="2014"/>
    <s v="No"/>
    <n v="3.8"/>
    <n v="2"/>
    <s v="Quarterly"/>
  </r>
  <r>
    <s v="EVS01468"/>
    <n v="19.477122000000001"/>
    <n v="-99.020056999999994"/>
    <s v="2117 Mexico City Ave"/>
    <x v="17"/>
    <x v="14"/>
    <x v="0"/>
    <x v="0"/>
    <n v="0.16"/>
    <s v="6:00-22:00"/>
    <s v="6:00-22:00"/>
    <d v="1899-12-30T16:04:48"/>
    <n v="3.78"/>
    <n v="83"/>
    <s v="Tesla"/>
    <n v="350"/>
    <s v="Type 2"/>
    <n v="2013"/>
    <s v="No"/>
    <n v="4.5999999999999996"/>
    <n v="8"/>
    <s v="Annually"/>
  </r>
  <r>
    <s v="EVS01470"/>
    <n v="43.637380999999998"/>
    <n v="-79.435596000000004"/>
    <s v="3492 Toronto Ave"/>
    <x v="0"/>
    <x v="0"/>
    <x v="0"/>
    <x v="0"/>
    <n v="0.14000000000000001"/>
    <d v="2025-07-24T00:00:00"/>
    <s v="9.00-21.00"/>
    <d v="1900-01-11T00:00:00"/>
    <n v="15.42"/>
    <n v="20"/>
    <s v="EVgo"/>
    <n v="22"/>
    <s v="CCS"/>
    <n v="2023"/>
    <s v="No"/>
    <n v="3.3"/>
    <n v="7"/>
    <s v="Annually"/>
  </r>
  <r>
    <s v="EVS01471"/>
    <n v="-54.301943000000001"/>
    <n v="-59.990983999999997"/>
    <s v="3780 Random Rd"/>
    <x v="11"/>
    <x v="10"/>
    <x v="6"/>
    <x v="0"/>
    <n v="0.22"/>
    <s v="9:00-18:00"/>
    <s v="9:00-18:00"/>
    <d v="1899-12-30T08:52:48"/>
    <n v="17.559999999999999"/>
    <n v="62"/>
    <s v="ChargePoint"/>
    <n v="22"/>
    <s v="CHAdeMO"/>
    <n v="2013"/>
    <s v="Yes"/>
    <n v="3.7"/>
    <n v="7"/>
    <s v="Annually"/>
  </r>
  <r>
    <s v="EVS01472"/>
    <n v="19.517790000000002"/>
    <n v="-99.136702999999997"/>
    <s v="1138 Mexico City Ave"/>
    <x v="17"/>
    <x v="14"/>
    <x v="0"/>
    <x v="0"/>
    <n v="0.48"/>
    <s v="6:00-22:00"/>
    <s v="6:00-22:00"/>
    <d v="1899-12-30T16:04:48"/>
    <n v="14.38"/>
    <n v="88"/>
    <s v="ChargePoint"/>
    <n v="22"/>
    <s v="CCS, Type 2"/>
    <n v="2019"/>
    <s v="No"/>
    <n v="4.0999999999999996"/>
    <n v="7"/>
    <s v="Quarterly"/>
  </r>
  <r>
    <s v="EVS01475"/>
    <n v="55.899262"/>
    <n v="37.564703000000002"/>
    <s v="1325 Moscow Ave"/>
    <x v="1"/>
    <x v="1"/>
    <x v="1"/>
    <x v="0"/>
    <n v="0.35"/>
    <s v="6:00-22:00"/>
    <s v="6:00-22:00"/>
    <d v="1899-12-30T16:04:48"/>
    <n v="8.98"/>
    <n v="98"/>
    <s v="Ionity"/>
    <n v="150"/>
    <s v="Type 2, CCS"/>
    <n v="2016"/>
    <s v="No"/>
    <n v="4"/>
    <n v="2"/>
    <s v="Monthly"/>
  </r>
  <r>
    <s v="EVS01476"/>
    <n v="43.667948000000003"/>
    <n v="-79.431229000000002"/>
    <s v="4181 Toronto Ave"/>
    <x v="0"/>
    <x v="0"/>
    <x v="0"/>
    <x v="0"/>
    <n v="0.31"/>
    <s v="6:00-22:00"/>
    <s v="6:00-22:00"/>
    <d v="1899-12-30T16:04:48"/>
    <n v="8.0299999999999994"/>
    <n v="56"/>
    <s v="Greenlots"/>
    <n v="150"/>
    <s v="CCS, Type 2"/>
    <n v="2015"/>
    <s v="No"/>
    <n v="3.9"/>
    <n v="8"/>
    <s v="Monthly"/>
  </r>
  <r>
    <s v="EVS01479"/>
    <n v="-23.588260999999999"/>
    <n v="-46.582307999999998"/>
    <s v="7336 SÃ£o Paulo Ave"/>
    <x v="8"/>
    <x v="7"/>
    <x v="4"/>
    <x v="0"/>
    <n v="0.1"/>
    <s v="9:00-18:00"/>
    <s v="9:00-18:00"/>
    <d v="1899-12-30T08:52:48"/>
    <n v="2.72"/>
    <n v="50"/>
    <s v="Greenlots"/>
    <n v="22"/>
    <s v="CCS, Type 2"/>
    <n v="2013"/>
    <s v="Yes"/>
    <n v="4.3"/>
    <n v="4"/>
    <s v="Quarterly"/>
  </r>
  <r>
    <s v="EVS01481"/>
    <n v="-9.1928870000000007"/>
    <n v="130.96374599999999"/>
    <s v="7132 Random Rd"/>
    <x v="19"/>
    <x v="2"/>
    <x v="2"/>
    <x v="0"/>
    <n v="0.42"/>
    <d v="2025-07-24T00:00:00"/>
    <s v="9.00-21.00"/>
    <d v="1900-01-11T00:00:00"/>
    <n v="0.91"/>
    <n v="78"/>
    <s v="EVgo"/>
    <n v="50"/>
    <s v="CHAdeMO, CCS"/>
    <n v="2018"/>
    <s v="Yes"/>
    <n v="3.9"/>
    <n v="4"/>
    <s v="Annually"/>
  </r>
  <r>
    <s v="EVS01488"/>
    <n v="43.734918999999998"/>
    <n v="-79.474361000000002"/>
    <s v="8654 Toronto Ave"/>
    <x v="0"/>
    <x v="0"/>
    <x v="0"/>
    <x v="0"/>
    <n v="0.45"/>
    <s v="9:00-18:00"/>
    <s v="9:00-18:00"/>
    <d v="1899-12-30T08:52:48"/>
    <n v="17.13"/>
    <n v="90"/>
    <s v="Ionity"/>
    <n v="350"/>
    <s v="Tesla, CHAdeMO"/>
    <n v="2012"/>
    <s v="No"/>
    <n v="4.8"/>
    <n v="5"/>
    <s v="Quarterly"/>
  </r>
  <r>
    <s v="EVS01489"/>
    <n v="19.490392"/>
    <n v="-99.178324000000003"/>
    <s v="7064 Mexico City Ave"/>
    <x v="17"/>
    <x v="14"/>
    <x v="0"/>
    <x v="0"/>
    <n v="0.25"/>
    <s v="6:00-22:00"/>
    <s v="6:00-22:00"/>
    <d v="1899-12-30T16:04:48"/>
    <n v="8.92"/>
    <n v="61"/>
    <s v="Tesla"/>
    <n v="22"/>
    <s v="Type 2"/>
    <n v="2018"/>
    <s v="Yes"/>
    <n v="4.2"/>
    <n v="7"/>
    <s v="Monthly"/>
  </r>
  <r>
    <s v="EVS01492"/>
    <n v="39.953507999999999"/>
    <n v="116.385712"/>
    <s v="5782 Beijing Ave"/>
    <x v="10"/>
    <x v="9"/>
    <x v="3"/>
    <x v="0"/>
    <n v="0.17"/>
    <s v="9:00-18:00"/>
    <s v="9:00-18:00"/>
    <d v="1899-12-30T08:52:48"/>
    <n v="10.02"/>
    <n v="66"/>
    <s v="Greenlots"/>
    <n v="50"/>
    <s v="Tesla, CHAdeMO"/>
    <n v="2015"/>
    <s v="No"/>
    <n v="4.8"/>
    <n v="8"/>
    <s v="Monthly"/>
  </r>
  <r>
    <s v="EVS01503"/>
    <n v="25.327424000000001"/>
    <n v="55.233725"/>
    <s v="4495 Dubai Ave"/>
    <x v="12"/>
    <x v="11"/>
    <x v="3"/>
    <x v="0"/>
    <n v="0.35"/>
    <s v="9:00-18:00"/>
    <s v="9:00-18:00"/>
    <d v="1899-12-30T08:52:48"/>
    <n v="4.4000000000000004"/>
    <n v="49"/>
    <s v="Greenlots"/>
    <n v="150"/>
    <s v="CHAdeMO, CCS"/>
    <n v="2010"/>
    <s v="Yes"/>
    <n v="3.1"/>
    <n v="5"/>
    <s v="Annually"/>
  </r>
  <r>
    <s v="EVS01504"/>
    <n v="37.814725000000003"/>
    <n v="-122.40591000000001"/>
    <s v="9960 San Francisco Ave"/>
    <x v="5"/>
    <x v="5"/>
    <x v="0"/>
    <x v="0"/>
    <n v="0.35"/>
    <s v="9:00-18:00"/>
    <s v="9:00-18:00"/>
    <d v="1899-12-30T08:52:48"/>
    <n v="11.12"/>
    <n v="88"/>
    <s v="EVgo"/>
    <n v="150"/>
    <s v="Tesla, Type 2"/>
    <n v="2010"/>
    <s v="No"/>
    <n v="3.8"/>
    <n v="4"/>
    <s v="Quarterly"/>
  </r>
  <r>
    <s v="EVS01506"/>
    <n v="13.826333"/>
    <n v="100.59402"/>
    <s v="1891 Bangkok Ave"/>
    <x v="4"/>
    <x v="4"/>
    <x v="3"/>
    <x v="0"/>
    <n v="0.37"/>
    <d v="2025-07-24T00:00:00"/>
    <s v="9.00-21.00"/>
    <d v="1900-01-11T00:00:00"/>
    <n v="10.31"/>
    <n v="83"/>
    <s v="EVgo"/>
    <n v="150"/>
    <s v="CHAdeMO"/>
    <n v="2021"/>
    <s v="No"/>
    <n v="4.0999999999999996"/>
    <n v="9"/>
    <s v="Quarterly"/>
  </r>
  <r>
    <s v="EVS01511"/>
    <n v="-40.297221"/>
    <n v="-51.391022999999997"/>
    <s v="2247 Random Rd"/>
    <x v="11"/>
    <x v="10"/>
    <x v="6"/>
    <x v="0"/>
    <n v="0.5"/>
    <d v="2025-07-24T00:00:00"/>
    <s v="9.00-21.00"/>
    <d v="1900-01-11T00:00:00"/>
    <n v="16.95"/>
    <n v="20"/>
    <s v="Ionity"/>
    <n v="150"/>
    <s v="Tesla"/>
    <n v="2023"/>
    <s v="No"/>
    <n v="3.8"/>
    <n v="4"/>
    <s v="Monthly"/>
  </r>
  <r>
    <s v="EVS01519"/>
    <n v="43.602848000000002"/>
    <n v="-79.47766"/>
    <s v="4471 Toronto Ave"/>
    <x v="0"/>
    <x v="0"/>
    <x v="0"/>
    <x v="0"/>
    <n v="0.37"/>
    <s v="6:00-22:00"/>
    <s v="6:00-22:00"/>
    <d v="1899-12-30T16:04:48"/>
    <n v="18.86"/>
    <n v="41"/>
    <s v="Greenlots"/>
    <n v="50"/>
    <s v="Type 2, CHAdeMO"/>
    <n v="2015"/>
    <s v="No"/>
    <n v="4"/>
    <n v="5"/>
    <s v="Annually"/>
  </r>
  <r>
    <s v="EVS01520"/>
    <n v="-23.627983"/>
    <n v="-46.63185"/>
    <s v="2111 SÃ£o Paulo Ave"/>
    <x v="8"/>
    <x v="7"/>
    <x v="4"/>
    <x v="0"/>
    <n v="0.22"/>
    <s v="9:00-18:00"/>
    <s v="9:00-18:00"/>
    <d v="1899-12-30T08:52:48"/>
    <n v="18.440000000000001"/>
    <n v="90"/>
    <s v="Tesla"/>
    <n v="22"/>
    <s v="CCS"/>
    <n v="2015"/>
    <s v="No"/>
    <n v="4.2"/>
    <n v="8"/>
    <s v="Quarterly"/>
  </r>
  <r>
    <s v="EVS01529"/>
    <n v="-33.758899999999997"/>
    <n v="151.34761800000001"/>
    <s v="4368 Sydney Ave"/>
    <x v="9"/>
    <x v="8"/>
    <x v="5"/>
    <x v="0"/>
    <n v="0.48"/>
    <s v="6:00-22:00"/>
    <s v="6:00-22:00"/>
    <d v="1899-12-30T16:04:48"/>
    <n v="3.43"/>
    <n v="55"/>
    <s v="Ionity"/>
    <n v="150"/>
    <s v="Type 2, CCS"/>
    <n v="2019"/>
    <s v="Yes"/>
    <n v="3"/>
    <n v="10"/>
    <s v="Annually"/>
  </r>
  <r>
    <s v="EVS01531"/>
    <n v="35.505384999999997"/>
    <n v="35.107309000000001"/>
    <s v="3767 Random Rd"/>
    <x v="11"/>
    <x v="10"/>
    <x v="6"/>
    <x v="0"/>
    <n v="0.37"/>
    <s v="9:00-18:00"/>
    <s v="9:00-18:00"/>
    <d v="1899-12-30T08:52:48"/>
    <n v="9.57"/>
    <n v="41"/>
    <s v="EVgo"/>
    <n v="350"/>
    <s v="CHAdeMO, Type 2"/>
    <n v="2013"/>
    <s v="Yes"/>
    <n v="3.6"/>
    <n v="7"/>
    <s v="Annually"/>
  </r>
  <r>
    <s v="EVS01536"/>
    <n v="-23.594453000000001"/>
    <n v="-46.694926000000002"/>
    <s v="1167 SÃ£o Paulo Ave"/>
    <x v="8"/>
    <x v="7"/>
    <x v="4"/>
    <x v="0"/>
    <n v="0.26"/>
    <d v="2025-07-24T00:00:00"/>
    <s v="9.00-21.00"/>
    <d v="1900-01-11T00:00:00"/>
    <n v="17.7"/>
    <n v="52"/>
    <s v="Greenlots"/>
    <n v="50"/>
    <s v="Tesla"/>
    <n v="2015"/>
    <s v="Yes"/>
    <n v="4.5999999999999996"/>
    <n v="10"/>
    <s v="Quarterly"/>
  </r>
  <r>
    <s v="EVS01537"/>
    <n v="34.196626999999999"/>
    <n v="-118.22929600000001"/>
    <s v="4779 Los Angeles Ave"/>
    <x v="16"/>
    <x v="5"/>
    <x v="0"/>
    <x v="0"/>
    <n v="0.45"/>
    <d v="2025-07-24T00:00:00"/>
    <s v="9.00-21.00"/>
    <d v="1900-01-11T00:00:00"/>
    <n v="17.25"/>
    <n v="49"/>
    <s v="EVgo"/>
    <n v="350"/>
    <s v="Tesla"/>
    <n v="2018"/>
    <s v="Yes"/>
    <n v="4.8"/>
    <n v="1"/>
    <s v="Annually"/>
  </r>
  <r>
    <s v="EVS01545"/>
    <n v="-23.591487000000001"/>
    <n v="-46.520854"/>
    <s v="3188 SÃ£o Paulo Ave"/>
    <x v="8"/>
    <x v="7"/>
    <x v="4"/>
    <x v="0"/>
    <n v="0.39"/>
    <d v="2025-07-24T00:00:00"/>
    <s v="9.00-21.00"/>
    <d v="1900-01-11T00:00:00"/>
    <n v="19.38"/>
    <n v="62"/>
    <s v="Ionity"/>
    <n v="22"/>
    <s v="Tesla, Type 2"/>
    <n v="2022"/>
    <s v="No"/>
    <n v="4.9000000000000004"/>
    <n v="9"/>
    <s v="Quarterly"/>
  </r>
  <r>
    <s v="EVS01551"/>
    <n v="-57.701684999999998"/>
    <n v="122.42197400000001"/>
    <s v="4519 Random Rd"/>
    <x v="11"/>
    <x v="10"/>
    <x v="6"/>
    <x v="0"/>
    <n v="0.28000000000000003"/>
    <s v="6:00-22:00"/>
    <s v="6:00-22:00"/>
    <d v="1899-12-30T16:04:48"/>
    <n v="1.21"/>
    <n v="12"/>
    <s v="ChargePoint"/>
    <n v="50"/>
    <s v="Tesla"/>
    <n v="2014"/>
    <s v="No"/>
    <n v="3.9"/>
    <n v="8"/>
    <s v="Quarterly"/>
  </r>
  <r>
    <s v="EVS01555"/>
    <n v="39.862012999999997"/>
    <n v="116.44029999999999"/>
    <s v="770 Beijing Ave"/>
    <x v="10"/>
    <x v="9"/>
    <x v="3"/>
    <x v="0"/>
    <n v="0.19"/>
    <s v="6:00-22:00"/>
    <s v="6:00-22:00"/>
    <d v="1899-12-30T16:04:48"/>
    <n v="0.5"/>
    <n v="45"/>
    <s v="ChargePoint"/>
    <n v="350"/>
    <s v="Type 2, CCS"/>
    <n v="2021"/>
    <s v="Yes"/>
    <n v="5"/>
    <n v="7"/>
    <s v="Monthly"/>
  </r>
  <r>
    <s v="EVS01556"/>
    <n v="41.829132000000001"/>
    <n v="-87.721828000000002"/>
    <s v="3297 Chicago Ave"/>
    <x v="7"/>
    <x v="5"/>
    <x v="0"/>
    <x v="0"/>
    <n v="0.21"/>
    <d v="2025-07-24T00:00:00"/>
    <s v="9.00-21.00"/>
    <d v="1900-01-11T00:00:00"/>
    <n v="8.31"/>
    <n v="26"/>
    <s v="EVgo"/>
    <n v="350"/>
    <s v="Tesla"/>
    <n v="2011"/>
    <s v="Yes"/>
    <n v="3.9"/>
    <n v="8"/>
    <s v="Monthly"/>
  </r>
  <r>
    <s v="EVS01557"/>
    <n v="55.852735000000003"/>
    <n v="37.546604000000002"/>
    <s v="7219 Moscow Ave"/>
    <x v="1"/>
    <x v="1"/>
    <x v="1"/>
    <x v="0"/>
    <n v="0.22"/>
    <s v="9:00-18:00"/>
    <s v="9:00-18:00"/>
    <d v="1899-12-30T08:52:48"/>
    <n v="9.5399999999999991"/>
    <n v="71"/>
    <s v="Greenlots"/>
    <n v="350"/>
    <s v="Type 2, CHAdeMO"/>
    <n v="2017"/>
    <s v="No"/>
    <n v="3.8"/>
    <n v="7"/>
    <s v="Annually"/>
  </r>
  <r>
    <s v="EVS01564"/>
    <n v="-33.814796999999999"/>
    <n v="151.236706"/>
    <s v="4854 Sydney Ave"/>
    <x v="9"/>
    <x v="8"/>
    <x v="5"/>
    <x v="0"/>
    <n v="0.24"/>
    <s v="9:00-18:00"/>
    <s v="9:00-18:00"/>
    <d v="1899-12-30T08:52:48"/>
    <n v="1.54"/>
    <n v="98"/>
    <s v="Tesla"/>
    <n v="150"/>
    <s v="Type 2"/>
    <n v="2015"/>
    <s v="Yes"/>
    <n v="5"/>
    <n v="3"/>
    <s v="Quarterly"/>
  </r>
  <r>
    <s v="EVS01567"/>
    <n v="43.759472000000002"/>
    <n v="-79.334462000000002"/>
    <s v="8262 Toronto Ave"/>
    <x v="0"/>
    <x v="0"/>
    <x v="0"/>
    <x v="0"/>
    <n v="0.32"/>
    <d v="2025-07-24T00:00:00"/>
    <s v="9.00-21.00"/>
    <d v="1900-01-11T00:00:00"/>
    <n v="13.81"/>
    <n v="83"/>
    <s v="Tesla"/>
    <n v="50"/>
    <s v="Tesla"/>
    <n v="2014"/>
    <s v="Yes"/>
    <n v="3.4"/>
    <n v="8"/>
    <s v="Monthly"/>
  </r>
  <r>
    <s v="EVS01568"/>
    <n v="19.093508"/>
    <n v="72.835280999999995"/>
    <s v="632 Mumbai Ave"/>
    <x v="13"/>
    <x v="12"/>
    <x v="3"/>
    <x v="0"/>
    <n v="0.41"/>
    <s v="6:00-22:00"/>
    <s v="6:00-22:00"/>
    <d v="1899-12-30T16:04:48"/>
    <n v="10.25"/>
    <n v="30"/>
    <s v="Greenlots"/>
    <n v="50"/>
    <s v="Tesla"/>
    <n v="2012"/>
    <s v="No"/>
    <n v="3.3"/>
    <n v="2"/>
    <s v="Annually"/>
  </r>
  <r>
    <s v="EVS01570"/>
    <n v="13.83662"/>
    <n v="100.402618"/>
    <s v="9346 Bangkok Ave"/>
    <x v="4"/>
    <x v="4"/>
    <x v="3"/>
    <x v="0"/>
    <n v="0.28000000000000003"/>
    <d v="2025-07-24T00:00:00"/>
    <s v="9.00-21.00"/>
    <d v="1900-01-11T00:00:00"/>
    <n v="6.71"/>
    <n v="14"/>
    <s v="Ionity"/>
    <n v="50"/>
    <s v="Type 2"/>
    <n v="2023"/>
    <s v="Yes"/>
    <n v="4.0999999999999996"/>
    <n v="5"/>
    <s v="Monthly"/>
  </r>
  <r>
    <s v="EVS01574"/>
    <n v="19.403282000000001"/>
    <n v="-99.031351999999998"/>
    <s v="5260 Mexico City Ave"/>
    <x v="17"/>
    <x v="14"/>
    <x v="0"/>
    <x v="0"/>
    <n v="0.23"/>
    <s v="9:00-18:00"/>
    <s v="9:00-18:00"/>
    <d v="1899-12-30T08:52:48"/>
    <n v="18.47"/>
    <n v="47"/>
    <s v="Ionity"/>
    <n v="350"/>
    <s v="Tesla"/>
    <n v="2010"/>
    <s v="Yes"/>
    <n v="3.7"/>
    <n v="7"/>
    <s v="Quarterly"/>
  </r>
  <r>
    <s v="EVS01580"/>
    <n v="-23.585045999999998"/>
    <n v="-46.521509000000002"/>
    <s v="9864 SÃ£o Paulo Ave"/>
    <x v="8"/>
    <x v="7"/>
    <x v="4"/>
    <x v="0"/>
    <n v="0.28000000000000003"/>
    <d v="2025-07-24T00:00:00"/>
    <s v="9.00-21.00"/>
    <d v="1900-01-11T00:00:00"/>
    <n v="4.5199999999999996"/>
    <n v="24"/>
    <s v="Ionity"/>
    <n v="350"/>
    <s v="Type 2, CHAdeMO"/>
    <n v="2021"/>
    <s v="Yes"/>
    <n v="3.4"/>
    <n v="8"/>
    <s v="Monthly"/>
  </r>
  <r>
    <s v="EVS01582"/>
    <n v="55.859015999999997"/>
    <n v="37.533394999999999"/>
    <s v="1757 Moscow Ave"/>
    <x v="1"/>
    <x v="1"/>
    <x v="1"/>
    <x v="0"/>
    <n v="0.37"/>
    <s v="9:00-18:00"/>
    <s v="9:00-18:00"/>
    <d v="1899-12-30T08:52:48"/>
    <n v="19.89"/>
    <n v="84"/>
    <s v="Tesla"/>
    <n v="150"/>
    <s v="Tesla"/>
    <n v="2013"/>
    <s v="No"/>
    <n v="4.9000000000000004"/>
    <n v="10"/>
    <s v="Quarterly"/>
  </r>
  <r>
    <s v="EVS01587"/>
    <n v="37.687756999999998"/>
    <n v="126.91449"/>
    <s v="8239 Seoul Ave"/>
    <x v="6"/>
    <x v="6"/>
    <x v="3"/>
    <x v="0"/>
    <n v="0.27"/>
    <s v="9:00-18:00"/>
    <s v="9:00-18:00"/>
    <d v="1899-12-30T08:52:48"/>
    <n v="16.600000000000001"/>
    <n v="65"/>
    <s v="ChargePoint"/>
    <n v="150"/>
    <s v="CCS, Tesla"/>
    <n v="2020"/>
    <s v="Yes"/>
    <n v="4.3"/>
    <n v="6"/>
    <s v="Quarterly"/>
  </r>
  <r>
    <s v="EVS01588"/>
    <n v="41.984068000000001"/>
    <n v="-87.676889000000003"/>
    <s v="4065 Chicago Ave"/>
    <x v="7"/>
    <x v="5"/>
    <x v="0"/>
    <x v="0"/>
    <n v="0.38"/>
    <s v="9:00-18:00"/>
    <s v="9:00-18:00"/>
    <d v="1899-12-30T08:52:48"/>
    <n v="15.13"/>
    <n v="24"/>
    <s v="Tesla"/>
    <n v="350"/>
    <s v="Tesla"/>
    <n v="2013"/>
    <s v="No"/>
    <n v="3.7"/>
    <n v="10"/>
    <s v="Annually"/>
  </r>
  <r>
    <s v="EVS01593"/>
    <n v="-33.862499"/>
    <n v="151.30388600000001"/>
    <s v="8716 Sydney Ave"/>
    <x v="9"/>
    <x v="8"/>
    <x v="5"/>
    <x v="0"/>
    <n v="0.36"/>
    <s v="9:00-18:00"/>
    <s v="9:00-18:00"/>
    <d v="1899-12-30T08:52:48"/>
    <n v="9.3699999999999992"/>
    <n v="51"/>
    <s v="EVgo"/>
    <n v="50"/>
    <s v="Type 2, CCS"/>
    <n v="2015"/>
    <s v="No"/>
    <n v="3.4"/>
    <n v="10"/>
    <s v="Quarterly"/>
  </r>
  <r>
    <s v="EVS01594"/>
    <n v="-23.523087"/>
    <n v="-46.596257000000001"/>
    <s v="2734 SÃ£o Paulo Ave"/>
    <x v="8"/>
    <x v="7"/>
    <x v="4"/>
    <x v="0"/>
    <n v="0.21"/>
    <d v="2025-07-24T00:00:00"/>
    <s v="9.00-21.00"/>
    <d v="1900-01-11T00:00:00"/>
    <n v="17.149999999999999"/>
    <n v="31"/>
    <s v="EVgo"/>
    <n v="150"/>
    <s v="CCS"/>
    <n v="2010"/>
    <s v="No"/>
    <n v="3.3"/>
    <n v="1"/>
    <s v="Monthly"/>
  </r>
  <r>
    <s v="EVS01604"/>
    <n v="39.937266999999999"/>
    <n v="116.355288"/>
    <s v="2041 Beijing Ave"/>
    <x v="10"/>
    <x v="9"/>
    <x v="3"/>
    <x v="0"/>
    <n v="0.5"/>
    <s v="6:00-22:00"/>
    <s v="6:00-22:00"/>
    <d v="1899-12-30T16:04:48"/>
    <n v="18.91"/>
    <n v="87"/>
    <s v="ChargePoint"/>
    <n v="22"/>
    <s v="Type 2"/>
    <n v="2011"/>
    <s v="Yes"/>
    <n v="4.5"/>
    <n v="8"/>
    <s v="Quarterly"/>
  </r>
  <r>
    <s v="EVS01605"/>
    <n v="37.737096999999999"/>
    <n v="-122.322953"/>
    <s v="3343 San Francisco Ave"/>
    <x v="5"/>
    <x v="5"/>
    <x v="0"/>
    <x v="0"/>
    <n v="0.23"/>
    <s v="9:00-18:00"/>
    <s v="9:00-18:00"/>
    <d v="1899-12-30T08:52:48"/>
    <n v="16.16"/>
    <n v="23"/>
    <s v="Greenlots"/>
    <n v="350"/>
    <s v="CHAdeMO, CCS"/>
    <n v="2020"/>
    <s v="No"/>
    <n v="3.2"/>
    <n v="9"/>
    <s v="Quarterly"/>
  </r>
  <r>
    <s v="EVS01607"/>
    <n v="34.197159999999997"/>
    <n v="-118.351409"/>
    <s v="9053 Los Angeles Ave"/>
    <x v="16"/>
    <x v="5"/>
    <x v="0"/>
    <x v="0"/>
    <n v="0.46"/>
    <s v="6:00-22:00"/>
    <s v="6:00-22:00"/>
    <d v="1899-12-30T16:04:48"/>
    <n v="5.36"/>
    <n v="84"/>
    <s v="EVgo"/>
    <n v="350"/>
    <s v="Tesla"/>
    <n v="2018"/>
    <s v="Yes"/>
    <n v="3.5"/>
    <n v="6"/>
    <s v="Annually"/>
  </r>
  <r>
    <s v="EVS01609"/>
    <n v="25.281545000000001"/>
    <n v="55.230581999999998"/>
    <s v="5601 Dubai Ave"/>
    <x v="12"/>
    <x v="11"/>
    <x v="3"/>
    <x v="0"/>
    <n v="0.49"/>
    <s v="6:00-22:00"/>
    <s v="6:00-22:00"/>
    <d v="1899-12-30T16:04:48"/>
    <n v="12.1"/>
    <n v="22"/>
    <s v="Greenlots"/>
    <n v="150"/>
    <s v="CCS"/>
    <n v="2020"/>
    <s v="Yes"/>
    <n v="3.5"/>
    <n v="1"/>
    <s v="Monthly"/>
  </r>
  <r>
    <s v="EVS01610"/>
    <n v="19.181077999999999"/>
    <n v="72.937821999999997"/>
    <s v="4393 Mumbai Ave"/>
    <x v="13"/>
    <x v="12"/>
    <x v="3"/>
    <x v="0"/>
    <n v="0.27"/>
    <s v="9:00-18:00"/>
    <s v="9:00-18:00"/>
    <d v="1899-12-30T08:52:48"/>
    <n v="3.86"/>
    <n v="53"/>
    <s v="ChargePoint"/>
    <n v="150"/>
    <s v="Tesla"/>
    <n v="2013"/>
    <s v="No"/>
    <n v="3.3"/>
    <n v="5"/>
    <s v="Annually"/>
  </r>
  <r>
    <s v="EVS01613"/>
    <n v="41.921261000000001"/>
    <n v="-87.707538999999997"/>
    <s v="3783 Chicago Ave"/>
    <x v="7"/>
    <x v="5"/>
    <x v="0"/>
    <x v="0"/>
    <n v="0.38"/>
    <d v="2025-07-24T00:00:00"/>
    <s v="9.00-21.00"/>
    <d v="1900-01-11T00:00:00"/>
    <n v="5.5"/>
    <n v="54"/>
    <s v="Tesla"/>
    <n v="50"/>
    <s v="CHAdeMO, Type 2"/>
    <n v="2013"/>
    <s v="Yes"/>
    <n v="4.0999999999999996"/>
    <n v="3"/>
    <s v="Quarterly"/>
  </r>
  <r>
    <s v="EVS01615"/>
    <n v="43.784148000000002"/>
    <n v="-79.395653999999993"/>
    <s v="9517 Toronto Ave"/>
    <x v="0"/>
    <x v="0"/>
    <x v="0"/>
    <x v="0"/>
    <n v="0.19"/>
    <s v="9:00-18:00"/>
    <s v="9:00-18:00"/>
    <d v="1899-12-30T08:52:48"/>
    <n v="9.6"/>
    <n v="77"/>
    <s v="ChargePoint"/>
    <n v="350"/>
    <s v="Type 2"/>
    <n v="2017"/>
    <s v="Yes"/>
    <n v="4.3"/>
    <n v="4"/>
    <s v="Monthly"/>
  </r>
  <r>
    <s v="EVS01621"/>
    <n v="81.222294000000005"/>
    <n v="35.443129999999996"/>
    <s v="9347 Random Rd"/>
    <x v="11"/>
    <x v="10"/>
    <x v="6"/>
    <x v="0"/>
    <n v="0.22"/>
    <d v="2025-07-24T00:00:00"/>
    <s v="9.00-21.00"/>
    <d v="1900-01-11T00:00:00"/>
    <n v="8.59"/>
    <n v="72"/>
    <s v="Tesla"/>
    <n v="350"/>
    <s v="Type 2"/>
    <n v="2020"/>
    <s v="Yes"/>
    <n v="4.9000000000000004"/>
    <n v="6"/>
    <s v="Quarterly"/>
  </r>
  <r>
    <s v="EVS01623"/>
    <n v="19.173221000000002"/>
    <n v="72.858878000000004"/>
    <s v="547 Mumbai Ave"/>
    <x v="13"/>
    <x v="12"/>
    <x v="3"/>
    <x v="0"/>
    <n v="0.38"/>
    <d v="2025-07-24T00:00:00"/>
    <s v="9.00-21.00"/>
    <d v="1900-01-11T00:00:00"/>
    <n v="0.53"/>
    <n v="55"/>
    <s v="Tesla"/>
    <n v="150"/>
    <s v="Type 2"/>
    <n v="2015"/>
    <s v="Yes"/>
    <n v="4.0999999999999996"/>
    <n v="2"/>
    <s v="Monthly"/>
  </r>
  <r>
    <s v="EVS01624"/>
    <n v="52.413066999999998"/>
    <n v="13.312136000000001"/>
    <s v="1038 Berlin Ave"/>
    <x v="3"/>
    <x v="3"/>
    <x v="1"/>
    <x v="0"/>
    <n v="0.4"/>
    <s v="6:00-22:00"/>
    <s v="6:00-22:00"/>
    <d v="1899-12-30T16:04:48"/>
    <n v="7.1"/>
    <n v="44"/>
    <s v="Tesla"/>
    <n v="50"/>
    <s v="CHAdeMO, Tesla"/>
    <n v="2010"/>
    <s v="Yes"/>
    <n v="3.6"/>
    <n v="6"/>
    <s v="Quarterly"/>
  </r>
  <r>
    <s v="EVS01627"/>
    <n v="18.991613000000001"/>
    <n v="72.817131000000003"/>
    <s v="8977 Mumbai Ave"/>
    <x v="13"/>
    <x v="12"/>
    <x v="3"/>
    <x v="0"/>
    <n v="0.42"/>
    <d v="2025-07-24T00:00:00"/>
    <s v="9.00-21.00"/>
    <d v="1900-01-11T00:00:00"/>
    <n v="13.54"/>
    <n v="26"/>
    <s v="Tesla"/>
    <n v="350"/>
    <s v="CHAdeMO"/>
    <n v="2014"/>
    <s v="No"/>
    <n v="4.9000000000000004"/>
    <n v="5"/>
    <s v="Monthly"/>
  </r>
  <r>
    <s v="EVS01629"/>
    <n v="37.548993000000003"/>
    <n v="126.948363"/>
    <s v="5641 Seoul Ave"/>
    <x v="6"/>
    <x v="6"/>
    <x v="3"/>
    <x v="0"/>
    <n v="0.43"/>
    <d v="2025-07-24T00:00:00"/>
    <s v="9.00-21.00"/>
    <d v="1900-01-11T00:00:00"/>
    <n v="10.11"/>
    <n v="92"/>
    <s v="Tesla"/>
    <n v="350"/>
    <s v="CCS, Type 2"/>
    <n v="2023"/>
    <s v="No"/>
    <n v="4.4000000000000004"/>
    <n v="1"/>
    <s v="Monthly"/>
  </r>
  <r>
    <s v="EVS01630"/>
    <n v="13.745374"/>
    <n v="100.518362"/>
    <s v="1489 Bangkok Ave"/>
    <x v="4"/>
    <x v="4"/>
    <x v="3"/>
    <x v="0"/>
    <n v="0.25"/>
    <s v="6:00-22:00"/>
    <s v="6:00-22:00"/>
    <d v="1899-12-30T16:04:48"/>
    <n v="19.96"/>
    <n v="26"/>
    <s v="Tesla"/>
    <n v="50"/>
    <s v="CHAdeMO, Tesla"/>
    <n v="2021"/>
    <s v="Yes"/>
    <n v="4.5999999999999996"/>
    <n v="3"/>
    <s v="Annually"/>
  </r>
  <r>
    <s v="EVS01631"/>
    <n v="-9.0359789999999993"/>
    <n v="85.542556000000005"/>
    <s v="2212 Random Rd"/>
    <x v="11"/>
    <x v="10"/>
    <x v="6"/>
    <x v="0"/>
    <n v="0.34"/>
    <d v="2025-07-24T00:00:00"/>
    <s v="9.00-21.00"/>
    <d v="1900-01-11T00:00:00"/>
    <n v="17.36"/>
    <n v="60"/>
    <s v="ChargePoint"/>
    <n v="22"/>
    <s v="Tesla, Type 2"/>
    <n v="2016"/>
    <s v="Yes"/>
    <n v="4.2"/>
    <n v="9"/>
    <s v="Monthly"/>
  </r>
  <r>
    <s v="EVS01632"/>
    <n v="52.583016999999998"/>
    <n v="13.417558"/>
    <s v="8920 Berlin Ave"/>
    <x v="3"/>
    <x v="3"/>
    <x v="1"/>
    <x v="0"/>
    <n v="0.45"/>
    <s v="9:00-18:00"/>
    <s v="9:00-18:00"/>
    <d v="1899-12-30T08:52:48"/>
    <n v="5.21"/>
    <n v="19"/>
    <s v="ChargePoint"/>
    <n v="50"/>
    <s v="CHAdeMO"/>
    <n v="2014"/>
    <s v="Yes"/>
    <n v="4.4000000000000004"/>
    <n v="5"/>
    <s v="Monthly"/>
  </r>
  <r>
    <s v="EVS01633"/>
    <n v="25.297961999999998"/>
    <n v="55.303415000000001"/>
    <s v="4410 Dubai Ave"/>
    <x v="12"/>
    <x v="11"/>
    <x v="3"/>
    <x v="0"/>
    <n v="0.47"/>
    <s v="9:00-18:00"/>
    <s v="9:00-18:00"/>
    <d v="1899-12-30T08:52:48"/>
    <n v="15.08"/>
    <n v="98"/>
    <s v="Ionity"/>
    <n v="50"/>
    <s v="Tesla, Type 2"/>
    <n v="2017"/>
    <s v="No"/>
    <n v="4.0999999999999996"/>
    <n v="1"/>
    <s v="Annually"/>
  </r>
  <r>
    <s v="EVS01657"/>
    <n v="43.751927999999999"/>
    <n v="-79.421881999999997"/>
    <s v="8453 Toronto Ave"/>
    <x v="0"/>
    <x v="0"/>
    <x v="0"/>
    <x v="0"/>
    <n v="0.38"/>
    <d v="2025-07-24T00:00:00"/>
    <s v="9.00-21.00"/>
    <d v="1900-01-11T00:00:00"/>
    <n v="13.1"/>
    <n v="50"/>
    <s v="EVgo"/>
    <n v="22"/>
    <s v="CHAdeMO"/>
    <n v="2018"/>
    <s v="Yes"/>
    <n v="4.3"/>
    <n v="7"/>
    <s v="Annually"/>
  </r>
  <r>
    <s v="EVS01662"/>
    <n v="-33.723027000000002"/>
    <n v="18.597726000000002"/>
    <s v="2360 Cape Town Ave"/>
    <x v="14"/>
    <x v="13"/>
    <x v="7"/>
    <x v="0"/>
    <n v="0.38"/>
    <s v="9:00-18:00"/>
    <s v="9:00-18:00"/>
    <d v="1899-12-30T08:52:48"/>
    <n v="6.13"/>
    <n v="18"/>
    <s v="Greenlots"/>
    <n v="22"/>
    <s v="CCS, Tesla"/>
    <n v="2017"/>
    <s v="No"/>
    <n v="3.8"/>
    <n v="8"/>
    <s v="Monthly"/>
  </r>
  <r>
    <s v="EVS01666"/>
    <n v="-33.845981000000002"/>
    <n v="151.25160399999999"/>
    <s v="181 Sydney Ave"/>
    <x v="9"/>
    <x v="8"/>
    <x v="5"/>
    <x v="0"/>
    <n v="0.48"/>
    <d v="2025-07-24T00:00:00"/>
    <s v="9.00-21.00"/>
    <d v="1900-01-11T00:00:00"/>
    <n v="7.11"/>
    <n v="86"/>
    <s v="Tesla"/>
    <n v="22"/>
    <s v="Tesla, CCS"/>
    <n v="2011"/>
    <s v="Yes"/>
    <n v="3.4"/>
    <n v="4"/>
    <s v="Annually"/>
  </r>
  <r>
    <s v="EVS01667"/>
    <n v="39.933093"/>
    <n v="116.43629799999999"/>
    <s v="5499 Beijing Ave"/>
    <x v="10"/>
    <x v="9"/>
    <x v="3"/>
    <x v="0"/>
    <n v="0.27"/>
    <d v="2025-07-24T00:00:00"/>
    <s v="9.00-21.00"/>
    <d v="1900-01-11T00:00:00"/>
    <n v="3.7"/>
    <n v="32"/>
    <s v="Greenlots"/>
    <n v="350"/>
    <s v="CCS, Tesla"/>
    <n v="2017"/>
    <s v="No"/>
    <n v="4.0999999999999996"/>
    <n v="6"/>
    <s v="Annually"/>
  </r>
  <r>
    <s v="EVS01674"/>
    <n v="18.952584999999999"/>
    <n v="72.905232999999996"/>
    <s v="8471 Mumbai Ave"/>
    <x v="13"/>
    <x v="12"/>
    <x v="3"/>
    <x v="0"/>
    <n v="0.3"/>
    <s v="9:00-18:00"/>
    <s v="9:00-18:00"/>
    <d v="1899-12-30T08:52:48"/>
    <n v="15.64"/>
    <n v="56"/>
    <s v="EVgo"/>
    <n v="50"/>
    <s v="CHAdeMO, Tesla"/>
    <n v="2013"/>
    <s v="Yes"/>
    <n v="4.5"/>
    <n v="7"/>
    <s v="Quarterly"/>
  </r>
  <r>
    <s v="EVS01679"/>
    <n v="-23.605899999999998"/>
    <n v="-46.562399999999997"/>
    <s v="2322 SÃ£o Paulo Ave"/>
    <x v="8"/>
    <x v="7"/>
    <x v="4"/>
    <x v="0"/>
    <n v="0.37"/>
    <s v="9:00-18:00"/>
    <s v="9:00-18:00"/>
    <d v="1899-12-30T08:52:48"/>
    <n v="17.77"/>
    <n v="73"/>
    <s v="EVgo"/>
    <n v="22"/>
    <s v="CCS, Tesla"/>
    <n v="2015"/>
    <s v="No"/>
    <n v="3.1"/>
    <n v="1"/>
    <s v="Annually"/>
  </r>
  <r>
    <s v="EVS01680"/>
    <n v="-23.692142"/>
    <n v="-46.671861999999997"/>
    <s v="3251 SÃ£o Paulo Ave"/>
    <x v="8"/>
    <x v="7"/>
    <x v="4"/>
    <x v="0"/>
    <n v="0.1"/>
    <d v="2025-07-24T00:00:00"/>
    <s v="9.00-21.00"/>
    <d v="1900-01-11T00:00:00"/>
    <n v="19.39"/>
    <n v="65"/>
    <s v="ChargePoint"/>
    <n v="150"/>
    <s v="CCS"/>
    <n v="2021"/>
    <s v="Yes"/>
    <n v="3.1"/>
    <n v="4"/>
    <s v="Monthly"/>
  </r>
  <r>
    <s v="EVS01692"/>
    <n v="25.268325000000001"/>
    <n v="55.26999"/>
    <s v="8295 Dubai Ave"/>
    <x v="12"/>
    <x v="11"/>
    <x v="3"/>
    <x v="0"/>
    <n v="0.26"/>
    <s v="9:00-18:00"/>
    <s v="9:00-18:00"/>
    <d v="1899-12-30T08:52:48"/>
    <n v="1.1499999999999999"/>
    <n v="81"/>
    <s v="Greenlots"/>
    <n v="350"/>
    <s v="Tesla, CHAdeMO"/>
    <n v="2013"/>
    <s v="Yes"/>
    <n v="3.3"/>
    <n v="5"/>
    <s v="Annually"/>
  </r>
  <r>
    <s v="EVS01693"/>
    <n v="-23.620898"/>
    <n v="-46.535508"/>
    <s v="7127 SÃ£o Paulo Ave"/>
    <x v="8"/>
    <x v="7"/>
    <x v="4"/>
    <x v="0"/>
    <n v="0.28999999999999998"/>
    <s v="9:00-18:00"/>
    <s v="9:00-18:00"/>
    <d v="1899-12-30T08:52:48"/>
    <n v="2.2200000000000002"/>
    <n v="10"/>
    <s v="Tesla"/>
    <n v="22"/>
    <s v="Tesla, CCS"/>
    <n v="2012"/>
    <s v="No"/>
    <n v="4.4000000000000004"/>
    <n v="2"/>
    <s v="Quarterly"/>
  </r>
  <r>
    <s v="EVS01694"/>
    <n v="25.347957000000001"/>
    <n v="55.267240000000001"/>
    <s v="1395 Dubai Ave"/>
    <x v="12"/>
    <x v="11"/>
    <x v="3"/>
    <x v="0"/>
    <n v="0.1"/>
    <s v="9:00-18:00"/>
    <s v="9:00-18:00"/>
    <d v="1899-12-30T08:52:48"/>
    <n v="9.33"/>
    <n v="86"/>
    <s v="Ionity"/>
    <n v="150"/>
    <s v="Tesla, CCS"/>
    <n v="2021"/>
    <s v="Yes"/>
    <n v="3.1"/>
    <n v="4"/>
    <s v="Annually"/>
  </r>
  <r>
    <s v="EVS01695"/>
    <n v="41.837516000000001"/>
    <n v="-87.722665000000006"/>
    <s v="3894 Chicago Ave"/>
    <x v="7"/>
    <x v="5"/>
    <x v="0"/>
    <x v="0"/>
    <n v="0.12"/>
    <d v="2025-07-24T00:00:00"/>
    <s v="9.00-21.00"/>
    <d v="1900-01-11T00:00:00"/>
    <n v="5.84"/>
    <n v="99"/>
    <s v="Ionity"/>
    <n v="50"/>
    <s v="CHAdeMO"/>
    <n v="2012"/>
    <s v="Yes"/>
    <n v="3.8"/>
    <n v="1"/>
    <s v="Quarterly"/>
  </r>
  <r>
    <s v="EVS01696"/>
    <n v="55.720092000000001"/>
    <n v="37.678705000000001"/>
    <s v="4021 Moscow Ave"/>
    <x v="1"/>
    <x v="1"/>
    <x v="1"/>
    <x v="0"/>
    <n v="0.34"/>
    <s v="6:00-22:00"/>
    <s v="6:00-22:00"/>
    <d v="1899-12-30T16:04:48"/>
    <n v="8.64"/>
    <n v="91"/>
    <s v="ChargePoint"/>
    <n v="22"/>
    <s v="CHAdeMO"/>
    <n v="2014"/>
    <s v="Yes"/>
    <n v="4.9000000000000004"/>
    <n v="4"/>
    <s v="Annually"/>
  </r>
  <r>
    <s v="EVS01697"/>
    <n v="19.115794999999999"/>
    <n v="72.981876"/>
    <s v="2684 Mumbai Ave"/>
    <x v="13"/>
    <x v="12"/>
    <x v="3"/>
    <x v="0"/>
    <n v="0.31"/>
    <s v="9:00-18:00"/>
    <s v="9:00-18:00"/>
    <d v="1899-12-30T08:52:48"/>
    <n v="1.1599999999999999"/>
    <n v="21"/>
    <s v="Tesla"/>
    <n v="150"/>
    <s v="CHAdeMO, CCS"/>
    <n v="2021"/>
    <s v="No"/>
    <n v="3.4"/>
    <n v="2"/>
    <s v="Monthly"/>
  </r>
  <r>
    <s v="EVS01700"/>
    <n v="-33.807380999999999"/>
    <n v="18.520916"/>
    <s v="492 Cape Town Ave"/>
    <x v="14"/>
    <x v="13"/>
    <x v="7"/>
    <x v="0"/>
    <n v="0.23"/>
    <s v="9:00-18:00"/>
    <s v="9:00-18:00"/>
    <d v="1899-12-30T08:52:48"/>
    <n v="8.09"/>
    <n v="90"/>
    <s v="EVgo"/>
    <n v="22"/>
    <s v="Type 2"/>
    <n v="2013"/>
    <s v="No"/>
    <n v="4.0999999999999996"/>
    <n v="8"/>
    <s v="Monthly"/>
  </r>
  <r>
    <s v="EVS01703"/>
    <n v="-23.692287"/>
    <n v="-46.667765000000003"/>
    <s v="2419 SÃ£o Paulo Ave"/>
    <x v="8"/>
    <x v="7"/>
    <x v="4"/>
    <x v="0"/>
    <n v="0.36"/>
    <d v="2025-07-24T00:00:00"/>
    <s v="9.00-21.00"/>
    <d v="1900-01-11T00:00:00"/>
    <n v="0.78"/>
    <n v="13"/>
    <s v="Greenlots"/>
    <n v="22"/>
    <s v="Tesla, CCS"/>
    <n v="2022"/>
    <s v="No"/>
    <n v="4"/>
    <n v="6"/>
    <s v="Annually"/>
  </r>
  <r>
    <s v="EVS01705"/>
    <n v="-33.788314999999997"/>
    <n v="151.22729000000001"/>
    <s v="2609 Sydney Ave"/>
    <x v="9"/>
    <x v="8"/>
    <x v="5"/>
    <x v="0"/>
    <n v="0.46"/>
    <s v="6:00-22:00"/>
    <s v="6:00-22:00"/>
    <d v="1899-12-30T16:04:48"/>
    <n v="14.98"/>
    <n v="41"/>
    <s v="ChargePoint"/>
    <n v="150"/>
    <s v="Tesla, Type 2"/>
    <n v="2019"/>
    <s v="No"/>
    <n v="3.2"/>
    <n v="9"/>
    <s v="Monthly"/>
  </r>
  <r>
    <s v="EVS01706"/>
    <n v="19.470372999999999"/>
    <n v="-99.035415999999998"/>
    <s v="2733 Mexico City Ave"/>
    <x v="17"/>
    <x v="14"/>
    <x v="0"/>
    <x v="0"/>
    <n v="0.27"/>
    <s v="9:00-18:00"/>
    <s v="9:00-18:00"/>
    <d v="1899-12-30T08:52:48"/>
    <n v="15.05"/>
    <n v="21"/>
    <s v="Ionity"/>
    <n v="150"/>
    <s v="CCS, CHAdeMO"/>
    <n v="2023"/>
    <s v="No"/>
    <n v="3.5"/>
    <n v="1"/>
    <s v="Quarterly"/>
  </r>
  <r>
    <s v="EVS01707"/>
    <n v="34.132381000000002"/>
    <n v="-118.292981"/>
    <s v="2459 Los Angeles Ave"/>
    <x v="16"/>
    <x v="5"/>
    <x v="0"/>
    <x v="0"/>
    <n v="0.4"/>
    <s v="6:00-22:00"/>
    <s v="6:00-22:00"/>
    <d v="1899-12-30T16:04:48"/>
    <n v="13.84"/>
    <n v="43"/>
    <s v="Greenlots"/>
    <n v="50"/>
    <s v="CCS, Tesla"/>
    <n v="2019"/>
    <s v="No"/>
    <n v="3.1"/>
    <n v="5"/>
    <s v="Quarterly"/>
  </r>
  <r>
    <s v="EVS01711"/>
    <n v="-37.190364000000002"/>
    <n v="21.155325000000001"/>
    <s v="7350 Random Rd"/>
    <x v="11"/>
    <x v="10"/>
    <x v="6"/>
    <x v="0"/>
    <n v="0.24"/>
    <s v="6:00-22:00"/>
    <s v="6:00-22:00"/>
    <d v="1899-12-30T16:04:48"/>
    <n v="1.99"/>
    <n v="22"/>
    <s v="Tesla"/>
    <n v="22"/>
    <s v="Tesla"/>
    <n v="2013"/>
    <s v="No"/>
    <n v="4.5"/>
    <n v="9"/>
    <s v="Annually"/>
  </r>
  <r>
    <s v="EVS01714"/>
    <n v="19.189171000000002"/>
    <n v="72.983519000000001"/>
    <s v="6394 Mumbai Ave"/>
    <x v="13"/>
    <x v="12"/>
    <x v="3"/>
    <x v="0"/>
    <n v="0.19"/>
    <s v="9:00-18:00"/>
    <s v="9:00-18:00"/>
    <d v="1899-12-30T08:52:48"/>
    <n v="10.43"/>
    <n v="83"/>
    <s v="Ionity"/>
    <n v="22"/>
    <s v="CHAdeMO"/>
    <n v="2019"/>
    <s v="Yes"/>
    <n v="3.3"/>
    <n v="2"/>
    <s v="Quarterly"/>
  </r>
  <r>
    <s v="EVS01715"/>
    <n v="34.126648000000003"/>
    <n v="-118.312594"/>
    <s v="6295 Los Angeles Ave"/>
    <x v="16"/>
    <x v="5"/>
    <x v="0"/>
    <x v="0"/>
    <n v="0.39"/>
    <s v="6:00-22:00"/>
    <s v="6:00-22:00"/>
    <d v="1899-12-30T16:04:48"/>
    <n v="14.75"/>
    <n v="52"/>
    <s v="Tesla"/>
    <n v="150"/>
    <s v="Type 2"/>
    <n v="2013"/>
    <s v="No"/>
    <n v="3.5"/>
    <n v="6"/>
    <s v="Monthly"/>
  </r>
  <r>
    <s v="EVS01717"/>
    <n v="34.159162000000002"/>
    <n v="-118.383219"/>
    <s v="1503 Los Angeles Ave"/>
    <x v="16"/>
    <x v="5"/>
    <x v="0"/>
    <x v="0"/>
    <n v="0.12"/>
    <d v="2025-07-24T00:00:00"/>
    <s v="9.00-21.00"/>
    <d v="1900-01-11T00:00:00"/>
    <n v="16.3"/>
    <n v="65"/>
    <s v="Greenlots"/>
    <n v="150"/>
    <s v="Type 2"/>
    <n v="2010"/>
    <s v="No"/>
    <n v="4.2"/>
    <n v="4"/>
    <s v="Annually"/>
  </r>
  <r>
    <s v="EVS01719"/>
    <n v="52.504187999999999"/>
    <n v="13.411853000000001"/>
    <s v="2494 Berlin Ave"/>
    <x v="3"/>
    <x v="3"/>
    <x v="1"/>
    <x v="0"/>
    <n v="0.18"/>
    <s v="6:00-22:00"/>
    <s v="6:00-22:00"/>
    <d v="1899-12-30T16:04:48"/>
    <n v="16.46"/>
    <n v="61"/>
    <s v="EVgo"/>
    <n v="22"/>
    <s v="CHAdeMO, CCS"/>
    <n v="2023"/>
    <s v="No"/>
    <n v="3.2"/>
    <n v="1"/>
    <s v="Monthly"/>
  </r>
  <r>
    <s v="EVS01720"/>
    <n v="19.562396"/>
    <n v="-99.165524000000005"/>
    <s v="9690 Mexico City Ave"/>
    <x v="17"/>
    <x v="14"/>
    <x v="0"/>
    <x v="0"/>
    <n v="0.42"/>
    <s v="6:00-22:00"/>
    <s v="6:00-22:00"/>
    <d v="1899-12-30T16:04:48"/>
    <n v="14.82"/>
    <n v="72"/>
    <s v="Ionity"/>
    <n v="350"/>
    <s v="CCS, Type 2"/>
    <n v="2020"/>
    <s v="Yes"/>
    <n v="3.5"/>
    <n v="4"/>
    <s v="Monthly"/>
  </r>
  <r>
    <s v="EVS01733"/>
    <n v="37.848813999999997"/>
    <n v="-122.351406"/>
    <s v="9724 San Francisco Ave"/>
    <x v="5"/>
    <x v="5"/>
    <x v="0"/>
    <x v="0"/>
    <n v="0.28999999999999998"/>
    <d v="2025-07-24T00:00:00"/>
    <s v="9.00-21.00"/>
    <d v="1900-01-11T00:00:00"/>
    <n v="4.21"/>
    <n v="98"/>
    <s v="EVgo"/>
    <n v="350"/>
    <s v="CCS"/>
    <n v="2016"/>
    <s v="Yes"/>
    <n v="3.8"/>
    <n v="6"/>
    <s v="Quarterly"/>
  </r>
  <r>
    <s v="EVS01734"/>
    <n v="13.814622"/>
    <n v="100.50194"/>
    <s v="6386 Bangkok Ave"/>
    <x v="4"/>
    <x v="4"/>
    <x v="3"/>
    <x v="0"/>
    <n v="0.24"/>
    <d v="2025-07-24T00:00:00"/>
    <s v="9.00-21.00"/>
    <d v="1900-01-11T00:00:00"/>
    <n v="12.27"/>
    <n v="27"/>
    <s v="Ionity"/>
    <n v="350"/>
    <s v="CCS, CHAdeMO"/>
    <n v="2010"/>
    <s v="No"/>
    <n v="4.5"/>
    <n v="3"/>
    <s v="Quarterly"/>
  </r>
  <r>
    <s v="EVS01736"/>
    <n v="19.559476"/>
    <n v="-99.181481000000005"/>
    <s v="3100 Mexico City Ave"/>
    <x v="17"/>
    <x v="14"/>
    <x v="0"/>
    <x v="0"/>
    <n v="0.12"/>
    <s v="9:00-18:00"/>
    <s v="9:00-18:00"/>
    <d v="1899-12-30T08:52:48"/>
    <n v="10.87"/>
    <n v="80"/>
    <s v="Tesla"/>
    <n v="22"/>
    <s v="CCS"/>
    <n v="2022"/>
    <s v="Yes"/>
    <n v="3.5"/>
    <n v="1"/>
    <s v="Quarterly"/>
  </r>
  <r>
    <s v="EVS01737"/>
    <n v="19.481024000000001"/>
    <n v="-99.011303999999996"/>
    <s v="5609 Mexico City Ave"/>
    <x v="17"/>
    <x v="14"/>
    <x v="0"/>
    <x v="0"/>
    <n v="0.32"/>
    <s v="9:00-18:00"/>
    <s v="9:00-18:00"/>
    <d v="1899-12-30T08:52:48"/>
    <n v="7.82"/>
    <n v="52"/>
    <s v="ChargePoint"/>
    <n v="150"/>
    <s v="Tesla"/>
    <n v="2022"/>
    <s v="No"/>
    <n v="3.9"/>
    <n v="7"/>
    <s v="Monthly"/>
  </r>
  <r>
    <s v="EVS01740"/>
    <n v="19.463456000000001"/>
    <n v="-99.001542000000001"/>
    <s v="3452 Mexico City Ave"/>
    <x v="17"/>
    <x v="14"/>
    <x v="0"/>
    <x v="0"/>
    <n v="0.27"/>
    <d v="2025-07-24T00:00:00"/>
    <s v="9.00-21.00"/>
    <d v="1900-01-11T00:00:00"/>
    <n v="13.31"/>
    <n v="59"/>
    <s v="Greenlots"/>
    <n v="350"/>
    <s v="CHAdeMO, CCS"/>
    <n v="2019"/>
    <s v="No"/>
    <n v="4"/>
    <n v="8"/>
    <s v="Monthly"/>
  </r>
  <r>
    <s v="EVS01751"/>
    <n v="-15.797864000000001"/>
    <n v="129.08644100000001"/>
    <s v="5116 Random Rd"/>
    <x v="2"/>
    <x v="2"/>
    <x v="2"/>
    <x v="0"/>
    <n v="0.23"/>
    <d v="2025-07-24T00:00:00"/>
    <s v="9.00-21.00"/>
    <d v="1900-01-11T00:00:00"/>
    <n v="14.4"/>
    <n v="48"/>
    <s v="Ionity"/>
    <n v="22"/>
    <s v="CHAdeMO"/>
    <n v="2015"/>
    <s v="Yes"/>
    <n v="3.1"/>
    <n v="6"/>
    <s v="Annually"/>
  </r>
  <r>
    <s v="EVS01752"/>
    <n v="52.577534999999997"/>
    <n v="13.363431"/>
    <s v="5620 Berlin Ave"/>
    <x v="3"/>
    <x v="3"/>
    <x v="1"/>
    <x v="0"/>
    <n v="0.45"/>
    <d v="2025-07-24T00:00:00"/>
    <s v="9.00-21.00"/>
    <d v="1900-01-11T00:00:00"/>
    <n v="19.02"/>
    <n v="35"/>
    <s v="ChargePoint"/>
    <n v="350"/>
    <s v="Type 2, Tesla"/>
    <n v="2015"/>
    <s v="Yes"/>
    <n v="3.3"/>
    <n v="3"/>
    <s v="Quarterly"/>
  </r>
  <r>
    <s v="EVS01756"/>
    <n v="19.044419000000001"/>
    <n v="72.841813999999999"/>
    <s v="1768 Mumbai Ave"/>
    <x v="13"/>
    <x v="12"/>
    <x v="3"/>
    <x v="0"/>
    <n v="0.22"/>
    <s v="6:00-22:00"/>
    <s v="6:00-22:00"/>
    <d v="1899-12-30T16:04:48"/>
    <n v="10.42"/>
    <n v="28"/>
    <s v="ChargePoint"/>
    <n v="150"/>
    <s v="Type 2"/>
    <n v="2023"/>
    <s v="Yes"/>
    <n v="3.2"/>
    <n v="7"/>
    <s v="Monthly"/>
  </r>
  <r>
    <s v="EVS01758"/>
    <n v="-23.531573000000002"/>
    <n v="-46.519452999999999"/>
    <s v="9133 SÃ£o Paulo Ave"/>
    <x v="8"/>
    <x v="7"/>
    <x v="4"/>
    <x v="0"/>
    <n v="0.37"/>
    <d v="2025-07-24T00:00:00"/>
    <s v="9.00-21.00"/>
    <d v="1900-01-11T00:00:00"/>
    <n v="17.16"/>
    <n v="27"/>
    <s v="Ionity"/>
    <n v="150"/>
    <s v="Type 2, CCS"/>
    <n v="2010"/>
    <s v="No"/>
    <n v="4.7"/>
    <n v="8"/>
    <s v="Annually"/>
  </r>
  <r>
    <s v="EVS01759"/>
    <n v="-23.602122999999999"/>
    <n v="-46.594723000000002"/>
    <s v="1540 SÃ£o Paulo Ave"/>
    <x v="8"/>
    <x v="7"/>
    <x v="4"/>
    <x v="0"/>
    <n v="0.48"/>
    <s v="6:00-22:00"/>
    <s v="6:00-22:00"/>
    <d v="1899-12-30T16:04:48"/>
    <n v="3.98"/>
    <n v="85"/>
    <s v="Greenlots"/>
    <n v="350"/>
    <s v="CCS"/>
    <n v="2015"/>
    <s v="Yes"/>
    <n v="4.9000000000000004"/>
    <n v="5"/>
    <s v="Quarterly"/>
  </r>
  <r>
    <s v="EVS01767"/>
    <n v="-33.813837999999997"/>
    <n v="151.36033699999999"/>
    <s v="9030 Sydney Ave"/>
    <x v="9"/>
    <x v="8"/>
    <x v="5"/>
    <x v="0"/>
    <n v="0.12"/>
    <d v="2025-07-24T00:00:00"/>
    <s v="9.00-21.00"/>
    <d v="1900-01-11T00:00:00"/>
    <n v="3.85"/>
    <n v="18"/>
    <s v="Greenlots"/>
    <n v="150"/>
    <s v="CHAdeMO"/>
    <n v="2015"/>
    <s v="No"/>
    <n v="3.2"/>
    <n v="2"/>
    <s v="Annually"/>
  </r>
  <r>
    <s v="EVS01769"/>
    <n v="55.817462999999996"/>
    <n v="37.645949999999999"/>
    <s v="1436 Moscow Ave"/>
    <x v="1"/>
    <x v="1"/>
    <x v="1"/>
    <x v="0"/>
    <n v="0.27"/>
    <s v="6:00-22:00"/>
    <s v="6:00-22:00"/>
    <d v="1899-12-30T16:04:48"/>
    <n v="1.01"/>
    <n v="70"/>
    <s v="Ionity"/>
    <n v="350"/>
    <s v="CCS"/>
    <n v="2011"/>
    <s v="No"/>
    <n v="3.4"/>
    <n v="10"/>
    <s v="Monthly"/>
  </r>
  <r>
    <s v="EVS01773"/>
    <n v="37.527206999999997"/>
    <n v="126.940033"/>
    <s v="525 Seoul Ave"/>
    <x v="6"/>
    <x v="6"/>
    <x v="3"/>
    <x v="0"/>
    <n v="0.37"/>
    <s v="6:00-22:00"/>
    <s v="6:00-22:00"/>
    <d v="1899-12-30T16:04:48"/>
    <n v="18.149999999999999"/>
    <n v="74"/>
    <s v="Tesla"/>
    <n v="50"/>
    <s v="CHAdeMO"/>
    <n v="2015"/>
    <s v="No"/>
    <n v="3.8"/>
    <n v="3"/>
    <s v="Quarterly"/>
  </r>
  <r>
    <s v="EVS01775"/>
    <n v="-23.521675999999999"/>
    <n v="-46.501531"/>
    <s v="3385 SÃ£o Paulo Ave"/>
    <x v="8"/>
    <x v="7"/>
    <x v="4"/>
    <x v="0"/>
    <n v="0.43"/>
    <s v="9:00-18:00"/>
    <s v="9:00-18:00"/>
    <d v="1899-12-30T08:52:48"/>
    <n v="11.3"/>
    <n v="50"/>
    <s v="ChargePoint"/>
    <n v="50"/>
    <s v="Type 2"/>
    <n v="2017"/>
    <s v="No"/>
    <n v="4"/>
    <n v="9"/>
    <s v="Quarterly"/>
  </r>
  <r>
    <s v="EVS01779"/>
    <n v="-23.505336"/>
    <n v="-46.666383000000003"/>
    <s v="6668 SÃ£o Paulo Ave"/>
    <x v="8"/>
    <x v="7"/>
    <x v="4"/>
    <x v="0"/>
    <n v="0.4"/>
    <s v="6:00-22:00"/>
    <s v="6:00-22:00"/>
    <d v="1899-12-30T16:04:48"/>
    <n v="13.09"/>
    <n v="23"/>
    <s v="Ionity"/>
    <n v="50"/>
    <s v="CCS, Tesla"/>
    <n v="2017"/>
    <s v="No"/>
    <n v="4.8"/>
    <n v="6"/>
    <s v="Monthly"/>
  </r>
  <r>
    <s v="EVS01785"/>
    <n v="19.096876000000002"/>
    <n v="72.829076000000001"/>
    <s v="1481 Mumbai Ave"/>
    <x v="13"/>
    <x v="12"/>
    <x v="3"/>
    <x v="0"/>
    <n v="0.17"/>
    <s v="9:00-18:00"/>
    <s v="9:00-18:00"/>
    <d v="1899-12-30T08:52:48"/>
    <n v="11.92"/>
    <n v="27"/>
    <s v="Ionity"/>
    <n v="150"/>
    <s v="Type 2, CHAdeMO"/>
    <n v="2021"/>
    <s v="Yes"/>
    <n v="4.5"/>
    <n v="6"/>
    <s v="Quarterly"/>
  </r>
  <r>
    <s v="EVS01788"/>
    <n v="52.511966000000001"/>
    <n v="13.320892000000001"/>
    <s v="1275 Berlin Ave"/>
    <x v="3"/>
    <x v="3"/>
    <x v="1"/>
    <x v="0"/>
    <n v="0.16"/>
    <s v="6:00-22:00"/>
    <s v="6:00-22:00"/>
    <d v="1899-12-30T16:04:48"/>
    <n v="11.97"/>
    <n v="27"/>
    <s v="Tesla"/>
    <n v="150"/>
    <s v="CHAdeMO"/>
    <n v="2015"/>
    <s v="No"/>
    <n v="3.2"/>
    <n v="3"/>
    <s v="Annually"/>
  </r>
  <r>
    <s v="EVS01790"/>
    <n v="37.835326999999999"/>
    <n v="-122.342091"/>
    <s v="7949 San Francisco Ave"/>
    <x v="5"/>
    <x v="5"/>
    <x v="0"/>
    <x v="0"/>
    <n v="0.47"/>
    <s v="9:00-18:00"/>
    <s v="9:00-18:00"/>
    <d v="1899-12-30T08:52:48"/>
    <n v="9.3699999999999992"/>
    <n v="27"/>
    <s v="Greenlots"/>
    <n v="22"/>
    <s v="Tesla, CHAdeMO"/>
    <n v="2017"/>
    <s v="No"/>
    <n v="3.6"/>
    <n v="7"/>
    <s v="Monthly"/>
  </r>
  <r>
    <s v="EVS01798"/>
    <n v="43.769634000000003"/>
    <n v="-79.394329999999997"/>
    <s v="4003 Toronto Ave"/>
    <x v="0"/>
    <x v="0"/>
    <x v="0"/>
    <x v="0"/>
    <n v="0.14000000000000001"/>
    <s v="9:00-18:00"/>
    <s v="9:00-18:00"/>
    <d v="1899-12-30T08:52:48"/>
    <n v="9.0399999999999991"/>
    <n v="56"/>
    <s v="Ionity"/>
    <n v="22"/>
    <s v="CCS, Tesla"/>
    <n v="2020"/>
    <s v="Yes"/>
    <n v="3.6"/>
    <n v="6"/>
    <s v="Annually"/>
  </r>
  <r>
    <s v="EVS01803"/>
    <n v="37.653803000000003"/>
    <n v="127.00878299999999"/>
    <s v="2880 Seoul Ave"/>
    <x v="6"/>
    <x v="6"/>
    <x v="3"/>
    <x v="0"/>
    <n v="0.5"/>
    <s v="6:00-22:00"/>
    <s v="6:00-22:00"/>
    <d v="1899-12-30T16:04:48"/>
    <n v="9.06"/>
    <n v="57"/>
    <s v="Ionity"/>
    <n v="350"/>
    <s v="CHAdeMO, CCS"/>
    <n v="2015"/>
    <s v="Yes"/>
    <n v="3.4"/>
    <n v="7"/>
    <s v="Quarterly"/>
  </r>
  <r>
    <s v="EVS01808"/>
    <n v="52.554068000000001"/>
    <n v="13.450507"/>
    <s v="1390 Berlin Ave"/>
    <x v="3"/>
    <x v="3"/>
    <x v="1"/>
    <x v="0"/>
    <n v="0.25"/>
    <d v="2025-07-24T00:00:00"/>
    <s v="9.00-21.00"/>
    <d v="1900-01-11T00:00:00"/>
    <n v="6.4"/>
    <n v="84"/>
    <s v="EVgo"/>
    <n v="22"/>
    <s v="Type 2, CHAdeMO"/>
    <n v="2021"/>
    <s v="Yes"/>
    <n v="3.2"/>
    <n v="5"/>
    <s v="Annually"/>
  </r>
  <r>
    <s v="EVS01810"/>
    <n v="-33.856243999999997"/>
    <n v="18.555892"/>
    <s v="7119 Cape Town Ave"/>
    <x v="14"/>
    <x v="13"/>
    <x v="7"/>
    <x v="0"/>
    <n v="0.11"/>
    <d v="2025-07-24T00:00:00"/>
    <s v="9.00-21.00"/>
    <d v="1900-01-11T00:00:00"/>
    <n v="9.25"/>
    <n v="59"/>
    <s v="Greenlots"/>
    <n v="22"/>
    <s v="CCS"/>
    <n v="2022"/>
    <s v="No"/>
    <n v="4.8"/>
    <n v="7"/>
    <s v="Annually"/>
  </r>
  <r>
    <s v="EVS01812"/>
    <n v="55.828423999999998"/>
    <n v="37.698847999999998"/>
    <s v="1280 Moscow Ave"/>
    <x v="1"/>
    <x v="1"/>
    <x v="1"/>
    <x v="0"/>
    <n v="0.44"/>
    <s v="9:00-18:00"/>
    <s v="9:00-18:00"/>
    <d v="1899-12-30T08:52:48"/>
    <n v="9.59"/>
    <n v="32"/>
    <s v="Tesla"/>
    <n v="50"/>
    <s v="Tesla"/>
    <n v="2016"/>
    <s v="Yes"/>
    <n v="4.2"/>
    <n v="6"/>
    <s v="Monthly"/>
  </r>
  <r>
    <s v="EVS01822"/>
    <n v="19.444782"/>
    <n v="-99.044961999999998"/>
    <s v="6857 Mexico City Ave"/>
    <x v="17"/>
    <x v="14"/>
    <x v="0"/>
    <x v="0"/>
    <n v="0.39"/>
    <s v="9:00-18:00"/>
    <s v="9:00-18:00"/>
    <d v="1899-12-30T08:52:48"/>
    <n v="4.9800000000000004"/>
    <n v="88"/>
    <s v="Greenlots"/>
    <n v="350"/>
    <s v="Tesla"/>
    <n v="2011"/>
    <s v="No"/>
    <n v="4.0999999999999996"/>
    <n v="1"/>
    <s v="Annually"/>
  </r>
  <r>
    <s v="EVS01825"/>
    <n v="25.316289999999999"/>
    <n v="55.300839000000003"/>
    <s v="6246 Dubai Ave"/>
    <x v="12"/>
    <x v="11"/>
    <x v="3"/>
    <x v="0"/>
    <n v="0.47"/>
    <d v="2025-07-24T00:00:00"/>
    <s v="9.00-21.00"/>
    <d v="1900-01-11T00:00:00"/>
    <n v="12.1"/>
    <n v="26"/>
    <s v="ChargePoint"/>
    <n v="350"/>
    <s v="CCS"/>
    <n v="2016"/>
    <s v="No"/>
    <n v="4.7"/>
    <n v="1"/>
    <s v="Monthly"/>
  </r>
  <r>
    <s v="EVS01827"/>
    <n v="52.523623999999998"/>
    <n v="13.417643999999999"/>
    <s v="8415 Berlin Ave"/>
    <x v="3"/>
    <x v="3"/>
    <x v="1"/>
    <x v="0"/>
    <n v="0.15"/>
    <d v="2025-07-24T00:00:00"/>
    <s v="9.00-21.00"/>
    <d v="1900-01-11T00:00:00"/>
    <n v="8.77"/>
    <n v="90"/>
    <s v="Greenlots"/>
    <n v="350"/>
    <s v="Type 2"/>
    <n v="2013"/>
    <s v="Yes"/>
    <n v="3.8"/>
    <n v="8"/>
    <s v="Annually"/>
  </r>
  <r>
    <s v="EVS01828"/>
    <n v="37.776632999999997"/>
    <n v="-122.438711"/>
    <s v="6777 San Francisco Ave"/>
    <x v="5"/>
    <x v="5"/>
    <x v="0"/>
    <x v="0"/>
    <n v="0.28000000000000003"/>
    <d v="2025-07-24T00:00:00"/>
    <s v="9.00-21.00"/>
    <d v="1900-01-11T00:00:00"/>
    <n v="11.7"/>
    <n v="76"/>
    <s v="ChargePoint"/>
    <n v="350"/>
    <s v="CHAdeMO"/>
    <n v="2021"/>
    <s v="No"/>
    <n v="4.4000000000000004"/>
    <n v="5"/>
    <s v="Annually"/>
  </r>
  <r>
    <s v="EVS01831"/>
    <n v="-87.862195999999997"/>
    <n v="121.52312999999999"/>
    <s v="1774 Random Rd"/>
    <x v="19"/>
    <x v="2"/>
    <x v="2"/>
    <x v="0"/>
    <n v="0.25"/>
    <d v="2025-07-24T00:00:00"/>
    <s v="9.00-21.00"/>
    <d v="1900-01-11T00:00:00"/>
    <n v="0.64"/>
    <n v="73"/>
    <s v="ChargePoint"/>
    <n v="350"/>
    <s v="CHAdeMO"/>
    <n v="2020"/>
    <s v="Yes"/>
    <n v="4.2"/>
    <n v="10"/>
    <s v="Quarterly"/>
  </r>
  <r>
    <s v="EVS01834"/>
    <n v="37.626421000000001"/>
    <n v="127.088187"/>
    <s v="8140 Seoul Ave"/>
    <x v="6"/>
    <x v="6"/>
    <x v="3"/>
    <x v="0"/>
    <n v="0.2"/>
    <s v="6:00-22:00"/>
    <s v="6:00-22:00"/>
    <d v="1899-12-30T16:04:48"/>
    <n v="3.9"/>
    <n v="69"/>
    <s v="Greenlots"/>
    <n v="22"/>
    <s v="Tesla"/>
    <n v="2020"/>
    <s v="No"/>
    <n v="4.5999999999999996"/>
    <n v="5"/>
    <s v="Monthly"/>
  </r>
  <r>
    <s v="EVS01836"/>
    <n v="25.298774999999999"/>
    <n v="55.366652999999999"/>
    <s v="8263 Dubai Ave"/>
    <x v="12"/>
    <x v="11"/>
    <x v="3"/>
    <x v="0"/>
    <n v="0.17"/>
    <d v="2025-07-24T00:00:00"/>
    <s v="9.00-21.00"/>
    <d v="1900-01-11T00:00:00"/>
    <n v="15.59"/>
    <n v="19"/>
    <s v="EVgo"/>
    <n v="150"/>
    <s v="Type 2"/>
    <n v="2023"/>
    <s v="Yes"/>
    <n v="3.3"/>
    <n v="4"/>
    <s v="Annually"/>
  </r>
  <r>
    <s v="EVS01837"/>
    <n v="19.112952"/>
    <n v="72.807135000000002"/>
    <s v="1985 Mumbai Ave"/>
    <x v="13"/>
    <x v="12"/>
    <x v="3"/>
    <x v="0"/>
    <n v="0.36"/>
    <s v="9:00-18:00"/>
    <s v="9:00-18:00"/>
    <d v="1899-12-30T08:52:48"/>
    <n v="1.6"/>
    <n v="22"/>
    <s v="Ionity"/>
    <n v="150"/>
    <s v="CHAdeMO, CCS"/>
    <n v="2021"/>
    <s v="No"/>
    <n v="3.6"/>
    <n v="3"/>
    <s v="Annually"/>
  </r>
  <r>
    <s v="EVS01841"/>
    <n v="-70.600353999999996"/>
    <n v="-51.379576"/>
    <s v="8332 Random Rd"/>
    <x v="11"/>
    <x v="10"/>
    <x v="6"/>
    <x v="0"/>
    <n v="0.24"/>
    <d v="2025-07-24T00:00:00"/>
    <s v="9.00-21.00"/>
    <d v="1900-01-11T00:00:00"/>
    <n v="17.03"/>
    <n v="28"/>
    <s v="Ionity"/>
    <n v="350"/>
    <s v="CHAdeMO, Tesla"/>
    <n v="2017"/>
    <s v="No"/>
    <n v="4.5999999999999996"/>
    <n v="7"/>
    <s v="Monthly"/>
  </r>
  <r>
    <s v="EVS01843"/>
    <n v="39.982644000000001"/>
    <n v="116.492273"/>
    <s v="86 Beijing Ave"/>
    <x v="10"/>
    <x v="9"/>
    <x v="3"/>
    <x v="0"/>
    <n v="0.43"/>
    <s v="6:00-22:00"/>
    <s v="6:00-22:00"/>
    <d v="1899-12-30T16:04:48"/>
    <n v="9.11"/>
    <n v="69"/>
    <s v="Tesla"/>
    <n v="50"/>
    <s v="CCS, Tesla"/>
    <n v="2015"/>
    <s v="Yes"/>
    <n v="4.5999999999999996"/>
    <n v="7"/>
    <s v="Annually"/>
  </r>
  <r>
    <s v="EVS01848"/>
    <n v="55.838960999999998"/>
    <n v="37.543793000000001"/>
    <s v="3201 Moscow Ave"/>
    <x v="1"/>
    <x v="1"/>
    <x v="1"/>
    <x v="0"/>
    <n v="0.12"/>
    <s v="9:00-18:00"/>
    <s v="9:00-18:00"/>
    <d v="1899-12-30T08:52:48"/>
    <n v="11.94"/>
    <n v="98"/>
    <s v="Ionity"/>
    <n v="150"/>
    <s v="CHAdeMO"/>
    <n v="2022"/>
    <s v="No"/>
    <n v="5"/>
    <n v="7"/>
    <s v="Monthly"/>
  </r>
  <r>
    <s v="EVS01859"/>
    <n v="41.901076000000003"/>
    <n v="-87.741744999999995"/>
    <s v="1355 Chicago Ave"/>
    <x v="7"/>
    <x v="5"/>
    <x v="0"/>
    <x v="0"/>
    <n v="0.48"/>
    <s v="9:00-18:00"/>
    <s v="9:00-18:00"/>
    <d v="1899-12-30T08:52:48"/>
    <n v="7.1"/>
    <n v="24"/>
    <s v="Greenlots"/>
    <n v="50"/>
    <s v="Tesla, CCS"/>
    <n v="2011"/>
    <s v="No"/>
    <n v="4.3"/>
    <n v="8"/>
    <s v="Annually"/>
  </r>
  <r>
    <s v="EVS01861"/>
    <n v="-37.899292000000003"/>
    <n v="155.263677"/>
    <s v="7131 Random Rd"/>
    <x v="11"/>
    <x v="10"/>
    <x v="6"/>
    <x v="0"/>
    <n v="0.28999999999999998"/>
    <s v="9:00-18:00"/>
    <s v="9:00-18:00"/>
    <d v="1899-12-30T08:52:48"/>
    <n v="18.260000000000002"/>
    <n v="14"/>
    <s v="Ionity"/>
    <n v="350"/>
    <s v="CHAdeMO, CCS"/>
    <n v="2014"/>
    <s v="No"/>
    <n v="3.3"/>
    <n v="9"/>
    <s v="Quarterly"/>
  </r>
  <r>
    <s v="EVS01863"/>
    <n v="55.744539000000003"/>
    <n v="37.632358000000004"/>
    <s v="1499 Moscow Ave"/>
    <x v="1"/>
    <x v="1"/>
    <x v="1"/>
    <x v="0"/>
    <n v="0.39"/>
    <s v="6:00-22:00"/>
    <s v="6:00-22:00"/>
    <d v="1899-12-30T16:04:48"/>
    <n v="3.95"/>
    <n v="32"/>
    <s v="Ionity"/>
    <n v="22"/>
    <s v="CCS, Type 2"/>
    <n v="2019"/>
    <s v="No"/>
    <n v="4.0999999999999996"/>
    <n v="1"/>
    <s v="Monthly"/>
  </r>
  <r>
    <s v="EVS01866"/>
    <n v="25.345043"/>
    <n v="55.223106999999999"/>
    <s v="63 Dubai Ave"/>
    <x v="12"/>
    <x v="11"/>
    <x v="3"/>
    <x v="0"/>
    <n v="0.15"/>
    <d v="2025-07-24T00:00:00"/>
    <s v="9.00-21.00"/>
    <d v="1900-01-11T00:00:00"/>
    <n v="19.09"/>
    <n v="55"/>
    <s v="EVgo"/>
    <n v="22"/>
    <s v="Tesla"/>
    <n v="2020"/>
    <s v="Yes"/>
    <n v="3.2"/>
    <n v="9"/>
    <s v="Annually"/>
  </r>
  <r>
    <s v="EVS01868"/>
    <n v="25.248934999999999"/>
    <n v="55.244180999999998"/>
    <s v="7465 Dubai Ave"/>
    <x v="12"/>
    <x v="11"/>
    <x v="3"/>
    <x v="0"/>
    <n v="0.16"/>
    <s v="9:00-18:00"/>
    <s v="9:00-18:00"/>
    <d v="1899-12-30T08:52:48"/>
    <n v="8.57"/>
    <n v="35"/>
    <s v="Greenlots"/>
    <n v="50"/>
    <s v="CHAdeMO"/>
    <n v="2013"/>
    <s v="Yes"/>
    <n v="4"/>
    <n v="4"/>
    <s v="Monthly"/>
  </r>
  <r>
    <s v="EVS01869"/>
    <n v="41.921339000000003"/>
    <n v="-87.649747000000005"/>
    <s v="647 Chicago Ave"/>
    <x v="7"/>
    <x v="5"/>
    <x v="0"/>
    <x v="0"/>
    <n v="0.31"/>
    <s v="9:00-18:00"/>
    <s v="9:00-18:00"/>
    <d v="1899-12-30T08:52:48"/>
    <n v="1.74"/>
    <n v="79"/>
    <s v="ChargePoint"/>
    <n v="22"/>
    <s v="CHAdeMO, Type 2"/>
    <n v="2017"/>
    <s v="No"/>
    <n v="3.3"/>
    <n v="6"/>
    <s v="Monthly"/>
  </r>
  <r>
    <s v="EVS01874"/>
    <n v="37.801461000000003"/>
    <n v="-122.341573"/>
    <s v="8141 San Francisco Ave"/>
    <x v="5"/>
    <x v="5"/>
    <x v="0"/>
    <x v="0"/>
    <n v="0.25"/>
    <d v="2025-07-24T00:00:00"/>
    <s v="9.00-21.00"/>
    <d v="1900-01-11T00:00:00"/>
    <n v="15.23"/>
    <n v="10"/>
    <s v="Greenlots"/>
    <n v="350"/>
    <s v="CCS"/>
    <n v="2020"/>
    <s v="No"/>
    <n v="4"/>
    <n v="10"/>
    <s v="Annually"/>
  </r>
  <r>
    <s v="EVS01877"/>
    <n v="-33.773538000000002"/>
    <n v="18.568503"/>
    <s v="5749 Cape Town Ave"/>
    <x v="14"/>
    <x v="13"/>
    <x v="7"/>
    <x v="0"/>
    <n v="0.27"/>
    <d v="2025-07-24T00:00:00"/>
    <s v="9.00-21.00"/>
    <d v="1900-01-11T00:00:00"/>
    <n v="1.96"/>
    <n v="80"/>
    <s v="EVgo"/>
    <n v="50"/>
    <s v="CHAdeMO, Type 2"/>
    <n v="2012"/>
    <s v="Yes"/>
    <n v="4.5"/>
    <n v="1"/>
    <s v="Annually"/>
  </r>
  <r>
    <s v="EVS01882"/>
    <n v="13.741488"/>
    <n v="100.52893400000001"/>
    <s v="265 Bangkok Ave"/>
    <x v="4"/>
    <x v="4"/>
    <x v="3"/>
    <x v="0"/>
    <n v="0.38"/>
    <d v="2025-07-24T00:00:00"/>
    <s v="9.00-21.00"/>
    <d v="1900-01-11T00:00:00"/>
    <n v="15.31"/>
    <n v="32"/>
    <s v="Tesla"/>
    <n v="150"/>
    <s v="CCS"/>
    <n v="2016"/>
    <s v="Yes"/>
    <n v="3"/>
    <n v="7"/>
    <s v="Annually"/>
  </r>
  <r>
    <s v="EVS01885"/>
    <n v="37.590406999999999"/>
    <n v="126.98484000000001"/>
    <s v="5962 Seoul Ave"/>
    <x v="6"/>
    <x v="6"/>
    <x v="3"/>
    <x v="0"/>
    <n v="0.24"/>
    <s v="6:00-22:00"/>
    <s v="6:00-22:00"/>
    <d v="1899-12-30T16:04:48"/>
    <n v="6.44"/>
    <n v="69"/>
    <s v="Tesla"/>
    <n v="50"/>
    <s v="CHAdeMO, CCS"/>
    <n v="2011"/>
    <s v="Yes"/>
    <n v="3.2"/>
    <n v="2"/>
    <s v="Monthly"/>
  </r>
  <r>
    <s v="EVS01886"/>
    <n v="19.092648000000001"/>
    <n v="72.887988000000007"/>
    <s v="6785 Mumbai Ave"/>
    <x v="13"/>
    <x v="12"/>
    <x v="3"/>
    <x v="0"/>
    <n v="0.16"/>
    <d v="2025-07-24T00:00:00"/>
    <s v="9.00-21.00"/>
    <d v="1900-01-11T00:00:00"/>
    <n v="16.850000000000001"/>
    <n v="36"/>
    <s v="EVgo"/>
    <n v="50"/>
    <s v="Type 2"/>
    <n v="2023"/>
    <s v="Yes"/>
    <n v="3.2"/>
    <n v="2"/>
    <s v="Monthly"/>
  </r>
  <r>
    <s v="EVS01887"/>
    <n v="19.445855999999999"/>
    <n v="-99.124190999999996"/>
    <s v="7989 Mexico City Ave"/>
    <x v="17"/>
    <x v="14"/>
    <x v="0"/>
    <x v="0"/>
    <n v="0.19"/>
    <s v="9:00-18:00"/>
    <s v="9:00-18:00"/>
    <d v="1899-12-30T08:52:48"/>
    <n v="8.59"/>
    <n v="20"/>
    <s v="EVgo"/>
    <n v="350"/>
    <s v="Tesla, CHAdeMO"/>
    <n v="2017"/>
    <s v="No"/>
    <n v="4.0999999999999996"/>
    <n v="2"/>
    <s v="Quarterly"/>
  </r>
  <r>
    <s v="EVS01890"/>
    <n v="25.230951000000001"/>
    <n v="55.331333999999998"/>
    <s v="1136 Dubai Ave"/>
    <x v="12"/>
    <x v="11"/>
    <x v="3"/>
    <x v="0"/>
    <n v="0.39"/>
    <d v="2025-07-24T00:00:00"/>
    <s v="9.00-21.00"/>
    <d v="1900-01-11T00:00:00"/>
    <n v="13.57"/>
    <n v="26"/>
    <s v="Tesla"/>
    <n v="350"/>
    <s v="Type 2"/>
    <n v="2023"/>
    <s v="Yes"/>
    <n v="3.1"/>
    <n v="3"/>
    <s v="Monthly"/>
  </r>
  <r>
    <s v="EVS01894"/>
    <n v="19.156718000000001"/>
    <n v="72.986851000000001"/>
    <s v="6708 Mumbai Ave"/>
    <x v="13"/>
    <x v="12"/>
    <x v="3"/>
    <x v="0"/>
    <n v="0.45"/>
    <s v="9:00-18:00"/>
    <s v="9:00-18:00"/>
    <d v="1899-12-30T08:52:48"/>
    <n v="11.68"/>
    <n v="67"/>
    <s v="EVgo"/>
    <n v="22"/>
    <s v="Type 2"/>
    <n v="2021"/>
    <s v="No"/>
    <n v="3.8"/>
    <n v="1"/>
    <s v="Quarterly"/>
  </r>
  <r>
    <s v="EVS01897"/>
    <n v="39.893785000000001"/>
    <n v="116.34748500000001"/>
    <s v="2370 Beijing Ave"/>
    <x v="10"/>
    <x v="9"/>
    <x v="3"/>
    <x v="0"/>
    <n v="0.48"/>
    <d v="2025-07-24T00:00:00"/>
    <s v="9.00-21.00"/>
    <d v="1900-01-11T00:00:00"/>
    <n v="3.9"/>
    <n v="74"/>
    <s v="ChargePoint"/>
    <n v="150"/>
    <s v="CHAdeMO"/>
    <n v="2016"/>
    <s v="Yes"/>
    <n v="3.6"/>
    <n v="5"/>
    <s v="Annually"/>
  </r>
  <r>
    <s v="EVS01901"/>
    <n v="-14.465456"/>
    <n v="81.379726000000005"/>
    <s v="1225 Random Rd"/>
    <x v="11"/>
    <x v="10"/>
    <x v="6"/>
    <x v="0"/>
    <n v="0.37"/>
    <d v="2025-07-24T00:00:00"/>
    <s v="9.00-21.00"/>
    <d v="1900-01-11T00:00:00"/>
    <n v="2.29"/>
    <n v="75"/>
    <s v="ChargePoint"/>
    <n v="22"/>
    <s v="Tesla"/>
    <n v="2016"/>
    <s v="No"/>
    <n v="4.7"/>
    <n v="10"/>
    <s v="Quarterly"/>
  </r>
  <r>
    <s v="EVS01903"/>
    <n v="-33.889752000000001"/>
    <n v="18.498218000000001"/>
    <s v="2396 Cape Town Ave"/>
    <x v="14"/>
    <x v="13"/>
    <x v="7"/>
    <x v="0"/>
    <n v="0.3"/>
    <d v="2025-07-24T00:00:00"/>
    <s v="9.00-21.00"/>
    <d v="1900-01-11T00:00:00"/>
    <n v="14.73"/>
    <n v="91"/>
    <s v="Ionity"/>
    <n v="22"/>
    <s v="CHAdeMO"/>
    <n v="2021"/>
    <s v="No"/>
    <n v="3.7"/>
    <n v="4"/>
    <s v="Annually"/>
  </r>
  <r>
    <s v="EVS01905"/>
    <n v="41.979379000000002"/>
    <n v="-87.701408000000001"/>
    <s v="2441 Chicago Ave"/>
    <x v="7"/>
    <x v="5"/>
    <x v="0"/>
    <x v="0"/>
    <n v="0.22"/>
    <s v="9:00-18:00"/>
    <s v="9:00-18:00"/>
    <d v="1899-12-30T08:52:48"/>
    <n v="15.63"/>
    <n v="21"/>
    <s v="Ionity"/>
    <n v="150"/>
    <s v="Tesla"/>
    <n v="2018"/>
    <s v="Yes"/>
    <n v="4.5"/>
    <n v="1"/>
    <s v="Annually"/>
  </r>
  <r>
    <s v="EVS01914"/>
    <n v="-33.754519999999999"/>
    <n v="18.476355000000002"/>
    <s v="8655 Cape Town Ave"/>
    <x v="14"/>
    <x v="13"/>
    <x v="7"/>
    <x v="0"/>
    <n v="0.14000000000000001"/>
    <s v="9:00-18:00"/>
    <s v="9:00-18:00"/>
    <d v="1899-12-30T08:52:48"/>
    <n v="19.72"/>
    <n v="22"/>
    <s v="Ionity"/>
    <n v="22"/>
    <s v="Tesla"/>
    <n v="2014"/>
    <s v="No"/>
    <n v="3.6"/>
    <n v="8"/>
    <s v="Annually"/>
  </r>
  <r>
    <s v="EVS01916"/>
    <n v="-33.795627000000003"/>
    <n v="18.590561000000001"/>
    <s v="8679 Cape Town Ave"/>
    <x v="14"/>
    <x v="13"/>
    <x v="7"/>
    <x v="0"/>
    <n v="0.43"/>
    <s v="9:00-18:00"/>
    <s v="9:00-18:00"/>
    <d v="1899-12-30T08:52:48"/>
    <n v="5.05"/>
    <n v="48"/>
    <s v="Tesla"/>
    <n v="22"/>
    <s v="Tesla"/>
    <n v="2020"/>
    <s v="No"/>
    <n v="4.3"/>
    <n v="10"/>
    <s v="Annually"/>
  </r>
  <r>
    <s v="EVS01918"/>
    <n v="39.971434000000002"/>
    <n v="116.326205"/>
    <s v="6200 Beijing Ave"/>
    <x v="10"/>
    <x v="9"/>
    <x v="3"/>
    <x v="0"/>
    <n v="0.42"/>
    <s v="6:00-22:00"/>
    <s v="6:00-22:00"/>
    <d v="1899-12-30T16:04:48"/>
    <n v="8.6300000000000008"/>
    <n v="61"/>
    <s v="Ionity"/>
    <n v="22"/>
    <s v="CHAdeMO"/>
    <n v="2010"/>
    <s v="No"/>
    <n v="5"/>
    <n v="4"/>
    <s v="Annually"/>
  </r>
  <r>
    <s v="EVS01920"/>
    <n v="39.954683000000003"/>
    <n v="116.46363599999999"/>
    <s v="2618 Beijing Ave"/>
    <x v="10"/>
    <x v="9"/>
    <x v="3"/>
    <x v="0"/>
    <n v="0.27"/>
    <d v="2025-07-24T00:00:00"/>
    <s v="9.00-21.00"/>
    <d v="1900-01-11T00:00:00"/>
    <n v="10.96"/>
    <n v="85"/>
    <s v="EVgo"/>
    <n v="50"/>
    <s v="CHAdeMO, Type 2"/>
    <n v="2019"/>
    <s v="Yes"/>
    <n v="4"/>
    <n v="1"/>
    <s v="Quarterly"/>
  </r>
  <r>
    <s v="EVS01923"/>
    <n v="-33.849463"/>
    <n v="18.448371999999999"/>
    <s v="1971 Cape Town Ave"/>
    <x v="14"/>
    <x v="13"/>
    <x v="7"/>
    <x v="0"/>
    <n v="0.23"/>
    <s v="6:00-22:00"/>
    <s v="6:00-22:00"/>
    <d v="1899-12-30T16:04:48"/>
    <n v="19.71"/>
    <n v="77"/>
    <s v="Greenlots"/>
    <n v="50"/>
    <s v="CHAdeMO"/>
    <n v="2020"/>
    <s v="No"/>
    <n v="4.5999999999999996"/>
    <n v="7"/>
    <s v="Quarterly"/>
  </r>
  <r>
    <s v="EVS01926"/>
    <n v="25.285352"/>
    <n v="55.231043999999997"/>
    <s v="5600 Dubai Ave"/>
    <x v="12"/>
    <x v="11"/>
    <x v="3"/>
    <x v="0"/>
    <n v="0.49"/>
    <s v="9:00-18:00"/>
    <s v="9:00-18:00"/>
    <d v="1899-12-30T08:52:48"/>
    <n v="4.04"/>
    <n v="40"/>
    <s v="Tesla"/>
    <n v="22"/>
    <s v="Type 2, CCS"/>
    <n v="2021"/>
    <s v="No"/>
    <n v="3.2"/>
    <n v="6"/>
    <s v="Annually"/>
  </r>
  <r>
    <s v="EVS01933"/>
    <n v="-23.620560000000001"/>
    <n v="-46.522292999999998"/>
    <s v="4539 SÃ£o Paulo Ave"/>
    <x v="8"/>
    <x v="7"/>
    <x v="4"/>
    <x v="0"/>
    <n v="0.18"/>
    <s v="6:00-22:00"/>
    <s v="6:00-22:00"/>
    <d v="1899-12-30T16:04:48"/>
    <n v="12.27"/>
    <n v="74"/>
    <s v="EVgo"/>
    <n v="150"/>
    <s v="CHAdeMO, CCS"/>
    <n v="2015"/>
    <s v="No"/>
    <n v="3.5"/>
    <n v="3"/>
    <s v="Quarterly"/>
  </r>
  <r>
    <s v="EVS01943"/>
    <n v="13.826212"/>
    <n v="100.53465"/>
    <s v="3708 Bangkok Ave"/>
    <x v="4"/>
    <x v="4"/>
    <x v="3"/>
    <x v="0"/>
    <n v="0.38"/>
    <s v="6:00-22:00"/>
    <s v="6:00-22:00"/>
    <d v="1899-12-30T16:04:48"/>
    <n v="15.09"/>
    <n v="15"/>
    <s v="Tesla"/>
    <n v="150"/>
    <s v="CCS"/>
    <n v="2021"/>
    <s v="No"/>
    <n v="3.7"/>
    <n v="10"/>
    <s v="Annually"/>
  </r>
  <r>
    <s v="EVS01945"/>
    <n v="52.506790000000002"/>
    <n v="13.337591"/>
    <s v="2647 Berlin Ave"/>
    <x v="3"/>
    <x v="3"/>
    <x v="1"/>
    <x v="0"/>
    <n v="0.26"/>
    <d v="2025-07-24T00:00:00"/>
    <s v="9.00-21.00"/>
    <d v="1900-01-11T00:00:00"/>
    <n v="3.84"/>
    <n v="100"/>
    <s v="Tesla"/>
    <n v="150"/>
    <s v="Tesla, Type 2"/>
    <n v="2014"/>
    <s v="No"/>
    <n v="3.3"/>
    <n v="3"/>
    <s v="Quarterly"/>
  </r>
  <r>
    <s v="EVS01949"/>
    <n v="34.099775999999999"/>
    <n v="-118.218593"/>
    <s v="6877 Los Angeles Ave"/>
    <x v="16"/>
    <x v="5"/>
    <x v="0"/>
    <x v="0"/>
    <n v="0.48"/>
    <s v="6:00-22:00"/>
    <s v="6:00-22:00"/>
    <d v="1899-12-30T16:04:48"/>
    <n v="16.12"/>
    <n v="32"/>
    <s v="EVgo"/>
    <n v="350"/>
    <s v="Type 2, Tesla"/>
    <n v="2016"/>
    <s v="Yes"/>
    <n v="4.9000000000000004"/>
    <n v="7"/>
    <s v="Annually"/>
  </r>
  <r>
    <s v="EVS01953"/>
    <n v="-33.833168000000001"/>
    <n v="151.32127500000001"/>
    <s v="2884 Sydney Ave"/>
    <x v="9"/>
    <x v="8"/>
    <x v="5"/>
    <x v="0"/>
    <n v="0.34"/>
    <d v="2025-07-24T00:00:00"/>
    <s v="9.00-21.00"/>
    <d v="1900-01-11T00:00:00"/>
    <n v="0.92"/>
    <n v="71"/>
    <s v="Tesla"/>
    <n v="22"/>
    <s v="Type 2, CCS"/>
    <n v="2015"/>
    <s v="No"/>
    <n v="4.2"/>
    <n v="6"/>
    <s v="Annually"/>
  </r>
  <r>
    <s v="EVS01955"/>
    <n v="52.597085"/>
    <n v="13.325891"/>
    <s v="1959 Berlin Ave"/>
    <x v="3"/>
    <x v="3"/>
    <x v="1"/>
    <x v="0"/>
    <n v="0.19"/>
    <d v="2025-07-24T00:00:00"/>
    <s v="9.00-21.00"/>
    <d v="1900-01-11T00:00:00"/>
    <n v="13.28"/>
    <n v="13"/>
    <s v="ChargePoint"/>
    <n v="50"/>
    <s v="CHAdeMO, CCS"/>
    <n v="2021"/>
    <s v="Yes"/>
    <n v="4.8"/>
    <n v="6"/>
    <s v="Monthly"/>
  </r>
  <r>
    <s v="EVS01956"/>
    <n v="52.430911000000002"/>
    <n v="13.311071999999999"/>
    <s v="2453 Berlin Ave"/>
    <x v="3"/>
    <x v="3"/>
    <x v="1"/>
    <x v="0"/>
    <n v="0.13"/>
    <s v="9:00-18:00"/>
    <s v="9:00-18:00"/>
    <d v="1899-12-30T08:52:48"/>
    <n v="1.8"/>
    <n v="47"/>
    <s v="Tesla"/>
    <n v="50"/>
    <s v="CCS"/>
    <n v="2017"/>
    <s v="No"/>
    <n v="4.2"/>
    <n v="7"/>
    <s v="Annually"/>
  </r>
  <r>
    <s v="EVS01960"/>
    <n v="52.466802999999999"/>
    <n v="13.313666"/>
    <s v="517 Berlin Ave"/>
    <x v="3"/>
    <x v="3"/>
    <x v="1"/>
    <x v="0"/>
    <n v="0.46"/>
    <d v="2025-07-24T00:00:00"/>
    <s v="9.00-21.00"/>
    <d v="1900-01-11T00:00:00"/>
    <n v="13.98"/>
    <n v="29"/>
    <s v="Tesla"/>
    <n v="350"/>
    <s v="Tesla, Type 2"/>
    <n v="2013"/>
    <s v="No"/>
    <n v="3.2"/>
    <n v="6"/>
    <s v="Quarterly"/>
  </r>
  <r>
    <s v="EVS01961"/>
    <n v="-24.578696000000001"/>
    <n v="-23.715803999999999"/>
    <s v="9822 Random Rd"/>
    <x v="11"/>
    <x v="10"/>
    <x v="6"/>
    <x v="0"/>
    <n v="0.45"/>
    <d v="2025-07-24T00:00:00"/>
    <s v="9.00-21.00"/>
    <d v="1900-01-11T00:00:00"/>
    <n v="18.420000000000002"/>
    <n v="98"/>
    <s v="EVgo"/>
    <n v="150"/>
    <s v="CCS, Tesla"/>
    <n v="2015"/>
    <s v="No"/>
    <n v="3.6"/>
    <n v="7"/>
    <s v="Quarterly"/>
  </r>
  <r>
    <s v="EVS01963"/>
    <n v="19.506845999999999"/>
    <n v="-99.049846000000002"/>
    <s v="1167 Mexico City Ave"/>
    <x v="17"/>
    <x v="14"/>
    <x v="0"/>
    <x v="0"/>
    <n v="0.46"/>
    <d v="2025-07-24T00:00:00"/>
    <s v="9.00-21.00"/>
    <d v="1900-01-11T00:00:00"/>
    <n v="3.18"/>
    <n v="80"/>
    <s v="Greenlots"/>
    <n v="150"/>
    <s v="Tesla"/>
    <n v="2015"/>
    <s v="Yes"/>
    <n v="3.7"/>
    <n v="3"/>
    <s v="Monthly"/>
  </r>
  <r>
    <s v="EVS01965"/>
    <n v="13.81283"/>
    <n v="100.589945"/>
    <s v="154 Bangkok Ave"/>
    <x v="4"/>
    <x v="4"/>
    <x v="3"/>
    <x v="0"/>
    <n v="0.31"/>
    <s v="6:00-22:00"/>
    <s v="6:00-22:00"/>
    <d v="1899-12-30T16:04:48"/>
    <n v="11.73"/>
    <n v="38"/>
    <s v="ChargePoint"/>
    <n v="150"/>
    <s v="Tesla"/>
    <n v="2014"/>
    <s v="No"/>
    <n v="3.7"/>
    <n v="5"/>
    <s v="Annually"/>
  </r>
  <r>
    <s v="EVS01973"/>
    <n v="37.666021000000001"/>
    <n v="126.92881"/>
    <s v="3195 Seoul Ave"/>
    <x v="6"/>
    <x v="6"/>
    <x v="3"/>
    <x v="0"/>
    <n v="0.38"/>
    <s v="6:00-22:00"/>
    <s v="6:00-22:00"/>
    <d v="1899-12-30T16:04:48"/>
    <n v="6.12"/>
    <n v="90"/>
    <s v="EVgo"/>
    <n v="350"/>
    <s v="Type 2"/>
    <n v="2015"/>
    <s v="No"/>
    <n v="4.8"/>
    <n v="9"/>
    <s v="Quarterly"/>
  </r>
  <r>
    <s v="EVS01976"/>
    <n v="39.932493999999998"/>
    <n v="116.218735"/>
    <s v="658 Beijing Ave"/>
    <x v="10"/>
    <x v="9"/>
    <x v="3"/>
    <x v="0"/>
    <n v="0.33"/>
    <d v="2025-07-24T00:00:00"/>
    <s v="9.00-21.00"/>
    <d v="1900-01-11T00:00:00"/>
    <n v="6.71"/>
    <n v="76"/>
    <s v="Tesla"/>
    <n v="150"/>
    <s v="CCS, CHAdeMO"/>
    <n v="2010"/>
    <s v="Yes"/>
    <n v="4.4000000000000004"/>
    <n v="9"/>
    <s v="Annually"/>
  </r>
  <r>
    <s v="EVS01977"/>
    <n v="41.891210999999998"/>
    <n v="-87.616725000000002"/>
    <s v="4483 Chicago Ave"/>
    <x v="7"/>
    <x v="5"/>
    <x v="0"/>
    <x v="0"/>
    <n v="0.4"/>
    <d v="2025-07-24T00:00:00"/>
    <s v="9.00-21.00"/>
    <d v="1900-01-11T00:00:00"/>
    <n v="8.07"/>
    <n v="50"/>
    <s v="Tesla"/>
    <n v="350"/>
    <s v="Tesla"/>
    <n v="2016"/>
    <s v="No"/>
    <n v="4.2"/>
    <n v="7"/>
    <s v="Monthly"/>
  </r>
  <r>
    <s v="EVS01979"/>
    <n v="43.752270000000003"/>
    <n v="-79.311043999999995"/>
    <s v="3228 Toronto Ave"/>
    <x v="0"/>
    <x v="0"/>
    <x v="0"/>
    <x v="0"/>
    <n v="0.31"/>
    <s v="6:00-22:00"/>
    <s v="6:00-22:00"/>
    <d v="1899-12-30T16:04:48"/>
    <n v="2.33"/>
    <n v="62"/>
    <s v="Ionity"/>
    <n v="150"/>
    <s v="CHAdeMO"/>
    <n v="2011"/>
    <s v="Yes"/>
    <n v="3.8"/>
    <n v="10"/>
    <s v="Quarterly"/>
  </r>
  <r>
    <s v="EVS01992"/>
    <n v="52.577599999999997"/>
    <n v="13.323786999999999"/>
    <s v="6534 Berlin Ave"/>
    <x v="3"/>
    <x v="3"/>
    <x v="1"/>
    <x v="0"/>
    <n v="0.47"/>
    <d v="2025-07-24T00:00:00"/>
    <s v="9.00-21.00"/>
    <d v="1900-01-11T00:00:00"/>
    <n v="19.91"/>
    <n v="74"/>
    <s v="Greenlots"/>
    <n v="150"/>
    <s v="CHAdeMO"/>
    <n v="2011"/>
    <s v="No"/>
    <n v="4.8"/>
    <n v="9"/>
    <s v="Monthly"/>
  </r>
  <r>
    <s v="EVS01997"/>
    <n v="43.777042000000002"/>
    <n v="-79.421694000000002"/>
    <s v="8528 Toronto Ave"/>
    <x v="0"/>
    <x v="0"/>
    <x v="0"/>
    <x v="0"/>
    <n v="0.31"/>
    <s v="9:00-18:00"/>
    <s v="9:00-18:00"/>
    <d v="1899-12-30T08:52:48"/>
    <n v="12.19"/>
    <n v="54"/>
    <s v="Greenlots"/>
    <n v="22"/>
    <s v="Type 2, CHAdeMO"/>
    <n v="2016"/>
    <s v="No"/>
    <n v="4"/>
    <n v="8"/>
    <s v="Monthly"/>
  </r>
  <r>
    <s v="EVS02000"/>
    <n v="19.537385"/>
    <n v="-99.109572"/>
    <s v="2778 Mexico City Ave"/>
    <x v="17"/>
    <x v="14"/>
    <x v="0"/>
    <x v="0"/>
    <n v="0.43"/>
    <s v="6:00-22:00"/>
    <s v="6:00-22:00"/>
    <d v="1899-12-30T16:04:48"/>
    <n v="3.03"/>
    <n v="75"/>
    <s v="ChargePoint"/>
    <n v="150"/>
    <s v="Type 2"/>
    <n v="2017"/>
    <s v="No"/>
    <n v="4.5999999999999996"/>
    <n v="8"/>
    <s v="Annually"/>
  </r>
  <r>
    <s v="EVS02002"/>
    <n v="37.804265999999998"/>
    <n v="-122.44753799999999"/>
    <s v="6169 San Francisco Ave"/>
    <x v="5"/>
    <x v="5"/>
    <x v="0"/>
    <x v="0"/>
    <n v="0.46"/>
    <d v="2025-07-24T00:00:00"/>
    <s v="9.00-21.00"/>
    <d v="1900-01-11T00:00:00"/>
    <n v="2.5"/>
    <n v="17"/>
    <s v="ChargePoint"/>
    <n v="22"/>
    <s v="CHAdeMO, Tesla"/>
    <n v="2017"/>
    <s v="Yes"/>
    <n v="3.9"/>
    <n v="3"/>
    <s v="Monthly"/>
  </r>
  <r>
    <s v="EVS02003"/>
    <n v="-23.552833"/>
    <n v="-46.559562"/>
    <s v="7177 SÃ£o Paulo Ave"/>
    <x v="8"/>
    <x v="7"/>
    <x v="4"/>
    <x v="0"/>
    <n v="0.32"/>
    <d v="2025-07-24T00:00:00"/>
    <s v="9.00-21.00"/>
    <d v="1900-01-11T00:00:00"/>
    <n v="9.6"/>
    <n v="20"/>
    <s v="Ionity"/>
    <n v="150"/>
    <s v="Tesla, CCS"/>
    <n v="2017"/>
    <s v="Yes"/>
    <n v="3.5"/>
    <n v="2"/>
    <s v="Annually"/>
  </r>
  <r>
    <s v="EVS02004"/>
    <n v="25.265021000000001"/>
    <n v="55.284404000000002"/>
    <s v="5236 Dubai Ave"/>
    <x v="12"/>
    <x v="11"/>
    <x v="3"/>
    <x v="0"/>
    <n v="0.12"/>
    <s v="6:00-22:00"/>
    <s v="6:00-22:00"/>
    <d v="1899-12-30T16:04:48"/>
    <n v="16.02"/>
    <n v="62"/>
    <s v="Greenlots"/>
    <n v="150"/>
    <s v="Type 2"/>
    <n v="2021"/>
    <s v="No"/>
    <n v="4.9000000000000004"/>
    <n v="1"/>
    <s v="Annually"/>
  </r>
  <r>
    <s v="EVS02005"/>
    <n v="19.475705999999999"/>
    <n v="-99.053211000000005"/>
    <s v="8931 Mexico City Ave"/>
    <x v="17"/>
    <x v="14"/>
    <x v="0"/>
    <x v="0"/>
    <n v="0.43"/>
    <d v="2025-07-24T00:00:00"/>
    <s v="9.00-21.00"/>
    <d v="1900-01-11T00:00:00"/>
    <n v="14.04"/>
    <n v="87"/>
    <s v="Ionity"/>
    <n v="350"/>
    <s v="CCS, CHAdeMO"/>
    <n v="2022"/>
    <s v="No"/>
    <n v="4.9000000000000004"/>
    <n v="4"/>
    <s v="Monthly"/>
  </r>
  <r>
    <s v="EVS02006"/>
    <n v="39.857075000000002"/>
    <n v="116.408467"/>
    <s v="2808 Beijing Ave"/>
    <x v="10"/>
    <x v="9"/>
    <x v="3"/>
    <x v="0"/>
    <n v="0.3"/>
    <d v="2025-07-24T00:00:00"/>
    <s v="9.00-21.00"/>
    <d v="1900-01-11T00:00:00"/>
    <n v="3.46"/>
    <n v="10"/>
    <s v="Tesla"/>
    <n v="50"/>
    <s v="CHAdeMO"/>
    <n v="2016"/>
    <s v="No"/>
    <n v="4.7"/>
    <n v="10"/>
    <s v="Annually"/>
  </r>
  <r>
    <s v="EVS02008"/>
    <n v="34.068103999999998"/>
    <n v="-118.324505"/>
    <s v="5183 Los Angeles Ave"/>
    <x v="16"/>
    <x v="5"/>
    <x v="0"/>
    <x v="0"/>
    <n v="0.5"/>
    <s v="9:00-18:00"/>
    <s v="9:00-18:00"/>
    <d v="1899-12-30T08:52:48"/>
    <n v="17.920000000000002"/>
    <n v="84"/>
    <s v="Greenlots"/>
    <n v="350"/>
    <s v="Type 2, Tesla"/>
    <n v="2012"/>
    <s v="No"/>
    <n v="3.3"/>
    <n v="6"/>
    <s v="Monthly"/>
  </r>
  <r>
    <s v="EVS02010"/>
    <n v="34.045233000000003"/>
    <n v="-118.252505"/>
    <s v="7265 Los Angeles Ave"/>
    <x v="16"/>
    <x v="5"/>
    <x v="0"/>
    <x v="0"/>
    <n v="0.23"/>
    <s v="9:00-18:00"/>
    <s v="9:00-18:00"/>
    <d v="1899-12-30T08:52:48"/>
    <n v="7.71"/>
    <n v="66"/>
    <s v="Tesla"/>
    <n v="150"/>
    <s v="CCS, CHAdeMO"/>
    <n v="2016"/>
    <s v="Yes"/>
    <n v="3.2"/>
    <n v="1"/>
    <s v="Monthly"/>
  </r>
  <r>
    <s v="EVS02011"/>
    <n v="-65.268367999999995"/>
    <n v="110.236242"/>
    <s v="1463 Random Rd"/>
    <x v="19"/>
    <x v="2"/>
    <x v="2"/>
    <x v="0"/>
    <n v="0.31"/>
    <s v="9:00-18:00"/>
    <s v="9:00-18:00"/>
    <d v="1899-12-30T08:52:48"/>
    <n v="13.96"/>
    <n v="82"/>
    <s v="Greenlots"/>
    <n v="350"/>
    <s v="CCS"/>
    <n v="2020"/>
    <s v="Yes"/>
    <n v="3.9"/>
    <n v="3"/>
    <s v="Annually"/>
  </r>
  <r>
    <s v="EVS02015"/>
    <n v="-33.794758999999999"/>
    <n v="18.553629999999998"/>
    <s v="7773 Cape Town Ave"/>
    <x v="14"/>
    <x v="13"/>
    <x v="7"/>
    <x v="0"/>
    <n v="0.27"/>
    <d v="2025-07-24T00:00:00"/>
    <s v="9.00-21.00"/>
    <d v="1900-01-11T00:00:00"/>
    <n v="12.1"/>
    <n v="66"/>
    <s v="Greenlots"/>
    <n v="50"/>
    <s v="Tesla"/>
    <n v="2011"/>
    <s v="Yes"/>
    <n v="5"/>
    <n v="10"/>
    <s v="Quarterly"/>
  </r>
  <r>
    <s v="EVS02031"/>
    <n v="58.571392000000003"/>
    <n v="95.218911000000006"/>
    <s v="5728 Random Rd"/>
    <x v="2"/>
    <x v="2"/>
    <x v="2"/>
    <x v="0"/>
    <n v="0.21"/>
    <d v="2025-07-24T00:00:00"/>
    <s v="9.00-21.00"/>
    <d v="1900-01-11T00:00:00"/>
    <n v="0.55000000000000004"/>
    <n v="21"/>
    <s v="EVgo"/>
    <n v="150"/>
    <s v="CHAdeMO"/>
    <n v="2015"/>
    <s v="Yes"/>
    <n v="3.6"/>
    <n v="2"/>
    <s v="Quarterly"/>
  </r>
  <r>
    <s v="EVS02034"/>
    <n v="-33.851962999999998"/>
    <n v="151.251169"/>
    <s v="3168 Sydney Ave"/>
    <x v="9"/>
    <x v="8"/>
    <x v="5"/>
    <x v="0"/>
    <n v="0.14000000000000001"/>
    <s v="6:00-22:00"/>
    <s v="6:00-22:00"/>
    <d v="1899-12-30T16:04:48"/>
    <n v="3.07"/>
    <n v="48"/>
    <s v="Ionity"/>
    <n v="150"/>
    <s v="Type 2"/>
    <n v="2013"/>
    <s v="Yes"/>
    <n v="3.3"/>
    <n v="6"/>
    <s v="Quarterly"/>
  </r>
  <r>
    <s v="EVS02035"/>
    <n v="55.703896"/>
    <n v="37.600262000000001"/>
    <s v="7006 Moscow Ave"/>
    <x v="1"/>
    <x v="1"/>
    <x v="1"/>
    <x v="0"/>
    <n v="0.2"/>
    <s v="9:00-18:00"/>
    <s v="9:00-18:00"/>
    <d v="1899-12-30T08:52:48"/>
    <n v="7.51"/>
    <n v="24"/>
    <s v="Tesla"/>
    <n v="350"/>
    <s v="CCS, Tesla"/>
    <n v="2017"/>
    <s v="Yes"/>
    <n v="3"/>
    <n v="4"/>
    <s v="Monthly"/>
  </r>
  <r>
    <s v="EVS02037"/>
    <n v="37.867618"/>
    <n v="-122.323357"/>
    <s v="7839 San Francisco Ave"/>
    <x v="5"/>
    <x v="5"/>
    <x v="0"/>
    <x v="0"/>
    <n v="0.46"/>
    <d v="2025-07-24T00:00:00"/>
    <s v="9.00-21.00"/>
    <d v="1900-01-11T00:00:00"/>
    <n v="19.86"/>
    <n v="90"/>
    <s v="EVgo"/>
    <n v="50"/>
    <s v="Tesla"/>
    <n v="2016"/>
    <s v="Yes"/>
    <n v="3.6"/>
    <n v="4"/>
    <s v="Quarterly"/>
  </r>
  <r>
    <s v="EVS02040"/>
    <n v="-33.860405999999998"/>
    <n v="151.37737799999999"/>
    <s v="2166 Sydney Ave"/>
    <x v="9"/>
    <x v="8"/>
    <x v="5"/>
    <x v="0"/>
    <n v="0.27"/>
    <d v="2025-07-24T00:00:00"/>
    <s v="9.00-21.00"/>
    <d v="1900-01-11T00:00:00"/>
    <n v="8.9499999999999993"/>
    <n v="65"/>
    <s v="Ionity"/>
    <n v="150"/>
    <s v="Tesla, CCS"/>
    <n v="2022"/>
    <s v="Yes"/>
    <n v="4.5"/>
    <n v="5"/>
    <s v="Monthly"/>
  </r>
  <r>
    <s v="EVS02045"/>
    <n v="-33.810786999999998"/>
    <n v="18.453620999999998"/>
    <s v="729 Cape Town Ave"/>
    <x v="14"/>
    <x v="13"/>
    <x v="7"/>
    <x v="0"/>
    <n v="0.32"/>
    <d v="2025-07-24T00:00:00"/>
    <s v="9.00-21.00"/>
    <d v="1900-01-11T00:00:00"/>
    <n v="17.079999999999998"/>
    <n v="82"/>
    <s v="ChargePoint"/>
    <n v="150"/>
    <s v="Type 2, Tesla"/>
    <n v="2023"/>
    <s v="Yes"/>
    <n v="4.5999999999999996"/>
    <n v="5"/>
    <s v="Monthly"/>
  </r>
  <r>
    <s v="EVS02046"/>
    <n v="34.000594"/>
    <n v="-118.213155"/>
    <s v="5443 Los Angeles Ave"/>
    <x v="16"/>
    <x v="5"/>
    <x v="0"/>
    <x v="0"/>
    <n v="0.24"/>
    <s v="6:00-22:00"/>
    <s v="6:00-22:00"/>
    <d v="1899-12-30T16:04:48"/>
    <n v="16.05"/>
    <n v="81"/>
    <s v="Greenlots"/>
    <n v="350"/>
    <s v="CHAdeMO"/>
    <n v="2021"/>
    <s v="Yes"/>
    <n v="4"/>
    <n v="3"/>
    <s v="Monthly"/>
  </r>
  <r>
    <s v="EVS02047"/>
    <n v="37.781615000000002"/>
    <n v="-122.405928"/>
    <s v="3096 San Francisco Ave"/>
    <x v="5"/>
    <x v="5"/>
    <x v="0"/>
    <x v="0"/>
    <n v="0.24"/>
    <d v="2025-07-24T00:00:00"/>
    <s v="9.00-21.00"/>
    <d v="1900-01-11T00:00:00"/>
    <n v="10.14"/>
    <n v="30"/>
    <s v="ChargePoint"/>
    <n v="150"/>
    <s v="Tesla"/>
    <n v="2013"/>
    <s v="No"/>
    <n v="4.5"/>
    <n v="3"/>
    <s v="Monthly"/>
  </r>
  <r>
    <s v="EVS02048"/>
    <n v="19.455757999999999"/>
    <n v="-99.170306999999994"/>
    <s v="2820 Mexico City Ave"/>
    <x v="17"/>
    <x v="14"/>
    <x v="0"/>
    <x v="0"/>
    <n v="0.19"/>
    <d v="2025-07-24T00:00:00"/>
    <s v="9.00-21.00"/>
    <d v="1900-01-11T00:00:00"/>
    <n v="12.23"/>
    <n v="94"/>
    <s v="Ionity"/>
    <n v="150"/>
    <s v="Tesla, CCS"/>
    <n v="2017"/>
    <s v="Yes"/>
    <n v="4.5"/>
    <n v="9"/>
    <s v="Quarterly"/>
  </r>
  <r>
    <s v="EVS02049"/>
    <n v="19.463760000000001"/>
    <n v="-99.067254000000005"/>
    <s v="9602 Mexico City Ave"/>
    <x v="17"/>
    <x v="14"/>
    <x v="0"/>
    <x v="0"/>
    <n v="0.48"/>
    <s v="9:00-18:00"/>
    <s v="9:00-18:00"/>
    <d v="1899-12-30T08:52:48"/>
    <n v="7.74"/>
    <n v="47"/>
    <s v="Greenlots"/>
    <n v="150"/>
    <s v="CCS"/>
    <n v="2021"/>
    <s v="No"/>
    <n v="3.1"/>
    <n v="6"/>
    <s v="Quarterly"/>
  </r>
  <r>
    <s v="EVS02051"/>
    <n v="71.508746000000002"/>
    <n v="-6.4297329999999997"/>
    <s v="1978 Random Rd"/>
    <x v="11"/>
    <x v="10"/>
    <x v="6"/>
    <x v="0"/>
    <n v="0.44"/>
    <d v="2025-07-24T00:00:00"/>
    <s v="9.00-21.00"/>
    <d v="1900-01-11T00:00:00"/>
    <n v="15.2"/>
    <n v="58"/>
    <s v="ChargePoint"/>
    <n v="22"/>
    <s v="Type 2"/>
    <n v="2013"/>
    <s v="No"/>
    <n v="4.2"/>
    <n v="5"/>
    <s v="Quarterly"/>
  </r>
  <r>
    <s v="EVS02056"/>
    <n v="-33.733308999999998"/>
    <n v="151.265792"/>
    <s v="7517 Sydney Ave"/>
    <x v="9"/>
    <x v="8"/>
    <x v="5"/>
    <x v="0"/>
    <n v="0.48"/>
    <d v="2025-07-24T00:00:00"/>
    <s v="9.00-21.00"/>
    <d v="1900-01-11T00:00:00"/>
    <n v="7.08"/>
    <n v="85"/>
    <s v="ChargePoint"/>
    <n v="350"/>
    <s v="CCS"/>
    <n v="2017"/>
    <s v="Yes"/>
    <n v="3.6"/>
    <n v="9"/>
    <s v="Monthly"/>
  </r>
  <r>
    <s v="EVS02057"/>
    <n v="39.93047"/>
    <n v="116.36977899999999"/>
    <s v="7790 Beijing Ave"/>
    <x v="10"/>
    <x v="9"/>
    <x v="3"/>
    <x v="0"/>
    <n v="0.19"/>
    <s v="6:00-22:00"/>
    <s v="6:00-22:00"/>
    <d v="1899-12-30T16:04:48"/>
    <n v="5.3"/>
    <n v="90"/>
    <s v="Tesla"/>
    <n v="150"/>
    <s v="Tesla, CHAdeMO"/>
    <n v="2023"/>
    <s v="No"/>
    <n v="3.7"/>
    <n v="2"/>
    <s v="Annually"/>
  </r>
  <r>
    <s v="EVS02068"/>
    <n v="19.513850999999999"/>
    <n v="-99.128945999999999"/>
    <s v="5376 Mexico City Ave"/>
    <x v="17"/>
    <x v="14"/>
    <x v="0"/>
    <x v="0"/>
    <n v="0.44"/>
    <s v="6:00-22:00"/>
    <s v="6:00-22:00"/>
    <d v="1899-12-30T16:04:48"/>
    <n v="1.49"/>
    <n v="68"/>
    <s v="EVgo"/>
    <n v="150"/>
    <s v="Type 2"/>
    <n v="2018"/>
    <s v="Yes"/>
    <n v="4.2"/>
    <n v="1"/>
    <s v="Annually"/>
  </r>
  <r>
    <s v="EVS02071"/>
    <n v="5.2850669999999997"/>
    <n v="81.242230000000006"/>
    <s v="5509 Random Rd"/>
    <x v="11"/>
    <x v="10"/>
    <x v="6"/>
    <x v="0"/>
    <n v="0.35"/>
    <s v="6:00-22:00"/>
    <s v="6:00-22:00"/>
    <d v="1899-12-30T16:04:48"/>
    <n v="17.09"/>
    <n v="64"/>
    <s v="ChargePoint"/>
    <n v="350"/>
    <s v="Type 2"/>
    <n v="2016"/>
    <s v="No"/>
    <n v="3.9"/>
    <n v="3"/>
    <s v="Quarterly"/>
  </r>
  <r>
    <s v="EVS02073"/>
    <n v="37.876610999999997"/>
    <n v="-122.482333"/>
    <s v="7758 San Francisco Ave"/>
    <x v="5"/>
    <x v="5"/>
    <x v="0"/>
    <x v="0"/>
    <n v="0.13"/>
    <d v="2025-07-24T00:00:00"/>
    <s v="9.00-21.00"/>
    <d v="1900-01-11T00:00:00"/>
    <n v="11.24"/>
    <n v="53"/>
    <s v="Greenlots"/>
    <n v="350"/>
    <s v="Tesla"/>
    <n v="2011"/>
    <s v="No"/>
    <n v="4.2"/>
    <n v="7"/>
    <s v="Annually"/>
  </r>
  <r>
    <s v="EVS02074"/>
    <n v="55.723117000000002"/>
    <n v="37.676859"/>
    <s v="8094 Moscow Ave"/>
    <x v="1"/>
    <x v="1"/>
    <x v="1"/>
    <x v="0"/>
    <n v="0.18"/>
    <s v="6:00-22:00"/>
    <s v="6:00-22:00"/>
    <d v="1899-12-30T16:04:48"/>
    <n v="4.71"/>
    <n v="49"/>
    <s v="EVgo"/>
    <n v="50"/>
    <s v="Tesla, CHAdeMO"/>
    <n v="2020"/>
    <s v="Yes"/>
    <n v="5"/>
    <n v="6"/>
    <s v="Monthly"/>
  </r>
  <r>
    <s v="EVS02075"/>
    <n v="19.043693000000001"/>
    <n v="72.848010000000002"/>
    <s v="883 Mumbai Ave"/>
    <x v="13"/>
    <x v="12"/>
    <x v="3"/>
    <x v="0"/>
    <n v="0.47"/>
    <s v="6:00-22:00"/>
    <s v="6:00-22:00"/>
    <d v="1899-12-30T16:04:48"/>
    <n v="4.21"/>
    <n v="77"/>
    <s v="Ionity"/>
    <n v="50"/>
    <s v="Tesla, Type 2"/>
    <n v="2010"/>
    <s v="No"/>
    <n v="3.3"/>
    <n v="1"/>
    <s v="Annually"/>
  </r>
  <r>
    <s v="EVS02080"/>
    <n v="43.798141999999999"/>
    <n v="-79.369068999999996"/>
    <s v="3119 Toronto Ave"/>
    <x v="0"/>
    <x v="0"/>
    <x v="0"/>
    <x v="0"/>
    <n v="0.17"/>
    <s v="6:00-22:00"/>
    <s v="6:00-22:00"/>
    <d v="1899-12-30T16:04:48"/>
    <n v="14.33"/>
    <n v="65"/>
    <s v="Tesla"/>
    <n v="22"/>
    <s v="CHAdeMO, Type 2"/>
    <n v="2019"/>
    <s v="No"/>
    <n v="4.5999999999999996"/>
    <n v="10"/>
    <s v="Monthly"/>
  </r>
  <r>
    <s v="EVS02081"/>
    <n v="44.092179000000002"/>
    <n v="-59.142654999999998"/>
    <s v="5568 Random Rd"/>
    <x v="11"/>
    <x v="10"/>
    <x v="6"/>
    <x v="0"/>
    <n v="0.3"/>
    <s v="9:00-18:00"/>
    <s v="9:00-18:00"/>
    <d v="1899-12-30T08:52:48"/>
    <n v="3.06"/>
    <n v="98"/>
    <s v="Greenlots"/>
    <n v="150"/>
    <s v="CCS, CHAdeMO"/>
    <n v="2015"/>
    <s v="Yes"/>
    <n v="3.8"/>
    <n v="5"/>
    <s v="Annually"/>
  </r>
  <r>
    <s v="EVS02082"/>
    <n v="-33.833044000000001"/>
    <n v="18.448885000000001"/>
    <s v="4504 Cape Town Ave"/>
    <x v="14"/>
    <x v="13"/>
    <x v="7"/>
    <x v="0"/>
    <n v="0.2"/>
    <d v="2025-07-24T00:00:00"/>
    <s v="9.00-21.00"/>
    <d v="1900-01-11T00:00:00"/>
    <n v="18.91"/>
    <n v="40"/>
    <s v="Tesla"/>
    <n v="350"/>
    <s v="CCS"/>
    <n v="2013"/>
    <s v="No"/>
    <n v="4.2"/>
    <n v="1"/>
    <s v="Monthly"/>
  </r>
  <r>
    <s v="EVS02085"/>
    <n v="19.154032000000001"/>
    <n v="72.929497999999995"/>
    <s v="5504 Mumbai Ave"/>
    <x v="13"/>
    <x v="12"/>
    <x v="3"/>
    <x v="0"/>
    <n v="0.37"/>
    <s v="6:00-22:00"/>
    <s v="6:00-22:00"/>
    <d v="1899-12-30T16:04:48"/>
    <n v="12.73"/>
    <n v="100"/>
    <s v="Ionity"/>
    <n v="50"/>
    <s v="Tesla, Type 2"/>
    <n v="2015"/>
    <s v="No"/>
    <n v="4.0999999999999996"/>
    <n v="10"/>
    <s v="Annually"/>
  </r>
  <r>
    <s v="EVS02087"/>
    <n v="39.824970999999998"/>
    <n v="116.359824"/>
    <s v="1123 Beijing Ave"/>
    <x v="10"/>
    <x v="9"/>
    <x v="3"/>
    <x v="0"/>
    <n v="0.16"/>
    <d v="2025-07-24T00:00:00"/>
    <s v="9.00-21.00"/>
    <d v="1900-01-11T00:00:00"/>
    <n v="14.39"/>
    <n v="82"/>
    <s v="Tesla"/>
    <n v="22"/>
    <s v="Type 2, Tesla"/>
    <n v="2019"/>
    <s v="No"/>
    <n v="3"/>
    <n v="2"/>
    <s v="Monthly"/>
  </r>
  <r>
    <s v="EVS02092"/>
    <n v="43.633996000000003"/>
    <n v="-79.375878"/>
    <s v="2401 Toronto Ave"/>
    <x v="0"/>
    <x v="0"/>
    <x v="0"/>
    <x v="0"/>
    <n v="0.14000000000000001"/>
    <s v="6:00-22:00"/>
    <s v="6:00-22:00"/>
    <d v="1899-12-30T16:04:48"/>
    <n v="6.98"/>
    <n v="18"/>
    <s v="ChargePoint"/>
    <n v="150"/>
    <s v="CHAdeMO, Type 2"/>
    <n v="2015"/>
    <s v="No"/>
    <n v="4"/>
    <n v="2"/>
    <s v="Quarterly"/>
  </r>
  <r>
    <s v="EVS02101"/>
    <n v="77.697969999999998"/>
    <n v="7.5301590000000003"/>
    <s v="1391 Random Rd"/>
    <x v="11"/>
    <x v="10"/>
    <x v="6"/>
    <x v="0"/>
    <n v="0.18"/>
    <d v="2025-07-24T00:00:00"/>
    <s v="9.00-21.00"/>
    <d v="1900-01-11T00:00:00"/>
    <n v="18.010000000000002"/>
    <n v="14"/>
    <s v="Greenlots"/>
    <n v="50"/>
    <s v="CCS"/>
    <n v="2015"/>
    <s v="Yes"/>
    <n v="4.5999999999999996"/>
    <n v="2"/>
    <s v="Quarterly"/>
  </r>
  <r>
    <s v="EVS02103"/>
    <n v="43.622055000000003"/>
    <n v="-79.356262000000001"/>
    <s v="493 Toronto Ave"/>
    <x v="0"/>
    <x v="0"/>
    <x v="0"/>
    <x v="0"/>
    <n v="0.49"/>
    <s v="6:00-22:00"/>
    <s v="6:00-22:00"/>
    <d v="1899-12-30T16:04:48"/>
    <n v="13.45"/>
    <n v="97"/>
    <s v="ChargePoint"/>
    <n v="50"/>
    <s v="CHAdeMO"/>
    <n v="2016"/>
    <s v="Yes"/>
    <n v="3.6"/>
    <n v="3"/>
    <s v="Annually"/>
  </r>
  <r>
    <s v="EVS02104"/>
    <n v="-33.893006"/>
    <n v="18.501048999999998"/>
    <s v="7189 Cape Town Ave"/>
    <x v="14"/>
    <x v="13"/>
    <x v="7"/>
    <x v="0"/>
    <n v="0.37"/>
    <d v="2025-07-24T00:00:00"/>
    <s v="9.00-21.00"/>
    <d v="1900-01-11T00:00:00"/>
    <n v="9.02"/>
    <n v="10"/>
    <s v="Tesla"/>
    <n v="150"/>
    <s v="CCS, Tesla"/>
    <n v="2010"/>
    <s v="Yes"/>
    <n v="3.4"/>
    <n v="4"/>
    <s v="Annually"/>
  </r>
  <r>
    <s v="EVS02114"/>
    <n v="19.510836000000001"/>
    <n v="-99.114536000000001"/>
    <s v="4284 Mexico City Ave"/>
    <x v="17"/>
    <x v="14"/>
    <x v="0"/>
    <x v="0"/>
    <n v="0.23"/>
    <s v="6:00-22:00"/>
    <s v="6:00-22:00"/>
    <d v="1899-12-30T16:04:48"/>
    <n v="5.36"/>
    <n v="93"/>
    <s v="Ionity"/>
    <n v="350"/>
    <s v="Type 2, Tesla"/>
    <n v="2016"/>
    <s v="Yes"/>
    <n v="4.0999999999999996"/>
    <n v="3"/>
    <s v="Annually"/>
  </r>
  <r>
    <s v="EVS02115"/>
    <n v="-23.533458"/>
    <n v="-46.592058000000002"/>
    <s v="8302 SÃ£o Paulo Ave"/>
    <x v="8"/>
    <x v="7"/>
    <x v="4"/>
    <x v="0"/>
    <n v="0.31"/>
    <s v="6:00-22:00"/>
    <s v="6:00-22:00"/>
    <d v="1899-12-30T16:04:48"/>
    <n v="13.66"/>
    <n v="94"/>
    <s v="EVgo"/>
    <n v="150"/>
    <s v="Tesla, CCS"/>
    <n v="2012"/>
    <s v="Yes"/>
    <n v="3.6"/>
    <n v="3"/>
    <s v="Monthly"/>
  </r>
  <r>
    <s v="EVS02117"/>
    <n v="-23.547529000000001"/>
    <n v="-46.690043000000003"/>
    <s v="7326 SÃ£o Paulo Ave"/>
    <x v="8"/>
    <x v="7"/>
    <x v="4"/>
    <x v="0"/>
    <n v="0.22"/>
    <d v="2025-07-24T00:00:00"/>
    <s v="9.00-21.00"/>
    <d v="1900-01-11T00:00:00"/>
    <n v="17.64"/>
    <n v="73"/>
    <s v="Tesla"/>
    <n v="150"/>
    <s v="Type 2"/>
    <n v="2017"/>
    <s v="Yes"/>
    <n v="4.0999999999999996"/>
    <n v="7"/>
    <s v="Annually"/>
  </r>
  <r>
    <s v="EVS02120"/>
    <n v="34.034548999999998"/>
    <n v="-118.31004900000001"/>
    <s v="6037 Los Angeles Ave"/>
    <x v="16"/>
    <x v="5"/>
    <x v="0"/>
    <x v="0"/>
    <n v="0.4"/>
    <d v="2025-07-24T00:00:00"/>
    <s v="9.00-21.00"/>
    <d v="1900-01-11T00:00:00"/>
    <n v="2.33"/>
    <n v="49"/>
    <s v="Tesla"/>
    <n v="50"/>
    <s v="Tesla, CHAdeMO"/>
    <n v="2017"/>
    <s v="Yes"/>
    <n v="4"/>
    <n v="5"/>
    <s v="Monthly"/>
  </r>
  <r>
    <s v="EVS02121"/>
    <n v="-68.615555999999998"/>
    <n v="157.746197"/>
    <s v="2721 Random Rd"/>
    <x v="19"/>
    <x v="2"/>
    <x v="2"/>
    <x v="0"/>
    <n v="0.34"/>
    <d v="2025-07-24T00:00:00"/>
    <s v="9.00-21.00"/>
    <d v="1900-01-11T00:00:00"/>
    <n v="18.54"/>
    <n v="30"/>
    <s v="ChargePoint"/>
    <n v="350"/>
    <s v="Tesla"/>
    <n v="2014"/>
    <s v="No"/>
    <n v="3.7"/>
    <n v="3"/>
    <s v="Annually"/>
  </r>
  <r>
    <s v="EVS02127"/>
    <n v="13.863776"/>
    <n v="100.426269"/>
    <s v="4377 Bangkok Ave"/>
    <x v="4"/>
    <x v="4"/>
    <x v="3"/>
    <x v="0"/>
    <n v="0.19"/>
    <s v="9:00-18:00"/>
    <s v="9:00-18:00"/>
    <d v="1899-12-30T08:52:48"/>
    <n v="6.4"/>
    <n v="28"/>
    <s v="EVgo"/>
    <n v="350"/>
    <s v="Tesla, CCS"/>
    <n v="2013"/>
    <s v="Yes"/>
    <n v="3.8"/>
    <n v="4"/>
    <s v="Annually"/>
  </r>
  <r>
    <s v="EVS02129"/>
    <n v="13.776158000000001"/>
    <n v="100.441693"/>
    <s v="9554 Bangkok Ave"/>
    <x v="4"/>
    <x v="4"/>
    <x v="3"/>
    <x v="0"/>
    <n v="0.21"/>
    <s v="9:00-18:00"/>
    <s v="9:00-18:00"/>
    <d v="1899-12-30T08:52:48"/>
    <n v="1.04"/>
    <n v="16"/>
    <s v="Tesla"/>
    <n v="50"/>
    <s v="CCS"/>
    <n v="2020"/>
    <s v="No"/>
    <n v="3.5"/>
    <n v="6"/>
    <s v="Annually"/>
  </r>
  <r>
    <s v="EVS02130"/>
    <n v="19.495732"/>
    <n v="-99.042167000000006"/>
    <s v="9093 Mexico City Ave"/>
    <x v="17"/>
    <x v="14"/>
    <x v="0"/>
    <x v="0"/>
    <n v="0.39"/>
    <d v="2025-07-24T00:00:00"/>
    <s v="9.00-21.00"/>
    <d v="1900-01-11T00:00:00"/>
    <n v="7.31"/>
    <n v="92"/>
    <s v="Tesla"/>
    <n v="350"/>
    <s v="Tesla"/>
    <n v="2020"/>
    <s v="Yes"/>
    <n v="3.8"/>
    <n v="4"/>
    <s v="Annually"/>
  </r>
  <r>
    <s v="EVS02131"/>
    <n v="66.571815999999998"/>
    <n v="163.237302"/>
    <s v="4810 Random Rd"/>
    <x v="2"/>
    <x v="2"/>
    <x v="2"/>
    <x v="0"/>
    <n v="0.39"/>
    <s v="6:00-22:00"/>
    <s v="6:00-22:00"/>
    <d v="1899-12-30T16:04:48"/>
    <n v="18.739999999999998"/>
    <n v="75"/>
    <s v="Ionity"/>
    <n v="22"/>
    <s v="CHAdeMO"/>
    <n v="2013"/>
    <s v="Yes"/>
    <n v="4.9000000000000004"/>
    <n v="3"/>
    <s v="Quarterly"/>
  </r>
  <r>
    <s v="EVS02136"/>
    <n v="37.786465"/>
    <n v="-122.476907"/>
    <s v="220 San Francisco Ave"/>
    <x v="5"/>
    <x v="5"/>
    <x v="0"/>
    <x v="0"/>
    <n v="0.41"/>
    <d v="2025-07-24T00:00:00"/>
    <s v="9.00-21.00"/>
    <d v="1900-01-11T00:00:00"/>
    <n v="6.49"/>
    <n v="75"/>
    <s v="ChargePoint"/>
    <n v="22"/>
    <s v="CCS"/>
    <n v="2016"/>
    <s v="Yes"/>
    <n v="3.2"/>
    <n v="10"/>
    <s v="Monthly"/>
  </r>
  <r>
    <s v="EVS02146"/>
    <n v="-23.510241000000001"/>
    <n v="-46.539650000000002"/>
    <s v="1963 SÃ£o Paulo Ave"/>
    <x v="8"/>
    <x v="7"/>
    <x v="4"/>
    <x v="0"/>
    <n v="0.28000000000000003"/>
    <s v="6:00-22:00"/>
    <s v="6:00-22:00"/>
    <d v="1899-12-30T16:04:48"/>
    <n v="8.58"/>
    <n v="98"/>
    <s v="Tesla"/>
    <n v="350"/>
    <s v="CCS, Type 2"/>
    <n v="2023"/>
    <s v="No"/>
    <n v="4.8"/>
    <n v="9"/>
    <s v="Monthly"/>
  </r>
  <r>
    <s v="EVS02149"/>
    <n v="37.777200999999998"/>
    <n v="-122.317353"/>
    <s v="3521 San Francisco Ave"/>
    <x v="5"/>
    <x v="5"/>
    <x v="0"/>
    <x v="0"/>
    <n v="0.49"/>
    <d v="2025-07-24T00:00:00"/>
    <s v="9.00-21.00"/>
    <d v="1900-01-11T00:00:00"/>
    <n v="13.21"/>
    <n v="79"/>
    <s v="Ionity"/>
    <n v="150"/>
    <s v="CCS, Type 2"/>
    <n v="2014"/>
    <s v="Yes"/>
    <n v="3.1"/>
    <n v="4"/>
    <s v="Annually"/>
  </r>
  <r>
    <s v="EVS02150"/>
    <n v="-33.892508999999997"/>
    <n v="151.204578"/>
    <s v="8387 Sydney Ave"/>
    <x v="9"/>
    <x v="8"/>
    <x v="5"/>
    <x v="0"/>
    <n v="0.44"/>
    <s v="9:00-18:00"/>
    <s v="9:00-18:00"/>
    <d v="1899-12-30T08:52:48"/>
    <n v="2.4500000000000002"/>
    <n v="92"/>
    <s v="EVgo"/>
    <n v="50"/>
    <s v="Tesla"/>
    <n v="2018"/>
    <s v="No"/>
    <n v="4.4000000000000004"/>
    <n v="9"/>
    <s v="Monthly"/>
  </r>
  <r>
    <s v="EVS02153"/>
    <n v="13.763465999999999"/>
    <n v="100.463093"/>
    <s v="3049 Bangkok Ave"/>
    <x v="4"/>
    <x v="4"/>
    <x v="3"/>
    <x v="0"/>
    <n v="0.16"/>
    <d v="2025-07-24T00:00:00"/>
    <s v="9.00-21.00"/>
    <d v="1900-01-11T00:00:00"/>
    <n v="6.59"/>
    <n v="37"/>
    <s v="Tesla"/>
    <n v="22"/>
    <s v="Tesla, CCS"/>
    <n v="2022"/>
    <s v="Yes"/>
    <n v="4.3"/>
    <n v="9"/>
    <s v="Monthly"/>
  </r>
  <r>
    <s v="EVS02155"/>
    <n v="19.085227"/>
    <n v="72.877260000000007"/>
    <s v="3217 Mumbai Ave"/>
    <x v="13"/>
    <x v="12"/>
    <x v="3"/>
    <x v="0"/>
    <n v="0.49"/>
    <s v="9:00-18:00"/>
    <s v="9:00-18:00"/>
    <d v="1899-12-30T08:52:48"/>
    <n v="17.25"/>
    <n v="81"/>
    <s v="ChargePoint"/>
    <n v="50"/>
    <s v="Type 2, Tesla"/>
    <n v="2018"/>
    <s v="No"/>
    <n v="3.3"/>
    <n v="9"/>
    <s v="Annually"/>
  </r>
  <r>
    <s v="EVS02169"/>
    <n v="39.845363999999996"/>
    <n v="116.31697"/>
    <s v="5565 Beijing Ave"/>
    <x v="10"/>
    <x v="9"/>
    <x v="3"/>
    <x v="0"/>
    <n v="0.25"/>
    <d v="2025-07-24T00:00:00"/>
    <s v="9.00-21.00"/>
    <d v="1900-01-11T00:00:00"/>
    <n v="12.47"/>
    <n v="48"/>
    <s v="EVgo"/>
    <n v="350"/>
    <s v="Tesla, CHAdeMO"/>
    <n v="2014"/>
    <s v="No"/>
    <n v="3.3"/>
    <n v="10"/>
    <s v="Annually"/>
  </r>
  <r>
    <s v="EVS02170"/>
    <n v="18.944468000000001"/>
    <n v="72.879558000000003"/>
    <s v="2809 Mumbai Ave"/>
    <x v="13"/>
    <x v="12"/>
    <x v="3"/>
    <x v="0"/>
    <n v="0.1"/>
    <s v="9:00-18:00"/>
    <s v="9:00-18:00"/>
    <d v="1899-12-30T08:52:48"/>
    <n v="13.22"/>
    <n v="19"/>
    <s v="EVgo"/>
    <n v="22"/>
    <s v="CCS, Type 2"/>
    <n v="2010"/>
    <s v="Yes"/>
    <n v="4.2"/>
    <n v="6"/>
    <s v="Annually"/>
  </r>
  <r>
    <s v="EVS02175"/>
    <n v="52.412519000000003"/>
    <n v="13.311344"/>
    <s v="8079 Berlin Ave"/>
    <x v="3"/>
    <x v="3"/>
    <x v="1"/>
    <x v="0"/>
    <n v="0.37"/>
    <s v="9:00-18:00"/>
    <s v="9:00-18:00"/>
    <d v="1899-12-30T08:52:48"/>
    <n v="7.01"/>
    <n v="83"/>
    <s v="Tesla"/>
    <n v="350"/>
    <s v="CHAdeMO, Type 2"/>
    <n v="2018"/>
    <s v="No"/>
    <n v="4"/>
    <n v="8"/>
    <s v="Quarterly"/>
  </r>
  <r>
    <s v="EVS02176"/>
    <n v="34.172134"/>
    <n v="-118.255968"/>
    <s v="2739 Los Angeles Ave"/>
    <x v="16"/>
    <x v="5"/>
    <x v="0"/>
    <x v="0"/>
    <n v="0.19"/>
    <s v="9:00-18:00"/>
    <s v="9:00-18:00"/>
    <d v="1899-12-30T08:52:48"/>
    <n v="3.85"/>
    <n v="92"/>
    <s v="EVgo"/>
    <n v="22"/>
    <s v="CCS, CHAdeMO"/>
    <n v="2022"/>
    <s v="Yes"/>
    <n v="4.2"/>
    <n v="2"/>
    <s v="Monthly"/>
  </r>
  <r>
    <s v="EVS02180"/>
    <n v="39.964877999999999"/>
    <n v="116.433926"/>
    <s v="7117 Beijing Ave"/>
    <x v="10"/>
    <x v="9"/>
    <x v="3"/>
    <x v="0"/>
    <n v="0.18"/>
    <s v="6:00-22:00"/>
    <s v="6:00-22:00"/>
    <d v="1899-12-30T16:04:48"/>
    <n v="17.02"/>
    <n v="81"/>
    <s v="ChargePoint"/>
    <n v="150"/>
    <s v="Tesla"/>
    <n v="2015"/>
    <s v="Yes"/>
    <n v="4.4000000000000004"/>
    <n v="10"/>
    <s v="Annually"/>
  </r>
  <r>
    <s v="EVS02181"/>
    <n v="-64.584674000000007"/>
    <n v="-18.725536000000002"/>
    <s v="5008 Random Rd"/>
    <x v="19"/>
    <x v="2"/>
    <x v="2"/>
    <x v="0"/>
    <n v="0.28999999999999998"/>
    <s v="6:00-22:00"/>
    <s v="6:00-22:00"/>
    <d v="1899-12-30T16:04:48"/>
    <n v="1.54"/>
    <n v="82"/>
    <s v="EVgo"/>
    <n v="150"/>
    <s v="Tesla, CHAdeMO"/>
    <n v="2018"/>
    <s v="Yes"/>
    <n v="4.7"/>
    <n v="6"/>
    <s v="Monthly"/>
  </r>
  <r>
    <s v="EVS02183"/>
    <n v="13.843254999999999"/>
    <n v="100.506276"/>
    <s v="9900 Bangkok Ave"/>
    <x v="4"/>
    <x v="4"/>
    <x v="3"/>
    <x v="0"/>
    <n v="0.33"/>
    <s v="9:00-18:00"/>
    <s v="9:00-18:00"/>
    <d v="1899-12-30T08:52:48"/>
    <n v="3.1"/>
    <n v="81"/>
    <s v="ChargePoint"/>
    <n v="350"/>
    <s v="CCS"/>
    <n v="2016"/>
    <s v="No"/>
    <n v="4.8"/>
    <n v="6"/>
    <s v="Monthly"/>
  </r>
  <r>
    <s v="EVS02186"/>
    <n v="18.926556999999999"/>
    <n v="72.875567000000004"/>
    <s v="525 Mumbai Ave"/>
    <x v="13"/>
    <x v="12"/>
    <x v="3"/>
    <x v="0"/>
    <n v="0.49"/>
    <d v="2025-07-24T00:00:00"/>
    <s v="9.00-21.00"/>
    <d v="1900-01-11T00:00:00"/>
    <n v="19.440000000000001"/>
    <n v="88"/>
    <s v="Ionity"/>
    <n v="22"/>
    <s v="Type 2, Tesla"/>
    <n v="2016"/>
    <s v="No"/>
    <n v="4.8"/>
    <n v="7"/>
    <s v="Monthly"/>
  </r>
  <r>
    <s v="EVS02187"/>
    <n v="39.895380000000003"/>
    <n v="116.271776"/>
    <s v="2885 Beijing Ave"/>
    <x v="10"/>
    <x v="9"/>
    <x v="3"/>
    <x v="0"/>
    <n v="0.15"/>
    <s v="9:00-18:00"/>
    <s v="9:00-18:00"/>
    <d v="1899-12-30T08:52:48"/>
    <n v="9.58"/>
    <n v="44"/>
    <s v="ChargePoint"/>
    <n v="22"/>
    <s v="Type 2"/>
    <n v="2014"/>
    <s v="Yes"/>
    <n v="3.7"/>
    <n v="3"/>
    <s v="Annually"/>
  </r>
  <r>
    <s v="EVS02188"/>
    <n v="-33.858252999999998"/>
    <n v="18.516859"/>
    <s v="7521 Cape Town Ave"/>
    <x v="14"/>
    <x v="13"/>
    <x v="7"/>
    <x v="0"/>
    <n v="0.24"/>
    <s v="9:00-18:00"/>
    <s v="9:00-18:00"/>
    <d v="1899-12-30T08:52:48"/>
    <n v="17.079999999999998"/>
    <n v="83"/>
    <s v="EVgo"/>
    <n v="50"/>
    <s v="Type 2"/>
    <n v="2011"/>
    <s v="No"/>
    <n v="4.7"/>
    <n v="1"/>
    <s v="Monthly"/>
  </r>
  <r>
    <s v="EVS02189"/>
    <n v="-33.840924999999999"/>
    <n v="151.302741"/>
    <s v="9755 Sydney Ave"/>
    <x v="9"/>
    <x v="8"/>
    <x v="5"/>
    <x v="0"/>
    <n v="0.44"/>
    <s v="9:00-18:00"/>
    <s v="9:00-18:00"/>
    <d v="1899-12-30T08:52:48"/>
    <n v="1.37"/>
    <n v="57"/>
    <s v="Ionity"/>
    <n v="150"/>
    <s v="Type 2, CCS"/>
    <n v="2022"/>
    <s v="Yes"/>
    <n v="4.3"/>
    <n v="5"/>
    <s v="Monthly"/>
  </r>
  <r>
    <s v="EVS02190"/>
    <n v="34.001646000000001"/>
    <n v="-118.38785799999999"/>
    <s v="8718 Los Angeles Ave"/>
    <x v="16"/>
    <x v="5"/>
    <x v="0"/>
    <x v="0"/>
    <n v="0.11"/>
    <s v="9:00-18:00"/>
    <s v="9:00-18:00"/>
    <d v="1899-12-30T08:52:48"/>
    <n v="14.9"/>
    <n v="38"/>
    <s v="Tesla"/>
    <n v="22"/>
    <s v="CHAdeMO, Type 2"/>
    <n v="2010"/>
    <s v="No"/>
    <n v="3.6"/>
    <n v="6"/>
    <s v="Quarterly"/>
  </r>
  <r>
    <s v="EVS02194"/>
    <n v="37.700620999999998"/>
    <n v="-122.45200699999999"/>
    <s v="338 San Francisco Ave"/>
    <x v="5"/>
    <x v="5"/>
    <x v="0"/>
    <x v="0"/>
    <n v="0.24"/>
    <s v="6:00-22:00"/>
    <s v="6:00-22:00"/>
    <d v="1899-12-30T16:04:48"/>
    <n v="6.58"/>
    <n v="26"/>
    <s v="Tesla"/>
    <n v="22"/>
    <s v="Type 2"/>
    <n v="2011"/>
    <s v="Yes"/>
    <n v="4.3"/>
    <n v="10"/>
    <s v="Monthly"/>
  </r>
  <r>
    <s v="EVS02196"/>
    <n v="37.548116"/>
    <n v="126.954216"/>
    <s v="687 Seoul Ave"/>
    <x v="6"/>
    <x v="6"/>
    <x v="3"/>
    <x v="0"/>
    <n v="0.17"/>
    <d v="2025-07-24T00:00:00"/>
    <s v="9.00-21.00"/>
    <d v="1900-01-11T00:00:00"/>
    <n v="5.6"/>
    <n v="68"/>
    <s v="EVgo"/>
    <n v="150"/>
    <s v="CCS"/>
    <n v="2010"/>
    <s v="No"/>
    <n v="4.0999999999999996"/>
    <n v="4"/>
    <s v="Monthly"/>
  </r>
  <r>
    <s v="EVS02200"/>
    <n v="52.572057000000001"/>
    <n v="13.360379999999999"/>
    <s v="5390 Berlin Ave"/>
    <x v="3"/>
    <x v="3"/>
    <x v="1"/>
    <x v="0"/>
    <n v="0.15"/>
    <d v="2025-07-24T00:00:00"/>
    <s v="9.00-21.00"/>
    <d v="1900-01-11T00:00:00"/>
    <n v="5.08"/>
    <n v="71"/>
    <s v="Tesla"/>
    <n v="50"/>
    <s v="CCS, Type 2"/>
    <n v="2014"/>
    <s v="Yes"/>
    <n v="3.1"/>
    <n v="4"/>
    <s v="Monthly"/>
  </r>
  <r>
    <s v="EVS02204"/>
    <n v="13.768701999999999"/>
    <n v="100.59410099999999"/>
    <s v="5916 Bangkok Ave"/>
    <x v="4"/>
    <x v="4"/>
    <x v="3"/>
    <x v="0"/>
    <n v="0.2"/>
    <d v="2025-07-24T00:00:00"/>
    <s v="9.00-21.00"/>
    <d v="1900-01-11T00:00:00"/>
    <n v="4.84"/>
    <n v="37"/>
    <s v="Greenlots"/>
    <n v="22"/>
    <s v="CHAdeMO"/>
    <n v="2019"/>
    <s v="Yes"/>
    <n v="3.7"/>
    <n v="5"/>
    <s v="Annually"/>
  </r>
  <r>
    <s v="EVS02206"/>
    <n v="-23.520579000000001"/>
    <n v="-46.582507999999997"/>
    <s v="9438 SÃ£o Paulo Ave"/>
    <x v="8"/>
    <x v="7"/>
    <x v="4"/>
    <x v="0"/>
    <n v="0.15"/>
    <s v="9:00-18:00"/>
    <s v="9:00-18:00"/>
    <d v="1899-12-30T08:52:48"/>
    <n v="5.22"/>
    <n v="12"/>
    <s v="EVgo"/>
    <n v="150"/>
    <s v="CHAdeMO"/>
    <n v="2017"/>
    <s v="Yes"/>
    <n v="4.5"/>
    <n v="7"/>
    <s v="Monthly"/>
  </r>
  <r>
    <s v="EVS02210"/>
    <n v="55.892941999999998"/>
    <n v="37.580533000000003"/>
    <s v="9592 Moscow Ave"/>
    <x v="1"/>
    <x v="1"/>
    <x v="1"/>
    <x v="0"/>
    <n v="0.12"/>
    <s v="9:00-18:00"/>
    <s v="9:00-18:00"/>
    <d v="1899-12-30T08:52:48"/>
    <n v="17.27"/>
    <n v="94"/>
    <s v="Tesla"/>
    <n v="350"/>
    <s v="Tesla"/>
    <n v="2010"/>
    <s v="Yes"/>
    <n v="4.5999999999999996"/>
    <n v="2"/>
    <s v="Quarterly"/>
  </r>
  <r>
    <s v="EVS02211"/>
    <n v="77.522689999999997"/>
    <n v="-86.390697000000003"/>
    <s v="4412 Random Rd"/>
    <x v="2"/>
    <x v="2"/>
    <x v="2"/>
    <x v="0"/>
    <n v="0.27"/>
    <d v="2025-07-24T00:00:00"/>
    <s v="9.00-21.00"/>
    <d v="1900-01-11T00:00:00"/>
    <n v="18.149999999999999"/>
    <n v="63"/>
    <s v="ChargePoint"/>
    <n v="150"/>
    <s v="CCS"/>
    <n v="2016"/>
    <s v="No"/>
    <n v="3.7"/>
    <n v="10"/>
    <s v="Monthly"/>
  </r>
  <r>
    <s v="EVS02212"/>
    <n v="-23.552251999999999"/>
    <n v="-46.636778"/>
    <s v="6536 SÃ£o Paulo Ave"/>
    <x v="8"/>
    <x v="7"/>
    <x v="4"/>
    <x v="0"/>
    <n v="0.18"/>
    <s v="9:00-18:00"/>
    <s v="9:00-18:00"/>
    <d v="1899-12-30T08:52:48"/>
    <n v="2"/>
    <n v="67"/>
    <s v="Tesla"/>
    <n v="22"/>
    <s v="Tesla, Type 2"/>
    <n v="2013"/>
    <s v="No"/>
    <n v="3.8"/>
    <n v="3"/>
    <s v="Quarterly"/>
  </r>
  <r>
    <s v="EVS02215"/>
    <n v="19.184042999999999"/>
    <n v="72.806213"/>
    <s v="2457 Mumbai Ave"/>
    <x v="13"/>
    <x v="12"/>
    <x v="3"/>
    <x v="0"/>
    <n v="0.38"/>
    <s v="9:00-18:00"/>
    <s v="9:00-18:00"/>
    <d v="1899-12-30T08:52:48"/>
    <n v="16.46"/>
    <n v="92"/>
    <s v="Tesla"/>
    <n v="150"/>
    <s v="CHAdeMO"/>
    <n v="2021"/>
    <s v="No"/>
    <n v="3.9"/>
    <n v="9"/>
    <s v="Monthly"/>
  </r>
  <r>
    <s v="EVS02216"/>
    <n v="43.637796999999999"/>
    <n v="-79.426895999999999"/>
    <s v="3284 Toronto Ave"/>
    <x v="0"/>
    <x v="0"/>
    <x v="0"/>
    <x v="0"/>
    <n v="0.11"/>
    <s v="9:00-18:00"/>
    <s v="9:00-18:00"/>
    <d v="1899-12-30T08:52:48"/>
    <n v="17.5"/>
    <n v="52"/>
    <s v="Ionity"/>
    <n v="150"/>
    <s v="Tesla"/>
    <n v="2010"/>
    <s v="No"/>
    <n v="3.8"/>
    <n v="5"/>
    <s v="Monthly"/>
  </r>
  <r>
    <s v="EVS02228"/>
    <n v="-23.569934"/>
    <n v="-46.528993"/>
    <s v="7026 SÃ£o Paulo Ave"/>
    <x v="8"/>
    <x v="7"/>
    <x v="4"/>
    <x v="0"/>
    <n v="0.11"/>
    <s v="9:00-18:00"/>
    <s v="9:00-18:00"/>
    <d v="1899-12-30T08:52:48"/>
    <n v="16.21"/>
    <n v="39"/>
    <s v="Greenlots"/>
    <n v="50"/>
    <s v="Type 2, CHAdeMO"/>
    <n v="2020"/>
    <s v="Yes"/>
    <n v="3.8"/>
    <n v="9"/>
    <s v="Quarterly"/>
  </r>
  <r>
    <s v="EVS02229"/>
    <n v="37.577624999999998"/>
    <n v="127.061975"/>
    <s v="659 Seoul Ave"/>
    <x v="6"/>
    <x v="6"/>
    <x v="3"/>
    <x v="0"/>
    <n v="0.47"/>
    <s v="9:00-18:00"/>
    <s v="9:00-18:00"/>
    <d v="1899-12-30T08:52:48"/>
    <n v="6.42"/>
    <n v="93"/>
    <s v="Tesla"/>
    <n v="350"/>
    <s v="Type 2"/>
    <n v="2012"/>
    <s v="Yes"/>
    <n v="3.9"/>
    <n v="1"/>
    <s v="Annually"/>
  </r>
  <r>
    <s v="EVS02231"/>
    <n v="32.421551000000001"/>
    <n v="55.599266999999998"/>
    <s v="638 Random Rd"/>
    <x v="22"/>
    <x v="16"/>
    <x v="8"/>
    <x v="0"/>
    <n v="0.48"/>
    <s v="9:00-18:00"/>
    <s v="9:00-18:00"/>
    <d v="1899-12-30T08:52:48"/>
    <n v="18.27"/>
    <n v="79"/>
    <s v="ChargePoint"/>
    <n v="150"/>
    <s v="Type 2, Tesla"/>
    <n v="2012"/>
    <s v="No"/>
    <n v="3"/>
    <n v="2"/>
    <s v="Quarterly"/>
  </r>
  <r>
    <s v="EVS02232"/>
    <n v="18.932855"/>
    <n v="72.983661999999995"/>
    <s v="6070 Mumbai Ave"/>
    <x v="13"/>
    <x v="12"/>
    <x v="3"/>
    <x v="0"/>
    <n v="0.5"/>
    <s v="9:00-18:00"/>
    <s v="9:00-18:00"/>
    <d v="1899-12-30T08:52:48"/>
    <n v="1.61"/>
    <n v="48"/>
    <s v="Tesla"/>
    <n v="350"/>
    <s v="Type 2"/>
    <n v="2014"/>
    <s v="No"/>
    <n v="4.7"/>
    <n v="6"/>
    <s v="Monthly"/>
  </r>
  <r>
    <s v="EVS02233"/>
    <n v="13.836379000000001"/>
    <n v="100.53937000000001"/>
    <s v="1112 Bangkok Ave"/>
    <x v="4"/>
    <x v="4"/>
    <x v="3"/>
    <x v="0"/>
    <n v="0.44"/>
    <s v="6:00-22:00"/>
    <s v="6:00-22:00"/>
    <d v="1899-12-30T16:04:48"/>
    <n v="7.72"/>
    <n v="59"/>
    <s v="EVgo"/>
    <n v="150"/>
    <s v="Tesla, CCS"/>
    <n v="2020"/>
    <s v="No"/>
    <n v="3.5"/>
    <n v="5"/>
    <s v="Quarterly"/>
  </r>
  <r>
    <s v="EVS02235"/>
    <n v="43.675507000000003"/>
    <n v="-79.359823000000006"/>
    <s v="7142 Toronto Ave"/>
    <x v="0"/>
    <x v="0"/>
    <x v="0"/>
    <x v="0"/>
    <n v="0.34"/>
    <s v="9:00-18:00"/>
    <s v="9:00-18:00"/>
    <d v="1899-12-30T08:52:48"/>
    <n v="8.6300000000000008"/>
    <n v="61"/>
    <s v="EVgo"/>
    <n v="150"/>
    <s v="CCS, CHAdeMO"/>
    <n v="2022"/>
    <s v="Yes"/>
    <n v="4"/>
    <n v="2"/>
    <s v="Annually"/>
  </r>
  <r>
    <s v="EVS02237"/>
    <n v="13.827982"/>
    <n v="100.539727"/>
    <s v="2028 Bangkok Ave"/>
    <x v="4"/>
    <x v="4"/>
    <x v="3"/>
    <x v="0"/>
    <n v="0.28000000000000003"/>
    <d v="2025-07-24T00:00:00"/>
    <s v="9.00-21.00"/>
    <d v="1900-01-11T00:00:00"/>
    <n v="8.02"/>
    <n v="79"/>
    <s v="Greenlots"/>
    <n v="50"/>
    <s v="Tesla, CCS"/>
    <n v="2017"/>
    <s v="Yes"/>
    <n v="3.5"/>
    <n v="10"/>
    <s v="Quarterly"/>
  </r>
  <r>
    <s v="EVS02239"/>
    <n v="43.775221999999999"/>
    <n v="-79.488394999999997"/>
    <s v="189 Toronto Ave"/>
    <x v="0"/>
    <x v="0"/>
    <x v="0"/>
    <x v="0"/>
    <n v="0.31"/>
    <s v="6:00-22:00"/>
    <s v="6:00-22:00"/>
    <d v="1899-12-30T16:04:48"/>
    <n v="8.1300000000000008"/>
    <n v="16"/>
    <s v="EVgo"/>
    <n v="350"/>
    <s v="Tesla"/>
    <n v="2019"/>
    <s v="No"/>
    <n v="4.9000000000000004"/>
    <n v="3"/>
    <s v="Monthly"/>
  </r>
  <r>
    <s v="EVS02240"/>
    <n v="-23.511382999999999"/>
    <n v="-46.561084999999999"/>
    <s v="9253 SÃ£o Paulo Ave"/>
    <x v="8"/>
    <x v="7"/>
    <x v="4"/>
    <x v="0"/>
    <n v="0.17"/>
    <s v="6:00-22:00"/>
    <s v="6:00-22:00"/>
    <d v="1899-12-30T16:04:48"/>
    <n v="9.35"/>
    <n v="15"/>
    <s v="Tesla"/>
    <n v="22"/>
    <s v="CHAdeMO"/>
    <n v="2018"/>
    <s v="Yes"/>
    <n v="4.5"/>
    <n v="1"/>
    <s v="Monthly"/>
  </r>
  <r>
    <s v="EVS02241"/>
    <n v="-29.437557999999999"/>
    <n v="169.08598699999999"/>
    <s v="4863 Random Rd"/>
    <x v="11"/>
    <x v="10"/>
    <x v="6"/>
    <x v="0"/>
    <n v="0.22"/>
    <s v="9:00-18:00"/>
    <s v="9:00-18:00"/>
    <d v="1899-12-30T08:52:48"/>
    <n v="17.13"/>
    <n v="18"/>
    <s v="ChargePoint"/>
    <n v="22"/>
    <s v="Tesla, CCS"/>
    <n v="2020"/>
    <s v="Yes"/>
    <n v="4.7"/>
    <n v="10"/>
    <s v="Annually"/>
  </r>
  <r>
    <s v="EVS02249"/>
    <n v="37.559305999999999"/>
    <n v="127.03802399999999"/>
    <s v="9373 Seoul Ave"/>
    <x v="6"/>
    <x v="6"/>
    <x v="3"/>
    <x v="0"/>
    <n v="0.15"/>
    <d v="2025-07-24T00:00:00"/>
    <s v="9.00-21.00"/>
    <d v="1900-01-11T00:00:00"/>
    <n v="17.579999999999998"/>
    <n v="27"/>
    <s v="Greenlots"/>
    <n v="22"/>
    <s v="Type 2, Tesla"/>
    <n v="2019"/>
    <s v="Yes"/>
    <n v="3.2"/>
    <n v="7"/>
    <s v="Annually"/>
  </r>
  <r>
    <s v="EVS02255"/>
    <n v="37.558627999999999"/>
    <n v="127.06338100000001"/>
    <s v="4068 Seoul Ave"/>
    <x v="6"/>
    <x v="6"/>
    <x v="3"/>
    <x v="0"/>
    <n v="0.39"/>
    <s v="9:00-18:00"/>
    <s v="9:00-18:00"/>
    <d v="1899-12-30T08:52:48"/>
    <n v="5.33"/>
    <n v="59"/>
    <s v="ChargePoint"/>
    <n v="350"/>
    <s v="CCS"/>
    <n v="2018"/>
    <s v="No"/>
    <n v="3.8"/>
    <n v="7"/>
    <s v="Quarterly"/>
  </r>
  <r>
    <s v="EVS02258"/>
    <n v="37.647837000000003"/>
    <n v="126.91445"/>
    <s v="279 Seoul Ave"/>
    <x v="6"/>
    <x v="6"/>
    <x v="3"/>
    <x v="0"/>
    <n v="0.3"/>
    <d v="2025-07-24T00:00:00"/>
    <s v="9.00-21.00"/>
    <d v="1900-01-11T00:00:00"/>
    <n v="15.18"/>
    <n v="28"/>
    <s v="Tesla"/>
    <n v="22"/>
    <s v="Tesla, CCS"/>
    <n v="2011"/>
    <s v="Yes"/>
    <n v="3.3"/>
    <n v="9"/>
    <s v="Monthly"/>
  </r>
  <r>
    <s v="EVS02266"/>
    <n v="18.994634999999999"/>
    <n v="72.959368999999995"/>
    <s v="3100 Mumbai Ave"/>
    <x v="13"/>
    <x v="12"/>
    <x v="3"/>
    <x v="0"/>
    <n v="0.36"/>
    <d v="2025-07-24T00:00:00"/>
    <s v="9.00-21.00"/>
    <d v="1900-01-11T00:00:00"/>
    <n v="19.43"/>
    <n v="74"/>
    <s v="Greenlots"/>
    <n v="150"/>
    <s v="Tesla"/>
    <n v="2020"/>
    <s v="Yes"/>
    <n v="4.8"/>
    <n v="2"/>
    <s v="Monthly"/>
  </r>
  <r>
    <s v="EVS02268"/>
    <n v="41.975884000000001"/>
    <n v="-87.747021000000004"/>
    <s v="9615 Chicago Ave"/>
    <x v="7"/>
    <x v="5"/>
    <x v="0"/>
    <x v="0"/>
    <n v="0.42"/>
    <s v="9:00-18:00"/>
    <s v="9:00-18:00"/>
    <d v="1899-12-30T08:52:48"/>
    <n v="14.19"/>
    <n v="57"/>
    <s v="ChargePoint"/>
    <n v="350"/>
    <s v="CHAdeMO"/>
    <n v="2012"/>
    <s v="Yes"/>
    <n v="3.4"/>
    <n v="4"/>
    <s v="Quarterly"/>
  </r>
  <r>
    <s v="EVS02273"/>
    <n v="37.893016000000003"/>
    <n v="-122.471361"/>
    <s v="4298 San Francisco Ave"/>
    <x v="5"/>
    <x v="5"/>
    <x v="0"/>
    <x v="0"/>
    <n v="0.38"/>
    <d v="2025-07-24T00:00:00"/>
    <s v="9.00-21.00"/>
    <d v="1900-01-11T00:00:00"/>
    <n v="6.42"/>
    <n v="54"/>
    <s v="EVgo"/>
    <n v="150"/>
    <s v="CCS, Tesla"/>
    <n v="2011"/>
    <s v="Yes"/>
    <n v="3.4"/>
    <n v="7"/>
    <s v="Quarterly"/>
  </r>
  <r>
    <s v="EVS02278"/>
    <n v="52.577274000000003"/>
    <n v="13.46458"/>
    <s v="4164 Berlin Ave"/>
    <x v="3"/>
    <x v="3"/>
    <x v="1"/>
    <x v="0"/>
    <n v="0.15"/>
    <s v="9:00-18:00"/>
    <s v="9:00-18:00"/>
    <d v="1899-12-30T08:52:48"/>
    <n v="3.26"/>
    <n v="84"/>
    <s v="Tesla"/>
    <n v="350"/>
    <s v="CCS"/>
    <n v="2010"/>
    <s v="Yes"/>
    <n v="4.3"/>
    <n v="5"/>
    <s v="Monthly"/>
  </r>
  <r>
    <s v="EVS02282"/>
    <n v="19.408299"/>
    <n v="-99.078877000000006"/>
    <s v="9641 Mexico City Ave"/>
    <x v="17"/>
    <x v="14"/>
    <x v="0"/>
    <x v="0"/>
    <n v="0.32"/>
    <s v="9:00-18:00"/>
    <s v="9:00-18:00"/>
    <d v="1899-12-30T08:52:48"/>
    <n v="13.89"/>
    <n v="53"/>
    <s v="ChargePoint"/>
    <n v="350"/>
    <s v="CCS"/>
    <n v="2019"/>
    <s v="No"/>
    <n v="3.1"/>
    <n v="10"/>
    <s v="Monthly"/>
  </r>
  <r>
    <s v="EVS02286"/>
    <n v="43.686931000000001"/>
    <n v="-79.428576000000007"/>
    <s v="9403 Toronto Ave"/>
    <x v="0"/>
    <x v="0"/>
    <x v="0"/>
    <x v="0"/>
    <n v="0.24"/>
    <s v="6:00-22:00"/>
    <s v="6:00-22:00"/>
    <d v="1899-12-30T16:04:48"/>
    <n v="3.57"/>
    <n v="45"/>
    <s v="Greenlots"/>
    <n v="22"/>
    <s v="CCS"/>
    <n v="2014"/>
    <s v="No"/>
    <n v="3.4"/>
    <n v="5"/>
    <s v="Monthly"/>
  </r>
  <r>
    <s v="EVS02288"/>
    <n v="25.385603"/>
    <n v="55.356659000000001"/>
    <s v="5201 Dubai Ave"/>
    <x v="12"/>
    <x v="11"/>
    <x v="3"/>
    <x v="0"/>
    <n v="0.28999999999999998"/>
    <d v="2025-07-24T00:00:00"/>
    <s v="9.00-21.00"/>
    <d v="1900-01-11T00:00:00"/>
    <n v="8.5299999999999994"/>
    <n v="80"/>
    <s v="Greenlots"/>
    <n v="22"/>
    <s v="CHAdeMO"/>
    <n v="2020"/>
    <s v="Yes"/>
    <n v="3.2"/>
    <n v="1"/>
    <s v="Quarterly"/>
  </r>
  <r>
    <s v="EVS02290"/>
    <n v="37.680140999999999"/>
    <n v="126.957296"/>
    <s v="4871 Seoul Ave"/>
    <x v="6"/>
    <x v="6"/>
    <x v="3"/>
    <x v="0"/>
    <n v="0.2"/>
    <s v="9:00-18:00"/>
    <s v="9:00-18:00"/>
    <d v="1899-12-30T08:52:48"/>
    <n v="1.32"/>
    <n v="75"/>
    <s v="Tesla"/>
    <n v="22"/>
    <s v="Type 2"/>
    <n v="2021"/>
    <s v="No"/>
    <n v="3.2"/>
    <n v="8"/>
    <s v="Monthly"/>
  </r>
  <r>
    <s v="EVS02295"/>
    <n v="-33.782421999999997"/>
    <n v="151.23619600000001"/>
    <s v="2982 Sydney Ave"/>
    <x v="9"/>
    <x v="8"/>
    <x v="5"/>
    <x v="0"/>
    <n v="0.22"/>
    <s v="6:00-22:00"/>
    <s v="6:00-22:00"/>
    <d v="1899-12-30T16:04:48"/>
    <n v="14.28"/>
    <n v="78"/>
    <s v="ChargePoint"/>
    <n v="350"/>
    <s v="CHAdeMO"/>
    <n v="2022"/>
    <s v="No"/>
    <n v="4.7"/>
    <n v="5"/>
    <s v="Annually"/>
  </r>
  <r>
    <s v="EVS02298"/>
    <n v="55.759965000000001"/>
    <n v="37.694201999999997"/>
    <s v="6559 Moscow Ave"/>
    <x v="1"/>
    <x v="1"/>
    <x v="1"/>
    <x v="0"/>
    <n v="0.41"/>
    <s v="9:00-18:00"/>
    <s v="9:00-18:00"/>
    <d v="1899-12-30T08:52:48"/>
    <n v="12.83"/>
    <n v="92"/>
    <s v="Greenlots"/>
    <n v="50"/>
    <s v="Type 2, CCS"/>
    <n v="2021"/>
    <s v="No"/>
    <n v="3.1"/>
    <n v="3"/>
    <s v="Annually"/>
  </r>
  <r>
    <s v="EVS02308"/>
    <n v="41.825671999999997"/>
    <n v="-87.645615000000006"/>
    <s v="7286 Chicago Ave"/>
    <x v="7"/>
    <x v="5"/>
    <x v="0"/>
    <x v="0"/>
    <n v="0.17"/>
    <s v="6:00-22:00"/>
    <s v="6:00-22:00"/>
    <d v="1899-12-30T16:04:48"/>
    <n v="13.17"/>
    <n v="69"/>
    <s v="Tesla"/>
    <n v="350"/>
    <s v="CCS, Tesla"/>
    <n v="2016"/>
    <s v="No"/>
    <n v="4.3"/>
    <n v="6"/>
    <s v="Annually"/>
  </r>
  <r>
    <s v="EVS02315"/>
    <n v="19.565024999999999"/>
    <n v="-99.090254999999999"/>
    <s v="4299 Mexico City Ave"/>
    <x v="17"/>
    <x v="14"/>
    <x v="0"/>
    <x v="0"/>
    <n v="0.24"/>
    <s v="9:00-18:00"/>
    <s v="9:00-18:00"/>
    <d v="1899-12-30T08:52:48"/>
    <n v="5.89"/>
    <n v="65"/>
    <s v="Greenlots"/>
    <n v="350"/>
    <s v="CCS"/>
    <n v="2023"/>
    <s v="Yes"/>
    <n v="3.2"/>
    <n v="6"/>
    <s v="Annually"/>
  </r>
  <r>
    <s v="EVS02318"/>
    <n v="55.865367999999997"/>
    <n v="37.631303000000003"/>
    <s v="9859 Moscow Ave"/>
    <x v="1"/>
    <x v="1"/>
    <x v="1"/>
    <x v="0"/>
    <n v="0.38"/>
    <s v="6:00-22:00"/>
    <s v="6:00-22:00"/>
    <d v="1899-12-30T16:04:48"/>
    <n v="11.3"/>
    <n v="33"/>
    <s v="Tesla"/>
    <n v="50"/>
    <s v="CHAdeMO, Type 2"/>
    <n v="2019"/>
    <s v="Yes"/>
    <n v="4.2"/>
    <n v="1"/>
    <s v="Monthly"/>
  </r>
  <r>
    <s v="EVS02323"/>
    <n v="-23.511513000000001"/>
    <n v="-46.649329000000002"/>
    <s v="6604 SÃ£o Paulo Ave"/>
    <x v="8"/>
    <x v="7"/>
    <x v="4"/>
    <x v="0"/>
    <n v="0.13"/>
    <s v="9:00-18:00"/>
    <s v="9:00-18:00"/>
    <d v="1899-12-30T08:52:48"/>
    <n v="17.329999999999998"/>
    <n v="85"/>
    <s v="ChargePoint"/>
    <n v="350"/>
    <s v="Type 2"/>
    <n v="2019"/>
    <s v="Yes"/>
    <n v="3.3"/>
    <n v="8"/>
    <s v="Annually"/>
  </r>
  <r>
    <s v="EVS02332"/>
    <n v="-23.632667000000001"/>
    <n v="-46.514116000000001"/>
    <s v="2274 SÃ£o Paulo Ave"/>
    <x v="8"/>
    <x v="7"/>
    <x v="4"/>
    <x v="0"/>
    <n v="0.42"/>
    <d v="2025-07-24T00:00:00"/>
    <s v="9.00-21.00"/>
    <d v="1900-01-11T00:00:00"/>
    <n v="6.92"/>
    <n v="91"/>
    <s v="EVgo"/>
    <n v="22"/>
    <s v="CCS"/>
    <n v="2014"/>
    <s v="Yes"/>
    <n v="3.5"/>
    <n v="1"/>
    <s v="Monthly"/>
  </r>
  <r>
    <s v="EVS02333"/>
    <n v="25.361588999999999"/>
    <n v="55.278236"/>
    <s v="7600 Dubai Ave"/>
    <x v="12"/>
    <x v="11"/>
    <x v="3"/>
    <x v="0"/>
    <n v="0.15"/>
    <d v="2025-07-24T00:00:00"/>
    <s v="9.00-21.00"/>
    <d v="1900-01-11T00:00:00"/>
    <n v="6.71"/>
    <n v="97"/>
    <s v="ChargePoint"/>
    <n v="22"/>
    <s v="Type 2"/>
    <n v="2010"/>
    <s v="Yes"/>
    <n v="4.8"/>
    <n v="8"/>
    <s v="Monthly"/>
  </r>
  <r>
    <s v="EVS02340"/>
    <n v="19.563127999999999"/>
    <n v="-99.086213000000001"/>
    <s v="9326 Mexico City Ave"/>
    <x v="17"/>
    <x v="14"/>
    <x v="0"/>
    <x v="0"/>
    <n v="0.1"/>
    <d v="2025-07-24T00:00:00"/>
    <s v="9.00-21.00"/>
    <d v="1900-01-11T00:00:00"/>
    <n v="11.89"/>
    <n v="26"/>
    <s v="Tesla"/>
    <n v="22"/>
    <s v="CCS"/>
    <n v="2012"/>
    <s v="Yes"/>
    <n v="3.5"/>
    <n v="1"/>
    <s v="Quarterly"/>
  </r>
  <r>
    <s v="EVS02341"/>
    <n v="-40.960529999999999"/>
    <n v="-172.467276"/>
    <s v="8036 Random Rd"/>
    <x v="11"/>
    <x v="10"/>
    <x v="6"/>
    <x v="0"/>
    <n v="0.48"/>
    <d v="2025-07-24T00:00:00"/>
    <s v="9.00-21.00"/>
    <d v="1900-01-11T00:00:00"/>
    <n v="11.92"/>
    <n v="57"/>
    <s v="Tesla"/>
    <n v="50"/>
    <s v="CCS, CHAdeMO"/>
    <n v="2021"/>
    <s v="No"/>
    <n v="4.8"/>
    <n v="1"/>
    <s v="Quarterly"/>
  </r>
  <r>
    <s v="EVS02345"/>
    <n v="-33.708221000000002"/>
    <n v="151.35476"/>
    <s v="1938 Sydney Ave"/>
    <x v="9"/>
    <x v="8"/>
    <x v="5"/>
    <x v="0"/>
    <n v="0.42"/>
    <d v="2025-07-24T00:00:00"/>
    <s v="9.00-21.00"/>
    <d v="1900-01-11T00:00:00"/>
    <n v="0.62"/>
    <n v="56"/>
    <s v="EVgo"/>
    <n v="350"/>
    <s v="CCS, Type 2"/>
    <n v="2019"/>
    <s v="Yes"/>
    <n v="3.1"/>
    <n v="10"/>
    <s v="Annually"/>
  </r>
  <r>
    <s v="EVS02346"/>
    <n v="41.847814"/>
    <n v="-87.625810000000001"/>
    <s v="9268 Chicago Ave"/>
    <x v="7"/>
    <x v="5"/>
    <x v="0"/>
    <x v="0"/>
    <n v="0.11"/>
    <s v="6:00-22:00"/>
    <s v="6:00-22:00"/>
    <d v="1899-12-30T16:04:48"/>
    <n v="15"/>
    <n v="17"/>
    <s v="Ionity"/>
    <n v="22"/>
    <s v="CHAdeMO"/>
    <n v="2013"/>
    <s v="No"/>
    <n v="3.1"/>
    <n v="7"/>
    <s v="Annually"/>
  </r>
  <r>
    <s v="EVS02347"/>
    <n v="34.089528000000001"/>
    <n v="-118.263115"/>
    <s v="1835 Los Angeles Ave"/>
    <x v="16"/>
    <x v="5"/>
    <x v="0"/>
    <x v="0"/>
    <n v="0.36"/>
    <d v="2025-07-24T00:00:00"/>
    <s v="9.00-21.00"/>
    <d v="1900-01-11T00:00:00"/>
    <n v="12.83"/>
    <n v="15"/>
    <s v="ChargePoint"/>
    <n v="22"/>
    <s v="CHAdeMO"/>
    <n v="2017"/>
    <s v="No"/>
    <n v="3.3"/>
    <n v="3"/>
    <s v="Monthly"/>
  </r>
  <r>
    <s v="EVS02349"/>
    <n v="-33.706282999999999"/>
    <n v="18.507054"/>
    <s v="8405 Cape Town Ave"/>
    <x v="14"/>
    <x v="13"/>
    <x v="7"/>
    <x v="0"/>
    <n v="0.42"/>
    <s v="9:00-18:00"/>
    <s v="9:00-18:00"/>
    <d v="1899-12-30T08:52:48"/>
    <n v="13.01"/>
    <n v="50"/>
    <s v="Ionity"/>
    <n v="350"/>
    <s v="CCS"/>
    <n v="2012"/>
    <s v="No"/>
    <n v="4.0999999999999996"/>
    <n v="1"/>
    <s v="Quarterly"/>
  </r>
  <r>
    <s v="EVS02350"/>
    <n v="34.043339000000003"/>
    <n v="-118.28512499999999"/>
    <s v="1085 Los Angeles Ave"/>
    <x v="16"/>
    <x v="5"/>
    <x v="0"/>
    <x v="0"/>
    <n v="0.24"/>
    <s v="6:00-22:00"/>
    <s v="6:00-22:00"/>
    <d v="1899-12-30T16:04:48"/>
    <n v="12.08"/>
    <n v="80"/>
    <s v="EVgo"/>
    <n v="150"/>
    <s v="Type 2"/>
    <n v="2011"/>
    <s v="Yes"/>
    <n v="4.7"/>
    <n v="6"/>
    <s v="Monthly"/>
  </r>
  <r>
    <s v="EVS02353"/>
    <n v="25.393882000000001"/>
    <n v="55.290329"/>
    <s v="1474 Dubai Ave"/>
    <x v="12"/>
    <x v="11"/>
    <x v="3"/>
    <x v="0"/>
    <n v="0.24"/>
    <s v="9:00-18:00"/>
    <s v="9:00-18:00"/>
    <d v="1899-12-30T08:52:48"/>
    <n v="8.68"/>
    <n v="44"/>
    <s v="Ionity"/>
    <n v="150"/>
    <s v="CCS"/>
    <n v="2018"/>
    <s v="Yes"/>
    <n v="4.8"/>
    <n v="4"/>
    <s v="Annually"/>
  </r>
  <r>
    <s v="EVS02359"/>
    <n v="37.688237000000001"/>
    <n v="127.07494199999999"/>
    <s v="1967 Seoul Ave"/>
    <x v="6"/>
    <x v="6"/>
    <x v="3"/>
    <x v="0"/>
    <n v="0.44"/>
    <s v="6:00-22:00"/>
    <s v="6:00-22:00"/>
    <d v="1899-12-30T16:04:48"/>
    <n v="12.76"/>
    <n v="42"/>
    <s v="Greenlots"/>
    <n v="22"/>
    <s v="Type 2"/>
    <n v="2013"/>
    <s v="Yes"/>
    <n v="4.7"/>
    <n v="3"/>
    <s v="Quarterly"/>
  </r>
  <r>
    <s v="EVS02361"/>
    <n v="-56.116557"/>
    <n v="-26.028590999999999"/>
    <s v="7418 Random Rd"/>
    <x v="11"/>
    <x v="10"/>
    <x v="6"/>
    <x v="0"/>
    <n v="0.46"/>
    <s v="6:00-22:00"/>
    <s v="6:00-22:00"/>
    <d v="1899-12-30T16:04:48"/>
    <n v="5.21"/>
    <n v="62"/>
    <s v="Greenlots"/>
    <n v="350"/>
    <s v="Type 2, CCS"/>
    <n v="2021"/>
    <s v="No"/>
    <n v="4.7"/>
    <n v="2"/>
    <s v="Annually"/>
  </r>
  <r>
    <s v="EVS02366"/>
    <n v="19.472826000000001"/>
    <n v="-99.015958999999995"/>
    <s v="8663 Mexico City Ave"/>
    <x v="17"/>
    <x v="14"/>
    <x v="0"/>
    <x v="0"/>
    <n v="0.37"/>
    <s v="9:00-18:00"/>
    <s v="9:00-18:00"/>
    <d v="1899-12-30T08:52:48"/>
    <n v="16.670000000000002"/>
    <n v="84"/>
    <s v="Tesla"/>
    <n v="350"/>
    <s v="Type 2, CHAdeMO"/>
    <n v="2010"/>
    <s v="No"/>
    <n v="4"/>
    <n v="5"/>
    <s v="Quarterly"/>
  </r>
  <r>
    <s v="EVS02368"/>
    <n v="-33.779752000000002"/>
    <n v="18.573632"/>
    <s v="4263 Cape Town Ave"/>
    <x v="14"/>
    <x v="13"/>
    <x v="7"/>
    <x v="0"/>
    <n v="0.22"/>
    <s v="6:00-22:00"/>
    <s v="6:00-22:00"/>
    <d v="1899-12-30T16:04:48"/>
    <n v="3.64"/>
    <n v="64"/>
    <s v="Tesla"/>
    <n v="22"/>
    <s v="CCS"/>
    <n v="2015"/>
    <s v="No"/>
    <n v="3.8"/>
    <n v="10"/>
    <s v="Annually"/>
  </r>
  <r>
    <s v="EVS02371"/>
    <n v="-21.531911000000001"/>
    <n v="-128.30358799999999"/>
    <s v="9721 Random Rd"/>
    <x v="11"/>
    <x v="10"/>
    <x v="6"/>
    <x v="0"/>
    <n v="0.38"/>
    <d v="2025-07-24T00:00:00"/>
    <s v="9.00-21.00"/>
    <d v="1900-01-11T00:00:00"/>
    <n v="4.93"/>
    <n v="12"/>
    <s v="EVgo"/>
    <n v="150"/>
    <s v="Tesla, CCS"/>
    <n v="2021"/>
    <s v="Yes"/>
    <n v="3.3"/>
    <n v="1"/>
    <s v="Annually"/>
  </r>
  <r>
    <s v="EVS02372"/>
    <n v="55.876451000000003"/>
    <n v="37.510874000000001"/>
    <s v="6261 Moscow Ave"/>
    <x v="1"/>
    <x v="1"/>
    <x v="1"/>
    <x v="0"/>
    <n v="0.13"/>
    <s v="6:00-22:00"/>
    <s v="6:00-22:00"/>
    <d v="1899-12-30T16:04:48"/>
    <n v="19.12"/>
    <n v="17"/>
    <s v="ChargePoint"/>
    <n v="22"/>
    <s v="CCS"/>
    <n v="2016"/>
    <s v="Yes"/>
    <n v="4.9000000000000004"/>
    <n v="1"/>
    <s v="Annually"/>
  </r>
  <r>
    <s v="EVS02374"/>
    <n v="52.415444000000001"/>
    <n v="13.42854"/>
    <s v="8013 Berlin Ave"/>
    <x v="3"/>
    <x v="3"/>
    <x v="1"/>
    <x v="0"/>
    <n v="0.15"/>
    <s v="6:00-22:00"/>
    <s v="6:00-22:00"/>
    <d v="1899-12-30T16:04:48"/>
    <n v="2.12"/>
    <n v="80"/>
    <s v="ChargePoint"/>
    <n v="350"/>
    <s v="CHAdeMO"/>
    <n v="2010"/>
    <s v="No"/>
    <n v="4.8"/>
    <n v="1"/>
    <s v="Quarterly"/>
  </r>
  <r>
    <s v="EVS02377"/>
    <n v="43.788586000000002"/>
    <n v="-79.329459"/>
    <s v="9493 Toronto Ave"/>
    <x v="0"/>
    <x v="0"/>
    <x v="0"/>
    <x v="0"/>
    <n v="0.3"/>
    <s v="6:00-22:00"/>
    <s v="6:00-22:00"/>
    <d v="1899-12-30T16:04:48"/>
    <n v="17.600000000000001"/>
    <n v="18"/>
    <s v="Tesla"/>
    <n v="350"/>
    <s v="Tesla, CCS"/>
    <n v="2021"/>
    <s v="No"/>
    <n v="3.5"/>
    <n v="6"/>
    <s v="Annually"/>
  </r>
  <r>
    <s v="EVS02378"/>
    <n v="52.422403000000003"/>
    <n v="13.314500000000001"/>
    <s v="3460 Berlin Ave"/>
    <x v="3"/>
    <x v="3"/>
    <x v="1"/>
    <x v="0"/>
    <n v="0.14000000000000001"/>
    <d v="2025-07-24T00:00:00"/>
    <s v="9.00-21.00"/>
    <d v="1900-01-11T00:00:00"/>
    <n v="6.17"/>
    <n v="36"/>
    <s v="EVgo"/>
    <n v="50"/>
    <s v="CCS, CHAdeMO"/>
    <n v="2010"/>
    <s v="No"/>
    <n v="3.4"/>
    <n v="5"/>
    <s v="Annually"/>
  </r>
  <r>
    <s v="EVS02387"/>
    <n v="19.013708000000001"/>
    <n v="72.912187000000003"/>
    <s v="8243 Mumbai Ave"/>
    <x v="13"/>
    <x v="12"/>
    <x v="3"/>
    <x v="0"/>
    <n v="0.21"/>
    <s v="9:00-18:00"/>
    <s v="9:00-18:00"/>
    <d v="1899-12-30T08:52:48"/>
    <n v="1.68"/>
    <n v="46"/>
    <s v="Ionity"/>
    <n v="22"/>
    <s v="CCS"/>
    <n v="2015"/>
    <s v="No"/>
    <n v="4.3"/>
    <n v="10"/>
    <s v="Annually"/>
  </r>
  <r>
    <s v="EVS02389"/>
    <n v="13.84979"/>
    <n v="100.45652"/>
    <s v="519 Bangkok Ave"/>
    <x v="4"/>
    <x v="4"/>
    <x v="3"/>
    <x v="0"/>
    <n v="0.42"/>
    <s v="9:00-18:00"/>
    <s v="9:00-18:00"/>
    <d v="1899-12-30T08:52:48"/>
    <n v="6.1"/>
    <n v="69"/>
    <s v="Tesla"/>
    <n v="22"/>
    <s v="Tesla, CHAdeMO"/>
    <n v="2022"/>
    <s v="Yes"/>
    <n v="3.4"/>
    <n v="7"/>
    <s v="Quarterly"/>
  </r>
  <r>
    <s v="EVS02393"/>
    <n v="55.704276999999998"/>
    <n v="37.583266000000002"/>
    <s v="2247 Moscow Ave"/>
    <x v="1"/>
    <x v="1"/>
    <x v="1"/>
    <x v="0"/>
    <n v="0.41"/>
    <d v="2025-07-24T00:00:00"/>
    <s v="9.00-21.00"/>
    <d v="1900-01-11T00:00:00"/>
    <n v="11.91"/>
    <n v="80"/>
    <s v="EVgo"/>
    <n v="350"/>
    <s v="CHAdeMO, CCS"/>
    <n v="2011"/>
    <s v="Yes"/>
    <n v="4"/>
    <n v="1"/>
    <s v="Monthly"/>
  </r>
  <r>
    <s v="EVS02398"/>
    <n v="25.315946"/>
    <n v="55.259231"/>
    <s v="7822 Dubai Ave"/>
    <x v="12"/>
    <x v="11"/>
    <x v="3"/>
    <x v="0"/>
    <n v="0.44"/>
    <s v="9:00-18:00"/>
    <s v="9:00-18:00"/>
    <d v="1899-12-30T08:52:48"/>
    <n v="8.93"/>
    <n v="21"/>
    <s v="EVgo"/>
    <n v="350"/>
    <s v="CHAdeMO, Type 2"/>
    <n v="2011"/>
    <s v="No"/>
    <n v="4.0999999999999996"/>
    <n v="8"/>
    <s v="Monthly"/>
  </r>
  <r>
    <s v="EVS02400"/>
    <n v="37.501545"/>
    <n v="127.082667"/>
    <s v="1544 Seoul Ave"/>
    <x v="6"/>
    <x v="6"/>
    <x v="3"/>
    <x v="0"/>
    <n v="0.43"/>
    <s v="6:00-22:00"/>
    <s v="6:00-22:00"/>
    <d v="1899-12-30T16:04:48"/>
    <n v="5.55"/>
    <n v="38"/>
    <s v="ChargePoint"/>
    <n v="150"/>
    <s v="Type 2, Tesla"/>
    <n v="2022"/>
    <s v="Yes"/>
    <n v="5"/>
    <n v="4"/>
    <s v="Monthly"/>
  </r>
  <r>
    <s v="EVS02403"/>
    <n v="55.859237"/>
    <n v="37.602004000000001"/>
    <s v="2937 Moscow Ave"/>
    <x v="1"/>
    <x v="1"/>
    <x v="1"/>
    <x v="0"/>
    <n v="0.33"/>
    <d v="2025-07-24T00:00:00"/>
    <s v="9.00-21.00"/>
    <d v="1900-01-11T00:00:00"/>
    <n v="17.29"/>
    <n v="23"/>
    <s v="EVgo"/>
    <n v="150"/>
    <s v="Tesla"/>
    <n v="2012"/>
    <s v="Yes"/>
    <n v="3"/>
    <n v="3"/>
    <s v="Quarterly"/>
  </r>
  <r>
    <s v="EVS02406"/>
    <n v="41.860176000000003"/>
    <n v="-87.646016000000003"/>
    <s v="1699 Chicago Ave"/>
    <x v="7"/>
    <x v="5"/>
    <x v="0"/>
    <x v="0"/>
    <n v="0.26"/>
    <d v="2025-07-24T00:00:00"/>
    <s v="9.00-21.00"/>
    <d v="1900-01-11T00:00:00"/>
    <n v="5.12"/>
    <n v="96"/>
    <s v="EVgo"/>
    <n v="150"/>
    <s v="Type 2, Tesla"/>
    <n v="2015"/>
    <s v="No"/>
    <n v="3.4"/>
    <n v="8"/>
    <s v="Quarterly"/>
  </r>
  <r>
    <s v="EVS02407"/>
    <n v="41.839618000000002"/>
    <n v="-87.777404000000004"/>
    <s v="1457 Chicago Ave"/>
    <x v="7"/>
    <x v="5"/>
    <x v="0"/>
    <x v="0"/>
    <n v="0.3"/>
    <d v="2025-07-24T00:00:00"/>
    <s v="9.00-21.00"/>
    <d v="1900-01-11T00:00:00"/>
    <n v="13.87"/>
    <n v="17"/>
    <s v="EVgo"/>
    <n v="150"/>
    <s v="CHAdeMO, Tesla"/>
    <n v="2019"/>
    <s v="Yes"/>
    <n v="4.2"/>
    <n v="4"/>
    <s v="Monthly"/>
  </r>
  <r>
    <s v="EVS02408"/>
    <n v="19.496801000000001"/>
    <n v="-99.075822000000002"/>
    <s v="5967 Mexico City Ave"/>
    <x v="17"/>
    <x v="14"/>
    <x v="0"/>
    <x v="0"/>
    <n v="0.17"/>
    <s v="9:00-18:00"/>
    <s v="9:00-18:00"/>
    <d v="1899-12-30T08:52:48"/>
    <n v="3.31"/>
    <n v="43"/>
    <s v="ChargePoint"/>
    <n v="150"/>
    <s v="Type 2, CCS"/>
    <n v="2014"/>
    <s v="No"/>
    <n v="4.3"/>
    <n v="4"/>
    <s v="Quarterly"/>
  </r>
  <r>
    <s v="EVS02413"/>
    <n v="55.739251000000003"/>
    <n v="37.658042999999999"/>
    <s v="5439 Moscow Ave"/>
    <x v="1"/>
    <x v="1"/>
    <x v="1"/>
    <x v="0"/>
    <n v="0.48"/>
    <s v="6:00-22:00"/>
    <s v="6:00-22:00"/>
    <d v="1899-12-30T16:04:48"/>
    <n v="16.8"/>
    <n v="90"/>
    <s v="Tesla"/>
    <n v="350"/>
    <s v="Type 2, CHAdeMO"/>
    <n v="2018"/>
    <s v="No"/>
    <n v="4.5"/>
    <n v="1"/>
    <s v="Quarterly"/>
  </r>
  <r>
    <s v="EVS02422"/>
    <n v="39.890239000000001"/>
    <n v="116.267186"/>
    <s v="3647 Beijing Ave"/>
    <x v="10"/>
    <x v="9"/>
    <x v="3"/>
    <x v="0"/>
    <n v="0.38"/>
    <s v="9:00-18:00"/>
    <s v="9:00-18:00"/>
    <d v="1899-12-30T08:52:48"/>
    <n v="18.38"/>
    <n v="69"/>
    <s v="ChargePoint"/>
    <n v="350"/>
    <s v="CCS"/>
    <n v="2020"/>
    <s v="Yes"/>
    <n v="4.2"/>
    <n v="5"/>
    <s v="Monthly"/>
  </r>
  <r>
    <s v="EVS02424"/>
    <n v="19.473869000000001"/>
    <n v="-99.099365000000006"/>
    <s v="9617 Mexico City Ave"/>
    <x v="17"/>
    <x v="14"/>
    <x v="0"/>
    <x v="0"/>
    <n v="0.34"/>
    <d v="2025-07-24T00:00:00"/>
    <s v="9.00-21.00"/>
    <d v="1900-01-11T00:00:00"/>
    <n v="7.7"/>
    <n v="93"/>
    <s v="ChargePoint"/>
    <n v="350"/>
    <s v="Type 2"/>
    <n v="2020"/>
    <s v="Yes"/>
    <n v="4.0999999999999996"/>
    <n v="10"/>
    <s v="Quarterly"/>
  </r>
  <r>
    <s v="EVS02429"/>
    <n v="52.526023000000002"/>
    <n v="13.434875"/>
    <s v="2608 Berlin Ave"/>
    <x v="3"/>
    <x v="3"/>
    <x v="1"/>
    <x v="0"/>
    <n v="0.24"/>
    <s v="9:00-18:00"/>
    <s v="9:00-18:00"/>
    <d v="1899-12-30T08:52:48"/>
    <n v="3.14"/>
    <n v="93"/>
    <s v="Tesla"/>
    <n v="150"/>
    <s v="CHAdeMO, Tesla"/>
    <n v="2019"/>
    <s v="No"/>
    <n v="3.1"/>
    <n v="5"/>
    <s v="Annually"/>
  </r>
  <r>
    <s v="EVS02430"/>
    <n v="37.746899999999997"/>
    <n v="-122.33188699999999"/>
    <s v="7868 San Francisco Ave"/>
    <x v="5"/>
    <x v="5"/>
    <x v="0"/>
    <x v="0"/>
    <n v="0.3"/>
    <d v="2025-07-24T00:00:00"/>
    <s v="9.00-21.00"/>
    <d v="1900-01-11T00:00:00"/>
    <n v="13.9"/>
    <n v="92"/>
    <s v="ChargePoint"/>
    <n v="350"/>
    <s v="CCS"/>
    <n v="2016"/>
    <s v="Yes"/>
    <n v="4.5999999999999996"/>
    <n v="6"/>
    <s v="Annually"/>
  </r>
  <r>
    <s v="EVS02439"/>
    <n v="52.441637999999998"/>
    <n v="13.333771"/>
    <s v="4930 Berlin Ave"/>
    <x v="3"/>
    <x v="3"/>
    <x v="1"/>
    <x v="0"/>
    <n v="0.16"/>
    <d v="2025-07-24T00:00:00"/>
    <s v="9.00-21.00"/>
    <d v="1900-01-11T00:00:00"/>
    <n v="15.98"/>
    <n v="13"/>
    <s v="Tesla"/>
    <n v="22"/>
    <s v="Type 2"/>
    <n v="2011"/>
    <s v="Yes"/>
    <n v="4.4000000000000004"/>
    <n v="6"/>
    <s v="Monthly"/>
  </r>
  <r>
    <s v="EVS02440"/>
    <n v="43.687378000000002"/>
    <n v="-79.394475999999997"/>
    <s v="9767 Toronto Ave"/>
    <x v="0"/>
    <x v="0"/>
    <x v="0"/>
    <x v="0"/>
    <n v="0.23"/>
    <d v="2025-07-24T00:00:00"/>
    <s v="9.00-21.00"/>
    <d v="1900-01-11T00:00:00"/>
    <n v="10.44"/>
    <n v="23"/>
    <s v="Ionity"/>
    <n v="150"/>
    <s v="CHAdeMO, Tesla"/>
    <n v="2018"/>
    <s v="No"/>
    <n v="4.5999999999999996"/>
    <n v="9"/>
    <s v="Monthly"/>
  </r>
  <r>
    <s v="EVS02441"/>
    <n v="53.363303000000002"/>
    <n v="-117.780742"/>
    <s v="6005 Random Rd"/>
    <x v="2"/>
    <x v="2"/>
    <x v="2"/>
    <x v="0"/>
    <n v="0.24"/>
    <d v="2025-07-24T00:00:00"/>
    <s v="9.00-21.00"/>
    <d v="1900-01-11T00:00:00"/>
    <n v="9"/>
    <n v="39"/>
    <s v="Greenlots"/>
    <n v="50"/>
    <s v="Tesla"/>
    <n v="2014"/>
    <s v="No"/>
    <n v="3.3"/>
    <n v="7"/>
    <s v="Quarterly"/>
  </r>
  <r>
    <s v="EVS02443"/>
    <n v="37.792012999999997"/>
    <n v="-122.327547"/>
    <s v="6862 San Francisco Ave"/>
    <x v="5"/>
    <x v="5"/>
    <x v="0"/>
    <x v="0"/>
    <n v="0.15"/>
    <d v="2025-07-24T00:00:00"/>
    <s v="9.00-21.00"/>
    <d v="1900-01-11T00:00:00"/>
    <n v="12.9"/>
    <n v="58"/>
    <s v="ChargePoint"/>
    <n v="350"/>
    <s v="Tesla"/>
    <n v="2016"/>
    <s v="No"/>
    <n v="4.8"/>
    <n v="2"/>
    <s v="Quarterly"/>
  </r>
  <r>
    <s v="EVS02451"/>
    <n v="83.925963999999993"/>
    <n v="20.855163000000001"/>
    <s v="3175 Random Rd"/>
    <x v="19"/>
    <x v="2"/>
    <x v="2"/>
    <x v="0"/>
    <n v="0.35"/>
    <s v="6:00-22:00"/>
    <s v="6:00-22:00"/>
    <d v="1899-12-30T16:04:48"/>
    <n v="5.97"/>
    <n v="18"/>
    <s v="Ionity"/>
    <n v="350"/>
    <s v="Type 2"/>
    <n v="2015"/>
    <s v="Yes"/>
    <n v="3.8"/>
    <n v="10"/>
    <s v="Quarterly"/>
  </r>
  <r>
    <s v="EVS02453"/>
    <n v="-33.754767999999999"/>
    <n v="151.21368100000001"/>
    <s v="8095 Sydney Ave"/>
    <x v="9"/>
    <x v="8"/>
    <x v="5"/>
    <x v="0"/>
    <n v="0.32"/>
    <d v="2025-07-24T00:00:00"/>
    <s v="9.00-21.00"/>
    <d v="1900-01-11T00:00:00"/>
    <n v="13.98"/>
    <n v="93"/>
    <s v="EVgo"/>
    <n v="50"/>
    <s v="Tesla"/>
    <n v="2022"/>
    <s v="No"/>
    <n v="4.5999999999999996"/>
    <n v="4"/>
    <s v="Annually"/>
  </r>
  <r>
    <s v="EVS02456"/>
    <n v="-33.743796000000003"/>
    <n v="18.490105"/>
    <s v="8818 Cape Town Ave"/>
    <x v="14"/>
    <x v="13"/>
    <x v="7"/>
    <x v="0"/>
    <n v="0.12"/>
    <d v="2025-07-24T00:00:00"/>
    <s v="9.00-21.00"/>
    <d v="1900-01-11T00:00:00"/>
    <n v="6.57"/>
    <n v="91"/>
    <s v="Ionity"/>
    <n v="50"/>
    <s v="Type 2, CHAdeMO"/>
    <n v="2020"/>
    <s v="Yes"/>
    <n v="4.4000000000000004"/>
    <n v="10"/>
    <s v="Monthly"/>
  </r>
  <r>
    <s v="EVS02458"/>
    <n v="37.583931999999997"/>
    <n v="126.979465"/>
    <s v="5502 Seoul Ave"/>
    <x v="6"/>
    <x v="6"/>
    <x v="3"/>
    <x v="0"/>
    <n v="0.13"/>
    <s v="6:00-22:00"/>
    <s v="6:00-22:00"/>
    <d v="1899-12-30T16:04:48"/>
    <n v="14.53"/>
    <n v="42"/>
    <s v="ChargePoint"/>
    <n v="22"/>
    <s v="CHAdeMO"/>
    <n v="2011"/>
    <s v="Yes"/>
    <n v="3.6"/>
    <n v="9"/>
    <s v="Quarterly"/>
  </r>
  <r>
    <s v="EVS02460"/>
    <n v="-33.757511999999998"/>
    <n v="18.554435999999999"/>
    <s v="714 Cape Town Ave"/>
    <x v="14"/>
    <x v="13"/>
    <x v="7"/>
    <x v="0"/>
    <n v="0.37"/>
    <s v="9:00-18:00"/>
    <s v="9:00-18:00"/>
    <d v="1899-12-30T08:52:48"/>
    <n v="15.05"/>
    <n v="70"/>
    <s v="Ionity"/>
    <n v="150"/>
    <s v="CHAdeMO, Type 2"/>
    <n v="2012"/>
    <s v="Yes"/>
    <n v="3.1"/>
    <n v="5"/>
    <s v="Annually"/>
  </r>
  <r>
    <s v="EVS02463"/>
    <n v="37.805514000000002"/>
    <n v="-122.347084"/>
    <s v="2353 San Francisco Ave"/>
    <x v="5"/>
    <x v="5"/>
    <x v="0"/>
    <x v="0"/>
    <n v="0.28000000000000003"/>
    <d v="2025-07-24T00:00:00"/>
    <s v="9.00-21.00"/>
    <d v="1900-01-11T00:00:00"/>
    <n v="10.35"/>
    <n v="85"/>
    <s v="Ionity"/>
    <n v="50"/>
    <s v="CCS"/>
    <n v="2019"/>
    <s v="No"/>
    <n v="3.9"/>
    <n v="6"/>
    <s v="Annually"/>
  </r>
  <r>
    <s v="EVS02466"/>
    <n v="-33.844785000000002"/>
    <n v="151.365926"/>
    <s v="6268 Sydney Ave"/>
    <x v="9"/>
    <x v="8"/>
    <x v="5"/>
    <x v="0"/>
    <n v="0.27"/>
    <d v="2025-07-24T00:00:00"/>
    <s v="9.00-21.00"/>
    <d v="1900-01-11T00:00:00"/>
    <n v="15.66"/>
    <n v="48"/>
    <s v="Greenlots"/>
    <n v="350"/>
    <s v="Type 2"/>
    <n v="2014"/>
    <s v="No"/>
    <n v="3.3"/>
    <n v="10"/>
    <s v="Monthly"/>
  </r>
  <r>
    <s v="EVS02471"/>
    <n v="50.778640000000003"/>
    <n v="-28.940249000000001"/>
    <s v="3685 Random Rd"/>
    <x v="11"/>
    <x v="10"/>
    <x v="6"/>
    <x v="0"/>
    <n v="0.11"/>
    <s v="9:00-18:00"/>
    <s v="9:00-18:00"/>
    <d v="1899-12-30T08:52:48"/>
    <n v="10.26"/>
    <n v="73"/>
    <s v="ChargePoint"/>
    <n v="22"/>
    <s v="CHAdeMO, Type 2"/>
    <n v="2017"/>
    <s v="No"/>
    <n v="4.5999999999999996"/>
    <n v="10"/>
    <s v="Quarterly"/>
  </r>
  <r>
    <s v="EVS02475"/>
    <n v="34.057972999999997"/>
    <n v="-118.36886199999999"/>
    <s v="4190 Los Angeles Ave"/>
    <x v="16"/>
    <x v="5"/>
    <x v="0"/>
    <x v="0"/>
    <n v="0.25"/>
    <s v="6:00-22:00"/>
    <s v="6:00-22:00"/>
    <d v="1899-12-30T16:04:48"/>
    <n v="18.7"/>
    <n v="86"/>
    <s v="Ionity"/>
    <n v="50"/>
    <s v="Type 2, CHAdeMO"/>
    <n v="2020"/>
    <s v="Yes"/>
    <n v="3.5"/>
    <n v="10"/>
    <s v="Quarterly"/>
  </r>
  <r>
    <s v="EVS02481"/>
    <n v="27.51296"/>
    <n v="155.230278"/>
    <s v="5369 Random Rd"/>
    <x v="11"/>
    <x v="10"/>
    <x v="6"/>
    <x v="0"/>
    <n v="0.19"/>
    <s v="9:00-18:00"/>
    <s v="9:00-18:00"/>
    <d v="1899-12-30T08:52:48"/>
    <n v="2.2000000000000002"/>
    <n v="88"/>
    <s v="Greenlots"/>
    <n v="22"/>
    <s v="Type 2, Tesla"/>
    <n v="2013"/>
    <s v="Yes"/>
    <n v="3"/>
    <n v="4"/>
    <s v="Annually"/>
  </r>
  <r>
    <s v="EVS02489"/>
    <n v="43.669750999999998"/>
    <n v="-79.452887000000004"/>
    <s v="8309 Toronto Ave"/>
    <x v="0"/>
    <x v="0"/>
    <x v="0"/>
    <x v="0"/>
    <n v="0.37"/>
    <s v="6:00-22:00"/>
    <s v="6:00-22:00"/>
    <d v="1899-12-30T16:04:48"/>
    <n v="19.399999999999999"/>
    <n v="72"/>
    <s v="EVgo"/>
    <n v="150"/>
    <s v="Tesla"/>
    <n v="2016"/>
    <s v="Yes"/>
    <n v="3.5"/>
    <n v="5"/>
    <s v="Quarterly"/>
  </r>
  <r>
    <s v="EVS02490"/>
    <n v="-33.750858999999998"/>
    <n v="18.423237"/>
    <s v="1898 Cape Town Ave"/>
    <x v="14"/>
    <x v="13"/>
    <x v="7"/>
    <x v="0"/>
    <n v="0.2"/>
    <s v="6:00-22:00"/>
    <s v="6:00-22:00"/>
    <d v="1899-12-30T16:04:48"/>
    <n v="12.56"/>
    <n v="60"/>
    <s v="Tesla"/>
    <n v="350"/>
    <s v="CHAdeMO, CCS"/>
    <n v="2017"/>
    <s v="Yes"/>
    <n v="4.8"/>
    <n v="3"/>
    <s v="Annually"/>
  </r>
  <r>
    <s v="EVS02492"/>
    <n v="52.452025999999996"/>
    <n v="13.378263"/>
    <s v="910 Berlin Ave"/>
    <x v="3"/>
    <x v="3"/>
    <x v="1"/>
    <x v="0"/>
    <n v="0.3"/>
    <d v="2025-07-24T00:00:00"/>
    <s v="9.00-21.00"/>
    <d v="1900-01-11T00:00:00"/>
    <n v="6"/>
    <n v="27"/>
    <s v="EVgo"/>
    <n v="50"/>
    <s v="Tesla"/>
    <n v="2022"/>
    <s v="Yes"/>
    <n v="3.4"/>
    <n v="9"/>
    <s v="Annually"/>
  </r>
  <r>
    <s v="EVS02494"/>
    <n v="43.788297999999998"/>
    <n v="-79.419991999999993"/>
    <s v="7203 Toronto Ave"/>
    <x v="0"/>
    <x v="0"/>
    <x v="0"/>
    <x v="0"/>
    <n v="0.22"/>
    <s v="6:00-22:00"/>
    <s v="6:00-22:00"/>
    <d v="1899-12-30T16:04:48"/>
    <n v="4.3600000000000003"/>
    <n v="83"/>
    <s v="Ionity"/>
    <n v="350"/>
    <s v="Type 2, CCS"/>
    <n v="2022"/>
    <s v="Yes"/>
    <n v="4.4000000000000004"/>
    <n v="1"/>
    <s v="Quarterly"/>
  </r>
  <r>
    <s v="EVS02496"/>
    <n v="41.918757999999997"/>
    <n v="-87.643545000000003"/>
    <s v="8134 Chicago Ave"/>
    <x v="7"/>
    <x v="5"/>
    <x v="0"/>
    <x v="0"/>
    <n v="0.36"/>
    <d v="2025-07-24T00:00:00"/>
    <s v="9.00-21.00"/>
    <d v="1900-01-11T00:00:00"/>
    <n v="8.98"/>
    <n v="27"/>
    <s v="Greenlots"/>
    <n v="50"/>
    <s v="Tesla"/>
    <n v="2023"/>
    <s v="Yes"/>
    <n v="3.4"/>
    <n v="3"/>
    <s v="Annually"/>
  </r>
  <r>
    <s v="EVS02497"/>
    <n v="37.867834999999999"/>
    <n v="-122.456926"/>
    <s v="3977 San Francisco Ave"/>
    <x v="5"/>
    <x v="5"/>
    <x v="0"/>
    <x v="0"/>
    <n v="0.23"/>
    <s v="9:00-18:00"/>
    <s v="9:00-18:00"/>
    <d v="1899-12-30T08:52:48"/>
    <n v="12.95"/>
    <n v="64"/>
    <s v="Ionity"/>
    <n v="50"/>
    <s v="Tesla, CHAdeMO"/>
    <n v="2021"/>
    <s v="No"/>
    <n v="3.3"/>
    <n v="10"/>
    <s v="Annually"/>
  </r>
  <r>
    <s v="EVS02502"/>
    <n v="-33.855156000000001"/>
    <n v="18.506931999999999"/>
    <s v="7196 Cape Town Ave"/>
    <x v="14"/>
    <x v="13"/>
    <x v="7"/>
    <x v="0"/>
    <n v="0.26"/>
    <s v="9:00-18:00"/>
    <s v="9:00-18:00"/>
    <d v="1899-12-30T08:52:48"/>
    <n v="19.22"/>
    <n v="82"/>
    <s v="EVgo"/>
    <n v="22"/>
    <s v="Tesla, CCS"/>
    <n v="2020"/>
    <s v="Yes"/>
    <n v="3.8"/>
    <n v="10"/>
    <s v="Quarterly"/>
  </r>
  <r>
    <s v="EVS02503"/>
    <n v="-33.866857000000003"/>
    <n v="151.32677100000001"/>
    <s v="4767 Sydney Ave"/>
    <x v="9"/>
    <x v="8"/>
    <x v="5"/>
    <x v="0"/>
    <n v="0.26"/>
    <d v="2025-07-24T00:00:00"/>
    <s v="9.00-21.00"/>
    <d v="1900-01-11T00:00:00"/>
    <n v="13.96"/>
    <n v="56"/>
    <s v="EVgo"/>
    <n v="22"/>
    <s v="Type 2, CHAdeMO"/>
    <n v="2013"/>
    <s v="Yes"/>
    <n v="4.5"/>
    <n v="4"/>
    <s v="Monthly"/>
  </r>
  <r>
    <s v="EVS02505"/>
    <n v="37.818826000000001"/>
    <n v="-122.36223699999999"/>
    <s v="4748 San Francisco Ave"/>
    <x v="5"/>
    <x v="5"/>
    <x v="0"/>
    <x v="0"/>
    <n v="0.19"/>
    <s v="9:00-18:00"/>
    <s v="9:00-18:00"/>
    <d v="1899-12-30T08:52:48"/>
    <n v="12.7"/>
    <n v="62"/>
    <s v="Ionity"/>
    <n v="350"/>
    <s v="Type 2"/>
    <n v="2020"/>
    <s v="No"/>
    <n v="4.4000000000000004"/>
    <n v="1"/>
    <s v="Quarterly"/>
  </r>
  <r>
    <s v="EVS02508"/>
    <n v="55.890208000000001"/>
    <n v="37.617184000000002"/>
    <s v="3160 Moscow Ave"/>
    <x v="1"/>
    <x v="1"/>
    <x v="1"/>
    <x v="0"/>
    <n v="0.26"/>
    <s v="9:00-18:00"/>
    <s v="9:00-18:00"/>
    <d v="1899-12-30T08:52:48"/>
    <n v="18.02"/>
    <n v="30"/>
    <s v="Ionity"/>
    <n v="350"/>
    <s v="CHAdeMO, CCS"/>
    <n v="2023"/>
    <s v="No"/>
    <n v="4.7"/>
    <n v="3"/>
    <s v="Monthly"/>
  </r>
  <r>
    <s v="EVS02511"/>
    <n v="-25.333987"/>
    <n v="-101.031643"/>
    <s v="6020 Random Rd"/>
    <x v="11"/>
    <x v="10"/>
    <x v="6"/>
    <x v="0"/>
    <n v="0.27"/>
    <s v="6:00-22:00"/>
    <s v="6:00-22:00"/>
    <d v="1899-12-30T16:04:48"/>
    <n v="14.93"/>
    <n v="12"/>
    <s v="Ionity"/>
    <n v="22"/>
    <s v="CCS, Tesla"/>
    <n v="2021"/>
    <s v="No"/>
    <n v="4.0999999999999996"/>
    <n v="7"/>
    <s v="Annually"/>
  </r>
  <r>
    <s v="EVS02512"/>
    <n v="-23.578823"/>
    <n v="-46.517232999999997"/>
    <s v="6911 SÃ£o Paulo Ave"/>
    <x v="8"/>
    <x v="7"/>
    <x v="4"/>
    <x v="0"/>
    <n v="0.14000000000000001"/>
    <d v="2025-07-24T00:00:00"/>
    <s v="9.00-21.00"/>
    <d v="1900-01-11T00:00:00"/>
    <n v="1.1499999999999999"/>
    <n v="64"/>
    <s v="Tesla"/>
    <n v="50"/>
    <s v="Tesla, Type 2"/>
    <n v="2017"/>
    <s v="Yes"/>
    <n v="3"/>
    <n v="2"/>
    <s v="Monthly"/>
  </r>
  <r>
    <s v="EVS02513"/>
    <n v="-23.536656000000001"/>
    <n v="-46.504114000000001"/>
    <s v="4949 SÃ£o Paulo Ave"/>
    <x v="8"/>
    <x v="7"/>
    <x v="4"/>
    <x v="0"/>
    <n v="0.21"/>
    <s v="9:00-18:00"/>
    <s v="9:00-18:00"/>
    <d v="1899-12-30T08:52:48"/>
    <n v="6.32"/>
    <n v="62"/>
    <s v="Greenlots"/>
    <n v="50"/>
    <s v="CCS, Tesla"/>
    <n v="2011"/>
    <s v="Yes"/>
    <n v="4.7"/>
    <n v="1"/>
    <s v="Monthly"/>
  </r>
  <r>
    <s v="EVS02514"/>
    <n v="41.93815"/>
    <n v="-87.780581999999995"/>
    <s v="9727 Chicago Ave"/>
    <x v="7"/>
    <x v="5"/>
    <x v="0"/>
    <x v="0"/>
    <n v="0.31"/>
    <s v="6:00-22:00"/>
    <s v="6:00-22:00"/>
    <d v="1899-12-30T16:04:48"/>
    <n v="18.59"/>
    <n v="80"/>
    <s v="EVgo"/>
    <n v="150"/>
    <s v="Type 2, CCS"/>
    <n v="2013"/>
    <s v="No"/>
    <n v="4.4000000000000004"/>
    <n v="2"/>
    <s v="Annually"/>
  </r>
  <r>
    <s v="EVS02524"/>
    <n v="-33.736960000000003"/>
    <n v="18.416271999999999"/>
    <s v="4790 Cape Town Ave"/>
    <x v="14"/>
    <x v="13"/>
    <x v="7"/>
    <x v="0"/>
    <n v="0.44"/>
    <s v="6:00-22:00"/>
    <s v="6:00-22:00"/>
    <d v="1899-12-30T16:04:48"/>
    <n v="2.0499999999999998"/>
    <n v="99"/>
    <s v="Ionity"/>
    <n v="350"/>
    <s v="CCS"/>
    <n v="2018"/>
    <s v="Yes"/>
    <n v="3.6"/>
    <n v="3"/>
    <s v="Quarterly"/>
  </r>
  <r>
    <s v="EVS02527"/>
    <n v="55.817749999999997"/>
    <n v="37.676918999999998"/>
    <s v="5025 Moscow Ave"/>
    <x v="1"/>
    <x v="1"/>
    <x v="1"/>
    <x v="0"/>
    <n v="0.42"/>
    <s v="6:00-22:00"/>
    <s v="6:00-22:00"/>
    <d v="1899-12-30T16:04:48"/>
    <n v="2.12"/>
    <n v="36"/>
    <s v="EVgo"/>
    <n v="50"/>
    <s v="Tesla"/>
    <n v="2017"/>
    <s v="No"/>
    <n v="4"/>
    <n v="7"/>
    <s v="Quarterly"/>
  </r>
  <r>
    <s v="EVS02529"/>
    <n v="37.878602000000001"/>
    <n v="-122.418729"/>
    <s v="6598 San Francisco Ave"/>
    <x v="5"/>
    <x v="5"/>
    <x v="0"/>
    <x v="0"/>
    <n v="0.41"/>
    <s v="9:00-18:00"/>
    <s v="9:00-18:00"/>
    <d v="1899-12-30T08:52:48"/>
    <n v="4.71"/>
    <n v="71"/>
    <s v="Tesla"/>
    <n v="50"/>
    <s v="CCS, Type 2"/>
    <n v="2014"/>
    <s v="Yes"/>
    <n v="4.9000000000000004"/>
    <n v="3"/>
    <s v="Quarterly"/>
  </r>
  <r>
    <s v="EVS02530"/>
    <n v="41.866464000000001"/>
    <n v="-87.633572000000001"/>
    <s v="9977 Chicago Ave"/>
    <x v="7"/>
    <x v="5"/>
    <x v="0"/>
    <x v="0"/>
    <n v="0.32"/>
    <d v="2025-07-24T00:00:00"/>
    <s v="9.00-21.00"/>
    <d v="1900-01-11T00:00:00"/>
    <n v="13.89"/>
    <n v="66"/>
    <s v="Ionity"/>
    <n v="350"/>
    <s v="Tesla"/>
    <n v="2023"/>
    <s v="No"/>
    <n v="3.9"/>
    <n v="6"/>
    <s v="Quarterly"/>
  </r>
  <r>
    <s v="EVS02532"/>
    <n v="34.007216"/>
    <n v="-118.267135"/>
    <s v="9941 Los Angeles Ave"/>
    <x v="16"/>
    <x v="5"/>
    <x v="0"/>
    <x v="0"/>
    <n v="0.12"/>
    <s v="9:00-18:00"/>
    <s v="9:00-18:00"/>
    <d v="1899-12-30T08:52:48"/>
    <n v="16.29"/>
    <n v="12"/>
    <s v="ChargePoint"/>
    <n v="150"/>
    <s v="Type 2"/>
    <n v="2010"/>
    <s v="No"/>
    <n v="4.0999999999999996"/>
    <n v="8"/>
    <s v="Monthly"/>
  </r>
  <r>
    <s v="EVS02539"/>
    <n v="-23.604111"/>
    <n v="-46.536746999999998"/>
    <s v="2945 SÃ£o Paulo Ave"/>
    <x v="8"/>
    <x v="7"/>
    <x v="4"/>
    <x v="0"/>
    <n v="0.23"/>
    <s v="9:00-18:00"/>
    <s v="9:00-18:00"/>
    <d v="1899-12-30T08:52:48"/>
    <n v="9.66"/>
    <n v="84"/>
    <s v="Ionity"/>
    <n v="350"/>
    <s v="Type 2, Tesla"/>
    <n v="2015"/>
    <s v="No"/>
    <n v="3.4"/>
    <n v="10"/>
    <s v="Annually"/>
  </r>
  <r>
    <s v="EVS02540"/>
    <n v="19.19886"/>
    <n v="72.856830000000002"/>
    <s v="5805 Mumbai Ave"/>
    <x v="13"/>
    <x v="12"/>
    <x v="3"/>
    <x v="0"/>
    <n v="0.18"/>
    <d v="2025-07-24T00:00:00"/>
    <s v="9.00-21.00"/>
    <d v="1900-01-11T00:00:00"/>
    <n v="18.93"/>
    <n v="31"/>
    <s v="ChargePoint"/>
    <n v="50"/>
    <s v="CCS"/>
    <n v="2019"/>
    <s v="No"/>
    <n v="3.8"/>
    <n v="5"/>
    <s v="Annually"/>
  </r>
  <r>
    <s v="EVS02544"/>
    <n v="19.467466000000002"/>
    <n v="-99.072436999999994"/>
    <s v="8177 Mexico City Ave"/>
    <x v="17"/>
    <x v="14"/>
    <x v="0"/>
    <x v="0"/>
    <n v="0.19"/>
    <s v="6:00-22:00"/>
    <s v="6:00-22:00"/>
    <d v="1899-12-30T16:04:48"/>
    <n v="19.37"/>
    <n v="41"/>
    <s v="ChargePoint"/>
    <n v="22"/>
    <s v="Tesla"/>
    <n v="2013"/>
    <s v="No"/>
    <n v="3.1"/>
    <n v="9"/>
    <s v="Monthly"/>
  </r>
  <r>
    <s v="EVS02547"/>
    <n v="39.906232000000003"/>
    <n v="116.36766299999999"/>
    <s v="392 Beijing Ave"/>
    <x v="10"/>
    <x v="9"/>
    <x v="3"/>
    <x v="0"/>
    <n v="0.39"/>
    <s v="9:00-18:00"/>
    <s v="9:00-18:00"/>
    <d v="1899-12-30T08:52:48"/>
    <n v="10.8"/>
    <n v="15"/>
    <s v="Tesla"/>
    <n v="22"/>
    <s v="Type 2"/>
    <n v="2018"/>
    <s v="Yes"/>
    <n v="3.4"/>
    <n v="7"/>
    <s v="Annually"/>
  </r>
  <r>
    <s v="EVS02548"/>
    <n v="43.687376999999998"/>
    <n v="-79.389335000000003"/>
    <s v="7894 Toronto Ave"/>
    <x v="0"/>
    <x v="0"/>
    <x v="0"/>
    <x v="0"/>
    <n v="0.45"/>
    <d v="2025-07-24T00:00:00"/>
    <s v="9.00-21.00"/>
    <d v="1900-01-11T00:00:00"/>
    <n v="6.09"/>
    <n v="71"/>
    <s v="EVgo"/>
    <n v="22"/>
    <s v="Tesla, CHAdeMO"/>
    <n v="2023"/>
    <s v="No"/>
    <n v="3.5"/>
    <n v="1"/>
    <s v="Annually"/>
  </r>
  <r>
    <s v="EVS02550"/>
    <n v="25.297934000000001"/>
    <n v="55.215476000000002"/>
    <s v="4306 Dubai Ave"/>
    <x v="12"/>
    <x v="11"/>
    <x v="3"/>
    <x v="0"/>
    <n v="0.18"/>
    <d v="2025-07-24T00:00:00"/>
    <s v="9.00-21.00"/>
    <d v="1900-01-11T00:00:00"/>
    <n v="8.42"/>
    <n v="42"/>
    <s v="Ionity"/>
    <n v="150"/>
    <s v="CHAdeMO"/>
    <n v="2010"/>
    <s v="No"/>
    <n v="4.2"/>
    <n v="5"/>
    <s v="Monthly"/>
  </r>
  <r>
    <s v="EVS02551"/>
    <n v="-77.037941000000004"/>
    <n v="58.231178999999997"/>
    <s v="7453 Random Rd"/>
    <x v="11"/>
    <x v="10"/>
    <x v="6"/>
    <x v="0"/>
    <n v="0.15"/>
    <d v="2025-07-24T00:00:00"/>
    <s v="9.00-21.00"/>
    <d v="1900-01-11T00:00:00"/>
    <n v="12.57"/>
    <n v="88"/>
    <s v="Ionity"/>
    <n v="350"/>
    <s v="Type 2"/>
    <n v="2023"/>
    <s v="No"/>
    <n v="3.3"/>
    <n v="8"/>
    <s v="Annually"/>
  </r>
  <r>
    <s v="EVS02555"/>
    <n v="25.270859999999999"/>
    <n v="55.338428999999998"/>
    <s v="5288 Dubai Ave"/>
    <x v="12"/>
    <x v="11"/>
    <x v="3"/>
    <x v="0"/>
    <n v="0.39"/>
    <d v="2025-07-24T00:00:00"/>
    <s v="9.00-21.00"/>
    <d v="1900-01-11T00:00:00"/>
    <n v="15.04"/>
    <n v="53"/>
    <s v="EVgo"/>
    <n v="150"/>
    <s v="Tesla"/>
    <n v="2012"/>
    <s v="No"/>
    <n v="3.5"/>
    <n v="1"/>
    <s v="Annually"/>
  </r>
  <r>
    <s v="EVS02561"/>
    <n v="45.806849999999997"/>
    <n v="51.129517999999997"/>
    <s v="6337 Random Rd"/>
    <x v="11"/>
    <x v="10"/>
    <x v="6"/>
    <x v="0"/>
    <n v="0.39"/>
    <s v="6:00-22:00"/>
    <s v="6:00-22:00"/>
    <d v="1899-12-30T16:04:48"/>
    <n v="8.66"/>
    <n v="95"/>
    <s v="Greenlots"/>
    <n v="350"/>
    <s v="Type 2"/>
    <n v="2015"/>
    <s v="No"/>
    <n v="3.4"/>
    <n v="5"/>
    <s v="Annually"/>
  </r>
  <r>
    <s v="EVS02562"/>
    <n v="37.751100999999998"/>
    <n v="-122.37777"/>
    <s v="2983 San Francisco Ave"/>
    <x v="5"/>
    <x v="5"/>
    <x v="0"/>
    <x v="0"/>
    <n v="0.3"/>
    <s v="9:00-18:00"/>
    <s v="9:00-18:00"/>
    <d v="1899-12-30T08:52:48"/>
    <n v="3.34"/>
    <n v="54"/>
    <s v="EVgo"/>
    <n v="50"/>
    <s v="CHAdeMO"/>
    <n v="2011"/>
    <s v="Yes"/>
    <n v="3.1"/>
    <n v="3"/>
    <s v="Monthly"/>
  </r>
  <r>
    <s v="EVS02563"/>
    <n v="55.736342999999998"/>
    <n v="37.622059999999998"/>
    <s v="9891 Moscow Ave"/>
    <x v="1"/>
    <x v="1"/>
    <x v="1"/>
    <x v="0"/>
    <n v="0.25"/>
    <s v="6:00-22:00"/>
    <s v="6:00-22:00"/>
    <d v="1899-12-30T16:04:48"/>
    <n v="2.04"/>
    <n v="81"/>
    <s v="EVgo"/>
    <n v="22"/>
    <s v="Type 2"/>
    <n v="2022"/>
    <s v="Yes"/>
    <n v="4.9000000000000004"/>
    <n v="10"/>
    <s v="Monthly"/>
  </r>
  <r>
    <s v="EVS02565"/>
    <n v="37.890968999999998"/>
    <n v="-122.435209"/>
    <s v="9595 San Francisco Ave"/>
    <x v="5"/>
    <x v="5"/>
    <x v="0"/>
    <x v="0"/>
    <n v="0.3"/>
    <d v="2025-07-24T00:00:00"/>
    <s v="9.00-21.00"/>
    <d v="1900-01-11T00:00:00"/>
    <n v="7.61"/>
    <n v="27"/>
    <s v="Ionity"/>
    <n v="50"/>
    <s v="Type 2"/>
    <n v="2011"/>
    <s v="Yes"/>
    <n v="4.0999999999999996"/>
    <n v="9"/>
    <s v="Annually"/>
  </r>
  <r>
    <s v="EVS02566"/>
    <n v="37.852155000000003"/>
    <n v="-122.486372"/>
    <s v="148 San Francisco Ave"/>
    <x v="5"/>
    <x v="5"/>
    <x v="0"/>
    <x v="0"/>
    <n v="0.48"/>
    <d v="2025-07-24T00:00:00"/>
    <s v="9.00-21.00"/>
    <d v="1900-01-11T00:00:00"/>
    <n v="16.079999999999998"/>
    <n v="67"/>
    <s v="Greenlots"/>
    <n v="150"/>
    <s v="CCS, Tesla"/>
    <n v="2020"/>
    <s v="Yes"/>
    <n v="4.9000000000000004"/>
    <n v="2"/>
    <s v="Quarterly"/>
  </r>
  <r>
    <s v="EVS02567"/>
    <n v="-23.508357"/>
    <n v="-46.522198000000003"/>
    <s v="5716 SÃ£o Paulo Ave"/>
    <x v="8"/>
    <x v="7"/>
    <x v="4"/>
    <x v="0"/>
    <n v="0.12"/>
    <s v="6:00-22:00"/>
    <s v="6:00-22:00"/>
    <d v="1899-12-30T16:04:48"/>
    <n v="4.4400000000000004"/>
    <n v="42"/>
    <s v="EVgo"/>
    <n v="350"/>
    <s v="CHAdeMO, Tesla"/>
    <n v="2013"/>
    <s v="Yes"/>
    <n v="3.7"/>
    <n v="4"/>
    <s v="Quarterly"/>
  </r>
  <r>
    <s v="EVS02568"/>
    <n v="43.788617000000002"/>
    <n v="-79.358170999999999"/>
    <s v="4803 Toronto Ave"/>
    <x v="0"/>
    <x v="0"/>
    <x v="0"/>
    <x v="0"/>
    <n v="0.46"/>
    <s v="6:00-22:00"/>
    <s v="6:00-22:00"/>
    <d v="1899-12-30T16:04:48"/>
    <n v="12.14"/>
    <n v="10"/>
    <s v="EVgo"/>
    <n v="22"/>
    <s v="Type 2, CCS"/>
    <n v="2019"/>
    <s v="Yes"/>
    <n v="4.9000000000000004"/>
    <n v="10"/>
    <s v="Monthly"/>
  </r>
  <r>
    <s v="EVS02577"/>
    <n v="19.006405000000001"/>
    <n v="72.962757999999994"/>
    <s v="3872 Mumbai Ave"/>
    <x v="13"/>
    <x v="12"/>
    <x v="3"/>
    <x v="0"/>
    <n v="0.49"/>
    <s v="6:00-22:00"/>
    <s v="6:00-22:00"/>
    <d v="1899-12-30T16:04:48"/>
    <n v="6.88"/>
    <n v="34"/>
    <s v="Tesla"/>
    <n v="50"/>
    <s v="CHAdeMO"/>
    <n v="2016"/>
    <s v="No"/>
    <n v="3.6"/>
    <n v="9"/>
    <s v="Annually"/>
  </r>
  <r>
    <s v="EVS02578"/>
    <n v="52.504550000000002"/>
    <n v="13.455619"/>
    <s v="4806 Berlin Ave"/>
    <x v="3"/>
    <x v="3"/>
    <x v="1"/>
    <x v="0"/>
    <n v="0.21"/>
    <s v="6:00-22:00"/>
    <s v="6:00-22:00"/>
    <d v="1899-12-30T16:04:48"/>
    <n v="12.86"/>
    <n v="67"/>
    <s v="Greenlots"/>
    <n v="350"/>
    <s v="CCS, Type 2"/>
    <n v="2014"/>
    <s v="Yes"/>
    <n v="4.5"/>
    <n v="2"/>
    <s v="Quarterly"/>
  </r>
  <r>
    <s v="EVS02585"/>
    <n v="55.845790999999998"/>
    <n v="37.637532"/>
    <s v="8302 Moscow Ave"/>
    <x v="1"/>
    <x v="1"/>
    <x v="1"/>
    <x v="0"/>
    <n v="0.36"/>
    <s v="6:00-22:00"/>
    <s v="6:00-22:00"/>
    <d v="1899-12-30T16:04:48"/>
    <n v="1.57"/>
    <n v="53"/>
    <s v="ChargePoint"/>
    <n v="50"/>
    <s v="CHAdeMO"/>
    <n v="2017"/>
    <s v="Yes"/>
    <n v="4.4000000000000004"/>
    <n v="1"/>
    <s v="Monthly"/>
  </r>
  <r>
    <s v="EVS02587"/>
    <n v="37.821930000000002"/>
    <n v="-122.30744199999999"/>
    <s v="158 San Francisco Ave"/>
    <x v="5"/>
    <x v="5"/>
    <x v="0"/>
    <x v="0"/>
    <n v="0.37"/>
    <s v="9:00-18:00"/>
    <s v="9:00-18:00"/>
    <d v="1899-12-30T08:52:48"/>
    <n v="13.45"/>
    <n v="96"/>
    <s v="Greenlots"/>
    <n v="350"/>
    <s v="CHAdeMO"/>
    <n v="2017"/>
    <s v="No"/>
    <n v="4.2"/>
    <n v="4"/>
    <s v="Monthly"/>
  </r>
  <r>
    <s v="EVS02589"/>
    <n v="37.560811999999999"/>
    <n v="127.01199699999999"/>
    <s v="2340 Seoul Ave"/>
    <x v="6"/>
    <x v="6"/>
    <x v="3"/>
    <x v="0"/>
    <n v="0.41"/>
    <d v="2025-07-24T00:00:00"/>
    <s v="9.00-21.00"/>
    <d v="1900-01-11T00:00:00"/>
    <n v="7.54"/>
    <n v="100"/>
    <s v="Ionity"/>
    <n v="50"/>
    <s v="Type 2, Tesla"/>
    <n v="2019"/>
    <s v="No"/>
    <n v="4.9000000000000004"/>
    <n v="8"/>
    <s v="Monthly"/>
  </r>
  <r>
    <s v="EVS02591"/>
    <n v="59.516571999999996"/>
    <n v="124.573671"/>
    <s v="4979 Random Rd"/>
    <x v="2"/>
    <x v="2"/>
    <x v="2"/>
    <x v="0"/>
    <n v="0.33"/>
    <s v="6:00-22:00"/>
    <s v="6:00-22:00"/>
    <d v="1899-12-30T16:04:48"/>
    <n v="7.41"/>
    <n v="45"/>
    <s v="Tesla"/>
    <n v="150"/>
    <s v="Tesla"/>
    <n v="2012"/>
    <s v="No"/>
    <n v="3.6"/>
    <n v="9"/>
    <s v="Monthly"/>
  </r>
  <r>
    <s v="EVS02599"/>
    <n v="55.862237999999998"/>
    <n v="37.603459999999998"/>
    <s v="4973 Moscow Ave"/>
    <x v="1"/>
    <x v="1"/>
    <x v="1"/>
    <x v="0"/>
    <n v="0.16"/>
    <s v="9:00-18:00"/>
    <s v="9:00-18:00"/>
    <d v="1899-12-30T08:52:48"/>
    <n v="9.26"/>
    <n v="20"/>
    <s v="Greenlots"/>
    <n v="350"/>
    <s v="CHAdeMO, Tesla"/>
    <n v="2013"/>
    <s v="Yes"/>
    <n v="4"/>
    <n v="4"/>
    <s v="Monthly"/>
  </r>
  <r>
    <s v="EVS02601"/>
    <n v="-36.836528000000001"/>
    <n v="-176.30821499999999"/>
    <s v="1167 Random Rd"/>
    <x v="11"/>
    <x v="10"/>
    <x v="6"/>
    <x v="0"/>
    <n v="0.42"/>
    <s v="6:00-22:00"/>
    <s v="6:00-22:00"/>
    <d v="1899-12-30T16:04:48"/>
    <n v="0.52"/>
    <n v="66"/>
    <s v="Ionity"/>
    <n v="22"/>
    <s v="CHAdeMO"/>
    <n v="2011"/>
    <s v="Yes"/>
    <n v="3.9"/>
    <n v="1"/>
    <s v="Annually"/>
  </r>
  <r>
    <s v="EVS02603"/>
    <n v="25.30705"/>
    <n v="55.250546"/>
    <s v="1085 Dubai Ave"/>
    <x v="12"/>
    <x v="11"/>
    <x v="3"/>
    <x v="0"/>
    <n v="0.12"/>
    <d v="2025-07-24T00:00:00"/>
    <s v="9.00-21.00"/>
    <d v="1900-01-11T00:00:00"/>
    <n v="2.56"/>
    <n v="67"/>
    <s v="Greenlots"/>
    <n v="22"/>
    <s v="CCS, Tesla"/>
    <n v="2015"/>
    <s v="Yes"/>
    <n v="3.7"/>
    <n v="9"/>
    <s v="Monthly"/>
  </r>
  <r>
    <s v="EVS02604"/>
    <n v="-33.817272000000003"/>
    <n v="18.419608"/>
    <s v="6187 Cape Town Ave"/>
    <x v="14"/>
    <x v="13"/>
    <x v="7"/>
    <x v="0"/>
    <n v="0.18"/>
    <s v="9:00-18:00"/>
    <s v="9:00-18:00"/>
    <d v="1899-12-30T08:52:48"/>
    <n v="1.27"/>
    <n v="76"/>
    <s v="ChargePoint"/>
    <n v="22"/>
    <s v="Tesla"/>
    <n v="2017"/>
    <s v="Yes"/>
    <n v="3.4"/>
    <n v="7"/>
    <s v="Annually"/>
  </r>
  <r>
    <s v="EVS02605"/>
    <n v="39.867911999999997"/>
    <n v="116.36110600000001"/>
    <s v="9289 Beijing Ave"/>
    <x v="10"/>
    <x v="9"/>
    <x v="3"/>
    <x v="0"/>
    <n v="0.12"/>
    <s v="6:00-22:00"/>
    <s v="6:00-22:00"/>
    <d v="1899-12-30T16:04:48"/>
    <n v="8.5299999999999994"/>
    <n v="17"/>
    <s v="ChargePoint"/>
    <n v="350"/>
    <s v="Tesla"/>
    <n v="2017"/>
    <s v="No"/>
    <n v="4.0999999999999996"/>
    <n v="5"/>
    <s v="Monthly"/>
  </r>
  <r>
    <s v="EVS02609"/>
    <n v="13.734868000000001"/>
    <n v="100.528896"/>
    <s v="8491 Bangkok Ave"/>
    <x v="4"/>
    <x v="4"/>
    <x v="3"/>
    <x v="0"/>
    <n v="0.47"/>
    <s v="6:00-22:00"/>
    <s v="6:00-22:00"/>
    <d v="1899-12-30T16:04:48"/>
    <n v="18.87"/>
    <n v="17"/>
    <s v="EVgo"/>
    <n v="22"/>
    <s v="Type 2, CCS"/>
    <n v="2022"/>
    <s v="Yes"/>
    <n v="3.7"/>
    <n v="8"/>
    <s v="Monthly"/>
  </r>
  <r>
    <s v="EVS02610"/>
    <n v="13.858131999999999"/>
    <n v="100.44154"/>
    <s v="2819 Bangkok Ave"/>
    <x v="4"/>
    <x v="4"/>
    <x v="3"/>
    <x v="0"/>
    <n v="0.41"/>
    <d v="2025-07-24T00:00:00"/>
    <s v="9.00-21.00"/>
    <d v="1900-01-11T00:00:00"/>
    <n v="17.690000000000001"/>
    <n v="97"/>
    <s v="EVgo"/>
    <n v="350"/>
    <s v="CCS, CHAdeMO"/>
    <n v="2017"/>
    <s v="No"/>
    <n v="5"/>
    <n v="3"/>
    <s v="Annually"/>
  </r>
  <r>
    <s v="EVS02612"/>
    <n v="34.043483999999999"/>
    <n v="-118.294949"/>
    <s v="3121 Los Angeles Ave"/>
    <x v="16"/>
    <x v="5"/>
    <x v="0"/>
    <x v="0"/>
    <n v="0.44"/>
    <s v="9:00-18:00"/>
    <s v="9:00-18:00"/>
    <d v="1899-12-30T08:52:48"/>
    <n v="16.29"/>
    <n v="79"/>
    <s v="Ionity"/>
    <n v="150"/>
    <s v="CHAdeMO, CCS"/>
    <n v="2019"/>
    <s v="Yes"/>
    <n v="4.4000000000000004"/>
    <n v="8"/>
    <s v="Monthly"/>
  </r>
  <r>
    <s v="EVS02613"/>
    <n v="34.135452999999998"/>
    <n v="-118.22054300000001"/>
    <s v="536 Los Angeles Ave"/>
    <x v="16"/>
    <x v="5"/>
    <x v="0"/>
    <x v="0"/>
    <n v="0.22"/>
    <s v="9:00-18:00"/>
    <s v="9:00-18:00"/>
    <d v="1899-12-30T08:52:48"/>
    <n v="0.96"/>
    <n v="88"/>
    <s v="Ionity"/>
    <n v="22"/>
    <s v="Type 2"/>
    <n v="2021"/>
    <s v="Yes"/>
    <n v="3.3"/>
    <n v="7"/>
    <s v="Monthly"/>
  </r>
  <r>
    <s v="EVS02618"/>
    <n v="13.760792"/>
    <n v="100.410281"/>
    <s v="826 Bangkok Ave"/>
    <x v="4"/>
    <x v="4"/>
    <x v="3"/>
    <x v="0"/>
    <n v="0.46"/>
    <d v="2025-07-24T00:00:00"/>
    <s v="9.00-21.00"/>
    <d v="1900-01-11T00:00:00"/>
    <n v="15.61"/>
    <n v="23"/>
    <s v="ChargePoint"/>
    <n v="22"/>
    <s v="CCS, CHAdeMO"/>
    <n v="2012"/>
    <s v="Yes"/>
    <n v="4.8"/>
    <n v="4"/>
    <s v="Monthly"/>
  </r>
  <r>
    <s v="EVS02619"/>
    <n v="18.925488999999999"/>
    <n v="72.879734999999997"/>
    <s v="3993 Mumbai Ave"/>
    <x v="13"/>
    <x v="12"/>
    <x v="3"/>
    <x v="0"/>
    <n v="0.28999999999999998"/>
    <s v="6:00-22:00"/>
    <s v="6:00-22:00"/>
    <d v="1899-12-30T16:04:48"/>
    <n v="4.76"/>
    <n v="88"/>
    <s v="ChargePoint"/>
    <n v="150"/>
    <s v="Type 2, Tesla"/>
    <n v="2023"/>
    <s v="No"/>
    <n v="3.1"/>
    <n v="7"/>
    <s v="Annually"/>
  </r>
  <r>
    <s v="EVS02620"/>
    <n v="18.948919"/>
    <n v="72.810525999999996"/>
    <s v="9792 Mumbai Ave"/>
    <x v="13"/>
    <x v="12"/>
    <x v="3"/>
    <x v="0"/>
    <n v="0.26"/>
    <s v="9:00-18:00"/>
    <s v="9:00-18:00"/>
    <d v="1899-12-30T08:52:48"/>
    <n v="18.02"/>
    <n v="67"/>
    <s v="EVgo"/>
    <n v="350"/>
    <s v="Tesla"/>
    <n v="2022"/>
    <s v="Yes"/>
    <n v="4.3"/>
    <n v="2"/>
    <s v="Monthly"/>
  </r>
  <r>
    <s v="EVS02622"/>
    <n v="39.813648999999998"/>
    <n v="116.265252"/>
    <s v="280 Beijing Ave"/>
    <x v="10"/>
    <x v="9"/>
    <x v="3"/>
    <x v="0"/>
    <n v="0.45"/>
    <s v="6:00-22:00"/>
    <s v="6:00-22:00"/>
    <d v="1899-12-30T16:04:48"/>
    <n v="13.31"/>
    <n v="37"/>
    <s v="Greenlots"/>
    <n v="50"/>
    <s v="Tesla"/>
    <n v="2012"/>
    <s v="Yes"/>
    <n v="3.8"/>
    <n v="6"/>
    <s v="Monthly"/>
  </r>
  <r>
    <s v="EVS02625"/>
    <n v="19.145011"/>
    <n v="72.832136000000006"/>
    <s v="1584 Mumbai Ave"/>
    <x v="13"/>
    <x v="12"/>
    <x v="3"/>
    <x v="0"/>
    <n v="0.38"/>
    <s v="9:00-18:00"/>
    <s v="9:00-18:00"/>
    <d v="1899-12-30T08:52:48"/>
    <n v="19.010000000000002"/>
    <n v="40"/>
    <s v="Tesla"/>
    <n v="22"/>
    <s v="Type 2"/>
    <n v="2015"/>
    <s v="Yes"/>
    <n v="4"/>
    <n v="7"/>
    <s v="Annually"/>
  </r>
  <r>
    <s v="EVS02628"/>
    <n v="52.529862000000001"/>
    <n v="13.326848"/>
    <s v="3235 Berlin Ave"/>
    <x v="3"/>
    <x v="3"/>
    <x v="1"/>
    <x v="0"/>
    <n v="0.44"/>
    <d v="2025-07-24T00:00:00"/>
    <s v="9.00-21.00"/>
    <d v="1900-01-11T00:00:00"/>
    <n v="0.59"/>
    <n v="16"/>
    <s v="Tesla"/>
    <n v="22"/>
    <s v="CHAdeMO, Type 2"/>
    <n v="2015"/>
    <s v="No"/>
    <n v="3.3"/>
    <n v="3"/>
    <s v="Annually"/>
  </r>
  <r>
    <s v="EVS02630"/>
    <n v="19.570657000000001"/>
    <n v="-99.177708999999993"/>
    <s v="372 Mexico City Ave"/>
    <x v="17"/>
    <x v="14"/>
    <x v="0"/>
    <x v="0"/>
    <n v="0.18"/>
    <s v="9:00-18:00"/>
    <s v="9:00-18:00"/>
    <d v="1899-12-30T08:52:48"/>
    <n v="9.7899999999999991"/>
    <n v="51"/>
    <s v="EVgo"/>
    <n v="50"/>
    <s v="CHAdeMO, Type 2"/>
    <n v="2012"/>
    <s v="No"/>
    <n v="4.5999999999999996"/>
    <n v="9"/>
    <s v="Annually"/>
  </r>
  <r>
    <s v="EVS02632"/>
    <n v="13.865033"/>
    <n v="100.57393399999999"/>
    <s v="7530 Bangkok Ave"/>
    <x v="4"/>
    <x v="4"/>
    <x v="3"/>
    <x v="0"/>
    <n v="0.17"/>
    <d v="2025-07-24T00:00:00"/>
    <s v="9.00-21.00"/>
    <d v="1900-01-11T00:00:00"/>
    <n v="17.48"/>
    <n v="33"/>
    <s v="Greenlots"/>
    <n v="22"/>
    <s v="Tesla, Type 2"/>
    <n v="2013"/>
    <s v="No"/>
    <n v="4.9000000000000004"/>
    <n v="8"/>
    <s v="Quarterly"/>
  </r>
  <r>
    <s v="EVS02633"/>
    <n v="19.452193999999999"/>
    <n v="-99.043097000000003"/>
    <s v="1729 Mexico City Ave"/>
    <x v="17"/>
    <x v="14"/>
    <x v="0"/>
    <x v="0"/>
    <n v="0.23"/>
    <s v="9:00-18:00"/>
    <s v="9:00-18:00"/>
    <d v="1899-12-30T08:52:48"/>
    <n v="11.09"/>
    <n v="68"/>
    <s v="Tesla"/>
    <n v="22"/>
    <s v="CCS"/>
    <n v="2015"/>
    <s v="Yes"/>
    <n v="4.5999999999999996"/>
    <n v="5"/>
    <s v="Annually"/>
  </r>
  <r>
    <s v="EVS02635"/>
    <n v="55.859129000000003"/>
    <n v="37.609110999999999"/>
    <s v="5815 Moscow Ave"/>
    <x v="1"/>
    <x v="1"/>
    <x v="1"/>
    <x v="0"/>
    <n v="0.28000000000000003"/>
    <d v="2025-07-24T00:00:00"/>
    <s v="9.00-21.00"/>
    <d v="1900-01-11T00:00:00"/>
    <n v="9.93"/>
    <n v="23"/>
    <s v="Ionity"/>
    <n v="50"/>
    <s v="Type 2, CHAdeMO"/>
    <n v="2012"/>
    <s v="Yes"/>
    <n v="4.8"/>
    <n v="2"/>
    <s v="Quarterly"/>
  </r>
  <r>
    <s v="EVS02640"/>
    <n v="19.032405000000001"/>
    <n v="72.985122000000004"/>
    <s v="1647 Mumbai Ave"/>
    <x v="13"/>
    <x v="12"/>
    <x v="3"/>
    <x v="0"/>
    <n v="0.15"/>
    <d v="2025-07-24T00:00:00"/>
    <s v="9.00-21.00"/>
    <d v="1900-01-11T00:00:00"/>
    <n v="19.98"/>
    <n v="97"/>
    <s v="Tesla"/>
    <n v="50"/>
    <s v="CHAdeMO"/>
    <n v="2020"/>
    <s v="Yes"/>
    <n v="3.9"/>
    <n v="8"/>
    <s v="Annually"/>
  </r>
  <r>
    <s v="EVS02642"/>
    <n v="39.883401999999997"/>
    <n v="116.22224799999999"/>
    <s v="5527 Beijing Ave"/>
    <x v="10"/>
    <x v="9"/>
    <x v="3"/>
    <x v="0"/>
    <n v="0.42"/>
    <s v="6:00-22:00"/>
    <s v="6:00-22:00"/>
    <d v="1899-12-30T16:04:48"/>
    <n v="19.73"/>
    <n v="53"/>
    <s v="Tesla"/>
    <n v="150"/>
    <s v="CCS, CHAdeMO"/>
    <n v="2014"/>
    <s v="Yes"/>
    <n v="4.2"/>
    <n v="3"/>
    <s v="Monthly"/>
  </r>
  <r>
    <s v="EVS02644"/>
    <n v="-33.825118000000003"/>
    <n v="151.211647"/>
    <s v="287 Sydney Ave"/>
    <x v="9"/>
    <x v="8"/>
    <x v="5"/>
    <x v="0"/>
    <n v="0.2"/>
    <s v="9:00-18:00"/>
    <s v="9:00-18:00"/>
    <d v="1899-12-30T08:52:48"/>
    <n v="2.3199999999999998"/>
    <n v="97"/>
    <s v="EVgo"/>
    <n v="22"/>
    <s v="CHAdeMO"/>
    <n v="2017"/>
    <s v="Yes"/>
    <n v="4"/>
    <n v="5"/>
    <s v="Monthly"/>
  </r>
  <r>
    <s v="EVS02645"/>
    <n v="13.864272"/>
    <n v="100.53374700000001"/>
    <s v="182 Bangkok Ave"/>
    <x v="4"/>
    <x v="4"/>
    <x v="3"/>
    <x v="0"/>
    <n v="0.13"/>
    <s v="6:00-22:00"/>
    <s v="6:00-22:00"/>
    <d v="1899-12-30T16:04:48"/>
    <n v="13.31"/>
    <n v="85"/>
    <s v="ChargePoint"/>
    <n v="150"/>
    <s v="Type 2, CCS"/>
    <n v="2017"/>
    <s v="Yes"/>
    <n v="3.6"/>
    <n v="4"/>
    <s v="Quarterly"/>
  </r>
  <r>
    <s v="EVS02646"/>
    <n v="52.457520000000002"/>
    <n v="13.369259"/>
    <s v="5660 Berlin Ave"/>
    <x v="3"/>
    <x v="3"/>
    <x v="1"/>
    <x v="0"/>
    <n v="0.25"/>
    <s v="9:00-18:00"/>
    <s v="9:00-18:00"/>
    <d v="1899-12-30T08:52:48"/>
    <n v="3.19"/>
    <n v="39"/>
    <s v="EVgo"/>
    <n v="350"/>
    <s v="CCS"/>
    <n v="2016"/>
    <s v="No"/>
    <n v="3.1"/>
    <n v="5"/>
    <s v="Quarterly"/>
  </r>
  <r>
    <s v="EVS02650"/>
    <n v="52.531784000000002"/>
    <n v="13.419510000000001"/>
    <s v="4214 Berlin Ave"/>
    <x v="3"/>
    <x v="3"/>
    <x v="1"/>
    <x v="0"/>
    <n v="0.39"/>
    <s v="9:00-18:00"/>
    <s v="9:00-18:00"/>
    <d v="1899-12-30T08:52:48"/>
    <n v="9.6999999999999993"/>
    <n v="46"/>
    <s v="EVgo"/>
    <n v="350"/>
    <s v="CHAdeMO"/>
    <n v="2016"/>
    <s v="Yes"/>
    <n v="3.7"/>
    <n v="1"/>
    <s v="Annually"/>
  </r>
  <r>
    <s v="EVS02653"/>
    <n v="-33.728226999999997"/>
    <n v="18.529816"/>
    <s v="5055 Cape Town Ave"/>
    <x v="14"/>
    <x v="13"/>
    <x v="7"/>
    <x v="0"/>
    <n v="0.42"/>
    <d v="2025-07-24T00:00:00"/>
    <s v="9.00-21.00"/>
    <d v="1900-01-11T00:00:00"/>
    <n v="13.51"/>
    <n v="71"/>
    <s v="Ionity"/>
    <n v="150"/>
    <s v="CHAdeMO, CCS"/>
    <n v="2015"/>
    <s v="Yes"/>
    <n v="3"/>
    <n v="4"/>
    <s v="Annually"/>
  </r>
  <r>
    <s v="EVS02655"/>
    <n v="19.568778999999999"/>
    <n v="-99.060374999999993"/>
    <s v="9624 Mexico City Ave"/>
    <x v="17"/>
    <x v="14"/>
    <x v="0"/>
    <x v="0"/>
    <n v="0.44"/>
    <s v="9:00-18:00"/>
    <s v="9:00-18:00"/>
    <d v="1899-12-30T08:52:48"/>
    <n v="10.3"/>
    <n v="31"/>
    <s v="Greenlots"/>
    <n v="50"/>
    <s v="Tesla, CHAdeMO"/>
    <n v="2018"/>
    <s v="No"/>
    <n v="3.2"/>
    <n v="5"/>
    <s v="Annually"/>
  </r>
  <r>
    <s v="EVS02656"/>
    <n v="37.638423000000003"/>
    <n v="127.062864"/>
    <s v="720 Seoul Ave"/>
    <x v="6"/>
    <x v="6"/>
    <x v="3"/>
    <x v="0"/>
    <n v="0.36"/>
    <s v="6:00-22:00"/>
    <s v="6:00-22:00"/>
    <d v="1899-12-30T16:04:48"/>
    <n v="9.31"/>
    <n v="25"/>
    <s v="Greenlots"/>
    <n v="350"/>
    <s v="Tesla, CHAdeMO"/>
    <n v="2012"/>
    <s v="Yes"/>
    <n v="3.4"/>
    <n v="7"/>
    <s v="Monthly"/>
  </r>
  <r>
    <s v="EVS02660"/>
    <n v="37.785170999999998"/>
    <n v="-122.301361"/>
    <s v="4546 San Francisco Ave"/>
    <x v="5"/>
    <x v="5"/>
    <x v="0"/>
    <x v="0"/>
    <n v="0.37"/>
    <s v="6:00-22:00"/>
    <s v="6:00-22:00"/>
    <d v="1899-12-30T16:04:48"/>
    <n v="4.5"/>
    <n v="27"/>
    <s v="ChargePoint"/>
    <n v="350"/>
    <s v="CCS"/>
    <n v="2019"/>
    <s v="No"/>
    <n v="3.3"/>
    <n v="2"/>
    <s v="Annually"/>
  </r>
  <r>
    <s v="EVS02661"/>
    <n v="-57.833199999999998"/>
    <n v="-177.21050399999999"/>
    <s v="349 Random Rd"/>
    <x v="11"/>
    <x v="10"/>
    <x v="6"/>
    <x v="0"/>
    <n v="0.43"/>
    <s v="9:00-18:00"/>
    <s v="9:00-18:00"/>
    <d v="1899-12-30T08:52:48"/>
    <n v="17.079999999999998"/>
    <n v="41"/>
    <s v="Tesla"/>
    <n v="50"/>
    <s v="CCS, Type 2"/>
    <n v="2018"/>
    <s v="Yes"/>
    <n v="3.8"/>
    <n v="9"/>
    <s v="Quarterly"/>
  </r>
  <r>
    <s v="EVS02665"/>
    <n v="19.525615999999999"/>
    <n v="-99.020481000000004"/>
    <s v="4646 Mexico City Ave"/>
    <x v="17"/>
    <x v="14"/>
    <x v="0"/>
    <x v="0"/>
    <n v="0.26"/>
    <s v="9:00-18:00"/>
    <s v="9:00-18:00"/>
    <d v="1899-12-30T08:52:48"/>
    <n v="6.37"/>
    <n v="58"/>
    <s v="Greenlots"/>
    <n v="50"/>
    <s v="Type 2"/>
    <n v="2021"/>
    <s v="No"/>
    <n v="3.3"/>
    <n v="9"/>
    <s v="Monthly"/>
  </r>
  <r>
    <s v="EVS02669"/>
    <n v="-33.863546999999997"/>
    <n v="151.37531999999999"/>
    <s v="2005 Sydney Ave"/>
    <x v="9"/>
    <x v="8"/>
    <x v="5"/>
    <x v="0"/>
    <n v="0.23"/>
    <s v="9:00-18:00"/>
    <s v="9:00-18:00"/>
    <d v="1899-12-30T08:52:48"/>
    <n v="9.67"/>
    <n v="66"/>
    <s v="Ionity"/>
    <n v="150"/>
    <s v="CCS, Tesla"/>
    <n v="2023"/>
    <s v="Yes"/>
    <n v="4.0999999999999996"/>
    <n v="8"/>
    <s v="Annually"/>
  </r>
  <r>
    <s v="EVS02674"/>
    <n v="13.897581000000001"/>
    <n v="100.561277"/>
    <s v="6017 Bangkok Ave"/>
    <x v="4"/>
    <x v="4"/>
    <x v="3"/>
    <x v="0"/>
    <n v="0.32"/>
    <s v="6:00-22:00"/>
    <s v="6:00-22:00"/>
    <d v="1899-12-30T16:04:48"/>
    <n v="7.45"/>
    <n v="14"/>
    <s v="Tesla"/>
    <n v="50"/>
    <s v="CCS, CHAdeMO"/>
    <n v="2023"/>
    <s v="No"/>
    <n v="4.5999999999999996"/>
    <n v="8"/>
    <s v="Annually"/>
  </r>
  <r>
    <s v="EVS02678"/>
    <n v="39.970714000000001"/>
    <n v="116.283807"/>
    <s v="6459 Beijing Ave"/>
    <x v="10"/>
    <x v="9"/>
    <x v="3"/>
    <x v="0"/>
    <n v="0.13"/>
    <d v="2025-07-24T00:00:00"/>
    <s v="9.00-21.00"/>
    <d v="1900-01-11T00:00:00"/>
    <n v="0.93"/>
    <n v="33"/>
    <s v="Ionity"/>
    <n v="22"/>
    <s v="Tesla, Type 2"/>
    <n v="2013"/>
    <s v="No"/>
    <n v="4.4000000000000004"/>
    <n v="8"/>
    <s v="Monthly"/>
  </r>
  <r>
    <s v="EVS02680"/>
    <n v="39.839807"/>
    <n v="116.2788"/>
    <s v="2403 Beijing Ave"/>
    <x v="10"/>
    <x v="9"/>
    <x v="3"/>
    <x v="0"/>
    <n v="0.15"/>
    <d v="2025-07-24T00:00:00"/>
    <s v="9.00-21.00"/>
    <d v="1900-01-11T00:00:00"/>
    <n v="14.81"/>
    <n v="29"/>
    <s v="ChargePoint"/>
    <n v="150"/>
    <s v="CCS"/>
    <n v="2011"/>
    <s v="Yes"/>
    <n v="4.0999999999999996"/>
    <n v="7"/>
    <s v="Quarterly"/>
  </r>
  <r>
    <s v="EVS02681"/>
    <n v="69.579797999999997"/>
    <n v="67.836432000000002"/>
    <s v="545 Random Rd"/>
    <x v="2"/>
    <x v="2"/>
    <x v="2"/>
    <x v="0"/>
    <n v="0.18"/>
    <d v="2025-07-24T00:00:00"/>
    <s v="9.00-21.00"/>
    <d v="1900-01-11T00:00:00"/>
    <n v="2.77"/>
    <n v="46"/>
    <s v="Greenlots"/>
    <n v="50"/>
    <s v="CCS"/>
    <n v="2015"/>
    <s v="No"/>
    <n v="4.8"/>
    <n v="6"/>
    <s v="Monthly"/>
  </r>
  <r>
    <s v="EVS02686"/>
    <n v="34.120587999999998"/>
    <n v="-118.333809"/>
    <s v="5584 Los Angeles Ave"/>
    <x v="16"/>
    <x v="5"/>
    <x v="0"/>
    <x v="0"/>
    <n v="0.35"/>
    <s v="9:00-18:00"/>
    <s v="9:00-18:00"/>
    <d v="1899-12-30T08:52:48"/>
    <n v="13.02"/>
    <n v="89"/>
    <s v="Tesla"/>
    <n v="50"/>
    <s v="Type 2, CCS"/>
    <n v="2020"/>
    <s v="Yes"/>
    <n v="4.7"/>
    <n v="6"/>
    <s v="Quarterly"/>
  </r>
  <r>
    <s v="EVS02687"/>
    <n v="19.482316000000001"/>
    <n v="-99.166950999999997"/>
    <s v="9981 Mexico City Ave"/>
    <x v="17"/>
    <x v="14"/>
    <x v="0"/>
    <x v="0"/>
    <n v="0.14000000000000001"/>
    <s v="6:00-22:00"/>
    <s v="6:00-22:00"/>
    <d v="1899-12-30T16:04:48"/>
    <n v="9.51"/>
    <n v="45"/>
    <s v="ChargePoint"/>
    <n v="150"/>
    <s v="CCS, Tesla"/>
    <n v="2019"/>
    <s v="Yes"/>
    <n v="3.3"/>
    <n v="1"/>
    <s v="Monthly"/>
  </r>
  <r>
    <s v="EVS02688"/>
    <n v="25.319742000000002"/>
    <n v="55.354312"/>
    <s v="8393 Dubai Ave"/>
    <x v="12"/>
    <x v="11"/>
    <x v="3"/>
    <x v="0"/>
    <n v="0.47"/>
    <s v="6:00-22:00"/>
    <s v="6:00-22:00"/>
    <d v="1899-12-30T16:04:48"/>
    <n v="16.98"/>
    <n v="25"/>
    <s v="Tesla"/>
    <n v="350"/>
    <s v="CHAdeMO"/>
    <n v="2019"/>
    <s v="Yes"/>
    <n v="5"/>
    <n v="2"/>
    <s v="Quarterly"/>
  </r>
  <r>
    <s v="EVS02690"/>
    <n v="37.521839"/>
    <n v="127.02069400000001"/>
    <s v="2027 Seoul Ave"/>
    <x v="6"/>
    <x v="6"/>
    <x v="3"/>
    <x v="0"/>
    <n v="0.36"/>
    <d v="2025-07-24T00:00:00"/>
    <s v="9.00-21.00"/>
    <d v="1900-01-11T00:00:00"/>
    <n v="7.78"/>
    <n v="40"/>
    <s v="EVgo"/>
    <n v="50"/>
    <s v="CCS"/>
    <n v="2015"/>
    <s v="No"/>
    <n v="4.7"/>
    <n v="1"/>
    <s v="Monthly"/>
  </r>
  <r>
    <s v="EVS02691"/>
    <n v="42.399034999999998"/>
    <n v="167.35826900000001"/>
    <s v="6564 Random Rd"/>
    <x v="11"/>
    <x v="10"/>
    <x v="6"/>
    <x v="0"/>
    <n v="0.17"/>
    <s v="9:00-18:00"/>
    <s v="9:00-18:00"/>
    <d v="1899-12-30T08:52:48"/>
    <n v="0.6"/>
    <n v="13"/>
    <s v="Greenlots"/>
    <n v="350"/>
    <s v="CHAdeMO"/>
    <n v="2017"/>
    <s v="No"/>
    <n v="4.2"/>
    <n v="1"/>
    <s v="Annually"/>
  </r>
  <r>
    <s v="EVS02692"/>
    <n v="19.043710999999998"/>
    <n v="72.833042000000006"/>
    <s v="8639 Mumbai Ave"/>
    <x v="13"/>
    <x v="12"/>
    <x v="3"/>
    <x v="0"/>
    <n v="0.17"/>
    <d v="2025-07-24T00:00:00"/>
    <s v="9.00-21.00"/>
    <d v="1900-01-11T00:00:00"/>
    <n v="14.65"/>
    <n v="63"/>
    <s v="EVgo"/>
    <n v="22"/>
    <s v="CCS, Tesla"/>
    <n v="2021"/>
    <s v="Yes"/>
    <n v="4.5"/>
    <n v="7"/>
    <s v="Annually"/>
  </r>
  <r>
    <s v="EVS02697"/>
    <n v="25.278030999999999"/>
    <n v="55.314874000000003"/>
    <s v="3314 Dubai Ave"/>
    <x v="12"/>
    <x v="11"/>
    <x v="3"/>
    <x v="0"/>
    <n v="0.28999999999999998"/>
    <s v="6:00-22:00"/>
    <s v="6:00-22:00"/>
    <d v="1899-12-30T16:04:48"/>
    <n v="5.64"/>
    <n v="31"/>
    <s v="Greenlots"/>
    <n v="350"/>
    <s v="Type 2, CCS"/>
    <n v="2014"/>
    <s v="Yes"/>
    <n v="3.9"/>
    <n v="10"/>
    <s v="Monthly"/>
  </r>
  <r>
    <s v="EVS02700"/>
    <n v="39.99785"/>
    <n v="116.43588800000001"/>
    <s v="4790 Beijing Ave"/>
    <x v="10"/>
    <x v="9"/>
    <x v="3"/>
    <x v="0"/>
    <n v="0.24"/>
    <s v="9:00-18:00"/>
    <s v="9:00-18:00"/>
    <d v="1899-12-30T08:52:48"/>
    <n v="4.8899999999999997"/>
    <n v="66"/>
    <s v="Ionity"/>
    <n v="22"/>
    <s v="CCS"/>
    <n v="2020"/>
    <s v="No"/>
    <n v="4.8"/>
    <n v="8"/>
    <s v="Annually"/>
  </r>
  <r>
    <s v="EVS02705"/>
    <n v="41.85322"/>
    <n v="-87.665413999999998"/>
    <s v="2600 Chicago Ave"/>
    <x v="7"/>
    <x v="5"/>
    <x v="0"/>
    <x v="0"/>
    <n v="0.44"/>
    <d v="2025-07-24T00:00:00"/>
    <s v="9.00-21.00"/>
    <d v="1900-01-11T00:00:00"/>
    <n v="6.26"/>
    <n v="15"/>
    <s v="Ionity"/>
    <n v="50"/>
    <s v="CHAdeMO, Tesla"/>
    <n v="2023"/>
    <s v="No"/>
    <n v="4"/>
    <n v="8"/>
    <s v="Annually"/>
  </r>
  <r>
    <s v="EVS02710"/>
    <n v="13.774311000000001"/>
    <n v="100.459458"/>
    <s v="3188 Bangkok Ave"/>
    <x v="4"/>
    <x v="4"/>
    <x v="3"/>
    <x v="0"/>
    <n v="0.31"/>
    <s v="9:00-18:00"/>
    <s v="9:00-18:00"/>
    <d v="1899-12-30T08:52:48"/>
    <n v="7.3"/>
    <n v="12"/>
    <s v="Tesla"/>
    <n v="50"/>
    <s v="CHAdeMO, Tesla"/>
    <n v="2018"/>
    <s v="Yes"/>
    <n v="4.3"/>
    <n v="6"/>
    <s v="Annually"/>
  </r>
  <r>
    <s v="EVS02712"/>
    <n v="-33.825282999999999"/>
    <n v="151.320503"/>
    <s v="6172 Sydney Ave"/>
    <x v="9"/>
    <x v="8"/>
    <x v="5"/>
    <x v="0"/>
    <n v="0.26"/>
    <s v="9:00-18:00"/>
    <s v="9:00-18:00"/>
    <d v="1899-12-30T08:52:48"/>
    <n v="9.44"/>
    <n v="35"/>
    <s v="Tesla"/>
    <n v="350"/>
    <s v="CCS, CHAdeMO"/>
    <n v="2017"/>
    <s v="Yes"/>
    <n v="3.5"/>
    <n v="3"/>
    <s v="Annually"/>
  </r>
  <r>
    <s v="EVS02715"/>
    <n v="-23.588104999999999"/>
    <n v="-46.602041999999997"/>
    <s v="3956 SÃ£o Paulo Ave"/>
    <x v="8"/>
    <x v="7"/>
    <x v="4"/>
    <x v="0"/>
    <n v="0.35"/>
    <d v="2025-07-24T00:00:00"/>
    <s v="9.00-21.00"/>
    <d v="1900-01-11T00:00:00"/>
    <n v="1.68"/>
    <n v="52"/>
    <s v="Greenlots"/>
    <n v="350"/>
    <s v="Tesla, Type 2"/>
    <n v="2017"/>
    <s v="No"/>
    <n v="3.5"/>
    <n v="6"/>
    <s v="Quarterly"/>
  </r>
  <r>
    <s v="EVS02716"/>
    <n v="41.920797999999998"/>
    <n v="-87.638482999999994"/>
    <s v="3909 Chicago Ave"/>
    <x v="7"/>
    <x v="5"/>
    <x v="0"/>
    <x v="0"/>
    <n v="0.47"/>
    <s v="6:00-22:00"/>
    <s v="6:00-22:00"/>
    <d v="1899-12-30T16:04:48"/>
    <n v="1.67"/>
    <n v="96"/>
    <s v="Ionity"/>
    <n v="22"/>
    <s v="CHAdeMO"/>
    <n v="2017"/>
    <s v="No"/>
    <n v="4.5"/>
    <n v="2"/>
    <s v="Quarterly"/>
  </r>
  <r>
    <s v="EVS02719"/>
    <n v="19.042062999999999"/>
    <n v="72.903977999999995"/>
    <s v="199 Mumbai Ave"/>
    <x v="13"/>
    <x v="12"/>
    <x v="3"/>
    <x v="0"/>
    <n v="0.21"/>
    <s v="6:00-22:00"/>
    <s v="6:00-22:00"/>
    <d v="1899-12-30T16:04:48"/>
    <n v="9.02"/>
    <n v="63"/>
    <s v="Ionity"/>
    <n v="350"/>
    <s v="Tesla, Type 2"/>
    <n v="2017"/>
    <s v="Yes"/>
    <n v="4.7"/>
    <n v="3"/>
    <s v="Quarterly"/>
  </r>
  <r>
    <s v="EVS02722"/>
    <n v="37.707203999999997"/>
    <n v="-122.33583900000001"/>
    <s v="1582 San Francisco Ave"/>
    <x v="5"/>
    <x v="5"/>
    <x v="0"/>
    <x v="0"/>
    <n v="0.34"/>
    <s v="6:00-22:00"/>
    <s v="6:00-22:00"/>
    <d v="1899-12-30T16:04:48"/>
    <n v="16.809999999999999"/>
    <n v="46"/>
    <s v="Greenlots"/>
    <n v="22"/>
    <s v="CHAdeMO"/>
    <n v="2017"/>
    <s v="Yes"/>
    <n v="3.4"/>
    <n v="7"/>
    <s v="Monthly"/>
  </r>
  <r>
    <s v="EVS02726"/>
    <n v="-33.821623000000002"/>
    <n v="151.25700599999999"/>
    <s v="7056 Sydney Ave"/>
    <x v="9"/>
    <x v="8"/>
    <x v="5"/>
    <x v="0"/>
    <n v="0.22"/>
    <s v="9:00-18:00"/>
    <s v="9:00-18:00"/>
    <d v="1899-12-30T08:52:48"/>
    <n v="18.68"/>
    <n v="32"/>
    <s v="Tesla"/>
    <n v="350"/>
    <s v="CHAdeMO"/>
    <n v="2016"/>
    <s v="No"/>
    <n v="4.8"/>
    <n v="4"/>
    <s v="Quarterly"/>
  </r>
  <r>
    <s v="EVS02728"/>
    <n v="25.303550999999999"/>
    <n v="55.375301999999998"/>
    <s v="2657 Dubai Ave"/>
    <x v="12"/>
    <x v="11"/>
    <x v="3"/>
    <x v="0"/>
    <n v="0.24"/>
    <d v="2025-07-24T00:00:00"/>
    <s v="9.00-21.00"/>
    <d v="1900-01-11T00:00:00"/>
    <n v="6.7"/>
    <n v="20"/>
    <s v="Ionity"/>
    <n v="150"/>
    <s v="CCS, CHAdeMO"/>
    <n v="2015"/>
    <s v="Yes"/>
    <n v="4.7"/>
    <n v="8"/>
    <s v="Quarterly"/>
  </r>
  <r>
    <s v="EVS02733"/>
    <n v="37.805557999999998"/>
    <n v="-122.43023100000001"/>
    <s v="6597 San Francisco Ave"/>
    <x v="5"/>
    <x v="5"/>
    <x v="0"/>
    <x v="0"/>
    <n v="0.19"/>
    <d v="2025-07-24T00:00:00"/>
    <s v="9.00-21.00"/>
    <d v="1900-01-11T00:00:00"/>
    <n v="6.36"/>
    <n v="89"/>
    <s v="Greenlots"/>
    <n v="150"/>
    <s v="Type 2, CHAdeMO"/>
    <n v="2011"/>
    <s v="Yes"/>
    <n v="3.8"/>
    <n v="10"/>
    <s v="Quarterly"/>
  </r>
  <r>
    <s v="EVS02734"/>
    <n v="13.878634"/>
    <n v="100.540261"/>
    <s v="5501 Bangkok Ave"/>
    <x v="4"/>
    <x v="4"/>
    <x v="3"/>
    <x v="0"/>
    <n v="0.36"/>
    <d v="2025-07-24T00:00:00"/>
    <s v="9.00-21.00"/>
    <d v="1900-01-11T00:00:00"/>
    <n v="9.11"/>
    <n v="78"/>
    <s v="Greenlots"/>
    <n v="22"/>
    <s v="CHAdeMO"/>
    <n v="2017"/>
    <s v="Yes"/>
    <n v="3.6"/>
    <n v="3"/>
    <s v="Monthly"/>
  </r>
  <r>
    <s v="EVS02735"/>
    <n v="52.587271000000001"/>
    <n v="13.378568"/>
    <s v="6732 Berlin Ave"/>
    <x v="3"/>
    <x v="3"/>
    <x v="1"/>
    <x v="0"/>
    <n v="0.34"/>
    <s v="6:00-22:00"/>
    <s v="6:00-22:00"/>
    <d v="1899-12-30T16:04:48"/>
    <n v="7.72"/>
    <n v="41"/>
    <s v="EVgo"/>
    <n v="350"/>
    <s v="Tesla, CCS"/>
    <n v="2011"/>
    <s v="No"/>
    <n v="3.9"/>
    <n v="9"/>
    <s v="Monthly"/>
  </r>
  <r>
    <s v="EVS02736"/>
    <n v="37.624232999999997"/>
    <n v="127.03166899999999"/>
    <s v="2702 Seoul Ave"/>
    <x v="6"/>
    <x v="6"/>
    <x v="3"/>
    <x v="0"/>
    <n v="0.45"/>
    <s v="6:00-22:00"/>
    <s v="6:00-22:00"/>
    <d v="1899-12-30T16:04:48"/>
    <n v="9.6999999999999993"/>
    <n v="76"/>
    <s v="EVgo"/>
    <n v="22"/>
    <s v="CCS"/>
    <n v="2014"/>
    <s v="No"/>
    <n v="4.5"/>
    <n v="6"/>
    <s v="Annually"/>
  </r>
  <r>
    <s v="EVS02737"/>
    <n v="41.864241"/>
    <n v="-87.635424999999998"/>
    <s v="8618 Chicago Ave"/>
    <x v="7"/>
    <x v="5"/>
    <x v="0"/>
    <x v="0"/>
    <n v="0.13"/>
    <d v="2025-07-24T00:00:00"/>
    <s v="9.00-21.00"/>
    <d v="1900-01-11T00:00:00"/>
    <n v="11.62"/>
    <n v="39"/>
    <s v="ChargePoint"/>
    <n v="350"/>
    <s v="Tesla, Type 2"/>
    <n v="2023"/>
    <s v="Yes"/>
    <n v="4.5999999999999996"/>
    <n v="6"/>
    <s v="Quarterly"/>
  </r>
  <r>
    <s v="EVS02742"/>
    <n v="-33.842599"/>
    <n v="18.548622999999999"/>
    <s v="1103 Cape Town Ave"/>
    <x v="14"/>
    <x v="13"/>
    <x v="7"/>
    <x v="0"/>
    <n v="0.48"/>
    <d v="2025-07-24T00:00:00"/>
    <s v="9.00-21.00"/>
    <d v="1900-01-11T00:00:00"/>
    <n v="15.79"/>
    <n v="52"/>
    <s v="ChargePoint"/>
    <n v="350"/>
    <s v="CCS, Type 2"/>
    <n v="2016"/>
    <s v="No"/>
    <n v="3.4"/>
    <n v="8"/>
    <s v="Quarterly"/>
  </r>
  <r>
    <s v="EVS02743"/>
    <n v="25.339971999999999"/>
    <n v="55.271813999999999"/>
    <s v="3481 Dubai Ave"/>
    <x v="12"/>
    <x v="11"/>
    <x v="3"/>
    <x v="0"/>
    <n v="0.15"/>
    <d v="2025-07-24T00:00:00"/>
    <s v="9.00-21.00"/>
    <d v="1900-01-11T00:00:00"/>
    <n v="1.67"/>
    <n v="45"/>
    <s v="EVgo"/>
    <n v="22"/>
    <s v="CHAdeMO, Tesla"/>
    <n v="2014"/>
    <s v="Yes"/>
    <n v="4.9000000000000004"/>
    <n v="8"/>
    <s v="Monthly"/>
  </r>
  <r>
    <s v="EVS02745"/>
    <n v="-33.791339000000001"/>
    <n v="18.541474999999998"/>
    <s v="8843 Cape Town Ave"/>
    <x v="14"/>
    <x v="13"/>
    <x v="7"/>
    <x v="0"/>
    <n v="0.43"/>
    <s v="6:00-22:00"/>
    <s v="6:00-22:00"/>
    <d v="1899-12-30T16:04:48"/>
    <n v="9.9700000000000006"/>
    <n v="69"/>
    <s v="Tesla"/>
    <n v="350"/>
    <s v="CCS"/>
    <n v="2023"/>
    <s v="Yes"/>
    <n v="3.4"/>
    <n v="9"/>
    <s v="Annually"/>
  </r>
  <r>
    <s v="EVS02750"/>
    <n v="52.469946"/>
    <n v="13.324477999999999"/>
    <s v="7492 Berlin Ave"/>
    <x v="3"/>
    <x v="3"/>
    <x v="1"/>
    <x v="0"/>
    <n v="0.37"/>
    <d v="2025-07-24T00:00:00"/>
    <s v="9.00-21.00"/>
    <d v="1900-01-11T00:00:00"/>
    <n v="17.91"/>
    <n v="98"/>
    <s v="EVgo"/>
    <n v="150"/>
    <s v="Tesla"/>
    <n v="2013"/>
    <s v="Yes"/>
    <n v="4.8"/>
    <n v="5"/>
    <s v="Monthly"/>
  </r>
  <r>
    <s v="EVS02751"/>
    <n v="-45.095137999999999"/>
    <n v="-130.298281"/>
    <s v="6014 Random Rd"/>
    <x v="11"/>
    <x v="10"/>
    <x v="6"/>
    <x v="0"/>
    <n v="0.39"/>
    <s v="6:00-22:00"/>
    <s v="6:00-22:00"/>
    <d v="1899-12-30T16:04:48"/>
    <n v="19.760000000000002"/>
    <n v="51"/>
    <s v="Ionity"/>
    <n v="22"/>
    <s v="CHAdeMO"/>
    <n v="2022"/>
    <s v="No"/>
    <n v="3.7"/>
    <n v="4"/>
    <s v="Monthly"/>
  </r>
  <r>
    <s v="EVS02755"/>
    <n v="41.845064999999998"/>
    <n v="-87.749011999999993"/>
    <s v="7370 Chicago Ave"/>
    <x v="7"/>
    <x v="5"/>
    <x v="0"/>
    <x v="0"/>
    <n v="0.4"/>
    <d v="2025-07-24T00:00:00"/>
    <s v="9.00-21.00"/>
    <d v="1900-01-11T00:00:00"/>
    <n v="8.23"/>
    <n v="31"/>
    <s v="EVgo"/>
    <n v="22"/>
    <s v="Type 2"/>
    <n v="2017"/>
    <s v="Yes"/>
    <n v="5"/>
    <n v="4"/>
    <s v="Annually"/>
  </r>
  <r>
    <s v="EVS02759"/>
    <n v="13.733525999999999"/>
    <n v="100.431991"/>
    <s v="2990 Bangkok Ave"/>
    <x v="4"/>
    <x v="4"/>
    <x v="3"/>
    <x v="0"/>
    <n v="0.26"/>
    <s v="6:00-22:00"/>
    <s v="6:00-22:00"/>
    <d v="1899-12-30T16:04:48"/>
    <n v="1.1100000000000001"/>
    <n v="80"/>
    <s v="EVgo"/>
    <n v="350"/>
    <s v="CCS, Tesla"/>
    <n v="2018"/>
    <s v="No"/>
    <n v="4"/>
    <n v="4"/>
    <s v="Quarterly"/>
  </r>
  <r>
    <s v="EVS02764"/>
    <n v="52.48321"/>
    <n v="13.359724999999999"/>
    <s v="4603 Berlin Ave"/>
    <x v="3"/>
    <x v="3"/>
    <x v="1"/>
    <x v="0"/>
    <n v="0.23"/>
    <d v="2025-07-24T00:00:00"/>
    <s v="9.00-21.00"/>
    <d v="1900-01-11T00:00:00"/>
    <n v="9.83"/>
    <n v="59"/>
    <s v="Ionity"/>
    <n v="150"/>
    <s v="Type 2, CCS"/>
    <n v="2023"/>
    <s v="No"/>
    <n v="3.7"/>
    <n v="2"/>
    <s v="Annually"/>
  </r>
  <r>
    <s v="EVS02766"/>
    <n v="19.580242999999999"/>
    <n v="-99.165154999999999"/>
    <s v="913 Mexico City Ave"/>
    <x v="17"/>
    <x v="14"/>
    <x v="0"/>
    <x v="0"/>
    <n v="0.27"/>
    <s v="6:00-22:00"/>
    <s v="6:00-22:00"/>
    <d v="1899-12-30T16:04:48"/>
    <n v="9.06"/>
    <n v="82"/>
    <s v="Tesla"/>
    <n v="150"/>
    <s v="Tesla"/>
    <n v="2019"/>
    <s v="No"/>
    <n v="3.4"/>
    <n v="5"/>
    <s v="Annually"/>
  </r>
  <r>
    <s v="EVS02767"/>
    <n v="43.730303999999997"/>
    <n v="-79.499382999999995"/>
    <s v="587 Toronto Ave"/>
    <x v="0"/>
    <x v="0"/>
    <x v="0"/>
    <x v="0"/>
    <n v="0.15"/>
    <d v="2025-07-24T00:00:00"/>
    <s v="9.00-21.00"/>
    <d v="1900-01-11T00:00:00"/>
    <n v="13.17"/>
    <n v="72"/>
    <s v="Ionity"/>
    <n v="50"/>
    <s v="CCS, Type 2"/>
    <n v="2021"/>
    <s v="No"/>
    <n v="3.5"/>
    <n v="6"/>
    <s v="Quarterly"/>
  </r>
  <r>
    <s v="EVS02769"/>
    <n v="37.862569999999998"/>
    <n v="-122.451621"/>
    <s v="7802 San Francisco Ave"/>
    <x v="5"/>
    <x v="5"/>
    <x v="0"/>
    <x v="0"/>
    <n v="0.49"/>
    <d v="2025-07-24T00:00:00"/>
    <s v="9.00-21.00"/>
    <d v="1900-01-11T00:00:00"/>
    <n v="16.95"/>
    <n v="52"/>
    <s v="Ionity"/>
    <n v="50"/>
    <s v="CCS, CHAdeMO"/>
    <n v="2014"/>
    <s v="Yes"/>
    <n v="3.2"/>
    <n v="9"/>
    <s v="Annually"/>
  </r>
  <r>
    <s v="EVS02772"/>
    <n v="37.648707999999999"/>
    <n v="126.957589"/>
    <s v="9315 Seoul Ave"/>
    <x v="6"/>
    <x v="6"/>
    <x v="3"/>
    <x v="0"/>
    <n v="0.36"/>
    <s v="6:00-22:00"/>
    <s v="6:00-22:00"/>
    <d v="1899-12-30T16:04:48"/>
    <n v="2.91"/>
    <n v="95"/>
    <s v="Greenlots"/>
    <n v="50"/>
    <s v="Tesla"/>
    <n v="2021"/>
    <s v="Yes"/>
    <n v="3.6"/>
    <n v="9"/>
    <s v="Quarterly"/>
  </r>
  <r>
    <s v="EVS02774"/>
    <n v="39.919882000000001"/>
    <n v="116.20138799999999"/>
    <s v="389 Beijing Ave"/>
    <x v="10"/>
    <x v="9"/>
    <x v="3"/>
    <x v="0"/>
    <n v="0.22"/>
    <s v="9:00-18:00"/>
    <s v="9:00-18:00"/>
    <d v="1899-12-30T08:52:48"/>
    <n v="5.93"/>
    <n v="70"/>
    <s v="Ionity"/>
    <n v="350"/>
    <s v="Tesla, CCS"/>
    <n v="2013"/>
    <s v="Yes"/>
    <n v="4.4000000000000004"/>
    <n v="9"/>
    <s v="Monthly"/>
  </r>
  <r>
    <s v="EVS02775"/>
    <n v="-33.720700000000001"/>
    <n v="151.27605"/>
    <s v="2660 Sydney Ave"/>
    <x v="9"/>
    <x v="8"/>
    <x v="5"/>
    <x v="0"/>
    <n v="0.15"/>
    <s v="9:00-18:00"/>
    <s v="9:00-18:00"/>
    <d v="1899-12-30T08:52:48"/>
    <n v="2.38"/>
    <n v="91"/>
    <s v="Tesla"/>
    <n v="350"/>
    <s v="Type 2, Tesla"/>
    <n v="2012"/>
    <s v="Yes"/>
    <n v="5"/>
    <n v="9"/>
    <s v="Quarterly"/>
  </r>
  <r>
    <s v="EVS02777"/>
    <n v="43.697639000000002"/>
    <n v="-79.397606999999994"/>
    <s v="7236 Toronto Ave"/>
    <x v="0"/>
    <x v="0"/>
    <x v="0"/>
    <x v="0"/>
    <n v="0.48"/>
    <s v="9:00-18:00"/>
    <s v="9:00-18:00"/>
    <d v="1899-12-30T08:52:48"/>
    <n v="2.98"/>
    <n v="48"/>
    <s v="Tesla"/>
    <n v="150"/>
    <s v="Type 2, CHAdeMO"/>
    <n v="2012"/>
    <s v="No"/>
    <n v="3.9"/>
    <n v="4"/>
    <s v="Quarterly"/>
  </r>
  <r>
    <s v="EVS02783"/>
    <n v="-23.678768999999999"/>
    <n v="-46.536427000000003"/>
    <s v="109 SÃ£o Paulo Ave"/>
    <x v="8"/>
    <x v="7"/>
    <x v="4"/>
    <x v="0"/>
    <n v="0.4"/>
    <s v="9:00-18:00"/>
    <s v="9:00-18:00"/>
    <d v="1899-12-30T08:52:48"/>
    <n v="17.47"/>
    <n v="14"/>
    <s v="ChargePoint"/>
    <n v="150"/>
    <s v="CHAdeMO"/>
    <n v="2015"/>
    <s v="No"/>
    <n v="3.9"/>
    <n v="5"/>
    <s v="Monthly"/>
  </r>
  <r>
    <s v="EVS02789"/>
    <n v="41.879058000000001"/>
    <n v="-87.681529999999995"/>
    <s v="3525 Chicago Ave"/>
    <x v="7"/>
    <x v="5"/>
    <x v="0"/>
    <x v="0"/>
    <n v="0.28000000000000003"/>
    <d v="2025-07-24T00:00:00"/>
    <s v="9.00-21.00"/>
    <d v="1900-01-11T00:00:00"/>
    <n v="17.739999999999998"/>
    <n v="30"/>
    <s v="EVgo"/>
    <n v="50"/>
    <s v="CCS"/>
    <n v="2010"/>
    <s v="Yes"/>
    <n v="5"/>
    <n v="10"/>
    <s v="Quarterly"/>
  </r>
  <r>
    <s v="EVS02793"/>
    <n v="-33.788811000000003"/>
    <n v="151.337524"/>
    <s v="2907 Sydney Ave"/>
    <x v="9"/>
    <x v="8"/>
    <x v="5"/>
    <x v="0"/>
    <n v="0.18"/>
    <d v="2025-07-24T00:00:00"/>
    <s v="9.00-21.00"/>
    <d v="1900-01-11T00:00:00"/>
    <n v="12.47"/>
    <n v="33"/>
    <s v="Ionity"/>
    <n v="350"/>
    <s v="Tesla"/>
    <n v="2019"/>
    <s v="No"/>
    <n v="3.6"/>
    <n v="8"/>
    <s v="Annually"/>
  </r>
  <r>
    <s v="EVS02795"/>
    <n v="-33.895932999999999"/>
    <n v="151.28627800000001"/>
    <s v="603 Sydney Ave"/>
    <x v="9"/>
    <x v="8"/>
    <x v="5"/>
    <x v="0"/>
    <n v="0.4"/>
    <d v="2025-07-24T00:00:00"/>
    <s v="9.00-21.00"/>
    <d v="1900-01-11T00:00:00"/>
    <n v="14.15"/>
    <n v="28"/>
    <s v="Greenlots"/>
    <n v="350"/>
    <s v="CHAdeMO, Tesla"/>
    <n v="2014"/>
    <s v="No"/>
    <n v="3.6"/>
    <n v="2"/>
    <s v="Annually"/>
  </r>
  <r>
    <s v="EVS02796"/>
    <n v="55.735607000000002"/>
    <n v="37.529294999999998"/>
    <s v="4000 Moscow Ave"/>
    <x v="1"/>
    <x v="1"/>
    <x v="1"/>
    <x v="0"/>
    <n v="0.25"/>
    <s v="6:00-22:00"/>
    <s v="6:00-22:00"/>
    <d v="1899-12-30T16:04:48"/>
    <n v="11.12"/>
    <n v="24"/>
    <s v="ChargePoint"/>
    <n v="350"/>
    <s v="CCS, Type 2"/>
    <n v="2010"/>
    <s v="No"/>
    <n v="4.4000000000000004"/>
    <n v="9"/>
    <s v="Annually"/>
  </r>
  <r>
    <s v="EVS02802"/>
    <n v="19.431754000000002"/>
    <n v="-99.195537000000002"/>
    <s v="64 Mexico City Ave"/>
    <x v="17"/>
    <x v="14"/>
    <x v="0"/>
    <x v="0"/>
    <n v="0.28000000000000003"/>
    <s v="6:00-22:00"/>
    <s v="6:00-22:00"/>
    <d v="1899-12-30T16:04:48"/>
    <n v="17.28"/>
    <n v="40"/>
    <s v="ChargePoint"/>
    <n v="50"/>
    <s v="CHAdeMO"/>
    <n v="2022"/>
    <s v="No"/>
    <n v="3"/>
    <n v="5"/>
    <s v="Quarterly"/>
  </r>
  <r>
    <s v="EVS02806"/>
    <n v="41.999070000000003"/>
    <n v="-87.697450000000003"/>
    <s v="6835 Chicago Ave"/>
    <x v="7"/>
    <x v="5"/>
    <x v="0"/>
    <x v="0"/>
    <n v="0.5"/>
    <s v="6:00-22:00"/>
    <s v="6:00-22:00"/>
    <d v="1899-12-30T16:04:48"/>
    <n v="19.190000000000001"/>
    <n v="48"/>
    <s v="Ionity"/>
    <n v="150"/>
    <s v="CCS, CHAdeMO"/>
    <n v="2018"/>
    <s v="No"/>
    <n v="4.3"/>
    <n v="9"/>
    <s v="Annually"/>
  </r>
  <r>
    <s v="EVS02807"/>
    <n v="19.442453"/>
    <n v="-99.142179999999996"/>
    <s v="5127 Mexico City Ave"/>
    <x v="17"/>
    <x v="14"/>
    <x v="0"/>
    <x v="0"/>
    <n v="0.14000000000000001"/>
    <s v="9:00-18:00"/>
    <s v="9:00-18:00"/>
    <d v="1899-12-30T08:52:48"/>
    <n v="19.45"/>
    <n v="96"/>
    <s v="EVgo"/>
    <n v="22"/>
    <s v="Type 2, Tesla"/>
    <n v="2020"/>
    <s v="No"/>
    <n v="4.7"/>
    <n v="8"/>
    <s v="Annually"/>
  </r>
  <r>
    <s v="EVS02809"/>
    <n v="39.836289000000001"/>
    <n v="116.202836"/>
    <s v="7374 Beijing Ave"/>
    <x v="10"/>
    <x v="9"/>
    <x v="3"/>
    <x v="0"/>
    <n v="0.41"/>
    <s v="9:00-18:00"/>
    <s v="9:00-18:00"/>
    <d v="1899-12-30T08:52:48"/>
    <n v="18.78"/>
    <n v="43"/>
    <s v="Greenlots"/>
    <n v="350"/>
    <s v="Tesla"/>
    <n v="2018"/>
    <s v="No"/>
    <n v="4.2"/>
    <n v="1"/>
    <s v="Quarterly"/>
  </r>
  <r>
    <s v="EVS02811"/>
    <n v="-49.602663"/>
    <n v="-140.65259499999999"/>
    <s v="9274 Random Rd"/>
    <x v="11"/>
    <x v="10"/>
    <x v="6"/>
    <x v="0"/>
    <n v="0.3"/>
    <s v="6:00-22:00"/>
    <s v="6:00-22:00"/>
    <d v="1899-12-30T16:04:48"/>
    <n v="16.079999999999998"/>
    <n v="88"/>
    <s v="Tesla"/>
    <n v="350"/>
    <s v="CHAdeMO"/>
    <n v="2015"/>
    <s v="Yes"/>
    <n v="3.9"/>
    <n v="10"/>
    <s v="Monthly"/>
  </r>
  <r>
    <s v="EVS02812"/>
    <n v="25.214690000000001"/>
    <n v="55.369"/>
    <s v="4171 Dubai Ave"/>
    <x v="12"/>
    <x v="11"/>
    <x v="3"/>
    <x v="0"/>
    <n v="0.24"/>
    <d v="2025-07-24T00:00:00"/>
    <s v="9.00-21.00"/>
    <d v="1900-01-11T00:00:00"/>
    <n v="11.58"/>
    <n v="58"/>
    <s v="Ionity"/>
    <n v="22"/>
    <s v="CCS, Tesla"/>
    <n v="2023"/>
    <s v="Yes"/>
    <n v="4"/>
    <n v="6"/>
    <s v="Monthly"/>
  </r>
  <r>
    <s v="EVS02814"/>
    <n v="52.403157999999998"/>
    <n v="13.396794"/>
    <s v="2959 Berlin Ave"/>
    <x v="3"/>
    <x v="3"/>
    <x v="1"/>
    <x v="0"/>
    <n v="0.2"/>
    <s v="6:00-22:00"/>
    <s v="6:00-22:00"/>
    <d v="1899-12-30T16:04:48"/>
    <n v="18.28"/>
    <n v="94"/>
    <s v="EVgo"/>
    <n v="150"/>
    <s v="Tesla, CHAdeMO"/>
    <n v="2022"/>
    <s v="No"/>
    <n v="3.8"/>
    <n v="7"/>
    <s v="Monthly"/>
  </r>
  <r>
    <s v="EVS02822"/>
    <n v="52.555002000000002"/>
    <n v="13.411144"/>
    <s v="5743 Berlin Ave"/>
    <x v="3"/>
    <x v="3"/>
    <x v="1"/>
    <x v="0"/>
    <n v="0.33"/>
    <s v="6:00-22:00"/>
    <s v="6:00-22:00"/>
    <d v="1899-12-30T16:04:48"/>
    <n v="6.95"/>
    <n v="51"/>
    <s v="Greenlots"/>
    <n v="22"/>
    <s v="CCS, Type 2"/>
    <n v="2010"/>
    <s v="Yes"/>
    <n v="3.4"/>
    <n v="4"/>
    <s v="Quarterly"/>
  </r>
  <r>
    <s v="EVS02831"/>
    <n v="14.725139"/>
    <n v="-49.221184999999998"/>
    <s v="4575 Random Rd"/>
    <x v="11"/>
    <x v="10"/>
    <x v="6"/>
    <x v="0"/>
    <n v="0.5"/>
    <d v="2025-07-24T00:00:00"/>
    <s v="9.00-21.00"/>
    <d v="1900-01-11T00:00:00"/>
    <n v="4.8499999999999996"/>
    <n v="30"/>
    <s v="Ionity"/>
    <n v="350"/>
    <s v="CHAdeMO"/>
    <n v="2016"/>
    <s v="Yes"/>
    <n v="4.4000000000000004"/>
    <n v="1"/>
    <s v="Monthly"/>
  </r>
  <r>
    <s v="EVS02834"/>
    <n v="39.939059999999998"/>
    <n v="116.353437"/>
    <s v="9216 Beijing Ave"/>
    <x v="10"/>
    <x v="9"/>
    <x v="3"/>
    <x v="0"/>
    <n v="0.31"/>
    <s v="9:00-18:00"/>
    <s v="9:00-18:00"/>
    <d v="1899-12-30T08:52:48"/>
    <n v="3.49"/>
    <n v="24"/>
    <s v="Ionity"/>
    <n v="150"/>
    <s v="Tesla, CHAdeMO"/>
    <n v="2021"/>
    <s v="No"/>
    <n v="5"/>
    <n v="6"/>
    <s v="Annually"/>
  </r>
  <r>
    <s v="EVS02836"/>
    <n v="52.477575999999999"/>
    <n v="13.368034"/>
    <s v="44 Berlin Ave"/>
    <x v="3"/>
    <x v="3"/>
    <x v="1"/>
    <x v="0"/>
    <n v="0.15"/>
    <d v="2025-07-24T00:00:00"/>
    <s v="9.00-21.00"/>
    <d v="1900-01-11T00:00:00"/>
    <n v="17.350000000000001"/>
    <n v="65"/>
    <s v="Tesla"/>
    <n v="22"/>
    <s v="Tesla"/>
    <n v="2019"/>
    <s v="No"/>
    <n v="3.6"/>
    <n v="1"/>
    <s v="Quarterly"/>
  </r>
  <r>
    <s v="EVS02839"/>
    <n v="39.967891000000002"/>
    <n v="116.36284000000001"/>
    <s v="6469 Beijing Ave"/>
    <x v="10"/>
    <x v="9"/>
    <x v="3"/>
    <x v="0"/>
    <n v="0.15"/>
    <s v="9:00-18:00"/>
    <s v="9:00-18:00"/>
    <d v="1899-12-30T08:52:48"/>
    <n v="4.78"/>
    <n v="53"/>
    <s v="Tesla"/>
    <n v="150"/>
    <s v="CHAdeMO, Tesla"/>
    <n v="2013"/>
    <s v="Yes"/>
    <n v="3.4"/>
    <n v="7"/>
    <s v="Monthly"/>
  </r>
  <r>
    <s v="EVS02842"/>
    <n v="-33.772316000000004"/>
    <n v="18.538399999999999"/>
    <s v="8189 Cape Town Ave"/>
    <x v="14"/>
    <x v="13"/>
    <x v="7"/>
    <x v="0"/>
    <n v="0.34"/>
    <d v="2025-07-24T00:00:00"/>
    <s v="9.00-21.00"/>
    <d v="1900-01-11T00:00:00"/>
    <n v="2.2200000000000002"/>
    <n v="47"/>
    <s v="Tesla"/>
    <n v="150"/>
    <s v="Tesla"/>
    <n v="2018"/>
    <s v="No"/>
    <n v="4.8"/>
    <n v="8"/>
    <s v="Annually"/>
  </r>
  <r>
    <s v="EVS02850"/>
    <n v="37.897748999999997"/>
    <n v="-122.452949"/>
    <s v="3409 San Francisco Ave"/>
    <x v="5"/>
    <x v="5"/>
    <x v="0"/>
    <x v="0"/>
    <n v="0.18"/>
    <d v="2025-07-24T00:00:00"/>
    <s v="9.00-21.00"/>
    <d v="1900-01-11T00:00:00"/>
    <n v="15.09"/>
    <n v="35"/>
    <s v="ChargePoint"/>
    <n v="150"/>
    <s v="Tesla, Type 2"/>
    <n v="2014"/>
    <s v="Yes"/>
    <n v="5"/>
    <n v="6"/>
    <s v="Quarterly"/>
  </r>
  <r>
    <s v="EVS02854"/>
    <n v="-23.682334000000001"/>
    <n v="-46.661414999999998"/>
    <s v="9556 SÃ£o Paulo Ave"/>
    <x v="8"/>
    <x v="7"/>
    <x v="4"/>
    <x v="0"/>
    <n v="0.13"/>
    <s v="9:00-18:00"/>
    <s v="9:00-18:00"/>
    <d v="1899-12-30T08:52:48"/>
    <n v="3.91"/>
    <n v="12"/>
    <s v="ChargePoint"/>
    <n v="50"/>
    <s v="Tesla, Type 2"/>
    <n v="2020"/>
    <s v="No"/>
    <n v="3.4"/>
    <n v="7"/>
    <s v="Annually"/>
  </r>
  <r>
    <s v="EVS02855"/>
    <n v="-23.589585"/>
    <n v="-46.571731"/>
    <s v="728 SÃ£o Paulo Ave"/>
    <x v="8"/>
    <x v="7"/>
    <x v="4"/>
    <x v="0"/>
    <n v="0.23"/>
    <d v="2025-07-24T00:00:00"/>
    <s v="9.00-21.00"/>
    <d v="1900-01-11T00:00:00"/>
    <n v="5.2"/>
    <n v="48"/>
    <s v="Ionity"/>
    <n v="150"/>
    <s v="CCS"/>
    <n v="2017"/>
    <s v="No"/>
    <n v="4"/>
    <n v="1"/>
    <s v="Monthly"/>
  </r>
  <r>
    <s v="EVS02862"/>
    <n v="-23.540555000000001"/>
    <n v="-46.521268999999997"/>
    <s v="9259 SÃ£o Paulo Ave"/>
    <x v="8"/>
    <x v="7"/>
    <x v="4"/>
    <x v="0"/>
    <n v="0.15"/>
    <d v="2025-07-24T00:00:00"/>
    <s v="9.00-21.00"/>
    <d v="1900-01-11T00:00:00"/>
    <n v="11.58"/>
    <n v="75"/>
    <s v="Tesla"/>
    <n v="150"/>
    <s v="CCS"/>
    <n v="2017"/>
    <s v="No"/>
    <n v="3.3"/>
    <n v="7"/>
    <s v="Monthly"/>
  </r>
  <r>
    <s v="EVS02863"/>
    <n v="41.832259000000001"/>
    <n v="-87.633741000000001"/>
    <s v="7774 Chicago Ave"/>
    <x v="7"/>
    <x v="5"/>
    <x v="0"/>
    <x v="0"/>
    <n v="0.43"/>
    <s v="9:00-18:00"/>
    <s v="9:00-18:00"/>
    <d v="1899-12-30T08:52:48"/>
    <n v="16.28"/>
    <n v="88"/>
    <s v="Greenlots"/>
    <n v="150"/>
    <s v="CCS"/>
    <n v="2019"/>
    <s v="Yes"/>
    <n v="4.9000000000000004"/>
    <n v="4"/>
    <s v="Monthly"/>
  </r>
  <r>
    <s v="EVS02867"/>
    <n v="13.803982"/>
    <n v="100.429739"/>
    <s v="124 Bangkok Ave"/>
    <x v="4"/>
    <x v="4"/>
    <x v="3"/>
    <x v="0"/>
    <n v="0.16"/>
    <s v="6:00-22:00"/>
    <s v="6:00-22:00"/>
    <d v="1899-12-30T16:04:48"/>
    <n v="14.58"/>
    <n v="86"/>
    <s v="Ionity"/>
    <n v="350"/>
    <s v="Tesla, CHAdeMO"/>
    <n v="2010"/>
    <s v="No"/>
    <n v="3.3"/>
    <n v="1"/>
    <s v="Annually"/>
  </r>
  <r>
    <s v="EVS02869"/>
    <n v="39.881745000000002"/>
    <n v="116.311487"/>
    <s v="334 Beijing Ave"/>
    <x v="10"/>
    <x v="9"/>
    <x v="3"/>
    <x v="0"/>
    <n v="0.47"/>
    <s v="6:00-22:00"/>
    <s v="6:00-22:00"/>
    <d v="1899-12-30T16:04:48"/>
    <n v="6.04"/>
    <n v="52"/>
    <s v="Ionity"/>
    <n v="350"/>
    <s v="Tesla"/>
    <n v="2021"/>
    <s v="No"/>
    <n v="3.4"/>
    <n v="1"/>
    <s v="Quarterly"/>
  </r>
  <r>
    <s v="EVS02870"/>
    <n v="19.523674"/>
    <n v="-99.068127000000004"/>
    <s v="4564 Mexico City Ave"/>
    <x v="17"/>
    <x v="14"/>
    <x v="0"/>
    <x v="0"/>
    <n v="0.38"/>
    <s v="6:00-22:00"/>
    <s v="6:00-22:00"/>
    <d v="1899-12-30T16:04:48"/>
    <n v="8.1"/>
    <n v="21"/>
    <s v="Greenlots"/>
    <n v="350"/>
    <s v="CCS"/>
    <n v="2014"/>
    <s v="Yes"/>
    <n v="3.8"/>
    <n v="3"/>
    <s v="Quarterly"/>
  </r>
  <r>
    <s v="EVS02871"/>
    <n v="-53.684803000000002"/>
    <n v="-164.605256"/>
    <s v="3056 Random Rd"/>
    <x v="11"/>
    <x v="10"/>
    <x v="6"/>
    <x v="0"/>
    <n v="0.35"/>
    <s v="6:00-22:00"/>
    <s v="6:00-22:00"/>
    <d v="1899-12-30T16:04:48"/>
    <n v="14.83"/>
    <n v="13"/>
    <s v="ChargePoint"/>
    <n v="350"/>
    <s v="CCS, CHAdeMO"/>
    <n v="2015"/>
    <s v="Yes"/>
    <n v="4.5"/>
    <n v="5"/>
    <s v="Quarterly"/>
  </r>
  <r>
    <s v="EVS02873"/>
    <n v="19.446148000000001"/>
    <n v="-99.010135000000005"/>
    <s v="7143 Mexico City Ave"/>
    <x v="17"/>
    <x v="14"/>
    <x v="0"/>
    <x v="0"/>
    <n v="0.39"/>
    <d v="2025-07-24T00:00:00"/>
    <s v="9.00-21.00"/>
    <d v="1900-01-11T00:00:00"/>
    <n v="19.559999999999999"/>
    <n v="45"/>
    <s v="ChargePoint"/>
    <n v="50"/>
    <s v="CHAdeMO, CCS"/>
    <n v="2013"/>
    <s v="Yes"/>
    <n v="3.7"/>
    <n v="2"/>
    <s v="Quarterly"/>
  </r>
  <r>
    <s v="EVS02880"/>
    <n v="52.494773000000002"/>
    <n v="13.300300999999999"/>
    <s v="7049 Berlin Ave"/>
    <x v="3"/>
    <x v="3"/>
    <x v="1"/>
    <x v="0"/>
    <n v="0.27"/>
    <s v="6:00-22:00"/>
    <s v="6:00-22:00"/>
    <d v="1899-12-30T16:04:48"/>
    <n v="2"/>
    <n v="59"/>
    <s v="ChargePoint"/>
    <n v="350"/>
    <s v="CCS"/>
    <n v="2022"/>
    <s v="No"/>
    <n v="3.3"/>
    <n v="3"/>
    <s v="Monthly"/>
  </r>
  <r>
    <s v="EVS02884"/>
    <n v="25.259315999999998"/>
    <n v="55.371760999999999"/>
    <s v="6267 Dubai Ave"/>
    <x v="12"/>
    <x v="11"/>
    <x v="3"/>
    <x v="0"/>
    <n v="0.23"/>
    <d v="2025-07-24T00:00:00"/>
    <s v="9.00-21.00"/>
    <d v="1900-01-11T00:00:00"/>
    <n v="16.7"/>
    <n v="29"/>
    <s v="Greenlots"/>
    <n v="350"/>
    <s v="CCS"/>
    <n v="2020"/>
    <s v="Yes"/>
    <n v="5"/>
    <n v="4"/>
    <s v="Quarterly"/>
  </r>
  <r>
    <s v="EVS02885"/>
    <n v="19.405190000000001"/>
    <n v="-99.121454999999997"/>
    <s v="7405 Mexico City Ave"/>
    <x v="17"/>
    <x v="14"/>
    <x v="0"/>
    <x v="0"/>
    <n v="0.48"/>
    <s v="9:00-18:00"/>
    <s v="9:00-18:00"/>
    <d v="1899-12-30T08:52:48"/>
    <n v="19.79"/>
    <n v="17"/>
    <s v="ChargePoint"/>
    <n v="22"/>
    <s v="CHAdeMO"/>
    <n v="2015"/>
    <s v="No"/>
    <n v="4.4000000000000004"/>
    <n v="6"/>
    <s v="Annually"/>
  </r>
  <r>
    <s v="EVS02886"/>
    <n v="43.707481000000001"/>
    <n v="-79.305064999999999"/>
    <s v="1597 Toronto Ave"/>
    <x v="0"/>
    <x v="0"/>
    <x v="0"/>
    <x v="0"/>
    <n v="0.37"/>
    <d v="2025-07-24T00:00:00"/>
    <s v="9.00-21.00"/>
    <d v="1900-01-11T00:00:00"/>
    <n v="8.7799999999999994"/>
    <n v="56"/>
    <s v="ChargePoint"/>
    <n v="350"/>
    <s v="Type 2, Tesla"/>
    <n v="2019"/>
    <s v="No"/>
    <n v="3.9"/>
    <n v="5"/>
    <s v="Annually"/>
  </r>
  <r>
    <s v="EVS02889"/>
    <n v="34.144202"/>
    <n v="-118.27622100000001"/>
    <s v="2964 Los Angeles Ave"/>
    <x v="16"/>
    <x v="5"/>
    <x v="0"/>
    <x v="0"/>
    <n v="0.3"/>
    <s v="6:00-22:00"/>
    <s v="6:00-22:00"/>
    <d v="1899-12-30T16:04:48"/>
    <n v="1.18"/>
    <n v="85"/>
    <s v="EVgo"/>
    <n v="22"/>
    <s v="Type 2, CCS"/>
    <n v="2011"/>
    <s v="Yes"/>
    <n v="3.2"/>
    <n v="6"/>
    <s v="Monthly"/>
  </r>
  <r>
    <s v="EVS02894"/>
    <n v="19.456192000000001"/>
    <n v="-99.067914999999999"/>
    <s v="645 Mexico City Ave"/>
    <x v="17"/>
    <x v="14"/>
    <x v="0"/>
    <x v="0"/>
    <n v="0.33"/>
    <s v="6:00-22:00"/>
    <s v="6:00-22:00"/>
    <d v="1899-12-30T16:04:48"/>
    <n v="10.52"/>
    <n v="51"/>
    <s v="Ionity"/>
    <n v="350"/>
    <s v="CCS, CHAdeMO"/>
    <n v="2021"/>
    <s v="No"/>
    <n v="3.3"/>
    <n v="2"/>
    <s v="Monthly"/>
  </r>
  <r>
    <s v="EVS02899"/>
    <n v="-33.718696999999999"/>
    <n v="18.533714"/>
    <s v="8549 Cape Town Ave"/>
    <x v="14"/>
    <x v="13"/>
    <x v="7"/>
    <x v="0"/>
    <n v="0.12"/>
    <s v="6:00-22:00"/>
    <s v="6:00-22:00"/>
    <d v="1899-12-30T16:04:48"/>
    <n v="4.2300000000000004"/>
    <n v="47"/>
    <s v="Greenlots"/>
    <n v="150"/>
    <s v="CHAdeMO"/>
    <n v="2012"/>
    <s v="Yes"/>
    <n v="3.5"/>
    <n v="5"/>
    <s v="Annually"/>
  </r>
  <r>
    <s v="EVS02900"/>
    <n v="-23.632414000000001"/>
    <n v="-46.649073999999999"/>
    <s v="9716 SÃ£o Paulo Ave"/>
    <x v="8"/>
    <x v="7"/>
    <x v="4"/>
    <x v="0"/>
    <n v="0.26"/>
    <s v="9:00-18:00"/>
    <s v="9:00-18:00"/>
    <d v="1899-12-30T08:52:48"/>
    <n v="13.26"/>
    <n v="25"/>
    <s v="Greenlots"/>
    <n v="22"/>
    <s v="Tesla"/>
    <n v="2020"/>
    <s v="Yes"/>
    <n v="4.9000000000000004"/>
    <n v="1"/>
    <s v="Annually"/>
  </r>
  <r>
    <s v="EVS02902"/>
    <n v="19.155190999999999"/>
    <n v="72.913148000000007"/>
    <s v="5220 Mumbai Ave"/>
    <x v="13"/>
    <x v="12"/>
    <x v="3"/>
    <x v="0"/>
    <n v="0.24"/>
    <s v="6:00-22:00"/>
    <s v="6:00-22:00"/>
    <d v="1899-12-30T16:04:48"/>
    <n v="15.52"/>
    <n v="98"/>
    <s v="Ionity"/>
    <n v="150"/>
    <s v="CHAdeMO"/>
    <n v="2011"/>
    <s v="No"/>
    <n v="4.4000000000000004"/>
    <n v="7"/>
    <s v="Quarterly"/>
  </r>
  <r>
    <s v="EVS02903"/>
    <n v="39.874636000000002"/>
    <n v="116.471294"/>
    <s v="8599 Beijing Ave"/>
    <x v="10"/>
    <x v="9"/>
    <x v="3"/>
    <x v="0"/>
    <n v="0.16"/>
    <d v="2025-07-24T00:00:00"/>
    <s v="9.00-21.00"/>
    <d v="1900-01-11T00:00:00"/>
    <n v="17.239999999999998"/>
    <n v="81"/>
    <s v="Greenlots"/>
    <n v="50"/>
    <s v="Tesla"/>
    <n v="2021"/>
    <s v="Yes"/>
    <n v="3.8"/>
    <n v="6"/>
    <s v="Annually"/>
  </r>
  <r>
    <s v="EVS02905"/>
    <n v="55.793975000000003"/>
    <n v="37.549101"/>
    <s v="5790 Moscow Ave"/>
    <x v="1"/>
    <x v="1"/>
    <x v="1"/>
    <x v="0"/>
    <n v="0.25"/>
    <s v="9:00-18:00"/>
    <s v="9:00-18:00"/>
    <d v="1899-12-30T08:52:48"/>
    <n v="12.72"/>
    <n v="30"/>
    <s v="EVgo"/>
    <n v="150"/>
    <s v="Type 2, Tesla"/>
    <n v="2021"/>
    <s v="Yes"/>
    <n v="4.4000000000000004"/>
    <n v="9"/>
    <s v="Quarterly"/>
  </r>
  <r>
    <s v="EVS02907"/>
    <n v="37.811374000000001"/>
    <n v="-122.450998"/>
    <s v="1607 San Francisco Ave"/>
    <x v="5"/>
    <x v="5"/>
    <x v="0"/>
    <x v="0"/>
    <n v="0.33"/>
    <s v="9:00-18:00"/>
    <s v="9:00-18:00"/>
    <d v="1899-12-30T08:52:48"/>
    <n v="4.3099999999999996"/>
    <n v="16"/>
    <s v="EVgo"/>
    <n v="22"/>
    <s v="Tesla"/>
    <n v="2018"/>
    <s v="Yes"/>
    <n v="4.8"/>
    <n v="9"/>
    <s v="Monthly"/>
  </r>
  <r>
    <s v="EVS02909"/>
    <n v="37.834814000000001"/>
    <n v="-122.471975"/>
    <s v="4260 San Francisco Ave"/>
    <x v="5"/>
    <x v="5"/>
    <x v="0"/>
    <x v="0"/>
    <n v="0.44"/>
    <s v="6:00-22:00"/>
    <s v="6:00-22:00"/>
    <d v="1899-12-30T16:04:48"/>
    <n v="4.45"/>
    <n v="56"/>
    <s v="EVgo"/>
    <n v="22"/>
    <s v="CCS, Tesla"/>
    <n v="2012"/>
    <s v="No"/>
    <n v="3.8"/>
    <n v="7"/>
    <s v="Annually"/>
  </r>
  <r>
    <s v="EVS02910"/>
    <n v="-33.887917999999999"/>
    <n v="151.21993900000001"/>
    <s v="8885 Sydney Ave"/>
    <x v="9"/>
    <x v="8"/>
    <x v="5"/>
    <x v="0"/>
    <n v="0.25"/>
    <s v="6:00-22:00"/>
    <s v="6:00-22:00"/>
    <d v="1899-12-30T16:04:48"/>
    <n v="10.36"/>
    <n v="62"/>
    <s v="EVgo"/>
    <n v="50"/>
    <s v="Type 2, Tesla"/>
    <n v="2019"/>
    <s v="No"/>
    <n v="3.1"/>
    <n v="7"/>
    <s v="Monthly"/>
  </r>
  <r>
    <s v="EVS02914"/>
    <n v="19.556248"/>
    <n v="-99.116437000000005"/>
    <s v="3942 Mexico City Ave"/>
    <x v="17"/>
    <x v="14"/>
    <x v="0"/>
    <x v="0"/>
    <n v="0.24"/>
    <d v="2025-07-24T00:00:00"/>
    <s v="9.00-21.00"/>
    <d v="1900-01-11T00:00:00"/>
    <n v="19.739999999999998"/>
    <n v="52"/>
    <s v="Tesla"/>
    <n v="22"/>
    <s v="CCS"/>
    <n v="2016"/>
    <s v="Yes"/>
    <n v="3.1"/>
    <n v="2"/>
    <s v="Monthly"/>
  </r>
  <r>
    <s v="EVS02916"/>
    <n v="25.294066000000001"/>
    <n v="55.386408000000003"/>
    <s v="225 Dubai Ave"/>
    <x v="12"/>
    <x v="11"/>
    <x v="3"/>
    <x v="0"/>
    <n v="0.39"/>
    <s v="6:00-22:00"/>
    <s v="6:00-22:00"/>
    <d v="1899-12-30T16:04:48"/>
    <n v="3.37"/>
    <n v="83"/>
    <s v="ChargePoint"/>
    <n v="150"/>
    <s v="Tesla"/>
    <n v="2022"/>
    <s v="Yes"/>
    <n v="4.4000000000000004"/>
    <n v="8"/>
    <s v="Monthly"/>
  </r>
  <r>
    <s v="EVS02918"/>
    <n v="52.519973999999998"/>
    <n v="13.402568"/>
    <s v="4082 Berlin Ave"/>
    <x v="3"/>
    <x v="3"/>
    <x v="1"/>
    <x v="0"/>
    <n v="0.39"/>
    <d v="2025-07-24T00:00:00"/>
    <s v="9.00-21.00"/>
    <d v="1900-01-11T00:00:00"/>
    <n v="18.77"/>
    <n v="34"/>
    <s v="Tesla"/>
    <n v="50"/>
    <s v="Type 2, CCS"/>
    <n v="2018"/>
    <s v="Yes"/>
    <n v="4.0999999999999996"/>
    <n v="5"/>
    <s v="Annually"/>
  </r>
  <r>
    <s v="EVS02920"/>
    <n v="34.019908000000001"/>
    <n v="-118.226671"/>
    <s v="1838 Los Angeles Ave"/>
    <x v="16"/>
    <x v="5"/>
    <x v="0"/>
    <x v="0"/>
    <n v="0.32"/>
    <s v="6:00-22:00"/>
    <s v="6:00-22:00"/>
    <d v="1899-12-30T16:04:48"/>
    <n v="3.35"/>
    <n v="57"/>
    <s v="ChargePoint"/>
    <n v="350"/>
    <s v="Tesla, Type 2"/>
    <n v="2014"/>
    <s v="Yes"/>
    <n v="3.8"/>
    <n v="7"/>
    <s v="Annually"/>
  </r>
  <r>
    <s v="EVS02922"/>
    <n v="25.282095999999999"/>
    <n v="55.399379000000003"/>
    <s v="6671 Dubai Ave"/>
    <x v="12"/>
    <x v="11"/>
    <x v="3"/>
    <x v="0"/>
    <n v="0.12"/>
    <d v="2025-07-24T00:00:00"/>
    <s v="9.00-21.00"/>
    <d v="1900-01-11T00:00:00"/>
    <n v="12.69"/>
    <n v="67"/>
    <s v="Greenlots"/>
    <n v="22"/>
    <s v="CCS, Type 2"/>
    <n v="2011"/>
    <s v="No"/>
    <n v="4"/>
    <n v="9"/>
    <s v="Quarterly"/>
  </r>
  <r>
    <s v="EVS02923"/>
    <n v="37.743042000000003"/>
    <n v="-122.372452"/>
    <s v="2364 San Francisco Ave"/>
    <x v="5"/>
    <x v="5"/>
    <x v="0"/>
    <x v="0"/>
    <n v="0.3"/>
    <s v="9:00-18:00"/>
    <s v="9:00-18:00"/>
    <d v="1899-12-30T08:52:48"/>
    <n v="19.61"/>
    <n v="87"/>
    <s v="ChargePoint"/>
    <n v="22"/>
    <s v="Tesla, Type 2"/>
    <n v="2016"/>
    <s v="No"/>
    <n v="3.7"/>
    <n v="2"/>
    <s v="Quarterly"/>
  </r>
  <r>
    <s v="EVS02924"/>
    <n v="25.357875"/>
    <n v="55.36309"/>
    <s v="5150 Dubai Ave"/>
    <x v="12"/>
    <x v="11"/>
    <x v="3"/>
    <x v="0"/>
    <n v="0.16"/>
    <d v="2025-07-24T00:00:00"/>
    <s v="9.00-21.00"/>
    <d v="1900-01-11T00:00:00"/>
    <n v="13.45"/>
    <n v="42"/>
    <s v="Ionity"/>
    <n v="22"/>
    <s v="CCS"/>
    <n v="2016"/>
    <s v="No"/>
    <n v="3.9"/>
    <n v="10"/>
    <s v="Monthly"/>
  </r>
  <r>
    <s v="EVS02925"/>
    <n v="52.480682000000002"/>
    <n v="13.439427"/>
    <s v="3375 Berlin Ave"/>
    <x v="3"/>
    <x v="3"/>
    <x v="1"/>
    <x v="0"/>
    <n v="0.32"/>
    <s v="6:00-22:00"/>
    <s v="6:00-22:00"/>
    <d v="1899-12-30T16:04:48"/>
    <n v="13.84"/>
    <n v="100"/>
    <s v="EVgo"/>
    <n v="150"/>
    <s v="CCS"/>
    <n v="2016"/>
    <s v="Yes"/>
    <n v="3.5"/>
    <n v="3"/>
    <s v="Annually"/>
  </r>
  <r>
    <s v="EVS02927"/>
    <n v="25.375464000000001"/>
    <n v="55.202491999999999"/>
    <s v="829 Dubai Ave"/>
    <x v="12"/>
    <x v="11"/>
    <x v="3"/>
    <x v="0"/>
    <n v="0.2"/>
    <s v="6:00-22:00"/>
    <s v="6:00-22:00"/>
    <d v="1899-12-30T16:04:48"/>
    <n v="1.94"/>
    <n v="98"/>
    <s v="ChargePoint"/>
    <n v="22"/>
    <s v="Type 2, Tesla"/>
    <n v="2011"/>
    <s v="Yes"/>
    <n v="3.4"/>
    <n v="4"/>
    <s v="Monthly"/>
  </r>
  <r>
    <s v="EVS02931"/>
    <n v="70.682263000000006"/>
    <n v="-176.38865999999999"/>
    <s v="2083 Random Rd"/>
    <x v="11"/>
    <x v="10"/>
    <x v="6"/>
    <x v="0"/>
    <n v="0.37"/>
    <s v="6:00-22:00"/>
    <s v="6:00-22:00"/>
    <d v="1899-12-30T16:04:48"/>
    <n v="7.4"/>
    <n v="69"/>
    <s v="EVgo"/>
    <n v="350"/>
    <s v="CHAdeMO"/>
    <n v="2013"/>
    <s v="Yes"/>
    <n v="4"/>
    <n v="6"/>
    <s v="Monthly"/>
  </r>
  <r>
    <s v="EVS02932"/>
    <n v="19.583335000000002"/>
    <n v="-99.121830000000003"/>
    <s v="1686 Mexico City Ave"/>
    <x v="17"/>
    <x v="14"/>
    <x v="0"/>
    <x v="0"/>
    <n v="0.16"/>
    <s v="9:00-18:00"/>
    <s v="9:00-18:00"/>
    <d v="1899-12-30T08:52:48"/>
    <n v="3.72"/>
    <n v="31"/>
    <s v="EVgo"/>
    <n v="22"/>
    <s v="Type 2"/>
    <n v="2020"/>
    <s v="Yes"/>
    <n v="3.5"/>
    <n v="10"/>
    <s v="Quarterly"/>
  </r>
  <r>
    <s v="EVS02935"/>
    <n v="37.606540000000003"/>
    <n v="126.9453"/>
    <s v="5820 Seoul Ave"/>
    <x v="6"/>
    <x v="6"/>
    <x v="3"/>
    <x v="0"/>
    <n v="0.35"/>
    <d v="2025-07-24T00:00:00"/>
    <s v="9.00-21.00"/>
    <d v="1900-01-11T00:00:00"/>
    <n v="5.43"/>
    <n v="30"/>
    <s v="EVgo"/>
    <n v="350"/>
    <s v="Tesla, CHAdeMO"/>
    <n v="2021"/>
    <s v="No"/>
    <n v="4.2"/>
    <n v="3"/>
    <s v="Monthly"/>
  </r>
  <r>
    <s v="EVS02938"/>
    <n v="43.676037999999998"/>
    <n v="-79.370587999999998"/>
    <s v="7963 Toronto Ave"/>
    <x v="0"/>
    <x v="0"/>
    <x v="0"/>
    <x v="0"/>
    <n v="0.3"/>
    <s v="6:00-22:00"/>
    <s v="6:00-22:00"/>
    <d v="1899-12-30T16:04:48"/>
    <n v="7.75"/>
    <n v="88"/>
    <s v="ChargePoint"/>
    <n v="50"/>
    <s v="Type 2, CHAdeMO"/>
    <n v="2020"/>
    <s v="Yes"/>
    <n v="4.8"/>
    <n v="4"/>
    <s v="Monthly"/>
  </r>
  <r>
    <s v="EVS02941"/>
    <n v="35.289400000000001"/>
    <n v="115.41836499999999"/>
    <s v="4380 Random Rd"/>
    <x v="23"/>
    <x v="9"/>
    <x v="3"/>
    <x v="0"/>
    <n v="0.13"/>
    <s v="6:00-22:00"/>
    <s v="6:00-22:00"/>
    <d v="1899-12-30T16:04:48"/>
    <n v="8.01"/>
    <n v="100"/>
    <s v="ChargePoint"/>
    <n v="350"/>
    <s v="Type 2, CHAdeMO"/>
    <n v="2010"/>
    <s v="No"/>
    <n v="3.9"/>
    <n v="4"/>
    <s v="Monthly"/>
  </r>
  <r>
    <s v="EVS02943"/>
    <n v="43.696750000000002"/>
    <n v="-79.465154999999996"/>
    <s v="7536 Toronto Ave"/>
    <x v="0"/>
    <x v="0"/>
    <x v="0"/>
    <x v="0"/>
    <n v="0.25"/>
    <d v="2025-07-24T00:00:00"/>
    <s v="9.00-21.00"/>
    <d v="1900-01-11T00:00:00"/>
    <n v="9.69"/>
    <n v="55"/>
    <s v="Greenlots"/>
    <n v="22"/>
    <s v="Type 2"/>
    <n v="2021"/>
    <s v="No"/>
    <n v="4.9000000000000004"/>
    <n v="8"/>
    <s v="Quarterly"/>
  </r>
  <r>
    <s v="EVS02945"/>
    <n v="34.040089999999999"/>
    <n v="-118.257521"/>
    <s v="9423 Los Angeles Ave"/>
    <x v="16"/>
    <x v="5"/>
    <x v="0"/>
    <x v="0"/>
    <n v="0.49"/>
    <d v="2025-07-24T00:00:00"/>
    <s v="9.00-21.00"/>
    <d v="1900-01-11T00:00:00"/>
    <n v="14.81"/>
    <n v="36"/>
    <s v="ChargePoint"/>
    <n v="350"/>
    <s v="CCS"/>
    <n v="2013"/>
    <s v="Yes"/>
    <n v="3"/>
    <n v="9"/>
    <s v="Annually"/>
  </r>
  <r>
    <s v="EVS02946"/>
    <n v="34.120671000000002"/>
    <n v="-118.273923"/>
    <s v="2848 Los Angeles Ave"/>
    <x v="16"/>
    <x v="5"/>
    <x v="0"/>
    <x v="0"/>
    <n v="0.47"/>
    <s v="6:00-22:00"/>
    <s v="6:00-22:00"/>
    <d v="1899-12-30T16:04:48"/>
    <n v="13.61"/>
    <n v="74"/>
    <s v="EVgo"/>
    <n v="50"/>
    <s v="Type 2"/>
    <n v="2023"/>
    <s v="Yes"/>
    <n v="4.5999999999999996"/>
    <n v="4"/>
    <s v="Monthly"/>
  </r>
  <r>
    <s v="EVS02948"/>
    <n v="43.698653"/>
    <n v="-79.350842999999998"/>
    <s v="1806 Toronto Ave"/>
    <x v="0"/>
    <x v="0"/>
    <x v="0"/>
    <x v="0"/>
    <n v="0.37"/>
    <d v="2025-07-24T00:00:00"/>
    <s v="9.00-21.00"/>
    <d v="1900-01-11T00:00:00"/>
    <n v="4.71"/>
    <n v="62"/>
    <s v="Greenlots"/>
    <n v="50"/>
    <s v="Tesla"/>
    <n v="2017"/>
    <s v="No"/>
    <n v="4.9000000000000004"/>
    <n v="4"/>
    <s v="Quarterly"/>
  </r>
  <r>
    <s v="EVS02949"/>
    <n v="19.434992000000001"/>
    <n v="-99.015878999999998"/>
    <s v="9759 Mexico City Ave"/>
    <x v="17"/>
    <x v="14"/>
    <x v="0"/>
    <x v="0"/>
    <n v="0.42"/>
    <d v="2025-07-24T00:00:00"/>
    <s v="9.00-21.00"/>
    <d v="1900-01-11T00:00:00"/>
    <n v="13.88"/>
    <n v="40"/>
    <s v="Tesla"/>
    <n v="350"/>
    <s v="Type 2, CCS"/>
    <n v="2014"/>
    <s v="Yes"/>
    <n v="4.0999999999999996"/>
    <n v="9"/>
    <s v="Annually"/>
  </r>
  <r>
    <s v="EVS02951"/>
    <n v="67.116648999999995"/>
    <n v="-92.772923000000006"/>
    <s v="5546 Random Rd"/>
    <x v="2"/>
    <x v="2"/>
    <x v="2"/>
    <x v="0"/>
    <n v="0.36"/>
    <s v="9:00-18:00"/>
    <s v="9:00-18:00"/>
    <d v="1899-12-30T08:52:48"/>
    <n v="4.49"/>
    <n v="10"/>
    <s v="ChargePoint"/>
    <n v="150"/>
    <s v="CHAdeMO"/>
    <n v="2010"/>
    <s v="Yes"/>
    <n v="3.6"/>
    <n v="2"/>
    <s v="Annually"/>
  </r>
  <r>
    <s v="EVS02953"/>
    <n v="34.116270999999998"/>
    <n v="-118.332876"/>
    <s v="4913 Los Angeles Ave"/>
    <x v="16"/>
    <x v="5"/>
    <x v="0"/>
    <x v="0"/>
    <n v="0.48"/>
    <s v="6:00-22:00"/>
    <s v="6:00-22:00"/>
    <d v="1899-12-30T16:04:48"/>
    <n v="7.57"/>
    <n v="47"/>
    <s v="Tesla"/>
    <n v="150"/>
    <s v="Type 2"/>
    <n v="2011"/>
    <s v="No"/>
    <n v="3.5"/>
    <n v="6"/>
    <s v="Monthly"/>
  </r>
  <r>
    <s v="EVS02954"/>
    <n v="-33.814318999999998"/>
    <n v="18.431449000000001"/>
    <s v="9035 Cape Town Ave"/>
    <x v="14"/>
    <x v="13"/>
    <x v="7"/>
    <x v="0"/>
    <n v="0.34"/>
    <d v="2025-07-24T00:00:00"/>
    <s v="9.00-21.00"/>
    <d v="1900-01-11T00:00:00"/>
    <n v="0.68"/>
    <n v="16"/>
    <s v="Tesla"/>
    <n v="150"/>
    <s v="Tesla"/>
    <n v="2010"/>
    <s v="No"/>
    <n v="4.8"/>
    <n v="4"/>
    <s v="Annually"/>
  </r>
  <r>
    <s v="EVS02957"/>
    <n v="25.306982000000001"/>
    <n v="55.298746000000001"/>
    <s v="9780 Dubai Ave"/>
    <x v="12"/>
    <x v="11"/>
    <x v="3"/>
    <x v="0"/>
    <n v="0.23"/>
    <s v="6:00-22:00"/>
    <s v="6:00-22:00"/>
    <d v="1899-12-30T16:04:48"/>
    <n v="11.13"/>
    <n v="90"/>
    <s v="EVgo"/>
    <n v="50"/>
    <s v="CHAdeMO"/>
    <n v="2011"/>
    <s v="Yes"/>
    <n v="3.4"/>
    <n v="8"/>
    <s v="Annually"/>
  </r>
  <r>
    <s v="EVS02958"/>
    <n v="39.860294000000003"/>
    <n v="116.493959"/>
    <s v="1705 Beijing Ave"/>
    <x v="10"/>
    <x v="9"/>
    <x v="3"/>
    <x v="0"/>
    <n v="0.15"/>
    <d v="2025-07-24T00:00:00"/>
    <s v="9.00-21.00"/>
    <d v="1900-01-11T00:00:00"/>
    <n v="1.5"/>
    <n v="44"/>
    <s v="Greenlots"/>
    <n v="22"/>
    <s v="CCS"/>
    <n v="2011"/>
    <s v="Yes"/>
    <n v="3.2"/>
    <n v="10"/>
    <s v="Quarterly"/>
  </r>
  <r>
    <s v="EVS02959"/>
    <n v="18.992162"/>
    <n v="72.885080000000002"/>
    <s v="7876 Mumbai Ave"/>
    <x v="13"/>
    <x v="12"/>
    <x v="3"/>
    <x v="0"/>
    <n v="0.43"/>
    <s v="6:00-22:00"/>
    <s v="6:00-22:00"/>
    <d v="1899-12-30T16:04:48"/>
    <n v="16.399999999999999"/>
    <n v="65"/>
    <s v="Greenlots"/>
    <n v="350"/>
    <s v="Type 2"/>
    <n v="2023"/>
    <s v="Yes"/>
    <n v="4.9000000000000004"/>
    <n v="2"/>
    <s v="Monthly"/>
  </r>
  <r>
    <s v="EVS02964"/>
    <n v="18.973282000000001"/>
    <n v="72.979500000000002"/>
    <s v="4952 Mumbai Ave"/>
    <x v="13"/>
    <x v="12"/>
    <x v="3"/>
    <x v="0"/>
    <n v="0.16"/>
    <d v="2025-07-24T00:00:00"/>
    <s v="9.00-21.00"/>
    <d v="1900-01-11T00:00:00"/>
    <n v="6.44"/>
    <n v="66"/>
    <s v="Ionity"/>
    <n v="150"/>
    <s v="CHAdeMO, Tesla"/>
    <n v="2022"/>
    <s v="Yes"/>
    <n v="4.5"/>
    <n v="2"/>
    <s v="Monthly"/>
  </r>
  <r>
    <s v="EVS02968"/>
    <n v="37.653570000000002"/>
    <n v="127.039597"/>
    <s v="4888 Seoul Ave"/>
    <x v="6"/>
    <x v="6"/>
    <x v="3"/>
    <x v="0"/>
    <n v="0.36"/>
    <s v="9:00-18:00"/>
    <s v="9:00-18:00"/>
    <d v="1899-12-30T08:52:48"/>
    <n v="16.16"/>
    <n v="23"/>
    <s v="EVgo"/>
    <n v="350"/>
    <s v="CCS"/>
    <n v="2014"/>
    <s v="Yes"/>
    <n v="3.7"/>
    <n v="3"/>
    <s v="Monthly"/>
  </r>
  <r>
    <s v="EVS02973"/>
    <n v="37.797181000000002"/>
    <n v="-122.45582899999999"/>
    <s v="8212 San Francisco Ave"/>
    <x v="5"/>
    <x v="5"/>
    <x v="0"/>
    <x v="0"/>
    <n v="0.25"/>
    <s v="9:00-18:00"/>
    <s v="9:00-18:00"/>
    <d v="1899-12-30T08:52:48"/>
    <n v="6.34"/>
    <n v="89"/>
    <s v="Tesla"/>
    <n v="150"/>
    <s v="CCS, Type 2"/>
    <n v="2023"/>
    <s v="Yes"/>
    <n v="3.8"/>
    <n v="6"/>
    <s v="Quarterly"/>
  </r>
  <r>
    <s v="EVS02974"/>
    <n v="41.92568"/>
    <n v="-87.776649000000006"/>
    <s v="9759 Chicago Ave"/>
    <x v="7"/>
    <x v="5"/>
    <x v="0"/>
    <x v="0"/>
    <n v="0.16"/>
    <s v="6:00-22:00"/>
    <s v="6:00-22:00"/>
    <d v="1899-12-30T16:04:48"/>
    <n v="12.14"/>
    <n v="10"/>
    <s v="Tesla"/>
    <n v="150"/>
    <s v="Tesla, Type 2"/>
    <n v="2023"/>
    <s v="Yes"/>
    <n v="3"/>
    <n v="6"/>
    <s v="Monthly"/>
  </r>
  <r>
    <s v="EVS02975"/>
    <n v="43.608186000000003"/>
    <n v="-79.343176999999997"/>
    <s v="8184 Toronto Ave"/>
    <x v="0"/>
    <x v="0"/>
    <x v="0"/>
    <x v="0"/>
    <n v="0.13"/>
    <d v="2025-07-24T00:00:00"/>
    <s v="9.00-21.00"/>
    <d v="1900-01-11T00:00:00"/>
    <n v="13.96"/>
    <n v="19"/>
    <s v="ChargePoint"/>
    <n v="22"/>
    <s v="CCS, CHAdeMO"/>
    <n v="2023"/>
    <s v="No"/>
    <n v="3.4"/>
    <n v="1"/>
    <s v="Annually"/>
  </r>
  <r>
    <s v="EVS02981"/>
    <n v="7.7134539999999996"/>
    <n v="-157.09899999999999"/>
    <s v="8271 Random Rd"/>
    <x v="11"/>
    <x v="10"/>
    <x v="6"/>
    <x v="0"/>
    <n v="0.16"/>
    <d v="2025-07-24T00:00:00"/>
    <s v="9.00-21.00"/>
    <d v="1900-01-11T00:00:00"/>
    <n v="5.15"/>
    <n v="64"/>
    <s v="ChargePoint"/>
    <n v="50"/>
    <s v="CCS"/>
    <n v="2020"/>
    <s v="Yes"/>
    <n v="4.5999999999999996"/>
    <n v="2"/>
    <s v="Quarterly"/>
  </r>
  <r>
    <s v="EVS02983"/>
    <n v="34.056122000000002"/>
    <n v="-118.377217"/>
    <s v="2049 Los Angeles Ave"/>
    <x v="16"/>
    <x v="5"/>
    <x v="0"/>
    <x v="0"/>
    <n v="0.13"/>
    <s v="6:00-22:00"/>
    <s v="6:00-22:00"/>
    <d v="1899-12-30T16:04:48"/>
    <n v="16.010000000000002"/>
    <n v="17"/>
    <s v="ChargePoint"/>
    <n v="50"/>
    <s v="Type 2, CCS"/>
    <n v="2013"/>
    <s v="Yes"/>
    <n v="4.2"/>
    <n v="2"/>
    <s v="Quarterly"/>
  </r>
  <r>
    <s v="EVS02995"/>
    <n v="34.156028999999997"/>
    <n v="-118.276538"/>
    <s v="6917 Los Angeles Ave"/>
    <x v="16"/>
    <x v="5"/>
    <x v="0"/>
    <x v="0"/>
    <n v="0.1"/>
    <d v="2025-07-24T00:00:00"/>
    <s v="9.00-21.00"/>
    <d v="1900-01-11T00:00:00"/>
    <n v="1.97"/>
    <n v="82"/>
    <s v="ChargePoint"/>
    <n v="350"/>
    <s v="CCS, CHAdeMO"/>
    <n v="2011"/>
    <s v="No"/>
    <n v="3.6"/>
    <n v="10"/>
    <s v="Quarterly"/>
  </r>
  <r>
    <s v="EVS03001"/>
    <n v="27.599896999999999"/>
    <n v="32.257894999999998"/>
    <s v="6084 Random Rd"/>
    <x v="2"/>
    <x v="2"/>
    <x v="2"/>
    <x v="0"/>
    <n v="0.34"/>
    <s v="9:00-18:00"/>
    <s v="9:00-18:00"/>
    <d v="1899-12-30T08:52:48"/>
    <n v="8.41"/>
    <n v="23"/>
    <s v="EVgo"/>
    <n v="50"/>
    <s v="CHAdeMO"/>
    <n v="2020"/>
    <s v="No"/>
    <n v="4.2"/>
    <n v="4"/>
    <s v="Monthly"/>
  </r>
  <r>
    <s v="EVS03005"/>
    <n v="25.325498"/>
    <n v="55.282243000000001"/>
    <s v="3124 Dubai Ave"/>
    <x v="12"/>
    <x v="11"/>
    <x v="3"/>
    <x v="0"/>
    <n v="0.14000000000000001"/>
    <d v="2025-07-24T00:00:00"/>
    <s v="9.00-21.00"/>
    <d v="1900-01-11T00:00:00"/>
    <n v="12.77"/>
    <n v="31"/>
    <s v="Tesla"/>
    <n v="50"/>
    <s v="CCS, Type 2"/>
    <n v="2022"/>
    <s v="No"/>
    <n v="3.8"/>
    <n v="10"/>
    <s v="Annually"/>
  </r>
  <r>
    <s v="EVS03007"/>
    <n v="43.622197"/>
    <n v="-79.431623000000002"/>
    <s v="8808 Toronto Ave"/>
    <x v="0"/>
    <x v="0"/>
    <x v="0"/>
    <x v="0"/>
    <n v="0.38"/>
    <s v="6:00-22:00"/>
    <s v="6:00-22:00"/>
    <d v="1899-12-30T16:04:48"/>
    <n v="11.32"/>
    <n v="87"/>
    <s v="Greenlots"/>
    <n v="150"/>
    <s v="Type 2, CHAdeMO"/>
    <n v="2018"/>
    <s v="Yes"/>
    <n v="4.3"/>
    <n v="3"/>
    <s v="Monthly"/>
  </r>
  <r>
    <s v="EVS03008"/>
    <n v="13.865257"/>
    <n v="100.572986"/>
    <s v="5119 Bangkok Ave"/>
    <x v="4"/>
    <x v="4"/>
    <x v="3"/>
    <x v="0"/>
    <n v="0.31"/>
    <s v="9:00-18:00"/>
    <s v="9:00-18:00"/>
    <d v="1899-12-30T08:52:48"/>
    <n v="1.97"/>
    <n v="26"/>
    <s v="Greenlots"/>
    <n v="150"/>
    <s v="Type 2, CCS"/>
    <n v="2011"/>
    <s v="Yes"/>
    <n v="4.2"/>
    <n v="2"/>
    <s v="Monthly"/>
  </r>
  <r>
    <s v="EVS03010"/>
    <n v="37.613576999999999"/>
    <n v="126.939173"/>
    <s v="7775 Seoul Ave"/>
    <x v="6"/>
    <x v="6"/>
    <x v="3"/>
    <x v="0"/>
    <n v="0.11"/>
    <s v="6:00-22:00"/>
    <s v="6:00-22:00"/>
    <d v="1899-12-30T16:04:48"/>
    <n v="16.14"/>
    <n v="99"/>
    <s v="Tesla"/>
    <n v="22"/>
    <s v="CHAdeMO, Type 2"/>
    <n v="2018"/>
    <s v="No"/>
    <n v="3.6"/>
    <n v="10"/>
    <s v="Quarterly"/>
  </r>
  <r>
    <s v="EVS03014"/>
    <n v="52.496485"/>
    <n v="13.476027999999999"/>
    <s v="6097 Berlin Ave"/>
    <x v="3"/>
    <x v="3"/>
    <x v="1"/>
    <x v="0"/>
    <n v="0.37"/>
    <d v="2025-07-24T00:00:00"/>
    <s v="9.00-21.00"/>
    <d v="1900-01-11T00:00:00"/>
    <n v="18.47"/>
    <n v="22"/>
    <s v="EVgo"/>
    <n v="22"/>
    <s v="CCS, Type 2"/>
    <n v="2020"/>
    <s v="No"/>
    <n v="3.2"/>
    <n v="6"/>
    <s v="Monthly"/>
  </r>
  <r>
    <s v="EVS03017"/>
    <n v="37.632883"/>
    <n v="127.070643"/>
    <s v="5656 Seoul Ave"/>
    <x v="6"/>
    <x v="6"/>
    <x v="3"/>
    <x v="0"/>
    <n v="0.27"/>
    <s v="9:00-18:00"/>
    <s v="9:00-18:00"/>
    <d v="1899-12-30T08:52:48"/>
    <n v="13.65"/>
    <n v="63"/>
    <s v="Tesla"/>
    <n v="50"/>
    <s v="Type 2"/>
    <n v="2012"/>
    <s v="No"/>
    <n v="4.3"/>
    <n v="2"/>
    <s v="Annually"/>
  </r>
  <r>
    <s v="EVS03021"/>
    <n v="-15.832079999999999"/>
    <n v="173.645478"/>
    <s v="6634 Random Rd"/>
    <x v="11"/>
    <x v="10"/>
    <x v="6"/>
    <x v="0"/>
    <n v="0.37"/>
    <s v="9:00-18:00"/>
    <s v="9:00-18:00"/>
    <d v="1899-12-30T08:52:48"/>
    <n v="5.4"/>
    <n v="25"/>
    <s v="ChargePoint"/>
    <n v="350"/>
    <s v="Tesla, Type 2"/>
    <n v="2014"/>
    <s v="Yes"/>
    <n v="3.3"/>
    <n v="10"/>
    <s v="Annually"/>
  </r>
  <r>
    <s v="EVS03026"/>
    <n v="-33.820819999999998"/>
    <n v="18.431778000000001"/>
    <s v="7958 Cape Town Ave"/>
    <x v="14"/>
    <x v="13"/>
    <x v="7"/>
    <x v="0"/>
    <n v="0.3"/>
    <d v="2025-07-24T00:00:00"/>
    <s v="9.00-21.00"/>
    <d v="1900-01-11T00:00:00"/>
    <n v="6.11"/>
    <n v="18"/>
    <s v="EVgo"/>
    <n v="22"/>
    <s v="Tesla"/>
    <n v="2020"/>
    <s v="No"/>
    <n v="3.2"/>
    <n v="8"/>
    <s v="Annually"/>
  </r>
  <r>
    <s v="EVS03029"/>
    <n v="41.826563999999998"/>
    <n v="-87.734854999999996"/>
    <s v="692 Chicago Ave"/>
    <x v="7"/>
    <x v="5"/>
    <x v="0"/>
    <x v="0"/>
    <n v="0.39"/>
    <s v="9:00-18:00"/>
    <s v="9:00-18:00"/>
    <d v="1899-12-30T08:52:48"/>
    <n v="14.53"/>
    <n v="45"/>
    <s v="ChargePoint"/>
    <n v="350"/>
    <s v="Tesla"/>
    <n v="2020"/>
    <s v="No"/>
    <n v="3.6"/>
    <n v="3"/>
    <s v="Annually"/>
  </r>
  <r>
    <s v="EVS03030"/>
    <n v="37.869878"/>
    <n v="-122.35066999999999"/>
    <s v="4301 San Francisco Ave"/>
    <x v="5"/>
    <x v="5"/>
    <x v="0"/>
    <x v="0"/>
    <n v="0.16"/>
    <s v="9:00-18:00"/>
    <s v="9:00-18:00"/>
    <d v="1899-12-30T08:52:48"/>
    <n v="3.29"/>
    <n v="65"/>
    <s v="Tesla"/>
    <n v="350"/>
    <s v="CHAdeMO, Tesla"/>
    <n v="2012"/>
    <s v="No"/>
    <n v="3.7"/>
    <n v="1"/>
    <s v="Monthly"/>
  </r>
  <r>
    <s v="EVS03036"/>
    <n v="34.166226999999999"/>
    <n v="-118.34981999999999"/>
    <s v="4150 Los Angeles Ave"/>
    <x v="16"/>
    <x v="5"/>
    <x v="0"/>
    <x v="0"/>
    <n v="0.22"/>
    <d v="2025-07-24T00:00:00"/>
    <s v="9.00-21.00"/>
    <d v="1900-01-11T00:00:00"/>
    <n v="7.63"/>
    <n v="99"/>
    <s v="Greenlots"/>
    <n v="150"/>
    <s v="CHAdeMO, Tesla"/>
    <n v="2023"/>
    <s v="Yes"/>
    <n v="3.6"/>
    <n v="1"/>
    <s v="Annually"/>
  </r>
  <r>
    <s v="EVS03039"/>
    <n v="55.898204999999997"/>
    <n v="37.509138"/>
    <s v="8163 Moscow Ave"/>
    <x v="1"/>
    <x v="1"/>
    <x v="1"/>
    <x v="0"/>
    <n v="0.17"/>
    <d v="2025-07-24T00:00:00"/>
    <s v="9.00-21.00"/>
    <d v="1900-01-11T00:00:00"/>
    <n v="8.09"/>
    <n v="84"/>
    <s v="EVgo"/>
    <n v="50"/>
    <s v="CCS"/>
    <n v="2018"/>
    <s v="No"/>
    <n v="5"/>
    <n v="5"/>
    <s v="Annually"/>
  </r>
  <r>
    <s v="EVS03046"/>
    <n v="43.726047000000001"/>
    <n v="-79.496278000000004"/>
    <s v="9405 Toronto Ave"/>
    <x v="0"/>
    <x v="0"/>
    <x v="0"/>
    <x v="0"/>
    <n v="0.16"/>
    <d v="2025-07-24T00:00:00"/>
    <s v="9.00-21.00"/>
    <d v="1900-01-11T00:00:00"/>
    <n v="10.73"/>
    <n v="40"/>
    <s v="EVgo"/>
    <n v="150"/>
    <s v="CCS"/>
    <n v="2013"/>
    <s v="No"/>
    <n v="4.4000000000000004"/>
    <n v="6"/>
    <s v="Annually"/>
  </r>
  <r>
    <s v="EVS03052"/>
    <n v="55.745023000000003"/>
    <n v="37.577207999999999"/>
    <s v="716 Moscow Ave"/>
    <x v="1"/>
    <x v="1"/>
    <x v="1"/>
    <x v="0"/>
    <n v="0.37"/>
    <s v="6:00-22:00"/>
    <s v="6:00-22:00"/>
    <d v="1899-12-30T16:04:48"/>
    <n v="7.3"/>
    <n v="66"/>
    <s v="ChargePoint"/>
    <n v="50"/>
    <s v="Type 2, CHAdeMO"/>
    <n v="2016"/>
    <s v="No"/>
    <n v="4.5999999999999996"/>
    <n v="1"/>
    <s v="Monthly"/>
  </r>
  <r>
    <s v="EVS03058"/>
    <n v="-33.883961999999997"/>
    <n v="151.309743"/>
    <s v="7350 Sydney Ave"/>
    <x v="9"/>
    <x v="8"/>
    <x v="5"/>
    <x v="0"/>
    <n v="0.37"/>
    <s v="9:00-18:00"/>
    <s v="9:00-18:00"/>
    <d v="1899-12-30T08:52:48"/>
    <n v="14.73"/>
    <n v="49"/>
    <s v="Greenlots"/>
    <n v="50"/>
    <s v="Type 2, CHAdeMO"/>
    <n v="2011"/>
    <s v="Yes"/>
    <n v="4.2"/>
    <n v="5"/>
    <s v="Monthly"/>
  </r>
  <r>
    <s v="EVS03060"/>
    <n v="25.279226000000001"/>
    <n v="55.235413000000001"/>
    <s v="2387 Dubai Ave"/>
    <x v="12"/>
    <x v="11"/>
    <x v="3"/>
    <x v="0"/>
    <n v="0.19"/>
    <d v="2025-07-24T00:00:00"/>
    <s v="9.00-21.00"/>
    <d v="1900-01-11T00:00:00"/>
    <n v="16.21"/>
    <n v="14"/>
    <s v="ChargePoint"/>
    <n v="150"/>
    <s v="Tesla, CCS"/>
    <n v="2023"/>
    <s v="Yes"/>
    <n v="3.5"/>
    <n v="7"/>
    <s v="Quarterly"/>
  </r>
  <r>
    <s v="EVS03061"/>
    <n v="-21.562677000000001"/>
    <n v="-115.182177"/>
    <s v="8182 Random Rd"/>
    <x v="11"/>
    <x v="10"/>
    <x v="6"/>
    <x v="0"/>
    <n v="0.45"/>
    <s v="6:00-22:00"/>
    <s v="6:00-22:00"/>
    <d v="1899-12-30T16:04:48"/>
    <n v="9.36"/>
    <n v="43"/>
    <s v="Tesla"/>
    <n v="150"/>
    <s v="CCS, Type 2"/>
    <n v="2016"/>
    <s v="No"/>
    <n v="4.4000000000000004"/>
    <n v="9"/>
    <s v="Monthly"/>
  </r>
  <r>
    <s v="EVS03064"/>
    <n v="41.964004000000003"/>
    <n v="-87.757969000000003"/>
    <s v="7137 Chicago Ave"/>
    <x v="7"/>
    <x v="5"/>
    <x v="0"/>
    <x v="0"/>
    <n v="0.35"/>
    <s v="6:00-22:00"/>
    <s v="6:00-22:00"/>
    <d v="1899-12-30T16:04:48"/>
    <n v="13.11"/>
    <n v="14"/>
    <s v="EVgo"/>
    <n v="50"/>
    <s v="Tesla"/>
    <n v="2014"/>
    <s v="Yes"/>
    <n v="4.8"/>
    <n v="3"/>
    <s v="Annually"/>
  </r>
  <r>
    <s v="EVS03065"/>
    <n v="37.51408"/>
    <n v="126.909302"/>
    <s v="3176 Seoul Ave"/>
    <x v="6"/>
    <x v="6"/>
    <x v="3"/>
    <x v="0"/>
    <n v="0.24"/>
    <s v="9:00-18:00"/>
    <s v="9:00-18:00"/>
    <d v="1899-12-30T08:52:48"/>
    <n v="16.52"/>
    <n v="49"/>
    <s v="Ionity"/>
    <n v="50"/>
    <s v="CCS, Type 2"/>
    <n v="2023"/>
    <s v="Yes"/>
    <n v="4.5999999999999996"/>
    <n v="8"/>
    <s v="Monthly"/>
  </r>
  <r>
    <s v="EVS03067"/>
    <n v="55.845878999999996"/>
    <n v="37.540371999999998"/>
    <s v="6988 Moscow Ave"/>
    <x v="1"/>
    <x v="1"/>
    <x v="1"/>
    <x v="0"/>
    <n v="0.15"/>
    <d v="2025-07-24T00:00:00"/>
    <s v="9.00-21.00"/>
    <d v="1900-01-11T00:00:00"/>
    <n v="0.74"/>
    <n v="90"/>
    <s v="Greenlots"/>
    <n v="22"/>
    <s v="Tesla"/>
    <n v="2015"/>
    <s v="Yes"/>
    <n v="4.5999999999999996"/>
    <n v="3"/>
    <s v="Monthly"/>
  </r>
  <r>
    <s v="EVS03068"/>
    <n v="41.972503000000003"/>
    <n v="-87.740961999999996"/>
    <s v="6006 Chicago Ave"/>
    <x v="7"/>
    <x v="5"/>
    <x v="0"/>
    <x v="0"/>
    <n v="0.41"/>
    <d v="2025-07-24T00:00:00"/>
    <s v="9.00-21.00"/>
    <d v="1900-01-11T00:00:00"/>
    <n v="5.25"/>
    <n v="37"/>
    <s v="ChargePoint"/>
    <n v="50"/>
    <s v="CCS"/>
    <n v="2013"/>
    <s v="No"/>
    <n v="3.5"/>
    <n v="6"/>
    <s v="Annually"/>
  </r>
  <r>
    <s v="EVS03070"/>
    <n v="39.877161000000001"/>
    <n v="116.435007"/>
    <s v="3237 Beijing Ave"/>
    <x v="10"/>
    <x v="9"/>
    <x v="3"/>
    <x v="0"/>
    <n v="0.28000000000000003"/>
    <s v="6:00-22:00"/>
    <s v="6:00-22:00"/>
    <d v="1899-12-30T16:04:48"/>
    <n v="10.25"/>
    <n v="17"/>
    <s v="Ionity"/>
    <n v="22"/>
    <s v="Tesla, CCS"/>
    <n v="2019"/>
    <s v="Yes"/>
    <n v="4.3"/>
    <n v="7"/>
    <s v="Monthly"/>
  </r>
  <r>
    <s v="EVS03072"/>
    <n v="25.215159"/>
    <n v="55.212093000000003"/>
    <s v="3630 Dubai Ave"/>
    <x v="12"/>
    <x v="11"/>
    <x v="3"/>
    <x v="0"/>
    <n v="0.37"/>
    <d v="2025-07-24T00:00:00"/>
    <s v="9.00-21.00"/>
    <d v="1900-01-11T00:00:00"/>
    <n v="12.41"/>
    <n v="27"/>
    <s v="EVgo"/>
    <n v="50"/>
    <s v="CHAdeMO"/>
    <n v="2015"/>
    <s v="Yes"/>
    <n v="4.2"/>
    <n v="5"/>
    <s v="Annually"/>
  </r>
  <r>
    <s v="EVS03081"/>
    <n v="11.251358"/>
    <n v="22.531801999999999"/>
    <s v="8888 Random Rd"/>
    <x v="2"/>
    <x v="2"/>
    <x v="2"/>
    <x v="0"/>
    <n v="0.16"/>
    <s v="6:00-22:00"/>
    <s v="6:00-22:00"/>
    <d v="1899-12-30T16:04:48"/>
    <n v="2.14"/>
    <n v="72"/>
    <s v="EVgo"/>
    <n v="22"/>
    <s v="CCS"/>
    <n v="2018"/>
    <s v="No"/>
    <n v="4.5"/>
    <n v="10"/>
    <s v="Annually"/>
  </r>
  <r>
    <s v="EVS03084"/>
    <n v="37.516162999999999"/>
    <n v="126.99126699999999"/>
    <s v="617 Seoul Ave"/>
    <x v="6"/>
    <x v="6"/>
    <x v="3"/>
    <x v="0"/>
    <n v="0.33"/>
    <s v="9:00-18:00"/>
    <s v="9:00-18:00"/>
    <d v="1899-12-30T08:52:48"/>
    <n v="11.94"/>
    <n v="94"/>
    <s v="Greenlots"/>
    <n v="350"/>
    <s v="Tesla"/>
    <n v="2019"/>
    <s v="Yes"/>
    <n v="3"/>
    <n v="4"/>
    <s v="Annually"/>
  </r>
  <r>
    <s v="EVS03087"/>
    <n v="13.748694"/>
    <n v="100.409741"/>
    <s v="3279 Bangkok Ave"/>
    <x v="4"/>
    <x v="4"/>
    <x v="3"/>
    <x v="0"/>
    <n v="0.17"/>
    <d v="2025-07-24T00:00:00"/>
    <s v="9.00-21.00"/>
    <d v="1900-01-11T00:00:00"/>
    <n v="7.36"/>
    <n v="19"/>
    <s v="EVgo"/>
    <n v="50"/>
    <s v="Tesla, CHAdeMO"/>
    <n v="2015"/>
    <s v="No"/>
    <n v="4.2"/>
    <n v="10"/>
    <s v="Monthly"/>
  </r>
  <r>
    <s v="EVS03090"/>
    <n v="52.507306999999997"/>
    <n v="13.432992"/>
    <s v="4458 Berlin Ave"/>
    <x v="3"/>
    <x v="3"/>
    <x v="1"/>
    <x v="0"/>
    <n v="0.36"/>
    <s v="6:00-22:00"/>
    <s v="6:00-22:00"/>
    <d v="1899-12-30T16:04:48"/>
    <n v="2.74"/>
    <n v="83"/>
    <s v="ChargePoint"/>
    <n v="150"/>
    <s v="Tesla"/>
    <n v="2016"/>
    <s v="No"/>
    <n v="4.5999999999999996"/>
    <n v="1"/>
    <s v="Quarterly"/>
  </r>
  <r>
    <s v="EVS03092"/>
    <n v="25.368137999999998"/>
    <n v="55.310411999999999"/>
    <s v="7589 Dubai Ave"/>
    <x v="12"/>
    <x v="11"/>
    <x v="3"/>
    <x v="0"/>
    <n v="0.49"/>
    <s v="6:00-22:00"/>
    <s v="6:00-22:00"/>
    <d v="1899-12-30T16:04:48"/>
    <n v="5.16"/>
    <n v="17"/>
    <s v="Tesla"/>
    <n v="150"/>
    <s v="Type 2"/>
    <n v="2013"/>
    <s v="No"/>
    <n v="4"/>
    <n v="2"/>
    <s v="Quarterly"/>
  </r>
  <r>
    <s v="EVS03093"/>
    <n v="-33.758907000000001"/>
    <n v="151.25553300000001"/>
    <s v="2058 Sydney Ave"/>
    <x v="9"/>
    <x v="8"/>
    <x v="5"/>
    <x v="0"/>
    <n v="0.37"/>
    <s v="6:00-22:00"/>
    <s v="6:00-22:00"/>
    <d v="1899-12-30T16:04:48"/>
    <n v="8.2799999999999994"/>
    <n v="81"/>
    <s v="EVgo"/>
    <n v="22"/>
    <s v="Tesla"/>
    <n v="2018"/>
    <s v="Yes"/>
    <n v="4.7"/>
    <n v="3"/>
    <s v="Quarterly"/>
  </r>
  <r>
    <s v="EVS03095"/>
    <n v="55.808869999999999"/>
    <n v="37.671863999999999"/>
    <s v="1454 Moscow Ave"/>
    <x v="1"/>
    <x v="1"/>
    <x v="1"/>
    <x v="0"/>
    <n v="0.36"/>
    <d v="2025-07-24T00:00:00"/>
    <s v="9.00-21.00"/>
    <d v="1900-01-11T00:00:00"/>
    <n v="6.29"/>
    <n v="34"/>
    <s v="Tesla"/>
    <n v="350"/>
    <s v="Tesla"/>
    <n v="2013"/>
    <s v="No"/>
    <n v="4.3"/>
    <n v="7"/>
    <s v="Monthly"/>
  </r>
  <r>
    <s v="EVS03096"/>
    <n v="52.572733999999997"/>
    <n v="13.422304"/>
    <s v="9209 Berlin Ave"/>
    <x v="3"/>
    <x v="3"/>
    <x v="1"/>
    <x v="0"/>
    <n v="0.33"/>
    <d v="2025-07-24T00:00:00"/>
    <s v="9.00-21.00"/>
    <d v="1900-01-11T00:00:00"/>
    <n v="7.42"/>
    <n v="29"/>
    <s v="Ionity"/>
    <n v="350"/>
    <s v="Type 2, CHAdeMO"/>
    <n v="2022"/>
    <s v="Yes"/>
    <n v="4.2"/>
    <n v="7"/>
    <s v="Quarterly"/>
  </r>
  <r>
    <s v="EVS03100"/>
    <n v="41.839708999999999"/>
    <n v="-87.791775000000001"/>
    <s v="8251 Chicago Ave"/>
    <x v="7"/>
    <x v="5"/>
    <x v="0"/>
    <x v="0"/>
    <n v="0.44"/>
    <s v="9:00-18:00"/>
    <s v="9:00-18:00"/>
    <d v="1899-12-30T08:52:48"/>
    <n v="3.73"/>
    <n v="72"/>
    <s v="Tesla"/>
    <n v="22"/>
    <s v="CHAdeMO"/>
    <n v="2015"/>
    <s v="Yes"/>
    <n v="3"/>
    <n v="9"/>
    <s v="Quarterly"/>
  </r>
  <r>
    <s v="EVS03102"/>
    <n v="39.964942000000001"/>
    <n v="116.41817399999999"/>
    <s v="3738 Beijing Ave"/>
    <x v="10"/>
    <x v="9"/>
    <x v="3"/>
    <x v="0"/>
    <n v="0.38"/>
    <s v="9:00-18:00"/>
    <s v="9:00-18:00"/>
    <d v="1899-12-30T08:52:48"/>
    <n v="11.99"/>
    <n v="72"/>
    <s v="EVgo"/>
    <n v="50"/>
    <s v="Type 2, CCS"/>
    <n v="2018"/>
    <s v="Yes"/>
    <n v="3.9"/>
    <n v="4"/>
    <s v="Annually"/>
  </r>
  <r>
    <s v="EVS03104"/>
    <n v="13.807292"/>
    <n v="100.479018"/>
    <s v="5370 Bangkok Ave"/>
    <x v="4"/>
    <x v="4"/>
    <x v="3"/>
    <x v="0"/>
    <n v="0.4"/>
    <s v="6:00-22:00"/>
    <s v="6:00-22:00"/>
    <d v="1899-12-30T16:04:48"/>
    <n v="1.63"/>
    <n v="22"/>
    <s v="Tesla"/>
    <n v="50"/>
    <s v="Type 2, CCS"/>
    <n v="2020"/>
    <s v="Yes"/>
    <n v="3.3"/>
    <n v="5"/>
    <s v="Quarterly"/>
  </r>
  <r>
    <s v="EVS03105"/>
    <n v="55.865267000000003"/>
    <n v="37.609647000000002"/>
    <s v="3215 Moscow Ave"/>
    <x v="1"/>
    <x v="1"/>
    <x v="1"/>
    <x v="0"/>
    <n v="0.22"/>
    <s v="6:00-22:00"/>
    <s v="6:00-22:00"/>
    <d v="1899-12-30T16:04:48"/>
    <n v="10.83"/>
    <n v="80"/>
    <s v="EVgo"/>
    <n v="350"/>
    <s v="CHAdeMO"/>
    <n v="2016"/>
    <s v="Yes"/>
    <n v="3.7"/>
    <n v="9"/>
    <s v="Quarterly"/>
  </r>
  <r>
    <s v="EVS03107"/>
    <n v="19.142980999999999"/>
    <n v="72.887282999999996"/>
    <s v="3633 Mumbai Ave"/>
    <x v="13"/>
    <x v="12"/>
    <x v="3"/>
    <x v="0"/>
    <n v="0.5"/>
    <s v="9:00-18:00"/>
    <s v="9:00-18:00"/>
    <d v="1899-12-30T08:52:48"/>
    <n v="3.08"/>
    <n v="91"/>
    <s v="Greenlots"/>
    <n v="22"/>
    <s v="CCS, Tesla"/>
    <n v="2019"/>
    <s v="Yes"/>
    <n v="3.2"/>
    <n v="3"/>
    <s v="Quarterly"/>
  </r>
  <r>
    <s v="EVS03108"/>
    <n v="19.594166000000001"/>
    <n v="-99.170461000000003"/>
    <s v="4081 Mexico City Ave"/>
    <x v="17"/>
    <x v="14"/>
    <x v="0"/>
    <x v="0"/>
    <n v="0.18"/>
    <d v="2025-07-24T00:00:00"/>
    <s v="9.00-21.00"/>
    <d v="1900-01-11T00:00:00"/>
    <n v="5.82"/>
    <n v="51"/>
    <s v="EVgo"/>
    <n v="350"/>
    <s v="CCS, Type 2"/>
    <n v="2012"/>
    <s v="Yes"/>
    <n v="3.5"/>
    <n v="6"/>
    <s v="Monthly"/>
  </r>
  <r>
    <s v="EVS03110"/>
    <n v="37.754897999999997"/>
    <n v="-122.351781"/>
    <s v="9142 San Francisco Ave"/>
    <x v="5"/>
    <x v="5"/>
    <x v="0"/>
    <x v="0"/>
    <n v="0.39"/>
    <s v="9:00-18:00"/>
    <s v="9:00-18:00"/>
    <d v="1899-12-30T08:52:48"/>
    <n v="18.079999999999998"/>
    <n v="86"/>
    <s v="EVgo"/>
    <n v="22"/>
    <s v="Type 2, CHAdeMO"/>
    <n v="2021"/>
    <s v="No"/>
    <n v="4.9000000000000004"/>
    <n v="4"/>
    <s v="Quarterly"/>
  </r>
  <r>
    <s v="EVS03111"/>
    <n v="3.7205140000000001"/>
    <n v="-110.888786"/>
    <s v="496 Random Rd"/>
    <x v="11"/>
    <x v="10"/>
    <x v="6"/>
    <x v="0"/>
    <n v="0.24"/>
    <d v="2025-07-24T00:00:00"/>
    <s v="9.00-21.00"/>
    <d v="1900-01-11T00:00:00"/>
    <n v="12.14"/>
    <n v="99"/>
    <s v="Greenlots"/>
    <n v="350"/>
    <s v="Tesla, CHAdeMO"/>
    <n v="2014"/>
    <s v="Yes"/>
    <n v="3.5"/>
    <n v="7"/>
    <s v="Monthly"/>
  </r>
  <r>
    <s v="EVS03112"/>
    <n v="-33.702218999999999"/>
    <n v="18.598738999999998"/>
    <s v="9825 Cape Town Ave"/>
    <x v="14"/>
    <x v="13"/>
    <x v="7"/>
    <x v="0"/>
    <n v="0.41"/>
    <s v="9:00-18:00"/>
    <s v="9:00-18:00"/>
    <d v="1899-12-30T08:52:48"/>
    <n v="14.36"/>
    <n v="84"/>
    <s v="ChargePoint"/>
    <n v="22"/>
    <s v="CHAdeMO"/>
    <n v="2012"/>
    <s v="No"/>
    <n v="3.9"/>
    <n v="2"/>
    <s v="Quarterly"/>
  </r>
  <r>
    <s v="EVS03113"/>
    <n v="-23.591311999999999"/>
    <n v="-46.537106000000001"/>
    <s v="2205 SÃ£o Paulo Ave"/>
    <x v="8"/>
    <x v="7"/>
    <x v="4"/>
    <x v="0"/>
    <n v="0.49"/>
    <d v="2025-07-24T00:00:00"/>
    <s v="9.00-21.00"/>
    <d v="1900-01-11T00:00:00"/>
    <n v="12.68"/>
    <n v="61"/>
    <s v="ChargePoint"/>
    <n v="50"/>
    <s v="Type 2, CHAdeMO"/>
    <n v="2022"/>
    <s v="No"/>
    <n v="3.8"/>
    <n v="4"/>
    <s v="Annually"/>
  </r>
  <r>
    <s v="EVS03116"/>
    <n v="19.147316"/>
    <n v="72.868607999999995"/>
    <s v="7837 Mumbai Ave"/>
    <x v="13"/>
    <x v="12"/>
    <x v="3"/>
    <x v="0"/>
    <n v="0.43"/>
    <s v="9:00-18:00"/>
    <s v="9:00-18:00"/>
    <d v="1899-12-30T08:52:48"/>
    <n v="5.28"/>
    <n v="15"/>
    <s v="Ionity"/>
    <n v="50"/>
    <s v="CCS, Tesla"/>
    <n v="2018"/>
    <s v="No"/>
    <n v="4.3"/>
    <n v="7"/>
    <s v="Monthly"/>
  </r>
  <r>
    <s v="EVS03118"/>
    <n v="-33.878585000000001"/>
    <n v="18.407882000000001"/>
    <s v="7192 Cape Town Ave"/>
    <x v="14"/>
    <x v="13"/>
    <x v="7"/>
    <x v="0"/>
    <n v="0.25"/>
    <s v="9:00-18:00"/>
    <s v="9:00-18:00"/>
    <d v="1899-12-30T08:52:48"/>
    <n v="7"/>
    <n v="20"/>
    <s v="Ionity"/>
    <n v="350"/>
    <s v="CCS, CHAdeMO"/>
    <n v="2015"/>
    <s v="Yes"/>
    <n v="4"/>
    <n v="6"/>
    <s v="Monthly"/>
  </r>
  <r>
    <s v="EVS03120"/>
    <n v="19.504928"/>
    <n v="-99.136103000000006"/>
    <s v="2980 Mexico City Ave"/>
    <x v="17"/>
    <x v="14"/>
    <x v="0"/>
    <x v="0"/>
    <n v="0.39"/>
    <s v="6:00-22:00"/>
    <s v="6:00-22:00"/>
    <d v="1899-12-30T16:04:48"/>
    <n v="13.31"/>
    <n v="53"/>
    <s v="Greenlots"/>
    <n v="150"/>
    <s v="Tesla, Type 2"/>
    <n v="2023"/>
    <s v="No"/>
    <n v="3.1"/>
    <n v="7"/>
    <s v="Quarterly"/>
  </r>
  <r>
    <s v="EVS03126"/>
    <n v="25.365836000000002"/>
    <n v="55.342976999999998"/>
    <s v="4617 Dubai Ave"/>
    <x v="12"/>
    <x v="11"/>
    <x v="3"/>
    <x v="0"/>
    <n v="0.49"/>
    <s v="9:00-18:00"/>
    <s v="9:00-18:00"/>
    <d v="1899-12-30T08:52:48"/>
    <n v="7.93"/>
    <n v="21"/>
    <s v="ChargePoint"/>
    <n v="50"/>
    <s v="CHAdeMO"/>
    <n v="2011"/>
    <s v="No"/>
    <n v="3.6"/>
    <n v="8"/>
    <s v="Monthly"/>
  </r>
  <r>
    <s v="EVS03127"/>
    <n v="18.927312000000001"/>
    <n v="72.810445000000001"/>
    <s v="6533 Mumbai Ave"/>
    <x v="13"/>
    <x v="12"/>
    <x v="3"/>
    <x v="0"/>
    <n v="0.3"/>
    <s v="9:00-18:00"/>
    <s v="9:00-18:00"/>
    <d v="1899-12-30T08:52:48"/>
    <n v="18.22"/>
    <n v="50"/>
    <s v="Greenlots"/>
    <n v="22"/>
    <s v="Type 2, CHAdeMO"/>
    <n v="2014"/>
    <s v="No"/>
    <n v="3.3"/>
    <n v="1"/>
    <s v="Monthly"/>
  </r>
  <r>
    <s v="EVS03134"/>
    <n v="25.372153000000001"/>
    <n v="55.264046"/>
    <s v="6207 Dubai Ave"/>
    <x v="12"/>
    <x v="11"/>
    <x v="3"/>
    <x v="0"/>
    <n v="0.41"/>
    <s v="6:00-22:00"/>
    <s v="6:00-22:00"/>
    <d v="1899-12-30T16:04:48"/>
    <n v="1.69"/>
    <n v="80"/>
    <s v="Ionity"/>
    <n v="350"/>
    <s v="CHAdeMO, CCS"/>
    <n v="2011"/>
    <s v="No"/>
    <n v="3.6"/>
    <n v="10"/>
    <s v="Monthly"/>
  </r>
  <r>
    <s v="EVS03136"/>
    <n v="34.061207000000003"/>
    <n v="-118.310312"/>
    <s v="3910 Los Angeles Ave"/>
    <x v="16"/>
    <x v="5"/>
    <x v="0"/>
    <x v="0"/>
    <n v="0.16"/>
    <s v="6:00-22:00"/>
    <s v="6:00-22:00"/>
    <d v="1899-12-30T16:04:48"/>
    <n v="19.04"/>
    <n v="15"/>
    <s v="Tesla"/>
    <n v="150"/>
    <s v="Type 2, CHAdeMO"/>
    <n v="2023"/>
    <s v="No"/>
    <n v="3.2"/>
    <n v="9"/>
    <s v="Monthly"/>
  </r>
  <r>
    <s v="EVS03137"/>
    <n v="19.422827000000002"/>
    <n v="-99.134455000000003"/>
    <s v="2934 Mexico City Ave"/>
    <x v="17"/>
    <x v="14"/>
    <x v="0"/>
    <x v="0"/>
    <n v="0.26"/>
    <d v="2025-07-24T00:00:00"/>
    <s v="9.00-21.00"/>
    <d v="1900-01-11T00:00:00"/>
    <n v="17.57"/>
    <n v="92"/>
    <s v="Ionity"/>
    <n v="150"/>
    <s v="CHAdeMO"/>
    <n v="2017"/>
    <s v="Yes"/>
    <n v="3.9"/>
    <n v="8"/>
    <s v="Monthly"/>
  </r>
  <r>
    <s v="EVS03138"/>
    <n v="41.955795000000002"/>
    <n v="-87.785392000000002"/>
    <s v="7360 Chicago Ave"/>
    <x v="7"/>
    <x v="5"/>
    <x v="0"/>
    <x v="0"/>
    <n v="0.15"/>
    <s v="9:00-18:00"/>
    <s v="9:00-18:00"/>
    <d v="1899-12-30T08:52:48"/>
    <n v="6.29"/>
    <n v="62"/>
    <s v="Tesla"/>
    <n v="22"/>
    <s v="Tesla"/>
    <n v="2014"/>
    <s v="No"/>
    <n v="4.4000000000000004"/>
    <n v="3"/>
    <s v="Annually"/>
  </r>
  <r>
    <s v="EVS03141"/>
    <n v="54.63608"/>
    <n v="-100.91936699999999"/>
    <s v="6572 Random Rd"/>
    <x v="2"/>
    <x v="2"/>
    <x v="2"/>
    <x v="0"/>
    <n v="0.19"/>
    <s v="9:00-18:00"/>
    <s v="9:00-18:00"/>
    <d v="1899-12-30T08:52:48"/>
    <n v="10.55"/>
    <n v="55"/>
    <s v="Ionity"/>
    <n v="22"/>
    <s v="Type 2, CHAdeMO"/>
    <n v="2013"/>
    <s v="Yes"/>
    <n v="3.5"/>
    <n v="5"/>
    <s v="Quarterly"/>
  </r>
  <r>
    <s v="EVS03145"/>
    <n v="37.896912"/>
    <n v="-122.40262199999999"/>
    <s v="4632 San Francisco Ave"/>
    <x v="5"/>
    <x v="5"/>
    <x v="0"/>
    <x v="0"/>
    <n v="0.21"/>
    <d v="2025-07-24T00:00:00"/>
    <s v="9.00-21.00"/>
    <d v="1900-01-11T00:00:00"/>
    <n v="4.3899999999999997"/>
    <n v="70"/>
    <s v="ChargePoint"/>
    <n v="150"/>
    <s v="CHAdeMO, CCS"/>
    <n v="2021"/>
    <s v="No"/>
    <n v="4.0999999999999996"/>
    <n v="7"/>
    <s v="Monthly"/>
  </r>
  <r>
    <s v="EVS03146"/>
    <n v="34.047676000000003"/>
    <n v="-118.27504500000001"/>
    <s v="2216 Los Angeles Ave"/>
    <x v="16"/>
    <x v="5"/>
    <x v="0"/>
    <x v="0"/>
    <n v="0.12"/>
    <d v="2025-07-24T00:00:00"/>
    <s v="9.00-21.00"/>
    <d v="1900-01-11T00:00:00"/>
    <n v="18.600000000000001"/>
    <n v="39"/>
    <s v="ChargePoint"/>
    <n v="150"/>
    <s v="Type 2, Tesla"/>
    <n v="2022"/>
    <s v="Yes"/>
    <n v="4.5"/>
    <n v="4"/>
    <s v="Annually"/>
  </r>
  <r>
    <s v="EVS03147"/>
    <n v="37.793337999999999"/>
    <n v="-122.38324"/>
    <s v="2336 San Francisco Ave"/>
    <x v="5"/>
    <x v="5"/>
    <x v="0"/>
    <x v="0"/>
    <n v="0.37"/>
    <s v="9:00-18:00"/>
    <s v="9:00-18:00"/>
    <d v="1899-12-30T08:52:48"/>
    <n v="19.73"/>
    <n v="42"/>
    <s v="Tesla"/>
    <n v="350"/>
    <s v="CHAdeMO"/>
    <n v="2018"/>
    <s v="Yes"/>
    <n v="4.4000000000000004"/>
    <n v="5"/>
    <s v="Quarterly"/>
  </r>
  <r>
    <s v="EVS03150"/>
    <n v="13.701694"/>
    <n v="100.575355"/>
    <s v="5619 Bangkok Ave"/>
    <x v="4"/>
    <x v="4"/>
    <x v="3"/>
    <x v="0"/>
    <n v="0.31"/>
    <d v="2025-07-24T00:00:00"/>
    <s v="9.00-21.00"/>
    <d v="1900-01-11T00:00:00"/>
    <n v="10.85"/>
    <n v="77"/>
    <s v="Tesla"/>
    <n v="22"/>
    <s v="CHAdeMO"/>
    <n v="2023"/>
    <s v="Yes"/>
    <n v="4.2"/>
    <n v="3"/>
    <s v="Annually"/>
  </r>
  <r>
    <s v="EVS03151"/>
    <n v="64.377673000000001"/>
    <n v="6.0504660000000001"/>
    <s v="9271 Random Rd"/>
    <x v="11"/>
    <x v="10"/>
    <x v="6"/>
    <x v="0"/>
    <n v="0.18"/>
    <d v="2025-07-24T00:00:00"/>
    <s v="9.00-21.00"/>
    <d v="1900-01-11T00:00:00"/>
    <n v="7.86"/>
    <n v="55"/>
    <s v="Tesla"/>
    <n v="150"/>
    <s v="CCS, Type 2"/>
    <n v="2021"/>
    <s v="Yes"/>
    <n v="4.5"/>
    <n v="3"/>
    <s v="Monthly"/>
  </r>
  <r>
    <s v="EVS03159"/>
    <n v="39.803027"/>
    <n v="116.31605"/>
    <s v="4506 Beijing Ave"/>
    <x v="10"/>
    <x v="9"/>
    <x v="3"/>
    <x v="0"/>
    <n v="0.34"/>
    <s v="9:00-18:00"/>
    <s v="9:00-18:00"/>
    <d v="1899-12-30T08:52:48"/>
    <n v="10.08"/>
    <n v="74"/>
    <s v="Ionity"/>
    <n v="150"/>
    <s v="CCS"/>
    <n v="2010"/>
    <s v="Yes"/>
    <n v="3.9"/>
    <n v="1"/>
    <s v="Quarterly"/>
  </r>
  <r>
    <s v="EVS03162"/>
    <n v="37.641488000000003"/>
    <n v="127.023796"/>
    <s v="1863 Seoul Ave"/>
    <x v="6"/>
    <x v="6"/>
    <x v="3"/>
    <x v="0"/>
    <n v="0.14000000000000001"/>
    <s v="6:00-22:00"/>
    <s v="6:00-22:00"/>
    <d v="1899-12-30T16:04:48"/>
    <n v="4.43"/>
    <n v="27"/>
    <s v="EVgo"/>
    <n v="150"/>
    <s v="Tesla"/>
    <n v="2015"/>
    <s v="No"/>
    <n v="4.0999999999999996"/>
    <n v="2"/>
    <s v="Monthly"/>
  </r>
  <r>
    <s v="EVS03163"/>
    <n v="37.789011000000002"/>
    <n v="-122.439273"/>
    <s v="710 San Francisco Ave"/>
    <x v="5"/>
    <x v="5"/>
    <x v="0"/>
    <x v="0"/>
    <n v="0.34"/>
    <d v="2025-07-24T00:00:00"/>
    <s v="9.00-21.00"/>
    <d v="1900-01-11T00:00:00"/>
    <n v="7.37"/>
    <n v="38"/>
    <s v="Tesla"/>
    <n v="50"/>
    <s v="CHAdeMO"/>
    <n v="2020"/>
    <s v="No"/>
    <n v="3.1"/>
    <n v="1"/>
    <s v="Annually"/>
  </r>
  <r>
    <s v="EVS03165"/>
    <n v="19.120253999999999"/>
    <n v="72.962311999999997"/>
    <s v="6569 Mumbai Ave"/>
    <x v="13"/>
    <x v="12"/>
    <x v="3"/>
    <x v="0"/>
    <n v="0.48"/>
    <s v="6:00-22:00"/>
    <s v="6:00-22:00"/>
    <d v="1899-12-30T16:04:48"/>
    <n v="7"/>
    <n v="65"/>
    <s v="ChargePoint"/>
    <n v="150"/>
    <s v="Tesla, CCS"/>
    <n v="2012"/>
    <s v="No"/>
    <n v="3"/>
    <n v="6"/>
    <s v="Monthly"/>
  </r>
  <r>
    <s v="EVS03169"/>
    <n v="25.218768000000001"/>
    <n v="55.222107999999999"/>
    <s v="81 Dubai Ave"/>
    <x v="12"/>
    <x v="11"/>
    <x v="3"/>
    <x v="0"/>
    <n v="0.2"/>
    <s v="9:00-18:00"/>
    <s v="9:00-18:00"/>
    <d v="1899-12-30T08:52:48"/>
    <n v="12.64"/>
    <n v="56"/>
    <s v="EVgo"/>
    <n v="150"/>
    <s v="CHAdeMO, Tesla"/>
    <n v="2019"/>
    <s v="Yes"/>
    <n v="3.1"/>
    <n v="4"/>
    <s v="Monthly"/>
  </r>
  <r>
    <s v="EVS03170"/>
    <n v="-23.583653000000002"/>
    <n v="-46.550652999999997"/>
    <s v="8758 SÃ£o Paulo Ave"/>
    <x v="8"/>
    <x v="7"/>
    <x v="4"/>
    <x v="0"/>
    <n v="0.17"/>
    <d v="2025-07-24T00:00:00"/>
    <s v="9.00-21.00"/>
    <d v="1900-01-11T00:00:00"/>
    <n v="2.2400000000000002"/>
    <n v="94"/>
    <s v="EVgo"/>
    <n v="50"/>
    <s v="Tesla"/>
    <n v="2013"/>
    <s v="Yes"/>
    <n v="4.0999999999999996"/>
    <n v="3"/>
    <s v="Monthly"/>
  </r>
  <r>
    <s v="EVS03171"/>
    <n v="68.453494000000006"/>
    <n v="109.175544"/>
    <s v="6922 Random Rd"/>
    <x v="2"/>
    <x v="2"/>
    <x v="2"/>
    <x v="0"/>
    <n v="0.2"/>
    <d v="2025-07-24T00:00:00"/>
    <s v="9.00-21.00"/>
    <d v="1900-01-11T00:00:00"/>
    <n v="16.489999999999998"/>
    <n v="91"/>
    <s v="Greenlots"/>
    <n v="50"/>
    <s v="CCS, CHAdeMO"/>
    <n v="2023"/>
    <s v="Yes"/>
    <n v="4.4000000000000004"/>
    <n v="9"/>
    <s v="Monthly"/>
  </r>
  <r>
    <s v="EVS03173"/>
    <n v="39.804212"/>
    <n v="116.268323"/>
    <s v="140 Beijing Ave"/>
    <x v="10"/>
    <x v="9"/>
    <x v="3"/>
    <x v="0"/>
    <n v="0.31"/>
    <s v="6:00-22:00"/>
    <s v="6:00-22:00"/>
    <d v="1899-12-30T16:04:48"/>
    <n v="14.32"/>
    <n v="78"/>
    <s v="Tesla"/>
    <n v="150"/>
    <s v="Type 2, CHAdeMO"/>
    <n v="2017"/>
    <s v="Yes"/>
    <n v="4.8"/>
    <n v="5"/>
    <s v="Quarterly"/>
  </r>
  <r>
    <s v="EVS03183"/>
    <n v="-23.608149000000001"/>
    <n v="-46.555027000000003"/>
    <s v="7082 SÃ£o Paulo Ave"/>
    <x v="8"/>
    <x v="7"/>
    <x v="4"/>
    <x v="0"/>
    <n v="0.16"/>
    <s v="9:00-18:00"/>
    <s v="9:00-18:00"/>
    <d v="1899-12-30T08:52:48"/>
    <n v="15.38"/>
    <n v="31"/>
    <s v="EVgo"/>
    <n v="150"/>
    <s v="Tesla, Type 2"/>
    <n v="2020"/>
    <s v="No"/>
    <n v="4.5999999999999996"/>
    <n v="5"/>
    <s v="Quarterly"/>
  </r>
  <r>
    <s v="EVS03186"/>
    <n v="19.421057999999999"/>
    <n v="-99.197267999999994"/>
    <s v="1424 Mexico City Ave"/>
    <x v="17"/>
    <x v="14"/>
    <x v="0"/>
    <x v="0"/>
    <n v="0.16"/>
    <d v="2025-07-24T00:00:00"/>
    <s v="9.00-21.00"/>
    <d v="1900-01-11T00:00:00"/>
    <n v="4.4800000000000004"/>
    <n v="17"/>
    <s v="ChargePoint"/>
    <n v="350"/>
    <s v="CHAdeMO"/>
    <n v="2015"/>
    <s v="Yes"/>
    <n v="4.4000000000000004"/>
    <n v="1"/>
    <s v="Quarterly"/>
  </r>
  <r>
    <s v="EVS03187"/>
    <n v="13.859597000000001"/>
    <n v="100.513305"/>
    <s v="5657 Bangkok Ave"/>
    <x v="4"/>
    <x v="4"/>
    <x v="3"/>
    <x v="0"/>
    <n v="0.37"/>
    <s v="6:00-22:00"/>
    <s v="6:00-22:00"/>
    <d v="1899-12-30T16:04:48"/>
    <n v="16.3"/>
    <n v="11"/>
    <s v="ChargePoint"/>
    <n v="150"/>
    <s v="Tesla, Type 2"/>
    <n v="2015"/>
    <s v="Yes"/>
    <n v="4.4000000000000004"/>
    <n v="1"/>
    <s v="Annually"/>
  </r>
  <r>
    <s v="EVS03190"/>
    <n v="-23.647971999999999"/>
    <n v="-46.657321000000003"/>
    <s v="1186 SÃ£o Paulo Ave"/>
    <x v="8"/>
    <x v="7"/>
    <x v="4"/>
    <x v="0"/>
    <n v="0.24"/>
    <d v="2025-07-24T00:00:00"/>
    <s v="9.00-21.00"/>
    <d v="1900-01-11T00:00:00"/>
    <n v="10.99"/>
    <n v="88"/>
    <s v="Greenlots"/>
    <n v="50"/>
    <s v="CHAdeMO, CCS"/>
    <n v="2022"/>
    <s v="Yes"/>
    <n v="4.8"/>
    <n v="8"/>
    <s v="Monthly"/>
  </r>
  <r>
    <s v="EVS03191"/>
    <n v="61.039985999999999"/>
    <n v="-63.718519000000001"/>
    <s v="9773 Random Rd"/>
    <x v="11"/>
    <x v="10"/>
    <x v="6"/>
    <x v="0"/>
    <n v="0.24"/>
    <s v="9:00-18:00"/>
    <s v="9:00-18:00"/>
    <d v="1899-12-30T08:52:48"/>
    <n v="11.05"/>
    <n v="96"/>
    <s v="EVgo"/>
    <n v="150"/>
    <s v="Type 2, CCS"/>
    <n v="2013"/>
    <s v="No"/>
    <n v="3.7"/>
    <n v="7"/>
    <s v="Quarterly"/>
  </r>
  <r>
    <s v="EVS03197"/>
    <n v="-23.610887000000002"/>
    <n v="-46.619098999999999"/>
    <s v="8666 SÃ£o Paulo Ave"/>
    <x v="8"/>
    <x v="7"/>
    <x v="4"/>
    <x v="0"/>
    <n v="0.36"/>
    <d v="2025-07-24T00:00:00"/>
    <s v="9.00-21.00"/>
    <d v="1900-01-11T00:00:00"/>
    <n v="5.39"/>
    <n v="65"/>
    <s v="EVgo"/>
    <n v="150"/>
    <s v="Tesla"/>
    <n v="2017"/>
    <s v="Yes"/>
    <n v="4.7"/>
    <n v="4"/>
    <s v="Monthly"/>
  </r>
  <r>
    <s v="EVS03200"/>
    <n v="41.944508999999996"/>
    <n v="-87.636325999999997"/>
    <s v="876 Chicago Ave"/>
    <x v="7"/>
    <x v="5"/>
    <x v="0"/>
    <x v="0"/>
    <n v="0.26"/>
    <s v="6:00-22:00"/>
    <s v="6:00-22:00"/>
    <d v="1899-12-30T16:04:48"/>
    <n v="1.54"/>
    <n v="64"/>
    <s v="EVgo"/>
    <n v="150"/>
    <s v="Type 2, CHAdeMO"/>
    <n v="2011"/>
    <s v="No"/>
    <n v="3.8"/>
    <n v="2"/>
    <s v="Monthly"/>
  </r>
  <r>
    <s v="EVS03201"/>
    <n v="61.155472000000003"/>
    <n v="-44.226931"/>
    <s v="6055 Random Rd"/>
    <x v="2"/>
    <x v="2"/>
    <x v="2"/>
    <x v="0"/>
    <n v="0.45"/>
    <s v="6:00-22:00"/>
    <s v="6:00-22:00"/>
    <d v="1899-12-30T16:04:48"/>
    <n v="1.2"/>
    <n v="91"/>
    <s v="ChargePoint"/>
    <n v="350"/>
    <s v="CHAdeMO, Type 2"/>
    <n v="2019"/>
    <s v="No"/>
    <n v="4.3"/>
    <n v="5"/>
    <s v="Quarterly"/>
  </r>
  <r>
    <s v="EVS03203"/>
    <n v="-23.562311999999999"/>
    <n v="-46.692686999999999"/>
    <s v="515 SÃ£o Paulo Ave"/>
    <x v="8"/>
    <x v="7"/>
    <x v="4"/>
    <x v="0"/>
    <n v="0.45"/>
    <s v="9:00-18:00"/>
    <s v="9:00-18:00"/>
    <d v="1899-12-30T08:52:48"/>
    <n v="6.33"/>
    <n v="71"/>
    <s v="Ionity"/>
    <n v="350"/>
    <s v="CCS"/>
    <n v="2018"/>
    <s v="No"/>
    <n v="4.0999999999999996"/>
    <n v="1"/>
    <s v="Quarterly"/>
  </r>
  <r>
    <s v="EVS03204"/>
    <n v="34.189639"/>
    <n v="-118.380686"/>
    <s v="5434 Los Angeles Ave"/>
    <x v="16"/>
    <x v="5"/>
    <x v="0"/>
    <x v="0"/>
    <n v="0.26"/>
    <s v="6:00-22:00"/>
    <s v="6:00-22:00"/>
    <d v="1899-12-30T16:04:48"/>
    <n v="8.1300000000000008"/>
    <n v="43"/>
    <s v="Greenlots"/>
    <n v="50"/>
    <s v="CCS"/>
    <n v="2022"/>
    <s v="No"/>
    <n v="4.5999999999999996"/>
    <n v="4"/>
    <s v="Annually"/>
  </r>
  <r>
    <s v="EVS03206"/>
    <n v="43.694651999999998"/>
    <n v="-79.422816999999995"/>
    <s v="4329 Toronto Ave"/>
    <x v="0"/>
    <x v="0"/>
    <x v="0"/>
    <x v="0"/>
    <n v="0.49"/>
    <s v="9:00-18:00"/>
    <s v="9:00-18:00"/>
    <d v="1899-12-30T08:52:48"/>
    <n v="4.72"/>
    <n v="98"/>
    <s v="Tesla"/>
    <n v="50"/>
    <s v="CHAdeMO, CCS"/>
    <n v="2013"/>
    <s v="Yes"/>
    <n v="3.8"/>
    <n v="8"/>
    <s v="Annually"/>
  </r>
  <r>
    <s v="EVS03210"/>
    <n v="19.576076"/>
    <n v="-99.029989999999998"/>
    <s v="6962 Mexico City Ave"/>
    <x v="17"/>
    <x v="14"/>
    <x v="0"/>
    <x v="0"/>
    <n v="0.23"/>
    <s v="9:00-18:00"/>
    <s v="9:00-18:00"/>
    <d v="1899-12-30T08:52:48"/>
    <n v="4.82"/>
    <n v="37"/>
    <s v="Greenlots"/>
    <n v="22"/>
    <s v="Tesla, CHAdeMO"/>
    <n v="2010"/>
    <s v="Yes"/>
    <n v="3.1"/>
    <n v="6"/>
    <s v="Quarterly"/>
  </r>
  <r>
    <s v="EVS03218"/>
    <n v="-33.860565999999999"/>
    <n v="18.569641000000001"/>
    <s v="134 Cape Town Ave"/>
    <x v="14"/>
    <x v="13"/>
    <x v="7"/>
    <x v="0"/>
    <n v="0.37"/>
    <s v="9:00-18:00"/>
    <s v="9:00-18:00"/>
    <d v="1899-12-30T08:52:48"/>
    <n v="7.41"/>
    <n v="62"/>
    <s v="Ionity"/>
    <n v="150"/>
    <s v="Tesla, CCS"/>
    <n v="2023"/>
    <s v="No"/>
    <n v="3.2"/>
    <n v="6"/>
    <s v="Quarterly"/>
  </r>
  <r>
    <s v="EVS03220"/>
    <n v="52.454822"/>
    <n v="13.412634000000001"/>
    <s v="4071 Berlin Ave"/>
    <x v="3"/>
    <x v="3"/>
    <x v="1"/>
    <x v="0"/>
    <n v="0.49"/>
    <s v="6:00-22:00"/>
    <s v="6:00-22:00"/>
    <d v="1899-12-30T16:04:48"/>
    <n v="5.56"/>
    <n v="31"/>
    <s v="Greenlots"/>
    <n v="150"/>
    <s v="Tesla"/>
    <n v="2023"/>
    <s v="Yes"/>
    <n v="4.0999999999999996"/>
    <n v="1"/>
    <s v="Quarterly"/>
  </r>
  <r>
    <s v="EVS03221"/>
    <n v="48.609982000000002"/>
    <n v="73.795316999999997"/>
    <s v="5823 Random Rd"/>
    <x v="2"/>
    <x v="2"/>
    <x v="2"/>
    <x v="0"/>
    <n v="0.49"/>
    <s v="9:00-18:00"/>
    <s v="9:00-18:00"/>
    <d v="1899-12-30T08:52:48"/>
    <n v="9.8000000000000007"/>
    <n v="75"/>
    <s v="Ionity"/>
    <n v="150"/>
    <s v="CCS"/>
    <n v="2012"/>
    <s v="Yes"/>
    <n v="4"/>
    <n v="4"/>
    <s v="Monthly"/>
  </r>
  <r>
    <s v="EVS03226"/>
    <n v="37.832084999999999"/>
    <n v="-122.323797"/>
    <s v="9076 San Francisco Ave"/>
    <x v="5"/>
    <x v="5"/>
    <x v="0"/>
    <x v="0"/>
    <n v="0.33"/>
    <s v="6:00-22:00"/>
    <s v="6:00-22:00"/>
    <d v="1899-12-30T16:04:48"/>
    <n v="18.489999999999998"/>
    <n v="44"/>
    <s v="ChargePoint"/>
    <n v="50"/>
    <s v="Tesla"/>
    <n v="2018"/>
    <s v="Yes"/>
    <n v="4.7"/>
    <n v="9"/>
    <s v="Annually"/>
  </r>
  <r>
    <s v="EVS03227"/>
    <n v="19.118172000000001"/>
    <n v="72.888301999999996"/>
    <s v="6742 Mumbai Ave"/>
    <x v="13"/>
    <x v="12"/>
    <x v="3"/>
    <x v="0"/>
    <n v="0.35"/>
    <d v="2025-07-24T00:00:00"/>
    <s v="9.00-21.00"/>
    <d v="1900-01-11T00:00:00"/>
    <n v="16.53"/>
    <n v="71"/>
    <s v="Tesla"/>
    <n v="150"/>
    <s v="Type 2, CHAdeMO"/>
    <n v="2016"/>
    <s v="Yes"/>
    <n v="5"/>
    <n v="7"/>
    <s v="Annually"/>
  </r>
  <r>
    <s v="EVS03231"/>
    <n v="9.2552520000000005"/>
    <n v="-11.835364999999999"/>
    <s v="376 Random Rd"/>
    <x v="2"/>
    <x v="2"/>
    <x v="2"/>
    <x v="0"/>
    <n v="0.26"/>
    <d v="2025-07-24T00:00:00"/>
    <s v="9.00-21.00"/>
    <d v="1900-01-11T00:00:00"/>
    <n v="3.86"/>
    <n v="92"/>
    <s v="Greenlots"/>
    <n v="22"/>
    <s v="CCS"/>
    <n v="2011"/>
    <s v="Yes"/>
    <n v="3.6"/>
    <n v="4"/>
    <s v="Monthly"/>
  </r>
  <r>
    <s v="EVS03232"/>
    <n v="37.715479000000002"/>
    <n v="-122.358687"/>
    <s v="8740 San Francisco Ave"/>
    <x v="5"/>
    <x v="5"/>
    <x v="0"/>
    <x v="0"/>
    <n v="0.18"/>
    <s v="6:00-22:00"/>
    <s v="6:00-22:00"/>
    <d v="1899-12-30T16:04:48"/>
    <n v="14.6"/>
    <n v="56"/>
    <s v="Ionity"/>
    <n v="150"/>
    <s v="Type 2"/>
    <n v="2015"/>
    <s v="No"/>
    <n v="4.0999999999999996"/>
    <n v="1"/>
    <s v="Quarterly"/>
  </r>
  <r>
    <s v="EVS03237"/>
    <n v="55.839083000000002"/>
    <n v="37.681925999999997"/>
    <s v="9487 Moscow Ave"/>
    <x v="1"/>
    <x v="1"/>
    <x v="1"/>
    <x v="0"/>
    <n v="0.22"/>
    <s v="9:00-18:00"/>
    <s v="9:00-18:00"/>
    <d v="1899-12-30T08:52:48"/>
    <n v="5.53"/>
    <n v="87"/>
    <s v="Ionity"/>
    <n v="150"/>
    <s v="CCS"/>
    <n v="2015"/>
    <s v="No"/>
    <n v="4.8"/>
    <n v="3"/>
    <s v="Monthly"/>
  </r>
  <r>
    <s v="EVS03241"/>
    <n v="-5.8825000000000002E-2"/>
    <n v="141.52983"/>
    <s v="1632 Random Rd"/>
    <x v="11"/>
    <x v="10"/>
    <x v="6"/>
    <x v="0"/>
    <n v="0.2"/>
    <s v="9:00-18:00"/>
    <s v="9:00-18:00"/>
    <d v="1899-12-30T08:52:48"/>
    <n v="13.4"/>
    <n v="62"/>
    <s v="Greenlots"/>
    <n v="22"/>
    <s v="CHAdeMO"/>
    <n v="2022"/>
    <s v="No"/>
    <n v="4.2"/>
    <n v="5"/>
    <s v="Annually"/>
  </r>
  <r>
    <s v="EVS03247"/>
    <n v="55.885153000000003"/>
    <n v="37.516750999999999"/>
    <s v="1348 Moscow Ave"/>
    <x v="1"/>
    <x v="1"/>
    <x v="1"/>
    <x v="0"/>
    <n v="0.3"/>
    <s v="6:00-22:00"/>
    <s v="6:00-22:00"/>
    <d v="1899-12-30T16:04:48"/>
    <n v="12.32"/>
    <n v="48"/>
    <s v="EVgo"/>
    <n v="150"/>
    <s v="Tesla, CHAdeMO"/>
    <n v="2022"/>
    <s v="Yes"/>
    <n v="4.4000000000000004"/>
    <n v="4"/>
    <s v="Monthly"/>
  </r>
  <r>
    <s v="EVS03248"/>
    <n v="13.737575"/>
    <n v="100.545573"/>
    <s v="7423 Bangkok Ave"/>
    <x v="4"/>
    <x v="4"/>
    <x v="3"/>
    <x v="0"/>
    <n v="0.43"/>
    <s v="6:00-22:00"/>
    <s v="6:00-22:00"/>
    <d v="1899-12-30T16:04:48"/>
    <n v="1.93"/>
    <n v="68"/>
    <s v="ChargePoint"/>
    <n v="22"/>
    <s v="Type 2"/>
    <n v="2019"/>
    <s v="No"/>
    <n v="3.6"/>
    <n v="8"/>
    <s v="Quarterly"/>
  </r>
  <r>
    <s v="EVS03250"/>
    <n v="-33.768835000000003"/>
    <n v="151.337614"/>
    <s v="1070 Sydney Ave"/>
    <x v="9"/>
    <x v="8"/>
    <x v="5"/>
    <x v="0"/>
    <n v="0.19"/>
    <s v="9:00-18:00"/>
    <s v="9:00-18:00"/>
    <d v="1899-12-30T08:52:48"/>
    <n v="8.0500000000000007"/>
    <n v="29"/>
    <s v="Ionity"/>
    <n v="150"/>
    <s v="Type 2"/>
    <n v="2018"/>
    <s v="No"/>
    <n v="3.7"/>
    <n v="6"/>
    <s v="Monthly"/>
  </r>
  <r>
    <s v="EVS03252"/>
    <n v="37.784534999999998"/>
    <n v="-122.37885799999999"/>
    <s v="4230 San Francisco Ave"/>
    <x v="5"/>
    <x v="5"/>
    <x v="0"/>
    <x v="0"/>
    <n v="0.49"/>
    <s v="9:00-18:00"/>
    <s v="9:00-18:00"/>
    <d v="1899-12-30T08:52:48"/>
    <n v="14.15"/>
    <n v="25"/>
    <s v="Tesla"/>
    <n v="50"/>
    <s v="Tesla, CHAdeMO"/>
    <n v="2010"/>
    <s v="Yes"/>
    <n v="3.4"/>
    <n v="1"/>
    <s v="Annually"/>
  </r>
  <r>
    <s v="EVS03258"/>
    <n v="41.961660000000002"/>
    <n v="-87.776242999999994"/>
    <s v="6392 Chicago Ave"/>
    <x v="7"/>
    <x v="5"/>
    <x v="0"/>
    <x v="0"/>
    <n v="0.12"/>
    <s v="6:00-22:00"/>
    <s v="6:00-22:00"/>
    <d v="1899-12-30T16:04:48"/>
    <n v="6.73"/>
    <n v="63"/>
    <s v="Tesla"/>
    <n v="50"/>
    <s v="Tesla, Type 2"/>
    <n v="2014"/>
    <s v="No"/>
    <n v="3.3"/>
    <n v="5"/>
    <s v="Quarterly"/>
  </r>
  <r>
    <s v="EVS03262"/>
    <n v="37.606223999999997"/>
    <n v="126.95627899999999"/>
    <s v="835 Seoul Ave"/>
    <x v="6"/>
    <x v="6"/>
    <x v="3"/>
    <x v="0"/>
    <n v="0.2"/>
    <s v="6:00-22:00"/>
    <s v="6:00-22:00"/>
    <d v="1899-12-30T16:04:48"/>
    <n v="10.35"/>
    <n v="72"/>
    <s v="Tesla"/>
    <n v="350"/>
    <s v="Tesla"/>
    <n v="2022"/>
    <s v="No"/>
    <n v="4.8"/>
    <n v="4"/>
    <s v="Quarterly"/>
  </r>
  <r>
    <s v="EVS03264"/>
    <n v="55.805047999999999"/>
    <n v="37.549205999999998"/>
    <s v="3006 Moscow Ave"/>
    <x v="1"/>
    <x v="1"/>
    <x v="1"/>
    <x v="0"/>
    <n v="0.28000000000000003"/>
    <s v="9:00-18:00"/>
    <s v="9:00-18:00"/>
    <d v="1899-12-30T08:52:48"/>
    <n v="10.72"/>
    <n v="90"/>
    <s v="Tesla"/>
    <n v="50"/>
    <s v="CCS"/>
    <n v="2014"/>
    <s v="No"/>
    <n v="3.4"/>
    <n v="3"/>
    <s v="Annually"/>
  </r>
  <r>
    <s v="EVS03266"/>
    <n v="19.145942999999999"/>
    <n v="72.813608000000002"/>
    <s v="7389 Mumbai Ave"/>
    <x v="13"/>
    <x v="12"/>
    <x v="3"/>
    <x v="0"/>
    <n v="0.2"/>
    <s v="6:00-22:00"/>
    <s v="6:00-22:00"/>
    <d v="1899-12-30T16:04:48"/>
    <n v="19.850000000000001"/>
    <n v="31"/>
    <s v="Ionity"/>
    <n v="150"/>
    <s v="Tesla"/>
    <n v="2017"/>
    <s v="No"/>
    <n v="4"/>
    <n v="9"/>
    <s v="Quarterly"/>
  </r>
  <r>
    <s v="EVS03271"/>
    <n v="-68.435214000000002"/>
    <n v="171.639929"/>
    <s v="4846 Random Rd"/>
    <x v="19"/>
    <x v="2"/>
    <x v="2"/>
    <x v="0"/>
    <n v="0.49"/>
    <d v="2025-07-24T00:00:00"/>
    <s v="9.00-21.00"/>
    <d v="1900-01-11T00:00:00"/>
    <n v="9.1"/>
    <n v="42"/>
    <s v="EVgo"/>
    <n v="22"/>
    <s v="Type 2"/>
    <n v="2010"/>
    <s v="Yes"/>
    <n v="3.1"/>
    <n v="7"/>
    <s v="Annually"/>
  </r>
  <r>
    <s v="EVS03276"/>
    <n v="34.080804000000001"/>
    <n v="-118.233743"/>
    <s v="481 Los Angeles Ave"/>
    <x v="16"/>
    <x v="5"/>
    <x v="0"/>
    <x v="0"/>
    <n v="0.46"/>
    <d v="2025-07-24T00:00:00"/>
    <s v="9.00-21.00"/>
    <d v="1900-01-11T00:00:00"/>
    <n v="1.24"/>
    <n v="31"/>
    <s v="EVgo"/>
    <n v="50"/>
    <s v="CHAdeMO"/>
    <n v="2017"/>
    <s v="No"/>
    <n v="4.5"/>
    <n v="1"/>
    <s v="Annually"/>
  </r>
  <r>
    <s v="EVS03277"/>
    <n v="-33.829669000000003"/>
    <n v="151.25117499999999"/>
    <s v="8076 Sydney Ave"/>
    <x v="9"/>
    <x v="8"/>
    <x v="5"/>
    <x v="0"/>
    <n v="0.49"/>
    <d v="2025-07-24T00:00:00"/>
    <s v="9.00-21.00"/>
    <d v="1900-01-11T00:00:00"/>
    <n v="16.8"/>
    <n v="63"/>
    <s v="ChargePoint"/>
    <n v="150"/>
    <s v="Type 2, CHAdeMO"/>
    <n v="2016"/>
    <s v="No"/>
    <n v="4.5999999999999996"/>
    <n v="1"/>
    <s v="Annually"/>
  </r>
  <r>
    <s v="EVS03287"/>
    <n v="19.425287000000001"/>
    <n v="-99.060939000000005"/>
    <s v="8495 Mexico City Ave"/>
    <x v="17"/>
    <x v="14"/>
    <x v="0"/>
    <x v="0"/>
    <n v="0.37"/>
    <s v="9:00-18:00"/>
    <s v="9:00-18:00"/>
    <d v="1899-12-30T08:52:48"/>
    <n v="12.56"/>
    <n v="36"/>
    <s v="ChargePoint"/>
    <n v="350"/>
    <s v="Tesla"/>
    <n v="2019"/>
    <s v="Yes"/>
    <n v="3.5"/>
    <n v="2"/>
    <s v="Monthly"/>
  </r>
  <r>
    <s v="EVS03291"/>
    <n v="29.057846000000001"/>
    <n v="-125.855069"/>
    <s v="878 Random Rd"/>
    <x v="11"/>
    <x v="10"/>
    <x v="6"/>
    <x v="0"/>
    <n v="0.12"/>
    <s v="6:00-22:00"/>
    <s v="6:00-22:00"/>
    <d v="1899-12-30T16:04:48"/>
    <n v="18.079999999999998"/>
    <n v="68"/>
    <s v="ChargePoint"/>
    <n v="350"/>
    <s v="CCS"/>
    <n v="2010"/>
    <s v="Yes"/>
    <n v="4.8"/>
    <n v="4"/>
    <s v="Quarterly"/>
  </r>
  <r>
    <s v="EVS03292"/>
    <n v="25.304224999999999"/>
    <n v="55.250596999999999"/>
    <s v="3554 Dubai Ave"/>
    <x v="12"/>
    <x v="11"/>
    <x v="3"/>
    <x v="0"/>
    <n v="0.24"/>
    <s v="6:00-22:00"/>
    <s v="6:00-22:00"/>
    <d v="1899-12-30T16:04:48"/>
    <n v="4.47"/>
    <n v="10"/>
    <s v="Tesla"/>
    <n v="22"/>
    <s v="CCS"/>
    <n v="2018"/>
    <s v="No"/>
    <n v="4.2"/>
    <n v="4"/>
    <s v="Annually"/>
  </r>
  <r>
    <s v="EVS03294"/>
    <n v="39.986724000000002"/>
    <n v="116.319372"/>
    <s v="2968 Beijing Ave"/>
    <x v="10"/>
    <x v="9"/>
    <x v="3"/>
    <x v="0"/>
    <n v="0.47"/>
    <d v="2025-07-24T00:00:00"/>
    <s v="9.00-21.00"/>
    <d v="1900-01-11T00:00:00"/>
    <n v="2.34"/>
    <n v="47"/>
    <s v="Tesla"/>
    <n v="350"/>
    <s v="CCS"/>
    <n v="2020"/>
    <s v="No"/>
    <n v="3"/>
    <n v="7"/>
    <s v="Annually"/>
  </r>
  <r>
    <s v="EVS03295"/>
    <n v="37.764097999999997"/>
    <n v="-122.381888"/>
    <s v="1516 San Francisco Ave"/>
    <x v="5"/>
    <x v="5"/>
    <x v="0"/>
    <x v="0"/>
    <n v="0.49"/>
    <s v="6:00-22:00"/>
    <s v="6:00-22:00"/>
    <d v="1899-12-30T16:04:48"/>
    <n v="9.7100000000000009"/>
    <n v="96"/>
    <s v="EVgo"/>
    <n v="150"/>
    <s v="Tesla, CCS"/>
    <n v="2020"/>
    <s v="Yes"/>
    <n v="4.7"/>
    <n v="4"/>
    <s v="Quarterly"/>
  </r>
  <r>
    <s v="EVS03296"/>
    <n v="37.848844"/>
    <n v="-122.352622"/>
    <s v="9607 San Francisco Ave"/>
    <x v="5"/>
    <x v="5"/>
    <x v="0"/>
    <x v="0"/>
    <n v="0.31"/>
    <d v="2025-07-24T00:00:00"/>
    <s v="9.00-21.00"/>
    <d v="1900-01-11T00:00:00"/>
    <n v="6.17"/>
    <n v="61"/>
    <s v="EVgo"/>
    <n v="350"/>
    <s v="CCS"/>
    <n v="2011"/>
    <s v="Yes"/>
    <n v="3.2"/>
    <n v="7"/>
    <s v="Annually"/>
  </r>
  <r>
    <s v="EVS03297"/>
    <n v="-23.656904999999998"/>
    <n v="-46.551304999999999"/>
    <s v="4595 SÃ£o Paulo Ave"/>
    <x v="8"/>
    <x v="7"/>
    <x v="4"/>
    <x v="0"/>
    <n v="0.41"/>
    <d v="2025-07-24T00:00:00"/>
    <s v="9.00-21.00"/>
    <d v="1900-01-11T00:00:00"/>
    <n v="8.51"/>
    <n v="21"/>
    <s v="Greenlots"/>
    <n v="50"/>
    <s v="CCS"/>
    <n v="2021"/>
    <s v="No"/>
    <n v="4.3"/>
    <n v="6"/>
    <s v="Monthly"/>
  </r>
  <r>
    <s v="EVS03301"/>
    <n v="-21.991237000000002"/>
    <n v="70.992599999999996"/>
    <s v="1968 Random Rd"/>
    <x v="11"/>
    <x v="10"/>
    <x v="6"/>
    <x v="0"/>
    <n v="0.12"/>
    <d v="2025-07-24T00:00:00"/>
    <s v="9.00-21.00"/>
    <d v="1900-01-11T00:00:00"/>
    <n v="4.93"/>
    <n v="55"/>
    <s v="Greenlots"/>
    <n v="350"/>
    <s v="CHAdeMO, Type 2"/>
    <n v="2022"/>
    <s v="No"/>
    <n v="4.0999999999999996"/>
    <n v="10"/>
    <s v="Monthly"/>
  </r>
  <r>
    <s v="EVS03302"/>
    <n v="25.361155"/>
    <n v="55.232748000000001"/>
    <s v="3992 Dubai Ave"/>
    <x v="12"/>
    <x v="11"/>
    <x v="3"/>
    <x v="0"/>
    <n v="0.44"/>
    <s v="6:00-22:00"/>
    <s v="6:00-22:00"/>
    <d v="1899-12-30T16:04:48"/>
    <n v="10.36"/>
    <n v="93"/>
    <s v="EVgo"/>
    <n v="22"/>
    <s v="Tesla"/>
    <n v="2013"/>
    <s v="Yes"/>
    <n v="3.5"/>
    <n v="6"/>
    <s v="Quarterly"/>
  </r>
  <r>
    <s v="EVS03305"/>
    <n v="19.568225000000002"/>
    <n v="-99.107455999999999"/>
    <s v="4854 Mexico City Ave"/>
    <x v="17"/>
    <x v="14"/>
    <x v="0"/>
    <x v="0"/>
    <n v="0.3"/>
    <s v="9:00-18:00"/>
    <s v="9:00-18:00"/>
    <d v="1899-12-30T08:52:48"/>
    <n v="1.86"/>
    <n v="49"/>
    <s v="EVgo"/>
    <n v="22"/>
    <s v="Type 2, CHAdeMO"/>
    <n v="2012"/>
    <s v="Yes"/>
    <n v="4.8"/>
    <n v="9"/>
    <s v="Annually"/>
  </r>
  <r>
    <s v="EVS03310"/>
    <n v="37.671909999999997"/>
    <n v="127.092198"/>
    <s v="1618 Seoul Ave"/>
    <x v="6"/>
    <x v="6"/>
    <x v="3"/>
    <x v="0"/>
    <n v="0.11"/>
    <s v="6:00-22:00"/>
    <s v="6:00-22:00"/>
    <d v="1899-12-30T16:04:48"/>
    <n v="15.95"/>
    <n v="15"/>
    <s v="EVgo"/>
    <n v="350"/>
    <s v="Type 2"/>
    <n v="2012"/>
    <s v="No"/>
    <n v="3.7"/>
    <n v="3"/>
    <s v="Monthly"/>
  </r>
  <r>
    <s v="EVS03312"/>
    <n v="25.216591999999999"/>
    <n v="55.333986000000003"/>
    <s v="1783 Dubai Ave"/>
    <x v="12"/>
    <x v="11"/>
    <x v="3"/>
    <x v="0"/>
    <n v="0.33"/>
    <s v="9:00-18:00"/>
    <s v="9:00-18:00"/>
    <d v="1899-12-30T08:52:48"/>
    <n v="15.1"/>
    <n v="50"/>
    <s v="Ionity"/>
    <n v="22"/>
    <s v="Type 2, CCS"/>
    <n v="2011"/>
    <s v="Yes"/>
    <n v="4.0999999999999996"/>
    <n v="6"/>
    <s v="Annually"/>
  </r>
  <r>
    <s v="EVS03313"/>
    <n v="39.959451999999999"/>
    <n v="116.216286"/>
    <s v="2265 Beijing Ave"/>
    <x v="10"/>
    <x v="9"/>
    <x v="3"/>
    <x v="0"/>
    <n v="0.42"/>
    <s v="6:00-22:00"/>
    <s v="6:00-22:00"/>
    <d v="1899-12-30T16:04:48"/>
    <n v="8.39"/>
    <n v="96"/>
    <s v="Greenlots"/>
    <n v="350"/>
    <s v="Tesla"/>
    <n v="2014"/>
    <s v="No"/>
    <n v="3.3"/>
    <n v="5"/>
    <s v="Monthly"/>
  </r>
  <r>
    <s v="EVS03314"/>
    <n v="-33.863537000000001"/>
    <n v="18.425457999999999"/>
    <s v="7631 Cape Town Ave"/>
    <x v="14"/>
    <x v="13"/>
    <x v="7"/>
    <x v="0"/>
    <n v="0.37"/>
    <d v="2025-07-24T00:00:00"/>
    <s v="9.00-21.00"/>
    <d v="1900-01-11T00:00:00"/>
    <n v="14.97"/>
    <n v="13"/>
    <s v="Ionity"/>
    <n v="150"/>
    <s v="CCS"/>
    <n v="2012"/>
    <s v="Yes"/>
    <n v="4.3"/>
    <n v="8"/>
    <s v="Quarterly"/>
  </r>
  <r>
    <s v="EVS03316"/>
    <n v="-33.844577000000001"/>
    <n v="151.37011699999999"/>
    <s v="3151 Sydney Ave"/>
    <x v="9"/>
    <x v="8"/>
    <x v="5"/>
    <x v="0"/>
    <n v="0.4"/>
    <s v="9:00-18:00"/>
    <s v="9:00-18:00"/>
    <d v="1899-12-30T08:52:48"/>
    <n v="7.45"/>
    <n v="76"/>
    <s v="EVgo"/>
    <n v="50"/>
    <s v="Tesla"/>
    <n v="2014"/>
    <s v="No"/>
    <n v="3.1"/>
    <n v="6"/>
    <s v="Annually"/>
  </r>
  <r>
    <s v="EVS03319"/>
    <n v="-23.540179999999999"/>
    <n v="-46.547448000000003"/>
    <s v="452 SÃ£o Paulo Ave"/>
    <x v="8"/>
    <x v="7"/>
    <x v="4"/>
    <x v="0"/>
    <n v="0.34"/>
    <d v="2025-07-24T00:00:00"/>
    <s v="9.00-21.00"/>
    <d v="1900-01-11T00:00:00"/>
    <n v="1.27"/>
    <n v="16"/>
    <s v="Tesla"/>
    <n v="22"/>
    <s v="Type 2, CHAdeMO"/>
    <n v="2020"/>
    <s v="Yes"/>
    <n v="4.0999999999999996"/>
    <n v="1"/>
    <s v="Annually"/>
  </r>
  <r>
    <s v="EVS03321"/>
    <n v="-76.106640999999996"/>
    <n v="-163.94068300000001"/>
    <s v="4918 Random Rd"/>
    <x v="19"/>
    <x v="2"/>
    <x v="2"/>
    <x v="0"/>
    <n v="0.48"/>
    <s v="9:00-18:00"/>
    <s v="9:00-18:00"/>
    <d v="1899-12-30T08:52:48"/>
    <n v="9.5399999999999991"/>
    <n v="29"/>
    <s v="Ionity"/>
    <n v="350"/>
    <s v="CCS, Type 2"/>
    <n v="2018"/>
    <s v="Yes"/>
    <n v="3.7"/>
    <n v="4"/>
    <s v="Monthly"/>
  </r>
  <r>
    <s v="EVS03322"/>
    <n v="19.178709999999999"/>
    <n v="72.995067000000006"/>
    <s v="9037 Mumbai Ave"/>
    <x v="13"/>
    <x v="12"/>
    <x v="3"/>
    <x v="0"/>
    <n v="0.5"/>
    <s v="9:00-18:00"/>
    <s v="9:00-18:00"/>
    <d v="1899-12-30T08:52:48"/>
    <n v="18.59"/>
    <n v="12"/>
    <s v="EVgo"/>
    <n v="350"/>
    <s v="Type 2"/>
    <n v="2017"/>
    <s v="Yes"/>
    <n v="4.8"/>
    <n v="5"/>
    <s v="Annually"/>
  </r>
  <r>
    <s v="EVS03323"/>
    <n v="55.786785000000002"/>
    <n v="37.553956999999997"/>
    <s v="8019 Moscow Ave"/>
    <x v="1"/>
    <x v="1"/>
    <x v="1"/>
    <x v="0"/>
    <n v="0.41"/>
    <s v="9:00-18:00"/>
    <s v="9:00-18:00"/>
    <d v="1899-12-30T08:52:48"/>
    <n v="12.82"/>
    <n v="43"/>
    <s v="Tesla"/>
    <n v="50"/>
    <s v="Type 2, Tesla"/>
    <n v="2019"/>
    <s v="Yes"/>
    <n v="4.7"/>
    <n v="3"/>
    <s v="Monthly"/>
  </r>
  <r>
    <s v="EVS03325"/>
    <n v="52.464612000000002"/>
    <n v="13.474914"/>
    <s v="2707 Berlin Ave"/>
    <x v="3"/>
    <x v="3"/>
    <x v="1"/>
    <x v="0"/>
    <n v="0.26"/>
    <s v="6:00-22:00"/>
    <s v="6:00-22:00"/>
    <d v="1899-12-30T16:04:48"/>
    <n v="5.04"/>
    <n v="72"/>
    <s v="ChargePoint"/>
    <n v="50"/>
    <s v="CHAdeMO, Type 2"/>
    <n v="2019"/>
    <s v="No"/>
    <n v="3.9"/>
    <n v="9"/>
    <s v="Quarterly"/>
  </r>
  <r>
    <s v="EVS03327"/>
    <n v="41.911766999999998"/>
    <n v="-87.617919000000001"/>
    <s v="85 Chicago Ave"/>
    <x v="7"/>
    <x v="5"/>
    <x v="0"/>
    <x v="0"/>
    <n v="0.37"/>
    <d v="2025-07-24T00:00:00"/>
    <s v="9.00-21.00"/>
    <d v="1900-01-11T00:00:00"/>
    <n v="6.11"/>
    <n v="33"/>
    <s v="Tesla"/>
    <n v="150"/>
    <s v="CHAdeMO"/>
    <n v="2014"/>
    <s v="Yes"/>
    <n v="3.8"/>
    <n v="1"/>
    <s v="Annually"/>
  </r>
  <r>
    <s v="EVS03331"/>
    <n v="37.525812999999999"/>
    <n v="52.736291000000001"/>
    <s v="2317 Random Rd"/>
    <x v="11"/>
    <x v="10"/>
    <x v="6"/>
    <x v="0"/>
    <n v="0.4"/>
    <d v="2025-07-24T00:00:00"/>
    <s v="9.00-21.00"/>
    <d v="1900-01-11T00:00:00"/>
    <n v="7.4"/>
    <n v="76"/>
    <s v="Tesla"/>
    <n v="50"/>
    <s v="Type 2"/>
    <n v="2012"/>
    <s v="Yes"/>
    <n v="4.5"/>
    <n v="9"/>
    <s v="Annually"/>
  </r>
  <r>
    <s v="EVS03332"/>
    <n v="37.730567999999998"/>
    <n v="-122.421134"/>
    <s v="6007 San Francisco Ave"/>
    <x v="5"/>
    <x v="5"/>
    <x v="0"/>
    <x v="0"/>
    <n v="0.16"/>
    <s v="6:00-22:00"/>
    <s v="6:00-22:00"/>
    <d v="1899-12-30T16:04:48"/>
    <n v="7.36"/>
    <n v="64"/>
    <s v="Tesla"/>
    <n v="22"/>
    <s v="CCS, CHAdeMO"/>
    <n v="2015"/>
    <s v="No"/>
    <n v="3.2"/>
    <n v="3"/>
    <s v="Quarterly"/>
  </r>
  <r>
    <s v="EVS03333"/>
    <n v="55.719228999999999"/>
    <n v="37.630465999999998"/>
    <s v="9382 Moscow Ave"/>
    <x v="1"/>
    <x v="1"/>
    <x v="1"/>
    <x v="0"/>
    <n v="0.28000000000000003"/>
    <s v="9:00-18:00"/>
    <s v="9:00-18:00"/>
    <d v="1899-12-30T08:52:48"/>
    <n v="6.71"/>
    <n v="98"/>
    <s v="EVgo"/>
    <n v="350"/>
    <s v="CCS, Tesla"/>
    <n v="2010"/>
    <s v="Yes"/>
    <n v="4.9000000000000004"/>
    <n v="7"/>
    <s v="Annually"/>
  </r>
  <r>
    <s v="EVS03338"/>
    <n v="13.806497"/>
    <n v="100.568175"/>
    <s v="6414 Bangkok Ave"/>
    <x v="4"/>
    <x v="4"/>
    <x v="3"/>
    <x v="0"/>
    <n v="0.35"/>
    <s v="9:00-18:00"/>
    <s v="9:00-18:00"/>
    <d v="1899-12-30T08:52:48"/>
    <n v="16.66"/>
    <n v="63"/>
    <s v="Greenlots"/>
    <n v="50"/>
    <s v="CHAdeMO"/>
    <n v="2015"/>
    <s v="Yes"/>
    <n v="3.6"/>
    <n v="6"/>
    <s v="Monthly"/>
  </r>
  <r>
    <s v="EVS03343"/>
    <n v="19.113803999999998"/>
    <n v="72.985527000000005"/>
    <s v="9996 Mumbai Ave"/>
    <x v="13"/>
    <x v="12"/>
    <x v="3"/>
    <x v="0"/>
    <n v="0.49"/>
    <s v="6:00-22:00"/>
    <s v="6:00-22:00"/>
    <d v="1899-12-30T16:04:48"/>
    <n v="19.8"/>
    <n v="11"/>
    <s v="Ionity"/>
    <n v="350"/>
    <s v="Tesla"/>
    <n v="2020"/>
    <s v="Yes"/>
    <n v="3.4"/>
    <n v="4"/>
    <s v="Monthly"/>
  </r>
  <r>
    <s v="EVS03348"/>
    <n v="52.453299000000001"/>
    <n v="13.400040000000001"/>
    <s v="8114 Berlin Ave"/>
    <x v="3"/>
    <x v="3"/>
    <x v="1"/>
    <x v="0"/>
    <n v="0.42"/>
    <s v="9:00-18:00"/>
    <s v="9:00-18:00"/>
    <d v="1899-12-30T08:52:48"/>
    <n v="4.71"/>
    <n v="15"/>
    <s v="EVgo"/>
    <n v="350"/>
    <s v="Tesla, CHAdeMO"/>
    <n v="2018"/>
    <s v="No"/>
    <n v="4.5"/>
    <n v="8"/>
    <s v="Annually"/>
  </r>
  <r>
    <s v="EVS03350"/>
    <n v="41.800922"/>
    <n v="-87.722455999999994"/>
    <s v="1596 Chicago Ave"/>
    <x v="7"/>
    <x v="5"/>
    <x v="0"/>
    <x v="0"/>
    <n v="0.33"/>
    <s v="9:00-18:00"/>
    <s v="9:00-18:00"/>
    <d v="1899-12-30T08:52:48"/>
    <n v="14.45"/>
    <n v="61"/>
    <s v="ChargePoint"/>
    <n v="150"/>
    <s v="CCS"/>
    <n v="2016"/>
    <s v="No"/>
    <n v="4.0999999999999996"/>
    <n v="7"/>
    <s v="Annually"/>
  </r>
  <r>
    <s v="EVS03356"/>
    <n v="37.809449999999998"/>
    <n v="-122.40683199999999"/>
    <s v="486 San Francisco Ave"/>
    <x v="5"/>
    <x v="5"/>
    <x v="0"/>
    <x v="0"/>
    <n v="0.49"/>
    <s v="9:00-18:00"/>
    <s v="9:00-18:00"/>
    <d v="1899-12-30T08:52:48"/>
    <n v="4.18"/>
    <n v="40"/>
    <s v="Greenlots"/>
    <n v="50"/>
    <s v="CCS"/>
    <n v="2013"/>
    <s v="Yes"/>
    <n v="4"/>
    <n v="7"/>
    <s v="Monthly"/>
  </r>
  <r>
    <s v="EVS03359"/>
    <n v="25.201657000000001"/>
    <n v="55.309989000000002"/>
    <s v="7460 Dubai Ave"/>
    <x v="12"/>
    <x v="11"/>
    <x v="3"/>
    <x v="0"/>
    <n v="0.14000000000000001"/>
    <s v="6:00-22:00"/>
    <s v="6:00-22:00"/>
    <d v="1899-12-30T16:04:48"/>
    <n v="13.28"/>
    <n v="62"/>
    <s v="ChargePoint"/>
    <n v="50"/>
    <s v="Tesla"/>
    <n v="2012"/>
    <s v="Yes"/>
    <n v="4.4000000000000004"/>
    <n v="7"/>
    <s v="Annually"/>
  </r>
  <r>
    <s v="EVS03361"/>
    <n v="-85.398364000000001"/>
    <n v="72.868521999999999"/>
    <s v="641 Random Rd"/>
    <x v="19"/>
    <x v="2"/>
    <x v="2"/>
    <x v="0"/>
    <n v="0.18"/>
    <s v="9:00-18:00"/>
    <s v="9:00-18:00"/>
    <d v="1899-12-30T08:52:48"/>
    <n v="15.8"/>
    <n v="55"/>
    <s v="EVgo"/>
    <n v="350"/>
    <s v="CHAdeMO, Tesla"/>
    <n v="2015"/>
    <s v="Yes"/>
    <n v="4.8"/>
    <n v="10"/>
    <s v="Annually"/>
  </r>
  <r>
    <s v="EVS03363"/>
    <n v="39.812323999999997"/>
    <n v="116.33909"/>
    <s v="8627 Beijing Ave"/>
    <x v="10"/>
    <x v="9"/>
    <x v="3"/>
    <x v="0"/>
    <n v="0.32"/>
    <s v="9:00-18:00"/>
    <s v="9:00-18:00"/>
    <d v="1899-12-30T08:52:48"/>
    <n v="3.64"/>
    <n v="93"/>
    <s v="Tesla"/>
    <n v="350"/>
    <s v="CCS"/>
    <n v="2019"/>
    <s v="No"/>
    <n v="4.9000000000000004"/>
    <n v="2"/>
    <s v="Quarterly"/>
  </r>
  <r>
    <s v="EVS03365"/>
    <n v="13.780846"/>
    <n v="100.439181"/>
    <s v="3032 Bangkok Ave"/>
    <x v="4"/>
    <x v="4"/>
    <x v="3"/>
    <x v="0"/>
    <n v="0.3"/>
    <s v="6:00-22:00"/>
    <s v="6:00-22:00"/>
    <d v="1899-12-30T16:04:48"/>
    <n v="7.35"/>
    <n v="10"/>
    <s v="Tesla"/>
    <n v="22"/>
    <s v="Tesla, CHAdeMO"/>
    <n v="2023"/>
    <s v="Yes"/>
    <n v="4.3"/>
    <n v="4"/>
    <s v="Monthly"/>
  </r>
  <r>
    <s v="EVS03366"/>
    <n v="-33.752389000000001"/>
    <n v="151.24115"/>
    <s v="4126 Sydney Ave"/>
    <x v="9"/>
    <x v="8"/>
    <x v="5"/>
    <x v="0"/>
    <n v="0.25"/>
    <s v="9:00-18:00"/>
    <s v="9:00-18:00"/>
    <d v="1899-12-30T08:52:48"/>
    <n v="3.24"/>
    <n v="80"/>
    <s v="EVgo"/>
    <n v="50"/>
    <s v="CCS"/>
    <n v="2014"/>
    <s v="No"/>
    <n v="3.5"/>
    <n v="3"/>
    <s v="Monthly"/>
  </r>
  <r>
    <s v="EVS03370"/>
    <n v="13.715387"/>
    <n v="100.455038"/>
    <s v="403 Bangkok Ave"/>
    <x v="4"/>
    <x v="4"/>
    <x v="3"/>
    <x v="0"/>
    <n v="0.34"/>
    <s v="6:00-22:00"/>
    <s v="6:00-22:00"/>
    <d v="1899-12-30T16:04:48"/>
    <n v="8.3000000000000007"/>
    <n v="91"/>
    <s v="Greenlots"/>
    <n v="150"/>
    <s v="CHAdeMO"/>
    <n v="2019"/>
    <s v="No"/>
    <n v="3"/>
    <n v="1"/>
    <s v="Quarterly"/>
  </r>
  <r>
    <s v="EVS03371"/>
    <n v="-67.331836999999993"/>
    <n v="-95.634527000000006"/>
    <s v="33 Random Rd"/>
    <x v="11"/>
    <x v="10"/>
    <x v="6"/>
    <x v="0"/>
    <n v="0.21"/>
    <s v="9:00-18:00"/>
    <s v="9:00-18:00"/>
    <d v="1899-12-30T08:52:48"/>
    <n v="19.32"/>
    <n v="65"/>
    <s v="Tesla"/>
    <n v="50"/>
    <s v="CHAdeMO, Tesla"/>
    <n v="2018"/>
    <s v="No"/>
    <n v="3.6"/>
    <n v="6"/>
    <s v="Monthly"/>
  </r>
  <r>
    <s v="EVS03373"/>
    <n v="-33.896380999999998"/>
    <n v="151.258092"/>
    <s v="9453 Sydney Ave"/>
    <x v="9"/>
    <x v="8"/>
    <x v="5"/>
    <x v="0"/>
    <n v="0.11"/>
    <s v="9:00-18:00"/>
    <s v="9:00-18:00"/>
    <d v="1899-12-30T08:52:48"/>
    <n v="18.059999999999999"/>
    <n v="84"/>
    <s v="ChargePoint"/>
    <n v="50"/>
    <s v="CHAdeMO"/>
    <n v="2016"/>
    <s v="Yes"/>
    <n v="3.7"/>
    <n v="3"/>
    <s v="Annually"/>
  </r>
  <r>
    <s v="EVS03374"/>
    <n v="18.973768"/>
    <n v="72.969498999999999"/>
    <s v="4162 Mumbai Ave"/>
    <x v="13"/>
    <x v="12"/>
    <x v="3"/>
    <x v="0"/>
    <n v="0.47"/>
    <s v="6:00-22:00"/>
    <s v="6:00-22:00"/>
    <d v="1899-12-30T16:04:48"/>
    <n v="18.73"/>
    <n v="45"/>
    <s v="Greenlots"/>
    <n v="50"/>
    <s v="CHAdeMO"/>
    <n v="2020"/>
    <s v="Yes"/>
    <n v="4.0999999999999996"/>
    <n v="8"/>
    <s v="Monthly"/>
  </r>
  <r>
    <s v="EVS03379"/>
    <n v="55.792127000000001"/>
    <n v="37.556784"/>
    <s v="6656 Moscow Ave"/>
    <x v="1"/>
    <x v="1"/>
    <x v="1"/>
    <x v="0"/>
    <n v="0.41"/>
    <d v="2025-07-24T00:00:00"/>
    <s v="9.00-21.00"/>
    <d v="1900-01-11T00:00:00"/>
    <n v="11.18"/>
    <n v="17"/>
    <s v="Ionity"/>
    <n v="50"/>
    <s v="Type 2, Tesla"/>
    <n v="2023"/>
    <s v="Yes"/>
    <n v="4.7"/>
    <n v="4"/>
    <s v="Annually"/>
  </r>
  <r>
    <s v="EVS03385"/>
    <n v="37.608474999999999"/>
    <n v="126.955259"/>
    <s v="4513 Seoul Ave"/>
    <x v="6"/>
    <x v="6"/>
    <x v="3"/>
    <x v="0"/>
    <n v="0.38"/>
    <s v="9:00-18:00"/>
    <s v="9:00-18:00"/>
    <d v="1899-12-30T08:52:48"/>
    <n v="7.59"/>
    <n v="32"/>
    <s v="ChargePoint"/>
    <n v="350"/>
    <s v="Tesla, Type 2"/>
    <n v="2021"/>
    <s v="No"/>
    <n v="3.6"/>
    <n v="5"/>
    <s v="Annually"/>
  </r>
  <r>
    <s v="EVS03389"/>
    <n v="55.718915000000003"/>
    <n v="37.539206999999998"/>
    <s v="7664 Moscow Ave"/>
    <x v="1"/>
    <x v="1"/>
    <x v="1"/>
    <x v="0"/>
    <n v="0.48"/>
    <d v="2025-07-24T00:00:00"/>
    <s v="9.00-21.00"/>
    <d v="1900-01-11T00:00:00"/>
    <n v="16.91"/>
    <n v="88"/>
    <s v="Tesla"/>
    <n v="350"/>
    <s v="Type 2"/>
    <n v="2018"/>
    <s v="Yes"/>
    <n v="3.8"/>
    <n v="2"/>
    <s v="Quarterly"/>
  </r>
  <r>
    <s v="EVS03390"/>
    <n v="25.341594000000001"/>
    <n v="55.227727000000002"/>
    <s v="2900 Dubai Ave"/>
    <x v="12"/>
    <x v="11"/>
    <x v="3"/>
    <x v="0"/>
    <n v="0.39"/>
    <d v="2025-07-24T00:00:00"/>
    <s v="9.00-21.00"/>
    <d v="1900-01-11T00:00:00"/>
    <n v="17.899999999999999"/>
    <n v="58"/>
    <s v="EVgo"/>
    <n v="50"/>
    <s v="Tesla, CCS"/>
    <n v="2022"/>
    <s v="Yes"/>
    <n v="3"/>
    <n v="2"/>
    <s v="Quarterly"/>
  </r>
  <r>
    <s v="EVS03392"/>
    <n v="19.532964"/>
    <n v="-99.080894000000001"/>
    <s v="6719 Mexico City Ave"/>
    <x v="17"/>
    <x v="14"/>
    <x v="0"/>
    <x v="0"/>
    <n v="0.16"/>
    <d v="2025-07-24T00:00:00"/>
    <s v="9.00-21.00"/>
    <d v="1900-01-11T00:00:00"/>
    <n v="17.52"/>
    <n v="80"/>
    <s v="Greenlots"/>
    <n v="350"/>
    <s v="Tesla"/>
    <n v="2017"/>
    <s v="No"/>
    <n v="3"/>
    <n v="5"/>
    <s v="Quarterly"/>
  </r>
  <r>
    <s v="EVS03393"/>
    <n v="-33.721539999999997"/>
    <n v="151.29276999999999"/>
    <s v="7953 Sydney Ave"/>
    <x v="9"/>
    <x v="8"/>
    <x v="5"/>
    <x v="0"/>
    <n v="0.28999999999999998"/>
    <s v="9:00-18:00"/>
    <s v="9:00-18:00"/>
    <d v="1899-12-30T08:52:48"/>
    <n v="13.59"/>
    <n v="84"/>
    <s v="Ionity"/>
    <n v="350"/>
    <s v="CHAdeMO, Type 2"/>
    <n v="2012"/>
    <s v="Yes"/>
    <n v="4.0999999999999996"/>
    <n v="6"/>
    <s v="Monthly"/>
  </r>
  <r>
    <s v="EVS03395"/>
    <n v="13.87584"/>
    <n v="100.42591299999999"/>
    <s v="5567 Bangkok Ave"/>
    <x v="4"/>
    <x v="4"/>
    <x v="3"/>
    <x v="0"/>
    <n v="0.13"/>
    <s v="9:00-18:00"/>
    <s v="9:00-18:00"/>
    <d v="1899-12-30T08:52:48"/>
    <n v="18.489999999999998"/>
    <n v="18"/>
    <s v="EVgo"/>
    <n v="22"/>
    <s v="Tesla"/>
    <n v="2014"/>
    <s v="Yes"/>
    <n v="3.8"/>
    <n v="10"/>
    <s v="Monthly"/>
  </r>
  <r>
    <s v="EVS03396"/>
    <n v="37.889906000000003"/>
    <n v="-122.331918"/>
    <s v="6620 San Francisco Ave"/>
    <x v="5"/>
    <x v="5"/>
    <x v="0"/>
    <x v="0"/>
    <n v="0.33"/>
    <d v="2025-07-24T00:00:00"/>
    <s v="9.00-21.00"/>
    <d v="1900-01-11T00:00:00"/>
    <n v="4.62"/>
    <n v="32"/>
    <s v="ChargePoint"/>
    <n v="350"/>
    <s v="CHAdeMO, Tesla"/>
    <n v="2015"/>
    <s v="No"/>
    <n v="4.9000000000000004"/>
    <n v="6"/>
    <s v="Annually"/>
  </r>
  <r>
    <s v="EVS03399"/>
    <n v="25.375138"/>
    <n v="55.227179"/>
    <s v="8347 Dubai Ave"/>
    <x v="12"/>
    <x v="11"/>
    <x v="3"/>
    <x v="0"/>
    <n v="0.38"/>
    <s v="9:00-18:00"/>
    <s v="9:00-18:00"/>
    <d v="1899-12-30T08:52:48"/>
    <n v="12.04"/>
    <n v="58"/>
    <s v="EVgo"/>
    <n v="350"/>
    <s v="CHAdeMO"/>
    <n v="2015"/>
    <s v="Yes"/>
    <n v="3.4"/>
    <n v="4"/>
    <s v="Monthly"/>
  </r>
  <r>
    <s v="EVS03404"/>
    <n v="18.92915"/>
    <n v="72.873429000000002"/>
    <s v="8353 Mumbai Ave"/>
    <x v="13"/>
    <x v="12"/>
    <x v="3"/>
    <x v="0"/>
    <n v="0.24"/>
    <s v="9:00-18:00"/>
    <s v="9:00-18:00"/>
    <d v="1899-12-30T08:52:48"/>
    <n v="3"/>
    <n v="29"/>
    <s v="Greenlots"/>
    <n v="150"/>
    <s v="CCS"/>
    <n v="2017"/>
    <s v="No"/>
    <n v="4.9000000000000004"/>
    <n v="5"/>
    <s v="Annually"/>
  </r>
  <r>
    <s v="EVS03408"/>
    <n v="19.480789000000001"/>
    <n v="-99.133019000000004"/>
    <s v="7026 Mexico City Ave"/>
    <x v="17"/>
    <x v="14"/>
    <x v="0"/>
    <x v="0"/>
    <n v="0.19"/>
    <d v="2025-07-24T00:00:00"/>
    <s v="9.00-21.00"/>
    <d v="1900-01-11T00:00:00"/>
    <n v="1.74"/>
    <n v="28"/>
    <s v="Greenlots"/>
    <n v="22"/>
    <s v="CCS"/>
    <n v="2018"/>
    <s v="Yes"/>
    <n v="3.8"/>
    <n v="6"/>
    <s v="Quarterly"/>
  </r>
  <r>
    <s v="EVS03410"/>
    <n v="19.186624999999999"/>
    <n v="72.848613"/>
    <s v="8479 Mumbai Ave"/>
    <x v="13"/>
    <x v="12"/>
    <x v="3"/>
    <x v="0"/>
    <n v="0.1"/>
    <s v="6:00-22:00"/>
    <s v="6:00-22:00"/>
    <d v="1899-12-30T16:04:48"/>
    <n v="5.54"/>
    <n v="67"/>
    <s v="ChargePoint"/>
    <n v="350"/>
    <s v="Type 2, Tesla"/>
    <n v="2012"/>
    <s v="Yes"/>
    <n v="4.2"/>
    <n v="9"/>
    <s v="Quarterly"/>
  </r>
  <r>
    <s v="EVS03411"/>
    <n v="-5.8376020000000004"/>
    <n v="-20.998889999999999"/>
    <s v="6488 Random Rd"/>
    <x v="11"/>
    <x v="10"/>
    <x v="6"/>
    <x v="0"/>
    <n v="0.21"/>
    <d v="2025-07-24T00:00:00"/>
    <s v="9.00-21.00"/>
    <d v="1900-01-11T00:00:00"/>
    <n v="10.47"/>
    <n v="10"/>
    <s v="Tesla"/>
    <n v="350"/>
    <s v="CHAdeMO"/>
    <n v="2020"/>
    <s v="Yes"/>
    <n v="4.4000000000000004"/>
    <n v="8"/>
    <s v="Quarterly"/>
  </r>
  <r>
    <s v="EVS03415"/>
    <n v="37.689922000000003"/>
    <n v="127.048509"/>
    <s v="5486 Seoul Ave"/>
    <x v="6"/>
    <x v="6"/>
    <x v="3"/>
    <x v="0"/>
    <n v="0.47"/>
    <d v="2025-07-24T00:00:00"/>
    <s v="9.00-21.00"/>
    <d v="1900-01-11T00:00:00"/>
    <n v="9.9"/>
    <n v="42"/>
    <s v="Greenlots"/>
    <n v="50"/>
    <s v="CCS"/>
    <n v="2013"/>
    <s v="No"/>
    <n v="3.5"/>
    <n v="9"/>
    <s v="Annually"/>
  </r>
  <r>
    <s v="EVS03419"/>
    <n v="34.163919999999997"/>
    <n v="-118.273157"/>
    <s v="922 Los Angeles Ave"/>
    <x v="16"/>
    <x v="5"/>
    <x v="0"/>
    <x v="0"/>
    <n v="0.34"/>
    <s v="6:00-22:00"/>
    <s v="6:00-22:00"/>
    <d v="1899-12-30T16:04:48"/>
    <n v="16.440000000000001"/>
    <n v="68"/>
    <s v="Greenlots"/>
    <n v="150"/>
    <s v="Tesla, CHAdeMO"/>
    <n v="2017"/>
    <s v="Yes"/>
    <n v="3.3"/>
    <n v="2"/>
    <s v="Quarterly"/>
  </r>
  <r>
    <s v="EVS03427"/>
    <n v="-33.856552999999998"/>
    <n v="18.500935999999999"/>
    <s v="435 Cape Town Ave"/>
    <x v="14"/>
    <x v="13"/>
    <x v="7"/>
    <x v="0"/>
    <n v="0.47"/>
    <d v="2025-07-24T00:00:00"/>
    <s v="9.00-21.00"/>
    <d v="1900-01-11T00:00:00"/>
    <n v="15.59"/>
    <n v="14"/>
    <s v="Tesla"/>
    <n v="22"/>
    <s v="Type 2, CHAdeMO"/>
    <n v="2014"/>
    <s v="No"/>
    <n v="4.4000000000000004"/>
    <n v="4"/>
    <s v="Monthly"/>
  </r>
  <r>
    <s v="EVS03430"/>
    <n v="-23.515872000000002"/>
    <n v="-46.501921000000003"/>
    <s v="9884 SÃ£o Paulo Ave"/>
    <x v="8"/>
    <x v="7"/>
    <x v="4"/>
    <x v="0"/>
    <n v="0.24"/>
    <s v="9:00-18:00"/>
    <s v="9:00-18:00"/>
    <d v="1899-12-30T08:52:48"/>
    <n v="6"/>
    <n v="67"/>
    <s v="Greenlots"/>
    <n v="50"/>
    <s v="Tesla"/>
    <n v="2014"/>
    <s v="Yes"/>
    <n v="4.3"/>
    <n v="2"/>
    <s v="Quarterly"/>
  </r>
  <r>
    <s v="EVS03431"/>
    <n v="-76.234302999999997"/>
    <n v="-173.82900799999999"/>
    <s v="7615 Random Rd"/>
    <x v="19"/>
    <x v="2"/>
    <x v="2"/>
    <x v="0"/>
    <n v="0.18"/>
    <s v="6:00-22:00"/>
    <s v="6:00-22:00"/>
    <d v="1899-12-30T16:04:48"/>
    <n v="16.12"/>
    <n v="100"/>
    <s v="EVgo"/>
    <n v="50"/>
    <s v="Type 2"/>
    <n v="2019"/>
    <s v="No"/>
    <n v="3.3"/>
    <n v="2"/>
    <s v="Annually"/>
  </r>
  <r>
    <s v="EVS03432"/>
    <n v="39.84769"/>
    <n v="116.45581199999999"/>
    <s v="3409 Beijing Ave"/>
    <x v="10"/>
    <x v="9"/>
    <x v="3"/>
    <x v="0"/>
    <n v="0.34"/>
    <s v="6:00-22:00"/>
    <s v="6:00-22:00"/>
    <d v="1899-12-30T16:04:48"/>
    <n v="1.33"/>
    <n v="92"/>
    <s v="Tesla"/>
    <n v="22"/>
    <s v="Tesla"/>
    <n v="2022"/>
    <s v="No"/>
    <n v="3.2"/>
    <n v="7"/>
    <s v="Annually"/>
  </r>
  <r>
    <s v="EVS03433"/>
    <n v="19.411054"/>
    <n v="-99.068883"/>
    <s v="6747 Mexico City Ave"/>
    <x v="17"/>
    <x v="14"/>
    <x v="0"/>
    <x v="0"/>
    <n v="0.39"/>
    <s v="9:00-18:00"/>
    <s v="9:00-18:00"/>
    <d v="1899-12-30T08:52:48"/>
    <n v="6.78"/>
    <n v="37"/>
    <s v="Greenlots"/>
    <n v="50"/>
    <s v="CCS"/>
    <n v="2022"/>
    <s v="Yes"/>
    <n v="4.4000000000000004"/>
    <n v="3"/>
    <s v="Monthly"/>
  </r>
  <r>
    <s v="EVS03435"/>
    <n v="39.811934999999998"/>
    <n v="116.35656"/>
    <s v="1283 Beijing Ave"/>
    <x v="10"/>
    <x v="9"/>
    <x v="3"/>
    <x v="0"/>
    <n v="0.13"/>
    <s v="6:00-22:00"/>
    <s v="6:00-22:00"/>
    <d v="1899-12-30T16:04:48"/>
    <n v="15.54"/>
    <n v="14"/>
    <s v="ChargePoint"/>
    <n v="22"/>
    <s v="CCS, Type 2"/>
    <n v="2019"/>
    <s v="Yes"/>
    <n v="4.0999999999999996"/>
    <n v="7"/>
    <s v="Monthly"/>
  </r>
  <r>
    <s v="EVS03439"/>
    <n v="43.688257"/>
    <n v="-79.437280999999999"/>
    <s v="740 Toronto Ave"/>
    <x v="0"/>
    <x v="0"/>
    <x v="0"/>
    <x v="0"/>
    <n v="0.5"/>
    <s v="6:00-22:00"/>
    <s v="6:00-22:00"/>
    <d v="1899-12-30T16:04:48"/>
    <n v="0.56999999999999995"/>
    <n v="55"/>
    <s v="Tesla"/>
    <n v="350"/>
    <s v="CHAdeMO, Type 2"/>
    <n v="2011"/>
    <s v="Yes"/>
    <n v="3.8"/>
    <n v="5"/>
    <s v="Quarterly"/>
  </r>
  <r>
    <s v="EVS03445"/>
    <n v="13.733245"/>
    <n v="100.497157"/>
    <s v="9285 Bangkok Ave"/>
    <x v="4"/>
    <x v="4"/>
    <x v="3"/>
    <x v="0"/>
    <n v="0.26"/>
    <s v="9:00-18:00"/>
    <s v="9:00-18:00"/>
    <d v="1899-12-30T08:52:48"/>
    <n v="18.899999999999999"/>
    <n v="58"/>
    <s v="Tesla"/>
    <n v="50"/>
    <s v="CCS, CHAdeMO"/>
    <n v="2018"/>
    <s v="Yes"/>
    <n v="4.7"/>
    <n v="9"/>
    <s v="Quarterly"/>
  </r>
  <r>
    <s v="EVS03446"/>
    <n v="41.983898000000003"/>
    <n v="-87.632113000000004"/>
    <s v="7483 Chicago Ave"/>
    <x v="7"/>
    <x v="5"/>
    <x v="0"/>
    <x v="0"/>
    <n v="0.45"/>
    <d v="2025-07-24T00:00:00"/>
    <s v="9.00-21.00"/>
    <d v="1900-01-11T00:00:00"/>
    <n v="2.31"/>
    <n v="39"/>
    <s v="EVgo"/>
    <n v="50"/>
    <s v="Type 2, CCS"/>
    <n v="2020"/>
    <s v="Yes"/>
    <n v="3.4"/>
    <n v="5"/>
    <s v="Annually"/>
  </r>
  <r>
    <s v="EVS03447"/>
    <n v="52.480528"/>
    <n v="13.41864"/>
    <s v="7190 Berlin Ave"/>
    <x v="3"/>
    <x v="3"/>
    <x v="1"/>
    <x v="0"/>
    <n v="0.48"/>
    <s v="9:00-18:00"/>
    <s v="9:00-18:00"/>
    <d v="1899-12-30T08:52:48"/>
    <n v="14.65"/>
    <n v="76"/>
    <s v="Tesla"/>
    <n v="150"/>
    <s v="Tesla, CHAdeMO"/>
    <n v="2020"/>
    <s v="No"/>
    <n v="4.5999999999999996"/>
    <n v="2"/>
    <s v="Monthly"/>
  </r>
  <r>
    <s v="EVS03451"/>
    <n v="47.876674999999999"/>
    <n v="-44.107238000000002"/>
    <s v="2333 Random Rd"/>
    <x v="11"/>
    <x v="10"/>
    <x v="6"/>
    <x v="0"/>
    <n v="0.19"/>
    <s v="9:00-18:00"/>
    <s v="9:00-18:00"/>
    <d v="1899-12-30T08:52:48"/>
    <n v="1.1200000000000001"/>
    <n v="80"/>
    <s v="ChargePoint"/>
    <n v="350"/>
    <s v="CHAdeMO"/>
    <n v="2020"/>
    <s v="No"/>
    <n v="3.6"/>
    <n v="5"/>
    <s v="Monthly"/>
  </r>
  <r>
    <s v="EVS03454"/>
    <n v="37.554734000000003"/>
    <n v="126.934191"/>
    <s v="1610 Seoul Ave"/>
    <x v="6"/>
    <x v="6"/>
    <x v="3"/>
    <x v="0"/>
    <n v="0.49"/>
    <s v="6:00-22:00"/>
    <s v="6:00-22:00"/>
    <d v="1899-12-30T16:04:48"/>
    <n v="9.52"/>
    <n v="85"/>
    <s v="Greenlots"/>
    <n v="150"/>
    <s v="Type 2"/>
    <n v="2012"/>
    <s v="Yes"/>
    <n v="4.5999999999999996"/>
    <n v="7"/>
    <s v="Annually"/>
  </r>
  <r>
    <s v="EVS03460"/>
    <n v="19.130458999999998"/>
    <n v="72.948279999999997"/>
    <s v="3701 Mumbai Ave"/>
    <x v="13"/>
    <x v="12"/>
    <x v="3"/>
    <x v="0"/>
    <n v="0.16"/>
    <s v="9:00-18:00"/>
    <s v="9:00-18:00"/>
    <d v="1899-12-30T08:52:48"/>
    <n v="5.81"/>
    <n v="23"/>
    <s v="Tesla"/>
    <n v="22"/>
    <s v="Tesla, CCS"/>
    <n v="2021"/>
    <s v="Yes"/>
    <n v="4.5999999999999996"/>
    <n v="2"/>
    <s v="Monthly"/>
  </r>
  <r>
    <s v="EVS03473"/>
    <n v="37.782328"/>
    <n v="-122.41383"/>
    <s v="8461 San Francisco Ave"/>
    <x v="5"/>
    <x v="5"/>
    <x v="0"/>
    <x v="0"/>
    <n v="0.42"/>
    <s v="6:00-22:00"/>
    <s v="6:00-22:00"/>
    <d v="1899-12-30T16:04:48"/>
    <n v="17.899999999999999"/>
    <n v="78"/>
    <s v="ChargePoint"/>
    <n v="150"/>
    <s v="CHAdeMO"/>
    <n v="2020"/>
    <s v="No"/>
    <n v="3.5"/>
    <n v="3"/>
    <s v="Annually"/>
  </r>
  <r>
    <s v="EVS03475"/>
    <n v="37.754120999999998"/>
    <n v="-122.39877199999999"/>
    <s v="5449 San Francisco Ave"/>
    <x v="5"/>
    <x v="5"/>
    <x v="0"/>
    <x v="0"/>
    <n v="0.11"/>
    <d v="2025-07-24T00:00:00"/>
    <s v="9.00-21.00"/>
    <d v="1900-01-11T00:00:00"/>
    <n v="11.67"/>
    <n v="94"/>
    <s v="ChargePoint"/>
    <n v="350"/>
    <s v="CHAdeMO"/>
    <n v="2015"/>
    <s v="No"/>
    <n v="3.6"/>
    <n v="2"/>
    <s v="Annually"/>
  </r>
  <r>
    <s v="EVS03476"/>
    <n v="-23.600624"/>
    <n v="-46.613745999999999"/>
    <s v="2658 SÃ£o Paulo Ave"/>
    <x v="8"/>
    <x v="7"/>
    <x v="4"/>
    <x v="0"/>
    <n v="0.45"/>
    <s v="6:00-22:00"/>
    <s v="6:00-22:00"/>
    <d v="1899-12-30T16:04:48"/>
    <n v="11"/>
    <n v="51"/>
    <s v="Tesla"/>
    <n v="22"/>
    <s v="Type 2"/>
    <n v="2022"/>
    <s v="No"/>
    <n v="3.5"/>
    <n v="9"/>
    <s v="Annually"/>
  </r>
  <r>
    <s v="EVS03477"/>
    <n v="37.838866000000003"/>
    <n v="-122.449403"/>
    <s v="1033 San Francisco Ave"/>
    <x v="5"/>
    <x v="5"/>
    <x v="0"/>
    <x v="0"/>
    <n v="0.25"/>
    <s v="6:00-22:00"/>
    <s v="6:00-22:00"/>
    <d v="1899-12-30T16:04:48"/>
    <n v="18.309999999999999"/>
    <n v="78"/>
    <s v="Greenlots"/>
    <n v="350"/>
    <s v="Type 2, CCS"/>
    <n v="2021"/>
    <s v="Yes"/>
    <n v="4.2"/>
    <n v="10"/>
    <s v="Quarterly"/>
  </r>
  <r>
    <s v="EVS03479"/>
    <n v="-23.606862"/>
    <n v="-46.625695"/>
    <s v="9416 SÃ£o Paulo Ave"/>
    <x v="8"/>
    <x v="7"/>
    <x v="4"/>
    <x v="0"/>
    <n v="0.45"/>
    <s v="6:00-22:00"/>
    <s v="6:00-22:00"/>
    <d v="1899-12-30T16:04:48"/>
    <n v="1.63"/>
    <n v="52"/>
    <s v="Ionity"/>
    <n v="50"/>
    <s v="Type 2, CCS"/>
    <n v="2013"/>
    <s v="No"/>
    <n v="3.8"/>
    <n v="8"/>
    <s v="Annually"/>
  </r>
  <r>
    <s v="EVS03483"/>
    <n v="-23.591798000000001"/>
    <n v="-46.503501"/>
    <s v="5094 SÃ£o Paulo Ave"/>
    <x v="8"/>
    <x v="7"/>
    <x v="4"/>
    <x v="0"/>
    <n v="0.25"/>
    <d v="2025-07-24T00:00:00"/>
    <s v="9.00-21.00"/>
    <d v="1900-01-11T00:00:00"/>
    <n v="3.91"/>
    <n v="30"/>
    <s v="Ionity"/>
    <n v="350"/>
    <s v="Tesla, CHAdeMO"/>
    <n v="2012"/>
    <s v="Yes"/>
    <n v="3.6"/>
    <n v="5"/>
    <s v="Annually"/>
  </r>
  <r>
    <s v="EVS03488"/>
    <n v="13.768587"/>
    <n v="100.480953"/>
    <s v="4078 Bangkok Ave"/>
    <x v="4"/>
    <x v="4"/>
    <x v="3"/>
    <x v="0"/>
    <n v="0.24"/>
    <s v="6:00-22:00"/>
    <s v="6:00-22:00"/>
    <d v="1899-12-30T16:04:48"/>
    <n v="3.66"/>
    <n v="77"/>
    <s v="EVgo"/>
    <n v="150"/>
    <s v="Type 2, CCS"/>
    <n v="2020"/>
    <s v="No"/>
    <n v="3.1"/>
    <n v="1"/>
    <s v="Monthly"/>
  </r>
  <r>
    <s v="EVS03491"/>
    <n v="-40.027366000000001"/>
    <n v="-173.51458299999999"/>
    <s v="7355 Random Rd"/>
    <x v="11"/>
    <x v="10"/>
    <x v="6"/>
    <x v="0"/>
    <n v="0.28999999999999998"/>
    <d v="2025-07-24T00:00:00"/>
    <s v="9.00-21.00"/>
    <d v="1900-01-11T00:00:00"/>
    <n v="13.63"/>
    <n v="89"/>
    <s v="Ionity"/>
    <n v="350"/>
    <s v="Type 2, Tesla"/>
    <n v="2021"/>
    <s v="Yes"/>
    <n v="3.5"/>
    <n v="10"/>
    <s v="Quarterly"/>
  </r>
  <r>
    <s v="EVS03493"/>
    <n v="34.174740999999997"/>
    <n v="-118.265728"/>
    <s v="3220 Los Angeles Ave"/>
    <x v="16"/>
    <x v="5"/>
    <x v="0"/>
    <x v="0"/>
    <n v="0.36"/>
    <d v="2025-07-24T00:00:00"/>
    <s v="9.00-21.00"/>
    <d v="1900-01-11T00:00:00"/>
    <n v="19.87"/>
    <n v="55"/>
    <s v="Ionity"/>
    <n v="350"/>
    <s v="Tesla, Type 2"/>
    <n v="2019"/>
    <s v="No"/>
    <n v="4.9000000000000004"/>
    <n v="4"/>
    <s v="Monthly"/>
  </r>
  <r>
    <s v="EVS03495"/>
    <n v="19.454889999999999"/>
    <n v="-99.199876000000003"/>
    <s v="1584 Mexico City Ave"/>
    <x v="17"/>
    <x v="14"/>
    <x v="0"/>
    <x v="0"/>
    <n v="0.48"/>
    <s v="9:00-18:00"/>
    <s v="9:00-18:00"/>
    <d v="1899-12-30T08:52:48"/>
    <n v="9.7200000000000006"/>
    <n v="88"/>
    <s v="EVgo"/>
    <n v="350"/>
    <s v="CHAdeMO"/>
    <n v="2011"/>
    <s v="Yes"/>
    <n v="3.3"/>
    <n v="10"/>
    <s v="Monthly"/>
  </r>
  <r>
    <s v="EVS03496"/>
    <n v="13.741894"/>
    <n v="100.49035499999999"/>
    <s v="2190 Bangkok Ave"/>
    <x v="4"/>
    <x v="4"/>
    <x v="3"/>
    <x v="0"/>
    <n v="0.23"/>
    <s v="6:00-22:00"/>
    <s v="6:00-22:00"/>
    <d v="1899-12-30T16:04:48"/>
    <n v="16.920000000000002"/>
    <n v="30"/>
    <s v="Greenlots"/>
    <n v="22"/>
    <s v="CCS"/>
    <n v="2016"/>
    <s v="Yes"/>
    <n v="4.5"/>
    <n v="6"/>
    <s v="Quarterly"/>
  </r>
  <r>
    <s v="EVS03497"/>
    <n v="55.723472999999998"/>
    <n v="37.596145999999997"/>
    <s v="7957 Moscow Ave"/>
    <x v="1"/>
    <x v="1"/>
    <x v="1"/>
    <x v="0"/>
    <n v="0.41"/>
    <s v="9:00-18:00"/>
    <s v="9:00-18:00"/>
    <d v="1899-12-30T08:52:48"/>
    <n v="16.55"/>
    <n v="65"/>
    <s v="ChargePoint"/>
    <n v="350"/>
    <s v="Tesla"/>
    <n v="2013"/>
    <s v="No"/>
    <n v="4.5999999999999996"/>
    <n v="2"/>
    <s v="Annually"/>
  </r>
  <r>
    <s v="EVS03504"/>
    <n v="-33.798788000000002"/>
    <n v="18.498125000000002"/>
    <s v="3829 Cape Town Ave"/>
    <x v="14"/>
    <x v="13"/>
    <x v="7"/>
    <x v="0"/>
    <n v="0.39"/>
    <d v="2025-07-24T00:00:00"/>
    <s v="9.00-21.00"/>
    <d v="1900-01-11T00:00:00"/>
    <n v="0.93"/>
    <n v="78"/>
    <s v="Greenlots"/>
    <n v="350"/>
    <s v="CHAdeMO"/>
    <n v="2018"/>
    <s v="No"/>
    <n v="4.9000000000000004"/>
    <n v="6"/>
    <s v="Quarterly"/>
  </r>
  <r>
    <s v="EVS03505"/>
    <n v="18.977502999999999"/>
    <n v="72.880835000000005"/>
    <s v="4318 Mumbai Ave"/>
    <x v="13"/>
    <x v="12"/>
    <x v="3"/>
    <x v="0"/>
    <n v="0.1"/>
    <d v="2025-07-24T00:00:00"/>
    <s v="9.00-21.00"/>
    <d v="1900-01-11T00:00:00"/>
    <n v="9.26"/>
    <n v="30"/>
    <s v="Ionity"/>
    <n v="350"/>
    <s v="Tesla"/>
    <n v="2020"/>
    <s v="No"/>
    <n v="4.3"/>
    <n v="7"/>
    <s v="Annually"/>
  </r>
  <r>
    <s v="EVS03506"/>
    <n v="39.930917999999998"/>
    <n v="116.35319"/>
    <s v="9524 Beijing Ave"/>
    <x v="10"/>
    <x v="9"/>
    <x v="3"/>
    <x v="0"/>
    <n v="0.43"/>
    <s v="9:00-18:00"/>
    <s v="9:00-18:00"/>
    <d v="1899-12-30T08:52:48"/>
    <n v="5.01"/>
    <n v="53"/>
    <s v="Ionity"/>
    <n v="150"/>
    <s v="CCS, CHAdeMO"/>
    <n v="2010"/>
    <s v="Yes"/>
    <n v="4.0999999999999996"/>
    <n v="8"/>
    <s v="Quarterly"/>
  </r>
  <r>
    <s v="EVS03510"/>
    <n v="19.599936"/>
    <n v="-99.092214999999996"/>
    <s v="3383 Mexico City Ave"/>
    <x v="17"/>
    <x v="14"/>
    <x v="0"/>
    <x v="0"/>
    <n v="0.28999999999999998"/>
    <s v="9:00-18:00"/>
    <s v="9:00-18:00"/>
    <d v="1899-12-30T08:52:48"/>
    <n v="6.92"/>
    <n v="76"/>
    <s v="Ionity"/>
    <n v="50"/>
    <s v="Tesla, Type 2"/>
    <n v="2020"/>
    <s v="No"/>
    <n v="4"/>
    <n v="2"/>
    <s v="Annually"/>
  </r>
  <r>
    <s v="EVS03511"/>
    <n v="-54.07591"/>
    <n v="159.46469300000001"/>
    <s v="9433 Random Rd"/>
    <x v="11"/>
    <x v="10"/>
    <x v="6"/>
    <x v="0"/>
    <n v="0.38"/>
    <s v="6:00-22:00"/>
    <s v="6:00-22:00"/>
    <d v="1899-12-30T16:04:48"/>
    <n v="4.41"/>
    <n v="50"/>
    <s v="ChargePoint"/>
    <n v="50"/>
    <s v="Type 2, CHAdeMO"/>
    <n v="2018"/>
    <s v="Yes"/>
    <n v="3.1"/>
    <n v="3"/>
    <s v="Monthly"/>
  </r>
  <r>
    <s v="EVS03518"/>
    <n v="55.738497000000002"/>
    <n v="37.592008"/>
    <s v="1670 Moscow Ave"/>
    <x v="1"/>
    <x v="1"/>
    <x v="1"/>
    <x v="0"/>
    <n v="0.11"/>
    <d v="2025-07-24T00:00:00"/>
    <s v="9.00-21.00"/>
    <d v="1900-01-11T00:00:00"/>
    <n v="9.49"/>
    <n v="82"/>
    <s v="ChargePoint"/>
    <n v="350"/>
    <s v="Type 2, CCS"/>
    <n v="2020"/>
    <s v="Yes"/>
    <n v="4"/>
    <n v="6"/>
    <s v="Annually"/>
  </r>
  <r>
    <s v="EVS03519"/>
    <n v="19.013017999999999"/>
    <n v="72.993463000000006"/>
    <s v="8871 Mumbai Ave"/>
    <x v="13"/>
    <x v="12"/>
    <x v="3"/>
    <x v="0"/>
    <n v="0.15"/>
    <s v="9:00-18:00"/>
    <s v="9:00-18:00"/>
    <d v="1899-12-30T08:52:48"/>
    <n v="12.43"/>
    <n v="69"/>
    <s v="Tesla"/>
    <n v="22"/>
    <s v="Type 2"/>
    <n v="2015"/>
    <s v="No"/>
    <n v="3"/>
    <n v="9"/>
    <s v="Monthly"/>
  </r>
  <r>
    <s v="EVS03520"/>
    <n v="41.836027999999999"/>
    <n v="-87.705467999999996"/>
    <s v="277 Chicago Ave"/>
    <x v="7"/>
    <x v="5"/>
    <x v="0"/>
    <x v="0"/>
    <n v="0.43"/>
    <s v="6:00-22:00"/>
    <s v="6:00-22:00"/>
    <d v="1899-12-30T16:04:48"/>
    <n v="14.07"/>
    <n v="26"/>
    <s v="Tesla"/>
    <n v="350"/>
    <s v="Tesla"/>
    <n v="2017"/>
    <s v="Yes"/>
    <n v="3.2"/>
    <n v="8"/>
    <s v="Annually"/>
  </r>
  <r>
    <s v="EVS03525"/>
    <n v="55.726902000000003"/>
    <n v="37.536898000000001"/>
    <s v="9288 Moscow Ave"/>
    <x v="1"/>
    <x v="1"/>
    <x v="1"/>
    <x v="0"/>
    <n v="0.45"/>
    <s v="9:00-18:00"/>
    <s v="9:00-18:00"/>
    <d v="1899-12-30T08:52:48"/>
    <n v="13.39"/>
    <n v="90"/>
    <s v="EVgo"/>
    <n v="150"/>
    <s v="Type 2, Tesla"/>
    <n v="2014"/>
    <s v="Yes"/>
    <n v="3.2"/>
    <n v="5"/>
    <s v="Annually"/>
  </r>
  <r>
    <s v="EVS03528"/>
    <n v="19.424593000000002"/>
    <n v="-99.045373999999995"/>
    <s v="8239 Mexico City Ave"/>
    <x v="17"/>
    <x v="14"/>
    <x v="0"/>
    <x v="0"/>
    <n v="0.43"/>
    <d v="2025-07-24T00:00:00"/>
    <s v="9.00-21.00"/>
    <d v="1900-01-11T00:00:00"/>
    <n v="9.27"/>
    <n v="42"/>
    <s v="Ionity"/>
    <n v="22"/>
    <s v="CCS, Tesla"/>
    <n v="2015"/>
    <s v="No"/>
    <n v="4.9000000000000004"/>
    <n v="7"/>
    <s v="Annually"/>
  </r>
  <r>
    <s v="EVS03529"/>
    <n v="34.190047999999997"/>
    <n v="-118.33456"/>
    <s v="6975 Los Angeles Ave"/>
    <x v="16"/>
    <x v="5"/>
    <x v="0"/>
    <x v="0"/>
    <n v="0.41"/>
    <s v="9:00-18:00"/>
    <s v="9:00-18:00"/>
    <d v="1899-12-30T08:52:48"/>
    <n v="14.13"/>
    <n v="54"/>
    <s v="Tesla"/>
    <n v="50"/>
    <s v="CCS, CHAdeMO"/>
    <n v="2019"/>
    <s v="Yes"/>
    <n v="4.5999999999999996"/>
    <n v="7"/>
    <s v="Monthly"/>
  </r>
  <r>
    <s v="EVS03530"/>
    <n v="55.713687"/>
    <n v="37.680214999999997"/>
    <s v="3352 Moscow Ave"/>
    <x v="1"/>
    <x v="1"/>
    <x v="1"/>
    <x v="0"/>
    <n v="0.18"/>
    <s v="6:00-22:00"/>
    <s v="6:00-22:00"/>
    <d v="1899-12-30T16:04:48"/>
    <n v="7.3"/>
    <n v="81"/>
    <s v="Ionity"/>
    <n v="150"/>
    <s v="Type 2"/>
    <n v="2010"/>
    <s v="Yes"/>
    <n v="4.9000000000000004"/>
    <n v="4"/>
    <s v="Quarterly"/>
  </r>
  <r>
    <s v="EVS03532"/>
    <n v="-23.535516000000001"/>
    <n v="-46.573737000000001"/>
    <s v="5081 SÃ£o Paulo Ave"/>
    <x v="8"/>
    <x v="7"/>
    <x v="4"/>
    <x v="0"/>
    <n v="0.27"/>
    <d v="2025-07-24T00:00:00"/>
    <s v="9.00-21.00"/>
    <d v="1900-01-11T00:00:00"/>
    <n v="17.510000000000002"/>
    <n v="63"/>
    <s v="Ionity"/>
    <n v="350"/>
    <s v="CCS"/>
    <n v="2019"/>
    <s v="No"/>
    <n v="3.7"/>
    <n v="5"/>
    <s v="Quarterly"/>
  </r>
  <r>
    <s v="EVS03533"/>
    <n v="41.951937999999998"/>
    <n v="-87.684121000000005"/>
    <s v="4408 Chicago Ave"/>
    <x v="7"/>
    <x v="5"/>
    <x v="0"/>
    <x v="0"/>
    <n v="0.25"/>
    <s v="9:00-18:00"/>
    <s v="9:00-18:00"/>
    <d v="1899-12-30T08:52:48"/>
    <n v="11.94"/>
    <n v="86"/>
    <s v="Greenlots"/>
    <n v="22"/>
    <s v="Tesla"/>
    <n v="2012"/>
    <s v="Yes"/>
    <n v="3.3"/>
    <n v="3"/>
    <s v="Annually"/>
  </r>
  <r>
    <s v="EVS03534"/>
    <n v="55.770851"/>
    <n v="37.537776999999998"/>
    <s v="3820 Moscow Ave"/>
    <x v="1"/>
    <x v="1"/>
    <x v="1"/>
    <x v="0"/>
    <n v="0.41"/>
    <s v="9:00-18:00"/>
    <s v="9:00-18:00"/>
    <d v="1899-12-30T08:52:48"/>
    <n v="2.99"/>
    <n v="75"/>
    <s v="Tesla"/>
    <n v="50"/>
    <s v="Type 2, CHAdeMO"/>
    <n v="2023"/>
    <s v="No"/>
    <n v="4.8"/>
    <n v="5"/>
    <s v="Quarterly"/>
  </r>
  <r>
    <s v="EVS03536"/>
    <n v="-33.838847000000001"/>
    <n v="151.20292900000001"/>
    <s v="5424 Sydney Ave"/>
    <x v="9"/>
    <x v="8"/>
    <x v="5"/>
    <x v="0"/>
    <n v="0.49"/>
    <s v="6:00-22:00"/>
    <s v="6:00-22:00"/>
    <d v="1899-12-30T16:04:48"/>
    <n v="6.14"/>
    <n v="65"/>
    <s v="Greenlots"/>
    <n v="50"/>
    <s v="Type 2"/>
    <n v="2011"/>
    <s v="Yes"/>
    <n v="3.4"/>
    <n v="5"/>
    <s v="Annually"/>
  </r>
  <r>
    <s v="EVS03537"/>
    <n v="41.912255000000002"/>
    <n v="-87.726817999999994"/>
    <s v="2090 Chicago Ave"/>
    <x v="7"/>
    <x v="5"/>
    <x v="0"/>
    <x v="0"/>
    <n v="0.38"/>
    <d v="2025-07-24T00:00:00"/>
    <s v="9.00-21.00"/>
    <d v="1900-01-11T00:00:00"/>
    <n v="16.239999999999998"/>
    <n v="60"/>
    <s v="Greenlots"/>
    <n v="50"/>
    <s v="CCS"/>
    <n v="2018"/>
    <s v="Yes"/>
    <n v="4"/>
    <n v="1"/>
    <s v="Quarterly"/>
  </r>
  <r>
    <s v="EVS03538"/>
    <n v="25.211850999999999"/>
    <n v="55.399675999999999"/>
    <s v="995 Dubai Ave"/>
    <x v="12"/>
    <x v="11"/>
    <x v="3"/>
    <x v="0"/>
    <n v="0.16"/>
    <s v="6:00-22:00"/>
    <s v="6:00-22:00"/>
    <d v="1899-12-30T16:04:48"/>
    <n v="16.170000000000002"/>
    <n v="59"/>
    <s v="Ionity"/>
    <n v="50"/>
    <s v="Type 2, CCS"/>
    <n v="2022"/>
    <s v="No"/>
    <n v="3.1"/>
    <n v="1"/>
    <s v="Quarterly"/>
  </r>
  <r>
    <s v="EVS03540"/>
    <n v="43.682239000000003"/>
    <n v="-79.404996999999995"/>
    <s v="8821 Toronto Ave"/>
    <x v="0"/>
    <x v="0"/>
    <x v="0"/>
    <x v="0"/>
    <n v="0.33"/>
    <s v="9:00-18:00"/>
    <s v="9:00-18:00"/>
    <d v="1899-12-30T08:52:48"/>
    <n v="14.51"/>
    <n v="63"/>
    <s v="Ionity"/>
    <n v="350"/>
    <s v="CHAdeMO, CCS"/>
    <n v="2011"/>
    <s v="Yes"/>
    <n v="4.2"/>
    <n v="6"/>
    <s v="Monthly"/>
  </r>
  <r>
    <s v="EVS03541"/>
    <n v="36.194788000000003"/>
    <n v="83.577190000000002"/>
    <s v="8191 Random Rd"/>
    <x v="2"/>
    <x v="2"/>
    <x v="2"/>
    <x v="0"/>
    <n v="0.2"/>
    <d v="2025-07-24T00:00:00"/>
    <s v="9.00-21.00"/>
    <d v="1900-01-11T00:00:00"/>
    <n v="18.399999999999999"/>
    <n v="44"/>
    <s v="ChargePoint"/>
    <n v="50"/>
    <s v="Type 2"/>
    <n v="2022"/>
    <s v="Yes"/>
    <n v="4.8"/>
    <n v="5"/>
    <s v="Quarterly"/>
  </r>
  <r>
    <s v="EVS03542"/>
    <n v="37.870451000000003"/>
    <n v="-122.307303"/>
    <s v="6978 San Francisco Ave"/>
    <x v="5"/>
    <x v="5"/>
    <x v="0"/>
    <x v="0"/>
    <n v="0.45"/>
    <s v="9:00-18:00"/>
    <s v="9:00-18:00"/>
    <d v="1899-12-30T08:52:48"/>
    <n v="1.79"/>
    <n v="52"/>
    <s v="EVgo"/>
    <n v="350"/>
    <s v="Type 2"/>
    <n v="2013"/>
    <s v="No"/>
    <n v="4.8"/>
    <n v="5"/>
    <s v="Quarterly"/>
  </r>
  <r>
    <s v="EVS03544"/>
    <n v="-33.763669"/>
    <n v="18.444800999999998"/>
    <s v="9687 Cape Town Ave"/>
    <x v="14"/>
    <x v="13"/>
    <x v="7"/>
    <x v="0"/>
    <n v="0.42"/>
    <s v="6:00-22:00"/>
    <s v="6:00-22:00"/>
    <d v="1899-12-30T16:04:48"/>
    <n v="5.0199999999999996"/>
    <n v="24"/>
    <s v="Ionity"/>
    <n v="50"/>
    <s v="CHAdeMO, Tesla"/>
    <n v="2014"/>
    <s v="No"/>
    <n v="3.3"/>
    <n v="10"/>
    <s v="Monthly"/>
  </r>
  <r>
    <s v="EVS03546"/>
    <n v="-33.808577"/>
    <n v="18.492591000000001"/>
    <s v="4618 Cape Town Ave"/>
    <x v="14"/>
    <x v="13"/>
    <x v="7"/>
    <x v="0"/>
    <n v="0.2"/>
    <s v="6:00-22:00"/>
    <s v="6:00-22:00"/>
    <d v="1899-12-30T16:04:48"/>
    <n v="13.19"/>
    <n v="23"/>
    <s v="ChargePoint"/>
    <n v="350"/>
    <s v="Tesla"/>
    <n v="2018"/>
    <s v="Yes"/>
    <n v="3.3"/>
    <n v="1"/>
    <s v="Annually"/>
  </r>
  <r>
    <s v="EVS03547"/>
    <n v="55.799857000000003"/>
    <n v="37.679540000000003"/>
    <s v="2188 Moscow Ave"/>
    <x v="1"/>
    <x v="1"/>
    <x v="1"/>
    <x v="0"/>
    <n v="0.34"/>
    <d v="2025-07-24T00:00:00"/>
    <s v="9.00-21.00"/>
    <d v="1900-01-11T00:00:00"/>
    <n v="7.55"/>
    <n v="84"/>
    <s v="ChargePoint"/>
    <n v="50"/>
    <s v="CCS"/>
    <n v="2022"/>
    <s v="No"/>
    <n v="5"/>
    <n v="2"/>
    <s v="Monthly"/>
  </r>
  <r>
    <s v="EVS03548"/>
    <n v="52.467267"/>
    <n v="13.412642999999999"/>
    <s v="3581 Berlin Ave"/>
    <x v="3"/>
    <x v="3"/>
    <x v="1"/>
    <x v="0"/>
    <n v="0.41"/>
    <s v="9:00-18:00"/>
    <s v="9:00-18:00"/>
    <d v="1899-12-30T08:52:48"/>
    <n v="8.49"/>
    <n v="54"/>
    <s v="Ionity"/>
    <n v="22"/>
    <s v="CCS"/>
    <n v="2014"/>
    <s v="No"/>
    <n v="4.7"/>
    <n v="3"/>
    <s v="Annually"/>
  </r>
  <r>
    <s v="EVS03549"/>
    <n v="39.827041999999999"/>
    <n v="116.319329"/>
    <s v="2405 Beijing Ave"/>
    <x v="10"/>
    <x v="9"/>
    <x v="3"/>
    <x v="0"/>
    <n v="0.47"/>
    <s v="6:00-22:00"/>
    <s v="6:00-22:00"/>
    <d v="1899-12-30T16:04:48"/>
    <n v="7.84"/>
    <n v="14"/>
    <s v="Tesla"/>
    <n v="350"/>
    <s v="Type 2"/>
    <n v="2018"/>
    <s v="Yes"/>
    <n v="4.2"/>
    <n v="5"/>
    <s v="Annually"/>
  </r>
  <r>
    <s v="EVS03550"/>
    <n v="43.752499"/>
    <n v="-79.356381999999996"/>
    <s v="2462 Toronto Ave"/>
    <x v="0"/>
    <x v="0"/>
    <x v="0"/>
    <x v="0"/>
    <n v="0.49"/>
    <s v="9:00-18:00"/>
    <s v="9:00-18:00"/>
    <d v="1899-12-30T08:52:48"/>
    <n v="16.64"/>
    <n v="55"/>
    <s v="Ionity"/>
    <n v="50"/>
    <s v="CHAdeMO"/>
    <n v="2016"/>
    <s v="No"/>
    <n v="3"/>
    <n v="6"/>
    <s v="Annually"/>
  </r>
  <r>
    <s v="EVS03552"/>
    <n v="41.993521999999999"/>
    <n v="-87.727834000000001"/>
    <s v="9637 Chicago Ave"/>
    <x v="7"/>
    <x v="5"/>
    <x v="0"/>
    <x v="0"/>
    <n v="0.46"/>
    <s v="9:00-18:00"/>
    <s v="9:00-18:00"/>
    <d v="1899-12-30T08:52:48"/>
    <n v="19.559999999999999"/>
    <n v="61"/>
    <s v="EVgo"/>
    <n v="350"/>
    <s v="CHAdeMO"/>
    <n v="2018"/>
    <s v="Yes"/>
    <n v="4.8"/>
    <n v="3"/>
    <s v="Annually"/>
  </r>
  <r>
    <s v="EVS03556"/>
    <n v="19.463746"/>
    <n v="-99.087436999999994"/>
    <s v="7843 Mexico City Ave"/>
    <x v="17"/>
    <x v="14"/>
    <x v="0"/>
    <x v="0"/>
    <n v="0.2"/>
    <s v="9:00-18:00"/>
    <s v="9:00-18:00"/>
    <d v="1899-12-30T08:52:48"/>
    <n v="2.09"/>
    <n v="30"/>
    <s v="ChargePoint"/>
    <n v="50"/>
    <s v="Tesla"/>
    <n v="2015"/>
    <s v="Yes"/>
    <n v="3.2"/>
    <n v="7"/>
    <s v="Monthly"/>
  </r>
  <r>
    <s v="EVS03560"/>
    <n v="43.746288999999997"/>
    <n v="-79.494339999999994"/>
    <s v="6871 Toronto Ave"/>
    <x v="0"/>
    <x v="0"/>
    <x v="0"/>
    <x v="0"/>
    <n v="0.4"/>
    <d v="2025-07-24T00:00:00"/>
    <s v="9.00-21.00"/>
    <d v="1900-01-11T00:00:00"/>
    <n v="18.329999999999998"/>
    <n v="51"/>
    <s v="ChargePoint"/>
    <n v="350"/>
    <s v="CCS"/>
    <n v="2020"/>
    <s v="No"/>
    <n v="3.1"/>
    <n v="2"/>
    <s v="Monthly"/>
  </r>
  <r>
    <s v="EVS03564"/>
    <n v="18.912932999999999"/>
    <n v="72.930128999999994"/>
    <s v="2997 Mumbai Ave"/>
    <x v="13"/>
    <x v="12"/>
    <x v="3"/>
    <x v="0"/>
    <n v="0.24"/>
    <d v="2025-07-24T00:00:00"/>
    <s v="9.00-21.00"/>
    <d v="1900-01-11T00:00:00"/>
    <n v="4.1900000000000004"/>
    <n v="19"/>
    <s v="Ionity"/>
    <n v="50"/>
    <s v="Tesla"/>
    <n v="2021"/>
    <s v="Yes"/>
    <n v="4.2"/>
    <n v="9"/>
    <s v="Monthly"/>
  </r>
  <r>
    <s v="EVS03567"/>
    <n v="-33.853413000000003"/>
    <n v="151.26101299999999"/>
    <s v="2775 Sydney Ave"/>
    <x v="9"/>
    <x v="8"/>
    <x v="5"/>
    <x v="0"/>
    <n v="0.28999999999999998"/>
    <s v="9:00-18:00"/>
    <s v="9:00-18:00"/>
    <d v="1899-12-30T08:52:48"/>
    <n v="15.42"/>
    <n v="51"/>
    <s v="ChargePoint"/>
    <n v="22"/>
    <s v="CHAdeMO"/>
    <n v="2020"/>
    <s v="No"/>
    <n v="3.3"/>
    <n v="5"/>
    <s v="Annually"/>
  </r>
  <r>
    <s v="EVS03569"/>
    <n v="34.148888999999997"/>
    <n v="-118.269886"/>
    <s v="6811 Los Angeles Ave"/>
    <x v="16"/>
    <x v="5"/>
    <x v="0"/>
    <x v="0"/>
    <n v="0.12"/>
    <s v="6:00-22:00"/>
    <s v="6:00-22:00"/>
    <d v="1899-12-30T16:04:48"/>
    <n v="18.88"/>
    <n v="96"/>
    <s v="ChargePoint"/>
    <n v="350"/>
    <s v="CCS, Tesla"/>
    <n v="2017"/>
    <s v="No"/>
    <n v="4.5999999999999996"/>
    <n v="1"/>
    <s v="Annually"/>
  </r>
  <r>
    <s v="EVS03570"/>
    <n v="34.102397000000003"/>
    <n v="-118.270495"/>
    <s v="2778 Los Angeles Ave"/>
    <x v="16"/>
    <x v="5"/>
    <x v="0"/>
    <x v="0"/>
    <n v="0.2"/>
    <s v="9:00-18:00"/>
    <s v="9:00-18:00"/>
    <d v="1899-12-30T08:52:48"/>
    <n v="17.03"/>
    <n v="69"/>
    <s v="Greenlots"/>
    <n v="22"/>
    <s v="CHAdeMO"/>
    <n v="2016"/>
    <s v="Yes"/>
    <n v="4.3"/>
    <n v="7"/>
    <s v="Monthly"/>
  </r>
  <r>
    <s v="EVS03572"/>
    <n v="37.823495000000001"/>
    <n v="-122.441821"/>
    <s v="4919 San Francisco Ave"/>
    <x v="5"/>
    <x v="5"/>
    <x v="0"/>
    <x v="0"/>
    <n v="0.32"/>
    <d v="2025-07-24T00:00:00"/>
    <s v="9.00-21.00"/>
    <d v="1900-01-11T00:00:00"/>
    <n v="11.45"/>
    <n v="99"/>
    <s v="Tesla"/>
    <n v="22"/>
    <s v="CHAdeMO, Type 2"/>
    <n v="2023"/>
    <s v="No"/>
    <n v="3.5"/>
    <n v="8"/>
    <s v="Quarterly"/>
  </r>
  <r>
    <s v="EVS03575"/>
    <n v="25.277339000000001"/>
    <n v="55.325634999999998"/>
    <s v="6545 Dubai Ave"/>
    <x v="12"/>
    <x v="11"/>
    <x v="3"/>
    <x v="0"/>
    <n v="0.14000000000000001"/>
    <d v="2025-07-24T00:00:00"/>
    <s v="9.00-21.00"/>
    <d v="1900-01-11T00:00:00"/>
    <n v="16.16"/>
    <n v="53"/>
    <s v="Greenlots"/>
    <n v="350"/>
    <s v="CCS"/>
    <n v="2015"/>
    <s v="No"/>
    <n v="3.8"/>
    <n v="5"/>
    <s v="Monthly"/>
  </r>
  <r>
    <s v="EVS03582"/>
    <n v="41.991720999999998"/>
    <n v="-87.741328999999993"/>
    <s v="7214 Chicago Ave"/>
    <x v="7"/>
    <x v="5"/>
    <x v="0"/>
    <x v="0"/>
    <n v="0.11"/>
    <d v="2025-07-24T00:00:00"/>
    <s v="9.00-21.00"/>
    <d v="1900-01-11T00:00:00"/>
    <n v="16.690000000000001"/>
    <n v="73"/>
    <s v="Tesla"/>
    <n v="50"/>
    <s v="Tesla"/>
    <n v="2021"/>
    <s v="Yes"/>
    <n v="4.5"/>
    <n v="1"/>
    <s v="Annually"/>
  </r>
  <r>
    <s v="EVS03583"/>
    <n v="41.892131999999997"/>
    <n v="-87.736019999999996"/>
    <s v="6142 Chicago Ave"/>
    <x v="7"/>
    <x v="5"/>
    <x v="0"/>
    <x v="0"/>
    <n v="0.44"/>
    <s v="9:00-18:00"/>
    <s v="9:00-18:00"/>
    <d v="1899-12-30T08:52:48"/>
    <n v="9.19"/>
    <n v="87"/>
    <s v="Tesla"/>
    <n v="150"/>
    <s v="Tesla"/>
    <n v="2014"/>
    <s v="No"/>
    <n v="4.5999999999999996"/>
    <n v="8"/>
    <s v="Annually"/>
  </r>
  <r>
    <s v="EVS03585"/>
    <n v="25.323391999999998"/>
    <n v="55.285800000000002"/>
    <s v="8982 Dubai Ave"/>
    <x v="12"/>
    <x v="11"/>
    <x v="3"/>
    <x v="0"/>
    <n v="0.28999999999999998"/>
    <d v="2025-07-24T00:00:00"/>
    <s v="9.00-21.00"/>
    <d v="1900-01-11T00:00:00"/>
    <n v="8"/>
    <n v="56"/>
    <s v="Ionity"/>
    <n v="150"/>
    <s v="Tesla, CHAdeMO"/>
    <n v="2015"/>
    <s v="Yes"/>
    <n v="3.8"/>
    <n v="4"/>
    <s v="Quarterly"/>
  </r>
  <r>
    <s v="EVS03588"/>
    <n v="-33.874690999999999"/>
    <n v="18.520491"/>
    <s v="383 Cape Town Ave"/>
    <x v="14"/>
    <x v="13"/>
    <x v="7"/>
    <x v="0"/>
    <n v="0.25"/>
    <s v="9:00-18:00"/>
    <s v="9:00-18:00"/>
    <d v="1899-12-30T08:52:48"/>
    <n v="17.38"/>
    <n v="91"/>
    <s v="ChargePoint"/>
    <n v="22"/>
    <s v="Tesla"/>
    <n v="2018"/>
    <s v="Yes"/>
    <n v="4.9000000000000004"/>
    <n v="6"/>
    <s v="Annually"/>
  </r>
  <r>
    <s v="EVS03589"/>
    <n v="55.818311999999999"/>
    <n v="37.673062999999999"/>
    <s v="505 Moscow Ave"/>
    <x v="1"/>
    <x v="1"/>
    <x v="1"/>
    <x v="0"/>
    <n v="0.44"/>
    <s v="6:00-22:00"/>
    <s v="6:00-22:00"/>
    <d v="1899-12-30T16:04:48"/>
    <n v="16.93"/>
    <n v="33"/>
    <s v="ChargePoint"/>
    <n v="50"/>
    <s v="CHAdeMO"/>
    <n v="2017"/>
    <s v="No"/>
    <n v="4"/>
    <n v="5"/>
    <s v="Quarterly"/>
  </r>
  <r>
    <s v="EVS03590"/>
    <n v="19.169001000000002"/>
    <n v="72.899602000000002"/>
    <s v="6690 Mumbai Ave"/>
    <x v="13"/>
    <x v="12"/>
    <x v="3"/>
    <x v="0"/>
    <n v="0.49"/>
    <d v="2025-07-24T00:00:00"/>
    <s v="9.00-21.00"/>
    <d v="1900-01-11T00:00:00"/>
    <n v="6.11"/>
    <n v="98"/>
    <s v="EVgo"/>
    <n v="50"/>
    <s v="CCS"/>
    <n v="2010"/>
    <s v="Yes"/>
    <n v="4.9000000000000004"/>
    <n v="3"/>
    <s v="Annually"/>
  </r>
  <r>
    <s v="EVS03591"/>
    <n v="67.048976999999994"/>
    <n v="152.45010400000001"/>
    <s v="6206 Random Rd"/>
    <x v="2"/>
    <x v="2"/>
    <x v="2"/>
    <x v="0"/>
    <n v="0.2"/>
    <d v="2025-07-24T00:00:00"/>
    <s v="9.00-21.00"/>
    <d v="1900-01-11T00:00:00"/>
    <n v="14.09"/>
    <n v="18"/>
    <s v="Greenlots"/>
    <n v="22"/>
    <s v="Type 2, Tesla"/>
    <n v="2019"/>
    <s v="No"/>
    <n v="3.8"/>
    <n v="9"/>
    <s v="Monthly"/>
  </r>
  <r>
    <s v="EVS03592"/>
    <n v="25.301452000000001"/>
    <n v="55.224545999999997"/>
    <s v="2403 Dubai Ave"/>
    <x v="12"/>
    <x v="11"/>
    <x v="3"/>
    <x v="0"/>
    <n v="0.4"/>
    <d v="2025-07-24T00:00:00"/>
    <s v="9.00-21.00"/>
    <d v="1900-01-11T00:00:00"/>
    <n v="17.36"/>
    <n v="30"/>
    <s v="EVgo"/>
    <n v="350"/>
    <s v="CHAdeMO, Type 2"/>
    <n v="2015"/>
    <s v="Yes"/>
    <n v="4.2"/>
    <n v="1"/>
    <s v="Quarterly"/>
  </r>
  <r>
    <s v="EVS03593"/>
    <n v="43.715961999999998"/>
    <n v="-79.476545000000002"/>
    <s v="42 Toronto Ave"/>
    <x v="0"/>
    <x v="0"/>
    <x v="0"/>
    <x v="0"/>
    <n v="0.35"/>
    <s v="9:00-18:00"/>
    <s v="9:00-18:00"/>
    <d v="1899-12-30T08:52:48"/>
    <n v="13.67"/>
    <n v="89"/>
    <s v="Ionity"/>
    <n v="50"/>
    <s v="Tesla"/>
    <n v="2017"/>
    <s v="No"/>
    <n v="3.7"/>
    <n v="1"/>
    <s v="Annually"/>
  </r>
  <r>
    <s v="EVS03596"/>
    <n v="39.843204999999998"/>
    <n v="116.474771"/>
    <s v="7705 Beijing Ave"/>
    <x v="10"/>
    <x v="9"/>
    <x v="3"/>
    <x v="0"/>
    <n v="0.38"/>
    <s v="6:00-22:00"/>
    <s v="6:00-22:00"/>
    <d v="1899-12-30T16:04:48"/>
    <n v="18.760000000000002"/>
    <n v="31"/>
    <s v="Greenlots"/>
    <n v="150"/>
    <s v="Tesla"/>
    <n v="2020"/>
    <s v="Yes"/>
    <n v="3.2"/>
    <n v="3"/>
    <s v="Annually"/>
  </r>
  <r>
    <s v="EVS03597"/>
    <n v="43.720886999999998"/>
    <n v="-79.374607999999995"/>
    <s v="1650 Toronto Ave"/>
    <x v="0"/>
    <x v="0"/>
    <x v="0"/>
    <x v="0"/>
    <n v="0.25"/>
    <s v="9:00-18:00"/>
    <s v="9:00-18:00"/>
    <d v="1899-12-30T08:52:48"/>
    <n v="14.03"/>
    <n v="35"/>
    <s v="Greenlots"/>
    <n v="150"/>
    <s v="Type 2, Tesla"/>
    <n v="2021"/>
    <s v="Yes"/>
    <n v="4.3"/>
    <n v="10"/>
    <s v="Monthly"/>
  </r>
  <r>
    <s v="EVS03598"/>
    <n v="39.879348"/>
    <n v="116.388508"/>
    <s v="3641 Beijing Ave"/>
    <x v="10"/>
    <x v="9"/>
    <x v="3"/>
    <x v="0"/>
    <n v="0.46"/>
    <d v="2025-07-24T00:00:00"/>
    <s v="9.00-21.00"/>
    <d v="1900-01-11T00:00:00"/>
    <n v="6.26"/>
    <n v="36"/>
    <s v="ChargePoint"/>
    <n v="150"/>
    <s v="Tesla, Type 2"/>
    <n v="2018"/>
    <s v="No"/>
    <n v="4.9000000000000004"/>
    <n v="10"/>
    <s v="Monthly"/>
  </r>
  <r>
    <s v="EVS03600"/>
    <n v="52.59836"/>
    <n v="13.464613"/>
    <s v="4449 Berlin Ave"/>
    <x v="3"/>
    <x v="3"/>
    <x v="1"/>
    <x v="0"/>
    <n v="0.36"/>
    <s v="9:00-18:00"/>
    <s v="9:00-18:00"/>
    <d v="1899-12-30T08:52:48"/>
    <n v="1.1299999999999999"/>
    <n v="40"/>
    <s v="ChargePoint"/>
    <n v="50"/>
    <s v="Type 2"/>
    <n v="2015"/>
    <s v="No"/>
    <n v="4.8"/>
    <n v="7"/>
    <s v="Quarterly"/>
  </r>
  <r>
    <s v="EVS03601"/>
    <n v="-51.036538999999998"/>
    <n v="23.656376999999999"/>
    <s v="475 Random Rd"/>
    <x v="19"/>
    <x v="2"/>
    <x v="2"/>
    <x v="0"/>
    <n v="0.48"/>
    <s v="6:00-22:00"/>
    <s v="6:00-22:00"/>
    <d v="1899-12-30T16:04:48"/>
    <n v="17.72"/>
    <n v="98"/>
    <s v="ChargePoint"/>
    <n v="22"/>
    <s v="Type 2, CHAdeMO"/>
    <n v="2013"/>
    <s v="Yes"/>
    <n v="4.5"/>
    <n v="10"/>
    <s v="Monthly"/>
  </r>
  <r>
    <s v="EVS03603"/>
    <n v="43.670555999999998"/>
    <n v="-79.328795999999997"/>
    <s v="2454 Toronto Ave"/>
    <x v="0"/>
    <x v="0"/>
    <x v="0"/>
    <x v="0"/>
    <n v="0.31"/>
    <s v="6:00-22:00"/>
    <s v="6:00-22:00"/>
    <d v="1899-12-30T16:04:48"/>
    <n v="13.86"/>
    <n v="89"/>
    <s v="Greenlots"/>
    <n v="50"/>
    <s v="Type 2"/>
    <n v="2023"/>
    <s v="Yes"/>
    <n v="3.2"/>
    <n v="3"/>
    <s v="Quarterly"/>
  </r>
  <r>
    <s v="EVS03606"/>
    <n v="-33.730215000000001"/>
    <n v="151.28493900000001"/>
    <s v="909 Sydney Ave"/>
    <x v="9"/>
    <x v="8"/>
    <x v="5"/>
    <x v="0"/>
    <n v="0.23"/>
    <d v="2025-07-24T00:00:00"/>
    <s v="9.00-21.00"/>
    <d v="1900-01-11T00:00:00"/>
    <n v="6.53"/>
    <n v="43"/>
    <s v="EVgo"/>
    <n v="350"/>
    <s v="Tesla"/>
    <n v="2021"/>
    <s v="Yes"/>
    <n v="4"/>
    <n v="2"/>
    <s v="Quarterly"/>
  </r>
  <r>
    <s v="EVS03608"/>
    <n v="39.957608"/>
    <n v="116.219678"/>
    <s v="2462 Beijing Ave"/>
    <x v="10"/>
    <x v="9"/>
    <x v="3"/>
    <x v="0"/>
    <n v="0.28999999999999998"/>
    <s v="6:00-22:00"/>
    <s v="6:00-22:00"/>
    <d v="1899-12-30T16:04:48"/>
    <n v="13.07"/>
    <n v="37"/>
    <s v="Ionity"/>
    <n v="350"/>
    <s v="CCS, CHAdeMO"/>
    <n v="2019"/>
    <s v="No"/>
    <n v="3.2"/>
    <n v="10"/>
    <s v="Quarterly"/>
  </r>
  <r>
    <s v="EVS03609"/>
    <n v="19.000774"/>
    <n v="72.902073999999999"/>
    <s v="7797 Mumbai Ave"/>
    <x v="13"/>
    <x v="12"/>
    <x v="3"/>
    <x v="0"/>
    <n v="0.3"/>
    <s v="6:00-22:00"/>
    <s v="6:00-22:00"/>
    <d v="1899-12-30T16:04:48"/>
    <n v="13.53"/>
    <n v="99"/>
    <s v="Tesla"/>
    <n v="50"/>
    <s v="Type 2"/>
    <n v="2011"/>
    <s v="No"/>
    <n v="3.8"/>
    <n v="6"/>
    <s v="Quarterly"/>
  </r>
  <r>
    <s v="EVS03610"/>
    <n v="55.744563999999997"/>
    <n v="37.583047999999998"/>
    <s v="2655 Moscow Ave"/>
    <x v="1"/>
    <x v="1"/>
    <x v="1"/>
    <x v="0"/>
    <n v="0.43"/>
    <d v="2025-07-24T00:00:00"/>
    <s v="9.00-21.00"/>
    <d v="1900-01-11T00:00:00"/>
    <n v="1.98"/>
    <n v="38"/>
    <s v="Greenlots"/>
    <n v="150"/>
    <s v="Type 2"/>
    <n v="2016"/>
    <s v="Yes"/>
    <n v="3.2"/>
    <n v="6"/>
    <s v="Annually"/>
  </r>
  <r>
    <s v="EVS03611"/>
    <n v="-61.110345000000002"/>
    <n v="87.353725999999995"/>
    <s v="9147 Random Rd"/>
    <x v="19"/>
    <x v="2"/>
    <x v="2"/>
    <x v="0"/>
    <n v="0.26"/>
    <s v="9:00-18:00"/>
    <s v="9:00-18:00"/>
    <d v="1899-12-30T08:52:48"/>
    <n v="16.07"/>
    <n v="25"/>
    <s v="EVgo"/>
    <n v="50"/>
    <s v="Type 2, CHAdeMO"/>
    <n v="2010"/>
    <s v="Yes"/>
    <n v="3.9"/>
    <n v="2"/>
    <s v="Monthly"/>
  </r>
  <r>
    <s v="EVS03616"/>
    <n v="39.884847999999998"/>
    <n v="116.493562"/>
    <s v="870 Beijing Ave"/>
    <x v="10"/>
    <x v="9"/>
    <x v="3"/>
    <x v="0"/>
    <n v="0.22"/>
    <d v="2025-07-24T00:00:00"/>
    <s v="9.00-21.00"/>
    <d v="1900-01-11T00:00:00"/>
    <n v="10.67"/>
    <n v="16"/>
    <s v="Ionity"/>
    <n v="50"/>
    <s v="Type 2"/>
    <n v="2023"/>
    <s v="Yes"/>
    <n v="4.7"/>
    <n v="7"/>
    <s v="Quarterly"/>
  </r>
  <r>
    <s v="EVS03617"/>
    <n v="52.540909999999997"/>
    <n v="13.430904999999999"/>
    <s v="5871 Berlin Ave"/>
    <x v="3"/>
    <x v="3"/>
    <x v="1"/>
    <x v="0"/>
    <n v="0.23"/>
    <d v="2025-07-24T00:00:00"/>
    <s v="9.00-21.00"/>
    <d v="1900-01-11T00:00:00"/>
    <n v="5.99"/>
    <n v="76"/>
    <s v="Tesla"/>
    <n v="350"/>
    <s v="CCS"/>
    <n v="2017"/>
    <s v="No"/>
    <n v="4.5999999999999996"/>
    <n v="10"/>
    <s v="Monthly"/>
  </r>
  <r>
    <s v="EVS03620"/>
    <n v="-33.833576999999998"/>
    <n v="151.209217"/>
    <s v="6277 Sydney Ave"/>
    <x v="9"/>
    <x v="8"/>
    <x v="5"/>
    <x v="0"/>
    <n v="0.1"/>
    <d v="2025-07-24T00:00:00"/>
    <s v="9.00-21.00"/>
    <d v="1900-01-11T00:00:00"/>
    <n v="17.2"/>
    <n v="65"/>
    <s v="EVgo"/>
    <n v="350"/>
    <s v="CHAdeMO"/>
    <n v="2023"/>
    <s v="Yes"/>
    <n v="3.6"/>
    <n v="10"/>
    <s v="Quarterly"/>
  </r>
  <r>
    <s v="EVS03622"/>
    <n v="37.553536000000001"/>
    <n v="126.94836100000001"/>
    <s v="3186 Seoul Ave"/>
    <x v="6"/>
    <x v="6"/>
    <x v="3"/>
    <x v="0"/>
    <n v="0.39"/>
    <d v="2025-07-24T00:00:00"/>
    <s v="9.00-21.00"/>
    <d v="1900-01-11T00:00:00"/>
    <n v="13.81"/>
    <n v="80"/>
    <s v="ChargePoint"/>
    <n v="150"/>
    <s v="Type 2, Tesla"/>
    <n v="2021"/>
    <s v="No"/>
    <n v="4.9000000000000004"/>
    <n v="7"/>
    <s v="Annually"/>
  </r>
  <r>
    <s v="EVS03623"/>
    <n v="-33.772478999999997"/>
    <n v="151.302853"/>
    <s v="1470 Sydney Ave"/>
    <x v="9"/>
    <x v="8"/>
    <x v="5"/>
    <x v="0"/>
    <n v="0.46"/>
    <d v="2025-07-24T00:00:00"/>
    <s v="9.00-21.00"/>
    <d v="1900-01-11T00:00:00"/>
    <n v="18.77"/>
    <n v="94"/>
    <s v="Greenlots"/>
    <n v="50"/>
    <s v="Tesla, CCS"/>
    <n v="2011"/>
    <s v="No"/>
    <n v="4.8"/>
    <n v="9"/>
    <s v="Quarterly"/>
  </r>
  <r>
    <s v="EVS03624"/>
    <n v="25.330863000000001"/>
    <n v="55.239570000000001"/>
    <s v="1291 Dubai Ave"/>
    <x v="12"/>
    <x v="11"/>
    <x v="3"/>
    <x v="0"/>
    <n v="0.25"/>
    <s v="6:00-22:00"/>
    <s v="6:00-22:00"/>
    <d v="1899-12-30T16:04:48"/>
    <n v="15.64"/>
    <n v="94"/>
    <s v="Tesla"/>
    <n v="350"/>
    <s v="Type 2"/>
    <n v="2013"/>
    <s v="No"/>
    <n v="4.2"/>
    <n v="10"/>
    <s v="Quarterly"/>
  </r>
  <r>
    <s v="EVS03628"/>
    <n v="25.343693999999999"/>
    <n v="55.24729"/>
    <s v="4164 Dubai Ave"/>
    <x v="12"/>
    <x v="11"/>
    <x v="3"/>
    <x v="0"/>
    <n v="0.39"/>
    <s v="6:00-22:00"/>
    <s v="6:00-22:00"/>
    <d v="1899-12-30T16:04:48"/>
    <n v="3.28"/>
    <n v="34"/>
    <s v="EVgo"/>
    <n v="22"/>
    <s v="Tesla, Type 2"/>
    <n v="2018"/>
    <s v="Yes"/>
    <n v="4.7"/>
    <n v="7"/>
    <s v="Monthly"/>
  </r>
  <r>
    <s v="EVS03629"/>
    <n v="37.783597999999998"/>
    <n v="-122.37186800000001"/>
    <s v="2140 San Francisco Ave"/>
    <x v="5"/>
    <x v="5"/>
    <x v="0"/>
    <x v="0"/>
    <n v="0.22"/>
    <s v="9:00-18:00"/>
    <s v="9:00-18:00"/>
    <d v="1899-12-30T08:52:48"/>
    <n v="11.28"/>
    <n v="46"/>
    <s v="Greenlots"/>
    <n v="150"/>
    <s v="Tesla"/>
    <n v="2021"/>
    <s v="No"/>
    <n v="3.4"/>
    <n v="7"/>
    <s v="Annually"/>
  </r>
  <r>
    <s v="EVS03630"/>
    <n v="43.602473000000003"/>
    <n v="-79.486695999999995"/>
    <s v="2757 Toronto Ave"/>
    <x v="0"/>
    <x v="0"/>
    <x v="0"/>
    <x v="0"/>
    <n v="0.19"/>
    <d v="2025-07-24T00:00:00"/>
    <s v="9.00-21.00"/>
    <d v="1900-01-11T00:00:00"/>
    <n v="1.53"/>
    <n v="82"/>
    <s v="Ionity"/>
    <n v="150"/>
    <s v="CHAdeMO"/>
    <n v="2015"/>
    <s v="No"/>
    <n v="4.3"/>
    <n v="2"/>
    <s v="Monthly"/>
  </r>
  <r>
    <s v="EVS03632"/>
    <n v="41.932577000000002"/>
    <n v="-87.679114999999996"/>
    <s v="924 Chicago Ave"/>
    <x v="7"/>
    <x v="5"/>
    <x v="0"/>
    <x v="0"/>
    <n v="0.16"/>
    <s v="9:00-18:00"/>
    <s v="9:00-18:00"/>
    <d v="1899-12-30T08:52:48"/>
    <n v="19.29"/>
    <n v="86"/>
    <s v="EVgo"/>
    <n v="50"/>
    <s v="Tesla, CCS"/>
    <n v="2010"/>
    <s v="Yes"/>
    <n v="4.5999999999999996"/>
    <n v="4"/>
    <s v="Quarterly"/>
  </r>
  <r>
    <s v="EVS03633"/>
    <n v="-23.691047000000001"/>
    <n v="-46.593628000000002"/>
    <s v="3588 SÃ£o Paulo Ave"/>
    <x v="8"/>
    <x v="7"/>
    <x v="4"/>
    <x v="0"/>
    <n v="0.15"/>
    <s v="6:00-22:00"/>
    <s v="6:00-22:00"/>
    <d v="1899-12-30T16:04:48"/>
    <n v="7.08"/>
    <n v="62"/>
    <s v="ChargePoint"/>
    <n v="22"/>
    <s v="Tesla, CHAdeMO"/>
    <n v="2023"/>
    <s v="Yes"/>
    <n v="4.7"/>
    <n v="3"/>
    <s v="Monthly"/>
  </r>
  <r>
    <s v="EVS03634"/>
    <n v="-33.755741999999998"/>
    <n v="18.475048000000001"/>
    <s v="57 Cape Town Ave"/>
    <x v="14"/>
    <x v="13"/>
    <x v="7"/>
    <x v="0"/>
    <n v="0.45"/>
    <s v="9:00-18:00"/>
    <s v="9:00-18:00"/>
    <d v="1899-12-30T08:52:48"/>
    <n v="16.68"/>
    <n v="27"/>
    <s v="Ionity"/>
    <n v="350"/>
    <s v="CHAdeMO, Tesla"/>
    <n v="2020"/>
    <s v="No"/>
    <n v="4"/>
    <n v="10"/>
    <s v="Monthly"/>
  </r>
  <r>
    <s v="EVS03636"/>
    <n v="25.384398999999998"/>
    <n v="55.267369000000002"/>
    <s v="177 Dubai Ave"/>
    <x v="12"/>
    <x v="11"/>
    <x v="3"/>
    <x v="0"/>
    <n v="0.31"/>
    <s v="9:00-18:00"/>
    <s v="9:00-18:00"/>
    <d v="1899-12-30T08:52:48"/>
    <n v="16.88"/>
    <n v="92"/>
    <s v="ChargePoint"/>
    <n v="350"/>
    <s v="Type 2, CCS"/>
    <n v="2020"/>
    <s v="Yes"/>
    <n v="4.9000000000000004"/>
    <n v="9"/>
    <s v="Quarterly"/>
  </r>
  <r>
    <s v="EVS03643"/>
    <n v="41.982505000000003"/>
    <n v="-87.736169000000004"/>
    <s v="5599 Chicago Ave"/>
    <x v="7"/>
    <x v="5"/>
    <x v="0"/>
    <x v="0"/>
    <n v="0.12"/>
    <s v="9:00-18:00"/>
    <s v="9:00-18:00"/>
    <d v="1899-12-30T08:52:48"/>
    <n v="12.44"/>
    <n v="10"/>
    <s v="EVgo"/>
    <n v="350"/>
    <s v="CHAdeMO"/>
    <n v="2021"/>
    <s v="No"/>
    <n v="4.3"/>
    <n v="8"/>
    <s v="Annually"/>
  </r>
  <r>
    <s v="EVS03644"/>
    <n v="43.729182000000002"/>
    <n v="-79.335418000000004"/>
    <s v="27 Toronto Ave"/>
    <x v="0"/>
    <x v="0"/>
    <x v="0"/>
    <x v="0"/>
    <n v="0.33"/>
    <s v="9:00-18:00"/>
    <s v="9:00-18:00"/>
    <d v="1899-12-30T08:52:48"/>
    <n v="5.0199999999999996"/>
    <n v="58"/>
    <s v="Greenlots"/>
    <n v="22"/>
    <s v="Type 2, CHAdeMO"/>
    <n v="2014"/>
    <s v="Yes"/>
    <n v="3.1"/>
    <n v="5"/>
    <s v="Annually"/>
  </r>
  <r>
    <s v="EVS03650"/>
    <n v="52.453510999999999"/>
    <n v="13.323995"/>
    <s v="924 Berlin Ave"/>
    <x v="3"/>
    <x v="3"/>
    <x v="1"/>
    <x v="0"/>
    <n v="0.32"/>
    <s v="6:00-22:00"/>
    <s v="6:00-22:00"/>
    <d v="1899-12-30T16:04:48"/>
    <n v="8.31"/>
    <n v="84"/>
    <s v="EVgo"/>
    <n v="350"/>
    <s v="Type 2"/>
    <n v="2021"/>
    <s v="No"/>
    <n v="4.5"/>
    <n v="7"/>
    <s v="Monthly"/>
  </r>
  <r>
    <s v="EVS03656"/>
    <n v="41.808909"/>
    <n v="-87.732292000000001"/>
    <s v="4419 Chicago Ave"/>
    <x v="7"/>
    <x v="5"/>
    <x v="0"/>
    <x v="0"/>
    <n v="0.39"/>
    <d v="2025-07-24T00:00:00"/>
    <s v="9.00-21.00"/>
    <d v="1900-01-11T00:00:00"/>
    <n v="19.010000000000002"/>
    <n v="17"/>
    <s v="Greenlots"/>
    <n v="150"/>
    <s v="Type 2, CCS"/>
    <n v="2019"/>
    <s v="No"/>
    <n v="4.7"/>
    <n v="8"/>
    <s v="Monthly"/>
  </r>
  <r>
    <s v="EVS03660"/>
    <n v="37.880569000000001"/>
    <n v="-122.356413"/>
    <s v="1197 San Francisco Ave"/>
    <x v="5"/>
    <x v="5"/>
    <x v="0"/>
    <x v="0"/>
    <n v="0.13"/>
    <s v="9:00-18:00"/>
    <s v="9:00-18:00"/>
    <d v="1899-12-30T08:52:48"/>
    <n v="18.05"/>
    <n v="58"/>
    <s v="Tesla"/>
    <n v="50"/>
    <s v="CCS"/>
    <n v="2016"/>
    <s v="Yes"/>
    <n v="4.8"/>
    <n v="9"/>
    <s v="Annually"/>
  </r>
  <r>
    <s v="EVS03661"/>
    <n v="-39.360858999999998"/>
    <n v="-15.687106"/>
    <s v="8473 Random Rd"/>
    <x v="11"/>
    <x v="10"/>
    <x v="6"/>
    <x v="0"/>
    <n v="0.38"/>
    <s v="6:00-22:00"/>
    <s v="6:00-22:00"/>
    <d v="1899-12-30T16:04:48"/>
    <n v="18.03"/>
    <n v="81"/>
    <s v="ChargePoint"/>
    <n v="350"/>
    <s v="CHAdeMO, Tesla"/>
    <n v="2013"/>
    <s v="No"/>
    <n v="4.5999999999999996"/>
    <n v="10"/>
    <s v="Monthly"/>
  </r>
  <r>
    <s v="EVS03663"/>
    <n v="-23.570332000000001"/>
    <n v="-46.677928999999999"/>
    <s v="5295 SÃ£o Paulo Ave"/>
    <x v="8"/>
    <x v="7"/>
    <x v="4"/>
    <x v="0"/>
    <n v="0.19"/>
    <s v="9:00-18:00"/>
    <s v="9:00-18:00"/>
    <d v="1899-12-30T08:52:48"/>
    <n v="16.809999999999999"/>
    <n v="31"/>
    <s v="Tesla"/>
    <n v="350"/>
    <s v="Type 2"/>
    <n v="2021"/>
    <s v="No"/>
    <n v="4.9000000000000004"/>
    <n v="7"/>
    <s v="Annually"/>
  </r>
  <r>
    <s v="EVS03665"/>
    <n v="55.728537000000003"/>
    <n v="37.544434000000003"/>
    <s v="4317 Moscow Ave"/>
    <x v="1"/>
    <x v="1"/>
    <x v="1"/>
    <x v="0"/>
    <n v="0.38"/>
    <d v="2025-07-24T00:00:00"/>
    <s v="9.00-21.00"/>
    <d v="1900-01-11T00:00:00"/>
    <n v="6.55"/>
    <n v="93"/>
    <s v="EVgo"/>
    <n v="22"/>
    <s v="Tesla, CCS"/>
    <n v="2017"/>
    <s v="No"/>
    <n v="4.9000000000000004"/>
    <n v="7"/>
    <s v="Quarterly"/>
  </r>
  <r>
    <s v="EVS03667"/>
    <n v="-33.857041000000002"/>
    <n v="18.474698"/>
    <s v="3057 Cape Town Ave"/>
    <x v="14"/>
    <x v="13"/>
    <x v="7"/>
    <x v="0"/>
    <n v="0.47"/>
    <s v="6:00-22:00"/>
    <s v="6:00-22:00"/>
    <d v="1899-12-30T16:04:48"/>
    <n v="3.66"/>
    <n v="19"/>
    <s v="Tesla"/>
    <n v="50"/>
    <s v="Tesla, Type 2"/>
    <n v="2012"/>
    <s v="No"/>
    <n v="4"/>
    <n v="4"/>
    <s v="Quarterly"/>
  </r>
  <r>
    <s v="EVS03668"/>
    <n v="37.649259999999998"/>
    <n v="127.048008"/>
    <s v="124 Seoul Ave"/>
    <x v="6"/>
    <x v="6"/>
    <x v="3"/>
    <x v="0"/>
    <n v="0.28999999999999998"/>
    <s v="6:00-22:00"/>
    <s v="6:00-22:00"/>
    <d v="1899-12-30T16:04:48"/>
    <n v="12.73"/>
    <n v="69"/>
    <s v="Ionity"/>
    <n v="50"/>
    <s v="CHAdeMO"/>
    <n v="2014"/>
    <s v="No"/>
    <n v="4.8"/>
    <n v="6"/>
    <s v="Annually"/>
  </r>
  <r>
    <s v="EVS03671"/>
    <n v="-1.4236960000000001"/>
    <n v="25.802268999999999"/>
    <s v="3991 Random Rd"/>
    <x v="24"/>
    <x v="17"/>
    <x v="7"/>
    <x v="0"/>
    <n v="0.31"/>
    <d v="2025-07-24T00:00:00"/>
    <s v="9.00-21.00"/>
    <d v="1900-01-11T00:00:00"/>
    <n v="18.16"/>
    <n v="99"/>
    <s v="Ionity"/>
    <n v="150"/>
    <s v="CHAdeMO"/>
    <n v="2018"/>
    <s v="Yes"/>
    <n v="3.8"/>
    <n v="9"/>
    <s v="Monthly"/>
  </r>
  <r>
    <s v="EVS03675"/>
    <n v="19.553494000000001"/>
    <n v="-99.023781"/>
    <s v="8374 Mexico City Ave"/>
    <x v="17"/>
    <x v="14"/>
    <x v="0"/>
    <x v="0"/>
    <n v="0.21"/>
    <s v="9:00-18:00"/>
    <s v="9:00-18:00"/>
    <d v="1899-12-30T08:52:48"/>
    <n v="6.35"/>
    <n v="83"/>
    <s v="Greenlots"/>
    <n v="150"/>
    <s v="Tesla, Type 2"/>
    <n v="2019"/>
    <s v="Yes"/>
    <n v="4.0999999999999996"/>
    <n v="8"/>
    <s v="Monthly"/>
  </r>
  <r>
    <s v="EVS03676"/>
    <n v="25.228351"/>
    <n v="55.272770000000001"/>
    <s v="3725 Dubai Ave"/>
    <x v="12"/>
    <x v="11"/>
    <x v="3"/>
    <x v="0"/>
    <n v="0.21"/>
    <s v="9:00-18:00"/>
    <s v="9:00-18:00"/>
    <d v="1899-12-30T08:52:48"/>
    <n v="6.78"/>
    <n v="59"/>
    <s v="EVgo"/>
    <n v="50"/>
    <s v="Tesla, CCS"/>
    <n v="2016"/>
    <s v="No"/>
    <n v="4.2"/>
    <n v="1"/>
    <s v="Monthly"/>
  </r>
  <r>
    <s v="EVS03678"/>
    <n v="-33.859110999999999"/>
    <n v="18.492957000000001"/>
    <s v="3879 Cape Town Ave"/>
    <x v="14"/>
    <x v="13"/>
    <x v="7"/>
    <x v="0"/>
    <n v="0.15"/>
    <s v="6:00-22:00"/>
    <s v="6:00-22:00"/>
    <d v="1899-12-30T16:04:48"/>
    <n v="10.17"/>
    <n v="55"/>
    <s v="Tesla"/>
    <n v="50"/>
    <s v="CHAdeMO"/>
    <n v="2018"/>
    <s v="No"/>
    <n v="4.9000000000000004"/>
    <n v="5"/>
    <s v="Annually"/>
  </r>
  <r>
    <s v="EVS03681"/>
    <n v="-38.034346999999997"/>
    <n v="-134.85441800000001"/>
    <s v="3106 Random Rd"/>
    <x v="11"/>
    <x v="10"/>
    <x v="6"/>
    <x v="0"/>
    <n v="0.44"/>
    <s v="6:00-22:00"/>
    <s v="6:00-22:00"/>
    <d v="1899-12-30T16:04:48"/>
    <n v="15.31"/>
    <n v="30"/>
    <s v="ChargePoint"/>
    <n v="50"/>
    <s v="Tesla, CCS"/>
    <n v="2016"/>
    <s v="Yes"/>
    <n v="4.5999999999999996"/>
    <n v="9"/>
    <s v="Monthly"/>
  </r>
  <r>
    <s v="EVS03682"/>
    <n v="41.883324999999999"/>
    <n v="-87.681064000000006"/>
    <s v="6454 Chicago Ave"/>
    <x v="7"/>
    <x v="5"/>
    <x v="0"/>
    <x v="0"/>
    <n v="0.36"/>
    <s v="9:00-18:00"/>
    <s v="9:00-18:00"/>
    <d v="1899-12-30T08:52:48"/>
    <n v="3.65"/>
    <n v="82"/>
    <s v="Greenlots"/>
    <n v="50"/>
    <s v="Type 2, Tesla"/>
    <n v="2023"/>
    <s v="Yes"/>
    <n v="4"/>
    <n v="1"/>
    <s v="Monthly"/>
  </r>
  <r>
    <s v="EVS03692"/>
    <n v="-33.739424"/>
    <n v="18.486640999999999"/>
    <s v="7748 Cape Town Ave"/>
    <x v="14"/>
    <x v="13"/>
    <x v="7"/>
    <x v="0"/>
    <n v="0.16"/>
    <s v="6:00-22:00"/>
    <s v="6:00-22:00"/>
    <d v="1899-12-30T16:04:48"/>
    <n v="9.58"/>
    <n v="81"/>
    <s v="EVgo"/>
    <n v="150"/>
    <s v="Tesla"/>
    <n v="2017"/>
    <s v="No"/>
    <n v="3.2"/>
    <n v="7"/>
    <s v="Annually"/>
  </r>
  <r>
    <s v="EVS03694"/>
    <n v="55.897052000000002"/>
    <n v="37.681522000000001"/>
    <s v="2164 Moscow Ave"/>
    <x v="1"/>
    <x v="1"/>
    <x v="1"/>
    <x v="0"/>
    <n v="0.45"/>
    <s v="6:00-22:00"/>
    <s v="6:00-22:00"/>
    <d v="1899-12-30T16:04:48"/>
    <n v="19.12"/>
    <n v="28"/>
    <s v="EVgo"/>
    <n v="350"/>
    <s v="Type 2"/>
    <n v="2011"/>
    <s v="Yes"/>
    <n v="4.2"/>
    <n v="4"/>
    <s v="Monthly"/>
  </r>
  <r>
    <s v="EVS03696"/>
    <n v="-33.755391000000003"/>
    <n v="151.26331999999999"/>
    <s v="3808 Sydney Ave"/>
    <x v="9"/>
    <x v="8"/>
    <x v="5"/>
    <x v="0"/>
    <n v="0.1"/>
    <d v="2025-07-24T00:00:00"/>
    <s v="9.00-21.00"/>
    <d v="1900-01-11T00:00:00"/>
    <n v="2.25"/>
    <n v="33"/>
    <s v="Tesla"/>
    <n v="350"/>
    <s v="CCS, CHAdeMO"/>
    <n v="2015"/>
    <s v="Yes"/>
    <n v="3.2"/>
    <n v="5"/>
    <s v="Monthly"/>
  </r>
  <r>
    <s v="EVS03700"/>
    <n v="-33.826708000000004"/>
    <n v="18.470320000000001"/>
    <s v="6872 Cape Town Ave"/>
    <x v="14"/>
    <x v="13"/>
    <x v="7"/>
    <x v="0"/>
    <n v="0.13"/>
    <s v="9:00-18:00"/>
    <s v="9:00-18:00"/>
    <d v="1899-12-30T08:52:48"/>
    <n v="9.39"/>
    <n v="18"/>
    <s v="Greenlots"/>
    <n v="350"/>
    <s v="Tesla, Type 2"/>
    <n v="2014"/>
    <s v="Yes"/>
    <n v="4"/>
    <n v="5"/>
    <s v="Quarterly"/>
  </r>
  <r>
    <s v="EVS03702"/>
    <n v="19.501424"/>
    <n v="-99.144705999999999"/>
    <s v="6985 Mexico City Ave"/>
    <x v="17"/>
    <x v="14"/>
    <x v="0"/>
    <x v="0"/>
    <n v="0.35"/>
    <d v="2025-07-24T00:00:00"/>
    <s v="9.00-21.00"/>
    <d v="1900-01-11T00:00:00"/>
    <n v="16.760000000000002"/>
    <n v="11"/>
    <s v="EVgo"/>
    <n v="150"/>
    <s v="CCS, Tesla"/>
    <n v="2017"/>
    <s v="Yes"/>
    <n v="4.2"/>
    <n v="9"/>
    <s v="Quarterly"/>
  </r>
  <r>
    <s v="EVS03707"/>
    <n v="-33.775686999999998"/>
    <n v="151.248988"/>
    <s v="4188 Sydney Ave"/>
    <x v="9"/>
    <x v="8"/>
    <x v="5"/>
    <x v="0"/>
    <n v="0.27"/>
    <d v="2025-07-24T00:00:00"/>
    <s v="9.00-21.00"/>
    <d v="1900-01-11T00:00:00"/>
    <n v="2.0299999999999998"/>
    <n v="95"/>
    <s v="Greenlots"/>
    <n v="350"/>
    <s v="Type 2, CHAdeMO"/>
    <n v="2022"/>
    <s v="No"/>
    <n v="4.2"/>
    <n v="3"/>
    <s v="Monthly"/>
  </r>
  <r>
    <s v="EVS03708"/>
    <n v="41.993209"/>
    <n v="-87.767846000000006"/>
    <s v="2662 Chicago Ave"/>
    <x v="7"/>
    <x v="5"/>
    <x v="0"/>
    <x v="0"/>
    <n v="0.12"/>
    <d v="2025-07-24T00:00:00"/>
    <s v="9.00-21.00"/>
    <d v="1900-01-11T00:00:00"/>
    <n v="5.89"/>
    <n v="63"/>
    <s v="EVgo"/>
    <n v="22"/>
    <s v="Tesla, Type 2"/>
    <n v="2016"/>
    <s v="No"/>
    <n v="3.8"/>
    <n v="1"/>
    <s v="Annually"/>
  </r>
  <r>
    <s v="EVS03710"/>
    <n v="-33.800004999999999"/>
    <n v="151.393665"/>
    <s v="4470 Sydney Ave"/>
    <x v="9"/>
    <x v="8"/>
    <x v="5"/>
    <x v="0"/>
    <n v="0.42"/>
    <s v="6:00-22:00"/>
    <s v="6:00-22:00"/>
    <d v="1899-12-30T16:04:48"/>
    <n v="13.69"/>
    <n v="26"/>
    <s v="Ionity"/>
    <n v="150"/>
    <s v="Tesla, CCS"/>
    <n v="2019"/>
    <s v="Yes"/>
    <n v="4.3"/>
    <n v="7"/>
    <s v="Monthly"/>
  </r>
  <r>
    <s v="EVS03712"/>
    <n v="-23.599208999999998"/>
    <n v="-46.608901000000003"/>
    <s v="8590 SÃ£o Paulo Ave"/>
    <x v="8"/>
    <x v="7"/>
    <x v="4"/>
    <x v="0"/>
    <n v="0.41"/>
    <s v="9:00-18:00"/>
    <s v="9:00-18:00"/>
    <d v="1899-12-30T08:52:48"/>
    <n v="17.309999999999999"/>
    <n v="83"/>
    <s v="Greenlots"/>
    <n v="50"/>
    <s v="CCS, Type 2"/>
    <n v="2021"/>
    <s v="No"/>
    <n v="3.5"/>
    <n v="4"/>
    <s v="Monthly"/>
  </r>
  <r>
    <s v="EVS03714"/>
    <n v="37.619943999999997"/>
    <n v="127.083496"/>
    <s v="2172 Seoul Ave"/>
    <x v="6"/>
    <x v="6"/>
    <x v="3"/>
    <x v="0"/>
    <n v="0.37"/>
    <s v="9:00-18:00"/>
    <s v="9:00-18:00"/>
    <d v="1899-12-30T08:52:48"/>
    <n v="4.7300000000000004"/>
    <n v="69"/>
    <s v="Greenlots"/>
    <n v="22"/>
    <s v="Tesla, CHAdeMO"/>
    <n v="2015"/>
    <s v="No"/>
    <n v="3.4"/>
    <n v="7"/>
    <s v="Quarterly"/>
  </r>
  <r>
    <s v="EVS03716"/>
    <n v="19.115591999999999"/>
    <n v="72.839837000000003"/>
    <s v="6594 Mumbai Ave"/>
    <x v="13"/>
    <x v="12"/>
    <x v="3"/>
    <x v="0"/>
    <n v="0.18"/>
    <s v="9:00-18:00"/>
    <s v="9:00-18:00"/>
    <d v="1899-12-30T08:52:48"/>
    <n v="13.75"/>
    <n v="44"/>
    <s v="Tesla"/>
    <n v="50"/>
    <s v="CHAdeMO, Type 2"/>
    <n v="2011"/>
    <s v="No"/>
    <n v="4.5999999999999996"/>
    <n v="5"/>
    <s v="Quarterly"/>
  </r>
  <r>
    <s v="EVS03724"/>
    <n v="37.685225000000003"/>
    <n v="127.054681"/>
    <s v="1945 Seoul Ave"/>
    <x v="6"/>
    <x v="6"/>
    <x v="3"/>
    <x v="0"/>
    <n v="0.15"/>
    <s v="6:00-22:00"/>
    <s v="6:00-22:00"/>
    <d v="1899-12-30T16:04:48"/>
    <n v="16.399999999999999"/>
    <n v="72"/>
    <s v="Greenlots"/>
    <n v="50"/>
    <s v="CHAdeMO"/>
    <n v="2010"/>
    <s v="No"/>
    <n v="3.6"/>
    <n v="7"/>
    <s v="Quarterly"/>
  </r>
  <r>
    <s v="EVS03725"/>
    <n v="37.653424000000001"/>
    <n v="126.972858"/>
    <s v="4002 Seoul Ave"/>
    <x v="6"/>
    <x v="6"/>
    <x v="3"/>
    <x v="0"/>
    <n v="0.26"/>
    <s v="6:00-22:00"/>
    <s v="6:00-22:00"/>
    <d v="1899-12-30T16:04:48"/>
    <n v="7.06"/>
    <n v="99"/>
    <s v="Greenlots"/>
    <n v="22"/>
    <s v="CHAdeMO"/>
    <n v="2023"/>
    <s v="Yes"/>
    <n v="4.5999999999999996"/>
    <n v="8"/>
    <s v="Monthly"/>
  </r>
  <r>
    <s v="EVS03726"/>
    <n v="19.536037"/>
    <n v="-99.054827000000003"/>
    <s v="3185 Mexico City Ave"/>
    <x v="17"/>
    <x v="14"/>
    <x v="0"/>
    <x v="0"/>
    <n v="0.34"/>
    <s v="9:00-18:00"/>
    <s v="9:00-18:00"/>
    <d v="1899-12-30T08:52:48"/>
    <n v="15.4"/>
    <n v="33"/>
    <s v="EVgo"/>
    <n v="150"/>
    <s v="Type 2, Tesla"/>
    <n v="2011"/>
    <s v="Yes"/>
    <n v="3"/>
    <n v="1"/>
    <s v="Monthly"/>
  </r>
  <r>
    <s v="EVS03727"/>
    <n v="-23.583718999999999"/>
    <n v="-46.607917999999998"/>
    <s v="9850 SÃ£o Paulo Ave"/>
    <x v="8"/>
    <x v="7"/>
    <x v="4"/>
    <x v="0"/>
    <n v="0.32"/>
    <s v="9:00-18:00"/>
    <s v="9:00-18:00"/>
    <d v="1899-12-30T08:52:48"/>
    <n v="12.96"/>
    <n v="70"/>
    <s v="ChargePoint"/>
    <n v="22"/>
    <s v="Type 2, CCS"/>
    <n v="2013"/>
    <s v="Yes"/>
    <n v="3.5"/>
    <n v="10"/>
    <s v="Annually"/>
  </r>
  <r>
    <s v="EVS03729"/>
    <n v="39.942300000000003"/>
    <n v="116.394533"/>
    <s v="7990 Beijing Ave"/>
    <x v="10"/>
    <x v="9"/>
    <x v="3"/>
    <x v="0"/>
    <n v="0.38"/>
    <s v="6:00-22:00"/>
    <s v="6:00-22:00"/>
    <d v="1899-12-30T16:04:48"/>
    <n v="15.53"/>
    <n v="37"/>
    <s v="Ionity"/>
    <n v="350"/>
    <s v="CHAdeMO, CCS"/>
    <n v="2014"/>
    <s v="Yes"/>
    <n v="3.4"/>
    <n v="5"/>
    <s v="Annually"/>
  </r>
  <r>
    <s v="EVS03734"/>
    <n v="18.911805000000001"/>
    <n v="72.874897000000004"/>
    <s v="749 Mumbai Ave"/>
    <x v="13"/>
    <x v="12"/>
    <x v="3"/>
    <x v="0"/>
    <n v="0.16"/>
    <d v="2025-07-24T00:00:00"/>
    <s v="9.00-21.00"/>
    <d v="1900-01-11T00:00:00"/>
    <n v="9.64"/>
    <n v="33"/>
    <s v="Tesla"/>
    <n v="150"/>
    <s v="Tesla"/>
    <n v="2012"/>
    <s v="No"/>
    <n v="3.4"/>
    <n v="6"/>
    <s v="Annually"/>
  </r>
  <r>
    <s v="EVS03738"/>
    <n v="34.096238"/>
    <n v="-118.27239"/>
    <s v="1879 Los Angeles Ave"/>
    <x v="16"/>
    <x v="5"/>
    <x v="0"/>
    <x v="0"/>
    <n v="0.23"/>
    <d v="2025-07-24T00:00:00"/>
    <s v="9.00-21.00"/>
    <d v="1900-01-11T00:00:00"/>
    <n v="3.86"/>
    <n v="68"/>
    <s v="ChargePoint"/>
    <n v="22"/>
    <s v="Tesla, CHAdeMO"/>
    <n v="2021"/>
    <s v="No"/>
    <n v="4.7"/>
    <n v="8"/>
    <s v="Annually"/>
  </r>
  <r>
    <s v="EVS03740"/>
    <n v="13.767963"/>
    <n v="100.523121"/>
    <s v="8228 Bangkok Ave"/>
    <x v="4"/>
    <x v="4"/>
    <x v="3"/>
    <x v="0"/>
    <n v="0.15"/>
    <s v="6:00-22:00"/>
    <s v="6:00-22:00"/>
    <d v="1899-12-30T16:04:48"/>
    <n v="9.08"/>
    <n v="89"/>
    <s v="Tesla"/>
    <n v="22"/>
    <s v="Tesla, CHAdeMO"/>
    <n v="2022"/>
    <s v="Yes"/>
    <n v="3.2"/>
    <n v="8"/>
    <s v="Quarterly"/>
  </r>
  <r>
    <s v="EVS03742"/>
    <n v="37.835732999999998"/>
    <n v="-122.48862699999999"/>
    <s v="3197 San Francisco Ave"/>
    <x v="5"/>
    <x v="5"/>
    <x v="0"/>
    <x v="0"/>
    <n v="0.28000000000000003"/>
    <s v="9:00-18:00"/>
    <s v="9:00-18:00"/>
    <d v="1899-12-30T08:52:48"/>
    <n v="9.3800000000000008"/>
    <n v="41"/>
    <s v="EVgo"/>
    <n v="22"/>
    <s v="CHAdeMO, CCS"/>
    <n v="2011"/>
    <s v="No"/>
    <n v="4.0999999999999996"/>
    <n v="6"/>
    <s v="Annually"/>
  </r>
  <r>
    <s v="EVS03744"/>
    <n v="-33.852088000000002"/>
    <n v="18.541153999999999"/>
    <s v="804 Cape Town Ave"/>
    <x v="14"/>
    <x v="13"/>
    <x v="7"/>
    <x v="0"/>
    <n v="0.23"/>
    <s v="6:00-22:00"/>
    <s v="6:00-22:00"/>
    <d v="1899-12-30T16:04:48"/>
    <n v="5.35"/>
    <n v="89"/>
    <s v="Ionity"/>
    <n v="150"/>
    <s v="Tesla"/>
    <n v="2014"/>
    <s v="No"/>
    <n v="3.4"/>
    <n v="6"/>
    <s v="Monthly"/>
  </r>
  <r>
    <s v="EVS03747"/>
    <n v="52.523372000000002"/>
    <n v="13.406281"/>
    <s v="2760 Berlin Ave"/>
    <x v="3"/>
    <x v="3"/>
    <x v="1"/>
    <x v="0"/>
    <n v="0.11"/>
    <s v="6:00-22:00"/>
    <s v="6:00-22:00"/>
    <d v="1899-12-30T16:04:48"/>
    <n v="17.899999999999999"/>
    <n v="28"/>
    <s v="ChargePoint"/>
    <n v="22"/>
    <s v="CHAdeMO, Type 2"/>
    <n v="2012"/>
    <s v="No"/>
    <n v="3.1"/>
    <n v="1"/>
    <s v="Monthly"/>
  </r>
  <r>
    <s v="EVS03750"/>
    <n v="52.594422999999999"/>
    <n v="13.379244"/>
    <s v="623 Berlin Ave"/>
    <x v="3"/>
    <x v="3"/>
    <x v="1"/>
    <x v="0"/>
    <n v="0.27"/>
    <s v="6:00-22:00"/>
    <s v="6:00-22:00"/>
    <d v="1899-12-30T16:04:48"/>
    <n v="0.57999999999999996"/>
    <n v="99"/>
    <s v="ChargePoint"/>
    <n v="22"/>
    <s v="Type 2"/>
    <n v="2013"/>
    <s v="Yes"/>
    <n v="4.8"/>
    <n v="5"/>
    <s v="Quarterly"/>
  </r>
  <r>
    <s v="EVS03752"/>
    <n v="52.492268000000003"/>
    <n v="13.458024999999999"/>
    <s v="8050 Berlin Ave"/>
    <x v="3"/>
    <x v="3"/>
    <x v="1"/>
    <x v="0"/>
    <n v="0.42"/>
    <d v="2025-07-24T00:00:00"/>
    <s v="9.00-21.00"/>
    <d v="1900-01-11T00:00:00"/>
    <n v="18.579999999999998"/>
    <n v="94"/>
    <s v="EVgo"/>
    <n v="50"/>
    <s v="CHAdeMO, CCS"/>
    <n v="2017"/>
    <s v="No"/>
    <n v="4"/>
    <n v="7"/>
    <s v="Annually"/>
  </r>
  <r>
    <s v="EVS03753"/>
    <n v="39.880166000000003"/>
    <n v="116.448421"/>
    <s v="1222 Beijing Ave"/>
    <x v="10"/>
    <x v="9"/>
    <x v="3"/>
    <x v="0"/>
    <n v="0.21"/>
    <s v="9:00-18:00"/>
    <s v="9:00-18:00"/>
    <d v="1899-12-30T08:52:48"/>
    <n v="3.5"/>
    <n v="43"/>
    <s v="Ionity"/>
    <n v="50"/>
    <s v="CCS"/>
    <n v="2020"/>
    <s v="No"/>
    <n v="3.9"/>
    <n v="5"/>
    <s v="Annually"/>
  </r>
  <r>
    <s v="EVS03759"/>
    <n v="37.853986999999996"/>
    <n v="-122.399349"/>
    <s v="1146 San Francisco Ave"/>
    <x v="5"/>
    <x v="5"/>
    <x v="0"/>
    <x v="0"/>
    <n v="0.15"/>
    <s v="9:00-18:00"/>
    <s v="9:00-18:00"/>
    <d v="1899-12-30T08:52:48"/>
    <n v="7.67"/>
    <n v="64"/>
    <s v="ChargePoint"/>
    <n v="50"/>
    <s v="Tesla"/>
    <n v="2015"/>
    <s v="No"/>
    <n v="3.9"/>
    <n v="7"/>
    <s v="Annually"/>
  </r>
  <r>
    <s v="EVS03762"/>
    <n v="25.261927"/>
    <n v="55.286002000000003"/>
    <s v="8333 Dubai Ave"/>
    <x v="12"/>
    <x v="11"/>
    <x v="3"/>
    <x v="0"/>
    <n v="0.17"/>
    <s v="9:00-18:00"/>
    <s v="9:00-18:00"/>
    <d v="1899-12-30T08:52:48"/>
    <n v="5.59"/>
    <n v="64"/>
    <s v="ChargePoint"/>
    <n v="50"/>
    <s v="Tesla, CCS"/>
    <n v="2010"/>
    <s v="Yes"/>
    <n v="3.1"/>
    <n v="7"/>
    <s v="Monthly"/>
  </r>
  <r>
    <s v="EVS03763"/>
    <n v="39.964019999999998"/>
    <n v="116.497473"/>
    <s v="5085 Beijing Ave"/>
    <x v="10"/>
    <x v="9"/>
    <x v="3"/>
    <x v="0"/>
    <n v="0.3"/>
    <s v="6:00-22:00"/>
    <s v="6:00-22:00"/>
    <d v="1899-12-30T16:04:48"/>
    <n v="19.29"/>
    <n v="61"/>
    <s v="Tesla"/>
    <n v="150"/>
    <s v="CCS"/>
    <n v="2015"/>
    <s v="Yes"/>
    <n v="3.6"/>
    <n v="1"/>
    <s v="Monthly"/>
  </r>
  <r>
    <s v="EVS03764"/>
    <n v="39.905720000000002"/>
    <n v="116.386833"/>
    <s v="7439 Beijing Ave"/>
    <x v="10"/>
    <x v="9"/>
    <x v="3"/>
    <x v="0"/>
    <n v="0.48"/>
    <s v="6:00-22:00"/>
    <s v="6:00-22:00"/>
    <d v="1899-12-30T16:04:48"/>
    <n v="4.51"/>
    <n v="43"/>
    <s v="Ionity"/>
    <n v="150"/>
    <s v="CCS"/>
    <n v="2021"/>
    <s v="No"/>
    <n v="4"/>
    <n v="8"/>
    <s v="Annually"/>
  </r>
  <r>
    <s v="EVS03767"/>
    <n v="39.869363999999997"/>
    <n v="116.246025"/>
    <s v="1925 Beijing Ave"/>
    <x v="10"/>
    <x v="9"/>
    <x v="3"/>
    <x v="0"/>
    <n v="0.18"/>
    <d v="2025-07-24T00:00:00"/>
    <s v="9.00-21.00"/>
    <d v="1900-01-11T00:00:00"/>
    <n v="17.62"/>
    <n v="20"/>
    <s v="Ionity"/>
    <n v="50"/>
    <s v="CCS"/>
    <n v="2022"/>
    <s v="No"/>
    <n v="3.5"/>
    <n v="7"/>
    <s v="Monthly"/>
  </r>
  <r>
    <s v="EVS03773"/>
    <n v="18.989920999999999"/>
    <n v="72.873022000000006"/>
    <s v="3558 Mumbai Ave"/>
    <x v="13"/>
    <x v="12"/>
    <x v="3"/>
    <x v="0"/>
    <n v="0.19"/>
    <d v="2025-07-24T00:00:00"/>
    <s v="9.00-21.00"/>
    <d v="1900-01-11T00:00:00"/>
    <n v="2.36"/>
    <n v="18"/>
    <s v="Ionity"/>
    <n v="150"/>
    <s v="CHAdeMO, Type 2"/>
    <n v="2019"/>
    <s v="Yes"/>
    <n v="3.1"/>
    <n v="10"/>
    <s v="Annually"/>
  </r>
  <r>
    <s v="EVS03774"/>
    <n v="34.187407999999998"/>
    <n v="-118.369169"/>
    <s v="9394 Los Angeles Ave"/>
    <x v="16"/>
    <x v="5"/>
    <x v="0"/>
    <x v="0"/>
    <n v="0.36"/>
    <s v="6:00-22:00"/>
    <s v="6:00-22:00"/>
    <d v="1899-12-30T16:04:48"/>
    <n v="6.16"/>
    <n v="16"/>
    <s v="Ionity"/>
    <n v="150"/>
    <s v="CHAdeMO"/>
    <n v="2017"/>
    <s v="Yes"/>
    <n v="3.2"/>
    <n v="3"/>
    <s v="Quarterly"/>
  </r>
  <r>
    <s v="EVS03776"/>
    <n v="37.770929000000002"/>
    <n v="-122.485893"/>
    <s v="3855 San Francisco Ave"/>
    <x v="5"/>
    <x v="5"/>
    <x v="0"/>
    <x v="0"/>
    <n v="0.23"/>
    <d v="2025-07-24T00:00:00"/>
    <s v="9.00-21.00"/>
    <d v="1900-01-11T00:00:00"/>
    <n v="17.86"/>
    <n v="87"/>
    <s v="Ionity"/>
    <n v="150"/>
    <s v="CCS, Tesla"/>
    <n v="2012"/>
    <s v="No"/>
    <n v="4.5"/>
    <n v="2"/>
    <s v="Annually"/>
  </r>
  <r>
    <s v="EVS03777"/>
    <n v="43.617446999999999"/>
    <n v="-79.452611000000005"/>
    <s v="5243 Toronto Ave"/>
    <x v="0"/>
    <x v="0"/>
    <x v="0"/>
    <x v="0"/>
    <n v="0.3"/>
    <s v="9:00-18:00"/>
    <s v="9:00-18:00"/>
    <d v="1899-12-30T08:52:48"/>
    <n v="16.260000000000002"/>
    <n v="24"/>
    <s v="Tesla"/>
    <n v="22"/>
    <s v="Tesla"/>
    <n v="2021"/>
    <s v="No"/>
    <n v="4.8"/>
    <n v="3"/>
    <s v="Quarterly"/>
  </r>
  <r>
    <s v="EVS03780"/>
    <n v="39.859279000000001"/>
    <n v="116.38381099999999"/>
    <s v="4667 Beijing Ave"/>
    <x v="10"/>
    <x v="9"/>
    <x v="3"/>
    <x v="0"/>
    <n v="0.23"/>
    <d v="2025-07-24T00:00:00"/>
    <s v="9.00-21.00"/>
    <d v="1900-01-11T00:00:00"/>
    <n v="4.88"/>
    <n v="70"/>
    <s v="Greenlots"/>
    <n v="350"/>
    <s v="CHAdeMO, CCS"/>
    <n v="2012"/>
    <s v="Yes"/>
    <n v="3.9"/>
    <n v="10"/>
    <s v="Annually"/>
  </r>
  <r>
    <s v="EVS03782"/>
    <n v="52.515990000000002"/>
    <n v="13.356195"/>
    <s v="4486 Berlin Ave"/>
    <x v="3"/>
    <x v="3"/>
    <x v="1"/>
    <x v="0"/>
    <n v="0.21"/>
    <d v="2025-07-24T00:00:00"/>
    <s v="9.00-21.00"/>
    <d v="1900-01-11T00:00:00"/>
    <n v="1.37"/>
    <n v="24"/>
    <s v="Tesla"/>
    <n v="150"/>
    <s v="Type 2, Tesla"/>
    <n v="2010"/>
    <s v="Yes"/>
    <n v="4.7"/>
    <n v="2"/>
    <s v="Monthly"/>
  </r>
  <r>
    <s v="EVS03784"/>
    <n v="19.539021999999999"/>
    <n v="-99.072559999999996"/>
    <s v="5132 Mexico City Ave"/>
    <x v="17"/>
    <x v="14"/>
    <x v="0"/>
    <x v="0"/>
    <n v="0.27"/>
    <s v="6:00-22:00"/>
    <s v="6:00-22:00"/>
    <d v="1899-12-30T16:04:48"/>
    <n v="1.29"/>
    <n v="54"/>
    <s v="ChargePoint"/>
    <n v="350"/>
    <s v="Type 2"/>
    <n v="2010"/>
    <s v="Yes"/>
    <n v="4.5999999999999996"/>
    <n v="3"/>
    <s v="Monthly"/>
  </r>
  <r>
    <s v="EVS03785"/>
    <n v="13.803182"/>
    <n v="100.506743"/>
    <s v="5202 Bangkok Ave"/>
    <x v="4"/>
    <x v="4"/>
    <x v="3"/>
    <x v="0"/>
    <n v="0.28999999999999998"/>
    <s v="9:00-18:00"/>
    <s v="9:00-18:00"/>
    <d v="1899-12-30T08:52:48"/>
    <n v="8.1300000000000008"/>
    <n v="79"/>
    <s v="ChargePoint"/>
    <n v="350"/>
    <s v="CCS"/>
    <n v="2016"/>
    <s v="No"/>
    <n v="4.2"/>
    <n v="8"/>
    <s v="Quarterly"/>
  </r>
  <r>
    <s v="EVS03787"/>
    <n v="52.523815999999997"/>
    <n v="13.323954000000001"/>
    <s v="2804 Berlin Ave"/>
    <x v="3"/>
    <x v="3"/>
    <x v="1"/>
    <x v="0"/>
    <n v="0.42"/>
    <d v="2025-07-24T00:00:00"/>
    <s v="9.00-21.00"/>
    <d v="1900-01-11T00:00:00"/>
    <n v="18.34"/>
    <n v="90"/>
    <s v="ChargePoint"/>
    <n v="22"/>
    <s v="CHAdeMO, Type 2"/>
    <n v="2017"/>
    <s v="Yes"/>
    <n v="3.8"/>
    <n v="3"/>
    <s v="Monthly"/>
  </r>
  <r>
    <s v="EVS03789"/>
    <n v="-23.504114999999999"/>
    <n v="-46.587860999999997"/>
    <s v="6101 SÃ£o Paulo Ave"/>
    <x v="8"/>
    <x v="7"/>
    <x v="4"/>
    <x v="0"/>
    <n v="0.4"/>
    <d v="2025-07-24T00:00:00"/>
    <s v="9.00-21.00"/>
    <d v="1900-01-11T00:00:00"/>
    <n v="16.3"/>
    <n v="90"/>
    <s v="Ionity"/>
    <n v="50"/>
    <s v="Tesla, Type 2"/>
    <n v="2021"/>
    <s v="Yes"/>
    <n v="3.2"/>
    <n v="4"/>
    <s v="Annually"/>
  </r>
  <r>
    <s v="EVS03792"/>
    <n v="25.209060000000001"/>
    <n v="55.351125000000003"/>
    <s v="9944 Dubai Ave"/>
    <x v="12"/>
    <x v="11"/>
    <x v="3"/>
    <x v="0"/>
    <n v="0.43"/>
    <d v="2025-07-24T00:00:00"/>
    <s v="9.00-21.00"/>
    <d v="1900-01-11T00:00:00"/>
    <n v="3.64"/>
    <n v="100"/>
    <s v="Tesla"/>
    <n v="22"/>
    <s v="Tesla"/>
    <n v="2021"/>
    <s v="Yes"/>
    <n v="3.2"/>
    <n v="5"/>
    <s v="Quarterly"/>
  </r>
  <r>
    <s v="EVS03796"/>
    <n v="55.821496000000003"/>
    <n v="37.619754"/>
    <s v="7566 Moscow Ave"/>
    <x v="1"/>
    <x v="1"/>
    <x v="1"/>
    <x v="0"/>
    <n v="0.26"/>
    <d v="2025-07-24T00:00:00"/>
    <s v="9.00-21.00"/>
    <d v="1900-01-11T00:00:00"/>
    <n v="1.0900000000000001"/>
    <n v="10"/>
    <s v="Ionity"/>
    <n v="22"/>
    <s v="CHAdeMO, Type 2"/>
    <n v="2020"/>
    <s v="No"/>
    <n v="4.4000000000000004"/>
    <n v="3"/>
    <s v="Monthly"/>
  </r>
  <r>
    <s v="EVS03800"/>
    <n v="39.870688000000001"/>
    <n v="116.339215"/>
    <s v="9907 Beijing Ave"/>
    <x v="10"/>
    <x v="9"/>
    <x v="3"/>
    <x v="0"/>
    <n v="0.23"/>
    <s v="6:00-22:00"/>
    <s v="6:00-22:00"/>
    <d v="1899-12-30T16:04:48"/>
    <n v="7.31"/>
    <n v="60"/>
    <s v="Ionity"/>
    <n v="50"/>
    <s v="Tesla"/>
    <n v="2023"/>
    <s v="Yes"/>
    <n v="3.8"/>
    <n v="4"/>
    <s v="Monthly"/>
  </r>
  <r>
    <s v="EVS03808"/>
    <n v="55.711381000000003"/>
    <n v="37.569135000000003"/>
    <s v="2978 Moscow Ave"/>
    <x v="1"/>
    <x v="1"/>
    <x v="1"/>
    <x v="0"/>
    <n v="0.15"/>
    <s v="6:00-22:00"/>
    <s v="6:00-22:00"/>
    <d v="1899-12-30T16:04:48"/>
    <n v="3.36"/>
    <n v="60"/>
    <s v="Ionity"/>
    <n v="50"/>
    <s v="Type 2, CHAdeMO"/>
    <n v="2016"/>
    <s v="No"/>
    <n v="4.5"/>
    <n v="3"/>
    <s v="Quarterly"/>
  </r>
  <r>
    <s v="EVS03813"/>
    <n v="39.966154000000003"/>
    <n v="116.416819"/>
    <s v="1314 Beijing Ave"/>
    <x v="10"/>
    <x v="9"/>
    <x v="3"/>
    <x v="0"/>
    <n v="0.17"/>
    <s v="9:00-18:00"/>
    <s v="9:00-18:00"/>
    <d v="1899-12-30T08:52:48"/>
    <n v="8.1300000000000008"/>
    <n v="13"/>
    <s v="Tesla"/>
    <n v="350"/>
    <s v="Type 2"/>
    <n v="2018"/>
    <s v="Yes"/>
    <n v="4.3"/>
    <n v="3"/>
    <s v="Quarterly"/>
  </r>
  <r>
    <s v="EVS03814"/>
    <n v="37.761474"/>
    <n v="-122.441451"/>
    <s v="7906 San Francisco Ave"/>
    <x v="5"/>
    <x v="5"/>
    <x v="0"/>
    <x v="0"/>
    <n v="0.14000000000000001"/>
    <s v="9:00-18:00"/>
    <s v="9:00-18:00"/>
    <d v="1899-12-30T08:52:48"/>
    <n v="11.38"/>
    <n v="74"/>
    <s v="Tesla"/>
    <n v="150"/>
    <s v="Tesla"/>
    <n v="2015"/>
    <s v="No"/>
    <n v="3.8"/>
    <n v="2"/>
    <s v="Monthly"/>
  </r>
  <r>
    <s v="EVS03821"/>
    <n v="43.478487999999999"/>
    <n v="-124.70359500000001"/>
    <s v="5808 Random Rd"/>
    <x v="19"/>
    <x v="2"/>
    <x v="2"/>
    <x v="0"/>
    <n v="0.4"/>
    <s v="9:00-18:00"/>
    <s v="9:00-18:00"/>
    <d v="1899-12-30T08:52:48"/>
    <n v="13.19"/>
    <n v="19"/>
    <s v="Greenlots"/>
    <n v="22"/>
    <s v="Tesla"/>
    <n v="2017"/>
    <s v="Yes"/>
    <n v="4.4000000000000004"/>
    <n v="9"/>
    <s v="Quarterly"/>
  </r>
  <r>
    <s v="EVS03822"/>
    <n v="19.441561"/>
    <n v="-99.028481999999997"/>
    <s v="1652 Mexico City Ave"/>
    <x v="17"/>
    <x v="14"/>
    <x v="0"/>
    <x v="0"/>
    <n v="0.24"/>
    <s v="9:00-18:00"/>
    <s v="9:00-18:00"/>
    <d v="1899-12-30T08:52:48"/>
    <n v="9.42"/>
    <n v="85"/>
    <s v="ChargePoint"/>
    <n v="150"/>
    <s v="Tesla, Type 2"/>
    <n v="2014"/>
    <s v="No"/>
    <n v="4"/>
    <n v="2"/>
    <s v="Annually"/>
  </r>
  <r>
    <s v="EVS03824"/>
    <n v="-33.779561000000001"/>
    <n v="18.429805000000002"/>
    <s v="4592 Cape Town Ave"/>
    <x v="14"/>
    <x v="13"/>
    <x v="7"/>
    <x v="0"/>
    <n v="0.15"/>
    <s v="9:00-18:00"/>
    <s v="9:00-18:00"/>
    <d v="1899-12-30T08:52:48"/>
    <n v="5.2"/>
    <n v="32"/>
    <s v="ChargePoint"/>
    <n v="22"/>
    <s v="CCS"/>
    <n v="2018"/>
    <s v="Yes"/>
    <n v="3"/>
    <n v="9"/>
    <s v="Quarterly"/>
  </r>
  <r>
    <s v="EVS03825"/>
    <n v="52.578538000000002"/>
    <n v="13.302792"/>
    <s v="7548 Berlin Ave"/>
    <x v="3"/>
    <x v="3"/>
    <x v="1"/>
    <x v="0"/>
    <n v="0.15"/>
    <s v="9:00-18:00"/>
    <s v="9:00-18:00"/>
    <d v="1899-12-30T08:52:48"/>
    <n v="1.36"/>
    <n v="51"/>
    <s v="Ionity"/>
    <n v="22"/>
    <s v="CHAdeMO, Tesla"/>
    <n v="2018"/>
    <s v="No"/>
    <n v="4.0999999999999996"/>
    <n v="3"/>
    <s v="Quarterly"/>
  </r>
  <r>
    <s v="EVS03826"/>
    <n v="19.598708999999999"/>
    <n v="-99.100527999999997"/>
    <s v="5377 Mexico City Ave"/>
    <x v="17"/>
    <x v="14"/>
    <x v="0"/>
    <x v="0"/>
    <n v="0.27"/>
    <s v="6:00-22:00"/>
    <s v="6:00-22:00"/>
    <d v="1899-12-30T16:04:48"/>
    <n v="15.06"/>
    <n v="23"/>
    <s v="ChargePoint"/>
    <n v="350"/>
    <s v="CHAdeMO"/>
    <n v="2012"/>
    <s v="Yes"/>
    <n v="4.0999999999999996"/>
    <n v="6"/>
    <s v="Monthly"/>
  </r>
  <r>
    <s v="EVS03828"/>
    <n v="43.705922000000001"/>
    <n v="-79.493362000000005"/>
    <s v="8372 Toronto Ave"/>
    <x v="0"/>
    <x v="0"/>
    <x v="0"/>
    <x v="0"/>
    <n v="0.27"/>
    <s v="6:00-22:00"/>
    <s v="6:00-22:00"/>
    <d v="1899-12-30T16:04:48"/>
    <n v="16.04"/>
    <n v="74"/>
    <s v="ChargePoint"/>
    <n v="22"/>
    <s v="Tesla, CCS"/>
    <n v="2011"/>
    <s v="Yes"/>
    <n v="4.2"/>
    <n v="1"/>
    <s v="Monthly"/>
  </r>
  <r>
    <s v="EVS03838"/>
    <n v="37.600327"/>
    <n v="126.957567"/>
    <s v="4559 Seoul Ave"/>
    <x v="6"/>
    <x v="6"/>
    <x v="3"/>
    <x v="0"/>
    <n v="0.14000000000000001"/>
    <d v="2025-07-24T00:00:00"/>
    <s v="9.00-21.00"/>
    <d v="1900-01-11T00:00:00"/>
    <n v="5.1100000000000003"/>
    <n v="81"/>
    <s v="Tesla"/>
    <n v="150"/>
    <s v="CHAdeMO, Type 2"/>
    <n v="2019"/>
    <s v="Yes"/>
    <n v="4.5"/>
    <n v="8"/>
    <s v="Monthly"/>
  </r>
  <r>
    <s v="EVS03842"/>
    <n v="34.054518000000002"/>
    <n v="-118.227823"/>
    <s v="5641 Los Angeles Ave"/>
    <x v="16"/>
    <x v="5"/>
    <x v="0"/>
    <x v="0"/>
    <n v="0.25"/>
    <s v="9:00-18:00"/>
    <s v="9:00-18:00"/>
    <d v="1899-12-30T08:52:48"/>
    <n v="19.649999999999999"/>
    <n v="70"/>
    <s v="ChargePoint"/>
    <n v="50"/>
    <s v="CCS"/>
    <n v="2012"/>
    <s v="Yes"/>
    <n v="3.2"/>
    <n v="3"/>
    <s v="Annually"/>
  </r>
  <r>
    <s v="EVS03849"/>
    <n v="13.847670000000001"/>
    <n v="100.40150300000001"/>
    <s v="9872 Bangkok Ave"/>
    <x v="4"/>
    <x v="4"/>
    <x v="3"/>
    <x v="0"/>
    <n v="0.19"/>
    <s v="9:00-18:00"/>
    <s v="9:00-18:00"/>
    <d v="1899-12-30T08:52:48"/>
    <n v="17.63"/>
    <n v="40"/>
    <s v="Tesla"/>
    <n v="350"/>
    <s v="CHAdeMO"/>
    <n v="2022"/>
    <s v="Yes"/>
    <n v="4.7"/>
    <n v="2"/>
    <s v="Quarterly"/>
  </r>
  <r>
    <s v="EVS03853"/>
    <n v="-33.874389999999998"/>
    <n v="18.577362000000001"/>
    <s v="4061 Cape Town Ave"/>
    <x v="14"/>
    <x v="13"/>
    <x v="7"/>
    <x v="0"/>
    <n v="0.3"/>
    <d v="2025-07-24T00:00:00"/>
    <s v="9.00-21.00"/>
    <d v="1900-01-11T00:00:00"/>
    <n v="18.7"/>
    <n v="80"/>
    <s v="Tesla"/>
    <n v="22"/>
    <s v="CHAdeMO"/>
    <n v="2011"/>
    <s v="No"/>
    <n v="4.5"/>
    <n v="4"/>
    <s v="Quarterly"/>
  </r>
  <r>
    <s v="EVS03855"/>
    <n v="37.785803000000001"/>
    <n v="-122.380613"/>
    <s v="568 San Francisco Ave"/>
    <x v="5"/>
    <x v="5"/>
    <x v="0"/>
    <x v="0"/>
    <n v="0.18"/>
    <s v="6:00-22:00"/>
    <s v="6:00-22:00"/>
    <d v="1899-12-30T16:04:48"/>
    <n v="6"/>
    <n v="37"/>
    <s v="Ionity"/>
    <n v="50"/>
    <s v="CHAdeMO, Type 2"/>
    <n v="2010"/>
    <s v="No"/>
    <n v="4.5999999999999996"/>
    <n v="10"/>
    <s v="Quarterly"/>
  </r>
  <r>
    <s v="EVS03856"/>
    <n v="-33.721583000000003"/>
    <n v="18.445664000000001"/>
    <s v="5993 Cape Town Ave"/>
    <x v="14"/>
    <x v="13"/>
    <x v="7"/>
    <x v="0"/>
    <n v="0.36"/>
    <s v="6:00-22:00"/>
    <s v="6:00-22:00"/>
    <d v="1899-12-30T16:04:48"/>
    <n v="9.31"/>
    <n v="84"/>
    <s v="Greenlots"/>
    <n v="350"/>
    <s v="Tesla, CCS"/>
    <n v="2019"/>
    <s v="No"/>
    <n v="4"/>
    <n v="9"/>
    <s v="Quarterly"/>
  </r>
  <r>
    <s v="EVS03866"/>
    <n v="52.456656000000002"/>
    <n v="13.393208"/>
    <s v="7812 Berlin Ave"/>
    <x v="3"/>
    <x v="3"/>
    <x v="1"/>
    <x v="0"/>
    <n v="0.12"/>
    <s v="9:00-18:00"/>
    <s v="9:00-18:00"/>
    <d v="1899-12-30T08:52:48"/>
    <n v="10.33"/>
    <n v="22"/>
    <s v="ChargePoint"/>
    <n v="350"/>
    <s v="CCS"/>
    <n v="2017"/>
    <s v="No"/>
    <n v="3.5"/>
    <n v="4"/>
    <s v="Monthly"/>
  </r>
  <r>
    <s v="EVS03868"/>
    <n v="37.655402000000002"/>
    <n v="127.00618900000001"/>
    <s v="1098 Seoul Ave"/>
    <x v="6"/>
    <x v="6"/>
    <x v="3"/>
    <x v="0"/>
    <n v="0.23"/>
    <d v="2025-07-24T00:00:00"/>
    <s v="9.00-21.00"/>
    <d v="1900-01-11T00:00:00"/>
    <n v="6.98"/>
    <n v="40"/>
    <s v="Tesla"/>
    <n v="350"/>
    <s v="CCS, CHAdeMO"/>
    <n v="2012"/>
    <s v="No"/>
    <n v="4.5"/>
    <n v="9"/>
    <s v="Monthly"/>
  </r>
  <r>
    <s v="EVS03874"/>
    <n v="34.184874000000001"/>
    <n v="-118.237424"/>
    <s v="4286 Los Angeles Ave"/>
    <x v="16"/>
    <x v="5"/>
    <x v="0"/>
    <x v="0"/>
    <n v="0.45"/>
    <s v="9:00-18:00"/>
    <s v="9:00-18:00"/>
    <d v="1899-12-30T08:52:48"/>
    <n v="7.86"/>
    <n v="80"/>
    <s v="ChargePoint"/>
    <n v="22"/>
    <s v="CHAdeMO"/>
    <n v="2021"/>
    <s v="Yes"/>
    <n v="4"/>
    <n v="9"/>
    <s v="Annually"/>
  </r>
  <r>
    <s v="EVS03875"/>
    <n v="34.053435999999998"/>
    <n v="-118.231678"/>
    <s v="2663 Los Angeles Ave"/>
    <x v="16"/>
    <x v="5"/>
    <x v="0"/>
    <x v="0"/>
    <n v="0.1"/>
    <s v="6:00-22:00"/>
    <s v="6:00-22:00"/>
    <d v="1899-12-30T16:04:48"/>
    <n v="7.71"/>
    <n v="88"/>
    <s v="ChargePoint"/>
    <n v="150"/>
    <s v="CCS"/>
    <n v="2013"/>
    <s v="Yes"/>
    <n v="3.8"/>
    <n v="9"/>
    <s v="Quarterly"/>
  </r>
  <r>
    <s v="EVS03876"/>
    <n v="37.546115999999998"/>
    <n v="126.997432"/>
    <s v="2936 Seoul Ave"/>
    <x v="6"/>
    <x v="6"/>
    <x v="3"/>
    <x v="0"/>
    <n v="0.22"/>
    <s v="6:00-22:00"/>
    <s v="6:00-22:00"/>
    <d v="1899-12-30T16:04:48"/>
    <n v="6.32"/>
    <n v="55"/>
    <s v="EVgo"/>
    <n v="22"/>
    <s v="CCS"/>
    <n v="2015"/>
    <s v="Yes"/>
    <n v="4"/>
    <n v="2"/>
    <s v="Monthly"/>
  </r>
  <r>
    <s v="EVS03879"/>
    <n v="-33.710669000000003"/>
    <n v="18.590843"/>
    <s v="236 Cape Town Ave"/>
    <x v="14"/>
    <x v="13"/>
    <x v="7"/>
    <x v="0"/>
    <n v="0.4"/>
    <d v="2025-07-24T00:00:00"/>
    <s v="9.00-21.00"/>
    <d v="1900-01-11T00:00:00"/>
    <n v="3.85"/>
    <n v="51"/>
    <s v="Tesla"/>
    <n v="150"/>
    <s v="CCS, Type 2"/>
    <n v="2017"/>
    <s v="No"/>
    <n v="4.5999999999999996"/>
    <n v="7"/>
    <s v="Quarterly"/>
  </r>
  <r>
    <s v="EVS03885"/>
    <n v="37.710349999999998"/>
    <n v="-122.48352800000001"/>
    <s v="1328 San Francisco Ave"/>
    <x v="5"/>
    <x v="5"/>
    <x v="0"/>
    <x v="0"/>
    <n v="0.34"/>
    <d v="2025-07-24T00:00:00"/>
    <s v="9.00-21.00"/>
    <d v="1900-01-11T00:00:00"/>
    <n v="11.8"/>
    <n v="69"/>
    <s v="Tesla"/>
    <n v="22"/>
    <s v="Type 2"/>
    <n v="2023"/>
    <s v="No"/>
    <n v="4.4000000000000004"/>
    <n v="10"/>
    <s v="Monthly"/>
  </r>
  <r>
    <s v="EVS03886"/>
    <n v="41.831690000000002"/>
    <n v="-87.601298"/>
    <s v="9792 Chicago Ave"/>
    <x v="7"/>
    <x v="5"/>
    <x v="0"/>
    <x v="0"/>
    <n v="0.21"/>
    <d v="2025-07-24T00:00:00"/>
    <s v="9.00-21.00"/>
    <d v="1900-01-11T00:00:00"/>
    <n v="1.05"/>
    <n v="41"/>
    <s v="ChargePoint"/>
    <n v="50"/>
    <s v="CCS"/>
    <n v="2015"/>
    <s v="Yes"/>
    <n v="4.4000000000000004"/>
    <n v="8"/>
    <s v="Quarterly"/>
  </r>
  <r>
    <s v="EVS03893"/>
    <n v="13.868513"/>
    <n v="100.500197"/>
    <s v="2068 Bangkok Ave"/>
    <x v="4"/>
    <x v="4"/>
    <x v="3"/>
    <x v="0"/>
    <n v="0.13"/>
    <s v="9:00-18:00"/>
    <s v="9:00-18:00"/>
    <d v="1899-12-30T08:52:48"/>
    <n v="6.76"/>
    <n v="46"/>
    <s v="Tesla"/>
    <n v="50"/>
    <s v="Type 2, CHAdeMO"/>
    <n v="2021"/>
    <s v="No"/>
    <n v="4.4000000000000004"/>
    <n v="2"/>
    <s v="Quarterly"/>
  </r>
  <r>
    <s v="EVS03894"/>
    <n v="37.844335999999998"/>
    <n v="-122.32189200000001"/>
    <s v="7811 San Francisco Ave"/>
    <x v="5"/>
    <x v="5"/>
    <x v="0"/>
    <x v="0"/>
    <n v="0.36"/>
    <s v="9:00-18:00"/>
    <s v="9:00-18:00"/>
    <d v="1899-12-30T08:52:48"/>
    <n v="13.68"/>
    <n v="41"/>
    <s v="ChargePoint"/>
    <n v="150"/>
    <s v="Tesla"/>
    <n v="2017"/>
    <s v="Yes"/>
    <n v="3.4"/>
    <n v="1"/>
    <s v="Quarterly"/>
  </r>
  <r>
    <s v="EVS03897"/>
    <n v="-23.500074999999999"/>
    <n v="-46.687919999999998"/>
    <s v="606 SÃ£o Paulo Ave"/>
    <x v="8"/>
    <x v="7"/>
    <x v="4"/>
    <x v="0"/>
    <n v="0.17"/>
    <d v="2025-07-24T00:00:00"/>
    <s v="9.00-21.00"/>
    <d v="1900-01-11T00:00:00"/>
    <n v="10.36"/>
    <n v="79"/>
    <s v="Tesla"/>
    <n v="150"/>
    <s v="CHAdeMO, Tesla"/>
    <n v="2014"/>
    <s v="No"/>
    <n v="3.8"/>
    <n v="3"/>
    <s v="Monthly"/>
  </r>
  <r>
    <s v="EVS03903"/>
    <n v="55.886611000000002"/>
    <n v="37.678451000000003"/>
    <s v="7838 Moscow Ave"/>
    <x v="1"/>
    <x v="1"/>
    <x v="1"/>
    <x v="0"/>
    <n v="0.13"/>
    <s v="6:00-22:00"/>
    <s v="6:00-22:00"/>
    <d v="1899-12-30T16:04:48"/>
    <n v="8.4700000000000006"/>
    <n v="78"/>
    <s v="Greenlots"/>
    <n v="50"/>
    <s v="CHAdeMO"/>
    <n v="2013"/>
    <s v="Yes"/>
    <n v="3.2"/>
    <n v="9"/>
    <s v="Monthly"/>
  </r>
  <r>
    <s v="EVS03904"/>
    <n v="37.858980000000003"/>
    <n v="-122.48309"/>
    <s v="4529 San Francisco Ave"/>
    <x v="5"/>
    <x v="5"/>
    <x v="0"/>
    <x v="0"/>
    <n v="0.21"/>
    <s v="9:00-18:00"/>
    <s v="9:00-18:00"/>
    <d v="1899-12-30T08:52:48"/>
    <n v="5.19"/>
    <n v="69"/>
    <s v="Tesla"/>
    <n v="50"/>
    <s v="CHAdeMO"/>
    <n v="2015"/>
    <s v="No"/>
    <n v="3.2"/>
    <n v="9"/>
    <s v="Monthly"/>
  </r>
  <r>
    <s v="EVS03909"/>
    <n v="-33.749493999999999"/>
    <n v="18.487786"/>
    <s v="6065 Cape Town Ave"/>
    <x v="14"/>
    <x v="13"/>
    <x v="7"/>
    <x v="0"/>
    <n v="0.47"/>
    <d v="2025-07-24T00:00:00"/>
    <s v="9.00-21.00"/>
    <d v="1900-01-11T00:00:00"/>
    <n v="6.74"/>
    <n v="55"/>
    <s v="Tesla"/>
    <n v="22"/>
    <s v="CHAdeMO, Tesla"/>
    <n v="2012"/>
    <s v="No"/>
    <n v="4.4000000000000004"/>
    <n v="10"/>
    <s v="Quarterly"/>
  </r>
  <r>
    <s v="EVS03910"/>
    <n v="43.798532000000002"/>
    <n v="-79.451383000000007"/>
    <s v="1371 Toronto Ave"/>
    <x v="0"/>
    <x v="0"/>
    <x v="0"/>
    <x v="0"/>
    <n v="0.3"/>
    <d v="2025-07-24T00:00:00"/>
    <s v="9.00-21.00"/>
    <d v="1900-01-11T00:00:00"/>
    <n v="19.989999999999998"/>
    <n v="35"/>
    <s v="Greenlots"/>
    <n v="350"/>
    <s v="CHAdeMO"/>
    <n v="2020"/>
    <s v="Yes"/>
    <n v="4.0999999999999996"/>
    <n v="5"/>
    <s v="Quarterly"/>
  </r>
  <r>
    <s v="EVS03911"/>
    <n v="50.885736999999999"/>
    <n v="-71.778302999999994"/>
    <s v="7803 Random Rd"/>
    <x v="25"/>
    <x v="0"/>
    <x v="0"/>
    <x v="0"/>
    <n v="0.5"/>
    <s v="6:00-22:00"/>
    <s v="6:00-22:00"/>
    <d v="1899-12-30T16:04:48"/>
    <n v="6.15"/>
    <n v="93"/>
    <s v="EVgo"/>
    <n v="50"/>
    <s v="Tesla, CHAdeMO"/>
    <n v="2020"/>
    <s v="No"/>
    <n v="5"/>
    <n v="8"/>
    <s v="Annually"/>
  </r>
  <r>
    <s v="EVS03913"/>
    <n v="39.862192"/>
    <n v="116.491068"/>
    <s v="5327 Beijing Ave"/>
    <x v="10"/>
    <x v="9"/>
    <x v="3"/>
    <x v="0"/>
    <n v="0.14000000000000001"/>
    <d v="2025-07-24T00:00:00"/>
    <s v="9.00-21.00"/>
    <d v="1900-01-11T00:00:00"/>
    <n v="9.6"/>
    <n v="28"/>
    <s v="EVgo"/>
    <n v="22"/>
    <s v="Tesla"/>
    <n v="2012"/>
    <s v="Yes"/>
    <n v="4.5999999999999996"/>
    <n v="6"/>
    <s v="Quarterly"/>
  </r>
  <r>
    <s v="EVS03914"/>
    <n v="18.997143000000001"/>
    <n v="72.814670000000007"/>
    <s v="941 Mumbai Ave"/>
    <x v="13"/>
    <x v="12"/>
    <x v="3"/>
    <x v="0"/>
    <n v="0.28000000000000003"/>
    <s v="6:00-22:00"/>
    <s v="6:00-22:00"/>
    <d v="1899-12-30T16:04:48"/>
    <n v="15.38"/>
    <n v="54"/>
    <s v="Greenlots"/>
    <n v="22"/>
    <s v="Type 2, CCS"/>
    <n v="2018"/>
    <s v="Yes"/>
    <n v="4.4000000000000004"/>
    <n v="5"/>
    <s v="Annually"/>
  </r>
  <r>
    <s v="EVS03917"/>
    <n v="-33.812389000000003"/>
    <n v="18.525324999999999"/>
    <s v="1625 Cape Town Ave"/>
    <x v="14"/>
    <x v="13"/>
    <x v="7"/>
    <x v="0"/>
    <n v="0.23"/>
    <s v="6:00-22:00"/>
    <s v="6:00-22:00"/>
    <d v="1899-12-30T16:04:48"/>
    <n v="14.44"/>
    <n v="84"/>
    <s v="Ionity"/>
    <n v="22"/>
    <s v="Type 2, CHAdeMO"/>
    <n v="2012"/>
    <s v="No"/>
    <n v="3.9"/>
    <n v="9"/>
    <s v="Annually"/>
  </r>
  <r>
    <s v="EVS03918"/>
    <n v="19.439247999999999"/>
    <n v="-99.101032000000004"/>
    <s v="1539 Mexico City Ave"/>
    <x v="17"/>
    <x v="14"/>
    <x v="0"/>
    <x v="0"/>
    <n v="0.43"/>
    <d v="2025-07-24T00:00:00"/>
    <s v="9.00-21.00"/>
    <d v="1900-01-11T00:00:00"/>
    <n v="19.93"/>
    <n v="97"/>
    <s v="Tesla"/>
    <n v="22"/>
    <s v="Type 2"/>
    <n v="2013"/>
    <s v="Yes"/>
    <n v="4.5999999999999996"/>
    <n v="2"/>
    <s v="Annually"/>
  </r>
  <r>
    <s v="EVS03919"/>
    <n v="25.304828000000001"/>
    <n v="55.263452999999998"/>
    <s v="5811 Dubai Ave"/>
    <x v="12"/>
    <x v="11"/>
    <x v="3"/>
    <x v="0"/>
    <n v="0.35"/>
    <d v="2025-07-24T00:00:00"/>
    <s v="9.00-21.00"/>
    <d v="1900-01-11T00:00:00"/>
    <n v="13.25"/>
    <n v="55"/>
    <s v="EVgo"/>
    <n v="150"/>
    <s v="CCS"/>
    <n v="2020"/>
    <s v="No"/>
    <n v="5"/>
    <n v="9"/>
    <s v="Annually"/>
  </r>
  <r>
    <s v="EVS03920"/>
    <n v="52.473874000000002"/>
    <n v="13.308392"/>
    <s v="4077 Berlin Ave"/>
    <x v="3"/>
    <x v="3"/>
    <x v="1"/>
    <x v="0"/>
    <n v="0.17"/>
    <d v="2025-07-24T00:00:00"/>
    <s v="9.00-21.00"/>
    <d v="1900-01-11T00:00:00"/>
    <n v="4.12"/>
    <n v="57"/>
    <s v="ChargePoint"/>
    <n v="150"/>
    <s v="Type 2, CHAdeMO"/>
    <n v="2017"/>
    <s v="No"/>
    <n v="3.2"/>
    <n v="2"/>
    <s v="Annually"/>
  </r>
  <r>
    <s v="EVS03922"/>
    <n v="-23.540846999999999"/>
    <n v="-46.688187999999997"/>
    <s v="2948 SÃ£o Paulo Ave"/>
    <x v="8"/>
    <x v="7"/>
    <x v="4"/>
    <x v="0"/>
    <n v="0.25"/>
    <s v="6:00-22:00"/>
    <s v="6:00-22:00"/>
    <d v="1899-12-30T16:04:48"/>
    <n v="6.09"/>
    <n v="61"/>
    <s v="EVgo"/>
    <n v="150"/>
    <s v="Tesla"/>
    <n v="2016"/>
    <s v="Yes"/>
    <n v="3.4"/>
    <n v="3"/>
    <s v="Monthly"/>
  </r>
  <r>
    <s v="EVS03924"/>
    <n v="37.691788000000003"/>
    <n v="127.078935"/>
    <s v="8649 Seoul Ave"/>
    <x v="6"/>
    <x v="6"/>
    <x v="3"/>
    <x v="0"/>
    <n v="0.47"/>
    <s v="6:00-22:00"/>
    <s v="6:00-22:00"/>
    <d v="1899-12-30T16:04:48"/>
    <n v="12.41"/>
    <n v="22"/>
    <s v="Tesla"/>
    <n v="50"/>
    <s v="CCS"/>
    <n v="2010"/>
    <s v="Yes"/>
    <n v="3.5"/>
    <n v="7"/>
    <s v="Monthly"/>
  </r>
  <r>
    <s v="EVS03927"/>
    <n v="41.869973999999999"/>
    <n v="-87.649992999999995"/>
    <s v="3752 Chicago Ave"/>
    <x v="7"/>
    <x v="5"/>
    <x v="0"/>
    <x v="0"/>
    <n v="0.25"/>
    <s v="6:00-22:00"/>
    <s v="6:00-22:00"/>
    <d v="1899-12-30T16:04:48"/>
    <n v="11.11"/>
    <n v="57"/>
    <s v="ChargePoint"/>
    <n v="150"/>
    <s v="CCS, CHAdeMO"/>
    <n v="2011"/>
    <s v="Yes"/>
    <n v="3.3"/>
    <n v="4"/>
    <s v="Annually"/>
  </r>
  <r>
    <s v="EVS03929"/>
    <n v="-33.808411999999997"/>
    <n v="151.37797800000001"/>
    <s v="9501 Sydney Ave"/>
    <x v="9"/>
    <x v="8"/>
    <x v="5"/>
    <x v="0"/>
    <n v="0.3"/>
    <d v="2025-07-24T00:00:00"/>
    <s v="9.00-21.00"/>
    <d v="1900-01-11T00:00:00"/>
    <n v="2.2400000000000002"/>
    <n v="98"/>
    <s v="EVgo"/>
    <n v="350"/>
    <s v="CCS, Tesla"/>
    <n v="2020"/>
    <s v="Yes"/>
    <n v="3.6"/>
    <n v="6"/>
    <s v="Annually"/>
  </r>
  <r>
    <s v="EVS03934"/>
    <n v="39.987594999999999"/>
    <n v="116.44455499999999"/>
    <s v="2564 Beijing Ave"/>
    <x v="10"/>
    <x v="9"/>
    <x v="3"/>
    <x v="0"/>
    <n v="0.31"/>
    <s v="6:00-22:00"/>
    <s v="6:00-22:00"/>
    <d v="1899-12-30T16:04:48"/>
    <n v="6.26"/>
    <n v="97"/>
    <s v="Greenlots"/>
    <n v="22"/>
    <s v="Type 2"/>
    <n v="2020"/>
    <s v="Yes"/>
    <n v="3.5"/>
    <n v="7"/>
    <s v="Monthly"/>
  </r>
  <r>
    <s v="EVS03939"/>
    <n v="19.453738999999999"/>
    <n v="-99.005718999999999"/>
    <s v="1073 Mexico City Ave"/>
    <x v="17"/>
    <x v="14"/>
    <x v="0"/>
    <x v="0"/>
    <n v="0.19"/>
    <s v="6:00-22:00"/>
    <s v="6:00-22:00"/>
    <d v="1899-12-30T16:04:48"/>
    <n v="8.42"/>
    <n v="55"/>
    <s v="ChargePoint"/>
    <n v="150"/>
    <s v="Type 2"/>
    <n v="2023"/>
    <s v="Yes"/>
    <n v="4.2"/>
    <n v="3"/>
    <s v="Quarterly"/>
  </r>
  <r>
    <s v="EVS03945"/>
    <n v="43.726739999999999"/>
    <n v="-79.403699000000003"/>
    <s v="2888 Toronto Ave"/>
    <x v="0"/>
    <x v="0"/>
    <x v="0"/>
    <x v="0"/>
    <n v="0.37"/>
    <s v="6:00-22:00"/>
    <s v="6:00-22:00"/>
    <d v="1899-12-30T16:04:48"/>
    <n v="4.67"/>
    <n v="22"/>
    <s v="ChargePoint"/>
    <n v="22"/>
    <s v="Tesla, CCS"/>
    <n v="2018"/>
    <s v="No"/>
    <n v="4.5"/>
    <n v="9"/>
    <s v="Monthly"/>
  </r>
  <r>
    <s v="EVS03955"/>
    <n v="25.209009999999999"/>
    <n v="55.310597000000001"/>
    <s v="6660 Dubai Ave"/>
    <x v="12"/>
    <x v="11"/>
    <x v="3"/>
    <x v="0"/>
    <n v="0.46"/>
    <s v="6:00-22:00"/>
    <s v="6:00-22:00"/>
    <d v="1899-12-30T16:04:48"/>
    <n v="9.14"/>
    <n v="32"/>
    <s v="Ionity"/>
    <n v="350"/>
    <s v="CHAdeMO"/>
    <n v="2014"/>
    <s v="Yes"/>
    <n v="3.1"/>
    <n v="1"/>
    <s v="Monthly"/>
  </r>
  <r>
    <s v="EVS03959"/>
    <n v="37.821190000000001"/>
    <n v="-122.438046"/>
    <s v="2250 San Francisco Ave"/>
    <x v="5"/>
    <x v="5"/>
    <x v="0"/>
    <x v="0"/>
    <n v="0.26"/>
    <s v="6:00-22:00"/>
    <s v="6:00-22:00"/>
    <d v="1899-12-30T16:04:48"/>
    <n v="9.6300000000000008"/>
    <n v="43"/>
    <s v="Tesla"/>
    <n v="350"/>
    <s v="CCS"/>
    <n v="2010"/>
    <s v="No"/>
    <n v="4.8"/>
    <n v="3"/>
    <s v="Annually"/>
  </r>
  <r>
    <s v="EVS03962"/>
    <n v="-23.637927999999999"/>
    <n v="-46.502237999999998"/>
    <s v="2658 SÃ£o Paulo Ave"/>
    <x v="8"/>
    <x v="7"/>
    <x v="4"/>
    <x v="0"/>
    <n v="0.37"/>
    <d v="2025-07-24T00:00:00"/>
    <s v="9.00-21.00"/>
    <d v="1900-01-11T00:00:00"/>
    <n v="5.53"/>
    <n v="20"/>
    <s v="Tesla"/>
    <n v="22"/>
    <s v="CHAdeMO"/>
    <n v="2017"/>
    <s v="No"/>
    <n v="3.5"/>
    <n v="3"/>
    <s v="Monthly"/>
  </r>
  <r>
    <s v="EVS03963"/>
    <n v="43.659261999999998"/>
    <n v="-79.340890999999999"/>
    <s v="1429 Toronto Ave"/>
    <x v="0"/>
    <x v="0"/>
    <x v="0"/>
    <x v="0"/>
    <n v="0.13"/>
    <s v="6:00-22:00"/>
    <s v="6:00-22:00"/>
    <d v="1899-12-30T16:04:48"/>
    <n v="19.84"/>
    <n v="45"/>
    <s v="Tesla"/>
    <n v="350"/>
    <s v="Tesla, Type 2"/>
    <n v="2014"/>
    <s v="No"/>
    <n v="4"/>
    <n v="4"/>
    <s v="Quarterly"/>
  </r>
  <r>
    <s v="EVS03967"/>
    <n v="39.997022999999999"/>
    <n v="116.32632"/>
    <s v="5910 Beijing Ave"/>
    <x v="10"/>
    <x v="9"/>
    <x v="3"/>
    <x v="0"/>
    <n v="0.35"/>
    <d v="2025-07-24T00:00:00"/>
    <s v="9.00-21.00"/>
    <d v="1900-01-11T00:00:00"/>
    <n v="19.899999999999999"/>
    <n v="40"/>
    <s v="ChargePoint"/>
    <n v="350"/>
    <s v="Type 2"/>
    <n v="2021"/>
    <s v="Yes"/>
    <n v="4.4000000000000004"/>
    <n v="4"/>
    <s v="Quarterly"/>
  </r>
  <r>
    <s v="EVS03970"/>
    <n v="52.435901999999999"/>
    <n v="13.492113"/>
    <s v="8669 Berlin Ave"/>
    <x v="3"/>
    <x v="3"/>
    <x v="1"/>
    <x v="0"/>
    <n v="0.28999999999999998"/>
    <s v="9:00-18:00"/>
    <s v="9:00-18:00"/>
    <d v="1899-12-30T08:52:48"/>
    <n v="14.81"/>
    <n v="85"/>
    <s v="EVgo"/>
    <n v="350"/>
    <s v="CCS"/>
    <n v="2012"/>
    <s v="No"/>
    <n v="4.7"/>
    <n v="9"/>
    <s v="Monthly"/>
  </r>
  <r>
    <s v="EVS03976"/>
    <n v="34.033321000000001"/>
    <n v="-118.33028"/>
    <s v="6475 Los Angeles Ave"/>
    <x v="16"/>
    <x v="5"/>
    <x v="0"/>
    <x v="0"/>
    <n v="0.39"/>
    <s v="9:00-18:00"/>
    <s v="9:00-18:00"/>
    <d v="1899-12-30T08:52:48"/>
    <n v="18.760000000000002"/>
    <n v="15"/>
    <s v="Tesla"/>
    <n v="50"/>
    <s v="CCS, Tesla"/>
    <n v="2020"/>
    <s v="No"/>
    <n v="3.7"/>
    <n v="8"/>
    <s v="Annually"/>
  </r>
  <r>
    <s v="EVS03979"/>
    <n v="13.83508"/>
    <n v="100.425054"/>
    <s v="3324 Bangkok Ave"/>
    <x v="4"/>
    <x v="4"/>
    <x v="3"/>
    <x v="0"/>
    <n v="0.47"/>
    <d v="2025-07-24T00:00:00"/>
    <s v="9.00-21.00"/>
    <d v="1900-01-11T00:00:00"/>
    <n v="1.1499999999999999"/>
    <n v="96"/>
    <s v="Greenlots"/>
    <n v="50"/>
    <s v="CCS, Tesla"/>
    <n v="2010"/>
    <s v="No"/>
    <n v="4.5"/>
    <n v="5"/>
    <s v="Monthly"/>
  </r>
  <r>
    <s v="EVS03983"/>
    <n v="41.876548999999997"/>
    <n v="-87.765450999999999"/>
    <s v="7677 Chicago Ave"/>
    <x v="7"/>
    <x v="5"/>
    <x v="0"/>
    <x v="0"/>
    <n v="0.32"/>
    <d v="2025-07-24T00:00:00"/>
    <s v="9.00-21.00"/>
    <d v="1900-01-11T00:00:00"/>
    <n v="12.8"/>
    <n v="22"/>
    <s v="Ionity"/>
    <n v="22"/>
    <s v="Type 2, CCS"/>
    <n v="2018"/>
    <s v="No"/>
    <n v="4.9000000000000004"/>
    <n v="5"/>
    <s v="Annually"/>
  </r>
  <r>
    <s v="EVS03985"/>
    <n v="37.536554000000002"/>
    <n v="127.014419"/>
    <s v="9905 Seoul Ave"/>
    <x v="6"/>
    <x v="6"/>
    <x v="3"/>
    <x v="0"/>
    <n v="0.5"/>
    <s v="9:00-18:00"/>
    <s v="9:00-18:00"/>
    <d v="1899-12-30T08:52:48"/>
    <n v="1.81"/>
    <n v="90"/>
    <s v="EVgo"/>
    <n v="350"/>
    <s v="Type 2, Tesla"/>
    <n v="2018"/>
    <s v="Yes"/>
    <n v="3.5"/>
    <n v="7"/>
    <s v="Quarterly"/>
  </r>
  <r>
    <s v="EVS03992"/>
    <n v="52.503805999999997"/>
    <n v="13.484658"/>
    <s v="4473 Berlin Ave"/>
    <x v="3"/>
    <x v="3"/>
    <x v="1"/>
    <x v="0"/>
    <n v="0.37"/>
    <d v="2025-07-24T00:00:00"/>
    <s v="9.00-21.00"/>
    <d v="1900-01-11T00:00:00"/>
    <n v="9.02"/>
    <n v="12"/>
    <s v="ChargePoint"/>
    <n v="350"/>
    <s v="CCS, Tesla"/>
    <n v="2013"/>
    <s v="Yes"/>
    <n v="4.0999999999999996"/>
    <n v="6"/>
    <s v="Monthly"/>
  </r>
  <r>
    <s v="EVS03995"/>
    <n v="-33.845902000000002"/>
    <n v="151.22310400000001"/>
    <s v="5695 Sydney Ave"/>
    <x v="9"/>
    <x v="8"/>
    <x v="5"/>
    <x v="0"/>
    <n v="0.48"/>
    <d v="2025-07-24T00:00:00"/>
    <s v="9.00-21.00"/>
    <d v="1900-01-11T00:00:00"/>
    <n v="3.92"/>
    <n v="30"/>
    <s v="Tesla"/>
    <n v="22"/>
    <s v="Tesla, CHAdeMO"/>
    <n v="2023"/>
    <s v="Yes"/>
    <n v="3.3"/>
    <n v="10"/>
    <s v="Annually"/>
  </r>
  <r>
    <s v="EVS04003"/>
    <n v="37.573048999999997"/>
    <n v="126.96699"/>
    <s v="3845 Seoul Ave"/>
    <x v="6"/>
    <x v="6"/>
    <x v="3"/>
    <x v="0"/>
    <n v="0.22"/>
    <s v="6:00-22:00"/>
    <s v="6:00-22:00"/>
    <d v="1899-12-30T16:04:48"/>
    <n v="18.23"/>
    <n v="13"/>
    <s v="EVgo"/>
    <n v="150"/>
    <s v="Tesla, CCS"/>
    <n v="2010"/>
    <s v="Yes"/>
    <n v="3.9"/>
    <n v="9"/>
    <s v="Monthly"/>
  </r>
  <r>
    <s v="EVS04005"/>
    <n v="19.077469000000001"/>
    <n v="72.841241999999994"/>
    <s v="3059 Mumbai Ave"/>
    <x v="13"/>
    <x v="12"/>
    <x v="3"/>
    <x v="0"/>
    <n v="0.38"/>
    <d v="2025-07-24T00:00:00"/>
    <s v="9.00-21.00"/>
    <d v="1900-01-11T00:00:00"/>
    <n v="17.57"/>
    <n v="96"/>
    <s v="Tesla"/>
    <n v="22"/>
    <s v="CHAdeMO"/>
    <n v="2015"/>
    <s v="No"/>
    <n v="3.6"/>
    <n v="1"/>
    <s v="Quarterly"/>
  </r>
  <r>
    <s v="EVS04009"/>
    <n v="-33.887957999999998"/>
    <n v="18.420528000000001"/>
    <s v="9228 Cape Town Ave"/>
    <x v="14"/>
    <x v="13"/>
    <x v="7"/>
    <x v="0"/>
    <n v="0.26"/>
    <s v="6:00-22:00"/>
    <s v="6:00-22:00"/>
    <d v="1899-12-30T16:04:48"/>
    <n v="10.08"/>
    <n v="78"/>
    <s v="Ionity"/>
    <n v="350"/>
    <s v="Type 2, CCS"/>
    <n v="2011"/>
    <s v="No"/>
    <n v="3.2"/>
    <n v="4"/>
    <s v="Annually"/>
  </r>
  <r>
    <s v="EVS04012"/>
    <n v="37.872495999999998"/>
    <n v="-122.389506"/>
    <s v="1227 San Francisco Ave"/>
    <x v="5"/>
    <x v="5"/>
    <x v="0"/>
    <x v="0"/>
    <n v="0.34"/>
    <s v="6:00-22:00"/>
    <s v="6:00-22:00"/>
    <d v="1899-12-30T16:04:48"/>
    <n v="6.64"/>
    <n v="96"/>
    <s v="Tesla"/>
    <n v="50"/>
    <s v="Tesla"/>
    <n v="2012"/>
    <s v="Yes"/>
    <n v="3.1"/>
    <n v="8"/>
    <s v="Monthly"/>
  </r>
  <r>
    <s v="EVS04020"/>
    <n v="-33.808808999999997"/>
    <n v="18.468309999999999"/>
    <s v="8176 Cape Town Ave"/>
    <x v="14"/>
    <x v="13"/>
    <x v="7"/>
    <x v="0"/>
    <n v="0.46"/>
    <s v="6:00-22:00"/>
    <s v="6:00-22:00"/>
    <d v="1899-12-30T16:04:48"/>
    <n v="14.11"/>
    <n v="77"/>
    <s v="ChargePoint"/>
    <n v="150"/>
    <s v="Type 2, CCS"/>
    <n v="2022"/>
    <s v="No"/>
    <n v="3.4"/>
    <n v="7"/>
    <s v="Annually"/>
  </r>
  <r>
    <s v="EVS04021"/>
    <n v="-53.234063999999996"/>
    <n v="-127.573339"/>
    <s v="3183 Random Rd"/>
    <x v="11"/>
    <x v="10"/>
    <x v="6"/>
    <x v="0"/>
    <n v="0.21"/>
    <s v="9:00-18:00"/>
    <s v="9:00-18:00"/>
    <d v="1899-12-30T08:52:48"/>
    <n v="4.51"/>
    <n v="38"/>
    <s v="Greenlots"/>
    <n v="150"/>
    <s v="Type 2, CHAdeMO"/>
    <n v="2010"/>
    <s v="Yes"/>
    <n v="3"/>
    <n v="4"/>
    <s v="Quarterly"/>
  </r>
  <r>
    <s v="EVS04026"/>
    <n v="39.905577999999998"/>
    <n v="116.287948"/>
    <s v="4629 Beijing Ave"/>
    <x v="10"/>
    <x v="9"/>
    <x v="3"/>
    <x v="0"/>
    <n v="0.14000000000000001"/>
    <s v="6:00-22:00"/>
    <s v="6:00-22:00"/>
    <d v="1899-12-30T16:04:48"/>
    <n v="7.29"/>
    <n v="55"/>
    <s v="Greenlots"/>
    <n v="350"/>
    <s v="CHAdeMO, Tesla"/>
    <n v="2022"/>
    <s v="Yes"/>
    <n v="3.7"/>
    <n v="9"/>
    <s v="Monthly"/>
  </r>
  <r>
    <s v="EVS04031"/>
    <n v="-52.667416000000003"/>
    <n v="-61.426994000000001"/>
    <s v="7434 Random Rd"/>
    <x v="11"/>
    <x v="10"/>
    <x v="6"/>
    <x v="0"/>
    <n v="0.12"/>
    <d v="2025-07-24T00:00:00"/>
    <s v="9.00-21.00"/>
    <d v="1900-01-11T00:00:00"/>
    <n v="12.96"/>
    <n v="61"/>
    <s v="Ionity"/>
    <n v="350"/>
    <s v="Tesla, CCS"/>
    <n v="2012"/>
    <s v="No"/>
    <n v="4.8"/>
    <n v="10"/>
    <s v="Monthly"/>
  </r>
  <r>
    <s v="EVS04032"/>
    <n v="13.766816"/>
    <n v="100.46777299999999"/>
    <s v="6675 Bangkok Ave"/>
    <x v="4"/>
    <x v="4"/>
    <x v="3"/>
    <x v="0"/>
    <n v="0.11"/>
    <s v="9:00-18:00"/>
    <s v="9:00-18:00"/>
    <d v="1899-12-30T08:52:48"/>
    <n v="11.17"/>
    <n v="77"/>
    <s v="EVgo"/>
    <n v="150"/>
    <s v="CHAdeMO, CCS"/>
    <n v="2012"/>
    <s v="No"/>
    <n v="4.3"/>
    <n v="3"/>
    <s v="Monthly"/>
  </r>
  <r>
    <s v="EVS04042"/>
    <n v="-23.603204999999999"/>
    <n v="-46.603034999999998"/>
    <s v="4247 SÃ£o Paulo Ave"/>
    <x v="8"/>
    <x v="7"/>
    <x v="4"/>
    <x v="0"/>
    <n v="0.37"/>
    <s v="9:00-18:00"/>
    <s v="9:00-18:00"/>
    <d v="1899-12-30T08:52:48"/>
    <n v="17.66"/>
    <n v="59"/>
    <s v="Tesla"/>
    <n v="150"/>
    <s v="CHAdeMO, CCS"/>
    <n v="2020"/>
    <s v="No"/>
    <n v="3.8"/>
    <n v="7"/>
    <s v="Monthly"/>
  </r>
  <r>
    <s v="EVS04044"/>
    <n v="41.981931000000003"/>
    <n v="-87.670570999999995"/>
    <s v="3221 Chicago Ave"/>
    <x v="7"/>
    <x v="5"/>
    <x v="0"/>
    <x v="0"/>
    <n v="0.38"/>
    <s v="9:00-18:00"/>
    <s v="9:00-18:00"/>
    <d v="1899-12-30T08:52:48"/>
    <n v="7.96"/>
    <n v="92"/>
    <s v="Ionity"/>
    <n v="22"/>
    <s v="CHAdeMO"/>
    <n v="2022"/>
    <s v="No"/>
    <n v="4.3"/>
    <n v="9"/>
    <s v="Annually"/>
  </r>
  <r>
    <s v="EVS04045"/>
    <n v="19.453254000000001"/>
    <n v="-99.051990000000004"/>
    <s v="8312 Mexico City Ave"/>
    <x v="17"/>
    <x v="14"/>
    <x v="0"/>
    <x v="0"/>
    <n v="0.19"/>
    <d v="2025-07-24T00:00:00"/>
    <s v="9.00-21.00"/>
    <d v="1900-01-11T00:00:00"/>
    <n v="14.37"/>
    <n v="87"/>
    <s v="Greenlots"/>
    <n v="350"/>
    <s v="CCS, CHAdeMO"/>
    <n v="2010"/>
    <s v="No"/>
    <n v="3.1"/>
    <n v="9"/>
    <s v="Quarterly"/>
  </r>
  <r>
    <s v="EVS04051"/>
    <n v="39.837547000000001"/>
    <n v="15.966127999999999"/>
    <s v="1640 Random Rd"/>
    <x v="26"/>
    <x v="18"/>
    <x v="1"/>
    <x v="0"/>
    <n v="0.38"/>
    <s v="6:00-22:00"/>
    <s v="6:00-22:00"/>
    <d v="1899-12-30T16:04:48"/>
    <n v="4.8499999999999996"/>
    <n v="63"/>
    <s v="Ionity"/>
    <n v="22"/>
    <s v="Type 2"/>
    <n v="2016"/>
    <s v="Yes"/>
    <n v="4.0999999999999996"/>
    <n v="8"/>
    <s v="Monthly"/>
  </r>
  <r>
    <s v="EVS04054"/>
    <n v="37.512003999999997"/>
    <n v="127.012917"/>
    <s v="8484 Seoul Ave"/>
    <x v="6"/>
    <x v="6"/>
    <x v="3"/>
    <x v="0"/>
    <n v="0.44"/>
    <s v="9:00-18:00"/>
    <s v="9:00-18:00"/>
    <d v="1899-12-30T08:52:48"/>
    <n v="7.02"/>
    <n v="41"/>
    <s v="Greenlots"/>
    <n v="50"/>
    <s v="Tesla"/>
    <n v="2019"/>
    <s v="No"/>
    <n v="3.5"/>
    <n v="8"/>
    <s v="Annually"/>
  </r>
  <r>
    <s v="EVS04057"/>
    <n v="52.486671999999999"/>
    <n v="13.395108"/>
    <s v="3681 Berlin Ave"/>
    <x v="3"/>
    <x v="3"/>
    <x v="1"/>
    <x v="0"/>
    <n v="0.12"/>
    <s v="6:00-22:00"/>
    <s v="6:00-22:00"/>
    <d v="1899-12-30T16:04:48"/>
    <n v="7.45"/>
    <n v="63"/>
    <s v="EVgo"/>
    <n v="350"/>
    <s v="Type 2"/>
    <n v="2017"/>
    <s v="No"/>
    <n v="4.9000000000000004"/>
    <n v="5"/>
    <s v="Annually"/>
  </r>
  <r>
    <s v="EVS04060"/>
    <n v="19.517544000000001"/>
    <n v="-99.158781000000005"/>
    <s v="5261 Mexico City Ave"/>
    <x v="17"/>
    <x v="14"/>
    <x v="0"/>
    <x v="0"/>
    <n v="0.49"/>
    <d v="2025-07-24T00:00:00"/>
    <s v="9.00-21.00"/>
    <d v="1900-01-11T00:00:00"/>
    <n v="6.77"/>
    <n v="17"/>
    <s v="Ionity"/>
    <n v="22"/>
    <s v="Tesla"/>
    <n v="2016"/>
    <s v="No"/>
    <n v="4.7"/>
    <n v="8"/>
    <s v="Annually"/>
  </r>
  <r>
    <s v="EVS04061"/>
    <n v="40.215234000000002"/>
    <n v="-99.013729999999995"/>
    <s v="3016 Random Rd"/>
    <x v="2"/>
    <x v="2"/>
    <x v="2"/>
    <x v="0"/>
    <n v="0.35"/>
    <s v="6:00-22:00"/>
    <s v="6:00-22:00"/>
    <d v="1899-12-30T16:04:48"/>
    <n v="16.61"/>
    <n v="95"/>
    <s v="EVgo"/>
    <n v="22"/>
    <s v="CHAdeMO"/>
    <n v="2023"/>
    <s v="Yes"/>
    <n v="3.1"/>
    <n v="10"/>
    <s v="Monthly"/>
  </r>
  <r>
    <s v="EVS04063"/>
    <n v="37.660080999999998"/>
    <n v="127.09623999999999"/>
    <s v="3875 Seoul Ave"/>
    <x v="6"/>
    <x v="6"/>
    <x v="3"/>
    <x v="0"/>
    <n v="0.35"/>
    <d v="2025-07-24T00:00:00"/>
    <s v="9.00-21.00"/>
    <d v="1900-01-11T00:00:00"/>
    <n v="19.239999999999998"/>
    <n v="94"/>
    <s v="EVgo"/>
    <n v="22"/>
    <s v="CHAdeMO"/>
    <n v="2021"/>
    <s v="Yes"/>
    <n v="3.9"/>
    <n v="8"/>
    <s v="Monthly"/>
  </r>
  <r>
    <s v="EVS04065"/>
    <n v="-33.833176000000002"/>
    <n v="18.465471999999998"/>
    <s v="7291 Cape Town Ave"/>
    <x v="14"/>
    <x v="13"/>
    <x v="7"/>
    <x v="0"/>
    <n v="0.27"/>
    <d v="2025-07-24T00:00:00"/>
    <s v="9.00-21.00"/>
    <d v="1900-01-11T00:00:00"/>
    <n v="17.39"/>
    <n v="94"/>
    <s v="EVgo"/>
    <n v="350"/>
    <s v="CHAdeMO"/>
    <n v="2017"/>
    <s v="No"/>
    <n v="4.4000000000000004"/>
    <n v="10"/>
    <s v="Monthly"/>
  </r>
  <r>
    <s v="EVS04068"/>
    <n v="34.016103999999999"/>
    <n v="-118.220596"/>
    <s v="1124 Los Angeles Ave"/>
    <x v="16"/>
    <x v="5"/>
    <x v="0"/>
    <x v="0"/>
    <n v="0.27"/>
    <s v="6:00-22:00"/>
    <s v="6:00-22:00"/>
    <d v="1899-12-30T16:04:48"/>
    <n v="19.22"/>
    <n v="24"/>
    <s v="Tesla"/>
    <n v="150"/>
    <s v="Type 2"/>
    <n v="2016"/>
    <s v="No"/>
    <n v="3.5"/>
    <n v="9"/>
    <s v="Quarterly"/>
  </r>
  <r>
    <s v="EVS04071"/>
    <n v="-8.9013639999999992"/>
    <n v="163.00828100000001"/>
    <s v="4805 Random Rd"/>
    <x v="11"/>
    <x v="10"/>
    <x v="6"/>
    <x v="0"/>
    <n v="0.4"/>
    <d v="2025-07-24T00:00:00"/>
    <s v="9.00-21.00"/>
    <d v="1900-01-11T00:00:00"/>
    <n v="17.38"/>
    <n v="82"/>
    <s v="EVgo"/>
    <n v="150"/>
    <s v="Type 2, CHAdeMO"/>
    <n v="2019"/>
    <s v="No"/>
    <n v="3.8"/>
    <n v="7"/>
    <s v="Annually"/>
  </r>
  <r>
    <s v="EVS04072"/>
    <n v="37.858645000000003"/>
    <n v="-122.346054"/>
    <s v="296 San Francisco Ave"/>
    <x v="5"/>
    <x v="5"/>
    <x v="0"/>
    <x v="0"/>
    <n v="0.18"/>
    <s v="6:00-22:00"/>
    <s v="6:00-22:00"/>
    <d v="1899-12-30T16:04:48"/>
    <n v="14.17"/>
    <n v="61"/>
    <s v="EVgo"/>
    <n v="150"/>
    <s v="CHAdeMO"/>
    <n v="2016"/>
    <s v="Yes"/>
    <n v="4.0999999999999996"/>
    <n v="2"/>
    <s v="Annually"/>
  </r>
  <r>
    <s v="EVS04075"/>
    <n v="39.838724999999997"/>
    <n v="116.341345"/>
    <s v="7687 Beijing Ave"/>
    <x v="10"/>
    <x v="9"/>
    <x v="3"/>
    <x v="0"/>
    <n v="0.37"/>
    <s v="6:00-22:00"/>
    <s v="6:00-22:00"/>
    <d v="1899-12-30T16:04:48"/>
    <n v="15.54"/>
    <n v="79"/>
    <s v="Greenlots"/>
    <n v="22"/>
    <s v="Tesla, Type 2"/>
    <n v="2018"/>
    <s v="No"/>
    <n v="3.1"/>
    <n v="9"/>
    <s v="Monthly"/>
  </r>
  <r>
    <s v="EVS04077"/>
    <n v="13.726298"/>
    <n v="100.51924200000001"/>
    <s v="1673 Bangkok Ave"/>
    <x v="4"/>
    <x v="4"/>
    <x v="3"/>
    <x v="0"/>
    <n v="0.32"/>
    <s v="9:00-18:00"/>
    <s v="9:00-18:00"/>
    <d v="1899-12-30T08:52:48"/>
    <n v="9.57"/>
    <n v="64"/>
    <s v="ChargePoint"/>
    <n v="22"/>
    <s v="CCS"/>
    <n v="2020"/>
    <s v="No"/>
    <n v="4"/>
    <n v="2"/>
    <s v="Annually"/>
  </r>
  <r>
    <s v="EVS04081"/>
    <n v="-31.097041000000001"/>
    <n v="154.16578699999999"/>
    <s v="4049 Random Rd"/>
    <x v="11"/>
    <x v="10"/>
    <x v="6"/>
    <x v="0"/>
    <n v="0.11"/>
    <s v="9:00-18:00"/>
    <s v="9:00-18:00"/>
    <d v="1899-12-30T08:52:48"/>
    <n v="10.99"/>
    <n v="43"/>
    <s v="Ionity"/>
    <n v="350"/>
    <s v="CHAdeMO"/>
    <n v="2022"/>
    <s v="No"/>
    <n v="3.9"/>
    <n v="1"/>
    <s v="Annually"/>
  </r>
  <r>
    <s v="EVS04083"/>
    <n v="37.618926999999999"/>
    <n v="126.947835"/>
    <s v="6236 Seoul Ave"/>
    <x v="6"/>
    <x v="6"/>
    <x v="3"/>
    <x v="0"/>
    <n v="0.45"/>
    <s v="9:00-18:00"/>
    <s v="9:00-18:00"/>
    <d v="1899-12-30T08:52:48"/>
    <n v="5.62"/>
    <n v="96"/>
    <s v="Tesla"/>
    <n v="22"/>
    <s v="Tesla, CHAdeMO"/>
    <n v="2018"/>
    <s v="No"/>
    <n v="4.2"/>
    <n v="8"/>
    <s v="Monthly"/>
  </r>
  <r>
    <s v="EVS04084"/>
    <n v="41.939227000000002"/>
    <n v="-87.787571"/>
    <s v="8265 Chicago Ave"/>
    <x v="7"/>
    <x v="5"/>
    <x v="0"/>
    <x v="0"/>
    <n v="0.28999999999999998"/>
    <s v="6:00-22:00"/>
    <s v="6:00-22:00"/>
    <d v="1899-12-30T16:04:48"/>
    <n v="1.88"/>
    <n v="97"/>
    <s v="ChargePoint"/>
    <n v="350"/>
    <s v="Tesla, CCS"/>
    <n v="2022"/>
    <s v="No"/>
    <n v="3.3"/>
    <n v="3"/>
    <s v="Monthly"/>
  </r>
  <r>
    <s v="EVS04093"/>
    <n v="37.573573000000003"/>
    <n v="126.904456"/>
    <s v="1201 Seoul Ave"/>
    <x v="6"/>
    <x v="6"/>
    <x v="3"/>
    <x v="0"/>
    <n v="0.38"/>
    <d v="2025-07-24T00:00:00"/>
    <s v="9.00-21.00"/>
    <d v="1900-01-11T00:00:00"/>
    <n v="8.15"/>
    <n v="89"/>
    <s v="Tesla"/>
    <n v="150"/>
    <s v="CCS"/>
    <n v="2013"/>
    <s v="Yes"/>
    <n v="3.2"/>
    <n v="4"/>
    <s v="Quarterly"/>
  </r>
  <r>
    <s v="EVS04096"/>
    <n v="52.585700000000003"/>
    <n v="13.389972999999999"/>
    <s v="268 Berlin Ave"/>
    <x v="3"/>
    <x v="3"/>
    <x v="1"/>
    <x v="0"/>
    <n v="0.45"/>
    <d v="2025-07-24T00:00:00"/>
    <s v="9.00-21.00"/>
    <d v="1900-01-11T00:00:00"/>
    <n v="10.38"/>
    <n v="99"/>
    <s v="ChargePoint"/>
    <n v="22"/>
    <s v="CCS, Type 2"/>
    <n v="2021"/>
    <s v="No"/>
    <n v="4.8"/>
    <n v="1"/>
    <s v="Monthly"/>
  </r>
  <r>
    <s v="EVS04097"/>
    <n v="-33.730156999999998"/>
    <n v="151.22106400000001"/>
    <s v="5931 Sydney Ave"/>
    <x v="9"/>
    <x v="8"/>
    <x v="5"/>
    <x v="0"/>
    <n v="0.43"/>
    <s v="9:00-18:00"/>
    <s v="9:00-18:00"/>
    <d v="1899-12-30T08:52:48"/>
    <n v="15.62"/>
    <n v="28"/>
    <s v="Greenlots"/>
    <n v="22"/>
    <s v="CHAdeMO, Type 2"/>
    <n v="2018"/>
    <s v="No"/>
    <n v="4.9000000000000004"/>
    <n v="3"/>
    <s v="Monthly"/>
  </r>
  <r>
    <s v="EVS04099"/>
    <n v="-33.898645999999999"/>
    <n v="18.452137"/>
    <s v="68 Cape Town Ave"/>
    <x v="14"/>
    <x v="13"/>
    <x v="7"/>
    <x v="0"/>
    <n v="0.21"/>
    <s v="9:00-18:00"/>
    <s v="9:00-18:00"/>
    <d v="1899-12-30T08:52:48"/>
    <n v="16.239999999999998"/>
    <n v="80"/>
    <s v="EVgo"/>
    <n v="50"/>
    <s v="Type 2"/>
    <n v="2012"/>
    <s v="No"/>
    <n v="3.7"/>
    <n v="10"/>
    <s v="Quarterly"/>
  </r>
  <r>
    <s v="EVS04101"/>
    <n v="-15.963342000000001"/>
    <n v="-97.359688000000006"/>
    <s v="6953 Random Rd"/>
    <x v="11"/>
    <x v="10"/>
    <x v="6"/>
    <x v="0"/>
    <n v="0.23"/>
    <d v="2025-07-24T00:00:00"/>
    <s v="9.00-21.00"/>
    <d v="1900-01-11T00:00:00"/>
    <n v="18.91"/>
    <n v="74"/>
    <s v="Tesla"/>
    <n v="350"/>
    <s v="CCS"/>
    <n v="2016"/>
    <s v="No"/>
    <n v="4"/>
    <n v="8"/>
    <s v="Quarterly"/>
  </r>
  <r>
    <s v="EVS04105"/>
    <n v="19.512376"/>
    <n v="-99.012257000000005"/>
    <s v="3331 Mexico City Ave"/>
    <x v="17"/>
    <x v="14"/>
    <x v="0"/>
    <x v="0"/>
    <n v="0.35"/>
    <s v="9:00-18:00"/>
    <s v="9:00-18:00"/>
    <d v="1899-12-30T08:52:48"/>
    <n v="16.440000000000001"/>
    <n v="93"/>
    <s v="EVgo"/>
    <n v="150"/>
    <s v="Tesla"/>
    <n v="2018"/>
    <s v="Yes"/>
    <n v="4.4000000000000004"/>
    <n v="6"/>
    <s v="Quarterly"/>
  </r>
  <r>
    <s v="EVS04106"/>
    <n v="13.788831999999999"/>
    <n v="100.404954"/>
    <s v="3955 Bangkok Ave"/>
    <x v="4"/>
    <x v="4"/>
    <x v="3"/>
    <x v="0"/>
    <n v="0.48"/>
    <s v="6:00-22:00"/>
    <s v="6:00-22:00"/>
    <d v="1899-12-30T16:04:48"/>
    <n v="5.7"/>
    <n v="28"/>
    <s v="Ionity"/>
    <n v="150"/>
    <s v="CHAdeMO, Type 2"/>
    <n v="2011"/>
    <s v="No"/>
    <n v="3.2"/>
    <n v="4"/>
    <s v="Monthly"/>
  </r>
  <r>
    <s v="EVS04108"/>
    <n v="55.862164"/>
    <n v="37.578527999999999"/>
    <s v="3573 Moscow Ave"/>
    <x v="1"/>
    <x v="1"/>
    <x v="1"/>
    <x v="0"/>
    <n v="0.14000000000000001"/>
    <s v="6:00-22:00"/>
    <s v="6:00-22:00"/>
    <d v="1899-12-30T16:04:48"/>
    <n v="4.51"/>
    <n v="39"/>
    <s v="Ionity"/>
    <n v="350"/>
    <s v="CHAdeMO"/>
    <n v="2022"/>
    <s v="Yes"/>
    <n v="3.2"/>
    <n v="6"/>
    <s v="Quarterly"/>
  </r>
  <r>
    <s v="EVS04110"/>
    <n v="18.948723999999999"/>
    <n v="72.811949999999996"/>
    <s v="6719 Mumbai Ave"/>
    <x v="13"/>
    <x v="12"/>
    <x v="3"/>
    <x v="0"/>
    <n v="0.41"/>
    <d v="2025-07-24T00:00:00"/>
    <s v="9.00-21.00"/>
    <d v="1900-01-11T00:00:00"/>
    <n v="9.89"/>
    <n v="72"/>
    <s v="EVgo"/>
    <n v="350"/>
    <s v="Tesla, CHAdeMO"/>
    <n v="2010"/>
    <s v="Yes"/>
    <n v="3.7"/>
    <n v="3"/>
    <s v="Monthly"/>
  </r>
  <r>
    <s v="EVS04111"/>
    <n v="59.592944000000003"/>
    <n v="151.16539499999999"/>
    <s v="7401 Random Rd"/>
    <x v="2"/>
    <x v="2"/>
    <x v="2"/>
    <x v="0"/>
    <n v="0.23"/>
    <d v="2025-07-24T00:00:00"/>
    <s v="9.00-21.00"/>
    <d v="1900-01-11T00:00:00"/>
    <n v="14.15"/>
    <n v="97"/>
    <s v="Ionity"/>
    <n v="50"/>
    <s v="Tesla, CCS"/>
    <n v="2023"/>
    <s v="Yes"/>
    <n v="4.8"/>
    <n v="9"/>
    <s v="Quarterly"/>
  </r>
  <r>
    <s v="EVS04112"/>
    <n v="-33.822994000000001"/>
    <n v="18.436437999999999"/>
    <s v="236 Cape Town Ave"/>
    <x v="14"/>
    <x v="13"/>
    <x v="7"/>
    <x v="0"/>
    <n v="0.35"/>
    <d v="2025-07-24T00:00:00"/>
    <s v="9.00-21.00"/>
    <d v="1900-01-11T00:00:00"/>
    <n v="18.5"/>
    <n v="62"/>
    <s v="EVgo"/>
    <n v="50"/>
    <s v="CCS, Tesla"/>
    <n v="2016"/>
    <s v="No"/>
    <n v="4.9000000000000004"/>
    <n v="1"/>
    <s v="Quarterly"/>
  </r>
  <r>
    <s v="EVS04114"/>
    <n v="19.043472999999999"/>
    <n v="72.976307000000006"/>
    <s v="3254 Mumbai Ave"/>
    <x v="13"/>
    <x v="12"/>
    <x v="3"/>
    <x v="0"/>
    <n v="0.43"/>
    <d v="2025-07-24T00:00:00"/>
    <s v="9.00-21.00"/>
    <d v="1900-01-11T00:00:00"/>
    <n v="15.46"/>
    <n v="43"/>
    <s v="Ionity"/>
    <n v="350"/>
    <s v="Tesla"/>
    <n v="2013"/>
    <s v="Yes"/>
    <n v="4.7"/>
    <n v="8"/>
    <s v="Quarterly"/>
  </r>
  <r>
    <s v="EVS04116"/>
    <n v="41.931699000000002"/>
    <n v="-87.703125"/>
    <s v="996 Chicago Ave"/>
    <x v="7"/>
    <x v="5"/>
    <x v="0"/>
    <x v="0"/>
    <n v="0.36"/>
    <s v="9:00-18:00"/>
    <s v="9:00-18:00"/>
    <d v="1899-12-30T08:52:48"/>
    <n v="12.76"/>
    <n v="22"/>
    <s v="ChargePoint"/>
    <n v="50"/>
    <s v="Type 2"/>
    <n v="2010"/>
    <s v="Yes"/>
    <n v="4.7"/>
    <n v="6"/>
    <s v="Quarterly"/>
  </r>
  <r>
    <s v="EVS04125"/>
    <n v="41.870894"/>
    <n v="-87.744522000000003"/>
    <s v="9753 Chicago Ave"/>
    <x v="7"/>
    <x v="5"/>
    <x v="0"/>
    <x v="0"/>
    <n v="0.15"/>
    <d v="2025-07-24T00:00:00"/>
    <s v="9.00-21.00"/>
    <d v="1900-01-11T00:00:00"/>
    <n v="12.07"/>
    <n v="17"/>
    <s v="ChargePoint"/>
    <n v="350"/>
    <s v="Tesla, CHAdeMO"/>
    <n v="2020"/>
    <s v="No"/>
    <n v="4.5999999999999996"/>
    <n v="4"/>
    <s v="Annually"/>
  </r>
  <r>
    <s v="EVS04128"/>
    <n v="-33.879700999999997"/>
    <n v="18.528344000000001"/>
    <s v="1935 Cape Town Ave"/>
    <x v="14"/>
    <x v="13"/>
    <x v="7"/>
    <x v="0"/>
    <n v="0.14000000000000001"/>
    <s v="6:00-22:00"/>
    <s v="6:00-22:00"/>
    <d v="1899-12-30T16:04:48"/>
    <n v="2.48"/>
    <n v="89"/>
    <s v="Greenlots"/>
    <n v="22"/>
    <s v="Type 2, CHAdeMO"/>
    <n v="2023"/>
    <s v="No"/>
    <n v="4.7"/>
    <n v="1"/>
    <s v="Quarterly"/>
  </r>
  <r>
    <s v="EVS04130"/>
    <n v="-33.712696000000001"/>
    <n v="151.37032300000001"/>
    <s v="3817 Sydney Ave"/>
    <x v="9"/>
    <x v="8"/>
    <x v="5"/>
    <x v="0"/>
    <n v="0.44"/>
    <s v="6:00-22:00"/>
    <s v="6:00-22:00"/>
    <d v="1899-12-30T16:04:48"/>
    <n v="13.89"/>
    <n v="54"/>
    <s v="Tesla"/>
    <n v="350"/>
    <s v="CHAdeMO, Tesla"/>
    <n v="2022"/>
    <s v="No"/>
    <n v="3.7"/>
    <n v="6"/>
    <s v="Quarterly"/>
  </r>
  <r>
    <s v="EVS04134"/>
    <n v="39.941502"/>
    <n v="116.277638"/>
    <s v="8566 Beijing Ave"/>
    <x v="10"/>
    <x v="9"/>
    <x v="3"/>
    <x v="0"/>
    <n v="0.3"/>
    <s v="9:00-18:00"/>
    <s v="9:00-18:00"/>
    <d v="1899-12-30T08:52:48"/>
    <n v="9.58"/>
    <n v="16"/>
    <s v="EVgo"/>
    <n v="150"/>
    <s v="Type 2, CCS"/>
    <n v="2014"/>
    <s v="Yes"/>
    <n v="3.4"/>
    <n v="4"/>
    <s v="Monthly"/>
  </r>
  <r>
    <s v="EVS04135"/>
    <n v="-23.664265"/>
    <n v="-46.559677000000001"/>
    <s v="3954 SÃ£o Paulo Ave"/>
    <x v="8"/>
    <x v="7"/>
    <x v="4"/>
    <x v="0"/>
    <n v="0.28000000000000003"/>
    <d v="2025-07-24T00:00:00"/>
    <s v="9.00-21.00"/>
    <d v="1900-01-11T00:00:00"/>
    <n v="9.0399999999999991"/>
    <n v="47"/>
    <s v="Greenlots"/>
    <n v="50"/>
    <s v="CHAdeMO, CCS"/>
    <n v="2022"/>
    <s v="No"/>
    <n v="4.7"/>
    <n v="7"/>
    <s v="Monthly"/>
  </r>
  <r>
    <s v="EVS04136"/>
    <n v="39.905901"/>
    <n v="116.381371"/>
    <s v="890 Beijing Ave"/>
    <x v="10"/>
    <x v="9"/>
    <x v="3"/>
    <x v="0"/>
    <n v="0.39"/>
    <s v="6:00-22:00"/>
    <s v="6:00-22:00"/>
    <d v="1899-12-30T16:04:48"/>
    <n v="18.73"/>
    <n v="51"/>
    <s v="EVgo"/>
    <n v="350"/>
    <s v="CHAdeMO"/>
    <n v="2017"/>
    <s v="Yes"/>
    <n v="4.9000000000000004"/>
    <n v="7"/>
    <s v="Annually"/>
  </r>
  <r>
    <s v="EVS04147"/>
    <n v="37.541218999999998"/>
    <n v="127.02295599999999"/>
    <s v="8979 Seoul Ave"/>
    <x v="6"/>
    <x v="6"/>
    <x v="3"/>
    <x v="0"/>
    <n v="0.44"/>
    <d v="2025-07-24T00:00:00"/>
    <s v="9.00-21.00"/>
    <d v="1900-01-11T00:00:00"/>
    <n v="10.48"/>
    <n v="73"/>
    <s v="Greenlots"/>
    <n v="350"/>
    <s v="CCS"/>
    <n v="2015"/>
    <s v="Yes"/>
    <n v="3.2"/>
    <n v="9"/>
    <s v="Annually"/>
  </r>
  <r>
    <s v="EVS04149"/>
    <n v="41.914265"/>
    <n v="-87.682872000000003"/>
    <s v="2087 Chicago Ave"/>
    <x v="7"/>
    <x v="5"/>
    <x v="0"/>
    <x v="0"/>
    <n v="0.45"/>
    <s v="9:00-18:00"/>
    <s v="9:00-18:00"/>
    <d v="1899-12-30T08:52:48"/>
    <n v="13.65"/>
    <n v="95"/>
    <s v="Greenlots"/>
    <n v="150"/>
    <s v="Tesla, CCS"/>
    <n v="2022"/>
    <s v="Yes"/>
    <n v="3.5"/>
    <n v="4"/>
    <s v="Monthly"/>
  </r>
  <r>
    <s v="EVS04153"/>
    <n v="39.965913999999998"/>
    <n v="116.342541"/>
    <s v="8390 Beijing Ave"/>
    <x v="10"/>
    <x v="9"/>
    <x v="3"/>
    <x v="0"/>
    <n v="0.3"/>
    <s v="9:00-18:00"/>
    <s v="9:00-18:00"/>
    <d v="1899-12-30T08:52:48"/>
    <n v="14.36"/>
    <n v="94"/>
    <s v="Tesla"/>
    <n v="150"/>
    <s v="Tesla, Type 2"/>
    <n v="2017"/>
    <s v="Yes"/>
    <n v="4.0999999999999996"/>
    <n v="6"/>
    <s v="Monthly"/>
  </r>
  <r>
    <s v="EVS04155"/>
    <n v="37.693237000000003"/>
    <n v="127.057681"/>
    <s v="2734 Seoul Ave"/>
    <x v="6"/>
    <x v="6"/>
    <x v="3"/>
    <x v="0"/>
    <n v="0.34"/>
    <d v="2025-07-24T00:00:00"/>
    <s v="9.00-21.00"/>
    <d v="1900-01-11T00:00:00"/>
    <n v="10.43"/>
    <n v="26"/>
    <s v="Tesla"/>
    <n v="50"/>
    <s v="Type 2"/>
    <n v="2012"/>
    <s v="No"/>
    <n v="4.2"/>
    <n v="8"/>
    <s v="Annually"/>
  </r>
  <r>
    <s v="EVS04156"/>
    <n v="37.642071999999999"/>
    <n v="126.923159"/>
    <s v="7324 Seoul Ave"/>
    <x v="6"/>
    <x v="6"/>
    <x v="3"/>
    <x v="0"/>
    <n v="0.11"/>
    <d v="2025-07-24T00:00:00"/>
    <s v="9.00-21.00"/>
    <d v="1900-01-11T00:00:00"/>
    <n v="19.829999999999998"/>
    <n v="68"/>
    <s v="Tesla"/>
    <n v="50"/>
    <s v="CHAdeMO, Type 2"/>
    <n v="2018"/>
    <s v="No"/>
    <n v="3.9"/>
    <n v="7"/>
    <s v="Quarterly"/>
  </r>
  <r>
    <s v="EVS04160"/>
    <n v="34.088514000000004"/>
    <n v="-118.298371"/>
    <s v="2763 Los Angeles Ave"/>
    <x v="16"/>
    <x v="5"/>
    <x v="0"/>
    <x v="0"/>
    <n v="0.18"/>
    <s v="9:00-18:00"/>
    <s v="9:00-18:00"/>
    <d v="1899-12-30T08:52:48"/>
    <n v="1.4"/>
    <n v="54"/>
    <s v="EVgo"/>
    <n v="150"/>
    <s v="CHAdeMO, Type 2"/>
    <n v="2015"/>
    <s v="No"/>
    <n v="3.7"/>
    <n v="3"/>
    <s v="Quarterly"/>
  </r>
  <r>
    <s v="EVS04162"/>
    <n v="13.864761"/>
    <n v="100.473208"/>
    <s v="7311 Bangkok Ave"/>
    <x v="4"/>
    <x v="4"/>
    <x v="3"/>
    <x v="0"/>
    <n v="0.39"/>
    <d v="2025-07-24T00:00:00"/>
    <s v="9.00-21.00"/>
    <d v="1900-01-11T00:00:00"/>
    <n v="8.75"/>
    <n v="14"/>
    <s v="ChargePoint"/>
    <n v="22"/>
    <s v="CCS, Tesla"/>
    <n v="2013"/>
    <s v="Yes"/>
    <n v="4.8"/>
    <n v="1"/>
    <s v="Annually"/>
  </r>
  <r>
    <s v="EVS04163"/>
    <n v="55.886768000000004"/>
    <n v="37.603484000000002"/>
    <s v="2429 Moscow Ave"/>
    <x v="1"/>
    <x v="1"/>
    <x v="1"/>
    <x v="0"/>
    <n v="0.34"/>
    <s v="6:00-22:00"/>
    <s v="6:00-22:00"/>
    <d v="1899-12-30T16:04:48"/>
    <n v="6.24"/>
    <n v="31"/>
    <s v="Tesla"/>
    <n v="350"/>
    <s v="Type 2"/>
    <n v="2022"/>
    <s v="Yes"/>
    <n v="4.4000000000000004"/>
    <n v="2"/>
    <s v="Quarterly"/>
  </r>
  <r>
    <s v="EVS04168"/>
    <n v="-23.643113"/>
    <n v="-46.657268999999999"/>
    <s v="2098 SÃ£o Paulo Ave"/>
    <x v="8"/>
    <x v="7"/>
    <x v="4"/>
    <x v="0"/>
    <n v="0.32"/>
    <s v="6:00-22:00"/>
    <s v="6:00-22:00"/>
    <d v="1899-12-30T16:04:48"/>
    <n v="12.95"/>
    <n v="75"/>
    <s v="Greenlots"/>
    <n v="50"/>
    <s v="CHAdeMO"/>
    <n v="2013"/>
    <s v="Yes"/>
    <n v="4.5999999999999996"/>
    <n v="8"/>
    <s v="Monthly"/>
  </r>
  <r>
    <s v="EVS04176"/>
    <n v="34.134661000000001"/>
    <n v="-118.24869"/>
    <s v="8833 Los Angeles Ave"/>
    <x v="16"/>
    <x v="5"/>
    <x v="0"/>
    <x v="0"/>
    <n v="0.16"/>
    <s v="6:00-22:00"/>
    <s v="6:00-22:00"/>
    <d v="1899-12-30T16:04:48"/>
    <n v="13.53"/>
    <n v="38"/>
    <s v="Greenlots"/>
    <n v="50"/>
    <s v="Tesla, Type 2"/>
    <n v="2012"/>
    <s v="No"/>
    <n v="3.4"/>
    <n v="8"/>
    <s v="Monthly"/>
  </r>
  <r>
    <s v="EVS04178"/>
    <n v="25.297294999999998"/>
    <n v="55.374180000000003"/>
    <s v="8484 Dubai Ave"/>
    <x v="12"/>
    <x v="11"/>
    <x v="3"/>
    <x v="0"/>
    <n v="0.19"/>
    <d v="2025-07-24T00:00:00"/>
    <s v="9.00-21.00"/>
    <d v="1900-01-11T00:00:00"/>
    <n v="5.33"/>
    <n v="93"/>
    <s v="Greenlots"/>
    <n v="350"/>
    <s v="CHAdeMO"/>
    <n v="2021"/>
    <s v="Yes"/>
    <n v="3.7"/>
    <n v="9"/>
    <s v="Quarterly"/>
  </r>
  <r>
    <s v="EVS04179"/>
    <n v="-33.772297999999999"/>
    <n v="151.258892"/>
    <s v="6876 Sydney Ave"/>
    <x v="9"/>
    <x v="8"/>
    <x v="5"/>
    <x v="0"/>
    <n v="0.16"/>
    <s v="9:00-18:00"/>
    <s v="9:00-18:00"/>
    <d v="1899-12-30T08:52:48"/>
    <n v="10.44"/>
    <n v="69"/>
    <s v="EVgo"/>
    <n v="350"/>
    <s v="Tesla, Type 2"/>
    <n v="2022"/>
    <s v="No"/>
    <n v="3.4"/>
    <n v="5"/>
    <s v="Monthly"/>
  </r>
  <r>
    <s v="EVS04180"/>
    <n v="-33.842702000000003"/>
    <n v="151.37234699999999"/>
    <s v="7771 Sydney Ave"/>
    <x v="9"/>
    <x v="8"/>
    <x v="5"/>
    <x v="0"/>
    <n v="0.28999999999999998"/>
    <s v="9:00-18:00"/>
    <s v="9:00-18:00"/>
    <d v="1899-12-30T08:52:48"/>
    <n v="7.33"/>
    <n v="51"/>
    <s v="Tesla"/>
    <n v="350"/>
    <s v="Type 2, CHAdeMO"/>
    <n v="2010"/>
    <s v="No"/>
    <n v="3.5"/>
    <n v="1"/>
    <s v="Monthly"/>
  </r>
  <r>
    <s v="EVS04183"/>
    <n v="-33.720514000000001"/>
    <n v="151.34031999999999"/>
    <s v="7412 Sydney Ave"/>
    <x v="9"/>
    <x v="8"/>
    <x v="5"/>
    <x v="0"/>
    <n v="0.45"/>
    <s v="6:00-22:00"/>
    <s v="6:00-22:00"/>
    <d v="1899-12-30T16:04:48"/>
    <n v="17.93"/>
    <n v="64"/>
    <s v="Greenlots"/>
    <n v="150"/>
    <s v="Type 2"/>
    <n v="2015"/>
    <s v="Yes"/>
    <n v="4.5999999999999996"/>
    <n v="4"/>
    <s v="Annually"/>
  </r>
  <r>
    <s v="EVS04184"/>
    <n v="-33.888486999999998"/>
    <n v="151.251464"/>
    <s v="8872 Sydney Ave"/>
    <x v="9"/>
    <x v="8"/>
    <x v="5"/>
    <x v="0"/>
    <n v="0.23"/>
    <s v="6:00-22:00"/>
    <s v="6:00-22:00"/>
    <d v="1899-12-30T16:04:48"/>
    <n v="8.7100000000000009"/>
    <n v="60"/>
    <s v="Tesla"/>
    <n v="150"/>
    <s v="CCS, Tesla"/>
    <n v="2023"/>
    <s v="Yes"/>
    <n v="4.0999999999999996"/>
    <n v="10"/>
    <s v="Annually"/>
  </r>
  <r>
    <s v="EVS04185"/>
    <n v="37.827157"/>
    <n v="-122.47029999999999"/>
    <s v="5579 San Francisco Ave"/>
    <x v="5"/>
    <x v="5"/>
    <x v="0"/>
    <x v="0"/>
    <n v="0.5"/>
    <s v="6:00-22:00"/>
    <s v="6:00-22:00"/>
    <d v="1899-12-30T16:04:48"/>
    <n v="13.38"/>
    <n v="14"/>
    <s v="ChargePoint"/>
    <n v="350"/>
    <s v="Type 2"/>
    <n v="2016"/>
    <s v="Yes"/>
    <n v="4.0999999999999996"/>
    <n v="10"/>
    <s v="Monthly"/>
  </r>
  <r>
    <s v="EVS04190"/>
    <n v="19.044283"/>
    <n v="72.847812000000005"/>
    <s v="5952 Mumbai Ave"/>
    <x v="13"/>
    <x v="12"/>
    <x v="3"/>
    <x v="0"/>
    <n v="0.42"/>
    <d v="2025-07-24T00:00:00"/>
    <s v="9.00-21.00"/>
    <d v="1900-01-11T00:00:00"/>
    <n v="18.39"/>
    <n v="46"/>
    <s v="ChargePoint"/>
    <n v="50"/>
    <s v="Type 2"/>
    <n v="2017"/>
    <s v="Yes"/>
    <n v="3.8"/>
    <n v="10"/>
    <s v="Annually"/>
  </r>
  <r>
    <s v="EVS04191"/>
    <n v="80.454273999999998"/>
    <n v="-78.801931999999994"/>
    <s v="3111 Random Rd"/>
    <x v="2"/>
    <x v="2"/>
    <x v="2"/>
    <x v="0"/>
    <n v="0.24"/>
    <s v="6:00-22:00"/>
    <s v="6:00-22:00"/>
    <d v="1899-12-30T16:04:48"/>
    <n v="8.06"/>
    <n v="66"/>
    <s v="Ionity"/>
    <n v="22"/>
    <s v="CCS"/>
    <n v="2020"/>
    <s v="Yes"/>
    <n v="4.0999999999999996"/>
    <n v="5"/>
    <s v="Annually"/>
  </r>
  <r>
    <s v="EVS04192"/>
    <n v="34.106183000000001"/>
    <n v="-118.296503"/>
    <s v="4574 Los Angeles Ave"/>
    <x v="16"/>
    <x v="5"/>
    <x v="0"/>
    <x v="0"/>
    <n v="0.44"/>
    <s v="6:00-22:00"/>
    <s v="6:00-22:00"/>
    <d v="1899-12-30T16:04:48"/>
    <n v="6.19"/>
    <n v="60"/>
    <s v="EVgo"/>
    <n v="22"/>
    <s v="Tesla, CHAdeMO"/>
    <n v="2014"/>
    <s v="Yes"/>
    <n v="4.0999999999999996"/>
    <n v="5"/>
    <s v="Monthly"/>
  </r>
  <r>
    <s v="EVS04197"/>
    <n v="55.808895999999997"/>
    <n v="37.589759000000001"/>
    <s v="5331 Moscow Ave"/>
    <x v="1"/>
    <x v="1"/>
    <x v="1"/>
    <x v="0"/>
    <n v="0.47"/>
    <s v="6:00-22:00"/>
    <s v="6:00-22:00"/>
    <d v="1899-12-30T16:04:48"/>
    <n v="5.89"/>
    <n v="51"/>
    <s v="ChargePoint"/>
    <n v="350"/>
    <s v="Tesla"/>
    <n v="2016"/>
    <s v="No"/>
    <n v="3.3"/>
    <n v="3"/>
    <s v="Annually"/>
  </r>
  <r>
    <s v="EVS04198"/>
    <n v="52.548355999999998"/>
    <n v="13.336690000000001"/>
    <s v="1095 Berlin Ave"/>
    <x v="3"/>
    <x v="3"/>
    <x v="1"/>
    <x v="0"/>
    <n v="0.14000000000000001"/>
    <s v="9:00-18:00"/>
    <s v="9:00-18:00"/>
    <d v="1899-12-30T08:52:48"/>
    <n v="10.55"/>
    <n v="72"/>
    <s v="Greenlots"/>
    <n v="50"/>
    <s v="CCS"/>
    <n v="2010"/>
    <s v="No"/>
    <n v="4.8"/>
    <n v="5"/>
    <s v="Annually"/>
  </r>
  <r>
    <s v="EVS04200"/>
    <n v="55.743926999999999"/>
    <n v="37.633420999999998"/>
    <s v="6062 Moscow Ave"/>
    <x v="1"/>
    <x v="1"/>
    <x v="1"/>
    <x v="0"/>
    <n v="0.17"/>
    <s v="6:00-22:00"/>
    <s v="6:00-22:00"/>
    <d v="1899-12-30T16:04:48"/>
    <n v="8.91"/>
    <n v="29"/>
    <s v="Tesla"/>
    <n v="150"/>
    <s v="Type 2"/>
    <n v="2017"/>
    <s v="Yes"/>
    <n v="3.6"/>
    <n v="10"/>
    <s v="Monthly"/>
  </r>
  <r>
    <s v="EVS04201"/>
    <n v="78.958743999999996"/>
    <n v="-121.466317"/>
    <s v="3295 Random Rd"/>
    <x v="19"/>
    <x v="2"/>
    <x v="2"/>
    <x v="0"/>
    <n v="0.19"/>
    <s v="6:00-22:00"/>
    <s v="6:00-22:00"/>
    <d v="1899-12-30T16:04:48"/>
    <n v="13.61"/>
    <n v="42"/>
    <s v="ChargePoint"/>
    <n v="50"/>
    <s v="Type 2"/>
    <n v="2017"/>
    <s v="No"/>
    <n v="3.4"/>
    <n v="10"/>
    <s v="Quarterly"/>
  </r>
  <r>
    <s v="EVS04203"/>
    <n v="19.066692"/>
    <n v="72.871364"/>
    <s v="1218 Mumbai Ave"/>
    <x v="13"/>
    <x v="12"/>
    <x v="3"/>
    <x v="0"/>
    <n v="0.43"/>
    <s v="9:00-18:00"/>
    <s v="9:00-18:00"/>
    <d v="1899-12-30T08:52:48"/>
    <n v="2.39"/>
    <n v="66"/>
    <s v="Greenlots"/>
    <n v="22"/>
    <s v="Type 2"/>
    <n v="2017"/>
    <s v="No"/>
    <n v="3"/>
    <n v="2"/>
    <s v="Quarterly"/>
  </r>
  <r>
    <s v="EVS04204"/>
    <n v="39.913845000000002"/>
    <n v="116.499701"/>
    <s v="9774 Beijing Ave"/>
    <x v="10"/>
    <x v="9"/>
    <x v="3"/>
    <x v="0"/>
    <n v="0.21"/>
    <d v="2025-07-24T00:00:00"/>
    <s v="9.00-21.00"/>
    <d v="1900-01-11T00:00:00"/>
    <n v="19.48"/>
    <n v="75"/>
    <s v="EVgo"/>
    <n v="350"/>
    <s v="CHAdeMO"/>
    <n v="2023"/>
    <s v="No"/>
    <n v="4.9000000000000004"/>
    <n v="4"/>
    <s v="Quarterly"/>
  </r>
  <r>
    <s v="EVS04205"/>
    <n v="19.434235999999999"/>
    <n v="-99.166910000000001"/>
    <s v="3293 Mexico City Ave"/>
    <x v="17"/>
    <x v="14"/>
    <x v="0"/>
    <x v="0"/>
    <n v="0.15"/>
    <s v="6:00-22:00"/>
    <s v="6:00-22:00"/>
    <d v="1899-12-30T16:04:48"/>
    <n v="3.33"/>
    <n v="47"/>
    <s v="Greenlots"/>
    <n v="350"/>
    <s v="Type 2"/>
    <n v="2016"/>
    <s v="Yes"/>
    <n v="3.4"/>
    <n v="10"/>
    <s v="Quarterly"/>
  </r>
  <r>
    <s v="EVS04208"/>
    <n v="41.917941999999996"/>
    <n v="-87.664568000000003"/>
    <s v="8675 Chicago Ave"/>
    <x v="7"/>
    <x v="5"/>
    <x v="0"/>
    <x v="0"/>
    <n v="0.2"/>
    <s v="9:00-18:00"/>
    <s v="9:00-18:00"/>
    <d v="1899-12-30T08:52:48"/>
    <n v="6.27"/>
    <n v="12"/>
    <s v="EVgo"/>
    <n v="50"/>
    <s v="CHAdeMO, Type 2"/>
    <n v="2018"/>
    <s v="No"/>
    <n v="3.5"/>
    <n v="3"/>
    <s v="Monthly"/>
  </r>
  <r>
    <s v="EVS04211"/>
    <n v="80.302768999999998"/>
    <n v="-60.510624"/>
    <s v="4135 Random Rd"/>
    <x v="2"/>
    <x v="2"/>
    <x v="2"/>
    <x v="0"/>
    <n v="0.23"/>
    <s v="9:00-18:00"/>
    <s v="9:00-18:00"/>
    <d v="1899-12-30T08:52:48"/>
    <n v="13.92"/>
    <n v="55"/>
    <s v="Ionity"/>
    <n v="350"/>
    <s v="Tesla, CHAdeMO"/>
    <n v="2016"/>
    <s v="Yes"/>
    <n v="4.2"/>
    <n v="6"/>
    <s v="Monthly"/>
  </r>
  <r>
    <s v="EVS04215"/>
    <n v="37.568002"/>
    <n v="127.048609"/>
    <s v="3039 Seoul Ave"/>
    <x v="6"/>
    <x v="6"/>
    <x v="3"/>
    <x v="0"/>
    <n v="0.17"/>
    <s v="9:00-18:00"/>
    <s v="9:00-18:00"/>
    <d v="1899-12-30T08:52:48"/>
    <n v="5.87"/>
    <n v="60"/>
    <s v="Tesla"/>
    <n v="22"/>
    <s v="CCS, Tesla"/>
    <n v="2012"/>
    <s v="Yes"/>
    <n v="3.2"/>
    <n v="2"/>
    <s v="Quarterly"/>
  </r>
  <r>
    <s v="EVS04221"/>
    <n v="30.531186999999999"/>
    <n v="148.298892"/>
    <s v="1698 Random Rd"/>
    <x v="11"/>
    <x v="10"/>
    <x v="6"/>
    <x v="0"/>
    <n v="0.32"/>
    <s v="9:00-18:00"/>
    <s v="9:00-18:00"/>
    <d v="1899-12-30T08:52:48"/>
    <n v="14.17"/>
    <n v="67"/>
    <s v="Tesla"/>
    <n v="50"/>
    <s v="CCS, Type 2"/>
    <n v="2011"/>
    <s v="Yes"/>
    <n v="3.3"/>
    <n v="7"/>
    <s v="Monthly"/>
  </r>
  <r>
    <s v="EVS04223"/>
    <n v="-33.770161999999999"/>
    <n v="151.27778699999999"/>
    <s v="7300 Sydney Ave"/>
    <x v="9"/>
    <x v="8"/>
    <x v="5"/>
    <x v="0"/>
    <n v="0.18"/>
    <s v="6:00-22:00"/>
    <s v="6:00-22:00"/>
    <d v="1899-12-30T16:04:48"/>
    <n v="1.72"/>
    <n v="55"/>
    <s v="Greenlots"/>
    <n v="50"/>
    <s v="Tesla"/>
    <n v="2022"/>
    <s v="Yes"/>
    <n v="4.3"/>
    <n v="6"/>
    <s v="Annually"/>
  </r>
  <r>
    <s v="EVS04224"/>
    <n v="-33.883381999999997"/>
    <n v="18.464043"/>
    <s v="806 Cape Town Ave"/>
    <x v="14"/>
    <x v="13"/>
    <x v="7"/>
    <x v="0"/>
    <n v="0.17"/>
    <s v="9:00-18:00"/>
    <s v="9:00-18:00"/>
    <d v="1899-12-30T08:52:48"/>
    <n v="1.85"/>
    <n v="72"/>
    <s v="Greenlots"/>
    <n v="22"/>
    <s v="CCS"/>
    <n v="2022"/>
    <s v="No"/>
    <n v="3.8"/>
    <n v="2"/>
    <s v="Annually"/>
  </r>
  <r>
    <s v="EVS04229"/>
    <n v="25.376957000000001"/>
    <n v="55.355044999999997"/>
    <s v="6707 Dubai Ave"/>
    <x v="12"/>
    <x v="11"/>
    <x v="3"/>
    <x v="0"/>
    <n v="0.41"/>
    <d v="2025-07-24T00:00:00"/>
    <s v="9.00-21.00"/>
    <d v="1900-01-11T00:00:00"/>
    <n v="9.94"/>
    <n v="22"/>
    <s v="Greenlots"/>
    <n v="350"/>
    <s v="Type 2, CCS"/>
    <n v="2022"/>
    <s v="No"/>
    <n v="4.7"/>
    <n v="5"/>
    <s v="Annually"/>
  </r>
  <r>
    <s v="EVS04233"/>
    <n v="-33.702961000000002"/>
    <n v="151.26299499999999"/>
    <s v="7801 Sydney Ave"/>
    <x v="9"/>
    <x v="8"/>
    <x v="5"/>
    <x v="0"/>
    <n v="0.34"/>
    <s v="9:00-18:00"/>
    <s v="9:00-18:00"/>
    <d v="1899-12-30T08:52:48"/>
    <n v="1.3"/>
    <n v="82"/>
    <s v="Ionity"/>
    <n v="22"/>
    <s v="Tesla, Type 2"/>
    <n v="2012"/>
    <s v="No"/>
    <n v="4.2"/>
    <n v="4"/>
    <s v="Annually"/>
  </r>
  <r>
    <s v="EVS04236"/>
    <n v="43.719428999999998"/>
    <n v="-79.454228999999998"/>
    <s v="7916 Toronto Ave"/>
    <x v="0"/>
    <x v="0"/>
    <x v="0"/>
    <x v="0"/>
    <n v="0.43"/>
    <d v="2025-07-24T00:00:00"/>
    <s v="9.00-21.00"/>
    <d v="1900-01-11T00:00:00"/>
    <n v="0.56000000000000005"/>
    <n v="77"/>
    <s v="Tesla"/>
    <n v="150"/>
    <s v="Tesla, CCS"/>
    <n v="2020"/>
    <s v="Yes"/>
    <n v="4.5"/>
    <n v="6"/>
    <s v="Annually"/>
  </r>
  <r>
    <s v="EVS04237"/>
    <n v="13.816917999999999"/>
    <n v="100.41658"/>
    <s v="8460 Bangkok Ave"/>
    <x v="4"/>
    <x v="4"/>
    <x v="3"/>
    <x v="0"/>
    <n v="0.22"/>
    <s v="6:00-22:00"/>
    <s v="6:00-22:00"/>
    <d v="1899-12-30T16:04:48"/>
    <n v="16.54"/>
    <n v="31"/>
    <s v="EVgo"/>
    <n v="50"/>
    <s v="Type 2, CCS"/>
    <n v="2012"/>
    <s v="No"/>
    <n v="3.1"/>
    <n v="5"/>
    <s v="Quarterly"/>
  </r>
  <r>
    <s v="EVS04242"/>
    <n v="55.805235000000003"/>
    <n v="37.694958"/>
    <s v="2447 Moscow Ave"/>
    <x v="1"/>
    <x v="1"/>
    <x v="1"/>
    <x v="0"/>
    <n v="0.27"/>
    <s v="6:00-22:00"/>
    <s v="6:00-22:00"/>
    <d v="1899-12-30T16:04:48"/>
    <n v="1.1499999999999999"/>
    <n v="46"/>
    <s v="ChargePoint"/>
    <n v="150"/>
    <s v="CCS"/>
    <n v="2018"/>
    <s v="No"/>
    <n v="3.5"/>
    <n v="1"/>
    <s v="Quarterly"/>
  </r>
  <r>
    <s v="EVS04247"/>
    <n v="19.554673000000001"/>
    <n v="-99.080472999999998"/>
    <s v="7183 Mexico City Ave"/>
    <x v="17"/>
    <x v="14"/>
    <x v="0"/>
    <x v="0"/>
    <n v="0.2"/>
    <s v="6:00-22:00"/>
    <s v="6:00-22:00"/>
    <d v="1899-12-30T16:04:48"/>
    <n v="7.28"/>
    <n v="14"/>
    <s v="EVgo"/>
    <n v="350"/>
    <s v="Type 2, CCS"/>
    <n v="2013"/>
    <s v="No"/>
    <n v="4.3"/>
    <n v="9"/>
    <s v="Monthly"/>
  </r>
  <r>
    <s v="EVS04248"/>
    <n v="13.78623"/>
    <n v="100.59612"/>
    <s v="8621 Bangkok Ave"/>
    <x v="4"/>
    <x v="4"/>
    <x v="3"/>
    <x v="0"/>
    <n v="0.4"/>
    <d v="2025-07-24T00:00:00"/>
    <s v="9.00-21.00"/>
    <d v="1900-01-11T00:00:00"/>
    <n v="5.72"/>
    <n v="25"/>
    <s v="Greenlots"/>
    <n v="350"/>
    <s v="CHAdeMO, Type 2"/>
    <n v="2013"/>
    <s v="Yes"/>
    <n v="4.3"/>
    <n v="2"/>
    <s v="Quarterly"/>
  </r>
  <r>
    <s v="EVS04250"/>
    <n v="18.976946000000002"/>
    <n v="72.826432999999994"/>
    <s v="3809 Mumbai Ave"/>
    <x v="13"/>
    <x v="12"/>
    <x v="3"/>
    <x v="0"/>
    <n v="0.23"/>
    <s v="6:00-22:00"/>
    <s v="6:00-22:00"/>
    <d v="1899-12-30T16:04:48"/>
    <n v="0.62"/>
    <n v="74"/>
    <s v="EVgo"/>
    <n v="22"/>
    <s v="Tesla, Type 2"/>
    <n v="2017"/>
    <s v="No"/>
    <n v="3.7"/>
    <n v="8"/>
    <s v="Monthly"/>
  </r>
  <r>
    <s v="EVS04251"/>
    <n v="-77.145813000000004"/>
    <n v="-55.253250999999999"/>
    <s v="7713 Random Rd"/>
    <x v="19"/>
    <x v="2"/>
    <x v="2"/>
    <x v="0"/>
    <n v="0.39"/>
    <s v="9:00-18:00"/>
    <s v="9:00-18:00"/>
    <d v="1899-12-30T08:52:48"/>
    <n v="1.05"/>
    <n v="96"/>
    <s v="Tesla"/>
    <n v="350"/>
    <s v="Tesla"/>
    <n v="2016"/>
    <s v="Yes"/>
    <n v="4.7"/>
    <n v="6"/>
    <s v="Monthly"/>
  </r>
  <r>
    <s v="EVS04252"/>
    <n v="34.190739999999998"/>
    <n v="-118.327539"/>
    <s v="2769 Los Angeles Ave"/>
    <x v="16"/>
    <x v="5"/>
    <x v="0"/>
    <x v="0"/>
    <n v="0.17"/>
    <d v="2025-07-24T00:00:00"/>
    <s v="9.00-21.00"/>
    <d v="1900-01-11T00:00:00"/>
    <n v="7.54"/>
    <n v="87"/>
    <s v="Tesla"/>
    <n v="22"/>
    <s v="CHAdeMO, Tesla"/>
    <n v="2010"/>
    <s v="No"/>
    <n v="4.7"/>
    <n v="7"/>
    <s v="Quarterly"/>
  </r>
  <r>
    <s v="EVS04257"/>
    <n v="25.246790000000001"/>
    <n v="55.336604000000001"/>
    <s v="3193 Dubai Ave"/>
    <x v="12"/>
    <x v="11"/>
    <x v="3"/>
    <x v="0"/>
    <n v="0.44"/>
    <s v="9:00-18:00"/>
    <s v="9:00-18:00"/>
    <d v="1899-12-30T08:52:48"/>
    <n v="4.2300000000000004"/>
    <n v="60"/>
    <s v="EVgo"/>
    <n v="22"/>
    <s v="Tesla, CCS"/>
    <n v="2010"/>
    <s v="Yes"/>
    <n v="4.3"/>
    <n v="5"/>
    <s v="Monthly"/>
  </r>
  <r>
    <s v="EVS04258"/>
    <n v="-23.655577000000001"/>
    <n v="-46.672536000000001"/>
    <s v="8485 SÃ£o Paulo Ave"/>
    <x v="8"/>
    <x v="7"/>
    <x v="4"/>
    <x v="0"/>
    <n v="0.16"/>
    <d v="2025-07-24T00:00:00"/>
    <s v="9.00-21.00"/>
    <d v="1900-01-11T00:00:00"/>
    <n v="5.71"/>
    <n v="79"/>
    <s v="ChargePoint"/>
    <n v="150"/>
    <s v="Type 2"/>
    <n v="2021"/>
    <s v="No"/>
    <n v="4.8"/>
    <n v="8"/>
    <s v="Quarterly"/>
  </r>
  <r>
    <s v="EVS04263"/>
    <n v="-33.751604"/>
    <n v="151.22800699999999"/>
    <s v="6788 Sydney Ave"/>
    <x v="9"/>
    <x v="8"/>
    <x v="5"/>
    <x v="0"/>
    <n v="0.22"/>
    <s v="6:00-22:00"/>
    <s v="6:00-22:00"/>
    <d v="1899-12-30T16:04:48"/>
    <n v="15.9"/>
    <n v="44"/>
    <s v="ChargePoint"/>
    <n v="150"/>
    <s v="Type 2"/>
    <n v="2019"/>
    <s v="No"/>
    <n v="3"/>
    <n v="4"/>
    <s v="Annually"/>
  </r>
  <r>
    <s v="EVS04266"/>
    <n v="37.544772999999999"/>
    <n v="126.99440300000001"/>
    <s v="1862 Seoul Ave"/>
    <x v="6"/>
    <x v="6"/>
    <x v="3"/>
    <x v="0"/>
    <n v="0.35"/>
    <s v="6:00-22:00"/>
    <s v="6:00-22:00"/>
    <d v="1899-12-30T16:04:48"/>
    <n v="12.61"/>
    <n v="41"/>
    <s v="ChargePoint"/>
    <n v="350"/>
    <s v="CHAdeMO"/>
    <n v="2015"/>
    <s v="Yes"/>
    <n v="3.2"/>
    <n v="8"/>
    <s v="Monthly"/>
  </r>
  <r>
    <s v="EVS04267"/>
    <n v="34.058684999999997"/>
    <n v="-118.31922900000001"/>
    <s v="6980 Los Angeles Ave"/>
    <x v="16"/>
    <x v="5"/>
    <x v="0"/>
    <x v="0"/>
    <n v="0.28999999999999998"/>
    <d v="2025-07-24T00:00:00"/>
    <s v="9.00-21.00"/>
    <d v="1900-01-11T00:00:00"/>
    <n v="11.41"/>
    <n v="24"/>
    <s v="Tesla"/>
    <n v="150"/>
    <s v="Tesla"/>
    <n v="2022"/>
    <s v="No"/>
    <n v="4.4000000000000004"/>
    <n v="7"/>
    <s v="Monthly"/>
  </r>
  <r>
    <s v="EVS04268"/>
    <n v="25.219692999999999"/>
    <n v="55.236265000000003"/>
    <s v="8919 Dubai Ave"/>
    <x v="12"/>
    <x v="11"/>
    <x v="3"/>
    <x v="0"/>
    <n v="0.2"/>
    <s v="6:00-22:00"/>
    <s v="6:00-22:00"/>
    <d v="1899-12-30T16:04:48"/>
    <n v="4.1900000000000004"/>
    <n v="42"/>
    <s v="EVgo"/>
    <n v="150"/>
    <s v="CHAdeMO, Tesla"/>
    <n v="2020"/>
    <s v="Yes"/>
    <n v="3.9"/>
    <n v="1"/>
    <s v="Quarterly"/>
  </r>
  <r>
    <s v="EVS04269"/>
    <n v="-23.573619999999998"/>
    <n v="-46.675265000000003"/>
    <s v="3049 SÃ£o Paulo Ave"/>
    <x v="8"/>
    <x v="7"/>
    <x v="4"/>
    <x v="0"/>
    <n v="0.34"/>
    <d v="2025-07-24T00:00:00"/>
    <s v="9.00-21.00"/>
    <d v="1900-01-11T00:00:00"/>
    <n v="12.93"/>
    <n v="18"/>
    <s v="Tesla"/>
    <n v="22"/>
    <s v="CHAdeMO"/>
    <n v="2014"/>
    <s v="No"/>
    <n v="3.9"/>
    <n v="8"/>
    <s v="Quarterly"/>
  </r>
  <r>
    <s v="EVS04270"/>
    <n v="-33.744117000000003"/>
    <n v="151.39943099999999"/>
    <s v="3016 Sydney Ave"/>
    <x v="9"/>
    <x v="8"/>
    <x v="5"/>
    <x v="0"/>
    <n v="0.28999999999999998"/>
    <d v="2025-07-24T00:00:00"/>
    <s v="9.00-21.00"/>
    <d v="1900-01-11T00:00:00"/>
    <n v="19.45"/>
    <n v="22"/>
    <s v="Tesla"/>
    <n v="150"/>
    <s v="CCS, Type 2"/>
    <n v="2018"/>
    <s v="Yes"/>
    <n v="3.6"/>
    <n v="2"/>
    <s v="Annually"/>
  </r>
  <r>
    <s v="EVS04272"/>
    <n v="37.668073"/>
    <n v="126.985013"/>
    <s v="1655 Seoul Ave"/>
    <x v="6"/>
    <x v="6"/>
    <x v="3"/>
    <x v="0"/>
    <n v="0.33"/>
    <s v="9:00-18:00"/>
    <s v="9:00-18:00"/>
    <d v="1899-12-30T08:52:48"/>
    <n v="10.34"/>
    <n v="42"/>
    <s v="ChargePoint"/>
    <n v="350"/>
    <s v="CCS, CHAdeMO"/>
    <n v="2021"/>
    <s v="Yes"/>
    <n v="3.5"/>
    <n v="9"/>
    <s v="Quarterly"/>
  </r>
  <r>
    <s v="EVS04280"/>
    <n v="41.801661000000003"/>
    <n v="-87.606421999999995"/>
    <s v="1831 Chicago Ave"/>
    <x v="7"/>
    <x v="5"/>
    <x v="0"/>
    <x v="0"/>
    <n v="0.14000000000000001"/>
    <d v="2025-07-24T00:00:00"/>
    <s v="9.00-21.00"/>
    <d v="1900-01-11T00:00:00"/>
    <n v="8.1"/>
    <n v="67"/>
    <s v="Ionity"/>
    <n v="22"/>
    <s v="CHAdeMO, CCS"/>
    <n v="2014"/>
    <s v="No"/>
    <n v="3.8"/>
    <n v="5"/>
    <s v="Quarterly"/>
  </r>
  <r>
    <s v="EVS04281"/>
    <n v="2.5350239999999999"/>
    <n v="6.8206569999999997"/>
    <s v="7817 Random Rd"/>
    <x v="11"/>
    <x v="10"/>
    <x v="6"/>
    <x v="0"/>
    <n v="0.16"/>
    <s v="6:00-22:00"/>
    <s v="6:00-22:00"/>
    <d v="1899-12-30T16:04:48"/>
    <n v="18.260000000000002"/>
    <n v="72"/>
    <s v="EVgo"/>
    <n v="50"/>
    <s v="Type 2, CCS"/>
    <n v="2023"/>
    <s v="Yes"/>
    <n v="4.0999999999999996"/>
    <n v="4"/>
    <s v="Monthly"/>
  </r>
  <r>
    <s v="EVS04284"/>
    <n v="-23.637578999999999"/>
    <n v="-46.558514000000002"/>
    <s v="6370 SÃ£o Paulo Ave"/>
    <x v="8"/>
    <x v="7"/>
    <x v="4"/>
    <x v="0"/>
    <n v="0.48"/>
    <s v="6:00-22:00"/>
    <s v="6:00-22:00"/>
    <d v="1899-12-30T16:04:48"/>
    <n v="6.12"/>
    <n v="10"/>
    <s v="ChargePoint"/>
    <n v="350"/>
    <s v="CHAdeMO, Type 2"/>
    <n v="2013"/>
    <s v="No"/>
    <n v="4.5999999999999996"/>
    <n v="4"/>
    <s v="Quarterly"/>
  </r>
  <r>
    <s v="EVS04285"/>
    <n v="41.971167000000001"/>
    <n v="-87.647985000000006"/>
    <s v="8537 Chicago Ave"/>
    <x v="7"/>
    <x v="5"/>
    <x v="0"/>
    <x v="0"/>
    <n v="0.18"/>
    <s v="9:00-18:00"/>
    <s v="9:00-18:00"/>
    <d v="1899-12-30T08:52:48"/>
    <n v="19.75"/>
    <n v="27"/>
    <s v="ChargePoint"/>
    <n v="50"/>
    <s v="CHAdeMO"/>
    <n v="2014"/>
    <s v="Yes"/>
    <n v="3.7"/>
    <n v="2"/>
    <s v="Quarterly"/>
  </r>
  <r>
    <s v="EVS04288"/>
    <n v="-33.824165000000001"/>
    <n v="151.25321199999999"/>
    <s v="9382 Sydney Ave"/>
    <x v="9"/>
    <x v="8"/>
    <x v="5"/>
    <x v="0"/>
    <n v="0.13"/>
    <d v="2025-07-24T00:00:00"/>
    <s v="9.00-21.00"/>
    <d v="1900-01-11T00:00:00"/>
    <n v="12.39"/>
    <n v="31"/>
    <s v="Ionity"/>
    <n v="50"/>
    <s v="Tesla"/>
    <n v="2014"/>
    <s v="No"/>
    <n v="4.2"/>
    <n v="2"/>
    <s v="Monthly"/>
  </r>
  <r>
    <s v="EVS04290"/>
    <n v="43.654161999999999"/>
    <n v="-79.480903999999995"/>
    <s v="5738 Toronto Ave"/>
    <x v="0"/>
    <x v="0"/>
    <x v="0"/>
    <x v="0"/>
    <n v="0.25"/>
    <s v="9:00-18:00"/>
    <s v="9:00-18:00"/>
    <d v="1899-12-30T08:52:48"/>
    <n v="17.96"/>
    <n v="34"/>
    <s v="Tesla"/>
    <n v="22"/>
    <s v="CHAdeMO, Tesla"/>
    <n v="2015"/>
    <s v="No"/>
    <n v="4.0999999999999996"/>
    <n v="3"/>
    <s v="Quarterly"/>
  </r>
  <r>
    <s v="EVS04297"/>
    <n v="18.900138999999999"/>
    <n v="72.945997000000006"/>
    <s v="5347 Mumbai Ave"/>
    <x v="13"/>
    <x v="12"/>
    <x v="3"/>
    <x v="0"/>
    <n v="0.25"/>
    <s v="6:00-22:00"/>
    <s v="6:00-22:00"/>
    <d v="1899-12-30T16:04:48"/>
    <n v="13.88"/>
    <n v="77"/>
    <s v="ChargePoint"/>
    <n v="50"/>
    <s v="CCS"/>
    <n v="2012"/>
    <s v="Yes"/>
    <n v="4.4000000000000004"/>
    <n v="8"/>
    <s v="Quarterly"/>
  </r>
  <r>
    <s v="EVS04301"/>
    <n v="-23.224284999999998"/>
    <n v="59.329849000000003"/>
    <s v="6486 Random Rd"/>
    <x v="11"/>
    <x v="10"/>
    <x v="6"/>
    <x v="0"/>
    <n v="0.28000000000000003"/>
    <s v="6:00-22:00"/>
    <s v="6:00-22:00"/>
    <d v="1899-12-30T16:04:48"/>
    <n v="17.600000000000001"/>
    <n v="26"/>
    <s v="ChargePoint"/>
    <n v="350"/>
    <s v="Tesla, CCS"/>
    <n v="2018"/>
    <s v="Yes"/>
    <n v="3.5"/>
    <n v="8"/>
    <s v="Quarterly"/>
  </r>
  <r>
    <s v="EVS04303"/>
    <n v="37.763385999999997"/>
    <n v="-122.462468"/>
    <s v="5781 San Francisco Ave"/>
    <x v="5"/>
    <x v="5"/>
    <x v="0"/>
    <x v="0"/>
    <n v="0.48"/>
    <d v="2025-07-24T00:00:00"/>
    <s v="9.00-21.00"/>
    <d v="1900-01-11T00:00:00"/>
    <n v="19.64"/>
    <n v="51"/>
    <s v="EVgo"/>
    <n v="350"/>
    <s v="Tesla, CHAdeMO"/>
    <n v="2023"/>
    <s v="No"/>
    <n v="4.4000000000000004"/>
    <n v="4"/>
    <s v="Quarterly"/>
  </r>
  <r>
    <s v="EVS04305"/>
    <n v="19.580672"/>
    <n v="-99.179528000000005"/>
    <s v="2366 Mexico City Ave"/>
    <x v="17"/>
    <x v="14"/>
    <x v="0"/>
    <x v="0"/>
    <n v="0.17"/>
    <s v="6:00-22:00"/>
    <s v="6:00-22:00"/>
    <d v="1899-12-30T16:04:48"/>
    <n v="11.92"/>
    <n v="94"/>
    <s v="ChargePoint"/>
    <n v="350"/>
    <s v="CCS"/>
    <n v="2016"/>
    <s v="No"/>
    <n v="3.2"/>
    <n v="4"/>
    <s v="Annually"/>
  </r>
  <r>
    <s v="EVS04307"/>
    <n v="37.701894000000003"/>
    <n v="-122.48467100000001"/>
    <s v="4846 San Francisco Ave"/>
    <x v="5"/>
    <x v="5"/>
    <x v="0"/>
    <x v="0"/>
    <n v="0.12"/>
    <d v="2025-07-24T00:00:00"/>
    <s v="9.00-21.00"/>
    <d v="1900-01-11T00:00:00"/>
    <n v="11.2"/>
    <n v="46"/>
    <s v="ChargePoint"/>
    <n v="22"/>
    <s v="CHAdeMO, Type 2"/>
    <n v="2018"/>
    <s v="No"/>
    <n v="4.0999999999999996"/>
    <n v="7"/>
    <s v="Quarterly"/>
  </r>
  <r>
    <s v="EVS04313"/>
    <n v="52.473438000000002"/>
    <n v="13.481842"/>
    <s v="1654 Berlin Ave"/>
    <x v="3"/>
    <x v="3"/>
    <x v="1"/>
    <x v="0"/>
    <n v="0.39"/>
    <d v="2025-07-24T00:00:00"/>
    <s v="9.00-21.00"/>
    <d v="1900-01-11T00:00:00"/>
    <n v="16.93"/>
    <n v="44"/>
    <s v="Ionity"/>
    <n v="22"/>
    <s v="Tesla, Type 2"/>
    <n v="2019"/>
    <s v="Yes"/>
    <n v="3.8"/>
    <n v="1"/>
    <s v="Monthly"/>
  </r>
  <r>
    <s v="EVS04314"/>
    <n v="25.252410999999999"/>
    <n v="55.269201000000002"/>
    <s v="624 Dubai Ave"/>
    <x v="12"/>
    <x v="11"/>
    <x v="3"/>
    <x v="0"/>
    <n v="0.47"/>
    <d v="2025-07-24T00:00:00"/>
    <s v="9.00-21.00"/>
    <d v="1900-01-11T00:00:00"/>
    <n v="1.3"/>
    <n v="48"/>
    <s v="EVgo"/>
    <n v="350"/>
    <s v="CHAdeMO"/>
    <n v="2018"/>
    <s v="Yes"/>
    <n v="3.6"/>
    <n v="7"/>
    <s v="Quarterly"/>
  </r>
  <r>
    <s v="EVS04315"/>
    <n v="13.750325999999999"/>
    <n v="100.538786"/>
    <s v="2866 Bangkok Ave"/>
    <x v="4"/>
    <x v="4"/>
    <x v="3"/>
    <x v="0"/>
    <n v="0.39"/>
    <d v="2025-07-24T00:00:00"/>
    <s v="9.00-21.00"/>
    <d v="1900-01-11T00:00:00"/>
    <n v="14.48"/>
    <n v="63"/>
    <s v="Ionity"/>
    <n v="150"/>
    <s v="CCS, CHAdeMO"/>
    <n v="2021"/>
    <s v="No"/>
    <n v="3.1"/>
    <n v="1"/>
    <s v="Quarterly"/>
  </r>
  <r>
    <s v="EVS04316"/>
    <n v="-33.770425000000003"/>
    <n v="18.557300000000001"/>
    <s v="8837 Cape Town Ave"/>
    <x v="14"/>
    <x v="13"/>
    <x v="7"/>
    <x v="0"/>
    <n v="0.48"/>
    <s v="9:00-18:00"/>
    <s v="9:00-18:00"/>
    <d v="1899-12-30T08:52:48"/>
    <n v="2.57"/>
    <n v="15"/>
    <s v="Ionity"/>
    <n v="150"/>
    <s v="Type 2"/>
    <n v="2019"/>
    <s v="No"/>
    <n v="3.4"/>
    <n v="5"/>
    <s v="Monthly"/>
  </r>
  <r>
    <s v="EVS04322"/>
    <n v="25.394178"/>
    <n v="55.219064000000003"/>
    <s v="9999 Dubai Ave"/>
    <x v="12"/>
    <x v="11"/>
    <x v="3"/>
    <x v="0"/>
    <n v="0.33"/>
    <s v="6:00-22:00"/>
    <s v="6:00-22:00"/>
    <d v="1899-12-30T16:04:48"/>
    <n v="17.28"/>
    <n v="18"/>
    <s v="Tesla"/>
    <n v="22"/>
    <s v="Tesla"/>
    <n v="2013"/>
    <s v="Yes"/>
    <n v="4.8"/>
    <n v="3"/>
    <s v="Quarterly"/>
  </r>
  <r>
    <s v="EVS04326"/>
    <n v="39.966219000000002"/>
    <n v="116.341083"/>
    <s v="5654 Beijing Ave"/>
    <x v="10"/>
    <x v="9"/>
    <x v="3"/>
    <x v="0"/>
    <n v="0.23"/>
    <s v="6:00-22:00"/>
    <s v="6:00-22:00"/>
    <d v="1899-12-30T16:04:48"/>
    <n v="0.62"/>
    <n v="87"/>
    <s v="Ionity"/>
    <n v="22"/>
    <s v="Type 2"/>
    <n v="2015"/>
    <s v="Yes"/>
    <n v="4.9000000000000004"/>
    <n v="9"/>
    <s v="Annually"/>
  </r>
  <r>
    <s v="EVS04330"/>
    <n v="37.792768000000002"/>
    <n v="-122.39071800000001"/>
    <s v="2485 San Francisco Ave"/>
    <x v="5"/>
    <x v="5"/>
    <x v="0"/>
    <x v="0"/>
    <n v="0.44"/>
    <s v="9:00-18:00"/>
    <s v="9:00-18:00"/>
    <d v="1899-12-30T08:52:48"/>
    <n v="14.32"/>
    <n v="33"/>
    <s v="ChargePoint"/>
    <n v="22"/>
    <s v="CCS"/>
    <n v="2016"/>
    <s v="Yes"/>
    <n v="3.7"/>
    <n v="3"/>
    <s v="Annually"/>
  </r>
  <r>
    <s v="EVS04331"/>
    <n v="-58.959722999999997"/>
    <n v="82.243897000000004"/>
    <s v="5917 Random Rd"/>
    <x v="11"/>
    <x v="10"/>
    <x v="6"/>
    <x v="0"/>
    <n v="0.22"/>
    <s v="9:00-18:00"/>
    <s v="9:00-18:00"/>
    <d v="1899-12-30T08:52:48"/>
    <n v="6.63"/>
    <n v="60"/>
    <s v="Tesla"/>
    <n v="22"/>
    <s v="CCS, CHAdeMO"/>
    <n v="2015"/>
    <s v="No"/>
    <n v="3.2"/>
    <n v="9"/>
    <s v="Annually"/>
  </r>
  <r>
    <s v="EVS04332"/>
    <n v="25.366675999999998"/>
    <n v="55.351914000000001"/>
    <s v="53 Dubai Ave"/>
    <x v="12"/>
    <x v="11"/>
    <x v="3"/>
    <x v="0"/>
    <n v="0.33"/>
    <s v="9:00-18:00"/>
    <s v="9:00-18:00"/>
    <d v="1899-12-30T08:52:48"/>
    <n v="12.72"/>
    <n v="84"/>
    <s v="ChargePoint"/>
    <n v="22"/>
    <s v="Type 2, CHAdeMO"/>
    <n v="2017"/>
    <s v="No"/>
    <n v="4.4000000000000004"/>
    <n v="1"/>
    <s v="Monthly"/>
  </r>
  <r>
    <s v="EVS04335"/>
    <n v="-33.756076999999998"/>
    <n v="151.212018"/>
    <s v="4309 Sydney Ave"/>
    <x v="9"/>
    <x v="8"/>
    <x v="5"/>
    <x v="0"/>
    <n v="0.35"/>
    <s v="6:00-22:00"/>
    <s v="6:00-22:00"/>
    <d v="1899-12-30T16:04:48"/>
    <n v="17.45"/>
    <n v="96"/>
    <s v="Ionity"/>
    <n v="22"/>
    <s v="Tesla"/>
    <n v="2023"/>
    <s v="No"/>
    <n v="5"/>
    <n v="3"/>
    <s v="Quarterly"/>
  </r>
  <r>
    <s v="EVS04337"/>
    <n v="13.884137000000001"/>
    <n v="100.58114"/>
    <s v="8596 Bangkok Ave"/>
    <x v="4"/>
    <x v="4"/>
    <x v="3"/>
    <x v="0"/>
    <n v="0.46"/>
    <s v="9:00-18:00"/>
    <s v="9:00-18:00"/>
    <d v="1899-12-30T08:52:48"/>
    <n v="15.61"/>
    <n v="46"/>
    <s v="ChargePoint"/>
    <n v="150"/>
    <s v="Type 2, CHAdeMO"/>
    <n v="2018"/>
    <s v="No"/>
    <n v="3.1"/>
    <n v="6"/>
    <s v="Annually"/>
  </r>
  <r>
    <s v="EVS04339"/>
    <n v="19.475866"/>
    <n v="-99.005250000000004"/>
    <s v="3917 Mexico City Ave"/>
    <x v="17"/>
    <x v="14"/>
    <x v="0"/>
    <x v="0"/>
    <n v="0.23"/>
    <s v="9:00-18:00"/>
    <s v="9:00-18:00"/>
    <d v="1899-12-30T08:52:48"/>
    <n v="15.63"/>
    <n v="60"/>
    <s v="ChargePoint"/>
    <n v="22"/>
    <s v="Tesla, CHAdeMO"/>
    <n v="2021"/>
    <s v="Yes"/>
    <n v="3.9"/>
    <n v="10"/>
    <s v="Monthly"/>
  </r>
  <r>
    <s v="EVS04342"/>
    <n v="-33.757233999999997"/>
    <n v="18.438254000000001"/>
    <s v="2078 Cape Town Ave"/>
    <x v="14"/>
    <x v="13"/>
    <x v="7"/>
    <x v="0"/>
    <n v="0.14000000000000001"/>
    <s v="9:00-18:00"/>
    <s v="9:00-18:00"/>
    <d v="1899-12-30T08:52:48"/>
    <n v="8.32"/>
    <n v="18"/>
    <s v="EVgo"/>
    <n v="50"/>
    <s v="CCS, CHAdeMO"/>
    <n v="2016"/>
    <s v="Yes"/>
    <n v="4.5999999999999996"/>
    <n v="7"/>
    <s v="Monthly"/>
  </r>
  <r>
    <s v="EVS04346"/>
    <n v="37.735202999999998"/>
    <n v="-122.337309"/>
    <s v="7520 San Francisco Ave"/>
    <x v="5"/>
    <x v="5"/>
    <x v="0"/>
    <x v="0"/>
    <n v="0.14000000000000001"/>
    <d v="2025-07-24T00:00:00"/>
    <s v="9.00-21.00"/>
    <d v="1900-01-11T00:00:00"/>
    <n v="10.1"/>
    <n v="66"/>
    <s v="Greenlots"/>
    <n v="22"/>
    <s v="Type 2, Tesla"/>
    <n v="2020"/>
    <s v="No"/>
    <n v="3.7"/>
    <n v="3"/>
    <s v="Monthly"/>
  </r>
  <r>
    <s v="EVS04348"/>
    <n v="37.679518999999999"/>
    <n v="127.086067"/>
    <s v="7389 Seoul Ave"/>
    <x v="6"/>
    <x v="6"/>
    <x v="3"/>
    <x v="0"/>
    <n v="0.4"/>
    <s v="6:00-22:00"/>
    <s v="6:00-22:00"/>
    <d v="1899-12-30T16:04:48"/>
    <n v="17.100000000000001"/>
    <n v="67"/>
    <s v="Tesla"/>
    <n v="350"/>
    <s v="CHAdeMO"/>
    <n v="2021"/>
    <s v="No"/>
    <n v="4.4000000000000004"/>
    <n v="8"/>
    <s v="Quarterly"/>
  </r>
  <r>
    <s v="EVS04353"/>
    <n v="52.502608000000002"/>
    <n v="13.386666999999999"/>
    <s v="5357 Berlin Ave"/>
    <x v="3"/>
    <x v="3"/>
    <x v="1"/>
    <x v="0"/>
    <n v="0.38"/>
    <s v="9:00-18:00"/>
    <s v="9:00-18:00"/>
    <d v="1899-12-30T08:52:48"/>
    <n v="14.58"/>
    <n v="26"/>
    <s v="Tesla"/>
    <n v="350"/>
    <s v="CHAdeMO"/>
    <n v="2017"/>
    <s v="Yes"/>
    <n v="3.2"/>
    <n v="4"/>
    <s v="Quarterly"/>
  </r>
  <r>
    <s v="EVS04354"/>
    <n v="-33.760995000000001"/>
    <n v="18.526548999999999"/>
    <s v="7225 Cape Town Ave"/>
    <x v="14"/>
    <x v="13"/>
    <x v="7"/>
    <x v="0"/>
    <n v="0.12"/>
    <d v="2025-07-24T00:00:00"/>
    <s v="9.00-21.00"/>
    <d v="1900-01-11T00:00:00"/>
    <n v="2.25"/>
    <n v="10"/>
    <s v="Ionity"/>
    <n v="150"/>
    <s v="Tesla"/>
    <n v="2021"/>
    <s v="Yes"/>
    <n v="3.3"/>
    <n v="5"/>
    <s v="Annually"/>
  </r>
  <r>
    <s v="EVS04355"/>
    <n v="37.555368000000001"/>
    <n v="127.047478"/>
    <s v="2813 Seoul Ave"/>
    <x v="6"/>
    <x v="6"/>
    <x v="3"/>
    <x v="0"/>
    <n v="0.38"/>
    <d v="2025-07-24T00:00:00"/>
    <s v="9.00-21.00"/>
    <d v="1900-01-11T00:00:00"/>
    <n v="12.96"/>
    <n v="15"/>
    <s v="EVgo"/>
    <n v="350"/>
    <s v="Tesla, Type 2"/>
    <n v="2021"/>
    <s v="Yes"/>
    <n v="3.5"/>
    <n v="1"/>
    <s v="Annually"/>
  </r>
  <r>
    <s v="EVS04356"/>
    <n v="43.695461999999999"/>
    <n v="-79.395505999999997"/>
    <s v="8873 Toronto Ave"/>
    <x v="0"/>
    <x v="0"/>
    <x v="0"/>
    <x v="0"/>
    <n v="0.37"/>
    <d v="2025-07-24T00:00:00"/>
    <s v="9.00-21.00"/>
    <d v="1900-01-11T00:00:00"/>
    <n v="2.5299999999999998"/>
    <n v="61"/>
    <s v="ChargePoint"/>
    <n v="50"/>
    <s v="Tesla, CHAdeMO"/>
    <n v="2017"/>
    <s v="No"/>
    <n v="3.3"/>
    <n v="2"/>
    <s v="Quarterly"/>
  </r>
  <r>
    <s v="EVS04358"/>
    <n v="39.869362000000002"/>
    <n v="116.27767299999999"/>
    <s v="9626 Beijing Ave"/>
    <x v="10"/>
    <x v="9"/>
    <x v="3"/>
    <x v="0"/>
    <n v="0.22"/>
    <s v="9:00-18:00"/>
    <s v="9:00-18:00"/>
    <d v="1899-12-30T08:52:48"/>
    <n v="17.61"/>
    <n v="18"/>
    <s v="Ionity"/>
    <n v="350"/>
    <s v="CHAdeMO, Type 2"/>
    <n v="2020"/>
    <s v="Yes"/>
    <n v="3"/>
    <n v="4"/>
    <s v="Quarterly"/>
  </r>
  <r>
    <s v="EVS04359"/>
    <n v="52.566060999999998"/>
    <n v="13.430611000000001"/>
    <s v="4515 Berlin Ave"/>
    <x v="3"/>
    <x v="3"/>
    <x v="1"/>
    <x v="0"/>
    <n v="0.45"/>
    <s v="6:00-22:00"/>
    <s v="6:00-22:00"/>
    <d v="1899-12-30T16:04:48"/>
    <n v="1.27"/>
    <n v="86"/>
    <s v="EVgo"/>
    <n v="350"/>
    <s v="CCS"/>
    <n v="2016"/>
    <s v="No"/>
    <n v="3.1"/>
    <n v="1"/>
    <s v="Annually"/>
  </r>
  <r>
    <s v="EVS04360"/>
    <n v="-33.717469999999999"/>
    <n v="151.21416400000001"/>
    <s v="4738 Sydney Ave"/>
    <x v="9"/>
    <x v="8"/>
    <x v="5"/>
    <x v="0"/>
    <n v="0.37"/>
    <s v="6:00-22:00"/>
    <s v="6:00-22:00"/>
    <d v="1899-12-30T16:04:48"/>
    <n v="4.84"/>
    <n v="20"/>
    <s v="Greenlots"/>
    <n v="350"/>
    <s v="Type 2"/>
    <n v="2017"/>
    <s v="No"/>
    <n v="3"/>
    <n v="2"/>
    <s v="Monthly"/>
  </r>
  <r>
    <s v="EVS04365"/>
    <n v="37.828485000000001"/>
    <n v="-122.36739"/>
    <s v="3105 San Francisco Ave"/>
    <x v="5"/>
    <x v="5"/>
    <x v="0"/>
    <x v="0"/>
    <n v="0.14000000000000001"/>
    <d v="2025-07-24T00:00:00"/>
    <s v="9.00-21.00"/>
    <d v="1900-01-11T00:00:00"/>
    <n v="7.09"/>
    <n v="57"/>
    <s v="Greenlots"/>
    <n v="350"/>
    <s v="CHAdeMO, CCS"/>
    <n v="2015"/>
    <s v="Yes"/>
    <n v="5"/>
    <n v="6"/>
    <s v="Quarterly"/>
  </r>
  <r>
    <s v="EVS04370"/>
    <n v="39.805304999999997"/>
    <n v="116.357845"/>
    <s v="1431 Beijing Ave"/>
    <x v="10"/>
    <x v="9"/>
    <x v="3"/>
    <x v="0"/>
    <n v="0.26"/>
    <s v="6:00-22:00"/>
    <s v="6:00-22:00"/>
    <d v="1899-12-30T16:04:48"/>
    <n v="19.760000000000002"/>
    <n v="55"/>
    <s v="Ionity"/>
    <n v="22"/>
    <s v="Tesla"/>
    <n v="2020"/>
    <s v="No"/>
    <n v="4.5999999999999996"/>
    <n v="8"/>
    <s v="Monthly"/>
  </r>
  <r>
    <s v="EVS04379"/>
    <n v="-33.714706999999997"/>
    <n v="151.34104199999999"/>
    <s v="6874 Sydney Ave"/>
    <x v="9"/>
    <x v="8"/>
    <x v="5"/>
    <x v="0"/>
    <n v="0.34"/>
    <s v="9:00-18:00"/>
    <s v="9:00-18:00"/>
    <d v="1899-12-30T08:52:48"/>
    <n v="5.44"/>
    <n v="22"/>
    <s v="EVgo"/>
    <n v="22"/>
    <s v="CCS"/>
    <n v="2019"/>
    <s v="Yes"/>
    <n v="3"/>
    <n v="4"/>
    <s v="Monthly"/>
  </r>
  <r>
    <s v="EVS04393"/>
    <n v="25.378395999999999"/>
    <n v="55.379638999999997"/>
    <s v="8265 Dubai Ave"/>
    <x v="12"/>
    <x v="11"/>
    <x v="3"/>
    <x v="0"/>
    <n v="0.45"/>
    <s v="6:00-22:00"/>
    <s v="6:00-22:00"/>
    <d v="1899-12-30T16:04:48"/>
    <n v="17.46"/>
    <n v="29"/>
    <s v="ChargePoint"/>
    <n v="350"/>
    <s v="CHAdeMO, Tesla"/>
    <n v="2011"/>
    <s v="Yes"/>
    <n v="4.5"/>
    <n v="6"/>
    <s v="Monthly"/>
  </r>
  <r>
    <s v="EVS04395"/>
    <n v="13.788539"/>
    <n v="100.534944"/>
    <s v="390 Bangkok Ave"/>
    <x v="4"/>
    <x v="4"/>
    <x v="3"/>
    <x v="0"/>
    <n v="0.48"/>
    <s v="9:00-18:00"/>
    <s v="9:00-18:00"/>
    <d v="1899-12-30T08:52:48"/>
    <n v="11.15"/>
    <n v="29"/>
    <s v="Greenlots"/>
    <n v="50"/>
    <s v="CCS"/>
    <n v="2010"/>
    <s v="No"/>
    <n v="4.3"/>
    <n v="8"/>
    <s v="Annually"/>
  </r>
  <r>
    <s v="EVS04400"/>
    <n v="37.898515000000003"/>
    <n v="-122.31182099999999"/>
    <s v="1119 San Francisco Ave"/>
    <x v="5"/>
    <x v="5"/>
    <x v="0"/>
    <x v="0"/>
    <n v="0.24"/>
    <s v="6:00-22:00"/>
    <s v="6:00-22:00"/>
    <d v="1899-12-30T16:04:48"/>
    <n v="9.1199999999999992"/>
    <n v="68"/>
    <s v="Tesla"/>
    <n v="50"/>
    <s v="Tesla, CHAdeMO"/>
    <n v="2018"/>
    <s v="No"/>
    <n v="3.9"/>
    <n v="2"/>
    <s v="Annually"/>
  </r>
  <r>
    <s v="EVS04401"/>
    <n v="-43.097675000000002"/>
    <n v="-7.9977929999999997"/>
    <s v="9573 Random Rd"/>
    <x v="11"/>
    <x v="10"/>
    <x v="6"/>
    <x v="0"/>
    <n v="0.39"/>
    <s v="9:00-18:00"/>
    <s v="9:00-18:00"/>
    <d v="1899-12-30T08:52:48"/>
    <n v="5.65"/>
    <n v="80"/>
    <s v="ChargePoint"/>
    <n v="22"/>
    <s v="Type 2, CHAdeMO"/>
    <n v="2012"/>
    <s v="No"/>
    <n v="4.3"/>
    <n v="4"/>
    <s v="Monthly"/>
  </r>
  <r>
    <s v="EVS04407"/>
    <n v="37.876944999999999"/>
    <n v="-122.335292"/>
    <s v="5927 San Francisco Ave"/>
    <x v="5"/>
    <x v="5"/>
    <x v="0"/>
    <x v="0"/>
    <n v="0.25"/>
    <d v="2025-07-24T00:00:00"/>
    <s v="9.00-21.00"/>
    <d v="1900-01-11T00:00:00"/>
    <n v="12.68"/>
    <n v="97"/>
    <s v="ChargePoint"/>
    <n v="22"/>
    <s v="CCS"/>
    <n v="2015"/>
    <s v="Yes"/>
    <n v="4.3"/>
    <n v="10"/>
    <s v="Monthly"/>
  </r>
  <r>
    <s v="EVS04411"/>
    <n v="-72.081241000000006"/>
    <n v="-178.87002799999999"/>
    <s v="8455 Random Rd"/>
    <x v="19"/>
    <x v="2"/>
    <x v="2"/>
    <x v="0"/>
    <n v="0.22"/>
    <s v="9:00-18:00"/>
    <s v="9:00-18:00"/>
    <d v="1899-12-30T08:52:48"/>
    <n v="3.01"/>
    <n v="66"/>
    <s v="Ionity"/>
    <n v="50"/>
    <s v="Tesla, CCS"/>
    <n v="2012"/>
    <s v="Yes"/>
    <n v="4.8"/>
    <n v="1"/>
    <s v="Quarterly"/>
  </r>
  <r>
    <s v="EVS04414"/>
    <n v="18.933453"/>
    <n v="72.946009000000004"/>
    <s v="7762 Mumbai Ave"/>
    <x v="13"/>
    <x v="12"/>
    <x v="3"/>
    <x v="0"/>
    <n v="0.23"/>
    <s v="6:00-22:00"/>
    <s v="6:00-22:00"/>
    <d v="1899-12-30T16:04:48"/>
    <n v="5.35"/>
    <n v="64"/>
    <s v="Tesla"/>
    <n v="150"/>
    <s v="Type 2, CCS"/>
    <n v="2016"/>
    <s v="Yes"/>
    <n v="4.0999999999999996"/>
    <n v="6"/>
    <s v="Monthly"/>
  </r>
  <r>
    <s v="EVS04415"/>
    <n v="39.848314000000002"/>
    <n v="116.276882"/>
    <s v="848 Beijing Ave"/>
    <x v="10"/>
    <x v="9"/>
    <x v="3"/>
    <x v="0"/>
    <n v="0.17"/>
    <s v="9:00-18:00"/>
    <s v="9:00-18:00"/>
    <d v="1899-12-30T08:52:48"/>
    <n v="6.51"/>
    <n v="32"/>
    <s v="Greenlots"/>
    <n v="50"/>
    <s v="CCS"/>
    <n v="2016"/>
    <s v="No"/>
    <n v="3.8"/>
    <n v="1"/>
    <s v="Monthly"/>
  </r>
  <r>
    <s v="EVS04417"/>
    <n v="25.338712999999998"/>
    <n v="55.291995"/>
    <s v="217 Dubai Ave"/>
    <x v="12"/>
    <x v="11"/>
    <x v="3"/>
    <x v="0"/>
    <n v="0.22"/>
    <d v="2025-07-24T00:00:00"/>
    <s v="9.00-21.00"/>
    <d v="1900-01-11T00:00:00"/>
    <n v="4.24"/>
    <n v="57"/>
    <s v="Ionity"/>
    <n v="150"/>
    <s v="Tesla, Type 2"/>
    <n v="2013"/>
    <s v="Yes"/>
    <n v="4.4000000000000004"/>
    <n v="6"/>
    <s v="Quarterly"/>
  </r>
  <r>
    <s v="EVS04420"/>
    <n v="39.849367999999998"/>
    <n v="116.241117"/>
    <s v="5914 Beijing Ave"/>
    <x v="10"/>
    <x v="9"/>
    <x v="3"/>
    <x v="0"/>
    <n v="0.48"/>
    <s v="6:00-22:00"/>
    <s v="6:00-22:00"/>
    <d v="1899-12-30T16:04:48"/>
    <n v="19.170000000000002"/>
    <n v="35"/>
    <s v="ChargePoint"/>
    <n v="50"/>
    <s v="Type 2, CHAdeMO"/>
    <n v="2015"/>
    <s v="No"/>
    <n v="4.3"/>
    <n v="1"/>
    <s v="Monthly"/>
  </r>
  <r>
    <s v="EVS04421"/>
    <n v="36.320957999999997"/>
    <n v="6.9731209999999999"/>
    <s v="6690 Random Rd"/>
    <x v="27"/>
    <x v="19"/>
    <x v="7"/>
    <x v="0"/>
    <n v="0.47"/>
    <d v="2025-07-24T00:00:00"/>
    <s v="9.00-21.00"/>
    <d v="1900-01-11T00:00:00"/>
    <n v="11.99"/>
    <n v="95"/>
    <s v="Ionity"/>
    <n v="150"/>
    <s v="CCS"/>
    <n v="2012"/>
    <s v="Yes"/>
    <n v="3.8"/>
    <n v="7"/>
    <s v="Quarterly"/>
  </r>
  <r>
    <s v="EVS04433"/>
    <n v="52.439956000000002"/>
    <n v="13.357991999999999"/>
    <s v="4585 Berlin Ave"/>
    <x v="3"/>
    <x v="3"/>
    <x v="1"/>
    <x v="0"/>
    <n v="0.5"/>
    <s v="6:00-22:00"/>
    <s v="6:00-22:00"/>
    <d v="1899-12-30T16:04:48"/>
    <n v="13.23"/>
    <n v="61"/>
    <s v="EVgo"/>
    <n v="22"/>
    <s v="CCS"/>
    <n v="2023"/>
    <s v="Yes"/>
    <n v="4.7"/>
    <n v="5"/>
    <s v="Monthly"/>
  </r>
  <r>
    <s v="EVS04437"/>
    <n v="39.828287000000003"/>
    <n v="116.35683899999999"/>
    <s v="8235 Beijing Ave"/>
    <x v="10"/>
    <x v="9"/>
    <x v="3"/>
    <x v="0"/>
    <n v="0.49"/>
    <d v="2025-07-24T00:00:00"/>
    <s v="9.00-21.00"/>
    <d v="1900-01-11T00:00:00"/>
    <n v="2.87"/>
    <n v="50"/>
    <s v="Tesla"/>
    <n v="50"/>
    <s v="CHAdeMO"/>
    <n v="2021"/>
    <s v="Yes"/>
    <n v="3.4"/>
    <n v="7"/>
    <s v="Quarterly"/>
  </r>
  <r>
    <s v="EVS04441"/>
    <n v="-57.762479999999996"/>
    <n v="-0.296456"/>
    <s v="4276 Random Rd"/>
    <x v="11"/>
    <x v="10"/>
    <x v="6"/>
    <x v="0"/>
    <n v="0.39"/>
    <d v="2025-07-24T00:00:00"/>
    <s v="9.00-21.00"/>
    <d v="1900-01-11T00:00:00"/>
    <n v="17.13"/>
    <n v="31"/>
    <s v="Tesla"/>
    <n v="350"/>
    <s v="CCS, CHAdeMO"/>
    <n v="2013"/>
    <s v="No"/>
    <n v="4.9000000000000004"/>
    <n v="6"/>
    <s v="Quarterly"/>
  </r>
  <r>
    <s v="EVS04442"/>
    <n v="37.889021999999997"/>
    <n v="-122.305892"/>
    <s v="2833 San Francisco Ave"/>
    <x v="5"/>
    <x v="5"/>
    <x v="0"/>
    <x v="0"/>
    <n v="0.32"/>
    <d v="2025-07-24T00:00:00"/>
    <s v="9.00-21.00"/>
    <d v="1900-01-11T00:00:00"/>
    <n v="1.93"/>
    <n v="86"/>
    <s v="Greenlots"/>
    <n v="22"/>
    <s v="CHAdeMO, Type 2"/>
    <n v="2019"/>
    <s v="Yes"/>
    <n v="4.5999999999999996"/>
    <n v="3"/>
    <s v="Monthly"/>
  </r>
  <r>
    <s v="EVS04447"/>
    <n v="52.542141000000001"/>
    <n v="13.392504000000001"/>
    <s v="6575 Berlin Ave"/>
    <x v="3"/>
    <x v="3"/>
    <x v="1"/>
    <x v="0"/>
    <n v="0.28000000000000003"/>
    <s v="9:00-18:00"/>
    <s v="9:00-18:00"/>
    <d v="1899-12-30T08:52:48"/>
    <n v="4.2699999999999996"/>
    <n v="76"/>
    <s v="EVgo"/>
    <n v="50"/>
    <s v="CCS, Type 2"/>
    <n v="2018"/>
    <s v="No"/>
    <n v="3.5"/>
    <n v="2"/>
    <s v="Monthly"/>
  </r>
  <r>
    <s v="EVS04451"/>
    <n v="-37.706150999999998"/>
    <n v="-35.105313000000002"/>
    <s v="3197 Random Rd"/>
    <x v="11"/>
    <x v="10"/>
    <x v="6"/>
    <x v="0"/>
    <n v="0.11"/>
    <d v="2025-07-24T00:00:00"/>
    <s v="9.00-21.00"/>
    <d v="1900-01-11T00:00:00"/>
    <n v="9.9700000000000006"/>
    <n v="11"/>
    <s v="Ionity"/>
    <n v="50"/>
    <s v="CCS, Tesla"/>
    <n v="2012"/>
    <s v="No"/>
    <n v="3.3"/>
    <n v="2"/>
    <s v="Annually"/>
  </r>
  <r>
    <s v="EVS04452"/>
    <n v="19.486694"/>
    <n v="-99.102607000000006"/>
    <s v="8562 Mexico City Ave"/>
    <x v="17"/>
    <x v="14"/>
    <x v="0"/>
    <x v="0"/>
    <n v="0.24"/>
    <d v="2025-07-24T00:00:00"/>
    <s v="9.00-21.00"/>
    <d v="1900-01-11T00:00:00"/>
    <n v="7.89"/>
    <n v="98"/>
    <s v="Ionity"/>
    <n v="350"/>
    <s v="CHAdeMO, CCS"/>
    <n v="2010"/>
    <s v="Yes"/>
    <n v="4.5999999999999996"/>
    <n v="3"/>
    <s v="Monthly"/>
  </r>
  <r>
    <s v="EVS04454"/>
    <n v="19.029429"/>
    <n v="72.938873000000001"/>
    <s v="5139 Mumbai Ave"/>
    <x v="13"/>
    <x v="12"/>
    <x v="3"/>
    <x v="0"/>
    <n v="0.4"/>
    <d v="2025-07-24T00:00:00"/>
    <s v="9.00-21.00"/>
    <d v="1900-01-11T00:00:00"/>
    <n v="15.87"/>
    <n v="16"/>
    <s v="Greenlots"/>
    <n v="22"/>
    <s v="CHAdeMO, Tesla"/>
    <n v="2012"/>
    <s v="No"/>
    <n v="3.1"/>
    <n v="7"/>
    <s v="Monthly"/>
  </r>
  <r>
    <s v="EVS04455"/>
    <n v="37.739355000000003"/>
    <n v="-122.49808"/>
    <s v="2898 San Francisco Ave"/>
    <x v="5"/>
    <x v="5"/>
    <x v="0"/>
    <x v="0"/>
    <n v="0.14000000000000001"/>
    <d v="2025-07-24T00:00:00"/>
    <s v="9.00-21.00"/>
    <d v="1900-01-11T00:00:00"/>
    <n v="14.85"/>
    <n v="59"/>
    <s v="EVgo"/>
    <n v="50"/>
    <s v="Type 2, Tesla"/>
    <n v="2020"/>
    <s v="No"/>
    <n v="3.2"/>
    <n v="8"/>
    <s v="Quarterly"/>
  </r>
  <r>
    <s v="EVS04457"/>
    <n v="37.728434"/>
    <n v="-122.359255"/>
    <s v="3556 San Francisco Ave"/>
    <x v="5"/>
    <x v="5"/>
    <x v="0"/>
    <x v="0"/>
    <n v="0.42"/>
    <s v="9:00-18:00"/>
    <s v="9:00-18:00"/>
    <d v="1899-12-30T08:52:48"/>
    <n v="17.48"/>
    <n v="33"/>
    <s v="Tesla"/>
    <n v="22"/>
    <s v="Type 2, CHAdeMO"/>
    <n v="2016"/>
    <s v="No"/>
    <n v="4.5"/>
    <n v="7"/>
    <s v="Quarterly"/>
  </r>
  <r>
    <s v="EVS04460"/>
    <n v="39.906398000000003"/>
    <n v="116.23962299999999"/>
    <s v="1713 Beijing Ave"/>
    <x v="10"/>
    <x v="9"/>
    <x v="3"/>
    <x v="0"/>
    <n v="0.45"/>
    <s v="6:00-22:00"/>
    <s v="6:00-22:00"/>
    <d v="1899-12-30T16:04:48"/>
    <n v="19.829999999999998"/>
    <n v="63"/>
    <s v="EVgo"/>
    <n v="150"/>
    <s v="CCS"/>
    <n v="2017"/>
    <s v="No"/>
    <n v="3.3"/>
    <n v="9"/>
    <s v="Quarterly"/>
  </r>
  <r>
    <s v="EVS04461"/>
    <n v="-31.260148000000001"/>
    <n v="-54.791356"/>
    <s v="1005 Random Rd"/>
    <x v="28"/>
    <x v="7"/>
    <x v="4"/>
    <x v="0"/>
    <n v="0.12"/>
    <s v="9:00-18:00"/>
    <s v="9:00-18:00"/>
    <d v="1899-12-30T08:52:48"/>
    <n v="15.3"/>
    <n v="43"/>
    <s v="Tesla"/>
    <n v="22"/>
    <s v="CHAdeMO, Type 2"/>
    <n v="2011"/>
    <s v="No"/>
    <n v="3.8"/>
    <n v="10"/>
    <s v="Monthly"/>
  </r>
  <r>
    <s v="EVS04465"/>
    <n v="37.537412000000003"/>
    <n v="126.90441800000001"/>
    <s v="785 Seoul Ave"/>
    <x v="6"/>
    <x v="6"/>
    <x v="3"/>
    <x v="0"/>
    <n v="0.23"/>
    <s v="9:00-18:00"/>
    <s v="9:00-18:00"/>
    <d v="1899-12-30T08:52:48"/>
    <n v="16.86"/>
    <n v="76"/>
    <s v="Ionity"/>
    <n v="22"/>
    <s v="Type 2"/>
    <n v="2013"/>
    <s v="Yes"/>
    <n v="4.8"/>
    <n v="8"/>
    <s v="Annually"/>
  </r>
  <r>
    <s v="EVS04467"/>
    <n v="39.891877000000001"/>
    <n v="116.387764"/>
    <s v="8820 Beijing Ave"/>
    <x v="10"/>
    <x v="9"/>
    <x v="3"/>
    <x v="0"/>
    <n v="0.21"/>
    <d v="2025-07-24T00:00:00"/>
    <s v="9.00-21.00"/>
    <d v="1900-01-11T00:00:00"/>
    <n v="10.92"/>
    <n v="30"/>
    <s v="Ionity"/>
    <n v="22"/>
    <s v="Tesla"/>
    <n v="2021"/>
    <s v="Yes"/>
    <n v="3.1"/>
    <n v="9"/>
    <s v="Annually"/>
  </r>
  <r>
    <s v="EVS04468"/>
    <n v="25.219940000000001"/>
    <n v="55.306665000000002"/>
    <s v="9094 Dubai Ave"/>
    <x v="12"/>
    <x v="11"/>
    <x v="3"/>
    <x v="0"/>
    <n v="0.45"/>
    <s v="9:00-18:00"/>
    <s v="9:00-18:00"/>
    <d v="1899-12-30T08:52:48"/>
    <n v="3.62"/>
    <n v="92"/>
    <s v="Tesla"/>
    <n v="50"/>
    <s v="CHAdeMO, Tesla"/>
    <n v="2014"/>
    <s v="No"/>
    <n v="3.1"/>
    <n v="5"/>
    <s v="Annually"/>
  </r>
  <r>
    <s v="EVS04470"/>
    <n v="13.719142"/>
    <n v="100.558851"/>
    <s v="3441 Bangkok Ave"/>
    <x v="4"/>
    <x v="4"/>
    <x v="3"/>
    <x v="0"/>
    <n v="0.15"/>
    <d v="2025-07-24T00:00:00"/>
    <s v="9.00-21.00"/>
    <d v="1900-01-11T00:00:00"/>
    <n v="16.45"/>
    <n v="26"/>
    <s v="Tesla"/>
    <n v="50"/>
    <s v="CCS"/>
    <n v="2014"/>
    <s v="No"/>
    <n v="3"/>
    <n v="4"/>
    <s v="Monthly"/>
  </r>
  <r>
    <s v="EVS04477"/>
    <n v="13.778166000000001"/>
    <n v="100.547532"/>
    <s v="4221 Bangkok Ave"/>
    <x v="4"/>
    <x v="4"/>
    <x v="3"/>
    <x v="0"/>
    <n v="0.43"/>
    <d v="2025-07-24T00:00:00"/>
    <s v="9.00-21.00"/>
    <d v="1900-01-11T00:00:00"/>
    <n v="12.83"/>
    <n v="81"/>
    <s v="Greenlots"/>
    <n v="350"/>
    <s v="Type 2"/>
    <n v="2011"/>
    <s v="Yes"/>
    <n v="3.2"/>
    <n v="5"/>
    <s v="Annually"/>
  </r>
  <r>
    <s v="EVS04478"/>
    <n v="-33.875096999999997"/>
    <n v="151.319086"/>
    <s v="883 Sydney Ave"/>
    <x v="9"/>
    <x v="8"/>
    <x v="5"/>
    <x v="0"/>
    <n v="0.44"/>
    <s v="6:00-22:00"/>
    <s v="6:00-22:00"/>
    <d v="1899-12-30T16:04:48"/>
    <n v="8.0399999999999991"/>
    <n v="73"/>
    <s v="Tesla"/>
    <n v="22"/>
    <s v="Type 2, CCS"/>
    <n v="2018"/>
    <s v="Yes"/>
    <n v="4.5"/>
    <n v="10"/>
    <s v="Monthly"/>
  </r>
  <r>
    <s v="EVS04481"/>
    <n v="-30.63354"/>
    <n v="-55.962741999999999"/>
    <s v="8527 Random Rd"/>
    <x v="29"/>
    <x v="7"/>
    <x v="4"/>
    <x v="0"/>
    <n v="0.36"/>
    <s v="9:00-18:00"/>
    <s v="9:00-18:00"/>
    <d v="1899-12-30T08:52:48"/>
    <n v="17.13"/>
    <n v="31"/>
    <s v="Tesla"/>
    <n v="150"/>
    <s v="Type 2"/>
    <n v="2015"/>
    <s v="No"/>
    <n v="4.7"/>
    <n v="3"/>
    <s v="Quarterly"/>
  </r>
  <r>
    <s v="EVS04485"/>
    <n v="13.879953"/>
    <n v="100.511172"/>
    <s v="4087 Bangkok Ave"/>
    <x v="4"/>
    <x v="4"/>
    <x v="3"/>
    <x v="0"/>
    <n v="0.38"/>
    <s v="6:00-22:00"/>
    <s v="6:00-22:00"/>
    <d v="1899-12-30T16:04:48"/>
    <n v="7.53"/>
    <n v="80"/>
    <s v="ChargePoint"/>
    <n v="350"/>
    <s v="CHAdeMO"/>
    <n v="2016"/>
    <s v="Yes"/>
    <n v="4"/>
    <n v="5"/>
    <s v="Monthly"/>
  </r>
  <r>
    <s v="EVS04488"/>
    <n v="-23.614965999999999"/>
    <n v="-46.537466000000002"/>
    <s v="6816 SÃ£o Paulo Ave"/>
    <x v="8"/>
    <x v="7"/>
    <x v="4"/>
    <x v="0"/>
    <n v="0.19"/>
    <s v="9:00-18:00"/>
    <s v="9:00-18:00"/>
    <d v="1899-12-30T08:52:48"/>
    <n v="3.68"/>
    <n v="58"/>
    <s v="EVgo"/>
    <n v="22"/>
    <s v="CCS, CHAdeMO"/>
    <n v="2011"/>
    <s v="Yes"/>
    <n v="3.4"/>
    <n v="8"/>
    <s v="Monthly"/>
  </r>
  <r>
    <s v="EVS04489"/>
    <n v="41.926161"/>
    <n v="-87.733879000000002"/>
    <s v="7828 Chicago Ave"/>
    <x v="7"/>
    <x v="5"/>
    <x v="0"/>
    <x v="0"/>
    <n v="0.14000000000000001"/>
    <s v="6:00-22:00"/>
    <s v="6:00-22:00"/>
    <d v="1899-12-30T16:04:48"/>
    <n v="9.61"/>
    <n v="39"/>
    <s v="Tesla"/>
    <n v="150"/>
    <s v="CHAdeMO, Tesla"/>
    <n v="2018"/>
    <s v="No"/>
    <n v="5"/>
    <n v="9"/>
    <s v="Annually"/>
  </r>
  <r>
    <s v="EVS04494"/>
    <n v="37.753391000000001"/>
    <n v="-122.303219"/>
    <s v="8081 San Francisco Ave"/>
    <x v="5"/>
    <x v="5"/>
    <x v="0"/>
    <x v="0"/>
    <n v="0.46"/>
    <s v="6:00-22:00"/>
    <s v="6:00-22:00"/>
    <d v="1899-12-30T16:04:48"/>
    <n v="9.7799999999999994"/>
    <n v="97"/>
    <s v="ChargePoint"/>
    <n v="50"/>
    <s v="CHAdeMO, Tesla"/>
    <n v="2011"/>
    <s v="No"/>
    <n v="3.6"/>
    <n v="7"/>
    <s v="Monthly"/>
  </r>
  <r>
    <s v="EVS04495"/>
    <n v="34.185726000000003"/>
    <n v="-118.293617"/>
    <s v="6163 Los Angeles Ave"/>
    <x v="16"/>
    <x v="5"/>
    <x v="0"/>
    <x v="0"/>
    <n v="0.23"/>
    <s v="9:00-18:00"/>
    <s v="9:00-18:00"/>
    <d v="1899-12-30T08:52:48"/>
    <n v="12.25"/>
    <n v="63"/>
    <s v="ChargePoint"/>
    <n v="350"/>
    <s v="CHAdeMO, Type 2"/>
    <n v="2021"/>
    <s v="Yes"/>
    <n v="4.2"/>
    <n v="10"/>
    <s v="Monthly"/>
  </r>
  <r>
    <s v="EVS04496"/>
    <n v="37.834353"/>
    <n v="-122.41019900000001"/>
    <s v="3037 San Francisco Ave"/>
    <x v="5"/>
    <x v="5"/>
    <x v="0"/>
    <x v="0"/>
    <n v="0.13"/>
    <s v="9:00-18:00"/>
    <s v="9:00-18:00"/>
    <d v="1899-12-30T08:52:48"/>
    <n v="1.3"/>
    <n v="26"/>
    <s v="Tesla"/>
    <n v="50"/>
    <s v="CCS, Type 2"/>
    <n v="2012"/>
    <s v="Yes"/>
    <n v="5"/>
    <n v="4"/>
    <s v="Monthly"/>
  </r>
  <r>
    <s v="EVS04500"/>
    <n v="43.640360999999999"/>
    <n v="-79.439869999999999"/>
    <s v="6103 Toronto Ave"/>
    <x v="0"/>
    <x v="0"/>
    <x v="0"/>
    <x v="0"/>
    <n v="0.24"/>
    <s v="9:00-18:00"/>
    <s v="9:00-18:00"/>
    <d v="1899-12-30T08:52:48"/>
    <n v="3.95"/>
    <n v="87"/>
    <s v="Tesla"/>
    <n v="22"/>
    <s v="CCS"/>
    <n v="2012"/>
    <s v="No"/>
    <n v="4.2"/>
    <n v="6"/>
    <s v="Quarterly"/>
  </r>
  <r>
    <s v="EVS04501"/>
    <n v="-58.475451"/>
    <n v="63.689236999999999"/>
    <s v="8618 Random Rd"/>
    <x v="11"/>
    <x v="10"/>
    <x v="6"/>
    <x v="0"/>
    <n v="0.37"/>
    <s v="6:00-22:00"/>
    <s v="6:00-22:00"/>
    <d v="1899-12-30T16:04:48"/>
    <n v="11.54"/>
    <n v="99"/>
    <s v="Tesla"/>
    <n v="50"/>
    <s v="Type 2, Tesla"/>
    <n v="2011"/>
    <s v="Yes"/>
    <n v="3.7"/>
    <n v="1"/>
    <s v="Quarterly"/>
  </r>
  <r>
    <s v="EVS04503"/>
    <n v="52.504154999999997"/>
    <n v="13.467902"/>
    <s v="4704 Berlin Ave"/>
    <x v="3"/>
    <x v="3"/>
    <x v="1"/>
    <x v="0"/>
    <n v="0.3"/>
    <s v="9:00-18:00"/>
    <s v="9:00-18:00"/>
    <d v="1899-12-30T08:52:48"/>
    <n v="1.34"/>
    <n v="33"/>
    <s v="Greenlots"/>
    <n v="50"/>
    <s v="CCS, Type 2"/>
    <n v="2021"/>
    <s v="Yes"/>
    <n v="4.9000000000000004"/>
    <n v="9"/>
    <s v="Monthly"/>
  </r>
  <r>
    <s v="EVS04504"/>
    <n v="13.788055999999999"/>
    <n v="100.52401500000001"/>
    <s v="9460 Bangkok Ave"/>
    <x v="4"/>
    <x v="4"/>
    <x v="3"/>
    <x v="0"/>
    <n v="0.25"/>
    <s v="9:00-18:00"/>
    <s v="9:00-18:00"/>
    <d v="1899-12-30T08:52:48"/>
    <n v="0.86"/>
    <n v="41"/>
    <s v="ChargePoint"/>
    <n v="22"/>
    <s v="CCS"/>
    <n v="2011"/>
    <s v="No"/>
    <n v="3.2"/>
    <n v="5"/>
    <s v="Monthly"/>
  </r>
  <r>
    <s v="EVS04506"/>
    <n v="-33.807299999999998"/>
    <n v="18.423689"/>
    <s v="7507 Cape Town Ave"/>
    <x v="14"/>
    <x v="13"/>
    <x v="7"/>
    <x v="0"/>
    <n v="0.1"/>
    <s v="6:00-22:00"/>
    <s v="6:00-22:00"/>
    <d v="1899-12-30T16:04:48"/>
    <n v="18.239999999999998"/>
    <n v="34"/>
    <s v="EVgo"/>
    <n v="350"/>
    <s v="CHAdeMO"/>
    <n v="2013"/>
    <s v="Yes"/>
    <n v="4.4000000000000004"/>
    <n v="9"/>
    <s v="Annually"/>
  </r>
  <r>
    <s v="EVS04511"/>
    <n v="17.444345999999999"/>
    <n v="76.391418000000002"/>
    <s v="7842 Random Rd"/>
    <x v="30"/>
    <x v="20"/>
    <x v="8"/>
    <x v="0"/>
    <n v="0.4"/>
    <s v="6:00-22:00"/>
    <s v="6:00-22:00"/>
    <d v="1899-12-30T16:04:48"/>
    <n v="3.81"/>
    <n v="14"/>
    <s v="Greenlots"/>
    <n v="150"/>
    <s v="Tesla"/>
    <n v="2021"/>
    <s v="Yes"/>
    <n v="4.4000000000000004"/>
    <n v="2"/>
    <s v="Monthly"/>
  </r>
  <r>
    <s v="EVS04512"/>
    <n v="-33.868088"/>
    <n v="18.578327999999999"/>
    <s v="7784 Cape Town Ave"/>
    <x v="14"/>
    <x v="13"/>
    <x v="7"/>
    <x v="0"/>
    <n v="0.2"/>
    <d v="2025-07-24T00:00:00"/>
    <s v="9.00-21.00"/>
    <d v="1900-01-11T00:00:00"/>
    <n v="1.81"/>
    <n v="93"/>
    <s v="EVgo"/>
    <n v="150"/>
    <s v="Type 2, Tesla"/>
    <n v="2023"/>
    <s v="No"/>
    <n v="3.3"/>
    <n v="1"/>
    <s v="Quarterly"/>
  </r>
  <r>
    <s v="EVS04513"/>
    <n v="-33.817943"/>
    <n v="18.436267000000001"/>
    <s v="2103 Cape Town Ave"/>
    <x v="14"/>
    <x v="13"/>
    <x v="7"/>
    <x v="0"/>
    <n v="0.24"/>
    <d v="2025-07-24T00:00:00"/>
    <s v="9.00-21.00"/>
    <d v="1900-01-11T00:00:00"/>
    <n v="17.22"/>
    <n v="75"/>
    <s v="Ionity"/>
    <n v="50"/>
    <s v="Type 2, CCS"/>
    <n v="2010"/>
    <s v="No"/>
    <n v="3.2"/>
    <n v="1"/>
    <s v="Annually"/>
  </r>
  <r>
    <s v="EVS04516"/>
    <n v="39.902613000000002"/>
    <n v="116.460212"/>
    <s v="2954 Beijing Ave"/>
    <x v="10"/>
    <x v="9"/>
    <x v="3"/>
    <x v="0"/>
    <n v="0.37"/>
    <s v="6:00-22:00"/>
    <s v="6:00-22:00"/>
    <d v="1899-12-30T16:04:48"/>
    <n v="17.28"/>
    <n v="81"/>
    <s v="Tesla"/>
    <n v="22"/>
    <s v="Type 2, CHAdeMO"/>
    <n v="2010"/>
    <s v="Yes"/>
    <n v="4.7"/>
    <n v="5"/>
    <s v="Quarterly"/>
  </r>
  <r>
    <s v="EVS04522"/>
    <n v="34.014189999999999"/>
    <n v="-118.216156"/>
    <s v="3137 Los Angeles Ave"/>
    <x v="16"/>
    <x v="5"/>
    <x v="0"/>
    <x v="0"/>
    <n v="0.18"/>
    <s v="6:00-22:00"/>
    <s v="6:00-22:00"/>
    <d v="1899-12-30T16:04:48"/>
    <n v="6.56"/>
    <n v="62"/>
    <s v="ChargePoint"/>
    <n v="150"/>
    <s v="Tesla"/>
    <n v="2015"/>
    <s v="Yes"/>
    <n v="3.9"/>
    <n v="3"/>
    <s v="Annually"/>
  </r>
  <r>
    <s v="EVS04523"/>
    <n v="55.824454000000003"/>
    <n v="37.604097000000003"/>
    <s v="4666 Moscow Ave"/>
    <x v="1"/>
    <x v="1"/>
    <x v="1"/>
    <x v="0"/>
    <n v="0.36"/>
    <s v="9:00-18:00"/>
    <s v="9:00-18:00"/>
    <d v="1899-12-30T08:52:48"/>
    <n v="17.149999999999999"/>
    <n v="18"/>
    <s v="ChargePoint"/>
    <n v="150"/>
    <s v="CCS, Type 2"/>
    <n v="2017"/>
    <s v="No"/>
    <n v="4.7"/>
    <n v="8"/>
    <s v="Monthly"/>
  </r>
  <r>
    <s v="EVS04524"/>
    <n v="-23.686337000000002"/>
    <n v="-46.674962000000001"/>
    <s v="4713 SÃ£o Paulo Ave"/>
    <x v="8"/>
    <x v="7"/>
    <x v="4"/>
    <x v="0"/>
    <n v="0.17"/>
    <s v="9:00-18:00"/>
    <s v="9:00-18:00"/>
    <d v="1899-12-30T08:52:48"/>
    <n v="19.96"/>
    <n v="61"/>
    <s v="Tesla"/>
    <n v="350"/>
    <s v="Type 2, CHAdeMO"/>
    <n v="2012"/>
    <s v="Yes"/>
    <n v="4.9000000000000004"/>
    <n v="5"/>
    <s v="Annually"/>
  </r>
  <r>
    <s v="EVS04530"/>
    <n v="13.829428"/>
    <n v="100.500603"/>
    <s v="9787 Bangkok Ave"/>
    <x v="4"/>
    <x v="4"/>
    <x v="3"/>
    <x v="0"/>
    <n v="0.25"/>
    <d v="2025-07-24T00:00:00"/>
    <s v="9.00-21.00"/>
    <d v="1900-01-11T00:00:00"/>
    <n v="17.399999999999999"/>
    <n v="40"/>
    <s v="ChargePoint"/>
    <n v="150"/>
    <s v="Type 2, Tesla"/>
    <n v="2015"/>
    <s v="Yes"/>
    <n v="4.5999999999999996"/>
    <n v="5"/>
    <s v="Quarterly"/>
  </r>
  <r>
    <s v="EVS04531"/>
    <n v="-85.015681999999998"/>
    <n v="-13.869819"/>
    <s v="2824 Random Rd"/>
    <x v="19"/>
    <x v="2"/>
    <x v="2"/>
    <x v="0"/>
    <n v="0.42"/>
    <s v="6:00-22:00"/>
    <s v="6:00-22:00"/>
    <d v="1899-12-30T16:04:48"/>
    <n v="11.83"/>
    <n v="98"/>
    <s v="ChargePoint"/>
    <n v="350"/>
    <s v="CCS, Tesla"/>
    <n v="2023"/>
    <s v="No"/>
    <n v="4.4000000000000004"/>
    <n v="5"/>
    <s v="Annually"/>
  </r>
  <r>
    <s v="EVS04533"/>
    <n v="-33.751930999999999"/>
    <n v="18.411570999999999"/>
    <s v="8074 Cape Town Ave"/>
    <x v="14"/>
    <x v="13"/>
    <x v="7"/>
    <x v="0"/>
    <n v="0.25"/>
    <s v="9:00-18:00"/>
    <s v="9:00-18:00"/>
    <d v="1899-12-30T08:52:48"/>
    <n v="19.93"/>
    <n v="38"/>
    <s v="ChargePoint"/>
    <n v="22"/>
    <s v="CCS"/>
    <n v="2011"/>
    <s v="No"/>
    <n v="3"/>
    <n v="5"/>
    <s v="Quarterly"/>
  </r>
  <r>
    <s v="EVS04538"/>
    <n v="13.789861999999999"/>
    <n v="100.56556399999999"/>
    <s v="9413 Bangkok Ave"/>
    <x v="4"/>
    <x v="4"/>
    <x v="3"/>
    <x v="0"/>
    <n v="0.22"/>
    <s v="9:00-18:00"/>
    <s v="9:00-18:00"/>
    <d v="1899-12-30T08:52:48"/>
    <n v="12.51"/>
    <n v="62"/>
    <s v="EVgo"/>
    <n v="22"/>
    <s v="Tesla"/>
    <n v="2021"/>
    <s v="No"/>
    <n v="4.7"/>
    <n v="4"/>
    <s v="Quarterly"/>
  </r>
  <r>
    <s v="EVS04540"/>
    <n v="25.378081000000002"/>
    <n v="55.396614999999997"/>
    <s v="5764 Dubai Ave"/>
    <x v="12"/>
    <x v="11"/>
    <x v="3"/>
    <x v="0"/>
    <n v="0.48"/>
    <s v="6:00-22:00"/>
    <s v="6:00-22:00"/>
    <d v="1899-12-30T16:04:48"/>
    <n v="16.850000000000001"/>
    <n v="58"/>
    <s v="Tesla"/>
    <n v="350"/>
    <s v="Tesla, Type 2"/>
    <n v="2015"/>
    <s v="Yes"/>
    <n v="4.2"/>
    <n v="4"/>
    <s v="Annually"/>
  </r>
  <r>
    <s v="EVS04541"/>
    <n v="51.750888000000003"/>
    <n v="39.714471000000003"/>
    <s v="7039 Random Rd"/>
    <x v="2"/>
    <x v="2"/>
    <x v="2"/>
    <x v="0"/>
    <n v="0.49"/>
    <s v="6:00-22:00"/>
    <s v="6:00-22:00"/>
    <d v="1899-12-30T16:04:48"/>
    <n v="5.21"/>
    <n v="38"/>
    <s v="Ionity"/>
    <n v="150"/>
    <s v="CHAdeMO, CCS"/>
    <n v="2013"/>
    <s v="No"/>
    <n v="4.7"/>
    <n v="9"/>
    <s v="Annually"/>
  </r>
  <r>
    <s v="EVS04542"/>
    <n v="55.848695999999997"/>
    <n v="37.615996000000003"/>
    <s v="1302 Moscow Ave"/>
    <x v="1"/>
    <x v="1"/>
    <x v="1"/>
    <x v="0"/>
    <n v="0.13"/>
    <d v="2025-07-24T00:00:00"/>
    <s v="9.00-21.00"/>
    <d v="1900-01-11T00:00:00"/>
    <n v="7.09"/>
    <n v="42"/>
    <s v="Ionity"/>
    <n v="350"/>
    <s v="CCS, Type 2"/>
    <n v="2011"/>
    <s v="No"/>
    <n v="4.5"/>
    <n v="3"/>
    <s v="Quarterly"/>
  </r>
  <r>
    <s v="EVS04544"/>
    <n v="41.850408000000002"/>
    <n v="-87.786233999999993"/>
    <s v="561 Chicago Ave"/>
    <x v="7"/>
    <x v="5"/>
    <x v="0"/>
    <x v="0"/>
    <n v="0.11"/>
    <s v="6:00-22:00"/>
    <s v="6:00-22:00"/>
    <d v="1899-12-30T16:04:48"/>
    <n v="11.54"/>
    <n v="97"/>
    <s v="Greenlots"/>
    <n v="50"/>
    <s v="Type 2, CCS"/>
    <n v="2013"/>
    <s v="Yes"/>
    <n v="3.9"/>
    <n v="8"/>
    <s v="Annually"/>
  </r>
  <r>
    <s v="EVS04547"/>
    <n v="52.593449999999997"/>
    <n v="13.407835"/>
    <s v="9132 Berlin Ave"/>
    <x v="3"/>
    <x v="3"/>
    <x v="1"/>
    <x v="0"/>
    <n v="0.22"/>
    <d v="2025-07-24T00:00:00"/>
    <s v="9.00-21.00"/>
    <d v="1900-01-11T00:00:00"/>
    <n v="16.989999999999998"/>
    <n v="100"/>
    <s v="EVgo"/>
    <n v="22"/>
    <s v="CCS, Type 2"/>
    <n v="2019"/>
    <s v="No"/>
    <n v="3.7"/>
    <n v="8"/>
    <s v="Quarterly"/>
  </r>
  <r>
    <s v="EVS04549"/>
    <n v="39.928455999999997"/>
    <n v="116.290485"/>
    <s v="1684 Beijing Ave"/>
    <x v="10"/>
    <x v="9"/>
    <x v="3"/>
    <x v="0"/>
    <n v="0.31"/>
    <s v="9:00-18:00"/>
    <s v="9:00-18:00"/>
    <d v="1899-12-30T08:52:48"/>
    <n v="13.11"/>
    <n v="94"/>
    <s v="Ionity"/>
    <n v="350"/>
    <s v="CHAdeMO, CCS"/>
    <n v="2019"/>
    <s v="No"/>
    <n v="3.2"/>
    <n v="2"/>
    <s v="Monthly"/>
  </r>
  <r>
    <s v="EVS04554"/>
    <n v="52.456477999999997"/>
    <n v="13.393924"/>
    <s v="1728 Berlin Ave"/>
    <x v="3"/>
    <x v="3"/>
    <x v="1"/>
    <x v="0"/>
    <n v="0.27"/>
    <s v="6:00-22:00"/>
    <s v="6:00-22:00"/>
    <d v="1899-12-30T16:04:48"/>
    <n v="3.76"/>
    <n v="20"/>
    <s v="Ionity"/>
    <n v="350"/>
    <s v="CHAdeMO"/>
    <n v="2021"/>
    <s v="Yes"/>
    <n v="3.9"/>
    <n v="2"/>
    <s v="Monthly"/>
  </r>
  <r>
    <s v="EVS04555"/>
    <n v="37.805703999999999"/>
    <n v="-122.496837"/>
    <s v="5756 San Francisco Ave"/>
    <x v="5"/>
    <x v="5"/>
    <x v="0"/>
    <x v="0"/>
    <n v="0.13"/>
    <s v="6:00-22:00"/>
    <s v="6:00-22:00"/>
    <d v="1899-12-30T16:04:48"/>
    <n v="10.38"/>
    <n v="40"/>
    <s v="Greenlots"/>
    <n v="350"/>
    <s v="CHAdeMO"/>
    <n v="2021"/>
    <s v="No"/>
    <n v="4.0999999999999996"/>
    <n v="8"/>
    <s v="Monthly"/>
  </r>
  <r>
    <s v="EVS04558"/>
    <n v="-33.886167999999998"/>
    <n v="18.538135"/>
    <s v="2103 Cape Town Ave"/>
    <x v="14"/>
    <x v="13"/>
    <x v="7"/>
    <x v="0"/>
    <n v="0.21"/>
    <d v="2025-07-24T00:00:00"/>
    <s v="9.00-21.00"/>
    <d v="1900-01-11T00:00:00"/>
    <n v="18.940000000000001"/>
    <n v="97"/>
    <s v="ChargePoint"/>
    <n v="150"/>
    <s v="CCS, Type 2"/>
    <n v="2023"/>
    <s v="Yes"/>
    <n v="3.5"/>
    <n v="3"/>
    <s v="Annually"/>
  </r>
  <r>
    <s v="EVS04561"/>
    <n v="-9.6783900000000003"/>
    <n v="-85.881838000000002"/>
    <s v="920 Random Rd"/>
    <x v="11"/>
    <x v="10"/>
    <x v="6"/>
    <x v="0"/>
    <n v="0.24"/>
    <s v="9:00-18:00"/>
    <s v="9:00-18:00"/>
    <d v="1899-12-30T08:52:48"/>
    <n v="9.11"/>
    <n v="61"/>
    <s v="Ionity"/>
    <n v="50"/>
    <s v="CCS"/>
    <n v="2022"/>
    <s v="Yes"/>
    <n v="4.7"/>
    <n v="7"/>
    <s v="Quarterly"/>
  </r>
  <r>
    <s v="EVS04564"/>
    <n v="37.875464000000001"/>
    <n v="-122.430161"/>
    <s v="6536 San Francisco Ave"/>
    <x v="5"/>
    <x v="5"/>
    <x v="0"/>
    <x v="0"/>
    <n v="0.24"/>
    <s v="9:00-18:00"/>
    <s v="9:00-18:00"/>
    <d v="1899-12-30T08:52:48"/>
    <n v="18.57"/>
    <n v="54"/>
    <s v="Ionity"/>
    <n v="50"/>
    <s v="CCS"/>
    <n v="2015"/>
    <s v="Yes"/>
    <n v="4.8"/>
    <n v="6"/>
    <s v="Monthly"/>
  </r>
  <r>
    <s v="EVS04565"/>
    <n v="43.750678000000001"/>
    <n v="-79.404514000000006"/>
    <s v="7346 Toronto Ave"/>
    <x v="0"/>
    <x v="0"/>
    <x v="0"/>
    <x v="0"/>
    <n v="0.28000000000000003"/>
    <s v="9:00-18:00"/>
    <s v="9:00-18:00"/>
    <d v="1899-12-30T08:52:48"/>
    <n v="7.98"/>
    <n v="93"/>
    <s v="Tesla"/>
    <n v="350"/>
    <s v="Type 2"/>
    <n v="2016"/>
    <s v="Yes"/>
    <n v="3.8"/>
    <n v="1"/>
    <s v="Monthly"/>
  </r>
  <r>
    <s v="EVS04566"/>
    <n v="-33.884002000000002"/>
    <n v="18.439768999999998"/>
    <s v="3807 Cape Town Ave"/>
    <x v="14"/>
    <x v="13"/>
    <x v="7"/>
    <x v="0"/>
    <n v="0.47"/>
    <s v="9:00-18:00"/>
    <s v="9:00-18:00"/>
    <d v="1899-12-30T08:52:48"/>
    <n v="5.87"/>
    <n v="75"/>
    <s v="EVgo"/>
    <n v="22"/>
    <s v="CCS"/>
    <n v="2013"/>
    <s v="Yes"/>
    <n v="3"/>
    <n v="6"/>
    <s v="Monthly"/>
  </r>
  <r>
    <s v="EVS04576"/>
    <n v="52.599800000000002"/>
    <n v="13.348004"/>
    <s v="2514 Berlin Ave"/>
    <x v="3"/>
    <x v="3"/>
    <x v="1"/>
    <x v="0"/>
    <n v="0.26"/>
    <d v="2025-07-24T00:00:00"/>
    <s v="9.00-21.00"/>
    <d v="1900-01-11T00:00:00"/>
    <n v="7.96"/>
    <n v="27"/>
    <s v="Tesla"/>
    <n v="150"/>
    <s v="Type 2, CHAdeMO"/>
    <n v="2016"/>
    <s v="Yes"/>
    <n v="4.3"/>
    <n v="4"/>
    <s v="Monthly"/>
  </r>
  <r>
    <s v="EVS04577"/>
    <n v="34.102713000000001"/>
    <n v="-118.294704"/>
    <s v="8883 Los Angeles Ave"/>
    <x v="16"/>
    <x v="5"/>
    <x v="0"/>
    <x v="0"/>
    <n v="0.12"/>
    <d v="2025-07-24T00:00:00"/>
    <s v="9.00-21.00"/>
    <d v="1900-01-11T00:00:00"/>
    <n v="9.33"/>
    <n v="84"/>
    <s v="Tesla"/>
    <n v="50"/>
    <s v="Type 2, Tesla"/>
    <n v="2016"/>
    <s v="No"/>
    <n v="4.5"/>
    <n v="10"/>
    <s v="Annually"/>
  </r>
  <r>
    <s v="EVS04580"/>
    <n v="34.086139000000003"/>
    <n v="-118.343587"/>
    <s v="2066 Los Angeles Ave"/>
    <x v="16"/>
    <x v="5"/>
    <x v="0"/>
    <x v="0"/>
    <n v="0.17"/>
    <d v="2025-07-24T00:00:00"/>
    <s v="9.00-21.00"/>
    <d v="1900-01-11T00:00:00"/>
    <n v="16.29"/>
    <n v="35"/>
    <s v="Ionity"/>
    <n v="50"/>
    <s v="CHAdeMO"/>
    <n v="2012"/>
    <s v="Yes"/>
    <n v="3.3"/>
    <n v="10"/>
    <s v="Monthly"/>
  </r>
  <r>
    <s v="EVS04582"/>
    <n v="19.007379"/>
    <n v="72.826710000000006"/>
    <s v="1137 Mumbai Ave"/>
    <x v="13"/>
    <x v="12"/>
    <x v="3"/>
    <x v="0"/>
    <n v="0.39"/>
    <s v="6:00-22:00"/>
    <s v="6:00-22:00"/>
    <d v="1899-12-30T16:04:48"/>
    <n v="17.72"/>
    <n v="75"/>
    <s v="Tesla"/>
    <n v="350"/>
    <s v="CCS"/>
    <n v="2023"/>
    <s v="No"/>
    <n v="4.8"/>
    <n v="1"/>
    <s v="Annually"/>
  </r>
  <r>
    <s v="EVS04586"/>
    <n v="-33.826048999999998"/>
    <n v="151.30261999999999"/>
    <s v="9978 Sydney Ave"/>
    <x v="9"/>
    <x v="8"/>
    <x v="5"/>
    <x v="0"/>
    <n v="0.3"/>
    <d v="2025-07-24T00:00:00"/>
    <s v="9.00-21.00"/>
    <d v="1900-01-11T00:00:00"/>
    <n v="12.97"/>
    <n v="61"/>
    <s v="Greenlots"/>
    <n v="150"/>
    <s v="CCS, Tesla"/>
    <n v="2016"/>
    <s v="No"/>
    <n v="4.5"/>
    <n v="1"/>
    <s v="Quarterly"/>
  </r>
  <r>
    <s v="EVS04588"/>
    <n v="37.874930999999997"/>
    <n v="-122.351243"/>
    <s v="9641 San Francisco Ave"/>
    <x v="5"/>
    <x v="5"/>
    <x v="0"/>
    <x v="0"/>
    <n v="0.24"/>
    <d v="2025-07-24T00:00:00"/>
    <s v="9.00-21.00"/>
    <d v="1900-01-11T00:00:00"/>
    <n v="1.42"/>
    <n v="71"/>
    <s v="EVgo"/>
    <n v="22"/>
    <s v="CHAdeMO, Tesla"/>
    <n v="2023"/>
    <s v="No"/>
    <n v="3.7"/>
    <n v="8"/>
    <s v="Annually"/>
  </r>
  <r>
    <s v="EVS04592"/>
    <n v="37.518554000000002"/>
    <n v="127.082919"/>
    <s v="4025 Seoul Ave"/>
    <x v="6"/>
    <x v="6"/>
    <x v="3"/>
    <x v="0"/>
    <n v="0.12"/>
    <s v="6:00-22:00"/>
    <s v="6:00-22:00"/>
    <d v="1899-12-30T16:04:48"/>
    <n v="13.98"/>
    <n v="24"/>
    <s v="Ionity"/>
    <n v="22"/>
    <s v="Tesla, CCS"/>
    <n v="2021"/>
    <s v="Yes"/>
    <n v="3.4"/>
    <n v="10"/>
    <s v="Quarterly"/>
  </r>
  <r>
    <s v="EVS04593"/>
    <n v="41.825932999999999"/>
    <n v="-87.792890999999997"/>
    <s v="8967 Chicago Ave"/>
    <x v="7"/>
    <x v="5"/>
    <x v="0"/>
    <x v="0"/>
    <n v="0.19"/>
    <d v="2025-07-24T00:00:00"/>
    <s v="9.00-21.00"/>
    <d v="1900-01-11T00:00:00"/>
    <n v="12.79"/>
    <n v="52"/>
    <s v="EVgo"/>
    <n v="50"/>
    <s v="CHAdeMO"/>
    <n v="2015"/>
    <s v="No"/>
    <n v="4.0999999999999996"/>
    <n v="8"/>
    <s v="Annually"/>
  </r>
  <r>
    <s v="EVS04594"/>
    <n v="55.821804"/>
    <n v="37.581372000000002"/>
    <s v="7054 Moscow Ave"/>
    <x v="1"/>
    <x v="1"/>
    <x v="1"/>
    <x v="0"/>
    <n v="0.36"/>
    <s v="9:00-18:00"/>
    <s v="9:00-18:00"/>
    <d v="1899-12-30T08:52:48"/>
    <n v="5.46"/>
    <n v="70"/>
    <s v="EVgo"/>
    <n v="150"/>
    <s v="CCS"/>
    <n v="2019"/>
    <s v="No"/>
    <n v="3"/>
    <n v="3"/>
    <s v="Annually"/>
  </r>
  <r>
    <s v="EVS04595"/>
    <n v="-33.821368"/>
    <n v="18.483203"/>
    <s v="3918 Cape Town Ave"/>
    <x v="14"/>
    <x v="13"/>
    <x v="7"/>
    <x v="0"/>
    <n v="0.4"/>
    <d v="2025-07-24T00:00:00"/>
    <s v="9.00-21.00"/>
    <d v="1900-01-11T00:00:00"/>
    <n v="8.34"/>
    <n v="85"/>
    <s v="Ionity"/>
    <n v="350"/>
    <s v="CCS, Type 2"/>
    <n v="2019"/>
    <s v="Yes"/>
    <n v="4.0999999999999996"/>
    <n v="7"/>
    <s v="Quarterly"/>
  </r>
  <r>
    <s v="EVS04597"/>
    <n v="19.067606999999999"/>
    <n v="72.914305999999996"/>
    <s v="4964 Mumbai Ave"/>
    <x v="13"/>
    <x v="12"/>
    <x v="3"/>
    <x v="0"/>
    <n v="0.32"/>
    <s v="9:00-18:00"/>
    <s v="9:00-18:00"/>
    <d v="1899-12-30T08:52:48"/>
    <n v="13.19"/>
    <n v="93"/>
    <s v="Greenlots"/>
    <n v="350"/>
    <s v="CHAdeMO"/>
    <n v="2017"/>
    <s v="Yes"/>
    <n v="3.6"/>
    <n v="3"/>
    <s v="Monthly"/>
  </r>
  <r>
    <s v="EVS04598"/>
    <n v="43.661276999999998"/>
    <n v="-79.317006000000006"/>
    <s v="8151 Toronto Ave"/>
    <x v="0"/>
    <x v="0"/>
    <x v="0"/>
    <x v="0"/>
    <n v="0.46"/>
    <d v="2025-07-24T00:00:00"/>
    <s v="9.00-21.00"/>
    <d v="1900-01-11T00:00:00"/>
    <n v="17.649999999999999"/>
    <n v="95"/>
    <s v="EVgo"/>
    <n v="22"/>
    <s v="CCS, Tesla"/>
    <n v="2011"/>
    <s v="No"/>
    <n v="4.5"/>
    <n v="5"/>
    <s v="Quarterly"/>
  </r>
  <r>
    <s v="EVS04599"/>
    <n v="13.703708000000001"/>
    <n v="100.507828"/>
    <s v="1397 Bangkok Ave"/>
    <x v="4"/>
    <x v="4"/>
    <x v="3"/>
    <x v="0"/>
    <n v="0.17"/>
    <s v="6:00-22:00"/>
    <s v="6:00-22:00"/>
    <d v="1899-12-30T16:04:48"/>
    <n v="12.96"/>
    <n v="89"/>
    <s v="EVgo"/>
    <n v="350"/>
    <s v="CHAdeMO"/>
    <n v="2011"/>
    <s v="Yes"/>
    <n v="3.2"/>
    <n v="2"/>
    <s v="Monthly"/>
  </r>
  <r>
    <s v="EVS04607"/>
    <n v="39.935592"/>
    <n v="116.468791"/>
    <s v="8044 Beijing Ave"/>
    <x v="10"/>
    <x v="9"/>
    <x v="3"/>
    <x v="0"/>
    <n v="0.27"/>
    <s v="9:00-18:00"/>
    <s v="9:00-18:00"/>
    <d v="1899-12-30T08:52:48"/>
    <n v="11.94"/>
    <n v="39"/>
    <s v="Ionity"/>
    <n v="150"/>
    <s v="CCS"/>
    <n v="2019"/>
    <s v="No"/>
    <n v="3.3"/>
    <n v="10"/>
    <s v="Quarterly"/>
  </r>
  <r>
    <s v="EVS04608"/>
    <n v="-23.505623"/>
    <n v="-46.606050000000003"/>
    <s v="7467 SÃ£o Paulo Ave"/>
    <x v="8"/>
    <x v="7"/>
    <x v="4"/>
    <x v="0"/>
    <n v="0.35"/>
    <s v="6:00-22:00"/>
    <s v="6:00-22:00"/>
    <d v="1899-12-30T16:04:48"/>
    <n v="5.27"/>
    <n v="42"/>
    <s v="Ionity"/>
    <n v="350"/>
    <s v="Tesla"/>
    <n v="2018"/>
    <s v="Yes"/>
    <n v="4.7"/>
    <n v="4"/>
    <s v="Monthly"/>
  </r>
  <r>
    <s v="EVS04609"/>
    <n v="-33.815635999999998"/>
    <n v="18.530701000000001"/>
    <s v="8489 Cape Town Ave"/>
    <x v="14"/>
    <x v="13"/>
    <x v="7"/>
    <x v="0"/>
    <n v="0.2"/>
    <s v="9:00-18:00"/>
    <s v="9:00-18:00"/>
    <d v="1899-12-30T08:52:48"/>
    <n v="16.38"/>
    <n v="59"/>
    <s v="Ionity"/>
    <n v="150"/>
    <s v="Type 2"/>
    <n v="2016"/>
    <s v="Yes"/>
    <n v="3.4"/>
    <n v="3"/>
    <s v="Monthly"/>
  </r>
  <r>
    <s v="EVS04611"/>
    <n v="72.685323999999994"/>
    <n v="37.289059000000002"/>
    <s v="3941 Random Rd"/>
    <x v="11"/>
    <x v="10"/>
    <x v="6"/>
    <x v="0"/>
    <n v="0.2"/>
    <s v="9:00-18:00"/>
    <s v="9:00-18:00"/>
    <d v="1899-12-30T08:52:48"/>
    <n v="19.84"/>
    <n v="89"/>
    <s v="ChargePoint"/>
    <n v="350"/>
    <s v="CCS, Tesla"/>
    <n v="2010"/>
    <s v="No"/>
    <n v="3.7"/>
    <n v="5"/>
    <s v="Monthly"/>
  </r>
  <r>
    <s v="EVS04614"/>
    <n v="34.182175000000001"/>
    <n v="-118.27697499999999"/>
    <s v="6651 Los Angeles Ave"/>
    <x v="16"/>
    <x v="5"/>
    <x v="0"/>
    <x v="0"/>
    <n v="0.43"/>
    <s v="9:00-18:00"/>
    <s v="9:00-18:00"/>
    <d v="1899-12-30T08:52:48"/>
    <n v="12.52"/>
    <n v="56"/>
    <s v="Greenlots"/>
    <n v="22"/>
    <s v="Type 2"/>
    <n v="2022"/>
    <s v="No"/>
    <n v="4.3"/>
    <n v="5"/>
    <s v="Monthly"/>
  </r>
  <r>
    <s v="EVS04616"/>
    <n v="-33.819518000000002"/>
    <n v="151.21863999999999"/>
    <s v="9301 Sydney Ave"/>
    <x v="9"/>
    <x v="8"/>
    <x v="5"/>
    <x v="0"/>
    <n v="0.31"/>
    <s v="6:00-22:00"/>
    <s v="6:00-22:00"/>
    <d v="1899-12-30T16:04:48"/>
    <n v="7.85"/>
    <n v="73"/>
    <s v="Greenlots"/>
    <n v="150"/>
    <s v="CCS"/>
    <n v="2013"/>
    <s v="No"/>
    <n v="4.9000000000000004"/>
    <n v="2"/>
    <s v="Annually"/>
  </r>
  <r>
    <s v="EVS04617"/>
    <n v="-23.523315"/>
    <n v="-46.667962000000003"/>
    <s v="2820 SÃ£o Paulo Ave"/>
    <x v="8"/>
    <x v="7"/>
    <x v="4"/>
    <x v="0"/>
    <n v="0.34"/>
    <d v="2025-07-24T00:00:00"/>
    <s v="9.00-21.00"/>
    <d v="1900-01-11T00:00:00"/>
    <n v="10.61"/>
    <n v="77"/>
    <s v="Tesla"/>
    <n v="22"/>
    <s v="Tesla"/>
    <n v="2017"/>
    <s v="Yes"/>
    <n v="4.5999999999999996"/>
    <n v="10"/>
    <s v="Monthly"/>
  </r>
  <r>
    <s v="EVS04625"/>
    <n v="37.784388"/>
    <n v="-122.46550499999999"/>
    <s v="796 San Francisco Ave"/>
    <x v="5"/>
    <x v="5"/>
    <x v="0"/>
    <x v="0"/>
    <n v="0.27"/>
    <s v="9:00-18:00"/>
    <s v="9:00-18:00"/>
    <d v="1899-12-30T08:52:48"/>
    <n v="1.82"/>
    <n v="98"/>
    <s v="Ionity"/>
    <n v="150"/>
    <s v="CHAdeMO"/>
    <n v="2020"/>
    <s v="No"/>
    <n v="3.2"/>
    <n v="6"/>
    <s v="Monthly"/>
  </r>
  <r>
    <s v="EVS04626"/>
    <n v="34.004407"/>
    <n v="-118.28524400000001"/>
    <s v="9034 Los Angeles Ave"/>
    <x v="16"/>
    <x v="5"/>
    <x v="0"/>
    <x v="0"/>
    <n v="0.28000000000000003"/>
    <d v="2025-07-24T00:00:00"/>
    <s v="9.00-21.00"/>
    <d v="1900-01-11T00:00:00"/>
    <n v="13.91"/>
    <n v="43"/>
    <s v="Greenlots"/>
    <n v="150"/>
    <s v="Tesla"/>
    <n v="2010"/>
    <s v="Yes"/>
    <n v="4.5"/>
    <n v="3"/>
    <s v="Quarterly"/>
  </r>
  <r>
    <s v="EVS04635"/>
    <n v="52.448441000000003"/>
    <n v="13.432179"/>
    <s v="1851 Berlin Ave"/>
    <x v="3"/>
    <x v="3"/>
    <x v="1"/>
    <x v="0"/>
    <n v="0.37"/>
    <s v="9:00-18:00"/>
    <s v="9:00-18:00"/>
    <d v="1899-12-30T08:52:48"/>
    <n v="16.149999999999999"/>
    <n v="23"/>
    <s v="Tesla"/>
    <n v="22"/>
    <s v="CHAdeMO, Type 2"/>
    <n v="2021"/>
    <s v="No"/>
    <n v="4.5"/>
    <n v="7"/>
    <s v="Annually"/>
  </r>
  <r>
    <s v="EVS04637"/>
    <n v="43.649372999999997"/>
    <n v="-79.372314000000003"/>
    <s v="3300 Toronto Ave"/>
    <x v="0"/>
    <x v="0"/>
    <x v="0"/>
    <x v="0"/>
    <n v="0.41"/>
    <s v="6:00-22:00"/>
    <s v="6:00-22:00"/>
    <d v="1899-12-30T16:04:48"/>
    <n v="5.76"/>
    <n v="53"/>
    <s v="Tesla"/>
    <n v="22"/>
    <s v="CHAdeMO, Type 2"/>
    <n v="2018"/>
    <s v="No"/>
    <n v="3.6"/>
    <n v="9"/>
    <s v="Monthly"/>
  </r>
  <r>
    <s v="EVS04640"/>
    <n v="37.714255999999999"/>
    <n v="-122.47900799999999"/>
    <s v="4573 San Francisco Ave"/>
    <x v="5"/>
    <x v="5"/>
    <x v="0"/>
    <x v="0"/>
    <n v="0.38"/>
    <s v="6:00-22:00"/>
    <s v="6:00-22:00"/>
    <d v="1899-12-30T16:04:48"/>
    <n v="9.7899999999999991"/>
    <n v="54"/>
    <s v="Tesla"/>
    <n v="150"/>
    <s v="CHAdeMO, Type 2"/>
    <n v="2016"/>
    <s v="Yes"/>
    <n v="3.6"/>
    <n v="6"/>
    <s v="Quarterly"/>
  </r>
  <r>
    <s v="EVS04644"/>
    <n v="-33.809362999999998"/>
    <n v="151.275296"/>
    <s v="4242 Sydney Ave"/>
    <x v="9"/>
    <x v="8"/>
    <x v="5"/>
    <x v="0"/>
    <n v="0.19"/>
    <s v="6:00-22:00"/>
    <s v="6:00-22:00"/>
    <d v="1899-12-30T16:04:48"/>
    <n v="4.29"/>
    <n v="15"/>
    <s v="Ionity"/>
    <n v="150"/>
    <s v="CHAdeMO"/>
    <n v="2015"/>
    <s v="Yes"/>
    <n v="3.3"/>
    <n v="6"/>
    <s v="Quarterly"/>
  </r>
  <r>
    <s v="EVS04648"/>
    <n v="34.189839999999997"/>
    <n v="-118.211634"/>
    <s v="999 Los Angeles Ave"/>
    <x v="16"/>
    <x v="5"/>
    <x v="0"/>
    <x v="0"/>
    <n v="0.28000000000000003"/>
    <s v="6:00-22:00"/>
    <s v="6:00-22:00"/>
    <d v="1899-12-30T16:04:48"/>
    <n v="16.32"/>
    <n v="95"/>
    <s v="Tesla"/>
    <n v="22"/>
    <s v="Type 2, CCS"/>
    <n v="2018"/>
    <s v="No"/>
    <n v="3.8"/>
    <n v="6"/>
    <s v="Annually"/>
  </r>
  <r>
    <s v="EVS04654"/>
    <n v="-33.809882999999999"/>
    <n v="18.510496"/>
    <s v="7603 Cape Town Ave"/>
    <x v="14"/>
    <x v="13"/>
    <x v="7"/>
    <x v="0"/>
    <n v="0.17"/>
    <d v="2025-07-24T00:00:00"/>
    <s v="9.00-21.00"/>
    <d v="1900-01-11T00:00:00"/>
    <n v="18.739999999999998"/>
    <n v="19"/>
    <s v="Greenlots"/>
    <n v="150"/>
    <s v="Tesla"/>
    <n v="2015"/>
    <s v="No"/>
    <n v="4.0999999999999996"/>
    <n v="4"/>
    <s v="Monthly"/>
  </r>
  <r>
    <s v="EVS04658"/>
    <n v="13.709998000000001"/>
    <n v="100.538742"/>
    <s v="4393 Bangkok Ave"/>
    <x v="4"/>
    <x v="4"/>
    <x v="3"/>
    <x v="0"/>
    <n v="0.47"/>
    <d v="2025-07-24T00:00:00"/>
    <s v="9.00-21.00"/>
    <d v="1900-01-11T00:00:00"/>
    <n v="8.8000000000000007"/>
    <n v="97"/>
    <s v="ChargePoint"/>
    <n v="22"/>
    <s v="Type 2"/>
    <n v="2011"/>
    <s v="Yes"/>
    <n v="3.2"/>
    <n v="2"/>
    <s v="Annually"/>
  </r>
  <r>
    <s v="EVS04669"/>
    <n v="34.007806000000002"/>
    <n v="-118.28341899999999"/>
    <s v="8887 Los Angeles Ave"/>
    <x v="16"/>
    <x v="5"/>
    <x v="0"/>
    <x v="0"/>
    <n v="0.22"/>
    <d v="2025-07-24T00:00:00"/>
    <s v="9.00-21.00"/>
    <d v="1900-01-11T00:00:00"/>
    <n v="13.61"/>
    <n v="27"/>
    <s v="Greenlots"/>
    <n v="150"/>
    <s v="CCS, Tesla"/>
    <n v="2020"/>
    <s v="No"/>
    <n v="3.4"/>
    <n v="9"/>
    <s v="Monthly"/>
  </r>
  <r>
    <s v="EVS04671"/>
    <n v="19.319202000000001"/>
    <n v="-116.27220199999999"/>
    <s v="4919 Random Rd"/>
    <x v="11"/>
    <x v="10"/>
    <x v="6"/>
    <x v="0"/>
    <n v="0.35"/>
    <s v="6:00-22:00"/>
    <s v="6:00-22:00"/>
    <d v="1899-12-30T16:04:48"/>
    <n v="15.37"/>
    <n v="90"/>
    <s v="Ionity"/>
    <n v="50"/>
    <s v="Type 2, CCS"/>
    <n v="2019"/>
    <s v="No"/>
    <n v="4.5"/>
    <n v="10"/>
    <s v="Annually"/>
  </r>
  <r>
    <s v="EVS04675"/>
    <n v="18.902044"/>
    <n v="72.834554999999995"/>
    <s v="9895 Mumbai Ave"/>
    <x v="13"/>
    <x v="12"/>
    <x v="3"/>
    <x v="0"/>
    <n v="0.28999999999999998"/>
    <s v="6:00-22:00"/>
    <s v="6:00-22:00"/>
    <d v="1899-12-30T16:04:48"/>
    <n v="19.14"/>
    <n v="18"/>
    <s v="Ionity"/>
    <n v="350"/>
    <s v="CHAdeMO, Tesla"/>
    <n v="2022"/>
    <s v="Yes"/>
    <n v="3.3"/>
    <n v="3"/>
    <s v="Annually"/>
  </r>
  <r>
    <s v="EVS04686"/>
    <n v="19.487124000000001"/>
    <n v="-99.058789000000004"/>
    <s v="9399 Mexico City Ave"/>
    <x v="17"/>
    <x v="14"/>
    <x v="0"/>
    <x v="0"/>
    <n v="0.41"/>
    <d v="2025-07-24T00:00:00"/>
    <s v="9.00-21.00"/>
    <d v="1900-01-11T00:00:00"/>
    <n v="5.95"/>
    <n v="28"/>
    <s v="ChargePoint"/>
    <n v="150"/>
    <s v="CCS"/>
    <n v="2017"/>
    <s v="No"/>
    <n v="4.4000000000000004"/>
    <n v="3"/>
    <s v="Quarterly"/>
  </r>
  <r>
    <s v="EVS04687"/>
    <n v="-23.503295999999999"/>
    <n v="-46.566181"/>
    <s v="2844 SÃ£o Paulo Ave"/>
    <x v="8"/>
    <x v="7"/>
    <x v="4"/>
    <x v="0"/>
    <n v="0.12"/>
    <s v="9:00-18:00"/>
    <s v="9:00-18:00"/>
    <d v="1899-12-30T08:52:48"/>
    <n v="7.77"/>
    <n v="16"/>
    <s v="Greenlots"/>
    <n v="350"/>
    <s v="Type 2"/>
    <n v="2018"/>
    <s v="No"/>
    <n v="4.3"/>
    <n v="4"/>
    <s v="Monthly"/>
  </r>
  <r>
    <s v="EVS04690"/>
    <n v="41.810381"/>
    <n v="-87.750439"/>
    <s v="5010 Chicago Ave"/>
    <x v="7"/>
    <x v="5"/>
    <x v="0"/>
    <x v="0"/>
    <n v="0.11"/>
    <s v="6:00-22:00"/>
    <s v="6:00-22:00"/>
    <d v="1899-12-30T16:04:48"/>
    <n v="2.31"/>
    <n v="69"/>
    <s v="ChargePoint"/>
    <n v="22"/>
    <s v="Tesla"/>
    <n v="2012"/>
    <s v="Yes"/>
    <n v="3.5"/>
    <n v="8"/>
    <s v="Annually"/>
  </r>
  <r>
    <s v="EVS04693"/>
    <n v="37.550839000000003"/>
    <n v="127.047526"/>
    <s v="7499 Seoul Ave"/>
    <x v="6"/>
    <x v="6"/>
    <x v="3"/>
    <x v="0"/>
    <n v="0.11"/>
    <s v="9:00-18:00"/>
    <s v="9:00-18:00"/>
    <d v="1899-12-30T08:52:48"/>
    <n v="2.63"/>
    <n v="17"/>
    <s v="Tesla"/>
    <n v="22"/>
    <s v="Type 2, Tesla"/>
    <n v="2010"/>
    <s v="Yes"/>
    <n v="4.0999999999999996"/>
    <n v="4"/>
    <s v="Quarterly"/>
  </r>
  <r>
    <s v="EVS04694"/>
    <n v="34.092922999999999"/>
    <n v="-118.334256"/>
    <s v="6115 Los Angeles Ave"/>
    <x v="16"/>
    <x v="5"/>
    <x v="0"/>
    <x v="0"/>
    <n v="0.16"/>
    <s v="9:00-18:00"/>
    <s v="9:00-18:00"/>
    <d v="1899-12-30T08:52:48"/>
    <n v="13.07"/>
    <n v="74"/>
    <s v="ChargePoint"/>
    <n v="350"/>
    <s v="Tesla, Type 2"/>
    <n v="2015"/>
    <s v="Yes"/>
    <n v="3.2"/>
    <n v="6"/>
    <s v="Quarterly"/>
  </r>
  <r>
    <s v="EVS04697"/>
    <n v="-33.725444000000003"/>
    <n v="151.350944"/>
    <s v="6937 Sydney Ave"/>
    <x v="9"/>
    <x v="8"/>
    <x v="5"/>
    <x v="0"/>
    <n v="0.34"/>
    <d v="2025-07-24T00:00:00"/>
    <s v="9.00-21.00"/>
    <d v="1900-01-11T00:00:00"/>
    <n v="16.37"/>
    <n v="34"/>
    <s v="Tesla"/>
    <n v="150"/>
    <s v="CCS, Type 2"/>
    <n v="2023"/>
    <s v="No"/>
    <n v="3.6"/>
    <n v="10"/>
    <s v="Monthly"/>
  </r>
  <r>
    <s v="EVS04701"/>
    <n v="4.5500930000000004"/>
    <n v="-100.123791"/>
    <s v="3355 Random Rd"/>
    <x v="11"/>
    <x v="10"/>
    <x v="6"/>
    <x v="0"/>
    <n v="0.48"/>
    <s v="9:00-18:00"/>
    <s v="9:00-18:00"/>
    <d v="1899-12-30T08:52:48"/>
    <n v="13.03"/>
    <n v="53"/>
    <s v="Ionity"/>
    <n v="350"/>
    <s v="CCS"/>
    <n v="2021"/>
    <s v="No"/>
    <n v="3.7"/>
    <n v="10"/>
    <s v="Monthly"/>
  </r>
  <r>
    <s v="EVS04703"/>
    <n v="37.621234000000001"/>
    <n v="126.94249499999999"/>
    <s v="4180 Seoul Ave"/>
    <x v="6"/>
    <x v="6"/>
    <x v="3"/>
    <x v="0"/>
    <n v="0.3"/>
    <s v="9:00-18:00"/>
    <s v="9:00-18:00"/>
    <d v="1899-12-30T08:52:48"/>
    <n v="12.49"/>
    <n v="66"/>
    <s v="Tesla"/>
    <n v="22"/>
    <s v="CHAdeMO, CCS"/>
    <n v="2017"/>
    <s v="No"/>
    <n v="4.9000000000000004"/>
    <n v="10"/>
    <s v="Monthly"/>
  </r>
  <r>
    <s v="EVS04705"/>
    <n v="39.866329999999998"/>
    <n v="116.26334199999999"/>
    <s v="1224 Beijing Ave"/>
    <x v="10"/>
    <x v="9"/>
    <x v="3"/>
    <x v="0"/>
    <n v="0.13"/>
    <s v="9:00-18:00"/>
    <s v="9:00-18:00"/>
    <d v="1899-12-30T08:52:48"/>
    <n v="15.23"/>
    <n v="37"/>
    <s v="Tesla"/>
    <n v="150"/>
    <s v="CHAdeMO, Type 2"/>
    <n v="2017"/>
    <s v="No"/>
    <n v="3.8"/>
    <n v="3"/>
    <s v="Monthly"/>
  </r>
  <r>
    <s v="EVS04707"/>
    <n v="19.448995"/>
    <n v="-99.135409999999993"/>
    <s v="5260 Mexico City Ave"/>
    <x v="17"/>
    <x v="14"/>
    <x v="0"/>
    <x v="0"/>
    <n v="0.4"/>
    <d v="2025-07-24T00:00:00"/>
    <s v="9.00-21.00"/>
    <d v="1900-01-11T00:00:00"/>
    <n v="19.34"/>
    <n v="93"/>
    <s v="Greenlots"/>
    <n v="150"/>
    <s v="CHAdeMO"/>
    <n v="2022"/>
    <s v="Yes"/>
    <n v="4.9000000000000004"/>
    <n v="4"/>
    <s v="Annually"/>
  </r>
  <r>
    <s v="EVS04708"/>
    <n v="55.793295000000001"/>
    <n v="37.518546000000001"/>
    <s v="9922 Moscow Ave"/>
    <x v="1"/>
    <x v="1"/>
    <x v="1"/>
    <x v="0"/>
    <n v="0.45"/>
    <s v="9:00-18:00"/>
    <s v="9:00-18:00"/>
    <d v="1899-12-30T08:52:48"/>
    <n v="12.6"/>
    <n v="11"/>
    <s v="Greenlots"/>
    <n v="50"/>
    <s v="Type 2"/>
    <n v="2016"/>
    <s v="Yes"/>
    <n v="3"/>
    <n v="7"/>
    <s v="Annually"/>
  </r>
  <r>
    <s v="EVS04709"/>
    <n v="55.750875999999998"/>
    <n v="37.596373999999997"/>
    <s v="1676 Moscow Ave"/>
    <x v="1"/>
    <x v="1"/>
    <x v="1"/>
    <x v="0"/>
    <n v="0.33"/>
    <s v="6:00-22:00"/>
    <s v="6:00-22:00"/>
    <d v="1899-12-30T16:04:48"/>
    <n v="19.739999999999998"/>
    <n v="81"/>
    <s v="EVgo"/>
    <n v="350"/>
    <s v="Type 2"/>
    <n v="2017"/>
    <s v="No"/>
    <n v="4.7"/>
    <n v="1"/>
    <s v="Annually"/>
  </r>
  <r>
    <s v="EVS04710"/>
    <n v="55.726424999999999"/>
    <n v="37.636521000000002"/>
    <s v="7138 Moscow Ave"/>
    <x v="1"/>
    <x v="1"/>
    <x v="1"/>
    <x v="0"/>
    <n v="0.45"/>
    <s v="9:00-18:00"/>
    <s v="9:00-18:00"/>
    <d v="1899-12-30T08:52:48"/>
    <n v="13.64"/>
    <n v="57"/>
    <s v="ChargePoint"/>
    <n v="22"/>
    <s v="CHAdeMO"/>
    <n v="2014"/>
    <s v="No"/>
    <n v="4.0999999999999996"/>
    <n v="9"/>
    <s v="Annually"/>
  </r>
  <r>
    <s v="EVS04711"/>
    <n v="3.6027719999999999"/>
    <n v="86.984603000000007"/>
    <s v="5709 Random Rd"/>
    <x v="11"/>
    <x v="10"/>
    <x v="6"/>
    <x v="0"/>
    <n v="0.47"/>
    <d v="2025-07-24T00:00:00"/>
    <s v="9.00-21.00"/>
    <d v="1900-01-11T00:00:00"/>
    <n v="9.7100000000000009"/>
    <n v="62"/>
    <s v="ChargePoint"/>
    <n v="150"/>
    <s v="CCS, CHAdeMO"/>
    <n v="2012"/>
    <s v="Yes"/>
    <n v="4.7"/>
    <n v="3"/>
    <s v="Quarterly"/>
  </r>
  <r>
    <s v="EVS04712"/>
    <n v="55.877651999999998"/>
    <n v="37.663311999999998"/>
    <s v="4039 Moscow Ave"/>
    <x v="1"/>
    <x v="1"/>
    <x v="1"/>
    <x v="0"/>
    <n v="0.39"/>
    <s v="9:00-18:00"/>
    <s v="9:00-18:00"/>
    <d v="1899-12-30T08:52:48"/>
    <n v="12.6"/>
    <n v="16"/>
    <s v="EVgo"/>
    <n v="22"/>
    <s v="CCS, Type 2"/>
    <n v="2014"/>
    <s v="No"/>
    <n v="4.5"/>
    <n v="6"/>
    <s v="Annually"/>
  </r>
  <r>
    <s v="EVS04713"/>
    <n v="41.966560999999999"/>
    <n v="-87.623277000000002"/>
    <s v="3252 Chicago Ave"/>
    <x v="7"/>
    <x v="5"/>
    <x v="0"/>
    <x v="0"/>
    <n v="0.49"/>
    <s v="9:00-18:00"/>
    <s v="9:00-18:00"/>
    <d v="1899-12-30T08:52:48"/>
    <n v="11.52"/>
    <n v="85"/>
    <s v="Tesla"/>
    <n v="50"/>
    <s v="Type 2"/>
    <n v="2010"/>
    <s v="Yes"/>
    <n v="3.3"/>
    <n v="9"/>
    <s v="Monthly"/>
  </r>
  <r>
    <s v="EVS04714"/>
    <n v="43.748966000000003"/>
    <n v="-79.430228"/>
    <s v="9661 Toronto Ave"/>
    <x v="0"/>
    <x v="0"/>
    <x v="0"/>
    <x v="0"/>
    <n v="0.39"/>
    <s v="9:00-18:00"/>
    <s v="9:00-18:00"/>
    <d v="1899-12-30T08:52:48"/>
    <n v="5.39"/>
    <n v="35"/>
    <s v="ChargePoint"/>
    <n v="350"/>
    <s v="CHAdeMO"/>
    <n v="2019"/>
    <s v="Yes"/>
    <n v="3.5"/>
    <n v="1"/>
    <s v="Quarterly"/>
  </r>
  <r>
    <s v="EVS04723"/>
    <n v="-33.779595999999998"/>
    <n v="151.37562700000001"/>
    <s v="4777 Sydney Ave"/>
    <x v="9"/>
    <x v="8"/>
    <x v="5"/>
    <x v="0"/>
    <n v="0.11"/>
    <s v="6:00-22:00"/>
    <s v="6:00-22:00"/>
    <d v="1899-12-30T16:04:48"/>
    <n v="7.92"/>
    <n v="51"/>
    <s v="EVgo"/>
    <n v="50"/>
    <s v="Tesla, CHAdeMO"/>
    <n v="2021"/>
    <s v="No"/>
    <n v="3.3"/>
    <n v="2"/>
    <s v="Annually"/>
  </r>
  <r>
    <s v="EVS04724"/>
    <n v="-23.527208999999999"/>
    <n v="-46.522958000000003"/>
    <s v="9851 SÃ£o Paulo Ave"/>
    <x v="8"/>
    <x v="7"/>
    <x v="4"/>
    <x v="0"/>
    <n v="0.13"/>
    <s v="6:00-22:00"/>
    <s v="6:00-22:00"/>
    <d v="1899-12-30T16:04:48"/>
    <n v="1.23"/>
    <n v="73"/>
    <s v="Ionity"/>
    <n v="50"/>
    <s v="Type 2"/>
    <n v="2011"/>
    <s v="No"/>
    <n v="3.8"/>
    <n v="6"/>
    <s v="Quarterly"/>
  </r>
  <r>
    <s v="EVS04725"/>
    <n v="39.972735999999998"/>
    <n v="116.285185"/>
    <s v="2700 Beijing Ave"/>
    <x v="10"/>
    <x v="9"/>
    <x v="3"/>
    <x v="0"/>
    <n v="0.24"/>
    <s v="6:00-22:00"/>
    <s v="6:00-22:00"/>
    <d v="1899-12-30T16:04:48"/>
    <n v="1.96"/>
    <n v="90"/>
    <s v="EVgo"/>
    <n v="50"/>
    <s v="CHAdeMO"/>
    <n v="2010"/>
    <s v="Yes"/>
    <n v="3"/>
    <n v="5"/>
    <s v="Annually"/>
  </r>
  <r>
    <s v="EVS04731"/>
    <n v="-60.676361"/>
    <n v="-53.571792000000002"/>
    <s v="2924 Random Rd"/>
    <x v="11"/>
    <x v="10"/>
    <x v="6"/>
    <x v="0"/>
    <n v="0.49"/>
    <s v="6:00-22:00"/>
    <s v="6:00-22:00"/>
    <d v="1899-12-30T16:04:48"/>
    <n v="7.79"/>
    <n v="17"/>
    <s v="Tesla"/>
    <n v="150"/>
    <s v="CHAdeMO"/>
    <n v="2019"/>
    <s v="No"/>
    <n v="3.6"/>
    <n v="6"/>
    <s v="Monthly"/>
  </r>
  <r>
    <s v="EVS04732"/>
    <n v="37.784390999999999"/>
    <n v="-122.493233"/>
    <s v="819 San Francisco Ave"/>
    <x v="5"/>
    <x v="5"/>
    <x v="0"/>
    <x v="0"/>
    <n v="0.49"/>
    <s v="6:00-22:00"/>
    <s v="6:00-22:00"/>
    <d v="1899-12-30T16:04:48"/>
    <n v="1.57"/>
    <n v="15"/>
    <s v="Tesla"/>
    <n v="350"/>
    <s v="CHAdeMO, CCS"/>
    <n v="2010"/>
    <s v="Yes"/>
    <n v="3.8"/>
    <n v="7"/>
    <s v="Monthly"/>
  </r>
  <r>
    <s v="EVS04733"/>
    <n v="43.684882999999999"/>
    <n v="-79.419987000000006"/>
    <s v="6211 Toronto Ave"/>
    <x v="0"/>
    <x v="0"/>
    <x v="0"/>
    <x v="0"/>
    <n v="0.15"/>
    <s v="9:00-18:00"/>
    <s v="9:00-18:00"/>
    <d v="1899-12-30T08:52:48"/>
    <n v="16.84"/>
    <n v="54"/>
    <s v="ChargePoint"/>
    <n v="50"/>
    <s v="Type 2, Tesla"/>
    <n v="2020"/>
    <s v="No"/>
    <n v="3"/>
    <n v="9"/>
    <s v="Annually"/>
  </r>
  <r>
    <s v="EVS04735"/>
    <n v="39.996147000000001"/>
    <n v="116.239086"/>
    <s v="3982 Beijing Ave"/>
    <x v="10"/>
    <x v="9"/>
    <x v="3"/>
    <x v="0"/>
    <n v="0.36"/>
    <d v="2025-07-24T00:00:00"/>
    <s v="9.00-21.00"/>
    <d v="1900-01-11T00:00:00"/>
    <n v="6.93"/>
    <n v="82"/>
    <s v="Ionity"/>
    <n v="22"/>
    <s v="CHAdeMO"/>
    <n v="2019"/>
    <s v="Yes"/>
    <n v="3.1"/>
    <n v="4"/>
    <s v="Annually"/>
  </r>
  <r>
    <s v="EVS04737"/>
    <n v="19.030663000000001"/>
    <n v="72.830753000000001"/>
    <s v="4698 Mumbai Ave"/>
    <x v="13"/>
    <x v="12"/>
    <x v="3"/>
    <x v="0"/>
    <n v="0.16"/>
    <s v="6:00-22:00"/>
    <s v="6:00-22:00"/>
    <d v="1899-12-30T16:04:48"/>
    <n v="1.49"/>
    <n v="87"/>
    <s v="EVgo"/>
    <n v="22"/>
    <s v="CCS, Type 2"/>
    <n v="2017"/>
    <s v="No"/>
    <n v="4.4000000000000004"/>
    <n v="1"/>
    <s v="Annually"/>
  </r>
  <r>
    <s v="EVS04739"/>
    <n v="55.843789000000001"/>
    <n v="37.556094999999999"/>
    <s v="7204 Moscow Ave"/>
    <x v="1"/>
    <x v="1"/>
    <x v="1"/>
    <x v="0"/>
    <n v="0.42"/>
    <s v="9:00-18:00"/>
    <s v="9:00-18:00"/>
    <d v="1899-12-30T08:52:48"/>
    <n v="12.12"/>
    <n v="12"/>
    <s v="EVgo"/>
    <n v="22"/>
    <s v="CHAdeMO"/>
    <n v="2015"/>
    <s v="No"/>
    <n v="4.0999999999999996"/>
    <n v="7"/>
    <s v="Quarterly"/>
  </r>
  <r>
    <s v="EVS04740"/>
    <n v="-33.851284999999997"/>
    <n v="151.298992"/>
    <s v="6605 Sydney Ave"/>
    <x v="9"/>
    <x v="8"/>
    <x v="5"/>
    <x v="0"/>
    <n v="0.38"/>
    <s v="9:00-18:00"/>
    <s v="9:00-18:00"/>
    <d v="1899-12-30T08:52:48"/>
    <n v="11.22"/>
    <n v="99"/>
    <s v="Greenlots"/>
    <n v="350"/>
    <s v="Type 2"/>
    <n v="2012"/>
    <s v="No"/>
    <n v="4.3"/>
    <n v="3"/>
    <s v="Quarterly"/>
  </r>
  <r>
    <s v="EVS04743"/>
    <n v="-23.623063999999999"/>
    <n v="-46.656623000000003"/>
    <s v="2634 SÃ£o Paulo Ave"/>
    <x v="8"/>
    <x v="7"/>
    <x v="4"/>
    <x v="0"/>
    <n v="0.35"/>
    <d v="2025-07-24T00:00:00"/>
    <s v="9.00-21.00"/>
    <d v="1900-01-11T00:00:00"/>
    <n v="11.02"/>
    <n v="32"/>
    <s v="EVgo"/>
    <n v="350"/>
    <s v="Tesla, CHAdeMO"/>
    <n v="2021"/>
    <s v="No"/>
    <n v="4.5"/>
    <n v="2"/>
    <s v="Monthly"/>
  </r>
  <r>
    <s v="EVS04744"/>
    <n v="37.632852"/>
    <n v="126.963875"/>
    <s v="3983 Seoul Ave"/>
    <x v="6"/>
    <x v="6"/>
    <x v="3"/>
    <x v="0"/>
    <n v="0.23"/>
    <d v="2025-07-24T00:00:00"/>
    <s v="9.00-21.00"/>
    <d v="1900-01-11T00:00:00"/>
    <n v="0.78"/>
    <n v="19"/>
    <s v="Greenlots"/>
    <n v="350"/>
    <s v="Type 2"/>
    <n v="2023"/>
    <s v="No"/>
    <n v="4.5999999999999996"/>
    <n v="5"/>
    <s v="Monthly"/>
  </r>
  <r>
    <s v="EVS04750"/>
    <n v="39.867994000000003"/>
    <n v="116.226934"/>
    <s v="9526 Beijing Ave"/>
    <x v="10"/>
    <x v="9"/>
    <x v="3"/>
    <x v="0"/>
    <n v="0.42"/>
    <s v="6:00-22:00"/>
    <s v="6:00-22:00"/>
    <d v="1899-12-30T16:04:48"/>
    <n v="19.21"/>
    <n v="72"/>
    <s v="EVgo"/>
    <n v="22"/>
    <s v="Tesla"/>
    <n v="2018"/>
    <s v="No"/>
    <n v="4.0999999999999996"/>
    <n v="8"/>
    <s v="Quarterly"/>
  </r>
  <r>
    <s v="EVS04756"/>
    <n v="25.262889999999999"/>
    <n v="55.234777000000001"/>
    <s v="7081 Dubai Ave"/>
    <x v="12"/>
    <x v="11"/>
    <x v="3"/>
    <x v="0"/>
    <n v="0.19"/>
    <d v="2025-07-24T00:00:00"/>
    <s v="9.00-21.00"/>
    <d v="1900-01-11T00:00:00"/>
    <n v="12.37"/>
    <n v="69"/>
    <s v="Ionity"/>
    <n v="50"/>
    <s v="Type 2, CHAdeMO"/>
    <n v="2022"/>
    <s v="No"/>
    <n v="3.5"/>
    <n v="3"/>
    <s v="Quarterly"/>
  </r>
  <r>
    <s v="EVS04759"/>
    <n v="37.842129999999997"/>
    <n v="-122.348816"/>
    <s v="4562 San Francisco Ave"/>
    <x v="5"/>
    <x v="5"/>
    <x v="0"/>
    <x v="0"/>
    <n v="0.35"/>
    <s v="6:00-22:00"/>
    <s v="6:00-22:00"/>
    <d v="1899-12-30T16:04:48"/>
    <n v="1.2"/>
    <n v="88"/>
    <s v="ChargePoint"/>
    <n v="50"/>
    <s v="Tesla, CHAdeMO"/>
    <n v="2016"/>
    <s v="Yes"/>
    <n v="3.8"/>
    <n v="7"/>
    <s v="Quarterly"/>
  </r>
  <r>
    <s v="EVS04760"/>
    <n v="13.759859000000001"/>
    <n v="100.572485"/>
    <s v="9996 Bangkok Ave"/>
    <x v="4"/>
    <x v="4"/>
    <x v="3"/>
    <x v="0"/>
    <n v="0.31"/>
    <d v="2025-07-24T00:00:00"/>
    <s v="9.00-21.00"/>
    <d v="1900-01-11T00:00:00"/>
    <n v="13.09"/>
    <n v="49"/>
    <s v="Ionity"/>
    <n v="350"/>
    <s v="Tesla"/>
    <n v="2012"/>
    <s v="No"/>
    <n v="3.7"/>
    <n v="8"/>
    <s v="Quarterly"/>
  </r>
  <r>
    <s v="EVS04762"/>
    <n v="19.156275000000001"/>
    <n v="72.889337999999995"/>
    <s v="5379 Mumbai Ave"/>
    <x v="13"/>
    <x v="12"/>
    <x v="3"/>
    <x v="0"/>
    <n v="0.38"/>
    <s v="9:00-18:00"/>
    <s v="9:00-18:00"/>
    <d v="1899-12-30T08:52:48"/>
    <n v="11.03"/>
    <n v="52"/>
    <s v="Ionity"/>
    <n v="50"/>
    <s v="Type 2"/>
    <n v="2015"/>
    <s v="Yes"/>
    <n v="4.3"/>
    <n v="6"/>
    <s v="Annually"/>
  </r>
  <r>
    <s v="EVS04770"/>
    <n v="41.956510000000002"/>
    <n v="-87.703461000000004"/>
    <s v="1883 Chicago Ave"/>
    <x v="7"/>
    <x v="5"/>
    <x v="0"/>
    <x v="0"/>
    <n v="0.35"/>
    <s v="6:00-22:00"/>
    <s v="6:00-22:00"/>
    <d v="1899-12-30T16:04:48"/>
    <n v="18.52"/>
    <n v="27"/>
    <s v="ChargePoint"/>
    <n v="50"/>
    <s v="Tesla"/>
    <n v="2014"/>
    <s v="Yes"/>
    <n v="3.2"/>
    <n v="8"/>
    <s v="Quarterly"/>
  </r>
  <r>
    <s v="EVS04776"/>
    <n v="52.459626999999998"/>
    <n v="13.417052999999999"/>
    <s v="9111 Berlin Ave"/>
    <x v="3"/>
    <x v="3"/>
    <x v="1"/>
    <x v="0"/>
    <n v="0.26"/>
    <d v="2025-07-24T00:00:00"/>
    <s v="9.00-21.00"/>
    <d v="1900-01-11T00:00:00"/>
    <n v="10.62"/>
    <n v="22"/>
    <s v="ChargePoint"/>
    <n v="50"/>
    <s v="CCS"/>
    <n v="2011"/>
    <s v="No"/>
    <n v="4.7"/>
    <n v="8"/>
    <s v="Quarterly"/>
  </r>
  <r>
    <s v="EVS04778"/>
    <n v="52.578909000000003"/>
    <n v="13.324987"/>
    <s v="633 Berlin Ave"/>
    <x v="3"/>
    <x v="3"/>
    <x v="1"/>
    <x v="0"/>
    <n v="0.38"/>
    <s v="6:00-22:00"/>
    <s v="6:00-22:00"/>
    <d v="1899-12-30T16:04:48"/>
    <n v="1.47"/>
    <n v="17"/>
    <s v="Ionity"/>
    <n v="50"/>
    <s v="Type 2, CCS"/>
    <n v="2020"/>
    <s v="Yes"/>
    <n v="4.3"/>
    <n v="3"/>
    <s v="Quarterly"/>
  </r>
  <r>
    <s v="EVS04779"/>
    <n v="-33.802404000000003"/>
    <n v="18.443325999999999"/>
    <s v="8424 Cape Town Ave"/>
    <x v="14"/>
    <x v="13"/>
    <x v="7"/>
    <x v="0"/>
    <n v="0.21"/>
    <s v="9:00-18:00"/>
    <s v="9:00-18:00"/>
    <d v="1899-12-30T08:52:48"/>
    <n v="5.4"/>
    <n v="78"/>
    <s v="ChargePoint"/>
    <n v="350"/>
    <s v="Type 2, CHAdeMO"/>
    <n v="2014"/>
    <s v="No"/>
    <n v="3.2"/>
    <n v="9"/>
    <s v="Monthly"/>
  </r>
  <r>
    <s v="EVS04780"/>
    <n v="55.721868000000001"/>
    <n v="37.594459000000001"/>
    <s v="5390 Moscow Ave"/>
    <x v="1"/>
    <x v="1"/>
    <x v="1"/>
    <x v="0"/>
    <n v="0.41"/>
    <d v="2025-07-24T00:00:00"/>
    <s v="9.00-21.00"/>
    <d v="1900-01-11T00:00:00"/>
    <n v="16.239999999999998"/>
    <n v="53"/>
    <s v="ChargePoint"/>
    <n v="350"/>
    <s v="CCS"/>
    <n v="2023"/>
    <s v="No"/>
    <n v="3"/>
    <n v="8"/>
    <s v="Monthly"/>
  </r>
  <r>
    <s v="EVS04782"/>
    <n v="52.417752999999998"/>
    <n v="13.484377"/>
    <s v="2881 Berlin Ave"/>
    <x v="3"/>
    <x v="3"/>
    <x v="1"/>
    <x v="0"/>
    <n v="0.45"/>
    <s v="9:00-18:00"/>
    <s v="9:00-18:00"/>
    <d v="1899-12-30T08:52:48"/>
    <n v="8.6199999999999992"/>
    <n v="41"/>
    <s v="ChargePoint"/>
    <n v="150"/>
    <s v="CCS"/>
    <n v="2023"/>
    <s v="No"/>
    <n v="4.3"/>
    <n v="1"/>
    <s v="Quarterly"/>
  </r>
  <r>
    <s v="EVS04786"/>
    <n v="25.343288999999999"/>
    <n v="55.323202999999999"/>
    <s v="670 Dubai Ave"/>
    <x v="12"/>
    <x v="11"/>
    <x v="3"/>
    <x v="0"/>
    <n v="0.46"/>
    <d v="2025-07-24T00:00:00"/>
    <s v="9.00-21.00"/>
    <d v="1900-01-11T00:00:00"/>
    <n v="14.39"/>
    <n v="63"/>
    <s v="ChargePoint"/>
    <n v="150"/>
    <s v="CCS"/>
    <n v="2022"/>
    <s v="Yes"/>
    <n v="3.5"/>
    <n v="9"/>
    <s v="Annually"/>
  </r>
  <r>
    <s v="EVS04788"/>
    <n v="19.172066000000001"/>
    <n v="72.978697999999994"/>
    <s v="9414 Mumbai Ave"/>
    <x v="13"/>
    <x v="12"/>
    <x v="3"/>
    <x v="0"/>
    <n v="0.47"/>
    <s v="9:00-18:00"/>
    <s v="9:00-18:00"/>
    <d v="1899-12-30T08:52:48"/>
    <n v="16.399999999999999"/>
    <n v="94"/>
    <s v="ChargePoint"/>
    <n v="350"/>
    <s v="CHAdeMO"/>
    <n v="2015"/>
    <s v="No"/>
    <n v="3.3"/>
    <n v="5"/>
    <s v="Annually"/>
  </r>
  <r>
    <s v="EVS04794"/>
    <n v="25.228823999999999"/>
    <n v="55.270609999999998"/>
    <s v="7957 Dubai Ave"/>
    <x v="12"/>
    <x v="11"/>
    <x v="3"/>
    <x v="0"/>
    <n v="0.31"/>
    <d v="2025-07-24T00:00:00"/>
    <s v="9.00-21.00"/>
    <d v="1900-01-11T00:00:00"/>
    <n v="4.4400000000000004"/>
    <n v="87"/>
    <s v="Greenlots"/>
    <n v="50"/>
    <s v="CHAdeMO"/>
    <n v="2011"/>
    <s v="No"/>
    <n v="3.9"/>
    <n v="2"/>
    <s v="Annually"/>
  </r>
  <r>
    <s v="EVS04799"/>
    <n v="-23.603297999999999"/>
    <n v="-46.568403000000004"/>
    <s v="8919 SÃ£o Paulo Ave"/>
    <x v="8"/>
    <x v="7"/>
    <x v="4"/>
    <x v="0"/>
    <n v="0.16"/>
    <s v="6:00-22:00"/>
    <s v="6:00-22:00"/>
    <d v="1899-12-30T16:04:48"/>
    <n v="13.52"/>
    <n v="73"/>
    <s v="Ionity"/>
    <n v="50"/>
    <s v="CHAdeMO, Type 2"/>
    <n v="2019"/>
    <s v="No"/>
    <n v="3.4"/>
    <n v="6"/>
    <s v="Monthly"/>
  </r>
  <r>
    <s v="EVS04801"/>
    <n v="67.114372000000003"/>
    <n v="15.524067000000001"/>
    <s v="5938 Random Rd"/>
    <x v="2"/>
    <x v="2"/>
    <x v="2"/>
    <x v="0"/>
    <n v="0.23"/>
    <s v="9:00-18:00"/>
    <s v="9:00-18:00"/>
    <d v="1899-12-30T08:52:48"/>
    <n v="14.44"/>
    <n v="29"/>
    <s v="EVgo"/>
    <n v="50"/>
    <s v="CHAdeMO"/>
    <n v="2018"/>
    <s v="No"/>
    <n v="3.9"/>
    <n v="5"/>
    <s v="Monthly"/>
  </r>
  <r>
    <s v="EVS04803"/>
    <n v="25.279046000000001"/>
    <n v="55.200676000000001"/>
    <s v="9517 Dubai Ave"/>
    <x v="12"/>
    <x v="11"/>
    <x v="3"/>
    <x v="0"/>
    <n v="0.12"/>
    <s v="9:00-18:00"/>
    <s v="9:00-18:00"/>
    <d v="1899-12-30T08:52:48"/>
    <n v="13.01"/>
    <n v="78"/>
    <s v="Ionity"/>
    <n v="150"/>
    <s v="Tesla"/>
    <n v="2019"/>
    <s v="Yes"/>
    <n v="3.7"/>
    <n v="8"/>
    <s v="Annually"/>
  </r>
  <r>
    <s v="EVS04804"/>
    <n v="55.817275000000002"/>
    <n v="37.675646999999998"/>
    <s v="1060 Moscow Ave"/>
    <x v="1"/>
    <x v="1"/>
    <x v="1"/>
    <x v="0"/>
    <n v="0.14000000000000001"/>
    <s v="6:00-22:00"/>
    <s v="6:00-22:00"/>
    <d v="1899-12-30T16:04:48"/>
    <n v="7.68"/>
    <n v="18"/>
    <s v="EVgo"/>
    <n v="150"/>
    <s v="Tesla, Type 2"/>
    <n v="2017"/>
    <s v="Yes"/>
    <n v="3"/>
    <n v="2"/>
    <s v="Annually"/>
  </r>
  <r>
    <s v="EVS04807"/>
    <n v="37.576779000000002"/>
    <n v="126.947098"/>
    <s v="9200 Seoul Ave"/>
    <x v="6"/>
    <x v="6"/>
    <x v="3"/>
    <x v="0"/>
    <n v="0.31"/>
    <s v="9:00-18:00"/>
    <s v="9:00-18:00"/>
    <d v="1899-12-30T08:52:48"/>
    <n v="2.39"/>
    <n v="89"/>
    <s v="Tesla"/>
    <n v="150"/>
    <s v="CHAdeMO, Tesla"/>
    <n v="2016"/>
    <s v="Yes"/>
    <n v="3.2"/>
    <n v="7"/>
    <s v="Annually"/>
  </r>
  <r>
    <s v="EVS04809"/>
    <n v="52.525348000000001"/>
    <n v="13.421601000000001"/>
    <s v="5966 Berlin Ave"/>
    <x v="3"/>
    <x v="3"/>
    <x v="1"/>
    <x v="0"/>
    <n v="0.25"/>
    <d v="2025-07-24T00:00:00"/>
    <s v="9.00-21.00"/>
    <d v="1900-01-11T00:00:00"/>
    <n v="14.01"/>
    <n v="78"/>
    <s v="Greenlots"/>
    <n v="22"/>
    <s v="Type 2"/>
    <n v="2022"/>
    <s v="Yes"/>
    <n v="3.3"/>
    <n v="1"/>
    <s v="Annually"/>
  </r>
  <r>
    <s v="EVS04838"/>
    <n v="19.552119000000001"/>
    <n v="-99.054007999999996"/>
    <s v="5967 Mexico City Ave"/>
    <x v="17"/>
    <x v="14"/>
    <x v="0"/>
    <x v="0"/>
    <n v="0.44"/>
    <d v="2025-07-24T00:00:00"/>
    <s v="9.00-21.00"/>
    <d v="1900-01-11T00:00:00"/>
    <n v="2.68"/>
    <n v="23"/>
    <s v="Ionity"/>
    <n v="50"/>
    <s v="Type 2, Tesla"/>
    <n v="2019"/>
    <s v="Yes"/>
    <n v="4"/>
    <n v="8"/>
    <s v="Quarterly"/>
  </r>
  <r>
    <s v="EVS04840"/>
    <n v="-33.734684000000001"/>
    <n v="18.432836999999999"/>
    <s v="4772 Cape Town Ave"/>
    <x v="14"/>
    <x v="13"/>
    <x v="7"/>
    <x v="0"/>
    <n v="0.24"/>
    <d v="2025-07-24T00:00:00"/>
    <s v="9.00-21.00"/>
    <d v="1900-01-11T00:00:00"/>
    <n v="15.67"/>
    <n v="89"/>
    <s v="EVgo"/>
    <n v="50"/>
    <s v="Tesla"/>
    <n v="2015"/>
    <s v="Yes"/>
    <n v="4.8"/>
    <n v="7"/>
    <s v="Quarterly"/>
  </r>
  <r>
    <s v="EVS04841"/>
    <n v="78.247442000000007"/>
    <n v="-140.21248800000001"/>
    <s v="823 Random Rd"/>
    <x v="19"/>
    <x v="2"/>
    <x v="2"/>
    <x v="0"/>
    <n v="0.3"/>
    <s v="6:00-22:00"/>
    <s v="6:00-22:00"/>
    <d v="1899-12-30T16:04:48"/>
    <n v="11.96"/>
    <n v="52"/>
    <s v="ChargePoint"/>
    <n v="150"/>
    <s v="CCS, Tesla"/>
    <n v="2011"/>
    <s v="Yes"/>
    <n v="3.6"/>
    <n v="3"/>
    <s v="Annually"/>
  </r>
  <r>
    <s v="EVS04845"/>
    <n v="25.212607999999999"/>
    <n v="55.219444000000003"/>
    <s v="2723 Dubai Ave"/>
    <x v="12"/>
    <x v="11"/>
    <x v="3"/>
    <x v="0"/>
    <n v="0.24"/>
    <d v="2025-07-24T00:00:00"/>
    <s v="9.00-21.00"/>
    <d v="1900-01-11T00:00:00"/>
    <n v="1.46"/>
    <n v="27"/>
    <s v="Ionity"/>
    <n v="150"/>
    <s v="Type 2, CHAdeMO"/>
    <n v="2017"/>
    <s v="Yes"/>
    <n v="4"/>
    <n v="10"/>
    <s v="Annually"/>
  </r>
  <r>
    <s v="EVS04848"/>
    <n v="34.011657999999997"/>
    <n v="-118.396044"/>
    <s v="1058 Los Angeles Ave"/>
    <x v="16"/>
    <x v="5"/>
    <x v="0"/>
    <x v="0"/>
    <n v="0.3"/>
    <s v="6:00-22:00"/>
    <s v="6:00-22:00"/>
    <d v="1899-12-30T16:04:48"/>
    <n v="3.83"/>
    <n v="74"/>
    <s v="Greenlots"/>
    <n v="150"/>
    <s v="Type 2, Tesla"/>
    <n v="2019"/>
    <s v="Yes"/>
    <n v="3.3"/>
    <n v="4"/>
    <s v="Quarterly"/>
  </r>
  <r>
    <s v="EVS04858"/>
    <n v="-33.852887000000003"/>
    <n v="18.407145"/>
    <s v="913 Cape Town Ave"/>
    <x v="14"/>
    <x v="13"/>
    <x v="7"/>
    <x v="0"/>
    <n v="0.5"/>
    <s v="9:00-18:00"/>
    <s v="9:00-18:00"/>
    <d v="1899-12-30T08:52:48"/>
    <n v="17.29"/>
    <n v="39"/>
    <s v="Tesla"/>
    <n v="22"/>
    <s v="CCS"/>
    <n v="2013"/>
    <s v="No"/>
    <n v="4.2"/>
    <n v="9"/>
    <s v="Monthly"/>
  </r>
  <r>
    <s v="EVS04860"/>
    <n v="37.657333000000001"/>
    <n v="127.048503"/>
    <s v="3020 Seoul Ave"/>
    <x v="6"/>
    <x v="6"/>
    <x v="3"/>
    <x v="0"/>
    <n v="0.32"/>
    <s v="9:00-18:00"/>
    <s v="9:00-18:00"/>
    <d v="1899-12-30T08:52:48"/>
    <n v="2.97"/>
    <n v="14"/>
    <s v="Greenlots"/>
    <n v="50"/>
    <s v="CCS"/>
    <n v="2012"/>
    <s v="Yes"/>
    <n v="4.2"/>
    <n v="8"/>
    <s v="Annually"/>
  </r>
  <r>
    <s v="EVS04862"/>
    <n v="37.635753000000001"/>
    <n v="127.073741"/>
    <s v="1194 Seoul Ave"/>
    <x v="6"/>
    <x v="6"/>
    <x v="3"/>
    <x v="0"/>
    <n v="0.37"/>
    <s v="9:00-18:00"/>
    <s v="9:00-18:00"/>
    <d v="1899-12-30T08:52:48"/>
    <n v="12.65"/>
    <n v="81"/>
    <s v="Greenlots"/>
    <n v="50"/>
    <s v="CHAdeMO"/>
    <n v="2023"/>
    <s v="Yes"/>
    <n v="4.5"/>
    <n v="10"/>
    <s v="Monthly"/>
  </r>
  <r>
    <s v="EVS04864"/>
    <n v="37.537765999999998"/>
    <n v="127.086414"/>
    <s v="265 Seoul Ave"/>
    <x v="6"/>
    <x v="6"/>
    <x v="3"/>
    <x v="0"/>
    <n v="0.17"/>
    <d v="2025-07-24T00:00:00"/>
    <s v="9.00-21.00"/>
    <d v="1900-01-11T00:00:00"/>
    <n v="0.64"/>
    <n v="96"/>
    <s v="ChargePoint"/>
    <n v="350"/>
    <s v="Type 2, CHAdeMO"/>
    <n v="2021"/>
    <s v="No"/>
    <n v="3.5"/>
    <n v="1"/>
    <s v="Monthly"/>
  </r>
  <r>
    <s v="EVS04869"/>
    <n v="34.145392999999999"/>
    <n v="-118.249386"/>
    <s v="5695 Los Angeles Ave"/>
    <x v="16"/>
    <x v="5"/>
    <x v="0"/>
    <x v="0"/>
    <n v="0.22"/>
    <d v="2025-07-24T00:00:00"/>
    <s v="9.00-21.00"/>
    <d v="1900-01-11T00:00:00"/>
    <n v="3.85"/>
    <n v="54"/>
    <s v="Greenlots"/>
    <n v="22"/>
    <s v="Tesla, Type 2"/>
    <n v="2014"/>
    <s v="No"/>
    <n v="3"/>
    <n v="10"/>
    <s v="Annually"/>
  </r>
  <r>
    <s v="EVS04876"/>
    <n v="19.448191999999999"/>
    <n v="-99.167120999999995"/>
    <s v="7971 Mexico City Ave"/>
    <x v="17"/>
    <x v="14"/>
    <x v="0"/>
    <x v="0"/>
    <n v="0.4"/>
    <s v="6:00-22:00"/>
    <s v="6:00-22:00"/>
    <d v="1899-12-30T16:04:48"/>
    <n v="17.45"/>
    <n v="62"/>
    <s v="Greenlots"/>
    <n v="350"/>
    <s v="CHAdeMO, Tesla"/>
    <n v="2017"/>
    <s v="No"/>
    <n v="4.3"/>
    <n v="3"/>
    <s v="Quarterly"/>
  </r>
  <r>
    <s v="EVS04877"/>
    <n v="37.712727000000001"/>
    <n v="-122.311846"/>
    <s v="8281 San Francisco Ave"/>
    <x v="5"/>
    <x v="5"/>
    <x v="0"/>
    <x v="0"/>
    <n v="0.28000000000000003"/>
    <s v="9:00-18:00"/>
    <s v="9:00-18:00"/>
    <d v="1899-12-30T08:52:48"/>
    <n v="15.15"/>
    <n v="51"/>
    <s v="Tesla"/>
    <n v="350"/>
    <s v="CHAdeMO, Tesla"/>
    <n v="2020"/>
    <s v="No"/>
    <n v="4.7"/>
    <n v="10"/>
    <s v="Quarterly"/>
  </r>
  <r>
    <s v="EVS04878"/>
    <n v="55.824401999999999"/>
    <n v="37.665491000000003"/>
    <s v="5090 Moscow Ave"/>
    <x v="1"/>
    <x v="1"/>
    <x v="1"/>
    <x v="0"/>
    <n v="0.46"/>
    <d v="2025-07-24T00:00:00"/>
    <s v="9.00-21.00"/>
    <d v="1900-01-11T00:00:00"/>
    <n v="0.69"/>
    <n v="58"/>
    <s v="Tesla"/>
    <n v="50"/>
    <s v="CHAdeMO, Tesla"/>
    <n v="2018"/>
    <s v="Yes"/>
    <n v="4.2"/>
    <n v="3"/>
    <s v="Monthly"/>
  </r>
  <r>
    <s v="EVS04879"/>
    <n v="-33.841233000000003"/>
    <n v="18.454830000000001"/>
    <s v="1939 Cape Town Ave"/>
    <x v="14"/>
    <x v="13"/>
    <x v="7"/>
    <x v="0"/>
    <n v="0.24"/>
    <d v="2025-07-24T00:00:00"/>
    <s v="9.00-21.00"/>
    <d v="1900-01-11T00:00:00"/>
    <n v="10.83"/>
    <n v="21"/>
    <s v="Greenlots"/>
    <n v="22"/>
    <s v="Type 2"/>
    <n v="2020"/>
    <s v="No"/>
    <n v="4.4000000000000004"/>
    <n v="9"/>
    <s v="Annually"/>
  </r>
  <r>
    <s v="EVS04881"/>
    <n v="-58.640912999999998"/>
    <n v="-106.820179"/>
    <s v="3057 Random Rd"/>
    <x v="11"/>
    <x v="10"/>
    <x v="6"/>
    <x v="0"/>
    <n v="0.23"/>
    <s v="6:00-22:00"/>
    <s v="6:00-22:00"/>
    <d v="1899-12-30T16:04:48"/>
    <n v="8.2899999999999991"/>
    <n v="25"/>
    <s v="Greenlots"/>
    <n v="150"/>
    <s v="CHAdeMO, Tesla"/>
    <n v="2014"/>
    <s v="No"/>
    <n v="4.3"/>
    <n v="4"/>
    <s v="Annually"/>
  </r>
  <r>
    <s v="EVS04882"/>
    <n v="13.734324000000001"/>
    <n v="100.43052900000001"/>
    <s v="8282 Bangkok Ave"/>
    <x v="4"/>
    <x v="4"/>
    <x v="3"/>
    <x v="0"/>
    <n v="0.16"/>
    <s v="6:00-22:00"/>
    <s v="6:00-22:00"/>
    <d v="1899-12-30T16:04:48"/>
    <n v="17.39"/>
    <n v="32"/>
    <s v="Greenlots"/>
    <n v="50"/>
    <s v="Tesla, CCS"/>
    <n v="2013"/>
    <s v="No"/>
    <n v="3.6"/>
    <n v="1"/>
    <s v="Quarterly"/>
  </r>
  <r>
    <s v="EVS04885"/>
    <n v="37.855221"/>
    <n v="-122.459548"/>
    <s v="280 San Francisco Ave"/>
    <x v="5"/>
    <x v="5"/>
    <x v="0"/>
    <x v="0"/>
    <n v="0.19"/>
    <s v="6:00-22:00"/>
    <s v="6:00-22:00"/>
    <d v="1899-12-30T16:04:48"/>
    <n v="1.98"/>
    <n v="95"/>
    <s v="EVgo"/>
    <n v="22"/>
    <s v="Tesla, CCS"/>
    <n v="2010"/>
    <s v="No"/>
    <n v="3.2"/>
    <n v="8"/>
    <s v="Monthly"/>
  </r>
  <r>
    <s v="EVS04886"/>
    <n v="34.119678999999998"/>
    <n v="-118.233088"/>
    <s v="259 Los Angeles Ave"/>
    <x v="16"/>
    <x v="5"/>
    <x v="0"/>
    <x v="0"/>
    <n v="0.38"/>
    <s v="9:00-18:00"/>
    <s v="9:00-18:00"/>
    <d v="1899-12-30T08:52:48"/>
    <n v="1.59"/>
    <n v="32"/>
    <s v="ChargePoint"/>
    <n v="22"/>
    <s v="CCS"/>
    <n v="2015"/>
    <s v="No"/>
    <n v="3.6"/>
    <n v="2"/>
    <s v="Quarterly"/>
  </r>
  <r>
    <s v="EVS04892"/>
    <n v="52.580817000000003"/>
    <n v="13.304516"/>
    <s v="2549 Berlin Ave"/>
    <x v="3"/>
    <x v="3"/>
    <x v="1"/>
    <x v="0"/>
    <n v="0.16"/>
    <d v="2025-07-24T00:00:00"/>
    <s v="9.00-21.00"/>
    <d v="1900-01-11T00:00:00"/>
    <n v="4.45"/>
    <n v="26"/>
    <s v="Tesla"/>
    <n v="150"/>
    <s v="CCS"/>
    <n v="2013"/>
    <s v="No"/>
    <n v="4.4000000000000004"/>
    <n v="5"/>
    <s v="Monthly"/>
  </r>
  <r>
    <s v="EVS04895"/>
    <n v="-33.813333"/>
    <n v="18.557189000000001"/>
    <s v="2205 Cape Town Ave"/>
    <x v="14"/>
    <x v="13"/>
    <x v="7"/>
    <x v="0"/>
    <n v="0.46"/>
    <d v="2025-07-24T00:00:00"/>
    <s v="9.00-21.00"/>
    <d v="1900-01-11T00:00:00"/>
    <n v="13.23"/>
    <n v="79"/>
    <s v="Tesla"/>
    <n v="22"/>
    <s v="Type 2, CHAdeMO"/>
    <n v="2020"/>
    <s v="No"/>
    <n v="3.5"/>
    <n v="1"/>
    <s v="Annually"/>
  </r>
  <r>
    <s v="EVS04896"/>
    <n v="19.446925"/>
    <n v="-99.028238000000002"/>
    <s v="2368 Mexico City Ave"/>
    <x v="17"/>
    <x v="14"/>
    <x v="0"/>
    <x v="0"/>
    <n v="0.36"/>
    <s v="9:00-18:00"/>
    <s v="9:00-18:00"/>
    <d v="1899-12-30T08:52:48"/>
    <n v="18.5"/>
    <n v="70"/>
    <s v="ChargePoint"/>
    <n v="350"/>
    <s v="CHAdeMO, Tesla"/>
    <n v="2018"/>
    <s v="Yes"/>
    <n v="3.8"/>
    <n v="5"/>
    <s v="Annually"/>
  </r>
  <r>
    <s v="EVS04899"/>
    <n v="19.047799999999999"/>
    <n v="72.827922000000001"/>
    <s v="1008 Mumbai Ave"/>
    <x v="13"/>
    <x v="12"/>
    <x v="3"/>
    <x v="0"/>
    <n v="0.13"/>
    <d v="2025-07-24T00:00:00"/>
    <s v="9.00-21.00"/>
    <d v="1900-01-11T00:00:00"/>
    <n v="6.56"/>
    <n v="37"/>
    <s v="Ionity"/>
    <n v="150"/>
    <s v="Type 2"/>
    <n v="2023"/>
    <s v="No"/>
    <n v="3.7"/>
    <n v="8"/>
    <s v="Quarterly"/>
  </r>
  <r>
    <s v="EVS04906"/>
    <n v="37.527855000000002"/>
    <n v="126.933729"/>
    <s v="9813 Seoul Ave"/>
    <x v="6"/>
    <x v="6"/>
    <x v="3"/>
    <x v="0"/>
    <n v="0.46"/>
    <s v="6:00-22:00"/>
    <s v="6:00-22:00"/>
    <d v="1899-12-30T16:04:48"/>
    <n v="1.86"/>
    <n v="76"/>
    <s v="Ionity"/>
    <n v="50"/>
    <s v="CCS, Type 2"/>
    <n v="2021"/>
    <s v="No"/>
    <n v="3.8"/>
    <n v="10"/>
    <s v="Annually"/>
  </r>
  <r>
    <s v="EVS04909"/>
    <n v="13.739008"/>
    <n v="100.574245"/>
    <s v="1667 Bangkok Ave"/>
    <x v="4"/>
    <x v="4"/>
    <x v="3"/>
    <x v="0"/>
    <n v="0.49"/>
    <s v="6:00-22:00"/>
    <s v="6:00-22:00"/>
    <d v="1899-12-30T16:04:48"/>
    <n v="1.6"/>
    <n v="84"/>
    <s v="Tesla"/>
    <n v="22"/>
    <s v="CCS"/>
    <n v="2021"/>
    <s v="Yes"/>
    <n v="3.9"/>
    <n v="10"/>
    <s v="Annually"/>
  </r>
  <r>
    <s v="EVS04912"/>
    <n v="-33.810675000000003"/>
    <n v="18.597408999999999"/>
    <s v="7837 Cape Town Ave"/>
    <x v="14"/>
    <x v="13"/>
    <x v="7"/>
    <x v="0"/>
    <n v="0.28000000000000003"/>
    <d v="2025-07-24T00:00:00"/>
    <s v="9.00-21.00"/>
    <d v="1900-01-11T00:00:00"/>
    <n v="15.25"/>
    <n v="98"/>
    <s v="Greenlots"/>
    <n v="22"/>
    <s v="Type 2, CHAdeMO"/>
    <n v="2020"/>
    <s v="No"/>
    <n v="4.0999999999999996"/>
    <n v="1"/>
    <s v="Annually"/>
  </r>
  <r>
    <s v="EVS04920"/>
    <n v="-33.797384999999998"/>
    <n v="151.21642700000001"/>
    <s v="9934 Sydney Ave"/>
    <x v="9"/>
    <x v="8"/>
    <x v="5"/>
    <x v="0"/>
    <n v="0.19"/>
    <s v="9:00-18:00"/>
    <s v="9:00-18:00"/>
    <d v="1899-12-30T08:52:48"/>
    <n v="16.440000000000001"/>
    <n v="92"/>
    <s v="EVgo"/>
    <n v="150"/>
    <s v="CCS, Type 2"/>
    <n v="2013"/>
    <s v="No"/>
    <n v="3.7"/>
    <n v="2"/>
    <s v="Quarterly"/>
  </r>
  <r>
    <s v="EVS04921"/>
    <n v="80.766678999999996"/>
    <n v="71.734375"/>
    <s v="9853 Random Rd"/>
    <x v="19"/>
    <x v="2"/>
    <x v="2"/>
    <x v="0"/>
    <n v="0.17"/>
    <s v="9:00-18:00"/>
    <s v="9:00-18:00"/>
    <d v="1899-12-30T08:52:48"/>
    <n v="16.399999999999999"/>
    <n v="68"/>
    <s v="Ionity"/>
    <n v="350"/>
    <s v="Tesla, Type 2"/>
    <n v="2020"/>
    <s v="No"/>
    <n v="4.9000000000000004"/>
    <n v="3"/>
    <s v="Quarterly"/>
  </r>
  <r>
    <s v="EVS04922"/>
    <n v="13.769681"/>
    <n v="100.580665"/>
    <s v="6835 Bangkok Ave"/>
    <x v="4"/>
    <x v="4"/>
    <x v="3"/>
    <x v="0"/>
    <n v="0.25"/>
    <d v="2025-07-24T00:00:00"/>
    <s v="9.00-21.00"/>
    <d v="1900-01-11T00:00:00"/>
    <n v="11.68"/>
    <n v="56"/>
    <s v="Greenlots"/>
    <n v="150"/>
    <s v="CHAdeMO, Type 2"/>
    <n v="2020"/>
    <s v="No"/>
    <n v="3.6"/>
    <n v="7"/>
    <s v="Annually"/>
  </r>
  <r>
    <s v="EVS04924"/>
    <n v="-33.761349000000003"/>
    <n v="151.246914"/>
    <s v="4888 Sydney Ave"/>
    <x v="9"/>
    <x v="8"/>
    <x v="5"/>
    <x v="0"/>
    <n v="0.34"/>
    <s v="9:00-18:00"/>
    <s v="9:00-18:00"/>
    <d v="1899-12-30T08:52:48"/>
    <n v="7.69"/>
    <n v="44"/>
    <s v="Tesla"/>
    <n v="22"/>
    <s v="Tesla"/>
    <n v="2022"/>
    <s v="No"/>
    <n v="4.4000000000000004"/>
    <n v="3"/>
    <s v="Quarterly"/>
  </r>
  <r>
    <s v="EVS04928"/>
    <n v="41.888941000000003"/>
    <n v="-87.735029999999995"/>
    <s v="9570 Chicago Ave"/>
    <x v="7"/>
    <x v="5"/>
    <x v="0"/>
    <x v="0"/>
    <n v="0.45"/>
    <s v="9:00-18:00"/>
    <s v="9:00-18:00"/>
    <d v="1899-12-30T08:52:48"/>
    <n v="11.88"/>
    <n v="72"/>
    <s v="Tesla"/>
    <n v="350"/>
    <s v="CHAdeMO, Tesla"/>
    <n v="2010"/>
    <s v="No"/>
    <n v="3.2"/>
    <n v="2"/>
    <s v="Quarterly"/>
  </r>
  <r>
    <s v="EVS04929"/>
    <n v="-33.723609000000003"/>
    <n v="151.210092"/>
    <s v="284 Sydney Ave"/>
    <x v="9"/>
    <x v="8"/>
    <x v="5"/>
    <x v="0"/>
    <n v="0.4"/>
    <s v="9:00-18:00"/>
    <s v="9:00-18:00"/>
    <d v="1899-12-30T08:52:48"/>
    <n v="2.4300000000000002"/>
    <n v="91"/>
    <s v="EVgo"/>
    <n v="150"/>
    <s v="Type 2"/>
    <n v="2017"/>
    <s v="Yes"/>
    <n v="4.5999999999999996"/>
    <n v="6"/>
    <s v="Annually"/>
  </r>
  <r>
    <s v="EVS04930"/>
    <n v="25.218502000000001"/>
    <n v="55.379218000000002"/>
    <s v="9340 Dubai Ave"/>
    <x v="12"/>
    <x v="11"/>
    <x v="3"/>
    <x v="0"/>
    <n v="0.32"/>
    <s v="6:00-22:00"/>
    <s v="6:00-22:00"/>
    <d v="1899-12-30T16:04:48"/>
    <n v="0.67"/>
    <n v="65"/>
    <s v="Tesla"/>
    <n v="50"/>
    <s v="Tesla, CHAdeMO"/>
    <n v="2012"/>
    <s v="No"/>
    <n v="3"/>
    <n v="9"/>
    <s v="Monthly"/>
  </r>
  <r>
    <s v="EVS04931"/>
    <n v="-77.662235999999993"/>
    <n v="50.613629000000003"/>
    <s v="1290 Random Rd"/>
    <x v="11"/>
    <x v="10"/>
    <x v="6"/>
    <x v="0"/>
    <n v="0.42"/>
    <d v="2025-07-24T00:00:00"/>
    <s v="9.00-21.00"/>
    <d v="1900-01-11T00:00:00"/>
    <n v="13.31"/>
    <n v="79"/>
    <s v="Greenlots"/>
    <n v="350"/>
    <s v="CCS, Type 2"/>
    <n v="2022"/>
    <s v="Yes"/>
    <n v="3.3"/>
    <n v="2"/>
    <s v="Quarterly"/>
  </r>
  <r>
    <s v="EVS04934"/>
    <n v="-33.859304999999999"/>
    <n v="18.549098000000001"/>
    <s v="8087 Cape Town Ave"/>
    <x v="14"/>
    <x v="13"/>
    <x v="7"/>
    <x v="0"/>
    <n v="0.15"/>
    <s v="9:00-18:00"/>
    <s v="9:00-18:00"/>
    <d v="1899-12-30T08:52:48"/>
    <n v="12"/>
    <n v="100"/>
    <s v="Tesla"/>
    <n v="350"/>
    <s v="Tesla, Type 2"/>
    <n v="2016"/>
    <s v="Yes"/>
    <n v="3.5"/>
    <n v="6"/>
    <s v="Annually"/>
  </r>
  <r>
    <s v="EVS04937"/>
    <n v="55.827713000000003"/>
    <n v="37.628160000000001"/>
    <s v="7704 Moscow Ave"/>
    <x v="1"/>
    <x v="1"/>
    <x v="1"/>
    <x v="0"/>
    <n v="0.39"/>
    <d v="2025-07-24T00:00:00"/>
    <s v="9.00-21.00"/>
    <d v="1900-01-11T00:00:00"/>
    <n v="16.79"/>
    <n v="79"/>
    <s v="Ionity"/>
    <n v="350"/>
    <s v="Tesla"/>
    <n v="2023"/>
    <s v="Yes"/>
    <n v="3.3"/>
    <n v="10"/>
    <s v="Annually"/>
  </r>
  <r>
    <s v="EVS04940"/>
    <n v="41.924714000000002"/>
    <n v="-87.607545999999999"/>
    <s v="2614 Chicago Ave"/>
    <x v="7"/>
    <x v="5"/>
    <x v="0"/>
    <x v="0"/>
    <n v="0.47"/>
    <d v="2025-07-24T00:00:00"/>
    <s v="9.00-21.00"/>
    <d v="1900-01-11T00:00:00"/>
    <n v="4.2300000000000004"/>
    <n v="37"/>
    <s v="Greenlots"/>
    <n v="150"/>
    <s v="Type 2, CHAdeMO"/>
    <n v="2012"/>
    <s v="Yes"/>
    <n v="4.4000000000000004"/>
    <n v="10"/>
    <s v="Quarterly"/>
  </r>
  <r>
    <s v="EVS04946"/>
    <n v="19.032318"/>
    <n v="72.902384999999995"/>
    <s v="7776 Mumbai Ave"/>
    <x v="13"/>
    <x v="12"/>
    <x v="3"/>
    <x v="0"/>
    <n v="0.2"/>
    <s v="9:00-18:00"/>
    <s v="9:00-18:00"/>
    <d v="1899-12-30T08:52:48"/>
    <n v="17.13"/>
    <n v="68"/>
    <s v="Tesla"/>
    <n v="350"/>
    <s v="CHAdeMO"/>
    <n v="2011"/>
    <s v="Yes"/>
    <n v="3"/>
    <n v="6"/>
    <s v="Monthly"/>
  </r>
  <r>
    <s v="EVS04948"/>
    <n v="19.485468000000001"/>
    <n v="-99.10369"/>
    <s v="3687 Mexico City Ave"/>
    <x v="17"/>
    <x v="14"/>
    <x v="0"/>
    <x v="0"/>
    <n v="0.25"/>
    <d v="2025-07-24T00:00:00"/>
    <s v="9.00-21.00"/>
    <d v="1900-01-11T00:00:00"/>
    <n v="15.29"/>
    <n v="30"/>
    <s v="EVgo"/>
    <n v="150"/>
    <s v="Tesla"/>
    <n v="2015"/>
    <s v="No"/>
    <n v="3.7"/>
    <n v="8"/>
    <s v="Monthly"/>
  </r>
  <r>
    <s v="EVS04949"/>
    <n v="43.712246"/>
    <n v="-79.485820000000004"/>
    <s v="7053 Toronto Ave"/>
    <x v="0"/>
    <x v="0"/>
    <x v="0"/>
    <x v="0"/>
    <n v="0.5"/>
    <d v="2025-07-24T00:00:00"/>
    <s v="9.00-21.00"/>
    <d v="1900-01-11T00:00:00"/>
    <n v="11.35"/>
    <n v="83"/>
    <s v="Tesla"/>
    <n v="150"/>
    <s v="Type 2"/>
    <n v="2015"/>
    <s v="Yes"/>
    <n v="3.9"/>
    <n v="5"/>
    <s v="Quarterly"/>
  </r>
  <r>
    <s v="EVS04954"/>
    <n v="-23.690940999999999"/>
    <n v="-46.596885"/>
    <s v="7863 SÃ£o Paulo Ave"/>
    <x v="8"/>
    <x v="7"/>
    <x v="4"/>
    <x v="0"/>
    <n v="0.21"/>
    <d v="2025-07-24T00:00:00"/>
    <s v="9.00-21.00"/>
    <d v="1900-01-11T00:00:00"/>
    <n v="1.99"/>
    <n v="90"/>
    <s v="Tesla"/>
    <n v="50"/>
    <s v="Tesla, CCS"/>
    <n v="2017"/>
    <s v="Yes"/>
    <n v="3.6"/>
    <n v="4"/>
    <s v="Monthly"/>
  </r>
  <r>
    <s v="EVS04973"/>
    <n v="41.883628999999999"/>
    <n v="-87.738923"/>
    <s v="1588 Chicago Ave"/>
    <x v="7"/>
    <x v="5"/>
    <x v="0"/>
    <x v="0"/>
    <n v="0.33"/>
    <s v="9:00-18:00"/>
    <s v="9:00-18:00"/>
    <d v="1899-12-30T08:52:48"/>
    <n v="6.79"/>
    <n v="79"/>
    <s v="ChargePoint"/>
    <n v="350"/>
    <s v="Type 2, CHAdeMO"/>
    <n v="2015"/>
    <s v="Yes"/>
    <n v="4.4000000000000004"/>
    <n v="1"/>
    <s v="Quarterly"/>
  </r>
  <r>
    <s v="EVS04975"/>
    <n v="37.667301000000002"/>
    <n v="126.94569"/>
    <s v="4379 Seoul Ave"/>
    <x v="6"/>
    <x v="6"/>
    <x v="3"/>
    <x v="0"/>
    <n v="0.16"/>
    <s v="6:00-22:00"/>
    <s v="6:00-22:00"/>
    <d v="1899-12-30T16:04:48"/>
    <n v="12.16"/>
    <n v="20"/>
    <s v="ChargePoint"/>
    <n v="22"/>
    <s v="CCS, Type 2"/>
    <n v="2022"/>
    <s v="No"/>
    <n v="4"/>
    <n v="1"/>
    <s v="Annually"/>
  </r>
  <r>
    <s v="EVS04976"/>
    <n v="37.777113"/>
    <n v="-122.42698900000001"/>
    <s v="958 San Francisco Ave"/>
    <x v="5"/>
    <x v="5"/>
    <x v="0"/>
    <x v="0"/>
    <n v="0.32"/>
    <s v="6:00-22:00"/>
    <s v="6:00-22:00"/>
    <d v="1899-12-30T16:04:48"/>
    <n v="7.65"/>
    <n v="51"/>
    <s v="Ionity"/>
    <n v="50"/>
    <s v="CCS"/>
    <n v="2013"/>
    <s v="No"/>
    <n v="4.2"/>
    <n v="6"/>
    <s v="Quarterly"/>
  </r>
  <r>
    <s v="EVS04977"/>
    <n v="25.245000000000001"/>
    <n v="55.310675000000003"/>
    <s v="2203 Dubai Ave"/>
    <x v="12"/>
    <x v="11"/>
    <x v="3"/>
    <x v="0"/>
    <n v="0.33"/>
    <s v="6:00-22:00"/>
    <s v="6:00-22:00"/>
    <d v="1899-12-30T16:04:48"/>
    <n v="8.48"/>
    <n v="48"/>
    <s v="ChargePoint"/>
    <n v="50"/>
    <s v="CHAdeMO"/>
    <n v="2022"/>
    <s v="No"/>
    <n v="4.7"/>
    <n v="2"/>
    <s v="Annually"/>
  </r>
  <r>
    <s v="EVS04978"/>
    <n v="-33.870646999999998"/>
    <n v="18.472864000000001"/>
    <s v="6700 Cape Town Ave"/>
    <x v="14"/>
    <x v="13"/>
    <x v="7"/>
    <x v="0"/>
    <n v="0.37"/>
    <s v="6:00-22:00"/>
    <s v="6:00-22:00"/>
    <d v="1899-12-30T16:04:48"/>
    <n v="17.64"/>
    <n v="22"/>
    <s v="Tesla"/>
    <n v="150"/>
    <s v="Type 2"/>
    <n v="2011"/>
    <s v="No"/>
    <n v="4.7"/>
    <n v="6"/>
    <s v="Annually"/>
  </r>
  <r>
    <s v="EVS04985"/>
    <n v="39.930563999999997"/>
    <n v="116.342698"/>
    <s v="8162 Beijing Ave"/>
    <x v="10"/>
    <x v="9"/>
    <x v="3"/>
    <x v="0"/>
    <n v="0.24"/>
    <s v="6:00-22:00"/>
    <s v="6:00-22:00"/>
    <d v="1899-12-30T16:04:48"/>
    <n v="15.23"/>
    <n v="90"/>
    <s v="ChargePoint"/>
    <n v="150"/>
    <s v="CHAdeMO, Tesla"/>
    <n v="2023"/>
    <s v="Yes"/>
    <n v="3.9"/>
    <n v="3"/>
    <s v="Monthly"/>
  </r>
  <r>
    <s v="EVS04987"/>
    <n v="18.998066000000001"/>
    <n v="72.930493999999996"/>
    <s v="3480 Mumbai Ave"/>
    <x v="13"/>
    <x v="12"/>
    <x v="3"/>
    <x v="0"/>
    <n v="0.28999999999999998"/>
    <d v="2025-07-24T00:00:00"/>
    <s v="9.00-21.00"/>
    <d v="1900-01-11T00:00:00"/>
    <n v="10.36"/>
    <n v="13"/>
    <s v="Greenlots"/>
    <n v="150"/>
    <s v="Tesla"/>
    <n v="2017"/>
    <s v="Yes"/>
    <n v="3.7"/>
    <n v="10"/>
    <s v="Monthly"/>
  </r>
  <r>
    <s v="EVS04989"/>
    <n v="41.964911999999998"/>
    <n v="-87.607881000000006"/>
    <s v="6347 Chicago Ave"/>
    <x v="7"/>
    <x v="5"/>
    <x v="0"/>
    <x v="0"/>
    <n v="0.28999999999999998"/>
    <s v="6:00-22:00"/>
    <s v="6:00-22:00"/>
    <d v="1899-12-30T16:04:48"/>
    <n v="17.43"/>
    <n v="22"/>
    <s v="Ionity"/>
    <n v="50"/>
    <s v="CHAdeMO"/>
    <n v="2022"/>
    <s v="Yes"/>
    <n v="4.3"/>
    <n v="7"/>
    <s v="Annually"/>
  </r>
  <r>
    <s v="EVS04993"/>
    <n v="13.884893999999999"/>
    <n v="100.40166600000001"/>
    <s v="3795 Bangkok Ave"/>
    <x v="4"/>
    <x v="4"/>
    <x v="3"/>
    <x v="0"/>
    <n v="0.32"/>
    <s v="9:00-18:00"/>
    <s v="9:00-18:00"/>
    <d v="1899-12-30T08:52:48"/>
    <n v="2.61"/>
    <n v="30"/>
    <s v="Greenlots"/>
    <n v="150"/>
    <s v="CHAdeMO, CCS"/>
    <n v="2012"/>
    <s v="Yes"/>
    <n v="4.2"/>
    <n v="2"/>
    <s v="Annually"/>
  </r>
  <r>
    <s v="EVS04995"/>
    <n v="-23.595699"/>
    <n v="-46.615751000000003"/>
    <s v="6142 SÃ£o Paulo Ave"/>
    <x v="8"/>
    <x v="7"/>
    <x v="4"/>
    <x v="0"/>
    <n v="0.24"/>
    <s v="6:00-22:00"/>
    <s v="6:00-22:00"/>
    <d v="1899-12-30T16:04:48"/>
    <n v="16.649999999999999"/>
    <n v="46"/>
    <s v="Ionity"/>
    <n v="50"/>
    <s v="CCS, Type 2"/>
    <n v="2011"/>
    <s v="No"/>
    <n v="3.4"/>
    <n v="6"/>
    <s v="Annually"/>
  </r>
  <r>
    <s v="EVS04997"/>
    <n v="-23.503533999999998"/>
    <n v="-46.535017000000003"/>
    <s v="5494 SÃ£o Paulo Ave"/>
    <x v="8"/>
    <x v="7"/>
    <x v="4"/>
    <x v="0"/>
    <n v="0.22"/>
    <d v="2025-07-24T00:00:00"/>
    <s v="9.00-21.00"/>
    <d v="1900-01-11T00:00:00"/>
    <n v="16.920000000000002"/>
    <n v="68"/>
    <s v="Tesla"/>
    <n v="350"/>
    <s v="CCS"/>
    <n v="2010"/>
    <s v="Yes"/>
    <n v="4.5999999999999996"/>
    <n v="10"/>
    <s v="Quarterly"/>
  </r>
  <r>
    <s v="EVS00001"/>
    <n v="-33.400998000000001"/>
    <n v="77.974971999999994"/>
    <s v="4826 Random Rd"/>
    <x v="11"/>
    <x v="10"/>
    <x v="6"/>
    <x v="1"/>
    <n v="0.27"/>
    <s v="9:00-18:00"/>
    <s v="9:00-18:00"/>
    <d v="1899-12-30T08:52:48"/>
    <n v="4.95"/>
    <n v="35"/>
    <s v="EVgo"/>
    <n v="350"/>
    <s v="CCS, CHAdeMO"/>
    <n v="2013"/>
    <s v="Yes"/>
    <n v="4"/>
    <n v="7"/>
    <s v="Annually"/>
  </r>
  <r>
    <s v="EVS00003"/>
    <n v="13.776092"/>
    <n v="100.41277599999999"/>
    <s v="5974 Bangkok Ave"/>
    <x v="4"/>
    <x v="4"/>
    <x v="3"/>
    <x v="1"/>
    <n v="0.48"/>
    <s v="6:00-22:00"/>
    <s v="6:00-22:00"/>
    <d v="1899-12-30T16:04:48"/>
    <n v="8.5399999999999991"/>
    <n v="24"/>
    <s v="ChargePoint"/>
    <n v="50"/>
    <s v="Type 2, CCS"/>
    <n v="2019"/>
    <s v="No"/>
    <n v="3.6"/>
    <n v="9"/>
    <s v="Annually"/>
  </r>
  <r>
    <s v="EVS00005"/>
    <n v="19.119865000000001"/>
    <n v="72.913368000000006"/>
    <s v="5704 Mumbai Ave"/>
    <x v="13"/>
    <x v="12"/>
    <x v="3"/>
    <x v="1"/>
    <n v="0.11"/>
    <s v="9:00-18:00"/>
    <s v="9:00-18:00"/>
    <d v="1899-12-30T08:52:48"/>
    <n v="9.76"/>
    <n v="19"/>
    <s v="EVgo"/>
    <n v="350"/>
    <s v="CCS"/>
    <n v="2015"/>
    <s v="Yes"/>
    <n v="3.7"/>
    <n v="6"/>
    <s v="Annually"/>
  </r>
  <r>
    <s v="EVS00006"/>
    <n v="-23.695008000000001"/>
    <n v="-46.548186999999999"/>
    <s v="1545 SÃ£o Paulo Ave"/>
    <x v="8"/>
    <x v="7"/>
    <x v="4"/>
    <x v="1"/>
    <n v="0.22"/>
    <s v="6:00-22:00"/>
    <s v="6:00-22:00"/>
    <d v="1899-12-30T16:04:48"/>
    <n v="2.02"/>
    <n v="39"/>
    <s v="Ionity"/>
    <n v="350"/>
    <s v="Tesla"/>
    <n v="2016"/>
    <s v="Yes"/>
    <n v="3.2"/>
    <n v="9"/>
    <s v="Quarterly"/>
  </r>
  <r>
    <s v="EVS00008"/>
    <n v="13.715560999999999"/>
    <n v="100.561468"/>
    <s v="7684 Bangkok Ave"/>
    <x v="4"/>
    <x v="4"/>
    <x v="3"/>
    <x v="1"/>
    <n v="0.26"/>
    <d v="2025-07-24T00:00:00"/>
    <s v="9.00-21.00"/>
    <d v="1900-01-11T00:00:00"/>
    <n v="3.63"/>
    <n v="72"/>
    <s v="Ionity"/>
    <n v="350"/>
    <s v="Tesla"/>
    <n v="2013"/>
    <s v="Yes"/>
    <n v="4.3"/>
    <n v="9"/>
    <s v="Annually"/>
  </r>
  <r>
    <s v="EVS00009"/>
    <n v="41.807653000000002"/>
    <n v="-87.755348999999995"/>
    <s v="6203 Chicago Ave"/>
    <x v="7"/>
    <x v="5"/>
    <x v="0"/>
    <x v="1"/>
    <n v="0.49"/>
    <s v="9:00-18:00"/>
    <s v="9:00-18:00"/>
    <d v="1899-12-30T08:52:48"/>
    <n v="6.68"/>
    <n v="68"/>
    <s v="Greenlots"/>
    <n v="350"/>
    <s v="CCS"/>
    <n v="2013"/>
    <s v="No"/>
    <n v="3.4"/>
    <n v="1"/>
    <s v="Monthly"/>
  </r>
  <r>
    <s v="EVS00010"/>
    <n v="39.968701000000003"/>
    <n v="116.433865"/>
    <s v="4339 Beijing Ave"/>
    <x v="10"/>
    <x v="9"/>
    <x v="3"/>
    <x v="1"/>
    <n v="0.37"/>
    <s v="9:00-18:00"/>
    <s v="9:00-18:00"/>
    <d v="1899-12-30T08:52:48"/>
    <n v="19.13"/>
    <n v="82"/>
    <s v="Tesla"/>
    <n v="150"/>
    <s v="CCS, Tesla"/>
    <n v="2023"/>
    <s v="No"/>
    <n v="4.4000000000000004"/>
    <n v="5"/>
    <s v="Quarterly"/>
  </r>
  <r>
    <s v="EVS00014"/>
    <n v="41.847034999999998"/>
    <n v="-87.670005000000003"/>
    <s v="9047 Chicago Ave"/>
    <x v="7"/>
    <x v="5"/>
    <x v="0"/>
    <x v="1"/>
    <n v="0.16"/>
    <d v="2025-07-24T00:00:00"/>
    <s v="9.00-21.00"/>
    <d v="1900-01-11T00:00:00"/>
    <n v="3.21"/>
    <n v="66"/>
    <s v="Tesla"/>
    <n v="50"/>
    <s v="Tesla"/>
    <n v="2012"/>
    <s v="Yes"/>
    <n v="3.5"/>
    <n v="9"/>
    <s v="Annually"/>
  </r>
  <r>
    <s v="EVS00015"/>
    <n v="25.392095999999999"/>
    <n v="55.286180000000002"/>
    <s v="3451 Dubai Ave"/>
    <x v="12"/>
    <x v="11"/>
    <x v="3"/>
    <x v="1"/>
    <n v="0.41"/>
    <d v="2025-07-24T00:00:00"/>
    <s v="9.00-21.00"/>
    <d v="1900-01-11T00:00:00"/>
    <n v="16.7"/>
    <n v="46"/>
    <s v="EVgo"/>
    <n v="350"/>
    <s v="CCS, Tesla"/>
    <n v="2013"/>
    <s v="Yes"/>
    <n v="3.4"/>
    <n v="10"/>
    <s v="Quarterly"/>
  </r>
  <r>
    <s v="EVS00016"/>
    <n v="25.335830999999999"/>
    <n v="55.227629"/>
    <s v="3518 Dubai Ave"/>
    <x v="12"/>
    <x v="11"/>
    <x v="3"/>
    <x v="1"/>
    <n v="0.34"/>
    <s v="6:00-22:00"/>
    <s v="6:00-22:00"/>
    <d v="1899-12-30T16:04:48"/>
    <n v="15.84"/>
    <n v="89"/>
    <s v="EVgo"/>
    <n v="22"/>
    <s v="CCS"/>
    <n v="2020"/>
    <s v="No"/>
    <n v="3.9"/>
    <n v="9"/>
    <s v="Quarterly"/>
  </r>
  <r>
    <s v="EVS00022"/>
    <n v="55.738402000000001"/>
    <n v="37.675763000000003"/>
    <s v="9338 Moscow Ave"/>
    <x v="1"/>
    <x v="1"/>
    <x v="1"/>
    <x v="1"/>
    <n v="0.1"/>
    <d v="2025-07-24T00:00:00"/>
    <s v="9.00-21.00"/>
    <d v="1900-01-11T00:00:00"/>
    <n v="5.45"/>
    <n v="47"/>
    <s v="Tesla"/>
    <n v="350"/>
    <s v="CCS"/>
    <n v="2020"/>
    <s v="No"/>
    <n v="4.7"/>
    <n v="5"/>
    <s v="Quarterly"/>
  </r>
  <r>
    <s v="EVS00023"/>
    <n v="-33.826489000000002"/>
    <n v="18.54196"/>
    <s v="1194 Cape Town Ave"/>
    <x v="14"/>
    <x v="13"/>
    <x v="7"/>
    <x v="1"/>
    <n v="0.43"/>
    <s v="9:00-18:00"/>
    <s v="9:00-18:00"/>
    <d v="1899-12-30T08:52:48"/>
    <n v="15.05"/>
    <n v="14"/>
    <s v="Greenlots"/>
    <n v="350"/>
    <s v="CHAdeMO, Tesla"/>
    <n v="2020"/>
    <s v="Yes"/>
    <n v="4.2"/>
    <n v="10"/>
    <s v="Annually"/>
  </r>
  <r>
    <s v="EVS00031"/>
    <n v="53.038440000000001"/>
    <n v="17.213144"/>
    <s v="8491 Random Rd"/>
    <x v="31"/>
    <x v="21"/>
    <x v="1"/>
    <x v="1"/>
    <n v="0.17"/>
    <d v="2025-07-24T00:00:00"/>
    <s v="9.00-21.00"/>
    <d v="1900-01-11T00:00:00"/>
    <n v="9.1300000000000008"/>
    <n v="36"/>
    <s v="Tesla"/>
    <n v="22"/>
    <s v="CHAdeMO, CCS"/>
    <n v="2018"/>
    <s v="Yes"/>
    <n v="3.6"/>
    <n v="5"/>
    <s v="Quarterly"/>
  </r>
  <r>
    <s v="EVS00032"/>
    <n v="39.999797000000001"/>
    <n v="116.34571200000001"/>
    <s v="3787 Beijing Ave"/>
    <x v="10"/>
    <x v="9"/>
    <x v="3"/>
    <x v="1"/>
    <n v="0.19"/>
    <s v="9:00-18:00"/>
    <s v="9:00-18:00"/>
    <d v="1899-12-30T08:52:48"/>
    <n v="18.440000000000001"/>
    <n v="90"/>
    <s v="Tesla"/>
    <n v="150"/>
    <s v="Tesla, Type 2"/>
    <n v="2020"/>
    <s v="Yes"/>
    <n v="4.0999999999999996"/>
    <n v="3"/>
    <s v="Quarterly"/>
  </r>
  <r>
    <s v="EVS00035"/>
    <n v="41.868532000000002"/>
    <n v="-87.602874999999997"/>
    <s v="9647 Chicago Ave"/>
    <x v="7"/>
    <x v="5"/>
    <x v="0"/>
    <x v="1"/>
    <n v="0.22"/>
    <s v="9:00-18:00"/>
    <s v="9:00-18:00"/>
    <d v="1899-12-30T08:52:48"/>
    <n v="9.6999999999999993"/>
    <n v="16"/>
    <s v="Ionity"/>
    <n v="50"/>
    <s v="CHAdeMO"/>
    <n v="2015"/>
    <s v="Yes"/>
    <n v="4.4000000000000004"/>
    <n v="2"/>
    <s v="Annually"/>
  </r>
  <r>
    <s v="EVS00036"/>
    <n v="43.634205000000001"/>
    <n v="-79.494220999999996"/>
    <s v="1648 Toronto Ave"/>
    <x v="0"/>
    <x v="0"/>
    <x v="0"/>
    <x v="1"/>
    <n v="0.39"/>
    <s v="6:00-22:00"/>
    <s v="6:00-22:00"/>
    <d v="1899-12-30T16:04:48"/>
    <n v="10.84"/>
    <n v="21"/>
    <s v="Greenlots"/>
    <n v="22"/>
    <s v="Type 2, Tesla"/>
    <n v="2012"/>
    <s v="Yes"/>
    <n v="4.7"/>
    <n v="4"/>
    <s v="Monthly"/>
  </r>
  <r>
    <s v="EVS00040"/>
    <n v="-33.726294000000003"/>
    <n v="18.460785999999999"/>
    <s v="6005 Cape Town Ave"/>
    <x v="14"/>
    <x v="13"/>
    <x v="7"/>
    <x v="1"/>
    <n v="0.41"/>
    <d v="2025-07-24T00:00:00"/>
    <s v="9.00-21.00"/>
    <d v="1900-01-11T00:00:00"/>
    <n v="14.62"/>
    <n v="15"/>
    <s v="Tesla"/>
    <n v="50"/>
    <s v="CHAdeMO, Tesla"/>
    <n v="2012"/>
    <s v="No"/>
    <n v="4.9000000000000004"/>
    <n v="1"/>
    <s v="Annually"/>
  </r>
  <r>
    <s v="EVS00045"/>
    <n v="-33.737572"/>
    <n v="151.335511"/>
    <s v="7799 Sydney Ave"/>
    <x v="9"/>
    <x v="8"/>
    <x v="5"/>
    <x v="1"/>
    <n v="0.4"/>
    <s v="9:00-18:00"/>
    <s v="9:00-18:00"/>
    <d v="1899-12-30T08:52:48"/>
    <n v="19.670000000000002"/>
    <n v="78"/>
    <s v="Ionity"/>
    <n v="22"/>
    <s v="Tesla"/>
    <n v="2018"/>
    <s v="Yes"/>
    <n v="4.4000000000000004"/>
    <n v="3"/>
    <s v="Quarterly"/>
  </r>
  <r>
    <s v="EVS00050"/>
    <n v="34.185960000000001"/>
    <n v="-118.347082"/>
    <s v="8531 Los Angeles Ave"/>
    <x v="16"/>
    <x v="5"/>
    <x v="0"/>
    <x v="1"/>
    <n v="0.47"/>
    <d v="2025-07-24T00:00:00"/>
    <s v="9.00-21.00"/>
    <d v="1900-01-11T00:00:00"/>
    <n v="2.4900000000000002"/>
    <n v="26"/>
    <s v="ChargePoint"/>
    <n v="150"/>
    <s v="Tesla"/>
    <n v="2023"/>
    <s v="Yes"/>
    <n v="4.3"/>
    <n v="9"/>
    <s v="Monthly"/>
  </r>
  <r>
    <s v="EVS00052"/>
    <n v="52.424112999999998"/>
    <n v="13.379989999999999"/>
    <s v="8806 Berlin Ave"/>
    <x v="3"/>
    <x v="3"/>
    <x v="1"/>
    <x v="1"/>
    <n v="0.33"/>
    <s v="9:00-18:00"/>
    <s v="9:00-18:00"/>
    <d v="1899-12-30T08:52:48"/>
    <n v="8.56"/>
    <n v="50"/>
    <s v="ChargePoint"/>
    <n v="50"/>
    <s v="CHAdeMO, CCS"/>
    <n v="2011"/>
    <s v="No"/>
    <n v="3.4"/>
    <n v="3"/>
    <s v="Monthly"/>
  </r>
  <r>
    <s v="EVS00053"/>
    <n v="55.720058000000002"/>
    <n v="37.598246000000003"/>
    <s v="4130 Moscow Ave"/>
    <x v="1"/>
    <x v="1"/>
    <x v="1"/>
    <x v="1"/>
    <n v="0.49"/>
    <s v="9:00-18:00"/>
    <s v="9:00-18:00"/>
    <d v="1899-12-30T08:52:48"/>
    <n v="3.09"/>
    <n v="79"/>
    <s v="Greenlots"/>
    <n v="22"/>
    <s v="CCS, Tesla"/>
    <n v="2017"/>
    <s v="No"/>
    <n v="3.8"/>
    <n v="4"/>
    <s v="Annually"/>
  </r>
  <r>
    <s v="EVS00056"/>
    <n v="19.118476000000001"/>
    <n v="72.956976999999995"/>
    <s v="5574 Mumbai Ave"/>
    <x v="13"/>
    <x v="12"/>
    <x v="3"/>
    <x v="1"/>
    <n v="0.18"/>
    <s v="6:00-22:00"/>
    <s v="6:00-22:00"/>
    <d v="1899-12-30T16:04:48"/>
    <n v="11.91"/>
    <n v="50"/>
    <s v="ChargePoint"/>
    <n v="150"/>
    <s v="CCS"/>
    <n v="2013"/>
    <s v="Yes"/>
    <n v="4.2"/>
    <n v="4"/>
    <s v="Quarterly"/>
  </r>
  <r>
    <s v="EVS00060"/>
    <n v="41.801380999999999"/>
    <n v="-87.620772000000002"/>
    <s v="16 Chicago Ave"/>
    <x v="7"/>
    <x v="5"/>
    <x v="0"/>
    <x v="1"/>
    <n v="0.3"/>
    <s v="9:00-18:00"/>
    <s v="9:00-18:00"/>
    <d v="1899-12-30T08:52:48"/>
    <n v="6.78"/>
    <n v="26"/>
    <s v="Tesla"/>
    <n v="22"/>
    <s v="Tesla"/>
    <n v="2010"/>
    <s v="Yes"/>
    <n v="3.1"/>
    <n v="4"/>
    <s v="Monthly"/>
  </r>
  <r>
    <s v="EVS00064"/>
    <n v="43.733490000000003"/>
    <n v="-79.340515999999994"/>
    <s v="5576 Toronto Ave"/>
    <x v="0"/>
    <x v="0"/>
    <x v="0"/>
    <x v="1"/>
    <n v="0.36"/>
    <d v="2025-07-24T00:00:00"/>
    <s v="9.00-21.00"/>
    <d v="1900-01-11T00:00:00"/>
    <n v="5.16"/>
    <n v="31"/>
    <s v="Ionity"/>
    <n v="22"/>
    <s v="Tesla"/>
    <n v="2018"/>
    <s v="Yes"/>
    <n v="3.3"/>
    <n v="4"/>
    <s v="Annually"/>
  </r>
  <r>
    <s v="EVS00067"/>
    <n v="37.685853999999999"/>
    <n v="126.91574900000001"/>
    <s v="5052 Seoul Ave"/>
    <x v="6"/>
    <x v="6"/>
    <x v="3"/>
    <x v="1"/>
    <n v="0.45"/>
    <d v="2025-07-24T00:00:00"/>
    <s v="9.00-21.00"/>
    <d v="1900-01-11T00:00:00"/>
    <n v="8.3699999999999992"/>
    <n v="20"/>
    <s v="Greenlots"/>
    <n v="150"/>
    <s v="CHAdeMO"/>
    <n v="2020"/>
    <s v="Yes"/>
    <n v="3"/>
    <n v="3"/>
    <s v="Monthly"/>
  </r>
  <r>
    <s v="EVS00071"/>
    <n v="81.083547999999993"/>
    <n v="138.025159"/>
    <s v="6980 Random Rd"/>
    <x v="19"/>
    <x v="2"/>
    <x v="2"/>
    <x v="1"/>
    <n v="0.44"/>
    <s v="9:00-18:00"/>
    <s v="9:00-18:00"/>
    <d v="1899-12-30T08:52:48"/>
    <n v="11.03"/>
    <n v="19"/>
    <s v="Greenlots"/>
    <n v="50"/>
    <s v="CCS"/>
    <n v="2017"/>
    <s v="Yes"/>
    <n v="4"/>
    <n v="3"/>
    <s v="Monthly"/>
  </r>
  <r>
    <s v="EVS00073"/>
    <n v="34.001770999999998"/>
    <n v="-118.315113"/>
    <s v="1856 Los Angeles Ave"/>
    <x v="16"/>
    <x v="5"/>
    <x v="0"/>
    <x v="1"/>
    <n v="0.34"/>
    <s v="9:00-18:00"/>
    <s v="9:00-18:00"/>
    <d v="1899-12-30T08:52:48"/>
    <n v="2.35"/>
    <n v="99"/>
    <s v="Ionity"/>
    <n v="22"/>
    <s v="CCS"/>
    <n v="2016"/>
    <s v="No"/>
    <n v="4.4000000000000004"/>
    <n v="2"/>
    <s v="Monthly"/>
  </r>
  <r>
    <s v="EVS00076"/>
    <n v="-23.531806"/>
    <n v="-46.657324000000003"/>
    <s v="3924 SÃ£o Paulo Ave"/>
    <x v="8"/>
    <x v="7"/>
    <x v="4"/>
    <x v="1"/>
    <n v="0.16"/>
    <d v="2025-07-24T00:00:00"/>
    <s v="9.00-21.00"/>
    <d v="1900-01-11T00:00:00"/>
    <n v="12.25"/>
    <n v="12"/>
    <s v="Tesla"/>
    <n v="50"/>
    <s v="CCS"/>
    <n v="2022"/>
    <s v="Yes"/>
    <n v="3.1"/>
    <n v="8"/>
    <s v="Monthly"/>
  </r>
  <r>
    <s v="EVS00078"/>
    <n v="-33.756343999999999"/>
    <n v="151.215081"/>
    <s v="8542 Sydney Ave"/>
    <x v="9"/>
    <x v="8"/>
    <x v="5"/>
    <x v="1"/>
    <n v="0.34"/>
    <d v="2025-07-24T00:00:00"/>
    <s v="9.00-21.00"/>
    <d v="1900-01-11T00:00:00"/>
    <n v="8.41"/>
    <n v="100"/>
    <s v="ChargePoint"/>
    <n v="350"/>
    <s v="Tesla"/>
    <n v="2017"/>
    <s v="Yes"/>
    <n v="3.1"/>
    <n v="5"/>
    <s v="Monthly"/>
  </r>
  <r>
    <s v="EVS00080"/>
    <n v="34.174543999999997"/>
    <n v="-118.206495"/>
    <s v="1935 Los Angeles Ave"/>
    <x v="16"/>
    <x v="5"/>
    <x v="0"/>
    <x v="1"/>
    <n v="0.45"/>
    <d v="2025-07-24T00:00:00"/>
    <s v="9.00-21.00"/>
    <d v="1900-01-11T00:00:00"/>
    <n v="19.25"/>
    <n v="99"/>
    <s v="EVgo"/>
    <n v="150"/>
    <s v="CHAdeMO, Tesla"/>
    <n v="2021"/>
    <s v="Yes"/>
    <n v="3.7"/>
    <n v="4"/>
    <s v="Annually"/>
  </r>
  <r>
    <s v="EVS00081"/>
    <n v="-48.226753000000002"/>
    <n v="-41.530540999999999"/>
    <s v="7612 Random Rd"/>
    <x v="11"/>
    <x v="10"/>
    <x v="6"/>
    <x v="1"/>
    <n v="0.35"/>
    <s v="9:00-18:00"/>
    <s v="9:00-18:00"/>
    <d v="1899-12-30T08:52:48"/>
    <n v="5.63"/>
    <n v="91"/>
    <s v="EVgo"/>
    <n v="350"/>
    <s v="CHAdeMO"/>
    <n v="2023"/>
    <s v="No"/>
    <n v="4.0999999999999996"/>
    <n v="10"/>
    <s v="Annually"/>
  </r>
  <r>
    <s v="EVS00083"/>
    <n v="-33.791097000000001"/>
    <n v="18.432514000000001"/>
    <s v="4122 Cape Town Ave"/>
    <x v="14"/>
    <x v="13"/>
    <x v="7"/>
    <x v="1"/>
    <n v="0.36"/>
    <s v="6:00-22:00"/>
    <s v="6:00-22:00"/>
    <d v="1899-12-30T16:04:48"/>
    <n v="16.47"/>
    <n v="32"/>
    <s v="Ionity"/>
    <n v="350"/>
    <s v="Tesla"/>
    <n v="2014"/>
    <s v="Yes"/>
    <n v="3.8"/>
    <n v="8"/>
    <s v="Quarterly"/>
  </r>
  <r>
    <s v="EVS00084"/>
    <n v="55.808579999999999"/>
    <n v="37.561067999999999"/>
    <s v="6532 Moscow Ave"/>
    <x v="1"/>
    <x v="1"/>
    <x v="1"/>
    <x v="1"/>
    <n v="0.28000000000000003"/>
    <s v="6:00-22:00"/>
    <s v="6:00-22:00"/>
    <d v="1899-12-30T16:04:48"/>
    <n v="13.67"/>
    <n v="82"/>
    <s v="ChargePoint"/>
    <n v="150"/>
    <s v="Tesla"/>
    <n v="2010"/>
    <s v="Yes"/>
    <n v="3.8"/>
    <n v="1"/>
    <s v="Monthly"/>
  </r>
  <r>
    <s v="EVS00085"/>
    <n v="41.848180999999997"/>
    <n v="-87.613821999999999"/>
    <s v="6285 Chicago Ave"/>
    <x v="7"/>
    <x v="5"/>
    <x v="0"/>
    <x v="1"/>
    <n v="0.13"/>
    <s v="6:00-22:00"/>
    <s v="6:00-22:00"/>
    <d v="1899-12-30T16:04:48"/>
    <n v="8.18"/>
    <n v="40"/>
    <s v="Tesla"/>
    <n v="50"/>
    <s v="Tesla"/>
    <n v="2012"/>
    <s v="Yes"/>
    <n v="4.9000000000000004"/>
    <n v="9"/>
    <s v="Monthly"/>
  </r>
  <r>
    <s v="EVS00086"/>
    <n v="39.905622000000001"/>
    <n v="116.394232"/>
    <s v="1381 Beijing Ave"/>
    <x v="10"/>
    <x v="9"/>
    <x v="3"/>
    <x v="1"/>
    <n v="0.49"/>
    <d v="2025-07-24T00:00:00"/>
    <s v="9.00-21.00"/>
    <d v="1900-01-11T00:00:00"/>
    <n v="16.11"/>
    <n v="99"/>
    <s v="Tesla"/>
    <n v="50"/>
    <s v="CHAdeMO, Type 2"/>
    <n v="2011"/>
    <s v="Yes"/>
    <n v="4.5999999999999996"/>
    <n v="8"/>
    <s v="Monthly"/>
  </r>
  <r>
    <s v="EVS00087"/>
    <n v="41.825260999999998"/>
    <n v="-87.749236999999994"/>
    <s v="6829 Chicago Ave"/>
    <x v="7"/>
    <x v="5"/>
    <x v="0"/>
    <x v="1"/>
    <n v="0.2"/>
    <s v="6:00-22:00"/>
    <s v="6:00-22:00"/>
    <d v="1899-12-30T16:04:48"/>
    <n v="3.17"/>
    <n v="91"/>
    <s v="EVgo"/>
    <n v="50"/>
    <s v="Type 2"/>
    <n v="2019"/>
    <s v="No"/>
    <n v="4.5"/>
    <n v="10"/>
    <s v="Monthly"/>
  </r>
  <r>
    <s v="EVS00090"/>
    <n v="55.816398999999997"/>
    <n v="37.517124000000003"/>
    <s v="4669 Moscow Ave"/>
    <x v="1"/>
    <x v="1"/>
    <x v="1"/>
    <x v="1"/>
    <n v="0.47"/>
    <s v="6:00-22:00"/>
    <s v="6:00-22:00"/>
    <d v="1899-12-30T16:04:48"/>
    <n v="14.45"/>
    <n v="11"/>
    <s v="EVgo"/>
    <n v="150"/>
    <s v="Type 2, Tesla"/>
    <n v="2016"/>
    <s v="Yes"/>
    <n v="4.2"/>
    <n v="3"/>
    <s v="Quarterly"/>
  </r>
  <r>
    <s v="EVS00094"/>
    <n v="52.459482000000001"/>
    <n v="13.420488000000001"/>
    <s v="9796 Berlin Ave"/>
    <x v="3"/>
    <x v="3"/>
    <x v="1"/>
    <x v="1"/>
    <n v="0.3"/>
    <s v="9:00-18:00"/>
    <s v="9:00-18:00"/>
    <d v="1899-12-30T08:52:48"/>
    <n v="5.57"/>
    <n v="79"/>
    <s v="Tesla"/>
    <n v="50"/>
    <s v="CCS"/>
    <n v="2018"/>
    <s v="Yes"/>
    <n v="3.5"/>
    <n v="7"/>
    <s v="Monthly"/>
  </r>
  <r>
    <s v="EVS00097"/>
    <n v="34.036968999999999"/>
    <n v="-118.34888100000001"/>
    <s v="8984 Los Angeles Ave"/>
    <x v="16"/>
    <x v="5"/>
    <x v="0"/>
    <x v="1"/>
    <n v="0.44"/>
    <d v="2025-07-24T00:00:00"/>
    <s v="9.00-21.00"/>
    <d v="1900-01-11T00:00:00"/>
    <n v="9.0500000000000007"/>
    <n v="25"/>
    <s v="Tesla"/>
    <n v="22"/>
    <s v="CCS, CHAdeMO"/>
    <n v="2020"/>
    <s v="Yes"/>
    <n v="4.5"/>
    <n v="5"/>
    <s v="Quarterly"/>
  </r>
  <r>
    <s v="EVS00099"/>
    <n v="25.264785"/>
    <n v="55.343229000000001"/>
    <s v="8983 Dubai Ave"/>
    <x v="12"/>
    <x v="11"/>
    <x v="3"/>
    <x v="1"/>
    <n v="0.41"/>
    <s v="9:00-18:00"/>
    <s v="9:00-18:00"/>
    <d v="1899-12-30T08:52:48"/>
    <n v="4.43"/>
    <n v="17"/>
    <s v="Tesla"/>
    <n v="350"/>
    <s v="Type 2, CCS"/>
    <n v="2015"/>
    <s v="Yes"/>
    <n v="3.9"/>
    <n v="8"/>
    <s v="Quarterly"/>
  </r>
  <r>
    <s v="EVS00100"/>
    <n v="37.568724000000003"/>
    <n v="126.962294"/>
    <s v="1750 Seoul Ave"/>
    <x v="6"/>
    <x v="6"/>
    <x v="3"/>
    <x v="1"/>
    <n v="0.41"/>
    <s v="9:00-18:00"/>
    <s v="9:00-18:00"/>
    <d v="1899-12-30T08:52:48"/>
    <n v="3"/>
    <n v="54"/>
    <s v="ChargePoint"/>
    <n v="150"/>
    <s v="Type 2"/>
    <n v="2018"/>
    <s v="No"/>
    <n v="4.8"/>
    <n v="10"/>
    <s v="Monthly"/>
  </r>
  <r>
    <s v="EVS00104"/>
    <n v="43.737898000000001"/>
    <n v="-79.330017999999995"/>
    <s v="4326 Toronto Ave"/>
    <x v="0"/>
    <x v="0"/>
    <x v="0"/>
    <x v="1"/>
    <n v="0.14000000000000001"/>
    <s v="6:00-22:00"/>
    <s v="6:00-22:00"/>
    <d v="1899-12-30T16:04:48"/>
    <n v="19.64"/>
    <n v="93"/>
    <s v="Ionity"/>
    <n v="22"/>
    <s v="CCS, Tesla"/>
    <n v="2020"/>
    <s v="No"/>
    <n v="3.4"/>
    <n v="5"/>
    <s v="Annually"/>
  </r>
  <r>
    <s v="EVS00105"/>
    <n v="19.587423000000001"/>
    <n v="-99.072920999999994"/>
    <s v="1236 Mexico City Ave"/>
    <x v="17"/>
    <x v="14"/>
    <x v="0"/>
    <x v="1"/>
    <n v="0.26"/>
    <d v="2025-07-24T00:00:00"/>
    <s v="9.00-21.00"/>
    <d v="1900-01-11T00:00:00"/>
    <n v="3.62"/>
    <n v="76"/>
    <s v="EVgo"/>
    <n v="150"/>
    <s v="Type 2"/>
    <n v="2018"/>
    <s v="No"/>
    <n v="4.4000000000000004"/>
    <n v="10"/>
    <s v="Quarterly"/>
  </r>
  <r>
    <s v="EVS00106"/>
    <n v="19.521944999999999"/>
    <n v="-99.049854999999994"/>
    <s v="2317 Mexico City Ave"/>
    <x v="17"/>
    <x v="14"/>
    <x v="0"/>
    <x v="1"/>
    <n v="0.28999999999999998"/>
    <s v="9:00-18:00"/>
    <s v="9:00-18:00"/>
    <d v="1899-12-30T08:52:48"/>
    <n v="0.56000000000000005"/>
    <n v="47"/>
    <s v="ChargePoint"/>
    <n v="350"/>
    <s v="Type 2"/>
    <n v="2012"/>
    <s v="No"/>
    <n v="3.2"/>
    <n v="1"/>
    <s v="Monthly"/>
  </r>
  <r>
    <s v="EVS00108"/>
    <n v="18.979559999999999"/>
    <n v="72.963573999999994"/>
    <s v="9772 Mumbai Ave"/>
    <x v="13"/>
    <x v="12"/>
    <x v="3"/>
    <x v="1"/>
    <n v="0.11"/>
    <s v="6:00-22:00"/>
    <s v="6:00-22:00"/>
    <d v="1899-12-30T16:04:48"/>
    <n v="3.14"/>
    <n v="43"/>
    <s v="Tesla"/>
    <n v="350"/>
    <s v="CCS"/>
    <n v="2020"/>
    <s v="Yes"/>
    <n v="5"/>
    <n v="7"/>
    <s v="Annually"/>
  </r>
  <r>
    <s v="EVS00113"/>
    <n v="13.76324"/>
    <n v="100.555092"/>
    <s v="563 Bangkok Ave"/>
    <x v="4"/>
    <x v="4"/>
    <x v="3"/>
    <x v="1"/>
    <n v="0.27"/>
    <d v="2025-07-24T00:00:00"/>
    <s v="9.00-21.00"/>
    <d v="1900-01-11T00:00:00"/>
    <n v="17.190000000000001"/>
    <n v="22"/>
    <s v="ChargePoint"/>
    <n v="150"/>
    <s v="CCS, CHAdeMO"/>
    <n v="2014"/>
    <s v="Yes"/>
    <n v="3.2"/>
    <n v="10"/>
    <s v="Annually"/>
  </r>
  <r>
    <s v="EVS00114"/>
    <n v="19.085913999999999"/>
    <n v="72.847076000000001"/>
    <s v="1666 Mumbai Ave"/>
    <x v="13"/>
    <x v="12"/>
    <x v="3"/>
    <x v="1"/>
    <n v="0.39"/>
    <s v="6:00-22:00"/>
    <s v="6:00-22:00"/>
    <d v="1899-12-30T16:04:48"/>
    <n v="18.54"/>
    <n v="19"/>
    <s v="ChargePoint"/>
    <n v="50"/>
    <s v="Tesla, Type 2"/>
    <n v="2022"/>
    <s v="Yes"/>
    <n v="3.5"/>
    <n v="9"/>
    <s v="Quarterly"/>
  </r>
  <r>
    <s v="EVS00115"/>
    <n v="37.614963000000003"/>
    <n v="127.07167200000001"/>
    <s v="3505 Seoul Ave"/>
    <x v="6"/>
    <x v="6"/>
    <x v="3"/>
    <x v="1"/>
    <n v="0.31"/>
    <s v="6:00-22:00"/>
    <s v="6:00-22:00"/>
    <d v="1899-12-30T16:04:48"/>
    <n v="9.1199999999999992"/>
    <n v="59"/>
    <s v="Greenlots"/>
    <n v="50"/>
    <s v="Tesla, Type 2"/>
    <n v="2018"/>
    <s v="No"/>
    <n v="3.4"/>
    <n v="4"/>
    <s v="Monthly"/>
  </r>
  <r>
    <s v="EVS00116"/>
    <n v="41.945245"/>
    <n v="-87.702684000000005"/>
    <s v="8657 Chicago Ave"/>
    <x v="7"/>
    <x v="5"/>
    <x v="0"/>
    <x v="1"/>
    <n v="0.3"/>
    <s v="6:00-22:00"/>
    <s v="6:00-22:00"/>
    <d v="1899-12-30T16:04:48"/>
    <n v="1.96"/>
    <n v="57"/>
    <s v="ChargePoint"/>
    <n v="50"/>
    <s v="Tesla"/>
    <n v="2017"/>
    <s v="Yes"/>
    <n v="4.9000000000000004"/>
    <n v="1"/>
    <s v="Annually"/>
  </r>
  <r>
    <s v="EVS00117"/>
    <n v="39.964942999999998"/>
    <n v="116.356573"/>
    <s v="2491 Beijing Ave"/>
    <x v="10"/>
    <x v="9"/>
    <x v="3"/>
    <x v="1"/>
    <n v="0.37"/>
    <s v="6:00-22:00"/>
    <s v="6:00-22:00"/>
    <d v="1899-12-30T16:04:48"/>
    <n v="6.45"/>
    <n v="44"/>
    <s v="Ionity"/>
    <n v="22"/>
    <s v="CHAdeMO, CCS"/>
    <n v="2010"/>
    <s v="No"/>
    <n v="4.0999999999999996"/>
    <n v="7"/>
    <s v="Annually"/>
  </r>
  <r>
    <s v="EVS00119"/>
    <n v="25.327731"/>
    <n v="55.265228999999998"/>
    <s v="157 Dubai Ave"/>
    <x v="12"/>
    <x v="11"/>
    <x v="3"/>
    <x v="1"/>
    <n v="0.18"/>
    <s v="9:00-18:00"/>
    <s v="9:00-18:00"/>
    <d v="1899-12-30T08:52:48"/>
    <n v="18.850000000000001"/>
    <n v="44"/>
    <s v="Greenlots"/>
    <n v="50"/>
    <s v="CCS, CHAdeMO"/>
    <n v="2017"/>
    <s v="Yes"/>
    <n v="3.9"/>
    <n v="6"/>
    <s v="Monthly"/>
  </r>
  <r>
    <s v="EVS00120"/>
    <n v="-33.752321999999999"/>
    <n v="151.29073399999999"/>
    <s v="3530 Sydney Ave"/>
    <x v="9"/>
    <x v="8"/>
    <x v="5"/>
    <x v="1"/>
    <n v="0.28000000000000003"/>
    <d v="2025-07-24T00:00:00"/>
    <s v="9.00-21.00"/>
    <d v="1900-01-11T00:00:00"/>
    <n v="11.27"/>
    <n v="62"/>
    <s v="Tesla"/>
    <n v="150"/>
    <s v="Type 2, CHAdeMO"/>
    <n v="2023"/>
    <s v="No"/>
    <n v="3.1"/>
    <n v="9"/>
    <s v="Annually"/>
  </r>
  <r>
    <s v="EVS00122"/>
    <n v="34.006014999999998"/>
    <n v="-118.340642"/>
    <s v="170 Los Angeles Ave"/>
    <x v="16"/>
    <x v="5"/>
    <x v="0"/>
    <x v="1"/>
    <n v="0.28999999999999998"/>
    <s v="9:00-18:00"/>
    <s v="9:00-18:00"/>
    <d v="1899-12-30T08:52:48"/>
    <n v="18.600000000000001"/>
    <n v="57"/>
    <s v="Greenlots"/>
    <n v="50"/>
    <s v="CCS"/>
    <n v="2021"/>
    <s v="Yes"/>
    <n v="3.3"/>
    <n v="2"/>
    <s v="Monthly"/>
  </r>
  <r>
    <s v="EVS00123"/>
    <n v="-23.632021999999999"/>
    <n v="-46.571271000000003"/>
    <s v="8450 SÃ£o Paulo Ave"/>
    <x v="8"/>
    <x v="7"/>
    <x v="4"/>
    <x v="1"/>
    <n v="0.21"/>
    <s v="6:00-22:00"/>
    <s v="6:00-22:00"/>
    <d v="1899-12-30T16:04:48"/>
    <n v="7.71"/>
    <n v="62"/>
    <s v="Tesla"/>
    <n v="50"/>
    <s v="Type 2"/>
    <n v="2021"/>
    <s v="Yes"/>
    <n v="3.7"/>
    <n v="7"/>
    <s v="Quarterly"/>
  </r>
  <r>
    <s v="EVS00124"/>
    <n v="55.879506999999997"/>
    <n v="37.662621000000001"/>
    <s v="5746 Moscow Ave"/>
    <x v="1"/>
    <x v="1"/>
    <x v="1"/>
    <x v="1"/>
    <n v="0.46"/>
    <d v="2025-07-24T00:00:00"/>
    <s v="9.00-21.00"/>
    <d v="1900-01-11T00:00:00"/>
    <n v="8.61"/>
    <n v="83"/>
    <s v="EVgo"/>
    <n v="50"/>
    <s v="Tesla, CHAdeMO"/>
    <n v="2019"/>
    <s v="Yes"/>
    <n v="4.5"/>
    <n v="6"/>
    <s v="Monthly"/>
  </r>
  <r>
    <s v="EVS00128"/>
    <n v="-33.872185999999999"/>
    <n v="151.346868"/>
    <s v="6208 Sydney Ave"/>
    <x v="9"/>
    <x v="8"/>
    <x v="5"/>
    <x v="1"/>
    <n v="0.16"/>
    <d v="2025-07-24T00:00:00"/>
    <s v="9.00-21.00"/>
    <d v="1900-01-11T00:00:00"/>
    <n v="15.95"/>
    <n v="71"/>
    <s v="Ionity"/>
    <n v="50"/>
    <s v="CCS"/>
    <n v="2013"/>
    <s v="No"/>
    <n v="4.0999999999999996"/>
    <n v="6"/>
    <s v="Annually"/>
  </r>
  <r>
    <s v="EVS00140"/>
    <n v="-33.704286000000003"/>
    <n v="18.454533999999999"/>
    <s v="5698 Cape Town Ave"/>
    <x v="14"/>
    <x v="13"/>
    <x v="7"/>
    <x v="1"/>
    <n v="0.5"/>
    <s v="6:00-22:00"/>
    <s v="6:00-22:00"/>
    <d v="1899-12-30T16:04:48"/>
    <n v="6.97"/>
    <n v="76"/>
    <s v="Tesla"/>
    <n v="350"/>
    <s v="CCS"/>
    <n v="2011"/>
    <s v="Yes"/>
    <n v="4.3"/>
    <n v="4"/>
    <s v="Monthly"/>
  </r>
  <r>
    <s v="EVS00143"/>
    <n v="-33.77252"/>
    <n v="18.541710999999999"/>
    <s v="4783 Cape Town Ave"/>
    <x v="14"/>
    <x v="13"/>
    <x v="7"/>
    <x v="1"/>
    <n v="0.44"/>
    <s v="6:00-22:00"/>
    <s v="6:00-22:00"/>
    <d v="1899-12-30T16:04:48"/>
    <n v="0.74"/>
    <n v="14"/>
    <s v="ChargePoint"/>
    <n v="50"/>
    <s v="Type 2, CCS"/>
    <n v="2023"/>
    <s v="No"/>
    <n v="3.4"/>
    <n v="8"/>
    <s v="Monthly"/>
  </r>
  <r>
    <s v="EVS00149"/>
    <n v="19.494854"/>
    <n v="-99.114742000000007"/>
    <s v="2735 Mexico City Ave"/>
    <x v="17"/>
    <x v="14"/>
    <x v="0"/>
    <x v="1"/>
    <n v="0.26"/>
    <d v="2025-07-24T00:00:00"/>
    <s v="9.00-21.00"/>
    <d v="1900-01-11T00:00:00"/>
    <n v="10.3"/>
    <n v="75"/>
    <s v="Tesla"/>
    <n v="50"/>
    <s v="CHAdeMO, Type 2"/>
    <n v="2018"/>
    <s v="Yes"/>
    <n v="4.8"/>
    <n v="9"/>
    <s v="Quarterly"/>
  </r>
  <r>
    <s v="EVS00150"/>
    <n v="37.769385"/>
    <n v="-122.409949"/>
    <s v="8002 San Francisco Ave"/>
    <x v="5"/>
    <x v="5"/>
    <x v="0"/>
    <x v="1"/>
    <n v="0.5"/>
    <s v="6:00-22:00"/>
    <s v="6:00-22:00"/>
    <d v="1899-12-30T16:04:48"/>
    <n v="13.46"/>
    <n v="95"/>
    <s v="EVgo"/>
    <n v="22"/>
    <s v="Type 2"/>
    <n v="2017"/>
    <s v="No"/>
    <n v="5"/>
    <n v="1"/>
    <s v="Monthly"/>
  </r>
  <r>
    <s v="EVS00151"/>
    <n v="-13.956652"/>
    <n v="77.822198"/>
    <s v="9467 Random Rd"/>
    <x v="11"/>
    <x v="10"/>
    <x v="6"/>
    <x v="1"/>
    <n v="0.5"/>
    <s v="9:00-18:00"/>
    <s v="9:00-18:00"/>
    <d v="1899-12-30T08:52:48"/>
    <n v="19.37"/>
    <n v="22"/>
    <s v="Ionity"/>
    <n v="50"/>
    <s v="CCS"/>
    <n v="2013"/>
    <s v="Yes"/>
    <n v="3.2"/>
    <n v="7"/>
    <s v="Quarterly"/>
  </r>
  <r>
    <s v="EVS00152"/>
    <n v="52.489212999999999"/>
    <n v="13.427218"/>
    <s v="9559 Berlin Ave"/>
    <x v="3"/>
    <x v="3"/>
    <x v="1"/>
    <x v="1"/>
    <n v="0.25"/>
    <s v="9:00-18:00"/>
    <s v="9:00-18:00"/>
    <d v="1899-12-30T08:52:48"/>
    <n v="11.02"/>
    <n v="92"/>
    <s v="Greenlots"/>
    <n v="22"/>
    <s v="CCS, Tesla"/>
    <n v="2017"/>
    <s v="No"/>
    <n v="4.0999999999999996"/>
    <n v="3"/>
    <s v="Monthly"/>
  </r>
  <r>
    <s v="EVS00153"/>
    <n v="-33.833545999999998"/>
    <n v="18.554577999999999"/>
    <s v="1810 Cape Town Ave"/>
    <x v="14"/>
    <x v="13"/>
    <x v="7"/>
    <x v="1"/>
    <n v="0.33"/>
    <s v="6:00-22:00"/>
    <s v="6:00-22:00"/>
    <d v="1899-12-30T16:04:48"/>
    <n v="7.88"/>
    <n v="90"/>
    <s v="ChargePoint"/>
    <n v="150"/>
    <s v="Tesla, CHAdeMO"/>
    <n v="2015"/>
    <s v="No"/>
    <n v="4.5999999999999996"/>
    <n v="1"/>
    <s v="Quarterly"/>
  </r>
  <r>
    <s v="EVS00154"/>
    <n v="43.646213000000003"/>
    <n v="-79.323081000000002"/>
    <s v="8891 Toronto Ave"/>
    <x v="0"/>
    <x v="0"/>
    <x v="0"/>
    <x v="1"/>
    <n v="0.33"/>
    <d v="2025-07-24T00:00:00"/>
    <s v="9.00-21.00"/>
    <d v="1900-01-11T00:00:00"/>
    <n v="3.85"/>
    <n v="39"/>
    <s v="Greenlots"/>
    <n v="150"/>
    <s v="CHAdeMO, Tesla"/>
    <n v="2019"/>
    <s v="Yes"/>
    <n v="4.7"/>
    <n v="5"/>
    <s v="Quarterly"/>
  </r>
  <r>
    <s v="EVS00155"/>
    <n v="25.200341000000002"/>
    <n v="55.397243000000003"/>
    <s v="866 Dubai Ave"/>
    <x v="12"/>
    <x v="11"/>
    <x v="3"/>
    <x v="1"/>
    <n v="0.11"/>
    <s v="6:00-22:00"/>
    <s v="6:00-22:00"/>
    <d v="1899-12-30T16:04:48"/>
    <n v="5.51"/>
    <n v="93"/>
    <s v="Tesla"/>
    <n v="50"/>
    <s v="Type 2, CCS"/>
    <n v="2019"/>
    <s v="Yes"/>
    <n v="4.3"/>
    <n v="4"/>
    <s v="Annually"/>
  </r>
  <r>
    <s v="EVS00156"/>
    <n v="25.326557999999999"/>
    <n v="55.384526000000001"/>
    <s v="8440 Dubai Ave"/>
    <x v="12"/>
    <x v="11"/>
    <x v="3"/>
    <x v="1"/>
    <n v="0.45"/>
    <d v="2025-07-24T00:00:00"/>
    <s v="9.00-21.00"/>
    <d v="1900-01-11T00:00:00"/>
    <n v="9.7799999999999994"/>
    <n v="23"/>
    <s v="Greenlots"/>
    <n v="350"/>
    <s v="CHAdeMO, Tesla"/>
    <n v="2020"/>
    <s v="No"/>
    <n v="3.7"/>
    <n v="10"/>
    <s v="Quarterly"/>
  </r>
  <r>
    <s v="EVS00157"/>
    <n v="-33.830829000000001"/>
    <n v="151.307906"/>
    <s v="4259 Sydney Ave"/>
    <x v="9"/>
    <x v="8"/>
    <x v="5"/>
    <x v="1"/>
    <n v="0.22"/>
    <d v="2025-07-24T00:00:00"/>
    <s v="9.00-21.00"/>
    <d v="1900-01-11T00:00:00"/>
    <n v="4.1900000000000004"/>
    <n v="18"/>
    <s v="Tesla"/>
    <n v="22"/>
    <s v="Tesla"/>
    <n v="2022"/>
    <s v="Yes"/>
    <n v="4.9000000000000004"/>
    <n v="9"/>
    <s v="Monthly"/>
  </r>
  <r>
    <s v="EVS00159"/>
    <n v="41.810569000000001"/>
    <n v="-87.627674999999996"/>
    <s v="2502 Chicago Ave"/>
    <x v="7"/>
    <x v="5"/>
    <x v="0"/>
    <x v="1"/>
    <n v="0.37"/>
    <s v="9:00-18:00"/>
    <s v="9:00-18:00"/>
    <d v="1899-12-30T08:52:48"/>
    <n v="13.61"/>
    <n v="41"/>
    <s v="Greenlots"/>
    <n v="50"/>
    <s v="CHAdeMO"/>
    <n v="2021"/>
    <s v="No"/>
    <n v="4"/>
    <n v="6"/>
    <s v="Annually"/>
  </r>
  <r>
    <s v="EVS00161"/>
    <n v="79.688543999999993"/>
    <n v="-145.764185"/>
    <s v="4227 Random Rd"/>
    <x v="19"/>
    <x v="2"/>
    <x v="2"/>
    <x v="1"/>
    <n v="0.12"/>
    <s v="9:00-18:00"/>
    <s v="9:00-18:00"/>
    <d v="1899-12-30T08:52:48"/>
    <n v="14.91"/>
    <n v="53"/>
    <s v="ChargePoint"/>
    <n v="22"/>
    <s v="CCS, Tesla"/>
    <n v="2016"/>
    <s v="No"/>
    <n v="4.9000000000000004"/>
    <n v="3"/>
    <s v="Annually"/>
  </r>
  <r>
    <s v="EVS00170"/>
    <n v="-33.716354000000003"/>
    <n v="151.31052700000001"/>
    <s v="3420 Sydney Ave"/>
    <x v="9"/>
    <x v="8"/>
    <x v="5"/>
    <x v="1"/>
    <n v="0.38"/>
    <d v="2025-07-24T00:00:00"/>
    <s v="9.00-21.00"/>
    <d v="1900-01-11T00:00:00"/>
    <n v="12.78"/>
    <n v="94"/>
    <s v="Greenlots"/>
    <n v="350"/>
    <s v="CCS"/>
    <n v="2012"/>
    <s v="No"/>
    <n v="4.5999999999999996"/>
    <n v="4"/>
    <s v="Annually"/>
  </r>
  <r>
    <s v="EVS00173"/>
    <n v="37.831442000000003"/>
    <n v="-122.304284"/>
    <s v="8034 San Francisco Ave"/>
    <x v="5"/>
    <x v="5"/>
    <x v="0"/>
    <x v="1"/>
    <n v="0.19"/>
    <s v="6:00-22:00"/>
    <s v="6:00-22:00"/>
    <d v="1899-12-30T16:04:48"/>
    <n v="11.19"/>
    <n v="31"/>
    <s v="ChargePoint"/>
    <n v="50"/>
    <s v="Tesla"/>
    <n v="2017"/>
    <s v="No"/>
    <n v="4.3"/>
    <n v="3"/>
    <s v="Monthly"/>
  </r>
  <r>
    <s v="EVS00177"/>
    <n v="41.931227999999997"/>
    <n v="-87.716398999999996"/>
    <s v="7820 Chicago Ave"/>
    <x v="7"/>
    <x v="5"/>
    <x v="0"/>
    <x v="1"/>
    <n v="0.26"/>
    <s v="6:00-22:00"/>
    <s v="6:00-22:00"/>
    <d v="1899-12-30T16:04:48"/>
    <n v="14.74"/>
    <n v="25"/>
    <s v="ChargePoint"/>
    <n v="150"/>
    <s v="CHAdeMO, Type 2"/>
    <n v="2010"/>
    <s v="Yes"/>
    <n v="3.4"/>
    <n v="4"/>
    <s v="Annually"/>
  </r>
  <r>
    <s v="EVS00179"/>
    <n v="19.495854000000001"/>
    <n v="-99.182496999999998"/>
    <s v="4247 Mexico City Ave"/>
    <x v="17"/>
    <x v="14"/>
    <x v="0"/>
    <x v="1"/>
    <n v="0.13"/>
    <d v="2025-07-24T00:00:00"/>
    <s v="9.00-21.00"/>
    <d v="1900-01-11T00:00:00"/>
    <n v="1.96"/>
    <n v="75"/>
    <s v="Tesla"/>
    <n v="150"/>
    <s v="CHAdeMO, Type 2"/>
    <n v="2017"/>
    <s v="Yes"/>
    <n v="3.4"/>
    <n v="3"/>
    <s v="Annually"/>
  </r>
  <r>
    <s v="EVS00180"/>
    <n v="55.763502000000003"/>
    <n v="37.683549999999997"/>
    <s v="1592 Moscow Ave"/>
    <x v="1"/>
    <x v="1"/>
    <x v="1"/>
    <x v="1"/>
    <n v="0.28999999999999998"/>
    <s v="9:00-18:00"/>
    <s v="9:00-18:00"/>
    <d v="1899-12-30T08:52:48"/>
    <n v="19.63"/>
    <n v="77"/>
    <s v="EVgo"/>
    <n v="50"/>
    <s v="CHAdeMO, Tesla"/>
    <n v="2017"/>
    <s v="Yes"/>
    <n v="4.3"/>
    <n v="3"/>
    <s v="Monthly"/>
  </r>
  <r>
    <s v="EVS00181"/>
    <n v="-9.6073909999999998"/>
    <n v="161.81136799999999"/>
    <s v="7167 Random Rd"/>
    <x v="2"/>
    <x v="2"/>
    <x v="2"/>
    <x v="1"/>
    <n v="0.14000000000000001"/>
    <s v="6:00-22:00"/>
    <s v="6:00-22:00"/>
    <d v="1899-12-30T16:04:48"/>
    <n v="5.29"/>
    <n v="79"/>
    <s v="Ionity"/>
    <n v="22"/>
    <s v="Type 2, Tesla"/>
    <n v="2019"/>
    <s v="No"/>
    <n v="4.4000000000000004"/>
    <n v="6"/>
    <s v="Annually"/>
  </r>
  <r>
    <s v="EVS00185"/>
    <n v="-23.514984999999999"/>
    <n v="-46.582147999999997"/>
    <s v="8712 SÃ£o Paulo Ave"/>
    <x v="8"/>
    <x v="7"/>
    <x v="4"/>
    <x v="1"/>
    <n v="0.48"/>
    <s v="9:00-18:00"/>
    <s v="9:00-18:00"/>
    <d v="1899-12-30T08:52:48"/>
    <n v="4.83"/>
    <n v="13"/>
    <s v="Greenlots"/>
    <n v="150"/>
    <s v="CHAdeMO"/>
    <n v="2021"/>
    <s v="No"/>
    <n v="5"/>
    <n v="10"/>
    <s v="Quarterly"/>
  </r>
  <r>
    <s v="EVS00191"/>
    <n v="-30.463477000000001"/>
    <n v="72.967254999999994"/>
    <s v="9687 Random Rd"/>
    <x v="11"/>
    <x v="10"/>
    <x v="6"/>
    <x v="1"/>
    <n v="0.25"/>
    <d v="2025-07-24T00:00:00"/>
    <s v="9.00-21.00"/>
    <d v="1900-01-11T00:00:00"/>
    <n v="1.49"/>
    <n v="78"/>
    <s v="Ionity"/>
    <n v="150"/>
    <s v="Type 2, Tesla"/>
    <n v="2017"/>
    <s v="Yes"/>
    <n v="4.3"/>
    <n v="2"/>
    <s v="Quarterly"/>
  </r>
  <r>
    <s v="EVS00193"/>
    <n v="19.122767"/>
    <n v="72.980839000000003"/>
    <s v="4932 Mumbai Ave"/>
    <x v="13"/>
    <x v="12"/>
    <x v="3"/>
    <x v="1"/>
    <n v="0.15"/>
    <s v="9:00-18:00"/>
    <s v="9:00-18:00"/>
    <d v="1899-12-30T08:52:48"/>
    <n v="11.54"/>
    <n v="58"/>
    <s v="ChargePoint"/>
    <n v="50"/>
    <s v="Type 2"/>
    <n v="2011"/>
    <s v="No"/>
    <n v="4.9000000000000004"/>
    <n v="2"/>
    <s v="Annually"/>
  </r>
  <r>
    <s v="EVS00202"/>
    <n v="52.432820999999997"/>
    <n v="13.430675000000001"/>
    <s v="275 Berlin Ave"/>
    <x v="3"/>
    <x v="3"/>
    <x v="1"/>
    <x v="1"/>
    <n v="0.11"/>
    <s v="6:00-22:00"/>
    <s v="6:00-22:00"/>
    <d v="1899-12-30T16:04:48"/>
    <n v="10.66"/>
    <n v="18"/>
    <s v="Tesla"/>
    <n v="22"/>
    <s v="Tesla"/>
    <n v="2022"/>
    <s v="No"/>
    <n v="4.4000000000000004"/>
    <n v="10"/>
    <s v="Quarterly"/>
  </r>
  <r>
    <s v="EVS00203"/>
    <n v="-33.701565000000002"/>
    <n v="18.559429999999999"/>
    <s v="9022 Cape Town Ave"/>
    <x v="14"/>
    <x v="13"/>
    <x v="7"/>
    <x v="1"/>
    <n v="0.15"/>
    <s v="6:00-22:00"/>
    <s v="6:00-22:00"/>
    <d v="1899-12-30T16:04:48"/>
    <n v="16.61"/>
    <n v="51"/>
    <s v="EVgo"/>
    <n v="150"/>
    <s v="CHAdeMO"/>
    <n v="2018"/>
    <s v="Yes"/>
    <n v="3.2"/>
    <n v="2"/>
    <s v="Quarterly"/>
  </r>
  <r>
    <s v="EVS00206"/>
    <n v="19.597756"/>
    <n v="-99.043345000000002"/>
    <s v="4652 Mexico City Ave"/>
    <x v="17"/>
    <x v="14"/>
    <x v="0"/>
    <x v="1"/>
    <n v="0.38"/>
    <d v="2025-07-24T00:00:00"/>
    <s v="9.00-21.00"/>
    <d v="1900-01-11T00:00:00"/>
    <n v="18.600000000000001"/>
    <n v="66"/>
    <s v="Greenlots"/>
    <n v="50"/>
    <s v="CCS"/>
    <n v="2012"/>
    <s v="Yes"/>
    <n v="4.4000000000000004"/>
    <n v="4"/>
    <s v="Annually"/>
  </r>
  <r>
    <s v="EVS00208"/>
    <n v="39.945844999999998"/>
    <n v="116.40354499999999"/>
    <s v="7980 Beijing Ave"/>
    <x v="10"/>
    <x v="9"/>
    <x v="3"/>
    <x v="1"/>
    <n v="0.34"/>
    <s v="6:00-22:00"/>
    <s v="6:00-22:00"/>
    <d v="1899-12-30T16:04:48"/>
    <n v="17.98"/>
    <n v="92"/>
    <s v="Greenlots"/>
    <n v="50"/>
    <s v="Tesla"/>
    <n v="2010"/>
    <s v="No"/>
    <n v="4.2"/>
    <n v="3"/>
    <s v="Annually"/>
  </r>
  <r>
    <s v="EVS00209"/>
    <n v="-33.781737"/>
    <n v="151.24071699999999"/>
    <s v="2207 Sydney Ave"/>
    <x v="9"/>
    <x v="8"/>
    <x v="5"/>
    <x v="1"/>
    <n v="0.45"/>
    <s v="9:00-18:00"/>
    <s v="9:00-18:00"/>
    <d v="1899-12-30T08:52:48"/>
    <n v="19.41"/>
    <n v="69"/>
    <s v="Tesla"/>
    <n v="350"/>
    <s v="Type 2, CCS"/>
    <n v="2017"/>
    <s v="Yes"/>
    <n v="4.0999999999999996"/>
    <n v="10"/>
    <s v="Annually"/>
  </r>
  <r>
    <s v="EVS00210"/>
    <n v="19.073252"/>
    <n v="72.877055999999996"/>
    <s v="5565 Mumbai Ave"/>
    <x v="13"/>
    <x v="12"/>
    <x v="3"/>
    <x v="1"/>
    <n v="0.33"/>
    <d v="2025-07-24T00:00:00"/>
    <s v="9.00-21.00"/>
    <d v="1900-01-11T00:00:00"/>
    <n v="4.1900000000000004"/>
    <n v="70"/>
    <s v="Tesla"/>
    <n v="350"/>
    <s v="CHAdeMO"/>
    <n v="2010"/>
    <s v="No"/>
    <n v="3.4"/>
    <n v="3"/>
    <s v="Quarterly"/>
  </r>
  <r>
    <s v="EVS00216"/>
    <n v="13.762907"/>
    <n v="100.468836"/>
    <s v="3504 Bangkok Ave"/>
    <x v="4"/>
    <x v="4"/>
    <x v="3"/>
    <x v="1"/>
    <n v="0.24"/>
    <s v="6:00-22:00"/>
    <s v="6:00-22:00"/>
    <d v="1899-12-30T16:04:48"/>
    <n v="7.95"/>
    <n v="90"/>
    <s v="EVgo"/>
    <n v="22"/>
    <s v="Tesla"/>
    <n v="2013"/>
    <s v="Yes"/>
    <n v="3.9"/>
    <n v="9"/>
    <s v="Monthly"/>
  </r>
  <r>
    <s v="EVS00220"/>
    <n v="25.210258"/>
    <n v="55.346141000000003"/>
    <s v="4620 Dubai Ave"/>
    <x v="12"/>
    <x v="11"/>
    <x v="3"/>
    <x v="1"/>
    <n v="0.32"/>
    <s v="6:00-22:00"/>
    <s v="6:00-22:00"/>
    <d v="1899-12-30T16:04:48"/>
    <n v="13.84"/>
    <n v="93"/>
    <s v="Tesla"/>
    <n v="350"/>
    <s v="Tesla, Type 2"/>
    <n v="2010"/>
    <s v="No"/>
    <n v="3"/>
    <n v="9"/>
    <s v="Annually"/>
  </r>
  <r>
    <s v="EVS00229"/>
    <n v="19.468828999999999"/>
    <n v="-99.130994000000001"/>
    <s v="3482 Mexico City Ave"/>
    <x v="17"/>
    <x v="14"/>
    <x v="0"/>
    <x v="1"/>
    <n v="0.35"/>
    <d v="2025-07-24T00:00:00"/>
    <s v="9.00-21.00"/>
    <d v="1900-01-11T00:00:00"/>
    <n v="15.25"/>
    <n v="49"/>
    <s v="Tesla"/>
    <n v="22"/>
    <s v="CHAdeMO"/>
    <n v="2020"/>
    <s v="Yes"/>
    <n v="3.6"/>
    <n v="2"/>
    <s v="Monthly"/>
  </r>
  <r>
    <s v="EVS00231"/>
    <n v="-84.731769999999997"/>
    <n v="-63.296190000000003"/>
    <s v="9516 Random Rd"/>
    <x v="19"/>
    <x v="2"/>
    <x v="2"/>
    <x v="1"/>
    <n v="0.19"/>
    <d v="2025-07-24T00:00:00"/>
    <s v="9.00-21.00"/>
    <d v="1900-01-11T00:00:00"/>
    <n v="2.77"/>
    <n v="60"/>
    <s v="Greenlots"/>
    <n v="22"/>
    <s v="CCS, Tesla"/>
    <n v="2018"/>
    <s v="Yes"/>
    <n v="4.5999999999999996"/>
    <n v="7"/>
    <s v="Annually"/>
  </r>
  <r>
    <s v="EVS00234"/>
    <n v="-33.829813000000001"/>
    <n v="18.429812999999999"/>
    <s v="9279 Cape Town Ave"/>
    <x v="14"/>
    <x v="13"/>
    <x v="7"/>
    <x v="1"/>
    <n v="0.28999999999999998"/>
    <s v="6:00-22:00"/>
    <s v="6:00-22:00"/>
    <d v="1899-12-30T16:04:48"/>
    <n v="6.75"/>
    <n v="98"/>
    <s v="Ionity"/>
    <n v="50"/>
    <s v="CHAdeMO"/>
    <n v="2016"/>
    <s v="No"/>
    <n v="4.5999999999999996"/>
    <n v="3"/>
    <s v="Monthly"/>
  </r>
  <r>
    <s v="EVS00236"/>
    <n v="37.640025999999999"/>
    <n v="127.005849"/>
    <s v="1703 Seoul Ave"/>
    <x v="6"/>
    <x v="6"/>
    <x v="3"/>
    <x v="1"/>
    <n v="0.32"/>
    <s v="6:00-22:00"/>
    <s v="6:00-22:00"/>
    <d v="1899-12-30T16:04:48"/>
    <n v="13.19"/>
    <n v="20"/>
    <s v="EVgo"/>
    <n v="22"/>
    <s v="CCS"/>
    <n v="2020"/>
    <s v="Yes"/>
    <n v="3.1"/>
    <n v="6"/>
    <s v="Annually"/>
  </r>
  <r>
    <s v="EVS00237"/>
    <n v="37.600456000000001"/>
    <n v="126.979585"/>
    <s v="7608 Seoul Ave"/>
    <x v="6"/>
    <x v="6"/>
    <x v="3"/>
    <x v="1"/>
    <n v="0.1"/>
    <s v="9:00-18:00"/>
    <s v="9:00-18:00"/>
    <d v="1899-12-30T08:52:48"/>
    <n v="10.029999999999999"/>
    <n v="41"/>
    <s v="Tesla"/>
    <n v="50"/>
    <s v="Type 2, Tesla"/>
    <n v="2023"/>
    <s v="Yes"/>
    <n v="4.8"/>
    <n v="9"/>
    <s v="Quarterly"/>
  </r>
  <r>
    <s v="EVS00239"/>
    <n v="34.128264000000001"/>
    <n v="-118.31188899999999"/>
    <s v="9259 Los Angeles Ave"/>
    <x v="16"/>
    <x v="5"/>
    <x v="0"/>
    <x v="1"/>
    <n v="0.18"/>
    <s v="9:00-18:00"/>
    <s v="9:00-18:00"/>
    <d v="1899-12-30T08:52:48"/>
    <n v="12.95"/>
    <n v="94"/>
    <s v="Ionity"/>
    <n v="150"/>
    <s v="Tesla"/>
    <n v="2014"/>
    <s v="Yes"/>
    <n v="3.2"/>
    <n v="8"/>
    <s v="Quarterly"/>
  </r>
  <r>
    <s v="EVS00242"/>
    <n v="43.734901999999998"/>
    <n v="-79.417590000000004"/>
    <s v="8128 Toronto Ave"/>
    <x v="0"/>
    <x v="0"/>
    <x v="0"/>
    <x v="1"/>
    <n v="0.21"/>
    <s v="6:00-22:00"/>
    <s v="6:00-22:00"/>
    <d v="1899-12-30T16:04:48"/>
    <n v="8.91"/>
    <n v="50"/>
    <s v="Ionity"/>
    <n v="50"/>
    <s v="Tesla, CHAdeMO"/>
    <n v="2013"/>
    <s v="Yes"/>
    <n v="4.8"/>
    <n v="10"/>
    <s v="Monthly"/>
  </r>
  <r>
    <s v="EVS00244"/>
    <n v="34.080717999999997"/>
    <n v="-118.301171"/>
    <s v="3264 Los Angeles Ave"/>
    <x v="16"/>
    <x v="5"/>
    <x v="0"/>
    <x v="1"/>
    <n v="0.1"/>
    <s v="6:00-22:00"/>
    <s v="6:00-22:00"/>
    <d v="1899-12-30T16:04:48"/>
    <n v="12.34"/>
    <n v="89"/>
    <s v="ChargePoint"/>
    <n v="50"/>
    <s v="Type 2, CHAdeMO"/>
    <n v="2013"/>
    <s v="No"/>
    <n v="4.9000000000000004"/>
    <n v="1"/>
    <s v="Monthly"/>
  </r>
  <r>
    <s v="EVS00245"/>
    <n v="37.830896000000003"/>
    <n v="-122.390708"/>
    <s v="239 San Francisco Ave"/>
    <x v="5"/>
    <x v="5"/>
    <x v="0"/>
    <x v="1"/>
    <n v="0.13"/>
    <s v="6:00-22:00"/>
    <s v="6:00-22:00"/>
    <d v="1899-12-30T16:04:48"/>
    <n v="7.96"/>
    <n v="17"/>
    <s v="ChargePoint"/>
    <n v="150"/>
    <s v="Tesla"/>
    <n v="2020"/>
    <s v="Yes"/>
    <n v="4.9000000000000004"/>
    <n v="3"/>
    <s v="Annually"/>
  </r>
  <r>
    <s v="EVS00246"/>
    <n v="25.348174"/>
    <n v="55.200679999999998"/>
    <s v="887 Dubai Ave"/>
    <x v="12"/>
    <x v="11"/>
    <x v="3"/>
    <x v="1"/>
    <n v="0.26"/>
    <s v="6:00-22:00"/>
    <s v="6:00-22:00"/>
    <d v="1899-12-30T16:04:48"/>
    <n v="3.26"/>
    <n v="25"/>
    <s v="Greenlots"/>
    <n v="350"/>
    <s v="Type 2"/>
    <n v="2017"/>
    <s v="Yes"/>
    <n v="4.5"/>
    <n v="7"/>
    <s v="Quarterly"/>
  </r>
  <r>
    <s v="EVS00252"/>
    <n v="37.685383000000002"/>
    <n v="126.95869399999999"/>
    <s v="6714 Seoul Ave"/>
    <x v="6"/>
    <x v="6"/>
    <x v="3"/>
    <x v="1"/>
    <n v="0.21"/>
    <s v="9:00-18:00"/>
    <s v="9:00-18:00"/>
    <d v="1899-12-30T08:52:48"/>
    <n v="18.149999999999999"/>
    <n v="81"/>
    <s v="Tesla"/>
    <n v="350"/>
    <s v="Tesla, Type 2"/>
    <n v="2010"/>
    <s v="Yes"/>
    <n v="3.2"/>
    <n v="7"/>
    <s v="Monthly"/>
  </r>
  <r>
    <s v="EVS00256"/>
    <n v="39.941392"/>
    <n v="116.25923"/>
    <s v="7234 Beijing Ave"/>
    <x v="10"/>
    <x v="9"/>
    <x v="3"/>
    <x v="1"/>
    <n v="0.24"/>
    <d v="2025-07-24T00:00:00"/>
    <s v="9.00-21.00"/>
    <d v="1900-01-11T00:00:00"/>
    <n v="18.45"/>
    <n v="21"/>
    <s v="ChargePoint"/>
    <n v="50"/>
    <s v="CHAdeMO, Tesla"/>
    <n v="2016"/>
    <s v="Yes"/>
    <n v="3.5"/>
    <n v="5"/>
    <s v="Quarterly"/>
  </r>
  <r>
    <s v="EVS00258"/>
    <n v="25.265093"/>
    <n v="55.226447999999998"/>
    <s v="3303 Dubai Ave"/>
    <x v="12"/>
    <x v="11"/>
    <x v="3"/>
    <x v="1"/>
    <n v="0.4"/>
    <s v="9:00-18:00"/>
    <s v="9:00-18:00"/>
    <d v="1899-12-30T08:52:48"/>
    <n v="16.260000000000002"/>
    <n v="30"/>
    <s v="Ionity"/>
    <n v="150"/>
    <s v="Tesla, Type 2"/>
    <n v="2020"/>
    <s v="No"/>
    <n v="3.5"/>
    <n v="2"/>
    <s v="Annually"/>
  </r>
  <r>
    <s v="EVS00259"/>
    <n v="19.058959000000002"/>
    <n v="72.900588999999997"/>
    <s v="3146 Mumbai Ave"/>
    <x v="13"/>
    <x v="12"/>
    <x v="3"/>
    <x v="1"/>
    <n v="0.17"/>
    <d v="2025-07-24T00:00:00"/>
    <s v="9.00-21.00"/>
    <d v="1900-01-11T00:00:00"/>
    <n v="19.579999999999998"/>
    <n v="13"/>
    <s v="EVgo"/>
    <n v="350"/>
    <s v="CHAdeMO"/>
    <n v="2012"/>
    <s v="No"/>
    <n v="3.9"/>
    <n v="4"/>
    <s v="Quarterly"/>
  </r>
  <r>
    <s v="EVS00261"/>
    <n v="28.281488"/>
    <n v="-125.849439"/>
    <s v="4938 Random Rd"/>
    <x v="11"/>
    <x v="10"/>
    <x v="6"/>
    <x v="1"/>
    <n v="0.21"/>
    <s v="9:00-18:00"/>
    <s v="9:00-18:00"/>
    <d v="1899-12-30T08:52:48"/>
    <n v="3.99"/>
    <n v="49"/>
    <s v="EVgo"/>
    <n v="50"/>
    <s v="CCS"/>
    <n v="2016"/>
    <s v="No"/>
    <n v="4.5999999999999996"/>
    <n v="6"/>
    <s v="Quarterly"/>
  </r>
  <r>
    <s v="EVS00262"/>
    <n v="-33.721297"/>
    <n v="151.338581"/>
    <s v="6384 Sydney Ave"/>
    <x v="9"/>
    <x v="8"/>
    <x v="5"/>
    <x v="1"/>
    <n v="0.13"/>
    <s v="9:00-18:00"/>
    <s v="9:00-18:00"/>
    <d v="1899-12-30T08:52:48"/>
    <n v="17.13"/>
    <n v="77"/>
    <s v="ChargePoint"/>
    <n v="50"/>
    <s v="CCS, CHAdeMO"/>
    <n v="2022"/>
    <s v="Yes"/>
    <n v="3.5"/>
    <n v="3"/>
    <s v="Annually"/>
  </r>
  <r>
    <s v="EVS00264"/>
    <n v="18.973531000000001"/>
    <n v="72.909858999999997"/>
    <s v="1953 Mumbai Ave"/>
    <x v="13"/>
    <x v="12"/>
    <x v="3"/>
    <x v="1"/>
    <n v="0.5"/>
    <s v="9:00-18:00"/>
    <s v="9:00-18:00"/>
    <d v="1899-12-30T08:52:48"/>
    <n v="3.69"/>
    <n v="81"/>
    <s v="EVgo"/>
    <n v="50"/>
    <s v="CHAdeMO"/>
    <n v="2020"/>
    <s v="Yes"/>
    <n v="3.7"/>
    <n v="6"/>
    <s v="Monthly"/>
  </r>
  <r>
    <s v="EVS00267"/>
    <n v="52.513883999999997"/>
    <n v="13.342180000000001"/>
    <s v="9781 Berlin Ave"/>
    <x v="3"/>
    <x v="3"/>
    <x v="1"/>
    <x v="1"/>
    <n v="0.44"/>
    <s v="9:00-18:00"/>
    <s v="9:00-18:00"/>
    <d v="1899-12-30T08:52:48"/>
    <n v="10.33"/>
    <n v="94"/>
    <s v="EVgo"/>
    <n v="50"/>
    <s v="Tesla, CHAdeMO"/>
    <n v="2022"/>
    <s v="No"/>
    <n v="4.4000000000000004"/>
    <n v="2"/>
    <s v="Monthly"/>
  </r>
  <r>
    <s v="EVS00269"/>
    <n v="39.93656"/>
    <n v="116.409142"/>
    <s v="9697 Beijing Ave"/>
    <x v="10"/>
    <x v="9"/>
    <x v="3"/>
    <x v="1"/>
    <n v="0.24"/>
    <d v="2025-07-24T00:00:00"/>
    <s v="9.00-21.00"/>
    <d v="1900-01-11T00:00:00"/>
    <n v="5.66"/>
    <n v="75"/>
    <s v="Tesla"/>
    <n v="50"/>
    <s v="Type 2"/>
    <n v="2014"/>
    <s v="Yes"/>
    <n v="4.3"/>
    <n v="8"/>
    <s v="Annually"/>
  </r>
  <r>
    <s v="EVS00271"/>
    <n v="6.75617"/>
    <n v="79.807850000000002"/>
    <s v="1215 Random Rd"/>
    <x v="32"/>
    <x v="22"/>
    <x v="3"/>
    <x v="1"/>
    <n v="0.16"/>
    <s v="6:00-22:00"/>
    <s v="6:00-22:00"/>
    <d v="1899-12-30T16:04:48"/>
    <n v="6.52"/>
    <n v="94"/>
    <s v="ChargePoint"/>
    <n v="50"/>
    <s v="CHAdeMO"/>
    <n v="2012"/>
    <s v="No"/>
    <n v="3.5"/>
    <n v="4"/>
    <s v="Annually"/>
  </r>
  <r>
    <s v="EVS00273"/>
    <n v="19.466545"/>
    <n v="-99.162049999999994"/>
    <s v="9302 Mexico City Ave"/>
    <x v="17"/>
    <x v="14"/>
    <x v="0"/>
    <x v="1"/>
    <n v="0.45"/>
    <d v="2025-07-24T00:00:00"/>
    <s v="9.00-21.00"/>
    <d v="1900-01-11T00:00:00"/>
    <n v="9.92"/>
    <n v="74"/>
    <s v="EVgo"/>
    <n v="22"/>
    <s v="CCS, Tesla"/>
    <n v="2014"/>
    <s v="No"/>
    <n v="3.3"/>
    <n v="9"/>
    <s v="Annually"/>
  </r>
  <r>
    <s v="EVS00274"/>
    <n v="-23.602488000000001"/>
    <n v="-46.636510999999999"/>
    <s v="9302 SÃ£o Paulo Ave"/>
    <x v="8"/>
    <x v="7"/>
    <x v="4"/>
    <x v="1"/>
    <n v="0.15"/>
    <s v="6:00-22:00"/>
    <s v="6:00-22:00"/>
    <d v="1899-12-30T16:04:48"/>
    <n v="16.559999999999999"/>
    <n v="71"/>
    <s v="Greenlots"/>
    <n v="50"/>
    <s v="CHAdeMO"/>
    <n v="2018"/>
    <s v="No"/>
    <n v="4.8"/>
    <n v="7"/>
    <s v="Quarterly"/>
  </r>
  <r>
    <s v="EVS00277"/>
    <n v="25.235700999999999"/>
    <n v="55.351914000000001"/>
    <s v="1979 Dubai Ave"/>
    <x v="12"/>
    <x v="11"/>
    <x v="3"/>
    <x v="1"/>
    <n v="0.4"/>
    <s v="6:00-22:00"/>
    <s v="6:00-22:00"/>
    <d v="1899-12-30T16:04:48"/>
    <n v="13.94"/>
    <n v="82"/>
    <s v="Greenlots"/>
    <n v="50"/>
    <s v="Type 2, CCS"/>
    <n v="2011"/>
    <s v="Yes"/>
    <n v="3.8"/>
    <n v="5"/>
    <s v="Annually"/>
  </r>
  <r>
    <s v="EVS00279"/>
    <n v="52.516503"/>
    <n v="13.495058"/>
    <s v="5856 Berlin Ave"/>
    <x v="3"/>
    <x v="3"/>
    <x v="1"/>
    <x v="1"/>
    <n v="0.38"/>
    <s v="6:00-22:00"/>
    <s v="6:00-22:00"/>
    <d v="1899-12-30T16:04:48"/>
    <n v="9.33"/>
    <n v="61"/>
    <s v="Greenlots"/>
    <n v="22"/>
    <s v="CCS"/>
    <n v="2014"/>
    <s v="Yes"/>
    <n v="4.5"/>
    <n v="7"/>
    <s v="Quarterly"/>
  </r>
  <r>
    <s v="EVS00280"/>
    <n v="34.170605000000002"/>
    <n v="-118.35924"/>
    <s v="4464 Los Angeles Ave"/>
    <x v="16"/>
    <x v="5"/>
    <x v="0"/>
    <x v="1"/>
    <n v="0.14000000000000001"/>
    <s v="6:00-22:00"/>
    <s v="6:00-22:00"/>
    <d v="1899-12-30T16:04:48"/>
    <n v="17.41"/>
    <n v="43"/>
    <s v="EVgo"/>
    <n v="350"/>
    <s v="CHAdeMO, CCS"/>
    <n v="2021"/>
    <s v="No"/>
    <n v="4.5"/>
    <n v="7"/>
    <s v="Annually"/>
  </r>
  <r>
    <s v="EVS00281"/>
    <n v="26.820761999999998"/>
    <n v="-144.26663500000001"/>
    <s v="7068 Random Rd"/>
    <x v="11"/>
    <x v="10"/>
    <x v="6"/>
    <x v="1"/>
    <n v="0.5"/>
    <s v="9:00-18:00"/>
    <s v="9:00-18:00"/>
    <d v="1899-12-30T08:52:48"/>
    <n v="2.04"/>
    <n v="48"/>
    <s v="EVgo"/>
    <n v="150"/>
    <s v="Type 2"/>
    <n v="2017"/>
    <s v="Yes"/>
    <n v="3.8"/>
    <n v="5"/>
    <s v="Annually"/>
  </r>
  <r>
    <s v="EVS00282"/>
    <n v="55.759832000000003"/>
    <n v="37.610332999999997"/>
    <s v="8217 Moscow Ave"/>
    <x v="1"/>
    <x v="1"/>
    <x v="1"/>
    <x v="1"/>
    <n v="0.5"/>
    <s v="6:00-22:00"/>
    <s v="6:00-22:00"/>
    <d v="1899-12-30T16:04:48"/>
    <n v="13.15"/>
    <n v="91"/>
    <s v="EVgo"/>
    <n v="350"/>
    <s v="Type 2, CHAdeMO"/>
    <n v="2017"/>
    <s v="Yes"/>
    <n v="3.9"/>
    <n v="7"/>
    <s v="Annually"/>
  </r>
  <r>
    <s v="EVS00284"/>
    <n v="55.835175999999997"/>
    <n v="37.526395000000001"/>
    <s v="8022 Moscow Ave"/>
    <x v="1"/>
    <x v="1"/>
    <x v="1"/>
    <x v="1"/>
    <n v="0.17"/>
    <s v="9:00-18:00"/>
    <s v="9:00-18:00"/>
    <d v="1899-12-30T08:52:48"/>
    <n v="15.13"/>
    <n v="81"/>
    <s v="Greenlots"/>
    <n v="22"/>
    <s v="Type 2, CHAdeMO"/>
    <n v="2019"/>
    <s v="No"/>
    <n v="3.1"/>
    <n v="4"/>
    <s v="Monthly"/>
  </r>
  <r>
    <s v="EVS00285"/>
    <n v="41.977913000000001"/>
    <n v="-87.652394999999999"/>
    <s v="3103 Chicago Ave"/>
    <x v="7"/>
    <x v="5"/>
    <x v="0"/>
    <x v="1"/>
    <n v="0.11"/>
    <s v="9:00-18:00"/>
    <s v="9:00-18:00"/>
    <d v="1899-12-30T08:52:48"/>
    <n v="12.25"/>
    <n v="72"/>
    <s v="ChargePoint"/>
    <n v="22"/>
    <s v="CCS, CHAdeMO"/>
    <n v="2017"/>
    <s v="No"/>
    <n v="4.9000000000000004"/>
    <n v="4"/>
    <s v="Quarterly"/>
  </r>
  <r>
    <s v="EVS00287"/>
    <n v="-33.784289999999999"/>
    <n v="18.550749"/>
    <s v="8540 Cape Town Ave"/>
    <x v="14"/>
    <x v="13"/>
    <x v="7"/>
    <x v="1"/>
    <n v="0.3"/>
    <d v="2025-07-24T00:00:00"/>
    <s v="9.00-21.00"/>
    <d v="1900-01-11T00:00:00"/>
    <n v="12.97"/>
    <n v="60"/>
    <s v="Ionity"/>
    <n v="22"/>
    <s v="Type 2"/>
    <n v="2017"/>
    <s v="No"/>
    <n v="5"/>
    <n v="9"/>
    <s v="Quarterly"/>
  </r>
  <r>
    <s v="EVS00294"/>
    <n v="43.749501000000002"/>
    <n v="-79.452006999999995"/>
    <s v="676 Toronto Ave"/>
    <x v="0"/>
    <x v="0"/>
    <x v="0"/>
    <x v="1"/>
    <n v="0.24"/>
    <s v="9:00-18:00"/>
    <s v="9:00-18:00"/>
    <d v="1899-12-30T08:52:48"/>
    <n v="12.75"/>
    <n v="73"/>
    <s v="Greenlots"/>
    <n v="350"/>
    <s v="Type 2"/>
    <n v="2017"/>
    <s v="No"/>
    <n v="3.6"/>
    <n v="9"/>
    <s v="Annually"/>
  </r>
  <r>
    <s v="EVS00295"/>
    <n v="41.965159999999997"/>
    <n v="-87.643955000000005"/>
    <s v="9320 Chicago Ave"/>
    <x v="7"/>
    <x v="5"/>
    <x v="0"/>
    <x v="1"/>
    <n v="0.14000000000000001"/>
    <d v="2025-07-24T00:00:00"/>
    <s v="9.00-21.00"/>
    <d v="1900-01-11T00:00:00"/>
    <n v="18.45"/>
    <n v="59"/>
    <s v="EVgo"/>
    <n v="22"/>
    <s v="CCS"/>
    <n v="2021"/>
    <s v="No"/>
    <n v="3.1"/>
    <n v="8"/>
    <s v="Annually"/>
  </r>
  <r>
    <s v="EVS00296"/>
    <n v="41.813586999999998"/>
    <n v="-87.766194999999996"/>
    <s v="2013 Chicago Ave"/>
    <x v="7"/>
    <x v="5"/>
    <x v="0"/>
    <x v="1"/>
    <n v="0.41"/>
    <s v="9:00-18:00"/>
    <s v="9:00-18:00"/>
    <d v="1899-12-30T08:52:48"/>
    <n v="14.98"/>
    <n v="96"/>
    <s v="Greenlots"/>
    <n v="350"/>
    <s v="CHAdeMO"/>
    <n v="2018"/>
    <s v="No"/>
    <n v="4.5999999999999996"/>
    <n v="5"/>
    <s v="Monthly"/>
  </r>
  <r>
    <s v="EVS00298"/>
    <n v="39.966760999999998"/>
    <n v="116.389455"/>
    <s v="4654 Beijing Ave"/>
    <x v="10"/>
    <x v="9"/>
    <x v="3"/>
    <x v="1"/>
    <n v="0.18"/>
    <d v="2025-07-24T00:00:00"/>
    <s v="9.00-21.00"/>
    <d v="1900-01-11T00:00:00"/>
    <n v="1.17"/>
    <n v="34"/>
    <s v="EVgo"/>
    <n v="22"/>
    <s v="Tesla, Type 2"/>
    <n v="2014"/>
    <s v="Yes"/>
    <n v="3.8"/>
    <n v="6"/>
    <s v="Monthly"/>
  </r>
  <r>
    <s v="EVS00305"/>
    <n v="-33.820047000000002"/>
    <n v="18.482002999999999"/>
    <s v="6078 Cape Town Ave"/>
    <x v="14"/>
    <x v="13"/>
    <x v="7"/>
    <x v="1"/>
    <n v="0.37"/>
    <s v="9:00-18:00"/>
    <s v="9:00-18:00"/>
    <d v="1899-12-30T08:52:48"/>
    <n v="0.55000000000000004"/>
    <n v="39"/>
    <s v="Ionity"/>
    <n v="22"/>
    <s v="Tesla, CCS"/>
    <n v="2018"/>
    <s v="No"/>
    <n v="3.2"/>
    <n v="4"/>
    <s v="Annually"/>
  </r>
  <r>
    <s v="EVS00309"/>
    <n v="43.608320999999997"/>
    <n v="-79.362902000000005"/>
    <s v="6538 Toronto Ave"/>
    <x v="0"/>
    <x v="0"/>
    <x v="0"/>
    <x v="1"/>
    <n v="0.16"/>
    <s v="6:00-22:00"/>
    <s v="6:00-22:00"/>
    <d v="1899-12-30T16:04:48"/>
    <n v="0.56999999999999995"/>
    <n v="60"/>
    <s v="Ionity"/>
    <n v="50"/>
    <s v="CHAdeMO, Type 2"/>
    <n v="2018"/>
    <s v="Yes"/>
    <n v="3.7"/>
    <n v="6"/>
    <s v="Monthly"/>
  </r>
  <r>
    <s v="EVS00310"/>
    <n v="19.145423000000001"/>
    <n v="72.868399999999994"/>
    <s v="2076 Mumbai Ave"/>
    <x v="13"/>
    <x v="12"/>
    <x v="3"/>
    <x v="1"/>
    <n v="0.41"/>
    <s v="6:00-22:00"/>
    <s v="6:00-22:00"/>
    <d v="1899-12-30T16:04:48"/>
    <n v="13.72"/>
    <n v="10"/>
    <s v="EVgo"/>
    <n v="350"/>
    <s v="CCS, CHAdeMO"/>
    <n v="2022"/>
    <s v="Yes"/>
    <n v="3"/>
    <n v="7"/>
    <s v="Quarterly"/>
  </r>
  <r>
    <s v="EVS00314"/>
    <n v="41.893824000000002"/>
    <n v="-87.733377000000004"/>
    <s v="1021 Chicago Ave"/>
    <x v="7"/>
    <x v="5"/>
    <x v="0"/>
    <x v="1"/>
    <n v="0.16"/>
    <s v="6:00-22:00"/>
    <s v="6:00-22:00"/>
    <d v="1899-12-30T16:04:48"/>
    <n v="1.01"/>
    <n v="44"/>
    <s v="Ionity"/>
    <n v="350"/>
    <s v="Type 2, Tesla"/>
    <n v="2010"/>
    <s v="Yes"/>
    <n v="3.2"/>
    <n v="3"/>
    <s v="Monthly"/>
  </r>
  <r>
    <s v="EVS00315"/>
    <n v="18.916561999999999"/>
    <n v="72.922015000000002"/>
    <s v="4936 Mumbai Ave"/>
    <x v="13"/>
    <x v="12"/>
    <x v="3"/>
    <x v="1"/>
    <n v="0.19"/>
    <s v="6:00-22:00"/>
    <s v="6:00-22:00"/>
    <d v="1899-12-30T16:04:48"/>
    <n v="10.08"/>
    <n v="36"/>
    <s v="Ionity"/>
    <n v="50"/>
    <s v="CCS, Type 2"/>
    <n v="2015"/>
    <s v="Yes"/>
    <n v="3.3"/>
    <n v="3"/>
    <s v="Annually"/>
  </r>
  <r>
    <s v="EVS00318"/>
    <n v="39.893132000000001"/>
    <n v="116.23586299999999"/>
    <s v="6455 Beijing Ave"/>
    <x v="10"/>
    <x v="9"/>
    <x v="3"/>
    <x v="1"/>
    <n v="0.27"/>
    <d v="2025-07-24T00:00:00"/>
    <s v="9.00-21.00"/>
    <d v="1900-01-11T00:00:00"/>
    <n v="5.88"/>
    <n v="73"/>
    <s v="EVgo"/>
    <n v="150"/>
    <s v="Type 2, Tesla"/>
    <n v="2021"/>
    <s v="No"/>
    <n v="4"/>
    <n v="9"/>
    <s v="Monthly"/>
  </r>
  <r>
    <s v="EVS00319"/>
    <n v="55.721890999999999"/>
    <n v="37.568716000000002"/>
    <s v="1563 Moscow Ave"/>
    <x v="1"/>
    <x v="1"/>
    <x v="1"/>
    <x v="1"/>
    <n v="0.13"/>
    <d v="2025-07-24T00:00:00"/>
    <s v="9.00-21.00"/>
    <d v="1900-01-11T00:00:00"/>
    <n v="8.6199999999999992"/>
    <n v="13"/>
    <s v="Tesla"/>
    <n v="350"/>
    <s v="CCS, Type 2"/>
    <n v="2021"/>
    <s v="No"/>
    <n v="3.4"/>
    <n v="8"/>
    <s v="Annually"/>
  </r>
  <r>
    <s v="EVS00320"/>
    <n v="-33.725183999999999"/>
    <n v="18.596981"/>
    <s v="5062 Cape Town Ave"/>
    <x v="14"/>
    <x v="13"/>
    <x v="7"/>
    <x v="1"/>
    <n v="0.43"/>
    <s v="9:00-18:00"/>
    <s v="9:00-18:00"/>
    <d v="1899-12-30T08:52:48"/>
    <n v="7.79"/>
    <n v="27"/>
    <s v="ChargePoint"/>
    <n v="50"/>
    <s v="CHAdeMO"/>
    <n v="2015"/>
    <s v="No"/>
    <n v="4.7"/>
    <n v="7"/>
    <s v="Monthly"/>
  </r>
  <r>
    <s v="EVS00322"/>
    <n v="39.900986000000003"/>
    <n v="116.48172"/>
    <s v="9728 Beijing Ave"/>
    <x v="10"/>
    <x v="9"/>
    <x v="3"/>
    <x v="1"/>
    <n v="0.15"/>
    <s v="6:00-22:00"/>
    <s v="6:00-22:00"/>
    <d v="1899-12-30T16:04:48"/>
    <n v="4.74"/>
    <n v="94"/>
    <s v="EVgo"/>
    <n v="150"/>
    <s v="CHAdeMO, Tesla"/>
    <n v="2016"/>
    <s v="Yes"/>
    <n v="4.2"/>
    <n v="1"/>
    <s v="Annually"/>
  </r>
  <r>
    <s v="EVS00324"/>
    <n v="37.785815999999997"/>
    <n v="-122.390528"/>
    <s v="1862 San Francisco Ave"/>
    <x v="5"/>
    <x v="5"/>
    <x v="0"/>
    <x v="1"/>
    <n v="0.27"/>
    <s v="9:00-18:00"/>
    <s v="9:00-18:00"/>
    <d v="1899-12-30T08:52:48"/>
    <n v="2.76"/>
    <n v="20"/>
    <s v="ChargePoint"/>
    <n v="350"/>
    <s v="Tesla, CHAdeMO"/>
    <n v="2011"/>
    <s v="Yes"/>
    <n v="4.3"/>
    <n v="8"/>
    <s v="Annually"/>
  </r>
  <r>
    <s v="EVS00325"/>
    <n v="34.019762999999998"/>
    <n v="-118.201201"/>
    <s v="4976 Los Angeles Ave"/>
    <x v="16"/>
    <x v="5"/>
    <x v="0"/>
    <x v="1"/>
    <n v="0.31"/>
    <d v="2025-07-24T00:00:00"/>
    <s v="9.00-21.00"/>
    <d v="1900-01-11T00:00:00"/>
    <n v="11.79"/>
    <n v="98"/>
    <s v="Ionity"/>
    <n v="150"/>
    <s v="CHAdeMO"/>
    <n v="2010"/>
    <s v="No"/>
    <n v="3.7"/>
    <n v="1"/>
    <s v="Annually"/>
  </r>
  <r>
    <s v="EVS00327"/>
    <n v="34.101757999999997"/>
    <n v="-118.32780700000001"/>
    <s v="824 Los Angeles Ave"/>
    <x v="16"/>
    <x v="5"/>
    <x v="0"/>
    <x v="1"/>
    <n v="0.31"/>
    <s v="6:00-22:00"/>
    <s v="6:00-22:00"/>
    <d v="1899-12-30T16:04:48"/>
    <n v="16.48"/>
    <n v="36"/>
    <s v="EVgo"/>
    <n v="150"/>
    <s v="Tesla"/>
    <n v="2016"/>
    <s v="No"/>
    <n v="4.9000000000000004"/>
    <n v="4"/>
    <s v="Monthly"/>
  </r>
  <r>
    <s v="EVS00328"/>
    <n v="-23.590903000000001"/>
    <n v="-46.570979999999999"/>
    <s v="2168 SÃ£o Paulo Ave"/>
    <x v="8"/>
    <x v="7"/>
    <x v="4"/>
    <x v="1"/>
    <n v="0.11"/>
    <s v="6:00-22:00"/>
    <s v="6:00-22:00"/>
    <d v="1899-12-30T16:04:48"/>
    <n v="9.9"/>
    <n v="59"/>
    <s v="Tesla"/>
    <n v="22"/>
    <s v="Tesla"/>
    <n v="2018"/>
    <s v="Yes"/>
    <n v="3.3"/>
    <n v="3"/>
    <s v="Monthly"/>
  </r>
  <r>
    <s v="EVS00329"/>
    <n v="13.730247"/>
    <n v="100.431437"/>
    <s v="7911 Bangkok Ave"/>
    <x v="4"/>
    <x v="4"/>
    <x v="3"/>
    <x v="1"/>
    <n v="0.11"/>
    <s v="6:00-22:00"/>
    <s v="6:00-22:00"/>
    <d v="1899-12-30T16:04:48"/>
    <n v="10.34"/>
    <n v="98"/>
    <s v="EVgo"/>
    <n v="50"/>
    <s v="Type 2"/>
    <n v="2013"/>
    <s v="No"/>
    <n v="4.4000000000000004"/>
    <n v="3"/>
    <s v="Quarterly"/>
  </r>
  <r>
    <s v="EVS00334"/>
    <n v="41.904499000000001"/>
    <n v="-87.677609000000004"/>
    <s v="6812 Chicago Ave"/>
    <x v="7"/>
    <x v="5"/>
    <x v="0"/>
    <x v="1"/>
    <n v="0.24"/>
    <s v="9:00-18:00"/>
    <s v="9:00-18:00"/>
    <d v="1899-12-30T08:52:48"/>
    <n v="18.989999999999998"/>
    <n v="23"/>
    <s v="EVgo"/>
    <n v="50"/>
    <s v="Type 2"/>
    <n v="2023"/>
    <s v="Yes"/>
    <n v="4.2"/>
    <n v="4"/>
    <s v="Annually"/>
  </r>
  <r>
    <s v="EVS00336"/>
    <n v="55.764330000000001"/>
    <n v="37.691459999999999"/>
    <s v="6205 Moscow Ave"/>
    <x v="1"/>
    <x v="1"/>
    <x v="1"/>
    <x v="1"/>
    <n v="0.41"/>
    <s v="6:00-22:00"/>
    <s v="6:00-22:00"/>
    <d v="1899-12-30T16:04:48"/>
    <n v="16.13"/>
    <n v="68"/>
    <s v="ChargePoint"/>
    <n v="22"/>
    <s v="CCS"/>
    <n v="2022"/>
    <s v="Yes"/>
    <n v="3.2"/>
    <n v="6"/>
    <s v="Quarterly"/>
  </r>
  <r>
    <s v="EVS00348"/>
    <n v="19.172802000000001"/>
    <n v="72.815550000000002"/>
    <s v="6963 Mumbai Ave"/>
    <x v="13"/>
    <x v="12"/>
    <x v="3"/>
    <x v="1"/>
    <n v="0.32"/>
    <s v="9:00-18:00"/>
    <s v="9:00-18:00"/>
    <d v="1899-12-30T08:52:48"/>
    <n v="2.29"/>
    <n v="67"/>
    <s v="Ionity"/>
    <n v="50"/>
    <s v="CHAdeMO, Tesla"/>
    <n v="2020"/>
    <s v="No"/>
    <n v="3.4"/>
    <n v="2"/>
    <s v="Quarterly"/>
  </r>
  <r>
    <s v="EVS00358"/>
    <n v="34.110899000000003"/>
    <n v="-118.290612"/>
    <s v="6408 Los Angeles Ave"/>
    <x v="16"/>
    <x v="5"/>
    <x v="0"/>
    <x v="1"/>
    <n v="0.13"/>
    <s v="9:00-18:00"/>
    <s v="9:00-18:00"/>
    <d v="1899-12-30T08:52:48"/>
    <n v="17.809999999999999"/>
    <n v="37"/>
    <s v="Tesla"/>
    <n v="22"/>
    <s v="CHAdeMO"/>
    <n v="2021"/>
    <s v="No"/>
    <n v="3"/>
    <n v="9"/>
    <s v="Annually"/>
  </r>
  <r>
    <s v="EVS00365"/>
    <n v="-33.895583999999999"/>
    <n v="151.22141500000001"/>
    <s v="8923 Sydney Ave"/>
    <x v="9"/>
    <x v="8"/>
    <x v="5"/>
    <x v="1"/>
    <n v="0.27"/>
    <s v="6:00-22:00"/>
    <s v="6:00-22:00"/>
    <d v="1899-12-30T16:04:48"/>
    <n v="10.33"/>
    <n v="36"/>
    <s v="EVgo"/>
    <n v="22"/>
    <s v="Type 2"/>
    <n v="2014"/>
    <s v="Yes"/>
    <n v="4.9000000000000004"/>
    <n v="9"/>
    <s v="Monthly"/>
  </r>
  <r>
    <s v="EVS00366"/>
    <n v="-23.696273999999999"/>
    <n v="-46.516249999999999"/>
    <s v="5190 SÃ£o Paulo Ave"/>
    <x v="8"/>
    <x v="7"/>
    <x v="4"/>
    <x v="1"/>
    <n v="0.46"/>
    <d v="2025-07-24T00:00:00"/>
    <s v="9.00-21.00"/>
    <d v="1900-01-11T00:00:00"/>
    <n v="17.16"/>
    <n v="60"/>
    <s v="EVgo"/>
    <n v="50"/>
    <s v="Type 2, Tesla"/>
    <n v="2020"/>
    <s v="Yes"/>
    <n v="4.4000000000000004"/>
    <n v="2"/>
    <s v="Monthly"/>
  </r>
  <r>
    <s v="EVS00367"/>
    <n v="37.709186000000003"/>
    <n v="-122.35754799999999"/>
    <s v="7841 San Francisco Ave"/>
    <x v="5"/>
    <x v="5"/>
    <x v="0"/>
    <x v="1"/>
    <n v="0.39"/>
    <s v="6:00-22:00"/>
    <s v="6:00-22:00"/>
    <d v="1899-12-30T16:04:48"/>
    <n v="16.09"/>
    <n v="67"/>
    <s v="Ionity"/>
    <n v="350"/>
    <s v="Tesla, CHAdeMO"/>
    <n v="2010"/>
    <s v="No"/>
    <n v="3.3"/>
    <n v="1"/>
    <s v="Annually"/>
  </r>
  <r>
    <s v="EVS00373"/>
    <n v="41.809137"/>
    <n v="-87.787487999999996"/>
    <s v="7120 Chicago Ave"/>
    <x v="7"/>
    <x v="5"/>
    <x v="0"/>
    <x v="1"/>
    <n v="0.26"/>
    <s v="9:00-18:00"/>
    <s v="9:00-18:00"/>
    <d v="1899-12-30T08:52:48"/>
    <n v="11.77"/>
    <n v="55"/>
    <s v="EVgo"/>
    <n v="150"/>
    <s v="Type 2, Tesla"/>
    <n v="2017"/>
    <s v="No"/>
    <n v="4"/>
    <n v="10"/>
    <s v="Annually"/>
  </r>
  <r>
    <s v="EVS00376"/>
    <n v="19.187425000000001"/>
    <n v="72.935018999999997"/>
    <s v="8208 Mumbai Ave"/>
    <x v="13"/>
    <x v="12"/>
    <x v="3"/>
    <x v="1"/>
    <n v="0.21"/>
    <d v="2025-07-24T00:00:00"/>
    <s v="9.00-21.00"/>
    <d v="1900-01-11T00:00:00"/>
    <n v="11.69"/>
    <n v="50"/>
    <s v="Tesla"/>
    <n v="350"/>
    <s v="Type 2, CCS"/>
    <n v="2010"/>
    <s v="Yes"/>
    <n v="4.7"/>
    <n v="4"/>
    <s v="Monthly"/>
  </r>
  <r>
    <s v="EVS00378"/>
    <n v="-33.783231999999998"/>
    <n v="18.535326999999999"/>
    <s v="5034 Cape Town Ave"/>
    <x v="14"/>
    <x v="13"/>
    <x v="7"/>
    <x v="1"/>
    <n v="0.49"/>
    <d v="2025-07-24T00:00:00"/>
    <s v="9.00-21.00"/>
    <d v="1900-01-11T00:00:00"/>
    <n v="19.670000000000002"/>
    <n v="78"/>
    <s v="Ionity"/>
    <n v="22"/>
    <s v="CHAdeMO"/>
    <n v="2015"/>
    <s v="No"/>
    <n v="4.3"/>
    <n v="3"/>
    <s v="Quarterly"/>
  </r>
  <r>
    <s v="EVS00379"/>
    <n v="25.374825000000001"/>
    <n v="55.310630000000003"/>
    <s v="5543 Dubai Ave"/>
    <x v="12"/>
    <x v="11"/>
    <x v="3"/>
    <x v="1"/>
    <n v="0.13"/>
    <s v="9:00-18:00"/>
    <s v="9:00-18:00"/>
    <d v="1899-12-30T08:52:48"/>
    <n v="17.14"/>
    <n v="73"/>
    <s v="ChargePoint"/>
    <n v="22"/>
    <s v="Type 2, Tesla"/>
    <n v="2012"/>
    <s v="No"/>
    <n v="4.0999999999999996"/>
    <n v="1"/>
    <s v="Annually"/>
  </r>
  <r>
    <s v="EVS00382"/>
    <n v="41.919654999999999"/>
    <n v="-87.675175999999993"/>
    <s v="5849 Chicago Ave"/>
    <x v="7"/>
    <x v="5"/>
    <x v="0"/>
    <x v="1"/>
    <n v="0.12"/>
    <s v="9:00-18:00"/>
    <s v="9:00-18:00"/>
    <d v="1899-12-30T08:52:48"/>
    <n v="9.61"/>
    <n v="40"/>
    <s v="Tesla"/>
    <n v="150"/>
    <s v="CHAdeMO"/>
    <n v="2023"/>
    <s v="Yes"/>
    <n v="3.4"/>
    <n v="2"/>
    <s v="Quarterly"/>
  </r>
  <r>
    <s v="EVS00383"/>
    <n v="43.763748"/>
    <n v="-79.399078000000003"/>
    <s v="2944 Toronto Ave"/>
    <x v="0"/>
    <x v="0"/>
    <x v="0"/>
    <x v="1"/>
    <n v="0.32"/>
    <d v="2025-07-24T00:00:00"/>
    <s v="9.00-21.00"/>
    <d v="1900-01-11T00:00:00"/>
    <n v="18.25"/>
    <n v="79"/>
    <s v="EVgo"/>
    <n v="350"/>
    <s v="CCS"/>
    <n v="2013"/>
    <s v="Yes"/>
    <n v="4.7"/>
    <n v="2"/>
    <s v="Monthly"/>
  </r>
  <r>
    <s v="EVS00386"/>
    <n v="13.827106000000001"/>
    <n v="100.47739799999999"/>
    <s v="965 Bangkok Ave"/>
    <x v="4"/>
    <x v="4"/>
    <x v="3"/>
    <x v="1"/>
    <n v="0.41"/>
    <s v="6:00-22:00"/>
    <s v="6:00-22:00"/>
    <d v="1899-12-30T16:04:48"/>
    <n v="14.02"/>
    <n v="32"/>
    <s v="ChargePoint"/>
    <n v="22"/>
    <s v="CCS"/>
    <n v="2015"/>
    <s v="Yes"/>
    <n v="4.3"/>
    <n v="10"/>
    <s v="Quarterly"/>
  </r>
  <r>
    <s v="EVS00387"/>
    <n v="25.318358"/>
    <n v="55.293286999999999"/>
    <s v="9219 Dubai Ave"/>
    <x v="12"/>
    <x v="11"/>
    <x v="3"/>
    <x v="1"/>
    <n v="0.26"/>
    <d v="2025-07-24T00:00:00"/>
    <s v="9.00-21.00"/>
    <d v="1900-01-11T00:00:00"/>
    <n v="14.48"/>
    <n v="28"/>
    <s v="Tesla"/>
    <n v="50"/>
    <s v="Tesla"/>
    <n v="2016"/>
    <s v="Yes"/>
    <n v="4.3"/>
    <n v="9"/>
    <s v="Annually"/>
  </r>
  <r>
    <s v="EVS00389"/>
    <n v="-33.829497000000003"/>
    <n v="151.234793"/>
    <s v="2404 Sydney Ave"/>
    <x v="9"/>
    <x v="8"/>
    <x v="5"/>
    <x v="1"/>
    <n v="0.21"/>
    <s v="6:00-22:00"/>
    <s v="6:00-22:00"/>
    <d v="1899-12-30T16:04:48"/>
    <n v="12.3"/>
    <n v="90"/>
    <s v="ChargePoint"/>
    <n v="150"/>
    <s v="Tesla"/>
    <n v="2010"/>
    <s v="Yes"/>
    <n v="3.7"/>
    <n v="8"/>
    <s v="Annually"/>
  </r>
  <r>
    <s v="EVS00390"/>
    <n v="39.990884000000001"/>
    <n v="116.203772"/>
    <s v="1698 Beijing Ave"/>
    <x v="10"/>
    <x v="9"/>
    <x v="3"/>
    <x v="1"/>
    <n v="0.34"/>
    <s v="6:00-22:00"/>
    <s v="6:00-22:00"/>
    <d v="1899-12-30T16:04:48"/>
    <n v="17.600000000000001"/>
    <n v="35"/>
    <s v="EVgo"/>
    <n v="150"/>
    <s v="CHAdeMO, CCS"/>
    <n v="2022"/>
    <s v="No"/>
    <n v="4.5999999999999996"/>
    <n v="2"/>
    <s v="Annually"/>
  </r>
  <r>
    <s v="EVS00391"/>
    <n v="66.871364"/>
    <n v="-151.69242600000001"/>
    <s v="1766 Random Rd"/>
    <x v="2"/>
    <x v="2"/>
    <x v="2"/>
    <x v="1"/>
    <n v="0.12"/>
    <s v="6:00-22:00"/>
    <s v="6:00-22:00"/>
    <d v="1899-12-30T16:04:48"/>
    <n v="1.92"/>
    <n v="34"/>
    <s v="ChargePoint"/>
    <n v="150"/>
    <s v="Tesla, Type 2"/>
    <n v="2020"/>
    <s v="Yes"/>
    <n v="4.0999999999999996"/>
    <n v="4"/>
    <s v="Monthly"/>
  </r>
  <r>
    <s v="EVS00392"/>
    <n v="39.850411999999999"/>
    <n v="116.424857"/>
    <s v="9605 Beijing Ave"/>
    <x v="10"/>
    <x v="9"/>
    <x v="3"/>
    <x v="1"/>
    <n v="0.41"/>
    <s v="6:00-22:00"/>
    <s v="6:00-22:00"/>
    <d v="1899-12-30T16:04:48"/>
    <n v="5.67"/>
    <n v="69"/>
    <s v="EVgo"/>
    <n v="22"/>
    <s v="Tesla"/>
    <n v="2023"/>
    <s v="Yes"/>
    <n v="4.3"/>
    <n v="8"/>
    <s v="Quarterly"/>
  </r>
  <r>
    <s v="EVS00395"/>
    <n v="-23.535777"/>
    <n v="-46.535429000000001"/>
    <s v="8984 SÃ£o Paulo Ave"/>
    <x v="8"/>
    <x v="7"/>
    <x v="4"/>
    <x v="1"/>
    <n v="0.36"/>
    <s v="9:00-18:00"/>
    <s v="9:00-18:00"/>
    <d v="1899-12-30T08:52:48"/>
    <n v="5.14"/>
    <n v="25"/>
    <s v="EVgo"/>
    <n v="50"/>
    <s v="CHAdeMO"/>
    <n v="2023"/>
    <s v="Yes"/>
    <n v="3"/>
    <n v="1"/>
    <s v="Annually"/>
  </r>
  <r>
    <s v="EVS00402"/>
    <n v="43.730544999999999"/>
    <n v="-79.393456999999998"/>
    <s v="1004 Toronto Ave"/>
    <x v="0"/>
    <x v="0"/>
    <x v="0"/>
    <x v="1"/>
    <n v="0.41"/>
    <d v="2025-07-24T00:00:00"/>
    <s v="9.00-21.00"/>
    <d v="1900-01-11T00:00:00"/>
    <n v="13.13"/>
    <n v="57"/>
    <s v="Tesla"/>
    <n v="22"/>
    <s v="CCS"/>
    <n v="2010"/>
    <s v="No"/>
    <n v="4.4000000000000004"/>
    <n v="3"/>
    <s v="Monthly"/>
  </r>
  <r>
    <s v="EVS00403"/>
    <n v="19.513280000000002"/>
    <n v="-99.124674999999996"/>
    <s v="565 Mexico City Ave"/>
    <x v="17"/>
    <x v="14"/>
    <x v="0"/>
    <x v="1"/>
    <n v="0.35"/>
    <d v="2025-07-24T00:00:00"/>
    <s v="9.00-21.00"/>
    <d v="1900-01-11T00:00:00"/>
    <n v="19.649999999999999"/>
    <n v="90"/>
    <s v="ChargePoint"/>
    <n v="150"/>
    <s v="CCS, Type 2"/>
    <n v="2019"/>
    <s v="No"/>
    <n v="3.3"/>
    <n v="9"/>
    <s v="Annually"/>
  </r>
  <r>
    <s v="EVS00404"/>
    <n v="-23.592921"/>
    <n v="-46.640082999999997"/>
    <s v="6757 SÃ£o Paulo Ave"/>
    <x v="8"/>
    <x v="7"/>
    <x v="4"/>
    <x v="1"/>
    <n v="0.18"/>
    <d v="2025-07-24T00:00:00"/>
    <s v="9.00-21.00"/>
    <d v="1900-01-11T00:00:00"/>
    <n v="1.1299999999999999"/>
    <n v="49"/>
    <s v="Tesla"/>
    <n v="22"/>
    <s v="CCS"/>
    <n v="2015"/>
    <s v="Yes"/>
    <n v="4.0999999999999996"/>
    <n v="9"/>
    <s v="Monthly"/>
  </r>
  <r>
    <s v="EVS00405"/>
    <n v="37.732711999999999"/>
    <n v="-122.376864"/>
    <s v="1903 San Francisco Ave"/>
    <x v="5"/>
    <x v="5"/>
    <x v="0"/>
    <x v="1"/>
    <n v="0.4"/>
    <d v="2025-07-24T00:00:00"/>
    <s v="9.00-21.00"/>
    <d v="1900-01-11T00:00:00"/>
    <n v="10.039999999999999"/>
    <n v="26"/>
    <s v="Tesla"/>
    <n v="22"/>
    <s v="CHAdeMO"/>
    <n v="2022"/>
    <s v="No"/>
    <n v="4.4000000000000004"/>
    <n v="2"/>
    <s v="Quarterly"/>
  </r>
  <r>
    <s v="EVS00409"/>
    <n v="41.996065000000002"/>
    <n v="-87.712255999999996"/>
    <s v="6068 Chicago Ave"/>
    <x v="7"/>
    <x v="5"/>
    <x v="0"/>
    <x v="1"/>
    <n v="0.36"/>
    <s v="9:00-18:00"/>
    <s v="9:00-18:00"/>
    <d v="1899-12-30T08:52:48"/>
    <n v="1.99"/>
    <n v="52"/>
    <s v="Ionity"/>
    <n v="22"/>
    <s v="Tesla, Type 2"/>
    <n v="2018"/>
    <s v="Yes"/>
    <n v="3.4"/>
    <n v="7"/>
    <s v="Monthly"/>
  </r>
  <r>
    <s v="EVS00424"/>
    <n v="-33.777948000000002"/>
    <n v="18.414055999999999"/>
    <s v="4217 Cape Town Ave"/>
    <x v="14"/>
    <x v="13"/>
    <x v="7"/>
    <x v="1"/>
    <n v="0.28000000000000003"/>
    <s v="6:00-22:00"/>
    <s v="6:00-22:00"/>
    <d v="1899-12-30T16:04:48"/>
    <n v="18.96"/>
    <n v="18"/>
    <s v="EVgo"/>
    <n v="22"/>
    <s v="Type 2, Tesla"/>
    <n v="2010"/>
    <s v="Yes"/>
    <n v="4.8"/>
    <n v="6"/>
    <s v="Annually"/>
  </r>
  <r>
    <s v="EVS00429"/>
    <n v="37.656942000000001"/>
    <n v="127.024389"/>
    <s v="1639 Seoul Ave"/>
    <x v="6"/>
    <x v="6"/>
    <x v="3"/>
    <x v="1"/>
    <n v="0.49"/>
    <s v="6:00-22:00"/>
    <s v="6:00-22:00"/>
    <d v="1899-12-30T16:04:48"/>
    <n v="10.3"/>
    <n v="41"/>
    <s v="Ionity"/>
    <n v="150"/>
    <s v="Type 2"/>
    <n v="2015"/>
    <s v="No"/>
    <n v="4"/>
    <n v="4"/>
    <s v="Annually"/>
  </r>
  <r>
    <s v="EVS00431"/>
    <n v="-28.460678000000001"/>
    <n v="-43.111786000000002"/>
    <s v="3609 Random Rd"/>
    <x v="11"/>
    <x v="10"/>
    <x v="6"/>
    <x v="1"/>
    <n v="0.18"/>
    <d v="2025-07-24T00:00:00"/>
    <s v="9.00-21.00"/>
    <d v="1900-01-11T00:00:00"/>
    <n v="13.88"/>
    <n v="61"/>
    <s v="Greenlots"/>
    <n v="150"/>
    <s v="CHAdeMO"/>
    <n v="2019"/>
    <s v="Yes"/>
    <n v="4.5999999999999996"/>
    <n v="10"/>
    <s v="Annually"/>
  </r>
  <r>
    <s v="EVS00436"/>
    <n v="19.189133999999999"/>
    <n v="72.900210000000001"/>
    <s v="9195 Mumbai Ave"/>
    <x v="13"/>
    <x v="12"/>
    <x v="3"/>
    <x v="1"/>
    <n v="0.37"/>
    <s v="6:00-22:00"/>
    <s v="6:00-22:00"/>
    <d v="1899-12-30T16:04:48"/>
    <n v="9.64"/>
    <n v="66"/>
    <s v="Tesla"/>
    <n v="22"/>
    <s v="CHAdeMO"/>
    <n v="2015"/>
    <s v="No"/>
    <n v="5"/>
    <n v="1"/>
    <s v="Annually"/>
  </r>
  <r>
    <s v="EVS00438"/>
    <n v="37.664254"/>
    <n v="126.905895"/>
    <s v="8869 Seoul Ave"/>
    <x v="6"/>
    <x v="6"/>
    <x v="3"/>
    <x v="1"/>
    <n v="0.49"/>
    <s v="6:00-22:00"/>
    <s v="6:00-22:00"/>
    <d v="1899-12-30T16:04:48"/>
    <n v="2.4700000000000002"/>
    <n v="97"/>
    <s v="Greenlots"/>
    <n v="22"/>
    <s v="CHAdeMO"/>
    <n v="2014"/>
    <s v="No"/>
    <n v="4.3"/>
    <n v="1"/>
    <s v="Monthly"/>
  </r>
  <r>
    <s v="EVS00439"/>
    <n v="37.554929999999999"/>
    <n v="127.023747"/>
    <s v="5136 Seoul Ave"/>
    <x v="6"/>
    <x v="6"/>
    <x v="3"/>
    <x v="1"/>
    <n v="0.36"/>
    <s v="6:00-22:00"/>
    <s v="6:00-22:00"/>
    <d v="1899-12-30T16:04:48"/>
    <n v="1.93"/>
    <n v="97"/>
    <s v="Greenlots"/>
    <n v="350"/>
    <s v="CHAdeMO"/>
    <n v="2012"/>
    <s v="Yes"/>
    <n v="3"/>
    <n v="3"/>
    <s v="Annually"/>
  </r>
  <r>
    <s v="EVS00442"/>
    <n v="13.759093"/>
    <n v="100.45287999999999"/>
    <s v="3578 Bangkok Ave"/>
    <x v="4"/>
    <x v="4"/>
    <x v="3"/>
    <x v="1"/>
    <n v="0.17"/>
    <d v="2025-07-24T00:00:00"/>
    <s v="9.00-21.00"/>
    <d v="1900-01-11T00:00:00"/>
    <n v="6.64"/>
    <n v="13"/>
    <s v="Ionity"/>
    <n v="50"/>
    <s v="CHAdeMO"/>
    <n v="2013"/>
    <s v="No"/>
    <n v="3.9"/>
    <n v="2"/>
    <s v="Quarterly"/>
  </r>
  <r>
    <s v="EVS00443"/>
    <n v="39.904510000000002"/>
    <n v="116.412448"/>
    <s v="4977 Beijing Ave"/>
    <x v="10"/>
    <x v="9"/>
    <x v="3"/>
    <x v="1"/>
    <n v="0.42"/>
    <d v="2025-07-24T00:00:00"/>
    <s v="9.00-21.00"/>
    <d v="1900-01-11T00:00:00"/>
    <n v="6.18"/>
    <n v="91"/>
    <s v="Tesla"/>
    <n v="22"/>
    <s v="Tesla, CCS"/>
    <n v="2013"/>
    <s v="No"/>
    <n v="3.5"/>
    <n v="4"/>
    <s v="Monthly"/>
  </r>
  <r>
    <s v="EVS00444"/>
    <n v="-33.766911"/>
    <n v="18.599488000000001"/>
    <s v="3929 Cape Town Ave"/>
    <x v="14"/>
    <x v="13"/>
    <x v="7"/>
    <x v="1"/>
    <n v="0.16"/>
    <s v="9:00-18:00"/>
    <s v="9:00-18:00"/>
    <d v="1899-12-30T08:52:48"/>
    <n v="10.01"/>
    <n v="15"/>
    <s v="Tesla"/>
    <n v="50"/>
    <s v="Tesla"/>
    <n v="2021"/>
    <s v="Yes"/>
    <n v="3.3"/>
    <n v="5"/>
    <s v="Annually"/>
  </r>
  <r>
    <s v="EVS00445"/>
    <n v="43.657288999999999"/>
    <n v="-79.379941000000002"/>
    <s v="5717 Toronto Ave"/>
    <x v="0"/>
    <x v="0"/>
    <x v="0"/>
    <x v="1"/>
    <n v="0.16"/>
    <d v="2025-07-24T00:00:00"/>
    <s v="9.00-21.00"/>
    <d v="1900-01-11T00:00:00"/>
    <n v="18.239999999999998"/>
    <n v="85"/>
    <s v="Greenlots"/>
    <n v="350"/>
    <s v="Type 2, CHAdeMO"/>
    <n v="2020"/>
    <s v="Yes"/>
    <n v="4.9000000000000004"/>
    <n v="10"/>
    <s v="Quarterly"/>
  </r>
  <r>
    <s v="EVS00448"/>
    <n v="52.512343999999999"/>
    <n v="13.467784"/>
    <s v="5917 Berlin Ave"/>
    <x v="3"/>
    <x v="3"/>
    <x v="1"/>
    <x v="1"/>
    <n v="0.14000000000000001"/>
    <s v="6:00-22:00"/>
    <s v="6:00-22:00"/>
    <d v="1899-12-30T16:04:48"/>
    <n v="10.41"/>
    <n v="10"/>
    <s v="Ionity"/>
    <n v="50"/>
    <s v="CHAdeMO"/>
    <n v="2021"/>
    <s v="No"/>
    <n v="3.5"/>
    <n v="4"/>
    <s v="Monthly"/>
  </r>
  <r>
    <s v="EVS00449"/>
    <n v="39.954662999999996"/>
    <n v="116.46747499999999"/>
    <s v="2542 Beijing Ave"/>
    <x v="10"/>
    <x v="9"/>
    <x v="3"/>
    <x v="1"/>
    <n v="0.11"/>
    <d v="2025-07-24T00:00:00"/>
    <s v="9.00-21.00"/>
    <d v="1900-01-11T00:00:00"/>
    <n v="18.32"/>
    <n v="70"/>
    <s v="Tesla"/>
    <n v="22"/>
    <s v="CCS, Type 2"/>
    <n v="2020"/>
    <s v="Yes"/>
    <n v="3.1"/>
    <n v="4"/>
    <s v="Monthly"/>
  </r>
  <r>
    <s v="EVS00456"/>
    <n v="25.256895"/>
    <n v="55.342554999999997"/>
    <s v="8431 Dubai Ave"/>
    <x v="12"/>
    <x v="11"/>
    <x v="3"/>
    <x v="1"/>
    <n v="0.21"/>
    <s v="6:00-22:00"/>
    <s v="6:00-22:00"/>
    <d v="1899-12-30T16:04:48"/>
    <n v="15.37"/>
    <n v="13"/>
    <s v="ChargePoint"/>
    <n v="150"/>
    <s v="Tesla"/>
    <n v="2018"/>
    <s v="No"/>
    <n v="4.3"/>
    <n v="8"/>
    <s v="Monthly"/>
  </r>
  <r>
    <s v="EVS00457"/>
    <n v="13.719327"/>
    <n v="100.532449"/>
    <s v="9468 Bangkok Ave"/>
    <x v="4"/>
    <x v="4"/>
    <x v="3"/>
    <x v="1"/>
    <n v="0.24"/>
    <d v="2025-07-24T00:00:00"/>
    <s v="9.00-21.00"/>
    <d v="1900-01-11T00:00:00"/>
    <n v="7.51"/>
    <n v="29"/>
    <s v="Greenlots"/>
    <n v="350"/>
    <s v="CHAdeMO, Tesla"/>
    <n v="2022"/>
    <s v="Yes"/>
    <n v="4.5999999999999996"/>
    <n v="9"/>
    <s v="Annually"/>
  </r>
  <r>
    <s v="EVS00460"/>
    <n v="39.910018999999998"/>
    <n v="116.390388"/>
    <s v="1546 Beijing Ave"/>
    <x v="10"/>
    <x v="9"/>
    <x v="3"/>
    <x v="1"/>
    <n v="0.4"/>
    <s v="9:00-18:00"/>
    <s v="9:00-18:00"/>
    <d v="1899-12-30T08:52:48"/>
    <n v="14.31"/>
    <n v="80"/>
    <s v="Ionity"/>
    <n v="22"/>
    <s v="Tesla, Type 2"/>
    <n v="2012"/>
    <s v="Yes"/>
    <n v="4.4000000000000004"/>
    <n v="4"/>
    <s v="Quarterly"/>
  </r>
  <r>
    <s v="EVS00463"/>
    <n v="41.888790999999998"/>
    <n v="-87.642666000000006"/>
    <s v="3091 Chicago Ave"/>
    <x v="7"/>
    <x v="5"/>
    <x v="0"/>
    <x v="1"/>
    <n v="0.39"/>
    <d v="2025-07-24T00:00:00"/>
    <s v="9.00-21.00"/>
    <d v="1900-01-11T00:00:00"/>
    <n v="0.84"/>
    <n v="55"/>
    <s v="Ionity"/>
    <n v="50"/>
    <s v="CCS"/>
    <n v="2019"/>
    <s v="No"/>
    <n v="3.9"/>
    <n v="2"/>
    <s v="Quarterly"/>
  </r>
  <r>
    <s v="EVS00466"/>
    <n v="55.819361000000001"/>
    <n v="37.663181000000002"/>
    <s v="2225 Moscow Ave"/>
    <x v="1"/>
    <x v="1"/>
    <x v="1"/>
    <x v="1"/>
    <n v="0.34"/>
    <s v="9:00-18:00"/>
    <s v="9:00-18:00"/>
    <d v="1899-12-30T08:52:48"/>
    <n v="9.98"/>
    <n v="75"/>
    <s v="ChargePoint"/>
    <n v="50"/>
    <s v="CHAdeMO"/>
    <n v="2020"/>
    <s v="No"/>
    <n v="4.7"/>
    <n v="2"/>
    <s v="Quarterly"/>
  </r>
  <r>
    <s v="EVS00472"/>
    <n v="41.908380999999999"/>
    <n v="-87.744026000000005"/>
    <s v="3032 Chicago Ave"/>
    <x v="7"/>
    <x v="5"/>
    <x v="0"/>
    <x v="1"/>
    <n v="0.23"/>
    <d v="2025-07-24T00:00:00"/>
    <s v="9.00-21.00"/>
    <d v="1900-01-11T00:00:00"/>
    <n v="16.38"/>
    <n v="66"/>
    <s v="EVgo"/>
    <n v="22"/>
    <s v="CCS, Tesla"/>
    <n v="2016"/>
    <s v="No"/>
    <n v="4.7"/>
    <n v="9"/>
    <s v="Monthly"/>
  </r>
  <r>
    <s v="EVS00473"/>
    <n v="34.077955000000003"/>
    <n v="-118.200937"/>
    <s v="5292 Los Angeles Ave"/>
    <x v="16"/>
    <x v="5"/>
    <x v="0"/>
    <x v="1"/>
    <n v="0.18"/>
    <s v="9:00-18:00"/>
    <s v="9:00-18:00"/>
    <d v="1899-12-30T08:52:48"/>
    <n v="8.7100000000000009"/>
    <n v="19"/>
    <s v="Ionity"/>
    <n v="350"/>
    <s v="Tesla, Type 2"/>
    <n v="2022"/>
    <s v="No"/>
    <n v="3.3"/>
    <n v="2"/>
    <s v="Quarterly"/>
  </r>
  <r>
    <s v="EVS00474"/>
    <n v="43.654350000000001"/>
    <n v="-79.353920000000002"/>
    <s v="1744 Toronto Ave"/>
    <x v="0"/>
    <x v="0"/>
    <x v="0"/>
    <x v="1"/>
    <n v="0.14000000000000001"/>
    <d v="2025-07-24T00:00:00"/>
    <s v="9.00-21.00"/>
    <d v="1900-01-11T00:00:00"/>
    <n v="9.66"/>
    <n v="100"/>
    <s v="Greenlots"/>
    <n v="22"/>
    <s v="Type 2, Tesla"/>
    <n v="2021"/>
    <s v="Yes"/>
    <n v="3.8"/>
    <n v="9"/>
    <s v="Quarterly"/>
  </r>
  <r>
    <s v="EVS00475"/>
    <n v="41.900694000000001"/>
    <n v="-87.711228000000006"/>
    <s v="4042 Chicago Ave"/>
    <x v="7"/>
    <x v="5"/>
    <x v="0"/>
    <x v="1"/>
    <n v="0.23"/>
    <d v="2025-07-24T00:00:00"/>
    <s v="9.00-21.00"/>
    <d v="1900-01-11T00:00:00"/>
    <n v="18.97"/>
    <n v="93"/>
    <s v="Tesla"/>
    <n v="50"/>
    <s v="CHAdeMO, CCS"/>
    <n v="2023"/>
    <s v="No"/>
    <n v="4.9000000000000004"/>
    <n v="10"/>
    <s v="Monthly"/>
  </r>
  <r>
    <s v="EVS00476"/>
    <n v="41.831702999999997"/>
    <n v="-87.627725999999996"/>
    <s v="9085 Chicago Ave"/>
    <x v="7"/>
    <x v="5"/>
    <x v="0"/>
    <x v="1"/>
    <n v="0.14000000000000001"/>
    <s v="6:00-22:00"/>
    <s v="6:00-22:00"/>
    <d v="1899-12-30T16:04:48"/>
    <n v="1.48"/>
    <n v="85"/>
    <s v="Greenlots"/>
    <n v="350"/>
    <s v="CCS"/>
    <n v="2016"/>
    <s v="Yes"/>
    <n v="3.9"/>
    <n v="2"/>
    <s v="Quarterly"/>
  </r>
  <r>
    <s v="EVS00480"/>
    <n v="41.921123000000001"/>
    <n v="-87.660919000000007"/>
    <s v="2397 Chicago Ave"/>
    <x v="7"/>
    <x v="5"/>
    <x v="0"/>
    <x v="1"/>
    <n v="0.34"/>
    <s v="9:00-18:00"/>
    <s v="9:00-18:00"/>
    <d v="1899-12-30T08:52:48"/>
    <n v="4.9400000000000004"/>
    <n v="89"/>
    <s v="Ionity"/>
    <n v="350"/>
    <s v="Tesla"/>
    <n v="2023"/>
    <s v="Yes"/>
    <n v="3.4"/>
    <n v="5"/>
    <s v="Annually"/>
  </r>
  <r>
    <s v="EVS00481"/>
    <n v="-80.723495999999997"/>
    <n v="179.664661"/>
    <s v="3548 Random Rd"/>
    <x v="19"/>
    <x v="2"/>
    <x v="2"/>
    <x v="1"/>
    <n v="0.4"/>
    <d v="2025-07-24T00:00:00"/>
    <s v="9.00-21.00"/>
    <d v="1900-01-11T00:00:00"/>
    <n v="19.28"/>
    <n v="88"/>
    <s v="ChargePoint"/>
    <n v="22"/>
    <s v="CHAdeMO"/>
    <n v="2013"/>
    <s v="No"/>
    <n v="3.7"/>
    <n v="5"/>
    <s v="Monthly"/>
  </r>
  <r>
    <s v="EVS00484"/>
    <n v="-33.887957999999998"/>
    <n v="151.22893300000001"/>
    <s v="9994 Sydney Ave"/>
    <x v="9"/>
    <x v="8"/>
    <x v="5"/>
    <x v="1"/>
    <n v="0.31"/>
    <s v="9:00-18:00"/>
    <s v="9:00-18:00"/>
    <d v="1899-12-30T08:52:48"/>
    <n v="0.65"/>
    <n v="77"/>
    <s v="ChargePoint"/>
    <n v="350"/>
    <s v="CCS, CHAdeMO"/>
    <n v="2016"/>
    <s v="Yes"/>
    <n v="3.3"/>
    <n v="8"/>
    <s v="Annually"/>
  </r>
  <r>
    <s v="EVS00491"/>
    <n v="-51.852150999999999"/>
    <n v="154.23980700000001"/>
    <s v="7062 Random Rd"/>
    <x v="11"/>
    <x v="10"/>
    <x v="6"/>
    <x v="1"/>
    <n v="0.22"/>
    <d v="2025-07-24T00:00:00"/>
    <s v="9.00-21.00"/>
    <d v="1900-01-11T00:00:00"/>
    <n v="13.65"/>
    <n v="37"/>
    <s v="Tesla"/>
    <n v="350"/>
    <s v="CCS"/>
    <n v="2020"/>
    <s v="No"/>
    <n v="3.3"/>
    <n v="10"/>
    <s v="Quarterly"/>
  </r>
  <r>
    <s v="EVS00493"/>
    <n v="43.618735999999998"/>
    <n v="-79.353397999999999"/>
    <s v="7741 Toronto Ave"/>
    <x v="0"/>
    <x v="0"/>
    <x v="0"/>
    <x v="1"/>
    <n v="0.31"/>
    <s v="6:00-22:00"/>
    <s v="6:00-22:00"/>
    <d v="1899-12-30T16:04:48"/>
    <n v="7.2"/>
    <n v="68"/>
    <s v="Tesla"/>
    <n v="22"/>
    <s v="Type 2"/>
    <n v="2023"/>
    <s v="No"/>
    <n v="4.9000000000000004"/>
    <n v="9"/>
    <s v="Annually"/>
  </r>
  <r>
    <s v="EVS00495"/>
    <n v="18.907316000000002"/>
    <n v="72.983951000000005"/>
    <s v="8262 Mumbai Ave"/>
    <x v="13"/>
    <x v="12"/>
    <x v="3"/>
    <x v="1"/>
    <n v="0.28999999999999998"/>
    <s v="6:00-22:00"/>
    <s v="6:00-22:00"/>
    <d v="1899-12-30T16:04:48"/>
    <n v="8.11"/>
    <n v="94"/>
    <s v="Ionity"/>
    <n v="22"/>
    <s v="CHAdeMO"/>
    <n v="2020"/>
    <s v="No"/>
    <n v="3.1"/>
    <n v="10"/>
    <s v="Annually"/>
  </r>
  <r>
    <s v="EVS00496"/>
    <n v="19.555444000000001"/>
    <n v="-99.064002000000002"/>
    <s v="6128 Mexico City Ave"/>
    <x v="17"/>
    <x v="14"/>
    <x v="0"/>
    <x v="1"/>
    <n v="0.35"/>
    <d v="2025-07-24T00:00:00"/>
    <s v="9.00-21.00"/>
    <d v="1900-01-11T00:00:00"/>
    <n v="8.14"/>
    <n v="32"/>
    <s v="EVgo"/>
    <n v="50"/>
    <s v="Tesla, CCS"/>
    <n v="2014"/>
    <s v="No"/>
    <n v="4.8"/>
    <n v="4"/>
    <s v="Annually"/>
  </r>
  <r>
    <s v="EVS00500"/>
    <n v="19.466608999999998"/>
    <n v="-99.175586999999993"/>
    <s v="732 Mexico City Ave"/>
    <x v="17"/>
    <x v="14"/>
    <x v="0"/>
    <x v="1"/>
    <n v="0.41"/>
    <d v="2025-07-24T00:00:00"/>
    <s v="9.00-21.00"/>
    <d v="1900-01-11T00:00:00"/>
    <n v="13.73"/>
    <n v="75"/>
    <s v="Greenlots"/>
    <n v="50"/>
    <s v="CCS, Type 2"/>
    <n v="2016"/>
    <s v="No"/>
    <n v="4"/>
    <n v="8"/>
    <s v="Monthly"/>
  </r>
  <r>
    <s v="EVS00502"/>
    <n v="-33.749507999999999"/>
    <n v="151.31490099999999"/>
    <s v="2028 Sydney Ave"/>
    <x v="9"/>
    <x v="8"/>
    <x v="5"/>
    <x v="1"/>
    <n v="0.41"/>
    <d v="2025-07-24T00:00:00"/>
    <s v="9.00-21.00"/>
    <d v="1900-01-11T00:00:00"/>
    <n v="18.14"/>
    <n v="67"/>
    <s v="Ionity"/>
    <n v="150"/>
    <s v="Tesla"/>
    <n v="2011"/>
    <s v="Yes"/>
    <n v="4.4000000000000004"/>
    <n v="8"/>
    <s v="Annually"/>
  </r>
  <r>
    <s v="EVS00504"/>
    <n v="43.782108000000001"/>
    <n v="-79.372287"/>
    <s v="1640 Toronto Ave"/>
    <x v="0"/>
    <x v="0"/>
    <x v="0"/>
    <x v="1"/>
    <n v="0.1"/>
    <s v="6:00-22:00"/>
    <s v="6:00-22:00"/>
    <d v="1899-12-30T16:04:48"/>
    <n v="10.29"/>
    <n v="86"/>
    <s v="Greenlots"/>
    <n v="350"/>
    <s v="CHAdeMO, Tesla"/>
    <n v="2020"/>
    <s v="No"/>
    <n v="3.9"/>
    <n v="7"/>
    <s v="Monthly"/>
  </r>
  <r>
    <s v="EVS00507"/>
    <n v="-33.800303"/>
    <n v="151.35280599999999"/>
    <s v="1251 Sydney Ave"/>
    <x v="9"/>
    <x v="8"/>
    <x v="5"/>
    <x v="1"/>
    <n v="0.39"/>
    <s v="9:00-18:00"/>
    <s v="9:00-18:00"/>
    <d v="1899-12-30T08:52:48"/>
    <n v="17.82"/>
    <n v="59"/>
    <s v="Ionity"/>
    <n v="22"/>
    <s v="Type 2"/>
    <n v="2011"/>
    <s v="Yes"/>
    <n v="4.8"/>
    <n v="1"/>
    <s v="Monthly"/>
  </r>
  <r>
    <s v="EVS00509"/>
    <n v="13.867796999999999"/>
    <n v="100.52955900000001"/>
    <s v="3263 Bangkok Ave"/>
    <x v="4"/>
    <x v="4"/>
    <x v="3"/>
    <x v="1"/>
    <n v="0.42"/>
    <d v="2025-07-24T00:00:00"/>
    <s v="9.00-21.00"/>
    <d v="1900-01-11T00:00:00"/>
    <n v="3.1"/>
    <n v="37"/>
    <s v="Tesla"/>
    <n v="50"/>
    <s v="Type 2"/>
    <n v="2013"/>
    <s v="Yes"/>
    <n v="3.1"/>
    <n v="7"/>
    <s v="Annually"/>
  </r>
  <r>
    <s v="EVS00513"/>
    <n v="18.936205999999999"/>
    <n v="72.952021000000002"/>
    <s v="1098 Mumbai Ave"/>
    <x v="13"/>
    <x v="12"/>
    <x v="3"/>
    <x v="1"/>
    <n v="0.46"/>
    <d v="2025-07-24T00:00:00"/>
    <s v="9.00-21.00"/>
    <d v="1900-01-11T00:00:00"/>
    <n v="16.82"/>
    <n v="44"/>
    <s v="EVgo"/>
    <n v="150"/>
    <s v="Tesla"/>
    <n v="2021"/>
    <s v="Yes"/>
    <n v="4.8"/>
    <n v="4"/>
    <s v="Monthly"/>
  </r>
  <r>
    <s v="EVS00514"/>
    <n v="43.604120000000002"/>
    <n v="-79.417446999999996"/>
    <s v="8754 Toronto Ave"/>
    <x v="0"/>
    <x v="0"/>
    <x v="0"/>
    <x v="1"/>
    <n v="0.18"/>
    <s v="9:00-18:00"/>
    <s v="9:00-18:00"/>
    <d v="1899-12-30T08:52:48"/>
    <n v="12.96"/>
    <n v="26"/>
    <s v="Tesla"/>
    <n v="150"/>
    <s v="CHAdeMO, Type 2"/>
    <n v="2020"/>
    <s v="No"/>
    <n v="4"/>
    <n v="6"/>
    <s v="Monthly"/>
  </r>
  <r>
    <s v="EVS00515"/>
    <n v="-33.753965000000001"/>
    <n v="18.450752999999999"/>
    <s v="9347 Cape Town Ave"/>
    <x v="14"/>
    <x v="13"/>
    <x v="7"/>
    <x v="1"/>
    <n v="0.27"/>
    <s v="9:00-18:00"/>
    <s v="9:00-18:00"/>
    <d v="1899-12-30T08:52:48"/>
    <n v="18.440000000000001"/>
    <n v="89"/>
    <s v="Ionity"/>
    <n v="22"/>
    <s v="Tesla"/>
    <n v="2012"/>
    <s v="No"/>
    <n v="4.7"/>
    <n v="8"/>
    <s v="Monthly"/>
  </r>
  <r>
    <s v="EVS00520"/>
    <n v="25.293780999999999"/>
    <n v="55.267276000000003"/>
    <s v="5632 Dubai Ave"/>
    <x v="12"/>
    <x v="11"/>
    <x v="3"/>
    <x v="1"/>
    <n v="0.19"/>
    <s v="6:00-22:00"/>
    <s v="6:00-22:00"/>
    <d v="1899-12-30T16:04:48"/>
    <n v="19.239999999999998"/>
    <n v="59"/>
    <s v="Greenlots"/>
    <n v="350"/>
    <s v="CCS"/>
    <n v="2023"/>
    <s v="Yes"/>
    <n v="3.4"/>
    <n v="7"/>
    <s v="Monthly"/>
  </r>
  <r>
    <s v="EVS00522"/>
    <n v="-33.826787000000003"/>
    <n v="18.469092"/>
    <s v="2191 Cape Town Ave"/>
    <x v="14"/>
    <x v="13"/>
    <x v="7"/>
    <x v="1"/>
    <n v="0.43"/>
    <d v="2025-07-24T00:00:00"/>
    <s v="9.00-21.00"/>
    <d v="1900-01-11T00:00:00"/>
    <n v="5.79"/>
    <n v="99"/>
    <s v="Greenlots"/>
    <n v="50"/>
    <s v="Type 2"/>
    <n v="2016"/>
    <s v="No"/>
    <n v="4.5"/>
    <n v="8"/>
    <s v="Quarterly"/>
  </r>
  <r>
    <s v="EVS00527"/>
    <n v="37.580528999999999"/>
    <n v="126.991581"/>
    <s v="1368 Seoul Ave"/>
    <x v="6"/>
    <x v="6"/>
    <x v="3"/>
    <x v="1"/>
    <n v="0.12"/>
    <d v="2025-07-24T00:00:00"/>
    <s v="9.00-21.00"/>
    <d v="1900-01-11T00:00:00"/>
    <n v="3.66"/>
    <n v="63"/>
    <s v="Tesla"/>
    <n v="350"/>
    <s v="CHAdeMO"/>
    <n v="2021"/>
    <s v="No"/>
    <n v="3.6"/>
    <n v="7"/>
    <s v="Monthly"/>
  </r>
  <r>
    <s v="EVS00528"/>
    <n v="41.930069000000003"/>
    <n v="-87.726528999999999"/>
    <s v="1693 Chicago Ave"/>
    <x v="7"/>
    <x v="5"/>
    <x v="0"/>
    <x v="1"/>
    <n v="0.42"/>
    <s v="6:00-22:00"/>
    <s v="6:00-22:00"/>
    <d v="1899-12-30T16:04:48"/>
    <n v="15.28"/>
    <n v="29"/>
    <s v="ChargePoint"/>
    <n v="22"/>
    <s v="Type 2, Tesla"/>
    <n v="2016"/>
    <s v="No"/>
    <n v="4.3"/>
    <n v="7"/>
    <s v="Annually"/>
  </r>
  <r>
    <s v="EVS00529"/>
    <n v="37.541221999999998"/>
    <n v="127.057344"/>
    <s v="3715 Seoul Ave"/>
    <x v="6"/>
    <x v="6"/>
    <x v="3"/>
    <x v="1"/>
    <n v="0.36"/>
    <s v="9:00-18:00"/>
    <s v="9:00-18:00"/>
    <d v="1899-12-30T08:52:48"/>
    <n v="10.87"/>
    <n v="34"/>
    <s v="Ionity"/>
    <n v="50"/>
    <s v="CCS, CHAdeMO"/>
    <n v="2018"/>
    <s v="Yes"/>
    <n v="3.3"/>
    <n v="9"/>
    <s v="Quarterly"/>
  </r>
  <r>
    <s v="EVS00533"/>
    <n v="43.669536999999998"/>
    <n v="-79.455416999999997"/>
    <s v="6904 Toronto Ave"/>
    <x v="0"/>
    <x v="0"/>
    <x v="0"/>
    <x v="1"/>
    <n v="0.25"/>
    <d v="2025-07-24T00:00:00"/>
    <s v="9.00-21.00"/>
    <d v="1900-01-11T00:00:00"/>
    <n v="17.86"/>
    <n v="66"/>
    <s v="ChargePoint"/>
    <n v="50"/>
    <s v="CHAdeMO"/>
    <n v="2017"/>
    <s v="No"/>
    <n v="3.3"/>
    <n v="7"/>
    <s v="Quarterly"/>
  </r>
  <r>
    <s v="EVS00539"/>
    <n v="-33.876289999999997"/>
    <n v="151.385211"/>
    <s v="2594 Sydney Ave"/>
    <x v="9"/>
    <x v="8"/>
    <x v="5"/>
    <x v="1"/>
    <n v="0.38"/>
    <s v="9:00-18:00"/>
    <s v="9:00-18:00"/>
    <d v="1899-12-30T08:52:48"/>
    <n v="11.82"/>
    <n v="68"/>
    <s v="EVgo"/>
    <n v="350"/>
    <s v="CCS, Tesla"/>
    <n v="2014"/>
    <s v="Yes"/>
    <n v="4.7"/>
    <n v="8"/>
    <s v="Quarterly"/>
  </r>
  <r>
    <s v="EVS00544"/>
    <n v="37.553153000000002"/>
    <n v="127.08942"/>
    <s v="3100 Seoul Ave"/>
    <x v="6"/>
    <x v="6"/>
    <x v="3"/>
    <x v="1"/>
    <n v="0.25"/>
    <s v="6:00-22:00"/>
    <s v="6:00-22:00"/>
    <d v="1899-12-30T16:04:48"/>
    <n v="18.28"/>
    <n v="10"/>
    <s v="Greenlots"/>
    <n v="22"/>
    <s v="CCS"/>
    <n v="2022"/>
    <s v="No"/>
    <n v="3.2"/>
    <n v="8"/>
    <s v="Annually"/>
  </r>
  <r>
    <s v="EVS00545"/>
    <n v="43.617122000000002"/>
    <n v="-79.468007999999998"/>
    <s v="9638 Toronto Ave"/>
    <x v="0"/>
    <x v="0"/>
    <x v="0"/>
    <x v="1"/>
    <n v="0.32"/>
    <d v="2025-07-24T00:00:00"/>
    <s v="9.00-21.00"/>
    <d v="1900-01-11T00:00:00"/>
    <n v="15.71"/>
    <n v="44"/>
    <s v="ChargePoint"/>
    <n v="22"/>
    <s v="CHAdeMO, CCS"/>
    <n v="2020"/>
    <s v="Yes"/>
    <n v="3.4"/>
    <n v="6"/>
    <s v="Quarterly"/>
  </r>
  <r>
    <s v="EVS00548"/>
    <n v="37.654429999999998"/>
    <n v="127.07236"/>
    <s v="2001 Seoul Ave"/>
    <x v="6"/>
    <x v="6"/>
    <x v="3"/>
    <x v="1"/>
    <n v="0.11"/>
    <d v="2025-07-24T00:00:00"/>
    <s v="9.00-21.00"/>
    <d v="1900-01-11T00:00:00"/>
    <n v="4.8"/>
    <n v="33"/>
    <s v="Greenlots"/>
    <n v="150"/>
    <s v="Type 2"/>
    <n v="2019"/>
    <s v="No"/>
    <n v="4"/>
    <n v="1"/>
    <s v="Annually"/>
  </r>
  <r>
    <s v="EVS00549"/>
    <n v="41.827748999999997"/>
    <n v="-87.668544999999995"/>
    <s v="8868 Chicago Ave"/>
    <x v="7"/>
    <x v="5"/>
    <x v="0"/>
    <x v="1"/>
    <n v="0.28999999999999998"/>
    <s v="9:00-18:00"/>
    <s v="9:00-18:00"/>
    <d v="1899-12-30T08:52:48"/>
    <n v="18.690000000000001"/>
    <n v="34"/>
    <s v="Tesla"/>
    <n v="50"/>
    <s v="Type 2"/>
    <n v="2013"/>
    <s v="Yes"/>
    <n v="4"/>
    <n v="9"/>
    <s v="Annually"/>
  </r>
  <r>
    <s v="EVS00550"/>
    <n v="39.989449"/>
    <n v="116.377549"/>
    <s v="8721 Beijing Ave"/>
    <x v="10"/>
    <x v="9"/>
    <x v="3"/>
    <x v="1"/>
    <n v="0.22"/>
    <d v="2025-07-24T00:00:00"/>
    <s v="9.00-21.00"/>
    <d v="1900-01-11T00:00:00"/>
    <n v="16.72"/>
    <n v="96"/>
    <s v="Greenlots"/>
    <n v="22"/>
    <s v="Type 2"/>
    <n v="2020"/>
    <s v="Yes"/>
    <n v="4.7"/>
    <n v="3"/>
    <s v="Monthly"/>
  </r>
  <r>
    <s v="EVS00552"/>
    <n v="37.778630999999997"/>
    <n v="-122.480667"/>
    <s v="6529 San Francisco Ave"/>
    <x v="5"/>
    <x v="5"/>
    <x v="0"/>
    <x v="1"/>
    <n v="0.27"/>
    <s v="6:00-22:00"/>
    <s v="6:00-22:00"/>
    <d v="1899-12-30T16:04:48"/>
    <n v="12.45"/>
    <n v="97"/>
    <s v="ChargePoint"/>
    <n v="50"/>
    <s v="Type 2"/>
    <n v="2023"/>
    <s v="Yes"/>
    <n v="4.4000000000000004"/>
    <n v="4"/>
    <s v="Quarterly"/>
  </r>
  <r>
    <s v="EVS00554"/>
    <n v="-33.860295000000001"/>
    <n v="151.313884"/>
    <s v="1450 Sydney Ave"/>
    <x v="9"/>
    <x v="8"/>
    <x v="5"/>
    <x v="1"/>
    <n v="0.36"/>
    <s v="6:00-22:00"/>
    <s v="6:00-22:00"/>
    <d v="1899-12-30T16:04:48"/>
    <n v="2.39"/>
    <n v="98"/>
    <s v="Ionity"/>
    <n v="50"/>
    <s v="CCS"/>
    <n v="2016"/>
    <s v="No"/>
    <n v="3.8"/>
    <n v="7"/>
    <s v="Monthly"/>
  </r>
  <r>
    <s v="EVS00555"/>
    <n v="-33.843426000000001"/>
    <n v="18.492996999999999"/>
    <s v="3069 Cape Town Ave"/>
    <x v="14"/>
    <x v="13"/>
    <x v="7"/>
    <x v="1"/>
    <n v="0.11"/>
    <s v="6:00-22:00"/>
    <s v="6:00-22:00"/>
    <d v="1899-12-30T16:04:48"/>
    <n v="13.14"/>
    <n v="85"/>
    <s v="ChargePoint"/>
    <n v="22"/>
    <s v="CCS"/>
    <n v="2017"/>
    <s v="Yes"/>
    <n v="3.4"/>
    <n v="7"/>
    <s v="Quarterly"/>
  </r>
  <r>
    <s v="EVS00556"/>
    <n v="37.682836000000002"/>
    <n v="127.01810500000001"/>
    <s v="5803 Seoul Ave"/>
    <x v="6"/>
    <x v="6"/>
    <x v="3"/>
    <x v="1"/>
    <n v="0.2"/>
    <s v="9:00-18:00"/>
    <s v="9:00-18:00"/>
    <d v="1899-12-30T08:52:48"/>
    <n v="4.7699999999999996"/>
    <n v="54"/>
    <s v="EVgo"/>
    <n v="150"/>
    <s v="Tesla"/>
    <n v="2016"/>
    <s v="Yes"/>
    <n v="4"/>
    <n v="6"/>
    <s v="Monthly"/>
  </r>
  <r>
    <s v="EVS00559"/>
    <n v="19.431159999999998"/>
    <n v="-99.135598999999999"/>
    <s v="9359 Mexico City Ave"/>
    <x v="17"/>
    <x v="14"/>
    <x v="0"/>
    <x v="1"/>
    <n v="0.33"/>
    <s v="9:00-18:00"/>
    <s v="9:00-18:00"/>
    <d v="1899-12-30T08:52:48"/>
    <n v="14.78"/>
    <n v="38"/>
    <s v="Tesla"/>
    <n v="350"/>
    <s v="Tesla, CCS"/>
    <n v="2010"/>
    <s v="Yes"/>
    <n v="4"/>
    <n v="8"/>
    <s v="Quarterly"/>
  </r>
  <r>
    <s v="EVS00560"/>
    <n v="25.332028999999999"/>
    <n v="55.336478999999997"/>
    <s v="9248 Dubai Ave"/>
    <x v="12"/>
    <x v="11"/>
    <x v="3"/>
    <x v="1"/>
    <n v="0.16"/>
    <s v="9:00-18:00"/>
    <s v="9:00-18:00"/>
    <d v="1899-12-30T08:52:48"/>
    <n v="8.67"/>
    <n v="43"/>
    <s v="Greenlots"/>
    <n v="350"/>
    <s v="CHAdeMO, Tesla"/>
    <n v="2012"/>
    <s v="No"/>
    <n v="3.2"/>
    <n v="9"/>
    <s v="Quarterly"/>
  </r>
  <r>
    <s v="EVS00561"/>
    <n v="1.5978319999999999"/>
    <n v="-117.898763"/>
    <s v="2851 Random Rd"/>
    <x v="11"/>
    <x v="10"/>
    <x v="6"/>
    <x v="1"/>
    <n v="0.4"/>
    <s v="6:00-22:00"/>
    <s v="6:00-22:00"/>
    <d v="1899-12-30T16:04:48"/>
    <n v="17.39"/>
    <n v="58"/>
    <s v="EVgo"/>
    <n v="350"/>
    <s v="Type 2"/>
    <n v="2019"/>
    <s v="Yes"/>
    <n v="3.9"/>
    <n v="6"/>
    <s v="Quarterly"/>
  </r>
  <r>
    <s v="EVS00562"/>
    <n v="25.325448000000002"/>
    <n v="55.355438999999997"/>
    <s v="1340 Dubai Ave"/>
    <x v="12"/>
    <x v="11"/>
    <x v="3"/>
    <x v="1"/>
    <n v="0.17"/>
    <d v="2025-07-24T00:00:00"/>
    <s v="9.00-21.00"/>
    <d v="1900-01-11T00:00:00"/>
    <n v="14.32"/>
    <n v="34"/>
    <s v="Tesla"/>
    <n v="150"/>
    <s v="Type 2"/>
    <n v="2020"/>
    <s v="No"/>
    <n v="3.7"/>
    <n v="5"/>
    <s v="Quarterly"/>
  </r>
  <r>
    <s v="EVS00567"/>
    <n v="55.753695"/>
    <n v="37.565170999999999"/>
    <s v="1058 Moscow Ave"/>
    <x v="1"/>
    <x v="1"/>
    <x v="1"/>
    <x v="1"/>
    <n v="0.34"/>
    <s v="9:00-18:00"/>
    <s v="9:00-18:00"/>
    <d v="1899-12-30T08:52:48"/>
    <n v="6.66"/>
    <n v="25"/>
    <s v="ChargePoint"/>
    <n v="350"/>
    <s v="Tesla, CCS"/>
    <n v="2020"/>
    <s v="No"/>
    <n v="3.8"/>
    <n v="6"/>
    <s v="Annually"/>
  </r>
  <r>
    <s v="EVS00568"/>
    <n v="19.560628000000001"/>
    <n v="-99.182021000000006"/>
    <s v="3377 Mexico City Ave"/>
    <x v="17"/>
    <x v="14"/>
    <x v="0"/>
    <x v="1"/>
    <n v="0.26"/>
    <s v="9:00-18:00"/>
    <s v="9:00-18:00"/>
    <d v="1899-12-30T08:52:48"/>
    <n v="14.56"/>
    <n v="45"/>
    <s v="Ionity"/>
    <n v="22"/>
    <s v="CHAdeMO"/>
    <n v="2018"/>
    <s v="No"/>
    <n v="3.4"/>
    <n v="3"/>
    <s v="Annually"/>
  </r>
  <r>
    <s v="EVS00569"/>
    <n v="37.562803000000002"/>
    <n v="127.079261"/>
    <s v="819 Seoul Ave"/>
    <x v="6"/>
    <x v="6"/>
    <x v="3"/>
    <x v="1"/>
    <n v="0.11"/>
    <s v="9:00-18:00"/>
    <s v="9:00-18:00"/>
    <d v="1899-12-30T08:52:48"/>
    <n v="9.6300000000000008"/>
    <n v="57"/>
    <s v="EVgo"/>
    <n v="22"/>
    <s v="Tesla"/>
    <n v="2014"/>
    <s v="Yes"/>
    <n v="3.9"/>
    <n v="1"/>
    <s v="Annually"/>
  </r>
  <r>
    <s v="EVS00570"/>
    <n v="37.851937"/>
    <n v="-122.43461499999999"/>
    <s v="4194 San Francisco Ave"/>
    <x v="5"/>
    <x v="5"/>
    <x v="0"/>
    <x v="1"/>
    <n v="0.31"/>
    <s v="9:00-18:00"/>
    <s v="9:00-18:00"/>
    <d v="1899-12-30T08:52:48"/>
    <n v="7.65"/>
    <n v="78"/>
    <s v="ChargePoint"/>
    <n v="22"/>
    <s v="CCS, Type 2"/>
    <n v="2023"/>
    <s v="No"/>
    <n v="4.7"/>
    <n v="9"/>
    <s v="Quarterly"/>
  </r>
  <r>
    <s v="EVS00574"/>
    <n v="55.714751999999997"/>
    <n v="37.519449999999999"/>
    <s v="5415 Moscow Ave"/>
    <x v="1"/>
    <x v="1"/>
    <x v="1"/>
    <x v="1"/>
    <n v="0.37"/>
    <s v="9:00-18:00"/>
    <s v="9:00-18:00"/>
    <d v="1899-12-30T08:52:48"/>
    <n v="10.039999999999999"/>
    <n v="55"/>
    <s v="EVgo"/>
    <n v="150"/>
    <s v="Type 2, CCS"/>
    <n v="2016"/>
    <s v="Yes"/>
    <n v="4.5999999999999996"/>
    <n v="7"/>
    <s v="Annually"/>
  </r>
  <r>
    <s v="EVS00575"/>
    <n v="52.562333000000002"/>
    <n v="13.352943"/>
    <s v="2676 Berlin Ave"/>
    <x v="3"/>
    <x v="3"/>
    <x v="1"/>
    <x v="1"/>
    <n v="0.5"/>
    <d v="2025-07-24T00:00:00"/>
    <s v="9.00-21.00"/>
    <d v="1900-01-11T00:00:00"/>
    <n v="17.04"/>
    <n v="14"/>
    <s v="ChargePoint"/>
    <n v="150"/>
    <s v="Tesla, CHAdeMO"/>
    <n v="2013"/>
    <s v="No"/>
    <n v="3.3"/>
    <n v="4"/>
    <s v="Annually"/>
  </r>
  <r>
    <s v="EVS00577"/>
    <n v="37.547401000000001"/>
    <n v="127.01442900000001"/>
    <s v="1871 Seoul Ave"/>
    <x v="6"/>
    <x v="6"/>
    <x v="3"/>
    <x v="1"/>
    <n v="0.23"/>
    <s v="6:00-22:00"/>
    <s v="6:00-22:00"/>
    <d v="1899-12-30T16:04:48"/>
    <n v="19.61"/>
    <n v="46"/>
    <s v="ChargePoint"/>
    <n v="22"/>
    <s v="Tesla"/>
    <n v="2010"/>
    <s v="No"/>
    <n v="3.5"/>
    <n v="1"/>
    <s v="Quarterly"/>
  </r>
  <r>
    <s v="EVS00579"/>
    <n v="-23.698364999999999"/>
    <n v="-46.675358000000003"/>
    <s v="4432 SÃ£o Paulo Ave"/>
    <x v="8"/>
    <x v="7"/>
    <x v="4"/>
    <x v="1"/>
    <n v="0.47"/>
    <s v="9:00-18:00"/>
    <s v="9:00-18:00"/>
    <d v="1899-12-30T08:52:48"/>
    <n v="8.7799999999999994"/>
    <n v="61"/>
    <s v="Greenlots"/>
    <n v="350"/>
    <s v="Tesla, CCS"/>
    <n v="2020"/>
    <s v="No"/>
    <n v="3.1"/>
    <n v="9"/>
    <s v="Annually"/>
  </r>
  <r>
    <s v="EVS00580"/>
    <n v="41.915275999999999"/>
    <n v="-87.789507"/>
    <s v="297 Chicago Ave"/>
    <x v="7"/>
    <x v="5"/>
    <x v="0"/>
    <x v="1"/>
    <n v="0.18"/>
    <s v="6:00-22:00"/>
    <s v="6:00-22:00"/>
    <d v="1899-12-30T16:04:48"/>
    <n v="6.81"/>
    <n v="49"/>
    <s v="Ionity"/>
    <n v="150"/>
    <s v="CCS"/>
    <n v="2016"/>
    <s v="Yes"/>
    <n v="3.6"/>
    <n v="8"/>
    <s v="Monthly"/>
  </r>
  <r>
    <s v="EVS00581"/>
    <n v="85.165464999999998"/>
    <n v="148.11895000000001"/>
    <s v="1643 Random Rd"/>
    <x v="19"/>
    <x v="2"/>
    <x v="2"/>
    <x v="1"/>
    <n v="0.49"/>
    <s v="6:00-22:00"/>
    <s v="6:00-22:00"/>
    <d v="1899-12-30T16:04:48"/>
    <n v="0.62"/>
    <n v="32"/>
    <s v="EVgo"/>
    <n v="150"/>
    <s v="Type 2"/>
    <n v="2011"/>
    <s v="No"/>
    <n v="3.3"/>
    <n v="10"/>
    <s v="Monthly"/>
  </r>
  <r>
    <s v="EVS00585"/>
    <n v="43.655309000000003"/>
    <n v="-79.371273000000002"/>
    <s v="4451 Toronto Ave"/>
    <x v="0"/>
    <x v="0"/>
    <x v="0"/>
    <x v="1"/>
    <n v="0.39"/>
    <d v="2025-07-24T00:00:00"/>
    <s v="9.00-21.00"/>
    <d v="1900-01-11T00:00:00"/>
    <n v="3.14"/>
    <n v="80"/>
    <s v="Tesla"/>
    <n v="50"/>
    <s v="CCS, Tesla"/>
    <n v="2010"/>
    <s v="No"/>
    <n v="4.9000000000000004"/>
    <n v="6"/>
    <s v="Quarterly"/>
  </r>
  <r>
    <s v="EVS00595"/>
    <n v="-33.785547000000001"/>
    <n v="18.469937999999999"/>
    <s v="6530 Cape Town Ave"/>
    <x v="14"/>
    <x v="13"/>
    <x v="7"/>
    <x v="1"/>
    <n v="0.31"/>
    <d v="2025-07-24T00:00:00"/>
    <s v="9.00-21.00"/>
    <d v="1900-01-11T00:00:00"/>
    <n v="16.239999999999998"/>
    <n v="23"/>
    <s v="EVgo"/>
    <n v="50"/>
    <s v="Type 2"/>
    <n v="2021"/>
    <s v="No"/>
    <n v="4.0999999999999996"/>
    <n v="7"/>
    <s v="Annually"/>
  </r>
  <r>
    <s v="EVS00599"/>
    <n v="37.551360000000003"/>
    <n v="127.046817"/>
    <s v="186 Seoul Ave"/>
    <x v="6"/>
    <x v="6"/>
    <x v="3"/>
    <x v="1"/>
    <n v="0.49"/>
    <d v="2025-07-24T00:00:00"/>
    <s v="9.00-21.00"/>
    <d v="1900-01-11T00:00:00"/>
    <n v="8.14"/>
    <n v="87"/>
    <s v="ChargePoint"/>
    <n v="150"/>
    <s v="CCS, Type 2"/>
    <n v="2019"/>
    <s v="Yes"/>
    <n v="3.3"/>
    <n v="10"/>
    <s v="Annually"/>
  </r>
  <r>
    <s v="EVS00601"/>
    <n v="61.004455999999998"/>
    <n v="49.650308000000003"/>
    <s v="3002 Random Rd"/>
    <x v="2"/>
    <x v="2"/>
    <x v="2"/>
    <x v="1"/>
    <n v="0.18"/>
    <d v="2025-07-24T00:00:00"/>
    <s v="9.00-21.00"/>
    <d v="1900-01-11T00:00:00"/>
    <n v="18.25"/>
    <n v="75"/>
    <s v="Greenlots"/>
    <n v="50"/>
    <s v="CHAdeMO, Tesla"/>
    <n v="2014"/>
    <s v="Yes"/>
    <n v="4.3"/>
    <n v="9"/>
    <s v="Quarterly"/>
  </r>
  <r>
    <s v="EVS00602"/>
    <n v="41.884002000000002"/>
    <n v="-87.661800999999997"/>
    <s v="7346 Chicago Ave"/>
    <x v="7"/>
    <x v="5"/>
    <x v="0"/>
    <x v="1"/>
    <n v="0.28000000000000003"/>
    <s v="9:00-18:00"/>
    <s v="9:00-18:00"/>
    <d v="1899-12-30T08:52:48"/>
    <n v="5.69"/>
    <n v="50"/>
    <s v="ChargePoint"/>
    <n v="350"/>
    <s v="Tesla, CCS"/>
    <n v="2022"/>
    <s v="No"/>
    <n v="4.3"/>
    <n v="3"/>
    <s v="Annually"/>
  </r>
  <r>
    <s v="EVS00603"/>
    <n v="-33.76191"/>
    <n v="18.494644999999998"/>
    <s v="7128 Cape Town Ave"/>
    <x v="14"/>
    <x v="13"/>
    <x v="7"/>
    <x v="1"/>
    <n v="0.28999999999999998"/>
    <s v="6:00-22:00"/>
    <s v="6:00-22:00"/>
    <d v="1899-12-30T16:04:48"/>
    <n v="19.579999999999998"/>
    <n v="30"/>
    <s v="Ionity"/>
    <n v="350"/>
    <s v="CHAdeMO, CCS"/>
    <n v="2022"/>
    <s v="Yes"/>
    <n v="4.3"/>
    <n v="10"/>
    <s v="Monthly"/>
  </r>
  <r>
    <s v="EVS00606"/>
    <n v="19.543116000000001"/>
    <n v="-99.133983999999998"/>
    <s v="2259 Mexico City Ave"/>
    <x v="17"/>
    <x v="14"/>
    <x v="0"/>
    <x v="1"/>
    <n v="0.11"/>
    <s v="6:00-22:00"/>
    <s v="6:00-22:00"/>
    <d v="1899-12-30T16:04:48"/>
    <n v="13.09"/>
    <n v="90"/>
    <s v="ChargePoint"/>
    <n v="50"/>
    <s v="CCS, Type 2"/>
    <n v="2023"/>
    <s v="No"/>
    <n v="4.5999999999999996"/>
    <n v="1"/>
    <s v="Monthly"/>
  </r>
  <r>
    <s v="EVS00609"/>
    <n v="-33.873178000000003"/>
    <n v="18.571836000000001"/>
    <s v="8621 Cape Town Ave"/>
    <x v="14"/>
    <x v="13"/>
    <x v="7"/>
    <x v="1"/>
    <n v="0.3"/>
    <d v="2025-07-24T00:00:00"/>
    <s v="9.00-21.00"/>
    <d v="1900-01-11T00:00:00"/>
    <n v="3.67"/>
    <n v="18"/>
    <s v="EVgo"/>
    <n v="22"/>
    <s v="Type 2"/>
    <n v="2017"/>
    <s v="No"/>
    <n v="3.4"/>
    <n v="1"/>
    <s v="Annually"/>
  </r>
  <r>
    <s v="EVS00610"/>
    <n v="-23.667966"/>
    <n v="-46.518284999999999"/>
    <s v="8013 SÃ£o Paulo Ave"/>
    <x v="8"/>
    <x v="7"/>
    <x v="4"/>
    <x v="1"/>
    <n v="0.28000000000000003"/>
    <s v="9:00-18:00"/>
    <s v="9:00-18:00"/>
    <d v="1899-12-30T08:52:48"/>
    <n v="18.63"/>
    <n v="46"/>
    <s v="Ionity"/>
    <n v="22"/>
    <s v="CHAdeMO, CCS"/>
    <n v="2023"/>
    <s v="Yes"/>
    <n v="3.3"/>
    <n v="10"/>
    <s v="Monthly"/>
  </r>
  <r>
    <s v="EVS00611"/>
    <n v="9.9328219999999998"/>
    <n v="-104.895662"/>
    <s v="9809 Random Rd"/>
    <x v="11"/>
    <x v="10"/>
    <x v="6"/>
    <x v="1"/>
    <n v="0.12"/>
    <s v="6:00-22:00"/>
    <s v="6:00-22:00"/>
    <d v="1899-12-30T16:04:48"/>
    <n v="13.09"/>
    <n v="14"/>
    <s v="Ionity"/>
    <n v="350"/>
    <s v="Tesla, Type 2"/>
    <n v="2023"/>
    <s v="Yes"/>
    <n v="4.3"/>
    <n v="8"/>
    <s v="Monthly"/>
  </r>
  <r>
    <s v="EVS00612"/>
    <n v="39.821086000000001"/>
    <n v="116.433089"/>
    <s v="8946 Beijing Ave"/>
    <x v="10"/>
    <x v="9"/>
    <x v="3"/>
    <x v="1"/>
    <n v="0.15"/>
    <s v="6:00-22:00"/>
    <s v="6:00-22:00"/>
    <d v="1899-12-30T16:04:48"/>
    <n v="9.2899999999999991"/>
    <n v="53"/>
    <s v="ChargePoint"/>
    <n v="350"/>
    <s v="Type 2, CCS"/>
    <n v="2011"/>
    <s v="No"/>
    <n v="3.3"/>
    <n v="4"/>
    <s v="Monthly"/>
  </r>
  <r>
    <s v="EVS00615"/>
    <n v="-23.507062999999999"/>
    <n v="-46.594695000000002"/>
    <s v="7486 SÃ£o Paulo Ave"/>
    <x v="8"/>
    <x v="7"/>
    <x v="4"/>
    <x v="1"/>
    <n v="0.32"/>
    <s v="6:00-22:00"/>
    <s v="6:00-22:00"/>
    <d v="1899-12-30T16:04:48"/>
    <n v="19.8"/>
    <n v="76"/>
    <s v="ChargePoint"/>
    <n v="50"/>
    <s v="CHAdeMO"/>
    <n v="2014"/>
    <s v="Yes"/>
    <n v="4.2"/>
    <n v="8"/>
    <s v="Monthly"/>
  </r>
  <r>
    <s v="EVS00617"/>
    <n v="52.500380999999997"/>
    <n v="13.304266999999999"/>
    <s v="4076 Berlin Ave"/>
    <x v="3"/>
    <x v="3"/>
    <x v="1"/>
    <x v="1"/>
    <n v="0.15"/>
    <s v="9:00-18:00"/>
    <s v="9:00-18:00"/>
    <d v="1899-12-30T08:52:48"/>
    <n v="11.34"/>
    <n v="94"/>
    <s v="EVgo"/>
    <n v="150"/>
    <s v="CCS"/>
    <n v="2012"/>
    <s v="No"/>
    <n v="3.5"/>
    <n v="7"/>
    <s v="Annually"/>
  </r>
  <r>
    <s v="EVS00619"/>
    <n v="13.837657"/>
    <n v="100.460021"/>
    <s v="5493 Bangkok Ave"/>
    <x v="4"/>
    <x v="4"/>
    <x v="3"/>
    <x v="1"/>
    <n v="0.12"/>
    <s v="9:00-18:00"/>
    <s v="9:00-18:00"/>
    <d v="1899-12-30T08:52:48"/>
    <n v="0.71"/>
    <n v="84"/>
    <s v="Tesla"/>
    <n v="350"/>
    <s v="Tesla, Type 2"/>
    <n v="2017"/>
    <s v="No"/>
    <n v="4"/>
    <n v="1"/>
    <s v="Monthly"/>
  </r>
  <r>
    <s v="EVS00622"/>
    <n v="-23.688265000000001"/>
    <n v="-46.511622000000003"/>
    <s v="1201 SÃ£o Paulo Ave"/>
    <x v="8"/>
    <x v="7"/>
    <x v="4"/>
    <x v="1"/>
    <n v="0.42"/>
    <s v="9:00-18:00"/>
    <s v="9:00-18:00"/>
    <d v="1899-12-30T08:52:48"/>
    <n v="15.43"/>
    <n v="18"/>
    <s v="Tesla"/>
    <n v="50"/>
    <s v="Tesla, CCS"/>
    <n v="2011"/>
    <s v="Yes"/>
    <n v="4.8"/>
    <n v="4"/>
    <s v="Monthly"/>
  </r>
  <r>
    <s v="EVS00623"/>
    <n v="13.870118"/>
    <n v="100.475613"/>
    <s v="386 Bangkok Ave"/>
    <x v="4"/>
    <x v="4"/>
    <x v="3"/>
    <x v="1"/>
    <n v="0.48"/>
    <d v="2025-07-24T00:00:00"/>
    <s v="9.00-21.00"/>
    <d v="1900-01-11T00:00:00"/>
    <n v="2.35"/>
    <n v="17"/>
    <s v="EVgo"/>
    <n v="50"/>
    <s v="Tesla, CHAdeMO"/>
    <n v="2017"/>
    <s v="No"/>
    <n v="4.4000000000000004"/>
    <n v="1"/>
    <s v="Monthly"/>
  </r>
  <r>
    <s v="EVS00624"/>
    <n v="34.109865999999997"/>
    <n v="-118.32553799999999"/>
    <s v="5280 Los Angeles Ave"/>
    <x v="16"/>
    <x v="5"/>
    <x v="0"/>
    <x v="1"/>
    <n v="0.45"/>
    <s v="9:00-18:00"/>
    <s v="9:00-18:00"/>
    <d v="1899-12-30T08:52:48"/>
    <n v="5.81"/>
    <n v="16"/>
    <s v="EVgo"/>
    <n v="150"/>
    <s v="CCS, Type 2"/>
    <n v="2017"/>
    <s v="Yes"/>
    <n v="3.4"/>
    <n v="1"/>
    <s v="Monthly"/>
  </r>
  <r>
    <s v="EVS00626"/>
    <n v="52.491942000000002"/>
    <n v="13.431195000000001"/>
    <s v="2144 Berlin Ave"/>
    <x v="3"/>
    <x v="3"/>
    <x v="1"/>
    <x v="1"/>
    <n v="0.33"/>
    <s v="6:00-22:00"/>
    <s v="6:00-22:00"/>
    <d v="1899-12-30T16:04:48"/>
    <n v="4.96"/>
    <n v="24"/>
    <s v="Greenlots"/>
    <n v="50"/>
    <s v="CCS, Tesla"/>
    <n v="2019"/>
    <s v="Yes"/>
    <n v="4.5"/>
    <n v="3"/>
    <s v="Monthly"/>
  </r>
  <r>
    <s v="EVS00627"/>
    <n v="55.772837000000003"/>
    <n v="37.569639000000002"/>
    <s v="5750 Moscow Ave"/>
    <x v="1"/>
    <x v="1"/>
    <x v="1"/>
    <x v="1"/>
    <n v="0.48"/>
    <s v="9:00-18:00"/>
    <s v="9:00-18:00"/>
    <d v="1899-12-30T08:52:48"/>
    <n v="12.9"/>
    <n v="61"/>
    <s v="Greenlots"/>
    <n v="50"/>
    <s v="CCS"/>
    <n v="2020"/>
    <s v="No"/>
    <n v="3.4"/>
    <n v="6"/>
    <s v="Monthly"/>
  </r>
  <r>
    <s v="EVS00628"/>
    <n v="-23.666270999999998"/>
    <n v="-46.699213999999998"/>
    <s v="3345 SÃ£o Paulo Ave"/>
    <x v="8"/>
    <x v="7"/>
    <x v="4"/>
    <x v="1"/>
    <n v="0.43"/>
    <s v="9:00-18:00"/>
    <s v="9:00-18:00"/>
    <d v="1899-12-30T08:52:48"/>
    <n v="8.74"/>
    <n v="18"/>
    <s v="Tesla"/>
    <n v="22"/>
    <s v="Tesla, CCS"/>
    <n v="2017"/>
    <s v="Yes"/>
    <n v="3.1"/>
    <n v="7"/>
    <s v="Quarterly"/>
  </r>
  <r>
    <s v="EVS00629"/>
    <n v="25.331284"/>
    <n v="55.395541999999999"/>
    <s v="8849 Dubai Ave"/>
    <x v="12"/>
    <x v="11"/>
    <x v="3"/>
    <x v="1"/>
    <n v="0.11"/>
    <s v="6:00-22:00"/>
    <s v="6:00-22:00"/>
    <d v="1899-12-30T16:04:48"/>
    <n v="6.71"/>
    <n v="13"/>
    <s v="EVgo"/>
    <n v="22"/>
    <s v="CCS"/>
    <n v="2023"/>
    <s v="Yes"/>
    <n v="3.6"/>
    <n v="5"/>
    <s v="Quarterly"/>
  </r>
  <r>
    <s v="EVS00635"/>
    <n v="39.987653000000002"/>
    <n v="116.377464"/>
    <s v="8069 Beijing Ave"/>
    <x v="10"/>
    <x v="9"/>
    <x v="3"/>
    <x v="1"/>
    <n v="0.32"/>
    <d v="2025-07-24T00:00:00"/>
    <s v="9.00-21.00"/>
    <d v="1900-01-11T00:00:00"/>
    <n v="17.98"/>
    <n v="28"/>
    <s v="ChargePoint"/>
    <n v="150"/>
    <s v="Tesla, CHAdeMO"/>
    <n v="2020"/>
    <s v="Yes"/>
    <n v="4.0999999999999996"/>
    <n v="7"/>
    <s v="Monthly"/>
  </r>
  <r>
    <s v="EVS00638"/>
    <n v="18.921717999999998"/>
    <n v="72.952445999999995"/>
    <s v="1277 Mumbai Ave"/>
    <x v="13"/>
    <x v="12"/>
    <x v="3"/>
    <x v="1"/>
    <n v="0.13"/>
    <d v="2025-07-24T00:00:00"/>
    <s v="9.00-21.00"/>
    <d v="1900-01-11T00:00:00"/>
    <n v="2.73"/>
    <n v="12"/>
    <s v="Tesla"/>
    <n v="22"/>
    <s v="CCS"/>
    <n v="2015"/>
    <s v="Yes"/>
    <n v="3.9"/>
    <n v="4"/>
    <s v="Annually"/>
  </r>
  <r>
    <s v="EVS00639"/>
    <n v="39.839128000000002"/>
    <n v="116.339035"/>
    <s v="8575 Beijing Ave"/>
    <x v="10"/>
    <x v="9"/>
    <x v="3"/>
    <x v="1"/>
    <n v="0.21"/>
    <d v="2025-07-24T00:00:00"/>
    <s v="9.00-21.00"/>
    <d v="1900-01-11T00:00:00"/>
    <n v="3.16"/>
    <n v="35"/>
    <s v="Tesla"/>
    <n v="50"/>
    <s v="CHAdeMO"/>
    <n v="2021"/>
    <s v="Yes"/>
    <n v="4.5999999999999996"/>
    <n v="2"/>
    <s v="Quarterly"/>
  </r>
  <r>
    <s v="EVS00641"/>
    <n v="-83.184662000000003"/>
    <n v="4.7296839999999998"/>
    <s v="826 Random Rd"/>
    <x v="11"/>
    <x v="10"/>
    <x v="6"/>
    <x v="1"/>
    <n v="0.14000000000000001"/>
    <s v="9:00-18:00"/>
    <s v="9:00-18:00"/>
    <d v="1899-12-30T08:52:48"/>
    <n v="4.1900000000000004"/>
    <n v="22"/>
    <s v="EVgo"/>
    <n v="150"/>
    <s v="CCS, CHAdeMO"/>
    <n v="2020"/>
    <s v="No"/>
    <n v="4.8"/>
    <n v="9"/>
    <s v="Annually"/>
  </r>
  <r>
    <s v="EVS00644"/>
    <n v="18.987631"/>
    <n v="72.819973000000005"/>
    <s v="5095 Mumbai Ave"/>
    <x v="13"/>
    <x v="12"/>
    <x v="3"/>
    <x v="1"/>
    <n v="0.38"/>
    <d v="2025-07-24T00:00:00"/>
    <s v="9.00-21.00"/>
    <d v="1900-01-11T00:00:00"/>
    <n v="13.22"/>
    <n v="70"/>
    <s v="Tesla"/>
    <n v="50"/>
    <s v="Type 2"/>
    <n v="2017"/>
    <s v="Yes"/>
    <n v="3.8"/>
    <n v="8"/>
    <s v="Quarterly"/>
  </r>
  <r>
    <s v="EVS00645"/>
    <n v="37.824610999999997"/>
    <n v="-122.474406"/>
    <s v="9740 San Francisco Ave"/>
    <x v="5"/>
    <x v="5"/>
    <x v="0"/>
    <x v="1"/>
    <n v="0.41"/>
    <s v="6:00-22:00"/>
    <s v="6:00-22:00"/>
    <d v="1899-12-30T16:04:48"/>
    <n v="2.88"/>
    <n v="52"/>
    <s v="Greenlots"/>
    <n v="350"/>
    <s v="Type 2"/>
    <n v="2014"/>
    <s v="No"/>
    <n v="3.2"/>
    <n v="8"/>
    <s v="Annually"/>
  </r>
  <r>
    <s v="EVS00646"/>
    <n v="34.172632999999998"/>
    <n v="-118.25490499999999"/>
    <s v="1258 Los Angeles Ave"/>
    <x v="16"/>
    <x v="5"/>
    <x v="0"/>
    <x v="1"/>
    <n v="0.21"/>
    <s v="6:00-22:00"/>
    <s v="6:00-22:00"/>
    <d v="1899-12-30T16:04:48"/>
    <n v="9.34"/>
    <n v="24"/>
    <s v="Tesla"/>
    <n v="150"/>
    <s v="Type 2"/>
    <n v="2011"/>
    <s v="Yes"/>
    <n v="4.2"/>
    <n v="2"/>
    <s v="Annually"/>
  </r>
  <r>
    <s v="EVS00647"/>
    <n v="18.933256"/>
    <n v="72.988238999999993"/>
    <s v="2728 Mumbai Ave"/>
    <x v="13"/>
    <x v="12"/>
    <x v="3"/>
    <x v="1"/>
    <n v="0.44"/>
    <d v="2025-07-24T00:00:00"/>
    <s v="9.00-21.00"/>
    <d v="1900-01-11T00:00:00"/>
    <n v="0.99"/>
    <n v="98"/>
    <s v="Greenlots"/>
    <n v="50"/>
    <s v="CHAdeMO"/>
    <n v="2010"/>
    <s v="Yes"/>
    <n v="4.0999999999999996"/>
    <n v="7"/>
    <s v="Quarterly"/>
  </r>
  <r>
    <s v="EVS00648"/>
    <n v="37.812671999999999"/>
    <n v="-122.484604"/>
    <s v="6647 San Francisco Ave"/>
    <x v="5"/>
    <x v="5"/>
    <x v="0"/>
    <x v="1"/>
    <n v="0.27"/>
    <s v="6:00-22:00"/>
    <s v="6:00-22:00"/>
    <d v="1899-12-30T16:04:48"/>
    <n v="2.6"/>
    <n v="89"/>
    <s v="Greenlots"/>
    <n v="50"/>
    <s v="CHAdeMO"/>
    <n v="2011"/>
    <s v="No"/>
    <n v="3.7"/>
    <n v="7"/>
    <s v="Monthly"/>
  </r>
  <r>
    <s v="EVS00652"/>
    <n v="34.132142000000002"/>
    <n v="-118.30296300000001"/>
    <s v="9820 Los Angeles Ave"/>
    <x v="16"/>
    <x v="5"/>
    <x v="0"/>
    <x v="1"/>
    <n v="0.16"/>
    <s v="9:00-18:00"/>
    <s v="9:00-18:00"/>
    <d v="1899-12-30T08:52:48"/>
    <n v="7.02"/>
    <n v="31"/>
    <s v="Ionity"/>
    <n v="50"/>
    <s v="Tesla, Type 2"/>
    <n v="2017"/>
    <s v="No"/>
    <n v="4.3"/>
    <n v="9"/>
    <s v="Quarterly"/>
  </r>
  <r>
    <s v="EVS00653"/>
    <n v="37.770373999999997"/>
    <n v="-122.31219299999999"/>
    <s v="422 San Francisco Ave"/>
    <x v="5"/>
    <x v="5"/>
    <x v="0"/>
    <x v="1"/>
    <n v="0.13"/>
    <s v="6:00-22:00"/>
    <s v="6:00-22:00"/>
    <d v="1899-12-30T16:04:48"/>
    <n v="6.44"/>
    <n v="91"/>
    <s v="Tesla"/>
    <n v="50"/>
    <s v="Type 2"/>
    <n v="2010"/>
    <s v="No"/>
    <n v="4"/>
    <n v="6"/>
    <s v="Annually"/>
  </r>
  <r>
    <s v="EVS00654"/>
    <n v="43.733376999999997"/>
    <n v="-79.401244000000005"/>
    <s v="8425 Toronto Ave"/>
    <x v="0"/>
    <x v="0"/>
    <x v="0"/>
    <x v="1"/>
    <n v="0.35"/>
    <s v="9:00-18:00"/>
    <s v="9:00-18:00"/>
    <d v="1899-12-30T08:52:48"/>
    <n v="6.01"/>
    <n v="36"/>
    <s v="Tesla"/>
    <n v="50"/>
    <s v="Type 2"/>
    <n v="2012"/>
    <s v="No"/>
    <n v="4.5"/>
    <n v="9"/>
    <s v="Quarterly"/>
  </r>
  <r>
    <s v="EVS00655"/>
    <n v="39.815506999999997"/>
    <n v="116.480064"/>
    <s v="3530 Beijing Ave"/>
    <x v="10"/>
    <x v="9"/>
    <x v="3"/>
    <x v="1"/>
    <n v="0.1"/>
    <s v="9:00-18:00"/>
    <s v="9:00-18:00"/>
    <d v="1899-12-30T08:52:48"/>
    <n v="11.89"/>
    <n v="85"/>
    <s v="ChargePoint"/>
    <n v="350"/>
    <s v="CHAdeMO, Type 2"/>
    <n v="2023"/>
    <s v="No"/>
    <n v="3.1"/>
    <n v="4"/>
    <s v="Monthly"/>
  </r>
  <r>
    <s v="EVS00656"/>
    <n v="-33.882370000000002"/>
    <n v="151.37018900000001"/>
    <s v="10 Sydney Ave"/>
    <x v="9"/>
    <x v="8"/>
    <x v="5"/>
    <x v="1"/>
    <n v="0.13"/>
    <s v="9:00-18:00"/>
    <s v="9:00-18:00"/>
    <d v="1899-12-30T08:52:48"/>
    <n v="7.07"/>
    <n v="85"/>
    <s v="Tesla"/>
    <n v="150"/>
    <s v="Tesla, CCS"/>
    <n v="2021"/>
    <s v="Yes"/>
    <n v="4.9000000000000004"/>
    <n v="1"/>
    <s v="Annually"/>
  </r>
  <r>
    <s v="EVS00657"/>
    <n v="37.814073"/>
    <n v="-122.38933900000001"/>
    <s v="810 San Francisco Ave"/>
    <x v="5"/>
    <x v="5"/>
    <x v="0"/>
    <x v="1"/>
    <n v="0.42"/>
    <d v="2025-07-24T00:00:00"/>
    <s v="9.00-21.00"/>
    <d v="1900-01-11T00:00:00"/>
    <n v="18.62"/>
    <n v="40"/>
    <s v="Tesla"/>
    <n v="350"/>
    <s v="CHAdeMO"/>
    <n v="2014"/>
    <s v="No"/>
    <n v="4.4000000000000004"/>
    <n v="6"/>
    <s v="Quarterly"/>
  </r>
  <r>
    <s v="EVS00658"/>
    <n v="13.837329"/>
    <n v="100.403735"/>
    <s v="1142 Bangkok Ave"/>
    <x v="4"/>
    <x v="4"/>
    <x v="3"/>
    <x v="1"/>
    <n v="0.27"/>
    <s v="6:00-22:00"/>
    <s v="6:00-22:00"/>
    <d v="1899-12-30T16:04:48"/>
    <n v="14.19"/>
    <n v="79"/>
    <s v="Ionity"/>
    <n v="22"/>
    <s v="Tesla"/>
    <n v="2018"/>
    <s v="No"/>
    <n v="4"/>
    <n v="9"/>
    <s v="Monthly"/>
  </r>
  <r>
    <s v="EVS00660"/>
    <n v="41.954383"/>
    <n v="-87.647260000000003"/>
    <s v="1787 Chicago Ave"/>
    <x v="7"/>
    <x v="5"/>
    <x v="0"/>
    <x v="1"/>
    <n v="0.27"/>
    <s v="6:00-22:00"/>
    <s v="6:00-22:00"/>
    <d v="1899-12-30T16:04:48"/>
    <n v="11.93"/>
    <n v="53"/>
    <s v="EVgo"/>
    <n v="150"/>
    <s v="CHAdeMO, CCS"/>
    <n v="2012"/>
    <s v="Yes"/>
    <n v="3.2"/>
    <n v="3"/>
    <s v="Monthly"/>
  </r>
  <r>
    <s v="EVS00665"/>
    <n v="39.904285000000002"/>
    <n v="116.29410900000001"/>
    <s v="482 Beijing Ave"/>
    <x v="10"/>
    <x v="9"/>
    <x v="3"/>
    <x v="1"/>
    <n v="0.46"/>
    <s v="6:00-22:00"/>
    <s v="6:00-22:00"/>
    <d v="1899-12-30T16:04:48"/>
    <n v="3.57"/>
    <n v="18"/>
    <s v="Ionity"/>
    <n v="350"/>
    <s v="CCS, Type 2"/>
    <n v="2016"/>
    <s v="Yes"/>
    <n v="3.3"/>
    <n v="4"/>
    <s v="Monthly"/>
  </r>
  <r>
    <s v="EVS00668"/>
    <n v="18.983008000000002"/>
    <n v="72.964256000000006"/>
    <s v="8121 Mumbai Ave"/>
    <x v="13"/>
    <x v="12"/>
    <x v="3"/>
    <x v="1"/>
    <n v="0.22"/>
    <s v="6:00-22:00"/>
    <s v="6:00-22:00"/>
    <d v="1899-12-30T16:04:48"/>
    <n v="10.97"/>
    <n v="49"/>
    <s v="ChargePoint"/>
    <n v="50"/>
    <s v="Tesla"/>
    <n v="2019"/>
    <s v="Yes"/>
    <n v="3.1"/>
    <n v="7"/>
    <s v="Monthly"/>
  </r>
  <r>
    <s v="EVS00669"/>
    <n v="19.555676999999999"/>
    <n v="-99.149568000000002"/>
    <s v="1042 Mexico City Ave"/>
    <x v="17"/>
    <x v="14"/>
    <x v="0"/>
    <x v="1"/>
    <n v="0.11"/>
    <d v="2025-07-24T00:00:00"/>
    <s v="9.00-21.00"/>
    <d v="1900-01-11T00:00:00"/>
    <n v="7.7"/>
    <n v="59"/>
    <s v="Tesla"/>
    <n v="50"/>
    <s v="CHAdeMO, CCS"/>
    <n v="2014"/>
    <s v="No"/>
    <n v="4.0999999999999996"/>
    <n v="2"/>
    <s v="Quarterly"/>
  </r>
  <r>
    <s v="EVS00670"/>
    <n v="-33.804518999999999"/>
    <n v="18.447956000000001"/>
    <s v="63 Cape Town Ave"/>
    <x v="14"/>
    <x v="13"/>
    <x v="7"/>
    <x v="1"/>
    <n v="0.46"/>
    <s v="6:00-22:00"/>
    <s v="6:00-22:00"/>
    <d v="1899-12-30T16:04:48"/>
    <n v="15.63"/>
    <n v="12"/>
    <s v="ChargePoint"/>
    <n v="50"/>
    <s v="CCS, CHAdeMO"/>
    <n v="2021"/>
    <s v="Yes"/>
    <n v="3.7"/>
    <n v="2"/>
    <s v="Quarterly"/>
  </r>
  <r>
    <s v="EVS00677"/>
    <n v="13.891963000000001"/>
    <n v="100.599469"/>
    <s v="5174 Bangkok Ave"/>
    <x v="4"/>
    <x v="4"/>
    <x v="3"/>
    <x v="1"/>
    <n v="0.2"/>
    <s v="6:00-22:00"/>
    <s v="6:00-22:00"/>
    <d v="1899-12-30T16:04:48"/>
    <n v="11.53"/>
    <n v="56"/>
    <s v="Tesla"/>
    <n v="50"/>
    <s v="Type 2, CHAdeMO"/>
    <n v="2012"/>
    <s v="Yes"/>
    <n v="3.5"/>
    <n v="7"/>
    <s v="Annually"/>
  </r>
  <r>
    <s v="EVS00678"/>
    <n v="-33.789102"/>
    <n v="151.34920399999999"/>
    <s v="870 Sydney Ave"/>
    <x v="9"/>
    <x v="8"/>
    <x v="5"/>
    <x v="1"/>
    <n v="0.37"/>
    <s v="9:00-18:00"/>
    <s v="9:00-18:00"/>
    <d v="1899-12-30T08:52:48"/>
    <n v="3.79"/>
    <n v="74"/>
    <s v="EVgo"/>
    <n v="150"/>
    <s v="Tesla"/>
    <n v="2018"/>
    <s v="Yes"/>
    <n v="4.3"/>
    <n v="7"/>
    <s v="Monthly"/>
  </r>
  <r>
    <s v="EVS00680"/>
    <n v="41.829824000000002"/>
    <n v="-87.776415999999998"/>
    <s v="9442 Chicago Ave"/>
    <x v="7"/>
    <x v="5"/>
    <x v="0"/>
    <x v="1"/>
    <n v="0.24"/>
    <s v="9:00-18:00"/>
    <s v="9:00-18:00"/>
    <d v="1899-12-30T08:52:48"/>
    <n v="4.09"/>
    <n v="49"/>
    <s v="Tesla"/>
    <n v="22"/>
    <s v="Type 2, CHAdeMO"/>
    <n v="2015"/>
    <s v="Yes"/>
    <n v="4.3"/>
    <n v="5"/>
    <s v="Monthly"/>
  </r>
  <r>
    <s v="EVS00685"/>
    <n v="37.746507000000001"/>
    <n v="-122.32964699999999"/>
    <s v="3717 San Francisco Ave"/>
    <x v="5"/>
    <x v="5"/>
    <x v="0"/>
    <x v="1"/>
    <n v="0.19"/>
    <s v="6:00-22:00"/>
    <s v="6:00-22:00"/>
    <d v="1899-12-30T16:04:48"/>
    <n v="14.34"/>
    <n v="76"/>
    <s v="Ionity"/>
    <n v="50"/>
    <s v="CHAdeMO, Type 2"/>
    <n v="2010"/>
    <s v="Yes"/>
    <n v="3.4"/>
    <n v="3"/>
    <s v="Monthly"/>
  </r>
  <r>
    <s v="EVS00686"/>
    <n v="-33.75282"/>
    <n v="18.459012999999999"/>
    <s v="9567 Cape Town Ave"/>
    <x v="14"/>
    <x v="13"/>
    <x v="7"/>
    <x v="1"/>
    <n v="0.45"/>
    <s v="6:00-22:00"/>
    <s v="6:00-22:00"/>
    <d v="1899-12-30T16:04:48"/>
    <n v="18.329999999999998"/>
    <n v="81"/>
    <s v="EVgo"/>
    <n v="50"/>
    <s v="CHAdeMO"/>
    <n v="2015"/>
    <s v="No"/>
    <n v="3.2"/>
    <n v="9"/>
    <s v="Annually"/>
  </r>
  <r>
    <s v="EVS00689"/>
    <n v="19.026976000000001"/>
    <n v="72.995423000000002"/>
    <s v="9843 Mumbai Ave"/>
    <x v="13"/>
    <x v="12"/>
    <x v="3"/>
    <x v="1"/>
    <n v="0.19"/>
    <s v="6:00-22:00"/>
    <s v="6:00-22:00"/>
    <d v="1899-12-30T16:04:48"/>
    <n v="3.53"/>
    <n v="94"/>
    <s v="Greenlots"/>
    <n v="350"/>
    <s v="Tesla"/>
    <n v="2011"/>
    <s v="Yes"/>
    <n v="4.8"/>
    <n v="8"/>
    <s v="Monthly"/>
  </r>
  <r>
    <s v="EVS00691"/>
    <n v="-3.2626390000000001"/>
    <n v="59.851446000000003"/>
    <s v="6605 Random Rd"/>
    <x v="11"/>
    <x v="10"/>
    <x v="6"/>
    <x v="1"/>
    <n v="0.17"/>
    <s v="6:00-22:00"/>
    <s v="6:00-22:00"/>
    <d v="1899-12-30T16:04:48"/>
    <n v="18.04"/>
    <n v="24"/>
    <s v="Tesla"/>
    <n v="50"/>
    <s v="CCS"/>
    <n v="2021"/>
    <s v="Yes"/>
    <n v="4.5999999999999996"/>
    <n v="8"/>
    <s v="Annually"/>
  </r>
  <r>
    <s v="EVS00694"/>
    <n v="55.719926999999998"/>
    <n v="37.532325999999998"/>
    <s v="2481 Moscow Ave"/>
    <x v="1"/>
    <x v="1"/>
    <x v="1"/>
    <x v="1"/>
    <n v="0.42"/>
    <s v="6:00-22:00"/>
    <s v="6:00-22:00"/>
    <d v="1899-12-30T16:04:48"/>
    <n v="5.47"/>
    <n v="49"/>
    <s v="Ionity"/>
    <n v="150"/>
    <s v="CHAdeMO"/>
    <n v="2020"/>
    <s v="No"/>
    <n v="3.2"/>
    <n v="3"/>
    <s v="Monthly"/>
  </r>
  <r>
    <s v="EVS00699"/>
    <n v="41.917039000000003"/>
    <n v="-87.670434"/>
    <s v="2730 Chicago Ave"/>
    <x v="7"/>
    <x v="5"/>
    <x v="0"/>
    <x v="1"/>
    <n v="0.43"/>
    <s v="9:00-18:00"/>
    <s v="9:00-18:00"/>
    <d v="1899-12-30T08:52:48"/>
    <n v="8.7200000000000006"/>
    <n v="42"/>
    <s v="ChargePoint"/>
    <n v="350"/>
    <s v="CHAdeMO, CCS"/>
    <n v="2016"/>
    <s v="Yes"/>
    <n v="3.8"/>
    <n v="2"/>
    <s v="Monthly"/>
  </r>
  <r>
    <s v="EVS00703"/>
    <n v="19.528758"/>
    <n v="-99.139427999999995"/>
    <s v="400 Mexico City Ave"/>
    <x v="17"/>
    <x v="14"/>
    <x v="0"/>
    <x v="1"/>
    <n v="0.5"/>
    <s v="9:00-18:00"/>
    <s v="9:00-18:00"/>
    <d v="1899-12-30T08:52:48"/>
    <n v="6.05"/>
    <n v="53"/>
    <s v="Tesla"/>
    <n v="22"/>
    <s v="CHAdeMO, Tesla"/>
    <n v="2022"/>
    <s v="No"/>
    <n v="3.4"/>
    <n v="10"/>
    <s v="Monthly"/>
  </r>
  <r>
    <s v="EVS00707"/>
    <n v="55.813001"/>
    <n v="37.607075000000002"/>
    <s v="409 Moscow Ave"/>
    <x v="1"/>
    <x v="1"/>
    <x v="1"/>
    <x v="1"/>
    <n v="0.47"/>
    <s v="6:00-22:00"/>
    <s v="6:00-22:00"/>
    <d v="1899-12-30T16:04:48"/>
    <n v="17.21"/>
    <n v="93"/>
    <s v="Tesla"/>
    <n v="150"/>
    <s v="CHAdeMO"/>
    <n v="2019"/>
    <s v="Yes"/>
    <n v="3.7"/>
    <n v="3"/>
    <s v="Quarterly"/>
  </r>
  <r>
    <s v="EVS00708"/>
    <n v="55.887006999999997"/>
    <n v="37.585572999999997"/>
    <s v="988 Moscow Ave"/>
    <x v="1"/>
    <x v="1"/>
    <x v="1"/>
    <x v="1"/>
    <n v="0.26"/>
    <d v="2025-07-24T00:00:00"/>
    <s v="9.00-21.00"/>
    <d v="1900-01-11T00:00:00"/>
    <n v="11.06"/>
    <n v="40"/>
    <s v="Tesla"/>
    <n v="50"/>
    <s v="CHAdeMO, Tesla"/>
    <n v="2018"/>
    <s v="Yes"/>
    <n v="3.8"/>
    <n v="3"/>
    <s v="Monthly"/>
  </r>
  <r>
    <s v="EVS00711"/>
    <n v="-3.0034489999999998"/>
    <n v="125.537403"/>
    <s v="9899 Random Rd"/>
    <x v="2"/>
    <x v="2"/>
    <x v="2"/>
    <x v="1"/>
    <n v="0.17"/>
    <s v="6:00-22:00"/>
    <s v="6:00-22:00"/>
    <d v="1899-12-30T16:04:48"/>
    <n v="6.44"/>
    <n v="15"/>
    <s v="Tesla"/>
    <n v="22"/>
    <s v="Tesla"/>
    <n v="2011"/>
    <s v="No"/>
    <n v="4.0999999999999996"/>
    <n v="5"/>
    <s v="Monthly"/>
  </r>
  <r>
    <s v="EVS00712"/>
    <n v="41.903629000000002"/>
    <n v="-87.775260000000003"/>
    <s v="1044 Chicago Ave"/>
    <x v="7"/>
    <x v="5"/>
    <x v="0"/>
    <x v="1"/>
    <n v="0.2"/>
    <s v="6:00-22:00"/>
    <s v="6:00-22:00"/>
    <d v="1899-12-30T16:04:48"/>
    <n v="1.1499999999999999"/>
    <n v="91"/>
    <s v="ChargePoint"/>
    <n v="50"/>
    <s v="CHAdeMO"/>
    <n v="2010"/>
    <s v="Yes"/>
    <n v="4.5999999999999996"/>
    <n v="1"/>
    <s v="Monthly"/>
  </r>
  <r>
    <s v="EVS00714"/>
    <n v="39.862597999999998"/>
    <n v="116.30924"/>
    <s v="1748 Beijing Ave"/>
    <x v="10"/>
    <x v="9"/>
    <x v="3"/>
    <x v="1"/>
    <n v="0.23"/>
    <s v="9:00-18:00"/>
    <s v="9:00-18:00"/>
    <d v="1899-12-30T08:52:48"/>
    <n v="13.58"/>
    <n v="84"/>
    <s v="Tesla"/>
    <n v="50"/>
    <s v="Tesla, CCS"/>
    <n v="2013"/>
    <s v="No"/>
    <n v="4.7"/>
    <n v="1"/>
    <s v="Monthly"/>
  </r>
  <r>
    <s v="EVS00718"/>
    <n v="41.943474000000002"/>
    <n v="-87.653727000000003"/>
    <s v="1371 Chicago Ave"/>
    <x v="7"/>
    <x v="5"/>
    <x v="0"/>
    <x v="1"/>
    <n v="0.46"/>
    <s v="9:00-18:00"/>
    <s v="9:00-18:00"/>
    <d v="1899-12-30T08:52:48"/>
    <n v="12.31"/>
    <n v="97"/>
    <s v="Tesla"/>
    <n v="50"/>
    <s v="CHAdeMO, Type 2"/>
    <n v="2020"/>
    <s v="No"/>
    <n v="3.6"/>
    <n v="8"/>
    <s v="Quarterly"/>
  </r>
  <r>
    <s v="EVS00719"/>
    <n v="13.777899"/>
    <n v="100.553149"/>
    <s v="7122 Bangkok Ave"/>
    <x v="4"/>
    <x v="4"/>
    <x v="3"/>
    <x v="1"/>
    <n v="0.31"/>
    <s v="6:00-22:00"/>
    <s v="6:00-22:00"/>
    <d v="1899-12-30T16:04:48"/>
    <n v="9.24"/>
    <n v="48"/>
    <s v="EVgo"/>
    <n v="350"/>
    <s v="CHAdeMO"/>
    <n v="2013"/>
    <s v="Yes"/>
    <n v="5"/>
    <n v="8"/>
    <s v="Quarterly"/>
  </r>
  <r>
    <s v="EVS00720"/>
    <n v="41.939734000000001"/>
    <n v="-87.767645000000002"/>
    <s v="9356 Chicago Ave"/>
    <x v="7"/>
    <x v="5"/>
    <x v="0"/>
    <x v="1"/>
    <n v="0.13"/>
    <s v="9:00-18:00"/>
    <s v="9:00-18:00"/>
    <d v="1899-12-30T08:52:48"/>
    <n v="7.48"/>
    <n v="17"/>
    <s v="Tesla"/>
    <n v="150"/>
    <s v="Tesla, CCS"/>
    <n v="2015"/>
    <s v="Yes"/>
    <n v="3.3"/>
    <n v="4"/>
    <s v="Monthly"/>
  </r>
  <r>
    <s v="EVS00727"/>
    <n v="55.844490999999998"/>
    <n v="37.675472999999997"/>
    <s v="560 Moscow Ave"/>
    <x v="1"/>
    <x v="1"/>
    <x v="1"/>
    <x v="1"/>
    <n v="0.4"/>
    <s v="9:00-18:00"/>
    <s v="9:00-18:00"/>
    <d v="1899-12-30T08:52:48"/>
    <n v="13.32"/>
    <n v="44"/>
    <s v="EVgo"/>
    <n v="50"/>
    <s v="Tesla, Type 2"/>
    <n v="2011"/>
    <s v="No"/>
    <n v="4.5999999999999996"/>
    <n v="7"/>
    <s v="Annually"/>
  </r>
  <r>
    <s v="EVS00728"/>
    <n v="55.740952999999998"/>
    <n v="37.677421000000002"/>
    <s v="8930 Moscow Ave"/>
    <x v="1"/>
    <x v="1"/>
    <x v="1"/>
    <x v="1"/>
    <n v="0.28000000000000003"/>
    <s v="6:00-22:00"/>
    <s v="6:00-22:00"/>
    <d v="1899-12-30T16:04:48"/>
    <n v="0.71"/>
    <n v="23"/>
    <s v="Tesla"/>
    <n v="350"/>
    <s v="CCS"/>
    <n v="2017"/>
    <s v="Yes"/>
    <n v="4.5"/>
    <n v="5"/>
    <s v="Monthly"/>
  </r>
  <r>
    <s v="EVS00732"/>
    <n v="34.118738"/>
    <n v="-118.327895"/>
    <s v="1756 Los Angeles Ave"/>
    <x v="16"/>
    <x v="5"/>
    <x v="0"/>
    <x v="1"/>
    <n v="0.12"/>
    <s v="6:00-22:00"/>
    <s v="6:00-22:00"/>
    <d v="1899-12-30T16:04:48"/>
    <n v="7.96"/>
    <n v="26"/>
    <s v="Tesla"/>
    <n v="50"/>
    <s v="CCS, Tesla"/>
    <n v="2021"/>
    <s v="Yes"/>
    <n v="4.9000000000000004"/>
    <n v="6"/>
    <s v="Quarterly"/>
  </r>
  <r>
    <s v="EVS00734"/>
    <n v="37.637762000000002"/>
    <n v="126.966266"/>
    <s v="4610 Seoul Ave"/>
    <x v="6"/>
    <x v="6"/>
    <x v="3"/>
    <x v="1"/>
    <n v="0.37"/>
    <s v="6:00-22:00"/>
    <s v="6:00-22:00"/>
    <d v="1899-12-30T16:04:48"/>
    <n v="2.25"/>
    <n v="49"/>
    <s v="Greenlots"/>
    <n v="22"/>
    <s v="CCS"/>
    <n v="2011"/>
    <s v="No"/>
    <n v="3.8"/>
    <n v="6"/>
    <s v="Annually"/>
  </r>
  <r>
    <s v="EVS00735"/>
    <n v="55.732536000000003"/>
    <n v="37.565002999999997"/>
    <s v="1876 Moscow Ave"/>
    <x v="1"/>
    <x v="1"/>
    <x v="1"/>
    <x v="1"/>
    <n v="0.45"/>
    <s v="9:00-18:00"/>
    <s v="9:00-18:00"/>
    <d v="1899-12-30T08:52:48"/>
    <n v="10"/>
    <n v="63"/>
    <s v="Tesla"/>
    <n v="50"/>
    <s v="Type 2, CHAdeMO"/>
    <n v="2021"/>
    <s v="No"/>
    <n v="3.4"/>
    <n v="6"/>
    <s v="Quarterly"/>
  </r>
  <r>
    <s v="EVS00738"/>
    <n v="37.510421999999998"/>
    <n v="126.930998"/>
    <s v="7735 Seoul Ave"/>
    <x v="6"/>
    <x v="6"/>
    <x v="3"/>
    <x v="1"/>
    <n v="0.42"/>
    <s v="6:00-22:00"/>
    <s v="6:00-22:00"/>
    <d v="1899-12-30T16:04:48"/>
    <n v="7"/>
    <n v="54"/>
    <s v="Ionity"/>
    <n v="22"/>
    <s v="CCS, Tesla"/>
    <n v="2011"/>
    <s v="No"/>
    <n v="3.6"/>
    <n v="4"/>
    <s v="Monthly"/>
  </r>
  <r>
    <s v="EVS00740"/>
    <n v="41.907809999999998"/>
    <n v="-87.617357999999996"/>
    <s v="3484 Chicago Ave"/>
    <x v="7"/>
    <x v="5"/>
    <x v="0"/>
    <x v="1"/>
    <n v="0.45"/>
    <s v="9:00-18:00"/>
    <s v="9:00-18:00"/>
    <d v="1899-12-30T08:52:48"/>
    <n v="9.0299999999999994"/>
    <n v="18"/>
    <s v="Greenlots"/>
    <n v="150"/>
    <s v="Type 2, Tesla"/>
    <n v="2021"/>
    <s v="No"/>
    <n v="4.0999999999999996"/>
    <n v="3"/>
    <s v="Quarterly"/>
  </r>
  <r>
    <s v="EVS00747"/>
    <n v="43.644046000000003"/>
    <n v="-79.417113000000001"/>
    <s v="9183 Toronto Ave"/>
    <x v="0"/>
    <x v="0"/>
    <x v="0"/>
    <x v="1"/>
    <n v="0.26"/>
    <d v="2025-07-24T00:00:00"/>
    <s v="9.00-21.00"/>
    <d v="1900-01-11T00:00:00"/>
    <n v="11.18"/>
    <n v="19"/>
    <s v="Ionity"/>
    <n v="22"/>
    <s v="Tesla"/>
    <n v="2020"/>
    <s v="Yes"/>
    <n v="3.1"/>
    <n v="4"/>
    <s v="Annually"/>
  </r>
  <r>
    <s v="EVS00748"/>
    <n v="34.075727000000001"/>
    <n v="-118.271967"/>
    <s v="6135 Los Angeles Ave"/>
    <x v="16"/>
    <x v="5"/>
    <x v="0"/>
    <x v="1"/>
    <n v="0.15"/>
    <s v="9:00-18:00"/>
    <s v="9:00-18:00"/>
    <d v="1899-12-30T08:52:48"/>
    <n v="16.05"/>
    <n v="96"/>
    <s v="Greenlots"/>
    <n v="350"/>
    <s v="Tesla, CHAdeMO"/>
    <n v="2012"/>
    <s v="No"/>
    <n v="4.8"/>
    <n v="3"/>
    <s v="Monthly"/>
  </r>
  <r>
    <s v="EVS00749"/>
    <n v="13.703215"/>
    <n v="100.589598"/>
    <s v="4237 Bangkok Ave"/>
    <x v="4"/>
    <x v="4"/>
    <x v="3"/>
    <x v="1"/>
    <n v="0.13"/>
    <d v="2025-07-24T00:00:00"/>
    <s v="9.00-21.00"/>
    <d v="1900-01-11T00:00:00"/>
    <n v="10.78"/>
    <n v="88"/>
    <s v="ChargePoint"/>
    <n v="50"/>
    <s v="CCS"/>
    <n v="2023"/>
    <s v="No"/>
    <n v="4.5"/>
    <n v="4"/>
    <s v="Quarterly"/>
  </r>
  <r>
    <s v="EVS00752"/>
    <n v="41.824044000000001"/>
    <n v="-87.680113000000006"/>
    <s v="7211 Chicago Ave"/>
    <x v="7"/>
    <x v="5"/>
    <x v="0"/>
    <x v="1"/>
    <n v="0.2"/>
    <s v="9:00-18:00"/>
    <s v="9:00-18:00"/>
    <d v="1899-12-30T08:52:48"/>
    <n v="7.34"/>
    <n v="22"/>
    <s v="ChargePoint"/>
    <n v="350"/>
    <s v="CHAdeMO"/>
    <n v="2022"/>
    <s v="No"/>
    <n v="3.6"/>
    <n v="9"/>
    <s v="Quarterly"/>
  </r>
  <r>
    <s v="EVS00758"/>
    <n v="-33.828989999999997"/>
    <n v="18.417974000000001"/>
    <s v="603 Cape Town Ave"/>
    <x v="14"/>
    <x v="13"/>
    <x v="7"/>
    <x v="1"/>
    <n v="0.33"/>
    <s v="9:00-18:00"/>
    <s v="9:00-18:00"/>
    <d v="1899-12-30T08:52:48"/>
    <n v="2.63"/>
    <n v="39"/>
    <s v="ChargePoint"/>
    <n v="50"/>
    <s v="CHAdeMO, Type 2"/>
    <n v="2019"/>
    <s v="Yes"/>
    <n v="3.4"/>
    <n v="3"/>
    <s v="Monthly"/>
  </r>
  <r>
    <s v="EVS00761"/>
    <n v="35.014209999999999"/>
    <n v="-68.761526000000003"/>
    <s v="6072 Random Rd"/>
    <x v="11"/>
    <x v="10"/>
    <x v="6"/>
    <x v="1"/>
    <n v="0.28000000000000003"/>
    <s v="6:00-22:00"/>
    <s v="6:00-22:00"/>
    <d v="1899-12-30T16:04:48"/>
    <n v="19.37"/>
    <n v="86"/>
    <s v="Tesla"/>
    <n v="350"/>
    <s v="CHAdeMO, CCS"/>
    <n v="2013"/>
    <s v="No"/>
    <n v="3.9"/>
    <n v="10"/>
    <s v="Annually"/>
  </r>
  <r>
    <s v="EVS00762"/>
    <n v="37.591768999999999"/>
    <n v="126.904405"/>
    <s v="7786 Seoul Ave"/>
    <x v="6"/>
    <x v="6"/>
    <x v="3"/>
    <x v="1"/>
    <n v="0.2"/>
    <d v="2025-07-24T00:00:00"/>
    <s v="9.00-21.00"/>
    <d v="1900-01-11T00:00:00"/>
    <n v="10.72"/>
    <n v="26"/>
    <s v="Greenlots"/>
    <n v="350"/>
    <s v="CCS"/>
    <n v="2015"/>
    <s v="Yes"/>
    <n v="4.9000000000000004"/>
    <n v="8"/>
    <s v="Monthly"/>
  </r>
  <r>
    <s v="EVS00763"/>
    <n v="55.707002000000003"/>
    <n v="37.605485999999999"/>
    <s v="5059 Moscow Ave"/>
    <x v="1"/>
    <x v="1"/>
    <x v="1"/>
    <x v="1"/>
    <n v="0.46"/>
    <d v="2025-07-24T00:00:00"/>
    <s v="9.00-21.00"/>
    <d v="1900-01-11T00:00:00"/>
    <n v="17.73"/>
    <n v="43"/>
    <s v="ChargePoint"/>
    <n v="50"/>
    <s v="Tesla, CCS"/>
    <n v="2018"/>
    <s v="No"/>
    <n v="3.8"/>
    <n v="4"/>
    <s v="Annually"/>
  </r>
  <r>
    <s v="EVS00764"/>
    <n v="37.616750000000003"/>
    <n v="127.04077100000001"/>
    <s v="8882 Seoul Ave"/>
    <x v="6"/>
    <x v="6"/>
    <x v="3"/>
    <x v="1"/>
    <n v="0.41"/>
    <d v="2025-07-24T00:00:00"/>
    <s v="9.00-21.00"/>
    <d v="1900-01-11T00:00:00"/>
    <n v="8.18"/>
    <n v="45"/>
    <s v="EVgo"/>
    <n v="50"/>
    <s v="Tesla"/>
    <n v="2011"/>
    <s v="Yes"/>
    <n v="4.2"/>
    <n v="3"/>
    <s v="Annually"/>
  </r>
  <r>
    <s v="EVS00766"/>
    <n v="34.128748999999999"/>
    <n v="-118.365112"/>
    <s v="6936 Los Angeles Ave"/>
    <x v="16"/>
    <x v="5"/>
    <x v="0"/>
    <x v="1"/>
    <n v="0.49"/>
    <s v="9:00-18:00"/>
    <s v="9:00-18:00"/>
    <d v="1899-12-30T08:52:48"/>
    <n v="9.8000000000000007"/>
    <n v="63"/>
    <s v="Greenlots"/>
    <n v="150"/>
    <s v="Type 2"/>
    <n v="2019"/>
    <s v="No"/>
    <n v="3.6"/>
    <n v="2"/>
    <s v="Annually"/>
  </r>
  <r>
    <s v="EVS00767"/>
    <n v="13.785824"/>
    <n v="100.410279"/>
    <s v="9051 Bangkok Ave"/>
    <x v="4"/>
    <x v="4"/>
    <x v="3"/>
    <x v="1"/>
    <n v="0.36"/>
    <s v="6:00-22:00"/>
    <s v="6:00-22:00"/>
    <d v="1899-12-30T16:04:48"/>
    <n v="4.83"/>
    <n v="74"/>
    <s v="EVgo"/>
    <n v="150"/>
    <s v="Tesla"/>
    <n v="2013"/>
    <s v="No"/>
    <n v="3.1"/>
    <n v="2"/>
    <s v="Monthly"/>
  </r>
  <r>
    <s v="EVS00769"/>
    <n v="19.446297000000001"/>
    <n v="-99.073657999999995"/>
    <s v="9100 Mexico City Ave"/>
    <x v="17"/>
    <x v="14"/>
    <x v="0"/>
    <x v="1"/>
    <n v="0.41"/>
    <d v="2025-07-24T00:00:00"/>
    <s v="9.00-21.00"/>
    <d v="1900-01-11T00:00:00"/>
    <n v="1.03"/>
    <n v="34"/>
    <s v="ChargePoint"/>
    <n v="22"/>
    <s v="CHAdeMO, Type 2"/>
    <n v="2021"/>
    <s v="Yes"/>
    <n v="3.8"/>
    <n v="7"/>
    <s v="Monthly"/>
  </r>
  <r>
    <s v="EVS00770"/>
    <n v="39.832850000000001"/>
    <n v="116.34548599999999"/>
    <s v="468 Beijing Ave"/>
    <x v="10"/>
    <x v="9"/>
    <x v="3"/>
    <x v="1"/>
    <n v="0.27"/>
    <s v="6:00-22:00"/>
    <s v="6:00-22:00"/>
    <d v="1899-12-30T16:04:48"/>
    <n v="8.61"/>
    <n v="59"/>
    <s v="EVgo"/>
    <n v="22"/>
    <s v="Type 2, Tesla"/>
    <n v="2017"/>
    <s v="No"/>
    <n v="4.9000000000000004"/>
    <n v="8"/>
    <s v="Quarterly"/>
  </r>
  <r>
    <s v="EVS00773"/>
    <n v="19.413336000000001"/>
    <n v="-99.131057999999996"/>
    <s v="2976 Mexico City Ave"/>
    <x v="17"/>
    <x v="14"/>
    <x v="0"/>
    <x v="1"/>
    <n v="0.42"/>
    <s v="6:00-22:00"/>
    <s v="6:00-22:00"/>
    <d v="1899-12-30T16:04:48"/>
    <n v="19.43"/>
    <n v="95"/>
    <s v="Ionity"/>
    <n v="50"/>
    <s v="Type 2"/>
    <n v="2020"/>
    <s v="Yes"/>
    <n v="4.8"/>
    <n v="2"/>
    <s v="Monthly"/>
  </r>
  <r>
    <s v="EVS00774"/>
    <n v="-33.830570999999999"/>
    <n v="151.27774099999999"/>
    <s v="278 Sydney Ave"/>
    <x v="9"/>
    <x v="8"/>
    <x v="5"/>
    <x v="1"/>
    <n v="0.37"/>
    <d v="2025-07-24T00:00:00"/>
    <s v="9.00-21.00"/>
    <d v="1900-01-11T00:00:00"/>
    <n v="5.6"/>
    <n v="18"/>
    <s v="EVgo"/>
    <n v="50"/>
    <s v="Type 2"/>
    <n v="2012"/>
    <s v="Yes"/>
    <n v="4.3"/>
    <n v="9"/>
    <s v="Monthly"/>
  </r>
  <r>
    <s v="EVS00776"/>
    <n v="19.177961"/>
    <n v="72.817280999999994"/>
    <s v="9918 Mumbai Ave"/>
    <x v="13"/>
    <x v="12"/>
    <x v="3"/>
    <x v="1"/>
    <n v="0.24"/>
    <d v="2025-07-24T00:00:00"/>
    <s v="9.00-21.00"/>
    <d v="1900-01-11T00:00:00"/>
    <n v="13.82"/>
    <n v="19"/>
    <s v="ChargePoint"/>
    <n v="150"/>
    <s v="CHAdeMO"/>
    <n v="2019"/>
    <s v="Yes"/>
    <n v="4"/>
    <n v="8"/>
    <s v="Quarterly"/>
  </r>
  <r>
    <s v="EVS00778"/>
    <n v="41.895792999999998"/>
    <n v="-87.762215999999995"/>
    <s v="6612 Chicago Ave"/>
    <x v="7"/>
    <x v="5"/>
    <x v="0"/>
    <x v="1"/>
    <n v="0.37"/>
    <d v="2025-07-24T00:00:00"/>
    <s v="9.00-21.00"/>
    <d v="1900-01-11T00:00:00"/>
    <n v="6.31"/>
    <n v="76"/>
    <s v="ChargePoint"/>
    <n v="150"/>
    <s v="CCS"/>
    <n v="2013"/>
    <s v="No"/>
    <n v="3.2"/>
    <n v="2"/>
    <s v="Monthly"/>
  </r>
  <r>
    <s v="EVS00781"/>
    <n v="-34.610484999999997"/>
    <n v="75.731554000000003"/>
    <s v="6681 Random Rd"/>
    <x v="11"/>
    <x v="10"/>
    <x v="6"/>
    <x v="1"/>
    <n v="0.26"/>
    <s v="9:00-18:00"/>
    <s v="9:00-18:00"/>
    <d v="1899-12-30T08:52:48"/>
    <n v="5.26"/>
    <n v="19"/>
    <s v="Greenlots"/>
    <n v="150"/>
    <s v="CHAdeMO, Type 2"/>
    <n v="2014"/>
    <s v="No"/>
    <n v="3.1"/>
    <n v="3"/>
    <s v="Monthly"/>
  </r>
  <r>
    <s v="EVS00784"/>
    <n v="43.688029"/>
    <n v="-79.494468999999995"/>
    <s v="4991 Toronto Ave"/>
    <x v="0"/>
    <x v="0"/>
    <x v="0"/>
    <x v="1"/>
    <n v="0.19"/>
    <s v="9:00-18:00"/>
    <s v="9:00-18:00"/>
    <d v="1899-12-30T08:52:48"/>
    <n v="17.95"/>
    <n v="33"/>
    <s v="ChargePoint"/>
    <n v="150"/>
    <s v="Tesla, CHAdeMO"/>
    <n v="2016"/>
    <s v="Yes"/>
    <n v="4.5999999999999996"/>
    <n v="5"/>
    <s v="Monthly"/>
  </r>
  <r>
    <s v="EVS00785"/>
    <n v="55.817383999999997"/>
    <n v="37.547221999999998"/>
    <s v="4042 Moscow Ave"/>
    <x v="1"/>
    <x v="1"/>
    <x v="1"/>
    <x v="1"/>
    <n v="0.19"/>
    <s v="9:00-18:00"/>
    <s v="9:00-18:00"/>
    <d v="1899-12-30T08:52:48"/>
    <n v="5.25"/>
    <n v="57"/>
    <s v="EVgo"/>
    <n v="350"/>
    <s v="CHAdeMO"/>
    <n v="2022"/>
    <s v="No"/>
    <n v="4.9000000000000004"/>
    <n v="5"/>
    <s v="Monthly"/>
  </r>
  <r>
    <s v="EVS00786"/>
    <n v="37.561416999999999"/>
    <n v="127.086984"/>
    <s v="460 Seoul Ave"/>
    <x v="6"/>
    <x v="6"/>
    <x v="3"/>
    <x v="1"/>
    <n v="0.43"/>
    <s v="6:00-22:00"/>
    <s v="6:00-22:00"/>
    <d v="1899-12-30T16:04:48"/>
    <n v="4.71"/>
    <n v="14"/>
    <s v="EVgo"/>
    <n v="22"/>
    <s v="Tesla, CCS"/>
    <n v="2013"/>
    <s v="Yes"/>
    <n v="4.2"/>
    <n v="6"/>
    <s v="Quarterly"/>
  </r>
  <r>
    <s v="EVS00791"/>
    <n v="-60.241584000000003"/>
    <n v="178.89106000000001"/>
    <s v="9478 Random Rd"/>
    <x v="19"/>
    <x v="2"/>
    <x v="2"/>
    <x v="1"/>
    <n v="0.48"/>
    <s v="9:00-18:00"/>
    <s v="9:00-18:00"/>
    <d v="1899-12-30T08:52:48"/>
    <n v="1.64"/>
    <n v="65"/>
    <s v="Ionity"/>
    <n v="50"/>
    <s v="Tesla"/>
    <n v="2022"/>
    <s v="No"/>
    <n v="4.5"/>
    <n v="1"/>
    <s v="Quarterly"/>
  </r>
  <r>
    <s v="EVS00794"/>
    <n v="39.879066999999999"/>
    <n v="116.213919"/>
    <s v="1668 Beijing Ave"/>
    <x v="10"/>
    <x v="9"/>
    <x v="3"/>
    <x v="1"/>
    <n v="0.26"/>
    <d v="2025-07-24T00:00:00"/>
    <s v="9.00-21.00"/>
    <d v="1900-01-11T00:00:00"/>
    <n v="7.41"/>
    <n v="60"/>
    <s v="Tesla"/>
    <n v="50"/>
    <s v="Type 2, CCS"/>
    <n v="2014"/>
    <s v="Yes"/>
    <n v="3.4"/>
    <n v="8"/>
    <s v="Monthly"/>
  </r>
  <r>
    <s v="EVS00795"/>
    <n v="19.465731000000002"/>
    <n v="-99.044442000000004"/>
    <s v="4294 Mexico City Ave"/>
    <x v="17"/>
    <x v="14"/>
    <x v="0"/>
    <x v="1"/>
    <n v="0.19"/>
    <d v="2025-07-24T00:00:00"/>
    <s v="9.00-21.00"/>
    <d v="1900-01-11T00:00:00"/>
    <n v="14.84"/>
    <n v="39"/>
    <s v="Ionity"/>
    <n v="22"/>
    <s v="Type 2, CCS"/>
    <n v="2015"/>
    <s v="Yes"/>
    <n v="4.8"/>
    <n v="8"/>
    <s v="Annually"/>
  </r>
  <r>
    <s v="EVS00796"/>
    <n v="25.312550000000002"/>
    <n v="55.345596"/>
    <s v="5689 Dubai Ave"/>
    <x v="12"/>
    <x v="11"/>
    <x v="3"/>
    <x v="1"/>
    <n v="0.11"/>
    <s v="6:00-22:00"/>
    <s v="6:00-22:00"/>
    <d v="1899-12-30T16:04:48"/>
    <n v="9.86"/>
    <n v="77"/>
    <s v="Ionity"/>
    <n v="50"/>
    <s v="CCS"/>
    <n v="2016"/>
    <s v="No"/>
    <n v="3"/>
    <n v="1"/>
    <s v="Monthly"/>
  </r>
  <r>
    <s v="EVS00797"/>
    <n v="52.462753999999997"/>
    <n v="13.373803000000001"/>
    <s v="410 Berlin Ave"/>
    <x v="3"/>
    <x v="3"/>
    <x v="1"/>
    <x v="1"/>
    <n v="0.47"/>
    <s v="9:00-18:00"/>
    <s v="9:00-18:00"/>
    <d v="1899-12-30T08:52:48"/>
    <n v="2.54"/>
    <n v="64"/>
    <s v="Ionity"/>
    <n v="150"/>
    <s v="Type 2"/>
    <n v="2013"/>
    <s v="No"/>
    <n v="3.8"/>
    <n v="4"/>
    <s v="Quarterly"/>
  </r>
  <r>
    <s v="EVS00799"/>
    <n v="25.281375000000001"/>
    <n v="55.237544"/>
    <s v="9384 Dubai Ave"/>
    <x v="12"/>
    <x v="11"/>
    <x v="3"/>
    <x v="1"/>
    <n v="0.41"/>
    <d v="2025-07-24T00:00:00"/>
    <s v="9.00-21.00"/>
    <d v="1900-01-11T00:00:00"/>
    <n v="10.99"/>
    <n v="45"/>
    <s v="Tesla"/>
    <n v="350"/>
    <s v="CHAdeMO, Tesla"/>
    <n v="2019"/>
    <s v="Yes"/>
    <n v="5"/>
    <n v="1"/>
    <s v="Annually"/>
  </r>
  <r>
    <s v="EVS00800"/>
    <n v="13.858255"/>
    <n v="100.428377"/>
    <s v="74 Bangkok Ave"/>
    <x v="4"/>
    <x v="4"/>
    <x v="3"/>
    <x v="1"/>
    <n v="0.42"/>
    <s v="9:00-18:00"/>
    <s v="9:00-18:00"/>
    <d v="1899-12-30T08:52:48"/>
    <n v="17.2"/>
    <n v="68"/>
    <s v="Tesla"/>
    <n v="22"/>
    <s v="Type 2, CCS"/>
    <n v="2011"/>
    <s v="Yes"/>
    <n v="4.2"/>
    <n v="9"/>
    <s v="Monthly"/>
  </r>
  <r>
    <s v="EVS00804"/>
    <n v="52.478785000000002"/>
    <n v="13.335713999999999"/>
    <s v="1657 Berlin Ave"/>
    <x v="3"/>
    <x v="3"/>
    <x v="1"/>
    <x v="1"/>
    <n v="0.15"/>
    <s v="6:00-22:00"/>
    <s v="6:00-22:00"/>
    <d v="1899-12-30T16:04:48"/>
    <n v="19.25"/>
    <n v="50"/>
    <s v="ChargePoint"/>
    <n v="350"/>
    <s v="CHAdeMO"/>
    <n v="2023"/>
    <s v="Yes"/>
    <n v="4.5"/>
    <n v="9"/>
    <s v="Monthly"/>
  </r>
  <r>
    <s v="EVS00805"/>
    <n v="-33.791119000000002"/>
    <n v="151.250879"/>
    <s v="2198 Sydney Ave"/>
    <x v="9"/>
    <x v="8"/>
    <x v="5"/>
    <x v="1"/>
    <n v="0.24"/>
    <s v="6:00-22:00"/>
    <s v="6:00-22:00"/>
    <d v="1899-12-30T16:04:48"/>
    <n v="19.12"/>
    <n v="25"/>
    <s v="Greenlots"/>
    <n v="50"/>
    <s v="Type 2"/>
    <n v="2018"/>
    <s v="Yes"/>
    <n v="4.5999999999999996"/>
    <n v="1"/>
    <s v="Quarterly"/>
  </r>
  <r>
    <s v="EVS00806"/>
    <n v="-23.524023"/>
    <n v="-46.635103000000001"/>
    <s v="8725 SÃ£o Paulo Ave"/>
    <x v="8"/>
    <x v="7"/>
    <x v="4"/>
    <x v="1"/>
    <n v="0.43"/>
    <d v="2025-07-24T00:00:00"/>
    <s v="9.00-21.00"/>
    <d v="1900-01-11T00:00:00"/>
    <n v="12.75"/>
    <n v="56"/>
    <s v="ChargePoint"/>
    <n v="350"/>
    <s v="Tesla, CCS"/>
    <n v="2017"/>
    <s v="No"/>
    <n v="3.4"/>
    <n v="5"/>
    <s v="Annually"/>
  </r>
  <r>
    <s v="EVS00811"/>
    <n v="63.474893000000002"/>
    <n v="97.343074000000001"/>
    <s v="9096 Random Rd"/>
    <x v="2"/>
    <x v="2"/>
    <x v="2"/>
    <x v="1"/>
    <n v="0.31"/>
    <s v="9:00-18:00"/>
    <s v="9:00-18:00"/>
    <d v="1899-12-30T08:52:48"/>
    <n v="18.96"/>
    <n v="79"/>
    <s v="ChargePoint"/>
    <n v="150"/>
    <s v="CCS, Tesla"/>
    <n v="2017"/>
    <s v="No"/>
    <n v="3.7"/>
    <n v="7"/>
    <s v="Annually"/>
  </r>
  <r>
    <s v="EVS00814"/>
    <n v="-33.708190000000002"/>
    <n v="18.461044000000001"/>
    <s v="6424 Cape Town Ave"/>
    <x v="14"/>
    <x v="13"/>
    <x v="7"/>
    <x v="1"/>
    <n v="0.42"/>
    <d v="2025-07-24T00:00:00"/>
    <s v="9.00-21.00"/>
    <d v="1900-01-11T00:00:00"/>
    <n v="7.95"/>
    <n v="52"/>
    <s v="ChargePoint"/>
    <n v="150"/>
    <s v="CCS, CHAdeMO"/>
    <n v="2012"/>
    <s v="No"/>
    <n v="3.4"/>
    <n v="7"/>
    <s v="Quarterly"/>
  </r>
  <r>
    <s v="EVS00815"/>
    <n v="19.455328999999999"/>
    <n v="-99.154981000000006"/>
    <s v="2495 Mexico City Ave"/>
    <x v="17"/>
    <x v="14"/>
    <x v="0"/>
    <x v="1"/>
    <n v="0.13"/>
    <d v="2025-07-24T00:00:00"/>
    <s v="9.00-21.00"/>
    <d v="1900-01-11T00:00:00"/>
    <n v="10.9"/>
    <n v="77"/>
    <s v="Greenlots"/>
    <n v="22"/>
    <s v="CCS, CHAdeMO"/>
    <n v="2022"/>
    <s v="Yes"/>
    <n v="3.6"/>
    <n v="6"/>
    <s v="Monthly"/>
  </r>
  <r>
    <s v="EVS00816"/>
    <n v="18.914199"/>
    <n v="72.973568"/>
    <s v="8860 Mumbai Ave"/>
    <x v="13"/>
    <x v="12"/>
    <x v="3"/>
    <x v="1"/>
    <n v="0.34"/>
    <s v="6:00-22:00"/>
    <s v="6:00-22:00"/>
    <d v="1899-12-30T16:04:48"/>
    <n v="16"/>
    <n v="94"/>
    <s v="EVgo"/>
    <n v="150"/>
    <s v="CCS"/>
    <n v="2012"/>
    <s v="No"/>
    <n v="4.2"/>
    <n v="7"/>
    <s v="Annually"/>
  </r>
  <r>
    <s v="EVS00818"/>
    <n v="-33.764775999999998"/>
    <n v="151.39940799999999"/>
    <s v="1049 Sydney Ave"/>
    <x v="9"/>
    <x v="8"/>
    <x v="5"/>
    <x v="1"/>
    <n v="0.3"/>
    <s v="9:00-18:00"/>
    <s v="9:00-18:00"/>
    <d v="1899-12-30T08:52:48"/>
    <n v="3"/>
    <n v="66"/>
    <s v="ChargePoint"/>
    <n v="350"/>
    <s v="Type 2, CHAdeMO"/>
    <n v="2016"/>
    <s v="Yes"/>
    <n v="3.2"/>
    <n v="2"/>
    <s v="Annually"/>
  </r>
  <r>
    <s v="EVS00821"/>
    <n v="-50.676136"/>
    <n v="-30.236840999999998"/>
    <s v="5675 Random Rd"/>
    <x v="11"/>
    <x v="10"/>
    <x v="6"/>
    <x v="1"/>
    <n v="0.49"/>
    <s v="6:00-22:00"/>
    <s v="6:00-22:00"/>
    <d v="1899-12-30T16:04:48"/>
    <n v="7.1"/>
    <n v="48"/>
    <s v="Ionity"/>
    <n v="150"/>
    <s v="CHAdeMO"/>
    <n v="2012"/>
    <s v="No"/>
    <n v="3.1"/>
    <n v="1"/>
    <s v="Quarterly"/>
  </r>
  <r>
    <s v="EVS00822"/>
    <n v="37.549202000000001"/>
    <n v="127.034176"/>
    <s v="4487 Seoul Ave"/>
    <x v="6"/>
    <x v="6"/>
    <x v="3"/>
    <x v="1"/>
    <n v="0.28999999999999998"/>
    <s v="9:00-18:00"/>
    <s v="9:00-18:00"/>
    <d v="1899-12-30T08:52:48"/>
    <n v="10.69"/>
    <n v="23"/>
    <s v="EVgo"/>
    <n v="150"/>
    <s v="Tesla"/>
    <n v="2020"/>
    <s v="No"/>
    <n v="4.5"/>
    <n v="9"/>
    <s v="Quarterly"/>
  </r>
  <r>
    <s v="EVS00829"/>
    <n v="19.14846"/>
    <n v="72.945366000000007"/>
    <s v="2958 Mumbai Ave"/>
    <x v="13"/>
    <x v="12"/>
    <x v="3"/>
    <x v="1"/>
    <n v="0.31"/>
    <d v="2025-07-24T00:00:00"/>
    <s v="9.00-21.00"/>
    <d v="1900-01-11T00:00:00"/>
    <n v="15.84"/>
    <n v="100"/>
    <s v="ChargePoint"/>
    <n v="50"/>
    <s v="Tesla"/>
    <n v="2022"/>
    <s v="Yes"/>
    <n v="3.3"/>
    <n v="4"/>
    <s v="Quarterly"/>
  </r>
  <r>
    <s v="EVS00836"/>
    <n v="-33.779609999999998"/>
    <n v="18.486537999999999"/>
    <s v="9439 Cape Town Ave"/>
    <x v="14"/>
    <x v="13"/>
    <x v="7"/>
    <x v="1"/>
    <n v="0.27"/>
    <s v="6:00-22:00"/>
    <s v="6:00-22:00"/>
    <d v="1899-12-30T16:04:48"/>
    <n v="14.85"/>
    <n v="67"/>
    <s v="EVgo"/>
    <n v="350"/>
    <s v="Tesla, Type 2"/>
    <n v="2017"/>
    <s v="No"/>
    <n v="4.2"/>
    <n v="4"/>
    <s v="Quarterly"/>
  </r>
  <r>
    <s v="EVS00842"/>
    <n v="41.889223000000001"/>
    <n v="-87.657818000000006"/>
    <s v="2167 Chicago Ave"/>
    <x v="7"/>
    <x v="5"/>
    <x v="0"/>
    <x v="1"/>
    <n v="0.28999999999999998"/>
    <d v="2025-07-24T00:00:00"/>
    <s v="9.00-21.00"/>
    <d v="1900-01-11T00:00:00"/>
    <n v="6.56"/>
    <n v="10"/>
    <s v="EVgo"/>
    <n v="50"/>
    <s v="Tesla, Type 2"/>
    <n v="2018"/>
    <s v="No"/>
    <n v="4.7"/>
    <n v="9"/>
    <s v="Monthly"/>
  </r>
  <r>
    <s v="EVS00854"/>
    <n v="25.343240000000002"/>
    <n v="55.258696"/>
    <s v="1256 Dubai Ave"/>
    <x v="12"/>
    <x v="11"/>
    <x v="3"/>
    <x v="1"/>
    <n v="0.16"/>
    <s v="6:00-22:00"/>
    <s v="6:00-22:00"/>
    <d v="1899-12-30T16:04:48"/>
    <n v="3.84"/>
    <n v="37"/>
    <s v="ChargePoint"/>
    <n v="350"/>
    <s v="CHAdeMO, CCS"/>
    <n v="2010"/>
    <s v="Yes"/>
    <n v="3.4"/>
    <n v="4"/>
    <s v="Annually"/>
  </r>
  <r>
    <s v="EVS00855"/>
    <n v="55.716873"/>
    <n v="37.667216000000003"/>
    <s v="6327 Moscow Ave"/>
    <x v="1"/>
    <x v="1"/>
    <x v="1"/>
    <x v="1"/>
    <n v="0.13"/>
    <s v="9:00-18:00"/>
    <s v="9:00-18:00"/>
    <d v="1899-12-30T08:52:48"/>
    <n v="2.0499999999999998"/>
    <n v="59"/>
    <s v="Greenlots"/>
    <n v="150"/>
    <s v="CHAdeMO"/>
    <n v="2022"/>
    <s v="Yes"/>
    <n v="4.8"/>
    <n v="5"/>
    <s v="Quarterly"/>
  </r>
  <r>
    <s v="EVS00856"/>
    <n v="19.154062"/>
    <n v="72.906783000000004"/>
    <s v="1469 Mumbai Ave"/>
    <x v="13"/>
    <x v="12"/>
    <x v="3"/>
    <x v="1"/>
    <n v="0.32"/>
    <s v="9:00-18:00"/>
    <s v="9:00-18:00"/>
    <d v="1899-12-30T08:52:48"/>
    <n v="4.34"/>
    <n v="84"/>
    <s v="Ionity"/>
    <n v="150"/>
    <s v="Type 2, CHAdeMO"/>
    <n v="2019"/>
    <s v="No"/>
    <n v="4.3"/>
    <n v="8"/>
    <s v="Annually"/>
  </r>
  <r>
    <s v="EVS00862"/>
    <n v="37.659450999999997"/>
    <n v="127.042654"/>
    <s v="1895 Seoul Ave"/>
    <x v="6"/>
    <x v="6"/>
    <x v="3"/>
    <x v="1"/>
    <n v="0.48"/>
    <s v="9:00-18:00"/>
    <s v="9:00-18:00"/>
    <d v="1899-12-30T08:52:48"/>
    <n v="13.95"/>
    <n v="74"/>
    <s v="EVgo"/>
    <n v="50"/>
    <s v="Type 2"/>
    <n v="2014"/>
    <s v="Yes"/>
    <n v="4.2"/>
    <n v="7"/>
    <s v="Quarterly"/>
  </r>
  <r>
    <s v="EVS00863"/>
    <n v="25.298952"/>
    <n v="55.345570000000002"/>
    <s v="9868 Dubai Ave"/>
    <x v="12"/>
    <x v="11"/>
    <x v="3"/>
    <x v="1"/>
    <n v="0.39"/>
    <s v="6:00-22:00"/>
    <s v="6:00-22:00"/>
    <d v="1899-12-30T16:04:48"/>
    <n v="9.5299999999999994"/>
    <n v="39"/>
    <s v="Greenlots"/>
    <n v="50"/>
    <s v="CHAdeMO"/>
    <n v="2013"/>
    <s v="Yes"/>
    <n v="3.9"/>
    <n v="6"/>
    <s v="Quarterly"/>
  </r>
  <r>
    <s v="EVS00865"/>
    <n v="-33.771737000000002"/>
    <n v="18.459775"/>
    <s v="5162 Cape Town Ave"/>
    <x v="14"/>
    <x v="13"/>
    <x v="7"/>
    <x v="1"/>
    <n v="0.24"/>
    <s v="6:00-22:00"/>
    <s v="6:00-22:00"/>
    <d v="1899-12-30T16:04:48"/>
    <n v="3.14"/>
    <n v="71"/>
    <s v="ChargePoint"/>
    <n v="22"/>
    <s v="CCS, CHAdeMO"/>
    <n v="2020"/>
    <s v="No"/>
    <n v="3.5"/>
    <n v="3"/>
    <s v="Quarterly"/>
  </r>
  <r>
    <s v="EVS00879"/>
    <n v="37.854571"/>
    <n v="-122.497756"/>
    <s v="7541 San Francisco Ave"/>
    <x v="5"/>
    <x v="5"/>
    <x v="0"/>
    <x v="1"/>
    <n v="0.23"/>
    <d v="2025-07-24T00:00:00"/>
    <s v="9.00-21.00"/>
    <d v="1900-01-11T00:00:00"/>
    <n v="13.21"/>
    <n v="33"/>
    <s v="ChargePoint"/>
    <n v="22"/>
    <s v="CHAdeMO"/>
    <n v="2022"/>
    <s v="Yes"/>
    <n v="3.6"/>
    <n v="8"/>
    <s v="Monthly"/>
  </r>
  <r>
    <s v="EVS00882"/>
    <n v="-23.640338"/>
    <n v="-46.631480000000003"/>
    <s v="87 SÃ£o Paulo Ave"/>
    <x v="8"/>
    <x v="7"/>
    <x v="4"/>
    <x v="1"/>
    <n v="0.38"/>
    <s v="9:00-18:00"/>
    <s v="9:00-18:00"/>
    <d v="1899-12-30T08:52:48"/>
    <n v="1.46"/>
    <n v="61"/>
    <s v="Tesla"/>
    <n v="22"/>
    <s v="Tesla"/>
    <n v="2017"/>
    <s v="No"/>
    <n v="4"/>
    <n v="10"/>
    <s v="Quarterly"/>
  </r>
  <r>
    <s v="EVS00884"/>
    <n v="19.153659999999999"/>
    <n v="72.987933999999996"/>
    <s v="8387 Mumbai Ave"/>
    <x v="13"/>
    <x v="12"/>
    <x v="3"/>
    <x v="1"/>
    <n v="0.37"/>
    <d v="2025-07-24T00:00:00"/>
    <s v="9.00-21.00"/>
    <d v="1900-01-11T00:00:00"/>
    <n v="1.38"/>
    <n v="13"/>
    <s v="EVgo"/>
    <n v="350"/>
    <s v="CHAdeMO, Type 2"/>
    <n v="2021"/>
    <s v="No"/>
    <n v="4.5999999999999996"/>
    <n v="5"/>
    <s v="Annually"/>
  </r>
  <r>
    <s v="EVS00885"/>
    <n v="25.283494000000001"/>
    <n v="55.288781999999998"/>
    <s v="2418 Dubai Ave"/>
    <x v="12"/>
    <x v="11"/>
    <x v="3"/>
    <x v="1"/>
    <n v="0.46"/>
    <s v="6:00-22:00"/>
    <s v="6:00-22:00"/>
    <d v="1899-12-30T16:04:48"/>
    <n v="3.27"/>
    <n v="100"/>
    <s v="Tesla"/>
    <n v="22"/>
    <s v="CCS, Type 2"/>
    <n v="2021"/>
    <s v="No"/>
    <n v="4.7"/>
    <n v="1"/>
    <s v="Quarterly"/>
  </r>
  <r>
    <s v="EVS00893"/>
    <n v="19.546817000000001"/>
    <n v="-99.071759"/>
    <s v="9095 Mexico City Ave"/>
    <x v="17"/>
    <x v="14"/>
    <x v="0"/>
    <x v="1"/>
    <n v="0.15"/>
    <s v="9:00-18:00"/>
    <s v="9:00-18:00"/>
    <d v="1899-12-30T08:52:48"/>
    <n v="15.61"/>
    <n v="56"/>
    <s v="Tesla"/>
    <n v="50"/>
    <s v="Type 2"/>
    <n v="2017"/>
    <s v="Yes"/>
    <n v="3.6"/>
    <n v="4"/>
    <s v="Quarterly"/>
  </r>
  <r>
    <s v="EVS00896"/>
    <n v="13.801422000000001"/>
    <n v="100.569311"/>
    <s v="4551 Bangkok Ave"/>
    <x v="4"/>
    <x v="4"/>
    <x v="3"/>
    <x v="1"/>
    <n v="0.3"/>
    <d v="2025-07-24T00:00:00"/>
    <s v="9.00-21.00"/>
    <d v="1900-01-11T00:00:00"/>
    <n v="8.9700000000000006"/>
    <n v="100"/>
    <s v="Ionity"/>
    <n v="350"/>
    <s v="CHAdeMO"/>
    <n v="2020"/>
    <s v="Yes"/>
    <n v="4.9000000000000004"/>
    <n v="4"/>
    <s v="Annually"/>
  </r>
  <r>
    <s v="EVS00901"/>
    <n v="-48.631504"/>
    <n v="112.17942600000001"/>
    <s v="6039 Random Rd"/>
    <x v="11"/>
    <x v="10"/>
    <x v="6"/>
    <x v="1"/>
    <n v="0.16"/>
    <d v="2025-07-24T00:00:00"/>
    <s v="9.00-21.00"/>
    <d v="1900-01-11T00:00:00"/>
    <n v="12.39"/>
    <n v="68"/>
    <s v="Tesla"/>
    <n v="50"/>
    <s v="CCS, CHAdeMO"/>
    <n v="2019"/>
    <s v="Yes"/>
    <n v="4.7"/>
    <n v="9"/>
    <s v="Quarterly"/>
  </r>
  <r>
    <s v="EVS00904"/>
    <n v="-23.611854999999998"/>
    <n v="-46.588183999999998"/>
    <s v="3846 SÃ£o Paulo Ave"/>
    <x v="8"/>
    <x v="7"/>
    <x v="4"/>
    <x v="1"/>
    <n v="0.12"/>
    <s v="6:00-22:00"/>
    <s v="6:00-22:00"/>
    <d v="1899-12-30T16:04:48"/>
    <n v="7.51"/>
    <n v="66"/>
    <s v="Tesla"/>
    <n v="50"/>
    <s v="CHAdeMO, Type 2"/>
    <n v="2011"/>
    <s v="No"/>
    <n v="3.3"/>
    <n v="3"/>
    <s v="Quarterly"/>
  </r>
  <r>
    <s v="EVS00907"/>
    <n v="34.080742000000001"/>
    <n v="-118.230728"/>
    <s v="7155 Los Angeles Ave"/>
    <x v="16"/>
    <x v="5"/>
    <x v="0"/>
    <x v="1"/>
    <n v="0.32"/>
    <d v="2025-07-24T00:00:00"/>
    <s v="9.00-21.00"/>
    <d v="1900-01-11T00:00:00"/>
    <n v="11.1"/>
    <n v="94"/>
    <s v="Tesla"/>
    <n v="350"/>
    <s v="Type 2"/>
    <n v="2010"/>
    <s v="Yes"/>
    <n v="4.0999999999999996"/>
    <n v="6"/>
    <s v="Monthly"/>
  </r>
  <r>
    <s v="EVS00908"/>
    <n v="37.512098000000002"/>
    <n v="127.08283900000001"/>
    <s v="8368 Seoul Ave"/>
    <x v="6"/>
    <x v="6"/>
    <x v="3"/>
    <x v="1"/>
    <n v="0.1"/>
    <s v="9:00-18:00"/>
    <s v="9:00-18:00"/>
    <d v="1899-12-30T08:52:48"/>
    <n v="13.52"/>
    <n v="22"/>
    <s v="Greenlots"/>
    <n v="22"/>
    <s v="Tesla, CHAdeMO"/>
    <n v="2010"/>
    <s v="No"/>
    <n v="3.6"/>
    <n v="5"/>
    <s v="Monthly"/>
  </r>
  <r>
    <s v="EVS00911"/>
    <n v="-59.187341000000004"/>
    <n v="-142.69294600000001"/>
    <s v="8969 Random Rd"/>
    <x v="11"/>
    <x v="10"/>
    <x v="6"/>
    <x v="1"/>
    <n v="0.46"/>
    <s v="6:00-22:00"/>
    <s v="6:00-22:00"/>
    <d v="1899-12-30T16:04:48"/>
    <n v="18.41"/>
    <n v="80"/>
    <s v="Tesla"/>
    <n v="50"/>
    <s v="Type 2"/>
    <n v="2017"/>
    <s v="Yes"/>
    <n v="4.9000000000000004"/>
    <n v="10"/>
    <s v="Monthly"/>
  </r>
  <r>
    <s v="EVS00914"/>
    <n v="-33.860599999999998"/>
    <n v="151.37430499999999"/>
    <s v="1527 Sydney Ave"/>
    <x v="9"/>
    <x v="8"/>
    <x v="5"/>
    <x v="1"/>
    <n v="0.31"/>
    <s v="6:00-22:00"/>
    <s v="6:00-22:00"/>
    <d v="1899-12-30T16:04:48"/>
    <n v="8.4499999999999993"/>
    <n v="38"/>
    <s v="EVgo"/>
    <n v="350"/>
    <s v="Type 2, CCS"/>
    <n v="2012"/>
    <s v="Yes"/>
    <n v="5"/>
    <n v="10"/>
    <s v="Monthly"/>
  </r>
  <r>
    <s v="EVS00917"/>
    <n v="-33.879877999999998"/>
    <n v="18.593988"/>
    <s v="8244 Cape Town Ave"/>
    <x v="14"/>
    <x v="13"/>
    <x v="7"/>
    <x v="1"/>
    <n v="0.14000000000000001"/>
    <s v="9:00-18:00"/>
    <s v="9:00-18:00"/>
    <d v="1899-12-30T08:52:48"/>
    <n v="6.78"/>
    <n v="15"/>
    <s v="Tesla"/>
    <n v="22"/>
    <s v="CCS, Tesla"/>
    <n v="2019"/>
    <s v="No"/>
    <n v="3"/>
    <n v="10"/>
    <s v="Monthly"/>
  </r>
  <r>
    <s v="EVS00926"/>
    <n v="19.139026000000001"/>
    <n v="72.906236000000007"/>
    <s v="5363 Mumbai Ave"/>
    <x v="13"/>
    <x v="12"/>
    <x v="3"/>
    <x v="1"/>
    <n v="0.16"/>
    <s v="9:00-18:00"/>
    <s v="9:00-18:00"/>
    <d v="1899-12-30T08:52:48"/>
    <n v="11.98"/>
    <n v="68"/>
    <s v="EVgo"/>
    <n v="350"/>
    <s v="Type 2, CHAdeMO"/>
    <n v="2016"/>
    <s v="Yes"/>
    <n v="4.0999999999999996"/>
    <n v="10"/>
    <s v="Monthly"/>
  </r>
  <r>
    <s v="EVS00928"/>
    <n v="34.192441000000002"/>
    <n v="-118.30008599999999"/>
    <s v="8274 Los Angeles Ave"/>
    <x v="16"/>
    <x v="5"/>
    <x v="0"/>
    <x v="1"/>
    <n v="0.38"/>
    <s v="9:00-18:00"/>
    <s v="9:00-18:00"/>
    <d v="1899-12-30T08:52:48"/>
    <n v="14.38"/>
    <n v="24"/>
    <s v="Greenlots"/>
    <n v="50"/>
    <s v="CCS, CHAdeMO"/>
    <n v="2021"/>
    <s v="No"/>
    <n v="3.2"/>
    <n v="3"/>
    <s v="Monthly"/>
  </r>
  <r>
    <s v="EVS00929"/>
    <n v="-23.611967"/>
    <n v="-46.500605"/>
    <s v="8201 SÃ£o Paulo Ave"/>
    <x v="8"/>
    <x v="7"/>
    <x v="4"/>
    <x v="1"/>
    <n v="0.27"/>
    <s v="6:00-22:00"/>
    <s v="6:00-22:00"/>
    <d v="1899-12-30T16:04:48"/>
    <n v="6.08"/>
    <n v="52"/>
    <s v="EVgo"/>
    <n v="22"/>
    <s v="CHAdeMO, Tesla"/>
    <n v="2016"/>
    <s v="Yes"/>
    <n v="3.4"/>
    <n v="5"/>
    <s v="Quarterly"/>
  </r>
  <r>
    <s v="EVS00930"/>
    <n v="37.50667"/>
    <n v="127.056755"/>
    <s v="9633 Seoul Ave"/>
    <x v="6"/>
    <x v="6"/>
    <x v="3"/>
    <x v="1"/>
    <n v="0.5"/>
    <s v="6:00-22:00"/>
    <s v="6:00-22:00"/>
    <d v="1899-12-30T16:04:48"/>
    <n v="0.65"/>
    <n v="59"/>
    <s v="ChargePoint"/>
    <n v="350"/>
    <s v="Tesla"/>
    <n v="2023"/>
    <s v="No"/>
    <n v="3.2"/>
    <n v="5"/>
    <s v="Annually"/>
  </r>
  <r>
    <s v="EVS00936"/>
    <n v="37.585683000000003"/>
    <n v="127.072782"/>
    <s v="4084 Seoul Ave"/>
    <x v="6"/>
    <x v="6"/>
    <x v="3"/>
    <x v="1"/>
    <n v="0.21"/>
    <s v="6:00-22:00"/>
    <s v="6:00-22:00"/>
    <d v="1899-12-30T16:04:48"/>
    <n v="6.7"/>
    <n v="64"/>
    <s v="ChargePoint"/>
    <n v="22"/>
    <s v="CHAdeMO"/>
    <n v="2016"/>
    <s v="Yes"/>
    <n v="4.8"/>
    <n v="10"/>
    <s v="Monthly"/>
  </r>
  <r>
    <s v="EVS00937"/>
    <n v="-33.873784999999998"/>
    <n v="151.322058"/>
    <s v="1265 Sydney Ave"/>
    <x v="9"/>
    <x v="8"/>
    <x v="5"/>
    <x v="1"/>
    <n v="0.14000000000000001"/>
    <s v="9:00-18:00"/>
    <s v="9:00-18:00"/>
    <d v="1899-12-30T08:52:48"/>
    <n v="4.24"/>
    <n v="46"/>
    <s v="ChargePoint"/>
    <n v="50"/>
    <s v="CCS, Type 2"/>
    <n v="2015"/>
    <s v="No"/>
    <n v="3.1"/>
    <n v="3"/>
    <s v="Annually"/>
  </r>
  <r>
    <s v="EVS00939"/>
    <n v="37.539327999999998"/>
    <n v="127.080952"/>
    <s v="4299 Seoul Ave"/>
    <x v="6"/>
    <x v="6"/>
    <x v="3"/>
    <x v="1"/>
    <n v="0.27"/>
    <s v="6:00-22:00"/>
    <s v="6:00-22:00"/>
    <d v="1899-12-30T16:04:48"/>
    <n v="9"/>
    <n v="37"/>
    <s v="EVgo"/>
    <n v="50"/>
    <s v="Type 2"/>
    <n v="2022"/>
    <s v="No"/>
    <n v="4.3"/>
    <n v="8"/>
    <s v="Annually"/>
  </r>
  <r>
    <s v="EVS00944"/>
    <n v="-33.803254000000003"/>
    <n v="151.370092"/>
    <s v="6599 Sydney Ave"/>
    <x v="9"/>
    <x v="8"/>
    <x v="5"/>
    <x v="1"/>
    <n v="0.26"/>
    <s v="6:00-22:00"/>
    <s v="6:00-22:00"/>
    <d v="1899-12-30T16:04:48"/>
    <n v="10.16"/>
    <n v="61"/>
    <s v="Ionity"/>
    <n v="350"/>
    <s v="Tesla, CCS"/>
    <n v="2017"/>
    <s v="Yes"/>
    <n v="4.5999999999999996"/>
    <n v="2"/>
    <s v="Annually"/>
  </r>
  <r>
    <s v="EVS00952"/>
    <n v="39.836207999999999"/>
    <n v="116.389878"/>
    <s v="5422 Beijing Ave"/>
    <x v="10"/>
    <x v="9"/>
    <x v="3"/>
    <x v="1"/>
    <n v="0.27"/>
    <s v="9:00-18:00"/>
    <s v="9:00-18:00"/>
    <d v="1899-12-30T08:52:48"/>
    <n v="9.7899999999999991"/>
    <n v="32"/>
    <s v="Greenlots"/>
    <n v="22"/>
    <s v="Tesla, Type 2"/>
    <n v="2016"/>
    <s v="No"/>
    <n v="3.2"/>
    <n v="2"/>
    <s v="Quarterly"/>
  </r>
  <r>
    <s v="EVS00957"/>
    <n v="37.755637"/>
    <n v="-122.40370299999999"/>
    <s v="1103 San Francisco Ave"/>
    <x v="5"/>
    <x v="5"/>
    <x v="0"/>
    <x v="1"/>
    <n v="0.47"/>
    <s v="9:00-18:00"/>
    <s v="9:00-18:00"/>
    <d v="1899-12-30T08:52:48"/>
    <n v="14.29"/>
    <n v="99"/>
    <s v="Tesla"/>
    <n v="350"/>
    <s v="CCS, Type 2"/>
    <n v="2020"/>
    <s v="No"/>
    <n v="5"/>
    <n v="8"/>
    <s v="Quarterly"/>
  </r>
  <r>
    <s v="EVS00958"/>
    <n v="52.411954999999999"/>
    <n v="13.424761999999999"/>
    <s v="4521 Berlin Ave"/>
    <x v="3"/>
    <x v="3"/>
    <x v="1"/>
    <x v="1"/>
    <n v="0.33"/>
    <s v="6:00-22:00"/>
    <s v="6:00-22:00"/>
    <d v="1899-12-30T16:04:48"/>
    <n v="11.73"/>
    <n v="52"/>
    <s v="Tesla"/>
    <n v="150"/>
    <s v="Type 2, Tesla"/>
    <n v="2010"/>
    <s v="Yes"/>
    <n v="3.3"/>
    <n v="2"/>
    <s v="Annually"/>
  </r>
  <r>
    <s v="EVS00959"/>
    <n v="55.892803999999998"/>
    <n v="37.687548999999997"/>
    <s v="7206 Moscow Ave"/>
    <x v="1"/>
    <x v="1"/>
    <x v="1"/>
    <x v="1"/>
    <n v="0.34"/>
    <s v="6:00-22:00"/>
    <s v="6:00-22:00"/>
    <d v="1899-12-30T16:04:48"/>
    <n v="8.24"/>
    <n v="16"/>
    <s v="ChargePoint"/>
    <n v="150"/>
    <s v="Type 2, CHAdeMO"/>
    <n v="2016"/>
    <s v="No"/>
    <n v="4.8"/>
    <n v="10"/>
    <s v="Quarterly"/>
  </r>
  <r>
    <s v="EVS00963"/>
    <n v="37.697935999999999"/>
    <n v="127.004828"/>
    <s v="4590 Seoul Ave"/>
    <x v="6"/>
    <x v="6"/>
    <x v="3"/>
    <x v="1"/>
    <n v="0.34"/>
    <d v="2025-07-24T00:00:00"/>
    <s v="9.00-21.00"/>
    <d v="1900-01-11T00:00:00"/>
    <n v="0.59"/>
    <n v="86"/>
    <s v="EVgo"/>
    <n v="150"/>
    <s v="Type 2"/>
    <n v="2019"/>
    <s v="Yes"/>
    <n v="3.6"/>
    <n v="6"/>
    <s v="Annually"/>
  </r>
  <r>
    <s v="EVS00966"/>
    <n v="37.576360999999999"/>
    <n v="126.994182"/>
    <s v="7535 Seoul Ave"/>
    <x v="6"/>
    <x v="6"/>
    <x v="3"/>
    <x v="1"/>
    <n v="0.49"/>
    <d v="2025-07-24T00:00:00"/>
    <s v="9.00-21.00"/>
    <d v="1900-01-11T00:00:00"/>
    <n v="10.039999999999999"/>
    <n v="73"/>
    <s v="Greenlots"/>
    <n v="150"/>
    <s v="Type 2"/>
    <n v="2019"/>
    <s v="Yes"/>
    <n v="3.1"/>
    <n v="8"/>
    <s v="Annually"/>
  </r>
  <r>
    <s v="EVS00968"/>
    <n v="34.177334000000002"/>
    <n v="-118.284036"/>
    <s v="8580 Los Angeles Ave"/>
    <x v="16"/>
    <x v="5"/>
    <x v="0"/>
    <x v="1"/>
    <n v="0.25"/>
    <s v="9:00-18:00"/>
    <s v="9:00-18:00"/>
    <d v="1899-12-30T08:52:48"/>
    <n v="9.68"/>
    <n v="87"/>
    <s v="Tesla"/>
    <n v="22"/>
    <s v="CHAdeMO"/>
    <n v="2011"/>
    <s v="No"/>
    <n v="4.5999999999999996"/>
    <n v="9"/>
    <s v="Monthly"/>
  </r>
  <r>
    <s v="EVS00970"/>
    <n v="13.87021"/>
    <n v="100.473074"/>
    <s v="2780 Bangkok Ave"/>
    <x v="4"/>
    <x v="4"/>
    <x v="3"/>
    <x v="1"/>
    <n v="0.31"/>
    <s v="6:00-22:00"/>
    <s v="6:00-22:00"/>
    <d v="1899-12-30T16:04:48"/>
    <n v="13.72"/>
    <n v="95"/>
    <s v="EVgo"/>
    <n v="150"/>
    <s v="Type 2, Tesla"/>
    <n v="2011"/>
    <s v="No"/>
    <n v="3.1"/>
    <n v="10"/>
    <s v="Annually"/>
  </r>
  <r>
    <s v="EVS00981"/>
    <n v="72.657083999999998"/>
    <n v="159.56739099999999"/>
    <s v="2081 Random Rd"/>
    <x v="11"/>
    <x v="10"/>
    <x v="6"/>
    <x v="1"/>
    <n v="0.36"/>
    <s v="9:00-18:00"/>
    <s v="9:00-18:00"/>
    <d v="1899-12-30T08:52:48"/>
    <n v="5.08"/>
    <n v="58"/>
    <s v="Tesla"/>
    <n v="150"/>
    <s v="Tesla"/>
    <n v="2023"/>
    <s v="Yes"/>
    <n v="5"/>
    <n v="1"/>
    <s v="Quarterly"/>
  </r>
  <r>
    <s v="EVS00982"/>
    <n v="25.292024999999999"/>
    <n v="55.236476000000003"/>
    <s v="9144 Dubai Ave"/>
    <x v="12"/>
    <x v="11"/>
    <x v="3"/>
    <x v="1"/>
    <n v="0.4"/>
    <s v="9:00-18:00"/>
    <s v="9:00-18:00"/>
    <d v="1899-12-30T08:52:48"/>
    <n v="8.67"/>
    <n v="56"/>
    <s v="Greenlots"/>
    <n v="150"/>
    <s v="Type 2"/>
    <n v="2018"/>
    <s v="Yes"/>
    <n v="3.2"/>
    <n v="5"/>
    <s v="Annually"/>
  </r>
  <r>
    <s v="EVS00983"/>
    <n v="-33.818520999999997"/>
    <n v="18.598312"/>
    <s v="4001 Cape Town Ave"/>
    <x v="14"/>
    <x v="13"/>
    <x v="7"/>
    <x v="1"/>
    <n v="0.45"/>
    <s v="6:00-22:00"/>
    <s v="6:00-22:00"/>
    <d v="1899-12-30T16:04:48"/>
    <n v="13.65"/>
    <n v="83"/>
    <s v="Greenlots"/>
    <n v="350"/>
    <s v="CHAdeMO, Tesla"/>
    <n v="2023"/>
    <s v="No"/>
    <n v="4.3"/>
    <n v="3"/>
    <s v="Monthly"/>
  </r>
  <r>
    <s v="EVS00989"/>
    <n v="34.196756000000001"/>
    <n v="-118.20332500000001"/>
    <s v="9452 Los Angeles Ave"/>
    <x v="16"/>
    <x v="5"/>
    <x v="0"/>
    <x v="1"/>
    <n v="0.38"/>
    <d v="2025-07-24T00:00:00"/>
    <s v="9.00-21.00"/>
    <d v="1900-01-11T00:00:00"/>
    <n v="3.76"/>
    <n v="53"/>
    <s v="EVgo"/>
    <n v="22"/>
    <s v="CHAdeMO, CCS"/>
    <n v="2020"/>
    <s v="Yes"/>
    <n v="3.1"/>
    <n v="3"/>
    <s v="Quarterly"/>
  </r>
  <r>
    <s v="EVS00990"/>
    <n v="39.905867000000001"/>
    <n v="116.22406100000001"/>
    <s v="2019 Beijing Ave"/>
    <x v="10"/>
    <x v="9"/>
    <x v="3"/>
    <x v="1"/>
    <n v="0.2"/>
    <s v="6:00-22:00"/>
    <s v="6:00-22:00"/>
    <d v="1899-12-30T16:04:48"/>
    <n v="5.24"/>
    <n v="15"/>
    <s v="EVgo"/>
    <n v="22"/>
    <s v="CCS, Tesla"/>
    <n v="2014"/>
    <s v="No"/>
    <n v="3.3"/>
    <n v="1"/>
    <s v="Monthly"/>
  </r>
  <r>
    <s v="EVS00991"/>
    <n v="76.693669"/>
    <n v="14.787786000000001"/>
    <s v="2118 Random Rd"/>
    <x v="11"/>
    <x v="10"/>
    <x v="6"/>
    <x v="1"/>
    <n v="0.24"/>
    <s v="9:00-18:00"/>
    <s v="9:00-18:00"/>
    <d v="1899-12-30T08:52:48"/>
    <n v="5.97"/>
    <n v="85"/>
    <s v="EVgo"/>
    <n v="150"/>
    <s v="CCS"/>
    <n v="2023"/>
    <s v="No"/>
    <n v="5"/>
    <n v="3"/>
    <s v="Monthly"/>
  </r>
  <r>
    <s v="EVS00992"/>
    <n v="-33.804698000000002"/>
    <n v="18.558126000000001"/>
    <s v="7941 Cape Town Ave"/>
    <x v="14"/>
    <x v="13"/>
    <x v="7"/>
    <x v="1"/>
    <n v="0.41"/>
    <s v="9:00-18:00"/>
    <s v="9:00-18:00"/>
    <d v="1899-12-30T08:52:48"/>
    <n v="14.21"/>
    <n v="62"/>
    <s v="Tesla"/>
    <n v="50"/>
    <s v="CCS"/>
    <n v="2019"/>
    <s v="Yes"/>
    <n v="3.4"/>
    <n v="1"/>
    <s v="Quarterly"/>
  </r>
  <r>
    <s v="EVS01001"/>
    <n v="54.038514999999997"/>
    <n v="76.304778999999996"/>
    <s v="8354 Random Rd"/>
    <x v="2"/>
    <x v="2"/>
    <x v="2"/>
    <x v="1"/>
    <n v="0.28000000000000003"/>
    <s v="9:00-18:00"/>
    <s v="9:00-18:00"/>
    <d v="1899-12-30T08:52:48"/>
    <n v="2.0699999999999998"/>
    <n v="30"/>
    <s v="EVgo"/>
    <n v="150"/>
    <s v="CCS"/>
    <n v="2017"/>
    <s v="No"/>
    <n v="3.2"/>
    <n v="10"/>
    <s v="Annually"/>
  </r>
  <r>
    <s v="EVS01004"/>
    <n v="52.458421000000001"/>
    <n v="13.466768999999999"/>
    <s v="876 Berlin Ave"/>
    <x v="3"/>
    <x v="3"/>
    <x v="1"/>
    <x v="1"/>
    <n v="0.4"/>
    <s v="6:00-22:00"/>
    <s v="6:00-22:00"/>
    <d v="1899-12-30T16:04:48"/>
    <n v="2.69"/>
    <n v="99"/>
    <s v="EVgo"/>
    <n v="22"/>
    <s v="Type 2, Tesla"/>
    <n v="2015"/>
    <s v="No"/>
    <n v="4.0999999999999996"/>
    <n v="10"/>
    <s v="Monthly"/>
  </r>
  <r>
    <s v="EVS01009"/>
    <n v="43.630400000000002"/>
    <n v="-79.453978000000006"/>
    <s v="3202 Toronto Ave"/>
    <x v="0"/>
    <x v="0"/>
    <x v="0"/>
    <x v="1"/>
    <n v="0.16"/>
    <d v="2025-07-24T00:00:00"/>
    <s v="9.00-21.00"/>
    <d v="1900-01-11T00:00:00"/>
    <n v="8.81"/>
    <n v="93"/>
    <s v="Ionity"/>
    <n v="350"/>
    <s v="CCS, Type 2"/>
    <n v="2019"/>
    <s v="Yes"/>
    <n v="4.4000000000000004"/>
    <n v="8"/>
    <s v="Annually"/>
  </r>
  <r>
    <s v="EVS01010"/>
    <n v="19.502828999999998"/>
    <n v="-99.020321999999993"/>
    <s v="7554 Mexico City Ave"/>
    <x v="17"/>
    <x v="14"/>
    <x v="0"/>
    <x v="1"/>
    <n v="0.1"/>
    <s v="9:00-18:00"/>
    <s v="9:00-18:00"/>
    <d v="1899-12-30T08:52:48"/>
    <n v="10.14"/>
    <n v="78"/>
    <s v="EVgo"/>
    <n v="350"/>
    <s v="Type 2, CHAdeMO"/>
    <n v="2014"/>
    <s v="No"/>
    <n v="3.1"/>
    <n v="7"/>
    <s v="Monthly"/>
  </r>
  <r>
    <s v="EVS01011"/>
    <n v="61.571877000000001"/>
    <n v="7.0955959999999996"/>
    <s v="2171 Random Rd"/>
    <x v="2"/>
    <x v="2"/>
    <x v="2"/>
    <x v="1"/>
    <n v="0.15"/>
    <s v="9:00-18:00"/>
    <s v="9:00-18:00"/>
    <d v="1899-12-30T08:52:48"/>
    <n v="0.75"/>
    <n v="52"/>
    <s v="Ionity"/>
    <n v="150"/>
    <s v="CHAdeMO, Tesla"/>
    <n v="2017"/>
    <s v="No"/>
    <n v="3.9"/>
    <n v="2"/>
    <s v="Annually"/>
  </r>
  <r>
    <s v="EVS01015"/>
    <n v="37.512864999999998"/>
    <n v="126.935019"/>
    <s v="7770 Seoul Ave"/>
    <x v="6"/>
    <x v="6"/>
    <x v="3"/>
    <x v="1"/>
    <n v="0.49"/>
    <s v="9:00-18:00"/>
    <s v="9:00-18:00"/>
    <d v="1899-12-30T08:52:48"/>
    <n v="14.12"/>
    <n v="40"/>
    <s v="Tesla"/>
    <n v="22"/>
    <s v="CCS, Type 2"/>
    <n v="2019"/>
    <s v="Yes"/>
    <n v="4.3"/>
    <n v="7"/>
    <s v="Quarterly"/>
  </r>
  <r>
    <s v="EVS01023"/>
    <n v="39.954782999999999"/>
    <n v="116.32026"/>
    <s v="1893 Beijing Ave"/>
    <x v="10"/>
    <x v="9"/>
    <x v="3"/>
    <x v="1"/>
    <n v="0.15"/>
    <s v="9:00-18:00"/>
    <s v="9:00-18:00"/>
    <d v="1899-12-30T08:52:48"/>
    <n v="7.9"/>
    <n v="88"/>
    <s v="Tesla"/>
    <n v="150"/>
    <s v="Tesla, CHAdeMO"/>
    <n v="2014"/>
    <s v="Yes"/>
    <n v="3.4"/>
    <n v="8"/>
    <s v="Monthly"/>
  </r>
  <r>
    <s v="EVS01024"/>
    <n v="25.272908999999999"/>
    <n v="55.373438999999998"/>
    <s v="2279 Dubai Ave"/>
    <x v="12"/>
    <x v="11"/>
    <x v="3"/>
    <x v="1"/>
    <n v="0.17"/>
    <d v="2025-07-24T00:00:00"/>
    <s v="9.00-21.00"/>
    <d v="1900-01-11T00:00:00"/>
    <n v="12.08"/>
    <n v="35"/>
    <s v="Tesla"/>
    <n v="350"/>
    <s v="CHAdeMO, CCS"/>
    <n v="2011"/>
    <s v="Yes"/>
    <n v="4.3"/>
    <n v="7"/>
    <s v="Quarterly"/>
  </r>
  <r>
    <s v="EVS01027"/>
    <n v="19.409907"/>
    <n v="-99.012350999999995"/>
    <s v="1173 Mexico City Ave"/>
    <x v="17"/>
    <x v="14"/>
    <x v="0"/>
    <x v="1"/>
    <n v="0.13"/>
    <d v="2025-07-24T00:00:00"/>
    <s v="9.00-21.00"/>
    <d v="1900-01-11T00:00:00"/>
    <n v="7.66"/>
    <n v="14"/>
    <s v="ChargePoint"/>
    <n v="350"/>
    <s v="CHAdeMO"/>
    <n v="2014"/>
    <s v="No"/>
    <n v="3.6"/>
    <n v="4"/>
    <s v="Monthly"/>
  </r>
  <r>
    <s v="EVS01030"/>
    <n v="13.884328999999999"/>
    <n v="100.527124"/>
    <s v="2667 Bangkok Ave"/>
    <x v="4"/>
    <x v="4"/>
    <x v="3"/>
    <x v="1"/>
    <n v="0.11"/>
    <s v="6:00-22:00"/>
    <s v="6:00-22:00"/>
    <d v="1899-12-30T16:04:48"/>
    <n v="12.2"/>
    <n v="70"/>
    <s v="Tesla"/>
    <n v="50"/>
    <s v="CHAdeMO, Type 2"/>
    <n v="2021"/>
    <s v="Yes"/>
    <n v="3.2"/>
    <n v="7"/>
    <s v="Annually"/>
  </r>
  <r>
    <s v="EVS01041"/>
    <n v="82.248041000000001"/>
    <n v="9.1541990000000002"/>
    <s v="293 Random Rd"/>
    <x v="11"/>
    <x v="10"/>
    <x v="6"/>
    <x v="1"/>
    <n v="0.27"/>
    <d v="2025-07-24T00:00:00"/>
    <s v="9.00-21.00"/>
    <d v="1900-01-11T00:00:00"/>
    <n v="12.61"/>
    <n v="57"/>
    <s v="Ionity"/>
    <n v="50"/>
    <s v="Type 2"/>
    <n v="2011"/>
    <s v="Yes"/>
    <n v="3.7"/>
    <n v="7"/>
    <s v="Annually"/>
  </r>
  <r>
    <s v="EVS01044"/>
    <n v="55.875531000000002"/>
    <n v="37.537861999999997"/>
    <s v="2698 Moscow Ave"/>
    <x v="1"/>
    <x v="1"/>
    <x v="1"/>
    <x v="1"/>
    <n v="0.28000000000000003"/>
    <s v="6:00-22:00"/>
    <s v="6:00-22:00"/>
    <d v="1899-12-30T16:04:48"/>
    <n v="19.399999999999999"/>
    <n v="25"/>
    <s v="Tesla"/>
    <n v="50"/>
    <s v="Tesla, CCS"/>
    <n v="2015"/>
    <s v="No"/>
    <n v="3.9"/>
    <n v="9"/>
    <s v="Monthly"/>
  </r>
  <r>
    <s v="EVS01045"/>
    <n v="39.861111000000001"/>
    <n v="116.3758"/>
    <s v="4307 Beijing Ave"/>
    <x v="10"/>
    <x v="9"/>
    <x v="3"/>
    <x v="1"/>
    <n v="0.32"/>
    <s v="9:00-18:00"/>
    <s v="9:00-18:00"/>
    <d v="1899-12-30T08:52:48"/>
    <n v="8.31"/>
    <n v="61"/>
    <s v="Greenlots"/>
    <n v="22"/>
    <s v="CHAdeMO, CCS"/>
    <n v="2022"/>
    <s v="No"/>
    <n v="3"/>
    <n v="6"/>
    <s v="Annually"/>
  </r>
  <r>
    <s v="EVS01046"/>
    <n v="13.822395"/>
    <n v="100.56038700000001"/>
    <s v="2931 Bangkok Ave"/>
    <x v="4"/>
    <x v="4"/>
    <x v="3"/>
    <x v="1"/>
    <n v="0.32"/>
    <s v="9:00-18:00"/>
    <s v="9:00-18:00"/>
    <d v="1899-12-30T08:52:48"/>
    <n v="5.59"/>
    <n v="53"/>
    <s v="Ionity"/>
    <n v="350"/>
    <s v="CCS"/>
    <n v="2011"/>
    <s v="Yes"/>
    <n v="3.7"/>
    <n v="9"/>
    <s v="Annually"/>
  </r>
  <r>
    <s v="EVS01053"/>
    <n v="13.842774"/>
    <n v="100.476738"/>
    <s v="8158 Bangkok Ave"/>
    <x v="4"/>
    <x v="4"/>
    <x v="3"/>
    <x v="1"/>
    <n v="0.33"/>
    <s v="9:00-18:00"/>
    <s v="9:00-18:00"/>
    <d v="1899-12-30T08:52:48"/>
    <n v="6.77"/>
    <n v="14"/>
    <s v="ChargePoint"/>
    <n v="350"/>
    <s v="Type 2"/>
    <n v="2021"/>
    <s v="No"/>
    <n v="4.5999999999999996"/>
    <n v="6"/>
    <s v="Quarterly"/>
  </r>
  <r>
    <s v="EVS01060"/>
    <n v="43.798299999999998"/>
    <n v="-79.435428999999999"/>
    <s v="1298 Toronto Ave"/>
    <x v="0"/>
    <x v="0"/>
    <x v="0"/>
    <x v="1"/>
    <n v="0.2"/>
    <s v="6:00-22:00"/>
    <s v="6:00-22:00"/>
    <d v="1899-12-30T16:04:48"/>
    <n v="8.18"/>
    <n v="36"/>
    <s v="Greenlots"/>
    <n v="150"/>
    <s v="CCS"/>
    <n v="2018"/>
    <s v="No"/>
    <n v="3.3"/>
    <n v="1"/>
    <s v="Monthly"/>
  </r>
  <r>
    <s v="EVS01061"/>
    <n v="-76.300720999999996"/>
    <n v="47.724198000000001"/>
    <s v="3589 Random Rd"/>
    <x v="11"/>
    <x v="10"/>
    <x v="6"/>
    <x v="1"/>
    <n v="0.44"/>
    <s v="9:00-18:00"/>
    <s v="9:00-18:00"/>
    <d v="1899-12-30T08:52:48"/>
    <n v="8.2100000000000009"/>
    <n v="86"/>
    <s v="Greenlots"/>
    <n v="50"/>
    <s v="Tesla"/>
    <n v="2021"/>
    <s v="Yes"/>
    <n v="4.0999999999999996"/>
    <n v="7"/>
    <s v="Quarterly"/>
  </r>
  <r>
    <s v="EVS01065"/>
    <n v="-33.777473000000001"/>
    <n v="151.37229500000001"/>
    <s v="5997 Sydney Ave"/>
    <x v="9"/>
    <x v="8"/>
    <x v="5"/>
    <x v="1"/>
    <n v="0.37"/>
    <s v="9:00-18:00"/>
    <s v="9:00-18:00"/>
    <d v="1899-12-30T08:52:48"/>
    <n v="8.51"/>
    <n v="40"/>
    <s v="Greenlots"/>
    <n v="22"/>
    <s v="CCS"/>
    <n v="2018"/>
    <s v="Yes"/>
    <n v="4.3"/>
    <n v="5"/>
    <s v="Annually"/>
  </r>
  <r>
    <s v="EVS01067"/>
    <n v="52.494720999999998"/>
    <n v="13.377387000000001"/>
    <s v="1246 Berlin Ave"/>
    <x v="3"/>
    <x v="3"/>
    <x v="1"/>
    <x v="1"/>
    <n v="0.12"/>
    <s v="9:00-18:00"/>
    <s v="9:00-18:00"/>
    <d v="1899-12-30T08:52:48"/>
    <n v="7.36"/>
    <n v="29"/>
    <s v="ChargePoint"/>
    <n v="22"/>
    <s v="Type 2"/>
    <n v="2011"/>
    <s v="Yes"/>
    <n v="3.6"/>
    <n v="6"/>
    <s v="Quarterly"/>
  </r>
  <r>
    <s v="EVS01071"/>
    <n v="-71.116000999999997"/>
    <n v="53.558456"/>
    <s v="9724 Random Rd"/>
    <x v="11"/>
    <x v="10"/>
    <x v="6"/>
    <x v="1"/>
    <n v="0.32"/>
    <d v="2025-07-24T00:00:00"/>
    <s v="9.00-21.00"/>
    <d v="1900-01-11T00:00:00"/>
    <n v="17.329999999999998"/>
    <n v="47"/>
    <s v="ChargePoint"/>
    <n v="22"/>
    <s v="CCS"/>
    <n v="2015"/>
    <s v="Yes"/>
    <n v="3.7"/>
    <n v="6"/>
    <s v="Annually"/>
  </r>
  <r>
    <s v="EVS01074"/>
    <n v="43.743358999999998"/>
    <n v="-79.491431000000006"/>
    <s v="6108 Toronto Ave"/>
    <x v="0"/>
    <x v="0"/>
    <x v="0"/>
    <x v="1"/>
    <n v="0.42"/>
    <s v="9:00-18:00"/>
    <s v="9:00-18:00"/>
    <d v="1899-12-30T08:52:48"/>
    <n v="18.05"/>
    <n v="10"/>
    <s v="Tesla"/>
    <n v="150"/>
    <s v="CHAdeMO"/>
    <n v="2015"/>
    <s v="No"/>
    <n v="4.4000000000000004"/>
    <n v="4"/>
    <s v="Quarterly"/>
  </r>
  <r>
    <s v="EVS01075"/>
    <n v="39.899802000000001"/>
    <n v="116.326322"/>
    <s v="4945 Beijing Ave"/>
    <x v="10"/>
    <x v="9"/>
    <x v="3"/>
    <x v="1"/>
    <n v="0.44"/>
    <d v="2025-07-24T00:00:00"/>
    <s v="9.00-21.00"/>
    <d v="1900-01-11T00:00:00"/>
    <n v="7.69"/>
    <n v="94"/>
    <s v="Greenlots"/>
    <n v="22"/>
    <s v="Tesla, CHAdeMO"/>
    <n v="2019"/>
    <s v="No"/>
    <n v="3.2"/>
    <n v="9"/>
    <s v="Monthly"/>
  </r>
  <r>
    <s v="EVS01077"/>
    <n v="37.565367000000002"/>
    <n v="127.009854"/>
    <s v="2049 Seoul Ave"/>
    <x v="6"/>
    <x v="6"/>
    <x v="3"/>
    <x v="1"/>
    <n v="0.22"/>
    <d v="2025-07-24T00:00:00"/>
    <s v="9.00-21.00"/>
    <d v="1900-01-11T00:00:00"/>
    <n v="16.989999999999998"/>
    <n v="66"/>
    <s v="Greenlots"/>
    <n v="150"/>
    <s v="CHAdeMO"/>
    <n v="2017"/>
    <s v="No"/>
    <n v="3.9"/>
    <n v="10"/>
    <s v="Annually"/>
  </r>
  <r>
    <s v="EVS01086"/>
    <n v="-23.684172"/>
    <n v="-46.639879999999998"/>
    <s v="5178 SÃ£o Paulo Ave"/>
    <x v="8"/>
    <x v="7"/>
    <x v="4"/>
    <x v="1"/>
    <n v="0.25"/>
    <s v="9:00-18:00"/>
    <s v="9:00-18:00"/>
    <d v="1899-12-30T08:52:48"/>
    <n v="8.9600000000000009"/>
    <n v="19"/>
    <s v="Ionity"/>
    <n v="22"/>
    <s v="CCS"/>
    <n v="2022"/>
    <s v="No"/>
    <n v="4.5"/>
    <n v="2"/>
    <s v="Annually"/>
  </r>
  <r>
    <s v="EVS01087"/>
    <n v="55.831727999999998"/>
    <n v="37.682448000000001"/>
    <s v="1652 Moscow Ave"/>
    <x v="1"/>
    <x v="1"/>
    <x v="1"/>
    <x v="1"/>
    <n v="0.39"/>
    <s v="6:00-22:00"/>
    <s v="6:00-22:00"/>
    <d v="1899-12-30T16:04:48"/>
    <n v="0.61"/>
    <n v="84"/>
    <s v="ChargePoint"/>
    <n v="50"/>
    <s v="Type 2"/>
    <n v="2022"/>
    <s v="Yes"/>
    <n v="4.5"/>
    <n v="8"/>
    <s v="Quarterly"/>
  </r>
  <r>
    <s v="EVS01090"/>
    <n v="19.437874999999998"/>
    <n v="-99.180961999999994"/>
    <s v="464 Mexico City Ave"/>
    <x v="17"/>
    <x v="14"/>
    <x v="0"/>
    <x v="1"/>
    <n v="0.22"/>
    <s v="9:00-18:00"/>
    <s v="9:00-18:00"/>
    <d v="1899-12-30T08:52:48"/>
    <n v="13.86"/>
    <n v="62"/>
    <s v="ChargePoint"/>
    <n v="150"/>
    <s v="CCS"/>
    <n v="2013"/>
    <s v="No"/>
    <n v="3.4"/>
    <n v="5"/>
    <s v="Monthly"/>
  </r>
  <r>
    <s v="EVS01091"/>
    <n v="-69.224913999999998"/>
    <n v="8.3153450000000007"/>
    <s v="678 Random Rd"/>
    <x v="19"/>
    <x v="2"/>
    <x v="2"/>
    <x v="1"/>
    <n v="0.35"/>
    <s v="6:00-22:00"/>
    <s v="6:00-22:00"/>
    <d v="1899-12-30T16:04:48"/>
    <n v="11.5"/>
    <n v="23"/>
    <s v="ChargePoint"/>
    <n v="150"/>
    <s v="Type 2"/>
    <n v="2022"/>
    <s v="No"/>
    <n v="3.4"/>
    <n v="1"/>
    <s v="Monthly"/>
  </r>
  <r>
    <s v="EVS01093"/>
    <n v="-33.887846000000003"/>
    <n v="18.405909000000001"/>
    <s v="26 Cape Town Ave"/>
    <x v="14"/>
    <x v="13"/>
    <x v="7"/>
    <x v="1"/>
    <n v="0.18"/>
    <s v="9:00-18:00"/>
    <s v="9:00-18:00"/>
    <d v="1899-12-30T08:52:48"/>
    <n v="7.16"/>
    <n v="92"/>
    <s v="Ionity"/>
    <n v="50"/>
    <s v="Type 2"/>
    <n v="2010"/>
    <s v="No"/>
    <n v="4.2"/>
    <n v="8"/>
    <s v="Annually"/>
  </r>
  <r>
    <s v="EVS01098"/>
    <n v="13.837387"/>
    <n v="100.45094400000001"/>
    <s v="5131 Bangkok Ave"/>
    <x v="4"/>
    <x v="4"/>
    <x v="3"/>
    <x v="1"/>
    <n v="0.41"/>
    <s v="6:00-22:00"/>
    <s v="6:00-22:00"/>
    <d v="1899-12-30T16:04:48"/>
    <n v="1.46"/>
    <n v="20"/>
    <s v="Tesla"/>
    <n v="22"/>
    <s v="CCS"/>
    <n v="2013"/>
    <s v="Yes"/>
    <n v="4.0999999999999996"/>
    <n v="10"/>
    <s v="Annually"/>
  </r>
  <r>
    <s v="EVS01099"/>
    <n v="52.507026000000003"/>
    <n v="13.314412000000001"/>
    <s v="7924 Berlin Ave"/>
    <x v="3"/>
    <x v="3"/>
    <x v="1"/>
    <x v="1"/>
    <n v="0.48"/>
    <d v="2025-07-24T00:00:00"/>
    <s v="9.00-21.00"/>
    <d v="1900-01-11T00:00:00"/>
    <n v="2.85"/>
    <n v="21"/>
    <s v="ChargePoint"/>
    <n v="50"/>
    <s v="CCS, Type 2"/>
    <n v="2021"/>
    <s v="No"/>
    <n v="4"/>
    <n v="2"/>
    <s v="Quarterly"/>
  </r>
  <r>
    <s v="EVS01101"/>
    <n v="-25.964345000000002"/>
    <n v="19.657685000000001"/>
    <s v="7263 Random Rd"/>
    <x v="2"/>
    <x v="2"/>
    <x v="2"/>
    <x v="1"/>
    <n v="0.19"/>
    <s v="9:00-18:00"/>
    <s v="9:00-18:00"/>
    <d v="1899-12-30T08:52:48"/>
    <n v="3.99"/>
    <n v="60"/>
    <s v="EVgo"/>
    <n v="22"/>
    <s v="CCS"/>
    <n v="2019"/>
    <s v="No"/>
    <n v="3.7"/>
    <n v="10"/>
    <s v="Quarterly"/>
  </r>
  <r>
    <s v="EVS01104"/>
    <n v="55.71537"/>
    <n v="37.686833"/>
    <s v="8604 Moscow Ave"/>
    <x v="1"/>
    <x v="1"/>
    <x v="1"/>
    <x v="1"/>
    <n v="0.44"/>
    <s v="9:00-18:00"/>
    <s v="9:00-18:00"/>
    <d v="1899-12-30T08:52:48"/>
    <n v="4.32"/>
    <n v="20"/>
    <s v="ChargePoint"/>
    <n v="50"/>
    <s v="Type 2"/>
    <n v="2010"/>
    <s v="Yes"/>
    <n v="4.5"/>
    <n v="2"/>
    <s v="Annually"/>
  </r>
  <r>
    <s v="EVS01106"/>
    <n v="34.195379000000003"/>
    <n v="-118.23214900000001"/>
    <s v="3982 Los Angeles Ave"/>
    <x v="16"/>
    <x v="5"/>
    <x v="0"/>
    <x v="1"/>
    <n v="0.45"/>
    <s v="6:00-22:00"/>
    <s v="6:00-22:00"/>
    <d v="1899-12-30T16:04:48"/>
    <n v="14.71"/>
    <n v="75"/>
    <s v="Greenlots"/>
    <n v="150"/>
    <s v="Type 2"/>
    <n v="2023"/>
    <s v="Yes"/>
    <n v="4.5999999999999996"/>
    <n v="8"/>
    <s v="Annually"/>
  </r>
  <r>
    <s v="EVS01110"/>
    <n v="18.948073000000001"/>
    <n v="72.920725000000004"/>
    <s v="6145 Mumbai Ave"/>
    <x v="13"/>
    <x v="12"/>
    <x v="3"/>
    <x v="1"/>
    <n v="0.28999999999999998"/>
    <s v="9:00-18:00"/>
    <s v="9:00-18:00"/>
    <d v="1899-12-30T08:52:48"/>
    <n v="6.49"/>
    <n v="91"/>
    <s v="Ionity"/>
    <n v="150"/>
    <s v="CCS, CHAdeMO"/>
    <n v="2015"/>
    <s v="Yes"/>
    <n v="3.6"/>
    <n v="8"/>
    <s v="Monthly"/>
  </r>
  <r>
    <s v="EVS01113"/>
    <n v="52.554777999999999"/>
    <n v="13.399112000000001"/>
    <s v="3929 Berlin Ave"/>
    <x v="3"/>
    <x v="3"/>
    <x v="1"/>
    <x v="1"/>
    <n v="0.46"/>
    <d v="2025-07-24T00:00:00"/>
    <s v="9.00-21.00"/>
    <d v="1900-01-11T00:00:00"/>
    <n v="13.82"/>
    <n v="77"/>
    <s v="ChargePoint"/>
    <n v="350"/>
    <s v="Type 2"/>
    <n v="2022"/>
    <s v="Yes"/>
    <n v="3.3"/>
    <n v="6"/>
    <s v="Quarterly"/>
  </r>
  <r>
    <s v="EVS01114"/>
    <n v="-33.82479"/>
    <n v="18.434529999999999"/>
    <s v="5612 Cape Town Ave"/>
    <x v="14"/>
    <x v="13"/>
    <x v="7"/>
    <x v="1"/>
    <n v="0.25"/>
    <s v="6:00-22:00"/>
    <s v="6:00-22:00"/>
    <d v="1899-12-30T16:04:48"/>
    <n v="7.56"/>
    <n v="98"/>
    <s v="Ionity"/>
    <n v="22"/>
    <s v="CCS"/>
    <n v="2013"/>
    <s v="Yes"/>
    <n v="5"/>
    <n v="4"/>
    <s v="Annually"/>
  </r>
  <r>
    <s v="EVS01115"/>
    <n v="37.556992000000001"/>
    <n v="127.096645"/>
    <s v="1225 Seoul Ave"/>
    <x v="6"/>
    <x v="6"/>
    <x v="3"/>
    <x v="1"/>
    <n v="0.47"/>
    <s v="9:00-18:00"/>
    <s v="9:00-18:00"/>
    <d v="1899-12-30T08:52:48"/>
    <n v="8.57"/>
    <n v="40"/>
    <s v="Tesla"/>
    <n v="50"/>
    <s v="CHAdeMO"/>
    <n v="2023"/>
    <s v="No"/>
    <n v="3.5"/>
    <n v="8"/>
    <s v="Annually"/>
  </r>
  <r>
    <s v="EVS01118"/>
    <n v="-23.634214"/>
    <n v="-46.545088999999997"/>
    <s v="4643 SÃ£o Paulo Ave"/>
    <x v="8"/>
    <x v="7"/>
    <x v="4"/>
    <x v="1"/>
    <n v="0.25"/>
    <s v="6:00-22:00"/>
    <s v="6:00-22:00"/>
    <d v="1899-12-30T16:04:48"/>
    <n v="1.71"/>
    <n v="82"/>
    <s v="EVgo"/>
    <n v="22"/>
    <s v="CHAdeMO"/>
    <n v="2010"/>
    <s v="Yes"/>
    <n v="3.5"/>
    <n v="5"/>
    <s v="Annually"/>
  </r>
  <r>
    <s v="EVS01120"/>
    <n v="25.293735000000002"/>
    <n v="55.200519"/>
    <s v="4383 Dubai Ave"/>
    <x v="12"/>
    <x v="11"/>
    <x v="3"/>
    <x v="1"/>
    <n v="0.36"/>
    <s v="9:00-18:00"/>
    <s v="9:00-18:00"/>
    <d v="1899-12-30T08:52:48"/>
    <n v="6.22"/>
    <n v="86"/>
    <s v="ChargePoint"/>
    <n v="150"/>
    <s v="CCS"/>
    <n v="2017"/>
    <s v="No"/>
    <n v="4.2"/>
    <n v="6"/>
    <s v="Monthly"/>
  </r>
  <r>
    <s v="EVS01122"/>
    <n v="34.101843000000002"/>
    <n v="-118.28718000000001"/>
    <s v="3125 Los Angeles Ave"/>
    <x v="16"/>
    <x v="5"/>
    <x v="0"/>
    <x v="1"/>
    <n v="0.44"/>
    <s v="6:00-22:00"/>
    <s v="6:00-22:00"/>
    <d v="1899-12-30T16:04:48"/>
    <n v="7.81"/>
    <n v="71"/>
    <s v="Tesla"/>
    <n v="50"/>
    <s v="Type 2, CCS"/>
    <n v="2016"/>
    <s v="No"/>
    <n v="3.3"/>
    <n v="1"/>
    <s v="Annually"/>
  </r>
  <r>
    <s v="EVS01125"/>
    <n v="-33.747107"/>
    <n v="151.33564999999999"/>
    <s v="7562 Sydney Ave"/>
    <x v="9"/>
    <x v="8"/>
    <x v="5"/>
    <x v="1"/>
    <n v="0.27"/>
    <s v="9:00-18:00"/>
    <s v="9:00-18:00"/>
    <d v="1899-12-30T08:52:48"/>
    <n v="6.18"/>
    <n v="70"/>
    <s v="ChargePoint"/>
    <n v="50"/>
    <s v="CHAdeMO"/>
    <n v="2012"/>
    <s v="Yes"/>
    <n v="4.2"/>
    <n v="5"/>
    <s v="Quarterly"/>
  </r>
  <r>
    <s v="EVS01127"/>
    <n v="25.352323999999999"/>
    <n v="55.250689999999999"/>
    <s v="457 Dubai Ave"/>
    <x v="12"/>
    <x v="11"/>
    <x v="3"/>
    <x v="1"/>
    <n v="0.31"/>
    <s v="9:00-18:00"/>
    <s v="9:00-18:00"/>
    <d v="1899-12-30T08:52:48"/>
    <n v="6.85"/>
    <n v="78"/>
    <s v="Tesla"/>
    <n v="150"/>
    <s v="CCS"/>
    <n v="2016"/>
    <s v="Yes"/>
    <n v="4.5"/>
    <n v="10"/>
    <s v="Quarterly"/>
  </r>
  <r>
    <s v="EVS01131"/>
    <n v="-44.295779000000003"/>
    <n v="-159.16967700000001"/>
    <s v="7252 Random Rd"/>
    <x v="11"/>
    <x v="10"/>
    <x v="6"/>
    <x v="1"/>
    <n v="0.22"/>
    <s v="6:00-22:00"/>
    <s v="6:00-22:00"/>
    <d v="1899-12-30T16:04:48"/>
    <n v="13.98"/>
    <n v="49"/>
    <s v="EVgo"/>
    <n v="350"/>
    <s v="CCS"/>
    <n v="2013"/>
    <s v="No"/>
    <n v="4.4000000000000004"/>
    <n v="8"/>
    <s v="Monthly"/>
  </r>
  <r>
    <s v="EVS01132"/>
    <n v="34.024965000000002"/>
    <n v="-118.33365999999999"/>
    <s v="8785 Los Angeles Ave"/>
    <x v="16"/>
    <x v="5"/>
    <x v="0"/>
    <x v="1"/>
    <n v="0.47"/>
    <s v="9:00-18:00"/>
    <s v="9:00-18:00"/>
    <d v="1899-12-30T08:52:48"/>
    <n v="5.59"/>
    <n v="42"/>
    <s v="EVgo"/>
    <n v="22"/>
    <s v="CCS, Tesla"/>
    <n v="2019"/>
    <s v="Yes"/>
    <n v="4.5999999999999996"/>
    <n v="1"/>
    <s v="Quarterly"/>
  </r>
  <r>
    <s v="EVS01139"/>
    <n v="-33.841740999999999"/>
    <n v="18.597306"/>
    <s v="8109 Cape Town Ave"/>
    <x v="14"/>
    <x v="13"/>
    <x v="7"/>
    <x v="1"/>
    <n v="0.48"/>
    <s v="6:00-22:00"/>
    <s v="6:00-22:00"/>
    <d v="1899-12-30T16:04:48"/>
    <n v="13.86"/>
    <n v="77"/>
    <s v="ChargePoint"/>
    <n v="150"/>
    <s v="Type 2"/>
    <n v="2023"/>
    <s v="No"/>
    <n v="4.9000000000000004"/>
    <n v="4"/>
    <s v="Monthly"/>
  </r>
  <r>
    <s v="EVS01142"/>
    <n v="39.960048999999998"/>
    <n v="116.216049"/>
    <s v="8130 Beijing Ave"/>
    <x v="10"/>
    <x v="9"/>
    <x v="3"/>
    <x v="1"/>
    <n v="0.47"/>
    <s v="9:00-18:00"/>
    <s v="9:00-18:00"/>
    <d v="1899-12-30T08:52:48"/>
    <n v="3.51"/>
    <n v="84"/>
    <s v="EVgo"/>
    <n v="22"/>
    <s v="Type 2"/>
    <n v="2017"/>
    <s v="Yes"/>
    <n v="4.7"/>
    <n v="7"/>
    <s v="Monthly"/>
  </r>
  <r>
    <s v="EVS01145"/>
    <n v="55.862757000000002"/>
    <n v="37.572209999999998"/>
    <s v="6789 Moscow Ave"/>
    <x v="1"/>
    <x v="1"/>
    <x v="1"/>
    <x v="1"/>
    <n v="0.46"/>
    <d v="2025-07-24T00:00:00"/>
    <s v="9.00-21.00"/>
    <d v="1900-01-11T00:00:00"/>
    <n v="0.76"/>
    <n v="27"/>
    <s v="Ionity"/>
    <n v="350"/>
    <s v="Type 2, CHAdeMO"/>
    <n v="2022"/>
    <s v="Yes"/>
    <n v="3.6"/>
    <n v="9"/>
    <s v="Quarterly"/>
  </r>
  <r>
    <s v="EVS01149"/>
    <n v="-33.846263999999998"/>
    <n v="18.432258999999998"/>
    <s v="4319 Cape Town Ave"/>
    <x v="14"/>
    <x v="13"/>
    <x v="7"/>
    <x v="1"/>
    <n v="0.28000000000000003"/>
    <s v="9:00-18:00"/>
    <s v="9:00-18:00"/>
    <d v="1899-12-30T08:52:48"/>
    <n v="15.62"/>
    <n v="63"/>
    <s v="EVgo"/>
    <n v="50"/>
    <s v="Type 2"/>
    <n v="2013"/>
    <s v="No"/>
    <n v="4.7"/>
    <n v="2"/>
    <s v="Quarterly"/>
  </r>
  <r>
    <s v="EVS01151"/>
    <n v="-36.146248999999997"/>
    <n v="146.49704"/>
    <s v="3842 Random Rd"/>
    <x v="2"/>
    <x v="2"/>
    <x v="2"/>
    <x v="1"/>
    <n v="0.24"/>
    <d v="2025-07-24T00:00:00"/>
    <s v="9.00-21.00"/>
    <d v="1900-01-11T00:00:00"/>
    <n v="7.41"/>
    <n v="92"/>
    <s v="ChargePoint"/>
    <n v="150"/>
    <s v="CHAdeMO, Tesla"/>
    <n v="2014"/>
    <s v="Yes"/>
    <n v="4.5999999999999996"/>
    <n v="3"/>
    <s v="Annually"/>
  </r>
  <r>
    <s v="EVS01157"/>
    <n v="19.423203000000001"/>
    <n v="-99.109415999999996"/>
    <s v="1842 Mexico City Ave"/>
    <x v="17"/>
    <x v="14"/>
    <x v="0"/>
    <x v="1"/>
    <n v="0.3"/>
    <s v="6:00-22:00"/>
    <s v="6:00-22:00"/>
    <d v="1899-12-30T16:04:48"/>
    <n v="17.43"/>
    <n v="70"/>
    <s v="Ionity"/>
    <n v="150"/>
    <s v="CHAdeMO"/>
    <n v="2011"/>
    <s v="No"/>
    <n v="3.1"/>
    <n v="7"/>
    <s v="Quarterly"/>
  </r>
  <r>
    <s v="EVS01164"/>
    <n v="34.167864000000002"/>
    <n v="-118.245561"/>
    <s v="4421 Los Angeles Ave"/>
    <x v="16"/>
    <x v="5"/>
    <x v="0"/>
    <x v="1"/>
    <n v="0.32"/>
    <s v="9:00-18:00"/>
    <s v="9:00-18:00"/>
    <d v="1899-12-30T08:52:48"/>
    <n v="3.75"/>
    <n v="19"/>
    <s v="ChargePoint"/>
    <n v="50"/>
    <s v="Tesla"/>
    <n v="2019"/>
    <s v="No"/>
    <n v="4.5999999999999996"/>
    <n v="10"/>
    <s v="Annually"/>
  </r>
  <r>
    <s v="EVS01166"/>
    <n v="-23.546267"/>
    <n v="-46.633592"/>
    <s v="2241 SÃ£o Paulo Ave"/>
    <x v="8"/>
    <x v="7"/>
    <x v="4"/>
    <x v="1"/>
    <n v="0.28000000000000003"/>
    <d v="2025-07-24T00:00:00"/>
    <s v="9.00-21.00"/>
    <d v="1900-01-11T00:00:00"/>
    <n v="12.38"/>
    <n v="50"/>
    <s v="Greenlots"/>
    <n v="50"/>
    <s v="Type 2"/>
    <n v="2015"/>
    <s v="No"/>
    <n v="4.2"/>
    <n v="1"/>
    <s v="Monthly"/>
  </r>
  <r>
    <s v="EVS01168"/>
    <n v="43.603321999999999"/>
    <n v="-79.302741999999995"/>
    <s v="9089 Toronto Ave"/>
    <x v="0"/>
    <x v="0"/>
    <x v="0"/>
    <x v="1"/>
    <n v="0.21"/>
    <s v="6:00-22:00"/>
    <s v="6:00-22:00"/>
    <d v="1899-12-30T16:04:48"/>
    <n v="4.6900000000000004"/>
    <n v="91"/>
    <s v="EVgo"/>
    <n v="350"/>
    <s v="CHAdeMO, Type 2"/>
    <n v="2022"/>
    <s v="No"/>
    <n v="3.9"/>
    <n v="2"/>
    <s v="Annually"/>
  </r>
  <r>
    <s v="EVS01169"/>
    <n v="39.880678000000003"/>
    <n v="116.208113"/>
    <s v="158 Beijing Ave"/>
    <x v="10"/>
    <x v="9"/>
    <x v="3"/>
    <x v="1"/>
    <n v="0.44"/>
    <s v="9:00-18:00"/>
    <s v="9:00-18:00"/>
    <d v="1899-12-30T08:52:48"/>
    <n v="1.68"/>
    <n v="31"/>
    <s v="Ionity"/>
    <n v="50"/>
    <s v="Tesla"/>
    <n v="2023"/>
    <s v="Yes"/>
    <n v="4.9000000000000004"/>
    <n v="7"/>
    <s v="Quarterly"/>
  </r>
  <r>
    <s v="EVS01171"/>
    <n v="-22.389199000000001"/>
    <n v="153.117257"/>
    <s v="9313 Random Rd"/>
    <x v="11"/>
    <x v="10"/>
    <x v="6"/>
    <x v="1"/>
    <n v="0.13"/>
    <s v="6:00-22:00"/>
    <s v="6:00-22:00"/>
    <d v="1899-12-30T16:04:48"/>
    <n v="12.12"/>
    <n v="86"/>
    <s v="Greenlots"/>
    <n v="150"/>
    <s v="Tesla, CHAdeMO"/>
    <n v="2011"/>
    <s v="No"/>
    <n v="3.4"/>
    <n v="6"/>
    <s v="Monthly"/>
  </r>
  <r>
    <s v="EVS01174"/>
    <n v="41.887163999999999"/>
    <n v="-87.648673000000002"/>
    <s v="5258 Chicago Ave"/>
    <x v="7"/>
    <x v="5"/>
    <x v="0"/>
    <x v="1"/>
    <n v="0.48"/>
    <s v="9:00-18:00"/>
    <s v="9:00-18:00"/>
    <d v="1899-12-30T08:52:48"/>
    <n v="4.18"/>
    <n v="28"/>
    <s v="ChargePoint"/>
    <n v="50"/>
    <s v="CHAdeMO, Type 2"/>
    <n v="2018"/>
    <s v="Yes"/>
    <n v="3.1"/>
    <n v="2"/>
    <s v="Annually"/>
  </r>
  <r>
    <s v="EVS01179"/>
    <n v="55.858277000000001"/>
    <n v="37.523276000000003"/>
    <s v="2153 Moscow Ave"/>
    <x v="1"/>
    <x v="1"/>
    <x v="1"/>
    <x v="1"/>
    <n v="0.47"/>
    <s v="9:00-18:00"/>
    <s v="9:00-18:00"/>
    <d v="1899-12-30T08:52:48"/>
    <n v="8.73"/>
    <n v="39"/>
    <s v="Tesla"/>
    <n v="150"/>
    <s v="Tesla, Type 2"/>
    <n v="2014"/>
    <s v="No"/>
    <n v="4.9000000000000004"/>
    <n v="4"/>
    <s v="Quarterly"/>
  </r>
  <r>
    <s v="EVS01182"/>
    <n v="13.838975"/>
    <n v="100.590146"/>
    <s v="6064 Bangkok Ave"/>
    <x v="4"/>
    <x v="4"/>
    <x v="3"/>
    <x v="1"/>
    <n v="0.37"/>
    <d v="2025-07-24T00:00:00"/>
    <s v="9.00-21.00"/>
    <d v="1900-01-11T00:00:00"/>
    <n v="18.260000000000002"/>
    <n v="72"/>
    <s v="Greenlots"/>
    <n v="50"/>
    <s v="CCS"/>
    <n v="2018"/>
    <s v="Yes"/>
    <n v="3.2"/>
    <n v="6"/>
    <s v="Annually"/>
  </r>
  <r>
    <s v="EVS01183"/>
    <n v="55.861182999999997"/>
    <n v="37.599839000000003"/>
    <s v="5202 Moscow Ave"/>
    <x v="1"/>
    <x v="1"/>
    <x v="1"/>
    <x v="1"/>
    <n v="0.25"/>
    <s v="9:00-18:00"/>
    <s v="9:00-18:00"/>
    <d v="1899-12-30T08:52:48"/>
    <n v="9.8699999999999992"/>
    <n v="51"/>
    <s v="Greenlots"/>
    <n v="150"/>
    <s v="CCS, Type 2"/>
    <n v="2020"/>
    <s v="No"/>
    <n v="4.9000000000000004"/>
    <n v="9"/>
    <s v="Monthly"/>
  </r>
  <r>
    <s v="EVS01185"/>
    <n v="-33.757181000000003"/>
    <n v="151.32826"/>
    <s v="7197 Sydney Ave"/>
    <x v="9"/>
    <x v="8"/>
    <x v="5"/>
    <x v="1"/>
    <n v="0.26"/>
    <d v="2025-07-24T00:00:00"/>
    <s v="9.00-21.00"/>
    <d v="1900-01-11T00:00:00"/>
    <n v="13.89"/>
    <n v="57"/>
    <s v="Tesla"/>
    <n v="50"/>
    <s v="Type 2, Tesla"/>
    <n v="2023"/>
    <s v="No"/>
    <n v="4.0999999999999996"/>
    <n v="2"/>
    <s v="Annually"/>
  </r>
  <r>
    <s v="EVS01186"/>
    <n v="13.767861"/>
    <n v="100.551305"/>
    <s v="3038 Bangkok Ave"/>
    <x v="4"/>
    <x v="4"/>
    <x v="3"/>
    <x v="1"/>
    <n v="0.13"/>
    <s v="9:00-18:00"/>
    <s v="9:00-18:00"/>
    <d v="1899-12-30T08:52:48"/>
    <n v="15.04"/>
    <n v="50"/>
    <s v="Greenlots"/>
    <n v="50"/>
    <s v="Tesla"/>
    <n v="2022"/>
    <s v="Yes"/>
    <n v="4.8"/>
    <n v="3"/>
    <s v="Annually"/>
  </r>
  <r>
    <s v="EVS01190"/>
    <n v="52.569783000000001"/>
    <n v="13.308017"/>
    <s v="4317 Berlin Ave"/>
    <x v="3"/>
    <x v="3"/>
    <x v="1"/>
    <x v="1"/>
    <n v="0.24"/>
    <s v="9:00-18:00"/>
    <s v="9:00-18:00"/>
    <d v="1899-12-30T08:52:48"/>
    <n v="17.440000000000001"/>
    <n v="65"/>
    <s v="Ionity"/>
    <n v="50"/>
    <s v="CHAdeMO"/>
    <n v="2017"/>
    <s v="Yes"/>
    <n v="3.4"/>
    <n v="2"/>
    <s v="Monthly"/>
  </r>
  <r>
    <s v="EVS01193"/>
    <n v="19.496901999999999"/>
    <n v="-99.160588000000004"/>
    <s v="9735 Mexico City Ave"/>
    <x v="17"/>
    <x v="14"/>
    <x v="0"/>
    <x v="1"/>
    <n v="0.47"/>
    <d v="2025-07-24T00:00:00"/>
    <s v="9.00-21.00"/>
    <d v="1900-01-11T00:00:00"/>
    <n v="0.57999999999999996"/>
    <n v="39"/>
    <s v="ChargePoint"/>
    <n v="350"/>
    <s v="CHAdeMO, Tesla"/>
    <n v="2022"/>
    <s v="No"/>
    <n v="3.7"/>
    <n v="5"/>
    <s v="Annually"/>
  </r>
  <r>
    <s v="EVS01201"/>
    <n v="48.802886999999998"/>
    <n v="71.734139999999996"/>
    <s v="7599 Random Rd"/>
    <x v="2"/>
    <x v="2"/>
    <x v="2"/>
    <x v="1"/>
    <n v="0.31"/>
    <s v="6:00-22:00"/>
    <s v="6:00-22:00"/>
    <d v="1899-12-30T16:04:48"/>
    <n v="18.72"/>
    <n v="89"/>
    <s v="ChargePoint"/>
    <n v="50"/>
    <s v="Tesla, CCS"/>
    <n v="2015"/>
    <s v="No"/>
    <n v="3.3"/>
    <n v="5"/>
    <s v="Monthly"/>
  </r>
  <r>
    <s v="EVS01203"/>
    <n v="-33.818403000000004"/>
    <n v="18.554400000000001"/>
    <s v="4066 Cape Town Ave"/>
    <x v="14"/>
    <x v="13"/>
    <x v="7"/>
    <x v="1"/>
    <n v="0.46"/>
    <s v="6:00-22:00"/>
    <s v="6:00-22:00"/>
    <d v="1899-12-30T16:04:48"/>
    <n v="8.56"/>
    <n v="55"/>
    <s v="Greenlots"/>
    <n v="50"/>
    <s v="CHAdeMO"/>
    <n v="2018"/>
    <s v="Yes"/>
    <n v="3.3"/>
    <n v="4"/>
    <s v="Quarterly"/>
  </r>
  <r>
    <s v="EVS01204"/>
    <n v="19.081626"/>
    <n v="72.912146000000007"/>
    <s v="2451 Mumbai Ave"/>
    <x v="13"/>
    <x v="12"/>
    <x v="3"/>
    <x v="1"/>
    <n v="0.42"/>
    <d v="2025-07-24T00:00:00"/>
    <s v="9.00-21.00"/>
    <d v="1900-01-11T00:00:00"/>
    <n v="1.52"/>
    <n v="35"/>
    <s v="Ionity"/>
    <n v="50"/>
    <s v="CCS"/>
    <n v="2012"/>
    <s v="No"/>
    <n v="3.9"/>
    <n v="5"/>
    <s v="Quarterly"/>
  </r>
  <r>
    <s v="EVS01206"/>
    <n v="-33.733066000000001"/>
    <n v="151.34327300000001"/>
    <s v="5077 Sydney Ave"/>
    <x v="9"/>
    <x v="8"/>
    <x v="5"/>
    <x v="1"/>
    <n v="0.43"/>
    <d v="2025-07-24T00:00:00"/>
    <s v="9.00-21.00"/>
    <d v="1900-01-11T00:00:00"/>
    <n v="4.43"/>
    <n v="66"/>
    <s v="Tesla"/>
    <n v="22"/>
    <s v="CHAdeMO, Tesla"/>
    <n v="2020"/>
    <s v="Yes"/>
    <n v="3"/>
    <n v="5"/>
    <s v="Annually"/>
  </r>
  <r>
    <s v="EVS01207"/>
    <n v="37.821741000000003"/>
    <n v="-122.38851200000001"/>
    <s v="3096 San Francisco Ave"/>
    <x v="5"/>
    <x v="5"/>
    <x v="0"/>
    <x v="1"/>
    <n v="0.18"/>
    <s v="9:00-18:00"/>
    <s v="9:00-18:00"/>
    <d v="1899-12-30T08:52:48"/>
    <n v="9.6"/>
    <n v="44"/>
    <s v="EVgo"/>
    <n v="150"/>
    <s v="Type 2, Tesla"/>
    <n v="2020"/>
    <s v="No"/>
    <n v="4.5"/>
    <n v="9"/>
    <s v="Quarterly"/>
  </r>
  <r>
    <s v="EVS01210"/>
    <n v="55.761693000000001"/>
    <n v="37.613894999999999"/>
    <s v="1808 Moscow Ave"/>
    <x v="1"/>
    <x v="1"/>
    <x v="1"/>
    <x v="1"/>
    <n v="0.45"/>
    <d v="2025-07-24T00:00:00"/>
    <s v="9.00-21.00"/>
    <d v="1900-01-11T00:00:00"/>
    <n v="14.46"/>
    <n v="27"/>
    <s v="ChargePoint"/>
    <n v="350"/>
    <s v="CHAdeMO, Tesla"/>
    <n v="2017"/>
    <s v="No"/>
    <n v="3.2"/>
    <n v="9"/>
    <s v="Quarterly"/>
  </r>
  <r>
    <s v="EVS01211"/>
    <n v="58.756469000000003"/>
    <n v="-154.717828"/>
    <s v="729 Random Rd"/>
    <x v="2"/>
    <x v="2"/>
    <x v="2"/>
    <x v="1"/>
    <n v="0.17"/>
    <s v="9:00-18:00"/>
    <s v="9:00-18:00"/>
    <d v="1899-12-30T08:52:48"/>
    <n v="16.97"/>
    <n v="44"/>
    <s v="Tesla"/>
    <n v="50"/>
    <s v="CHAdeMO"/>
    <n v="2010"/>
    <s v="Yes"/>
    <n v="4.0999999999999996"/>
    <n v="1"/>
    <s v="Monthly"/>
  </r>
  <r>
    <s v="EVS01221"/>
    <n v="-52.957501999999998"/>
    <n v="59.119297000000003"/>
    <s v="3957 Random Rd"/>
    <x v="11"/>
    <x v="10"/>
    <x v="6"/>
    <x v="1"/>
    <n v="0.15"/>
    <d v="2025-07-24T00:00:00"/>
    <s v="9.00-21.00"/>
    <d v="1900-01-11T00:00:00"/>
    <n v="15.51"/>
    <n v="50"/>
    <s v="Greenlots"/>
    <n v="50"/>
    <s v="Tesla, CCS"/>
    <n v="2023"/>
    <s v="No"/>
    <n v="3.7"/>
    <n v="7"/>
    <s v="Annually"/>
  </r>
  <r>
    <s v="EVS01222"/>
    <n v="-33.849874"/>
    <n v="151.33551499999999"/>
    <s v="3338 Sydney Ave"/>
    <x v="9"/>
    <x v="8"/>
    <x v="5"/>
    <x v="1"/>
    <n v="0.41"/>
    <d v="2025-07-24T00:00:00"/>
    <s v="9.00-21.00"/>
    <d v="1900-01-11T00:00:00"/>
    <n v="7.46"/>
    <n v="59"/>
    <s v="Tesla"/>
    <n v="350"/>
    <s v="CCS, Tesla"/>
    <n v="2017"/>
    <s v="Yes"/>
    <n v="3.1"/>
    <n v="2"/>
    <s v="Quarterly"/>
  </r>
  <r>
    <s v="EVS01226"/>
    <n v="39.893089000000003"/>
    <n v="116.395449"/>
    <s v="8934 Beijing Ave"/>
    <x v="10"/>
    <x v="9"/>
    <x v="3"/>
    <x v="1"/>
    <n v="0.47"/>
    <s v="9:00-18:00"/>
    <s v="9:00-18:00"/>
    <d v="1899-12-30T08:52:48"/>
    <n v="19.55"/>
    <n v="13"/>
    <s v="ChargePoint"/>
    <n v="22"/>
    <s v="CHAdeMO"/>
    <n v="2018"/>
    <s v="Yes"/>
    <n v="4.0999999999999996"/>
    <n v="9"/>
    <s v="Annually"/>
  </r>
  <r>
    <s v="EVS01227"/>
    <n v="-23.658177999999999"/>
    <n v="-46.512889999999999"/>
    <s v="9422 SÃ£o Paulo Ave"/>
    <x v="8"/>
    <x v="7"/>
    <x v="4"/>
    <x v="1"/>
    <n v="0.25"/>
    <d v="2025-07-24T00:00:00"/>
    <s v="9.00-21.00"/>
    <d v="1900-01-11T00:00:00"/>
    <n v="9.3800000000000008"/>
    <n v="67"/>
    <s v="Greenlots"/>
    <n v="150"/>
    <s v="CHAdeMO, Type 2"/>
    <n v="2017"/>
    <s v="Yes"/>
    <n v="3.1"/>
    <n v="1"/>
    <s v="Monthly"/>
  </r>
  <r>
    <s v="EVS01231"/>
    <n v="-17.799938999999998"/>
    <n v="-69.066008999999994"/>
    <s v="7290 Random Rd"/>
    <x v="33"/>
    <x v="23"/>
    <x v="4"/>
    <x v="1"/>
    <n v="0.32"/>
    <s v="9:00-18:00"/>
    <s v="9:00-18:00"/>
    <d v="1899-12-30T08:52:48"/>
    <n v="16.899999999999999"/>
    <n v="69"/>
    <s v="Tesla"/>
    <n v="50"/>
    <s v="Type 2, CHAdeMO"/>
    <n v="2017"/>
    <s v="No"/>
    <n v="3.3"/>
    <n v="4"/>
    <s v="Annually"/>
  </r>
  <r>
    <s v="EVS01237"/>
    <n v="37.640348000000003"/>
    <n v="127.075489"/>
    <s v="3698 Seoul Ave"/>
    <x v="6"/>
    <x v="6"/>
    <x v="3"/>
    <x v="1"/>
    <n v="0.49"/>
    <s v="6:00-22:00"/>
    <s v="6:00-22:00"/>
    <d v="1899-12-30T16:04:48"/>
    <n v="16.579999999999998"/>
    <n v="63"/>
    <s v="Ionity"/>
    <n v="50"/>
    <s v="Type 2"/>
    <n v="2022"/>
    <s v="Yes"/>
    <n v="4"/>
    <n v="10"/>
    <s v="Quarterly"/>
  </r>
  <r>
    <s v="EVS01240"/>
    <n v="34.178803000000002"/>
    <n v="-118.253056"/>
    <s v="153 Los Angeles Ave"/>
    <x v="16"/>
    <x v="5"/>
    <x v="0"/>
    <x v="1"/>
    <n v="0.44"/>
    <s v="9:00-18:00"/>
    <s v="9:00-18:00"/>
    <d v="1899-12-30T08:52:48"/>
    <n v="6.67"/>
    <n v="22"/>
    <s v="EVgo"/>
    <n v="150"/>
    <s v="CCS, Tesla"/>
    <n v="2022"/>
    <s v="Yes"/>
    <n v="3.4"/>
    <n v="9"/>
    <s v="Quarterly"/>
  </r>
  <r>
    <s v="EVS01241"/>
    <n v="32.670231000000001"/>
    <n v="134.545254"/>
    <s v="2699 Random Rd"/>
    <x v="11"/>
    <x v="10"/>
    <x v="6"/>
    <x v="1"/>
    <n v="0.27"/>
    <s v="6:00-22:00"/>
    <s v="6:00-22:00"/>
    <d v="1899-12-30T16:04:48"/>
    <n v="17.739999999999998"/>
    <n v="33"/>
    <s v="ChargePoint"/>
    <n v="350"/>
    <s v="CHAdeMO"/>
    <n v="2012"/>
    <s v="Yes"/>
    <n v="3.6"/>
    <n v="2"/>
    <s v="Quarterly"/>
  </r>
  <r>
    <s v="EVS01251"/>
    <n v="78.794764000000001"/>
    <n v="-97.498206999999994"/>
    <s v="9584 Random Rd"/>
    <x v="2"/>
    <x v="2"/>
    <x v="2"/>
    <x v="1"/>
    <n v="0.4"/>
    <s v="9:00-18:00"/>
    <s v="9:00-18:00"/>
    <d v="1899-12-30T08:52:48"/>
    <n v="16.53"/>
    <n v="54"/>
    <s v="Ionity"/>
    <n v="50"/>
    <s v="Tesla, CHAdeMO"/>
    <n v="2018"/>
    <s v="Yes"/>
    <n v="3.9"/>
    <n v="3"/>
    <s v="Monthly"/>
  </r>
  <r>
    <s v="EVS01252"/>
    <n v="41.895342999999997"/>
    <n v="-87.632542999999998"/>
    <s v="3628 Chicago Ave"/>
    <x v="7"/>
    <x v="5"/>
    <x v="0"/>
    <x v="1"/>
    <n v="0.42"/>
    <s v="6:00-22:00"/>
    <s v="6:00-22:00"/>
    <d v="1899-12-30T16:04:48"/>
    <n v="11.78"/>
    <n v="87"/>
    <s v="EVgo"/>
    <n v="350"/>
    <s v="Tesla, Type 2"/>
    <n v="2018"/>
    <s v="Yes"/>
    <n v="3.2"/>
    <n v="9"/>
    <s v="Monthly"/>
  </r>
  <r>
    <s v="EVS01256"/>
    <n v="25.201834000000002"/>
    <n v="55.351152999999996"/>
    <s v="4640 Dubai Ave"/>
    <x v="12"/>
    <x v="11"/>
    <x v="3"/>
    <x v="1"/>
    <n v="0.11"/>
    <s v="9:00-18:00"/>
    <s v="9:00-18:00"/>
    <d v="1899-12-30T08:52:48"/>
    <n v="5.23"/>
    <n v="50"/>
    <s v="EVgo"/>
    <n v="22"/>
    <s v="CHAdeMO"/>
    <n v="2017"/>
    <s v="No"/>
    <n v="4.3"/>
    <n v="8"/>
    <s v="Annually"/>
  </r>
  <r>
    <s v="EVS01257"/>
    <n v="43.766460000000002"/>
    <n v="-79.335633999999999"/>
    <s v="6958 Toronto Ave"/>
    <x v="0"/>
    <x v="0"/>
    <x v="0"/>
    <x v="1"/>
    <n v="0.44"/>
    <d v="2025-07-24T00:00:00"/>
    <s v="9.00-21.00"/>
    <d v="1900-01-11T00:00:00"/>
    <n v="7.17"/>
    <n v="52"/>
    <s v="Ionity"/>
    <n v="22"/>
    <s v="CHAdeMO, Type 2"/>
    <n v="2020"/>
    <s v="No"/>
    <n v="3.3"/>
    <n v="3"/>
    <s v="Annually"/>
  </r>
  <r>
    <s v="EVS01263"/>
    <n v="43.748797000000003"/>
    <n v="-79.433262999999997"/>
    <s v="6233 Toronto Ave"/>
    <x v="0"/>
    <x v="0"/>
    <x v="0"/>
    <x v="1"/>
    <n v="0.3"/>
    <d v="2025-07-24T00:00:00"/>
    <s v="9.00-21.00"/>
    <d v="1900-01-11T00:00:00"/>
    <n v="18.95"/>
    <n v="32"/>
    <s v="Ionity"/>
    <n v="22"/>
    <s v="CCS"/>
    <n v="2012"/>
    <s v="Yes"/>
    <n v="4.4000000000000004"/>
    <n v="10"/>
    <s v="Quarterly"/>
  </r>
  <r>
    <s v="EVS01264"/>
    <n v="39.934387000000001"/>
    <n v="116.34010499999999"/>
    <s v="9368 Beijing Ave"/>
    <x v="10"/>
    <x v="9"/>
    <x v="3"/>
    <x v="1"/>
    <n v="0.34"/>
    <s v="6:00-22:00"/>
    <s v="6:00-22:00"/>
    <d v="1899-12-30T16:04:48"/>
    <n v="2.4300000000000002"/>
    <n v="13"/>
    <s v="ChargePoint"/>
    <n v="350"/>
    <s v="CCS"/>
    <n v="2013"/>
    <s v="No"/>
    <n v="4"/>
    <n v="7"/>
    <s v="Annually"/>
  </r>
  <r>
    <s v="EVS01266"/>
    <n v="13.867004"/>
    <n v="100.41997600000001"/>
    <s v="7607 Bangkok Ave"/>
    <x v="4"/>
    <x v="4"/>
    <x v="3"/>
    <x v="1"/>
    <n v="0.45"/>
    <s v="9:00-18:00"/>
    <s v="9:00-18:00"/>
    <d v="1899-12-30T08:52:48"/>
    <n v="11.42"/>
    <n v="57"/>
    <s v="Greenlots"/>
    <n v="50"/>
    <s v="CCS"/>
    <n v="2020"/>
    <s v="Yes"/>
    <n v="4.4000000000000004"/>
    <n v="6"/>
    <s v="Monthly"/>
  </r>
  <r>
    <s v="EVS01267"/>
    <n v="39.974874999999997"/>
    <n v="116.410076"/>
    <s v="4209 Beijing Ave"/>
    <x v="10"/>
    <x v="9"/>
    <x v="3"/>
    <x v="1"/>
    <n v="0.19"/>
    <s v="9:00-18:00"/>
    <s v="9:00-18:00"/>
    <d v="1899-12-30T08:52:48"/>
    <n v="15.08"/>
    <n v="43"/>
    <s v="ChargePoint"/>
    <n v="150"/>
    <s v="Tesla"/>
    <n v="2014"/>
    <s v="No"/>
    <n v="4.8"/>
    <n v="6"/>
    <s v="Quarterly"/>
  </r>
  <r>
    <s v="EVS01272"/>
    <n v="41.825729000000003"/>
    <n v="-87.734587000000005"/>
    <s v="4360 Chicago Ave"/>
    <x v="7"/>
    <x v="5"/>
    <x v="0"/>
    <x v="1"/>
    <n v="0.43"/>
    <d v="2025-07-24T00:00:00"/>
    <s v="9.00-21.00"/>
    <d v="1900-01-11T00:00:00"/>
    <n v="4.2300000000000004"/>
    <n v="97"/>
    <s v="EVgo"/>
    <n v="22"/>
    <s v="Tesla, Type 2"/>
    <n v="2010"/>
    <s v="No"/>
    <n v="4.0999999999999996"/>
    <n v="8"/>
    <s v="Quarterly"/>
  </r>
  <r>
    <s v="EVS01274"/>
    <n v="43.752319999999997"/>
    <n v="-79.493995999999996"/>
    <s v="2414 Toronto Ave"/>
    <x v="0"/>
    <x v="0"/>
    <x v="0"/>
    <x v="1"/>
    <n v="0.14000000000000001"/>
    <s v="6:00-22:00"/>
    <s v="6:00-22:00"/>
    <d v="1899-12-30T16:04:48"/>
    <n v="19.440000000000001"/>
    <n v="75"/>
    <s v="EVgo"/>
    <n v="50"/>
    <s v="CCS"/>
    <n v="2023"/>
    <s v="Yes"/>
    <n v="3.6"/>
    <n v="6"/>
    <s v="Quarterly"/>
  </r>
  <r>
    <s v="EVS01275"/>
    <n v="19.432797000000001"/>
    <n v="-99.047811999999993"/>
    <s v="6091 Mexico City Ave"/>
    <x v="17"/>
    <x v="14"/>
    <x v="0"/>
    <x v="1"/>
    <n v="0.37"/>
    <s v="6:00-22:00"/>
    <s v="6:00-22:00"/>
    <d v="1899-12-30T16:04:48"/>
    <n v="18.72"/>
    <n v="51"/>
    <s v="Greenlots"/>
    <n v="22"/>
    <s v="Tesla"/>
    <n v="2016"/>
    <s v="No"/>
    <n v="4.4000000000000004"/>
    <n v="10"/>
    <s v="Quarterly"/>
  </r>
  <r>
    <s v="EVS01276"/>
    <n v="39.805456999999997"/>
    <n v="116.31017"/>
    <s v="9776 Beijing Ave"/>
    <x v="10"/>
    <x v="9"/>
    <x v="3"/>
    <x v="1"/>
    <n v="0.45"/>
    <s v="6:00-22:00"/>
    <s v="6:00-22:00"/>
    <d v="1899-12-30T16:04:48"/>
    <n v="17.29"/>
    <n v="93"/>
    <s v="Ionity"/>
    <n v="50"/>
    <s v="Type 2, Tesla"/>
    <n v="2021"/>
    <s v="Yes"/>
    <n v="3.8"/>
    <n v="4"/>
    <s v="Monthly"/>
  </r>
  <r>
    <s v="EVS01277"/>
    <n v="34.139994999999999"/>
    <n v="-118.31076299999999"/>
    <s v="1344 Los Angeles Ave"/>
    <x v="16"/>
    <x v="5"/>
    <x v="0"/>
    <x v="1"/>
    <n v="0.14000000000000001"/>
    <d v="2025-07-24T00:00:00"/>
    <s v="9.00-21.00"/>
    <d v="1900-01-11T00:00:00"/>
    <n v="5.21"/>
    <n v="61"/>
    <s v="Ionity"/>
    <n v="350"/>
    <s v="Type 2, Tesla"/>
    <n v="2021"/>
    <s v="Yes"/>
    <n v="4.9000000000000004"/>
    <n v="10"/>
    <s v="Monthly"/>
  </r>
  <r>
    <s v="EVS01278"/>
    <n v="-23.653556999999999"/>
    <n v="-46.691647000000003"/>
    <s v="5540 SÃ£o Paulo Ave"/>
    <x v="8"/>
    <x v="7"/>
    <x v="4"/>
    <x v="1"/>
    <n v="0.25"/>
    <s v="6:00-22:00"/>
    <s v="6:00-22:00"/>
    <d v="1899-12-30T16:04:48"/>
    <n v="17.579999999999998"/>
    <n v="18"/>
    <s v="Ionity"/>
    <n v="150"/>
    <s v="CCS, Tesla"/>
    <n v="2016"/>
    <s v="Yes"/>
    <n v="3.6"/>
    <n v="3"/>
    <s v="Quarterly"/>
  </r>
  <r>
    <s v="EVS01279"/>
    <n v="39.869875999999998"/>
    <n v="116.41136400000001"/>
    <s v="435 Beijing Ave"/>
    <x v="10"/>
    <x v="9"/>
    <x v="3"/>
    <x v="1"/>
    <n v="0.44"/>
    <s v="9:00-18:00"/>
    <s v="9:00-18:00"/>
    <d v="1899-12-30T08:52:48"/>
    <n v="1.75"/>
    <n v="23"/>
    <s v="EVgo"/>
    <n v="350"/>
    <s v="CCS"/>
    <n v="2022"/>
    <s v="Yes"/>
    <n v="3.1"/>
    <n v="2"/>
    <s v="Annually"/>
  </r>
  <r>
    <s v="EVS01280"/>
    <n v="43.738033000000001"/>
    <n v="-79.390437000000006"/>
    <s v="2396 Toronto Ave"/>
    <x v="0"/>
    <x v="0"/>
    <x v="0"/>
    <x v="1"/>
    <n v="0.17"/>
    <d v="2025-07-24T00:00:00"/>
    <s v="9.00-21.00"/>
    <d v="1900-01-11T00:00:00"/>
    <n v="10.34"/>
    <n v="57"/>
    <s v="Ionity"/>
    <n v="22"/>
    <s v="CCS"/>
    <n v="2015"/>
    <s v="No"/>
    <n v="4.8"/>
    <n v="3"/>
    <s v="Monthly"/>
  </r>
  <r>
    <s v="EVS01281"/>
    <n v="-79.773219999999995"/>
    <n v="94.138093999999995"/>
    <s v="5857 Random Rd"/>
    <x v="11"/>
    <x v="10"/>
    <x v="6"/>
    <x v="1"/>
    <n v="0.3"/>
    <s v="6:00-22:00"/>
    <s v="6:00-22:00"/>
    <d v="1899-12-30T16:04:48"/>
    <n v="4.5999999999999996"/>
    <n v="58"/>
    <s v="Greenlots"/>
    <n v="50"/>
    <s v="CHAdeMO, Tesla"/>
    <n v="2020"/>
    <s v="Yes"/>
    <n v="3.3"/>
    <n v="1"/>
    <s v="Annually"/>
  </r>
  <r>
    <s v="EVS01283"/>
    <n v="37.702640000000002"/>
    <n v="-122.47357599999999"/>
    <s v="5358 San Francisco Ave"/>
    <x v="5"/>
    <x v="5"/>
    <x v="0"/>
    <x v="1"/>
    <n v="0.33"/>
    <s v="9:00-18:00"/>
    <s v="9:00-18:00"/>
    <d v="1899-12-30T08:52:48"/>
    <n v="13.74"/>
    <n v="40"/>
    <s v="Greenlots"/>
    <n v="350"/>
    <s v="Type 2"/>
    <n v="2012"/>
    <s v="No"/>
    <n v="3.4"/>
    <n v="3"/>
    <s v="Monthly"/>
  </r>
  <r>
    <s v="EVS01284"/>
    <n v="52.400081999999998"/>
    <n v="13.403943999999999"/>
    <s v="7694 Berlin Ave"/>
    <x v="3"/>
    <x v="3"/>
    <x v="1"/>
    <x v="1"/>
    <n v="0.41"/>
    <s v="9:00-18:00"/>
    <s v="9:00-18:00"/>
    <d v="1899-12-30T08:52:48"/>
    <n v="3.9"/>
    <n v="96"/>
    <s v="Greenlots"/>
    <n v="22"/>
    <s v="Type 2"/>
    <n v="2018"/>
    <s v="Yes"/>
    <n v="3.4"/>
    <n v="4"/>
    <s v="Annually"/>
  </r>
  <r>
    <s v="EVS01285"/>
    <n v="41.900813999999997"/>
    <n v="-87.745981999999998"/>
    <s v="5017 Chicago Ave"/>
    <x v="7"/>
    <x v="5"/>
    <x v="0"/>
    <x v="1"/>
    <n v="0.39"/>
    <d v="2025-07-24T00:00:00"/>
    <s v="9.00-21.00"/>
    <d v="1900-01-11T00:00:00"/>
    <n v="16.53"/>
    <n v="73"/>
    <s v="Ionity"/>
    <n v="50"/>
    <s v="CCS"/>
    <n v="2022"/>
    <s v="No"/>
    <n v="3.3"/>
    <n v="7"/>
    <s v="Annually"/>
  </r>
  <r>
    <s v="EVS01289"/>
    <n v="41.985011"/>
    <n v="-87.686490000000006"/>
    <s v="5730 Chicago Ave"/>
    <x v="7"/>
    <x v="5"/>
    <x v="0"/>
    <x v="1"/>
    <n v="0.3"/>
    <d v="2025-07-24T00:00:00"/>
    <s v="9.00-21.00"/>
    <d v="1900-01-11T00:00:00"/>
    <n v="9.15"/>
    <n v="66"/>
    <s v="ChargePoint"/>
    <n v="350"/>
    <s v="CHAdeMO, CCS"/>
    <n v="2013"/>
    <s v="Yes"/>
    <n v="4.2"/>
    <n v="2"/>
    <s v="Quarterly"/>
  </r>
  <r>
    <s v="EVS01291"/>
    <n v="59.916673000000003"/>
    <n v="-158.25847300000001"/>
    <s v="8868 Random Rd"/>
    <x v="2"/>
    <x v="2"/>
    <x v="2"/>
    <x v="1"/>
    <n v="0.11"/>
    <d v="2025-07-24T00:00:00"/>
    <s v="9.00-21.00"/>
    <d v="1900-01-11T00:00:00"/>
    <n v="9.74"/>
    <n v="80"/>
    <s v="Greenlots"/>
    <n v="50"/>
    <s v="Tesla"/>
    <n v="2012"/>
    <s v="Yes"/>
    <n v="4"/>
    <n v="8"/>
    <s v="Annually"/>
  </r>
  <r>
    <s v="EVS01292"/>
    <n v="19.568486"/>
    <n v="-99.174014999999997"/>
    <s v="139 Mexico City Ave"/>
    <x v="17"/>
    <x v="14"/>
    <x v="0"/>
    <x v="1"/>
    <n v="0.41"/>
    <s v="9:00-18:00"/>
    <s v="9:00-18:00"/>
    <d v="1899-12-30T08:52:48"/>
    <n v="11.31"/>
    <n v="14"/>
    <s v="ChargePoint"/>
    <n v="350"/>
    <s v="CCS, CHAdeMO"/>
    <n v="2014"/>
    <s v="Yes"/>
    <n v="3.8"/>
    <n v="2"/>
    <s v="Monthly"/>
  </r>
  <r>
    <s v="EVS01293"/>
    <n v="-33.734968000000002"/>
    <n v="151.244249"/>
    <s v="8142 Sydney Ave"/>
    <x v="9"/>
    <x v="8"/>
    <x v="5"/>
    <x v="1"/>
    <n v="0.28000000000000003"/>
    <s v="9:00-18:00"/>
    <s v="9:00-18:00"/>
    <d v="1899-12-30T08:52:48"/>
    <n v="13.95"/>
    <n v="77"/>
    <s v="EVgo"/>
    <n v="22"/>
    <s v="Type 2"/>
    <n v="2018"/>
    <s v="Yes"/>
    <n v="4.5"/>
    <n v="8"/>
    <s v="Quarterly"/>
  </r>
  <r>
    <s v="EVS01294"/>
    <n v="19.557005"/>
    <n v="-99.089388"/>
    <s v="6635 Mexico City Ave"/>
    <x v="17"/>
    <x v="14"/>
    <x v="0"/>
    <x v="1"/>
    <n v="0.28999999999999998"/>
    <s v="6:00-22:00"/>
    <s v="6:00-22:00"/>
    <d v="1899-12-30T16:04:48"/>
    <n v="16.52"/>
    <n v="32"/>
    <s v="Tesla"/>
    <n v="350"/>
    <s v="Tesla"/>
    <n v="2010"/>
    <s v="No"/>
    <n v="3.4"/>
    <n v="10"/>
    <s v="Monthly"/>
  </r>
  <r>
    <s v="EVS01295"/>
    <n v="34.010807"/>
    <n v="-118.297669"/>
    <s v="5929 Los Angeles Ave"/>
    <x v="16"/>
    <x v="5"/>
    <x v="0"/>
    <x v="1"/>
    <n v="0.11"/>
    <s v="9:00-18:00"/>
    <s v="9:00-18:00"/>
    <d v="1899-12-30T08:52:48"/>
    <n v="11.4"/>
    <n v="57"/>
    <s v="ChargePoint"/>
    <n v="350"/>
    <s v="CHAdeMO"/>
    <n v="2011"/>
    <s v="No"/>
    <n v="3.8"/>
    <n v="4"/>
    <s v="Quarterly"/>
  </r>
  <r>
    <s v="EVS01301"/>
    <n v="76.725564000000006"/>
    <n v="-92.122116000000005"/>
    <s v="1091 Random Rd"/>
    <x v="2"/>
    <x v="2"/>
    <x v="2"/>
    <x v="1"/>
    <n v="0.2"/>
    <s v="6:00-22:00"/>
    <s v="6:00-22:00"/>
    <d v="1899-12-30T16:04:48"/>
    <n v="4.74"/>
    <n v="95"/>
    <s v="EVgo"/>
    <n v="350"/>
    <s v="Type 2, CCS"/>
    <n v="2023"/>
    <s v="Yes"/>
    <n v="3.1"/>
    <n v="3"/>
    <s v="Quarterly"/>
  </r>
  <r>
    <s v="EVS01302"/>
    <n v="52.433953000000002"/>
    <n v="13.352454"/>
    <s v="7148 Berlin Ave"/>
    <x v="3"/>
    <x v="3"/>
    <x v="1"/>
    <x v="1"/>
    <n v="0.46"/>
    <s v="6:00-22:00"/>
    <s v="6:00-22:00"/>
    <d v="1899-12-30T16:04:48"/>
    <n v="2.74"/>
    <n v="15"/>
    <s v="EVgo"/>
    <n v="350"/>
    <s v="CHAdeMO"/>
    <n v="2023"/>
    <s v="Yes"/>
    <n v="4.2"/>
    <n v="5"/>
    <s v="Monthly"/>
  </r>
  <r>
    <s v="EVS01305"/>
    <n v="-23.619530000000001"/>
    <n v="-46.616461999999999"/>
    <s v="8748 SÃ£o Paulo Ave"/>
    <x v="8"/>
    <x v="7"/>
    <x v="4"/>
    <x v="1"/>
    <n v="0.32"/>
    <d v="2025-07-24T00:00:00"/>
    <s v="9.00-21.00"/>
    <d v="1900-01-11T00:00:00"/>
    <n v="12.47"/>
    <n v="86"/>
    <s v="ChargePoint"/>
    <n v="50"/>
    <s v="CCS, CHAdeMO"/>
    <n v="2013"/>
    <s v="Yes"/>
    <n v="3.7"/>
    <n v="1"/>
    <s v="Quarterly"/>
  </r>
  <r>
    <s v="EVS01307"/>
    <n v="37.731985999999999"/>
    <n v="-122.346841"/>
    <s v="5748 San Francisco Ave"/>
    <x v="5"/>
    <x v="5"/>
    <x v="0"/>
    <x v="1"/>
    <n v="0.16"/>
    <d v="2025-07-24T00:00:00"/>
    <s v="9.00-21.00"/>
    <d v="1900-01-11T00:00:00"/>
    <n v="15.89"/>
    <n v="40"/>
    <s v="Tesla"/>
    <n v="350"/>
    <s v="Tesla, CHAdeMO"/>
    <n v="2014"/>
    <s v="No"/>
    <n v="5"/>
    <n v="3"/>
    <s v="Quarterly"/>
  </r>
  <r>
    <s v="EVS01309"/>
    <n v="13.841571999999999"/>
    <n v="100.538146"/>
    <s v="2550 Bangkok Ave"/>
    <x v="4"/>
    <x v="4"/>
    <x v="3"/>
    <x v="1"/>
    <n v="0.24"/>
    <d v="2025-07-24T00:00:00"/>
    <s v="9.00-21.00"/>
    <d v="1900-01-11T00:00:00"/>
    <n v="10.27"/>
    <n v="39"/>
    <s v="Greenlots"/>
    <n v="22"/>
    <s v="Tesla"/>
    <n v="2020"/>
    <s v="Yes"/>
    <n v="4.9000000000000004"/>
    <n v="10"/>
    <s v="Monthly"/>
  </r>
  <r>
    <s v="EVS01311"/>
    <n v="70.979827999999998"/>
    <n v="-69.349456000000004"/>
    <s v="3363 Random Rd"/>
    <x v="2"/>
    <x v="2"/>
    <x v="2"/>
    <x v="1"/>
    <n v="0.31"/>
    <s v="9:00-18:00"/>
    <s v="9:00-18:00"/>
    <d v="1899-12-30T08:52:48"/>
    <n v="1.74"/>
    <n v="87"/>
    <s v="EVgo"/>
    <n v="150"/>
    <s v="Type 2"/>
    <n v="2022"/>
    <s v="No"/>
    <n v="4.0999999999999996"/>
    <n v="1"/>
    <s v="Monthly"/>
  </r>
  <r>
    <s v="EVS01320"/>
    <n v="55.836148999999999"/>
    <n v="37.567587000000003"/>
    <s v="2117 Moscow Ave"/>
    <x v="1"/>
    <x v="1"/>
    <x v="1"/>
    <x v="1"/>
    <n v="0.22"/>
    <s v="9:00-18:00"/>
    <s v="9:00-18:00"/>
    <d v="1899-12-30T08:52:48"/>
    <n v="2.8"/>
    <n v="75"/>
    <s v="Ionity"/>
    <n v="50"/>
    <s v="Tesla"/>
    <n v="2010"/>
    <s v="Yes"/>
    <n v="4.3"/>
    <n v="4"/>
    <s v="Monthly"/>
  </r>
  <r>
    <s v="EVS01327"/>
    <n v="-33.776119999999999"/>
    <n v="18.448416999999999"/>
    <s v="9791 Cape Town Ave"/>
    <x v="14"/>
    <x v="13"/>
    <x v="7"/>
    <x v="1"/>
    <n v="0.23"/>
    <d v="2025-07-24T00:00:00"/>
    <s v="9.00-21.00"/>
    <d v="1900-01-11T00:00:00"/>
    <n v="4.6399999999999997"/>
    <n v="58"/>
    <s v="EVgo"/>
    <n v="50"/>
    <s v="Tesla, Type 2"/>
    <n v="2018"/>
    <s v="Yes"/>
    <n v="3.5"/>
    <n v="8"/>
    <s v="Annually"/>
  </r>
  <r>
    <s v="EVS01334"/>
    <n v="13.887796"/>
    <n v="100.58454399999999"/>
    <s v="5447 Bangkok Ave"/>
    <x v="4"/>
    <x v="4"/>
    <x v="3"/>
    <x v="1"/>
    <n v="0.12"/>
    <s v="9:00-18:00"/>
    <s v="9:00-18:00"/>
    <d v="1899-12-30T08:52:48"/>
    <n v="13.14"/>
    <n v="38"/>
    <s v="EVgo"/>
    <n v="150"/>
    <s v="CCS"/>
    <n v="2018"/>
    <s v="Yes"/>
    <n v="3.7"/>
    <n v="7"/>
    <s v="Annually"/>
  </r>
  <r>
    <s v="EVS01336"/>
    <n v="19.496756000000001"/>
    <n v="-99.022828000000004"/>
    <s v="7451 Mexico City Ave"/>
    <x v="17"/>
    <x v="14"/>
    <x v="0"/>
    <x v="1"/>
    <n v="0.27"/>
    <s v="9:00-18:00"/>
    <s v="9:00-18:00"/>
    <d v="1899-12-30T08:52:48"/>
    <n v="15.26"/>
    <n v="15"/>
    <s v="Greenlots"/>
    <n v="22"/>
    <s v="Type 2"/>
    <n v="2022"/>
    <s v="Yes"/>
    <n v="4.5"/>
    <n v="6"/>
    <s v="Quarterly"/>
  </r>
  <r>
    <s v="EVS01337"/>
    <n v="43.619739000000003"/>
    <n v="-79.319198"/>
    <s v="4757 Toronto Ave"/>
    <x v="0"/>
    <x v="0"/>
    <x v="0"/>
    <x v="1"/>
    <n v="0.26"/>
    <s v="6:00-22:00"/>
    <s v="6:00-22:00"/>
    <d v="1899-12-30T16:04:48"/>
    <n v="12.98"/>
    <n v="88"/>
    <s v="ChargePoint"/>
    <n v="50"/>
    <s v="Type 2, CHAdeMO"/>
    <n v="2021"/>
    <s v="Yes"/>
    <n v="4.4000000000000004"/>
    <n v="5"/>
    <s v="Quarterly"/>
  </r>
  <r>
    <s v="EVS01339"/>
    <n v="37.899760999999998"/>
    <n v="-122.36525399999999"/>
    <s v="2321 San Francisco Ave"/>
    <x v="5"/>
    <x v="5"/>
    <x v="0"/>
    <x v="1"/>
    <n v="0.32"/>
    <s v="9:00-18:00"/>
    <s v="9:00-18:00"/>
    <d v="1899-12-30T08:52:48"/>
    <n v="9.81"/>
    <n v="32"/>
    <s v="EVgo"/>
    <n v="350"/>
    <s v="Type 2, CCS"/>
    <n v="2016"/>
    <s v="No"/>
    <n v="4.2"/>
    <n v="1"/>
    <s v="Annually"/>
  </r>
  <r>
    <s v="EVS01340"/>
    <n v="37.517465999999999"/>
    <n v="126.958502"/>
    <s v="1029 Seoul Ave"/>
    <x v="6"/>
    <x v="6"/>
    <x v="3"/>
    <x v="1"/>
    <n v="0.1"/>
    <s v="6:00-22:00"/>
    <s v="6:00-22:00"/>
    <d v="1899-12-30T16:04:48"/>
    <n v="8.83"/>
    <n v="100"/>
    <s v="EVgo"/>
    <n v="350"/>
    <s v="CHAdeMO, Type 2"/>
    <n v="2021"/>
    <s v="No"/>
    <n v="4.0999999999999996"/>
    <n v="2"/>
    <s v="Annually"/>
  </r>
  <r>
    <s v="EVS01341"/>
    <n v="56.823748000000002"/>
    <n v="171.497995"/>
    <s v="1145 Random Rd"/>
    <x v="11"/>
    <x v="10"/>
    <x v="6"/>
    <x v="1"/>
    <n v="0.37"/>
    <s v="6:00-22:00"/>
    <s v="6:00-22:00"/>
    <d v="1899-12-30T16:04:48"/>
    <n v="9.11"/>
    <n v="60"/>
    <s v="EVgo"/>
    <n v="22"/>
    <s v="CCS"/>
    <n v="2013"/>
    <s v="No"/>
    <n v="3.7"/>
    <n v="4"/>
    <s v="Annually"/>
  </r>
  <r>
    <s v="EVS01347"/>
    <n v="-23.590233999999999"/>
    <n v="-46.636130999999999"/>
    <s v="3983 SÃ£o Paulo Ave"/>
    <x v="8"/>
    <x v="7"/>
    <x v="4"/>
    <x v="1"/>
    <n v="0.32"/>
    <d v="2025-07-24T00:00:00"/>
    <s v="9.00-21.00"/>
    <d v="1900-01-11T00:00:00"/>
    <n v="9.76"/>
    <n v="19"/>
    <s v="Ionity"/>
    <n v="22"/>
    <s v="CHAdeMO, Tesla"/>
    <n v="2021"/>
    <s v="No"/>
    <n v="4.5"/>
    <n v="6"/>
    <s v="Monthly"/>
  </r>
  <r>
    <s v="EVS01348"/>
    <n v="-33.7652"/>
    <n v="18.5564"/>
    <s v="5820 Cape Town Ave"/>
    <x v="14"/>
    <x v="13"/>
    <x v="7"/>
    <x v="1"/>
    <n v="0.48"/>
    <s v="6:00-22:00"/>
    <s v="6:00-22:00"/>
    <d v="1899-12-30T16:04:48"/>
    <n v="6.43"/>
    <n v="66"/>
    <s v="Ionity"/>
    <n v="22"/>
    <s v="Tesla, CCS"/>
    <n v="2013"/>
    <s v="Yes"/>
    <n v="3.2"/>
    <n v="8"/>
    <s v="Quarterly"/>
  </r>
  <r>
    <s v="EVS01349"/>
    <n v="-33.845188999999998"/>
    <n v="18.482054999999999"/>
    <s v="3205 Cape Town Ave"/>
    <x v="14"/>
    <x v="13"/>
    <x v="7"/>
    <x v="1"/>
    <n v="0.31"/>
    <s v="6:00-22:00"/>
    <s v="6:00-22:00"/>
    <d v="1899-12-30T16:04:48"/>
    <n v="16.22"/>
    <n v="32"/>
    <s v="ChargePoint"/>
    <n v="150"/>
    <s v="CHAdeMO"/>
    <n v="2017"/>
    <s v="Yes"/>
    <n v="3.8"/>
    <n v="9"/>
    <s v="Annually"/>
  </r>
  <r>
    <s v="EVS01350"/>
    <n v="13.72851"/>
    <n v="100.53589599999999"/>
    <s v="8343 Bangkok Ave"/>
    <x v="4"/>
    <x v="4"/>
    <x v="3"/>
    <x v="1"/>
    <n v="0.47"/>
    <d v="2025-07-24T00:00:00"/>
    <s v="9.00-21.00"/>
    <d v="1900-01-11T00:00:00"/>
    <n v="2.1"/>
    <n v="56"/>
    <s v="Tesla"/>
    <n v="350"/>
    <s v="CHAdeMO, Type 2"/>
    <n v="2016"/>
    <s v="Yes"/>
    <n v="3.3"/>
    <n v="8"/>
    <s v="Annually"/>
  </r>
  <r>
    <s v="EVS01352"/>
    <n v="37.698197999999998"/>
    <n v="127.02396299999999"/>
    <s v="4076 Seoul Ave"/>
    <x v="6"/>
    <x v="6"/>
    <x v="3"/>
    <x v="1"/>
    <n v="0.41"/>
    <s v="9:00-18:00"/>
    <s v="9:00-18:00"/>
    <d v="1899-12-30T08:52:48"/>
    <n v="1.89"/>
    <n v="98"/>
    <s v="ChargePoint"/>
    <n v="22"/>
    <s v="CCS, CHAdeMO"/>
    <n v="2020"/>
    <s v="Yes"/>
    <n v="3.6"/>
    <n v="6"/>
    <s v="Quarterly"/>
  </r>
  <r>
    <s v="EVS01354"/>
    <n v="39.898812999999997"/>
    <n v="116.44253500000001"/>
    <s v="1315 Beijing Ave"/>
    <x v="10"/>
    <x v="9"/>
    <x v="3"/>
    <x v="1"/>
    <n v="0.37"/>
    <d v="2025-07-24T00:00:00"/>
    <s v="9.00-21.00"/>
    <d v="1900-01-11T00:00:00"/>
    <n v="4.38"/>
    <n v="99"/>
    <s v="Greenlots"/>
    <n v="50"/>
    <s v="CHAdeMO"/>
    <n v="2023"/>
    <s v="No"/>
    <n v="3.7"/>
    <n v="3"/>
    <s v="Monthly"/>
  </r>
  <r>
    <s v="EVS01358"/>
    <n v="18.953043999999998"/>
    <n v="72.943585999999996"/>
    <s v="5005 Mumbai Ave"/>
    <x v="13"/>
    <x v="12"/>
    <x v="3"/>
    <x v="1"/>
    <n v="0.38"/>
    <s v="6:00-22:00"/>
    <s v="6:00-22:00"/>
    <d v="1899-12-30T16:04:48"/>
    <n v="7.92"/>
    <n v="61"/>
    <s v="ChargePoint"/>
    <n v="350"/>
    <s v="Tesla, Type 2"/>
    <n v="2017"/>
    <s v="No"/>
    <n v="3.4"/>
    <n v="9"/>
    <s v="Quarterly"/>
  </r>
  <r>
    <s v="EVS01359"/>
    <n v="55.839801000000001"/>
    <n v="37.533213000000003"/>
    <s v="5761 Moscow Ave"/>
    <x v="1"/>
    <x v="1"/>
    <x v="1"/>
    <x v="1"/>
    <n v="0.43"/>
    <s v="9:00-18:00"/>
    <s v="9:00-18:00"/>
    <d v="1899-12-30T08:52:48"/>
    <n v="14.14"/>
    <n v="98"/>
    <s v="Tesla"/>
    <n v="150"/>
    <s v="CCS"/>
    <n v="2020"/>
    <s v="Yes"/>
    <n v="4.2"/>
    <n v="7"/>
    <s v="Annually"/>
  </r>
  <r>
    <s v="EVS01361"/>
    <n v="-24.259793999999999"/>
    <n v="112.02942899999999"/>
    <s v="4883 Random Rd"/>
    <x v="11"/>
    <x v="10"/>
    <x v="6"/>
    <x v="1"/>
    <n v="0.14000000000000001"/>
    <d v="2025-07-24T00:00:00"/>
    <s v="9.00-21.00"/>
    <d v="1900-01-11T00:00:00"/>
    <n v="10.48"/>
    <n v="93"/>
    <s v="Greenlots"/>
    <n v="350"/>
    <s v="CCS"/>
    <n v="2021"/>
    <s v="No"/>
    <n v="4.5999999999999996"/>
    <n v="4"/>
    <s v="Monthly"/>
  </r>
  <r>
    <s v="EVS01362"/>
    <n v="-23.504397999999998"/>
    <n v="-46.559215999999999"/>
    <s v="4476 SÃ£o Paulo Ave"/>
    <x v="8"/>
    <x v="7"/>
    <x v="4"/>
    <x v="1"/>
    <n v="0.48"/>
    <s v="6:00-22:00"/>
    <s v="6:00-22:00"/>
    <d v="1899-12-30T16:04:48"/>
    <n v="2.44"/>
    <n v="20"/>
    <s v="EVgo"/>
    <n v="150"/>
    <s v="Type 2, CHAdeMO"/>
    <n v="2018"/>
    <s v="Yes"/>
    <n v="5"/>
    <n v="3"/>
    <s v="Quarterly"/>
  </r>
  <r>
    <s v="EVS01364"/>
    <n v="25.395844"/>
    <n v="55.330078999999998"/>
    <s v="3759 Dubai Ave"/>
    <x v="12"/>
    <x v="11"/>
    <x v="3"/>
    <x v="1"/>
    <n v="0.25"/>
    <d v="2025-07-24T00:00:00"/>
    <s v="9.00-21.00"/>
    <d v="1900-01-11T00:00:00"/>
    <n v="14.8"/>
    <n v="71"/>
    <s v="ChargePoint"/>
    <n v="350"/>
    <s v="Tesla, Type 2"/>
    <n v="2010"/>
    <s v="No"/>
    <n v="3.3"/>
    <n v="4"/>
    <s v="Monthly"/>
  </r>
  <r>
    <s v="EVS01366"/>
    <n v="19.520057999999999"/>
    <n v="-99.125191999999998"/>
    <s v="7003 Mexico City Ave"/>
    <x v="17"/>
    <x v="14"/>
    <x v="0"/>
    <x v="1"/>
    <n v="0.12"/>
    <d v="2025-07-24T00:00:00"/>
    <s v="9.00-21.00"/>
    <d v="1900-01-11T00:00:00"/>
    <n v="13.96"/>
    <n v="83"/>
    <s v="Greenlots"/>
    <n v="150"/>
    <s v="Type 2"/>
    <n v="2013"/>
    <s v="No"/>
    <n v="4.9000000000000004"/>
    <n v="7"/>
    <s v="Annually"/>
  </r>
  <r>
    <s v="EVS01367"/>
    <n v="34.041058"/>
    <n v="-118.22944200000001"/>
    <s v="3776 Los Angeles Ave"/>
    <x v="16"/>
    <x v="5"/>
    <x v="0"/>
    <x v="1"/>
    <n v="0.47"/>
    <d v="2025-07-24T00:00:00"/>
    <s v="9.00-21.00"/>
    <d v="1900-01-11T00:00:00"/>
    <n v="6.81"/>
    <n v="17"/>
    <s v="EVgo"/>
    <n v="150"/>
    <s v="Type 2, CCS"/>
    <n v="2013"/>
    <s v="No"/>
    <n v="3.2"/>
    <n v="10"/>
    <s v="Annually"/>
  </r>
  <r>
    <s v="EVS01372"/>
    <n v="41.810412999999997"/>
    <n v="-87.666207"/>
    <s v="7672 Chicago Ave"/>
    <x v="7"/>
    <x v="5"/>
    <x v="0"/>
    <x v="1"/>
    <n v="0.28999999999999998"/>
    <d v="2025-07-24T00:00:00"/>
    <s v="9.00-21.00"/>
    <d v="1900-01-11T00:00:00"/>
    <n v="7.84"/>
    <n v="96"/>
    <s v="Tesla"/>
    <n v="50"/>
    <s v="Tesla"/>
    <n v="2012"/>
    <s v="Yes"/>
    <n v="3.6"/>
    <n v="1"/>
    <s v="Monthly"/>
  </r>
  <r>
    <s v="EVS01373"/>
    <n v="19.546299000000001"/>
    <n v="-99.191858999999994"/>
    <s v="7418 Mexico City Ave"/>
    <x v="17"/>
    <x v="14"/>
    <x v="0"/>
    <x v="1"/>
    <n v="0.37"/>
    <s v="6:00-22:00"/>
    <s v="6:00-22:00"/>
    <d v="1899-12-30T16:04:48"/>
    <n v="2.62"/>
    <n v="99"/>
    <s v="EVgo"/>
    <n v="350"/>
    <s v="CHAdeMO, Type 2"/>
    <n v="2015"/>
    <s v="Yes"/>
    <n v="3.5"/>
    <n v="5"/>
    <s v="Monthly"/>
  </r>
  <r>
    <s v="EVS01378"/>
    <n v="13.871558"/>
    <n v="100.517493"/>
    <s v="9920 Bangkok Ave"/>
    <x v="4"/>
    <x v="4"/>
    <x v="3"/>
    <x v="1"/>
    <n v="0.31"/>
    <s v="9:00-18:00"/>
    <s v="9:00-18:00"/>
    <d v="1899-12-30T08:52:48"/>
    <n v="0.67"/>
    <n v="47"/>
    <s v="Tesla"/>
    <n v="350"/>
    <s v="CHAdeMO, CCS"/>
    <n v="2011"/>
    <s v="No"/>
    <n v="3.3"/>
    <n v="2"/>
    <s v="Annually"/>
  </r>
  <r>
    <s v="EVS01383"/>
    <n v="-33.749003999999999"/>
    <n v="18.476448999999999"/>
    <s v="1087 Cape Town Ave"/>
    <x v="14"/>
    <x v="13"/>
    <x v="7"/>
    <x v="1"/>
    <n v="0.23"/>
    <d v="2025-07-24T00:00:00"/>
    <s v="9.00-21.00"/>
    <d v="1900-01-11T00:00:00"/>
    <n v="12.93"/>
    <n v="73"/>
    <s v="Greenlots"/>
    <n v="50"/>
    <s v="CCS, Type 2"/>
    <n v="2010"/>
    <s v="No"/>
    <n v="3.4"/>
    <n v="8"/>
    <s v="Annually"/>
  </r>
  <r>
    <s v="EVS01385"/>
    <n v="37.716852000000003"/>
    <n v="-122.33558600000001"/>
    <s v="1956 San Francisco Ave"/>
    <x v="5"/>
    <x v="5"/>
    <x v="0"/>
    <x v="1"/>
    <n v="0.47"/>
    <d v="2025-07-24T00:00:00"/>
    <s v="9.00-21.00"/>
    <d v="1900-01-11T00:00:00"/>
    <n v="12.4"/>
    <n v="36"/>
    <s v="ChargePoint"/>
    <n v="350"/>
    <s v="CHAdeMO"/>
    <n v="2019"/>
    <s v="Yes"/>
    <n v="4.9000000000000004"/>
    <n v="7"/>
    <s v="Annually"/>
  </r>
  <r>
    <s v="EVS01386"/>
    <n v="-23.553712000000001"/>
    <n v="-46.654567"/>
    <s v="117 SÃ£o Paulo Ave"/>
    <x v="8"/>
    <x v="7"/>
    <x v="4"/>
    <x v="1"/>
    <n v="0.28000000000000003"/>
    <s v="9:00-18:00"/>
    <s v="9:00-18:00"/>
    <d v="1899-12-30T08:52:48"/>
    <n v="9.5299999999999994"/>
    <n v="33"/>
    <s v="Ionity"/>
    <n v="22"/>
    <s v="CHAdeMO, CCS"/>
    <n v="2021"/>
    <s v="Yes"/>
    <n v="3.7"/>
    <n v="9"/>
    <s v="Quarterly"/>
  </r>
  <r>
    <s v="EVS01388"/>
    <n v="37.771451999999996"/>
    <n v="-122.388908"/>
    <s v="2554 San Francisco Ave"/>
    <x v="5"/>
    <x v="5"/>
    <x v="0"/>
    <x v="1"/>
    <n v="0.12"/>
    <d v="2025-07-24T00:00:00"/>
    <s v="9.00-21.00"/>
    <d v="1900-01-11T00:00:00"/>
    <n v="7.55"/>
    <n v="90"/>
    <s v="Ionity"/>
    <n v="50"/>
    <s v="CHAdeMO"/>
    <n v="2017"/>
    <s v="Yes"/>
    <n v="4.9000000000000004"/>
    <n v="4"/>
    <s v="Monthly"/>
  </r>
  <r>
    <s v="EVS01391"/>
    <n v="-89.680850000000007"/>
    <n v="26.774598999999998"/>
    <s v="9886 Random Rd"/>
    <x v="19"/>
    <x v="2"/>
    <x v="2"/>
    <x v="1"/>
    <n v="0.39"/>
    <s v="9:00-18:00"/>
    <s v="9:00-18:00"/>
    <d v="1899-12-30T08:52:48"/>
    <n v="1.97"/>
    <n v="88"/>
    <s v="Ionity"/>
    <n v="150"/>
    <s v="Type 2, CHAdeMO"/>
    <n v="2014"/>
    <s v="Yes"/>
    <n v="3.3"/>
    <n v="1"/>
    <s v="Annually"/>
  </r>
  <r>
    <s v="EVS01395"/>
    <n v="-33.814708000000003"/>
    <n v="151.23152200000001"/>
    <s v="142 Sydney Ave"/>
    <x v="9"/>
    <x v="8"/>
    <x v="5"/>
    <x v="1"/>
    <n v="0.15"/>
    <s v="9:00-18:00"/>
    <s v="9:00-18:00"/>
    <d v="1899-12-30T08:52:48"/>
    <n v="15.74"/>
    <n v="81"/>
    <s v="Greenlots"/>
    <n v="150"/>
    <s v="CHAdeMO, Type 2"/>
    <n v="2018"/>
    <s v="Yes"/>
    <n v="4.5"/>
    <n v="8"/>
    <s v="Annually"/>
  </r>
  <r>
    <s v="EVS01396"/>
    <n v="25.337019999999999"/>
    <n v="55.269899000000002"/>
    <s v="6526 Dubai Ave"/>
    <x v="12"/>
    <x v="11"/>
    <x v="3"/>
    <x v="1"/>
    <n v="0.5"/>
    <d v="2025-07-24T00:00:00"/>
    <s v="9.00-21.00"/>
    <d v="1900-01-11T00:00:00"/>
    <n v="15.36"/>
    <n v="23"/>
    <s v="Greenlots"/>
    <n v="50"/>
    <s v="CHAdeMO, Tesla"/>
    <n v="2010"/>
    <s v="No"/>
    <n v="3.2"/>
    <n v="8"/>
    <s v="Quarterly"/>
  </r>
  <r>
    <s v="EVS01397"/>
    <n v="-23.557687000000001"/>
    <n v="-46.591808999999998"/>
    <s v="5926 SÃ£o Paulo Ave"/>
    <x v="8"/>
    <x v="7"/>
    <x v="4"/>
    <x v="1"/>
    <n v="0.36"/>
    <d v="2025-07-24T00:00:00"/>
    <s v="9.00-21.00"/>
    <d v="1900-01-11T00:00:00"/>
    <n v="15.35"/>
    <n v="75"/>
    <s v="EVgo"/>
    <n v="350"/>
    <s v="Type 2, CHAdeMO"/>
    <n v="2014"/>
    <s v="No"/>
    <n v="4.0999999999999996"/>
    <n v="4"/>
    <s v="Annually"/>
  </r>
  <r>
    <s v="EVS01398"/>
    <n v="43.713095000000003"/>
    <n v="-79.395190999999997"/>
    <s v="4481 Toronto Ave"/>
    <x v="0"/>
    <x v="0"/>
    <x v="0"/>
    <x v="1"/>
    <n v="0.17"/>
    <s v="9:00-18:00"/>
    <s v="9:00-18:00"/>
    <d v="1899-12-30T08:52:48"/>
    <n v="13.7"/>
    <n v="77"/>
    <s v="EVgo"/>
    <n v="50"/>
    <s v="CHAdeMO"/>
    <n v="2019"/>
    <s v="Yes"/>
    <n v="3.8"/>
    <n v="5"/>
    <s v="Annually"/>
  </r>
  <r>
    <s v="EVS01399"/>
    <n v="41.855673000000003"/>
    <n v="-87.682783000000001"/>
    <s v="1660 Chicago Ave"/>
    <x v="7"/>
    <x v="5"/>
    <x v="0"/>
    <x v="1"/>
    <n v="0.31"/>
    <d v="2025-07-24T00:00:00"/>
    <s v="9.00-21.00"/>
    <d v="1900-01-11T00:00:00"/>
    <n v="6.43"/>
    <n v="35"/>
    <s v="EVgo"/>
    <n v="50"/>
    <s v="CHAdeMO"/>
    <n v="2019"/>
    <s v="No"/>
    <n v="4.0999999999999996"/>
    <n v="4"/>
    <s v="Monthly"/>
  </r>
  <r>
    <s v="EVS01402"/>
    <n v="37.898223000000002"/>
    <n v="-122.370058"/>
    <s v="2992 San Francisco Ave"/>
    <x v="5"/>
    <x v="5"/>
    <x v="0"/>
    <x v="1"/>
    <n v="0.47"/>
    <d v="2025-07-24T00:00:00"/>
    <s v="9.00-21.00"/>
    <d v="1900-01-11T00:00:00"/>
    <n v="9.49"/>
    <n v="95"/>
    <s v="Tesla"/>
    <n v="22"/>
    <s v="Tesla, CHAdeMO"/>
    <n v="2016"/>
    <s v="Yes"/>
    <n v="3.9"/>
    <n v="8"/>
    <s v="Annually"/>
  </r>
  <r>
    <s v="EVS01404"/>
    <n v="39.947259000000003"/>
    <n v="116.420721"/>
    <s v="6942 Beijing Ave"/>
    <x v="10"/>
    <x v="9"/>
    <x v="3"/>
    <x v="1"/>
    <n v="0.23"/>
    <s v="9:00-18:00"/>
    <s v="9:00-18:00"/>
    <d v="1899-12-30T08:52:48"/>
    <n v="3.17"/>
    <n v="63"/>
    <s v="Ionity"/>
    <n v="50"/>
    <s v="CCS"/>
    <n v="2023"/>
    <s v="No"/>
    <n v="3.4"/>
    <n v="4"/>
    <s v="Monthly"/>
  </r>
  <r>
    <s v="EVS01408"/>
    <n v="-33.880043999999998"/>
    <n v="151.23261099999999"/>
    <s v="4725 Sydney Ave"/>
    <x v="9"/>
    <x v="8"/>
    <x v="5"/>
    <x v="1"/>
    <n v="0.16"/>
    <d v="2025-07-24T00:00:00"/>
    <s v="9.00-21.00"/>
    <d v="1900-01-11T00:00:00"/>
    <n v="17.98"/>
    <n v="67"/>
    <s v="EVgo"/>
    <n v="150"/>
    <s v="Type 2"/>
    <n v="2010"/>
    <s v="No"/>
    <n v="3.2"/>
    <n v="4"/>
    <s v="Annually"/>
  </r>
  <r>
    <s v="EVS01409"/>
    <n v="25.377555000000001"/>
    <n v="55.225867000000001"/>
    <s v="5702 Dubai Ave"/>
    <x v="12"/>
    <x v="11"/>
    <x v="3"/>
    <x v="1"/>
    <n v="0.1"/>
    <s v="6:00-22:00"/>
    <s v="6:00-22:00"/>
    <d v="1899-12-30T16:04:48"/>
    <n v="6.68"/>
    <n v="61"/>
    <s v="Tesla"/>
    <n v="22"/>
    <s v="CCS, Tesla"/>
    <n v="2017"/>
    <s v="No"/>
    <n v="3.9"/>
    <n v="10"/>
    <s v="Monthly"/>
  </r>
  <r>
    <s v="EVS01412"/>
    <n v="37.882348999999998"/>
    <n v="-122.47085199999999"/>
    <s v="459 San Francisco Ave"/>
    <x v="5"/>
    <x v="5"/>
    <x v="0"/>
    <x v="1"/>
    <n v="0.28000000000000003"/>
    <d v="2025-07-24T00:00:00"/>
    <s v="9.00-21.00"/>
    <d v="1900-01-11T00:00:00"/>
    <n v="7.51"/>
    <n v="23"/>
    <s v="EVgo"/>
    <n v="50"/>
    <s v="CHAdeMO, Type 2"/>
    <n v="2021"/>
    <s v="No"/>
    <n v="3.3"/>
    <n v="3"/>
    <s v="Monthly"/>
  </r>
  <r>
    <s v="EVS01413"/>
    <n v="13.848255999999999"/>
    <n v="100.48924100000001"/>
    <s v="8369 Bangkok Ave"/>
    <x v="4"/>
    <x v="4"/>
    <x v="3"/>
    <x v="1"/>
    <n v="0.33"/>
    <d v="2025-07-24T00:00:00"/>
    <s v="9.00-21.00"/>
    <d v="1900-01-11T00:00:00"/>
    <n v="3.29"/>
    <n v="86"/>
    <s v="Tesla"/>
    <n v="150"/>
    <s v="CHAdeMO"/>
    <n v="2021"/>
    <s v="No"/>
    <n v="4"/>
    <n v="9"/>
    <s v="Quarterly"/>
  </r>
  <r>
    <s v="EVS01417"/>
    <n v="18.947638000000001"/>
    <n v="72.951070000000001"/>
    <s v="7935 Mumbai Ave"/>
    <x v="13"/>
    <x v="12"/>
    <x v="3"/>
    <x v="1"/>
    <n v="0.4"/>
    <d v="2025-07-24T00:00:00"/>
    <s v="9.00-21.00"/>
    <d v="1900-01-11T00:00:00"/>
    <n v="15.56"/>
    <n v="22"/>
    <s v="ChargePoint"/>
    <n v="350"/>
    <s v="Type 2, CHAdeMO"/>
    <n v="2014"/>
    <s v="No"/>
    <n v="4.4000000000000004"/>
    <n v="1"/>
    <s v="Quarterly"/>
  </r>
  <r>
    <s v="EVS01420"/>
    <n v="-33.784196000000001"/>
    <n v="18.479474"/>
    <s v="6397 Cape Town Ave"/>
    <x v="14"/>
    <x v="13"/>
    <x v="7"/>
    <x v="1"/>
    <n v="0.46"/>
    <d v="2025-07-24T00:00:00"/>
    <s v="9.00-21.00"/>
    <d v="1900-01-11T00:00:00"/>
    <n v="14.77"/>
    <n v="82"/>
    <s v="Ionity"/>
    <n v="22"/>
    <s v="CCS"/>
    <n v="2015"/>
    <s v="Yes"/>
    <n v="3.3"/>
    <n v="7"/>
    <s v="Quarterly"/>
  </r>
  <r>
    <s v="EVS01423"/>
    <n v="19.412087"/>
    <n v="-99.043538999999996"/>
    <s v="6200 Mexico City Ave"/>
    <x v="17"/>
    <x v="14"/>
    <x v="0"/>
    <x v="1"/>
    <n v="0.4"/>
    <d v="2025-07-24T00:00:00"/>
    <s v="9.00-21.00"/>
    <d v="1900-01-11T00:00:00"/>
    <n v="18.579999999999998"/>
    <n v="25"/>
    <s v="EVgo"/>
    <n v="50"/>
    <s v="Tesla"/>
    <n v="2023"/>
    <s v="Yes"/>
    <n v="4.9000000000000004"/>
    <n v="5"/>
    <s v="Annually"/>
  </r>
  <r>
    <s v="EVS01425"/>
    <n v="37.632098999999997"/>
    <n v="127.077764"/>
    <s v="8361 Seoul Ave"/>
    <x v="6"/>
    <x v="6"/>
    <x v="3"/>
    <x v="1"/>
    <n v="0.15"/>
    <s v="9:00-18:00"/>
    <s v="9:00-18:00"/>
    <d v="1899-12-30T08:52:48"/>
    <n v="3.98"/>
    <n v="17"/>
    <s v="ChargePoint"/>
    <n v="350"/>
    <s v="CHAdeMO"/>
    <n v="2012"/>
    <s v="Yes"/>
    <n v="4.2"/>
    <n v="1"/>
    <s v="Annually"/>
  </r>
  <r>
    <s v="EVS01429"/>
    <n v="39.82611"/>
    <n v="116.48250899999999"/>
    <s v="144 Beijing Ave"/>
    <x v="10"/>
    <x v="9"/>
    <x v="3"/>
    <x v="1"/>
    <n v="0.12"/>
    <s v="6:00-22:00"/>
    <s v="6:00-22:00"/>
    <d v="1899-12-30T16:04:48"/>
    <n v="17.16"/>
    <n v="49"/>
    <s v="EVgo"/>
    <n v="22"/>
    <s v="Type 2, CHAdeMO"/>
    <n v="2015"/>
    <s v="Yes"/>
    <n v="3.3"/>
    <n v="8"/>
    <s v="Quarterly"/>
  </r>
  <r>
    <s v="EVS01434"/>
    <n v="52.525880000000001"/>
    <n v="13.313010999999999"/>
    <s v="9018 Berlin Ave"/>
    <x v="3"/>
    <x v="3"/>
    <x v="1"/>
    <x v="1"/>
    <n v="0.46"/>
    <d v="2025-07-24T00:00:00"/>
    <s v="9.00-21.00"/>
    <d v="1900-01-11T00:00:00"/>
    <n v="7.75"/>
    <n v="68"/>
    <s v="EVgo"/>
    <n v="150"/>
    <s v="Tesla"/>
    <n v="2010"/>
    <s v="No"/>
    <n v="4.8"/>
    <n v="1"/>
    <s v="Quarterly"/>
  </r>
  <r>
    <s v="EVS01437"/>
    <n v="52.440178000000003"/>
    <n v="13.452406999999999"/>
    <s v="9826 Berlin Ave"/>
    <x v="3"/>
    <x v="3"/>
    <x v="1"/>
    <x v="1"/>
    <n v="0.15"/>
    <d v="2025-07-24T00:00:00"/>
    <s v="9.00-21.00"/>
    <d v="1900-01-11T00:00:00"/>
    <n v="6.94"/>
    <n v="96"/>
    <s v="ChargePoint"/>
    <n v="350"/>
    <s v="Tesla"/>
    <n v="2013"/>
    <s v="Yes"/>
    <n v="4.5999999999999996"/>
    <n v="5"/>
    <s v="Quarterly"/>
  </r>
  <r>
    <s v="EVS01441"/>
    <n v="57.877122"/>
    <n v="38.512023999999997"/>
    <s v="3239 Random Rd"/>
    <x v="2"/>
    <x v="2"/>
    <x v="2"/>
    <x v="1"/>
    <n v="0.14000000000000001"/>
    <s v="9:00-18:00"/>
    <s v="9:00-18:00"/>
    <d v="1899-12-30T08:52:48"/>
    <n v="17.059999999999999"/>
    <n v="41"/>
    <s v="Greenlots"/>
    <n v="50"/>
    <s v="CCS"/>
    <n v="2017"/>
    <s v="Yes"/>
    <n v="3.1"/>
    <n v="4"/>
    <s v="Quarterly"/>
  </r>
  <r>
    <s v="EVS01447"/>
    <n v="-33.750841999999999"/>
    <n v="151.227688"/>
    <s v="9154 Sydney Ave"/>
    <x v="9"/>
    <x v="8"/>
    <x v="5"/>
    <x v="1"/>
    <n v="0.21"/>
    <d v="2025-07-24T00:00:00"/>
    <s v="9.00-21.00"/>
    <d v="1900-01-11T00:00:00"/>
    <n v="1.1499999999999999"/>
    <n v="54"/>
    <s v="Greenlots"/>
    <n v="150"/>
    <s v="Tesla"/>
    <n v="2013"/>
    <s v="Yes"/>
    <n v="3.2"/>
    <n v="5"/>
    <s v="Monthly"/>
  </r>
  <r>
    <s v="EVS01450"/>
    <n v="19.048991000000001"/>
    <n v="72.857809000000003"/>
    <s v="6328 Mumbai Ave"/>
    <x v="13"/>
    <x v="12"/>
    <x v="3"/>
    <x v="1"/>
    <n v="0.27"/>
    <s v="6:00-22:00"/>
    <s v="6:00-22:00"/>
    <d v="1899-12-30T16:04:48"/>
    <n v="3.01"/>
    <n v="29"/>
    <s v="Tesla"/>
    <n v="350"/>
    <s v="Tesla, CHAdeMO"/>
    <n v="2021"/>
    <s v="Yes"/>
    <n v="4.2"/>
    <n v="9"/>
    <s v="Annually"/>
  </r>
  <r>
    <s v="EVS01455"/>
    <n v="43.780248999999998"/>
    <n v="-79.377379000000005"/>
    <s v="1931 Toronto Ave"/>
    <x v="0"/>
    <x v="0"/>
    <x v="0"/>
    <x v="1"/>
    <n v="0.28999999999999998"/>
    <s v="9:00-18:00"/>
    <s v="9:00-18:00"/>
    <d v="1899-12-30T08:52:48"/>
    <n v="12.42"/>
    <n v="78"/>
    <s v="Greenlots"/>
    <n v="150"/>
    <s v="Tesla, Type 2"/>
    <n v="2011"/>
    <s v="No"/>
    <n v="3.4"/>
    <n v="10"/>
    <s v="Monthly"/>
  </r>
  <r>
    <s v="EVS01457"/>
    <n v="41.917358"/>
    <n v="-87.748345"/>
    <s v="7594 Chicago Ave"/>
    <x v="7"/>
    <x v="5"/>
    <x v="0"/>
    <x v="1"/>
    <n v="0.34"/>
    <d v="2025-07-24T00:00:00"/>
    <s v="9.00-21.00"/>
    <d v="1900-01-11T00:00:00"/>
    <n v="8.25"/>
    <n v="48"/>
    <s v="Tesla"/>
    <n v="350"/>
    <s v="CCS"/>
    <n v="2023"/>
    <s v="No"/>
    <n v="4.5999999999999996"/>
    <n v="8"/>
    <s v="Quarterly"/>
  </r>
  <r>
    <s v="EVS01464"/>
    <n v="34.044496000000002"/>
    <n v="-118.320989"/>
    <s v="460 Los Angeles Ave"/>
    <x v="16"/>
    <x v="5"/>
    <x v="0"/>
    <x v="1"/>
    <n v="0.47"/>
    <s v="6:00-22:00"/>
    <s v="6:00-22:00"/>
    <d v="1899-12-30T16:04:48"/>
    <n v="10.24"/>
    <n v="93"/>
    <s v="Tesla"/>
    <n v="22"/>
    <s v="CHAdeMO"/>
    <n v="2018"/>
    <s v="No"/>
    <n v="4.4000000000000004"/>
    <n v="6"/>
    <s v="Monthly"/>
  </r>
  <r>
    <s v="EVS01465"/>
    <n v="13.750524"/>
    <n v="100.476377"/>
    <s v="9373 Bangkok Ave"/>
    <x v="4"/>
    <x v="4"/>
    <x v="3"/>
    <x v="1"/>
    <n v="0.46"/>
    <d v="2025-07-24T00:00:00"/>
    <s v="9.00-21.00"/>
    <d v="1900-01-11T00:00:00"/>
    <n v="12.88"/>
    <n v="96"/>
    <s v="ChargePoint"/>
    <n v="50"/>
    <s v="Type 2, CCS"/>
    <n v="2016"/>
    <s v="Yes"/>
    <n v="3.3"/>
    <n v="9"/>
    <s v="Monthly"/>
  </r>
  <r>
    <s v="EVS01483"/>
    <n v="55.850414999999998"/>
    <n v="37.643948000000002"/>
    <s v="8689 Moscow Ave"/>
    <x v="1"/>
    <x v="1"/>
    <x v="1"/>
    <x v="1"/>
    <n v="0.4"/>
    <s v="9:00-18:00"/>
    <s v="9:00-18:00"/>
    <d v="1899-12-30T08:52:48"/>
    <n v="10.16"/>
    <n v="99"/>
    <s v="EVgo"/>
    <n v="350"/>
    <s v="Type 2"/>
    <n v="2010"/>
    <s v="Yes"/>
    <n v="3.8"/>
    <n v="7"/>
    <s v="Annually"/>
  </r>
  <r>
    <s v="EVS01485"/>
    <n v="34.172192000000003"/>
    <n v="-118.203925"/>
    <s v="522 Los Angeles Ave"/>
    <x v="16"/>
    <x v="5"/>
    <x v="0"/>
    <x v="1"/>
    <n v="0.28999999999999998"/>
    <s v="9:00-18:00"/>
    <s v="9:00-18:00"/>
    <d v="1899-12-30T08:52:48"/>
    <n v="18.829999999999998"/>
    <n v="93"/>
    <s v="Tesla"/>
    <n v="50"/>
    <s v="CCS, CHAdeMO"/>
    <n v="2013"/>
    <s v="No"/>
    <n v="3.2"/>
    <n v="3"/>
    <s v="Annually"/>
  </r>
  <r>
    <s v="EVS01491"/>
    <n v="60.868715999999999"/>
    <n v="-141.62181699999999"/>
    <s v="1348 Random Rd"/>
    <x v="2"/>
    <x v="2"/>
    <x v="2"/>
    <x v="1"/>
    <n v="0.49"/>
    <s v="9:00-18:00"/>
    <s v="9:00-18:00"/>
    <d v="1899-12-30T08:52:48"/>
    <n v="14.04"/>
    <n v="88"/>
    <s v="Tesla"/>
    <n v="50"/>
    <s v="CCS, Type 2"/>
    <n v="2010"/>
    <s v="No"/>
    <n v="3.8"/>
    <n v="10"/>
    <s v="Monthly"/>
  </r>
  <r>
    <s v="EVS01494"/>
    <n v="34.059147000000003"/>
    <n v="-118.201215"/>
    <s v="1809 Los Angeles Ave"/>
    <x v="16"/>
    <x v="5"/>
    <x v="0"/>
    <x v="1"/>
    <n v="0.45"/>
    <d v="2025-07-24T00:00:00"/>
    <s v="9.00-21.00"/>
    <d v="1900-01-11T00:00:00"/>
    <n v="10.3"/>
    <n v="71"/>
    <s v="Tesla"/>
    <n v="50"/>
    <s v="CHAdeMO, CCS"/>
    <n v="2023"/>
    <s v="No"/>
    <n v="4.9000000000000004"/>
    <n v="8"/>
    <s v="Annually"/>
  </r>
  <r>
    <s v="EVS01495"/>
    <n v="37.569335000000002"/>
    <n v="126.990694"/>
    <s v="816 Seoul Ave"/>
    <x v="6"/>
    <x v="6"/>
    <x v="3"/>
    <x v="1"/>
    <n v="0.23"/>
    <s v="9:00-18:00"/>
    <s v="9:00-18:00"/>
    <d v="1899-12-30T08:52:48"/>
    <n v="12.82"/>
    <n v="19"/>
    <s v="Ionity"/>
    <n v="150"/>
    <s v="Type 2"/>
    <n v="2023"/>
    <s v="No"/>
    <n v="4.8"/>
    <n v="7"/>
    <s v="Quarterly"/>
  </r>
  <r>
    <s v="EVS01497"/>
    <n v="41.802405"/>
    <n v="-87.704307"/>
    <s v="7066 Chicago Ave"/>
    <x v="7"/>
    <x v="5"/>
    <x v="0"/>
    <x v="1"/>
    <n v="0.35"/>
    <d v="2025-07-24T00:00:00"/>
    <s v="9.00-21.00"/>
    <d v="1900-01-11T00:00:00"/>
    <n v="15.02"/>
    <n v="81"/>
    <s v="ChargePoint"/>
    <n v="350"/>
    <s v="CHAdeMO"/>
    <n v="2017"/>
    <s v="Yes"/>
    <n v="3.1"/>
    <n v="1"/>
    <s v="Annually"/>
  </r>
  <r>
    <s v="EVS01498"/>
    <n v="39.962173999999997"/>
    <n v="116.358456"/>
    <s v="3742 Beijing Ave"/>
    <x v="10"/>
    <x v="9"/>
    <x v="3"/>
    <x v="1"/>
    <n v="0.5"/>
    <d v="2025-07-24T00:00:00"/>
    <s v="9.00-21.00"/>
    <d v="1900-01-11T00:00:00"/>
    <n v="18.25"/>
    <n v="92"/>
    <s v="Greenlots"/>
    <n v="50"/>
    <s v="Type 2"/>
    <n v="2021"/>
    <s v="No"/>
    <n v="4.5"/>
    <n v="9"/>
    <s v="Annually"/>
  </r>
  <r>
    <s v="EVS01499"/>
    <n v="19.550068"/>
    <n v="-99.102528000000007"/>
    <s v="2615 Mexico City Ave"/>
    <x v="17"/>
    <x v="14"/>
    <x v="0"/>
    <x v="1"/>
    <n v="0.2"/>
    <s v="6:00-22:00"/>
    <s v="6:00-22:00"/>
    <d v="1899-12-30T16:04:48"/>
    <n v="10.44"/>
    <n v="98"/>
    <s v="ChargePoint"/>
    <n v="150"/>
    <s v="CHAdeMO"/>
    <n v="2012"/>
    <s v="No"/>
    <n v="4"/>
    <n v="5"/>
    <s v="Annually"/>
  </r>
  <r>
    <s v="EVS01500"/>
    <n v="13.887779999999999"/>
    <n v="100.59623999999999"/>
    <s v="5706 Bangkok Ave"/>
    <x v="4"/>
    <x v="4"/>
    <x v="3"/>
    <x v="1"/>
    <n v="0.33"/>
    <s v="9:00-18:00"/>
    <s v="9:00-18:00"/>
    <d v="1899-12-30T08:52:48"/>
    <n v="18.559999999999999"/>
    <n v="32"/>
    <s v="Tesla"/>
    <n v="350"/>
    <s v="Tesla"/>
    <n v="2013"/>
    <s v="Yes"/>
    <n v="3"/>
    <n v="10"/>
    <s v="Monthly"/>
  </r>
  <r>
    <s v="EVS01501"/>
    <n v="53.893264000000002"/>
    <n v="3.8849640000000001"/>
    <s v="2505 Random Rd"/>
    <x v="11"/>
    <x v="10"/>
    <x v="6"/>
    <x v="1"/>
    <n v="0.46"/>
    <s v="6:00-22:00"/>
    <s v="6:00-22:00"/>
    <d v="1899-12-30T16:04:48"/>
    <n v="8.5"/>
    <n v="72"/>
    <s v="EVgo"/>
    <n v="350"/>
    <s v="CCS, Type 2"/>
    <n v="2015"/>
    <s v="No"/>
    <n v="3.5"/>
    <n v="10"/>
    <s v="Quarterly"/>
  </r>
  <r>
    <s v="EVS01502"/>
    <n v="-33.871189000000001"/>
    <n v="151.39234300000001"/>
    <s v="1232 Sydney Ave"/>
    <x v="9"/>
    <x v="8"/>
    <x v="5"/>
    <x v="1"/>
    <n v="0.34"/>
    <s v="6:00-22:00"/>
    <s v="6:00-22:00"/>
    <d v="1899-12-30T16:04:48"/>
    <n v="3.46"/>
    <n v="83"/>
    <s v="Ionity"/>
    <n v="50"/>
    <s v="CCS, Tesla"/>
    <n v="2022"/>
    <s v="Yes"/>
    <n v="4.4000000000000004"/>
    <n v="9"/>
    <s v="Annually"/>
  </r>
  <r>
    <s v="EVS01505"/>
    <n v="41.951734000000002"/>
    <n v="-87.698414999999997"/>
    <s v="680 Chicago Ave"/>
    <x v="7"/>
    <x v="5"/>
    <x v="0"/>
    <x v="1"/>
    <n v="0.2"/>
    <s v="9:00-18:00"/>
    <s v="9:00-18:00"/>
    <d v="1899-12-30T08:52:48"/>
    <n v="10.74"/>
    <n v="25"/>
    <s v="EVgo"/>
    <n v="22"/>
    <s v="CCS"/>
    <n v="2010"/>
    <s v="No"/>
    <n v="3"/>
    <n v="7"/>
    <s v="Quarterly"/>
  </r>
  <r>
    <s v="EVS01508"/>
    <n v="43.782811000000002"/>
    <n v="-79.334765000000004"/>
    <s v="1516 Toronto Ave"/>
    <x v="0"/>
    <x v="0"/>
    <x v="0"/>
    <x v="1"/>
    <n v="0.23"/>
    <s v="9:00-18:00"/>
    <s v="9:00-18:00"/>
    <d v="1899-12-30T08:52:48"/>
    <n v="9.0299999999999994"/>
    <n v="41"/>
    <s v="ChargePoint"/>
    <n v="350"/>
    <s v="CCS"/>
    <n v="2021"/>
    <s v="Yes"/>
    <n v="3.4"/>
    <n v="2"/>
    <s v="Monthly"/>
  </r>
  <r>
    <s v="EVS01509"/>
    <n v="37.714610999999998"/>
    <n v="-122.45820999999999"/>
    <s v="8589 San Francisco Ave"/>
    <x v="5"/>
    <x v="5"/>
    <x v="0"/>
    <x v="1"/>
    <n v="0.11"/>
    <s v="6:00-22:00"/>
    <s v="6:00-22:00"/>
    <d v="1899-12-30T16:04:48"/>
    <n v="14.56"/>
    <n v="90"/>
    <s v="Ionity"/>
    <n v="150"/>
    <s v="CHAdeMO, Type 2"/>
    <n v="2022"/>
    <s v="No"/>
    <n v="3.7"/>
    <n v="5"/>
    <s v="Monthly"/>
  </r>
  <r>
    <s v="EVS01510"/>
    <n v="25.389136000000001"/>
    <n v="55.322484000000003"/>
    <s v="2909 Dubai Ave"/>
    <x v="12"/>
    <x v="11"/>
    <x v="3"/>
    <x v="1"/>
    <n v="0.34"/>
    <s v="9:00-18:00"/>
    <s v="9:00-18:00"/>
    <d v="1899-12-30T08:52:48"/>
    <n v="9.08"/>
    <n v="38"/>
    <s v="Tesla"/>
    <n v="50"/>
    <s v="Type 2"/>
    <n v="2012"/>
    <s v="Yes"/>
    <n v="4"/>
    <n v="2"/>
    <s v="Annually"/>
  </r>
  <r>
    <s v="EVS01512"/>
    <n v="37.860244000000002"/>
    <n v="-122.497435"/>
    <s v="6466 San Francisco Ave"/>
    <x v="5"/>
    <x v="5"/>
    <x v="0"/>
    <x v="1"/>
    <n v="0.39"/>
    <s v="9:00-18:00"/>
    <s v="9:00-18:00"/>
    <d v="1899-12-30T08:52:48"/>
    <n v="16.13"/>
    <n v="65"/>
    <s v="EVgo"/>
    <n v="350"/>
    <s v="CCS"/>
    <n v="2022"/>
    <s v="No"/>
    <n v="4.5"/>
    <n v="10"/>
    <s v="Annually"/>
  </r>
  <r>
    <s v="EVS01515"/>
    <n v="13.773682000000001"/>
    <n v="100.41021000000001"/>
    <s v="7387 Bangkok Ave"/>
    <x v="4"/>
    <x v="4"/>
    <x v="3"/>
    <x v="1"/>
    <n v="0.18"/>
    <s v="6:00-22:00"/>
    <s v="6:00-22:00"/>
    <d v="1899-12-30T16:04:48"/>
    <n v="1.93"/>
    <n v="24"/>
    <s v="Tesla"/>
    <n v="150"/>
    <s v="Tesla"/>
    <n v="2017"/>
    <s v="Yes"/>
    <n v="3.1"/>
    <n v="10"/>
    <s v="Quarterly"/>
  </r>
  <r>
    <s v="EVS01516"/>
    <n v="37.747318"/>
    <n v="-122.304214"/>
    <s v="2610 San Francisco Ave"/>
    <x v="5"/>
    <x v="5"/>
    <x v="0"/>
    <x v="1"/>
    <n v="0.24"/>
    <d v="2025-07-24T00:00:00"/>
    <s v="9.00-21.00"/>
    <d v="1900-01-11T00:00:00"/>
    <n v="7.07"/>
    <n v="64"/>
    <s v="Tesla"/>
    <n v="150"/>
    <s v="CHAdeMO, CCS"/>
    <n v="2021"/>
    <s v="Yes"/>
    <n v="3"/>
    <n v="10"/>
    <s v="Annually"/>
  </r>
  <r>
    <s v="EVS01518"/>
    <n v="52.534593000000001"/>
    <n v="13.335565000000001"/>
    <s v="2553 Berlin Ave"/>
    <x v="3"/>
    <x v="3"/>
    <x v="1"/>
    <x v="1"/>
    <n v="0.33"/>
    <d v="2025-07-24T00:00:00"/>
    <s v="9.00-21.00"/>
    <d v="1900-01-11T00:00:00"/>
    <n v="7.88"/>
    <n v="68"/>
    <s v="EVgo"/>
    <n v="350"/>
    <s v="Tesla"/>
    <n v="2015"/>
    <s v="Yes"/>
    <n v="4.0999999999999996"/>
    <n v="10"/>
    <s v="Monthly"/>
  </r>
  <r>
    <s v="EVS01522"/>
    <n v="-33.716408000000001"/>
    <n v="18.457636999999998"/>
    <s v="5914 Cape Town Ave"/>
    <x v="14"/>
    <x v="13"/>
    <x v="7"/>
    <x v="1"/>
    <n v="0.4"/>
    <s v="9:00-18:00"/>
    <s v="9:00-18:00"/>
    <d v="1899-12-30T08:52:48"/>
    <n v="19.68"/>
    <n v="40"/>
    <s v="Tesla"/>
    <n v="150"/>
    <s v="Type 2, CHAdeMO"/>
    <n v="2023"/>
    <s v="Yes"/>
    <n v="4.7"/>
    <n v="5"/>
    <s v="Annually"/>
  </r>
  <r>
    <s v="EVS01523"/>
    <n v="34.104737"/>
    <n v="-118.31373000000001"/>
    <s v="7364 Los Angeles Ave"/>
    <x v="16"/>
    <x v="5"/>
    <x v="0"/>
    <x v="1"/>
    <n v="0.38"/>
    <d v="2025-07-24T00:00:00"/>
    <s v="9.00-21.00"/>
    <d v="1900-01-11T00:00:00"/>
    <n v="10.25"/>
    <n v="85"/>
    <s v="EVgo"/>
    <n v="22"/>
    <s v="Type 2, CCS"/>
    <n v="2013"/>
    <s v="No"/>
    <n v="4.0999999999999996"/>
    <n v="3"/>
    <s v="Quarterly"/>
  </r>
  <r>
    <s v="EVS01525"/>
    <n v="13.771172999999999"/>
    <n v="100.465172"/>
    <s v="1556 Bangkok Ave"/>
    <x v="4"/>
    <x v="4"/>
    <x v="3"/>
    <x v="1"/>
    <n v="0.14000000000000001"/>
    <d v="2025-07-24T00:00:00"/>
    <s v="9.00-21.00"/>
    <d v="1900-01-11T00:00:00"/>
    <n v="18.100000000000001"/>
    <n v="15"/>
    <s v="Greenlots"/>
    <n v="350"/>
    <s v="CCS"/>
    <n v="2016"/>
    <s v="Yes"/>
    <n v="4.7"/>
    <n v="10"/>
    <s v="Annually"/>
  </r>
  <r>
    <s v="EVS01527"/>
    <n v="19.568667999999999"/>
    <n v="-99.032571000000004"/>
    <s v="5409 Mexico City Ave"/>
    <x v="17"/>
    <x v="14"/>
    <x v="0"/>
    <x v="1"/>
    <n v="0.1"/>
    <s v="6:00-22:00"/>
    <s v="6:00-22:00"/>
    <d v="1899-12-30T16:04:48"/>
    <n v="3.29"/>
    <n v="61"/>
    <s v="EVgo"/>
    <n v="350"/>
    <s v="CHAdeMO, Type 2"/>
    <n v="2012"/>
    <s v="No"/>
    <n v="3.6"/>
    <n v="10"/>
    <s v="Annually"/>
  </r>
  <r>
    <s v="EVS01528"/>
    <n v="18.924582000000001"/>
    <n v="72.997887000000006"/>
    <s v="5633 Mumbai Ave"/>
    <x v="13"/>
    <x v="12"/>
    <x v="3"/>
    <x v="1"/>
    <n v="0.23"/>
    <s v="6:00-22:00"/>
    <s v="6:00-22:00"/>
    <d v="1899-12-30T16:04:48"/>
    <n v="7.63"/>
    <n v="95"/>
    <s v="Greenlots"/>
    <n v="50"/>
    <s v="CHAdeMO"/>
    <n v="2017"/>
    <s v="No"/>
    <n v="3.5"/>
    <n v="9"/>
    <s v="Quarterly"/>
  </r>
  <r>
    <s v="EVS01530"/>
    <n v="18.964283000000002"/>
    <n v="72.805565000000001"/>
    <s v="4332 Mumbai Ave"/>
    <x v="13"/>
    <x v="12"/>
    <x v="3"/>
    <x v="1"/>
    <n v="0.28999999999999998"/>
    <d v="2025-07-24T00:00:00"/>
    <s v="9.00-21.00"/>
    <d v="1900-01-11T00:00:00"/>
    <n v="17.45"/>
    <n v="58"/>
    <s v="Tesla"/>
    <n v="50"/>
    <s v="Type 2, CCS"/>
    <n v="2013"/>
    <s v="Yes"/>
    <n v="4.5"/>
    <n v="2"/>
    <s v="Annually"/>
  </r>
  <r>
    <s v="EVS01533"/>
    <n v="19.191936999999999"/>
    <n v="72.876199999999997"/>
    <s v="7072 Mumbai Ave"/>
    <x v="13"/>
    <x v="12"/>
    <x v="3"/>
    <x v="1"/>
    <n v="0.19"/>
    <s v="9:00-18:00"/>
    <s v="9:00-18:00"/>
    <d v="1899-12-30T08:52:48"/>
    <n v="9.8800000000000008"/>
    <n v="75"/>
    <s v="EVgo"/>
    <n v="50"/>
    <s v="Type 2"/>
    <n v="2023"/>
    <s v="No"/>
    <n v="3.3"/>
    <n v="2"/>
    <s v="Monthly"/>
  </r>
  <r>
    <s v="EVS01535"/>
    <n v="34.164724999999997"/>
    <n v="-118.38453"/>
    <s v="3729 Los Angeles Ave"/>
    <x v="16"/>
    <x v="5"/>
    <x v="0"/>
    <x v="1"/>
    <n v="0.32"/>
    <d v="2025-07-24T00:00:00"/>
    <s v="9.00-21.00"/>
    <d v="1900-01-11T00:00:00"/>
    <n v="14.68"/>
    <n v="70"/>
    <s v="EVgo"/>
    <n v="50"/>
    <s v="CHAdeMO, Tesla"/>
    <n v="2016"/>
    <s v="Yes"/>
    <n v="3.4"/>
    <n v="10"/>
    <s v="Annually"/>
  </r>
  <r>
    <s v="EVS01538"/>
    <n v="13.832307999999999"/>
    <n v="100.585172"/>
    <s v="4274 Bangkok Ave"/>
    <x v="4"/>
    <x v="4"/>
    <x v="3"/>
    <x v="1"/>
    <n v="0.47"/>
    <s v="9:00-18:00"/>
    <s v="9:00-18:00"/>
    <d v="1899-12-30T08:52:48"/>
    <n v="19.61"/>
    <n v="47"/>
    <s v="EVgo"/>
    <n v="50"/>
    <s v="CHAdeMO, Type 2"/>
    <n v="2021"/>
    <s v="Yes"/>
    <n v="3.8"/>
    <n v="8"/>
    <s v="Annually"/>
  </r>
  <r>
    <s v="EVS01539"/>
    <n v="13.840795999999999"/>
    <n v="100.416977"/>
    <s v="9731 Bangkok Ave"/>
    <x v="4"/>
    <x v="4"/>
    <x v="3"/>
    <x v="1"/>
    <n v="0.46"/>
    <d v="2025-07-24T00:00:00"/>
    <s v="9.00-21.00"/>
    <d v="1900-01-11T00:00:00"/>
    <n v="8.92"/>
    <n v="86"/>
    <s v="ChargePoint"/>
    <n v="150"/>
    <s v="Type 2"/>
    <n v="2010"/>
    <s v="Yes"/>
    <n v="3.9"/>
    <n v="5"/>
    <s v="Quarterly"/>
  </r>
  <r>
    <s v="EVS01542"/>
    <n v="37.658296999999997"/>
    <n v="126.997373"/>
    <s v="2825 Seoul Ave"/>
    <x v="6"/>
    <x v="6"/>
    <x v="3"/>
    <x v="1"/>
    <n v="0.11"/>
    <s v="6:00-22:00"/>
    <s v="6:00-22:00"/>
    <d v="1899-12-30T16:04:48"/>
    <n v="15.65"/>
    <n v="78"/>
    <s v="Greenlots"/>
    <n v="350"/>
    <s v="Tesla, Type 2"/>
    <n v="2021"/>
    <s v="Yes"/>
    <n v="4.0999999999999996"/>
    <n v="10"/>
    <s v="Annually"/>
  </r>
  <r>
    <s v="EVS01559"/>
    <n v="-23.566638999999999"/>
    <n v="-46.54522"/>
    <s v="7305 SÃ£o Paulo Ave"/>
    <x v="8"/>
    <x v="7"/>
    <x v="4"/>
    <x v="1"/>
    <n v="0.38"/>
    <d v="2025-07-24T00:00:00"/>
    <s v="9.00-21.00"/>
    <d v="1900-01-11T00:00:00"/>
    <n v="10.02"/>
    <n v="37"/>
    <s v="Greenlots"/>
    <n v="350"/>
    <s v="Tesla, CCS"/>
    <n v="2016"/>
    <s v="Yes"/>
    <n v="3.1"/>
    <n v="9"/>
    <s v="Monthly"/>
  </r>
  <r>
    <s v="EVS01561"/>
    <n v="46.441566999999999"/>
    <n v="-63.422570999999998"/>
    <s v="6984 Random Rd"/>
    <x v="34"/>
    <x v="20"/>
    <x v="8"/>
    <x v="1"/>
    <n v="0.4"/>
    <s v="6:00-22:00"/>
    <s v="6:00-22:00"/>
    <d v="1899-12-30T16:04:48"/>
    <n v="14.49"/>
    <n v="91"/>
    <s v="Greenlots"/>
    <n v="50"/>
    <s v="CHAdeMO"/>
    <n v="2019"/>
    <s v="Yes"/>
    <n v="3.5"/>
    <n v="7"/>
    <s v="Annually"/>
  </r>
  <r>
    <s v="EVS01562"/>
    <n v="37.542575999999997"/>
    <n v="126.963103"/>
    <s v="8860 Seoul Ave"/>
    <x v="6"/>
    <x v="6"/>
    <x v="3"/>
    <x v="1"/>
    <n v="0.11"/>
    <s v="6:00-22:00"/>
    <s v="6:00-22:00"/>
    <d v="1899-12-30T16:04:48"/>
    <n v="4.13"/>
    <n v="70"/>
    <s v="Ionity"/>
    <n v="350"/>
    <s v="CCS"/>
    <n v="2013"/>
    <s v="Yes"/>
    <n v="4"/>
    <n v="1"/>
    <s v="Quarterly"/>
  </r>
  <r>
    <s v="EVS01563"/>
    <n v="37.608479000000003"/>
    <n v="126.956881"/>
    <s v="9497 Seoul Ave"/>
    <x v="6"/>
    <x v="6"/>
    <x v="3"/>
    <x v="1"/>
    <n v="0.4"/>
    <s v="6:00-22:00"/>
    <s v="6:00-22:00"/>
    <d v="1899-12-30T16:04:48"/>
    <n v="5.88"/>
    <n v="96"/>
    <s v="Ionity"/>
    <n v="22"/>
    <s v="Tesla, CCS"/>
    <n v="2018"/>
    <s v="Yes"/>
    <n v="3.6"/>
    <n v="9"/>
    <s v="Monthly"/>
  </r>
  <r>
    <s v="EVS01565"/>
    <n v="25.295527"/>
    <n v="55.280189"/>
    <s v="3418 Dubai Ave"/>
    <x v="12"/>
    <x v="11"/>
    <x v="3"/>
    <x v="1"/>
    <n v="0.37"/>
    <d v="2025-07-24T00:00:00"/>
    <s v="9.00-21.00"/>
    <d v="1900-01-11T00:00:00"/>
    <n v="19.440000000000001"/>
    <n v="82"/>
    <s v="EVgo"/>
    <n v="22"/>
    <s v="CHAdeMO"/>
    <n v="2021"/>
    <s v="No"/>
    <n v="4.0999999999999996"/>
    <n v="3"/>
    <s v="Quarterly"/>
  </r>
  <r>
    <s v="EVS01569"/>
    <n v="55.753785000000001"/>
    <n v="37.691105999999998"/>
    <s v="5782 Moscow Ave"/>
    <x v="1"/>
    <x v="1"/>
    <x v="1"/>
    <x v="1"/>
    <n v="0.22"/>
    <s v="6:00-22:00"/>
    <s v="6:00-22:00"/>
    <d v="1899-12-30T16:04:48"/>
    <n v="9.4499999999999993"/>
    <n v="15"/>
    <s v="Ionity"/>
    <n v="150"/>
    <s v="Type 2, Tesla"/>
    <n v="2012"/>
    <s v="No"/>
    <n v="4"/>
    <n v="10"/>
    <s v="Quarterly"/>
  </r>
  <r>
    <s v="EVS01576"/>
    <n v="39.806120999999997"/>
    <n v="116.43977700000001"/>
    <s v="9124 Beijing Ave"/>
    <x v="10"/>
    <x v="9"/>
    <x v="3"/>
    <x v="1"/>
    <n v="0.36"/>
    <d v="2025-07-24T00:00:00"/>
    <s v="9.00-21.00"/>
    <d v="1900-01-11T00:00:00"/>
    <n v="4.05"/>
    <n v="76"/>
    <s v="Tesla"/>
    <n v="150"/>
    <s v="Type 2"/>
    <n v="2013"/>
    <s v="No"/>
    <n v="4.3"/>
    <n v="10"/>
    <s v="Quarterly"/>
  </r>
  <r>
    <s v="EVS01577"/>
    <n v="13.862803"/>
    <n v="100.41178499999999"/>
    <s v="3022 Bangkok Ave"/>
    <x v="4"/>
    <x v="4"/>
    <x v="3"/>
    <x v="1"/>
    <n v="0.25"/>
    <s v="9:00-18:00"/>
    <s v="9:00-18:00"/>
    <d v="1899-12-30T08:52:48"/>
    <n v="17.12"/>
    <n v="32"/>
    <s v="Ionity"/>
    <n v="22"/>
    <s v="Type 2"/>
    <n v="2010"/>
    <s v="Yes"/>
    <n v="3.5"/>
    <n v="8"/>
    <s v="Annually"/>
  </r>
  <r>
    <s v="EVS01578"/>
    <n v="34.166528"/>
    <n v="-118.340638"/>
    <s v="7982 Los Angeles Ave"/>
    <x v="16"/>
    <x v="5"/>
    <x v="0"/>
    <x v="1"/>
    <n v="0.19"/>
    <s v="6:00-22:00"/>
    <s v="6:00-22:00"/>
    <d v="1899-12-30T16:04:48"/>
    <n v="2.93"/>
    <n v="24"/>
    <s v="Ionity"/>
    <n v="50"/>
    <s v="Type 2, CCS"/>
    <n v="2020"/>
    <s v="Yes"/>
    <n v="4.7"/>
    <n v="4"/>
    <s v="Quarterly"/>
  </r>
  <r>
    <s v="EVS01581"/>
    <n v="-26.993490999999999"/>
    <n v="-141.98362700000001"/>
    <s v="4579 Random Rd"/>
    <x v="11"/>
    <x v="10"/>
    <x v="6"/>
    <x v="1"/>
    <n v="0.41"/>
    <d v="2025-07-24T00:00:00"/>
    <s v="9.00-21.00"/>
    <d v="1900-01-11T00:00:00"/>
    <n v="11.8"/>
    <n v="54"/>
    <s v="Tesla"/>
    <n v="350"/>
    <s v="Tesla, CCS"/>
    <n v="2022"/>
    <s v="Yes"/>
    <n v="4.5999999999999996"/>
    <n v="6"/>
    <s v="Quarterly"/>
  </r>
  <r>
    <s v="EVS01584"/>
    <n v="34.170313999999998"/>
    <n v="-118.25586300000001"/>
    <s v="5566 Los Angeles Ave"/>
    <x v="16"/>
    <x v="5"/>
    <x v="0"/>
    <x v="1"/>
    <n v="0.32"/>
    <d v="2025-07-24T00:00:00"/>
    <s v="9.00-21.00"/>
    <d v="1900-01-11T00:00:00"/>
    <n v="4.82"/>
    <n v="40"/>
    <s v="Tesla"/>
    <n v="350"/>
    <s v="Tesla"/>
    <n v="2023"/>
    <s v="Yes"/>
    <n v="3.1"/>
    <n v="2"/>
    <s v="Quarterly"/>
  </r>
  <r>
    <s v="EVS01589"/>
    <n v="52.490957000000002"/>
    <n v="13.466151"/>
    <s v="8123 Berlin Ave"/>
    <x v="3"/>
    <x v="3"/>
    <x v="1"/>
    <x v="1"/>
    <n v="0.26"/>
    <d v="2025-07-24T00:00:00"/>
    <s v="9.00-21.00"/>
    <d v="1900-01-11T00:00:00"/>
    <n v="18.43"/>
    <n v="88"/>
    <s v="Ionity"/>
    <n v="22"/>
    <s v="CHAdeMO, CCS"/>
    <n v="2014"/>
    <s v="Yes"/>
    <n v="3.1"/>
    <n v="7"/>
    <s v="Annually"/>
  </r>
  <r>
    <s v="EVS01590"/>
    <n v="13.810162"/>
    <n v="100.507777"/>
    <s v="3939 Bangkok Ave"/>
    <x v="4"/>
    <x v="4"/>
    <x v="3"/>
    <x v="1"/>
    <n v="0.34"/>
    <d v="2025-07-24T00:00:00"/>
    <s v="9.00-21.00"/>
    <d v="1900-01-11T00:00:00"/>
    <n v="14.53"/>
    <n v="13"/>
    <s v="Ionity"/>
    <n v="350"/>
    <s v="Tesla, CCS"/>
    <n v="2022"/>
    <s v="Yes"/>
    <n v="3.7"/>
    <n v="1"/>
    <s v="Annually"/>
  </r>
  <r>
    <s v="EVS01591"/>
    <n v="-85.695299000000006"/>
    <n v="36.497062"/>
    <s v="7165 Random Rd"/>
    <x v="19"/>
    <x v="2"/>
    <x v="2"/>
    <x v="1"/>
    <n v="0.27"/>
    <d v="2025-07-24T00:00:00"/>
    <s v="9.00-21.00"/>
    <d v="1900-01-11T00:00:00"/>
    <n v="5.12"/>
    <n v="12"/>
    <s v="ChargePoint"/>
    <n v="350"/>
    <s v="Tesla, CCS"/>
    <n v="2021"/>
    <s v="Yes"/>
    <n v="3.4"/>
    <n v="2"/>
    <s v="Quarterly"/>
  </r>
  <r>
    <s v="EVS01592"/>
    <n v="-33.744746999999997"/>
    <n v="18.539152999999999"/>
    <s v="6339 Cape Town Ave"/>
    <x v="14"/>
    <x v="13"/>
    <x v="7"/>
    <x v="1"/>
    <n v="0.3"/>
    <s v="9:00-18:00"/>
    <s v="9:00-18:00"/>
    <d v="1899-12-30T08:52:48"/>
    <n v="2.93"/>
    <n v="76"/>
    <s v="ChargePoint"/>
    <n v="350"/>
    <s v="CCS, Tesla"/>
    <n v="2018"/>
    <s v="Yes"/>
    <n v="4.4000000000000004"/>
    <n v="6"/>
    <s v="Quarterly"/>
  </r>
  <r>
    <s v="EVS01595"/>
    <n v="37.736260999999999"/>
    <n v="-122.49486899999999"/>
    <s v="5324 San Francisco Ave"/>
    <x v="5"/>
    <x v="5"/>
    <x v="0"/>
    <x v="1"/>
    <n v="0.27"/>
    <s v="6:00-22:00"/>
    <s v="6:00-22:00"/>
    <d v="1899-12-30T16:04:48"/>
    <n v="13.32"/>
    <n v="61"/>
    <s v="ChargePoint"/>
    <n v="350"/>
    <s v="Tesla, CCS"/>
    <n v="2011"/>
    <s v="No"/>
    <n v="3.3"/>
    <n v="6"/>
    <s v="Quarterly"/>
  </r>
  <r>
    <s v="EVS01598"/>
    <n v="-23.532333000000001"/>
    <n v="-46.588917000000002"/>
    <s v="2383 SÃ£o Paulo Ave"/>
    <x v="8"/>
    <x v="7"/>
    <x v="4"/>
    <x v="1"/>
    <n v="0.49"/>
    <s v="6:00-22:00"/>
    <s v="6:00-22:00"/>
    <d v="1899-12-30T16:04:48"/>
    <n v="15.4"/>
    <n v="90"/>
    <s v="Ionity"/>
    <n v="150"/>
    <s v="CHAdeMO, Type 2"/>
    <n v="2023"/>
    <s v="Yes"/>
    <n v="3.8"/>
    <n v="3"/>
    <s v="Monthly"/>
  </r>
  <r>
    <s v="EVS01599"/>
    <n v="37.641334999999998"/>
    <n v="126.97303700000001"/>
    <s v="5940 Seoul Ave"/>
    <x v="6"/>
    <x v="6"/>
    <x v="3"/>
    <x v="1"/>
    <n v="0.25"/>
    <s v="9:00-18:00"/>
    <s v="9:00-18:00"/>
    <d v="1899-12-30T08:52:48"/>
    <n v="13.66"/>
    <n v="67"/>
    <s v="Tesla"/>
    <n v="22"/>
    <s v="Type 2"/>
    <n v="2018"/>
    <s v="Yes"/>
    <n v="3.2"/>
    <n v="5"/>
    <s v="Quarterly"/>
  </r>
  <r>
    <s v="EVS01600"/>
    <n v="25.223986"/>
    <n v="55.315317999999998"/>
    <s v="3222 Dubai Ave"/>
    <x v="12"/>
    <x v="11"/>
    <x v="3"/>
    <x v="1"/>
    <n v="0.33"/>
    <s v="9:00-18:00"/>
    <s v="9:00-18:00"/>
    <d v="1899-12-30T08:52:48"/>
    <n v="8.25"/>
    <n v="65"/>
    <s v="ChargePoint"/>
    <n v="150"/>
    <s v="CCS, Tesla"/>
    <n v="2018"/>
    <s v="Yes"/>
    <n v="4.2"/>
    <n v="9"/>
    <s v="Monthly"/>
  </r>
  <r>
    <s v="EVS01601"/>
    <n v="47.991905000000003"/>
    <n v="-146.65684099999999"/>
    <s v="968 Random Rd"/>
    <x v="11"/>
    <x v="10"/>
    <x v="6"/>
    <x v="1"/>
    <n v="0.35"/>
    <d v="2025-07-24T00:00:00"/>
    <s v="9.00-21.00"/>
    <d v="1900-01-11T00:00:00"/>
    <n v="8.9700000000000006"/>
    <n v="60"/>
    <s v="ChargePoint"/>
    <n v="350"/>
    <s v="CCS"/>
    <n v="2015"/>
    <s v="Yes"/>
    <n v="3.6"/>
    <n v="6"/>
    <s v="Annually"/>
  </r>
  <r>
    <s v="EVS01602"/>
    <n v="34.07302"/>
    <n v="-118.38052500000001"/>
    <s v="2854 Los Angeles Ave"/>
    <x v="16"/>
    <x v="5"/>
    <x v="0"/>
    <x v="1"/>
    <n v="0.41"/>
    <s v="9:00-18:00"/>
    <s v="9:00-18:00"/>
    <d v="1899-12-30T08:52:48"/>
    <n v="14.57"/>
    <n v="98"/>
    <s v="EVgo"/>
    <n v="50"/>
    <s v="CHAdeMO, CCS"/>
    <n v="2023"/>
    <s v="No"/>
    <n v="4.3"/>
    <n v="5"/>
    <s v="Annually"/>
  </r>
  <r>
    <s v="EVS01608"/>
    <n v="37.808492999999999"/>
    <n v="-122.301478"/>
    <s v="6440 San Francisco Ave"/>
    <x v="5"/>
    <x v="5"/>
    <x v="0"/>
    <x v="1"/>
    <n v="0.42"/>
    <s v="9:00-18:00"/>
    <s v="9:00-18:00"/>
    <d v="1899-12-30T08:52:48"/>
    <n v="18.059999999999999"/>
    <n v="96"/>
    <s v="ChargePoint"/>
    <n v="350"/>
    <s v="Tesla"/>
    <n v="2023"/>
    <s v="No"/>
    <n v="4.2"/>
    <n v="5"/>
    <s v="Quarterly"/>
  </r>
  <r>
    <s v="EVS01614"/>
    <n v="41.960445999999997"/>
    <n v="-87.683588999999998"/>
    <s v="4946 Chicago Ave"/>
    <x v="7"/>
    <x v="5"/>
    <x v="0"/>
    <x v="1"/>
    <n v="0.3"/>
    <s v="6:00-22:00"/>
    <s v="6:00-22:00"/>
    <d v="1899-12-30T16:04:48"/>
    <n v="1.06"/>
    <n v="23"/>
    <s v="ChargePoint"/>
    <n v="22"/>
    <s v="Tesla, CHAdeMO"/>
    <n v="2015"/>
    <s v="No"/>
    <n v="3.9"/>
    <n v="6"/>
    <s v="Annually"/>
  </r>
  <r>
    <s v="EVS01616"/>
    <n v="13.876574"/>
    <n v="100.533108"/>
    <s v="5538 Bangkok Ave"/>
    <x v="4"/>
    <x v="4"/>
    <x v="3"/>
    <x v="1"/>
    <n v="0.16"/>
    <s v="9:00-18:00"/>
    <s v="9:00-18:00"/>
    <d v="1899-12-30T08:52:48"/>
    <n v="13.87"/>
    <n v="89"/>
    <s v="Tesla"/>
    <n v="22"/>
    <s v="Type 2"/>
    <n v="2017"/>
    <s v="Yes"/>
    <n v="4.5"/>
    <n v="1"/>
    <s v="Monthly"/>
  </r>
  <r>
    <s v="EVS01620"/>
    <n v="37.791589000000002"/>
    <n v="-122.42845"/>
    <s v="5876 San Francisco Ave"/>
    <x v="5"/>
    <x v="5"/>
    <x v="0"/>
    <x v="1"/>
    <n v="0.27"/>
    <s v="6:00-22:00"/>
    <s v="6:00-22:00"/>
    <d v="1899-12-30T16:04:48"/>
    <n v="5.73"/>
    <n v="18"/>
    <s v="Ionity"/>
    <n v="22"/>
    <s v="Type 2, CCS"/>
    <n v="2012"/>
    <s v="No"/>
    <n v="4"/>
    <n v="1"/>
    <s v="Quarterly"/>
  </r>
  <r>
    <s v="EVS01625"/>
    <n v="34.154770999999997"/>
    <n v="-118.39778699999999"/>
    <s v="8842 Los Angeles Ave"/>
    <x v="16"/>
    <x v="5"/>
    <x v="0"/>
    <x v="1"/>
    <n v="0.26"/>
    <s v="9:00-18:00"/>
    <s v="9:00-18:00"/>
    <d v="1899-12-30T08:52:48"/>
    <n v="7.36"/>
    <n v="55"/>
    <s v="EVgo"/>
    <n v="150"/>
    <s v="CCS"/>
    <n v="2023"/>
    <s v="No"/>
    <n v="4.5"/>
    <n v="8"/>
    <s v="Monthly"/>
  </r>
  <r>
    <s v="EVS01626"/>
    <n v="55.762689999999999"/>
    <n v="37.527146999999999"/>
    <s v="9582 Moscow Ave"/>
    <x v="1"/>
    <x v="1"/>
    <x v="1"/>
    <x v="1"/>
    <n v="0.38"/>
    <s v="9:00-18:00"/>
    <s v="9:00-18:00"/>
    <d v="1899-12-30T08:52:48"/>
    <n v="18.78"/>
    <n v="25"/>
    <s v="ChargePoint"/>
    <n v="22"/>
    <s v="Tesla, CCS"/>
    <n v="2015"/>
    <s v="Yes"/>
    <n v="3.8"/>
    <n v="7"/>
    <s v="Annually"/>
  </r>
  <r>
    <s v="EVS01634"/>
    <n v="-23.643986999999999"/>
    <n v="-46.688234999999999"/>
    <s v="8415 SÃ£o Paulo Ave"/>
    <x v="8"/>
    <x v="7"/>
    <x v="4"/>
    <x v="1"/>
    <n v="0.15"/>
    <d v="2025-07-24T00:00:00"/>
    <s v="9.00-21.00"/>
    <d v="1900-01-11T00:00:00"/>
    <n v="18.829999999999998"/>
    <n v="62"/>
    <s v="ChargePoint"/>
    <n v="150"/>
    <s v="Tesla, CHAdeMO"/>
    <n v="2015"/>
    <s v="No"/>
    <n v="3.1"/>
    <n v="6"/>
    <s v="Quarterly"/>
  </r>
  <r>
    <s v="EVS01635"/>
    <n v="-33.873435000000001"/>
    <n v="18.471515"/>
    <s v="5954 Cape Town Ave"/>
    <x v="14"/>
    <x v="13"/>
    <x v="7"/>
    <x v="1"/>
    <n v="0.19"/>
    <s v="9:00-18:00"/>
    <s v="9:00-18:00"/>
    <d v="1899-12-30T08:52:48"/>
    <n v="17.600000000000001"/>
    <n v="81"/>
    <s v="Greenlots"/>
    <n v="22"/>
    <s v="CCS"/>
    <n v="2010"/>
    <s v="Yes"/>
    <n v="4.0999999999999996"/>
    <n v="3"/>
    <s v="Annually"/>
  </r>
  <r>
    <s v="EVS01636"/>
    <n v="43.663831999999999"/>
    <n v="-79.449369000000004"/>
    <s v="9791 Toronto Ave"/>
    <x v="0"/>
    <x v="0"/>
    <x v="0"/>
    <x v="1"/>
    <n v="0.24"/>
    <s v="6:00-22:00"/>
    <s v="6:00-22:00"/>
    <d v="1899-12-30T16:04:48"/>
    <n v="10.8"/>
    <n v="17"/>
    <s v="EVgo"/>
    <n v="22"/>
    <s v="CCS, Type 2"/>
    <n v="2015"/>
    <s v="Yes"/>
    <n v="4.8"/>
    <n v="6"/>
    <s v="Quarterly"/>
  </r>
  <r>
    <s v="EVS01637"/>
    <n v="-33.777360999999999"/>
    <n v="18.463545"/>
    <s v="2566 Cape Town Ave"/>
    <x v="14"/>
    <x v="13"/>
    <x v="7"/>
    <x v="1"/>
    <n v="0.25"/>
    <d v="2025-07-24T00:00:00"/>
    <s v="9.00-21.00"/>
    <d v="1900-01-11T00:00:00"/>
    <n v="9.34"/>
    <n v="45"/>
    <s v="Greenlots"/>
    <n v="50"/>
    <s v="Type 2"/>
    <n v="2020"/>
    <s v="No"/>
    <n v="3.2"/>
    <n v="7"/>
    <s v="Monthly"/>
  </r>
  <r>
    <s v="EVS01639"/>
    <n v="34.089481999999997"/>
    <n v="-118.342893"/>
    <s v="6464 Los Angeles Ave"/>
    <x v="16"/>
    <x v="5"/>
    <x v="0"/>
    <x v="1"/>
    <n v="0.44"/>
    <s v="6:00-22:00"/>
    <s v="6:00-22:00"/>
    <d v="1899-12-30T16:04:48"/>
    <n v="8.57"/>
    <n v="39"/>
    <s v="EVgo"/>
    <n v="350"/>
    <s v="Type 2"/>
    <n v="2011"/>
    <s v="Yes"/>
    <n v="4.0999999999999996"/>
    <n v="8"/>
    <s v="Monthly"/>
  </r>
  <r>
    <s v="EVS01641"/>
    <n v="12.318994"/>
    <n v="146.24528900000001"/>
    <s v="8910 Random Rd"/>
    <x v="11"/>
    <x v="10"/>
    <x v="6"/>
    <x v="1"/>
    <n v="0.25"/>
    <s v="9:00-18:00"/>
    <s v="9:00-18:00"/>
    <d v="1899-12-30T08:52:48"/>
    <n v="7.73"/>
    <n v="70"/>
    <s v="Tesla"/>
    <n v="150"/>
    <s v="CHAdeMO, Type 2"/>
    <n v="2019"/>
    <s v="Yes"/>
    <n v="4.3"/>
    <n v="6"/>
    <s v="Monthly"/>
  </r>
  <r>
    <s v="EVS01646"/>
    <n v="19.065798999999998"/>
    <n v="72.825971999999993"/>
    <s v="7783 Mumbai Ave"/>
    <x v="13"/>
    <x v="12"/>
    <x v="3"/>
    <x v="1"/>
    <n v="0.23"/>
    <s v="9:00-18:00"/>
    <s v="9:00-18:00"/>
    <d v="1899-12-30T08:52:48"/>
    <n v="10.62"/>
    <n v="94"/>
    <s v="EVgo"/>
    <n v="22"/>
    <s v="CHAdeMO, Type 2"/>
    <n v="2012"/>
    <s v="Yes"/>
    <n v="4.0999999999999996"/>
    <n v="8"/>
    <s v="Annually"/>
  </r>
  <r>
    <s v="EVS01648"/>
    <n v="55.722518999999998"/>
    <n v="37.684201999999999"/>
    <s v="6504 Moscow Ave"/>
    <x v="1"/>
    <x v="1"/>
    <x v="1"/>
    <x v="1"/>
    <n v="0.49"/>
    <d v="2025-07-24T00:00:00"/>
    <s v="9.00-21.00"/>
    <d v="1900-01-11T00:00:00"/>
    <n v="1.61"/>
    <n v="21"/>
    <s v="Tesla"/>
    <n v="350"/>
    <s v="CCS, Tesla"/>
    <n v="2023"/>
    <s v="Yes"/>
    <n v="4.5"/>
    <n v="5"/>
    <s v="Annually"/>
  </r>
  <r>
    <s v="EVS01653"/>
    <n v="37.686700000000002"/>
    <n v="126.988878"/>
    <s v="9460 Seoul Ave"/>
    <x v="6"/>
    <x v="6"/>
    <x v="3"/>
    <x v="1"/>
    <n v="0.17"/>
    <s v="9:00-18:00"/>
    <s v="9:00-18:00"/>
    <d v="1899-12-30T08:52:48"/>
    <n v="4.67"/>
    <n v="89"/>
    <s v="Greenlots"/>
    <n v="22"/>
    <s v="CCS, Type 2"/>
    <n v="2018"/>
    <s v="Yes"/>
    <n v="4.7"/>
    <n v="6"/>
    <s v="Quarterly"/>
  </r>
  <r>
    <s v="EVS01654"/>
    <n v="13.851525000000001"/>
    <n v="100.55121200000001"/>
    <s v="8426 Bangkok Ave"/>
    <x v="4"/>
    <x v="4"/>
    <x v="3"/>
    <x v="1"/>
    <n v="0.44"/>
    <d v="2025-07-24T00:00:00"/>
    <s v="9.00-21.00"/>
    <d v="1900-01-11T00:00:00"/>
    <n v="14.5"/>
    <n v="67"/>
    <s v="Greenlots"/>
    <n v="350"/>
    <s v="Type 2"/>
    <n v="2017"/>
    <s v="No"/>
    <n v="3.8"/>
    <n v="10"/>
    <s v="Monthly"/>
  </r>
  <r>
    <s v="EVS01656"/>
    <n v="-23.540254999999998"/>
    <n v="-46.666642000000003"/>
    <s v="9619 SÃ£o Paulo Ave"/>
    <x v="8"/>
    <x v="7"/>
    <x v="4"/>
    <x v="1"/>
    <n v="0.32"/>
    <s v="6:00-22:00"/>
    <s v="6:00-22:00"/>
    <d v="1899-12-30T16:04:48"/>
    <n v="8.59"/>
    <n v="89"/>
    <s v="ChargePoint"/>
    <n v="50"/>
    <s v="Type 2, CCS"/>
    <n v="2020"/>
    <s v="No"/>
    <n v="4.0999999999999996"/>
    <n v="10"/>
    <s v="Quarterly"/>
  </r>
  <r>
    <s v="EVS01659"/>
    <n v="37.59111"/>
    <n v="126.95720900000001"/>
    <s v="2209 Seoul Ave"/>
    <x v="6"/>
    <x v="6"/>
    <x v="3"/>
    <x v="1"/>
    <n v="0.41"/>
    <d v="2025-07-24T00:00:00"/>
    <s v="9.00-21.00"/>
    <d v="1900-01-11T00:00:00"/>
    <n v="6.36"/>
    <n v="95"/>
    <s v="ChargePoint"/>
    <n v="150"/>
    <s v="Tesla, CCS"/>
    <n v="2011"/>
    <s v="No"/>
    <n v="3.4"/>
    <n v="6"/>
    <s v="Quarterly"/>
  </r>
  <r>
    <s v="EVS01661"/>
    <n v="84.035706000000005"/>
    <n v="114.687545"/>
    <s v="174 Random Rd"/>
    <x v="19"/>
    <x v="2"/>
    <x v="2"/>
    <x v="1"/>
    <n v="0.18"/>
    <d v="2025-07-24T00:00:00"/>
    <s v="9.00-21.00"/>
    <d v="1900-01-11T00:00:00"/>
    <n v="4.1399999999999997"/>
    <n v="32"/>
    <s v="ChargePoint"/>
    <n v="150"/>
    <s v="Type 2"/>
    <n v="2016"/>
    <s v="No"/>
    <n v="3.4"/>
    <n v="10"/>
    <s v="Quarterly"/>
  </r>
  <r>
    <s v="EVS01665"/>
    <n v="13.883884"/>
    <n v="100.544808"/>
    <s v="1810 Bangkok Ave"/>
    <x v="4"/>
    <x v="4"/>
    <x v="3"/>
    <x v="1"/>
    <n v="0.32"/>
    <s v="6:00-22:00"/>
    <s v="6:00-22:00"/>
    <d v="1899-12-30T16:04:48"/>
    <n v="9.7799999999999994"/>
    <n v="77"/>
    <s v="ChargePoint"/>
    <n v="350"/>
    <s v="CHAdeMO"/>
    <n v="2014"/>
    <s v="No"/>
    <n v="4.7"/>
    <n v="6"/>
    <s v="Annually"/>
  </r>
  <r>
    <s v="EVS01668"/>
    <n v="52.557715999999999"/>
    <n v="13.449199"/>
    <s v="3882 Berlin Ave"/>
    <x v="3"/>
    <x v="3"/>
    <x v="1"/>
    <x v="1"/>
    <n v="0.49"/>
    <s v="6:00-22:00"/>
    <s v="6:00-22:00"/>
    <d v="1899-12-30T16:04:48"/>
    <n v="17.52"/>
    <n v="78"/>
    <s v="Greenlots"/>
    <n v="50"/>
    <s v="CHAdeMO"/>
    <n v="2022"/>
    <s v="Yes"/>
    <n v="3.7"/>
    <n v="5"/>
    <s v="Annually"/>
  </r>
  <r>
    <s v="EVS01673"/>
    <n v="55.715041999999997"/>
    <n v="37.505136999999998"/>
    <s v="8576 Moscow Ave"/>
    <x v="1"/>
    <x v="1"/>
    <x v="1"/>
    <x v="1"/>
    <n v="0.4"/>
    <d v="2025-07-24T00:00:00"/>
    <s v="9.00-21.00"/>
    <d v="1900-01-11T00:00:00"/>
    <n v="10.66"/>
    <n v="37"/>
    <s v="Ionity"/>
    <n v="22"/>
    <s v="CCS, Tesla"/>
    <n v="2016"/>
    <s v="No"/>
    <n v="4.2"/>
    <n v="4"/>
    <s v="Annually"/>
  </r>
  <r>
    <s v="EVS01675"/>
    <n v="52.572004"/>
    <n v="13.462624999999999"/>
    <s v="6199 Berlin Ave"/>
    <x v="3"/>
    <x v="3"/>
    <x v="1"/>
    <x v="1"/>
    <n v="0.15"/>
    <s v="9:00-18:00"/>
    <s v="9:00-18:00"/>
    <d v="1899-12-30T08:52:48"/>
    <n v="6.13"/>
    <n v="53"/>
    <s v="Ionity"/>
    <n v="350"/>
    <s v="CCS, Tesla"/>
    <n v="2020"/>
    <s v="No"/>
    <n v="3.9"/>
    <n v="5"/>
    <s v="Monthly"/>
  </r>
  <r>
    <s v="EVS01676"/>
    <n v="-23.515273000000001"/>
    <n v="-46.505996000000003"/>
    <s v="9857 SÃ£o Paulo Ave"/>
    <x v="8"/>
    <x v="7"/>
    <x v="4"/>
    <x v="1"/>
    <n v="0.21"/>
    <s v="6:00-22:00"/>
    <s v="6:00-22:00"/>
    <d v="1899-12-30T16:04:48"/>
    <n v="16.36"/>
    <n v="12"/>
    <s v="EVgo"/>
    <n v="150"/>
    <s v="CHAdeMO, Type 2"/>
    <n v="2020"/>
    <s v="No"/>
    <n v="4.8"/>
    <n v="9"/>
    <s v="Monthly"/>
  </r>
  <r>
    <s v="EVS01681"/>
    <n v="-69.899045999999998"/>
    <n v="94.575793000000004"/>
    <s v="9084 Random Rd"/>
    <x v="11"/>
    <x v="10"/>
    <x v="6"/>
    <x v="1"/>
    <n v="0.24"/>
    <d v="2025-07-24T00:00:00"/>
    <s v="9.00-21.00"/>
    <d v="1900-01-11T00:00:00"/>
    <n v="6.65"/>
    <n v="93"/>
    <s v="Greenlots"/>
    <n v="150"/>
    <s v="CHAdeMO, Type 2"/>
    <n v="2015"/>
    <s v="No"/>
    <n v="4.8"/>
    <n v="10"/>
    <s v="Quarterly"/>
  </r>
  <r>
    <s v="EVS01682"/>
    <n v="37.584069999999997"/>
    <n v="126.90158099999999"/>
    <s v="6878 Seoul Ave"/>
    <x v="6"/>
    <x v="6"/>
    <x v="3"/>
    <x v="1"/>
    <n v="0.42"/>
    <s v="6:00-22:00"/>
    <s v="6:00-22:00"/>
    <d v="1899-12-30T16:04:48"/>
    <n v="17.72"/>
    <n v="11"/>
    <s v="Ionity"/>
    <n v="150"/>
    <s v="Tesla, CCS"/>
    <n v="2014"/>
    <s v="No"/>
    <n v="4.5"/>
    <n v="5"/>
    <s v="Quarterly"/>
  </r>
  <r>
    <s v="EVS01683"/>
    <n v="13.819715"/>
    <n v="100.587108"/>
    <s v="5760 Bangkok Ave"/>
    <x v="4"/>
    <x v="4"/>
    <x v="3"/>
    <x v="1"/>
    <n v="0.14000000000000001"/>
    <s v="9:00-18:00"/>
    <s v="9:00-18:00"/>
    <d v="1899-12-30T08:52:48"/>
    <n v="10.67"/>
    <n v="21"/>
    <s v="Greenlots"/>
    <n v="350"/>
    <s v="CCS"/>
    <n v="2013"/>
    <s v="Yes"/>
    <n v="3.5"/>
    <n v="6"/>
    <s v="Monthly"/>
  </r>
  <r>
    <s v="EVS01688"/>
    <n v="34.113917999999998"/>
    <n v="-118.214814"/>
    <s v="1101 Los Angeles Ave"/>
    <x v="16"/>
    <x v="5"/>
    <x v="0"/>
    <x v="1"/>
    <n v="0.48"/>
    <s v="6:00-22:00"/>
    <s v="6:00-22:00"/>
    <d v="1899-12-30T16:04:48"/>
    <n v="6.25"/>
    <n v="71"/>
    <s v="EVgo"/>
    <n v="350"/>
    <s v="Type 2, CHAdeMO"/>
    <n v="2019"/>
    <s v="Yes"/>
    <n v="4.0999999999999996"/>
    <n v="7"/>
    <s v="Monthly"/>
  </r>
  <r>
    <s v="EVS01689"/>
    <n v="37.744419000000001"/>
    <n v="-122.44009800000001"/>
    <s v="4371 San Francisco Ave"/>
    <x v="5"/>
    <x v="5"/>
    <x v="0"/>
    <x v="1"/>
    <n v="0.32"/>
    <s v="6:00-22:00"/>
    <s v="6:00-22:00"/>
    <d v="1899-12-30T16:04:48"/>
    <n v="1.48"/>
    <n v="38"/>
    <s v="Greenlots"/>
    <n v="50"/>
    <s v="Tesla, CCS"/>
    <n v="2016"/>
    <s v="Yes"/>
    <n v="3.6"/>
    <n v="2"/>
    <s v="Annually"/>
  </r>
  <r>
    <s v="EVS01691"/>
    <n v="-3.9092069999999999"/>
    <n v="-154.41526400000001"/>
    <s v="8659 Random Rd"/>
    <x v="11"/>
    <x v="10"/>
    <x v="6"/>
    <x v="1"/>
    <n v="0.31"/>
    <s v="9:00-18:00"/>
    <s v="9:00-18:00"/>
    <d v="1899-12-30T08:52:48"/>
    <n v="13.53"/>
    <n v="37"/>
    <s v="Ionity"/>
    <n v="22"/>
    <s v="CHAdeMO"/>
    <n v="2010"/>
    <s v="Yes"/>
    <n v="4.8"/>
    <n v="4"/>
    <s v="Quarterly"/>
  </r>
  <r>
    <s v="EVS01698"/>
    <n v="25.343923"/>
    <n v="55.399799000000002"/>
    <s v="8308 Dubai Ave"/>
    <x v="12"/>
    <x v="11"/>
    <x v="3"/>
    <x v="1"/>
    <n v="0.48"/>
    <s v="6:00-22:00"/>
    <s v="6:00-22:00"/>
    <d v="1899-12-30T16:04:48"/>
    <n v="2.0699999999999998"/>
    <n v="11"/>
    <s v="Tesla"/>
    <n v="22"/>
    <s v="Tesla"/>
    <n v="2022"/>
    <s v="No"/>
    <n v="4.4000000000000004"/>
    <n v="5"/>
    <s v="Quarterly"/>
  </r>
  <r>
    <s v="EVS01701"/>
    <n v="9.9146820000000009"/>
    <n v="-175.06987100000001"/>
    <s v="8963 Random Rd"/>
    <x v="19"/>
    <x v="2"/>
    <x v="2"/>
    <x v="1"/>
    <n v="0.46"/>
    <d v="2025-07-24T00:00:00"/>
    <s v="9.00-21.00"/>
    <d v="1900-01-11T00:00:00"/>
    <n v="9.8000000000000007"/>
    <n v="88"/>
    <s v="EVgo"/>
    <n v="50"/>
    <s v="CHAdeMO"/>
    <n v="2019"/>
    <s v="Yes"/>
    <n v="4.3"/>
    <n v="2"/>
    <s v="Annually"/>
  </r>
  <r>
    <s v="EVS01708"/>
    <n v="18.976168999999999"/>
    <n v="72.958751000000007"/>
    <s v="1853 Mumbai Ave"/>
    <x v="13"/>
    <x v="12"/>
    <x v="3"/>
    <x v="1"/>
    <n v="0.26"/>
    <s v="9:00-18:00"/>
    <s v="9:00-18:00"/>
    <d v="1899-12-30T08:52:48"/>
    <n v="12.15"/>
    <n v="37"/>
    <s v="ChargePoint"/>
    <n v="150"/>
    <s v="Tesla"/>
    <n v="2018"/>
    <s v="Yes"/>
    <n v="4.4000000000000004"/>
    <n v="6"/>
    <s v="Monthly"/>
  </r>
  <r>
    <s v="EVS01709"/>
    <n v="19.027291000000002"/>
    <n v="72.881427000000002"/>
    <s v="2561 Mumbai Ave"/>
    <x v="13"/>
    <x v="12"/>
    <x v="3"/>
    <x v="1"/>
    <n v="0.23"/>
    <s v="6:00-22:00"/>
    <s v="6:00-22:00"/>
    <d v="1899-12-30T16:04:48"/>
    <n v="10.45"/>
    <n v="42"/>
    <s v="EVgo"/>
    <n v="22"/>
    <s v="CHAdeMO, Tesla"/>
    <n v="2016"/>
    <s v="Yes"/>
    <n v="4.9000000000000004"/>
    <n v="10"/>
    <s v="Annually"/>
  </r>
  <r>
    <s v="EVS01710"/>
    <n v="41.937812000000001"/>
    <n v="-87.747490999999997"/>
    <s v="1088 Chicago Ave"/>
    <x v="7"/>
    <x v="5"/>
    <x v="0"/>
    <x v="1"/>
    <n v="0.35"/>
    <s v="6:00-22:00"/>
    <s v="6:00-22:00"/>
    <d v="1899-12-30T16:04:48"/>
    <n v="4.57"/>
    <n v="95"/>
    <s v="Ionity"/>
    <n v="22"/>
    <s v="CHAdeMO, CCS"/>
    <n v="2016"/>
    <s v="Yes"/>
    <n v="4.0999999999999996"/>
    <n v="5"/>
    <s v="Quarterly"/>
  </r>
  <r>
    <s v="EVS01712"/>
    <n v="34.017384999999997"/>
    <n v="-118.391113"/>
    <s v="142 Los Angeles Ave"/>
    <x v="16"/>
    <x v="5"/>
    <x v="0"/>
    <x v="1"/>
    <n v="0.15"/>
    <s v="9:00-18:00"/>
    <s v="9:00-18:00"/>
    <d v="1899-12-30T08:52:48"/>
    <n v="9.4700000000000006"/>
    <n v="11"/>
    <s v="EVgo"/>
    <n v="350"/>
    <s v="Type 2"/>
    <n v="2020"/>
    <s v="Yes"/>
    <n v="3.1"/>
    <n v="5"/>
    <s v="Annually"/>
  </r>
  <r>
    <s v="EVS01713"/>
    <n v="-23.699997"/>
    <n v="-46.674976000000001"/>
    <s v="5938 SÃ£o Paulo Ave"/>
    <x v="8"/>
    <x v="7"/>
    <x v="4"/>
    <x v="1"/>
    <n v="0.11"/>
    <s v="9:00-18:00"/>
    <s v="9:00-18:00"/>
    <d v="1899-12-30T08:52:48"/>
    <n v="0.69"/>
    <n v="88"/>
    <s v="EVgo"/>
    <n v="350"/>
    <s v="CHAdeMO, CCS"/>
    <n v="2021"/>
    <s v="Yes"/>
    <n v="4.9000000000000004"/>
    <n v="1"/>
    <s v="Annually"/>
  </r>
  <r>
    <s v="EVS01716"/>
    <n v="-33.864094000000001"/>
    <n v="151.292708"/>
    <s v="1462 Sydney Ave"/>
    <x v="9"/>
    <x v="8"/>
    <x v="5"/>
    <x v="1"/>
    <n v="0.25"/>
    <s v="6:00-22:00"/>
    <s v="6:00-22:00"/>
    <d v="1899-12-30T16:04:48"/>
    <n v="5.21"/>
    <n v="18"/>
    <s v="Ionity"/>
    <n v="22"/>
    <s v="Tesla"/>
    <n v="2019"/>
    <s v="No"/>
    <n v="4.3"/>
    <n v="9"/>
    <s v="Annually"/>
  </r>
  <r>
    <s v="EVS01718"/>
    <n v="41.924232000000003"/>
    <n v="-87.753316999999996"/>
    <s v="4267 Chicago Ave"/>
    <x v="7"/>
    <x v="5"/>
    <x v="0"/>
    <x v="1"/>
    <n v="0.27"/>
    <s v="9:00-18:00"/>
    <s v="9:00-18:00"/>
    <d v="1899-12-30T08:52:48"/>
    <n v="7.59"/>
    <n v="68"/>
    <s v="Tesla"/>
    <n v="50"/>
    <s v="Type 2, Tesla"/>
    <n v="2016"/>
    <s v="Yes"/>
    <n v="4.7"/>
    <n v="6"/>
    <s v="Quarterly"/>
  </r>
  <r>
    <s v="EVS01722"/>
    <n v="34.006596000000002"/>
    <n v="-118.23790099999999"/>
    <s v="4151 Los Angeles Ave"/>
    <x v="16"/>
    <x v="5"/>
    <x v="0"/>
    <x v="1"/>
    <n v="0.22"/>
    <d v="2025-07-24T00:00:00"/>
    <s v="9.00-21.00"/>
    <d v="1900-01-11T00:00:00"/>
    <n v="11.47"/>
    <n v="37"/>
    <s v="Ionity"/>
    <n v="350"/>
    <s v="CCS"/>
    <n v="2014"/>
    <s v="Yes"/>
    <n v="3.1"/>
    <n v="5"/>
    <s v="Monthly"/>
  </r>
  <r>
    <s v="EVS01723"/>
    <n v="19.186502000000001"/>
    <n v="72.966655000000003"/>
    <s v="742 Mumbai Ave"/>
    <x v="13"/>
    <x v="12"/>
    <x v="3"/>
    <x v="1"/>
    <n v="0.31"/>
    <d v="2025-07-24T00:00:00"/>
    <s v="9.00-21.00"/>
    <d v="1900-01-11T00:00:00"/>
    <n v="0.77"/>
    <n v="64"/>
    <s v="Ionity"/>
    <n v="50"/>
    <s v="CCS"/>
    <n v="2019"/>
    <s v="No"/>
    <n v="4.3"/>
    <n v="8"/>
    <s v="Monthly"/>
  </r>
  <r>
    <s v="EVS01724"/>
    <n v="19.014543"/>
    <n v="72.846304000000003"/>
    <s v="4316 Mumbai Ave"/>
    <x v="13"/>
    <x v="12"/>
    <x v="3"/>
    <x v="1"/>
    <n v="0.26"/>
    <s v="6:00-22:00"/>
    <s v="6:00-22:00"/>
    <d v="1899-12-30T16:04:48"/>
    <n v="8.19"/>
    <n v="36"/>
    <s v="ChargePoint"/>
    <n v="350"/>
    <s v="Type 2, Tesla"/>
    <n v="2019"/>
    <s v="Yes"/>
    <n v="3.6"/>
    <n v="10"/>
    <s v="Annually"/>
  </r>
  <r>
    <s v="EVS01725"/>
    <n v="13.79701"/>
    <n v="100.545907"/>
    <s v="2626 Bangkok Ave"/>
    <x v="4"/>
    <x v="4"/>
    <x v="3"/>
    <x v="1"/>
    <n v="0.39"/>
    <s v="9:00-18:00"/>
    <s v="9:00-18:00"/>
    <d v="1899-12-30T08:52:48"/>
    <n v="18.440000000000001"/>
    <n v="71"/>
    <s v="ChargePoint"/>
    <n v="150"/>
    <s v="CHAdeMO"/>
    <n v="2023"/>
    <s v="No"/>
    <n v="4.9000000000000004"/>
    <n v="3"/>
    <s v="Quarterly"/>
  </r>
  <r>
    <s v="EVS01729"/>
    <n v="19.494896000000001"/>
    <n v="-99.140978000000004"/>
    <s v="6304 Mexico City Ave"/>
    <x v="17"/>
    <x v="14"/>
    <x v="0"/>
    <x v="1"/>
    <n v="0.3"/>
    <s v="6:00-22:00"/>
    <s v="6:00-22:00"/>
    <d v="1899-12-30T16:04:48"/>
    <n v="2.97"/>
    <n v="44"/>
    <s v="EVgo"/>
    <n v="22"/>
    <s v="CCS"/>
    <n v="2013"/>
    <s v="No"/>
    <n v="4.2"/>
    <n v="8"/>
    <s v="Quarterly"/>
  </r>
  <r>
    <s v="EVS01730"/>
    <n v="37.619779000000001"/>
    <n v="126.915206"/>
    <s v="3724 Seoul Ave"/>
    <x v="6"/>
    <x v="6"/>
    <x v="3"/>
    <x v="1"/>
    <n v="0.21"/>
    <s v="6:00-22:00"/>
    <s v="6:00-22:00"/>
    <d v="1899-12-30T16:04:48"/>
    <n v="17.850000000000001"/>
    <n v="58"/>
    <s v="Tesla"/>
    <n v="150"/>
    <s v="CCS"/>
    <n v="2014"/>
    <s v="Yes"/>
    <n v="3.3"/>
    <n v="8"/>
    <s v="Quarterly"/>
  </r>
  <r>
    <s v="EVS01731"/>
    <n v="-79.496517999999995"/>
    <n v="-133.894791"/>
    <s v="3196 Random Rd"/>
    <x v="11"/>
    <x v="10"/>
    <x v="6"/>
    <x v="1"/>
    <n v="0.31"/>
    <s v="9:00-18:00"/>
    <s v="9:00-18:00"/>
    <d v="1899-12-30T08:52:48"/>
    <n v="13.74"/>
    <n v="23"/>
    <s v="EVgo"/>
    <n v="150"/>
    <s v="Type 2, CHAdeMO"/>
    <n v="2011"/>
    <s v="No"/>
    <n v="3.2"/>
    <n v="9"/>
    <s v="Monthly"/>
  </r>
  <r>
    <s v="EVS01735"/>
    <n v="41.855204999999998"/>
    <n v="-87.669745000000006"/>
    <s v="4140 Chicago Ave"/>
    <x v="7"/>
    <x v="5"/>
    <x v="0"/>
    <x v="1"/>
    <n v="0.13"/>
    <d v="2025-07-24T00:00:00"/>
    <s v="9.00-21.00"/>
    <d v="1900-01-11T00:00:00"/>
    <n v="0.64"/>
    <n v="30"/>
    <s v="Ionity"/>
    <n v="50"/>
    <s v="Type 2"/>
    <n v="2013"/>
    <s v="No"/>
    <n v="4.5"/>
    <n v="6"/>
    <s v="Annually"/>
  </r>
  <r>
    <s v="EVS01739"/>
    <n v="43.760173000000002"/>
    <n v="-79.322810000000004"/>
    <s v="3423 Toronto Ave"/>
    <x v="0"/>
    <x v="0"/>
    <x v="0"/>
    <x v="1"/>
    <n v="0.33"/>
    <s v="9:00-18:00"/>
    <s v="9:00-18:00"/>
    <d v="1899-12-30T08:52:48"/>
    <n v="19.420000000000002"/>
    <n v="12"/>
    <s v="Greenlots"/>
    <n v="350"/>
    <s v="Tesla, CCS"/>
    <n v="2021"/>
    <s v="No"/>
    <n v="4.9000000000000004"/>
    <n v="6"/>
    <s v="Quarterly"/>
  </r>
  <r>
    <s v="EVS01741"/>
    <n v="2.4346719999999999"/>
    <n v="-10.520061999999999"/>
    <s v="7465 Random Rd"/>
    <x v="11"/>
    <x v="10"/>
    <x v="6"/>
    <x v="1"/>
    <n v="0.11"/>
    <s v="6:00-22:00"/>
    <s v="6:00-22:00"/>
    <d v="1899-12-30T16:04:48"/>
    <n v="18.29"/>
    <n v="75"/>
    <s v="EVgo"/>
    <n v="350"/>
    <s v="CCS"/>
    <n v="2018"/>
    <s v="Yes"/>
    <n v="4.5999999999999996"/>
    <n v="8"/>
    <s v="Annually"/>
  </r>
  <r>
    <s v="EVS01742"/>
    <n v="-23.510484000000002"/>
    <n v="-46.502099999999999"/>
    <s v="6936 SÃ£o Paulo Ave"/>
    <x v="8"/>
    <x v="7"/>
    <x v="4"/>
    <x v="1"/>
    <n v="0.31"/>
    <d v="2025-07-24T00:00:00"/>
    <s v="9.00-21.00"/>
    <d v="1900-01-11T00:00:00"/>
    <n v="15.62"/>
    <n v="40"/>
    <s v="ChargePoint"/>
    <n v="150"/>
    <s v="CHAdeMO"/>
    <n v="2012"/>
    <s v="No"/>
    <n v="3.2"/>
    <n v="6"/>
    <s v="Annually"/>
  </r>
  <r>
    <s v="EVS01745"/>
    <n v="-23.535981"/>
    <n v="-46.528495999999997"/>
    <s v="1556 SÃ£o Paulo Ave"/>
    <x v="8"/>
    <x v="7"/>
    <x v="4"/>
    <x v="1"/>
    <n v="0.2"/>
    <d v="2025-07-24T00:00:00"/>
    <s v="9.00-21.00"/>
    <d v="1900-01-11T00:00:00"/>
    <n v="16.38"/>
    <n v="65"/>
    <s v="EVgo"/>
    <n v="350"/>
    <s v="Type 2, CCS"/>
    <n v="2018"/>
    <s v="Yes"/>
    <n v="4.9000000000000004"/>
    <n v="1"/>
    <s v="Monthly"/>
  </r>
  <r>
    <s v="EVS01746"/>
    <n v="25.355926"/>
    <n v="55.273791000000003"/>
    <s v="7832 Dubai Ave"/>
    <x v="12"/>
    <x v="11"/>
    <x v="3"/>
    <x v="1"/>
    <n v="0.45"/>
    <s v="9:00-18:00"/>
    <s v="9:00-18:00"/>
    <d v="1899-12-30T08:52:48"/>
    <n v="1.91"/>
    <n v="48"/>
    <s v="Tesla"/>
    <n v="150"/>
    <s v="CHAdeMO"/>
    <n v="2010"/>
    <s v="No"/>
    <n v="3.1"/>
    <n v="7"/>
    <s v="Monthly"/>
  </r>
  <r>
    <s v="EVS01749"/>
    <n v="-33.816343000000003"/>
    <n v="18.401523000000001"/>
    <s v="1567 Cape Town Ave"/>
    <x v="14"/>
    <x v="13"/>
    <x v="7"/>
    <x v="1"/>
    <n v="0.22"/>
    <s v="9:00-18:00"/>
    <s v="9:00-18:00"/>
    <d v="1899-12-30T08:52:48"/>
    <n v="5.77"/>
    <n v="58"/>
    <s v="EVgo"/>
    <n v="150"/>
    <s v="CCS"/>
    <n v="2011"/>
    <s v="No"/>
    <n v="3.7"/>
    <n v="10"/>
    <s v="Monthly"/>
  </r>
  <r>
    <s v="EVS01753"/>
    <n v="-23.566775"/>
    <n v="-46.519272000000001"/>
    <s v="6639 SÃ£o Paulo Ave"/>
    <x v="8"/>
    <x v="7"/>
    <x v="4"/>
    <x v="1"/>
    <n v="0.34"/>
    <d v="2025-07-24T00:00:00"/>
    <s v="9.00-21.00"/>
    <d v="1900-01-11T00:00:00"/>
    <n v="12.27"/>
    <n v="13"/>
    <s v="Tesla"/>
    <n v="150"/>
    <s v="Type 2, Tesla"/>
    <n v="2019"/>
    <s v="Yes"/>
    <n v="3.3"/>
    <n v="7"/>
    <s v="Quarterly"/>
  </r>
  <r>
    <s v="EVS01755"/>
    <n v="19.593427999999999"/>
    <n v="-99.165564000000003"/>
    <s v="2177 Mexico City Ave"/>
    <x v="17"/>
    <x v="14"/>
    <x v="0"/>
    <x v="1"/>
    <n v="0.34"/>
    <d v="2025-07-24T00:00:00"/>
    <s v="9.00-21.00"/>
    <d v="1900-01-11T00:00:00"/>
    <n v="12.53"/>
    <n v="76"/>
    <s v="Tesla"/>
    <n v="350"/>
    <s v="CHAdeMO, Type 2"/>
    <n v="2021"/>
    <s v="No"/>
    <n v="5"/>
    <n v="7"/>
    <s v="Annually"/>
  </r>
  <r>
    <s v="EVS01763"/>
    <n v="19.51408"/>
    <n v="-99.101405"/>
    <s v="144 Mexico City Ave"/>
    <x v="17"/>
    <x v="14"/>
    <x v="0"/>
    <x v="1"/>
    <n v="0.21"/>
    <s v="6:00-22:00"/>
    <s v="6:00-22:00"/>
    <d v="1899-12-30T16:04:48"/>
    <n v="12.96"/>
    <n v="16"/>
    <s v="Greenlots"/>
    <n v="150"/>
    <s v="Tesla"/>
    <n v="2023"/>
    <s v="Yes"/>
    <n v="3.8"/>
    <n v="5"/>
    <s v="Annually"/>
  </r>
  <r>
    <s v="EVS01764"/>
    <n v="43.703020000000002"/>
    <n v="-79.474314000000007"/>
    <s v="2721 Toronto Ave"/>
    <x v="0"/>
    <x v="0"/>
    <x v="0"/>
    <x v="1"/>
    <n v="0.49"/>
    <s v="9:00-18:00"/>
    <s v="9:00-18:00"/>
    <d v="1899-12-30T08:52:48"/>
    <n v="16.71"/>
    <n v="77"/>
    <s v="EVgo"/>
    <n v="350"/>
    <s v="Type 2, CCS"/>
    <n v="2023"/>
    <s v="Yes"/>
    <n v="4.7"/>
    <n v="9"/>
    <s v="Quarterly"/>
  </r>
  <r>
    <s v="EVS01765"/>
    <n v="41.962887000000002"/>
    <n v="-87.648809"/>
    <s v="8362 Chicago Ave"/>
    <x v="7"/>
    <x v="5"/>
    <x v="0"/>
    <x v="1"/>
    <n v="0.3"/>
    <s v="6:00-22:00"/>
    <s v="6:00-22:00"/>
    <d v="1899-12-30T16:04:48"/>
    <n v="5.86"/>
    <n v="81"/>
    <s v="ChargePoint"/>
    <n v="150"/>
    <s v="Type 2"/>
    <n v="2011"/>
    <s v="No"/>
    <n v="4.5999999999999996"/>
    <n v="1"/>
    <s v="Annually"/>
  </r>
  <r>
    <s v="EVS01766"/>
    <n v="39.977303999999997"/>
    <n v="116.400302"/>
    <s v="3405 Beijing Ave"/>
    <x v="10"/>
    <x v="9"/>
    <x v="3"/>
    <x v="1"/>
    <n v="0.38"/>
    <d v="2025-07-24T00:00:00"/>
    <s v="9.00-21.00"/>
    <d v="1900-01-11T00:00:00"/>
    <n v="0.71"/>
    <n v="92"/>
    <s v="Greenlots"/>
    <n v="150"/>
    <s v="Tesla, CCS"/>
    <n v="2015"/>
    <s v="No"/>
    <n v="4.5"/>
    <n v="7"/>
    <s v="Monthly"/>
  </r>
  <r>
    <s v="EVS01768"/>
    <n v="19.400058000000001"/>
    <n v="-99.128606000000005"/>
    <s v="4069 Mexico City Ave"/>
    <x v="17"/>
    <x v="14"/>
    <x v="0"/>
    <x v="1"/>
    <n v="0.4"/>
    <s v="6:00-22:00"/>
    <s v="6:00-22:00"/>
    <d v="1899-12-30T16:04:48"/>
    <n v="3.05"/>
    <n v="44"/>
    <s v="Greenlots"/>
    <n v="50"/>
    <s v="CCS"/>
    <n v="2012"/>
    <s v="No"/>
    <n v="3.2"/>
    <n v="4"/>
    <s v="Annually"/>
  </r>
  <r>
    <s v="EVS01770"/>
    <n v="37.643645999999997"/>
    <n v="126.902204"/>
    <s v="5253 Seoul Ave"/>
    <x v="6"/>
    <x v="6"/>
    <x v="3"/>
    <x v="1"/>
    <n v="0.41"/>
    <d v="2025-07-24T00:00:00"/>
    <s v="9.00-21.00"/>
    <d v="1900-01-11T00:00:00"/>
    <n v="17.71"/>
    <n v="20"/>
    <s v="Tesla"/>
    <n v="150"/>
    <s v="Type 2, Tesla"/>
    <n v="2010"/>
    <s v="No"/>
    <n v="4.0999999999999996"/>
    <n v="10"/>
    <s v="Monthly"/>
  </r>
  <r>
    <s v="EVS01772"/>
    <n v="43.607698999999997"/>
    <n v="-79.308372000000006"/>
    <s v="5444 Toronto Ave"/>
    <x v="0"/>
    <x v="0"/>
    <x v="0"/>
    <x v="1"/>
    <n v="0.25"/>
    <s v="6:00-22:00"/>
    <s v="6:00-22:00"/>
    <d v="1899-12-30T16:04:48"/>
    <n v="14.11"/>
    <n v="46"/>
    <s v="ChargePoint"/>
    <n v="350"/>
    <s v="CHAdeMO"/>
    <n v="2011"/>
    <s v="No"/>
    <n v="3.6"/>
    <n v="6"/>
    <s v="Quarterly"/>
  </r>
  <r>
    <s v="EVS01776"/>
    <n v="37.806305999999999"/>
    <n v="-122.41531000000001"/>
    <s v="970 San Francisco Ave"/>
    <x v="5"/>
    <x v="5"/>
    <x v="0"/>
    <x v="1"/>
    <n v="0.14000000000000001"/>
    <s v="9:00-18:00"/>
    <s v="9:00-18:00"/>
    <d v="1899-12-30T08:52:48"/>
    <n v="13.95"/>
    <n v="11"/>
    <s v="Ionity"/>
    <n v="350"/>
    <s v="Type 2, CHAdeMO"/>
    <n v="2018"/>
    <s v="No"/>
    <n v="4.3"/>
    <n v="8"/>
    <s v="Monthly"/>
  </r>
  <r>
    <s v="EVS01777"/>
    <n v="41.951822"/>
    <n v="-87.712888000000007"/>
    <s v="3081 Chicago Ave"/>
    <x v="7"/>
    <x v="5"/>
    <x v="0"/>
    <x v="1"/>
    <n v="0.24"/>
    <d v="2025-07-24T00:00:00"/>
    <s v="9.00-21.00"/>
    <d v="1900-01-11T00:00:00"/>
    <n v="7.81"/>
    <n v="99"/>
    <s v="Greenlots"/>
    <n v="22"/>
    <s v="CHAdeMO, Tesla"/>
    <n v="2017"/>
    <s v="Yes"/>
    <n v="4.0999999999999996"/>
    <n v="9"/>
    <s v="Monthly"/>
  </r>
  <r>
    <s v="EVS01782"/>
    <n v="18.923065999999999"/>
    <n v="72.912287000000006"/>
    <s v="9336 Mumbai Ave"/>
    <x v="13"/>
    <x v="12"/>
    <x v="3"/>
    <x v="1"/>
    <n v="0.43"/>
    <d v="2025-07-24T00:00:00"/>
    <s v="9.00-21.00"/>
    <d v="1900-01-11T00:00:00"/>
    <n v="12.17"/>
    <n v="86"/>
    <s v="Ionity"/>
    <n v="350"/>
    <s v="Tesla"/>
    <n v="2022"/>
    <s v="Yes"/>
    <n v="3.6"/>
    <n v="3"/>
    <s v="Monthly"/>
  </r>
  <r>
    <s v="EVS01783"/>
    <n v="13.796134"/>
    <n v="100.47295200000001"/>
    <s v="3444 Bangkok Ave"/>
    <x v="4"/>
    <x v="4"/>
    <x v="3"/>
    <x v="1"/>
    <n v="0.19"/>
    <s v="6:00-22:00"/>
    <s v="6:00-22:00"/>
    <d v="1899-12-30T16:04:48"/>
    <n v="6.15"/>
    <n v="96"/>
    <s v="Tesla"/>
    <n v="50"/>
    <s v="Type 2, CCS"/>
    <n v="2018"/>
    <s v="No"/>
    <n v="4.7"/>
    <n v="10"/>
    <s v="Quarterly"/>
  </r>
  <r>
    <s v="EVS01786"/>
    <n v="-33.723115999999997"/>
    <n v="151.33046300000001"/>
    <s v="4113 Sydney Ave"/>
    <x v="9"/>
    <x v="8"/>
    <x v="5"/>
    <x v="1"/>
    <n v="0.41"/>
    <d v="2025-07-24T00:00:00"/>
    <s v="9.00-21.00"/>
    <d v="1900-01-11T00:00:00"/>
    <n v="14.12"/>
    <n v="88"/>
    <s v="EVgo"/>
    <n v="50"/>
    <s v="Tesla, CHAdeMO"/>
    <n v="2013"/>
    <s v="Yes"/>
    <n v="3.1"/>
    <n v="8"/>
    <s v="Annually"/>
  </r>
  <r>
    <s v="EVS01787"/>
    <n v="39.832210000000003"/>
    <n v="116.246731"/>
    <s v="5907 Beijing Ave"/>
    <x v="10"/>
    <x v="9"/>
    <x v="3"/>
    <x v="1"/>
    <n v="0.19"/>
    <s v="9:00-18:00"/>
    <s v="9:00-18:00"/>
    <d v="1899-12-30T08:52:48"/>
    <n v="4.17"/>
    <n v="87"/>
    <s v="ChargePoint"/>
    <n v="50"/>
    <s v="Type 2"/>
    <n v="2010"/>
    <s v="Yes"/>
    <n v="4.3"/>
    <n v="9"/>
    <s v="Quarterly"/>
  </r>
  <r>
    <s v="EVS01791"/>
    <n v="45.691344999999998"/>
    <n v="-144.77000200000001"/>
    <s v="1680 Random Rd"/>
    <x v="11"/>
    <x v="10"/>
    <x v="6"/>
    <x v="1"/>
    <n v="0.46"/>
    <d v="2025-07-24T00:00:00"/>
    <s v="9.00-21.00"/>
    <d v="1900-01-11T00:00:00"/>
    <n v="8.08"/>
    <n v="31"/>
    <s v="ChargePoint"/>
    <n v="150"/>
    <s v="CCS, Type 2"/>
    <n v="2014"/>
    <s v="Yes"/>
    <n v="3.6"/>
    <n v="2"/>
    <s v="Monthly"/>
  </r>
  <r>
    <s v="EVS01792"/>
    <n v="37.640680000000003"/>
    <n v="126.955507"/>
    <s v="6094 Seoul Ave"/>
    <x v="6"/>
    <x v="6"/>
    <x v="3"/>
    <x v="1"/>
    <n v="0.23"/>
    <s v="9:00-18:00"/>
    <s v="9:00-18:00"/>
    <d v="1899-12-30T08:52:48"/>
    <n v="6.87"/>
    <n v="27"/>
    <s v="Tesla"/>
    <n v="50"/>
    <s v="CHAdeMO"/>
    <n v="2019"/>
    <s v="Yes"/>
    <n v="5"/>
    <n v="9"/>
    <s v="Monthly"/>
  </r>
  <r>
    <s v="EVS01793"/>
    <n v="37.804631000000001"/>
    <n v="-122.414739"/>
    <s v="3879 San Francisco Ave"/>
    <x v="5"/>
    <x v="5"/>
    <x v="0"/>
    <x v="1"/>
    <n v="0.17"/>
    <s v="6:00-22:00"/>
    <s v="6:00-22:00"/>
    <d v="1899-12-30T16:04:48"/>
    <n v="3.39"/>
    <n v="22"/>
    <s v="Tesla"/>
    <n v="50"/>
    <s v="CHAdeMO"/>
    <n v="2021"/>
    <s v="Yes"/>
    <n v="3.9"/>
    <n v="5"/>
    <s v="Monthly"/>
  </r>
  <r>
    <s v="EVS01795"/>
    <n v="34.073200999999997"/>
    <n v="-118.260451"/>
    <s v="9260 Los Angeles Ave"/>
    <x v="16"/>
    <x v="5"/>
    <x v="0"/>
    <x v="1"/>
    <n v="0.34"/>
    <d v="2025-07-24T00:00:00"/>
    <s v="9.00-21.00"/>
    <d v="1900-01-11T00:00:00"/>
    <n v="19.32"/>
    <n v="66"/>
    <s v="Tesla"/>
    <n v="150"/>
    <s v="Type 2, CCS"/>
    <n v="2018"/>
    <s v="Yes"/>
    <n v="3.1"/>
    <n v="1"/>
    <s v="Annually"/>
  </r>
  <r>
    <s v="EVS01796"/>
    <n v="13.859819999999999"/>
    <n v="100.582815"/>
    <s v="7848 Bangkok Ave"/>
    <x v="4"/>
    <x v="4"/>
    <x v="3"/>
    <x v="1"/>
    <n v="0.47"/>
    <s v="6:00-22:00"/>
    <s v="6:00-22:00"/>
    <d v="1899-12-30T16:04:48"/>
    <n v="14.98"/>
    <n v="13"/>
    <s v="Ionity"/>
    <n v="350"/>
    <s v="CCS"/>
    <n v="2015"/>
    <s v="Yes"/>
    <n v="4.5999999999999996"/>
    <n v="9"/>
    <s v="Annually"/>
  </r>
  <r>
    <s v="EVS01797"/>
    <n v="-23.640027"/>
    <n v="-46.624963000000001"/>
    <s v="7017 SÃ£o Paulo Ave"/>
    <x v="8"/>
    <x v="7"/>
    <x v="4"/>
    <x v="1"/>
    <n v="0.34"/>
    <s v="9:00-18:00"/>
    <s v="9:00-18:00"/>
    <d v="1899-12-30T08:52:48"/>
    <n v="16.690000000000001"/>
    <n v="55"/>
    <s v="Greenlots"/>
    <n v="150"/>
    <s v="CCS, Tesla"/>
    <n v="2018"/>
    <s v="No"/>
    <n v="4.3"/>
    <n v="9"/>
    <s v="Quarterly"/>
  </r>
  <r>
    <s v="EVS01799"/>
    <n v="52.510308999999999"/>
    <n v="13.47519"/>
    <s v="516 Berlin Ave"/>
    <x v="3"/>
    <x v="3"/>
    <x v="1"/>
    <x v="1"/>
    <n v="0.32"/>
    <d v="2025-07-24T00:00:00"/>
    <s v="9.00-21.00"/>
    <d v="1900-01-11T00:00:00"/>
    <n v="5.9"/>
    <n v="47"/>
    <s v="Tesla"/>
    <n v="50"/>
    <s v="CCS"/>
    <n v="2019"/>
    <s v="Yes"/>
    <n v="3.1"/>
    <n v="4"/>
    <s v="Quarterly"/>
  </r>
  <r>
    <s v="EVS01800"/>
    <n v="-23.678082"/>
    <n v="-46.500836"/>
    <s v="4696 SÃ£o Paulo Ave"/>
    <x v="8"/>
    <x v="7"/>
    <x v="4"/>
    <x v="1"/>
    <n v="0.22"/>
    <s v="6:00-22:00"/>
    <s v="6:00-22:00"/>
    <d v="1899-12-30T16:04:48"/>
    <n v="9.0299999999999994"/>
    <n v="88"/>
    <s v="Ionity"/>
    <n v="22"/>
    <s v="Tesla"/>
    <n v="2021"/>
    <s v="No"/>
    <n v="3.8"/>
    <n v="6"/>
    <s v="Annually"/>
  </r>
  <r>
    <s v="EVS01805"/>
    <n v="-23.563123999999998"/>
    <n v="-46.622627999999999"/>
    <s v="7816 SÃ£o Paulo Ave"/>
    <x v="8"/>
    <x v="7"/>
    <x v="4"/>
    <x v="1"/>
    <n v="0.28999999999999998"/>
    <d v="2025-07-24T00:00:00"/>
    <s v="9.00-21.00"/>
    <d v="1900-01-11T00:00:00"/>
    <n v="14.33"/>
    <n v="83"/>
    <s v="EVgo"/>
    <n v="50"/>
    <s v="CCS, Tesla"/>
    <n v="2016"/>
    <s v="No"/>
    <n v="3.1"/>
    <n v="7"/>
    <s v="Annually"/>
  </r>
  <r>
    <s v="EVS01806"/>
    <n v="18.987466999999999"/>
    <n v="72.978718999999998"/>
    <s v="4504 Mumbai Ave"/>
    <x v="13"/>
    <x v="12"/>
    <x v="3"/>
    <x v="1"/>
    <n v="0.24"/>
    <s v="6:00-22:00"/>
    <s v="6:00-22:00"/>
    <d v="1899-12-30T16:04:48"/>
    <n v="19.95"/>
    <n v="22"/>
    <s v="Tesla"/>
    <n v="50"/>
    <s v="CCS, Tesla"/>
    <n v="2015"/>
    <s v="No"/>
    <n v="3.4"/>
    <n v="2"/>
    <s v="Quarterly"/>
  </r>
  <r>
    <s v="EVS01809"/>
    <n v="52.524684000000001"/>
    <n v="13.406159000000001"/>
    <s v="1511 Berlin Ave"/>
    <x v="3"/>
    <x v="3"/>
    <x v="1"/>
    <x v="1"/>
    <n v="0.34"/>
    <s v="9:00-18:00"/>
    <s v="9:00-18:00"/>
    <d v="1899-12-30T08:52:48"/>
    <n v="15.33"/>
    <n v="33"/>
    <s v="ChargePoint"/>
    <n v="22"/>
    <s v="Tesla"/>
    <n v="2023"/>
    <s v="No"/>
    <n v="3.3"/>
    <n v="1"/>
    <s v="Annually"/>
  </r>
  <r>
    <s v="EVS01813"/>
    <n v="18.996544"/>
    <n v="72.988439999999997"/>
    <s v="2210 Mumbai Ave"/>
    <x v="13"/>
    <x v="12"/>
    <x v="3"/>
    <x v="1"/>
    <n v="0.35"/>
    <d v="2025-07-24T00:00:00"/>
    <s v="9.00-21.00"/>
    <d v="1900-01-11T00:00:00"/>
    <n v="13.04"/>
    <n v="90"/>
    <s v="Tesla"/>
    <n v="150"/>
    <s v="Type 2, CHAdeMO"/>
    <n v="2012"/>
    <s v="Yes"/>
    <n v="4"/>
    <n v="7"/>
    <s v="Monthly"/>
  </r>
  <r>
    <s v="EVS01814"/>
    <n v="25.25431"/>
    <n v="55.319876000000001"/>
    <s v="5197 Dubai Ave"/>
    <x v="12"/>
    <x v="11"/>
    <x v="3"/>
    <x v="1"/>
    <n v="0.22"/>
    <d v="2025-07-24T00:00:00"/>
    <s v="9.00-21.00"/>
    <d v="1900-01-11T00:00:00"/>
    <n v="8.2200000000000006"/>
    <n v="40"/>
    <s v="Tesla"/>
    <n v="350"/>
    <s v="CCS, Type 2"/>
    <n v="2021"/>
    <s v="No"/>
    <n v="3.9"/>
    <n v="4"/>
    <s v="Quarterly"/>
  </r>
  <r>
    <s v="EVS01815"/>
    <n v="39.977083"/>
    <n v="116.301894"/>
    <s v="2911 Beijing Ave"/>
    <x v="10"/>
    <x v="9"/>
    <x v="3"/>
    <x v="1"/>
    <n v="0.4"/>
    <d v="2025-07-24T00:00:00"/>
    <s v="9.00-21.00"/>
    <d v="1900-01-11T00:00:00"/>
    <n v="7.65"/>
    <n v="77"/>
    <s v="Greenlots"/>
    <n v="350"/>
    <s v="Type 2"/>
    <n v="2019"/>
    <s v="Yes"/>
    <n v="3.7"/>
    <n v="8"/>
    <s v="Monthly"/>
  </r>
  <r>
    <s v="EVS01817"/>
    <n v="39.891365999999998"/>
    <n v="116.273915"/>
    <s v="5703 Beijing Ave"/>
    <x v="10"/>
    <x v="9"/>
    <x v="3"/>
    <x v="1"/>
    <n v="0.19"/>
    <s v="9:00-18:00"/>
    <s v="9:00-18:00"/>
    <d v="1899-12-30T08:52:48"/>
    <n v="17.78"/>
    <n v="60"/>
    <s v="Tesla"/>
    <n v="350"/>
    <s v="CHAdeMO"/>
    <n v="2019"/>
    <s v="No"/>
    <n v="4.5"/>
    <n v="9"/>
    <s v="Annually"/>
  </r>
  <r>
    <s v="EVS01818"/>
    <n v="13.778737"/>
    <n v="100.534317"/>
    <s v="7361 Bangkok Ave"/>
    <x v="4"/>
    <x v="4"/>
    <x v="3"/>
    <x v="1"/>
    <n v="0.49"/>
    <s v="9:00-18:00"/>
    <s v="9:00-18:00"/>
    <d v="1899-12-30T08:52:48"/>
    <n v="16.690000000000001"/>
    <n v="46"/>
    <s v="Greenlots"/>
    <n v="150"/>
    <s v="Tesla"/>
    <n v="2019"/>
    <s v="Yes"/>
    <n v="3.7"/>
    <n v="5"/>
    <s v="Monthly"/>
  </r>
  <r>
    <s v="EVS01824"/>
    <n v="37.775025999999997"/>
    <n v="-122.329341"/>
    <s v="4588 San Francisco Ave"/>
    <x v="5"/>
    <x v="5"/>
    <x v="0"/>
    <x v="1"/>
    <n v="0.21"/>
    <d v="2025-07-24T00:00:00"/>
    <s v="9.00-21.00"/>
    <d v="1900-01-11T00:00:00"/>
    <n v="12.52"/>
    <n v="72"/>
    <s v="Ionity"/>
    <n v="22"/>
    <s v="CHAdeMO"/>
    <n v="2021"/>
    <s v="No"/>
    <n v="3.5"/>
    <n v="8"/>
    <s v="Quarterly"/>
  </r>
  <r>
    <s v="EVS01826"/>
    <n v="52.523713000000001"/>
    <n v="13.319800000000001"/>
    <s v="7658 Berlin Ave"/>
    <x v="3"/>
    <x v="3"/>
    <x v="1"/>
    <x v="1"/>
    <n v="0.25"/>
    <d v="2025-07-24T00:00:00"/>
    <s v="9.00-21.00"/>
    <d v="1900-01-11T00:00:00"/>
    <n v="14.2"/>
    <n v="92"/>
    <s v="EVgo"/>
    <n v="350"/>
    <s v="Type 2"/>
    <n v="2021"/>
    <s v="No"/>
    <n v="4.2"/>
    <n v="5"/>
    <s v="Annually"/>
  </r>
  <r>
    <s v="EVS01829"/>
    <n v="34.086143"/>
    <n v="-118.246255"/>
    <s v="6772 Los Angeles Ave"/>
    <x v="16"/>
    <x v="5"/>
    <x v="0"/>
    <x v="1"/>
    <n v="0.41"/>
    <d v="2025-07-24T00:00:00"/>
    <s v="9.00-21.00"/>
    <d v="1900-01-11T00:00:00"/>
    <n v="12.14"/>
    <n v="100"/>
    <s v="Ionity"/>
    <n v="22"/>
    <s v="CHAdeMO"/>
    <n v="2023"/>
    <s v="No"/>
    <n v="3.6"/>
    <n v="4"/>
    <s v="Quarterly"/>
  </r>
  <r>
    <s v="EVS01830"/>
    <n v="34.079717000000002"/>
    <n v="-118.326908"/>
    <s v="4441 Los Angeles Ave"/>
    <x v="16"/>
    <x v="5"/>
    <x v="0"/>
    <x v="1"/>
    <n v="0.35"/>
    <s v="9:00-18:00"/>
    <s v="9:00-18:00"/>
    <d v="1899-12-30T08:52:48"/>
    <n v="9.5399999999999991"/>
    <n v="67"/>
    <s v="Tesla"/>
    <n v="50"/>
    <s v="CCS, CHAdeMO"/>
    <n v="2021"/>
    <s v="No"/>
    <n v="3.4"/>
    <n v="3"/>
    <s v="Monthly"/>
  </r>
  <r>
    <s v="EVS01833"/>
    <n v="-33.730800000000002"/>
    <n v="151.38324499999999"/>
    <s v="865 Sydney Ave"/>
    <x v="9"/>
    <x v="8"/>
    <x v="5"/>
    <x v="1"/>
    <n v="0.14000000000000001"/>
    <d v="2025-07-24T00:00:00"/>
    <s v="9.00-21.00"/>
    <d v="1900-01-11T00:00:00"/>
    <n v="17.739999999999998"/>
    <n v="79"/>
    <s v="Tesla"/>
    <n v="150"/>
    <s v="Type 2"/>
    <n v="2015"/>
    <s v="Yes"/>
    <n v="3.6"/>
    <n v="4"/>
    <s v="Monthly"/>
  </r>
  <r>
    <s v="EVS01835"/>
    <n v="19.513280000000002"/>
    <n v="-99.037935000000004"/>
    <s v="7241 Mexico City Ave"/>
    <x v="17"/>
    <x v="14"/>
    <x v="0"/>
    <x v="1"/>
    <n v="0.14000000000000001"/>
    <s v="9:00-18:00"/>
    <s v="9:00-18:00"/>
    <d v="1899-12-30T08:52:48"/>
    <n v="9.1199999999999992"/>
    <n v="40"/>
    <s v="Tesla"/>
    <n v="350"/>
    <s v="Tesla, CHAdeMO"/>
    <n v="2022"/>
    <s v="No"/>
    <n v="4.5"/>
    <n v="8"/>
    <s v="Monthly"/>
  </r>
  <r>
    <s v="EVS01838"/>
    <n v="19.057296000000001"/>
    <n v="72.969746000000001"/>
    <s v="9527 Mumbai Ave"/>
    <x v="13"/>
    <x v="12"/>
    <x v="3"/>
    <x v="1"/>
    <n v="0.32"/>
    <s v="6:00-22:00"/>
    <s v="6:00-22:00"/>
    <d v="1899-12-30T16:04:48"/>
    <n v="16.98"/>
    <n v="100"/>
    <s v="Tesla"/>
    <n v="350"/>
    <s v="CCS, Type 2"/>
    <n v="2010"/>
    <s v="No"/>
    <n v="4.5999999999999996"/>
    <n v="7"/>
    <s v="Quarterly"/>
  </r>
  <r>
    <s v="EVS01839"/>
    <n v="34.069133999999998"/>
    <n v="-118.305763"/>
    <s v="3576 Los Angeles Ave"/>
    <x v="16"/>
    <x v="5"/>
    <x v="0"/>
    <x v="1"/>
    <n v="0.13"/>
    <s v="9:00-18:00"/>
    <s v="9:00-18:00"/>
    <d v="1899-12-30T08:52:48"/>
    <n v="5.51"/>
    <n v="70"/>
    <s v="Greenlots"/>
    <n v="150"/>
    <s v="CCS"/>
    <n v="2021"/>
    <s v="No"/>
    <n v="4.9000000000000004"/>
    <n v="10"/>
    <s v="Quarterly"/>
  </r>
  <r>
    <s v="EVS01840"/>
    <n v="25.258077"/>
    <n v="55.254745999999997"/>
    <s v="4261 Dubai Ave"/>
    <x v="12"/>
    <x v="11"/>
    <x v="3"/>
    <x v="1"/>
    <n v="0.4"/>
    <s v="9:00-18:00"/>
    <s v="9:00-18:00"/>
    <d v="1899-12-30T08:52:48"/>
    <n v="11.26"/>
    <n v="90"/>
    <s v="ChargePoint"/>
    <n v="50"/>
    <s v="CCS, Type 2"/>
    <n v="2023"/>
    <s v="No"/>
    <n v="4.3"/>
    <n v="10"/>
    <s v="Quarterly"/>
  </r>
  <r>
    <s v="EVS01845"/>
    <n v="52.412686999999998"/>
    <n v="13.337342"/>
    <s v="5998 Berlin Ave"/>
    <x v="3"/>
    <x v="3"/>
    <x v="1"/>
    <x v="1"/>
    <n v="0.49"/>
    <s v="6:00-22:00"/>
    <s v="6:00-22:00"/>
    <d v="1899-12-30T16:04:48"/>
    <n v="2.02"/>
    <n v="12"/>
    <s v="Ionity"/>
    <n v="150"/>
    <s v="Tesla"/>
    <n v="2018"/>
    <s v="Yes"/>
    <n v="3.3"/>
    <n v="2"/>
    <s v="Quarterly"/>
  </r>
  <r>
    <s v="EVS01853"/>
    <n v="-33.891575000000003"/>
    <n v="151.322292"/>
    <s v="1624 Sydney Ave"/>
    <x v="9"/>
    <x v="8"/>
    <x v="5"/>
    <x v="1"/>
    <n v="0.17"/>
    <s v="6:00-22:00"/>
    <s v="6:00-22:00"/>
    <d v="1899-12-30T16:04:48"/>
    <n v="15.68"/>
    <n v="74"/>
    <s v="ChargePoint"/>
    <n v="350"/>
    <s v="CCS, Type 2"/>
    <n v="2012"/>
    <s v="No"/>
    <n v="4.8"/>
    <n v="5"/>
    <s v="Annually"/>
  </r>
  <r>
    <s v="EVS01854"/>
    <n v="37.606797999999998"/>
    <n v="127.002723"/>
    <s v="7596 Seoul Ave"/>
    <x v="6"/>
    <x v="6"/>
    <x v="3"/>
    <x v="1"/>
    <n v="0.31"/>
    <d v="2025-07-24T00:00:00"/>
    <s v="9.00-21.00"/>
    <d v="1900-01-11T00:00:00"/>
    <n v="19.88"/>
    <n v="90"/>
    <s v="ChargePoint"/>
    <n v="50"/>
    <s v="CHAdeMO, Type 2"/>
    <n v="2013"/>
    <s v="No"/>
    <n v="4.3"/>
    <n v="5"/>
    <s v="Annually"/>
  </r>
  <r>
    <s v="EVS01856"/>
    <n v="52.494791999999997"/>
    <n v="13.471170000000001"/>
    <s v="9105 Berlin Ave"/>
    <x v="3"/>
    <x v="3"/>
    <x v="1"/>
    <x v="1"/>
    <n v="0.14000000000000001"/>
    <s v="6:00-22:00"/>
    <s v="6:00-22:00"/>
    <d v="1899-12-30T16:04:48"/>
    <n v="19.79"/>
    <n v="59"/>
    <s v="ChargePoint"/>
    <n v="150"/>
    <s v="Type 2, CCS"/>
    <n v="2023"/>
    <s v="Yes"/>
    <n v="3.8"/>
    <n v="7"/>
    <s v="Quarterly"/>
  </r>
  <r>
    <s v="EVS01857"/>
    <n v="52.446237000000004"/>
    <n v="13.398835999999999"/>
    <s v="5068 Berlin Ave"/>
    <x v="3"/>
    <x v="3"/>
    <x v="1"/>
    <x v="1"/>
    <n v="0.41"/>
    <s v="9:00-18:00"/>
    <s v="9:00-18:00"/>
    <d v="1899-12-30T08:52:48"/>
    <n v="13.26"/>
    <n v="51"/>
    <s v="Greenlots"/>
    <n v="350"/>
    <s v="CHAdeMO"/>
    <n v="2019"/>
    <s v="Yes"/>
    <n v="3.2"/>
    <n v="8"/>
    <s v="Monthly"/>
  </r>
  <r>
    <s v="EVS01860"/>
    <n v="-33.774518"/>
    <n v="18.566507000000001"/>
    <s v="2452 Cape Town Ave"/>
    <x v="14"/>
    <x v="13"/>
    <x v="7"/>
    <x v="1"/>
    <n v="0.35"/>
    <s v="6:00-22:00"/>
    <s v="6:00-22:00"/>
    <d v="1899-12-30T16:04:48"/>
    <n v="13.42"/>
    <n v="22"/>
    <s v="Ionity"/>
    <n v="150"/>
    <s v="Tesla"/>
    <n v="2014"/>
    <s v="Yes"/>
    <n v="4.3"/>
    <n v="9"/>
    <s v="Annually"/>
  </r>
  <r>
    <s v="EVS01865"/>
    <n v="55.719082"/>
    <n v="37.540593000000001"/>
    <s v="45 Moscow Ave"/>
    <x v="1"/>
    <x v="1"/>
    <x v="1"/>
    <x v="1"/>
    <n v="0.28999999999999998"/>
    <d v="2025-07-24T00:00:00"/>
    <s v="9.00-21.00"/>
    <d v="1900-01-11T00:00:00"/>
    <n v="10.199999999999999"/>
    <n v="14"/>
    <s v="Tesla"/>
    <n v="350"/>
    <s v="Type 2"/>
    <n v="2013"/>
    <s v="No"/>
    <n v="3.4"/>
    <n v="8"/>
    <s v="Annually"/>
  </r>
  <r>
    <s v="EVS01867"/>
    <n v="39.885190999999999"/>
    <n v="116.272424"/>
    <s v="7758 Beijing Ave"/>
    <x v="10"/>
    <x v="9"/>
    <x v="3"/>
    <x v="1"/>
    <n v="0.21"/>
    <d v="2025-07-24T00:00:00"/>
    <s v="9.00-21.00"/>
    <d v="1900-01-11T00:00:00"/>
    <n v="12.99"/>
    <n v="47"/>
    <s v="ChargePoint"/>
    <n v="350"/>
    <s v="Tesla"/>
    <n v="2020"/>
    <s v="No"/>
    <n v="3"/>
    <n v="9"/>
    <s v="Quarterly"/>
  </r>
  <r>
    <s v="EVS01870"/>
    <n v="34.199939000000001"/>
    <n v="-118.254367"/>
    <s v="6835 Los Angeles Ave"/>
    <x v="16"/>
    <x v="5"/>
    <x v="0"/>
    <x v="1"/>
    <n v="0.41"/>
    <s v="6:00-22:00"/>
    <s v="6:00-22:00"/>
    <d v="1899-12-30T16:04:48"/>
    <n v="2.02"/>
    <n v="30"/>
    <s v="Greenlots"/>
    <n v="22"/>
    <s v="CCS"/>
    <n v="2022"/>
    <s v="Yes"/>
    <n v="3.3"/>
    <n v="2"/>
    <s v="Monthly"/>
  </r>
  <r>
    <s v="EVS01871"/>
    <n v="-33.501204000000001"/>
    <n v="131.95267699999999"/>
    <s v="9443 Random Rd"/>
    <x v="11"/>
    <x v="10"/>
    <x v="6"/>
    <x v="1"/>
    <n v="0.25"/>
    <s v="9:00-18:00"/>
    <s v="9:00-18:00"/>
    <d v="1899-12-30T08:52:48"/>
    <n v="18.41"/>
    <n v="93"/>
    <s v="EVgo"/>
    <n v="50"/>
    <s v="Type 2, CCS"/>
    <n v="2013"/>
    <s v="Yes"/>
    <n v="3.8"/>
    <n v="1"/>
    <s v="Annually"/>
  </r>
  <r>
    <s v="EVS01873"/>
    <n v="41.881697000000003"/>
    <n v="-87.658119999999997"/>
    <s v="5152 Chicago Ave"/>
    <x v="7"/>
    <x v="5"/>
    <x v="0"/>
    <x v="1"/>
    <n v="0.44"/>
    <s v="9:00-18:00"/>
    <s v="9:00-18:00"/>
    <d v="1899-12-30T08:52:48"/>
    <n v="10.14"/>
    <n v="68"/>
    <s v="Greenlots"/>
    <n v="22"/>
    <s v="Type 2"/>
    <n v="2010"/>
    <s v="Yes"/>
    <n v="3.2"/>
    <n v="1"/>
    <s v="Monthly"/>
  </r>
  <r>
    <s v="EVS01881"/>
    <n v="58.785803999999999"/>
    <n v="-121.064465"/>
    <s v="7603 Random Rd"/>
    <x v="2"/>
    <x v="2"/>
    <x v="2"/>
    <x v="1"/>
    <n v="0.5"/>
    <s v="6:00-22:00"/>
    <s v="6:00-22:00"/>
    <d v="1899-12-30T16:04:48"/>
    <n v="19.239999999999998"/>
    <n v="46"/>
    <s v="ChargePoint"/>
    <n v="350"/>
    <s v="CCS"/>
    <n v="2013"/>
    <s v="No"/>
    <n v="4.5"/>
    <n v="9"/>
    <s v="Annually"/>
  </r>
  <r>
    <s v="EVS01883"/>
    <n v="19.563302"/>
    <n v="-99.142240000000001"/>
    <s v="1745 Mexico City Ave"/>
    <x v="17"/>
    <x v="14"/>
    <x v="0"/>
    <x v="1"/>
    <n v="0.37"/>
    <s v="9:00-18:00"/>
    <s v="9:00-18:00"/>
    <d v="1899-12-30T08:52:48"/>
    <n v="15.05"/>
    <n v="63"/>
    <s v="Greenlots"/>
    <n v="150"/>
    <s v="CHAdeMO"/>
    <n v="2019"/>
    <s v="Yes"/>
    <n v="4.7"/>
    <n v="1"/>
    <s v="Annually"/>
  </r>
  <r>
    <s v="EVS01884"/>
    <n v="52.479793999999998"/>
    <n v="13.389988000000001"/>
    <s v="8969 Berlin Ave"/>
    <x v="3"/>
    <x v="3"/>
    <x v="1"/>
    <x v="1"/>
    <n v="0.45"/>
    <s v="9:00-18:00"/>
    <s v="9:00-18:00"/>
    <d v="1899-12-30T08:52:48"/>
    <n v="10.83"/>
    <n v="12"/>
    <s v="Greenlots"/>
    <n v="150"/>
    <s v="CHAdeMO"/>
    <n v="2012"/>
    <s v="No"/>
    <n v="3.6"/>
    <n v="10"/>
    <s v="Monthly"/>
  </r>
  <r>
    <s v="EVS01888"/>
    <n v="52.494948999999998"/>
    <n v="13.300743000000001"/>
    <s v="9872 Berlin Ave"/>
    <x v="3"/>
    <x v="3"/>
    <x v="1"/>
    <x v="1"/>
    <n v="0.33"/>
    <s v="6:00-22:00"/>
    <s v="6:00-22:00"/>
    <d v="1899-12-30T16:04:48"/>
    <n v="7.76"/>
    <n v="45"/>
    <s v="ChargePoint"/>
    <n v="150"/>
    <s v="CHAdeMO"/>
    <n v="2016"/>
    <s v="No"/>
    <n v="4.5"/>
    <n v="4"/>
    <s v="Annually"/>
  </r>
  <r>
    <s v="EVS01889"/>
    <n v="34.075930999999997"/>
    <n v="-118.335678"/>
    <s v="3605 Los Angeles Ave"/>
    <x v="16"/>
    <x v="5"/>
    <x v="0"/>
    <x v="1"/>
    <n v="0.36"/>
    <s v="9:00-18:00"/>
    <s v="9:00-18:00"/>
    <d v="1899-12-30T08:52:48"/>
    <n v="14.52"/>
    <n v="87"/>
    <s v="EVgo"/>
    <n v="350"/>
    <s v="Tesla"/>
    <n v="2021"/>
    <s v="Yes"/>
    <n v="3.3"/>
    <n v="1"/>
    <s v="Annually"/>
  </r>
  <r>
    <s v="EVS01891"/>
    <n v="-2.6381969999999999"/>
    <n v="-161.60030900000001"/>
    <s v="1179 Random Rd"/>
    <x v="11"/>
    <x v="10"/>
    <x v="6"/>
    <x v="1"/>
    <n v="0.24"/>
    <s v="6:00-22:00"/>
    <s v="6:00-22:00"/>
    <d v="1899-12-30T16:04:48"/>
    <n v="6.25"/>
    <n v="82"/>
    <s v="Tesla"/>
    <n v="150"/>
    <s v="Type 2, Tesla"/>
    <n v="2015"/>
    <s v="Yes"/>
    <n v="4.0999999999999996"/>
    <n v="2"/>
    <s v="Quarterly"/>
  </r>
  <r>
    <s v="EVS01893"/>
    <n v="34.135641999999997"/>
    <n v="-118.36852500000001"/>
    <s v="8607 Los Angeles Ave"/>
    <x v="16"/>
    <x v="5"/>
    <x v="0"/>
    <x v="1"/>
    <n v="0.36"/>
    <s v="9:00-18:00"/>
    <s v="9:00-18:00"/>
    <d v="1899-12-30T08:52:48"/>
    <n v="4.1399999999999997"/>
    <n v="68"/>
    <s v="Tesla"/>
    <n v="22"/>
    <s v="Type 2"/>
    <n v="2011"/>
    <s v="Yes"/>
    <n v="3.6"/>
    <n v="1"/>
    <s v="Quarterly"/>
  </r>
  <r>
    <s v="EVS01896"/>
    <n v="25.303844999999999"/>
    <n v="55.263103000000001"/>
    <s v="8144 Dubai Ave"/>
    <x v="12"/>
    <x v="11"/>
    <x v="3"/>
    <x v="1"/>
    <n v="0.25"/>
    <s v="9:00-18:00"/>
    <s v="9:00-18:00"/>
    <d v="1899-12-30T08:52:48"/>
    <n v="9.14"/>
    <n v="85"/>
    <s v="Greenlots"/>
    <n v="22"/>
    <s v="CCS"/>
    <n v="2011"/>
    <s v="No"/>
    <n v="4.9000000000000004"/>
    <n v="2"/>
    <s v="Quarterly"/>
  </r>
  <r>
    <s v="EVS01900"/>
    <n v="39.901139000000001"/>
    <n v="116.324506"/>
    <s v="7436 Beijing Ave"/>
    <x v="10"/>
    <x v="9"/>
    <x v="3"/>
    <x v="1"/>
    <n v="0.34"/>
    <d v="2025-07-24T00:00:00"/>
    <s v="9.00-21.00"/>
    <d v="1900-01-11T00:00:00"/>
    <n v="17.87"/>
    <n v="81"/>
    <s v="EVgo"/>
    <n v="50"/>
    <s v="CCS"/>
    <n v="2023"/>
    <s v="Yes"/>
    <n v="4.0999999999999996"/>
    <n v="7"/>
    <s v="Annually"/>
  </r>
  <r>
    <s v="EVS01904"/>
    <n v="-33.755571000000003"/>
    <n v="18.468506999999999"/>
    <s v="9839 Cape Town Ave"/>
    <x v="14"/>
    <x v="13"/>
    <x v="7"/>
    <x v="1"/>
    <n v="0.43"/>
    <s v="9:00-18:00"/>
    <s v="9:00-18:00"/>
    <d v="1899-12-30T08:52:48"/>
    <n v="5.66"/>
    <n v="28"/>
    <s v="ChargePoint"/>
    <n v="150"/>
    <s v="Type 2"/>
    <n v="2020"/>
    <s v="No"/>
    <n v="3.8"/>
    <n v="5"/>
    <s v="Monthly"/>
  </r>
  <r>
    <s v="EVS01906"/>
    <n v="25.361640999999999"/>
    <n v="55.226194999999997"/>
    <s v="5186 Dubai Ave"/>
    <x v="12"/>
    <x v="11"/>
    <x v="3"/>
    <x v="1"/>
    <n v="0.46"/>
    <s v="9:00-18:00"/>
    <s v="9:00-18:00"/>
    <d v="1899-12-30T08:52:48"/>
    <n v="8.18"/>
    <n v="28"/>
    <s v="EVgo"/>
    <n v="22"/>
    <s v="CHAdeMO"/>
    <n v="2012"/>
    <s v="No"/>
    <n v="4.8"/>
    <n v="7"/>
    <s v="Annually"/>
  </r>
  <r>
    <s v="EVS01907"/>
    <n v="18.958268"/>
    <n v="72.932208000000003"/>
    <s v="8176 Mumbai Ave"/>
    <x v="13"/>
    <x v="12"/>
    <x v="3"/>
    <x v="1"/>
    <n v="0.41"/>
    <d v="2025-07-24T00:00:00"/>
    <s v="9.00-21.00"/>
    <d v="1900-01-11T00:00:00"/>
    <n v="19.940000000000001"/>
    <n v="15"/>
    <s v="Tesla"/>
    <n v="50"/>
    <s v="CHAdeMO"/>
    <n v="2016"/>
    <s v="No"/>
    <n v="4.9000000000000004"/>
    <n v="9"/>
    <s v="Quarterly"/>
  </r>
  <r>
    <s v="EVS01909"/>
    <n v="37.783102999999997"/>
    <n v="-122.416748"/>
    <s v="2610 San Francisco Ave"/>
    <x v="5"/>
    <x v="5"/>
    <x v="0"/>
    <x v="1"/>
    <n v="0.49"/>
    <d v="2025-07-24T00:00:00"/>
    <s v="9.00-21.00"/>
    <d v="1900-01-11T00:00:00"/>
    <n v="13.84"/>
    <n v="28"/>
    <s v="Greenlots"/>
    <n v="22"/>
    <s v="CCS, Tesla"/>
    <n v="2014"/>
    <s v="No"/>
    <n v="4.2"/>
    <n v="8"/>
    <s v="Monthly"/>
  </r>
  <r>
    <s v="EVS01910"/>
    <n v="19.590122000000001"/>
    <n v="-99.109540999999993"/>
    <s v="3558 Mexico City Ave"/>
    <x v="17"/>
    <x v="14"/>
    <x v="0"/>
    <x v="1"/>
    <n v="0.32"/>
    <d v="2025-07-24T00:00:00"/>
    <s v="9.00-21.00"/>
    <d v="1900-01-11T00:00:00"/>
    <n v="5.15"/>
    <n v="75"/>
    <s v="Greenlots"/>
    <n v="150"/>
    <s v="Type 2, Tesla"/>
    <n v="2017"/>
    <s v="Yes"/>
    <n v="3.5"/>
    <n v="9"/>
    <s v="Annually"/>
  </r>
  <r>
    <s v="EVS01912"/>
    <n v="19.125693999999999"/>
    <n v="72.917815000000004"/>
    <s v="9777 Mumbai Ave"/>
    <x v="13"/>
    <x v="12"/>
    <x v="3"/>
    <x v="1"/>
    <n v="0.12"/>
    <d v="2025-07-24T00:00:00"/>
    <s v="9.00-21.00"/>
    <d v="1900-01-11T00:00:00"/>
    <n v="12.62"/>
    <n v="27"/>
    <s v="Greenlots"/>
    <n v="150"/>
    <s v="Tesla, CCS"/>
    <n v="2022"/>
    <s v="Yes"/>
    <n v="4.4000000000000004"/>
    <n v="1"/>
    <s v="Annually"/>
  </r>
  <r>
    <s v="EVS01913"/>
    <n v="-33.882232999999999"/>
    <n v="151.320784"/>
    <s v="9666 Sydney Ave"/>
    <x v="9"/>
    <x v="8"/>
    <x v="5"/>
    <x v="1"/>
    <n v="0.42"/>
    <s v="6:00-22:00"/>
    <s v="6:00-22:00"/>
    <d v="1899-12-30T16:04:48"/>
    <n v="1.25"/>
    <n v="90"/>
    <s v="EVgo"/>
    <n v="350"/>
    <s v="Type 2, Tesla"/>
    <n v="2023"/>
    <s v="Yes"/>
    <n v="4.9000000000000004"/>
    <n v="8"/>
    <s v="Annually"/>
  </r>
  <r>
    <s v="EVS01917"/>
    <n v="19.102744999999999"/>
    <n v="72.908679000000006"/>
    <s v="8318 Mumbai Ave"/>
    <x v="13"/>
    <x v="12"/>
    <x v="3"/>
    <x v="1"/>
    <n v="0.48"/>
    <s v="6:00-22:00"/>
    <s v="6:00-22:00"/>
    <d v="1899-12-30T16:04:48"/>
    <n v="9.6999999999999993"/>
    <n v="20"/>
    <s v="EVgo"/>
    <n v="150"/>
    <s v="Type 2, CCS"/>
    <n v="2012"/>
    <s v="No"/>
    <n v="4.0999999999999996"/>
    <n v="5"/>
    <s v="Monthly"/>
  </r>
  <r>
    <s v="EVS01919"/>
    <n v="19.40119"/>
    <n v="-99.053938000000002"/>
    <s v="5552 Mexico City Ave"/>
    <x v="17"/>
    <x v="14"/>
    <x v="0"/>
    <x v="1"/>
    <n v="0.22"/>
    <d v="2025-07-24T00:00:00"/>
    <s v="9.00-21.00"/>
    <d v="1900-01-11T00:00:00"/>
    <n v="14.47"/>
    <n v="57"/>
    <s v="Tesla"/>
    <n v="150"/>
    <s v="Tesla"/>
    <n v="2015"/>
    <s v="No"/>
    <n v="3.7"/>
    <n v="8"/>
    <s v="Monthly"/>
  </r>
  <r>
    <s v="EVS01922"/>
    <n v="19.058914000000001"/>
    <n v="72.994324000000006"/>
    <s v="7876 Mumbai Ave"/>
    <x v="13"/>
    <x v="12"/>
    <x v="3"/>
    <x v="1"/>
    <n v="0.46"/>
    <s v="6:00-22:00"/>
    <s v="6:00-22:00"/>
    <d v="1899-12-30T16:04:48"/>
    <n v="19.96"/>
    <n v="57"/>
    <s v="EVgo"/>
    <n v="22"/>
    <s v="Type 2, CCS"/>
    <n v="2010"/>
    <s v="Yes"/>
    <n v="4.3"/>
    <n v="9"/>
    <s v="Monthly"/>
  </r>
  <r>
    <s v="EVS01924"/>
    <n v="-23.617570000000001"/>
    <n v="-46.658127999999998"/>
    <s v="3699 SÃ£o Paulo Ave"/>
    <x v="8"/>
    <x v="7"/>
    <x v="4"/>
    <x v="1"/>
    <n v="0.19"/>
    <s v="6:00-22:00"/>
    <s v="6:00-22:00"/>
    <d v="1899-12-30T16:04:48"/>
    <n v="8.9499999999999993"/>
    <n v="21"/>
    <s v="ChargePoint"/>
    <n v="150"/>
    <s v="Tesla, CHAdeMO"/>
    <n v="2019"/>
    <s v="No"/>
    <n v="3.5"/>
    <n v="4"/>
    <s v="Annually"/>
  </r>
  <r>
    <s v="EVS01925"/>
    <n v="52.449627"/>
    <n v="13.383864000000001"/>
    <s v="7280 Berlin Ave"/>
    <x v="3"/>
    <x v="3"/>
    <x v="1"/>
    <x v="1"/>
    <n v="0.27"/>
    <s v="6:00-22:00"/>
    <s v="6:00-22:00"/>
    <d v="1899-12-30T16:04:48"/>
    <n v="6.46"/>
    <n v="92"/>
    <s v="Greenlots"/>
    <n v="150"/>
    <s v="Type 2"/>
    <n v="2015"/>
    <s v="No"/>
    <n v="4.5"/>
    <n v="5"/>
    <s v="Monthly"/>
  </r>
  <r>
    <s v="EVS01927"/>
    <n v="41.903548999999998"/>
    <n v="-87.739524000000003"/>
    <s v="7661 Chicago Ave"/>
    <x v="7"/>
    <x v="5"/>
    <x v="0"/>
    <x v="1"/>
    <n v="0.24"/>
    <s v="9:00-18:00"/>
    <s v="9:00-18:00"/>
    <d v="1899-12-30T08:52:48"/>
    <n v="8.5399999999999991"/>
    <n v="73"/>
    <s v="EVgo"/>
    <n v="350"/>
    <s v="CHAdeMO, CCS"/>
    <n v="2022"/>
    <s v="Yes"/>
    <n v="4.9000000000000004"/>
    <n v="7"/>
    <s v="Monthly"/>
  </r>
  <r>
    <s v="EVS01928"/>
    <n v="13.822447"/>
    <n v="100.454493"/>
    <s v="869 Bangkok Ave"/>
    <x v="4"/>
    <x v="4"/>
    <x v="3"/>
    <x v="1"/>
    <n v="0.39"/>
    <s v="6:00-22:00"/>
    <s v="6:00-22:00"/>
    <d v="1899-12-30T16:04:48"/>
    <n v="17.84"/>
    <n v="93"/>
    <s v="Tesla"/>
    <n v="22"/>
    <s v="CHAdeMO"/>
    <n v="2020"/>
    <s v="Yes"/>
    <n v="4.3"/>
    <n v="10"/>
    <s v="Annually"/>
  </r>
  <r>
    <s v="EVS01929"/>
    <n v="25.388155999999999"/>
    <n v="55.241441000000002"/>
    <s v="1205 Dubai Ave"/>
    <x v="12"/>
    <x v="11"/>
    <x v="3"/>
    <x v="1"/>
    <n v="0.33"/>
    <s v="6:00-22:00"/>
    <s v="6:00-22:00"/>
    <d v="1899-12-30T16:04:48"/>
    <n v="3.24"/>
    <n v="84"/>
    <s v="ChargePoint"/>
    <n v="22"/>
    <s v="Type 2"/>
    <n v="2020"/>
    <s v="Yes"/>
    <n v="3.7"/>
    <n v="5"/>
    <s v="Quarterly"/>
  </r>
  <r>
    <s v="EVS01935"/>
    <n v="52.581639000000003"/>
    <n v="13.481304"/>
    <s v="7098 Berlin Ave"/>
    <x v="3"/>
    <x v="3"/>
    <x v="1"/>
    <x v="1"/>
    <n v="0.41"/>
    <d v="2025-07-24T00:00:00"/>
    <s v="9.00-21.00"/>
    <d v="1900-01-11T00:00:00"/>
    <n v="17.18"/>
    <n v="17"/>
    <s v="Ionity"/>
    <n v="350"/>
    <s v="Tesla, CCS"/>
    <n v="2010"/>
    <s v="No"/>
    <n v="4.5"/>
    <n v="9"/>
    <s v="Annually"/>
  </r>
  <r>
    <s v="EVS01937"/>
    <n v="39.939746999999997"/>
    <n v="116.464916"/>
    <s v="7047 Beijing Ave"/>
    <x v="10"/>
    <x v="9"/>
    <x v="3"/>
    <x v="1"/>
    <n v="0.44"/>
    <s v="6:00-22:00"/>
    <s v="6:00-22:00"/>
    <d v="1899-12-30T16:04:48"/>
    <n v="10.51"/>
    <n v="24"/>
    <s v="EVgo"/>
    <n v="150"/>
    <s v="CCS, CHAdeMO"/>
    <n v="2022"/>
    <s v="Yes"/>
    <n v="4.7"/>
    <n v="5"/>
    <s v="Annually"/>
  </r>
  <r>
    <s v="EVS01938"/>
    <n v="43.788786000000002"/>
    <n v="-79.353117999999995"/>
    <s v="1964 Toronto Ave"/>
    <x v="0"/>
    <x v="0"/>
    <x v="0"/>
    <x v="1"/>
    <n v="0.38"/>
    <s v="9:00-18:00"/>
    <s v="9:00-18:00"/>
    <d v="1899-12-30T08:52:48"/>
    <n v="5.19"/>
    <n v="96"/>
    <s v="Ionity"/>
    <n v="50"/>
    <s v="CCS, CHAdeMO"/>
    <n v="2021"/>
    <s v="No"/>
    <n v="4.8"/>
    <n v="3"/>
    <s v="Quarterly"/>
  </r>
  <r>
    <s v="EVS01941"/>
    <n v="-50.11544"/>
    <n v="-70.213320999999993"/>
    <s v="4330 Random Rd"/>
    <x v="2"/>
    <x v="2"/>
    <x v="2"/>
    <x v="1"/>
    <n v="0.44"/>
    <s v="6:00-22:00"/>
    <s v="6:00-22:00"/>
    <d v="1899-12-30T16:04:48"/>
    <n v="13.55"/>
    <n v="13"/>
    <s v="Tesla"/>
    <n v="350"/>
    <s v="CHAdeMO, Type 2"/>
    <n v="2023"/>
    <s v="No"/>
    <n v="4.0999999999999996"/>
    <n v="7"/>
    <s v="Quarterly"/>
  </r>
  <r>
    <s v="EVS01942"/>
    <n v="19.071618000000001"/>
    <n v="72.844368000000003"/>
    <s v="1695 Mumbai Ave"/>
    <x v="13"/>
    <x v="12"/>
    <x v="3"/>
    <x v="1"/>
    <n v="0.48"/>
    <s v="9:00-18:00"/>
    <s v="9:00-18:00"/>
    <d v="1899-12-30T08:52:48"/>
    <n v="15.44"/>
    <n v="57"/>
    <s v="ChargePoint"/>
    <n v="50"/>
    <s v="Tesla, CCS"/>
    <n v="2010"/>
    <s v="Yes"/>
    <n v="4.3"/>
    <n v="7"/>
    <s v="Quarterly"/>
  </r>
  <r>
    <s v="EVS01944"/>
    <n v="25.237242999999999"/>
    <n v="55.351517999999999"/>
    <s v="5354 Dubai Ave"/>
    <x v="12"/>
    <x v="11"/>
    <x v="3"/>
    <x v="1"/>
    <n v="0.5"/>
    <d v="2025-07-24T00:00:00"/>
    <s v="9.00-21.00"/>
    <d v="1900-01-11T00:00:00"/>
    <n v="2.14"/>
    <n v="34"/>
    <s v="Ionity"/>
    <n v="150"/>
    <s v="Tesla, CHAdeMO"/>
    <n v="2016"/>
    <s v="Yes"/>
    <n v="3.5"/>
    <n v="4"/>
    <s v="Monthly"/>
  </r>
  <r>
    <s v="EVS01948"/>
    <n v="19.544642"/>
    <n v="-99.089706000000007"/>
    <s v="4948 Mexico City Ave"/>
    <x v="17"/>
    <x v="14"/>
    <x v="0"/>
    <x v="1"/>
    <n v="0.11"/>
    <s v="6:00-22:00"/>
    <s v="6:00-22:00"/>
    <d v="1899-12-30T16:04:48"/>
    <n v="6.29"/>
    <n v="89"/>
    <s v="EVgo"/>
    <n v="22"/>
    <s v="CHAdeMO, Type 2"/>
    <n v="2011"/>
    <s v="Yes"/>
    <n v="3.9"/>
    <n v="8"/>
    <s v="Monthly"/>
  </r>
  <r>
    <s v="EVS01951"/>
    <n v="-30.286653999999999"/>
    <n v="-143.01569900000001"/>
    <s v="8953 Random Rd"/>
    <x v="11"/>
    <x v="10"/>
    <x v="6"/>
    <x v="1"/>
    <n v="0.4"/>
    <d v="2025-07-24T00:00:00"/>
    <s v="9.00-21.00"/>
    <d v="1900-01-11T00:00:00"/>
    <n v="9.3800000000000008"/>
    <n v="13"/>
    <s v="Tesla"/>
    <n v="350"/>
    <s v="CHAdeMO, Tesla"/>
    <n v="2013"/>
    <s v="No"/>
    <n v="4.9000000000000004"/>
    <n v="8"/>
    <s v="Annually"/>
  </r>
  <r>
    <s v="EVS01954"/>
    <n v="55.772100999999999"/>
    <n v="37.633408000000003"/>
    <s v="6491 Moscow Ave"/>
    <x v="1"/>
    <x v="1"/>
    <x v="1"/>
    <x v="1"/>
    <n v="0.34"/>
    <s v="9:00-18:00"/>
    <s v="9:00-18:00"/>
    <d v="1899-12-30T08:52:48"/>
    <n v="14.96"/>
    <n v="22"/>
    <s v="ChargePoint"/>
    <n v="50"/>
    <s v="CHAdeMO"/>
    <n v="2021"/>
    <s v="No"/>
    <n v="3.5"/>
    <n v="9"/>
    <s v="Quarterly"/>
  </r>
  <r>
    <s v="EVS01957"/>
    <n v="41.849057999999999"/>
    <n v="-87.625291000000004"/>
    <s v="3813 Chicago Ave"/>
    <x v="7"/>
    <x v="5"/>
    <x v="0"/>
    <x v="1"/>
    <n v="0.44"/>
    <d v="2025-07-24T00:00:00"/>
    <s v="9.00-21.00"/>
    <d v="1900-01-11T00:00:00"/>
    <n v="9.11"/>
    <n v="13"/>
    <s v="Tesla"/>
    <n v="22"/>
    <s v="CCS"/>
    <n v="2018"/>
    <s v="No"/>
    <n v="4.9000000000000004"/>
    <n v="5"/>
    <s v="Quarterly"/>
  </r>
  <r>
    <s v="EVS01958"/>
    <n v="19.015508000000001"/>
    <n v="72.879277000000002"/>
    <s v="6032 Mumbai Ave"/>
    <x v="13"/>
    <x v="12"/>
    <x v="3"/>
    <x v="1"/>
    <n v="0.13"/>
    <d v="2025-07-24T00:00:00"/>
    <s v="9.00-21.00"/>
    <d v="1900-01-11T00:00:00"/>
    <n v="7.23"/>
    <n v="51"/>
    <s v="Ionity"/>
    <n v="150"/>
    <s v="Tesla"/>
    <n v="2012"/>
    <s v="Yes"/>
    <n v="4.9000000000000004"/>
    <n v="9"/>
    <s v="Monthly"/>
  </r>
  <r>
    <s v="EVS01962"/>
    <n v="43.608066000000001"/>
    <n v="-79.470911000000001"/>
    <s v="8134 Toronto Ave"/>
    <x v="0"/>
    <x v="0"/>
    <x v="0"/>
    <x v="1"/>
    <n v="0.17"/>
    <s v="9:00-18:00"/>
    <s v="9:00-18:00"/>
    <d v="1899-12-30T08:52:48"/>
    <n v="7.35"/>
    <n v="47"/>
    <s v="ChargePoint"/>
    <n v="150"/>
    <s v="CCS"/>
    <n v="2019"/>
    <s v="Yes"/>
    <n v="4.3"/>
    <n v="4"/>
    <s v="Monthly"/>
  </r>
  <r>
    <s v="EVS01970"/>
    <n v="19.506951000000001"/>
    <n v="-99.059577000000004"/>
    <s v="1781 Mexico City Ave"/>
    <x v="17"/>
    <x v="14"/>
    <x v="0"/>
    <x v="1"/>
    <n v="0.5"/>
    <s v="9:00-18:00"/>
    <s v="9:00-18:00"/>
    <d v="1899-12-30T08:52:48"/>
    <n v="11.81"/>
    <n v="43"/>
    <s v="EVgo"/>
    <n v="350"/>
    <s v="Type 2, CHAdeMO"/>
    <n v="2018"/>
    <s v="Yes"/>
    <n v="3.5"/>
    <n v="4"/>
    <s v="Monthly"/>
  </r>
  <r>
    <s v="EVS01975"/>
    <n v="37.691173999999997"/>
    <n v="126.97528800000001"/>
    <s v="9106 Seoul Ave"/>
    <x v="6"/>
    <x v="6"/>
    <x v="3"/>
    <x v="1"/>
    <n v="0.31"/>
    <s v="6:00-22:00"/>
    <s v="6:00-22:00"/>
    <d v="1899-12-30T16:04:48"/>
    <n v="16.239999999999998"/>
    <n v="53"/>
    <s v="Ionity"/>
    <n v="22"/>
    <s v="CCS"/>
    <n v="2014"/>
    <s v="No"/>
    <n v="4.5"/>
    <n v="10"/>
    <s v="Annually"/>
  </r>
  <r>
    <s v="EVS01978"/>
    <n v="52.448014000000001"/>
    <n v="13.406008"/>
    <s v="772 Berlin Ave"/>
    <x v="3"/>
    <x v="3"/>
    <x v="1"/>
    <x v="1"/>
    <n v="0.31"/>
    <s v="9:00-18:00"/>
    <s v="9:00-18:00"/>
    <d v="1899-12-30T08:52:48"/>
    <n v="0.53"/>
    <n v="33"/>
    <s v="Greenlots"/>
    <n v="350"/>
    <s v="Type 2, Tesla"/>
    <n v="2022"/>
    <s v="Yes"/>
    <n v="3.1"/>
    <n v="3"/>
    <s v="Annually"/>
  </r>
  <r>
    <s v="EVS01980"/>
    <n v="52.447262000000002"/>
    <n v="13.364036"/>
    <s v="5661 Berlin Ave"/>
    <x v="3"/>
    <x v="3"/>
    <x v="1"/>
    <x v="1"/>
    <n v="0.27"/>
    <d v="2025-07-24T00:00:00"/>
    <s v="9.00-21.00"/>
    <d v="1900-01-11T00:00:00"/>
    <n v="2.36"/>
    <n v="38"/>
    <s v="Greenlots"/>
    <n v="50"/>
    <s v="CCS"/>
    <n v="2016"/>
    <s v="Yes"/>
    <n v="4.9000000000000004"/>
    <n v="2"/>
    <s v="Quarterly"/>
  </r>
  <r>
    <s v="EVS01982"/>
    <n v="37.690029000000003"/>
    <n v="127.090396"/>
    <s v="2247 Seoul Ave"/>
    <x v="6"/>
    <x v="6"/>
    <x v="3"/>
    <x v="1"/>
    <n v="0.25"/>
    <s v="9:00-18:00"/>
    <s v="9:00-18:00"/>
    <d v="1899-12-30T08:52:48"/>
    <n v="3.87"/>
    <n v="51"/>
    <s v="Ionity"/>
    <n v="50"/>
    <s v="Type 2, CHAdeMO"/>
    <n v="2019"/>
    <s v="No"/>
    <n v="3.5"/>
    <n v="7"/>
    <s v="Quarterly"/>
  </r>
  <r>
    <s v="EVS01983"/>
    <n v="55.765216000000002"/>
    <n v="37.672978999999998"/>
    <s v="6108 Moscow Ave"/>
    <x v="1"/>
    <x v="1"/>
    <x v="1"/>
    <x v="1"/>
    <n v="0.41"/>
    <s v="9:00-18:00"/>
    <s v="9:00-18:00"/>
    <d v="1899-12-30T08:52:48"/>
    <n v="18.649999999999999"/>
    <n v="67"/>
    <s v="ChargePoint"/>
    <n v="350"/>
    <s v="Tesla"/>
    <n v="2023"/>
    <s v="No"/>
    <n v="3.4"/>
    <n v="4"/>
    <s v="Annually"/>
  </r>
  <r>
    <s v="EVS01984"/>
    <n v="41.939742000000003"/>
    <n v="-87.795552999999998"/>
    <s v="2665 Chicago Ave"/>
    <x v="7"/>
    <x v="5"/>
    <x v="0"/>
    <x v="1"/>
    <n v="0.26"/>
    <s v="9:00-18:00"/>
    <s v="9:00-18:00"/>
    <d v="1899-12-30T08:52:48"/>
    <n v="8.86"/>
    <n v="35"/>
    <s v="Ionity"/>
    <n v="50"/>
    <s v="Type 2"/>
    <n v="2022"/>
    <s v="No"/>
    <n v="4"/>
    <n v="7"/>
    <s v="Annually"/>
  </r>
  <r>
    <s v="EVS01985"/>
    <n v="19.506975000000001"/>
    <n v="-99.165251999999995"/>
    <s v="703 Mexico City Ave"/>
    <x v="17"/>
    <x v="14"/>
    <x v="0"/>
    <x v="1"/>
    <n v="0.42"/>
    <s v="9:00-18:00"/>
    <s v="9:00-18:00"/>
    <d v="1899-12-30T08:52:48"/>
    <n v="5.54"/>
    <n v="48"/>
    <s v="Greenlots"/>
    <n v="22"/>
    <s v="CHAdeMO, Type 2"/>
    <n v="2019"/>
    <s v="Yes"/>
    <n v="4.7"/>
    <n v="5"/>
    <s v="Monthly"/>
  </r>
  <r>
    <s v="EVS01986"/>
    <n v="37.858428000000004"/>
    <n v="-122.47224"/>
    <s v="7892 San Francisco Ave"/>
    <x v="5"/>
    <x v="5"/>
    <x v="0"/>
    <x v="1"/>
    <n v="0.27"/>
    <s v="6:00-22:00"/>
    <s v="6:00-22:00"/>
    <d v="1899-12-30T16:04:48"/>
    <n v="2.37"/>
    <n v="44"/>
    <s v="Ionity"/>
    <n v="350"/>
    <s v="CCS"/>
    <n v="2019"/>
    <s v="No"/>
    <n v="3"/>
    <n v="2"/>
    <s v="Annually"/>
  </r>
  <r>
    <s v="EVS01987"/>
    <n v="-33.828338000000002"/>
    <n v="151.216354"/>
    <s v="6923 Sydney Ave"/>
    <x v="9"/>
    <x v="8"/>
    <x v="5"/>
    <x v="1"/>
    <n v="0.38"/>
    <d v="2025-07-24T00:00:00"/>
    <s v="9.00-21.00"/>
    <d v="1900-01-11T00:00:00"/>
    <n v="2"/>
    <n v="41"/>
    <s v="Greenlots"/>
    <n v="350"/>
    <s v="Tesla"/>
    <n v="2017"/>
    <s v="No"/>
    <n v="5"/>
    <n v="9"/>
    <s v="Quarterly"/>
  </r>
  <r>
    <s v="EVS01988"/>
    <n v="-23.648344999999999"/>
    <n v="-46.578218"/>
    <s v="3800 SÃ£o Paulo Ave"/>
    <x v="8"/>
    <x v="7"/>
    <x v="4"/>
    <x v="1"/>
    <n v="0.42"/>
    <s v="6:00-22:00"/>
    <s v="6:00-22:00"/>
    <d v="1899-12-30T16:04:48"/>
    <n v="13.37"/>
    <n v="22"/>
    <s v="ChargePoint"/>
    <n v="150"/>
    <s v="CHAdeMO, CCS"/>
    <n v="2021"/>
    <s v="No"/>
    <n v="3.5"/>
    <n v="10"/>
    <s v="Monthly"/>
  </r>
  <r>
    <s v="EVS01989"/>
    <n v="25.335844000000002"/>
    <n v="55.367395000000002"/>
    <s v="8479 Dubai Ave"/>
    <x v="12"/>
    <x v="11"/>
    <x v="3"/>
    <x v="1"/>
    <n v="0.22"/>
    <s v="9:00-18:00"/>
    <s v="9:00-18:00"/>
    <d v="1899-12-30T08:52:48"/>
    <n v="11.7"/>
    <n v="63"/>
    <s v="Tesla"/>
    <n v="350"/>
    <s v="Tesla"/>
    <n v="2015"/>
    <s v="No"/>
    <n v="4.3"/>
    <n v="3"/>
    <s v="Annually"/>
  </r>
  <r>
    <s v="EVS01990"/>
    <n v="-33.822493999999999"/>
    <n v="18.542909999999999"/>
    <s v="5633 Cape Town Ave"/>
    <x v="14"/>
    <x v="13"/>
    <x v="7"/>
    <x v="1"/>
    <n v="0.25"/>
    <d v="2025-07-24T00:00:00"/>
    <s v="9.00-21.00"/>
    <d v="1900-01-11T00:00:00"/>
    <n v="9.83"/>
    <n v="11"/>
    <s v="ChargePoint"/>
    <n v="350"/>
    <s v="CCS, Type 2"/>
    <n v="2018"/>
    <s v="No"/>
    <n v="3.3"/>
    <n v="2"/>
    <s v="Annually"/>
  </r>
  <r>
    <s v="EVS01993"/>
    <n v="-33.744171999999999"/>
    <n v="151.27406199999999"/>
    <s v="5877 Sydney Ave"/>
    <x v="9"/>
    <x v="8"/>
    <x v="5"/>
    <x v="1"/>
    <n v="0.45"/>
    <s v="6:00-22:00"/>
    <s v="6:00-22:00"/>
    <d v="1899-12-30T16:04:48"/>
    <n v="19.600000000000001"/>
    <n v="23"/>
    <s v="ChargePoint"/>
    <n v="350"/>
    <s v="Type 2"/>
    <n v="2022"/>
    <s v="Yes"/>
    <n v="3.4"/>
    <n v="7"/>
    <s v="Annually"/>
  </r>
  <r>
    <s v="EVS01994"/>
    <n v="13.866887999999999"/>
    <n v="100.47514700000001"/>
    <s v="3805 Bangkok Ave"/>
    <x v="4"/>
    <x v="4"/>
    <x v="3"/>
    <x v="1"/>
    <n v="0.34"/>
    <d v="2025-07-24T00:00:00"/>
    <s v="9.00-21.00"/>
    <d v="1900-01-11T00:00:00"/>
    <n v="4.21"/>
    <n v="83"/>
    <s v="EVgo"/>
    <n v="150"/>
    <s v="CHAdeMO, CCS"/>
    <n v="2013"/>
    <s v="No"/>
    <n v="4.5999999999999996"/>
    <n v="6"/>
    <s v="Annually"/>
  </r>
  <r>
    <s v="EVS01999"/>
    <n v="43.638272000000001"/>
    <n v="-79.334146000000004"/>
    <s v="6279 Toronto Ave"/>
    <x v="0"/>
    <x v="0"/>
    <x v="0"/>
    <x v="1"/>
    <n v="0.47"/>
    <s v="6:00-22:00"/>
    <s v="6:00-22:00"/>
    <d v="1899-12-30T16:04:48"/>
    <n v="8.3000000000000007"/>
    <n v="72"/>
    <s v="Greenlots"/>
    <n v="350"/>
    <s v="Tesla"/>
    <n v="2012"/>
    <s v="No"/>
    <n v="3.5"/>
    <n v="5"/>
    <s v="Annually"/>
  </r>
  <r>
    <s v="EVS02012"/>
    <n v="37.534928999999998"/>
    <n v="126.937102"/>
    <s v="350 Seoul Ave"/>
    <x v="6"/>
    <x v="6"/>
    <x v="3"/>
    <x v="1"/>
    <n v="0.4"/>
    <d v="2025-07-24T00:00:00"/>
    <s v="9.00-21.00"/>
    <d v="1900-01-11T00:00:00"/>
    <n v="16.45"/>
    <n v="27"/>
    <s v="Greenlots"/>
    <n v="150"/>
    <s v="Tesla, CCS"/>
    <n v="2013"/>
    <s v="Yes"/>
    <n v="3.4"/>
    <n v="2"/>
    <s v="Monthly"/>
  </r>
  <r>
    <s v="EVS02013"/>
    <n v="34.174500999999999"/>
    <n v="-118.386442"/>
    <s v="7862 Los Angeles Ave"/>
    <x v="16"/>
    <x v="5"/>
    <x v="0"/>
    <x v="1"/>
    <n v="0.17"/>
    <d v="2025-07-24T00:00:00"/>
    <s v="9.00-21.00"/>
    <d v="1900-01-11T00:00:00"/>
    <n v="8.24"/>
    <n v="82"/>
    <s v="ChargePoint"/>
    <n v="22"/>
    <s v="Tesla, CCS"/>
    <n v="2011"/>
    <s v="No"/>
    <n v="4.3"/>
    <n v="4"/>
    <s v="Annually"/>
  </r>
  <r>
    <s v="EVS02017"/>
    <n v="39.970469999999999"/>
    <n v="116.454885"/>
    <s v="6619 Beijing Ave"/>
    <x v="10"/>
    <x v="9"/>
    <x v="3"/>
    <x v="1"/>
    <n v="0.49"/>
    <d v="2025-07-24T00:00:00"/>
    <s v="9.00-21.00"/>
    <d v="1900-01-11T00:00:00"/>
    <n v="17.149999999999999"/>
    <n v="36"/>
    <s v="Ionity"/>
    <n v="150"/>
    <s v="Type 2"/>
    <n v="2020"/>
    <s v="No"/>
    <n v="3.3"/>
    <n v="1"/>
    <s v="Annually"/>
  </r>
  <r>
    <s v="EVS02020"/>
    <n v="34.175348999999997"/>
    <n v="-118.20241799999999"/>
    <s v="2043 Los Angeles Ave"/>
    <x v="16"/>
    <x v="5"/>
    <x v="0"/>
    <x v="1"/>
    <n v="0.16"/>
    <d v="2025-07-24T00:00:00"/>
    <s v="9.00-21.00"/>
    <d v="1900-01-11T00:00:00"/>
    <n v="10.09"/>
    <n v="44"/>
    <s v="EVgo"/>
    <n v="50"/>
    <s v="Tesla, Type 2"/>
    <n v="2023"/>
    <s v="Yes"/>
    <n v="3.8"/>
    <n v="10"/>
    <s v="Monthly"/>
  </r>
  <r>
    <s v="EVS02023"/>
    <n v="-23.523921999999999"/>
    <n v="-46.698197"/>
    <s v="6069 SÃ£o Paulo Ave"/>
    <x v="8"/>
    <x v="7"/>
    <x v="4"/>
    <x v="1"/>
    <n v="0.4"/>
    <s v="6:00-22:00"/>
    <s v="6:00-22:00"/>
    <d v="1899-12-30T16:04:48"/>
    <n v="16.68"/>
    <n v="49"/>
    <s v="Greenlots"/>
    <n v="150"/>
    <s v="Tesla, CHAdeMO"/>
    <n v="2020"/>
    <s v="Yes"/>
    <n v="3.3"/>
    <n v="2"/>
    <s v="Monthly"/>
  </r>
  <r>
    <s v="EVS02029"/>
    <n v="52.458294000000002"/>
    <n v="13.412194"/>
    <s v="4915 Berlin Ave"/>
    <x v="3"/>
    <x v="3"/>
    <x v="1"/>
    <x v="1"/>
    <n v="0.37"/>
    <s v="6:00-22:00"/>
    <s v="6:00-22:00"/>
    <d v="1899-12-30T16:04:48"/>
    <n v="19.690000000000001"/>
    <n v="57"/>
    <s v="Ionity"/>
    <n v="150"/>
    <s v="Tesla, CHAdeMO"/>
    <n v="2015"/>
    <s v="Yes"/>
    <n v="3.8"/>
    <n v="4"/>
    <s v="Quarterly"/>
  </r>
  <r>
    <s v="EVS02030"/>
    <n v="18.900976"/>
    <n v="72.890789999999996"/>
    <s v="5792 Mumbai Ave"/>
    <x v="13"/>
    <x v="12"/>
    <x v="3"/>
    <x v="1"/>
    <n v="0.38"/>
    <s v="9:00-18:00"/>
    <s v="9:00-18:00"/>
    <d v="1899-12-30T08:52:48"/>
    <n v="7.41"/>
    <n v="90"/>
    <s v="Greenlots"/>
    <n v="50"/>
    <s v="CHAdeMO, Tesla"/>
    <n v="2014"/>
    <s v="Yes"/>
    <n v="4.9000000000000004"/>
    <n v="2"/>
    <s v="Monthly"/>
  </r>
  <r>
    <s v="EVS02032"/>
    <n v="37.800877"/>
    <n v="-122.307271"/>
    <s v="7615 San Francisco Ave"/>
    <x v="5"/>
    <x v="5"/>
    <x v="0"/>
    <x v="1"/>
    <n v="0.46"/>
    <s v="6:00-22:00"/>
    <s v="6:00-22:00"/>
    <d v="1899-12-30T16:04:48"/>
    <n v="14.05"/>
    <n v="37"/>
    <s v="EVgo"/>
    <n v="350"/>
    <s v="Type 2"/>
    <n v="2014"/>
    <s v="Yes"/>
    <n v="4.7"/>
    <n v="4"/>
    <s v="Quarterly"/>
  </r>
  <r>
    <s v="EVS02039"/>
    <n v="37.838478000000002"/>
    <n v="-122.493588"/>
    <s v="4608 San Francisco Ave"/>
    <x v="5"/>
    <x v="5"/>
    <x v="0"/>
    <x v="1"/>
    <n v="0.2"/>
    <s v="9:00-18:00"/>
    <s v="9:00-18:00"/>
    <d v="1899-12-30T08:52:48"/>
    <n v="0.78"/>
    <n v="59"/>
    <s v="EVgo"/>
    <n v="22"/>
    <s v="CHAdeMO, Type 2"/>
    <n v="2016"/>
    <s v="No"/>
    <n v="4.4000000000000004"/>
    <n v="3"/>
    <s v="Monthly"/>
  </r>
  <r>
    <s v="EVS02041"/>
    <n v="45.071967000000001"/>
    <n v="-109.908475"/>
    <s v="1071 Random Rd"/>
    <x v="2"/>
    <x v="2"/>
    <x v="2"/>
    <x v="1"/>
    <n v="0.37"/>
    <d v="2025-07-24T00:00:00"/>
    <s v="9.00-21.00"/>
    <d v="1900-01-11T00:00:00"/>
    <n v="18.78"/>
    <n v="32"/>
    <s v="EVgo"/>
    <n v="22"/>
    <s v="Tesla, CCS"/>
    <n v="2013"/>
    <s v="No"/>
    <n v="4.0999999999999996"/>
    <n v="7"/>
    <s v="Monthly"/>
  </r>
  <r>
    <s v="EVS02042"/>
    <n v="13.772779"/>
    <n v="100.46346200000001"/>
    <s v="5903 Bangkok Ave"/>
    <x v="4"/>
    <x v="4"/>
    <x v="3"/>
    <x v="1"/>
    <n v="0.49"/>
    <s v="6:00-22:00"/>
    <s v="6:00-22:00"/>
    <d v="1899-12-30T16:04:48"/>
    <n v="15.82"/>
    <n v="81"/>
    <s v="Tesla"/>
    <n v="22"/>
    <s v="Type 2"/>
    <n v="2023"/>
    <s v="Yes"/>
    <n v="4.5999999999999996"/>
    <n v="7"/>
    <s v="Annually"/>
  </r>
  <r>
    <s v="EVS02043"/>
    <n v="37.626296000000004"/>
    <n v="127.018147"/>
    <s v="6608 Seoul Ave"/>
    <x v="6"/>
    <x v="6"/>
    <x v="3"/>
    <x v="1"/>
    <n v="0.15"/>
    <s v="6:00-22:00"/>
    <s v="6:00-22:00"/>
    <d v="1899-12-30T16:04:48"/>
    <n v="1.72"/>
    <n v="95"/>
    <s v="Greenlots"/>
    <n v="50"/>
    <s v="Tesla, CHAdeMO"/>
    <n v="2013"/>
    <s v="No"/>
    <n v="4.7"/>
    <n v="4"/>
    <s v="Annually"/>
  </r>
  <r>
    <s v="EVS02050"/>
    <n v="-33.886676000000001"/>
    <n v="151.37963500000001"/>
    <s v="6006 Sydney Ave"/>
    <x v="9"/>
    <x v="8"/>
    <x v="5"/>
    <x v="1"/>
    <n v="0.37"/>
    <s v="6:00-22:00"/>
    <s v="6:00-22:00"/>
    <d v="1899-12-30T16:04:48"/>
    <n v="5.44"/>
    <n v="64"/>
    <s v="EVgo"/>
    <n v="150"/>
    <s v="Tesla, Type 2"/>
    <n v="2011"/>
    <s v="No"/>
    <n v="4.5"/>
    <n v="8"/>
    <s v="Annually"/>
  </r>
  <r>
    <s v="EVS02053"/>
    <n v="52.570647000000001"/>
    <n v="13.463950000000001"/>
    <s v="5012 Berlin Ave"/>
    <x v="3"/>
    <x v="3"/>
    <x v="1"/>
    <x v="1"/>
    <n v="0.26"/>
    <s v="6:00-22:00"/>
    <s v="6:00-22:00"/>
    <d v="1899-12-30T16:04:48"/>
    <n v="17.34"/>
    <n v="59"/>
    <s v="Ionity"/>
    <n v="22"/>
    <s v="Type 2, Tesla"/>
    <n v="2014"/>
    <s v="No"/>
    <n v="4.8"/>
    <n v="7"/>
    <s v="Monthly"/>
  </r>
  <r>
    <s v="EVS02054"/>
    <n v="37.607025"/>
    <n v="126.96199300000001"/>
    <s v="3609 Seoul Ave"/>
    <x v="6"/>
    <x v="6"/>
    <x v="3"/>
    <x v="1"/>
    <n v="0.47"/>
    <s v="6:00-22:00"/>
    <s v="6:00-22:00"/>
    <d v="1899-12-30T16:04:48"/>
    <n v="4.8899999999999997"/>
    <n v="29"/>
    <s v="Tesla"/>
    <n v="50"/>
    <s v="Type 2"/>
    <n v="2016"/>
    <s v="Yes"/>
    <n v="4.9000000000000004"/>
    <n v="7"/>
    <s v="Quarterly"/>
  </r>
  <r>
    <s v="EVS02055"/>
    <n v="37.709657999999997"/>
    <n v="-122.44595200000001"/>
    <s v="1053 San Francisco Ave"/>
    <x v="5"/>
    <x v="5"/>
    <x v="0"/>
    <x v="1"/>
    <n v="0.19"/>
    <d v="2025-07-24T00:00:00"/>
    <s v="9.00-21.00"/>
    <d v="1900-01-11T00:00:00"/>
    <n v="5.48"/>
    <n v="52"/>
    <s v="Tesla"/>
    <n v="22"/>
    <s v="Type 2, CCS"/>
    <n v="2017"/>
    <s v="Yes"/>
    <n v="3.9"/>
    <n v="4"/>
    <s v="Monthly"/>
  </r>
  <r>
    <s v="EVS02059"/>
    <n v="19.586220999999998"/>
    <n v="-99.101099000000005"/>
    <s v="5100 Mexico City Ave"/>
    <x v="17"/>
    <x v="14"/>
    <x v="0"/>
    <x v="1"/>
    <n v="0.43"/>
    <s v="6:00-22:00"/>
    <s v="6:00-22:00"/>
    <d v="1899-12-30T16:04:48"/>
    <n v="14.47"/>
    <n v="94"/>
    <s v="Greenlots"/>
    <n v="350"/>
    <s v="Type 2, CHAdeMO"/>
    <n v="2022"/>
    <s v="Yes"/>
    <n v="4.2"/>
    <n v="7"/>
    <s v="Annually"/>
  </r>
  <r>
    <s v="EVS02063"/>
    <n v="52.435186000000002"/>
    <n v="13.308560999999999"/>
    <s v="6323 Berlin Ave"/>
    <x v="3"/>
    <x v="3"/>
    <x v="1"/>
    <x v="1"/>
    <n v="0.19"/>
    <s v="9:00-18:00"/>
    <s v="9:00-18:00"/>
    <d v="1899-12-30T08:52:48"/>
    <n v="1.45"/>
    <n v="96"/>
    <s v="ChargePoint"/>
    <n v="50"/>
    <s v="CHAdeMO, CCS"/>
    <n v="2022"/>
    <s v="Yes"/>
    <n v="3.4"/>
    <n v="9"/>
    <s v="Monthly"/>
  </r>
  <r>
    <s v="EVS02065"/>
    <n v="55.803057000000003"/>
    <n v="37.698354000000002"/>
    <s v="1902 Moscow Ave"/>
    <x v="1"/>
    <x v="1"/>
    <x v="1"/>
    <x v="1"/>
    <n v="0.12"/>
    <d v="2025-07-24T00:00:00"/>
    <s v="9.00-21.00"/>
    <d v="1900-01-11T00:00:00"/>
    <n v="1.1100000000000001"/>
    <n v="86"/>
    <s v="Ionity"/>
    <n v="50"/>
    <s v="Tesla"/>
    <n v="2012"/>
    <s v="Yes"/>
    <n v="3.2"/>
    <n v="4"/>
    <s v="Quarterly"/>
  </r>
  <r>
    <s v="EVS02067"/>
    <n v="13.767927999999999"/>
    <n v="100.500652"/>
    <s v="2104 Bangkok Ave"/>
    <x v="4"/>
    <x v="4"/>
    <x v="3"/>
    <x v="1"/>
    <n v="0.15"/>
    <d v="2025-07-24T00:00:00"/>
    <s v="9.00-21.00"/>
    <d v="1900-01-11T00:00:00"/>
    <n v="2.1800000000000002"/>
    <n v="60"/>
    <s v="Greenlots"/>
    <n v="22"/>
    <s v="CCS"/>
    <n v="2012"/>
    <s v="No"/>
    <n v="3.6"/>
    <n v="8"/>
    <s v="Annually"/>
  </r>
  <r>
    <s v="EVS02069"/>
    <n v="37.688723000000003"/>
    <n v="126.971433"/>
    <s v="1731 Seoul Ave"/>
    <x v="6"/>
    <x v="6"/>
    <x v="3"/>
    <x v="1"/>
    <n v="0.14000000000000001"/>
    <s v="9:00-18:00"/>
    <s v="9:00-18:00"/>
    <d v="1899-12-30T08:52:48"/>
    <n v="5.56"/>
    <n v="15"/>
    <s v="ChargePoint"/>
    <n v="350"/>
    <s v="CHAdeMO"/>
    <n v="2021"/>
    <s v="No"/>
    <n v="3.9"/>
    <n v="8"/>
    <s v="Quarterly"/>
  </r>
  <r>
    <s v="EVS02070"/>
    <n v="19.410378000000001"/>
    <n v="-99.160319000000001"/>
    <s v="5465 Mexico City Ave"/>
    <x v="17"/>
    <x v="14"/>
    <x v="0"/>
    <x v="1"/>
    <n v="0.28999999999999998"/>
    <s v="6:00-22:00"/>
    <s v="6:00-22:00"/>
    <d v="1899-12-30T16:04:48"/>
    <n v="0.86"/>
    <n v="24"/>
    <s v="ChargePoint"/>
    <n v="50"/>
    <s v="Tesla"/>
    <n v="2019"/>
    <s v="Yes"/>
    <n v="3.5"/>
    <n v="10"/>
    <s v="Monthly"/>
  </r>
  <r>
    <s v="EVS02072"/>
    <n v="41.843091000000001"/>
    <n v="-87.753234000000006"/>
    <s v="5787 Chicago Ave"/>
    <x v="7"/>
    <x v="5"/>
    <x v="0"/>
    <x v="1"/>
    <n v="0.31"/>
    <d v="2025-07-24T00:00:00"/>
    <s v="9.00-21.00"/>
    <d v="1900-01-11T00:00:00"/>
    <n v="18.25"/>
    <n v="89"/>
    <s v="Tesla"/>
    <n v="22"/>
    <s v="Type 2, CCS"/>
    <n v="2012"/>
    <s v="No"/>
    <n v="3.1"/>
    <n v="4"/>
    <s v="Annually"/>
  </r>
  <r>
    <s v="EVS02077"/>
    <n v="37.834325999999997"/>
    <n v="-122.33331099999999"/>
    <s v="6329 San Francisco Ave"/>
    <x v="5"/>
    <x v="5"/>
    <x v="0"/>
    <x v="1"/>
    <n v="0.2"/>
    <s v="9:00-18:00"/>
    <s v="9:00-18:00"/>
    <d v="1899-12-30T08:52:48"/>
    <n v="4.62"/>
    <n v="69"/>
    <s v="Ionity"/>
    <n v="22"/>
    <s v="Tesla, CCS"/>
    <n v="2023"/>
    <s v="Yes"/>
    <n v="4.5"/>
    <n v="10"/>
    <s v="Monthly"/>
  </r>
  <r>
    <s v="EVS02078"/>
    <n v="41.899939000000003"/>
    <n v="-87.790166999999997"/>
    <s v="5554 Chicago Ave"/>
    <x v="7"/>
    <x v="5"/>
    <x v="0"/>
    <x v="1"/>
    <n v="0.19"/>
    <s v="9:00-18:00"/>
    <s v="9:00-18:00"/>
    <d v="1899-12-30T08:52:48"/>
    <n v="18.21"/>
    <n v="23"/>
    <s v="Ionity"/>
    <n v="350"/>
    <s v="CHAdeMO"/>
    <n v="2016"/>
    <s v="Yes"/>
    <n v="4.9000000000000004"/>
    <n v="6"/>
    <s v="Quarterly"/>
  </r>
  <r>
    <s v="EVS02083"/>
    <n v="25.223890999999998"/>
    <n v="55.330167000000003"/>
    <s v="2120 Dubai Ave"/>
    <x v="12"/>
    <x v="11"/>
    <x v="3"/>
    <x v="1"/>
    <n v="0.44"/>
    <d v="2025-07-24T00:00:00"/>
    <s v="9.00-21.00"/>
    <d v="1900-01-11T00:00:00"/>
    <n v="2.64"/>
    <n v="34"/>
    <s v="EVgo"/>
    <n v="150"/>
    <s v="Type 2"/>
    <n v="2010"/>
    <s v="No"/>
    <n v="4.9000000000000004"/>
    <n v="1"/>
    <s v="Quarterly"/>
  </r>
  <r>
    <s v="EVS02084"/>
    <n v="-33.812375000000003"/>
    <n v="151.312366"/>
    <s v="1402 Sydney Ave"/>
    <x v="9"/>
    <x v="8"/>
    <x v="5"/>
    <x v="1"/>
    <n v="0.22"/>
    <s v="9:00-18:00"/>
    <s v="9:00-18:00"/>
    <d v="1899-12-30T08:52:48"/>
    <n v="10.93"/>
    <n v="44"/>
    <s v="EVgo"/>
    <n v="150"/>
    <s v="CCS, Tesla"/>
    <n v="2011"/>
    <s v="Yes"/>
    <n v="4.8"/>
    <n v="3"/>
    <s v="Annually"/>
  </r>
  <r>
    <s v="EVS02086"/>
    <n v="25.251218999999999"/>
    <n v="55.333725000000001"/>
    <s v="8937 Dubai Ave"/>
    <x v="12"/>
    <x v="11"/>
    <x v="3"/>
    <x v="1"/>
    <n v="0.33"/>
    <s v="6:00-22:00"/>
    <s v="6:00-22:00"/>
    <d v="1899-12-30T16:04:48"/>
    <n v="4.04"/>
    <n v="16"/>
    <s v="Ionity"/>
    <n v="50"/>
    <s v="Type 2"/>
    <n v="2018"/>
    <s v="Yes"/>
    <n v="4"/>
    <n v="7"/>
    <s v="Quarterly"/>
  </r>
  <r>
    <s v="EVS02090"/>
    <n v="41.894244999999998"/>
    <n v="-87.712264000000005"/>
    <s v="7012 Chicago Ave"/>
    <x v="7"/>
    <x v="5"/>
    <x v="0"/>
    <x v="1"/>
    <n v="0.49"/>
    <s v="9:00-18:00"/>
    <s v="9:00-18:00"/>
    <d v="1899-12-30T08:52:48"/>
    <n v="18.13"/>
    <n v="88"/>
    <s v="Ionity"/>
    <n v="22"/>
    <s v="Type 2, Tesla"/>
    <n v="2014"/>
    <s v="Yes"/>
    <n v="4.2"/>
    <n v="10"/>
    <s v="Annually"/>
  </r>
  <r>
    <s v="EVS02093"/>
    <n v="25.208639000000002"/>
    <n v="55.279485999999999"/>
    <s v="4832 Dubai Ave"/>
    <x v="12"/>
    <x v="11"/>
    <x v="3"/>
    <x v="1"/>
    <n v="0.41"/>
    <d v="2025-07-24T00:00:00"/>
    <s v="9.00-21.00"/>
    <d v="1900-01-11T00:00:00"/>
    <n v="8.6199999999999992"/>
    <n v="44"/>
    <s v="Tesla"/>
    <n v="50"/>
    <s v="CCS, CHAdeMO"/>
    <n v="2016"/>
    <s v="No"/>
    <n v="4.9000000000000004"/>
    <n v="7"/>
    <s v="Monthly"/>
  </r>
  <r>
    <s v="EVS02094"/>
    <n v="37.730029000000002"/>
    <n v="-122.44139199999999"/>
    <s v="9528 San Francisco Ave"/>
    <x v="5"/>
    <x v="5"/>
    <x v="0"/>
    <x v="1"/>
    <n v="0.19"/>
    <d v="2025-07-24T00:00:00"/>
    <s v="9.00-21.00"/>
    <d v="1900-01-11T00:00:00"/>
    <n v="12.8"/>
    <n v="42"/>
    <s v="EVgo"/>
    <n v="150"/>
    <s v="CHAdeMO"/>
    <n v="2018"/>
    <s v="No"/>
    <n v="4.2"/>
    <n v="3"/>
    <s v="Monthly"/>
  </r>
  <r>
    <s v="EVS02097"/>
    <n v="-23.632054"/>
    <n v="-46.604635999999999"/>
    <s v="2988 SÃ£o Paulo Ave"/>
    <x v="8"/>
    <x v="7"/>
    <x v="4"/>
    <x v="1"/>
    <n v="0.14000000000000001"/>
    <d v="2025-07-24T00:00:00"/>
    <s v="9.00-21.00"/>
    <d v="1900-01-11T00:00:00"/>
    <n v="18.41"/>
    <n v="18"/>
    <s v="EVgo"/>
    <n v="150"/>
    <s v="Type 2, CHAdeMO"/>
    <n v="2013"/>
    <s v="Yes"/>
    <n v="3.9"/>
    <n v="8"/>
    <s v="Monthly"/>
  </r>
  <r>
    <s v="EVS02102"/>
    <n v="25.258702"/>
    <n v="55.291192000000002"/>
    <s v="1609 Dubai Ave"/>
    <x v="12"/>
    <x v="11"/>
    <x v="3"/>
    <x v="1"/>
    <n v="0.1"/>
    <d v="2025-07-24T00:00:00"/>
    <s v="9.00-21.00"/>
    <d v="1900-01-11T00:00:00"/>
    <n v="13.04"/>
    <n v="62"/>
    <s v="Tesla"/>
    <n v="150"/>
    <s v="Tesla, CCS"/>
    <n v="2021"/>
    <s v="Yes"/>
    <n v="3.7"/>
    <n v="6"/>
    <s v="Annually"/>
  </r>
  <r>
    <s v="EVS02105"/>
    <n v="13.830033999999999"/>
    <n v="100.43624199999999"/>
    <s v="527 Bangkok Ave"/>
    <x v="4"/>
    <x v="4"/>
    <x v="3"/>
    <x v="1"/>
    <n v="0.34"/>
    <s v="9:00-18:00"/>
    <s v="9:00-18:00"/>
    <d v="1899-12-30T08:52:48"/>
    <n v="16.5"/>
    <n v="48"/>
    <s v="EVgo"/>
    <n v="350"/>
    <s v="Type 2, Tesla"/>
    <n v="2017"/>
    <s v="Yes"/>
    <n v="4.8"/>
    <n v="2"/>
    <s v="Quarterly"/>
  </r>
  <r>
    <s v="EVS02111"/>
    <n v="-45.979320999999999"/>
    <n v="128.015637"/>
    <s v="7074 Random Rd"/>
    <x v="11"/>
    <x v="10"/>
    <x v="6"/>
    <x v="1"/>
    <n v="0.34"/>
    <s v="6:00-22:00"/>
    <s v="6:00-22:00"/>
    <d v="1899-12-30T16:04:48"/>
    <n v="11.14"/>
    <n v="78"/>
    <s v="Greenlots"/>
    <n v="350"/>
    <s v="CCS, CHAdeMO"/>
    <n v="2013"/>
    <s v="No"/>
    <n v="4.9000000000000004"/>
    <n v="1"/>
    <s v="Monthly"/>
  </r>
  <r>
    <s v="EVS02112"/>
    <n v="39.860171999999999"/>
    <n v="116.213982"/>
    <s v="7963 Beijing Ave"/>
    <x v="10"/>
    <x v="9"/>
    <x v="3"/>
    <x v="1"/>
    <n v="0.19"/>
    <s v="6:00-22:00"/>
    <s v="6:00-22:00"/>
    <d v="1899-12-30T16:04:48"/>
    <n v="4.9400000000000004"/>
    <n v="11"/>
    <s v="Ionity"/>
    <n v="350"/>
    <s v="Type 2, CCS"/>
    <n v="2012"/>
    <s v="Yes"/>
    <n v="4.5999999999999996"/>
    <n v="7"/>
    <s v="Annually"/>
  </r>
  <r>
    <s v="EVS02113"/>
    <n v="39.849688999999998"/>
    <n v="116.41561"/>
    <s v="4295 Beijing Ave"/>
    <x v="10"/>
    <x v="9"/>
    <x v="3"/>
    <x v="1"/>
    <n v="0.34"/>
    <d v="2025-07-24T00:00:00"/>
    <s v="9.00-21.00"/>
    <d v="1900-01-11T00:00:00"/>
    <n v="3.07"/>
    <n v="32"/>
    <s v="Tesla"/>
    <n v="50"/>
    <s v="Tesla"/>
    <n v="2010"/>
    <s v="Yes"/>
    <n v="4"/>
    <n v="8"/>
    <s v="Monthly"/>
  </r>
  <r>
    <s v="EVS02116"/>
    <n v="55.833011999999997"/>
    <n v="37.628191000000001"/>
    <s v="3119 Moscow Ave"/>
    <x v="1"/>
    <x v="1"/>
    <x v="1"/>
    <x v="1"/>
    <n v="0.28000000000000003"/>
    <s v="6:00-22:00"/>
    <s v="6:00-22:00"/>
    <d v="1899-12-30T16:04:48"/>
    <n v="16.29"/>
    <n v="33"/>
    <s v="Greenlots"/>
    <n v="150"/>
    <s v="Tesla, CCS"/>
    <n v="2018"/>
    <s v="No"/>
    <n v="3.2"/>
    <n v="1"/>
    <s v="Annually"/>
  </r>
  <r>
    <s v="EVS02118"/>
    <n v="-33.861669999999997"/>
    <n v="151.36604299999999"/>
    <s v="8055 Sydney Ave"/>
    <x v="9"/>
    <x v="8"/>
    <x v="5"/>
    <x v="1"/>
    <n v="0.2"/>
    <s v="6:00-22:00"/>
    <s v="6:00-22:00"/>
    <d v="1899-12-30T16:04:48"/>
    <n v="19.45"/>
    <n v="58"/>
    <s v="Ionity"/>
    <n v="22"/>
    <s v="CCS, CHAdeMO"/>
    <n v="2010"/>
    <s v="No"/>
    <n v="3.3"/>
    <n v="3"/>
    <s v="Monthly"/>
  </r>
  <r>
    <s v="EVS02125"/>
    <n v="-33.777467999999999"/>
    <n v="18.519338000000001"/>
    <s v="1680 Cape Town Ave"/>
    <x v="14"/>
    <x v="13"/>
    <x v="7"/>
    <x v="1"/>
    <n v="0.38"/>
    <s v="6:00-22:00"/>
    <s v="6:00-22:00"/>
    <d v="1899-12-30T16:04:48"/>
    <n v="13.57"/>
    <n v="54"/>
    <s v="Tesla"/>
    <n v="22"/>
    <s v="CHAdeMO"/>
    <n v="2013"/>
    <s v="No"/>
    <n v="4.3"/>
    <n v="6"/>
    <s v="Quarterly"/>
  </r>
  <r>
    <s v="EVS02128"/>
    <n v="37.618684000000002"/>
    <n v="126.94196700000001"/>
    <s v="1665 Seoul Ave"/>
    <x v="6"/>
    <x v="6"/>
    <x v="3"/>
    <x v="1"/>
    <n v="0.13"/>
    <d v="2025-07-24T00:00:00"/>
    <s v="9.00-21.00"/>
    <d v="1900-01-11T00:00:00"/>
    <n v="18.62"/>
    <n v="40"/>
    <s v="EVgo"/>
    <n v="350"/>
    <s v="Type 2, CCS"/>
    <n v="2023"/>
    <s v="No"/>
    <n v="4"/>
    <n v="3"/>
    <s v="Monthly"/>
  </r>
  <r>
    <s v="EVS02133"/>
    <n v="41.867158000000003"/>
    <n v="-87.622395999999995"/>
    <s v="370 Chicago Ave"/>
    <x v="7"/>
    <x v="5"/>
    <x v="0"/>
    <x v="1"/>
    <n v="0.25"/>
    <d v="2025-07-24T00:00:00"/>
    <s v="9.00-21.00"/>
    <d v="1900-01-11T00:00:00"/>
    <n v="9.69"/>
    <n v="70"/>
    <s v="Greenlots"/>
    <n v="150"/>
    <s v="CCS"/>
    <n v="2014"/>
    <s v="No"/>
    <n v="4.7"/>
    <n v="10"/>
    <s v="Quarterly"/>
  </r>
  <r>
    <s v="EVS02134"/>
    <n v="-33.877974000000002"/>
    <n v="151.343515"/>
    <s v="6213 Sydney Ave"/>
    <x v="9"/>
    <x v="8"/>
    <x v="5"/>
    <x v="1"/>
    <n v="0.4"/>
    <s v="6:00-22:00"/>
    <s v="6:00-22:00"/>
    <d v="1899-12-30T16:04:48"/>
    <n v="3.47"/>
    <n v="86"/>
    <s v="ChargePoint"/>
    <n v="150"/>
    <s v="Tesla"/>
    <n v="2017"/>
    <s v="Yes"/>
    <n v="4.0999999999999996"/>
    <n v="3"/>
    <s v="Quarterly"/>
  </r>
  <r>
    <s v="EVS02135"/>
    <n v="55.830540999999997"/>
    <n v="37.622768000000001"/>
    <s v="2903 Moscow Ave"/>
    <x v="1"/>
    <x v="1"/>
    <x v="1"/>
    <x v="1"/>
    <n v="0.3"/>
    <s v="6:00-22:00"/>
    <s v="6:00-22:00"/>
    <d v="1899-12-30T16:04:48"/>
    <n v="13.64"/>
    <n v="47"/>
    <s v="ChargePoint"/>
    <n v="350"/>
    <s v="CCS"/>
    <n v="2014"/>
    <s v="No"/>
    <n v="3.5"/>
    <n v="7"/>
    <s v="Monthly"/>
  </r>
  <r>
    <s v="EVS02137"/>
    <n v="41.849505999999998"/>
    <n v="-87.701808"/>
    <s v="7423 Chicago Ave"/>
    <x v="7"/>
    <x v="5"/>
    <x v="0"/>
    <x v="1"/>
    <n v="0.33"/>
    <d v="2025-07-24T00:00:00"/>
    <s v="9.00-21.00"/>
    <d v="1900-01-11T00:00:00"/>
    <n v="10.32"/>
    <n v="24"/>
    <s v="Greenlots"/>
    <n v="150"/>
    <s v="Type 2, Tesla"/>
    <n v="2011"/>
    <s v="Yes"/>
    <n v="3.6"/>
    <n v="6"/>
    <s v="Quarterly"/>
  </r>
  <r>
    <s v="EVS02138"/>
    <n v="-33.812728999999997"/>
    <n v="18.403441999999998"/>
    <s v="1111 Cape Town Ave"/>
    <x v="14"/>
    <x v="13"/>
    <x v="7"/>
    <x v="1"/>
    <n v="0.3"/>
    <d v="2025-07-24T00:00:00"/>
    <s v="9.00-21.00"/>
    <d v="1900-01-11T00:00:00"/>
    <n v="11.23"/>
    <n v="81"/>
    <s v="Greenlots"/>
    <n v="150"/>
    <s v="Tesla"/>
    <n v="2020"/>
    <s v="No"/>
    <n v="4.8"/>
    <n v="1"/>
    <s v="Annually"/>
  </r>
  <r>
    <s v="EVS02140"/>
    <n v="13.786705"/>
    <n v="100.422589"/>
    <s v="5215 Bangkok Ave"/>
    <x v="4"/>
    <x v="4"/>
    <x v="3"/>
    <x v="1"/>
    <n v="0.38"/>
    <s v="6:00-22:00"/>
    <s v="6:00-22:00"/>
    <d v="1899-12-30T16:04:48"/>
    <n v="7.73"/>
    <n v="51"/>
    <s v="EVgo"/>
    <n v="350"/>
    <s v="CCS, Tesla"/>
    <n v="2012"/>
    <s v="No"/>
    <n v="4"/>
    <n v="6"/>
    <s v="Monthly"/>
  </r>
  <r>
    <s v="EVS02143"/>
    <n v="-33.762278000000002"/>
    <n v="151.24860799999999"/>
    <s v="3254 Sydney Ave"/>
    <x v="9"/>
    <x v="8"/>
    <x v="5"/>
    <x v="1"/>
    <n v="0.23"/>
    <s v="9:00-18:00"/>
    <s v="9:00-18:00"/>
    <d v="1899-12-30T08:52:48"/>
    <n v="15.15"/>
    <n v="75"/>
    <s v="Ionity"/>
    <n v="50"/>
    <s v="CHAdeMO, CCS"/>
    <n v="2023"/>
    <s v="Yes"/>
    <n v="5"/>
    <n v="4"/>
    <s v="Monthly"/>
  </r>
  <r>
    <s v="EVS02144"/>
    <n v="52.476956999999999"/>
    <n v="13.397411999999999"/>
    <s v="6419 Berlin Ave"/>
    <x v="3"/>
    <x v="3"/>
    <x v="1"/>
    <x v="1"/>
    <n v="0.5"/>
    <s v="6:00-22:00"/>
    <s v="6:00-22:00"/>
    <d v="1899-12-30T16:04:48"/>
    <n v="1.76"/>
    <n v="51"/>
    <s v="Greenlots"/>
    <n v="50"/>
    <s v="CCS, Type 2"/>
    <n v="2012"/>
    <s v="No"/>
    <n v="3.6"/>
    <n v="9"/>
    <s v="Monthly"/>
  </r>
  <r>
    <s v="EVS02147"/>
    <n v="19.034272999999999"/>
    <n v="72.856091000000006"/>
    <s v="4705 Mumbai Ave"/>
    <x v="13"/>
    <x v="12"/>
    <x v="3"/>
    <x v="1"/>
    <n v="0.36"/>
    <s v="6:00-22:00"/>
    <s v="6:00-22:00"/>
    <d v="1899-12-30T16:04:48"/>
    <n v="19.95"/>
    <n v="47"/>
    <s v="ChargePoint"/>
    <n v="350"/>
    <s v="Type 2"/>
    <n v="2018"/>
    <s v="Yes"/>
    <n v="4.5999999999999996"/>
    <n v="9"/>
    <s v="Annually"/>
  </r>
  <r>
    <s v="EVS02154"/>
    <n v="37.617477000000001"/>
    <n v="126.976838"/>
    <s v="5083 Seoul Ave"/>
    <x v="6"/>
    <x v="6"/>
    <x v="3"/>
    <x v="1"/>
    <n v="0.24"/>
    <s v="6:00-22:00"/>
    <s v="6:00-22:00"/>
    <d v="1899-12-30T16:04:48"/>
    <n v="1.06"/>
    <n v="11"/>
    <s v="Ionity"/>
    <n v="50"/>
    <s v="Tesla, CHAdeMO"/>
    <n v="2013"/>
    <s v="Yes"/>
    <n v="3.4"/>
    <n v="5"/>
    <s v="Monthly"/>
  </r>
  <r>
    <s v="EVS02157"/>
    <n v="18.925139999999999"/>
    <n v="72.813740999999993"/>
    <s v="3064 Mumbai Ave"/>
    <x v="13"/>
    <x v="12"/>
    <x v="3"/>
    <x v="1"/>
    <n v="0.27"/>
    <s v="9:00-18:00"/>
    <s v="9:00-18:00"/>
    <d v="1899-12-30T08:52:48"/>
    <n v="3.19"/>
    <n v="88"/>
    <s v="Tesla"/>
    <n v="350"/>
    <s v="CHAdeMO, Type 2"/>
    <n v="2015"/>
    <s v="No"/>
    <n v="3"/>
    <n v="7"/>
    <s v="Monthly"/>
  </r>
  <r>
    <s v="EVS02159"/>
    <n v="41.889071999999999"/>
    <n v="-87.700143999999995"/>
    <s v="2745 Chicago Ave"/>
    <x v="7"/>
    <x v="5"/>
    <x v="0"/>
    <x v="1"/>
    <n v="0.33"/>
    <s v="9:00-18:00"/>
    <s v="9:00-18:00"/>
    <d v="1899-12-30T08:52:48"/>
    <n v="12.13"/>
    <n v="77"/>
    <s v="EVgo"/>
    <n v="50"/>
    <s v="Tesla, CHAdeMO"/>
    <n v="2023"/>
    <s v="Yes"/>
    <n v="3.3"/>
    <n v="7"/>
    <s v="Quarterly"/>
  </r>
  <r>
    <s v="EVS02161"/>
    <n v="33.129826999999999"/>
    <n v="-16.659355999999999"/>
    <s v="539 Random Rd"/>
    <x v="11"/>
    <x v="10"/>
    <x v="6"/>
    <x v="1"/>
    <n v="0.31"/>
    <s v="6:00-22:00"/>
    <s v="6:00-22:00"/>
    <d v="1899-12-30T16:04:48"/>
    <n v="11.07"/>
    <n v="27"/>
    <s v="ChargePoint"/>
    <n v="350"/>
    <s v="Tesla, CHAdeMO"/>
    <n v="2018"/>
    <s v="No"/>
    <n v="3.3"/>
    <n v="1"/>
    <s v="Quarterly"/>
  </r>
  <r>
    <s v="EVS02162"/>
    <n v="-33.769983000000003"/>
    <n v="151.29247699999999"/>
    <s v="1210 Sydney Ave"/>
    <x v="9"/>
    <x v="8"/>
    <x v="5"/>
    <x v="1"/>
    <n v="0.49"/>
    <s v="9:00-18:00"/>
    <s v="9:00-18:00"/>
    <d v="1899-12-30T08:52:48"/>
    <n v="0.68"/>
    <n v="92"/>
    <s v="Greenlots"/>
    <n v="22"/>
    <s v="Tesla"/>
    <n v="2016"/>
    <s v="Yes"/>
    <n v="4"/>
    <n v="1"/>
    <s v="Monthly"/>
  </r>
  <r>
    <s v="EVS02164"/>
    <n v="39.964342000000002"/>
    <n v="116.392444"/>
    <s v="7033 Beijing Ave"/>
    <x v="10"/>
    <x v="9"/>
    <x v="3"/>
    <x v="1"/>
    <n v="0.42"/>
    <d v="2025-07-24T00:00:00"/>
    <s v="9.00-21.00"/>
    <d v="1900-01-11T00:00:00"/>
    <n v="1.31"/>
    <n v="59"/>
    <s v="ChargePoint"/>
    <n v="50"/>
    <s v="Type 2, Tesla"/>
    <n v="2021"/>
    <s v="No"/>
    <n v="3.6"/>
    <n v="5"/>
    <s v="Annually"/>
  </r>
  <r>
    <s v="EVS02165"/>
    <n v="19.015867"/>
    <n v="72.895599000000004"/>
    <s v="5580 Mumbai Ave"/>
    <x v="13"/>
    <x v="12"/>
    <x v="3"/>
    <x v="1"/>
    <n v="0.33"/>
    <s v="6:00-22:00"/>
    <s v="6:00-22:00"/>
    <d v="1899-12-30T16:04:48"/>
    <n v="10.67"/>
    <n v="25"/>
    <s v="Ionity"/>
    <n v="50"/>
    <s v="CCS"/>
    <n v="2012"/>
    <s v="Yes"/>
    <n v="3.6"/>
    <n v="1"/>
    <s v="Quarterly"/>
  </r>
  <r>
    <s v="EVS02166"/>
    <n v="55.720675999999997"/>
    <n v="37.524602000000002"/>
    <s v="4928 Moscow Ave"/>
    <x v="1"/>
    <x v="1"/>
    <x v="1"/>
    <x v="1"/>
    <n v="0.17"/>
    <s v="6:00-22:00"/>
    <s v="6:00-22:00"/>
    <d v="1899-12-30T16:04:48"/>
    <n v="3.55"/>
    <n v="34"/>
    <s v="Ionity"/>
    <n v="22"/>
    <s v="Tesla, CCS"/>
    <n v="2022"/>
    <s v="Yes"/>
    <n v="3.4"/>
    <n v="7"/>
    <s v="Monthly"/>
  </r>
  <r>
    <s v="EVS02168"/>
    <n v="-23.681795000000001"/>
    <n v="-46.599843"/>
    <s v="4095 SÃ£o Paulo Ave"/>
    <x v="8"/>
    <x v="7"/>
    <x v="4"/>
    <x v="1"/>
    <n v="0.18"/>
    <s v="9:00-18:00"/>
    <s v="9:00-18:00"/>
    <d v="1899-12-30T08:52:48"/>
    <n v="4.57"/>
    <n v="29"/>
    <s v="Ionity"/>
    <n v="50"/>
    <s v="CCS, Tesla"/>
    <n v="2021"/>
    <s v="Yes"/>
    <n v="3.7"/>
    <n v="6"/>
    <s v="Quarterly"/>
  </r>
  <r>
    <s v="EVS02171"/>
    <n v="27.867645"/>
    <n v="-156.39354599999999"/>
    <s v="6855 Random Rd"/>
    <x v="11"/>
    <x v="10"/>
    <x v="6"/>
    <x v="1"/>
    <n v="0.17"/>
    <s v="9:00-18:00"/>
    <s v="9:00-18:00"/>
    <d v="1899-12-30T08:52:48"/>
    <n v="13.64"/>
    <n v="56"/>
    <s v="EVgo"/>
    <n v="350"/>
    <s v="CCS"/>
    <n v="2014"/>
    <s v="No"/>
    <n v="3.6"/>
    <n v="7"/>
    <s v="Monthly"/>
  </r>
  <r>
    <s v="EVS02173"/>
    <n v="-33.889428000000002"/>
    <n v="18.580431000000001"/>
    <s v="3143 Cape Town Ave"/>
    <x v="14"/>
    <x v="13"/>
    <x v="7"/>
    <x v="1"/>
    <n v="0.38"/>
    <d v="2025-07-24T00:00:00"/>
    <s v="9.00-21.00"/>
    <d v="1900-01-11T00:00:00"/>
    <n v="11.37"/>
    <n v="31"/>
    <s v="Greenlots"/>
    <n v="50"/>
    <s v="Tesla"/>
    <n v="2022"/>
    <s v="No"/>
    <n v="4.5"/>
    <n v="3"/>
    <s v="Monthly"/>
  </r>
  <r>
    <s v="EVS02174"/>
    <n v="37.784671000000003"/>
    <n v="-122.424967"/>
    <s v="6911 San Francisco Ave"/>
    <x v="5"/>
    <x v="5"/>
    <x v="0"/>
    <x v="1"/>
    <n v="0.23"/>
    <d v="2025-07-24T00:00:00"/>
    <s v="9.00-21.00"/>
    <d v="1900-01-11T00:00:00"/>
    <n v="7.49"/>
    <n v="66"/>
    <s v="Greenlots"/>
    <n v="50"/>
    <s v="CHAdeMO"/>
    <n v="2021"/>
    <s v="Yes"/>
    <n v="3.3"/>
    <n v="6"/>
    <s v="Monthly"/>
  </r>
  <r>
    <s v="EVS02178"/>
    <n v="55.789526000000002"/>
    <n v="37.610672000000001"/>
    <s v="4514 Moscow Ave"/>
    <x v="1"/>
    <x v="1"/>
    <x v="1"/>
    <x v="1"/>
    <n v="0.44"/>
    <d v="2025-07-24T00:00:00"/>
    <s v="9.00-21.00"/>
    <d v="1900-01-11T00:00:00"/>
    <n v="1.22"/>
    <n v="51"/>
    <s v="Greenlots"/>
    <n v="150"/>
    <s v="CHAdeMO"/>
    <n v="2016"/>
    <s v="Yes"/>
    <n v="3.7"/>
    <n v="1"/>
    <s v="Quarterly"/>
  </r>
  <r>
    <s v="EVS02185"/>
    <n v="39.989834000000002"/>
    <n v="116.388558"/>
    <s v="8569 Beijing Ave"/>
    <x v="10"/>
    <x v="9"/>
    <x v="3"/>
    <x v="1"/>
    <n v="0.28000000000000003"/>
    <s v="9:00-18:00"/>
    <s v="9:00-18:00"/>
    <d v="1899-12-30T08:52:48"/>
    <n v="16.68"/>
    <n v="40"/>
    <s v="EVgo"/>
    <n v="50"/>
    <s v="Tesla"/>
    <n v="2013"/>
    <s v="No"/>
    <n v="4.8"/>
    <n v="7"/>
    <s v="Quarterly"/>
  </r>
  <r>
    <s v="EVS02191"/>
    <n v="15.956701000000001"/>
    <n v="-84.823817000000005"/>
    <s v="9941 Random Rd"/>
    <x v="2"/>
    <x v="2"/>
    <x v="2"/>
    <x v="1"/>
    <n v="0.1"/>
    <s v="9:00-18:00"/>
    <s v="9:00-18:00"/>
    <d v="1899-12-30T08:52:48"/>
    <n v="2.16"/>
    <n v="96"/>
    <s v="Ionity"/>
    <n v="350"/>
    <s v="CCS"/>
    <n v="2010"/>
    <s v="No"/>
    <n v="4.8"/>
    <n v="6"/>
    <s v="Annually"/>
  </r>
  <r>
    <s v="EVS02197"/>
    <n v="-33.896155999999998"/>
    <n v="18.552824999999999"/>
    <s v="2681 Cape Town Ave"/>
    <x v="14"/>
    <x v="13"/>
    <x v="7"/>
    <x v="1"/>
    <n v="0.3"/>
    <s v="9:00-18:00"/>
    <s v="9:00-18:00"/>
    <d v="1899-12-30T08:52:48"/>
    <n v="19.64"/>
    <n v="13"/>
    <s v="EVgo"/>
    <n v="150"/>
    <s v="Tesla"/>
    <n v="2023"/>
    <s v="Yes"/>
    <n v="4.5999999999999996"/>
    <n v="9"/>
    <s v="Monthly"/>
  </r>
  <r>
    <s v="EVS02198"/>
    <n v="41.871454999999997"/>
    <n v="-87.734279999999998"/>
    <s v="6981 Chicago Ave"/>
    <x v="7"/>
    <x v="5"/>
    <x v="0"/>
    <x v="1"/>
    <n v="0.15"/>
    <s v="6:00-22:00"/>
    <s v="6:00-22:00"/>
    <d v="1899-12-30T16:04:48"/>
    <n v="13.89"/>
    <n v="12"/>
    <s v="Greenlots"/>
    <n v="50"/>
    <s v="CCS, Tesla"/>
    <n v="2014"/>
    <s v="No"/>
    <n v="4.8"/>
    <n v="6"/>
    <s v="Annually"/>
  </r>
  <r>
    <s v="EVS02201"/>
    <n v="-36.706212999999998"/>
    <n v="179.52652800000001"/>
    <s v="7638 Random Rd"/>
    <x v="19"/>
    <x v="2"/>
    <x v="2"/>
    <x v="1"/>
    <n v="0.23"/>
    <s v="9:00-18:00"/>
    <s v="9:00-18:00"/>
    <d v="1899-12-30T08:52:48"/>
    <n v="5.66"/>
    <n v="31"/>
    <s v="EVgo"/>
    <n v="50"/>
    <s v="Type 2, Tesla"/>
    <n v="2012"/>
    <s v="Yes"/>
    <n v="4.7"/>
    <n v="9"/>
    <s v="Quarterly"/>
  </r>
  <r>
    <s v="EVS02203"/>
    <n v="13.730102"/>
    <n v="100.483406"/>
    <s v="1078 Bangkok Ave"/>
    <x v="4"/>
    <x v="4"/>
    <x v="3"/>
    <x v="1"/>
    <n v="0.38"/>
    <d v="2025-07-24T00:00:00"/>
    <s v="9.00-21.00"/>
    <d v="1900-01-11T00:00:00"/>
    <n v="1.91"/>
    <n v="17"/>
    <s v="Tesla"/>
    <n v="50"/>
    <s v="Type 2, CHAdeMO"/>
    <n v="2015"/>
    <s v="No"/>
    <n v="5"/>
    <n v="6"/>
    <s v="Monthly"/>
  </r>
  <r>
    <s v="EVS02207"/>
    <n v="-33.720381000000003"/>
    <n v="151.243987"/>
    <s v="2475 Sydney Ave"/>
    <x v="9"/>
    <x v="8"/>
    <x v="5"/>
    <x v="1"/>
    <n v="0.18"/>
    <s v="9:00-18:00"/>
    <s v="9:00-18:00"/>
    <d v="1899-12-30T08:52:48"/>
    <n v="16.03"/>
    <n v="99"/>
    <s v="Ionity"/>
    <n v="150"/>
    <s v="CHAdeMO"/>
    <n v="2011"/>
    <s v="Yes"/>
    <n v="4.7"/>
    <n v="5"/>
    <s v="Annually"/>
  </r>
  <r>
    <s v="EVS02208"/>
    <n v="19.574372"/>
    <n v="-99.113269000000003"/>
    <s v="1044 Mexico City Ave"/>
    <x v="17"/>
    <x v="14"/>
    <x v="0"/>
    <x v="1"/>
    <n v="0.28000000000000003"/>
    <s v="9:00-18:00"/>
    <s v="9:00-18:00"/>
    <d v="1899-12-30T08:52:48"/>
    <n v="7.51"/>
    <n v="10"/>
    <s v="ChargePoint"/>
    <n v="150"/>
    <s v="CCS"/>
    <n v="2016"/>
    <s v="Yes"/>
    <n v="3.3"/>
    <n v="2"/>
    <s v="Quarterly"/>
  </r>
  <r>
    <s v="EVS02213"/>
    <n v="25.329666"/>
    <n v="55.235950000000003"/>
    <s v="2585 Dubai Ave"/>
    <x v="12"/>
    <x v="11"/>
    <x v="3"/>
    <x v="1"/>
    <n v="0.47"/>
    <d v="2025-07-24T00:00:00"/>
    <s v="9.00-21.00"/>
    <d v="1900-01-11T00:00:00"/>
    <n v="19.95"/>
    <n v="11"/>
    <s v="Greenlots"/>
    <n v="350"/>
    <s v="CCS, Type 2"/>
    <n v="2013"/>
    <s v="No"/>
    <n v="4.5"/>
    <n v="3"/>
    <s v="Annually"/>
  </r>
  <r>
    <s v="EVS02214"/>
    <n v="25.231045000000002"/>
    <n v="55.275015000000003"/>
    <s v="5437 Dubai Ave"/>
    <x v="12"/>
    <x v="11"/>
    <x v="3"/>
    <x v="1"/>
    <n v="0.11"/>
    <s v="6:00-22:00"/>
    <s v="6:00-22:00"/>
    <d v="1899-12-30T16:04:48"/>
    <n v="17.399999999999999"/>
    <n v="75"/>
    <s v="EVgo"/>
    <n v="50"/>
    <s v="Type 2, CHAdeMO"/>
    <n v="2020"/>
    <s v="No"/>
    <n v="3.2"/>
    <n v="5"/>
    <s v="Quarterly"/>
  </r>
  <r>
    <s v="EVS02217"/>
    <n v="41.968214000000003"/>
    <n v="-87.781925999999999"/>
    <s v="1424 Chicago Ave"/>
    <x v="7"/>
    <x v="5"/>
    <x v="0"/>
    <x v="1"/>
    <n v="0.19"/>
    <s v="6:00-22:00"/>
    <s v="6:00-22:00"/>
    <d v="1899-12-30T16:04:48"/>
    <n v="6.01"/>
    <n v="73"/>
    <s v="Tesla"/>
    <n v="50"/>
    <s v="CCS, CHAdeMO"/>
    <n v="2014"/>
    <s v="Yes"/>
    <n v="3.4"/>
    <n v="8"/>
    <s v="Annually"/>
  </r>
  <r>
    <s v="EVS02220"/>
    <n v="52.594258000000004"/>
    <n v="13.440439"/>
    <s v="2983 Berlin Ave"/>
    <x v="3"/>
    <x v="3"/>
    <x v="1"/>
    <x v="1"/>
    <n v="0.33"/>
    <d v="2025-07-24T00:00:00"/>
    <s v="9.00-21.00"/>
    <d v="1900-01-11T00:00:00"/>
    <n v="5.99"/>
    <n v="75"/>
    <s v="Greenlots"/>
    <n v="22"/>
    <s v="Type 2, Tesla"/>
    <n v="2012"/>
    <s v="No"/>
    <n v="4.8"/>
    <n v="5"/>
    <s v="Quarterly"/>
  </r>
  <r>
    <s v="EVS02222"/>
    <n v="39.967874999999999"/>
    <n v="116.28829"/>
    <s v="8252 Beijing Ave"/>
    <x v="10"/>
    <x v="9"/>
    <x v="3"/>
    <x v="1"/>
    <n v="0.46"/>
    <d v="2025-07-24T00:00:00"/>
    <s v="9.00-21.00"/>
    <d v="1900-01-11T00:00:00"/>
    <n v="19.95"/>
    <n v="85"/>
    <s v="Greenlots"/>
    <n v="150"/>
    <s v="CHAdeMO"/>
    <n v="2018"/>
    <s v="No"/>
    <n v="4.5999999999999996"/>
    <n v="4"/>
    <s v="Monthly"/>
  </r>
  <r>
    <s v="EVS02223"/>
    <n v="41.812465000000003"/>
    <n v="-87.679351999999994"/>
    <s v="1129 Chicago Ave"/>
    <x v="7"/>
    <x v="5"/>
    <x v="0"/>
    <x v="1"/>
    <n v="0.35"/>
    <s v="9:00-18:00"/>
    <s v="9:00-18:00"/>
    <d v="1899-12-30T08:52:48"/>
    <n v="18.47"/>
    <n v="36"/>
    <s v="Greenlots"/>
    <n v="350"/>
    <s v="Tesla, Type 2"/>
    <n v="2021"/>
    <s v="No"/>
    <n v="3"/>
    <n v="2"/>
    <s v="Annually"/>
  </r>
  <r>
    <s v="EVS02224"/>
    <n v="19.460104999999999"/>
    <n v="-99.049824999999998"/>
    <s v="7150 Mexico City Ave"/>
    <x v="17"/>
    <x v="14"/>
    <x v="0"/>
    <x v="1"/>
    <n v="0.15"/>
    <s v="9:00-18:00"/>
    <s v="9:00-18:00"/>
    <d v="1899-12-30T08:52:48"/>
    <n v="11"/>
    <n v="12"/>
    <s v="Ionity"/>
    <n v="150"/>
    <s v="CCS"/>
    <n v="2021"/>
    <s v="Yes"/>
    <n v="4.5999999999999996"/>
    <n v="7"/>
    <s v="Quarterly"/>
  </r>
  <r>
    <s v="EVS02230"/>
    <n v="13.7745"/>
    <n v="100.59607200000001"/>
    <s v="5484 Bangkok Ave"/>
    <x v="4"/>
    <x v="4"/>
    <x v="3"/>
    <x v="1"/>
    <n v="0.45"/>
    <s v="6:00-22:00"/>
    <s v="6:00-22:00"/>
    <d v="1899-12-30T16:04:48"/>
    <n v="10.97"/>
    <n v="48"/>
    <s v="Ionity"/>
    <n v="22"/>
    <s v="Tesla"/>
    <n v="2013"/>
    <s v="No"/>
    <n v="3.5"/>
    <n v="2"/>
    <s v="Annually"/>
  </r>
  <r>
    <s v="EVS02234"/>
    <n v="13.818379"/>
    <n v="100.40935500000001"/>
    <s v="4823 Bangkok Ave"/>
    <x v="4"/>
    <x v="4"/>
    <x v="3"/>
    <x v="1"/>
    <n v="0.33"/>
    <s v="6:00-22:00"/>
    <s v="6:00-22:00"/>
    <d v="1899-12-30T16:04:48"/>
    <n v="0.83"/>
    <n v="76"/>
    <s v="Greenlots"/>
    <n v="350"/>
    <s v="Tesla"/>
    <n v="2017"/>
    <s v="Yes"/>
    <n v="4.8"/>
    <n v="10"/>
    <s v="Quarterly"/>
  </r>
  <r>
    <s v="EVS02236"/>
    <n v="25.372482999999999"/>
    <n v="55.370289999999997"/>
    <s v="9385 Dubai Ave"/>
    <x v="12"/>
    <x v="11"/>
    <x v="3"/>
    <x v="1"/>
    <n v="0.46"/>
    <s v="6:00-22:00"/>
    <s v="6:00-22:00"/>
    <d v="1899-12-30T16:04:48"/>
    <n v="0.96"/>
    <n v="53"/>
    <s v="Tesla"/>
    <n v="150"/>
    <s v="Tesla, CCS"/>
    <n v="2016"/>
    <s v="Yes"/>
    <n v="4.5"/>
    <n v="7"/>
    <s v="Quarterly"/>
  </r>
  <r>
    <s v="EVS02238"/>
    <n v="13.769152"/>
    <n v="100.498341"/>
    <s v="8225 Bangkok Ave"/>
    <x v="4"/>
    <x v="4"/>
    <x v="3"/>
    <x v="1"/>
    <n v="0.23"/>
    <d v="2025-07-24T00:00:00"/>
    <s v="9.00-21.00"/>
    <d v="1900-01-11T00:00:00"/>
    <n v="6.58"/>
    <n v="91"/>
    <s v="Greenlots"/>
    <n v="50"/>
    <s v="Tesla, CCS"/>
    <n v="2011"/>
    <s v="No"/>
    <n v="3.7"/>
    <n v="6"/>
    <s v="Quarterly"/>
  </r>
  <r>
    <s v="EVS02242"/>
    <n v="19.467043"/>
    <n v="-99.112334000000004"/>
    <s v="1528 Mexico City Ave"/>
    <x v="17"/>
    <x v="14"/>
    <x v="0"/>
    <x v="1"/>
    <n v="0.28000000000000003"/>
    <s v="9:00-18:00"/>
    <s v="9:00-18:00"/>
    <d v="1899-12-30T08:52:48"/>
    <n v="5.01"/>
    <n v="92"/>
    <s v="Greenlots"/>
    <n v="150"/>
    <s v="Tesla"/>
    <n v="2012"/>
    <s v="Yes"/>
    <n v="4.7"/>
    <n v="2"/>
    <s v="Quarterly"/>
  </r>
  <r>
    <s v="EVS02243"/>
    <n v="39.867297999999998"/>
    <n v="116.371994"/>
    <s v="9672 Beijing Ave"/>
    <x v="10"/>
    <x v="9"/>
    <x v="3"/>
    <x v="1"/>
    <n v="0.38"/>
    <d v="2025-07-24T00:00:00"/>
    <s v="9.00-21.00"/>
    <d v="1900-01-11T00:00:00"/>
    <n v="12.19"/>
    <n v="71"/>
    <s v="Greenlots"/>
    <n v="350"/>
    <s v="CCS, Tesla"/>
    <n v="2023"/>
    <s v="No"/>
    <n v="5"/>
    <n v="1"/>
    <s v="Monthly"/>
  </r>
  <r>
    <s v="EVS02244"/>
    <n v="37.776719999999997"/>
    <n v="-122.49268499999999"/>
    <s v="4529 San Francisco Ave"/>
    <x v="5"/>
    <x v="5"/>
    <x v="0"/>
    <x v="1"/>
    <n v="0.14000000000000001"/>
    <s v="9:00-18:00"/>
    <s v="9:00-18:00"/>
    <d v="1899-12-30T08:52:48"/>
    <n v="18.04"/>
    <n v="45"/>
    <s v="Greenlots"/>
    <n v="22"/>
    <s v="CHAdeMO"/>
    <n v="2014"/>
    <s v="No"/>
    <n v="3.4"/>
    <n v="8"/>
    <s v="Quarterly"/>
  </r>
  <r>
    <s v="EVS02250"/>
    <n v="55.882018000000002"/>
    <n v="37.574776"/>
    <s v="4748 Moscow Ave"/>
    <x v="1"/>
    <x v="1"/>
    <x v="1"/>
    <x v="1"/>
    <n v="0.23"/>
    <d v="2025-07-24T00:00:00"/>
    <s v="9.00-21.00"/>
    <d v="1900-01-11T00:00:00"/>
    <n v="5.7"/>
    <n v="87"/>
    <s v="EVgo"/>
    <n v="350"/>
    <s v="Type 2, CCS"/>
    <n v="2023"/>
    <s v="No"/>
    <n v="3.2"/>
    <n v="7"/>
    <s v="Annually"/>
  </r>
  <r>
    <s v="EVS02251"/>
    <n v="-14.624514"/>
    <n v="107.402422"/>
    <s v="6670 Random Rd"/>
    <x v="11"/>
    <x v="10"/>
    <x v="6"/>
    <x v="1"/>
    <n v="0.36"/>
    <s v="6:00-22:00"/>
    <s v="6:00-22:00"/>
    <d v="1899-12-30T16:04:48"/>
    <n v="6.19"/>
    <n v="78"/>
    <s v="Greenlots"/>
    <n v="22"/>
    <s v="Tesla, CCS"/>
    <n v="2021"/>
    <s v="No"/>
    <n v="3.7"/>
    <n v="1"/>
    <s v="Annually"/>
  </r>
  <r>
    <s v="EVS02252"/>
    <n v="37.776268999999999"/>
    <n v="-122.421206"/>
    <s v="708 San Francisco Ave"/>
    <x v="5"/>
    <x v="5"/>
    <x v="0"/>
    <x v="1"/>
    <n v="0.32"/>
    <s v="6:00-22:00"/>
    <s v="6:00-22:00"/>
    <d v="1899-12-30T16:04:48"/>
    <n v="18.45"/>
    <n v="69"/>
    <s v="Ionity"/>
    <n v="350"/>
    <s v="Type 2"/>
    <n v="2023"/>
    <s v="Yes"/>
    <n v="4.5999999999999996"/>
    <n v="6"/>
    <s v="Quarterly"/>
  </r>
  <r>
    <s v="EVS02257"/>
    <n v="25.361615"/>
    <n v="55.354470999999997"/>
    <s v="7198 Dubai Ave"/>
    <x v="12"/>
    <x v="11"/>
    <x v="3"/>
    <x v="1"/>
    <n v="0.45"/>
    <s v="6:00-22:00"/>
    <s v="6:00-22:00"/>
    <d v="1899-12-30T16:04:48"/>
    <n v="0.52"/>
    <n v="85"/>
    <s v="ChargePoint"/>
    <n v="50"/>
    <s v="Tesla"/>
    <n v="2015"/>
    <s v="Yes"/>
    <n v="3.2"/>
    <n v="1"/>
    <s v="Quarterly"/>
  </r>
  <r>
    <s v="EVS02259"/>
    <n v="-23.691179999999999"/>
    <n v="-46.629390000000001"/>
    <s v="4208 SÃ£o Paulo Ave"/>
    <x v="8"/>
    <x v="7"/>
    <x v="4"/>
    <x v="1"/>
    <n v="0.16"/>
    <d v="2025-07-24T00:00:00"/>
    <s v="9.00-21.00"/>
    <d v="1900-01-11T00:00:00"/>
    <n v="14.53"/>
    <n v="72"/>
    <s v="EVgo"/>
    <n v="22"/>
    <s v="Tesla"/>
    <n v="2020"/>
    <s v="Yes"/>
    <n v="3.2"/>
    <n v="4"/>
    <s v="Quarterly"/>
  </r>
  <r>
    <s v="EVS02260"/>
    <n v="13.771827999999999"/>
    <n v="100.51144600000001"/>
    <s v="738 Bangkok Ave"/>
    <x v="4"/>
    <x v="4"/>
    <x v="3"/>
    <x v="1"/>
    <n v="0.13"/>
    <s v="6:00-22:00"/>
    <s v="6:00-22:00"/>
    <d v="1899-12-30T16:04:48"/>
    <n v="6.25"/>
    <n v="98"/>
    <s v="Greenlots"/>
    <n v="50"/>
    <s v="CCS, Tesla"/>
    <n v="2020"/>
    <s v="No"/>
    <n v="3.2"/>
    <n v="5"/>
    <s v="Quarterly"/>
  </r>
  <r>
    <s v="EVS02263"/>
    <n v="34.052810999999998"/>
    <n v="-118.21431800000001"/>
    <s v="6334 Los Angeles Ave"/>
    <x v="16"/>
    <x v="5"/>
    <x v="0"/>
    <x v="1"/>
    <n v="0.24"/>
    <s v="6:00-22:00"/>
    <s v="6:00-22:00"/>
    <d v="1899-12-30T16:04:48"/>
    <n v="5.99"/>
    <n v="62"/>
    <s v="Ionity"/>
    <n v="22"/>
    <s v="Type 2, CCS"/>
    <n v="2014"/>
    <s v="Yes"/>
    <n v="3.5"/>
    <n v="6"/>
    <s v="Quarterly"/>
  </r>
  <r>
    <s v="EVS02265"/>
    <n v="-33.859816000000002"/>
    <n v="151.35627700000001"/>
    <s v="8926 Sydney Ave"/>
    <x v="9"/>
    <x v="8"/>
    <x v="5"/>
    <x v="1"/>
    <n v="0.47"/>
    <s v="9:00-18:00"/>
    <s v="9:00-18:00"/>
    <d v="1899-12-30T08:52:48"/>
    <n v="4.07"/>
    <n v="42"/>
    <s v="Greenlots"/>
    <n v="150"/>
    <s v="CCS"/>
    <n v="2015"/>
    <s v="No"/>
    <n v="4.5999999999999996"/>
    <n v="10"/>
    <s v="Monthly"/>
  </r>
  <r>
    <s v="EVS02267"/>
    <n v="-23.550044"/>
    <n v="-46.572296999999999"/>
    <s v="4743 SÃ£o Paulo Ave"/>
    <x v="8"/>
    <x v="7"/>
    <x v="4"/>
    <x v="1"/>
    <n v="0.4"/>
    <s v="6:00-22:00"/>
    <s v="6:00-22:00"/>
    <d v="1899-12-30T16:04:48"/>
    <n v="15.29"/>
    <n v="89"/>
    <s v="Tesla"/>
    <n v="150"/>
    <s v="CHAdeMO, Type 2"/>
    <n v="2016"/>
    <s v="Yes"/>
    <n v="5"/>
    <n v="4"/>
    <s v="Annually"/>
  </r>
  <r>
    <s v="EVS02270"/>
    <n v="13.896896999999999"/>
    <n v="100.59729299999999"/>
    <s v="2705 Bangkok Ave"/>
    <x v="4"/>
    <x v="4"/>
    <x v="3"/>
    <x v="1"/>
    <n v="0.17"/>
    <s v="6:00-22:00"/>
    <s v="6:00-22:00"/>
    <d v="1899-12-30T16:04:48"/>
    <n v="19.07"/>
    <n v="21"/>
    <s v="Greenlots"/>
    <n v="22"/>
    <s v="Type 2"/>
    <n v="2013"/>
    <s v="Yes"/>
    <n v="3"/>
    <n v="4"/>
    <s v="Quarterly"/>
  </r>
  <r>
    <s v="EVS02274"/>
    <n v="-23.59348"/>
    <n v="-46.542071"/>
    <s v="8306 SÃ£o Paulo Ave"/>
    <x v="8"/>
    <x v="7"/>
    <x v="4"/>
    <x v="1"/>
    <n v="0.43"/>
    <s v="9:00-18:00"/>
    <s v="9:00-18:00"/>
    <d v="1899-12-30T08:52:48"/>
    <n v="16.57"/>
    <n v="60"/>
    <s v="Ionity"/>
    <n v="350"/>
    <s v="Type 2"/>
    <n v="2021"/>
    <s v="No"/>
    <n v="4.3"/>
    <n v="7"/>
    <s v="Monthly"/>
  </r>
  <r>
    <s v="EVS02279"/>
    <n v="52.469321999999998"/>
    <n v="13.355992000000001"/>
    <s v="8916 Berlin Ave"/>
    <x v="3"/>
    <x v="3"/>
    <x v="1"/>
    <x v="1"/>
    <n v="0.23"/>
    <s v="9:00-18:00"/>
    <s v="9:00-18:00"/>
    <d v="1899-12-30T08:52:48"/>
    <n v="19.88"/>
    <n v="78"/>
    <s v="Tesla"/>
    <n v="22"/>
    <s v="CHAdeMO, Tesla"/>
    <n v="2021"/>
    <s v="No"/>
    <n v="4.3"/>
    <n v="9"/>
    <s v="Annually"/>
  </r>
  <r>
    <s v="EVS02283"/>
    <n v="41.830916000000002"/>
    <n v="-87.785109000000006"/>
    <s v="5265 Chicago Ave"/>
    <x v="7"/>
    <x v="5"/>
    <x v="0"/>
    <x v="1"/>
    <n v="0.49"/>
    <s v="6:00-22:00"/>
    <s v="6:00-22:00"/>
    <d v="1899-12-30T16:04:48"/>
    <n v="0.6"/>
    <n v="87"/>
    <s v="ChargePoint"/>
    <n v="22"/>
    <s v="CHAdeMO, Tesla"/>
    <n v="2019"/>
    <s v="No"/>
    <n v="3.4"/>
    <n v="6"/>
    <s v="Annually"/>
  </r>
  <r>
    <s v="EVS02284"/>
    <n v="43.754544000000003"/>
    <n v="-79.441203999999999"/>
    <s v="25 Toronto Ave"/>
    <x v="0"/>
    <x v="0"/>
    <x v="0"/>
    <x v="1"/>
    <n v="0.17"/>
    <d v="2025-07-24T00:00:00"/>
    <s v="9.00-21.00"/>
    <d v="1900-01-11T00:00:00"/>
    <n v="0.51"/>
    <n v="58"/>
    <s v="Ionity"/>
    <n v="50"/>
    <s v="Tesla"/>
    <n v="2010"/>
    <s v="No"/>
    <n v="4.5999999999999996"/>
    <n v="8"/>
    <s v="Monthly"/>
  </r>
  <r>
    <s v="EVS02287"/>
    <n v="18.987269000000001"/>
    <n v="72.872088000000005"/>
    <s v="1564 Mumbai Ave"/>
    <x v="13"/>
    <x v="12"/>
    <x v="3"/>
    <x v="1"/>
    <n v="0.21"/>
    <d v="2025-07-24T00:00:00"/>
    <s v="9.00-21.00"/>
    <d v="1900-01-11T00:00:00"/>
    <n v="9.56"/>
    <n v="25"/>
    <s v="Ionity"/>
    <n v="350"/>
    <s v="Tesla"/>
    <n v="2019"/>
    <s v="Yes"/>
    <n v="3.1"/>
    <n v="5"/>
    <s v="Monthly"/>
  </r>
  <r>
    <s v="EVS02289"/>
    <n v="25.302693000000001"/>
    <n v="55.220103000000002"/>
    <s v="9280 Dubai Ave"/>
    <x v="12"/>
    <x v="11"/>
    <x v="3"/>
    <x v="1"/>
    <n v="0.16"/>
    <s v="6:00-22:00"/>
    <s v="6:00-22:00"/>
    <d v="1899-12-30T16:04:48"/>
    <n v="10.72"/>
    <n v="88"/>
    <s v="Tesla"/>
    <n v="22"/>
    <s v="CHAdeMO, CCS"/>
    <n v="2013"/>
    <s v="No"/>
    <n v="4.3"/>
    <n v="8"/>
    <s v="Annually"/>
  </r>
  <r>
    <s v="EVS02294"/>
    <n v="43.749039000000003"/>
    <n v="-79.434669999999997"/>
    <s v="1967 Toronto Ave"/>
    <x v="0"/>
    <x v="0"/>
    <x v="0"/>
    <x v="1"/>
    <n v="0.22"/>
    <s v="9:00-18:00"/>
    <s v="9:00-18:00"/>
    <d v="1899-12-30T08:52:48"/>
    <n v="17.32"/>
    <n v="17"/>
    <s v="ChargePoint"/>
    <n v="50"/>
    <s v="CHAdeMO"/>
    <n v="2016"/>
    <s v="No"/>
    <n v="3.8"/>
    <n v="2"/>
    <s v="Quarterly"/>
  </r>
  <r>
    <s v="EVS02297"/>
    <n v="34.128377"/>
    <n v="-118.22624999999999"/>
    <s v="7492 Los Angeles Ave"/>
    <x v="16"/>
    <x v="5"/>
    <x v="0"/>
    <x v="1"/>
    <n v="0.17"/>
    <d v="2025-07-24T00:00:00"/>
    <s v="9.00-21.00"/>
    <d v="1900-01-11T00:00:00"/>
    <n v="5.92"/>
    <n v="25"/>
    <s v="ChargePoint"/>
    <n v="150"/>
    <s v="CHAdeMO, Type 2"/>
    <n v="2012"/>
    <s v="No"/>
    <n v="3.3"/>
    <n v="4"/>
    <s v="Quarterly"/>
  </r>
  <r>
    <s v="EVS02299"/>
    <n v="37.726815999999999"/>
    <n v="-122.322626"/>
    <s v="4401 San Francisco Ave"/>
    <x v="5"/>
    <x v="5"/>
    <x v="0"/>
    <x v="1"/>
    <n v="0.22"/>
    <d v="2025-07-24T00:00:00"/>
    <s v="9.00-21.00"/>
    <d v="1900-01-11T00:00:00"/>
    <n v="5.39"/>
    <n v="32"/>
    <s v="Ionity"/>
    <n v="150"/>
    <s v="CHAdeMO"/>
    <n v="2015"/>
    <s v="No"/>
    <n v="4.8"/>
    <n v="2"/>
    <s v="Monthly"/>
  </r>
  <r>
    <s v="EVS02300"/>
    <n v="13.823421"/>
    <n v="100.49001199999999"/>
    <s v="2605 Bangkok Ave"/>
    <x v="4"/>
    <x v="4"/>
    <x v="3"/>
    <x v="1"/>
    <n v="0.16"/>
    <d v="2025-07-24T00:00:00"/>
    <s v="9.00-21.00"/>
    <d v="1900-01-11T00:00:00"/>
    <n v="1.62"/>
    <n v="99"/>
    <s v="Tesla"/>
    <n v="150"/>
    <s v="Type 2, CHAdeMO"/>
    <n v="2022"/>
    <s v="Yes"/>
    <n v="4"/>
    <n v="5"/>
    <s v="Annually"/>
  </r>
  <r>
    <s v="EVS02301"/>
    <n v="-24.837212000000001"/>
    <n v="117.88531500000001"/>
    <s v="7108 Random Rd"/>
    <x v="2"/>
    <x v="2"/>
    <x v="2"/>
    <x v="1"/>
    <n v="0.3"/>
    <d v="2025-07-24T00:00:00"/>
    <s v="9.00-21.00"/>
    <d v="1900-01-11T00:00:00"/>
    <n v="9.09"/>
    <n v="55"/>
    <s v="Tesla"/>
    <n v="350"/>
    <s v="Type 2, CCS"/>
    <n v="2021"/>
    <s v="Yes"/>
    <n v="4.0999999999999996"/>
    <n v="2"/>
    <s v="Quarterly"/>
  </r>
  <r>
    <s v="EVS02302"/>
    <n v="43.687843999999998"/>
    <n v="-79.489739999999998"/>
    <s v="1744 Toronto Ave"/>
    <x v="0"/>
    <x v="0"/>
    <x v="0"/>
    <x v="1"/>
    <n v="0.43"/>
    <d v="2025-07-24T00:00:00"/>
    <s v="9.00-21.00"/>
    <d v="1900-01-11T00:00:00"/>
    <n v="9.85"/>
    <n v="52"/>
    <s v="EVgo"/>
    <n v="150"/>
    <s v="Tesla"/>
    <n v="2016"/>
    <s v="No"/>
    <n v="3.1"/>
    <n v="7"/>
    <s v="Monthly"/>
  </r>
  <r>
    <s v="EVS02304"/>
    <n v="13.809459"/>
    <n v="100.52358"/>
    <s v="610 Bangkok Ave"/>
    <x v="4"/>
    <x v="4"/>
    <x v="3"/>
    <x v="1"/>
    <n v="0.14000000000000001"/>
    <d v="2025-07-24T00:00:00"/>
    <s v="9.00-21.00"/>
    <d v="1900-01-11T00:00:00"/>
    <n v="15.17"/>
    <n v="40"/>
    <s v="Tesla"/>
    <n v="22"/>
    <s v="CHAdeMO"/>
    <n v="2017"/>
    <s v="No"/>
    <n v="4.7"/>
    <n v="1"/>
    <s v="Quarterly"/>
  </r>
  <r>
    <s v="EVS02305"/>
    <n v="25.328955000000001"/>
    <n v="55.271543999999999"/>
    <s v="2764 Dubai Ave"/>
    <x v="12"/>
    <x v="11"/>
    <x v="3"/>
    <x v="1"/>
    <n v="0.11"/>
    <s v="9:00-18:00"/>
    <s v="9:00-18:00"/>
    <d v="1899-12-30T08:52:48"/>
    <n v="2.5499999999999998"/>
    <n v="77"/>
    <s v="ChargePoint"/>
    <n v="350"/>
    <s v="Tesla, CCS"/>
    <n v="2021"/>
    <s v="No"/>
    <n v="3.8"/>
    <n v="8"/>
    <s v="Quarterly"/>
  </r>
  <r>
    <s v="EVS02309"/>
    <n v="-33.803987999999997"/>
    <n v="18.407219000000001"/>
    <s v="3916 Cape Town Ave"/>
    <x v="14"/>
    <x v="13"/>
    <x v="7"/>
    <x v="1"/>
    <n v="0.19"/>
    <s v="9:00-18:00"/>
    <s v="9:00-18:00"/>
    <d v="1899-12-30T08:52:48"/>
    <n v="17.79"/>
    <n v="80"/>
    <s v="Tesla"/>
    <n v="50"/>
    <s v="Tesla, CCS"/>
    <n v="2017"/>
    <s v="Yes"/>
    <n v="3.5"/>
    <n v="10"/>
    <s v="Annually"/>
  </r>
  <r>
    <s v="EVS02310"/>
    <n v="34.013409000000003"/>
    <n v="-118.356071"/>
    <s v="8917 Los Angeles Ave"/>
    <x v="16"/>
    <x v="5"/>
    <x v="0"/>
    <x v="1"/>
    <n v="0.14000000000000001"/>
    <d v="2025-07-24T00:00:00"/>
    <s v="9.00-21.00"/>
    <d v="1900-01-11T00:00:00"/>
    <n v="15.34"/>
    <n v="16"/>
    <s v="Ionity"/>
    <n v="150"/>
    <s v="Type 2, CHAdeMO"/>
    <n v="2013"/>
    <s v="Yes"/>
    <n v="4.9000000000000004"/>
    <n v="8"/>
    <s v="Quarterly"/>
  </r>
  <r>
    <s v="EVS02313"/>
    <n v="13.731249999999999"/>
    <n v="100.586963"/>
    <s v="2232 Bangkok Ave"/>
    <x v="4"/>
    <x v="4"/>
    <x v="3"/>
    <x v="1"/>
    <n v="0.28000000000000003"/>
    <s v="6:00-22:00"/>
    <s v="6:00-22:00"/>
    <d v="1899-12-30T16:04:48"/>
    <n v="14.55"/>
    <n v="87"/>
    <s v="Tesla"/>
    <n v="150"/>
    <s v="CCS, Tesla"/>
    <n v="2020"/>
    <s v="Yes"/>
    <n v="3.3"/>
    <n v="8"/>
    <s v="Quarterly"/>
  </r>
  <r>
    <s v="EVS02316"/>
    <n v="19.088398999999999"/>
    <n v="72.807034999999999"/>
    <s v="4709 Mumbai Ave"/>
    <x v="13"/>
    <x v="12"/>
    <x v="3"/>
    <x v="1"/>
    <n v="0.22"/>
    <s v="9:00-18:00"/>
    <s v="9:00-18:00"/>
    <d v="1899-12-30T08:52:48"/>
    <n v="12.51"/>
    <n v="51"/>
    <s v="ChargePoint"/>
    <n v="50"/>
    <s v="Tesla, CCS"/>
    <n v="2015"/>
    <s v="Yes"/>
    <n v="4.8"/>
    <n v="3"/>
    <s v="Quarterly"/>
  </r>
  <r>
    <s v="EVS02317"/>
    <n v="-23.674894999999999"/>
    <n v="-46.617381000000002"/>
    <s v="4241 SÃ£o Paulo Ave"/>
    <x v="8"/>
    <x v="7"/>
    <x v="4"/>
    <x v="1"/>
    <n v="0.23"/>
    <d v="2025-07-24T00:00:00"/>
    <s v="9.00-21.00"/>
    <d v="1900-01-11T00:00:00"/>
    <n v="8.66"/>
    <n v="100"/>
    <s v="ChargePoint"/>
    <n v="350"/>
    <s v="Tesla"/>
    <n v="2011"/>
    <s v="Yes"/>
    <n v="4.4000000000000004"/>
    <n v="9"/>
    <s v="Annually"/>
  </r>
  <r>
    <s v="EVS02320"/>
    <n v="19.577444"/>
    <n v="-99.030236000000002"/>
    <s v="1340 Mexico City Ave"/>
    <x v="17"/>
    <x v="14"/>
    <x v="0"/>
    <x v="1"/>
    <n v="0.18"/>
    <s v="6:00-22:00"/>
    <s v="6:00-22:00"/>
    <d v="1899-12-30T16:04:48"/>
    <n v="8.24"/>
    <n v="70"/>
    <s v="EVgo"/>
    <n v="22"/>
    <s v="Type 2, CHAdeMO"/>
    <n v="2010"/>
    <s v="Yes"/>
    <n v="3.2"/>
    <n v="6"/>
    <s v="Annually"/>
  </r>
  <r>
    <s v="EVS02321"/>
    <n v="51.187496000000003"/>
    <n v="-112.925241"/>
    <s v="6810 Random Rd"/>
    <x v="2"/>
    <x v="2"/>
    <x v="2"/>
    <x v="1"/>
    <n v="0.13"/>
    <d v="2025-07-24T00:00:00"/>
    <s v="9.00-21.00"/>
    <d v="1900-01-11T00:00:00"/>
    <n v="3.34"/>
    <n v="89"/>
    <s v="ChargePoint"/>
    <n v="50"/>
    <s v="Tesla, Type 2"/>
    <n v="2012"/>
    <s v="Yes"/>
    <n v="4.8"/>
    <n v="9"/>
    <s v="Annually"/>
  </r>
  <r>
    <s v="EVS02322"/>
    <n v="34.176136"/>
    <n v="-118.22709399999999"/>
    <s v="9380 Los Angeles Ave"/>
    <x v="16"/>
    <x v="5"/>
    <x v="0"/>
    <x v="1"/>
    <n v="0.42"/>
    <s v="6:00-22:00"/>
    <s v="6:00-22:00"/>
    <d v="1899-12-30T16:04:48"/>
    <n v="5.62"/>
    <n v="57"/>
    <s v="Tesla"/>
    <n v="50"/>
    <s v="Type 2"/>
    <n v="2022"/>
    <s v="Yes"/>
    <n v="4.3"/>
    <n v="1"/>
    <s v="Quarterly"/>
  </r>
  <r>
    <s v="EVS02328"/>
    <n v="39.990755999999998"/>
    <n v="116.261433"/>
    <s v="922 Beijing Ave"/>
    <x v="10"/>
    <x v="9"/>
    <x v="3"/>
    <x v="1"/>
    <n v="0.22"/>
    <s v="6:00-22:00"/>
    <s v="6:00-22:00"/>
    <d v="1899-12-30T16:04:48"/>
    <n v="10.210000000000001"/>
    <n v="87"/>
    <s v="EVgo"/>
    <n v="350"/>
    <s v="Type 2, Tesla"/>
    <n v="2012"/>
    <s v="No"/>
    <n v="4.5999999999999996"/>
    <n v="7"/>
    <s v="Monthly"/>
  </r>
  <r>
    <s v="EVS02329"/>
    <n v="43.780150999999996"/>
    <n v="-79.437134999999998"/>
    <s v="2559 Toronto Ave"/>
    <x v="0"/>
    <x v="0"/>
    <x v="0"/>
    <x v="1"/>
    <n v="0.1"/>
    <s v="9:00-18:00"/>
    <s v="9:00-18:00"/>
    <d v="1899-12-30T08:52:48"/>
    <n v="18.47"/>
    <n v="30"/>
    <s v="Greenlots"/>
    <n v="50"/>
    <s v="Type 2, CHAdeMO"/>
    <n v="2016"/>
    <s v="No"/>
    <n v="3.4"/>
    <n v="7"/>
    <s v="Monthly"/>
  </r>
  <r>
    <s v="EVS02330"/>
    <n v="37.869723999999998"/>
    <n v="-122.48446199999999"/>
    <s v="7740 San Francisco Ave"/>
    <x v="5"/>
    <x v="5"/>
    <x v="0"/>
    <x v="1"/>
    <n v="0.16"/>
    <s v="9:00-18:00"/>
    <s v="9:00-18:00"/>
    <d v="1899-12-30T08:52:48"/>
    <n v="2.2400000000000002"/>
    <n v="53"/>
    <s v="Tesla"/>
    <n v="350"/>
    <s v="CCS"/>
    <n v="2020"/>
    <s v="No"/>
    <n v="4.3"/>
    <n v="6"/>
    <s v="Monthly"/>
  </r>
  <r>
    <s v="EVS02334"/>
    <n v="37.753875000000001"/>
    <n v="-122.367783"/>
    <s v="1909 San Francisco Ave"/>
    <x v="5"/>
    <x v="5"/>
    <x v="0"/>
    <x v="1"/>
    <n v="0.23"/>
    <s v="9:00-18:00"/>
    <s v="9:00-18:00"/>
    <d v="1899-12-30T08:52:48"/>
    <n v="7.87"/>
    <n v="41"/>
    <s v="Tesla"/>
    <n v="150"/>
    <s v="Tesla"/>
    <n v="2021"/>
    <s v="Yes"/>
    <n v="3.7"/>
    <n v="10"/>
    <s v="Quarterly"/>
  </r>
  <r>
    <s v="EVS02335"/>
    <n v="37.696572000000003"/>
    <n v="126.97673"/>
    <s v="3073 Seoul Ave"/>
    <x v="6"/>
    <x v="6"/>
    <x v="3"/>
    <x v="1"/>
    <n v="0.25"/>
    <s v="6:00-22:00"/>
    <s v="6:00-22:00"/>
    <d v="1899-12-30T16:04:48"/>
    <n v="10.35"/>
    <n v="59"/>
    <s v="EVgo"/>
    <n v="150"/>
    <s v="CCS, CHAdeMO"/>
    <n v="2023"/>
    <s v="No"/>
    <n v="3.5"/>
    <n v="1"/>
    <s v="Annually"/>
  </r>
  <r>
    <s v="EVS02336"/>
    <n v="25.250736"/>
    <n v="55.358905999999998"/>
    <s v="5368 Dubai Ave"/>
    <x v="12"/>
    <x v="11"/>
    <x v="3"/>
    <x v="1"/>
    <n v="0.44"/>
    <d v="2025-07-24T00:00:00"/>
    <s v="9.00-21.00"/>
    <d v="1900-01-11T00:00:00"/>
    <n v="6.52"/>
    <n v="62"/>
    <s v="Greenlots"/>
    <n v="22"/>
    <s v="CCS, Type 2"/>
    <n v="2017"/>
    <s v="Yes"/>
    <n v="4.9000000000000004"/>
    <n v="9"/>
    <s v="Quarterly"/>
  </r>
  <r>
    <s v="EVS02337"/>
    <n v="34.141567999999999"/>
    <n v="-118.378158"/>
    <s v="8756 Los Angeles Ave"/>
    <x v="16"/>
    <x v="5"/>
    <x v="0"/>
    <x v="1"/>
    <n v="0.23"/>
    <s v="6:00-22:00"/>
    <s v="6:00-22:00"/>
    <d v="1899-12-30T16:04:48"/>
    <n v="0.67"/>
    <n v="11"/>
    <s v="Ionity"/>
    <n v="150"/>
    <s v="CHAdeMO"/>
    <n v="2020"/>
    <s v="Yes"/>
    <n v="3.9"/>
    <n v="2"/>
    <s v="Annually"/>
  </r>
  <r>
    <s v="EVS02338"/>
    <n v="19.512011999999999"/>
    <n v="-99.020670999999993"/>
    <s v="8739 Mexico City Ave"/>
    <x v="17"/>
    <x v="14"/>
    <x v="0"/>
    <x v="1"/>
    <n v="0.41"/>
    <d v="2025-07-24T00:00:00"/>
    <s v="9.00-21.00"/>
    <d v="1900-01-11T00:00:00"/>
    <n v="1.47"/>
    <n v="19"/>
    <s v="Tesla"/>
    <n v="22"/>
    <s v="CCS, Tesla"/>
    <n v="2016"/>
    <s v="Yes"/>
    <n v="3.2"/>
    <n v="8"/>
    <s v="Annually"/>
  </r>
  <r>
    <s v="EVS02342"/>
    <n v="-33.718420999999999"/>
    <n v="151.302019"/>
    <s v="9429 Sydney Ave"/>
    <x v="9"/>
    <x v="8"/>
    <x v="5"/>
    <x v="1"/>
    <n v="0.33"/>
    <d v="2025-07-24T00:00:00"/>
    <s v="9.00-21.00"/>
    <d v="1900-01-11T00:00:00"/>
    <n v="16.989999999999998"/>
    <n v="19"/>
    <s v="Greenlots"/>
    <n v="22"/>
    <s v="CHAdeMO"/>
    <n v="2013"/>
    <s v="No"/>
    <n v="4"/>
    <n v="9"/>
    <s v="Quarterly"/>
  </r>
  <r>
    <s v="EVS02355"/>
    <n v="43.674678"/>
    <n v="-79.322327999999999"/>
    <s v="6468 Toronto Ave"/>
    <x v="0"/>
    <x v="0"/>
    <x v="0"/>
    <x v="1"/>
    <n v="0.1"/>
    <s v="9:00-18:00"/>
    <s v="9:00-18:00"/>
    <d v="1899-12-30T08:52:48"/>
    <n v="7.19"/>
    <n v="55"/>
    <s v="EVgo"/>
    <n v="22"/>
    <s v="Type 2, CHAdeMO"/>
    <n v="2011"/>
    <s v="Yes"/>
    <n v="4.7"/>
    <n v="9"/>
    <s v="Annually"/>
  </r>
  <r>
    <s v="EVS02356"/>
    <n v="52.582357999999999"/>
    <n v="13.487854"/>
    <s v="7977 Berlin Ave"/>
    <x v="3"/>
    <x v="3"/>
    <x v="1"/>
    <x v="1"/>
    <n v="0.23"/>
    <d v="2025-07-24T00:00:00"/>
    <s v="9.00-21.00"/>
    <d v="1900-01-11T00:00:00"/>
    <n v="14.21"/>
    <n v="45"/>
    <s v="EVgo"/>
    <n v="50"/>
    <s v="CCS"/>
    <n v="2018"/>
    <s v="No"/>
    <n v="4"/>
    <n v="8"/>
    <s v="Monthly"/>
  </r>
  <r>
    <s v="EVS02360"/>
    <n v="-33.851933000000002"/>
    <n v="151.38047900000001"/>
    <s v="7244 Sydney Ave"/>
    <x v="9"/>
    <x v="8"/>
    <x v="5"/>
    <x v="1"/>
    <n v="0.42"/>
    <s v="9:00-18:00"/>
    <s v="9:00-18:00"/>
    <d v="1899-12-30T08:52:48"/>
    <n v="1.96"/>
    <n v="13"/>
    <s v="Ionity"/>
    <n v="350"/>
    <s v="Type 2"/>
    <n v="2016"/>
    <s v="No"/>
    <n v="3.9"/>
    <n v="8"/>
    <s v="Annually"/>
  </r>
  <r>
    <s v="EVS02362"/>
    <n v="19.568639999999998"/>
    <n v="-99.187348"/>
    <s v="6908 Mexico City Ave"/>
    <x v="17"/>
    <x v="14"/>
    <x v="0"/>
    <x v="1"/>
    <n v="0.44"/>
    <d v="2025-07-24T00:00:00"/>
    <s v="9.00-21.00"/>
    <d v="1900-01-11T00:00:00"/>
    <n v="11.85"/>
    <n v="43"/>
    <s v="EVgo"/>
    <n v="50"/>
    <s v="CHAdeMO"/>
    <n v="2017"/>
    <s v="Yes"/>
    <n v="3.8"/>
    <n v="2"/>
    <s v="Annually"/>
  </r>
  <r>
    <s v="EVS02363"/>
    <n v="25.207236999999999"/>
    <n v="55.382494999999999"/>
    <s v="1828 Dubai Ave"/>
    <x v="12"/>
    <x v="11"/>
    <x v="3"/>
    <x v="1"/>
    <n v="0.19"/>
    <s v="9:00-18:00"/>
    <s v="9:00-18:00"/>
    <d v="1899-12-30T08:52:48"/>
    <n v="4.57"/>
    <n v="17"/>
    <s v="Ionity"/>
    <n v="22"/>
    <s v="CHAdeMO, Type 2"/>
    <n v="2015"/>
    <s v="No"/>
    <n v="4.5"/>
    <n v="2"/>
    <s v="Monthly"/>
  </r>
  <r>
    <s v="EVS02365"/>
    <n v="25.381529"/>
    <n v="55.246347"/>
    <s v="2302 Dubai Ave"/>
    <x v="12"/>
    <x v="11"/>
    <x v="3"/>
    <x v="1"/>
    <n v="0.17"/>
    <s v="9:00-18:00"/>
    <s v="9:00-18:00"/>
    <d v="1899-12-30T08:52:48"/>
    <n v="3.58"/>
    <n v="74"/>
    <s v="ChargePoint"/>
    <n v="150"/>
    <s v="Type 2, Tesla"/>
    <n v="2020"/>
    <s v="Yes"/>
    <n v="4.5999999999999996"/>
    <n v="5"/>
    <s v="Quarterly"/>
  </r>
  <r>
    <s v="EVS02382"/>
    <n v="19.176731"/>
    <n v="72.824158999999995"/>
    <s v="2495 Mumbai Ave"/>
    <x v="13"/>
    <x v="12"/>
    <x v="3"/>
    <x v="1"/>
    <n v="0.37"/>
    <s v="6:00-22:00"/>
    <s v="6:00-22:00"/>
    <d v="1899-12-30T16:04:48"/>
    <n v="16.97"/>
    <n v="96"/>
    <s v="Tesla"/>
    <n v="150"/>
    <s v="Type 2"/>
    <n v="2015"/>
    <s v="Yes"/>
    <n v="5"/>
    <n v="3"/>
    <s v="Monthly"/>
  </r>
  <r>
    <s v="EVS02385"/>
    <n v="52.585174000000002"/>
    <n v="13.362705999999999"/>
    <s v="693 Berlin Ave"/>
    <x v="3"/>
    <x v="3"/>
    <x v="1"/>
    <x v="1"/>
    <n v="0.39"/>
    <d v="2025-07-24T00:00:00"/>
    <s v="9.00-21.00"/>
    <d v="1900-01-11T00:00:00"/>
    <n v="0.59"/>
    <n v="79"/>
    <s v="ChargePoint"/>
    <n v="22"/>
    <s v="Tesla, Type 2"/>
    <n v="2020"/>
    <s v="Yes"/>
    <n v="3.1"/>
    <n v="10"/>
    <s v="Monthly"/>
  </r>
  <r>
    <s v="EVS02386"/>
    <n v="34.170135999999999"/>
    <n v="-118.24338299999999"/>
    <s v="8740 Los Angeles Ave"/>
    <x v="16"/>
    <x v="5"/>
    <x v="0"/>
    <x v="1"/>
    <n v="0.45"/>
    <s v="6:00-22:00"/>
    <s v="6:00-22:00"/>
    <d v="1899-12-30T16:04:48"/>
    <n v="16.29"/>
    <n v="71"/>
    <s v="ChargePoint"/>
    <n v="350"/>
    <s v="Tesla"/>
    <n v="2013"/>
    <s v="No"/>
    <n v="3.3"/>
    <n v="3"/>
    <s v="Monthly"/>
  </r>
  <r>
    <s v="EVS02388"/>
    <n v="41.931441999999997"/>
    <n v="-87.684803000000002"/>
    <s v="5381 Chicago Ave"/>
    <x v="7"/>
    <x v="5"/>
    <x v="0"/>
    <x v="1"/>
    <n v="0.48"/>
    <d v="2025-07-24T00:00:00"/>
    <s v="9.00-21.00"/>
    <d v="1900-01-11T00:00:00"/>
    <n v="5.24"/>
    <n v="57"/>
    <s v="ChargePoint"/>
    <n v="50"/>
    <s v="CCS"/>
    <n v="2012"/>
    <s v="Yes"/>
    <n v="3.7"/>
    <n v="4"/>
    <s v="Quarterly"/>
  </r>
  <r>
    <s v="EVS02390"/>
    <n v="39.972864000000001"/>
    <n v="116.27302299999999"/>
    <s v="507 Beijing Ave"/>
    <x v="10"/>
    <x v="9"/>
    <x v="3"/>
    <x v="1"/>
    <n v="0.28000000000000003"/>
    <s v="9:00-18:00"/>
    <s v="9:00-18:00"/>
    <d v="1899-12-30T08:52:48"/>
    <n v="6.92"/>
    <n v="45"/>
    <s v="Greenlots"/>
    <n v="22"/>
    <s v="CHAdeMO, Tesla"/>
    <n v="2018"/>
    <s v="No"/>
    <n v="3.3"/>
    <n v="6"/>
    <s v="Quarterly"/>
  </r>
  <r>
    <s v="EVS02392"/>
    <n v="41.967393999999999"/>
    <n v="-87.745723999999996"/>
    <s v="329 Chicago Ave"/>
    <x v="7"/>
    <x v="5"/>
    <x v="0"/>
    <x v="1"/>
    <n v="0.2"/>
    <d v="2025-07-24T00:00:00"/>
    <s v="9.00-21.00"/>
    <d v="1900-01-11T00:00:00"/>
    <n v="5.99"/>
    <n v="51"/>
    <s v="EVgo"/>
    <n v="350"/>
    <s v="Type 2, CHAdeMO"/>
    <n v="2012"/>
    <s v="Yes"/>
    <n v="3.7"/>
    <n v="1"/>
    <s v="Annually"/>
  </r>
  <r>
    <s v="EVS02394"/>
    <n v="18.983657000000001"/>
    <n v="72.858559"/>
    <s v="3400 Mumbai Ave"/>
    <x v="13"/>
    <x v="12"/>
    <x v="3"/>
    <x v="1"/>
    <n v="0.39"/>
    <s v="6:00-22:00"/>
    <s v="6:00-22:00"/>
    <d v="1899-12-30T16:04:48"/>
    <n v="0.81"/>
    <n v="21"/>
    <s v="EVgo"/>
    <n v="22"/>
    <s v="Type 2"/>
    <n v="2015"/>
    <s v="No"/>
    <n v="3.2"/>
    <n v="7"/>
    <s v="Annually"/>
  </r>
  <r>
    <s v="EVS02395"/>
    <n v="-33.740926999999999"/>
    <n v="151.24179100000001"/>
    <s v="7962 Sydney Ave"/>
    <x v="9"/>
    <x v="8"/>
    <x v="5"/>
    <x v="1"/>
    <n v="0.31"/>
    <s v="6:00-22:00"/>
    <s v="6:00-22:00"/>
    <d v="1899-12-30T16:04:48"/>
    <n v="1.38"/>
    <n v="95"/>
    <s v="Ionity"/>
    <n v="22"/>
    <s v="CHAdeMO"/>
    <n v="2018"/>
    <s v="Yes"/>
    <n v="4.5"/>
    <n v="1"/>
    <s v="Annually"/>
  </r>
  <r>
    <s v="EVS02401"/>
    <n v="-20.741230000000002"/>
    <n v="25.747125"/>
    <s v="8802 Random Rd"/>
    <x v="35"/>
    <x v="24"/>
    <x v="7"/>
    <x v="1"/>
    <n v="0.37"/>
    <s v="6:00-22:00"/>
    <s v="6:00-22:00"/>
    <d v="1899-12-30T16:04:48"/>
    <n v="18.54"/>
    <n v="15"/>
    <s v="Tesla"/>
    <n v="150"/>
    <s v="Tesla, CCS"/>
    <n v="2022"/>
    <s v="Yes"/>
    <n v="4.8"/>
    <n v="1"/>
    <s v="Quarterly"/>
  </r>
  <r>
    <s v="EVS02402"/>
    <n v="37.600482999999997"/>
    <n v="126.901517"/>
    <s v="9141 Seoul Ave"/>
    <x v="6"/>
    <x v="6"/>
    <x v="3"/>
    <x v="1"/>
    <n v="0.47"/>
    <s v="6:00-22:00"/>
    <s v="6:00-22:00"/>
    <d v="1899-12-30T16:04:48"/>
    <n v="12.67"/>
    <n v="94"/>
    <s v="Ionity"/>
    <n v="350"/>
    <s v="CCS"/>
    <n v="2018"/>
    <s v="Yes"/>
    <n v="3"/>
    <n v="2"/>
    <s v="Quarterly"/>
  </r>
  <r>
    <s v="EVS02411"/>
    <n v="36.373001000000002"/>
    <n v="120.60607899999999"/>
    <s v="4756 Random Rd"/>
    <x v="36"/>
    <x v="9"/>
    <x v="3"/>
    <x v="1"/>
    <n v="0.14000000000000001"/>
    <s v="6:00-22:00"/>
    <s v="6:00-22:00"/>
    <d v="1899-12-30T16:04:48"/>
    <n v="14.95"/>
    <n v="83"/>
    <s v="EVgo"/>
    <n v="350"/>
    <s v="Type 2, CCS"/>
    <n v="2013"/>
    <s v="No"/>
    <n v="3.5"/>
    <n v="6"/>
    <s v="Monthly"/>
  </r>
  <r>
    <s v="EVS02417"/>
    <n v="25.207833000000001"/>
    <n v="55.320242999999998"/>
    <s v="7935 Dubai Ave"/>
    <x v="12"/>
    <x v="11"/>
    <x v="3"/>
    <x v="1"/>
    <n v="0.48"/>
    <s v="6:00-22:00"/>
    <s v="6:00-22:00"/>
    <d v="1899-12-30T16:04:48"/>
    <n v="9.76"/>
    <n v="66"/>
    <s v="Ionity"/>
    <n v="150"/>
    <s v="CHAdeMO, Tesla"/>
    <n v="2015"/>
    <s v="No"/>
    <n v="4.4000000000000004"/>
    <n v="10"/>
    <s v="Quarterly"/>
  </r>
  <r>
    <s v="EVS02418"/>
    <n v="41.929357000000003"/>
    <n v="-87.620294999999999"/>
    <s v="7210 Chicago Ave"/>
    <x v="7"/>
    <x v="5"/>
    <x v="0"/>
    <x v="1"/>
    <n v="0.27"/>
    <d v="2025-07-24T00:00:00"/>
    <s v="9.00-21.00"/>
    <d v="1900-01-11T00:00:00"/>
    <n v="3.32"/>
    <n v="82"/>
    <s v="Ionity"/>
    <n v="50"/>
    <s v="CHAdeMO, CCS"/>
    <n v="2016"/>
    <s v="No"/>
    <n v="3.3"/>
    <n v="8"/>
    <s v="Annually"/>
  </r>
  <r>
    <s v="EVS02419"/>
    <n v="-23.681767000000001"/>
    <n v="-46.667217999999998"/>
    <s v="882 SÃ£o Paulo Ave"/>
    <x v="8"/>
    <x v="7"/>
    <x v="4"/>
    <x v="1"/>
    <n v="0.32"/>
    <s v="6:00-22:00"/>
    <s v="6:00-22:00"/>
    <d v="1899-12-30T16:04:48"/>
    <n v="3.53"/>
    <n v="55"/>
    <s v="Greenlots"/>
    <n v="150"/>
    <s v="CHAdeMO"/>
    <n v="2014"/>
    <s v="Yes"/>
    <n v="4.3"/>
    <n v="8"/>
    <s v="Monthly"/>
  </r>
  <r>
    <s v="EVS02420"/>
    <n v="34.138421000000001"/>
    <n v="-118.364527"/>
    <s v="292 Los Angeles Ave"/>
    <x v="16"/>
    <x v="5"/>
    <x v="0"/>
    <x v="1"/>
    <n v="0.2"/>
    <s v="9:00-18:00"/>
    <s v="9:00-18:00"/>
    <d v="1899-12-30T08:52:48"/>
    <n v="4.99"/>
    <n v="64"/>
    <s v="ChargePoint"/>
    <n v="50"/>
    <s v="CCS"/>
    <n v="2015"/>
    <s v="Yes"/>
    <n v="4.8"/>
    <n v="10"/>
    <s v="Annually"/>
  </r>
  <r>
    <s v="EVS02421"/>
    <n v="-55.527515999999999"/>
    <n v="136.29739900000001"/>
    <s v="5585 Random Rd"/>
    <x v="11"/>
    <x v="10"/>
    <x v="6"/>
    <x v="1"/>
    <n v="0.19"/>
    <s v="6:00-22:00"/>
    <s v="6:00-22:00"/>
    <d v="1899-12-30T16:04:48"/>
    <n v="8.9700000000000006"/>
    <n v="65"/>
    <s v="Ionity"/>
    <n v="350"/>
    <s v="Type 2, CHAdeMO"/>
    <n v="2018"/>
    <s v="Yes"/>
    <n v="4.3"/>
    <n v="2"/>
    <s v="Quarterly"/>
  </r>
  <r>
    <s v="EVS02426"/>
    <n v="34.032339999999998"/>
    <n v="-118.274036"/>
    <s v="6149 Los Angeles Ave"/>
    <x v="16"/>
    <x v="5"/>
    <x v="0"/>
    <x v="1"/>
    <n v="0.23"/>
    <d v="2025-07-24T00:00:00"/>
    <s v="9.00-21.00"/>
    <d v="1900-01-11T00:00:00"/>
    <n v="14.03"/>
    <n v="51"/>
    <s v="Greenlots"/>
    <n v="50"/>
    <s v="Tesla, CHAdeMO"/>
    <n v="2022"/>
    <s v="Yes"/>
    <n v="4.5999999999999996"/>
    <n v="10"/>
    <s v="Quarterly"/>
  </r>
  <r>
    <s v="EVS02427"/>
    <n v="41.979641999999998"/>
    <n v="-87.718219000000005"/>
    <s v="7115 Chicago Ave"/>
    <x v="7"/>
    <x v="5"/>
    <x v="0"/>
    <x v="1"/>
    <n v="0.25"/>
    <d v="2025-07-24T00:00:00"/>
    <s v="9.00-21.00"/>
    <d v="1900-01-11T00:00:00"/>
    <n v="4.3600000000000003"/>
    <n v="89"/>
    <s v="Greenlots"/>
    <n v="150"/>
    <s v="Type 2"/>
    <n v="2011"/>
    <s v="Yes"/>
    <n v="3.9"/>
    <n v="8"/>
    <s v="Monthly"/>
  </r>
  <r>
    <s v="EVS02433"/>
    <n v="41.970289999999999"/>
    <n v="-87.702264999999997"/>
    <s v="770 Chicago Ave"/>
    <x v="7"/>
    <x v="5"/>
    <x v="0"/>
    <x v="1"/>
    <n v="0.26"/>
    <s v="6:00-22:00"/>
    <s v="6:00-22:00"/>
    <d v="1899-12-30T16:04:48"/>
    <n v="0.75"/>
    <n v="63"/>
    <s v="Tesla"/>
    <n v="50"/>
    <s v="Tesla, CHAdeMO"/>
    <n v="2014"/>
    <s v="No"/>
    <n v="3.1"/>
    <n v="2"/>
    <s v="Monthly"/>
  </r>
  <r>
    <s v="EVS02437"/>
    <n v="55.821311000000001"/>
    <n v="37.506545000000003"/>
    <s v="1871 Moscow Ave"/>
    <x v="1"/>
    <x v="1"/>
    <x v="1"/>
    <x v="1"/>
    <n v="0.43"/>
    <s v="6:00-22:00"/>
    <s v="6:00-22:00"/>
    <d v="1899-12-30T16:04:48"/>
    <n v="6.65"/>
    <n v="73"/>
    <s v="Greenlots"/>
    <n v="150"/>
    <s v="CHAdeMO"/>
    <n v="2018"/>
    <s v="Yes"/>
    <n v="3.6"/>
    <n v="7"/>
    <s v="Quarterly"/>
  </r>
  <r>
    <s v="EVS02442"/>
    <n v="43.601005999999998"/>
    <n v="-79.319497999999996"/>
    <s v="732 Toronto Ave"/>
    <x v="0"/>
    <x v="0"/>
    <x v="0"/>
    <x v="1"/>
    <n v="0.49"/>
    <s v="6:00-22:00"/>
    <s v="6:00-22:00"/>
    <d v="1899-12-30T16:04:48"/>
    <n v="11.63"/>
    <n v="64"/>
    <s v="EVgo"/>
    <n v="50"/>
    <s v="CHAdeMO, Type 2"/>
    <n v="2017"/>
    <s v="No"/>
    <n v="3.4"/>
    <n v="10"/>
    <s v="Quarterly"/>
  </r>
  <r>
    <s v="EVS02444"/>
    <n v="-33.719679999999997"/>
    <n v="151.36213900000001"/>
    <s v="7804 Sydney Ave"/>
    <x v="9"/>
    <x v="8"/>
    <x v="5"/>
    <x v="1"/>
    <n v="0.13"/>
    <s v="6:00-22:00"/>
    <s v="6:00-22:00"/>
    <d v="1899-12-30T16:04:48"/>
    <n v="7.39"/>
    <n v="65"/>
    <s v="EVgo"/>
    <n v="50"/>
    <s v="Tesla"/>
    <n v="2012"/>
    <s v="No"/>
    <n v="4.2"/>
    <n v="3"/>
    <s v="Monthly"/>
  </r>
  <r>
    <s v="EVS02446"/>
    <n v="39.889631000000001"/>
    <n v="116.41503899999999"/>
    <s v="8886 Beijing Ave"/>
    <x v="10"/>
    <x v="9"/>
    <x v="3"/>
    <x v="1"/>
    <n v="0.45"/>
    <s v="6:00-22:00"/>
    <s v="6:00-22:00"/>
    <d v="1899-12-30T16:04:48"/>
    <n v="14.21"/>
    <n v="40"/>
    <s v="Tesla"/>
    <n v="150"/>
    <s v="CCS"/>
    <n v="2014"/>
    <s v="No"/>
    <n v="3.6"/>
    <n v="8"/>
    <s v="Monthly"/>
  </r>
  <r>
    <s v="EVS02447"/>
    <n v="19.177619"/>
    <n v="72.931033999999997"/>
    <s v="8707 Mumbai Ave"/>
    <x v="13"/>
    <x v="12"/>
    <x v="3"/>
    <x v="1"/>
    <n v="0.18"/>
    <d v="2025-07-24T00:00:00"/>
    <s v="9.00-21.00"/>
    <d v="1900-01-11T00:00:00"/>
    <n v="11.57"/>
    <n v="56"/>
    <s v="EVgo"/>
    <n v="350"/>
    <s v="CCS, Tesla"/>
    <n v="2018"/>
    <s v="No"/>
    <n v="3.3"/>
    <n v="5"/>
    <s v="Annually"/>
  </r>
  <r>
    <s v="EVS02448"/>
    <n v="19.435015"/>
    <n v="-99.135979000000006"/>
    <s v="6544 Mexico City Ave"/>
    <x v="17"/>
    <x v="14"/>
    <x v="0"/>
    <x v="1"/>
    <n v="0.28999999999999998"/>
    <d v="2025-07-24T00:00:00"/>
    <s v="9.00-21.00"/>
    <d v="1900-01-11T00:00:00"/>
    <n v="4"/>
    <n v="24"/>
    <s v="Greenlots"/>
    <n v="22"/>
    <s v="CCS, CHAdeMO"/>
    <n v="2013"/>
    <s v="No"/>
    <n v="3.5"/>
    <n v="10"/>
    <s v="Monthly"/>
  </r>
  <r>
    <s v="EVS02461"/>
    <n v="-31.963892999999999"/>
    <n v="-123.009556"/>
    <s v="933 Random Rd"/>
    <x v="11"/>
    <x v="10"/>
    <x v="6"/>
    <x v="1"/>
    <n v="0.43"/>
    <s v="9:00-18:00"/>
    <s v="9:00-18:00"/>
    <d v="1899-12-30T08:52:48"/>
    <n v="14.74"/>
    <n v="11"/>
    <s v="Ionity"/>
    <n v="350"/>
    <s v="CCS, CHAdeMO"/>
    <n v="2022"/>
    <s v="No"/>
    <n v="3.4"/>
    <n v="8"/>
    <s v="Quarterly"/>
  </r>
  <r>
    <s v="EVS02462"/>
    <n v="37.892735000000002"/>
    <n v="-122.333197"/>
    <s v="5805 San Francisco Ave"/>
    <x v="5"/>
    <x v="5"/>
    <x v="0"/>
    <x v="1"/>
    <n v="0.47"/>
    <d v="2025-07-24T00:00:00"/>
    <s v="9.00-21.00"/>
    <d v="1900-01-11T00:00:00"/>
    <n v="15.38"/>
    <n v="87"/>
    <s v="ChargePoint"/>
    <n v="350"/>
    <s v="Tesla"/>
    <n v="2014"/>
    <s v="No"/>
    <n v="4.3"/>
    <n v="7"/>
    <s v="Quarterly"/>
  </r>
  <r>
    <s v="EVS02464"/>
    <n v="43.776975"/>
    <n v="-79.483453999999995"/>
    <s v="5733 Toronto Ave"/>
    <x v="0"/>
    <x v="0"/>
    <x v="0"/>
    <x v="1"/>
    <n v="0.28999999999999998"/>
    <s v="9:00-18:00"/>
    <s v="9:00-18:00"/>
    <d v="1899-12-30T08:52:48"/>
    <n v="2.56"/>
    <n v="16"/>
    <s v="ChargePoint"/>
    <n v="350"/>
    <s v="CHAdeMO"/>
    <n v="2011"/>
    <s v="No"/>
    <n v="3.4"/>
    <n v="2"/>
    <s v="Annually"/>
  </r>
  <r>
    <s v="EVS02467"/>
    <n v="39.881484999999998"/>
    <n v="116.36673999999999"/>
    <s v="9038 Beijing Ave"/>
    <x v="10"/>
    <x v="9"/>
    <x v="3"/>
    <x v="1"/>
    <n v="0.1"/>
    <s v="9:00-18:00"/>
    <s v="9:00-18:00"/>
    <d v="1899-12-30T08:52:48"/>
    <n v="7.27"/>
    <n v="71"/>
    <s v="ChargePoint"/>
    <n v="50"/>
    <s v="Tesla, Type 2"/>
    <n v="2020"/>
    <s v="No"/>
    <n v="4.0999999999999996"/>
    <n v="7"/>
    <s v="Monthly"/>
  </r>
  <r>
    <s v="EVS02469"/>
    <n v="25.255465999999998"/>
    <n v="55.203240999999998"/>
    <s v="5055 Dubai Ave"/>
    <x v="12"/>
    <x v="11"/>
    <x v="3"/>
    <x v="1"/>
    <n v="0.1"/>
    <s v="9:00-18:00"/>
    <s v="9:00-18:00"/>
    <d v="1899-12-30T08:52:48"/>
    <n v="13.09"/>
    <n v="35"/>
    <s v="Ionity"/>
    <n v="150"/>
    <s v="Tesla"/>
    <n v="2019"/>
    <s v="No"/>
    <n v="4.7"/>
    <n v="9"/>
    <s v="Monthly"/>
  </r>
  <r>
    <s v="EVS02470"/>
    <n v="37.662134000000002"/>
    <n v="126.95097699999999"/>
    <s v="5106 Seoul Ave"/>
    <x v="6"/>
    <x v="6"/>
    <x v="3"/>
    <x v="1"/>
    <n v="0.48"/>
    <d v="2025-07-24T00:00:00"/>
    <s v="9.00-21.00"/>
    <d v="1900-01-11T00:00:00"/>
    <n v="9.67"/>
    <n v="69"/>
    <s v="Ionity"/>
    <n v="150"/>
    <s v="CCS"/>
    <n v="2014"/>
    <s v="Yes"/>
    <n v="3.6"/>
    <n v="9"/>
    <s v="Monthly"/>
  </r>
  <r>
    <s v="EVS02474"/>
    <n v="13.844829000000001"/>
    <n v="100.42521600000001"/>
    <s v="8997 Bangkok Ave"/>
    <x v="4"/>
    <x v="4"/>
    <x v="3"/>
    <x v="1"/>
    <n v="0.28000000000000003"/>
    <s v="6:00-22:00"/>
    <s v="6:00-22:00"/>
    <d v="1899-12-30T16:04:48"/>
    <n v="6.44"/>
    <n v="29"/>
    <s v="Greenlots"/>
    <n v="22"/>
    <s v="CCS, Type 2"/>
    <n v="2015"/>
    <s v="Yes"/>
    <n v="3.6"/>
    <n v="1"/>
    <s v="Monthly"/>
  </r>
  <r>
    <s v="EVS02476"/>
    <n v="19.068394000000001"/>
    <n v="72.824610000000007"/>
    <s v="7407 Mumbai Ave"/>
    <x v="13"/>
    <x v="12"/>
    <x v="3"/>
    <x v="1"/>
    <n v="0.15"/>
    <s v="9:00-18:00"/>
    <s v="9:00-18:00"/>
    <d v="1899-12-30T08:52:48"/>
    <n v="19.100000000000001"/>
    <n v="77"/>
    <s v="ChargePoint"/>
    <n v="50"/>
    <s v="CHAdeMO, Tesla"/>
    <n v="2014"/>
    <s v="Yes"/>
    <n v="4.8"/>
    <n v="6"/>
    <s v="Annually"/>
  </r>
  <r>
    <s v="EVS02477"/>
    <n v="39.835019000000003"/>
    <n v="116.26098399999999"/>
    <s v="3069 Beijing Ave"/>
    <x v="10"/>
    <x v="9"/>
    <x v="3"/>
    <x v="1"/>
    <n v="0.28999999999999998"/>
    <d v="2025-07-24T00:00:00"/>
    <s v="9.00-21.00"/>
    <d v="1900-01-11T00:00:00"/>
    <n v="8.7200000000000006"/>
    <n v="27"/>
    <s v="Tesla"/>
    <n v="150"/>
    <s v="Type 2"/>
    <n v="2012"/>
    <s v="Yes"/>
    <n v="3.2"/>
    <n v="5"/>
    <s v="Monthly"/>
  </r>
  <r>
    <s v="EVS02486"/>
    <n v="55.801561999999997"/>
    <n v="37.682504000000002"/>
    <s v="4671 Moscow Ave"/>
    <x v="1"/>
    <x v="1"/>
    <x v="1"/>
    <x v="1"/>
    <n v="0.11"/>
    <s v="6:00-22:00"/>
    <s v="6:00-22:00"/>
    <d v="1899-12-30T16:04:48"/>
    <n v="9.98"/>
    <n v="85"/>
    <s v="EVgo"/>
    <n v="22"/>
    <s v="Tesla"/>
    <n v="2016"/>
    <s v="No"/>
    <n v="3.8"/>
    <n v="2"/>
    <s v="Annually"/>
  </r>
  <r>
    <s v="EVS02491"/>
    <n v="74.560342000000006"/>
    <n v="-73.859729999999999"/>
    <s v="532 Random Rd"/>
    <x v="11"/>
    <x v="10"/>
    <x v="6"/>
    <x v="1"/>
    <n v="0.33"/>
    <s v="6:00-22:00"/>
    <s v="6:00-22:00"/>
    <d v="1899-12-30T16:04:48"/>
    <n v="7.7"/>
    <n v="33"/>
    <s v="Greenlots"/>
    <n v="350"/>
    <s v="CCS"/>
    <n v="2019"/>
    <s v="No"/>
    <n v="3.8"/>
    <n v="6"/>
    <s v="Monthly"/>
  </r>
  <r>
    <s v="EVS02493"/>
    <n v="25.326692000000001"/>
    <n v="55.323912"/>
    <s v="6825 Dubai Ave"/>
    <x v="12"/>
    <x v="11"/>
    <x v="3"/>
    <x v="1"/>
    <n v="0.25"/>
    <d v="2025-07-24T00:00:00"/>
    <s v="9.00-21.00"/>
    <d v="1900-01-11T00:00:00"/>
    <n v="3.13"/>
    <n v="14"/>
    <s v="ChargePoint"/>
    <n v="350"/>
    <s v="Tesla, CCS"/>
    <n v="2011"/>
    <s v="Yes"/>
    <n v="4.8"/>
    <n v="10"/>
    <s v="Quarterly"/>
  </r>
  <r>
    <s v="EVS02495"/>
    <n v="19.40935"/>
    <n v="-99.057653999999999"/>
    <s v="5027 Mexico City Ave"/>
    <x v="17"/>
    <x v="14"/>
    <x v="0"/>
    <x v="1"/>
    <n v="0.26"/>
    <s v="9:00-18:00"/>
    <s v="9:00-18:00"/>
    <d v="1899-12-30T08:52:48"/>
    <n v="4.92"/>
    <n v="15"/>
    <s v="Tesla"/>
    <n v="350"/>
    <s v="CCS"/>
    <n v="2011"/>
    <s v="Yes"/>
    <n v="3.1"/>
    <n v="2"/>
    <s v="Annually"/>
  </r>
  <r>
    <s v="EVS02498"/>
    <n v="19.596346"/>
    <n v="-99.009219999999999"/>
    <s v="7681 Mexico City Ave"/>
    <x v="17"/>
    <x v="14"/>
    <x v="0"/>
    <x v="1"/>
    <n v="0.1"/>
    <s v="6:00-22:00"/>
    <s v="6:00-22:00"/>
    <d v="1899-12-30T16:04:48"/>
    <n v="5.63"/>
    <n v="42"/>
    <s v="ChargePoint"/>
    <n v="22"/>
    <s v="CCS, CHAdeMO"/>
    <n v="2012"/>
    <s v="Yes"/>
    <n v="3.8"/>
    <n v="10"/>
    <s v="Quarterly"/>
  </r>
  <r>
    <s v="EVS02501"/>
    <n v="69.697550000000007"/>
    <n v="50.983860999999997"/>
    <s v="606 Random Rd"/>
    <x v="11"/>
    <x v="10"/>
    <x v="6"/>
    <x v="1"/>
    <n v="0.47"/>
    <d v="2025-07-24T00:00:00"/>
    <s v="9.00-21.00"/>
    <d v="1900-01-11T00:00:00"/>
    <n v="3.54"/>
    <n v="31"/>
    <s v="EVgo"/>
    <n v="50"/>
    <s v="Tesla, Type 2"/>
    <n v="2020"/>
    <s v="No"/>
    <n v="4.0999999999999996"/>
    <n v="8"/>
    <s v="Quarterly"/>
  </r>
  <r>
    <s v="EVS02507"/>
    <n v="-23.527318000000001"/>
    <n v="-46.538302000000002"/>
    <s v="1502 SÃ£o Paulo Ave"/>
    <x v="8"/>
    <x v="7"/>
    <x v="4"/>
    <x v="1"/>
    <n v="0.37"/>
    <d v="2025-07-24T00:00:00"/>
    <s v="9.00-21.00"/>
    <d v="1900-01-11T00:00:00"/>
    <n v="6.85"/>
    <n v="59"/>
    <s v="Greenlots"/>
    <n v="22"/>
    <s v="CCS"/>
    <n v="2022"/>
    <s v="No"/>
    <n v="3.7"/>
    <n v="2"/>
    <s v="Annually"/>
  </r>
  <r>
    <s v="EVS02509"/>
    <n v="-33.704120000000003"/>
    <n v="151.25078199999999"/>
    <s v="9759 Sydney Ave"/>
    <x v="9"/>
    <x v="8"/>
    <x v="5"/>
    <x v="1"/>
    <n v="0.36"/>
    <s v="6:00-22:00"/>
    <s v="6:00-22:00"/>
    <d v="1899-12-30T16:04:48"/>
    <n v="9.39"/>
    <n v="16"/>
    <s v="EVgo"/>
    <n v="350"/>
    <s v="Tesla"/>
    <n v="2013"/>
    <s v="No"/>
    <n v="4.7"/>
    <n v="5"/>
    <s v="Quarterly"/>
  </r>
  <r>
    <s v="EVS02518"/>
    <n v="19.596540000000001"/>
    <n v="-99.112865999999997"/>
    <s v="8954 Mexico City Ave"/>
    <x v="17"/>
    <x v="14"/>
    <x v="0"/>
    <x v="1"/>
    <n v="0.44"/>
    <s v="9:00-18:00"/>
    <s v="9:00-18:00"/>
    <d v="1899-12-30T08:52:48"/>
    <n v="12.98"/>
    <n v="86"/>
    <s v="Ionity"/>
    <n v="150"/>
    <s v="CHAdeMO"/>
    <n v="2014"/>
    <s v="Yes"/>
    <n v="4.9000000000000004"/>
    <n v="6"/>
    <s v="Monthly"/>
  </r>
  <r>
    <s v="EVS02520"/>
    <n v="-23.500481000000001"/>
    <n v="-46.507841999999997"/>
    <s v="3028 SÃ£o Paulo Ave"/>
    <x v="8"/>
    <x v="7"/>
    <x v="4"/>
    <x v="1"/>
    <n v="0.26"/>
    <s v="9:00-18:00"/>
    <s v="9:00-18:00"/>
    <d v="1899-12-30T08:52:48"/>
    <n v="8.51"/>
    <n v="57"/>
    <s v="Tesla"/>
    <n v="150"/>
    <s v="Tesla, CHAdeMO"/>
    <n v="2016"/>
    <s v="Yes"/>
    <n v="4.2"/>
    <n v="8"/>
    <s v="Annually"/>
  </r>
  <r>
    <s v="EVS02522"/>
    <n v="25.205124000000001"/>
    <n v="55.203536999999997"/>
    <s v="7043 Dubai Ave"/>
    <x v="12"/>
    <x v="11"/>
    <x v="3"/>
    <x v="1"/>
    <n v="0.42"/>
    <s v="9:00-18:00"/>
    <s v="9:00-18:00"/>
    <d v="1899-12-30T08:52:48"/>
    <n v="9.06"/>
    <n v="83"/>
    <s v="ChargePoint"/>
    <n v="22"/>
    <s v="CCS"/>
    <n v="2017"/>
    <s v="Yes"/>
    <n v="3.8"/>
    <n v="4"/>
    <s v="Monthly"/>
  </r>
  <r>
    <s v="EVS02523"/>
    <n v="-23.572130000000001"/>
    <n v="-46.662196999999999"/>
    <s v="4855 SÃ£o Paulo Ave"/>
    <x v="8"/>
    <x v="7"/>
    <x v="4"/>
    <x v="1"/>
    <n v="0.12"/>
    <s v="6:00-22:00"/>
    <s v="6:00-22:00"/>
    <d v="1899-12-30T16:04:48"/>
    <n v="7.21"/>
    <n v="34"/>
    <s v="Tesla"/>
    <n v="150"/>
    <s v="CHAdeMO"/>
    <n v="2011"/>
    <s v="Yes"/>
    <n v="4.5"/>
    <n v="1"/>
    <s v="Annually"/>
  </r>
  <r>
    <s v="EVS02528"/>
    <n v="39.843828999999999"/>
    <n v="116.468908"/>
    <s v="4611 Beijing Ave"/>
    <x v="10"/>
    <x v="9"/>
    <x v="3"/>
    <x v="1"/>
    <n v="0.28000000000000003"/>
    <s v="6:00-22:00"/>
    <s v="6:00-22:00"/>
    <d v="1899-12-30T16:04:48"/>
    <n v="16.91"/>
    <n v="74"/>
    <s v="Ionity"/>
    <n v="50"/>
    <s v="CHAdeMO"/>
    <n v="2013"/>
    <s v="No"/>
    <n v="4.8"/>
    <n v="9"/>
    <s v="Quarterly"/>
  </r>
  <r>
    <s v="EVS02531"/>
    <n v="-11.913130000000001"/>
    <n v="98.023145"/>
    <s v="3511 Random Rd"/>
    <x v="11"/>
    <x v="10"/>
    <x v="6"/>
    <x v="1"/>
    <n v="0.23"/>
    <d v="2025-07-24T00:00:00"/>
    <s v="9.00-21.00"/>
    <d v="1900-01-11T00:00:00"/>
    <n v="7.23"/>
    <n v="71"/>
    <s v="EVgo"/>
    <n v="22"/>
    <s v="Tesla, CCS"/>
    <n v="2023"/>
    <s v="No"/>
    <n v="4.5"/>
    <n v="10"/>
    <s v="Monthly"/>
  </r>
  <r>
    <s v="EVS02533"/>
    <n v="41.933515999999997"/>
    <n v="-87.675303999999997"/>
    <s v="7760 Chicago Ave"/>
    <x v="7"/>
    <x v="5"/>
    <x v="0"/>
    <x v="1"/>
    <n v="0.21"/>
    <s v="6:00-22:00"/>
    <s v="6:00-22:00"/>
    <d v="1899-12-30T16:04:48"/>
    <n v="2.57"/>
    <n v="66"/>
    <s v="Tesla"/>
    <n v="50"/>
    <s v="CCS, CHAdeMO"/>
    <n v="2018"/>
    <s v="Yes"/>
    <n v="4"/>
    <n v="7"/>
    <s v="Quarterly"/>
  </r>
  <r>
    <s v="EVS02536"/>
    <n v="43.674506000000001"/>
    <n v="-79.388859999999994"/>
    <s v="1625 Toronto Ave"/>
    <x v="0"/>
    <x v="0"/>
    <x v="0"/>
    <x v="1"/>
    <n v="0.49"/>
    <d v="2025-07-24T00:00:00"/>
    <s v="9.00-21.00"/>
    <d v="1900-01-11T00:00:00"/>
    <n v="19.010000000000002"/>
    <n v="36"/>
    <s v="EVgo"/>
    <n v="50"/>
    <s v="CCS, Tesla"/>
    <n v="2014"/>
    <s v="Yes"/>
    <n v="3.4"/>
    <n v="5"/>
    <s v="Quarterly"/>
  </r>
  <r>
    <s v="EVS02538"/>
    <n v="18.991409999999998"/>
    <n v="72.989092999999997"/>
    <s v="9875 Mumbai Ave"/>
    <x v="13"/>
    <x v="12"/>
    <x v="3"/>
    <x v="1"/>
    <n v="0.1"/>
    <d v="2025-07-24T00:00:00"/>
    <s v="9.00-21.00"/>
    <d v="1900-01-11T00:00:00"/>
    <n v="5.65"/>
    <n v="98"/>
    <s v="ChargePoint"/>
    <n v="22"/>
    <s v="CHAdeMO, Type 2"/>
    <n v="2010"/>
    <s v="No"/>
    <n v="3"/>
    <n v="8"/>
    <s v="Annually"/>
  </r>
  <r>
    <s v="EVS02542"/>
    <n v="-23.526651999999999"/>
    <n v="-46.613281999999998"/>
    <s v="3058 SÃ£o Paulo Ave"/>
    <x v="8"/>
    <x v="7"/>
    <x v="4"/>
    <x v="1"/>
    <n v="0.18"/>
    <d v="2025-07-24T00:00:00"/>
    <s v="9.00-21.00"/>
    <d v="1900-01-11T00:00:00"/>
    <n v="4.2"/>
    <n v="34"/>
    <s v="Ionity"/>
    <n v="50"/>
    <s v="CHAdeMO, Type 2"/>
    <n v="2011"/>
    <s v="Yes"/>
    <n v="4.8"/>
    <n v="8"/>
    <s v="Annually"/>
  </r>
  <r>
    <s v="EVS02553"/>
    <n v="52.436726"/>
    <n v="13.308279000000001"/>
    <s v="6747 Berlin Ave"/>
    <x v="3"/>
    <x v="3"/>
    <x v="1"/>
    <x v="1"/>
    <n v="0.21"/>
    <d v="2025-07-24T00:00:00"/>
    <s v="9.00-21.00"/>
    <d v="1900-01-11T00:00:00"/>
    <n v="6.98"/>
    <n v="46"/>
    <s v="ChargePoint"/>
    <n v="150"/>
    <s v="Type 2"/>
    <n v="2014"/>
    <s v="No"/>
    <n v="3.1"/>
    <n v="4"/>
    <s v="Annually"/>
  </r>
  <r>
    <s v="EVS02559"/>
    <n v="34.056790999999997"/>
    <n v="-118.31686500000001"/>
    <s v="1811 Los Angeles Ave"/>
    <x v="16"/>
    <x v="5"/>
    <x v="0"/>
    <x v="1"/>
    <n v="0.24"/>
    <s v="9:00-18:00"/>
    <s v="9:00-18:00"/>
    <d v="1899-12-30T08:52:48"/>
    <n v="13.5"/>
    <n v="99"/>
    <s v="ChargePoint"/>
    <n v="350"/>
    <s v="Type 2, Tesla"/>
    <n v="2015"/>
    <s v="Yes"/>
    <n v="3.2"/>
    <n v="5"/>
    <s v="Annually"/>
  </r>
  <r>
    <s v="EVS02560"/>
    <n v="-33.801901999999998"/>
    <n v="151.38558900000001"/>
    <s v="8807 Sydney Ave"/>
    <x v="9"/>
    <x v="8"/>
    <x v="5"/>
    <x v="1"/>
    <n v="0.38"/>
    <s v="9:00-18:00"/>
    <s v="9:00-18:00"/>
    <d v="1899-12-30T08:52:48"/>
    <n v="10.46"/>
    <n v="39"/>
    <s v="EVgo"/>
    <n v="50"/>
    <s v="CHAdeMO, Tesla"/>
    <n v="2020"/>
    <s v="Yes"/>
    <n v="3.5"/>
    <n v="3"/>
    <s v="Annually"/>
  </r>
  <r>
    <s v="EVS02574"/>
    <n v="19.443805999999999"/>
    <n v="-99.076459999999997"/>
    <s v="1728 Mexico City Ave"/>
    <x v="17"/>
    <x v="14"/>
    <x v="0"/>
    <x v="1"/>
    <n v="0.37"/>
    <d v="2025-07-24T00:00:00"/>
    <s v="9.00-21.00"/>
    <d v="1900-01-11T00:00:00"/>
    <n v="15.83"/>
    <n v="97"/>
    <s v="EVgo"/>
    <n v="150"/>
    <s v="Tesla, Type 2"/>
    <n v="2016"/>
    <s v="No"/>
    <n v="3.8"/>
    <n v="5"/>
    <s v="Quarterly"/>
  </r>
  <r>
    <s v="EVS02576"/>
    <n v="-23.689575999999999"/>
    <n v="-46.521833999999998"/>
    <s v="5761 SÃ£o Paulo Ave"/>
    <x v="8"/>
    <x v="7"/>
    <x v="4"/>
    <x v="1"/>
    <n v="0.35"/>
    <s v="9:00-18:00"/>
    <s v="9:00-18:00"/>
    <d v="1899-12-30T08:52:48"/>
    <n v="11.61"/>
    <n v="57"/>
    <s v="Tesla"/>
    <n v="150"/>
    <s v="CCS"/>
    <n v="2014"/>
    <s v="Yes"/>
    <n v="4.5999999999999996"/>
    <n v="9"/>
    <s v="Monthly"/>
  </r>
  <r>
    <s v="EVS02579"/>
    <n v="-33.737091999999997"/>
    <n v="18.554684000000002"/>
    <s v="7739 Cape Town Ave"/>
    <x v="14"/>
    <x v="13"/>
    <x v="7"/>
    <x v="1"/>
    <n v="0.26"/>
    <s v="6:00-22:00"/>
    <s v="6:00-22:00"/>
    <d v="1899-12-30T16:04:48"/>
    <n v="11.51"/>
    <n v="27"/>
    <s v="EVgo"/>
    <n v="150"/>
    <s v="CCS, Tesla"/>
    <n v="2010"/>
    <s v="No"/>
    <n v="3.3"/>
    <n v="7"/>
    <s v="Annually"/>
  </r>
  <r>
    <s v="EVS02580"/>
    <n v="-33.856453999999999"/>
    <n v="151.23599999999999"/>
    <s v="4047 Sydney Ave"/>
    <x v="9"/>
    <x v="8"/>
    <x v="5"/>
    <x v="1"/>
    <n v="0.12"/>
    <s v="9:00-18:00"/>
    <s v="9:00-18:00"/>
    <d v="1899-12-30T08:52:48"/>
    <n v="12.92"/>
    <n v="34"/>
    <s v="ChargePoint"/>
    <n v="50"/>
    <s v="Type 2"/>
    <n v="2014"/>
    <s v="No"/>
    <n v="4.5999999999999996"/>
    <n v="3"/>
    <s v="Quarterly"/>
  </r>
  <r>
    <s v="EVS02581"/>
    <n v="46.390185000000002"/>
    <n v="45.946489"/>
    <s v="7023 Random Rd"/>
    <x v="37"/>
    <x v="15"/>
    <x v="8"/>
    <x v="1"/>
    <n v="0.14000000000000001"/>
    <s v="9:00-18:00"/>
    <s v="9:00-18:00"/>
    <d v="1899-12-30T08:52:48"/>
    <n v="5.25"/>
    <n v="54"/>
    <s v="ChargePoint"/>
    <n v="50"/>
    <s v="Type 2"/>
    <n v="2021"/>
    <s v="No"/>
    <n v="4"/>
    <n v="6"/>
    <s v="Monthly"/>
  </r>
  <r>
    <s v="EVS02582"/>
    <n v="55.747304"/>
    <n v="37.551948000000003"/>
    <s v="843 Moscow Ave"/>
    <x v="1"/>
    <x v="1"/>
    <x v="1"/>
    <x v="1"/>
    <n v="0.43"/>
    <s v="6:00-22:00"/>
    <s v="6:00-22:00"/>
    <d v="1899-12-30T16:04:48"/>
    <n v="11.38"/>
    <n v="34"/>
    <s v="Ionity"/>
    <n v="50"/>
    <s v="Tesla"/>
    <n v="2017"/>
    <s v="No"/>
    <n v="4.0999999999999996"/>
    <n v="1"/>
    <s v="Quarterly"/>
  </r>
  <r>
    <s v="EVS02583"/>
    <n v="25.376581000000002"/>
    <n v="55.362642999999998"/>
    <s v="6327 Dubai Ave"/>
    <x v="12"/>
    <x v="11"/>
    <x v="3"/>
    <x v="1"/>
    <n v="0.36"/>
    <d v="2025-07-24T00:00:00"/>
    <s v="9.00-21.00"/>
    <d v="1900-01-11T00:00:00"/>
    <n v="3.36"/>
    <n v="47"/>
    <s v="EVgo"/>
    <n v="22"/>
    <s v="CCS, CHAdeMO"/>
    <n v="2020"/>
    <s v="No"/>
    <n v="3.7"/>
    <n v="1"/>
    <s v="Annually"/>
  </r>
  <r>
    <s v="EVS02584"/>
    <n v="19.482268999999999"/>
    <n v="-99.059629999999999"/>
    <s v="524 Mexico City Ave"/>
    <x v="17"/>
    <x v="14"/>
    <x v="0"/>
    <x v="1"/>
    <n v="0.28999999999999998"/>
    <s v="9:00-18:00"/>
    <s v="9:00-18:00"/>
    <d v="1899-12-30T08:52:48"/>
    <n v="6.02"/>
    <n v="69"/>
    <s v="ChargePoint"/>
    <n v="22"/>
    <s v="CCS"/>
    <n v="2011"/>
    <s v="No"/>
    <n v="3.3"/>
    <n v="2"/>
    <s v="Monthly"/>
  </r>
  <r>
    <s v="EVS02590"/>
    <n v="19.597871999999999"/>
    <n v="-99.165745999999999"/>
    <s v="7392 Mexico City Ave"/>
    <x v="17"/>
    <x v="14"/>
    <x v="0"/>
    <x v="1"/>
    <n v="0.28000000000000003"/>
    <s v="9:00-18:00"/>
    <s v="9:00-18:00"/>
    <d v="1899-12-30T08:52:48"/>
    <n v="2.14"/>
    <n v="44"/>
    <s v="EVgo"/>
    <n v="22"/>
    <s v="Type 2, Tesla"/>
    <n v="2015"/>
    <s v="No"/>
    <n v="3.8"/>
    <n v="7"/>
    <s v="Quarterly"/>
  </r>
  <r>
    <s v="EVS02593"/>
    <n v="34.123212000000002"/>
    <n v="-118.337057"/>
    <s v="3978 Los Angeles Ave"/>
    <x v="16"/>
    <x v="5"/>
    <x v="0"/>
    <x v="1"/>
    <n v="0.45"/>
    <s v="6:00-22:00"/>
    <s v="6:00-22:00"/>
    <d v="1899-12-30T16:04:48"/>
    <n v="13.02"/>
    <n v="29"/>
    <s v="Ionity"/>
    <n v="150"/>
    <s v="CHAdeMO, CCS"/>
    <n v="2011"/>
    <s v="No"/>
    <n v="4.5999999999999996"/>
    <n v="6"/>
    <s v="Monthly"/>
  </r>
  <r>
    <s v="EVS02596"/>
    <n v="52.503526999999998"/>
    <n v="13.448240999999999"/>
    <s v="9432 Berlin Ave"/>
    <x v="3"/>
    <x v="3"/>
    <x v="1"/>
    <x v="1"/>
    <n v="0.42"/>
    <s v="9:00-18:00"/>
    <s v="9:00-18:00"/>
    <d v="1899-12-30T08:52:48"/>
    <n v="16.62"/>
    <n v="59"/>
    <s v="EVgo"/>
    <n v="50"/>
    <s v="CCS, CHAdeMO"/>
    <n v="2020"/>
    <s v="No"/>
    <n v="3.2"/>
    <n v="6"/>
    <s v="Annually"/>
  </r>
  <r>
    <s v="EVS02600"/>
    <n v="19.193898000000001"/>
    <n v="72.986721000000003"/>
    <s v="4656 Mumbai Ave"/>
    <x v="13"/>
    <x v="12"/>
    <x v="3"/>
    <x v="1"/>
    <n v="0.28999999999999998"/>
    <s v="9:00-18:00"/>
    <s v="9:00-18:00"/>
    <d v="1899-12-30T08:52:48"/>
    <n v="8.7200000000000006"/>
    <n v="72"/>
    <s v="ChargePoint"/>
    <n v="22"/>
    <s v="Type 2, CHAdeMO"/>
    <n v="2022"/>
    <s v="Yes"/>
    <n v="3.4"/>
    <n v="7"/>
    <s v="Annually"/>
  </r>
  <r>
    <s v="EVS02606"/>
    <n v="55.801780999999998"/>
    <n v="37.576129000000002"/>
    <s v="6422 Moscow Ave"/>
    <x v="1"/>
    <x v="1"/>
    <x v="1"/>
    <x v="1"/>
    <n v="0.45"/>
    <d v="2025-07-24T00:00:00"/>
    <s v="9.00-21.00"/>
    <d v="1900-01-11T00:00:00"/>
    <n v="2.2599999999999998"/>
    <n v="43"/>
    <s v="EVgo"/>
    <n v="50"/>
    <s v="CCS, Tesla"/>
    <n v="2020"/>
    <s v="Yes"/>
    <n v="4.3"/>
    <n v="1"/>
    <s v="Quarterly"/>
  </r>
  <r>
    <s v="EVS02607"/>
    <n v="19.573121"/>
    <n v="-99.044991999999993"/>
    <s v="3239 Mexico City Ave"/>
    <x v="17"/>
    <x v="14"/>
    <x v="0"/>
    <x v="1"/>
    <n v="0.39"/>
    <s v="9:00-18:00"/>
    <s v="9:00-18:00"/>
    <d v="1899-12-30T08:52:48"/>
    <n v="7.52"/>
    <n v="22"/>
    <s v="Ionity"/>
    <n v="350"/>
    <s v="Tesla"/>
    <n v="2021"/>
    <s v="Yes"/>
    <n v="3.1"/>
    <n v="7"/>
    <s v="Monthly"/>
  </r>
  <r>
    <s v="EVS02608"/>
    <n v="-23.648098999999998"/>
    <n v="-46.630204999999997"/>
    <s v="1413 SÃ£o Paulo Ave"/>
    <x v="8"/>
    <x v="7"/>
    <x v="4"/>
    <x v="1"/>
    <n v="0.37"/>
    <s v="6:00-22:00"/>
    <s v="6:00-22:00"/>
    <d v="1899-12-30T16:04:48"/>
    <n v="13.52"/>
    <n v="57"/>
    <s v="ChargePoint"/>
    <n v="50"/>
    <s v="CCS, CHAdeMO"/>
    <n v="2021"/>
    <s v="Yes"/>
    <n v="3.6"/>
    <n v="5"/>
    <s v="Monthly"/>
  </r>
  <r>
    <s v="EVS02614"/>
    <n v="19.487342999999999"/>
    <n v="-99.072782000000004"/>
    <s v="945 Mexico City Ave"/>
    <x v="17"/>
    <x v="14"/>
    <x v="0"/>
    <x v="1"/>
    <n v="0.19"/>
    <d v="2025-07-24T00:00:00"/>
    <s v="9.00-21.00"/>
    <d v="1900-01-11T00:00:00"/>
    <n v="18.66"/>
    <n v="69"/>
    <s v="Greenlots"/>
    <n v="22"/>
    <s v="Type 2"/>
    <n v="2020"/>
    <s v="Yes"/>
    <n v="4"/>
    <n v="10"/>
    <s v="Monthly"/>
  </r>
  <r>
    <s v="EVS02617"/>
    <n v="43.697546000000003"/>
    <n v="-79.424434000000005"/>
    <s v="2631 Toronto Ave"/>
    <x v="0"/>
    <x v="0"/>
    <x v="0"/>
    <x v="1"/>
    <n v="0.15"/>
    <s v="6:00-22:00"/>
    <s v="6:00-22:00"/>
    <d v="1899-12-30T16:04:48"/>
    <n v="15.82"/>
    <n v="64"/>
    <s v="Tesla"/>
    <n v="50"/>
    <s v="Type 2, CCS"/>
    <n v="2011"/>
    <s v="No"/>
    <n v="3.7"/>
    <n v="2"/>
    <s v="Monthly"/>
  </r>
  <r>
    <s v="EVS02626"/>
    <n v="34.199505000000002"/>
    <n v="-118.26694000000001"/>
    <s v="7530 Los Angeles Ave"/>
    <x v="16"/>
    <x v="5"/>
    <x v="0"/>
    <x v="1"/>
    <n v="0.38"/>
    <s v="9:00-18:00"/>
    <s v="9:00-18:00"/>
    <d v="1899-12-30T08:52:48"/>
    <n v="8.2100000000000009"/>
    <n v="85"/>
    <s v="Tesla"/>
    <n v="22"/>
    <s v="Tesla, CCS"/>
    <n v="2023"/>
    <s v="Yes"/>
    <n v="4.7"/>
    <n v="6"/>
    <s v="Annually"/>
  </r>
  <r>
    <s v="EVS02627"/>
    <n v="-33.791217000000003"/>
    <n v="151.31686300000001"/>
    <s v="3593 Sydney Ave"/>
    <x v="9"/>
    <x v="8"/>
    <x v="5"/>
    <x v="1"/>
    <n v="0.14000000000000001"/>
    <s v="9:00-18:00"/>
    <s v="9:00-18:00"/>
    <d v="1899-12-30T08:52:48"/>
    <n v="4.38"/>
    <n v="31"/>
    <s v="ChargePoint"/>
    <n v="350"/>
    <s v="CCS"/>
    <n v="2013"/>
    <s v="No"/>
    <n v="4"/>
    <n v="5"/>
    <s v="Annually"/>
  </r>
  <r>
    <s v="EVS02629"/>
    <n v="25.375907999999999"/>
    <n v="55.325642999999999"/>
    <s v="283 Dubai Ave"/>
    <x v="12"/>
    <x v="11"/>
    <x v="3"/>
    <x v="1"/>
    <n v="0.49"/>
    <d v="2025-07-24T00:00:00"/>
    <s v="9.00-21.00"/>
    <d v="1900-01-11T00:00:00"/>
    <n v="4.1900000000000004"/>
    <n v="62"/>
    <s v="Ionity"/>
    <n v="50"/>
    <s v="Type 2, CHAdeMO"/>
    <n v="2018"/>
    <s v="Yes"/>
    <n v="4.5999999999999996"/>
    <n v="3"/>
    <s v="Quarterly"/>
  </r>
  <r>
    <s v="EVS02631"/>
    <n v="-12.052111"/>
    <n v="147.036563"/>
    <s v="2252 Random Rd"/>
    <x v="19"/>
    <x v="2"/>
    <x v="2"/>
    <x v="1"/>
    <n v="0.4"/>
    <d v="2025-07-24T00:00:00"/>
    <s v="9.00-21.00"/>
    <d v="1900-01-11T00:00:00"/>
    <n v="6.63"/>
    <n v="63"/>
    <s v="Greenlots"/>
    <n v="150"/>
    <s v="CCS"/>
    <n v="2016"/>
    <s v="Yes"/>
    <n v="4"/>
    <n v="9"/>
    <s v="Annually"/>
  </r>
  <r>
    <s v="EVS02647"/>
    <n v="41.972551000000003"/>
    <n v="-87.689397"/>
    <s v="3869 Chicago Ave"/>
    <x v="7"/>
    <x v="5"/>
    <x v="0"/>
    <x v="1"/>
    <n v="0.25"/>
    <d v="2025-07-24T00:00:00"/>
    <s v="9.00-21.00"/>
    <d v="1900-01-11T00:00:00"/>
    <n v="2.48"/>
    <n v="17"/>
    <s v="Tesla"/>
    <n v="50"/>
    <s v="Tesla, CCS"/>
    <n v="2018"/>
    <s v="No"/>
    <n v="5"/>
    <n v="10"/>
    <s v="Quarterly"/>
  </r>
  <r>
    <s v="EVS02648"/>
    <n v="34.007027999999998"/>
    <n v="-118.281007"/>
    <s v="5086 Los Angeles Ave"/>
    <x v="16"/>
    <x v="5"/>
    <x v="0"/>
    <x v="1"/>
    <n v="0.38"/>
    <s v="6:00-22:00"/>
    <s v="6:00-22:00"/>
    <d v="1899-12-30T16:04:48"/>
    <n v="13.84"/>
    <n v="30"/>
    <s v="EVgo"/>
    <n v="50"/>
    <s v="Tesla"/>
    <n v="2011"/>
    <s v="Yes"/>
    <n v="4.4000000000000004"/>
    <n v="4"/>
    <s v="Monthly"/>
  </r>
  <r>
    <s v="EVS02649"/>
    <n v="25.325723"/>
    <n v="55.398527999999999"/>
    <s v="121 Dubai Ave"/>
    <x v="12"/>
    <x v="11"/>
    <x v="3"/>
    <x v="1"/>
    <n v="0.37"/>
    <s v="6:00-22:00"/>
    <s v="6:00-22:00"/>
    <d v="1899-12-30T16:04:48"/>
    <n v="8.11"/>
    <n v="51"/>
    <s v="Ionity"/>
    <n v="350"/>
    <s v="Type 2"/>
    <n v="2018"/>
    <s v="Yes"/>
    <n v="3.4"/>
    <n v="2"/>
    <s v="Monthly"/>
  </r>
  <r>
    <s v="EVS02652"/>
    <n v="41.994633999999998"/>
    <n v="-87.658839"/>
    <s v="3807 Chicago Ave"/>
    <x v="7"/>
    <x v="5"/>
    <x v="0"/>
    <x v="1"/>
    <n v="0.44"/>
    <s v="9:00-18:00"/>
    <s v="9:00-18:00"/>
    <d v="1899-12-30T08:52:48"/>
    <n v="8.73"/>
    <n v="77"/>
    <s v="Greenlots"/>
    <n v="350"/>
    <s v="Type 2"/>
    <n v="2017"/>
    <s v="Yes"/>
    <n v="3"/>
    <n v="6"/>
    <s v="Monthly"/>
  </r>
  <r>
    <s v="EVS02654"/>
    <n v="13.862270000000001"/>
    <n v="100.54779600000001"/>
    <s v="4763 Bangkok Ave"/>
    <x v="4"/>
    <x v="4"/>
    <x v="3"/>
    <x v="1"/>
    <n v="0.3"/>
    <d v="2025-07-24T00:00:00"/>
    <s v="9.00-21.00"/>
    <d v="1900-01-11T00:00:00"/>
    <n v="4.9400000000000004"/>
    <n v="68"/>
    <s v="Tesla"/>
    <n v="350"/>
    <s v="Type 2"/>
    <n v="2016"/>
    <s v="Yes"/>
    <n v="3.7"/>
    <n v="2"/>
    <s v="Quarterly"/>
  </r>
  <r>
    <s v="EVS02662"/>
    <n v="13.785890999999999"/>
    <n v="100.542165"/>
    <s v="1524 Bangkok Ave"/>
    <x v="4"/>
    <x v="4"/>
    <x v="3"/>
    <x v="1"/>
    <n v="0.3"/>
    <s v="6:00-22:00"/>
    <s v="6:00-22:00"/>
    <d v="1899-12-30T16:04:48"/>
    <n v="0.57999999999999996"/>
    <n v="38"/>
    <s v="Greenlots"/>
    <n v="22"/>
    <s v="CHAdeMO, Type 2"/>
    <n v="2013"/>
    <s v="No"/>
    <n v="4.9000000000000004"/>
    <n v="9"/>
    <s v="Monthly"/>
  </r>
  <r>
    <s v="EVS02664"/>
    <n v="25.271937999999999"/>
    <n v="55.227238"/>
    <s v="9291 Dubai Ave"/>
    <x v="12"/>
    <x v="11"/>
    <x v="3"/>
    <x v="1"/>
    <n v="0.21"/>
    <s v="9:00-18:00"/>
    <s v="9:00-18:00"/>
    <d v="1899-12-30T08:52:48"/>
    <n v="14.15"/>
    <n v="20"/>
    <s v="Tesla"/>
    <n v="350"/>
    <s v="Tesla"/>
    <n v="2019"/>
    <s v="Yes"/>
    <n v="3.4"/>
    <n v="4"/>
    <s v="Monthly"/>
  </r>
  <r>
    <s v="EVS02666"/>
    <n v="37.778959999999998"/>
    <n v="-122.32702399999999"/>
    <s v="7325 San Francisco Ave"/>
    <x v="5"/>
    <x v="5"/>
    <x v="0"/>
    <x v="1"/>
    <n v="0.28000000000000003"/>
    <s v="9:00-18:00"/>
    <s v="9:00-18:00"/>
    <d v="1899-12-30T08:52:48"/>
    <n v="10.33"/>
    <n v="66"/>
    <s v="ChargePoint"/>
    <n v="350"/>
    <s v="Tesla"/>
    <n v="2023"/>
    <s v="No"/>
    <n v="4.0999999999999996"/>
    <n v="2"/>
    <s v="Annually"/>
  </r>
  <r>
    <s v="EVS02672"/>
    <n v="13.738371000000001"/>
    <n v="100.431601"/>
    <s v="4657 Bangkok Ave"/>
    <x v="4"/>
    <x v="4"/>
    <x v="3"/>
    <x v="1"/>
    <n v="0.16"/>
    <d v="2025-07-24T00:00:00"/>
    <s v="9.00-21.00"/>
    <d v="1900-01-11T00:00:00"/>
    <n v="8.91"/>
    <n v="82"/>
    <s v="ChargePoint"/>
    <n v="350"/>
    <s v="Tesla, CHAdeMO"/>
    <n v="2010"/>
    <s v="Yes"/>
    <n v="5"/>
    <n v="2"/>
    <s v="Annually"/>
  </r>
  <r>
    <s v="EVS02677"/>
    <n v="39.821269999999998"/>
    <n v="116.23302099999999"/>
    <s v="8965 Beijing Ave"/>
    <x v="10"/>
    <x v="9"/>
    <x v="3"/>
    <x v="1"/>
    <n v="0.35"/>
    <s v="6:00-22:00"/>
    <s v="6:00-22:00"/>
    <d v="1899-12-30T16:04:48"/>
    <n v="9.39"/>
    <n v="33"/>
    <s v="Ionity"/>
    <n v="50"/>
    <s v="Tesla"/>
    <n v="2019"/>
    <s v="No"/>
    <n v="3.9"/>
    <n v="8"/>
    <s v="Quarterly"/>
  </r>
  <r>
    <s v="EVS02683"/>
    <n v="19.111609000000001"/>
    <n v="72.802396000000002"/>
    <s v="6955 Mumbai Ave"/>
    <x v="13"/>
    <x v="12"/>
    <x v="3"/>
    <x v="1"/>
    <n v="0.24"/>
    <s v="9:00-18:00"/>
    <s v="9:00-18:00"/>
    <d v="1899-12-30T08:52:48"/>
    <n v="15.92"/>
    <n v="51"/>
    <s v="ChargePoint"/>
    <n v="50"/>
    <s v="CHAdeMO, CCS"/>
    <n v="2018"/>
    <s v="Yes"/>
    <n v="3.2"/>
    <n v="2"/>
    <s v="Quarterly"/>
  </r>
  <r>
    <s v="EVS02693"/>
    <n v="25.327176999999999"/>
    <n v="55.345398000000003"/>
    <s v="3982 Dubai Ave"/>
    <x v="12"/>
    <x v="11"/>
    <x v="3"/>
    <x v="1"/>
    <n v="0.36"/>
    <s v="9:00-18:00"/>
    <s v="9:00-18:00"/>
    <d v="1899-12-30T08:52:48"/>
    <n v="19.72"/>
    <n v="64"/>
    <s v="Tesla"/>
    <n v="50"/>
    <s v="CHAdeMO"/>
    <n v="2016"/>
    <s v="Yes"/>
    <n v="4.4000000000000004"/>
    <n v="4"/>
    <s v="Quarterly"/>
  </r>
  <r>
    <s v="EVS02694"/>
    <n v="-33.836682000000003"/>
    <n v="18.558821999999999"/>
    <s v="5759 Cape Town Ave"/>
    <x v="14"/>
    <x v="13"/>
    <x v="7"/>
    <x v="1"/>
    <n v="0.34"/>
    <s v="9:00-18:00"/>
    <s v="9:00-18:00"/>
    <d v="1899-12-30T08:52:48"/>
    <n v="4.12"/>
    <n v="53"/>
    <s v="EVgo"/>
    <n v="350"/>
    <s v="CHAdeMO"/>
    <n v="2011"/>
    <s v="Yes"/>
    <n v="3.6"/>
    <n v="4"/>
    <s v="Monthly"/>
  </r>
  <r>
    <s v="EVS02698"/>
    <n v="-33.797770999999997"/>
    <n v="151.26275699999999"/>
    <s v="1411 Sydney Ave"/>
    <x v="9"/>
    <x v="8"/>
    <x v="5"/>
    <x v="1"/>
    <n v="0.48"/>
    <d v="2025-07-24T00:00:00"/>
    <s v="9.00-21.00"/>
    <d v="1900-01-11T00:00:00"/>
    <n v="19.22"/>
    <n v="32"/>
    <s v="Greenlots"/>
    <n v="22"/>
    <s v="CCS"/>
    <n v="2011"/>
    <s v="Yes"/>
    <n v="3.6"/>
    <n v="6"/>
    <s v="Quarterly"/>
  </r>
  <r>
    <s v="EVS02699"/>
    <n v="39.988847999999997"/>
    <n v="116.37318399999999"/>
    <s v="145 Beijing Ave"/>
    <x v="10"/>
    <x v="9"/>
    <x v="3"/>
    <x v="1"/>
    <n v="0.48"/>
    <d v="2025-07-24T00:00:00"/>
    <s v="9.00-21.00"/>
    <d v="1900-01-11T00:00:00"/>
    <n v="11.6"/>
    <n v="90"/>
    <s v="Greenlots"/>
    <n v="50"/>
    <s v="Tesla"/>
    <n v="2014"/>
    <s v="No"/>
    <n v="4.2"/>
    <n v="10"/>
    <s v="Monthly"/>
  </r>
  <r>
    <s v="EVS02701"/>
    <n v="-12.376200000000001"/>
    <n v="-107.62719300000001"/>
    <s v="6184 Random Rd"/>
    <x v="11"/>
    <x v="10"/>
    <x v="6"/>
    <x v="1"/>
    <n v="0.13"/>
    <d v="2025-07-24T00:00:00"/>
    <s v="9.00-21.00"/>
    <d v="1900-01-11T00:00:00"/>
    <n v="3.31"/>
    <n v="34"/>
    <s v="Tesla"/>
    <n v="350"/>
    <s v="CCS"/>
    <n v="2021"/>
    <s v="No"/>
    <n v="4.8"/>
    <n v="4"/>
    <s v="Monthly"/>
  </r>
  <r>
    <s v="EVS02703"/>
    <n v="55.704134000000003"/>
    <n v="37.610069000000003"/>
    <s v="5505 Moscow Ave"/>
    <x v="1"/>
    <x v="1"/>
    <x v="1"/>
    <x v="1"/>
    <n v="0.24"/>
    <d v="2025-07-24T00:00:00"/>
    <s v="9.00-21.00"/>
    <d v="1900-01-11T00:00:00"/>
    <n v="11.57"/>
    <n v="47"/>
    <s v="EVgo"/>
    <n v="350"/>
    <s v="Type 2"/>
    <n v="2018"/>
    <s v="Yes"/>
    <n v="4.0999999999999996"/>
    <n v="7"/>
    <s v="Quarterly"/>
  </r>
  <r>
    <s v="EVS02704"/>
    <n v="43.769528999999999"/>
    <n v="-79.310356999999996"/>
    <s v="1263 Toronto Ave"/>
    <x v="0"/>
    <x v="0"/>
    <x v="0"/>
    <x v="1"/>
    <n v="0.46"/>
    <s v="6:00-22:00"/>
    <s v="6:00-22:00"/>
    <d v="1899-12-30T16:04:48"/>
    <n v="19.3"/>
    <n v="53"/>
    <s v="EVgo"/>
    <n v="50"/>
    <s v="Tesla"/>
    <n v="2022"/>
    <s v="Yes"/>
    <n v="4.9000000000000004"/>
    <n v="4"/>
    <s v="Quarterly"/>
  </r>
  <r>
    <s v="EVS02706"/>
    <n v="19.060950999999999"/>
    <n v="72.971799000000004"/>
    <s v="3231 Mumbai Ave"/>
    <x v="13"/>
    <x v="12"/>
    <x v="3"/>
    <x v="1"/>
    <n v="0.49"/>
    <s v="6:00-22:00"/>
    <s v="6:00-22:00"/>
    <d v="1899-12-30T16:04:48"/>
    <n v="14.17"/>
    <n v="40"/>
    <s v="Greenlots"/>
    <n v="350"/>
    <s v="Type 2, CHAdeMO"/>
    <n v="2022"/>
    <s v="No"/>
    <n v="3.5"/>
    <n v="10"/>
    <s v="Quarterly"/>
  </r>
  <r>
    <s v="EVS02707"/>
    <n v="19.425228000000001"/>
    <n v="-99.011938000000001"/>
    <s v="4091 Mexico City Ave"/>
    <x v="17"/>
    <x v="14"/>
    <x v="0"/>
    <x v="1"/>
    <n v="0.37"/>
    <s v="6:00-22:00"/>
    <s v="6:00-22:00"/>
    <d v="1899-12-30T16:04:48"/>
    <n v="5.71"/>
    <n v="97"/>
    <s v="Tesla"/>
    <n v="50"/>
    <s v="CCS"/>
    <n v="2022"/>
    <s v="Yes"/>
    <n v="3.8"/>
    <n v="2"/>
    <s v="Monthly"/>
  </r>
  <r>
    <s v="EVS02708"/>
    <n v="43.647295"/>
    <n v="-79.340196000000006"/>
    <s v="3907 Toronto Ave"/>
    <x v="0"/>
    <x v="0"/>
    <x v="0"/>
    <x v="1"/>
    <n v="0.37"/>
    <s v="6:00-22:00"/>
    <s v="6:00-22:00"/>
    <d v="1899-12-30T16:04:48"/>
    <n v="13.95"/>
    <n v="84"/>
    <s v="Tesla"/>
    <n v="150"/>
    <s v="CCS"/>
    <n v="2019"/>
    <s v="Yes"/>
    <n v="4.5999999999999996"/>
    <n v="7"/>
    <s v="Monthly"/>
  </r>
  <r>
    <s v="EVS02711"/>
    <n v="85.838849999999994"/>
    <n v="-20.557566000000001"/>
    <s v="7352 Random Rd"/>
    <x v="19"/>
    <x v="2"/>
    <x v="2"/>
    <x v="1"/>
    <n v="0.31"/>
    <d v="2025-07-24T00:00:00"/>
    <s v="9.00-21.00"/>
    <d v="1900-01-11T00:00:00"/>
    <n v="18.45"/>
    <n v="78"/>
    <s v="Tesla"/>
    <n v="50"/>
    <s v="CHAdeMO"/>
    <n v="2012"/>
    <s v="Yes"/>
    <n v="3.3"/>
    <n v="9"/>
    <s v="Monthly"/>
  </r>
  <r>
    <s v="EVS02717"/>
    <n v="43.708171999999998"/>
    <n v="-79.377303999999995"/>
    <s v="1734 Toronto Ave"/>
    <x v="0"/>
    <x v="0"/>
    <x v="0"/>
    <x v="1"/>
    <n v="0.2"/>
    <d v="2025-07-24T00:00:00"/>
    <s v="9.00-21.00"/>
    <d v="1900-01-11T00:00:00"/>
    <n v="14.79"/>
    <n v="22"/>
    <s v="ChargePoint"/>
    <n v="50"/>
    <s v="CCS, CHAdeMO"/>
    <n v="2015"/>
    <s v="Yes"/>
    <n v="5"/>
    <n v="4"/>
    <s v="Annually"/>
  </r>
  <r>
    <s v="EVS02718"/>
    <n v="19.099519000000001"/>
    <n v="72.887057999999996"/>
    <s v="6241 Mumbai Ave"/>
    <x v="13"/>
    <x v="12"/>
    <x v="3"/>
    <x v="1"/>
    <n v="0.16"/>
    <s v="6:00-22:00"/>
    <s v="6:00-22:00"/>
    <d v="1899-12-30T16:04:48"/>
    <n v="5.74"/>
    <n v="98"/>
    <s v="ChargePoint"/>
    <n v="50"/>
    <s v="CCS, Type 2"/>
    <n v="2018"/>
    <s v="No"/>
    <n v="4.3"/>
    <n v="6"/>
    <s v="Quarterly"/>
  </r>
  <r>
    <s v="EVS02720"/>
    <n v="37.596660999999997"/>
    <n v="126.99803900000001"/>
    <s v="4531 Seoul Ave"/>
    <x v="6"/>
    <x v="6"/>
    <x v="3"/>
    <x v="1"/>
    <n v="0.28999999999999998"/>
    <s v="9:00-18:00"/>
    <s v="9:00-18:00"/>
    <d v="1899-12-30T08:52:48"/>
    <n v="2.3199999999999998"/>
    <n v="94"/>
    <s v="Ionity"/>
    <n v="50"/>
    <s v="Type 2"/>
    <n v="2020"/>
    <s v="Yes"/>
    <n v="3.4"/>
    <n v="6"/>
    <s v="Quarterly"/>
  </r>
  <r>
    <s v="EVS02721"/>
    <n v="49.397561000000003"/>
    <n v="19.124434000000001"/>
    <s v="5547 Random Rd"/>
    <x v="38"/>
    <x v="25"/>
    <x v="1"/>
    <x v="1"/>
    <n v="0.36"/>
    <s v="9:00-18:00"/>
    <s v="9:00-18:00"/>
    <d v="1899-12-30T08:52:48"/>
    <n v="6.38"/>
    <n v="30"/>
    <s v="Greenlots"/>
    <n v="50"/>
    <s v="CCS"/>
    <n v="2014"/>
    <s v="No"/>
    <n v="3"/>
    <n v="2"/>
    <s v="Monthly"/>
  </r>
  <r>
    <s v="EVS02724"/>
    <n v="34.012019000000002"/>
    <n v="-118.378173"/>
    <s v="2939 Los Angeles Ave"/>
    <x v="16"/>
    <x v="5"/>
    <x v="0"/>
    <x v="1"/>
    <n v="0.15"/>
    <s v="6:00-22:00"/>
    <s v="6:00-22:00"/>
    <d v="1899-12-30T16:04:48"/>
    <n v="16.27"/>
    <n v="74"/>
    <s v="Ionity"/>
    <n v="50"/>
    <s v="Type 2"/>
    <n v="2021"/>
    <s v="Yes"/>
    <n v="4"/>
    <n v="2"/>
    <s v="Monthly"/>
  </r>
  <r>
    <s v="EVS02725"/>
    <n v="37.688535000000002"/>
    <n v="127.040722"/>
    <s v="9853 Seoul Ave"/>
    <x v="6"/>
    <x v="6"/>
    <x v="3"/>
    <x v="1"/>
    <n v="0.15"/>
    <d v="2025-07-24T00:00:00"/>
    <s v="9.00-21.00"/>
    <d v="1900-01-11T00:00:00"/>
    <n v="19.239999999999998"/>
    <n v="63"/>
    <s v="ChargePoint"/>
    <n v="22"/>
    <s v="CHAdeMO, Tesla"/>
    <n v="2016"/>
    <s v="Yes"/>
    <n v="3.8"/>
    <n v="9"/>
    <s v="Quarterly"/>
  </r>
  <r>
    <s v="EVS02727"/>
    <n v="19.451326999999999"/>
    <n v="-99.154668000000001"/>
    <s v="667 Mexico City Ave"/>
    <x v="17"/>
    <x v="14"/>
    <x v="0"/>
    <x v="1"/>
    <n v="0.14000000000000001"/>
    <s v="9:00-18:00"/>
    <s v="9:00-18:00"/>
    <d v="1899-12-30T08:52:48"/>
    <n v="7.82"/>
    <n v="84"/>
    <s v="ChargePoint"/>
    <n v="50"/>
    <s v="Tesla"/>
    <n v="2011"/>
    <s v="Yes"/>
    <n v="5"/>
    <n v="1"/>
    <s v="Annually"/>
  </r>
  <r>
    <s v="EVS02730"/>
    <n v="52.518096999999997"/>
    <n v="13.41521"/>
    <s v="6485 Berlin Ave"/>
    <x v="3"/>
    <x v="3"/>
    <x v="1"/>
    <x v="1"/>
    <n v="0.31"/>
    <s v="9:00-18:00"/>
    <s v="9:00-18:00"/>
    <d v="1899-12-30T08:52:48"/>
    <n v="1.1499999999999999"/>
    <n v="85"/>
    <s v="ChargePoint"/>
    <n v="150"/>
    <s v="Type 2, CCS"/>
    <n v="2021"/>
    <s v="Yes"/>
    <n v="4.8"/>
    <n v="3"/>
    <s v="Annually"/>
  </r>
  <r>
    <s v="EVS02731"/>
    <n v="-31.249815000000002"/>
    <n v="-87.293159000000003"/>
    <s v="475 Random Rd"/>
    <x v="11"/>
    <x v="10"/>
    <x v="6"/>
    <x v="1"/>
    <n v="0.32"/>
    <s v="6:00-22:00"/>
    <s v="6:00-22:00"/>
    <d v="1899-12-30T16:04:48"/>
    <n v="10.25"/>
    <n v="21"/>
    <s v="ChargePoint"/>
    <n v="50"/>
    <s v="CCS"/>
    <n v="2010"/>
    <s v="Yes"/>
    <n v="3.8"/>
    <n v="4"/>
    <s v="Quarterly"/>
  </r>
  <r>
    <s v="EVS02732"/>
    <n v="39.985627999999998"/>
    <n v="116.24647299999999"/>
    <s v="7950 Beijing Ave"/>
    <x v="10"/>
    <x v="9"/>
    <x v="3"/>
    <x v="1"/>
    <n v="0.26"/>
    <s v="6:00-22:00"/>
    <s v="6:00-22:00"/>
    <d v="1899-12-30T16:04:48"/>
    <n v="9.86"/>
    <n v="26"/>
    <s v="Greenlots"/>
    <n v="22"/>
    <s v="CCS, Type 2"/>
    <n v="2012"/>
    <s v="Yes"/>
    <n v="4.5999999999999996"/>
    <n v="8"/>
    <s v="Monthly"/>
  </r>
  <r>
    <s v="EVS02738"/>
    <n v="52.425925999999997"/>
    <n v="13.434868"/>
    <s v="744 Berlin Ave"/>
    <x v="3"/>
    <x v="3"/>
    <x v="1"/>
    <x v="1"/>
    <n v="0.48"/>
    <d v="2025-07-24T00:00:00"/>
    <s v="9.00-21.00"/>
    <d v="1900-01-11T00:00:00"/>
    <n v="1.7"/>
    <n v="38"/>
    <s v="Ionity"/>
    <n v="22"/>
    <s v="Type 2"/>
    <n v="2010"/>
    <s v="Yes"/>
    <n v="3.4"/>
    <n v="10"/>
    <s v="Quarterly"/>
  </r>
  <r>
    <s v="EVS02739"/>
    <n v="43.703845999999999"/>
    <n v="-79.495851999999999"/>
    <s v="2893 Toronto Ave"/>
    <x v="0"/>
    <x v="0"/>
    <x v="0"/>
    <x v="1"/>
    <n v="0.12"/>
    <d v="2025-07-24T00:00:00"/>
    <s v="9.00-21.00"/>
    <d v="1900-01-11T00:00:00"/>
    <n v="12.27"/>
    <n v="28"/>
    <s v="Tesla"/>
    <n v="50"/>
    <s v="CCS"/>
    <n v="2020"/>
    <s v="Yes"/>
    <n v="4.5999999999999996"/>
    <n v="6"/>
    <s v="Monthly"/>
  </r>
  <r>
    <s v="EVS02740"/>
    <n v="-33.85145"/>
    <n v="151.303011"/>
    <s v="3864 Sydney Ave"/>
    <x v="9"/>
    <x v="8"/>
    <x v="5"/>
    <x v="1"/>
    <n v="0.45"/>
    <s v="6:00-22:00"/>
    <s v="6:00-22:00"/>
    <d v="1899-12-30T16:04:48"/>
    <n v="3.95"/>
    <n v="63"/>
    <s v="Ionity"/>
    <n v="150"/>
    <s v="Type 2, Tesla"/>
    <n v="2018"/>
    <s v="No"/>
    <n v="4.2"/>
    <n v="4"/>
    <s v="Quarterly"/>
  </r>
  <r>
    <s v="EVS02741"/>
    <n v="24.142931000000001"/>
    <n v="-152.54045600000001"/>
    <s v="2363 Random Rd"/>
    <x v="11"/>
    <x v="10"/>
    <x v="6"/>
    <x v="1"/>
    <n v="0.46"/>
    <s v="6:00-22:00"/>
    <s v="6:00-22:00"/>
    <d v="1899-12-30T16:04:48"/>
    <n v="7.02"/>
    <n v="68"/>
    <s v="Tesla"/>
    <n v="50"/>
    <s v="Tesla"/>
    <n v="2018"/>
    <s v="Yes"/>
    <n v="4.7"/>
    <n v="2"/>
    <s v="Monthly"/>
  </r>
  <r>
    <s v="EVS02744"/>
    <n v="34.014062000000003"/>
    <n v="-118.35795899999999"/>
    <s v="8664 Los Angeles Ave"/>
    <x v="16"/>
    <x v="5"/>
    <x v="0"/>
    <x v="1"/>
    <n v="0.16"/>
    <s v="9:00-18:00"/>
    <s v="9:00-18:00"/>
    <d v="1899-12-30T08:52:48"/>
    <n v="2.6"/>
    <n v="44"/>
    <s v="Greenlots"/>
    <n v="50"/>
    <s v="CCS, CHAdeMO"/>
    <n v="2014"/>
    <s v="Yes"/>
    <n v="4.9000000000000004"/>
    <n v="4"/>
    <s v="Annually"/>
  </r>
  <r>
    <s v="EVS02748"/>
    <n v="55.704495999999999"/>
    <n v="37.694043000000001"/>
    <s v="37 Moscow Ave"/>
    <x v="1"/>
    <x v="1"/>
    <x v="1"/>
    <x v="1"/>
    <n v="0.48"/>
    <s v="6:00-22:00"/>
    <s v="6:00-22:00"/>
    <d v="1899-12-30T16:04:48"/>
    <n v="5.55"/>
    <n v="65"/>
    <s v="Greenlots"/>
    <n v="350"/>
    <s v="CHAdeMO"/>
    <n v="2011"/>
    <s v="Yes"/>
    <n v="4.8"/>
    <n v="5"/>
    <s v="Quarterly"/>
  </r>
  <r>
    <s v="EVS02756"/>
    <n v="13.75625"/>
    <n v="100.505501"/>
    <s v="9936 Bangkok Ave"/>
    <x v="4"/>
    <x v="4"/>
    <x v="3"/>
    <x v="1"/>
    <n v="0.5"/>
    <d v="2025-07-24T00:00:00"/>
    <s v="9.00-21.00"/>
    <d v="1900-01-11T00:00:00"/>
    <n v="1.51"/>
    <n v="50"/>
    <s v="ChargePoint"/>
    <n v="50"/>
    <s v="Type 2, CCS"/>
    <n v="2014"/>
    <s v="Yes"/>
    <n v="3.8"/>
    <n v="7"/>
    <s v="Annually"/>
  </r>
  <r>
    <s v="EVS02760"/>
    <n v="43.783081000000003"/>
    <n v="-79.460419000000002"/>
    <s v="1982 Toronto Ave"/>
    <x v="0"/>
    <x v="0"/>
    <x v="0"/>
    <x v="1"/>
    <n v="0.42"/>
    <d v="2025-07-24T00:00:00"/>
    <s v="9.00-21.00"/>
    <d v="1900-01-11T00:00:00"/>
    <n v="4.1100000000000003"/>
    <n v="62"/>
    <s v="EVgo"/>
    <n v="150"/>
    <s v="CHAdeMO"/>
    <n v="2010"/>
    <s v="Yes"/>
    <n v="4.3"/>
    <n v="10"/>
    <s v="Quarterly"/>
  </r>
  <r>
    <s v="EVS02761"/>
    <n v="-25.151506000000001"/>
    <n v="-127.128006"/>
    <s v="7940 Random Rd"/>
    <x v="11"/>
    <x v="10"/>
    <x v="6"/>
    <x v="1"/>
    <n v="0.37"/>
    <d v="2025-07-24T00:00:00"/>
    <s v="9.00-21.00"/>
    <d v="1900-01-11T00:00:00"/>
    <n v="15.11"/>
    <n v="98"/>
    <s v="Ionity"/>
    <n v="50"/>
    <s v="CCS"/>
    <n v="2013"/>
    <s v="Yes"/>
    <n v="3.7"/>
    <n v="4"/>
    <s v="Annually"/>
  </r>
  <r>
    <s v="EVS02762"/>
    <n v="43.753658999999999"/>
    <n v="-79.488653999999997"/>
    <s v="1086 Toronto Ave"/>
    <x v="0"/>
    <x v="0"/>
    <x v="0"/>
    <x v="1"/>
    <n v="0.22"/>
    <d v="2025-07-24T00:00:00"/>
    <s v="9.00-21.00"/>
    <d v="1900-01-11T00:00:00"/>
    <n v="13.19"/>
    <n v="94"/>
    <s v="EVgo"/>
    <n v="150"/>
    <s v="Type 2, CHAdeMO"/>
    <n v="2019"/>
    <s v="No"/>
    <n v="4.7"/>
    <n v="9"/>
    <s v="Annually"/>
  </r>
  <r>
    <s v="EVS02763"/>
    <n v="55.800184999999999"/>
    <n v="37.650016000000001"/>
    <s v="2642 Moscow Ave"/>
    <x v="1"/>
    <x v="1"/>
    <x v="1"/>
    <x v="1"/>
    <n v="0.22"/>
    <s v="9:00-18:00"/>
    <s v="9:00-18:00"/>
    <d v="1899-12-30T08:52:48"/>
    <n v="11.8"/>
    <n v="87"/>
    <s v="EVgo"/>
    <n v="50"/>
    <s v="CCS, Tesla"/>
    <n v="2017"/>
    <s v="Yes"/>
    <n v="3.8"/>
    <n v="8"/>
    <s v="Quarterly"/>
  </r>
  <r>
    <s v="EVS02768"/>
    <n v="13.891242"/>
    <n v="100.44532"/>
    <s v="5046 Bangkok Ave"/>
    <x v="4"/>
    <x v="4"/>
    <x v="3"/>
    <x v="1"/>
    <n v="0.17"/>
    <s v="6:00-22:00"/>
    <s v="6:00-22:00"/>
    <d v="1899-12-30T16:04:48"/>
    <n v="0.77"/>
    <n v="79"/>
    <s v="EVgo"/>
    <n v="350"/>
    <s v="CCS"/>
    <n v="2018"/>
    <s v="No"/>
    <n v="4.4000000000000004"/>
    <n v="6"/>
    <s v="Quarterly"/>
  </r>
  <r>
    <s v="EVS02771"/>
    <n v="-32.738014"/>
    <n v="30.094633000000002"/>
    <s v="4702 Random Rd"/>
    <x v="11"/>
    <x v="10"/>
    <x v="6"/>
    <x v="1"/>
    <n v="0.43"/>
    <s v="6:00-22:00"/>
    <s v="6:00-22:00"/>
    <d v="1899-12-30T16:04:48"/>
    <n v="19.309999999999999"/>
    <n v="45"/>
    <s v="Greenlots"/>
    <n v="150"/>
    <s v="Type 2"/>
    <n v="2019"/>
    <s v="Yes"/>
    <n v="3.2"/>
    <n v="2"/>
    <s v="Quarterly"/>
  </r>
  <r>
    <s v="EVS02779"/>
    <n v="-23.651575000000001"/>
    <n v="-46.553116000000003"/>
    <s v="9359 SÃ£o Paulo Ave"/>
    <x v="8"/>
    <x v="7"/>
    <x v="4"/>
    <x v="1"/>
    <n v="0.17"/>
    <s v="6:00-22:00"/>
    <s v="6:00-22:00"/>
    <d v="1899-12-30T16:04:48"/>
    <n v="2"/>
    <n v="34"/>
    <s v="EVgo"/>
    <n v="350"/>
    <s v="Type 2"/>
    <n v="2020"/>
    <s v="No"/>
    <n v="3.6"/>
    <n v="4"/>
    <s v="Monthly"/>
  </r>
  <r>
    <s v="EVS02780"/>
    <n v="37.706907999999999"/>
    <n v="-122.39067300000001"/>
    <s v="3791 San Francisco Ave"/>
    <x v="5"/>
    <x v="5"/>
    <x v="0"/>
    <x v="1"/>
    <n v="0.47"/>
    <d v="2025-07-24T00:00:00"/>
    <s v="9.00-21.00"/>
    <d v="1900-01-11T00:00:00"/>
    <n v="18.05"/>
    <n v="14"/>
    <s v="Ionity"/>
    <n v="50"/>
    <s v="Type 2, CCS"/>
    <n v="2021"/>
    <s v="Yes"/>
    <n v="3.4"/>
    <n v="8"/>
    <s v="Annually"/>
  </r>
  <r>
    <s v="EVS02782"/>
    <n v="19.027996999999999"/>
    <n v="72.873617999999993"/>
    <s v="5279 Mumbai Ave"/>
    <x v="13"/>
    <x v="12"/>
    <x v="3"/>
    <x v="1"/>
    <n v="0.26"/>
    <s v="6:00-22:00"/>
    <s v="6:00-22:00"/>
    <d v="1899-12-30T16:04:48"/>
    <n v="8.3000000000000007"/>
    <n v="55"/>
    <s v="Ionity"/>
    <n v="150"/>
    <s v="Type 2"/>
    <n v="2014"/>
    <s v="No"/>
    <n v="4.5"/>
    <n v="3"/>
    <s v="Quarterly"/>
  </r>
  <r>
    <s v="EVS02784"/>
    <n v="13.799726"/>
    <n v="100.40957899999999"/>
    <s v="3021 Bangkok Ave"/>
    <x v="4"/>
    <x v="4"/>
    <x v="3"/>
    <x v="1"/>
    <n v="0.2"/>
    <s v="9:00-18:00"/>
    <s v="9:00-18:00"/>
    <d v="1899-12-30T08:52:48"/>
    <n v="9.35"/>
    <n v="28"/>
    <s v="Ionity"/>
    <n v="150"/>
    <s v="CCS, Tesla"/>
    <n v="2017"/>
    <s v="No"/>
    <n v="3.5"/>
    <n v="5"/>
    <s v="Quarterly"/>
  </r>
  <r>
    <s v="EVS02786"/>
    <n v="37.666958999999999"/>
    <n v="127.05325999999999"/>
    <s v="2142 Seoul Ave"/>
    <x v="6"/>
    <x v="6"/>
    <x v="3"/>
    <x v="1"/>
    <n v="0.27"/>
    <d v="2025-07-24T00:00:00"/>
    <s v="9.00-21.00"/>
    <d v="1900-01-11T00:00:00"/>
    <n v="14.59"/>
    <n v="50"/>
    <s v="ChargePoint"/>
    <n v="50"/>
    <s v="Type 2, Tesla"/>
    <n v="2015"/>
    <s v="Yes"/>
    <n v="4.3"/>
    <n v="5"/>
    <s v="Annually"/>
  </r>
  <r>
    <s v="EVS02787"/>
    <n v="34.129832"/>
    <n v="-118.354167"/>
    <s v="2767 Los Angeles Ave"/>
    <x v="16"/>
    <x v="5"/>
    <x v="0"/>
    <x v="1"/>
    <n v="0.28999999999999998"/>
    <s v="9:00-18:00"/>
    <s v="9:00-18:00"/>
    <d v="1899-12-30T08:52:48"/>
    <n v="15.75"/>
    <n v="37"/>
    <s v="Tesla"/>
    <n v="50"/>
    <s v="Type 2, CCS"/>
    <n v="2023"/>
    <s v="No"/>
    <n v="3.9"/>
    <n v="9"/>
    <s v="Annually"/>
  </r>
  <r>
    <s v="EVS02788"/>
    <n v="37.845919000000002"/>
    <n v="-122.39036299999999"/>
    <s v="3948 San Francisco Ave"/>
    <x v="5"/>
    <x v="5"/>
    <x v="0"/>
    <x v="1"/>
    <n v="0.35"/>
    <d v="2025-07-24T00:00:00"/>
    <s v="9.00-21.00"/>
    <d v="1900-01-11T00:00:00"/>
    <n v="8.3699999999999992"/>
    <n v="59"/>
    <s v="EVgo"/>
    <n v="350"/>
    <s v="CCS"/>
    <n v="2021"/>
    <s v="Yes"/>
    <n v="4.3"/>
    <n v="8"/>
    <s v="Annually"/>
  </r>
  <r>
    <s v="EVS02794"/>
    <n v="19.000523999999999"/>
    <n v="72.871898000000002"/>
    <s v="3173 Mumbai Ave"/>
    <x v="13"/>
    <x v="12"/>
    <x v="3"/>
    <x v="1"/>
    <n v="0.39"/>
    <s v="9:00-18:00"/>
    <s v="9:00-18:00"/>
    <d v="1899-12-30T08:52:48"/>
    <n v="8.92"/>
    <n v="98"/>
    <s v="Greenlots"/>
    <n v="150"/>
    <s v="Tesla, CCS"/>
    <n v="2022"/>
    <s v="Yes"/>
    <n v="3.3"/>
    <n v="1"/>
    <s v="Monthly"/>
  </r>
  <r>
    <s v="EVS02797"/>
    <n v="-23.606598000000002"/>
    <n v="-46.595036"/>
    <s v="4531 SÃ£o Paulo Ave"/>
    <x v="8"/>
    <x v="7"/>
    <x v="4"/>
    <x v="1"/>
    <n v="0.44"/>
    <d v="2025-07-24T00:00:00"/>
    <s v="9.00-21.00"/>
    <d v="1900-01-11T00:00:00"/>
    <n v="5.01"/>
    <n v="45"/>
    <s v="Ionity"/>
    <n v="22"/>
    <s v="CHAdeMO"/>
    <n v="2012"/>
    <s v="Yes"/>
    <n v="3.3"/>
    <n v="7"/>
    <s v="Annually"/>
  </r>
  <r>
    <s v="EVS02799"/>
    <n v="39.881782999999999"/>
    <n v="116.31411300000001"/>
    <s v="8424 Beijing Ave"/>
    <x v="10"/>
    <x v="9"/>
    <x v="3"/>
    <x v="1"/>
    <n v="0.44"/>
    <s v="6:00-22:00"/>
    <s v="6:00-22:00"/>
    <d v="1899-12-30T16:04:48"/>
    <n v="9.9600000000000009"/>
    <n v="23"/>
    <s v="Tesla"/>
    <n v="50"/>
    <s v="Type 2"/>
    <n v="2015"/>
    <s v="No"/>
    <n v="3.6"/>
    <n v="4"/>
    <s v="Quarterly"/>
  </r>
  <r>
    <s v="EVS02800"/>
    <n v="39.822342999999996"/>
    <n v="116.201813"/>
    <s v="4265 Beijing Ave"/>
    <x v="10"/>
    <x v="9"/>
    <x v="3"/>
    <x v="1"/>
    <n v="0.38"/>
    <s v="6:00-22:00"/>
    <s v="6:00-22:00"/>
    <d v="1899-12-30T16:04:48"/>
    <n v="3.56"/>
    <n v="95"/>
    <s v="EVgo"/>
    <n v="150"/>
    <s v="CCS, Tesla"/>
    <n v="2020"/>
    <s v="Yes"/>
    <n v="3.9"/>
    <n v="8"/>
    <s v="Quarterly"/>
  </r>
  <r>
    <s v="EVS02803"/>
    <n v="19.592400000000001"/>
    <n v="-99.199261000000007"/>
    <s v="6800 Mexico City Ave"/>
    <x v="17"/>
    <x v="14"/>
    <x v="0"/>
    <x v="1"/>
    <n v="0.15"/>
    <s v="6:00-22:00"/>
    <s v="6:00-22:00"/>
    <d v="1899-12-30T16:04:48"/>
    <n v="5.13"/>
    <n v="40"/>
    <s v="EVgo"/>
    <n v="50"/>
    <s v="Type 2"/>
    <n v="2014"/>
    <s v="No"/>
    <n v="4.5999999999999996"/>
    <n v="3"/>
    <s v="Quarterly"/>
  </r>
  <r>
    <s v="EVS02804"/>
    <n v="39.936149"/>
    <n v="116.426654"/>
    <s v="8050 Beijing Ave"/>
    <x v="10"/>
    <x v="9"/>
    <x v="3"/>
    <x v="1"/>
    <n v="0.12"/>
    <s v="9:00-18:00"/>
    <s v="9:00-18:00"/>
    <d v="1899-12-30T08:52:48"/>
    <n v="13.9"/>
    <n v="100"/>
    <s v="Ionity"/>
    <n v="350"/>
    <s v="Tesla, Type 2"/>
    <n v="2022"/>
    <s v="No"/>
    <n v="4.0999999999999996"/>
    <n v="8"/>
    <s v="Quarterly"/>
  </r>
  <r>
    <s v="EVS02808"/>
    <n v="34.053517999999997"/>
    <n v="-118.27882700000001"/>
    <s v="519 Los Angeles Ave"/>
    <x v="16"/>
    <x v="5"/>
    <x v="0"/>
    <x v="1"/>
    <n v="0.44"/>
    <s v="6:00-22:00"/>
    <s v="6:00-22:00"/>
    <d v="1899-12-30T16:04:48"/>
    <n v="6.38"/>
    <n v="65"/>
    <s v="Tesla"/>
    <n v="150"/>
    <s v="Tesla, Type 2"/>
    <n v="2015"/>
    <s v="No"/>
    <n v="4.8"/>
    <n v="3"/>
    <s v="Monthly"/>
  </r>
  <r>
    <s v="EVS02815"/>
    <n v="-23.690367999999999"/>
    <n v="-46.583342000000002"/>
    <s v="6952 SÃ£o Paulo Ave"/>
    <x v="8"/>
    <x v="7"/>
    <x v="4"/>
    <x v="1"/>
    <n v="0.11"/>
    <s v="6:00-22:00"/>
    <s v="6:00-22:00"/>
    <d v="1899-12-30T16:04:48"/>
    <n v="9.93"/>
    <n v="27"/>
    <s v="Greenlots"/>
    <n v="350"/>
    <s v="CHAdeMO, Type 2"/>
    <n v="2015"/>
    <s v="Yes"/>
    <n v="4.2"/>
    <n v="4"/>
    <s v="Quarterly"/>
  </r>
  <r>
    <s v="EVS02818"/>
    <n v="19.046258000000002"/>
    <n v="72.846275000000006"/>
    <s v="36 Mumbai Ave"/>
    <x v="13"/>
    <x v="12"/>
    <x v="3"/>
    <x v="1"/>
    <n v="0.23"/>
    <s v="6:00-22:00"/>
    <s v="6:00-22:00"/>
    <d v="1899-12-30T16:04:48"/>
    <n v="11.12"/>
    <n v="52"/>
    <s v="Greenlots"/>
    <n v="150"/>
    <s v="Type 2, CHAdeMO"/>
    <n v="2023"/>
    <s v="No"/>
    <n v="3.7"/>
    <n v="3"/>
    <s v="Annually"/>
  </r>
  <r>
    <s v="EVS02819"/>
    <n v="-33.793577999999997"/>
    <n v="151.342163"/>
    <s v="3218 Sydney Ave"/>
    <x v="9"/>
    <x v="8"/>
    <x v="5"/>
    <x v="1"/>
    <n v="0.35"/>
    <d v="2025-07-24T00:00:00"/>
    <s v="9.00-21.00"/>
    <d v="1900-01-11T00:00:00"/>
    <n v="18.07"/>
    <n v="92"/>
    <s v="Tesla"/>
    <n v="22"/>
    <s v="Type 2, Tesla"/>
    <n v="2022"/>
    <s v="Yes"/>
    <n v="3.9"/>
    <n v="3"/>
    <s v="Quarterly"/>
  </r>
  <r>
    <s v="EVS02820"/>
    <n v="43.718561999999999"/>
    <n v="-79.350909999999999"/>
    <s v="3574 Toronto Ave"/>
    <x v="0"/>
    <x v="0"/>
    <x v="0"/>
    <x v="1"/>
    <n v="0.28999999999999998"/>
    <s v="9:00-18:00"/>
    <s v="9:00-18:00"/>
    <d v="1899-12-30T08:52:48"/>
    <n v="15.25"/>
    <n v="72"/>
    <s v="Tesla"/>
    <n v="150"/>
    <s v="CHAdeMO"/>
    <n v="2017"/>
    <s v="Yes"/>
    <n v="4.8"/>
    <n v="9"/>
    <s v="Monthly"/>
  </r>
  <r>
    <s v="EVS02823"/>
    <n v="41.992041999999998"/>
    <n v="-87.762879999999996"/>
    <s v="1820 Chicago Ave"/>
    <x v="7"/>
    <x v="5"/>
    <x v="0"/>
    <x v="1"/>
    <n v="0.37"/>
    <d v="2025-07-24T00:00:00"/>
    <s v="9.00-21.00"/>
    <d v="1900-01-11T00:00:00"/>
    <n v="19.61"/>
    <n v="24"/>
    <s v="Greenlots"/>
    <n v="50"/>
    <s v="Type 2"/>
    <n v="2017"/>
    <s v="Yes"/>
    <n v="4.7"/>
    <n v="2"/>
    <s v="Monthly"/>
  </r>
  <r>
    <s v="EVS02824"/>
    <n v="-33.701360000000001"/>
    <n v="151.214449"/>
    <s v="307 Sydney Ave"/>
    <x v="9"/>
    <x v="8"/>
    <x v="5"/>
    <x v="1"/>
    <n v="0.37"/>
    <s v="9:00-18:00"/>
    <s v="9:00-18:00"/>
    <d v="1899-12-30T08:52:48"/>
    <n v="13.41"/>
    <n v="50"/>
    <s v="ChargePoint"/>
    <n v="350"/>
    <s v="CCS"/>
    <n v="2014"/>
    <s v="Yes"/>
    <n v="4.3"/>
    <n v="9"/>
    <s v="Annually"/>
  </r>
  <r>
    <s v="EVS02825"/>
    <n v="-33.895214000000003"/>
    <n v="151.24278200000001"/>
    <s v="7140 Sydney Ave"/>
    <x v="9"/>
    <x v="8"/>
    <x v="5"/>
    <x v="1"/>
    <n v="0.12"/>
    <s v="6:00-22:00"/>
    <s v="6:00-22:00"/>
    <d v="1899-12-30T16:04:48"/>
    <n v="12.02"/>
    <n v="90"/>
    <s v="ChargePoint"/>
    <n v="50"/>
    <s v="Type 2"/>
    <n v="2020"/>
    <s v="No"/>
    <n v="4.4000000000000004"/>
    <n v="3"/>
    <s v="Quarterly"/>
  </r>
  <r>
    <s v="EVS02827"/>
    <n v="37.873531999999997"/>
    <n v="-122.30979600000001"/>
    <s v="6715 San Francisco Ave"/>
    <x v="5"/>
    <x v="5"/>
    <x v="0"/>
    <x v="1"/>
    <n v="0.17"/>
    <d v="2025-07-24T00:00:00"/>
    <s v="9.00-21.00"/>
    <d v="1900-01-11T00:00:00"/>
    <n v="5.36"/>
    <n v="12"/>
    <s v="Greenlots"/>
    <n v="350"/>
    <s v="Tesla, CHAdeMO"/>
    <n v="2015"/>
    <s v="Yes"/>
    <n v="3.6"/>
    <n v="8"/>
    <s v="Quarterly"/>
  </r>
  <r>
    <s v="EVS02828"/>
    <n v="25.357441999999999"/>
    <n v="55.370780000000003"/>
    <s v="2608 Dubai Ave"/>
    <x v="12"/>
    <x v="11"/>
    <x v="3"/>
    <x v="1"/>
    <n v="0.11"/>
    <s v="6:00-22:00"/>
    <s v="6:00-22:00"/>
    <d v="1899-12-30T16:04:48"/>
    <n v="19.899999999999999"/>
    <n v="90"/>
    <s v="Ionity"/>
    <n v="50"/>
    <s v="Type 2"/>
    <n v="2016"/>
    <s v="Yes"/>
    <n v="4.3"/>
    <n v="9"/>
    <s v="Quarterly"/>
  </r>
  <r>
    <s v="EVS02830"/>
    <n v="39.947274"/>
    <n v="116.323064"/>
    <s v="9849 Beijing Ave"/>
    <x v="10"/>
    <x v="9"/>
    <x v="3"/>
    <x v="1"/>
    <n v="0.32"/>
    <s v="6:00-22:00"/>
    <s v="6:00-22:00"/>
    <d v="1899-12-30T16:04:48"/>
    <n v="10.130000000000001"/>
    <n v="38"/>
    <s v="Greenlots"/>
    <n v="350"/>
    <s v="Type 2, CHAdeMO"/>
    <n v="2022"/>
    <s v="No"/>
    <n v="3.3"/>
    <n v="1"/>
    <s v="Monthly"/>
  </r>
  <r>
    <s v="EVS02832"/>
    <n v="52.511533999999997"/>
    <n v="13.460257"/>
    <s v="6298 Berlin Ave"/>
    <x v="3"/>
    <x v="3"/>
    <x v="1"/>
    <x v="1"/>
    <n v="0.38"/>
    <d v="2025-07-24T00:00:00"/>
    <s v="9.00-21.00"/>
    <d v="1900-01-11T00:00:00"/>
    <n v="19.12"/>
    <n v="99"/>
    <s v="Tesla"/>
    <n v="150"/>
    <s v="Type 2"/>
    <n v="2015"/>
    <s v="Yes"/>
    <n v="3.1"/>
    <n v="10"/>
    <s v="Quarterly"/>
  </r>
  <r>
    <s v="EVS02833"/>
    <n v="37.524641000000003"/>
    <n v="126.947204"/>
    <s v="9738 Seoul Ave"/>
    <x v="6"/>
    <x v="6"/>
    <x v="3"/>
    <x v="1"/>
    <n v="0.11"/>
    <s v="9:00-18:00"/>
    <s v="9:00-18:00"/>
    <d v="1899-12-30T08:52:48"/>
    <n v="7.8"/>
    <n v="74"/>
    <s v="Ionity"/>
    <n v="350"/>
    <s v="CHAdeMO"/>
    <n v="2011"/>
    <s v="No"/>
    <n v="4.9000000000000004"/>
    <n v="9"/>
    <s v="Monthly"/>
  </r>
  <r>
    <s v="EVS02835"/>
    <n v="19.535620000000002"/>
    <n v="-99.152265999999997"/>
    <s v="24 Mexico City Ave"/>
    <x v="17"/>
    <x v="14"/>
    <x v="0"/>
    <x v="1"/>
    <n v="0.4"/>
    <s v="6:00-22:00"/>
    <s v="6:00-22:00"/>
    <d v="1899-12-30T16:04:48"/>
    <n v="13.53"/>
    <n v="46"/>
    <s v="Ionity"/>
    <n v="22"/>
    <s v="Type 2, CCS"/>
    <n v="2019"/>
    <s v="No"/>
    <n v="4.5999999999999996"/>
    <n v="6"/>
    <s v="Monthly"/>
  </r>
  <r>
    <s v="EVS02837"/>
    <n v="19.510860000000001"/>
    <n v="-99.024165999999994"/>
    <s v="7785 Mexico City Ave"/>
    <x v="17"/>
    <x v="14"/>
    <x v="0"/>
    <x v="1"/>
    <n v="0.21"/>
    <s v="6:00-22:00"/>
    <s v="6:00-22:00"/>
    <d v="1899-12-30T16:04:48"/>
    <n v="14.86"/>
    <n v="92"/>
    <s v="EVgo"/>
    <n v="22"/>
    <s v="Type 2"/>
    <n v="2022"/>
    <s v="Yes"/>
    <n v="4"/>
    <n v="4"/>
    <s v="Quarterly"/>
  </r>
  <r>
    <s v="EVS02840"/>
    <n v="19.598095000000001"/>
    <n v="-99.058316000000005"/>
    <s v="5651 Mexico City Ave"/>
    <x v="17"/>
    <x v="14"/>
    <x v="0"/>
    <x v="1"/>
    <n v="0.26"/>
    <d v="2025-07-24T00:00:00"/>
    <s v="9.00-21.00"/>
    <d v="1900-01-11T00:00:00"/>
    <n v="12.66"/>
    <n v="67"/>
    <s v="EVgo"/>
    <n v="150"/>
    <s v="Tesla"/>
    <n v="2016"/>
    <s v="Yes"/>
    <n v="3"/>
    <n v="7"/>
    <s v="Monthly"/>
  </r>
  <r>
    <s v="EVS02849"/>
    <n v="37.506439"/>
    <n v="126.992994"/>
    <s v="9052 Seoul Ave"/>
    <x v="6"/>
    <x v="6"/>
    <x v="3"/>
    <x v="1"/>
    <n v="0.42"/>
    <s v="9:00-18:00"/>
    <s v="9:00-18:00"/>
    <d v="1899-12-30T08:52:48"/>
    <n v="2.4"/>
    <n v="48"/>
    <s v="EVgo"/>
    <n v="150"/>
    <s v="CHAdeMO"/>
    <n v="2011"/>
    <s v="No"/>
    <n v="3.7"/>
    <n v="4"/>
    <s v="Monthly"/>
  </r>
  <r>
    <s v="EVS02851"/>
    <n v="34.359099000000001"/>
    <n v="140.65790899999999"/>
    <s v="8753 Random Rd"/>
    <x v="11"/>
    <x v="10"/>
    <x v="6"/>
    <x v="1"/>
    <n v="0.48"/>
    <d v="2025-07-24T00:00:00"/>
    <s v="9.00-21.00"/>
    <d v="1900-01-11T00:00:00"/>
    <n v="17.09"/>
    <n v="29"/>
    <s v="EVgo"/>
    <n v="150"/>
    <s v="Tesla, CCS"/>
    <n v="2016"/>
    <s v="No"/>
    <n v="3.7"/>
    <n v="10"/>
    <s v="Annually"/>
  </r>
  <r>
    <s v="EVS02852"/>
    <n v="19.070917000000001"/>
    <n v="72.928404999999998"/>
    <s v="5218 Mumbai Ave"/>
    <x v="13"/>
    <x v="12"/>
    <x v="3"/>
    <x v="1"/>
    <n v="0.26"/>
    <s v="9:00-18:00"/>
    <s v="9:00-18:00"/>
    <d v="1899-12-30T08:52:48"/>
    <n v="18.88"/>
    <n v="59"/>
    <s v="EVgo"/>
    <n v="150"/>
    <s v="CCS, CHAdeMO"/>
    <n v="2012"/>
    <s v="No"/>
    <n v="4.2"/>
    <n v="2"/>
    <s v="Monthly"/>
  </r>
  <r>
    <s v="EVS02856"/>
    <n v="52.448222999999999"/>
    <n v="13.381921999999999"/>
    <s v="5089 Berlin Ave"/>
    <x v="3"/>
    <x v="3"/>
    <x v="1"/>
    <x v="1"/>
    <n v="0.22"/>
    <s v="6:00-22:00"/>
    <s v="6:00-22:00"/>
    <d v="1899-12-30T16:04:48"/>
    <n v="14.89"/>
    <n v="41"/>
    <s v="Ionity"/>
    <n v="50"/>
    <s v="Type 2"/>
    <n v="2020"/>
    <s v="No"/>
    <n v="3.7"/>
    <n v="8"/>
    <s v="Quarterly"/>
  </r>
  <r>
    <s v="EVS02857"/>
    <n v="-33.726404000000002"/>
    <n v="18.550076000000001"/>
    <s v="3369 Cape Town Ave"/>
    <x v="14"/>
    <x v="13"/>
    <x v="7"/>
    <x v="1"/>
    <n v="0.3"/>
    <d v="2025-07-24T00:00:00"/>
    <s v="9.00-21.00"/>
    <d v="1900-01-11T00:00:00"/>
    <n v="11.1"/>
    <n v="35"/>
    <s v="Tesla"/>
    <n v="22"/>
    <s v="Type 2, Tesla"/>
    <n v="2016"/>
    <s v="Yes"/>
    <n v="4.9000000000000004"/>
    <n v="7"/>
    <s v="Quarterly"/>
  </r>
  <r>
    <s v="EVS02860"/>
    <n v="37.834940000000003"/>
    <n v="-122.414159"/>
    <s v="6371 San Francisco Ave"/>
    <x v="5"/>
    <x v="5"/>
    <x v="0"/>
    <x v="1"/>
    <n v="0.1"/>
    <d v="2025-07-24T00:00:00"/>
    <s v="9.00-21.00"/>
    <d v="1900-01-11T00:00:00"/>
    <n v="1.59"/>
    <n v="84"/>
    <s v="Tesla"/>
    <n v="150"/>
    <s v="CCS"/>
    <n v="2016"/>
    <s v="No"/>
    <n v="4.5999999999999996"/>
    <n v="8"/>
    <s v="Monthly"/>
  </r>
  <r>
    <s v="EVS02861"/>
    <n v="26.08869"/>
    <n v="3.1024259999999999"/>
    <s v="4297 Random Rd"/>
    <x v="39"/>
    <x v="19"/>
    <x v="7"/>
    <x v="1"/>
    <n v="0.12"/>
    <d v="2025-07-24T00:00:00"/>
    <s v="9.00-21.00"/>
    <d v="1900-01-11T00:00:00"/>
    <n v="15.06"/>
    <n v="41"/>
    <s v="Tesla"/>
    <n v="350"/>
    <s v="CCS"/>
    <n v="2017"/>
    <s v="No"/>
    <n v="4.2"/>
    <n v="5"/>
    <s v="Annually"/>
  </r>
  <r>
    <s v="EVS02864"/>
    <n v="37.804119"/>
    <n v="-122.45792299999999"/>
    <s v="7077 San Francisco Ave"/>
    <x v="5"/>
    <x v="5"/>
    <x v="0"/>
    <x v="1"/>
    <n v="0.2"/>
    <s v="9:00-18:00"/>
    <s v="9:00-18:00"/>
    <d v="1899-12-30T08:52:48"/>
    <n v="17.760000000000002"/>
    <n v="73"/>
    <s v="ChargePoint"/>
    <n v="22"/>
    <s v="Type 2, CHAdeMO"/>
    <n v="2014"/>
    <s v="Yes"/>
    <n v="4.5"/>
    <n v="3"/>
    <s v="Quarterly"/>
  </r>
  <r>
    <s v="EVS02865"/>
    <n v="43.730207"/>
    <n v="-79.421024000000003"/>
    <s v="3543 Toronto Ave"/>
    <x v="0"/>
    <x v="0"/>
    <x v="0"/>
    <x v="1"/>
    <n v="0.41"/>
    <s v="6:00-22:00"/>
    <s v="6:00-22:00"/>
    <d v="1899-12-30T16:04:48"/>
    <n v="4.04"/>
    <n v="81"/>
    <s v="EVgo"/>
    <n v="150"/>
    <s v="Tesla, CCS"/>
    <n v="2019"/>
    <s v="Yes"/>
    <n v="3.3"/>
    <n v="3"/>
    <s v="Annually"/>
  </r>
  <r>
    <s v="EVS02866"/>
    <n v="13.754547000000001"/>
    <n v="100.505318"/>
    <s v="5648 Bangkok Ave"/>
    <x v="4"/>
    <x v="4"/>
    <x v="3"/>
    <x v="1"/>
    <n v="0.41"/>
    <s v="6:00-22:00"/>
    <s v="6:00-22:00"/>
    <d v="1899-12-30T16:04:48"/>
    <n v="11.32"/>
    <n v="19"/>
    <s v="Greenlots"/>
    <n v="150"/>
    <s v="CHAdeMO"/>
    <n v="2016"/>
    <s v="No"/>
    <n v="3"/>
    <n v="8"/>
    <s v="Annually"/>
  </r>
  <r>
    <s v="EVS02868"/>
    <n v="19.416045"/>
    <n v="-99.019454999999994"/>
    <s v="8744 Mexico City Ave"/>
    <x v="17"/>
    <x v="14"/>
    <x v="0"/>
    <x v="1"/>
    <n v="0.18"/>
    <d v="2025-07-24T00:00:00"/>
    <s v="9.00-21.00"/>
    <d v="1900-01-11T00:00:00"/>
    <n v="13.1"/>
    <n v="80"/>
    <s v="Greenlots"/>
    <n v="350"/>
    <s v="CHAdeMO"/>
    <n v="2019"/>
    <s v="No"/>
    <n v="3.3"/>
    <n v="7"/>
    <s v="Quarterly"/>
  </r>
  <r>
    <s v="EVS02874"/>
    <n v="-33.702931999999997"/>
    <n v="151.377848"/>
    <s v="3446 Sydney Ave"/>
    <x v="9"/>
    <x v="8"/>
    <x v="5"/>
    <x v="1"/>
    <n v="0.18"/>
    <d v="2025-07-24T00:00:00"/>
    <s v="9.00-21.00"/>
    <d v="1900-01-11T00:00:00"/>
    <n v="7.58"/>
    <n v="44"/>
    <s v="Greenlots"/>
    <n v="350"/>
    <s v="Tesla, CHAdeMO"/>
    <n v="2021"/>
    <s v="Yes"/>
    <n v="4"/>
    <n v="1"/>
    <s v="Monthly"/>
  </r>
  <r>
    <s v="EVS02877"/>
    <n v="41.872889000000001"/>
    <n v="-87.663077000000001"/>
    <s v="5278 Chicago Ave"/>
    <x v="7"/>
    <x v="5"/>
    <x v="0"/>
    <x v="1"/>
    <n v="0.41"/>
    <s v="6:00-22:00"/>
    <s v="6:00-22:00"/>
    <d v="1899-12-30T16:04:48"/>
    <n v="8.0399999999999991"/>
    <n v="67"/>
    <s v="Tesla"/>
    <n v="150"/>
    <s v="CHAdeMO"/>
    <n v="2022"/>
    <s v="No"/>
    <n v="3.2"/>
    <n v="9"/>
    <s v="Monthly"/>
  </r>
  <r>
    <s v="EVS02878"/>
    <n v="13.812222"/>
    <n v="100.579551"/>
    <s v="4606 Bangkok Ave"/>
    <x v="4"/>
    <x v="4"/>
    <x v="3"/>
    <x v="1"/>
    <n v="0.22"/>
    <s v="9:00-18:00"/>
    <s v="9:00-18:00"/>
    <d v="1899-12-30T08:52:48"/>
    <n v="8.32"/>
    <n v="81"/>
    <s v="Ionity"/>
    <n v="50"/>
    <s v="Tesla"/>
    <n v="2016"/>
    <s v="Yes"/>
    <n v="4.5999999999999996"/>
    <n v="4"/>
    <s v="Annually"/>
  </r>
  <r>
    <s v="EVS02882"/>
    <n v="37.873671000000002"/>
    <n v="-122.356754"/>
    <s v="8376 San Francisco Ave"/>
    <x v="5"/>
    <x v="5"/>
    <x v="0"/>
    <x v="1"/>
    <n v="0.15"/>
    <s v="9:00-18:00"/>
    <s v="9:00-18:00"/>
    <d v="1899-12-30T08:52:48"/>
    <n v="15.88"/>
    <n v="94"/>
    <s v="Ionity"/>
    <n v="350"/>
    <s v="Tesla, CCS"/>
    <n v="2010"/>
    <s v="Yes"/>
    <n v="3.9"/>
    <n v="5"/>
    <s v="Annually"/>
  </r>
  <r>
    <s v="EVS02887"/>
    <n v="-33.785831999999999"/>
    <n v="151.209496"/>
    <s v="2814 Sydney Ave"/>
    <x v="9"/>
    <x v="8"/>
    <x v="5"/>
    <x v="1"/>
    <n v="0.32"/>
    <s v="9:00-18:00"/>
    <s v="9:00-18:00"/>
    <d v="1899-12-30T08:52:48"/>
    <n v="17.61"/>
    <n v="33"/>
    <s v="Greenlots"/>
    <n v="150"/>
    <s v="Type 2, Tesla"/>
    <n v="2022"/>
    <s v="No"/>
    <n v="4.9000000000000004"/>
    <n v="2"/>
    <s v="Monthly"/>
  </r>
  <r>
    <s v="EVS02891"/>
    <n v="-57.554450000000003"/>
    <n v="-99.772216"/>
    <s v="102 Random Rd"/>
    <x v="11"/>
    <x v="10"/>
    <x v="6"/>
    <x v="1"/>
    <n v="0.46"/>
    <s v="9:00-18:00"/>
    <s v="9:00-18:00"/>
    <d v="1899-12-30T08:52:48"/>
    <n v="17.95"/>
    <n v="66"/>
    <s v="ChargePoint"/>
    <n v="22"/>
    <s v="CCS, CHAdeMO"/>
    <n v="2022"/>
    <s v="No"/>
    <n v="5"/>
    <n v="9"/>
    <s v="Quarterly"/>
  </r>
  <r>
    <s v="EVS02893"/>
    <n v="37.776086999999997"/>
    <n v="-122.393445"/>
    <s v="8173 San Francisco Ave"/>
    <x v="5"/>
    <x v="5"/>
    <x v="0"/>
    <x v="1"/>
    <n v="0.14000000000000001"/>
    <d v="2025-07-24T00:00:00"/>
    <s v="9.00-21.00"/>
    <d v="1900-01-11T00:00:00"/>
    <n v="15.83"/>
    <n v="64"/>
    <s v="Greenlots"/>
    <n v="22"/>
    <s v="CCS, Type 2"/>
    <n v="2016"/>
    <s v="Yes"/>
    <n v="3.4"/>
    <n v="1"/>
    <s v="Annually"/>
  </r>
  <r>
    <s v="EVS02895"/>
    <n v="34.056742999999997"/>
    <n v="-118.29187"/>
    <s v="9895 Los Angeles Ave"/>
    <x v="16"/>
    <x v="5"/>
    <x v="0"/>
    <x v="1"/>
    <n v="0.42"/>
    <s v="6:00-22:00"/>
    <s v="6:00-22:00"/>
    <d v="1899-12-30T16:04:48"/>
    <n v="19.57"/>
    <n v="46"/>
    <s v="ChargePoint"/>
    <n v="22"/>
    <s v="CHAdeMO"/>
    <n v="2013"/>
    <s v="No"/>
    <n v="3.9"/>
    <n v="7"/>
    <s v="Monthly"/>
  </r>
  <r>
    <s v="EVS02901"/>
    <n v="80.867133999999993"/>
    <n v="135.08782400000001"/>
    <s v="4366 Random Rd"/>
    <x v="19"/>
    <x v="2"/>
    <x v="2"/>
    <x v="1"/>
    <n v="0.44"/>
    <d v="2025-07-24T00:00:00"/>
    <s v="9.00-21.00"/>
    <d v="1900-01-11T00:00:00"/>
    <n v="4.7699999999999996"/>
    <n v="25"/>
    <s v="ChargePoint"/>
    <n v="22"/>
    <s v="Tesla, Type 2"/>
    <n v="2012"/>
    <s v="Yes"/>
    <n v="4"/>
    <n v="5"/>
    <s v="Quarterly"/>
  </r>
  <r>
    <s v="EVS02904"/>
    <n v="39.995598999999999"/>
    <n v="116.27840500000001"/>
    <s v="1896 Beijing Ave"/>
    <x v="10"/>
    <x v="9"/>
    <x v="3"/>
    <x v="1"/>
    <n v="0.21"/>
    <s v="9:00-18:00"/>
    <s v="9:00-18:00"/>
    <d v="1899-12-30T08:52:48"/>
    <n v="0.75"/>
    <n v="44"/>
    <s v="EVgo"/>
    <n v="50"/>
    <s v="CCS, Tesla"/>
    <n v="2022"/>
    <s v="Yes"/>
    <n v="4"/>
    <n v="6"/>
    <s v="Monthly"/>
  </r>
  <r>
    <s v="EVS02908"/>
    <n v="37.576070999999999"/>
    <n v="126.959767"/>
    <s v="575 Seoul Ave"/>
    <x v="6"/>
    <x v="6"/>
    <x v="3"/>
    <x v="1"/>
    <n v="0.42"/>
    <s v="6:00-22:00"/>
    <s v="6:00-22:00"/>
    <d v="1899-12-30T16:04:48"/>
    <n v="8.3800000000000008"/>
    <n v="90"/>
    <s v="Tesla"/>
    <n v="350"/>
    <s v="CCS, Tesla"/>
    <n v="2021"/>
    <s v="Yes"/>
    <n v="3.2"/>
    <n v="5"/>
    <s v="Annually"/>
  </r>
  <r>
    <s v="EVS02913"/>
    <n v="-33.726874000000002"/>
    <n v="151.352486"/>
    <s v="6439 Sydney Ave"/>
    <x v="9"/>
    <x v="8"/>
    <x v="5"/>
    <x v="1"/>
    <n v="0.28000000000000003"/>
    <s v="9:00-18:00"/>
    <s v="9:00-18:00"/>
    <d v="1899-12-30T08:52:48"/>
    <n v="5.04"/>
    <n v="53"/>
    <s v="ChargePoint"/>
    <n v="50"/>
    <s v="Type 2"/>
    <n v="2017"/>
    <s v="Yes"/>
    <n v="3.3"/>
    <n v="7"/>
    <s v="Monthly"/>
  </r>
  <r>
    <s v="EVS02917"/>
    <n v="19.086784000000002"/>
    <n v="72.986044000000007"/>
    <s v="1645 Mumbai Ave"/>
    <x v="13"/>
    <x v="12"/>
    <x v="3"/>
    <x v="1"/>
    <n v="0.2"/>
    <d v="2025-07-24T00:00:00"/>
    <s v="9.00-21.00"/>
    <d v="1900-01-11T00:00:00"/>
    <n v="12.98"/>
    <n v="48"/>
    <s v="Ionity"/>
    <n v="350"/>
    <s v="CHAdeMO, Type 2"/>
    <n v="2017"/>
    <s v="No"/>
    <n v="4.7"/>
    <n v="3"/>
    <s v="Quarterly"/>
  </r>
  <r>
    <s v="EVS02919"/>
    <n v="13.899196"/>
    <n v="100.560332"/>
    <s v="2714 Bangkok Ave"/>
    <x v="4"/>
    <x v="4"/>
    <x v="3"/>
    <x v="1"/>
    <n v="0.19"/>
    <s v="9:00-18:00"/>
    <s v="9:00-18:00"/>
    <d v="1899-12-30T08:52:48"/>
    <n v="8.23"/>
    <n v="42"/>
    <s v="Ionity"/>
    <n v="350"/>
    <s v="CCS"/>
    <n v="2018"/>
    <s v="Yes"/>
    <n v="3"/>
    <n v="10"/>
    <s v="Monthly"/>
  </r>
  <r>
    <s v="EVS02926"/>
    <n v="-23.506447000000001"/>
    <n v="-46.508968000000003"/>
    <s v="6207 SÃ£o Paulo Ave"/>
    <x v="8"/>
    <x v="7"/>
    <x v="4"/>
    <x v="1"/>
    <n v="0.1"/>
    <d v="2025-07-24T00:00:00"/>
    <s v="9.00-21.00"/>
    <d v="1900-01-11T00:00:00"/>
    <n v="10.15"/>
    <n v="31"/>
    <s v="Greenlots"/>
    <n v="150"/>
    <s v="CCS, CHAdeMO"/>
    <n v="2010"/>
    <s v="No"/>
    <n v="3.4"/>
    <n v="3"/>
    <s v="Annually"/>
  </r>
  <r>
    <s v="EVS02928"/>
    <n v="19.452196000000001"/>
    <n v="-99.008358999999999"/>
    <s v="42 Mexico City Ave"/>
    <x v="17"/>
    <x v="14"/>
    <x v="0"/>
    <x v="1"/>
    <n v="0.36"/>
    <d v="2025-07-24T00:00:00"/>
    <s v="9.00-21.00"/>
    <d v="1900-01-11T00:00:00"/>
    <n v="12.02"/>
    <n v="81"/>
    <s v="Greenlots"/>
    <n v="22"/>
    <s v="Tesla"/>
    <n v="2022"/>
    <s v="Yes"/>
    <n v="4.8"/>
    <n v="5"/>
    <s v="Quarterly"/>
  </r>
  <r>
    <s v="EVS02933"/>
    <n v="52.563057000000001"/>
    <n v="13.302412"/>
    <s v="5327 Berlin Ave"/>
    <x v="3"/>
    <x v="3"/>
    <x v="1"/>
    <x v="1"/>
    <n v="0.23"/>
    <d v="2025-07-24T00:00:00"/>
    <s v="9.00-21.00"/>
    <d v="1900-01-11T00:00:00"/>
    <n v="2.58"/>
    <n v="53"/>
    <s v="EVgo"/>
    <n v="50"/>
    <s v="CHAdeMO"/>
    <n v="2017"/>
    <s v="No"/>
    <n v="3.1"/>
    <n v="10"/>
    <s v="Annually"/>
  </r>
  <r>
    <s v="EVS02936"/>
    <n v="41.844659999999998"/>
    <n v="-87.688516000000007"/>
    <s v="8418 Chicago Ave"/>
    <x v="7"/>
    <x v="5"/>
    <x v="0"/>
    <x v="1"/>
    <n v="0.45"/>
    <s v="6:00-22:00"/>
    <s v="6:00-22:00"/>
    <d v="1899-12-30T16:04:48"/>
    <n v="5.54"/>
    <n v="25"/>
    <s v="ChargePoint"/>
    <n v="50"/>
    <s v="Tesla"/>
    <n v="2012"/>
    <s v="Yes"/>
    <n v="3"/>
    <n v="9"/>
    <s v="Quarterly"/>
  </r>
  <r>
    <s v="EVS02937"/>
    <n v="13.78013"/>
    <n v="100.45218199999999"/>
    <s v="20 Bangkok Ave"/>
    <x v="4"/>
    <x v="4"/>
    <x v="3"/>
    <x v="1"/>
    <n v="0.25"/>
    <s v="9:00-18:00"/>
    <s v="9:00-18:00"/>
    <d v="1899-12-30T08:52:48"/>
    <n v="2.57"/>
    <n v="11"/>
    <s v="EVgo"/>
    <n v="150"/>
    <s v="Tesla"/>
    <n v="2019"/>
    <s v="No"/>
    <n v="3.7"/>
    <n v="10"/>
    <s v="Monthly"/>
  </r>
  <r>
    <s v="EVS02939"/>
    <n v="39.985816"/>
    <n v="116.483171"/>
    <s v="6456 Beijing Ave"/>
    <x v="10"/>
    <x v="9"/>
    <x v="3"/>
    <x v="1"/>
    <n v="0.27"/>
    <s v="6:00-22:00"/>
    <s v="6:00-22:00"/>
    <d v="1899-12-30T16:04:48"/>
    <n v="15.16"/>
    <n v="11"/>
    <s v="EVgo"/>
    <n v="50"/>
    <s v="CHAdeMO"/>
    <n v="2015"/>
    <s v="No"/>
    <n v="4.3"/>
    <n v="2"/>
    <s v="Monthly"/>
  </r>
  <r>
    <s v="EVS02942"/>
    <n v="39.947679000000001"/>
    <n v="116.399489"/>
    <s v="5235 Beijing Ave"/>
    <x v="10"/>
    <x v="9"/>
    <x v="3"/>
    <x v="1"/>
    <n v="0.32"/>
    <d v="2025-07-24T00:00:00"/>
    <s v="9.00-21.00"/>
    <d v="1900-01-11T00:00:00"/>
    <n v="10.25"/>
    <n v="75"/>
    <s v="Ionity"/>
    <n v="350"/>
    <s v="Tesla, CCS"/>
    <n v="2022"/>
    <s v="Yes"/>
    <n v="4.4000000000000004"/>
    <n v="10"/>
    <s v="Monthly"/>
  </r>
  <r>
    <s v="EVS02944"/>
    <n v="39.866280000000003"/>
    <n v="116.364344"/>
    <s v="4603 Beijing Ave"/>
    <x v="10"/>
    <x v="9"/>
    <x v="3"/>
    <x v="1"/>
    <n v="0.37"/>
    <s v="9:00-18:00"/>
    <s v="9:00-18:00"/>
    <d v="1899-12-30T08:52:48"/>
    <n v="18.61"/>
    <n v="90"/>
    <s v="EVgo"/>
    <n v="350"/>
    <s v="Tesla, Type 2"/>
    <n v="2019"/>
    <s v="Yes"/>
    <n v="3.3"/>
    <n v="3"/>
    <s v="Quarterly"/>
  </r>
  <r>
    <s v="EVS02947"/>
    <n v="25.271849"/>
    <n v="55.370511"/>
    <s v="6055 Dubai Ave"/>
    <x v="12"/>
    <x v="11"/>
    <x v="3"/>
    <x v="1"/>
    <n v="0.22"/>
    <d v="2025-07-24T00:00:00"/>
    <s v="9.00-21.00"/>
    <d v="1900-01-11T00:00:00"/>
    <n v="14.04"/>
    <n v="66"/>
    <s v="Ionity"/>
    <n v="50"/>
    <s v="Type 2"/>
    <n v="2023"/>
    <s v="Yes"/>
    <n v="3.5"/>
    <n v="5"/>
    <s v="Annually"/>
  </r>
  <r>
    <s v="EVS02956"/>
    <n v="37.594104000000002"/>
    <n v="126.910253"/>
    <s v="8261 Seoul Ave"/>
    <x v="6"/>
    <x v="6"/>
    <x v="3"/>
    <x v="1"/>
    <n v="0.13"/>
    <d v="2025-07-24T00:00:00"/>
    <s v="9.00-21.00"/>
    <d v="1900-01-11T00:00:00"/>
    <n v="19"/>
    <n v="38"/>
    <s v="Tesla"/>
    <n v="350"/>
    <s v="Tesla, CHAdeMO"/>
    <n v="2011"/>
    <s v="No"/>
    <n v="4.5999999999999996"/>
    <n v="3"/>
    <s v="Quarterly"/>
  </r>
  <r>
    <s v="EVS02960"/>
    <n v="37.875075000000002"/>
    <n v="-122.3561"/>
    <s v="3349 San Francisco Ave"/>
    <x v="5"/>
    <x v="5"/>
    <x v="0"/>
    <x v="1"/>
    <n v="0.37"/>
    <s v="6:00-22:00"/>
    <s v="6:00-22:00"/>
    <d v="1899-12-30T16:04:48"/>
    <n v="4.6100000000000003"/>
    <n v="63"/>
    <s v="Tesla"/>
    <n v="50"/>
    <s v="Tesla, CCS"/>
    <n v="2010"/>
    <s v="Yes"/>
    <n v="4.5999999999999996"/>
    <n v="6"/>
    <s v="Annually"/>
  </r>
  <r>
    <s v="EVS02961"/>
    <n v="20.178529999999999"/>
    <n v="162.41019299999999"/>
    <s v="7213 Random Rd"/>
    <x v="11"/>
    <x v="10"/>
    <x v="6"/>
    <x v="1"/>
    <n v="0.4"/>
    <s v="6:00-22:00"/>
    <s v="6:00-22:00"/>
    <d v="1899-12-30T16:04:48"/>
    <n v="2.65"/>
    <n v="76"/>
    <s v="ChargePoint"/>
    <n v="50"/>
    <s v="Type 2"/>
    <n v="2014"/>
    <s v="Yes"/>
    <n v="3.7"/>
    <n v="2"/>
    <s v="Monthly"/>
  </r>
  <r>
    <s v="EVS02962"/>
    <n v="13.879761999999999"/>
    <n v="100.430921"/>
    <s v="1788 Bangkok Ave"/>
    <x v="4"/>
    <x v="4"/>
    <x v="3"/>
    <x v="1"/>
    <n v="0.47"/>
    <d v="2025-07-24T00:00:00"/>
    <s v="9.00-21.00"/>
    <d v="1900-01-11T00:00:00"/>
    <n v="5.92"/>
    <n v="19"/>
    <s v="Ionity"/>
    <n v="50"/>
    <s v="CHAdeMO"/>
    <n v="2022"/>
    <s v="No"/>
    <n v="4.7"/>
    <n v="7"/>
    <s v="Quarterly"/>
  </r>
  <r>
    <s v="EVS02963"/>
    <n v="37.834657"/>
    <n v="-122.45121899999999"/>
    <s v="6295 San Francisco Ave"/>
    <x v="5"/>
    <x v="5"/>
    <x v="0"/>
    <x v="1"/>
    <n v="0.4"/>
    <s v="9:00-18:00"/>
    <s v="9:00-18:00"/>
    <d v="1899-12-30T08:52:48"/>
    <n v="9.58"/>
    <n v="73"/>
    <s v="Greenlots"/>
    <n v="50"/>
    <s v="Tesla, CHAdeMO"/>
    <n v="2019"/>
    <s v="Yes"/>
    <n v="4.9000000000000004"/>
    <n v="7"/>
    <s v="Quarterly"/>
  </r>
  <r>
    <s v="EVS02965"/>
    <n v="19.106665"/>
    <n v="72.807520999999994"/>
    <s v="8868 Mumbai Ave"/>
    <x v="13"/>
    <x v="12"/>
    <x v="3"/>
    <x v="1"/>
    <n v="0.19"/>
    <s v="6:00-22:00"/>
    <s v="6:00-22:00"/>
    <d v="1899-12-30T16:04:48"/>
    <n v="6.49"/>
    <n v="94"/>
    <s v="Greenlots"/>
    <n v="350"/>
    <s v="Tesla, CHAdeMO"/>
    <n v="2023"/>
    <s v="Yes"/>
    <n v="4.7"/>
    <n v="7"/>
    <s v="Annually"/>
  </r>
  <r>
    <s v="EVS02966"/>
    <n v="37.661949"/>
    <n v="126.96784100000001"/>
    <s v="4482 Seoul Ave"/>
    <x v="6"/>
    <x v="6"/>
    <x v="3"/>
    <x v="1"/>
    <n v="0.35"/>
    <s v="6:00-22:00"/>
    <s v="6:00-22:00"/>
    <d v="1899-12-30T16:04:48"/>
    <n v="6.19"/>
    <n v="51"/>
    <s v="Tesla"/>
    <n v="22"/>
    <s v="CHAdeMO, Tesla"/>
    <n v="2010"/>
    <s v="No"/>
    <n v="3.9"/>
    <n v="1"/>
    <s v="Monthly"/>
  </r>
  <r>
    <s v="EVS02967"/>
    <n v="-33.806775999999999"/>
    <n v="18.513158000000001"/>
    <s v="6852 Cape Town Ave"/>
    <x v="14"/>
    <x v="13"/>
    <x v="7"/>
    <x v="1"/>
    <n v="0.46"/>
    <d v="2025-07-24T00:00:00"/>
    <s v="9.00-21.00"/>
    <d v="1900-01-11T00:00:00"/>
    <n v="1.74"/>
    <n v="97"/>
    <s v="Tesla"/>
    <n v="50"/>
    <s v="CHAdeMO"/>
    <n v="2014"/>
    <s v="No"/>
    <n v="4.9000000000000004"/>
    <n v="3"/>
    <s v="Annually"/>
  </r>
  <r>
    <s v="EVS02970"/>
    <n v="37.858524000000003"/>
    <n v="-122.396514"/>
    <s v="4625 San Francisco Ave"/>
    <x v="5"/>
    <x v="5"/>
    <x v="0"/>
    <x v="1"/>
    <n v="0.49"/>
    <s v="9:00-18:00"/>
    <s v="9:00-18:00"/>
    <d v="1899-12-30T08:52:48"/>
    <n v="17.989999999999998"/>
    <n v="40"/>
    <s v="ChargePoint"/>
    <n v="22"/>
    <s v="Type 2"/>
    <n v="2013"/>
    <s v="Yes"/>
    <n v="3.7"/>
    <n v="4"/>
    <s v="Monthly"/>
  </r>
  <r>
    <s v="EVS02972"/>
    <n v="13.747582"/>
    <n v="100.552927"/>
    <s v="458 Bangkok Ave"/>
    <x v="4"/>
    <x v="4"/>
    <x v="3"/>
    <x v="1"/>
    <n v="0.27"/>
    <s v="9:00-18:00"/>
    <s v="9:00-18:00"/>
    <d v="1899-12-30T08:52:48"/>
    <n v="7.65"/>
    <n v="49"/>
    <s v="Ionity"/>
    <n v="22"/>
    <s v="CHAdeMO"/>
    <n v="2012"/>
    <s v="No"/>
    <n v="4.3"/>
    <n v="9"/>
    <s v="Quarterly"/>
  </r>
  <r>
    <s v="EVS02976"/>
    <n v="-33.804248999999999"/>
    <n v="151.397941"/>
    <s v="4958 Sydney Ave"/>
    <x v="9"/>
    <x v="8"/>
    <x v="5"/>
    <x v="1"/>
    <n v="0.24"/>
    <s v="6:00-22:00"/>
    <s v="6:00-22:00"/>
    <d v="1899-12-30T16:04:48"/>
    <n v="18.350000000000001"/>
    <n v="34"/>
    <s v="EVgo"/>
    <n v="350"/>
    <s v="Type 2, CHAdeMO"/>
    <n v="2020"/>
    <s v="Yes"/>
    <n v="4.3"/>
    <n v="9"/>
    <s v="Annually"/>
  </r>
  <r>
    <s v="EVS02977"/>
    <n v="-33.868146000000003"/>
    <n v="18.434608000000001"/>
    <s v="4683 Cape Town Ave"/>
    <x v="14"/>
    <x v="13"/>
    <x v="7"/>
    <x v="1"/>
    <n v="0.35"/>
    <s v="6:00-22:00"/>
    <s v="6:00-22:00"/>
    <d v="1899-12-30T16:04:48"/>
    <n v="4.47"/>
    <n v="71"/>
    <s v="Ionity"/>
    <n v="22"/>
    <s v="CHAdeMO"/>
    <n v="2017"/>
    <s v="No"/>
    <n v="4.5999999999999996"/>
    <n v="8"/>
    <s v="Quarterly"/>
  </r>
  <r>
    <s v="EVS02979"/>
    <n v="18.924655999999999"/>
    <n v="72.902265"/>
    <s v="4677 Mumbai Ave"/>
    <x v="13"/>
    <x v="12"/>
    <x v="3"/>
    <x v="1"/>
    <n v="0.47"/>
    <d v="2025-07-24T00:00:00"/>
    <s v="9.00-21.00"/>
    <d v="1900-01-11T00:00:00"/>
    <n v="13.65"/>
    <n v="98"/>
    <s v="Tesla"/>
    <n v="50"/>
    <s v="CCS, Tesla"/>
    <n v="2016"/>
    <s v="Yes"/>
    <n v="4.5"/>
    <n v="4"/>
    <s v="Quarterly"/>
  </r>
  <r>
    <s v="EVS02980"/>
    <n v="52.501730000000002"/>
    <n v="13.442565"/>
    <s v="4419 Berlin Ave"/>
    <x v="3"/>
    <x v="3"/>
    <x v="1"/>
    <x v="1"/>
    <n v="0.16"/>
    <d v="2025-07-24T00:00:00"/>
    <s v="9.00-21.00"/>
    <d v="1900-01-11T00:00:00"/>
    <n v="11.55"/>
    <n v="50"/>
    <s v="Ionity"/>
    <n v="50"/>
    <s v="CCS"/>
    <n v="2010"/>
    <s v="Yes"/>
    <n v="5"/>
    <n v="10"/>
    <s v="Monthly"/>
  </r>
  <r>
    <s v="EVS02982"/>
    <n v="55.724843999999997"/>
    <n v="37.515355999999997"/>
    <s v="7498 Moscow Ave"/>
    <x v="1"/>
    <x v="1"/>
    <x v="1"/>
    <x v="1"/>
    <n v="0.43"/>
    <d v="2025-07-24T00:00:00"/>
    <s v="9.00-21.00"/>
    <d v="1900-01-11T00:00:00"/>
    <n v="14.58"/>
    <n v="88"/>
    <s v="EVgo"/>
    <n v="150"/>
    <s v="CCS, Type 2"/>
    <n v="2017"/>
    <s v="Yes"/>
    <n v="5"/>
    <n v="3"/>
    <s v="Monthly"/>
  </r>
  <r>
    <s v="EVS02985"/>
    <n v="39.913784999999997"/>
    <n v="116.382209"/>
    <s v="2174 Beijing Ave"/>
    <x v="10"/>
    <x v="9"/>
    <x v="3"/>
    <x v="1"/>
    <n v="0.14000000000000001"/>
    <s v="6:00-22:00"/>
    <s v="6:00-22:00"/>
    <d v="1899-12-30T16:04:48"/>
    <n v="10.8"/>
    <n v="23"/>
    <s v="Ionity"/>
    <n v="350"/>
    <s v="Type 2"/>
    <n v="2016"/>
    <s v="Yes"/>
    <n v="4.7"/>
    <n v="9"/>
    <s v="Quarterly"/>
  </r>
  <r>
    <s v="EVS02987"/>
    <n v="13.701687"/>
    <n v="100.543533"/>
    <s v="7660 Bangkok Ave"/>
    <x v="4"/>
    <x v="4"/>
    <x v="3"/>
    <x v="1"/>
    <n v="0.14000000000000001"/>
    <s v="6:00-22:00"/>
    <s v="6:00-22:00"/>
    <d v="1899-12-30T16:04:48"/>
    <n v="6.37"/>
    <n v="35"/>
    <s v="EVgo"/>
    <n v="22"/>
    <s v="Tesla, Type 2"/>
    <n v="2014"/>
    <s v="Yes"/>
    <n v="4.8"/>
    <n v="1"/>
    <s v="Quarterly"/>
  </r>
  <r>
    <s v="EVS02988"/>
    <n v="13.879772000000001"/>
    <n v="100.492712"/>
    <s v="4125 Bangkok Ave"/>
    <x v="4"/>
    <x v="4"/>
    <x v="3"/>
    <x v="1"/>
    <n v="0.16"/>
    <d v="2025-07-24T00:00:00"/>
    <s v="9.00-21.00"/>
    <d v="1900-01-11T00:00:00"/>
    <n v="14.28"/>
    <n v="48"/>
    <s v="ChargePoint"/>
    <n v="22"/>
    <s v="Tesla, Type 2"/>
    <n v="2017"/>
    <s v="Yes"/>
    <n v="4.7"/>
    <n v="4"/>
    <s v="Annually"/>
  </r>
  <r>
    <s v="EVS02989"/>
    <n v="19.192181000000001"/>
    <n v="72.924081999999999"/>
    <s v="1224 Mumbai Ave"/>
    <x v="13"/>
    <x v="12"/>
    <x v="3"/>
    <x v="1"/>
    <n v="0.4"/>
    <s v="9:00-18:00"/>
    <s v="9:00-18:00"/>
    <d v="1899-12-30T08:52:48"/>
    <n v="7.74"/>
    <n v="52"/>
    <s v="Tesla"/>
    <n v="22"/>
    <s v="CHAdeMO, CCS"/>
    <n v="2013"/>
    <s v="No"/>
    <n v="4.0999999999999996"/>
    <n v="5"/>
    <s v="Annually"/>
  </r>
  <r>
    <s v="EVS02990"/>
    <n v="55.853326000000003"/>
    <n v="37.572080999999997"/>
    <s v="6173 Moscow Ave"/>
    <x v="1"/>
    <x v="1"/>
    <x v="1"/>
    <x v="1"/>
    <n v="0.44"/>
    <s v="6:00-22:00"/>
    <s v="6:00-22:00"/>
    <d v="1899-12-30T16:04:48"/>
    <n v="17.11"/>
    <n v="50"/>
    <s v="Ionity"/>
    <n v="150"/>
    <s v="Tesla, Type 2"/>
    <n v="2019"/>
    <s v="No"/>
    <n v="3"/>
    <n v="8"/>
    <s v="Quarterly"/>
  </r>
  <r>
    <s v="EVS02991"/>
    <n v="-7.5223810000000002"/>
    <n v="67.999195"/>
    <s v="5543 Random Rd"/>
    <x v="11"/>
    <x v="10"/>
    <x v="6"/>
    <x v="1"/>
    <n v="0.32"/>
    <s v="9:00-18:00"/>
    <s v="9:00-18:00"/>
    <d v="1899-12-30T08:52:48"/>
    <n v="9.41"/>
    <n v="72"/>
    <s v="EVgo"/>
    <n v="50"/>
    <s v="Type 2"/>
    <n v="2022"/>
    <s v="No"/>
    <n v="4.9000000000000004"/>
    <n v="10"/>
    <s v="Monthly"/>
  </r>
  <r>
    <s v="EVS02993"/>
    <n v="-33.837752999999999"/>
    <n v="18.477907999999999"/>
    <s v="4427 Cape Town Ave"/>
    <x v="14"/>
    <x v="13"/>
    <x v="7"/>
    <x v="1"/>
    <n v="0.2"/>
    <d v="2025-07-24T00:00:00"/>
    <s v="9.00-21.00"/>
    <d v="1900-01-11T00:00:00"/>
    <n v="14.04"/>
    <n v="27"/>
    <s v="EVgo"/>
    <n v="22"/>
    <s v="Tesla"/>
    <n v="2012"/>
    <s v="No"/>
    <n v="3.1"/>
    <n v="1"/>
    <s v="Quarterly"/>
  </r>
  <r>
    <s v="EVS02994"/>
    <n v="37.552520000000001"/>
    <n v="127.05327699999999"/>
    <s v="9523 Seoul Ave"/>
    <x v="6"/>
    <x v="6"/>
    <x v="3"/>
    <x v="1"/>
    <n v="0.45"/>
    <d v="2025-07-24T00:00:00"/>
    <s v="9.00-21.00"/>
    <d v="1900-01-11T00:00:00"/>
    <n v="18.13"/>
    <n v="79"/>
    <s v="Ionity"/>
    <n v="22"/>
    <s v="CCS, Type 2"/>
    <n v="2010"/>
    <s v="Yes"/>
    <n v="3.9"/>
    <n v="2"/>
    <s v="Annually"/>
  </r>
  <r>
    <s v="EVS02996"/>
    <n v="-33.810381"/>
    <n v="18.458368"/>
    <s v="216 Cape Town Ave"/>
    <x v="14"/>
    <x v="13"/>
    <x v="7"/>
    <x v="1"/>
    <n v="0.11"/>
    <s v="6:00-22:00"/>
    <s v="6:00-22:00"/>
    <d v="1899-12-30T16:04:48"/>
    <n v="18.7"/>
    <n v="47"/>
    <s v="EVgo"/>
    <n v="22"/>
    <s v="CCS, Type 2"/>
    <n v="2022"/>
    <s v="Yes"/>
    <n v="3.5"/>
    <n v="1"/>
    <s v="Annually"/>
  </r>
  <r>
    <s v="EVS02998"/>
    <n v="-23.698239999999998"/>
    <n v="-46.597462999999998"/>
    <s v="3905 SÃ£o Paulo Ave"/>
    <x v="8"/>
    <x v="7"/>
    <x v="4"/>
    <x v="1"/>
    <n v="0.46"/>
    <d v="2025-07-24T00:00:00"/>
    <s v="9.00-21.00"/>
    <d v="1900-01-11T00:00:00"/>
    <n v="18.79"/>
    <n v="35"/>
    <s v="Ionity"/>
    <n v="150"/>
    <s v="CHAdeMO"/>
    <n v="2017"/>
    <s v="No"/>
    <n v="4"/>
    <n v="7"/>
    <s v="Monthly"/>
  </r>
  <r>
    <s v="EVS03000"/>
    <n v="37.588430000000002"/>
    <n v="127.014079"/>
    <s v="360 Seoul Ave"/>
    <x v="6"/>
    <x v="6"/>
    <x v="3"/>
    <x v="1"/>
    <n v="0.13"/>
    <s v="9:00-18:00"/>
    <s v="9:00-18:00"/>
    <d v="1899-12-30T08:52:48"/>
    <n v="14.25"/>
    <n v="39"/>
    <s v="ChargePoint"/>
    <n v="150"/>
    <s v="Type 2"/>
    <n v="2019"/>
    <s v="Yes"/>
    <n v="4.5"/>
    <n v="6"/>
    <s v="Quarterly"/>
  </r>
  <r>
    <s v="EVS03003"/>
    <n v="-33.774906999999999"/>
    <n v="18.479082999999999"/>
    <s v="6716 Cape Town Ave"/>
    <x v="14"/>
    <x v="13"/>
    <x v="7"/>
    <x v="1"/>
    <n v="0.17"/>
    <s v="6:00-22:00"/>
    <s v="6:00-22:00"/>
    <d v="1899-12-30T16:04:48"/>
    <n v="15.2"/>
    <n v="64"/>
    <s v="ChargePoint"/>
    <n v="50"/>
    <s v="CHAdeMO"/>
    <n v="2020"/>
    <s v="Yes"/>
    <n v="3.2"/>
    <n v="1"/>
    <s v="Annually"/>
  </r>
  <r>
    <s v="EVS03004"/>
    <n v="41.892560000000003"/>
    <n v="-87.605502000000001"/>
    <s v="9563 Chicago Ave"/>
    <x v="7"/>
    <x v="5"/>
    <x v="0"/>
    <x v="1"/>
    <n v="0.27"/>
    <d v="2025-07-24T00:00:00"/>
    <s v="9.00-21.00"/>
    <d v="1900-01-11T00:00:00"/>
    <n v="12.94"/>
    <n v="35"/>
    <s v="EVgo"/>
    <n v="50"/>
    <s v="Type 2, Tesla"/>
    <n v="2017"/>
    <s v="Yes"/>
    <n v="4.3"/>
    <n v="3"/>
    <s v="Annually"/>
  </r>
  <r>
    <s v="EVS03009"/>
    <n v="52.555540999999998"/>
    <n v="13.476948999999999"/>
    <s v="944 Berlin Ave"/>
    <x v="3"/>
    <x v="3"/>
    <x v="1"/>
    <x v="1"/>
    <n v="0.48"/>
    <d v="2025-07-24T00:00:00"/>
    <s v="9.00-21.00"/>
    <d v="1900-01-11T00:00:00"/>
    <n v="8.08"/>
    <n v="20"/>
    <s v="Greenlots"/>
    <n v="50"/>
    <s v="Tesla"/>
    <n v="2010"/>
    <s v="No"/>
    <n v="4.2"/>
    <n v="10"/>
    <s v="Monthly"/>
  </r>
  <r>
    <s v="EVS03012"/>
    <n v="41.929619000000002"/>
    <n v="-87.755364"/>
    <s v="8336 Chicago Ave"/>
    <x v="7"/>
    <x v="5"/>
    <x v="0"/>
    <x v="1"/>
    <n v="0.12"/>
    <s v="9:00-18:00"/>
    <s v="9:00-18:00"/>
    <d v="1899-12-30T08:52:48"/>
    <n v="7.99"/>
    <n v="24"/>
    <s v="Greenlots"/>
    <n v="22"/>
    <s v="CHAdeMO"/>
    <n v="2015"/>
    <s v="Yes"/>
    <n v="4.7"/>
    <n v="1"/>
    <s v="Monthly"/>
  </r>
  <r>
    <s v="EVS03013"/>
    <n v="18.907259"/>
    <n v="72.956627999999995"/>
    <s v="1783 Mumbai Ave"/>
    <x v="13"/>
    <x v="12"/>
    <x v="3"/>
    <x v="1"/>
    <n v="0.41"/>
    <s v="9:00-18:00"/>
    <s v="9:00-18:00"/>
    <d v="1899-12-30T08:52:48"/>
    <n v="2.34"/>
    <n v="89"/>
    <s v="Ionity"/>
    <n v="50"/>
    <s v="CHAdeMO"/>
    <n v="2023"/>
    <s v="Yes"/>
    <n v="3.5"/>
    <n v="8"/>
    <s v="Quarterly"/>
  </r>
  <r>
    <s v="EVS03015"/>
    <n v="34.143369999999997"/>
    <n v="-118.390259"/>
    <s v="5856 Los Angeles Ave"/>
    <x v="16"/>
    <x v="5"/>
    <x v="0"/>
    <x v="1"/>
    <n v="0.1"/>
    <s v="6:00-22:00"/>
    <s v="6:00-22:00"/>
    <d v="1899-12-30T16:04:48"/>
    <n v="3.52"/>
    <n v="78"/>
    <s v="ChargePoint"/>
    <n v="50"/>
    <s v="CHAdeMO"/>
    <n v="2012"/>
    <s v="Yes"/>
    <n v="4.2"/>
    <n v="9"/>
    <s v="Quarterly"/>
  </r>
  <r>
    <s v="EVS03016"/>
    <n v="55.804482999999998"/>
    <n v="37.663210999999997"/>
    <s v="6213 Moscow Ave"/>
    <x v="1"/>
    <x v="1"/>
    <x v="1"/>
    <x v="1"/>
    <n v="0.1"/>
    <s v="6:00-22:00"/>
    <s v="6:00-22:00"/>
    <d v="1899-12-30T16:04:48"/>
    <n v="2.57"/>
    <n v="35"/>
    <s v="Tesla"/>
    <n v="350"/>
    <s v="CHAdeMO"/>
    <n v="2011"/>
    <s v="Yes"/>
    <n v="4.8"/>
    <n v="10"/>
    <s v="Annually"/>
  </r>
  <r>
    <s v="EVS03018"/>
    <n v="39.960804000000003"/>
    <n v="116.433806"/>
    <s v="8432 Beijing Ave"/>
    <x v="10"/>
    <x v="9"/>
    <x v="3"/>
    <x v="1"/>
    <n v="0.45"/>
    <s v="6:00-22:00"/>
    <s v="6:00-22:00"/>
    <d v="1899-12-30T16:04:48"/>
    <n v="13.31"/>
    <n v="54"/>
    <s v="Greenlots"/>
    <n v="350"/>
    <s v="CHAdeMO, CCS"/>
    <n v="2013"/>
    <s v="Yes"/>
    <n v="3.1"/>
    <n v="10"/>
    <s v="Annually"/>
  </r>
  <r>
    <s v="EVS03019"/>
    <n v="34.168427999999999"/>
    <n v="-118.39166299999999"/>
    <s v="1555 Los Angeles Ave"/>
    <x v="16"/>
    <x v="5"/>
    <x v="0"/>
    <x v="1"/>
    <n v="0.35"/>
    <d v="2025-07-24T00:00:00"/>
    <s v="9.00-21.00"/>
    <d v="1900-01-11T00:00:00"/>
    <n v="18.05"/>
    <n v="84"/>
    <s v="Tesla"/>
    <n v="350"/>
    <s v="CCS"/>
    <n v="2018"/>
    <s v="No"/>
    <n v="3.7"/>
    <n v="3"/>
    <s v="Annually"/>
  </r>
  <r>
    <s v="EVS03024"/>
    <n v="19.092205"/>
    <n v="72.806551999999996"/>
    <s v="7874 Mumbai Ave"/>
    <x v="13"/>
    <x v="12"/>
    <x v="3"/>
    <x v="1"/>
    <n v="0.48"/>
    <s v="9:00-18:00"/>
    <s v="9:00-18:00"/>
    <d v="1899-12-30T08:52:48"/>
    <n v="10.27"/>
    <n v="43"/>
    <s v="ChargePoint"/>
    <n v="22"/>
    <s v="Type 2, CHAdeMO"/>
    <n v="2012"/>
    <s v="Yes"/>
    <n v="4.5"/>
    <n v="9"/>
    <s v="Monthly"/>
  </r>
  <r>
    <s v="EVS03025"/>
    <n v="37.856704000000001"/>
    <n v="-122.35348399999999"/>
    <s v="8725 San Francisco Ave"/>
    <x v="5"/>
    <x v="5"/>
    <x v="0"/>
    <x v="1"/>
    <n v="0.44"/>
    <s v="9:00-18:00"/>
    <s v="9:00-18:00"/>
    <d v="1899-12-30T08:52:48"/>
    <n v="4.9000000000000004"/>
    <n v="48"/>
    <s v="Greenlots"/>
    <n v="22"/>
    <s v="CCS, Type 2"/>
    <n v="2015"/>
    <s v="Yes"/>
    <n v="4.8"/>
    <n v="6"/>
    <s v="Monthly"/>
  </r>
  <r>
    <s v="EVS03028"/>
    <n v="43.613331000000002"/>
    <n v="-79.407652999999996"/>
    <s v="1628 Toronto Ave"/>
    <x v="0"/>
    <x v="0"/>
    <x v="0"/>
    <x v="1"/>
    <n v="0.36"/>
    <d v="2025-07-24T00:00:00"/>
    <s v="9.00-21.00"/>
    <d v="1900-01-11T00:00:00"/>
    <n v="9.74"/>
    <n v="80"/>
    <s v="Ionity"/>
    <n v="150"/>
    <s v="Tesla"/>
    <n v="2012"/>
    <s v="No"/>
    <n v="3.6"/>
    <n v="4"/>
    <s v="Monthly"/>
  </r>
  <r>
    <s v="EVS03032"/>
    <n v="39.887847000000001"/>
    <n v="116.444073"/>
    <s v="8851 Beijing Ave"/>
    <x v="10"/>
    <x v="9"/>
    <x v="3"/>
    <x v="1"/>
    <n v="0.33"/>
    <s v="6:00-22:00"/>
    <s v="6:00-22:00"/>
    <d v="1899-12-30T16:04:48"/>
    <n v="6.93"/>
    <n v="13"/>
    <s v="Tesla"/>
    <n v="350"/>
    <s v="Tesla, CCS"/>
    <n v="2021"/>
    <s v="Yes"/>
    <n v="3.9"/>
    <n v="3"/>
    <s v="Annually"/>
  </r>
  <r>
    <s v="EVS03037"/>
    <n v="55.717025999999997"/>
    <n v="37.665556000000002"/>
    <s v="7739 Moscow Ave"/>
    <x v="1"/>
    <x v="1"/>
    <x v="1"/>
    <x v="1"/>
    <n v="0.33"/>
    <s v="6:00-22:00"/>
    <s v="6:00-22:00"/>
    <d v="1899-12-30T16:04:48"/>
    <n v="1.6"/>
    <n v="28"/>
    <s v="Greenlots"/>
    <n v="22"/>
    <s v="Tesla"/>
    <n v="2016"/>
    <s v="No"/>
    <n v="4.2"/>
    <n v="10"/>
    <s v="Annually"/>
  </r>
  <r>
    <s v="EVS03041"/>
    <n v="-6.9580970000000004"/>
    <n v="-2.6008300000000002"/>
    <s v="4704 Random Rd"/>
    <x v="11"/>
    <x v="10"/>
    <x v="6"/>
    <x v="1"/>
    <n v="0.3"/>
    <d v="2025-07-24T00:00:00"/>
    <s v="9.00-21.00"/>
    <d v="1900-01-11T00:00:00"/>
    <n v="5.0999999999999996"/>
    <n v="41"/>
    <s v="Tesla"/>
    <n v="50"/>
    <s v="CCS, Type 2"/>
    <n v="2023"/>
    <s v="No"/>
    <n v="3.4"/>
    <n v="1"/>
    <s v="Annually"/>
  </r>
  <r>
    <s v="EVS03042"/>
    <n v="52.430695"/>
    <n v="13.499542999999999"/>
    <s v="4264 Berlin Ave"/>
    <x v="3"/>
    <x v="3"/>
    <x v="1"/>
    <x v="1"/>
    <n v="0.44"/>
    <s v="9:00-18:00"/>
    <s v="9:00-18:00"/>
    <d v="1899-12-30T08:52:48"/>
    <n v="2.75"/>
    <n v="99"/>
    <s v="Greenlots"/>
    <n v="150"/>
    <s v="Tesla, Type 2"/>
    <n v="2011"/>
    <s v="No"/>
    <n v="4.8"/>
    <n v="9"/>
    <s v="Annually"/>
  </r>
  <r>
    <s v="EVS03047"/>
    <n v="19.472770000000001"/>
    <n v="-99.017049999999998"/>
    <s v="5781 Mexico City Ave"/>
    <x v="17"/>
    <x v="14"/>
    <x v="0"/>
    <x v="1"/>
    <n v="0.46"/>
    <d v="2025-07-24T00:00:00"/>
    <s v="9.00-21.00"/>
    <d v="1900-01-11T00:00:00"/>
    <n v="1.89"/>
    <n v="12"/>
    <s v="Greenlots"/>
    <n v="50"/>
    <s v="CHAdeMO"/>
    <n v="2021"/>
    <s v="Yes"/>
    <n v="4.3"/>
    <n v="3"/>
    <s v="Monthly"/>
  </r>
  <r>
    <s v="EVS03048"/>
    <n v="-33.756293999999997"/>
    <n v="18.544250999999999"/>
    <s v="7071 Cape Town Ave"/>
    <x v="14"/>
    <x v="13"/>
    <x v="7"/>
    <x v="1"/>
    <n v="0.18"/>
    <s v="6:00-22:00"/>
    <s v="6:00-22:00"/>
    <d v="1899-12-30T16:04:48"/>
    <n v="1.1599999999999999"/>
    <n v="22"/>
    <s v="Ionity"/>
    <n v="350"/>
    <s v="Type 2, CCS"/>
    <n v="2022"/>
    <s v="No"/>
    <n v="3.6"/>
    <n v="5"/>
    <s v="Quarterly"/>
  </r>
  <r>
    <s v="EVS03049"/>
    <n v="43.679091"/>
    <n v="-79.381444999999999"/>
    <s v="2130 Toronto Ave"/>
    <x v="0"/>
    <x v="0"/>
    <x v="0"/>
    <x v="1"/>
    <n v="0.14000000000000001"/>
    <s v="9:00-18:00"/>
    <s v="9:00-18:00"/>
    <d v="1899-12-30T08:52:48"/>
    <n v="12.51"/>
    <n v="18"/>
    <s v="Tesla"/>
    <n v="150"/>
    <s v="CCS"/>
    <n v="2017"/>
    <s v="No"/>
    <n v="4.5"/>
    <n v="4"/>
    <s v="Annually"/>
  </r>
  <r>
    <s v="EVS03050"/>
    <n v="19.490342999999999"/>
    <n v="-99.066384999999997"/>
    <s v="6386 Mexico City Ave"/>
    <x v="17"/>
    <x v="14"/>
    <x v="0"/>
    <x v="1"/>
    <n v="0.4"/>
    <d v="2025-07-24T00:00:00"/>
    <s v="9.00-21.00"/>
    <d v="1900-01-11T00:00:00"/>
    <n v="2.98"/>
    <n v="24"/>
    <s v="Tesla"/>
    <n v="150"/>
    <s v="Type 2"/>
    <n v="2021"/>
    <s v="Yes"/>
    <n v="4.5999999999999996"/>
    <n v="6"/>
    <s v="Quarterly"/>
  </r>
  <r>
    <s v="EVS03054"/>
    <n v="39.937525999999998"/>
    <n v="116.20205199999999"/>
    <s v="4245 Beijing Ave"/>
    <x v="10"/>
    <x v="9"/>
    <x v="3"/>
    <x v="1"/>
    <n v="0.11"/>
    <s v="6:00-22:00"/>
    <s v="6:00-22:00"/>
    <d v="1899-12-30T16:04:48"/>
    <n v="1.73"/>
    <n v="38"/>
    <s v="Greenlots"/>
    <n v="350"/>
    <s v="Type 2, CHAdeMO"/>
    <n v="2010"/>
    <s v="Yes"/>
    <n v="3.1"/>
    <n v="1"/>
    <s v="Annually"/>
  </r>
  <r>
    <s v="EVS03055"/>
    <n v="55.835791999999998"/>
    <n v="37.508116000000001"/>
    <s v="7812 Moscow Ave"/>
    <x v="1"/>
    <x v="1"/>
    <x v="1"/>
    <x v="1"/>
    <n v="0.24"/>
    <s v="6:00-22:00"/>
    <s v="6:00-22:00"/>
    <d v="1899-12-30T16:04:48"/>
    <n v="3.68"/>
    <n v="43"/>
    <s v="Greenlots"/>
    <n v="350"/>
    <s v="Tesla"/>
    <n v="2023"/>
    <s v="Yes"/>
    <n v="3.4"/>
    <n v="3"/>
    <s v="Quarterly"/>
  </r>
  <r>
    <s v="EVS03056"/>
    <n v="34.023265000000002"/>
    <n v="-118.26801"/>
    <s v="9339 Los Angeles Ave"/>
    <x v="16"/>
    <x v="5"/>
    <x v="0"/>
    <x v="1"/>
    <n v="0.33"/>
    <s v="9:00-18:00"/>
    <s v="9:00-18:00"/>
    <d v="1899-12-30T08:52:48"/>
    <n v="9.91"/>
    <n v="47"/>
    <s v="Greenlots"/>
    <n v="50"/>
    <s v="CCS"/>
    <n v="2020"/>
    <s v="Yes"/>
    <n v="3.6"/>
    <n v="10"/>
    <s v="Annually"/>
  </r>
  <r>
    <s v="EVS03066"/>
    <n v="-23.670041999999999"/>
    <n v="-46.617479000000003"/>
    <s v="7594 SÃ£o Paulo Ave"/>
    <x v="8"/>
    <x v="7"/>
    <x v="4"/>
    <x v="1"/>
    <n v="0.18"/>
    <d v="2025-07-24T00:00:00"/>
    <s v="9.00-21.00"/>
    <d v="1900-01-11T00:00:00"/>
    <n v="10.81"/>
    <n v="90"/>
    <s v="Tesla"/>
    <n v="50"/>
    <s v="Tesla"/>
    <n v="2021"/>
    <s v="No"/>
    <n v="4.5999999999999996"/>
    <n v="5"/>
    <s v="Quarterly"/>
  </r>
  <r>
    <s v="EVS03071"/>
    <n v="-87.992041"/>
    <n v="152.36193800000001"/>
    <s v="5046 Random Rd"/>
    <x v="19"/>
    <x v="2"/>
    <x v="2"/>
    <x v="1"/>
    <n v="0.34"/>
    <s v="6:00-22:00"/>
    <s v="6:00-22:00"/>
    <d v="1899-12-30T16:04:48"/>
    <n v="11.97"/>
    <n v="43"/>
    <s v="Greenlots"/>
    <n v="350"/>
    <s v="CHAdeMO, CCS"/>
    <n v="2018"/>
    <s v="No"/>
    <n v="3.4"/>
    <n v="1"/>
    <s v="Quarterly"/>
  </r>
  <r>
    <s v="EVS03075"/>
    <n v="18.993228999999999"/>
    <n v="72.987961999999996"/>
    <s v="2876 Mumbai Ave"/>
    <x v="13"/>
    <x v="12"/>
    <x v="3"/>
    <x v="1"/>
    <n v="0.16"/>
    <s v="6:00-22:00"/>
    <s v="6:00-22:00"/>
    <d v="1899-12-30T16:04:48"/>
    <n v="14.57"/>
    <n v="57"/>
    <s v="EVgo"/>
    <n v="50"/>
    <s v="Type 2, CCS"/>
    <n v="2019"/>
    <s v="Yes"/>
    <n v="4.8"/>
    <n v="6"/>
    <s v="Annually"/>
  </r>
  <r>
    <s v="EVS03076"/>
    <n v="25.288025000000001"/>
    <n v="55.317714000000002"/>
    <s v="7206 Dubai Ave"/>
    <x v="12"/>
    <x v="11"/>
    <x v="3"/>
    <x v="1"/>
    <n v="0.13"/>
    <s v="9:00-18:00"/>
    <s v="9:00-18:00"/>
    <d v="1899-12-30T08:52:48"/>
    <n v="12.21"/>
    <n v="39"/>
    <s v="ChargePoint"/>
    <n v="22"/>
    <s v="CHAdeMO, CCS"/>
    <n v="2011"/>
    <s v="Yes"/>
    <n v="4.5999999999999996"/>
    <n v="2"/>
    <s v="Annually"/>
  </r>
  <r>
    <s v="EVS03078"/>
    <n v="-33.850841000000003"/>
    <n v="18.416349"/>
    <s v="1289 Cape Town Ave"/>
    <x v="14"/>
    <x v="13"/>
    <x v="7"/>
    <x v="1"/>
    <n v="0.4"/>
    <s v="6:00-22:00"/>
    <s v="6:00-22:00"/>
    <d v="1899-12-30T16:04:48"/>
    <n v="12.46"/>
    <n v="57"/>
    <s v="Ionity"/>
    <n v="350"/>
    <s v="CCS, Tesla"/>
    <n v="2015"/>
    <s v="Yes"/>
    <n v="4.2"/>
    <n v="10"/>
    <s v="Monthly"/>
  </r>
  <r>
    <s v="EVS03080"/>
    <n v="-23.585854999999999"/>
    <n v="-46.655425999999999"/>
    <s v="5631 SÃ£o Paulo Ave"/>
    <x v="8"/>
    <x v="7"/>
    <x v="4"/>
    <x v="1"/>
    <n v="0.28999999999999998"/>
    <s v="9:00-18:00"/>
    <s v="9:00-18:00"/>
    <d v="1899-12-30T08:52:48"/>
    <n v="9.2200000000000006"/>
    <n v="75"/>
    <s v="Greenlots"/>
    <n v="350"/>
    <s v="CHAdeMO, Type 2"/>
    <n v="2013"/>
    <s v="Yes"/>
    <n v="3.5"/>
    <n v="4"/>
    <s v="Annually"/>
  </r>
  <r>
    <s v="EVS03094"/>
    <n v="39.977015999999999"/>
    <n v="116.382368"/>
    <s v="5044 Beijing Ave"/>
    <x v="10"/>
    <x v="9"/>
    <x v="3"/>
    <x v="1"/>
    <n v="0.28000000000000003"/>
    <d v="2025-07-24T00:00:00"/>
    <s v="9.00-21.00"/>
    <d v="1900-01-11T00:00:00"/>
    <n v="2.4"/>
    <n v="78"/>
    <s v="Ionity"/>
    <n v="22"/>
    <s v="CCS, Tesla"/>
    <n v="2017"/>
    <s v="No"/>
    <n v="4"/>
    <n v="4"/>
    <s v="Monthly"/>
  </r>
  <r>
    <s v="EVS03097"/>
    <n v="34.118028000000002"/>
    <n v="-118.260206"/>
    <s v="6179 Los Angeles Ave"/>
    <x v="16"/>
    <x v="5"/>
    <x v="0"/>
    <x v="1"/>
    <n v="0.41"/>
    <s v="9:00-18:00"/>
    <s v="9:00-18:00"/>
    <d v="1899-12-30T08:52:48"/>
    <n v="8.51"/>
    <n v="14"/>
    <s v="ChargePoint"/>
    <n v="22"/>
    <s v="Tesla"/>
    <n v="2013"/>
    <s v="Yes"/>
    <n v="4.2"/>
    <n v="10"/>
    <s v="Monthly"/>
  </r>
  <r>
    <s v="EVS03098"/>
    <n v="19.080206"/>
    <n v="72.842907999999994"/>
    <s v="3348 Mumbai Ave"/>
    <x v="13"/>
    <x v="12"/>
    <x v="3"/>
    <x v="1"/>
    <n v="0.45"/>
    <s v="9:00-18:00"/>
    <s v="9:00-18:00"/>
    <d v="1899-12-30T08:52:48"/>
    <n v="7.81"/>
    <n v="61"/>
    <s v="Tesla"/>
    <n v="350"/>
    <s v="CHAdeMO, Type 2"/>
    <n v="2017"/>
    <s v="No"/>
    <n v="3.2"/>
    <n v="9"/>
    <s v="Monthly"/>
  </r>
  <r>
    <s v="EVS03101"/>
    <n v="71.193709999999996"/>
    <n v="76.275233999999998"/>
    <s v="9767 Random Rd"/>
    <x v="2"/>
    <x v="2"/>
    <x v="2"/>
    <x v="1"/>
    <n v="0.31"/>
    <s v="6:00-22:00"/>
    <s v="6:00-22:00"/>
    <d v="1899-12-30T16:04:48"/>
    <n v="6.82"/>
    <n v="62"/>
    <s v="Ionity"/>
    <n v="22"/>
    <s v="Type 2"/>
    <n v="2019"/>
    <s v="Yes"/>
    <n v="4.3"/>
    <n v="1"/>
    <s v="Monthly"/>
  </r>
  <r>
    <s v="EVS03103"/>
    <n v="-23.582709000000001"/>
    <n v="-46.500354999999999"/>
    <s v="3261 SÃ£o Paulo Ave"/>
    <x v="8"/>
    <x v="7"/>
    <x v="4"/>
    <x v="1"/>
    <n v="0.32"/>
    <s v="6:00-22:00"/>
    <s v="6:00-22:00"/>
    <d v="1899-12-30T16:04:48"/>
    <n v="18.27"/>
    <n v="89"/>
    <s v="Greenlots"/>
    <n v="350"/>
    <s v="Tesla"/>
    <n v="2018"/>
    <s v="No"/>
    <n v="4.9000000000000004"/>
    <n v="4"/>
    <s v="Quarterly"/>
  </r>
  <r>
    <s v="EVS03115"/>
    <n v="43.731091999999997"/>
    <n v="-79.390702000000005"/>
    <s v="380 Toronto Ave"/>
    <x v="0"/>
    <x v="0"/>
    <x v="0"/>
    <x v="1"/>
    <n v="0.35"/>
    <d v="2025-07-24T00:00:00"/>
    <s v="9.00-21.00"/>
    <d v="1900-01-11T00:00:00"/>
    <n v="16.12"/>
    <n v="16"/>
    <s v="Greenlots"/>
    <n v="350"/>
    <s v="CHAdeMO, Tesla"/>
    <n v="2010"/>
    <s v="Yes"/>
    <n v="4.0999999999999996"/>
    <n v="2"/>
    <s v="Annually"/>
  </r>
  <r>
    <s v="EVS03117"/>
    <n v="52.487462000000001"/>
    <n v="13.338153"/>
    <s v="1555 Berlin Ave"/>
    <x v="3"/>
    <x v="3"/>
    <x v="1"/>
    <x v="1"/>
    <n v="0.43"/>
    <s v="9:00-18:00"/>
    <s v="9:00-18:00"/>
    <d v="1899-12-30T08:52:48"/>
    <n v="14.64"/>
    <n v="56"/>
    <s v="Tesla"/>
    <n v="22"/>
    <s v="CHAdeMO"/>
    <n v="2017"/>
    <s v="Yes"/>
    <n v="3.4"/>
    <n v="5"/>
    <s v="Quarterly"/>
  </r>
  <r>
    <s v="EVS03119"/>
    <n v="-33.812058"/>
    <n v="18.522012"/>
    <s v="9615 Cape Town Ave"/>
    <x v="14"/>
    <x v="13"/>
    <x v="7"/>
    <x v="1"/>
    <n v="0.14000000000000001"/>
    <d v="2025-07-24T00:00:00"/>
    <s v="9.00-21.00"/>
    <d v="1900-01-11T00:00:00"/>
    <n v="6.7"/>
    <n v="26"/>
    <s v="Tesla"/>
    <n v="350"/>
    <s v="CCS"/>
    <n v="2016"/>
    <s v="Yes"/>
    <n v="4.3"/>
    <n v="10"/>
    <s v="Quarterly"/>
  </r>
  <r>
    <s v="EVS03121"/>
    <n v="-27.932897000000001"/>
    <n v="18.009528"/>
    <s v="3753 Random Rd"/>
    <x v="2"/>
    <x v="2"/>
    <x v="2"/>
    <x v="1"/>
    <n v="0.39"/>
    <s v="9:00-18:00"/>
    <s v="9:00-18:00"/>
    <d v="1899-12-30T08:52:48"/>
    <n v="11.1"/>
    <n v="25"/>
    <s v="Tesla"/>
    <n v="350"/>
    <s v="Tesla"/>
    <n v="2014"/>
    <s v="Yes"/>
    <n v="4.2"/>
    <n v="5"/>
    <s v="Quarterly"/>
  </r>
  <r>
    <s v="EVS03122"/>
    <n v="34.159967000000002"/>
    <n v="-118.25783699999999"/>
    <s v="5118 Los Angeles Ave"/>
    <x v="16"/>
    <x v="5"/>
    <x v="0"/>
    <x v="1"/>
    <n v="0.37"/>
    <s v="6:00-22:00"/>
    <s v="6:00-22:00"/>
    <d v="1899-12-30T16:04:48"/>
    <n v="13.79"/>
    <n v="95"/>
    <s v="Tesla"/>
    <n v="350"/>
    <s v="Type 2, CCS"/>
    <n v="2015"/>
    <s v="Yes"/>
    <n v="3.6"/>
    <n v="10"/>
    <s v="Annually"/>
  </r>
  <r>
    <s v="EVS03123"/>
    <n v="37.665469000000002"/>
    <n v="127.071764"/>
    <s v="4854 Seoul Ave"/>
    <x v="6"/>
    <x v="6"/>
    <x v="3"/>
    <x v="1"/>
    <n v="0.39"/>
    <s v="9:00-18:00"/>
    <s v="9:00-18:00"/>
    <d v="1899-12-30T08:52:48"/>
    <n v="13.86"/>
    <n v="22"/>
    <s v="Greenlots"/>
    <n v="150"/>
    <s v="Type 2, Tesla"/>
    <n v="2018"/>
    <s v="No"/>
    <n v="3.2"/>
    <n v="4"/>
    <s v="Annually"/>
  </r>
  <r>
    <s v="EVS03124"/>
    <n v="41.884121"/>
    <n v="-87.703235000000006"/>
    <s v="3445 Chicago Ave"/>
    <x v="7"/>
    <x v="5"/>
    <x v="0"/>
    <x v="1"/>
    <n v="0.3"/>
    <s v="9:00-18:00"/>
    <s v="9:00-18:00"/>
    <d v="1899-12-30T08:52:48"/>
    <n v="19.05"/>
    <n v="14"/>
    <s v="ChargePoint"/>
    <n v="350"/>
    <s v="Tesla, CCS"/>
    <n v="2012"/>
    <s v="No"/>
    <n v="4.8"/>
    <n v="8"/>
    <s v="Monthly"/>
  </r>
  <r>
    <s v="EVS03125"/>
    <n v="52.599086"/>
    <n v="13.358336"/>
    <s v="7714 Berlin Ave"/>
    <x v="3"/>
    <x v="3"/>
    <x v="1"/>
    <x v="1"/>
    <n v="0.24"/>
    <d v="2025-07-24T00:00:00"/>
    <s v="9.00-21.00"/>
    <d v="1900-01-11T00:00:00"/>
    <n v="5.45"/>
    <n v="33"/>
    <s v="Greenlots"/>
    <n v="150"/>
    <s v="Tesla, CHAdeMO"/>
    <n v="2012"/>
    <s v="Yes"/>
    <n v="3.4"/>
    <n v="9"/>
    <s v="Annually"/>
  </r>
  <r>
    <s v="EVS03128"/>
    <n v="37.541172000000003"/>
    <n v="126.957733"/>
    <s v="6388 Seoul Ave"/>
    <x v="6"/>
    <x v="6"/>
    <x v="3"/>
    <x v="1"/>
    <n v="0.48"/>
    <s v="9:00-18:00"/>
    <s v="9:00-18:00"/>
    <d v="1899-12-30T08:52:48"/>
    <n v="8.9700000000000006"/>
    <n v="77"/>
    <s v="ChargePoint"/>
    <n v="350"/>
    <s v="CHAdeMO"/>
    <n v="2014"/>
    <s v="Yes"/>
    <n v="3.3"/>
    <n v="7"/>
    <s v="Monthly"/>
  </r>
  <r>
    <s v="EVS03129"/>
    <n v="55.846769000000002"/>
    <n v="37.595022"/>
    <s v="4700 Moscow Ave"/>
    <x v="1"/>
    <x v="1"/>
    <x v="1"/>
    <x v="1"/>
    <n v="0.41"/>
    <s v="6:00-22:00"/>
    <s v="6:00-22:00"/>
    <d v="1899-12-30T16:04:48"/>
    <n v="12.7"/>
    <n v="87"/>
    <s v="EVgo"/>
    <n v="22"/>
    <s v="CCS"/>
    <n v="2019"/>
    <s v="Yes"/>
    <n v="3.3"/>
    <n v="1"/>
    <s v="Monthly"/>
  </r>
  <r>
    <s v="EVS03130"/>
    <n v="55.762720999999999"/>
    <n v="37.634099999999997"/>
    <s v="7223 Moscow Ave"/>
    <x v="1"/>
    <x v="1"/>
    <x v="1"/>
    <x v="1"/>
    <n v="0.36"/>
    <s v="9:00-18:00"/>
    <s v="9:00-18:00"/>
    <d v="1899-12-30T08:52:48"/>
    <n v="15.29"/>
    <n v="36"/>
    <s v="Tesla"/>
    <n v="22"/>
    <s v="CHAdeMO"/>
    <n v="2017"/>
    <s v="No"/>
    <n v="3.7"/>
    <n v="10"/>
    <s v="Annually"/>
  </r>
  <r>
    <s v="EVS03131"/>
    <n v="17.916013"/>
    <n v="-143.90526800000001"/>
    <s v="5586 Random Rd"/>
    <x v="11"/>
    <x v="10"/>
    <x v="6"/>
    <x v="1"/>
    <n v="0.35"/>
    <s v="9:00-18:00"/>
    <s v="9:00-18:00"/>
    <d v="1899-12-30T08:52:48"/>
    <n v="5.0199999999999996"/>
    <n v="45"/>
    <s v="ChargePoint"/>
    <n v="150"/>
    <s v="CCS"/>
    <n v="2010"/>
    <s v="Yes"/>
    <n v="4.3"/>
    <n v="8"/>
    <s v="Monthly"/>
  </r>
  <r>
    <s v="EVS03140"/>
    <n v="25.211784000000002"/>
    <n v="55.268135000000001"/>
    <s v="8461 Dubai Ave"/>
    <x v="12"/>
    <x v="11"/>
    <x v="3"/>
    <x v="1"/>
    <n v="0.49"/>
    <d v="2025-07-24T00:00:00"/>
    <s v="9.00-21.00"/>
    <d v="1900-01-11T00:00:00"/>
    <n v="12.71"/>
    <n v="65"/>
    <s v="ChargePoint"/>
    <n v="22"/>
    <s v="CHAdeMO"/>
    <n v="2019"/>
    <s v="No"/>
    <n v="4.5"/>
    <n v="1"/>
    <s v="Monthly"/>
  </r>
  <r>
    <s v="EVS03144"/>
    <n v="41.973582999999998"/>
    <n v="-87.691648999999998"/>
    <s v="1408 Chicago Ave"/>
    <x v="7"/>
    <x v="5"/>
    <x v="0"/>
    <x v="1"/>
    <n v="0.44"/>
    <d v="2025-07-24T00:00:00"/>
    <s v="9.00-21.00"/>
    <d v="1900-01-11T00:00:00"/>
    <n v="5.29"/>
    <n v="82"/>
    <s v="Ionity"/>
    <n v="350"/>
    <s v="CHAdeMO"/>
    <n v="2015"/>
    <s v="No"/>
    <n v="3.5"/>
    <n v="9"/>
    <s v="Quarterly"/>
  </r>
  <r>
    <s v="EVS03156"/>
    <n v="19.40436"/>
    <n v="-99.006037000000006"/>
    <s v="333 Mexico City Ave"/>
    <x v="17"/>
    <x v="14"/>
    <x v="0"/>
    <x v="1"/>
    <n v="0.44"/>
    <s v="6:00-22:00"/>
    <s v="6:00-22:00"/>
    <d v="1899-12-30T16:04:48"/>
    <n v="11.37"/>
    <n v="97"/>
    <s v="Ionity"/>
    <n v="22"/>
    <s v="CCS"/>
    <n v="2013"/>
    <s v="Yes"/>
    <n v="4"/>
    <n v="4"/>
    <s v="Monthly"/>
  </r>
  <r>
    <s v="EVS03157"/>
    <n v="19.567757"/>
    <n v="-99.189173999999994"/>
    <s v="191 Mexico City Ave"/>
    <x v="17"/>
    <x v="14"/>
    <x v="0"/>
    <x v="1"/>
    <n v="0.26"/>
    <s v="6:00-22:00"/>
    <s v="6:00-22:00"/>
    <d v="1899-12-30T16:04:48"/>
    <n v="5.19"/>
    <n v="66"/>
    <s v="Greenlots"/>
    <n v="22"/>
    <s v="Type 2"/>
    <n v="2016"/>
    <s v="Yes"/>
    <n v="4.4000000000000004"/>
    <n v="5"/>
    <s v="Quarterly"/>
  </r>
  <r>
    <s v="EVS03158"/>
    <n v="-23.565636000000001"/>
    <n v="-46.63447"/>
    <s v="3355 SÃ£o Paulo Ave"/>
    <x v="8"/>
    <x v="7"/>
    <x v="4"/>
    <x v="1"/>
    <n v="0.27"/>
    <d v="2025-07-24T00:00:00"/>
    <s v="9.00-21.00"/>
    <d v="1900-01-11T00:00:00"/>
    <n v="13.53"/>
    <n v="45"/>
    <s v="Tesla"/>
    <n v="350"/>
    <s v="CCS"/>
    <n v="2014"/>
    <s v="No"/>
    <n v="3.1"/>
    <n v="8"/>
    <s v="Monthly"/>
  </r>
  <r>
    <s v="EVS03160"/>
    <n v="-23.581980999999999"/>
    <n v="-46.633778"/>
    <s v="6040 SÃ£o Paulo Ave"/>
    <x v="8"/>
    <x v="7"/>
    <x v="4"/>
    <x v="1"/>
    <n v="0.38"/>
    <d v="2025-07-24T00:00:00"/>
    <s v="9.00-21.00"/>
    <d v="1900-01-11T00:00:00"/>
    <n v="19.14"/>
    <n v="17"/>
    <s v="Ionity"/>
    <n v="50"/>
    <s v="Type 2, Tesla"/>
    <n v="2014"/>
    <s v="Yes"/>
    <n v="4.5"/>
    <n v="6"/>
    <s v="Monthly"/>
  </r>
  <r>
    <s v="EVS03161"/>
    <n v="-31.151785"/>
    <n v="-32.629663000000001"/>
    <s v="7375 Random Rd"/>
    <x v="11"/>
    <x v="10"/>
    <x v="6"/>
    <x v="1"/>
    <n v="0.25"/>
    <s v="6:00-22:00"/>
    <s v="6:00-22:00"/>
    <d v="1899-12-30T16:04:48"/>
    <n v="12.66"/>
    <n v="99"/>
    <s v="EVgo"/>
    <n v="350"/>
    <s v="Type 2, CHAdeMO"/>
    <n v="2016"/>
    <s v="Yes"/>
    <n v="4.8"/>
    <n v="8"/>
    <s v="Monthly"/>
  </r>
  <r>
    <s v="EVS03167"/>
    <n v="37.591642"/>
    <n v="127.053352"/>
    <s v="5096 Seoul Ave"/>
    <x v="6"/>
    <x v="6"/>
    <x v="3"/>
    <x v="1"/>
    <n v="0.28000000000000003"/>
    <s v="9:00-18:00"/>
    <s v="9:00-18:00"/>
    <d v="1899-12-30T08:52:48"/>
    <n v="3.3"/>
    <n v="36"/>
    <s v="EVgo"/>
    <n v="350"/>
    <s v="Type 2"/>
    <n v="2021"/>
    <s v="Yes"/>
    <n v="3.1"/>
    <n v="10"/>
    <s v="Monthly"/>
  </r>
  <r>
    <s v="EVS03176"/>
    <n v="39.849747999999998"/>
    <n v="116.43814"/>
    <s v="4773 Beijing Ave"/>
    <x v="10"/>
    <x v="9"/>
    <x v="3"/>
    <x v="1"/>
    <n v="0.33"/>
    <s v="9:00-18:00"/>
    <s v="9:00-18:00"/>
    <d v="1899-12-30T08:52:48"/>
    <n v="15.26"/>
    <n v="80"/>
    <s v="Greenlots"/>
    <n v="50"/>
    <s v="CHAdeMO, CCS"/>
    <n v="2022"/>
    <s v="No"/>
    <n v="3.1"/>
    <n v="7"/>
    <s v="Quarterly"/>
  </r>
  <r>
    <s v="EVS03177"/>
    <n v="37.715815999999997"/>
    <n v="-122.353641"/>
    <s v="8903 San Francisco Ave"/>
    <x v="5"/>
    <x v="5"/>
    <x v="0"/>
    <x v="1"/>
    <n v="0.32"/>
    <s v="9:00-18:00"/>
    <s v="9:00-18:00"/>
    <d v="1899-12-30T08:52:48"/>
    <n v="17.89"/>
    <n v="62"/>
    <s v="Tesla"/>
    <n v="150"/>
    <s v="Tesla, CHAdeMO"/>
    <n v="2021"/>
    <s v="Yes"/>
    <n v="5"/>
    <n v="7"/>
    <s v="Quarterly"/>
  </r>
  <r>
    <s v="EVS03179"/>
    <n v="37.875912999999997"/>
    <n v="-122.44697600000001"/>
    <s v="9856 San Francisco Ave"/>
    <x v="5"/>
    <x v="5"/>
    <x v="0"/>
    <x v="1"/>
    <n v="0.5"/>
    <s v="9:00-18:00"/>
    <s v="9:00-18:00"/>
    <d v="1899-12-30T08:52:48"/>
    <n v="5.92"/>
    <n v="41"/>
    <s v="EVgo"/>
    <n v="50"/>
    <s v="CHAdeMO"/>
    <n v="2021"/>
    <s v="Yes"/>
    <n v="3.5"/>
    <n v="9"/>
    <s v="Quarterly"/>
  </r>
  <r>
    <s v="EVS03181"/>
    <n v="34.157691999999997"/>
    <n v="121.179647"/>
    <s v="2591 Random Rd"/>
    <x v="11"/>
    <x v="10"/>
    <x v="6"/>
    <x v="1"/>
    <n v="0.28999999999999998"/>
    <s v="6:00-22:00"/>
    <s v="6:00-22:00"/>
    <d v="1899-12-30T16:04:48"/>
    <n v="7.58"/>
    <n v="47"/>
    <s v="Ionity"/>
    <n v="350"/>
    <s v="CCS, CHAdeMO"/>
    <n v="2023"/>
    <s v="Yes"/>
    <n v="4"/>
    <n v="2"/>
    <s v="Monthly"/>
  </r>
  <r>
    <s v="EVS03188"/>
    <n v="-33.819789"/>
    <n v="18.424458999999999"/>
    <s v="490 Cape Town Ave"/>
    <x v="14"/>
    <x v="13"/>
    <x v="7"/>
    <x v="1"/>
    <n v="0.41"/>
    <d v="2025-07-24T00:00:00"/>
    <s v="9.00-21.00"/>
    <d v="1900-01-11T00:00:00"/>
    <n v="10.75"/>
    <n v="87"/>
    <s v="Greenlots"/>
    <n v="22"/>
    <s v="Type 2"/>
    <n v="2019"/>
    <s v="No"/>
    <n v="3.1"/>
    <n v="9"/>
    <s v="Monthly"/>
  </r>
  <r>
    <s v="EVS03189"/>
    <n v="-33.740785000000002"/>
    <n v="18.486059999999998"/>
    <s v="4315 Cape Town Ave"/>
    <x v="14"/>
    <x v="13"/>
    <x v="7"/>
    <x v="1"/>
    <n v="0.15"/>
    <s v="6:00-22:00"/>
    <s v="6:00-22:00"/>
    <d v="1899-12-30T16:04:48"/>
    <n v="9.4"/>
    <n v="68"/>
    <s v="Tesla"/>
    <n v="50"/>
    <s v="CCS"/>
    <n v="2017"/>
    <s v="Yes"/>
    <n v="4.0999999999999996"/>
    <n v="4"/>
    <s v="Annually"/>
  </r>
  <r>
    <s v="EVS03193"/>
    <n v="-33.870193999999998"/>
    <n v="18.510325999999999"/>
    <s v="8838 Cape Town Ave"/>
    <x v="14"/>
    <x v="13"/>
    <x v="7"/>
    <x v="1"/>
    <n v="0.35"/>
    <d v="2025-07-24T00:00:00"/>
    <s v="9.00-21.00"/>
    <d v="1900-01-11T00:00:00"/>
    <n v="7.7"/>
    <n v="54"/>
    <s v="Tesla"/>
    <n v="50"/>
    <s v="CHAdeMO"/>
    <n v="2018"/>
    <s v="No"/>
    <n v="4.2"/>
    <n v="3"/>
    <s v="Quarterly"/>
  </r>
  <r>
    <s v="EVS03194"/>
    <n v="39.983369000000003"/>
    <n v="116.31703"/>
    <s v="3966 Beijing Ave"/>
    <x v="10"/>
    <x v="9"/>
    <x v="3"/>
    <x v="1"/>
    <n v="0.4"/>
    <d v="2025-07-24T00:00:00"/>
    <s v="9.00-21.00"/>
    <d v="1900-01-11T00:00:00"/>
    <n v="7.32"/>
    <n v="72"/>
    <s v="EVgo"/>
    <n v="350"/>
    <s v="Type 2"/>
    <n v="2012"/>
    <s v="No"/>
    <n v="4.4000000000000004"/>
    <n v="8"/>
    <s v="Quarterly"/>
  </r>
  <r>
    <s v="EVS03195"/>
    <n v="13.874038000000001"/>
    <n v="100.405449"/>
    <s v="4561 Bangkok Ave"/>
    <x v="4"/>
    <x v="4"/>
    <x v="3"/>
    <x v="1"/>
    <n v="0.2"/>
    <d v="2025-07-24T00:00:00"/>
    <s v="9.00-21.00"/>
    <d v="1900-01-11T00:00:00"/>
    <n v="1.58"/>
    <n v="29"/>
    <s v="ChargePoint"/>
    <n v="350"/>
    <s v="Type 2, CCS"/>
    <n v="2014"/>
    <s v="No"/>
    <n v="4.8"/>
    <n v="7"/>
    <s v="Quarterly"/>
  </r>
  <r>
    <s v="EVS03196"/>
    <n v="41.986972999999999"/>
    <n v="-87.691502"/>
    <s v="4636 Chicago Ave"/>
    <x v="7"/>
    <x v="5"/>
    <x v="0"/>
    <x v="1"/>
    <n v="0.4"/>
    <s v="9:00-18:00"/>
    <s v="9:00-18:00"/>
    <d v="1899-12-30T08:52:48"/>
    <n v="3.25"/>
    <n v="35"/>
    <s v="ChargePoint"/>
    <n v="150"/>
    <s v="CCS"/>
    <n v="2012"/>
    <s v="Yes"/>
    <n v="3.6"/>
    <n v="2"/>
    <s v="Annually"/>
  </r>
  <r>
    <s v="EVS03205"/>
    <n v="37.740644000000003"/>
    <n v="-122.43455400000001"/>
    <s v="1588 San Francisco Ave"/>
    <x v="5"/>
    <x v="5"/>
    <x v="0"/>
    <x v="1"/>
    <n v="0.43"/>
    <s v="9:00-18:00"/>
    <s v="9:00-18:00"/>
    <d v="1899-12-30T08:52:48"/>
    <n v="10.8"/>
    <n v="89"/>
    <s v="Greenlots"/>
    <n v="350"/>
    <s v="CHAdeMO, Type 2"/>
    <n v="2011"/>
    <s v="Yes"/>
    <n v="4.9000000000000004"/>
    <n v="9"/>
    <s v="Monthly"/>
  </r>
  <r>
    <s v="EVS03209"/>
    <n v="-33.820599999999999"/>
    <n v="18.508623"/>
    <s v="4131 Cape Town Ave"/>
    <x v="14"/>
    <x v="13"/>
    <x v="7"/>
    <x v="1"/>
    <n v="0.34"/>
    <d v="2025-07-24T00:00:00"/>
    <s v="9.00-21.00"/>
    <d v="1900-01-11T00:00:00"/>
    <n v="18.18"/>
    <n v="90"/>
    <s v="Greenlots"/>
    <n v="350"/>
    <s v="CHAdeMO, CCS"/>
    <n v="2017"/>
    <s v="No"/>
    <n v="3.9"/>
    <n v="7"/>
    <s v="Monthly"/>
  </r>
  <r>
    <s v="EVS03213"/>
    <n v="-33.899081000000002"/>
    <n v="151.35466600000001"/>
    <s v="9311 Sydney Ave"/>
    <x v="9"/>
    <x v="8"/>
    <x v="5"/>
    <x v="1"/>
    <n v="0.14000000000000001"/>
    <s v="9:00-18:00"/>
    <s v="9:00-18:00"/>
    <d v="1899-12-30T08:52:48"/>
    <n v="19.940000000000001"/>
    <n v="34"/>
    <s v="EVgo"/>
    <n v="350"/>
    <s v="Type 2, CHAdeMO"/>
    <n v="2015"/>
    <s v="No"/>
    <n v="4.5999999999999996"/>
    <n v="9"/>
    <s v="Quarterly"/>
  </r>
  <r>
    <s v="EVS03214"/>
    <n v="25.331562999999999"/>
    <n v="55.233837999999999"/>
    <s v="4674 Dubai Ave"/>
    <x v="12"/>
    <x v="11"/>
    <x v="3"/>
    <x v="1"/>
    <n v="0.28000000000000003"/>
    <s v="9:00-18:00"/>
    <s v="9:00-18:00"/>
    <d v="1899-12-30T08:52:48"/>
    <n v="16.23"/>
    <n v="72"/>
    <s v="Tesla"/>
    <n v="22"/>
    <s v="Tesla, CHAdeMO"/>
    <n v="2011"/>
    <s v="Yes"/>
    <n v="4.9000000000000004"/>
    <n v="7"/>
    <s v="Annually"/>
  </r>
  <r>
    <s v="EVS03215"/>
    <n v="13.70698"/>
    <n v="100.54947300000001"/>
    <s v="4437 Bangkok Ave"/>
    <x v="4"/>
    <x v="4"/>
    <x v="3"/>
    <x v="1"/>
    <n v="0.18"/>
    <d v="2025-07-24T00:00:00"/>
    <s v="9.00-21.00"/>
    <d v="1900-01-11T00:00:00"/>
    <n v="3.42"/>
    <n v="15"/>
    <s v="Greenlots"/>
    <n v="150"/>
    <s v="CHAdeMO"/>
    <n v="2023"/>
    <s v="Yes"/>
    <n v="3.7"/>
    <n v="7"/>
    <s v="Monthly"/>
  </r>
  <r>
    <s v="EVS03216"/>
    <n v="-23.694982"/>
    <n v="-46.525286999999999"/>
    <s v="7444 SÃ£o Paulo Ave"/>
    <x v="8"/>
    <x v="7"/>
    <x v="4"/>
    <x v="1"/>
    <n v="0.15"/>
    <s v="9:00-18:00"/>
    <s v="9:00-18:00"/>
    <d v="1899-12-30T08:52:48"/>
    <n v="8.2100000000000009"/>
    <n v="17"/>
    <s v="EVgo"/>
    <n v="350"/>
    <s v="CCS, Type 2"/>
    <n v="2018"/>
    <s v="No"/>
    <n v="3.8"/>
    <n v="4"/>
    <s v="Annually"/>
  </r>
  <r>
    <s v="EVS03217"/>
    <n v="25.36468"/>
    <n v="55.289985999999999"/>
    <s v="2058 Dubai Ave"/>
    <x v="12"/>
    <x v="11"/>
    <x v="3"/>
    <x v="1"/>
    <n v="0.16"/>
    <s v="9:00-18:00"/>
    <s v="9:00-18:00"/>
    <d v="1899-12-30T08:52:48"/>
    <n v="15.5"/>
    <n v="21"/>
    <s v="Greenlots"/>
    <n v="22"/>
    <s v="CCS, Type 2"/>
    <n v="2016"/>
    <s v="Yes"/>
    <n v="3.5"/>
    <n v="2"/>
    <s v="Quarterly"/>
  </r>
  <r>
    <s v="EVS03219"/>
    <n v="37.554408000000002"/>
    <n v="127.09391100000001"/>
    <s v="2494 Seoul Ave"/>
    <x v="6"/>
    <x v="6"/>
    <x v="3"/>
    <x v="1"/>
    <n v="0.49"/>
    <s v="9:00-18:00"/>
    <s v="9:00-18:00"/>
    <d v="1899-12-30T08:52:48"/>
    <n v="19.8"/>
    <n v="82"/>
    <s v="Tesla"/>
    <n v="22"/>
    <s v="Type 2, Tesla"/>
    <n v="2021"/>
    <s v="Yes"/>
    <n v="4.5"/>
    <n v="2"/>
    <s v="Annually"/>
  </r>
  <r>
    <s v="EVS03222"/>
    <n v="19.150825999999999"/>
    <n v="72.838779000000002"/>
    <s v="4116 Mumbai Ave"/>
    <x v="13"/>
    <x v="12"/>
    <x v="3"/>
    <x v="1"/>
    <n v="0.39"/>
    <s v="6:00-22:00"/>
    <s v="6:00-22:00"/>
    <d v="1899-12-30T16:04:48"/>
    <n v="3.87"/>
    <n v="76"/>
    <s v="ChargePoint"/>
    <n v="350"/>
    <s v="Tesla, CCS"/>
    <n v="2010"/>
    <s v="Yes"/>
    <n v="4.2"/>
    <n v="10"/>
    <s v="Quarterly"/>
  </r>
  <r>
    <s v="EVS03225"/>
    <n v="-33.833283999999999"/>
    <n v="18.552627999999999"/>
    <s v="9865 Cape Town Ave"/>
    <x v="14"/>
    <x v="13"/>
    <x v="7"/>
    <x v="1"/>
    <n v="0.43"/>
    <d v="2025-07-24T00:00:00"/>
    <s v="9.00-21.00"/>
    <d v="1900-01-11T00:00:00"/>
    <n v="2.46"/>
    <n v="37"/>
    <s v="Greenlots"/>
    <n v="350"/>
    <s v="CCS"/>
    <n v="2019"/>
    <s v="Yes"/>
    <n v="4.5999999999999996"/>
    <n v="4"/>
    <s v="Annually"/>
  </r>
  <r>
    <s v="EVS03228"/>
    <n v="39.857246000000004"/>
    <n v="116.36527"/>
    <s v="6338 Beijing Ave"/>
    <x v="10"/>
    <x v="9"/>
    <x v="3"/>
    <x v="1"/>
    <n v="0.28999999999999998"/>
    <s v="9:00-18:00"/>
    <s v="9:00-18:00"/>
    <d v="1899-12-30T08:52:48"/>
    <n v="3.85"/>
    <n v="39"/>
    <s v="ChargePoint"/>
    <n v="350"/>
    <s v="Tesla"/>
    <n v="2016"/>
    <s v="No"/>
    <n v="4.2"/>
    <n v="2"/>
    <s v="Annually"/>
  </r>
  <r>
    <s v="EVS03229"/>
    <n v="19.461157"/>
    <n v="-99.063282999999998"/>
    <s v="7874 Mexico City Ave"/>
    <x v="17"/>
    <x v="14"/>
    <x v="0"/>
    <x v="1"/>
    <n v="0.28000000000000003"/>
    <s v="9:00-18:00"/>
    <s v="9:00-18:00"/>
    <d v="1899-12-30T08:52:48"/>
    <n v="3.75"/>
    <n v="99"/>
    <s v="Tesla"/>
    <n v="50"/>
    <s v="Type 2"/>
    <n v="2014"/>
    <s v="No"/>
    <n v="3.4"/>
    <n v="6"/>
    <s v="Annually"/>
  </r>
  <r>
    <s v="EVS03230"/>
    <n v="19.013629000000002"/>
    <n v="72.883027999999996"/>
    <s v="8903 Mumbai Ave"/>
    <x v="13"/>
    <x v="12"/>
    <x v="3"/>
    <x v="1"/>
    <n v="0.11"/>
    <s v="6:00-22:00"/>
    <s v="6:00-22:00"/>
    <d v="1899-12-30T16:04:48"/>
    <n v="2.4500000000000002"/>
    <n v="82"/>
    <s v="EVgo"/>
    <n v="22"/>
    <s v="CCS, Type 2"/>
    <n v="2014"/>
    <s v="No"/>
    <n v="4.4000000000000004"/>
    <n v="7"/>
    <s v="Quarterly"/>
  </r>
  <r>
    <s v="EVS03235"/>
    <n v="52.474536000000001"/>
    <n v="13.317308000000001"/>
    <s v="3244 Berlin Ave"/>
    <x v="3"/>
    <x v="3"/>
    <x v="1"/>
    <x v="1"/>
    <n v="0.41"/>
    <d v="2025-07-24T00:00:00"/>
    <s v="9.00-21.00"/>
    <d v="1900-01-11T00:00:00"/>
    <n v="4.6500000000000004"/>
    <n v="39"/>
    <s v="Tesla"/>
    <n v="350"/>
    <s v="Tesla, Type 2"/>
    <n v="2014"/>
    <s v="Yes"/>
    <n v="4.5999999999999996"/>
    <n v="9"/>
    <s v="Monthly"/>
  </r>
  <r>
    <s v="EVS03239"/>
    <n v="37.849015999999999"/>
    <n v="-122.386634"/>
    <s v="3560 San Francisco Ave"/>
    <x v="5"/>
    <x v="5"/>
    <x v="0"/>
    <x v="1"/>
    <n v="0.21"/>
    <s v="6:00-22:00"/>
    <s v="6:00-22:00"/>
    <d v="1899-12-30T16:04:48"/>
    <n v="18.399999999999999"/>
    <n v="95"/>
    <s v="EVgo"/>
    <n v="350"/>
    <s v="CCS, Type 2"/>
    <n v="2012"/>
    <s v="Yes"/>
    <n v="3.3"/>
    <n v="6"/>
    <s v="Monthly"/>
  </r>
  <r>
    <s v="EVS03243"/>
    <n v="13.890256000000001"/>
    <n v="100.40303900000001"/>
    <s v="7762 Bangkok Ave"/>
    <x v="4"/>
    <x v="4"/>
    <x v="3"/>
    <x v="1"/>
    <n v="0.21"/>
    <s v="6:00-22:00"/>
    <s v="6:00-22:00"/>
    <d v="1899-12-30T16:04:48"/>
    <n v="15.16"/>
    <n v="34"/>
    <s v="Greenlots"/>
    <n v="350"/>
    <s v="CCS"/>
    <n v="2012"/>
    <s v="Yes"/>
    <n v="4"/>
    <n v="9"/>
    <s v="Monthly"/>
  </r>
  <r>
    <s v="EVS03253"/>
    <n v="-33.736702000000001"/>
    <n v="18.456897999999999"/>
    <s v="3833 Cape Town Ave"/>
    <x v="14"/>
    <x v="13"/>
    <x v="7"/>
    <x v="1"/>
    <n v="0.48"/>
    <s v="6:00-22:00"/>
    <s v="6:00-22:00"/>
    <d v="1899-12-30T16:04:48"/>
    <n v="14.6"/>
    <n v="13"/>
    <s v="Tesla"/>
    <n v="150"/>
    <s v="Type 2, Tesla"/>
    <n v="2021"/>
    <s v="No"/>
    <n v="3.4"/>
    <n v="7"/>
    <s v="Annually"/>
  </r>
  <r>
    <s v="EVS03254"/>
    <n v="34.022799999999997"/>
    <n v="-118.29706299999999"/>
    <s v="6285 Los Angeles Ave"/>
    <x v="16"/>
    <x v="5"/>
    <x v="0"/>
    <x v="1"/>
    <n v="0.27"/>
    <s v="9:00-18:00"/>
    <s v="9:00-18:00"/>
    <d v="1899-12-30T08:52:48"/>
    <n v="9.0500000000000007"/>
    <n v="37"/>
    <s v="ChargePoint"/>
    <n v="50"/>
    <s v="Type 2, CCS"/>
    <n v="2010"/>
    <s v="Yes"/>
    <n v="3.2"/>
    <n v="8"/>
    <s v="Annually"/>
  </r>
  <r>
    <s v="EVS03259"/>
    <n v="37.701537000000002"/>
    <n v="-122.446175"/>
    <s v="1689 San Francisco Ave"/>
    <x v="5"/>
    <x v="5"/>
    <x v="0"/>
    <x v="1"/>
    <n v="0.16"/>
    <d v="2025-07-24T00:00:00"/>
    <s v="9.00-21.00"/>
    <d v="1900-01-11T00:00:00"/>
    <n v="9.2799999999999994"/>
    <n v="87"/>
    <s v="Ionity"/>
    <n v="350"/>
    <s v="Tesla, CCS"/>
    <n v="2019"/>
    <s v="No"/>
    <n v="3.7"/>
    <n v="4"/>
    <s v="Quarterly"/>
  </r>
  <r>
    <s v="EVS03261"/>
    <n v="44.431795000000001"/>
    <n v="70.865133"/>
    <s v="2383 Random Rd"/>
    <x v="2"/>
    <x v="2"/>
    <x v="2"/>
    <x v="1"/>
    <n v="0.19"/>
    <s v="6:00-22:00"/>
    <s v="6:00-22:00"/>
    <d v="1899-12-30T16:04:48"/>
    <n v="2.89"/>
    <n v="43"/>
    <s v="Greenlots"/>
    <n v="50"/>
    <s v="CHAdeMO"/>
    <n v="2023"/>
    <s v="Yes"/>
    <n v="3.7"/>
    <n v="4"/>
    <s v="Annually"/>
  </r>
  <r>
    <s v="EVS03265"/>
    <n v="-33.781820000000003"/>
    <n v="151.31632999999999"/>
    <s v="6702 Sydney Ave"/>
    <x v="9"/>
    <x v="8"/>
    <x v="5"/>
    <x v="1"/>
    <n v="0.1"/>
    <d v="2025-07-24T00:00:00"/>
    <s v="9.00-21.00"/>
    <d v="1900-01-11T00:00:00"/>
    <n v="12.23"/>
    <n v="86"/>
    <s v="ChargePoint"/>
    <n v="22"/>
    <s v="CCS, Type 2"/>
    <n v="2017"/>
    <s v="Yes"/>
    <n v="3.6"/>
    <n v="8"/>
    <s v="Monthly"/>
  </r>
  <r>
    <s v="EVS03269"/>
    <n v="43.607311000000003"/>
    <n v="-79.455133000000004"/>
    <s v="6203 Toronto Ave"/>
    <x v="0"/>
    <x v="0"/>
    <x v="0"/>
    <x v="1"/>
    <n v="0.25"/>
    <s v="9:00-18:00"/>
    <s v="9:00-18:00"/>
    <d v="1899-12-30T08:52:48"/>
    <n v="13.39"/>
    <n v="53"/>
    <s v="Greenlots"/>
    <n v="50"/>
    <s v="CHAdeMO, CCS"/>
    <n v="2013"/>
    <s v="No"/>
    <n v="4.8"/>
    <n v="6"/>
    <s v="Quarterly"/>
  </r>
  <r>
    <s v="EVS03275"/>
    <n v="-33.860954999999997"/>
    <n v="18.420612999999999"/>
    <s v="5981 Cape Town Ave"/>
    <x v="14"/>
    <x v="13"/>
    <x v="7"/>
    <x v="1"/>
    <n v="0.12"/>
    <s v="6:00-22:00"/>
    <s v="6:00-22:00"/>
    <d v="1899-12-30T16:04:48"/>
    <n v="15.83"/>
    <n v="13"/>
    <s v="Tesla"/>
    <n v="22"/>
    <s v="Tesla"/>
    <n v="2016"/>
    <s v="Yes"/>
    <n v="3.3"/>
    <n v="1"/>
    <s v="Annually"/>
  </r>
  <r>
    <s v="EVS03278"/>
    <n v="18.987396"/>
    <n v="72.980146000000005"/>
    <s v="6850 Mumbai Ave"/>
    <x v="13"/>
    <x v="12"/>
    <x v="3"/>
    <x v="1"/>
    <n v="0.13"/>
    <d v="2025-07-24T00:00:00"/>
    <s v="9.00-21.00"/>
    <d v="1900-01-11T00:00:00"/>
    <n v="17.79"/>
    <n v="72"/>
    <s v="Ionity"/>
    <n v="50"/>
    <s v="Tesla"/>
    <n v="2015"/>
    <s v="Yes"/>
    <n v="3.5"/>
    <n v="2"/>
    <s v="Monthly"/>
  </r>
  <r>
    <s v="EVS03279"/>
    <n v="-23.607657"/>
    <n v="-46.645325999999997"/>
    <s v="8742 SÃ£o Paulo Ave"/>
    <x v="8"/>
    <x v="7"/>
    <x v="4"/>
    <x v="1"/>
    <n v="0.28999999999999998"/>
    <d v="2025-07-24T00:00:00"/>
    <s v="9.00-21.00"/>
    <d v="1900-01-11T00:00:00"/>
    <n v="3.62"/>
    <n v="38"/>
    <s v="Tesla"/>
    <n v="150"/>
    <s v="CHAdeMO, Tesla"/>
    <n v="2010"/>
    <s v="No"/>
    <n v="3.2"/>
    <n v="7"/>
    <s v="Annually"/>
  </r>
  <r>
    <s v="EVS03281"/>
    <n v="30.242000000000001"/>
    <n v="-114.97534400000001"/>
    <s v="9432 Random Rd"/>
    <x v="2"/>
    <x v="2"/>
    <x v="2"/>
    <x v="1"/>
    <n v="0.16"/>
    <s v="6:00-22:00"/>
    <s v="6:00-22:00"/>
    <d v="1899-12-30T16:04:48"/>
    <n v="14.03"/>
    <n v="10"/>
    <s v="ChargePoint"/>
    <n v="350"/>
    <s v="Type 2"/>
    <n v="2011"/>
    <s v="No"/>
    <n v="3.4"/>
    <n v="5"/>
    <s v="Quarterly"/>
  </r>
  <r>
    <s v="EVS03282"/>
    <n v="-33.755510999999998"/>
    <n v="18.569883999999998"/>
    <s v="9436 Cape Town Ave"/>
    <x v="14"/>
    <x v="13"/>
    <x v="7"/>
    <x v="1"/>
    <n v="0.12"/>
    <s v="6:00-22:00"/>
    <s v="6:00-22:00"/>
    <d v="1899-12-30T16:04:48"/>
    <n v="16.07"/>
    <n v="64"/>
    <s v="Tesla"/>
    <n v="50"/>
    <s v="Type 2"/>
    <n v="2018"/>
    <s v="No"/>
    <n v="5"/>
    <n v="1"/>
    <s v="Annually"/>
  </r>
  <r>
    <s v="EVS03283"/>
    <n v="55.854492"/>
    <n v="37.633685999999997"/>
    <s v="8087 Moscow Ave"/>
    <x v="1"/>
    <x v="1"/>
    <x v="1"/>
    <x v="1"/>
    <n v="0.17"/>
    <s v="6:00-22:00"/>
    <s v="6:00-22:00"/>
    <d v="1899-12-30T16:04:48"/>
    <n v="8.57"/>
    <n v="89"/>
    <s v="Greenlots"/>
    <n v="22"/>
    <s v="CHAdeMO, Tesla"/>
    <n v="2016"/>
    <s v="Yes"/>
    <n v="4.5"/>
    <n v="7"/>
    <s v="Quarterly"/>
  </r>
  <r>
    <s v="EVS03284"/>
    <n v="52.482056999999998"/>
    <n v="13.371703999999999"/>
    <s v="6887 Berlin Ave"/>
    <x v="3"/>
    <x v="3"/>
    <x v="1"/>
    <x v="1"/>
    <n v="0.34"/>
    <d v="2025-07-24T00:00:00"/>
    <s v="9.00-21.00"/>
    <d v="1900-01-11T00:00:00"/>
    <n v="13.93"/>
    <n v="91"/>
    <s v="ChargePoint"/>
    <n v="22"/>
    <s v="CCS, Type 2"/>
    <n v="2022"/>
    <s v="Yes"/>
    <n v="3.3"/>
    <n v="4"/>
    <s v="Monthly"/>
  </r>
  <r>
    <s v="EVS03285"/>
    <n v="19.417197000000002"/>
    <n v="-99.005679000000001"/>
    <s v="3403 Mexico City Ave"/>
    <x v="17"/>
    <x v="14"/>
    <x v="0"/>
    <x v="1"/>
    <n v="0.43"/>
    <d v="2025-07-24T00:00:00"/>
    <s v="9.00-21.00"/>
    <d v="1900-01-11T00:00:00"/>
    <n v="19.87"/>
    <n v="95"/>
    <s v="ChargePoint"/>
    <n v="350"/>
    <s v="Type 2, Tesla"/>
    <n v="2010"/>
    <s v="No"/>
    <n v="3.8"/>
    <n v="1"/>
    <s v="Annually"/>
  </r>
  <r>
    <s v="EVS03286"/>
    <n v="41.956294"/>
    <n v="-87.707761000000005"/>
    <s v="9342 Chicago Ave"/>
    <x v="7"/>
    <x v="5"/>
    <x v="0"/>
    <x v="1"/>
    <n v="0.41"/>
    <s v="6:00-22:00"/>
    <s v="6:00-22:00"/>
    <d v="1899-12-30T16:04:48"/>
    <n v="8.51"/>
    <n v="61"/>
    <s v="ChargePoint"/>
    <n v="50"/>
    <s v="Type 2, CHAdeMO"/>
    <n v="2016"/>
    <s v="No"/>
    <n v="4.0999999999999996"/>
    <n v="1"/>
    <s v="Quarterly"/>
  </r>
  <r>
    <s v="EVS03288"/>
    <n v="34.020156999999998"/>
    <n v="-118.33430199999999"/>
    <s v="5761 Los Angeles Ave"/>
    <x v="16"/>
    <x v="5"/>
    <x v="0"/>
    <x v="1"/>
    <n v="0.19"/>
    <s v="9:00-18:00"/>
    <s v="9:00-18:00"/>
    <d v="1899-12-30T08:52:48"/>
    <n v="4.59"/>
    <n v="53"/>
    <s v="Greenlots"/>
    <n v="50"/>
    <s v="CCS, CHAdeMO"/>
    <n v="2020"/>
    <s v="No"/>
    <n v="4.9000000000000004"/>
    <n v="5"/>
    <s v="Quarterly"/>
  </r>
  <r>
    <s v="EVS03289"/>
    <n v="-33.834614999999999"/>
    <n v="18.574221999999999"/>
    <s v="7342 Cape Town Ave"/>
    <x v="14"/>
    <x v="13"/>
    <x v="7"/>
    <x v="1"/>
    <n v="0.26"/>
    <s v="9:00-18:00"/>
    <s v="9:00-18:00"/>
    <d v="1899-12-30T08:52:48"/>
    <n v="7.45"/>
    <n v="81"/>
    <s v="Ionity"/>
    <n v="22"/>
    <s v="CCS"/>
    <n v="2021"/>
    <s v="Yes"/>
    <n v="4.9000000000000004"/>
    <n v="6"/>
    <s v="Quarterly"/>
  </r>
  <r>
    <s v="EVS03290"/>
    <n v="13.768321"/>
    <n v="100.408749"/>
    <s v="3543 Bangkok Ave"/>
    <x v="4"/>
    <x v="4"/>
    <x v="3"/>
    <x v="1"/>
    <n v="0.1"/>
    <d v="2025-07-24T00:00:00"/>
    <s v="9.00-21.00"/>
    <d v="1900-01-11T00:00:00"/>
    <n v="5.19"/>
    <n v="96"/>
    <s v="EVgo"/>
    <n v="22"/>
    <s v="CHAdeMO, Tesla"/>
    <n v="2010"/>
    <s v="No"/>
    <n v="4.5999999999999996"/>
    <n v="2"/>
    <s v="Annually"/>
  </r>
  <r>
    <s v="EVS03298"/>
    <n v="19.095466999999999"/>
    <n v="72.908946999999998"/>
    <s v="1034 Mumbai Ave"/>
    <x v="13"/>
    <x v="12"/>
    <x v="3"/>
    <x v="1"/>
    <n v="0.2"/>
    <s v="9:00-18:00"/>
    <s v="9:00-18:00"/>
    <d v="1899-12-30T08:52:48"/>
    <n v="14.54"/>
    <n v="44"/>
    <s v="Greenlots"/>
    <n v="50"/>
    <s v="CCS, Tesla"/>
    <n v="2019"/>
    <s v="Yes"/>
    <n v="4.4000000000000004"/>
    <n v="10"/>
    <s v="Annually"/>
  </r>
  <r>
    <s v="EVS03304"/>
    <n v="-33.762058000000003"/>
    <n v="151.36868000000001"/>
    <s v="412 Sydney Ave"/>
    <x v="9"/>
    <x v="8"/>
    <x v="5"/>
    <x v="1"/>
    <n v="0.15"/>
    <s v="9:00-18:00"/>
    <s v="9:00-18:00"/>
    <d v="1899-12-30T08:52:48"/>
    <n v="6.83"/>
    <n v="77"/>
    <s v="Greenlots"/>
    <n v="150"/>
    <s v="CHAdeMO, CCS"/>
    <n v="2021"/>
    <s v="No"/>
    <n v="4.4000000000000004"/>
    <n v="4"/>
    <s v="Quarterly"/>
  </r>
  <r>
    <s v="EVS03306"/>
    <n v="37.73601"/>
    <n v="-122.41791000000001"/>
    <s v="79 San Francisco Ave"/>
    <x v="5"/>
    <x v="5"/>
    <x v="0"/>
    <x v="1"/>
    <n v="0.31"/>
    <s v="9:00-18:00"/>
    <s v="9:00-18:00"/>
    <d v="1899-12-30T08:52:48"/>
    <n v="9.4600000000000009"/>
    <n v="40"/>
    <s v="Greenlots"/>
    <n v="50"/>
    <s v="CCS"/>
    <n v="2023"/>
    <s v="No"/>
    <n v="3.4"/>
    <n v="8"/>
    <s v="Quarterly"/>
  </r>
  <r>
    <s v="EVS03309"/>
    <n v="55.782339999999998"/>
    <n v="37.662450999999997"/>
    <s v="3000 Moscow Ave"/>
    <x v="1"/>
    <x v="1"/>
    <x v="1"/>
    <x v="1"/>
    <n v="0.22"/>
    <s v="6:00-22:00"/>
    <s v="6:00-22:00"/>
    <d v="1899-12-30T16:04:48"/>
    <n v="7.92"/>
    <n v="37"/>
    <s v="Ionity"/>
    <n v="150"/>
    <s v="CCS"/>
    <n v="2013"/>
    <s v="Yes"/>
    <n v="4.2"/>
    <n v="2"/>
    <s v="Quarterly"/>
  </r>
  <r>
    <s v="EVS03311"/>
    <n v="79.183684"/>
    <n v="132.56729000000001"/>
    <s v="5389 Random Rd"/>
    <x v="19"/>
    <x v="2"/>
    <x v="2"/>
    <x v="1"/>
    <n v="0.37"/>
    <s v="6:00-22:00"/>
    <s v="6:00-22:00"/>
    <d v="1899-12-30T16:04:48"/>
    <n v="12.17"/>
    <n v="35"/>
    <s v="Greenlots"/>
    <n v="350"/>
    <s v="Type 2, Tesla"/>
    <n v="2023"/>
    <s v="No"/>
    <n v="3.9"/>
    <n v="3"/>
    <s v="Annually"/>
  </r>
  <r>
    <s v="EVS03315"/>
    <n v="41.940072000000001"/>
    <n v="-87.708799999999997"/>
    <s v="8141 Chicago Ave"/>
    <x v="7"/>
    <x v="5"/>
    <x v="0"/>
    <x v="1"/>
    <n v="0.21"/>
    <s v="6:00-22:00"/>
    <s v="6:00-22:00"/>
    <d v="1899-12-30T16:04:48"/>
    <n v="3.52"/>
    <n v="64"/>
    <s v="Greenlots"/>
    <n v="50"/>
    <s v="CHAdeMO, CCS"/>
    <n v="2016"/>
    <s v="Yes"/>
    <n v="3"/>
    <n v="9"/>
    <s v="Quarterly"/>
  </r>
  <r>
    <s v="EVS03318"/>
    <n v="18.914259999999999"/>
    <n v="72.926162000000005"/>
    <s v="6736 Mumbai Ave"/>
    <x v="13"/>
    <x v="12"/>
    <x v="3"/>
    <x v="1"/>
    <n v="0.38"/>
    <s v="9:00-18:00"/>
    <s v="9:00-18:00"/>
    <d v="1899-12-30T08:52:48"/>
    <n v="2.71"/>
    <n v="36"/>
    <s v="EVgo"/>
    <n v="22"/>
    <s v="CHAdeMO, Type 2"/>
    <n v="2019"/>
    <s v="Yes"/>
    <n v="3.9"/>
    <n v="5"/>
    <s v="Annually"/>
  </r>
  <r>
    <s v="EVS03320"/>
    <n v="19.168316000000001"/>
    <n v="72.952901999999995"/>
    <s v="7881 Mumbai Ave"/>
    <x v="13"/>
    <x v="12"/>
    <x v="3"/>
    <x v="1"/>
    <n v="0.31"/>
    <d v="2025-07-24T00:00:00"/>
    <s v="9.00-21.00"/>
    <d v="1900-01-11T00:00:00"/>
    <n v="2.8"/>
    <n v="84"/>
    <s v="Greenlots"/>
    <n v="350"/>
    <s v="CHAdeMO"/>
    <n v="2019"/>
    <s v="No"/>
    <n v="3.9"/>
    <n v="9"/>
    <s v="Monthly"/>
  </r>
  <r>
    <s v="EVS03324"/>
    <n v="37.522677000000002"/>
    <n v="126.980215"/>
    <s v="1588 Seoul Ave"/>
    <x v="6"/>
    <x v="6"/>
    <x v="3"/>
    <x v="1"/>
    <n v="0.31"/>
    <s v="9:00-18:00"/>
    <s v="9:00-18:00"/>
    <d v="1899-12-30T08:52:48"/>
    <n v="14.48"/>
    <n v="41"/>
    <s v="Ionity"/>
    <n v="350"/>
    <s v="CCS"/>
    <n v="2020"/>
    <s v="Yes"/>
    <n v="3.1"/>
    <n v="2"/>
    <s v="Annually"/>
  </r>
  <r>
    <s v="EVS03328"/>
    <n v="25.355384000000001"/>
    <n v="55.312167000000002"/>
    <s v="9158 Dubai Ave"/>
    <x v="12"/>
    <x v="11"/>
    <x v="3"/>
    <x v="1"/>
    <n v="0.49"/>
    <s v="6:00-22:00"/>
    <s v="6:00-22:00"/>
    <d v="1899-12-30T16:04:48"/>
    <n v="10.87"/>
    <n v="93"/>
    <s v="Greenlots"/>
    <n v="22"/>
    <s v="CHAdeMO"/>
    <n v="2015"/>
    <s v="Yes"/>
    <n v="4"/>
    <n v="5"/>
    <s v="Monthly"/>
  </r>
  <r>
    <s v="EVS03329"/>
    <n v="-33.821457000000002"/>
    <n v="151.30891600000001"/>
    <s v="2332 Sydney Ave"/>
    <x v="9"/>
    <x v="8"/>
    <x v="5"/>
    <x v="1"/>
    <n v="0.44"/>
    <s v="9:00-18:00"/>
    <s v="9:00-18:00"/>
    <d v="1899-12-30T08:52:48"/>
    <n v="14.2"/>
    <n v="31"/>
    <s v="Ionity"/>
    <n v="350"/>
    <s v="CCS"/>
    <n v="2023"/>
    <s v="Yes"/>
    <n v="3.5"/>
    <n v="1"/>
    <s v="Annually"/>
  </r>
  <r>
    <s v="EVS03334"/>
    <n v="-33.755977000000001"/>
    <n v="151.24373399999999"/>
    <s v="7412 Sydney Ave"/>
    <x v="9"/>
    <x v="8"/>
    <x v="5"/>
    <x v="1"/>
    <n v="0.26"/>
    <d v="2025-07-24T00:00:00"/>
    <s v="9.00-21.00"/>
    <d v="1900-01-11T00:00:00"/>
    <n v="13.47"/>
    <n v="10"/>
    <s v="Tesla"/>
    <n v="150"/>
    <s v="CCS"/>
    <n v="2011"/>
    <s v="No"/>
    <n v="4.9000000000000004"/>
    <n v="8"/>
    <s v="Quarterly"/>
  </r>
  <r>
    <s v="EVS03336"/>
    <n v="34.169108000000001"/>
    <n v="-118.290837"/>
    <s v="6646 Los Angeles Ave"/>
    <x v="16"/>
    <x v="5"/>
    <x v="0"/>
    <x v="1"/>
    <n v="0.49"/>
    <d v="2025-07-24T00:00:00"/>
    <s v="9.00-21.00"/>
    <d v="1900-01-11T00:00:00"/>
    <n v="12.04"/>
    <n v="36"/>
    <s v="EVgo"/>
    <n v="50"/>
    <s v="CCS"/>
    <n v="2018"/>
    <s v="Yes"/>
    <n v="4"/>
    <n v="10"/>
    <s v="Quarterly"/>
  </r>
  <r>
    <s v="EVS03337"/>
    <n v="25.281265000000001"/>
    <n v="55.208302000000003"/>
    <s v="923 Dubai Ave"/>
    <x v="12"/>
    <x v="11"/>
    <x v="3"/>
    <x v="1"/>
    <n v="0.45"/>
    <s v="9:00-18:00"/>
    <s v="9:00-18:00"/>
    <d v="1899-12-30T08:52:48"/>
    <n v="0.74"/>
    <n v="80"/>
    <s v="Greenlots"/>
    <n v="350"/>
    <s v="Type 2, Tesla"/>
    <n v="2017"/>
    <s v="No"/>
    <n v="4.9000000000000004"/>
    <n v="1"/>
    <s v="Monthly"/>
  </r>
  <r>
    <s v="EVS03340"/>
    <n v="43.612893"/>
    <n v="-79.465121999999994"/>
    <s v="1260 Toronto Ave"/>
    <x v="0"/>
    <x v="0"/>
    <x v="0"/>
    <x v="1"/>
    <n v="0.31"/>
    <s v="6:00-22:00"/>
    <s v="6:00-22:00"/>
    <d v="1899-12-30T16:04:48"/>
    <n v="12.63"/>
    <n v="75"/>
    <s v="ChargePoint"/>
    <n v="150"/>
    <s v="CHAdeMO"/>
    <n v="2022"/>
    <s v="Yes"/>
    <n v="4.8"/>
    <n v="3"/>
    <s v="Quarterly"/>
  </r>
  <r>
    <s v="EVS03344"/>
    <n v="37.569186999999999"/>
    <n v="126.97746600000001"/>
    <s v="2497 Seoul Ave"/>
    <x v="6"/>
    <x v="6"/>
    <x v="3"/>
    <x v="1"/>
    <n v="0.38"/>
    <s v="9:00-18:00"/>
    <s v="9:00-18:00"/>
    <d v="1899-12-30T08:52:48"/>
    <n v="19.760000000000002"/>
    <n v="42"/>
    <s v="Greenlots"/>
    <n v="22"/>
    <s v="Type 2"/>
    <n v="2014"/>
    <s v="No"/>
    <n v="4.4000000000000004"/>
    <n v="9"/>
    <s v="Monthly"/>
  </r>
  <r>
    <s v="EVS03345"/>
    <n v="39.825355999999999"/>
    <n v="116.21868499999999"/>
    <s v="539 Beijing Ave"/>
    <x v="10"/>
    <x v="9"/>
    <x v="3"/>
    <x v="1"/>
    <n v="0.5"/>
    <d v="2025-07-24T00:00:00"/>
    <s v="9.00-21.00"/>
    <d v="1900-01-11T00:00:00"/>
    <n v="4.3899999999999997"/>
    <n v="75"/>
    <s v="EVgo"/>
    <n v="50"/>
    <s v="CHAdeMO"/>
    <n v="2017"/>
    <s v="Yes"/>
    <n v="4.5"/>
    <n v="3"/>
    <s v="Annually"/>
  </r>
  <r>
    <s v="EVS03346"/>
    <n v="37.679658000000003"/>
    <n v="126.91322"/>
    <s v="6464 Seoul Ave"/>
    <x v="6"/>
    <x v="6"/>
    <x v="3"/>
    <x v="1"/>
    <n v="0.3"/>
    <s v="9:00-18:00"/>
    <s v="9:00-18:00"/>
    <d v="1899-12-30T08:52:48"/>
    <n v="11.02"/>
    <n v="26"/>
    <s v="Tesla"/>
    <n v="350"/>
    <s v="Type 2"/>
    <n v="2020"/>
    <s v="No"/>
    <n v="4.8"/>
    <n v="10"/>
    <s v="Annually"/>
  </r>
  <r>
    <s v="EVS03349"/>
    <n v="13.792141000000001"/>
    <n v="100.424648"/>
    <s v="8930 Bangkok Ave"/>
    <x v="4"/>
    <x v="4"/>
    <x v="3"/>
    <x v="1"/>
    <n v="0.22"/>
    <s v="9:00-18:00"/>
    <s v="9:00-18:00"/>
    <d v="1899-12-30T08:52:48"/>
    <n v="11.41"/>
    <n v="20"/>
    <s v="EVgo"/>
    <n v="350"/>
    <s v="CHAdeMO, Type 2"/>
    <n v="2012"/>
    <s v="No"/>
    <n v="4.7"/>
    <n v="9"/>
    <s v="Annually"/>
  </r>
  <r>
    <s v="EVS03351"/>
    <n v="-63.528252000000002"/>
    <n v="-160.70191299999999"/>
    <s v="4562 Random Rd"/>
    <x v="11"/>
    <x v="10"/>
    <x v="6"/>
    <x v="1"/>
    <n v="0.21"/>
    <d v="2025-07-24T00:00:00"/>
    <s v="9.00-21.00"/>
    <d v="1900-01-11T00:00:00"/>
    <n v="7.94"/>
    <n v="79"/>
    <s v="ChargePoint"/>
    <n v="50"/>
    <s v="CHAdeMO, Type 2"/>
    <n v="2012"/>
    <s v="Yes"/>
    <n v="4.9000000000000004"/>
    <n v="6"/>
    <s v="Monthly"/>
  </r>
  <r>
    <s v="EVS03352"/>
    <n v="37.638272000000001"/>
    <n v="127.09768800000001"/>
    <s v="9004 Seoul Ave"/>
    <x v="6"/>
    <x v="6"/>
    <x v="3"/>
    <x v="1"/>
    <n v="0.48"/>
    <s v="9:00-18:00"/>
    <s v="9:00-18:00"/>
    <d v="1899-12-30T08:52:48"/>
    <n v="13.26"/>
    <n v="100"/>
    <s v="ChargePoint"/>
    <n v="350"/>
    <s v="Tesla"/>
    <n v="2016"/>
    <s v="No"/>
    <n v="4.8"/>
    <n v="1"/>
    <s v="Monthly"/>
  </r>
  <r>
    <s v="EVS03353"/>
    <n v="-23.580511999999999"/>
    <n v="-46.546140000000001"/>
    <s v="7235 SÃ£o Paulo Ave"/>
    <x v="8"/>
    <x v="7"/>
    <x v="4"/>
    <x v="1"/>
    <n v="0.23"/>
    <d v="2025-07-24T00:00:00"/>
    <s v="9.00-21.00"/>
    <d v="1900-01-11T00:00:00"/>
    <n v="10.36"/>
    <n v="94"/>
    <s v="Greenlots"/>
    <n v="350"/>
    <s v="Tesla"/>
    <n v="2012"/>
    <s v="Yes"/>
    <n v="3.6"/>
    <n v="1"/>
    <s v="Annually"/>
  </r>
  <r>
    <s v="EVS03355"/>
    <n v="37.569366000000002"/>
    <n v="126.975256"/>
    <s v="597 Seoul Ave"/>
    <x v="6"/>
    <x v="6"/>
    <x v="3"/>
    <x v="1"/>
    <n v="0.46"/>
    <d v="2025-07-24T00:00:00"/>
    <s v="9.00-21.00"/>
    <d v="1900-01-11T00:00:00"/>
    <n v="16.27"/>
    <n v="60"/>
    <s v="EVgo"/>
    <n v="350"/>
    <s v="CCS"/>
    <n v="2019"/>
    <s v="Yes"/>
    <n v="3.4"/>
    <n v="2"/>
    <s v="Monthly"/>
  </r>
  <r>
    <s v="EVS03360"/>
    <n v="19.585076000000001"/>
    <n v="-99.017427999999995"/>
    <s v="6050 Mexico City Ave"/>
    <x v="17"/>
    <x v="14"/>
    <x v="0"/>
    <x v="1"/>
    <n v="0.23"/>
    <d v="2025-07-24T00:00:00"/>
    <s v="9.00-21.00"/>
    <d v="1900-01-11T00:00:00"/>
    <n v="9.44"/>
    <n v="78"/>
    <s v="Ionity"/>
    <n v="50"/>
    <s v="Tesla, Type 2"/>
    <n v="2011"/>
    <s v="No"/>
    <n v="4.4000000000000004"/>
    <n v="8"/>
    <s v="Annually"/>
  </r>
  <r>
    <s v="EVS03364"/>
    <n v="19.559349000000001"/>
    <n v="-99.124151999999995"/>
    <s v="8418 Mexico City Ave"/>
    <x v="17"/>
    <x v="14"/>
    <x v="0"/>
    <x v="1"/>
    <n v="0.3"/>
    <d v="2025-07-24T00:00:00"/>
    <s v="9.00-21.00"/>
    <d v="1900-01-11T00:00:00"/>
    <n v="14.48"/>
    <n v="79"/>
    <s v="EVgo"/>
    <n v="50"/>
    <s v="CHAdeMO, Type 2"/>
    <n v="2015"/>
    <s v="Yes"/>
    <n v="3.8"/>
    <n v="9"/>
    <s v="Monthly"/>
  </r>
  <r>
    <s v="EVS03375"/>
    <n v="55.832687"/>
    <n v="37.561065999999997"/>
    <s v="2172 Moscow Ave"/>
    <x v="1"/>
    <x v="1"/>
    <x v="1"/>
    <x v="1"/>
    <n v="0.47"/>
    <s v="6:00-22:00"/>
    <s v="6:00-22:00"/>
    <d v="1899-12-30T16:04:48"/>
    <n v="8.0299999999999994"/>
    <n v="40"/>
    <s v="Greenlots"/>
    <n v="22"/>
    <s v="CCS, Tesla"/>
    <n v="2023"/>
    <s v="Yes"/>
    <n v="4"/>
    <n v="1"/>
    <s v="Annually"/>
  </r>
  <r>
    <s v="EVS03377"/>
    <n v="39.895761999999998"/>
    <n v="116.44934600000001"/>
    <s v="1911 Beijing Ave"/>
    <x v="10"/>
    <x v="9"/>
    <x v="3"/>
    <x v="1"/>
    <n v="0.11"/>
    <d v="2025-07-24T00:00:00"/>
    <s v="9.00-21.00"/>
    <d v="1900-01-11T00:00:00"/>
    <n v="15.87"/>
    <n v="34"/>
    <s v="ChargePoint"/>
    <n v="22"/>
    <s v="CCS, Tesla"/>
    <n v="2022"/>
    <s v="No"/>
    <n v="5"/>
    <n v="8"/>
    <s v="Monthly"/>
  </r>
  <r>
    <s v="EVS03378"/>
    <n v="52.550389000000003"/>
    <n v="13.485870999999999"/>
    <s v="6665 Berlin Ave"/>
    <x v="3"/>
    <x v="3"/>
    <x v="1"/>
    <x v="1"/>
    <n v="0.22"/>
    <d v="2025-07-24T00:00:00"/>
    <s v="9.00-21.00"/>
    <d v="1900-01-11T00:00:00"/>
    <n v="1.75"/>
    <n v="45"/>
    <s v="ChargePoint"/>
    <n v="150"/>
    <s v="Tesla"/>
    <n v="2023"/>
    <s v="No"/>
    <n v="3.1"/>
    <n v="4"/>
    <s v="Annually"/>
  </r>
  <r>
    <s v="EVS03381"/>
    <n v="39.251807999999997"/>
    <n v="-157.67056299999999"/>
    <s v="6911 Random Rd"/>
    <x v="11"/>
    <x v="10"/>
    <x v="6"/>
    <x v="1"/>
    <n v="0.37"/>
    <s v="9:00-18:00"/>
    <s v="9:00-18:00"/>
    <d v="1899-12-30T08:52:48"/>
    <n v="15.98"/>
    <n v="95"/>
    <s v="Ionity"/>
    <n v="150"/>
    <s v="Type 2"/>
    <n v="2011"/>
    <s v="Yes"/>
    <n v="3.6"/>
    <n v="3"/>
    <s v="Annually"/>
  </r>
  <r>
    <s v="EVS03382"/>
    <n v="19.448636"/>
    <n v="-99.148477"/>
    <s v="2619 Mexico City Ave"/>
    <x v="17"/>
    <x v="14"/>
    <x v="0"/>
    <x v="1"/>
    <n v="0.18"/>
    <s v="9:00-18:00"/>
    <s v="9:00-18:00"/>
    <d v="1899-12-30T08:52:48"/>
    <n v="1.86"/>
    <n v="97"/>
    <s v="Greenlots"/>
    <n v="22"/>
    <s v="Type 2"/>
    <n v="2021"/>
    <s v="Yes"/>
    <n v="3.2"/>
    <n v="6"/>
    <s v="Monthly"/>
  </r>
  <r>
    <s v="EVS03387"/>
    <n v="37.890835000000003"/>
    <n v="-122.40380500000001"/>
    <s v="7545 San Francisco Ave"/>
    <x v="5"/>
    <x v="5"/>
    <x v="0"/>
    <x v="1"/>
    <n v="0.28000000000000003"/>
    <d v="2025-07-24T00:00:00"/>
    <s v="9.00-21.00"/>
    <d v="1900-01-11T00:00:00"/>
    <n v="9.39"/>
    <n v="48"/>
    <s v="ChargePoint"/>
    <n v="150"/>
    <s v="CCS, Tesla"/>
    <n v="2015"/>
    <s v="No"/>
    <n v="3.9"/>
    <n v="7"/>
    <s v="Annually"/>
  </r>
  <r>
    <s v="EVS03388"/>
    <n v="-23.597270000000002"/>
    <n v="-46.694606"/>
    <s v="2678 SÃ£o Paulo Ave"/>
    <x v="8"/>
    <x v="7"/>
    <x v="4"/>
    <x v="1"/>
    <n v="0.3"/>
    <d v="2025-07-24T00:00:00"/>
    <s v="9.00-21.00"/>
    <d v="1900-01-11T00:00:00"/>
    <n v="9.34"/>
    <n v="96"/>
    <s v="EVgo"/>
    <n v="350"/>
    <s v="Type 2, CCS"/>
    <n v="2012"/>
    <s v="No"/>
    <n v="3.7"/>
    <n v="10"/>
    <s v="Monthly"/>
  </r>
  <r>
    <s v="EVS03394"/>
    <n v="39.938878000000003"/>
    <n v="116.46510499999999"/>
    <s v="7885 Beijing Ave"/>
    <x v="10"/>
    <x v="9"/>
    <x v="3"/>
    <x v="1"/>
    <n v="0.13"/>
    <s v="6:00-22:00"/>
    <s v="6:00-22:00"/>
    <d v="1899-12-30T16:04:48"/>
    <n v="5.42"/>
    <n v="49"/>
    <s v="Greenlots"/>
    <n v="22"/>
    <s v="Tesla, Type 2"/>
    <n v="2015"/>
    <s v="Yes"/>
    <n v="3.1"/>
    <n v="3"/>
    <s v="Monthly"/>
  </r>
  <r>
    <s v="EVS03397"/>
    <n v="25.246126"/>
    <n v="55.398542999999997"/>
    <s v="3597 Dubai Ave"/>
    <x v="12"/>
    <x v="11"/>
    <x v="3"/>
    <x v="1"/>
    <n v="0.19"/>
    <d v="2025-07-24T00:00:00"/>
    <s v="9.00-21.00"/>
    <d v="1900-01-11T00:00:00"/>
    <n v="16.89"/>
    <n v="14"/>
    <s v="Ionity"/>
    <n v="22"/>
    <s v="CHAdeMO"/>
    <n v="2014"/>
    <s v="No"/>
    <n v="3.2"/>
    <n v="2"/>
    <s v="Quarterly"/>
  </r>
  <r>
    <s v="EVS03398"/>
    <n v="19.455586"/>
    <n v="-99.184915000000004"/>
    <s v="7790 Mexico City Ave"/>
    <x v="17"/>
    <x v="14"/>
    <x v="0"/>
    <x v="1"/>
    <n v="0.33"/>
    <s v="6:00-22:00"/>
    <s v="6:00-22:00"/>
    <d v="1899-12-30T16:04:48"/>
    <n v="10.45"/>
    <n v="12"/>
    <s v="EVgo"/>
    <n v="350"/>
    <s v="CHAdeMO"/>
    <n v="2020"/>
    <s v="Yes"/>
    <n v="3.7"/>
    <n v="8"/>
    <s v="Monthly"/>
  </r>
  <r>
    <s v="EVS03400"/>
    <n v="55.780566999999998"/>
    <n v="37.698309999999999"/>
    <s v="1148 Moscow Ave"/>
    <x v="1"/>
    <x v="1"/>
    <x v="1"/>
    <x v="1"/>
    <n v="0.41"/>
    <s v="9:00-18:00"/>
    <s v="9:00-18:00"/>
    <d v="1899-12-30T08:52:48"/>
    <n v="0.84"/>
    <n v="31"/>
    <s v="Greenlots"/>
    <n v="50"/>
    <s v="Tesla"/>
    <n v="2015"/>
    <s v="No"/>
    <n v="4.2"/>
    <n v="7"/>
    <s v="Monthly"/>
  </r>
  <r>
    <s v="EVS03402"/>
    <n v="52.425548999999997"/>
    <n v="13.436491999999999"/>
    <s v="7082 Berlin Ave"/>
    <x v="3"/>
    <x v="3"/>
    <x v="1"/>
    <x v="1"/>
    <n v="0.48"/>
    <s v="9:00-18:00"/>
    <s v="9:00-18:00"/>
    <d v="1899-12-30T08:52:48"/>
    <n v="14.04"/>
    <n v="63"/>
    <s v="Tesla"/>
    <n v="22"/>
    <s v="Tesla, Type 2"/>
    <n v="2022"/>
    <s v="Yes"/>
    <n v="4.2"/>
    <n v="6"/>
    <s v="Quarterly"/>
  </r>
  <r>
    <s v="EVS03403"/>
    <n v="-33.785367000000001"/>
    <n v="18.447596000000001"/>
    <s v="2254 Cape Town Ave"/>
    <x v="14"/>
    <x v="13"/>
    <x v="7"/>
    <x v="1"/>
    <n v="0.36"/>
    <d v="2025-07-24T00:00:00"/>
    <s v="9.00-21.00"/>
    <d v="1900-01-11T00:00:00"/>
    <n v="1.38"/>
    <n v="87"/>
    <s v="EVgo"/>
    <n v="150"/>
    <s v="CHAdeMO, CCS"/>
    <n v="2016"/>
    <s v="Yes"/>
    <n v="4.9000000000000004"/>
    <n v="10"/>
    <s v="Quarterly"/>
  </r>
  <r>
    <s v="EVS03406"/>
    <n v="55.721362999999997"/>
    <n v="37.548735000000001"/>
    <s v="2848 Moscow Ave"/>
    <x v="1"/>
    <x v="1"/>
    <x v="1"/>
    <x v="1"/>
    <n v="0.46"/>
    <s v="6:00-22:00"/>
    <s v="6:00-22:00"/>
    <d v="1899-12-30T16:04:48"/>
    <n v="12.04"/>
    <n v="19"/>
    <s v="Ionity"/>
    <n v="50"/>
    <s v="CHAdeMO"/>
    <n v="2010"/>
    <s v="No"/>
    <n v="3.2"/>
    <n v="10"/>
    <s v="Annually"/>
  </r>
  <r>
    <s v="EVS03407"/>
    <n v="13.817036999999999"/>
    <n v="100.576624"/>
    <s v="297 Bangkok Ave"/>
    <x v="4"/>
    <x v="4"/>
    <x v="3"/>
    <x v="1"/>
    <n v="0.37"/>
    <s v="9:00-18:00"/>
    <s v="9:00-18:00"/>
    <d v="1899-12-30T08:52:48"/>
    <n v="9.74"/>
    <n v="48"/>
    <s v="ChargePoint"/>
    <n v="150"/>
    <s v="CHAdeMO"/>
    <n v="2018"/>
    <s v="Yes"/>
    <n v="3"/>
    <n v="5"/>
    <s v="Monthly"/>
  </r>
  <r>
    <s v="EVS03414"/>
    <n v="-33.812466000000001"/>
    <n v="18.483954000000001"/>
    <s v="7642 Cape Town Ave"/>
    <x v="14"/>
    <x v="13"/>
    <x v="7"/>
    <x v="1"/>
    <n v="0.16"/>
    <s v="6:00-22:00"/>
    <s v="6:00-22:00"/>
    <d v="1899-12-30T16:04:48"/>
    <n v="8.2899999999999991"/>
    <n v="23"/>
    <s v="ChargePoint"/>
    <n v="50"/>
    <s v="Type 2, CHAdeMO"/>
    <n v="2021"/>
    <s v="Yes"/>
    <n v="4.9000000000000004"/>
    <n v="6"/>
    <s v="Annually"/>
  </r>
  <r>
    <s v="EVS03417"/>
    <n v="13.892678999999999"/>
    <n v="100.512398"/>
    <s v="7586 Bangkok Ave"/>
    <x v="4"/>
    <x v="4"/>
    <x v="3"/>
    <x v="1"/>
    <n v="0.24"/>
    <s v="6:00-22:00"/>
    <s v="6:00-22:00"/>
    <d v="1899-12-30T16:04:48"/>
    <n v="19.59"/>
    <n v="59"/>
    <s v="Tesla"/>
    <n v="50"/>
    <s v="Type 2"/>
    <n v="2018"/>
    <s v="Yes"/>
    <n v="4.9000000000000004"/>
    <n v="2"/>
    <s v="Annually"/>
  </r>
  <r>
    <s v="EVS03421"/>
    <n v="-25.859394000000002"/>
    <n v="140.08077700000001"/>
    <s v="2255 Random Rd"/>
    <x v="40"/>
    <x v="8"/>
    <x v="5"/>
    <x v="1"/>
    <n v="0.49"/>
    <s v="6:00-22:00"/>
    <s v="6:00-22:00"/>
    <d v="1899-12-30T16:04:48"/>
    <n v="0.89"/>
    <n v="28"/>
    <s v="ChargePoint"/>
    <n v="150"/>
    <s v="Type 2, CCS"/>
    <n v="2014"/>
    <s v="Yes"/>
    <n v="4.9000000000000004"/>
    <n v="3"/>
    <s v="Quarterly"/>
  </r>
  <r>
    <s v="EVS03422"/>
    <n v="34.075189999999999"/>
    <n v="-118.395196"/>
    <s v="3322 Los Angeles Ave"/>
    <x v="16"/>
    <x v="5"/>
    <x v="0"/>
    <x v="1"/>
    <n v="0.44"/>
    <s v="9:00-18:00"/>
    <s v="9:00-18:00"/>
    <d v="1899-12-30T08:52:48"/>
    <n v="9.4600000000000009"/>
    <n v="25"/>
    <s v="Tesla"/>
    <n v="350"/>
    <s v="Tesla"/>
    <n v="2017"/>
    <s v="No"/>
    <n v="3.4"/>
    <n v="2"/>
    <s v="Quarterly"/>
  </r>
  <r>
    <s v="EVS03424"/>
    <n v="43.678418999999998"/>
    <n v="-79.445445000000007"/>
    <s v="1576 Toronto Ave"/>
    <x v="0"/>
    <x v="0"/>
    <x v="0"/>
    <x v="1"/>
    <n v="0.39"/>
    <d v="2025-07-24T00:00:00"/>
    <s v="9.00-21.00"/>
    <d v="1900-01-11T00:00:00"/>
    <n v="13.28"/>
    <n v="68"/>
    <s v="EVgo"/>
    <n v="50"/>
    <s v="Type 2"/>
    <n v="2020"/>
    <s v="Yes"/>
    <n v="4.5999999999999996"/>
    <n v="6"/>
    <s v="Annually"/>
  </r>
  <r>
    <s v="EVS03425"/>
    <n v="13.796503"/>
    <n v="100.400701"/>
    <s v="8476 Bangkok Ave"/>
    <x v="4"/>
    <x v="4"/>
    <x v="3"/>
    <x v="1"/>
    <n v="0.13"/>
    <d v="2025-07-24T00:00:00"/>
    <s v="9.00-21.00"/>
    <d v="1900-01-11T00:00:00"/>
    <n v="16.91"/>
    <n v="38"/>
    <s v="Greenlots"/>
    <n v="350"/>
    <s v="CHAdeMO"/>
    <n v="2020"/>
    <s v="No"/>
    <n v="3.6"/>
    <n v="3"/>
    <s v="Monthly"/>
  </r>
  <r>
    <s v="EVS03426"/>
    <n v="55.891874999999999"/>
    <n v="37.597431999999998"/>
    <s v="5741 Moscow Ave"/>
    <x v="1"/>
    <x v="1"/>
    <x v="1"/>
    <x v="1"/>
    <n v="0.39"/>
    <s v="6:00-22:00"/>
    <s v="6:00-22:00"/>
    <d v="1899-12-30T16:04:48"/>
    <n v="17.559999999999999"/>
    <n v="30"/>
    <s v="Ionity"/>
    <n v="50"/>
    <s v="Type 2"/>
    <n v="2012"/>
    <s v="Yes"/>
    <n v="3.6"/>
    <n v="7"/>
    <s v="Monthly"/>
  </r>
  <r>
    <s v="EVS03428"/>
    <n v="-23.512810000000002"/>
    <n v="-46.534371"/>
    <s v="3961 SÃ£o Paulo Ave"/>
    <x v="8"/>
    <x v="7"/>
    <x v="4"/>
    <x v="1"/>
    <n v="0.22"/>
    <d v="2025-07-24T00:00:00"/>
    <s v="9.00-21.00"/>
    <d v="1900-01-11T00:00:00"/>
    <n v="11.81"/>
    <n v="29"/>
    <s v="Tesla"/>
    <n v="150"/>
    <s v="Type 2, CHAdeMO"/>
    <n v="2022"/>
    <s v="No"/>
    <n v="4"/>
    <n v="4"/>
    <s v="Quarterly"/>
  </r>
  <r>
    <s v="EVS03434"/>
    <n v="-33.836326"/>
    <n v="151.366715"/>
    <s v="2749 Sydney Ave"/>
    <x v="9"/>
    <x v="8"/>
    <x v="5"/>
    <x v="1"/>
    <n v="0.15"/>
    <s v="9:00-18:00"/>
    <s v="9:00-18:00"/>
    <d v="1899-12-30T08:52:48"/>
    <n v="18.100000000000001"/>
    <n v="96"/>
    <s v="Greenlots"/>
    <n v="350"/>
    <s v="CHAdeMO, Tesla"/>
    <n v="2013"/>
    <s v="No"/>
    <n v="3.8"/>
    <n v="3"/>
    <s v="Annually"/>
  </r>
  <r>
    <s v="EVS03436"/>
    <n v="34.141992999999999"/>
    <n v="-118.36243399999999"/>
    <s v="8493 Los Angeles Ave"/>
    <x v="16"/>
    <x v="5"/>
    <x v="0"/>
    <x v="1"/>
    <n v="0.42"/>
    <s v="9:00-18:00"/>
    <s v="9:00-18:00"/>
    <d v="1899-12-30T08:52:48"/>
    <n v="10.47"/>
    <n v="100"/>
    <s v="Ionity"/>
    <n v="150"/>
    <s v="CCS"/>
    <n v="2013"/>
    <s v="No"/>
    <n v="4.8"/>
    <n v="5"/>
    <s v="Annually"/>
  </r>
  <r>
    <s v="EVS03440"/>
    <n v="-33.806896000000002"/>
    <n v="18.482479999999999"/>
    <s v="3353 Cape Town Ave"/>
    <x v="14"/>
    <x v="13"/>
    <x v="7"/>
    <x v="1"/>
    <n v="0.14000000000000001"/>
    <s v="6:00-22:00"/>
    <s v="6:00-22:00"/>
    <d v="1899-12-30T16:04:48"/>
    <n v="5.93"/>
    <n v="11"/>
    <s v="ChargePoint"/>
    <n v="50"/>
    <s v="CCS, Type 2"/>
    <n v="2012"/>
    <s v="No"/>
    <n v="3.6"/>
    <n v="7"/>
    <s v="Quarterly"/>
  </r>
  <r>
    <s v="EVS03441"/>
    <n v="-73.508717000000004"/>
    <n v="-41.912765"/>
    <s v="9283 Random Rd"/>
    <x v="11"/>
    <x v="10"/>
    <x v="6"/>
    <x v="1"/>
    <n v="0.32"/>
    <s v="9:00-18:00"/>
    <s v="9:00-18:00"/>
    <d v="1899-12-30T08:52:48"/>
    <n v="11.18"/>
    <n v="81"/>
    <s v="Ionity"/>
    <n v="150"/>
    <s v="Tesla"/>
    <n v="2020"/>
    <s v="No"/>
    <n v="3.1"/>
    <n v="6"/>
    <s v="Annually"/>
  </r>
  <r>
    <s v="EVS03442"/>
    <n v="37.588731000000003"/>
    <n v="126.949984"/>
    <s v="4631 Seoul Ave"/>
    <x v="6"/>
    <x v="6"/>
    <x v="3"/>
    <x v="1"/>
    <n v="0.27"/>
    <s v="6:00-22:00"/>
    <s v="6:00-22:00"/>
    <d v="1899-12-30T16:04:48"/>
    <n v="19.149999999999999"/>
    <n v="98"/>
    <s v="EVgo"/>
    <n v="50"/>
    <s v="CHAdeMO"/>
    <n v="2016"/>
    <s v="Yes"/>
    <n v="3"/>
    <n v="9"/>
    <s v="Monthly"/>
  </r>
  <r>
    <s v="EVS03444"/>
    <n v="34.032449"/>
    <n v="-118.372726"/>
    <s v="9017 Los Angeles Ave"/>
    <x v="16"/>
    <x v="5"/>
    <x v="0"/>
    <x v="1"/>
    <n v="0.13"/>
    <s v="6:00-22:00"/>
    <s v="6:00-22:00"/>
    <d v="1899-12-30T16:04:48"/>
    <n v="7.55"/>
    <n v="25"/>
    <s v="Tesla"/>
    <n v="50"/>
    <s v="Type 2, Tesla"/>
    <n v="2017"/>
    <s v="Yes"/>
    <n v="4.4000000000000004"/>
    <n v="9"/>
    <s v="Monthly"/>
  </r>
  <r>
    <s v="EVS03448"/>
    <n v="13.859114"/>
    <n v="100.55240499999999"/>
    <s v="3705 Bangkok Ave"/>
    <x v="4"/>
    <x v="4"/>
    <x v="3"/>
    <x v="1"/>
    <n v="0.26"/>
    <d v="2025-07-24T00:00:00"/>
    <s v="9.00-21.00"/>
    <d v="1900-01-11T00:00:00"/>
    <n v="10.81"/>
    <n v="76"/>
    <s v="Tesla"/>
    <n v="22"/>
    <s v="CHAdeMO"/>
    <n v="2022"/>
    <s v="No"/>
    <n v="4.7"/>
    <n v="7"/>
    <s v="Monthly"/>
  </r>
  <r>
    <s v="EVS03449"/>
    <n v="39.850701999999998"/>
    <n v="116.330641"/>
    <s v="4166 Beijing Ave"/>
    <x v="10"/>
    <x v="9"/>
    <x v="3"/>
    <x v="1"/>
    <n v="0.28000000000000003"/>
    <d v="2025-07-24T00:00:00"/>
    <s v="9.00-21.00"/>
    <d v="1900-01-11T00:00:00"/>
    <n v="6.29"/>
    <n v="34"/>
    <s v="Greenlots"/>
    <n v="50"/>
    <s v="CHAdeMO, Tesla"/>
    <n v="2014"/>
    <s v="No"/>
    <n v="3.9"/>
    <n v="9"/>
    <s v="Monthly"/>
  </r>
  <r>
    <s v="EVS03458"/>
    <n v="19.599527999999999"/>
    <n v="-99.149343999999999"/>
    <s v="3576 Mexico City Ave"/>
    <x v="17"/>
    <x v="14"/>
    <x v="0"/>
    <x v="1"/>
    <n v="0.12"/>
    <s v="9:00-18:00"/>
    <s v="9:00-18:00"/>
    <d v="1899-12-30T08:52:48"/>
    <n v="8.98"/>
    <n v="13"/>
    <s v="Tesla"/>
    <n v="50"/>
    <s v="CCS, Type 2"/>
    <n v="2019"/>
    <s v="No"/>
    <n v="4.2"/>
    <n v="6"/>
    <s v="Monthly"/>
  </r>
  <r>
    <s v="EVS03459"/>
    <n v="-33.861497"/>
    <n v="151.281385"/>
    <s v="1095 Sydney Ave"/>
    <x v="9"/>
    <x v="8"/>
    <x v="5"/>
    <x v="1"/>
    <n v="0.19"/>
    <s v="6:00-22:00"/>
    <s v="6:00-22:00"/>
    <d v="1899-12-30T16:04:48"/>
    <n v="15.77"/>
    <n v="47"/>
    <s v="Greenlots"/>
    <n v="150"/>
    <s v="Tesla"/>
    <n v="2021"/>
    <s v="Yes"/>
    <n v="3.3"/>
    <n v="3"/>
    <s v="Quarterly"/>
  </r>
  <r>
    <s v="EVS03461"/>
    <n v="42.751266999999999"/>
    <n v="-151.45476099999999"/>
    <s v="4691 Random Rd"/>
    <x v="11"/>
    <x v="10"/>
    <x v="6"/>
    <x v="1"/>
    <n v="0.24"/>
    <d v="2025-07-24T00:00:00"/>
    <s v="9.00-21.00"/>
    <d v="1900-01-11T00:00:00"/>
    <n v="12.54"/>
    <n v="29"/>
    <s v="Tesla"/>
    <n v="350"/>
    <s v="CCS"/>
    <n v="2012"/>
    <s v="No"/>
    <n v="5"/>
    <n v="2"/>
    <s v="Annually"/>
  </r>
  <r>
    <s v="EVS03469"/>
    <n v="13.854179"/>
    <n v="100.447942"/>
    <s v="7459 Bangkok Ave"/>
    <x v="4"/>
    <x v="4"/>
    <x v="3"/>
    <x v="1"/>
    <n v="0.3"/>
    <d v="2025-07-24T00:00:00"/>
    <s v="9.00-21.00"/>
    <d v="1900-01-11T00:00:00"/>
    <n v="17.36"/>
    <n v="95"/>
    <s v="Greenlots"/>
    <n v="350"/>
    <s v="CHAdeMO"/>
    <n v="2016"/>
    <s v="No"/>
    <n v="3.9"/>
    <n v="10"/>
    <s v="Annually"/>
  </r>
  <r>
    <s v="EVS03489"/>
    <n v="-33.734048000000001"/>
    <n v="18.531621000000001"/>
    <s v="4667 Cape Town Ave"/>
    <x v="14"/>
    <x v="13"/>
    <x v="7"/>
    <x v="1"/>
    <n v="0.38"/>
    <s v="6:00-22:00"/>
    <s v="6:00-22:00"/>
    <d v="1899-12-30T16:04:48"/>
    <n v="0.99"/>
    <n v="18"/>
    <s v="Tesla"/>
    <n v="22"/>
    <s v="Tesla"/>
    <n v="2020"/>
    <s v="Yes"/>
    <n v="4.7"/>
    <n v="5"/>
    <s v="Quarterly"/>
  </r>
  <r>
    <s v="EVS03492"/>
    <n v="43.691347999999998"/>
    <n v="-79.337164999999999"/>
    <s v="5366 Toronto Ave"/>
    <x v="0"/>
    <x v="0"/>
    <x v="0"/>
    <x v="1"/>
    <n v="0.2"/>
    <s v="9:00-18:00"/>
    <s v="9:00-18:00"/>
    <d v="1899-12-30T08:52:48"/>
    <n v="19.39"/>
    <n v="27"/>
    <s v="Ionity"/>
    <n v="150"/>
    <s v="CHAdeMO, CCS"/>
    <n v="2020"/>
    <s v="No"/>
    <n v="3.2"/>
    <n v="4"/>
    <s v="Monthly"/>
  </r>
  <r>
    <s v="EVS03494"/>
    <n v="-33.897157"/>
    <n v="151.23525100000001"/>
    <s v="1156 Sydney Ave"/>
    <x v="9"/>
    <x v="8"/>
    <x v="5"/>
    <x v="1"/>
    <n v="0.33"/>
    <s v="9:00-18:00"/>
    <s v="9:00-18:00"/>
    <d v="1899-12-30T08:52:48"/>
    <n v="11.11"/>
    <n v="14"/>
    <s v="ChargePoint"/>
    <n v="22"/>
    <s v="CHAdeMO, CCS"/>
    <n v="2021"/>
    <s v="Yes"/>
    <n v="4.8"/>
    <n v="1"/>
    <s v="Quarterly"/>
  </r>
  <r>
    <s v="EVS03498"/>
    <n v="39.940935000000003"/>
    <n v="116.487201"/>
    <s v="9252 Beijing Ave"/>
    <x v="10"/>
    <x v="9"/>
    <x v="3"/>
    <x v="1"/>
    <n v="0.37"/>
    <s v="6:00-22:00"/>
    <s v="6:00-22:00"/>
    <d v="1899-12-30T16:04:48"/>
    <n v="11.79"/>
    <n v="24"/>
    <s v="Ionity"/>
    <n v="50"/>
    <s v="Tesla, CCS"/>
    <n v="2017"/>
    <s v="Yes"/>
    <n v="3.7"/>
    <n v="2"/>
    <s v="Annually"/>
  </r>
  <r>
    <s v="EVS03499"/>
    <n v="41.857089999999999"/>
    <n v="-87.726145000000002"/>
    <s v="2932 Chicago Ave"/>
    <x v="7"/>
    <x v="5"/>
    <x v="0"/>
    <x v="1"/>
    <n v="0.22"/>
    <d v="2025-07-24T00:00:00"/>
    <s v="9.00-21.00"/>
    <d v="1900-01-11T00:00:00"/>
    <n v="15.07"/>
    <n v="91"/>
    <s v="Greenlots"/>
    <n v="22"/>
    <s v="Type 2, Tesla"/>
    <n v="2012"/>
    <s v="No"/>
    <n v="4.5"/>
    <n v="2"/>
    <s v="Monthly"/>
  </r>
  <r>
    <s v="EVS03500"/>
    <n v="34.141447999999997"/>
    <n v="-118.36356000000001"/>
    <s v="739 Los Angeles Ave"/>
    <x v="16"/>
    <x v="5"/>
    <x v="0"/>
    <x v="1"/>
    <n v="0.38"/>
    <d v="2025-07-24T00:00:00"/>
    <s v="9.00-21.00"/>
    <d v="1900-01-11T00:00:00"/>
    <n v="16.38"/>
    <n v="70"/>
    <s v="Ionity"/>
    <n v="22"/>
    <s v="CCS, Tesla"/>
    <n v="2017"/>
    <s v="Yes"/>
    <n v="4.5999999999999996"/>
    <n v="4"/>
    <s v="Annually"/>
  </r>
  <r>
    <s v="EVS03501"/>
    <n v="52.294718000000003"/>
    <n v="-133.12395000000001"/>
    <s v="2088 Random Rd"/>
    <x v="11"/>
    <x v="10"/>
    <x v="6"/>
    <x v="1"/>
    <n v="0.33"/>
    <s v="6:00-22:00"/>
    <s v="6:00-22:00"/>
    <d v="1899-12-30T16:04:48"/>
    <n v="8.34"/>
    <n v="21"/>
    <s v="EVgo"/>
    <n v="50"/>
    <s v="CHAdeMO"/>
    <n v="2015"/>
    <s v="Yes"/>
    <n v="3.7"/>
    <n v="7"/>
    <s v="Quarterly"/>
  </r>
  <r>
    <s v="EVS03508"/>
    <n v="43.620643000000001"/>
    <n v="-79.483866000000006"/>
    <s v="6693 Toronto Ave"/>
    <x v="0"/>
    <x v="0"/>
    <x v="0"/>
    <x v="1"/>
    <n v="0.25"/>
    <s v="9:00-18:00"/>
    <s v="9:00-18:00"/>
    <d v="1899-12-30T08:52:48"/>
    <n v="6.34"/>
    <n v="89"/>
    <s v="Ionity"/>
    <n v="350"/>
    <s v="CCS, Type 2"/>
    <n v="2015"/>
    <s v="Yes"/>
    <n v="4"/>
    <n v="2"/>
    <s v="Monthly"/>
  </r>
  <r>
    <s v="EVS03509"/>
    <n v="55.894964999999999"/>
    <n v="37.505718000000002"/>
    <s v="8445 Moscow Ave"/>
    <x v="1"/>
    <x v="1"/>
    <x v="1"/>
    <x v="1"/>
    <n v="0.22"/>
    <s v="9:00-18:00"/>
    <s v="9:00-18:00"/>
    <d v="1899-12-30T08:52:48"/>
    <n v="15.16"/>
    <n v="47"/>
    <s v="Ionity"/>
    <n v="22"/>
    <s v="CHAdeMO, Tesla"/>
    <n v="2019"/>
    <s v="Yes"/>
    <n v="4.4000000000000004"/>
    <n v="9"/>
    <s v="Annually"/>
  </r>
  <r>
    <s v="EVS03512"/>
    <n v="25.292342000000001"/>
    <n v="55.260593"/>
    <s v="8340 Dubai Ave"/>
    <x v="12"/>
    <x v="11"/>
    <x v="3"/>
    <x v="1"/>
    <n v="0.41"/>
    <s v="9:00-18:00"/>
    <s v="9:00-18:00"/>
    <d v="1899-12-30T08:52:48"/>
    <n v="6.21"/>
    <n v="78"/>
    <s v="Ionity"/>
    <n v="350"/>
    <s v="Type 2, Tesla"/>
    <n v="2016"/>
    <s v="Yes"/>
    <n v="3.7"/>
    <n v="2"/>
    <s v="Quarterly"/>
  </r>
  <r>
    <s v="EVS03514"/>
    <n v="-33.884132999999999"/>
    <n v="151.39572000000001"/>
    <s v="3355 Sydney Ave"/>
    <x v="9"/>
    <x v="8"/>
    <x v="5"/>
    <x v="1"/>
    <n v="0.43"/>
    <s v="9:00-18:00"/>
    <s v="9:00-18:00"/>
    <d v="1899-12-30T08:52:48"/>
    <n v="14.65"/>
    <n v="34"/>
    <s v="Tesla"/>
    <n v="22"/>
    <s v="Type 2, Tesla"/>
    <n v="2019"/>
    <s v="No"/>
    <n v="4.2"/>
    <n v="6"/>
    <s v="Quarterly"/>
  </r>
  <r>
    <s v="EVS03516"/>
    <n v="13.874426"/>
    <n v="100.414052"/>
    <s v="2871 Bangkok Ave"/>
    <x v="4"/>
    <x v="4"/>
    <x v="3"/>
    <x v="1"/>
    <n v="0.28999999999999998"/>
    <d v="2025-07-24T00:00:00"/>
    <s v="9.00-21.00"/>
    <d v="1900-01-11T00:00:00"/>
    <n v="10.74"/>
    <n v="78"/>
    <s v="Ionity"/>
    <n v="150"/>
    <s v="CCS, CHAdeMO"/>
    <n v="2016"/>
    <s v="Yes"/>
    <n v="4.5999999999999996"/>
    <n v="8"/>
    <s v="Monthly"/>
  </r>
  <r>
    <s v="EVS03521"/>
    <n v="-44.018847000000001"/>
    <n v="-5.9894410000000002"/>
    <s v="5306 Random Rd"/>
    <x v="11"/>
    <x v="10"/>
    <x v="6"/>
    <x v="1"/>
    <n v="0.48"/>
    <d v="2025-07-24T00:00:00"/>
    <s v="9.00-21.00"/>
    <d v="1900-01-11T00:00:00"/>
    <n v="14.91"/>
    <n v="28"/>
    <s v="Ionity"/>
    <n v="22"/>
    <s v="Type 2"/>
    <n v="2018"/>
    <s v="No"/>
    <n v="3.6"/>
    <n v="2"/>
    <s v="Annually"/>
  </r>
  <r>
    <s v="EVS03522"/>
    <n v="41.917805999999999"/>
    <n v="-87.772094999999993"/>
    <s v="8092 Chicago Ave"/>
    <x v="7"/>
    <x v="5"/>
    <x v="0"/>
    <x v="1"/>
    <n v="0.1"/>
    <d v="2025-07-24T00:00:00"/>
    <s v="9.00-21.00"/>
    <d v="1900-01-11T00:00:00"/>
    <n v="4.88"/>
    <n v="26"/>
    <s v="Greenlots"/>
    <n v="350"/>
    <s v="CCS, CHAdeMO"/>
    <n v="2020"/>
    <s v="No"/>
    <n v="4.8"/>
    <n v="3"/>
    <s v="Quarterly"/>
  </r>
  <r>
    <s v="EVS03535"/>
    <n v="37.717854000000003"/>
    <n v="-122.316041"/>
    <s v="726 San Francisco Ave"/>
    <x v="5"/>
    <x v="5"/>
    <x v="0"/>
    <x v="1"/>
    <n v="0.21"/>
    <d v="2025-07-24T00:00:00"/>
    <s v="9.00-21.00"/>
    <d v="1900-01-11T00:00:00"/>
    <n v="14.09"/>
    <n v="89"/>
    <s v="Tesla"/>
    <n v="150"/>
    <s v="Tesla, CCS"/>
    <n v="2020"/>
    <s v="No"/>
    <n v="3.8"/>
    <n v="2"/>
    <s v="Annually"/>
  </r>
  <r>
    <s v="EVS03539"/>
    <n v="-23.699556999999999"/>
    <n v="-46.612231999999999"/>
    <s v="9649 SÃ£o Paulo Ave"/>
    <x v="8"/>
    <x v="7"/>
    <x v="4"/>
    <x v="1"/>
    <n v="0.31"/>
    <s v="9:00-18:00"/>
    <s v="9:00-18:00"/>
    <d v="1899-12-30T08:52:48"/>
    <n v="16.86"/>
    <n v="12"/>
    <s v="Tesla"/>
    <n v="350"/>
    <s v="CCS"/>
    <n v="2016"/>
    <s v="No"/>
    <n v="3"/>
    <n v="4"/>
    <s v="Quarterly"/>
  </r>
  <r>
    <s v="EVS03543"/>
    <n v="25.325704000000002"/>
    <n v="55.334282000000002"/>
    <s v="1830 Dubai Ave"/>
    <x v="12"/>
    <x v="11"/>
    <x v="3"/>
    <x v="1"/>
    <n v="0.43"/>
    <s v="9:00-18:00"/>
    <s v="9:00-18:00"/>
    <d v="1899-12-30T08:52:48"/>
    <n v="12.31"/>
    <n v="67"/>
    <s v="Ionity"/>
    <n v="350"/>
    <s v="Tesla"/>
    <n v="2013"/>
    <s v="Yes"/>
    <n v="3.9"/>
    <n v="9"/>
    <s v="Monthly"/>
  </r>
  <r>
    <s v="EVS03545"/>
    <n v="41.804813000000003"/>
    <n v="-87.683724999999995"/>
    <s v="4779 Chicago Ave"/>
    <x v="7"/>
    <x v="5"/>
    <x v="0"/>
    <x v="1"/>
    <n v="0.27"/>
    <s v="9:00-18:00"/>
    <s v="9:00-18:00"/>
    <d v="1899-12-30T08:52:48"/>
    <n v="13.03"/>
    <n v="55"/>
    <s v="Ionity"/>
    <n v="350"/>
    <s v="CHAdeMO, Tesla"/>
    <n v="2021"/>
    <s v="Yes"/>
    <n v="3.1"/>
    <n v="10"/>
    <s v="Annually"/>
  </r>
  <r>
    <s v="EVS03553"/>
    <n v="43.656312"/>
    <n v="-79.446386000000004"/>
    <s v="6925 Toronto Ave"/>
    <x v="0"/>
    <x v="0"/>
    <x v="0"/>
    <x v="1"/>
    <n v="0.39"/>
    <s v="9:00-18:00"/>
    <s v="9:00-18:00"/>
    <d v="1899-12-30T08:52:48"/>
    <n v="1.82"/>
    <n v="39"/>
    <s v="EVgo"/>
    <n v="350"/>
    <s v="CHAdeMO"/>
    <n v="2015"/>
    <s v="No"/>
    <n v="3.9"/>
    <n v="10"/>
    <s v="Annually"/>
  </r>
  <r>
    <s v="EVS03554"/>
    <n v="41.941471"/>
    <n v="-87.601687999999996"/>
    <s v="6165 Chicago Ave"/>
    <x v="7"/>
    <x v="5"/>
    <x v="0"/>
    <x v="1"/>
    <n v="0.44"/>
    <s v="9:00-18:00"/>
    <s v="9:00-18:00"/>
    <d v="1899-12-30T08:52:48"/>
    <n v="10.199999999999999"/>
    <n v="21"/>
    <s v="EVgo"/>
    <n v="22"/>
    <s v="Tesla"/>
    <n v="2010"/>
    <s v="Yes"/>
    <n v="4.0999999999999996"/>
    <n v="6"/>
    <s v="Monthly"/>
  </r>
  <r>
    <s v="EVS03561"/>
    <n v="86.982697999999999"/>
    <n v="96.295119999999997"/>
    <s v="8624 Random Rd"/>
    <x v="19"/>
    <x v="2"/>
    <x v="2"/>
    <x v="1"/>
    <n v="0.39"/>
    <d v="2025-07-24T00:00:00"/>
    <s v="9.00-21.00"/>
    <d v="1900-01-11T00:00:00"/>
    <n v="19.059999999999999"/>
    <n v="69"/>
    <s v="Greenlots"/>
    <n v="150"/>
    <s v="Type 2"/>
    <n v="2013"/>
    <s v="Yes"/>
    <n v="4.2"/>
    <n v="1"/>
    <s v="Monthly"/>
  </r>
  <r>
    <s v="EVS03562"/>
    <n v="13.794478"/>
    <n v="100.486558"/>
    <s v="7938 Bangkok Ave"/>
    <x v="4"/>
    <x v="4"/>
    <x v="3"/>
    <x v="1"/>
    <n v="0.42"/>
    <d v="2025-07-24T00:00:00"/>
    <s v="9.00-21.00"/>
    <d v="1900-01-11T00:00:00"/>
    <n v="18.63"/>
    <n v="74"/>
    <s v="Ionity"/>
    <n v="50"/>
    <s v="Type 2, CHAdeMO"/>
    <n v="2020"/>
    <s v="Yes"/>
    <n v="3.7"/>
    <n v="2"/>
    <s v="Monthly"/>
  </r>
  <r>
    <s v="EVS03565"/>
    <n v="13.752703"/>
    <n v="100.426052"/>
    <s v="6845 Bangkok Ave"/>
    <x v="4"/>
    <x v="4"/>
    <x v="3"/>
    <x v="1"/>
    <n v="0.33"/>
    <d v="2025-07-24T00:00:00"/>
    <s v="9.00-21.00"/>
    <d v="1900-01-11T00:00:00"/>
    <n v="4.26"/>
    <n v="16"/>
    <s v="ChargePoint"/>
    <n v="50"/>
    <s v="CHAdeMO"/>
    <n v="2018"/>
    <s v="No"/>
    <n v="3.8"/>
    <n v="7"/>
    <s v="Monthly"/>
  </r>
  <r>
    <s v="EVS03568"/>
    <n v="34.021135999999998"/>
    <n v="-118.370148"/>
    <s v="8929 Los Angeles Ave"/>
    <x v="16"/>
    <x v="5"/>
    <x v="0"/>
    <x v="1"/>
    <n v="0.25"/>
    <s v="9:00-18:00"/>
    <s v="9:00-18:00"/>
    <d v="1899-12-30T08:52:48"/>
    <n v="19.04"/>
    <n v="11"/>
    <s v="Ionity"/>
    <n v="22"/>
    <s v="CCS"/>
    <n v="2023"/>
    <s v="No"/>
    <n v="4.2"/>
    <n v="10"/>
    <s v="Quarterly"/>
  </r>
  <r>
    <s v="EVS03571"/>
    <n v="-23.266421999999999"/>
    <n v="27.737648"/>
    <s v="2129 Random Rd"/>
    <x v="41"/>
    <x v="13"/>
    <x v="7"/>
    <x v="1"/>
    <n v="0.3"/>
    <s v="9:00-18:00"/>
    <s v="9:00-18:00"/>
    <d v="1899-12-30T08:52:48"/>
    <n v="5.64"/>
    <n v="62"/>
    <s v="Tesla"/>
    <n v="150"/>
    <s v="CCS"/>
    <n v="2011"/>
    <s v="Yes"/>
    <n v="3.7"/>
    <n v="2"/>
    <s v="Annually"/>
  </r>
  <r>
    <s v="EVS03574"/>
    <n v="19.125236000000001"/>
    <n v="72.899165999999994"/>
    <s v="6220 Mumbai Ave"/>
    <x v="13"/>
    <x v="12"/>
    <x v="3"/>
    <x v="1"/>
    <n v="0.33"/>
    <s v="6:00-22:00"/>
    <s v="6:00-22:00"/>
    <d v="1899-12-30T16:04:48"/>
    <n v="12.43"/>
    <n v="78"/>
    <s v="Ionity"/>
    <n v="50"/>
    <s v="Tesla, CCS"/>
    <n v="2014"/>
    <s v="No"/>
    <n v="3.3"/>
    <n v="9"/>
    <s v="Annually"/>
  </r>
  <r>
    <s v="EVS03576"/>
    <n v="52.416854999999998"/>
    <n v="13.399407999999999"/>
    <s v="2086 Berlin Ave"/>
    <x v="3"/>
    <x v="3"/>
    <x v="1"/>
    <x v="1"/>
    <n v="0.39"/>
    <d v="2025-07-24T00:00:00"/>
    <s v="9.00-21.00"/>
    <d v="1900-01-11T00:00:00"/>
    <n v="13.21"/>
    <n v="86"/>
    <s v="Ionity"/>
    <n v="50"/>
    <s v="CCS"/>
    <n v="2023"/>
    <s v="Yes"/>
    <n v="3.4"/>
    <n v="5"/>
    <s v="Monthly"/>
  </r>
  <r>
    <s v="EVS03578"/>
    <n v="34.027718999999998"/>
    <n v="-118.271979"/>
    <s v="4287 Los Angeles Ave"/>
    <x v="16"/>
    <x v="5"/>
    <x v="0"/>
    <x v="1"/>
    <n v="0.25"/>
    <d v="2025-07-24T00:00:00"/>
    <s v="9.00-21.00"/>
    <d v="1900-01-11T00:00:00"/>
    <n v="19.350000000000001"/>
    <n v="29"/>
    <s v="Greenlots"/>
    <n v="22"/>
    <s v="CHAdeMO"/>
    <n v="2012"/>
    <s v="Yes"/>
    <n v="3.7"/>
    <n v="10"/>
    <s v="Annually"/>
  </r>
  <r>
    <s v="EVS03579"/>
    <n v="13.742402999999999"/>
    <n v="100.4567"/>
    <s v="9999 Bangkok Ave"/>
    <x v="4"/>
    <x v="4"/>
    <x v="3"/>
    <x v="1"/>
    <n v="0.48"/>
    <d v="2025-07-24T00:00:00"/>
    <s v="9.00-21.00"/>
    <d v="1900-01-11T00:00:00"/>
    <n v="16.93"/>
    <n v="93"/>
    <s v="ChargePoint"/>
    <n v="150"/>
    <s v="Tesla"/>
    <n v="2012"/>
    <s v="No"/>
    <n v="3.4"/>
    <n v="8"/>
    <s v="Quarterly"/>
  </r>
  <r>
    <s v="EVS03594"/>
    <n v="41.867063999999999"/>
    <n v="-87.784510999999995"/>
    <s v="1540 Chicago Ave"/>
    <x v="7"/>
    <x v="5"/>
    <x v="0"/>
    <x v="1"/>
    <n v="0.1"/>
    <s v="6:00-22:00"/>
    <s v="6:00-22:00"/>
    <d v="1899-12-30T16:04:48"/>
    <n v="3.88"/>
    <n v="19"/>
    <s v="Ionity"/>
    <n v="350"/>
    <s v="Type 2, Tesla"/>
    <n v="2023"/>
    <s v="No"/>
    <n v="4.3"/>
    <n v="2"/>
    <s v="Annually"/>
  </r>
  <r>
    <s v="EVS03595"/>
    <n v="-33.711213999999998"/>
    <n v="18.436071999999999"/>
    <s v="3860 Cape Town Ave"/>
    <x v="14"/>
    <x v="13"/>
    <x v="7"/>
    <x v="1"/>
    <n v="0.4"/>
    <d v="2025-07-24T00:00:00"/>
    <s v="9.00-21.00"/>
    <d v="1900-01-11T00:00:00"/>
    <n v="19.78"/>
    <n v="26"/>
    <s v="Tesla"/>
    <n v="22"/>
    <s v="CHAdeMO, Tesla"/>
    <n v="2020"/>
    <s v="Yes"/>
    <n v="4.4000000000000004"/>
    <n v="7"/>
    <s v="Monthly"/>
  </r>
  <r>
    <s v="EVS03602"/>
    <n v="-33.753211"/>
    <n v="18.584854"/>
    <s v="8491 Cape Town Ave"/>
    <x v="14"/>
    <x v="13"/>
    <x v="7"/>
    <x v="1"/>
    <n v="0.11"/>
    <d v="2025-07-24T00:00:00"/>
    <s v="9.00-21.00"/>
    <d v="1900-01-11T00:00:00"/>
    <n v="0.99"/>
    <n v="56"/>
    <s v="EVgo"/>
    <n v="50"/>
    <s v="Tesla, CCS"/>
    <n v="2018"/>
    <s v="Yes"/>
    <n v="3.5"/>
    <n v="10"/>
    <s v="Quarterly"/>
  </r>
  <r>
    <s v="EVS03607"/>
    <n v="-33.856777999999998"/>
    <n v="151.30952199999999"/>
    <s v="7413 Sydney Ave"/>
    <x v="9"/>
    <x v="8"/>
    <x v="5"/>
    <x v="1"/>
    <n v="0.19"/>
    <d v="2025-07-24T00:00:00"/>
    <s v="9.00-21.00"/>
    <d v="1900-01-11T00:00:00"/>
    <n v="4.3"/>
    <n v="53"/>
    <s v="EVgo"/>
    <n v="350"/>
    <s v="Type 2, CHAdeMO"/>
    <n v="2012"/>
    <s v="Yes"/>
    <n v="3"/>
    <n v="4"/>
    <s v="Monthly"/>
  </r>
  <r>
    <s v="EVS03612"/>
    <n v="37.680774"/>
    <n v="126.90079900000001"/>
    <s v="3387 Seoul Ave"/>
    <x v="6"/>
    <x v="6"/>
    <x v="3"/>
    <x v="1"/>
    <n v="0.41"/>
    <d v="2025-07-24T00:00:00"/>
    <s v="9.00-21.00"/>
    <d v="1900-01-11T00:00:00"/>
    <n v="9.65"/>
    <n v="46"/>
    <s v="Tesla"/>
    <n v="150"/>
    <s v="CCS"/>
    <n v="2013"/>
    <s v="Yes"/>
    <n v="4.5"/>
    <n v="10"/>
    <s v="Annually"/>
  </r>
  <r>
    <s v="EVS03613"/>
    <n v="34.15099"/>
    <n v="-118.228208"/>
    <s v="4679 Los Angeles Ave"/>
    <x v="16"/>
    <x v="5"/>
    <x v="0"/>
    <x v="1"/>
    <n v="0.43"/>
    <s v="9:00-18:00"/>
    <s v="9:00-18:00"/>
    <d v="1899-12-30T08:52:48"/>
    <n v="7.79"/>
    <n v="62"/>
    <s v="Ionity"/>
    <n v="350"/>
    <s v="CHAdeMO, Type 2"/>
    <n v="2012"/>
    <s v="No"/>
    <n v="3.6"/>
    <n v="9"/>
    <s v="Annually"/>
  </r>
  <r>
    <s v="EVS03615"/>
    <n v="37.556612000000001"/>
    <n v="126.942804"/>
    <s v="3606 Seoul Ave"/>
    <x v="6"/>
    <x v="6"/>
    <x v="3"/>
    <x v="1"/>
    <n v="0.43"/>
    <s v="6:00-22:00"/>
    <s v="6:00-22:00"/>
    <d v="1899-12-30T16:04:48"/>
    <n v="15.64"/>
    <n v="55"/>
    <s v="Ionity"/>
    <n v="50"/>
    <s v="CCS"/>
    <n v="2023"/>
    <s v="Yes"/>
    <n v="3.1"/>
    <n v="3"/>
    <s v="Quarterly"/>
  </r>
  <r>
    <s v="EVS03618"/>
    <n v="37.610821999999999"/>
    <n v="127.0866"/>
    <s v="8620 Seoul Ave"/>
    <x v="6"/>
    <x v="6"/>
    <x v="3"/>
    <x v="1"/>
    <n v="0.22"/>
    <d v="2025-07-24T00:00:00"/>
    <s v="9.00-21.00"/>
    <d v="1900-01-11T00:00:00"/>
    <n v="16.66"/>
    <n v="41"/>
    <s v="ChargePoint"/>
    <n v="22"/>
    <s v="CCS"/>
    <n v="2012"/>
    <s v="No"/>
    <n v="3.9"/>
    <n v="3"/>
    <s v="Annually"/>
  </r>
  <r>
    <s v="EVS03619"/>
    <n v="37.720419"/>
    <n v="-122.463774"/>
    <s v="9505 San Francisco Ave"/>
    <x v="5"/>
    <x v="5"/>
    <x v="0"/>
    <x v="1"/>
    <n v="0.22"/>
    <d v="2025-07-24T00:00:00"/>
    <s v="9.00-21.00"/>
    <d v="1900-01-11T00:00:00"/>
    <n v="14.51"/>
    <n v="85"/>
    <s v="ChargePoint"/>
    <n v="50"/>
    <s v="Type 2"/>
    <n v="2015"/>
    <s v="No"/>
    <n v="4.2"/>
    <n v="7"/>
    <s v="Quarterly"/>
  </r>
  <r>
    <s v="EVS03626"/>
    <n v="19.186202000000002"/>
    <n v="72.906917000000007"/>
    <s v="9858 Mumbai Ave"/>
    <x v="13"/>
    <x v="12"/>
    <x v="3"/>
    <x v="1"/>
    <n v="0.39"/>
    <s v="9:00-18:00"/>
    <s v="9:00-18:00"/>
    <d v="1899-12-30T08:52:48"/>
    <n v="14.93"/>
    <n v="24"/>
    <s v="Ionity"/>
    <n v="50"/>
    <s v="Type 2, Tesla"/>
    <n v="2012"/>
    <s v="Yes"/>
    <n v="3.3"/>
    <n v="3"/>
    <s v="Quarterly"/>
  </r>
  <r>
    <s v="EVS03631"/>
    <n v="-84.194937999999993"/>
    <n v="92.571886000000006"/>
    <s v="9555 Random Rd"/>
    <x v="11"/>
    <x v="10"/>
    <x v="6"/>
    <x v="1"/>
    <n v="0.36"/>
    <d v="2025-07-24T00:00:00"/>
    <s v="9.00-21.00"/>
    <d v="1900-01-11T00:00:00"/>
    <n v="5.39"/>
    <n v="37"/>
    <s v="Tesla"/>
    <n v="50"/>
    <s v="CCS"/>
    <n v="2022"/>
    <s v="Yes"/>
    <n v="4.5999999999999996"/>
    <n v="5"/>
    <s v="Annually"/>
  </r>
  <r>
    <s v="EVS03638"/>
    <n v="37.884207000000004"/>
    <n v="-122.48406799999999"/>
    <s v="1453 San Francisco Ave"/>
    <x v="5"/>
    <x v="5"/>
    <x v="0"/>
    <x v="1"/>
    <n v="0.36"/>
    <s v="6:00-22:00"/>
    <s v="6:00-22:00"/>
    <d v="1899-12-30T16:04:48"/>
    <n v="6.75"/>
    <n v="84"/>
    <s v="Tesla"/>
    <n v="150"/>
    <s v="CCS, Tesla"/>
    <n v="2018"/>
    <s v="No"/>
    <n v="4.0999999999999996"/>
    <n v="2"/>
    <s v="Monthly"/>
  </r>
  <r>
    <s v="EVS03639"/>
    <n v="34.150260000000003"/>
    <n v="-118.24046"/>
    <s v="5580 Los Angeles Ave"/>
    <x v="16"/>
    <x v="5"/>
    <x v="0"/>
    <x v="1"/>
    <n v="0.33"/>
    <s v="9:00-18:00"/>
    <s v="9:00-18:00"/>
    <d v="1899-12-30T08:52:48"/>
    <n v="12.22"/>
    <n v="86"/>
    <s v="Tesla"/>
    <n v="350"/>
    <s v="Type 2, CHAdeMO"/>
    <n v="2019"/>
    <s v="Yes"/>
    <n v="4.5"/>
    <n v="9"/>
    <s v="Monthly"/>
  </r>
  <r>
    <s v="EVS03640"/>
    <n v="55.739266000000001"/>
    <n v="37.553691000000001"/>
    <s v="2445 Moscow Ave"/>
    <x v="1"/>
    <x v="1"/>
    <x v="1"/>
    <x v="1"/>
    <n v="0.37"/>
    <s v="9:00-18:00"/>
    <s v="9:00-18:00"/>
    <d v="1899-12-30T08:52:48"/>
    <n v="4.97"/>
    <n v="54"/>
    <s v="EVgo"/>
    <n v="22"/>
    <s v="Tesla, CCS"/>
    <n v="2013"/>
    <s v="Yes"/>
    <n v="3.9"/>
    <n v="3"/>
    <s v="Annually"/>
  </r>
  <r>
    <s v="EVS03641"/>
    <n v="-30.272154"/>
    <n v="131.101676"/>
    <s v="2441 Random Rd"/>
    <x v="2"/>
    <x v="2"/>
    <x v="2"/>
    <x v="1"/>
    <n v="0.28999999999999998"/>
    <s v="9:00-18:00"/>
    <s v="9:00-18:00"/>
    <d v="1899-12-30T08:52:48"/>
    <n v="11.82"/>
    <n v="89"/>
    <s v="Ionity"/>
    <n v="150"/>
    <s v="CHAdeMO"/>
    <n v="2011"/>
    <s v="No"/>
    <n v="4.0999999999999996"/>
    <n v="6"/>
    <s v="Quarterly"/>
  </r>
  <r>
    <s v="EVS03642"/>
    <n v="25.252676999999998"/>
    <n v="55.212525999999997"/>
    <s v="349 Dubai Ave"/>
    <x v="12"/>
    <x v="11"/>
    <x v="3"/>
    <x v="1"/>
    <n v="0.12"/>
    <d v="2025-07-24T00:00:00"/>
    <s v="9.00-21.00"/>
    <d v="1900-01-11T00:00:00"/>
    <n v="6.88"/>
    <n v="45"/>
    <s v="ChargePoint"/>
    <n v="22"/>
    <s v="Tesla"/>
    <n v="2018"/>
    <s v="Yes"/>
    <n v="4.9000000000000004"/>
    <n v="5"/>
    <s v="Monthly"/>
  </r>
  <r>
    <s v="EVS03648"/>
    <n v="55.883403000000001"/>
    <n v="37.565060000000003"/>
    <s v="9282 Moscow Ave"/>
    <x v="1"/>
    <x v="1"/>
    <x v="1"/>
    <x v="1"/>
    <n v="0.13"/>
    <s v="6:00-22:00"/>
    <s v="6:00-22:00"/>
    <d v="1899-12-30T16:04:48"/>
    <n v="2.2799999999999998"/>
    <n v="71"/>
    <s v="ChargePoint"/>
    <n v="22"/>
    <s v="Tesla"/>
    <n v="2021"/>
    <s v="Yes"/>
    <n v="4.3"/>
    <n v="5"/>
    <s v="Quarterly"/>
  </r>
  <r>
    <s v="EVS03649"/>
    <n v="37.897415000000002"/>
    <n v="-122.426176"/>
    <s v="4965 San Francisco Ave"/>
    <x v="5"/>
    <x v="5"/>
    <x v="0"/>
    <x v="1"/>
    <n v="0.18"/>
    <s v="6:00-22:00"/>
    <s v="6:00-22:00"/>
    <d v="1899-12-30T16:04:48"/>
    <n v="13.44"/>
    <n v="63"/>
    <s v="ChargePoint"/>
    <n v="22"/>
    <s v="Tesla, Type 2"/>
    <n v="2023"/>
    <s v="Yes"/>
    <n v="3.6"/>
    <n v="7"/>
    <s v="Annually"/>
  </r>
  <r>
    <s v="EVS03651"/>
    <n v="-28.428505999999999"/>
    <n v="162.16975600000001"/>
    <s v="7681 Random Rd"/>
    <x v="11"/>
    <x v="10"/>
    <x v="6"/>
    <x v="1"/>
    <n v="0.15"/>
    <d v="2025-07-24T00:00:00"/>
    <s v="9.00-21.00"/>
    <d v="1900-01-11T00:00:00"/>
    <n v="13.82"/>
    <n v="93"/>
    <s v="Greenlots"/>
    <n v="150"/>
    <s v="CCS"/>
    <n v="2023"/>
    <s v="No"/>
    <n v="4.4000000000000004"/>
    <n v="6"/>
    <s v="Quarterly"/>
  </r>
  <r>
    <s v="EVS03653"/>
    <n v="41.827131000000001"/>
    <n v="-87.678732999999994"/>
    <s v="8199 Chicago Ave"/>
    <x v="7"/>
    <x v="5"/>
    <x v="0"/>
    <x v="1"/>
    <n v="0.47"/>
    <s v="6:00-22:00"/>
    <s v="6:00-22:00"/>
    <d v="1899-12-30T16:04:48"/>
    <n v="14.73"/>
    <n v="21"/>
    <s v="EVgo"/>
    <n v="22"/>
    <s v="CHAdeMO"/>
    <n v="2015"/>
    <s v="Yes"/>
    <n v="3.1"/>
    <n v="9"/>
    <s v="Monthly"/>
  </r>
  <r>
    <s v="EVS03654"/>
    <n v="37.792971999999999"/>
    <n v="-122.362886"/>
    <s v="9547 San Francisco Ave"/>
    <x v="5"/>
    <x v="5"/>
    <x v="0"/>
    <x v="1"/>
    <n v="0.12"/>
    <s v="9:00-18:00"/>
    <s v="9:00-18:00"/>
    <d v="1899-12-30T08:52:48"/>
    <n v="1.42"/>
    <n v="54"/>
    <s v="Ionity"/>
    <n v="350"/>
    <s v="CHAdeMO, Type 2"/>
    <n v="2010"/>
    <s v="Yes"/>
    <n v="4.7"/>
    <n v="3"/>
    <s v="Annually"/>
  </r>
  <r>
    <s v="EVS03657"/>
    <n v="43.678921000000003"/>
    <n v="-79.475469000000004"/>
    <s v="4493 Toronto Ave"/>
    <x v="0"/>
    <x v="0"/>
    <x v="0"/>
    <x v="1"/>
    <n v="0.36"/>
    <s v="6:00-22:00"/>
    <s v="6:00-22:00"/>
    <d v="1899-12-30T16:04:48"/>
    <n v="12.88"/>
    <n v="56"/>
    <s v="Greenlots"/>
    <n v="350"/>
    <s v="CHAdeMO"/>
    <n v="2018"/>
    <s v="Yes"/>
    <n v="4.8"/>
    <n v="6"/>
    <s v="Quarterly"/>
  </r>
  <r>
    <s v="EVS03658"/>
    <n v="25.319147999999998"/>
    <n v="55.231501999999999"/>
    <s v="724 Dubai Ave"/>
    <x v="12"/>
    <x v="11"/>
    <x v="3"/>
    <x v="1"/>
    <n v="0.41"/>
    <s v="6:00-22:00"/>
    <s v="6:00-22:00"/>
    <d v="1899-12-30T16:04:48"/>
    <n v="1.68"/>
    <n v="39"/>
    <s v="Greenlots"/>
    <n v="50"/>
    <s v="Type 2"/>
    <n v="2013"/>
    <s v="No"/>
    <n v="4.9000000000000004"/>
    <n v="9"/>
    <s v="Annually"/>
  </r>
  <r>
    <s v="EVS03659"/>
    <n v="25.269469000000001"/>
    <n v="55.240513999999997"/>
    <s v="2491 Dubai Ave"/>
    <x v="12"/>
    <x v="11"/>
    <x v="3"/>
    <x v="1"/>
    <n v="0.38"/>
    <s v="6:00-22:00"/>
    <s v="6:00-22:00"/>
    <d v="1899-12-30T16:04:48"/>
    <n v="18.649999999999999"/>
    <n v="38"/>
    <s v="ChargePoint"/>
    <n v="150"/>
    <s v="Tesla"/>
    <n v="2021"/>
    <s v="Yes"/>
    <n v="3.8"/>
    <n v="4"/>
    <s v="Annually"/>
  </r>
  <r>
    <s v="EVS03664"/>
    <n v="39.903255000000001"/>
    <n v="116.485708"/>
    <s v="2526 Beijing Ave"/>
    <x v="10"/>
    <x v="9"/>
    <x v="3"/>
    <x v="1"/>
    <n v="0.36"/>
    <s v="6:00-22:00"/>
    <s v="6:00-22:00"/>
    <d v="1899-12-30T16:04:48"/>
    <n v="10.61"/>
    <n v="24"/>
    <s v="ChargePoint"/>
    <n v="22"/>
    <s v="CHAdeMO"/>
    <n v="2021"/>
    <s v="Yes"/>
    <n v="4.2"/>
    <n v="5"/>
    <s v="Monthly"/>
  </r>
  <r>
    <s v="EVS03666"/>
    <n v="41.958852"/>
    <n v="-87.644126"/>
    <s v="4379 Chicago Ave"/>
    <x v="7"/>
    <x v="5"/>
    <x v="0"/>
    <x v="1"/>
    <n v="0.17"/>
    <d v="2025-07-24T00:00:00"/>
    <s v="9.00-21.00"/>
    <d v="1900-01-11T00:00:00"/>
    <n v="14.74"/>
    <n v="49"/>
    <s v="Greenlots"/>
    <n v="350"/>
    <s v="CCS, Type 2"/>
    <n v="2023"/>
    <s v="Yes"/>
    <n v="3.8"/>
    <n v="7"/>
    <s v="Quarterly"/>
  </r>
  <r>
    <s v="EVS03669"/>
    <n v="37.790764000000003"/>
    <n v="-122.350328"/>
    <s v="4164 San Francisco Ave"/>
    <x v="5"/>
    <x v="5"/>
    <x v="0"/>
    <x v="1"/>
    <n v="0.15"/>
    <s v="6:00-22:00"/>
    <s v="6:00-22:00"/>
    <d v="1899-12-30T16:04:48"/>
    <n v="18.850000000000001"/>
    <n v="76"/>
    <s v="Ionity"/>
    <n v="150"/>
    <s v="Type 2, CCS"/>
    <n v="2010"/>
    <s v="Yes"/>
    <n v="4"/>
    <n v="6"/>
    <s v="Monthly"/>
  </r>
  <r>
    <s v="EVS03670"/>
    <n v="19.132352000000001"/>
    <n v="72.969868000000005"/>
    <s v="2331 Mumbai Ave"/>
    <x v="13"/>
    <x v="12"/>
    <x v="3"/>
    <x v="1"/>
    <n v="0.37"/>
    <d v="2025-07-24T00:00:00"/>
    <s v="9.00-21.00"/>
    <d v="1900-01-11T00:00:00"/>
    <n v="16.82"/>
    <n v="70"/>
    <s v="ChargePoint"/>
    <n v="150"/>
    <s v="CHAdeMO, CCS"/>
    <n v="2013"/>
    <s v="No"/>
    <n v="4.3"/>
    <n v="6"/>
    <s v="Quarterly"/>
  </r>
  <r>
    <s v="EVS03672"/>
    <n v="52.457374000000002"/>
    <n v="13.352513999999999"/>
    <s v="2243 Berlin Ave"/>
    <x v="3"/>
    <x v="3"/>
    <x v="1"/>
    <x v="1"/>
    <n v="0.27"/>
    <d v="2025-07-24T00:00:00"/>
    <s v="9.00-21.00"/>
    <d v="1900-01-11T00:00:00"/>
    <n v="6.45"/>
    <n v="23"/>
    <s v="Greenlots"/>
    <n v="50"/>
    <s v="Type 2, Tesla"/>
    <n v="2020"/>
    <s v="No"/>
    <n v="4.3"/>
    <n v="2"/>
    <s v="Monthly"/>
  </r>
  <r>
    <s v="EVS03673"/>
    <n v="37.830266000000002"/>
    <n v="-122.44709899999999"/>
    <s v="8134 San Francisco Ave"/>
    <x v="5"/>
    <x v="5"/>
    <x v="0"/>
    <x v="1"/>
    <n v="0.2"/>
    <d v="2025-07-24T00:00:00"/>
    <s v="9.00-21.00"/>
    <d v="1900-01-11T00:00:00"/>
    <n v="7.73"/>
    <n v="44"/>
    <s v="Greenlots"/>
    <n v="50"/>
    <s v="Tesla, CCS"/>
    <n v="2022"/>
    <s v="No"/>
    <n v="4"/>
    <n v="7"/>
    <s v="Annually"/>
  </r>
  <r>
    <s v="EVS03674"/>
    <n v="-33.828991000000002"/>
    <n v="151.36063100000001"/>
    <s v="6972 Sydney Ave"/>
    <x v="9"/>
    <x v="8"/>
    <x v="5"/>
    <x v="1"/>
    <n v="0.36"/>
    <s v="6:00-22:00"/>
    <s v="6:00-22:00"/>
    <d v="1899-12-30T16:04:48"/>
    <n v="1.08"/>
    <n v="84"/>
    <s v="Greenlots"/>
    <n v="150"/>
    <s v="CCS, CHAdeMO"/>
    <n v="2019"/>
    <s v="No"/>
    <n v="4.9000000000000004"/>
    <n v="10"/>
    <s v="Annually"/>
  </r>
  <r>
    <s v="EVS03677"/>
    <n v="25.322175999999999"/>
    <n v="55.247638999999999"/>
    <s v="5097 Dubai Ave"/>
    <x v="12"/>
    <x v="11"/>
    <x v="3"/>
    <x v="1"/>
    <n v="0.15"/>
    <s v="9:00-18:00"/>
    <s v="9:00-18:00"/>
    <d v="1899-12-30T08:52:48"/>
    <n v="8.73"/>
    <n v="96"/>
    <s v="ChargePoint"/>
    <n v="22"/>
    <s v="Tesla, CCS"/>
    <n v="2018"/>
    <s v="Yes"/>
    <n v="3.8"/>
    <n v="5"/>
    <s v="Annually"/>
  </r>
  <r>
    <s v="EVS03679"/>
    <n v="13.714518999999999"/>
    <n v="100.50166299999999"/>
    <s v="3579 Bangkok Ave"/>
    <x v="4"/>
    <x v="4"/>
    <x v="3"/>
    <x v="1"/>
    <n v="0.19"/>
    <s v="9:00-18:00"/>
    <s v="9:00-18:00"/>
    <d v="1899-12-30T08:52:48"/>
    <n v="11.13"/>
    <n v="86"/>
    <s v="Greenlots"/>
    <n v="22"/>
    <s v="CCS, Tesla"/>
    <n v="2018"/>
    <s v="No"/>
    <n v="3.4"/>
    <n v="3"/>
    <s v="Annually"/>
  </r>
  <r>
    <s v="EVS03685"/>
    <n v="55.7057"/>
    <n v="37.628295999999999"/>
    <s v="4056 Moscow Ave"/>
    <x v="1"/>
    <x v="1"/>
    <x v="1"/>
    <x v="1"/>
    <n v="0.41"/>
    <s v="9:00-18:00"/>
    <s v="9:00-18:00"/>
    <d v="1899-12-30T08:52:48"/>
    <n v="11.72"/>
    <n v="62"/>
    <s v="Tesla"/>
    <n v="22"/>
    <s v="Tesla, Type 2"/>
    <n v="2019"/>
    <s v="Yes"/>
    <n v="3.7"/>
    <n v="3"/>
    <s v="Annually"/>
  </r>
  <r>
    <s v="EVS03686"/>
    <n v="19.447035"/>
    <n v="-99.127455999999995"/>
    <s v="7839 Mexico City Ave"/>
    <x v="17"/>
    <x v="14"/>
    <x v="0"/>
    <x v="1"/>
    <n v="0.17"/>
    <d v="2025-07-24T00:00:00"/>
    <s v="9.00-21.00"/>
    <d v="1900-01-11T00:00:00"/>
    <n v="2"/>
    <n v="17"/>
    <s v="Tesla"/>
    <n v="350"/>
    <s v="Type 2"/>
    <n v="2016"/>
    <s v="Yes"/>
    <n v="4.8"/>
    <n v="3"/>
    <s v="Quarterly"/>
  </r>
  <r>
    <s v="EVS03688"/>
    <n v="-33.890994999999997"/>
    <n v="18.449797"/>
    <s v="2812 Cape Town Ave"/>
    <x v="14"/>
    <x v="13"/>
    <x v="7"/>
    <x v="1"/>
    <n v="0.18"/>
    <d v="2025-07-24T00:00:00"/>
    <s v="9.00-21.00"/>
    <d v="1900-01-11T00:00:00"/>
    <n v="16.62"/>
    <n v="14"/>
    <s v="Greenlots"/>
    <n v="150"/>
    <s v="CHAdeMO"/>
    <n v="2010"/>
    <s v="No"/>
    <n v="4.8"/>
    <n v="1"/>
    <s v="Annually"/>
  </r>
  <r>
    <s v="EVS03693"/>
    <n v="55.766630999999997"/>
    <n v="37.630364999999998"/>
    <s v="8707 Moscow Ave"/>
    <x v="1"/>
    <x v="1"/>
    <x v="1"/>
    <x v="1"/>
    <n v="0.11"/>
    <d v="2025-07-24T00:00:00"/>
    <s v="9.00-21.00"/>
    <d v="1900-01-11T00:00:00"/>
    <n v="11.89"/>
    <n v="38"/>
    <s v="Tesla"/>
    <n v="150"/>
    <s v="CCS"/>
    <n v="2022"/>
    <s v="Yes"/>
    <n v="4.5"/>
    <n v="9"/>
    <s v="Monthly"/>
  </r>
  <r>
    <s v="EVS03697"/>
    <n v="13.895263999999999"/>
    <n v="100.49040599999999"/>
    <s v="9315 Bangkok Ave"/>
    <x v="4"/>
    <x v="4"/>
    <x v="3"/>
    <x v="1"/>
    <n v="0.45"/>
    <s v="9:00-18:00"/>
    <s v="9:00-18:00"/>
    <d v="1899-12-30T08:52:48"/>
    <n v="17.77"/>
    <n v="96"/>
    <s v="Ionity"/>
    <n v="150"/>
    <s v="Type 2"/>
    <n v="2012"/>
    <s v="No"/>
    <n v="3.8"/>
    <n v="10"/>
    <s v="Quarterly"/>
  </r>
  <r>
    <s v="EVS03698"/>
    <n v="25.302935000000002"/>
    <n v="55.386102999999999"/>
    <s v="9050 Dubai Ave"/>
    <x v="12"/>
    <x v="11"/>
    <x v="3"/>
    <x v="1"/>
    <n v="0.19"/>
    <s v="6:00-22:00"/>
    <s v="6:00-22:00"/>
    <d v="1899-12-30T16:04:48"/>
    <n v="18.64"/>
    <n v="87"/>
    <s v="Greenlots"/>
    <n v="22"/>
    <s v="Type 2, Tesla"/>
    <n v="2011"/>
    <s v="No"/>
    <n v="3.9"/>
    <n v="1"/>
    <s v="Quarterly"/>
  </r>
  <r>
    <s v="EVS03699"/>
    <n v="55.737492000000003"/>
    <n v="37.567798000000003"/>
    <s v="3294 Moscow Ave"/>
    <x v="1"/>
    <x v="1"/>
    <x v="1"/>
    <x v="1"/>
    <n v="0.24"/>
    <d v="2025-07-24T00:00:00"/>
    <s v="9.00-21.00"/>
    <d v="1900-01-11T00:00:00"/>
    <n v="18.43"/>
    <n v="78"/>
    <s v="EVgo"/>
    <n v="150"/>
    <s v="Tesla"/>
    <n v="2015"/>
    <s v="Yes"/>
    <n v="3.5"/>
    <n v="5"/>
    <s v="Monthly"/>
  </r>
  <r>
    <s v="EVS03701"/>
    <n v="61.379530000000003"/>
    <n v="-151.12179599999999"/>
    <s v="8592 Random Rd"/>
    <x v="2"/>
    <x v="2"/>
    <x v="2"/>
    <x v="1"/>
    <n v="0.36"/>
    <d v="2025-07-24T00:00:00"/>
    <s v="9.00-21.00"/>
    <d v="1900-01-11T00:00:00"/>
    <n v="3.43"/>
    <n v="38"/>
    <s v="ChargePoint"/>
    <n v="22"/>
    <s v="CCS"/>
    <n v="2022"/>
    <s v="Yes"/>
    <n v="3.4"/>
    <n v="10"/>
    <s v="Quarterly"/>
  </r>
  <r>
    <s v="EVS03703"/>
    <n v="-33.830666999999998"/>
    <n v="18.428246999999999"/>
    <s v="6246 Cape Town Ave"/>
    <x v="14"/>
    <x v="13"/>
    <x v="7"/>
    <x v="1"/>
    <n v="0.38"/>
    <d v="2025-07-24T00:00:00"/>
    <s v="9.00-21.00"/>
    <d v="1900-01-11T00:00:00"/>
    <n v="13.67"/>
    <n v="88"/>
    <s v="EVgo"/>
    <n v="350"/>
    <s v="Type 2, CCS"/>
    <n v="2013"/>
    <s v="Yes"/>
    <n v="4.0999999999999996"/>
    <n v="1"/>
    <s v="Quarterly"/>
  </r>
  <r>
    <s v="EVS03704"/>
    <n v="37.859543000000002"/>
    <n v="-122.408275"/>
    <s v="7894 San Francisco Ave"/>
    <x v="5"/>
    <x v="5"/>
    <x v="0"/>
    <x v="1"/>
    <n v="0.28000000000000003"/>
    <s v="6:00-22:00"/>
    <s v="6:00-22:00"/>
    <d v="1899-12-30T16:04:48"/>
    <n v="7.71"/>
    <n v="78"/>
    <s v="Ionity"/>
    <n v="22"/>
    <s v="CCS, Tesla"/>
    <n v="2020"/>
    <s v="Yes"/>
    <n v="3.4"/>
    <n v="5"/>
    <s v="Monthly"/>
  </r>
  <r>
    <s v="EVS03705"/>
    <n v="13.741573000000001"/>
    <n v="100.55671"/>
    <s v="1448 Bangkok Ave"/>
    <x v="4"/>
    <x v="4"/>
    <x v="3"/>
    <x v="1"/>
    <n v="0.48"/>
    <s v="9:00-18:00"/>
    <s v="9:00-18:00"/>
    <d v="1899-12-30T08:52:48"/>
    <n v="19.38"/>
    <n v="49"/>
    <s v="Greenlots"/>
    <n v="350"/>
    <s v="Tesla, CHAdeMO"/>
    <n v="2014"/>
    <s v="No"/>
    <n v="3.1"/>
    <n v="8"/>
    <s v="Annually"/>
  </r>
  <r>
    <s v="EVS03713"/>
    <n v="18.974612"/>
    <n v="72.975988000000001"/>
    <s v="7812 Mumbai Ave"/>
    <x v="13"/>
    <x v="12"/>
    <x v="3"/>
    <x v="1"/>
    <n v="0.11"/>
    <s v="9:00-18:00"/>
    <s v="9:00-18:00"/>
    <d v="1899-12-30T08:52:48"/>
    <n v="1.06"/>
    <n v="32"/>
    <s v="ChargePoint"/>
    <n v="50"/>
    <s v="Tesla"/>
    <n v="2015"/>
    <s v="No"/>
    <n v="3.2"/>
    <n v="10"/>
    <s v="Annually"/>
  </r>
  <r>
    <s v="EVS03715"/>
    <n v="52.462634999999999"/>
    <n v="13.341068999999999"/>
    <s v="4319 Berlin Ave"/>
    <x v="3"/>
    <x v="3"/>
    <x v="1"/>
    <x v="1"/>
    <n v="0.34"/>
    <s v="6:00-22:00"/>
    <s v="6:00-22:00"/>
    <d v="1899-12-30T16:04:48"/>
    <n v="16.79"/>
    <n v="13"/>
    <s v="Ionity"/>
    <n v="150"/>
    <s v="CCS, CHAdeMO"/>
    <n v="2019"/>
    <s v="Yes"/>
    <n v="3.2"/>
    <n v="4"/>
    <s v="Annually"/>
  </r>
  <r>
    <s v="EVS03721"/>
    <n v="49.474423000000002"/>
    <n v="165.257598"/>
    <s v="1383 Random Rd"/>
    <x v="11"/>
    <x v="10"/>
    <x v="6"/>
    <x v="1"/>
    <n v="0.25"/>
    <d v="2025-07-24T00:00:00"/>
    <s v="9.00-21.00"/>
    <d v="1900-01-11T00:00:00"/>
    <n v="14.46"/>
    <n v="25"/>
    <s v="ChargePoint"/>
    <n v="22"/>
    <s v="CCS"/>
    <n v="2020"/>
    <s v="No"/>
    <n v="4.9000000000000004"/>
    <n v="1"/>
    <s v="Monthly"/>
  </r>
  <r>
    <s v="EVS03723"/>
    <n v="-33.759027000000003"/>
    <n v="151.23798400000001"/>
    <s v="172 Sydney Ave"/>
    <x v="9"/>
    <x v="8"/>
    <x v="5"/>
    <x v="1"/>
    <n v="0.13"/>
    <d v="2025-07-24T00:00:00"/>
    <s v="9.00-21.00"/>
    <d v="1900-01-11T00:00:00"/>
    <n v="4.0599999999999996"/>
    <n v="92"/>
    <s v="Greenlots"/>
    <n v="350"/>
    <s v="CHAdeMO, Type 2"/>
    <n v="2013"/>
    <s v="No"/>
    <n v="4"/>
    <n v="5"/>
    <s v="Quarterly"/>
  </r>
  <r>
    <s v="EVS03733"/>
    <n v="39.904732000000003"/>
    <n v="116.389363"/>
    <s v="2581 Beijing Ave"/>
    <x v="10"/>
    <x v="9"/>
    <x v="3"/>
    <x v="1"/>
    <n v="0.32"/>
    <s v="6:00-22:00"/>
    <s v="6:00-22:00"/>
    <d v="1899-12-30T16:04:48"/>
    <n v="13.48"/>
    <n v="35"/>
    <s v="Tesla"/>
    <n v="22"/>
    <s v="Tesla, Type 2"/>
    <n v="2013"/>
    <s v="Yes"/>
    <n v="3.7"/>
    <n v="1"/>
    <s v="Annually"/>
  </r>
  <r>
    <s v="EVS03737"/>
    <n v="-33.805050000000001"/>
    <n v="18.405716999999999"/>
    <s v="6795 Cape Town Ave"/>
    <x v="14"/>
    <x v="13"/>
    <x v="7"/>
    <x v="1"/>
    <n v="0.39"/>
    <s v="6:00-22:00"/>
    <s v="6:00-22:00"/>
    <d v="1899-12-30T16:04:48"/>
    <n v="3.34"/>
    <n v="19"/>
    <s v="Greenlots"/>
    <n v="350"/>
    <s v="CCS, CHAdeMO"/>
    <n v="2021"/>
    <s v="No"/>
    <n v="3.5"/>
    <n v="7"/>
    <s v="Quarterly"/>
  </r>
  <r>
    <s v="EVS03739"/>
    <n v="19.487282"/>
    <n v="-99.070211999999998"/>
    <s v="370 Mexico City Ave"/>
    <x v="17"/>
    <x v="14"/>
    <x v="0"/>
    <x v="1"/>
    <n v="0.18"/>
    <s v="9:00-18:00"/>
    <s v="9:00-18:00"/>
    <d v="1899-12-30T08:52:48"/>
    <n v="9.1"/>
    <n v="44"/>
    <s v="ChargePoint"/>
    <n v="22"/>
    <s v="CCS, Tesla"/>
    <n v="2019"/>
    <s v="Yes"/>
    <n v="4.5"/>
    <n v="5"/>
    <s v="Quarterly"/>
  </r>
  <r>
    <s v="EVS03743"/>
    <n v="41.945979000000001"/>
    <n v="-87.607004000000003"/>
    <s v="313 Chicago Ave"/>
    <x v="7"/>
    <x v="5"/>
    <x v="0"/>
    <x v="1"/>
    <n v="0.28999999999999998"/>
    <s v="9:00-18:00"/>
    <s v="9:00-18:00"/>
    <d v="1899-12-30T08:52:48"/>
    <n v="4.57"/>
    <n v="67"/>
    <s v="ChargePoint"/>
    <n v="350"/>
    <s v="CCS"/>
    <n v="2018"/>
    <s v="Yes"/>
    <n v="3.1"/>
    <n v="4"/>
    <s v="Monthly"/>
  </r>
  <r>
    <s v="EVS03746"/>
    <n v="41.962491999999997"/>
    <n v="-87.605324999999993"/>
    <s v="1716 Chicago Ave"/>
    <x v="7"/>
    <x v="5"/>
    <x v="0"/>
    <x v="1"/>
    <n v="0.31"/>
    <d v="2025-07-24T00:00:00"/>
    <s v="9.00-21.00"/>
    <d v="1900-01-11T00:00:00"/>
    <n v="9.18"/>
    <n v="18"/>
    <s v="Greenlots"/>
    <n v="50"/>
    <s v="Type 2, CCS"/>
    <n v="2020"/>
    <s v="Yes"/>
    <n v="3.5"/>
    <n v="5"/>
    <s v="Monthly"/>
  </r>
  <r>
    <s v="EVS03748"/>
    <n v="13.745519"/>
    <n v="100.598225"/>
    <s v="5042 Bangkok Ave"/>
    <x v="4"/>
    <x v="4"/>
    <x v="3"/>
    <x v="1"/>
    <n v="0.44"/>
    <s v="9:00-18:00"/>
    <s v="9:00-18:00"/>
    <d v="1899-12-30T08:52:48"/>
    <n v="9.5500000000000007"/>
    <n v="73"/>
    <s v="EVgo"/>
    <n v="50"/>
    <s v="CHAdeMO, CCS"/>
    <n v="2020"/>
    <s v="Yes"/>
    <n v="3.4"/>
    <n v="4"/>
    <s v="Monthly"/>
  </r>
  <r>
    <s v="EVS03751"/>
    <n v="-79.914689999999993"/>
    <n v="158.66971599999999"/>
    <s v="1333 Random Rd"/>
    <x v="11"/>
    <x v="10"/>
    <x v="6"/>
    <x v="1"/>
    <n v="0.18"/>
    <s v="9:00-18:00"/>
    <s v="9:00-18:00"/>
    <d v="1899-12-30T08:52:48"/>
    <n v="5.21"/>
    <n v="92"/>
    <s v="Tesla"/>
    <n v="150"/>
    <s v="Tesla"/>
    <n v="2012"/>
    <s v="No"/>
    <n v="4.5999999999999996"/>
    <n v="3"/>
    <s v="Quarterly"/>
  </r>
  <r>
    <s v="EVS03755"/>
    <n v="18.989564999999999"/>
    <n v="72.823154000000002"/>
    <s v="3579 Mumbai Ave"/>
    <x v="13"/>
    <x v="12"/>
    <x v="3"/>
    <x v="1"/>
    <n v="0.49"/>
    <d v="2025-07-24T00:00:00"/>
    <s v="9.00-21.00"/>
    <d v="1900-01-11T00:00:00"/>
    <n v="16.93"/>
    <n v="88"/>
    <s v="ChargePoint"/>
    <n v="50"/>
    <s v="Type 2"/>
    <n v="2015"/>
    <s v="No"/>
    <n v="5"/>
    <n v="4"/>
    <s v="Monthly"/>
  </r>
  <r>
    <s v="EVS03760"/>
    <n v="37.802303000000002"/>
    <n v="-122.31834000000001"/>
    <s v="8335 San Francisco Ave"/>
    <x v="5"/>
    <x v="5"/>
    <x v="0"/>
    <x v="1"/>
    <n v="0.3"/>
    <s v="6:00-22:00"/>
    <s v="6:00-22:00"/>
    <d v="1899-12-30T16:04:48"/>
    <n v="16.829999999999998"/>
    <n v="98"/>
    <s v="Ionity"/>
    <n v="350"/>
    <s v="Tesla, CHAdeMO"/>
    <n v="2015"/>
    <s v="Yes"/>
    <n v="3.3"/>
    <n v="8"/>
    <s v="Quarterly"/>
  </r>
  <r>
    <s v="EVS03766"/>
    <n v="-23.600669"/>
    <n v="-46.678843000000001"/>
    <s v="587 SÃ£o Paulo Ave"/>
    <x v="8"/>
    <x v="7"/>
    <x v="4"/>
    <x v="1"/>
    <n v="0.24"/>
    <s v="6:00-22:00"/>
    <s v="6:00-22:00"/>
    <d v="1899-12-30T16:04:48"/>
    <n v="19.59"/>
    <n v="90"/>
    <s v="Greenlots"/>
    <n v="150"/>
    <s v="CHAdeMO"/>
    <n v="2023"/>
    <s v="No"/>
    <n v="4.7"/>
    <n v="2"/>
    <s v="Annually"/>
  </r>
  <r>
    <s v="EVS03768"/>
    <n v="13.701202"/>
    <n v="100.40453100000001"/>
    <s v="723 Bangkok Ave"/>
    <x v="4"/>
    <x v="4"/>
    <x v="3"/>
    <x v="1"/>
    <n v="0.16"/>
    <s v="6:00-22:00"/>
    <s v="6:00-22:00"/>
    <d v="1899-12-30T16:04:48"/>
    <n v="6.92"/>
    <n v="55"/>
    <s v="Greenlots"/>
    <n v="150"/>
    <s v="CHAdeMO"/>
    <n v="2010"/>
    <s v="Yes"/>
    <n v="4.7"/>
    <n v="9"/>
    <s v="Quarterly"/>
  </r>
  <r>
    <s v="EVS03769"/>
    <n v="34.024684999999998"/>
    <n v="-118.296503"/>
    <s v="8472 Los Angeles Ave"/>
    <x v="16"/>
    <x v="5"/>
    <x v="0"/>
    <x v="1"/>
    <n v="0.12"/>
    <d v="2025-07-24T00:00:00"/>
    <s v="9.00-21.00"/>
    <d v="1900-01-11T00:00:00"/>
    <n v="3.13"/>
    <n v="94"/>
    <s v="Tesla"/>
    <n v="150"/>
    <s v="CCS, Type 2"/>
    <n v="2012"/>
    <s v="Yes"/>
    <n v="3.9"/>
    <n v="8"/>
    <s v="Monthly"/>
  </r>
  <r>
    <s v="EVS03770"/>
    <n v="25.287033999999998"/>
    <n v="55.342241000000001"/>
    <s v="5767 Dubai Ave"/>
    <x v="12"/>
    <x v="11"/>
    <x v="3"/>
    <x v="1"/>
    <n v="0.19"/>
    <s v="9:00-18:00"/>
    <s v="9:00-18:00"/>
    <d v="1899-12-30T08:52:48"/>
    <n v="11.56"/>
    <n v="89"/>
    <s v="ChargePoint"/>
    <n v="350"/>
    <s v="CCS, Tesla"/>
    <n v="2011"/>
    <s v="No"/>
    <n v="4"/>
    <n v="9"/>
    <s v="Annually"/>
  </r>
  <r>
    <s v="EVS03772"/>
    <n v="52.524808999999998"/>
    <n v="13.404788999999999"/>
    <s v="9660 Berlin Ave"/>
    <x v="3"/>
    <x v="3"/>
    <x v="1"/>
    <x v="1"/>
    <n v="0.2"/>
    <s v="6:00-22:00"/>
    <s v="6:00-22:00"/>
    <d v="1899-12-30T16:04:48"/>
    <n v="12.4"/>
    <n v="17"/>
    <s v="Greenlots"/>
    <n v="350"/>
    <s v="CCS, CHAdeMO"/>
    <n v="2013"/>
    <s v="Yes"/>
    <n v="3.2"/>
    <n v="5"/>
    <s v="Annually"/>
  </r>
  <r>
    <s v="EVS03778"/>
    <n v="19.407774"/>
    <n v="-99.127469000000005"/>
    <s v="5460 Mexico City Ave"/>
    <x v="17"/>
    <x v="14"/>
    <x v="0"/>
    <x v="1"/>
    <n v="0.44"/>
    <s v="6:00-22:00"/>
    <s v="6:00-22:00"/>
    <d v="1899-12-30T16:04:48"/>
    <n v="4.2699999999999996"/>
    <n v="93"/>
    <s v="Greenlots"/>
    <n v="50"/>
    <s v="Tesla, CHAdeMO"/>
    <n v="2019"/>
    <s v="Yes"/>
    <n v="4.9000000000000004"/>
    <n v="8"/>
    <s v="Annually"/>
  </r>
  <r>
    <s v="EVS03779"/>
    <n v="-33.816108999999997"/>
    <n v="151.330208"/>
    <s v="5302 Sydney Ave"/>
    <x v="9"/>
    <x v="8"/>
    <x v="5"/>
    <x v="1"/>
    <n v="0.13"/>
    <s v="6:00-22:00"/>
    <s v="6:00-22:00"/>
    <d v="1899-12-30T16:04:48"/>
    <n v="11"/>
    <n v="73"/>
    <s v="Greenlots"/>
    <n v="22"/>
    <s v="CHAdeMO, CCS"/>
    <n v="2016"/>
    <s v="Yes"/>
    <n v="4.7"/>
    <n v="9"/>
    <s v="Monthly"/>
  </r>
  <r>
    <s v="EVS03783"/>
    <n v="55.813129000000004"/>
    <n v="37.606332000000002"/>
    <s v="2214 Moscow Ave"/>
    <x v="1"/>
    <x v="1"/>
    <x v="1"/>
    <x v="1"/>
    <n v="0.28999999999999998"/>
    <d v="2025-07-24T00:00:00"/>
    <s v="9.00-21.00"/>
    <d v="1900-01-11T00:00:00"/>
    <n v="2.95"/>
    <n v="81"/>
    <s v="EVgo"/>
    <n v="150"/>
    <s v="Type 2, Tesla"/>
    <n v="2015"/>
    <s v="No"/>
    <n v="3.3"/>
    <n v="8"/>
    <s v="Quarterly"/>
  </r>
  <r>
    <s v="EVS03786"/>
    <n v="18.997803000000001"/>
    <n v="72.889268999999999"/>
    <s v="7976 Mumbai Ave"/>
    <x v="13"/>
    <x v="12"/>
    <x v="3"/>
    <x v="1"/>
    <n v="0.25"/>
    <s v="6:00-22:00"/>
    <s v="6:00-22:00"/>
    <d v="1899-12-30T16:04:48"/>
    <n v="14.84"/>
    <n v="52"/>
    <s v="Greenlots"/>
    <n v="150"/>
    <s v="CHAdeMO, Tesla"/>
    <n v="2023"/>
    <s v="No"/>
    <n v="3.6"/>
    <n v="1"/>
    <s v="Monthly"/>
  </r>
  <r>
    <s v="EVS03788"/>
    <n v="-33.785046999999999"/>
    <n v="151.252793"/>
    <s v="7599 Sydney Ave"/>
    <x v="9"/>
    <x v="8"/>
    <x v="5"/>
    <x v="1"/>
    <n v="0.14000000000000001"/>
    <s v="6:00-22:00"/>
    <s v="6:00-22:00"/>
    <d v="1899-12-30T16:04:48"/>
    <n v="6.89"/>
    <n v="55"/>
    <s v="EVgo"/>
    <n v="50"/>
    <s v="Tesla"/>
    <n v="2012"/>
    <s v="Yes"/>
    <n v="3.3"/>
    <n v="2"/>
    <s v="Quarterly"/>
  </r>
  <r>
    <s v="EVS03793"/>
    <n v="34.171446000000003"/>
    <n v="-118.240824"/>
    <s v="7914 Los Angeles Ave"/>
    <x v="16"/>
    <x v="5"/>
    <x v="0"/>
    <x v="1"/>
    <n v="0.3"/>
    <d v="2025-07-24T00:00:00"/>
    <s v="9.00-21.00"/>
    <d v="1900-01-11T00:00:00"/>
    <n v="4.88"/>
    <n v="86"/>
    <s v="Greenlots"/>
    <n v="22"/>
    <s v="CHAdeMO, CCS"/>
    <n v="2012"/>
    <s v="No"/>
    <n v="3.3"/>
    <n v="3"/>
    <s v="Quarterly"/>
  </r>
  <r>
    <s v="EVS03794"/>
    <n v="-33.779831000000001"/>
    <n v="18.534908999999999"/>
    <s v="4971 Cape Town Ave"/>
    <x v="14"/>
    <x v="13"/>
    <x v="7"/>
    <x v="1"/>
    <n v="0.12"/>
    <d v="2025-07-24T00:00:00"/>
    <s v="9.00-21.00"/>
    <d v="1900-01-11T00:00:00"/>
    <n v="12.69"/>
    <n v="100"/>
    <s v="Ionity"/>
    <n v="22"/>
    <s v="CHAdeMO"/>
    <n v="2011"/>
    <s v="No"/>
    <n v="3.2"/>
    <n v="6"/>
    <s v="Quarterly"/>
  </r>
  <r>
    <s v="EVS03797"/>
    <n v="19.109929000000001"/>
    <n v="72.984151999999995"/>
    <s v="6482 Mumbai Ave"/>
    <x v="13"/>
    <x v="12"/>
    <x v="3"/>
    <x v="1"/>
    <n v="0.43"/>
    <d v="2025-07-24T00:00:00"/>
    <s v="9.00-21.00"/>
    <d v="1900-01-11T00:00:00"/>
    <n v="7.93"/>
    <n v="29"/>
    <s v="ChargePoint"/>
    <n v="22"/>
    <s v="Tesla, Type 2"/>
    <n v="2010"/>
    <s v="Yes"/>
    <n v="4.9000000000000004"/>
    <n v="9"/>
    <s v="Monthly"/>
  </r>
  <r>
    <s v="EVS03801"/>
    <n v="-77.873819999999995"/>
    <n v="-32.827368999999997"/>
    <s v="5816 Random Rd"/>
    <x v="11"/>
    <x v="10"/>
    <x v="6"/>
    <x v="1"/>
    <n v="0.36"/>
    <d v="2025-07-24T00:00:00"/>
    <s v="9.00-21.00"/>
    <d v="1900-01-11T00:00:00"/>
    <n v="10.64"/>
    <n v="59"/>
    <s v="ChargePoint"/>
    <n v="22"/>
    <s v="CCS, Tesla"/>
    <n v="2022"/>
    <s v="Yes"/>
    <n v="3.6"/>
    <n v="3"/>
    <s v="Monthly"/>
  </r>
  <r>
    <s v="EVS03802"/>
    <n v="37.716642"/>
    <n v="-122.384792"/>
    <s v="2368 San Francisco Ave"/>
    <x v="5"/>
    <x v="5"/>
    <x v="0"/>
    <x v="1"/>
    <n v="0.17"/>
    <s v="6:00-22:00"/>
    <s v="6:00-22:00"/>
    <d v="1899-12-30T16:04:48"/>
    <n v="15.76"/>
    <n v="27"/>
    <s v="Tesla"/>
    <n v="22"/>
    <s v="Type 2, Tesla"/>
    <n v="2019"/>
    <s v="No"/>
    <n v="4.5999999999999996"/>
    <n v="9"/>
    <s v="Annually"/>
  </r>
  <r>
    <s v="EVS03803"/>
    <n v="25.275601999999999"/>
    <n v="55.243237000000001"/>
    <s v="8474 Dubai Ave"/>
    <x v="12"/>
    <x v="11"/>
    <x v="3"/>
    <x v="1"/>
    <n v="0.23"/>
    <s v="9:00-18:00"/>
    <s v="9:00-18:00"/>
    <d v="1899-12-30T08:52:48"/>
    <n v="1.03"/>
    <n v="56"/>
    <s v="Ionity"/>
    <n v="350"/>
    <s v="Type 2"/>
    <n v="2020"/>
    <s v="No"/>
    <n v="3.5"/>
    <n v="10"/>
    <s v="Monthly"/>
  </r>
  <r>
    <s v="EVS03804"/>
    <n v="25.338118000000001"/>
    <n v="55.372903000000001"/>
    <s v="32 Dubai Ave"/>
    <x v="12"/>
    <x v="11"/>
    <x v="3"/>
    <x v="1"/>
    <n v="0.45"/>
    <d v="2025-07-24T00:00:00"/>
    <s v="9.00-21.00"/>
    <d v="1900-01-11T00:00:00"/>
    <n v="10.76"/>
    <n v="21"/>
    <s v="Greenlots"/>
    <n v="50"/>
    <s v="Tesla, CHAdeMO"/>
    <n v="2019"/>
    <s v="Yes"/>
    <n v="4.0999999999999996"/>
    <n v="4"/>
    <s v="Quarterly"/>
  </r>
  <r>
    <s v="EVS03805"/>
    <n v="-33.773097999999997"/>
    <n v="151.31576000000001"/>
    <s v="9637 Sydney Ave"/>
    <x v="9"/>
    <x v="8"/>
    <x v="5"/>
    <x v="1"/>
    <n v="0.17"/>
    <s v="9:00-18:00"/>
    <s v="9:00-18:00"/>
    <d v="1899-12-30T08:52:48"/>
    <n v="0.87"/>
    <n v="25"/>
    <s v="Ionity"/>
    <n v="50"/>
    <s v="Type 2, CCS"/>
    <n v="2013"/>
    <s v="No"/>
    <n v="4.2"/>
    <n v="7"/>
    <s v="Annually"/>
  </r>
  <r>
    <s v="EVS03806"/>
    <n v="43.708516000000003"/>
    <n v="-79.442481999999998"/>
    <s v="2927 Toronto Ave"/>
    <x v="0"/>
    <x v="0"/>
    <x v="0"/>
    <x v="1"/>
    <n v="0.15"/>
    <d v="2025-07-24T00:00:00"/>
    <s v="9.00-21.00"/>
    <d v="1900-01-11T00:00:00"/>
    <n v="8.9700000000000006"/>
    <n v="54"/>
    <s v="Greenlots"/>
    <n v="50"/>
    <s v="CCS, CHAdeMO"/>
    <n v="2017"/>
    <s v="Yes"/>
    <n v="4.5999999999999996"/>
    <n v="9"/>
    <s v="Annually"/>
  </r>
  <r>
    <s v="EVS03807"/>
    <n v="34.029727999999999"/>
    <n v="-118.209462"/>
    <s v="9012 Los Angeles Ave"/>
    <x v="16"/>
    <x v="5"/>
    <x v="0"/>
    <x v="1"/>
    <n v="0.1"/>
    <s v="9:00-18:00"/>
    <s v="9:00-18:00"/>
    <d v="1899-12-30T08:52:48"/>
    <n v="1.85"/>
    <n v="35"/>
    <s v="EVgo"/>
    <n v="50"/>
    <s v="CCS"/>
    <n v="2021"/>
    <s v="No"/>
    <n v="4.2"/>
    <n v="3"/>
    <s v="Annually"/>
  </r>
  <r>
    <s v="EVS03811"/>
    <n v="-88.977849000000006"/>
    <n v="42.804698999999999"/>
    <s v="9242 Random Rd"/>
    <x v="19"/>
    <x v="2"/>
    <x v="2"/>
    <x v="1"/>
    <n v="0.28999999999999998"/>
    <s v="9:00-18:00"/>
    <s v="9:00-18:00"/>
    <d v="1899-12-30T08:52:48"/>
    <n v="14.88"/>
    <n v="55"/>
    <s v="Ionity"/>
    <n v="50"/>
    <s v="CCS"/>
    <n v="2022"/>
    <s v="No"/>
    <n v="4.4000000000000004"/>
    <n v="3"/>
    <s v="Monthly"/>
  </r>
  <r>
    <s v="EVS03812"/>
    <n v="25.220967000000002"/>
    <n v="55.394632999999999"/>
    <s v="9438 Dubai Ave"/>
    <x v="12"/>
    <x v="11"/>
    <x v="3"/>
    <x v="1"/>
    <n v="0.32"/>
    <s v="9:00-18:00"/>
    <s v="9:00-18:00"/>
    <d v="1899-12-30T08:52:48"/>
    <n v="12.28"/>
    <n v="30"/>
    <s v="Greenlots"/>
    <n v="150"/>
    <s v="Tesla"/>
    <n v="2022"/>
    <s v="No"/>
    <n v="3.7"/>
    <n v="1"/>
    <s v="Quarterly"/>
  </r>
  <r>
    <s v="EVS03815"/>
    <n v="41.851002999999999"/>
    <n v="-87.669627000000006"/>
    <s v="2509 Chicago Ave"/>
    <x v="7"/>
    <x v="5"/>
    <x v="0"/>
    <x v="1"/>
    <n v="0.45"/>
    <s v="6:00-22:00"/>
    <s v="6:00-22:00"/>
    <d v="1899-12-30T16:04:48"/>
    <n v="1.06"/>
    <n v="73"/>
    <s v="EVgo"/>
    <n v="350"/>
    <s v="CHAdeMO, CCS"/>
    <n v="2022"/>
    <s v="Yes"/>
    <n v="4.8"/>
    <n v="8"/>
    <s v="Monthly"/>
  </r>
  <r>
    <s v="EVS03817"/>
    <n v="52.442948999999999"/>
    <n v="13.359059999999999"/>
    <s v="185 Berlin Ave"/>
    <x v="3"/>
    <x v="3"/>
    <x v="1"/>
    <x v="1"/>
    <n v="0.14000000000000001"/>
    <s v="6:00-22:00"/>
    <s v="6:00-22:00"/>
    <d v="1899-12-30T16:04:48"/>
    <n v="15.07"/>
    <n v="88"/>
    <s v="ChargePoint"/>
    <n v="50"/>
    <s v="Type 2"/>
    <n v="2019"/>
    <s v="Yes"/>
    <n v="3.1"/>
    <n v="10"/>
    <s v="Quarterly"/>
  </r>
  <r>
    <s v="EVS03823"/>
    <n v="25.336002000000001"/>
    <n v="55.331150999999998"/>
    <s v="7591 Dubai Ave"/>
    <x v="12"/>
    <x v="11"/>
    <x v="3"/>
    <x v="1"/>
    <n v="0.43"/>
    <d v="2025-07-24T00:00:00"/>
    <s v="9.00-21.00"/>
    <d v="1900-01-11T00:00:00"/>
    <n v="15.06"/>
    <n v="60"/>
    <s v="Greenlots"/>
    <n v="22"/>
    <s v="Type 2"/>
    <n v="2013"/>
    <s v="No"/>
    <n v="3.5"/>
    <n v="5"/>
    <s v="Monthly"/>
  </r>
  <r>
    <s v="EVS03833"/>
    <n v="39.988388"/>
    <n v="116.49401"/>
    <s v="9631 Beijing Ave"/>
    <x v="10"/>
    <x v="9"/>
    <x v="3"/>
    <x v="1"/>
    <n v="0.44"/>
    <d v="2025-07-24T00:00:00"/>
    <s v="9.00-21.00"/>
    <d v="1900-01-11T00:00:00"/>
    <n v="19.63"/>
    <n v="64"/>
    <s v="Ionity"/>
    <n v="350"/>
    <s v="Tesla, Type 2"/>
    <n v="2020"/>
    <s v="Yes"/>
    <n v="3.4"/>
    <n v="5"/>
    <s v="Quarterly"/>
  </r>
  <r>
    <s v="EVS03835"/>
    <n v="41.872799999999998"/>
    <n v="-87.776669999999996"/>
    <s v="6867 Chicago Ave"/>
    <x v="7"/>
    <x v="5"/>
    <x v="0"/>
    <x v="1"/>
    <n v="0.4"/>
    <s v="6:00-22:00"/>
    <s v="6:00-22:00"/>
    <d v="1899-12-30T16:04:48"/>
    <n v="2.33"/>
    <n v="13"/>
    <s v="Ionity"/>
    <n v="350"/>
    <s v="Tesla"/>
    <n v="2019"/>
    <s v="No"/>
    <n v="4.3"/>
    <n v="5"/>
    <s v="Quarterly"/>
  </r>
  <r>
    <s v="EVS03836"/>
    <n v="37.827461999999997"/>
    <n v="-122.35266"/>
    <s v="2156 San Francisco Ave"/>
    <x v="5"/>
    <x v="5"/>
    <x v="0"/>
    <x v="1"/>
    <n v="0.42"/>
    <s v="6:00-22:00"/>
    <s v="6:00-22:00"/>
    <d v="1899-12-30T16:04:48"/>
    <n v="18.149999999999999"/>
    <n v="23"/>
    <s v="Tesla"/>
    <n v="150"/>
    <s v="Type 2, Tesla"/>
    <n v="2022"/>
    <s v="No"/>
    <n v="3.6"/>
    <n v="10"/>
    <s v="Annually"/>
  </r>
  <r>
    <s v="EVS03839"/>
    <n v="37.527244000000003"/>
    <n v="126.967061"/>
    <s v="8504 Seoul Ave"/>
    <x v="6"/>
    <x v="6"/>
    <x v="3"/>
    <x v="1"/>
    <n v="0.13"/>
    <s v="9:00-18:00"/>
    <s v="9:00-18:00"/>
    <d v="1899-12-30T08:52:48"/>
    <n v="12.16"/>
    <n v="56"/>
    <s v="Tesla"/>
    <n v="150"/>
    <s v="Tesla"/>
    <n v="2011"/>
    <s v="No"/>
    <n v="3.6"/>
    <n v="6"/>
    <s v="Quarterly"/>
  </r>
  <r>
    <s v="EVS03840"/>
    <n v="-33.831482000000001"/>
    <n v="151.352464"/>
    <s v="3224 Sydney Ave"/>
    <x v="9"/>
    <x v="8"/>
    <x v="5"/>
    <x v="1"/>
    <n v="0.25"/>
    <d v="2025-07-24T00:00:00"/>
    <s v="9.00-21.00"/>
    <d v="1900-01-11T00:00:00"/>
    <n v="18.07"/>
    <n v="51"/>
    <s v="EVgo"/>
    <n v="50"/>
    <s v="Type 2"/>
    <n v="2018"/>
    <s v="Yes"/>
    <n v="3.5"/>
    <n v="6"/>
    <s v="Monthly"/>
  </r>
  <r>
    <s v="EVS03841"/>
    <n v="62.115856000000001"/>
    <n v="-155.178192"/>
    <s v="7162 Random Rd"/>
    <x v="2"/>
    <x v="2"/>
    <x v="2"/>
    <x v="1"/>
    <n v="0.18"/>
    <s v="9:00-18:00"/>
    <s v="9:00-18:00"/>
    <d v="1899-12-30T08:52:48"/>
    <n v="19.7"/>
    <n v="100"/>
    <s v="Ionity"/>
    <n v="50"/>
    <s v="Type 2"/>
    <n v="2011"/>
    <s v="No"/>
    <n v="4.5"/>
    <n v="5"/>
    <s v="Monthly"/>
  </r>
  <r>
    <s v="EVS03847"/>
    <n v="41.923986999999997"/>
    <n v="-87.649626999999995"/>
    <s v="2662 Chicago Ave"/>
    <x v="7"/>
    <x v="5"/>
    <x v="0"/>
    <x v="1"/>
    <n v="0.37"/>
    <d v="2025-07-24T00:00:00"/>
    <s v="9.00-21.00"/>
    <d v="1900-01-11T00:00:00"/>
    <n v="6.02"/>
    <n v="14"/>
    <s v="Greenlots"/>
    <n v="150"/>
    <s v="Tesla"/>
    <n v="2011"/>
    <s v="No"/>
    <n v="3.9"/>
    <n v="3"/>
    <s v="Quarterly"/>
  </r>
  <r>
    <s v="EVS03851"/>
    <n v="-85.337841999999995"/>
    <n v="-60.462181000000001"/>
    <s v="8842 Random Rd"/>
    <x v="19"/>
    <x v="2"/>
    <x v="2"/>
    <x v="1"/>
    <n v="0.22"/>
    <s v="9:00-18:00"/>
    <s v="9:00-18:00"/>
    <d v="1899-12-30T08:52:48"/>
    <n v="18.48"/>
    <n v="75"/>
    <s v="Greenlots"/>
    <n v="150"/>
    <s v="Tesla, CHAdeMO"/>
    <n v="2014"/>
    <s v="No"/>
    <n v="4.3"/>
    <n v="10"/>
    <s v="Monthly"/>
  </r>
  <r>
    <s v="EVS03854"/>
    <n v="13.874364999999999"/>
    <n v="100.575193"/>
    <s v="2082 Bangkok Ave"/>
    <x v="4"/>
    <x v="4"/>
    <x v="3"/>
    <x v="1"/>
    <n v="0.38"/>
    <s v="9:00-18:00"/>
    <s v="9:00-18:00"/>
    <d v="1899-12-30T08:52:48"/>
    <n v="16.34"/>
    <n v="31"/>
    <s v="Ionity"/>
    <n v="50"/>
    <s v="Type 2, CCS"/>
    <n v="2014"/>
    <s v="No"/>
    <n v="4.8"/>
    <n v="3"/>
    <s v="Annually"/>
  </r>
  <r>
    <s v="EVS03858"/>
    <n v="55.875810999999999"/>
    <n v="37.682772"/>
    <s v="6783 Moscow Ave"/>
    <x v="1"/>
    <x v="1"/>
    <x v="1"/>
    <x v="1"/>
    <n v="0.24"/>
    <s v="9:00-18:00"/>
    <s v="9:00-18:00"/>
    <d v="1899-12-30T08:52:48"/>
    <n v="2.68"/>
    <n v="80"/>
    <s v="Tesla"/>
    <n v="50"/>
    <s v="CCS"/>
    <n v="2014"/>
    <s v="Yes"/>
    <n v="3.7"/>
    <n v="2"/>
    <s v="Annually"/>
  </r>
  <r>
    <s v="EVS03860"/>
    <n v="34.016643999999999"/>
    <n v="-118.240668"/>
    <s v="9736 Los Angeles Ave"/>
    <x v="16"/>
    <x v="5"/>
    <x v="0"/>
    <x v="1"/>
    <n v="0.16"/>
    <s v="9:00-18:00"/>
    <s v="9:00-18:00"/>
    <d v="1899-12-30T08:52:48"/>
    <n v="1.97"/>
    <n v="16"/>
    <s v="ChargePoint"/>
    <n v="22"/>
    <s v="Type 2"/>
    <n v="2017"/>
    <s v="No"/>
    <n v="4.5"/>
    <n v="4"/>
    <s v="Monthly"/>
  </r>
  <r>
    <s v="EVS03861"/>
    <n v="-7.4586519999999998"/>
    <n v="-16.851403999999999"/>
    <s v="2064 Random Rd"/>
    <x v="11"/>
    <x v="10"/>
    <x v="6"/>
    <x v="1"/>
    <n v="0.28000000000000003"/>
    <s v="6:00-22:00"/>
    <s v="6:00-22:00"/>
    <d v="1899-12-30T16:04:48"/>
    <n v="19.920000000000002"/>
    <n v="56"/>
    <s v="Greenlots"/>
    <n v="350"/>
    <s v="CCS"/>
    <n v="2021"/>
    <s v="No"/>
    <n v="3.6"/>
    <n v="6"/>
    <s v="Monthly"/>
  </r>
  <r>
    <s v="EVS03862"/>
    <n v="41.892031000000003"/>
    <n v="-87.777811"/>
    <s v="8066 Chicago Ave"/>
    <x v="7"/>
    <x v="5"/>
    <x v="0"/>
    <x v="1"/>
    <n v="0.44"/>
    <d v="2025-07-24T00:00:00"/>
    <s v="9.00-21.00"/>
    <d v="1900-01-11T00:00:00"/>
    <n v="18.440000000000001"/>
    <n v="72"/>
    <s v="EVgo"/>
    <n v="22"/>
    <s v="Tesla, CCS"/>
    <n v="2016"/>
    <s v="Yes"/>
    <n v="4.5"/>
    <n v="8"/>
    <s v="Quarterly"/>
  </r>
  <r>
    <s v="EVS03864"/>
    <n v="19.480364000000002"/>
    <n v="-99.179586999999998"/>
    <s v="8393 Mexico City Ave"/>
    <x v="17"/>
    <x v="14"/>
    <x v="0"/>
    <x v="1"/>
    <n v="0.22"/>
    <s v="6:00-22:00"/>
    <s v="6:00-22:00"/>
    <d v="1899-12-30T16:04:48"/>
    <n v="3.15"/>
    <n v="80"/>
    <s v="ChargePoint"/>
    <n v="150"/>
    <s v="Type 2"/>
    <n v="2017"/>
    <s v="No"/>
    <n v="3.5"/>
    <n v="9"/>
    <s v="Monthly"/>
  </r>
  <r>
    <s v="EVS03869"/>
    <n v="34.150664999999996"/>
    <n v="-118.28030200000001"/>
    <s v="7844 Los Angeles Ave"/>
    <x v="16"/>
    <x v="5"/>
    <x v="0"/>
    <x v="1"/>
    <n v="0.15"/>
    <s v="9:00-18:00"/>
    <s v="9:00-18:00"/>
    <d v="1899-12-30T08:52:48"/>
    <n v="9.58"/>
    <n v="93"/>
    <s v="EVgo"/>
    <n v="150"/>
    <s v="CCS"/>
    <n v="2017"/>
    <s v="Yes"/>
    <n v="4.3"/>
    <n v="2"/>
    <s v="Annually"/>
  </r>
  <r>
    <s v="EVS03878"/>
    <n v="13.857964000000001"/>
    <n v="100.407944"/>
    <s v="6579 Bangkok Ave"/>
    <x v="4"/>
    <x v="4"/>
    <x v="3"/>
    <x v="1"/>
    <n v="0.3"/>
    <d v="2025-07-24T00:00:00"/>
    <s v="9.00-21.00"/>
    <d v="1900-01-11T00:00:00"/>
    <n v="12.6"/>
    <n v="82"/>
    <s v="Ionity"/>
    <n v="50"/>
    <s v="Type 2"/>
    <n v="2017"/>
    <s v="No"/>
    <n v="3.4"/>
    <n v="2"/>
    <s v="Quarterly"/>
  </r>
  <r>
    <s v="EVS03881"/>
    <n v="-14.308617"/>
    <n v="-69.373808999999994"/>
    <s v="517 Random Rd"/>
    <x v="42"/>
    <x v="5"/>
    <x v="0"/>
    <x v="1"/>
    <n v="0.36"/>
    <d v="2025-07-24T00:00:00"/>
    <s v="9.00-21.00"/>
    <d v="1900-01-11T00:00:00"/>
    <n v="9.82"/>
    <n v="31"/>
    <s v="Ionity"/>
    <n v="50"/>
    <s v="CHAdeMO"/>
    <n v="2023"/>
    <s v="No"/>
    <n v="4.5"/>
    <n v="7"/>
    <s v="Quarterly"/>
  </r>
  <r>
    <s v="EVS03884"/>
    <n v="52.592131999999999"/>
    <n v="13.332578"/>
    <s v="3528 Berlin Ave"/>
    <x v="3"/>
    <x v="3"/>
    <x v="1"/>
    <x v="1"/>
    <n v="0.39"/>
    <s v="9:00-18:00"/>
    <s v="9:00-18:00"/>
    <d v="1899-12-30T08:52:48"/>
    <n v="15.92"/>
    <n v="38"/>
    <s v="Ionity"/>
    <n v="50"/>
    <s v="Tesla, Type 2"/>
    <n v="2018"/>
    <s v="Yes"/>
    <n v="4.0999999999999996"/>
    <n v="10"/>
    <s v="Monthly"/>
  </r>
  <r>
    <s v="EVS03887"/>
    <n v="-33.702961000000002"/>
    <n v="18.465015999999999"/>
    <s v="6927 Cape Town Ave"/>
    <x v="14"/>
    <x v="13"/>
    <x v="7"/>
    <x v="1"/>
    <n v="0.16"/>
    <s v="6:00-22:00"/>
    <s v="6:00-22:00"/>
    <d v="1899-12-30T16:04:48"/>
    <n v="3.32"/>
    <n v="88"/>
    <s v="Ionity"/>
    <n v="150"/>
    <s v="Tesla, CHAdeMO"/>
    <n v="2010"/>
    <s v="Yes"/>
    <n v="4.3"/>
    <n v="10"/>
    <s v="Quarterly"/>
  </r>
  <r>
    <s v="EVS03888"/>
    <n v="-33.830858999999997"/>
    <n v="151.29910899999999"/>
    <s v="6102 Sydney Ave"/>
    <x v="9"/>
    <x v="8"/>
    <x v="5"/>
    <x v="1"/>
    <n v="0.42"/>
    <d v="2025-07-24T00:00:00"/>
    <s v="9.00-21.00"/>
    <d v="1900-01-11T00:00:00"/>
    <n v="19.239999999999998"/>
    <n v="63"/>
    <s v="EVgo"/>
    <n v="22"/>
    <s v="CHAdeMO"/>
    <n v="2019"/>
    <s v="No"/>
    <n v="4.8"/>
    <n v="9"/>
    <s v="Monthly"/>
  </r>
  <r>
    <s v="EVS03895"/>
    <n v="19.46529"/>
    <n v="-99.040251999999995"/>
    <s v="418 Mexico City Ave"/>
    <x v="17"/>
    <x v="14"/>
    <x v="0"/>
    <x v="1"/>
    <n v="0.28999999999999998"/>
    <s v="9:00-18:00"/>
    <s v="9:00-18:00"/>
    <d v="1899-12-30T08:52:48"/>
    <n v="14.94"/>
    <n v="83"/>
    <s v="Tesla"/>
    <n v="50"/>
    <s v="CCS, CHAdeMO"/>
    <n v="2021"/>
    <s v="No"/>
    <n v="3.5"/>
    <n v="1"/>
    <s v="Monthly"/>
  </r>
  <r>
    <s v="EVS03896"/>
    <n v="39.944695000000003"/>
    <n v="116.26314000000001"/>
    <s v="7926 Beijing Ave"/>
    <x v="10"/>
    <x v="9"/>
    <x v="3"/>
    <x v="1"/>
    <n v="0.1"/>
    <s v="9:00-18:00"/>
    <s v="9:00-18:00"/>
    <d v="1899-12-30T08:52:48"/>
    <n v="14.93"/>
    <n v="81"/>
    <s v="Greenlots"/>
    <n v="50"/>
    <s v="CHAdeMO"/>
    <n v="2012"/>
    <s v="No"/>
    <n v="4"/>
    <n v="4"/>
    <s v="Monthly"/>
  </r>
  <r>
    <s v="EVS03898"/>
    <n v="13.842584"/>
    <n v="100.56633100000001"/>
    <s v="4440 Bangkok Ave"/>
    <x v="4"/>
    <x v="4"/>
    <x v="3"/>
    <x v="1"/>
    <n v="0.34"/>
    <s v="9:00-18:00"/>
    <s v="9:00-18:00"/>
    <d v="1899-12-30T08:52:48"/>
    <n v="13.38"/>
    <n v="14"/>
    <s v="Tesla"/>
    <n v="350"/>
    <s v="CHAdeMO, Tesla"/>
    <n v="2013"/>
    <s v="No"/>
    <n v="4"/>
    <n v="8"/>
    <s v="Quarterly"/>
  </r>
  <r>
    <s v="EVS03899"/>
    <n v="-23.528486000000001"/>
    <n v="-46.676138000000002"/>
    <s v="4204 SÃ£o Paulo Ave"/>
    <x v="8"/>
    <x v="7"/>
    <x v="4"/>
    <x v="1"/>
    <n v="0.42"/>
    <s v="9:00-18:00"/>
    <s v="9:00-18:00"/>
    <d v="1899-12-30T08:52:48"/>
    <n v="13.12"/>
    <n v="66"/>
    <s v="Greenlots"/>
    <n v="150"/>
    <s v="Type 2"/>
    <n v="2014"/>
    <s v="Yes"/>
    <n v="4"/>
    <n v="1"/>
    <s v="Monthly"/>
  </r>
  <r>
    <s v="EVS03907"/>
    <n v="13.714179"/>
    <n v="100.53862700000001"/>
    <s v="3174 Bangkok Ave"/>
    <x v="4"/>
    <x v="4"/>
    <x v="3"/>
    <x v="1"/>
    <n v="0.26"/>
    <d v="2025-07-24T00:00:00"/>
    <s v="9.00-21.00"/>
    <d v="1900-01-11T00:00:00"/>
    <n v="6.31"/>
    <n v="41"/>
    <s v="Greenlots"/>
    <n v="150"/>
    <s v="Tesla, CHAdeMO"/>
    <n v="2018"/>
    <s v="Yes"/>
    <n v="3.2"/>
    <n v="6"/>
    <s v="Quarterly"/>
  </r>
  <r>
    <s v="EVS03912"/>
    <n v="34.158822999999998"/>
    <n v="-118.224474"/>
    <s v="8735 Los Angeles Ave"/>
    <x v="16"/>
    <x v="5"/>
    <x v="0"/>
    <x v="1"/>
    <n v="0.39"/>
    <s v="6:00-22:00"/>
    <s v="6:00-22:00"/>
    <d v="1899-12-30T16:04:48"/>
    <n v="13.36"/>
    <n v="42"/>
    <s v="ChargePoint"/>
    <n v="22"/>
    <s v="Type 2"/>
    <n v="2017"/>
    <s v="No"/>
    <n v="4.8"/>
    <n v="5"/>
    <s v="Annually"/>
  </r>
  <r>
    <s v="EVS03916"/>
    <n v="-33.711554"/>
    <n v="151.38441399999999"/>
    <s v="9196 Sydney Ave"/>
    <x v="9"/>
    <x v="8"/>
    <x v="5"/>
    <x v="1"/>
    <n v="0.13"/>
    <s v="9:00-18:00"/>
    <s v="9:00-18:00"/>
    <d v="1899-12-30T08:52:48"/>
    <n v="2.92"/>
    <n v="66"/>
    <s v="Tesla"/>
    <n v="22"/>
    <s v="Tesla"/>
    <n v="2011"/>
    <s v="Yes"/>
    <n v="4.5999999999999996"/>
    <n v="3"/>
    <s v="Quarterly"/>
  </r>
  <r>
    <s v="EVS03923"/>
    <n v="43.681077999999999"/>
    <n v="-79.318353999999999"/>
    <s v="9979 Toronto Ave"/>
    <x v="0"/>
    <x v="0"/>
    <x v="0"/>
    <x v="1"/>
    <n v="0.12"/>
    <d v="2025-07-24T00:00:00"/>
    <s v="9.00-21.00"/>
    <d v="1900-01-11T00:00:00"/>
    <n v="15.87"/>
    <n v="42"/>
    <s v="EVgo"/>
    <n v="150"/>
    <s v="Tesla"/>
    <n v="2020"/>
    <s v="Yes"/>
    <n v="3.3"/>
    <n v="6"/>
    <s v="Annually"/>
  </r>
  <r>
    <s v="EVS03926"/>
    <n v="55.821348999999998"/>
    <n v="37.555770000000003"/>
    <s v="9444 Moscow Ave"/>
    <x v="1"/>
    <x v="1"/>
    <x v="1"/>
    <x v="1"/>
    <n v="0.17"/>
    <s v="9:00-18:00"/>
    <s v="9:00-18:00"/>
    <d v="1899-12-30T08:52:48"/>
    <n v="2.85"/>
    <n v="91"/>
    <s v="Tesla"/>
    <n v="150"/>
    <s v="CHAdeMO, Type 2"/>
    <n v="2023"/>
    <s v="No"/>
    <n v="4.8"/>
    <n v="9"/>
    <s v="Annually"/>
  </r>
  <r>
    <s v="EVS03930"/>
    <n v="39.968668999999998"/>
    <n v="116.450372"/>
    <s v="8940 Beijing Ave"/>
    <x v="10"/>
    <x v="9"/>
    <x v="3"/>
    <x v="1"/>
    <n v="0.42"/>
    <d v="2025-07-24T00:00:00"/>
    <s v="9.00-21.00"/>
    <d v="1900-01-11T00:00:00"/>
    <n v="7.76"/>
    <n v="94"/>
    <s v="Greenlots"/>
    <n v="50"/>
    <s v="Type 2"/>
    <n v="2018"/>
    <s v="Yes"/>
    <n v="4.2"/>
    <n v="5"/>
    <s v="Monthly"/>
  </r>
  <r>
    <s v="EVS03932"/>
    <n v="41.942194000000001"/>
    <n v="-87.65634"/>
    <s v="1413 Chicago Ave"/>
    <x v="7"/>
    <x v="5"/>
    <x v="0"/>
    <x v="1"/>
    <n v="0.13"/>
    <s v="9:00-18:00"/>
    <s v="9:00-18:00"/>
    <d v="1899-12-30T08:52:48"/>
    <n v="11.58"/>
    <n v="34"/>
    <s v="ChargePoint"/>
    <n v="22"/>
    <s v="CCS"/>
    <n v="2020"/>
    <s v="No"/>
    <n v="4.7"/>
    <n v="8"/>
    <s v="Monthly"/>
  </r>
  <r>
    <s v="EVS03933"/>
    <n v="18.975871999999999"/>
    <n v="72.906610999999998"/>
    <s v="5174 Mumbai Ave"/>
    <x v="13"/>
    <x v="12"/>
    <x v="3"/>
    <x v="1"/>
    <n v="0.36"/>
    <s v="9:00-18:00"/>
    <s v="9:00-18:00"/>
    <d v="1899-12-30T08:52:48"/>
    <n v="5.45"/>
    <n v="42"/>
    <s v="Ionity"/>
    <n v="150"/>
    <s v="CHAdeMO, Tesla"/>
    <n v="2018"/>
    <s v="Yes"/>
    <n v="4.5999999999999996"/>
    <n v="7"/>
    <s v="Annually"/>
  </r>
  <r>
    <s v="EVS03935"/>
    <n v="-33.863522000000003"/>
    <n v="18.518889999999999"/>
    <s v="2966 Cape Town Ave"/>
    <x v="14"/>
    <x v="13"/>
    <x v="7"/>
    <x v="1"/>
    <n v="0.38"/>
    <s v="6:00-22:00"/>
    <s v="6:00-22:00"/>
    <d v="1899-12-30T16:04:48"/>
    <n v="18.12"/>
    <n v="67"/>
    <s v="Tesla"/>
    <n v="350"/>
    <s v="CCS, Type 2"/>
    <n v="2016"/>
    <s v="No"/>
    <n v="4.5"/>
    <n v="10"/>
    <s v="Annually"/>
  </r>
  <r>
    <s v="EVS03936"/>
    <n v="25.389306000000001"/>
    <n v="55.244737999999998"/>
    <s v="1162 Dubai Ave"/>
    <x v="12"/>
    <x v="11"/>
    <x v="3"/>
    <x v="1"/>
    <n v="0.45"/>
    <s v="6:00-22:00"/>
    <s v="6:00-22:00"/>
    <d v="1899-12-30T16:04:48"/>
    <n v="1.77"/>
    <n v="71"/>
    <s v="Tesla"/>
    <n v="150"/>
    <s v="Tesla"/>
    <n v="2018"/>
    <s v="Yes"/>
    <n v="3.5"/>
    <n v="7"/>
    <s v="Annually"/>
  </r>
  <r>
    <s v="EVS03937"/>
    <n v="37.837327000000002"/>
    <n v="-122.47217499999999"/>
    <s v="3859 San Francisco Ave"/>
    <x v="5"/>
    <x v="5"/>
    <x v="0"/>
    <x v="1"/>
    <n v="0.13"/>
    <s v="6:00-22:00"/>
    <s v="6:00-22:00"/>
    <d v="1899-12-30T16:04:48"/>
    <n v="12.55"/>
    <n v="10"/>
    <s v="Ionity"/>
    <n v="350"/>
    <s v="CHAdeMO, Type 2"/>
    <n v="2014"/>
    <s v="No"/>
    <n v="3.1"/>
    <n v="9"/>
    <s v="Annually"/>
  </r>
  <r>
    <s v="EVS03941"/>
    <n v="85.271449000000004"/>
    <n v="80.544973999999996"/>
    <s v="3193 Random Rd"/>
    <x v="19"/>
    <x v="2"/>
    <x v="2"/>
    <x v="1"/>
    <n v="0.3"/>
    <s v="6:00-22:00"/>
    <s v="6:00-22:00"/>
    <d v="1899-12-30T16:04:48"/>
    <n v="18.16"/>
    <n v="69"/>
    <s v="Tesla"/>
    <n v="350"/>
    <s v="Tesla"/>
    <n v="2022"/>
    <s v="Yes"/>
    <n v="4.0999999999999996"/>
    <n v="4"/>
    <s v="Quarterly"/>
  </r>
  <r>
    <s v="EVS03942"/>
    <n v="25.248919000000001"/>
    <n v="55.322299999999998"/>
    <s v="3177 Dubai Ave"/>
    <x v="12"/>
    <x v="11"/>
    <x v="3"/>
    <x v="1"/>
    <n v="0.11"/>
    <s v="9:00-18:00"/>
    <s v="9:00-18:00"/>
    <d v="1899-12-30T08:52:48"/>
    <n v="6.98"/>
    <n v="74"/>
    <s v="ChargePoint"/>
    <n v="22"/>
    <s v="CHAdeMO"/>
    <n v="2013"/>
    <s v="Yes"/>
    <n v="3.6"/>
    <n v="3"/>
    <s v="Annually"/>
  </r>
  <r>
    <s v="EVS03946"/>
    <n v="19.567981"/>
    <n v="-99.067548000000002"/>
    <s v="2533 Mexico City Ave"/>
    <x v="17"/>
    <x v="14"/>
    <x v="0"/>
    <x v="1"/>
    <n v="0.11"/>
    <s v="6:00-22:00"/>
    <s v="6:00-22:00"/>
    <d v="1899-12-30T16:04:48"/>
    <n v="2.5"/>
    <n v="75"/>
    <s v="EVgo"/>
    <n v="350"/>
    <s v="Type 2"/>
    <n v="2015"/>
    <s v="No"/>
    <n v="3.4"/>
    <n v="8"/>
    <s v="Monthly"/>
  </r>
  <r>
    <s v="EVS03948"/>
    <n v="19.509024"/>
    <n v="-99.120227999999997"/>
    <s v="7755 Mexico City Ave"/>
    <x v="17"/>
    <x v="14"/>
    <x v="0"/>
    <x v="1"/>
    <n v="0.4"/>
    <d v="2025-07-24T00:00:00"/>
    <s v="9.00-21.00"/>
    <d v="1900-01-11T00:00:00"/>
    <n v="9.1199999999999992"/>
    <n v="78"/>
    <s v="Ionity"/>
    <n v="150"/>
    <s v="CCS, CHAdeMO"/>
    <n v="2021"/>
    <s v="Yes"/>
    <n v="3.3"/>
    <n v="7"/>
    <s v="Quarterly"/>
  </r>
  <r>
    <s v="EVS03949"/>
    <n v="55.702689999999997"/>
    <n v="37.601357999999998"/>
    <s v="4807 Moscow Ave"/>
    <x v="1"/>
    <x v="1"/>
    <x v="1"/>
    <x v="1"/>
    <n v="0.36"/>
    <d v="2025-07-24T00:00:00"/>
    <s v="9.00-21.00"/>
    <d v="1900-01-11T00:00:00"/>
    <n v="0.56000000000000005"/>
    <n v="24"/>
    <s v="Greenlots"/>
    <n v="350"/>
    <s v="CHAdeMO"/>
    <n v="2019"/>
    <s v="Yes"/>
    <n v="3.7"/>
    <n v="3"/>
    <s v="Monthly"/>
  </r>
  <r>
    <s v="EVS03951"/>
    <n v="81.512248"/>
    <n v="-164.273301"/>
    <s v="945 Random Rd"/>
    <x v="19"/>
    <x v="2"/>
    <x v="2"/>
    <x v="1"/>
    <n v="0.12"/>
    <s v="6:00-22:00"/>
    <s v="6:00-22:00"/>
    <d v="1899-12-30T16:04:48"/>
    <n v="15.13"/>
    <n v="87"/>
    <s v="ChargePoint"/>
    <n v="22"/>
    <s v="Tesla"/>
    <n v="2022"/>
    <s v="Yes"/>
    <n v="4.4000000000000004"/>
    <n v="10"/>
    <s v="Quarterly"/>
  </r>
  <r>
    <s v="EVS03954"/>
    <n v="-23.632254"/>
    <n v="-46.582932"/>
    <s v="7828 SÃ£o Paulo Ave"/>
    <x v="8"/>
    <x v="7"/>
    <x v="4"/>
    <x v="1"/>
    <n v="0.13"/>
    <d v="2025-07-24T00:00:00"/>
    <s v="9.00-21.00"/>
    <d v="1900-01-11T00:00:00"/>
    <n v="2.78"/>
    <n v="18"/>
    <s v="Tesla"/>
    <n v="22"/>
    <s v="CCS"/>
    <n v="2023"/>
    <s v="No"/>
    <n v="3.5"/>
    <n v="8"/>
    <s v="Quarterly"/>
  </r>
  <r>
    <s v="EVS03956"/>
    <n v="-33.734135000000002"/>
    <n v="18.522645000000001"/>
    <s v="5827 Cape Town Ave"/>
    <x v="14"/>
    <x v="13"/>
    <x v="7"/>
    <x v="1"/>
    <n v="0.17"/>
    <s v="9:00-18:00"/>
    <s v="9:00-18:00"/>
    <d v="1899-12-30T08:52:48"/>
    <n v="7.1"/>
    <n v="25"/>
    <s v="Greenlots"/>
    <n v="350"/>
    <s v="Tesla"/>
    <n v="2020"/>
    <s v="Yes"/>
    <n v="3.4"/>
    <n v="3"/>
    <s v="Quarterly"/>
  </r>
  <r>
    <s v="EVS03957"/>
    <n v="-33.737065000000001"/>
    <n v="151.294917"/>
    <s v="5690 Sydney Ave"/>
    <x v="9"/>
    <x v="8"/>
    <x v="5"/>
    <x v="1"/>
    <n v="0.44"/>
    <d v="2025-07-24T00:00:00"/>
    <s v="9.00-21.00"/>
    <d v="1900-01-11T00:00:00"/>
    <n v="13.5"/>
    <n v="39"/>
    <s v="Ionity"/>
    <n v="22"/>
    <s v="Type 2, CCS"/>
    <n v="2014"/>
    <s v="Yes"/>
    <n v="5"/>
    <n v="6"/>
    <s v="Quarterly"/>
  </r>
  <r>
    <s v="EVS03960"/>
    <n v="19.194545999999999"/>
    <n v="72.917886999999993"/>
    <s v="8497 Mumbai Ave"/>
    <x v="13"/>
    <x v="12"/>
    <x v="3"/>
    <x v="1"/>
    <n v="0.16"/>
    <s v="6:00-22:00"/>
    <s v="6:00-22:00"/>
    <d v="1899-12-30T16:04:48"/>
    <n v="19.95"/>
    <n v="46"/>
    <s v="Ionity"/>
    <n v="22"/>
    <s v="Type 2, CHAdeMO"/>
    <n v="2022"/>
    <s v="Yes"/>
    <n v="3.7"/>
    <n v="6"/>
    <s v="Annually"/>
  </r>
  <r>
    <s v="EVS03961"/>
    <n v="75.669110000000003"/>
    <n v="142.347309"/>
    <s v="8086 Random Rd"/>
    <x v="2"/>
    <x v="2"/>
    <x v="2"/>
    <x v="1"/>
    <n v="0.41"/>
    <s v="9:00-18:00"/>
    <s v="9:00-18:00"/>
    <d v="1899-12-30T08:52:48"/>
    <n v="10.56"/>
    <n v="44"/>
    <s v="EVgo"/>
    <n v="50"/>
    <s v="CHAdeMO"/>
    <n v="2016"/>
    <s v="Yes"/>
    <n v="3.7"/>
    <n v="3"/>
    <s v="Monthly"/>
  </r>
  <r>
    <s v="EVS03971"/>
    <n v="-38.613951"/>
    <n v="170.10341"/>
    <s v="4830 Random Rd"/>
    <x v="11"/>
    <x v="10"/>
    <x v="6"/>
    <x v="1"/>
    <n v="0.24"/>
    <s v="6:00-22:00"/>
    <s v="6:00-22:00"/>
    <d v="1899-12-30T16:04:48"/>
    <n v="14.44"/>
    <n v="68"/>
    <s v="Tesla"/>
    <n v="50"/>
    <s v="Tesla"/>
    <n v="2014"/>
    <s v="Yes"/>
    <n v="5"/>
    <n v="10"/>
    <s v="Quarterly"/>
  </r>
  <r>
    <s v="EVS03972"/>
    <n v="55.828944"/>
    <n v="37.648761"/>
    <s v="6579 Moscow Ave"/>
    <x v="1"/>
    <x v="1"/>
    <x v="1"/>
    <x v="1"/>
    <n v="0.46"/>
    <s v="6:00-22:00"/>
    <s v="6:00-22:00"/>
    <d v="1899-12-30T16:04:48"/>
    <n v="17.649999999999999"/>
    <n v="90"/>
    <s v="EVgo"/>
    <n v="350"/>
    <s v="Type 2, CCS"/>
    <n v="2020"/>
    <s v="Yes"/>
    <n v="4.5999999999999996"/>
    <n v="7"/>
    <s v="Annually"/>
  </r>
  <r>
    <s v="EVS03973"/>
    <n v="25.285496999999999"/>
    <n v="55.296196999999999"/>
    <s v="2766 Dubai Ave"/>
    <x v="12"/>
    <x v="11"/>
    <x v="3"/>
    <x v="1"/>
    <n v="0.23"/>
    <s v="9:00-18:00"/>
    <s v="9:00-18:00"/>
    <d v="1899-12-30T08:52:48"/>
    <n v="13.65"/>
    <n v="29"/>
    <s v="Greenlots"/>
    <n v="150"/>
    <s v="Tesla"/>
    <n v="2018"/>
    <s v="Yes"/>
    <n v="3.6"/>
    <n v="7"/>
    <s v="Annually"/>
  </r>
  <r>
    <s v="EVS03977"/>
    <n v="-23.663530000000002"/>
    <n v="-46.512203999999997"/>
    <s v="533 SÃ£o Paulo Ave"/>
    <x v="8"/>
    <x v="7"/>
    <x v="4"/>
    <x v="1"/>
    <n v="0.38"/>
    <d v="2025-07-24T00:00:00"/>
    <s v="9.00-21.00"/>
    <d v="1900-01-11T00:00:00"/>
    <n v="19.14"/>
    <n v="76"/>
    <s v="Greenlots"/>
    <n v="50"/>
    <s v="Tesla, Type 2"/>
    <n v="2012"/>
    <s v="Yes"/>
    <n v="4.3"/>
    <n v="10"/>
    <s v="Quarterly"/>
  </r>
  <r>
    <s v="EVS03978"/>
    <n v="41.920850000000002"/>
    <n v="-87.733498999999995"/>
    <s v="2125 Chicago Ave"/>
    <x v="7"/>
    <x v="5"/>
    <x v="0"/>
    <x v="1"/>
    <n v="0.26"/>
    <s v="6:00-22:00"/>
    <s v="6:00-22:00"/>
    <d v="1899-12-30T16:04:48"/>
    <n v="8.3800000000000008"/>
    <n v="48"/>
    <s v="EVgo"/>
    <n v="22"/>
    <s v="CHAdeMO, Tesla"/>
    <n v="2017"/>
    <s v="No"/>
    <n v="4.3"/>
    <n v="7"/>
    <s v="Monthly"/>
  </r>
  <r>
    <s v="EVS03981"/>
    <n v="57.401806000000001"/>
    <n v="169.500201"/>
    <s v="2963 Random Rd"/>
    <x v="11"/>
    <x v="10"/>
    <x v="6"/>
    <x v="1"/>
    <n v="0.21"/>
    <d v="2025-07-24T00:00:00"/>
    <s v="9.00-21.00"/>
    <d v="1900-01-11T00:00:00"/>
    <n v="10.37"/>
    <n v="60"/>
    <s v="EVgo"/>
    <n v="22"/>
    <s v="CHAdeMO"/>
    <n v="2023"/>
    <s v="No"/>
    <n v="4.5"/>
    <n v="10"/>
    <s v="Quarterly"/>
  </r>
  <r>
    <s v="EVS03982"/>
    <n v="19.497230999999999"/>
    <n v="-99.174013000000002"/>
    <s v="5321 Mexico City Ave"/>
    <x v="17"/>
    <x v="14"/>
    <x v="0"/>
    <x v="1"/>
    <n v="0.33"/>
    <s v="6:00-22:00"/>
    <s v="6:00-22:00"/>
    <d v="1899-12-30T16:04:48"/>
    <n v="18.579999999999998"/>
    <n v="19"/>
    <s v="Greenlots"/>
    <n v="22"/>
    <s v="CCS"/>
    <n v="2013"/>
    <s v="Yes"/>
    <n v="4.9000000000000004"/>
    <n v="8"/>
    <s v="Quarterly"/>
  </r>
  <r>
    <s v="EVS03987"/>
    <n v="19.557891000000001"/>
    <n v="-99.047861999999995"/>
    <s v="1944 Mexico City Ave"/>
    <x v="17"/>
    <x v="14"/>
    <x v="0"/>
    <x v="1"/>
    <n v="0.25"/>
    <d v="2025-07-24T00:00:00"/>
    <s v="9.00-21.00"/>
    <d v="1900-01-11T00:00:00"/>
    <n v="6.66"/>
    <n v="89"/>
    <s v="Tesla"/>
    <n v="150"/>
    <s v="Type 2, CCS"/>
    <n v="2010"/>
    <s v="No"/>
    <n v="4.3"/>
    <n v="4"/>
    <s v="Annually"/>
  </r>
  <r>
    <s v="EVS03988"/>
    <n v="43.662413999999998"/>
    <n v="-79.350825999999998"/>
    <s v="2854 Toronto Ave"/>
    <x v="0"/>
    <x v="0"/>
    <x v="0"/>
    <x v="1"/>
    <n v="0.5"/>
    <s v="6:00-22:00"/>
    <s v="6:00-22:00"/>
    <d v="1899-12-30T16:04:48"/>
    <n v="9.93"/>
    <n v="90"/>
    <s v="Tesla"/>
    <n v="350"/>
    <s v="CCS"/>
    <n v="2014"/>
    <s v="No"/>
    <n v="5"/>
    <n v="9"/>
    <s v="Annually"/>
  </r>
  <r>
    <s v="EVS03990"/>
    <n v="-33.774586999999997"/>
    <n v="18.494040999999999"/>
    <s v="4082 Cape Town Ave"/>
    <x v="14"/>
    <x v="13"/>
    <x v="7"/>
    <x v="1"/>
    <n v="0.2"/>
    <d v="2025-07-24T00:00:00"/>
    <s v="9.00-21.00"/>
    <d v="1900-01-11T00:00:00"/>
    <n v="14.02"/>
    <n v="46"/>
    <s v="Ionity"/>
    <n v="50"/>
    <s v="CHAdeMO, Type 2"/>
    <n v="2019"/>
    <s v="Yes"/>
    <n v="4.0999999999999996"/>
    <n v="1"/>
    <s v="Annually"/>
  </r>
  <r>
    <s v="EVS03996"/>
    <n v="34.099499999999999"/>
    <n v="-118.204795"/>
    <s v="575 Los Angeles Ave"/>
    <x v="16"/>
    <x v="5"/>
    <x v="0"/>
    <x v="1"/>
    <n v="0.36"/>
    <d v="2025-07-24T00:00:00"/>
    <s v="9.00-21.00"/>
    <d v="1900-01-11T00:00:00"/>
    <n v="3.61"/>
    <n v="33"/>
    <s v="Greenlots"/>
    <n v="350"/>
    <s v="Type 2, Tesla"/>
    <n v="2022"/>
    <s v="Yes"/>
    <n v="3.5"/>
    <n v="6"/>
    <s v="Quarterly"/>
  </r>
  <r>
    <s v="EVS04000"/>
    <n v="-33.707977"/>
    <n v="151.370385"/>
    <s v="2741 Sydney Ave"/>
    <x v="9"/>
    <x v="8"/>
    <x v="5"/>
    <x v="1"/>
    <n v="0.12"/>
    <d v="2025-07-24T00:00:00"/>
    <s v="9.00-21.00"/>
    <d v="1900-01-11T00:00:00"/>
    <n v="0.72"/>
    <n v="61"/>
    <s v="ChargePoint"/>
    <n v="22"/>
    <s v="Type 2"/>
    <n v="2020"/>
    <s v="Yes"/>
    <n v="4.2"/>
    <n v="4"/>
    <s v="Monthly"/>
  </r>
  <r>
    <s v="EVS04001"/>
    <n v="34.519629000000002"/>
    <n v="54.772326"/>
    <s v="2462 Random Rd"/>
    <x v="43"/>
    <x v="16"/>
    <x v="8"/>
    <x v="1"/>
    <n v="0.22"/>
    <s v="9:00-18:00"/>
    <s v="9:00-18:00"/>
    <d v="1899-12-30T08:52:48"/>
    <n v="18.29"/>
    <n v="82"/>
    <s v="EVgo"/>
    <n v="150"/>
    <s v="Type 2, CCS"/>
    <n v="2020"/>
    <s v="No"/>
    <n v="4.0999999999999996"/>
    <n v="4"/>
    <s v="Annually"/>
  </r>
  <r>
    <s v="EVS04002"/>
    <n v="19.148917999999998"/>
    <n v="72.913044999999997"/>
    <s v="6096 Mumbai Ave"/>
    <x v="13"/>
    <x v="12"/>
    <x v="3"/>
    <x v="1"/>
    <n v="0.44"/>
    <d v="2025-07-24T00:00:00"/>
    <s v="9.00-21.00"/>
    <d v="1900-01-11T00:00:00"/>
    <n v="1.56"/>
    <n v="97"/>
    <s v="Greenlots"/>
    <n v="22"/>
    <s v="Tesla"/>
    <n v="2012"/>
    <s v="Yes"/>
    <n v="4.9000000000000004"/>
    <n v="1"/>
    <s v="Quarterly"/>
  </r>
  <r>
    <s v="EVS04004"/>
    <n v="39.985228999999997"/>
    <n v="116.344397"/>
    <s v="2985 Beijing Ave"/>
    <x v="10"/>
    <x v="9"/>
    <x v="3"/>
    <x v="1"/>
    <n v="0.36"/>
    <s v="9:00-18:00"/>
    <s v="9:00-18:00"/>
    <d v="1899-12-30T08:52:48"/>
    <n v="11.3"/>
    <n v="15"/>
    <s v="Ionity"/>
    <n v="22"/>
    <s v="CHAdeMO"/>
    <n v="2011"/>
    <s v="Yes"/>
    <n v="4.9000000000000004"/>
    <n v="2"/>
    <s v="Quarterly"/>
  </r>
  <r>
    <s v="EVS04006"/>
    <n v="18.929807"/>
    <n v="72.913814000000002"/>
    <s v="6398 Mumbai Ave"/>
    <x v="13"/>
    <x v="12"/>
    <x v="3"/>
    <x v="1"/>
    <n v="0.37"/>
    <s v="6:00-22:00"/>
    <s v="6:00-22:00"/>
    <d v="1899-12-30T16:04:48"/>
    <n v="12.99"/>
    <n v="18"/>
    <s v="Tesla"/>
    <n v="350"/>
    <s v="Type 2"/>
    <n v="2018"/>
    <s v="No"/>
    <n v="3.9"/>
    <n v="4"/>
    <s v="Monthly"/>
  </r>
  <r>
    <s v="EVS04008"/>
    <n v="19.563862"/>
    <n v="-99.139256000000003"/>
    <s v="6790 Mexico City Ave"/>
    <x v="17"/>
    <x v="14"/>
    <x v="0"/>
    <x v="1"/>
    <n v="0.31"/>
    <s v="6:00-22:00"/>
    <s v="6:00-22:00"/>
    <d v="1899-12-30T16:04:48"/>
    <n v="12.01"/>
    <n v="20"/>
    <s v="EVgo"/>
    <n v="150"/>
    <s v="CCS"/>
    <n v="2021"/>
    <s v="Yes"/>
    <n v="4.2"/>
    <n v="6"/>
    <s v="Monthly"/>
  </r>
  <r>
    <s v="EVS04010"/>
    <n v="19.486007000000001"/>
    <n v="-99.122062999999997"/>
    <s v="835 Mexico City Ave"/>
    <x v="17"/>
    <x v="14"/>
    <x v="0"/>
    <x v="1"/>
    <n v="0.43"/>
    <d v="2025-07-24T00:00:00"/>
    <s v="9.00-21.00"/>
    <d v="1900-01-11T00:00:00"/>
    <n v="2.41"/>
    <n v="48"/>
    <s v="Greenlots"/>
    <n v="50"/>
    <s v="Tesla, CCS"/>
    <n v="2012"/>
    <s v="No"/>
    <n v="4.9000000000000004"/>
    <n v="9"/>
    <s v="Annually"/>
  </r>
  <r>
    <s v="EVS04013"/>
    <n v="43.796346"/>
    <n v="-79.429135000000002"/>
    <s v="2699 Toronto Ave"/>
    <x v="0"/>
    <x v="0"/>
    <x v="0"/>
    <x v="1"/>
    <n v="0.5"/>
    <s v="6:00-22:00"/>
    <s v="6:00-22:00"/>
    <d v="1899-12-30T16:04:48"/>
    <n v="12.13"/>
    <n v="83"/>
    <s v="Tesla"/>
    <n v="50"/>
    <s v="CCS, Tesla"/>
    <n v="2010"/>
    <s v="No"/>
    <n v="5"/>
    <n v="9"/>
    <s v="Quarterly"/>
  </r>
  <r>
    <s v="EVS04014"/>
    <n v="41.88391"/>
    <n v="-87.610658999999998"/>
    <s v="5834 Chicago Ave"/>
    <x v="7"/>
    <x v="5"/>
    <x v="0"/>
    <x v="1"/>
    <n v="0.15"/>
    <s v="6:00-22:00"/>
    <s v="6:00-22:00"/>
    <d v="1899-12-30T16:04:48"/>
    <n v="5.6"/>
    <n v="33"/>
    <s v="Tesla"/>
    <n v="350"/>
    <s v="CHAdeMO"/>
    <n v="2012"/>
    <s v="No"/>
    <n v="4.4000000000000004"/>
    <n v="10"/>
    <s v="Monthly"/>
  </r>
  <r>
    <s v="EVS04015"/>
    <n v="55.837359999999997"/>
    <n v="37.581254999999999"/>
    <s v="3811 Moscow Ave"/>
    <x v="1"/>
    <x v="1"/>
    <x v="1"/>
    <x v="1"/>
    <n v="0.15"/>
    <d v="2025-07-24T00:00:00"/>
    <s v="9.00-21.00"/>
    <d v="1900-01-11T00:00:00"/>
    <n v="11.57"/>
    <n v="36"/>
    <s v="Greenlots"/>
    <n v="350"/>
    <s v="CHAdeMO"/>
    <n v="2022"/>
    <s v="Yes"/>
    <n v="3.2"/>
    <n v="10"/>
    <s v="Quarterly"/>
  </r>
  <r>
    <s v="EVS04018"/>
    <n v="39.972397000000001"/>
    <n v="116.201654"/>
    <s v="4473 Beijing Ave"/>
    <x v="10"/>
    <x v="9"/>
    <x v="3"/>
    <x v="1"/>
    <n v="0.46"/>
    <s v="6:00-22:00"/>
    <s v="6:00-22:00"/>
    <d v="1899-12-30T16:04:48"/>
    <n v="2.36"/>
    <n v="81"/>
    <s v="Greenlots"/>
    <n v="150"/>
    <s v="CHAdeMO"/>
    <n v="2011"/>
    <s v="No"/>
    <n v="4.2"/>
    <n v="5"/>
    <s v="Quarterly"/>
  </r>
  <r>
    <s v="EVS04019"/>
    <n v="43.629886999999997"/>
    <n v="-79.359153000000006"/>
    <s v="3569 Toronto Ave"/>
    <x v="0"/>
    <x v="0"/>
    <x v="0"/>
    <x v="1"/>
    <n v="0.49"/>
    <s v="6:00-22:00"/>
    <s v="6:00-22:00"/>
    <d v="1899-12-30T16:04:48"/>
    <n v="12.03"/>
    <n v="64"/>
    <s v="ChargePoint"/>
    <n v="150"/>
    <s v="Type 2"/>
    <n v="2020"/>
    <s v="Yes"/>
    <n v="4.2"/>
    <n v="3"/>
    <s v="Monthly"/>
  </r>
  <r>
    <s v="EVS04022"/>
    <n v="34.198661999999999"/>
    <n v="-118.370901"/>
    <s v="4783 Los Angeles Ave"/>
    <x v="16"/>
    <x v="5"/>
    <x v="0"/>
    <x v="1"/>
    <n v="0.15"/>
    <d v="2025-07-24T00:00:00"/>
    <s v="9.00-21.00"/>
    <d v="1900-01-11T00:00:00"/>
    <n v="1.38"/>
    <n v="78"/>
    <s v="Greenlots"/>
    <n v="22"/>
    <s v="CCS"/>
    <n v="2010"/>
    <s v="No"/>
    <n v="4.0999999999999996"/>
    <n v="5"/>
    <s v="Annually"/>
  </r>
  <r>
    <s v="EVS04024"/>
    <n v="39.867567000000001"/>
    <n v="116.437495"/>
    <s v="1494 Beijing Ave"/>
    <x v="10"/>
    <x v="9"/>
    <x v="3"/>
    <x v="1"/>
    <n v="0.43"/>
    <s v="9:00-18:00"/>
    <s v="9:00-18:00"/>
    <d v="1899-12-30T08:52:48"/>
    <n v="17.98"/>
    <n v="53"/>
    <s v="ChargePoint"/>
    <n v="150"/>
    <s v="Tesla, CHAdeMO"/>
    <n v="2015"/>
    <s v="Yes"/>
    <n v="3.9"/>
    <n v="10"/>
    <s v="Annually"/>
  </r>
  <r>
    <s v="EVS04027"/>
    <n v="37.817659999999997"/>
    <n v="-122.338115"/>
    <s v="4782 San Francisco Ave"/>
    <x v="5"/>
    <x v="5"/>
    <x v="0"/>
    <x v="1"/>
    <n v="0.17"/>
    <d v="2025-07-24T00:00:00"/>
    <s v="9.00-21.00"/>
    <d v="1900-01-11T00:00:00"/>
    <n v="2.83"/>
    <n v="39"/>
    <s v="ChargePoint"/>
    <n v="50"/>
    <s v="CHAdeMO"/>
    <n v="2023"/>
    <s v="Yes"/>
    <n v="3.2"/>
    <n v="2"/>
    <s v="Annually"/>
  </r>
  <r>
    <s v="EVS04028"/>
    <n v="55.780486000000003"/>
    <n v="37.545228999999999"/>
    <s v="3082 Moscow Ave"/>
    <x v="1"/>
    <x v="1"/>
    <x v="1"/>
    <x v="1"/>
    <n v="0.19"/>
    <s v="9:00-18:00"/>
    <s v="9:00-18:00"/>
    <d v="1899-12-30T08:52:48"/>
    <n v="1.92"/>
    <n v="12"/>
    <s v="Tesla"/>
    <n v="50"/>
    <s v="CHAdeMO, CCS"/>
    <n v="2014"/>
    <s v="No"/>
    <n v="3.7"/>
    <n v="4"/>
    <s v="Monthly"/>
  </r>
  <r>
    <s v="EVS04029"/>
    <n v="-33.818432000000001"/>
    <n v="151.37889699999999"/>
    <s v="3393 Sydney Ave"/>
    <x v="9"/>
    <x v="8"/>
    <x v="5"/>
    <x v="1"/>
    <n v="0.43"/>
    <s v="9:00-18:00"/>
    <s v="9:00-18:00"/>
    <d v="1899-12-30T08:52:48"/>
    <n v="19.559999999999999"/>
    <n v="73"/>
    <s v="Tesla"/>
    <n v="50"/>
    <s v="Tesla"/>
    <n v="2013"/>
    <s v="No"/>
    <n v="4.5"/>
    <n v="3"/>
    <s v="Annually"/>
  </r>
  <r>
    <s v="EVS04033"/>
    <n v="41.976222999999997"/>
    <n v="-87.777844000000002"/>
    <s v="4841 Chicago Ave"/>
    <x v="7"/>
    <x v="5"/>
    <x v="0"/>
    <x v="1"/>
    <n v="0.25"/>
    <s v="6:00-22:00"/>
    <s v="6:00-22:00"/>
    <d v="1899-12-30T16:04:48"/>
    <n v="4.21"/>
    <n v="51"/>
    <s v="Tesla"/>
    <n v="50"/>
    <s v="Type 2"/>
    <n v="2020"/>
    <s v="Yes"/>
    <n v="3.2"/>
    <n v="2"/>
    <s v="Quarterly"/>
  </r>
  <r>
    <s v="EVS04037"/>
    <n v="-33.716064000000003"/>
    <n v="151.27095600000001"/>
    <s v="6600 Sydney Ave"/>
    <x v="9"/>
    <x v="8"/>
    <x v="5"/>
    <x v="1"/>
    <n v="0.16"/>
    <s v="6:00-22:00"/>
    <s v="6:00-22:00"/>
    <d v="1899-12-30T16:04:48"/>
    <n v="5.18"/>
    <n v="82"/>
    <s v="Ionity"/>
    <n v="150"/>
    <s v="CHAdeMO"/>
    <n v="2022"/>
    <s v="No"/>
    <n v="3.5"/>
    <n v="5"/>
    <s v="Annually"/>
  </r>
  <r>
    <s v="EVS04038"/>
    <n v="-33.827505000000002"/>
    <n v="18.480582999999999"/>
    <s v="4967 Cape Town Ave"/>
    <x v="14"/>
    <x v="13"/>
    <x v="7"/>
    <x v="1"/>
    <n v="0.36"/>
    <d v="2025-07-24T00:00:00"/>
    <s v="9.00-21.00"/>
    <d v="1900-01-11T00:00:00"/>
    <n v="16.079999999999998"/>
    <n v="62"/>
    <s v="EVgo"/>
    <n v="150"/>
    <s v="Type 2"/>
    <n v="2013"/>
    <s v="Yes"/>
    <n v="4.7"/>
    <n v="5"/>
    <s v="Monthly"/>
  </r>
  <r>
    <s v="EVS04039"/>
    <n v="-33.899304999999998"/>
    <n v="151.21317400000001"/>
    <s v="2190 Sydney Ave"/>
    <x v="9"/>
    <x v="8"/>
    <x v="5"/>
    <x v="1"/>
    <n v="0.33"/>
    <s v="6:00-22:00"/>
    <s v="6:00-22:00"/>
    <d v="1899-12-30T16:04:48"/>
    <n v="7.23"/>
    <n v="46"/>
    <s v="ChargePoint"/>
    <n v="150"/>
    <s v="CCS"/>
    <n v="2016"/>
    <s v="Yes"/>
    <n v="3.9"/>
    <n v="4"/>
    <s v="Annually"/>
  </r>
  <r>
    <s v="EVS04043"/>
    <n v="37.738211"/>
    <n v="-122.361813"/>
    <s v="3321 San Francisco Ave"/>
    <x v="5"/>
    <x v="5"/>
    <x v="0"/>
    <x v="1"/>
    <n v="0.45"/>
    <s v="6:00-22:00"/>
    <s v="6:00-22:00"/>
    <d v="1899-12-30T16:04:48"/>
    <n v="3.73"/>
    <n v="70"/>
    <s v="EVgo"/>
    <n v="150"/>
    <s v="CHAdeMO, Tesla"/>
    <n v="2013"/>
    <s v="Yes"/>
    <n v="3.8"/>
    <n v="3"/>
    <s v="Monthly"/>
  </r>
  <r>
    <s v="EVS04047"/>
    <n v="-33.763356000000002"/>
    <n v="151.26896500000001"/>
    <s v="3153 Sydney Ave"/>
    <x v="9"/>
    <x v="8"/>
    <x v="5"/>
    <x v="1"/>
    <n v="0.45"/>
    <d v="2025-07-24T00:00:00"/>
    <s v="9.00-21.00"/>
    <d v="1900-01-11T00:00:00"/>
    <n v="6.69"/>
    <n v="80"/>
    <s v="Ionity"/>
    <n v="150"/>
    <s v="Tesla, CCS"/>
    <n v="2014"/>
    <s v="No"/>
    <n v="4.9000000000000004"/>
    <n v="6"/>
    <s v="Annually"/>
  </r>
  <r>
    <s v="EVS04048"/>
    <n v="18.968115000000001"/>
    <n v="72.801580999999999"/>
    <s v="5650 Mumbai Ave"/>
    <x v="13"/>
    <x v="12"/>
    <x v="3"/>
    <x v="1"/>
    <n v="0.31"/>
    <d v="2025-07-24T00:00:00"/>
    <s v="9.00-21.00"/>
    <d v="1900-01-11T00:00:00"/>
    <n v="14.65"/>
    <n v="22"/>
    <s v="Tesla"/>
    <n v="150"/>
    <s v="CCS, Type 2"/>
    <n v="2013"/>
    <s v="Yes"/>
    <n v="3.5"/>
    <n v="1"/>
    <s v="Quarterly"/>
  </r>
  <r>
    <s v="EVS04049"/>
    <n v="41.838405000000002"/>
    <n v="-87.726513999999995"/>
    <s v="1399 Chicago Ave"/>
    <x v="7"/>
    <x v="5"/>
    <x v="0"/>
    <x v="1"/>
    <n v="0.15"/>
    <s v="6:00-22:00"/>
    <s v="6:00-22:00"/>
    <d v="1899-12-30T16:04:48"/>
    <n v="10.96"/>
    <n v="87"/>
    <s v="EVgo"/>
    <n v="150"/>
    <s v="Type 2"/>
    <n v="2022"/>
    <s v="Yes"/>
    <n v="3.2"/>
    <n v="9"/>
    <s v="Monthly"/>
  </r>
  <r>
    <s v="EVS04050"/>
    <n v="13.895345000000001"/>
    <n v="100.54718699999999"/>
    <s v="7801 Bangkok Ave"/>
    <x v="4"/>
    <x v="4"/>
    <x v="3"/>
    <x v="1"/>
    <n v="0.12"/>
    <d v="2025-07-24T00:00:00"/>
    <s v="9.00-21.00"/>
    <d v="1900-01-11T00:00:00"/>
    <n v="17.7"/>
    <n v="84"/>
    <s v="EVgo"/>
    <n v="22"/>
    <s v="Tesla, CCS"/>
    <n v="2012"/>
    <s v="Yes"/>
    <n v="3.8"/>
    <n v="5"/>
    <s v="Quarterly"/>
  </r>
  <r>
    <s v="EVS04052"/>
    <n v="-23.585393"/>
    <n v="-46.625853999999997"/>
    <s v="444 SÃ£o Paulo Ave"/>
    <x v="8"/>
    <x v="7"/>
    <x v="4"/>
    <x v="1"/>
    <n v="0.19"/>
    <d v="2025-07-24T00:00:00"/>
    <s v="9.00-21.00"/>
    <d v="1900-01-11T00:00:00"/>
    <n v="12.39"/>
    <n v="71"/>
    <s v="ChargePoint"/>
    <n v="150"/>
    <s v="CHAdeMO"/>
    <n v="2014"/>
    <s v="Yes"/>
    <n v="5"/>
    <n v="1"/>
    <s v="Monthly"/>
  </r>
  <r>
    <s v="EVS04058"/>
    <n v="19.004318000000001"/>
    <n v="72.886581000000007"/>
    <s v="3994 Mumbai Ave"/>
    <x v="13"/>
    <x v="12"/>
    <x v="3"/>
    <x v="1"/>
    <n v="0.23"/>
    <s v="9:00-18:00"/>
    <s v="9:00-18:00"/>
    <d v="1899-12-30T08:52:48"/>
    <n v="18.96"/>
    <n v="98"/>
    <s v="Ionity"/>
    <n v="350"/>
    <s v="Type 2"/>
    <n v="2018"/>
    <s v="No"/>
    <n v="3.9"/>
    <n v="10"/>
    <s v="Monthly"/>
  </r>
  <r>
    <s v="EVS04059"/>
    <n v="37.654001000000001"/>
    <n v="127.035894"/>
    <s v="2364 Seoul Ave"/>
    <x v="6"/>
    <x v="6"/>
    <x v="3"/>
    <x v="1"/>
    <n v="0.49"/>
    <d v="2025-07-24T00:00:00"/>
    <s v="9.00-21.00"/>
    <d v="1900-01-11T00:00:00"/>
    <n v="18.12"/>
    <n v="89"/>
    <s v="Tesla"/>
    <n v="150"/>
    <s v="Tesla, CCS"/>
    <n v="2014"/>
    <s v="No"/>
    <n v="3.8"/>
    <n v="10"/>
    <s v="Quarterly"/>
  </r>
  <r>
    <s v="EVS04062"/>
    <n v="41.913361000000002"/>
    <n v="-87.793289000000001"/>
    <s v="1833 Chicago Ave"/>
    <x v="7"/>
    <x v="5"/>
    <x v="0"/>
    <x v="1"/>
    <n v="0.42"/>
    <s v="6:00-22:00"/>
    <s v="6:00-22:00"/>
    <d v="1899-12-30T16:04:48"/>
    <n v="10.79"/>
    <n v="69"/>
    <s v="ChargePoint"/>
    <n v="50"/>
    <s v="CCS"/>
    <n v="2022"/>
    <s v="No"/>
    <n v="3.4"/>
    <n v="8"/>
    <s v="Annually"/>
  </r>
  <r>
    <s v="EVS04067"/>
    <n v="34.000700000000002"/>
    <n v="-118.312376"/>
    <s v="7481 Los Angeles Ave"/>
    <x v="16"/>
    <x v="5"/>
    <x v="0"/>
    <x v="1"/>
    <n v="0.28999999999999998"/>
    <s v="6:00-22:00"/>
    <s v="6:00-22:00"/>
    <d v="1899-12-30T16:04:48"/>
    <n v="11.91"/>
    <n v="80"/>
    <s v="ChargePoint"/>
    <n v="150"/>
    <s v="Type 2, CHAdeMO"/>
    <n v="2022"/>
    <s v="No"/>
    <n v="3.6"/>
    <n v="6"/>
    <s v="Monthly"/>
  </r>
  <r>
    <s v="EVS04069"/>
    <n v="-33.814238000000003"/>
    <n v="18.493749999999999"/>
    <s v="4779 Cape Town Ave"/>
    <x v="14"/>
    <x v="13"/>
    <x v="7"/>
    <x v="1"/>
    <n v="0.3"/>
    <s v="6:00-22:00"/>
    <s v="6:00-22:00"/>
    <d v="1899-12-30T16:04:48"/>
    <n v="4.84"/>
    <n v="88"/>
    <s v="ChargePoint"/>
    <n v="150"/>
    <s v="CHAdeMO"/>
    <n v="2020"/>
    <s v="No"/>
    <n v="4.9000000000000004"/>
    <n v="10"/>
    <s v="Monthly"/>
  </r>
  <r>
    <s v="EVS04073"/>
    <n v="34.137095000000002"/>
    <n v="-118.21128899999999"/>
    <s v="3049 Los Angeles Ave"/>
    <x v="16"/>
    <x v="5"/>
    <x v="0"/>
    <x v="1"/>
    <n v="0.2"/>
    <s v="9:00-18:00"/>
    <s v="9:00-18:00"/>
    <d v="1899-12-30T08:52:48"/>
    <n v="8.7899999999999991"/>
    <n v="40"/>
    <s v="Greenlots"/>
    <n v="350"/>
    <s v="Type 2, CCS"/>
    <n v="2010"/>
    <s v="Yes"/>
    <n v="3.3"/>
    <n v="7"/>
    <s v="Monthly"/>
  </r>
  <r>
    <s v="EVS04080"/>
    <n v="37.680249000000003"/>
    <n v="126.959963"/>
    <s v="9319 Seoul Ave"/>
    <x v="6"/>
    <x v="6"/>
    <x v="3"/>
    <x v="1"/>
    <n v="0.47"/>
    <s v="6:00-22:00"/>
    <s v="6:00-22:00"/>
    <d v="1899-12-30T16:04:48"/>
    <n v="15.85"/>
    <n v="48"/>
    <s v="EVgo"/>
    <n v="50"/>
    <s v="CCS, Tesla"/>
    <n v="2010"/>
    <s v="Yes"/>
    <n v="4.5999999999999996"/>
    <n v="2"/>
    <s v="Annually"/>
  </r>
  <r>
    <s v="EVS04082"/>
    <n v="-33.741610000000001"/>
    <n v="151.20312699999999"/>
    <s v="185 Sydney Ave"/>
    <x v="9"/>
    <x v="8"/>
    <x v="5"/>
    <x v="1"/>
    <n v="0.43"/>
    <s v="6:00-22:00"/>
    <s v="6:00-22:00"/>
    <d v="1899-12-30T16:04:48"/>
    <n v="9.48"/>
    <n v="32"/>
    <s v="Tesla"/>
    <n v="150"/>
    <s v="Tesla"/>
    <n v="2020"/>
    <s v="Yes"/>
    <n v="4.7"/>
    <n v="10"/>
    <s v="Quarterly"/>
  </r>
  <r>
    <s v="EVS04085"/>
    <n v="37.699818"/>
    <n v="126.955304"/>
    <s v="1657 Seoul Ave"/>
    <x v="6"/>
    <x v="6"/>
    <x v="3"/>
    <x v="1"/>
    <n v="0.27"/>
    <s v="9:00-18:00"/>
    <s v="9:00-18:00"/>
    <d v="1899-12-30T08:52:48"/>
    <n v="9.19"/>
    <n v="86"/>
    <s v="Tesla"/>
    <n v="350"/>
    <s v="Type 2"/>
    <n v="2013"/>
    <s v="Yes"/>
    <n v="4.0999999999999996"/>
    <n v="9"/>
    <s v="Annually"/>
  </r>
  <r>
    <s v="EVS04086"/>
    <n v="39.90934"/>
    <n v="116.27484200000001"/>
    <s v="4429 Beijing Ave"/>
    <x v="10"/>
    <x v="9"/>
    <x v="3"/>
    <x v="1"/>
    <n v="0.34"/>
    <d v="2025-07-24T00:00:00"/>
    <s v="9.00-21.00"/>
    <d v="1900-01-11T00:00:00"/>
    <n v="5.28"/>
    <n v="43"/>
    <s v="Greenlots"/>
    <n v="50"/>
    <s v="CHAdeMO"/>
    <n v="2018"/>
    <s v="No"/>
    <n v="3.6"/>
    <n v="5"/>
    <s v="Annually"/>
  </r>
  <r>
    <s v="EVS04089"/>
    <n v="39.924182000000002"/>
    <n v="116.30226399999999"/>
    <s v="4711 Beijing Ave"/>
    <x v="10"/>
    <x v="9"/>
    <x v="3"/>
    <x v="1"/>
    <n v="0.28999999999999998"/>
    <s v="6:00-22:00"/>
    <s v="6:00-22:00"/>
    <d v="1899-12-30T16:04:48"/>
    <n v="4.3600000000000003"/>
    <n v="50"/>
    <s v="Tesla"/>
    <n v="150"/>
    <s v="CHAdeMO, CCS"/>
    <n v="2011"/>
    <s v="No"/>
    <n v="3.3"/>
    <n v="9"/>
    <s v="Monthly"/>
  </r>
  <r>
    <s v="EVS04090"/>
    <n v="34.086430999999997"/>
    <n v="-118.301889"/>
    <s v="7986 Los Angeles Ave"/>
    <x v="16"/>
    <x v="5"/>
    <x v="0"/>
    <x v="1"/>
    <n v="0.24"/>
    <s v="6:00-22:00"/>
    <s v="6:00-22:00"/>
    <d v="1899-12-30T16:04:48"/>
    <n v="7.16"/>
    <n v="63"/>
    <s v="Tesla"/>
    <n v="22"/>
    <s v="Tesla, CCS"/>
    <n v="2011"/>
    <s v="No"/>
    <n v="3"/>
    <n v="6"/>
    <s v="Monthly"/>
  </r>
  <r>
    <s v="EVS04091"/>
    <n v="-33.001935000000003"/>
    <n v="68.414201000000006"/>
    <s v="540 Random Rd"/>
    <x v="11"/>
    <x v="10"/>
    <x v="6"/>
    <x v="1"/>
    <n v="0.32"/>
    <s v="9:00-18:00"/>
    <s v="9:00-18:00"/>
    <d v="1899-12-30T08:52:48"/>
    <n v="19.899999999999999"/>
    <n v="90"/>
    <s v="Tesla"/>
    <n v="50"/>
    <s v="Type 2"/>
    <n v="2011"/>
    <s v="No"/>
    <n v="4.7"/>
    <n v="8"/>
    <s v="Annually"/>
  </r>
  <r>
    <s v="EVS04095"/>
    <n v="43.731895999999999"/>
    <n v="-79.434952999999993"/>
    <s v="2405 Toronto Ave"/>
    <x v="0"/>
    <x v="0"/>
    <x v="0"/>
    <x v="1"/>
    <n v="0.27"/>
    <s v="9:00-18:00"/>
    <s v="9:00-18:00"/>
    <d v="1899-12-30T08:52:48"/>
    <n v="16.22"/>
    <n v="63"/>
    <s v="Greenlots"/>
    <n v="50"/>
    <s v="Type 2, CHAdeMO"/>
    <n v="2016"/>
    <s v="No"/>
    <n v="3.1"/>
    <n v="10"/>
    <s v="Quarterly"/>
  </r>
  <r>
    <s v="EVS04104"/>
    <n v="-33.867007999999998"/>
    <n v="18.425792999999999"/>
    <s v="1224 Cape Town Ave"/>
    <x v="14"/>
    <x v="13"/>
    <x v="7"/>
    <x v="1"/>
    <n v="0.38"/>
    <s v="9:00-18:00"/>
    <s v="9:00-18:00"/>
    <d v="1899-12-30T08:52:48"/>
    <n v="12.47"/>
    <n v="71"/>
    <s v="Ionity"/>
    <n v="350"/>
    <s v="Tesla"/>
    <n v="2018"/>
    <s v="No"/>
    <n v="3.2"/>
    <n v="1"/>
    <s v="Quarterly"/>
  </r>
  <r>
    <s v="EVS04107"/>
    <n v="37.675730000000001"/>
    <n v="126.910516"/>
    <s v="6930 Seoul Ave"/>
    <x v="6"/>
    <x v="6"/>
    <x v="3"/>
    <x v="1"/>
    <n v="0.21"/>
    <s v="6:00-22:00"/>
    <s v="6:00-22:00"/>
    <d v="1899-12-30T16:04:48"/>
    <n v="9.8800000000000008"/>
    <n v="87"/>
    <s v="Tesla"/>
    <n v="350"/>
    <s v="CHAdeMO"/>
    <n v="2010"/>
    <s v="Yes"/>
    <n v="3.9"/>
    <n v="5"/>
    <s v="Quarterly"/>
  </r>
  <r>
    <s v="EVS04113"/>
    <n v="-23.691662999999998"/>
    <n v="-46.637228"/>
    <s v="3297 SÃ£o Paulo Ave"/>
    <x v="8"/>
    <x v="7"/>
    <x v="4"/>
    <x v="1"/>
    <n v="0.37"/>
    <s v="6:00-22:00"/>
    <s v="6:00-22:00"/>
    <d v="1899-12-30T16:04:48"/>
    <n v="1.56"/>
    <n v="86"/>
    <s v="Tesla"/>
    <n v="350"/>
    <s v="Tesla"/>
    <n v="2017"/>
    <s v="No"/>
    <n v="3.2"/>
    <n v="7"/>
    <s v="Monthly"/>
  </r>
  <r>
    <s v="EVS04115"/>
    <n v="39.876387999999999"/>
    <n v="116.49079500000001"/>
    <s v="9160 Beijing Ave"/>
    <x v="10"/>
    <x v="9"/>
    <x v="3"/>
    <x v="1"/>
    <n v="0.13"/>
    <s v="9:00-18:00"/>
    <s v="9:00-18:00"/>
    <d v="1899-12-30T08:52:48"/>
    <n v="19.29"/>
    <n v="36"/>
    <s v="Greenlots"/>
    <n v="350"/>
    <s v="Tesla"/>
    <n v="2010"/>
    <s v="Yes"/>
    <n v="4.5999999999999996"/>
    <n v="2"/>
    <s v="Quarterly"/>
  </r>
  <r>
    <s v="EVS04119"/>
    <n v="-33.824120000000001"/>
    <n v="151.32775599999999"/>
    <s v="3289 Sydney Ave"/>
    <x v="9"/>
    <x v="8"/>
    <x v="5"/>
    <x v="1"/>
    <n v="0.38"/>
    <d v="2025-07-24T00:00:00"/>
    <s v="9.00-21.00"/>
    <d v="1900-01-11T00:00:00"/>
    <n v="3.44"/>
    <n v="47"/>
    <s v="ChargePoint"/>
    <n v="150"/>
    <s v="Tesla, CCS"/>
    <n v="2018"/>
    <s v="Yes"/>
    <n v="3.9"/>
    <n v="3"/>
    <s v="Monthly"/>
  </r>
  <r>
    <s v="EVS04120"/>
    <n v="52.503610999999999"/>
    <n v="13.371251000000001"/>
    <s v="3512 Berlin Ave"/>
    <x v="3"/>
    <x v="3"/>
    <x v="1"/>
    <x v="1"/>
    <n v="0.43"/>
    <s v="9:00-18:00"/>
    <s v="9:00-18:00"/>
    <d v="1899-12-30T08:52:48"/>
    <n v="5.94"/>
    <n v="56"/>
    <s v="Greenlots"/>
    <n v="22"/>
    <s v="Type 2, CHAdeMO"/>
    <n v="2014"/>
    <s v="No"/>
    <n v="3.1"/>
    <n v="8"/>
    <s v="Quarterly"/>
  </r>
  <r>
    <s v="EVS04121"/>
    <n v="57.190663000000001"/>
    <n v="108.83085"/>
    <s v="4052 Random Rd"/>
    <x v="2"/>
    <x v="2"/>
    <x v="2"/>
    <x v="1"/>
    <n v="0.3"/>
    <s v="6:00-22:00"/>
    <s v="6:00-22:00"/>
    <d v="1899-12-30T16:04:48"/>
    <n v="7.59"/>
    <n v="55"/>
    <s v="Ionity"/>
    <n v="150"/>
    <s v="Type 2, CCS"/>
    <n v="2019"/>
    <s v="Yes"/>
    <n v="3.3"/>
    <n v="6"/>
    <s v="Monthly"/>
  </r>
  <r>
    <s v="EVS04122"/>
    <n v="25.351877999999999"/>
    <n v="55.386859999999999"/>
    <s v="9815 Dubai Ave"/>
    <x v="12"/>
    <x v="11"/>
    <x v="3"/>
    <x v="1"/>
    <n v="0.48"/>
    <s v="9:00-18:00"/>
    <s v="9:00-18:00"/>
    <d v="1899-12-30T08:52:48"/>
    <n v="8.69"/>
    <n v="16"/>
    <s v="Ionity"/>
    <n v="22"/>
    <s v="CCS, Type 2"/>
    <n v="2020"/>
    <s v="No"/>
    <n v="3.3"/>
    <n v="1"/>
    <s v="Annually"/>
  </r>
  <r>
    <s v="EVS04127"/>
    <n v="41.931125999999999"/>
    <n v="-87.628234000000006"/>
    <s v="1183 Chicago Ave"/>
    <x v="7"/>
    <x v="5"/>
    <x v="0"/>
    <x v="1"/>
    <n v="0.38"/>
    <d v="2025-07-24T00:00:00"/>
    <s v="9.00-21.00"/>
    <d v="1900-01-11T00:00:00"/>
    <n v="15.85"/>
    <n v="77"/>
    <s v="ChargePoint"/>
    <n v="350"/>
    <s v="Type 2"/>
    <n v="2013"/>
    <s v="Yes"/>
    <n v="4.9000000000000004"/>
    <n v="5"/>
    <s v="Annually"/>
  </r>
  <r>
    <s v="EVS04133"/>
    <n v="13.864906"/>
    <n v="100.513156"/>
    <s v="6038 Bangkok Ave"/>
    <x v="4"/>
    <x v="4"/>
    <x v="3"/>
    <x v="1"/>
    <n v="0.31"/>
    <s v="9:00-18:00"/>
    <s v="9:00-18:00"/>
    <d v="1899-12-30T08:52:48"/>
    <n v="15.56"/>
    <n v="39"/>
    <s v="Greenlots"/>
    <n v="22"/>
    <s v="CCS, CHAdeMO"/>
    <n v="2013"/>
    <s v="Yes"/>
    <n v="4.8"/>
    <n v="9"/>
    <s v="Annually"/>
  </r>
  <r>
    <s v="EVS04138"/>
    <n v="37.781570000000002"/>
    <n v="-122.464354"/>
    <s v="4954 San Francisco Ave"/>
    <x v="5"/>
    <x v="5"/>
    <x v="0"/>
    <x v="1"/>
    <n v="0.49"/>
    <s v="6:00-22:00"/>
    <s v="6:00-22:00"/>
    <d v="1899-12-30T16:04:48"/>
    <n v="7.75"/>
    <n v="81"/>
    <s v="EVgo"/>
    <n v="22"/>
    <s v="Tesla"/>
    <n v="2016"/>
    <s v="Yes"/>
    <n v="3.8"/>
    <n v="6"/>
    <s v="Quarterly"/>
  </r>
  <r>
    <s v="EVS04139"/>
    <n v="37.881101000000001"/>
    <n v="-122.44907499999999"/>
    <s v="1358 San Francisco Ave"/>
    <x v="5"/>
    <x v="5"/>
    <x v="0"/>
    <x v="1"/>
    <n v="0.24"/>
    <d v="2025-07-24T00:00:00"/>
    <s v="9.00-21.00"/>
    <d v="1900-01-11T00:00:00"/>
    <n v="12.17"/>
    <n v="92"/>
    <s v="Greenlots"/>
    <n v="50"/>
    <s v="Type 2"/>
    <n v="2013"/>
    <s v="No"/>
    <n v="4.5"/>
    <n v="4"/>
    <s v="Quarterly"/>
  </r>
  <r>
    <s v="EVS04141"/>
    <n v="-9.0624479999999998"/>
    <n v="-125.842716"/>
    <s v="4904 Random Rd"/>
    <x v="11"/>
    <x v="10"/>
    <x v="6"/>
    <x v="1"/>
    <n v="0.46"/>
    <s v="9:00-18:00"/>
    <s v="9:00-18:00"/>
    <d v="1899-12-30T08:52:48"/>
    <n v="16.66"/>
    <n v="94"/>
    <s v="ChargePoint"/>
    <n v="22"/>
    <s v="CHAdeMO, Tesla"/>
    <n v="2012"/>
    <s v="Yes"/>
    <n v="3.5"/>
    <n v="10"/>
    <s v="Annually"/>
  </r>
  <r>
    <s v="EVS04144"/>
    <n v="25.336055000000002"/>
    <n v="55.36186"/>
    <s v="9155 Dubai Ave"/>
    <x v="12"/>
    <x v="11"/>
    <x v="3"/>
    <x v="1"/>
    <n v="0.37"/>
    <d v="2025-07-24T00:00:00"/>
    <s v="9.00-21.00"/>
    <d v="1900-01-11T00:00:00"/>
    <n v="7.28"/>
    <n v="81"/>
    <s v="Tesla"/>
    <n v="150"/>
    <s v="Tesla, CHAdeMO"/>
    <n v="2021"/>
    <s v="No"/>
    <n v="4"/>
    <n v="1"/>
    <s v="Quarterly"/>
  </r>
  <r>
    <s v="EVS04145"/>
    <n v="-23.552627999999999"/>
    <n v="-46.554600999999998"/>
    <s v="1070 SÃ£o Paulo Ave"/>
    <x v="8"/>
    <x v="7"/>
    <x v="4"/>
    <x v="1"/>
    <n v="0.33"/>
    <s v="9:00-18:00"/>
    <s v="9:00-18:00"/>
    <d v="1899-12-30T08:52:48"/>
    <n v="5.85"/>
    <n v="52"/>
    <s v="Greenlots"/>
    <n v="150"/>
    <s v="CCS, Tesla"/>
    <n v="2016"/>
    <s v="No"/>
    <n v="3.7"/>
    <n v="2"/>
    <s v="Annually"/>
  </r>
  <r>
    <s v="EVS04146"/>
    <n v="37.824173000000002"/>
    <n v="-122.421922"/>
    <s v="3485 San Francisco Ave"/>
    <x v="5"/>
    <x v="5"/>
    <x v="0"/>
    <x v="1"/>
    <n v="0.2"/>
    <d v="2025-07-24T00:00:00"/>
    <s v="9.00-21.00"/>
    <d v="1900-01-11T00:00:00"/>
    <n v="0.87"/>
    <n v="92"/>
    <s v="Tesla"/>
    <n v="50"/>
    <s v="Tesla, CCS"/>
    <n v="2011"/>
    <s v="Yes"/>
    <n v="4.3"/>
    <n v="7"/>
    <s v="Monthly"/>
  </r>
  <r>
    <s v="EVS04150"/>
    <n v="37.622776000000002"/>
    <n v="127.02353100000001"/>
    <s v="134 Seoul Ave"/>
    <x v="6"/>
    <x v="6"/>
    <x v="3"/>
    <x v="1"/>
    <n v="0.38"/>
    <s v="9:00-18:00"/>
    <s v="9:00-18:00"/>
    <d v="1899-12-30T08:52:48"/>
    <n v="14.24"/>
    <n v="87"/>
    <s v="ChargePoint"/>
    <n v="50"/>
    <s v="Tesla, CCS"/>
    <n v="2015"/>
    <s v="Yes"/>
    <n v="4.4000000000000004"/>
    <n v="4"/>
    <s v="Quarterly"/>
  </r>
  <r>
    <s v="EVS04151"/>
    <n v="-89.091256999999999"/>
    <n v="-149.99935500000001"/>
    <s v="1031 Random Rd"/>
    <x v="19"/>
    <x v="2"/>
    <x v="2"/>
    <x v="1"/>
    <n v="0.19"/>
    <s v="9:00-18:00"/>
    <s v="9:00-18:00"/>
    <d v="1899-12-30T08:52:48"/>
    <n v="7.45"/>
    <n v="35"/>
    <s v="Tesla"/>
    <n v="22"/>
    <s v="CCS"/>
    <n v="2023"/>
    <s v="Yes"/>
    <n v="3.2"/>
    <n v="9"/>
    <s v="Annually"/>
  </r>
  <r>
    <s v="EVS04152"/>
    <n v="25.242628"/>
    <n v="55.381864999999998"/>
    <s v="6834 Dubai Ave"/>
    <x v="12"/>
    <x v="11"/>
    <x v="3"/>
    <x v="1"/>
    <n v="0.5"/>
    <d v="2025-07-24T00:00:00"/>
    <s v="9.00-21.00"/>
    <d v="1900-01-11T00:00:00"/>
    <n v="11.84"/>
    <n v="68"/>
    <s v="Greenlots"/>
    <n v="150"/>
    <s v="Tesla, CCS"/>
    <n v="2012"/>
    <s v="Yes"/>
    <n v="3.1"/>
    <n v="6"/>
    <s v="Quarterly"/>
  </r>
  <r>
    <s v="EVS04157"/>
    <n v="37.831029999999998"/>
    <n v="-122.496702"/>
    <s v="7953 San Francisco Ave"/>
    <x v="5"/>
    <x v="5"/>
    <x v="0"/>
    <x v="1"/>
    <n v="0.26"/>
    <s v="9:00-18:00"/>
    <s v="9:00-18:00"/>
    <d v="1899-12-30T08:52:48"/>
    <n v="17.46"/>
    <n v="58"/>
    <s v="Ionity"/>
    <n v="150"/>
    <s v="Type 2"/>
    <n v="2017"/>
    <s v="Yes"/>
    <n v="3"/>
    <n v="5"/>
    <s v="Quarterly"/>
  </r>
  <r>
    <s v="EVS04159"/>
    <n v="52.580559999999998"/>
    <n v="13.400036999999999"/>
    <s v="2226 Berlin Ave"/>
    <x v="3"/>
    <x v="3"/>
    <x v="1"/>
    <x v="1"/>
    <n v="0.25"/>
    <d v="2025-07-24T00:00:00"/>
    <s v="9.00-21.00"/>
    <d v="1900-01-11T00:00:00"/>
    <n v="9.91"/>
    <n v="88"/>
    <s v="Ionity"/>
    <n v="22"/>
    <s v="CHAdeMO, CCS"/>
    <n v="2016"/>
    <s v="No"/>
    <n v="3.4"/>
    <n v="8"/>
    <s v="Quarterly"/>
  </r>
  <r>
    <s v="EVS04161"/>
    <n v="52.430732999999996"/>
    <n v="18.553478999999999"/>
    <s v="1176 Random Rd"/>
    <x v="2"/>
    <x v="2"/>
    <x v="2"/>
    <x v="1"/>
    <n v="0.39"/>
    <d v="2025-07-24T00:00:00"/>
    <s v="9.00-21.00"/>
    <d v="1900-01-11T00:00:00"/>
    <n v="8.69"/>
    <n v="63"/>
    <s v="Tesla"/>
    <n v="350"/>
    <s v="CCS, Tesla"/>
    <n v="2013"/>
    <s v="No"/>
    <n v="3.2"/>
    <n v="4"/>
    <s v="Monthly"/>
  </r>
  <r>
    <s v="EVS04165"/>
    <n v="-33.730469999999997"/>
    <n v="18.538972999999999"/>
    <s v="1729 Cape Town Ave"/>
    <x v="14"/>
    <x v="13"/>
    <x v="7"/>
    <x v="1"/>
    <n v="0.36"/>
    <d v="2025-07-24T00:00:00"/>
    <s v="9.00-21.00"/>
    <d v="1900-01-11T00:00:00"/>
    <n v="15.2"/>
    <n v="79"/>
    <s v="EVgo"/>
    <n v="350"/>
    <s v="Tesla"/>
    <n v="2019"/>
    <s v="Yes"/>
    <n v="4.5"/>
    <n v="6"/>
    <s v="Monthly"/>
  </r>
  <r>
    <s v="EVS04167"/>
    <n v="52.431151999999997"/>
    <n v="13.371879"/>
    <s v="7694 Berlin Ave"/>
    <x v="3"/>
    <x v="3"/>
    <x v="1"/>
    <x v="1"/>
    <n v="0.18"/>
    <s v="6:00-22:00"/>
    <s v="6:00-22:00"/>
    <d v="1899-12-30T16:04:48"/>
    <n v="12.78"/>
    <n v="55"/>
    <s v="Ionity"/>
    <n v="150"/>
    <s v="Type 2"/>
    <n v="2017"/>
    <s v="No"/>
    <n v="4.7"/>
    <n v="2"/>
    <s v="Quarterly"/>
  </r>
  <r>
    <s v="EVS04169"/>
    <n v="41.986604"/>
    <n v="-87.600401000000005"/>
    <s v="8440 Chicago Ave"/>
    <x v="7"/>
    <x v="5"/>
    <x v="0"/>
    <x v="1"/>
    <n v="0.15"/>
    <s v="6:00-22:00"/>
    <s v="6:00-22:00"/>
    <d v="1899-12-30T16:04:48"/>
    <n v="11.63"/>
    <n v="59"/>
    <s v="Tesla"/>
    <n v="150"/>
    <s v="CCS, Type 2"/>
    <n v="2018"/>
    <s v="Yes"/>
    <n v="3.6"/>
    <n v="7"/>
    <s v="Quarterly"/>
  </r>
  <r>
    <s v="EVS04171"/>
    <n v="70.068879999999993"/>
    <n v="-80.963845000000006"/>
    <s v="2349 Random Rd"/>
    <x v="2"/>
    <x v="2"/>
    <x v="2"/>
    <x v="1"/>
    <n v="0.26"/>
    <s v="9:00-18:00"/>
    <s v="9:00-18:00"/>
    <d v="1899-12-30T08:52:48"/>
    <n v="3.06"/>
    <n v="45"/>
    <s v="EVgo"/>
    <n v="22"/>
    <s v="CCS"/>
    <n v="2019"/>
    <s v="No"/>
    <n v="4.4000000000000004"/>
    <n v="5"/>
    <s v="Annually"/>
  </r>
  <r>
    <s v="EVS04172"/>
    <n v="13.781890000000001"/>
    <n v="100.497139"/>
    <s v="8644 Bangkok Ave"/>
    <x v="4"/>
    <x v="4"/>
    <x v="3"/>
    <x v="1"/>
    <n v="0.15"/>
    <d v="2025-07-24T00:00:00"/>
    <s v="9.00-21.00"/>
    <d v="1900-01-11T00:00:00"/>
    <n v="5.76"/>
    <n v="37"/>
    <s v="ChargePoint"/>
    <n v="150"/>
    <s v="Tesla, Type 2"/>
    <n v="2014"/>
    <s v="Yes"/>
    <n v="4.8"/>
    <n v="10"/>
    <s v="Annually"/>
  </r>
  <r>
    <s v="EVS04173"/>
    <n v="13.737703"/>
    <n v="100.52917600000001"/>
    <s v="3507 Bangkok Ave"/>
    <x v="4"/>
    <x v="4"/>
    <x v="3"/>
    <x v="1"/>
    <n v="0.19"/>
    <s v="6:00-22:00"/>
    <s v="6:00-22:00"/>
    <d v="1899-12-30T16:04:48"/>
    <n v="14.25"/>
    <n v="47"/>
    <s v="ChargePoint"/>
    <n v="150"/>
    <s v="Type 2, CCS"/>
    <n v="2020"/>
    <s v="No"/>
    <n v="3.5"/>
    <n v="7"/>
    <s v="Quarterly"/>
  </r>
  <r>
    <s v="EVS04177"/>
    <n v="55.868868999999997"/>
    <n v="37.585312000000002"/>
    <s v="9604 Moscow Ave"/>
    <x v="1"/>
    <x v="1"/>
    <x v="1"/>
    <x v="1"/>
    <n v="0.15"/>
    <s v="6:00-22:00"/>
    <s v="6:00-22:00"/>
    <d v="1899-12-30T16:04:48"/>
    <n v="12.61"/>
    <n v="51"/>
    <s v="EVgo"/>
    <n v="50"/>
    <s v="CCS, Tesla"/>
    <n v="2020"/>
    <s v="Yes"/>
    <n v="4.8"/>
    <n v="8"/>
    <s v="Quarterly"/>
  </r>
  <r>
    <s v="EVS04181"/>
    <n v="30.015837999999999"/>
    <n v="-49.806328000000001"/>
    <s v="4651 Random Rd"/>
    <x v="11"/>
    <x v="10"/>
    <x v="6"/>
    <x v="1"/>
    <n v="0.24"/>
    <s v="9:00-18:00"/>
    <s v="9:00-18:00"/>
    <d v="1899-12-30T08:52:48"/>
    <n v="2.98"/>
    <n v="47"/>
    <s v="Greenlots"/>
    <n v="350"/>
    <s v="CCS"/>
    <n v="2020"/>
    <s v="Yes"/>
    <n v="3.7"/>
    <n v="2"/>
    <s v="Monthly"/>
  </r>
  <r>
    <s v="EVS04186"/>
    <n v="43.799025999999998"/>
    <n v="-79.310610999999994"/>
    <s v="7673 Toronto Ave"/>
    <x v="0"/>
    <x v="0"/>
    <x v="0"/>
    <x v="1"/>
    <n v="0.43"/>
    <s v="6:00-22:00"/>
    <s v="6:00-22:00"/>
    <d v="1899-12-30T16:04:48"/>
    <n v="7.93"/>
    <n v="23"/>
    <s v="ChargePoint"/>
    <n v="150"/>
    <s v="CHAdeMO, CCS"/>
    <n v="2015"/>
    <s v="Yes"/>
    <n v="3.4"/>
    <n v="4"/>
    <s v="Quarterly"/>
  </r>
  <r>
    <s v="EVS04187"/>
    <n v="-33.734319999999997"/>
    <n v="18.507942"/>
    <s v="6180 Cape Town Ave"/>
    <x v="14"/>
    <x v="13"/>
    <x v="7"/>
    <x v="1"/>
    <n v="0.17"/>
    <d v="2025-07-24T00:00:00"/>
    <s v="9.00-21.00"/>
    <d v="1900-01-11T00:00:00"/>
    <n v="12.81"/>
    <n v="10"/>
    <s v="Tesla"/>
    <n v="150"/>
    <s v="Type 2, CHAdeMO"/>
    <n v="2017"/>
    <s v="Yes"/>
    <n v="3.8"/>
    <n v="10"/>
    <s v="Monthly"/>
  </r>
  <r>
    <s v="EVS04188"/>
    <n v="13.725301999999999"/>
    <n v="100.507029"/>
    <s v="2073 Bangkok Ave"/>
    <x v="4"/>
    <x v="4"/>
    <x v="3"/>
    <x v="1"/>
    <n v="0.44"/>
    <s v="9:00-18:00"/>
    <s v="9:00-18:00"/>
    <d v="1899-12-30T08:52:48"/>
    <n v="6.55"/>
    <n v="42"/>
    <s v="ChargePoint"/>
    <n v="150"/>
    <s v="CCS"/>
    <n v="2018"/>
    <s v="Yes"/>
    <n v="3.6"/>
    <n v="10"/>
    <s v="Quarterly"/>
  </r>
  <r>
    <s v="EVS04189"/>
    <n v="43.699474000000002"/>
    <n v="-79.363519999999994"/>
    <s v="3115 Toronto Ave"/>
    <x v="0"/>
    <x v="0"/>
    <x v="0"/>
    <x v="1"/>
    <n v="0.39"/>
    <s v="9:00-18:00"/>
    <s v="9:00-18:00"/>
    <d v="1899-12-30T08:52:48"/>
    <n v="19.73"/>
    <n v="67"/>
    <s v="Ionity"/>
    <n v="22"/>
    <s v="CHAdeMO, Tesla"/>
    <n v="2022"/>
    <s v="Yes"/>
    <n v="3.2"/>
    <n v="1"/>
    <s v="Monthly"/>
  </r>
  <r>
    <s v="EVS04206"/>
    <n v="34.117832999999997"/>
    <n v="-118.322616"/>
    <s v="9108 Los Angeles Ave"/>
    <x v="16"/>
    <x v="5"/>
    <x v="0"/>
    <x v="1"/>
    <n v="0.12"/>
    <s v="9:00-18:00"/>
    <s v="9:00-18:00"/>
    <d v="1899-12-30T08:52:48"/>
    <n v="5.99"/>
    <n v="77"/>
    <s v="Ionity"/>
    <n v="150"/>
    <s v="Type 2"/>
    <n v="2017"/>
    <s v="Yes"/>
    <n v="4.2"/>
    <n v="1"/>
    <s v="Quarterly"/>
  </r>
  <r>
    <s v="EVS04207"/>
    <n v="19.538118999999998"/>
    <n v="-99.118735999999998"/>
    <s v="371 Mexico City Ave"/>
    <x v="17"/>
    <x v="14"/>
    <x v="0"/>
    <x v="1"/>
    <n v="0.16"/>
    <d v="2025-07-24T00:00:00"/>
    <s v="9.00-21.00"/>
    <d v="1900-01-11T00:00:00"/>
    <n v="6.18"/>
    <n v="97"/>
    <s v="ChargePoint"/>
    <n v="350"/>
    <s v="Tesla, Type 2"/>
    <n v="2015"/>
    <s v="No"/>
    <n v="4.3"/>
    <n v="10"/>
    <s v="Annually"/>
  </r>
  <r>
    <s v="EVS04210"/>
    <n v="25.216346999999999"/>
    <n v="55.335059000000001"/>
    <s v="2063 Dubai Ave"/>
    <x v="12"/>
    <x v="11"/>
    <x v="3"/>
    <x v="1"/>
    <n v="0.45"/>
    <s v="6:00-22:00"/>
    <s v="6:00-22:00"/>
    <d v="1899-12-30T16:04:48"/>
    <n v="5.99"/>
    <n v="50"/>
    <s v="Tesla"/>
    <n v="350"/>
    <s v="Tesla, CHAdeMO"/>
    <n v="2017"/>
    <s v="Yes"/>
    <n v="3.2"/>
    <n v="9"/>
    <s v="Monthly"/>
  </r>
  <r>
    <s v="EVS04212"/>
    <n v="-33.774869000000002"/>
    <n v="18.51558"/>
    <s v="9648 Cape Town Ave"/>
    <x v="14"/>
    <x v="13"/>
    <x v="7"/>
    <x v="1"/>
    <n v="0.41"/>
    <s v="9:00-18:00"/>
    <s v="9:00-18:00"/>
    <d v="1899-12-30T08:52:48"/>
    <n v="8.3699999999999992"/>
    <n v="97"/>
    <s v="EVgo"/>
    <n v="50"/>
    <s v="Tesla"/>
    <n v="2018"/>
    <s v="No"/>
    <n v="4"/>
    <n v="10"/>
    <s v="Quarterly"/>
  </r>
  <r>
    <s v="EVS04214"/>
    <n v="37.851371"/>
    <n v="-122.316968"/>
    <s v="8152 San Francisco Ave"/>
    <x v="5"/>
    <x v="5"/>
    <x v="0"/>
    <x v="1"/>
    <n v="0.47"/>
    <s v="6:00-22:00"/>
    <s v="6:00-22:00"/>
    <d v="1899-12-30T16:04:48"/>
    <n v="9.92"/>
    <n v="50"/>
    <s v="Ionity"/>
    <n v="22"/>
    <s v="CHAdeMO"/>
    <n v="2010"/>
    <s v="Yes"/>
    <n v="3.3"/>
    <n v="6"/>
    <s v="Quarterly"/>
  </r>
  <r>
    <s v="EVS04216"/>
    <n v="25.290880000000001"/>
    <n v="55.279215000000001"/>
    <s v="4747 Dubai Ave"/>
    <x v="12"/>
    <x v="11"/>
    <x v="3"/>
    <x v="1"/>
    <n v="0.19"/>
    <s v="9:00-18:00"/>
    <s v="9:00-18:00"/>
    <d v="1899-12-30T08:52:48"/>
    <n v="7.12"/>
    <n v="21"/>
    <s v="Ionity"/>
    <n v="150"/>
    <s v="CHAdeMO, Tesla"/>
    <n v="2010"/>
    <s v="No"/>
    <n v="3.3"/>
    <n v="4"/>
    <s v="Monthly"/>
  </r>
  <r>
    <s v="EVS04217"/>
    <n v="34.181874999999998"/>
    <n v="-118.345348"/>
    <s v="5930 Los Angeles Ave"/>
    <x v="16"/>
    <x v="5"/>
    <x v="0"/>
    <x v="1"/>
    <n v="0.32"/>
    <s v="9:00-18:00"/>
    <s v="9:00-18:00"/>
    <d v="1899-12-30T08:52:48"/>
    <n v="16.559999999999999"/>
    <n v="97"/>
    <s v="Ionity"/>
    <n v="22"/>
    <s v="Tesla"/>
    <n v="2020"/>
    <s v="Yes"/>
    <n v="3.3"/>
    <n v="1"/>
    <s v="Annually"/>
  </r>
  <r>
    <s v="EVS04219"/>
    <n v="25.301151000000001"/>
    <n v="55.227750999999998"/>
    <s v="2128 Dubai Ave"/>
    <x v="12"/>
    <x v="11"/>
    <x v="3"/>
    <x v="1"/>
    <n v="0.43"/>
    <s v="9:00-18:00"/>
    <s v="9:00-18:00"/>
    <d v="1899-12-30T08:52:48"/>
    <n v="12.11"/>
    <n v="44"/>
    <s v="EVgo"/>
    <n v="350"/>
    <s v="CHAdeMO"/>
    <n v="2012"/>
    <s v="No"/>
    <n v="3.3"/>
    <n v="1"/>
    <s v="Annually"/>
  </r>
  <r>
    <s v="EVS04226"/>
    <n v="43.610408999999997"/>
    <n v="-79.426201000000006"/>
    <s v="9057 Toronto Ave"/>
    <x v="0"/>
    <x v="0"/>
    <x v="0"/>
    <x v="1"/>
    <n v="0.45"/>
    <d v="2025-07-24T00:00:00"/>
    <s v="9.00-21.00"/>
    <d v="1900-01-11T00:00:00"/>
    <n v="10.77"/>
    <n v="43"/>
    <s v="ChargePoint"/>
    <n v="50"/>
    <s v="CCS"/>
    <n v="2011"/>
    <s v="Yes"/>
    <n v="3.9"/>
    <n v="6"/>
    <s v="Quarterly"/>
  </r>
  <r>
    <s v="EVS04228"/>
    <n v="19.039752"/>
    <n v="72.970208999999997"/>
    <s v="9537 Mumbai Ave"/>
    <x v="13"/>
    <x v="12"/>
    <x v="3"/>
    <x v="1"/>
    <n v="0.21"/>
    <d v="2025-07-24T00:00:00"/>
    <s v="9.00-21.00"/>
    <d v="1900-01-11T00:00:00"/>
    <n v="13.91"/>
    <n v="100"/>
    <s v="Greenlots"/>
    <n v="350"/>
    <s v="CCS"/>
    <n v="2018"/>
    <s v="No"/>
    <n v="3.8"/>
    <n v="3"/>
    <s v="Annually"/>
  </r>
  <r>
    <s v="EVS04231"/>
    <n v="58.060664000000003"/>
    <n v="-62.99194"/>
    <s v="7750 Random Rd"/>
    <x v="2"/>
    <x v="2"/>
    <x v="2"/>
    <x v="1"/>
    <n v="0.11"/>
    <s v="9:00-18:00"/>
    <s v="9:00-18:00"/>
    <d v="1899-12-30T08:52:48"/>
    <n v="13.84"/>
    <n v="85"/>
    <s v="ChargePoint"/>
    <n v="50"/>
    <s v="Tesla"/>
    <n v="2021"/>
    <s v="No"/>
    <n v="4.9000000000000004"/>
    <n v="7"/>
    <s v="Annually"/>
  </r>
  <r>
    <s v="EVS04232"/>
    <n v="19.497244999999999"/>
    <n v="-99.097037"/>
    <s v="4239 Mexico City Ave"/>
    <x v="17"/>
    <x v="14"/>
    <x v="0"/>
    <x v="1"/>
    <n v="0.38"/>
    <d v="2025-07-24T00:00:00"/>
    <s v="9.00-21.00"/>
    <d v="1900-01-11T00:00:00"/>
    <n v="11.98"/>
    <n v="16"/>
    <s v="Ionity"/>
    <n v="350"/>
    <s v="Tesla"/>
    <n v="2017"/>
    <s v="No"/>
    <n v="3.7"/>
    <n v="9"/>
    <s v="Annually"/>
  </r>
  <r>
    <s v="EVS04238"/>
    <n v="37.650742000000001"/>
    <n v="127.003621"/>
    <s v="8850 Seoul Ave"/>
    <x v="6"/>
    <x v="6"/>
    <x v="3"/>
    <x v="1"/>
    <n v="0.33"/>
    <s v="6:00-22:00"/>
    <s v="6:00-22:00"/>
    <d v="1899-12-30T16:04:48"/>
    <n v="2.86"/>
    <n v="35"/>
    <s v="EVgo"/>
    <n v="350"/>
    <s v="Tesla, CHAdeMO"/>
    <n v="2022"/>
    <s v="Yes"/>
    <n v="5"/>
    <n v="8"/>
    <s v="Quarterly"/>
  </r>
  <r>
    <s v="EVS04239"/>
    <n v="-23.611727999999999"/>
    <n v="-46.550356999999998"/>
    <s v="4364 SÃ£o Paulo Ave"/>
    <x v="8"/>
    <x v="7"/>
    <x v="4"/>
    <x v="1"/>
    <n v="0.21"/>
    <s v="6:00-22:00"/>
    <s v="6:00-22:00"/>
    <d v="1899-12-30T16:04:48"/>
    <n v="5.04"/>
    <n v="10"/>
    <s v="Tesla"/>
    <n v="50"/>
    <s v="Type 2, CCS"/>
    <n v="2018"/>
    <s v="No"/>
    <n v="3.5"/>
    <n v="1"/>
    <s v="Annually"/>
  </r>
  <r>
    <s v="EVS04243"/>
    <n v="55.835667000000001"/>
    <n v="37.581453000000003"/>
    <s v="8986 Moscow Ave"/>
    <x v="1"/>
    <x v="1"/>
    <x v="1"/>
    <x v="1"/>
    <n v="0.17"/>
    <s v="6:00-22:00"/>
    <s v="6:00-22:00"/>
    <d v="1899-12-30T16:04:48"/>
    <n v="1.33"/>
    <n v="40"/>
    <s v="Tesla"/>
    <n v="150"/>
    <s v="CCS, Tesla"/>
    <n v="2011"/>
    <s v="No"/>
    <n v="3.7"/>
    <n v="1"/>
    <s v="Quarterly"/>
  </r>
  <r>
    <s v="EVS04244"/>
    <n v="25.281624999999998"/>
    <n v="55.241050000000001"/>
    <s v="5315 Dubai Ave"/>
    <x v="12"/>
    <x v="11"/>
    <x v="3"/>
    <x v="1"/>
    <n v="0.46"/>
    <d v="2025-07-24T00:00:00"/>
    <s v="9.00-21.00"/>
    <d v="1900-01-11T00:00:00"/>
    <n v="14.71"/>
    <n v="77"/>
    <s v="EVgo"/>
    <n v="50"/>
    <s v="Tesla"/>
    <n v="2016"/>
    <s v="Yes"/>
    <n v="4.9000000000000004"/>
    <n v="7"/>
    <s v="Quarterly"/>
  </r>
  <r>
    <s v="EVS04245"/>
    <n v="39.874569000000001"/>
    <n v="116.24458"/>
    <s v="1200 Beijing Ave"/>
    <x v="10"/>
    <x v="9"/>
    <x v="3"/>
    <x v="1"/>
    <n v="0.1"/>
    <d v="2025-07-24T00:00:00"/>
    <s v="9.00-21.00"/>
    <d v="1900-01-11T00:00:00"/>
    <n v="11.91"/>
    <n v="100"/>
    <s v="Ionity"/>
    <n v="150"/>
    <s v="Type 2"/>
    <n v="2010"/>
    <s v="Yes"/>
    <n v="3.3"/>
    <n v="5"/>
    <s v="Monthly"/>
  </r>
  <r>
    <s v="EVS04253"/>
    <n v="55.709789999999998"/>
    <n v="37.527270999999999"/>
    <s v="7745 Moscow Ave"/>
    <x v="1"/>
    <x v="1"/>
    <x v="1"/>
    <x v="1"/>
    <n v="0.13"/>
    <d v="2025-07-24T00:00:00"/>
    <s v="9.00-21.00"/>
    <d v="1900-01-11T00:00:00"/>
    <n v="2.97"/>
    <n v="61"/>
    <s v="Tesla"/>
    <n v="150"/>
    <s v="CCS, CHAdeMO"/>
    <n v="2010"/>
    <s v="No"/>
    <n v="3.1"/>
    <n v="6"/>
    <s v="Annually"/>
  </r>
  <r>
    <s v="EVS04256"/>
    <n v="43.603637999999997"/>
    <n v="-79.442256"/>
    <s v="2821 Toronto Ave"/>
    <x v="0"/>
    <x v="0"/>
    <x v="0"/>
    <x v="1"/>
    <n v="0.15"/>
    <s v="9:00-18:00"/>
    <s v="9:00-18:00"/>
    <d v="1899-12-30T08:52:48"/>
    <n v="19.079999999999998"/>
    <n v="57"/>
    <s v="EVgo"/>
    <n v="50"/>
    <s v="CCS, CHAdeMO"/>
    <n v="2015"/>
    <s v="No"/>
    <n v="3"/>
    <n v="5"/>
    <s v="Quarterly"/>
  </r>
  <r>
    <s v="EVS04260"/>
    <n v="19.539359000000001"/>
    <n v="-99.106748999999994"/>
    <s v="2282 Mexico City Ave"/>
    <x v="17"/>
    <x v="14"/>
    <x v="0"/>
    <x v="1"/>
    <n v="0.13"/>
    <s v="6:00-22:00"/>
    <s v="6:00-22:00"/>
    <d v="1899-12-30T16:04:48"/>
    <n v="12.99"/>
    <n v="80"/>
    <s v="ChargePoint"/>
    <n v="150"/>
    <s v="CHAdeMO, CCS"/>
    <n v="2022"/>
    <s v="Yes"/>
    <n v="4.8"/>
    <n v="1"/>
    <s v="Monthly"/>
  </r>
  <r>
    <s v="EVS04265"/>
    <n v="-33.867894999999997"/>
    <n v="151.30683500000001"/>
    <s v="6619 Sydney Ave"/>
    <x v="9"/>
    <x v="8"/>
    <x v="5"/>
    <x v="1"/>
    <n v="0.23"/>
    <s v="6:00-22:00"/>
    <s v="6:00-22:00"/>
    <d v="1899-12-30T16:04:48"/>
    <n v="19.39"/>
    <n v="99"/>
    <s v="Ionity"/>
    <n v="22"/>
    <s v="Type 2"/>
    <n v="2017"/>
    <s v="No"/>
    <n v="3.1"/>
    <n v="9"/>
    <s v="Quarterly"/>
  </r>
  <r>
    <s v="EVS04273"/>
    <n v="39.847991"/>
    <n v="116.321876"/>
    <s v="5849 Beijing Ave"/>
    <x v="10"/>
    <x v="9"/>
    <x v="3"/>
    <x v="1"/>
    <n v="0.31"/>
    <d v="2025-07-24T00:00:00"/>
    <s v="9.00-21.00"/>
    <d v="1900-01-11T00:00:00"/>
    <n v="4.3600000000000003"/>
    <n v="47"/>
    <s v="Greenlots"/>
    <n v="22"/>
    <s v="CCS, Type 2"/>
    <n v="2013"/>
    <s v="No"/>
    <n v="4.2"/>
    <n v="1"/>
    <s v="Quarterly"/>
  </r>
  <r>
    <s v="EVS04274"/>
    <n v="-23.580202"/>
    <n v="-46.677495999999998"/>
    <s v="1228 SÃ£o Paulo Ave"/>
    <x v="8"/>
    <x v="7"/>
    <x v="4"/>
    <x v="1"/>
    <n v="0.44"/>
    <s v="6:00-22:00"/>
    <s v="6:00-22:00"/>
    <d v="1899-12-30T16:04:48"/>
    <n v="13.37"/>
    <n v="38"/>
    <s v="ChargePoint"/>
    <n v="22"/>
    <s v="Tesla, CCS"/>
    <n v="2020"/>
    <s v="Yes"/>
    <n v="4.5999999999999996"/>
    <n v="10"/>
    <s v="Annually"/>
  </r>
  <r>
    <s v="EVS04275"/>
    <n v="34.124155000000002"/>
    <n v="-118.26356800000001"/>
    <s v="1178 Los Angeles Ave"/>
    <x v="16"/>
    <x v="5"/>
    <x v="0"/>
    <x v="1"/>
    <n v="0.26"/>
    <s v="6:00-22:00"/>
    <s v="6:00-22:00"/>
    <d v="1899-12-30T16:04:48"/>
    <n v="18.059999999999999"/>
    <n v="81"/>
    <s v="Ionity"/>
    <n v="50"/>
    <s v="Type 2"/>
    <n v="2014"/>
    <s v="Yes"/>
    <n v="4.2"/>
    <n v="3"/>
    <s v="Monthly"/>
  </r>
  <r>
    <s v="EVS04277"/>
    <n v="39.989294999999998"/>
    <n v="116.400453"/>
    <s v="6154 Beijing Ave"/>
    <x v="10"/>
    <x v="9"/>
    <x v="3"/>
    <x v="1"/>
    <n v="0.49"/>
    <s v="6:00-22:00"/>
    <s v="6:00-22:00"/>
    <d v="1899-12-30T16:04:48"/>
    <n v="19.059999999999999"/>
    <n v="47"/>
    <s v="EVgo"/>
    <n v="150"/>
    <s v="Type 2"/>
    <n v="2015"/>
    <s v="No"/>
    <n v="4.5999999999999996"/>
    <n v="2"/>
    <s v="Quarterly"/>
  </r>
  <r>
    <s v="EVS04278"/>
    <n v="18.986678000000001"/>
    <n v="72.940184000000002"/>
    <s v="2958 Mumbai Ave"/>
    <x v="13"/>
    <x v="12"/>
    <x v="3"/>
    <x v="1"/>
    <n v="0.11"/>
    <s v="6:00-22:00"/>
    <s v="6:00-22:00"/>
    <d v="1899-12-30T16:04:48"/>
    <n v="1.63"/>
    <n v="41"/>
    <s v="Tesla"/>
    <n v="50"/>
    <s v="Tesla, CHAdeMO"/>
    <n v="2018"/>
    <s v="No"/>
    <n v="4.5999999999999996"/>
    <n v="3"/>
    <s v="Quarterly"/>
  </r>
  <r>
    <s v="EVS04282"/>
    <n v="-23.561952000000002"/>
    <n v="-46.530379000000003"/>
    <s v="3086 SÃ£o Paulo Ave"/>
    <x v="8"/>
    <x v="7"/>
    <x v="4"/>
    <x v="1"/>
    <n v="0.16"/>
    <s v="6:00-22:00"/>
    <s v="6:00-22:00"/>
    <d v="1899-12-30T16:04:48"/>
    <n v="15.85"/>
    <n v="99"/>
    <s v="Greenlots"/>
    <n v="150"/>
    <s v="CCS"/>
    <n v="2015"/>
    <s v="No"/>
    <n v="3.9"/>
    <n v="2"/>
    <s v="Quarterly"/>
  </r>
  <r>
    <s v="EVS04286"/>
    <n v="18.912866000000001"/>
    <n v="72.908022000000003"/>
    <s v="1695 Mumbai Ave"/>
    <x v="13"/>
    <x v="12"/>
    <x v="3"/>
    <x v="1"/>
    <n v="0.17"/>
    <d v="2025-07-24T00:00:00"/>
    <s v="9.00-21.00"/>
    <d v="1900-01-11T00:00:00"/>
    <n v="3.65"/>
    <n v="72"/>
    <s v="EVgo"/>
    <n v="350"/>
    <s v="Tesla, Type 2"/>
    <n v="2019"/>
    <s v="Yes"/>
    <n v="3.5"/>
    <n v="3"/>
    <s v="Annually"/>
  </r>
  <r>
    <s v="EVS04289"/>
    <n v="55.738059999999997"/>
    <n v="37.586086999999999"/>
    <s v="7333 Moscow Ave"/>
    <x v="1"/>
    <x v="1"/>
    <x v="1"/>
    <x v="1"/>
    <n v="0.42"/>
    <s v="6:00-22:00"/>
    <s v="6:00-22:00"/>
    <d v="1899-12-30T16:04:48"/>
    <n v="7.49"/>
    <n v="20"/>
    <s v="EVgo"/>
    <n v="50"/>
    <s v="CHAdeMO"/>
    <n v="2020"/>
    <s v="Yes"/>
    <n v="3.1"/>
    <n v="6"/>
    <s v="Quarterly"/>
  </r>
  <r>
    <s v="EVS04294"/>
    <n v="39.837783000000002"/>
    <n v="116.23426000000001"/>
    <s v="4083 Beijing Ave"/>
    <x v="10"/>
    <x v="9"/>
    <x v="3"/>
    <x v="1"/>
    <n v="0.11"/>
    <s v="9:00-18:00"/>
    <s v="9:00-18:00"/>
    <d v="1899-12-30T08:52:48"/>
    <n v="11.17"/>
    <n v="61"/>
    <s v="EVgo"/>
    <n v="150"/>
    <s v="Type 2"/>
    <n v="2018"/>
    <s v="No"/>
    <n v="4.8"/>
    <n v="3"/>
    <s v="Monthly"/>
  </r>
  <r>
    <s v="EVS04295"/>
    <n v="13.851362999999999"/>
    <n v="100.575366"/>
    <s v="4608 Bangkok Ave"/>
    <x v="4"/>
    <x v="4"/>
    <x v="3"/>
    <x v="1"/>
    <n v="0.48"/>
    <s v="6:00-22:00"/>
    <s v="6:00-22:00"/>
    <d v="1899-12-30T16:04:48"/>
    <n v="7.76"/>
    <n v="13"/>
    <s v="EVgo"/>
    <n v="150"/>
    <s v="Type 2"/>
    <n v="2017"/>
    <s v="Yes"/>
    <n v="3.8"/>
    <n v="3"/>
    <s v="Monthly"/>
  </r>
  <r>
    <s v="EVS04304"/>
    <n v="39.840055"/>
    <n v="116.42983599999999"/>
    <s v="3595 Beijing Ave"/>
    <x v="10"/>
    <x v="9"/>
    <x v="3"/>
    <x v="1"/>
    <n v="0.33"/>
    <s v="6:00-22:00"/>
    <s v="6:00-22:00"/>
    <d v="1899-12-30T16:04:48"/>
    <n v="18.54"/>
    <n v="75"/>
    <s v="Ionity"/>
    <n v="50"/>
    <s v="Type 2"/>
    <n v="2014"/>
    <s v="No"/>
    <n v="4"/>
    <n v="2"/>
    <s v="Quarterly"/>
  </r>
  <r>
    <s v="EVS04309"/>
    <n v="18.944555000000001"/>
    <n v="72.954463000000004"/>
    <s v="5821 Mumbai Ave"/>
    <x v="13"/>
    <x v="12"/>
    <x v="3"/>
    <x v="1"/>
    <n v="0.28999999999999998"/>
    <s v="9:00-18:00"/>
    <s v="9:00-18:00"/>
    <d v="1899-12-30T08:52:48"/>
    <n v="1.93"/>
    <n v="99"/>
    <s v="Greenlots"/>
    <n v="50"/>
    <s v="Type 2, CCS"/>
    <n v="2011"/>
    <s v="Yes"/>
    <n v="3.3"/>
    <n v="10"/>
    <s v="Monthly"/>
  </r>
  <r>
    <s v="EVS04310"/>
    <n v="18.939257000000001"/>
    <n v="72.94605"/>
    <s v="8150 Mumbai Ave"/>
    <x v="13"/>
    <x v="12"/>
    <x v="3"/>
    <x v="1"/>
    <n v="0.43"/>
    <d v="2025-07-24T00:00:00"/>
    <s v="9.00-21.00"/>
    <d v="1900-01-11T00:00:00"/>
    <n v="5.19"/>
    <n v="77"/>
    <s v="Tesla"/>
    <n v="50"/>
    <s v="Tesla, CHAdeMO"/>
    <n v="2023"/>
    <s v="Yes"/>
    <n v="3.2"/>
    <n v="4"/>
    <s v="Quarterly"/>
  </r>
  <r>
    <s v="EVS04311"/>
    <n v="-69.135551000000007"/>
    <n v="-99.497088000000005"/>
    <s v="1142 Random Rd"/>
    <x v="11"/>
    <x v="10"/>
    <x v="6"/>
    <x v="1"/>
    <n v="0.28999999999999998"/>
    <s v="6:00-22:00"/>
    <s v="6:00-22:00"/>
    <d v="1899-12-30T16:04:48"/>
    <n v="10.62"/>
    <n v="15"/>
    <s v="ChargePoint"/>
    <n v="22"/>
    <s v="Tesla, Type 2"/>
    <n v="2013"/>
    <s v="No"/>
    <n v="3.4"/>
    <n v="9"/>
    <s v="Quarterly"/>
  </r>
  <r>
    <s v="EVS04318"/>
    <n v="-33.883158999999999"/>
    <n v="151.21217200000001"/>
    <s v="3972 Sydney Ave"/>
    <x v="9"/>
    <x v="8"/>
    <x v="5"/>
    <x v="1"/>
    <n v="0.21"/>
    <s v="6:00-22:00"/>
    <s v="6:00-22:00"/>
    <d v="1899-12-30T16:04:48"/>
    <n v="4.21"/>
    <n v="34"/>
    <s v="Greenlots"/>
    <n v="22"/>
    <s v="Type 2"/>
    <n v="2019"/>
    <s v="Yes"/>
    <n v="4.9000000000000004"/>
    <n v="3"/>
    <s v="Quarterly"/>
  </r>
  <r>
    <s v="EVS04319"/>
    <n v="-33.799309999999998"/>
    <n v="18.487909999999999"/>
    <s v="5195 Cape Town Ave"/>
    <x v="14"/>
    <x v="13"/>
    <x v="7"/>
    <x v="1"/>
    <n v="0.19"/>
    <d v="2025-07-24T00:00:00"/>
    <s v="9.00-21.00"/>
    <d v="1900-01-11T00:00:00"/>
    <n v="11.9"/>
    <n v="92"/>
    <s v="Greenlots"/>
    <n v="150"/>
    <s v="CCS"/>
    <n v="2012"/>
    <s v="Yes"/>
    <n v="4"/>
    <n v="4"/>
    <s v="Monthly"/>
  </r>
  <r>
    <s v="EVS04327"/>
    <n v="55.839841"/>
    <n v="37.521312999999999"/>
    <s v="5140 Moscow Ave"/>
    <x v="1"/>
    <x v="1"/>
    <x v="1"/>
    <x v="1"/>
    <n v="0.25"/>
    <s v="9:00-18:00"/>
    <s v="9:00-18:00"/>
    <d v="1899-12-30T08:52:48"/>
    <n v="13.83"/>
    <n v="26"/>
    <s v="Ionity"/>
    <n v="150"/>
    <s v="CCS"/>
    <n v="2013"/>
    <s v="Yes"/>
    <n v="3.4"/>
    <n v="4"/>
    <s v="Monthly"/>
  </r>
  <r>
    <s v="EVS04328"/>
    <n v="34.146256999999999"/>
    <n v="-118.24587099999999"/>
    <s v="8640 Los Angeles Ave"/>
    <x v="16"/>
    <x v="5"/>
    <x v="0"/>
    <x v="1"/>
    <n v="0.16"/>
    <s v="9:00-18:00"/>
    <s v="9:00-18:00"/>
    <d v="1899-12-30T08:52:48"/>
    <n v="18.690000000000001"/>
    <n v="71"/>
    <s v="ChargePoint"/>
    <n v="150"/>
    <s v="Tesla, Type 2"/>
    <n v="2018"/>
    <s v="Yes"/>
    <n v="3.7"/>
    <n v="9"/>
    <s v="Quarterly"/>
  </r>
  <r>
    <s v="EVS04334"/>
    <n v="-33.806570999999998"/>
    <n v="151.359486"/>
    <s v="2540 Sydney Ave"/>
    <x v="9"/>
    <x v="8"/>
    <x v="5"/>
    <x v="1"/>
    <n v="0.22"/>
    <d v="2025-07-24T00:00:00"/>
    <s v="9.00-21.00"/>
    <d v="1900-01-11T00:00:00"/>
    <n v="4.47"/>
    <n v="40"/>
    <s v="Ionity"/>
    <n v="50"/>
    <s v="CHAdeMO"/>
    <n v="2011"/>
    <s v="Yes"/>
    <n v="3.3"/>
    <n v="10"/>
    <s v="Monthly"/>
  </r>
  <r>
    <s v="EVS04338"/>
    <n v="41.828321000000003"/>
    <n v="-87.604285000000004"/>
    <s v="1113 Chicago Ave"/>
    <x v="7"/>
    <x v="5"/>
    <x v="0"/>
    <x v="1"/>
    <n v="0.41"/>
    <s v="9:00-18:00"/>
    <s v="9:00-18:00"/>
    <d v="1899-12-30T08:52:48"/>
    <n v="18.87"/>
    <n v="24"/>
    <s v="Tesla"/>
    <n v="22"/>
    <s v="CCS, Type 2"/>
    <n v="2013"/>
    <s v="No"/>
    <n v="4.2"/>
    <n v="3"/>
    <s v="Quarterly"/>
  </r>
  <r>
    <s v="EVS04341"/>
    <n v="42.069501000000002"/>
    <n v="147.74339900000001"/>
    <s v="975 Random Rd"/>
    <x v="11"/>
    <x v="10"/>
    <x v="6"/>
    <x v="1"/>
    <n v="0.27"/>
    <d v="2025-07-24T00:00:00"/>
    <s v="9.00-21.00"/>
    <d v="1900-01-11T00:00:00"/>
    <n v="2.4"/>
    <n v="76"/>
    <s v="Tesla"/>
    <n v="350"/>
    <s v="CCS"/>
    <n v="2022"/>
    <s v="Yes"/>
    <n v="4.8"/>
    <n v="2"/>
    <s v="Annually"/>
  </r>
  <r>
    <s v="EVS04343"/>
    <n v="41.973156000000003"/>
    <n v="-87.69238"/>
    <s v="9482 Chicago Ave"/>
    <x v="7"/>
    <x v="5"/>
    <x v="0"/>
    <x v="1"/>
    <n v="0.42"/>
    <s v="9:00-18:00"/>
    <s v="9:00-18:00"/>
    <d v="1899-12-30T08:52:48"/>
    <n v="11.72"/>
    <n v="68"/>
    <s v="Tesla"/>
    <n v="22"/>
    <s v="CHAdeMO"/>
    <n v="2020"/>
    <s v="Yes"/>
    <n v="4.2"/>
    <n v="2"/>
    <s v="Annually"/>
  </r>
  <r>
    <s v="EVS04345"/>
    <n v="19.493780000000001"/>
    <n v="-99.070228999999998"/>
    <s v="6780 Mexico City Ave"/>
    <x v="17"/>
    <x v="14"/>
    <x v="0"/>
    <x v="1"/>
    <n v="0.2"/>
    <s v="9:00-18:00"/>
    <s v="9:00-18:00"/>
    <d v="1899-12-30T08:52:48"/>
    <n v="19.420000000000002"/>
    <n v="54"/>
    <s v="Ionity"/>
    <n v="150"/>
    <s v="Type 2"/>
    <n v="2020"/>
    <s v="No"/>
    <n v="3.4"/>
    <n v="5"/>
    <s v="Monthly"/>
  </r>
  <r>
    <s v="EVS04347"/>
    <n v="25.310773000000001"/>
    <n v="55.367528999999998"/>
    <s v="333 Dubai Ave"/>
    <x v="12"/>
    <x v="11"/>
    <x v="3"/>
    <x v="1"/>
    <n v="0.19"/>
    <s v="9:00-18:00"/>
    <s v="9:00-18:00"/>
    <d v="1899-12-30T08:52:48"/>
    <n v="1.7"/>
    <n v="48"/>
    <s v="ChargePoint"/>
    <n v="350"/>
    <s v="CHAdeMO"/>
    <n v="2011"/>
    <s v="Yes"/>
    <n v="3.1"/>
    <n v="6"/>
    <s v="Monthly"/>
  </r>
  <r>
    <s v="EVS04351"/>
    <n v="88.045229000000006"/>
    <n v="-76.948244000000003"/>
    <s v="5360 Random Rd"/>
    <x v="19"/>
    <x v="2"/>
    <x v="2"/>
    <x v="1"/>
    <n v="0.11"/>
    <s v="9:00-18:00"/>
    <s v="9:00-18:00"/>
    <d v="1899-12-30T08:52:48"/>
    <n v="15.77"/>
    <n v="80"/>
    <s v="ChargePoint"/>
    <n v="50"/>
    <s v="CHAdeMO, Type 2"/>
    <n v="2022"/>
    <s v="Yes"/>
    <n v="3.4"/>
    <n v="4"/>
    <s v="Quarterly"/>
  </r>
  <r>
    <s v="EVS04352"/>
    <n v="19.476718999999999"/>
    <n v="-99.142551999999995"/>
    <s v="6718 Mexico City Ave"/>
    <x v="17"/>
    <x v="14"/>
    <x v="0"/>
    <x v="1"/>
    <n v="0.21"/>
    <s v="6:00-22:00"/>
    <s v="6:00-22:00"/>
    <d v="1899-12-30T16:04:48"/>
    <n v="14.34"/>
    <n v="71"/>
    <s v="Greenlots"/>
    <n v="50"/>
    <s v="Type 2, CCS"/>
    <n v="2013"/>
    <s v="No"/>
    <n v="4"/>
    <n v="8"/>
    <s v="Annually"/>
  </r>
  <r>
    <s v="EVS04357"/>
    <n v="41.824413999999997"/>
    <n v="-87.709163000000004"/>
    <s v="4042 Chicago Ave"/>
    <x v="7"/>
    <x v="5"/>
    <x v="0"/>
    <x v="1"/>
    <n v="0.39"/>
    <d v="2025-07-24T00:00:00"/>
    <s v="9.00-21.00"/>
    <d v="1900-01-11T00:00:00"/>
    <n v="14.99"/>
    <n v="56"/>
    <s v="Tesla"/>
    <n v="350"/>
    <s v="CHAdeMO, Type 2"/>
    <n v="2021"/>
    <s v="Yes"/>
    <n v="4.5999999999999996"/>
    <n v="10"/>
    <s v="Monthly"/>
  </r>
  <r>
    <s v="EVS04361"/>
    <n v="62.144269999999999"/>
    <n v="-10.512384000000001"/>
    <s v="6469 Random Rd"/>
    <x v="11"/>
    <x v="10"/>
    <x v="6"/>
    <x v="1"/>
    <n v="0.16"/>
    <s v="6:00-22:00"/>
    <s v="6:00-22:00"/>
    <d v="1899-12-30T16:04:48"/>
    <n v="4.18"/>
    <n v="26"/>
    <s v="EVgo"/>
    <n v="22"/>
    <s v="CCS, CHAdeMO"/>
    <n v="2023"/>
    <s v="No"/>
    <n v="4.0999999999999996"/>
    <n v="8"/>
    <s v="Annually"/>
  </r>
  <r>
    <s v="EVS04364"/>
    <n v="25.36589"/>
    <n v="55.272584000000002"/>
    <s v="4448 Dubai Ave"/>
    <x v="12"/>
    <x v="11"/>
    <x v="3"/>
    <x v="1"/>
    <n v="0.4"/>
    <s v="9:00-18:00"/>
    <s v="9:00-18:00"/>
    <d v="1899-12-30T08:52:48"/>
    <n v="19.350000000000001"/>
    <n v="61"/>
    <s v="Greenlots"/>
    <n v="150"/>
    <s v="CHAdeMO"/>
    <n v="2013"/>
    <s v="Yes"/>
    <n v="4.5999999999999996"/>
    <n v="6"/>
    <s v="Quarterly"/>
  </r>
  <r>
    <s v="EVS04366"/>
    <n v="37.746096999999999"/>
    <n v="-122.462018"/>
    <s v="3506 San Francisco Ave"/>
    <x v="5"/>
    <x v="5"/>
    <x v="0"/>
    <x v="1"/>
    <n v="0.36"/>
    <d v="2025-07-24T00:00:00"/>
    <s v="9.00-21.00"/>
    <d v="1900-01-11T00:00:00"/>
    <n v="8.34"/>
    <n v="12"/>
    <s v="Greenlots"/>
    <n v="50"/>
    <s v="Tesla, CHAdeMO"/>
    <n v="2017"/>
    <s v="Yes"/>
    <n v="3.9"/>
    <n v="8"/>
    <s v="Annually"/>
  </r>
  <r>
    <s v="EVS04372"/>
    <n v="55.762886000000002"/>
    <n v="37.686227000000002"/>
    <s v="8063 Moscow Ave"/>
    <x v="1"/>
    <x v="1"/>
    <x v="1"/>
    <x v="1"/>
    <n v="0.25"/>
    <s v="6:00-22:00"/>
    <s v="6:00-22:00"/>
    <d v="1899-12-30T16:04:48"/>
    <n v="3.93"/>
    <n v="95"/>
    <s v="Tesla"/>
    <n v="150"/>
    <s v="Tesla, Type 2"/>
    <n v="2013"/>
    <s v="No"/>
    <n v="3.5"/>
    <n v="6"/>
    <s v="Quarterly"/>
  </r>
  <r>
    <s v="EVS04373"/>
    <n v="34.031184000000003"/>
    <n v="-118.267032"/>
    <s v="3145 Los Angeles Ave"/>
    <x v="16"/>
    <x v="5"/>
    <x v="0"/>
    <x v="1"/>
    <n v="0.23"/>
    <s v="6:00-22:00"/>
    <s v="6:00-22:00"/>
    <d v="1899-12-30T16:04:48"/>
    <n v="16.36"/>
    <n v="88"/>
    <s v="Greenlots"/>
    <n v="150"/>
    <s v="Tesla, CCS"/>
    <n v="2020"/>
    <s v="Yes"/>
    <n v="3.9"/>
    <n v="1"/>
    <s v="Monthly"/>
  </r>
  <r>
    <s v="EVS04374"/>
    <n v="19.430529"/>
    <n v="-99.196524999999994"/>
    <s v="7968 Mexico City Ave"/>
    <x v="17"/>
    <x v="14"/>
    <x v="0"/>
    <x v="1"/>
    <n v="0.33"/>
    <s v="6:00-22:00"/>
    <s v="6:00-22:00"/>
    <d v="1899-12-30T16:04:48"/>
    <n v="2.33"/>
    <n v="45"/>
    <s v="ChargePoint"/>
    <n v="22"/>
    <s v="CCS"/>
    <n v="2016"/>
    <s v="No"/>
    <n v="3.5"/>
    <n v="5"/>
    <s v="Annually"/>
  </r>
  <r>
    <s v="EVS04377"/>
    <n v="25.321919999999999"/>
    <n v="55.239975000000001"/>
    <s v="4863 Dubai Ave"/>
    <x v="12"/>
    <x v="11"/>
    <x v="3"/>
    <x v="1"/>
    <n v="0.49"/>
    <s v="6:00-22:00"/>
    <s v="6:00-22:00"/>
    <d v="1899-12-30T16:04:48"/>
    <n v="15.95"/>
    <n v="77"/>
    <s v="ChargePoint"/>
    <n v="22"/>
    <s v="CHAdeMO"/>
    <n v="2017"/>
    <s v="Yes"/>
    <n v="3.6"/>
    <n v="4"/>
    <s v="Annually"/>
  </r>
  <r>
    <s v="EVS04380"/>
    <n v="37.693612999999999"/>
    <n v="126.956287"/>
    <s v="9238 Seoul Ave"/>
    <x v="6"/>
    <x v="6"/>
    <x v="3"/>
    <x v="1"/>
    <n v="0.23"/>
    <s v="6:00-22:00"/>
    <s v="6:00-22:00"/>
    <d v="1899-12-30T16:04:48"/>
    <n v="1.56"/>
    <n v="52"/>
    <s v="Ionity"/>
    <n v="50"/>
    <s v="CCS, CHAdeMO"/>
    <n v="2012"/>
    <s v="Yes"/>
    <n v="4.5999999999999996"/>
    <n v="7"/>
    <s v="Annually"/>
  </r>
  <r>
    <s v="EVS04382"/>
    <n v="41.909987000000001"/>
    <n v="-87.638885000000002"/>
    <s v="9013 Chicago Ave"/>
    <x v="7"/>
    <x v="5"/>
    <x v="0"/>
    <x v="1"/>
    <n v="0.24"/>
    <s v="9:00-18:00"/>
    <s v="9:00-18:00"/>
    <d v="1899-12-30T08:52:48"/>
    <n v="6.8"/>
    <n v="71"/>
    <s v="ChargePoint"/>
    <n v="50"/>
    <s v="CHAdeMO, CCS"/>
    <n v="2019"/>
    <s v="No"/>
    <n v="3"/>
    <n v="5"/>
    <s v="Monthly"/>
  </r>
  <r>
    <s v="EVS04386"/>
    <n v="19.130302"/>
    <n v="72.816340999999994"/>
    <s v="8852 Mumbai Ave"/>
    <x v="13"/>
    <x v="12"/>
    <x v="3"/>
    <x v="1"/>
    <n v="0.3"/>
    <s v="9:00-18:00"/>
    <s v="9:00-18:00"/>
    <d v="1899-12-30T08:52:48"/>
    <n v="13.42"/>
    <n v="77"/>
    <s v="Greenlots"/>
    <n v="350"/>
    <s v="Tesla, Type 2"/>
    <n v="2017"/>
    <s v="Yes"/>
    <n v="3.2"/>
    <n v="2"/>
    <s v="Annually"/>
  </r>
  <r>
    <s v="EVS04387"/>
    <n v="-33.871673000000001"/>
    <n v="151.36292599999999"/>
    <s v="2418 Sydney Ave"/>
    <x v="9"/>
    <x v="8"/>
    <x v="5"/>
    <x v="1"/>
    <n v="0.37"/>
    <s v="9:00-18:00"/>
    <s v="9:00-18:00"/>
    <d v="1899-12-30T08:52:48"/>
    <n v="1.1200000000000001"/>
    <n v="38"/>
    <s v="EVgo"/>
    <n v="150"/>
    <s v="Tesla"/>
    <n v="2018"/>
    <s v="No"/>
    <n v="4.7"/>
    <n v="5"/>
    <s v="Annually"/>
  </r>
  <r>
    <s v="EVS04388"/>
    <n v="39.995980000000003"/>
    <n v="116.340041"/>
    <s v="3344 Beijing Ave"/>
    <x v="10"/>
    <x v="9"/>
    <x v="3"/>
    <x v="1"/>
    <n v="0.44"/>
    <s v="6:00-22:00"/>
    <s v="6:00-22:00"/>
    <d v="1899-12-30T16:04:48"/>
    <n v="5.84"/>
    <n v="18"/>
    <s v="EVgo"/>
    <n v="150"/>
    <s v="CCS"/>
    <n v="2012"/>
    <s v="Yes"/>
    <n v="3"/>
    <n v="9"/>
    <s v="Quarterly"/>
  </r>
  <r>
    <s v="EVS04391"/>
    <n v="17.045549000000001"/>
    <n v="-140.79995099999999"/>
    <s v="8828 Random Rd"/>
    <x v="11"/>
    <x v="10"/>
    <x v="6"/>
    <x v="1"/>
    <n v="0.19"/>
    <d v="2025-07-24T00:00:00"/>
    <s v="9.00-21.00"/>
    <d v="1900-01-11T00:00:00"/>
    <n v="2.9"/>
    <n v="36"/>
    <s v="EVgo"/>
    <n v="50"/>
    <s v="Tesla"/>
    <n v="2020"/>
    <s v="No"/>
    <n v="3.1"/>
    <n v="9"/>
    <s v="Annually"/>
  </r>
  <r>
    <s v="EVS04396"/>
    <n v="34.163632999999997"/>
    <n v="-118.332904"/>
    <s v="7961 Los Angeles Ave"/>
    <x v="16"/>
    <x v="5"/>
    <x v="0"/>
    <x v="1"/>
    <n v="0.44"/>
    <d v="2025-07-24T00:00:00"/>
    <s v="9.00-21.00"/>
    <d v="1900-01-11T00:00:00"/>
    <n v="7.68"/>
    <n v="12"/>
    <s v="ChargePoint"/>
    <n v="22"/>
    <s v="CHAdeMO, Type 2"/>
    <n v="2022"/>
    <s v="No"/>
    <n v="3"/>
    <n v="5"/>
    <s v="Quarterly"/>
  </r>
  <r>
    <s v="EVS04397"/>
    <n v="55.836934999999997"/>
    <n v="37.524304999999998"/>
    <s v="4200 Moscow Ave"/>
    <x v="1"/>
    <x v="1"/>
    <x v="1"/>
    <x v="1"/>
    <n v="0.13"/>
    <d v="2025-07-24T00:00:00"/>
    <s v="9.00-21.00"/>
    <d v="1900-01-11T00:00:00"/>
    <n v="11.49"/>
    <n v="28"/>
    <s v="EVgo"/>
    <n v="150"/>
    <s v="Type 2, CCS"/>
    <n v="2014"/>
    <s v="No"/>
    <n v="4.0999999999999996"/>
    <n v="6"/>
    <s v="Quarterly"/>
  </r>
  <r>
    <s v="EVS04405"/>
    <n v="34.022489999999998"/>
    <n v="-118.26709099999999"/>
    <s v="1018 Los Angeles Ave"/>
    <x v="16"/>
    <x v="5"/>
    <x v="0"/>
    <x v="1"/>
    <n v="0.22"/>
    <s v="6:00-22:00"/>
    <s v="6:00-22:00"/>
    <d v="1899-12-30T16:04:48"/>
    <n v="5.1100000000000003"/>
    <n v="57"/>
    <s v="Greenlots"/>
    <n v="22"/>
    <s v="CCS, Type 2"/>
    <n v="2022"/>
    <s v="Yes"/>
    <n v="4.2"/>
    <n v="6"/>
    <s v="Annually"/>
  </r>
  <r>
    <s v="EVS04408"/>
    <n v="19.527004999999999"/>
    <n v="-99.037540000000007"/>
    <s v="201 Mexico City Ave"/>
    <x v="17"/>
    <x v="14"/>
    <x v="0"/>
    <x v="1"/>
    <n v="0.19"/>
    <d v="2025-07-24T00:00:00"/>
    <s v="9.00-21.00"/>
    <d v="1900-01-11T00:00:00"/>
    <n v="5.29"/>
    <n v="49"/>
    <s v="EVgo"/>
    <n v="22"/>
    <s v="Tesla"/>
    <n v="2019"/>
    <s v="No"/>
    <n v="4"/>
    <n v="9"/>
    <s v="Quarterly"/>
  </r>
  <r>
    <s v="EVS04409"/>
    <n v="-33.768416999999999"/>
    <n v="151.21155400000001"/>
    <s v="4645 Sydney Ave"/>
    <x v="9"/>
    <x v="8"/>
    <x v="5"/>
    <x v="1"/>
    <n v="0.37"/>
    <s v="6:00-22:00"/>
    <s v="6:00-22:00"/>
    <d v="1899-12-30T16:04:48"/>
    <n v="3.09"/>
    <n v="22"/>
    <s v="ChargePoint"/>
    <n v="350"/>
    <s v="CHAdeMO"/>
    <n v="2019"/>
    <s v="Yes"/>
    <n v="4.5999999999999996"/>
    <n v="4"/>
    <s v="Quarterly"/>
  </r>
  <r>
    <s v="EVS04413"/>
    <n v="34.078263"/>
    <n v="-118.232119"/>
    <s v="8937 Los Angeles Ave"/>
    <x v="16"/>
    <x v="5"/>
    <x v="0"/>
    <x v="1"/>
    <n v="0.18"/>
    <d v="2025-07-24T00:00:00"/>
    <s v="9.00-21.00"/>
    <d v="1900-01-11T00:00:00"/>
    <n v="6.96"/>
    <n v="94"/>
    <s v="Tesla"/>
    <n v="150"/>
    <s v="Tesla, CHAdeMO"/>
    <n v="2019"/>
    <s v="No"/>
    <n v="4.8"/>
    <n v="9"/>
    <s v="Monthly"/>
  </r>
  <r>
    <s v="EVS04416"/>
    <n v="39.814847999999998"/>
    <n v="116.445353"/>
    <s v="3856 Beijing Ave"/>
    <x v="10"/>
    <x v="9"/>
    <x v="3"/>
    <x v="1"/>
    <n v="0.34"/>
    <s v="6:00-22:00"/>
    <s v="6:00-22:00"/>
    <d v="1899-12-30T16:04:48"/>
    <n v="6.21"/>
    <n v="53"/>
    <s v="EVgo"/>
    <n v="350"/>
    <s v="Tesla, CCS"/>
    <n v="2020"/>
    <s v="No"/>
    <n v="3.9"/>
    <n v="2"/>
    <s v="Monthly"/>
  </r>
  <r>
    <s v="EVS04418"/>
    <n v="34.067172999999997"/>
    <n v="-118.266497"/>
    <s v="4493 Los Angeles Ave"/>
    <x v="16"/>
    <x v="5"/>
    <x v="0"/>
    <x v="1"/>
    <n v="0.15"/>
    <s v="6:00-22:00"/>
    <s v="6:00-22:00"/>
    <d v="1899-12-30T16:04:48"/>
    <n v="6.9"/>
    <n v="38"/>
    <s v="Greenlots"/>
    <n v="22"/>
    <s v="Tesla, Type 2"/>
    <n v="2019"/>
    <s v="No"/>
    <n v="4.7"/>
    <n v="6"/>
    <s v="Quarterly"/>
  </r>
  <r>
    <s v="EVS04422"/>
    <n v="19.520544999999998"/>
    <n v="-99.055871999999994"/>
    <s v="808 Mexico City Ave"/>
    <x v="17"/>
    <x v="14"/>
    <x v="0"/>
    <x v="1"/>
    <n v="0.31"/>
    <s v="9:00-18:00"/>
    <s v="9:00-18:00"/>
    <d v="1899-12-30T08:52:48"/>
    <n v="4.8"/>
    <n v="97"/>
    <s v="Greenlots"/>
    <n v="50"/>
    <s v="Tesla, Type 2"/>
    <n v="2021"/>
    <s v="Yes"/>
    <n v="3.6"/>
    <n v="2"/>
    <s v="Monthly"/>
  </r>
  <r>
    <s v="EVS04426"/>
    <n v="52.468679999999999"/>
    <n v="13.351335000000001"/>
    <s v="8207 Berlin Ave"/>
    <x v="3"/>
    <x v="3"/>
    <x v="1"/>
    <x v="1"/>
    <n v="0.39"/>
    <s v="6:00-22:00"/>
    <s v="6:00-22:00"/>
    <d v="1899-12-30T16:04:48"/>
    <n v="19.350000000000001"/>
    <n v="15"/>
    <s v="EVgo"/>
    <n v="22"/>
    <s v="Type 2"/>
    <n v="2014"/>
    <s v="Yes"/>
    <n v="3.6"/>
    <n v="2"/>
    <s v="Annually"/>
  </r>
  <r>
    <s v="EVS04429"/>
    <n v="55.892878000000003"/>
    <n v="37.564124"/>
    <s v="5674 Moscow Ave"/>
    <x v="1"/>
    <x v="1"/>
    <x v="1"/>
    <x v="1"/>
    <n v="0.45"/>
    <d v="2025-07-24T00:00:00"/>
    <s v="9.00-21.00"/>
    <d v="1900-01-11T00:00:00"/>
    <n v="6.39"/>
    <n v="38"/>
    <s v="EVgo"/>
    <n v="22"/>
    <s v="Type 2, Tesla"/>
    <n v="2016"/>
    <s v="Yes"/>
    <n v="3.1"/>
    <n v="9"/>
    <s v="Quarterly"/>
  </r>
  <r>
    <s v="EVS04430"/>
    <n v="13.870895000000001"/>
    <n v="100.523471"/>
    <s v="5790 Bangkok Ave"/>
    <x v="4"/>
    <x v="4"/>
    <x v="3"/>
    <x v="1"/>
    <n v="0.26"/>
    <s v="9:00-18:00"/>
    <s v="9:00-18:00"/>
    <d v="1899-12-30T08:52:48"/>
    <n v="1.47"/>
    <n v="17"/>
    <s v="Ionity"/>
    <n v="50"/>
    <s v="CCS"/>
    <n v="2022"/>
    <s v="Yes"/>
    <n v="3.7"/>
    <n v="4"/>
    <s v="Monthly"/>
  </r>
  <r>
    <s v="EVS04439"/>
    <n v="43.669989000000001"/>
    <n v="-79.312329000000005"/>
    <s v="8180 Toronto Ave"/>
    <x v="0"/>
    <x v="0"/>
    <x v="0"/>
    <x v="1"/>
    <n v="0.35"/>
    <d v="2025-07-24T00:00:00"/>
    <s v="9.00-21.00"/>
    <d v="1900-01-11T00:00:00"/>
    <n v="4.57"/>
    <n v="98"/>
    <s v="ChargePoint"/>
    <n v="350"/>
    <s v="Tesla, Type 2"/>
    <n v="2023"/>
    <s v="No"/>
    <n v="4.2"/>
    <n v="6"/>
    <s v="Monthly"/>
  </r>
  <r>
    <s v="EVS04440"/>
    <n v="-33.835281999999999"/>
    <n v="18.504563000000001"/>
    <s v="5071 Cape Town Ave"/>
    <x v="14"/>
    <x v="13"/>
    <x v="7"/>
    <x v="1"/>
    <n v="0.35"/>
    <s v="9:00-18:00"/>
    <s v="9:00-18:00"/>
    <d v="1899-12-30T08:52:48"/>
    <n v="5.39"/>
    <n v="53"/>
    <s v="Tesla"/>
    <n v="150"/>
    <s v="CHAdeMO"/>
    <n v="2019"/>
    <s v="No"/>
    <n v="3.6"/>
    <n v="1"/>
    <s v="Monthly"/>
  </r>
  <r>
    <s v="EVS04443"/>
    <n v="41.881312000000001"/>
    <n v="-87.726404000000002"/>
    <s v="737 Chicago Ave"/>
    <x v="7"/>
    <x v="5"/>
    <x v="0"/>
    <x v="1"/>
    <n v="0.13"/>
    <d v="2025-07-24T00:00:00"/>
    <s v="9.00-21.00"/>
    <d v="1900-01-11T00:00:00"/>
    <n v="5.93"/>
    <n v="90"/>
    <s v="ChargePoint"/>
    <n v="50"/>
    <s v="CHAdeMO"/>
    <n v="2023"/>
    <s v="No"/>
    <n v="4.5"/>
    <n v="5"/>
    <s v="Quarterly"/>
  </r>
  <r>
    <s v="EVS04444"/>
    <n v="37.772903999999997"/>
    <n v="-122.320188"/>
    <s v="3871 San Francisco Ave"/>
    <x v="5"/>
    <x v="5"/>
    <x v="0"/>
    <x v="1"/>
    <n v="0.31"/>
    <d v="2025-07-24T00:00:00"/>
    <s v="9.00-21.00"/>
    <d v="1900-01-11T00:00:00"/>
    <n v="19.809999999999999"/>
    <n v="87"/>
    <s v="Ionity"/>
    <n v="22"/>
    <s v="CCS, Tesla"/>
    <n v="2017"/>
    <s v="Yes"/>
    <n v="3.7"/>
    <n v="10"/>
    <s v="Monthly"/>
  </r>
  <r>
    <s v="EVS04445"/>
    <n v="19.462353"/>
    <n v="-99.132722999999999"/>
    <s v="3215 Mexico City Ave"/>
    <x v="17"/>
    <x v="14"/>
    <x v="0"/>
    <x v="1"/>
    <n v="0.21"/>
    <s v="6:00-22:00"/>
    <s v="6:00-22:00"/>
    <d v="1899-12-30T16:04:48"/>
    <n v="17.13"/>
    <n v="35"/>
    <s v="EVgo"/>
    <n v="50"/>
    <s v="Tesla"/>
    <n v="2019"/>
    <s v="Yes"/>
    <n v="3.4"/>
    <n v="3"/>
    <s v="Monthly"/>
  </r>
  <r>
    <s v="EVS04446"/>
    <n v="18.984788999999999"/>
    <n v="72.807019999999994"/>
    <s v="5956 Mumbai Ave"/>
    <x v="13"/>
    <x v="12"/>
    <x v="3"/>
    <x v="1"/>
    <n v="0.31"/>
    <s v="9:00-18:00"/>
    <s v="9:00-18:00"/>
    <d v="1899-12-30T08:52:48"/>
    <n v="14.4"/>
    <n v="44"/>
    <s v="Greenlots"/>
    <n v="350"/>
    <s v="Tesla, CHAdeMO"/>
    <n v="2023"/>
    <s v="Yes"/>
    <n v="3.6"/>
    <n v="9"/>
    <s v="Annually"/>
  </r>
  <r>
    <s v="EVS04448"/>
    <n v="52.591619000000001"/>
    <n v="13.413351"/>
    <s v="2480 Berlin Ave"/>
    <x v="3"/>
    <x v="3"/>
    <x v="1"/>
    <x v="1"/>
    <n v="0.12"/>
    <d v="2025-07-24T00:00:00"/>
    <s v="9.00-21.00"/>
    <d v="1900-01-11T00:00:00"/>
    <n v="16.350000000000001"/>
    <n v="32"/>
    <s v="Greenlots"/>
    <n v="150"/>
    <s v="CHAdeMO"/>
    <n v="2017"/>
    <s v="No"/>
    <n v="4.7"/>
    <n v="1"/>
    <s v="Quarterly"/>
  </r>
  <r>
    <s v="EVS04459"/>
    <n v="37.754376000000001"/>
    <n v="-122.457177"/>
    <s v="3647 San Francisco Ave"/>
    <x v="5"/>
    <x v="5"/>
    <x v="0"/>
    <x v="1"/>
    <n v="0.46"/>
    <s v="6:00-22:00"/>
    <s v="6:00-22:00"/>
    <d v="1899-12-30T16:04:48"/>
    <n v="1.37"/>
    <n v="20"/>
    <s v="Greenlots"/>
    <n v="150"/>
    <s v="Type 2, Tesla"/>
    <n v="2017"/>
    <s v="No"/>
    <n v="3.3"/>
    <n v="4"/>
    <s v="Annually"/>
  </r>
  <r>
    <s v="EVS04462"/>
    <n v="-33.801375"/>
    <n v="151.37637699999999"/>
    <s v="9507 Sydney Ave"/>
    <x v="9"/>
    <x v="8"/>
    <x v="5"/>
    <x v="1"/>
    <n v="0.5"/>
    <d v="2025-07-24T00:00:00"/>
    <s v="9.00-21.00"/>
    <d v="1900-01-11T00:00:00"/>
    <n v="15.89"/>
    <n v="58"/>
    <s v="ChargePoint"/>
    <n v="350"/>
    <s v="Tesla"/>
    <n v="2016"/>
    <s v="Yes"/>
    <n v="3.9"/>
    <n v="8"/>
    <s v="Annually"/>
  </r>
  <r>
    <s v="EVS04463"/>
    <n v="19.193082"/>
    <n v="72.864097999999998"/>
    <s v="1050 Mumbai Ave"/>
    <x v="13"/>
    <x v="12"/>
    <x v="3"/>
    <x v="1"/>
    <n v="0.41"/>
    <d v="2025-07-24T00:00:00"/>
    <s v="9.00-21.00"/>
    <d v="1900-01-11T00:00:00"/>
    <n v="10.47"/>
    <n v="18"/>
    <s v="Ionity"/>
    <n v="22"/>
    <s v="CCS"/>
    <n v="2019"/>
    <s v="No"/>
    <n v="3.4"/>
    <n v="5"/>
    <s v="Monthly"/>
  </r>
  <r>
    <s v="EVS04464"/>
    <n v="55.860661999999998"/>
    <n v="37.597240999999997"/>
    <s v="4621 Moscow Ave"/>
    <x v="1"/>
    <x v="1"/>
    <x v="1"/>
    <x v="1"/>
    <n v="0.21"/>
    <s v="9:00-18:00"/>
    <s v="9:00-18:00"/>
    <d v="1899-12-30T08:52:48"/>
    <n v="12.47"/>
    <n v="95"/>
    <s v="Greenlots"/>
    <n v="50"/>
    <s v="Type 2"/>
    <n v="2012"/>
    <s v="Yes"/>
    <n v="3.1"/>
    <n v="3"/>
    <s v="Quarterly"/>
  </r>
  <r>
    <s v="EVS04466"/>
    <n v="41.879403000000003"/>
    <n v="-87.703945000000004"/>
    <s v="6347 Chicago Ave"/>
    <x v="7"/>
    <x v="5"/>
    <x v="0"/>
    <x v="1"/>
    <n v="0.43"/>
    <d v="2025-07-24T00:00:00"/>
    <s v="9.00-21.00"/>
    <d v="1900-01-11T00:00:00"/>
    <n v="17.09"/>
    <n v="43"/>
    <s v="Greenlots"/>
    <n v="150"/>
    <s v="Type 2"/>
    <n v="2015"/>
    <s v="Yes"/>
    <n v="4.4000000000000004"/>
    <n v="2"/>
    <s v="Quarterly"/>
  </r>
  <r>
    <s v="EVS04469"/>
    <n v="19.093999"/>
    <n v="72.875078000000002"/>
    <s v="4343 Mumbai Ave"/>
    <x v="13"/>
    <x v="12"/>
    <x v="3"/>
    <x v="1"/>
    <n v="0.42"/>
    <d v="2025-07-24T00:00:00"/>
    <s v="9.00-21.00"/>
    <d v="1900-01-11T00:00:00"/>
    <n v="9.66"/>
    <n v="83"/>
    <s v="Ionity"/>
    <n v="50"/>
    <s v="Tesla, CCS"/>
    <n v="2011"/>
    <s v="No"/>
    <n v="4.4000000000000004"/>
    <n v="10"/>
    <s v="Quarterly"/>
  </r>
  <r>
    <s v="EVS04471"/>
    <n v="84.497990999999999"/>
    <n v="45.114904000000003"/>
    <s v="2750 Random Rd"/>
    <x v="19"/>
    <x v="2"/>
    <x v="2"/>
    <x v="1"/>
    <n v="0.1"/>
    <s v="6:00-22:00"/>
    <s v="6:00-22:00"/>
    <d v="1899-12-30T16:04:48"/>
    <n v="5.17"/>
    <n v="13"/>
    <s v="Greenlots"/>
    <n v="50"/>
    <s v="CHAdeMO"/>
    <n v="2011"/>
    <s v="No"/>
    <n v="4.2"/>
    <n v="1"/>
    <s v="Monthly"/>
  </r>
  <r>
    <s v="EVS04473"/>
    <n v="52.420271999999997"/>
    <n v="13.352017999999999"/>
    <s v="3922 Berlin Ave"/>
    <x v="3"/>
    <x v="3"/>
    <x v="1"/>
    <x v="1"/>
    <n v="0.21"/>
    <s v="6:00-22:00"/>
    <s v="6:00-22:00"/>
    <d v="1899-12-30T16:04:48"/>
    <n v="18.32"/>
    <n v="81"/>
    <s v="ChargePoint"/>
    <n v="50"/>
    <s v="CHAdeMO"/>
    <n v="2016"/>
    <s v="No"/>
    <n v="3.8"/>
    <n v="6"/>
    <s v="Monthly"/>
  </r>
  <r>
    <s v="EVS04479"/>
    <n v="25.345399"/>
    <n v="55.275376999999999"/>
    <s v="9018 Dubai Ave"/>
    <x v="12"/>
    <x v="11"/>
    <x v="3"/>
    <x v="1"/>
    <n v="0.21"/>
    <s v="9:00-18:00"/>
    <s v="9:00-18:00"/>
    <d v="1899-12-30T08:52:48"/>
    <n v="14.7"/>
    <n v="54"/>
    <s v="Tesla"/>
    <n v="50"/>
    <s v="CHAdeMO, CCS"/>
    <n v="2019"/>
    <s v="Yes"/>
    <n v="3"/>
    <n v="2"/>
    <s v="Monthly"/>
  </r>
  <r>
    <s v="EVS04484"/>
    <n v="19.064171000000002"/>
    <n v="72.826871999999995"/>
    <s v="4757 Mumbai Ave"/>
    <x v="13"/>
    <x v="12"/>
    <x v="3"/>
    <x v="1"/>
    <n v="0.36"/>
    <s v="6:00-22:00"/>
    <s v="6:00-22:00"/>
    <d v="1899-12-30T16:04:48"/>
    <n v="2.77"/>
    <n v="91"/>
    <s v="Greenlots"/>
    <n v="22"/>
    <s v="CCS"/>
    <n v="2021"/>
    <s v="Yes"/>
    <n v="4.0999999999999996"/>
    <n v="6"/>
    <s v="Annually"/>
  </r>
  <r>
    <s v="EVS04486"/>
    <n v="37.849198999999999"/>
    <n v="-122.427497"/>
    <s v="7379 San Francisco Ave"/>
    <x v="5"/>
    <x v="5"/>
    <x v="0"/>
    <x v="1"/>
    <n v="0.18"/>
    <s v="9:00-18:00"/>
    <s v="9:00-18:00"/>
    <d v="1899-12-30T08:52:48"/>
    <n v="12.32"/>
    <n v="50"/>
    <s v="Greenlots"/>
    <n v="350"/>
    <s v="CCS, Tesla"/>
    <n v="2021"/>
    <s v="Yes"/>
    <n v="3.3"/>
    <n v="7"/>
    <s v="Quarterly"/>
  </r>
  <r>
    <s v="EVS04487"/>
    <n v="13.883478999999999"/>
    <n v="100.440815"/>
    <s v="4327 Bangkok Ave"/>
    <x v="4"/>
    <x v="4"/>
    <x v="3"/>
    <x v="1"/>
    <n v="0.39"/>
    <s v="6:00-22:00"/>
    <s v="6:00-22:00"/>
    <d v="1899-12-30T16:04:48"/>
    <n v="13.31"/>
    <n v="14"/>
    <s v="Greenlots"/>
    <n v="50"/>
    <s v="CHAdeMO, CCS"/>
    <n v="2022"/>
    <s v="No"/>
    <n v="3.6"/>
    <n v="2"/>
    <s v="Quarterly"/>
  </r>
  <r>
    <s v="EVS04490"/>
    <n v="39.957455000000003"/>
    <n v="116.416854"/>
    <s v="4394 Beijing Ave"/>
    <x v="10"/>
    <x v="9"/>
    <x v="3"/>
    <x v="1"/>
    <n v="0.46"/>
    <s v="6:00-22:00"/>
    <s v="6:00-22:00"/>
    <d v="1899-12-30T16:04:48"/>
    <n v="10.78"/>
    <n v="75"/>
    <s v="Ionity"/>
    <n v="22"/>
    <s v="Type 2"/>
    <n v="2010"/>
    <s v="No"/>
    <n v="4.9000000000000004"/>
    <n v="8"/>
    <s v="Annually"/>
  </r>
  <r>
    <s v="EVS04491"/>
    <n v="-33.002988000000002"/>
    <n v="-15.871847000000001"/>
    <s v="1440 Random Rd"/>
    <x v="11"/>
    <x v="10"/>
    <x v="6"/>
    <x v="1"/>
    <n v="0.11"/>
    <d v="2025-07-24T00:00:00"/>
    <s v="9.00-21.00"/>
    <d v="1900-01-11T00:00:00"/>
    <n v="11.48"/>
    <n v="96"/>
    <s v="Ionity"/>
    <n v="150"/>
    <s v="Type 2, CCS"/>
    <n v="2015"/>
    <s v="Yes"/>
    <n v="4.5999999999999996"/>
    <n v="10"/>
    <s v="Quarterly"/>
  </r>
  <r>
    <s v="EVS04497"/>
    <n v="41.869522000000003"/>
    <n v="-87.633313000000001"/>
    <s v="1229 Chicago Ave"/>
    <x v="7"/>
    <x v="5"/>
    <x v="0"/>
    <x v="1"/>
    <n v="0.13"/>
    <s v="9:00-18:00"/>
    <s v="9:00-18:00"/>
    <d v="1899-12-30T08:52:48"/>
    <n v="10.02"/>
    <n v="12"/>
    <s v="Ionity"/>
    <n v="22"/>
    <s v="CHAdeMO, Tesla"/>
    <n v="2014"/>
    <s v="No"/>
    <n v="4.7"/>
    <n v="2"/>
    <s v="Annually"/>
  </r>
  <r>
    <s v="EVS04502"/>
    <n v="55.880932999999999"/>
    <n v="37.550217000000004"/>
    <s v="5844 Moscow Ave"/>
    <x v="1"/>
    <x v="1"/>
    <x v="1"/>
    <x v="1"/>
    <n v="0.24"/>
    <s v="6:00-22:00"/>
    <s v="6:00-22:00"/>
    <d v="1899-12-30T16:04:48"/>
    <n v="5.18"/>
    <n v="83"/>
    <s v="Greenlots"/>
    <n v="150"/>
    <s v="CHAdeMO"/>
    <n v="2012"/>
    <s v="Yes"/>
    <n v="3.6"/>
    <n v="6"/>
    <s v="Quarterly"/>
  </r>
  <r>
    <s v="EVS04505"/>
    <n v="41.991827999999998"/>
    <n v="-87.766666999999998"/>
    <s v="4400 Chicago Ave"/>
    <x v="7"/>
    <x v="5"/>
    <x v="0"/>
    <x v="1"/>
    <n v="0.27"/>
    <d v="2025-07-24T00:00:00"/>
    <s v="9.00-21.00"/>
    <d v="1900-01-11T00:00:00"/>
    <n v="11.44"/>
    <n v="74"/>
    <s v="EVgo"/>
    <n v="22"/>
    <s v="Type 2"/>
    <n v="2023"/>
    <s v="Yes"/>
    <n v="3.4"/>
    <n v="7"/>
    <s v="Monthly"/>
  </r>
  <r>
    <s v="EVS04509"/>
    <n v="-33.720607999999999"/>
    <n v="151.356313"/>
    <s v="8626 Sydney Ave"/>
    <x v="9"/>
    <x v="8"/>
    <x v="5"/>
    <x v="1"/>
    <n v="0.49"/>
    <s v="9:00-18:00"/>
    <s v="9:00-18:00"/>
    <d v="1899-12-30T08:52:48"/>
    <n v="3.06"/>
    <n v="92"/>
    <s v="Ionity"/>
    <n v="150"/>
    <s v="CCS"/>
    <n v="2018"/>
    <s v="No"/>
    <n v="3.8"/>
    <n v="2"/>
    <s v="Quarterly"/>
  </r>
  <r>
    <s v="EVS04510"/>
    <n v="19.575755999999998"/>
    <n v="-99.172152999999994"/>
    <s v="9504 Mexico City Ave"/>
    <x v="17"/>
    <x v="14"/>
    <x v="0"/>
    <x v="1"/>
    <n v="0.13"/>
    <s v="6:00-22:00"/>
    <s v="6:00-22:00"/>
    <d v="1899-12-30T16:04:48"/>
    <n v="14.75"/>
    <n v="50"/>
    <s v="Greenlots"/>
    <n v="50"/>
    <s v="Type 2, CHAdeMO"/>
    <n v="2016"/>
    <s v="Yes"/>
    <n v="3.2"/>
    <n v="6"/>
    <s v="Annually"/>
  </r>
  <r>
    <s v="EVS04515"/>
    <n v="-33.792923999999999"/>
    <n v="18.463539000000001"/>
    <s v="7732 Cape Town Ave"/>
    <x v="14"/>
    <x v="13"/>
    <x v="7"/>
    <x v="1"/>
    <n v="0.27"/>
    <s v="6:00-22:00"/>
    <s v="6:00-22:00"/>
    <d v="1899-12-30T16:04:48"/>
    <n v="9.86"/>
    <n v="65"/>
    <s v="ChargePoint"/>
    <n v="50"/>
    <s v="Type 2, CCS"/>
    <n v="2017"/>
    <s v="Yes"/>
    <n v="4.0999999999999996"/>
    <n v="8"/>
    <s v="Annually"/>
  </r>
  <r>
    <s v="EVS04517"/>
    <n v="52.455454000000003"/>
    <n v="13.450939999999999"/>
    <s v="4071 Berlin Ave"/>
    <x v="3"/>
    <x v="3"/>
    <x v="1"/>
    <x v="1"/>
    <n v="0.28000000000000003"/>
    <d v="2025-07-24T00:00:00"/>
    <s v="9.00-21.00"/>
    <d v="1900-01-11T00:00:00"/>
    <n v="15.82"/>
    <n v="12"/>
    <s v="Ionity"/>
    <n v="350"/>
    <s v="Type 2, CCS"/>
    <n v="2016"/>
    <s v="Yes"/>
    <n v="3"/>
    <n v="3"/>
    <s v="Quarterly"/>
  </r>
  <r>
    <s v="EVS04519"/>
    <n v="37.802500999999999"/>
    <n v="-122.30936"/>
    <s v="5728 San Francisco Ave"/>
    <x v="5"/>
    <x v="5"/>
    <x v="0"/>
    <x v="1"/>
    <n v="0.47"/>
    <s v="9:00-18:00"/>
    <s v="9:00-18:00"/>
    <d v="1899-12-30T08:52:48"/>
    <n v="14.6"/>
    <n v="82"/>
    <s v="Ionity"/>
    <n v="150"/>
    <s v="CCS"/>
    <n v="2011"/>
    <s v="Yes"/>
    <n v="4.7"/>
    <n v="10"/>
    <s v="Monthly"/>
  </r>
  <r>
    <s v="EVS04521"/>
    <n v="-84.803245000000004"/>
    <n v="110.33262499999999"/>
    <s v="9592 Random Rd"/>
    <x v="19"/>
    <x v="2"/>
    <x v="2"/>
    <x v="1"/>
    <n v="0.26"/>
    <s v="6:00-22:00"/>
    <s v="6:00-22:00"/>
    <d v="1899-12-30T16:04:48"/>
    <n v="6.63"/>
    <n v="53"/>
    <s v="ChargePoint"/>
    <n v="350"/>
    <s v="CCS, Type 2"/>
    <n v="2021"/>
    <s v="Yes"/>
    <n v="3.9"/>
    <n v="2"/>
    <s v="Quarterly"/>
  </r>
  <r>
    <s v="EVS04525"/>
    <n v="13.751929000000001"/>
    <n v="100.422845"/>
    <s v="1125 Bangkok Ave"/>
    <x v="4"/>
    <x v="4"/>
    <x v="3"/>
    <x v="1"/>
    <n v="0.44"/>
    <s v="6:00-22:00"/>
    <s v="6:00-22:00"/>
    <d v="1899-12-30T16:04:48"/>
    <n v="10.98"/>
    <n v="18"/>
    <s v="Tesla"/>
    <n v="150"/>
    <s v="Type 2"/>
    <n v="2017"/>
    <s v="Yes"/>
    <n v="4.5"/>
    <n v="2"/>
    <s v="Quarterly"/>
  </r>
  <r>
    <s v="EVS04528"/>
    <n v="-23.517590999999999"/>
    <n v="-46.649636000000001"/>
    <s v="3322 SÃ£o Paulo Ave"/>
    <x v="8"/>
    <x v="7"/>
    <x v="4"/>
    <x v="1"/>
    <n v="0.35"/>
    <d v="2025-07-24T00:00:00"/>
    <s v="9.00-21.00"/>
    <d v="1900-01-11T00:00:00"/>
    <n v="8.8000000000000007"/>
    <n v="32"/>
    <s v="ChargePoint"/>
    <n v="150"/>
    <s v="CCS"/>
    <n v="2016"/>
    <s v="Yes"/>
    <n v="3.4"/>
    <n v="5"/>
    <s v="Monthly"/>
  </r>
  <r>
    <s v="EVS04529"/>
    <n v="39.831206999999999"/>
    <n v="116.319419"/>
    <s v="1803 Beijing Ave"/>
    <x v="10"/>
    <x v="9"/>
    <x v="3"/>
    <x v="1"/>
    <n v="0.48"/>
    <d v="2025-07-24T00:00:00"/>
    <s v="9.00-21.00"/>
    <d v="1900-01-11T00:00:00"/>
    <n v="7.19"/>
    <n v="43"/>
    <s v="Ionity"/>
    <n v="22"/>
    <s v="CHAdeMO, Type 2"/>
    <n v="2012"/>
    <s v="No"/>
    <n v="3.7"/>
    <n v="2"/>
    <s v="Annually"/>
  </r>
  <r>
    <s v="EVS04532"/>
    <n v="52.572130999999999"/>
    <n v="13.320041"/>
    <s v="6057 Berlin Ave"/>
    <x v="3"/>
    <x v="3"/>
    <x v="1"/>
    <x v="1"/>
    <n v="0.45"/>
    <s v="6:00-22:00"/>
    <s v="6:00-22:00"/>
    <d v="1899-12-30T16:04:48"/>
    <n v="18.71"/>
    <n v="41"/>
    <s v="Ionity"/>
    <n v="50"/>
    <s v="Type 2"/>
    <n v="2015"/>
    <s v="Yes"/>
    <n v="4.7"/>
    <n v="6"/>
    <s v="Quarterly"/>
  </r>
  <r>
    <s v="EVS04534"/>
    <n v="34.082819999999998"/>
    <n v="-118.34868899999999"/>
    <s v="6029 Los Angeles Ave"/>
    <x v="16"/>
    <x v="5"/>
    <x v="0"/>
    <x v="1"/>
    <n v="0.17"/>
    <s v="6:00-22:00"/>
    <s v="6:00-22:00"/>
    <d v="1899-12-30T16:04:48"/>
    <n v="0.96"/>
    <n v="22"/>
    <s v="Tesla"/>
    <n v="50"/>
    <s v="Type 2, CCS"/>
    <n v="2023"/>
    <s v="No"/>
    <n v="4"/>
    <n v="5"/>
    <s v="Annually"/>
  </r>
  <r>
    <s v="EVS04535"/>
    <n v="34.043821000000001"/>
    <n v="-118.376414"/>
    <s v="1611 Los Angeles Ave"/>
    <x v="16"/>
    <x v="5"/>
    <x v="0"/>
    <x v="1"/>
    <n v="0.42"/>
    <d v="2025-07-24T00:00:00"/>
    <s v="9.00-21.00"/>
    <d v="1900-01-11T00:00:00"/>
    <n v="11.99"/>
    <n v="21"/>
    <s v="Ionity"/>
    <n v="150"/>
    <s v="CHAdeMO, Tesla"/>
    <n v="2016"/>
    <s v="Yes"/>
    <n v="4.5999999999999996"/>
    <n v="2"/>
    <s v="Quarterly"/>
  </r>
  <r>
    <s v="EVS04539"/>
    <n v="37.885593999999998"/>
    <n v="-122.439369"/>
    <s v="1515 San Francisco Ave"/>
    <x v="5"/>
    <x v="5"/>
    <x v="0"/>
    <x v="1"/>
    <n v="0.45"/>
    <d v="2025-07-24T00:00:00"/>
    <s v="9.00-21.00"/>
    <d v="1900-01-11T00:00:00"/>
    <n v="9.91"/>
    <n v="75"/>
    <s v="Greenlots"/>
    <n v="22"/>
    <s v="CCS, Tesla"/>
    <n v="2013"/>
    <s v="No"/>
    <n v="4"/>
    <n v="4"/>
    <s v="Quarterly"/>
  </r>
  <r>
    <s v="EVS04543"/>
    <n v="-33.863577999999997"/>
    <n v="151.257666"/>
    <s v="5824 Sydney Ave"/>
    <x v="9"/>
    <x v="8"/>
    <x v="5"/>
    <x v="1"/>
    <n v="0.3"/>
    <s v="9:00-18:00"/>
    <s v="9:00-18:00"/>
    <d v="1899-12-30T08:52:48"/>
    <n v="8.0299999999999994"/>
    <n v="56"/>
    <s v="Tesla"/>
    <n v="150"/>
    <s v="CHAdeMO, Tesla"/>
    <n v="2017"/>
    <s v="No"/>
    <n v="4.4000000000000004"/>
    <n v="2"/>
    <s v="Annually"/>
  </r>
  <r>
    <s v="EVS04546"/>
    <n v="19.453060000000001"/>
    <n v="-99.073742999999993"/>
    <s v="6494 Mexico City Ave"/>
    <x v="17"/>
    <x v="14"/>
    <x v="0"/>
    <x v="1"/>
    <n v="0.28999999999999998"/>
    <d v="2025-07-24T00:00:00"/>
    <s v="9.00-21.00"/>
    <d v="1900-01-11T00:00:00"/>
    <n v="7.37"/>
    <n v="25"/>
    <s v="Ionity"/>
    <n v="22"/>
    <s v="Tesla, CHAdeMO"/>
    <n v="2021"/>
    <s v="Yes"/>
    <n v="3"/>
    <n v="8"/>
    <s v="Annually"/>
  </r>
  <r>
    <s v="EVS04548"/>
    <n v="55.761024999999997"/>
    <n v="37.677"/>
    <s v="8025 Moscow Ave"/>
    <x v="1"/>
    <x v="1"/>
    <x v="1"/>
    <x v="1"/>
    <n v="0.4"/>
    <d v="2025-07-24T00:00:00"/>
    <s v="9.00-21.00"/>
    <d v="1900-01-11T00:00:00"/>
    <n v="13.61"/>
    <n v="81"/>
    <s v="Greenlots"/>
    <n v="150"/>
    <s v="Type 2, CCS"/>
    <n v="2019"/>
    <s v="Yes"/>
    <n v="4.4000000000000004"/>
    <n v="9"/>
    <s v="Monthly"/>
  </r>
  <r>
    <s v="EVS04551"/>
    <n v="-65.203237000000001"/>
    <n v="98.709200999999993"/>
    <s v="7163 Random Rd"/>
    <x v="19"/>
    <x v="2"/>
    <x v="2"/>
    <x v="1"/>
    <n v="0.49"/>
    <d v="2025-07-24T00:00:00"/>
    <s v="9.00-21.00"/>
    <d v="1900-01-11T00:00:00"/>
    <n v="15.42"/>
    <n v="76"/>
    <s v="ChargePoint"/>
    <n v="150"/>
    <s v="Tesla"/>
    <n v="2018"/>
    <s v="Yes"/>
    <n v="4.0999999999999996"/>
    <n v="4"/>
    <s v="Quarterly"/>
  </r>
  <r>
    <s v="EVS04557"/>
    <n v="-23.675923999999998"/>
    <n v="-46.534787000000001"/>
    <s v="6510 SÃ£o Paulo Ave"/>
    <x v="8"/>
    <x v="7"/>
    <x v="4"/>
    <x v="1"/>
    <n v="0.49"/>
    <s v="6:00-22:00"/>
    <s v="6:00-22:00"/>
    <d v="1899-12-30T16:04:48"/>
    <n v="15.81"/>
    <n v="86"/>
    <s v="ChargePoint"/>
    <n v="150"/>
    <s v="Tesla"/>
    <n v="2013"/>
    <s v="No"/>
    <n v="3.9"/>
    <n v="6"/>
    <s v="Annually"/>
  </r>
  <r>
    <s v="EVS04559"/>
    <n v="-33.752617000000001"/>
    <n v="18.414822000000001"/>
    <s v="6715 Cape Town Ave"/>
    <x v="14"/>
    <x v="13"/>
    <x v="7"/>
    <x v="1"/>
    <n v="0.36"/>
    <s v="9:00-18:00"/>
    <s v="9:00-18:00"/>
    <d v="1899-12-30T08:52:48"/>
    <n v="18.21"/>
    <n v="46"/>
    <s v="EVgo"/>
    <n v="350"/>
    <s v="Type 2, CHAdeMO"/>
    <n v="2022"/>
    <s v="No"/>
    <n v="3.6"/>
    <n v="3"/>
    <s v="Annually"/>
  </r>
  <r>
    <s v="EVS04560"/>
    <n v="25.237143"/>
    <n v="55.340758999999998"/>
    <s v="8440 Dubai Ave"/>
    <x v="12"/>
    <x v="11"/>
    <x v="3"/>
    <x v="1"/>
    <n v="0.11"/>
    <d v="2025-07-24T00:00:00"/>
    <s v="9.00-21.00"/>
    <d v="1900-01-11T00:00:00"/>
    <n v="7.69"/>
    <n v="18"/>
    <s v="Ionity"/>
    <n v="50"/>
    <s v="Tesla, Type 2"/>
    <n v="2018"/>
    <s v="Yes"/>
    <n v="3.3"/>
    <n v="9"/>
    <s v="Annually"/>
  </r>
  <r>
    <s v="EVS04562"/>
    <n v="19.515162"/>
    <n v="-99.191036999999994"/>
    <s v="6216 Mexico City Ave"/>
    <x v="17"/>
    <x v="14"/>
    <x v="0"/>
    <x v="1"/>
    <n v="0.33"/>
    <d v="2025-07-24T00:00:00"/>
    <s v="9.00-21.00"/>
    <d v="1900-01-11T00:00:00"/>
    <n v="18.53"/>
    <n v="17"/>
    <s v="ChargePoint"/>
    <n v="150"/>
    <s v="Tesla"/>
    <n v="2021"/>
    <s v="Yes"/>
    <n v="4.0999999999999996"/>
    <n v="1"/>
    <s v="Annually"/>
  </r>
  <r>
    <s v="EVS04568"/>
    <n v="55.868073000000003"/>
    <n v="37.678823000000001"/>
    <s v="700 Moscow Ave"/>
    <x v="1"/>
    <x v="1"/>
    <x v="1"/>
    <x v="1"/>
    <n v="0.34"/>
    <s v="9:00-18:00"/>
    <s v="9:00-18:00"/>
    <d v="1899-12-30T08:52:48"/>
    <n v="1.26"/>
    <n v="13"/>
    <s v="ChargePoint"/>
    <n v="350"/>
    <s v="CCS, Tesla"/>
    <n v="2021"/>
    <s v="No"/>
    <n v="4.2"/>
    <n v="10"/>
    <s v="Annually"/>
  </r>
  <r>
    <s v="EVS04570"/>
    <n v="25.350798999999999"/>
    <n v="55.396920999999999"/>
    <s v="5844 Dubai Ave"/>
    <x v="12"/>
    <x v="11"/>
    <x v="3"/>
    <x v="1"/>
    <n v="0.27"/>
    <s v="6:00-22:00"/>
    <s v="6:00-22:00"/>
    <d v="1899-12-30T16:04:48"/>
    <n v="17.739999999999998"/>
    <n v="30"/>
    <s v="Ionity"/>
    <n v="150"/>
    <s v="CHAdeMO, CCS"/>
    <n v="2015"/>
    <s v="No"/>
    <n v="4.8"/>
    <n v="3"/>
    <s v="Annually"/>
  </r>
  <r>
    <s v="EVS04573"/>
    <n v="-23.634004000000001"/>
    <n v="-46.559195000000003"/>
    <s v="2087 SÃ£o Paulo Ave"/>
    <x v="8"/>
    <x v="7"/>
    <x v="4"/>
    <x v="1"/>
    <n v="0.23"/>
    <d v="2025-07-24T00:00:00"/>
    <s v="9.00-21.00"/>
    <d v="1900-01-11T00:00:00"/>
    <n v="6.89"/>
    <n v="94"/>
    <s v="Tesla"/>
    <n v="22"/>
    <s v="CHAdeMO, Type 2"/>
    <n v="2013"/>
    <s v="Yes"/>
    <n v="3.4"/>
    <n v="1"/>
    <s v="Annually"/>
  </r>
  <r>
    <s v="EVS04578"/>
    <n v="-33.836610999999998"/>
    <n v="151.24742699999999"/>
    <s v="9663 Sydney Ave"/>
    <x v="9"/>
    <x v="8"/>
    <x v="5"/>
    <x v="1"/>
    <n v="0.26"/>
    <d v="2025-07-24T00:00:00"/>
    <s v="9.00-21.00"/>
    <d v="1900-01-11T00:00:00"/>
    <n v="19.61"/>
    <n v="62"/>
    <s v="Ionity"/>
    <n v="150"/>
    <s v="CHAdeMO, CCS"/>
    <n v="2022"/>
    <s v="No"/>
    <n v="4.5"/>
    <n v="2"/>
    <s v="Annually"/>
  </r>
  <r>
    <s v="EVS04584"/>
    <n v="-33.842643000000002"/>
    <n v="18.433423999999999"/>
    <s v="313 Cape Town Ave"/>
    <x v="14"/>
    <x v="13"/>
    <x v="7"/>
    <x v="1"/>
    <n v="0.31"/>
    <s v="6:00-22:00"/>
    <s v="6:00-22:00"/>
    <d v="1899-12-30T16:04:48"/>
    <n v="8.4600000000000009"/>
    <n v="48"/>
    <s v="ChargePoint"/>
    <n v="150"/>
    <s v="CCS"/>
    <n v="2021"/>
    <s v="No"/>
    <n v="3.6"/>
    <n v="8"/>
    <s v="Monthly"/>
  </r>
  <r>
    <s v="EVS04590"/>
    <n v="25.270949000000002"/>
    <n v="55.326560000000001"/>
    <s v="4954 Dubai Ave"/>
    <x v="12"/>
    <x v="11"/>
    <x v="3"/>
    <x v="1"/>
    <n v="0.32"/>
    <d v="2025-07-24T00:00:00"/>
    <s v="9.00-21.00"/>
    <d v="1900-01-11T00:00:00"/>
    <n v="9.6199999999999992"/>
    <n v="72"/>
    <s v="Ionity"/>
    <n v="350"/>
    <s v="Type 2, Tesla"/>
    <n v="2021"/>
    <s v="Yes"/>
    <n v="4.4000000000000004"/>
    <n v="2"/>
    <s v="Annually"/>
  </r>
  <r>
    <s v="EVS04591"/>
    <n v="-89.578852999999995"/>
    <n v="-52.465195000000001"/>
    <s v="2220 Random Rd"/>
    <x v="19"/>
    <x v="2"/>
    <x v="2"/>
    <x v="1"/>
    <n v="0.17"/>
    <s v="6:00-22:00"/>
    <s v="6:00-22:00"/>
    <d v="1899-12-30T16:04:48"/>
    <n v="2.04"/>
    <n v="100"/>
    <s v="EVgo"/>
    <n v="22"/>
    <s v="CCS, Tesla"/>
    <n v="2019"/>
    <s v="Yes"/>
    <n v="4"/>
    <n v="8"/>
    <s v="Quarterly"/>
  </r>
  <r>
    <s v="EVS04596"/>
    <n v="-33.771016000000003"/>
    <n v="151.34724299999999"/>
    <s v="7391 Sydney Ave"/>
    <x v="9"/>
    <x v="8"/>
    <x v="5"/>
    <x v="1"/>
    <n v="0.19"/>
    <d v="2025-07-24T00:00:00"/>
    <s v="9.00-21.00"/>
    <d v="1900-01-11T00:00:00"/>
    <n v="3.55"/>
    <n v="75"/>
    <s v="ChargePoint"/>
    <n v="22"/>
    <s v="Tesla"/>
    <n v="2022"/>
    <s v="No"/>
    <n v="4.8"/>
    <n v="9"/>
    <s v="Quarterly"/>
  </r>
  <r>
    <s v="EVS04600"/>
    <n v="-23.587145"/>
    <n v="-46.582751000000002"/>
    <s v="8523 SÃ£o Paulo Ave"/>
    <x v="8"/>
    <x v="7"/>
    <x v="4"/>
    <x v="1"/>
    <n v="0.45"/>
    <s v="9:00-18:00"/>
    <s v="9:00-18:00"/>
    <d v="1899-12-30T08:52:48"/>
    <n v="16.510000000000002"/>
    <n v="58"/>
    <s v="Tesla"/>
    <n v="350"/>
    <s v="CCS"/>
    <n v="2016"/>
    <s v="No"/>
    <n v="4.0999999999999996"/>
    <n v="9"/>
    <s v="Monthly"/>
  </r>
  <r>
    <s v="EVS04601"/>
    <n v="-31.193738"/>
    <n v="-51.245314"/>
    <s v="3744 Random Rd"/>
    <x v="2"/>
    <x v="2"/>
    <x v="2"/>
    <x v="1"/>
    <n v="0.19"/>
    <s v="9:00-18:00"/>
    <s v="9:00-18:00"/>
    <d v="1899-12-30T08:52:48"/>
    <n v="8.85"/>
    <n v="91"/>
    <s v="Tesla"/>
    <n v="350"/>
    <s v="CCS, Type 2"/>
    <n v="2015"/>
    <s v="Yes"/>
    <n v="3.7"/>
    <n v="2"/>
    <s v="Monthly"/>
  </r>
  <r>
    <s v="EVS04603"/>
    <n v="13.777207000000001"/>
    <n v="100.497163"/>
    <s v="2026 Bangkok Ave"/>
    <x v="4"/>
    <x v="4"/>
    <x v="3"/>
    <x v="1"/>
    <n v="0.37"/>
    <d v="2025-07-24T00:00:00"/>
    <s v="9.00-21.00"/>
    <d v="1900-01-11T00:00:00"/>
    <n v="13.67"/>
    <n v="36"/>
    <s v="ChargePoint"/>
    <n v="150"/>
    <s v="Type 2, CCS"/>
    <n v="2010"/>
    <s v="Yes"/>
    <n v="3.8"/>
    <n v="6"/>
    <s v="Monthly"/>
  </r>
  <r>
    <s v="EVS04604"/>
    <n v="37.806047999999997"/>
    <n v="-122.471242"/>
    <s v="8199 San Francisco Ave"/>
    <x v="5"/>
    <x v="5"/>
    <x v="0"/>
    <x v="1"/>
    <n v="0.4"/>
    <s v="6:00-22:00"/>
    <s v="6:00-22:00"/>
    <d v="1899-12-30T16:04:48"/>
    <n v="17.52"/>
    <n v="11"/>
    <s v="Greenlots"/>
    <n v="50"/>
    <s v="Tesla, CCS"/>
    <n v="2013"/>
    <s v="Yes"/>
    <n v="4.9000000000000004"/>
    <n v="8"/>
    <s v="Quarterly"/>
  </r>
  <r>
    <s v="EVS04605"/>
    <n v="-33.730294999999998"/>
    <n v="151.246692"/>
    <s v="6467 Sydney Ave"/>
    <x v="9"/>
    <x v="8"/>
    <x v="5"/>
    <x v="1"/>
    <n v="0.17"/>
    <d v="2025-07-24T00:00:00"/>
    <s v="9.00-21.00"/>
    <d v="1900-01-11T00:00:00"/>
    <n v="5.23"/>
    <n v="72"/>
    <s v="Tesla"/>
    <n v="22"/>
    <s v="CHAdeMO, CCS"/>
    <n v="2018"/>
    <s v="Yes"/>
    <n v="3.9"/>
    <n v="6"/>
    <s v="Quarterly"/>
  </r>
  <r>
    <s v="EVS04606"/>
    <n v="-33.858231000000004"/>
    <n v="151.29581999999999"/>
    <s v="6652 Sydney Ave"/>
    <x v="9"/>
    <x v="8"/>
    <x v="5"/>
    <x v="1"/>
    <n v="0.13"/>
    <s v="9:00-18:00"/>
    <s v="9:00-18:00"/>
    <d v="1899-12-30T08:52:48"/>
    <n v="13.72"/>
    <n v="43"/>
    <s v="Tesla"/>
    <n v="350"/>
    <s v="Type 2, Tesla"/>
    <n v="2016"/>
    <s v="Yes"/>
    <n v="3.4"/>
    <n v="4"/>
    <s v="Monthly"/>
  </r>
  <r>
    <s v="EVS04612"/>
    <n v="-33.856481000000002"/>
    <n v="18.426231000000001"/>
    <s v="7312 Cape Town Ave"/>
    <x v="14"/>
    <x v="13"/>
    <x v="7"/>
    <x v="1"/>
    <n v="0.11"/>
    <d v="2025-07-24T00:00:00"/>
    <s v="9.00-21.00"/>
    <d v="1900-01-11T00:00:00"/>
    <n v="15.97"/>
    <n v="28"/>
    <s v="EVgo"/>
    <n v="50"/>
    <s v="Tesla, CCS"/>
    <n v="2021"/>
    <s v="No"/>
    <n v="4"/>
    <n v="10"/>
    <s v="Monthly"/>
  </r>
  <r>
    <s v="EVS04613"/>
    <n v="39.833927000000003"/>
    <n v="116.48433199999999"/>
    <s v="2283 Beijing Ave"/>
    <x v="10"/>
    <x v="9"/>
    <x v="3"/>
    <x v="1"/>
    <n v="0.16"/>
    <d v="2025-07-24T00:00:00"/>
    <s v="9.00-21.00"/>
    <d v="1900-01-11T00:00:00"/>
    <n v="18.93"/>
    <n v="92"/>
    <s v="EVgo"/>
    <n v="350"/>
    <s v="Tesla, CHAdeMO"/>
    <n v="2022"/>
    <s v="No"/>
    <n v="4.8"/>
    <n v="4"/>
    <s v="Monthly"/>
  </r>
  <r>
    <s v="EVS04615"/>
    <n v="52.404834999999999"/>
    <n v="13.328722000000001"/>
    <s v="9240 Berlin Ave"/>
    <x v="3"/>
    <x v="3"/>
    <x v="1"/>
    <x v="1"/>
    <n v="0.39"/>
    <s v="6:00-22:00"/>
    <s v="6:00-22:00"/>
    <d v="1899-12-30T16:04:48"/>
    <n v="1.39"/>
    <n v="71"/>
    <s v="ChargePoint"/>
    <n v="150"/>
    <s v="Type 2, CHAdeMO"/>
    <n v="2015"/>
    <s v="No"/>
    <n v="3.3"/>
    <n v="7"/>
    <s v="Quarterly"/>
  </r>
  <r>
    <s v="EVS04618"/>
    <n v="-23.518090999999998"/>
    <n v="-46.501263999999999"/>
    <s v="709 SÃ£o Paulo Ave"/>
    <x v="8"/>
    <x v="7"/>
    <x v="4"/>
    <x v="1"/>
    <n v="0.37"/>
    <s v="9:00-18:00"/>
    <s v="9:00-18:00"/>
    <d v="1899-12-30T08:52:48"/>
    <n v="10.5"/>
    <n v="29"/>
    <s v="ChargePoint"/>
    <n v="350"/>
    <s v="Type 2"/>
    <n v="2019"/>
    <s v="Yes"/>
    <n v="3.2"/>
    <n v="5"/>
    <s v="Quarterly"/>
  </r>
  <r>
    <s v="EVS04619"/>
    <n v="13.894989000000001"/>
    <n v="100.400447"/>
    <s v="9433 Bangkok Ave"/>
    <x v="4"/>
    <x v="4"/>
    <x v="3"/>
    <x v="1"/>
    <n v="0.13"/>
    <d v="2025-07-24T00:00:00"/>
    <s v="9.00-21.00"/>
    <d v="1900-01-11T00:00:00"/>
    <n v="19.3"/>
    <n v="45"/>
    <s v="Greenlots"/>
    <n v="50"/>
    <s v="CCS"/>
    <n v="2020"/>
    <s v="Yes"/>
    <n v="3.6"/>
    <n v="9"/>
    <s v="Annually"/>
  </r>
  <r>
    <s v="EVS04620"/>
    <n v="52.492792000000001"/>
    <n v="13.432914999999999"/>
    <s v="3627 Berlin Ave"/>
    <x v="3"/>
    <x v="3"/>
    <x v="1"/>
    <x v="1"/>
    <n v="0.45"/>
    <s v="6:00-22:00"/>
    <s v="6:00-22:00"/>
    <d v="1899-12-30T16:04:48"/>
    <n v="8.4600000000000009"/>
    <n v="54"/>
    <s v="Greenlots"/>
    <n v="22"/>
    <s v="CCS"/>
    <n v="2012"/>
    <s v="Yes"/>
    <n v="3.2"/>
    <n v="8"/>
    <s v="Annually"/>
  </r>
  <r>
    <s v="EVS04623"/>
    <n v="19.471705"/>
    <n v="-99.062100999999998"/>
    <s v="6800 Mexico City Ave"/>
    <x v="17"/>
    <x v="14"/>
    <x v="0"/>
    <x v="1"/>
    <n v="0.14000000000000001"/>
    <d v="2025-07-24T00:00:00"/>
    <s v="9.00-21.00"/>
    <d v="1900-01-11T00:00:00"/>
    <n v="8.0299999999999994"/>
    <n v="64"/>
    <s v="Tesla"/>
    <n v="150"/>
    <s v="Type 2, CCS"/>
    <n v="2023"/>
    <s v="Yes"/>
    <n v="3.5"/>
    <n v="5"/>
    <s v="Quarterly"/>
  </r>
  <r>
    <s v="EVS04624"/>
    <n v="13.770707"/>
    <n v="100.47331800000001"/>
    <s v="1368 Bangkok Ave"/>
    <x v="4"/>
    <x v="4"/>
    <x v="3"/>
    <x v="1"/>
    <n v="0.43"/>
    <s v="6:00-22:00"/>
    <s v="6:00-22:00"/>
    <d v="1899-12-30T16:04:48"/>
    <n v="15.57"/>
    <n v="36"/>
    <s v="Tesla"/>
    <n v="350"/>
    <s v="CCS, CHAdeMO"/>
    <n v="2018"/>
    <s v="Yes"/>
    <n v="5"/>
    <n v="10"/>
    <s v="Annually"/>
  </r>
  <r>
    <s v="EVS04628"/>
    <n v="19.046336"/>
    <n v="72.842208999999997"/>
    <s v="4530 Mumbai Ave"/>
    <x v="13"/>
    <x v="12"/>
    <x v="3"/>
    <x v="1"/>
    <n v="0.42"/>
    <s v="9:00-18:00"/>
    <s v="9:00-18:00"/>
    <d v="1899-12-30T08:52:48"/>
    <n v="14.07"/>
    <n v="11"/>
    <s v="ChargePoint"/>
    <n v="150"/>
    <s v="CCS"/>
    <n v="2018"/>
    <s v="No"/>
    <n v="4.2"/>
    <n v="1"/>
    <s v="Annually"/>
  </r>
  <r>
    <s v="EVS04630"/>
    <n v="43.747033999999999"/>
    <n v="-79.397304000000005"/>
    <s v="5684 Toronto Ave"/>
    <x v="0"/>
    <x v="0"/>
    <x v="0"/>
    <x v="1"/>
    <n v="0.37"/>
    <s v="6:00-22:00"/>
    <s v="6:00-22:00"/>
    <d v="1899-12-30T16:04:48"/>
    <n v="5.87"/>
    <n v="30"/>
    <s v="Ionity"/>
    <n v="22"/>
    <s v="Type 2"/>
    <n v="2019"/>
    <s v="Yes"/>
    <n v="4.5"/>
    <n v="4"/>
    <s v="Annually"/>
  </r>
  <r>
    <s v="EVS04631"/>
    <n v="83.595659999999995"/>
    <n v="159.58230599999999"/>
    <s v="2852 Random Rd"/>
    <x v="19"/>
    <x v="2"/>
    <x v="2"/>
    <x v="1"/>
    <n v="0.11"/>
    <d v="2025-07-24T00:00:00"/>
    <s v="9.00-21.00"/>
    <d v="1900-01-11T00:00:00"/>
    <n v="14.54"/>
    <n v="21"/>
    <s v="Tesla"/>
    <n v="22"/>
    <s v="Type 2"/>
    <n v="2010"/>
    <s v="No"/>
    <n v="4.8"/>
    <n v="1"/>
    <s v="Quarterly"/>
  </r>
  <r>
    <s v="EVS04638"/>
    <n v="-23.603213"/>
    <n v="-46.669977000000003"/>
    <s v="5294 SÃ£o Paulo Ave"/>
    <x v="8"/>
    <x v="7"/>
    <x v="4"/>
    <x v="1"/>
    <n v="0.33"/>
    <s v="9:00-18:00"/>
    <s v="9:00-18:00"/>
    <d v="1899-12-30T08:52:48"/>
    <n v="13.25"/>
    <n v="13"/>
    <s v="Greenlots"/>
    <n v="50"/>
    <s v="CCS"/>
    <n v="2011"/>
    <s v="Yes"/>
    <n v="4.4000000000000004"/>
    <n v="8"/>
    <s v="Quarterly"/>
  </r>
  <r>
    <s v="EVS04639"/>
    <n v="55.855817000000002"/>
    <n v="37.627693000000001"/>
    <s v="5238 Moscow Ave"/>
    <x v="1"/>
    <x v="1"/>
    <x v="1"/>
    <x v="1"/>
    <n v="0.33"/>
    <d v="2025-07-24T00:00:00"/>
    <s v="9.00-21.00"/>
    <d v="1900-01-11T00:00:00"/>
    <n v="13.66"/>
    <n v="59"/>
    <s v="ChargePoint"/>
    <n v="22"/>
    <s v="CCS"/>
    <n v="2011"/>
    <s v="No"/>
    <n v="4.7"/>
    <n v="7"/>
    <s v="Monthly"/>
  </r>
  <r>
    <s v="EVS04641"/>
    <n v="80.781848999999994"/>
    <n v="74.898133999999999"/>
    <s v="5190 Random Rd"/>
    <x v="19"/>
    <x v="2"/>
    <x v="2"/>
    <x v="1"/>
    <n v="0.21"/>
    <d v="2025-07-24T00:00:00"/>
    <s v="9.00-21.00"/>
    <d v="1900-01-11T00:00:00"/>
    <n v="8.58"/>
    <n v="70"/>
    <s v="Tesla"/>
    <n v="350"/>
    <s v="CHAdeMO"/>
    <n v="2010"/>
    <s v="Yes"/>
    <n v="3.9"/>
    <n v="8"/>
    <s v="Quarterly"/>
  </r>
  <r>
    <s v="EVS04646"/>
    <n v="55.861572000000002"/>
    <n v="37.623147000000003"/>
    <s v="7493 Moscow Ave"/>
    <x v="1"/>
    <x v="1"/>
    <x v="1"/>
    <x v="1"/>
    <n v="0.22"/>
    <s v="9:00-18:00"/>
    <s v="9:00-18:00"/>
    <d v="1899-12-30T08:52:48"/>
    <n v="13.37"/>
    <n v="75"/>
    <s v="EVgo"/>
    <n v="350"/>
    <s v="Type 2, CHAdeMO"/>
    <n v="2016"/>
    <s v="No"/>
    <n v="4.5"/>
    <n v="7"/>
    <s v="Monthly"/>
  </r>
  <r>
    <s v="EVS04647"/>
    <n v="43.653489"/>
    <n v="-79.344826999999995"/>
    <s v="3141 Toronto Ave"/>
    <x v="0"/>
    <x v="0"/>
    <x v="0"/>
    <x v="1"/>
    <n v="0.35"/>
    <d v="2025-07-24T00:00:00"/>
    <s v="9.00-21.00"/>
    <d v="1900-01-11T00:00:00"/>
    <n v="9.66"/>
    <n v="48"/>
    <s v="EVgo"/>
    <n v="150"/>
    <s v="Tesla, CCS"/>
    <n v="2015"/>
    <s v="No"/>
    <n v="4"/>
    <n v="9"/>
    <s v="Monthly"/>
  </r>
  <r>
    <s v="EVS04651"/>
    <n v="-68.813835999999995"/>
    <n v="94.415204000000003"/>
    <s v="6748 Random Rd"/>
    <x v="11"/>
    <x v="10"/>
    <x v="6"/>
    <x v="1"/>
    <n v="0.32"/>
    <s v="6:00-22:00"/>
    <s v="6:00-22:00"/>
    <d v="1899-12-30T16:04:48"/>
    <n v="7.39"/>
    <n v="61"/>
    <s v="Tesla"/>
    <n v="22"/>
    <s v="CCS"/>
    <n v="2012"/>
    <s v="No"/>
    <n v="4.8"/>
    <n v="1"/>
    <s v="Quarterly"/>
  </r>
  <r>
    <s v="EVS04652"/>
    <n v="39.831964999999997"/>
    <n v="116.30055299999999"/>
    <s v="2979 Beijing Ave"/>
    <x v="10"/>
    <x v="9"/>
    <x v="3"/>
    <x v="1"/>
    <n v="0.34"/>
    <d v="2025-07-24T00:00:00"/>
    <s v="9.00-21.00"/>
    <d v="1900-01-11T00:00:00"/>
    <n v="4.58"/>
    <n v="67"/>
    <s v="ChargePoint"/>
    <n v="50"/>
    <s v="Type 2"/>
    <n v="2022"/>
    <s v="No"/>
    <n v="3.5"/>
    <n v="6"/>
    <s v="Quarterly"/>
  </r>
  <r>
    <s v="EVS04655"/>
    <n v="43.675649"/>
    <n v="-79.426124000000002"/>
    <s v="8689 Toronto Ave"/>
    <x v="0"/>
    <x v="0"/>
    <x v="0"/>
    <x v="1"/>
    <n v="0.21"/>
    <s v="9:00-18:00"/>
    <s v="9:00-18:00"/>
    <d v="1899-12-30T08:52:48"/>
    <n v="4.1900000000000004"/>
    <n v="49"/>
    <s v="Tesla"/>
    <n v="22"/>
    <s v="CCS"/>
    <n v="2019"/>
    <s v="No"/>
    <n v="3.6"/>
    <n v="6"/>
    <s v="Monthly"/>
  </r>
  <r>
    <s v="EVS04657"/>
    <n v="39.960903000000002"/>
    <n v="116.207571"/>
    <s v="1680 Beijing Ave"/>
    <x v="10"/>
    <x v="9"/>
    <x v="3"/>
    <x v="1"/>
    <n v="0.48"/>
    <d v="2025-07-24T00:00:00"/>
    <s v="9.00-21.00"/>
    <d v="1900-01-11T00:00:00"/>
    <n v="16.420000000000002"/>
    <n v="77"/>
    <s v="Tesla"/>
    <n v="350"/>
    <s v="Tesla"/>
    <n v="2015"/>
    <s v="Yes"/>
    <n v="4"/>
    <n v="5"/>
    <s v="Monthly"/>
  </r>
  <r>
    <s v="EVS04660"/>
    <n v="39.959302999999998"/>
    <n v="116.374061"/>
    <s v="2320 Beijing Ave"/>
    <x v="10"/>
    <x v="9"/>
    <x v="3"/>
    <x v="1"/>
    <n v="0.27"/>
    <d v="2025-07-24T00:00:00"/>
    <s v="9.00-21.00"/>
    <d v="1900-01-11T00:00:00"/>
    <n v="1.43"/>
    <n v="43"/>
    <s v="Greenlots"/>
    <n v="150"/>
    <s v="CCS"/>
    <n v="2010"/>
    <s v="No"/>
    <n v="3.8"/>
    <n v="7"/>
    <s v="Quarterly"/>
  </r>
  <r>
    <s v="EVS04665"/>
    <n v="41.837366000000003"/>
    <n v="-87.687831000000003"/>
    <s v="871 Chicago Ave"/>
    <x v="7"/>
    <x v="5"/>
    <x v="0"/>
    <x v="1"/>
    <n v="0.36"/>
    <d v="2025-07-24T00:00:00"/>
    <s v="9.00-21.00"/>
    <d v="1900-01-11T00:00:00"/>
    <n v="6.74"/>
    <n v="98"/>
    <s v="Greenlots"/>
    <n v="150"/>
    <s v="Type 2"/>
    <n v="2014"/>
    <s v="No"/>
    <n v="3.2"/>
    <n v="4"/>
    <s v="Quarterly"/>
  </r>
  <r>
    <s v="EVS04668"/>
    <n v="13.752658"/>
    <n v="100.434899"/>
    <s v="9865 Bangkok Ave"/>
    <x v="4"/>
    <x v="4"/>
    <x v="3"/>
    <x v="1"/>
    <n v="0.47"/>
    <s v="6:00-22:00"/>
    <s v="6:00-22:00"/>
    <d v="1899-12-30T16:04:48"/>
    <n v="4.1500000000000004"/>
    <n v="25"/>
    <s v="ChargePoint"/>
    <n v="350"/>
    <s v="Type 2"/>
    <n v="2023"/>
    <s v="Yes"/>
    <n v="4.3"/>
    <n v="1"/>
    <s v="Monthly"/>
  </r>
  <r>
    <s v="EVS04672"/>
    <n v="-33.760393000000001"/>
    <n v="151.342061"/>
    <s v="7933 Sydney Ave"/>
    <x v="9"/>
    <x v="8"/>
    <x v="5"/>
    <x v="1"/>
    <n v="0.49"/>
    <s v="9:00-18:00"/>
    <s v="9:00-18:00"/>
    <d v="1899-12-30T08:52:48"/>
    <n v="0.89"/>
    <n v="62"/>
    <s v="Greenlots"/>
    <n v="150"/>
    <s v="CCS, Tesla"/>
    <n v="2011"/>
    <s v="No"/>
    <n v="4.7"/>
    <n v="1"/>
    <s v="Quarterly"/>
  </r>
  <r>
    <s v="EVS04674"/>
    <n v="37.662446000000003"/>
    <n v="127.023258"/>
    <s v="660 Seoul Ave"/>
    <x v="6"/>
    <x v="6"/>
    <x v="3"/>
    <x v="1"/>
    <n v="0.41"/>
    <s v="6:00-22:00"/>
    <s v="6:00-22:00"/>
    <d v="1899-12-30T16:04:48"/>
    <n v="16.760000000000002"/>
    <n v="76"/>
    <s v="ChargePoint"/>
    <n v="22"/>
    <s v="CCS"/>
    <n v="2023"/>
    <s v="Yes"/>
    <n v="4.8"/>
    <n v="5"/>
    <s v="Monthly"/>
  </r>
  <r>
    <s v="EVS04676"/>
    <n v="13.729774000000001"/>
    <n v="100.570224"/>
    <s v="8043 Bangkok Ave"/>
    <x v="4"/>
    <x v="4"/>
    <x v="3"/>
    <x v="1"/>
    <n v="0.26"/>
    <s v="9:00-18:00"/>
    <s v="9:00-18:00"/>
    <d v="1899-12-30T08:52:48"/>
    <n v="15.53"/>
    <n v="12"/>
    <s v="Ionity"/>
    <n v="22"/>
    <s v="CCS, CHAdeMO"/>
    <n v="2023"/>
    <s v="No"/>
    <n v="3.9"/>
    <n v="3"/>
    <s v="Quarterly"/>
  </r>
  <r>
    <s v="EVS04677"/>
    <n v="39.951580999999997"/>
    <n v="116.218174"/>
    <s v="5928 Beijing Ave"/>
    <x v="10"/>
    <x v="9"/>
    <x v="3"/>
    <x v="1"/>
    <n v="0.22"/>
    <d v="2025-07-24T00:00:00"/>
    <s v="9.00-21.00"/>
    <d v="1900-01-11T00:00:00"/>
    <n v="15.26"/>
    <n v="57"/>
    <s v="Tesla"/>
    <n v="350"/>
    <s v="CHAdeMO"/>
    <n v="2021"/>
    <s v="Yes"/>
    <n v="3.4"/>
    <n v="4"/>
    <s v="Annually"/>
  </r>
  <r>
    <s v="EVS04681"/>
    <n v="-68.658005000000003"/>
    <n v="160.676119"/>
    <s v="6360 Random Rd"/>
    <x v="19"/>
    <x v="2"/>
    <x v="2"/>
    <x v="1"/>
    <n v="0.28000000000000003"/>
    <s v="6:00-22:00"/>
    <s v="6:00-22:00"/>
    <d v="1899-12-30T16:04:48"/>
    <n v="13.97"/>
    <n v="41"/>
    <s v="EVgo"/>
    <n v="150"/>
    <s v="Type 2"/>
    <n v="2011"/>
    <s v="Yes"/>
    <n v="4.9000000000000004"/>
    <n v="10"/>
    <s v="Quarterly"/>
  </r>
  <r>
    <s v="EVS04685"/>
    <n v="37.584290000000003"/>
    <n v="126.92739"/>
    <s v="7900 Seoul Ave"/>
    <x v="6"/>
    <x v="6"/>
    <x v="3"/>
    <x v="1"/>
    <n v="0.25"/>
    <s v="6:00-22:00"/>
    <s v="6:00-22:00"/>
    <d v="1899-12-30T16:04:48"/>
    <n v="7.12"/>
    <n v="27"/>
    <s v="Ionity"/>
    <n v="50"/>
    <s v="Type 2, CCS"/>
    <n v="2013"/>
    <s v="No"/>
    <n v="4.7"/>
    <n v="4"/>
    <s v="Annually"/>
  </r>
  <r>
    <s v="EVS04688"/>
    <n v="18.920116"/>
    <n v="72.999731999999995"/>
    <s v="2921 Mumbai Ave"/>
    <x v="13"/>
    <x v="12"/>
    <x v="3"/>
    <x v="1"/>
    <n v="0.21"/>
    <d v="2025-07-24T00:00:00"/>
    <s v="9.00-21.00"/>
    <d v="1900-01-11T00:00:00"/>
    <n v="4.55"/>
    <n v="72"/>
    <s v="Greenlots"/>
    <n v="50"/>
    <s v="CCS, Type 2"/>
    <n v="2022"/>
    <s v="No"/>
    <n v="3.6"/>
    <n v="6"/>
    <s v="Monthly"/>
  </r>
  <r>
    <s v="EVS04695"/>
    <n v="34.007964999999999"/>
    <n v="-118.349538"/>
    <s v="5400 Los Angeles Ave"/>
    <x v="16"/>
    <x v="5"/>
    <x v="0"/>
    <x v="1"/>
    <n v="0.27"/>
    <d v="2025-07-24T00:00:00"/>
    <s v="9.00-21.00"/>
    <d v="1900-01-11T00:00:00"/>
    <n v="11.96"/>
    <n v="44"/>
    <s v="Greenlots"/>
    <n v="350"/>
    <s v="CCS"/>
    <n v="2016"/>
    <s v="Yes"/>
    <n v="3.9"/>
    <n v="6"/>
    <s v="Quarterly"/>
  </r>
  <r>
    <s v="EVS04696"/>
    <n v="13.843650999999999"/>
    <n v="100.55762199999999"/>
    <s v="7848 Bangkok Ave"/>
    <x v="4"/>
    <x v="4"/>
    <x v="3"/>
    <x v="1"/>
    <n v="0.44"/>
    <d v="2025-07-24T00:00:00"/>
    <s v="9.00-21.00"/>
    <d v="1900-01-11T00:00:00"/>
    <n v="7.45"/>
    <n v="39"/>
    <s v="Ionity"/>
    <n v="22"/>
    <s v="CCS"/>
    <n v="2014"/>
    <s v="No"/>
    <n v="4.8"/>
    <n v="6"/>
    <s v="Monthly"/>
  </r>
  <r>
    <s v="EVS04700"/>
    <n v="25.255233"/>
    <n v="55.216253999999999"/>
    <s v="5626 Dubai Ave"/>
    <x v="12"/>
    <x v="11"/>
    <x v="3"/>
    <x v="1"/>
    <n v="0.45"/>
    <s v="6:00-22:00"/>
    <s v="6:00-22:00"/>
    <d v="1899-12-30T16:04:48"/>
    <n v="6.67"/>
    <n v="30"/>
    <s v="EVgo"/>
    <n v="350"/>
    <s v="Type 2, CHAdeMO"/>
    <n v="2014"/>
    <s v="No"/>
    <n v="3.6"/>
    <n v="1"/>
    <s v="Annually"/>
  </r>
  <r>
    <s v="EVS04704"/>
    <n v="37.560144999999999"/>
    <n v="126.966278"/>
    <s v="9777 Seoul Ave"/>
    <x v="6"/>
    <x v="6"/>
    <x v="3"/>
    <x v="1"/>
    <n v="0.34"/>
    <s v="9:00-18:00"/>
    <s v="9:00-18:00"/>
    <d v="1899-12-30T08:52:48"/>
    <n v="18.010000000000002"/>
    <n v="17"/>
    <s v="Tesla"/>
    <n v="350"/>
    <s v="CCS, Tesla"/>
    <n v="2022"/>
    <s v="Yes"/>
    <n v="4.9000000000000004"/>
    <n v="4"/>
    <s v="Quarterly"/>
  </r>
  <r>
    <s v="EVS04706"/>
    <n v="55.848896000000003"/>
    <n v="37.601432000000003"/>
    <s v="9044 Moscow Ave"/>
    <x v="1"/>
    <x v="1"/>
    <x v="1"/>
    <x v="1"/>
    <n v="0.23"/>
    <s v="9:00-18:00"/>
    <s v="9:00-18:00"/>
    <d v="1899-12-30T08:52:48"/>
    <n v="6.53"/>
    <n v="57"/>
    <s v="Greenlots"/>
    <n v="22"/>
    <s v="Type 2"/>
    <n v="2021"/>
    <s v="Yes"/>
    <n v="4.2"/>
    <n v="5"/>
    <s v="Annually"/>
  </r>
  <r>
    <s v="EVS04715"/>
    <n v="37.884124"/>
    <n v="-122.485007"/>
    <s v="4847 San Francisco Ave"/>
    <x v="5"/>
    <x v="5"/>
    <x v="0"/>
    <x v="1"/>
    <n v="0.48"/>
    <s v="9:00-18:00"/>
    <s v="9:00-18:00"/>
    <d v="1899-12-30T08:52:48"/>
    <n v="6.95"/>
    <n v="34"/>
    <s v="ChargePoint"/>
    <n v="150"/>
    <s v="Tesla, CCS"/>
    <n v="2017"/>
    <s v="Yes"/>
    <n v="4.5"/>
    <n v="2"/>
    <s v="Quarterly"/>
  </r>
  <r>
    <s v="EVS04716"/>
    <n v="25.237428999999999"/>
    <n v="55.375723000000001"/>
    <s v="2300 Dubai Ave"/>
    <x v="12"/>
    <x v="11"/>
    <x v="3"/>
    <x v="1"/>
    <n v="0.12"/>
    <s v="6:00-22:00"/>
    <s v="6:00-22:00"/>
    <d v="1899-12-30T16:04:48"/>
    <n v="10.45"/>
    <n v="60"/>
    <s v="EVgo"/>
    <n v="50"/>
    <s v="CHAdeMO, CCS"/>
    <n v="2013"/>
    <s v="No"/>
    <n v="3.4"/>
    <n v="9"/>
    <s v="Quarterly"/>
  </r>
  <r>
    <s v="EVS04717"/>
    <n v="-23.518632"/>
    <n v="-46.639913"/>
    <s v="6267 SÃ£o Paulo Ave"/>
    <x v="8"/>
    <x v="7"/>
    <x v="4"/>
    <x v="1"/>
    <n v="0.2"/>
    <d v="2025-07-24T00:00:00"/>
    <s v="9.00-21.00"/>
    <d v="1900-01-11T00:00:00"/>
    <n v="18.54"/>
    <n v="18"/>
    <s v="Tesla"/>
    <n v="150"/>
    <s v="CHAdeMO"/>
    <n v="2010"/>
    <s v="Yes"/>
    <n v="4.4000000000000004"/>
    <n v="9"/>
    <s v="Annually"/>
  </r>
  <r>
    <s v="EVS04718"/>
    <n v="41.942013000000003"/>
    <n v="-87.675132000000005"/>
    <s v="4864 Chicago Ave"/>
    <x v="7"/>
    <x v="5"/>
    <x v="0"/>
    <x v="1"/>
    <n v="0.42"/>
    <d v="2025-07-24T00:00:00"/>
    <s v="9.00-21.00"/>
    <d v="1900-01-11T00:00:00"/>
    <n v="5.77"/>
    <n v="33"/>
    <s v="Tesla"/>
    <n v="350"/>
    <s v="Type 2"/>
    <n v="2020"/>
    <s v="No"/>
    <n v="4.0999999999999996"/>
    <n v="10"/>
    <s v="Quarterly"/>
  </r>
  <r>
    <s v="EVS04719"/>
    <n v="-23.582402999999999"/>
    <n v="-46.640946"/>
    <s v="8161 SÃ£o Paulo Ave"/>
    <x v="8"/>
    <x v="7"/>
    <x v="4"/>
    <x v="1"/>
    <n v="0.28000000000000003"/>
    <s v="6:00-22:00"/>
    <s v="6:00-22:00"/>
    <d v="1899-12-30T16:04:48"/>
    <n v="12.54"/>
    <n v="27"/>
    <s v="Greenlots"/>
    <n v="350"/>
    <s v="Tesla, CCS"/>
    <n v="2023"/>
    <s v="Yes"/>
    <n v="4.7"/>
    <n v="3"/>
    <s v="Quarterly"/>
  </r>
  <r>
    <s v="EVS04720"/>
    <n v="-33.808892999999998"/>
    <n v="18.425798"/>
    <s v="9320 Cape Town Ave"/>
    <x v="14"/>
    <x v="13"/>
    <x v="7"/>
    <x v="1"/>
    <n v="0.32"/>
    <s v="6:00-22:00"/>
    <s v="6:00-22:00"/>
    <d v="1899-12-30T16:04:48"/>
    <n v="5.07"/>
    <n v="30"/>
    <s v="Tesla"/>
    <n v="22"/>
    <s v="CCS, CHAdeMO"/>
    <n v="2011"/>
    <s v="Yes"/>
    <n v="3.2"/>
    <n v="3"/>
    <s v="Monthly"/>
  </r>
  <r>
    <s v="EVS04721"/>
    <n v="84.520228000000003"/>
    <n v="42.282775000000001"/>
    <s v="7460 Random Rd"/>
    <x v="19"/>
    <x v="2"/>
    <x v="2"/>
    <x v="1"/>
    <n v="0.28000000000000003"/>
    <s v="6:00-22:00"/>
    <s v="6:00-22:00"/>
    <d v="1899-12-30T16:04:48"/>
    <n v="16.77"/>
    <n v="22"/>
    <s v="Greenlots"/>
    <n v="150"/>
    <s v="Type 2, CHAdeMO"/>
    <n v="2020"/>
    <s v="Yes"/>
    <n v="3.4"/>
    <n v="5"/>
    <s v="Monthly"/>
  </r>
  <r>
    <s v="EVS04726"/>
    <n v="37.814463000000003"/>
    <n v="-122.378269"/>
    <s v="3259 San Francisco Ave"/>
    <x v="5"/>
    <x v="5"/>
    <x v="0"/>
    <x v="1"/>
    <n v="0.42"/>
    <s v="9:00-18:00"/>
    <s v="9:00-18:00"/>
    <d v="1899-12-30T08:52:48"/>
    <n v="16.510000000000002"/>
    <n v="72"/>
    <s v="Greenlots"/>
    <n v="150"/>
    <s v="Type 2, CCS"/>
    <n v="2019"/>
    <s v="Yes"/>
    <n v="3.9"/>
    <n v="3"/>
    <s v="Annually"/>
  </r>
  <r>
    <s v="EVS04727"/>
    <n v="39.947940000000003"/>
    <n v="116.493272"/>
    <s v="978 Beijing Ave"/>
    <x v="10"/>
    <x v="9"/>
    <x v="3"/>
    <x v="1"/>
    <n v="0.18"/>
    <s v="9:00-18:00"/>
    <s v="9:00-18:00"/>
    <d v="1899-12-30T08:52:48"/>
    <n v="19.64"/>
    <n v="21"/>
    <s v="Tesla"/>
    <n v="350"/>
    <s v="Type 2"/>
    <n v="2019"/>
    <s v="Yes"/>
    <n v="4.0999999999999996"/>
    <n v="1"/>
    <s v="Monthly"/>
  </r>
  <r>
    <s v="EVS04729"/>
    <n v="39.996257999999997"/>
    <n v="116.330855"/>
    <s v="1829 Beijing Ave"/>
    <x v="10"/>
    <x v="9"/>
    <x v="3"/>
    <x v="1"/>
    <n v="0.41"/>
    <s v="6:00-22:00"/>
    <s v="6:00-22:00"/>
    <d v="1899-12-30T16:04:48"/>
    <n v="3.28"/>
    <n v="16"/>
    <s v="Tesla"/>
    <n v="22"/>
    <s v="CCS"/>
    <n v="2015"/>
    <s v="No"/>
    <n v="4.3"/>
    <n v="1"/>
    <s v="Quarterly"/>
  </r>
  <r>
    <s v="EVS04730"/>
    <n v="37.804744999999997"/>
    <n v="-122.373023"/>
    <s v="7329 San Francisco Ave"/>
    <x v="5"/>
    <x v="5"/>
    <x v="0"/>
    <x v="1"/>
    <n v="0.47"/>
    <d v="2025-07-24T00:00:00"/>
    <s v="9.00-21.00"/>
    <d v="1900-01-11T00:00:00"/>
    <n v="8.08"/>
    <n v="47"/>
    <s v="EVgo"/>
    <n v="350"/>
    <s v="Type 2, CHAdeMO"/>
    <n v="2010"/>
    <s v="Yes"/>
    <n v="3"/>
    <n v="2"/>
    <s v="Quarterly"/>
  </r>
  <r>
    <s v="EVS04738"/>
    <n v="-33.757559000000001"/>
    <n v="18.415835000000001"/>
    <s v="5409 Cape Town Ave"/>
    <x v="14"/>
    <x v="13"/>
    <x v="7"/>
    <x v="1"/>
    <n v="0.26"/>
    <d v="2025-07-24T00:00:00"/>
    <s v="9.00-21.00"/>
    <d v="1900-01-11T00:00:00"/>
    <n v="18.46"/>
    <n v="34"/>
    <s v="Greenlots"/>
    <n v="50"/>
    <s v="CCS"/>
    <n v="2014"/>
    <s v="No"/>
    <n v="3.4"/>
    <n v="5"/>
    <s v="Annually"/>
  </r>
  <r>
    <s v="EVS04741"/>
    <n v="61.508983999999998"/>
    <n v="-64.890876000000006"/>
    <s v="5149 Random Rd"/>
    <x v="2"/>
    <x v="2"/>
    <x v="2"/>
    <x v="1"/>
    <n v="0.24"/>
    <s v="6:00-22:00"/>
    <s v="6:00-22:00"/>
    <d v="1899-12-30T16:04:48"/>
    <n v="11.93"/>
    <n v="79"/>
    <s v="Greenlots"/>
    <n v="350"/>
    <s v="CHAdeMO, Type 2"/>
    <n v="2020"/>
    <s v="Yes"/>
    <n v="4"/>
    <n v="8"/>
    <s v="Monthly"/>
  </r>
  <r>
    <s v="EVS04742"/>
    <n v="19.144635999999998"/>
    <n v="72.907798"/>
    <s v="985 Mumbai Ave"/>
    <x v="13"/>
    <x v="12"/>
    <x v="3"/>
    <x v="1"/>
    <n v="0.46"/>
    <s v="9:00-18:00"/>
    <s v="9:00-18:00"/>
    <d v="1899-12-30T08:52:48"/>
    <n v="4.29"/>
    <n v="15"/>
    <s v="Tesla"/>
    <n v="350"/>
    <s v="Tesla"/>
    <n v="2014"/>
    <s v="Yes"/>
    <n v="3.7"/>
    <n v="9"/>
    <s v="Quarterly"/>
  </r>
  <r>
    <s v="EVS04747"/>
    <n v="-33.738224000000002"/>
    <n v="151.39524900000001"/>
    <s v="5853 Sydney Ave"/>
    <x v="9"/>
    <x v="8"/>
    <x v="5"/>
    <x v="1"/>
    <n v="0.26"/>
    <s v="9:00-18:00"/>
    <s v="9:00-18:00"/>
    <d v="1899-12-30T08:52:48"/>
    <n v="2.14"/>
    <n v="27"/>
    <s v="Tesla"/>
    <n v="22"/>
    <s v="CHAdeMO"/>
    <n v="2016"/>
    <s v="Yes"/>
    <n v="3.1"/>
    <n v="9"/>
    <s v="Monthly"/>
  </r>
  <r>
    <s v="EVS04748"/>
    <n v="13.800456000000001"/>
    <n v="100.559984"/>
    <s v="9678 Bangkok Ave"/>
    <x v="4"/>
    <x v="4"/>
    <x v="3"/>
    <x v="1"/>
    <n v="0.12"/>
    <d v="2025-07-24T00:00:00"/>
    <s v="9.00-21.00"/>
    <d v="1900-01-11T00:00:00"/>
    <n v="5.65"/>
    <n v="27"/>
    <s v="EVgo"/>
    <n v="22"/>
    <s v="Type 2, Tesla"/>
    <n v="2011"/>
    <s v="No"/>
    <n v="4.7"/>
    <n v="5"/>
    <s v="Monthly"/>
  </r>
  <r>
    <s v="EVS04751"/>
    <n v="86.040352999999996"/>
    <n v="40.538308999999998"/>
    <s v="1979 Random Rd"/>
    <x v="19"/>
    <x v="2"/>
    <x v="2"/>
    <x v="1"/>
    <n v="0.19"/>
    <s v="9:00-18:00"/>
    <s v="9:00-18:00"/>
    <d v="1899-12-30T08:52:48"/>
    <n v="18.8"/>
    <n v="86"/>
    <s v="Ionity"/>
    <n v="22"/>
    <s v="CHAdeMO, Type 2"/>
    <n v="2020"/>
    <s v="Yes"/>
    <n v="3.8"/>
    <n v="8"/>
    <s v="Quarterly"/>
  </r>
  <r>
    <s v="EVS04752"/>
    <n v="41.936450999999998"/>
    <n v="-87.789604999999995"/>
    <s v="2416 Chicago Ave"/>
    <x v="7"/>
    <x v="5"/>
    <x v="0"/>
    <x v="1"/>
    <n v="0.47"/>
    <s v="9:00-18:00"/>
    <s v="9:00-18:00"/>
    <d v="1899-12-30T08:52:48"/>
    <n v="8.7899999999999991"/>
    <n v="34"/>
    <s v="Tesla"/>
    <n v="350"/>
    <s v="Type 2, CHAdeMO"/>
    <n v="2014"/>
    <s v="Yes"/>
    <n v="4"/>
    <n v="7"/>
    <s v="Quarterly"/>
  </r>
  <r>
    <s v="EVS04754"/>
    <n v="37.733204999999998"/>
    <n v="-122.32339"/>
    <s v="1654 San Francisco Ave"/>
    <x v="5"/>
    <x v="5"/>
    <x v="0"/>
    <x v="1"/>
    <n v="0.39"/>
    <d v="2025-07-24T00:00:00"/>
    <s v="9.00-21.00"/>
    <d v="1900-01-11T00:00:00"/>
    <n v="10.66"/>
    <n v="69"/>
    <s v="Ionity"/>
    <n v="22"/>
    <s v="CCS"/>
    <n v="2015"/>
    <s v="Yes"/>
    <n v="4.3"/>
    <n v="10"/>
    <s v="Monthly"/>
  </r>
  <r>
    <s v="EVS04757"/>
    <n v="13.870744999999999"/>
    <n v="100.56947599999999"/>
    <s v="7667 Bangkok Ave"/>
    <x v="4"/>
    <x v="4"/>
    <x v="3"/>
    <x v="1"/>
    <n v="0.45"/>
    <s v="6:00-22:00"/>
    <s v="6:00-22:00"/>
    <d v="1899-12-30T16:04:48"/>
    <n v="0.69"/>
    <n v="24"/>
    <s v="Greenlots"/>
    <n v="22"/>
    <s v="Type 2"/>
    <n v="2020"/>
    <s v="No"/>
    <n v="3.8"/>
    <n v="8"/>
    <s v="Quarterly"/>
  </r>
  <r>
    <s v="EVS04758"/>
    <n v="25.373593"/>
    <n v="55.290680999999999"/>
    <s v="1755 Dubai Ave"/>
    <x v="12"/>
    <x v="11"/>
    <x v="3"/>
    <x v="1"/>
    <n v="0.36"/>
    <s v="6:00-22:00"/>
    <s v="6:00-22:00"/>
    <d v="1899-12-30T16:04:48"/>
    <n v="11.34"/>
    <n v="27"/>
    <s v="EVgo"/>
    <n v="150"/>
    <s v="Tesla"/>
    <n v="2019"/>
    <s v="Yes"/>
    <n v="3.8"/>
    <n v="7"/>
    <s v="Quarterly"/>
  </r>
  <r>
    <s v="EVS04761"/>
    <n v="56.385648000000003"/>
    <n v="-169.688209"/>
    <s v="7070 Random Rd"/>
    <x v="2"/>
    <x v="2"/>
    <x v="2"/>
    <x v="1"/>
    <n v="0.31"/>
    <s v="6:00-22:00"/>
    <s v="6:00-22:00"/>
    <d v="1899-12-30T16:04:48"/>
    <n v="13.89"/>
    <n v="29"/>
    <s v="Greenlots"/>
    <n v="22"/>
    <s v="CHAdeMO, CCS"/>
    <n v="2015"/>
    <s v="Yes"/>
    <n v="4.9000000000000004"/>
    <n v="3"/>
    <s v="Annually"/>
  </r>
  <r>
    <s v="EVS04766"/>
    <n v="13.749056"/>
    <n v="100.56204200000001"/>
    <s v="7558 Bangkok Ave"/>
    <x v="4"/>
    <x v="4"/>
    <x v="3"/>
    <x v="1"/>
    <n v="0.19"/>
    <s v="6:00-22:00"/>
    <s v="6:00-22:00"/>
    <d v="1899-12-30T16:04:48"/>
    <n v="15.49"/>
    <n v="12"/>
    <s v="Greenlots"/>
    <n v="350"/>
    <s v="CCS"/>
    <n v="2010"/>
    <s v="Yes"/>
    <n v="3.7"/>
    <n v="3"/>
    <s v="Annually"/>
  </r>
  <r>
    <s v="EVS04767"/>
    <n v="19.554463999999999"/>
    <n v="-99.066891999999996"/>
    <s v="4736 Mexico City Ave"/>
    <x v="17"/>
    <x v="14"/>
    <x v="0"/>
    <x v="1"/>
    <n v="0.1"/>
    <s v="6:00-22:00"/>
    <s v="6:00-22:00"/>
    <d v="1899-12-30T16:04:48"/>
    <n v="14.15"/>
    <n v="74"/>
    <s v="Ionity"/>
    <n v="150"/>
    <s v="CHAdeMO, Type 2"/>
    <n v="2010"/>
    <s v="No"/>
    <n v="3"/>
    <n v="1"/>
    <s v="Quarterly"/>
  </r>
  <r>
    <s v="EVS04768"/>
    <n v="-33.772061000000001"/>
    <n v="18.523479999999999"/>
    <s v="2804 Cape Town Ave"/>
    <x v="14"/>
    <x v="13"/>
    <x v="7"/>
    <x v="1"/>
    <n v="0.17"/>
    <d v="2025-07-24T00:00:00"/>
    <s v="9.00-21.00"/>
    <d v="1900-01-11T00:00:00"/>
    <n v="7.62"/>
    <n v="78"/>
    <s v="Greenlots"/>
    <n v="50"/>
    <s v="Type 2, Tesla"/>
    <n v="2018"/>
    <s v="No"/>
    <n v="3.5"/>
    <n v="6"/>
    <s v="Quarterly"/>
  </r>
  <r>
    <s v="EVS04771"/>
    <n v="41.226073999999997"/>
    <n v="-159.39495600000001"/>
    <s v="8672 Random Rd"/>
    <x v="11"/>
    <x v="10"/>
    <x v="6"/>
    <x v="1"/>
    <n v="0.28999999999999998"/>
    <s v="9:00-18:00"/>
    <s v="9:00-18:00"/>
    <d v="1899-12-30T08:52:48"/>
    <n v="4.21"/>
    <n v="17"/>
    <s v="EVgo"/>
    <n v="22"/>
    <s v="Tesla, CHAdeMO"/>
    <n v="2019"/>
    <s v="Yes"/>
    <n v="4"/>
    <n v="7"/>
    <s v="Monthly"/>
  </r>
  <r>
    <s v="EVS04772"/>
    <n v="37.879607999999998"/>
    <n v="-122.46512300000001"/>
    <s v="4943 San Francisco Ave"/>
    <x v="5"/>
    <x v="5"/>
    <x v="0"/>
    <x v="1"/>
    <n v="0.1"/>
    <s v="9:00-18:00"/>
    <s v="9:00-18:00"/>
    <d v="1899-12-30T08:52:48"/>
    <n v="13.19"/>
    <n v="64"/>
    <s v="Tesla"/>
    <n v="22"/>
    <s v="CCS, Type 2"/>
    <n v="2019"/>
    <s v="No"/>
    <n v="4.5"/>
    <n v="6"/>
    <s v="Quarterly"/>
  </r>
  <r>
    <s v="EVS04773"/>
    <n v="37.746065999999999"/>
    <n v="-122.454669"/>
    <s v="7779 San Francisco Ave"/>
    <x v="5"/>
    <x v="5"/>
    <x v="0"/>
    <x v="1"/>
    <n v="0.28999999999999998"/>
    <s v="9:00-18:00"/>
    <s v="9:00-18:00"/>
    <d v="1899-12-30T08:52:48"/>
    <n v="2.97"/>
    <n v="78"/>
    <s v="EVgo"/>
    <n v="350"/>
    <s v="CHAdeMO"/>
    <n v="2014"/>
    <s v="No"/>
    <n v="4"/>
    <n v="2"/>
    <s v="Quarterly"/>
  </r>
  <r>
    <s v="EVS04774"/>
    <n v="37.603853000000001"/>
    <n v="127.046662"/>
    <s v="980 Seoul Ave"/>
    <x v="6"/>
    <x v="6"/>
    <x v="3"/>
    <x v="1"/>
    <n v="0.28999999999999998"/>
    <s v="9:00-18:00"/>
    <s v="9:00-18:00"/>
    <d v="1899-12-30T08:52:48"/>
    <n v="8.85"/>
    <n v="16"/>
    <s v="Ionity"/>
    <n v="150"/>
    <s v="CCS, Tesla"/>
    <n v="2017"/>
    <s v="No"/>
    <n v="3.8"/>
    <n v="8"/>
    <s v="Monthly"/>
  </r>
  <r>
    <s v="EVS04787"/>
    <n v="52.448407000000003"/>
    <n v="13.310775"/>
    <s v="7714 Berlin Ave"/>
    <x v="3"/>
    <x v="3"/>
    <x v="1"/>
    <x v="1"/>
    <n v="0.28000000000000003"/>
    <d v="2025-07-24T00:00:00"/>
    <s v="9.00-21.00"/>
    <d v="1900-01-11T00:00:00"/>
    <n v="1.38"/>
    <n v="61"/>
    <s v="EVgo"/>
    <n v="150"/>
    <s v="CCS"/>
    <n v="2010"/>
    <s v="Yes"/>
    <n v="3.5"/>
    <n v="9"/>
    <s v="Quarterly"/>
  </r>
  <r>
    <s v="EVS04791"/>
    <n v="-16.144853000000001"/>
    <n v="12.664334999999999"/>
    <s v="4443 Random Rd"/>
    <x v="2"/>
    <x v="2"/>
    <x v="2"/>
    <x v="1"/>
    <n v="0.36"/>
    <d v="2025-07-24T00:00:00"/>
    <s v="9.00-21.00"/>
    <d v="1900-01-11T00:00:00"/>
    <n v="14.61"/>
    <n v="62"/>
    <s v="Tesla"/>
    <n v="22"/>
    <s v="CHAdeMO, Type 2"/>
    <n v="2013"/>
    <s v="No"/>
    <n v="3.6"/>
    <n v="2"/>
    <s v="Monthly"/>
  </r>
  <r>
    <s v="EVS04793"/>
    <n v="-33.851779999999998"/>
    <n v="18.570542"/>
    <s v="5769 Cape Town Ave"/>
    <x v="14"/>
    <x v="13"/>
    <x v="7"/>
    <x v="1"/>
    <n v="0.11"/>
    <s v="6:00-22:00"/>
    <s v="6:00-22:00"/>
    <d v="1899-12-30T16:04:48"/>
    <n v="19.46"/>
    <n v="75"/>
    <s v="EVgo"/>
    <n v="350"/>
    <s v="CHAdeMO"/>
    <n v="2019"/>
    <s v="Yes"/>
    <n v="3.2"/>
    <n v="9"/>
    <s v="Monthly"/>
  </r>
  <r>
    <s v="EVS04795"/>
    <n v="-33.829076000000001"/>
    <n v="18.584178000000001"/>
    <s v="2984 Cape Town Ave"/>
    <x v="14"/>
    <x v="13"/>
    <x v="7"/>
    <x v="1"/>
    <n v="0.22"/>
    <s v="6:00-22:00"/>
    <s v="6:00-22:00"/>
    <d v="1899-12-30T16:04:48"/>
    <n v="15.68"/>
    <n v="76"/>
    <s v="Tesla"/>
    <n v="50"/>
    <s v="Type 2, CCS"/>
    <n v="2013"/>
    <s v="No"/>
    <n v="4.0999999999999996"/>
    <n v="8"/>
    <s v="Quarterly"/>
  </r>
  <r>
    <s v="EVS04798"/>
    <n v="25.252413000000001"/>
    <n v="55.301476999999998"/>
    <s v="956 Dubai Ave"/>
    <x v="12"/>
    <x v="11"/>
    <x v="3"/>
    <x v="1"/>
    <n v="0.22"/>
    <s v="6:00-22:00"/>
    <s v="6:00-22:00"/>
    <d v="1899-12-30T16:04:48"/>
    <n v="6.62"/>
    <n v="42"/>
    <s v="Ionity"/>
    <n v="350"/>
    <s v="CHAdeMO, Type 2"/>
    <n v="2017"/>
    <s v="Yes"/>
    <n v="3.2"/>
    <n v="9"/>
    <s v="Quarterly"/>
  </r>
  <r>
    <s v="EVS04805"/>
    <n v="37.724907000000002"/>
    <n v="-122.31607700000001"/>
    <s v="4168 San Francisco Ave"/>
    <x v="5"/>
    <x v="5"/>
    <x v="0"/>
    <x v="1"/>
    <n v="0.32"/>
    <s v="9:00-18:00"/>
    <s v="9:00-18:00"/>
    <d v="1899-12-30T08:52:48"/>
    <n v="0.63"/>
    <n v="27"/>
    <s v="Ionity"/>
    <n v="50"/>
    <s v="Type 2"/>
    <n v="2010"/>
    <s v="Yes"/>
    <n v="4.8"/>
    <n v="4"/>
    <s v="Monthly"/>
  </r>
  <r>
    <s v="EVS04806"/>
    <n v="37.835205000000002"/>
    <n v="-122.338931"/>
    <s v="9414 San Francisco Ave"/>
    <x v="5"/>
    <x v="5"/>
    <x v="0"/>
    <x v="1"/>
    <n v="0.25"/>
    <s v="6:00-22:00"/>
    <s v="6:00-22:00"/>
    <d v="1899-12-30T16:04:48"/>
    <n v="17.38"/>
    <n v="40"/>
    <s v="ChargePoint"/>
    <n v="150"/>
    <s v="Type 2"/>
    <n v="2023"/>
    <s v="Yes"/>
    <n v="4.4000000000000004"/>
    <n v="9"/>
    <s v="Monthly"/>
  </r>
  <r>
    <s v="EVS04810"/>
    <n v="13.890423"/>
    <n v="100.436975"/>
    <s v="8003 Bangkok Ave"/>
    <x v="4"/>
    <x v="4"/>
    <x v="3"/>
    <x v="1"/>
    <n v="0.44"/>
    <s v="9:00-18:00"/>
    <s v="9:00-18:00"/>
    <d v="1899-12-30T08:52:48"/>
    <n v="6.05"/>
    <n v="93"/>
    <s v="Ionity"/>
    <n v="150"/>
    <s v="Tesla, Type 2"/>
    <n v="2023"/>
    <s v="No"/>
    <n v="4.5"/>
    <n v="7"/>
    <s v="Quarterly"/>
  </r>
  <r>
    <s v="EVS04811"/>
    <n v="-21.904218"/>
    <n v="101.077175"/>
    <s v="5510 Random Rd"/>
    <x v="11"/>
    <x v="10"/>
    <x v="6"/>
    <x v="1"/>
    <n v="0.18"/>
    <s v="9:00-18:00"/>
    <s v="9:00-18:00"/>
    <d v="1899-12-30T08:52:48"/>
    <n v="12.33"/>
    <n v="24"/>
    <s v="Ionity"/>
    <n v="350"/>
    <s v="Type 2, Tesla"/>
    <n v="2011"/>
    <s v="No"/>
    <n v="3.9"/>
    <n v="2"/>
    <s v="Quarterly"/>
  </r>
  <r>
    <s v="EVS04816"/>
    <n v="19.495291000000002"/>
    <n v="-99.143416999999999"/>
    <s v="4039 Mexico City Ave"/>
    <x v="17"/>
    <x v="14"/>
    <x v="0"/>
    <x v="1"/>
    <n v="0.17"/>
    <s v="6:00-22:00"/>
    <s v="6:00-22:00"/>
    <d v="1899-12-30T16:04:48"/>
    <n v="11.33"/>
    <n v="54"/>
    <s v="ChargePoint"/>
    <n v="22"/>
    <s v="Tesla"/>
    <n v="2014"/>
    <s v="No"/>
    <n v="4.9000000000000004"/>
    <n v="8"/>
    <s v="Quarterly"/>
  </r>
  <r>
    <s v="EVS04817"/>
    <n v="52.548769"/>
    <n v="13.451858"/>
    <s v="1434 Berlin Ave"/>
    <x v="3"/>
    <x v="3"/>
    <x v="1"/>
    <x v="1"/>
    <n v="0.1"/>
    <s v="6:00-22:00"/>
    <s v="6:00-22:00"/>
    <d v="1899-12-30T16:04:48"/>
    <n v="11.4"/>
    <n v="26"/>
    <s v="Greenlots"/>
    <n v="50"/>
    <s v="Tesla, Type 2"/>
    <n v="2017"/>
    <s v="Yes"/>
    <n v="4"/>
    <n v="4"/>
    <s v="Annually"/>
  </r>
  <r>
    <s v="EVS04818"/>
    <n v="52.554133999999998"/>
    <n v="13.449913"/>
    <s v="6183 Berlin Ave"/>
    <x v="3"/>
    <x v="3"/>
    <x v="1"/>
    <x v="1"/>
    <n v="0.23"/>
    <d v="2025-07-24T00:00:00"/>
    <s v="9.00-21.00"/>
    <d v="1900-01-11T00:00:00"/>
    <n v="16.79"/>
    <n v="18"/>
    <s v="Greenlots"/>
    <n v="350"/>
    <s v="Type 2"/>
    <n v="2021"/>
    <s v="No"/>
    <n v="4.4000000000000004"/>
    <n v="7"/>
    <s v="Quarterly"/>
  </r>
  <r>
    <s v="EVS04819"/>
    <n v="19.106628000000001"/>
    <n v="72.878438000000003"/>
    <s v="701 Mumbai Ave"/>
    <x v="13"/>
    <x v="12"/>
    <x v="3"/>
    <x v="1"/>
    <n v="0.35"/>
    <s v="6:00-22:00"/>
    <s v="6:00-22:00"/>
    <d v="1899-12-30T16:04:48"/>
    <n v="3.98"/>
    <n v="82"/>
    <s v="Greenlots"/>
    <n v="350"/>
    <s v="CHAdeMO"/>
    <n v="2011"/>
    <s v="No"/>
    <n v="3.1"/>
    <n v="2"/>
    <s v="Monthly"/>
  </r>
  <r>
    <s v="EVS04820"/>
    <n v="39.997207000000003"/>
    <n v="116.269233"/>
    <s v="6921 Beijing Ave"/>
    <x v="10"/>
    <x v="9"/>
    <x v="3"/>
    <x v="1"/>
    <n v="0.31"/>
    <d v="2025-07-24T00:00:00"/>
    <s v="9.00-21.00"/>
    <d v="1900-01-11T00:00:00"/>
    <n v="18.670000000000002"/>
    <n v="60"/>
    <s v="Ionity"/>
    <n v="350"/>
    <s v="CCS"/>
    <n v="2015"/>
    <s v="No"/>
    <n v="3.7"/>
    <n v="1"/>
    <s v="Monthly"/>
  </r>
  <r>
    <s v="EVS04824"/>
    <n v="18.914045999999999"/>
    <n v="72.893852999999993"/>
    <s v="4068 Mumbai Ave"/>
    <x v="13"/>
    <x v="12"/>
    <x v="3"/>
    <x v="1"/>
    <n v="0.48"/>
    <s v="6:00-22:00"/>
    <s v="6:00-22:00"/>
    <d v="1899-12-30T16:04:48"/>
    <n v="4.3600000000000003"/>
    <n v="35"/>
    <s v="Tesla"/>
    <n v="50"/>
    <s v="CCS"/>
    <n v="2018"/>
    <s v="Yes"/>
    <n v="4.0999999999999996"/>
    <n v="10"/>
    <s v="Monthly"/>
  </r>
  <r>
    <s v="EVS04825"/>
    <n v="-33.830463000000002"/>
    <n v="151.35205999999999"/>
    <s v="1286 Sydney Ave"/>
    <x v="9"/>
    <x v="8"/>
    <x v="5"/>
    <x v="1"/>
    <n v="0.37"/>
    <s v="9:00-18:00"/>
    <s v="9:00-18:00"/>
    <d v="1899-12-30T08:52:48"/>
    <n v="10.89"/>
    <n v="13"/>
    <s v="Greenlots"/>
    <n v="350"/>
    <s v="CCS, Type 2"/>
    <n v="2012"/>
    <s v="No"/>
    <n v="4.9000000000000004"/>
    <n v="7"/>
    <s v="Annually"/>
  </r>
  <r>
    <s v="EVS04826"/>
    <n v="39.893219000000002"/>
    <n v="116.347038"/>
    <s v="4805 Beijing Ave"/>
    <x v="10"/>
    <x v="9"/>
    <x v="3"/>
    <x v="1"/>
    <n v="0.2"/>
    <s v="9:00-18:00"/>
    <s v="9:00-18:00"/>
    <d v="1899-12-30T08:52:48"/>
    <n v="9.11"/>
    <n v="88"/>
    <s v="Ionity"/>
    <n v="350"/>
    <s v="CHAdeMO"/>
    <n v="2022"/>
    <s v="No"/>
    <n v="3.8"/>
    <n v="5"/>
    <s v="Monthly"/>
  </r>
  <r>
    <s v="EVS04827"/>
    <n v="-33.715660999999997"/>
    <n v="18.412417000000001"/>
    <s v="7321 Cape Town Ave"/>
    <x v="14"/>
    <x v="13"/>
    <x v="7"/>
    <x v="1"/>
    <n v="0.35"/>
    <s v="9:00-18:00"/>
    <s v="9:00-18:00"/>
    <d v="1899-12-30T08:52:48"/>
    <n v="14.31"/>
    <n v="25"/>
    <s v="Tesla"/>
    <n v="150"/>
    <s v="CHAdeMO"/>
    <n v="2016"/>
    <s v="Yes"/>
    <n v="3.5"/>
    <n v="5"/>
    <s v="Monthly"/>
  </r>
  <r>
    <s v="EVS04828"/>
    <n v="37.549587000000002"/>
    <n v="126.94986299999999"/>
    <s v="2355 Seoul Ave"/>
    <x v="6"/>
    <x v="6"/>
    <x v="3"/>
    <x v="1"/>
    <n v="0.11"/>
    <s v="9:00-18:00"/>
    <s v="9:00-18:00"/>
    <d v="1899-12-30T08:52:48"/>
    <n v="9.14"/>
    <n v="48"/>
    <s v="Ionity"/>
    <n v="50"/>
    <s v="Tesla, CHAdeMO"/>
    <n v="2019"/>
    <s v="No"/>
    <n v="3.5"/>
    <n v="6"/>
    <s v="Quarterly"/>
  </r>
  <r>
    <s v="EVS04830"/>
    <n v="52.422637000000002"/>
    <n v="13.357177999999999"/>
    <s v="9866 Berlin Ave"/>
    <x v="3"/>
    <x v="3"/>
    <x v="1"/>
    <x v="1"/>
    <n v="0.16"/>
    <s v="6:00-22:00"/>
    <s v="6:00-22:00"/>
    <d v="1899-12-30T16:04:48"/>
    <n v="18.05"/>
    <n v="72"/>
    <s v="ChargePoint"/>
    <n v="350"/>
    <s v="Type 2"/>
    <n v="2015"/>
    <s v="No"/>
    <n v="3.5"/>
    <n v="4"/>
    <s v="Monthly"/>
  </r>
  <r>
    <s v="EVS04831"/>
    <n v="-7.4593829999999999"/>
    <n v="-28.198703999999999"/>
    <s v="4794 Random Rd"/>
    <x v="11"/>
    <x v="10"/>
    <x v="6"/>
    <x v="1"/>
    <n v="0.49"/>
    <s v="9:00-18:00"/>
    <s v="9:00-18:00"/>
    <d v="1899-12-30T08:52:48"/>
    <n v="13.88"/>
    <n v="92"/>
    <s v="EVgo"/>
    <n v="22"/>
    <s v="Tesla"/>
    <n v="2017"/>
    <s v="Yes"/>
    <n v="3.2"/>
    <n v="1"/>
    <s v="Annually"/>
  </r>
  <r>
    <s v="EVS04833"/>
    <n v="37.584387999999997"/>
    <n v="126.987514"/>
    <s v="9265 Seoul Ave"/>
    <x v="6"/>
    <x v="6"/>
    <x v="3"/>
    <x v="1"/>
    <n v="0.44"/>
    <d v="2025-07-24T00:00:00"/>
    <s v="9.00-21.00"/>
    <d v="1900-01-11T00:00:00"/>
    <n v="13.72"/>
    <n v="91"/>
    <s v="ChargePoint"/>
    <n v="150"/>
    <s v="CCS"/>
    <n v="2012"/>
    <s v="No"/>
    <n v="3.1"/>
    <n v="2"/>
    <s v="Quarterly"/>
  </r>
  <r>
    <s v="EVS04834"/>
    <n v="41.844289000000003"/>
    <n v="-87.667623000000006"/>
    <s v="8251 Chicago Ave"/>
    <x v="7"/>
    <x v="5"/>
    <x v="0"/>
    <x v="1"/>
    <n v="0.28000000000000003"/>
    <d v="2025-07-24T00:00:00"/>
    <s v="9.00-21.00"/>
    <d v="1900-01-11T00:00:00"/>
    <n v="12.89"/>
    <n v="17"/>
    <s v="Greenlots"/>
    <n v="150"/>
    <s v="CHAdeMO"/>
    <n v="2011"/>
    <s v="Yes"/>
    <n v="3.8"/>
    <n v="1"/>
    <s v="Annually"/>
  </r>
  <r>
    <s v="EVS04835"/>
    <n v="37.526240000000001"/>
    <n v="127.079509"/>
    <s v="597 Seoul Ave"/>
    <x v="6"/>
    <x v="6"/>
    <x v="3"/>
    <x v="1"/>
    <n v="0.49"/>
    <s v="9:00-18:00"/>
    <s v="9:00-18:00"/>
    <d v="1899-12-30T08:52:48"/>
    <n v="5.79"/>
    <n v="66"/>
    <s v="Tesla"/>
    <n v="150"/>
    <s v="Type 2, CHAdeMO"/>
    <n v="2015"/>
    <s v="Yes"/>
    <n v="4.8"/>
    <n v="1"/>
    <s v="Annually"/>
  </r>
  <r>
    <s v="EVS04844"/>
    <n v="37.605314"/>
    <n v="127.037336"/>
    <s v="9262 Seoul Ave"/>
    <x v="6"/>
    <x v="6"/>
    <x v="3"/>
    <x v="1"/>
    <n v="0.49"/>
    <d v="2025-07-24T00:00:00"/>
    <s v="9.00-21.00"/>
    <d v="1900-01-11T00:00:00"/>
    <n v="6.33"/>
    <n v="85"/>
    <s v="Tesla"/>
    <n v="350"/>
    <s v="CHAdeMO"/>
    <n v="2014"/>
    <s v="Yes"/>
    <n v="3.9"/>
    <n v="8"/>
    <s v="Monthly"/>
  </r>
  <r>
    <s v="EVS04846"/>
    <n v="39.898026000000002"/>
    <n v="116.20798499999999"/>
    <s v="1154 Beijing Ave"/>
    <x v="10"/>
    <x v="9"/>
    <x v="3"/>
    <x v="1"/>
    <n v="0.31"/>
    <d v="2025-07-24T00:00:00"/>
    <s v="9.00-21.00"/>
    <d v="1900-01-11T00:00:00"/>
    <n v="6.23"/>
    <n v="50"/>
    <s v="ChargePoint"/>
    <n v="22"/>
    <s v="CHAdeMO"/>
    <n v="2019"/>
    <s v="No"/>
    <n v="4.8"/>
    <n v="1"/>
    <s v="Annually"/>
  </r>
  <r>
    <s v="EVS04847"/>
    <n v="34.145173"/>
    <n v="-118.252082"/>
    <s v="3691 Los Angeles Ave"/>
    <x v="16"/>
    <x v="5"/>
    <x v="0"/>
    <x v="1"/>
    <n v="0.39"/>
    <s v="6:00-22:00"/>
    <s v="6:00-22:00"/>
    <d v="1899-12-30T16:04:48"/>
    <n v="7.86"/>
    <n v="45"/>
    <s v="Greenlots"/>
    <n v="50"/>
    <s v="CCS"/>
    <n v="2014"/>
    <s v="Yes"/>
    <n v="3.5"/>
    <n v="2"/>
    <s v="Annually"/>
  </r>
  <r>
    <s v="EVS04852"/>
    <n v="41.800947000000001"/>
    <n v="-87.764887999999999"/>
    <s v="4382 Chicago Ave"/>
    <x v="7"/>
    <x v="5"/>
    <x v="0"/>
    <x v="1"/>
    <n v="0.31"/>
    <s v="6:00-22:00"/>
    <s v="6:00-22:00"/>
    <d v="1899-12-30T16:04:48"/>
    <n v="11.42"/>
    <n v="21"/>
    <s v="Tesla"/>
    <n v="350"/>
    <s v="CCS"/>
    <n v="2011"/>
    <s v="Yes"/>
    <n v="3.5"/>
    <n v="9"/>
    <s v="Monthly"/>
  </r>
  <r>
    <s v="EVS04853"/>
    <n v="55.866585999999998"/>
    <n v="37.577137999999998"/>
    <s v="2284 Moscow Ave"/>
    <x v="1"/>
    <x v="1"/>
    <x v="1"/>
    <x v="1"/>
    <n v="0.47"/>
    <d v="2025-07-24T00:00:00"/>
    <s v="9.00-21.00"/>
    <d v="1900-01-11T00:00:00"/>
    <n v="16.88"/>
    <n v="55"/>
    <s v="EVgo"/>
    <n v="22"/>
    <s v="CCS, Type 2"/>
    <n v="2010"/>
    <s v="No"/>
    <n v="4.2"/>
    <n v="3"/>
    <s v="Annually"/>
  </r>
  <r>
    <s v="EVS04854"/>
    <n v="37.889149000000003"/>
    <n v="-122.394192"/>
    <s v="4407 San Francisco Ave"/>
    <x v="5"/>
    <x v="5"/>
    <x v="0"/>
    <x v="1"/>
    <n v="0.27"/>
    <s v="9:00-18:00"/>
    <s v="9:00-18:00"/>
    <d v="1899-12-30T08:52:48"/>
    <n v="14.97"/>
    <n v="26"/>
    <s v="Ionity"/>
    <n v="150"/>
    <s v="CHAdeMO"/>
    <n v="2016"/>
    <s v="Yes"/>
    <n v="4.3"/>
    <n v="3"/>
    <s v="Quarterly"/>
  </r>
  <r>
    <s v="EVS04856"/>
    <n v="52.515639"/>
    <n v="13.405961"/>
    <s v="1096 Berlin Ave"/>
    <x v="3"/>
    <x v="3"/>
    <x v="1"/>
    <x v="1"/>
    <n v="0.38"/>
    <s v="9:00-18:00"/>
    <s v="9:00-18:00"/>
    <d v="1899-12-30T08:52:48"/>
    <n v="18.25"/>
    <n v="77"/>
    <s v="Tesla"/>
    <n v="150"/>
    <s v="CHAdeMO"/>
    <n v="2012"/>
    <s v="Yes"/>
    <n v="4.3"/>
    <n v="1"/>
    <s v="Monthly"/>
  </r>
  <r>
    <s v="EVS04861"/>
    <n v="55.507705999999999"/>
    <n v="3.8782939999999999"/>
    <s v="5722 Random Rd"/>
    <x v="11"/>
    <x v="10"/>
    <x v="6"/>
    <x v="1"/>
    <n v="0.22"/>
    <d v="2025-07-24T00:00:00"/>
    <s v="9.00-21.00"/>
    <d v="1900-01-11T00:00:00"/>
    <n v="5.89"/>
    <n v="54"/>
    <s v="EVgo"/>
    <n v="50"/>
    <s v="Type 2"/>
    <n v="2010"/>
    <s v="Yes"/>
    <n v="4.9000000000000004"/>
    <n v="10"/>
    <s v="Annually"/>
  </r>
  <r>
    <s v="EVS04863"/>
    <n v="37.598477000000003"/>
    <n v="127.091122"/>
    <s v="8532 Seoul Ave"/>
    <x v="6"/>
    <x v="6"/>
    <x v="3"/>
    <x v="1"/>
    <n v="0.39"/>
    <d v="2025-07-24T00:00:00"/>
    <s v="9.00-21.00"/>
    <d v="1900-01-11T00:00:00"/>
    <n v="18.8"/>
    <n v="86"/>
    <s v="ChargePoint"/>
    <n v="350"/>
    <s v="Tesla, CCS"/>
    <n v="2013"/>
    <s v="Yes"/>
    <n v="3.4"/>
    <n v="9"/>
    <s v="Quarterly"/>
  </r>
  <r>
    <s v="EVS04865"/>
    <n v="37.864037000000003"/>
    <n v="-122.337289"/>
    <s v="2738 San Francisco Ave"/>
    <x v="5"/>
    <x v="5"/>
    <x v="0"/>
    <x v="1"/>
    <n v="0.26"/>
    <d v="2025-07-24T00:00:00"/>
    <s v="9.00-21.00"/>
    <d v="1900-01-11T00:00:00"/>
    <n v="18.95"/>
    <n v="66"/>
    <s v="Tesla"/>
    <n v="22"/>
    <s v="Type 2"/>
    <n v="2018"/>
    <s v="Yes"/>
    <n v="4.5999999999999996"/>
    <n v="6"/>
    <s v="Quarterly"/>
  </r>
  <r>
    <s v="EVS04866"/>
    <n v="-33.886687000000002"/>
    <n v="151.25594899999999"/>
    <s v="9175 Sydney Ave"/>
    <x v="9"/>
    <x v="8"/>
    <x v="5"/>
    <x v="1"/>
    <n v="0.21"/>
    <s v="6:00-22:00"/>
    <s v="6:00-22:00"/>
    <d v="1899-12-30T16:04:48"/>
    <n v="14.91"/>
    <n v="69"/>
    <s v="Ionity"/>
    <n v="350"/>
    <s v="Type 2, CCS"/>
    <n v="2023"/>
    <s v="No"/>
    <n v="4.8"/>
    <n v="10"/>
    <s v="Monthly"/>
  </r>
  <r>
    <s v="EVS04867"/>
    <n v="25.380396999999999"/>
    <n v="55.288477999999998"/>
    <s v="4256 Dubai Ave"/>
    <x v="12"/>
    <x v="11"/>
    <x v="3"/>
    <x v="1"/>
    <n v="0.28000000000000003"/>
    <s v="9:00-18:00"/>
    <s v="9:00-18:00"/>
    <d v="1899-12-30T08:52:48"/>
    <n v="6.96"/>
    <n v="54"/>
    <s v="Tesla"/>
    <n v="50"/>
    <s v="CCS"/>
    <n v="2020"/>
    <s v="No"/>
    <n v="4.5999999999999996"/>
    <n v="2"/>
    <s v="Monthly"/>
  </r>
  <r>
    <s v="EVS04870"/>
    <n v="-23.688355999999999"/>
    <n v="-46.557554000000003"/>
    <s v="8249 SÃ£o Paulo Ave"/>
    <x v="8"/>
    <x v="7"/>
    <x v="4"/>
    <x v="1"/>
    <n v="0.28000000000000003"/>
    <d v="2025-07-24T00:00:00"/>
    <s v="9.00-21.00"/>
    <d v="1900-01-11T00:00:00"/>
    <n v="6.72"/>
    <n v="25"/>
    <s v="Tesla"/>
    <n v="150"/>
    <s v="Type 2, CCS"/>
    <n v="2013"/>
    <s v="Yes"/>
    <n v="4.5"/>
    <n v="3"/>
    <s v="Monthly"/>
  </r>
  <r>
    <s v="EVS04872"/>
    <n v="-33.768935999999997"/>
    <n v="18.557456999999999"/>
    <s v="1000 Cape Town Ave"/>
    <x v="14"/>
    <x v="13"/>
    <x v="7"/>
    <x v="1"/>
    <n v="0.26"/>
    <d v="2025-07-24T00:00:00"/>
    <s v="9.00-21.00"/>
    <d v="1900-01-11T00:00:00"/>
    <n v="15.21"/>
    <n v="20"/>
    <s v="Greenlots"/>
    <n v="50"/>
    <s v="CHAdeMO"/>
    <n v="2012"/>
    <s v="Yes"/>
    <n v="3.4"/>
    <n v="2"/>
    <s v="Monthly"/>
  </r>
  <r>
    <s v="EVS04875"/>
    <n v="18.95147"/>
    <n v="72.998026999999993"/>
    <s v="9191 Mumbai Ave"/>
    <x v="13"/>
    <x v="12"/>
    <x v="3"/>
    <x v="1"/>
    <n v="0.47"/>
    <s v="6:00-22:00"/>
    <s v="6:00-22:00"/>
    <d v="1899-12-30T16:04:48"/>
    <n v="17.62"/>
    <n v="63"/>
    <s v="Ionity"/>
    <n v="350"/>
    <s v="Type 2, CHAdeMO"/>
    <n v="2020"/>
    <s v="Yes"/>
    <n v="3.9"/>
    <n v="4"/>
    <s v="Quarterly"/>
  </r>
  <r>
    <s v="EVS04880"/>
    <n v="13.798025000000001"/>
    <n v="100.45004900000001"/>
    <s v="9892 Bangkok Ave"/>
    <x v="4"/>
    <x v="4"/>
    <x v="3"/>
    <x v="1"/>
    <n v="0.14000000000000001"/>
    <s v="9:00-18:00"/>
    <s v="9:00-18:00"/>
    <d v="1899-12-30T08:52:48"/>
    <n v="4.67"/>
    <n v="15"/>
    <s v="Greenlots"/>
    <n v="350"/>
    <s v="CCS"/>
    <n v="2011"/>
    <s v="Yes"/>
    <n v="3.8"/>
    <n v="6"/>
    <s v="Quarterly"/>
  </r>
  <r>
    <s v="EVS04883"/>
    <n v="18.900019"/>
    <n v="72.969403"/>
    <s v="9068 Mumbai Ave"/>
    <x v="13"/>
    <x v="12"/>
    <x v="3"/>
    <x v="1"/>
    <n v="0.31"/>
    <d v="2025-07-24T00:00:00"/>
    <s v="9.00-21.00"/>
    <d v="1900-01-11T00:00:00"/>
    <n v="19.98"/>
    <n v="84"/>
    <s v="Greenlots"/>
    <n v="350"/>
    <s v="CHAdeMO, Tesla"/>
    <n v="2023"/>
    <s v="No"/>
    <n v="4.8"/>
    <n v="5"/>
    <s v="Annually"/>
  </r>
  <r>
    <s v="EVS04884"/>
    <n v="13.745555"/>
    <n v="100.44981199999999"/>
    <s v="8749 Bangkok Ave"/>
    <x v="4"/>
    <x v="4"/>
    <x v="3"/>
    <x v="1"/>
    <n v="0.14000000000000001"/>
    <d v="2025-07-24T00:00:00"/>
    <s v="9.00-21.00"/>
    <d v="1900-01-11T00:00:00"/>
    <n v="13.63"/>
    <n v="40"/>
    <s v="Ionity"/>
    <n v="350"/>
    <s v="CHAdeMO, Type 2"/>
    <n v="2014"/>
    <s v="Yes"/>
    <n v="3"/>
    <n v="5"/>
    <s v="Monthly"/>
  </r>
  <r>
    <s v="EVS04889"/>
    <n v="37.711770999999999"/>
    <n v="-122.456975"/>
    <s v="4181 San Francisco Ave"/>
    <x v="5"/>
    <x v="5"/>
    <x v="0"/>
    <x v="1"/>
    <n v="0.14000000000000001"/>
    <d v="2025-07-24T00:00:00"/>
    <s v="9.00-21.00"/>
    <d v="1900-01-11T00:00:00"/>
    <n v="19.489999999999998"/>
    <n v="43"/>
    <s v="ChargePoint"/>
    <n v="50"/>
    <s v="Type 2, CCS"/>
    <n v="2021"/>
    <s v="Yes"/>
    <n v="3.2"/>
    <n v="7"/>
    <s v="Quarterly"/>
  </r>
  <r>
    <s v="EVS04891"/>
    <n v="-60.758144000000001"/>
    <n v="-82.184389999999993"/>
    <s v="677 Random Rd"/>
    <x v="11"/>
    <x v="10"/>
    <x v="6"/>
    <x v="1"/>
    <n v="0.38"/>
    <d v="2025-07-24T00:00:00"/>
    <s v="9.00-21.00"/>
    <d v="1900-01-11T00:00:00"/>
    <n v="16.39"/>
    <n v="37"/>
    <s v="Tesla"/>
    <n v="350"/>
    <s v="Type 2"/>
    <n v="2022"/>
    <s v="Yes"/>
    <n v="4.5999999999999996"/>
    <n v="6"/>
    <s v="Quarterly"/>
  </r>
  <r>
    <s v="EVS04893"/>
    <n v="37.701000000000001"/>
    <n v="-122.49272999999999"/>
    <s v="8536 San Francisco Ave"/>
    <x v="5"/>
    <x v="5"/>
    <x v="0"/>
    <x v="1"/>
    <n v="0.42"/>
    <s v="6:00-22:00"/>
    <s v="6:00-22:00"/>
    <d v="1899-12-30T16:04:48"/>
    <n v="2.75"/>
    <n v="53"/>
    <s v="Greenlots"/>
    <n v="50"/>
    <s v="CHAdeMO, Type 2"/>
    <n v="2018"/>
    <s v="No"/>
    <n v="4.0999999999999996"/>
    <n v="5"/>
    <s v="Monthly"/>
  </r>
  <r>
    <s v="EVS04897"/>
    <n v="25.263558"/>
    <n v="55.371715999999999"/>
    <s v="4665 Dubai Ave"/>
    <x v="12"/>
    <x v="11"/>
    <x v="3"/>
    <x v="1"/>
    <n v="0.43"/>
    <s v="9:00-18:00"/>
    <s v="9:00-18:00"/>
    <d v="1899-12-30T08:52:48"/>
    <n v="7.6"/>
    <n v="74"/>
    <s v="Ionity"/>
    <n v="50"/>
    <s v="Tesla, Type 2"/>
    <n v="2012"/>
    <s v="No"/>
    <n v="4.7"/>
    <n v="10"/>
    <s v="Annually"/>
  </r>
  <r>
    <s v="EVS04898"/>
    <n v="19.459378999999998"/>
    <n v="-99.043109999999999"/>
    <s v="2983 Mexico City Ave"/>
    <x v="17"/>
    <x v="14"/>
    <x v="0"/>
    <x v="1"/>
    <n v="0.43"/>
    <s v="6:00-22:00"/>
    <s v="6:00-22:00"/>
    <d v="1899-12-30T16:04:48"/>
    <n v="19.64"/>
    <n v="63"/>
    <s v="EVgo"/>
    <n v="350"/>
    <s v="Type 2"/>
    <n v="2014"/>
    <s v="No"/>
    <n v="4.4000000000000004"/>
    <n v="5"/>
    <s v="Annually"/>
  </r>
  <r>
    <s v="EVS04905"/>
    <n v="25.236991"/>
    <n v="55.376818"/>
    <s v="4577 Dubai Ave"/>
    <x v="12"/>
    <x v="11"/>
    <x v="3"/>
    <x v="1"/>
    <n v="0.2"/>
    <d v="2025-07-24T00:00:00"/>
    <s v="9.00-21.00"/>
    <d v="1900-01-11T00:00:00"/>
    <n v="2.75"/>
    <n v="18"/>
    <s v="Greenlots"/>
    <n v="350"/>
    <s v="CCS, Type 2"/>
    <n v="2021"/>
    <s v="Yes"/>
    <n v="3.5"/>
    <n v="6"/>
    <s v="Annually"/>
  </r>
  <r>
    <s v="EVS04907"/>
    <n v="43.727122999999999"/>
    <n v="-79.443262000000004"/>
    <s v="6132 Toronto Ave"/>
    <x v="0"/>
    <x v="0"/>
    <x v="0"/>
    <x v="1"/>
    <n v="0.2"/>
    <s v="9:00-18:00"/>
    <s v="9:00-18:00"/>
    <d v="1899-12-30T08:52:48"/>
    <n v="17.79"/>
    <n v="91"/>
    <s v="EVgo"/>
    <n v="350"/>
    <s v="CCS, Type 2"/>
    <n v="2011"/>
    <s v="No"/>
    <n v="4.2"/>
    <n v="8"/>
    <s v="Quarterly"/>
  </r>
  <r>
    <s v="EVS04910"/>
    <n v="34.191713999999997"/>
    <n v="-118.293582"/>
    <s v="5684 Los Angeles Ave"/>
    <x v="16"/>
    <x v="5"/>
    <x v="0"/>
    <x v="1"/>
    <n v="0.14000000000000001"/>
    <s v="6:00-22:00"/>
    <s v="6:00-22:00"/>
    <d v="1899-12-30T16:04:48"/>
    <n v="7.4"/>
    <n v="77"/>
    <s v="Tesla"/>
    <n v="22"/>
    <s v="CHAdeMO"/>
    <n v="2022"/>
    <s v="No"/>
    <n v="4.0999999999999996"/>
    <n v="3"/>
    <s v="Annually"/>
  </r>
  <r>
    <s v="EVS04911"/>
    <n v="5.0570370000000002"/>
    <n v="122.23113499999999"/>
    <s v="3156 Random Rd"/>
    <x v="11"/>
    <x v="10"/>
    <x v="6"/>
    <x v="1"/>
    <n v="0.38"/>
    <s v="9:00-18:00"/>
    <s v="9:00-18:00"/>
    <d v="1899-12-30T08:52:48"/>
    <n v="11.7"/>
    <n v="45"/>
    <s v="ChargePoint"/>
    <n v="150"/>
    <s v="CCS, Type 2"/>
    <n v="2014"/>
    <s v="Yes"/>
    <n v="4.4000000000000004"/>
    <n v="4"/>
    <s v="Monthly"/>
  </r>
  <r>
    <s v="EVS04913"/>
    <n v="34.008108"/>
    <n v="-118.365357"/>
    <s v="9685 Los Angeles Ave"/>
    <x v="16"/>
    <x v="5"/>
    <x v="0"/>
    <x v="1"/>
    <n v="0.26"/>
    <s v="9:00-18:00"/>
    <s v="9:00-18:00"/>
    <d v="1899-12-30T08:52:48"/>
    <n v="14.87"/>
    <n v="11"/>
    <s v="Ionity"/>
    <n v="50"/>
    <s v="CCS"/>
    <n v="2011"/>
    <s v="No"/>
    <n v="4.0999999999999996"/>
    <n v="9"/>
    <s v="Monthly"/>
  </r>
  <r>
    <s v="EVS04914"/>
    <n v="19.476219"/>
    <n v="-99.024794"/>
    <s v="1018 Mexico City Ave"/>
    <x v="17"/>
    <x v="14"/>
    <x v="0"/>
    <x v="1"/>
    <n v="0.22"/>
    <d v="2025-07-24T00:00:00"/>
    <s v="9.00-21.00"/>
    <d v="1900-01-11T00:00:00"/>
    <n v="5.9"/>
    <n v="56"/>
    <s v="Greenlots"/>
    <n v="50"/>
    <s v="CHAdeMO, Tesla"/>
    <n v="2014"/>
    <s v="No"/>
    <n v="4.2"/>
    <n v="1"/>
    <s v="Annually"/>
  </r>
  <r>
    <s v="EVS04919"/>
    <n v="43.720317999999999"/>
    <n v="-79.437228000000005"/>
    <s v="4456 Toronto Ave"/>
    <x v="0"/>
    <x v="0"/>
    <x v="0"/>
    <x v="1"/>
    <n v="0.48"/>
    <d v="2025-07-24T00:00:00"/>
    <s v="9.00-21.00"/>
    <d v="1900-01-11T00:00:00"/>
    <n v="19.2"/>
    <n v="37"/>
    <s v="EVgo"/>
    <n v="150"/>
    <s v="Type 2"/>
    <n v="2020"/>
    <s v="No"/>
    <n v="3.2"/>
    <n v="1"/>
    <s v="Monthly"/>
  </r>
  <r>
    <s v="EVS04923"/>
    <n v="39.957898999999998"/>
    <n v="116.41536600000001"/>
    <s v="8684 Beijing Ave"/>
    <x v="10"/>
    <x v="9"/>
    <x v="3"/>
    <x v="1"/>
    <n v="0.14000000000000001"/>
    <d v="2025-07-24T00:00:00"/>
    <s v="9.00-21.00"/>
    <d v="1900-01-11T00:00:00"/>
    <n v="1.28"/>
    <n v="91"/>
    <s v="Tesla"/>
    <n v="150"/>
    <s v="CCS"/>
    <n v="2015"/>
    <s v="Yes"/>
    <n v="3.7"/>
    <n v="3"/>
    <s v="Monthly"/>
  </r>
  <r>
    <s v="EVS04926"/>
    <n v="52.430433000000001"/>
    <n v="13.327840999999999"/>
    <s v="3862 Berlin Ave"/>
    <x v="3"/>
    <x v="3"/>
    <x v="1"/>
    <x v="1"/>
    <n v="0.37"/>
    <s v="6:00-22:00"/>
    <s v="6:00-22:00"/>
    <d v="1899-12-30T16:04:48"/>
    <n v="8.2200000000000006"/>
    <n v="95"/>
    <s v="Ionity"/>
    <n v="22"/>
    <s v="CHAdeMO, CCS"/>
    <n v="2011"/>
    <s v="No"/>
    <n v="4.0999999999999996"/>
    <n v="10"/>
    <s v="Monthly"/>
  </r>
  <r>
    <s v="EVS04927"/>
    <n v="55.772568"/>
    <n v="37.603678000000002"/>
    <s v="4257 Moscow Ave"/>
    <x v="1"/>
    <x v="1"/>
    <x v="1"/>
    <x v="1"/>
    <n v="0.46"/>
    <s v="6:00-22:00"/>
    <s v="6:00-22:00"/>
    <d v="1899-12-30T16:04:48"/>
    <n v="13.01"/>
    <n v="97"/>
    <s v="ChargePoint"/>
    <n v="22"/>
    <s v="Tesla, CHAdeMO"/>
    <n v="2023"/>
    <s v="Yes"/>
    <n v="4.5"/>
    <n v="5"/>
    <s v="Annually"/>
  </r>
  <r>
    <s v="EVS04936"/>
    <n v="41.915882000000003"/>
    <n v="-87.621272000000005"/>
    <s v="4300 Chicago Ave"/>
    <x v="7"/>
    <x v="5"/>
    <x v="0"/>
    <x v="1"/>
    <n v="0.19"/>
    <s v="6:00-22:00"/>
    <s v="6:00-22:00"/>
    <d v="1899-12-30T16:04:48"/>
    <n v="13.31"/>
    <n v="71"/>
    <s v="Tesla"/>
    <n v="50"/>
    <s v="CHAdeMO"/>
    <n v="2014"/>
    <s v="Yes"/>
    <n v="4.0999999999999996"/>
    <n v="5"/>
    <s v="Monthly"/>
  </r>
  <r>
    <s v="EVS04938"/>
    <n v="39.912798000000002"/>
    <n v="116.38497099999999"/>
    <s v="9491 Beijing Ave"/>
    <x v="10"/>
    <x v="9"/>
    <x v="3"/>
    <x v="1"/>
    <n v="0.47"/>
    <s v="6:00-22:00"/>
    <s v="6:00-22:00"/>
    <d v="1899-12-30T16:04:48"/>
    <n v="3.03"/>
    <n v="38"/>
    <s v="ChargePoint"/>
    <n v="350"/>
    <s v="CHAdeMO"/>
    <n v="2018"/>
    <s v="No"/>
    <n v="3.6"/>
    <n v="1"/>
    <s v="Quarterly"/>
  </r>
  <r>
    <s v="EVS04941"/>
    <n v="-57.659343999999997"/>
    <n v="-164.766502"/>
    <s v="715 Random Rd"/>
    <x v="11"/>
    <x v="10"/>
    <x v="6"/>
    <x v="1"/>
    <n v="0.35"/>
    <d v="2025-07-24T00:00:00"/>
    <s v="9.00-21.00"/>
    <d v="1900-01-11T00:00:00"/>
    <n v="0.87"/>
    <n v="60"/>
    <s v="Ionity"/>
    <n v="350"/>
    <s v="Tesla, Type 2"/>
    <n v="2023"/>
    <s v="Yes"/>
    <n v="4.2"/>
    <n v="3"/>
    <s v="Quarterly"/>
  </r>
  <r>
    <s v="EVS04944"/>
    <n v="-33.882717"/>
    <n v="18.569441000000001"/>
    <s v="2670 Cape Town Ave"/>
    <x v="14"/>
    <x v="13"/>
    <x v="7"/>
    <x v="1"/>
    <n v="0.33"/>
    <d v="2025-07-24T00:00:00"/>
    <s v="9.00-21.00"/>
    <d v="1900-01-11T00:00:00"/>
    <n v="2.29"/>
    <n v="23"/>
    <s v="ChargePoint"/>
    <n v="50"/>
    <s v="CCS"/>
    <n v="2013"/>
    <s v="Yes"/>
    <n v="3.8"/>
    <n v="1"/>
    <s v="Quarterly"/>
  </r>
  <r>
    <s v="EVS04951"/>
    <n v="12.78101"/>
    <n v="66.15634"/>
    <s v="6256 Random Rd"/>
    <x v="11"/>
    <x v="10"/>
    <x v="6"/>
    <x v="1"/>
    <n v="0.46"/>
    <s v="6:00-22:00"/>
    <s v="6:00-22:00"/>
    <d v="1899-12-30T16:04:48"/>
    <n v="18.78"/>
    <n v="24"/>
    <s v="EVgo"/>
    <n v="22"/>
    <s v="CHAdeMO"/>
    <n v="2011"/>
    <s v="No"/>
    <n v="3.8"/>
    <n v="4"/>
    <s v="Annually"/>
  </r>
  <r>
    <s v="EVS04953"/>
    <n v="19.410943"/>
    <n v="-99.156581000000003"/>
    <s v="4689 Mexico City Ave"/>
    <x v="17"/>
    <x v="14"/>
    <x v="0"/>
    <x v="1"/>
    <n v="0.13"/>
    <s v="9:00-18:00"/>
    <s v="9:00-18:00"/>
    <d v="1899-12-30T08:52:48"/>
    <n v="17.600000000000001"/>
    <n v="74"/>
    <s v="ChargePoint"/>
    <n v="150"/>
    <s v="CHAdeMO, CCS"/>
    <n v="2021"/>
    <s v="No"/>
    <n v="3.6"/>
    <n v="10"/>
    <s v="Monthly"/>
  </r>
  <r>
    <s v="EVS04955"/>
    <n v="13.776147999999999"/>
    <n v="100.563852"/>
    <s v="5460 Bangkok Ave"/>
    <x v="4"/>
    <x v="4"/>
    <x v="3"/>
    <x v="1"/>
    <n v="0.28000000000000003"/>
    <d v="2025-07-24T00:00:00"/>
    <s v="9.00-21.00"/>
    <d v="1900-01-11T00:00:00"/>
    <n v="2.5099999999999998"/>
    <n v="16"/>
    <s v="Tesla"/>
    <n v="22"/>
    <s v="CCS, Tesla"/>
    <n v="2020"/>
    <s v="No"/>
    <n v="4.5999999999999996"/>
    <n v="9"/>
    <s v="Monthly"/>
  </r>
  <r>
    <s v="EVS04959"/>
    <n v="34.058562999999999"/>
    <n v="-118.32153099999999"/>
    <s v="5489 Los Angeles Ave"/>
    <x v="16"/>
    <x v="5"/>
    <x v="0"/>
    <x v="1"/>
    <n v="0.25"/>
    <d v="2025-07-24T00:00:00"/>
    <s v="9.00-21.00"/>
    <d v="1900-01-11T00:00:00"/>
    <n v="16.71"/>
    <n v="20"/>
    <s v="ChargePoint"/>
    <n v="50"/>
    <s v="Type 2"/>
    <n v="2023"/>
    <s v="No"/>
    <n v="3.8"/>
    <n v="6"/>
    <s v="Annually"/>
  </r>
  <r>
    <s v="EVS04960"/>
    <n v="-33.812503"/>
    <n v="151.260887"/>
    <s v="2074 Sydney Ave"/>
    <x v="9"/>
    <x v="8"/>
    <x v="5"/>
    <x v="1"/>
    <n v="0.36"/>
    <s v="6:00-22:00"/>
    <s v="6:00-22:00"/>
    <d v="1899-12-30T16:04:48"/>
    <n v="10.119999999999999"/>
    <n v="62"/>
    <s v="Ionity"/>
    <n v="350"/>
    <s v="Type 2, CCS"/>
    <n v="2014"/>
    <s v="Yes"/>
    <n v="3.5"/>
    <n v="6"/>
    <s v="Quarterly"/>
  </r>
  <r>
    <s v="EVS04961"/>
    <n v="86.937008000000006"/>
    <n v="109.054632"/>
    <s v="8506 Random Rd"/>
    <x v="19"/>
    <x v="2"/>
    <x v="2"/>
    <x v="1"/>
    <n v="0.28000000000000003"/>
    <s v="9:00-18:00"/>
    <s v="9:00-18:00"/>
    <d v="1899-12-30T08:52:48"/>
    <n v="10.07"/>
    <n v="99"/>
    <s v="Greenlots"/>
    <n v="22"/>
    <s v="Type 2, Tesla"/>
    <n v="2012"/>
    <s v="Yes"/>
    <n v="4.0999999999999996"/>
    <n v="5"/>
    <s v="Quarterly"/>
  </r>
  <r>
    <s v="EVS04965"/>
    <n v="-33.722859999999997"/>
    <n v="18.487646999999999"/>
    <s v="4605 Cape Town Ave"/>
    <x v="14"/>
    <x v="13"/>
    <x v="7"/>
    <x v="1"/>
    <n v="0.28999999999999998"/>
    <s v="6:00-22:00"/>
    <s v="6:00-22:00"/>
    <d v="1899-12-30T16:04:48"/>
    <n v="6.83"/>
    <n v="91"/>
    <s v="Greenlots"/>
    <n v="150"/>
    <s v="CCS, CHAdeMO"/>
    <n v="2011"/>
    <s v="Yes"/>
    <n v="3.4"/>
    <n v="8"/>
    <s v="Monthly"/>
  </r>
  <r>
    <s v="EVS04966"/>
    <n v="19.470499"/>
    <n v="-99.035405999999995"/>
    <s v="7873 Mexico City Ave"/>
    <x v="17"/>
    <x v="14"/>
    <x v="0"/>
    <x v="1"/>
    <n v="0.35"/>
    <d v="2025-07-24T00:00:00"/>
    <s v="9.00-21.00"/>
    <d v="1900-01-11T00:00:00"/>
    <n v="12.22"/>
    <n v="38"/>
    <s v="EVgo"/>
    <n v="50"/>
    <s v="Tesla"/>
    <n v="2014"/>
    <s v="Yes"/>
    <n v="3.5"/>
    <n v="3"/>
    <s v="Quarterly"/>
  </r>
  <r>
    <s v="EVS04967"/>
    <n v="19.020302000000001"/>
    <n v="72.811960999999997"/>
    <s v="3323 Mumbai Ave"/>
    <x v="13"/>
    <x v="12"/>
    <x v="3"/>
    <x v="1"/>
    <n v="0.11"/>
    <s v="6:00-22:00"/>
    <s v="6:00-22:00"/>
    <d v="1899-12-30T16:04:48"/>
    <n v="4.5199999999999996"/>
    <n v="71"/>
    <s v="ChargePoint"/>
    <n v="150"/>
    <s v="CHAdeMO, Tesla"/>
    <n v="2019"/>
    <s v="Yes"/>
    <n v="4.3"/>
    <n v="3"/>
    <s v="Quarterly"/>
  </r>
  <r>
    <s v="EVS04971"/>
    <n v="16.328035"/>
    <n v="69.512457999999995"/>
    <s v="5876 Random Rd"/>
    <x v="11"/>
    <x v="10"/>
    <x v="6"/>
    <x v="1"/>
    <n v="0.46"/>
    <d v="2025-07-24T00:00:00"/>
    <s v="9.00-21.00"/>
    <d v="1900-01-11T00:00:00"/>
    <n v="4.59"/>
    <n v="66"/>
    <s v="Ionity"/>
    <n v="50"/>
    <s v="CCS"/>
    <n v="2018"/>
    <s v="No"/>
    <n v="4.5999999999999996"/>
    <n v="2"/>
    <s v="Quarterly"/>
  </r>
  <r>
    <s v="EVS04980"/>
    <n v="34.060971000000002"/>
    <n v="-118.25947499999999"/>
    <s v="5810 Los Angeles Ave"/>
    <x v="16"/>
    <x v="5"/>
    <x v="0"/>
    <x v="1"/>
    <n v="0.16"/>
    <s v="6:00-22:00"/>
    <s v="6:00-22:00"/>
    <d v="1899-12-30T16:04:48"/>
    <n v="6.98"/>
    <n v="100"/>
    <s v="Ionity"/>
    <n v="50"/>
    <s v="Type 2"/>
    <n v="2015"/>
    <s v="No"/>
    <n v="4.4000000000000004"/>
    <n v="10"/>
    <s v="Monthly"/>
  </r>
  <r>
    <s v="EVS04983"/>
    <n v="-33.812972000000002"/>
    <n v="18.575851"/>
    <s v="4234 Cape Town Ave"/>
    <x v="14"/>
    <x v="13"/>
    <x v="7"/>
    <x v="1"/>
    <n v="0.45"/>
    <s v="6:00-22:00"/>
    <s v="6:00-22:00"/>
    <d v="1899-12-30T16:04:48"/>
    <n v="14.3"/>
    <n v="12"/>
    <s v="ChargePoint"/>
    <n v="350"/>
    <s v="CCS, Type 2"/>
    <n v="2013"/>
    <s v="No"/>
    <n v="3.1"/>
    <n v="6"/>
    <s v="Annually"/>
  </r>
  <r>
    <s v="EVS04986"/>
    <n v="18.956797999999999"/>
    <n v="72.929714000000004"/>
    <s v="2412 Mumbai Ave"/>
    <x v="13"/>
    <x v="12"/>
    <x v="3"/>
    <x v="1"/>
    <n v="0.12"/>
    <d v="2025-07-24T00:00:00"/>
    <s v="9.00-21.00"/>
    <d v="1900-01-11T00:00:00"/>
    <n v="14.47"/>
    <n v="68"/>
    <s v="Ionity"/>
    <n v="350"/>
    <s v="Tesla, CCS"/>
    <n v="2015"/>
    <s v="No"/>
    <n v="4.0999999999999996"/>
    <n v="3"/>
    <s v="Annually"/>
  </r>
  <r>
    <s v="EVS04988"/>
    <n v="-33.894475999999997"/>
    <n v="18.434736000000001"/>
    <s v="380 Cape Town Ave"/>
    <x v="14"/>
    <x v="13"/>
    <x v="7"/>
    <x v="1"/>
    <n v="0.18"/>
    <s v="9:00-18:00"/>
    <s v="9:00-18:00"/>
    <d v="1899-12-30T08:52:48"/>
    <n v="8.6300000000000008"/>
    <n v="19"/>
    <s v="Ionity"/>
    <n v="150"/>
    <s v="CCS, Tesla"/>
    <n v="2020"/>
    <s v="Yes"/>
    <n v="4.4000000000000004"/>
    <n v="2"/>
    <s v="Annually"/>
  </r>
  <r>
    <s v="EVS04990"/>
    <n v="19.099418"/>
    <n v="72.888266000000002"/>
    <s v="2065 Mumbai Ave"/>
    <x v="13"/>
    <x v="12"/>
    <x v="3"/>
    <x v="1"/>
    <n v="0.33"/>
    <s v="6:00-22:00"/>
    <s v="6:00-22:00"/>
    <d v="1899-12-30T16:04:48"/>
    <n v="14.36"/>
    <n v="76"/>
    <s v="Greenlots"/>
    <n v="350"/>
    <s v="CCS"/>
    <n v="2012"/>
    <s v="Yes"/>
    <n v="3.7"/>
    <n v="9"/>
    <s v="Quarterly"/>
  </r>
  <r>
    <s v="EVS04992"/>
    <n v="41.862217999999999"/>
    <n v="-87.624831"/>
    <s v="1575 Chicago Ave"/>
    <x v="7"/>
    <x v="5"/>
    <x v="0"/>
    <x v="1"/>
    <n v="0.28999999999999998"/>
    <s v="6:00-22:00"/>
    <s v="6:00-22:00"/>
    <d v="1899-12-30T16:04:48"/>
    <n v="16.690000000000001"/>
    <n v="83"/>
    <s v="Tesla"/>
    <n v="22"/>
    <s v="CCS"/>
    <n v="2016"/>
    <s v="No"/>
    <n v="4.9000000000000004"/>
    <n v="9"/>
    <s v="Monthly"/>
  </r>
  <r>
    <s v="EVS05000"/>
    <n v="34.093017000000003"/>
    <n v="-118.207567"/>
    <s v="1221 Los Angeles Ave"/>
    <x v="16"/>
    <x v="5"/>
    <x v="0"/>
    <x v="1"/>
    <n v="0.35"/>
    <d v="2025-07-24T00:00:00"/>
    <s v="9.00-21.00"/>
    <d v="1900-01-11T00:00:00"/>
    <n v="1.1200000000000001"/>
    <n v="15"/>
    <s v="EVgo"/>
    <n v="50"/>
    <s v="CHAdeMO, Type 2"/>
    <n v="2023"/>
    <s v="No"/>
    <n v="3.7"/>
    <n v="6"/>
    <s v="Quarterly"/>
  </r>
  <r>
    <s v="EVS00002"/>
    <n v="37.861857000000001"/>
    <n v="-122.49029899999999"/>
    <s v="8970 San Francisco Ave"/>
    <x v="5"/>
    <x v="5"/>
    <x v="0"/>
    <x v="2"/>
    <n v="0.19"/>
    <d v="2025-07-24T00:00:00"/>
    <s v="9.00-21.00"/>
    <d v="1900-01-11T00:00:00"/>
    <n v="4.96"/>
    <n v="83"/>
    <s v="EVgo"/>
    <n v="350"/>
    <s v="Tesla, Type 2"/>
    <n v="2010"/>
    <s v="Yes"/>
    <n v="3.9"/>
    <n v="2"/>
    <s v="Monthly"/>
  </r>
  <r>
    <s v="EVS00020"/>
    <n v="19.519718999999998"/>
    <n v="-99.171733000000003"/>
    <s v="7288 Mexico City Ave"/>
    <x v="17"/>
    <x v="14"/>
    <x v="0"/>
    <x v="2"/>
    <n v="0.25"/>
    <s v="6:00-22:00"/>
    <s v="6:00-22:00"/>
    <d v="1899-12-30T16:04:48"/>
    <n v="0.73"/>
    <n v="12"/>
    <s v="Tesla"/>
    <n v="350"/>
    <s v="Type 2"/>
    <n v="2023"/>
    <s v="Yes"/>
    <n v="3.2"/>
    <n v="5"/>
    <s v="Annually"/>
  </r>
  <r>
    <s v="EVS00021"/>
    <n v="81.568158999999994"/>
    <n v="-92.791385000000005"/>
    <s v="6470 Random Rd"/>
    <x v="2"/>
    <x v="2"/>
    <x v="2"/>
    <x v="2"/>
    <n v="0.3"/>
    <s v="6:00-22:00"/>
    <s v="6:00-22:00"/>
    <d v="1899-12-30T16:04:48"/>
    <n v="10.43"/>
    <n v="43"/>
    <s v="Ionity"/>
    <n v="150"/>
    <s v="CHAdeMO, Tesla"/>
    <n v="2016"/>
    <s v="Yes"/>
    <n v="3.3"/>
    <n v="10"/>
    <s v="Quarterly"/>
  </r>
  <r>
    <s v="EVS00024"/>
    <n v="52.431280000000001"/>
    <n v="13.407406"/>
    <s v="128 Berlin Ave"/>
    <x v="3"/>
    <x v="3"/>
    <x v="1"/>
    <x v="2"/>
    <n v="0.21"/>
    <d v="2025-07-24T00:00:00"/>
    <s v="9.00-21.00"/>
    <d v="1900-01-11T00:00:00"/>
    <n v="9.92"/>
    <n v="52"/>
    <s v="Tesla"/>
    <n v="22"/>
    <s v="CHAdeMO"/>
    <n v="2023"/>
    <s v="Yes"/>
    <n v="4.4000000000000004"/>
    <n v="2"/>
    <s v="Annually"/>
  </r>
  <r>
    <s v="EVS00026"/>
    <n v="39.908197000000001"/>
    <n v="116.390126"/>
    <s v="6257 Beijing Ave"/>
    <x v="10"/>
    <x v="9"/>
    <x v="3"/>
    <x v="2"/>
    <n v="0.47"/>
    <d v="2025-07-24T00:00:00"/>
    <s v="9.00-21.00"/>
    <d v="1900-01-11T00:00:00"/>
    <n v="8.3000000000000007"/>
    <n v="99"/>
    <s v="Greenlots"/>
    <n v="50"/>
    <s v="Type 2"/>
    <n v="2015"/>
    <s v="No"/>
    <n v="4.0999999999999996"/>
    <n v="1"/>
    <s v="Monthly"/>
  </r>
  <r>
    <s v="EVS00027"/>
    <n v="13.743441000000001"/>
    <n v="100.449744"/>
    <s v="5641 Bangkok Ave"/>
    <x v="4"/>
    <x v="4"/>
    <x v="3"/>
    <x v="2"/>
    <n v="0.5"/>
    <s v="9:00-18:00"/>
    <s v="9:00-18:00"/>
    <d v="1899-12-30T08:52:48"/>
    <n v="17.760000000000002"/>
    <n v="25"/>
    <s v="ChargePoint"/>
    <n v="150"/>
    <s v="Tesla"/>
    <n v="2020"/>
    <s v="No"/>
    <n v="4.0999999999999996"/>
    <n v="7"/>
    <s v="Annually"/>
  </r>
  <r>
    <s v="EVS00030"/>
    <n v="39.807513999999998"/>
    <n v="116.203733"/>
    <s v="7835 Beijing Ave"/>
    <x v="10"/>
    <x v="9"/>
    <x v="3"/>
    <x v="2"/>
    <n v="0.2"/>
    <s v="6:00-22:00"/>
    <s v="6:00-22:00"/>
    <d v="1899-12-30T16:04:48"/>
    <n v="5.52"/>
    <n v="27"/>
    <s v="EVgo"/>
    <n v="50"/>
    <s v="CHAdeMO, Type 2"/>
    <n v="2013"/>
    <s v="No"/>
    <n v="3"/>
    <n v="5"/>
    <s v="Annually"/>
  </r>
  <r>
    <s v="EVS00033"/>
    <n v="-23.619267000000001"/>
    <n v="-46.677570000000003"/>
    <s v="5423 SÃ£o Paulo Ave"/>
    <x v="8"/>
    <x v="7"/>
    <x v="4"/>
    <x v="2"/>
    <n v="0.46"/>
    <d v="2025-07-24T00:00:00"/>
    <s v="9.00-21.00"/>
    <d v="1900-01-11T00:00:00"/>
    <n v="18.39"/>
    <n v="97"/>
    <s v="Tesla"/>
    <n v="350"/>
    <s v="CCS, Type 2"/>
    <n v="2018"/>
    <s v="No"/>
    <n v="3.7"/>
    <n v="7"/>
    <s v="Monthly"/>
  </r>
  <r>
    <s v="EVS00039"/>
    <n v="39.941887999999999"/>
    <n v="116.320916"/>
    <s v="2131 Beijing Ave"/>
    <x v="10"/>
    <x v="9"/>
    <x v="3"/>
    <x v="2"/>
    <n v="0.37"/>
    <d v="2025-07-24T00:00:00"/>
    <s v="9.00-21.00"/>
    <d v="1900-01-11T00:00:00"/>
    <n v="15.63"/>
    <n v="69"/>
    <s v="Ionity"/>
    <n v="350"/>
    <s v="CCS, CHAdeMO"/>
    <n v="2023"/>
    <s v="Yes"/>
    <n v="4.2"/>
    <n v="3"/>
    <s v="Annually"/>
  </r>
  <r>
    <s v="EVS00042"/>
    <n v="41.978341"/>
    <n v="-87.773319999999998"/>
    <s v="2960 Chicago Ave"/>
    <x v="7"/>
    <x v="5"/>
    <x v="0"/>
    <x v="2"/>
    <n v="0.39"/>
    <s v="9:00-18:00"/>
    <s v="9:00-18:00"/>
    <d v="1899-12-30T08:52:48"/>
    <n v="19.63"/>
    <n v="14"/>
    <s v="Tesla"/>
    <n v="50"/>
    <s v="Type 2, Tesla"/>
    <n v="2023"/>
    <s v="No"/>
    <n v="4.8"/>
    <n v="3"/>
    <s v="Monthly"/>
  </r>
  <r>
    <s v="EVS00046"/>
    <n v="41.935571000000003"/>
    <n v="-87.741867999999997"/>
    <s v="8397 Chicago Ave"/>
    <x v="7"/>
    <x v="5"/>
    <x v="0"/>
    <x v="2"/>
    <n v="0.22"/>
    <s v="9:00-18:00"/>
    <s v="9:00-18:00"/>
    <d v="1899-12-30T08:52:48"/>
    <n v="2.58"/>
    <n v="12"/>
    <s v="EVgo"/>
    <n v="50"/>
    <s v="Tesla"/>
    <n v="2020"/>
    <s v="No"/>
    <n v="3.6"/>
    <n v="3"/>
    <s v="Quarterly"/>
  </r>
  <r>
    <s v="EVS00048"/>
    <n v="-33.786133"/>
    <n v="151.29530399999999"/>
    <s v="4355 Sydney Ave"/>
    <x v="9"/>
    <x v="8"/>
    <x v="5"/>
    <x v="2"/>
    <n v="0.13"/>
    <d v="2025-07-24T00:00:00"/>
    <s v="9.00-21.00"/>
    <d v="1900-01-11T00:00:00"/>
    <n v="2.31"/>
    <n v="56"/>
    <s v="ChargePoint"/>
    <n v="150"/>
    <s v="CHAdeMO"/>
    <n v="2022"/>
    <s v="No"/>
    <n v="3.5"/>
    <n v="4"/>
    <s v="Annually"/>
  </r>
  <r>
    <s v="EVS00054"/>
    <n v="41.948301999999998"/>
    <n v="-87.718438000000006"/>
    <s v="6541 Chicago Ave"/>
    <x v="7"/>
    <x v="5"/>
    <x v="0"/>
    <x v="2"/>
    <n v="0.37"/>
    <d v="2025-07-24T00:00:00"/>
    <s v="9.00-21.00"/>
    <d v="1900-01-11T00:00:00"/>
    <n v="1.98"/>
    <n v="79"/>
    <s v="Ionity"/>
    <n v="50"/>
    <s v="CHAdeMO"/>
    <n v="2016"/>
    <s v="Yes"/>
    <n v="4.7"/>
    <n v="4"/>
    <s v="Annually"/>
  </r>
  <r>
    <s v="EVS00057"/>
    <n v="25.283465"/>
    <n v="55.264578"/>
    <s v="6085 Dubai Ave"/>
    <x v="12"/>
    <x v="11"/>
    <x v="3"/>
    <x v="2"/>
    <n v="0.42"/>
    <s v="9:00-18:00"/>
    <s v="9:00-18:00"/>
    <d v="1899-12-30T08:52:48"/>
    <n v="15.85"/>
    <n v="67"/>
    <s v="Greenlots"/>
    <n v="50"/>
    <s v="CHAdeMO"/>
    <n v="2018"/>
    <s v="No"/>
    <n v="4.5"/>
    <n v="8"/>
    <s v="Quarterly"/>
  </r>
  <r>
    <s v="EVS00059"/>
    <n v="41.959181999999998"/>
    <n v="-87.684861999999995"/>
    <s v="4378 Chicago Ave"/>
    <x v="7"/>
    <x v="5"/>
    <x v="0"/>
    <x v="2"/>
    <n v="0.18"/>
    <d v="2025-07-24T00:00:00"/>
    <s v="9.00-21.00"/>
    <d v="1900-01-11T00:00:00"/>
    <n v="6.73"/>
    <n v="13"/>
    <s v="EVgo"/>
    <n v="350"/>
    <s v="CHAdeMO"/>
    <n v="2022"/>
    <s v="No"/>
    <n v="3.5"/>
    <n v="9"/>
    <s v="Quarterly"/>
  </r>
  <r>
    <s v="EVS00061"/>
    <n v="35.844346999999999"/>
    <n v="28.705089000000001"/>
    <s v="5140 Random Rd"/>
    <x v="11"/>
    <x v="10"/>
    <x v="6"/>
    <x v="2"/>
    <n v="0.33"/>
    <s v="9:00-18:00"/>
    <s v="9:00-18:00"/>
    <d v="1899-12-30T08:52:48"/>
    <n v="14.4"/>
    <n v="75"/>
    <s v="Ionity"/>
    <n v="22"/>
    <s v="Tesla"/>
    <n v="2020"/>
    <s v="No"/>
    <n v="4.5999999999999996"/>
    <n v="4"/>
    <s v="Quarterly"/>
  </r>
  <r>
    <s v="EVS00062"/>
    <n v="-33.733482000000002"/>
    <n v="18.441991999999999"/>
    <s v="7833 Cape Town Ave"/>
    <x v="14"/>
    <x v="13"/>
    <x v="7"/>
    <x v="2"/>
    <n v="0.23"/>
    <s v="6:00-22:00"/>
    <s v="6:00-22:00"/>
    <d v="1899-12-30T16:04:48"/>
    <n v="0.68"/>
    <n v="68"/>
    <s v="Greenlots"/>
    <n v="50"/>
    <s v="Type 2"/>
    <n v="2023"/>
    <s v="Yes"/>
    <n v="4.9000000000000004"/>
    <n v="8"/>
    <s v="Quarterly"/>
  </r>
  <r>
    <s v="EVS00063"/>
    <n v="41.970902000000002"/>
    <n v="-87.795455000000004"/>
    <s v="2876 Chicago Ave"/>
    <x v="7"/>
    <x v="5"/>
    <x v="0"/>
    <x v="2"/>
    <n v="0.28000000000000003"/>
    <s v="9:00-18:00"/>
    <s v="9:00-18:00"/>
    <d v="1899-12-30T08:52:48"/>
    <n v="0.96"/>
    <n v="49"/>
    <s v="Greenlots"/>
    <n v="350"/>
    <s v="Type 2"/>
    <n v="2018"/>
    <s v="No"/>
    <n v="3.8"/>
    <n v="9"/>
    <s v="Annually"/>
  </r>
  <r>
    <s v="EVS00065"/>
    <n v="25.387104000000001"/>
    <n v="55.376848000000003"/>
    <s v="335 Dubai Ave"/>
    <x v="12"/>
    <x v="11"/>
    <x v="3"/>
    <x v="2"/>
    <n v="0.27"/>
    <d v="2025-07-24T00:00:00"/>
    <s v="9.00-21.00"/>
    <d v="1900-01-11T00:00:00"/>
    <n v="6.58"/>
    <n v="67"/>
    <s v="Greenlots"/>
    <n v="350"/>
    <s v="CCS, Type 2"/>
    <n v="2019"/>
    <s v="No"/>
    <n v="4.8"/>
    <n v="7"/>
    <s v="Quarterly"/>
  </r>
  <r>
    <s v="EVS00066"/>
    <n v="-33.877766000000001"/>
    <n v="151.20881299999999"/>
    <s v="9172 Sydney Ave"/>
    <x v="9"/>
    <x v="8"/>
    <x v="5"/>
    <x v="2"/>
    <n v="0.32"/>
    <d v="2025-07-24T00:00:00"/>
    <s v="9.00-21.00"/>
    <d v="1900-01-11T00:00:00"/>
    <n v="13.68"/>
    <n v="31"/>
    <s v="EVgo"/>
    <n v="350"/>
    <s v="Tesla"/>
    <n v="2013"/>
    <s v="Yes"/>
    <n v="3.6"/>
    <n v="3"/>
    <s v="Monthly"/>
  </r>
  <r>
    <s v="EVS00068"/>
    <n v="39.924518999999997"/>
    <n v="116.33618"/>
    <s v="6966 Beijing Ave"/>
    <x v="10"/>
    <x v="9"/>
    <x v="3"/>
    <x v="2"/>
    <n v="0.36"/>
    <d v="2025-07-24T00:00:00"/>
    <s v="9.00-21.00"/>
    <d v="1900-01-11T00:00:00"/>
    <n v="11.72"/>
    <n v="43"/>
    <s v="Tesla"/>
    <n v="350"/>
    <s v="CHAdeMO, Type 2"/>
    <n v="2015"/>
    <s v="No"/>
    <n v="4.5"/>
    <n v="3"/>
    <s v="Quarterly"/>
  </r>
  <r>
    <s v="EVS00069"/>
    <n v="25.358698"/>
    <n v="55.306683"/>
    <s v="1979 Dubai Ave"/>
    <x v="12"/>
    <x v="11"/>
    <x v="3"/>
    <x v="2"/>
    <n v="0.14000000000000001"/>
    <s v="6:00-22:00"/>
    <s v="6:00-22:00"/>
    <d v="1899-12-30T16:04:48"/>
    <n v="4.71"/>
    <n v="13"/>
    <s v="Ionity"/>
    <n v="50"/>
    <s v="Tesla, CCS"/>
    <n v="2016"/>
    <s v="Yes"/>
    <n v="3.9"/>
    <n v="8"/>
    <s v="Monthly"/>
  </r>
  <r>
    <s v="EVS00070"/>
    <n v="34.130318000000003"/>
    <n v="-118.265518"/>
    <s v="436 Los Angeles Ave"/>
    <x v="16"/>
    <x v="5"/>
    <x v="0"/>
    <x v="2"/>
    <n v="0.41"/>
    <s v="6:00-22:00"/>
    <s v="6:00-22:00"/>
    <d v="1899-12-30T16:04:48"/>
    <n v="8.75"/>
    <n v="31"/>
    <s v="ChargePoint"/>
    <n v="150"/>
    <s v="Tesla"/>
    <n v="2020"/>
    <s v="No"/>
    <n v="4.4000000000000004"/>
    <n v="10"/>
    <s v="Quarterly"/>
  </r>
  <r>
    <s v="EVS00075"/>
    <n v="39.818753000000001"/>
    <n v="116.437967"/>
    <s v="9969 Beijing Ave"/>
    <x v="10"/>
    <x v="9"/>
    <x v="3"/>
    <x v="2"/>
    <n v="0.45"/>
    <s v="6:00-22:00"/>
    <s v="6:00-22:00"/>
    <d v="1899-12-30T16:04:48"/>
    <n v="11.68"/>
    <n v="46"/>
    <s v="Greenlots"/>
    <n v="22"/>
    <s v="CCS"/>
    <n v="2017"/>
    <s v="Yes"/>
    <n v="4.5999999999999996"/>
    <n v="1"/>
    <s v="Annually"/>
  </r>
  <r>
    <s v="EVS00077"/>
    <n v="13.764058"/>
    <n v="100.543192"/>
    <s v="8503 Bangkok Ave"/>
    <x v="4"/>
    <x v="4"/>
    <x v="3"/>
    <x v="2"/>
    <n v="0.46"/>
    <s v="9:00-18:00"/>
    <s v="9:00-18:00"/>
    <d v="1899-12-30T08:52:48"/>
    <n v="13.81"/>
    <n v="15"/>
    <s v="Greenlots"/>
    <n v="22"/>
    <s v="CCS"/>
    <n v="2023"/>
    <s v="Yes"/>
    <n v="5"/>
    <n v="10"/>
    <s v="Monthly"/>
  </r>
  <r>
    <s v="EVS00079"/>
    <n v="18.95993"/>
    <n v="72.979857999999993"/>
    <s v="3381 Mumbai Ave"/>
    <x v="13"/>
    <x v="12"/>
    <x v="3"/>
    <x v="2"/>
    <n v="0.27"/>
    <s v="6:00-22:00"/>
    <s v="6:00-22:00"/>
    <d v="1899-12-30T16:04:48"/>
    <n v="10.44"/>
    <n v="75"/>
    <s v="ChargePoint"/>
    <n v="350"/>
    <s v="CHAdeMO, Tesla"/>
    <n v="2022"/>
    <s v="Yes"/>
    <n v="4.5999999999999996"/>
    <n v="2"/>
    <s v="Annually"/>
  </r>
  <r>
    <s v="EVS00082"/>
    <n v="19.523567"/>
    <n v="-99.039918999999998"/>
    <s v="9806 Mexico City Ave"/>
    <x v="17"/>
    <x v="14"/>
    <x v="0"/>
    <x v="2"/>
    <n v="0.32"/>
    <d v="2025-07-24T00:00:00"/>
    <s v="9.00-21.00"/>
    <d v="1900-01-11T00:00:00"/>
    <n v="16.79"/>
    <n v="31"/>
    <s v="EVgo"/>
    <n v="50"/>
    <s v="Type 2"/>
    <n v="2023"/>
    <s v="Yes"/>
    <n v="3.5"/>
    <n v="4"/>
    <s v="Quarterly"/>
  </r>
  <r>
    <s v="EVS00088"/>
    <n v="-33.738647"/>
    <n v="18.566821999999998"/>
    <s v="760 Cape Town Ave"/>
    <x v="14"/>
    <x v="13"/>
    <x v="7"/>
    <x v="2"/>
    <n v="0.37"/>
    <s v="6:00-22:00"/>
    <s v="6:00-22:00"/>
    <d v="1899-12-30T16:04:48"/>
    <n v="19.09"/>
    <n v="68"/>
    <s v="Ionity"/>
    <n v="350"/>
    <s v="Type 2"/>
    <n v="2022"/>
    <s v="No"/>
    <n v="4.4000000000000004"/>
    <n v="6"/>
    <s v="Monthly"/>
  </r>
  <r>
    <s v="EVS00098"/>
    <n v="39.859340000000003"/>
    <n v="116.359182"/>
    <s v="7371 Beijing Ave"/>
    <x v="10"/>
    <x v="9"/>
    <x v="3"/>
    <x v="2"/>
    <n v="0.2"/>
    <s v="6:00-22:00"/>
    <s v="6:00-22:00"/>
    <d v="1899-12-30T16:04:48"/>
    <n v="10.82"/>
    <n v="85"/>
    <s v="Tesla"/>
    <n v="350"/>
    <s v="CHAdeMO, Type 2"/>
    <n v="2023"/>
    <s v="No"/>
    <n v="3.8"/>
    <n v="5"/>
    <s v="Quarterly"/>
  </r>
  <r>
    <s v="EVS00101"/>
    <n v="10.942627"/>
    <n v="125.16781"/>
    <s v="7940 Random Rd"/>
    <x v="44"/>
    <x v="26"/>
    <x v="3"/>
    <x v="2"/>
    <n v="0.12"/>
    <d v="2025-07-24T00:00:00"/>
    <s v="9.00-21.00"/>
    <d v="1900-01-11T00:00:00"/>
    <n v="3.06"/>
    <n v="22"/>
    <s v="ChargePoint"/>
    <n v="50"/>
    <s v="Tesla"/>
    <n v="2013"/>
    <s v="Yes"/>
    <n v="3.2"/>
    <n v="1"/>
    <s v="Quarterly"/>
  </r>
  <r>
    <s v="EVS00102"/>
    <n v="39.937451000000003"/>
    <n v="116.323201"/>
    <s v="7022 Beijing Ave"/>
    <x v="10"/>
    <x v="9"/>
    <x v="3"/>
    <x v="2"/>
    <n v="0.12"/>
    <d v="2025-07-24T00:00:00"/>
    <s v="9.00-21.00"/>
    <d v="1900-01-11T00:00:00"/>
    <n v="17.809999999999999"/>
    <n v="41"/>
    <s v="Ionity"/>
    <n v="22"/>
    <s v="CHAdeMO, Type 2"/>
    <n v="2023"/>
    <s v="No"/>
    <n v="3.2"/>
    <n v="4"/>
    <s v="Monthly"/>
  </r>
  <r>
    <s v="EVS00107"/>
    <n v="-33.733347000000002"/>
    <n v="18.455826999999999"/>
    <s v="7328 Cape Town Ave"/>
    <x v="14"/>
    <x v="13"/>
    <x v="7"/>
    <x v="2"/>
    <n v="0.31"/>
    <s v="6:00-22:00"/>
    <s v="6:00-22:00"/>
    <d v="1899-12-30T16:04:48"/>
    <n v="12.84"/>
    <n v="96"/>
    <s v="ChargePoint"/>
    <n v="22"/>
    <s v="Tesla"/>
    <n v="2011"/>
    <s v="No"/>
    <n v="4.8"/>
    <n v="7"/>
    <s v="Annually"/>
  </r>
  <r>
    <s v="EVS00109"/>
    <n v="55.723103999999999"/>
    <n v="37.652898"/>
    <s v="5042 Moscow Ave"/>
    <x v="1"/>
    <x v="1"/>
    <x v="1"/>
    <x v="2"/>
    <n v="0.19"/>
    <d v="2025-07-24T00:00:00"/>
    <s v="9.00-21.00"/>
    <d v="1900-01-11T00:00:00"/>
    <n v="17.93"/>
    <n v="62"/>
    <s v="Ionity"/>
    <n v="50"/>
    <s v="CCS"/>
    <n v="2018"/>
    <s v="No"/>
    <n v="3.3"/>
    <n v="7"/>
    <s v="Quarterly"/>
  </r>
  <r>
    <s v="EVS00111"/>
    <n v="-16.299956999999999"/>
    <n v="56.504930999999999"/>
    <s v="7129 Random Rd"/>
    <x v="11"/>
    <x v="10"/>
    <x v="6"/>
    <x v="2"/>
    <n v="0.15"/>
    <s v="6:00-22:00"/>
    <s v="6:00-22:00"/>
    <d v="1899-12-30T16:04:48"/>
    <n v="7.14"/>
    <n v="43"/>
    <s v="Ionity"/>
    <n v="350"/>
    <s v="Type 2"/>
    <n v="2010"/>
    <s v="Yes"/>
    <n v="3.2"/>
    <n v="7"/>
    <s v="Quarterly"/>
  </r>
  <r>
    <s v="EVS00118"/>
    <n v="25.364988"/>
    <n v="55.308793000000001"/>
    <s v="7486 Dubai Ave"/>
    <x v="12"/>
    <x v="11"/>
    <x v="3"/>
    <x v="2"/>
    <n v="0.17"/>
    <d v="2025-07-24T00:00:00"/>
    <s v="9.00-21.00"/>
    <d v="1900-01-11T00:00:00"/>
    <n v="13.63"/>
    <n v="89"/>
    <s v="Tesla"/>
    <n v="22"/>
    <s v="CCS"/>
    <n v="2015"/>
    <s v="No"/>
    <n v="4.4000000000000004"/>
    <n v="8"/>
    <s v="Quarterly"/>
  </r>
  <r>
    <s v="EVS00121"/>
    <n v="-39.773789000000001"/>
    <n v="-118.454132"/>
    <s v="950 Random Rd"/>
    <x v="11"/>
    <x v="10"/>
    <x v="6"/>
    <x v="2"/>
    <n v="0.4"/>
    <d v="2025-07-24T00:00:00"/>
    <s v="9.00-21.00"/>
    <d v="1900-01-11T00:00:00"/>
    <n v="6.67"/>
    <n v="92"/>
    <s v="Tesla"/>
    <n v="150"/>
    <s v="CCS, Type 2"/>
    <n v="2017"/>
    <s v="Yes"/>
    <n v="3.6"/>
    <n v="3"/>
    <s v="Annually"/>
  </r>
  <r>
    <s v="EVS00125"/>
    <n v="-33.854759999999999"/>
    <n v="151.30087599999999"/>
    <s v="5550 Sydney Ave"/>
    <x v="9"/>
    <x v="8"/>
    <x v="5"/>
    <x v="2"/>
    <n v="0.48"/>
    <s v="6:00-22:00"/>
    <s v="6:00-22:00"/>
    <d v="1899-12-30T16:04:48"/>
    <n v="14.6"/>
    <n v="33"/>
    <s v="Tesla"/>
    <n v="50"/>
    <s v="CHAdeMO, CCS"/>
    <n v="2022"/>
    <s v="No"/>
    <n v="3.1"/>
    <n v="1"/>
    <s v="Monthly"/>
  </r>
  <r>
    <s v="EVS00127"/>
    <n v="19.432658"/>
    <n v="-99.086061000000001"/>
    <s v="6276 Mexico City Ave"/>
    <x v="17"/>
    <x v="14"/>
    <x v="0"/>
    <x v="2"/>
    <n v="0.21"/>
    <s v="6:00-22:00"/>
    <s v="6:00-22:00"/>
    <d v="1899-12-30T16:04:48"/>
    <n v="5.86"/>
    <n v="49"/>
    <s v="Ionity"/>
    <n v="22"/>
    <s v="CCS"/>
    <n v="2012"/>
    <s v="No"/>
    <n v="4.2"/>
    <n v="8"/>
    <s v="Quarterly"/>
  </r>
  <r>
    <s v="EVS00130"/>
    <n v="41.933881999999997"/>
    <n v="-87.634607000000003"/>
    <s v="4948 Chicago Ave"/>
    <x v="7"/>
    <x v="5"/>
    <x v="0"/>
    <x v="2"/>
    <n v="0.35"/>
    <d v="2025-07-24T00:00:00"/>
    <s v="9.00-21.00"/>
    <d v="1900-01-11T00:00:00"/>
    <n v="10.65"/>
    <n v="58"/>
    <s v="EVgo"/>
    <n v="150"/>
    <s v="CCS"/>
    <n v="2013"/>
    <s v="Yes"/>
    <n v="4"/>
    <n v="4"/>
    <s v="Annually"/>
  </r>
  <r>
    <s v="EVS00133"/>
    <n v="25.312640999999999"/>
    <n v="55.273930999999997"/>
    <s v="1811 Dubai Ave"/>
    <x v="12"/>
    <x v="11"/>
    <x v="3"/>
    <x v="2"/>
    <n v="0.43"/>
    <s v="6:00-22:00"/>
    <s v="6:00-22:00"/>
    <d v="1899-12-30T16:04:48"/>
    <n v="2.4500000000000002"/>
    <n v="37"/>
    <s v="EVgo"/>
    <n v="22"/>
    <s v="Tesla"/>
    <n v="2014"/>
    <s v="Yes"/>
    <n v="4.8"/>
    <n v="4"/>
    <s v="Monthly"/>
  </r>
  <r>
    <s v="EVS00135"/>
    <n v="19.053561999999999"/>
    <n v="72.835111999999995"/>
    <s v="821 Mumbai Ave"/>
    <x v="13"/>
    <x v="12"/>
    <x v="3"/>
    <x v="2"/>
    <n v="0.25"/>
    <s v="6:00-22:00"/>
    <s v="6:00-22:00"/>
    <d v="1899-12-30T16:04:48"/>
    <n v="6.6"/>
    <n v="45"/>
    <s v="Greenlots"/>
    <n v="350"/>
    <s v="Tesla, Type 2"/>
    <n v="2017"/>
    <s v="No"/>
    <n v="4.3"/>
    <n v="10"/>
    <s v="Quarterly"/>
  </r>
  <r>
    <s v="EVS00138"/>
    <n v="43.667051000000001"/>
    <n v="-79.495620000000002"/>
    <s v="4542 Toronto Ave"/>
    <x v="0"/>
    <x v="0"/>
    <x v="0"/>
    <x v="2"/>
    <n v="0.33"/>
    <s v="6:00-22:00"/>
    <s v="6:00-22:00"/>
    <d v="1899-12-30T16:04:48"/>
    <n v="18.440000000000001"/>
    <n v="98"/>
    <s v="Tesla"/>
    <n v="22"/>
    <s v="CHAdeMO, CCS"/>
    <n v="2019"/>
    <s v="Yes"/>
    <n v="4.7"/>
    <n v="2"/>
    <s v="Quarterly"/>
  </r>
  <r>
    <s v="EVS00144"/>
    <n v="43.654640999999998"/>
    <n v="-79.348445999999996"/>
    <s v="7845 Toronto Ave"/>
    <x v="0"/>
    <x v="0"/>
    <x v="0"/>
    <x v="2"/>
    <n v="0.15"/>
    <s v="6:00-22:00"/>
    <s v="6:00-22:00"/>
    <d v="1899-12-30T16:04:48"/>
    <n v="14.65"/>
    <n v="80"/>
    <s v="Greenlots"/>
    <n v="150"/>
    <s v="CCS"/>
    <n v="2017"/>
    <s v="Yes"/>
    <n v="4.0999999999999996"/>
    <n v="4"/>
    <s v="Annually"/>
  </r>
  <r>
    <s v="EVS00146"/>
    <n v="-23.545408999999999"/>
    <n v="-46.511423000000001"/>
    <s v="7670 SÃ£o Paulo Ave"/>
    <x v="8"/>
    <x v="7"/>
    <x v="4"/>
    <x v="2"/>
    <n v="0.2"/>
    <d v="2025-07-24T00:00:00"/>
    <s v="9.00-21.00"/>
    <d v="1900-01-11T00:00:00"/>
    <n v="18.53"/>
    <n v="33"/>
    <s v="Greenlots"/>
    <n v="50"/>
    <s v="CHAdeMO"/>
    <n v="2010"/>
    <s v="Yes"/>
    <n v="4.0999999999999996"/>
    <n v="3"/>
    <s v="Annually"/>
  </r>
  <r>
    <s v="EVS00158"/>
    <n v="13.874674000000001"/>
    <n v="100.50492800000001"/>
    <s v="8145 Bangkok Ave"/>
    <x v="4"/>
    <x v="4"/>
    <x v="3"/>
    <x v="2"/>
    <n v="0.13"/>
    <s v="6:00-22:00"/>
    <s v="6:00-22:00"/>
    <d v="1899-12-30T16:04:48"/>
    <n v="14.81"/>
    <n v="42"/>
    <s v="Greenlots"/>
    <n v="150"/>
    <s v="CCS"/>
    <n v="2011"/>
    <s v="Yes"/>
    <n v="4.9000000000000004"/>
    <n v="4"/>
    <s v="Monthly"/>
  </r>
  <r>
    <s v="EVS00160"/>
    <n v="39.990153999999997"/>
    <n v="116.39345400000001"/>
    <s v="5969 Beijing Ave"/>
    <x v="10"/>
    <x v="9"/>
    <x v="3"/>
    <x v="2"/>
    <n v="0.39"/>
    <s v="6:00-22:00"/>
    <s v="6:00-22:00"/>
    <d v="1899-12-30T16:04:48"/>
    <n v="17.32"/>
    <n v="32"/>
    <s v="Ionity"/>
    <n v="350"/>
    <s v="Tesla"/>
    <n v="2010"/>
    <s v="No"/>
    <n v="4.9000000000000004"/>
    <n v="3"/>
    <s v="Monthly"/>
  </r>
  <r>
    <s v="EVS00162"/>
    <n v="37.865915000000001"/>
    <n v="-122.317142"/>
    <s v="273 San Francisco Ave"/>
    <x v="5"/>
    <x v="5"/>
    <x v="0"/>
    <x v="2"/>
    <n v="0.3"/>
    <d v="2025-07-24T00:00:00"/>
    <s v="9.00-21.00"/>
    <d v="1900-01-11T00:00:00"/>
    <n v="13.53"/>
    <n v="30"/>
    <s v="Ionity"/>
    <n v="150"/>
    <s v="CCS"/>
    <n v="2018"/>
    <s v="Yes"/>
    <n v="4.5"/>
    <n v="3"/>
    <s v="Annually"/>
  </r>
  <r>
    <s v="EVS00163"/>
    <n v="55.778004000000003"/>
    <n v="37.613104999999997"/>
    <s v="9567 Moscow Ave"/>
    <x v="1"/>
    <x v="1"/>
    <x v="1"/>
    <x v="2"/>
    <n v="0.28999999999999998"/>
    <s v="9:00-18:00"/>
    <s v="9:00-18:00"/>
    <d v="1899-12-30T08:52:48"/>
    <n v="18.399999999999999"/>
    <n v="17"/>
    <s v="Tesla"/>
    <n v="350"/>
    <s v="Tesla"/>
    <n v="2021"/>
    <s v="No"/>
    <n v="3.8"/>
    <n v="1"/>
    <s v="Quarterly"/>
  </r>
  <r>
    <s v="EVS00167"/>
    <n v="37.563009999999998"/>
    <n v="127.076728"/>
    <s v="9001 Seoul Ave"/>
    <x v="6"/>
    <x v="6"/>
    <x v="3"/>
    <x v="2"/>
    <n v="0.33"/>
    <d v="2025-07-24T00:00:00"/>
    <s v="9.00-21.00"/>
    <d v="1900-01-11T00:00:00"/>
    <n v="4.01"/>
    <n v="53"/>
    <s v="EVgo"/>
    <n v="150"/>
    <s v="CHAdeMO"/>
    <n v="2014"/>
    <s v="Yes"/>
    <n v="4.7"/>
    <n v="5"/>
    <s v="Quarterly"/>
  </r>
  <r>
    <s v="EVS00168"/>
    <n v="37.703091000000001"/>
    <n v="-122.413612"/>
    <s v="2338 San Francisco Ave"/>
    <x v="5"/>
    <x v="5"/>
    <x v="0"/>
    <x v="2"/>
    <n v="0.13"/>
    <s v="9:00-18:00"/>
    <s v="9:00-18:00"/>
    <d v="1899-12-30T08:52:48"/>
    <n v="16.32"/>
    <n v="69"/>
    <s v="Ionity"/>
    <n v="150"/>
    <s v="Tesla, CHAdeMO"/>
    <n v="2015"/>
    <s v="Yes"/>
    <n v="3.4"/>
    <n v="7"/>
    <s v="Monthly"/>
  </r>
  <r>
    <s v="EVS00169"/>
    <n v="34.000560999999998"/>
    <n v="-118.273892"/>
    <s v="7216 Los Angeles Ave"/>
    <x v="16"/>
    <x v="5"/>
    <x v="0"/>
    <x v="2"/>
    <n v="0.47"/>
    <s v="6:00-22:00"/>
    <s v="6:00-22:00"/>
    <d v="1899-12-30T16:04:48"/>
    <n v="19.399999999999999"/>
    <n v="37"/>
    <s v="Ionity"/>
    <n v="22"/>
    <s v="CCS"/>
    <n v="2013"/>
    <s v="Yes"/>
    <n v="3.8"/>
    <n v="1"/>
    <s v="Monthly"/>
  </r>
  <r>
    <s v="EVS00172"/>
    <n v="37.654957000000003"/>
    <n v="127.051576"/>
    <s v="7508 Seoul Ave"/>
    <x v="6"/>
    <x v="6"/>
    <x v="3"/>
    <x v="2"/>
    <n v="0.4"/>
    <d v="2025-07-24T00:00:00"/>
    <s v="9.00-21.00"/>
    <d v="1900-01-11T00:00:00"/>
    <n v="11.93"/>
    <n v="35"/>
    <s v="Tesla"/>
    <n v="350"/>
    <s v="CHAdeMO, Type 2"/>
    <n v="2017"/>
    <s v="Yes"/>
    <n v="4.2"/>
    <n v="4"/>
    <s v="Annually"/>
  </r>
  <r>
    <s v="EVS00175"/>
    <n v="37.710036000000002"/>
    <n v="-122.331396"/>
    <s v="4448 San Francisco Ave"/>
    <x v="5"/>
    <x v="5"/>
    <x v="0"/>
    <x v="2"/>
    <n v="0.4"/>
    <s v="9:00-18:00"/>
    <s v="9:00-18:00"/>
    <d v="1899-12-30T08:52:48"/>
    <n v="3.08"/>
    <n v="80"/>
    <s v="EVgo"/>
    <n v="150"/>
    <s v="Type 2, Tesla"/>
    <n v="2014"/>
    <s v="Yes"/>
    <n v="5"/>
    <n v="5"/>
    <s v="Monthly"/>
  </r>
  <r>
    <s v="EVS00176"/>
    <n v="37.631833999999998"/>
    <n v="126.96256700000001"/>
    <s v="9513 Seoul Ave"/>
    <x v="6"/>
    <x v="6"/>
    <x v="3"/>
    <x v="2"/>
    <n v="0.17"/>
    <d v="2025-07-24T00:00:00"/>
    <s v="9.00-21.00"/>
    <d v="1900-01-11T00:00:00"/>
    <n v="12.86"/>
    <n v="56"/>
    <s v="ChargePoint"/>
    <n v="350"/>
    <s v="Type 2"/>
    <n v="2015"/>
    <s v="No"/>
    <n v="4.0999999999999996"/>
    <n v="4"/>
    <s v="Annually"/>
  </r>
  <r>
    <s v="EVS00184"/>
    <n v="19.435784999999999"/>
    <n v="-99.162651999999994"/>
    <s v="4717 Mexico City Ave"/>
    <x v="17"/>
    <x v="14"/>
    <x v="0"/>
    <x v="2"/>
    <n v="0.27"/>
    <s v="6:00-22:00"/>
    <s v="6:00-22:00"/>
    <d v="1899-12-30T16:04:48"/>
    <n v="16.86"/>
    <n v="12"/>
    <s v="ChargePoint"/>
    <n v="150"/>
    <s v="CCS, CHAdeMO"/>
    <n v="2022"/>
    <s v="No"/>
    <n v="3.3"/>
    <n v="1"/>
    <s v="Annually"/>
  </r>
  <r>
    <s v="EVS00187"/>
    <n v="19.067347000000002"/>
    <n v="72.861487999999994"/>
    <s v="5172 Mumbai Ave"/>
    <x v="13"/>
    <x v="12"/>
    <x v="3"/>
    <x v="2"/>
    <n v="0.31"/>
    <s v="6:00-22:00"/>
    <s v="6:00-22:00"/>
    <d v="1899-12-30T16:04:48"/>
    <n v="3.65"/>
    <n v="23"/>
    <s v="EVgo"/>
    <n v="50"/>
    <s v="Tesla"/>
    <n v="2011"/>
    <s v="No"/>
    <n v="4.4000000000000004"/>
    <n v="9"/>
    <s v="Monthly"/>
  </r>
  <r>
    <s v="EVS00188"/>
    <n v="43.610363"/>
    <n v="-79.489859999999993"/>
    <s v="662 Toronto Ave"/>
    <x v="0"/>
    <x v="0"/>
    <x v="0"/>
    <x v="2"/>
    <n v="0.35"/>
    <d v="2025-07-24T00:00:00"/>
    <s v="9.00-21.00"/>
    <d v="1900-01-11T00:00:00"/>
    <n v="18.489999999999998"/>
    <n v="15"/>
    <s v="Greenlots"/>
    <n v="22"/>
    <s v="Type 2"/>
    <n v="2022"/>
    <s v="Yes"/>
    <n v="3.6"/>
    <n v="2"/>
    <s v="Quarterly"/>
  </r>
  <r>
    <s v="EVS00192"/>
    <n v="19.504211999999999"/>
    <n v="-99.067725999999993"/>
    <s v="950 Mexico City Ave"/>
    <x v="17"/>
    <x v="14"/>
    <x v="0"/>
    <x v="2"/>
    <n v="0.23"/>
    <d v="2025-07-24T00:00:00"/>
    <s v="9.00-21.00"/>
    <d v="1900-01-11T00:00:00"/>
    <n v="17.850000000000001"/>
    <n v="56"/>
    <s v="EVgo"/>
    <n v="50"/>
    <s v="CHAdeMO"/>
    <n v="2012"/>
    <s v="No"/>
    <n v="3.2"/>
    <n v="5"/>
    <s v="Quarterly"/>
  </r>
  <r>
    <s v="EVS00195"/>
    <n v="43.762853"/>
    <n v="-79.467943000000005"/>
    <s v="8558 Toronto Ave"/>
    <x v="0"/>
    <x v="0"/>
    <x v="0"/>
    <x v="2"/>
    <n v="0.48"/>
    <s v="9:00-18:00"/>
    <s v="9:00-18:00"/>
    <d v="1899-12-30T08:52:48"/>
    <n v="11.94"/>
    <n v="95"/>
    <s v="EVgo"/>
    <n v="150"/>
    <s v="CHAdeMO"/>
    <n v="2010"/>
    <s v="No"/>
    <n v="3.9"/>
    <n v="4"/>
    <s v="Quarterly"/>
  </r>
  <r>
    <s v="EVS00199"/>
    <n v="25.303691000000001"/>
    <n v="55.263575000000003"/>
    <s v="6519 Dubai Ave"/>
    <x v="12"/>
    <x v="11"/>
    <x v="3"/>
    <x v="2"/>
    <n v="0.28999999999999998"/>
    <d v="2025-07-24T00:00:00"/>
    <s v="9.00-21.00"/>
    <d v="1900-01-11T00:00:00"/>
    <n v="5.79"/>
    <n v="45"/>
    <s v="Greenlots"/>
    <n v="150"/>
    <s v="Tesla, CHAdeMO"/>
    <n v="2019"/>
    <s v="No"/>
    <n v="4.8"/>
    <n v="9"/>
    <s v="Monthly"/>
  </r>
  <r>
    <s v="EVS00200"/>
    <n v="34.134092000000003"/>
    <n v="-118.27517400000001"/>
    <s v="9336 Los Angeles Ave"/>
    <x v="16"/>
    <x v="5"/>
    <x v="0"/>
    <x v="2"/>
    <n v="0.33"/>
    <s v="9:00-18:00"/>
    <s v="9:00-18:00"/>
    <d v="1899-12-30T08:52:48"/>
    <n v="2.2200000000000002"/>
    <n v="17"/>
    <s v="Tesla"/>
    <n v="350"/>
    <s v="CCS"/>
    <n v="2011"/>
    <s v="Yes"/>
    <n v="3.3"/>
    <n v="10"/>
    <s v="Quarterly"/>
  </r>
  <r>
    <s v="EVS00207"/>
    <n v="52.541804999999997"/>
    <n v="13.322044999999999"/>
    <s v="9330 Berlin Ave"/>
    <x v="3"/>
    <x v="3"/>
    <x v="1"/>
    <x v="2"/>
    <n v="0.17"/>
    <s v="9:00-18:00"/>
    <s v="9:00-18:00"/>
    <d v="1899-12-30T08:52:48"/>
    <n v="2.0299999999999998"/>
    <n v="16"/>
    <s v="Ionity"/>
    <n v="350"/>
    <s v="Type 2, Tesla"/>
    <n v="2023"/>
    <s v="Yes"/>
    <n v="4.0999999999999996"/>
    <n v="5"/>
    <s v="Annually"/>
  </r>
  <r>
    <s v="EVS00212"/>
    <n v="55.712589999999999"/>
    <n v="37.530611999999998"/>
    <s v="9181 Moscow Ave"/>
    <x v="1"/>
    <x v="1"/>
    <x v="1"/>
    <x v="2"/>
    <n v="0.42"/>
    <d v="2025-07-24T00:00:00"/>
    <s v="9.00-21.00"/>
    <d v="1900-01-11T00:00:00"/>
    <n v="5.35"/>
    <n v="32"/>
    <s v="EVgo"/>
    <n v="350"/>
    <s v="Type 2, CHAdeMO"/>
    <n v="2011"/>
    <s v="No"/>
    <n v="4.8"/>
    <n v="10"/>
    <s v="Monthly"/>
  </r>
  <r>
    <s v="EVS00213"/>
    <n v="41.968499000000001"/>
    <n v="-87.722967999999995"/>
    <s v="4470 Chicago Ave"/>
    <x v="7"/>
    <x v="5"/>
    <x v="0"/>
    <x v="2"/>
    <n v="0.22"/>
    <d v="2025-07-24T00:00:00"/>
    <s v="9.00-21.00"/>
    <d v="1900-01-11T00:00:00"/>
    <n v="10.63"/>
    <n v="32"/>
    <s v="Ionity"/>
    <n v="22"/>
    <s v="Type 2, Tesla"/>
    <n v="2018"/>
    <s v="Yes"/>
    <n v="4.7"/>
    <n v="1"/>
    <s v="Monthly"/>
  </r>
  <r>
    <s v="EVS00215"/>
    <n v="37.788542"/>
    <n v="-122.324005"/>
    <s v="6861 San Francisco Ave"/>
    <x v="5"/>
    <x v="5"/>
    <x v="0"/>
    <x v="2"/>
    <n v="0.22"/>
    <s v="9:00-18:00"/>
    <s v="9:00-18:00"/>
    <d v="1899-12-30T08:52:48"/>
    <n v="12.98"/>
    <n v="30"/>
    <s v="ChargePoint"/>
    <n v="22"/>
    <s v="Tesla, Type 2"/>
    <n v="2011"/>
    <s v="No"/>
    <n v="3.7"/>
    <n v="6"/>
    <s v="Annually"/>
  </r>
  <r>
    <s v="EVS00217"/>
    <n v="37.588369"/>
    <n v="126.921526"/>
    <s v="9968 Seoul Ave"/>
    <x v="6"/>
    <x v="6"/>
    <x v="3"/>
    <x v="2"/>
    <n v="0.27"/>
    <d v="2025-07-24T00:00:00"/>
    <s v="9.00-21.00"/>
    <d v="1900-01-11T00:00:00"/>
    <n v="15.99"/>
    <n v="94"/>
    <s v="EVgo"/>
    <n v="22"/>
    <s v="Type 2"/>
    <n v="2019"/>
    <s v="No"/>
    <n v="3.4"/>
    <n v="4"/>
    <s v="Monthly"/>
  </r>
  <r>
    <s v="EVS00218"/>
    <n v="19.497339"/>
    <n v="-99.185745999999995"/>
    <s v="7958 Mexico City Ave"/>
    <x v="17"/>
    <x v="14"/>
    <x v="0"/>
    <x v="2"/>
    <n v="0.22"/>
    <d v="2025-07-24T00:00:00"/>
    <s v="9.00-21.00"/>
    <d v="1900-01-11T00:00:00"/>
    <n v="2.9"/>
    <n v="65"/>
    <s v="Ionity"/>
    <n v="150"/>
    <s v="CCS"/>
    <n v="2014"/>
    <s v="No"/>
    <n v="4.8"/>
    <n v="2"/>
    <s v="Annually"/>
  </r>
  <r>
    <s v="EVS00224"/>
    <n v="25.248905000000001"/>
    <n v="55.225361999999997"/>
    <s v="2646 Dubai Ave"/>
    <x v="12"/>
    <x v="11"/>
    <x v="3"/>
    <x v="2"/>
    <n v="0.33"/>
    <s v="9:00-18:00"/>
    <s v="9:00-18:00"/>
    <d v="1899-12-30T08:52:48"/>
    <n v="10.57"/>
    <n v="63"/>
    <s v="EVgo"/>
    <n v="22"/>
    <s v="Tesla"/>
    <n v="2017"/>
    <s v="Yes"/>
    <n v="4"/>
    <n v="1"/>
    <s v="Quarterly"/>
  </r>
  <r>
    <s v="EVS00226"/>
    <n v="13.767580000000001"/>
    <n v="100.48626299999999"/>
    <s v="4786 Bangkok Ave"/>
    <x v="4"/>
    <x v="4"/>
    <x v="3"/>
    <x v="2"/>
    <n v="0.45"/>
    <s v="6:00-22:00"/>
    <s v="6:00-22:00"/>
    <d v="1899-12-30T16:04:48"/>
    <n v="15.4"/>
    <n v="70"/>
    <s v="Greenlots"/>
    <n v="350"/>
    <s v="CHAdeMO, CCS"/>
    <n v="2019"/>
    <s v="Yes"/>
    <n v="4.3"/>
    <n v="5"/>
    <s v="Quarterly"/>
  </r>
  <r>
    <s v="EVS00228"/>
    <n v="-33.823267999999999"/>
    <n v="151.232562"/>
    <s v="9700 Sydney Ave"/>
    <x v="9"/>
    <x v="8"/>
    <x v="5"/>
    <x v="2"/>
    <n v="0.49"/>
    <s v="9:00-18:00"/>
    <s v="9:00-18:00"/>
    <d v="1899-12-30T08:52:48"/>
    <n v="12.13"/>
    <n v="92"/>
    <s v="Greenlots"/>
    <n v="22"/>
    <s v="CHAdeMO"/>
    <n v="2019"/>
    <s v="Yes"/>
    <n v="4.9000000000000004"/>
    <n v="3"/>
    <s v="Quarterly"/>
  </r>
  <r>
    <s v="EVS00230"/>
    <n v="19.443801000000001"/>
    <n v="-99.147813999999997"/>
    <s v="9591 Mexico City Ave"/>
    <x v="17"/>
    <x v="14"/>
    <x v="0"/>
    <x v="2"/>
    <n v="0.1"/>
    <s v="9:00-18:00"/>
    <s v="9:00-18:00"/>
    <d v="1899-12-30T08:52:48"/>
    <n v="15.67"/>
    <n v="45"/>
    <s v="Ionity"/>
    <n v="22"/>
    <s v="Tesla"/>
    <n v="2010"/>
    <s v="Yes"/>
    <n v="3.9"/>
    <n v="3"/>
    <s v="Monthly"/>
  </r>
  <r>
    <s v="EVS00232"/>
    <n v="41.871045000000002"/>
    <n v="-87.696168"/>
    <s v="3472 Chicago Ave"/>
    <x v="7"/>
    <x v="5"/>
    <x v="0"/>
    <x v="2"/>
    <n v="0.38"/>
    <s v="6:00-22:00"/>
    <s v="6:00-22:00"/>
    <d v="1899-12-30T16:04:48"/>
    <n v="8.58"/>
    <n v="41"/>
    <s v="EVgo"/>
    <n v="50"/>
    <s v="Type 2, Tesla"/>
    <n v="2010"/>
    <s v="No"/>
    <n v="3.4"/>
    <n v="6"/>
    <s v="Quarterly"/>
  </r>
  <r>
    <s v="EVS00235"/>
    <n v="39.872016000000002"/>
    <n v="116.34164"/>
    <s v="2695 Beijing Ave"/>
    <x v="10"/>
    <x v="9"/>
    <x v="3"/>
    <x v="2"/>
    <n v="0.12"/>
    <s v="9:00-18:00"/>
    <s v="9:00-18:00"/>
    <d v="1899-12-30T08:52:48"/>
    <n v="5.59"/>
    <n v="72"/>
    <s v="ChargePoint"/>
    <n v="22"/>
    <s v="Type 2, Tesla"/>
    <n v="2021"/>
    <s v="No"/>
    <n v="3.9"/>
    <n v="3"/>
    <s v="Annually"/>
  </r>
  <r>
    <s v="EVS00238"/>
    <n v="37.561870999999996"/>
    <n v="127.092221"/>
    <s v="4891 Seoul Ave"/>
    <x v="6"/>
    <x v="6"/>
    <x v="3"/>
    <x v="2"/>
    <n v="0.33"/>
    <s v="9:00-18:00"/>
    <s v="9:00-18:00"/>
    <d v="1899-12-30T08:52:48"/>
    <n v="16.23"/>
    <n v="98"/>
    <s v="Tesla"/>
    <n v="150"/>
    <s v="Tesla"/>
    <n v="2019"/>
    <s v="No"/>
    <n v="4.7"/>
    <n v="6"/>
    <s v="Monthly"/>
  </r>
  <r>
    <s v="EVS00248"/>
    <n v="19.144849000000001"/>
    <n v="72.898403999999999"/>
    <s v="3800 Mumbai Ave"/>
    <x v="13"/>
    <x v="12"/>
    <x v="3"/>
    <x v="2"/>
    <n v="0.44"/>
    <s v="6:00-22:00"/>
    <s v="6:00-22:00"/>
    <d v="1899-12-30T16:04:48"/>
    <n v="10.95"/>
    <n v="92"/>
    <s v="Tesla"/>
    <n v="150"/>
    <s v="CCS, Type 2"/>
    <n v="2012"/>
    <s v="Yes"/>
    <n v="3.5"/>
    <n v="7"/>
    <s v="Quarterly"/>
  </r>
  <r>
    <s v="EVS00249"/>
    <n v="13.777659"/>
    <n v="100.46586499999999"/>
    <s v="98 Bangkok Ave"/>
    <x v="4"/>
    <x v="4"/>
    <x v="3"/>
    <x v="2"/>
    <n v="0.22"/>
    <s v="9:00-18:00"/>
    <s v="9:00-18:00"/>
    <d v="1899-12-30T08:52:48"/>
    <n v="18.59"/>
    <n v="11"/>
    <s v="Greenlots"/>
    <n v="22"/>
    <s v="CCS"/>
    <n v="2017"/>
    <s v="No"/>
    <n v="5"/>
    <n v="5"/>
    <s v="Monthly"/>
  </r>
  <r>
    <s v="EVS00250"/>
    <n v="37.703572000000001"/>
    <n v="-122.444391"/>
    <s v="8981 San Francisco Ave"/>
    <x v="5"/>
    <x v="5"/>
    <x v="0"/>
    <x v="2"/>
    <n v="0.33"/>
    <s v="6:00-22:00"/>
    <s v="6:00-22:00"/>
    <d v="1899-12-30T16:04:48"/>
    <n v="19.440000000000001"/>
    <n v="31"/>
    <s v="ChargePoint"/>
    <n v="50"/>
    <s v="Tesla"/>
    <n v="2010"/>
    <s v="Yes"/>
    <n v="4.4000000000000004"/>
    <n v="10"/>
    <s v="Annually"/>
  </r>
  <r>
    <s v="EVS00251"/>
    <n v="78.747730000000004"/>
    <n v="-132.39240599999999"/>
    <s v="8144 Random Rd"/>
    <x v="19"/>
    <x v="2"/>
    <x v="2"/>
    <x v="2"/>
    <n v="0.28999999999999998"/>
    <s v="9:00-18:00"/>
    <s v="9:00-18:00"/>
    <d v="1899-12-30T08:52:48"/>
    <n v="13.59"/>
    <n v="53"/>
    <s v="EVgo"/>
    <n v="22"/>
    <s v="CHAdeMO, Tesla"/>
    <n v="2019"/>
    <s v="No"/>
    <n v="4.0999999999999996"/>
    <n v="9"/>
    <s v="Monthly"/>
  </r>
  <r>
    <s v="EVS00253"/>
    <n v="37.632277000000002"/>
    <n v="127.004627"/>
    <s v="1747 Seoul Ave"/>
    <x v="6"/>
    <x v="6"/>
    <x v="3"/>
    <x v="2"/>
    <n v="0.13"/>
    <d v="2025-07-24T00:00:00"/>
    <s v="9.00-21.00"/>
    <d v="1900-01-11T00:00:00"/>
    <n v="3.83"/>
    <n v="89"/>
    <s v="Ionity"/>
    <n v="50"/>
    <s v="Tesla, Type 2"/>
    <n v="2022"/>
    <s v="No"/>
    <n v="3.3"/>
    <n v="8"/>
    <s v="Quarterly"/>
  </r>
  <r>
    <s v="EVS00255"/>
    <n v="19.404685000000001"/>
    <n v="-99.127438999999995"/>
    <s v="9106 Mexico City Ave"/>
    <x v="17"/>
    <x v="14"/>
    <x v="0"/>
    <x v="2"/>
    <n v="0.18"/>
    <d v="2025-07-24T00:00:00"/>
    <s v="9.00-21.00"/>
    <d v="1900-01-11T00:00:00"/>
    <n v="4.54"/>
    <n v="93"/>
    <s v="EVgo"/>
    <n v="350"/>
    <s v="CHAdeMO"/>
    <n v="2018"/>
    <s v="Yes"/>
    <n v="4.7"/>
    <n v="10"/>
    <s v="Annually"/>
  </r>
  <r>
    <s v="EVS00260"/>
    <n v="-23.510628000000001"/>
    <n v="-46.569963999999999"/>
    <s v="7548 SÃ£o Paulo Ave"/>
    <x v="8"/>
    <x v="7"/>
    <x v="4"/>
    <x v="2"/>
    <n v="0.34"/>
    <s v="6:00-22:00"/>
    <s v="6:00-22:00"/>
    <d v="1899-12-30T16:04:48"/>
    <n v="3.68"/>
    <n v="63"/>
    <s v="Ionity"/>
    <n v="22"/>
    <s v="Tesla, CHAdeMO"/>
    <n v="2023"/>
    <s v="Yes"/>
    <n v="4.4000000000000004"/>
    <n v="2"/>
    <s v="Annually"/>
  </r>
  <r>
    <s v="EVS00263"/>
    <n v="37.528910000000003"/>
    <n v="126.959773"/>
    <s v="5718 Seoul Ave"/>
    <x v="6"/>
    <x v="6"/>
    <x v="3"/>
    <x v="2"/>
    <n v="0.42"/>
    <s v="9:00-18:00"/>
    <s v="9:00-18:00"/>
    <d v="1899-12-30T08:52:48"/>
    <n v="4.88"/>
    <n v="30"/>
    <s v="Greenlots"/>
    <n v="50"/>
    <s v="CCS, CHAdeMO"/>
    <n v="2022"/>
    <s v="Yes"/>
    <n v="3.5"/>
    <n v="3"/>
    <s v="Monthly"/>
  </r>
  <r>
    <s v="EVS00265"/>
    <n v="52.555114000000003"/>
    <n v="13.301449"/>
    <s v="5383 Berlin Ave"/>
    <x v="3"/>
    <x v="3"/>
    <x v="1"/>
    <x v="2"/>
    <n v="0.2"/>
    <d v="2025-07-24T00:00:00"/>
    <s v="9.00-21.00"/>
    <d v="1900-01-11T00:00:00"/>
    <n v="19.989999999999998"/>
    <n v="55"/>
    <s v="Tesla"/>
    <n v="350"/>
    <s v="CHAdeMO"/>
    <n v="2021"/>
    <s v="No"/>
    <n v="5"/>
    <n v="9"/>
    <s v="Annually"/>
  </r>
  <r>
    <s v="EVS00268"/>
    <n v="34.096885999999998"/>
    <n v="-118.31203600000001"/>
    <s v="8076 Los Angeles Ave"/>
    <x v="16"/>
    <x v="5"/>
    <x v="0"/>
    <x v="2"/>
    <n v="0.21"/>
    <s v="6:00-22:00"/>
    <s v="6:00-22:00"/>
    <d v="1899-12-30T16:04:48"/>
    <n v="4.6900000000000004"/>
    <n v="53"/>
    <s v="Ionity"/>
    <n v="50"/>
    <s v="Tesla"/>
    <n v="2021"/>
    <s v="No"/>
    <n v="4"/>
    <n v="10"/>
    <s v="Annually"/>
  </r>
  <r>
    <s v="EVS00270"/>
    <n v="18.917155999999999"/>
    <n v="72.936819"/>
    <s v="3111 Mumbai Ave"/>
    <x v="13"/>
    <x v="12"/>
    <x v="3"/>
    <x v="2"/>
    <n v="0.27"/>
    <s v="9:00-18:00"/>
    <s v="9:00-18:00"/>
    <d v="1899-12-30T08:52:48"/>
    <n v="13.77"/>
    <n v="20"/>
    <s v="Ionity"/>
    <n v="150"/>
    <s v="CCS"/>
    <n v="2018"/>
    <s v="No"/>
    <n v="4"/>
    <n v="1"/>
    <s v="Monthly"/>
  </r>
  <r>
    <s v="EVS00272"/>
    <n v="41.815772000000003"/>
    <n v="-87.730727000000002"/>
    <s v="8765 Chicago Ave"/>
    <x v="7"/>
    <x v="5"/>
    <x v="0"/>
    <x v="2"/>
    <n v="0.17"/>
    <s v="9:00-18:00"/>
    <s v="9:00-18:00"/>
    <d v="1899-12-30T08:52:48"/>
    <n v="10.65"/>
    <n v="57"/>
    <s v="Ionity"/>
    <n v="22"/>
    <s v="CHAdeMO, Type 2"/>
    <n v="2017"/>
    <s v="Yes"/>
    <n v="4.7"/>
    <n v="2"/>
    <s v="Monthly"/>
  </r>
  <r>
    <s v="EVS00278"/>
    <n v="18.944316000000001"/>
    <n v="72.890218000000004"/>
    <s v="3276 Mumbai Ave"/>
    <x v="13"/>
    <x v="12"/>
    <x v="3"/>
    <x v="2"/>
    <n v="0.37"/>
    <d v="2025-07-24T00:00:00"/>
    <s v="9.00-21.00"/>
    <d v="1900-01-11T00:00:00"/>
    <n v="3.84"/>
    <n v="98"/>
    <s v="EVgo"/>
    <n v="150"/>
    <s v="Tesla"/>
    <n v="2020"/>
    <s v="No"/>
    <n v="3.2"/>
    <n v="2"/>
    <s v="Quarterly"/>
  </r>
  <r>
    <s v="EVS00283"/>
    <n v="13.700548"/>
    <n v="100.51139000000001"/>
    <s v="9864 Bangkok Ave"/>
    <x v="4"/>
    <x v="4"/>
    <x v="3"/>
    <x v="2"/>
    <n v="0.46"/>
    <d v="2025-07-24T00:00:00"/>
    <s v="9.00-21.00"/>
    <d v="1900-01-11T00:00:00"/>
    <n v="6.03"/>
    <n v="96"/>
    <s v="Greenlots"/>
    <n v="50"/>
    <s v="CHAdeMO"/>
    <n v="2023"/>
    <s v="Yes"/>
    <n v="3.3"/>
    <n v="3"/>
    <s v="Quarterly"/>
  </r>
  <r>
    <s v="EVS00288"/>
    <n v="-33.825147000000001"/>
    <n v="18.503257000000001"/>
    <s v="4873 Cape Town Ave"/>
    <x v="14"/>
    <x v="13"/>
    <x v="7"/>
    <x v="2"/>
    <n v="0.3"/>
    <s v="6:00-22:00"/>
    <s v="6:00-22:00"/>
    <d v="1899-12-30T16:04:48"/>
    <n v="7.47"/>
    <n v="87"/>
    <s v="ChargePoint"/>
    <n v="50"/>
    <s v="CHAdeMO"/>
    <n v="2017"/>
    <s v="No"/>
    <n v="3.7"/>
    <n v="8"/>
    <s v="Quarterly"/>
  </r>
  <r>
    <s v="EVS00289"/>
    <n v="43.631596000000002"/>
    <n v="-79.393879999999996"/>
    <s v="2755 Toronto Ave"/>
    <x v="0"/>
    <x v="0"/>
    <x v="0"/>
    <x v="2"/>
    <n v="0.45"/>
    <s v="6:00-22:00"/>
    <s v="6:00-22:00"/>
    <d v="1899-12-30T16:04:48"/>
    <n v="15.56"/>
    <n v="41"/>
    <s v="Tesla"/>
    <n v="150"/>
    <s v="Type 2, CCS"/>
    <n v="2021"/>
    <s v="No"/>
    <n v="4.4000000000000004"/>
    <n v="2"/>
    <s v="Annually"/>
  </r>
  <r>
    <s v="EVS00292"/>
    <n v="34.058109999999999"/>
    <n v="-118.34910600000001"/>
    <s v="6691 Los Angeles Ave"/>
    <x v="16"/>
    <x v="5"/>
    <x v="0"/>
    <x v="2"/>
    <n v="0.28999999999999998"/>
    <s v="6:00-22:00"/>
    <s v="6:00-22:00"/>
    <d v="1899-12-30T16:04:48"/>
    <n v="3.95"/>
    <n v="28"/>
    <s v="Greenlots"/>
    <n v="150"/>
    <s v="Type 2"/>
    <n v="2021"/>
    <s v="Yes"/>
    <n v="3.9"/>
    <n v="1"/>
    <s v="Annually"/>
  </r>
  <r>
    <s v="EVS00293"/>
    <n v="19.594068"/>
    <n v="-99.077188000000007"/>
    <s v="3691 Mexico City Ave"/>
    <x v="17"/>
    <x v="14"/>
    <x v="0"/>
    <x v="2"/>
    <n v="0.41"/>
    <s v="9:00-18:00"/>
    <s v="9:00-18:00"/>
    <d v="1899-12-30T08:52:48"/>
    <n v="16.52"/>
    <n v="50"/>
    <s v="ChargePoint"/>
    <n v="150"/>
    <s v="CHAdeMO"/>
    <n v="2014"/>
    <s v="Yes"/>
    <n v="4.5"/>
    <n v="2"/>
    <s v="Quarterly"/>
  </r>
  <r>
    <s v="EVS00297"/>
    <n v="19.059683"/>
    <n v="72.865819999999999"/>
    <s v="4198 Mumbai Ave"/>
    <x v="13"/>
    <x v="12"/>
    <x v="3"/>
    <x v="2"/>
    <n v="0.23"/>
    <s v="6:00-22:00"/>
    <s v="6:00-22:00"/>
    <d v="1899-12-30T16:04:48"/>
    <n v="1.82"/>
    <n v="75"/>
    <s v="ChargePoint"/>
    <n v="350"/>
    <s v="Tesla"/>
    <n v="2015"/>
    <s v="No"/>
    <n v="4.5999999999999996"/>
    <n v="9"/>
    <s v="Quarterly"/>
  </r>
  <r>
    <s v="EVS00300"/>
    <n v="39.839556000000002"/>
    <n v="116.342671"/>
    <s v="1120 Beijing Ave"/>
    <x v="10"/>
    <x v="9"/>
    <x v="3"/>
    <x v="2"/>
    <n v="0.3"/>
    <d v="2025-07-24T00:00:00"/>
    <s v="9.00-21.00"/>
    <d v="1900-01-11T00:00:00"/>
    <n v="11.71"/>
    <n v="32"/>
    <s v="Ionity"/>
    <n v="22"/>
    <s v="CHAdeMO"/>
    <n v="2011"/>
    <s v="Yes"/>
    <n v="3.1"/>
    <n v="9"/>
    <s v="Annually"/>
  </r>
  <r>
    <s v="EVS00301"/>
    <n v="31.921603999999999"/>
    <n v="-154.67710199999999"/>
    <s v="5492 Random Rd"/>
    <x v="11"/>
    <x v="10"/>
    <x v="6"/>
    <x v="2"/>
    <n v="0.22"/>
    <s v="6:00-22:00"/>
    <s v="6:00-22:00"/>
    <d v="1899-12-30T16:04:48"/>
    <n v="8.2200000000000006"/>
    <n v="94"/>
    <s v="Tesla"/>
    <n v="50"/>
    <s v="CCS"/>
    <n v="2014"/>
    <s v="Yes"/>
    <n v="3.8"/>
    <n v="10"/>
    <s v="Annually"/>
  </r>
  <r>
    <s v="EVS00302"/>
    <n v="18.916293"/>
    <n v="72.972162999999995"/>
    <s v="5315 Mumbai Ave"/>
    <x v="13"/>
    <x v="12"/>
    <x v="3"/>
    <x v="2"/>
    <n v="0.24"/>
    <s v="9:00-18:00"/>
    <s v="9:00-18:00"/>
    <d v="1899-12-30T08:52:48"/>
    <n v="11.64"/>
    <n v="71"/>
    <s v="Tesla"/>
    <n v="350"/>
    <s v="CCS"/>
    <n v="2011"/>
    <s v="Yes"/>
    <n v="4"/>
    <n v="6"/>
    <s v="Annually"/>
  </r>
  <r>
    <s v="EVS00304"/>
    <n v="19.534324000000002"/>
    <n v="-99.127837999999997"/>
    <s v="1387 Mexico City Ave"/>
    <x v="17"/>
    <x v="14"/>
    <x v="0"/>
    <x v="2"/>
    <n v="0.49"/>
    <s v="6:00-22:00"/>
    <s v="6:00-22:00"/>
    <d v="1899-12-30T16:04:48"/>
    <n v="18.899999999999999"/>
    <n v="86"/>
    <s v="Tesla"/>
    <n v="22"/>
    <s v="Type 2"/>
    <n v="2019"/>
    <s v="No"/>
    <n v="3.9"/>
    <n v="9"/>
    <s v="Annually"/>
  </r>
  <r>
    <s v="EVS00308"/>
    <n v="41.953049999999998"/>
    <n v="-87.651978999999997"/>
    <s v="6499 Chicago Ave"/>
    <x v="7"/>
    <x v="5"/>
    <x v="0"/>
    <x v="2"/>
    <n v="0.2"/>
    <s v="6:00-22:00"/>
    <s v="6:00-22:00"/>
    <d v="1899-12-30T16:04:48"/>
    <n v="5.45"/>
    <n v="64"/>
    <s v="ChargePoint"/>
    <n v="50"/>
    <s v="Type 2, CCS"/>
    <n v="2016"/>
    <s v="No"/>
    <n v="3.2"/>
    <n v="2"/>
    <s v="Monthly"/>
  </r>
  <r>
    <s v="EVS00312"/>
    <n v="41.996665999999998"/>
    <n v="-87.679883000000004"/>
    <s v="246 Chicago Ave"/>
    <x v="7"/>
    <x v="5"/>
    <x v="0"/>
    <x v="2"/>
    <n v="0.13"/>
    <s v="6:00-22:00"/>
    <s v="6:00-22:00"/>
    <d v="1899-12-30T16:04:48"/>
    <n v="13.45"/>
    <n v="13"/>
    <s v="Tesla"/>
    <n v="50"/>
    <s v="CCS, CHAdeMO"/>
    <n v="2017"/>
    <s v="No"/>
    <n v="3"/>
    <n v="10"/>
    <s v="Quarterly"/>
  </r>
  <r>
    <s v="EVS00316"/>
    <n v="37.627116999999998"/>
    <n v="126.902079"/>
    <s v="5399 Seoul Ave"/>
    <x v="6"/>
    <x v="6"/>
    <x v="3"/>
    <x v="2"/>
    <n v="0.22"/>
    <d v="2025-07-24T00:00:00"/>
    <s v="9.00-21.00"/>
    <d v="1900-01-11T00:00:00"/>
    <n v="1.94"/>
    <n v="74"/>
    <s v="Greenlots"/>
    <n v="150"/>
    <s v="Type 2, CCS"/>
    <n v="2014"/>
    <s v="No"/>
    <n v="4.9000000000000004"/>
    <n v="9"/>
    <s v="Monthly"/>
  </r>
  <r>
    <s v="EVS00323"/>
    <n v="13.714083"/>
    <n v="100.50872699999999"/>
    <s v="5185 Bangkok Ave"/>
    <x v="4"/>
    <x v="4"/>
    <x v="3"/>
    <x v="2"/>
    <n v="0.41"/>
    <s v="6:00-22:00"/>
    <s v="6:00-22:00"/>
    <d v="1899-12-30T16:04:48"/>
    <n v="8.44"/>
    <n v="41"/>
    <s v="EVgo"/>
    <n v="150"/>
    <s v="CHAdeMO, CCS"/>
    <n v="2013"/>
    <s v="Yes"/>
    <n v="4"/>
    <n v="1"/>
    <s v="Annually"/>
  </r>
  <r>
    <s v="EVS00332"/>
    <n v="55.793812000000003"/>
    <n v="37.688113000000001"/>
    <s v="2039 Moscow Ave"/>
    <x v="1"/>
    <x v="1"/>
    <x v="1"/>
    <x v="2"/>
    <n v="0.21"/>
    <s v="9:00-18:00"/>
    <s v="9:00-18:00"/>
    <d v="1899-12-30T08:52:48"/>
    <n v="16.38"/>
    <n v="55"/>
    <s v="Ionity"/>
    <n v="22"/>
    <s v="CCS, CHAdeMO"/>
    <n v="2015"/>
    <s v="No"/>
    <n v="3.4"/>
    <n v="1"/>
    <s v="Monthly"/>
  </r>
  <r>
    <s v="EVS00335"/>
    <n v="19.597863"/>
    <n v="-99.052445000000006"/>
    <s v="5657 Mexico City Ave"/>
    <x v="17"/>
    <x v="14"/>
    <x v="0"/>
    <x v="2"/>
    <n v="0.31"/>
    <s v="9:00-18:00"/>
    <s v="9:00-18:00"/>
    <d v="1899-12-30T08:52:48"/>
    <n v="13.37"/>
    <n v="75"/>
    <s v="EVgo"/>
    <n v="350"/>
    <s v="CCS, Tesla"/>
    <n v="2015"/>
    <s v="No"/>
    <n v="4.5"/>
    <n v="4"/>
    <s v="Quarterly"/>
  </r>
  <r>
    <s v="EVS00337"/>
    <n v="19.474788"/>
    <n v="-99.140203999999997"/>
    <s v="9000 Mexico City Ave"/>
    <x v="17"/>
    <x v="14"/>
    <x v="0"/>
    <x v="2"/>
    <n v="0.22"/>
    <s v="6:00-22:00"/>
    <s v="6:00-22:00"/>
    <d v="1899-12-30T16:04:48"/>
    <n v="17.36"/>
    <n v="78"/>
    <s v="Greenlots"/>
    <n v="150"/>
    <s v="CHAdeMO, Tesla"/>
    <n v="2016"/>
    <s v="No"/>
    <n v="4.0999999999999996"/>
    <n v="3"/>
    <s v="Annually"/>
  </r>
  <r>
    <s v="EVS00338"/>
    <n v="37.737093000000002"/>
    <n v="-122.324957"/>
    <s v="3400 San Francisco Ave"/>
    <x v="5"/>
    <x v="5"/>
    <x v="0"/>
    <x v="2"/>
    <n v="0.16"/>
    <s v="6:00-22:00"/>
    <s v="6:00-22:00"/>
    <d v="1899-12-30T16:04:48"/>
    <n v="7.89"/>
    <n v="25"/>
    <s v="Greenlots"/>
    <n v="22"/>
    <s v="Type 2, CHAdeMO"/>
    <n v="2013"/>
    <s v="No"/>
    <n v="4"/>
    <n v="6"/>
    <s v="Quarterly"/>
  </r>
  <r>
    <s v="EVS00339"/>
    <n v="-33.877943999999999"/>
    <n v="151.24389400000001"/>
    <s v="9428 Sydney Ave"/>
    <x v="9"/>
    <x v="8"/>
    <x v="5"/>
    <x v="2"/>
    <n v="0.13"/>
    <s v="9:00-18:00"/>
    <s v="9:00-18:00"/>
    <d v="1899-12-30T08:52:48"/>
    <n v="7.61"/>
    <n v="64"/>
    <s v="Greenlots"/>
    <n v="150"/>
    <s v="CCS, Tesla"/>
    <n v="2021"/>
    <s v="No"/>
    <n v="4.9000000000000004"/>
    <n v="2"/>
    <s v="Monthly"/>
  </r>
  <r>
    <s v="EVS00340"/>
    <n v="37.629958999999999"/>
    <n v="126.95854199999999"/>
    <s v="9993 Seoul Ave"/>
    <x v="6"/>
    <x v="6"/>
    <x v="3"/>
    <x v="2"/>
    <n v="0.13"/>
    <d v="2025-07-24T00:00:00"/>
    <s v="9.00-21.00"/>
    <d v="1900-01-11T00:00:00"/>
    <n v="4.1500000000000004"/>
    <n v="25"/>
    <s v="Greenlots"/>
    <n v="22"/>
    <s v="Type 2"/>
    <n v="2017"/>
    <s v="No"/>
    <n v="3.6"/>
    <n v="8"/>
    <s v="Annually"/>
  </r>
  <r>
    <s v="EVS00342"/>
    <n v="37.602418"/>
    <n v="126.947429"/>
    <s v="971 Seoul Ave"/>
    <x v="6"/>
    <x v="6"/>
    <x v="3"/>
    <x v="2"/>
    <n v="0.38"/>
    <d v="2025-07-24T00:00:00"/>
    <s v="9.00-21.00"/>
    <d v="1900-01-11T00:00:00"/>
    <n v="0.53"/>
    <n v="58"/>
    <s v="Tesla"/>
    <n v="150"/>
    <s v="CHAdeMO"/>
    <n v="2010"/>
    <s v="Yes"/>
    <n v="4.5"/>
    <n v="3"/>
    <s v="Monthly"/>
  </r>
  <r>
    <s v="EVS00343"/>
    <n v="19.433411"/>
    <n v="-99.162158000000005"/>
    <s v="1366 Mexico City Ave"/>
    <x v="17"/>
    <x v="14"/>
    <x v="0"/>
    <x v="2"/>
    <n v="0.47"/>
    <s v="9:00-18:00"/>
    <s v="9:00-18:00"/>
    <d v="1899-12-30T08:52:48"/>
    <n v="11.93"/>
    <n v="90"/>
    <s v="ChargePoint"/>
    <n v="50"/>
    <s v="CCS"/>
    <n v="2019"/>
    <s v="Yes"/>
    <n v="4.0999999999999996"/>
    <n v="5"/>
    <s v="Quarterly"/>
  </r>
  <r>
    <s v="EVS00346"/>
    <n v="25.245784"/>
    <n v="55.372928999999999"/>
    <s v="2751 Dubai Ave"/>
    <x v="12"/>
    <x v="11"/>
    <x v="3"/>
    <x v="2"/>
    <n v="0.21"/>
    <s v="6:00-22:00"/>
    <s v="6:00-22:00"/>
    <d v="1899-12-30T16:04:48"/>
    <n v="7.32"/>
    <n v="41"/>
    <s v="Greenlots"/>
    <n v="350"/>
    <s v="CCS"/>
    <n v="2017"/>
    <s v="No"/>
    <n v="3.2"/>
    <n v="6"/>
    <s v="Annually"/>
  </r>
  <r>
    <s v="EVS00349"/>
    <n v="13.710356000000001"/>
    <n v="100.45118600000001"/>
    <s v="1354 Bangkok Ave"/>
    <x v="4"/>
    <x v="4"/>
    <x v="3"/>
    <x v="2"/>
    <n v="0.33"/>
    <s v="9:00-18:00"/>
    <s v="9:00-18:00"/>
    <d v="1899-12-30T08:52:48"/>
    <n v="10.53"/>
    <n v="74"/>
    <s v="EVgo"/>
    <n v="22"/>
    <s v="Tesla, CCS"/>
    <n v="2020"/>
    <s v="No"/>
    <n v="4.8"/>
    <n v="10"/>
    <s v="Monthly"/>
  </r>
  <r>
    <s v="EVS00350"/>
    <n v="25.251899000000002"/>
    <n v="55.307858000000003"/>
    <s v="8612 Dubai Ave"/>
    <x v="12"/>
    <x v="11"/>
    <x v="3"/>
    <x v="2"/>
    <n v="0.32"/>
    <s v="9:00-18:00"/>
    <s v="9:00-18:00"/>
    <d v="1899-12-30T08:52:48"/>
    <n v="15.74"/>
    <n v="35"/>
    <s v="EVgo"/>
    <n v="150"/>
    <s v="CCS"/>
    <n v="2021"/>
    <s v="Yes"/>
    <n v="3.3"/>
    <n v="4"/>
    <s v="Annually"/>
  </r>
  <r>
    <s v="EVS00351"/>
    <n v="-27.217030000000001"/>
    <n v="73.606328000000005"/>
    <s v="2613 Random Rd"/>
    <x v="11"/>
    <x v="10"/>
    <x v="6"/>
    <x v="2"/>
    <n v="0.42"/>
    <s v="6:00-22:00"/>
    <s v="6:00-22:00"/>
    <d v="1899-12-30T16:04:48"/>
    <n v="0.53"/>
    <n v="10"/>
    <s v="Ionity"/>
    <n v="150"/>
    <s v="Type 2"/>
    <n v="2016"/>
    <s v="Yes"/>
    <n v="3.3"/>
    <n v="8"/>
    <s v="Monthly"/>
  </r>
  <r>
    <s v="EVS00352"/>
    <n v="-33.873157999999997"/>
    <n v="151.385773"/>
    <s v="9625 Sydney Ave"/>
    <x v="9"/>
    <x v="8"/>
    <x v="5"/>
    <x v="2"/>
    <n v="0.35"/>
    <s v="6:00-22:00"/>
    <s v="6:00-22:00"/>
    <d v="1899-12-30T16:04:48"/>
    <n v="13.41"/>
    <n v="63"/>
    <s v="Ionity"/>
    <n v="22"/>
    <s v="CCS"/>
    <n v="2015"/>
    <s v="No"/>
    <n v="4"/>
    <n v="1"/>
    <s v="Annually"/>
  </r>
  <r>
    <s v="EVS00355"/>
    <n v="-33.764415"/>
    <n v="151.32594399999999"/>
    <s v="8983 Sydney Ave"/>
    <x v="9"/>
    <x v="8"/>
    <x v="5"/>
    <x v="2"/>
    <n v="0.4"/>
    <d v="2025-07-24T00:00:00"/>
    <s v="9.00-21.00"/>
    <d v="1900-01-11T00:00:00"/>
    <n v="4.4800000000000004"/>
    <n v="35"/>
    <s v="Greenlots"/>
    <n v="150"/>
    <s v="Type 2, CHAdeMO"/>
    <n v="2018"/>
    <s v="Yes"/>
    <n v="4.2"/>
    <n v="1"/>
    <s v="Annually"/>
  </r>
  <r>
    <s v="EVS00356"/>
    <n v="37.869053999999998"/>
    <n v="-122.42295900000001"/>
    <s v="842 San Francisco Ave"/>
    <x v="5"/>
    <x v="5"/>
    <x v="0"/>
    <x v="2"/>
    <n v="0.22"/>
    <s v="6:00-22:00"/>
    <s v="6:00-22:00"/>
    <d v="1899-12-30T16:04:48"/>
    <n v="18.87"/>
    <n v="86"/>
    <s v="ChargePoint"/>
    <n v="50"/>
    <s v="CHAdeMO"/>
    <n v="2014"/>
    <s v="No"/>
    <n v="4.4000000000000004"/>
    <n v="8"/>
    <s v="Quarterly"/>
  </r>
  <r>
    <s v="EVS00359"/>
    <n v="18.923704000000001"/>
    <n v="72.892975000000007"/>
    <s v="4207 Mumbai Ave"/>
    <x v="13"/>
    <x v="12"/>
    <x v="3"/>
    <x v="2"/>
    <n v="0.26"/>
    <s v="6:00-22:00"/>
    <s v="6:00-22:00"/>
    <d v="1899-12-30T16:04:48"/>
    <n v="13.7"/>
    <n v="13"/>
    <s v="Tesla"/>
    <n v="22"/>
    <s v="CCS, Type 2"/>
    <n v="2023"/>
    <s v="No"/>
    <n v="4.0999999999999996"/>
    <n v="5"/>
    <s v="Monthly"/>
  </r>
  <r>
    <s v="EVS00360"/>
    <n v="-33.863222999999998"/>
    <n v="151.26350400000001"/>
    <s v="3712 Sydney Ave"/>
    <x v="9"/>
    <x v="8"/>
    <x v="5"/>
    <x v="2"/>
    <n v="0.32"/>
    <s v="6:00-22:00"/>
    <s v="6:00-22:00"/>
    <d v="1899-12-30T16:04:48"/>
    <n v="4.37"/>
    <n v="73"/>
    <s v="ChargePoint"/>
    <n v="50"/>
    <s v="CCS, Type 2"/>
    <n v="2014"/>
    <s v="No"/>
    <n v="4.3"/>
    <n v="8"/>
    <s v="Annually"/>
  </r>
  <r>
    <s v="EVS00361"/>
    <n v="7.1930909999999999"/>
    <n v="116.580502"/>
    <s v="7746 Random Rd"/>
    <x v="2"/>
    <x v="2"/>
    <x v="2"/>
    <x v="2"/>
    <n v="0.32"/>
    <s v="6:00-22:00"/>
    <s v="6:00-22:00"/>
    <d v="1899-12-30T16:04:48"/>
    <n v="1.73"/>
    <n v="59"/>
    <s v="ChargePoint"/>
    <n v="150"/>
    <s v="CHAdeMO, Tesla"/>
    <n v="2012"/>
    <s v="No"/>
    <n v="4.9000000000000004"/>
    <n v="10"/>
    <s v="Monthly"/>
  </r>
  <r>
    <s v="EVS00364"/>
    <n v="13.814201000000001"/>
    <n v="100.48657300000001"/>
    <s v="6293 Bangkok Ave"/>
    <x v="4"/>
    <x v="4"/>
    <x v="3"/>
    <x v="2"/>
    <n v="0.14000000000000001"/>
    <d v="2025-07-24T00:00:00"/>
    <s v="9.00-21.00"/>
    <d v="1900-01-11T00:00:00"/>
    <n v="4.6100000000000003"/>
    <n v="29"/>
    <s v="Tesla"/>
    <n v="50"/>
    <s v="Type 2"/>
    <n v="2014"/>
    <s v="No"/>
    <n v="3.4"/>
    <n v="3"/>
    <s v="Monthly"/>
  </r>
  <r>
    <s v="EVS00368"/>
    <n v="-33.811458000000002"/>
    <n v="151.308165"/>
    <s v="1897 Sydney Ave"/>
    <x v="9"/>
    <x v="8"/>
    <x v="5"/>
    <x v="2"/>
    <n v="0.49"/>
    <s v="6:00-22:00"/>
    <s v="6:00-22:00"/>
    <d v="1899-12-30T16:04:48"/>
    <n v="0.78"/>
    <n v="24"/>
    <s v="ChargePoint"/>
    <n v="350"/>
    <s v="CCS, Type 2"/>
    <n v="2018"/>
    <s v="No"/>
    <n v="4.9000000000000004"/>
    <n v="10"/>
    <s v="Monthly"/>
  </r>
  <r>
    <s v="EVS00371"/>
    <n v="23.711631000000001"/>
    <n v="107.08833300000001"/>
    <s v="1968 Random Rd"/>
    <x v="45"/>
    <x v="9"/>
    <x v="3"/>
    <x v="2"/>
    <n v="0.41"/>
    <s v="9:00-18:00"/>
    <s v="9:00-18:00"/>
    <d v="1899-12-30T08:52:48"/>
    <n v="14.9"/>
    <n v="90"/>
    <s v="ChargePoint"/>
    <n v="50"/>
    <s v="Type 2, CHAdeMO"/>
    <n v="2022"/>
    <s v="Yes"/>
    <n v="3.1"/>
    <n v="7"/>
    <s v="Monthly"/>
  </r>
  <r>
    <s v="EVS00374"/>
    <n v="13.700441"/>
    <n v="100.454487"/>
    <s v="3890 Bangkok Ave"/>
    <x v="4"/>
    <x v="4"/>
    <x v="3"/>
    <x v="2"/>
    <n v="0.33"/>
    <d v="2025-07-24T00:00:00"/>
    <s v="9.00-21.00"/>
    <d v="1900-01-11T00:00:00"/>
    <n v="9.6999999999999993"/>
    <n v="59"/>
    <s v="EVgo"/>
    <n v="350"/>
    <s v="CCS, Type 2"/>
    <n v="2017"/>
    <s v="Yes"/>
    <n v="4"/>
    <n v="2"/>
    <s v="Quarterly"/>
  </r>
  <r>
    <s v="EVS00388"/>
    <n v="39.983674999999998"/>
    <n v="116.490375"/>
    <s v="9243 Beijing Ave"/>
    <x v="10"/>
    <x v="9"/>
    <x v="3"/>
    <x v="2"/>
    <n v="0.28000000000000003"/>
    <s v="6:00-22:00"/>
    <s v="6:00-22:00"/>
    <d v="1899-12-30T16:04:48"/>
    <n v="13.33"/>
    <n v="75"/>
    <s v="Tesla"/>
    <n v="150"/>
    <s v="CCS, Tesla"/>
    <n v="2022"/>
    <s v="No"/>
    <n v="3.9"/>
    <n v="9"/>
    <s v="Monthly"/>
  </r>
  <r>
    <s v="EVS00394"/>
    <n v="-33.826169"/>
    <n v="151.386292"/>
    <s v="9221 Sydney Ave"/>
    <x v="9"/>
    <x v="8"/>
    <x v="5"/>
    <x v="2"/>
    <n v="0.42"/>
    <s v="9:00-18:00"/>
    <s v="9:00-18:00"/>
    <d v="1899-12-30T08:52:48"/>
    <n v="13.17"/>
    <n v="46"/>
    <s v="Greenlots"/>
    <n v="150"/>
    <s v="Type 2"/>
    <n v="2016"/>
    <s v="No"/>
    <n v="3.2"/>
    <n v="1"/>
    <s v="Annually"/>
  </r>
  <r>
    <s v="EVS00398"/>
    <n v="37.555692000000001"/>
    <n v="127.09426499999999"/>
    <s v="1058 Seoul Ave"/>
    <x v="6"/>
    <x v="6"/>
    <x v="3"/>
    <x v="2"/>
    <n v="0.45"/>
    <s v="6:00-22:00"/>
    <s v="6:00-22:00"/>
    <d v="1899-12-30T16:04:48"/>
    <n v="2.21"/>
    <n v="92"/>
    <s v="Tesla"/>
    <n v="50"/>
    <s v="CCS"/>
    <n v="2022"/>
    <s v="Yes"/>
    <n v="4.3"/>
    <n v="4"/>
    <s v="Quarterly"/>
  </r>
  <r>
    <s v="EVS00399"/>
    <n v="-23.592072999999999"/>
    <n v="-46.613847999999997"/>
    <s v="2408 SÃ£o Paulo Ave"/>
    <x v="8"/>
    <x v="7"/>
    <x v="4"/>
    <x v="2"/>
    <n v="0.22"/>
    <s v="9:00-18:00"/>
    <s v="9:00-18:00"/>
    <d v="1899-12-30T08:52:48"/>
    <n v="18.649999999999999"/>
    <n v="75"/>
    <s v="Ionity"/>
    <n v="150"/>
    <s v="Type 2, CHAdeMO"/>
    <n v="2015"/>
    <s v="Yes"/>
    <n v="4.9000000000000004"/>
    <n v="2"/>
    <s v="Annually"/>
  </r>
  <r>
    <s v="EVS00400"/>
    <n v="41.861128999999998"/>
    <n v="-87.687950999999998"/>
    <s v="3446 Chicago Ave"/>
    <x v="7"/>
    <x v="5"/>
    <x v="0"/>
    <x v="2"/>
    <n v="0.41"/>
    <s v="9:00-18:00"/>
    <s v="9:00-18:00"/>
    <d v="1899-12-30T08:52:48"/>
    <n v="11.26"/>
    <n v="80"/>
    <s v="Tesla"/>
    <n v="150"/>
    <s v="CHAdeMO"/>
    <n v="2019"/>
    <s v="No"/>
    <n v="4.2"/>
    <n v="8"/>
    <s v="Annually"/>
  </r>
  <r>
    <s v="EVS00401"/>
    <n v="-30.225615999999999"/>
    <n v="138.74938900000001"/>
    <s v="9693 Random Rd"/>
    <x v="2"/>
    <x v="2"/>
    <x v="2"/>
    <x v="2"/>
    <n v="0.1"/>
    <s v="6:00-22:00"/>
    <s v="6:00-22:00"/>
    <d v="1899-12-30T16:04:48"/>
    <n v="11.19"/>
    <n v="36"/>
    <s v="EVgo"/>
    <n v="50"/>
    <s v="Type 2"/>
    <n v="2018"/>
    <s v="No"/>
    <n v="3.3"/>
    <n v="10"/>
    <s v="Monthly"/>
  </r>
  <r>
    <s v="EVS00407"/>
    <n v="52.401170999999998"/>
    <n v="13.348547999999999"/>
    <s v="8263 Berlin Ave"/>
    <x v="3"/>
    <x v="3"/>
    <x v="1"/>
    <x v="2"/>
    <n v="0.17"/>
    <d v="2025-07-24T00:00:00"/>
    <s v="9.00-21.00"/>
    <d v="1900-01-11T00:00:00"/>
    <n v="4.4800000000000004"/>
    <n v="33"/>
    <s v="Ionity"/>
    <n v="150"/>
    <s v="Type 2, CHAdeMO"/>
    <n v="2022"/>
    <s v="Yes"/>
    <n v="3.5"/>
    <n v="10"/>
    <s v="Quarterly"/>
  </r>
  <r>
    <s v="EVS00408"/>
    <n v="19.556894"/>
    <n v="-99.141300999999999"/>
    <s v="5501 Mexico City Ave"/>
    <x v="17"/>
    <x v="14"/>
    <x v="0"/>
    <x v="2"/>
    <n v="0.37"/>
    <d v="2025-07-24T00:00:00"/>
    <s v="9.00-21.00"/>
    <d v="1900-01-11T00:00:00"/>
    <n v="18.329999999999998"/>
    <n v="37"/>
    <s v="ChargePoint"/>
    <n v="22"/>
    <s v="CHAdeMO"/>
    <n v="2012"/>
    <s v="Yes"/>
    <n v="3.6"/>
    <n v="7"/>
    <s v="Monthly"/>
  </r>
  <r>
    <s v="EVS00411"/>
    <n v="-54.623091000000002"/>
    <n v="-114.499927"/>
    <s v="7743 Random Rd"/>
    <x v="11"/>
    <x v="10"/>
    <x v="6"/>
    <x v="2"/>
    <n v="0.37"/>
    <d v="2025-07-24T00:00:00"/>
    <s v="9.00-21.00"/>
    <d v="1900-01-11T00:00:00"/>
    <n v="3.37"/>
    <n v="19"/>
    <s v="EVgo"/>
    <n v="350"/>
    <s v="CHAdeMO, CCS"/>
    <n v="2017"/>
    <s v="Yes"/>
    <n v="3.7"/>
    <n v="3"/>
    <s v="Annually"/>
  </r>
  <r>
    <s v="EVS00412"/>
    <n v="-33.899005000000002"/>
    <n v="151.26901100000001"/>
    <s v="4559 Sydney Ave"/>
    <x v="9"/>
    <x v="8"/>
    <x v="5"/>
    <x v="2"/>
    <n v="0.48"/>
    <d v="2025-07-24T00:00:00"/>
    <s v="9.00-21.00"/>
    <d v="1900-01-11T00:00:00"/>
    <n v="15.7"/>
    <n v="55"/>
    <s v="Greenlots"/>
    <n v="22"/>
    <s v="CHAdeMO, Tesla"/>
    <n v="2017"/>
    <s v="No"/>
    <n v="3.5"/>
    <n v="6"/>
    <s v="Annually"/>
  </r>
  <r>
    <s v="EVS00413"/>
    <n v="52.542774999999999"/>
    <n v="13.342176"/>
    <s v="7411 Berlin Ave"/>
    <x v="3"/>
    <x v="3"/>
    <x v="1"/>
    <x v="2"/>
    <n v="0.2"/>
    <s v="9:00-18:00"/>
    <s v="9:00-18:00"/>
    <d v="1899-12-30T08:52:48"/>
    <n v="15.23"/>
    <n v="25"/>
    <s v="EVgo"/>
    <n v="50"/>
    <s v="CCS"/>
    <n v="2014"/>
    <s v="No"/>
    <n v="3.5"/>
    <n v="9"/>
    <s v="Annually"/>
  </r>
  <r>
    <s v="EVS00416"/>
    <n v="34.167296999999998"/>
    <n v="-118.37542999999999"/>
    <s v="766 Los Angeles Ave"/>
    <x v="16"/>
    <x v="5"/>
    <x v="0"/>
    <x v="2"/>
    <n v="0.2"/>
    <s v="9:00-18:00"/>
    <s v="9:00-18:00"/>
    <d v="1899-12-30T08:52:48"/>
    <n v="6.32"/>
    <n v="94"/>
    <s v="EVgo"/>
    <n v="22"/>
    <s v="CCS, Tesla"/>
    <n v="2018"/>
    <s v="No"/>
    <n v="3.1"/>
    <n v="8"/>
    <s v="Quarterly"/>
  </r>
  <r>
    <s v="EVS00419"/>
    <n v="25.396476"/>
    <n v="55.395045000000003"/>
    <s v="9837 Dubai Ave"/>
    <x v="12"/>
    <x v="11"/>
    <x v="3"/>
    <x v="2"/>
    <n v="0.27"/>
    <d v="2025-07-24T00:00:00"/>
    <s v="9.00-21.00"/>
    <d v="1900-01-11T00:00:00"/>
    <n v="1.46"/>
    <n v="18"/>
    <s v="ChargePoint"/>
    <n v="350"/>
    <s v="CCS, Type 2"/>
    <n v="2020"/>
    <s v="Yes"/>
    <n v="3.6"/>
    <n v="4"/>
    <s v="Monthly"/>
  </r>
  <r>
    <s v="EVS00420"/>
    <n v="19.179554"/>
    <n v="72.994300999999993"/>
    <s v="9452 Mumbai Ave"/>
    <x v="13"/>
    <x v="12"/>
    <x v="3"/>
    <x v="2"/>
    <n v="0.33"/>
    <d v="2025-07-24T00:00:00"/>
    <s v="9.00-21.00"/>
    <d v="1900-01-11T00:00:00"/>
    <n v="2.38"/>
    <n v="49"/>
    <s v="ChargePoint"/>
    <n v="350"/>
    <s v="Tesla"/>
    <n v="2023"/>
    <s v="No"/>
    <n v="4.9000000000000004"/>
    <n v="8"/>
    <s v="Annually"/>
  </r>
  <r>
    <s v="EVS00422"/>
    <n v="39.840159"/>
    <n v="116.403986"/>
    <s v="297 Beijing Ave"/>
    <x v="10"/>
    <x v="9"/>
    <x v="3"/>
    <x v="2"/>
    <n v="0.32"/>
    <s v="6:00-22:00"/>
    <s v="6:00-22:00"/>
    <d v="1899-12-30T16:04:48"/>
    <n v="11"/>
    <n v="37"/>
    <s v="EVgo"/>
    <n v="350"/>
    <s v="Tesla"/>
    <n v="2016"/>
    <s v="No"/>
    <n v="4.5999999999999996"/>
    <n v="5"/>
    <s v="Quarterly"/>
  </r>
  <r>
    <s v="EVS00425"/>
    <n v="41.870589000000002"/>
    <n v="-87.695555999999996"/>
    <s v="4542 Chicago Ave"/>
    <x v="7"/>
    <x v="5"/>
    <x v="0"/>
    <x v="2"/>
    <n v="0.42"/>
    <s v="6:00-22:00"/>
    <s v="6:00-22:00"/>
    <d v="1899-12-30T16:04:48"/>
    <n v="8.91"/>
    <n v="45"/>
    <s v="EVgo"/>
    <n v="50"/>
    <s v="CHAdeMO"/>
    <n v="2013"/>
    <s v="No"/>
    <n v="4.8"/>
    <n v="7"/>
    <s v="Annually"/>
  </r>
  <r>
    <s v="EVS00426"/>
    <n v="25.313009999999998"/>
    <n v="55.231619000000002"/>
    <s v="8311 Dubai Ave"/>
    <x v="12"/>
    <x v="11"/>
    <x v="3"/>
    <x v="2"/>
    <n v="0.37"/>
    <d v="2025-07-24T00:00:00"/>
    <s v="9.00-21.00"/>
    <d v="1900-01-11T00:00:00"/>
    <n v="7.39"/>
    <n v="99"/>
    <s v="Tesla"/>
    <n v="150"/>
    <s v="CHAdeMO, Type 2"/>
    <n v="2010"/>
    <s v="Yes"/>
    <n v="4.0999999999999996"/>
    <n v="3"/>
    <s v="Monthly"/>
  </r>
  <r>
    <s v="EVS00428"/>
    <n v="13.79541"/>
    <n v="100.597408"/>
    <s v="4344 Bangkok Ave"/>
    <x v="4"/>
    <x v="4"/>
    <x v="3"/>
    <x v="2"/>
    <n v="0.16"/>
    <s v="6:00-22:00"/>
    <s v="6:00-22:00"/>
    <d v="1899-12-30T16:04:48"/>
    <n v="2.0099999999999998"/>
    <n v="46"/>
    <s v="EVgo"/>
    <n v="22"/>
    <s v="Tesla"/>
    <n v="2017"/>
    <s v="No"/>
    <n v="4.5999999999999996"/>
    <n v="4"/>
    <s v="Quarterly"/>
  </r>
  <r>
    <s v="EVS00430"/>
    <n v="19.153022"/>
    <n v="72.985471000000004"/>
    <s v="5465 Mumbai Ave"/>
    <x v="13"/>
    <x v="12"/>
    <x v="3"/>
    <x v="2"/>
    <n v="0.44"/>
    <d v="2025-07-24T00:00:00"/>
    <s v="9.00-21.00"/>
    <d v="1900-01-11T00:00:00"/>
    <n v="19.84"/>
    <n v="88"/>
    <s v="EVgo"/>
    <n v="350"/>
    <s v="CHAdeMO"/>
    <n v="2018"/>
    <s v="No"/>
    <n v="4.5"/>
    <n v="5"/>
    <s v="Monthly"/>
  </r>
  <r>
    <s v="EVS00432"/>
    <n v="37.871065000000002"/>
    <n v="-122.48705099999999"/>
    <s v="2608 San Francisco Ave"/>
    <x v="5"/>
    <x v="5"/>
    <x v="0"/>
    <x v="2"/>
    <n v="0.26"/>
    <s v="6:00-22:00"/>
    <s v="6:00-22:00"/>
    <d v="1899-12-30T16:04:48"/>
    <n v="14.52"/>
    <n v="85"/>
    <s v="Ionity"/>
    <n v="350"/>
    <s v="CCS, Tesla"/>
    <n v="2018"/>
    <s v="Yes"/>
    <n v="3.9"/>
    <n v="10"/>
    <s v="Quarterly"/>
  </r>
  <r>
    <s v="EVS00433"/>
    <n v="34.002412999999997"/>
    <n v="-118.20113600000001"/>
    <s v="1031 Los Angeles Ave"/>
    <x v="16"/>
    <x v="5"/>
    <x v="0"/>
    <x v="2"/>
    <n v="0.18"/>
    <s v="9:00-18:00"/>
    <s v="9:00-18:00"/>
    <d v="1899-12-30T08:52:48"/>
    <n v="4.51"/>
    <n v="38"/>
    <s v="Greenlots"/>
    <n v="150"/>
    <s v="Type 2"/>
    <n v="2016"/>
    <s v="Yes"/>
    <n v="4.5999999999999996"/>
    <n v="9"/>
    <s v="Monthly"/>
  </r>
  <r>
    <s v="EVS00437"/>
    <n v="-23.532181999999999"/>
    <n v="-46.638094000000002"/>
    <s v="4873 SÃ£o Paulo Ave"/>
    <x v="8"/>
    <x v="7"/>
    <x v="4"/>
    <x v="2"/>
    <n v="0.47"/>
    <s v="9:00-18:00"/>
    <s v="9:00-18:00"/>
    <d v="1899-12-30T08:52:48"/>
    <n v="13.99"/>
    <n v="44"/>
    <s v="Tesla"/>
    <n v="50"/>
    <s v="CHAdeMO"/>
    <n v="2017"/>
    <s v="Yes"/>
    <n v="4.4000000000000004"/>
    <n v="2"/>
    <s v="Quarterly"/>
  </r>
  <r>
    <s v="EVS00446"/>
    <n v="41.973565999999998"/>
    <n v="-87.642630999999994"/>
    <s v="1382 Chicago Ave"/>
    <x v="7"/>
    <x v="5"/>
    <x v="0"/>
    <x v="2"/>
    <n v="0.47"/>
    <s v="9:00-18:00"/>
    <s v="9:00-18:00"/>
    <d v="1899-12-30T08:52:48"/>
    <n v="3.32"/>
    <n v="87"/>
    <s v="ChargePoint"/>
    <n v="150"/>
    <s v="CHAdeMO, CCS"/>
    <n v="2019"/>
    <s v="Yes"/>
    <n v="3.1"/>
    <n v="7"/>
    <s v="Quarterly"/>
  </r>
  <r>
    <s v="EVS00447"/>
    <n v="55.740028000000002"/>
    <n v="37.526465999999999"/>
    <s v="5475 Moscow Ave"/>
    <x v="1"/>
    <x v="1"/>
    <x v="1"/>
    <x v="2"/>
    <n v="0.18"/>
    <d v="2025-07-24T00:00:00"/>
    <s v="9.00-21.00"/>
    <d v="1900-01-11T00:00:00"/>
    <n v="12.27"/>
    <n v="89"/>
    <s v="ChargePoint"/>
    <n v="150"/>
    <s v="CCS"/>
    <n v="2021"/>
    <s v="No"/>
    <n v="4.0999999999999996"/>
    <n v="2"/>
    <s v="Monthly"/>
  </r>
  <r>
    <s v="EVS00450"/>
    <n v="39.805709999999998"/>
    <n v="116.487585"/>
    <s v="4701 Beijing Ave"/>
    <x v="10"/>
    <x v="9"/>
    <x v="3"/>
    <x v="2"/>
    <n v="0.43"/>
    <s v="6:00-22:00"/>
    <s v="6:00-22:00"/>
    <d v="1899-12-30T16:04:48"/>
    <n v="14.53"/>
    <n v="97"/>
    <s v="Tesla"/>
    <n v="350"/>
    <s v="CCS"/>
    <n v="2021"/>
    <s v="Yes"/>
    <n v="4.7"/>
    <n v="10"/>
    <s v="Quarterly"/>
  </r>
  <r>
    <s v="EVS00455"/>
    <n v="-33.882924000000003"/>
    <n v="18.439484"/>
    <s v="9807 Cape Town Ave"/>
    <x v="14"/>
    <x v="13"/>
    <x v="7"/>
    <x v="2"/>
    <n v="0.44"/>
    <d v="2025-07-24T00:00:00"/>
    <s v="9.00-21.00"/>
    <d v="1900-01-11T00:00:00"/>
    <n v="5.24"/>
    <n v="29"/>
    <s v="Ionity"/>
    <n v="50"/>
    <s v="CHAdeMO, Tesla"/>
    <n v="2018"/>
    <s v="No"/>
    <n v="4"/>
    <n v="9"/>
    <s v="Monthly"/>
  </r>
  <r>
    <s v="EVS00458"/>
    <n v="-33.729422"/>
    <n v="18.492509999999999"/>
    <s v="1181 Cape Town Ave"/>
    <x v="14"/>
    <x v="13"/>
    <x v="7"/>
    <x v="2"/>
    <n v="0.22"/>
    <d v="2025-07-24T00:00:00"/>
    <s v="9.00-21.00"/>
    <d v="1900-01-11T00:00:00"/>
    <n v="4.18"/>
    <n v="29"/>
    <s v="Greenlots"/>
    <n v="350"/>
    <s v="CCS"/>
    <n v="2014"/>
    <s v="Yes"/>
    <n v="3.4"/>
    <n v="4"/>
    <s v="Monthly"/>
  </r>
  <r>
    <s v="EVS00462"/>
    <n v="37.558591"/>
    <n v="127.07569700000001"/>
    <s v="4234 Seoul Ave"/>
    <x v="6"/>
    <x v="6"/>
    <x v="3"/>
    <x v="2"/>
    <n v="0.41"/>
    <s v="6:00-22:00"/>
    <s v="6:00-22:00"/>
    <d v="1899-12-30T16:04:48"/>
    <n v="20"/>
    <n v="75"/>
    <s v="Greenlots"/>
    <n v="50"/>
    <s v="Type 2, CCS"/>
    <n v="2014"/>
    <s v="No"/>
    <n v="3.7"/>
    <n v="10"/>
    <s v="Quarterly"/>
  </r>
  <r>
    <s v="EVS00464"/>
    <n v="41.914544999999997"/>
    <n v="-87.731326999999993"/>
    <s v="1557 Chicago Ave"/>
    <x v="7"/>
    <x v="5"/>
    <x v="0"/>
    <x v="2"/>
    <n v="0.47"/>
    <d v="2025-07-24T00:00:00"/>
    <s v="9.00-21.00"/>
    <d v="1900-01-11T00:00:00"/>
    <n v="19.8"/>
    <n v="70"/>
    <s v="Tesla"/>
    <n v="22"/>
    <s v="Type 2, Tesla"/>
    <n v="2015"/>
    <s v="No"/>
    <n v="3"/>
    <n v="8"/>
    <s v="Quarterly"/>
  </r>
  <r>
    <s v="EVS00468"/>
    <n v="19.153105"/>
    <n v="72.938526999999993"/>
    <s v="4353 Mumbai Ave"/>
    <x v="13"/>
    <x v="12"/>
    <x v="3"/>
    <x v="2"/>
    <n v="0.5"/>
    <d v="2025-07-24T00:00:00"/>
    <s v="9.00-21.00"/>
    <d v="1900-01-11T00:00:00"/>
    <n v="10.6"/>
    <n v="60"/>
    <s v="Tesla"/>
    <n v="350"/>
    <s v="Type 2, Tesla"/>
    <n v="2018"/>
    <s v="No"/>
    <n v="3.8"/>
    <n v="5"/>
    <s v="Monthly"/>
  </r>
  <r>
    <s v="EVS00469"/>
    <n v="52.459204"/>
    <n v="13.358323"/>
    <s v="3169 Berlin Ave"/>
    <x v="3"/>
    <x v="3"/>
    <x v="1"/>
    <x v="2"/>
    <n v="0.38"/>
    <d v="2025-07-24T00:00:00"/>
    <s v="9.00-21.00"/>
    <d v="1900-01-11T00:00:00"/>
    <n v="7.59"/>
    <n v="66"/>
    <s v="ChargePoint"/>
    <n v="22"/>
    <s v="Type 2, Tesla"/>
    <n v="2015"/>
    <s v="No"/>
    <n v="4.4000000000000004"/>
    <n v="6"/>
    <s v="Annually"/>
  </r>
  <r>
    <s v="EVS00479"/>
    <n v="-33.849766000000002"/>
    <n v="151.24173400000001"/>
    <s v="1874 Sydney Ave"/>
    <x v="9"/>
    <x v="8"/>
    <x v="5"/>
    <x v="2"/>
    <n v="0.49"/>
    <d v="2025-07-24T00:00:00"/>
    <s v="9.00-21.00"/>
    <d v="1900-01-11T00:00:00"/>
    <n v="12.78"/>
    <n v="16"/>
    <s v="EVgo"/>
    <n v="150"/>
    <s v="Type 2"/>
    <n v="2019"/>
    <s v="No"/>
    <n v="4.7"/>
    <n v="8"/>
    <s v="Annually"/>
  </r>
  <r>
    <s v="EVS00487"/>
    <n v="-23.602540000000001"/>
    <n v="-46.508681000000003"/>
    <s v="2195 SÃ£o Paulo Ave"/>
    <x v="8"/>
    <x v="7"/>
    <x v="4"/>
    <x v="2"/>
    <n v="0.14000000000000001"/>
    <d v="2025-07-24T00:00:00"/>
    <s v="9.00-21.00"/>
    <d v="1900-01-11T00:00:00"/>
    <n v="7.92"/>
    <n v="12"/>
    <s v="Tesla"/>
    <n v="350"/>
    <s v="Tesla"/>
    <n v="2021"/>
    <s v="Yes"/>
    <n v="3.3"/>
    <n v="6"/>
    <s v="Annually"/>
  </r>
  <r>
    <s v="EVS00494"/>
    <n v="37.857174999999998"/>
    <n v="-122.303422"/>
    <s v="5308 San Francisco Ave"/>
    <x v="5"/>
    <x v="5"/>
    <x v="0"/>
    <x v="2"/>
    <n v="0.31"/>
    <s v="6:00-22:00"/>
    <s v="6:00-22:00"/>
    <d v="1899-12-30T16:04:48"/>
    <n v="15.34"/>
    <n v="65"/>
    <s v="Tesla"/>
    <n v="350"/>
    <s v="Type 2, CHAdeMO"/>
    <n v="2015"/>
    <s v="Yes"/>
    <n v="4.9000000000000004"/>
    <n v="6"/>
    <s v="Quarterly"/>
  </r>
  <r>
    <s v="EVS00497"/>
    <n v="-33.852876000000002"/>
    <n v="151.239959"/>
    <s v="6022 Sydney Ave"/>
    <x v="9"/>
    <x v="8"/>
    <x v="5"/>
    <x v="2"/>
    <n v="0.49"/>
    <d v="2025-07-24T00:00:00"/>
    <s v="9.00-21.00"/>
    <d v="1900-01-11T00:00:00"/>
    <n v="10.95"/>
    <n v="20"/>
    <s v="ChargePoint"/>
    <n v="150"/>
    <s v="CHAdeMO, CCS"/>
    <n v="2022"/>
    <s v="Yes"/>
    <n v="5"/>
    <n v="10"/>
    <s v="Quarterly"/>
  </r>
  <r>
    <s v="EVS00499"/>
    <n v="19.401517999999999"/>
    <n v="-99.004570000000001"/>
    <s v="8474 Mexico City Ave"/>
    <x v="17"/>
    <x v="14"/>
    <x v="0"/>
    <x v="2"/>
    <n v="0.39"/>
    <d v="2025-07-24T00:00:00"/>
    <s v="9.00-21.00"/>
    <d v="1900-01-11T00:00:00"/>
    <n v="3.11"/>
    <n v="86"/>
    <s v="ChargePoint"/>
    <n v="22"/>
    <s v="CCS, Type 2"/>
    <n v="2016"/>
    <s v="Yes"/>
    <n v="3.8"/>
    <n v="10"/>
    <s v="Monthly"/>
  </r>
  <r>
    <s v="EVS00501"/>
    <n v="10.060762"/>
    <n v="66.813096999999999"/>
    <s v="9132 Random Rd"/>
    <x v="11"/>
    <x v="10"/>
    <x v="6"/>
    <x v="2"/>
    <n v="0.45"/>
    <d v="2025-07-24T00:00:00"/>
    <s v="9.00-21.00"/>
    <d v="1900-01-11T00:00:00"/>
    <n v="12.04"/>
    <n v="51"/>
    <s v="EVgo"/>
    <n v="22"/>
    <s v="CHAdeMO"/>
    <n v="2010"/>
    <s v="Yes"/>
    <n v="3.3"/>
    <n v="5"/>
    <s v="Monthly"/>
  </r>
  <r>
    <s v="EVS00505"/>
    <n v="37.676068000000001"/>
    <n v="126.95612800000001"/>
    <s v="4165 Seoul Ave"/>
    <x v="6"/>
    <x v="6"/>
    <x v="3"/>
    <x v="2"/>
    <n v="0.45"/>
    <s v="9:00-18:00"/>
    <s v="9:00-18:00"/>
    <d v="1899-12-30T08:52:48"/>
    <n v="17.8"/>
    <n v="22"/>
    <s v="EVgo"/>
    <n v="22"/>
    <s v="CHAdeMO, CCS"/>
    <n v="2014"/>
    <s v="No"/>
    <n v="3.5"/>
    <n v="9"/>
    <s v="Quarterly"/>
  </r>
  <r>
    <s v="EVS00508"/>
    <n v="-23.656006999999999"/>
    <n v="-46.622781000000003"/>
    <s v="4596 SÃ£o Paulo Ave"/>
    <x v="8"/>
    <x v="7"/>
    <x v="4"/>
    <x v="2"/>
    <n v="0.21"/>
    <s v="6:00-22:00"/>
    <s v="6:00-22:00"/>
    <d v="1899-12-30T16:04:48"/>
    <n v="11.84"/>
    <n v="67"/>
    <s v="Tesla"/>
    <n v="150"/>
    <s v="Type 2, CHAdeMO"/>
    <n v="2021"/>
    <s v="Yes"/>
    <n v="4.5"/>
    <n v="6"/>
    <s v="Quarterly"/>
  </r>
  <r>
    <s v="EVS00510"/>
    <n v="-33.807932000000001"/>
    <n v="18.419280000000001"/>
    <s v="6209 Cape Town Ave"/>
    <x v="14"/>
    <x v="13"/>
    <x v="7"/>
    <x v="2"/>
    <n v="0.42"/>
    <s v="9:00-18:00"/>
    <s v="9:00-18:00"/>
    <d v="1899-12-30T08:52:48"/>
    <n v="7.03"/>
    <n v="60"/>
    <s v="ChargePoint"/>
    <n v="350"/>
    <s v="Type 2, CHAdeMO"/>
    <n v="2016"/>
    <s v="No"/>
    <n v="3.7"/>
    <n v="10"/>
    <s v="Annually"/>
  </r>
  <r>
    <s v="EVS00511"/>
    <n v="-22.699389"/>
    <n v="-55.913893999999999"/>
    <s v="9405 Random Rd"/>
    <x v="46"/>
    <x v="27"/>
    <x v="4"/>
    <x v="2"/>
    <n v="0.32"/>
    <s v="9:00-18:00"/>
    <s v="9:00-18:00"/>
    <d v="1899-12-30T08:52:48"/>
    <n v="17.47"/>
    <n v="92"/>
    <s v="Greenlots"/>
    <n v="350"/>
    <s v="Type 2, CCS"/>
    <n v="2023"/>
    <s v="No"/>
    <n v="3.9"/>
    <n v="10"/>
    <s v="Annually"/>
  </r>
  <r>
    <s v="EVS00516"/>
    <n v="39.857940999999997"/>
    <n v="116.31177099999999"/>
    <s v="9434 Beijing Ave"/>
    <x v="10"/>
    <x v="9"/>
    <x v="3"/>
    <x v="2"/>
    <n v="0.19"/>
    <d v="2025-07-24T00:00:00"/>
    <s v="9.00-21.00"/>
    <d v="1900-01-11T00:00:00"/>
    <n v="5.46"/>
    <n v="88"/>
    <s v="ChargePoint"/>
    <n v="150"/>
    <s v="Tesla"/>
    <n v="2019"/>
    <s v="No"/>
    <n v="3.1"/>
    <n v="6"/>
    <s v="Monthly"/>
  </r>
  <r>
    <s v="EVS00517"/>
    <n v="25.330998000000001"/>
    <n v="55.368836000000002"/>
    <s v="9129 Dubai Ave"/>
    <x v="12"/>
    <x v="11"/>
    <x v="3"/>
    <x v="2"/>
    <n v="0.16"/>
    <s v="9:00-18:00"/>
    <s v="9:00-18:00"/>
    <d v="1899-12-30T08:52:48"/>
    <n v="18.7"/>
    <n v="37"/>
    <s v="EVgo"/>
    <n v="50"/>
    <s v="CHAdeMO"/>
    <n v="2022"/>
    <s v="Yes"/>
    <n v="4.8"/>
    <n v="6"/>
    <s v="Quarterly"/>
  </r>
  <r>
    <s v="EVS00518"/>
    <n v="-33.729421000000002"/>
    <n v="151.37930299999999"/>
    <s v="1517 Sydney Ave"/>
    <x v="9"/>
    <x v="8"/>
    <x v="5"/>
    <x v="2"/>
    <n v="0.22"/>
    <s v="6:00-22:00"/>
    <s v="6:00-22:00"/>
    <d v="1899-12-30T16:04:48"/>
    <n v="18.29"/>
    <n v="69"/>
    <s v="ChargePoint"/>
    <n v="22"/>
    <s v="CCS"/>
    <n v="2019"/>
    <s v="Yes"/>
    <n v="4.4000000000000004"/>
    <n v="5"/>
    <s v="Annually"/>
  </r>
  <r>
    <s v="EVS00519"/>
    <n v="43.723213999999999"/>
    <n v="-79.307513"/>
    <s v="3704 Toronto Ave"/>
    <x v="0"/>
    <x v="0"/>
    <x v="0"/>
    <x v="2"/>
    <n v="0.41"/>
    <s v="6:00-22:00"/>
    <s v="6:00-22:00"/>
    <d v="1899-12-30T16:04:48"/>
    <n v="18.05"/>
    <n v="15"/>
    <s v="EVgo"/>
    <n v="22"/>
    <s v="Type 2"/>
    <n v="2022"/>
    <s v="No"/>
    <n v="4.7"/>
    <n v="8"/>
    <s v="Annually"/>
  </r>
  <r>
    <s v="EVS00531"/>
    <n v="-72.947237999999999"/>
    <n v="-109.560367"/>
    <s v="1424 Random Rd"/>
    <x v="11"/>
    <x v="10"/>
    <x v="6"/>
    <x v="2"/>
    <n v="0.37"/>
    <d v="2025-07-24T00:00:00"/>
    <s v="9.00-21.00"/>
    <d v="1900-01-11T00:00:00"/>
    <n v="9.91"/>
    <n v="86"/>
    <s v="Greenlots"/>
    <n v="22"/>
    <s v="CHAdeMO, CCS"/>
    <n v="2018"/>
    <s v="Yes"/>
    <n v="4.8"/>
    <n v="4"/>
    <s v="Annually"/>
  </r>
  <r>
    <s v="EVS00532"/>
    <n v="37.688284000000003"/>
    <n v="126.98633"/>
    <s v="9714 Seoul Ave"/>
    <x v="6"/>
    <x v="6"/>
    <x v="3"/>
    <x v="2"/>
    <n v="0.23"/>
    <s v="6:00-22:00"/>
    <s v="6:00-22:00"/>
    <d v="1899-12-30T16:04:48"/>
    <n v="1.59"/>
    <n v="73"/>
    <s v="Tesla"/>
    <n v="350"/>
    <s v="Type 2, CHAdeMO"/>
    <n v="2022"/>
    <s v="No"/>
    <n v="3.3"/>
    <n v="1"/>
    <s v="Quarterly"/>
  </r>
  <r>
    <s v="EVS00534"/>
    <n v="37.774349000000001"/>
    <n v="-122.48096099999999"/>
    <s v="6487 San Francisco Ave"/>
    <x v="5"/>
    <x v="5"/>
    <x v="0"/>
    <x v="2"/>
    <n v="0.41"/>
    <d v="2025-07-24T00:00:00"/>
    <s v="9.00-21.00"/>
    <d v="1900-01-11T00:00:00"/>
    <n v="4.1500000000000004"/>
    <n v="60"/>
    <s v="EVgo"/>
    <n v="150"/>
    <s v="Tesla"/>
    <n v="2022"/>
    <s v="Yes"/>
    <n v="3.3"/>
    <n v="2"/>
    <s v="Annually"/>
  </r>
  <r>
    <s v="EVS00536"/>
    <n v="-33.787055000000002"/>
    <n v="151.20543699999999"/>
    <s v="6926 Sydney Ave"/>
    <x v="9"/>
    <x v="8"/>
    <x v="5"/>
    <x v="2"/>
    <n v="0.21"/>
    <s v="9:00-18:00"/>
    <s v="9:00-18:00"/>
    <d v="1899-12-30T08:52:48"/>
    <n v="7.96"/>
    <n v="38"/>
    <s v="ChargePoint"/>
    <n v="50"/>
    <s v="Type 2, Tesla"/>
    <n v="2011"/>
    <s v="No"/>
    <n v="4.0999999999999996"/>
    <n v="2"/>
    <s v="Monthly"/>
  </r>
  <r>
    <s v="EVS00541"/>
    <n v="-67.946776999999997"/>
    <n v="-62.890180999999998"/>
    <s v="583 Random Rd"/>
    <x v="19"/>
    <x v="2"/>
    <x v="2"/>
    <x v="2"/>
    <n v="0.48"/>
    <s v="9:00-18:00"/>
    <s v="9:00-18:00"/>
    <d v="1899-12-30T08:52:48"/>
    <n v="3.95"/>
    <n v="68"/>
    <s v="EVgo"/>
    <n v="22"/>
    <s v="Type 2, Tesla"/>
    <n v="2015"/>
    <s v="No"/>
    <n v="4.7"/>
    <n v="8"/>
    <s v="Quarterly"/>
  </r>
  <r>
    <s v="EVS00543"/>
    <n v="25.301386000000001"/>
    <n v="55.283254999999997"/>
    <s v="9465 Dubai Ave"/>
    <x v="12"/>
    <x v="11"/>
    <x v="3"/>
    <x v="2"/>
    <n v="0.18"/>
    <d v="2025-07-24T00:00:00"/>
    <s v="9.00-21.00"/>
    <d v="1900-01-11T00:00:00"/>
    <n v="16.63"/>
    <n v="26"/>
    <s v="EVgo"/>
    <n v="150"/>
    <s v="CCS, CHAdeMO"/>
    <n v="2013"/>
    <s v="Yes"/>
    <n v="4"/>
    <n v="8"/>
    <s v="Monthly"/>
  </r>
  <r>
    <s v="EVS00547"/>
    <n v="-33.760877000000001"/>
    <n v="18.553258"/>
    <s v="747 Cape Town Ave"/>
    <x v="14"/>
    <x v="13"/>
    <x v="7"/>
    <x v="2"/>
    <n v="0.4"/>
    <d v="2025-07-24T00:00:00"/>
    <s v="9.00-21.00"/>
    <d v="1900-01-11T00:00:00"/>
    <n v="16.989999999999998"/>
    <n v="15"/>
    <s v="EVgo"/>
    <n v="150"/>
    <s v="CHAdeMO"/>
    <n v="2012"/>
    <s v="No"/>
    <n v="4"/>
    <n v="4"/>
    <s v="Monthly"/>
  </r>
  <r>
    <s v="EVS00551"/>
    <n v="-3.0333559999999999"/>
    <n v="-148.09578099999999"/>
    <s v="4455 Random Rd"/>
    <x v="11"/>
    <x v="10"/>
    <x v="6"/>
    <x v="2"/>
    <n v="0.15"/>
    <d v="2025-07-24T00:00:00"/>
    <s v="9.00-21.00"/>
    <d v="1900-01-11T00:00:00"/>
    <n v="15.32"/>
    <n v="75"/>
    <s v="EVgo"/>
    <n v="350"/>
    <s v="Type 2"/>
    <n v="2015"/>
    <s v="No"/>
    <n v="4.3"/>
    <n v="1"/>
    <s v="Quarterly"/>
  </r>
  <r>
    <s v="EVS00557"/>
    <n v="52.575971000000003"/>
    <n v="13.329181"/>
    <s v="7365 Berlin Ave"/>
    <x v="3"/>
    <x v="3"/>
    <x v="1"/>
    <x v="2"/>
    <n v="0.22"/>
    <s v="9:00-18:00"/>
    <s v="9:00-18:00"/>
    <d v="1899-12-30T08:52:48"/>
    <n v="13"/>
    <n v="84"/>
    <s v="Ionity"/>
    <n v="350"/>
    <s v="CCS, CHAdeMO"/>
    <n v="2015"/>
    <s v="Yes"/>
    <n v="3.5"/>
    <n v="3"/>
    <s v="Annually"/>
  </r>
  <r>
    <s v="EVS00558"/>
    <n v="41.971136000000001"/>
    <n v="-87.633066999999997"/>
    <s v="4855 Chicago Ave"/>
    <x v="7"/>
    <x v="5"/>
    <x v="0"/>
    <x v="2"/>
    <n v="0.43"/>
    <s v="9:00-18:00"/>
    <s v="9:00-18:00"/>
    <d v="1899-12-30T08:52:48"/>
    <n v="11.1"/>
    <n v="38"/>
    <s v="Tesla"/>
    <n v="50"/>
    <s v="CCS, Tesla"/>
    <n v="2018"/>
    <s v="Yes"/>
    <n v="4"/>
    <n v="5"/>
    <s v="Quarterly"/>
  </r>
  <r>
    <s v="EVS00564"/>
    <n v="34.089621999999999"/>
    <n v="-118.294674"/>
    <s v="8120 Los Angeles Ave"/>
    <x v="16"/>
    <x v="5"/>
    <x v="0"/>
    <x v="2"/>
    <n v="0.18"/>
    <s v="9:00-18:00"/>
    <s v="9:00-18:00"/>
    <d v="1899-12-30T08:52:48"/>
    <n v="1.22"/>
    <n v="20"/>
    <s v="ChargePoint"/>
    <n v="22"/>
    <s v="CCS, Tesla"/>
    <n v="2021"/>
    <s v="No"/>
    <n v="4.5"/>
    <n v="1"/>
    <s v="Quarterly"/>
  </r>
  <r>
    <s v="EVS00571"/>
    <n v="51.465721000000002"/>
    <n v="-79.496804999999995"/>
    <s v="5571 Random Rd"/>
    <x v="2"/>
    <x v="2"/>
    <x v="2"/>
    <x v="2"/>
    <n v="0.17"/>
    <s v="6:00-22:00"/>
    <s v="6:00-22:00"/>
    <d v="1899-12-30T16:04:48"/>
    <n v="19.21"/>
    <n v="48"/>
    <s v="ChargePoint"/>
    <n v="350"/>
    <s v="CCS"/>
    <n v="2017"/>
    <s v="No"/>
    <n v="4.0999999999999996"/>
    <n v="9"/>
    <s v="Monthly"/>
  </r>
  <r>
    <s v="EVS00572"/>
    <n v="-23.637169"/>
    <n v="-46.578440999999998"/>
    <s v="620 SÃ£o Paulo Ave"/>
    <x v="8"/>
    <x v="7"/>
    <x v="4"/>
    <x v="2"/>
    <n v="0.32"/>
    <s v="6:00-22:00"/>
    <s v="6:00-22:00"/>
    <d v="1899-12-30T16:04:48"/>
    <n v="12.84"/>
    <n v="100"/>
    <s v="Tesla"/>
    <n v="350"/>
    <s v="Tesla, Type 2"/>
    <n v="2011"/>
    <s v="Yes"/>
    <n v="3.6"/>
    <n v="1"/>
    <s v="Quarterly"/>
  </r>
  <r>
    <s v="EVS00584"/>
    <n v="25.365760000000002"/>
    <n v="55.390681000000001"/>
    <s v="9888 Dubai Ave"/>
    <x v="12"/>
    <x v="11"/>
    <x v="3"/>
    <x v="2"/>
    <n v="0.13"/>
    <d v="2025-07-24T00:00:00"/>
    <s v="9.00-21.00"/>
    <d v="1900-01-11T00:00:00"/>
    <n v="3.7"/>
    <n v="29"/>
    <s v="Tesla"/>
    <n v="50"/>
    <s v="Type 2, Tesla"/>
    <n v="2022"/>
    <s v="Yes"/>
    <n v="4.2"/>
    <n v="8"/>
    <s v="Annually"/>
  </r>
  <r>
    <s v="EVS00587"/>
    <n v="52.545977000000001"/>
    <n v="13.493232000000001"/>
    <s v="9409 Berlin Ave"/>
    <x v="3"/>
    <x v="3"/>
    <x v="1"/>
    <x v="2"/>
    <n v="0.37"/>
    <d v="2025-07-24T00:00:00"/>
    <s v="9.00-21.00"/>
    <d v="1900-01-11T00:00:00"/>
    <n v="16.100000000000001"/>
    <n v="60"/>
    <s v="Greenlots"/>
    <n v="150"/>
    <s v="Tesla"/>
    <n v="2015"/>
    <s v="Yes"/>
    <n v="4.9000000000000004"/>
    <n v="1"/>
    <s v="Annually"/>
  </r>
  <r>
    <s v="EVS00588"/>
    <n v="52.596252999999997"/>
    <n v="13.350885"/>
    <s v="9655 Berlin Ave"/>
    <x v="3"/>
    <x v="3"/>
    <x v="1"/>
    <x v="2"/>
    <n v="0.45"/>
    <d v="2025-07-24T00:00:00"/>
    <s v="9.00-21.00"/>
    <d v="1900-01-11T00:00:00"/>
    <n v="18.59"/>
    <n v="83"/>
    <s v="ChargePoint"/>
    <n v="150"/>
    <s v="CHAdeMO, Type 2"/>
    <n v="2013"/>
    <s v="Yes"/>
    <n v="3.5"/>
    <n v="3"/>
    <s v="Annually"/>
  </r>
  <r>
    <s v="EVS00592"/>
    <n v="-33.810160000000003"/>
    <n v="18.506381000000001"/>
    <s v="6104 Cape Town Ave"/>
    <x v="14"/>
    <x v="13"/>
    <x v="7"/>
    <x v="2"/>
    <n v="0.46"/>
    <d v="2025-07-24T00:00:00"/>
    <s v="9.00-21.00"/>
    <d v="1900-01-11T00:00:00"/>
    <n v="14.91"/>
    <n v="14"/>
    <s v="EVgo"/>
    <n v="150"/>
    <s v="Type 2"/>
    <n v="2021"/>
    <s v="Yes"/>
    <n v="3.6"/>
    <n v="4"/>
    <s v="Annually"/>
  </r>
  <r>
    <s v="EVS00597"/>
    <n v="52.463805000000001"/>
    <n v="13.407764"/>
    <s v="4521 Berlin Ave"/>
    <x v="3"/>
    <x v="3"/>
    <x v="1"/>
    <x v="2"/>
    <n v="0.35"/>
    <d v="2025-07-24T00:00:00"/>
    <s v="9.00-21.00"/>
    <d v="1900-01-11T00:00:00"/>
    <n v="11.55"/>
    <n v="93"/>
    <s v="Tesla"/>
    <n v="350"/>
    <s v="CCS"/>
    <n v="2018"/>
    <s v="Yes"/>
    <n v="4.5999999999999996"/>
    <n v="4"/>
    <s v="Quarterly"/>
  </r>
  <r>
    <s v="EVS00598"/>
    <n v="52.445281000000001"/>
    <n v="13.378553"/>
    <s v="4751 Berlin Ave"/>
    <x v="3"/>
    <x v="3"/>
    <x v="1"/>
    <x v="2"/>
    <n v="0.16"/>
    <s v="6:00-22:00"/>
    <s v="6:00-22:00"/>
    <d v="1899-12-30T16:04:48"/>
    <n v="10.57"/>
    <n v="63"/>
    <s v="Tesla"/>
    <n v="50"/>
    <s v="CHAdeMO, Tesla"/>
    <n v="2021"/>
    <s v="Yes"/>
    <n v="4.5999999999999996"/>
    <n v="4"/>
    <s v="Monthly"/>
  </r>
  <r>
    <s v="EVS00600"/>
    <n v="-33.780889999999999"/>
    <n v="18.407753"/>
    <s v="5749 Cape Town Ave"/>
    <x v="14"/>
    <x v="13"/>
    <x v="7"/>
    <x v="2"/>
    <n v="0.28000000000000003"/>
    <s v="6:00-22:00"/>
    <s v="6:00-22:00"/>
    <d v="1899-12-30T16:04:48"/>
    <n v="7.59"/>
    <n v="59"/>
    <s v="Greenlots"/>
    <n v="50"/>
    <s v="CCS, CHAdeMO"/>
    <n v="2013"/>
    <s v="Yes"/>
    <n v="5"/>
    <n v="4"/>
    <s v="Annually"/>
  </r>
  <r>
    <s v="EVS00604"/>
    <n v="25.236393"/>
    <n v="55.337570999999997"/>
    <s v="906 Dubai Ave"/>
    <x v="12"/>
    <x v="11"/>
    <x v="3"/>
    <x v="2"/>
    <n v="0.11"/>
    <s v="6:00-22:00"/>
    <s v="6:00-22:00"/>
    <d v="1899-12-30T16:04:48"/>
    <n v="10.71"/>
    <n v="54"/>
    <s v="Tesla"/>
    <n v="22"/>
    <s v="CCS"/>
    <n v="2021"/>
    <s v="No"/>
    <n v="4.2"/>
    <n v="9"/>
    <s v="Monthly"/>
  </r>
  <r>
    <s v="EVS00608"/>
    <n v="39.822544000000001"/>
    <n v="116.331125"/>
    <s v="4828 Beijing Ave"/>
    <x v="10"/>
    <x v="9"/>
    <x v="3"/>
    <x v="2"/>
    <n v="0.5"/>
    <d v="2025-07-24T00:00:00"/>
    <s v="9.00-21.00"/>
    <d v="1900-01-11T00:00:00"/>
    <n v="12.86"/>
    <n v="23"/>
    <s v="Ionity"/>
    <n v="22"/>
    <s v="CCS"/>
    <n v="2010"/>
    <s v="Yes"/>
    <n v="4.2"/>
    <n v="3"/>
    <s v="Quarterly"/>
  </r>
  <r>
    <s v="EVS00613"/>
    <n v="19.173418000000002"/>
    <n v="72.828068999999999"/>
    <s v="3090 Mumbai Ave"/>
    <x v="13"/>
    <x v="12"/>
    <x v="3"/>
    <x v="2"/>
    <n v="0.42"/>
    <s v="9:00-18:00"/>
    <s v="9:00-18:00"/>
    <d v="1899-12-30T08:52:48"/>
    <n v="3.59"/>
    <n v="29"/>
    <s v="Tesla"/>
    <n v="50"/>
    <s v="CHAdeMO, Type 2"/>
    <n v="2010"/>
    <s v="No"/>
    <n v="3.2"/>
    <n v="2"/>
    <s v="Quarterly"/>
  </r>
  <r>
    <s v="EVS00614"/>
    <n v="-33.747974999999997"/>
    <n v="18.444617000000001"/>
    <s v="9458 Cape Town Ave"/>
    <x v="14"/>
    <x v="13"/>
    <x v="7"/>
    <x v="2"/>
    <n v="0.22"/>
    <s v="6:00-22:00"/>
    <s v="6:00-22:00"/>
    <d v="1899-12-30T16:04:48"/>
    <n v="18.149999999999999"/>
    <n v="40"/>
    <s v="EVgo"/>
    <n v="350"/>
    <s v="CHAdeMO"/>
    <n v="2012"/>
    <s v="Yes"/>
    <n v="4.0999999999999996"/>
    <n v="3"/>
    <s v="Monthly"/>
  </r>
  <r>
    <s v="EVS00616"/>
    <n v="19.576476"/>
    <n v="-99.182310000000001"/>
    <s v="5037 Mexico City Ave"/>
    <x v="17"/>
    <x v="14"/>
    <x v="0"/>
    <x v="2"/>
    <n v="0.49"/>
    <s v="6:00-22:00"/>
    <s v="6:00-22:00"/>
    <d v="1899-12-30T16:04:48"/>
    <n v="6.68"/>
    <n v="77"/>
    <s v="EVgo"/>
    <n v="22"/>
    <s v="CCS, CHAdeMO"/>
    <n v="2013"/>
    <s v="No"/>
    <n v="4.5"/>
    <n v="3"/>
    <s v="Annually"/>
  </r>
  <r>
    <s v="EVS00621"/>
    <n v="-52.436256999999998"/>
    <n v="-100.427993"/>
    <s v="51 Random Rd"/>
    <x v="11"/>
    <x v="10"/>
    <x v="6"/>
    <x v="2"/>
    <n v="0.48"/>
    <s v="6:00-22:00"/>
    <s v="6:00-22:00"/>
    <d v="1899-12-30T16:04:48"/>
    <n v="11.47"/>
    <n v="74"/>
    <s v="Tesla"/>
    <n v="22"/>
    <s v="Tesla"/>
    <n v="2018"/>
    <s v="Yes"/>
    <n v="3.1"/>
    <n v="10"/>
    <s v="Annually"/>
  </r>
  <r>
    <s v="EVS00625"/>
    <n v="37.62229"/>
    <n v="126.99313600000001"/>
    <s v="4268 Seoul Ave"/>
    <x v="6"/>
    <x v="6"/>
    <x v="3"/>
    <x v="2"/>
    <n v="0.13"/>
    <s v="9:00-18:00"/>
    <s v="9:00-18:00"/>
    <d v="1899-12-30T08:52:48"/>
    <n v="4.4000000000000004"/>
    <n v="11"/>
    <s v="ChargePoint"/>
    <n v="150"/>
    <s v="Type 2"/>
    <n v="2020"/>
    <s v="No"/>
    <n v="3.1"/>
    <n v="3"/>
    <s v="Annually"/>
  </r>
  <r>
    <s v="EVS00631"/>
    <n v="84.778256999999996"/>
    <n v="100.635136"/>
    <s v="8416 Random Rd"/>
    <x v="19"/>
    <x v="2"/>
    <x v="2"/>
    <x v="2"/>
    <n v="0.25"/>
    <s v="6:00-22:00"/>
    <s v="6:00-22:00"/>
    <d v="1899-12-30T16:04:48"/>
    <n v="4.83"/>
    <n v="81"/>
    <s v="Ionity"/>
    <n v="350"/>
    <s v="CCS"/>
    <n v="2022"/>
    <s v="No"/>
    <n v="3.6"/>
    <n v="3"/>
    <s v="Quarterly"/>
  </r>
  <r>
    <s v="EVS00634"/>
    <n v="37.727260000000001"/>
    <n v="-122.33734200000001"/>
    <s v="2438 San Francisco Ave"/>
    <x v="5"/>
    <x v="5"/>
    <x v="0"/>
    <x v="2"/>
    <n v="0.28999999999999998"/>
    <s v="9:00-18:00"/>
    <s v="9:00-18:00"/>
    <d v="1899-12-30T08:52:48"/>
    <n v="11.21"/>
    <n v="67"/>
    <s v="Tesla"/>
    <n v="22"/>
    <s v="Type 2, Tesla"/>
    <n v="2022"/>
    <s v="No"/>
    <n v="4.5999999999999996"/>
    <n v="8"/>
    <s v="Annually"/>
  </r>
  <r>
    <s v="EVS00637"/>
    <n v="37.610151000000002"/>
    <n v="127.06513099999999"/>
    <s v="831 Seoul Ave"/>
    <x v="6"/>
    <x v="6"/>
    <x v="3"/>
    <x v="2"/>
    <n v="0.21"/>
    <s v="9:00-18:00"/>
    <s v="9:00-18:00"/>
    <d v="1899-12-30T08:52:48"/>
    <n v="7.46"/>
    <n v="54"/>
    <s v="Tesla"/>
    <n v="22"/>
    <s v="CCS"/>
    <n v="2020"/>
    <s v="Yes"/>
    <n v="4.5"/>
    <n v="1"/>
    <s v="Monthly"/>
  </r>
  <r>
    <s v="EVS00642"/>
    <n v="-33.87865"/>
    <n v="18.494872000000001"/>
    <s v="9874 Cape Town Ave"/>
    <x v="14"/>
    <x v="13"/>
    <x v="7"/>
    <x v="2"/>
    <n v="0.12"/>
    <s v="9:00-18:00"/>
    <s v="9:00-18:00"/>
    <d v="1899-12-30T08:52:48"/>
    <n v="16.96"/>
    <n v="50"/>
    <s v="Ionity"/>
    <n v="50"/>
    <s v="Tesla"/>
    <n v="2013"/>
    <s v="Yes"/>
    <n v="4.0999999999999996"/>
    <n v="7"/>
    <s v="Annually"/>
  </r>
  <r>
    <s v="EVS00649"/>
    <n v="37.726230000000001"/>
    <n v="-122.438917"/>
    <s v="7494 San Francisco Ave"/>
    <x v="5"/>
    <x v="5"/>
    <x v="0"/>
    <x v="2"/>
    <n v="0.27"/>
    <d v="2025-07-24T00:00:00"/>
    <s v="9.00-21.00"/>
    <d v="1900-01-11T00:00:00"/>
    <n v="1.79"/>
    <n v="91"/>
    <s v="Tesla"/>
    <n v="150"/>
    <s v="CHAdeMO"/>
    <n v="2016"/>
    <s v="No"/>
    <n v="4.5999999999999996"/>
    <n v="9"/>
    <s v="Monthly"/>
  </r>
  <r>
    <s v="EVS00651"/>
    <n v="0.63494700000000004"/>
    <n v="-155.488034"/>
    <s v="6747 Random Rd"/>
    <x v="11"/>
    <x v="10"/>
    <x v="6"/>
    <x v="2"/>
    <n v="0.15"/>
    <s v="9:00-18:00"/>
    <s v="9:00-18:00"/>
    <d v="1899-12-30T08:52:48"/>
    <n v="10.16"/>
    <n v="39"/>
    <s v="Tesla"/>
    <n v="50"/>
    <s v="CHAdeMO"/>
    <n v="2022"/>
    <s v="No"/>
    <n v="4.3"/>
    <n v="3"/>
    <s v="Annually"/>
  </r>
  <r>
    <s v="EVS00662"/>
    <n v="19.531243"/>
    <n v="-99.181667000000004"/>
    <s v="8458 Mexico City Ave"/>
    <x v="17"/>
    <x v="14"/>
    <x v="0"/>
    <x v="2"/>
    <n v="0.47"/>
    <s v="9:00-18:00"/>
    <s v="9:00-18:00"/>
    <d v="1899-12-30T08:52:48"/>
    <n v="9.73"/>
    <n v="55"/>
    <s v="Greenlots"/>
    <n v="50"/>
    <s v="Tesla"/>
    <n v="2015"/>
    <s v="Yes"/>
    <n v="4.7"/>
    <n v="6"/>
    <s v="Quarterly"/>
  </r>
  <r>
    <s v="EVS00663"/>
    <n v="37.568224999999998"/>
    <n v="126.980065"/>
    <s v="844 Seoul Ave"/>
    <x v="6"/>
    <x v="6"/>
    <x v="3"/>
    <x v="2"/>
    <n v="0.49"/>
    <d v="2025-07-24T00:00:00"/>
    <s v="9.00-21.00"/>
    <d v="1900-01-11T00:00:00"/>
    <n v="2.17"/>
    <n v="87"/>
    <s v="EVgo"/>
    <n v="350"/>
    <s v="CHAdeMO"/>
    <n v="2012"/>
    <s v="No"/>
    <n v="3.7"/>
    <n v="7"/>
    <s v="Monthly"/>
  </r>
  <r>
    <s v="EVS00664"/>
    <n v="25.330826999999999"/>
    <n v="55.311826000000003"/>
    <s v="6138 Dubai Ave"/>
    <x v="12"/>
    <x v="11"/>
    <x v="3"/>
    <x v="2"/>
    <n v="0.34"/>
    <s v="6:00-22:00"/>
    <s v="6:00-22:00"/>
    <d v="1899-12-30T16:04:48"/>
    <n v="15.96"/>
    <n v="48"/>
    <s v="Ionity"/>
    <n v="22"/>
    <s v="Tesla, CHAdeMO"/>
    <n v="2011"/>
    <s v="Yes"/>
    <n v="4.2"/>
    <n v="7"/>
    <s v="Monthly"/>
  </r>
  <r>
    <s v="EVS00666"/>
    <n v="18.903949999999998"/>
    <n v="72.813134000000005"/>
    <s v="3856 Mumbai Ave"/>
    <x v="13"/>
    <x v="12"/>
    <x v="3"/>
    <x v="2"/>
    <n v="0.14000000000000001"/>
    <d v="2025-07-24T00:00:00"/>
    <s v="9.00-21.00"/>
    <d v="1900-01-11T00:00:00"/>
    <n v="16.46"/>
    <n v="13"/>
    <s v="Ionity"/>
    <n v="150"/>
    <s v="Tesla, Type 2"/>
    <n v="2023"/>
    <s v="No"/>
    <n v="3.7"/>
    <n v="1"/>
    <s v="Quarterly"/>
  </r>
  <r>
    <s v="EVS00671"/>
    <n v="-38.401153999999998"/>
    <n v="-94.166021000000001"/>
    <s v="2766 Random Rd"/>
    <x v="11"/>
    <x v="10"/>
    <x v="6"/>
    <x v="2"/>
    <n v="0.41"/>
    <d v="2025-07-24T00:00:00"/>
    <s v="9.00-21.00"/>
    <d v="1900-01-11T00:00:00"/>
    <n v="19.350000000000001"/>
    <n v="67"/>
    <s v="Ionity"/>
    <n v="350"/>
    <s v="CCS"/>
    <n v="2010"/>
    <s v="Yes"/>
    <n v="4.7"/>
    <n v="9"/>
    <s v="Annually"/>
  </r>
  <r>
    <s v="EVS00672"/>
    <n v="34.082281000000002"/>
    <n v="-118.224352"/>
    <s v="9585 Los Angeles Ave"/>
    <x v="16"/>
    <x v="5"/>
    <x v="0"/>
    <x v="2"/>
    <n v="0.2"/>
    <s v="6:00-22:00"/>
    <s v="6:00-22:00"/>
    <d v="1899-12-30T16:04:48"/>
    <n v="18.059999999999999"/>
    <n v="74"/>
    <s v="Ionity"/>
    <n v="22"/>
    <s v="Tesla"/>
    <n v="2011"/>
    <s v="Yes"/>
    <n v="4.7"/>
    <n v="6"/>
    <s v="Annually"/>
  </r>
  <r>
    <s v="EVS00673"/>
    <n v="55.760188999999997"/>
    <n v="37.650433999999997"/>
    <s v="5959 Moscow Ave"/>
    <x v="1"/>
    <x v="1"/>
    <x v="1"/>
    <x v="2"/>
    <n v="0.48"/>
    <s v="9:00-18:00"/>
    <s v="9:00-18:00"/>
    <d v="1899-12-30T08:52:48"/>
    <n v="11.91"/>
    <n v="45"/>
    <s v="Greenlots"/>
    <n v="350"/>
    <s v="CCS"/>
    <n v="2020"/>
    <s v="Yes"/>
    <n v="3.4"/>
    <n v="7"/>
    <s v="Quarterly"/>
  </r>
  <r>
    <s v="EVS00682"/>
    <n v="37.723098"/>
    <n v="-122.425579"/>
    <s v="5916 San Francisco Ave"/>
    <x v="5"/>
    <x v="5"/>
    <x v="0"/>
    <x v="2"/>
    <n v="0.5"/>
    <s v="6:00-22:00"/>
    <s v="6:00-22:00"/>
    <d v="1899-12-30T16:04:48"/>
    <n v="4.09"/>
    <n v="17"/>
    <s v="Ionity"/>
    <n v="350"/>
    <s v="Type 2"/>
    <n v="2012"/>
    <s v="No"/>
    <n v="5"/>
    <n v="4"/>
    <s v="Monthly"/>
  </r>
  <r>
    <s v="EVS00683"/>
    <n v="19.463342000000001"/>
    <n v="-99.142174999999995"/>
    <s v="270 Mexico City Ave"/>
    <x v="17"/>
    <x v="14"/>
    <x v="0"/>
    <x v="2"/>
    <n v="0.38"/>
    <d v="2025-07-24T00:00:00"/>
    <s v="9.00-21.00"/>
    <d v="1900-01-11T00:00:00"/>
    <n v="18.87"/>
    <n v="26"/>
    <s v="EVgo"/>
    <n v="22"/>
    <s v="CHAdeMO, CCS"/>
    <n v="2014"/>
    <s v="Yes"/>
    <n v="5"/>
    <n v="4"/>
    <s v="Monthly"/>
  </r>
  <r>
    <s v="EVS00684"/>
    <n v="25.363032"/>
    <n v="55.273648000000001"/>
    <s v="3593 Dubai Ave"/>
    <x v="12"/>
    <x v="11"/>
    <x v="3"/>
    <x v="2"/>
    <n v="0.21"/>
    <s v="6:00-22:00"/>
    <s v="6:00-22:00"/>
    <d v="1899-12-30T16:04:48"/>
    <n v="7.08"/>
    <n v="60"/>
    <s v="ChargePoint"/>
    <n v="150"/>
    <s v="Tesla"/>
    <n v="2012"/>
    <s v="Yes"/>
    <n v="3.8"/>
    <n v="3"/>
    <s v="Annually"/>
  </r>
  <r>
    <s v="EVS00692"/>
    <n v="37.705789000000003"/>
    <n v="-122.468307"/>
    <s v="998 San Francisco Ave"/>
    <x v="5"/>
    <x v="5"/>
    <x v="0"/>
    <x v="2"/>
    <n v="0.11"/>
    <s v="6:00-22:00"/>
    <s v="6:00-22:00"/>
    <d v="1899-12-30T16:04:48"/>
    <n v="6.75"/>
    <n v="31"/>
    <s v="Tesla"/>
    <n v="22"/>
    <s v="CHAdeMO, Type 2"/>
    <n v="2023"/>
    <s v="Yes"/>
    <n v="4.9000000000000004"/>
    <n v="5"/>
    <s v="Quarterly"/>
  </r>
  <r>
    <s v="EVS00696"/>
    <n v="19.568739999999998"/>
    <n v="-99.127510000000001"/>
    <s v="227 Mexico City Ave"/>
    <x v="17"/>
    <x v="14"/>
    <x v="0"/>
    <x v="2"/>
    <n v="0.4"/>
    <s v="6:00-22:00"/>
    <s v="6:00-22:00"/>
    <d v="1899-12-30T16:04:48"/>
    <n v="1.72"/>
    <n v="73"/>
    <s v="Greenlots"/>
    <n v="22"/>
    <s v="Tesla"/>
    <n v="2017"/>
    <s v="No"/>
    <n v="3.7"/>
    <n v="4"/>
    <s v="Monthly"/>
  </r>
  <r>
    <s v="EVS00697"/>
    <n v="52.453431999999999"/>
    <n v="13.364112"/>
    <s v="1545 Berlin Ave"/>
    <x v="3"/>
    <x v="3"/>
    <x v="1"/>
    <x v="2"/>
    <n v="0.28999999999999998"/>
    <s v="6:00-22:00"/>
    <s v="6:00-22:00"/>
    <d v="1899-12-30T16:04:48"/>
    <n v="10.95"/>
    <n v="98"/>
    <s v="Ionity"/>
    <n v="50"/>
    <s v="Tesla"/>
    <n v="2010"/>
    <s v="No"/>
    <n v="4.8"/>
    <n v="5"/>
    <s v="Annually"/>
  </r>
  <r>
    <s v="EVS00698"/>
    <n v="37.642391000000003"/>
    <n v="127.046116"/>
    <s v="9416 Seoul Ave"/>
    <x v="6"/>
    <x v="6"/>
    <x v="3"/>
    <x v="2"/>
    <n v="0.19"/>
    <s v="9:00-18:00"/>
    <s v="9:00-18:00"/>
    <d v="1899-12-30T08:52:48"/>
    <n v="7.44"/>
    <n v="80"/>
    <s v="Greenlots"/>
    <n v="150"/>
    <s v="CHAdeMO, CCS"/>
    <n v="2021"/>
    <s v="No"/>
    <n v="3.5"/>
    <n v="6"/>
    <s v="Annually"/>
  </r>
  <r>
    <s v="EVS00700"/>
    <n v="18.904942999999999"/>
    <n v="72.910044999999997"/>
    <s v="223 Mumbai Ave"/>
    <x v="13"/>
    <x v="12"/>
    <x v="3"/>
    <x v="2"/>
    <n v="0.25"/>
    <d v="2025-07-24T00:00:00"/>
    <s v="9.00-21.00"/>
    <d v="1900-01-11T00:00:00"/>
    <n v="12.11"/>
    <n v="54"/>
    <s v="EVgo"/>
    <n v="50"/>
    <s v="CHAdeMO, CCS"/>
    <n v="2018"/>
    <s v="No"/>
    <n v="3.6"/>
    <n v="7"/>
    <s v="Quarterly"/>
  </r>
  <r>
    <s v="EVS00702"/>
    <n v="41.886104000000003"/>
    <n v="-87.720540999999997"/>
    <s v="2970 Chicago Ave"/>
    <x v="7"/>
    <x v="5"/>
    <x v="0"/>
    <x v="2"/>
    <n v="0.22"/>
    <s v="9:00-18:00"/>
    <s v="9:00-18:00"/>
    <d v="1899-12-30T08:52:48"/>
    <n v="15.63"/>
    <n v="63"/>
    <s v="Tesla"/>
    <n v="150"/>
    <s v="CHAdeMO, Type 2"/>
    <n v="2020"/>
    <s v="Yes"/>
    <n v="4.9000000000000004"/>
    <n v="1"/>
    <s v="Quarterly"/>
  </r>
  <r>
    <s v="EVS00706"/>
    <n v="41.936576000000002"/>
    <n v="-87.796222999999998"/>
    <s v="3411 Chicago Ave"/>
    <x v="7"/>
    <x v="5"/>
    <x v="0"/>
    <x v="2"/>
    <n v="0.22"/>
    <s v="6:00-22:00"/>
    <s v="6:00-22:00"/>
    <d v="1899-12-30T16:04:48"/>
    <n v="7.59"/>
    <n v="73"/>
    <s v="Tesla"/>
    <n v="22"/>
    <s v="Tesla"/>
    <n v="2018"/>
    <s v="No"/>
    <n v="3.2"/>
    <n v="8"/>
    <s v="Annually"/>
  </r>
  <r>
    <s v="EVS00709"/>
    <n v="52.531550000000003"/>
    <n v="13.454333"/>
    <s v="4221 Berlin Ave"/>
    <x v="3"/>
    <x v="3"/>
    <x v="1"/>
    <x v="2"/>
    <n v="0.44"/>
    <d v="2025-07-24T00:00:00"/>
    <s v="9.00-21.00"/>
    <d v="1900-01-11T00:00:00"/>
    <n v="4.63"/>
    <n v="37"/>
    <s v="Tesla"/>
    <n v="50"/>
    <s v="CHAdeMO"/>
    <n v="2022"/>
    <s v="Yes"/>
    <n v="4.0999999999999996"/>
    <n v="1"/>
    <s v="Annually"/>
  </r>
  <r>
    <s v="EVS00713"/>
    <n v="43.605410999999997"/>
    <n v="-79.461811999999995"/>
    <s v="4875 Toronto Ave"/>
    <x v="0"/>
    <x v="0"/>
    <x v="0"/>
    <x v="2"/>
    <n v="0.5"/>
    <s v="9:00-18:00"/>
    <s v="9:00-18:00"/>
    <d v="1899-12-30T08:52:48"/>
    <n v="2.99"/>
    <n v="67"/>
    <s v="Greenlots"/>
    <n v="350"/>
    <s v="Type 2, Tesla"/>
    <n v="2019"/>
    <s v="Yes"/>
    <n v="4.0999999999999996"/>
    <n v="6"/>
    <s v="Annually"/>
  </r>
  <r>
    <s v="EVS00715"/>
    <n v="34.131131000000003"/>
    <n v="-118.308493"/>
    <s v="4537 Los Angeles Ave"/>
    <x v="16"/>
    <x v="5"/>
    <x v="0"/>
    <x v="2"/>
    <n v="0.1"/>
    <s v="6:00-22:00"/>
    <s v="6:00-22:00"/>
    <d v="1899-12-30T16:04:48"/>
    <n v="3.76"/>
    <n v="56"/>
    <s v="Ionity"/>
    <n v="22"/>
    <s v="CHAdeMO"/>
    <n v="2023"/>
    <s v="Yes"/>
    <n v="4.3"/>
    <n v="2"/>
    <s v="Annually"/>
  </r>
  <r>
    <s v="EVS00716"/>
    <n v="13.867224999999999"/>
    <n v="100.47929000000001"/>
    <s v="2730 Bangkok Ave"/>
    <x v="4"/>
    <x v="4"/>
    <x v="3"/>
    <x v="2"/>
    <n v="0.3"/>
    <s v="6:00-22:00"/>
    <s v="6:00-22:00"/>
    <d v="1899-12-30T16:04:48"/>
    <n v="2.68"/>
    <n v="65"/>
    <s v="Greenlots"/>
    <n v="350"/>
    <s v="CCS"/>
    <n v="2017"/>
    <s v="No"/>
    <n v="4.3"/>
    <n v="4"/>
    <s v="Quarterly"/>
  </r>
  <r>
    <s v="EVS00721"/>
    <n v="32.388876000000003"/>
    <n v="-160.99013199999999"/>
    <s v="1220 Random Rd"/>
    <x v="11"/>
    <x v="10"/>
    <x v="6"/>
    <x v="2"/>
    <n v="0.1"/>
    <d v="2025-07-24T00:00:00"/>
    <s v="9.00-21.00"/>
    <d v="1900-01-11T00:00:00"/>
    <n v="14"/>
    <n v="74"/>
    <s v="ChargePoint"/>
    <n v="50"/>
    <s v="CCS, CHAdeMO"/>
    <n v="2019"/>
    <s v="Yes"/>
    <n v="3.4"/>
    <n v="1"/>
    <s v="Monthly"/>
  </r>
  <r>
    <s v="EVS00722"/>
    <n v="43.735573000000002"/>
    <n v="-79.348510000000005"/>
    <s v="2342 Toronto Ave"/>
    <x v="0"/>
    <x v="0"/>
    <x v="0"/>
    <x v="2"/>
    <n v="0.28999999999999998"/>
    <s v="9:00-18:00"/>
    <s v="9:00-18:00"/>
    <d v="1899-12-30T08:52:48"/>
    <n v="1.49"/>
    <n v="81"/>
    <s v="Tesla"/>
    <n v="150"/>
    <s v="Type 2"/>
    <n v="2011"/>
    <s v="Yes"/>
    <n v="3.6"/>
    <n v="8"/>
    <s v="Quarterly"/>
  </r>
  <r>
    <s v="EVS00730"/>
    <n v="-33.717843000000002"/>
    <n v="18.412713"/>
    <s v="284 Cape Town Ave"/>
    <x v="14"/>
    <x v="13"/>
    <x v="7"/>
    <x v="2"/>
    <n v="0.26"/>
    <d v="2025-07-24T00:00:00"/>
    <s v="9.00-21.00"/>
    <d v="1900-01-11T00:00:00"/>
    <n v="7.08"/>
    <n v="48"/>
    <s v="EVgo"/>
    <n v="350"/>
    <s v="CHAdeMO"/>
    <n v="2021"/>
    <s v="Yes"/>
    <n v="4.2"/>
    <n v="9"/>
    <s v="Annually"/>
  </r>
  <r>
    <s v="EVS00731"/>
    <n v="56.879558000000003"/>
    <n v="-68.582213999999993"/>
    <s v="4434 Random Rd"/>
    <x v="47"/>
    <x v="0"/>
    <x v="0"/>
    <x v="2"/>
    <n v="0.36"/>
    <s v="9:00-18:00"/>
    <s v="9:00-18:00"/>
    <d v="1899-12-30T08:52:48"/>
    <n v="8.39"/>
    <n v="20"/>
    <s v="Ionity"/>
    <n v="50"/>
    <s v="Type 2, CCS"/>
    <n v="2014"/>
    <s v="No"/>
    <n v="3.9"/>
    <n v="10"/>
    <s v="Quarterly"/>
  </r>
  <r>
    <s v="EVS00743"/>
    <n v="34.061763999999997"/>
    <n v="-118.33682899999999"/>
    <s v="1294 Los Angeles Ave"/>
    <x v="16"/>
    <x v="5"/>
    <x v="0"/>
    <x v="2"/>
    <n v="0.28999999999999998"/>
    <s v="9:00-18:00"/>
    <s v="9:00-18:00"/>
    <d v="1899-12-30T08:52:48"/>
    <n v="8.08"/>
    <n v="98"/>
    <s v="EVgo"/>
    <n v="22"/>
    <s v="CHAdeMO"/>
    <n v="2015"/>
    <s v="Yes"/>
    <n v="3.4"/>
    <n v="7"/>
    <s v="Quarterly"/>
  </r>
  <r>
    <s v="EVS00744"/>
    <n v="52.555850999999997"/>
    <n v="13.468756000000001"/>
    <s v="8550 Berlin Ave"/>
    <x v="3"/>
    <x v="3"/>
    <x v="1"/>
    <x v="2"/>
    <n v="0.33"/>
    <d v="2025-07-24T00:00:00"/>
    <s v="9.00-21.00"/>
    <d v="1900-01-11T00:00:00"/>
    <n v="14.94"/>
    <n v="41"/>
    <s v="Greenlots"/>
    <n v="50"/>
    <s v="CHAdeMO"/>
    <n v="2020"/>
    <s v="Yes"/>
    <n v="3.8"/>
    <n v="5"/>
    <s v="Quarterly"/>
  </r>
  <r>
    <s v="EVS00745"/>
    <n v="13.858178000000001"/>
    <n v="100.53260899999999"/>
    <s v="7270 Bangkok Ave"/>
    <x v="4"/>
    <x v="4"/>
    <x v="3"/>
    <x v="2"/>
    <n v="0.17"/>
    <s v="6:00-22:00"/>
    <s v="6:00-22:00"/>
    <d v="1899-12-30T16:04:48"/>
    <n v="6.51"/>
    <n v="61"/>
    <s v="EVgo"/>
    <n v="350"/>
    <s v="CHAdeMO, CCS"/>
    <n v="2014"/>
    <s v="No"/>
    <n v="3.8"/>
    <n v="7"/>
    <s v="Quarterly"/>
  </r>
  <r>
    <s v="EVS00746"/>
    <n v="37.706375000000001"/>
    <n v="-122.34404499999999"/>
    <s v="6412 San Francisco Ave"/>
    <x v="5"/>
    <x v="5"/>
    <x v="0"/>
    <x v="2"/>
    <n v="0.25"/>
    <s v="6:00-22:00"/>
    <s v="6:00-22:00"/>
    <d v="1899-12-30T16:04:48"/>
    <n v="17.95"/>
    <n v="69"/>
    <s v="ChargePoint"/>
    <n v="22"/>
    <s v="Type 2, CCS"/>
    <n v="2018"/>
    <s v="Yes"/>
    <n v="3.7"/>
    <n v="7"/>
    <s v="Quarterly"/>
  </r>
  <r>
    <s v="EVS00750"/>
    <n v="55.858327000000003"/>
    <n v="37.669350000000001"/>
    <s v="7398 Moscow Ave"/>
    <x v="1"/>
    <x v="1"/>
    <x v="1"/>
    <x v="2"/>
    <n v="0.23"/>
    <d v="2025-07-24T00:00:00"/>
    <s v="9.00-21.00"/>
    <d v="1900-01-11T00:00:00"/>
    <n v="10.72"/>
    <n v="33"/>
    <s v="Ionity"/>
    <n v="22"/>
    <s v="CCS"/>
    <n v="2019"/>
    <s v="No"/>
    <n v="3.9"/>
    <n v="3"/>
    <s v="Annually"/>
  </r>
  <r>
    <s v="EVS00751"/>
    <n v="5.478485"/>
    <n v="157.97671"/>
    <s v="5270 Random Rd"/>
    <x v="11"/>
    <x v="10"/>
    <x v="6"/>
    <x v="2"/>
    <n v="0.48"/>
    <d v="2025-07-24T00:00:00"/>
    <s v="9.00-21.00"/>
    <d v="1900-01-11T00:00:00"/>
    <n v="1.21"/>
    <n v="81"/>
    <s v="ChargePoint"/>
    <n v="150"/>
    <s v="Tesla"/>
    <n v="2017"/>
    <s v="No"/>
    <n v="3.9"/>
    <n v="5"/>
    <s v="Quarterly"/>
  </r>
  <r>
    <s v="EVS00754"/>
    <n v="37.770784999999997"/>
    <n v="-122.40638300000001"/>
    <s v="1258 San Francisco Ave"/>
    <x v="5"/>
    <x v="5"/>
    <x v="0"/>
    <x v="2"/>
    <n v="0.33"/>
    <d v="2025-07-24T00:00:00"/>
    <s v="9.00-21.00"/>
    <d v="1900-01-11T00:00:00"/>
    <n v="4.97"/>
    <n v="57"/>
    <s v="ChargePoint"/>
    <n v="50"/>
    <s v="CCS, Tesla"/>
    <n v="2021"/>
    <s v="No"/>
    <n v="3.8"/>
    <n v="10"/>
    <s v="Monthly"/>
  </r>
  <r>
    <s v="EVS00757"/>
    <n v="41.991458000000002"/>
    <n v="-87.688067000000004"/>
    <s v="1007 Chicago Ave"/>
    <x v="7"/>
    <x v="5"/>
    <x v="0"/>
    <x v="2"/>
    <n v="0.37"/>
    <s v="9:00-18:00"/>
    <s v="9:00-18:00"/>
    <d v="1899-12-30T08:52:48"/>
    <n v="7.69"/>
    <n v="75"/>
    <s v="Tesla"/>
    <n v="50"/>
    <s v="Type 2, CHAdeMO"/>
    <n v="2010"/>
    <s v="Yes"/>
    <n v="3.7"/>
    <n v="5"/>
    <s v="Quarterly"/>
  </r>
  <r>
    <s v="EVS00759"/>
    <n v="19.133879"/>
    <n v="72.994422999999998"/>
    <s v="5646 Mumbai Ave"/>
    <x v="13"/>
    <x v="12"/>
    <x v="3"/>
    <x v="2"/>
    <n v="0.37"/>
    <s v="6:00-22:00"/>
    <s v="6:00-22:00"/>
    <d v="1899-12-30T16:04:48"/>
    <n v="10.19"/>
    <n v="19"/>
    <s v="ChargePoint"/>
    <n v="350"/>
    <s v="Tesla"/>
    <n v="2016"/>
    <s v="Yes"/>
    <n v="3.9"/>
    <n v="8"/>
    <s v="Monthly"/>
  </r>
  <r>
    <s v="EVS00765"/>
    <n v="-33.817096999999997"/>
    <n v="18.556206"/>
    <s v="2996 Cape Town Ave"/>
    <x v="14"/>
    <x v="13"/>
    <x v="7"/>
    <x v="2"/>
    <n v="0.16"/>
    <s v="6:00-22:00"/>
    <s v="6:00-22:00"/>
    <d v="1899-12-30T16:04:48"/>
    <n v="14.76"/>
    <n v="41"/>
    <s v="Tesla"/>
    <n v="150"/>
    <s v="Type 2"/>
    <n v="2015"/>
    <s v="Yes"/>
    <n v="4.9000000000000004"/>
    <n v="8"/>
    <s v="Monthly"/>
  </r>
  <r>
    <s v="EVS00775"/>
    <n v="39.960369999999998"/>
    <n v="116.37139500000001"/>
    <s v="2031 Beijing Ave"/>
    <x v="10"/>
    <x v="9"/>
    <x v="3"/>
    <x v="2"/>
    <n v="0.44"/>
    <s v="9:00-18:00"/>
    <s v="9:00-18:00"/>
    <d v="1899-12-30T08:52:48"/>
    <n v="10.64"/>
    <n v="38"/>
    <s v="Greenlots"/>
    <n v="350"/>
    <s v="CCS, Type 2"/>
    <n v="2018"/>
    <s v="No"/>
    <n v="4.9000000000000004"/>
    <n v="2"/>
    <s v="Quarterly"/>
  </r>
  <r>
    <s v="EVS00777"/>
    <n v="41.912689"/>
    <n v="-87.747618000000003"/>
    <s v="2841 Chicago Ave"/>
    <x v="7"/>
    <x v="5"/>
    <x v="0"/>
    <x v="2"/>
    <n v="0.15"/>
    <d v="2025-07-24T00:00:00"/>
    <s v="9.00-21.00"/>
    <d v="1900-01-11T00:00:00"/>
    <n v="9.31"/>
    <n v="54"/>
    <s v="EVgo"/>
    <n v="50"/>
    <s v="CHAdeMO, CCS"/>
    <n v="2016"/>
    <s v="No"/>
    <n v="3.2"/>
    <n v="9"/>
    <s v="Annually"/>
  </r>
  <r>
    <s v="EVS00780"/>
    <n v="37.535742999999997"/>
    <n v="126.962197"/>
    <s v="6193 Seoul Ave"/>
    <x v="6"/>
    <x v="6"/>
    <x v="3"/>
    <x v="2"/>
    <n v="0.41"/>
    <s v="9:00-18:00"/>
    <s v="9:00-18:00"/>
    <d v="1899-12-30T08:52:48"/>
    <n v="18.8"/>
    <n v="41"/>
    <s v="Greenlots"/>
    <n v="50"/>
    <s v="CCS"/>
    <n v="2017"/>
    <s v="Yes"/>
    <n v="4.9000000000000004"/>
    <n v="8"/>
    <s v="Annually"/>
  </r>
  <r>
    <s v="EVS00787"/>
    <n v="39.944361999999998"/>
    <n v="116.41808"/>
    <s v="4589 Beijing Ave"/>
    <x v="10"/>
    <x v="9"/>
    <x v="3"/>
    <x v="2"/>
    <n v="0.44"/>
    <s v="6:00-22:00"/>
    <s v="6:00-22:00"/>
    <d v="1899-12-30T16:04:48"/>
    <n v="12.93"/>
    <n v="46"/>
    <s v="ChargePoint"/>
    <n v="150"/>
    <s v="CHAdeMO, Tesla"/>
    <n v="2023"/>
    <s v="No"/>
    <n v="4.5999999999999996"/>
    <n v="8"/>
    <s v="Monthly"/>
  </r>
  <r>
    <s v="EVS00789"/>
    <n v="39.927522000000003"/>
    <n v="116.408734"/>
    <s v="9303 Beijing Ave"/>
    <x v="10"/>
    <x v="9"/>
    <x v="3"/>
    <x v="2"/>
    <n v="0.14000000000000001"/>
    <s v="6:00-22:00"/>
    <s v="6:00-22:00"/>
    <d v="1899-12-30T16:04:48"/>
    <n v="15.09"/>
    <n v="98"/>
    <s v="EVgo"/>
    <n v="150"/>
    <s v="Tesla"/>
    <n v="2020"/>
    <s v="Yes"/>
    <n v="3.4"/>
    <n v="8"/>
    <s v="Annually"/>
  </r>
  <r>
    <s v="EVS00790"/>
    <n v="19.079129999999999"/>
    <n v="72.801443000000006"/>
    <s v="9063 Mumbai Ave"/>
    <x v="13"/>
    <x v="12"/>
    <x v="3"/>
    <x v="2"/>
    <n v="0.15"/>
    <s v="9:00-18:00"/>
    <s v="9:00-18:00"/>
    <d v="1899-12-30T08:52:48"/>
    <n v="7.66"/>
    <n v="84"/>
    <s v="ChargePoint"/>
    <n v="350"/>
    <s v="Tesla, CHAdeMO"/>
    <n v="2023"/>
    <s v="No"/>
    <n v="4.5"/>
    <n v="10"/>
    <s v="Quarterly"/>
  </r>
  <r>
    <s v="EVS00793"/>
    <n v="19.422713000000002"/>
    <n v="-99.088612999999995"/>
    <s v="4159 Mexico City Ave"/>
    <x v="17"/>
    <x v="14"/>
    <x v="0"/>
    <x v="2"/>
    <n v="0.28000000000000003"/>
    <d v="2025-07-24T00:00:00"/>
    <s v="9.00-21.00"/>
    <d v="1900-01-11T00:00:00"/>
    <n v="3.41"/>
    <n v="51"/>
    <s v="ChargePoint"/>
    <n v="350"/>
    <s v="CHAdeMO"/>
    <n v="2011"/>
    <s v="Yes"/>
    <n v="4.8"/>
    <n v="2"/>
    <s v="Quarterly"/>
  </r>
  <r>
    <s v="EVS00798"/>
    <n v="52.407120999999997"/>
    <n v="13.438041"/>
    <s v="264 Berlin Ave"/>
    <x v="3"/>
    <x v="3"/>
    <x v="1"/>
    <x v="2"/>
    <n v="0.43"/>
    <s v="6:00-22:00"/>
    <s v="6:00-22:00"/>
    <d v="1899-12-30T16:04:48"/>
    <n v="8.89"/>
    <n v="87"/>
    <s v="Greenlots"/>
    <n v="150"/>
    <s v="CHAdeMO"/>
    <n v="2015"/>
    <s v="No"/>
    <n v="4.4000000000000004"/>
    <n v="6"/>
    <s v="Quarterly"/>
  </r>
  <r>
    <s v="EVS00801"/>
    <n v="-40.857002000000001"/>
    <n v="144.28896399999999"/>
    <s v="9326 Random Rd"/>
    <x v="19"/>
    <x v="2"/>
    <x v="2"/>
    <x v="2"/>
    <n v="0.38"/>
    <d v="2025-07-24T00:00:00"/>
    <s v="9.00-21.00"/>
    <d v="1900-01-11T00:00:00"/>
    <n v="5.86"/>
    <n v="55"/>
    <s v="Greenlots"/>
    <n v="50"/>
    <s v="CCS"/>
    <n v="2011"/>
    <s v="No"/>
    <n v="4.5999999999999996"/>
    <n v="7"/>
    <s v="Annually"/>
  </r>
  <r>
    <s v="EVS00809"/>
    <n v="13.844398"/>
    <n v="100.415561"/>
    <s v="2931 Bangkok Ave"/>
    <x v="4"/>
    <x v="4"/>
    <x v="3"/>
    <x v="2"/>
    <n v="0.44"/>
    <s v="6:00-22:00"/>
    <s v="6:00-22:00"/>
    <d v="1899-12-30T16:04:48"/>
    <n v="3.5"/>
    <n v="68"/>
    <s v="Ionity"/>
    <n v="350"/>
    <s v="Tesla"/>
    <n v="2018"/>
    <s v="No"/>
    <n v="3.7"/>
    <n v="4"/>
    <s v="Quarterly"/>
  </r>
  <r>
    <s v="EVS00810"/>
    <n v="37.774918"/>
    <n v="-122.481908"/>
    <s v="2472 San Francisco Ave"/>
    <x v="5"/>
    <x v="5"/>
    <x v="0"/>
    <x v="2"/>
    <n v="0.32"/>
    <s v="6:00-22:00"/>
    <s v="6:00-22:00"/>
    <d v="1899-12-30T16:04:48"/>
    <n v="18.75"/>
    <n v="81"/>
    <s v="ChargePoint"/>
    <n v="150"/>
    <s v="CHAdeMO"/>
    <n v="2014"/>
    <s v="Yes"/>
    <n v="4.5999999999999996"/>
    <n v="1"/>
    <s v="Quarterly"/>
  </r>
  <r>
    <s v="EVS00812"/>
    <n v="19.126456000000001"/>
    <n v="72.811452000000003"/>
    <s v="5328 Mumbai Ave"/>
    <x v="13"/>
    <x v="12"/>
    <x v="3"/>
    <x v="2"/>
    <n v="0.11"/>
    <s v="6:00-22:00"/>
    <s v="6:00-22:00"/>
    <d v="1899-12-30T16:04:48"/>
    <n v="19.47"/>
    <n v="68"/>
    <s v="EVgo"/>
    <n v="350"/>
    <s v="CCS, Tesla"/>
    <n v="2013"/>
    <s v="Yes"/>
    <n v="4.8"/>
    <n v="2"/>
    <s v="Monthly"/>
  </r>
  <r>
    <s v="EVS00813"/>
    <n v="37.578192999999999"/>
    <n v="127.042721"/>
    <s v="7916 Seoul Ave"/>
    <x v="6"/>
    <x v="6"/>
    <x v="3"/>
    <x v="2"/>
    <n v="0.37"/>
    <d v="2025-07-24T00:00:00"/>
    <s v="9.00-21.00"/>
    <d v="1900-01-11T00:00:00"/>
    <n v="18.809999999999999"/>
    <n v="10"/>
    <s v="Ionity"/>
    <n v="50"/>
    <s v="CHAdeMO, Tesla"/>
    <n v="2013"/>
    <s v="Yes"/>
    <n v="3.2"/>
    <n v="9"/>
    <s v="Quarterly"/>
  </r>
  <r>
    <s v="EVS00817"/>
    <n v="13.703452"/>
    <n v="100.42802399999999"/>
    <s v="4608 Bangkok Ave"/>
    <x v="4"/>
    <x v="4"/>
    <x v="3"/>
    <x v="2"/>
    <n v="0.15"/>
    <s v="6:00-22:00"/>
    <s v="6:00-22:00"/>
    <d v="1899-12-30T16:04:48"/>
    <n v="12.6"/>
    <n v="13"/>
    <s v="Tesla"/>
    <n v="150"/>
    <s v="CCS, Type 2"/>
    <n v="2012"/>
    <s v="No"/>
    <n v="4.7"/>
    <n v="7"/>
    <s v="Quarterly"/>
  </r>
  <r>
    <s v="EVS00825"/>
    <n v="52.51417"/>
    <n v="13.407809"/>
    <s v="7187 Berlin Ave"/>
    <x v="3"/>
    <x v="3"/>
    <x v="1"/>
    <x v="2"/>
    <n v="0.26"/>
    <s v="9:00-18:00"/>
    <s v="9:00-18:00"/>
    <d v="1899-12-30T08:52:48"/>
    <n v="13.73"/>
    <n v="89"/>
    <s v="Greenlots"/>
    <n v="350"/>
    <s v="Type 2"/>
    <n v="2010"/>
    <s v="No"/>
    <n v="3.2"/>
    <n v="6"/>
    <s v="Quarterly"/>
  </r>
  <r>
    <s v="EVS00828"/>
    <n v="-33.813612999999997"/>
    <n v="18.485598"/>
    <s v="2284 Cape Town Ave"/>
    <x v="14"/>
    <x v="13"/>
    <x v="7"/>
    <x v="2"/>
    <n v="0.27"/>
    <d v="2025-07-24T00:00:00"/>
    <s v="9.00-21.00"/>
    <d v="1900-01-11T00:00:00"/>
    <n v="13.76"/>
    <n v="56"/>
    <s v="ChargePoint"/>
    <n v="50"/>
    <s v="Type 2"/>
    <n v="2014"/>
    <s v="Yes"/>
    <n v="3.4"/>
    <n v="4"/>
    <s v="Monthly"/>
  </r>
  <r>
    <s v="EVS00831"/>
    <n v="39.465606999999999"/>
    <n v="-24.879218999999999"/>
    <s v="2039 Random Rd"/>
    <x v="11"/>
    <x v="10"/>
    <x v="6"/>
    <x v="2"/>
    <n v="0.25"/>
    <d v="2025-07-24T00:00:00"/>
    <s v="9.00-21.00"/>
    <d v="1900-01-11T00:00:00"/>
    <n v="14.62"/>
    <n v="70"/>
    <s v="Ionity"/>
    <n v="350"/>
    <s v="CHAdeMO, CCS"/>
    <n v="2023"/>
    <s v="Yes"/>
    <n v="4.0999999999999996"/>
    <n v="1"/>
    <s v="Annually"/>
  </r>
  <r>
    <s v="EVS00832"/>
    <n v="19.518820000000002"/>
    <n v="-99.029138000000003"/>
    <s v="388 Mexico City Ave"/>
    <x v="17"/>
    <x v="14"/>
    <x v="0"/>
    <x v="2"/>
    <n v="0.28999999999999998"/>
    <s v="9:00-18:00"/>
    <s v="9:00-18:00"/>
    <d v="1899-12-30T08:52:48"/>
    <n v="7.13"/>
    <n v="41"/>
    <s v="Tesla"/>
    <n v="50"/>
    <s v="CCS"/>
    <n v="2017"/>
    <s v="Yes"/>
    <n v="3.6"/>
    <n v="2"/>
    <s v="Annually"/>
  </r>
  <r>
    <s v="EVS00840"/>
    <n v="-33.746955999999997"/>
    <n v="151.280979"/>
    <s v="5408 Sydney Ave"/>
    <x v="9"/>
    <x v="8"/>
    <x v="5"/>
    <x v="2"/>
    <n v="0.47"/>
    <s v="6:00-22:00"/>
    <s v="6:00-22:00"/>
    <d v="1899-12-30T16:04:48"/>
    <n v="1.46"/>
    <n v="39"/>
    <s v="EVgo"/>
    <n v="22"/>
    <s v="CHAdeMO, Type 2"/>
    <n v="2017"/>
    <s v="Yes"/>
    <n v="3.2"/>
    <n v="4"/>
    <s v="Quarterly"/>
  </r>
  <r>
    <s v="EVS00843"/>
    <n v="37.618566999999999"/>
    <n v="126.962343"/>
    <s v="4495 Seoul Ave"/>
    <x v="6"/>
    <x v="6"/>
    <x v="3"/>
    <x v="2"/>
    <n v="0.18"/>
    <s v="9:00-18:00"/>
    <s v="9:00-18:00"/>
    <d v="1899-12-30T08:52:48"/>
    <n v="13.16"/>
    <n v="75"/>
    <s v="Ionity"/>
    <n v="50"/>
    <s v="CCS"/>
    <n v="2018"/>
    <s v="No"/>
    <n v="3.7"/>
    <n v="9"/>
    <s v="Quarterly"/>
  </r>
  <r>
    <s v="EVS00847"/>
    <n v="34.114789999999999"/>
    <n v="-118.387421"/>
    <s v="5787 Los Angeles Ave"/>
    <x v="16"/>
    <x v="5"/>
    <x v="0"/>
    <x v="2"/>
    <n v="0.14000000000000001"/>
    <s v="9:00-18:00"/>
    <s v="9:00-18:00"/>
    <d v="1899-12-30T08:52:48"/>
    <n v="15.64"/>
    <n v="76"/>
    <s v="ChargePoint"/>
    <n v="22"/>
    <s v="CCS, CHAdeMO"/>
    <n v="2014"/>
    <s v="Yes"/>
    <n v="3.8"/>
    <n v="8"/>
    <s v="Monthly"/>
  </r>
  <r>
    <s v="EVS00848"/>
    <n v="55.889463999999997"/>
    <n v="37.647297000000002"/>
    <s v="3834 Moscow Ave"/>
    <x v="1"/>
    <x v="1"/>
    <x v="1"/>
    <x v="2"/>
    <n v="0.41"/>
    <s v="6:00-22:00"/>
    <s v="6:00-22:00"/>
    <d v="1899-12-30T16:04:48"/>
    <n v="19.7"/>
    <n v="43"/>
    <s v="Ionity"/>
    <n v="50"/>
    <s v="CHAdeMO, CCS"/>
    <n v="2021"/>
    <s v="Yes"/>
    <n v="3.3"/>
    <n v="5"/>
    <s v="Monthly"/>
  </r>
  <r>
    <s v="EVS00849"/>
    <n v="19.073343999999999"/>
    <n v="72.828168000000005"/>
    <s v="6042 Mumbai Ave"/>
    <x v="13"/>
    <x v="12"/>
    <x v="3"/>
    <x v="2"/>
    <n v="0.41"/>
    <d v="2025-07-24T00:00:00"/>
    <s v="9.00-21.00"/>
    <d v="1900-01-11T00:00:00"/>
    <n v="6.18"/>
    <n v="78"/>
    <s v="ChargePoint"/>
    <n v="150"/>
    <s v="CHAdeMO, Type 2"/>
    <n v="2012"/>
    <s v="No"/>
    <n v="4.5999999999999996"/>
    <n v="1"/>
    <s v="Monthly"/>
  </r>
  <r>
    <s v="EVS00850"/>
    <n v="-33.855117999999997"/>
    <n v="151.33816300000001"/>
    <s v="7497 Sydney Ave"/>
    <x v="9"/>
    <x v="8"/>
    <x v="5"/>
    <x v="2"/>
    <n v="0.35"/>
    <d v="2025-07-24T00:00:00"/>
    <s v="9.00-21.00"/>
    <d v="1900-01-11T00:00:00"/>
    <n v="18.059999999999999"/>
    <n v="82"/>
    <s v="ChargePoint"/>
    <n v="50"/>
    <s v="Tesla"/>
    <n v="2017"/>
    <s v="Yes"/>
    <n v="4.9000000000000004"/>
    <n v="3"/>
    <s v="Quarterly"/>
  </r>
  <r>
    <s v="EVS00852"/>
    <n v="41.813490000000002"/>
    <n v="-87.673545000000004"/>
    <s v="5100 Chicago Ave"/>
    <x v="7"/>
    <x v="5"/>
    <x v="0"/>
    <x v="2"/>
    <n v="0.28000000000000003"/>
    <d v="2025-07-24T00:00:00"/>
    <s v="9.00-21.00"/>
    <d v="1900-01-11T00:00:00"/>
    <n v="8.98"/>
    <n v="100"/>
    <s v="Tesla"/>
    <n v="150"/>
    <s v="Type 2, CHAdeMO"/>
    <n v="2010"/>
    <s v="Yes"/>
    <n v="4.2"/>
    <n v="4"/>
    <s v="Quarterly"/>
  </r>
  <r>
    <s v="EVS00853"/>
    <n v="-33.783923999999999"/>
    <n v="151.22636700000001"/>
    <s v="2969 Sydney Ave"/>
    <x v="9"/>
    <x v="8"/>
    <x v="5"/>
    <x v="2"/>
    <n v="0.41"/>
    <s v="6:00-22:00"/>
    <s v="6:00-22:00"/>
    <d v="1899-12-30T16:04:48"/>
    <n v="0.98"/>
    <n v="19"/>
    <s v="ChargePoint"/>
    <n v="50"/>
    <s v="CCS"/>
    <n v="2015"/>
    <s v="Yes"/>
    <n v="3.2"/>
    <n v="7"/>
    <s v="Annually"/>
  </r>
  <r>
    <s v="EVS00857"/>
    <n v="19.443045999999999"/>
    <n v="-99.123397999999995"/>
    <s v="3735 Mexico City Ave"/>
    <x v="17"/>
    <x v="14"/>
    <x v="0"/>
    <x v="2"/>
    <n v="0.39"/>
    <s v="6:00-22:00"/>
    <s v="6:00-22:00"/>
    <d v="1899-12-30T16:04:48"/>
    <n v="13.31"/>
    <n v="19"/>
    <s v="Tesla"/>
    <n v="150"/>
    <s v="CCS"/>
    <n v="2023"/>
    <s v="No"/>
    <n v="4.5999999999999996"/>
    <n v="7"/>
    <s v="Monthly"/>
  </r>
  <r>
    <s v="EVS00858"/>
    <n v="13.789248000000001"/>
    <n v="100.577573"/>
    <s v="5657 Bangkok Ave"/>
    <x v="4"/>
    <x v="4"/>
    <x v="3"/>
    <x v="2"/>
    <n v="0.23"/>
    <d v="2025-07-24T00:00:00"/>
    <s v="9.00-21.00"/>
    <d v="1900-01-11T00:00:00"/>
    <n v="0.71"/>
    <n v="73"/>
    <s v="ChargePoint"/>
    <n v="350"/>
    <s v="CHAdeMO, Tesla"/>
    <n v="2015"/>
    <s v="Yes"/>
    <n v="4.9000000000000004"/>
    <n v="9"/>
    <s v="Annually"/>
  </r>
  <r>
    <s v="EVS00860"/>
    <n v="34.115913999999997"/>
    <n v="-118.226991"/>
    <s v="3895 Los Angeles Ave"/>
    <x v="16"/>
    <x v="5"/>
    <x v="0"/>
    <x v="2"/>
    <n v="0.12"/>
    <d v="2025-07-24T00:00:00"/>
    <s v="9.00-21.00"/>
    <d v="1900-01-11T00:00:00"/>
    <n v="0.68"/>
    <n v="44"/>
    <s v="Ionity"/>
    <n v="22"/>
    <s v="Type 2, Tesla"/>
    <n v="2011"/>
    <s v="No"/>
    <n v="3.4"/>
    <n v="9"/>
    <s v="Quarterly"/>
  </r>
  <r>
    <s v="EVS00864"/>
    <n v="52.427301999999997"/>
    <n v="13.328946"/>
    <s v="3534 Berlin Ave"/>
    <x v="3"/>
    <x v="3"/>
    <x v="1"/>
    <x v="2"/>
    <n v="0.19"/>
    <s v="9:00-18:00"/>
    <s v="9:00-18:00"/>
    <d v="1899-12-30T08:52:48"/>
    <n v="0.72"/>
    <n v="76"/>
    <s v="ChargePoint"/>
    <n v="150"/>
    <s v="CHAdeMO"/>
    <n v="2017"/>
    <s v="No"/>
    <n v="4.3"/>
    <n v="8"/>
    <s v="Monthly"/>
  </r>
  <r>
    <s v="EVS00866"/>
    <n v="-23.647282000000001"/>
    <n v="-46.53396"/>
    <s v="3094 SÃ£o Paulo Ave"/>
    <x v="8"/>
    <x v="7"/>
    <x v="4"/>
    <x v="2"/>
    <n v="0.31"/>
    <d v="2025-07-24T00:00:00"/>
    <s v="9.00-21.00"/>
    <d v="1900-01-11T00:00:00"/>
    <n v="15.48"/>
    <n v="18"/>
    <s v="Greenlots"/>
    <n v="150"/>
    <s v="CCS, Type 2"/>
    <n v="2017"/>
    <s v="No"/>
    <n v="3.1"/>
    <n v="5"/>
    <s v="Monthly"/>
  </r>
  <r>
    <s v="EVS00867"/>
    <n v="-33.869683999999999"/>
    <n v="151.36447799999999"/>
    <s v="8449 Sydney Ave"/>
    <x v="9"/>
    <x v="8"/>
    <x v="5"/>
    <x v="2"/>
    <n v="0.43"/>
    <s v="9:00-18:00"/>
    <s v="9:00-18:00"/>
    <d v="1899-12-30T08:52:48"/>
    <n v="3.73"/>
    <n v="75"/>
    <s v="EVgo"/>
    <n v="50"/>
    <s v="CCS, Type 2"/>
    <n v="2016"/>
    <s v="No"/>
    <n v="4.0999999999999996"/>
    <n v="4"/>
    <s v="Annually"/>
  </r>
  <r>
    <s v="EVS00868"/>
    <n v="37.522762"/>
    <n v="127.057546"/>
    <s v="8169 Seoul Ave"/>
    <x v="6"/>
    <x v="6"/>
    <x v="3"/>
    <x v="2"/>
    <n v="0.41"/>
    <d v="2025-07-24T00:00:00"/>
    <s v="9.00-21.00"/>
    <d v="1900-01-11T00:00:00"/>
    <n v="14.11"/>
    <n v="23"/>
    <s v="EVgo"/>
    <n v="50"/>
    <s v="Type 2, CHAdeMO"/>
    <n v="2010"/>
    <s v="Yes"/>
    <n v="4.4000000000000004"/>
    <n v="6"/>
    <s v="Annually"/>
  </r>
  <r>
    <s v="EVS00869"/>
    <n v="37.711699000000003"/>
    <n v="-122.431753"/>
    <s v="6484 San Francisco Ave"/>
    <x v="5"/>
    <x v="5"/>
    <x v="0"/>
    <x v="2"/>
    <n v="0.12"/>
    <d v="2025-07-24T00:00:00"/>
    <s v="9.00-21.00"/>
    <d v="1900-01-11T00:00:00"/>
    <n v="6.85"/>
    <n v="93"/>
    <s v="Ionity"/>
    <n v="350"/>
    <s v="CHAdeMO"/>
    <n v="2010"/>
    <s v="No"/>
    <n v="3.2"/>
    <n v="9"/>
    <s v="Annually"/>
  </r>
  <r>
    <s v="EVS00870"/>
    <n v="18.963156999999999"/>
    <n v="72.943641999999997"/>
    <s v="4370 Mumbai Ave"/>
    <x v="13"/>
    <x v="12"/>
    <x v="3"/>
    <x v="2"/>
    <n v="0.34"/>
    <d v="2025-07-24T00:00:00"/>
    <s v="9.00-21.00"/>
    <d v="1900-01-11T00:00:00"/>
    <n v="9.85"/>
    <n v="33"/>
    <s v="Tesla"/>
    <n v="350"/>
    <s v="CHAdeMO"/>
    <n v="2015"/>
    <s v="No"/>
    <n v="3.2"/>
    <n v="7"/>
    <s v="Annually"/>
  </r>
  <r>
    <s v="EVS00876"/>
    <n v="19.561485000000001"/>
    <n v="-99.021180000000001"/>
    <s v="1795 Mexico City Ave"/>
    <x v="17"/>
    <x v="14"/>
    <x v="0"/>
    <x v="2"/>
    <n v="0.39"/>
    <s v="9:00-18:00"/>
    <s v="9:00-18:00"/>
    <d v="1899-12-30T08:52:48"/>
    <n v="3.65"/>
    <n v="23"/>
    <s v="ChargePoint"/>
    <n v="22"/>
    <s v="CHAdeMO, CCS"/>
    <n v="2016"/>
    <s v="No"/>
    <n v="4.9000000000000004"/>
    <n v="1"/>
    <s v="Annually"/>
  </r>
  <r>
    <s v="EVS00880"/>
    <n v="19.437317"/>
    <n v="-99.125809000000004"/>
    <s v="6777 Mexico City Ave"/>
    <x v="17"/>
    <x v="14"/>
    <x v="0"/>
    <x v="2"/>
    <n v="0.16"/>
    <s v="9:00-18:00"/>
    <s v="9:00-18:00"/>
    <d v="1899-12-30T08:52:48"/>
    <n v="18.93"/>
    <n v="98"/>
    <s v="Greenlots"/>
    <n v="150"/>
    <s v="Type 2, CCS"/>
    <n v="2014"/>
    <s v="No"/>
    <n v="4.0999999999999996"/>
    <n v="4"/>
    <s v="Annually"/>
  </r>
  <r>
    <s v="EVS00881"/>
    <n v="71.523670999999993"/>
    <n v="-1.442445"/>
    <s v="2943 Random Rd"/>
    <x v="11"/>
    <x v="10"/>
    <x v="6"/>
    <x v="2"/>
    <n v="0.28999999999999998"/>
    <s v="6:00-22:00"/>
    <s v="6:00-22:00"/>
    <d v="1899-12-30T16:04:48"/>
    <n v="4.03"/>
    <n v="75"/>
    <s v="Ionity"/>
    <n v="50"/>
    <s v="CHAdeMO"/>
    <n v="2016"/>
    <s v="No"/>
    <n v="3.1"/>
    <n v="5"/>
    <s v="Quarterly"/>
  </r>
  <r>
    <s v="EVS00883"/>
    <n v="41.897809000000002"/>
    <n v="-87.610736000000003"/>
    <s v="8174 Chicago Ave"/>
    <x v="7"/>
    <x v="5"/>
    <x v="0"/>
    <x v="2"/>
    <n v="0.41"/>
    <s v="6:00-22:00"/>
    <s v="6:00-22:00"/>
    <d v="1899-12-30T16:04:48"/>
    <n v="11.77"/>
    <n v="87"/>
    <s v="Ionity"/>
    <n v="150"/>
    <s v="CCS, CHAdeMO"/>
    <n v="2010"/>
    <s v="Yes"/>
    <n v="4.0999999999999996"/>
    <n v="8"/>
    <s v="Annually"/>
  </r>
  <r>
    <s v="EVS00888"/>
    <n v="-33.734034000000001"/>
    <n v="18.588726000000001"/>
    <s v="5949 Cape Town Ave"/>
    <x v="14"/>
    <x v="13"/>
    <x v="7"/>
    <x v="2"/>
    <n v="0.24"/>
    <s v="6:00-22:00"/>
    <s v="6:00-22:00"/>
    <d v="1899-12-30T16:04:48"/>
    <n v="10.74"/>
    <n v="97"/>
    <s v="Ionity"/>
    <n v="350"/>
    <s v="CCS"/>
    <n v="2013"/>
    <s v="No"/>
    <n v="4"/>
    <n v="7"/>
    <s v="Quarterly"/>
  </r>
  <r>
    <s v="EVS00889"/>
    <n v="-33.876365999999997"/>
    <n v="151.309832"/>
    <s v="1734 Sydney Ave"/>
    <x v="9"/>
    <x v="8"/>
    <x v="5"/>
    <x v="2"/>
    <n v="0.41"/>
    <d v="2025-07-24T00:00:00"/>
    <s v="9.00-21.00"/>
    <d v="1900-01-11T00:00:00"/>
    <n v="13.45"/>
    <n v="96"/>
    <s v="ChargePoint"/>
    <n v="22"/>
    <s v="Type 2, Tesla"/>
    <n v="2020"/>
    <s v="No"/>
    <n v="3.8"/>
    <n v="4"/>
    <s v="Annually"/>
  </r>
  <r>
    <s v="EVS00891"/>
    <n v="-84.755582000000004"/>
    <n v="-125.733908"/>
    <s v="1904 Random Rd"/>
    <x v="19"/>
    <x v="2"/>
    <x v="2"/>
    <x v="2"/>
    <n v="0.4"/>
    <s v="9:00-18:00"/>
    <s v="9:00-18:00"/>
    <d v="1899-12-30T08:52:48"/>
    <n v="2.82"/>
    <n v="78"/>
    <s v="ChargePoint"/>
    <n v="150"/>
    <s v="CCS, Type 2"/>
    <n v="2016"/>
    <s v="Yes"/>
    <n v="4.5"/>
    <n v="2"/>
    <s v="Annually"/>
  </r>
  <r>
    <s v="EVS00892"/>
    <n v="55.721235"/>
    <n v="37.606400000000001"/>
    <s v="7146 Moscow Ave"/>
    <x v="1"/>
    <x v="1"/>
    <x v="1"/>
    <x v="2"/>
    <n v="0.28000000000000003"/>
    <d v="2025-07-24T00:00:00"/>
    <s v="9.00-21.00"/>
    <d v="1900-01-11T00:00:00"/>
    <n v="13.68"/>
    <n v="89"/>
    <s v="Tesla"/>
    <n v="50"/>
    <s v="CCS, CHAdeMO"/>
    <n v="2013"/>
    <s v="Yes"/>
    <n v="4.5999999999999996"/>
    <n v="4"/>
    <s v="Monthly"/>
  </r>
  <r>
    <s v="EVS00895"/>
    <n v="37.520083"/>
    <n v="126.98894"/>
    <s v="1712 Seoul Ave"/>
    <x v="6"/>
    <x v="6"/>
    <x v="3"/>
    <x v="2"/>
    <n v="0.27"/>
    <s v="9:00-18:00"/>
    <s v="9:00-18:00"/>
    <d v="1899-12-30T08:52:48"/>
    <n v="16.39"/>
    <n v="49"/>
    <s v="EVgo"/>
    <n v="150"/>
    <s v="Type 2"/>
    <n v="2016"/>
    <s v="No"/>
    <n v="4.5999999999999996"/>
    <n v="9"/>
    <s v="Monthly"/>
  </r>
  <r>
    <s v="EVS00898"/>
    <n v="52.544361000000002"/>
    <n v="13.356479"/>
    <s v="1998 Berlin Ave"/>
    <x v="3"/>
    <x v="3"/>
    <x v="1"/>
    <x v="2"/>
    <n v="0.36"/>
    <d v="2025-07-24T00:00:00"/>
    <s v="9.00-21.00"/>
    <d v="1900-01-11T00:00:00"/>
    <n v="17.97"/>
    <n v="58"/>
    <s v="Greenlots"/>
    <n v="350"/>
    <s v="Type 2, CCS"/>
    <n v="2011"/>
    <s v="Yes"/>
    <n v="5"/>
    <n v="9"/>
    <s v="Annually"/>
  </r>
  <r>
    <s v="EVS00915"/>
    <n v="55.769894999999998"/>
    <n v="37.633412999999997"/>
    <s v="3619 Moscow Ave"/>
    <x v="1"/>
    <x v="1"/>
    <x v="1"/>
    <x v="2"/>
    <n v="0.35"/>
    <s v="9:00-18:00"/>
    <s v="9:00-18:00"/>
    <d v="1899-12-30T08:52:48"/>
    <n v="5.03"/>
    <n v="42"/>
    <s v="EVgo"/>
    <n v="50"/>
    <s v="Tesla"/>
    <n v="2020"/>
    <s v="Yes"/>
    <n v="4.7"/>
    <n v="4"/>
    <s v="Monthly"/>
  </r>
  <r>
    <s v="EVS00920"/>
    <n v="43.773220999999999"/>
    <n v="-79.389322000000007"/>
    <s v="5443 Toronto Ave"/>
    <x v="0"/>
    <x v="0"/>
    <x v="0"/>
    <x v="2"/>
    <n v="0.3"/>
    <s v="6:00-22:00"/>
    <s v="6:00-22:00"/>
    <d v="1899-12-30T16:04:48"/>
    <n v="9.2100000000000009"/>
    <n v="57"/>
    <s v="ChargePoint"/>
    <n v="150"/>
    <s v="Type 2"/>
    <n v="2023"/>
    <s v="Yes"/>
    <n v="3"/>
    <n v="7"/>
    <s v="Quarterly"/>
  </r>
  <r>
    <s v="EVS00922"/>
    <n v="37.863968999999997"/>
    <n v="-122.404465"/>
    <s v="6858 San Francisco Ave"/>
    <x v="5"/>
    <x v="5"/>
    <x v="0"/>
    <x v="2"/>
    <n v="0.1"/>
    <s v="9:00-18:00"/>
    <s v="9:00-18:00"/>
    <d v="1899-12-30T08:52:48"/>
    <n v="6.13"/>
    <n v="40"/>
    <s v="Tesla"/>
    <n v="150"/>
    <s v="Tesla"/>
    <n v="2018"/>
    <s v="Yes"/>
    <n v="3.3"/>
    <n v="9"/>
    <s v="Monthly"/>
  </r>
  <r>
    <s v="EVS00923"/>
    <n v="37.778309999999998"/>
    <n v="-122.33379100000001"/>
    <s v="992 San Francisco Ave"/>
    <x v="5"/>
    <x v="5"/>
    <x v="0"/>
    <x v="2"/>
    <n v="0.12"/>
    <d v="2025-07-24T00:00:00"/>
    <s v="9.00-21.00"/>
    <d v="1900-01-11T00:00:00"/>
    <n v="2.2599999999999998"/>
    <n v="31"/>
    <s v="Tesla"/>
    <n v="150"/>
    <s v="Type 2"/>
    <n v="2014"/>
    <s v="No"/>
    <n v="5"/>
    <n v="2"/>
    <s v="Monthly"/>
  </r>
  <r>
    <s v="EVS00924"/>
    <n v="-23.555759999999999"/>
    <n v="-46.621290999999999"/>
    <s v="7350 SÃ£o Paulo Ave"/>
    <x v="8"/>
    <x v="7"/>
    <x v="4"/>
    <x v="2"/>
    <n v="0.12"/>
    <s v="9:00-18:00"/>
    <s v="9:00-18:00"/>
    <d v="1899-12-30T08:52:48"/>
    <n v="3.51"/>
    <n v="86"/>
    <s v="Greenlots"/>
    <n v="50"/>
    <s v="CHAdeMO"/>
    <n v="2016"/>
    <s v="Yes"/>
    <n v="3.4"/>
    <n v="7"/>
    <s v="Monthly"/>
  </r>
  <r>
    <s v="EVS00925"/>
    <n v="-23.517188000000001"/>
    <n v="-46.548872000000003"/>
    <s v="3496 SÃ£o Paulo Ave"/>
    <x v="8"/>
    <x v="7"/>
    <x v="4"/>
    <x v="2"/>
    <n v="0.34"/>
    <s v="9:00-18:00"/>
    <s v="9:00-18:00"/>
    <d v="1899-12-30T08:52:48"/>
    <n v="18"/>
    <n v="72"/>
    <s v="EVgo"/>
    <n v="350"/>
    <s v="Type 2, Tesla"/>
    <n v="2013"/>
    <s v="Yes"/>
    <n v="3.6"/>
    <n v="3"/>
    <s v="Monthly"/>
  </r>
  <r>
    <s v="EVS00927"/>
    <n v="25.387049999999999"/>
    <n v="55.385499000000003"/>
    <s v="6195 Dubai Ave"/>
    <x v="12"/>
    <x v="11"/>
    <x v="3"/>
    <x v="2"/>
    <n v="0.32"/>
    <d v="2025-07-24T00:00:00"/>
    <s v="9.00-21.00"/>
    <d v="1900-01-11T00:00:00"/>
    <n v="14.33"/>
    <n v="55"/>
    <s v="EVgo"/>
    <n v="150"/>
    <s v="Type 2"/>
    <n v="2014"/>
    <s v="No"/>
    <n v="4"/>
    <n v="10"/>
    <s v="Annually"/>
  </r>
  <r>
    <s v="EVS00935"/>
    <n v="13.812950000000001"/>
    <n v="100.459721"/>
    <s v="3638 Bangkok Ave"/>
    <x v="4"/>
    <x v="4"/>
    <x v="3"/>
    <x v="2"/>
    <n v="0.47"/>
    <d v="2025-07-24T00:00:00"/>
    <s v="9.00-21.00"/>
    <d v="1900-01-11T00:00:00"/>
    <n v="2.02"/>
    <n v="83"/>
    <s v="Greenlots"/>
    <n v="350"/>
    <s v="Type 2, Tesla"/>
    <n v="2014"/>
    <s v="No"/>
    <n v="4.7"/>
    <n v="7"/>
    <s v="Annually"/>
  </r>
  <r>
    <s v="EVS00940"/>
    <n v="19.526084999999998"/>
    <n v="-99.104242999999997"/>
    <s v="9343 Mexico City Ave"/>
    <x v="17"/>
    <x v="14"/>
    <x v="0"/>
    <x v="2"/>
    <n v="0.27"/>
    <d v="2025-07-24T00:00:00"/>
    <s v="9.00-21.00"/>
    <d v="1900-01-11T00:00:00"/>
    <n v="4.1900000000000004"/>
    <n v="16"/>
    <s v="Ionity"/>
    <n v="22"/>
    <s v="CHAdeMO"/>
    <n v="2023"/>
    <s v="No"/>
    <n v="4.7"/>
    <n v="6"/>
    <s v="Quarterly"/>
  </r>
  <r>
    <s v="EVS00941"/>
    <n v="4.0471209999999997"/>
    <n v="-168.67567399999999"/>
    <s v="9185 Random Rd"/>
    <x v="11"/>
    <x v="10"/>
    <x v="6"/>
    <x v="2"/>
    <n v="0.16"/>
    <d v="2025-07-24T00:00:00"/>
    <s v="9.00-21.00"/>
    <d v="1900-01-11T00:00:00"/>
    <n v="4.82"/>
    <n v="10"/>
    <s v="Greenlots"/>
    <n v="50"/>
    <s v="Type 2"/>
    <n v="2023"/>
    <s v="Yes"/>
    <n v="4.3"/>
    <n v="7"/>
    <s v="Quarterly"/>
  </r>
  <r>
    <s v="EVS00945"/>
    <n v="37.540799999999997"/>
    <n v="127.082324"/>
    <s v="9223 Seoul Ave"/>
    <x v="6"/>
    <x v="6"/>
    <x v="3"/>
    <x v="2"/>
    <n v="0.39"/>
    <d v="2025-07-24T00:00:00"/>
    <s v="9.00-21.00"/>
    <d v="1900-01-11T00:00:00"/>
    <n v="19.73"/>
    <n v="25"/>
    <s v="ChargePoint"/>
    <n v="50"/>
    <s v="Type 2"/>
    <n v="2022"/>
    <s v="No"/>
    <n v="4.0999999999999996"/>
    <n v="9"/>
    <s v="Annually"/>
  </r>
  <r>
    <s v="EVS00946"/>
    <n v="19.441839999999999"/>
    <n v="-99.144475999999997"/>
    <s v="3808 Mexico City Ave"/>
    <x v="17"/>
    <x v="14"/>
    <x v="0"/>
    <x v="2"/>
    <n v="0.25"/>
    <d v="2025-07-24T00:00:00"/>
    <s v="9.00-21.00"/>
    <d v="1900-01-11T00:00:00"/>
    <n v="1.27"/>
    <n v="90"/>
    <s v="Greenlots"/>
    <n v="50"/>
    <s v="CCS"/>
    <n v="2023"/>
    <s v="No"/>
    <n v="4"/>
    <n v="9"/>
    <s v="Monthly"/>
  </r>
  <r>
    <s v="EVS00947"/>
    <n v="-23.574964999999999"/>
    <n v="-46.570013000000003"/>
    <s v="4297 SÃ£o Paulo Ave"/>
    <x v="8"/>
    <x v="7"/>
    <x v="4"/>
    <x v="2"/>
    <n v="0.28999999999999998"/>
    <s v="6:00-22:00"/>
    <s v="6:00-22:00"/>
    <d v="1899-12-30T16:04:48"/>
    <n v="11.28"/>
    <n v="17"/>
    <s v="Tesla"/>
    <n v="150"/>
    <s v="Type 2, Tesla"/>
    <n v="2017"/>
    <s v="No"/>
    <n v="4.3"/>
    <n v="1"/>
    <s v="Monthly"/>
  </r>
  <r>
    <s v="EVS00948"/>
    <n v="-23.647162000000002"/>
    <n v="-46.672471000000002"/>
    <s v="9213 SÃ£o Paulo Ave"/>
    <x v="8"/>
    <x v="7"/>
    <x v="4"/>
    <x v="2"/>
    <n v="0.46"/>
    <d v="2025-07-24T00:00:00"/>
    <s v="9.00-21.00"/>
    <d v="1900-01-11T00:00:00"/>
    <n v="13.63"/>
    <n v="20"/>
    <s v="Ionity"/>
    <n v="50"/>
    <s v="CHAdeMO, Type 2"/>
    <n v="2014"/>
    <s v="No"/>
    <n v="4.9000000000000004"/>
    <n v="5"/>
    <s v="Quarterly"/>
  </r>
  <r>
    <s v="EVS00949"/>
    <n v="13.726108999999999"/>
    <n v="100.52936800000001"/>
    <s v="2813 Bangkok Ave"/>
    <x v="4"/>
    <x v="4"/>
    <x v="3"/>
    <x v="2"/>
    <n v="0.12"/>
    <s v="9:00-18:00"/>
    <s v="9:00-18:00"/>
    <d v="1899-12-30T08:52:48"/>
    <n v="4.97"/>
    <n v="11"/>
    <s v="ChargePoint"/>
    <n v="150"/>
    <s v="Type 2"/>
    <n v="2011"/>
    <s v="Yes"/>
    <n v="4"/>
    <n v="8"/>
    <s v="Annually"/>
  </r>
  <r>
    <s v="EVS00951"/>
    <n v="68.260454999999993"/>
    <n v="20.084403999999999"/>
    <s v="7586 Random Rd"/>
    <x v="2"/>
    <x v="2"/>
    <x v="2"/>
    <x v="2"/>
    <n v="0.39"/>
    <s v="9:00-18:00"/>
    <s v="9:00-18:00"/>
    <d v="1899-12-30T08:52:48"/>
    <n v="12.83"/>
    <n v="68"/>
    <s v="Tesla"/>
    <n v="50"/>
    <s v="CHAdeMO"/>
    <n v="2013"/>
    <s v="No"/>
    <n v="4.4000000000000004"/>
    <n v="5"/>
    <s v="Quarterly"/>
  </r>
  <r>
    <s v="EVS00953"/>
    <n v="37.878478999999999"/>
    <n v="-122.354907"/>
    <s v="7109 San Francisco Ave"/>
    <x v="5"/>
    <x v="5"/>
    <x v="0"/>
    <x v="2"/>
    <n v="0.41"/>
    <s v="6:00-22:00"/>
    <s v="6:00-22:00"/>
    <d v="1899-12-30T16:04:48"/>
    <n v="3.43"/>
    <n v="48"/>
    <s v="Tesla"/>
    <n v="150"/>
    <s v="CCS, Type 2"/>
    <n v="2011"/>
    <s v="No"/>
    <n v="3.8"/>
    <n v="6"/>
    <s v="Annually"/>
  </r>
  <r>
    <s v="EVS00954"/>
    <n v="43.725952999999997"/>
    <n v="-79.310101000000003"/>
    <s v="1558 Toronto Ave"/>
    <x v="0"/>
    <x v="0"/>
    <x v="0"/>
    <x v="2"/>
    <n v="0.32"/>
    <s v="6:00-22:00"/>
    <s v="6:00-22:00"/>
    <d v="1899-12-30T16:04:48"/>
    <n v="5.29"/>
    <n v="44"/>
    <s v="ChargePoint"/>
    <n v="22"/>
    <s v="CCS, Type 2"/>
    <n v="2010"/>
    <s v="Yes"/>
    <n v="4.2"/>
    <n v="7"/>
    <s v="Quarterly"/>
  </r>
  <r>
    <s v="EVS00956"/>
    <n v="39.864640000000001"/>
    <n v="116.30452"/>
    <s v="5232 Beijing Ave"/>
    <x v="10"/>
    <x v="9"/>
    <x v="3"/>
    <x v="2"/>
    <n v="0.47"/>
    <s v="6:00-22:00"/>
    <s v="6:00-22:00"/>
    <d v="1899-12-30T16:04:48"/>
    <n v="5.4"/>
    <n v="39"/>
    <s v="EVgo"/>
    <n v="50"/>
    <s v="CCS, CHAdeMO"/>
    <n v="2018"/>
    <s v="No"/>
    <n v="3.6"/>
    <n v="7"/>
    <s v="Monthly"/>
  </r>
  <r>
    <s v="EVS00961"/>
    <n v="68.125370000000004"/>
    <n v="-162.60592"/>
    <s v="5928 Random Rd"/>
    <x v="2"/>
    <x v="2"/>
    <x v="2"/>
    <x v="2"/>
    <n v="0.22"/>
    <s v="9:00-18:00"/>
    <s v="9:00-18:00"/>
    <d v="1899-12-30T08:52:48"/>
    <n v="4.76"/>
    <n v="31"/>
    <s v="Ionity"/>
    <n v="150"/>
    <s v="CCS, Tesla"/>
    <n v="2019"/>
    <s v="No"/>
    <n v="3.2"/>
    <n v="6"/>
    <s v="Quarterly"/>
  </r>
  <r>
    <s v="EVS00965"/>
    <n v="19.549961"/>
    <n v="-99.005790000000005"/>
    <s v="6409 Mexico City Ave"/>
    <x v="17"/>
    <x v="14"/>
    <x v="0"/>
    <x v="2"/>
    <n v="0.24"/>
    <s v="9:00-18:00"/>
    <s v="9:00-18:00"/>
    <d v="1899-12-30T08:52:48"/>
    <n v="1.36"/>
    <n v="58"/>
    <s v="Greenlots"/>
    <n v="350"/>
    <s v="CHAdeMO"/>
    <n v="2013"/>
    <s v="No"/>
    <n v="4.0999999999999996"/>
    <n v="8"/>
    <s v="Monthly"/>
  </r>
  <r>
    <s v="EVS00967"/>
    <n v="19.560193999999999"/>
    <n v="-99.102411000000004"/>
    <s v="6177 Mexico City Ave"/>
    <x v="17"/>
    <x v="14"/>
    <x v="0"/>
    <x v="2"/>
    <n v="0.36"/>
    <s v="6:00-22:00"/>
    <s v="6:00-22:00"/>
    <d v="1899-12-30T16:04:48"/>
    <n v="9.3800000000000008"/>
    <n v="50"/>
    <s v="Ionity"/>
    <n v="350"/>
    <s v="Tesla"/>
    <n v="2010"/>
    <s v="Yes"/>
    <n v="3.8"/>
    <n v="9"/>
    <s v="Quarterly"/>
  </r>
  <r>
    <s v="EVS00969"/>
    <n v="43.747557"/>
    <n v="-79.317284000000001"/>
    <s v="5334 Toronto Ave"/>
    <x v="0"/>
    <x v="0"/>
    <x v="0"/>
    <x v="2"/>
    <n v="0.42"/>
    <s v="6:00-22:00"/>
    <s v="6:00-22:00"/>
    <d v="1899-12-30T16:04:48"/>
    <n v="0.96"/>
    <n v="31"/>
    <s v="Ionity"/>
    <n v="22"/>
    <s v="CHAdeMO, Tesla"/>
    <n v="2018"/>
    <s v="No"/>
    <n v="4.4000000000000004"/>
    <n v="4"/>
    <s v="Quarterly"/>
  </r>
  <r>
    <s v="EVS00971"/>
    <n v="43.912875999999997"/>
    <n v="-52.471868999999998"/>
    <s v="668 Random Rd"/>
    <x v="11"/>
    <x v="10"/>
    <x v="6"/>
    <x v="2"/>
    <n v="0.37"/>
    <s v="9:00-18:00"/>
    <s v="9:00-18:00"/>
    <d v="1899-12-30T08:52:48"/>
    <n v="8.52"/>
    <n v="77"/>
    <s v="Ionity"/>
    <n v="150"/>
    <s v="Type 2"/>
    <n v="2011"/>
    <s v="No"/>
    <n v="4.7"/>
    <n v="9"/>
    <s v="Monthly"/>
  </r>
  <r>
    <s v="EVS00972"/>
    <n v="13.746297999999999"/>
    <n v="100.49524599999999"/>
    <s v="7130 Bangkok Ave"/>
    <x v="4"/>
    <x v="4"/>
    <x v="3"/>
    <x v="2"/>
    <n v="0.21"/>
    <d v="2025-07-24T00:00:00"/>
    <s v="9.00-21.00"/>
    <d v="1900-01-11T00:00:00"/>
    <n v="19.23"/>
    <n v="90"/>
    <s v="Ionity"/>
    <n v="22"/>
    <s v="CCS, Type 2"/>
    <n v="2010"/>
    <s v="No"/>
    <n v="4.5"/>
    <n v="9"/>
    <s v="Quarterly"/>
  </r>
  <r>
    <s v="EVS00974"/>
    <n v="37.713602000000002"/>
    <n v="-122.335784"/>
    <s v="4085 San Francisco Ave"/>
    <x v="5"/>
    <x v="5"/>
    <x v="0"/>
    <x v="2"/>
    <n v="0.17"/>
    <s v="9:00-18:00"/>
    <s v="9:00-18:00"/>
    <d v="1899-12-30T08:52:48"/>
    <n v="2.42"/>
    <n v="26"/>
    <s v="Tesla"/>
    <n v="350"/>
    <s v="CCS, Type 2"/>
    <n v="2019"/>
    <s v="No"/>
    <n v="3.2"/>
    <n v="10"/>
    <s v="Quarterly"/>
  </r>
  <r>
    <s v="EVS00976"/>
    <n v="-23.554411000000002"/>
    <n v="-46.552900999999999"/>
    <s v="3263 SÃ£o Paulo Ave"/>
    <x v="8"/>
    <x v="7"/>
    <x v="4"/>
    <x v="2"/>
    <n v="0.34"/>
    <s v="6:00-22:00"/>
    <s v="6:00-22:00"/>
    <d v="1899-12-30T16:04:48"/>
    <n v="16.45"/>
    <n v="35"/>
    <s v="Tesla"/>
    <n v="350"/>
    <s v="CCS, Tesla"/>
    <n v="2014"/>
    <s v="Yes"/>
    <n v="3.4"/>
    <n v="9"/>
    <s v="Quarterly"/>
  </r>
  <r>
    <s v="EVS00977"/>
    <n v="34.017651999999998"/>
    <n v="-118.23448399999999"/>
    <s v="4857 Los Angeles Ave"/>
    <x v="16"/>
    <x v="5"/>
    <x v="0"/>
    <x v="2"/>
    <n v="0.27"/>
    <d v="2025-07-24T00:00:00"/>
    <s v="9.00-21.00"/>
    <d v="1900-01-11T00:00:00"/>
    <n v="10.75"/>
    <n v="95"/>
    <s v="Greenlots"/>
    <n v="150"/>
    <s v="Type 2"/>
    <n v="2012"/>
    <s v="Yes"/>
    <n v="4"/>
    <n v="7"/>
    <s v="Annually"/>
  </r>
  <r>
    <s v="EVS00978"/>
    <n v="55.895445000000002"/>
    <n v="37.580547000000003"/>
    <s v="7975 Moscow Ave"/>
    <x v="1"/>
    <x v="1"/>
    <x v="1"/>
    <x v="2"/>
    <n v="0.47"/>
    <s v="9:00-18:00"/>
    <s v="9:00-18:00"/>
    <d v="1899-12-30T08:52:48"/>
    <n v="10.44"/>
    <n v="89"/>
    <s v="Greenlots"/>
    <n v="50"/>
    <s v="CHAdeMO"/>
    <n v="2011"/>
    <s v="Yes"/>
    <n v="3.2"/>
    <n v="9"/>
    <s v="Monthly"/>
  </r>
  <r>
    <s v="EVS00984"/>
    <n v="43.792112000000003"/>
    <n v="-79.389308"/>
    <s v="4565 Toronto Ave"/>
    <x v="0"/>
    <x v="0"/>
    <x v="0"/>
    <x v="2"/>
    <n v="0.36"/>
    <d v="2025-07-24T00:00:00"/>
    <s v="9.00-21.00"/>
    <d v="1900-01-11T00:00:00"/>
    <n v="9.0399999999999991"/>
    <n v="32"/>
    <s v="Greenlots"/>
    <n v="150"/>
    <s v="CCS"/>
    <n v="2018"/>
    <s v="No"/>
    <n v="3.9"/>
    <n v="5"/>
    <s v="Annually"/>
  </r>
  <r>
    <s v="EVS00985"/>
    <n v="37.677329999999998"/>
    <n v="126.97825"/>
    <s v="5456 Seoul Ave"/>
    <x v="6"/>
    <x v="6"/>
    <x v="3"/>
    <x v="2"/>
    <n v="0.13"/>
    <d v="2025-07-24T00:00:00"/>
    <s v="9.00-21.00"/>
    <d v="1900-01-11T00:00:00"/>
    <n v="8.7200000000000006"/>
    <n v="69"/>
    <s v="Tesla"/>
    <n v="150"/>
    <s v="Tesla"/>
    <n v="2020"/>
    <s v="Yes"/>
    <n v="3"/>
    <n v="4"/>
    <s v="Quarterly"/>
  </r>
  <r>
    <s v="EVS00986"/>
    <n v="55.862577999999999"/>
    <n v="37.622793000000001"/>
    <s v="8426 Moscow Ave"/>
    <x v="1"/>
    <x v="1"/>
    <x v="1"/>
    <x v="2"/>
    <n v="0.37"/>
    <d v="2025-07-24T00:00:00"/>
    <s v="9.00-21.00"/>
    <d v="1900-01-11T00:00:00"/>
    <n v="1.46"/>
    <n v="75"/>
    <s v="ChargePoint"/>
    <n v="350"/>
    <s v="Tesla"/>
    <n v="2018"/>
    <s v="No"/>
    <n v="3.9"/>
    <n v="8"/>
    <s v="Annually"/>
  </r>
  <r>
    <s v="EVS00987"/>
    <n v="41.939777999999997"/>
    <n v="-87.754762999999997"/>
    <s v="1186 Chicago Ave"/>
    <x v="7"/>
    <x v="5"/>
    <x v="0"/>
    <x v="2"/>
    <n v="0.24"/>
    <s v="9:00-18:00"/>
    <s v="9:00-18:00"/>
    <d v="1899-12-30T08:52:48"/>
    <n v="12.72"/>
    <n v="98"/>
    <s v="Greenlots"/>
    <n v="22"/>
    <s v="CHAdeMO"/>
    <n v="2018"/>
    <s v="No"/>
    <n v="4"/>
    <n v="2"/>
    <s v="Quarterly"/>
  </r>
  <r>
    <s v="EVS00988"/>
    <n v="19.413665999999999"/>
    <n v="-99.090063999999998"/>
    <s v="6207 Mexico City Ave"/>
    <x v="17"/>
    <x v="14"/>
    <x v="0"/>
    <x v="2"/>
    <n v="0.48"/>
    <s v="6:00-22:00"/>
    <s v="6:00-22:00"/>
    <d v="1899-12-30T16:04:48"/>
    <n v="13.41"/>
    <n v="48"/>
    <s v="Greenlots"/>
    <n v="22"/>
    <s v="Tesla, CHAdeMO"/>
    <n v="2018"/>
    <s v="No"/>
    <n v="3.4"/>
    <n v="8"/>
    <s v="Monthly"/>
  </r>
  <r>
    <s v="EVS00994"/>
    <n v="37.665050000000001"/>
    <n v="126.94654800000001"/>
    <s v="9132 Seoul Ave"/>
    <x v="6"/>
    <x v="6"/>
    <x v="3"/>
    <x v="2"/>
    <n v="0.35"/>
    <d v="2025-07-24T00:00:00"/>
    <s v="9.00-21.00"/>
    <d v="1900-01-11T00:00:00"/>
    <n v="17.760000000000002"/>
    <n v="87"/>
    <s v="Ionity"/>
    <n v="22"/>
    <s v="CHAdeMO, CCS"/>
    <n v="2020"/>
    <s v="Yes"/>
    <n v="3.4"/>
    <n v="3"/>
    <s v="Monthly"/>
  </r>
  <r>
    <s v="EVS00995"/>
    <n v="34.104595000000003"/>
    <n v="-118.381747"/>
    <s v="5328 Los Angeles Ave"/>
    <x v="16"/>
    <x v="5"/>
    <x v="0"/>
    <x v="2"/>
    <n v="0.35"/>
    <d v="2025-07-24T00:00:00"/>
    <s v="9.00-21.00"/>
    <d v="1900-01-11T00:00:00"/>
    <n v="9.48"/>
    <n v="33"/>
    <s v="ChargePoint"/>
    <n v="150"/>
    <s v="Type 2, CHAdeMO"/>
    <n v="2020"/>
    <s v="No"/>
    <n v="3.5"/>
    <n v="7"/>
    <s v="Quarterly"/>
  </r>
  <r>
    <s v="EVS00996"/>
    <n v="41.979413000000001"/>
    <n v="-87.643129999999999"/>
    <s v="1582 Chicago Ave"/>
    <x v="7"/>
    <x v="5"/>
    <x v="0"/>
    <x v="2"/>
    <n v="0.49"/>
    <d v="2025-07-24T00:00:00"/>
    <s v="9.00-21.00"/>
    <d v="1900-01-11T00:00:00"/>
    <n v="14.6"/>
    <n v="22"/>
    <s v="ChargePoint"/>
    <n v="350"/>
    <s v="Tesla, CCS"/>
    <n v="2022"/>
    <s v="Yes"/>
    <n v="4.5999999999999996"/>
    <n v="3"/>
    <s v="Monthly"/>
  </r>
  <r>
    <s v="EVS00998"/>
    <n v="25.30902"/>
    <n v="55.255465999999998"/>
    <s v="5941 Dubai Ave"/>
    <x v="12"/>
    <x v="11"/>
    <x v="3"/>
    <x v="2"/>
    <n v="0.35"/>
    <d v="2025-07-24T00:00:00"/>
    <s v="9.00-21.00"/>
    <d v="1900-01-11T00:00:00"/>
    <n v="6.29"/>
    <n v="12"/>
    <s v="Ionity"/>
    <n v="50"/>
    <s v="CHAdeMO"/>
    <n v="2018"/>
    <s v="Yes"/>
    <n v="4.5"/>
    <n v="7"/>
    <s v="Quarterly"/>
  </r>
  <r>
    <s v="EVS01000"/>
    <n v="55.723394999999996"/>
    <n v="37.504418000000001"/>
    <s v="8052 Moscow Ave"/>
    <x v="1"/>
    <x v="1"/>
    <x v="1"/>
    <x v="2"/>
    <n v="0.34"/>
    <d v="2025-07-24T00:00:00"/>
    <s v="9.00-21.00"/>
    <d v="1900-01-11T00:00:00"/>
    <n v="7.79"/>
    <n v="95"/>
    <s v="EVgo"/>
    <n v="22"/>
    <s v="Tesla"/>
    <n v="2015"/>
    <s v="No"/>
    <n v="3.6"/>
    <n v="5"/>
    <s v="Monthly"/>
  </r>
  <r>
    <s v="EVS01002"/>
    <n v="41.946969000000003"/>
    <n v="-87.719023000000007"/>
    <s v="9829 Chicago Ave"/>
    <x v="7"/>
    <x v="5"/>
    <x v="0"/>
    <x v="2"/>
    <n v="0.31"/>
    <d v="2025-07-24T00:00:00"/>
    <s v="9.00-21.00"/>
    <d v="1900-01-11T00:00:00"/>
    <n v="1.28"/>
    <n v="92"/>
    <s v="Greenlots"/>
    <n v="350"/>
    <s v="CHAdeMO"/>
    <n v="2019"/>
    <s v="No"/>
    <n v="3.3"/>
    <n v="6"/>
    <s v="Quarterly"/>
  </r>
  <r>
    <s v="EVS01006"/>
    <n v="25.263779"/>
    <n v="55.382877000000001"/>
    <s v="8901 Dubai Ave"/>
    <x v="12"/>
    <x v="11"/>
    <x v="3"/>
    <x v="2"/>
    <n v="0.26"/>
    <d v="2025-07-24T00:00:00"/>
    <s v="9.00-21.00"/>
    <d v="1900-01-11T00:00:00"/>
    <n v="2.57"/>
    <n v="18"/>
    <s v="Tesla"/>
    <n v="50"/>
    <s v="CCS"/>
    <n v="2013"/>
    <s v="Yes"/>
    <n v="4.3"/>
    <n v="3"/>
    <s v="Quarterly"/>
  </r>
  <r>
    <s v="EVS01007"/>
    <n v="25.368635999999999"/>
    <n v="55.272185999999998"/>
    <s v="3827 Dubai Ave"/>
    <x v="12"/>
    <x v="11"/>
    <x v="3"/>
    <x v="2"/>
    <n v="0.15"/>
    <s v="9:00-18:00"/>
    <s v="9:00-18:00"/>
    <d v="1899-12-30T08:52:48"/>
    <n v="16.010000000000002"/>
    <n v="89"/>
    <s v="Greenlots"/>
    <n v="22"/>
    <s v="Type 2, CHAdeMO"/>
    <n v="2018"/>
    <s v="Yes"/>
    <n v="3.8"/>
    <n v="7"/>
    <s v="Quarterly"/>
  </r>
  <r>
    <s v="EVS01013"/>
    <n v="39.813102000000001"/>
    <n v="116.352948"/>
    <s v="3260 Beijing Ave"/>
    <x v="10"/>
    <x v="9"/>
    <x v="3"/>
    <x v="2"/>
    <n v="0.18"/>
    <d v="2025-07-24T00:00:00"/>
    <s v="9.00-21.00"/>
    <d v="1900-01-11T00:00:00"/>
    <n v="9.66"/>
    <n v="99"/>
    <s v="EVgo"/>
    <n v="22"/>
    <s v="Type 2, Tesla"/>
    <n v="2013"/>
    <s v="Yes"/>
    <n v="4.5"/>
    <n v="4"/>
    <s v="Monthly"/>
  </r>
  <r>
    <s v="EVS01014"/>
    <n v="37.777825999999997"/>
    <n v="-122.369371"/>
    <s v="6001 San Francisco Ave"/>
    <x v="5"/>
    <x v="5"/>
    <x v="0"/>
    <x v="2"/>
    <n v="0.38"/>
    <s v="6:00-22:00"/>
    <s v="6:00-22:00"/>
    <d v="1899-12-30T16:04:48"/>
    <n v="17.309999999999999"/>
    <n v="65"/>
    <s v="EVgo"/>
    <n v="50"/>
    <s v="CHAdeMO"/>
    <n v="2018"/>
    <s v="Yes"/>
    <n v="3.8"/>
    <n v="2"/>
    <s v="Quarterly"/>
  </r>
  <r>
    <s v="EVS01020"/>
    <n v="-33.832616000000002"/>
    <n v="18.435348999999999"/>
    <s v="3607 Cape Town Ave"/>
    <x v="14"/>
    <x v="13"/>
    <x v="7"/>
    <x v="2"/>
    <n v="0.32"/>
    <d v="2025-07-24T00:00:00"/>
    <s v="9.00-21.00"/>
    <d v="1900-01-11T00:00:00"/>
    <n v="16.010000000000002"/>
    <n v="85"/>
    <s v="Ionity"/>
    <n v="50"/>
    <s v="CCS"/>
    <n v="2012"/>
    <s v="Yes"/>
    <n v="3.2"/>
    <n v="1"/>
    <s v="Quarterly"/>
  </r>
  <r>
    <s v="EVS01021"/>
    <n v="76.220089000000002"/>
    <n v="56.926912000000002"/>
    <s v="705 Random Rd"/>
    <x v="11"/>
    <x v="10"/>
    <x v="6"/>
    <x v="2"/>
    <n v="0.27"/>
    <s v="9:00-18:00"/>
    <s v="9:00-18:00"/>
    <d v="1899-12-30T08:52:48"/>
    <n v="7.79"/>
    <n v="98"/>
    <s v="EVgo"/>
    <n v="50"/>
    <s v="CHAdeMO, Type 2"/>
    <n v="2013"/>
    <s v="No"/>
    <n v="3.8"/>
    <n v="10"/>
    <s v="Annually"/>
  </r>
  <r>
    <s v="EVS01022"/>
    <n v="52.596096000000003"/>
    <n v="13.461102"/>
    <s v="3398 Berlin Ave"/>
    <x v="3"/>
    <x v="3"/>
    <x v="1"/>
    <x v="2"/>
    <n v="0.32"/>
    <s v="6:00-22:00"/>
    <s v="6:00-22:00"/>
    <d v="1899-12-30T16:04:48"/>
    <n v="5.42"/>
    <n v="61"/>
    <s v="ChargePoint"/>
    <n v="22"/>
    <s v="CCS, Tesla"/>
    <n v="2015"/>
    <s v="Yes"/>
    <n v="4.5999999999999996"/>
    <n v="9"/>
    <s v="Quarterly"/>
  </r>
  <r>
    <s v="EVS01025"/>
    <n v="13.800464"/>
    <n v="100.556506"/>
    <s v="2645 Bangkok Ave"/>
    <x v="4"/>
    <x v="4"/>
    <x v="3"/>
    <x v="2"/>
    <n v="0.33"/>
    <s v="9:00-18:00"/>
    <s v="9:00-18:00"/>
    <d v="1899-12-30T08:52:48"/>
    <n v="0.59"/>
    <n v="88"/>
    <s v="ChargePoint"/>
    <n v="50"/>
    <s v="CHAdeMO"/>
    <n v="2016"/>
    <s v="Yes"/>
    <n v="4.3"/>
    <n v="7"/>
    <s v="Annually"/>
  </r>
  <r>
    <s v="EVS01031"/>
    <n v="10.46809"/>
    <n v="111.87756"/>
    <s v="7446 Random Rd"/>
    <x v="11"/>
    <x v="10"/>
    <x v="6"/>
    <x v="2"/>
    <n v="0.17"/>
    <s v="6:00-22:00"/>
    <s v="6:00-22:00"/>
    <d v="1899-12-30T16:04:48"/>
    <n v="4.53"/>
    <n v="57"/>
    <s v="Greenlots"/>
    <n v="50"/>
    <s v="CCS, CHAdeMO"/>
    <n v="2010"/>
    <s v="Yes"/>
    <n v="4.9000000000000004"/>
    <n v="3"/>
    <s v="Monthly"/>
  </r>
  <r>
    <s v="EVS01032"/>
    <n v="39.967219"/>
    <n v="116.209757"/>
    <s v="3923 Beijing Ave"/>
    <x v="10"/>
    <x v="9"/>
    <x v="3"/>
    <x v="2"/>
    <n v="0.49"/>
    <d v="2025-07-24T00:00:00"/>
    <s v="9.00-21.00"/>
    <d v="1900-01-11T00:00:00"/>
    <n v="14.71"/>
    <n v="87"/>
    <s v="Greenlots"/>
    <n v="50"/>
    <s v="Type 2, CCS"/>
    <n v="2014"/>
    <s v="No"/>
    <n v="4.2"/>
    <n v="5"/>
    <s v="Quarterly"/>
  </r>
  <r>
    <s v="EVS01033"/>
    <n v="-33.765681999999998"/>
    <n v="18.463484999999999"/>
    <s v="4848 Cape Town Ave"/>
    <x v="14"/>
    <x v="13"/>
    <x v="7"/>
    <x v="2"/>
    <n v="0.44"/>
    <d v="2025-07-24T00:00:00"/>
    <s v="9.00-21.00"/>
    <d v="1900-01-11T00:00:00"/>
    <n v="3.98"/>
    <n v="38"/>
    <s v="Ionity"/>
    <n v="150"/>
    <s v="Tesla"/>
    <n v="2015"/>
    <s v="Yes"/>
    <n v="3.4"/>
    <n v="8"/>
    <s v="Quarterly"/>
  </r>
  <r>
    <s v="EVS01035"/>
    <n v="19.183706999999998"/>
    <n v="72.815128999999999"/>
    <s v="1662 Mumbai Ave"/>
    <x v="13"/>
    <x v="12"/>
    <x v="3"/>
    <x v="2"/>
    <n v="0.44"/>
    <d v="2025-07-24T00:00:00"/>
    <s v="9.00-21.00"/>
    <d v="1900-01-11T00:00:00"/>
    <n v="7.14"/>
    <n v="41"/>
    <s v="Ionity"/>
    <n v="50"/>
    <s v="Type 2"/>
    <n v="2011"/>
    <s v="No"/>
    <n v="4.5999999999999996"/>
    <n v="8"/>
    <s v="Annually"/>
  </r>
  <r>
    <s v="EVS01036"/>
    <n v="39.975344999999997"/>
    <n v="116.372855"/>
    <s v="9976 Beijing Ave"/>
    <x v="10"/>
    <x v="9"/>
    <x v="3"/>
    <x v="2"/>
    <n v="0.49"/>
    <d v="2025-07-24T00:00:00"/>
    <s v="9.00-21.00"/>
    <d v="1900-01-11T00:00:00"/>
    <n v="3.39"/>
    <n v="82"/>
    <s v="ChargePoint"/>
    <n v="350"/>
    <s v="CHAdeMO"/>
    <n v="2019"/>
    <s v="Yes"/>
    <n v="4.7"/>
    <n v="4"/>
    <s v="Quarterly"/>
  </r>
  <r>
    <s v="EVS01039"/>
    <n v="-33.891084999999997"/>
    <n v="151.34946099999999"/>
    <s v="7456 Sydney Ave"/>
    <x v="9"/>
    <x v="8"/>
    <x v="5"/>
    <x v="2"/>
    <n v="0.36"/>
    <d v="2025-07-24T00:00:00"/>
    <s v="9.00-21.00"/>
    <d v="1900-01-11T00:00:00"/>
    <n v="7.75"/>
    <n v="58"/>
    <s v="Greenlots"/>
    <n v="50"/>
    <s v="CHAdeMO, CCS"/>
    <n v="2021"/>
    <s v="Yes"/>
    <n v="4.5"/>
    <n v="9"/>
    <s v="Annually"/>
  </r>
  <r>
    <s v="EVS01040"/>
    <n v="52.547184000000001"/>
    <n v="13.495702"/>
    <s v="5592 Berlin Ave"/>
    <x v="3"/>
    <x v="3"/>
    <x v="1"/>
    <x v="2"/>
    <n v="0.23"/>
    <s v="6:00-22:00"/>
    <s v="6:00-22:00"/>
    <d v="1899-12-30T16:04:48"/>
    <n v="11.68"/>
    <n v="51"/>
    <s v="Tesla"/>
    <n v="50"/>
    <s v="Tesla"/>
    <n v="2015"/>
    <s v="Yes"/>
    <n v="4.9000000000000004"/>
    <n v="2"/>
    <s v="Quarterly"/>
  </r>
  <r>
    <s v="EVS01042"/>
    <n v="39.873562999999997"/>
    <n v="116.36757299999999"/>
    <s v="7001 Beijing Ave"/>
    <x v="10"/>
    <x v="9"/>
    <x v="3"/>
    <x v="2"/>
    <n v="0.39"/>
    <s v="9:00-18:00"/>
    <s v="9:00-18:00"/>
    <d v="1899-12-30T08:52:48"/>
    <n v="13.09"/>
    <n v="29"/>
    <s v="ChargePoint"/>
    <n v="50"/>
    <s v="CCS, CHAdeMO"/>
    <n v="2013"/>
    <s v="No"/>
    <n v="4.7"/>
    <n v="6"/>
    <s v="Annually"/>
  </r>
  <r>
    <s v="EVS01048"/>
    <n v="-33.777926000000001"/>
    <n v="151.24901800000001"/>
    <s v="2705 Sydney Ave"/>
    <x v="9"/>
    <x v="8"/>
    <x v="5"/>
    <x v="2"/>
    <n v="0.42"/>
    <s v="9:00-18:00"/>
    <s v="9:00-18:00"/>
    <d v="1899-12-30T08:52:48"/>
    <n v="19.940000000000001"/>
    <n v="14"/>
    <s v="Tesla"/>
    <n v="22"/>
    <s v="Type 2, CCS"/>
    <n v="2017"/>
    <s v="No"/>
    <n v="3.4"/>
    <n v="3"/>
    <s v="Quarterly"/>
  </r>
  <r>
    <s v="EVS01052"/>
    <n v="52.512216000000002"/>
    <n v="13.368708"/>
    <s v="9710 Berlin Ave"/>
    <x v="3"/>
    <x v="3"/>
    <x v="1"/>
    <x v="2"/>
    <n v="0.12"/>
    <s v="6:00-22:00"/>
    <s v="6:00-22:00"/>
    <d v="1899-12-30T16:04:48"/>
    <n v="19.600000000000001"/>
    <n v="16"/>
    <s v="EVgo"/>
    <n v="22"/>
    <s v="Type 2"/>
    <n v="2021"/>
    <s v="Yes"/>
    <n v="3.8"/>
    <n v="4"/>
    <s v="Annually"/>
  </r>
  <r>
    <s v="EVS01054"/>
    <n v="34.078744"/>
    <n v="-118.211302"/>
    <s v="8103 Los Angeles Ave"/>
    <x v="16"/>
    <x v="5"/>
    <x v="0"/>
    <x v="2"/>
    <n v="0.41"/>
    <s v="6:00-22:00"/>
    <s v="6:00-22:00"/>
    <d v="1899-12-30T16:04:48"/>
    <n v="1.26"/>
    <n v="99"/>
    <s v="EVgo"/>
    <n v="350"/>
    <s v="CHAdeMO, Tesla"/>
    <n v="2020"/>
    <s v="Yes"/>
    <n v="3.7"/>
    <n v="6"/>
    <s v="Monthly"/>
  </r>
  <r>
    <s v="EVS01055"/>
    <n v="-33.778266000000002"/>
    <n v="18.495593"/>
    <s v="5842 Cape Town Ave"/>
    <x v="14"/>
    <x v="13"/>
    <x v="7"/>
    <x v="2"/>
    <n v="0.48"/>
    <s v="9:00-18:00"/>
    <s v="9:00-18:00"/>
    <d v="1899-12-30T08:52:48"/>
    <n v="10.6"/>
    <n v="12"/>
    <s v="Greenlots"/>
    <n v="22"/>
    <s v="Type 2"/>
    <n v="2017"/>
    <s v="Yes"/>
    <n v="4.5999999999999996"/>
    <n v="3"/>
    <s v="Annually"/>
  </r>
  <r>
    <s v="EVS01059"/>
    <n v="39.968228000000003"/>
    <n v="116.267432"/>
    <s v="4999 Beijing Ave"/>
    <x v="10"/>
    <x v="9"/>
    <x v="3"/>
    <x v="2"/>
    <n v="0.31"/>
    <s v="6:00-22:00"/>
    <s v="6:00-22:00"/>
    <d v="1899-12-30T16:04:48"/>
    <n v="10.18"/>
    <n v="92"/>
    <s v="Tesla"/>
    <n v="50"/>
    <s v="CCS"/>
    <n v="2015"/>
    <s v="Yes"/>
    <n v="4.5999999999999996"/>
    <n v="10"/>
    <s v="Quarterly"/>
  </r>
  <r>
    <s v="EVS01069"/>
    <n v="19.453164999999998"/>
    <n v="-99.050107999999994"/>
    <s v="7498 Mexico City Ave"/>
    <x v="17"/>
    <x v="14"/>
    <x v="0"/>
    <x v="2"/>
    <n v="0.27"/>
    <s v="6:00-22:00"/>
    <s v="6:00-22:00"/>
    <d v="1899-12-30T16:04:48"/>
    <n v="11.2"/>
    <n v="12"/>
    <s v="Greenlots"/>
    <n v="22"/>
    <s v="Type 2, CCS"/>
    <n v="2018"/>
    <s v="Yes"/>
    <n v="4.5"/>
    <n v="2"/>
    <s v="Quarterly"/>
  </r>
  <r>
    <s v="EVS01070"/>
    <n v="-23.514284"/>
    <n v="-46.686424000000002"/>
    <s v="4048 SÃ£o Paulo Ave"/>
    <x v="8"/>
    <x v="7"/>
    <x v="4"/>
    <x v="2"/>
    <n v="0.22"/>
    <s v="6:00-22:00"/>
    <s v="6:00-22:00"/>
    <d v="1899-12-30T16:04:48"/>
    <n v="4.5599999999999996"/>
    <n v="71"/>
    <s v="Tesla"/>
    <n v="22"/>
    <s v="Tesla"/>
    <n v="2020"/>
    <s v="Yes"/>
    <n v="4.2"/>
    <n v="10"/>
    <s v="Monthly"/>
  </r>
  <r>
    <s v="EVS01076"/>
    <n v="37.802751000000001"/>
    <n v="-122.313436"/>
    <s v="680 San Francisco Ave"/>
    <x v="5"/>
    <x v="5"/>
    <x v="0"/>
    <x v="2"/>
    <n v="0.41"/>
    <s v="9:00-18:00"/>
    <s v="9:00-18:00"/>
    <d v="1899-12-30T08:52:48"/>
    <n v="10.5"/>
    <n v="69"/>
    <s v="ChargePoint"/>
    <n v="350"/>
    <s v="Type 2, CCS"/>
    <n v="2010"/>
    <s v="Yes"/>
    <n v="4.0999999999999996"/>
    <n v="4"/>
    <s v="Annually"/>
  </r>
  <r>
    <s v="EVS01079"/>
    <n v="19.548508000000002"/>
    <n v="-99.040381999999994"/>
    <s v="1611 Mexico City Ave"/>
    <x v="17"/>
    <x v="14"/>
    <x v="0"/>
    <x v="2"/>
    <n v="0.28999999999999998"/>
    <d v="2025-07-24T00:00:00"/>
    <s v="9.00-21.00"/>
    <d v="1900-01-11T00:00:00"/>
    <n v="14.73"/>
    <n v="86"/>
    <s v="EVgo"/>
    <n v="350"/>
    <s v="CCS, CHAdeMO"/>
    <n v="2021"/>
    <s v="Yes"/>
    <n v="4.0999999999999996"/>
    <n v="8"/>
    <s v="Quarterly"/>
  </r>
  <r>
    <s v="EVS01081"/>
    <n v="-61.825276000000002"/>
    <n v="107.341922"/>
    <s v="1657 Random Rd"/>
    <x v="19"/>
    <x v="2"/>
    <x v="2"/>
    <x v="2"/>
    <n v="0.38"/>
    <d v="2025-07-24T00:00:00"/>
    <s v="9.00-21.00"/>
    <d v="1900-01-11T00:00:00"/>
    <n v="12.68"/>
    <n v="24"/>
    <s v="Ionity"/>
    <n v="150"/>
    <s v="Type 2"/>
    <n v="2017"/>
    <s v="Yes"/>
    <n v="4.4000000000000004"/>
    <n v="1"/>
    <s v="Monthly"/>
  </r>
  <r>
    <s v="EVS01084"/>
    <n v="19.059246000000002"/>
    <n v="72.925354999999996"/>
    <s v="30 Mumbai Ave"/>
    <x v="13"/>
    <x v="12"/>
    <x v="3"/>
    <x v="2"/>
    <n v="0.23"/>
    <s v="9:00-18:00"/>
    <s v="9:00-18:00"/>
    <d v="1899-12-30T08:52:48"/>
    <n v="16.54"/>
    <n v="59"/>
    <s v="EVgo"/>
    <n v="150"/>
    <s v="CCS"/>
    <n v="2022"/>
    <s v="No"/>
    <n v="3.1"/>
    <n v="5"/>
    <s v="Quarterly"/>
  </r>
  <r>
    <s v="EVS01088"/>
    <n v="19.009129000000001"/>
    <n v="72.919168999999997"/>
    <s v="9216 Mumbai Ave"/>
    <x v="13"/>
    <x v="12"/>
    <x v="3"/>
    <x v="2"/>
    <n v="0.38"/>
    <s v="6:00-22:00"/>
    <s v="6:00-22:00"/>
    <d v="1899-12-30T16:04:48"/>
    <n v="18.77"/>
    <n v="69"/>
    <s v="ChargePoint"/>
    <n v="150"/>
    <s v="Type 2"/>
    <n v="2020"/>
    <s v="No"/>
    <n v="4.5999999999999996"/>
    <n v="5"/>
    <s v="Quarterly"/>
  </r>
  <r>
    <s v="EVS01100"/>
    <n v="19.486740000000001"/>
    <n v="-99.171030000000002"/>
    <s v="8508 Mexico City Ave"/>
    <x v="17"/>
    <x v="14"/>
    <x v="0"/>
    <x v="2"/>
    <n v="0.2"/>
    <s v="9:00-18:00"/>
    <s v="9:00-18:00"/>
    <d v="1899-12-30T08:52:48"/>
    <n v="13.12"/>
    <n v="78"/>
    <s v="ChargePoint"/>
    <n v="22"/>
    <s v="CCS"/>
    <n v="2013"/>
    <s v="No"/>
    <n v="3.2"/>
    <n v="3"/>
    <s v="Quarterly"/>
  </r>
  <r>
    <s v="EVS01102"/>
    <n v="19.082476"/>
    <n v="72.934374000000005"/>
    <s v="9099 Mumbai Ave"/>
    <x v="13"/>
    <x v="12"/>
    <x v="3"/>
    <x v="2"/>
    <n v="0.16"/>
    <s v="6:00-22:00"/>
    <s v="6:00-22:00"/>
    <d v="1899-12-30T16:04:48"/>
    <n v="6.13"/>
    <n v="70"/>
    <s v="EVgo"/>
    <n v="350"/>
    <s v="Tesla"/>
    <n v="2018"/>
    <s v="Yes"/>
    <n v="4.8"/>
    <n v="7"/>
    <s v="Annually"/>
  </r>
  <r>
    <s v="EVS01103"/>
    <n v="37.537837000000003"/>
    <n v="126.902128"/>
    <s v="8220 Seoul Ave"/>
    <x v="6"/>
    <x v="6"/>
    <x v="3"/>
    <x v="2"/>
    <n v="0.22"/>
    <s v="6:00-22:00"/>
    <s v="6:00-22:00"/>
    <d v="1899-12-30T16:04:48"/>
    <n v="2.83"/>
    <n v="38"/>
    <s v="Greenlots"/>
    <n v="350"/>
    <s v="CHAdeMO"/>
    <n v="2021"/>
    <s v="No"/>
    <n v="4.0999999999999996"/>
    <n v="3"/>
    <s v="Quarterly"/>
  </r>
  <r>
    <s v="EVS01105"/>
    <n v="19.150635000000001"/>
    <n v="72.952049000000002"/>
    <s v="5707 Mumbai Ave"/>
    <x v="13"/>
    <x v="12"/>
    <x v="3"/>
    <x v="2"/>
    <n v="0.25"/>
    <d v="2025-07-24T00:00:00"/>
    <s v="9.00-21.00"/>
    <d v="1900-01-11T00:00:00"/>
    <n v="14.46"/>
    <n v="62"/>
    <s v="Greenlots"/>
    <n v="22"/>
    <s v="Tesla, CCS"/>
    <n v="2011"/>
    <s v="Yes"/>
    <n v="4.3"/>
    <n v="2"/>
    <s v="Quarterly"/>
  </r>
  <r>
    <s v="EVS01108"/>
    <n v="41.970360999999997"/>
    <n v="-87.710414999999998"/>
    <s v="1501 Chicago Ave"/>
    <x v="7"/>
    <x v="5"/>
    <x v="0"/>
    <x v="2"/>
    <n v="0.13"/>
    <s v="9:00-18:00"/>
    <s v="9:00-18:00"/>
    <d v="1899-12-30T08:52:48"/>
    <n v="9.5399999999999991"/>
    <n v="87"/>
    <s v="ChargePoint"/>
    <n v="50"/>
    <s v="Tesla"/>
    <n v="2017"/>
    <s v="No"/>
    <n v="3.1"/>
    <n v="10"/>
    <s v="Annually"/>
  </r>
  <r>
    <s v="EVS01109"/>
    <n v="-33.851793000000001"/>
    <n v="18.473575"/>
    <s v="6052 Cape Town Ave"/>
    <x v="14"/>
    <x v="13"/>
    <x v="7"/>
    <x v="2"/>
    <n v="0.17"/>
    <s v="9:00-18:00"/>
    <s v="9:00-18:00"/>
    <d v="1899-12-30T08:52:48"/>
    <n v="5.46"/>
    <n v="14"/>
    <s v="Greenlots"/>
    <n v="350"/>
    <s v="CCS"/>
    <n v="2020"/>
    <s v="Yes"/>
    <n v="3.8"/>
    <n v="1"/>
    <s v="Monthly"/>
  </r>
  <r>
    <s v="EVS01111"/>
    <n v="-34.974387"/>
    <n v="-24.158418999999999"/>
    <s v="1129 Random Rd"/>
    <x v="11"/>
    <x v="10"/>
    <x v="6"/>
    <x v="2"/>
    <n v="0.38"/>
    <d v="2025-07-24T00:00:00"/>
    <s v="9.00-21.00"/>
    <d v="1900-01-11T00:00:00"/>
    <n v="18.899999999999999"/>
    <n v="80"/>
    <s v="Ionity"/>
    <n v="350"/>
    <s v="Type 2, CHAdeMO"/>
    <n v="2020"/>
    <s v="No"/>
    <n v="5"/>
    <n v="2"/>
    <s v="Monthly"/>
  </r>
  <r>
    <s v="EVS01116"/>
    <n v="37.551898000000001"/>
    <n v="127.07297699999999"/>
    <s v="903 Seoul Ave"/>
    <x v="6"/>
    <x v="6"/>
    <x v="3"/>
    <x v="2"/>
    <n v="0.27"/>
    <s v="9:00-18:00"/>
    <s v="9:00-18:00"/>
    <d v="1899-12-30T08:52:48"/>
    <n v="2.92"/>
    <n v="87"/>
    <s v="EVgo"/>
    <n v="150"/>
    <s v="CHAdeMO"/>
    <n v="2012"/>
    <s v="Yes"/>
    <n v="3.7"/>
    <n v="6"/>
    <s v="Quarterly"/>
  </r>
  <r>
    <s v="EVS01117"/>
    <n v="-33.839691000000002"/>
    <n v="151.26507899999999"/>
    <s v="2611 Sydney Ave"/>
    <x v="9"/>
    <x v="8"/>
    <x v="5"/>
    <x v="2"/>
    <n v="0.44"/>
    <s v="6:00-22:00"/>
    <s v="6:00-22:00"/>
    <d v="1899-12-30T16:04:48"/>
    <n v="19.32"/>
    <n v="87"/>
    <s v="Greenlots"/>
    <n v="22"/>
    <s v="Type 2"/>
    <n v="2010"/>
    <s v="No"/>
    <n v="4.8"/>
    <n v="9"/>
    <s v="Annually"/>
  </r>
  <r>
    <s v="EVS01119"/>
    <n v="-33.769145000000002"/>
    <n v="18.519338000000001"/>
    <s v="8431 Cape Town Ave"/>
    <x v="14"/>
    <x v="13"/>
    <x v="7"/>
    <x v="2"/>
    <n v="0.24"/>
    <s v="9:00-18:00"/>
    <s v="9:00-18:00"/>
    <d v="1899-12-30T08:52:48"/>
    <n v="9.93"/>
    <n v="33"/>
    <s v="Greenlots"/>
    <n v="350"/>
    <s v="Type 2, CCS"/>
    <n v="2018"/>
    <s v="Yes"/>
    <n v="4.4000000000000004"/>
    <n v="5"/>
    <s v="Quarterly"/>
  </r>
  <r>
    <s v="EVS01121"/>
    <n v="18.674306999999999"/>
    <n v="14.590934000000001"/>
    <s v="7884 Random Rd"/>
    <x v="2"/>
    <x v="2"/>
    <x v="2"/>
    <x v="2"/>
    <n v="0.14000000000000001"/>
    <s v="9:00-18:00"/>
    <s v="9:00-18:00"/>
    <d v="1899-12-30T08:52:48"/>
    <n v="4.67"/>
    <n v="81"/>
    <s v="Ionity"/>
    <n v="350"/>
    <s v="CCS"/>
    <n v="2016"/>
    <s v="Yes"/>
    <n v="3.1"/>
    <n v="10"/>
    <s v="Quarterly"/>
  </r>
  <r>
    <s v="EVS01123"/>
    <n v="-33.709479000000002"/>
    <n v="151.367986"/>
    <s v="6393 Sydney Ave"/>
    <x v="9"/>
    <x v="8"/>
    <x v="5"/>
    <x v="2"/>
    <n v="0.38"/>
    <s v="6:00-22:00"/>
    <s v="6:00-22:00"/>
    <d v="1899-12-30T16:04:48"/>
    <n v="17.89"/>
    <n v="35"/>
    <s v="Tesla"/>
    <n v="50"/>
    <s v="CHAdeMO"/>
    <n v="2014"/>
    <s v="No"/>
    <n v="4.5"/>
    <n v="2"/>
    <s v="Annually"/>
  </r>
  <r>
    <s v="EVS01128"/>
    <n v="-33.715823"/>
    <n v="151.22838400000001"/>
    <s v="1941 Sydney Ave"/>
    <x v="9"/>
    <x v="8"/>
    <x v="5"/>
    <x v="2"/>
    <n v="0.27"/>
    <s v="6:00-22:00"/>
    <s v="6:00-22:00"/>
    <d v="1899-12-30T16:04:48"/>
    <n v="19.98"/>
    <n v="28"/>
    <s v="Ionity"/>
    <n v="22"/>
    <s v="Type 2, CHAdeMO"/>
    <n v="2022"/>
    <s v="No"/>
    <n v="3.4"/>
    <n v="5"/>
    <s v="Annually"/>
  </r>
  <r>
    <s v="EVS01129"/>
    <n v="41.972924999999996"/>
    <n v="-87.613654999999994"/>
    <s v="7403 Chicago Ave"/>
    <x v="7"/>
    <x v="5"/>
    <x v="0"/>
    <x v="2"/>
    <n v="0.39"/>
    <s v="9:00-18:00"/>
    <s v="9:00-18:00"/>
    <d v="1899-12-30T08:52:48"/>
    <n v="19.79"/>
    <n v="71"/>
    <s v="ChargePoint"/>
    <n v="350"/>
    <s v="CHAdeMO, Type 2"/>
    <n v="2015"/>
    <s v="Yes"/>
    <n v="4.9000000000000004"/>
    <n v="3"/>
    <s v="Annually"/>
  </r>
  <r>
    <s v="EVS01130"/>
    <n v="55.737496"/>
    <n v="37.666834999999999"/>
    <s v="7715 Moscow Ave"/>
    <x v="1"/>
    <x v="1"/>
    <x v="1"/>
    <x v="2"/>
    <n v="0.14000000000000001"/>
    <d v="2025-07-24T00:00:00"/>
    <s v="9.00-21.00"/>
    <d v="1900-01-11T00:00:00"/>
    <n v="15.54"/>
    <n v="75"/>
    <s v="ChargePoint"/>
    <n v="350"/>
    <s v="Tesla"/>
    <n v="2012"/>
    <s v="No"/>
    <n v="4.5"/>
    <n v="9"/>
    <s v="Monthly"/>
  </r>
  <r>
    <s v="EVS01136"/>
    <n v="13.779263"/>
    <n v="100.459991"/>
    <s v="4375 Bangkok Ave"/>
    <x v="4"/>
    <x v="4"/>
    <x v="3"/>
    <x v="2"/>
    <n v="0.25"/>
    <s v="9:00-18:00"/>
    <s v="9:00-18:00"/>
    <d v="1899-12-30T08:52:48"/>
    <n v="3.03"/>
    <n v="92"/>
    <s v="Greenlots"/>
    <n v="350"/>
    <s v="Type 2, CCS"/>
    <n v="2019"/>
    <s v="No"/>
    <n v="4.7"/>
    <n v="9"/>
    <s v="Quarterly"/>
  </r>
  <r>
    <s v="EVS01138"/>
    <n v="25.213189"/>
    <n v="55.285958999999998"/>
    <s v="8939 Dubai Ave"/>
    <x v="12"/>
    <x v="11"/>
    <x v="3"/>
    <x v="2"/>
    <n v="0.18"/>
    <d v="2025-07-24T00:00:00"/>
    <s v="9.00-21.00"/>
    <d v="1900-01-11T00:00:00"/>
    <n v="12.87"/>
    <n v="38"/>
    <s v="Tesla"/>
    <n v="350"/>
    <s v="CCS"/>
    <n v="2015"/>
    <s v="No"/>
    <n v="3.9"/>
    <n v="1"/>
    <s v="Monthly"/>
  </r>
  <r>
    <s v="EVS01140"/>
    <n v="55.822747"/>
    <n v="37.680999"/>
    <s v="5355 Moscow Ave"/>
    <x v="1"/>
    <x v="1"/>
    <x v="1"/>
    <x v="2"/>
    <n v="0.18"/>
    <s v="6:00-22:00"/>
    <s v="6:00-22:00"/>
    <d v="1899-12-30T16:04:48"/>
    <n v="0.94"/>
    <n v="90"/>
    <s v="Greenlots"/>
    <n v="150"/>
    <s v="CCS"/>
    <n v="2022"/>
    <s v="No"/>
    <n v="3.4"/>
    <n v="3"/>
    <s v="Annually"/>
  </r>
  <r>
    <s v="EVS01141"/>
    <n v="9.4459060000000008"/>
    <n v="-55.589153000000003"/>
    <s v="2228 Random Rd"/>
    <x v="11"/>
    <x v="10"/>
    <x v="6"/>
    <x v="2"/>
    <n v="0.24"/>
    <s v="9:00-18:00"/>
    <s v="9:00-18:00"/>
    <d v="1899-12-30T08:52:48"/>
    <n v="19.7"/>
    <n v="37"/>
    <s v="ChargePoint"/>
    <n v="150"/>
    <s v="CHAdeMO"/>
    <n v="2018"/>
    <s v="Yes"/>
    <n v="3.6"/>
    <n v="5"/>
    <s v="Annually"/>
  </r>
  <r>
    <s v="EVS01143"/>
    <n v="39.828485999999998"/>
    <n v="116.38282"/>
    <s v="4698 Beijing Ave"/>
    <x v="10"/>
    <x v="9"/>
    <x v="3"/>
    <x v="2"/>
    <n v="0.2"/>
    <d v="2025-07-24T00:00:00"/>
    <s v="9.00-21.00"/>
    <d v="1900-01-11T00:00:00"/>
    <n v="19.62"/>
    <n v="57"/>
    <s v="Greenlots"/>
    <n v="50"/>
    <s v="CHAdeMO"/>
    <n v="2013"/>
    <s v="Yes"/>
    <n v="4.2"/>
    <n v="9"/>
    <s v="Quarterly"/>
  </r>
  <r>
    <s v="EVS01144"/>
    <n v="41.883591000000003"/>
    <n v="-87.76052"/>
    <s v="8473 Chicago Ave"/>
    <x v="7"/>
    <x v="5"/>
    <x v="0"/>
    <x v="2"/>
    <n v="0.4"/>
    <s v="9:00-18:00"/>
    <s v="9:00-18:00"/>
    <d v="1899-12-30T08:52:48"/>
    <n v="0.93"/>
    <n v="12"/>
    <s v="Ionity"/>
    <n v="50"/>
    <s v="Type 2"/>
    <n v="2014"/>
    <s v="No"/>
    <n v="4.0999999999999996"/>
    <n v="10"/>
    <s v="Quarterly"/>
  </r>
  <r>
    <s v="EVS01146"/>
    <n v="-33.876989000000002"/>
    <n v="18.543194"/>
    <s v="7406 Cape Town Ave"/>
    <x v="14"/>
    <x v="13"/>
    <x v="7"/>
    <x v="2"/>
    <n v="0.2"/>
    <s v="6:00-22:00"/>
    <s v="6:00-22:00"/>
    <d v="1899-12-30T16:04:48"/>
    <n v="15.69"/>
    <n v="40"/>
    <s v="Ionity"/>
    <n v="350"/>
    <s v="CCS"/>
    <n v="2011"/>
    <s v="Yes"/>
    <n v="3.5"/>
    <n v="9"/>
    <s v="Monthly"/>
  </r>
  <r>
    <s v="EVS01147"/>
    <n v="39.956952000000001"/>
    <n v="116.43943899999999"/>
    <s v="8929 Beijing Ave"/>
    <x v="10"/>
    <x v="9"/>
    <x v="3"/>
    <x v="2"/>
    <n v="0.39"/>
    <d v="2025-07-24T00:00:00"/>
    <s v="9.00-21.00"/>
    <d v="1900-01-11T00:00:00"/>
    <n v="17.75"/>
    <n v="60"/>
    <s v="Ionity"/>
    <n v="350"/>
    <s v="Type 2"/>
    <n v="2019"/>
    <s v="No"/>
    <n v="4.7"/>
    <n v="9"/>
    <s v="Annually"/>
  </r>
  <r>
    <s v="EVS01150"/>
    <n v="52.489021999999999"/>
    <n v="13.367508000000001"/>
    <s v="7783 Berlin Ave"/>
    <x v="3"/>
    <x v="3"/>
    <x v="1"/>
    <x v="2"/>
    <n v="0.45"/>
    <s v="9:00-18:00"/>
    <s v="9:00-18:00"/>
    <d v="1899-12-30T08:52:48"/>
    <n v="11.57"/>
    <n v="81"/>
    <s v="EVgo"/>
    <n v="22"/>
    <s v="Type 2"/>
    <n v="2010"/>
    <s v="Yes"/>
    <n v="3.9"/>
    <n v="2"/>
    <s v="Annually"/>
  </r>
  <r>
    <s v="EVS01152"/>
    <n v="25.27983"/>
    <n v="55.320117000000003"/>
    <s v="6087 Dubai Ave"/>
    <x v="12"/>
    <x v="11"/>
    <x v="3"/>
    <x v="2"/>
    <n v="0.43"/>
    <s v="9:00-18:00"/>
    <s v="9:00-18:00"/>
    <d v="1899-12-30T08:52:48"/>
    <n v="10.51"/>
    <n v="79"/>
    <s v="ChargePoint"/>
    <n v="22"/>
    <s v="CCS"/>
    <n v="2015"/>
    <s v="No"/>
    <n v="3.7"/>
    <n v="6"/>
    <s v="Monthly"/>
  </r>
  <r>
    <s v="EVS01154"/>
    <n v="-33.702919000000001"/>
    <n v="18.541643000000001"/>
    <s v="8324 Cape Town Ave"/>
    <x v="14"/>
    <x v="13"/>
    <x v="7"/>
    <x v="2"/>
    <n v="0.12"/>
    <s v="6:00-22:00"/>
    <s v="6:00-22:00"/>
    <d v="1899-12-30T16:04:48"/>
    <n v="16.739999999999998"/>
    <n v="44"/>
    <s v="EVgo"/>
    <n v="22"/>
    <s v="CCS, Tesla"/>
    <n v="2019"/>
    <s v="No"/>
    <n v="4.5"/>
    <n v="10"/>
    <s v="Monthly"/>
  </r>
  <r>
    <s v="EVS01161"/>
    <n v="-89.630746000000002"/>
    <n v="-32.411679999999997"/>
    <s v="2368 Random Rd"/>
    <x v="19"/>
    <x v="2"/>
    <x v="2"/>
    <x v="2"/>
    <n v="0.25"/>
    <s v="6:00-22:00"/>
    <s v="6:00-22:00"/>
    <d v="1899-12-30T16:04:48"/>
    <n v="13.77"/>
    <n v="65"/>
    <s v="EVgo"/>
    <n v="350"/>
    <s v="CCS"/>
    <n v="2019"/>
    <s v="No"/>
    <n v="3.3"/>
    <n v="3"/>
    <s v="Annually"/>
  </r>
  <r>
    <s v="EVS01167"/>
    <n v="37.611823000000001"/>
    <n v="126.93987799999999"/>
    <s v="1049 Seoul Ave"/>
    <x v="6"/>
    <x v="6"/>
    <x v="3"/>
    <x v="2"/>
    <n v="0.42"/>
    <d v="2025-07-24T00:00:00"/>
    <s v="9.00-21.00"/>
    <d v="1900-01-11T00:00:00"/>
    <n v="1.85"/>
    <n v="22"/>
    <s v="Greenlots"/>
    <n v="150"/>
    <s v="CHAdeMO, CCS"/>
    <n v="2015"/>
    <s v="Yes"/>
    <n v="4.2"/>
    <n v="9"/>
    <s v="Annually"/>
  </r>
  <r>
    <s v="EVS01170"/>
    <n v="-33.854097000000003"/>
    <n v="151.333887"/>
    <s v="5944 Sydney Ave"/>
    <x v="9"/>
    <x v="8"/>
    <x v="5"/>
    <x v="2"/>
    <n v="0.11"/>
    <s v="6:00-22:00"/>
    <s v="6:00-22:00"/>
    <d v="1899-12-30T16:04:48"/>
    <n v="16.34"/>
    <n v="65"/>
    <s v="ChargePoint"/>
    <n v="22"/>
    <s v="CCS, CHAdeMO"/>
    <n v="2012"/>
    <s v="No"/>
    <n v="3.2"/>
    <n v="10"/>
    <s v="Monthly"/>
  </r>
  <r>
    <s v="EVS01172"/>
    <n v="-33.863155999999996"/>
    <n v="18.45439"/>
    <s v="8322 Cape Town Ave"/>
    <x v="14"/>
    <x v="13"/>
    <x v="7"/>
    <x v="2"/>
    <n v="0.32"/>
    <s v="9:00-18:00"/>
    <s v="9:00-18:00"/>
    <d v="1899-12-30T08:52:48"/>
    <n v="16.600000000000001"/>
    <n v="37"/>
    <s v="Tesla"/>
    <n v="50"/>
    <s v="Tesla"/>
    <n v="2023"/>
    <s v="Yes"/>
    <n v="4.4000000000000004"/>
    <n v="9"/>
    <s v="Annually"/>
  </r>
  <r>
    <s v="EVS01180"/>
    <n v="-33.795319999999997"/>
    <n v="18.559228999999998"/>
    <s v="5321 Cape Town Ave"/>
    <x v="14"/>
    <x v="13"/>
    <x v="7"/>
    <x v="2"/>
    <n v="0.31"/>
    <s v="6:00-22:00"/>
    <s v="6:00-22:00"/>
    <d v="1899-12-30T16:04:48"/>
    <n v="11.24"/>
    <n v="36"/>
    <s v="Ionity"/>
    <n v="50"/>
    <s v="Tesla"/>
    <n v="2019"/>
    <s v="Yes"/>
    <n v="3.7"/>
    <n v="2"/>
    <s v="Annually"/>
  </r>
  <r>
    <s v="EVS01181"/>
    <n v="-21.530007999999999"/>
    <n v="-19.543849999999999"/>
    <s v="320 Random Rd"/>
    <x v="11"/>
    <x v="10"/>
    <x v="6"/>
    <x v="2"/>
    <n v="0.28000000000000003"/>
    <d v="2025-07-24T00:00:00"/>
    <s v="9.00-21.00"/>
    <d v="1900-01-11T00:00:00"/>
    <n v="11.82"/>
    <n v="68"/>
    <s v="ChargePoint"/>
    <n v="22"/>
    <s v="Type 2"/>
    <n v="2023"/>
    <s v="Yes"/>
    <n v="4.2"/>
    <n v="3"/>
    <s v="Monthly"/>
  </r>
  <r>
    <s v="EVS01187"/>
    <n v="19.061513000000001"/>
    <n v="72.976422999999997"/>
    <s v="1865 Mumbai Ave"/>
    <x v="13"/>
    <x v="12"/>
    <x v="3"/>
    <x v="2"/>
    <n v="0.21"/>
    <s v="9:00-18:00"/>
    <s v="9:00-18:00"/>
    <d v="1899-12-30T08:52:48"/>
    <n v="12.91"/>
    <n v="36"/>
    <s v="Ionity"/>
    <n v="22"/>
    <s v="Type 2, Tesla"/>
    <n v="2013"/>
    <s v="Yes"/>
    <n v="4.7"/>
    <n v="2"/>
    <s v="Annually"/>
  </r>
  <r>
    <s v="EVS01189"/>
    <n v="34.057285999999998"/>
    <n v="-118.205731"/>
    <s v="9505 Los Angeles Ave"/>
    <x v="16"/>
    <x v="5"/>
    <x v="0"/>
    <x v="2"/>
    <n v="0.15"/>
    <d v="2025-07-24T00:00:00"/>
    <s v="9.00-21.00"/>
    <d v="1900-01-11T00:00:00"/>
    <n v="3.8"/>
    <n v="80"/>
    <s v="EVgo"/>
    <n v="150"/>
    <s v="CHAdeMO"/>
    <n v="2014"/>
    <s v="Yes"/>
    <n v="4.5999999999999996"/>
    <n v="4"/>
    <s v="Annually"/>
  </r>
  <r>
    <s v="EVS01191"/>
    <n v="30.502618999999999"/>
    <n v="78.243519000000006"/>
    <s v="1475 Random Rd"/>
    <x v="2"/>
    <x v="2"/>
    <x v="2"/>
    <x v="2"/>
    <n v="0.47"/>
    <s v="9:00-18:00"/>
    <s v="9:00-18:00"/>
    <d v="1899-12-30T08:52:48"/>
    <n v="3.93"/>
    <n v="61"/>
    <s v="Tesla"/>
    <n v="22"/>
    <s v="Tesla, CCS"/>
    <n v="2023"/>
    <s v="No"/>
    <n v="3.9"/>
    <n v="4"/>
    <s v="Monthly"/>
  </r>
  <r>
    <s v="EVS01194"/>
    <n v="19.587605"/>
    <n v="-99.159532999999996"/>
    <s v="6688 Mexico City Ave"/>
    <x v="17"/>
    <x v="14"/>
    <x v="0"/>
    <x v="2"/>
    <n v="0.31"/>
    <s v="6:00-22:00"/>
    <s v="6:00-22:00"/>
    <d v="1899-12-30T16:04:48"/>
    <n v="8"/>
    <n v="87"/>
    <s v="Ionity"/>
    <n v="22"/>
    <s v="Type 2, CCS"/>
    <n v="2020"/>
    <s v="Yes"/>
    <n v="4.9000000000000004"/>
    <n v="7"/>
    <s v="Monthly"/>
  </r>
  <r>
    <s v="EVS01195"/>
    <n v="19.538644000000001"/>
    <n v="-99.144963000000004"/>
    <s v="6977 Mexico City Ave"/>
    <x v="17"/>
    <x v="14"/>
    <x v="0"/>
    <x v="2"/>
    <n v="0.38"/>
    <s v="6:00-22:00"/>
    <s v="6:00-22:00"/>
    <d v="1899-12-30T16:04:48"/>
    <n v="7.13"/>
    <n v="67"/>
    <s v="Ionity"/>
    <n v="22"/>
    <s v="Type 2, Tesla"/>
    <n v="2012"/>
    <s v="No"/>
    <n v="4.7"/>
    <n v="10"/>
    <s v="Annually"/>
  </r>
  <r>
    <s v="EVS01197"/>
    <n v="25.290762999999998"/>
    <n v="55.300471999999999"/>
    <s v="1383 Dubai Ave"/>
    <x v="12"/>
    <x v="11"/>
    <x v="3"/>
    <x v="2"/>
    <n v="0.33"/>
    <d v="2025-07-24T00:00:00"/>
    <s v="9.00-21.00"/>
    <d v="1900-01-11T00:00:00"/>
    <n v="9.84"/>
    <n v="15"/>
    <s v="Ionity"/>
    <n v="150"/>
    <s v="Tesla, CCS"/>
    <n v="2011"/>
    <s v="No"/>
    <n v="4.5999999999999996"/>
    <n v="7"/>
    <s v="Annually"/>
  </r>
  <r>
    <s v="EVS01198"/>
    <n v="55.868707999999998"/>
    <n v="37.627279999999999"/>
    <s v="175 Moscow Ave"/>
    <x v="1"/>
    <x v="1"/>
    <x v="1"/>
    <x v="2"/>
    <n v="0.43"/>
    <s v="9:00-18:00"/>
    <s v="9:00-18:00"/>
    <d v="1899-12-30T08:52:48"/>
    <n v="5.78"/>
    <n v="58"/>
    <s v="EVgo"/>
    <n v="150"/>
    <s v="CCS"/>
    <n v="2014"/>
    <s v="Yes"/>
    <n v="3.2"/>
    <n v="3"/>
    <s v="Quarterly"/>
  </r>
  <r>
    <s v="EVS01202"/>
    <n v="25.398689999999998"/>
    <n v="55.318393999999998"/>
    <s v="813 Dubai Ave"/>
    <x v="12"/>
    <x v="11"/>
    <x v="3"/>
    <x v="2"/>
    <n v="0.12"/>
    <d v="2025-07-24T00:00:00"/>
    <s v="9.00-21.00"/>
    <d v="1900-01-11T00:00:00"/>
    <n v="17.27"/>
    <n v="82"/>
    <s v="Tesla"/>
    <n v="22"/>
    <s v="Type 2, CCS"/>
    <n v="2019"/>
    <s v="Yes"/>
    <n v="4.0999999999999996"/>
    <n v="1"/>
    <s v="Monthly"/>
  </r>
  <r>
    <s v="EVS01208"/>
    <n v="41.908999000000001"/>
    <n v="-87.741071000000005"/>
    <s v="8085 Chicago Ave"/>
    <x v="7"/>
    <x v="5"/>
    <x v="0"/>
    <x v="2"/>
    <n v="0.38"/>
    <s v="9:00-18:00"/>
    <s v="9:00-18:00"/>
    <d v="1899-12-30T08:52:48"/>
    <n v="16.11"/>
    <n v="11"/>
    <s v="Greenlots"/>
    <n v="350"/>
    <s v="CCS"/>
    <n v="2017"/>
    <s v="Yes"/>
    <n v="3.7"/>
    <n v="6"/>
    <s v="Quarterly"/>
  </r>
  <r>
    <s v="EVS01213"/>
    <n v="18.994451000000002"/>
    <n v="72.996364"/>
    <s v="111 Mumbai Ave"/>
    <x v="13"/>
    <x v="12"/>
    <x v="3"/>
    <x v="2"/>
    <n v="0.19"/>
    <s v="9:00-18:00"/>
    <s v="9:00-18:00"/>
    <d v="1899-12-30T08:52:48"/>
    <n v="2.91"/>
    <n v="44"/>
    <s v="Ionity"/>
    <n v="22"/>
    <s v="Type 2, CHAdeMO"/>
    <n v="2012"/>
    <s v="Yes"/>
    <n v="3.9"/>
    <n v="1"/>
    <s v="Annually"/>
  </r>
  <r>
    <s v="EVS01214"/>
    <n v="-33.809074000000003"/>
    <n v="18.475245999999999"/>
    <s v="1402 Cape Town Ave"/>
    <x v="14"/>
    <x v="13"/>
    <x v="7"/>
    <x v="2"/>
    <n v="0.23"/>
    <s v="6:00-22:00"/>
    <s v="6:00-22:00"/>
    <d v="1899-12-30T16:04:48"/>
    <n v="13.45"/>
    <n v="31"/>
    <s v="ChargePoint"/>
    <n v="50"/>
    <s v="CHAdeMO"/>
    <n v="2016"/>
    <s v="No"/>
    <n v="4"/>
    <n v="9"/>
    <s v="Monthly"/>
  </r>
  <r>
    <s v="EVS01215"/>
    <n v="41.991840000000003"/>
    <n v="-87.646674000000004"/>
    <s v="8725 Chicago Ave"/>
    <x v="7"/>
    <x v="5"/>
    <x v="0"/>
    <x v="2"/>
    <n v="0.26"/>
    <d v="2025-07-24T00:00:00"/>
    <s v="9.00-21.00"/>
    <d v="1900-01-11T00:00:00"/>
    <n v="2.19"/>
    <n v="60"/>
    <s v="EVgo"/>
    <n v="50"/>
    <s v="CHAdeMO"/>
    <n v="2019"/>
    <s v="No"/>
    <n v="3.2"/>
    <n v="6"/>
    <s v="Quarterly"/>
  </r>
  <r>
    <s v="EVS01216"/>
    <n v="52.49597"/>
    <n v="13.318486"/>
    <s v="3476 Berlin Ave"/>
    <x v="3"/>
    <x v="3"/>
    <x v="1"/>
    <x v="2"/>
    <n v="0.47"/>
    <s v="6:00-22:00"/>
    <s v="6:00-22:00"/>
    <d v="1899-12-30T16:04:48"/>
    <n v="1.32"/>
    <n v="64"/>
    <s v="Greenlots"/>
    <n v="150"/>
    <s v="Type 2"/>
    <n v="2013"/>
    <s v="No"/>
    <n v="4"/>
    <n v="6"/>
    <s v="Quarterly"/>
  </r>
  <r>
    <s v="EVS01217"/>
    <n v="43.617708999999998"/>
    <n v="-79.332306000000003"/>
    <s v="347 Toronto Ave"/>
    <x v="0"/>
    <x v="0"/>
    <x v="0"/>
    <x v="2"/>
    <n v="0.21"/>
    <s v="9:00-18:00"/>
    <s v="9:00-18:00"/>
    <d v="1899-12-30T08:52:48"/>
    <n v="2.74"/>
    <n v="19"/>
    <s v="Ionity"/>
    <n v="150"/>
    <s v="Tesla, CHAdeMO"/>
    <n v="2011"/>
    <s v="No"/>
    <n v="3.2"/>
    <n v="4"/>
    <s v="Quarterly"/>
  </r>
  <r>
    <s v="EVS01223"/>
    <n v="41.800258999999997"/>
    <n v="-87.706585000000004"/>
    <s v="1131 Chicago Ave"/>
    <x v="7"/>
    <x v="5"/>
    <x v="0"/>
    <x v="2"/>
    <n v="0.16"/>
    <d v="2025-07-24T00:00:00"/>
    <s v="9.00-21.00"/>
    <d v="1900-01-11T00:00:00"/>
    <n v="8.91"/>
    <n v="37"/>
    <s v="Ionity"/>
    <n v="150"/>
    <s v="CCS"/>
    <n v="2014"/>
    <s v="No"/>
    <n v="3.5"/>
    <n v="6"/>
    <s v="Quarterly"/>
  </r>
  <r>
    <s v="EVS01224"/>
    <n v="13.89818"/>
    <n v="100.425271"/>
    <s v="5000 Bangkok Ave"/>
    <x v="4"/>
    <x v="4"/>
    <x v="3"/>
    <x v="2"/>
    <n v="0.42"/>
    <d v="2025-07-24T00:00:00"/>
    <s v="9.00-21.00"/>
    <d v="1900-01-11T00:00:00"/>
    <n v="10.3"/>
    <n v="90"/>
    <s v="EVgo"/>
    <n v="350"/>
    <s v="Type 2, Tesla"/>
    <n v="2014"/>
    <s v="No"/>
    <n v="3.1"/>
    <n v="10"/>
    <s v="Annually"/>
  </r>
  <r>
    <s v="EVS01225"/>
    <n v="52.430337999999999"/>
    <n v="13.492874"/>
    <s v="5850 Berlin Ave"/>
    <x v="3"/>
    <x v="3"/>
    <x v="1"/>
    <x v="2"/>
    <n v="0.46"/>
    <s v="9:00-18:00"/>
    <s v="9:00-18:00"/>
    <d v="1899-12-30T08:52:48"/>
    <n v="8.08"/>
    <n v="27"/>
    <s v="Ionity"/>
    <n v="150"/>
    <s v="Tesla, CHAdeMO"/>
    <n v="2020"/>
    <s v="Yes"/>
    <n v="3.5"/>
    <n v="2"/>
    <s v="Annually"/>
  </r>
  <r>
    <s v="EVS01228"/>
    <n v="37.588282999999997"/>
    <n v="127.069261"/>
    <s v="7801 Seoul Ave"/>
    <x v="6"/>
    <x v="6"/>
    <x v="3"/>
    <x v="2"/>
    <n v="0.28000000000000003"/>
    <s v="6:00-22:00"/>
    <s v="6:00-22:00"/>
    <d v="1899-12-30T16:04:48"/>
    <n v="9.1300000000000008"/>
    <n v="72"/>
    <s v="EVgo"/>
    <n v="50"/>
    <s v="Type 2, CHAdeMO"/>
    <n v="2011"/>
    <s v="Yes"/>
    <n v="3.5"/>
    <n v="3"/>
    <s v="Annually"/>
  </r>
  <r>
    <s v="EVS01229"/>
    <n v="19.407565000000002"/>
    <n v="-99.093726000000004"/>
    <s v="1838 Mexico City Ave"/>
    <x v="17"/>
    <x v="14"/>
    <x v="0"/>
    <x v="2"/>
    <n v="0.23"/>
    <d v="2025-07-24T00:00:00"/>
    <s v="9.00-21.00"/>
    <d v="1900-01-11T00:00:00"/>
    <n v="7.92"/>
    <n v="97"/>
    <s v="Greenlots"/>
    <n v="22"/>
    <s v="Type 2"/>
    <n v="2014"/>
    <s v="Yes"/>
    <n v="3.1"/>
    <n v="4"/>
    <s v="Monthly"/>
  </r>
  <r>
    <s v="EVS01230"/>
    <n v="19.021260000000002"/>
    <n v="72.927363"/>
    <s v="3094 Mumbai Ave"/>
    <x v="13"/>
    <x v="12"/>
    <x v="3"/>
    <x v="2"/>
    <n v="0.32"/>
    <d v="2025-07-24T00:00:00"/>
    <s v="9.00-21.00"/>
    <d v="1900-01-11T00:00:00"/>
    <n v="13.47"/>
    <n v="83"/>
    <s v="ChargePoint"/>
    <n v="350"/>
    <s v="CCS, Type 2"/>
    <n v="2021"/>
    <s v="No"/>
    <n v="4.2"/>
    <n v="1"/>
    <s v="Quarterly"/>
  </r>
  <r>
    <s v="EVS01233"/>
    <n v="13.779128999999999"/>
    <n v="100.531587"/>
    <s v="5082 Bangkok Ave"/>
    <x v="4"/>
    <x v="4"/>
    <x v="3"/>
    <x v="2"/>
    <n v="0.17"/>
    <d v="2025-07-24T00:00:00"/>
    <s v="9.00-21.00"/>
    <d v="1900-01-11T00:00:00"/>
    <n v="4.5599999999999996"/>
    <n v="12"/>
    <s v="Ionity"/>
    <n v="22"/>
    <s v="CHAdeMO"/>
    <n v="2018"/>
    <s v="Yes"/>
    <n v="4.3"/>
    <n v="8"/>
    <s v="Quarterly"/>
  </r>
  <r>
    <s v="EVS01239"/>
    <n v="37.505805000000002"/>
    <n v="127.087886"/>
    <s v="4399 Seoul Ave"/>
    <x v="6"/>
    <x v="6"/>
    <x v="3"/>
    <x v="2"/>
    <n v="0.44"/>
    <d v="2025-07-24T00:00:00"/>
    <s v="9.00-21.00"/>
    <d v="1900-01-11T00:00:00"/>
    <n v="8.1199999999999992"/>
    <n v="69"/>
    <s v="Ionity"/>
    <n v="50"/>
    <s v="CCS"/>
    <n v="2013"/>
    <s v="Yes"/>
    <n v="4.8"/>
    <n v="2"/>
    <s v="Quarterly"/>
  </r>
  <r>
    <s v="EVS01242"/>
    <n v="41.950239000000003"/>
    <n v="-87.647605999999996"/>
    <s v="6275 Chicago Ave"/>
    <x v="7"/>
    <x v="5"/>
    <x v="0"/>
    <x v="2"/>
    <n v="0.48"/>
    <s v="9:00-18:00"/>
    <s v="9:00-18:00"/>
    <d v="1899-12-30T08:52:48"/>
    <n v="15.35"/>
    <n v="64"/>
    <s v="EVgo"/>
    <n v="150"/>
    <s v="Tesla"/>
    <n v="2019"/>
    <s v="No"/>
    <n v="4.0999999999999996"/>
    <n v="8"/>
    <s v="Quarterly"/>
  </r>
  <r>
    <s v="EVS01243"/>
    <n v="43.702691000000002"/>
    <n v="-79.437608999999995"/>
    <s v="6828 Toronto Ave"/>
    <x v="0"/>
    <x v="0"/>
    <x v="0"/>
    <x v="2"/>
    <n v="0.13"/>
    <s v="6:00-22:00"/>
    <s v="6:00-22:00"/>
    <d v="1899-12-30T16:04:48"/>
    <n v="7.02"/>
    <n v="29"/>
    <s v="Tesla"/>
    <n v="22"/>
    <s v="Tesla, Type 2"/>
    <n v="2021"/>
    <s v="No"/>
    <n v="4.4000000000000004"/>
    <n v="4"/>
    <s v="Annually"/>
  </r>
  <r>
    <s v="EVS01245"/>
    <n v="37.841907999999997"/>
    <n v="-122.499472"/>
    <s v="7121 San Francisco Ave"/>
    <x v="5"/>
    <x v="5"/>
    <x v="0"/>
    <x v="2"/>
    <n v="0.3"/>
    <s v="6:00-22:00"/>
    <s v="6:00-22:00"/>
    <d v="1899-12-30T16:04:48"/>
    <n v="0.79"/>
    <n v="60"/>
    <s v="EVgo"/>
    <n v="350"/>
    <s v="Tesla"/>
    <n v="2021"/>
    <s v="Yes"/>
    <n v="3.7"/>
    <n v="3"/>
    <s v="Quarterly"/>
  </r>
  <r>
    <s v="EVS01246"/>
    <n v="39.848630999999997"/>
    <n v="116.43414300000001"/>
    <s v="2333 Beijing Ave"/>
    <x v="10"/>
    <x v="9"/>
    <x v="3"/>
    <x v="2"/>
    <n v="0.44"/>
    <s v="6:00-22:00"/>
    <s v="6:00-22:00"/>
    <d v="1899-12-30T16:04:48"/>
    <n v="2.0499999999999998"/>
    <n v="13"/>
    <s v="Ionity"/>
    <n v="150"/>
    <s v="CCS, Tesla"/>
    <n v="2018"/>
    <s v="No"/>
    <n v="4.4000000000000004"/>
    <n v="7"/>
    <s v="Quarterly"/>
  </r>
  <r>
    <s v="EVS01247"/>
    <n v="39.946663999999998"/>
    <n v="116.254682"/>
    <s v="4874 Beijing Ave"/>
    <x v="10"/>
    <x v="9"/>
    <x v="3"/>
    <x v="2"/>
    <n v="0.21"/>
    <d v="2025-07-24T00:00:00"/>
    <s v="9.00-21.00"/>
    <d v="1900-01-11T00:00:00"/>
    <n v="18.88"/>
    <n v="42"/>
    <s v="Ionity"/>
    <n v="22"/>
    <s v="Type 2"/>
    <n v="2017"/>
    <s v="Yes"/>
    <n v="3.2"/>
    <n v="2"/>
    <s v="Annually"/>
  </r>
  <r>
    <s v="EVS01250"/>
    <n v="55.77216"/>
    <n v="37.665604999999999"/>
    <s v="7621 Moscow Ave"/>
    <x v="1"/>
    <x v="1"/>
    <x v="1"/>
    <x v="2"/>
    <n v="0.18"/>
    <d v="2025-07-24T00:00:00"/>
    <s v="9.00-21.00"/>
    <d v="1900-01-11T00:00:00"/>
    <n v="15.79"/>
    <n v="69"/>
    <s v="Ionity"/>
    <n v="350"/>
    <s v="CHAdeMO, CCS"/>
    <n v="2015"/>
    <s v="No"/>
    <n v="3.1"/>
    <n v="9"/>
    <s v="Annually"/>
  </r>
  <r>
    <s v="EVS01254"/>
    <n v="-33.834676000000002"/>
    <n v="151.32478599999999"/>
    <s v="8448 Sydney Ave"/>
    <x v="9"/>
    <x v="8"/>
    <x v="5"/>
    <x v="2"/>
    <n v="0.19"/>
    <s v="9:00-18:00"/>
    <s v="9:00-18:00"/>
    <d v="1899-12-30T08:52:48"/>
    <n v="6.35"/>
    <n v="79"/>
    <s v="EVgo"/>
    <n v="50"/>
    <s v="CHAdeMO"/>
    <n v="2013"/>
    <s v="Yes"/>
    <n v="3.4"/>
    <n v="1"/>
    <s v="Monthly"/>
  </r>
  <r>
    <s v="EVS01259"/>
    <n v="19.428016"/>
    <n v="-99.055475999999999"/>
    <s v="3638 Mexico City Ave"/>
    <x v="17"/>
    <x v="14"/>
    <x v="0"/>
    <x v="2"/>
    <n v="0.47"/>
    <s v="6:00-22:00"/>
    <s v="6:00-22:00"/>
    <d v="1899-12-30T16:04:48"/>
    <n v="17.690000000000001"/>
    <n v="11"/>
    <s v="Tesla"/>
    <n v="50"/>
    <s v="Tesla, CHAdeMO"/>
    <n v="2012"/>
    <s v="Yes"/>
    <n v="3.4"/>
    <n v="6"/>
    <s v="Monthly"/>
  </r>
  <r>
    <s v="EVS01261"/>
    <n v="83.715905000000006"/>
    <n v="-55.586334000000001"/>
    <s v="3426 Random Rd"/>
    <x v="19"/>
    <x v="2"/>
    <x v="2"/>
    <x v="2"/>
    <n v="0.11"/>
    <d v="2025-07-24T00:00:00"/>
    <s v="9.00-21.00"/>
    <d v="1900-01-11T00:00:00"/>
    <n v="13.11"/>
    <n v="20"/>
    <s v="Ionity"/>
    <n v="350"/>
    <s v="Tesla"/>
    <n v="2021"/>
    <s v="Yes"/>
    <n v="4.0999999999999996"/>
    <n v="2"/>
    <s v="Annually"/>
  </r>
  <r>
    <s v="EVS01265"/>
    <n v="34.085290000000001"/>
    <n v="-118.22148900000001"/>
    <s v="9151 Los Angeles Ave"/>
    <x v="16"/>
    <x v="5"/>
    <x v="0"/>
    <x v="2"/>
    <n v="0.46"/>
    <s v="9:00-18:00"/>
    <s v="9:00-18:00"/>
    <d v="1899-12-30T08:52:48"/>
    <n v="9.08"/>
    <n v="37"/>
    <s v="EVgo"/>
    <n v="350"/>
    <s v="Type 2"/>
    <n v="2018"/>
    <s v="Yes"/>
    <n v="3.7"/>
    <n v="1"/>
    <s v="Monthly"/>
  </r>
  <r>
    <s v="EVS01270"/>
    <n v="-33.710036000000002"/>
    <n v="18.407537999999999"/>
    <s v="6178 Cape Town Ave"/>
    <x v="14"/>
    <x v="13"/>
    <x v="7"/>
    <x v="2"/>
    <n v="0.43"/>
    <s v="9:00-18:00"/>
    <s v="9:00-18:00"/>
    <d v="1899-12-30T08:52:48"/>
    <n v="15.29"/>
    <n v="66"/>
    <s v="Greenlots"/>
    <n v="350"/>
    <s v="CHAdeMO"/>
    <n v="2013"/>
    <s v="No"/>
    <n v="4.7"/>
    <n v="6"/>
    <s v="Annually"/>
  </r>
  <r>
    <s v="EVS01271"/>
    <n v="75.362551999999994"/>
    <n v="-74.280569999999997"/>
    <s v="4682 Random Rd"/>
    <x v="11"/>
    <x v="10"/>
    <x v="6"/>
    <x v="2"/>
    <n v="0.27"/>
    <s v="6:00-22:00"/>
    <s v="6:00-22:00"/>
    <d v="1899-12-30T16:04:48"/>
    <n v="14.76"/>
    <n v="82"/>
    <s v="ChargePoint"/>
    <n v="350"/>
    <s v="Type 2"/>
    <n v="2015"/>
    <s v="Yes"/>
    <n v="3.4"/>
    <n v="9"/>
    <s v="Monthly"/>
  </r>
  <r>
    <s v="EVS01273"/>
    <n v="19.125078999999999"/>
    <n v="72.806143000000006"/>
    <s v="400 Mumbai Ave"/>
    <x v="13"/>
    <x v="12"/>
    <x v="3"/>
    <x v="2"/>
    <n v="0.28999999999999998"/>
    <s v="9:00-18:00"/>
    <s v="9:00-18:00"/>
    <d v="1899-12-30T08:52:48"/>
    <n v="14.7"/>
    <n v="73"/>
    <s v="Greenlots"/>
    <n v="50"/>
    <s v="CHAdeMO, Type 2"/>
    <n v="2020"/>
    <s v="Yes"/>
    <n v="3.3"/>
    <n v="1"/>
    <s v="Monthly"/>
  </r>
  <r>
    <s v="EVS01286"/>
    <n v="13.829712000000001"/>
    <n v="100.52415499999999"/>
    <s v="3342 Bangkok Ave"/>
    <x v="4"/>
    <x v="4"/>
    <x v="3"/>
    <x v="2"/>
    <n v="0.48"/>
    <d v="2025-07-24T00:00:00"/>
    <s v="9.00-21.00"/>
    <d v="1900-01-11T00:00:00"/>
    <n v="5.66"/>
    <n v="64"/>
    <s v="ChargePoint"/>
    <n v="50"/>
    <s v="CCS, Type 2"/>
    <n v="2019"/>
    <s v="Yes"/>
    <n v="4.9000000000000004"/>
    <n v="1"/>
    <s v="Monthly"/>
  </r>
  <r>
    <s v="EVS01287"/>
    <n v="37.621941999999997"/>
    <n v="126.92067299999999"/>
    <s v="916 Seoul Ave"/>
    <x v="6"/>
    <x v="6"/>
    <x v="3"/>
    <x v="2"/>
    <n v="0.24"/>
    <s v="9:00-18:00"/>
    <s v="9:00-18:00"/>
    <d v="1899-12-30T08:52:48"/>
    <n v="4.03"/>
    <n v="30"/>
    <s v="EVgo"/>
    <n v="22"/>
    <s v="Type 2"/>
    <n v="2018"/>
    <s v="Yes"/>
    <n v="4.4000000000000004"/>
    <n v="5"/>
    <s v="Quarterly"/>
  </r>
  <r>
    <s v="EVS01296"/>
    <n v="39.938217999999999"/>
    <n v="116.28694"/>
    <s v="4477 Beijing Ave"/>
    <x v="10"/>
    <x v="9"/>
    <x v="3"/>
    <x v="2"/>
    <n v="0.34"/>
    <s v="9:00-18:00"/>
    <s v="9:00-18:00"/>
    <d v="1899-12-30T08:52:48"/>
    <n v="20"/>
    <n v="11"/>
    <s v="Tesla"/>
    <n v="150"/>
    <s v="Tesla, CCS"/>
    <n v="2015"/>
    <s v="Yes"/>
    <n v="4.7"/>
    <n v="1"/>
    <s v="Monthly"/>
  </r>
  <r>
    <s v="EVS01298"/>
    <n v="19.061128"/>
    <n v="72.954098999999999"/>
    <s v="4251 Mumbai Ave"/>
    <x v="13"/>
    <x v="12"/>
    <x v="3"/>
    <x v="2"/>
    <n v="0.4"/>
    <d v="2025-07-24T00:00:00"/>
    <s v="9.00-21.00"/>
    <d v="1900-01-11T00:00:00"/>
    <n v="2.2200000000000002"/>
    <n v="100"/>
    <s v="EVgo"/>
    <n v="50"/>
    <s v="CCS"/>
    <n v="2014"/>
    <s v="Yes"/>
    <n v="3.4"/>
    <n v="1"/>
    <s v="Quarterly"/>
  </r>
  <r>
    <s v="EVS01299"/>
    <n v="19.172069"/>
    <n v="72.942586000000006"/>
    <s v="852 Mumbai Ave"/>
    <x v="13"/>
    <x v="12"/>
    <x v="3"/>
    <x v="2"/>
    <n v="0.17"/>
    <d v="2025-07-24T00:00:00"/>
    <s v="9.00-21.00"/>
    <d v="1900-01-11T00:00:00"/>
    <n v="4.0999999999999996"/>
    <n v="26"/>
    <s v="EVgo"/>
    <n v="50"/>
    <s v="CHAdeMO, Tesla"/>
    <n v="2012"/>
    <s v="Yes"/>
    <n v="3.9"/>
    <n v="7"/>
    <s v="Quarterly"/>
  </r>
  <r>
    <s v="EVS01303"/>
    <n v="34.044623999999999"/>
    <n v="-118.381803"/>
    <s v="1158 Los Angeles Ave"/>
    <x v="16"/>
    <x v="5"/>
    <x v="0"/>
    <x v="2"/>
    <n v="0.2"/>
    <s v="6:00-22:00"/>
    <s v="6:00-22:00"/>
    <d v="1899-12-30T16:04:48"/>
    <n v="1.44"/>
    <n v="43"/>
    <s v="Tesla"/>
    <n v="50"/>
    <s v="CCS, Tesla"/>
    <n v="2012"/>
    <s v="Yes"/>
    <n v="4"/>
    <n v="10"/>
    <s v="Quarterly"/>
  </r>
  <r>
    <s v="EVS01313"/>
    <n v="19.114803999999999"/>
    <n v="72.886589000000001"/>
    <s v="5483 Mumbai Ave"/>
    <x v="13"/>
    <x v="12"/>
    <x v="3"/>
    <x v="2"/>
    <n v="0.43"/>
    <d v="2025-07-24T00:00:00"/>
    <s v="9.00-21.00"/>
    <d v="1900-01-11T00:00:00"/>
    <n v="6.15"/>
    <n v="61"/>
    <s v="EVgo"/>
    <n v="22"/>
    <s v="Tesla"/>
    <n v="2023"/>
    <s v="Yes"/>
    <n v="4.4000000000000004"/>
    <n v="5"/>
    <s v="Quarterly"/>
  </r>
  <r>
    <s v="EVS01317"/>
    <n v="19.567164999999999"/>
    <n v="-99.134467000000001"/>
    <s v="8883 Mexico City Ave"/>
    <x v="17"/>
    <x v="14"/>
    <x v="0"/>
    <x v="2"/>
    <n v="0.49"/>
    <s v="9:00-18:00"/>
    <s v="9:00-18:00"/>
    <d v="1899-12-30T08:52:48"/>
    <n v="0.96"/>
    <n v="16"/>
    <s v="Ionity"/>
    <n v="150"/>
    <s v="CCS"/>
    <n v="2014"/>
    <s v="No"/>
    <n v="5"/>
    <n v="9"/>
    <s v="Annually"/>
  </r>
  <r>
    <s v="EVS01319"/>
    <n v="-23.663371999999999"/>
    <n v="-46.543855000000001"/>
    <s v="6533 SÃ£o Paulo Ave"/>
    <x v="8"/>
    <x v="7"/>
    <x v="4"/>
    <x v="2"/>
    <n v="0.26"/>
    <s v="9:00-18:00"/>
    <s v="9:00-18:00"/>
    <d v="1899-12-30T08:52:48"/>
    <n v="3.25"/>
    <n v="96"/>
    <s v="EVgo"/>
    <n v="50"/>
    <s v="Type 2"/>
    <n v="2011"/>
    <s v="No"/>
    <n v="3.2"/>
    <n v="7"/>
    <s v="Monthly"/>
  </r>
  <r>
    <s v="EVS01325"/>
    <n v="25.284981999999999"/>
    <n v="55.383454"/>
    <s v="3576 Dubai Ave"/>
    <x v="12"/>
    <x v="11"/>
    <x v="3"/>
    <x v="2"/>
    <n v="0.42"/>
    <d v="2025-07-24T00:00:00"/>
    <s v="9.00-21.00"/>
    <d v="1900-01-11T00:00:00"/>
    <n v="3.48"/>
    <n v="81"/>
    <s v="Greenlots"/>
    <n v="22"/>
    <s v="Type 2"/>
    <n v="2012"/>
    <s v="Yes"/>
    <n v="3.7"/>
    <n v="5"/>
    <s v="Quarterly"/>
  </r>
  <r>
    <s v="EVS01333"/>
    <n v="-23.637913999999999"/>
    <n v="-46.672230999999996"/>
    <s v="25 SÃ£o Paulo Ave"/>
    <x v="8"/>
    <x v="7"/>
    <x v="4"/>
    <x v="2"/>
    <n v="0.46"/>
    <s v="6:00-22:00"/>
    <s v="6:00-22:00"/>
    <d v="1899-12-30T16:04:48"/>
    <n v="15.24"/>
    <n v="16"/>
    <s v="Greenlots"/>
    <n v="350"/>
    <s v="CHAdeMO"/>
    <n v="2017"/>
    <s v="No"/>
    <n v="3.8"/>
    <n v="9"/>
    <s v="Annually"/>
  </r>
  <r>
    <s v="EVS01335"/>
    <n v="43.742150000000002"/>
    <n v="-79.496955999999997"/>
    <s v="4044 Toronto Ave"/>
    <x v="0"/>
    <x v="0"/>
    <x v="0"/>
    <x v="2"/>
    <n v="0.11"/>
    <s v="9:00-18:00"/>
    <s v="9:00-18:00"/>
    <d v="1899-12-30T08:52:48"/>
    <n v="0.56999999999999995"/>
    <n v="96"/>
    <s v="ChargePoint"/>
    <n v="50"/>
    <s v="Tesla"/>
    <n v="2011"/>
    <s v="No"/>
    <n v="3.4"/>
    <n v="10"/>
    <s v="Annually"/>
  </r>
  <r>
    <s v="EVS01344"/>
    <n v="25.315161"/>
    <n v="55.311489999999999"/>
    <s v="7345 Dubai Ave"/>
    <x v="12"/>
    <x v="11"/>
    <x v="3"/>
    <x v="2"/>
    <n v="0.46"/>
    <s v="6:00-22:00"/>
    <s v="6:00-22:00"/>
    <d v="1899-12-30T16:04:48"/>
    <n v="3.42"/>
    <n v="51"/>
    <s v="EVgo"/>
    <n v="22"/>
    <s v="CHAdeMO, Tesla"/>
    <n v="2019"/>
    <s v="No"/>
    <n v="4.8"/>
    <n v="4"/>
    <s v="Annually"/>
  </r>
  <r>
    <s v="EVS01345"/>
    <n v="39.964413"/>
    <n v="116.475245"/>
    <s v="386 Beijing Ave"/>
    <x v="10"/>
    <x v="9"/>
    <x v="3"/>
    <x v="2"/>
    <n v="0.23"/>
    <s v="9:00-18:00"/>
    <s v="9:00-18:00"/>
    <d v="1899-12-30T08:52:48"/>
    <n v="5.98"/>
    <n v="89"/>
    <s v="Tesla"/>
    <n v="50"/>
    <s v="CCS, Tesla"/>
    <n v="2015"/>
    <s v="No"/>
    <n v="4"/>
    <n v="7"/>
    <s v="Quarterly"/>
  </r>
  <r>
    <s v="EVS01353"/>
    <n v="37.576887999999997"/>
    <n v="127.069766"/>
    <s v="4774 Seoul Ave"/>
    <x v="6"/>
    <x v="6"/>
    <x v="3"/>
    <x v="2"/>
    <n v="0.23"/>
    <s v="9:00-18:00"/>
    <s v="9:00-18:00"/>
    <d v="1899-12-30T08:52:48"/>
    <n v="11.9"/>
    <n v="78"/>
    <s v="Greenlots"/>
    <n v="150"/>
    <s v="CCS"/>
    <n v="2014"/>
    <s v="Yes"/>
    <n v="3.5"/>
    <n v="9"/>
    <s v="Annually"/>
  </r>
  <r>
    <s v="EVS01357"/>
    <n v="37.677911000000002"/>
    <n v="127.02736299999999"/>
    <s v="4463 Seoul Ave"/>
    <x v="6"/>
    <x v="6"/>
    <x v="3"/>
    <x v="2"/>
    <n v="0.17"/>
    <s v="9:00-18:00"/>
    <s v="9:00-18:00"/>
    <d v="1899-12-30T08:52:48"/>
    <n v="17.27"/>
    <n v="16"/>
    <s v="EVgo"/>
    <n v="50"/>
    <s v="Type 2"/>
    <n v="2020"/>
    <s v="Yes"/>
    <n v="5"/>
    <n v="9"/>
    <s v="Quarterly"/>
  </r>
  <r>
    <s v="EVS01368"/>
    <n v="19.58155"/>
    <n v="-99.086910000000003"/>
    <s v="2341 Mexico City Ave"/>
    <x v="17"/>
    <x v="14"/>
    <x v="0"/>
    <x v="2"/>
    <n v="0.36"/>
    <s v="9:00-18:00"/>
    <s v="9:00-18:00"/>
    <d v="1899-12-30T08:52:48"/>
    <n v="3.1"/>
    <n v="18"/>
    <s v="EVgo"/>
    <n v="150"/>
    <s v="Type 2"/>
    <n v="2020"/>
    <s v="Yes"/>
    <n v="4.5"/>
    <n v="2"/>
    <s v="Quarterly"/>
  </r>
  <r>
    <s v="EVS01369"/>
    <n v="55.813575"/>
    <n v="37.619205000000001"/>
    <s v="5292 Moscow Ave"/>
    <x v="1"/>
    <x v="1"/>
    <x v="1"/>
    <x v="2"/>
    <n v="0.21"/>
    <d v="2025-07-24T00:00:00"/>
    <s v="9.00-21.00"/>
    <d v="1900-01-11T00:00:00"/>
    <n v="8.7799999999999994"/>
    <n v="89"/>
    <s v="Ionity"/>
    <n v="350"/>
    <s v="CCS"/>
    <n v="2012"/>
    <s v="No"/>
    <n v="4.3"/>
    <n v="4"/>
    <s v="Monthly"/>
  </r>
  <r>
    <s v="EVS01370"/>
    <n v="34.168419"/>
    <n v="-118.244398"/>
    <s v="1964 Los Angeles Ave"/>
    <x v="16"/>
    <x v="5"/>
    <x v="0"/>
    <x v="2"/>
    <n v="0.43"/>
    <s v="6:00-22:00"/>
    <s v="6:00-22:00"/>
    <d v="1899-12-30T16:04:48"/>
    <n v="17.36"/>
    <n v="61"/>
    <s v="EVgo"/>
    <n v="350"/>
    <s v="Tesla"/>
    <n v="2018"/>
    <s v="Yes"/>
    <n v="3.5"/>
    <n v="4"/>
    <s v="Quarterly"/>
  </r>
  <r>
    <s v="EVS01376"/>
    <n v="-23.643464999999999"/>
    <n v="-46.577688000000002"/>
    <s v="2499 SÃ£o Paulo Ave"/>
    <x v="8"/>
    <x v="7"/>
    <x v="4"/>
    <x v="2"/>
    <n v="0.45"/>
    <s v="6:00-22:00"/>
    <s v="6:00-22:00"/>
    <d v="1899-12-30T16:04:48"/>
    <n v="18.5"/>
    <n v="87"/>
    <s v="Greenlots"/>
    <n v="50"/>
    <s v="Tesla, Type 2"/>
    <n v="2020"/>
    <s v="Yes"/>
    <n v="3.8"/>
    <n v="9"/>
    <s v="Quarterly"/>
  </r>
  <r>
    <s v="EVS01377"/>
    <n v="-23.695879000000001"/>
    <n v="-46.554191000000003"/>
    <s v="3750 SÃ£o Paulo Ave"/>
    <x v="8"/>
    <x v="7"/>
    <x v="4"/>
    <x v="2"/>
    <n v="0.37"/>
    <s v="6:00-22:00"/>
    <s v="6:00-22:00"/>
    <d v="1899-12-30T16:04:48"/>
    <n v="10.8"/>
    <n v="84"/>
    <s v="Greenlots"/>
    <n v="350"/>
    <s v="Tesla"/>
    <n v="2022"/>
    <s v="Yes"/>
    <n v="3.5"/>
    <n v="8"/>
    <s v="Annually"/>
  </r>
  <r>
    <s v="EVS01380"/>
    <n v="55.782583000000002"/>
    <n v="37.605438999999997"/>
    <s v="947 Moscow Ave"/>
    <x v="1"/>
    <x v="1"/>
    <x v="1"/>
    <x v="2"/>
    <n v="0.15"/>
    <d v="2025-07-24T00:00:00"/>
    <s v="9.00-21.00"/>
    <d v="1900-01-11T00:00:00"/>
    <n v="8.51"/>
    <n v="37"/>
    <s v="Greenlots"/>
    <n v="22"/>
    <s v="CCS, Tesla"/>
    <n v="2023"/>
    <s v="No"/>
    <n v="3.2"/>
    <n v="10"/>
    <s v="Quarterly"/>
  </r>
  <r>
    <s v="EVS01381"/>
    <n v="50.599395000000001"/>
    <n v="160.50213600000001"/>
    <s v="5409 Random Rd"/>
    <x v="11"/>
    <x v="10"/>
    <x v="6"/>
    <x v="2"/>
    <n v="0.12"/>
    <s v="9:00-18:00"/>
    <s v="9:00-18:00"/>
    <d v="1899-12-30T08:52:48"/>
    <n v="16.8"/>
    <n v="76"/>
    <s v="EVgo"/>
    <n v="22"/>
    <s v="Type 2, CCS"/>
    <n v="2023"/>
    <s v="No"/>
    <n v="3.3"/>
    <n v="5"/>
    <s v="Monthly"/>
  </r>
  <r>
    <s v="EVS01382"/>
    <n v="13.783975"/>
    <n v="100.55873099999999"/>
    <s v="7014 Bangkok Ave"/>
    <x v="4"/>
    <x v="4"/>
    <x v="3"/>
    <x v="2"/>
    <n v="0.15"/>
    <d v="2025-07-24T00:00:00"/>
    <s v="9.00-21.00"/>
    <d v="1900-01-11T00:00:00"/>
    <n v="5.99"/>
    <n v="71"/>
    <s v="EVgo"/>
    <n v="22"/>
    <s v="CHAdeMO"/>
    <n v="2017"/>
    <s v="No"/>
    <n v="3.6"/>
    <n v="5"/>
    <s v="Monthly"/>
  </r>
  <r>
    <s v="EVS01387"/>
    <n v="52.569267000000004"/>
    <n v="13.321758000000001"/>
    <s v="3478 Berlin Ave"/>
    <x v="3"/>
    <x v="3"/>
    <x v="1"/>
    <x v="2"/>
    <n v="0.19"/>
    <s v="9:00-18:00"/>
    <s v="9:00-18:00"/>
    <d v="1899-12-30T08:52:48"/>
    <n v="11.6"/>
    <n v="60"/>
    <s v="ChargePoint"/>
    <n v="22"/>
    <s v="CHAdeMO, Type 2"/>
    <n v="2020"/>
    <s v="No"/>
    <n v="4"/>
    <n v="7"/>
    <s v="Monthly"/>
  </r>
  <r>
    <s v="EVS01389"/>
    <n v="19.062232000000002"/>
    <n v="72.901624999999996"/>
    <s v="118 Mumbai Ave"/>
    <x v="13"/>
    <x v="12"/>
    <x v="3"/>
    <x v="2"/>
    <n v="0.25"/>
    <s v="6:00-22:00"/>
    <s v="6:00-22:00"/>
    <d v="1899-12-30T16:04:48"/>
    <n v="9.0399999999999991"/>
    <n v="40"/>
    <s v="Tesla"/>
    <n v="22"/>
    <s v="Tesla, CHAdeMO"/>
    <n v="2016"/>
    <s v="Yes"/>
    <n v="4.7"/>
    <n v="1"/>
    <s v="Quarterly"/>
  </r>
  <r>
    <s v="EVS01390"/>
    <n v="18.935566000000001"/>
    <n v="72.906035000000003"/>
    <s v="9724 Mumbai Ave"/>
    <x v="13"/>
    <x v="12"/>
    <x v="3"/>
    <x v="2"/>
    <n v="0.47"/>
    <d v="2025-07-24T00:00:00"/>
    <s v="9.00-21.00"/>
    <d v="1900-01-11T00:00:00"/>
    <n v="0.89"/>
    <n v="76"/>
    <s v="Greenlots"/>
    <n v="150"/>
    <s v="Type 2"/>
    <n v="2021"/>
    <s v="Yes"/>
    <n v="3.4"/>
    <n v="10"/>
    <s v="Quarterly"/>
  </r>
  <r>
    <s v="EVS01392"/>
    <n v="41.903474000000003"/>
    <n v="-87.748622999999995"/>
    <s v="1592 Chicago Ave"/>
    <x v="7"/>
    <x v="5"/>
    <x v="0"/>
    <x v="2"/>
    <n v="0.38"/>
    <s v="9:00-18:00"/>
    <s v="9:00-18:00"/>
    <d v="1899-12-30T08:52:48"/>
    <n v="8.93"/>
    <n v="33"/>
    <s v="Tesla"/>
    <n v="150"/>
    <s v="CHAdeMO"/>
    <n v="2015"/>
    <s v="No"/>
    <n v="4"/>
    <n v="5"/>
    <s v="Quarterly"/>
  </r>
  <r>
    <s v="EVS01394"/>
    <n v="25.359915000000001"/>
    <n v="55.211477000000002"/>
    <s v="9343 Dubai Ave"/>
    <x v="12"/>
    <x v="11"/>
    <x v="3"/>
    <x v="2"/>
    <n v="0.1"/>
    <s v="6:00-22:00"/>
    <s v="6:00-22:00"/>
    <d v="1899-12-30T16:04:48"/>
    <n v="11.32"/>
    <n v="59"/>
    <s v="Ionity"/>
    <n v="50"/>
    <s v="Type 2"/>
    <n v="2017"/>
    <s v="No"/>
    <n v="3.9"/>
    <n v="3"/>
    <s v="Monthly"/>
  </r>
  <r>
    <s v="EVS01410"/>
    <n v="52.406609000000003"/>
    <n v="13.319915999999999"/>
    <s v="3545 Berlin Ave"/>
    <x v="3"/>
    <x v="3"/>
    <x v="1"/>
    <x v="2"/>
    <n v="0.42"/>
    <s v="6:00-22:00"/>
    <s v="6:00-22:00"/>
    <d v="1899-12-30T16:04:48"/>
    <n v="4.8099999999999996"/>
    <n v="15"/>
    <s v="EVgo"/>
    <n v="150"/>
    <s v="Type 2"/>
    <n v="2013"/>
    <s v="No"/>
    <n v="3.4"/>
    <n v="9"/>
    <s v="Quarterly"/>
  </r>
  <r>
    <s v="EVS01414"/>
    <n v="37.771047000000003"/>
    <n v="-122.428884"/>
    <s v="512 San Francisco Ave"/>
    <x v="5"/>
    <x v="5"/>
    <x v="0"/>
    <x v="2"/>
    <n v="0.39"/>
    <s v="9:00-18:00"/>
    <s v="9:00-18:00"/>
    <d v="1899-12-30T08:52:48"/>
    <n v="5.15"/>
    <n v="96"/>
    <s v="Ionity"/>
    <n v="22"/>
    <s v="Tesla"/>
    <n v="2022"/>
    <s v="Yes"/>
    <n v="4.3"/>
    <n v="10"/>
    <s v="Monthly"/>
  </r>
  <r>
    <s v="EVS01415"/>
    <n v="43.679516999999997"/>
    <n v="-79.425330000000002"/>
    <s v="301 Toronto Ave"/>
    <x v="0"/>
    <x v="0"/>
    <x v="0"/>
    <x v="2"/>
    <n v="0.26"/>
    <s v="6:00-22:00"/>
    <s v="6:00-22:00"/>
    <d v="1899-12-30T16:04:48"/>
    <n v="13.77"/>
    <n v="43"/>
    <s v="EVgo"/>
    <n v="22"/>
    <s v="Type 2, CCS"/>
    <n v="2022"/>
    <s v="Yes"/>
    <n v="4.5999999999999996"/>
    <n v="10"/>
    <s v="Annually"/>
  </r>
  <r>
    <s v="EVS01416"/>
    <n v="43.732759000000001"/>
    <n v="-79.324442000000005"/>
    <s v="9808 Toronto Ave"/>
    <x v="0"/>
    <x v="0"/>
    <x v="0"/>
    <x v="2"/>
    <n v="0.21"/>
    <d v="2025-07-24T00:00:00"/>
    <s v="9.00-21.00"/>
    <d v="1900-01-11T00:00:00"/>
    <n v="7.17"/>
    <n v="44"/>
    <s v="Greenlots"/>
    <n v="50"/>
    <s v="CHAdeMO, Type 2"/>
    <n v="2023"/>
    <s v="No"/>
    <n v="4.9000000000000004"/>
    <n v="5"/>
    <s v="Quarterly"/>
  </r>
  <r>
    <s v="EVS01418"/>
    <n v="18.906414000000002"/>
    <n v="72.830968999999996"/>
    <s v="4528 Mumbai Ave"/>
    <x v="13"/>
    <x v="12"/>
    <x v="3"/>
    <x v="2"/>
    <n v="0.28999999999999998"/>
    <s v="9:00-18:00"/>
    <s v="9:00-18:00"/>
    <d v="1899-12-30T08:52:48"/>
    <n v="15.45"/>
    <n v="96"/>
    <s v="Ionity"/>
    <n v="50"/>
    <s v="Type 2"/>
    <n v="2011"/>
    <s v="Yes"/>
    <n v="3.5"/>
    <n v="7"/>
    <s v="Quarterly"/>
  </r>
  <r>
    <s v="EVS01426"/>
    <n v="39.993800999999998"/>
    <n v="116.273066"/>
    <s v="3673 Beijing Ave"/>
    <x v="10"/>
    <x v="9"/>
    <x v="3"/>
    <x v="2"/>
    <n v="0.26"/>
    <d v="2025-07-24T00:00:00"/>
    <s v="9.00-21.00"/>
    <d v="1900-01-11T00:00:00"/>
    <n v="9.2799999999999994"/>
    <n v="50"/>
    <s v="Greenlots"/>
    <n v="150"/>
    <s v="CCS, CHAdeMO"/>
    <n v="2010"/>
    <s v="No"/>
    <n v="3.4"/>
    <n v="6"/>
    <s v="Annually"/>
  </r>
  <r>
    <s v="EVS01427"/>
    <n v="41.838450999999999"/>
    <n v="-87.773174999999995"/>
    <s v="9410 Chicago Ave"/>
    <x v="7"/>
    <x v="5"/>
    <x v="0"/>
    <x v="2"/>
    <n v="0.41"/>
    <s v="6:00-22:00"/>
    <s v="6:00-22:00"/>
    <d v="1899-12-30T16:04:48"/>
    <n v="6.37"/>
    <n v="29"/>
    <s v="Tesla"/>
    <n v="150"/>
    <s v="Tesla, CHAdeMO"/>
    <n v="2020"/>
    <s v="No"/>
    <n v="4.9000000000000004"/>
    <n v="9"/>
    <s v="Quarterly"/>
  </r>
  <r>
    <s v="EVS01431"/>
    <n v="-69.752762000000004"/>
    <n v="71.606358999999998"/>
    <s v="9124 Random Rd"/>
    <x v="19"/>
    <x v="2"/>
    <x v="2"/>
    <x v="2"/>
    <n v="0.2"/>
    <s v="6:00-22:00"/>
    <s v="6:00-22:00"/>
    <d v="1899-12-30T16:04:48"/>
    <n v="2.5299999999999998"/>
    <n v="18"/>
    <s v="Tesla"/>
    <n v="150"/>
    <s v="Type 2"/>
    <n v="2013"/>
    <s v="Yes"/>
    <n v="4.5"/>
    <n v="10"/>
    <s v="Annually"/>
  </r>
  <r>
    <s v="EVS01435"/>
    <n v="13.745611999999999"/>
    <n v="100.43940600000001"/>
    <s v="1998 Bangkok Ave"/>
    <x v="4"/>
    <x v="4"/>
    <x v="3"/>
    <x v="2"/>
    <n v="0.4"/>
    <d v="2025-07-24T00:00:00"/>
    <s v="9.00-21.00"/>
    <d v="1900-01-11T00:00:00"/>
    <n v="9.9499999999999993"/>
    <n v="97"/>
    <s v="Ionity"/>
    <n v="22"/>
    <s v="Type 2"/>
    <n v="2020"/>
    <s v="No"/>
    <n v="4"/>
    <n v="8"/>
    <s v="Annually"/>
  </r>
  <r>
    <s v="EVS01438"/>
    <n v="55.801982000000002"/>
    <n v="37.641787999999998"/>
    <s v="7915 Moscow Ave"/>
    <x v="1"/>
    <x v="1"/>
    <x v="1"/>
    <x v="2"/>
    <n v="0.41"/>
    <d v="2025-07-24T00:00:00"/>
    <s v="9.00-21.00"/>
    <d v="1900-01-11T00:00:00"/>
    <n v="4.99"/>
    <n v="13"/>
    <s v="ChargePoint"/>
    <n v="350"/>
    <s v="CCS, Tesla"/>
    <n v="2022"/>
    <s v="No"/>
    <n v="3"/>
    <n v="7"/>
    <s v="Monthly"/>
  </r>
  <r>
    <s v="EVS01440"/>
    <n v="41.894033999999998"/>
    <n v="-87.684507999999994"/>
    <s v="1794 Chicago Ave"/>
    <x v="7"/>
    <x v="5"/>
    <x v="0"/>
    <x v="2"/>
    <n v="0.23"/>
    <s v="6:00-22:00"/>
    <s v="6:00-22:00"/>
    <d v="1899-12-30T16:04:48"/>
    <n v="8.8699999999999992"/>
    <n v="15"/>
    <s v="EVgo"/>
    <n v="350"/>
    <s v="Type 2"/>
    <n v="2019"/>
    <s v="No"/>
    <n v="3.3"/>
    <n v="8"/>
    <s v="Monthly"/>
  </r>
  <r>
    <s v="EVS01442"/>
    <n v="19.088334"/>
    <n v="72.829001000000005"/>
    <s v="2575 Mumbai Ave"/>
    <x v="13"/>
    <x v="12"/>
    <x v="3"/>
    <x v="2"/>
    <n v="0.37"/>
    <s v="6:00-22:00"/>
    <s v="6:00-22:00"/>
    <d v="1899-12-30T16:04:48"/>
    <n v="4.03"/>
    <n v="44"/>
    <s v="EVgo"/>
    <n v="350"/>
    <s v="CCS, CHAdeMO"/>
    <n v="2020"/>
    <s v="Yes"/>
    <n v="3.4"/>
    <n v="7"/>
    <s v="Monthly"/>
  </r>
  <r>
    <s v="EVS01444"/>
    <n v="37.829808999999997"/>
    <n v="-122.31519299999999"/>
    <s v="3429 San Francisco Ave"/>
    <x v="5"/>
    <x v="5"/>
    <x v="0"/>
    <x v="2"/>
    <n v="0.31"/>
    <d v="2025-07-24T00:00:00"/>
    <s v="9.00-21.00"/>
    <d v="1900-01-11T00:00:00"/>
    <n v="8.36"/>
    <n v="64"/>
    <s v="EVgo"/>
    <n v="22"/>
    <s v="CCS"/>
    <n v="2020"/>
    <s v="No"/>
    <n v="4.3"/>
    <n v="1"/>
    <s v="Monthly"/>
  </r>
  <r>
    <s v="EVS01445"/>
    <n v="13.787580999999999"/>
    <n v="100.522335"/>
    <s v="754 Bangkok Ave"/>
    <x v="4"/>
    <x v="4"/>
    <x v="3"/>
    <x v="2"/>
    <n v="0.25"/>
    <s v="9:00-18:00"/>
    <s v="9:00-18:00"/>
    <d v="1899-12-30T08:52:48"/>
    <n v="16.739999999999998"/>
    <n v="60"/>
    <s v="Ionity"/>
    <n v="150"/>
    <s v="CCS, Tesla"/>
    <n v="2022"/>
    <s v="Yes"/>
    <n v="3.8"/>
    <n v="8"/>
    <s v="Quarterly"/>
  </r>
  <r>
    <s v="EVS01446"/>
    <n v="37.844105999999996"/>
    <n v="-122.38443599999999"/>
    <s v="3864 San Francisco Ave"/>
    <x v="5"/>
    <x v="5"/>
    <x v="0"/>
    <x v="2"/>
    <n v="0.41"/>
    <s v="9:00-18:00"/>
    <s v="9:00-18:00"/>
    <d v="1899-12-30T08:52:48"/>
    <n v="18.88"/>
    <n v="48"/>
    <s v="ChargePoint"/>
    <n v="350"/>
    <s v="CHAdeMO"/>
    <n v="2020"/>
    <s v="Yes"/>
    <n v="3.6"/>
    <n v="5"/>
    <s v="Annually"/>
  </r>
  <r>
    <s v="EVS01448"/>
    <n v="41.942824000000002"/>
    <n v="-87.716234"/>
    <s v="1581 Chicago Ave"/>
    <x v="7"/>
    <x v="5"/>
    <x v="0"/>
    <x v="2"/>
    <n v="0.36"/>
    <s v="6:00-22:00"/>
    <s v="6:00-22:00"/>
    <d v="1899-12-30T16:04:48"/>
    <n v="8.99"/>
    <n v="63"/>
    <s v="ChargePoint"/>
    <n v="22"/>
    <s v="Tesla, CCS"/>
    <n v="2012"/>
    <s v="No"/>
    <n v="4.9000000000000004"/>
    <n v="2"/>
    <s v="Quarterly"/>
  </r>
  <r>
    <s v="EVS01451"/>
    <n v="76.604566000000005"/>
    <n v="-125.414383"/>
    <s v="9691 Random Rd"/>
    <x v="19"/>
    <x v="2"/>
    <x v="2"/>
    <x v="2"/>
    <n v="0.17"/>
    <s v="6:00-22:00"/>
    <s v="6:00-22:00"/>
    <d v="1899-12-30T16:04:48"/>
    <n v="18.05"/>
    <n v="74"/>
    <s v="Greenlots"/>
    <n v="22"/>
    <s v="CCS, Type 2"/>
    <n v="2021"/>
    <s v="No"/>
    <n v="4.8"/>
    <n v="2"/>
    <s v="Quarterly"/>
  </r>
  <r>
    <s v="EVS01453"/>
    <n v="34.070571000000001"/>
    <n v="-118.217843"/>
    <s v="2418 Los Angeles Ave"/>
    <x v="16"/>
    <x v="5"/>
    <x v="0"/>
    <x v="2"/>
    <n v="0.38"/>
    <s v="6:00-22:00"/>
    <s v="6:00-22:00"/>
    <d v="1899-12-30T16:04:48"/>
    <n v="2.11"/>
    <n v="90"/>
    <s v="Tesla"/>
    <n v="150"/>
    <s v="Type 2, Tesla"/>
    <n v="2013"/>
    <s v="No"/>
    <n v="3.2"/>
    <n v="2"/>
    <s v="Quarterly"/>
  </r>
  <r>
    <s v="EVS01456"/>
    <n v="-33.869466000000003"/>
    <n v="151.24585500000001"/>
    <s v="1954 Sydney Ave"/>
    <x v="9"/>
    <x v="8"/>
    <x v="5"/>
    <x v="2"/>
    <n v="0.12"/>
    <s v="9:00-18:00"/>
    <s v="9:00-18:00"/>
    <d v="1899-12-30T08:52:48"/>
    <n v="3.08"/>
    <n v="74"/>
    <s v="Greenlots"/>
    <n v="350"/>
    <s v="Type 2, Tesla"/>
    <n v="2013"/>
    <s v="No"/>
    <n v="4.7"/>
    <n v="8"/>
    <s v="Quarterly"/>
  </r>
  <r>
    <s v="EVS01462"/>
    <n v="39.803863999999997"/>
    <n v="116.38787000000001"/>
    <s v="3140 Beijing Ave"/>
    <x v="10"/>
    <x v="9"/>
    <x v="3"/>
    <x v="2"/>
    <n v="0.41"/>
    <d v="2025-07-24T00:00:00"/>
    <s v="9.00-21.00"/>
    <d v="1900-01-11T00:00:00"/>
    <n v="17.29"/>
    <n v="19"/>
    <s v="Greenlots"/>
    <n v="50"/>
    <s v="Tesla, Type 2"/>
    <n v="2017"/>
    <s v="Yes"/>
    <n v="4"/>
    <n v="1"/>
    <s v="Quarterly"/>
  </r>
  <r>
    <s v="EVS01467"/>
    <n v="19.478068"/>
    <n v="-99.188850000000002"/>
    <s v="3395 Mexico City Ave"/>
    <x v="17"/>
    <x v="14"/>
    <x v="0"/>
    <x v="2"/>
    <n v="0.42"/>
    <s v="9:00-18:00"/>
    <s v="9:00-18:00"/>
    <d v="1899-12-30T08:52:48"/>
    <n v="16.8"/>
    <n v="68"/>
    <s v="Tesla"/>
    <n v="350"/>
    <s v="CCS"/>
    <n v="2019"/>
    <s v="Yes"/>
    <n v="3.8"/>
    <n v="8"/>
    <s v="Monthly"/>
  </r>
  <r>
    <s v="EVS01469"/>
    <n v="19.095752999999998"/>
    <n v="72.910610000000005"/>
    <s v="360 Mumbai Ave"/>
    <x v="13"/>
    <x v="12"/>
    <x v="3"/>
    <x v="2"/>
    <n v="0.24"/>
    <s v="6:00-22:00"/>
    <s v="6:00-22:00"/>
    <d v="1899-12-30T16:04:48"/>
    <n v="13.95"/>
    <n v="97"/>
    <s v="Tesla"/>
    <n v="22"/>
    <s v="CCS, Type 2"/>
    <n v="2016"/>
    <s v="No"/>
    <n v="4.7"/>
    <n v="2"/>
    <s v="Monthly"/>
  </r>
  <r>
    <s v="EVS01473"/>
    <n v="43.635196999999998"/>
    <n v="-79.477468000000002"/>
    <s v="1505 Toronto Ave"/>
    <x v="0"/>
    <x v="0"/>
    <x v="0"/>
    <x v="2"/>
    <n v="0.28999999999999998"/>
    <d v="2025-07-24T00:00:00"/>
    <s v="9.00-21.00"/>
    <d v="1900-01-11T00:00:00"/>
    <n v="8.32"/>
    <n v="49"/>
    <s v="Ionity"/>
    <n v="50"/>
    <s v="Tesla, Type 2"/>
    <n v="2020"/>
    <s v="No"/>
    <n v="4.4000000000000004"/>
    <n v="4"/>
    <s v="Monthly"/>
  </r>
  <r>
    <s v="EVS01474"/>
    <n v="-33.889778999999997"/>
    <n v="151.27122700000001"/>
    <s v="9646 Sydney Ave"/>
    <x v="9"/>
    <x v="8"/>
    <x v="5"/>
    <x v="2"/>
    <n v="0.36"/>
    <s v="6:00-22:00"/>
    <s v="6:00-22:00"/>
    <d v="1899-12-30T16:04:48"/>
    <n v="5.54"/>
    <n v="44"/>
    <s v="EVgo"/>
    <n v="50"/>
    <s v="CCS, Type 2"/>
    <n v="2020"/>
    <s v="Yes"/>
    <n v="4.0999999999999996"/>
    <n v="7"/>
    <s v="Annually"/>
  </r>
  <r>
    <s v="EVS01477"/>
    <n v="34.091504"/>
    <n v="-118.338289"/>
    <s v="2139 Los Angeles Ave"/>
    <x v="16"/>
    <x v="5"/>
    <x v="0"/>
    <x v="2"/>
    <n v="0.49"/>
    <s v="9:00-18:00"/>
    <s v="9:00-18:00"/>
    <d v="1899-12-30T08:52:48"/>
    <n v="18.47"/>
    <n v="32"/>
    <s v="ChargePoint"/>
    <n v="350"/>
    <s v="CCS"/>
    <n v="2013"/>
    <s v="No"/>
    <n v="3.8"/>
    <n v="5"/>
    <s v="Annually"/>
  </r>
  <r>
    <s v="EVS01478"/>
    <n v="13.864532000000001"/>
    <n v="100.596434"/>
    <s v="5266 Bangkok Ave"/>
    <x v="4"/>
    <x v="4"/>
    <x v="3"/>
    <x v="2"/>
    <n v="0.44"/>
    <d v="2025-07-24T00:00:00"/>
    <s v="9.00-21.00"/>
    <d v="1900-01-11T00:00:00"/>
    <n v="14.64"/>
    <n v="67"/>
    <s v="Greenlots"/>
    <n v="350"/>
    <s v="Type 2, Tesla"/>
    <n v="2011"/>
    <s v="No"/>
    <n v="3.4"/>
    <n v="10"/>
    <s v="Monthly"/>
  </r>
  <r>
    <s v="EVS01480"/>
    <n v="41.843215000000001"/>
    <n v="-87.603255000000004"/>
    <s v="161 Chicago Ave"/>
    <x v="7"/>
    <x v="5"/>
    <x v="0"/>
    <x v="2"/>
    <n v="0.12"/>
    <s v="9:00-18:00"/>
    <s v="9:00-18:00"/>
    <d v="1899-12-30T08:52:48"/>
    <n v="3.62"/>
    <n v="54"/>
    <s v="ChargePoint"/>
    <n v="22"/>
    <s v="Tesla"/>
    <n v="2022"/>
    <s v="Yes"/>
    <n v="5"/>
    <n v="9"/>
    <s v="Annually"/>
  </r>
  <r>
    <s v="EVS01482"/>
    <n v="25.359870999999998"/>
    <n v="55.200964999999997"/>
    <s v="2848 Dubai Ave"/>
    <x v="12"/>
    <x v="11"/>
    <x v="3"/>
    <x v="2"/>
    <n v="0.22"/>
    <d v="2025-07-24T00:00:00"/>
    <s v="9.00-21.00"/>
    <d v="1900-01-11T00:00:00"/>
    <n v="19.940000000000001"/>
    <n v="53"/>
    <s v="EVgo"/>
    <n v="150"/>
    <s v="Type 2, Tesla"/>
    <n v="2021"/>
    <s v="No"/>
    <n v="4.3"/>
    <n v="3"/>
    <s v="Monthly"/>
  </r>
  <r>
    <s v="EVS01484"/>
    <n v="25.217140000000001"/>
    <n v="55.346764"/>
    <s v="1896 Dubai Ave"/>
    <x v="12"/>
    <x v="11"/>
    <x v="3"/>
    <x v="2"/>
    <n v="0.15"/>
    <d v="2025-07-24T00:00:00"/>
    <s v="9.00-21.00"/>
    <d v="1900-01-11T00:00:00"/>
    <n v="17.32"/>
    <n v="90"/>
    <s v="Tesla"/>
    <n v="350"/>
    <s v="Type 2"/>
    <n v="2012"/>
    <s v="No"/>
    <n v="3.3"/>
    <n v="2"/>
    <s v="Monthly"/>
  </r>
  <r>
    <s v="EVS01486"/>
    <n v="-33.782654000000001"/>
    <n v="151.34105199999999"/>
    <s v="7044 Sydney Ave"/>
    <x v="9"/>
    <x v="8"/>
    <x v="5"/>
    <x v="2"/>
    <n v="0.39"/>
    <s v="9:00-18:00"/>
    <s v="9:00-18:00"/>
    <d v="1899-12-30T08:52:48"/>
    <n v="12.72"/>
    <n v="41"/>
    <s v="Tesla"/>
    <n v="350"/>
    <s v="Type 2"/>
    <n v="2016"/>
    <s v="Yes"/>
    <n v="4.2"/>
    <n v="6"/>
    <s v="Quarterly"/>
  </r>
  <r>
    <s v="EVS01487"/>
    <n v="43.772070999999997"/>
    <n v="-79.370821000000007"/>
    <s v="7124 Toronto Ave"/>
    <x v="0"/>
    <x v="0"/>
    <x v="0"/>
    <x v="2"/>
    <n v="0.32"/>
    <s v="6:00-22:00"/>
    <s v="6:00-22:00"/>
    <d v="1899-12-30T16:04:48"/>
    <n v="2"/>
    <n v="13"/>
    <s v="Ionity"/>
    <n v="22"/>
    <s v="Type 2, CHAdeMO"/>
    <n v="2020"/>
    <s v="No"/>
    <n v="3.1"/>
    <n v="9"/>
    <s v="Monthly"/>
  </r>
  <r>
    <s v="EVS01490"/>
    <n v="52.489068000000003"/>
    <n v="13.381660999999999"/>
    <s v="3942 Berlin Ave"/>
    <x v="3"/>
    <x v="3"/>
    <x v="1"/>
    <x v="2"/>
    <n v="0.43"/>
    <d v="2025-07-24T00:00:00"/>
    <s v="9.00-21.00"/>
    <d v="1900-01-11T00:00:00"/>
    <n v="15.34"/>
    <n v="30"/>
    <s v="ChargePoint"/>
    <n v="50"/>
    <s v="CHAdeMO, Type 2"/>
    <n v="2011"/>
    <s v="No"/>
    <n v="3.6"/>
    <n v="1"/>
    <s v="Annually"/>
  </r>
  <r>
    <s v="EVS01493"/>
    <n v="13.721363"/>
    <n v="100.533643"/>
    <s v="84 Bangkok Ave"/>
    <x v="4"/>
    <x v="4"/>
    <x v="3"/>
    <x v="2"/>
    <n v="0.24"/>
    <d v="2025-07-24T00:00:00"/>
    <s v="9.00-21.00"/>
    <d v="1900-01-11T00:00:00"/>
    <n v="3.58"/>
    <n v="33"/>
    <s v="EVgo"/>
    <n v="150"/>
    <s v="CHAdeMO, Tesla"/>
    <n v="2017"/>
    <s v="Yes"/>
    <n v="4.4000000000000004"/>
    <n v="1"/>
    <s v="Quarterly"/>
  </r>
  <r>
    <s v="EVS01496"/>
    <n v="19.472514"/>
    <n v="-99.052013000000002"/>
    <s v="9547 Mexico City Ave"/>
    <x v="17"/>
    <x v="14"/>
    <x v="0"/>
    <x v="2"/>
    <n v="0.21"/>
    <s v="9:00-18:00"/>
    <s v="9:00-18:00"/>
    <d v="1899-12-30T08:52:48"/>
    <n v="13.55"/>
    <n v="56"/>
    <s v="Tesla"/>
    <n v="150"/>
    <s v="Tesla"/>
    <n v="2021"/>
    <s v="Yes"/>
    <n v="4.3"/>
    <n v="3"/>
    <s v="Annually"/>
  </r>
  <r>
    <s v="EVS01507"/>
    <n v="19.404803000000001"/>
    <n v="-99.022453999999996"/>
    <s v="1881 Mexico City Ave"/>
    <x v="17"/>
    <x v="14"/>
    <x v="0"/>
    <x v="2"/>
    <n v="0.43"/>
    <d v="2025-07-24T00:00:00"/>
    <s v="9.00-21.00"/>
    <d v="1900-01-11T00:00:00"/>
    <n v="14.32"/>
    <n v="55"/>
    <s v="ChargePoint"/>
    <n v="350"/>
    <s v="Type 2, CCS"/>
    <n v="2022"/>
    <s v="Yes"/>
    <n v="4.3"/>
    <n v="6"/>
    <s v="Quarterly"/>
  </r>
  <r>
    <s v="EVS01513"/>
    <n v="55.813597000000001"/>
    <n v="37.506413999999999"/>
    <s v="9399 Moscow Ave"/>
    <x v="1"/>
    <x v="1"/>
    <x v="1"/>
    <x v="2"/>
    <n v="0.49"/>
    <s v="6:00-22:00"/>
    <s v="6:00-22:00"/>
    <d v="1899-12-30T16:04:48"/>
    <n v="12.12"/>
    <n v="56"/>
    <s v="EVgo"/>
    <n v="50"/>
    <s v="Type 2, CHAdeMO"/>
    <n v="2019"/>
    <s v="Yes"/>
    <n v="4.5999999999999996"/>
    <n v="2"/>
    <s v="Quarterly"/>
  </r>
  <r>
    <s v="EVS01514"/>
    <n v="34.145829999999997"/>
    <n v="-118.251294"/>
    <s v="3890 Los Angeles Ave"/>
    <x v="16"/>
    <x v="5"/>
    <x v="0"/>
    <x v="2"/>
    <n v="0.28999999999999998"/>
    <s v="9:00-18:00"/>
    <s v="9:00-18:00"/>
    <d v="1899-12-30T08:52:48"/>
    <n v="6.73"/>
    <n v="25"/>
    <s v="ChargePoint"/>
    <n v="50"/>
    <s v="Tesla, CCS"/>
    <n v="2011"/>
    <s v="Yes"/>
    <n v="4.9000000000000004"/>
    <n v="9"/>
    <s v="Monthly"/>
  </r>
  <r>
    <s v="EVS01517"/>
    <n v="43.695818000000003"/>
    <n v="-79.304173000000006"/>
    <s v="9992 Toronto Ave"/>
    <x v="0"/>
    <x v="0"/>
    <x v="0"/>
    <x v="2"/>
    <n v="0.24"/>
    <d v="2025-07-24T00:00:00"/>
    <s v="9.00-21.00"/>
    <d v="1900-01-11T00:00:00"/>
    <n v="13.84"/>
    <n v="89"/>
    <s v="Greenlots"/>
    <n v="22"/>
    <s v="CCS, CHAdeMO"/>
    <n v="2017"/>
    <s v="No"/>
    <n v="4.5999999999999996"/>
    <n v="3"/>
    <s v="Quarterly"/>
  </r>
  <r>
    <s v="EVS01521"/>
    <n v="9.3067019999999996"/>
    <n v="-87.343192999999999"/>
    <s v="9072 Random Rd"/>
    <x v="11"/>
    <x v="10"/>
    <x v="6"/>
    <x v="2"/>
    <n v="0.48"/>
    <s v="9:00-18:00"/>
    <s v="9:00-18:00"/>
    <d v="1899-12-30T08:52:48"/>
    <n v="13.29"/>
    <n v="17"/>
    <s v="Tesla"/>
    <n v="350"/>
    <s v="Tesla"/>
    <n v="2019"/>
    <s v="Yes"/>
    <n v="4.9000000000000004"/>
    <n v="1"/>
    <s v="Quarterly"/>
  </r>
  <r>
    <s v="EVS01524"/>
    <n v="52.493661000000003"/>
    <n v="13.473258"/>
    <s v="5334 Berlin Ave"/>
    <x v="3"/>
    <x v="3"/>
    <x v="1"/>
    <x v="2"/>
    <n v="0.45"/>
    <s v="6:00-22:00"/>
    <s v="6:00-22:00"/>
    <d v="1899-12-30T16:04:48"/>
    <n v="3.22"/>
    <n v="57"/>
    <s v="Ionity"/>
    <n v="50"/>
    <s v="CHAdeMO"/>
    <n v="2016"/>
    <s v="Yes"/>
    <n v="3.5"/>
    <n v="1"/>
    <s v="Monthly"/>
  </r>
  <r>
    <s v="EVS01526"/>
    <n v="-33.738616"/>
    <n v="18.418534000000001"/>
    <s v="371 Cape Town Ave"/>
    <x v="14"/>
    <x v="13"/>
    <x v="7"/>
    <x v="2"/>
    <n v="0.5"/>
    <s v="6:00-22:00"/>
    <s v="6:00-22:00"/>
    <d v="1899-12-30T16:04:48"/>
    <n v="12.75"/>
    <n v="88"/>
    <s v="Greenlots"/>
    <n v="150"/>
    <s v="Tesla, CHAdeMO"/>
    <n v="2014"/>
    <s v="Yes"/>
    <n v="3.6"/>
    <n v="2"/>
    <s v="Quarterly"/>
  </r>
  <r>
    <s v="EVS01532"/>
    <n v="55.789901"/>
    <n v="37.577572000000004"/>
    <s v="3098 Moscow Ave"/>
    <x v="1"/>
    <x v="1"/>
    <x v="1"/>
    <x v="2"/>
    <n v="0.3"/>
    <s v="6:00-22:00"/>
    <s v="6:00-22:00"/>
    <d v="1899-12-30T16:04:48"/>
    <n v="15.79"/>
    <n v="28"/>
    <s v="Tesla"/>
    <n v="50"/>
    <s v="Tesla"/>
    <n v="2016"/>
    <s v="Yes"/>
    <n v="4"/>
    <n v="4"/>
    <s v="Annually"/>
  </r>
  <r>
    <s v="EVS01534"/>
    <n v="-23.620951999999999"/>
    <n v="-46.509948999999999"/>
    <s v="8954 SÃ£o Paulo Ave"/>
    <x v="8"/>
    <x v="7"/>
    <x v="4"/>
    <x v="2"/>
    <n v="0.49"/>
    <s v="6:00-22:00"/>
    <s v="6:00-22:00"/>
    <d v="1899-12-30T16:04:48"/>
    <n v="12.34"/>
    <n v="18"/>
    <s v="EVgo"/>
    <n v="22"/>
    <s v="CHAdeMO, Tesla"/>
    <n v="2014"/>
    <s v="No"/>
    <n v="4.4000000000000004"/>
    <n v="3"/>
    <s v="Quarterly"/>
  </r>
  <r>
    <s v="EVS01540"/>
    <n v="13.767723"/>
    <n v="100.48938200000001"/>
    <s v="919 Bangkok Ave"/>
    <x v="4"/>
    <x v="4"/>
    <x v="3"/>
    <x v="2"/>
    <n v="0.46"/>
    <s v="9:00-18:00"/>
    <s v="9:00-18:00"/>
    <d v="1899-12-30T08:52:48"/>
    <n v="0.8"/>
    <n v="93"/>
    <s v="EVgo"/>
    <n v="150"/>
    <s v="CCS"/>
    <n v="2011"/>
    <s v="No"/>
    <n v="4.9000000000000004"/>
    <n v="6"/>
    <s v="Monthly"/>
  </r>
  <r>
    <s v="EVS01541"/>
    <n v="70.911946999999998"/>
    <n v="126.325534"/>
    <s v="9893 Random Rd"/>
    <x v="2"/>
    <x v="2"/>
    <x v="2"/>
    <x v="2"/>
    <n v="0.35"/>
    <s v="6:00-22:00"/>
    <s v="6:00-22:00"/>
    <d v="1899-12-30T16:04:48"/>
    <n v="5.84"/>
    <n v="29"/>
    <s v="Tesla"/>
    <n v="50"/>
    <s v="Tesla"/>
    <n v="2020"/>
    <s v="No"/>
    <n v="4.5"/>
    <n v="4"/>
    <s v="Quarterly"/>
  </r>
  <r>
    <s v="EVS01543"/>
    <n v="-33.886963000000002"/>
    <n v="18.408024999999999"/>
    <s v="4738 Cape Town Ave"/>
    <x v="14"/>
    <x v="13"/>
    <x v="7"/>
    <x v="2"/>
    <n v="0.32"/>
    <s v="6:00-22:00"/>
    <s v="6:00-22:00"/>
    <d v="1899-12-30T16:04:48"/>
    <n v="7.43"/>
    <n v="90"/>
    <s v="EVgo"/>
    <n v="350"/>
    <s v="Tesla"/>
    <n v="2014"/>
    <s v="No"/>
    <n v="4.0999999999999996"/>
    <n v="7"/>
    <s v="Quarterly"/>
  </r>
  <r>
    <s v="EVS01544"/>
    <n v="25.376069000000001"/>
    <n v="55.267743000000003"/>
    <s v="4517 Dubai Ave"/>
    <x v="12"/>
    <x v="11"/>
    <x v="3"/>
    <x v="2"/>
    <n v="0.28000000000000003"/>
    <d v="2025-07-24T00:00:00"/>
    <s v="9.00-21.00"/>
    <d v="1900-01-11T00:00:00"/>
    <n v="16.11"/>
    <n v="11"/>
    <s v="Greenlots"/>
    <n v="150"/>
    <s v="Tesla"/>
    <n v="2019"/>
    <s v="Yes"/>
    <n v="4.0999999999999996"/>
    <n v="1"/>
    <s v="Annually"/>
  </r>
  <r>
    <s v="EVS01546"/>
    <n v="52.532774000000003"/>
    <n v="13.300205999999999"/>
    <s v="933 Berlin Ave"/>
    <x v="3"/>
    <x v="3"/>
    <x v="1"/>
    <x v="2"/>
    <n v="0.3"/>
    <s v="6:00-22:00"/>
    <s v="6:00-22:00"/>
    <d v="1899-12-30T16:04:48"/>
    <n v="13.15"/>
    <n v="20"/>
    <s v="Tesla"/>
    <n v="150"/>
    <s v="CCS"/>
    <n v="2011"/>
    <s v="No"/>
    <n v="4.5999999999999996"/>
    <n v="4"/>
    <s v="Quarterly"/>
  </r>
  <r>
    <s v="EVS01547"/>
    <n v="43.749339999999997"/>
    <n v="-79.498440000000002"/>
    <s v="7345 Toronto Ave"/>
    <x v="0"/>
    <x v="0"/>
    <x v="0"/>
    <x v="2"/>
    <n v="0.27"/>
    <s v="9:00-18:00"/>
    <s v="9:00-18:00"/>
    <d v="1899-12-30T08:52:48"/>
    <n v="9.19"/>
    <n v="86"/>
    <s v="EVgo"/>
    <n v="350"/>
    <s v="CCS"/>
    <n v="2020"/>
    <s v="No"/>
    <n v="4.5"/>
    <n v="7"/>
    <s v="Quarterly"/>
  </r>
  <r>
    <s v="EVS01548"/>
    <n v="41.941713999999997"/>
    <n v="-87.725752"/>
    <s v="2316 Chicago Ave"/>
    <x v="7"/>
    <x v="5"/>
    <x v="0"/>
    <x v="2"/>
    <n v="0.17"/>
    <s v="6:00-22:00"/>
    <s v="6:00-22:00"/>
    <d v="1899-12-30T16:04:48"/>
    <n v="17.78"/>
    <n v="33"/>
    <s v="Ionity"/>
    <n v="22"/>
    <s v="CHAdeMO, Type 2"/>
    <n v="2019"/>
    <s v="No"/>
    <n v="4.9000000000000004"/>
    <n v="2"/>
    <s v="Annually"/>
  </r>
  <r>
    <s v="EVS01549"/>
    <n v="37.689858000000001"/>
    <n v="126.956034"/>
    <s v="4589 Seoul Ave"/>
    <x v="6"/>
    <x v="6"/>
    <x v="3"/>
    <x v="2"/>
    <n v="0.48"/>
    <s v="9:00-18:00"/>
    <s v="9:00-18:00"/>
    <d v="1899-12-30T08:52:48"/>
    <n v="5.16"/>
    <n v="39"/>
    <s v="EVgo"/>
    <n v="150"/>
    <s v="Type 2, CCS"/>
    <n v="2022"/>
    <s v="No"/>
    <n v="4.5"/>
    <n v="1"/>
    <s v="Annually"/>
  </r>
  <r>
    <s v="EVS01550"/>
    <n v="-33.843971000000003"/>
    <n v="151.25546299999999"/>
    <s v="9065 Sydney Ave"/>
    <x v="9"/>
    <x v="8"/>
    <x v="5"/>
    <x v="2"/>
    <n v="0.34"/>
    <s v="6:00-22:00"/>
    <s v="6:00-22:00"/>
    <d v="1899-12-30T16:04:48"/>
    <n v="9.19"/>
    <n v="26"/>
    <s v="Tesla"/>
    <n v="350"/>
    <s v="CHAdeMO, CCS"/>
    <n v="2013"/>
    <s v="No"/>
    <n v="4.3"/>
    <n v="7"/>
    <s v="Quarterly"/>
  </r>
  <r>
    <s v="EVS01552"/>
    <n v="25.396227"/>
    <n v="55.208826999999999"/>
    <s v="8097 Dubai Ave"/>
    <x v="12"/>
    <x v="11"/>
    <x v="3"/>
    <x v="2"/>
    <n v="0.26"/>
    <s v="6:00-22:00"/>
    <s v="6:00-22:00"/>
    <d v="1899-12-30T16:04:48"/>
    <n v="13.67"/>
    <n v="83"/>
    <s v="Greenlots"/>
    <n v="22"/>
    <s v="Type 2"/>
    <n v="2017"/>
    <s v="Yes"/>
    <n v="4.5"/>
    <n v="7"/>
    <s v="Annually"/>
  </r>
  <r>
    <s v="EVS01553"/>
    <n v="55.769314999999999"/>
    <n v="37.684998"/>
    <s v="7977 Moscow Ave"/>
    <x v="1"/>
    <x v="1"/>
    <x v="1"/>
    <x v="2"/>
    <n v="0.25"/>
    <d v="2025-07-24T00:00:00"/>
    <s v="9.00-21.00"/>
    <d v="1900-01-11T00:00:00"/>
    <n v="17.239999999999998"/>
    <n v="96"/>
    <s v="Greenlots"/>
    <n v="50"/>
    <s v="CHAdeMO"/>
    <n v="2021"/>
    <s v="No"/>
    <n v="3.2"/>
    <n v="7"/>
    <s v="Quarterly"/>
  </r>
  <r>
    <s v="EVS01554"/>
    <n v="37.613895999999997"/>
    <n v="126.99407600000001"/>
    <s v="1093 Seoul Ave"/>
    <x v="6"/>
    <x v="6"/>
    <x v="3"/>
    <x v="2"/>
    <n v="0.39"/>
    <d v="2025-07-24T00:00:00"/>
    <s v="9.00-21.00"/>
    <d v="1900-01-11T00:00:00"/>
    <n v="6.16"/>
    <n v="13"/>
    <s v="Ionity"/>
    <n v="150"/>
    <s v="CCS, Tesla"/>
    <n v="2015"/>
    <s v="No"/>
    <n v="3"/>
    <n v="5"/>
    <s v="Annually"/>
  </r>
  <r>
    <s v="EVS01558"/>
    <n v="37.750931000000001"/>
    <n v="-122.36125199999999"/>
    <s v="5854 San Francisco Ave"/>
    <x v="5"/>
    <x v="5"/>
    <x v="0"/>
    <x v="2"/>
    <n v="0.12"/>
    <s v="9:00-18:00"/>
    <s v="9:00-18:00"/>
    <d v="1899-12-30T08:52:48"/>
    <n v="6.71"/>
    <n v="96"/>
    <s v="Ionity"/>
    <n v="22"/>
    <s v="CCS"/>
    <n v="2015"/>
    <s v="Yes"/>
    <n v="4.2"/>
    <n v="4"/>
    <s v="Monthly"/>
  </r>
  <r>
    <s v="EVS01560"/>
    <n v="-23.602626000000001"/>
    <n v="-46.534666999999999"/>
    <s v="8451 SÃ£o Paulo Ave"/>
    <x v="8"/>
    <x v="7"/>
    <x v="4"/>
    <x v="2"/>
    <n v="0.37"/>
    <s v="6:00-22:00"/>
    <s v="6:00-22:00"/>
    <d v="1899-12-30T16:04:48"/>
    <n v="18.739999999999998"/>
    <n v="22"/>
    <s v="Ionity"/>
    <n v="350"/>
    <s v="CHAdeMO"/>
    <n v="2023"/>
    <s v="No"/>
    <n v="3.6"/>
    <n v="2"/>
    <s v="Quarterly"/>
  </r>
  <r>
    <s v="EVS01566"/>
    <n v="19.559895999999998"/>
    <n v="-99.056798000000001"/>
    <s v="7060 Mexico City Ave"/>
    <x v="17"/>
    <x v="14"/>
    <x v="0"/>
    <x v="2"/>
    <n v="0.31"/>
    <d v="2025-07-24T00:00:00"/>
    <s v="9.00-21.00"/>
    <d v="1900-01-11T00:00:00"/>
    <n v="3.98"/>
    <n v="84"/>
    <s v="Greenlots"/>
    <n v="150"/>
    <s v="Tesla"/>
    <n v="2017"/>
    <s v="No"/>
    <n v="3.2"/>
    <n v="3"/>
    <s v="Monthly"/>
  </r>
  <r>
    <s v="EVS01571"/>
    <n v="-28.964475"/>
    <n v="64.173351999999994"/>
    <s v="4901 Random Rd"/>
    <x v="11"/>
    <x v="10"/>
    <x v="6"/>
    <x v="2"/>
    <n v="0.26"/>
    <s v="6:00-22:00"/>
    <s v="6:00-22:00"/>
    <d v="1899-12-30T16:04:48"/>
    <n v="0.86"/>
    <n v="85"/>
    <s v="EVgo"/>
    <n v="22"/>
    <s v="CHAdeMO, Tesla"/>
    <n v="2011"/>
    <s v="Yes"/>
    <n v="5"/>
    <n v="1"/>
    <s v="Quarterly"/>
  </r>
  <r>
    <s v="EVS01572"/>
    <n v="13.837605"/>
    <n v="100.537955"/>
    <s v="6177 Bangkok Ave"/>
    <x v="4"/>
    <x v="4"/>
    <x v="3"/>
    <x v="2"/>
    <n v="0.41"/>
    <d v="2025-07-24T00:00:00"/>
    <s v="9.00-21.00"/>
    <d v="1900-01-11T00:00:00"/>
    <n v="2.2599999999999998"/>
    <n v="61"/>
    <s v="EVgo"/>
    <n v="350"/>
    <s v="Tesla, CCS"/>
    <n v="2022"/>
    <s v="No"/>
    <n v="4.8"/>
    <n v="5"/>
    <s v="Quarterly"/>
  </r>
  <r>
    <s v="EVS01573"/>
    <n v="37.784376000000002"/>
    <n v="-122.392881"/>
    <s v="6260 San Francisco Ave"/>
    <x v="5"/>
    <x v="5"/>
    <x v="0"/>
    <x v="2"/>
    <n v="0.3"/>
    <s v="6:00-22:00"/>
    <s v="6:00-22:00"/>
    <d v="1899-12-30T16:04:48"/>
    <n v="4"/>
    <n v="96"/>
    <s v="Tesla"/>
    <n v="150"/>
    <s v="Type 2"/>
    <n v="2011"/>
    <s v="Yes"/>
    <n v="4.9000000000000004"/>
    <n v="5"/>
    <s v="Quarterly"/>
  </r>
  <r>
    <s v="EVS01575"/>
    <n v="-33.777895999999998"/>
    <n v="18.555012000000001"/>
    <s v="128 Cape Town Ave"/>
    <x v="14"/>
    <x v="13"/>
    <x v="7"/>
    <x v="2"/>
    <n v="0.46"/>
    <s v="6:00-22:00"/>
    <s v="6:00-22:00"/>
    <d v="1899-12-30T16:04:48"/>
    <n v="2.4"/>
    <n v="61"/>
    <s v="Ionity"/>
    <n v="150"/>
    <s v="Type 2"/>
    <n v="2015"/>
    <s v="Yes"/>
    <n v="3.1"/>
    <n v="3"/>
    <s v="Annually"/>
  </r>
  <r>
    <s v="EVS01579"/>
    <n v="-33.761082999999999"/>
    <n v="18.402093000000001"/>
    <s v="7590 Cape Town Ave"/>
    <x v="14"/>
    <x v="13"/>
    <x v="7"/>
    <x v="2"/>
    <n v="0.28000000000000003"/>
    <s v="9:00-18:00"/>
    <s v="9:00-18:00"/>
    <d v="1899-12-30T08:52:48"/>
    <n v="18.57"/>
    <n v="60"/>
    <s v="ChargePoint"/>
    <n v="50"/>
    <s v="Type 2, CCS"/>
    <n v="2019"/>
    <s v="Yes"/>
    <n v="4.7"/>
    <n v="10"/>
    <s v="Monthly"/>
  </r>
  <r>
    <s v="EVS01583"/>
    <n v="25.353507"/>
    <n v="55.275100000000002"/>
    <s v="6037 Dubai Ave"/>
    <x v="12"/>
    <x v="11"/>
    <x v="3"/>
    <x v="2"/>
    <n v="0.49"/>
    <s v="9:00-18:00"/>
    <s v="9:00-18:00"/>
    <d v="1899-12-30T08:52:48"/>
    <n v="14.19"/>
    <n v="16"/>
    <s v="ChargePoint"/>
    <n v="50"/>
    <s v="CCS"/>
    <n v="2015"/>
    <s v="Yes"/>
    <n v="4.9000000000000004"/>
    <n v="1"/>
    <s v="Annually"/>
  </r>
  <r>
    <s v="EVS01585"/>
    <n v="41.891705999999999"/>
    <n v="-87.658338000000001"/>
    <s v="8953 Chicago Ave"/>
    <x v="7"/>
    <x v="5"/>
    <x v="0"/>
    <x v="2"/>
    <n v="0.46"/>
    <d v="2025-07-24T00:00:00"/>
    <s v="9.00-21.00"/>
    <d v="1900-01-11T00:00:00"/>
    <n v="14.26"/>
    <n v="14"/>
    <s v="Ionity"/>
    <n v="22"/>
    <s v="CCS, CHAdeMO"/>
    <n v="2023"/>
    <s v="No"/>
    <n v="3.5"/>
    <n v="4"/>
    <s v="Quarterly"/>
  </r>
  <r>
    <s v="EVS01586"/>
    <n v="43.786529999999999"/>
    <n v="-79.381307000000007"/>
    <s v="6367 Toronto Ave"/>
    <x v="0"/>
    <x v="0"/>
    <x v="0"/>
    <x v="2"/>
    <n v="0.49"/>
    <s v="9:00-18:00"/>
    <s v="9:00-18:00"/>
    <d v="1899-12-30T08:52:48"/>
    <n v="14.15"/>
    <n v="32"/>
    <s v="EVgo"/>
    <n v="50"/>
    <s v="CHAdeMO, Type 2"/>
    <n v="2013"/>
    <s v="No"/>
    <n v="3.1"/>
    <n v="5"/>
    <s v="Quarterly"/>
  </r>
  <r>
    <s v="EVS01596"/>
    <n v="52.456676000000002"/>
    <n v="13.308655"/>
    <s v="1861 Berlin Ave"/>
    <x v="3"/>
    <x v="3"/>
    <x v="1"/>
    <x v="2"/>
    <n v="0.46"/>
    <s v="6:00-22:00"/>
    <s v="6:00-22:00"/>
    <d v="1899-12-30T16:04:48"/>
    <n v="15.02"/>
    <n v="99"/>
    <s v="EVgo"/>
    <n v="50"/>
    <s v="Type 2, CCS"/>
    <n v="2022"/>
    <s v="Yes"/>
    <n v="4.7"/>
    <n v="9"/>
    <s v="Quarterly"/>
  </r>
  <r>
    <s v="EVS01597"/>
    <n v="-23.662993"/>
    <n v="-46.669119000000002"/>
    <s v="1702 SÃ£o Paulo Ave"/>
    <x v="8"/>
    <x v="7"/>
    <x v="4"/>
    <x v="2"/>
    <n v="0.5"/>
    <s v="9:00-18:00"/>
    <s v="9:00-18:00"/>
    <d v="1899-12-30T08:52:48"/>
    <n v="2.13"/>
    <n v="57"/>
    <s v="Tesla"/>
    <n v="150"/>
    <s v="CCS, Type 2"/>
    <n v="2011"/>
    <s v="No"/>
    <n v="3.8"/>
    <n v="5"/>
    <s v="Monthly"/>
  </r>
  <r>
    <s v="EVS01603"/>
    <n v="18.924948000000001"/>
    <n v="72.825282000000001"/>
    <s v="9660 Mumbai Ave"/>
    <x v="13"/>
    <x v="12"/>
    <x v="3"/>
    <x v="2"/>
    <n v="0.3"/>
    <s v="6:00-22:00"/>
    <s v="6:00-22:00"/>
    <d v="1899-12-30T16:04:48"/>
    <n v="15.77"/>
    <n v="44"/>
    <s v="EVgo"/>
    <n v="50"/>
    <s v="Tesla"/>
    <n v="2022"/>
    <s v="No"/>
    <n v="3.1"/>
    <n v="7"/>
    <s v="Monthly"/>
  </r>
  <r>
    <s v="EVS01606"/>
    <n v="-33.730562999999997"/>
    <n v="18.599284000000001"/>
    <s v="4980 Cape Town Ave"/>
    <x v="14"/>
    <x v="13"/>
    <x v="7"/>
    <x v="2"/>
    <n v="0.45"/>
    <s v="9:00-18:00"/>
    <s v="9:00-18:00"/>
    <d v="1899-12-30T08:52:48"/>
    <n v="2.09"/>
    <n v="74"/>
    <s v="Ionity"/>
    <n v="50"/>
    <s v="CCS, CHAdeMO"/>
    <n v="2016"/>
    <s v="No"/>
    <n v="3.8"/>
    <n v="10"/>
    <s v="Annually"/>
  </r>
  <r>
    <s v="EVS01611"/>
    <n v="-47.477730999999999"/>
    <n v="-91.694542999999996"/>
    <s v="5170 Random Rd"/>
    <x v="11"/>
    <x v="10"/>
    <x v="6"/>
    <x v="2"/>
    <n v="0.2"/>
    <d v="2025-07-24T00:00:00"/>
    <s v="9.00-21.00"/>
    <d v="1900-01-11T00:00:00"/>
    <n v="17.690000000000001"/>
    <n v="76"/>
    <s v="EVgo"/>
    <n v="50"/>
    <s v="Tesla, Type 2"/>
    <n v="2022"/>
    <s v="No"/>
    <n v="4.4000000000000004"/>
    <n v="8"/>
    <s v="Annually"/>
  </r>
  <r>
    <s v="EVS01612"/>
    <n v="-33.812773999999997"/>
    <n v="18.449064"/>
    <s v="8314 Cape Town Ave"/>
    <x v="14"/>
    <x v="13"/>
    <x v="7"/>
    <x v="2"/>
    <n v="0.47"/>
    <d v="2025-07-24T00:00:00"/>
    <s v="9.00-21.00"/>
    <d v="1900-01-11T00:00:00"/>
    <n v="15.25"/>
    <n v="61"/>
    <s v="ChargePoint"/>
    <n v="50"/>
    <s v="CCS"/>
    <n v="2015"/>
    <s v="Yes"/>
    <n v="4.8"/>
    <n v="8"/>
    <s v="Monthly"/>
  </r>
  <r>
    <s v="EVS01617"/>
    <n v="25.225085"/>
    <n v="55.39967"/>
    <s v="2302 Dubai Ave"/>
    <x v="12"/>
    <x v="11"/>
    <x v="3"/>
    <x v="2"/>
    <n v="0.34"/>
    <s v="9:00-18:00"/>
    <s v="9:00-18:00"/>
    <d v="1899-12-30T08:52:48"/>
    <n v="14.69"/>
    <n v="85"/>
    <s v="Greenlots"/>
    <n v="22"/>
    <s v="CHAdeMO"/>
    <n v="2017"/>
    <s v="Yes"/>
    <n v="3.6"/>
    <n v="3"/>
    <s v="Monthly"/>
  </r>
  <r>
    <s v="EVS01618"/>
    <n v="19.549811999999999"/>
    <n v="-99.016512000000006"/>
    <s v="2394 Mexico City Ave"/>
    <x v="17"/>
    <x v="14"/>
    <x v="0"/>
    <x v="2"/>
    <n v="0.41"/>
    <s v="9:00-18:00"/>
    <s v="9:00-18:00"/>
    <d v="1899-12-30T08:52:48"/>
    <n v="1.03"/>
    <n v="30"/>
    <s v="Tesla"/>
    <n v="350"/>
    <s v="CHAdeMO, CCS"/>
    <n v="2015"/>
    <s v="No"/>
    <n v="3.2"/>
    <n v="5"/>
    <s v="Annually"/>
  </r>
  <r>
    <s v="EVS01619"/>
    <n v="43.652270000000001"/>
    <n v="-79.327718000000004"/>
    <s v="8723 Toronto Ave"/>
    <x v="0"/>
    <x v="0"/>
    <x v="0"/>
    <x v="2"/>
    <n v="0.25"/>
    <s v="6:00-22:00"/>
    <s v="6:00-22:00"/>
    <d v="1899-12-30T16:04:48"/>
    <n v="6.67"/>
    <n v="15"/>
    <s v="Greenlots"/>
    <n v="22"/>
    <s v="Type 2"/>
    <n v="2010"/>
    <s v="No"/>
    <n v="3.3"/>
    <n v="1"/>
    <s v="Quarterly"/>
  </r>
  <r>
    <s v="EVS01622"/>
    <n v="37.609121000000002"/>
    <n v="126.913369"/>
    <s v="8148 Seoul Ave"/>
    <x v="6"/>
    <x v="6"/>
    <x v="3"/>
    <x v="2"/>
    <n v="0.49"/>
    <d v="2025-07-24T00:00:00"/>
    <s v="9.00-21.00"/>
    <d v="1900-01-11T00:00:00"/>
    <n v="9.1300000000000008"/>
    <n v="70"/>
    <s v="EVgo"/>
    <n v="150"/>
    <s v="Type 2, CCS"/>
    <n v="2012"/>
    <s v="No"/>
    <n v="3.1"/>
    <n v="4"/>
    <s v="Annually"/>
  </r>
  <r>
    <s v="EVS01628"/>
    <n v="34.067070000000001"/>
    <n v="-118.292428"/>
    <s v="2904 Los Angeles Ave"/>
    <x v="16"/>
    <x v="5"/>
    <x v="0"/>
    <x v="2"/>
    <n v="0.16"/>
    <d v="2025-07-24T00:00:00"/>
    <s v="9.00-21.00"/>
    <d v="1900-01-11T00:00:00"/>
    <n v="2.23"/>
    <n v="59"/>
    <s v="Ionity"/>
    <n v="50"/>
    <s v="Type 2"/>
    <n v="2013"/>
    <s v="Yes"/>
    <n v="4.7"/>
    <n v="10"/>
    <s v="Annually"/>
  </r>
  <r>
    <s v="EVS01638"/>
    <n v="19.534094"/>
    <n v="-99.111452999999997"/>
    <s v="7079 Mexico City Ave"/>
    <x v="17"/>
    <x v="14"/>
    <x v="0"/>
    <x v="2"/>
    <n v="0.44"/>
    <d v="2025-07-24T00:00:00"/>
    <s v="9.00-21.00"/>
    <d v="1900-01-11T00:00:00"/>
    <n v="11.68"/>
    <n v="94"/>
    <s v="Ionity"/>
    <n v="350"/>
    <s v="Type 2, CCS"/>
    <n v="2018"/>
    <s v="Yes"/>
    <n v="3"/>
    <n v="7"/>
    <s v="Annually"/>
  </r>
  <r>
    <s v="EVS01640"/>
    <n v="-23.589022"/>
    <n v="-46.567759000000002"/>
    <s v="5644 SÃ£o Paulo Ave"/>
    <x v="8"/>
    <x v="7"/>
    <x v="4"/>
    <x v="2"/>
    <n v="0.28000000000000003"/>
    <s v="9:00-18:00"/>
    <s v="9:00-18:00"/>
    <d v="1899-12-30T08:52:48"/>
    <n v="10.26"/>
    <n v="96"/>
    <s v="Greenlots"/>
    <n v="22"/>
    <s v="CCS"/>
    <n v="2020"/>
    <s v="No"/>
    <n v="4.3"/>
    <n v="5"/>
    <s v="Annually"/>
  </r>
  <r>
    <s v="EVS01642"/>
    <n v="19.551546999999999"/>
    <n v="-99.062259999999995"/>
    <s v="4947 Mexico City Ave"/>
    <x v="17"/>
    <x v="14"/>
    <x v="0"/>
    <x v="2"/>
    <n v="0.3"/>
    <s v="9:00-18:00"/>
    <s v="9:00-18:00"/>
    <d v="1899-12-30T08:52:48"/>
    <n v="12.61"/>
    <n v="36"/>
    <s v="Ionity"/>
    <n v="350"/>
    <s v="CHAdeMO"/>
    <n v="2018"/>
    <s v="No"/>
    <n v="4.3"/>
    <n v="8"/>
    <s v="Monthly"/>
  </r>
  <r>
    <s v="EVS01643"/>
    <n v="-33.736401000000001"/>
    <n v="151.214854"/>
    <s v="2015 Sydney Ave"/>
    <x v="9"/>
    <x v="8"/>
    <x v="5"/>
    <x v="2"/>
    <n v="0.13"/>
    <s v="6:00-22:00"/>
    <s v="6:00-22:00"/>
    <d v="1899-12-30T16:04:48"/>
    <n v="18.37"/>
    <n v="54"/>
    <s v="EVgo"/>
    <n v="22"/>
    <s v="Type 2, CHAdeMO"/>
    <n v="2019"/>
    <s v="Yes"/>
    <n v="3.8"/>
    <n v="8"/>
    <s v="Monthly"/>
  </r>
  <r>
    <s v="EVS01644"/>
    <n v="34.180171999999999"/>
    <n v="-118.319782"/>
    <s v="5564 Los Angeles Ave"/>
    <x v="16"/>
    <x v="5"/>
    <x v="0"/>
    <x v="2"/>
    <n v="0.17"/>
    <d v="2025-07-24T00:00:00"/>
    <s v="9.00-21.00"/>
    <d v="1900-01-11T00:00:00"/>
    <n v="15.53"/>
    <n v="35"/>
    <s v="ChargePoint"/>
    <n v="350"/>
    <s v="CHAdeMO"/>
    <n v="2022"/>
    <s v="No"/>
    <n v="4.5999999999999996"/>
    <n v="8"/>
    <s v="Monthly"/>
  </r>
  <r>
    <s v="EVS01645"/>
    <n v="19.163595999999998"/>
    <n v="72.910786000000002"/>
    <s v="8233 Mumbai Ave"/>
    <x v="13"/>
    <x v="12"/>
    <x v="3"/>
    <x v="2"/>
    <n v="0.22"/>
    <s v="9:00-18:00"/>
    <s v="9:00-18:00"/>
    <d v="1899-12-30T08:52:48"/>
    <n v="8.93"/>
    <n v="39"/>
    <s v="Greenlots"/>
    <n v="50"/>
    <s v="Type 2"/>
    <n v="2011"/>
    <s v="Yes"/>
    <n v="4.3"/>
    <n v="4"/>
    <s v="Annually"/>
  </r>
  <r>
    <s v="EVS01647"/>
    <n v="52.528165999999999"/>
    <n v="13.398633"/>
    <s v="5351 Berlin Ave"/>
    <x v="3"/>
    <x v="3"/>
    <x v="1"/>
    <x v="2"/>
    <n v="0.25"/>
    <s v="9:00-18:00"/>
    <s v="9:00-18:00"/>
    <d v="1899-12-30T08:52:48"/>
    <n v="15.99"/>
    <n v="70"/>
    <s v="ChargePoint"/>
    <n v="50"/>
    <s v="Type 2, CHAdeMO"/>
    <n v="2021"/>
    <s v="No"/>
    <n v="3.8"/>
    <n v="4"/>
    <s v="Quarterly"/>
  </r>
  <r>
    <s v="EVS01649"/>
    <n v="-23.59112"/>
    <n v="-46.693385999999997"/>
    <s v="2484 SÃ£o Paulo Ave"/>
    <x v="8"/>
    <x v="7"/>
    <x v="4"/>
    <x v="2"/>
    <n v="0.49"/>
    <s v="9:00-18:00"/>
    <s v="9:00-18:00"/>
    <d v="1899-12-30T08:52:48"/>
    <n v="14.18"/>
    <n v="11"/>
    <s v="ChargePoint"/>
    <n v="50"/>
    <s v="CCS, Tesla"/>
    <n v="2018"/>
    <s v="Yes"/>
    <n v="4.3"/>
    <n v="7"/>
    <s v="Quarterly"/>
  </r>
  <r>
    <s v="EVS01650"/>
    <n v="19.033715000000001"/>
    <n v="72.837451999999999"/>
    <s v="6473 Mumbai Ave"/>
    <x v="13"/>
    <x v="12"/>
    <x v="3"/>
    <x v="2"/>
    <n v="0.21"/>
    <s v="9:00-18:00"/>
    <s v="9:00-18:00"/>
    <d v="1899-12-30T08:52:48"/>
    <n v="9.65"/>
    <n v="76"/>
    <s v="Tesla"/>
    <n v="150"/>
    <s v="Tesla"/>
    <n v="2011"/>
    <s v="Yes"/>
    <n v="3.1"/>
    <n v="5"/>
    <s v="Quarterly"/>
  </r>
  <r>
    <s v="EVS01651"/>
    <n v="2.4420809999999999"/>
    <n v="-140.52023399999999"/>
    <s v="1773 Random Rd"/>
    <x v="11"/>
    <x v="10"/>
    <x v="6"/>
    <x v="2"/>
    <n v="0.48"/>
    <s v="6:00-22:00"/>
    <s v="6:00-22:00"/>
    <d v="1899-12-30T16:04:48"/>
    <n v="18.829999999999998"/>
    <n v="39"/>
    <s v="Greenlots"/>
    <n v="150"/>
    <s v="Tesla"/>
    <n v="2023"/>
    <s v="Yes"/>
    <n v="4.9000000000000004"/>
    <n v="2"/>
    <s v="Annually"/>
  </r>
  <r>
    <s v="EVS01652"/>
    <n v="-33.843321000000003"/>
    <n v="18.590792"/>
    <s v="700 Cape Town Ave"/>
    <x v="14"/>
    <x v="13"/>
    <x v="7"/>
    <x v="2"/>
    <n v="0.44"/>
    <s v="9:00-18:00"/>
    <s v="9:00-18:00"/>
    <d v="1899-12-30T08:52:48"/>
    <n v="3.32"/>
    <n v="89"/>
    <s v="Tesla"/>
    <n v="150"/>
    <s v="CCS"/>
    <n v="2010"/>
    <s v="Yes"/>
    <n v="3.8"/>
    <n v="6"/>
    <s v="Quarterly"/>
  </r>
  <r>
    <s v="EVS01655"/>
    <n v="19.542988999999999"/>
    <n v="-99.037955999999994"/>
    <s v="7658 Mexico City Ave"/>
    <x v="17"/>
    <x v="14"/>
    <x v="0"/>
    <x v="2"/>
    <n v="0.43"/>
    <s v="9:00-18:00"/>
    <s v="9:00-18:00"/>
    <d v="1899-12-30T08:52:48"/>
    <n v="7.08"/>
    <n v="52"/>
    <s v="ChargePoint"/>
    <n v="150"/>
    <s v="Tesla"/>
    <n v="2016"/>
    <s v="No"/>
    <n v="4.9000000000000004"/>
    <n v="9"/>
    <s v="Quarterly"/>
  </r>
  <r>
    <s v="EVS01658"/>
    <n v="-33.743485"/>
    <n v="151.273762"/>
    <s v="2508 Sydney Ave"/>
    <x v="9"/>
    <x v="8"/>
    <x v="5"/>
    <x v="2"/>
    <n v="0.37"/>
    <s v="9:00-18:00"/>
    <s v="9:00-18:00"/>
    <d v="1899-12-30T08:52:48"/>
    <n v="12.39"/>
    <n v="33"/>
    <s v="EVgo"/>
    <n v="22"/>
    <s v="Type 2"/>
    <n v="2020"/>
    <s v="No"/>
    <n v="3.3"/>
    <n v="8"/>
    <s v="Annually"/>
  </r>
  <r>
    <s v="EVS01660"/>
    <n v="52.437474000000002"/>
    <n v="13.411783"/>
    <s v="2968 Berlin Ave"/>
    <x v="3"/>
    <x v="3"/>
    <x v="1"/>
    <x v="2"/>
    <n v="0.19"/>
    <d v="2025-07-24T00:00:00"/>
    <s v="9.00-21.00"/>
    <d v="1900-01-11T00:00:00"/>
    <n v="19.86"/>
    <n v="30"/>
    <s v="Ionity"/>
    <n v="50"/>
    <s v="CHAdeMO, Tesla"/>
    <n v="2011"/>
    <s v="Yes"/>
    <n v="3.8"/>
    <n v="6"/>
    <s v="Quarterly"/>
  </r>
  <r>
    <s v="EVS01663"/>
    <n v="43.700938999999998"/>
    <n v="-79.339419000000007"/>
    <s v="2322 Toronto Ave"/>
    <x v="0"/>
    <x v="0"/>
    <x v="0"/>
    <x v="2"/>
    <n v="0.33"/>
    <s v="6:00-22:00"/>
    <s v="6:00-22:00"/>
    <d v="1899-12-30T16:04:48"/>
    <n v="8.11"/>
    <n v="35"/>
    <s v="Ionity"/>
    <n v="150"/>
    <s v="CHAdeMO, Type 2"/>
    <n v="2013"/>
    <s v="No"/>
    <n v="4.2"/>
    <n v="1"/>
    <s v="Quarterly"/>
  </r>
  <r>
    <s v="EVS01664"/>
    <n v="19.030923000000001"/>
    <n v="72.842151000000001"/>
    <s v="3761 Mumbai Ave"/>
    <x v="13"/>
    <x v="12"/>
    <x v="3"/>
    <x v="2"/>
    <n v="0.31"/>
    <d v="2025-07-24T00:00:00"/>
    <s v="9.00-21.00"/>
    <d v="1900-01-11T00:00:00"/>
    <n v="12.62"/>
    <n v="84"/>
    <s v="Ionity"/>
    <n v="350"/>
    <s v="Type 2, CHAdeMO"/>
    <n v="2013"/>
    <s v="Yes"/>
    <n v="3.8"/>
    <n v="1"/>
    <s v="Monthly"/>
  </r>
  <r>
    <s v="EVS01669"/>
    <n v="34.141395000000003"/>
    <n v="-118.313399"/>
    <s v="2836 Los Angeles Ave"/>
    <x v="16"/>
    <x v="5"/>
    <x v="0"/>
    <x v="2"/>
    <n v="0.45"/>
    <d v="2025-07-24T00:00:00"/>
    <s v="9.00-21.00"/>
    <d v="1900-01-11T00:00:00"/>
    <n v="16.97"/>
    <n v="83"/>
    <s v="Tesla"/>
    <n v="50"/>
    <s v="CHAdeMO"/>
    <n v="2015"/>
    <s v="Yes"/>
    <n v="4.7"/>
    <n v="1"/>
    <s v="Annually"/>
  </r>
  <r>
    <s v="EVS01670"/>
    <n v="55.815716999999999"/>
    <n v="37.611170000000001"/>
    <s v="6846 Moscow Ave"/>
    <x v="1"/>
    <x v="1"/>
    <x v="1"/>
    <x v="2"/>
    <n v="0.45"/>
    <s v="6:00-22:00"/>
    <s v="6:00-22:00"/>
    <d v="1899-12-30T16:04:48"/>
    <n v="14.96"/>
    <n v="75"/>
    <s v="EVgo"/>
    <n v="50"/>
    <s v="CCS, CHAdeMO"/>
    <n v="2013"/>
    <s v="Yes"/>
    <n v="3.7"/>
    <n v="1"/>
    <s v="Monthly"/>
  </r>
  <r>
    <s v="EVS01671"/>
    <n v="-84.897868000000003"/>
    <n v="-131.135683"/>
    <s v="6862 Random Rd"/>
    <x v="19"/>
    <x v="2"/>
    <x v="2"/>
    <x v="2"/>
    <n v="0.21"/>
    <d v="2025-07-24T00:00:00"/>
    <s v="9.00-21.00"/>
    <d v="1900-01-11T00:00:00"/>
    <n v="11.73"/>
    <n v="69"/>
    <s v="Tesla"/>
    <n v="150"/>
    <s v="CCS, Tesla"/>
    <n v="2014"/>
    <s v="Yes"/>
    <n v="5"/>
    <n v="6"/>
    <s v="Quarterly"/>
  </r>
  <r>
    <s v="EVS01672"/>
    <n v="-23.658570999999998"/>
    <n v="-46.597572"/>
    <s v="3952 SÃ£o Paulo Ave"/>
    <x v="8"/>
    <x v="7"/>
    <x v="4"/>
    <x v="2"/>
    <n v="0.34"/>
    <s v="6:00-22:00"/>
    <s v="6:00-22:00"/>
    <d v="1899-12-30T16:04:48"/>
    <n v="1.95"/>
    <n v="11"/>
    <s v="Ionity"/>
    <n v="350"/>
    <s v="CCS, CHAdeMO"/>
    <n v="2016"/>
    <s v="Yes"/>
    <n v="4"/>
    <n v="1"/>
    <s v="Quarterly"/>
  </r>
  <r>
    <s v="EVS01677"/>
    <n v="-23.655114000000001"/>
    <n v="-46.628816999999998"/>
    <s v="2993 SÃ£o Paulo Ave"/>
    <x v="8"/>
    <x v="7"/>
    <x v="4"/>
    <x v="2"/>
    <n v="0.28000000000000003"/>
    <d v="2025-07-24T00:00:00"/>
    <s v="9.00-21.00"/>
    <d v="1900-01-11T00:00:00"/>
    <n v="11.85"/>
    <n v="44"/>
    <s v="ChargePoint"/>
    <n v="150"/>
    <s v="CCS"/>
    <n v="2013"/>
    <s v="Yes"/>
    <n v="3.3"/>
    <n v="10"/>
    <s v="Quarterly"/>
  </r>
  <r>
    <s v="EVS01678"/>
    <n v="13.758343999999999"/>
    <n v="100.459164"/>
    <s v="8387 Bangkok Ave"/>
    <x v="4"/>
    <x v="4"/>
    <x v="3"/>
    <x v="2"/>
    <n v="0.18"/>
    <s v="6:00-22:00"/>
    <s v="6:00-22:00"/>
    <d v="1899-12-30T16:04:48"/>
    <n v="18.84"/>
    <n v="74"/>
    <s v="Tesla"/>
    <n v="22"/>
    <s v="Type 2"/>
    <n v="2022"/>
    <s v="Yes"/>
    <n v="4.5999999999999996"/>
    <n v="2"/>
    <s v="Monthly"/>
  </r>
  <r>
    <s v="EVS01684"/>
    <n v="37.834018999999998"/>
    <n v="-122.43542100000001"/>
    <s v="6665 San Francisco Ave"/>
    <x v="5"/>
    <x v="5"/>
    <x v="0"/>
    <x v="2"/>
    <n v="0.13"/>
    <s v="9:00-18:00"/>
    <s v="9:00-18:00"/>
    <d v="1899-12-30T08:52:48"/>
    <n v="18.46"/>
    <n v="96"/>
    <s v="Ionity"/>
    <n v="150"/>
    <s v="Tesla, CHAdeMO"/>
    <n v="2015"/>
    <s v="No"/>
    <n v="4.0999999999999996"/>
    <n v="9"/>
    <s v="Quarterly"/>
  </r>
  <r>
    <s v="EVS01685"/>
    <n v="55.863290999999997"/>
    <n v="37.660116000000002"/>
    <s v="6282 Moscow Ave"/>
    <x v="1"/>
    <x v="1"/>
    <x v="1"/>
    <x v="2"/>
    <n v="0.39"/>
    <s v="9:00-18:00"/>
    <s v="9:00-18:00"/>
    <d v="1899-12-30T08:52:48"/>
    <n v="15"/>
    <n v="60"/>
    <s v="Tesla"/>
    <n v="150"/>
    <s v="CCS, Type 2"/>
    <n v="2011"/>
    <s v="Yes"/>
    <n v="3.6"/>
    <n v="9"/>
    <s v="Quarterly"/>
  </r>
  <r>
    <s v="EVS01686"/>
    <n v="39.902490999999998"/>
    <n v="116.335398"/>
    <s v="2846 Beijing Ave"/>
    <x v="10"/>
    <x v="9"/>
    <x v="3"/>
    <x v="2"/>
    <n v="0.38"/>
    <s v="9:00-18:00"/>
    <s v="9:00-18:00"/>
    <d v="1899-12-30T08:52:48"/>
    <n v="11.02"/>
    <n v="29"/>
    <s v="Ionity"/>
    <n v="350"/>
    <s v="Tesla, Type 2"/>
    <n v="2018"/>
    <s v="Yes"/>
    <n v="3.3"/>
    <n v="8"/>
    <s v="Quarterly"/>
  </r>
  <r>
    <s v="EVS01687"/>
    <n v="-33.752391000000003"/>
    <n v="18.461639000000002"/>
    <s v="1367 Cape Town Ave"/>
    <x v="14"/>
    <x v="13"/>
    <x v="7"/>
    <x v="2"/>
    <n v="0.28000000000000003"/>
    <s v="9:00-18:00"/>
    <s v="9:00-18:00"/>
    <d v="1899-12-30T08:52:48"/>
    <n v="9.9"/>
    <n v="92"/>
    <s v="EVgo"/>
    <n v="50"/>
    <s v="Type 2"/>
    <n v="2023"/>
    <s v="Yes"/>
    <n v="3.3"/>
    <n v="3"/>
    <s v="Quarterly"/>
  </r>
  <r>
    <s v="EVS01690"/>
    <n v="25.367362"/>
    <n v="55.224434000000002"/>
    <s v="5858 Dubai Ave"/>
    <x v="12"/>
    <x v="11"/>
    <x v="3"/>
    <x v="2"/>
    <n v="0.24"/>
    <s v="6:00-22:00"/>
    <s v="6:00-22:00"/>
    <d v="1899-12-30T16:04:48"/>
    <n v="3.4"/>
    <n v="65"/>
    <s v="Ionity"/>
    <n v="350"/>
    <s v="CHAdeMO, CCS"/>
    <n v="2014"/>
    <s v="No"/>
    <n v="4.8"/>
    <n v="5"/>
    <s v="Annually"/>
  </r>
  <r>
    <s v="EVS01699"/>
    <n v="13.730422000000001"/>
    <n v="100.482662"/>
    <s v="3245 Bangkok Ave"/>
    <x v="4"/>
    <x v="4"/>
    <x v="3"/>
    <x v="2"/>
    <n v="0.42"/>
    <s v="6:00-22:00"/>
    <s v="6:00-22:00"/>
    <d v="1899-12-30T16:04:48"/>
    <n v="4.9000000000000004"/>
    <n v="17"/>
    <s v="Tesla"/>
    <n v="50"/>
    <s v="Type 2, CCS"/>
    <n v="2013"/>
    <s v="No"/>
    <n v="4.0999999999999996"/>
    <n v="6"/>
    <s v="Annually"/>
  </r>
  <r>
    <s v="EVS01702"/>
    <n v="25.329169"/>
    <n v="55.335053000000002"/>
    <s v="4537 Dubai Ave"/>
    <x v="12"/>
    <x v="11"/>
    <x v="3"/>
    <x v="2"/>
    <n v="0.13"/>
    <d v="2025-07-24T00:00:00"/>
    <s v="9.00-21.00"/>
    <d v="1900-01-11T00:00:00"/>
    <n v="12.3"/>
    <n v="42"/>
    <s v="Tesla"/>
    <n v="350"/>
    <s v="Tesla, Type 2"/>
    <n v="2013"/>
    <s v="Yes"/>
    <n v="3.1"/>
    <n v="10"/>
    <s v="Quarterly"/>
  </r>
  <r>
    <s v="EVS01704"/>
    <n v="37.849750999999998"/>
    <n v="-122.313892"/>
    <s v="3527 San Francisco Ave"/>
    <x v="5"/>
    <x v="5"/>
    <x v="0"/>
    <x v="2"/>
    <n v="0.33"/>
    <s v="9:00-18:00"/>
    <s v="9:00-18:00"/>
    <d v="1899-12-30T08:52:48"/>
    <n v="9.99"/>
    <n v="88"/>
    <s v="ChargePoint"/>
    <n v="50"/>
    <s v="CCS"/>
    <n v="2011"/>
    <s v="Yes"/>
    <n v="5"/>
    <n v="4"/>
    <s v="Annually"/>
  </r>
  <r>
    <s v="EVS01721"/>
    <n v="-69.103933999999995"/>
    <n v="127.550134"/>
    <s v="6208 Random Rd"/>
    <x v="11"/>
    <x v="10"/>
    <x v="6"/>
    <x v="2"/>
    <n v="0.32"/>
    <s v="9:00-18:00"/>
    <s v="9:00-18:00"/>
    <d v="1899-12-30T08:52:48"/>
    <n v="11.97"/>
    <n v="89"/>
    <s v="Ionity"/>
    <n v="150"/>
    <s v="Tesla"/>
    <n v="2020"/>
    <s v="Yes"/>
    <n v="3.5"/>
    <n v="4"/>
    <s v="Annually"/>
  </r>
  <r>
    <s v="EVS01726"/>
    <n v="25.201664000000001"/>
    <n v="55.358268000000002"/>
    <s v="4187 Dubai Ave"/>
    <x v="12"/>
    <x v="11"/>
    <x v="3"/>
    <x v="2"/>
    <n v="0.4"/>
    <s v="6:00-22:00"/>
    <s v="6:00-22:00"/>
    <d v="1899-12-30T16:04:48"/>
    <n v="18.670000000000002"/>
    <n v="23"/>
    <s v="Tesla"/>
    <n v="350"/>
    <s v="Tesla, Type 2"/>
    <n v="2022"/>
    <s v="No"/>
    <n v="4.7"/>
    <n v="4"/>
    <s v="Annually"/>
  </r>
  <r>
    <s v="EVS01727"/>
    <n v="37.592174"/>
    <n v="127.09226099999999"/>
    <s v="6884 Seoul Ave"/>
    <x v="6"/>
    <x v="6"/>
    <x v="3"/>
    <x v="2"/>
    <n v="0.28000000000000003"/>
    <d v="2025-07-24T00:00:00"/>
    <s v="9.00-21.00"/>
    <d v="1900-01-11T00:00:00"/>
    <n v="2.9"/>
    <n v="23"/>
    <s v="ChargePoint"/>
    <n v="22"/>
    <s v="Type 2, CHAdeMO"/>
    <n v="2023"/>
    <s v="No"/>
    <n v="4.3"/>
    <n v="9"/>
    <s v="Quarterly"/>
  </r>
  <r>
    <s v="EVS01728"/>
    <n v="19.135726999999999"/>
    <n v="72.991770000000002"/>
    <s v="9596 Mumbai Ave"/>
    <x v="13"/>
    <x v="12"/>
    <x v="3"/>
    <x v="2"/>
    <n v="0.22"/>
    <s v="6:00-22:00"/>
    <s v="6:00-22:00"/>
    <d v="1899-12-30T16:04:48"/>
    <n v="2.94"/>
    <n v="52"/>
    <s v="Tesla"/>
    <n v="350"/>
    <s v="Type 2"/>
    <n v="2015"/>
    <s v="No"/>
    <n v="3.5"/>
    <n v="7"/>
    <s v="Monthly"/>
  </r>
  <r>
    <s v="EVS01732"/>
    <n v="19.508011"/>
    <n v="-99.172674999999998"/>
    <s v="5284 Mexico City Ave"/>
    <x v="17"/>
    <x v="14"/>
    <x v="0"/>
    <x v="2"/>
    <n v="0.32"/>
    <d v="2025-07-24T00:00:00"/>
    <s v="9.00-21.00"/>
    <d v="1900-01-11T00:00:00"/>
    <n v="15.54"/>
    <n v="53"/>
    <s v="Tesla"/>
    <n v="50"/>
    <s v="Tesla"/>
    <n v="2023"/>
    <s v="Yes"/>
    <n v="3.5"/>
    <n v="2"/>
    <s v="Quarterly"/>
  </r>
  <r>
    <s v="EVS01738"/>
    <n v="19.412566000000002"/>
    <n v="-99.126749000000004"/>
    <s v="6988 Mexico City Ave"/>
    <x v="17"/>
    <x v="14"/>
    <x v="0"/>
    <x v="2"/>
    <n v="0.28000000000000003"/>
    <s v="9:00-18:00"/>
    <s v="9:00-18:00"/>
    <d v="1899-12-30T08:52:48"/>
    <n v="4.8099999999999996"/>
    <n v="26"/>
    <s v="Greenlots"/>
    <n v="350"/>
    <s v="CHAdeMO, Tesla"/>
    <n v="2022"/>
    <s v="Yes"/>
    <n v="4.2"/>
    <n v="9"/>
    <s v="Monthly"/>
  </r>
  <r>
    <s v="EVS01743"/>
    <n v="-33.808025999999998"/>
    <n v="18.441845000000001"/>
    <s v="1855 Cape Town Ave"/>
    <x v="14"/>
    <x v="13"/>
    <x v="7"/>
    <x v="2"/>
    <n v="0.11"/>
    <s v="9:00-18:00"/>
    <s v="9:00-18:00"/>
    <d v="1899-12-30T08:52:48"/>
    <n v="17.38"/>
    <n v="87"/>
    <s v="Greenlots"/>
    <n v="50"/>
    <s v="CHAdeMO, CCS"/>
    <n v="2023"/>
    <s v="No"/>
    <n v="3.7"/>
    <n v="1"/>
    <s v="Quarterly"/>
  </r>
  <r>
    <s v="EVS01744"/>
    <n v="37.795529999999999"/>
    <n v="-122.370901"/>
    <s v="8880 San Francisco Ave"/>
    <x v="5"/>
    <x v="5"/>
    <x v="0"/>
    <x v="2"/>
    <n v="0.32"/>
    <d v="2025-07-24T00:00:00"/>
    <s v="9.00-21.00"/>
    <d v="1900-01-11T00:00:00"/>
    <n v="2.68"/>
    <n v="77"/>
    <s v="Greenlots"/>
    <n v="22"/>
    <s v="Type 2"/>
    <n v="2015"/>
    <s v="No"/>
    <n v="3.7"/>
    <n v="9"/>
    <s v="Quarterly"/>
  </r>
  <r>
    <s v="EVS01747"/>
    <n v="-23.633354000000001"/>
    <n v="-46.640569999999997"/>
    <s v="6579 SÃ£o Paulo Ave"/>
    <x v="8"/>
    <x v="7"/>
    <x v="4"/>
    <x v="2"/>
    <n v="0.41"/>
    <d v="2025-07-24T00:00:00"/>
    <s v="9.00-21.00"/>
    <d v="1900-01-11T00:00:00"/>
    <n v="10.84"/>
    <n v="37"/>
    <s v="Greenlots"/>
    <n v="50"/>
    <s v="CCS, Type 2"/>
    <n v="2021"/>
    <s v="Yes"/>
    <n v="3"/>
    <n v="8"/>
    <s v="Annually"/>
  </r>
  <r>
    <s v="EVS01748"/>
    <n v="19.439029999999999"/>
    <n v="-99.149435999999994"/>
    <s v="9974 Mexico City Ave"/>
    <x v="17"/>
    <x v="14"/>
    <x v="0"/>
    <x v="2"/>
    <n v="0.19"/>
    <d v="2025-07-24T00:00:00"/>
    <s v="9.00-21.00"/>
    <d v="1900-01-11T00:00:00"/>
    <n v="6.03"/>
    <n v="43"/>
    <s v="Ionity"/>
    <n v="150"/>
    <s v="Type 2, Tesla"/>
    <n v="2010"/>
    <s v="Yes"/>
    <n v="3"/>
    <n v="4"/>
    <s v="Monthly"/>
  </r>
  <r>
    <s v="EVS01750"/>
    <n v="52.461955000000003"/>
    <n v="13.490878"/>
    <s v="3569 Berlin Ave"/>
    <x v="3"/>
    <x v="3"/>
    <x v="1"/>
    <x v="2"/>
    <n v="0.48"/>
    <s v="9:00-18:00"/>
    <s v="9:00-18:00"/>
    <d v="1899-12-30T08:52:48"/>
    <n v="3.55"/>
    <n v="89"/>
    <s v="Greenlots"/>
    <n v="22"/>
    <s v="Type 2"/>
    <n v="2022"/>
    <s v="No"/>
    <n v="4.5"/>
    <n v="10"/>
    <s v="Quarterly"/>
  </r>
  <r>
    <s v="EVS01754"/>
    <n v="41.994160000000001"/>
    <n v="-87.657355999999993"/>
    <s v="9588 Chicago Ave"/>
    <x v="7"/>
    <x v="5"/>
    <x v="0"/>
    <x v="2"/>
    <n v="0.23"/>
    <s v="6:00-22:00"/>
    <s v="6:00-22:00"/>
    <d v="1899-12-30T16:04:48"/>
    <n v="3.41"/>
    <n v="78"/>
    <s v="Tesla"/>
    <n v="22"/>
    <s v="Type 2, CHAdeMO"/>
    <n v="2010"/>
    <s v="No"/>
    <n v="4"/>
    <n v="9"/>
    <s v="Monthly"/>
  </r>
  <r>
    <s v="EVS01757"/>
    <n v="19.520961"/>
    <n v="-99.100960999999998"/>
    <s v="9472 Mexico City Ave"/>
    <x v="17"/>
    <x v="14"/>
    <x v="0"/>
    <x v="2"/>
    <n v="0.13"/>
    <d v="2025-07-24T00:00:00"/>
    <s v="9.00-21.00"/>
    <d v="1900-01-11T00:00:00"/>
    <n v="5.2"/>
    <n v="77"/>
    <s v="EVgo"/>
    <n v="22"/>
    <s v="CHAdeMO, Tesla"/>
    <n v="2017"/>
    <s v="Yes"/>
    <n v="4.2"/>
    <n v="8"/>
    <s v="Annually"/>
  </r>
  <r>
    <s v="EVS01760"/>
    <n v="19.508543"/>
    <n v="-99.055316000000005"/>
    <s v="7324 Mexico City Ave"/>
    <x v="17"/>
    <x v="14"/>
    <x v="0"/>
    <x v="2"/>
    <n v="0.45"/>
    <s v="6:00-22:00"/>
    <s v="6:00-22:00"/>
    <d v="1899-12-30T16:04:48"/>
    <n v="15.69"/>
    <n v="60"/>
    <s v="ChargePoint"/>
    <n v="22"/>
    <s v="CHAdeMO"/>
    <n v="2020"/>
    <s v="Yes"/>
    <n v="4.7"/>
    <n v="3"/>
    <s v="Annually"/>
  </r>
  <r>
    <s v="EVS01761"/>
    <n v="-26.022753000000002"/>
    <n v="-45.473038000000003"/>
    <s v="7330 Random Rd"/>
    <x v="11"/>
    <x v="10"/>
    <x v="6"/>
    <x v="2"/>
    <n v="0.49"/>
    <d v="2025-07-24T00:00:00"/>
    <s v="9.00-21.00"/>
    <d v="1900-01-11T00:00:00"/>
    <n v="6.12"/>
    <n v="42"/>
    <s v="ChargePoint"/>
    <n v="50"/>
    <s v="Tesla"/>
    <n v="2021"/>
    <s v="No"/>
    <n v="4.7"/>
    <n v="2"/>
    <s v="Quarterly"/>
  </r>
  <r>
    <s v="EVS01762"/>
    <n v="37.547894999999997"/>
    <n v="126.913078"/>
    <s v="4380 Seoul Ave"/>
    <x v="6"/>
    <x v="6"/>
    <x v="3"/>
    <x v="2"/>
    <n v="0.19"/>
    <s v="9:00-18:00"/>
    <s v="9:00-18:00"/>
    <d v="1899-12-30T08:52:48"/>
    <n v="18.54"/>
    <n v="29"/>
    <s v="Tesla"/>
    <n v="150"/>
    <s v="CCS"/>
    <n v="2015"/>
    <s v="Yes"/>
    <n v="3.5"/>
    <n v="2"/>
    <s v="Annually"/>
  </r>
  <r>
    <s v="EVS01771"/>
    <n v="-16.479485"/>
    <n v="-134.782139"/>
    <s v="5250 Random Rd"/>
    <x v="11"/>
    <x v="10"/>
    <x v="6"/>
    <x v="2"/>
    <n v="0.28999999999999998"/>
    <d v="2025-07-24T00:00:00"/>
    <s v="9.00-21.00"/>
    <d v="1900-01-11T00:00:00"/>
    <n v="4.7300000000000004"/>
    <n v="58"/>
    <s v="ChargePoint"/>
    <n v="22"/>
    <s v="CCS"/>
    <n v="2013"/>
    <s v="Yes"/>
    <n v="4.5999999999999996"/>
    <n v="3"/>
    <s v="Monthly"/>
  </r>
  <r>
    <s v="EVS01774"/>
    <n v="55.826864"/>
    <n v="37.546157000000001"/>
    <s v="4261 Moscow Ave"/>
    <x v="1"/>
    <x v="1"/>
    <x v="1"/>
    <x v="2"/>
    <n v="0.32"/>
    <d v="2025-07-24T00:00:00"/>
    <s v="9.00-21.00"/>
    <d v="1900-01-11T00:00:00"/>
    <n v="5.92"/>
    <n v="70"/>
    <s v="Tesla"/>
    <n v="350"/>
    <s v="Type 2"/>
    <n v="2015"/>
    <s v="No"/>
    <n v="3.9"/>
    <n v="1"/>
    <s v="Annually"/>
  </r>
  <r>
    <s v="EVS01778"/>
    <n v="-33.753264000000001"/>
    <n v="18.585625"/>
    <s v="9034 Cape Town Ave"/>
    <x v="14"/>
    <x v="13"/>
    <x v="7"/>
    <x v="2"/>
    <n v="0.2"/>
    <s v="6:00-22:00"/>
    <s v="6:00-22:00"/>
    <d v="1899-12-30T16:04:48"/>
    <n v="15.59"/>
    <n v="93"/>
    <s v="Tesla"/>
    <n v="50"/>
    <s v="Tesla"/>
    <n v="2014"/>
    <s v="No"/>
    <n v="3.3"/>
    <n v="2"/>
    <s v="Monthly"/>
  </r>
  <r>
    <s v="EVS01780"/>
    <n v="25.345934"/>
    <n v="55.234076000000002"/>
    <s v="9953 Dubai Ave"/>
    <x v="12"/>
    <x v="11"/>
    <x v="3"/>
    <x v="2"/>
    <n v="0.33"/>
    <d v="2025-07-24T00:00:00"/>
    <s v="9.00-21.00"/>
    <d v="1900-01-11T00:00:00"/>
    <n v="8.9"/>
    <n v="72"/>
    <s v="Greenlots"/>
    <n v="50"/>
    <s v="Type 2, CHAdeMO"/>
    <n v="2019"/>
    <s v="Yes"/>
    <n v="4.5"/>
    <n v="10"/>
    <s v="Monthly"/>
  </r>
  <r>
    <s v="EVS01781"/>
    <n v="-42.451169999999998"/>
    <n v="-27.168164000000001"/>
    <s v="5539 Random Rd"/>
    <x v="11"/>
    <x v="10"/>
    <x v="6"/>
    <x v="2"/>
    <n v="0.26"/>
    <s v="9:00-18:00"/>
    <s v="9:00-18:00"/>
    <d v="1899-12-30T08:52:48"/>
    <n v="19.940000000000001"/>
    <n v="69"/>
    <s v="Ionity"/>
    <n v="22"/>
    <s v="Tesla, Type 2"/>
    <n v="2019"/>
    <s v="No"/>
    <n v="5"/>
    <n v="10"/>
    <s v="Annually"/>
  </r>
  <r>
    <s v="EVS01784"/>
    <n v="13.899589000000001"/>
    <n v="100.580309"/>
    <s v="4198 Bangkok Ave"/>
    <x v="4"/>
    <x v="4"/>
    <x v="3"/>
    <x v="2"/>
    <n v="0.45"/>
    <s v="6:00-22:00"/>
    <s v="6:00-22:00"/>
    <d v="1899-12-30T16:04:48"/>
    <n v="9.6199999999999992"/>
    <n v="64"/>
    <s v="Ionity"/>
    <n v="350"/>
    <s v="Tesla, CHAdeMO"/>
    <n v="2022"/>
    <s v="Yes"/>
    <n v="4.3"/>
    <n v="5"/>
    <s v="Monthly"/>
  </r>
  <r>
    <s v="EVS01789"/>
    <n v="-23.563359999999999"/>
    <n v="-46.541730999999999"/>
    <s v="6266 SÃ£o Paulo Ave"/>
    <x v="8"/>
    <x v="7"/>
    <x v="4"/>
    <x v="2"/>
    <n v="0.4"/>
    <s v="9:00-18:00"/>
    <s v="9:00-18:00"/>
    <d v="1899-12-30T08:52:48"/>
    <n v="19.13"/>
    <n v="27"/>
    <s v="Ionity"/>
    <n v="150"/>
    <s v="CHAdeMO, Tesla"/>
    <n v="2011"/>
    <s v="No"/>
    <n v="4.7"/>
    <n v="9"/>
    <s v="Annually"/>
  </r>
  <r>
    <s v="EVS01794"/>
    <n v="25.322150000000001"/>
    <n v="55.361314"/>
    <s v="1285 Dubai Ave"/>
    <x v="12"/>
    <x v="11"/>
    <x v="3"/>
    <x v="2"/>
    <n v="0.34"/>
    <s v="9:00-18:00"/>
    <s v="9:00-18:00"/>
    <d v="1899-12-30T08:52:48"/>
    <n v="3.2"/>
    <n v="33"/>
    <s v="Ionity"/>
    <n v="50"/>
    <s v="Type 2"/>
    <n v="2022"/>
    <s v="No"/>
    <n v="4.3"/>
    <n v="4"/>
    <s v="Monthly"/>
  </r>
  <r>
    <s v="EVS01801"/>
    <n v="79.523831000000001"/>
    <n v="107.91848299999999"/>
    <s v="9018 Random Rd"/>
    <x v="11"/>
    <x v="10"/>
    <x v="6"/>
    <x v="2"/>
    <n v="0.13"/>
    <s v="6:00-22:00"/>
    <s v="6:00-22:00"/>
    <d v="1899-12-30T16:04:48"/>
    <n v="5.72"/>
    <n v="20"/>
    <s v="ChargePoint"/>
    <n v="350"/>
    <s v="CCS"/>
    <n v="2018"/>
    <s v="No"/>
    <n v="4.4000000000000004"/>
    <n v="1"/>
    <s v="Monthly"/>
  </r>
  <r>
    <s v="EVS01802"/>
    <n v="34.112920000000003"/>
    <n v="-118.38965399999999"/>
    <s v="8096 Los Angeles Ave"/>
    <x v="16"/>
    <x v="5"/>
    <x v="0"/>
    <x v="2"/>
    <n v="0.39"/>
    <d v="2025-07-24T00:00:00"/>
    <s v="9.00-21.00"/>
    <d v="1900-01-11T00:00:00"/>
    <n v="6.19"/>
    <n v="64"/>
    <s v="Greenlots"/>
    <n v="22"/>
    <s v="CHAdeMO"/>
    <n v="2022"/>
    <s v="No"/>
    <n v="3.1"/>
    <n v="10"/>
    <s v="Annually"/>
  </r>
  <r>
    <s v="EVS01804"/>
    <n v="19.184291000000002"/>
    <n v="72.960379000000003"/>
    <s v="7379 Mumbai Ave"/>
    <x v="13"/>
    <x v="12"/>
    <x v="3"/>
    <x v="2"/>
    <n v="0.23"/>
    <s v="9:00-18:00"/>
    <s v="9:00-18:00"/>
    <d v="1899-12-30T08:52:48"/>
    <n v="4.82"/>
    <n v="39"/>
    <s v="ChargePoint"/>
    <n v="50"/>
    <s v="Tesla, CCS"/>
    <n v="2017"/>
    <s v="No"/>
    <n v="3.5"/>
    <n v="9"/>
    <s v="Monthly"/>
  </r>
  <r>
    <s v="EVS01807"/>
    <n v="18.974257999999999"/>
    <n v="72.976611000000005"/>
    <s v="8210 Mumbai Ave"/>
    <x v="13"/>
    <x v="12"/>
    <x v="3"/>
    <x v="2"/>
    <n v="0.31"/>
    <s v="6:00-22:00"/>
    <s v="6:00-22:00"/>
    <d v="1899-12-30T16:04:48"/>
    <n v="5.36"/>
    <n v="90"/>
    <s v="ChargePoint"/>
    <n v="150"/>
    <s v="Type 2, Tesla"/>
    <n v="2023"/>
    <s v="Yes"/>
    <n v="3.3"/>
    <n v="8"/>
    <s v="Quarterly"/>
  </r>
  <r>
    <s v="EVS01811"/>
    <n v="38.842118999999997"/>
    <n v="-139.757442"/>
    <s v="222 Random Rd"/>
    <x v="11"/>
    <x v="10"/>
    <x v="6"/>
    <x v="2"/>
    <n v="0.11"/>
    <s v="9:00-18:00"/>
    <s v="9:00-18:00"/>
    <d v="1899-12-30T08:52:48"/>
    <n v="18.84"/>
    <n v="90"/>
    <s v="Greenlots"/>
    <n v="50"/>
    <s v="CHAdeMO"/>
    <n v="2018"/>
    <s v="Yes"/>
    <n v="4.5"/>
    <n v="5"/>
    <s v="Monthly"/>
  </r>
  <r>
    <s v="EVS01816"/>
    <n v="37.806435999999998"/>
    <n v="-122.44719000000001"/>
    <s v="4471 San Francisco Ave"/>
    <x v="5"/>
    <x v="5"/>
    <x v="0"/>
    <x v="2"/>
    <n v="0.48"/>
    <s v="9:00-18:00"/>
    <s v="9:00-18:00"/>
    <d v="1899-12-30T08:52:48"/>
    <n v="18.89"/>
    <n v="60"/>
    <s v="Greenlots"/>
    <n v="150"/>
    <s v="Tesla"/>
    <n v="2010"/>
    <s v="No"/>
    <n v="4"/>
    <n v="10"/>
    <s v="Monthly"/>
  </r>
  <r>
    <s v="EVS01819"/>
    <n v="55.720719000000003"/>
    <n v="37.597735"/>
    <s v="6709 Moscow Ave"/>
    <x v="1"/>
    <x v="1"/>
    <x v="1"/>
    <x v="2"/>
    <n v="0.42"/>
    <s v="9:00-18:00"/>
    <s v="9:00-18:00"/>
    <d v="1899-12-30T08:52:48"/>
    <n v="18.48"/>
    <n v="80"/>
    <s v="EVgo"/>
    <n v="50"/>
    <s v="CCS, Tesla"/>
    <n v="2022"/>
    <s v="No"/>
    <n v="4"/>
    <n v="1"/>
    <s v="Quarterly"/>
  </r>
  <r>
    <s v="EVS01820"/>
    <n v="41.915880999999999"/>
    <n v="-87.624418000000006"/>
    <s v="3256 Chicago Ave"/>
    <x v="7"/>
    <x v="5"/>
    <x v="0"/>
    <x v="2"/>
    <n v="0.43"/>
    <s v="9:00-18:00"/>
    <s v="9:00-18:00"/>
    <d v="1899-12-30T08:52:48"/>
    <n v="18.739999999999998"/>
    <n v="49"/>
    <s v="Tesla"/>
    <n v="350"/>
    <s v="Tesla"/>
    <n v="2022"/>
    <s v="No"/>
    <n v="3.1"/>
    <n v="4"/>
    <s v="Monthly"/>
  </r>
  <r>
    <s v="EVS01821"/>
    <n v="-26.655435000000001"/>
    <n v="30.252572000000001"/>
    <s v="3480 Random Rd"/>
    <x v="48"/>
    <x v="13"/>
    <x v="7"/>
    <x v="2"/>
    <n v="0.27"/>
    <s v="6:00-22:00"/>
    <s v="6:00-22:00"/>
    <d v="1899-12-30T16:04:48"/>
    <n v="9.14"/>
    <n v="14"/>
    <s v="Greenlots"/>
    <n v="350"/>
    <s v="CHAdeMO"/>
    <n v="2016"/>
    <s v="No"/>
    <n v="3.2"/>
    <n v="6"/>
    <s v="Monthly"/>
  </r>
  <r>
    <s v="EVS01823"/>
    <n v="55.891066000000002"/>
    <n v="37.604052000000003"/>
    <s v="1605 Moscow Ave"/>
    <x v="1"/>
    <x v="1"/>
    <x v="1"/>
    <x v="2"/>
    <n v="0.25"/>
    <s v="9:00-18:00"/>
    <s v="9:00-18:00"/>
    <d v="1899-12-30T08:52:48"/>
    <n v="1.63"/>
    <n v="96"/>
    <s v="Tesla"/>
    <n v="150"/>
    <s v="Tesla"/>
    <n v="2018"/>
    <s v="Yes"/>
    <n v="3.9"/>
    <n v="2"/>
    <s v="Monthly"/>
  </r>
  <r>
    <s v="EVS01832"/>
    <n v="41.913442000000003"/>
    <n v="-87.789411999999999"/>
    <s v="1716 Chicago Ave"/>
    <x v="7"/>
    <x v="5"/>
    <x v="0"/>
    <x v="2"/>
    <n v="0.49"/>
    <s v="6:00-22:00"/>
    <s v="6:00-22:00"/>
    <d v="1899-12-30T16:04:48"/>
    <n v="2.13"/>
    <n v="93"/>
    <s v="Ionity"/>
    <n v="22"/>
    <s v="CHAdeMO"/>
    <n v="2022"/>
    <s v="No"/>
    <n v="3.4"/>
    <n v="8"/>
    <s v="Monthly"/>
  </r>
  <r>
    <s v="EVS01842"/>
    <n v="19.502511999999999"/>
    <n v="-99.089944000000003"/>
    <s v="932 Mexico City Ave"/>
    <x v="17"/>
    <x v="14"/>
    <x v="0"/>
    <x v="2"/>
    <n v="0.25"/>
    <d v="2025-07-24T00:00:00"/>
    <s v="9.00-21.00"/>
    <d v="1900-01-11T00:00:00"/>
    <n v="3.81"/>
    <n v="87"/>
    <s v="Tesla"/>
    <n v="50"/>
    <s v="CCS, CHAdeMO"/>
    <n v="2021"/>
    <s v="No"/>
    <n v="3.5"/>
    <n v="4"/>
    <s v="Monthly"/>
  </r>
  <r>
    <s v="EVS01844"/>
    <n v="34.007711"/>
    <n v="-118.24508400000001"/>
    <s v="4450 Los Angeles Ave"/>
    <x v="16"/>
    <x v="5"/>
    <x v="0"/>
    <x v="2"/>
    <n v="0.31"/>
    <d v="2025-07-24T00:00:00"/>
    <s v="9.00-21.00"/>
    <d v="1900-01-11T00:00:00"/>
    <n v="11.52"/>
    <n v="29"/>
    <s v="Greenlots"/>
    <n v="50"/>
    <s v="Tesla"/>
    <n v="2015"/>
    <s v="No"/>
    <n v="3.4"/>
    <n v="8"/>
    <s v="Quarterly"/>
  </r>
  <r>
    <s v="EVS01846"/>
    <n v="25.310957999999999"/>
    <n v="55.308165000000002"/>
    <s v="6727 Dubai Ave"/>
    <x v="12"/>
    <x v="11"/>
    <x v="3"/>
    <x v="2"/>
    <n v="0.23"/>
    <d v="2025-07-24T00:00:00"/>
    <s v="9.00-21.00"/>
    <d v="1900-01-11T00:00:00"/>
    <n v="11.33"/>
    <n v="57"/>
    <s v="ChargePoint"/>
    <n v="150"/>
    <s v="CCS"/>
    <n v="2016"/>
    <s v="Yes"/>
    <n v="4.2"/>
    <n v="7"/>
    <s v="Quarterly"/>
  </r>
  <r>
    <s v="EVS01847"/>
    <n v="13.871553"/>
    <n v="100.45285800000001"/>
    <s v="1917 Bangkok Ave"/>
    <x v="4"/>
    <x v="4"/>
    <x v="3"/>
    <x v="2"/>
    <n v="0.42"/>
    <d v="2025-07-24T00:00:00"/>
    <s v="9.00-21.00"/>
    <d v="1900-01-11T00:00:00"/>
    <n v="9.66"/>
    <n v="90"/>
    <s v="Ionity"/>
    <n v="50"/>
    <s v="CHAdeMO, CCS"/>
    <n v="2018"/>
    <s v="No"/>
    <n v="4.9000000000000004"/>
    <n v="5"/>
    <s v="Quarterly"/>
  </r>
  <r>
    <s v="EVS01849"/>
    <n v="37.663587999999997"/>
    <n v="127.083885"/>
    <s v="8149 Seoul Ave"/>
    <x v="6"/>
    <x v="6"/>
    <x v="3"/>
    <x v="2"/>
    <n v="0.42"/>
    <d v="2025-07-24T00:00:00"/>
    <s v="9.00-21.00"/>
    <d v="1900-01-11T00:00:00"/>
    <n v="2.79"/>
    <n v="96"/>
    <s v="ChargePoint"/>
    <n v="150"/>
    <s v="CCS"/>
    <n v="2017"/>
    <s v="Yes"/>
    <n v="3.2"/>
    <n v="4"/>
    <s v="Monthly"/>
  </r>
  <r>
    <s v="EVS01850"/>
    <n v="52.426659999999998"/>
    <n v="13.449793"/>
    <s v="5030 Berlin Ave"/>
    <x v="3"/>
    <x v="3"/>
    <x v="1"/>
    <x v="2"/>
    <n v="0.35"/>
    <s v="6:00-22:00"/>
    <s v="6:00-22:00"/>
    <d v="1899-12-30T16:04:48"/>
    <n v="1.29"/>
    <n v="63"/>
    <s v="EVgo"/>
    <n v="150"/>
    <s v="CCS"/>
    <n v="2010"/>
    <s v="Yes"/>
    <n v="3.6"/>
    <n v="2"/>
    <s v="Quarterly"/>
  </r>
  <r>
    <s v="EVS01851"/>
    <n v="-33.795433000000003"/>
    <n v="12.864741"/>
    <s v="6020 Random Rd"/>
    <x v="11"/>
    <x v="10"/>
    <x v="6"/>
    <x v="2"/>
    <n v="0.34"/>
    <d v="2025-07-24T00:00:00"/>
    <s v="9.00-21.00"/>
    <d v="1900-01-11T00:00:00"/>
    <n v="9.42"/>
    <n v="12"/>
    <s v="ChargePoint"/>
    <n v="150"/>
    <s v="CHAdeMO, CCS"/>
    <n v="2013"/>
    <s v="No"/>
    <n v="3"/>
    <n v="1"/>
    <s v="Annually"/>
  </r>
  <r>
    <s v="EVS01852"/>
    <n v="19.416332000000001"/>
    <n v="-99.098337999999998"/>
    <s v="1021 Mexico City Ave"/>
    <x v="17"/>
    <x v="14"/>
    <x v="0"/>
    <x v="2"/>
    <n v="0.45"/>
    <s v="6:00-22:00"/>
    <s v="6:00-22:00"/>
    <d v="1899-12-30T16:04:48"/>
    <n v="2.34"/>
    <n v="77"/>
    <s v="EVgo"/>
    <n v="150"/>
    <s v="CCS, Type 2"/>
    <n v="2023"/>
    <s v="No"/>
    <n v="4.2"/>
    <n v="10"/>
    <s v="Annually"/>
  </r>
  <r>
    <s v="EVS01855"/>
    <n v="41.907597000000003"/>
    <n v="-87.680937999999998"/>
    <s v="9850 Chicago Ave"/>
    <x v="7"/>
    <x v="5"/>
    <x v="0"/>
    <x v="2"/>
    <n v="0.33"/>
    <d v="2025-07-24T00:00:00"/>
    <s v="9.00-21.00"/>
    <d v="1900-01-11T00:00:00"/>
    <n v="4.32"/>
    <n v="83"/>
    <s v="Greenlots"/>
    <n v="150"/>
    <s v="CHAdeMO, Tesla"/>
    <n v="2023"/>
    <s v="No"/>
    <n v="3.6"/>
    <n v="8"/>
    <s v="Annually"/>
  </r>
  <r>
    <s v="EVS01858"/>
    <n v="-33.828237999999999"/>
    <n v="18.577356999999999"/>
    <s v="2262 Cape Town Ave"/>
    <x v="14"/>
    <x v="13"/>
    <x v="7"/>
    <x v="2"/>
    <n v="0.1"/>
    <s v="6:00-22:00"/>
    <s v="6:00-22:00"/>
    <d v="1899-12-30T16:04:48"/>
    <n v="3.12"/>
    <n v="44"/>
    <s v="EVgo"/>
    <n v="350"/>
    <s v="CCS"/>
    <n v="2013"/>
    <s v="No"/>
    <n v="3.3"/>
    <n v="5"/>
    <s v="Monthly"/>
  </r>
  <r>
    <s v="EVS01862"/>
    <n v="43.668765999999998"/>
    <n v="-79.451888999999994"/>
    <s v="862 Toronto Ave"/>
    <x v="0"/>
    <x v="0"/>
    <x v="0"/>
    <x v="2"/>
    <n v="0.2"/>
    <d v="2025-07-24T00:00:00"/>
    <s v="9.00-21.00"/>
    <d v="1900-01-11T00:00:00"/>
    <n v="10.73"/>
    <n v="97"/>
    <s v="EVgo"/>
    <n v="150"/>
    <s v="CCS"/>
    <n v="2015"/>
    <s v="No"/>
    <n v="4.2"/>
    <n v="6"/>
    <s v="Monthly"/>
  </r>
  <r>
    <s v="EVS01864"/>
    <n v="52.573923999999998"/>
    <n v="13.407579999999999"/>
    <s v="4293 Berlin Ave"/>
    <x v="3"/>
    <x v="3"/>
    <x v="1"/>
    <x v="2"/>
    <n v="0.16"/>
    <s v="6:00-22:00"/>
    <s v="6:00-22:00"/>
    <d v="1899-12-30T16:04:48"/>
    <n v="17.52"/>
    <n v="82"/>
    <s v="Greenlots"/>
    <n v="350"/>
    <s v="CCS"/>
    <n v="2018"/>
    <s v="Yes"/>
    <n v="4"/>
    <n v="5"/>
    <s v="Quarterly"/>
  </r>
  <r>
    <s v="EVS01872"/>
    <n v="-33.787641999999998"/>
    <n v="151.380505"/>
    <s v="1527 Sydney Ave"/>
    <x v="9"/>
    <x v="8"/>
    <x v="5"/>
    <x v="2"/>
    <n v="0.43"/>
    <s v="6:00-22:00"/>
    <s v="6:00-22:00"/>
    <d v="1899-12-30T16:04:48"/>
    <n v="11.13"/>
    <n v="92"/>
    <s v="EVgo"/>
    <n v="150"/>
    <s v="Tesla, Type 2"/>
    <n v="2018"/>
    <s v="Yes"/>
    <n v="3.5"/>
    <n v="9"/>
    <s v="Annually"/>
  </r>
  <r>
    <s v="EVS01875"/>
    <n v="-33.883588000000003"/>
    <n v="151.28433999999999"/>
    <s v="9511 Sydney Ave"/>
    <x v="9"/>
    <x v="8"/>
    <x v="5"/>
    <x v="2"/>
    <n v="0.47"/>
    <d v="2025-07-24T00:00:00"/>
    <s v="9.00-21.00"/>
    <d v="1900-01-11T00:00:00"/>
    <n v="6.54"/>
    <n v="52"/>
    <s v="Ionity"/>
    <n v="150"/>
    <s v="Type 2, CCS"/>
    <n v="2013"/>
    <s v="No"/>
    <n v="3"/>
    <n v="7"/>
    <s v="Monthly"/>
  </r>
  <r>
    <s v="EVS01876"/>
    <n v="19.032933"/>
    <n v="72.876520999999997"/>
    <s v="2151 Mumbai Ave"/>
    <x v="13"/>
    <x v="12"/>
    <x v="3"/>
    <x v="2"/>
    <n v="0.43"/>
    <s v="6:00-22:00"/>
    <s v="6:00-22:00"/>
    <d v="1899-12-30T16:04:48"/>
    <n v="13.2"/>
    <n v="31"/>
    <s v="Tesla"/>
    <n v="150"/>
    <s v="Tesla, CHAdeMO"/>
    <n v="2016"/>
    <s v="No"/>
    <n v="4.5"/>
    <n v="7"/>
    <s v="Annually"/>
  </r>
  <r>
    <s v="EVS01878"/>
    <n v="-33.778574999999996"/>
    <n v="18.521782999999999"/>
    <s v="9362 Cape Town Ave"/>
    <x v="14"/>
    <x v="13"/>
    <x v="7"/>
    <x v="2"/>
    <n v="0.2"/>
    <s v="6:00-22:00"/>
    <s v="6:00-22:00"/>
    <d v="1899-12-30T16:04:48"/>
    <n v="2.25"/>
    <n v="95"/>
    <s v="ChargePoint"/>
    <n v="50"/>
    <s v="Type 2"/>
    <n v="2015"/>
    <s v="No"/>
    <n v="4.4000000000000004"/>
    <n v="8"/>
    <s v="Annually"/>
  </r>
  <r>
    <s v="EVS01879"/>
    <n v="-23.507698000000001"/>
    <n v="-46.697671999999997"/>
    <s v="2410 SÃ£o Paulo Ave"/>
    <x v="8"/>
    <x v="7"/>
    <x v="4"/>
    <x v="2"/>
    <n v="0.41"/>
    <s v="6:00-22:00"/>
    <s v="6:00-22:00"/>
    <d v="1899-12-30T16:04:48"/>
    <n v="1.2"/>
    <n v="89"/>
    <s v="Ionity"/>
    <n v="350"/>
    <s v="CHAdeMO"/>
    <n v="2013"/>
    <s v="Yes"/>
    <n v="4.8"/>
    <n v="10"/>
    <s v="Monthly"/>
  </r>
  <r>
    <s v="EVS01880"/>
    <n v="13.892102"/>
    <n v="100.456028"/>
    <s v="2131 Bangkok Ave"/>
    <x v="4"/>
    <x v="4"/>
    <x v="3"/>
    <x v="2"/>
    <n v="0.3"/>
    <d v="2025-07-24T00:00:00"/>
    <s v="9.00-21.00"/>
    <d v="1900-01-11T00:00:00"/>
    <n v="15.83"/>
    <n v="24"/>
    <s v="Greenlots"/>
    <n v="50"/>
    <s v="CHAdeMO, CCS"/>
    <n v="2019"/>
    <s v="No"/>
    <n v="3.4"/>
    <n v="7"/>
    <s v="Quarterly"/>
  </r>
  <r>
    <s v="EVS01892"/>
    <n v="13.760914"/>
    <n v="100.460876"/>
    <s v="9909 Bangkok Ave"/>
    <x v="4"/>
    <x v="4"/>
    <x v="3"/>
    <x v="2"/>
    <n v="0.19"/>
    <d v="2025-07-24T00:00:00"/>
    <s v="9.00-21.00"/>
    <d v="1900-01-11T00:00:00"/>
    <n v="18.010000000000002"/>
    <n v="10"/>
    <s v="Greenlots"/>
    <n v="150"/>
    <s v="CCS"/>
    <n v="2014"/>
    <s v="No"/>
    <n v="3.5"/>
    <n v="9"/>
    <s v="Annually"/>
  </r>
  <r>
    <s v="EVS01895"/>
    <n v="-23.569265000000001"/>
    <n v="-46.600731000000003"/>
    <s v="2309 SÃ£o Paulo Ave"/>
    <x v="8"/>
    <x v="7"/>
    <x v="4"/>
    <x v="2"/>
    <n v="0.43"/>
    <s v="6:00-22:00"/>
    <s v="6:00-22:00"/>
    <d v="1899-12-30T16:04:48"/>
    <n v="14"/>
    <n v="18"/>
    <s v="EVgo"/>
    <n v="22"/>
    <s v="Type 2, CCS"/>
    <n v="2020"/>
    <s v="Yes"/>
    <n v="3.3"/>
    <n v="3"/>
    <s v="Annually"/>
  </r>
  <r>
    <s v="EVS01898"/>
    <n v="19.465229999999998"/>
    <n v="-99.103399999999993"/>
    <s v="5911 Mexico City Ave"/>
    <x v="17"/>
    <x v="14"/>
    <x v="0"/>
    <x v="2"/>
    <n v="0.12"/>
    <s v="9:00-18:00"/>
    <s v="9:00-18:00"/>
    <d v="1899-12-30T08:52:48"/>
    <n v="11.11"/>
    <n v="88"/>
    <s v="Ionity"/>
    <n v="50"/>
    <s v="CCS, Tesla"/>
    <n v="2019"/>
    <s v="Yes"/>
    <n v="4.3"/>
    <n v="8"/>
    <s v="Monthly"/>
  </r>
  <r>
    <s v="EVS01899"/>
    <n v="-23.554147"/>
    <n v="-46.630296999999999"/>
    <s v="6760 SÃ£o Paulo Ave"/>
    <x v="8"/>
    <x v="7"/>
    <x v="4"/>
    <x v="2"/>
    <n v="0.48"/>
    <s v="9:00-18:00"/>
    <s v="9:00-18:00"/>
    <d v="1899-12-30T08:52:48"/>
    <n v="4.62"/>
    <n v="96"/>
    <s v="Greenlots"/>
    <n v="350"/>
    <s v="Type 2"/>
    <n v="2023"/>
    <s v="Yes"/>
    <n v="4.3"/>
    <n v="4"/>
    <s v="Annually"/>
  </r>
  <r>
    <s v="EVS01902"/>
    <n v="-33.718032999999998"/>
    <n v="18.411009"/>
    <s v="3966 Cape Town Ave"/>
    <x v="14"/>
    <x v="13"/>
    <x v="7"/>
    <x v="2"/>
    <n v="0.19"/>
    <s v="6:00-22:00"/>
    <s v="6:00-22:00"/>
    <d v="1899-12-30T16:04:48"/>
    <n v="18.47"/>
    <n v="93"/>
    <s v="Tesla"/>
    <n v="22"/>
    <s v="CCS"/>
    <n v="2012"/>
    <s v="No"/>
    <n v="3.9"/>
    <n v="5"/>
    <s v="Quarterly"/>
  </r>
  <r>
    <s v="EVS01908"/>
    <n v="-23.676881000000002"/>
    <n v="-46.602435999999997"/>
    <s v="7854 SÃ£o Paulo Ave"/>
    <x v="8"/>
    <x v="7"/>
    <x v="4"/>
    <x v="2"/>
    <n v="0.22"/>
    <s v="6:00-22:00"/>
    <s v="6:00-22:00"/>
    <d v="1899-12-30T16:04:48"/>
    <n v="4.92"/>
    <n v="87"/>
    <s v="Tesla"/>
    <n v="22"/>
    <s v="Type 2, Tesla"/>
    <n v="2020"/>
    <s v="No"/>
    <n v="5"/>
    <n v="1"/>
    <s v="Monthly"/>
  </r>
  <r>
    <s v="EVS01911"/>
    <n v="52.185929999999999"/>
    <n v="-86.255032"/>
    <s v="373 Random Rd"/>
    <x v="49"/>
    <x v="0"/>
    <x v="0"/>
    <x v="2"/>
    <n v="0.17"/>
    <s v="6:00-22:00"/>
    <s v="6:00-22:00"/>
    <d v="1899-12-30T16:04:48"/>
    <n v="2.9"/>
    <n v="56"/>
    <s v="Ionity"/>
    <n v="350"/>
    <s v="CCS"/>
    <n v="2021"/>
    <s v="No"/>
    <n v="4"/>
    <n v="8"/>
    <s v="Annually"/>
  </r>
  <r>
    <s v="EVS01915"/>
    <n v="-33.733570999999998"/>
    <n v="18.419187000000001"/>
    <s v="8656 Cape Town Ave"/>
    <x v="14"/>
    <x v="13"/>
    <x v="7"/>
    <x v="2"/>
    <n v="0.26"/>
    <s v="6:00-22:00"/>
    <s v="6:00-22:00"/>
    <d v="1899-12-30T16:04:48"/>
    <n v="4.28"/>
    <n v="95"/>
    <s v="ChargePoint"/>
    <n v="150"/>
    <s v="Type 2, CCS"/>
    <n v="2011"/>
    <s v="Yes"/>
    <n v="3.6"/>
    <n v="1"/>
    <s v="Quarterly"/>
  </r>
  <r>
    <s v="EVS01921"/>
    <n v="-19.312192"/>
    <n v="-83.844482999999997"/>
    <s v="5896 Random Rd"/>
    <x v="11"/>
    <x v="10"/>
    <x v="6"/>
    <x v="2"/>
    <n v="0.5"/>
    <s v="9:00-18:00"/>
    <s v="9:00-18:00"/>
    <d v="1899-12-30T08:52:48"/>
    <n v="16.600000000000001"/>
    <n v="47"/>
    <s v="Greenlots"/>
    <n v="22"/>
    <s v="CHAdeMO, Tesla"/>
    <n v="2016"/>
    <s v="No"/>
    <n v="3.9"/>
    <n v="8"/>
    <s v="Monthly"/>
  </r>
  <r>
    <s v="EVS01930"/>
    <n v="41.932347999999998"/>
    <n v="-87.703396999999995"/>
    <s v="1893 Chicago Ave"/>
    <x v="7"/>
    <x v="5"/>
    <x v="0"/>
    <x v="2"/>
    <n v="0.22"/>
    <s v="6:00-22:00"/>
    <s v="6:00-22:00"/>
    <d v="1899-12-30T16:04:48"/>
    <n v="15.59"/>
    <n v="95"/>
    <s v="Tesla"/>
    <n v="350"/>
    <s v="Type 2"/>
    <n v="2010"/>
    <s v="Yes"/>
    <n v="3.9"/>
    <n v="1"/>
    <s v="Monthly"/>
  </r>
  <r>
    <s v="EVS01931"/>
    <n v="-80.775082999999995"/>
    <n v="104.526138"/>
    <s v="443 Random Rd"/>
    <x v="11"/>
    <x v="10"/>
    <x v="6"/>
    <x v="2"/>
    <n v="0.24"/>
    <s v="9:00-18:00"/>
    <s v="9:00-18:00"/>
    <d v="1899-12-30T08:52:48"/>
    <n v="2.75"/>
    <n v="54"/>
    <s v="Tesla"/>
    <n v="22"/>
    <s v="CCS"/>
    <n v="2010"/>
    <s v="No"/>
    <n v="3.9"/>
    <n v="7"/>
    <s v="Monthly"/>
  </r>
  <r>
    <s v="EVS01932"/>
    <n v="-33.783850000000001"/>
    <n v="18.524704"/>
    <s v="4209 Cape Town Ave"/>
    <x v="14"/>
    <x v="13"/>
    <x v="7"/>
    <x v="2"/>
    <n v="0.3"/>
    <d v="2025-07-24T00:00:00"/>
    <s v="9.00-21.00"/>
    <d v="1900-01-11T00:00:00"/>
    <n v="15.08"/>
    <n v="33"/>
    <s v="Tesla"/>
    <n v="150"/>
    <s v="Type 2, CCS"/>
    <n v="2022"/>
    <s v="Yes"/>
    <n v="4.5999999999999996"/>
    <n v="10"/>
    <s v="Annually"/>
  </r>
  <r>
    <s v="EVS01934"/>
    <n v="19.168384"/>
    <n v="72.826931000000002"/>
    <s v="3950 Mumbai Ave"/>
    <x v="13"/>
    <x v="12"/>
    <x v="3"/>
    <x v="2"/>
    <n v="0.32"/>
    <d v="2025-07-24T00:00:00"/>
    <s v="9.00-21.00"/>
    <d v="1900-01-11T00:00:00"/>
    <n v="1.43"/>
    <n v="35"/>
    <s v="ChargePoint"/>
    <n v="150"/>
    <s v="CCS, Type 2"/>
    <n v="2020"/>
    <s v="No"/>
    <n v="3"/>
    <n v="1"/>
    <s v="Quarterly"/>
  </r>
  <r>
    <s v="EVS01936"/>
    <n v="43.743732000000001"/>
    <n v="-79.354106999999999"/>
    <s v="7904 Toronto Ave"/>
    <x v="0"/>
    <x v="0"/>
    <x v="0"/>
    <x v="2"/>
    <n v="0.1"/>
    <s v="6:00-22:00"/>
    <s v="6:00-22:00"/>
    <d v="1899-12-30T16:04:48"/>
    <n v="7.1"/>
    <n v="52"/>
    <s v="EVgo"/>
    <n v="350"/>
    <s v="Tesla, CHAdeMO"/>
    <n v="2017"/>
    <s v="Yes"/>
    <n v="3.8"/>
    <n v="1"/>
    <s v="Monthly"/>
  </r>
  <r>
    <s v="EVS01939"/>
    <n v="39.853845999999997"/>
    <n v="116.36480400000001"/>
    <s v="4705 Beijing Ave"/>
    <x v="10"/>
    <x v="9"/>
    <x v="3"/>
    <x v="2"/>
    <n v="0.3"/>
    <d v="2025-07-24T00:00:00"/>
    <s v="9.00-21.00"/>
    <d v="1900-01-11T00:00:00"/>
    <n v="12.92"/>
    <n v="50"/>
    <s v="EVgo"/>
    <n v="150"/>
    <s v="CCS"/>
    <n v="2021"/>
    <s v="Yes"/>
    <n v="3.8"/>
    <n v="6"/>
    <s v="Monthly"/>
  </r>
  <r>
    <s v="EVS01940"/>
    <n v="37.802880999999999"/>
    <n v="-122.453186"/>
    <s v="7330 San Francisco Ave"/>
    <x v="5"/>
    <x v="5"/>
    <x v="0"/>
    <x v="2"/>
    <n v="0.26"/>
    <d v="2025-07-24T00:00:00"/>
    <s v="9.00-21.00"/>
    <d v="1900-01-11T00:00:00"/>
    <n v="14.78"/>
    <n v="69"/>
    <s v="ChargePoint"/>
    <n v="22"/>
    <s v="Tesla, CCS"/>
    <n v="2016"/>
    <s v="No"/>
    <n v="3"/>
    <n v="5"/>
    <s v="Monthly"/>
  </r>
  <r>
    <s v="EVS01946"/>
    <n v="13.803701999999999"/>
    <n v="100.409319"/>
    <s v="6607 Bangkok Ave"/>
    <x v="4"/>
    <x v="4"/>
    <x v="3"/>
    <x v="2"/>
    <n v="0.45"/>
    <s v="9:00-18:00"/>
    <s v="9:00-18:00"/>
    <d v="1899-12-30T08:52:48"/>
    <n v="19.670000000000002"/>
    <n v="54"/>
    <s v="Tesla"/>
    <n v="22"/>
    <s v="CHAdeMO, Type 2"/>
    <n v="2012"/>
    <s v="Yes"/>
    <n v="3.1"/>
    <n v="5"/>
    <s v="Annually"/>
  </r>
  <r>
    <s v="EVS01947"/>
    <n v="52.495176000000001"/>
    <n v="13.359021"/>
    <s v="34 Berlin Ave"/>
    <x v="3"/>
    <x v="3"/>
    <x v="1"/>
    <x v="2"/>
    <n v="0.44"/>
    <s v="6:00-22:00"/>
    <s v="6:00-22:00"/>
    <d v="1899-12-30T16:04:48"/>
    <n v="3.47"/>
    <n v="87"/>
    <s v="ChargePoint"/>
    <n v="150"/>
    <s v="CCS, Type 2"/>
    <n v="2016"/>
    <s v="No"/>
    <n v="3.5"/>
    <n v="4"/>
    <s v="Annually"/>
  </r>
  <r>
    <s v="EVS01950"/>
    <n v="37.875903000000001"/>
    <n v="-122.470069"/>
    <s v="9677 San Francisco Ave"/>
    <x v="5"/>
    <x v="5"/>
    <x v="0"/>
    <x v="2"/>
    <n v="0.19"/>
    <s v="6:00-22:00"/>
    <s v="6:00-22:00"/>
    <d v="1899-12-30T16:04:48"/>
    <n v="5.1100000000000003"/>
    <n v="72"/>
    <s v="Tesla"/>
    <n v="22"/>
    <s v="Type 2"/>
    <n v="2018"/>
    <s v="Yes"/>
    <n v="4.0999999999999996"/>
    <n v="3"/>
    <s v="Annually"/>
  </r>
  <r>
    <s v="EVS01952"/>
    <n v="18.958095"/>
    <n v="72.806026000000003"/>
    <s v="4381 Mumbai Ave"/>
    <x v="13"/>
    <x v="12"/>
    <x v="3"/>
    <x v="2"/>
    <n v="0.39"/>
    <s v="9:00-18:00"/>
    <s v="9:00-18:00"/>
    <d v="1899-12-30T08:52:48"/>
    <n v="3.9"/>
    <n v="82"/>
    <s v="ChargePoint"/>
    <n v="150"/>
    <s v="CCS, Tesla"/>
    <n v="2013"/>
    <s v="No"/>
    <n v="4.7"/>
    <n v="9"/>
    <s v="Quarterly"/>
  </r>
  <r>
    <s v="EVS01959"/>
    <n v="37.617947000000001"/>
    <n v="126.98931"/>
    <s v="8107 Seoul Ave"/>
    <x v="6"/>
    <x v="6"/>
    <x v="3"/>
    <x v="2"/>
    <n v="0.17"/>
    <d v="2025-07-24T00:00:00"/>
    <s v="9.00-21.00"/>
    <d v="1900-01-11T00:00:00"/>
    <n v="18.2"/>
    <n v="71"/>
    <s v="Greenlots"/>
    <n v="50"/>
    <s v="CCS, Type 2"/>
    <n v="2017"/>
    <s v="Yes"/>
    <n v="3.3"/>
    <n v="5"/>
    <s v="Monthly"/>
  </r>
  <r>
    <s v="EVS01964"/>
    <n v="18.956088000000001"/>
    <n v="72.924837999999994"/>
    <s v="4289 Mumbai Ave"/>
    <x v="13"/>
    <x v="12"/>
    <x v="3"/>
    <x v="2"/>
    <n v="0.28999999999999998"/>
    <s v="6:00-22:00"/>
    <s v="6:00-22:00"/>
    <d v="1899-12-30T16:04:48"/>
    <n v="17.649999999999999"/>
    <n v="70"/>
    <s v="Tesla"/>
    <n v="50"/>
    <s v="CHAdeMO"/>
    <n v="2010"/>
    <s v="Yes"/>
    <n v="4.3"/>
    <n v="4"/>
    <s v="Annually"/>
  </r>
  <r>
    <s v="EVS01966"/>
    <n v="43.7804"/>
    <n v="-79.441032000000007"/>
    <s v="7138 Toronto Ave"/>
    <x v="0"/>
    <x v="0"/>
    <x v="0"/>
    <x v="2"/>
    <n v="0.2"/>
    <s v="9:00-18:00"/>
    <s v="9:00-18:00"/>
    <d v="1899-12-30T08:52:48"/>
    <n v="15.89"/>
    <n v="43"/>
    <s v="EVgo"/>
    <n v="22"/>
    <s v="Type 2, CCS"/>
    <n v="2010"/>
    <s v="No"/>
    <n v="4.5999999999999996"/>
    <n v="8"/>
    <s v="Quarterly"/>
  </r>
  <r>
    <s v="EVS01967"/>
    <n v="41.807225000000003"/>
    <n v="-87.640377000000001"/>
    <s v="1773 Chicago Ave"/>
    <x v="7"/>
    <x v="5"/>
    <x v="0"/>
    <x v="2"/>
    <n v="0.12"/>
    <s v="9:00-18:00"/>
    <s v="9:00-18:00"/>
    <d v="1899-12-30T08:52:48"/>
    <n v="13.94"/>
    <n v="23"/>
    <s v="Tesla"/>
    <n v="150"/>
    <s v="CHAdeMO"/>
    <n v="2021"/>
    <s v="Yes"/>
    <n v="4.4000000000000004"/>
    <n v="2"/>
    <s v="Annually"/>
  </r>
  <r>
    <s v="EVS01968"/>
    <n v="43.744684999999997"/>
    <n v="-79.448257999999996"/>
    <s v="7589 Toronto Ave"/>
    <x v="0"/>
    <x v="0"/>
    <x v="0"/>
    <x v="2"/>
    <n v="0.2"/>
    <d v="2025-07-24T00:00:00"/>
    <s v="9.00-21.00"/>
    <d v="1900-01-11T00:00:00"/>
    <n v="9.85"/>
    <n v="97"/>
    <s v="EVgo"/>
    <n v="50"/>
    <s v="Type 2"/>
    <n v="2016"/>
    <s v="Yes"/>
    <n v="5"/>
    <n v="7"/>
    <s v="Quarterly"/>
  </r>
  <r>
    <s v="EVS01969"/>
    <n v="37.872636"/>
    <n v="-122.443985"/>
    <s v="8914 San Francisco Ave"/>
    <x v="5"/>
    <x v="5"/>
    <x v="0"/>
    <x v="2"/>
    <n v="0.16"/>
    <s v="9:00-18:00"/>
    <s v="9:00-18:00"/>
    <d v="1899-12-30T08:52:48"/>
    <n v="7.71"/>
    <n v="80"/>
    <s v="ChargePoint"/>
    <n v="350"/>
    <s v="Type 2"/>
    <n v="2017"/>
    <s v="Yes"/>
    <n v="3.6"/>
    <n v="1"/>
    <s v="Monthly"/>
  </r>
  <r>
    <s v="EVS01971"/>
    <n v="28.984954999999999"/>
    <n v="-139.219526"/>
    <s v="1865 Random Rd"/>
    <x v="11"/>
    <x v="10"/>
    <x v="6"/>
    <x v="2"/>
    <n v="0.4"/>
    <d v="2025-07-24T00:00:00"/>
    <s v="9.00-21.00"/>
    <d v="1900-01-11T00:00:00"/>
    <n v="0.98"/>
    <n v="16"/>
    <s v="Tesla"/>
    <n v="350"/>
    <s v="Tesla"/>
    <n v="2015"/>
    <s v="Yes"/>
    <n v="4"/>
    <n v="10"/>
    <s v="Annually"/>
  </r>
  <r>
    <s v="EVS01972"/>
    <n v="25.340436"/>
    <n v="55.341621000000004"/>
    <s v="2618 Dubai Ave"/>
    <x v="12"/>
    <x v="11"/>
    <x v="3"/>
    <x v="2"/>
    <n v="0.14000000000000001"/>
    <d v="2025-07-24T00:00:00"/>
    <s v="9.00-21.00"/>
    <d v="1900-01-11T00:00:00"/>
    <n v="0.92"/>
    <n v="22"/>
    <s v="EVgo"/>
    <n v="22"/>
    <s v="Type 2"/>
    <n v="2013"/>
    <s v="Yes"/>
    <n v="4.5999999999999996"/>
    <n v="8"/>
    <s v="Monthly"/>
  </r>
  <r>
    <s v="EVS01974"/>
    <n v="13.767730999999999"/>
    <n v="100.472258"/>
    <s v="3551 Bangkok Ave"/>
    <x v="4"/>
    <x v="4"/>
    <x v="3"/>
    <x v="2"/>
    <n v="0.47"/>
    <s v="6:00-22:00"/>
    <s v="6:00-22:00"/>
    <d v="1899-12-30T16:04:48"/>
    <n v="10.65"/>
    <n v="96"/>
    <s v="Ionity"/>
    <n v="50"/>
    <s v="CHAdeMO, Type 2"/>
    <n v="2010"/>
    <s v="No"/>
    <n v="3.2"/>
    <n v="9"/>
    <s v="Quarterly"/>
  </r>
  <r>
    <s v="EVS01981"/>
    <n v="-5.2481340000000003"/>
    <n v="3.1259329999999999"/>
    <s v="6258 Random Rd"/>
    <x v="11"/>
    <x v="10"/>
    <x v="6"/>
    <x v="2"/>
    <n v="0.46"/>
    <d v="2025-07-24T00:00:00"/>
    <s v="9.00-21.00"/>
    <d v="1900-01-11T00:00:00"/>
    <n v="3.38"/>
    <n v="15"/>
    <s v="Tesla"/>
    <n v="150"/>
    <s v="Tesla, CCS"/>
    <n v="2023"/>
    <s v="No"/>
    <n v="4.2"/>
    <n v="9"/>
    <s v="Annually"/>
  </r>
  <r>
    <s v="EVS01991"/>
    <n v="86.536064999999994"/>
    <n v="4.3011949999999999"/>
    <s v="7707 Random Rd"/>
    <x v="19"/>
    <x v="2"/>
    <x v="2"/>
    <x v="2"/>
    <n v="0.3"/>
    <d v="2025-07-24T00:00:00"/>
    <s v="9.00-21.00"/>
    <d v="1900-01-11T00:00:00"/>
    <n v="3.46"/>
    <n v="10"/>
    <s v="EVgo"/>
    <n v="50"/>
    <s v="Type 2, Tesla"/>
    <n v="2018"/>
    <s v="No"/>
    <n v="4.2"/>
    <n v="1"/>
    <s v="Quarterly"/>
  </r>
  <r>
    <s v="EVS01995"/>
    <n v="-33.719690999999997"/>
    <n v="18.405456000000001"/>
    <s v="8884 Cape Town Ave"/>
    <x v="14"/>
    <x v="13"/>
    <x v="7"/>
    <x v="2"/>
    <n v="0.38"/>
    <s v="9:00-18:00"/>
    <s v="9:00-18:00"/>
    <d v="1899-12-30T08:52:48"/>
    <n v="18.14"/>
    <n v="87"/>
    <s v="EVgo"/>
    <n v="22"/>
    <s v="Tesla, Type 2"/>
    <n v="2010"/>
    <s v="Yes"/>
    <n v="4.0999999999999996"/>
    <n v="4"/>
    <s v="Annually"/>
  </r>
  <r>
    <s v="EVS01996"/>
    <n v="41.951732"/>
    <n v="-87.781661"/>
    <s v="6597 Chicago Ave"/>
    <x v="7"/>
    <x v="5"/>
    <x v="0"/>
    <x v="2"/>
    <n v="0.19"/>
    <s v="6:00-22:00"/>
    <s v="6:00-22:00"/>
    <d v="1899-12-30T16:04:48"/>
    <n v="19.27"/>
    <n v="86"/>
    <s v="Greenlots"/>
    <n v="22"/>
    <s v="Type 2, Tesla"/>
    <n v="2012"/>
    <s v="Yes"/>
    <n v="3.5"/>
    <n v="2"/>
    <s v="Annually"/>
  </r>
  <r>
    <s v="EVS01998"/>
    <n v="-33.766492"/>
    <n v="18.51061"/>
    <s v="1653 Cape Town Ave"/>
    <x v="14"/>
    <x v="13"/>
    <x v="7"/>
    <x v="2"/>
    <n v="0.32"/>
    <s v="9:00-18:00"/>
    <s v="9:00-18:00"/>
    <d v="1899-12-30T08:52:48"/>
    <n v="11.8"/>
    <n v="51"/>
    <s v="ChargePoint"/>
    <n v="50"/>
    <s v="CHAdeMO, Tesla"/>
    <n v="2014"/>
    <s v="No"/>
    <n v="3.3"/>
    <n v="10"/>
    <s v="Monthly"/>
  </r>
  <r>
    <s v="EVS02001"/>
    <n v="-36.888827999999997"/>
    <n v="-135.24731399999999"/>
    <s v="4268 Random Rd"/>
    <x v="11"/>
    <x v="10"/>
    <x v="6"/>
    <x v="2"/>
    <n v="0.28999999999999998"/>
    <s v="9:00-18:00"/>
    <s v="9:00-18:00"/>
    <d v="1899-12-30T08:52:48"/>
    <n v="13.6"/>
    <n v="69"/>
    <s v="ChargePoint"/>
    <n v="22"/>
    <s v="CHAdeMO"/>
    <n v="2021"/>
    <s v="No"/>
    <n v="4.3"/>
    <n v="5"/>
    <s v="Quarterly"/>
  </r>
  <r>
    <s v="EVS02007"/>
    <n v="52.502102000000001"/>
    <n v="13.374867"/>
    <s v="1925 Berlin Ave"/>
    <x v="3"/>
    <x v="3"/>
    <x v="1"/>
    <x v="2"/>
    <n v="0.42"/>
    <d v="2025-07-24T00:00:00"/>
    <s v="9.00-21.00"/>
    <d v="1900-01-11T00:00:00"/>
    <n v="9.02"/>
    <n v="93"/>
    <s v="Tesla"/>
    <n v="22"/>
    <s v="CHAdeMO"/>
    <n v="2016"/>
    <s v="No"/>
    <n v="3.4"/>
    <n v="9"/>
    <s v="Monthly"/>
  </r>
  <r>
    <s v="EVS02009"/>
    <n v="13.767882"/>
    <n v="100.504667"/>
    <s v="7138 Bangkok Ave"/>
    <x v="4"/>
    <x v="4"/>
    <x v="3"/>
    <x v="2"/>
    <n v="0.27"/>
    <s v="6:00-22:00"/>
    <s v="6:00-22:00"/>
    <d v="1899-12-30T16:04:48"/>
    <n v="12.78"/>
    <n v="85"/>
    <s v="Greenlots"/>
    <n v="150"/>
    <s v="CHAdeMO"/>
    <n v="2019"/>
    <s v="Yes"/>
    <n v="3.9"/>
    <n v="1"/>
    <s v="Monthly"/>
  </r>
  <r>
    <s v="EVS02014"/>
    <n v="39.885370000000002"/>
    <n v="116.268579"/>
    <s v="20 Beijing Ave"/>
    <x v="10"/>
    <x v="9"/>
    <x v="3"/>
    <x v="2"/>
    <n v="0.43"/>
    <s v="9:00-18:00"/>
    <s v="9:00-18:00"/>
    <d v="1899-12-30T08:52:48"/>
    <n v="7.49"/>
    <n v="62"/>
    <s v="Ionity"/>
    <n v="50"/>
    <s v="CCS"/>
    <n v="2022"/>
    <s v="No"/>
    <n v="3.6"/>
    <n v="5"/>
    <s v="Quarterly"/>
  </r>
  <r>
    <s v="EVS02016"/>
    <n v="-33.833120999999998"/>
    <n v="18.424703000000001"/>
    <s v="6939 Cape Town Ave"/>
    <x v="14"/>
    <x v="13"/>
    <x v="7"/>
    <x v="2"/>
    <n v="0.44"/>
    <s v="6:00-22:00"/>
    <s v="6:00-22:00"/>
    <d v="1899-12-30T16:04:48"/>
    <n v="16.48"/>
    <n v="86"/>
    <s v="ChargePoint"/>
    <n v="150"/>
    <s v="Type 2, Tesla"/>
    <n v="2019"/>
    <s v="No"/>
    <n v="4.4000000000000004"/>
    <n v="10"/>
    <s v="Monthly"/>
  </r>
  <r>
    <s v="EVS02018"/>
    <n v="34.012008000000002"/>
    <n v="-118.33404"/>
    <s v="3503 Los Angeles Ave"/>
    <x v="16"/>
    <x v="5"/>
    <x v="0"/>
    <x v="2"/>
    <n v="0.28999999999999998"/>
    <s v="6:00-22:00"/>
    <s v="6:00-22:00"/>
    <d v="1899-12-30T16:04:48"/>
    <n v="19.73"/>
    <n v="58"/>
    <s v="EVgo"/>
    <n v="50"/>
    <s v="Type 2, CHAdeMO"/>
    <n v="2020"/>
    <s v="No"/>
    <n v="4.9000000000000004"/>
    <n v="10"/>
    <s v="Annually"/>
  </r>
  <r>
    <s v="EVS02019"/>
    <n v="34.004018000000002"/>
    <n v="-118.354384"/>
    <s v="310 Los Angeles Ave"/>
    <x v="16"/>
    <x v="5"/>
    <x v="0"/>
    <x v="2"/>
    <n v="0.32"/>
    <s v="9:00-18:00"/>
    <s v="9:00-18:00"/>
    <d v="1899-12-30T08:52:48"/>
    <n v="2.0099999999999998"/>
    <n v="99"/>
    <s v="Greenlots"/>
    <n v="150"/>
    <s v="CHAdeMO, Tesla"/>
    <n v="2015"/>
    <s v="Yes"/>
    <n v="4.9000000000000004"/>
    <n v="4"/>
    <s v="Annually"/>
  </r>
  <r>
    <s v="EVS02021"/>
    <n v="66.858607000000006"/>
    <n v="-112.218349"/>
    <s v="737 Random Rd"/>
    <x v="2"/>
    <x v="2"/>
    <x v="2"/>
    <x v="2"/>
    <n v="0.18"/>
    <d v="2025-07-24T00:00:00"/>
    <s v="9.00-21.00"/>
    <d v="1900-01-11T00:00:00"/>
    <n v="18.75"/>
    <n v="15"/>
    <s v="Greenlots"/>
    <n v="22"/>
    <s v="CCS, Type 2"/>
    <n v="2014"/>
    <s v="Yes"/>
    <n v="4.4000000000000004"/>
    <n v="5"/>
    <s v="Monthly"/>
  </r>
  <r>
    <s v="EVS02022"/>
    <n v="-33.877693000000001"/>
    <n v="18.495878999999999"/>
    <s v="5973 Cape Town Ave"/>
    <x v="14"/>
    <x v="13"/>
    <x v="7"/>
    <x v="2"/>
    <n v="0.15"/>
    <s v="6:00-22:00"/>
    <s v="6:00-22:00"/>
    <d v="1899-12-30T16:04:48"/>
    <n v="19.53"/>
    <n v="18"/>
    <s v="ChargePoint"/>
    <n v="350"/>
    <s v="Tesla, CCS"/>
    <n v="2015"/>
    <s v="Yes"/>
    <n v="4"/>
    <n v="7"/>
    <s v="Quarterly"/>
  </r>
  <r>
    <s v="EVS02024"/>
    <n v="41.993319"/>
    <n v="-87.791751000000005"/>
    <s v="1837 Chicago Ave"/>
    <x v="7"/>
    <x v="5"/>
    <x v="0"/>
    <x v="2"/>
    <n v="0.34"/>
    <d v="2025-07-24T00:00:00"/>
    <s v="9.00-21.00"/>
    <d v="1900-01-11T00:00:00"/>
    <n v="4.79"/>
    <n v="60"/>
    <s v="Tesla"/>
    <n v="150"/>
    <s v="CCS, CHAdeMO"/>
    <n v="2010"/>
    <s v="Yes"/>
    <n v="3.5"/>
    <n v="8"/>
    <s v="Quarterly"/>
  </r>
  <r>
    <s v="EVS02025"/>
    <n v="13.831056999999999"/>
    <n v="100.533306"/>
    <s v="2166 Bangkok Ave"/>
    <x v="4"/>
    <x v="4"/>
    <x v="3"/>
    <x v="2"/>
    <n v="0.1"/>
    <s v="9:00-18:00"/>
    <s v="9:00-18:00"/>
    <d v="1899-12-30T08:52:48"/>
    <n v="16.850000000000001"/>
    <n v="90"/>
    <s v="EVgo"/>
    <n v="350"/>
    <s v="Tesla"/>
    <n v="2022"/>
    <s v="No"/>
    <n v="3.1"/>
    <n v="4"/>
    <s v="Quarterly"/>
  </r>
  <r>
    <s v="EVS02026"/>
    <n v="41.943392000000003"/>
    <n v="-87.734082000000001"/>
    <s v="23 Chicago Ave"/>
    <x v="7"/>
    <x v="5"/>
    <x v="0"/>
    <x v="2"/>
    <n v="0.45"/>
    <d v="2025-07-24T00:00:00"/>
    <s v="9.00-21.00"/>
    <d v="1900-01-11T00:00:00"/>
    <n v="6.61"/>
    <n v="15"/>
    <s v="EVgo"/>
    <n v="350"/>
    <s v="Type 2"/>
    <n v="2022"/>
    <s v="Yes"/>
    <n v="4.8"/>
    <n v="5"/>
    <s v="Monthly"/>
  </r>
  <r>
    <s v="EVS02027"/>
    <n v="-23.680789000000001"/>
    <n v="-46.585292000000003"/>
    <s v="9221 SÃ£o Paulo Ave"/>
    <x v="8"/>
    <x v="7"/>
    <x v="4"/>
    <x v="2"/>
    <n v="0.21"/>
    <s v="9:00-18:00"/>
    <s v="9:00-18:00"/>
    <d v="1899-12-30T08:52:48"/>
    <n v="13.27"/>
    <n v="59"/>
    <s v="Ionity"/>
    <n v="350"/>
    <s v="Tesla"/>
    <n v="2023"/>
    <s v="No"/>
    <n v="4.8"/>
    <n v="8"/>
    <s v="Annually"/>
  </r>
  <r>
    <s v="EVS02028"/>
    <n v="37.747911000000002"/>
    <n v="-122.363305"/>
    <s v="4200 San Francisco Ave"/>
    <x v="5"/>
    <x v="5"/>
    <x v="0"/>
    <x v="2"/>
    <n v="0.15"/>
    <s v="9:00-18:00"/>
    <s v="9:00-18:00"/>
    <d v="1899-12-30T08:52:48"/>
    <n v="14.87"/>
    <n v="27"/>
    <s v="EVgo"/>
    <n v="50"/>
    <s v="Tesla, CHAdeMO"/>
    <n v="2010"/>
    <s v="Yes"/>
    <n v="3.9"/>
    <n v="9"/>
    <s v="Quarterly"/>
  </r>
  <r>
    <s v="EVS02033"/>
    <n v="52.414194999999999"/>
    <n v="13.319507"/>
    <s v="4427 Berlin Ave"/>
    <x v="3"/>
    <x v="3"/>
    <x v="1"/>
    <x v="2"/>
    <n v="0.22"/>
    <s v="9:00-18:00"/>
    <s v="9:00-18:00"/>
    <d v="1899-12-30T08:52:48"/>
    <n v="5.52"/>
    <n v="37"/>
    <s v="Ionity"/>
    <n v="50"/>
    <s v="CCS"/>
    <n v="2016"/>
    <s v="No"/>
    <n v="4.7"/>
    <n v="1"/>
    <s v="Quarterly"/>
  </r>
  <r>
    <s v="EVS02036"/>
    <n v="52.517586000000001"/>
    <n v="13.482408"/>
    <s v="6093 Berlin Ave"/>
    <x v="3"/>
    <x v="3"/>
    <x v="1"/>
    <x v="2"/>
    <n v="0.46"/>
    <s v="9:00-18:00"/>
    <s v="9:00-18:00"/>
    <d v="1899-12-30T08:52:48"/>
    <n v="6.53"/>
    <n v="52"/>
    <s v="ChargePoint"/>
    <n v="150"/>
    <s v="Tesla, CCS"/>
    <n v="2010"/>
    <s v="No"/>
    <n v="3.6"/>
    <n v="7"/>
    <s v="Monthly"/>
  </r>
  <r>
    <s v="EVS02038"/>
    <n v="-23.641120999999998"/>
    <n v="-46.63984"/>
    <s v="3210 SÃ£o Paulo Ave"/>
    <x v="8"/>
    <x v="7"/>
    <x v="4"/>
    <x v="2"/>
    <n v="0.4"/>
    <d v="2025-07-24T00:00:00"/>
    <s v="9.00-21.00"/>
    <d v="1900-01-11T00:00:00"/>
    <n v="19.440000000000001"/>
    <n v="91"/>
    <s v="Ionity"/>
    <n v="350"/>
    <s v="CHAdeMO, Type 2"/>
    <n v="2023"/>
    <s v="No"/>
    <n v="4.3"/>
    <n v="5"/>
    <s v="Quarterly"/>
  </r>
  <r>
    <s v="EVS02044"/>
    <n v="-33.793584000000003"/>
    <n v="151.33155199999999"/>
    <s v="9985 Sydney Ave"/>
    <x v="9"/>
    <x v="8"/>
    <x v="5"/>
    <x v="2"/>
    <n v="0.12"/>
    <d v="2025-07-24T00:00:00"/>
    <s v="9.00-21.00"/>
    <d v="1900-01-11T00:00:00"/>
    <n v="9.83"/>
    <n v="47"/>
    <s v="EVgo"/>
    <n v="22"/>
    <s v="Tesla"/>
    <n v="2022"/>
    <s v="Yes"/>
    <n v="3.6"/>
    <n v="4"/>
    <s v="Annually"/>
  </r>
  <r>
    <s v="EVS02052"/>
    <n v="55.758091"/>
    <n v="37.681308999999999"/>
    <s v="1049 Moscow Ave"/>
    <x v="1"/>
    <x v="1"/>
    <x v="1"/>
    <x v="2"/>
    <n v="0.17"/>
    <s v="6:00-22:00"/>
    <s v="6:00-22:00"/>
    <d v="1899-12-30T16:04:48"/>
    <n v="5.95"/>
    <n v="99"/>
    <s v="ChargePoint"/>
    <n v="350"/>
    <s v="Type 2"/>
    <n v="2019"/>
    <s v="No"/>
    <n v="4.7"/>
    <n v="8"/>
    <s v="Annually"/>
  </r>
  <r>
    <s v="EVS02058"/>
    <n v="41.873024999999998"/>
    <n v="-87.641848999999993"/>
    <s v="1954 Chicago Ave"/>
    <x v="7"/>
    <x v="5"/>
    <x v="0"/>
    <x v="2"/>
    <n v="0.17"/>
    <d v="2025-07-24T00:00:00"/>
    <s v="9.00-21.00"/>
    <d v="1900-01-11T00:00:00"/>
    <n v="1.06"/>
    <n v="47"/>
    <s v="Greenlots"/>
    <n v="50"/>
    <s v="Tesla, Type 2"/>
    <n v="2022"/>
    <s v="No"/>
    <n v="4.9000000000000004"/>
    <n v="8"/>
    <s v="Annually"/>
  </r>
  <r>
    <s v="EVS02060"/>
    <n v="13.758533"/>
    <n v="100.42061"/>
    <s v="4355 Bangkok Ave"/>
    <x v="4"/>
    <x v="4"/>
    <x v="3"/>
    <x v="2"/>
    <n v="0.4"/>
    <s v="6:00-22:00"/>
    <s v="6:00-22:00"/>
    <d v="1899-12-30T16:04:48"/>
    <n v="1.47"/>
    <n v="58"/>
    <s v="ChargePoint"/>
    <n v="50"/>
    <s v="Tesla, CHAdeMO"/>
    <n v="2021"/>
    <s v="Yes"/>
    <n v="3.7"/>
    <n v="9"/>
    <s v="Annually"/>
  </r>
  <r>
    <s v="EVS02061"/>
    <n v="-26.303618"/>
    <n v="-22.298148000000001"/>
    <s v="3406 Random Rd"/>
    <x v="11"/>
    <x v="10"/>
    <x v="6"/>
    <x v="2"/>
    <n v="0.32"/>
    <s v="6:00-22:00"/>
    <s v="6:00-22:00"/>
    <d v="1899-12-30T16:04:48"/>
    <n v="5.37"/>
    <n v="75"/>
    <s v="EVgo"/>
    <n v="50"/>
    <s v="Tesla"/>
    <n v="2015"/>
    <s v="Yes"/>
    <n v="4.5"/>
    <n v="7"/>
    <s v="Annually"/>
  </r>
  <r>
    <s v="EVS02062"/>
    <n v="43.630733999999997"/>
    <n v="-79.348404000000002"/>
    <s v="5749 Toronto Ave"/>
    <x v="0"/>
    <x v="0"/>
    <x v="0"/>
    <x v="2"/>
    <n v="0.12"/>
    <s v="6:00-22:00"/>
    <s v="6:00-22:00"/>
    <d v="1899-12-30T16:04:48"/>
    <n v="16.739999999999998"/>
    <n v="83"/>
    <s v="Greenlots"/>
    <n v="50"/>
    <s v="CCS"/>
    <n v="2014"/>
    <s v="Yes"/>
    <n v="4.2"/>
    <n v="9"/>
    <s v="Quarterly"/>
  </r>
  <r>
    <s v="EVS02064"/>
    <n v="43.684986000000002"/>
    <n v="-79.348871000000003"/>
    <s v="4337 Toronto Ave"/>
    <x v="0"/>
    <x v="0"/>
    <x v="0"/>
    <x v="2"/>
    <n v="0.19"/>
    <d v="2025-07-24T00:00:00"/>
    <s v="9.00-21.00"/>
    <d v="1900-01-11T00:00:00"/>
    <n v="11.22"/>
    <n v="61"/>
    <s v="Ionity"/>
    <n v="22"/>
    <s v="Tesla, CCS"/>
    <n v="2021"/>
    <s v="No"/>
    <n v="4.2"/>
    <n v="9"/>
    <s v="Quarterly"/>
  </r>
  <r>
    <s v="EVS02066"/>
    <n v="-23.572552000000002"/>
    <n v="-46.686605"/>
    <s v="3875 SÃ£o Paulo Ave"/>
    <x v="8"/>
    <x v="7"/>
    <x v="4"/>
    <x v="2"/>
    <n v="0.12"/>
    <s v="9:00-18:00"/>
    <s v="9:00-18:00"/>
    <d v="1899-12-30T08:52:48"/>
    <n v="11.2"/>
    <n v="52"/>
    <s v="Ionity"/>
    <n v="150"/>
    <s v="Type 2, Tesla"/>
    <n v="2023"/>
    <s v="No"/>
    <n v="4.5999999999999996"/>
    <n v="1"/>
    <s v="Annually"/>
  </r>
  <r>
    <s v="EVS02076"/>
    <n v="52.578696000000001"/>
    <n v="13.484521000000001"/>
    <s v="4231 Berlin Ave"/>
    <x v="3"/>
    <x v="3"/>
    <x v="1"/>
    <x v="2"/>
    <n v="0.45"/>
    <s v="9:00-18:00"/>
    <s v="9:00-18:00"/>
    <d v="1899-12-30T08:52:48"/>
    <n v="19.690000000000001"/>
    <n v="84"/>
    <s v="ChargePoint"/>
    <n v="50"/>
    <s v="CHAdeMO"/>
    <n v="2021"/>
    <s v="Yes"/>
    <n v="4.0999999999999996"/>
    <n v="8"/>
    <s v="Quarterly"/>
  </r>
  <r>
    <s v="EVS02079"/>
    <n v="52.542546999999999"/>
    <n v="13.396390999999999"/>
    <s v="7601 Berlin Ave"/>
    <x v="3"/>
    <x v="3"/>
    <x v="1"/>
    <x v="2"/>
    <n v="0.48"/>
    <s v="6:00-22:00"/>
    <s v="6:00-22:00"/>
    <d v="1899-12-30T16:04:48"/>
    <n v="16.149999999999999"/>
    <n v="44"/>
    <s v="Ionity"/>
    <n v="150"/>
    <s v="Tesla"/>
    <n v="2021"/>
    <s v="No"/>
    <n v="3.9"/>
    <n v="1"/>
    <s v="Quarterly"/>
  </r>
  <r>
    <s v="EVS02088"/>
    <n v="37.893346999999999"/>
    <n v="-122.40979900000001"/>
    <s v="4997 San Francisco Ave"/>
    <x v="5"/>
    <x v="5"/>
    <x v="0"/>
    <x v="2"/>
    <n v="0.36"/>
    <s v="9:00-18:00"/>
    <s v="9:00-18:00"/>
    <d v="1899-12-30T08:52:48"/>
    <n v="19.05"/>
    <n v="62"/>
    <s v="EVgo"/>
    <n v="50"/>
    <s v="CCS, Tesla"/>
    <n v="2020"/>
    <s v="No"/>
    <n v="3.9"/>
    <n v="5"/>
    <s v="Quarterly"/>
  </r>
  <r>
    <s v="EVS02089"/>
    <n v="43.714492999999997"/>
    <n v="-79.379397999999995"/>
    <s v="4760 Toronto Ave"/>
    <x v="0"/>
    <x v="0"/>
    <x v="0"/>
    <x v="2"/>
    <n v="0.41"/>
    <s v="6:00-22:00"/>
    <s v="6:00-22:00"/>
    <d v="1899-12-30T16:04:48"/>
    <n v="3.67"/>
    <n v="92"/>
    <s v="Ionity"/>
    <n v="50"/>
    <s v="CCS, Tesla"/>
    <n v="2020"/>
    <s v="No"/>
    <n v="4.3"/>
    <n v="7"/>
    <s v="Monthly"/>
  </r>
  <r>
    <s v="EVS02091"/>
    <n v="-34.448053000000002"/>
    <n v="-155.65397999999999"/>
    <s v="3320 Random Rd"/>
    <x v="11"/>
    <x v="10"/>
    <x v="6"/>
    <x v="2"/>
    <n v="0.28000000000000003"/>
    <s v="6:00-22:00"/>
    <s v="6:00-22:00"/>
    <d v="1899-12-30T16:04:48"/>
    <n v="1.29"/>
    <n v="82"/>
    <s v="Greenlots"/>
    <n v="22"/>
    <s v="Tesla, Type 2"/>
    <n v="2023"/>
    <s v="Yes"/>
    <n v="4.2"/>
    <n v="4"/>
    <s v="Annually"/>
  </r>
  <r>
    <s v="EVS02095"/>
    <n v="41.893219999999999"/>
    <n v="-87.697338000000002"/>
    <s v="8443 Chicago Ave"/>
    <x v="7"/>
    <x v="5"/>
    <x v="0"/>
    <x v="2"/>
    <n v="0.13"/>
    <s v="6:00-22:00"/>
    <s v="6:00-22:00"/>
    <d v="1899-12-30T16:04:48"/>
    <n v="19.89"/>
    <n v="65"/>
    <s v="ChargePoint"/>
    <n v="350"/>
    <s v="Type 2, CHAdeMO"/>
    <n v="2022"/>
    <s v="No"/>
    <n v="3.5"/>
    <n v="4"/>
    <s v="Monthly"/>
  </r>
  <r>
    <s v="EVS02096"/>
    <n v="18.996576999999998"/>
    <n v="72.991519999999994"/>
    <s v="5779 Mumbai Ave"/>
    <x v="13"/>
    <x v="12"/>
    <x v="3"/>
    <x v="2"/>
    <n v="0.15"/>
    <d v="2025-07-24T00:00:00"/>
    <s v="9.00-21.00"/>
    <d v="1900-01-11T00:00:00"/>
    <n v="8.6199999999999992"/>
    <n v="82"/>
    <s v="EVgo"/>
    <n v="50"/>
    <s v="CCS, Type 2"/>
    <n v="2019"/>
    <s v="No"/>
    <n v="4.5"/>
    <n v="5"/>
    <s v="Quarterly"/>
  </r>
  <r>
    <s v="EVS02098"/>
    <n v="43.788998999999997"/>
    <n v="-79.314915999999997"/>
    <s v="4342 Toronto Ave"/>
    <x v="0"/>
    <x v="0"/>
    <x v="0"/>
    <x v="2"/>
    <n v="0.2"/>
    <s v="6:00-22:00"/>
    <s v="6:00-22:00"/>
    <d v="1899-12-30T16:04:48"/>
    <n v="14.46"/>
    <n v="78"/>
    <s v="Ionity"/>
    <n v="150"/>
    <s v="CHAdeMO, Type 2"/>
    <n v="2019"/>
    <s v="No"/>
    <n v="4"/>
    <n v="8"/>
    <s v="Annually"/>
  </r>
  <r>
    <s v="EVS02099"/>
    <n v="-33.766190000000002"/>
    <n v="151.26746199999999"/>
    <s v="8266 Sydney Ave"/>
    <x v="9"/>
    <x v="8"/>
    <x v="5"/>
    <x v="2"/>
    <n v="0.16"/>
    <s v="9:00-18:00"/>
    <s v="9:00-18:00"/>
    <d v="1899-12-30T08:52:48"/>
    <n v="14.96"/>
    <n v="46"/>
    <s v="EVgo"/>
    <n v="150"/>
    <s v="Type 2"/>
    <n v="2023"/>
    <s v="Yes"/>
    <n v="4.9000000000000004"/>
    <n v="4"/>
    <s v="Monthly"/>
  </r>
  <r>
    <s v="EVS02100"/>
    <n v="39.875805999999997"/>
    <n v="116.36872200000001"/>
    <s v="8047 Beijing Ave"/>
    <x v="10"/>
    <x v="9"/>
    <x v="3"/>
    <x v="2"/>
    <n v="0.42"/>
    <s v="9:00-18:00"/>
    <s v="9:00-18:00"/>
    <d v="1899-12-30T08:52:48"/>
    <n v="7.14"/>
    <n v="32"/>
    <s v="Tesla"/>
    <n v="50"/>
    <s v="Type 2, Tesla"/>
    <n v="2013"/>
    <s v="No"/>
    <n v="3.3"/>
    <n v="2"/>
    <s v="Annually"/>
  </r>
  <r>
    <s v="EVS02106"/>
    <n v="39.828924999999998"/>
    <n v="116.290029"/>
    <s v="7193 Beijing Ave"/>
    <x v="10"/>
    <x v="9"/>
    <x v="3"/>
    <x v="2"/>
    <n v="0.11"/>
    <s v="9:00-18:00"/>
    <s v="9:00-18:00"/>
    <d v="1899-12-30T08:52:48"/>
    <n v="3.68"/>
    <n v="43"/>
    <s v="EVgo"/>
    <n v="50"/>
    <s v="Tesla"/>
    <n v="2019"/>
    <s v="Yes"/>
    <n v="5"/>
    <n v="8"/>
    <s v="Annually"/>
  </r>
  <r>
    <s v="EVS02107"/>
    <n v="19.075272999999999"/>
    <n v="72.816548999999995"/>
    <s v="7202 Mumbai Ave"/>
    <x v="13"/>
    <x v="12"/>
    <x v="3"/>
    <x v="2"/>
    <n v="0.5"/>
    <s v="9:00-18:00"/>
    <s v="9:00-18:00"/>
    <d v="1899-12-30T08:52:48"/>
    <n v="0.95"/>
    <n v="66"/>
    <s v="ChargePoint"/>
    <n v="150"/>
    <s v="Tesla, CHAdeMO"/>
    <n v="2014"/>
    <s v="No"/>
    <n v="4.3"/>
    <n v="10"/>
    <s v="Quarterly"/>
  </r>
  <r>
    <s v="EVS02108"/>
    <n v="19.502877000000002"/>
    <n v="-99.073097000000004"/>
    <s v="606 Mexico City Ave"/>
    <x v="17"/>
    <x v="14"/>
    <x v="0"/>
    <x v="2"/>
    <n v="0.33"/>
    <d v="2025-07-24T00:00:00"/>
    <s v="9.00-21.00"/>
    <d v="1900-01-11T00:00:00"/>
    <n v="15.98"/>
    <n v="37"/>
    <s v="Ionity"/>
    <n v="50"/>
    <s v="Tesla, CCS"/>
    <n v="2011"/>
    <s v="Yes"/>
    <n v="3.2"/>
    <n v="1"/>
    <s v="Quarterly"/>
  </r>
  <r>
    <s v="EVS02109"/>
    <n v="41.927905000000003"/>
    <n v="-87.670317999999995"/>
    <s v="6298 Chicago Ave"/>
    <x v="7"/>
    <x v="5"/>
    <x v="0"/>
    <x v="2"/>
    <n v="0.32"/>
    <s v="9:00-18:00"/>
    <s v="9:00-18:00"/>
    <d v="1899-12-30T08:52:48"/>
    <n v="3.7"/>
    <n v="63"/>
    <s v="Greenlots"/>
    <n v="150"/>
    <s v="CHAdeMO"/>
    <n v="2021"/>
    <s v="No"/>
    <n v="3.3"/>
    <n v="8"/>
    <s v="Annually"/>
  </r>
  <r>
    <s v="EVS02110"/>
    <n v="-33.773952999999999"/>
    <n v="18.507262999999998"/>
    <s v="2778 Cape Town Ave"/>
    <x v="14"/>
    <x v="13"/>
    <x v="7"/>
    <x v="2"/>
    <n v="0.38"/>
    <s v="9:00-18:00"/>
    <s v="9:00-18:00"/>
    <d v="1899-12-30T08:52:48"/>
    <n v="10.99"/>
    <n v="55"/>
    <s v="EVgo"/>
    <n v="350"/>
    <s v="Tesla"/>
    <n v="2022"/>
    <s v="No"/>
    <n v="4"/>
    <n v="6"/>
    <s v="Quarterly"/>
  </r>
  <r>
    <s v="EVS02119"/>
    <n v="41.848775000000003"/>
    <n v="-87.651803000000001"/>
    <s v="2482 Chicago Ave"/>
    <x v="7"/>
    <x v="5"/>
    <x v="0"/>
    <x v="2"/>
    <n v="0.32"/>
    <d v="2025-07-24T00:00:00"/>
    <s v="9.00-21.00"/>
    <d v="1900-01-11T00:00:00"/>
    <n v="3.2"/>
    <n v="95"/>
    <s v="Greenlots"/>
    <n v="150"/>
    <s v="Type 2, CHAdeMO"/>
    <n v="2014"/>
    <s v="Yes"/>
    <n v="4.7"/>
    <n v="4"/>
    <s v="Annually"/>
  </r>
  <r>
    <s v="EVS02122"/>
    <n v="55.709105999999998"/>
    <n v="37.683762000000002"/>
    <s v="2377 Moscow Ave"/>
    <x v="1"/>
    <x v="1"/>
    <x v="1"/>
    <x v="2"/>
    <n v="0.28999999999999998"/>
    <d v="2025-07-24T00:00:00"/>
    <s v="9.00-21.00"/>
    <d v="1900-01-11T00:00:00"/>
    <n v="19.940000000000001"/>
    <n v="47"/>
    <s v="Greenlots"/>
    <n v="350"/>
    <s v="Tesla, CHAdeMO"/>
    <n v="2016"/>
    <s v="Yes"/>
    <n v="3.2"/>
    <n v="7"/>
    <s v="Monthly"/>
  </r>
  <r>
    <s v="EVS02123"/>
    <n v="41.898736"/>
    <n v="-87.624444999999994"/>
    <s v="9944 Chicago Ave"/>
    <x v="7"/>
    <x v="5"/>
    <x v="0"/>
    <x v="2"/>
    <n v="0.13"/>
    <d v="2025-07-24T00:00:00"/>
    <s v="9.00-21.00"/>
    <d v="1900-01-11T00:00:00"/>
    <n v="7.25"/>
    <n v="11"/>
    <s v="Greenlots"/>
    <n v="22"/>
    <s v="Type 2, Tesla"/>
    <n v="2021"/>
    <s v="Yes"/>
    <n v="3.5"/>
    <n v="5"/>
    <s v="Quarterly"/>
  </r>
  <r>
    <s v="EVS02124"/>
    <n v="37.612817999999997"/>
    <n v="127.099023"/>
    <s v="3272 Seoul Ave"/>
    <x v="6"/>
    <x v="6"/>
    <x v="3"/>
    <x v="2"/>
    <n v="0.34"/>
    <s v="6:00-22:00"/>
    <s v="6:00-22:00"/>
    <d v="1899-12-30T16:04:48"/>
    <n v="0.89"/>
    <n v="79"/>
    <s v="Tesla"/>
    <n v="150"/>
    <s v="CHAdeMO"/>
    <n v="2022"/>
    <s v="No"/>
    <n v="3.4"/>
    <n v="7"/>
    <s v="Monthly"/>
  </r>
  <r>
    <s v="EVS02126"/>
    <n v="34.078532000000003"/>
    <n v="-118.28411"/>
    <s v="8102 Los Angeles Ave"/>
    <x v="16"/>
    <x v="5"/>
    <x v="0"/>
    <x v="2"/>
    <n v="0.28999999999999998"/>
    <d v="2025-07-24T00:00:00"/>
    <s v="9.00-21.00"/>
    <d v="1900-01-11T00:00:00"/>
    <n v="15.58"/>
    <n v="75"/>
    <s v="Greenlots"/>
    <n v="150"/>
    <s v="Type 2"/>
    <n v="2013"/>
    <s v="Yes"/>
    <n v="4.3"/>
    <n v="4"/>
    <s v="Quarterly"/>
  </r>
  <r>
    <s v="EVS02132"/>
    <n v="55.851838000000001"/>
    <n v="37.596494999999997"/>
    <s v="5661 Moscow Ave"/>
    <x v="1"/>
    <x v="1"/>
    <x v="1"/>
    <x v="2"/>
    <n v="0.11"/>
    <s v="6:00-22:00"/>
    <s v="6:00-22:00"/>
    <d v="1899-12-30T16:04:48"/>
    <n v="8.4600000000000009"/>
    <n v="51"/>
    <s v="ChargePoint"/>
    <n v="150"/>
    <s v="Tesla, Type 2"/>
    <n v="2013"/>
    <s v="Yes"/>
    <n v="4.8"/>
    <n v="9"/>
    <s v="Annually"/>
  </r>
  <r>
    <s v="EVS02139"/>
    <n v="39.830852999999998"/>
    <n v="116.327888"/>
    <s v="7682 Beijing Ave"/>
    <x v="10"/>
    <x v="9"/>
    <x v="3"/>
    <x v="2"/>
    <n v="0.21"/>
    <s v="9:00-18:00"/>
    <s v="9:00-18:00"/>
    <d v="1899-12-30T08:52:48"/>
    <n v="6.57"/>
    <n v="30"/>
    <s v="Ionity"/>
    <n v="150"/>
    <s v="CCS, Tesla"/>
    <n v="2023"/>
    <s v="Yes"/>
    <n v="4.9000000000000004"/>
    <n v="3"/>
    <s v="Monthly"/>
  </r>
  <r>
    <s v="EVS02141"/>
    <n v="30.77854"/>
    <n v="115.754788"/>
    <s v="751 Random Rd"/>
    <x v="50"/>
    <x v="9"/>
    <x v="3"/>
    <x v="2"/>
    <n v="0.11"/>
    <s v="6:00-22:00"/>
    <s v="6:00-22:00"/>
    <d v="1899-12-30T16:04:48"/>
    <n v="3.35"/>
    <n v="61"/>
    <s v="EVgo"/>
    <n v="150"/>
    <s v="CHAdeMO, CCS"/>
    <n v="2015"/>
    <s v="No"/>
    <n v="3.4"/>
    <n v="2"/>
    <s v="Quarterly"/>
  </r>
  <r>
    <s v="EVS02142"/>
    <n v="34.067127999999997"/>
    <n v="-118.373431"/>
    <s v="6169 Los Angeles Ave"/>
    <x v="16"/>
    <x v="5"/>
    <x v="0"/>
    <x v="2"/>
    <n v="0.16"/>
    <s v="9:00-18:00"/>
    <s v="9:00-18:00"/>
    <d v="1899-12-30T08:52:48"/>
    <n v="6.16"/>
    <n v="66"/>
    <s v="Ionity"/>
    <n v="22"/>
    <s v="Type 2"/>
    <n v="2010"/>
    <s v="No"/>
    <n v="3.4"/>
    <n v="3"/>
    <s v="Quarterly"/>
  </r>
  <r>
    <s v="EVS02145"/>
    <n v="34.066201"/>
    <n v="-118.205749"/>
    <s v="9440 Los Angeles Ave"/>
    <x v="16"/>
    <x v="5"/>
    <x v="0"/>
    <x v="2"/>
    <n v="0.33"/>
    <d v="2025-07-24T00:00:00"/>
    <s v="9.00-21.00"/>
    <d v="1900-01-11T00:00:00"/>
    <n v="18.899999999999999"/>
    <n v="83"/>
    <s v="Tesla"/>
    <n v="150"/>
    <s v="Type 2"/>
    <n v="2011"/>
    <s v="Yes"/>
    <n v="4.9000000000000004"/>
    <n v="10"/>
    <s v="Monthly"/>
  </r>
  <r>
    <s v="EVS02148"/>
    <n v="37.541173999999998"/>
    <n v="127.029231"/>
    <s v="9294 Seoul Ave"/>
    <x v="6"/>
    <x v="6"/>
    <x v="3"/>
    <x v="2"/>
    <n v="0.32"/>
    <s v="9:00-18:00"/>
    <s v="9:00-18:00"/>
    <d v="1899-12-30T08:52:48"/>
    <n v="6.97"/>
    <n v="24"/>
    <s v="Ionity"/>
    <n v="350"/>
    <s v="Type 2, CHAdeMO"/>
    <n v="2021"/>
    <s v="No"/>
    <n v="4.7"/>
    <n v="4"/>
    <s v="Monthly"/>
  </r>
  <r>
    <s v="EVS02151"/>
    <n v="39.255769999999998"/>
    <n v="8.0518239999999999"/>
    <s v="5984 Random Rd"/>
    <x v="2"/>
    <x v="2"/>
    <x v="2"/>
    <x v="2"/>
    <n v="0.15"/>
    <s v="6:00-22:00"/>
    <s v="6:00-22:00"/>
    <d v="1899-12-30T16:04:48"/>
    <n v="16.899999999999999"/>
    <n v="37"/>
    <s v="Greenlots"/>
    <n v="50"/>
    <s v="Tesla, CCS"/>
    <n v="2023"/>
    <s v="Yes"/>
    <n v="3.1"/>
    <n v="9"/>
    <s v="Annually"/>
  </r>
  <r>
    <s v="EVS02152"/>
    <n v="19.066147000000001"/>
    <n v="72.999506999999994"/>
    <s v="5705 Mumbai Ave"/>
    <x v="13"/>
    <x v="12"/>
    <x v="3"/>
    <x v="2"/>
    <n v="0.15"/>
    <s v="9:00-18:00"/>
    <s v="9:00-18:00"/>
    <d v="1899-12-30T08:52:48"/>
    <n v="17.03"/>
    <n v="83"/>
    <s v="Ionity"/>
    <n v="50"/>
    <s v="Tesla, CHAdeMO"/>
    <n v="2022"/>
    <s v="Yes"/>
    <n v="3.5"/>
    <n v="7"/>
    <s v="Monthly"/>
  </r>
  <r>
    <s v="EVS02156"/>
    <n v="55.832442"/>
    <n v="37.529944999999998"/>
    <s v="6128 Moscow Ave"/>
    <x v="1"/>
    <x v="1"/>
    <x v="1"/>
    <x v="2"/>
    <n v="0.42"/>
    <d v="2025-07-24T00:00:00"/>
    <s v="9.00-21.00"/>
    <d v="1900-01-11T00:00:00"/>
    <n v="9.9600000000000009"/>
    <n v="25"/>
    <s v="ChargePoint"/>
    <n v="150"/>
    <s v="Type 2, Tesla"/>
    <n v="2010"/>
    <s v="No"/>
    <n v="4.8"/>
    <n v="4"/>
    <s v="Monthly"/>
  </r>
  <r>
    <s v="EVS02158"/>
    <n v="-33.722898999999998"/>
    <n v="151.31289799999999"/>
    <s v="9249 Sydney Ave"/>
    <x v="9"/>
    <x v="8"/>
    <x v="5"/>
    <x v="2"/>
    <n v="0.45"/>
    <s v="6:00-22:00"/>
    <s v="6:00-22:00"/>
    <d v="1899-12-30T16:04:48"/>
    <n v="14.13"/>
    <n v="46"/>
    <s v="Greenlots"/>
    <n v="350"/>
    <s v="Type 2, CHAdeMO"/>
    <n v="2023"/>
    <s v="Yes"/>
    <n v="3.7"/>
    <n v="9"/>
    <s v="Annually"/>
  </r>
  <r>
    <s v="EVS02160"/>
    <n v="13.74465"/>
    <n v="100.42808599999999"/>
    <s v="4 Bangkok Ave"/>
    <x v="4"/>
    <x v="4"/>
    <x v="3"/>
    <x v="2"/>
    <n v="0.32"/>
    <s v="9:00-18:00"/>
    <s v="9:00-18:00"/>
    <d v="1899-12-30T08:52:48"/>
    <n v="15.94"/>
    <n v="93"/>
    <s v="ChargePoint"/>
    <n v="350"/>
    <s v="Type 2"/>
    <n v="2023"/>
    <s v="No"/>
    <n v="3.1"/>
    <n v="7"/>
    <s v="Monthly"/>
  </r>
  <r>
    <s v="EVS02163"/>
    <n v="19.060549999999999"/>
    <n v="72.921875"/>
    <s v="9800 Mumbai Ave"/>
    <x v="13"/>
    <x v="12"/>
    <x v="3"/>
    <x v="2"/>
    <n v="0.4"/>
    <d v="2025-07-24T00:00:00"/>
    <s v="9.00-21.00"/>
    <d v="1900-01-11T00:00:00"/>
    <n v="15.24"/>
    <n v="43"/>
    <s v="Ionity"/>
    <n v="350"/>
    <s v="CHAdeMO, Tesla"/>
    <n v="2013"/>
    <s v="Yes"/>
    <n v="3.5"/>
    <n v="5"/>
    <s v="Annually"/>
  </r>
  <r>
    <s v="EVS02167"/>
    <n v="39.920313999999998"/>
    <n v="116.33580600000001"/>
    <s v="3716 Beijing Ave"/>
    <x v="10"/>
    <x v="9"/>
    <x v="3"/>
    <x v="2"/>
    <n v="0.11"/>
    <d v="2025-07-24T00:00:00"/>
    <s v="9.00-21.00"/>
    <d v="1900-01-11T00:00:00"/>
    <n v="5.66"/>
    <n v="58"/>
    <s v="EVgo"/>
    <n v="350"/>
    <s v="Type 2, Tesla"/>
    <n v="2014"/>
    <s v="Yes"/>
    <n v="4.0999999999999996"/>
    <n v="7"/>
    <s v="Annually"/>
  </r>
  <r>
    <s v="EVS02172"/>
    <n v="55.878822"/>
    <n v="37.689768999999998"/>
    <s v="7128 Moscow Ave"/>
    <x v="1"/>
    <x v="1"/>
    <x v="1"/>
    <x v="2"/>
    <n v="0.46"/>
    <s v="6:00-22:00"/>
    <s v="6:00-22:00"/>
    <d v="1899-12-30T16:04:48"/>
    <n v="5.37"/>
    <n v="54"/>
    <s v="ChargePoint"/>
    <n v="50"/>
    <s v="Type 2"/>
    <n v="2014"/>
    <s v="No"/>
    <n v="4.4000000000000004"/>
    <n v="1"/>
    <s v="Quarterly"/>
  </r>
  <r>
    <s v="EVS02177"/>
    <n v="-33.824370000000002"/>
    <n v="18.487566000000001"/>
    <s v="1062 Cape Town Ave"/>
    <x v="14"/>
    <x v="13"/>
    <x v="7"/>
    <x v="2"/>
    <n v="0.11"/>
    <s v="9:00-18:00"/>
    <s v="9:00-18:00"/>
    <d v="1899-12-30T08:52:48"/>
    <n v="13.99"/>
    <n v="36"/>
    <s v="ChargePoint"/>
    <n v="22"/>
    <s v="Tesla, CCS"/>
    <n v="2014"/>
    <s v="No"/>
    <n v="4.8"/>
    <n v="3"/>
    <s v="Annually"/>
  </r>
  <r>
    <s v="EVS02179"/>
    <n v="52.402962000000002"/>
    <n v="13.493079"/>
    <s v="9937 Berlin Ave"/>
    <x v="3"/>
    <x v="3"/>
    <x v="1"/>
    <x v="2"/>
    <n v="0.47"/>
    <d v="2025-07-24T00:00:00"/>
    <s v="9.00-21.00"/>
    <d v="1900-01-11T00:00:00"/>
    <n v="10.24"/>
    <n v="85"/>
    <s v="EVgo"/>
    <n v="150"/>
    <s v="CCS"/>
    <n v="2016"/>
    <s v="Yes"/>
    <n v="3.1"/>
    <n v="10"/>
    <s v="Quarterly"/>
  </r>
  <r>
    <s v="EVS02182"/>
    <n v="-33.851824999999998"/>
    <n v="18.529160000000001"/>
    <s v="287 Cape Town Ave"/>
    <x v="14"/>
    <x v="13"/>
    <x v="7"/>
    <x v="2"/>
    <n v="0.28000000000000003"/>
    <d v="2025-07-24T00:00:00"/>
    <s v="9.00-21.00"/>
    <d v="1900-01-11T00:00:00"/>
    <n v="15.45"/>
    <n v="81"/>
    <s v="ChargePoint"/>
    <n v="350"/>
    <s v="Tesla, CHAdeMO"/>
    <n v="2015"/>
    <s v="No"/>
    <n v="3.1"/>
    <n v="5"/>
    <s v="Annually"/>
  </r>
  <r>
    <s v="EVS02184"/>
    <n v="25.390813999999999"/>
    <n v="55.231789999999997"/>
    <s v="4229 Dubai Ave"/>
    <x v="12"/>
    <x v="11"/>
    <x v="3"/>
    <x v="2"/>
    <n v="0.31"/>
    <s v="6:00-22:00"/>
    <s v="6:00-22:00"/>
    <d v="1899-12-30T16:04:48"/>
    <n v="6.28"/>
    <n v="96"/>
    <s v="EVgo"/>
    <n v="50"/>
    <s v="Type 2, CHAdeMO"/>
    <n v="2019"/>
    <s v="No"/>
    <n v="5"/>
    <n v="4"/>
    <s v="Annually"/>
  </r>
  <r>
    <s v="EVS02192"/>
    <n v="-23.653051000000001"/>
    <n v="-46.668996"/>
    <s v="1385 SÃ£o Paulo Ave"/>
    <x v="8"/>
    <x v="7"/>
    <x v="4"/>
    <x v="2"/>
    <n v="0.27"/>
    <s v="9:00-18:00"/>
    <s v="9:00-18:00"/>
    <d v="1899-12-30T08:52:48"/>
    <n v="18.13"/>
    <n v="21"/>
    <s v="EVgo"/>
    <n v="150"/>
    <s v="Type 2"/>
    <n v="2017"/>
    <s v="No"/>
    <n v="4.5"/>
    <n v="1"/>
    <s v="Annually"/>
  </r>
  <r>
    <s v="EVS02193"/>
    <n v="37.592551"/>
    <n v="127.04494800000001"/>
    <s v="6325 Seoul Ave"/>
    <x v="6"/>
    <x v="6"/>
    <x v="3"/>
    <x v="2"/>
    <n v="0.5"/>
    <d v="2025-07-24T00:00:00"/>
    <s v="9.00-21.00"/>
    <d v="1900-01-11T00:00:00"/>
    <n v="14.49"/>
    <n v="60"/>
    <s v="Tesla"/>
    <n v="350"/>
    <s v="Type 2"/>
    <n v="2019"/>
    <s v="Yes"/>
    <n v="3.1"/>
    <n v="6"/>
    <s v="Quarterly"/>
  </r>
  <r>
    <s v="EVS02195"/>
    <n v="-23.667432000000002"/>
    <n v="-46.637901999999997"/>
    <s v="4504 SÃ£o Paulo Ave"/>
    <x v="8"/>
    <x v="7"/>
    <x v="4"/>
    <x v="2"/>
    <n v="0.5"/>
    <s v="6:00-22:00"/>
    <s v="6:00-22:00"/>
    <d v="1899-12-30T16:04:48"/>
    <n v="8.3000000000000007"/>
    <n v="20"/>
    <s v="Greenlots"/>
    <n v="50"/>
    <s v="CCS, Type 2"/>
    <n v="2012"/>
    <s v="No"/>
    <n v="4.5999999999999996"/>
    <n v="10"/>
    <s v="Monthly"/>
  </r>
  <r>
    <s v="EVS02199"/>
    <n v="34.008569000000001"/>
    <n v="-118.37629"/>
    <s v="8363 Los Angeles Ave"/>
    <x v="16"/>
    <x v="5"/>
    <x v="0"/>
    <x v="2"/>
    <n v="0.43"/>
    <s v="9:00-18:00"/>
    <s v="9:00-18:00"/>
    <d v="1899-12-30T08:52:48"/>
    <n v="14.13"/>
    <n v="24"/>
    <s v="EVgo"/>
    <n v="22"/>
    <s v="CHAdeMO"/>
    <n v="2021"/>
    <s v="No"/>
    <n v="3.7"/>
    <n v="2"/>
    <s v="Quarterly"/>
  </r>
  <r>
    <s v="EVS02202"/>
    <n v="55.820962000000002"/>
    <n v="37.633149000000003"/>
    <s v="7433 Moscow Ave"/>
    <x v="1"/>
    <x v="1"/>
    <x v="1"/>
    <x v="2"/>
    <n v="0.14000000000000001"/>
    <d v="2025-07-24T00:00:00"/>
    <s v="9.00-21.00"/>
    <d v="1900-01-11T00:00:00"/>
    <n v="11.55"/>
    <n v="42"/>
    <s v="EVgo"/>
    <n v="50"/>
    <s v="Type 2"/>
    <n v="2012"/>
    <s v="Yes"/>
    <n v="4.4000000000000004"/>
    <n v="6"/>
    <s v="Monthly"/>
  </r>
  <r>
    <s v="EVS02205"/>
    <n v="34.174725000000002"/>
    <n v="-118.263046"/>
    <s v="3948 Los Angeles Ave"/>
    <x v="16"/>
    <x v="5"/>
    <x v="0"/>
    <x v="2"/>
    <n v="0.16"/>
    <s v="6:00-22:00"/>
    <s v="6:00-22:00"/>
    <d v="1899-12-30T16:04:48"/>
    <n v="17.5"/>
    <n v="64"/>
    <s v="ChargePoint"/>
    <n v="22"/>
    <s v="CCS, Tesla"/>
    <n v="2012"/>
    <s v="No"/>
    <n v="4.5"/>
    <n v="9"/>
    <s v="Annually"/>
  </r>
  <r>
    <s v="EVS02209"/>
    <n v="41.939177999999998"/>
    <n v="-87.624962999999994"/>
    <s v="1928 Chicago Ave"/>
    <x v="7"/>
    <x v="5"/>
    <x v="0"/>
    <x v="2"/>
    <n v="0.16"/>
    <s v="6:00-22:00"/>
    <s v="6:00-22:00"/>
    <d v="1899-12-30T16:04:48"/>
    <n v="11.66"/>
    <n v="83"/>
    <s v="ChargePoint"/>
    <n v="22"/>
    <s v="Tesla, CCS"/>
    <n v="2013"/>
    <s v="No"/>
    <n v="3.3"/>
    <n v="2"/>
    <s v="Quarterly"/>
  </r>
  <r>
    <s v="EVS02218"/>
    <n v="37.560468999999998"/>
    <n v="126.951356"/>
    <s v="271 Seoul Ave"/>
    <x v="6"/>
    <x v="6"/>
    <x v="3"/>
    <x v="2"/>
    <n v="0.28000000000000003"/>
    <s v="9:00-18:00"/>
    <s v="9:00-18:00"/>
    <d v="1899-12-30T08:52:48"/>
    <n v="16.489999999999998"/>
    <n v="91"/>
    <s v="Tesla"/>
    <n v="22"/>
    <s v="Type 2"/>
    <n v="2022"/>
    <s v="Yes"/>
    <n v="3.4"/>
    <n v="8"/>
    <s v="Monthly"/>
  </r>
  <r>
    <s v="EVS02219"/>
    <n v="37.773615999999997"/>
    <n v="-122.420028"/>
    <s v="9218 San Francisco Ave"/>
    <x v="5"/>
    <x v="5"/>
    <x v="0"/>
    <x v="2"/>
    <n v="0.17"/>
    <s v="6:00-22:00"/>
    <s v="6:00-22:00"/>
    <d v="1899-12-30T16:04:48"/>
    <n v="12.31"/>
    <n v="57"/>
    <s v="ChargePoint"/>
    <n v="150"/>
    <s v="CCS, CHAdeMO"/>
    <n v="2013"/>
    <s v="Yes"/>
    <n v="4.4000000000000004"/>
    <n v="5"/>
    <s v="Annually"/>
  </r>
  <r>
    <s v="EVS02221"/>
    <n v="-47.515371999999999"/>
    <n v="-149.39400900000001"/>
    <s v="2358 Random Rd"/>
    <x v="11"/>
    <x v="10"/>
    <x v="6"/>
    <x v="2"/>
    <n v="0.14000000000000001"/>
    <d v="2025-07-24T00:00:00"/>
    <s v="9.00-21.00"/>
    <d v="1900-01-11T00:00:00"/>
    <n v="18.899999999999999"/>
    <n v="97"/>
    <s v="ChargePoint"/>
    <n v="22"/>
    <s v="CHAdeMO, Tesla"/>
    <n v="2019"/>
    <s v="Yes"/>
    <n v="3.4"/>
    <n v="10"/>
    <s v="Quarterly"/>
  </r>
  <r>
    <s v="EVS02225"/>
    <n v="37.714207000000002"/>
    <n v="-122.42192300000001"/>
    <s v="1621 San Francisco Ave"/>
    <x v="5"/>
    <x v="5"/>
    <x v="0"/>
    <x v="2"/>
    <n v="0.42"/>
    <d v="2025-07-24T00:00:00"/>
    <s v="9.00-21.00"/>
    <d v="1900-01-11T00:00:00"/>
    <n v="11.76"/>
    <n v="74"/>
    <s v="ChargePoint"/>
    <n v="350"/>
    <s v="CHAdeMO, Tesla"/>
    <n v="2016"/>
    <s v="No"/>
    <n v="3.5"/>
    <n v="8"/>
    <s v="Monthly"/>
  </r>
  <r>
    <s v="EVS02226"/>
    <n v="37.792026999999997"/>
    <n v="-122.466234"/>
    <s v="1644 San Francisco Ave"/>
    <x v="5"/>
    <x v="5"/>
    <x v="0"/>
    <x v="2"/>
    <n v="0.46"/>
    <d v="2025-07-24T00:00:00"/>
    <s v="9.00-21.00"/>
    <d v="1900-01-11T00:00:00"/>
    <n v="18.149999999999999"/>
    <n v="32"/>
    <s v="EVgo"/>
    <n v="50"/>
    <s v="CCS"/>
    <n v="2016"/>
    <s v="No"/>
    <n v="3.6"/>
    <n v="8"/>
    <s v="Monthly"/>
  </r>
  <r>
    <s v="EVS02227"/>
    <n v="37.664447000000003"/>
    <n v="126.955326"/>
    <s v="886 Seoul Ave"/>
    <x v="6"/>
    <x v="6"/>
    <x v="3"/>
    <x v="2"/>
    <n v="0.31"/>
    <s v="9:00-18:00"/>
    <s v="9:00-18:00"/>
    <d v="1899-12-30T08:52:48"/>
    <n v="15"/>
    <n v="20"/>
    <s v="Ionity"/>
    <n v="350"/>
    <s v="Type 2"/>
    <n v="2014"/>
    <s v="Yes"/>
    <n v="3.1"/>
    <n v="8"/>
    <s v="Quarterly"/>
  </r>
  <r>
    <s v="EVS02245"/>
    <n v="13.731866"/>
    <n v="100.53158999999999"/>
    <s v="8546 Bangkok Ave"/>
    <x v="4"/>
    <x v="4"/>
    <x v="3"/>
    <x v="2"/>
    <n v="0.26"/>
    <s v="6:00-22:00"/>
    <s v="6:00-22:00"/>
    <d v="1899-12-30T16:04:48"/>
    <n v="8.94"/>
    <n v="23"/>
    <s v="ChargePoint"/>
    <n v="22"/>
    <s v="Tesla, CCS"/>
    <n v="2023"/>
    <s v="Yes"/>
    <n v="4.5999999999999996"/>
    <n v="9"/>
    <s v="Annually"/>
  </r>
  <r>
    <s v="EVS02246"/>
    <n v="52.40522"/>
    <n v="13.384544999999999"/>
    <s v="4733 Berlin Ave"/>
    <x v="3"/>
    <x v="3"/>
    <x v="1"/>
    <x v="2"/>
    <n v="0.38"/>
    <s v="9:00-18:00"/>
    <s v="9:00-18:00"/>
    <d v="1899-12-30T08:52:48"/>
    <n v="7.47"/>
    <n v="61"/>
    <s v="ChargePoint"/>
    <n v="150"/>
    <s v="Type 2"/>
    <n v="2020"/>
    <s v="No"/>
    <n v="4.5999999999999996"/>
    <n v="1"/>
    <s v="Monthly"/>
  </r>
  <r>
    <s v="EVS02247"/>
    <n v="41.890053000000002"/>
    <n v="-87.789259999999999"/>
    <s v="9186 Chicago Ave"/>
    <x v="7"/>
    <x v="5"/>
    <x v="0"/>
    <x v="2"/>
    <n v="0.43"/>
    <d v="2025-07-24T00:00:00"/>
    <s v="9.00-21.00"/>
    <d v="1900-01-11T00:00:00"/>
    <n v="13.88"/>
    <n v="58"/>
    <s v="Ionity"/>
    <n v="350"/>
    <s v="CCS"/>
    <n v="2016"/>
    <s v="No"/>
    <n v="4.0999999999999996"/>
    <n v="7"/>
    <s v="Monthly"/>
  </r>
  <r>
    <s v="EVS02248"/>
    <n v="37.814093"/>
    <n v="-122.473207"/>
    <s v="6852 San Francisco Ave"/>
    <x v="5"/>
    <x v="5"/>
    <x v="0"/>
    <x v="2"/>
    <n v="0.49"/>
    <s v="6:00-22:00"/>
    <s v="6:00-22:00"/>
    <d v="1899-12-30T16:04:48"/>
    <n v="3.73"/>
    <n v="10"/>
    <s v="Ionity"/>
    <n v="150"/>
    <s v="CCS, CHAdeMO"/>
    <n v="2013"/>
    <s v="Yes"/>
    <n v="3.6"/>
    <n v="1"/>
    <s v="Monthly"/>
  </r>
  <r>
    <s v="EVS02253"/>
    <n v="52.403838"/>
    <n v="13.408543999999999"/>
    <s v="5890 Berlin Ave"/>
    <x v="3"/>
    <x v="3"/>
    <x v="1"/>
    <x v="2"/>
    <n v="0.3"/>
    <d v="2025-07-24T00:00:00"/>
    <s v="9.00-21.00"/>
    <d v="1900-01-11T00:00:00"/>
    <n v="3.88"/>
    <n v="47"/>
    <s v="Tesla"/>
    <n v="350"/>
    <s v="Tesla, CCS"/>
    <n v="2018"/>
    <s v="No"/>
    <n v="3.7"/>
    <n v="2"/>
    <s v="Quarterly"/>
  </r>
  <r>
    <s v="EVS02254"/>
    <n v="19.538087999999998"/>
    <n v="-99.001289"/>
    <s v="8755 Mexico City Ave"/>
    <x v="17"/>
    <x v="14"/>
    <x v="0"/>
    <x v="2"/>
    <n v="0.4"/>
    <s v="9:00-18:00"/>
    <s v="9:00-18:00"/>
    <d v="1899-12-30T08:52:48"/>
    <n v="8.2200000000000006"/>
    <n v="74"/>
    <s v="Tesla"/>
    <n v="22"/>
    <s v="Type 2"/>
    <n v="2010"/>
    <s v="Yes"/>
    <n v="3.1"/>
    <n v="4"/>
    <s v="Annually"/>
  </r>
  <r>
    <s v="EVS02256"/>
    <n v="-33.839261999999998"/>
    <n v="18.491029999999999"/>
    <s v="6299 Cape Town Ave"/>
    <x v="14"/>
    <x v="13"/>
    <x v="7"/>
    <x v="2"/>
    <n v="0.25"/>
    <s v="6:00-22:00"/>
    <s v="6:00-22:00"/>
    <d v="1899-12-30T16:04:48"/>
    <n v="15.78"/>
    <n v="98"/>
    <s v="Tesla"/>
    <n v="50"/>
    <s v="Tesla"/>
    <n v="2021"/>
    <s v="No"/>
    <n v="4.8"/>
    <n v="6"/>
    <s v="Monthly"/>
  </r>
  <r>
    <s v="EVS02261"/>
    <n v="-78.709272999999996"/>
    <n v="38.896408999999998"/>
    <s v="6114 Random Rd"/>
    <x v="11"/>
    <x v="10"/>
    <x v="6"/>
    <x v="2"/>
    <n v="0.14000000000000001"/>
    <d v="2025-07-24T00:00:00"/>
    <s v="9.00-21.00"/>
    <d v="1900-01-11T00:00:00"/>
    <n v="14.98"/>
    <n v="15"/>
    <s v="Greenlots"/>
    <n v="350"/>
    <s v="CCS"/>
    <n v="2013"/>
    <s v="Yes"/>
    <n v="3.3"/>
    <n v="6"/>
    <s v="Annually"/>
  </r>
  <r>
    <s v="EVS02262"/>
    <n v="-33.744875999999998"/>
    <n v="151.32431"/>
    <s v="7980 Sydney Ave"/>
    <x v="9"/>
    <x v="8"/>
    <x v="5"/>
    <x v="2"/>
    <n v="0.32"/>
    <s v="6:00-22:00"/>
    <s v="6:00-22:00"/>
    <d v="1899-12-30T16:04:48"/>
    <n v="12.51"/>
    <n v="84"/>
    <s v="ChargePoint"/>
    <n v="22"/>
    <s v="Tesla"/>
    <n v="2021"/>
    <s v="No"/>
    <n v="3.2"/>
    <n v="1"/>
    <s v="Annually"/>
  </r>
  <r>
    <s v="EVS02264"/>
    <n v="-33.761628000000002"/>
    <n v="18.450495"/>
    <s v="3604 Cape Town Ave"/>
    <x v="14"/>
    <x v="13"/>
    <x v="7"/>
    <x v="2"/>
    <n v="0.23"/>
    <s v="9:00-18:00"/>
    <s v="9:00-18:00"/>
    <d v="1899-12-30T08:52:48"/>
    <n v="1.53"/>
    <n v="13"/>
    <s v="EVgo"/>
    <n v="150"/>
    <s v="Type 2, CCS"/>
    <n v="2021"/>
    <s v="Yes"/>
    <n v="3.3"/>
    <n v="9"/>
    <s v="Annually"/>
  </r>
  <r>
    <s v="EVS02269"/>
    <n v="41.997320000000002"/>
    <n v="-87.691292000000004"/>
    <s v="1683 Chicago Ave"/>
    <x v="7"/>
    <x v="5"/>
    <x v="0"/>
    <x v="2"/>
    <n v="0.11"/>
    <d v="2025-07-24T00:00:00"/>
    <s v="9.00-21.00"/>
    <d v="1900-01-11T00:00:00"/>
    <n v="1.27"/>
    <n v="93"/>
    <s v="EVgo"/>
    <n v="150"/>
    <s v="CCS"/>
    <n v="2010"/>
    <s v="Yes"/>
    <n v="4.3"/>
    <n v="3"/>
    <s v="Monthly"/>
  </r>
  <r>
    <s v="EVS02271"/>
    <n v="-77.501065999999994"/>
    <n v="6.2468640000000004"/>
    <s v="8912 Random Rd"/>
    <x v="11"/>
    <x v="10"/>
    <x v="6"/>
    <x v="2"/>
    <n v="0.32"/>
    <s v="9:00-18:00"/>
    <s v="9:00-18:00"/>
    <d v="1899-12-30T08:52:48"/>
    <n v="7.4"/>
    <n v="48"/>
    <s v="EVgo"/>
    <n v="22"/>
    <s v="Type 2, CHAdeMO"/>
    <n v="2015"/>
    <s v="Yes"/>
    <n v="3.1"/>
    <n v="1"/>
    <s v="Quarterly"/>
  </r>
  <r>
    <s v="EVS02272"/>
    <n v="55.833432000000002"/>
    <n v="37.576945000000002"/>
    <s v="161 Moscow Ave"/>
    <x v="1"/>
    <x v="1"/>
    <x v="1"/>
    <x v="2"/>
    <n v="0.41"/>
    <s v="9:00-18:00"/>
    <s v="9:00-18:00"/>
    <d v="1899-12-30T08:52:48"/>
    <n v="15.35"/>
    <n v="74"/>
    <s v="Tesla"/>
    <n v="50"/>
    <s v="Type 2, CCS"/>
    <n v="2014"/>
    <s v="No"/>
    <n v="3.1"/>
    <n v="8"/>
    <s v="Quarterly"/>
  </r>
  <r>
    <s v="EVS02275"/>
    <n v="-33.884796000000001"/>
    <n v="18.504937000000002"/>
    <s v="8994 Cape Town Ave"/>
    <x v="14"/>
    <x v="13"/>
    <x v="7"/>
    <x v="2"/>
    <n v="0.25"/>
    <d v="2025-07-24T00:00:00"/>
    <s v="9.00-21.00"/>
    <d v="1900-01-11T00:00:00"/>
    <n v="19.28"/>
    <n v="42"/>
    <s v="ChargePoint"/>
    <n v="350"/>
    <s v="CHAdeMO, Tesla"/>
    <n v="2015"/>
    <s v="No"/>
    <n v="4.0999999999999996"/>
    <n v="9"/>
    <s v="Monthly"/>
  </r>
  <r>
    <s v="EVS02276"/>
    <n v="43.717286999999999"/>
    <n v="-79.492981999999998"/>
    <s v="5849 Toronto Ave"/>
    <x v="0"/>
    <x v="0"/>
    <x v="0"/>
    <x v="2"/>
    <n v="0.27"/>
    <d v="2025-07-24T00:00:00"/>
    <s v="9.00-21.00"/>
    <d v="1900-01-11T00:00:00"/>
    <n v="19.670000000000002"/>
    <n v="98"/>
    <s v="Tesla"/>
    <n v="150"/>
    <s v="CCS"/>
    <n v="2016"/>
    <s v="Yes"/>
    <n v="3.2"/>
    <n v="6"/>
    <s v="Monthly"/>
  </r>
  <r>
    <s v="EVS02277"/>
    <n v="37.619343000000001"/>
    <n v="126.988934"/>
    <s v="7891 Seoul Ave"/>
    <x v="6"/>
    <x v="6"/>
    <x v="3"/>
    <x v="2"/>
    <n v="0.31"/>
    <d v="2025-07-24T00:00:00"/>
    <s v="9.00-21.00"/>
    <d v="1900-01-11T00:00:00"/>
    <n v="9.66"/>
    <n v="28"/>
    <s v="Tesla"/>
    <n v="22"/>
    <s v="Type 2"/>
    <n v="2016"/>
    <s v="Yes"/>
    <n v="4.4000000000000004"/>
    <n v="5"/>
    <s v="Quarterly"/>
  </r>
  <r>
    <s v="EVS02280"/>
    <n v="43.616658999999999"/>
    <n v="-79.384157999999999"/>
    <s v="5091 Toronto Ave"/>
    <x v="0"/>
    <x v="0"/>
    <x v="0"/>
    <x v="2"/>
    <n v="0.21"/>
    <s v="9:00-18:00"/>
    <s v="9:00-18:00"/>
    <d v="1899-12-30T08:52:48"/>
    <n v="10.3"/>
    <n v="26"/>
    <s v="Greenlots"/>
    <n v="150"/>
    <s v="CCS"/>
    <n v="2022"/>
    <s v="No"/>
    <n v="4.3"/>
    <n v="5"/>
    <s v="Annually"/>
  </r>
  <r>
    <s v="EVS02281"/>
    <n v="8.8603729999999992"/>
    <n v="100.52622100000001"/>
    <s v="5573 Random Rd"/>
    <x v="2"/>
    <x v="2"/>
    <x v="2"/>
    <x v="2"/>
    <n v="0.3"/>
    <d v="2025-07-24T00:00:00"/>
    <s v="9.00-21.00"/>
    <d v="1900-01-11T00:00:00"/>
    <n v="7.8"/>
    <n v="86"/>
    <s v="Tesla"/>
    <n v="150"/>
    <s v="CCS"/>
    <n v="2017"/>
    <s v="No"/>
    <n v="4.3"/>
    <n v="6"/>
    <s v="Annually"/>
  </r>
  <r>
    <s v="EVS02285"/>
    <n v="43.681249000000001"/>
    <n v="-79.398947000000007"/>
    <s v="9063 Toronto Ave"/>
    <x v="0"/>
    <x v="0"/>
    <x v="0"/>
    <x v="2"/>
    <n v="0.3"/>
    <d v="2025-07-24T00:00:00"/>
    <s v="9.00-21.00"/>
    <d v="1900-01-11T00:00:00"/>
    <n v="5.0199999999999996"/>
    <n v="86"/>
    <s v="Greenlots"/>
    <n v="50"/>
    <s v="Type 2, Tesla"/>
    <n v="2021"/>
    <s v="Yes"/>
    <n v="3.9"/>
    <n v="10"/>
    <s v="Monthly"/>
  </r>
  <r>
    <s v="EVS02291"/>
    <n v="-22.995698000000001"/>
    <n v="-150.04554099999999"/>
    <s v="452 Random Rd"/>
    <x v="11"/>
    <x v="10"/>
    <x v="6"/>
    <x v="2"/>
    <n v="0.16"/>
    <d v="2025-07-24T00:00:00"/>
    <s v="9.00-21.00"/>
    <d v="1900-01-11T00:00:00"/>
    <n v="9.66"/>
    <n v="59"/>
    <s v="Greenlots"/>
    <n v="22"/>
    <s v="Type 2"/>
    <n v="2022"/>
    <s v="Yes"/>
    <n v="3.9"/>
    <n v="1"/>
    <s v="Monthly"/>
  </r>
  <r>
    <s v="EVS02292"/>
    <n v="43.767192999999999"/>
    <n v="-79.403713999999994"/>
    <s v="9689 Toronto Ave"/>
    <x v="0"/>
    <x v="0"/>
    <x v="0"/>
    <x v="2"/>
    <n v="0.39"/>
    <s v="9:00-18:00"/>
    <s v="9:00-18:00"/>
    <d v="1899-12-30T08:52:48"/>
    <n v="3.81"/>
    <n v="65"/>
    <s v="Greenlots"/>
    <n v="50"/>
    <s v="CHAdeMO"/>
    <n v="2015"/>
    <s v="No"/>
    <n v="4.3"/>
    <n v="5"/>
    <s v="Annually"/>
  </r>
  <r>
    <s v="EVS02293"/>
    <n v="52.457084999999999"/>
    <n v="13.368895"/>
    <s v="3314 Berlin Ave"/>
    <x v="3"/>
    <x v="3"/>
    <x v="1"/>
    <x v="2"/>
    <n v="0.3"/>
    <s v="9:00-18:00"/>
    <s v="9:00-18:00"/>
    <d v="1899-12-30T08:52:48"/>
    <n v="10.61"/>
    <n v="46"/>
    <s v="Tesla"/>
    <n v="22"/>
    <s v="CCS, Type 2"/>
    <n v="2017"/>
    <s v="No"/>
    <n v="3.7"/>
    <n v="4"/>
    <s v="Monthly"/>
  </r>
  <r>
    <s v="EVS02296"/>
    <n v="34.017028000000003"/>
    <n v="-118.388909"/>
    <s v="2715 Los Angeles Ave"/>
    <x v="16"/>
    <x v="5"/>
    <x v="0"/>
    <x v="2"/>
    <n v="0.4"/>
    <s v="6:00-22:00"/>
    <s v="6:00-22:00"/>
    <d v="1899-12-30T16:04:48"/>
    <n v="1.43"/>
    <n v="95"/>
    <s v="Tesla"/>
    <n v="22"/>
    <s v="Type 2, CCS"/>
    <n v="2015"/>
    <s v="No"/>
    <n v="4.8"/>
    <n v="7"/>
    <s v="Monthly"/>
  </r>
  <r>
    <s v="EVS02303"/>
    <n v="37.562308000000002"/>
    <n v="126.948342"/>
    <s v="3054 Seoul Ave"/>
    <x v="6"/>
    <x v="6"/>
    <x v="3"/>
    <x v="2"/>
    <n v="0.37"/>
    <d v="2025-07-24T00:00:00"/>
    <s v="9.00-21.00"/>
    <d v="1900-01-11T00:00:00"/>
    <n v="16.63"/>
    <n v="93"/>
    <s v="EVgo"/>
    <n v="350"/>
    <s v="Type 2"/>
    <n v="2012"/>
    <s v="Yes"/>
    <n v="3.9"/>
    <n v="2"/>
    <s v="Monthly"/>
  </r>
  <r>
    <s v="EVS02306"/>
    <n v="-33.857430999999998"/>
    <n v="18.454915"/>
    <s v="8136 Cape Town Ave"/>
    <x v="14"/>
    <x v="13"/>
    <x v="7"/>
    <x v="2"/>
    <n v="0.3"/>
    <s v="6:00-22:00"/>
    <s v="6:00-22:00"/>
    <d v="1899-12-30T16:04:48"/>
    <n v="5.59"/>
    <n v="62"/>
    <s v="ChargePoint"/>
    <n v="50"/>
    <s v="Type 2, CHAdeMO"/>
    <n v="2022"/>
    <s v="Yes"/>
    <n v="4.5999999999999996"/>
    <n v="7"/>
    <s v="Monthly"/>
  </r>
  <r>
    <s v="EVS02307"/>
    <n v="19.082820999999999"/>
    <n v="72.881362999999993"/>
    <s v="7797 Mumbai Ave"/>
    <x v="13"/>
    <x v="12"/>
    <x v="3"/>
    <x v="2"/>
    <n v="0.31"/>
    <s v="6:00-22:00"/>
    <s v="6:00-22:00"/>
    <d v="1899-12-30T16:04:48"/>
    <n v="1"/>
    <n v="36"/>
    <s v="ChargePoint"/>
    <n v="50"/>
    <s v="Type 2, Tesla"/>
    <n v="2022"/>
    <s v="No"/>
    <n v="3.9"/>
    <n v="6"/>
    <s v="Annually"/>
  </r>
  <r>
    <s v="EVS02311"/>
    <n v="-19.020506999999998"/>
    <n v="-145.97494699999999"/>
    <s v="6438 Random Rd"/>
    <x v="11"/>
    <x v="10"/>
    <x v="6"/>
    <x v="2"/>
    <n v="0.43"/>
    <s v="9:00-18:00"/>
    <s v="9:00-18:00"/>
    <d v="1899-12-30T08:52:48"/>
    <n v="9.4700000000000006"/>
    <n v="57"/>
    <s v="ChargePoint"/>
    <n v="350"/>
    <s v="Tesla"/>
    <n v="2023"/>
    <s v="Yes"/>
    <n v="4"/>
    <n v="6"/>
    <s v="Quarterly"/>
  </r>
  <r>
    <s v="EVS02312"/>
    <n v="37.858136999999999"/>
    <n v="-122.44966700000001"/>
    <s v="3187 San Francisco Ave"/>
    <x v="5"/>
    <x v="5"/>
    <x v="0"/>
    <x v="2"/>
    <n v="0.26"/>
    <d v="2025-07-24T00:00:00"/>
    <s v="9.00-21.00"/>
    <d v="1900-01-11T00:00:00"/>
    <n v="7.01"/>
    <n v="53"/>
    <s v="Ionity"/>
    <n v="350"/>
    <s v="CCS, CHAdeMO"/>
    <n v="2014"/>
    <s v="No"/>
    <n v="4.2"/>
    <n v="4"/>
    <s v="Monthly"/>
  </r>
  <r>
    <s v="EVS02314"/>
    <n v="52.519362999999998"/>
    <n v="13.412737"/>
    <s v="6462 Berlin Ave"/>
    <x v="3"/>
    <x v="3"/>
    <x v="1"/>
    <x v="2"/>
    <n v="0.13"/>
    <s v="6:00-22:00"/>
    <s v="6:00-22:00"/>
    <d v="1899-12-30T16:04:48"/>
    <n v="8.0299999999999994"/>
    <n v="17"/>
    <s v="Tesla"/>
    <n v="350"/>
    <s v="Type 2"/>
    <n v="2022"/>
    <s v="Yes"/>
    <n v="3"/>
    <n v="4"/>
    <s v="Monthly"/>
  </r>
  <r>
    <s v="EVS02319"/>
    <n v="39.870108000000002"/>
    <n v="116.419911"/>
    <s v="3743 Beijing Ave"/>
    <x v="10"/>
    <x v="9"/>
    <x v="3"/>
    <x v="2"/>
    <n v="0.43"/>
    <d v="2025-07-24T00:00:00"/>
    <s v="9.00-21.00"/>
    <d v="1900-01-11T00:00:00"/>
    <n v="6.72"/>
    <n v="40"/>
    <s v="ChargePoint"/>
    <n v="22"/>
    <s v="CCS"/>
    <n v="2012"/>
    <s v="Yes"/>
    <n v="3.6"/>
    <n v="2"/>
    <s v="Annually"/>
  </r>
  <r>
    <s v="EVS02324"/>
    <n v="37.856504000000001"/>
    <n v="-122.37236900000001"/>
    <s v="228 San Francisco Ave"/>
    <x v="5"/>
    <x v="5"/>
    <x v="0"/>
    <x v="2"/>
    <n v="0.2"/>
    <s v="9:00-18:00"/>
    <s v="9:00-18:00"/>
    <d v="1899-12-30T08:52:48"/>
    <n v="5.05"/>
    <n v="60"/>
    <s v="ChargePoint"/>
    <n v="350"/>
    <s v="CHAdeMO"/>
    <n v="2017"/>
    <s v="Yes"/>
    <n v="4.8"/>
    <n v="4"/>
    <s v="Quarterly"/>
  </r>
  <r>
    <s v="EVS02325"/>
    <n v="37.885623000000002"/>
    <n v="-122.408402"/>
    <s v="7759 San Francisco Ave"/>
    <x v="5"/>
    <x v="5"/>
    <x v="0"/>
    <x v="2"/>
    <n v="0.15"/>
    <s v="9:00-18:00"/>
    <s v="9:00-18:00"/>
    <d v="1899-12-30T08:52:48"/>
    <n v="19.16"/>
    <n v="13"/>
    <s v="ChargePoint"/>
    <n v="50"/>
    <s v="Type 2"/>
    <n v="2012"/>
    <s v="No"/>
    <n v="3.6"/>
    <n v="9"/>
    <s v="Monthly"/>
  </r>
  <r>
    <s v="EVS02326"/>
    <n v="25.307255000000001"/>
    <n v="55.334339999999997"/>
    <s v="2977 Dubai Ave"/>
    <x v="12"/>
    <x v="11"/>
    <x v="3"/>
    <x v="2"/>
    <n v="0.19"/>
    <s v="9:00-18:00"/>
    <s v="9:00-18:00"/>
    <d v="1899-12-30T08:52:48"/>
    <n v="9.52"/>
    <n v="25"/>
    <s v="ChargePoint"/>
    <n v="50"/>
    <s v="Type 2"/>
    <n v="2014"/>
    <s v="Yes"/>
    <n v="4.5"/>
    <n v="8"/>
    <s v="Annually"/>
  </r>
  <r>
    <s v="EVS02327"/>
    <n v="39.814473"/>
    <n v="116.307661"/>
    <s v="9585 Beijing Ave"/>
    <x v="10"/>
    <x v="9"/>
    <x v="3"/>
    <x v="2"/>
    <n v="0.47"/>
    <d v="2025-07-24T00:00:00"/>
    <s v="9.00-21.00"/>
    <d v="1900-01-11T00:00:00"/>
    <n v="5.94"/>
    <n v="44"/>
    <s v="Tesla"/>
    <n v="22"/>
    <s v="Type 2"/>
    <n v="2023"/>
    <s v="No"/>
    <n v="4.8"/>
    <n v="9"/>
    <s v="Monthly"/>
  </r>
  <r>
    <s v="EVS02331"/>
    <n v="-43.969002000000003"/>
    <n v="21.297632"/>
    <s v="7304 Random Rd"/>
    <x v="11"/>
    <x v="10"/>
    <x v="6"/>
    <x v="2"/>
    <n v="0.46"/>
    <s v="9:00-18:00"/>
    <s v="9:00-18:00"/>
    <d v="1899-12-30T08:52:48"/>
    <n v="2.94"/>
    <n v="31"/>
    <s v="Tesla"/>
    <n v="350"/>
    <s v="CCS"/>
    <n v="2018"/>
    <s v="Yes"/>
    <n v="4.8"/>
    <n v="3"/>
    <s v="Monthly"/>
  </r>
  <r>
    <s v="EVS02339"/>
    <n v="41.827720999999997"/>
    <n v="-87.776561999999998"/>
    <s v="8135 Chicago Ave"/>
    <x v="7"/>
    <x v="5"/>
    <x v="0"/>
    <x v="2"/>
    <n v="0.44"/>
    <d v="2025-07-24T00:00:00"/>
    <s v="9.00-21.00"/>
    <d v="1900-01-11T00:00:00"/>
    <n v="12.97"/>
    <n v="43"/>
    <s v="Ionity"/>
    <n v="350"/>
    <s v="CHAdeMO"/>
    <n v="2012"/>
    <s v="Yes"/>
    <n v="4.7"/>
    <n v="1"/>
    <s v="Annually"/>
  </r>
  <r>
    <s v="EVS02343"/>
    <n v="52.446376999999998"/>
    <n v="13.349482"/>
    <s v="8473 Berlin Ave"/>
    <x v="3"/>
    <x v="3"/>
    <x v="1"/>
    <x v="2"/>
    <n v="0.17"/>
    <s v="9:00-18:00"/>
    <s v="9:00-18:00"/>
    <d v="1899-12-30T08:52:48"/>
    <n v="0.96"/>
    <n v="91"/>
    <s v="ChargePoint"/>
    <n v="50"/>
    <s v="CCS, CHAdeMO"/>
    <n v="2015"/>
    <s v="No"/>
    <n v="3.6"/>
    <n v="3"/>
    <s v="Monthly"/>
  </r>
  <r>
    <s v="EVS02344"/>
    <n v="-33.702866999999998"/>
    <n v="151.246004"/>
    <s v="9096 Sydney Ave"/>
    <x v="9"/>
    <x v="8"/>
    <x v="5"/>
    <x v="2"/>
    <n v="0.24"/>
    <s v="6:00-22:00"/>
    <s v="6:00-22:00"/>
    <d v="1899-12-30T16:04:48"/>
    <n v="16.2"/>
    <n v="10"/>
    <s v="Greenlots"/>
    <n v="22"/>
    <s v="CHAdeMO, Type 2"/>
    <n v="2010"/>
    <s v="Yes"/>
    <n v="4.2"/>
    <n v="9"/>
    <s v="Quarterly"/>
  </r>
  <r>
    <s v="EVS02348"/>
    <n v="41.975276000000001"/>
    <n v="-87.635672999999997"/>
    <s v="2261 Chicago Ave"/>
    <x v="7"/>
    <x v="5"/>
    <x v="0"/>
    <x v="2"/>
    <n v="0.38"/>
    <s v="6:00-22:00"/>
    <s v="6:00-22:00"/>
    <d v="1899-12-30T16:04:48"/>
    <n v="16.54"/>
    <n v="84"/>
    <s v="ChargePoint"/>
    <n v="22"/>
    <s v="Tesla"/>
    <n v="2013"/>
    <s v="No"/>
    <n v="4.0999999999999996"/>
    <n v="9"/>
    <s v="Annually"/>
  </r>
  <r>
    <s v="EVS02351"/>
    <n v="-19.675854999999999"/>
    <n v="-119.574952"/>
    <s v="7868 Random Rd"/>
    <x v="11"/>
    <x v="10"/>
    <x v="6"/>
    <x v="2"/>
    <n v="0.13"/>
    <s v="9:00-18:00"/>
    <s v="9:00-18:00"/>
    <d v="1899-12-30T08:52:48"/>
    <n v="16.75"/>
    <n v="84"/>
    <s v="EVgo"/>
    <n v="22"/>
    <s v="CHAdeMO"/>
    <n v="2011"/>
    <s v="Yes"/>
    <n v="3.9"/>
    <n v="3"/>
    <s v="Quarterly"/>
  </r>
  <r>
    <s v="EVS02352"/>
    <n v="-23.692844999999998"/>
    <n v="-46.686124999999997"/>
    <s v="5353 SÃ£o Paulo Ave"/>
    <x v="8"/>
    <x v="7"/>
    <x v="4"/>
    <x v="2"/>
    <n v="0.26"/>
    <d v="2025-07-24T00:00:00"/>
    <s v="9.00-21.00"/>
    <d v="1900-01-11T00:00:00"/>
    <n v="2.08"/>
    <n v="10"/>
    <s v="ChargePoint"/>
    <n v="22"/>
    <s v="Type 2"/>
    <n v="2015"/>
    <s v="No"/>
    <n v="3.4"/>
    <n v="6"/>
    <s v="Annually"/>
  </r>
  <r>
    <s v="EVS02354"/>
    <n v="-33.835095000000003"/>
    <n v="18.526966999999999"/>
    <s v="7387 Cape Town Ave"/>
    <x v="14"/>
    <x v="13"/>
    <x v="7"/>
    <x v="2"/>
    <n v="0.2"/>
    <s v="9:00-18:00"/>
    <s v="9:00-18:00"/>
    <d v="1899-12-30T08:52:48"/>
    <n v="3.58"/>
    <n v="97"/>
    <s v="EVgo"/>
    <n v="22"/>
    <s v="CCS, CHAdeMO"/>
    <n v="2022"/>
    <s v="Yes"/>
    <n v="3.5"/>
    <n v="4"/>
    <s v="Quarterly"/>
  </r>
  <r>
    <s v="EVS02357"/>
    <n v="25.303122999999999"/>
    <n v="55.397703"/>
    <s v="3903 Dubai Ave"/>
    <x v="12"/>
    <x v="11"/>
    <x v="3"/>
    <x v="2"/>
    <n v="0.16"/>
    <s v="9:00-18:00"/>
    <s v="9:00-18:00"/>
    <d v="1899-12-30T08:52:48"/>
    <n v="3.68"/>
    <n v="80"/>
    <s v="Tesla"/>
    <n v="150"/>
    <s v="Tesla"/>
    <n v="2014"/>
    <s v="Yes"/>
    <n v="3.5"/>
    <n v="6"/>
    <s v="Annually"/>
  </r>
  <r>
    <s v="EVS02358"/>
    <n v="39.919243000000002"/>
    <n v="116.366057"/>
    <s v="4639 Beijing Ave"/>
    <x v="10"/>
    <x v="9"/>
    <x v="3"/>
    <x v="2"/>
    <n v="0.3"/>
    <s v="6:00-22:00"/>
    <s v="6:00-22:00"/>
    <d v="1899-12-30T16:04:48"/>
    <n v="7.99"/>
    <n v="46"/>
    <s v="Tesla"/>
    <n v="50"/>
    <s v="Type 2"/>
    <n v="2013"/>
    <s v="Yes"/>
    <n v="4.9000000000000004"/>
    <n v="8"/>
    <s v="Annually"/>
  </r>
  <r>
    <s v="EVS02364"/>
    <n v="43.765940999999998"/>
    <n v="-79.464561000000003"/>
    <s v="393 Toronto Ave"/>
    <x v="0"/>
    <x v="0"/>
    <x v="0"/>
    <x v="2"/>
    <n v="0.3"/>
    <s v="6:00-22:00"/>
    <s v="6:00-22:00"/>
    <d v="1899-12-30T16:04:48"/>
    <n v="5.78"/>
    <n v="83"/>
    <s v="EVgo"/>
    <n v="350"/>
    <s v="Tesla, CHAdeMO"/>
    <n v="2011"/>
    <s v="Yes"/>
    <n v="3.9"/>
    <n v="5"/>
    <s v="Quarterly"/>
  </r>
  <r>
    <s v="EVS02367"/>
    <n v="34.071680999999998"/>
    <n v="-118.263493"/>
    <s v="5617 Los Angeles Ave"/>
    <x v="16"/>
    <x v="5"/>
    <x v="0"/>
    <x v="2"/>
    <n v="0.23"/>
    <s v="6:00-22:00"/>
    <s v="6:00-22:00"/>
    <d v="1899-12-30T16:04:48"/>
    <n v="13.58"/>
    <n v="27"/>
    <s v="EVgo"/>
    <n v="22"/>
    <s v="CCS, Type 2"/>
    <n v="2016"/>
    <s v="Yes"/>
    <n v="3.7"/>
    <n v="4"/>
    <s v="Quarterly"/>
  </r>
  <r>
    <s v="EVS02369"/>
    <n v="52.529409999999999"/>
    <n v="13.390464"/>
    <s v="7093 Berlin Ave"/>
    <x v="3"/>
    <x v="3"/>
    <x v="1"/>
    <x v="2"/>
    <n v="0.33"/>
    <s v="6:00-22:00"/>
    <s v="6:00-22:00"/>
    <d v="1899-12-30T16:04:48"/>
    <n v="7.41"/>
    <n v="97"/>
    <s v="EVgo"/>
    <n v="50"/>
    <s v="Type 2, Tesla"/>
    <n v="2015"/>
    <s v="No"/>
    <n v="3.4"/>
    <n v="3"/>
    <s v="Quarterly"/>
  </r>
  <r>
    <s v="EVS02370"/>
    <n v="55.872506000000001"/>
    <n v="37.536765000000003"/>
    <s v="5713 Moscow Ave"/>
    <x v="1"/>
    <x v="1"/>
    <x v="1"/>
    <x v="2"/>
    <n v="0.4"/>
    <d v="2025-07-24T00:00:00"/>
    <s v="9.00-21.00"/>
    <d v="1900-01-11T00:00:00"/>
    <n v="9.5500000000000007"/>
    <n v="97"/>
    <s v="Greenlots"/>
    <n v="22"/>
    <s v="CCS"/>
    <n v="2021"/>
    <s v="No"/>
    <n v="4.8"/>
    <n v="4"/>
    <s v="Monthly"/>
  </r>
  <r>
    <s v="EVS02373"/>
    <n v="13.723347"/>
    <n v="100.45361200000001"/>
    <s v="4315 Bangkok Ave"/>
    <x v="4"/>
    <x v="4"/>
    <x v="3"/>
    <x v="2"/>
    <n v="0.2"/>
    <d v="2025-07-24T00:00:00"/>
    <s v="9.00-21.00"/>
    <d v="1900-01-11T00:00:00"/>
    <n v="15.63"/>
    <n v="32"/>
    <s v="Ionity"/>
    <n v="150"/>
    <s v="CHAdeMO"/>
    <n v="2012"/>
    <s v="Yes"/>
    <n v="3.4"/>
    <n v="4"/>
    <s v="Annually"/>
  </r>
  <r>
    <s v="EVS02375"/>
    <n v="-33.864995999999998"/>
    <n v="18.485928000000001"/>
    <s v="2829 Cape Town Ave"/>
    <x v="14"/>
    <x v="13"/>
    <x v="7"/>
    <x v="2"/>
    <n v="0.15"/>
    <s v="9:00-18:00"/>
    <s v="9:00-18:00"/>
    <d v="1899-12-30T08:52:48"/>
    <n v="19.16"/>
    <n v="99"/>
    <s v="Tesla"/>
    <n v="50"/>
    <s v="Type 2"/>
    <n v="2014"/>
    <s v="No"/>
    <n v="4.0999999999999996"/>
    <n v="4"/>
    <s v="Annually"/>
  </r>
  <r>
    <s v="EVS02376"/>
    <n v="13.801591999999999"/>
    <n v="100.572689"/>
    <s v="3294 Bangkok Ave"/>
    <x v="4"/>
    <x v="4"/>
    <x v="3"/>
    <x v="2"/>
    <n v="0.42"/>
    <d v="2025-07-24T00:00:00"/>
    <s v="9.00-21.00"/>
    <d v="1900-01-11T00:00:00"/>
    <n v="6.72"/>
    <n v="21"/>
    <s v="Ionity"/>
    <n v="150"/>
    <s v="Tesla"/>
    <n v="2018"/>
    <s v="Yes"/>
    <n v="4.9000000000000004"/>
    <n v="4"/>
    <s v="Annually"/>
  </r>
  <r>
    <s v="EVS02379"/>
    <n v="37.738669999999999"/>
    <n v="-122.48519899999999"/>
    <s v="8669 San Francisco Ave"/>
    <x v="5"/>
    <x v="5"/>
    <x v="0"/>
    <x v="2"/>
    <n v="0.47"/>
    <s v="6:00-22:00"/>
    <s v="6:00-22:00"/>
    <d v="1899-12-30T16:04:48"/>
    <n v="16.510000000000002"/>
    <n v="44"/>
    <s v="ChargePoint"/>
    <n v="350"/>
    <s v="Type 2, CHAdeMO"/>
    <n v="2014"/>
    <s v="No"/>
    <n v="3.4"/>
    <n v="10"/>
    <s v="Monthly"/>
  </r>
  <r>
    <s v="EVS02380"/>
    <n v="43.617868999999999"/>
    <n v="-79.398508000000007"/>
    <s v="7911 Toronto Ave"/>
    <x v="0"/>
    <x v="0"/>
    <x v="0"/>
    <x v="2"/>
    <n v="0.35"/>
    <s v="6:00-22:00"/>
    <s v="6:00-22:00"/>
    <d v="1899-12-30T16:04:48"/>
    <n v="9.8699999999999992"/>
    <n v="92"/>
    <s v="Tesla"/>
    <n v="150"/>
    <s v="CHAdeMO, CCS"/>
    <n v="2014"/>
    <s v="Yes"/>
    <n v="3.5"/>
    <n v="6"/>
    <s v="Monthly"/>
  </r>
  <r>
    <s v="EVS02381"/>
    <n v="56.034610000000001"/>
    <n v="86.340954999999994"/>
    <s v="7953 Random Rd"/>
    <x v="2"/>
    <x v="2"/>
    <x v="2"/>
    <x v="2"/>
    <n v="0.16"/>
    <d v="2025-07-24T00:00:00"/>
    <s v="9.00-21.00"/>
    <d v="1900-01-11T00:00:00"/>
    <n v="2.97"/>
    <n v="36"/>
    <s v="EVgo"/>
    <n v="350"/>
    <s v="CCS"/>
    <n v="2010"/>
    <s v="Yes"/>
    <n v="4.4000000000000004"/>
    <n v="7"/>
    <s v="Monthly"/>
  </r>
  <r>
    <s v="EVS02383"/>
    <n v="-33.867700999999997"/>
    <n v="18.427015999999998"/>
    <s v="2651 Cape Town Ave"/>
    <x v="14"/>
    <x v="13"/>
    <x v="7"/>
    <x v="2"/>
    <n v="0.15"/>
    <s v="6:00-22:00"/>
    <s v="6:00-22:00"/>
    <d v="1899-12-30T16:04:48"/>
    <n v="12.91"/>
    <n v="11"/>
    <s v="EVgo"/>
    <n v="22"/>
    <s v="CHAdeMO, Type 2"/>
    <n v="2018"/>
    <s v="Yes"/>
    <n v="4.5999999999999996"/>
    <n v="3"/>
    <s v="Monthly"/>
  </r>
  <r>
    <s v="EVS02384"/>
    <n v="55.899681999999999"/>
    <n v="37.679245999999999"/>
    <s v="7302 Moscow Ave"/>
    <x v="1"/>
    <x v="1"/>
    <x v="1"/>
    <x v="2"/>
    <n v="0.42"/>
    <s v="6:00-22:00"/>
    <s v="6:00-22:00"/>
    <d v="1899-12-30T16:04:48"/>
    <n v="18.62"/>
    <n v="48"/>
    <s v="ChargePoint"/>
    <n v="150"/>
    <s v="CCS, Tesla"/>
    <n v="2010"/>
    <s v="No"/>
    <n v="4.8"/>
    <n v="4"/>
    <s v="Quarterly"/>
  </r>
  <r>
    <s v="EVS02391"/>
    <n v="79.364641000000006"/>
    <n v="68.701066999999995"/>
    <s v="8233 Random Rd"/>
    <x v="19"/>
    <x v="2"/>
    <x v="2"/>
    <x v="2"/>
    <n v="0.1"/>
    <s v="9:00-18:00"/>
    <s v="9:00-18:00"/>
    <d v="1899-12-30T08:52:48"/>
    <n v="17.5"/>
    <n v="27"/>
    <s v="Ionity"/>
    <n v="50"/>
    <s v="CCS, CHAdeMO"/>
    <n v="2016"/>
    <s v="Yes"/>
    <n v="3.7"/>
    <n v="3"/>
    <s v="Monthly"/>
  </r>
  <r>
    <s v="EVS02396"/>
    <n v="37.548627000000003"/>
    <n v="127.009078"/>
    <s v="6988 Seoul Ave"/>
    <x v="6"/>
    <x v="6"/>
    <x v="3"/>
    <x v="2"/>
    <n v="0.5"/>
    <s v="6:00-22:00"/>
    <s v="6:00-22:00"/>
    <d v="1899-12-30T16:04:48"/>
    <n v="18.2"/>
    <n v="50"/>
    <s v="Ionity"/>
    <n v="50"/>
    <s v="Type 2"/>
    <n v="2010"/>
    <s v="Yes"/>
    <n v="4.7"/>
    <n v="9"/>
    <s v="Quarterly"/>
  </r>
  <r>
    <s v="EVS02397"/>
    <n v="25.339403000000001"/>
    <n v="55.354534999999998"/>
    <s v="7007 Dubai Ave"/>
    <x v="12"/>
    <x v="11"/>
    <x v="3"/>
    <x v="2"/>
    <n v="0.42"/>
    <s v="6:00-22:00"/>
    <s v="6:00-22:00"/>
    <d v="1899-12-30T16:04:48"/>
    <n v="3.66"/>
    <n v="69"/>
    <s v="ChargePoint"/>
    <n v="50"/>
    <s v="CCS"/>
    <n v="2011"/>
    <s v="Yes"/>
    <n v="4.5999999999999996"/>
    <n v="6"/>
    <s v="Monthly"/>
  </r>
  <r>
    <s v="EVS02399"/>
    <n v="37.797170999999999"/>
    <n v="-122.49619199999999"/>
    <s v="7083 San Francisco Ave"/>
    <x v="5"/>
    <x v="5"/>
    <x v="0"/>
    <x v="2"/>
    <n v="0.13"/>
    <s v="6:00-22:00"/>
    <s v="6:00-22:00"/>
    <d v="1899-12-30T16:04:48"/>
    <n v="10.64"/>
    <n v="75"/>
    <s v="Greenlots"/>
    <n v="50"/>
    <s v="Type 2"/>
    <n v="2019"/>
    <s v="No"/>
    <n v="4"/>
    <n v="7"/>
    <s v="Monthly"/>
  </r>
  <r>
    <s v="EVS02404"/>
    <n v="-23.622821999999999"/>
    <n v="-46.692399000000002"/>
    <s v="466 SÃ£o Paulo Ave"/>
    <x v="8"/>
    <x v="7"/>
    <x v="4"/>
    <x v="2"/>
    <n v="0.43"/>
    <d v="2025-07-24T00:00:00"/>
    <s v="9.00-21.00"/>
    <d v="1900-01-11T00:00:00"/>
    <n v="0.97"/>
    <n v="21"/>
    <s v="ChargePoint"/>
    <n v="150"/>
    <s v="CCS, CHAdeMO"/>
    <n v="2020"/>
    <s v="No"/>
    <n v="3.6"/>
    <n v="9"/>
    <s v="Monthly"/>
  </r>
  <r>
    <s v="EVS02405"/>
    <n v="-23.678169"/>
    <n v="-46.577916999999999"/>
    <s v="8708 SÃ£o Paulo Ave"/>
    <x v="8"/>
    <x v="7"/>
    <x v="4"/>
    <x v="2"/>
    <n v="0.19"/>
    <s v="9:00-18:00"/>
    <s v="9:00-18:00"/>
    <d v="1899-12-30T08:52:48"/>
    <n v="1.1200000000000001"/>
    <n v="84"/>
    <s v="Tesla"/>
    <n v="50"/>
    <s v="CCS, Tesla"/>
    <n v="2010"/>
    <s v="Yes"/>
    <n v="5"/>
    <n v="2"/>
    <s v="Annually"/>
  </r>
  <r>
    <s v="EVS02409"/>
    <n v="-33.736775000000002"/>
    <n v="151.2672"/>
    <s v="8466 Sydney Ave"/>
    <x v="9"/>
    <x v="8"/>
    <x v="5"/>
    <x v="2"/>
    <n v="0.32"/>
    <d v="2025-07-24T00:00:00"/>
    <s v="9.00-21.00"/>
    <d v="1900-01-11T00:00:00"/>
    <n v="0.86"/>
    <n v="70"/>
    <s v="ChargePoint"/>
    <n v="150"/>
    <s v="Type 2"/>
    <n v="2015"/>
    <s v="No"/>
    <n v="4.7"/>
    <n v="8"/>
    <s v="Monthly"/>
  </r>
  <r>
    <s v="EVS02410"/>
    <n v="41.946956"/>
    <n v="-87.778988999999996"/>
    <s v="6904 Chicago Ave"/>
    <x v="7"/>
    <x v="5"/>
    <x v="0"/>
    <x v="2"/>
    <n v="0.4"/>
    <s v="6:00-22:00"/>
    <s v="6:00-22:00"/>
    <d v="1899-12-30T16:04:48"/>
    <n v="17.97"/>
    <n v="85"/>
    <s v="ChargePoint"/>
    <n v="22"/>
    <s v="CHAdeMO, Type 2"/>
    <n v="2010"/>
    <s v="Yes"/>
    <n v="4"/>
    <n v="10"/>
    <s v="Monthly"/>
  </r>
  <r>
    <s v="EVS02412"/>
    <n v="-33.765253999999999"/>
    <n v="151.27090100000001"/>
    <s v="1226 Sydney Ave"/>
    <x v="9"/>
    <x v="8"/>
    <x v="5"/>
    <x v="2"/>
    <n v="0.37"/>
    <s v="9:00-18:00"/>
    <s v="9:00-18:00"/>
    <d v="1899-12-30T08:52:48"/>
    <n v="4.3"/>
    <n v="37"/>
    <s v="ChargePoint"/>
    <n v="22"/>
    <s v="CCS"/>
    <n v="2019"/>
    <s v="No"/>
    <n v="4.2"/>
    <n v="4"/>
    <s v="Quarterly"/>
  </r>
  <r>
    <s v="EVS02414"/>
    <n v="39.906753999999999"/>
    <n v="116.208743"/>
    <s v="6482 Beijing Ave"/>
    <x v="10"/>
    <x v="9"/>
    <x v="3"/>
    <x v="2"/>
    <n v="0.3"/>
    <s v="6:00-22:00"/>
    <s v="6:00-22:00"/>
    <d v="1899-12-30T16:04:48"/>
    <n v="15.88"/>
    <n v="43"/>
    <s v="Ionity"/>
    <n v="150"/>
    <s v="CCS"/>
    <n v="2014"/>
    <s v="Yes"/>
    <n v="4.5999999999999996"/>
    <n v="9"/>
    <s v="Quarterly"/>
  </r>
  <r>
    <s v="EVS02415"/>
    <n v="39.840977000000002"/>
    <n v="116.268466"/>
    <s v="9936 Beijing Ave"/>
    <x v="10"/>
    <x v="9"/>
    <x v="3"/>
    <x v="2"/>
    <n v="0.39"/>
    <s v="9:00-18:00"/>
    <s v="9:00-18:00"/>
    <d v="1899-12-30T08:52:48"/>
    <n v="16.46"/>
    <n v="48"/>
    <s v="Ionity"/>
    <n v="50"/>
    <s v="Type 2"/>
    <n v="2015"/>
    <s v="No"/>
    <n v="4"/>
    <n v="5"/>
    <s v="Monthly"/>
  </r>
  <r>
    <s v="EVS02416"/>
    <n v="19.403055999999999"/>
    <n v="-99.077851999999993"/>
    <s v="2317 Mexico City Ave"/>
    <x v="17"/>
    <x v="14"/>
    <x v="0"/>
    <x v="2"/>
    <n v="0.42"/>
    <s v="9:00-18:00"/>
    <s v="9:00-18:00"/>
    <d v="1899-12-30T08:52:48"/>
    <n v="16.920000000000002"/>
    <n v="67"/>
    <s v="ChargePoint"/>
    <n v="150"/>
    <s v="Tesla"/>
    <n v="2019"/>
    <s v="Yes"/>
    <n v="3.2"/>
    <n v="1"/>
    <s v="Monthly"/>
  </r>
  <r>
    <s v="EVS02423"/>
    <n v="34.027760999999998"/>
    <n v="-118.22958800000001"/>
    <s v="6258 Los Angeles Ave"/>
    <x v="16"/>
    <x v="5"/>
    <x v="0"/>
    <x v="2"/>
    <n v="0.22"/>
    <s v="9:00-18:00"/>
    <s v="9:00-18:00"/>
    <d v="1899-12-30T08:52:48"/>
    <n v="5.19"/>
    <n v="35"/>
    <s v="Tesla"/>
    <n v="22"/>
    <s v="CCS, Type 2"/>
    <n v="2012"/>
    <s v="Yes"/>
    <n v="3.1"/>
    <n v="2"/>
    <s v="Annually"/>
  </r>
  <r>
    <s v="EVS02425"/>
    <n v="34.085448"/>
    <n v="-118.252281"/>
    <s v="8321 Los Angeles Ave"/>
    <x v="16"/>
    <x v="5"/>
    <x v="0"/>
    <x v="2"/>
    <n v="0.37"/>
    <s v="6:00-22:00"/>
    <s v="6:00-22:00"/>
    <d v="1899-12-30T16:04:48"/>
    <n v="7.6"/>
    <n v="59"/>
    <s v="Ionity"/>
    <n v="350"/>
    <s v="Type 2"/>
    <n v="2022"/>
    <s v="Yes"/>
    <n v="3.9"/>
    <n v="7"/>
    <s v="Monthly"/>
  </r>
  <r>
    <s v="EVS02428"/>
    <n v="25.343727999999999"/>
    <n v="55.248139999999999"/>
    <s v="449 Dubai Ave"/>
    <x v="12"/>
    <x v="11"/>
    <x v="3"/>
    <x v="2"/>
    <n v="0.24"/>
    <s v="9:00-18:00"/>
    <s v="9:00-18:00"/>
    <d v="1899-12-30T08:52:48"/>
    <n v="10.11"/>
    <n v="55"/>
    <s v="ChargePoint"/>
    <n v="150"/>
    <s v="Type 2, CCS"/>
    <n v="2010"/>
    <s v="Yes"/>
    <n v="4.7"/>
    <n v="10"/>
    <s v="Quarterly"/>
  </r>
  <r>
    <s v="EVS02431"/>
    <n v="60.587809999999998"/>
    <n v="-2.4459960000000001"/>
    <s v="7320 Random Rd"/>
    <x v="11"/>
    <x v="10"/>
    <x v="6"/>
    <x v="2"/>
    <n v="0.11"/>
    <d v="2025-07-24T00:00:00"/>
    <s v="9.00-21.00"/>
    <d v="1900-01-11T00:00:00"/>
    <n v="6.27"/>
    <n v="42"/>
    <s v="Greenlots"/>
    <n v="22"/>
    <s v="CCS"/>
    <n v="2016"/>
    <s v="Yes"/>
    <n v="3.3"/>
    <n v="6"/>
    <s v="Quarterly"/>
  </r>
  <r>
    <s v="EVS02432"/>
    <n v="-23.576571999999999"/>
    <n v="-46.654924000000001"/>
    <s v="168 SÃ£o Paulo Ave"/>
    <x v="8"/>
    <x v="7"/>
    <x v="4"/>
    <x v="2"/>
    <n v="0.27"/>
    <s v="6:00-22:00"/>
    <s v="6:00-22:00"/>
    <d v="1899-12-30T16:04:48"/>
    <n v="3.11"/>
    <n v="23"/>
    <s v="Tesla"/>
    <n v="350"/>
    <s v="Type 2, CHAdeMO"/>
    <n v="2018"/>
    <s v="No"/>
    <n v="5"/>
    <n v="5"/>
    <s v="Monthly"/>
  </r>
  <r>
    <s v="EVS02434"/>
    <n v="43.620911999999997"/>
    <n v="-79.397266000000002"/>
    <s v="700 Toronto Ave"/>
    <x v="0"/>
    <x v="0"/>
    <x v="0"/>
    <x v="2"/>
    <n v="0.22"/>
    <s v="6:00-22:00"/>
    <s v="6:00-22:00"/>
    <d v="1899-12-30T16:04:48"/>
    <n v="1.59"/>
    <n v="31"/>
    <s v="Greenlots"/>
    <n v="22"/>
    <s v="Tesla"/>
    <n v="2023"/>
    <s v="No"/>
    <n v="4"/>
    <n v="5"/>
    <s v="Annually"/>
  </r>
  <r>
    <s v="EVS02435"/>
    <n v="43.656419999999997"/>
    <n v="-79.491328999999993"/>
    <s v="5472 Toronto Ave"/>
    <x v="0"/>
    <x v="0"/>
    <x v="0"/>
    <x v="2"/>
    <n v="0.35"/>
    <s v="9:00-18:00"/>
    <s v="9:00-18:00"/>
    <d v="1899-12-30T08:52:48"/>
    <n v="0.87"/>
    <n v="35"/>
    <s v="ChargePoint"/>
    <n v="350"/>
    <s v="CHAdeMO, CCS"/>
    <n v="2013"/>
    <s v="Yes"/>
    <n v="4.4000000000000004"/>
    <n v="1"/>
    <s v="Annually"/>
  </r>
  <r>
    <s v="EVS02436"/>
    <n v="13.881011000000001"/>
    <n v="100.502916"/>
    <s v="4898 Bangkok Ave"/>
    <x v="4"/>
    <x v="4"/>
    <x v="3"/>
    <x v="2"/>
    <n v="0.39"/>
    <s v="9:00-18:00"/>
    <s v="9:00-18:00"/>
    <d v="1899-12-30T08:52:48"/>
    <n v="12.51"/>
    <n v="41"/>
    <s v="ChargePoint"/>
    <n v="350"/>
    <s v="CHAdeMO, Tesla"/>
    <n v="2015"/>
    <s v="No"/>
    <n v="3"/>
    <n v="5"/>
    <s v="Annually"/>
  </r>
  <r>
    <s v="EVS02438"/>
    <n v="34.191166000000003"/>
    <n v="-118.320472"/>
    <s v="5607 Los Angeles Ave"/>
    <x v="16"/>
    <x v="5"/>
    <x v="0"/>
    <x v="2"/>
    <n v="0.15"/>
    <s v="6:00-22:00"/>
    <s v="6:00-22:00"/>
    <d v="1899-12-30T16:04:48"/>
    <n v="1.02"/>
    <n v="78"/>
    <s v="Ionity"/>
    <n v="150"/>
    <s v="CCS"/>
    <n v="2015"/>
    <s v="No"/>
    <n v="4.3"/>
    <n v="8"/>
    <s v="Quarterly"/>
  </r>
  <r>
    <s v="EVS02445"/>
    <n v="19.565943999999998"/>
    <n v="-99.037388000000007"/>
    <s v="2432 Mexico City Ave"/>
    <x v="17"/>
    <x v="14"/>
    <x v="0"/>
    <x v="2"/>
    <n v="0.38"/>
    <d v="2025-07-24T00:00:00"/>
    <s v="9.00-21.00"/>
    <d v="1900-01-11T00:00:00"/>
    <n v="11.75"/>
    <n v="19"/>
    <s v="Greenlots"/>
    <n v="150"/>
    <s v="Type 2"/>
    <n v="2019"/>
    <s v="No"/>
    <n v="3.8"/>
    <n v="4"/>
    <s v="Quarterly"/>
  </r>
  <r>
    <s v="EVS02449"/>
    <n v="25.388259000000001"/>
    <n v="55.252989999999997"/>
    <s v="1426 Dubai Ave"/>
    <x v="12"/>
    <x v="11"/>
    <x v="3"/>
    <x v="2"/>
    <n v="0.15"/>
    <s v="6:00-22:00"/>
    <s v="6:00-22:00"/>
    <d v="1899-12-30T16:04:48"/>
    <n v="3.94"/>
    <n v="41"/>
    <s v="Greenlots"/>
    <n v="350"/>
    <s v="CHAdeMO, Tesla"/>
    <n v="2012"/>
    <s v="Yes"/>
    <n v="3.6"/>
    <n v="10"/>
    <s v="Monthly"/>
  </r>
  <r>
    <s v="EVS02450"/>
    <n v="52.425389000000003"/>
    <n v="13.302849"/>
    <s v="9821 Berlin Ave"/>
    <x v="3"/>
    <x v="3"/>
    <x v="1"/>
    <x v="2"/>
    <n v="0.28000000000000003"/>
    <s v="9:00-18:00"/>
    <s v="9:00-18:00"/>
    <d v="1899-12-30T08:52:48"/>
    <n v="6.89"/>
    <n v="51"/>
    <s v="Ionity"/>
    <n v="350"/>
    <s v="Type 2"/>
    <n v="2011"/>
    <s v="Yes"/>
    <n v="4.9000000000000004"/>
    <n v="9"/>
    <s v="Quarterly"/>
  </r>
  <r>
    <s v="EVS02452"/>
    <n v="34.024177999999999"/>
    <n v="-118.229981"/>
    <s v="9655 Los Angeles Ave"/>
    <x v="16"/>
    <x v="5"/>
    <x v="0"/>
    <x v="2"/>
    <n v="0.48"/>
    <d v="2025-07-24T00:00:00"/>
    <s v="9.00-21.00"/>
    <d v="1900-01-11T00:00:00"/>
    <n v="9.7200000000000006"/>
    <n v="80"/>
    <s v="Greenlots"/>
    <n v="350"/>
    <s v="Type 2"/>
    <n v="2015"/>
    <s v="Yes"/>
    <n v="4.4000000000000004"/>
    <n v="6"/>
    <s v="Quarterly"/>
  </r>
  <r>
    <s v="EVS02454"/>
    <n v="25.390032999999999"/>
    <n v="55.261457999999998"/>
    <s v="8765 Dubai Ave"/>
    <x v="12"/>
    <x v="11"/>
    <x v="3"/>
    <x v="2"/>
    <n v="0.12"/>
    <s v="9:00-18:00"/>
    <s v="9:00-18:00"/>
    <d v="1899-12-30T08:52:48"/>
    <n v="18.97"/>
    <n v="77"/>
    <s v="EVgo"/>
    <n v="50"/>
    <s v="Type 2, CCS"/>
    <n v="2010"/>
    <s v="Yes"/>
    <n v="4.5999999999999996"/>
    <n v="7"/>
    <s v="Quarterly"/>
  </r>
  <r>
    <s v="EVS02455"/>
    <n v="19.575519"/>
    <n v="-99.035697999999996"/>
    <s v="4679 Mexico City Ave"/>
    <x v="17"/>
    <x v="14"/>
    <x v="0"/>
    <x v="2"/>
    <n v="0.37"/>
    <s v="9:00-18:00"/>
    <s v="9:00-18:00"/>
    <d v="1899-12-30T08:52:48"/>
    <n v="10.81"/>
    <n v="59"/>
    <s v="Ionity"/>
    <n v="50"/>
    <s v="Type 2"/>
    <n v="2019"/>
    <s v="No"/>
    <n v="4.4000000000000004"/>
    <n v="1"/>
    <s v="Monthly"/>
  </r>
  <r>
    <s v="EVS02457"/>
    <n v="55.748354999999997"/>
    <n v="37.508417000000001"/>
    <s v="622 Moscow Ave"/>
    <x v="1"/>
    <x v="1"/>
    <x v="1"/>
    <x v="2"/>
    <n v="0.28999999999999998"/>
    <s v="9:00-18:00"/>
    <s v="9:00-18:00"/>
    <d v="1899-12-30T08:52:48"/>
    <n v="1.21"/>
    <n v="49"/>
    <s v="EVgo"/>
    <n v="150"/>
    <s v="CHAdeMO, Tesla"/>
    <n v="2015"/>
    <s v="Yes"/>
    <n v="3.6"/>
    <n v="2"/>
    <s v="Monthly"/>
  </r>
  <r>
    <s v="EVS02459"/>
    <n v="37.509839999999997"/>
    <n v="127.040723"/>
    <s v="599 Seoul Ave"/>
    <x v="6"/>
    <x v="6"/>
    <x v="3"/>
    <x v="2"/>
    <n v="0.22"/>
    <d v="2025-07-24T00:00:00"/>
    <s v="9.00-21.00"/>
    <d v="1900-01-11T00:00:00"/>
    <n v="6.94"/>
    <n v="70"/>
    <s v="EVgo"/>
    <n v="22"/>
    <s v="CHAdeMO, Type 2"/>
    <n v="2019"/>
    <s v="Yes"/>
    <n v="3.6"/>
    <n v="2"/>
    <s v="Quarterly"/>
  </r>
  <r>
    <s v="EVS02465"/>
    <n v="55.894134000000001"/>
    <n v="37.571663000000001"/>
    <s v="5333 Moscow Ave"/>
    <x v="1"/>
    <x v="1"/>
    <x v="1"/>
    <x v="2"/>
    <n v="0.24"/>
    <s v="6:00-22:00"/>
    <s v="6:00-22:00"/>
    <d v="1899-12-30T16:04:48"/>
    <n v="3.5"/>
    <n v="53"/>
    <s v="EVgo"/>
    <n v="50"/>
    <s v="CHAdeMO"/>
    <n v="2011"/>
    <s v="Yes"/>
    <n v="4.4000000000000004"/>
    <n v="9"/>
    <s v="Monthly"/>
  </r>
  <r>
    <s v="EVS02468"/>
    <n v="41.850183999999999"/>
    <n v="-87.627691999999996"/>
    <s v="272 Chicago Ave"/>
    <x v="7"/>
    <x v="5"/>
    <x v="0"/>
    <x v="2"/>
    <n v="0.21"/>
    <s v="9:00-18:00"/>
    <s v="9:00-18:00"/>
    <d v="1899-12-30T08:52:48"/>
    <n v="15.92"/>
    <n v="56"/>
    <s v="Ionity"/>
    <n v="50"/>
    <s v="CCS, Tesla"/>
    <n v="2011"/>
    <s v="Yes"/>
    <n v="3.6"/>
    <n v="8"/>
    <s v="Monthly"/>
  </r>
  <r>
    <s v="EVS02472"/>
    <n v="39.931776999999997"/>
    <n v="116.43496500000001"/>
    <s v="8956 Beijing Ave"/>
    <x v="10"/>
    <x v="9"/>
    <x v="3"/>
    <x v="2"/>
    <n v="0.22"/>
    <s v="9:00-18:00"/>
    <s v="9:00-18:00"/>
    <d v="1899-12-30T08:52:48"/>
    <n v="2.77"/>
    <n v="42"/>
    <s v="EVgo"/>
    <n v="50"/>
    <s v="CHAdeMO"/>
    <n v="2012"/>
    <s v="Yes"/>
    <n v="4.7"/>
    <n v="9"/>
    <s v="Quarterly"/>
  </r>
  <r>
    <s v="EVS02473"/>
    <n v="39.842041999999999"/>
    <n v="116.38328799999999"/>
    <s v="4505 Beijing Ave"/>
    <x v="10"/>
    <x v="9"/>
    <x v="3"/>
    <x v="2"/>
    <n v="0.21"/>
    <s v="6:00-22:00"/>
    <s v="6:00-22:00"/>
    <d v="1899-12-30T16:04:48"/>
    <n v="18.87"/>
    <n v="70"/>
    <s v="ChargePoint"/>
    <n v="50"/>
    <s v="Tesla"/>
    <n v="2021"/>
    <s v="Yes"/>
    <n v="3.2"/>
    <n v="9"/>
    <s v="Annually"/>
  </r>
  <r>
    <s v="EVS02478"/>
    <n v="55.796278999999998"/>
    <n v="37.625872000000001"/>
    <s v="4624 Moscow Ave"/>
    <x v="1"/>
    <x v="1"/>
    <x v="1"/>
    <x v="2"/>
    <n v="0.3"/>
    <s v="9:00-18:00"/>
    <s v="9:00-18:00"/>
    <d v="1899-12-30T08:52:48"/>
    <n v="14.47"/>
    <n v="84"/>
    <s v="Tesla"/>
    <n v="150"/>
    <s v="Type 2"/>
    <n v="2017"/>
    <s v="No"/>
    <n v="4.4000000000000004"/>
    <n v="2"/>
    <s v="Quarterly"/>
  </r>
  <r>
    <s v="EVS02479"/>
    <n v="25.249454"/>
    <n v="55.346665000000002"/>
    <s v="4695 Dubai Ave"/>
    <x v="12"/>
    <x v="11"/>
    <x v="3"/>
    <x v="2"/>
    <n v="0.39"/>
    <s v="9:00-18:00"/>
    <s v="9:00-18:00"/>
    <d v="1899-12-30T08:52:48"/>
    <n v="17.86"/>
    <n v="21"/>
    <s v="Ionity"/>
    <n v="150"/>
    <s v="Type 2"/>
    <n v="2023"/>
    <s v="Yes"/>
    <n v="4.0999999999999996"/>
    <n v="5"/>
    <s v="Quarterly"/>
  </r>
  <r>
    <s v="EVS02480"/>
    <n v="41.904141000000003"/>
    <n v="-87.793473000000006"/>
    <s v="5138 Chicago Ave"/>
    <x v="7"/>
    <x v="5"/>
    <x v="0"/>
    <x v="2"/>
    <n v="0.26"/>
    <s v="6:00-22:00"/>
    <s v="6:00-22:00"/>
    <d v="1899-12-30T16:04:48"/>
    <n v="9.36"/>
    <n v="20"/>
    <s v="Tesla"/>
    <n v="150"/>
    <s v="CHAdeMO"/>
    <n v="2023"/>
    <s v="Yes"/>
    <n v="3.8"/>
    <n v="10"/>
    <s v="Quarterly"/>
  </r>
  <r>
    <s v="EVS02482"/>
    <n v="52.452533000000003"/>
    <n v="13.4398"/>
    <s v="2664 Berlin Ave"/>
    <x v="3"/>
    <x v="3"/>
    <x v="1"/>
    <x v="2"/>
    <n v="0.42"/>
    <s v="9:00-18:00"/>
    <s v="9:00-18:00"/>
    <d v="1899-12-30T08:52:48"/>
    <n v="4.72"/>
    <n v="31"/>
    <s v="EVgo"/>
    <n v="22"/>
    <s v="CCS"/>
    <n v="2021"/>
    <s v="No"/>
    <n v="4.5"/>
    <n v="10"/>
    <s v="Monthly"/>
  </r>
  <r>
    <s v="EVS02483"/>
    <n v="39.957653999999998"/>
    <n v="116.259556"/>
    <s v="2346 Beijing Ave"/>
    <x v="10"/>
    <x v="9"/>
    <x v="3"/>
    <x v="2"/>
    <n v="0.45"/>
    <s v="6:00-22:00"/>
    <s v="6:00-22:00"/>
    <d v="1899-12-30T16:04:48"/>
    <n v="10.97"/>
    <n v="81"/>
    <s v="Ionity"/>
    <n v="50"/>
    <s v="CHAdeMO"/>
    <n v="2018"/>
    <s v="No"/>
    <n v="4.3"/>
    <n v="4"/>
    <s v="Monthly"/>
  </r>
  <r>
    <s v="EVS02484"/>
    <n v="34.158459000000001"/>
    <n v="-118.218587"/>
    <s v="152 Los Angeles Ave"/>
    <x v="16"/>
    <x v="5"/>
    <x v="0"/>
    <x v="2"/>
    <n v="0.23"/>
    <s v="6:00-22:00"/>
    <s v="6:00-22:00"/>
    <d v="1899-12-30T16:04:48"/>
    <n v="13.26"/>
    <n v="72"/>
    <s v="EVgo"/>
    <n v="50"/>
    <s v="CCS, CHAdeMO"/>
    <n v="2012"/>
    <s v="No"/>
    <n v="4.9000000000000004"/>
    <n v="7"/>
    <s v="Quarterly"/>
  </r>
  <r>
    <s v="EVS02485"/>
    <n v="13.841206"/>
    <n v="100.507256"/>
    <s v="4909 Bangkok Ave"/>
    <x v="4"/>
    <x v="4"/>
    <x v="3"/>
    <x v="2"/>
    <n v="0.41"/>
    <s v="9:00-18:00"/>
    <s v="9:00-18:00"/>
    <d v="1899-12-30T08:52:48"/>
    <n v="5.77"/>
    <n v="28"/>
    <s v="ChargePoint"/>
    <n v="150"/>
    <s v="Tesla, CCS"/>
    <n v="2012"/>
    <s v="No"/>
    <n v="3.7"/>
    <n v="7"/>
    <s v="Monthly"/>
  </r>
  <r>
    <s v="EVS02487"/>
    <n v="41.913831999999999"/>
    <n v="-87.743705000000006"/>
    <s v="1661 Chicago Ave"/>
    <x v="7"/>
    <x v="5"/>
    <x v="0"/>
    <x v="2"/>
    <n v="0.36"/>
    <s v="6:00-22:00"/>
    <s v="6:00-22:00"/>
    <d v="1899-12-30T16:04:48"/>
    <n v="13.94"/>
    <n v="72"/>
    <s v="Ionity"/>
    <n v="50"/>
    <s v="CHAdeMO"/>
    <n v="2020"/>
    <s v="Yes"/>
    <n v="3.9"/>
    <n v="5"/>
    <s v="Monthly"/>
  </r>
  <r>
    <s v="EVS02488"/>
    <n v="41.938687999999999"/>
    <n v="-87.705427999999998"/>
    <s v="1534 Chicago Ave"/>
    <x v="7"/>
    <x v="5"/>
    <x v="0"/>
    <x v="2"/>
    <n v="0.21"/>
    <d v="2025-07-24T00:00:00"/>
    <s v="9.00-21.00"/>
    <d v="1900-01-11T00:00:00"/>
    <n v="1.81"/>
    <n v="100"/>
    <s v="Ionity"/>
    <n v="150"/>
    <s v="CHAdeMO, Tesla"/>
    <n v="2010"/>
    <s v="No"/>
    <n v="3.6"/>
    <n v="4"/>
    <s v="Quarterly"/>
  </r>
  <r>
    <s v="EVS02499"/>
    <n v="55.873449000000001"/>
    <n v="37.559092999999997"/>
    <s v="2607 Moscow Ave"/>
    <x v="1"/>
    <x v="1"/>
    <x v="1"/>
    <x v="2"/>
    <n v="0.33"/>
    <d v="2025-07-24T00:00:00"/>
    <s v="9.00-21.00"/>
    <d v="1900-01-11T00:00:00"/>
    <n v="3.25"/>
    <n v="45"/>
    <s v="ChargePoint"/>
    <n v="22"/>
    <s v="Type 2, CHAdeMO"/>
    <n v="2022"/>
    <s v="Yes"/>
    <n v="4.5999999999999996"/>
    <n v="9"/>
    <s v="Annually"/>
  </r>
  <r>
    <s v="EVS02500"/>
    <n v="52.513607999999998"/>
    <n v="13.448534"/>
    <s v="5372 Berlin Ave"/>
    <x v="3"/>
    <x v="3"/>
    <x v="1"/>
    <x v="2"/>
    <n v="0.14000000000000001"/>
    <s v="9:00-18:00"/>
    <s v="9:00-18:00"/>
    <d v="1899-12-30T08:52:48"/>
    <n v="4.5"/>
    <n v="66"/>
    <s v="Greenlots"/>
    <n v="50"/>
    <s v="CCS, Type 2"/>
    <n v="2023"/>
    <s v="No"/>
    <n v="3.2"/>
    <n v="8"/>
    <s v="Annually"/>
  </r>
  <r>
    <s v="EVS02504"/>
    <n v="37.675429000000001"/>
    <n v="126.913549"/>
    <s v="3868 Seoul Ave"/>
    <x v="6"/>
    <x v="6"/>
    <x v="3"/>
    <x v="2"/>
    <n v="0.11"/>
    <s v="6:00-22:00"/>
    <s v="6:00-22:00"/>
    <d v="1899-12-30T16:04:48"/>
    <n v="15.6"/>
    <n v="100"/>
    <s v="ChargePoint"/>
    <n v="50"/>
    <s v="Type 2"/>
    <n v="2017"/>
    <s v="Yes"/>
    <n v="3.3"/>
    <n v="7"/>
    <s v="Annually"/>
  </r>
  <r>
    <s v="EVS02506"/>
    <n v="52.553803000000002"/>
    <n v="13.331293000000001"/>
    <s v="1066 Berlin Ave"/>
    <x v="3"/>
    <x v="3"/>
    <x v="1"/>
    <x v="2"/>
    <n v="0.41"/>
    <s v="6:00-22:00"/>
    <s v="6:00-22:00"/>
    <d v="1899-12-30T16:04:48"/>
    <n v="8.7799999999999994"/>
    <n v="49"/>
    <s v="EVgo"/>
    <n v="150"/>
    <s v="Tesla, Type 2"/>
    <n v="2016"/>
    <s v="No"/>
    <n v="3.6"/>
    <n v="3"/>
    <s v="Annually"/>
  </r>
  <r>
    <s v="EVS02510"/>
    <n v="37.584491"/>
    <n v="126.94152699999999"/>
    <s v="8451 Seoul Ave"/>
    <x v="6"/>
    <x v="6"/>
    <x v="3"/>
    <x v="2"/>
    <n v="0.36"/>
    <d v="2025-07-24T00:00:00"/>
    <s v="9.00-21.00"/>
    <d v="1900-01-11T00:00:00"/>
    <n v="1.32"/>
    <n v="88"/>
    <s v="EVgo"/>
    <n v="150"/>
    <s v="Tesla"/>
    <n v="2012"/>
    <s v="No"/>
    <n v="4.5999999999999996"/>
    <n v="9"/>
    <s v="Monthly"/>
  </r>
  <r>
    <s v="EVS02515"/>
    <n v="19.421171000000001"/>
    <n v="-99.130868000000007"/>
    <s v="7763 Mexico City Ave"/>
    <x v="17"/>
    <x v="14"/>
    <x v="0"/>
    <x v="2"/>
    <n v="0.48"/>
    <s v="9:00-18:00"/>
    <s v="9:00-18:00"/>
    <d v="1899-12-30T08:52:48"/>
    <n v="13.15"/>
    <n v="96"/>
    <s v="Greenlots"/>
    <n v="150"/>
    <s v="Type 2"/>
    <n v="2011"/>
    <s v="Yes"/>
    <n v="4.7"/>
    <n v="1"/>
    <s v="Quarterly"/>
  </r>
  <r>
    <s v="EVS02516"/>
    <n v="55.730888999999998"/>
    <n v="37.621046"/>
    <s v="826 Moscow Ave"/>
    <x v="1"/>
    <x v="1"/>
    <x v="1"/>
    <x v="2"/>
    <n v="0.32"/>
    <d v="2025-07-24T00:00:00"/>
    <s v="9.00-21.00"/>
    <d v="1900-01-11T00:00:00"/>
    <n v="4.2300000000000004"/>
    <n v="68"/>
    <s v="Greenlots"/>
    <n v="150"/>
    <s v="Type 2"/>
    <n v="2020"/>
    <s v="Yes"/>
    <n v="3.1"/>
    <n v="10"/>
    <s v="Quarterly"/>
  </r>
  <r>
    <s v="EVS02517"/>
    <n v="55.820723999999998"/>
    <n v="37.610757999999997"/>
    <s v="2961 Moscow Ave"/>
    <x v="1"/>
    <x v="1"/>
    <x v="1"/>
    <x v="2"/>
    <n v="0.4"/>
    <d v="2025-07-24T00:00:00"/>
    <s v="9.00-21.00"/>
    <d v="1900-01-11T00:00:00"/>
    <n v="15.74"/>
    <n v="13"/>
    <s v="EVgo"/>
    <n v="50"/>
    <s v="Type 2"/>
    <n v="2021"/>
    <s v="No"/>
    <n v="4.9000000000000004"/>
    <n v="2"/>
    <s v="Annually"/>
  </r>
  <r>
    <s v="EVS02519"/>
    <n v="39.967601000000002"/>
    <n v="116.45091600000001"/>
    <s v="4353 Beijing Ave"/>
    <x v="10"/>
    <x v="9"/>
    <x v="3"/>
    <x v="2"/>
    <n v="0.4"/>
    <s v="6:00-22:00"/>
    <s v="6:00-22:00"/>
    <d v="1899-12-30T16:04:48"/>
    <n v="16.71"/>
    <n v="18"/>
    <s v="Ionity"/>
    <n v="350"/>
    <s v="CCS"/>
    <n v="2012"/>
    <s v="Yes"/>
    <n v="3.2"/>
    <n v="2"/>
    <s v="Quarterly"/>
  </r>
  <r>
    <s v="EVS02521"/>
    <n v="41.802943999999997"/>
    <n v="56.674542000000002"/>
    <s v="1410 Random Rd"/>
    <x v="2"/>
    <x v="2"/>
    <x v="2"/>
    <x v="2"/>
    <n v="0.21"/>
    <d v="2025-07-24T00:00:00"/>
    <s v="9.00-21.00"/>
    <d v="1900-01-11T00:00:00"/>
    <n v="13.21"/>
    <n v="55"/>
    <s v="Ionity"/>
    <n v="150"/>
    <s v="CHAdeMO, Type 2"/>
    <n v="2020"/>
    <s v="No"/>
    <n v="3.2"/>
    <n v="10"/>
    <s v="Annually"/>
  </r>
  <r>
    <s v="EVS02525"/>
    <n v="13.847833"/>
    <n v="100.436311"/>
    <s v="9938 Bangkok Ave"/>
    <x v="4"/>
    <x v="4"/>
    <x v="3"/>
    <x v="2"/>
    <n v="0.47"/>
    <s v="6:00-22:00"/>
    <s v="6:00-22:00"/>
    <d v="1899-12-30T16:04:48"/>
    <n v="12.02"/>
    <n v="92"/>
    <s v="ChargePoint"/>
    <n v="150"/>
    <s v="Type 2"/>
    <n v="2011"/>
    <s v="Yes"/>
    <n v="3.3"/>
    <n v="8"/>
    <s v="Quarterly"/>
  </r>
  <r>
    <s v="EVS02526"/>
    <n v="41.996411000000002"/>
    <n v="-87.616624000000002"/>
    <s v="6611 Chicago Ave"/>
    <x v="7"/>
    <x v="5"/>
    <x v="0"/>
    <x v="2"/>
    <n v="0.33"/>
    <s v="6:00-22:00"/>
    <s v="6:00-22:00"/>
    <d v="1899-12-30T16:04:48"/>
    <n v="9.73"/>
    <n v="39"/>
    <s v="Greenlots"/>
    <n v="50"/>
    <s v="CHAdeMO"/>
    <n v="2022"/>
    <s v="Yes"/>
    <n v="3.1"/>
    <n v="9"/>
    <s v="Annually"/>
  </r>
  <r>
    <s v="EVS02534"/>
    <n v="19.536004999999999"/>
    <n v="-99.085137000000003"/>
    <s v="7598 Mexico City Ave"/>
    <x v="17"/>
    <x v="14"/>
    <x v="0"/>
    <x v="2"/>
    <n v="0.26"/>
    <s v="6:00-22:00"/>
    <s v="6:00-22:00"/>
    <d v="1899-12-30T16:04:48"/>
    <n v="1.86"/>
    <n v="22"/>
    <s v="EVgo"/>
    <n v="22"/>
    <s v="CCS"/>
    <n v="2014"/>
    <s v="Yes"/>
    <n v="4.2"/>
    <n v="6"/>
    <s v="Annually"/>
  </r>
  <r>
    <s v="EVS02535"/>
    <n v="37.583705999999999"/>
    <n v="126.905294"/>
    <s v="2005 Seoul Ave"/>
    <x v="6"/>
    <x v="6"/>
    <x v="3"/>
    <x v="2"/>
    <n v="0.21"/>
    <d v="2025-07-24T00:00:00"/>
    <s v="9.00-21.00"/>
    <d v="1900-01-11T00:00:00"/>
    <n v="14.17"/>
    <n v="74"/>
    <s v="Greenlots"/>
    <n v="350"/>
    <s v="Tesla, Type 2"/>
    <n v="2020"/>
    <s v="No"/>
    <n v="3"/>
    <n v="6"/>
    <s v="Quarterly"/>
  </r>
  <r>
    <s v="EVS02537"/>
    <n v="19.050884"/>
    <n v="72.881349999999998"/>
    <s v="3992 Mumbai Ave"/>
    <x v="13"/>
    <x v="12"/>
    <x v="3"/>
    <x v="2"/>
    <n v="0.2"/>
    <s v="6:00-22:00"/>
    <s v="6:00-22:00"/>
    <d v="1899-12-30T16:04:48"/>
    <n v="15.69"/>
    <n v="17"/>
    <s v="Greenlots"/>
    <n v="22"/>
    <s v="CCS"/>
    <n v="2020"/>
    <s v="Yes"/>
    <n v="3.4"/>
    <n v="2"/>
    <s v="Monthly"/>
  </r>
  <r>
    <s v="EVS02541"/>
    <n v="-66.409171000000001"/>
    <n v="128.77467999999999"/>
    <s v="7693 Random Rd"/>
    <x v="19"/>
    <x v="2"/>
    <x v="2"/>
    <x v="2"/>
    <n v="0.15"/>
    <s v="6:00-22:00"/>
    <s v="6:00-22:00"/>
    <d v="1899-12-30T16:04:48"/>
    <n v="12.16"/>
    <n v="92"/>
    <s v="EVgo"/>
    <n v="22"/>
    <s v="Tesla, CCS"/>
    <n v="2012"/>
    <s v="No"/>
    <n v="3.9"/>
    <n v="10"/>
    <s v="Quarterly"/>
  </r>
  <r>
    <s v="EVS02543"/>
    <n v="19.519314000000001"/>
    <n v="-99.018525999999994"/>
    <s v="6709 Mexico City Ave"/>
    <x v="17"/>
    <x v="14"/>
    <x v="0"/>
    <x v="2"/>
    <n v="0.23"/>
    <s v="9:00-18:00"/>
    <s v="9:00-18:00"/>
    <d v="1899-12-30T08:52:48"/>
    <n v="3.13"/>
    <n v="70"/>
    <s v="Greenlots"/>
    <n v="350"/>
    <s v="CHAdeMO, Type 2"/>
    <n v="2010"/>
    <s v="No"/>
    <n v="4.4000000000000004"/>
    <n v="4"/>
    <s v="Quarterly"/>
  </r>
  <r>
    <s v="EVS02545"/>
    <n v="-33.881686999999999"/>
    <n v="151.25245899999999"/>
    <s v="7773 Sydney Ave"/>
    <x v="9"/>
    <x v="8"/>
    <x v="5"/>
    <x v="2"/>
    <n v="0.49"/>
    <d v="2025-07-24T00:00:00"/>
    <s v="9.00-21.00"/>
    <d v="1900-01-11T00:00:00"/>
    <n v="8.9499999999999993"/>
    <n v="59"/>
    <s v="Tesla"/>
    <n v="150"/>
    <s v="Tesla"/>
    <n v="2023"/>
    <s v="Yes"/>
    <n v="4.9000000000000004"/>
    <n v="9"/>
    <s v="Annually"/>
  </r>
  <r>
    <s v="EVS02546"/>
    <n v="-23.513974000000001"/>
    <n v="-46.556175000000003"/>
    <s v="3467 SÃ£o Paulo Ave"/>
    <x v="8"/>
    <x v="7"/>
    <x v="4"/>
    <x v="2"/>
    <n v="0.25"/>
    <d v="2025-07-24T00:00:00"/>
    <s v="9.00-21.00"/>
    <d v="1900-01-11T00:00:00"/>
    <n v="6.58"/>
    <n v="70"/>
    <s v="EVgo"/>
    <n v="350"/>
    <s v="CHAdeMO, CCS"/>
    <n v="2018"/>
    <s v="No"/>
    <n v="4.4000000000000004"/>
    <n v="8"/>
    <s v="Monthly"/>
  </r>
  <r>
    <s v="EVS02549"/>
    <n v="43.689464000000001"/>
    <n v="-79.339496999999994"/>
    <s v="3807 Toronto Ave"/>
    <x v="0"/>
    <x v="0"/>
    <x v="0"/>
    <x v="2"/>
    <n v="0.48"/>
    <s v="9:00-18:00"/>
    <s v="9:00-18:00"/>
    <d v="1899-12-30T08:52:48"/>
    <n v="3.95"/>
    <n v="24"/>
    <s v="EVgo"/>
    <n v="350"/>
    <s v="Type 2"/>
    <n v="2014"/>
    <s v="Yes"/>
    <n v="3.5"/>
    <n v="8"/>
    <s v="Annually"/>
  </r>
  <r>
    <s v="EVS02552"/>
    <n v="-33.794322999999999"/>
    <n v="18.542635000000001"/>
    <s v="4022 Cape Town Ave"/>
    <x v="14"/>
    <x v="13"/>
    <x v="7"/>
    <x v="2"/>
    <n v="0.23"/>
    <s v="9:00-18:00"/>
    <s v="9:00-18:00"/>
    <d v="1899-12-30T08:52:48"/>
    <n v="12.72"/>
    <n v="97"/>
    <s v="EVgo"/>
    <n v="150"/>
    <s v="Tesla"/>
    <n v="2011"/>
    <s v="Yes"/>
    <n v="4"/>
    <n v="10"/>
    <s v="Quarterly"/>
  </r>
  <r>
    <s v="EVS02554"/>
    <n v="18.995187999999999"/>
    <n v="72.899837000000005"/>
    <s v="8769 Mumbai Ave"/>
    <x v="13"/>
    <x v="12"/>
    <x v="3"/>
    <x v="2"/>
    <n v="0.46"/>
    <s v="6:00-22:00"/>
    <s v="6:00-22:00"/>
    <d v="1899-12-30T16:04:48"/>
    <n v="8.26"/>
    <n v="44"/>
    <s v="ChargePoint"/>
    <n v="22"/>
    <s v="CCS"/>
    <n v="2018"/>
    <s v="No"/>
    <n v="4.0999999999999996"/>
    <n v="3"/>
    <s v="Monthly"/>
  </r>
  <r>
    <s v="EVS02556"/>
    <n v="37.798681999999999"/>
    <n v="-122.304017"/>
    <s v="370 San Francisco Ave"/>
    <x v="5"/>
    <x v="5"/>
    <x v="0"/>
    <x v="2"/>
    <n v="0.11"/>
    <d v="2025-07-24T00:00:00"/>
    <s v="9.00-21.00"/>
    <d v="1900-01-11T00:00:00"/>
    <n v="3.59"/>
    <n v="24"/>
    <s v="EVgo"/>
    <n v="150"/>
    <s v="CCS, Tesla"/>
    <n v="2010"/>
    <s v="No"/>
    <n v="3.3"/>
    <n v="10"/>
    <s v="Annually"/>
  </r>
  <r>
    <s v="EVS02557"/>
    <n v="-23.509708"/>
    <n v="-46.525275999999998"/>
    <s v="5668 SÃ£o Paulo Ave"/>
    <x v="8"/>
    <x v="7"/>
    <x v="4"/>
    <x v="2"/>
    <n v="0.13"/>
    <s v="6:00-22:00"/>
    <s v="6:00-22:00"/>
    <d v="1899-12-30T16:04:48"/>
    <n v="4.54"/>
    <n v="92"/>
    <s v="EVgo"/>
    <n v="150"/>
    <s v="CCS, Tesla"/>
    <n v="2010"/>
    <s v="Yes"/>
    <n v="4.8"/>
    <n v="7"/>
    <s v="Quarterly"/>
  </r>
  <r>
    <s v="EVS02558"/>
    <n v="13.751671999999999"/>
    <n v="100.46207699999999"/>
    <s v="8630 Bangkok Ave"/>
    <x v="4"/>
    <x v="4"/>
    <x v="3"/>
    <x v="2"/>
    <n v="0.39"/>
    <s v="9:00-18:00"/>
    <s v="9:00-18:00"/>
    <d v="1899-12-30T08:52:48"/>
    <n v="12.77"/>
    <n v="15"/>
    <s v="Ionity"/>
    <n v="50"/>
    <s v="Tesla"/>
    <n v="2012"/>
    <s v="Yes"/>
    <n v="3.1"/>
    <n v="6"/>
    <s v="Annually"/>
  </r>
  <r>
    <s v="EVS02564"/>
    <n v="34.075577000000003"/>
    <n v="-118.329887"/>
    <s v="1406 Los Angeles Ave"/>
    <x v="16"/>
    <x v="5"/>
    <x v="0"/>
    <x v="2"/>
    <n v="0.16"/>
    <d v="2025-07-24T00:00:00"/>
    <s v="9.00-21.00"/>
    <d v="1900-01-11T00:00:00"/>
    <n v="2.52"/>
    <n v="28"/>
    <s v="ChargePoint"/>
    <n v="350"/>
    <s v="Type 2"/>
    <n v="2019"/>
    <s v="Yes"/>
    <n v="4"/>
    <n v="3"/>
    <s v="Quarterly"/>
  </r>
  <r>
    <s v="EVS02569"/>
    <n v="34.045422000000002"/>
    <n v="-118.30695799999999"/>
    <s v="1954 Los Angeles Ave"/>
    <x v="16"/>
    <x v="5"/>
    <x v="0"/>
    <x v="2"/>
    <n v="0.28000000000000003"/>
    <s v="6:00-22:00"/>
    <s v="6:00-22:00"/>
    <d v="1899-12-30T16:04:48"/>
    <n v="13.74"/>
    <n v="54"/>
    <s v="Tesla"/>
    <n v="150"/>
    <s v="Tesla"/>
    <n v="2016"/>
    <s v="No"/>
    <n v="4.0999999999999996"/>
    <n v="6"/>
    <s v="Monthly"/>
  </r>
  <r>
    <s v="EVS02570"/>
    <n v="55.749160000000003"/>
    <n v="37.545800999999997"/>
    <s v="5241 Moscow Ave"/>
    <x v="1"/>
    <x v="1"/>
    <x v="1"/>
    <x v="2"/>
    <n v="0.36"/>
    <s v="9:00-18:00"/>
    <s v="9:00-18:00"/>
    <d v="1899-12-30T08:52:48"/>
    <n v="12.5"/>
    <n v="78"/>
    <s v="ChargePoint"/>
    <n v="350"/>
    <s v="Tesla, CCS"/>
    <n v="2021"/>
    <s v="Yes"/>
    <n v="4.7"/>
    <n v="8"/>
    <s v="Quarterly"/>
  </r>
  <r>
    <s v="EVS02571"/>
    <n v="85.295439999999999"/>
    <n v="94.230222999999995"/>
    <s v="2692 Random Rd"/>
    <x v="19"/>
    <x v="2"/>
    <x v="2"/>
    <x v="2"/>
    <n v="0.33"/>
    <s v="6:00-22:00"/>
    <s v="6:00-22:00"/>
    <d v="1899-12-30T16:04:48"/>
    <n v="18.43"/>
    <n v="78"/>
    <s v="Ionity"/>
    <n v="150"/>
    <s v="Type 2, Tesla"/>
    <n v="2021"/>
    <s v="No"/>
    <n v="4.3"/>
    <n v="9"/>
    <s v="Annually"/>
  </r>
  <r>
    <s v="EVS02572"/>
    <n v="41.962369000000002"/>
    <n v="-87.609396000000004"/>
    <s v="647 Chicago Ave"/>
    <x v="7"/>
    <x v="5"/>
    <x v="0"/>
    <x v="2"/>
    <n v="0.28999999999999998"/>
    <s v="9:00-18:00"/>
    <s v="9:00-18:00"/>
    <d v="1899-12-30T08:52:48"/>
    <n v="0.72"/>
    <n v="49"/>
    <s v="Ionity"/>
    <n v="50"/>
    <s v="CHAdeMO"/>
    <n v="2015"/>
    <s v="No"/>
    <n v="4.4000000000000004"/>
    <n v="3"/>
    <s v="Quarterly"/>
  </r>
  <r>
    <s v="EVS02573"/>
    <n v="-33.76155"/>
    <n v="18.501760999999998"/>
    <s v="1773 Cape Town Ave"/>
    <x v="14"/>
    <x v="13"/>
    <x v="7"/>
    <x v="2"/>
    <n v="0.12"/>
    <d v="2025-07-24T00:00:00"/>
    <s v="9.00-21.00"/>
    <d v="1900-01-11T00:00:00"/>
    <n v="12.51"/>
    <n v="19"/>
    <s v="Tesla"/>
    <n v="22"/>
    <s v="Tesla, CCS"/>
    <n v="2010"/>
    <s v="No"/>
    <n v="4.0999999999999996"/>
    <n v="5"/>
    <s v="Monthly"/>
  </r>
  <r>
    <s v="EVS02575"/>
    <n v="25.386251000000001"/>
    <n v="55.357438000000002"/>
    <s v="8225 Dubai Ave"/>
    <x v="12"/>
    <x v="11"/>
    <x v="3"/>
    <x v="2"/>
    <n v="0.38"/>
    <s v="9:00-18:00"/>
    <s v="9:00-18:00"/>
    <d v="1899-12-30T08:52:48"/>
    <n v="7.76"/>
    <n v="66"/>
    <s v="Ionity"/>
    <n v="150"/>
    <s v="CCS"/>
    <n v="2012"/>
    <s v="No"/>
    <n v="4.8"/>
    <n v="5"/>
    <s v="Monthly"/>
  </r>
  <r>
    <s v="EVS02586"/>
    <n v="-33.873925999999997"/>
    <n v="18.43019"/>
    <s v="9058 Cape Town Ave"/>
    <x v="14"/>
    <x v="13"/>
    <x v="7"/>
    <x v="2"/>
    <n v="0.33"/>
    <d v="2025-07-24T00:00:00"/>
    <s v="9.00-21.00"/>
    <d v="1900-01-11T00:00:00"/>
    <n v="1.94"/>
    <n v="80"/>
    <s v="Ionity"/>
    <n v="150"/>
    <s v="CHAdeMO, Type 2"/>
    <n v="2017"/>
    <s v="No"/>
    <n v="4.4000000000000004"/>
    <n v="7"/>
    <s v="Annually"/>
  </r>
  <r>
    <s v="EVS02588"/>
    <n v="-23.699359999999999"/>
    <n v="-46.547927000000001"/>
    <s v="9938 SÃ£o Paulo Ave"/>
    <x v="8"/>
    <x v="7"/>
    <x v="4"/>
    <x v="2"/>
    <n v="0.22"/>
    <s v="9:00-18:00"/>
    <s v="9:00-18:00"/>
    <d v="1899-12-30T08:52:48"/>
    <n v="4.1399999999999997"/>
    <n v="39"/>
    <s v="EVgo"/>
    <n v="50"/>
    <s v="Type 2, CCS"/>
    <n v="2012"/>
    <s v="Yes"/>
    <n v="4.2"/>
    <n v="9"/>
    <s v="Monthly"/>
  </r>
  <r>
    <s v="EVS02592"/>
    <n v="34.191406999999998"/>
    <n v="-118.224371"/>
    <s v="5859 Los Angeles Ave"/>
    <x v="16"/>
    <x v="5"/>
    <x v="0"/>
    <x v="2"/>
    <n v="0.42"/>
    <s v="6:00-22:00"/>
    <s v="6:00-22:00"/>
    <d v="1899-12-30T16:04:48"/>
    <n v="2.2400000000000002"/>
    <n v="27"/>
    <s v="Greenlots"/>
    <n v="22"/>
    <s v="CHAdeMO, Tesla"/>
    <n v="2017"/>
    <s v="Yes"/>
    <n v="4.3"/>
    <n v="4"/>
    <s v="Monthly"/>
  </r>
  <r>
    <s v="EVS02594"/>
    <n v="19.574895999999999"/>
    <n v="-99.192633999999998"/>
    <s v="9560 Mexico City Ave"/>
    <x v="17"/>
    <x v="14"/>
    <x v="0"/>
    <x v="2"/>
    <n v="0.28000000000000003"/>
    <s v="6:00-22:00"/>
    <s v="6:00-22:00"/>
    <d v="1899-12-30T16:04:48"/>
    <n v="18.510000000000002"/>
    <n v="21"/>
    <s v="Ionity"/>
    <n v="350"/>
    <s v="Type 2, CCS"/>
    <n v="2023"/>
    <s v="Yes"/>
    <n v="3.7"/>
    <n v="9"/>
    <s v="Quarterly"/>
  </r>
  <r>
    <s v="EVS02595"/>
    <n v="18.921500999999999"/>
    <n v="72.874070000000003"/>
    <s v="6636 Mumbai Ave"/>
    <x v="13"/>
    <x v="12"/>
    <x v="3"/>
    <x v="2"/>
    <n v="0.11"/>
    <d v="2025-07-24T00:00:00"/>
    <s v="9.00-21.00"/>
    <d v="1900-01-11T00:00:00"/>
    <n v="14.93"/>
    <n v="25"/>
    <s v="ChargePoint"/>
    <n v="22"/>
    <s v="Tesla, CCS"/>
    <n v="2022"/>
    <s v="No"/>
    <n v="3.4"/>
    <n v="2"/>
    <s v="Monthly"/>
  </r>
  <r>
    <s v="EVS02597"/>
    <n v="39.940994000000003"/>
    <n v="116.487864"/>
    <s v="5235 Beijing Ave"/>
    <x v="10"/>
    <x v="9"/>
    <x v="3"/>
    <x v="2"/>
    <n v="0.33"/>
    <s v="9:00-18:00"/>
    <s v="9:00-18:00"/>
    <d v="1899-12-30T08:52:48"/>
    <n v="19.62"/>
    <n v="55"/>
    <s v="Ionity"/>
    <n v="150"/>
    <s v="CHAdeMO"/>
    <n v="2015"/>
    <s v="Yes"/>
    <n v="4.3"/>
    <n v="8"/>
    <s v="Annually"/>
  </r>
  <r>
    <s v="EVS02598"/>
    <n v="-23.547740000000001"/>
    <n v="-46.663342"/>
    <s v="5046 SÃ£o Paulo Ave"/>
    <x v="8"/>
    <x v="7"/>
    <x v="4"/>
    <x v="2"/>
    <n v="0.16"/>
    <s v="9:00-18:00"/>
    <s v="9:00-18:00"/>
    <d v="1899-12-30T08:52:48"/>
    <n v="10.29"/>
    <n v="91"/>
    <s v="EVgo"/>
    <n v="150"/>
    <s v="CCS"/>
    <n v="2019"/>
    <s v="Yes"/>
    <n v="4.7"/>
    <n v="9"/>
    <s v="Monthly"/>
  </r>
  <r>
    <s v="EVS02602"/>
    <n v="41.949525000000001"/>
    <n v="-87.723222000000007"/>
    <s v="1979 Chicago Ave"/>
    <x v="7"/>
    <x v="5"/>
    <x v="0"/>
    <x v="2"/>
    <n v="0.17"/>
    <s v="6:00-22:00"/>
    <s v="6:00-22:00"/>
    <d v="1899-12-30T16:04:48"/>
    <n v="7.85"/>
    <n v="71"/>
    <s v="Tesla"/>
    <n v="22"/>
    <s v="CHAdeMO"/>
    <n v="2017"/>
    <s v="Yes"/>
    <n v="4"/>
    <n v="10"/>
    <s v="Annually"/>
  </r>
  <r>
    <s v="EVS02611"/>
    <n v="-78.430442999999997"/>
    <n v="-168.490758"/>
    <s v="8842 Random Rd"/>
    <x v="19"/>
    <x v="2"/>
    <x v="2"/>
    <x v="2"/>
    <n v="0.18"/>
    <s v="6:00-22:00"/>
    <s v="6:00-22:00"/>
    <d v="1899-12-30T16:04:48"/>
    <n v="13.86"/>
    <n v="82"/>
    <s v="ChargePoint"/>
    <n v="50"/>
    <s v="CHAdeMO, Type 2"/>
    <n v="2021"/>
    <s v="No"/>
    <n v="4"/>
    <n v="6"/>
    <s v="Quarterly"/>
  </r>
  <r>
    <s v="EVS02615"/>
    <n v="13.891776999999999"/>
    <n v="100.53055000000001"/>
    <s v="6802 Bangkok Ave"/>
    <x v="4"/>
    <x v="4"/>
    <x v="3"/>
    <x v="2"/>
    <n v="0.33"/>
    <d v="2025-07-24T00:00:00"/>
    <s v="9.00-21.00"/>
    <d v="1900-01-11T00:00:00"/>
    <n v="15.59"/>
    <n v="22"/>
    <s v="ChargePoint"/>
    <n v="22"/>
    <s v="Type 2"/>
    <n v="2019"/>
    <s v="Yes"/>
    <n v="4.2"/>
    <n v="2"/>
    <s v="Monthly"/>
  </r>
  <r>
    <s v="EVS02616"/>
    <n v="13.849225000000001"/>
    <n v="100.58859200000001"/>
    <s v="1983 Bangkok Ave"/>
    <x v="4"/>
    <x v="4"/>
    <x v="3"/>
    <x v="2"/>
    <n v="0.24"/>
    <s v="6:00-22:00"/>
    <s v="6:00-22:00"/>
    <d v="1899-12-30T16:04:48"/>
    <n v="7.11"/>
    <n v="25"/>
    <s v="Tesla"/>
    <n v="50"/>
    <s v="Type 2, CHAdeMO"/>
    <n v="2022"/>
    <s v="Yes"/>
    <n v="4.5"/>
    <n v="5"/>
    <s v="Annually"/>
  </r>
  <r>
    <s v="EVS02621"/>
    <n v="89.125584000000003"/>
    <n v="-154.313444"/>
    <s v="6765 Random Rd"/>
    <x v="19"/>
    <x v="2"/>
    <x v="2"/>
    <x v="2"/>
    <n v="0.21"/>
    <d v="2025-07-24T00:00:00"/>
    <s v="9.00-21.00"/>
    <d v="1900-01-11T00:00:00"/>
    <n v="14.62"/>
    <n v="99"/>
    <s v="Tesla"/>
    <n v="50"/>
    <s v="CHAdeMO"/>
    <n v="2012"/>
    <s v="Yes"/>
    <n v="4.0999999999999996"/>
    <n v="9"/>
    <s v="Annually"/>
  </r>
  <r>
    <s v="EVS02623"/>
    <n v="41.897385"/>
    <n v="-87.743849999999995"/>
    <s v="2596 Chicago Ave"/>
    <x v="7"/>
    <x v="5"/>
    <x v="0"/>
    <x v="2"/>
    <n v="0.28999999999999998"/>
    <s v="9:00-18:00"/>
    <s v="9:00-18:00"/>
    <d v="1899-12-30T08:52:48"/>
    <n v="0.73"/>
    <n v="96"/>
    <s v="Ionity"/>
    <n v="22"/>
    <s v="Type 2, CHAdeMO"/>
    <n v="2010"/>
    <s v="No"/>
    <n v="4.2"/>
    <n v="10"/>
    <s v="Quarterly"/>
  </r>
  <r>
    <s v="EVS02624"/>
    <n v="37.548904999999998"/>
    <n v="127.049229"/>
    <s v="3427 Seoul Ave"/>
    <x v="6"/>
    <x v="6"/>
    <x v="3"/>
    <x v="2"/>
    <n v="0.2"/>
    <d v="2025-07-24T00:00:00"/>
    <s v="9.00-21.00"/>
    <d v="1900-01-11T00:00:00"/>
    <n v="1.38"/>
    <n v="35"/>
    <s v="Ionity"/>
    <n v="22"/>
    <s v="CHAdeMO, CCS"/>
    <n v="2010"/>
    <s v="No"/>
    <n v="3.8"/>
    <n v="6"/>
    <s v="Monthly"/>
  </r>
  <r>
    <s v="EVS02634"/>
    <n v="41.918357"/>
    <n v="-87.615281999999993"/>
    <s v="508 Chicago Ave"/>
    <x v="7"/>
    <x v="5"/>
    <x v="0"/>
    <x v="2"/>
    <n v="0.36"/>
    <s v="9:00-18:00"/>
    <s v="9:00-18:00"/>
    <d v="1899-12-30T08:52:48"/>
    <n v="6.98"/>
    <n v="29"/>
    <s v="Greenlots"/>
    <n v="50"/>
    <s v="Type 2, CCS"/>
    <n v="2014"/>
    <s v="Yes"/>
    <n v="3.7"/>
    <n v="6"/>
    <s v="Quarterly"/>
  </r>
  <r>
    <s v="EVS02636"/>
    <n v="37.584156999999998"/>
    <n v="127.080997"/>
    <s v="1544 Seoul Ave"/>
    <x v="6"/>
    <x v="6"/>
    <x v="3"/>
    <x v="2"/>
    <n v="0.45"/>
    <d v="2025-07-24T00:00:00"/>
    <s v="9.00-21.00"/>
    <d v="1900-01-11T00:00:00"/>
    <n v="15.75"/>
    <n v="54"/>
    <s v="ChargePoint"/>
    <n v="22"/>
    <s v="CHAdeMO"/>
    <n v="2010"/>
    <s v="Yes"/>
    <n v="3.7"/>
    <n v="8"/>
    <s v="Quarterly"/>
  </r>
  <r>
    <s v="EVS02637"/>
    <n v="13.732232"/>
    <n v="100.507869"/>
    <s v="727 Bangkok Ave"/>
    <x v="4"/>
    <x v="4"/>
    <x v="3"/>
    <x v="2"/>
    <n v="0.39"/>
    <s v="9:00-18:00"/>
    <s v="9:00-18:00"/>
    <d v="1899-12-30T08:52:48"/>
    <n v="9.7100000000000009"/>
    <n v="30"/>
    <s v="Ionity"/>
    <n v="150"/>
    <s v="CCS"/>
    <n v="2018"/>
    <s v="No"/>
    <n v="3.2"/>
    <n v="4"/>
    <s v="Quarterly"/>
  </r>
  <r>
    <s v="EVS02638"/>
    <n v="39.932119"/>
    <n v="116.33116800000001"/>
    <s v="7768 Beijing Ave"/>
    <x v="10"/>
    <x v="9"/>
    <x v="3"/>
    <x v="2"/>
    <n v="0.3"/>
    <d v="2025-07-24T00:00:00"/>
    <s v="9.00-21.00"/>
    <d v="1900-01-11T00:00:00"/>
    <n v="18.16"/>
    <n v="90"/>
    <s v="ChargePoint"/>
    <n v="50"/>
    <s v="Tesla"/>
    <n v="2022"/>
    <s v="Yes"/>
    <n v="3.4"/>
    <n v="6"/>
    <s v="Annually"/>
  </r>
  <r>
    <s v="EVS02639"/>
    <n v="39.889380000000003"/>
    <n v="116.217418"/>
    <s v="3985 Beijing Ave"/>
    <x v="10"/>
    <x v="9"/>
    <x v="3"/>
    <x v="2"/>
    <n v="0.17"/>
    <s v="9:00-18:00"/>
    <s v="9:00-18:00"/>
    <d v="1899-12-30T08:52:48"/>
    <n v="9.66"/>
    <n v="52"/>
    <s v="ChargePoint"/>
    <n v="50"/>
    <s v="Tesla, Type 2"/>
    <n v="2018"/>
    <s v="No"/>
    <n v="3.1"/>
    <n v="5"/>
    <s v="Quarterly"/>
  </r>
  <r>
    <s v="EVS02641"/>
    <n v="48.338965999999999"/>
    <n v="123.60341200000001"/>
    <s v="7297 Random Rd"/>
    <x v="51"/>
    <x v="9"/>
    <x v="3"/>
    <x v="2"/>
    <n v="0.18"/>
    <d v="2025-07-24T00:00:00"/>
    <s v="9.00-21.00"/>
    <d v="1900-01-11T00:00:00"/>
    <n v="0.82"/>
    <n v="81"/>
    <s v="ChargePoint"/>
    <n v="350"/>
    <s v="Type 2"/>
    <n v="2022"/>
    <s v="No"/>
    <n v="4"/>
    <n v="6"/>
    <s v="Monthly"/>
  </r>
  <r>
    <s v="EVS02643"/>
    <n v="19.528500999999999"/>
    <n v="-99.010728999999998"/>
    <s v="6832 Mexico City Ave"/>
    <x v="17"/>
    <x v="14"/>
    <x v="0"/>
    <x v="2"/>
    <n v="0.12"/>
    <d v="2025-07-24T00:00:00"/>
    <s v="9.00-21.00"/>
    <d v="1900-01-11T00:00:00"/>
    <n v="12.17"/>
    <n v="59"/>
    <s v="Tesla"/>
    <n v="22"/>
    <s v="Type 2, Tesla"/>
    <n v="2019"/>
    <s v="Yes"/>
    <n v="3.1"/>
    <n v="8"/>
    <s v="Monthly"/>
  </r>
  <r>
    <s v="EVS02651"/>
    <n v="6.5527749999999996"/>
    <n v="65.418301"/>
    <s v="8904 Random Rd"/>
    <x v="11"/>
    <x v="10"/>
    <x v="6"/>
    <x v="2"/>
    <n v="0.43"/>
    <d v="2025-07-24T00:00:00"/>
    <s v="9.00-21.00"/>
    <d v="1900-01-11T00:00:00"/>
    <n v="2.4500000000000002"/>
    <n v="20"/>
    <s v="Ionity"/>
    <n v="50"/>
    <s v="Type 2"/>
    <n v="2012"/>
    <s v="Yes"/>
    <n v="4.0999999999999996"/>
    <n v="9"/>
    <s v="Monthly"/>
  </r>
  <r>
    <s v="EVS02657"/>
    <n v="37.868889000000003"/>
    <n v="-122.41531500000001"/>
    <s v="1590 San Francisco Ave"/>
    <x v="5"/>
    <x v="5"/>
    <x v="0"/>
    <x v="2"/>
    <n v="0.46"/>
    <s v="9:00-18:00"/>
    <s v="9:00-18:00"/>
    <d v="1899-12-30T08:52:48"/>
    <n v="7.53"/>
    <n v="23"/>
    <s v="Ionity"/>
    <n v="22"/>
    <s v="Type 2, CHAdeMO"/>
    <n v="2014"/>
    <s v="No"/>
    <n v="4.7"/>
    <n v="5"/>
    <s v="Quarterly"/>
  </r>
  <r>
    <s v="EVS02658"/>
    <n v="37.664382000000003"/>
    <n v="126.917192"/>
    <s v="2970 Seoul Ave"/>
    <x v="6"/>
    <x v="6"/>
    <x v="3"/>
    <x v="2"/>
    <n v="0.42"/>
    <d v="2025-07-24T00:00:00"/>
    <s v="9.00-21.00"/>
    <d v="1900-01-11T00:00:00"/>
    <n v="10.99"/>
    <n v="33"/>
    <s v="Greenlots"/>
    <n v="150"/>
    <s v="Tesla, Type 2"/>
    <n v="2012"/>
    <s v="Yes"/>
    <n v="3.5"/>
    <n v="1"/>
    <s v="Monthly"/>
  </r>
  <r>
    <s v="EVS02659"/>
    <n v="37.728534000000003"/>
    <n v="-122.46249"/>
    <s v="723 San Francisco Ave"/>
    <x v="5"/>
    <x v="5"/>
    <x v="0"/>
    <x v="2"/>
    <n v="0.45"/>
    <d v="2025-07-24T00:00:00"/>
    <s v="9.00-21.00"/>
    <d v="1900-01-11T00:00:00"/>
    <n v="10.88"/>
    <n v="25"/>
    <s v="ChargePoint"/>
    <n v="50"/>
    <s v="CCS"/>
    <n v="2021"/>
    <s v="No"/>
    <n v="4.9000000000000004"/>
    <n v="6"/>
    <s v="Annually"/>
  </r>
  <r>
    <s v="EVS02663"/>
    <n v="37.526636000000003"/>
    <n v="126.99152100000001"/>
    <s v="1593 Seoul Ave"/>
    <x v="6"/>
    <x v="6"/>
    <x v="3"/>
    <x v="2"/>
    <n v="0.46"/>
    <d v="2025-07-24T00:00:00"/>
    <s v="9.00-21.00"/>
    <d v="1900-01-11T00:00:00"/>
    <n v="11.22"/>
    <n v="93"/>
    <s v="ChargePoint"/>
    <n v="22"/>
    <s v="CCS, Type 2"/>
    <n v="2018"/>
    <s v="Yes"/>
    <n v="4.4000000000000004"/>
    <n v="5"/>
    <s v="Monthly"/>
  </r>
  <r>
    <s v="EVS02667"/>
    <n v="41.882683"/>
    <n v="-87.758088000000001"/>
    <s v="4296 Chicago Ave"/>
    <x v="7"/>
    <x v="5"/>
    <x v="0"/>
    <x v="2"/>
    <n v="0.18"/>
    <s v="9:00-18:00"/>
    <s v="9:00-18:00"/>
    <d v="1899-12-30T08:52:48"/>
    <n v="2.76"/>
    <n v="95"/>
    <s v="Tesla"/>
    <n v="350"/>
    <s v="CCS"/>
    <n v="2023"/>
    <s v="Yes"/>
    <n v="4.4000000000000004"/>
    <n v="3"/>
    <s v="Annually"/>
  </r>
  <r>
    <s v="EVS02668"/>
    <n v="-23.623785999999999"/>
    <n v="-46.635339000000002"/>
    <s v="9174 SÃ£o Paulo Ave"/>
    <x v="8"/>
    <x v="7"/>
    <x v="4"/>
    <x v="2"/>
    <n v="0.33"/>
    <s v="9:00-18:00"/>
    <s v="9:00-18:00"/>
    <d v="1899-12-30T08:52:48"/>
    <n v="19.55"/>
    <n v="24"/>
    <s v="Greenlots"/>
    <n v="22"/>
    <s v="Type 2, CCS"/>
    <n v="2021"/>
    <s v="No"/>
    <n v="3.2"/>
    <n v="8"/>
    <s v="Monthly"/>
  </r>
  <r>
    <s v="EVS02670"/>
    <n v="39.991492999999998"/>
    <n v="116.455231"/>
    <s v="924 Beijing Ave"/>
    <x v="10"/>
    <x v="9"/>
    <x v="3"/>
    <x v="2"/>
    <n v="0.22"/>
    <d v="2025-07-24T00:00:00"/>
    <s v="9.00-21.00"/>
    <d v="1900-01-11T00:00:00"/>
    <n v="13.27"/>
    <n v="17"/>
    <s v="EVgo"/>
    <n v="150"/>
    <s v="Type 2, Tesla"/>
    <n v="2019"/>
    <s v="Yes"/>
    <n v="4"/>
    <n v="8"/>
    <s v="Quarterly"/>
  </r>
  <r>
    <s v="EVS02671"/>
    <n v="-84.928431000000003"/>
    <n v="-102.59048199999999"/>
    <s v="7218 Random Rd"/>
    <x v="19"/>
    <x v="2"/>
    <x v="2"/>
    <x v="2"/>
    <n v="0.24"/>
    <s v="9:00-18:00"/>
    <s v="9:00-18:00"/>
    <d v="1899-12-30T08:52:48"/>
    <n v="18.670000000000002"/>
    <n v="38"/>
    <s v="Greenlots"/>
    <n v="350"/>
    <s v="CCS"/>
    <n v="2019"/>
    <s v="Yes"/>
    <n v="3.2"/>
    <n v="8"/>
    <s v="Annually"/>
  </r>
  <r>
    <s v="EVS02673"/>
    <n v="34.152461000000002"/>
    <n v="-118.388389"/>
    <s v="4171 Los Angeles Ave"/>
    <x v="16"/>
    <x v="5"/>
    <x v="0"/>
    <x v="2"/>
    <n v="0.38"/>
    <d v="2025-07-24T00:00:00"/>
    <s v="9.00-21.00"/>
    <d v="1900-01-11T00:00:00"/>
    <n v="17.73"/>
    <n v="65"/>
    <s v="Greenlots"/>
    <n v="150"/>
    <s v="Tesla"/>
    <n v="2021"/>
    <s v="No"/>
    <n v="3.9"/>
    <n v="4"/>
    <s v="Annually"/>
  </r>
  <r>
    <s v="EVS02675"/>
    <n v="41.896205999999999"/>
    <n v="-87.693921000000003"/>
    <s v="297 Chicago Ave"/>
    <x v="7"/>
    <x v="5"/>
    <x v="0"/>
    <x v="2"/>
    <n v="0.3"/>
    <d v="2025-07-24T00:00:00"/>
    <s v="9.00-21.00"/>
    <d v="1900-01-11T00:00:00"/>
    <n v="9.4700000000000006"/>
    <n v="45"/>
    <s v="EVgo"/>
    <n v="22"/>
    <s v="CHAdeMO"/>
    <n v="2015"/>
    <s v="No"/>
    <n v="4.0999999999999996"/>
    <n v="6"/>
    <s v="Quarterly"/>
  </r>
  <r>
    <s v="EVS02676"/>
    <n v="34.066844000000003"/>
    <n v="-118.224774"/>
    <s v="733 Los Angeles Ave"/>
    <x v="16"/>
    <x v="5"/>
    <x v="0"/>
    <x v="2"/>
    <n v="0.11"/>
    <s v="6:00-22:00"/>
    <s v="6:00-22:00"/>
    <d v="1899-12-30T16:04:48"/>
    <n v="19.32"/>
    <n v="58"/>
    <s v="Greenlots"/>
    <n v="350"/>
    <s v="Type 2, Tesla"/>
    <n v="2015"/>
    <s v="No"/>
    <n v="3.3"/>
    <n v="6"/>
    <s v="Monthly"/>
  </r>
  <r>
    <s v="EVS02679"/>
    <n v="41.808146000000001"/>
    <n v="-87.673591999999999"/>
    <s v="2249 Chicago Ave"/>
    <x v="7"/>
    <x v="5"/>
    <x v="0"/>
    <x v="2"/>
    <n v="0.28999999999999998"/>
    <s v="9:00-18:00"/>
    <s v="9:00-18:00"/>
    <d v="1899-12-30T08:52:48"/>
    <n v="19.05"/>
    <n v="65"/>
    <s v="EVgo"/>
    <n v="50"/>
    <s v="Tesla, CCS"/>
    <n v="2021"/>
    <s v="Yes"/>
    <n v="3.3"/>
    <n v="9"/>
    <s v="Monthly"/>
  </r>
  <r>
    <s v="EVS02682"/>
    <n v="-33.850150999999997"/>
    <n v="151.34202400000001"/>
    <s v="7561 Sydney Ave"/>
    <x v="9"/>
    <x v="8"/>
    <x v="5"/>
    <x v="2"/>
    <n v="0.35"/>
    <s v="6:00-22:00"/>
    <s v="6:00-22:00"/>
    <d v="1899-12-30T16:04:48"/>
    <n v="11.3"/>
    <n v="54"/>
    <s v="ChargePoint"/>
    <n v="150"/>
    <s v="CCS"/>
    <n v="2017"/>
    <s v="Yes"/>
    <n v="5"/>
    <n v="5"/>
    <s v="Monthly"/>
  </r>
  <r>
    <s v="EVS02684"/>
    <n v="52.530203"/>
    <n v="13.398759"/>
    <s v="8292 Berlin Ave"/>
    <x v="3"/>
    <x v="3"/>
    <x v="1"/>
    <x v="2"/>
    <n v="0.18"/>
    <d v="2025-07-24T00:00:00"/>
    <s v="9.00-21.00"/>
    <d v="1900-01-11T00:00:00"/>
    <n v="19.850000000000001"/>
    <n v="40"/>
    <s v="Tesla"/>
    <n v="150"/>
    <s v="Tesla"/>
    <n v="2022"/>
    <s v="Yes"/>
    <n v="4.8"/>
    <n v="5"/>
    <s v="Annually"/>
  </r>
  <r>
    <s v="EVS02685"/>
    <n v="52.423076999999999"/>
    <n v="13.489324999999999"/>
    <s v="6205 Berlin Ave"/>
    <x v="3"/>
    <x v="3"/>
    <x v="1"/>
    <x v="2"/>
    <n v="0.33"/>
    <s v="6:00-22:00"/>
    <s v="6:00-22:00"/>
    <d v="1899-12-30T16:04:48"/>
    <n v="15.73"/>
    <n v="64"/>
    <s v="ChargePoint"/>
    <n v="50"/>
    <s v="Type 2, CCS"/>
    <n v="2021"/>
    <s v="No"/>
    <n v="3.3"/>
    <n v="6"/>
    <s v="Annually"/>
  </r>
  <r>
    <s v="EVS02689"/>
    <n v="37.732185999999999"/>
    <n v="-122.357309"/>
    <s v="4986 San Francisco Ave"/>
    <x v="5"/>
    <x v="5"/>
    <x v="0"/>
    <x v="2"/>
    <n v="0.2"/>
    <s v="9:00-18:00"/>
    <s v="9:00-18:00"/>
    <d v="1899-12-30T08:52:48"/>
    <n v="8.2200000000000006"/>
    <n v="99"/>
    <s v="ChargePoint"/>
    <n v="150"/>
    <s v="CHAdeMO, Tesla"/>
    <n v="2023"/>
    <s v="Yes"/>
    <n v="3.2"/>
    <n v="1"/>
    <s v="Monthly"/>
  </r>
  <r>
    <s v="EVS02695"/>
    <n v="19.417632999999999"/>
    <n v="-99.126659000000004"/>
    <s v="4343 Mexico City Ave"/>
    <x v="17"/>
    <x v="14"/>
    <x v="0"/>
    <x v="2"/>
    <n v="0.12"/>
    <s v="9:00-18:00"/>
    <s v="9:00-18:00"/>
    <d v="1899-12-30T08:52:48"/>
    <n v="11.39"/>
    <n v="86"/>
    <s v="EVgo"/>
    <n v="350"/>
    <s v="CCS"/>
    <n v="2015"/>
    <s v="Yes"/>
    <n v="3.4"/>
    <n v="9"/>
    <s v="Annually"/>
  </r>
  <r>
    <s v="EVS02696"/>
    <n v="-33.880105999999998"/>
    <n v="18.570584"/>
    <s v="3712 Cape Town Ave"/>
    <x v="14"/>
    <x v="13"/>
    <x v="7"/>
    <x v="2"/>
    <n v="0.31"/>
    <s v="6:00-22:00"/>
    <s v="6:00-22:00"/>
    <d v="1899-12-30T16:04:48"/>
    <n v="6.52"/>
    <n v="71"/>
    <s v="Tesla"/>
    <n v="350"/>
    <s v="Type 2"/>
    <n v="2017"/>
    <s v="No"/>
    <n v="3.1"/>
    <n v="6"/>
    <s v="Monthly"/>
  </r>
  <r>
    <s v="EVS02702"/>
    <n v="43.644424000000001"/>
    <n v="-79.383024000000006"/>
    <s v="6727 Toronto Ave"/>
    <x v="0"/>
    <x v="0"/>
    <x v="0"/>
    <x v="2"/>
    <n v="0.11"/>
    <s v="9:00-18:00"/>
    <s v="9:00-18:00"/>
    <d v="1899-12-30T08:52:48"/>
    <n v="5.32"/>
    <n v="72"/>
    <s v="Tesla"/>
    <n v="350"/>
    <s v="Type 2, CCS"/>
    <n v="2015"/>
    <s v="No"/>
    <n v="3.9"/>
    <n v="4"/>
    <s v="Annually"/>
  </r>
  <r>
    <s v="EVS02709"/>
    <n v="55.880682"/>
    <n v="37.527290999999998"/>
    <s v="756 Moscow Ave"/>
    <x v="1"/>
    <x v="1"/>
    <x v="1"/>
    <x v="2"/>
    <n v="0.24"/>
    <s v="9:00-18:00"/>
    <s v="9:00-18:00"/>
    <d v="1899-12-30T08:52:48"/>
    <n v="11.99"/>
    <n v="49"/>
    <s v="Ionity"/>
    <n v="350"/>
    <s v="Type 2"/>
    <n v="2023"/>
    <s v="No"/>
    <n v="3.9"/>
    <n v="4"/>
    <s v="Annually"/>
  </r>
  <r>
    <s v="EVS02713"/>
    <n v="52.450462000000002"/>
    <n v="13.455456999999999"/>
    <s v="4805 Berlin Ave"/>
    <x v="3"/>
    <x v="3"/>
    <x v="1"/>
    <x v="2"/>
    <n v="0.14000000000000001"/>
    <s v="6:00-22:00"/>
    <s v="6:00-22:00"/>
    <d v="1899-12-30T16:04:48"/>
    <n v="17.89"/>
    <n v="22"/>
    <s v="Tesla"/>
    <n v="150"/>
    <s v="Tesla, CCS"/>
    <n v="2015"/>
    <s v="No"/>
    <n v="3.7"/>
    <n v="1"/>
    <s v="Annually"/>
  </r>
  <r>
    <s v="EVS02714"/>
    <n v="43.789057999999997"/>
    <n v="-79.308323000000001"/>
    <s v="850 Toronto Ave"/>
    <x v="0"/>
    <x v="0"/>
    <x v="0"/>
    <x v="2"/>
    <n v="0.28999999999999998"/>
    <s v="9:00-18:00"/>
    <s v="9:00-18:00"/>
    <d v="1899-12-30T08:52:48"/>
    <n v="13.5"/>
    <n v="43"/>
    <s v="ChargePoint"/>
    <n v="22"/>
    <s v="Tesla, CCS"/>
    <n v="2015"/>
    <s v="No"/>
    <n v="4.7"/>
    <n v="2"/>
    <s v="Quarterly"/>
  </r>
  <r>
    <s v="EVS02723"/>
    <n v="19.527972999999999"/>
    <n v="-99.143439000000001"/>
    <s v="571 Mexico City Ave"/>
    <x v="17"/>
    <x v="14"/>
    <x v="0"/>
    <x v="2"/>
    <n v="0.33"/>
    <s v="9:00-18:00"/>
    <s v="9:00-18:00"/>
    <d v="1899-12-30T08:52:48"/>
    <n v="4.34"/>
    <n v="12"/>
    <s v="Tesla"/>
    <n v="22"/>
    <s v="Type 2, CCS"/>
    <n v="2013"/>
    <s v="No"/>
    <n v="3.2"/>
    <n v="9"/>
    <s v="Monthly"/>
  </r>
  <r>
    <s v="EVS02729"/>
    <n v="19.487627"/>
    <n v="-99.167719000000005"/>
    <s v="9753 Mexico City Ave"/>
    <x v="17"/>
    <x v="14"/>
    <x v="0"/>
    <x v="2"/>
    <n v="0.34"/>
    <d v="2025-07-24T00:00:00"/>
    <s v="9.00-21.00"/>
    <d v="1900-01-11T00:00:00"/>
    <n v="11.96"/>
    <n v="77"/>
    <s v="ChargePoint"/>
    <n v="50"/>
    <s v="Type 2, CHAdeMO"/>
    <n v="2020"/>
    <s v="No"/>
    <n v="4.8"/>
    <n v="3"/>
    <s v="Quarterly"/>
  </r>
  <r>
    <s v="EVS02746"/>
    <n v="34.176741"/>
    <n v="-118.265168"/>
    <s v="9738 Los Angeles Ave"/>
    <x v="16"/>
    <x v="5"/>
    <x v="0"/>
    <x v="2"/>
    <n v="0.45"/>
    <s v="6:00-22:00"/>
    <s v="6:00-22:00"/>
    <d v="1899-12-30T16:04:48"/>
    <n v="1.53"/>
    <n v="67"/>
    <s v="EVgo"/>
    <n v="150"/>
    <s v="CCS"/>
    <n v="2018"/>
    <s v="Yes"/>
    <n v="3.6"/>
    <n v="1"/>
    <s v="Annually"/>
  </r>
  <r>
    <s v="EVS02747"/>
    <n v="55.746901000000001"/>
    <n v="37.654277999999998"/>
    <s v="9215 Moscow Ave"/>
    <x v="1"/>
    <x v="1"/>
    <x v="1"/>
    <x v="2"/>
    <n v="0.12"/>
    <s v="9:00-18:00"/>
    <s v="9:00-18:00"/>
    <d v="1899-12-30T08:52:48"/>
    <n v="17.77"/>
    <n v="70"/>
    <s v="ChargePoint"/>
    <n v="50"/>
    <s v="Tesla, CHAdeMO"/>
    <n v="2020"/>
    <s v="Yes"/>
    <n v="4"/>
    <n v="2"/>
    <s v="Monthly"/>
  </r>
  <r>
    <s v="EVS02749"/>
    <n v="41.965623999999998"/>
    <n v="-87.649420000000006"/>
    <s v="1252 Chicago Ave"/>
    <x v="7"/>
    <x v="5"/>
    <x v="0"/>
    <x v="2"/>
    <n v="0.23"/>
    <s v="9:00-18:00"/>
    <s v="9:00-18:00"/>
    <d v="1899-12-30T08:52:48"/>
    <n v="6.42"/>
    <n v="53"/>
    <s v="Tesla"/>
    <n v="50"/>
    <s v="Tesla, Type 2"/>
    <n v="2023"/>
    <s v="No"/>
    <n v="4.3"/>
    <n v="6"/>
    <s v="Quarterly"/>
  </r>
  <r>
    <s v="EVS02752"/>
    <n v="19.478857000000001"/>
    <n v="-99.109402000000003"/>
    <s v="5070 Mexico City Ave"/>
    <x v="17"/>
    <x v="14"/>
    <x v="0"/>
    <x v="2"/>
    <n v="0.27"/>
    <s v="6:00-22:00"/>
    <s v="6:00-22:00"/>
    <d v="1899-12-30T16:04:48"/>
    <n v="18.79"/>
    <n v="47"/>
    <s v="Ionity"/>
    <n v="50"/>
    <s v="CCS, CHAdeMO"/>
    <n v="2014"/>
    <s v="No"/>
    <n v="3.1"/>
    <n v="6"/>
    <s v="Monthly"/>
  </r>
  <r>
    <s v="EVS02753"/>
    <n v="55.864837999999999"/>
    <n v="37.582799000000001"/>
    <s v="8998 Moscow Ave"/>
    <x v="1"/>
    <x v="1"/>
    <x v="1"/>
    <x v="2"/>
    <n v="0.33"/>
    <s v="9:00-18:00"/>
    <s v="9:00-18:00"/>
    <d v="1899-12-30T08:52:48"/>
    <n v="8.52"/>
    <n v="98"/>
    <s v="Greenlots"/>
    <n v="150"/>
    <s v="Tesla, CCS"/>
    <n v="2023"/>
    <s v="No"/>
    <n v="4.8"/>
    <n v="2"/>
    <s v="Annually"/>
  </r>
  <r>
    <s v="EVS02754"/>
    <n v="52.579251999999997"/>
    <n v="13.375560999999999"/>
    <s v="5297 Berlin Ave"/>
    <x v="3"/>
    <x v="3"/>
    <x v="1"/>
    <x v="2"/>
    <n v="0.45"/>
    <d v="2025-07-24T00:00:00"/>
    <s v="9.00-21.00"/>
    <d v="1900-01-11T00:00:00"/>
    <n v="10.38"/>
    <n v="61"/>
    <s v="Tesla"/>
    <n v="50"/>
    <s v="Type 2, CHAdeMO"/>
    <n v="2012"/>
    <s v="Yes"/>
    <n v="4.2"/>
    <n v="6"/>
    <s v="Annually"/>
  </r>
  <r>
    <s v="EVS02757"/>
    <n v="37.535665999999999"/>
    <n v="127.059336"/>
    <s v="5253 Seoul Ave"/>
    <x v="6"/>
    <x v="6"/>
    <x v="3"/>
    <x v="2"/>
    <n v="0.48"/>
    <s v="6:00-22:00"/>
    <s v="6:00-22:00"/>
    <d v="1899-12-30T16:04:48"/>
    <n v="13.99"/>
    <n v="26"/>
    <s v="Tesla"/>
    <n v="50"/>
    <s v="CCS, Tesla"/>
    <n v="2011"/>
    <s v="No"/>
    <n v="4.9000000000000004"/>
    <n v="5"/>
    <s v="Monthly"/>
  </r>
  <r>
    <s v="EVS02758"/>
    <n v="37.609986999999997"/>
    <n v="127.005702"/>
    <s v="2456 Seoul Ave"/>
    <x v="6"/>
    <x v="6"/>
    <x v="3"/>
    <x v="2"/>
    <n v="0.48"/>
    <d v="2025-07-24T00:00:00"/>
    <s v="9.00-21.00"/>
    <d v="1900-01-11T00:00:00"/>
    <n v="1.57"/>
    <n v="75"/>
    <s v="Greenlots"/>
    <n v="22"/>
    <s v="CHAdeMO, Tesla"/>
    <n v="2013"/>
    <s v="No"/>
    <n v="5"/>
    <n v="7"/>
    <s v="Monthly"/>
  </r>
  <r>
    <s v="EVS02765"/>
    <n v="43.692898999999997"/>
    <n v="-79.491992999999994"/>
    <s v="3931 Toronto Ave"/>
    <x v="0"/>
    <x v="0"/>
    <x v="0"/>
    <x v="2"/>
    <n v="0.16"/>
    <d v="2025-07-24T00:00:00"/>
    <s v="9.00-21.00"/>
    <d v="1900-01-11T00:00:00"/>
    <n v="3.7"/>
    <n v="18"/>
    <s v="Greenlots"/>
    <n v="150"/>
    <s v="CCS, Tesla"/>
    <n v="2011"/>
    <s v="Yes"/>
    <n v="3.3"/>
    <n v="2"/>
    <s v="Annually"/>
  </r>
  <r>
    <s v="EVS02770"/>
    <n v="37.793171999999998"/>
    <n v="-122.322576"/>
    <s v="9693 San Francisco Ave"/>
    <x v="5"/>
    <x v="5"/>
    <x v="0"/>
    <x v="2"/>
    <n v="0.26"/>
    <d v="2025-07-24T00:00:00"/>
    <s v="9.00-21.00"/>
    <d v="1900-01-11T00:00:00"/>
    <n v="1.8"/>
    <n v="97"/>
    <s v="Ionity"/>
    <n v="150"/>
    <s v="Type 2, CHAdeMO"/>
    <n v="2022"/>
    <s v="Yes"/>
    <n v="4.5999999999999996"/>
    <n v="2"/>
    <s v="Quarterly"/>
  </r>
  <r>
    <s v="EVS02773"/>
    <n v="-23.668165999999999"/>
    <n v="-46.653419"/>
    <s v="616 SÃ£o Paulo Ave"/>
    <x v="8"/>
    <x v="7"/>
    <x v="4"/>
    <x v="2"/>
    <n v="0.3"/>
    <d v="2025-07-24T00:00:00"/>
    <s v="9.00-21.00"/>
    <d v="1900-01-11T00:00:00"/>
    <n v="1.34"/>
    <n v="57"/>
    <s v="ChargePoint"/>
    <n v="50"/>
    <s v="Tesla, CHAdeMO"/>
    <n v="2010"/>
    <s v="No"/>
    <n v="3.5"/>
    <n v="5"/>
    <s v="Quarterly"/>
  </r>
  <r>
    <s v="EVS02776"/>
    <n v="-33.736026000000003"/>
    <n v="151.24144100000001"/>
    <s v="5820 Sydney Ave"/>
    <x v="9"/>
    <x v="8"/>
    <x v="5"/>
    <x v="2"/>
    <n v="0.28999999999999998"/>
    <s v="9:00-18:00"/>
    <s v="9:00-18:00"/>
    <d v="1899-12-30T08:52:48"/>
    <n v="9.7799999999999994"/>
    <n v="20"/>
    <s v="ChargePoint"/>
    <n v="22"/>
    <s v="Tesla, Type 2"/>
    <n v="2017"/>
    <s v="No"/>
    <n v="4.0999999999999996"/>
    <n v="3"/>
    <s v="Annually"/>
  </r>
  <r>
    <s v="EVS02778"/>
    <n v="37.891533000000003"/>
    <n v="-122.30546"/>
    <s v="322 San Francisco Ave"/>
    <x v="5"/>
    <x v="5"/>
    <x v="0"/>
    <x v="2"/>
    <n v="0.34"/>
    <d v="2025-07-24T00:00:00"/>
    <s v="9.00-21.00"/>
    <d v="1900-01-11T00:00:00"/>
    <n v="10.119999999999999"/>
    <n v="30"/>
    <s v="Tesla"/>
    <n v="150"/>
    <s v="Tesla"/>
    <n v="2023"/>
    <s v="Yes"/>
    <n v="4.2"/>
    <n v="10"/>
    <s v="Monthly"/>
  </r>
  <r>
    <s v="EVS02781"/>
    <n v="81.182997"/>
    <n v="115.551929"/>
    <s v="1435 Random Rd"/>
    <x v="19"/>
    <x v="2"/>
    <x v="2"/>
    <x v="2"/>
    <n v="0.28000000000000003"/>
    <d v="2025-07-24T00:00:00"/>
    <s v="9.00-21.00"/>
    <d v="1900-01-11T00:00:00"/>
    <n v="0.52"/>
    <n v="63"/>
    <s v="ChargePoint"/>
    <n v="150"/>
    <s v="CHAdeMO"/>
    <n v="2010"/>
    <s v="Yes"/>
    <n v="3.7"/>
    <n v="4"/>
    <s v="Monthly"/>
  </r>
  <r>
    <s v="EVS02785"/>
    <n v="37.569676999999999"/>
    <n v="126.93987199999999"/>
    <s v="2754 Seoul Ave"/>
    <x v="6"/>
    <x v="6"/>
    <x v="3"/>
    <x v="2"/>
    <n v="0.16"/>
    <d v="2025-07-24T00:00:00"/>
    <s v="9.00-21.00"/>
    <d v="1900-01-11T00:00:00"/>
    <n v="14.49"/>
    <n v="61"/>
    <s v="ChargePoint"/>
    <n v="150"/>
    <s v="CCS"/>
    <n v="2014"/>
    <s v="Yes"/>
    <n v="4.4000000000000004"/>
    <n v="10"/>
    <s v="Quarterly"/>
  </r>
  <r>
    <s v="EVS02790"/>
    <n v="37.818995999999999"/>
    <n v="-122.339918"/>
    <s v="7215 San Francisco Ave"/>
    <x v="5"/>
    <x v="5"/>
    <x v="0"/>
    <x v="2"/>
    <n v="0.17"/>
    <s v="9:00-18:00"/>
    <s v="9:00-18:00"/>
    <d v="1899-12-30T08:52:48"/>
    <n v="2.27"/>
    <n v="94"/>
    <s v="Ionity"/>
    <n v="22"/>
    <s v="Tesla"/>
    <n v="2019"/>
    <s v="Yes"/>
    <n v="4.0999999999999996"/>
    <n v="10"/>
    <s v="Annually"/>
  </r>
  <r>
    <s v="EVS02791"/>
    <n v="-6.1637649999999997"/>
    <n v="93.162571"/>
    <s v="2261 Random Rd"/>
    <x v="11"/>
    <x v="10"/>
    <x v="6"/>
    <x v="2"/>
    <n v="0.37"/>
    <d v="2025-07-24T00:00:00"/>
    <s v="9.00-21.00"/>
    <d v="1900-01-11T00:00:00"/>
    <n v="14.75"/>
    <n v="73"/>
    <s v="EVgo"/>
    <n v="350"/>
    <s v="Tesla"/>
    <n v="2018"/>
    <s v="Yes"/>
    <n v="4.7"/>
    <n v="10"/>
    <s v="Monthly"/>
  </r>
  <r>
    <s v="EVS02792"/>
    <n v="13.877319999999999"/>
    <n v="100.476308"/>
    <s v="9878 Bangkok Ave"/>
    <x v="4"/>
    <x v="4"/>
    <x v="3"/>
    <x v="2"/>
    <n v="0.2"/>
    <d v="2025-07-24T00:00:00"/>
    <s v="9.00-21.00"/>
    <d v="1900-01-11T00:00:00"/>
    <n v="10.9"/>
    <n v="62"/>
    <s v="Tesla"/>
    <n v="50"/>
    <s v="CCS, Type 2"/>
    <n v="2015"/>
    <s v="Yes"/>
    <n v="4.2"/>
    <n v="1"/>
    <s v="Annually"/>
  </r>
  <r>
    <s v="EVS02798"/>
    <n v="-23.579720999999999"/>
    <n v="-46.602462000000003"/>
    <s v="1935 SÃ£o Paulo Ave"/>
    <x v="8"/>
    <x v="7"/>
    <x v="4"/>
    <x v="2"/>
    <n v="0.32"/>
    <s v="9:00-18:00"/>
    <s v="9:00-18:00"/>
    <d v="1899-12-30T08:52:48"/>
    <n v="9.76"/>
    <n v="67"/>
    <s v="EVgo"/>
    <n v="22"/>
    <s v="CCS"/>
    <n v="2020"/>
    <s v="Yes"/>
    <n v="4.5"/>
    <n v="3"/>
    <s v="Annually"/>
  </r>
  <r>
    <s v="EVS02801"/>
    <n v="-58.485289000000002"/>
    <n v="-85.370754000000005"/>
    <s v="6212 Random Rd"/>
    <x v="11"/>
    <x v="10"/>
    <x v="6"/>
    <x v="2"/>
    <n v="0.49"/>
    <s v="6:00-22:00"/>
    <s v="6:00-22:00"/>
    <d v="1899-12-30T16:04:48"/>
    <n v="14.64"/>
    <n v="61"/>
    <s v="Ionity"/>
    <n v="22"/>
    <s v="CHAdeMO, Type 2"/>
    <n v="2019"/>
    <s v="Yes"/>
    <n v="4"/>
    <n v="7"/>
    <s v="Monthly"/>
  </r>
  <r>
    <s v="EVS02805"/>
    <n v="41.943100000000001"/>
    <n v="-87.666256000000004"/>
    <s v="690 Chicago Ave"/>
    <x v="7"/>
    <x v="5"/>
    <x v="0"/>
    <x v="2"/>
    <n v="0.32"/>
    <d v="2025-07-24T00:00:00"/>
    <s v="9.00-21.00"/>
    <d v="1900-01-11T00:00:00"/>
    <n v="9.19"/>
    <n v="34"/>
    <s v="Greenlots"/>
    <n v="50"/>
    <s v="CHAdeMO"/>
    <n v="2021"/>
    <s v="No"/>
    <n v="3.8"/>
    <n v="1"/>
    <s v="Quarterly"/>
  </r>
  <r>
    <s v="EVS02810"/>
    <n v="25.321597000000001"/>
    <n v="55.256801000000003"/>
    <s v="2398 Dubai Ave"/>
    <x v="12"/>
    <x v="11"/>
    <x v="3"/>
    <x v="2"/>
    <n v="0.17"/>
    <d v="2025-07-24T00:00:00"/>
    <s v="9.00-21.00"/>
    <d v="1900-01-11T00:00:00"/>
    <n v="7.57"/>
    <n v="87"/>
    <s v="Ionity"/>
    <n v="350"/>
    <s v="Type 2, Tesla"/>
    <n v="2017"/>
    <s v="No"/>
    <n v="4.0999999999999996"/>
    <n v="8"/>
    <s v="Quarterly"/>
  </r>
  <r>
    <s v="EVS02813"/>
    <n v="-23.541446000000001"/>
    <n v="-46.639558999999998"/>
    <s v="2750 SÃ£o Paulo Ave"/>
    <x v="8"/>
    <x v="7"/>
    <x v="4"/>
    <x v="2"/>
    <n v="0.24"/>
    <s v="6:00-22:00"/>
    <s v="6:00-22:00"/>
    <d v="1899-12-30T16:04:48"/>
    <n v="13.91"/>
    <n v="55"/>
    <s v="EVgo"/>
    <n v="22"/>
    <s v="Tesla, CHAdeMO"/>
    <n v="2015"/>
    <s v="No"/>
    <n v="3.3"/>
    <n v="3"/>
    <s v="Monthly"/>
  </r>
  <r>
    <s v="EVS02816"/>
    <n v="19.488810000000001"/>
    <n v="-99.155963999999997"/>
    <s v="6380 Mexico City Ave"/>
    <x v="17"/>
    <x v="14"/>
    <x v="0"/>
    <x v="2"/>
    <n v="0.25"/>
    <d v="2025-07-24T00:00:00"/>
    <s v="9.00-21.00"/>
    <d v="1900-01-11T00:00:00"/>
    <n v="10.11"/>
    <n v="98"/>
    <s v="Ionity"/>
    <n v="350"/>
    <s v="CCS, Type 2"/>
    <n v="2013"/>
    <s v="No"/>
    <n v="3.3"/>
    <n v="7"/>
    <s v="Annually"/>
  </r>
  <r>
    <s v="EVS02817"/>
    <n v="-33.888781999999999"/>
    <n v="18.533366000000001"/>
    <s v="5536 Cape Town Ave"/>
    <x v="14"/>
    <x v="13"/>
    <x v="7"/>
    <x v="2"/>
    <n v="0.37"/>
    <d v="2025-07-24T00:00:00"/>
    <s v="9.00-21.00"/>
    <d v="1900-01-11T00:00:00"/>
    <n v="15.83"/>
    <n v="97"/>
    <s v="Ionity"/>
    <n v="350"/>
    <s v="CHAdeMO, CCS"/>
    <n v="2010"/>
    <s v="Yes"/>
    <n v="4.2"/>
    <n v="7"/>
    <s v="Quarterly"/>
  </r>
  <r>
    <s v="EVS02821"/>
    <n v="-19.019487999999999"/>
    <n v="159.04084599999999"/>
    <s v="6477 Random Rd"/>
    <x v="2"/>
    <x v="2"/>
    <x v="2"/>
    <x v="2"/>
    <n v="0.32"/>
    <d v="2025-07-24T00:00:00"/>
    <s v="9.00-21.00"/>
    <d v="1900-01-11T00:00:00"/>
    <n v="16.39"/>
    <n v="11"/>
    <s v="Tesla"/>
    <n v="150"/>
    <s v="CCS"/>
    <n v="2019"/>
    <s v="No"/>
    <n v="3.8"/>
    <n v="7"/>
    <s v="Quarterly"/>
  </r>
  <r>
    <s v="EVS02826"/>
    <n v="37.557428999999999"/>
    <n v="127.076876"/>
    <s v="4030 Seoul Ave"/>
    <x v="6"/>
    <x v="6"/>
    <x v="3"/>
    <x v="2"/>
    <n v="0.39"/>
    <s v="6:00-22:00"/>
    <s v="6:00-22:00"/>
    <d v="1899-12-30T16:04:48"/>
    <n v="7.79"/>
    <n v="27"/>
    <s v="EVgo"/>
    <n v="50"/>
    <s v="Type 2, CCS"/>
    <n v="2019"/>
    <s v="No"/>
    <n v="4.5"/>
    <n v="5"/>
    <s v="Annually"/>
  </r>
  <r>
    <s v="EVS02829"/>
    <n v="-33.830503"/>
    <n v="18.538734999999999"/>
    <s v="4110 Cape Town Ave"/>
    <x v="14"/>
    <x v="13"/>
    <x v="7"/>
    <x v="2"/>
    <n v="0.25"/>
    <s v="9:00-18:00"/>
    <s v="9:00-18:00"/>
    <d v="1899-12-30T08:52:48"/>
    <n v="7.95"/>
    <n v="64"/>
    <s v="EVgo"/>
    <n v="150"/>
    <s v="Tesla, CHAdeMO"/>
    <n v="2012"/>
    <s v="Yes"/>
    <n v="3.6"/>
    <n v="5"/>
    <s v="Annually"/>
  </r>
  <r>
    <s v="EVS02838"/>
    <n v="-33.792140000000003"/>
    <n v="151.32767799999999"/>
    <s v="2322 Sydney Ave"/>
    <x v="9"/>
    <x v="8"/>
    <x v="5"/>
    <x v="2"/>
    <n v="0.23"/>
    <s v="6:00-22:00"/>
    <s v="6:00-22:00"/>
    <d v="1899-12-30T16:04:48"/>
    <n v="8.56"/>
    <n v="99"/>
    <s v="ChargePoint"/>
    <n v="350"/>
    <s v="Type 2"/>
    <n v="2021"/>
    <s v="No"/>
    <n v="3.5"/>
    <n v="4"/>
    <s v="Monthly"/>
  </r>
  <r>
    <s v="EVS02841"/>
    <n v="-87.120773999999997"/>
    <n v="41.186121999999997"/>
    <s v="7960 Random Rd"/>
    <x v="19"/>
    <x v="2"/>
    <x v="2"/>
    <x v="2"/>
    <n v="0.35"/>
    <d v="2025-07-24T00:00:00"/>
    <s v="9.00-21.00"/>
    <d v="1900-01-11T00:00:00"/>
    <n v="19.11"/>
    <n v="35"/>
    <s v="EVgo"/>
    <n v="350"/>
    <s v="CHAdeMO"/>
    <n v="2022"/>
    <s v="Yes"/>
    <n v="4.3"/>
    <n v="2"/>
    <s v="Quarterly"/>
  </r>
  <r>
    <s v="EVS02843"/>
    <n v="34.051701999999999"/>
    <n v="-118.223218"/>
    <s v="2613 Los Angeles Ave"/>
    <x v="16"/>
    <x v="5"/>
    <x v="0"/>
    <x v="2"/>
    <n v="0.13"/>
    <s v="9:00-18:00"/>
    <s v="9:00-18:00"/>
    <d v="1899-12-30T08:52:48"/>
    <n v="15.68"/>
    <n v="39"/>
    <s v="ChargePoint"/>
    <n v="22"/>
    <s v="CHAdeMO"/>
    <n v="2017"/>
    <s v="Yes"/>
    <n v="5"/>
    <n v="6"/>
    <s v="Annually"/>
  </r>
  <r>
    <s v="EVS02844"/>
    <n v="37.505538000000001"/>
    <n v="126.92750100000001"/>
    <s v="4608 Seoul Ave"/>
    <x v="6"/>
    <x v="6"/>
    <x v="3"/>
    <x v="2"/>
    <n v="0.37"/>
    <s v="6:00-22:00"/>
    <s v="6:00-22:00"/>
    <d v="1899-12-30T16:04:48"/>
    <n v="1.52"/>
    <n v="45"/>
    <s v="Greenlots"/>
    <n v="22"/>
    <s v="CCS"/>
    <n v="2020"/>
    <s v="Yes"/>
    <n v="4.3"/>
    <n v="3"/>
    <s v="Monthly"/>
  </r>
  <r>
    <s v="EVS02845"/>
    <n v="13.736148999999999"/>
    <n v="100.42898099999999"/>
    <s v="2158 Bangkok Ave"/>
    <x v="4"/>
    <x v="4"/>
    <x v="3"/>
    <x v="2"/>
    <n v="0.32"/>
    <d v="2025-07-24T00:00:00"/>
    <s v="9.00-21.00"/>
    <d v="1900-01-11T00:00:00"/>
    <n v="16.29"/>
    <n v="28"/>
    <s v="Tesla"/>
    <n v="22"/>
    <s v="Type 2"/>
    <n v="2012"/>
    <s v="No"/>
    <n v="4.3"/>
    <n v="4"/>
    <s v="Annually"/>
  </r>
  <r>
    <s v="EVS02846"/>
    <n v="52.560723000000003"/>
    <n v="13.423978999999999"/>
    <s v="8468 Berlin Ave"/>
    <x v="3"/>
    <x v="3"/>
    <x v="1"/>
    <x v="2"/>
    <n v="0.39"/>
    <s v="6:00-22:00"/>
    <s v="6:00-22:00"/>
    <d v="1899-12-30T16:04:48"/>
    <n v="15.93"/>
    <n v="37"/>
    <s v="Ionity"/>
    <n v="150"/>
    <s v="Type 2"/>
    <n v="2013"/>
    <s v="No"/>
    <n v="3.7"/>
    <n v="4"/>
    <s v="Quarterly"/>
  </r>
  <r>
    <s v="EVS02847"/>
    <n v="13.809621999999999"/>
    <n v="100.502306"/>
    <s v="5217 Bangkok Ave"/>
    <x v="4"/>
    <x v="4"/>
    <x v="3"/>
    <x v="2"/>
    <n v="0.3"/>
    <s v="6:00-22:00"/>
    <s v="6:00-22:00"/>
    <d v="1899-12-30T16:04:48"/>
    <n v="16.420000000000002"/>
    <n v="82"/>
    <s v="Greenlots"/>
    <n v="22"/>
    <s v="Tesla, CCS"/>
    <n v="2015"/>
    <s v="No"/>
    <n v="4.2"/>
    <n v="2"/>
    <s v="Quarterly"/>
  </r>
  <r>
    <s v="EVS02848"/>
    <n v="13.860483"/>
    <n v="100.472167"/>
    <s v="8810 Bangkok Ave"/>
    <x v="4"/>
    <x v="4"/>
    <x v="3"/>
    <x v="2"/>
    <n v="0.12"/>
    <s v="6:00-22:00"/>
    <s v="6:00-22:00"/>
    <d v="1899-12-30T16:04:48"/>
    <n v="12.72"/>
    <n v="34"/>
    <s v="Ionity"/>
    <n v="50"/>
    <s v="CHAdeMO"/>
    <n v="2017"/>
    <s v="No"/>
    <n v="4"/>
    <n v="8"/>
    <s v="Quarterly"/>
  </r>
  <r>
    <s v="EVS02853"/>
    <n v="34.175665000000002"/>
    <n v="-118.348241"/>
    <s v="2163 Los Angeles Ave"/>
    <x v="16"/>
    <x v="5"/>
    <x v="0"/>
    <x v="2"/>
    <n v="0.34"/>
    <s v="6:00-22:00"/>
    <s v="6:00-22:00"/>
    <d v="1899-12-30T16:04:48"/>
    <n v="5.17"/>
    <n v="57"/>
    <s v="Ionity"/>
    <n v="150"/>
    <s v="Tesla"/>
    <n v="2011"/>
    <s v="No"/>
    <n v="4.2"/>
    <n v="1"/>
    <s v="Annually"/>
  </r>
  <r>
    <s v="EVS02858"/>
    <n v="39.855462000000003"/>
    <n v="116.21359699999999"/>
    <s v="3467 Beijing Ave"/>
    <x v="10"/>
    <x v="9"/>
    <x v="3"/>
    <x v="2"/>
    <n v="0.2"/>
    <s v="6:00-22:00"/>
    <s v="6:00-22:00"/>
    <d v="1899-12-30T16:04:48"/>
    <n v="15.36"/>
    <n v="90"/>
    <s v="Greenlots"/>
    <n v="150"/>
    <s v="CCS"/>
    <n v="2023"/>
    <s v="Yes"/>
    <n v="4.3"/>
    <n v="6"/>
    <s v="Quarterly"/>
  </r>
  <r>
    <s v="EVS02859"/>
    <n v="52.463791000000001"/>
    <n v="13.329107"/>
    <s v="4246 Berlin Ave"/>
    <x v="3"/>
    <x v="3"/>
    <x v="1"/>
    <x v="2"/>
    <n v="0.43"/>
    <s v="6:00-22:00"/>
    <s v="6:00-22:00"/>
    <d v="1899-12-30T16:04:48"/>
    <n v="1.52"/>
    <n v="53"/>
    <s v="Tesla"/>
    <n v="22"/>
    <s v="Tesla"/>
    <n v="2015"/>
    <s v="Yes"/>
    <n v="4.9000000000000004"/>
    <n v="2"/>
    <s v="Quarterly"/>
  </r>
  <r>
    <s v="EVS02872"/>
    <n v="25.248484999999999"/>
    <n v="55.218663999999997"/>
    <s v="915 Dubai Ave"/>
    <x v="12"/>
    <x v="11"/>
    <x v="3"/>
    <x v="2"/>
    <n v="0.43"/>
    <d v="2025-07-24T00:00:00"/>
    <s v="9.00-21.00"/>
    <d v="1900-01-11T00:00:00"/>
    <n v="13.82"/>
    <n v="26"/>
    <s v="Greenlots"/>
    <n v="150"/>
    <s v="Type 2, Tesla"/>
    <n v="2021"/>
    <s v="Yes"/>
    <n v="4.4000000000000004"/>
    <n v="9"/>
    <s v="Quarterly"/>
  </r>
  <r>
    <s v="EVS02875"/>
    <n v="37.886195000000001"/>
    <n v="-122.37859899999999"/>
    <s v="4967 San Francisco Ave"/>
    <x v="5"/>
    <x v="5"/>
    <x v="0"/>
    <x v="2"/>
    <n v="0.42"/>
    <s v="6:00-22:00"/>
    <s v="6:00-22:00"/>
    <d v="1899-12-30T16:04:48"/>
    <n v="6.42"/>
    <n v="10"/>
    <s v="EVgo"/>
    <n v="150"/>
    <s v="Type 2"/>
    <n v="2017"/>
    <s v="Yes"/>
    <n v="4.8"/>
    <n v="5"/>
    <s v="Quarterly"/>
  </r>
  <r>
    <s v="EVS02876"/>
    <n v="-23.602055"/>
    <n v="-46.598280000000003"/>
    <s v="6326 SÃ£o Paulo Ave"/>
    <x v="8"/>
    <x v="7"/>
    <x v="4"/>
    <x v="2"/>
    <n v="0.19"/>
    <s v="6:00-22:00"/>
    <s v="6:00-22:00"/>
    <d v="1899-12-30T16:04:48"/>
    <n v="7.11"/>
    <n v="47"/>
    <s v="ChargePoint"/>
    <n v="50"/>
    <s v="CCS"/>
    <n v="2010"/>
    <s v="No"/>
    <n v="4.3"/>
    <n v="6"/>
    <s v="Quarterly"/>
  </r>
  <r>
    <s v="EVS02879"/>
    <n v="13.832495"/>
    <n v="100.437911"/>
    <s v="366 Bangkok Ave"/>
    <x v="4"/>
    <x v="4"/>
    <x v="3"/>
    <x v="2"/>
    <n v="0.47"/>
    <d v="2025-07-24T00:00:00"/>
    <s v="9.00-21.00"/>
    <d v="1900-01-11T00:00:00"/>
    <n v="14.88"/>
    <n v="43"/>
    <s v="ChargePoint"/>
    <n v="350"/>
    <s v="Tesla"/>
    <n v="2017"/>
    <s v="Yes"/>
    <n v="4.4000000000000004"/>
    <n v="9"/>
    <s v="Annually"/>
  </r>
  <r>
    <s v="EVS02881"/>
    <n v="-13.927406"/>
    <n v="64.080549000000005"/>
    <s v="6449 Random Rd"/>
    <x v="11"/>
    <x v="10"/>
    <x v="6"/>
    <x v="2"/>
    <n v="0.11"/>
    <s v="9:00-18:00"/>
    <s v="9:00-18:00"/>
    <d v="1899-12-30T08:52:48"/>
    <n v="11.98"/>
    <n v="47"/>
    <s v="Ionity"/>
    <n v="350"/>
    <s v="CCS"/>
    <n v="2022"/>
    <s v="Yes"/>
    <n v="3.3"/>
    <n v="5"/>
    <s v="Monthly"/>
  </r>
  <r>
    <s v="EVS02883"/>
    <n v="19.100966"/>
    <n v="72.977784"/>
    <s v="4674 Mumbai Ave"/>
    <x v="13"/>
    <x v="12"/>
    <x v="3"/>
    <x v="2"/>
    <n v="0.28999999999999998"/>
    <d v="2025-07-24T00:00:00"/>
    <s v="9.00-21.00"/>
    <d v="1900-01-11T00:00:00"/>
    <n v="19.690000000000001"/>
    <n v="54"/>
    <s v="ChargePoint"/>
    <n v="350"/>
    <s v="CHAdeMO"/>
    <n v="2016"/>
    <s v="Yes"/>
    <n v="4.5"/>
    <n v="7"/>
    <s v="Annually"/>
  </r>
  <r>
    <s v="EVS02888"/>
    <n v="25.308161999999999"/>
    <n v="55.255178999999998"/>
    <s v="9687 Dubai Ave"/>
    <x v="12"/>
    <x v="11"/>
    <x v="3"/>
    <x v="2"/>
    <n v="0.17"/>
    <d v="2025-07-24T00:00:00"/>
    <s v="9.00-21.00"/>
    <d v="1900-01-11T00:00:00"/>
    <n v="7.25"/>
    <n v="99"/>
    <s v="ChargePoint"/>
    <n v="350"/>
    <s v="CCS"/>
    <n v="2010"/>
    <s v="No"/>
    <n v="4.4000000000000004"/>
    <n v="7"/>
    <s v="Monthly"/>
  </r>
  <r>
    <s v="EVS02890"/>
    <n v="55.898463"/>
    <n v="37.6571"/>
    <s v="3565 Moscow Ave"/>
    <x v="1"/>
    <x v="1"/>
    <x v="1"/>
    <x v="2"/>
    <n v="0.18"/>
    <d v="2025-07-24T00:00:00"/>
    <s v="9.00-21.00"/>
    <d v="1900-01-11T00:00:00"/>
    <n v="12.31"/>
    <n v="19"/>
    <s v="ChargePoint"/>
    <n v="350"/>
    <s v="CHAdeMO"/>
    <n v="2016"/>
    <s v="Yes"/>
    <n v="4.3"/>
    <n v="6"/>
    <s v="Monthly"/>
  </r>
  <r>
    <s v="EVS02892"/>
    <n v="19.102969999999999"/>
    <n v="72.824128000000002"/>
    <s v="8827 Mumbai Ave"/>
    <x v="13"/>
    <x v="12"/>
    <x v="3"/>
    <x v="2"/>
    <n v="0.21"/>
    <s v="6:00-22:00"/>
    <s v="6:00-22:00"/>
    <d v="1899-12-30T16:04:48"/>
    <n v="15.16"/>
    <n v="88"/>
    <s v="EVgo"/>
    <n v="150"/>
    <s v="CHAdeMO, Tesla"/>
    <n v="2014"/>
    <s v="Yes"/>
    <n v="3.2"/>
    <n v="7"/>
    <s v="Annually"/>
  </r>
  <r>
    <s v="EVS02896"/>
    <n v="52.524836999999998"/>
    <n v="13.314652000000001"/>
    <s v="6254 Berlin Ave"/>
    <x v="3"/>
    <x v="3"/>
    <x v="1"/>
    <x v="2"/>
    <n v="0.13"/>
    <d v="2025-07-24T00:00:00"/>
    <s v="9.00-21.00"/>
    <d v="1900-01-11T00:00:00"/>
    <n v="19.010000000000002"/>
    <n v="33"/>
    <s v="ChargePoint"/>
    <n v="350"/>
    <s v="CHAdeMO"/>
    <n v="2022"/>
    <s v="No"/>
    <n v="3.7"/>
    <n v="10"/>
    <s v="Monthly"/>
  </r>
  <r>
    <s v="EVS02897"/>
    <n v="-33.714069000000002"/>
    <n v="151.360647"/>
    <s v="5215 Sydney Ave"/>
    <x v="9"/>
    <x v="8"/>
    <x v="5"/>
    <x v="2"/>
    <n v="0.45"/>
    <s v="9:00-18:00"/>
    <s v="9:00-18:00"/>
    <d v="1899-12-30T08:52:48"/>
    <n v="14.29"/>
    <n v="31"/>
    <s v="Ionity"/>
    <n v="50"/>
    <s v="CHAdeMO, Type 2"/>
    <n v="2014"/>
    <s v="Yes"/>
    <n v="3.5"/>
    <n v="7"/>
    <s v="Quarterly"/>
  </r>
  <r>
    <s v="EVS02898"/>
    <n v="34.032623999999998"/>
    <n v="-118.23685399999999"/>
    <s v="1757 Los Angeles Ave"/>
    <x v="16"/>
    <x v="5"/>
    <x v="0"/>
    <x v="2"/>
    <n v="0.15"/>
    <s v="9:00-18:00"/>
    <s v="9:00-18:00"/>
    <d v="1899-12-30T08:52:48"/>
    <n v="11.71"/>
    <n v="30"/>
    <s v="EVgo"/>
    <n v="22"/>
    <s v="CHAdeMO"/>
    <n v="2022"/>
    <s v="Yes"/>
    <n v="5"/>
    <n v="9"/>
    <s v="Quarterly"/>
  </r>
  <r>
    <s v="EVS02906"/>
    <n v="52.564073999999998"/>
    <n v="13.31659"/>
    <s v="8533 Berlin Ave"/>
    <x v="3"/>
    <x v="3"/>
    <x v="1"/>
    <x v="2"/>
    <n v="0.28000000000000003"/>
    <d v="2025-07-24T00:00:00"/>
    <s v="9.00-21.00"/>
    <d v="1900-01-11T00:00:00"/>
    <n v="8.9"/>
    <n v="72"/>
    <s v="ChargePoint"/>
    <n v="50"/>
    <s v="Tesla"/>
    <n v="2014"/>
    <s v="No"/>
    <n v="4.3"/>
    <n v="3"/>
    <s v="Quarterly"/>
  </r>
  <r>
    <s v="EVS02911"/>
    <n v="-27.726956999999999"/>
    <n v="27.934981000000001"/>
    <s v="8113 Random Rd"/>
    <x v="52"/>
    <x v="13"/>
    <x v="7"/>
    <x v="2"/>
    <n v="0.2"/>
    <s v="9:00-18:00"/>
    <s v="9:00-18:00"/>
    <d v="1899-12-30T08:52:48"/>
    <n v="6.64"/>
    <n v="77"/>
    <s v="Ionity"/>
    <n v="350"/>
    <s v="Type 2"/>
    <n v="2011"/>
    <s v="Yes"/>
    <n v="3.4"/>
    <n v="3"/>
    <s v="Monthly"/>
  </r>
  <r>
    <s v="EVS02912"/>
    <n v="37.844529000000001"/>
    <n v="-122.303313"/>
    <s v="6125 San Francisco Ave"/>
    <x v="5"/>
    <x v="5"/>
    <x v="0"/>
    <x v="2"/>
    <n v="0.27"/>
    <d v="2025-07-24T00:00:00"/>
    <s v="9.00-21.00"/>
    <d v="1900-01-11T00:00:00"/>
    <n v="2.92"/>
    <n v="21"/>
    <s v="Greenlots"/>
    <n v="50"/>
    <s v="CHAdeMO, Tesla"/>
    <n v="2021"/>
    <s v="No"/>
    <n v="5"/>
    <n v="9"/>
    <s v="Quarterly"/>
  </r>
  <r>
    <s v="EVS02915"/>
    <n v="19.141691000000002"/>
    <n v="72.863646000000003"/>
    <s v="8114 Mumbai Ave"/>
    <x v="13"/>
    <x v="12"/>
    <x v="3"/>
    <x v="2"/>
    <n v="0.43"/>
    <s v="6:00-22:00"/>
    <s v="6:00-22:00"/>
    <d v="1899-12-30T16:04:48"/>
    <n v="7.02"/>
    <n v="62"/>
    <s v="Greenlots"/>
    <n v="22"/>
    <s v="Type 2, CCS"/>
    <n v="2021"/>
    <s v="No"/>
    <n v="3.9"/>
    <n v="5"/>
    <s v="Annually"/>
  </r>
  <r>
    <s v="EVS02921"/>
    <n v="-74.465142"/>
    <n v="53.401240000000001"/>
    <s v="1364 Random Rd"/>
    <x v="11"/>
    <x v="10"/>
    <x v="6"/>
    <x v="2"/>
    <n v="0.32"/>
    <s v="9:00-18:00"/>
    <s v="9:00-18:00"/>
    <d v="1899-12-30T08:52:48"/>
    <n v="10.28"/>
    <n v="49"/>
    <s v="EVgo"/>
    <n v="50"/>
    <s v="Type 2"/>
    <n v="2013"/>
    <s v="No"/>
    <n v="3"/>
    <n v="10"/>
    <s v="Monthly"/>
  </r>
  <r>
    <s v="EVS02929"/>
    <n v="25.351217999999999"/>
    <n v="55.375830000000001"/>
    <s v="9547 Dubai Ave"/>
    <x v="12"/>
    <x v="11"/>
    <x v="3"/>
    <x v="2"/>
    <n v="0.23"/>
    <s v="6:00-22:00"/>
    <s v="6:00-22:00"/>
    <d v="1899-12-30T16:04:48"/>
    <n v="11.07"/>
    <n v="95"/>
    <s v="Ionity"/>
    <n v="22"/>
    <s v="Tesla"/>
    <n v="2017"/>
    <s v="No"/>
    <n v="5"/>
    <n v="3"/>
    <s v="Monthly"/>
  </r>
  <r>
    <s v="EVS02930"/>
    <n v="19.527348"/>
    <n v="-99.072393000000005"/>
    <s v="144 Mexico City Ave"/>
    <x v="17"/>
    <x v="14"/>
    <x v="0"/>
    <x v="2"/>
    <n v="0.32"/>
    <s v="6:00-22:00"/>
    <s v="6:00-22:00"/>
    <d v="1899-12-30T16:04:48"/>
    <n v="1.65"/>
    <n v="76"/>
    <s v="Ionity"/>
    <n v="350"/>
    <s v="CCS, Type 2"/>
    <n v="2014"/>
    <s v="No"/>
    <n v="3.8"/>
    <n v="2"/>
    <s v="Annually"/>
  </r>
  <r>
    <s v="EVS02934"/>
    <n v="39.80659"/>
    <n v="116.29530800000001"/>
    <s v="7935 Beijing Ave"/>
    <x v="10"/>
    <x v="9"/>
    <x v="3"/>
    <x v="2"/>
    <n v="0.42"/>
    <d v="2025-07-24T00:00:00"/>
    <s v="9.00-21.00"/>
    <d v="1900-01-11T00:00:00"/>
    <n v="4.76"/>
    <n v="98"/>
    <s v="Ionity"/>
    <n v="22"/>
    <s v="CHAdeMO, CCS"/>
    <n v="2015"/>
    <s v="Yes"/>
    <n v="3.7"/>
    <n v="8"/>
    <s v="Quarterly"/>
  </r>
  <r>
    <s v="EVS02940"/>
    <n v="-33.736884000000003"/>
    <n v="18.441344000000001"/>
    <s v="9131 Cape Town Ave"/>
    <x v="14"/>
    <x v="13"/>
    <x v="7"/>
    <x v="2"/>
    <n v="0.42"/>
    <s v="6:00-22:00"/>
    <s v="6:00-22:00"/>
    <d v="1899-12-30T16:04:48"/>
    <n v="4.8600000000000003"/>
    <n v="60"/>
    <s v="ChargePoint"/>
    <n v="150"/>
    <s v="CHAdeMO, Type 2"/>
    <n v="2021"/>
    <s v="No"/>
    <n v="3.5"/>
    <n v="4"/>
    <s v="Monthly"/>
  </r>
  <r>
    <s v="EVS02950"/>
    <n v="25.287410000000001"/>
    <n v="55.201448999999997"/>
    <s v="6169 Dubai Ave"/>
    <x v="12"/>
    <x v="11"/>
    <x v="3"/>
    <x v="2"/>
    <n v="0.23"/>
    <s v="9:00-18:00"/>
    <s v="9:00-18:00"/>
    <d v="1899-12-30T08:52:48"/>
    <n v="8.89"/>
    <n v="77"/>
    <s v="Ionity"/>
    <n v="150"/>
    <s v="Type 2"/>
    <n v="2015"/>
    <s v="Yes"/>
    <n v="3.2"/>
    <n v="10"/>
    <s v="Quarterly"/>
  </r>
  <r>
    <s v="EVS02952"/>
    <n v="-33.782544999999999"/>
    <n v="18.598680999999999"/>
    <s v="6717 Cape Town Ave"/>
    <x v="14"/>
    <x v="13"/>
    <x v="7"/>
    <x v="2"/>
    <n v="0.25"/>
    <d v="2025-07-24T00:00:00"/>
    <s v="9.00-21.00"/>
    <d v="1900-01-11T00:00:00"/>
    <n v="4.53"/>
    <n v="100"/>
    <s v="EVgo"/>
    <n v="350"/>
    <s v="CHAdeMO, Tesla"/>
    <n v="2013"/>
    <s v="Yes"/>
    <n v="3.1"/>
    <n v="1"/>
    <s v="Quarterly"/>
  </r>
  <r>
    <s v="EVS02955"/>
    <n v="-33.773950999999997"/>
    <n v="151.234477"/>
    <s v="4685 Sydney Ave"/>
    <x v="9"/>
    <x v="8"/>
    <x v="5"/>
    <x v="2"/>
    <n v="0.49"/>
    <s v="6:00-22:00"/>
    <s v="6:00-22:00"/>
    <d v="1899-12-30T16:04:48"/>
    <n v="0.68"/>
    <n v="28"/>
    <s v="EVgo"/>
    <n v="350"/>
    <s v="CHAdeMO"/>
    <n v="2015"/>
    <s v="Yes"/>
    <n v="3.6"/>
    <n v="4"/>
    <s v="Monthly"/>
  </r>
  <r>
    <s v="EVS02969"/>
    <n v="43.634726999999998"/>
    <n v="-79.405873999999997"/>
    <s v="3215 Toronto Ave"/>
    <x v="0"/>
    <x v="0"/>
    <x v="0"/>
    <x v="2"/>
    <n v="0.17"/>
    <s v="9:00-18:00"/>
    <s v="9:00-18:00"/>
    <d v="1899-12-30T08:52:48"/>
    <n v="6.08"/>
    <n v="57"/>
    <s v="Tesla"/>
    <n v="50"/>
    <s v="Type 2"/>
    <n v="2010"/>
    <s v="No"/>
    <n v="3.8"/>
    <n v="9"/>
    <s v="Monthly"/>
  </r>
  <r>
    <s v="EVS02971"/>
    <n v="52.197965000000003"/>
    <n v="105.383456"/>
    <s v="7285 Random Rd"/>
    <x v="2"/>
    <x v="2"/>
    <x v="2"/>
    <x v="2"/>
    <n v="0.11"/>
    <s v="9:00-18:00"/>
    <s v="9:00-18:00"/>
    <d v="1899-12-30T08:52:48"/>
    <n v="9.7200000000000006"/>
    <n v="100"/>
    <s v="Tesla"/>
    <n v="50"/>
    <s v="Tesla, CHAdeMO"/>
    <n v="2012"/>
    <s v="No"/>
    <n v="4.4000000000000004"/>
    <n v="3"/>
    <s v="Quarterly"/>
  </r>
  <r>
    <s v="EVS02978"/>
    <n v="-33.883867000000002"/>
    <n v="18.447344000000001"/>
    <s v="5560 Cape Town Ave"/>
    <x v="14"/>
    <x v="13"/>
    <x v="7"/>
    <x v="2"/>
    <n v="0.27"/>
    <d v="2025-07-24T00:00:00"/>
    <s v="9.00-21.00"/>
    <d v="1900-01-11T00:00:00"/>
    <n v="5.64"/>
    <n v="31"/>
    <s v="EVgo"/>
    <n v="22"/>
    <s v="CCS"/>
    <n v="2014"/>
    <s v="Yes"/>
    <n v="4.3"/>
    <n v="10"/>
    <s v="Annually"/>
  </r>
  <r>
    <s v="EVS02984"/>
    <n v="-33.809724000000003"/>
    <n v="151.283503"/>
    <s v="587 Sydney Ave"/>
    <x v="9"/>
    <x v="8"/>
    <x v="5"/>
    <x v="2"/>
    <n v="0.36"/>
    <d v="2025-07-24T00:00:00"/>
    <s v="9.00-21.00"/>
    <d v="1900-01-11T00:00:00"/>
    <n v="16.36"/>
    <n v="73"/>
    <s v="EVgo"/>
    <n v="22"/>
    <s v="CHAdeMO"/>
    <n v="2023"/>
    <s v="No"/>
    <n v="4.5999999999999996"/>
    <n v="1"/>
    <s v="Quarterly"/>
  </r>
  <r>
    <s v="EVS02986"/>
    <n v="-33.734512000000002"/>
    <n v="151.391344"/>
    <s v="7201 Sydney Ave"/>
    <x v="9"/>
    <x v="8"/>
    <x v="5"/>
    <x v="2"/>
    <n v="0.25"/>
    <s v="9:00-18:00"/>
    <s v="9:00-18:00"/>
    <d v="1899-12-30T08:52:48"/>
    <n v="14.04"/>
    <n v="29"/>
    <s v="Ionity"/>
    <n v="350"/>
    <s v="Tesla"/>
    <n v="2022"/>
    <s v="No"/>
    <n v="3.4"/>
    <n v="5"/>
    <s v="Annually"/>
  </r>
  <r>
    <s v="EVS02992"/>
    <n v="-33.729816999999997"/>
    <n v="151.376172"/>
    <s v="6412 Sydney Ave"/>
    <x v="9"/>
    <x v="8"/>
    <x v="5"/>
    <x v="2"/>
    <n v="0.19"/>
    <s v="6:00-22:00"/>
    <s v="6:00-22:00"/>
    <d v="1899-12-30T16:04:48"/>
    <n v="3.73"/>
    <n v="41"/>
    <s v="Tesla"/>
    <n v="350"/>
    <s v="Tesla"/>
    <n v="2017"/>
    <s v="No"/>
    <n v="4.5999999999999996"/>
    <n v="3"/>
    <s v="Monthly"/>
  </r>
  <r>
    <s v="EVS02997"/>
    <n v="19.503658000000001"/>
    <n v="-99.144160999999997"/>
    <s v="7272 Mexico City Ave"/>
    <x v="17"/>
    <x v="14"/>
    <x v="0"/>
    <x v="2"/>
    <n v="0.44"/>
    <s v="9:00-18:00"/>
    <s v="9:00-18:00"/>
    <d v="1899-12-30T08:52:48"/>
    <n v="11.23"/>
    <n v="30"/>
    <s v="ChargePoint"/>
    <n v="150"/>
    <s v="CHAdeMO, Tesla"/>
    <n v="2021"/>
    <s v="No"/>
    <n v="4.7"/>
    <n v="10"/>
    <s v="Monthly"/>
  </r>
  <r>
    <s v="EVS02999"/>
    <n v="39.938201999999997"/>
    <n v="116.22417"/>
    <s v="6940 Beijing Ave"/>
    <x v="10"/>
    <x v="9"/>
    <x v="3"/>
    <x v="2"/>
    <n v="0.21"/>
    <s v="6:00-22:00"/>
    <s v="6:00-22:00"/>
    <d v="1899-12-30T16:04:48"/>
    <n v="6.94"/>
    <n v="83"/>
    <s v="Tesla"/>
    <n v="350"/>
    <s v="Tesla, CHAdeMO"/>
    <n v="2011"/>
    <s v="Yes"/>
    <n v="4.5999999999999996"/>
    <n v="7"/>
    <s v="Quarterly"/>
  </r>
  <r>
    <s v="EVS03002"/>
    <n v="-33.838042999999999"/>
    <n v="151.28636399999999"/>
    <s v="3477 Sydney Ave"/>
    <x v="9"/>
    <x v="8"/>
    <x v="5"/>
    <x v="2"/>
    <n v="0.41"/>
    <s v="9:00-18:00"/>
    <s v="9:00-18:00"/>
    <d v="1899-12-30T08:52:48"/>
    <n v="1.26"/>
    <n v="65"/>
    <s v="ChargePoint"/>
    <n v="350"/>
    <s v="CHAdeMO, CCS"/>
    <n v="2011"/>
    <s v="No"/>
    <n v="4.5999999999999996"/>
    <n v="7"/>
    <s v="Monthly"/>
  </r>
  <r>
    <s v="EVS03006"/>
    <n v="52.555041000000003"/>
    <n v="13.454411"/>
    <s v="3758 Berlin Ave"/>
    <x v="3"/>
    <x v="3"/>
    <x v="1"/>
    <x v="2"/>
    <n v="0.44"/>
    <d v="2025-07-24T00:00:00"/>
    <s v="9.00-21.00"/>
    <d v="1900-01-11T00:00:00"/>
    <n v="16.48"/>
    <n v="20"/>
    <s v="ChargePoint"/>
    <n v="50"/>
    <s v="Tesla, CHAdeMO"/>
    <n v="2012"/>
    <s v="No"/>
    <n v="4.5"/>
    <n v="2"/>
    <s v="Quarterly"/>
  </r>
  <r>
    <s v="EVS03011"/>
    <n v="-46.467117000000002"/>
    <n v="-48.037466000000002"/>
    <s v="4067 Random Rd"/>
    <x v="11"/>
    <x v="10"/>
    <x v="6"/>
    <x v="2"/>
    <n v="0.48"/>
    <s v="6:00-22:00"/>
    <s v="6:00-22:00"/>
    <d v="1899-12-30T16:04:48"/>
    <n v="8.5299999999999994"/>
    <n v="70"/>
    <s v="Ionity"/>
    <n v="350"/>
    <s v="Tesla"/>
    <n v="2010"/>
    <s v="No"/>
    <n v="3.4"/>
    <n v="1"/>
    <s v="Annually"/>
  </r>
  <r>
    <s v="EVS03020"/>
    <n v="43.719245999999998"/>
    <n v="-79.408437000000006"/>
    <s v="1579 Toronto Ave"/>
    <x v="0"/>
    <x v="0"/>
    <x v="0"/>
    <x v="2"/>
    <n v="0.47"/>
    <s v="9:00-18:00"/>
    <s v="9:00-18:00"/>
    <d v="1899-12-30T08:52:48"/>
    <n v="4.26"/>
    <n v="13"/>
    <s v="Tesla"/>
    <n v="50"/>
    <s v="CHAdeMO, Type 2"/>
    <n v="2017"/>
    <s v="No"/>
    <n v="3.2"/>
    <n v="10"/>
    <s v="Annually"/>
  </r>
  <r>
    <s v="EVS03022"/>
    <n v="41.857050999999998"/>
    <n v="-87.731588000000002"/>
    <s v="8381 Chicago Ave"/>
    <x v="7"/>
    <x v="5"/>
    <x v="0"/>
    <x v="2"/>
    <n v="0.16"/>
    <s v="6:00-22:00"/>
    <s v="6:00-22:00"/>
    <d v="1899-12-30T16:04:48"/>
    <n v="11.8"/>
    <n v="15"/>
    <s v="Greenlots"/>
    <n v="50"/>
    <s v="CCS"/>
    <n v="2011"/>
    <s v="Yes"/>
    <n v="4.5"/>
    <n v="4"/>
    <s v="Monthly"/>
  </r>
  <r>
    <s v="EVS03023"/>
    <n v="55.842868000000003"/>
    <n v="37.685456000000002"/>
    <s v="9530 Moscow Ave"/>
    <x v="1"/>
    <x v="1"/>
    <x v="1"/>
    <x v="2"/>
    <n v="0.17"/>
    <s v="9:00-18:00"/>
    <s v="9:00-18:00"/>
    <d v="1899-12-30T08:52:48"/>
    <n v="12.93"/>
    <n v="19"/>
    <s v="ChargePoint"/>
    <n v="22"/>
    <s v="Type 2"/>
    <n v="2023"/>
    <s v="No"/>
    <n v="4.5"/>
    <n v="8"/>
    <s v="Monthly"/>
  </r>
  <r>
    <s v="EVS03027"/>
    <n v="-23.545549000000001"/>
    <n v="-46.609974999999999"/>
    <s v="4923 SÃ£o Paulo Ave"/>
    <x v="8"/>
    <x v="7"/>
    <x v="4"/>
    <x v="2"/>
    <n v="0.26"/>
    <s v="6:00-22:00"/>
    <s v="6:00-22:00"/>
    <d v="1899-12-30T16:04:48"/>
    <n v="9.23"/>
    <n v="81"/>
    <s v="Ionity"/>
    <n v="22"/>
    <s v="Type 2"/>
    <n v="2013"/>
    <s v="Yes"/>
    <n v="3.5"/>
    <n v="2"/>
    <s v="Monthly"/>
  </r>
  <r>
    <s v="EVS03031"/>
    <n v="-16.713394999999998"/>
    <n v="-130.171244"/>
    <s v="6326 Random Rd"/>
    <x v="11"/>
    <x v="10"/>
    <x v="6"/>
    <x v="2"/>
    <n v="0.27"/>
    <s v="6:00-22:00"/>
    <s v="6:00-22:00"/>
    <d v="1899-12-30T16:04:48"/>
    <n v="9.9600000000000009"/>
    <n v="29"/>
    <s v="Tesla"/>
    <n v="150"/>
    <s v="CCS"/>
    <n v="2018"/>
    <s v="No"/>
    <n v="4.3"/>
    <n v="4"/>
    <s v="Quarterly"/>
  </r>
  <r>
    <s v="EVS03033"/>
    <n v="-33.709035"/>
    <n v="151.220449"/>
    <s v="9226 Sydney Ave"/>
    <x v="9"/>
    <x v="8"/>
    <x v="5"/>
    <x v="2"/>
    <n v="0.25"/>
    <s v="6:00-22:00"/>
    <s v="6:00-22:00"/>
    <d v="1899-12-30T16:04:48"/>
    <n v="8.16"/>
    <n v="55"/>
    <s v="EVgo"/>
    <n v="22"/>
    <s v="Type 2"/>
    <n v="2015"/>
    <s v="No"/>
    <n v="4.7"/>
    <n v="2"/>
    <s v="Annually"/>
  </r>
  <r>
    <s v="EVS03034"/>
    <n v="39.980344000000002"/>
    <n v="116.3038"/>
    <s v="185 Beijing Ave"/>
    <x v="10"/>
    <x v="9"/>
    <x v="3"/>
    <x v="2"/>
    <n v="0.22"/>
    <s v="6:00-22:00"/>
    <s v="6:00-22:00"/>
    <d v="1899-12-30T16:04:48"/>
    <n v="11.29"/>
    <n v="90"/>
    <s v="Greenlots"/>
    <n v="50"/>
    <s v="Type 2"/>
    <n v="2017"/>
    <s v="Yes"/>
    <n v="4"/>
    <n v="5"/>
    <s v="Quarterly"/>
  </r>
  <r>
    <s v="EVS03035"/>
    <n v="-33.816025000000003"/>
    <n v="18.545694999999998"/>
    <s v="521 Cape Town Ave"/>
    <x v="14"/>
    <x v="13"/>
    <x v="7"/>
    <x v="2"/>
    <n v="0.32"/>
    <s v="6:00-22:00"/>
    <s v="6:00-22:00"/>
    <d v="1899-12-30T16:04:48"/>
    <n v="8.41"/>
    <n v="20"/>
    <s v="Tesla"/>
    <n v="22"/>
    <s v="Type 2"/>
    <n v="2014"/>
    <s v="No"/>
    <n v="4.9000000000000004"/>
    <n v="10"/>
    <s v="Annually"/>
  </r>
  <r>
    <s v="EVS03038"/>
    <n v="41.823383"/>
    <n v="-87.700629000000006"/>
    <s v="4917 Chicago Ave"/>
    <x v="7"/>
    <x v="5"/>
    <x v="0"/>
    <x v="2"/>
    <n v="0.48"/>
    <d v="2025-07-24T00:00:00"/>
    <s v="9.00-21.00"/>
    <d v="1900-01-11T00:00:00"/>
    <n v="3.34"/>
    <n v="18"/>
    <s v="Tesla"/>
    <n v="350"/>
    <s v="CCS"/>
    <n v="2023"/>
    <s v="Yes"/>
    <n v="3.2"/>
    <n v="9"/>
    <s v="Monthly"/>
  </r>
  <r>
    <s v="EVS03040"/>
    <n v="25.291512000000001"/>
    <n v="55.334180000000003"/>
    <s v="1682 Dubai Ave"/>
    <x v="12"/>
    <x v="11"/>
    <x v="3"/>
    <x v="2"/>
    <n v="0.38"/>
    <s v="9:00-18:00"/>
    <s v="9:00-18:00"/>
    <d v="1899-12-30T08:52:48"/>
    <n v="10.45"/>
    <n v="83"/>
    <s v="Ionity"/>
    <n v="50"/>
    <s v="Type 2"/>
    <n v="2016"/>
    <s v="Yes"/>
    <n v="3.7"/>
    <n v="3"/>
    <s v="Quarterly"/>
  </r>
  <r>
    <s v="EVS03043"/>
    <n v="-33.715082000000002"/>
    <n v="18.493575"/>
    <s v="4963 Cape Town Ave"/>
    <x v="14"/>
    <x v="13"/>
    <x v="7"/>
    <x v="2"/>
    <n v="0.5"/>
    <s v="9:00-18:00"/>
    <s v="9:00-18:00"/>
    <d v="1899-12-30T08:52:48"/>
    <n v="12.16"/>
    <n v="43"/>
    <s v="Greenlots"/>
    <n v="22"/>
    <s v="CCS"/>
    <n v="2015"/>
    <s v="No"/>
    <n v="3.4"/>
    <n v="1"/>
    <s v="Monthly"/>
  </r>
  <r>
    <s v="EVS03044"/>
    <n v="37.538511999999997"/>
    <n v="127.090963"/>
    <s v="1262 Seoul Ave"/>
    <x v="6"/>
    <x v="6"/>
    <x v="3"/>
    <x v="2"/>
    <n v="0.43"/>
    <s v="9:00-18:00"/>
    <s v="9:00-18:00"/>
    <d v="1899-12-30T08:52:48"/>
    <n v="11.76"/>
    <n v="17"/>
    <s v="Tesla"/>
    <n v="350"/>
    <s v="CHAdeMO, CCS"/>
    <n v="2021"/>
    <s v="No"/>
    <n v="3.3"/>
    <n v="1"/>
    <s v="Quarterly"/>
  </r>
  <r>
    <s v="EVS03045"/>
    <n v="39.968384999999998"/>
    <n v="116.35807699999999"/>
    <s v="3832 Beijing Ave"/>
    <x v="10"/>
    <x v="9"/>
    <x v="3"/>
    <x v="2"/>
    <n v="0.21"/>
    <d v="2025-07-24T00:00:00"/>
    <s v="9.00-21.00"/>
    <d v="1900-01-11T00:00:00"/>
    <n v="11.12"/>
    <n v="35"/>
    <s v="Ionity"/>
    <n v="350"/>
    <s v="CCS, Tesla"/>
    <n v="2012"/>
    <s v="Yes"/>
    <n v="3.7"/>
    <n v="5"/>
    <s v="Monthly"/>
  </r>
  <r>
    <s v="EVS03051"/>
    <n v="-63.819347"/>
    <n v="-112.025271"/>
    <s v="4915 Random Rd"/>
    <x v="11"/>
    <x v="10"/>
    <x v="6"/>
    <x v="2"/>
    <n v="0.48"/>
    <s v="9:00-18:00"/>
    <s v="9:00-18:00"/>
    <d v="1899-12-30T08:52:48"/>
    <n v="16.66"/>
    <n v="13"/>
    <s v="EVgo"/>
    <n v="150"/>
    <s v="Type 2, Tesla"/>
    <n v="2013"/>
    <s v="Yes"/>
    <n v="3.1"/>
    <n v="10"/>
    <s v="Monthly"/>
  </r>
  <r>
    <s v="EVS03053"/>
    <n v="37.560597000000001"/>
    <n v="127.035747"/>
    <s v="781 Seoul Ave"/>
    <x v="6"/>
    <x v="6"/>
    <x v="3"/>
    <x v="2"/>
    <n v="0.42"/>
    <s v="9:00-18:00"/>
    <s v="9:00-18:00"/>
    <d v="1899-12-30T08:52:48"/>
    <n v="9.1999999999999993"/>
    <n v="20"/>
    <s v="ChargePoint"/>
    <n v="150"/>
    <s v="Type 2, CCS"/>
    <n v="2019"/>
    <s v="Yes"/>
    <n v="4.2"/>
    <n v="6"/>
    <s v="Quarterly"/>
  </r>
  <r>
    <s v="EVS03057"/>
    <n v="-33.851042999999997"/>
    <n v="18.484275"/>
    <s v="3452 Cape Town Ave"/>
    <x v="14"/>
    <x v="13"/>
    <x v="7"/>
    <x v="2"/>
    <n v="0.14000000000000001"/>
    <s v="6:00-22:00"/>
    <s v="6:00-22:00"/>
    <d v="1899-12-30T16:04:48"/>
    <n v="17.86"/>
    <n v="38"/>
    <s v="Greenlots"/>
    <n v="50"/>
    <s v="Type 2, Tesla"/>
    <n v="2015"/>
    <s v="No"/>
    <n v="3.4"/>
    <n v="8"/>
    <s v="Annually"/>
  </r>
  <r>
    <s v="EVS03059"/>
    <n v="19.072472000000001"/>
    <n v="72.876445000000004"/>
    <s v="5753 Mumbai Ave"/>
    <x v="13"/>
    <x v="12"/>
    <x v="3"/>
    <x v="2"/>
    <n v="0.36"/>
    <s v="6:00-22:00"/>
    <s v="6:00-22:00"/>
    <d v="1899-12-30T16:04:48"/>
    <n v="5.23"/>
    <n v="15"/>
    <s v="Tesla"/>
    <n v="50"/>
    <s v="Tesla"/>
    <n v="2017"/>
    <s v="No"/>
    <n v="4.4000000000000004"/>
    <n v="7"/>
    <s v="Annually"/>
  </r>
  <r>
    <s v="EVS03062"/>
    <n v="39.897844999999997"/>
    <n v="116.340046"/>
    <s v="1521 Beijing Ave"/>
    <x v="10"/>
    <x v="9"/>
    <x v="3"/>
    <x v="2"/>
    <n v="0.17"/>
    <d v="2025-07-24T00:00:00"/>
    <s v="9.00-21.00"/>
    <d v="1900-01-11T00:00:00"/>
    <n v="12.04"/>
    <n v="37"/>
    <s v="EVgo"/>
    <n v="150"/>
    <s v="CHAdeMO"/>
    <n v="2020"/>
    <s v="No"/>
    <n v="3.4"/>
    <n v="7"/>
    <s v="Monthly"/>
  </r>
  <r>
    <s v="EVS03063"/>
    <n v="39.985365999999999"/>
    <n v="116.230446"/>
    <s v="5516 Beijing Ave"/>
    <x v="10"/>
    <x v="9"/>
    <x v="3"/>
    <x v="2"/>
    <n v="0.19"/>
    <d v="2025-07-24T00:00:00"/>
    <s v="9.00-21.00"/>
    <d v="1900-01-11T00:00:00"/>
    <n v="12.27"/>
    <n v="57"/>
    <s v="Tesla"/>
    <n v="50"/>
    <s v="Tesla, CCS"/>
    <n v="2011"/>
    <s v="No"/>
    <n v="4.0999999999999996"/>
    <n v="5"/>
    <s v="Monthly"/>
  </r>
  <r>
    <s v="EVS03069"/>
    <n v="18.937570999999998"/>
    <n v="72.924802"/>
    <s v="2113 Mumbai Ave"/>
    <x v="13"/>
    <x v="12"/>
    <x v="3"/>
    <x v="2"/>
    <n v="0.23"/>
    <s v="6:00-22:00"/>
    <s v="6:00-22:00"/>
    <d v="1899-12-30T16:04:48"/>
    <n v="14.39"/>
    <n v="35"/>
    <s v="Ionity"/>
    <n v="22"/>
    <s v="Tesla, CHAdeMO"/>
    <n v="2023"/>
    <s v="No"/>
    <n v="3.8"/>
    <n v="9"/>
    <s v="Quarterly"/>
  </r>
  <r>
    <s v="EVS03073"/>
    <n v="43.757641999999997"/>
    <n v="-79.313609999999997"/>
    <s v="800 Toronto Ave"/>
    <x v="0"/>
    <x v="0"/>
    <x v="0"/>
    <x v="2"/>
    <n v="0.47"/>
    <s v="9:00-18:00"/>
    <s v="9:00-18:00"/>
    <d v="1899-12-30T08:52:48"/>
    <n v="10.5"/>
    <n v="62"/>
    <s v="EVgo"/>
    <n v="22"/>
    <s v="CHAdeMO, Tesla"/>
    <n v="2017"/>
    <s v="No"/>
    <n v="4.7"/>
    <n v="5"/>
    <s v="Annually"/>
  </r>
  <r>
    <s v="EVS03074"/>
    <n v="41.926034999999999"/>
    <n v="-87.779936000000006"/>
    <s v="5717 Chicago Ave"/>
    <x v="7"/>
    <x v="5"/>
    <x v="0"/>
    <x v="2"/>
    <n v="0.43"/>
    <d v="2025-07-24T00:00:00"/>
    <s v="9.00-21.00"/>
    <d v="1900-01-11T00:00:00"/>
    <n v="1.62"/>
    <n v="52"/>
    <s v="ChargePoint"/>
    <n v="50"/>
    <s v="Type 2, CHAdeMO"/>
    <n v="2021"/>
    <s v="Yes"/>
    <n v="3.2"/>
    <n v="10"/>
    <s v="Quarterly"/>
  </r>
  <r>
    <s v="EVS03077"/>
    <n v="13.750825000000001"/>
    <n v="100.462222"/>
    <s v="251 Bangkok Ave"/>
    <x v="4"/>
    <x v="4"/>
    <x v="3"/>
    <x v="2"/>
    <n v="0.39"/>
    <d v="2025-07-24T00:00:00"/>
    <s v="9.00-21.00"/>
    <d v="1900-01-11T00:00:00"/>
    <n v="5.52"/>
    <n v="28"/>
    <s v="Greenlots"/>
    <n v="22"/>
    <s v="CHAdeMO, Type 2"/>
    <n v="2014"/>
    <s v="Yes"/>
    <n v="4.8"/>
    <n v="10"/>
    <s v="Monthly"/>
  </r>
  <r>
    <s v="EVS03079"/>
    <n v="37.798602000000002"/>
    <n v="-122.35063100000001"/>
    <s v="9084 San Francisco Ave"/>
    <x v="5"/>
    <x v="5"/>
    <x v="0"/>
    <x v="2"/>
    <n v="0.49"/>
    <s v="6:00-22:00"/>
    <s v="6:00-22:00"/>
    <d v="1899-12-30T16:04:48"/>
    <n v="17.77"/>
    <n v="59"/>
    <s v="ChargePoint"/>
    <n v="350"/>
    <s v="Tesla, CCS"/>
    <n v="2013"/>
    <s v="Yes"/>
    <n v="4"/>
    <n v="7"/>
    <s v="Monthly"/>
  </r>
  <r>
    <s v="EVS03082"/>
    <n v="25.200146"/>
    <n v="55.263708999999999"/>
    <s v="922 Dubai Ave"/>
    <x v="12"/>
    <x v="11"/>
    <x v="3"/>
    <x v="2"/>
    <n v="0.39"/>
    <d v="2025-07-24T00:00:00"/>
    <s v="9.00-21.00"/>
    <d v="1900-01-11T00:00:00"/>
    <n v="1.64"/>
    <n v="37"/>
    <s v="EVgo"/>
    <n v="50"/>
    <s v="CHAdeMO"/>
    <n v="2023"/>
    <s v="No"/>
    <n v="4.0999999999999996"/>
    <n v="6"/>
    <s v="Monthly"/>
  </r>
  <r>
    <s v="EVS03083"/>
    <n v="37.603555"/>
    <n v="126.906238"/>
    <s v="6495 Seoul Ave"/>
    <x v="6"/>
    <x v="6"/>
    <x v="3"/>
    <x v="2"/>
    <n v="0.19"/>
    <s v="9:00-18:00"/>
    <s v="9:00-18:00"/>
    <d v="1899-12-30T08:52:48"/>
    <n v="4.28"/>
    <n v="40"/>
    <s v="ChargePoint"/>
    <n v="350"/>
    <s v="Type 2, Tesla"/>
    <n v="2014"/>
    <s v="No"/>
    <n v="3.7"/>
    <n v="10"/>
    <s v="Monthly"/>
  </r>
  <r>
    <s v="EVS03085"/>
    <n v="-33.742130000000003"/>
    <n v="18.562805999999998"/>
    <s v="2232 Cape Town Ave"/>
    <x v="14"/>
    <x v="13"/>
    <x v="7"/>
    <x v="2"/>
    <n v="0.4"/>
    <s v="9:00-18:00"/>
    <s v="9:00-18:00"/>
    <d v="1899-12-30T08:52:48"/>
    <n v="16.87"/>
    <n v="33"/>
    <s v="Tesla"/>
    <n v="350"/>
    <s v="Type 2"/>
    <n v="2021"/>
    <s v="Yes"/>
    <n v="3.7"/>
    <n v="5"/>
    <s v="Monthly"/>
  </r>
  <r>
    <s v="EVS03086"/>
    <n v="37.637421000000003"/>
    <n v="127.001271"/>
    <s v="9896 Seoul Ave"/>
    <x v="6"/>
    <x v="6"/>
    <x v="3"/>
    <x v="2"/>
    <n v="0.28000000000000003"/>
    <s v="6:00-22:00"/>
    <s v="6:00-22:00"/>
    <d v="1899-12-30T16:04:48"/>
    <n v="10.8"/>
    <n v="59"/>
    <s v="Ionity"/>
    <n v="150"/>
    <s v="CCS, CHAdeMO"/>
    <n v="2010"/>
    <s v="Yes"/>
    <n v="3.1"/>
    <n v="8"/>
    <s v="Quarterly"/>
  </r>
  <r>
    <s v="EVS03088"/>
    <n v="25.311834999999999"/>
    <n v="55.200336"/>
    <s v="9499 Dubai Ave"/>
    <x v="12"/>
    <x v="11"/>
    <x v="3"/>
    <x v="2"/>
    <n v="0.46"/>
    <s v="9:00-18:00"/>
    <s v="9:00-18:00"/>
    <d v="1899-12-30T08:52:48"/>
    <n v="1.7"/>
    <n v="47"/>
    <s v="Ionity"/>
    <n v="350"/>
    <s v="Tesla"/>
    <n v="2012"/>
    <s v="No"/>
    <n v="4.3"/>
    <n v="6"/>
    <s v="Annually"/>
  </r>
  <r>
    <s v="EVS03089"/>
    <n v="19.021713999999999"/>
    <n v="72.908761999999996"/>
    <s v="7677 Mumbai Ave"/>
    <x v="13"/>
    <x v="12"/>
    <x v="3"/>
    <x v="2"/>
    <n v="0.34"/>
    <s v="9:00-18:00"/>
    <s v="9:00-18:00"/>
    <d v="1899-12-30T08:52:48"/>
    <n v="7.08"/>
    <n v="74"/>
    <s v="Tesla"/>
    <n v="22"/>
    <s v="Type 2, Tesla"/>
    <n v="2021"/>
    <s v="No"/>
    <n v="4.7"/>
    <n v="3"/>
    <s v="Annually"/>
  </r>
  <r>
    <s v="EVS03091"/>
    <n v="51.632458999999997"/>
    <n v="-103.11102200000001"/>
    <s v="7740 Random Rd"/>
    <x v="2"/>
    <x v="2"/>
    <x v="2"/>
    <x v="2"/>
    <n v="0.45"/>
    <s v="6:00-22:00"/>
    <s v="6:00-22:00"/>
    <d v="1899-12-30T16:04:48"/>
    <n v="4.45"/>
    <n v="15"/>
    <s v="Greenlots"/>
    <n v="150"/>
    <s v="CCS"/>
    <n v="2019"/>
    <s v="No"/>
    <n v="3.8"/>
    <n v="1"/>
    <s v="Annually"/>
  </r>
  <r>
    <s v="EVS03099"/>
    <n v="13.811653"/>
    <n v="100.45127100000001"/>
    <s v="4300 Bangkok Ave"/>
    <x v="4"/>
    <x v="4"/>
    <x v="3"/>
    <x v="2"/>
    <n v="0.4"/>
    <d v="2025-07-24T00:00:00"/>
    <s v="9.00-21.00"/>
    <d v="1900-01-11T00:00:00"/>
    <n v="17.57"/>
    <n v="49"/>
    <s v="ChargePoint"/>
    <n v="22"/>
    <s v="Tesla, CHAdeMO"/>
    <n v="2013"/>
    <s v="No"/>
    <n v="3.9"/>
    <n v="10"/>
    <s v="Annually"/>
  </r>
  <r>
    <s v="EVS03106"/>
    <n v="-33.874634"/>
    <n v="18.586231000000002"/>
    <s v="730 Cape Town Ave"/>
    <x v="14"/>
    <x v="13"/>
    <x v="7"/>
    <x v="2"/>
    <n v="0.26"/>
    <s v="6:00-22:00"/>
    <s v="6:00-22:00"/>
    <d v="1899-12-30T16:04:48"/>
    <n v="12.59"/>
    <n v="25"/>
    <s v="Greenlots"/>
    <n v="150"/>
    <s v="Tesla"/>
    <n v="2019"/>
    <s v="Yes"/>
    <n v="3.5"/>
    <n v="10"/>
    <s v="Annually"/>
  </r>
  <r>
    <s v="EVS03109"/>
    <n v="34.182577000000002"/>
    <n v="-118.39444899999999"/>
    <s v="1932 Los Angeles Ave"/>
    <x v="16"/>
    <x v="5"/>
    <x v="0"/>
    <x v="2"/>
    <n v="0.42"/>
    <s v="9:00-18:00"/>
    <s v="9:00-18:00"/>
    <d v="1899-12-30T08:52:48"/>
    <n v="13.37"/>
    <n v="15"/>
    <s v="Greenlots"/>
    <n v="150"/>
    <s v="Tesla"/>
    <n v="2020"/>
    <s v="Yes"/>
    <n v="3.9"/>
    <n v="8"/>
    <s v="Quarterly"/>
  </r>
  <r>
    <s v="EVS03114"/>
    <n v="-23.606252000000001"/>
    <n v="-46.540050000000001"/>
    <s v="2676 SÃ£o Paulo Ave"/>
    <x v="8"/>
    <x v="7"/>
    <x v="4"/>
    <x v="2"/>
    <n v="0.46"/>
    <s v="9:00-18:00"/>
    <s v="9:00-18:00"/>
    <d v="1899-12-30T08:52:48"/>
    <n v="8.33"/>
    <n v="54"/>
    <s v="Ionity"/>
    <n v="22"/>
    <s v="Type 2, Tesla"/>
    <n v="2010"/>
    <s v="No"/>
    <n v="4.4000000000000004"/>
    <n v="10"/>
    <s v="Monthly"/>
  </r>
  <r>
    <s v="EVS03132"/>
    <n v="-33.807859999999998"/>
    <n v="151.27183199999999"/>
    <s v="6583 Sydney Ave"/>
    <x v="9"/>
    <x v="8"/>
    <x v="5"/>
    <x v="2"/>
    <n v="0.3"/>
    <s v="6:00-22:00"/>
    <s v="6:00-22:00"/>
    <d v="1899-12-30T16:04:48"/>
    <n v="12"/>
    <n v="57"/>
    <s v="Ionity"/>
    <n v="350"/>
    <s v="CHAdeMO, CCS"/>
    <n v="2012"/>
    <s v="No"/>
    <n v="3.8"/>
    <n v="1"/>
    <s v="Quarterly"/>
  </r>
  <r>
    <s v="EVS03133"/>
    <n v="37.893189"/>
    <n v="-122.470623"/>
    <s v="5305 San Francisco Ave"/>
    <x v="5"/>
    <x v="5"/>
    <x v="0"/>
    <x v="2"/>
    <n v="0.33"/>
    <s v="6:00-22:00"/>
    <s v="6:00-22:00"/>
    <d v="1899-12-30T16:04:48"/>
    <n v="4.93"/>
    <n v="11"/>
    <s v="Greenlots"/>
    <n v="50"/>
    <s v="CHAdeMO"/>
    <n v="2012"/>
    <s v="Yes"/>
    <n v="4.5"/>
    <n v="10"/>
    <s v="Annually"/>
  </r>
  <r>
    <s v="EVS03135"/>
    <n v="41.922870000000003"/>
    <n v="-87.636892000000003"/>
    <s v="5536 Chicago Ave"/>
    <x v="7"/>
    <x v="5"/>
    <x v="0"/>
    <x v="2"/>
    <n v="0.36"/>
    <s v="6:00-22:00"/>
    <s v="6:00-22:00"/>
    <d v="1899-12-30T16:04:48"/>
    <n v="2.88"/>
    <n v="23"/>
    <s v="Ionity"/>
    <n v="50"/>
    <s v="CCS, Tesla"/>
    <n v="2010"/>
    <s v="No"/>
    <n v="3.1"/>
    <n v="3"/>
    <s v="Quarterly"/>
  </r>
  <r>
    <s v="EVS03139"/>
    <n v="18.935914"/>
    <n v="72.808762999999999"/>
    <s v="3795 Mumbai Ave"/>
    <x v="13"/>
    <x v="12"/>
    <x v="3"/>
    <x v="2"/>
    <n v="0.3"/>
    <d v="2025-07-24T00:00:00"/>
    <s v="9.00-21.00"/>
    <d v="1900-01-11T00:00:00"/>
    <n v="16.95"/>
    <n v="39"/>
    <s v="Ionity"/>
    <n v="50"/>
    <s v="Tesla"/>
    <n v="2010"/>
    <s v="Yes"/>
    <n v="3.2"/>
    <n v="3"/>
    <s v="Quarterly"/>
  </r>
  <r>
    <s v="EVS03142"/>
    <n v="52.469042000000002"/>
    <n v="13.479773"/>
    <s v="7613 Berlin Ave"/>
    <x v="3"/>
    <x v="3"/>
    <x v="1"/>
    <x v="2"/>
    <n v="0.42"/>
    <s v="6:00-22:00"/>
    <s v="6:00-22:00"/>
    <d v="1899-12-30T16:04:48"/>
    <n v="7.5"/>
    <n v="77"/>
    <s v="ChargePoint"/>
    <n v="350"/>
    <s v="Type 2, Tesla"/>
    <n v="2013"/>
    <s v="No"/>
    <n v="4.8"/>
    <n v="8"/>
    <s v="Quarterly"/>
  </r>
  <r>
    <s v="EVS03143"/>
    <n v="52.543306999999999"/>
    <n v="13.494427"/>
    <s v="6009 Berlin Ave"/>
    <x v="3"/>
    <x v="3"/>
    <x v="1"/>
    <x v="2"/>
    <n v="0.39"/>
    <s v="6:00-22:00"/>
    <s v="6:00-22:00"/>
    <d v="1899-12-30T16:04:48"/>
    <n v="13.32"/>
    <n v="25"/>
    <s v="Ionity"/>
    <n v="50"/>
    <s v="CHAdeMO"/>
    <n v="2020"/>
    <s v="No"/>
    <n v="4.0999999999999996"/>
    <n v="6"/>
    <s v="Monthly"/>
  </r>
  <r>
    <s v="EVS03148"/>
    <n v="55.725456999999999"/>
    <n v="37.536718"/>
    <s v="6092 Moscow Ave"/>
    <x v="1"/>
    <x v="1"/>
    <x v="1"/>
    <x v="2"/>
    <n v="0.21"/>
    <s v="6:00-22:00"/>
    <s v="6:00-22:00"/>
    <d v="1899-12-30T16:04:48"/>
    <n v="7.73"/>
    <n v="29"/>
    <s v="EVgo"/>
    <n v="22"/>
    <s v="Tesla"/>
    <n v="2021"/>
    <s v="No"/>
    <n v="3.8"/>
    <n v="7"/>
    <s v="Monthly"/>
  </r>
  <r>
    <s v="EVS03149"/>
    <n v="37.597397000000001"/>
    <n v="127.03579999999999"/>
    <s v="2401 Seoul Ave"/>
    <x v="6"/>
    <x v="6"/>
    <x v="3"/>
    <x v="2"/>
    <n v="0.16"/>
    <s v="9:00-18:00"/>
    <s v="9:00-18:00"/>
    <d v="1899-12-30T08:52:48"/>
    <n v="13.27"/>
    <n v="38"/>
    <s v="Ionity"/>
    <n v="150"/>
    <s v="CHAdeMO"/>
    <n v="2018"/>
    <s v="Yes"/>
    <n v="4.3"/>
    <n v="3"/>
    <s v="Quarterly"/>
  </r>
  <r>
    <s v="EVS03152"/>
    <n v="-33.736108999999999"/>
    <n v="18.525807"/>
    <s v="2588 Cape Town Ave"/>
    <x v="14"/>
    <x v="13"/>
    <x v="7"/>
    <x v="2"/>
    <n v="0.23"/>
    <s v="9:00-18:00"/>
    <s v="9:00-18:00"/>
    <d v="1899-12-30T08:52:48"/>
    <n v="5.25"/>
    <n v="35"/>
    <s v="EVgo"/>
    <n v="150"/>
    <s v="Tesla, Type 2"/>
    <n v="2017"/>
    <s v="No"/>
    <n v="5"/>
    <n v="6"/>
    <s v="Annually"/>
  </r>
  <r>
    <s v="EVS03153"/>
    <n v="52.470756000000002"/>
    <n v="13.487793999999999"/>
    <s v="4890 Berlin Ave"/>
    <x v="3"/>
    <x v="3"/>
    <x v="1"/>
    <x v="2"/>
    <n v="0.16"/>
    <s v="6:00-22:00"/>
    <s v="6:00-22:00"/>
    <d v="1899-12-30T16:04:48"/>
    <n v="14.12"/>
    <n v="63"/>
    <s v="Ionity"/>
    <n v="22"/>
    <s v="CHAdeMO"/>
    <n v="2023"/>
    <s v="No"/>
    <n v="3.2"/>
    <n v="10"/>
    <s v="Monthly"/>
  </r>
  <r>
    <s v="EVS03154"/>
    <n v="52.451214999999998"/>
    <n v="13.3047"/>
    <s v="1528 Berlin Ave"/>
    <x v="3"/>
    <x v="3"/>
    <x v="1"/>
    <x v="2"/>
    <n v="0.24"/>
    <s v="9:00-18:00"/>
    <s v="9:00-18:00"/>
    <d v="1899-12-30T08:52:48"/>
    <n v="19.36"/>
    <n v="42"/>
    <s v="Greenlots"/>
    <n v="50"/>
    <s v="Type 2, Tesla"/>
    <n v="2017"/>
    <s v="Yes"/>
    <n v="3.6"/>
    <n v="2"/>
    <s v="Monthly"/>
  </r>
  <r>
    <s v="EVS03155"/>
    <n v="-33.770181000000001"/>
    <n v="151.33861099999999"/>
    <s v="2555 Sydney Ave"/>
    <x v="9"/>
    <x v="8"/>
    <x v="5"/>
    <x v="2"/>
    <n v="0.44"/>
    <d v="2025-07-24T00:00:00"/>
    <s v="9.00-21.00"/>
    <d v="1900-01-11T00:00:00"/>
    <n v="11.92"/>
    <n v="43"/>
    <s v="Ionity"/>
    <n v="50"/>
    <s v="CCS, CHAdeMO"/>
    <n v="2022"/>
    <s v="Yes"/>
    <n v="3.8"/>
    <n v="9"/>
    <s v="Annually"/>
  </r>
  <r>
    <s v="EVS03164"/>
    <n v="39.807232999999997"/>
    <n v="116.212202"/>
    <s v="6070 Beijing Ave"/>
    <x v="10"/>
    <x v="9"/>
    <x v="3"/>
    <x v="2"/>
    <n v="0.27"/>
    <s v="6:00-22:00"/>
    <s v="6:00-22:00"/>
    <d v="1899-12-30T16:04:48"/>
    <n v="18.95"/>
    <n v="50"/>
    <s v="Greenlots"/>
    <n v="150"/>
    <s v="CHAdeMO, CCS"/>
    <n v="2023"/>
    <s v="Yes"/>
    <n v="3.8"/>
    <n v="8"/>
    <s v="Monthly"/>
  </r>
  <r>
    <s v="EVS03166"/>
    <n v="52.410251000000002"/>
    <n v="13.323200999999999"/>
    <s v="9991 Berlin Ave"/>
    <x v="3"/>
    <x v="3"/>
    <x v="1"/>
    <x v="2"/>
    <n v="0.21"/>
    <d v="2025-07-24T00:00:00"/>
    <s v="9.00-21.00"/>
    <d v="1900-01-11T00:00:00"/>
    <n v="1.82"/>
    <n v="22"/>
    <s v="Tesla"/>
    <n v="150"/>
    <s v="CCS, Tesla"/>
    <n v="2023"/>
    <s v="No"/>
    <n v="4.4000000000000004"/>
    <n v="6"/>
    <s v="Annually"/>
  </r>
  <r>
    <s v="EVS03168"/>
    <n v="13.873747"/>
    <n v="100.463257"/>
    <s v="3287 Bangkok Ave"/>
    <x v="4"/>
    <x v="4"/>
    <x v="3"/>
    <x v="2"/>
    <n v="0.22"/>
    <s v="9:00-18:00"/>
    <s v="9:00-18:00"/>
    <d v="1899-12-30T08:52:48"/>
    <n v="12.87"/>
    <n v="84"/>
    <s v="Tesla"/>
    <n v="350"/>
    <s v="CHAdeMO, CCS"/>
    <n v="2021"/>
    <s v="Yes"/>
    <n v="4.0999999999999996"/>
    <n v="5"/>
    <s v="Annually"/>
  </r>
  <r>
    <s v="EVS03172"/>
    <n v="19.524601000000001"/>
    <n v="-99.064131000000003"/>
    <s v="7672 Mexico City Ave"/>
    <x v="17"/>
    <x v="14"/>
    <x v="0"/>
    <x v="2"/>
    <n v="0.38"/>
    <d v="2025-07-24T00:00:00"/>
    <s v="9.00-21.00"/>
    <d v="1900-01-11T00:00:00"/>
    <n v="19.649999999999999"/>
    <n v="72"/>
    <s v="EVgo"/>
    <n v="350"/>
    <s v="Type 2, Tesla"/>
    <n v="2021"/>
    <s v="Yes"/>
    <n v="4.8"/>
    <n v="1"/>
    <s v="Quarterly"/>
  </r>
  <r>
    <s v="EVS03174"/>
    <n v="19.092783000000001"/>
    <n v="72.957798999999994"/>
    <s v="1933 Mumbai Ave"/>
    <x v="13"/>
    <x v="12"/>
    <x v="3"/>
    <x v="2"/>
    <n v="0.33"/>
    <d v="2025-07-24T00:00:00"/>
    <s v="9.00-21.00"/>
    <d v="1900-01-11T00:00:00"/>
    <n v="19.61"/>
    <n v="91"/>
    <s v="Ionity"/>
    <n v="22"/>
    <s v="Type 2, CHAdeMO"/>
    <n v="2010"/>
    <s v="No"/>
    <n v="4.9000000000000004"/>
    <n v="5"/>
    <s v="Quarterly"/>
  </r>
  <r>
    <s v="EVS03175"/>
    <n v="-33.864401999999998"/>
    <n v="151.291719"/>
    <s v="9775 Sydney Ave"/>
    <x v="9"/>
    <x v="8"/>
    <x v="5"/>
    <x v="2"/>
    <n v="0.37"/>
    <d v="2025-07-24T00:00:00"/>
    <s v="9.00-21.00"/>
    <d v="1900-01-11T00:00:00"/>
    <n v="11.97"/>
    <n v="20"/>
    <s v="EVgo"/>
    <n v="350"/>
    <s v="Type 2"/>
    <n v="2023"/>
    <s v="No"/>
    <n v="3.3"/>
    <n v="10"/>
    <s v="Quarterly"/>
  </r>
  <r>
    <s v="EVS03178"/>
    <n v="-33.715381999999998"/>
    <n v="18.554379000000001"/>
    <s v="6727 Cape Town Ave"/>
    <x v="14"/>
    <x v="13"/>
    <x v="7"/>
    <x v="2"/>
    <n v="0.44"/>
    <d v="2025-07-24T00:00:00"/>
    <s v="9.00-21.00"/>
    <d v="1900-01-11T00:00:00"/>
    <n v="16.86"/>
    <n v="74"/>
    <s v="Greenlots"/>
    <n v="150"/>
    <s v="CHAdeMO, CCS"/>
    <n v="2023"/>
    <s v="No"/>
    <n v="4.4000000000000004"/>
    <n v="8"/>
    <s v="Quarterly"/>
  </r>
  <r>
    <s v="EVS03180"/>
    <n v="19.169104999999998"/>
    <n v="72.843350999999998"/>
    <s v="4637 Mumbai Ave"/>
    <x v="13"/>
    <x v="12"/>
    <x v="3"/>
    <x v="2"/>
    <n v="0.45"/>
    <s v="9:00-18:00"/>
    <s v="9:00-18:00"/>
    <d v="1899-12-30T08:52:48"/>
    <n v="10.5"/>
    <n v="12"/>
    <s v="ChargePoint"/>
    <n v="350"/>
    <s v="CCS, Type 2"/>
    <n v="2010"/>
    <s v="No"/>
    <n v="3.1"/>
    <n v="2"/>
    <s v="Quarterly"/>
  </r>
  <r>
    <s v="EVS03182"/>
    <n v="25.265181999999999"/>
    <n v="55.362704000000001"/>
    <s v="9855 Dubai Ave"/>
    <x v="12"/>
    <x v="11"/>
    <x v="3"/>
    <x v="2"/>
    <n v="0.11"/>
    <s v="9:00-18:00"/>
    <s v="9:00-18:00"/>
    <d v="1899-12-30T08:52:48"/>
    <n v="18.05"/>
    <n v="65"/>
    <s v="Ionity"/>
    <n v="50"/>
    <s v="Tesla, Type 2"/>
    <n v="2010"/>
    <s v="Yes"/>
    <n v="3.9"/>
    <n v="10"/>
    <s v="Annually"/>
  </r>
  <r>
    <s v="EVS03184"/>
    <n v="25.374507000000001"/>
    <n v="55.271006"/>
    <s v="5153 Dubai Ave"/>
    <x v="12"/>
    <x v="11"/>
    <x v="3"/>
    <x v="2"/>
    <n v="0.45"/>
    <s v="6:00-22:00"/>
    <s v="6:00-22:00"/>
    <d v="1899-12-30T16:04:48"/>
    <n v="2.82"/>
    <n v="43"/>
    <s v="Tesla"/>
    <n v="150"/>
    <s v="CCS, Type 2"/>
    <n v="2022"/>
    <s v="Yes"/>
    <n v="4.5"/>
    <n v="10"/>
    <s v="Annually"/>
  </r>
  <r>
    <s v="EVS03185"/>
    <n v="39.991079999999997"/>
    <n v="116.38596"/>
    <s v="7160 Beijing Ave"/>
    <x v="10"/>
    <x v="9"/>
    <x v="3"/>
    <x v="2"/>
    <n v="0.41"/>
    <d v="2025-07-24T00:00:00"/>
    <s v="9.00-21.00"/>
    <d v="1900-01-11T00:00:00"/>
    <n v="11.53"/>
    <n v="44"/>
    <s v="Ionity"/>
    <n v="150"/>
    <s v="Tesla"/>
    <n v="2018"/>
    <s v="Yes"/>
    <n v="4.4000000000000004"/>
    <n v="1"/>
    <s v="Quarterly"/>
  </r>
  <r>
    <s v="EVS03192"/>
    <n v="37.831544999999998"/>
    <n v="-122.417423"/>
    <s v="6364 San Francisco Ave"/>
    <x v="5"/>
    <x v="5"/>
    <x v="0"/>
    <x v="2"/>
    <n v="0.27"/>
    <d v="2025-07-24T00:00:00"/>
    <s v="9.00-21.00"/>
    <d v="1900-01-11T00:00:00"/>
    <n v="3.23"/>
    <n v="46"/>
    <s v="Tesla"/>
    <n v="150"/>
    <s v="Tesla"/>
    <n v="2019"/>
    <s v="No"/>
    <n v="4.7"/>
    <n v="9"/>
    <s v="Quarterly"/>
  </r>
  <r>
    <s v="EVS03198"/>
    <n v="37.602350999999999"/>
    <n v="126.92608199999999"/>
    <s v="8962 Seoul Ave"/>
    <x v="6"/>
    <x v="6"/>
    <x v="3"/>
    <x v="2"/>
    <n v="0.2"/>
    <s v="6:00-22:00"/>
    <s v="6:00-22:00"/>
    <d v="1899-12-30T16:04:48"/>
    <n v="11.16"/>
    <n v="29"/>
    <s v="Tesla"/>
    <n v="22"/>
    <s v="CHAdeMO, CCS"/>
    <n v="2020"/>
    <s v="No"/>
    <n v="3.3"/>
    <n v="3"/>
    <s v="Monthly"/>
  </r>
  <r>
    <s v="EVS03199"/>
    <n v="-23.524334"/>
    <n v="-46.520094999999998"/>
    <s v="1661 SÃ£o Paulo Ave"/>
    <x v="8"/>
    <x v="7"/>
    <x v="4"/>
    <x v="2"/>
    <n v="0.48"/>
    <d v="2025-07-24T00:00:00"/>
    <s v="9.00-21.00"/>
    <d v="1900-01-11T00:00:00"/>
    <n v="12.17"/>
    <n v="22"/>
    <s v="ChargePoint"/>
    <n v="350"/>
    <s v="CHAdeMO, Type 2"/>
    <n v="2011"/>
    <s v="Yes"/>
    <n v="4"/>
    <n v="4"/>
    <s v="Monthly"/>
  </r>
  <r>
    <s v="EVS03202"/>
    <n v="19.069509"/>
    <n v="72.809428999999994"/>
    <s v="9394 Mumbai Ave"/>
    <x v="13"/>
    <x v="12"/>
    <x v="3"/>
    <x v="2"/>
    <n v="0.4"/>
    <d v="2025-07-24T00:00:00"/>
    <s v="9.00-21.00"/>
    <d v="1900-01-11T00:00:00"/>
    <n v="10.25"/>
    <n v="72"/>
    <s v="Ionity"/>
    <n v="150"/>
    <s v="CCS, Tesla"/>
    <n v="2011"/>
    <s v="Yes"/>
    <n v="4.5999999999999996"/>
    <n v="2"/>
    <s v="Annually"/>
  </r>
  <r>
    <s v="EVS03207"/>
    <n v="19.558824000000001"/>
    <n v="-99.049271000000005"/>
    <s v="4406 Mexico City Ave"/>
    <x v="17"/>
    <x v="14"/>
    <x v="0"/>
    <x v="2"/>
    <n v="0.15"/>
    <s v="9:00-18:00"/>
    <s v="9:00-18:00"/>
    <d v="1899-12-30T08:52:48"/>
    <n v="6.7"/>
    <n v="63"/>
    <s v="Ionity"/>
    <n v="22"/>
    <s v="Type 2, Tesla"/>
    <n v="2012"/>
    <s v="No"/>
    <n v="3.9"/>
    <n v="4"/>
    <s v="Annually"/>
  </r>
  <r>
    <s v="EVS03208"/>
    <n v="52.415667999999997"/>
    <n v="13.327809999999999"/>
    <s v="4532 Berlin Ave"/>
    <x v="3"/>
    <x v="3"/>
    <x v="1"/>
    <x v="2"/>
    <n v="0.49"/>
    <d v="2025-07-24T00:00:00"/>
    <s v="9.00-21.00"/>
    <d v="1900-01-11T00:00:00"/>
    <n v="9.52"/>
    <n v="65"/>
    <s v="Greenlots"/>
    <n v="150"/>
    <s v="CHAdeMO"/>
    <n v="2011"/>
    <s v="No"/>
    <n v="4.8"/>
    <n v="4"/>
    <s v="Monthly"/>
  </r>
  <r>
    <s v="EVS03211"/>
    <n v="87.316635000000005"/>
    <n v="136.24781999999999"/>
    <s v="7647 Random Rd"/>
    <x v="19"/>
    <x v="2"/>
    <x v="2"/>
    <x v="2"/>
    <n v="0.45"/>
    <s v="9:00-18:00"/>
    <s v="9:00-18:00"/>
    <d v="1899-12-30T08:52:48"/>
    <n v="3.71"/>
    <n v="88"/>
    <s v="ChargePoint"/>
    <n v="150"/>
    <s v="Tesla, Type 2"/>
    <n v="2010"/>
    <s v="No"/>
    <n v="3.6"/>
    <n v="5"/>
    <s v="Annually"/>
  </r>
  <r>
    <s v="EVS03212"/>
    <n v="37.550632999999998"/>
    <n v="126.902091"/>
    <s v="2402 Seoul Ave"/>
    <x v="6"/>
    <x v="6"/>
    <x v="3"/>
    <x v="2"/>
    <n v="0.14000000000000001"/>
    <s v="6:00-22:00"/>
    <s v="6:00-22:00"/>
    <d v="1899-12-30T16:04:48"/>
    <n v="17.25"/>
    <n v="94"/>
    <s v="EVgo"/>
    <n v="150"/>
    <s v="CCS"/>
    <n v="2018"/>
    <s v="No"/>
    <n v="5"/>
    <n v="6"/>
    <s v="Quarterly"/>
  </r>
  <r>
    <s v="EVS03223"/>
    <n v="37.612718999999998"/>
    <n v="127.076864"/>
    <s v="4676 Seoul Ave"/>
    <x v="6"/>
    <x v="6"/>
    <x v="3"/>
    <x v="2"/>
    <n v="0.28999999999999998"/>
    <s v="9:00-18:00"/>
    <s v="9:00-18:00"/>
    <d v="1899-12-30T08:52:48"/>
    <n v="15.13"/>
    <n v="99"/>
    <s v="ChargePoint"/>
    <n v="50"/>
    <s v="CCS, Tesla"/>
    <n v="2020"/>
    <s v="No"/>
    <n v="3"/>
    <n v="2"/>
    <s v="Monthly"/>
  </r>
  <r>
    <s v="EVS03224"/>
    <n v="19.480737000000001"/>
    <n v="-99.146109999999993"/>
    <s v="1958 Mexico City Ave"/>
    <x v="17"/>
    <x v="14"/>
    <x v="0"/>
    <x v="2"/>
    <n v="0.22"/>
    <d v="2025-07-24T00:00:00"/>
    <s v="9.00-21.00"/>
    <d v="1900-01-11T00:00:00"/>
    <n v="19.87"/>
    <n v="39"/>
    <s v="EVgo"/>
    <n v="50"/>
    <s v="CHAdeMO, Type 2"/>
    <n v="2019"/>
    <s v="No"/>
    <n v="4.5"/>
    <n v="3"/>
    <s v="Annually"/>
  </r>
  <r>
    <s v="EVS03233"/>
    <n v="25.227233999999999"/>
    <n v="55.284222999999997"/>
    <s v="3264 Dubai Ave"/>
    <x v="12"/>
    <x v="11"/>
    <x v="3"/>
    <x v="2"/>
    <n v="0.19"/>
    <s v="9:00-18:00"/>
    <s v="9:00-18:00"/>
    <d v="1899-12-30T08:52:48"/>
    <n v="12.72"/>
    <n v="14"/>
    <s v="EVgo"/>
    <n v="150"/>
    <s v="CHAdeMO, CCS"/>
    <n v="2018"/>
    <s v="No"/>
    <n v="4"/>
    <n v="9"/>
    <s v="Quarterly"/>
  </r>
  <r>
    <s v="EVS03234"/>
    <n v="-23.569710000000001"/>
    <n v="-46.531266000000002"/>
    <s v="7408 SÃ£o Paulo Ave"/>
    <x v="8"/>
    <x v="7"/>
    <x v="4"/>
    <x v="2"/>
    <n v="0.13"/>
    <s v="6:00-22:00"/>
    <s v="6:00-22:00"/>
    <d v="1899-12-30T16:04:48"/>
    <n v="3.13"/>
    <n v="37"/>
    <s v="Greenlots"/>
    <n v="350"/>
    <s v="Type 2, Tesla"/>
    <n v="2012"/>
    <s v="No"/>
    <n v="4.5"/>
    <n v="4"/>
    <s v="Annually"/>
  </r>
  <r>
    <s v="EVS03236"/>
    <n v="43.670254"/>
    <n v="-79.451767000000004"/>
    <s v="705 Toronto Ave"/>
    <x v="0"/>
    <x v="0"/>
    <x v="0"/>
    <x v="2"/>
    <n v="0.3"/>
    <d v="2025-07-24T00:00:00"/>
    <s v="9.00-21.00"/>
    <d v="1900-01-11T00:00:00"/>
    <n v="0.92"/>
    <n v="86"/>
    <s v="ChargePoint"/>
    <n v="22"/>
    <s v="CCS"/>
    <n v="2019"/>
    <s v="Yes"/>
    <n v="3.8"/>
    <n v="5"/>
    <s v="Annually"/>
  </r>
  <r>
    <s v="EVS03238"/>
    <n v="43.711181000000003"/>
    <n v="-79.381759000000002"/>
    <s v="3630 Toronto Ave"/>
    <x v="0"/>
    <x v="0"/>
    <x v="0"/>
    <x v="2"/>
    <n v="0.16"/>
    <d v="2025-07-24T00:00:00"/>
    <s v="9.00-21.00"/>
    <d v="1900-01-11T00:00:00"/>
    <n v="9.56"/>
    <n v="18"/>
    <s v="Ionity"/>
    <n v="50"/>
    <s v="Tesla"/>
    <n v="2013"/>
    <s v="No"/>
    <n v="3.9"/>
    <n v="4"/>
    <s v="Annually"/>
  </r>
  <r>
    <s v="EVS03240"/>
    <n v="-33.847956000000003"/>
    <n v="151.27139199999999"/>
    <s v="8405 Sydney Ave"/>
    <x v="9"/>
    <x v="8"/>
    <x v="5"/>
    <x v="2"/>
    <n v="0.36"/>
    <s v="9:00-18:00"/>
    <s v="9:00-18:00"/>
    <d v="1899-12-30T08:52:48"/>
    <n v="19.149999999999999"/>
    <n v="60"/>
    <s v="EVgo"/>
    <n v="50"/>
    <s v="CHAdeMO"/>
    <n v="2016"/>
    <s v="Yes"/>
    <n v="4.8"/>
    <n v="8"/>
    <s v="Monthly"/>
  </r>
  <r>
    <s v="EVS03242"/>
    <n v="19.572230999999999"/>
    <n v="-99.038206000000002"/>
    <s v="5486 Mexico City Ave"/>
    <x v="17"/>
    <x v="14"/>
    <x v="0"/>
    <x v="2"/>
    <n v="0.1"/>
    <d v="2025-07-24T00:00:00"/>
    <s v="9.00-21.00"/>
    <d v="1900-01-11T00:00:00"/>
    <n v="4.53"/>
    <n v="38"/>
    <s v="Ionity"/>
    <n v="22"/>
    <s v="Type 2, CCS"/>
    <n v="2013"/>
    <s v="No"/>
    <n v="4.8"/>
    <n v="1"/>
    <s v="Monthly"/>
  </r>
  <r>
    <s v="EVS03244"/>
    <n v="25.309531"/>
    <n v="55.323591"/>
    <s v="271 Dubai Ave"/>
    <x v="12"/>
    <x v="11"/>
    <x v="3"/>
    <x v="2"/>
    <n v="0.17"/>
    <s v="9:00-18:00"/>
    <s v="9:00-18:00"/>
    <d v="1899-12-30T08:52:48"/>
    <n v="10.52"/>
    <n v="100"/>
    <s v="ChargePoint"/>
    <n v="150"/>
    <s v="CHAdeMO"/>
    <n v="2017"/>
    <s v="No"/>
    <n v="5"/>
    <n v="6"/>
    <s v="Quarterly"/>
  </r>
  <r>
    <s v="EVS03245"/>
    <n v="13.88922"/>
    <n v="100.571073"/>
    <s v="4223 Bangkok Ave"/>
    <x v="4"/>
    <x v="4"/>
    <x v="3"/>
    <x v="2"/>
    <n v="0.5"/>
    <s v="9:00-18:00"/>
    <s v="9:00-18:00"/>
    <d v="1899-12-30T08:52:48"/>
    <n v="14.17"/>
    <n v="23"/>
    <s v="Ionity"/>
    <n v="50"/>
    <s v="Tesla, CHAdeMO"/>
    <n v="2010"/>
    <s v="No"/>
    <n v="3.6"/>
    <n v="9"/>
    <s v="Monthly"/>
  </r>
  <r>
    <s v="EVS03246"/>
    <n v="19.569416"/>
    <n v="-99.019255000000001"/>
    <s v="1353 Mexico City Ave"/>
    <x v="17"/>
    <x v="14"/>
    <x v="0"/>
    <x v="2"/>
    <n v="0.22"/>
    <s v="9:00-18:00"/>
    <s v="9:00-18:00"/>
    <d v="1899-12-30T08:52:48"/>
    <n v="12.58"/>
    <n v="11"/>
    <s v="Tesla"/>
    <n v="50"/>
    <s v="Type 2, Tesla"/>
    <n v="2010"/>
    <s v="No"/>
    <n v="4.2"/>
    <n v="7"/>
    <s v="Monthly"/>
  </r>
  <r>
    <s v="EVS03249"/>
    <n v="-33.722223"/>
    <n v="151.25062399999999"/>
    <s v="9795 Sydney Ave"/>
    <x v="9"/>
    <x v="8"/>
    <x v="5"/>
    <x v="2"/>
    <n v="0.15"/>
    <s v="9:00-18:00"/>
    <s v="9:00-18:00"/>
    <d v="1899-12-30T08:52:48"/>
    <n v="16.52"/>
    <n v="77"/>
    <s v="Tesla"/>
    <n v="22"/>
    <s v="CHAdeMO, CCS"/>
    <n v="2015"/>
    <s v="No"/>
    <n v="3.1"/>
    <n v="2"/>
    <s v="Monthly"/>
  </r>
  <r>
    <s v="EVS03251"/>
    <n v="64.122184000000004"/>
    <n v="161.73579000000001"/>
    <s v="2247 Random Rd"/>
    <x v="2"/>
    <x v="2"/>
    <x v="2"/>
    <x v="2"/>
    <n v="0.19"/>
    <d v="2025-07-24T00:00:00"/>
    <s v="9.00-21.00"/>
    <d v="1900-01-11T00:00:00"/>
    <n v="11.38"/>
    <n v="43"/>
    <s v="Tesla"/>
    <n v="22"/>
    <s v="CCS"/>
    <n v="2022"/>
    <s v="No"/>
    <n v="4.5"/>
    <n v="4"/>
    <s v="Quarterly"/>
  </r>
  <r>
    <s v="EVS03255"/>
    <n v="52.490454"/>
    <n v="13.474868000000001"/>
    <s v="2075 Berlin Ave"/>
    <x v="3"/>
    <x v="3"/>
    <x v="1"/>
    <x v="2"/>
    <n v="0.43"/>
    <s v="9:00-18:00"/>
    <s v="9:00-18:00"/>
    <d v="1899-12-30T08:52:48"/>
    <n v="18.27"/>
    <n v="33"/>
    <s v="EVgo"/>
    <n v="22"/>
    <s v="Type 2"/>
    <n v="2012"/>
    <s v="No"/>
    <n v="3.3"/>
    <n v="4"/>
    <s v="Monthly"/>
  </r>
  <r>
    <s v="EVS03256"/>
    <n v="43.639491"/>
    <n v="-79.305893999999995"/>
    <s v="8858 Toronto Ave"/>
    <x v="0"/>
    <x v="0"/>
    <x v="0"/>
    <x v="2"/>
    <n v="0.4"/>
    <s v="9:00-18:00"/>
    <s v="9:00-18:00"/>
    <d v="1899-12-30T08:52:48"/>
    <n v="18.09"/>
    <n v="78"/>
    <s v="Ionity"/>
    <n v="50"/>
    <s v="CHAdeMO, Type 2"/>
    <n v="2020"/>
    <s v="No"/>
    <n v="4.0999999999999996"/>
    <n v="6"/>
    <s v="Quarterly"/>
  </r>
  <r>
    <s v="EVS03257"/>
    <n v="37.762618000000003"/>
    <n v="-122.37719"/>
    <s v="7706 San Francisco Ave"/>
    <x v="5"/>
    <x v="5"/>
    <x v="0"/>
    <x v="2"/>
    <n v="0.17"/>
    <s v="9:00-18:00"/>
    <s v="9:00-18:00"/>
    <d v="1899-12-30T08:52:48"/>
    <n v="12.31"/>
    <n v="34"/>
    <s v="ChargePoint"/>
    <n v="50"/>
    <s v="CCS"/>
    <n v="2021"/>
    <s v="Yes"/>
    <n v="5"/>
    <n v="6"/>
    <s v="Annually"/>
  </r>
  <r>
    <s v="EVS03260"/>
    <n v="43.707405000000001"/>
    <n v="-79.333569999999995"/>
    <s v="2024 Toronto Ave"/>
    <x v="0"/>
    <x v="0"/>
    <x v="0"/>
    <x v="2"/>
    <n v="0.16"/>
    <d v="2025-07-24T00:00:00"/>
    <s v="9.00-21.00"/>
    <d v="1900-01-11T00:00:00"/>
    <n v="12.75"/>
    <n v="48"/>
    <s v="Greenlots"/>
    <n v="150"/>
    <s v="CCS"/>
    <n v="2021"/>
    <s v="Yes"/>
    <n v="4.5999999999999996"/>
    <n v="1"/>
    <s v="Quarterly"/>
  </r>
  <r>
    <s v="EVS03263"/>
    <n v="13.853161999999999"/>
    <n v="100.526895"/>
    <s v="863 Bangkok Ave"/>
    <x v="4"/>
    <x v="4"/>
    <x v="3"/>
    <x v="2"/>
    <n v="0.42"/>
    <d v="2025-07-24T00:00:00"/>
    <s v="9.00-21.00"/>
    <d v="1900-01-11T00:00:00"/>
    <n v="13.55"/>
    <n v="37"/>
    <s v="ChargePoint"/>
    <n v="150"/>
    <s v="Tesla"/>
    <n v="2011"/>
    <s v="No"/>
    <n v="3.2"/>
    <n v="1"/>
    <s v="Quarterly"/>
  </r>
  <r>
    <s v="EVS03267"/>
    <n v="13.824199"/>
    <n v="100.57420500000001"/>
    <s v="5740 Bangkok Ave"/>
    <x v="4"/>
    <x v="4"/>
    <x v="3"/>
    <x v="2"/>
    <n v="0.47"/>
    <s v="9:00-18:00"/>
    <s v="9:00-18:00"/>
    <d v="1899-12-30T08:52:48"/>
    <n v="16.71"/>
    <n v="100"/>
    <s v="Tesla"/>
    <n v="22"/>
    <s v="CCS, Tesla"/>
    <n v="2021"/>
    <s v="No"/>
    <n v="4.5999999999999996"/>
    <n v="2"/>
    <s v="Monthly"/>
  </r>
  <r>
    <s v="EVS03268"/>
    <n v="37.856870000000001"/>
    <n v="-122.492006"/>
    <s v="7835 San Francisco Ave"/>
    <x v="5"/>
    <x v="5"/>
    <x v="0"/>
    <x v="2"/>
    <n v="0.45"/>
    <d v="2025-07-24T00:00:00"/>
    <s v="9.00-21.00"/>
    <d v="1900-01-11T00:00:00"/>
    <n v="8.9600000000000009"/>
    <n v="16"/>
    <s v="EVgo"/>
    <n v="150"/>
    <s v="CHAdeMO, CCS"/>
    <n v="2019"/>
    <s v="Yes"/>
    <n v="4.4000000000000004"/>
    <n v="7"/>
    <s v="Annually"/>
  </r>
  <r>
    <s v="EVS03270"/>
    <n v="39.933647999999998"/>
    <n v="116.35736799999999"/>
    <s v="1154 Beijing Ave"/>
    <x v="10"/>
    <x v="9"/>
    <x v="3"/>
    <x v="2"/>
    <n v="0.46"/>
    <s v="6:00-22:00"/>
    <s v="6:00-22:00"/>
    <d v="1899-12-30T16:04:48"/>
    <n v="13.16"/>
    <n v="97"/>
    <s v="EVgo"/>
    <n v="350"/>
    <s v="CCS"/>
    <n v="2010"/>
    <s v="Yes"/>
    <n v="3.9"/>
    <n v="4"/>
    <s v="Monthly"/>
  </r>
  <r>
    <s v="EVS03272"/>
    <n v="18.906649999999999"/>
    <n v="72.848133000000004"/>
    <s v="8756 Mumbai Ave"/>
    <x v="13"/>
    <x v="12"/>
    <x v="3"/>
    <x v="2"/>
    <n v="0.15"/>
    <s v="6:00-22:00"/>
    <s v="6:00-22:00"/>
    <d v="1899-12-30T16:04:48"/>
    <n v="6.5"/>
    <n v="87"/>
    <s v="ChargePoint"/>
    <n v="50"/>
    <s v="CHAdeMO, Tesla"/>
    <n v="2011"/>
    <s v="No"/>
    <n v="4.4000000000000004"/>
    <n v="6"/>
    <s v="Monthly"/>
  </r>
  <r>
    <s v="EVS03273"/>
    <n v="25.317892000000001"/>
    <n v="55.351939999999999"/>
    <s v="5054 Dubai Ave"/>
    <x v="12"/>
    <x v="11"/>
    <x v="3"/>
    <x v="2"/>
    <n v="0.25"/>
    <d v="2025-07-24T00:00:00"/>
    <s v="9.00-21.00"/>
    <d v="1900-01-11T00:00:00"/>
    <n v="19.55"/>
    <n v="33"/>
    <s v="ChargePoint"/>
    <n v="22"/>
    <s v="CCS"/>
    <n v="2017"/>
    <s v="Yes"/>
    <n v="4.7"/>
    <n v="6"/>
    <s v="Quarterly"/>
  </r>
  <r>
    <s v="EVS03274"/>
    <n v="-23.659020000000002"/>
    <n v="-46.604284999999997"/>
    <s v="4262 SÃ£o Paulo Ave"/>
    <x v="8"/>
    <x v="7"/>
    <x v="4"/>
    <x v="2"/>
    <n v="0.47"/>
    <d v="2025-07-24T00:00:00"/>
    <s v="9.00-21.00"/>
    <d v="1900-01-11T00:00:00"/>
    <n v="11.17"/>
    <n v="45"/>
    <s v="Ionity"/>
    <n v="150"/>
    <s v="Tesla"/>
    <n v="2010"/>
    <s v="No"/>
    <n v="4.4000000000000004"/>
    <n v="9"/>
    <s v="Monthly"/>
  </r>
  <r>
    <s v="EVS03280"/>
    <n v="-23.630739999999999"/>
    <n v="-46.682031000000002"/>
    <s v="4797 SÃ£o Paulo Ave"/>
    <x v="8"/>
    <x v="7"/>
    <x v="4"/>
    <x v="2"/>
    <n v="0.28999999999999998"/>
    <s v="6:00-22:00"/>
    <s v="6:00-22:00"/>
    <d v="1899-12-30T16:04:48"/>
    <n v="1.02"/>
    <n v="20"/>
    <s v="Greenlots"/>
    <n v="350"/>
    <s v="CCS"/>
    <n v="2015"/>
    <s v="Yes"/>
    <n v="3.2"/>
    <n v="2"/>
    <s v="Quarterly"/>
  </r>
  <r>
    <s v="EVS03293"/>
    <n v="55.718600000000002"/>
    <n v="37.570891000000003"/>
    <s v="8643 Moscow Ave"/>
    <x v="1"/>
    <x v="1"/>
    <x v="1"/>
    <x v="2"/>
    <n v="0.4"/>
    <s v="6:00-22:00"/>
    <s v="6:00-22:00"/>
    <d v="1899-12-30T16:04:48"/>
    <n v="13.09"/>
    <n v="93"/>
    <s v="EVgo"/>
    <n v="22"/>
    <s v="Type 2, CCS"/>
    <n v="2015"/>
    <s v="No"/>
    <n v="3.4"/>
    <n v="3"/>
    <s v="Annually"/>
  </r>
  <r>
    <s v="EVS03299"/>
    <n v="19.511901999999999"/>
    <n v="-99.000382999999999"/>
    <s v="7494 Mexico City Ave"/>
    <x v="17"/>
    <x v="14"/>
    <x v="0"/>
    <x v="2"/>
    <n v="0.27"/>
    <s v="6:00-22:00"/>
    <s v="6:00-22:00"/>
    <d v="1899-12-30T16:04:48"/>
    <n v="12.17"/>
    <n v="73"/>
    <s v="ChargePoint"/>
    <n v="22"/>
    <s v="Type 2, Tesla"/>
    <n v="2014"/>
    <s v="Yes"/>
    <n v="3.7"/>
    <n v="9"/>
    <s v="Annually"/>
  </r>
  <r>
    <s v="EVS03300"/>
    <n v="25.356144"/>
    <n v="55.260071000000003"/>
    <s v="4034 Dubai Ave"/>
    <x v="12"/>
    <x v="11"/>
    <x v="3"/>
    <x v="2"/>
    <n v="0.35"/>
    <d v="2025-07-24T00:00:00"/>
    <s v="9.00-21.00"/>
    <d v="1900-01-11T00:00:00"/>
    <n v="16.57"/>
    <n v="11"/>
    <s v="Greenlots"/>
    <n v="22"/>
    <s v="Type 2, Tesla"/>
    <n v="2012"/>
    <s v="No"/>
    <n v="3.6"/>
    <n v="1"/>
    <s v="Quarterly"/>
  </r>
  <r>
    <s v="EVS03303"/>
    <n v="41.950003000000002"/>
    <n v="-87.788736"/>
    <s v="1437 Chicago Ave"/>
    <x v="7"/>
    <x v="5"/>
    <x v="0"/>
    <x v="2"/>
    <n v="0.31"/>
    <d v="2025-07-24T00:00:00"/>
    <s v="9.00-21.00"/>
    <d v="1900-01-11T00:00:00"/>
    <n v="15.69"/>
    <n v="94"/>
    <s v="Greenlots"/>
    <n v="22"/>
    <s v="CHAdeMO"/>
    <n v="2011"/>
    <s v="Yes"/>
    <n v="4.0999999999999996"/>
    <n v="6"/>
    <s v="Quarterly"/>
  </r>
  <r>
    <s v="EVS03307"/>
    <n v="-33.770944999999998"/>
    <n v="18.538625"/>
    <s v="3547 Cape Town Ave"/>
    <x v="14"/>
    <x v="13"/>
    <x v="7"/>
    <x v="2"/>
    <n v="0.24"/>
    <d v="2025-07-24T00:00:00"/>
    <s v="9.00-21.00"/>
    <d v="1900-01-11T00:00:00"/>
    <n v="4.88"/>
    <n v="89"/>
    <s v="Greenlots"/>
    <n v="50"/>
    <s v="Type 2"/>
    <n v="2020"/>
    <s v="No"/>
    <n v="3.6"/>
    <n v="8"/>
    <s v="Annually"/>
  </r>
  <r>
    <s v="EVS03308"/>
    <n v="-33.852795999999998"/>
    <n v="18.416072"/>
    <s v="8835 Cape Town Ave"/>
    <x v="14"/>
    <x v="13"/>
    <x v="7"/>
    <x v="2"/>
    <n v="0.16"/>
    <s v="6:00-22:00"/>
    <s v="6:00-22:00"/>
    <d v="1899-12-30T16:04:48"/>
    <n v="7.6"/>
    <n v="30"/>
    <s v="Tesla"/>
    <n v="350"/>
    <s v="Type 2, CHAdeMO"/>
    <n v="2012"/>
    <s v="No"/>
    <n v="4.9000000000000004"/>
    <n v="8"/>
    <s v="Monthly"/>
  </r>
  <r>
    <s v="EVS03317"/>
    <n v="37.560260999999997"/>
    <n v="127.024944"/>
    <s v="7641 Seoul Ave"/>
    <x v="6"/>
    <x v="6"/>
    <x v="3"/>
    <x v="2"/>
    <n v="0.14000000000000001"/>
    <s v="9:00-18:00"/>
    <s v="9:00-18:00"/>
    <d v="1899-12-30T08:52:48"/>
    <n v="5.37"/>
    <n v="59"/>
    <s v="Ionity"/>
    <n v="150"/>
    <s v="Type 2, Tesla"/>
    <n v="2011"/>
    <s v="Yes"/>
    <n v="4.2"/>
    <n v="10"/>
    <s v="Annually"/>
  </r>
  <r>
    <s v="EVS03326"/>
    <n v="39.958568999999997"/>
    <n v="116.471757"/>
    <s v="4316 Beijing Ave"/>
    <x v="10"/>
    <x v="9"/>
    <x v="3"/>
    <x v="2"/>
    <n v="0.38"/>
    <s v="6:00-22:00"/>
    <s v="6:00-22:00"/>
    <d v="1899-12-30T16:04:48"/>
    <n v="17.53"/>
    <n v="59"/>
    <s v="Tesla"/>
    <n v="50"/>
    <s v="Type 2, Tesla"/>
    <n v="2010"/>
    <s v="No"/>
    <n v="4.5999999999999996"/>
    <n v="5"/>
    <s v="Annually"/>
  </r>
  <r>
    <s v="EVS03330"/>
    <n v="39.921146"/>
    <n v="116.389415"/>
    <s v="1242 Beijing Ave"/>
    <x v="10"/>
    <x v="9"/>
    <x v="3"/>
    <x v="2"/>
    <n v="0.47"/>
    <s v="9:00-18:00"/>
    <s v="9:00-18:00"/>
    <d v="1899-12-30T08:52:48"/>
    <n v="1.33"/>
    <n v="72"/>
    <s v="EVgo"/>
    <n v="150"/>
    <s v="CCS, Type 2"/>
    <n v="2010"/>
    <s v="Yes"/>
    <n v="4.0999999999999996"/>
    <n v="9"/>
    <s v="Monthly"/>
  </r>
  <r>
    <s v="EVS03335"/>
    <n v="-33.890213000000003"/>
    <n v="18.449324000000001"/>
    <s v="3869 Cape Town Ave"/>
    <x v="14"/>
    <x v="13"/>
    <x v="7"/>
    <x v="2"/>
    <n v="0.13"/>
    <d v="2025-07-24T00:00:00"/>
    <s v="9.00-21.00"/>
    <d v="1900-01-11T00:00:00"/>
    <n v="10.67"/>
    <n v="71"/>
    <s v="ChargePoint"/>
    <n v="22"/>
    <s v="CCS, CHAdeMO"/>
    <n v="2010"/>
    <s v="No"/>
    <n v="3.1"/>
    <n v="5"/>
    <s v="Annually"/>
  </r>
  <r>
    <s v="EVS03339"/>
    <n v="19.598420000000001"/>
    <n v="-99.011719999999997"/>
    <s v="2423 Mexico City Ave"/>
    <x v="17"/>
    <x v="14"/>
    <x v="0"/>
    <x v="2"/>
    <n v="0.13"/>
    <s v="9:00-18:00"/>
    <s v="9:00-18:00"/>
    <d v="1899-12-30T08:52:48"/>
    <n v="10.039999999999999"/>
    <n v="66"/>
    <s v="Tesla"/>
    <n v="350"/>
    <s v="Type 2, CHAdeMO"/>
    <n v="2023"/>
    <s v="Yes"/>
    <n v="4.5999999999999996"/>
    <n v="7"/>
    <s v="Annually"/>
  </r>
  <r>
    <s v="EVS03341"/>
    <n v="31.440840000000001"/>
    <n v="87.179688999999996"/>
    <s v="9662 Random Rd"/>
    <x v="53"/>
    <x v="20"/>
    <x v="8"/>
    <x v="2"/>
    <n v="0.46"/>
    <d v="2025-07-24T00:00:00"/>
    <s v="9.00-21.00"/>
    <d v="1900-01-11T00:00:00"/>
    <n v="6.97"/>
    <n v="49"/>
    <s v="EVgo"/>
    <n v="22"/>
    <s v="CHAdeMO, CCS"/>
    <n v="2012"/>
    <s v="No"/>
    <n v="3.7"/>
    <n v="9"/>
    <s v="Monthly"/>
  </r>
  <r>
    <s v="EVS03342"/>
    <n v="-33.752178999999998"/>
    <n v="18.599806000000001"/>
    <s v="1213 Cape Town Ave"/>
    <x v="14"/>
    <x v="13"/>
    <x v="7"/>
    <x v="2"/>
    <n v="0.23"/>
    <s v="6:00-22:00"/>
    <s v="6:00-22:00"/>
    <d v="1899-12-30T16:04:48"/>
    <n v="7.99"/>
    <n v="79"/>
    <s v="Greenlots"/>
    <n v="50"/>
    <s v="Type 2, CCS"/>
    <n v="2016"/>
    <s v="Yes"/>
    <n v="3.9"/>
    <n v="8"/>
    <s v="Monthly"/>
  </r>
  <r>
    <s v="EVS03347"/>
    <n v="55.808112000000001"/>
    <n v="37.687742"/>
    <s v="8406 Moscow Ave"/>
    <x v="1"/>
    <x v="1"/>
    <x v="1"/>
    <x v="2"/>
    <n v="0.27"/>
    <d v="2025-07-24T00:00:00"/>
    <s v="9.00-21.00"/>
    <d v="1900-01-11T00:00:00"/>
    <n v="15.64"/>
    <n v="12"/>
    <s v="Tesla"/>
    <n v="50"/>
    <s v="Tesla"/>
    <n v="2011"/>
    <s v="No"/>
    <n v="4.9000000000000004"/>
    <n v="7"/>
    <s v="Monthly"/>
  </r>
  <r>
    <s v="EVS03354"/>
    <n v="52.527866000000003"/>
    <n v="13.472478000000001"/>
    <s v="3736 Berlin Ave"/>
    <x v="3"/>
    <x v="3"/>
    <x v="1"/>
    <x v="2"/>
    <n v="0.28000000000000003"/>
    <d v="2025-07-24T00:00:00"/>
    <s v="9.00-21.00"/>
    <d v="1900-01-11T00:00:00"/>
    <n v="7.43"/>
    <n v="46"/>
    <s v="ChargePoint"/>
    <n v="150"/>
    <s v="CCS, CHAdeMO"/>
    <n v="2015"/>
    <s v="Yes"/>
    <n v="3.7"/>
    <n v="6"/>
    <s v="Annually"/>
  </r>
  <r>
    <s v="EVS03357"/>
    <n v="-33.714461"/>
    <n v="18.447690999999999"/>
    <s v="1259 Cape Town Ave"/>
    <x v="14"/>
    <x v="13"/>
    <x v="7"/>
    <x v="2"/>
    <n v="0.18"/>
    <d v="2025-07-24T00:00:00"/>
    <s v="9.00-21.00"/>
    <d v="1900-01-11T00:00:00"/>
    <n v="14.88"/>
    <n v="100"/>
    <s v="Tesla"/>
    <n v="150"/>
    <s v="Type 2, Tesla"/>
    <n v="2018"/>
    <s v="Yes"/>
    <n v="4.3"/>
    <n v="1"/>
    <s v="Quarterly"/>
  </r>
  <r>
    <s v="EVS03358"/>
    <n v="-33.773895000000003"/>
    <n v="151.24723800000001"/>
    <s v="8282 Sydney Ave"/>
    <x v="9"/>
    <x v="8"/>
    <x v="5"/>
    <x v="2"/>
    <n v="0.49"/>
    <s v="6:00-22:00"/>
    <s v="6:00-22:00"/>
    <d v="1899-12-30T16:04:48"/>
    <n v="19.47"/>
    <n v="28"/>
    <s v="EVgo"/>
    <n v="150"/>
    <s v="CHAdeMO, Tesla"/>
    <n v="2012"/>
    <s v="No"/>
    <n v="4.9000000000000004"/>
    <n v="10"/>
    <s v="Annually"/>
  </r>
  <r>
    <s v="EVS03362"/>
    <n v="39.938822000000002"/>
    <n v="116.30197099999999"/>
    <s v="7656 Beijing Ave"/>
    <x v="10"/>
    <x v="9"/>
    <x v="3"/>
    <x v="2"/>
    <n v="0.28999999999999998"/>
    <d v="2025-07-24T00:00:00"/>
    <s v="9.00-21.00"/>
    <d v="1900-01-11T00:00:00"/>
    <n v="10.59"/>
    <n v="87"/>
    <s v="Greenlots"/>
    <n v="350"/>
    <s v="Tesla"/>
    <n v="2022"/>
    <s v="No"/>
    <n v="3.8"/>
    <n v="7"/>
    <s v="Monthly"/>
  </r>
  <r>
    <s v="EVS03367"/>
    <n v="39.982090999999997"/>
    <n v="116.467693"/>
    <s v="2142 Beijing Ave"/>
    <x v="10"/>
    <x v="9"/>
    <x v="3"/>
    <x v="2"/>
    <n v="0.12"/>
    <s v="9:00-18:00"/>
    <s v="9:00-18:00"/>
    <d v="1899-12-30T08:52:48"/>
    <n v="3.14"/>
    <n v="92"/>
    <s v="Ionity"/>
    <n v="350"/>
    <s v="Tesla, Type 2"/>
    <n v="2017"/>
    <s v="Yes"/>
    <n v="4.9000000000000004"/>
    <n v="1"/>
    <s v="Quarterly"/>
  </r>
  <r>
    <s v="EVS03368"/>
    <n v="13.839643000000001"/>
    <n v="100.49130599999999"/>
    <s v="7655 Bangkok Ave"/>
    <x v="4"/>
    <x v="4"/>
    <x v="3"/>
    <x v="2"/>
    <n v="0.39"/>
    <d v="2025-07-24T00:00:00"/>
    <s v="9.00-21.00"/>
    <d v="1900-01-11T00:00:00"/>
    <n v="12.52"/>
    <n v="10"/>
    <s v="EVgo"/>
    <n v="150"/>
    <s v="CHAdeMO"/>
    <n v="2017"/>
    <s v="No"/>
    <n v="3.4"/>
    <n v="3"/>
    <s v="Monthly"/>
  </r>
  <r>
    <s v="EVS03369"/>
    <n v="39.824584999999999"/>
    <n v="116.36229899999999"/>
    <s v="3773 Beijing Ave"/>
    <x v="10"/>
    <x v="9"/>
    <x v="3"/>
    <x v="2"/>
    <n v="0.43"/>
    <s v="9:00-18:00"/>
    <s v="9:00-18:00"/>
    <d v="1899-12-30T08:52:48"/>
    <n v="15.83"/>
    <n v="31"/>
    <s v="Ionity"/>
    <n v="22"/>
    <s v="Type 2, Tesla"/>
    <n v="2013"/>
    <s v="Yes"/>
    <n v="3.2"/>
    <n v="10"/>
    <s v="Monthly"/>
  </r>
  <r>
    <s v="EVS03372"/>
    <n v="34.145538000000002"/>
    <n v="-118.293514"/>
    <s v="9564 Los Angeles Ave"/>
    <x v="16"/>
    <x v="5"/>
    <x v="0"/>
    <x v="2"/>
    <n v="0.27"/>
    <s v="9:00-18:00"/>
    <s v="9:00-18:00"/>
    <d v="1899-12-30T08:52:48"/>
    <n v="17.63"/>
    <n v="95"/>
    <s v="Greenlots"/>
    <n v="22"/>
    <s v="Type 2, CHAdeMO"/>
    <n v="2016"/>
    <s v="Yes"/>
    <n v="3.8"/>
    <n v="8"/>
    <s v="Monthly"/>
  </r>
  <r>
    <s v="EVS03376"/>
    <n v="-23.622681"/>
    <n v="-46.679721999999998"/>
    <s v="1613 SÃ£o Paulo Ave"/>
    <x v="8"/>
    <x v="7"/>
    <x v="4"/>
    <x v="2"/>
    <n v="0.27"/>
    <s v="6:00-22:00"/>
    <s v="6:00-22:00"/>
    <d v="1899-12-30T16:04:48"/>
    <n v="10.57"/>
    <n v="38"/>
    <s v="ChargePoint"/>
    <n v="50"/>
    <s v="CCS"/>
    <n v="2019"/>
    <s v="Yes"/>
    <n v="3.4"/>
    <n v="5"/>
    <s v="Quarterly"/>
  </r>
  <r>
    <s v="EVS03380"/>
    <n v="37.660868999999998"/>
    <n v="127.01454699999999"/>
    <s v="9429 Seoul Ave"/>
    <x v="6"/>
    <x v="6"/>
    <x v="3"/>
    <x v="2"/>
    <n v="0.32"/>
    <s v="9:00-18:00"/>
    <s v="9:00-18:00"/>
    <d v="1899-12-30T08:52:48"/>
    <n v="14.42"/>
    <n v="21"/>
    <s v="Tesla"/>
    <n v="150"/>
    <s v="CCS, Tesla"/>
    <n v="2020"/>
    <s v="Yes"/>
    <n v="3.3"/>
    <n v="7"/>
    <s v="Monthly"/>
  </r>
  <r>
    <s v="EVS03383"/>
    <n v="37.577933000000002"/>
    <n v="127.01712999999999"/>
    <s v="6473 Seoul Ave"/>
    <x v="6"/>
    <x v="6"/>
    <x v="3"/>
    <x v="2"/>
    <n v="0.49"/>
    <s v="9:00-18:00"/>
    <s v="9:00-18:00"/>
    <d v="1899-12-30T08:52:48"/>
    <n v="13.66"/>
    <n v="34"/>
    <s v="Greenlots"/>
    <n v="22"/>
    <s v="CHAdeMO, Tesla"/>
    <n v="2013"/>
    <s v="Yes"/>
    <n v="4.0999999999999996"/>
    <n v="3"/>
    <s v="Quarterly"/>
  </r>
  <r>
    <s v="EVS03384"/>
    <n v="25.204422999999998"/>
    <n v="55.289973000000003"/>
    <s v="2615 Dubai Ave"/>
    <x v="12"/>
    <x v="11"/>
    <x v="3"/>
    <x v="2"/>
    <n v="0.11"/>
    <s v="9:00-18:00"/>
    <s v="9:00-18:00"/>
    <d v="1899-12-30T08:52:48"/>
    <n v="19.329999999999998"/>
    <n v="20"/>
    <s v="Ionity"/>
    <n v="150"/>
    <s v="CHAdeMO"/>
    <n v="2022"/>
    <s v="No"/>
    <n v="4.8"/>
    <n v="10"/>
    <s v="Quarterly"/>
  </r>
  <r>
    <s v="EVS03386"/>
    <n v="37.572454"/>
    <n v="127.08714000000001"/>
    <s v="8530 Seoul Ave"/>
    <x v="6"/>
    <x v="6"/>
    <x v="3"/>
    <x v="2"/>
    <n v="0.2"/>
    <s v="9:00-18:00"/>
    <s v="9:00-18:00"/>
    <d v="1899-12-30T08:52:48"/>
    <n v="4.71"/>
    <n v="92"/>
    <s v="ChargePoint"/>
    <n v="50"/>
    <s v="CHAdeMO, Tesla"/>
    <n v="2011"/>
    <s v="Yes"/>
    <n v="4.5"/>
    <n v="5"/>
    <s v="Quarterly"/>
  </r>
  <r>
    <s v="EVS03391"/>
    <n v="30.435849999999999"/>
    <n v="34.690931999999997"/>
    <s v="9943 Random Rd"/>
    <x v="54"/>
    <x v="28"/>
    <x v="3"/>
    <x v="2"/>
    <n v="0.35"/>
    <d v="2025-07-24T00:00:00"/>
    <s v="9.00-21.00"/>
    <d v="1900-01-11T00:00:00"/>
    <n v="5.72"/>
    <n v="61"/>
    <s v="ChargePoint"/>
    <n v="50"/>
    <s v="CHAdeMO, Type 2"/>
    <n v="2014"/>
    <s v="Yes"/>
    <n v="3.1"/>
    <n v="2"/>
    <s v="Quarterly"/>
  </r>
  <r>
    <s v="EVS03401"/>
    <n v="53.467247999999998"/>
    <n v="-130.470855"/>
    <s v="7565 Random Rd"/>
    <x v="55"/>
    <x v="0"/>
    <x v="0"/>
    <x v="2"/>
    <n v="0.38"/>
    <d v="2025-07-24T00:00:00"/>
    <s v="9.00-21.00"/>
    <d v="1900-01-11T00:00:00"/>
    <n v="12.41"/>
    <n v="16"/>
    <s v="Greenlots"/>
    <n v="350"/>
    <s v="CHAdeMO, CCS"/>
    <n v="2023"/>
    <s v="No"/>
    <n v="3"/>
    <n v="5"/>
    <s v="Monthly"/>
  </r>
  <r>
    <s v="EVS03405"/>
    <n v="25.240507000000001"/>
    <n v="55.339312999999997"/>
    <s v="1532 Dubai Ave"/>
    <x v="12"/>
    <x v="11"/>
    <x v="3"/>
    <x v="2"/>
    <n v="0.38"/>
    <d v="2025-07-24T00:00:00"/>
    <s v="9.00-21.00"/>
    <d v="1900-01-11T00:00:00"/>
    <n v="4.8600000000000003"/>
    <n v="22"/>
    <s v="Greenlots"/>
    <n v="150"/>
    <s v="CHAdeMO, Tesla"/>
    <n v="2016"/>
    <s v="No"/>
    <n v="4.5"/>
    <n v="2"/>
    <s v="Monthly"/>
  </r>
  <r>
    <s v="EVS03409"/>
    <n v="-33.750587000000003"/>
    <n v="18.413724999999999"/>
    <s v="261 Cape Town Ave"/>
    <x v="14"/>
    <x v="13"/>
    <x v="7"/>
    <x v="2"/>
    <n v="0.28999999999999998"/>
    <d v="2025-07-24T00:00:00"/>
    <s v="9.00-21.00"/>
    <d v="1900-01-11T00:00:00"/>
    <n v="1.0900000000000001"/>
    <n v="87"/>
    <s v="Greenlots"/>
    <n v="22"/>
    <s v="Tesla"/>
    <n v="2011"/>
    <s v="Yes"/>
    <n v="4.2"/>
    <n v="10"/>
    <s v="Annually"/>
  </r>
  <r>
    <s v="EVS03412"/>
    <n v="-23.556612999999999"/>
    <n v="-46.660274000000001"/>
    <s v="4840 SÃ£o Paulo Ave"/>
    <x v="8"/>
    <x v="7"/>
    <x v="4"/>
    <x v="2"/>
    <n v="0.25"/>
    <d v="2025-07-24T00:00:00"/>
    <s v="9.00-21.00"/>
    <d v="1900-01-11T00:00:00"/>
    <n v="14.33"/>
    <n v="36"/>
    <s v="Tesla"/>
    <n v="50"/>
    <s v="Type 2"/>
    <n v="2021"/>
    <s v="No"/>
    <n v="3.6"/>
    <n v="4"/>
    <s v="Quarterly"/>
  </r>
  <r>
    <s v="EVS03413"/>
    <n v="52.502648999999998"/>
    <n v="13.331588999999999"/>
    <s v="3450 Berlin Ave"/>
    <x v="3"/>
    <x v="3"/>
    <x v="1"/>
    <x v="2"/>
    <n v="0.15"/>
    <s v="6:00-22:00"/>
    <s v="6:00-22:00"/>
    <d v="1899-12-30T16:04:48"/>
    <n v="10.56"/>
    <n v="87"/>
    <s v="EVgo"/>
    <n v="150"/>
    <s v="Tesla, Type 2"/>
    <n v="2013"/>
    <s v="Yes"/>
    <n v="3.6"/>
    <n v="5"/>
    <s v="Quarterly"/>
  </r>
  <r>
    <s v="EVS03416"/>
    <n v="19.036134000000001"/>
    <n v="72.967982000000006"/>
    <s v="931 Mumbai Ave"/>
    <x v="13"/>
    <x v="12"/>
    <x v="3"/>
    <x v="2"/>
    <n v="0.18"/>
    <s v="9:00-18:00"/>
    <s v="9:00-18:00"/>
    <d v="1899-12-30T08:52:48"/>
    <n v="7.81"/>
    <n v="88"/>
    <s v="Greenlots"/>
    <n v="50"/>
    <s v="Tesla"/>
    <n v="2010"/>
    <s v="Yes"/>
    <n v="3.5"/>
    <n v="1"/>
    <s v="Annually"/>
  </r>
  <r>
    <s v="EVS03418"/>
    <n v="55.797162999999998"/>
    <n v="37.537984000000002"/>
    <s v="1412 Moscow Ave"/>
    <x v="1"/>
    <x v="1"/>
    <x v="1"/>
    <x v="2"/>
    <n v="0.41"/>
    <d v="2025-07-24T00:00:00"/>
    <s v="9.00-21.00"/>
    <d v="1900-01-11T00:00:00"/>
    <n v="2.23"/>
    <n v="10"/>
    <s v="Ionity"/>
    <n v="50"/>
    <s v="Type 2"/>
    <n v="2013"/>
    <s v="No"/>
    <n v="4.2"/>
    <n v="10"/>
    <s v="Monthly"/>
  </r>
  <r>
    <s v="EVS03420"/>
    <n v="19.425228000000001"/>
    <n v="-99.165993999999998"/>
    <s v="6622 Mexico City Ave"/>
    <x v="17"/>
    <x v="14"/>
    <x v="0"/>
    <x v="2"/>
    <n v="0.49"/>
    <s v="9:00-18:00"/>
    <s v="9:00-18:00"/>
    <d v="1899-12-30T08:52:48"/>
    <n v="8.9600000000000009"/>
    <n v="28"/>
    <s v="Greenlots"/>
    <n v="350"/>
    <s v="Type 2, CHAdeMO"/>
    <n v="2017"/>
    <s v="No"/>
    <n v="3.4"/>
    <n v="10"/>
    <s v="Monthly"/>
  </r>
  <r>
    <s v="EVS03423"/>
    <n v="43.652332999999999"/>
    <n v="-79.358503999999996"/>
    <s v="4746 Toronto Ave"/>
    <x v="0"/>
    <x v="0"/>
    <x v="0"/>
    <x v="2"/>
    <n v="0.23"/>
    <d v="2025-07-24T00:00:00"/>
    <s v="9.00-21.00"/>
    <d v="1900-01-11T00:00:00"/>
    <n v="1.87"/>
    <n v="44"/>
    <s v="EVgo"/>
    <n v="350"/>
    <s v="CHAdeMO, Tesla"/>
    <n v="2019"/>
    <s v="Yes"/>
    <n v="4.5"/>
    <n v="3"/>
    <s v="Monthly"/>
  </r>
  <r>
    <s v="EVS03429"/>
    <n v="-33.763361000000003"/>
    <n v="151.22721999999999"/>
    <s v="7724 Sydney Ave"/>
    <x v="9"/>
    <x v="8"/>
    <x v="5"/>
    <x v="2"/>
    <n v="0.23"/>
    <d v="2025-07-24T00:00:00"/>
    <s v="9.00-21.00"/>
    <d v="1900-01-11T00:00:00"/>
    <n v="6.61"/>
    <n v="11"/>
    <s v="ChargePoint"/>
    <n v="350"/>
    <s v="Type 2, Tesla"/>
    <n v="2018"/>
    <s v="Yes"/>
    <n v="4"/>
    <n v="2"/>
    <s v="Quarterly"/>
  </r>
  <r>
    <s v="EVS03437"/>
    <n v="-23.5078"/>
    <n v="-46.544911999999997"/>
    <s v="5592 SÃ£o Paulo Ave"/>
    <x v="8"/>
    <x v="7"/>
    <x v="4"/>
    <x v="2"/>
    <n v="0.46"/>
    <d v="2025-07-24T00:00:00"/>
    <s v="9.00-21.00"/>
    <d v="1900-01-11T00:00:00"/>
    <n v="3.07"/>
    <n v="19"/>
    <s v="ChargePoint"/>
    <n v="150"/>
    <s v="CCS"/>
    <n v="2016"/>
    <s v="No"/>
    <n v="3.9"/>
    <n v="7"/>
    <s v="Quarterly"/>
  </r>
  <r>
    <s v="EVS03438"/>
    <n v="19.554414999999999"/>
    <n v="-99.192105999999995"/>
    <s v="4155 Mexico City Ave"/>
    <x v="17"/>
    <x v="14"/>
    <x v="0"/>
    <x v="2"/>
    <n v="0.21"/>
    <s v="6:00-22:00"/>
    <s v="6:00-22:00"/>
    <d v="1899-12-30T16:04:48"/>
    <n v="6.68"/>
    <n v="80"/>
    <s v="Ionity"/>
    <n v="50"/>
    <s v="CHAdeMO"/>
    <n v="2011"/>
    <s v="Yes"/>
    <n v="3.1"/>
    <n v="6"/>
    <s v="Quarterly"/>
  </r>
  <r>
    <s v="EVS03443"/>
    <n v="43.666620000000002"/>
    <n v="-79.454676000000006"/>
    <s v="3157 Toronto Ave"/>
    <x v="0"/>
    <x v="0"/>
    <x v="0"/>
    <x v="2"/>
    <n v="0.41"/>
    <s v="6:00-22:00"/>
    <s v="6:00-22:00"/>
    <d v="1899-12-30T16:04:48"/>
    <n v="3.21"/>
    <n v="18"/>
    <s v="ChargePoint"/>
    <n v="22"/>
    <s v="Type 2, CCS"/>
    <n v="2016"/>
    <s v="No"/>
    <n v="4.0999999999999996"/>
    <n v="9"/>
    <s v="Annually"/>
  </r>
  <r>
    <s v="EVS03450"/>
    <n v="55.766255999999998"/>
    <n v="37.558107"/>
    <s v="4564 Moscow Ave"/>
    <x v="1"/>
    <x v="1"/>
    <x v="1"/>
    <x v="2"/>
    <n v="0.32"/>
    <s v="6:00-22:00"/>
    <s v="6:00-22:00"/>
    <d v="1899-12-30T16:04:48"/>
    <n v="2.78"/>
    <n v="94"/>
    <s v="Tesla"/>
    <n v="22"/>
    <s v="CCS, Type 2"/>
    <n v="2021"/>
    <s v="No"/>
    <n v="4.4000000000000004"/>
    <n v="1"/>
    <s v="Annually"/>
  </r>
  <r>
    <s v="EVS03452"/>
    <n v="52.430751999999998"/>
    <n v="13.321861999999999"/>
    <s v="3715 Berlin Ave"/>
    <x v="3"/>
    <x v="3"/>
    <x v="1"/>
    <x v="2"/>
    <n v="0.16"/>
    <s v="6:00-22:00"/>
    <s v="6:00-22:00"/>
    <d v="1899-12-30T16:04:48"/>
    <n v="13.04"/>
    <n v="65"/>
    <s v="Ionity"/>
    <n v="350"/>
    <s v="CCS, Tesla"/>
    <n v="2022"/>
    <s v="No"/>
    <n v="4.8"/>
    <n v="5"/>
    <s v="Quarterly"/>
  </r>
  <r>
    <s v="EVS03453"/>
    <n v="34.072251000000001"/>
    <n v="-118.256687"/>
    <s v="761 Los Angeles Ave"/>
    <x v="16"/>
    <x v="5"/>
    <x v="0"/>
    <x v="2"/>
    <n v="0.25"/>
    <d v="2025-07-24T00:00:00"/>
    <s v="9.00-21.00"/>
    <d v="1900-01-11T00:00:00"/>
    <n v="18.420000000000002"/>
    <n v="97"/>
    <s v="Ionity"/>
    <n v="22"/>
    <s v="CHAdeMO, CCS"/>
    <n v="2010"/>
    <s v="Yes"/>
    <n v="4.0999999999999996"/>
    <n v="3"/>
    <s v="Monthly"/>
  </r>
  <r>
    <s v="EVS03455"/>
    <n v="19.501268"/>
    <n v="-99.108204000000001"/>
    <s v="4125 Mexico City Ave"/>
    <x v="17"/>
    <x v="14"/>
    <x v="0"/>
    <x v="2"/>
    <n v="0.28000000000000003"/>
    <s v="9:00-18:00"/>
    <s v="9:00-18:00"/>
    <d v="1899-12-30T08:52:48"/>
    <n v="19.59"/>
    <n v="10"/>
    <s v="Greenlots"/>
    <n v="150"/>
    <s v="CHAdeMO, Tesla"/>
    <n v="2018"/>
    <s v="No"/>
    <n v="3.7"/>
    <n v="8"/>
    <s v="Quarterly"/>
  </r>
  <r>
    <s v="EVS03456"/>
    <n v="41.926251999999998"/>
    <n v="-87.739560999999995"/>
    <s v="684 Chicago Ave"/>
    <x v="7"/>
    <x v="5"/>
    <x v="0"/>
    <x v="2"/>
    <n v="0.4"/>
    <s v="6:00-22:00"/>
    <s v="6:00-22:00"/>
    <d v="1899-12-30T16:04:48"/>
    <n v="2.77"/>
    <n v="65"/>
    <s v="EVgo"/>
    <n v="50"/>
    <s v="Tesla, CCS"/>
    <n v="2021"/>
    <s v="Yes"/>
    <n v="4.8"/>
    <n v="9"/>
    <s v="Annually"/>
  </r>
  <r>
    <s v="EVS03457"/>
    <n v="41.963515999999998"/>
    <n v="-87.785145999999997"/>
    <s v="8054 Chicago Ave"/>
    <x v="7"/>
    <x v="5"/>
    <x v="0"/>
    <x v="2"/>
    <n v="0.39"/>
    <s v="9:00-18:00"/>
    <s v="9:00-18:00"/>
    <d v="1899-12-30T08:52:48"/>
    <n v="14.91"/>
    <n v="71"/>
    <s v="Tesla"/>
    <n v="350"/>
    <s v="Tesla"/>
    <n v="2014"/>
    <s v="Yes"/>
    <n v="3.9"/>
    <n v="7"/>
    <s v="Quarterly"/>
  </r>
  <r>
    <s v="EVS03462"/>
    <n v="-23.687048000000001"/>
    <n v="-46.652596000000003"/>
    <s v="2376 SÃ£o Paulo Ave"/>
    <x v="8"/>
    <x v="7"/>
    <x v="4"/>
    <x v="2"/>
    <n v="0.5"/>
    <s v="9:00-18:00"/>
    <s v="9:00-18:00"/>
    <d v="1899-12-30T08:52:48"/>
    <n v="18.73"/>
    <n v="73"/>
    <s v="EVgo"/>
    <n v="350"/>
    <s v="CHAdeMO, Tesla"/>
    <n v="2014"/>
    <s v="Yes"/>
    <n v="4.3"/>
    <n v="7"/>
    <s v="Quarterly"/>
  </r>
  <r>
    <s v="EVS03463"/>
    <n v="-33.887092000000003"/>
    <n v="151.329218"/>
    <s v="9793 Sydney Ave"/>
    <x v="9"/>
    <x v="8"/>
    <x v="5"/>
    <x v="2"/>
    <n v="0.43"/>
    <d v="2025-07-24T00:00:00"/>
    <s v="9.00-21.00"/>
    <d v="1900-01-11T00:00:00"/>
    <n v="13.75"/>
    <n v="10"/>
    <s v="Ionity"/>
    <n v="350"/>
    <s v="CHAdeMO"/>
    <n v="2015"/>
    <s v="Yes"/>
    <n v="5"/>
    <n v="3"/>
    <s v="Quarterly"/>
  </r>
  <r>
    <s v="EVS03464"/>
    <n v="37.531981000000002"/>
    <n v="126.927153"/>
    <s v="9172 Seoul Ave"/>
    <x v="6"/>
    <x v="6"/>
    <x v="3"/>
    <x v="2"/>
    <n v="0.47"/>
    <d v="2025-07-24T00:00:00"/>
    <s v="9.00-21.00"/>
    <d v="1900-01-11T00:00:00"/>
    <n v="10.61"/>
    <n v="47"/>
    <s v="Tesla"/>
    <n v="22"/>
    <s v="CCS, Type 2"/>
    <n v="2023"/>
    <s v="Yes"/>
    <n v="4.7"/>
    <n v="8"/>
    <s v="Monthly"/>
  </r>
  <r>
    <s v="EVS03465"/>
    <n v="34.076804000000003"/>
    <n v="-118.211752"/>
    <s v="1490 Los Angeles Ave"/>
    <x v="16"/>
    <x v="5"/>
    <x v="0"/>
    <x v="2"/>
    <n v="0.26"/>
    <s v="6:00-22:00"/>
    <s v="6:00-22:00"/>
    <d v="1899-12-30T16:04:48"/>
    <n v="5.77"/>
    <n v="11"/>
    <s v="Tesla"/>
    <n v="150"/>
    <s v="Tesla, CCS"/>
    <n v="2013"/>
    <s v="Yes"/>
    <n v="3.8"/>
    <n v="1"/>
    <s v="Monthly"/>
  </r>
  <r>
    <s v="EVS03466"/>
    <n v="37.891779999999997"/>
    <n v="-122.47221399999999"/>
    <s v="3410 San Francisco Ave"/>
    <x v="5"/>
    <x v="5"/>
    <x v="0"/>
    <x v="2"/>
    <n v="0.44"/>
    <s v="6:00-22:00"/>
    <s v="6:00-22:00"/>
    <d v="1899-12-30T16:04:48"/>
    <n v="8.02"/>
    <n v="53"/>
    <s v="Greenlots"/>
    <n v="50"/>
    <s v="Tesla, Type 2"/>
    <n v="2022"/>
    <s v="No"/>
    <n v="4.2"/>
    <n v="4"/>
    <s v="Monthly"/>
  </r>
  <r>
    <s v="EVS03467"/>
    <n v="37.554105999999997"/>
    <n v="127.031886"/>
    <s v="7123 Seoul Ave"/>
    <x v="6"/>
    <x v="6"/>
    <x v="3"/>
    <x v="2"/>
    <n v="0.26"/>
    <s v="6:00-22:00"/>
    <s v="6:00-22:00"/>
    <d v="1899-12-30T16:04:48"/>
    <n v="18.989999999999998"/>
    <n v="82"/>
    <s v="Tesla"/>
    <n v="150"/>
    <s v="Type 2, CHAdeMO"/>
    <n v="2013"/>
    <s v="Yes"/>
    <n v="4.7"/>
    <n v="4"/>
    <s v="Quarterly"/>
  </r>
  <r>
    <s v="EVS03468"/>
    <n v="37.588258000000003"/>
    <n v="127.021362"/>
    <s v="3861 Seoul Ave"/>
    <x v="6"/>
    <x v="6"/>
    <x v="3"/>
    <x v="2"/>
    <n v="0.28000000000000003"/>
    <s v="9:00-18:00"/>
    <s v="9:00-18:00"/>
    <d v="1899-12-30T08:52:48"/>
    <n v="14.02"/>
    <n v="44"/>
    <s v="ChargePoint"/>
    <n v="350"/>
    <s v="CHAdeMO"/>
    <n v="2011"/>
    <s v="Yes"/>
    <n v="3.8"/>
    <n v="2"/>
    <s v="Quarterly"/>
  </r>
  <r>
    <s v="EVS03470"/>
    <n v="25.245273000000001"/>
    <n v="55.368166000000002"/>
    <s v="9045 Dubai Ave"/>
    <x v="12"/>
    <x v="11"/>
    <x v="3"/>
    <x v="2"/>
    <n v="0.23"/>
    <d v="2025-07-24T00:00:00"/>
    <s v="9.00-21.00"/>
    <d v="1900-01-11T00:00:00"/>
    <n v="9"/>
    <n v="100"/>
    <s v="EVgo"/>
    <n v="50"/>
    <s v="CHAdeMO, CCS"/>
    <n v="2017"/>
    <s v="Yes"/>
    <n v="5"/>
    <n v="9"/>
    <s v="Monthly"/>
  </r>
  <r>
    <s v="EVS03471"/>
    <n v="-60.448602000000001"/>
    <n v="100.410321"/>
    <s v="7659 Random Rd"/>
    <x v="19"/>
    <x v="2"/>
    <x v="2"/>
    <x v="2"/>
    <n v="0.3"/>
    <s v="9:00-18:00"/>
    <s v="9:00-18:00"/>
    <d v="1899-12-30T08:52:48"/>
    <n v="6.18"/>
    <n v="75"/>
    <s v="ChargePoint"/>
    <n v="350"/>
    <s v="Type 2, CCS"/>
    <n v="2012"/>
    <s v="Yes"/>
    <n v="3.5"/>
    <n v="4"/>
    <s v="Quarterly"/>
  </r>
  <r>
    <s v="EVS03472"/>
    <n v="39.846674"/>
    <n v="116.37090000000001"/>
    <s v="9063 Beijing Ave"/>
    <x v="10"/>
    <x v="9"/>
    <x v="3"/>
    <x v="2"/>
    <n v="0.16"/>
    <s v="9:00-18:00"/>
    <s v="9:00-18:00"/>
    <d v="1899-12-30T08:52:48"/>
    <n v="15.99"/>
    <n v="68"/>
    <s v="Tesla"/>
    <n v="22"/>
    <s v="Tesla, CCS"/>
    <n v="2011"/>
    <s v="Yes"/>
    <n v="4.8"/>
    <n v="1"/>
    <s v="Monthly"/>
  </r>
  <r>
    <s v="EVS03474"/>
    <n v="19.021159999999998"/>
    <n v="72.931380000000004"/>
    <s v="2342 Mumbai Ave"/>
    <x v="13"/>
    <x v="12"/>
    <x v="3"/>
    <x v="2"/>
    <n v="0.1"/>
    <d v="2025-07-24T00:00:00"/>
    <s v="9.00-21.00"/>
    <d v="1900-01-11T00:00:00"/>
    <n v="12.24"/>
    <n v="92"/>
    <s v="Greenlots"/>
    <n v="150"/>
    <s v="CHAdeMO, Type 2"/>
    <n v="2014"/>
    <s v="No"/>
    <n v="4.4000000000000004"/>
    <n v="6"/>
    <s v="Monthly"/>
  </r>
  <r>
    <s v="EVS03478"/>
    <n v="13.732233000000001"/>
    <n v="100.563204"/>
    <s v="7190 Bangkok Ave"/>
    <x v="4"/>
    <x v="4"/>
    <x v="3"/>
    <x v="2"/>
    <n v="0.27"/>
    <s v="9:00-18:00"/>
    <s v="9:00-18:00"/>
    <d v="1899-12-30T08:52:48"/>
    <n v="0.68"/>
    <n v="75"/>
    <s v="EVgo"/>
    <n v="22"/>
    <s v="Tesla, CHAdeMO"/>
    <n v="2012"/>
    <s v="Yes"/>
    <n v="3.6"/>
    <n v="9"/>
    <s v="Annually"/>
  </r>
  <r>
    <s v="EVS03480"/>
    <n v="25.317495999999998"/>
    <n v="55.301454"/>
    <s v="6937 Dubai Ave"/>
    <x v="12"/>
    <x v="11"/>
    <x v="3"/>
    <x v="2"/>
    <n v="0.45"/>
    <s v="9:00-18:00"/>
    <s v="9:00-18:00"/>
    <d v="1899-12-30T08:52:48"/>
    <n v="8.1"/>
    <n v="28"/>
    <s v="Ionity"/>
    <n v="22"/>
    <s v="Tesla"/>
    <n v="2010"/>
    <s v="No"/>
    <n v="4.3"/>
    <n v="7"/>
    <s v="Quarterly"/>
  </r>
  <r>
    <s v="EVS03481"/>
    <n v="47.845236999999997"/>
    <n v="119.345253"/>
    <s v="773 Random Rd"/>
    <x v="51"/>
    <x v="9"/>
    <x v="3"/>
    <x v="2"/>
    <n v="0.44"/>
    <s v="6:00-22:00"/>
    <s v="6:00-22:00"/>
    <d v="1899-12-30T16:04:48"/>
    <n v="9.74"/>
    <n v="53"/>
    <s v="EVgo"/>
    <n v="150"/>
    <s v="Type 2, CHAdeMO"/>
    <n v="2018"/>
    <s v="Yes"/>
    <n v="4.3"/>
    <n v="6"/>
    <s v="Annually"/>
  </r>
  <r>
    <s v="EVS03482"/>
    <n v="34.131262999999997"/>
    <n v="-118.25465"/>
    <s v="8918 Los Angeles Ave"/>
    <x v="16"/>
    <x v="5"/>
    <x v="0"/>
    <x v="2"/>
    <n v="0.34"/>
    <s v="6:00-22:00"/>
    <s v="6:00-22:00"/>
    <d v="1899-12-30T16:04:48"/>
    <n v="15.71"/>
    <n v="93"/>
    <s v="EVgo"/>
    <n v="22"/>
    <s v="Tesla"/>
    <n v="2016"/>
    <s v="No"/>
    <n v="4.2"/>
    <n v="4"/>
    <s v="Quarterly"/>
  </r>
  <r>
    <s v="EVS03484"/>
    <n v="43.797930999999998"/>
    <n v="-79.404707000000002"/>
    <s v="7591 Toronto Ave"/>
    <x v="0"/>
    <x v="0"/>
    <x v="0"/>
    <x v="2"/>
    <n v="0.11"/>
    <s v="9:00-18:00"/>
    <s v="9:00-18:00"/>
    <d v="1899-12-30T08:52:48"/>
    <n v="4.1500000000000004"/>
    <n v="11"/>
    <s v="ChargePoint"/>
    <n v="350"/>
    <s v="CCS, Type 2"/>
    <n v="2014"/>
    <s v="Yes"/>
    <n v="4.7"/>
    <n v="1"/>
    <s v="Monthly"/>
  </r>
  <r>
    <s v="EVS03485"/>
    <n v="41.869943999999997"/>
    <n v="-87.636746000000002"/>
    <s v="4579 Chicago Ave"/>
    <x v="7"/>
    <x v="5"/>
    <x v="0"/>
    <x v="2"/>
    <n v="0.26"/>
    <s v="6:00-22:00"/>
    <s v="6:00-22:00"/>
    <d v="1899-12-30T16:04:48"/>
    <n v="19.059999999999999"/>
    <n v="48"/>
    <s v="Tesla"/>
    <n v="50"/>
    <s v="CHAdeMO, Type 2"/>
    <n v="2021"/>
    <s v="No"/>
    <n v="3.3"/>
    <n v="8"/>
    <s v="Monthly"/>
  </r>
  <r>
    <s v="EVS03486"/>
    <n v="-33.894154999999998"/>
    <n v="18.511234000000002"/>
    <s v="1964 Cape Town Ave"/>
    <x v="14"/>
    <x v="13"/>
    <x v="7"/>
    <x v="2"/>
    <n v="0.34"/>
    <s v="6:00-22:00"/>
    <s v="6:00-22:00"/>
    <d v="1899-12-30T16:04:48"/>
    <n v="1.47"/>
    <n v="25"/>
    <s v="EVgo"/>
    <n v="150"/>
    <s v="Tesla"/>
    <n v="2017"/>
    <s v="Yes"/>
    <n v="3.1"/>
    <n v="10"/>
    <s v="Monthly"/>
  </r>
  <r>
    <s v="EVS03487"/>
    <n v="52.434133000000003"/>
    <n v="13.338575000000001"/>
    <s v="5748 Berlin Ave"/>
    <x v="3"/>
    <x v="3"/>
    <x v="1"/>
    <x v="2"/>
    <n v="0.24"/>
    <d v="2025-07-24T00:00:00"/>
    <s v="9.00-21.00"/>
    <d v="1900-01-11T00:00:00"/>
    <n v="10.050000000000001"/>
    <n v="19"/>
    <s v="Tesla"/>
    <n v="22"/>
    <s v="Type 2, CCS"/>
    <n v="2010"/>
    <s v="No"/>
    <n v="3.9"/>
    <n v="4"/>
    <s v="Monthly"/>
  </r>
  <r>
    <s v="EVS03490"/>
    <n v="52.435344999999998"/>
    <n v="13.323088"/>
    <s v="4639 Berlin Ave"/>
    <x v="3"/>
    <x v="3"/>
    <x v="1"/>
    <x v="2"/>
    <n v="0.16"/>
    <d v="2025-07-24T00:00:00"/>
    <s v="9.00-21.00"/>
    <d v="1900-01-11T00:00:00"/>
    <n v="16.899999999999999"/>
    <n v="39"/>
    <s v="Ionity"/>
    <n v="150"/>
    <s v="CHAdeMO"/>
    <n v="2020"/>
    <s v="Yes"/>
    <n v="3.3"/>
    <n v="4"/>
    <s v="Annually"/>
  </r>
  <r>
    <s v="EVS03502"/>
    <n v="13.731878999999999"/>
    <n v="100.532678"/>
    <s v="8254 Bangkok Ave"/>
    <x v="4"/>
    <x v="4"/>
    <x v="3"/>
    <x v="2"/>
    <n v="0.18"/>
    <s v="9:00-18:00"/>
    <s v="9:00-18:00"/>
    <d v="1899-12-30T08:52:48"/>
    <n v="5.21"/>
    <n v="87"/>
    <s v="EVgo"/>
    <n v="50"/>
    <s v="CCS"/>
    <n v="2022"/>
    <s v="Yes"/>
    <n v="3.4"/>
    <n v="7"/>
    <s v="Quarterly"/>
  </r>
  <r>
    <s v="EVS03503"/>
    <n v="25.298728000000001"/>
    <n v="55.307143000000003"/>
    <s v="4384 Dubai Ave"/>
    <x v="12"/>
    <x v="11"/>
    <x v="3"/>
    <x v="2"/>
    <n v="0.27"/>
    <s v="6:00-22:00"/>
    <s v="6:00-22:00"/>
    <d v="1899-12-30T16:04:48"/>
    <n v="5"/>
    <n v="36"/>
    <s v="Ionity"/>
    <n v="50"/>
    <s v="CCS, CHAdeMO"/>
    <n v="2014"/>
    <s v="No"/>
    <n v="3.5"/>
    <n v="9"/>
    <s v="Quarterly"/>
  </r>
  <r>
    <s v="EVS03507"/>
    <n v="55.843677999999997"/>
    <n v="37.536771999999999"/>
    <s v="6422 Moscow Ave"/>
    <x v="1"/>
    <x v="1"/>
    <x v="1"/>
    <x v="2"/>
    <n v="0.28999999999999998"/>
    <s v="6:00-22:00"/>
    <s v="6:00-22:00"/>
    <d v="1899-12-30T16:04:48"/>
    <n v="6.22"/>
    <n v="86"/>
    <s v="ChargePoint"/>
    <n v="350"/>
    <s v="Tesla"/>
    <n v="2019"/>
    <s v="Yes"/>
    <n v="4.4000000000000004"/>
    <n v="6"/>
    <s v="Annually"/>
  </r>
  <r>
    <s v="EVS03513"/>
    <n v="55.707225999999999"/>
    <n v="37.616073999999998"/>
    <s v="3606 Moscow Ave"/>
    <x v="1"/>
    <x v="1"/>
    <x v="1"/>
    <x v="2"/>
    <n v="0.37"/>
    <s v="9:00-18:00"/>
    <s v="9:00-18:00"/>
    <d v="1899-12-30T08:52:48"/>
    <n v="14.7"/>
    <n v="48"/>
    <s v="ChargePoint"/>
    <n v="150"/>
    <s v="CHAdeMO, Type 2"/>
    <n v="2020"/>
    <s v="Yes"/>
    <n v="4.7"/>
    <n v="9"/>
    <s v="Monthly"/>
  </r>
  <r>
    <s v="EVS03515"/>
    <n v="19.142204"/>
    <n v="72.981566000000001"/>
    <s v="9674 Mumbai Ave"/>
    <x v="13"/>
    <x v="12"/>
    <x v="3"/>
    <x v="2"/>
    <n v="0.13"/>
    <s v="6:00-22:00"/>
    <s v="6:00-22:00"/>
    <d v="1899-12-30T16:04:48"/>
    <n v="9.81"/>
    <n v="96"/>
    <s v="Tesla"/>
    <n v="150"/>
    <s v="CHAdeMO, Tesla"/>
    <n v="2010"/>
    <s v="No"/>
    <n v="3.5"/>
    <n v="5"/>
    <s v="Monthly"/>
  </r>
  <r>
    <s v="EVS03517"/>
    <n v="13.743879"/>
    <n v="100.46301"/>
    <s v="4561 Bangkok Ave"/>
    <x v="4"/>
    <x v="4"/>
    <x v="3"/>
    <x v="2"/>
    <n v="0.27"/>
    <d v="2025-07-24T00:00:00"/>
    <s v="9.00-21.00"/>
    <d v="1900-01-11T00:00:00"/>
    <n v="15.88"/>
    <n v="21"/>
    <s v="EVgo"/>
    <n v="150"/>
    <s v="Type 2"/>
    <n v="2019"/>
    <s v="No"/>
    <n v="3.4"/>
    <n v="3"/>
    <s v="Monthly"/>
  </r>
  <r>
    <s v="EVS03523"/>
    <n v="19.520759999999999"/>
    <n v="-99.024614999999997"/>
    <s v="3336 Mexico City Ave"/>
    <x v="17"/>
    <x v="14"/>
    <x v="0"/>
    <x v="2"/>
    <n v="0.5"/>
    <s v="6:00-22:00"/>
    <s v="6:00-22:00"/>
    <d v="1899-12-30T16:04:48"/>
    <n v="6.23"/>
    <n v="77"/>
    <s v="Tesla"/>
    <n v="350"/>
    <s v="Type 2, Tesla"/>
    <n v="2018"/>
    <s v="No"/>
    <n v="4.8"/>
    <n v="3"/>
    <s v="Annually"/>
  </r>
  <r>
    <s v="EVS03524"/>
    <n v="19.024474999999999"/>
    <n v="72.809206000000003"/>
    <s v="5979 Mumbai Ave"/>
    <x v="13"/>
    <x v="12"/>
    <x v="3"/>
    <x v="2"/>
    <n v="0.28999999999999998"/>
    <s v="9:00-18:00"/>
    <s v="9:00-18:00"/>
    <d v="1899-12-30T08:52:48"/>
    <n v="7"/>
    <n v="50"/>
    <s v="EVgo"/>
    <n v="22"/>
    <s v="Tesla"/>
    <n v="2022"/>
    <s v="No"/>
    <n v="3.7"/>
    <n v="9"/>
    <s v="Quarterly"/>
  </r>
  <r>
    <s v="EVS03526"/>
    <n v="39.929554000000003"/>
    <n v="116.27811699999999"/>
    <s v="1099 Beijing Ave"/>
    <x v="10"/>
    <x v="9"/>
    <x v="3"/>
    <x v="2"/>
    <n v="0.42"/>
    <s v="9:00-18:00"/>
    <s v="9:00-18:00"/>
    <d v="1899-12-30T08:52:48"/>
    <n v="16.690000000000001"/>
    <n v="48"/>
    <s v="Ionity"/>
    <n v="150"/>
    <s v="Type 2, Tesla"/>
    <n v="2012"/>
    <s v="No"/>
    <n v="4.4000000000000004"/>
    <n v="6"/>
    <s v="Quarterly"/>
  </r>
  <r>
    <s v="EVS03527"/>
    <n v="-33.832777"/>
    <n v="151.35414700000001"/>
    <s v="1174 Sydney Ave"/>
    <x v="9"/>
    <x v="8"/>
    <x v="5"/>
    <x v="2"/>
    <n v="0.45"/>
    <s v="6:00-22:00"/>
    <s v="6:00-22:00"/>
    <d v="1899-12-30T16:04:48"/>
    <n v="14.26"/>
    <n v="72"/>
    <s v="Ionity"/>
    <n v="22"/>
    <s v="Tesla"/>
    <n v="2014"/>
    <s v="No"/>
    <n v="4.7"/>
    <n v="2"/>
    <s v="Quarterly"/>
  </r>
  <r>
    <s v="EVS03531"/>
    <n v="-16.292528000000001"/>
    <n v="-80.314340000000001"/>
    <s v="5851 Random Rd"/>
    <x v="11"/>
    <x v="10"/>
    <x v="6"/>
    <x v="2"/>
    <n v="0.48"/>
    <s v="6:00-22:00"/>
    <s v="6:00-22:00"/>
    <d v="1899-12-30T16:04:48"/>
    <n v="2.3199999999999998"/>
    <n v="16"/>
    <s v="Tesla"/>
    <n v="150"/>
    <s v="CHAdeMO"/>
    <n v="2023"/>
    <s v="Yes"/>
    <n v="4.7"/>
    <n v="7"/>
    <s v="Quarterly"/>
  </r>
  <r>
    <s v="EVS03551"/>
    <n v="67.716284000000002"/>
    <n v="103.489222"/>
    <s v="7989 Random Rd"/>
    <x v="2"/>
    <x v="2"/>
    <x v="2"/>
    <x v="2"/>
    <n v="0.42"/>
    <d v="2025-07-24T00:00:00"/>
    <s v="9.00-21.00"/>
    <d v="1900-01-11T00:00:00"/>
    <n v="11.29"/>
    <n v="84"/>
    <s v="Greenlots"/>
    <n v="22"/>
    <s v="Type 2"/>
    <n v="2018"/>
    <s v="Yes"/>
    <n v="3.3"/>
    <n v="9"/>
    <s v="Quarterly"/>
  </r>
  <r>
    <s v="EVS03555"/>
    <n v="43.740974000000001"/>
    <n v="-79.397988999999995"/>
    <s v="5618 Toronto Ave"/>
    <x v="0"/>
    <x v="0"/>
    <x v="0"/>
    <x v="2"/>
    <n v="0.25"/>
    <d v="2025-07-24T00:00:00"/>
    <s v="9.00-21.00"/>
    <d v="1900-01-11T00:00:00"/>
    <n v="2.27"/>
    <n v="73"/>
    <s v="Greenlots"/>
    <n v="22"/>
    <s v="CHAdeMO, CCS"/>
    <n v="2014"/>
    <s v="No"/>
    <n v="3.3"/>
    <n v="9"/>
    <s v="Annually"/>
  </r>
  <r>
    <s v="EVS03557"/>
    <n v="19.488486000000002"/>
    <n v="-99.149934000000002"/>
    <s v="8274 Mexico City Ave"/>
    <x v="17"/>
    <x v="14"/>
    <x v="0"/>
    <x v="2"/>
    <n v="0.21"/>
    <s v="9:00-18:00"/>
    <s v="9:00-18:00"/>
    <d v="1899-12-30T08:52:48"/>
    <n v="15.52"/>
    <n v="51"/>
    <s v="ChargePoint"/>
    <n v="22"/>
    <s v="Tesla"/>
    <n v="2010"/>
    <s v="Yes"/>
    <n v="4.4000000000000004"/>
    <n v="10"/>
    <s v="Monthly"/>
  </r>
  <r>
    <s v="EVS03558"/>
    <n v="13.840892999999999"/>
    <n v="100.501768"/>
    <s v="451 Bangkok Ave"/>
    <x v="4"/>
    <x v="4"/>
    <x v="3"/>
    <x v="2"/>
    <n v="0.47"/>
    <s v="9:00-18:00"/>
    <s v="9:00-18:00"/>
    <d v="1899-12-30T08:52:48"/>
    <n v="6.78"/>
    <n v="93"/>
    <s v="Greenlots"/>
    <n v="50"/>
    <s v="Type 2"/>
    <n v="2021"/>
    <s v="Yes"/>
    <n v="3.7"/>
    <n v="2"/>
    <s v="Quarterly"/>
  </r>
  <r>
    <s v="EVS03559"/>
    <n v="19.198578999999999"/>
    <n v="72.857017999999997"/>
    <s v="5639 Mumbai Ave"/>
    <x v="13"/>
    <x v="12"/>
    <x v="3"/>
    <x v="2"/>
    <n v="0.45"/>
    <s v="9:00-18:00"/>
    <s v="9:00-18:00"/>
    <d v="1899-12-30T08:52:48"/>
    <n v="15.81"/>
    <n v="30"/>
    <s v="Greenlots"/>
    <n v="350"/>
    <s v="Tesla"/>
    <n v="2021"/>
    <s v="No"/>
    <n v="3.5"/>
    <n v="8"/>
    <s v="Annually"/>
  </r>
  <r>
    <s v="EVS03563"/>
    <n v="37.842357999999997"/>
    <n v="-122.305145"/>
    <s v="4137 San Francisco Ave"/>
    <x v="5"/>
    <x v="5"/>
    <x v="0"/>
    <x v="2"/>
    <n v="0.28999999999999998"/>
    <d v="2025-07-24T00:00:00"/>
    <s v="9.00-21.00"/>
    <d v="1900-01-11T00:00:00"/>
    <n v="13.28"/>
    <n v="34"/>
    <s v="ChargePoint"/>
    <n v="350"/>
    <s v="Type 2"/>
    <n v="2019"/>
    <s v="Yes"/>
    <n v="3.2"/>
    <n v="1"/>
    <s v="Monthly"/>
  </r>
  <r>
    <s v="EVS03566"/>
    <n v="-33.841334000000003"/>
    <n v="18.529736"/>
    <s v="1123 Cape Town Ave"/>
    <x v="14"/>
    <x v="13"/>
    <x v="7"/>
    <x v="2"/>
    <n v="0.1"/>
    <s v="9:00-18:00"/>
    <s v="9:00-18:00"/>
    <d v="1899-12-30T08:52:48"/>
    <n v="5.86"/>
    <n v="37"/>
    <s v="Tesla"/>
    <n v="50"/>
    <s v="CHAdeMO, CCS"/>
    <n v="2015"/>
    <s v="No"/>
    <n v="4.5999999999999996"/>
    <n v="6"/>
    <s v="Quarterly"/>
  </r>
  <r>
    <s v="EVS03573"/>
    <n v="-33.878310999999997"/>
    <n v="151.23847000000001"/>
    <s v="2399 Sydney Ave"/>
    <x v="9"/>
    <x v="8"/>
    <x v="5"/>
    <x v="2"/>
    <n v="0.38"/>
    <s v="9:00-18:00"/>
    <s v="9:00-18:00"/>
    <d v="1899-12-30T08:52:48"/>
    <n v="9.76"/>
    <n v="48"/>
    <s v="Ionity"/>
    <n v="50"/>
    <s v="Type 2"/>
    <n v="2017"/>
    <s v="Yes"/>
    <n v="3.5"/>
    <n v="1"/>
    <s v="Annually"/>
  </r>
  <r>
    <s v="EVS03577"/>
    <n v="39.975450000000002"/>
    <n v="116.499324"/>
    <s v="8217 Beijing Ave"/>
    <x v="10"/>
    <x v="9"/>
    <x v="3"/>
    <x v="2"/>
    <n v="0.17"/>
    <s v="9:00-18:00"/>
    <s v="9:00-18:00"/>
    <d v="1899-12-30T08:52:48"/>
    <n v="18.91"/>
    <n v="69"/>
    <s v="Ionity"/>
    <n v="150"/>
    <s v="Type 2"/>
    <n v="2018"/>
    <s v="Yes"/>
    <n v="4.3"/>
    <n v="9"/>
    <s v="Monthly"/>
  </r>
  <r>
    <s v="EVS03580"/>
    <n v="52.487498000000002"/>
    <n v="13.498593"/>
    <s v="6838 Berlin Ave"/>
    <x v="3"/>
    <x v="3"/>
    <x v="1"/>
    <x v="2"/>
    <n v="0.24"/>
    <s v="9:00-18:00"/>
    <s v="9:00-18:00"/>
    <d v="1899-12-30T08:52:48"/>
    <n v="12.31"/>
    <n v="36"/>
    <s v="EVgo"/>
    <n v="150"/>
    <s v="Type 2, Tesla"/>
    <n v="2023"/>
    <s v="Yes"/>
    <n v="3.4"/>
    <n v="1"/>
    <s v="Monthly"/>
  </r>
  <r>
    <s v="EVS03581"/>
    <n v="70.461515000000006"/>
    <n v="-84.846863999999997"/>
    <s v="2886 Random Rd"/>
    <x v="2"/>
    <x v="2"/>
    <x v="2"/>
    <x v="2"/>
    <n v="0.31"/>
    <s v="9:00-18:00"/>
    <s v="9:00-18:00"/>
    <d v="1899-12-30T08:52:48"/>
    <n v="14.93"/>
    <n v="68"/>
    <s v="Ionity"/>
    <n v="150"/>
    <s v="CCS"/>
    <n v="2019"/>
    <s v="No"/>
    <n v="3.5"/>
    <n v="9"/>
    <s v="Monthly"/>
  </r>
  <r>
    <s v="EVS03584"/>
    <n v="52.450740000000003"/>
    <n v="13.441114000000001"/>
    <s v="3626 Berlin Ave"/>
    <x v="3"/>
    <x v="3"/>
    <x v="1"/>
    <x v="2"/>
    <n v="0.24"/>
    <s v="9:00-18:00"/>
    <s v="9:00-18:00"/>
    <d v="1899-12-30T08:52:48"/>
    <n v="7.85"/>
    <n v="10"/>
    <s v="Ionity"/>
    <n v="50"/>
    <s v="Tesla, CHAdeMO"/>
    <n v="2010"/>
    <s v="No"/>
    <n v="3.4"/>
    <n v="7"/>
    <s v="Annually"/>
  </r>
  <r>
    <s v="EVS03586"/>
    <n v="19.019546999999999"/>
    <n v="72.852551000000005"/>
    <s v="8095 Mumbai Ave"/>
    <x v="13"/>
    <x v="12"/>
    <x v="3"/>
    <x v="2"/>
    <n v="0.3"/>
    <s v="6:00-22:00"/>
    <s v="6:00-22:00"/>
    <d v="1899-12-30T16:04:48"/>
    <n v="1.68"/>
    <n v="87"/>
    <s v="Tesla"/>
    <n v="350"/>
    <s v="Tesla, CCS"/>
    <n v="2015"/>
    <s v="No"/>
    <n v="3.9"/>
    <n v="6"/>
    <s v="Monthly"/>
  </r>
  <r>
    <s v="EVS03587"/>
    <n v="34.030512999999999"/>
    <n v="-118.380199"/>
    <s v="8212 Los Angeles Ave"/>
    <x v="16"/>
    <x v="5"/>
    <x v="0"/>
    <x v="2"/>
    <n v="0.17"/>
    <s v="9:00-18:00"/>
    <s v="9:00-18:00"/>
    <d v="1899-12-30T08:52:48"/>
    <n v="10.87"/>
    <n v="71"/>
    <s v="Ionity"/>
    <n v="50"/>
    <s v="CHAdeMO, CCS"/>
    <n v="2012"/>
    <s v="Yes"/>
    <n v="3.6"/>
    <n v="6"/>
    <s v="Monthly"/>
  </r>
  <r>
    <s v="EVS03599"/>
    <n v="43.718052"/>
    <n v="-79.342035999999993"/>
    <s v="3560 Toronto Ave"/>
    <x v="0"/>
    <x v="0"/>
    <x v="0"/>
    <x v="2"/>
    <n v="0.36"/>
    <s v="9:00-18:00"/>
    <s v="9:00-18:00"/>
    <d v="1899-12-30T08:52:48"/>
    <n v="10.92"/>
    <n v="70"/>
    <s v="Ionity"/>
    <n v="50"/>
    <s v="CCS, CHAdeMO"/>
    <n v="2015"/>
    <s v="No"/>
    <n v="3.9"/>
    <n v="8"/>
    <s v="Monthly"/>
  </r>
  <r>
    <s v="EVS03604"/>
    <n v="25.266855"/>
    <n v="55.208965999999997"/>
    <s v="2686 Dubai Ave"/>
    <x v="12"/>
    <x v="11"/>
    <x v="3"/>
    <x v="2"/>
    <n v="0.42"/>
    <s v="6:00-22:00"/>
    <s v="6:00-22:00"/>
    <d v="1899-12-30T16:04:48"/>
    <n v="9.89"/>
    <n v="32"/>
    <s v="ChargePoint"/>
    <n v="150"/>
    <s v="CCS"/>
    <n v="2011"/>
    <s v="Yes"/>
    <n v="3.1"/>
    <n v="3"/>
    <s v="Quarterly"/>
  </r>
  <r>
    <s v="EVS03605"/>
    <n v="43.605110000000003"/>
    <n v="-79.377458000000004"/>
    <s v="843 Toronto Ave"/>
    <x v="0"/>
    <x v="0"/>
    <x v="0"/>
    <x v="2"/>
    <n v="0.47"/>
    <d v="2025-07-24T00:00:00"/>
    <s v="9.00-21.00"/>
    <d v="1900-01-11T00:00:00"/>
    <n v="3.79"/>
    <n v="58"/>
    <s v="ChargePoint"/>
    <n v="150"/>
    <s v="Tesla"/>
    <n v="2012"/>
    <s v="Yes"/>
    <n v="3.6"/>
    <n v="10"/>
    <s v="Quarterly"/>
  </r>
  <r>
    <s v="EVS03614"/>
    <n v="-33.750760999999997"/>
    <n v="151.260955"/>
    <s v="5042 Sydney Ave"/>
    <x v="9"/>
    <x v="8"/>
    <x v="5"/>
    <x v="2"/>
    <n v="0.38"/>
    <s v="6:00-22:00"/>
    <s v="6:00-22:00"/>
    <d v="1899-12-30T16:04:48"/>
    <n v="2.39"/>
    <n v="78"/>
    <s v="Ionity"/>
    <n v="22"/>
    <s v="Tesla"/>
    <n v="2011"/>
    <s v="Yes"/>
    <n v="4.5999999999999996"/>
    <n v="3"/>
    <s v="Annually"/>
  </r>
  <r>
    <s v="EVS03621"/>
    <n v="-76.865656000000001"/>
    <n v="-175.08964700000001"/>
    <s v="7584 Random Rd"/>
    <x v="19"/>
    <x v="2"/>
    <x v="2"/>
    <x v="2"/>
    <n v="0.41"/>
    <d v="2025-07-24T00:00:00"/>
    <s v="9.00-21.00"/>
    <d v="1900-01-11T00:00:00"/>
    <n v="13.5"/>
    <n v="68"/>
    <s v="Tesla"/>
    <n v="22"/>
    <s v="CCS, Tesla"/>
    <n v="2023"/>
    <s v="Yes"/>
    <n v="4.4000000000000004"/>
    <n v="6"/>
    <s v="Quarterly"/>
  </r>
  <r>
    <s v="EVS03625"/>
    <n v="19.167742000000001"/>
    <n v="72.961916000000002"/>
    <s v="9431 Mumbai Ave"/>
    <x v="13"/>
    <x v="12"/>
    <x v="3"/>
    <x v="2"/>
    <n v="0.46"/>
    <s v="9:00-18:00"/>
    <s v="9:00-18:00"/>
    <d v="1899-12-30T08:52:48"/>
    <n v="6.47"/>
    <n v="88"/>
    <s v="Tesla"/>
    <n v="150"/>
    <s v="Type 2"/>
    <n v="2011"/>
    <s v="Yes"/>
    <n v="4.9000000000000004"/>
    <n v="8"/>
    <s v="Quarterly"/>
  </r>
  <r>
    <s v="EVS03627"/>
    <n v="-33.788881000000003"/>
    <n v="151.26047700000001"/>
    <s v="5903 Sydney Ave"/>
    <x v="9"/>
    <x v="8"/>
    <x v="5"/>
    <x v="2"/>
    <n v="0.43"/>
    <s v="9:00-18:00"/>
    <s v="9:00-18:00"/>
    <d v="1899-12-30T08:52:48"/>
    <n v="8.34"/>
    <n v="76"/>
    <s v="Greenlots"/>
    <n v="350"/>
    <s v="CHAdeMO, CCS"/>
    <n v="2022"/>
    <s v="Yes"/>
    <n v="3.7"/>
    <n v="3"/>
    <s v="Monthly"/>
  </r>
  <r>
    <s v="EVS03635"/>
    <n v="13.829471"/>
    <n v="100.424702"/>
    <s v="6946 Bangkok Ave"/>
    <x v="4"/>
    <x v="4"/>
    <x v="3"/>
    <x v="2"/>
    <n v="0.48"/>
    <s v="6:00-22:00"/>
    <s v="6:00-22:00"/>
    <d v="1899-12-30T16:04:48"/>
    <n v="19.18"/>
    <n v="40"/>
    <s v="ChargePoint"/>
    <n v="150"/>
    <s v="CCS, Tesla"/>
    <n v="2018"/>
    <s v="Yes"/>
    <n v="3.3"/>
    <n v="5"/>
    <s v="Monthly"/>
  </r>
  <r>
    <s v="EVS03637"/>
    <n v="55.877561999999998"/>
    <n v="37.687756"/>
    <s v="9121 Moscow Ave"/>
    <x v="1"/>
    <x v="1"/>
    <x v="1"/>
    <x v="2"/>
    <n v="0.15"/>
    <s v="9:00-18:00"/>
    <s v="9:00-18:00"/>
    <d v="1899-12-30T08:52:48"/>
    <n v="17.190000000000001"/>
    <n v="76"/>
    <s v="Ionity"/>
    <n v="22"/>
    <s v="CCS, CHAdeMO"/>
    <n v="2010"/>
    <s v="Yes"/>
    <n v="4.2"/>
    <n v="7"/>
    <s v="Quarterly"/>
  </r>
  <r>
    <s v="EVS03645"/>
    <n v="37.702888000000002"/>
    <n v="-122.463826"/>
    <s v="2382 San Francisco Ave"/>
    <x v="5"/>
    <x v="5"/>
    <x v="0"/>
    <x v="2"/>
    <n v="0.41"/>
    <s v="6:00-22:00"/>
    <s v="6:00-22:00"/>
    <d v="1899-12-30T16:04:48"/>
    <n v="9.2899999999999991"/>
    <n v="19"/>
    <s v="Tesla"/>
    <n v="22"/>
    <s v="Type 2"/>
    <n v="2012"/>
    <s v="No"/>
    <n v="4.9000000000000004"/>
    <n v="9"/>
    <s v="Quarterly"/>
  </r>
  <r>
    <s v="EVS03646"/>
    <n v="37.535139999999998"/>
    <n v="126.942993"/>
    <s v="3566 Seoul Ave"/>
    <x v="6"/>
    <x v="6"/>
    <x v="3"/>
    <x v="2"/>
    <n v="0.24"/>
    <s v="9:00-18:00"/>
    <s v="9:00-18:00"/>
    <d v="1899-12-30T08:52:48"/>
    <n v="14.89"/>
    <n v="52"/>
    <s v="Greenlots"/>
    <n v="150"/>
    <s v="CHAdeMO"/>
    <n v="2013"/>
    <s v="No"/>
    <n v="3.8"/>
    <n v="2"/>
    <s v="Annually"/>
  </r>
  <r>
    <s v="EVS03647"/>
    <n v="-33.842146999999997"/>
    <n v="18.422962999999999"/>
    <s v="7228 Cape Town Ave"/>
    <x v="14"/>
    <x v="13"/>
    <x v="7"/>
    <x v="2"/>
    <n v="0.13"/>
    <s v="6:00-22:00"/>
    <s v="6:00-22:00"/>
    <d v="1899-12-30T16:04:48"/>
    <n v="10.43"/>
    <n v="89"/>
    <s v="EVgo"/>
    <n v="22"/>
    <s v="CHAdeMO"/>
    <n v="2021"/>
    <s v="No"/>
    <n v="4.0999999999999996"/>
    <n v="4"/>
    <s v="Annually"/>
  </r>
  <r>
    <s v="EVS03652"/>
    <n v="43.622281000000001"/>
    <n v="-79.485513999999995"/>
    <s v="8957 Toronto Ave"/>
    <x v="0"/>
    <x v="0"/>
    <x v="0"/>
    <x v="2"/>
    <n v="0.15"/>
    <s v="6:00-22:00"/>
    <s v="6:00-22:00"/>
    <d v="1899-12-30T16:04:48"/>
    <n v="5.37"/>
    <n v="36"/>
    <s v="EVgo"/>
    <n v="150"/>
    <s v="Type 2"/>
    <n v="2021"/>
    <s v="No"/>
    <n v="4"/>
    <n v="9"/>
    <s v="Monthly"/>
  </r>
  <r>
    <s v="EVS03655"/>
    <n v="43.638286000000001"/>
    <n v="-79.330886000000007"/>
    <s v="7066 Toronto Ave"/>
    <x v="0"/>
    <x v="0"/>
    <x v="0"/>
    <x v="2"/>
    <n v="0.39"/>
    <s v="6:00-22:00"/>
    <s v="6:00-22:00"/>
    <d v="1899-12-30T16:04:48"/>
    <n v="19.690000000000001"/>
    <n v="91"/>
    <s v="Greenlots"/>
    <n v="150"/>
    <s v="Type 2"/>
    <n v="2013"/>
    <s v="No"/>
    <n v="4.3"/>
    <n v="5"/>
    <s v="Monthly"/>
  </r>
  <r>
    <s v="EVS03662"/>
    <n v="25.262806000000001"/>
    <n v="55.232444999999998"/>
    <s v="281 Dubai Ave"/>
    <x v="12"/>
    <x v="11"/>
    <x v="3"/>
    <x v="2"/>
    <n v="0.18"/>
    <s v="9:00-18:00"/>
    <s v="9:00-18:00"/>
    <d v="1899-12-30T08:52:48"/>
    <n v="17.41"/>
    <n v="41"/>
    <s v="EVgo"/>
    <n v="150"/>
    <s v="Tesla"/>
    <n v="2019"/>
    <s v="No"/>
    <n v="3.6"/>
    <n v="4"/>
    <s v="Annually"/>
  </r>
  <r>
    <s v="EVS03680"/>
    <n v="-23.514125"/>
    <n v="-46.501463000000001"/>
    <s v="7337 SÃ£o Paulo Ave"/>
    <x v="8"/>
    <x v="7"/>
    <x v="4"/>
    <x v="2"/>
    <n v="0.19"/>
    <d v="2025-07-24T00:00:00"/>
    <s v="9.00-21.00"/>
    <d v="1900-01-11T00:00:00"/>
    <n v="7.96"/>
    <n v="23"/>
    <s v="Tesla"/>
    <n v="150"/>
    <s v="Type 2"/>
    <n v="2019"/>
    <s v="Yes"/>
    <n v="3.3"/>
    <n v="6"/>
    <s v="Annually"/>
  </r>
  <r>
    <s v="EVS03683"/>
    <n v="37.514729000000003"/>
    <n v="126.99441899999999"/>
    <s v="3746 Seoul Ave"/>
    <x v="6"/>
    <x v="6"/>
    <x v="3"/>
    <x v="2"/>
    <n v="0.39"/>
    <s v="6:00-22:00"/>
    <s v="6:00-22:00"/>
    <d v="1899-12-30T16:04:48"/>
    <n v="5.55"/>
    <n v="36"/>
    <s v="Tesla"/>
    <n v="350"/>
    <s v="CHAdeMO"/>
    <n v="2016"/>
    <s v="Yes"/>
    <n v="3"/>
    <n v="3"/>
    <s v="Monthly"/>
  </r>
  <r>
    <s v="EVS03684"/>
    <n v="37.773389000000002"/>
    <n v="-122.410282"/>
    <s v="7229 San Francisco Ave"/>
    <x v="5"/>
    <x v="5"/>
    <x v="0"/>
    <x v="2"/>
    <n v="0.49"/>
    <d v="2025-07-24T00:00:00"/>
    <s v="9.00-21.00"/>
    <d v="1900-01-11T00:00:00"/>
    <n v="15.52"/>
    <n v="21"/>
    <s v="Tesla"/>
    <n v="50"/>
    <s v="CCS"/>
    <n v="2023"/>
    <s v="Yes"/>
    <n v="3"/>
    <n v="5"/>
    <s v="Annually"/>
  </r>
  <r>
    <s v="EVS03687"/>
    <n v="19.087799"/>
    <n v="72.994202000000001"/>
    <s v="5857 Mumbai Ave"/>
    <x v="13"/>
    <x v="12"/>
    <x v="3"/>
    <x v="2"/>
    <n v="0.3"/>
    <s v="9:00-18:00"/>
    <s v="9:00-18:00"/>
    <d v="1899-12-30T08:52:48"/>
    <n v="17.62"/>
    <n v="36"/>
    <s v="EVgo"/>
    <n v="150"/>
    <s v="Tesla"/>
    <n v="2015"/>
    <s v="No"/>
    <n v="4.5"/>
    <n v="9"/>
    <s v="Quarterly"/>
  </r>
  <r>
    <s v="EVS03689"/>
    <n v="37.856115000000003"/>
    <n v="-122.391155"/>
    <s v="9679 San Francisco Ave"/>
    <x v="5"/>
    <x v="5"/>
    <x v="0"/>
    <x v="2"/>
    <n v="0.16"/>
    <s v="9:00-18:00"/>
    <s v="9:00-18:00"/>
    <d v="1899-12-30T08:52:48"/>
    <n v="15.27"/>
    <n v="97"/>
    <s v="ChargePoint"/>
    <n v="22"/>
    <s v="Tesla"/>
    <n v="2021"/>
    <s v="No"/>
    <n v="3.9"/>
    <n v="1"/>
    <s v="Monthly"/>
  </r>
  <r>
    <s v="EVS03690"/>
    <n v="18.906324000000001"/>
    <n v="72.805745000000002"/>
    <s v="6298 Mumbai Ave"/>
    <x v="13"/>
    <x v="12"/>
    <x v="3"/>
    <x v="2"/>
    <n v="0.49"/>
    <s v="9:00-18:00"/>
    <s v="9:00-18:00"/>
    <d v="1899-12-30T08:52:48"/>
    <n v="6.19"/>
    <n v="88"/>
    <s v="Greenlots"/>
    <n v="150"/>
    <s v="Type 2"/>
    <n v="2010"/>
    <s v="Yes"/>
    <n v="4"/>
    <n v="1"/>
    <s v="Quarterly"/>
  </r>
  <r>
    <s v="EVS03691"/>
    <n v="-84.785422999999994"/>
    <n v="142.81133600000001"/>
    <s v="6377 Random Rd"/>
    <x v="19"/>
    <x v="2"/>
    <x v="2"/>
    <x v="2"/>
    <n v="0.15"/>
    <s v="9:00-18:00"/>
    <s v="9:00-18:00"/>
    <d v="1899-12-30T08:52:48"/>
    <n v="12.42"/>
    <n v="89"/>
    <s v="ChargePoint"/>
    <n v="22"/>
    <s v="CCS, Type 2"/>
    <n v="2011"/>
    <s v="Yes"/>
    <n v="4.5"/>
    <n v="10"/>
    <s v="Annually"/>
  </r>
  <r>
    <s v="EVS03695"/>
    <n v="25.294951000000001"/>
    <n v="55.319629999999997"/>
    <s v="2079 Dubai Ave"/>
    <x v="12"/>
    <x v="11"/>
    <x v="3"/>
    <x v="2"/>
    <n v="0.44"/>
    <s v="6:00-22:00"/>
    <s v="6:00-22:00"/>
    <d v="1899-12-30T16:04:48"/>
    <n v="12.6"/>
    <n v="48"/>
    <s v="ChargePoint"/>
    <n v="150"/>
    <s v="Type 2, Tesla"/>
    <n v="2013"/>
    <s v="No"/>
    <n v="4.5999999999999996"/>
    <n v="10"/>
    <s v="Annually"/>
  </r>
  <r>
    <s v="EVS03706"/>
    <n v="37.754275"/>
    <n v="-122.429929"/>
    <s v="4505 San Francisco Ave"/>
    <x v="5"/>
    <x v="5"/>
    <x v="0"/>
    <x v="2"/>
    <n v="0.28000000000000003"/>
    <d v="2025-07-24T00:00:00"/>
    <s v="9.00-21.00"/>
    <d v="1900-01-11T00:00:00"/>
    <n v="7.27"/>
    <n v="95"/>
    <s v="Ionity"/>
    <n v="150"/>
    <s v="Tesla"/>
    <n v="2010"/>
    <s v="Yes"/>
    <n v="3.1"/>
    <n v="1"/>
    <s v="Annually"/>
  </r>
  <r>
    <s v="EVS03709"/>
    <n v="41.920394999999999"/>
    <n v="-87.696468999999993"/>
    <s v="4009 Chicago Ave"/>
    <x v="7"/>
    <x v="5"/>
    <x v="0"/>
    <x v="2"/>
    <n v="0.25"/>
    <s v="6:00-22:00"/>
    <s v="6:00-22:00"/>
    <d v="1899-12-30T16:04:48"/>
    <n v="13.77"/>
    <n v="71"/>
    <s v="EVgo"/>
    <n v="22"/>
    <s v="Type 2, CHAdeMO"/>
    <n v="2021"/>
    <s v="No"/>
    <n v="3.6"/>
    <n v="6"/>
    <s v="Quarterly"/>
  </r>
  <r>
    <s v="EVS03711"/>
    <n v="22.272513"/>
    <n v="165.88046"/>
    <s v="498 Random Rd"/>
    <x v="11"/>
    <x v="10"/>
    <x v="6"/>
    <x v="2"/>
    <n v="0.26"/>
    <d v="2025-07-24T00:00:00"/>
    <s v="9.00-21.00"/>
    <d v="1900-01-11T00:00:00"/>
    <n v="1.28"/>
    <n v="71"/>
    <s v="Ionity"/>
    <n v="50"/>
    <s v="Tesla, Type 2"/>
    <n v="2016"/>
    <s v="No"/>
    <n v="4.5"/>
    <n v="3"/>
    <s v="Monthly"/>
  </r>
  <r>
    <s v="EVS03717"/>
    <n v="39.921194999999997"/>
    <n v="116.283781"/>
    <s v="7451 Beijing Ave"/>
    <x v="10"/>
    <x v="9"/>
    <x v="3"/>
    <x v="2"/>
    <n v="0.24"/>
    <s v="9:00-18:00"/>
    <s v="9:00-18:00"/>
    <d v="1899-12-30T08:52:48"/>
    <n v="6.46"/>
    <n v="18"/>
    <s v="Greenlots"/>
    <n v="22"/>
    <s v="CHAdeMO, CCS"/>
    <n v="2014"/>
    <s v="No"/>
    <n v="4.9000000000000004"/>
    <n v="1"/>
    <s v="Monthly"/>
  </r>
  <r>
    <s v="EVS03718"/>
    <n v="13.832371999999999"/>
    <n v="100.574708"/>
    <s v="8676 Bangkok Ave"/>
    <x v="4"/>
    <x v="4"/>
    <x v="3"/>
    <x v="2"/>
    <n v="0.22"/>
    <s v="6:00-22:00"/>
    <s v="6:00-22:00"/>
    <d v="1899-12-30T16:04:48"/>
    <n v="9.66"/>
    <n v="36"/>
    <s v="Greenlots"/>
    <n v="50"/>
    <s v="CHAdeMO, Type 2"/>
    <n v="2018"/>
    <s v="Yes"/>
    <n v="4.3"/>
    <n v="5"/>
    <s v="Quarterly"/>
  </r>
  <r>
    <s v="EVS03719"/>
    <n v="-33.757769000000003"/>
    <n v="151.21188000000001"/>
    <s v="6696 Sydney Ave"/>
    <x v="9"/>
    <x v="8"/>
    <x v="5"/>
    <x v="2"/>
    <n v="0.2"/>
    <s v="9:00-18:00"/>
    <s v="9:00-18:00"/>
    <d v="1899-12-30T08:52:48"/>
    <n v="5.74"/>
    <n v="31"/>
    <s v="Tesla"/>
    <n v="22"/>
    <s v="Tesla"/>
    <n v="2011"/>
    <s v="Yes"/>
    <n v="4.7"/>
    <n v="7"/>
    <s v="Annually"/>
  </r>
  <r>
    <s v="EVS03720"/>
    <n v="19.552191000000001"/>
    <n v="-99.032561999999999"/>
    <s v="7136 Mexico City Ave"/>
    <x v="17"/>
    <x v="14"/>
    <x v="0"/>
    <x v="2"/>
    <n v="0.28000000000000003"/>
    <s v="9:00-18:00"/>
    <s v="9:00-18:00"/>
    <d v="1899-12-30T08:52:48"/>
    <n v="10.97"/>
    <n v="43"/>
    <s v="Tesla"/>
    <n v="50"/>
    <s v="CCS"/>
    <n v="2012"/>
    <s v="No"/>
    <n v="3.8"/>
    <n v="2"/>
    <s v="Annually"/>
  </r>
  <r>
    <s v="EVS03722"/>
    <n v="18.932593000000001"/>
    <n v="72.841149999999999"/>
    <s v="4459 Mumbai Ave"/>
    <x v="13"/>
    <x v="12"/>
    <x v="3"/>
    <x v="2"/>
    <n v="0.16"/>
    <d v="2025-07-24T00:00:00"/>
    <s v="9.00-21.00"/>
    <d v="1900-01-11T00:00:00"/>
    <n v="0.96"/>
    <n v="15"/>
    <s v="ChargePoint"/>
    <n v="350"/>
    <s v="Tesla"/>
    <n v="2010"/>
    <s v="No"/>
    <n v="3.6"/>
    <n v="5"/>
    <s v="Annually"/>
  </r>
  <r>
    <s v="EVS03728"/>
    <n v="41.811445999999997"/>
    <n v="-87.663442000000003"/>
    <s v="7866 Chicago Ave"/>
    <x v="7"/>
    <x v="5"/>
    <x v="0"/>
    <x v="2"/>
    <n v="0.16"/>
    <d v="2025-07-24T00:00:00"/>
    <s v="9.00-21.00"/>
    <d v="1900-01-11T00:00:00"/>
    <n v="1.17"/>
    <n v="61"/>
    <s v="Greenlots"/>
    <n v="22"/>
    <s v="Tesla"/>
    <n v="2015"/>
    <s v="Yes"/>
    <n v="3.8"/>
    <n v="5"/>
    <s v="Monthly"/>
  </r>
  <r>
    <s v="EVS03730"/>
    <n v="37.747525000000003"/>
    <n v="-122.40036600000001"/>
    <s v="9059 San Francisco Ave"/>
    <x v="5"/>
    <x v="5"/>
    <x v="0"/>
    <x v="2"/>
    <n v="0.24"/>
    <s v="6:00-22:00"/>
    <s v="6:00-22:00"/>
    <d v="1899-12-30T16:04:48"/>
    <n v="5.67"/>
    <n v="95"/>
    <s v="Tesla"/>
    <n v="50"/>
    <s v="Type 2, Tesla"/>
    <n v="2021"/>
    <s v="Yes"/>
    <n v="4.7"/>
    <n v="6"/>
    <s v="Annually"/>
  </r>
  <r>
    <s v="EVS03731"/>
    <n v="-72.344132999999999"/>
    <n v="-52.680917999999998"/>
    <s v="3459 Random Rd"/>
    <x v="11"/>
    <x v="10"/>
    <x v="6"/>
    <x v="2"/>
    <n v="0.45"/>
    <s v="9:00-18:00"/>
    <s v="9:00-18:00"/>
    <d v="1899-12-30T08:52:48"/>
    <n v="18.18"/>
    <n v="58"/>
    <s v="Greenlots"/>
    <n v="150"/>
    <s v="Type 2, CHAdeMO"/>
    <n v="2022"/>
    <s v="Yes"/>
    <n v="4.0999999999999996"/>
    <n v="3"/>
    <s v="Annually"/>
  </r>
  <r>
    <s v="EVS03732"/>
    <n v="52.449961999999999"/>
    <n v="13.306482000000001"/>
    <s v="6167 Berlin Ave"/>
    <x v="3"/>
    <x v="3"/>
    <x v="1"/>
    <x v="2"/>
    <n v="0.13"/>
    <d v="2025-07-24T00:00:00"/>
    <s v="9.00-21.00"/>
    <d v="1900-01-11T00:00:00"/>
    <n v="0.84"/>
    <n v="99"/>
    <s v="EVgo"/>
    <n v="50"/>
    <s v="CHAdeMO"/>
    <n v="2023"/>
    <s v="No"/>
    <n v="3.3"/>
    <n v="7"/>
    <s v="Quarterly"/>
  </r>
  <r>
    <s v="EVS03735"/>
    <n v="19.40277"/>
    <n v="-99.147765000000007"/>
    <s v="5628 Mexico City Ave"/>
    <x v="17"/>
    <x v="14"/>
    <x v="0"/>
    <x v="2"/>
    <n v="0.28999999999999998"/>
    <s v="9:00-18:00"/>
    <s v="9:00-18:00"/>
    <d v="1899-12-30T08:52:48"/>
    <n v="16.989999999999998"/>
    <n v="23"/>
    <s v="Tesla"/>
    <n v="150"/>
    <s v="Tesla, CCS"/>
    <n v="2014"/>
    <s v="Yes"/>
    <n v="3.2"/>
    <n v="4"/>
    <s v="Annually"/>
  </r>
  <r>
    <s v="EVS03736"/>
    <n v="37.870908999999997"/>
    <n v="-122.386852"/>
    <s v="2397 San Francisco Ave"/>
    <x v="5"/>
    <x v="5"/>
    <x v="0"/>
    <x v="2"/>
    <n v="0.31"/>
    <s v="6:00-22:00"/>
    <s v="6:00-22:00"/>
    <d v="1899-12-30T16:04:48"/>
    <n v="6.51"/>
    <n v="98"/>
    <s v="EVgo"/>
    <n v="150"/>
    <s v="Type 2, CCS"/>
    <n v="2013"/>
    <s v="Yes"/>
    <n v="4.7"/>
    <n v="6"/>
    <s v="Annually"/>
  </r>
  <r>
    <s v="EVS03741"/>
    <n v="-69.451330999999996"/>
    <n v="-69.533304000000001"/>
    <s v="5851 Random Rd"/>
    <x v="19"/>
    <x v="2"/>
    <x v="2"/>
    <x v="2"/>
    <n v="0.39"/>
    <s v="9:00-18:00"/>
    <s v="9:00-18:00"/>
    <d v="1899-12-30T08:52:48"/>
    <n v="13.18"/>
    <n v="27"/>
    <s v="Tesla"/>
    <n v="22"/>
    <s v="Type 2, CHAdeMO"/>
    <n v="2021"/>
    <s v="Yes"/>
    <n v="3.5"/>
    <n v="6"/>
    <s v="Monthly"/>
  </r>
  <r>
    <s v="EVS03745"/>
    <n v="37.642341999999999"/>
    <n v="127.048816"/>
    <s v="9328 Seoul Ave"/>
    <x v="6"/>
    <x v="6"/>
    <x v="3"/>
    <x v="2"/>
    <n v="0.1"/>
    <s v="9:00-18:00"/>
    <s v="9:00-18:00"/>
    <d v="1899-12-30T08:52:48"/>
    <n v="13.05"/>
    <n v="26"/>
    <s v="EVgo"/>
    <n v="22"/>
    <s v="Tesla"/>
    <n v="2013"/>
    <s v="Yes"/>
    <n v="5"/>
    <n v="8"/>
    <s v="Monthly"/>
  </r>
  <r>
    <s v="EVS03749"/>
    <n v="-23.507807"/>
    <n v="-46.585140000000003"/>
    <s v="8815 SÃ£o Paulo Ave"/>
    <x v="8"/>
    <x v="7"/>
    <x v="4"/>
    <x v="2"/>
    <n v="0.22"/>
    <d v="2025-07-24T00:00:00"/>
    <s v="9.00-21.00"/>
    <d v="1900-01-11T00:00:00"/>
    <n v="17.510000000000002"/>
    <n v="65"/>
    <s v="Greenlots"/>
    <n v="350"/>
    <s v="CCS, Tesla"/>
    <n v="2014"/>
    <s v="No"/>
    <n v="3.3"/>
    <n v="10"/>
    <s v="Annually"/>
  </r>
  <r>
    <s v="EVS03754"/>
    <n v="37.685963000000001"/>
    <n v="126.984559"/>
    <s v="127 Seoul Ave"/>
    <x v="6"/>
    <x v="6"/>
    <x v="3"/>
    <x v="2"/>
    <n v="0.33"/>
    <s v="9:00-18:00"/>
    <s v="9:00-18:00"/>
    <d v="1899-12-30T08:52:48"/>
    <n v="2.13"/>
    <n v="16"/>
    <s v="EVgo"/>
    <n v="150"/>
    <s v="Type 2, CCS"/>
    <n v="2017"/>
    <s v="No"/>
    <n v="3.9"/>
    <n v="10"/>
    <s v="Annually"/>
  </r>
  <r>
    <s v="EVS03756"/>
    <n v="52.434626999999999"/>
    <n v="13.457093"/>
    <s v="3671 Berlin Ave"/>
    <x v="3"/>
    <x v="3"/>
    <x v="1"/>
    <x v="2"/>
    <n v="0.24"/>
    <s v="6:00-22:00"/>
    <s v="6:00-22:00"/>
    <d v="1899-12-30T16:04:48"/>
    <n v="2.21"/>
    <n v="61"/>
    <s v="EVgo"/>
    <n v="50"/>
    <s v="CCS"/>
    <n v="2023"/>
    <s v="Yes"/>
    <n v="3.7"/>
    <n v="1"/>
    <s v="Monthly"/>
  </r>
  <r>
    <s v="EVS03757"/>
    <n v="13.804575"/>
    <n v="100.532304"/>
    <s v="6953 Bangkok Ave"/>
    <x v="4"/>
    <x v="4"/>
    <x v="3"/>
    <x v="2"/>
    <n v="0.49"/>
    <d v="2025-07-24T00:00:00"/>
    <s v="9.00-21.00"/>
    <d v="1900-01-11T00:00:00"/>
    <n v="8.61"/>
    <n v="11"/>
    <s v="Tesla"/>
    <n v="150"/>
    <s v="Tesla"/>
    <n v="2013"/>
    <s v="No"/>
    <n v="3.7"/>
    <n v="1"/>
    <s v="Monthly"/>
  </r>
  <r>
    <s v="EVS03758"/>
    <n v="-23.639913"/>
    <n v="-46.516688000000002"/>
    <s v="6856 SÃ£o Paulo Ave"/>
    <x v="8"/>
    <x v="7"/>
    <x v="4"/>
    <x v="2"/>
    <n v="0.11"/>
    <s v="9:00-18:00"/>
    <s v="9:00-18:00"/>
    <d v="1899-12-30T08:52:48"/>
    <n v="1.1399999999999999"/>
    <n v="93"/>
    <s v="EVgo"/>
    <n v="50"/>
    <s v="CCS"/>
    <n v="2020"/>
    <s v="No"/>
    <n v="4.5999999999999996"/>
    <n v="4"/>
    <s v="Quarterly"/>
  </r>
  <r>
    <s v="EVS03761"/>
    <n v="-3.2206939999999999"/>
    <n v="-115.72954300000001"/>
    <s v="2688 Random Rd"/>
    <x v="11"/>
    <x v="10"/>
    <x v="6"/>
    <x v="2"/>
    <n v="0.18"/>
    <s v="9:00-18:00"/>
    <s v="9:00-18:00"/>
    <d v="1899-12-30T08:52:48"/>
    <n v="3.66"/>
    <n v="99"/>
    <s v="EVgo"/>
    <n v="150"/>
    <s v="CCS"/>
    <n v="2010"/>
    <s v="No"/>
    <n v="3.8"/>
    <n v="5"/>
    <s v="Quarterly"/>
  </r>
  <r>
    <s v="EVS03765"/>
    <n v="52.542644000000003"/>
    <n v="13.338058999999999"/>
    <s v="4475 Berlin Ave"/>
    <x v="3"/>
    <x v="3"/>
    <x v="1"/>
    <x v="2"/>
    <n v="0.24"/>
    <d v="2025-07-24T00:00:00"/>
    <s v="9.00-21.00"/>
    <d v="1900-01-11T00:00:00"/>
    <n v="14.03"/>
    <n v="86"/>
    <s v="Ionity"/>
    <n v="50"/>
    <s v="CHAdeMO"/>
    <n v="2020"/>
    <s v="No"/>
    <n v="3.7"/>
    <n v="7"/>
    <s v="Annually"/>
  </r>
  <r>
    <s v="EVS03771"/>
    <n v="-33.856273000000002"/>
    <n v="-134.37211199999999"/>
    <s v="1983 Random Rd"/>
    <x v="11"/>
    <x v="10"/>
    <x v="6"/>
    <x v="2"/>
    <n v="0.28999999999999998"/>
    <s v="9:00-18:00"/>
    <s v="9:00-18:00"/>
    <d v="1899-12-30T08:52:48"/>
    <n v="2.33"/>
    <n v="29"/>
    <s v="Tesla"/>
    <n v="22"/>
    <s v="Type 2, Tesla"/>
    <n v="2017"/>
    <s v="No"/>
    <n v="4.0999999999999996"/>
    <n v="8"/>
    <s v="Annually"/>
  </r>
  <r>
    <s v="EVS03775"/>
    <n v="43.731889000000002"/>
    <n v="-79.436678999999998"/>
    <s v="17 Toronto Ave"/>
    <x v="0"/>
    <x v="0"/>
    <x v="0"/>
    <x v="2"/>
    <n v="0.13"/>
    <d v="2025-07-24T00:00:00"/>
    <s v="9.00-21.00"/>
    <d v="1900-01-11T00:00:00"/>
    <n v="9.16"/>
    <n v="85"/>
    <s v="Tesla"/>
    <n v="150"/>
    <s v="CCS, CHAdeMO"/>
    <n v="2014"/>
    <s v="Yes"/>
    <n v="4.9000000000000004"/>
    <n v="2"/>
    <s v="Annually"/>
  </r>
  <r>
    <s v="EVS03781"/>
    <n v="71.352525"/>
    <n v="81.703050000000005"/>
    <s v="8842 Random Rd"/>
    <x v="2"/>
    <x v="2"/>
    <x v="2"/>
    <x v="2"/>
    <n v="0.26"/>
    <s v="6:00-22:00"/>
    <s v="6:00-22:00"/>
    <d v="1899-12-30T16:04:48"/>
    <n v="4.9000000000000004"/>
    <n v="15"/>
    <s v="Ionity"/>
    <n v="22"/>
    <s v="Type 2, Tesla"/>
    <n v="2013"/>
    <s v="Yes"/>
    <n v="4"/>
    <n v="10"/>
    <s v="Annually"/>
  </r>
  <r>
    <s v="EVS03790"/>
    <n v="19.519918000000001"/>
    <n v="-99.146888000000004"/>
    <s v="7836 Mexico City Ave"/>
    <x v="17"/>
    <x v="14"/>
    <x v="0"/>
    <x v="2"/>
    <n v="0.43"/>
    <s v="6:00-22:00"/>
    <s v="6:00-22:00"/>
    <d v="1899-12-30T16:04:48"/>
    <n v="0.75"/>
    <n v="34"/>
    <s v="Greenlots"/>
    <n v="150"/>
    <s v="CHAdeMO, Tesla"/>
    <n v="2016"/>
    <s v="No"/>
    <n v="4.4000000000000004"/>
    <n v="2"/>
    <s v="Quarterly"/>
  </r>
  <r>
    <s v="EVS03791"/>
    <n v="80.251149999999996"/>
    <n v="-93.966757999999999"/>
    <s v="5991 Random Rd"/>
    <x v="2"/>
    <x v="2"/>
    <x v="2"/>
    <x v="2"/>
    <n v="0.21"/>
    <s v="6:00-22:00"/>
    <s v="6:00-22:00"/>
    <d v="1899-12-30T16:04:48"/>
    <n v="4.7"/>
    <n v="50"/>
    <s v="Greenlots"/>
    <n v="150"/>
    <s v="Tesla, Type 2"/>
    <n v="2022"/>
    <s v="Yes"/>
    <n v="3"/>
    <n v="10"/>
    <s v="Monthly"/>
  </r>
  <r>
    <s v="EVS03795"/>
    <n v="37.662466000000002"/>
    <n v="126.978863"/>
    <s v="7765 Seoul Ave"/>
    <x v="6"/>
    <x v="6"/>
    <x v="3"/>
    <x v="2"/>
    <n v="0.12"/>
    <s v="9:00-18:00"/>
    <s v="9:00-18:00"/>
    <d v="1899-12-30T08:52:48"/>
    <n v="11.95"/>
    <n v="18"/>
    <s v="Tesla"/>
    <n v="22"/>
    <s v="Type 2"/>
    <n v="2016"/>
    <s v="Yes"/>
    <n v="4.4000000000000004"/>
    <n v="6"/>
    <s v="Annually"/>
  </r>
  <r>
    <s v="EVS03798"/>
    <n v="13.837729"/>
    <n v="100.574511"/>
    <s v="9838 Bangkok Ave"/>
    <x v="4"/>
    <x v="4"/>
    <x v="3"/>
    <x v="2"/>
    <n v="0.11"/>
    <s v="9:00-18:00"/>
    <s v="9:00-18:00"/>
    <d v="1899-12-30T08:52:48"/>
    <n v="16.239999999999998"/>
    <n v="99"/>
    <s v="ChargePoint"/>
    <n v="22"/>
    <s v="CCS, CHAdeMO"/>
    <n v="2011"/>
    <s v="No"/>
    <n v="3.9"/>
    <n v="7"/>
    <s v="Monthly"/>
  </r>
  <r>
    <s v="EVS03799"/>
    <n v="-33.788873000000002"/>
    <n v="151.256227"/>
    <s v="4488 Sydney Ave"/>
    <x v="9"/>
    <x v="8"/>
    <x v="5"/>
    <x v="2"/>
    <n v="0.31"/>
    <s v="6:00-22:00"/>
    <s v="6:00-22:00"/>
    <d v="1899-12-30T16:04:48"/>
    <n v="18.809999999999999"/>
    <n v="38"/>
    <s v="EVgo"/>
    <n v="50"/>
    <s v="CCS"/>
    <n v="2016"/>
    <s v="No"/>
    <n v="4.9000000000000004"/>
    <n v="8"/>
    <s v="Annually"/>
  </r>
  <r>
    <s v="EVS03809"/>
    <n v="19.464026"/>
    <n v="-99.092820000000003"/>
    <s v="243 Mexico City Ave"/>
    <x v="17"/>
    <x v="14"/>
    <x v="0"/>
    <x v="2"/>
    <n v="0.4"/>
    <s v="9:00-18:00"/>
    <s v="9:00-18:00"/>
    <d v="1899-12-30T08:52:48"/>
    <n v="1.47"/>
    <n v="30"/>
    <s v="Greenlots"/>
    <n v="150"/>
    <s v="Tesla"/>
    <n v="2015"/>
    <s v="No"/>
    <n v="3.3"/>
    <n v="4"/>
    <s v="Quarterly"/>
  </r>
  <r>
    <s v="EVS03810"/>
    <n v="39.920282"/>
    <n v="116.39686"/>
    <s v="1961 Beijing Ave"/>
    <x v="10"/>
    <x v="9"/>
    <x v="3"/>
    <x v="2"/>
    <n v="0.45"/>
    <s v="6:00-22:00"/>
    <s v="6:00-22:00"/>
    <d v="1899-12-30T16:04:48"/>
    <n v="18.88"/>
    <n v="23"/>
    <s v="EVgo"/>
    <n v="350"/>
    <s v="Type 2, CHAdeMO"/>
    <n v="2014"/>
    <s v="No"/>
    <n v="3.9"/>
    <n v="5"/>
    <s v="Monthly"/>
  </r>
  <r>
    <s v="EVS03816"/>
    <n v="19.102573"/>
    <n v="72.912946000000005"/>
    <s v="7609 Mumbai Ave"/>
    <x v="13"/>
    <x v="12"/>
    <x v="3"/>
    <x v="2"/>
    <n v="0.35"/>
    <s v="6:00-22:00"/>
    <s v="6:00-22:00"/>
    <d v="1899-12-30T16:04:48"/>
    <n v="10.43"/>
    <n v="96"/>
    <s v="Ionity"/>
    <n v="22"/>
    <s v="CHAdeMO, Tesla"/>
    <n v="2013"/>
    <s v="No"/>
    <n v="4.7"/>
    <n v="4"/>
    <s v="Monthly"/>
  </r>
  <r>
    <s v="EVS03818"/>
    <n v="41.933433999999998"/>
    <n v="-87.648624999999996"/>
    <s v="6118 Chicago Ave"/>
    <x v="7"/>
    <x v="5"/>
    <x v="0"/>
    <x v="2"/>
    <n v="0.46"/>
    <s v="9:00-18:00"/>
    <s v="9:00-18:00"/>
    <d v="1899-12-30T08:52:48"/>
    <n v="9.58"/>
    <n v="26"/>
    <s v="Greenlots"/>
    <n v="150"/>
    <s v="Tesla, CCS"/>
    <n v="2011"/>
    <s v="Yes"/>
    <n v="3.2"/>
    <n v="1"/>
    <s v="Monthly"/>
  </r>
  <r>
    <s v="EVS03819"/>
    <n v="52.441133000000001"/>
    <n v="13.340745999999999"/>
    <s v="8379 Berlin Ave"/>
    <x v="3"/>
    <x v="3"/>
    <x v="1"/>
    <x v="2"/>
    <n v="0.26"/>
    <s v="6:00-22:00"/>
    <s v="6:00-22:00"/>
    <d v="1899-12-30T16:04:48"/>
    <n v="4.6399999999999997"/>
    <n v="24"/>
    <s v="Tesla"/>
    <n v="350"/>
    <s v="CCS"/>
    <n v="2016"/>
    <s v="Yes"/>
    <n v="3.3"/>
    <n v="9"/>
    <s v="Annually"/>
  </r>
  <r>
    <s v="EVS03820"/>
    <n v="41.885235000000002"/>
    <n v="-87.695761000000005"/>
    <s v="6639 Chicago Ave"/>
    <x v="7"/>
    <x v="5"/>
    <x v="0"/>
    <x v="2"/>
    <n v="0.49"/>
    <s v="9:00-18:00"/>
    <s v="9:00-18:00"/>
    <d v="1899-12-30T08:52:48"/>
    <n v="19.78"/>
    <n v="39"/>
    <s v="Ionity"/>
    <n v="350"/>
    <s v="CCS"/>
    <n v="2012"/>
    <s v="Yes"/>
    <n v="4.3"/>
    <n v="6"/>
    <s v="Annually"/>
  </r>
  <r>
    <s v="EVS03827"/>
    <n v="-23.613917000000001"/>
    <n v="-46.604553000000003"/>
    <s v="8107 SÃ£o Paulo Ave"/>
    <x v="8"/>
    <x v="7"/>
    <x v="4"/>
    <x v="2"/>
    <n v="0.4"/>
    <d v="2025-07-24T00:00:00"/>
    <s v="9.00-21.00"/>
    <d v="1900-01-11T00:00:00"/>
    <n v="1.83"/>
    <n v="13"/>
    <s v="Greenlots"/>
    <n v="22"/>
    <s v="Type 2"/>
    <n v="2011"/>
    <s v="Yes"/>
    <n v="4.4000000000000004"/>
    <n v="10"/>
    <s v="Monthly"/>
  </r>
  <r>
    <s v="EVS03829"/>
    <n v="34.106779000000003"/>
    <n v="-118.29772"/>
    <s v="8407 Los Angeles Ave"/>
    <x v="16"/>
    <x v="5"/>
    <x v="0"/>
    <x v="2"/>
    <n v="0.45"/>
    <s v="6:00-22:00"/>
    <s v="6:00-22:00"/>
    <d v="1899-12-30T16:04:48"/>
    <n v="17.84"/>
    <n v="79"/>
    <s v="ChargePoint"/>
    <n v="22"/>
    <s v="Tesla, CCS"/>
    <n v="2022"/>
    <s v="No"/>
    <n v="4.5999999999999996"/>
    <n v="3"/>
    <s v="Monthly"/>
  </r>
  <r>
    <s v="EVS03830"/>
    <n v="39.800587"/>
    <n v="116.26008"/>
    <s v="1164 Beijing Ave"/>
    <x v="10"/>
    <x v="9"/>
    <x v="3"/>
    <x v="2"/>
    <n v="0.41"/>
    <s v="6:00-22:00"/>
    <s v="6:00-22:00"/>
    <d v="1899-12-30T16:04:48"/>
    <n v="3.82"/>
    <n v="61"/>
    <s v="Greenlots"/>
    <n v="22"/>
    <s v="CCS, Type 2"/>
    <n v="2019"/>
    <s v="Yes"/>
    <n v="4.5"/>
    <n v="3"/>
    <s v="Annually"/>
  </r>
  <r>
    <s v="EVS03831"/>
    <n v="-68.550295000000006"/>
    <n v="39.052072000000003"/>
    <s v="4687 Random Rd"/>
    <x v="19"/>
    <x v="2"/>
    <x v="2"/>
    <x v="2"/>
    <n v="0.16"/>
    <s v="9:00-18:00"/>
    <s v="9:00-18:00"/>
    <d v="1899-12-30T08:52:48"/>
    <n v="11.69"/>
    <n v="80"/>
    <s v="ChargePoint"/>
    <n v="50"/>
    <s v="CHAdeMO"/>
    <n v="2012"/>
    <s v="No"/>
    <n v="4.3"/>
    <n v="9"/>
    <s v="Annually"/>
  </r>
  <r>
    <s v="EVS03832"/>
    <n v="19.150739000000002"/>
    <n v="72.930862000000005"/>
    <s v="9594 Mumbai Ave"/>
    <x v="13"/>
    <x v="12"/>
    <x v="3"/>
    <x v="2"/>
    <n v="0.21"/>
    <s v="9:00-18:00"/>
    <s v="9:00-18:00"/>
    <d v="1899-12-30T08:52:48"/>
    <n v="0.99"/>
    <n v="28"/>
    <s v="EVgo"/>
    <n v="22"/>
    <s v="CHAdeMO, Tesla"/>
    <n v="2017"/>
    <s v="Yes"/>
    <n v="3.3"/>
    <n v="8"/>
    <s v="Quarterly"/>
  </r>
  <r>
    <s v="EVS03834"/>
    <n v="13.724067"/>
    <n v="100.554366"/>
    <s v="1912 Bangkok Ave"/>
    <x v="4"/>
    <x v="4"/>
    <x v="3"/>
    <x v="2"/>
    <n v="0.35"/>
    <s v="6:00-22:00"/>
    <s v="6:00-22:00"/>
    <d v="1899-12-30T16:04:48"/>
    <n v="16.649999999999999"/>
    <n v="38"/>
    <s v="ChargePoint"/>
    <n v="350"/>
    <s v="CCS, CHAdeMO"/>
    <n v="2015"/>
    <s v="Yes"/>
    <n v="4.5"/>
    <n v="2"/>
    <s v="Monthly"/>
  </r>
  <r>
    <s v="EVS03837"/>
    <n v="52.514581999999997"/>
    <n v="13.494138"/>
    <s v="1281 Berlin Ave"/>
    <x v="3"/>
    <x v="3"/>
    <x v="1"/>
    <x v="2"/>
    <n v="0.42"/>
    <d v="2025-07-24T00:00:00"/>
    <s v="9.00-21.00"/>
    <d v="1900-01-11T00:00:00"/>
    <n v="5.75"/>
    <n v="18"/>
    <s v="ChargePoint"/>
    <n v="22"/>
    <s v="CHAdeMO, Type 2"/>
    <n v="2016"/>
    <s v="Yes"/>
    <n v="4.4000000000000004"/>
    <n v="8"/>
    <s v="Quarterly"/>
  </r>
  <r>
    <s v="EVS03843"/>
    <n v="41.856668999999997"/>
    <n v="-87.671091000000004"/>
    <s v="131 Chicago Ave"/>
    <x v="7"/>
    <x v="5"/>
    <x v="0"/>
    <x v="2"/>
    <n v="0.41"/>
    <s v="6:00-22:00"/>
    <s v="6:00-22:00"/>
    <d v="1899-12-30T16:04:48"/>
    <n v="17.37"/>
    <n v="62"/>
    <s v="ChargePoint"/>
    <n v="150"/>
    <s v="CCS, CHAdeMO"/>
    <n v="2020"/>
    <s v="No"/>
    <n v="3.3"/>
    <n v="7"/>
    <s v="Monthly"/>
  </r>
  <r>
    <s v="EVS03844"/>
    <n v="39.889746000000002"/>
    <n v="116.35525"/>
    <s v="5509 Beijing Ave"/>
    <x v="10"/>
    <x v="9"/>
    <x v="3"/>
    <x v="2"/>
    <n v="0.42"/>
    <s v="6:00-22:00"/>
    <s v="6:00-22:00"/>
    <d v="1899-12-30T16:04:48"/>
    <n v="12.35"/>
    <n v="21"/>
    <s v="Ionity"/>
    <n v="350"/>
    <s v="Type 2"/>
    <n v="2011"/>
    <s v="No"/>
    <n v="3.7"/>
    <n v="3"/>
    <s v="Monthly"/>
  </r>
  <r>
    <s v="EVS03845"/>
    <n v="37.798940999999999"/>
    <n v="-122.314083"/>
    <s v="6787 San Francisco Ave"/>
    <x v="5"/>
    <x v="5"/>
    <x v="0"/>
    <x v="2"/>
    <n v="0.17"/>
    <s v="9:00-18:00"/>
    <s v="9:00-18:00"/>
    <d v="1899-12-30T08:52:48"/>
    <n v="17.54"/>
    <n v="24"/>
    <s v="Ionity"/>
    <n v="22"/>
    <s v="Type 2"/>
    <n v="2020"/>
    <s v="No"/>
    <n v="4.2"/>
    <n v="4"/>
    <s v="Annually"/>
  </r>
  <r>
    <s v="EVS03846"/>
    <n v="-33.794322999999999"/>
    <n v="18.575171999999998"/>
    <s v="8133 Cape Town Ave"/>
    <x v="14"/>
    <x v="13"/>
    <x v="7"/>
    <x v="2"/>
    <n v="0.18"/>
    <s v="9:00-18:00"/>
    <s v="9:00-18:00"/>
    <d v="1899-12-30T08:52:48"/>
    <n v="1.47"/>
    <n v="59"/>
    <s v="Tesla"/>
    <n v="350"/>
    <s v="Type 2"/>
    <n v="2014"/>
    <s v="No"/>
    <n v="3.9"/>
    <n v="4"/>
    <s v="Monthly"/>
  </r>
  <r>
    <s v="EVS03848"/>
    <n v="41.870674999999999"/>
    <n v="-87.634119999999996"/>
    <s v="8603 Chicago Ave"/>
    <x v="7"/>
    <x v="5"/>
    <x v="0"/>
    <x v="2"/>
    <n v="0.1"/>
    <s v="9:00-18:00"/>
    <s v="9:00-18:00"/>
    <d v="1899-12-30T08:52:48"/>
    <n v="13.05"/>
    <n v="86"/>
    <s v="ChargePoint"/>
    <n v="350"/>
    <s v="Type 2, CCS"/>
    <n v="2012"/>
    <s v="No"/>
    <n v="4.8"/>
    <n v="7"/>
    <s v="Monthly"/>
  </r>
  <r>
    <s v="EVS03850"/>
    <n v="52.475681999999999"/>
    <n v="13.370687"/>
    <s v="2293 Berlin Ave"/>
    <x v="3"/>
    <x v="3"/>
    <x v="1"/>
    <x v="2"/>
    <n v="0.46"/>
    <s v="9:00-18:00"/>
    <s v="9:00-18:00"/>
    <d v="1899-12-30T08:52:48"/>
    <n v="11.01"/>
    <n v="68"/>
    <s v="Greenlots"/>
    <n v="22"/>
    <s v="Type 2"/>
    <n v="2022"/>
    <s v="No"/>
    <n v="3.6"/>
    <n v="9"/>
    <s v="Monthly"/>
  </r>
  <r>
    <s v="EVS03852"/>
    <n v="13.837211999999999"/>
    <n v="100.519384"/>
    <s v="4051 Bangkok Ave"/>
    <x v="4"/>
    <x v="4"/>
    <x v="3"/>
    <x v="2"/>
    <n v="0.11"/>
    <s v="6:00-22:00"/>
    <s v="6:00-22:00"/>
    <d v="1899-12-30T16:04:48"/>
    <n v="11.07"/>
    <n v="28"/>
    <s v="EVgo"/>
    <n v="50"/>
    <s v="Tesla, Type 2"/>
    <n v="2021"/>
    <s v="Yes"/>
    <n v="4.8"/>
    <n v="3"/>
    <s v="Annually"/>
  </r>
  <r>
    <s v="EVS03857"/>
    <n v="18.98621"/>
    <n v="72.846568000000005"/>
    <s v="5333 Mumbai Ave"/>
    <x v="13"/>
    <x v="12"/>
    <x v="3"/>
    <x v="2"/>
    <n v="0.36"/>
    <s v="9:00-18:00"/>
    <s v="9:00-18:00"/>
    <d v="1899-12-30T08:52:48"/>
    <n v="7.16"/>
    <n v="36"/>
    <s v="EVgo"/>
    <n v="150"/>
    <s v="CCS"/>
    <n v="2020"/>
    <s v="No"/>
    <n v="3.8"/>
    <n v="5"/>
    <s v="Quarterly"/>
  </r>
  <r>
    <s v="EVS03859"/>
    <n v="-33.846079000000003"/>
    <n v="18.407371000000001"/>
    <s v="9276 Cape Town Ave"/>
    <x v="14"/>
    <x v="13"/>
    <x v="7"/>
    <x v="2"/>
    <n v="0.34"/>
    <s v="9:00-18:00"/>
    <s v="9:00-18:00"/>
    <d v="1899-12-30T08:52:48"/>
    <n v="5.55"/>
    <n v="19"/>
    <s v="Ionity"/>
    <n v="50"/>
    <s v="CHAdeMO, CCS"/>
    <n v="2020"/>
    <s v="No"/>
    <n v="3.3"/>
    <n v="6"/>
    <s v="Quarterly"/>
  </r>
  <r>
    <s v="EVS03863"/>
    <n v="-23.527750000000001"/>
    <n v="-46.595598000000003"/>
    <s v="5539 SÃ£o Paulo Ave"/>
    <x v="8"/>
    <x v="7"/>
    <x v="4"/>
    <x v="2"/>
    <n v="0.11"/>
    <s v="6:00-22:00"/>
    <s v="6:00-22:00"/>
    <d v="1899-12-30T16:04:48"/>
    <n v="6.57"/>
    <n v="47"/>
    <s v="Greenlots"/>
    <n v="350"/>
    <s v="CHAdeMO"/>
    <n v="2016"/>
    <s v="Yes"/>
    <n v="4.7"/>
    <n v="3"/>
    <s v="Quarterly"/>
  </r>
  <r>
    <s v="EVS03865"/>
    <n v="34.041386000000003"/>
    <n v="-118.364856"/>
    <s v="804 Los Angeles Ave"/>
    <x v="16"/>
    <x v="5"/>
    <x v="0"/>
    <x v="2"/>
    <n v="0.33"/>
    <s v="9:00-18:00"/>
    <s v="9:00-18:00"/>
    <d v="1899-12-30T08:52:48"/>
    <n v="5.68"/>
    <n v="14"/>
    <s v="Greenlots"/>
    <n v="22"/>
    <s v="Tesla"/>
    <n v="2019"/>
    <s v="Yes"/>
    <n v="3.4"/>
    <n v="2"/>
    <s v="Annually"/>
  </r>
  <r>
    <s v="EVS03867"/>
    <n v="37.640239000000001"/>
    <n v="126.913875"/>
    <s v="2921 Seoul Ave"/>
    <x v="6"/>
    <x v="6"/>
    <x v="3"/>
    <x v="2"/>
    <n v="0.34"/>
    <s v="6:00-22:00"/>
    <s v="6:00-22:00"/>
    <d v="1899-12-30T16:04:48"/>
    <n v="4.03"/>
    <n v="75"/>
    <s v="EVgo"/>
    <n v="150"/>
    <s v="Type 2"/>
    <n v="2016"/>
    <s v="No"/>
    <n v="3.7"/>
    <n v="5"/>
    <s v="Quarterly"/>
  </r>
  <r>
    <s v="EVS03870"/>
    <n v="43.773578999999998"/>
    <n v="-79.391769999999994"/>
    <s v="2659 Toronto Ave"/>
    <x v="0"/>
    <x v="0"/>
    <x v="0"/>
    <x v="2"/>
    <n v="0.49"/>
    <s v="9:00-18:00"/>
    <s v="9:00-18:00"/>
    <d v="1899-12-30T08:52:48"/>
    <n v="1.5"/>
    <n v="24"/>
    <s v="Ionity"/>
    <n v="150"/>
    <s v="CCS, CHAdeMO"/>
    <n v="2010"/>
    <s v="Yes"/>
    <n v="5"/>
    <n v="9"/>
    <s v="Annually"/>
  </r>
  <r>
    <s v="EVS03871"/>
    <n v="76.746189999999999"/>
    <n v="-49.968628000000002"/>
    <s v="5180 Random Rd"/>
    <x v="2"/>
    <x v="2"/>
    <x v="2"/>
    <x v="2"/>
    <n v="0.23"/>
    <d v="2025-07-24T00:00:00"/>
    <s v="9.00-21.00"/>
    <d v="1900-01-11T00:00:00"/>
    <n v="10.54"/>
    <n v="68"/>
    <s v="ChargePoint"/>
    <n v="150"/>
    <s v="CHAdeMO, CCS"/>
    <n v="2014"/>
    <s v="Yes"/>
    <n v="4.5"/>
    <n v="3"/>
    <s v="Quarterly"/>
  </r>
  <r>
    <s v="EVS03872"/>
    <n v="34.118361999999998"/>
    <n v="-118.281879"/>
    <s v="6231 Los Angeles Ave"/>
    <x v="16"/>
    <x v="5"/>
    <x v="0"/>
    <x v="2"/>
    <n v="0.24"/>
    <s v="9:00-18:00"/>
    <s v="9:00-18:00"/>
    <d v="1899-12-30T08:52:48"/>
    <n v="8.3699999999999992"/>
    <n v="97"/>
    <s v="EVgo"/>
    <n v="50"/>
    <s v="Type 2, Tesla"/>
    <n v="2022"/>
    <s v="No"/>
    <n v="4.3"/>
    <n v="10"/>
    <s v="Monthly"/>
  </r>
  <r>
    <s v="EVS03873"/>
    <n v="41.925007999999998"/>
    <n v="-87.747045"/>
    <s v="6057 Chicago Ave"/>
    <x v="7"/>
    <x v="5"/>
    <x v="0"/>
    <x v="2"/>
    <n v="0.3"/>
    <s v="9:00-18:00"/>
    <s v="9:00-18:00"/>
    <d v="1899-12-30T08:52:48"/>
    <n v="11.88"/>
    <n v="42"/>
    <s v="ChargePoint"/>
    <n v="350"/>
    <s v="Tesla, Type 2"/>
    <n v="2019"/>
    <s v="No"/>
    <n v="3.2"/>
    <n v="3"/>
    <s v="Annually"/>
  </r>
  <r>
    <s v="EVS03877"/>
    <n v="55.896943"/>
    <n v="37.505532000000002"/>
    <s v="6779 Moscow Ave"/>
    <x v="1"/>
    <x v="1"/>
    <x v="1"/>
    <x v="2"/>
    <n v="0.12"/>
    <s v="6:00-22:00"/>
    <s v="6:00-22:00"/>
    <d v="1899-12-30T16:04:48"/>
    <n v="19.170000000000002"/>
    <n v="53"/>
    <s v="Greenlots"/>
    <n v="22"/>
    <s v="Tesla, CHAdeMO"/>
    <n v="2015"/>
    <s v="Yes"/>
    <n v="4.7"/>
    <n v="2"/>
    <s v="Quarterly"/>
  </r>
  <r>
    <s v="EVS03880"/>
    <n v="55.868367999999997"/>
    <n v="37.539146000000002"/>
    <s v="6080 Moscow Ave"/>
    <x v="1"/>
    <x v="1"/>
    <x v="1"/>
    <x v="2"/>
    <n v="0.4"/>
    <s v="9:00-18:00"/>
    <s v="9:00-18:00"/>
    <d v="1899-12-30T08:52:48"/>
    <n v="10.58"/>
    <n v="68"/>
    <s v="Ionity"/>
    <n v="150"/>
    <s v="Type 2"/>
    <n v="2017"/>
    <s v="No"/>
    <n v="3.9"/>
    <n v="3"/>
    <s v="Monthly"/>
  </r>
  <r>
    <s v="EVS03882"/>
    <n v="-33.753698999999997"/>
    <n v="151.376124"/>
    <s v="2624 Sydney Ave"/>
    <x v="9"/>
    <x v="8"/>
    <x v="5"/>
    <x v="2"/>
    <n v="0.35"/>
    <d v="2025-07-24T00:00:00"/>
    <s v="9.00-21.00"/>
    <d v="1900-01-11T00:00:00"/>
    <n v="17.34"/>
    <n v="80"/>
    <s v="Tesla"/>
    <n v="350"/>
    <s v="CCS, Tesla"/>
    <n v="2015"/>
    <s v="No"/>
    <n v="3.6"/>
    <n v="6"/>
    <s v="Annually"/>
  </r>
  <r>
    <s v="EVS03883"/>
    <n v="-23.515851999999999"/>
    <n v="-46.525399999999998"/>
    <s v="9685 SÃ£o Paulo Ave"/>
    <x v="8"/>
    <x v="7"/>
    <x v="4"/>
    <x v="2"/>
    <n v="0.21"/>
    <d v="2025-07-24T00:00:00"/>
    <s v="9.00-21.00"/>
    <d v="1900-01-11T00:00:00"/>
    <n v="14.47"/>
    <n v="92"/>
    <s v="EVgo"/>
    <n v="350"/>
    <s v="CHAdeMO"/>
    <n v="2018"/>
    <s v="No"/>
    <n v="4.3"/>
    <n v="8"/>
    <s v="Quarterly"/>
  </r>
  <r>
    <s v="EVS03889"/>
    <n v="19.051881999999999"/>
    <n v="72.994765000000001"/>
    <s v="94 Mumbai Ave"/>
    <x v="13"/>
    <x v="12"/>
    <x v="3"/>
    <x v="2"/>
    <n v="0.33"/>
    <s v="6:00-22:00"/>
    <s v="6:00-22:00"/>
    <d v="1899-12-30T16:04:48"/>
    <n v="9.56"/>
    <n v="96"/>
    <s v="Tesla"/>
    <n v="50"/>
    <s v="CHAdeMO, CCS"/>
    <n v="2015"/>
    <s v="Yes"/>
    <n v="3"/>
    <n v="5"/>
    <s v="Quarterly"/>
  </r>
  <r>
    <s v="EVS03890"/>
    <n v="39.951625"/>
    <n v="116.398904"/>
    <s v="6624 Beijing Ave"/>
    <x v="10"/>
    <x v="9"/>
    <x v="3"/>
    <x v="2"/>
    <n v="0.48"/>
    <s v="6:00-22:00"/>
    <s v="6:00-22:00"/>
    <d v="1899-12-30T16:04:48"/>
    <n v="5.07"/>
    <n v="91"/>
    <s v="EVgo"/>
    <n v="50"/>
    <s v="Type 2"/>
    <n v="2010"/>
    <s v="No"/>
    <n v="3.5"/>
    <n v="5"/>
    <s v="Annually"/>
  </r>
  <r>
    <s v="EVS03891"/>
    <n v="63.148285999999999"/>
    <n v="108.478919"/>
    <s v="4596 Random Rd"/>
    <x v="2"/>
    <x v="2"/>
    <x v="2"/>
    <x v="2"/>
    <n v="0.25"/>
    <s v="9:00-18:00"/>
    <s v="9:00-18:00"/>
    <d v="1899-12-30T08:52:48"/>
    <n v="10.06"/>
    <n v="58"/>
    <s v="ChargePoint"/>
    <n v="22"/>
    <s v="Type 2"/>
    <n v="2021"/>
    <s v="Yes"/>
    <n v="4.5"/>
    <n v="2"/>
    <s v="Quarterly"/>
  </r>
  <r>
    <s v="EVS03892"/>
    <n v="37.705333000000003"/>
    <n v="-122.424757"/>
    <s v="4020 San Francisco Ave"/>
    <x v="5"/>
    <x v="5"/>
    <x v="0"/>
    <x v="2"/>
    <n v="0.42"/>
    <s v="6:00-22:00"/>
    <s v="6:00-22:00"/>
    <d v="1899-12-30T16:04:48"/>
    <n v="8.31"/>
    <n v="82"/>
    <s v="Ionity"/>
    <n v="150"/>
    <s v="CCS"/>
    <n v="2017"/>
    <s v="No"/>
    <n v="3.5"/>
    <n v="2"/>
    <s v="Monthly"/>
  </r>
  <r>
    <s v="EVS03900"/>
    <n v="37.590184999999998"/>
    <n v="127.057046"/>
    <s v="4084 Seoul Ave"/>
    <x v="6"/>
    <x v="6"/>
    <x v="3"/>
    <x v="2"/>
    <n v="0.34"/>
    <s v="6:00-22:00"/>
    <s v="6:00-22:00"/>
    <d v="1899-12-30T16:04:48"/>
    <n v="6.49"/>
    <n v="78"/>
    <s v="EVgo"/>
    <n v="22"/>
    <s v="Tesla"/>
    <n v="2015"/>
    <s v="Yes"/>
    <n v="4.2"/>
    <n v="5"/>
    <s v="Annually"/>
  </r>
  <r>
    <s v="EVS03901"/>
    <n v="75.076712999999998"/>
    <n v="76.665902000000003"/>
    <s v="8297 Random Rd"/>
    <x v="11"/>
    <x v="10"/>
    <x v="6"/>
    <x v="2"/>
    <n v="0.23"/>
    <s v="9:00-18:00"/>
    <s v="9:00-18:00"/>
    <d v="1899-12-30T08:52:48"/>
    <n v="9.2100000000000009"/>
    <n v="64"/>
    <s v="EVgo"/>
    <n v="350"/>
    <s v="Tesla, CHAdeMO"/>
    <n v="2014"/>
    <s v="No"/>
    <n v="4.2"/>
    <n v="6"/>
    <s v="Annually"/>
  </r>
  <r>
    <s v="EVS03902"/>
    <n v="37.655582000000003"/>
    <n v="126.955664"/>
    <s v="721 Seoul Ave"/>
    <x v="6"/>
    <x v="6"/>
    <x v="3"/>
    <x v="2"/>
    <n v="0.24"/>
    <d v="2025-07-24T00:00:00"/>
    <s v="9.00-21.00"/>
    <d v="1900-01-11T00:00:00"/>
    <n v="15.79"/>
    <n v="33"/>
    <s v="Greenlots"/>
    <n v="150"/>
    <s v="CHAdeMO"/>
    <n v="2023"/>
    <s v="No"/>
    <n v="4.7"/>
    <n v="2"/>
    <s v="Quarterly"/>
  </r>
  <r>
    <s v="EVS03905"/>
    <n v="-23.51238"/>
    <n v="-46.628892"/>
    <s v="1314 SÃ£o Paulo Ave"/>
    <x v="8"/>
    <x v="7"/>
    <x v="4"/>
    <x v="2"/>
    <n v="0.21"/>
    <d v="2025-07-24T00:00:00"/>
    <s v="9.00-21.00"/>
    <d v="1900-01-11T00:00:00"/>
    <n v="4.46"/>
    <n v="94"/>
    <s v="ChargePoint"/>
    <n v="50"/>
    <s v="CHAdeMO"/>
    <n v="2017"/>
    <s v="Yes"/>
    <n v="3.6"/>
    <n v="1"/>
    <s v="Annually"/>
  </r>
  <r>
    <s v="EVS03906"/>
    <n v="-23.694956000000001"/>
    <n v="-46.669989000000001"/>
    <s v="1273 SÃ£o Paulo Ave"/>
    <x v="8"/>
    <x v="7"/>
    <x v="4"/>
    <x v="2"/>
    <n v="0.22"/>
    <s v="9:00-18:00"/>
    <s v="9:00-18:00"/>
    <d v="1899-12-30T08:52:48"/>
    <n v="9.09"/>
    <n v="38"/>
    <s v="Tesla"/>
    <n v="350"/>
    <s v="Tesla, CCS"/>
    <n v="2013"/>
    <s v="Yes"/>
    <n v="4.8"/>
    <n v="7"/>
    <s v="Quarterly"/>
  </r>
  <r>
    <s v="EVS03908"/>
    <n v="-33.804628000000001"/>
    <n v="151.23747399999999"/>
    <s v="6555 Sydney Ave"/>
    <x v="9"/>
    <x v="8"/>
    <x v="5"/>
    <x v="2"/>
    <n v="0.3"/>
    <s v="9:00-18:00"/>
    <s v="9:00-18:00"/>
    <d v="1899-12-30T08:52:48"/>
    <n v="19.87"/>
    <n v="65"/>
    <s v="Tesla"/>
    <n v="150"/>
    <s v="CHAdeMO"/>
    <n v="2011"/>
    <s v="Yes"/>
    <n v="4.4000000000000004"/>
    <n v="10"/>
    <s v="Quarterly"/>
  </r>
  <r>
    <s v="EVS03915"/>
    <n v="19.562799999999999"/>
    <n v="-99.038720999999995"/>
    <s v="6065 Mexico City Ave"/>
    <x v="17"/>
    <x v="14"/>
    <x v="0"/>
    <x v="2"/>
    <n v="0.22"/>
    <s v="9:00-18:00"/>
    <s v="9:00-18:00"/>
    <d v="1899-12-30T08:52:48"/>
    <n v="10.210000000000001"/>
    <n v="80"/>
    <s v="Tesla"/>
    <n v="150"/>
    <s v="CCS"/>
    <n v="2016"/>
    <s v="Yes"/>
    <n v="3.7"/>
    <n v="4"/>
    <s v="Monthly"/>
  </r>
  <r>
    <s v="EVS03921"/>
    <n v="17.834371999999998"/>
    <n v="150.27214799999999"/>
    <s v="8766 Random Rd"/>
    <x v="11"/>
    <x v="10"/>
    <x v="6"/>
    <x v="2"/>
    <n v="0.25"/>
    <s v="6:00-22:00"/>
    <s v="6:00-22:00"/>
    <d v="1899-12-30T16:04:48"/>
    <n v="19.47"/>
    <n v="63"/>
    <s v="Ionity"/>
    <n v="150"/>
    <s v="CHAdeMO, Type 2"/>
    <n v="2019"/>
    <s v="No"/>
    <n v="4.5"/>
    <n v="1"/>
    <s v="Quarterly"/>
  </r>
  <r>
    <s v="EVS03925"/>
    <n v="-23.621202"/>
    <n v="-46.657789000000001"/>
    <s v="9599 SÃ£o Paulo Ave"/>
    <x v="8"/>
    <x v="7"/>
    <x v="4"/>
    <x v="2"/>
    <n v="0.41"/>
    <s v="9:00-18:00"/>
    <s v="9:00-18:00"/>
    <d v="1899-12-30T08:52:48"/>
    <n v="8.59"/>
    <n v="59"/>
    <s v="Ionity"/>
    <n v="350"/>
    <s v="Type 2, CCS"/>
    <n v="2010"/>
    <s v="Yes"/>
    <n v="4.5999999999999996"/>
    <n v="8"/>
    <s v="Annually"/>
  </r>
  <r>
    <s v="EVS03928"/>
    <n v="37.783037"/>
    <n v="-122.40453599999999"/>
    <s v="1538 San Francisco Ave"/>
    <x v="5"/>
    <x v="5"/>
    <x v="0"/>
    <x v="2"/>
    <n v="0.2"/>
    <s v="9:00-18:00"/>
    <s v="9:00-18:00"/>
    <d v="1899-12-30T08:52:48"/>
    <n v="14.49"/>
    <n v="31"/>
    <s v="ChargePoint"/>
    <n v="50"/>
    <s v="Tesla"/>
    <n v="2022"/>
    <s v="Yes"/>
    <n v="4.8"/>
    <n v="2"/>
    <s v="Monthly"/>
  </r>
  <r>
    <s v="EVS03931"/>
    <n v="4.2148190000000003"/>
    <n v="84.211563999999996"/>
    <s v="7303 Random Rd"/>
    <x v="11"/>
    <x v="10"/>
    <x v="6"/>
    <x v="2"/>
    <n v="0.4"/>
    <s v="6:00-22:00"/>
    <s v="6:00-22:00"/>
    <d v="1899-12-30T16:04:48"/>
    <n v="10.35"/>
    <n v="57"/>
    <s v="Tesla"/>
    <n v="150"/>
    <s v="CCS"/>
    <n v="2019"/>
    <s v="Yes"/>
    <n v="3.7"/>
    <n v="4"/>
    <s v="Quarterly"/>
  </r>
  <r>
    <s v="EVS03938"/>
    <n v="-33.774565000000003"/>
    <n v="18.561049000000001"/>
    <s v="2636 Cape Town Ave"/>
    <x v="14"/>
    <x v="13"/>
    <x v="7"/>
    <x v="2"/>
    <n v="0.21"/>
    <s v="6:00-22:00"/>
    <s v="6:00-22:00"/>
    <d v="1899-12-30T16:04:48"/>
    <n v="1.69"/>
    <n v="42"/>
    <s v="Tesla"/>
    <n v="22"/>
    <s v="CCS"/>
    <n v="2021"/>
    <s v="Yes"/>
    <n v="3.4"/>
    <n v="5"/>
    <s v="Monthly"/>
  </r>
  <r>
    <s v="EVS03940"/>
    <n v="-33.832211000000001"/>
    <n v="151.229322"/>
    <s v="7237 Sydney Ave"/>
    <x v="9"/>
    <x v="8"/>
    <x v="5"/>
    <x v="2"/>
    <n v="0.25"/>
    <d v="2025-07-24T00:00:00"/>
    <s v="9.00-21.00"/>
    <d v="1900-01-11T00:00:00"/>
    <n v="5.76"/>
    <n v="89"/>
    <s v="Greenlots"/>
    <n v="50"/>
    <s v="CHAdeMO, Tesla"/>
    <n v="2012"/>
    <s v="No"/>
    <n v="4.5"/>
    <n v="9"/>
    <s v="Quarterly"/>
  </r>
  <r>
    <s v="EVS03943"/>
    <n v="34.193091000000003"/>
    <n v="-118.383388"/>
    <s v="681 Los Angeles Ave"/>
    <x v="16"/>
    <x v="5"/>
    <x v="0"/>
    <x v="2"/>
    <n v="0.28000000000000003"/>
    <s v="6:00-22:00"/>
    <s v="6:00-22:00"/>
    <d v="1899-12-30T16:04:48"/>
    <n v="11.44"/>
    <n v="31"/>
    <s v="Tesla"/>
    <n v="50"/>
    <s v="CCS, Tesla"/>
    <n v="2020"/>
    <s v="Yes"/>
    <n v="4.3"/>
    <n v="9"/>
    <s v="Quarterly"/>
  </r>
  <r>
    <s v="EVS03944"/>
    <n v="37.764912000000002"/>
    <n v="-122.343368"/>
    <s v="4600 San Francisco Ave"/>
    <x v="5"/>
    <x v="5"/>
    <x v="0"/>
    <x v="2"/>
    <n v="0.48"/>
    <s v="9:00-18:00"/>
    <s v="9:00-18:00"/>
    <d v="1899-12-30T08:52:48"/>
    <n v="7.67"/>
    <n v="40"/>
    <s v="Tesla"/>
    <n v="22"/>
    <s v="Tesla"/>
    <n v="2023"/>
    <s v="Yes"/>
    <n v="3.3"/>
    <n v="3"/>
    <s v="Quarterly"/>
  </r>
  <r>
    <s v="EVS03947"/>
    <n v="34.098900999999998"/>
    <n v="-118.351252"/>
    <s v="1725 Los Angeles Ave"/>
    <x v="16"/>
    <x v="5"/>
    <x v="0"/>
    <x v="2"/>
    <n v="0.28000000000000003"/>
    <s v="6:00-22:00"/>
    <s v="6:00-22:00"/>
    <d v="1899-12-30T16:04:48"/>
    <n v="12.61"/>
    <n v="81"/>
    <s v="Tesla"/>
    <n v="150"/>
    <s v="CCS, Type 2"/>
    <n v="2012"/>
    <s v="No"/>
    <n v="4"/>
    <n v="6"/>
    <s v="Monthly"/>
  </r>
  <r>
    <s v="EVS03950"/>
    <n v="19.097059999999999"/>
    <n v="72.924380999999997"/>
    <s v="3589 Mumbai Ave"/>
    <x v="13"/>
    <x v="12"/>
    <x v="3"/>
    <x v="2"/>
    <n v="0.28999999999999998"/>
    <s v="6:00-22:00"/>
    <s v="6:00-22:00"/>
    <d v="1899-12-30T16:04:48"/>
    <n v="15.57"/>
    <n v="10"/>
    <s v="ChargePoint"/>
    <n v="350"/>
    <s v="Type 2"/>
    <n v="2015"/>
    <s v="No"/>
    <n v="4.8"/>
    <n v="1"/>
    <s v="Monthly"/>
  </r>
  <r>
    <s v="EVS03952"/>
    <n v="19.179718999999999"/>
    <n v="72.925375000000003"/>
    <s v="1756 Mumbai Ave"/>
    <x v="13"/>
    <x v="12"/>
    <x v="3"/>
    <x v="2"/>
    <n v="0.35"/>
    <s v="6:00-22:00"/>
    <s v="6:00-22:00"/>
    <d v="1899-12-30T16:04:48"/>
    <n v="18.3"/>
    <n v="56"/>
    <s v="ChargePoint"/>
    <n v="50"/>
    <s v="Tesla, CCS"/>
    <n v="2014"/>
    <s v="No"/>
    <n v="4.0999999999999996"/>
    <n v="4"/>
    <s v="Annually"/>
  </r>
  <r>
    <s v="EVS03953"/>
    <n v="43.734943000000001"/>
    <n v="-79.414458999999994"/>
    <s v="5609 Toronto Ave"/>
    <x v="0"/>
    <x v="0"/>
    <x v="0"/>
    <x v="2"/>
    <n v="0.19"/>
    <s v="6:00-22:00"/>
    <s v="6:00-22:00"/>
    <d v="1899-12-30T16:04:48"/>
    <n v="18.73"/>
    <n v="66"/>
    <s v="Tesla"/>
    <n v="350"/>
    <s v="CHAdeMO, Type 2"/>
    <n v="2022"/>
    <s v="Yes"/>
    <n v="4.9000000000000004"/>
    <n v="8"/>
    <s v="Annually"/>
  </r>
  <r>
    <s v="EVS03958"/>
    <n v="19.484577000000002"/>
    <n v="-99.154223000000002"/>
    <s v="2769 Mexico City Ave"/>
    <x v="17"/>
    <x v="14"/>
    <x v="0"/>
    <x v="2"/>
    <n v="0.21"/>
    <s v="9:00-18:00"/>
    <s v="9:00-18:00"/>
    <d v="1899-12-30T08:52:48"/>
    <n v="15.31"/>
    <n v="50"/>
    <s v="EVgo"/>
    <n v="150"/>
    <s v="CHAdeMO"/>
    <n v="2022"/>
    <s v="Yes"/>
    <n v="4.9000000000000004"/>
    <n v="5"/>
    <s v="Quarterly"/>
  </r>
  <r>
    <s v="EVS03964"/>
    <n v="18.929856000000001"/>
    <n v="72.915937"/>
    <s v="4800 Mumbai Ave"/>
    <x v="13"/>
    <x v="12"/>
    <x v="3"/>
    <x v="2"/>
    <n v="0.19"/>
    <d v="2025-07-24T00:00:00"/>
    <s v="9.00-21.00"/>
    <d v="1900-01-11T00:00:00"/>
    <n v="1.77"/>
    <n v="89"/>
    <s v="Greenlots"/>
    <n v="50"/>
    <s v="Tesla, Type 2"/>
    <n v="2022"/>
    <s v="Yes"/>
    <n v="3.5"/>
    <n v="9"/>
    <s v="Quarterly"/>
  </r>
  <r>
    <s v="EVS03965"/>
    <n v="-23.592784000000002"/>
    <n v="-46.582245"/>
    <s v="4963 SÃ£o Paulo Ave"/>
    <x v="8"/>
    <x v="7"/>
    <x v="4"/>
    <x v="2"/>
    <n v="0.2"/>
    <d v="2025-07-24T00:00:00"/>
    <s v="9.00-21.00"/>
    <d v="1900-01-11T00:00:00"/>
    <n v="12.13"/>
    <n v="44"/>
    <s v="Greenlots"/>
    <n v="22"/>
    <s v="Tesla, Type 2"/>
    <n v="2020"/>
    <s v="Yes"/>
    <n v="4.4000000000000004"/>
    <n v="9"/>
    <s v="Annually"/>
  </r>
  <r>
    <s v="EVS03966"/>
    <n v="37.695169999999997"/>
    <n v="126.92907200000001"/>
    <s v="8443 Seoul Ave"/>
    <x v="6"/>
    <x v="6"/>
    <x v="3"/>
    <x v="2"/>
    <n v="0.36"/>
    <s v="9:00-18:00"/>
    <s v="9:00-18:00"/>
    <d v="1899-12-30T08:52:48"/>
    <n v="2.37"/>
    <n v="11"/>
    <s v="Tesla"/>
    <n v="50"/>
    <s v="CCS"/>
    <n v="2020"/>
    <s v="No"/>
    <n v="4.2"/>
    <n v="8"/>
    <s v="Monthly"/>
  </r>
  <r>
    <s v="EVS03968"/>
    <n v="41.851435000000002"/>
    <n v="-87.716228000000001"/>
    <s v="380 Chicago Ave"/>
    <x v="7"/>
    <x v="5"/>
    <x v="0"/>
    <x v="2"/>
    <n v="0.28999999999999998"/>
    <d v="2025-07-24T00:00:00"/>
    <s v="9.00-21.00"/>
    <d v="1900-01-11T00:00:00"/>
    <n v="1.43"/>
    <n v="99"/>
    <s v="ChargePoint"/>
    <n v="150"/>
    <s v="CHAdeMO, Tesla"/>
    <n v="2018"/>
    <s v="No"/>
    <n v="4.7"/>
    <n v="1"/>
    <s v="Annually"/>
  </r>
  <r>
    <s v="EVS03969"/>
    <n v="25.378768999999998"/>
    <n v="55.223103000000002"/>
    <s v="2925 Dubai Ave"/>
    <x v="12"/>
    <x v="11"/>
    <x v="3"/>
    <x v="2"/>
    <n v="0.19"/>
    <s v="6:00-22:00"/>
    <s v="6:00-22:00"/>
    <d v="1899-12-30T16:04:48"/>
    <n v="16.84"/>
    <n v="68"/>
    <s v="Greenlots"/>
    <n v="150"/>
    <s v="Tesla, Type 2"/>
    <n v="2023"/>
    <s v="Yes"/>
    <n v="3.4"/>
    <n v="7"/>
    <s v="Quarterly"/>
  </r>
  <r>
    <s v="EVS03974"/>
    <n v="52.563552000000001"/>
    <n v="13.482680999999999"/>
    <s v="27 Berlin Ave"/>
    <x v="3"/>
    <x v="3"/>
    <x v="1"/>
    <x v="2"/>
    <n v="0.46"/>
    <d v="2025-07-24T00:00:00"/>
    <s v="9.00-21.00"/>
    <d v="1900-01-11T00:00:00"/>
    <n v="15.49"/>
    <n v="48"/>
    <s v="ChargePoint"/>
    <n v="350"/>
    <s v="CCS"/>
    <n v="2023"/>
    <s v="No"/>
    <n v="3.6"/>
    <n v="9"/>
    <s v="Quarterly"/>
  </r>
  <r>
    <s v="EVS03975"/>
    <n v="55.865622000000002"/>
    <n v="37.532798999999997"/>
    <s v="8370 Moscow Ave"/>
    <x v="1"/>
    <x v="1"/>
    <x v="1"/>
    <x v="2"/>
    <n v="0.35"/>
    <s v="6:00-22:00"/>
    <s v="6:00-22:00"/>
    <d v="1899-12-30T16:04:48"/>
    <n v="12.78"/>
    <n v="27"/>
    <s v="ChargePoint"/>
    <n v="350"/>
    <s v="Type 2"/>
    <n v="2022"/>
    <s v="Yes"/>
    <n v="4.0999999999999996"/>
    <n v="10"/>
    <s v="Monthly"/>
  </r>
  <r>
    <s v="EVS03980"/>
    <n v="41.892465000000001"/>
    <n v="-87.749105999999998"/>
    <s v="7368 Chicago Ave"/>
    <x v="7"/>
    <x v="5"/>
    <x v="0"/>
    <x v="2"/>
    <n v="0.25"/>
    <s v="9:00-18:00"/>
    <s v="9:00-18:00"/>
    <d v="1899-12-30T08:52:48"/>
    <n v="14.18"/>
    <n v="95"/>
    <s v="Greenlots"/>
    <n v="22"/>
    <s v="Tesla, CHAdeMO"/>
    <n v="2019"/>
    <s v="No"/>
    <n v="3.8"/>
    <n v="7"/>
    <s v="Quarterly"/>
  </r>
  <r>
    <s v="EVS03984"/>
    <n v="13.775786999999999"/>
    <n v="100.589052"/>
    <s v="7584 Bangkok Ave"/>
    <x v="4"/>
    <x v="4"/>
    <x v="3"/>
    <x v="2"/>
    <n v="0.42"/>
    <s v="9:00-18:00"/>
    <s v="9:00-18:00"/>
    <d v="1899-12-30T08:52:48"/>
    <n v="14.61"/>
    <n v="90"/>
    <s v="ChargePoint"/>
    <n v="150"/>
    <s v="CHAdeMO"/>
    <n v="2016"/>
    <s v="Yes"/>
    <n v="3.3"/>
    <n v="3"/>
    <s v="Quarterly"/>
  </r>
  <r>
    <s v="EVS03986"/>
    <n v="13.818671999999999"/>
    <n v="100.492169"/>
    <s v="9092 Bangkok Ave"/>
    <x v="4"/>
    <x v="4"/>
    <x v="3"/>
    <x v="2"/>
    <n v="0.28999999999999998"/>
    <s v="9:00-18:00"/>
    <s v="9:00-18:00"/>
    <d v="1899-12-30T08:52:48"/>
    <n v="5.91"/>
    <n v="53"/>
    <s v="EVgo"/>
    <n v="50"/>
    <s v="Tesla"/>
    <n v="2011"/>
    <s v="No"/>
    <n v="4.4000000000000004"/>
    <n v="1"/>
    <s v="Monthly"/>
  </r>
  <r>
    <s v="EVS03989"/>
    <n v="55.837541000000002"/>
    <n v="37.518084999999999"/>
    <s v="5742 Moscow Ave"/>
    <x v="1"/>
    <x v="1"/>
    <x v="1"/>
    <x v="2"/>
    <n v="0.5"/>
    <d v="2025-07-24T00:00:00"/>
    <s v="9.00-21.00"/>
    <d v="1900-01-11T00:00:00"/>
    <n v="5.46"/>
    <n v="52"/>
    <s v="Ionity"/>
    <n v="150"/>
    <s v="CHAdeMO"/>
    <n v="2022"/>
    <s v="No"/>
    <n v="3.3"/>
    <n v="4"/>
    <s v="Monthly"/>
  </r>
  <r>
    <s v="EVS03991"/>
    <n v="42.237039000000003"/>
    <n v="-171.43366499999999"/>
    <s v="1990 Random Rd"/>
    <x v="11"/>
    <x v="10"/>
    <x v="6"/>
    <x v="2"/>
    <n v="0.4"/>
    <s v="9:00-18:00"/>
    <s v="9:00-18:00"/>
    <d v="1899-12-30T08:52:48"/>
    <n v="2.59"/>
    <n v="84"/>
    <s v="Ionity"/>
    <n v="350"/>
    <s v="CHAdeMO"/>
    <n v="2010"/>
    <s v="No"/>
    <n v="3.5"/>
    <n v="8"/>
    <s v="Quarterly"/>
  </r>
  <r>
    <s v="EVS03993"/>
    <n v="43.688482999999998"/>
    <n v="-79.414946999999998"/>
    <s v="2958 Toronto Ave"/>
    <x v="0"/>
    <x v="0"/>
    <x v="0"/>
    <x v="2"/>
    <n v="0.4"/>
    <s v="9:00-18:00"/>
    <s v="9:00-18:00"/>
    <d v="1899-12-30T08:52:48"/>
    <n v="10.84"/>
    <n v="38"/>
    <s v="EVgo"/>
    <n v="150"/>
    <s v="Type 2"/>
    <n v="2021"/>
    <s v="No"/>
    <n v="4.5"/>
    <n v="4"/>
    <s v="Annually"/>
  </r>
  <r>
    <s v="EVS03994"/>
    <n v="19.543583000000002"/>
    <n v="-99.155227999999994"/>
    <s v="8579 Mexico City Ave"/>
    <x v="17"/>
    <x v="14"/>
    <x v="0"/>
    <x v="2"/>
    <n v="0.17"/>
    <s v="9:00-18:00"/>
    <s v="9:00-18:00"/>
    <d v="1899-12-30T08:52:48"/>
    <n v="8.7799999999999994"/>
    <n v="10"/>
    <s v="Ionity"/>
    <n v="150"/>
    <s v="CCS"/>
    <n v="2012"/>
    <s v="Yes"/>
    <n v="3.7"/>
    <n v="7"/>
    <s v="Annually"/>
  </r>
  <r>
    <s v="EVS03997"/>
    <n v="43.729508000000003"/>
    <n v="-79.341645"/>
    <s v="956 Toronto Ave"/>
    <x v="0"/>
    <x v="0"/>
    <x v="0"/>
    <x v="2"/>
    <n v="0.33"/>
    <s v="6:00-22:00"/>
    <s v="6:00-22:00"/>
    <d v="1899-12-30T16:04:48"/>
    <n v="8.65"/>
    <n v="43"/>
    <s v="Greenlots"/>
    <n v="150"/>
    <s v="Tesla, CCS"/>
    <n v="2016"/>
    <s v="No"/>
    <n v="3.4"/>
    <n v="2"/>
    <s v="Monthly"/>
  </r>
  <r>
    <s v="EVS03998"/>
    <n v="39.926115000000003"/>
    <n v="116.24722"/>
    <s v="2470 Beijing Ave"/>
    <x v="10"/>
    <x v="9"/>
    <x v="3"/>
    <x v="2"/>
    <n v="0.49"/>
    <s v="9:00-18:00"/>
    <s v="9:00-18:00"/>
    <d v="1899-12-30T08:52:48"/>
    <n v="14.26"/>
    <n v="25"/>
    <s v="Greenlots"/>
    <n v="22"/>
    <s v="CCS"/>
    <n v="2012"/>
    <s v="No"/>
    <n v="4.8"/>
    <n v="5"/>
    <s v="Annually"/>
  </r>
  <r>
    <s v="EVS03999"/>
    <n v="34.100065999999998"/>
    <n v="-118.398555"/>
    <s v="6325 Los Angeles Ave"/>
    <x v="16"/>
    <x v="5"/>
    <x v="0"/>
    <x v="2"/>
    <n v="0.27"/>
    <d v="2025-07-24T00:00:00"/>
    <s v="9.00-21.00"/>
    <d v="1900-01-11T00:00:00"/>
    <n v="18.829999999999998"/>
    <n v="64"/>
    <s v="ChargePoint"/>
    <n v="350"/>
    <s v="CHAdeMO, Type 2"/>
    <n v="2011"/>
    <s v="Yes"/>
    <n v="4.3"/>
    <n v="9"/>
    <s v="Quarterly"/>
  </r>
  <r>
    <s v="EVS04007"/>
    <n v="55.849572000000002"/>
    <n v="37.523853000000003"/>
    <s v="5544 Moscow Ave"/>
    <x v="1"/>
    <x v="1"/>
    <x v="1"/>
    <x v="2"/>
    <n v="0.16"/>
    <s v="6:00-22:00"/>
    <s v="6:00-22:00"/>
    <d v="1899-12-30T16:04:48"/>
    <n v="8.86"/>
    <n v="41"/>
    <s v="EVgo"/>
    <n v="22"/>
    <s v="CHAdeMO"/>
    <n v="2023"/>
    <s v="Yes"/>
    <n v="3.1"/>
    <n v="4"/>
    <s v="Quarterly"/>
  </r>
  <r>
    <s v="EVS04011"/>
    <n v="-60.426198999999997"/>
    <n v="-160.37732199999999"/>
    <s v="2927 Random Rd"/>
    <x v="11"/>
    <x v="10"/>
    <x v="6"/>
    <x v="2"/>
    <n v="0.33"/>
    <s v="6:00-22:00"/>
    <s v="6:00-22:00"/>
    <d v="1899-12-30T16:04:48"/>
    <n v="1.53"/>
    <n v="45"/>
    <s v="Greenlots"/>
    <n v="150"/>
    <s v="CHAdeMO, Tesla"/>
    <n v="2013"/>
    <s v="Yes"/>
    <n v="3.4"/>
    <n v="6"/>
    <s v="Quarterly"/>
  </r>
  <r>
    <s v="EVS04016"/>
    <n v="37.641303999999998"/>
    <n v="126.95299"/>
    <s v="1172 Seoul Ave"/>
    <x v="6"/>
    <x v="6"/>
    <x v="3"/>
    <x v="2"/>
    <n v="0.37"/>
    <s v="6:00-22:00"/>
    <s v="6:00-22:00"/>
    <d v="1899-12-30T16:04:48"/>
    <n v="6.58"/>
    <n v="87"/>
    <s v="EVgo"/>
    <n v="150"/>
    <s v="CCS"/>
    <n v="2012"/>
    <s v="Yes"/>
    <n v="4.5999999999999996"/>
    <n v="10"/>
    <s v="Monthly"/>
  </r>
  <r>
    <s v="EVS04017"/>
    <n v="19.084909"/>
    <n v="72.903695999999997"/>
    <s v="9935 Mumbai Ave"/>
    <x v="13"/>
    <x v="12"/>
    <x v="3"/>
    <x v="2"/>
    <n v="0.32"/>
    <d v="2025-07-24T00:00:00"/>
    <s v="9.00-21.00"/>
    <d v="1900-01-11T00:00:00"/>
    <n v="1.1000000000000001"/>
    <n v="13"/>
    <s v="Ionity"/>
    <n v="50"/>
    <s v="Tesla, CCS"/>
    <n v="2014"/>
    <s v="Yes"/>
    <n v="4.0999999999999996"/>
    <n v="6"/>
    <s v="Annually"/>
  </r>
  <r>
    <s v="EVS04023"/>
    <n v="37.861775999999999"/>
    <n v="-122.458758"/>
    <s v="9278 San Francisco Ave"/>
    <x v="5"/>
    <x v="5"/>
    <x v="0"/>
    <x v="2"/>
    <n v="0.2"/>
    <d v="2025-07-24T00:00:00"/>
    <s v="9.00-21.00"/>
    <d v="1900-01-11T00:00:00"/>
    <n v="19.149999999999999"/>
    <n v="89"/>
    <s v="ChargePoint"/>
    <n v="150"/>
    <s v="Tesla"/>
    <n v="2015"/>
    <s v="Yes"/>
    <n v="3.6"/>
    <n v="3"/>
    <s v="Monthly"/>
  </r>
  <r>
    <s v="EVS04025"/>
    <n v="43.665022999999998"/>
    <n v="-79.422303999999997"/>
    <s v="2199 Toronto Ave"/>
    <x v="0"/>
    <x v="0"/>
    <x v="0"/>
    <x v="2"/>
    <n v="0.23"/>
    <s v="6:00-22:00"/>
    <s v="6:00-22:00"/>
    <d v="1899-12-30T16:04:48"/>
    <n v="10.79"/>
    <n v="88"/>
    <s v="ChargePoint"/>
    <n v="22"/>
    <s v="Tesla"/>
    <n v="2016"/>
    <s v="Yes"/>
    <n v="3.1"/>
    <n v="1"/>
    <s v="Monthly"/>
  </r>
  <r>
    <s v="EVS04030"/>
    <n v="43.665080000000003"/>
    <n v="-79.474449000000007"/>
    <s v="3525 Toronto Ave"/>
    <x v="0"/>
    <x v="0"/>
    <x v="0"/>
    <x v="2"/>
    <n v="0.33"/>
    <d v="2025-07-24T00:00:00"/>
    <s v="9.00-21.00"/>
    <d v="1900-01-11T00:00:00"/>
    <n v="15.56"/>
    <n v="56"/>
    <s v="Greenlots"/>
    <n v="350"/>
    <s v="CCS"/>
    <n v="2011"/>
    <s v="No"/>
    <n v="3.2"/>
    <n v="9"/>
    <s v="Monthly"/>
  </r>
  <r>
    <s v="EVS04034"/>
    <n v="19.174253"/>
    <n v="72.838369"/>
    <s v="704 Mumbai Ave"/>
    <x v="13"/>
    <x v="12"/>
    <x v="3"/>
    <x v="2"/>
    <n v="0.42"/>
    <s v="6:00-22:00"/>
    <s v="6:00-22:00"/>
    <d v="1899-12-30T16:04:48"/>
    <n v="12.35"/>
    <n v="35"/>
    <s v="Greenlots"/>
    <n v="150"/>
    <s v="CHAdeMO, Type 2"/>
    <n v="2012"/>
    <s v="No"/>
    <n v="3.7"/>
    <n v="4"/>
    <s v="Monthly"/>
  </r>
  <r>
    <s v="EVS04035"/>
    <n v="34.045760000000001"/>
    <n v="-118.29598300000001"/>
    <s v="270 Los Angeles Ave"/>
    <x v="16"/>
    <x v="5"/>
    <x v="0"/>
    <x v="2"/>
    <n v="0.48"/>
    <s v="9:00-18:00"/>
    <s v="9:00-18:00"/>
    <d v="1899-12-30T08:52:48"/>
    <n v="3.03"/>
    <n v="35"/>
    <s v="Greenlots"/>
    <n v="350"/>
    <s v="CCS, CHAdeMO"/>
    <n v="2010"/>
    <s v="Yes"/>
    <n v="4.8"/>
    <n v="10"/>
    <s v="Annually"/>
  </r>
  <r>
    <s v="EVS04036"/>
    <n v="13.770273"/>
    <n v="100.54987199999999"/>
    <s v="3607 Bangkok Ave"/>
    <x v="4"/>
    <x v="4"/>
    <x v="3"/>
    <x v="2"/>
    <n v="0.48"/>
    <d v="2025-07-24T00:00:00"/>
    <s v="9.00-21.00"/>
    <d v="1900-01-11T00:00:00"/>
    <n v="6.4"/>
    <n v="30"/>
    <s v="EVgo"/>
    <n v="22"/>
    <s v="Type 2"/>
    <n v="2018"/>
    <s v="Yes"/>
    <n v="4.0999999999999996"/>
    <n v="4"/>
    <s v="Quarterly"/>
  </r>
  <r>
    <s v="EVS04040"/>
    <n v="39.803474000000001"/>
    <n v="116.255679"/>
    <s v="3818 Beijing Ave"/>
    <x v="10"/>
    <x v="9"/>
    <x v="3"/>
    <x v="2"/>
    <n v="0.16"/>
    <s v="6:00-22:00"/>
    <s v="6:00-22:00"/>
    <d v="1899-12-30T16:04:48"/>
    <n v="16.579999999999998"/>
    <n v="82"/>
    <s v="Ionity"/>
    <n v="50"/>
    <s v="Tesla"/>
    <n v="2017"/>
    <s v="No"/>
    <n v="4.7"/>
    <n v="1"/>
    <s v="Quarterly"/>
  </r>
  <r>
    <s v="EVS04041"/>
    <n v="-5.7879750000000003"/>
    <n v="-152.89112399999999"/>
    <s v="5769 Random Rd"/>
    <x v="11"/>
    <x v="10"/>
    <x v="6"/>
    <x v="2"/>
    <n v="0.45"/>
    <d v="2025-07-24T00:00:00"/>
    <s v="9.00-21.00"/>
    <d v="1900-01-11T00:00:00"/>
    <n v="12.5"/>
    <n v="33"/>
    <s v="Greenlots"/>
    <n v="350"/>
    <s v="Tesla, Type 2"/>
    <n v="2012"/>
    <s v="No"/>
    <n v="4.5999999999999996"/>
    <n v="7"/>
    <s v="Monthly"/>
  </r>
  <r>
    <s v="EVS04046"/>
    <n v="19.456315"/>
    <n v="-99.029588000000004"/>
    <s v="2937 Mexico City Ave"/>
    <x v="17"/>
    <x v="14"/>
    <x v="0"/>
    <x v="2"/>
    <n v="0.43"/>
    <s v="9:00-18:00"/>
    <s v="9:00-18:00"/>
    <d v="1899-12-30T08:52:48"/>
    <n v="5.85"/>
    <n v="29"/>
    <s v="ChargePoint"/>
    <n v="22"/>
    <s v="Tesla"/>
    <n v="2017"/>
    <s v="No"/>
    <n v="4.9000000000000004"/>
    <n v="2"/>
    <s v="Monthly"/>
  </r>
  <r>
    <s v="EVS04053"/>
    <n v="34.172631000000003"/>
    <n v="-118.335866"/>
    <s v="3553 Los Angeles Ave"/>
    <x v="16"/>
    <x v="5"/>
    <x v="0"/>
    <x v="2"/>
    <n v="0.42"/>
    <s v="9:00-18:00"/>
    <s v="9:00-18:00"/>
    <d v="1899-12-30T08:52:48"/>
    <n v="17.78"/>
    <n v="85"/>
    <s v="Greenlots"/>
    <n v="50"/>
    <s v="CHAdeMO, CCS"/>
    <n v="2022"/>
    <s v="No"/>
    <n v="4"/>
    <n v="9"/>
    <s v="Annually"/>
  </r>
  <r>
    <s v="EVS04055"/>
    <n v="19.074642999999998"/>
    <n v="72.900837999999993"/>
    <s v="1117 Mumbai Ave"/>
    <x v="13"/>
    <x v="12"/>
    <x v="3"/>
    <x v="2"/>
    <n v="0.34"/>
    <s v="9:00-18:00"/>
    <s v="9:00-18:00"/>
    <d v="1899-12-30T08:52:48"/>
    <n v="4.2300000000000004"/>
    <n v="36"/>
    <s v="ChargePoint"/>
    <n v="350"/>
    <s v="CHAdeMO, Type 2"/>
    <n v="2023"/>
    <s v="Yes"/>
    <n v="4.4000000000000004"/>
    <n v="1"/>
    <s v="Monthly"/>
  </r>
  <r>
    <s v="EVS04056"/>
    <n v="43.789149000000002"/>
    <n v="-79.314670000000007"/>
    <s v="4149 Toronto Ave"/>
    <x v="0"/>
    <x v="0"/>
    <x v="0"/>
    <x v="2"/>
    <n v="0.27"/>
    <s v="6:00-22:00"/>
    <s v="6:00-22:00"/>
    <d v="1899-12-30T16:04:48"/>
    <n v="7.74"/>
    <n v="31"/>
    <s v="Tesla"/>
    <n v="350"/>
    <s v="Tesla"/>
    <n v="2010"/>
    <s v="Yes"/>
    <n v="4.9000000000000004"/>
    <n v="2"/>
    <s v="Quarterly"/>
  </r>
  <r>
    <s v="EVS04064"/>
    <n v="37.584345999999996"/>
    <n v="126.99028199999999"/>
    <s v="2676 Seoul Ave"/>
    <x v="6"/>
    <x v="6"/>
    <x v="3"/>
    <x v="2"/>
    <n v="0.18"/>
    <s v="6:00-22:00"/>
    <s v="6:00-22:00"/>
    <d v="1899-12-30T16:04:48"/>
    <n v="14.5"/>
    <n v="41"/>
    <s v="ChargePoint"/>
    <n v="350"/>
    <s v="CCS, Tesla"/>
    <n v="2023"/>
    <s v="Yes"/>
    <n v="3.3"/>
    <n v="2"/>
    <s v="Quarterly"/>
  </r>
  <r>
    <s v="EVS04066"/>
    <n v="25.340688"/>
    <n v="55.229782"/>
    <s v="4803 Dubai Ave"/>
    <x v="12"/>
    <x v="11"/>
    <x v="3"/>
    <x v="2"/>
    <n v="0.46"/>
    <d v="2025-07-24T00:00:00"/>
    <s v="9.00-21.00"/>
    <d v="1900-01-11T00:00:00"/>
    <n v="0.66"/>
    <n v="11"/>
    <s v="ChargePoint"/>
    <n v="22"/>
    <s v="CCS"/>
    <n v="2021"/>
    <s v="No"/>
    <n v="3.8"/>
    <n v="4"/>
    <s v="Annually"/>
  </r>
  <r>
    <s v="EVS04070"/>
    <n v="43.764373999999997"/>
    <n v="-79.416859000000002"/>
    <s v="4007 Toronto Ave"/>
    <x v="0"/>
    <x v="0"/>
    <x v="0"/>
    <x v="2"/>
    <n v="0.2"/>
    <s v="9:00-18:00"/>
    <s v="9:00-18:00"/>
    <d v="1899-12-30T08:52:48"/>
    <n v="14.96"/>
    <n v="30"/>
    <s v="Ionity"/>
    <n v="150"/>
    <s v="CCS"/>
    <n v="2010"/>
    <s v="Yes"/>
    <n v="4.7"/>
    <n v="4"/>
    <s v="Quarterly"/>
  </r>
  <r>
    <s v="EVS04074"/>
    <n v="19.415369999999999"/>
    <n v="-99.053805999999994"/>
    <s v="5155 Mexico City Ave"/>
    <x v="17"/>
    <x v="14"/>
    <x v="0"/>
    <x v="2"/>
    <n v="0.44"/>
    <s v="9:00-18:00"/>
    <s v="9:00-18:00"/>
    <d v="1899-12-30T08:52:48"/>
    <n v="10.06"/>
    <n v="74"/>
    <s v="EVgo"/>
    <n v="350"/>
    <s v="Tesla, CCS"/>
    <n v="2018"/>
    <s v="Yes"/>
    <n v="4.8"/>
    <n v="9"/>
    <s v="Monthly"/>
  </r>
  <r>
    <s v="EVS04076"/>
    <n v="41.847912999999998"/>
    <n v="-87.721729999999994"/>
    <s v="7532 Chicago Ave"/>
    <x v="7"/>
    <x v="5"/>
    <x v="0"/>
    <x v="2"/>
    <n v="0.49"/>
    <s v="9:00-18:00"/>
    <s v="9:00-18:00"/>
    <d v="1899-12-30T08:52:48"/>
    <n v="12.25"/>
    <n v="36"/>
    <s v="ChargePoint"/>
    <n v="22"/>
    <s v="Type 2, Tesla"/>
    <n v="2020"/>
    <s v="No"/>
    <n v="4.0999999999999996"/>
    <n v="8"/>
    <s v="Annually"/>
  </r>
  <r>
    <s v="EVS04078"/>
    <n v="43.654029000000001"/>
    <n v="-79.470428999999996"/>
    <s v="9068 Toronto Ave"/>
    <x v="0"/>
    <x v="0"/>
    <x v="0"/>
    <x v="2"/>
    <n v="0.42"/>
    <s v="6:00-22:00"/>
    <s v="6:00-22:00"/>
    <d v="1899-12-30T16:04:48"/>
    <n v="4.8600000000000003"/>
    <n v="43"/>
    <s v="Ionity"/>
    <n v="22"/>
    <s v="Tesla, CHAdeMO"/>
    <n v="2020"/>
    <s v="No"/>
    <n v="4.5"/>
    <n v="9"/>
    <s v="Monthly"/>
  </r>
  <r>
    <s v="EVS04079"/>
    <n v="25.394217000000001"/>
    <n v="55.237641000000004"/>
    <s v="2393 Dubai Ave"/>
    <x v="12"/>
    <x v="11"/>
    <x v="3"/>
    <x v="2"/>
    <n v="0.48"/>
    <s v="6:00-22:00"/>
    <s v="6:00-22:00"/>
    <d v="1899-12-30T16:04:48"/>
    <n v="7.57"/>
    <n v="25"/>
    <s v="ChargePoint"/>
    <n v="150"/>
    <s v="Tesla"/>
    <n v="2022"/>
    <s v="Yes"/>
    <n v="3.3"/>
    <n v="6"/>
    <s v="Monthly"/>
  </r>
  <r>
    <s v="EVS04087"/>
    <n v="-33.714719000000002"/>
    <n v="18.503409000000001"/>
    <s v="4065 Cape Town Ave"/>
    <x v="14"/>
    <x v="13"/>
    <x v="7"/>
    <x v="2"/>
    <n v="0.44"/>
    <s v="6:00-22:00"/>
    <s v="6:00-22:00"/>
    <d v="1899-12-30T16:04:48"/>
    <n v="15.44"/>
    <n v="32"/>
    <s v="EVgo"/>
    <n v="150"/>
    <s v="Type 2, Tesla"/>
    <n v="2014"/>
    <s v="Yes"/>
    <n v="3.9"/>
    <n v="10"/>
    <s v="Annually"/>
  </r>
  <r>
    <s v="EVS04088"/>
    <n v="34.075355999999999"/>
    <n v="-118.30975599999999"/>
    <s v="9516 Los Angeles Ave"/>
    <x v="16"/>
    <x v="5"/>
    <x v="0"/>
    <x v="2"/>
    <n v="0.12"/>
    <s v="6:00-22:00"/>
    <s v="6:00-22:00"/>
    <d v="1899-12-30T16:04:48"/>
    <n v="11.79"/>
    <n v="15"/>
    <s v="Ionity"/>
    <n v="150"/>
    <s v="Type 2, Tesla"/>
    <n v="2023"/>
    <s v="No"/>
    <n v="3.7"/>
    <n v="9"/>
    <s v="Quarterly"/>
  </r>
  <r>
    <s v="EVS04092"/>
    <n v="34.091825"/>
    <n v="-118.29594"/>
    <s v="3044 Los Angeles Ave"/>
    <x v="16"/>
    <x v="5"/>
    <x v="0"/>
    <x v="2"/>
    <n v="0.14000000000000001"/>
    <s v="9:00-18:00"/>
    <s v="9:00-18:00"/>
    <d v="1899-12-30T08:52:48"/>
    <n v="3.52"/>
    <n v="70"/>
    <s v="ChargePoint"/>
    <n v="50"/>
    <s v="CCS"/>
    <n v="2020"/>
    <s v="No"/>
    <n v="4.9000000000000004"/>
    <n v="1"/>
    <s v="Quarterly"/>
  </r>
  <r>
    <s v="EVS04094"/>
    <n v="37.868254999999998"/>
    <n v="-122.45738"/>
    <s v="4665 San Francisco Ave"/>
    <x v="5"/>
    <x v="5"/>
    <x v="0"/>
    <x v="2"/>
    <n v="0.22"/>
    <d v="2025-07-24T00:00:00"/>
    <s v="9.00-21.00"/>
    <d v="1900-01-11T00:00:00"/>
    <n v="14.2"/>
    <n v="29"/>
    <s v="Ionity"/>
    <n v="22"/>
    <s v="Tesla, CCS"/>
    <n v="2017"/>
    <s v="No"/>
    <n v="3.4"/>
    <n v="5"/>
    <s v="Quarterly"/>
  </r>
  <r>
    <s v="EVS04098"/>
    <n v="55.773620999999999"/>
    <n v="37.675713999999999"/>
    <s v="9496 Moscow Ave"/>
    <x v="1"/>
    <x v="1"/>
    <x v="1"/>
    <x v="2"/>
    <n v="0.27"/>
    <s v="6:00-22:00"/>
    <s v="6:00-22:00"/>
    <d v="1899-12-30T16:04:48"/>
    <n v="6.48"/>
    <n v="80"/>
    <s v="EVgo"/>
    <n v="350"/>
    <s v="Tesla, CHAdeMO"/>
    <n v="2012"/>
    <s v="No"/>
    <n v="4.9000000000000004"/>
    <n v="6"/>
    <s v="Quarterly"/>
  </r>
  <r>
    <s v="EVS04100"/>
    <n v="37.864507000000003"/>
    <n v="-122.33720599999999"/>
    <s v="7284 San Francisco Ave"/>
    <x v="5"/>
    <x v="5"/>
    <x v="0"/>
    <x v="2"/>
    <n v="0.41"/>
    <s v="6:00-22:00"/>
    <s v="6:00-22:00"/>
    <d v="1899-12-30T16:04:48"/>
    <n v="5.21"/>
    <n v="33"/>
    <s v="ChargePoint"/>
    <n v="350"/>
    <s v="Type 2, CCS"/>
    <n v="2019"/>
    <s v="Yes"/>
    <n v="3.4"/>
    <n v="7"/>
    <s v="Quarterly"/>
  </r>
  <r>
    <s v="EVS04102"/>
    <n v="-33.795034000000001"/>
    <n v="151.33579"/>
    <s v="4777 Sydney Ave"/>
    <x v="9"/>
    <x v="8"/>
    <x v="5"/>
    <x v="2"/>
    <n v="0.13"/>
    <s v="6:00-22:00"/>
    <s v="6:00-22:00"/>
    <d v="1899-12-30T16:04:48"/>
    <n v="5.18"/>
    <n v="44"/>
    <s v="Greenlots"/>
    <n v="350"/>
    <s v="CHAdeMO, Type 2"/>
    <n v="2019"/>
    <s v="Yes"/>
    <n v="3"/>
    <n v="10"/>
    <s v="Annually"/>
  </r>
  <r>
    <s v="EVS04103"/>
    <n v="19.513176999999999"/>
    <n v="-99.133279999999999"/>
    <s v="5709 Mexico City Ave"/>
    <x v="17"/>
    <x v="14"/>
    <x v="0"/>
    <x v="2"/>
    <n v="0.41"/>
    <s v="9:00-18:00"/>
    <s v="9:00-18:00"/>
    <d v="1899-12-30T08:52:48"/>
    <n v="3.89"/>
    <n v="13"/>
    <s v="Ionity"/>
    <n v="350"/>
    <s v="CHAdeMO"/>
    <n v="2013"/>
    <s v="No"/>
    <n v="3.3"/>
    <n v="4"/>
    <s v="Annually"/>
  </r>
  <r>
    <s v="EVS04109"/>
    <n v="-33.896596000000002"/>
    <n v="151.368289"/>
    <s v="5216 Sydney Ave"/>
    <x v="9"/>
    <x v="8"/>
    <x v="5"/>
    <x v="2"/>
    <n v="0.28999999999999998"/>
    <s v="6:00-22:00"/>
    <s v="6:00-22:00"/>
    <d v="1899-12-30T16:04:48"/>
    <n v="5.25"/>
    <n v="16"/>
    <s v="ChargePoint"/>
    <n v="150"/>
    <s v="Type 2"/>
    <n v="2013"/>
    <s v="No"/>
    <n v="3.3"/>
    <n v="8"/>
    <s v="Annually"/>
  </r>
  <r>
    <s v="EVS04117"/>
    <n v="55.794198000000002"/>
    <n v="37.588844000000002"/>
    <s v="4571 Moscow Ave"/>
    <x v="1"/>
    <x v="1"/>
    <x v="1"/>
    <x v="2"/>
    <n v="0.49"/>
    <s v="9:00-18:00"/>
    <s v="9:00-18:00"/>
    <d v="1899-12-30T08:52:48"/>
    <n v="11.62"/>
    <n v="27"/>
    <s v="Greenlots"/>
    <n v="350"/>
    <s v="CCS, Tesla"/>
    <n v="2020"/>
    <s v="No"/>
    <n v="3.8"/>
    <n v="1"/>
    <s v="Quarterly"/>
  </r>
  <r>
    <s v="EVS04118"/>
    <n v="37.757084999999996"/>
    <n v="-122.43253799999999"/>
    <s v="987 San Francisco Ave"/>
    <x v="5"/>
    <x v="5"/>
    <x v="0"/>
    <x v="2"/>
    <n v="0.28000000000000003"/>
    <s v="9:00-18:00"/>
    <s v="9:00-18:00"/>
    <d v="1899-12-30T08:52:48"/>
    <n v="14.34"/>
    <n v="92"/>
    <s v="ChargePoint"/>
    <n v="22"/>
    <s v="CCS"/>
    <n v="2021"/>
    <s v="No"/>
    <n v="4.2"/>
    <n v="6"/>
    <s v="Annually"/>
  </r>
  <r>
    <s v="EVS04123"/>
    <n v="55.884824999999999"/>
    <n v="37.570887999999997"/>
    <s v="5346 Moscow Ave"/>
    <x v="1"/>
    <x v="1"/>
    <x v="1"/>
    <x v="2"/>
    <n v="0.27"/>
    <s v="6:00-22:00"/>
    <s v="6:00-22:00"/>
    <d v="1899-12-30T16:04:48"/>
    <n v="6.71"/>
    <n v="92"/>
    <s v="Tesla"/>
    <n v="50"/>
    <s v="Type 2"/>
    <n v="2014"/>
    <s v="Yes"/>
    <n v="3.4"/>
    <n v="1"/>
    <s v="Monthly"/>
  </r>
  <r>
    <s v="EVS04124"/>
    <n v="19.566851"/>
    <n v="-99.172822999999994"/>
    <s v="4779 Mexico City Ave"/>
    <x v="17"/>
    <x v="14"/>
    <x v="0"/>
    <x v="2"/>
    <n v="0.12"/>
    <d v="2025-07-24T00:00:00"/>
    <s v="9.00-21.00"/>
    <d v="1900-01-11T00:00:00"/>
    <n v="13.13"/>
    <n v="83"/>
    <s v="EVgo"/>
    <n v="150"/>
    <s v="Type 2"/>
    <n v="2019"/>
    <s v="Yes"/>
    <n v="3.9"/>
    <n v="10"/>
    <s v="Monthly"/>
  </r>
  <r>
    <s v="EVS04126"/>
    <n v="13.707049"/>
    <n v="100.54444100000001"/>
    <s v="6949 Bangkok Ave"/>
    <x v="4"/>
    <x v="4"/>
    <x v="3"/>
    <x v="2"/>
    <n v="0.25"/>
    <d v="2025-07-24T00:00:00"/>
    <s v="9.00-21.00"/>
    <d v="1900-01-11T00:00:00"/>
    <n v="12.13"/>
    <n v="17"/>
    <s v="Greenlots"/>
    <n v="350"/>
    <s v="CCS, CHAdeMO"/>
    <n v="2011"/>
    <s v="No"/>
    <n v="3.5"/>
    <n v="4"/>
    <s v="Quarterly"/>
  </r>
  <r>
    <s v="EVS04129"/>
    <n v="52.417909000000002"/>
    <n v="13.481949999999999"/>
    <s v="68 Berlin Ave"/>
    <x v="3"/>
    <x v="3"/>
    <x v="1"/>
    <x v="2"/>
    <n v="0.12"/>
    <s v="9:00-18:00"/>
    <s v="9:00-18:00"/>
    <d v="1899-12-30T08:52:48"/>
    <n v="19.25"/>
    <n v="57"/>
    <s v="Greenlots"/>
    <n v="350"/>
    <s v="CHAdeMO"/>
    <n v="2020"/>
    <s v="No"/>
    <n v="3.3"/>
    <n v="7"/>
    <s v="Annually"/>
  </r>
  <r>
    <s v="EVS04131"/>
    <n v="77.338003"/>
    <n v="-55.633457999999997"/>
    <s v="3283 Random Rd"/>
    <x v="2"/>
    <x v="2"/>
    <x v="2"/>
    <x v="2"/>
    <n v="0.31"/>
    <s v="9:00-18:00"/>
    <s v="9:00-18:00"/>
    <d v="1899-12-30T08:52:48"/>
    <n v="5.64"/>
    <n v="26"/>
    <s v="Greenlots"/>
    <n v="350"/>
    <s v="Tesla, CHAdeMO"/>
    <n v="2014"/>
    <s v="No"/>
    <n v="4.2"/>
    <n v="6"/>
    <s v="Monthly"/>
  </r>
  <r>
    <s v="EVS04132"/>
    <n v="13.705176"/>
    <n v="100.42137700000001"/>
    <s v="8478 Bangkok Ave"/>
    <x v="4"/>
    <x v="4"/>
    <x v="3"/>
    <x v="2"/>
    <n v="0.48"/>
    <s v="9:00-18:00"/>
    <s v="9:00-18:00"/>
    <d v="1899-12-30T08:52:48"/>
    <n v="16.399999999999999"/>
    <n v="91"/>
    <s v="Ionity"/>
    <n v="22"/>
    <s v="Tesla"/>
    <n v="2010"/>
    <s v="No"/>
    <n v="4.8"/>
    <n v="5"/>
    <s v="Quarterly"/>
  </r>
  <r>
    <s v="EVS04137"/>
    <n v="37.829788999999998"/>
    <n v="-122.408704"/>
    <s v="5334 San Francisco Ave"/>
    <x v="5"/>
    <x v="5"/>
    <x v="0"/>
    <x v="2"/>
    <n v="0.19"/>
    <d v="2025-07-24T00:00:00"/>
    <s v="9.00-21.00"/>
    <d v="1900-01-11T00:00:00"/>
    <n v="3.5"/>
    <n v="42"/>
    <s v="Greenlots"/>
    <n v="22"/>
    <s v="Type 2"/>
    <n v="2010"/>
    <s v="No"/>
    <n v="3.3"/>
    <n v="7"/>
    <s v="Monthly"/>
  </r>
  <r>
    <s v="EVS04140"/>
    <n v="-23.563849000000001"/>
    <n v="-46.537024000000002"/>
    <s v="8578 SÃ£o Paulo Ave"/>
    <x v="8"/>
    <x v="7"/>
    <x v="4"/>
    <x v="2"/>
    <n v="0.5"/>
    <s v="9:00-18:00"/>
    <s v="9:00-18:00"/>
    <d v="1899-12-30T08:52:48"/>
    <n v="10.52"/>
    <n v="24"/>
    <s v="ChargePoint"/>
    <n v="150"/>
    <s v="CCS, CHAdeMO"/>
    <n v="2013"/>
    <s v="Yes"/>
    <n v="3.9"/>
    <n v="6"/>
    <s v="Monthly"/>
  </r>
  <r>
    <s v="EVS04142"/>
    <n v="25.228929999999998"/>
    <n v="55.307985000000002"/>
    <s v="5577 Dubai Ave"/>
    <x v="12"/>
    <x v="11"/>
    <x v="3"/>
    <x v="2"/>
    <n v="0.31"/>
    <s v="9:00-18:00"/>
    <s v="9:00-18:00"/>
    <d v="1899-12-30T08:52:48"/>
    <n v="14.03"/>
    <n v="70"/>
    <s v="Ionity"/>
    <n v="350"/>
    <s v="CCS"/>
    <n v="2023"/>
    <s v="Yes"/>
    <n v="4.8"/>
    <n v="6"/>
    <s v="Annually"/>
  </r>
  <r>
    <s v="EVS04143"/>
    <n v="52.481693"/>
    <n v="13.435093999999999"/>
    <s v="2992 Berlin Ave"/>
    <x v="3"/>
    <x v="3"/>
    <x v="1"/>
    <x v="2"/>
    <n v="0.49"/>
    <s v="6:00-22:00"/>
    <s v="6:00-22:00"/>
    <d v="1899-12-30T16:04:48"/>
    <n v="14.34"/>
    <n v="68"/>
    <s v="Ionity"/>
    <n v="150"/>
    <s v="Tesla"/>
    <n v="2016"/>
    <s v="No"/>
    <n v="3.7"/>
    <n v="6"/>
    <s v="Monthly"/>
  </r>
  <r>
    <s v="EVS04148"/>
    <n v="37.707377000000001"/>
    <n v="-122.476889"/>
    <s v="3425 San Francisco Ave"/>
    <x v="5"/>
    <x v="5"/>
    <x v="0"/>
    <x v="2"/>
    <n v="0.3"/>
    <d v="2025-07-24T00:00:00"/>
    <s v="9.00-21.00"/>
    <d v="1900-01-11T00:00:00"/>
    <n v="13.96"/>
    <n v="88"/>
    <s v="Ionity"/>
    <n v="150"/>
    <s v="CCS, Tesla"/>
    <n v="2017"/>
    <s v="Yes"/>
    <n v="5"/>
    <n v="6"/>
    <s v="Monthly"/>
  </r>
  <r>
    <s v="EVS04154"/>
    <n v="37.809600000000003"/>
    <n v="-122.482541"/>
    <s v="8045 San Francisco Ave"/>
    <x v="5"/>
    <x v="5"/>
    <x v="0"/>
    <x v="2"/>
    <n v="0.2"/>
    <s v="9:00-18:00"/>
    <s v="9:00-18:00"/>
    <d v="1899-12-30T08:52:48"/>
    <n v="7.78"/>
    <n v="46"/>
    <s v="Tesla"/>
    <n v="22"/>
    <s v="CCS, CHAdeMO"/>
    <n v="2016"/>
    <s v="No"/>
    <n v="3.5"/>
    <n v="9"/>
    <s v="Annually"/>
  </r>
  <r>
    <s v="EVS04158"/>
    <n v="43.640860000000004"/>
    <n v="-79.352842999999993"/>
    <s v="1915 Toronto Ave"/>
    <x v="0"/>
    <x v="0"/>
    <x v="0"/>
    <x v="2"/>
    <n v="0.21"/>
    <s v="6:00-22:00"/>
    <s v="6:00-22:00"/>
    <d v="1899-12-30T16:04:48"/>
    <n v="10.84"/>
    <n v="75"/>
    <s v="Greenlots"/>
    <n v="150"/>
    <s v="CCS, Type 2"/>
    <n v="2018"/>
    <s v="No"/>
    <n v="3.9"/>
    <n v="5"/>
    <s v="Monthly"/>
  </r>
  <r>
    <s v="EVS04164"/>
    <n v="39.995508000000001"/>
    <n v="116.237438"/>
    <s v="9036 Beijing Ave"/>
    <x v="10"/>
    <x v="9"/>
    <x v="3"/>
    <x v="2"/>
    <n v="0.18"/>
    <d v="2025-07-24T00:00:00"/>
    <s v="9.00-21.00"/>
    <d v="1900-01-11T00:00:00"/>
    <n v="5.71"/>
    <n v="26"/>
    <s v="Ionity"/>
    <n v="22"/>
    <s v="Type 2, Tesla"/>
    <n v="2022"/>
    <s v="No"/>
    <n v="3"/>
    <n v="2"/>
    <s v="Quarterly"/>
  </r>
  <r>
    <s v="EVS04166"/>
    <n v="37.571783000000003"/>
    <n v="127.081304"/>
    <s v="6007 Seoul Ave"/>
    <x v="6"/>
    <x v="6"/>
    <x v="3"/>
    <x v="2"/>
    <n v="0.43"/>
    <s v="9:00-18:00"/>
    <s v="9:00-18:00"/>
    <d v="1899-12-30T08:52:48"/>
    <n v="17.440000000000001"/>
    <n v="90"/>
    <s v="Tesla"/>
    <n v="50"/>
    <s v="CHAdeMO"/>
    <n v="2013"/>
    <s v="Yes"/>
    <n v="3.1"/>
    <n v="2"/>
    <s v="Quarterly"/>
  </r>
  <r>
    <s v="EVS04170"/>
    <n v="13.792517999999999"/>
    <n v="100.45963"/>
    <s v="7170 Bangkok Ave"/>
    <x v="4"/>
    <x v="4"/>
    <x v="3"/>
    <x v="2"/>
    <n v="0.43"/>
    <s v="9:00-18:00"/>
    <s v="9:00-18:00"/>
    <d v="1899-12-30T08:52:48"/>
    <n v="10.66"/>
    <n v="61"/>
    <s v="Ionity"/>
    <n v="22"/>
    <s v="Tesla"/>
    <n v="2016"/>
    <s v="Yes"/>
    <n v="3.9"/>
    <n v="4"/>
    <s v="Quarterly"/>
  </r>
  <r>
    <s v="EVS04174"/>
    <n v="55.781343"/>
    <n v="37.614725999999997"/>
    <s v="9705 Moscow Ave"/>
    <x v="1"/>
    <x v="1"/>
    <x v="1"/>
    <x v="2"/>
    <n v="0.42"/>
    <d v="2025-07-24T00:00:00"/>
    <s v="9.00-21.00"/>
    <d v="1900-01-11T00:00:00"/>
    <n v="14.36"/>
    <n v="100"/>
    <s v="Greenlots"/>
    <n v="22"/>
    <s v="Tesla, Type 2"/>
    <n v="2014"/>
    <s v="Yes"/>
    <n v="3.1"/>
    <n v="3"/>
    <s v="Annually"/>
  </r>
  <r>
    <s v="EVS04175"/>
    <n v="52.471345999999997"/>
    <n v="13.340838"/>
    <s v="48 Berlin Ave"/>
    <x v="3"/>
    <x v="3"/>
    <x v="1"/>
    <x v="2"/>
    <n v="0.44"/>
    <s v="9:00-18:00"/>
    <s v="9:00-18:00"/>
    <d v="1899-12-30T08:52:48"/>
    <n v="19.2"/>
    <n v="59"/>
    <s v="ChargePoint"/>
    <n v="22"/>
    <s v="Type 2, CHAdeMO"/>
    <n v="2012"/>
    <s v="No"/>
    <n v="4.4000000000000004"/>
    <n v="8"/>
    <s v="Annually"/>
  </r>
  <r>
    <s v="EVS04182"/>
    <n v="25.232009999999999"/>
    <n v="55.256737000000001"/>
    <s v="7104 Dubai Ave"/>
    <x v="12"/>
    <x v="11"/>
    <x v="3"/>
    <x v="2"/>
    <n v="0.34"/>
    <d v="2025-07-24T00:00:00"/>
    <s v="9.00-21.00"/>
    <d v="1900-01-11T00:00:00"/>
    <n v="7.48"/>
    <n v="17"/>
    <s v="Tesla"/>
    <n v="150"/>
    <s v="Tesla"/>
    <n v="2019"/>
    <s v="No"/>
    <n v="3.9"/>
    <n v="1"/>
    <s v="Annually"/>
  </r>
  <r>
    <s v="EVS04193"/>
    <n v="39.804276000000002"/>
    <n v="116.326928"/>
    <s v="8114 Beijing Ave"/>
    <x v="10"/>
    <x v="9"/>
    <x v="3"/>
    <x v="2"/>
    <n v="0.28000000000000003"/>
    <d v="2025-07-24T00:00:00"/>
    <s v="9.00-21.00"/>
    <d v="1900-01-11T00:00:00"/>
    <n v="2.57"/>
    <n v="52"/>
    <s v="ChargePoint"/>
    <n v="150"/>
    <s v="Type 2"/>
    <n v="2022"/>
    <s v="No"/>
    <n v="4.2"/>
    <n v="2"/>
    <s v="Monthly"/>
  </r>
  <r>
    <s v="EVS04194"/>
    <n v="19.121839999999999"/>
    <n v="72.905195000000006"/>
    <s v="4520 Mumbai Ave"/>
    <x v="13"/>
    <x v="12"/>
    <x v="3"/>
    <x v="2"/>
    <n v="0.41"/>
    <s v="9:00-18:00"/>
    <s v="9:00-18:00"/>
    <d v="1899-12-30T08:52:48"/>
    <n v="10.99"/>
    <n v="64"/>
    <s v="ChargePoint"/>
    <n v="50"/>
    <s v="Type 2, Tesla"/>
    <n v="2016"/>
    <s v="No"/>
    <n v="4.8"/>
    <n v="9"/>
    <s v="Monthly"/>
  </r>
  <r>
    <s v="EVS04195"/>
    <n v="-33.845891999999999"/>
    <n v="18.493575"/>
    <s v="6629 Cape Town Ave"/>
    <x v="14"/>
    <x v="13"/>
    <x v="7"/>
    <x v="2"/>
    <n v="0.31"/>
    <d v="2025-07-24T00:00:00"/>
    <s v="9.00-21.00"/>
    <d v="1900-01-11T00:00:00"/>
    <n v="17.96"/>
    <n v="85"/>
    <s v="ChargePoint"/>
    <n v="50"/>
    <s v="Tesla"/>
    <n v="2021"/>
    <s v="No"/>
    <n v="4.3"/>
    <n v="7"/>
    <s v="Annually"/>
  </r>
  <r>
    <s v="EVS04196"/>
    <n v="43.751522999999999"/>
    <n v="-79.482251000000005"/>
    <s v="1576 Toronto Ave"/>
    <x v="0"/>
    <x v="0"/>
    <x v="0"/>
    <x v="2"/>
    <n v="0.42"/>
    <s v="6:00-22:00"/>
    <s v="6:00-22:00"/>
    <d v="1899-12-30T16:04:48"/>
    <n v="12.45"/>
    <n v="17"/>
    <s v="ChargePoint"/>
    <n v="350"/>
    <s v="Type 2"/>
    <n v="2015"/>
    <s v="Yes"/>
    <n v="3.4"/>
    <n v="7"/>
    <s v="Quarterly"/>
  </r>
  <r>
    <s v="EVS04199"/>
    <n v="-23.57236"/>
    <n v="-46.665686999999998"/>
    <s v="1611 SÃ£o Paulo Ave"/>
    <x v="8"/>
    <x v="7"/>
    <x v="4"/>
    <x v="2"/>
    <n v="0.47"/>
    <d v="2025-07-24T00:00:00"/>
    <s v="9.00-21.00"/>
    <d v="1900-01-11T00:00:00"/>
    <n v="13.9"/>
    <n v="54"/>
    <s v="Ionity"/>
    <n v="22"/>
    <s v="CHAdeMO"/>
    <n v="2015"/>
    <s v="No"/>
    <n v="4.9000000000000004"/>
    <n v="1"/>
    <s v="Monthly"/>
  </r>
  <r>
    <s v="EVS04202"/>
    <n v="19.036275"/>
    <n v="72.814734999999999"/>
    <s v="3479 Mumbai Ave"/>
    <x v="13"/>
    <x v="12"/>
    <x v="3"/>
    <x v="2"/>
    <n v="0.36"/>
    <s v="9:00-18:00"/>
    <s v="9:00-18:00"/>
    <d v="1899-12-30T08:52:48"/>
    <n v="3.24"/>
    <n v="89"/>
    <s v="Ionity"/>
    <n v="50"/>
    <s v="CHAdeMO"/>
    <n v="2017"/>
    <s v="Yes"/>
    <n v="4.4000000000000004"/>
    <n v="5"/>
    <s v="Monthly"/>
  </r>
  <r>
    <s v="EVS04209"/>
    <n v="13.798283"/>
    <n v="100.558145"/>
    <s v="7235 Bangkok Ave"/>
    <x v="4"/>
    <x v="4"/>
    <x v="3"/>
    <x v="2"/>
    <n v="0.44"/>
    <s v="6:00-22:00"/>
    <s v="6:00-22:00"/>
    <d v="1899-12-30T16:04:48"/>
    <n v="16.34"/>
    <n v="68"/>
    <s v="Greenlots"/>
    <n v="350"/>
    <s v="Type 2"/>
    <n v="2014"/>
    <s v="Yes"/>
    <n v="3.3"/>
    <n v="2"/>
    <s v="Monthly"/>
  </r>
  <r>
    <s v="EVS04213"/>
    <n v="34.119529"/>
    <n v="-118.24278099999999"/>
    <s v="7837 Los Angeles Ave"/>
    <x v="16"/>
    <x v="5"/>
    <x v="0"/>
    <x v="2"/>
    <n v="0.41"/>
    <s v="6:00-22:00"/>
    <s v="6:00-22:00"/>
    <d v="1899-12-30T16:04:48"/>
    <n v="15.98"/>
    <n v="93"/>
    <s v="EVgo"/>
    <n v="22"/>
    <s v="Tesla"/>
    <n v="2016"/>
    <s v="Yes"/>
    <n v="3.6"/>
    <n v="2"/>
    <s v="Annually"/>
  </r>
  <r>
    <s v="EVS04218"/>
    <n v="41.995125999999999"/>
    <n v="-87.777387000000004"/>
    <s v="8091 Chicago Ave"/>
    <x v="7"/>
    <x v="5"/>
    <x v="0"/>
    <x v="2"/>
    <n v="0.27"/>
    <s v="9:00-18:00"/>
    <s v="9:00-18:00"/>
    <d v="1899-12-30T08:52:48"/>
    <n v="8.8800000000000008"/>
    <n v="19"/>
    <s v="EVgo"/>
    <n v="50"/>
    <s v="Type 2"/>
    <n v="2020"/>
    <s v="Yes"/>
    <n v="4"/>
    <n v="9"/>
    <s v="Monthly"/>
  </r>
  <r>
    <s v="EVS04220"/>
    <n v="19.066749000000002"/>
    <n v="72.988944000000004"/>
    <s v="5194 Mumbai Ave"/>
    <x v="13"/>
    <x v="12"/>
    <x v="3"/>
    <x v="2"/>
    <n v="0.2"/>
    <s v="6:00-22:00"/>
    <s v="6:00-22:00"/>
    <d v="1899-12-30T16:04:48"/>
    <n v="7.11"/>
    <n v="36"/>
    <s v="Tesla"/>
    <n v="350"/>
    <s v="Type 2"/>
    <n v="2023"/>
    <s v="Yes"/>
    <n v="4.4000000000000004"/>
    <n v="4"/>
    <s v="Annually"/>
  </r>
  <r>
    <s v="EVS04222"/>
    <n v="19.435663000000002"/>
    <n v="-99.015012999999996"/>
    <s v="7114 Mexico City Ave"/>
    <x v="17"/>
    <x v="14"/>
    <x v="0"/>
    <x v="2"/>
    <n v="0.19"/>
    <s v="6:00-22:00"/>
    <s v="6:00-22:00"/>
    <d v="1899-12-30T16:04:48"/>
    <n v="3.39"/>
    <n v="33"/>
    <s v="Ionity"/>
    <n v="50"/>
    <s v="CHAdeMO, Tesla"/>
    <n v="2021"/>
    <s v="No"/>
    <n v="4.8"/>
    <n v="4"/>
    <s v="Annually"/>
  </r>
  <r>
    <s v="EVS04225"/>
    <n v="19.036490000000001"/>
    <n v="72.876531"/>
    <s v="5299 Mumbai Ave"/>
    <x v="13"/>
    <x v="12"/>
    <x v="3"/>
    <x v="2"/>
    <n v="0.19"/>
    <s v="6:00-22:00"/>
    <s v="6:00-22:00"/>
    <d v="1899-12-30T16:04:48"/>
    <n v="18.34"/>
    <n v="99"/>
    <s v="ChargePoint"/>
    <n v="22"/>
    <s v="CCS, CHAdeMO"/>
    <n v="2013"/>
    <s v="Yes"/>
    <n v="4.4000000000000004"/>
    <n v="1"/>
    <s v="Annually"/>
  </r>
  <r>
    <s v="EVS04227"/>
    <n v="55.842539000000002"/>
    <n v="37.614131999999998"/>
    <s v="1236 Moscow Ave"/>
    <x v="1"/>
    <x v="1"/>
    <x v="1"/>
    <x v="2"/>
    <n v="0.37"/>
    <s v="9:00-18:00"/>
    <s v="9:00-18:00"/>
    <d v="1899-12-30T08:52:48"/>
    <n v="7.49"/>
    <n v="76"/>
    <s v="ChargePoint"/>
    <n v="50"/>
    <s v="CCS, Tesla"/>
    <n v="2012"/>
    <s v="No"/>
    <n v="4.0999999999999996"/>
    <n v="1"/>
    <s v="Monthly"/>
  </r>
  <r>
    <s v="EVS04230"/>
    <n v="25.271414"/>
    <n v="55.274695999999999"/>
    <s v="9485 Dubai Ave"/>
    <x v="12"/>
    <x v="11"/>
    <x v="3"/>
    <x v="2"/>
    <n v="0.37"/>
    <d v="2025-07-24T00:00:00"/>
    <s v="9.00-21.00"/>
    <d v="1900-01-11T00:00:00"/>
    <n v="5.83"/>
    <n v="92"/>
    <s v="Tesla"/>
    <n v="50"/>
    <s v="Tesla, CCS"/>
    <n v="2018"/>
    <s v="No"/>
    <n v="4.8"/>
    <n v="4"/>
    <s v="Quarterly"/>
  </r>
  <r>
    <s v="EVS04234"/>
    <n v="-23.655816999999999"/>
    <n v="-46.548381999999997"/>
    <s v="2520 SÃ£o Paulo Ave"/>
    <x v="8"/>
    <x v="7"/>
    <x v="4"/>
    <x v="2"/>
    <n v="0.14000000000000001"/>
    <d v="2025-07-24T00:00:00"/>
    <s v="9.00-21.00"/>
    <d v="1900-01-11T00:00:00"/>
    <n v="14.69"/>
    <n v="52"/>
    <s v="Ionity"/>
    <n v="22"/>
    <s v="Type 2, CCS"/>
    <n v="2016"/>
    <s v="No"/>
    <n v="4.8"/>
    <n v="5"/>
    <s v="Quarterly"/>
  </r>
  <r>
    <s v="EVS04235"/>
    <n v="19.430315"/>
    <n v="-99.070267000000001"/>
    <s v="1398 Mexico City Ave"/>
    <x v="17"/>
    <x v="14"/>
    <x v="0"/>
    <x v="2"/>
    <n v="0.14000000000000001"/>
    <s v="9:00-18:00"/>
    <s v="9:00-18:00"/>
    <d v="1899-12-30T08:52:48"/>
    <n v="9.36"/>
    <n v="81"/>
    <s v="ChargePoint"/>
    <n v="350"/>
    <s v="CHAdeMO"/>
    <n v="2011"/>
    <s v="Yes"/>
    <n v="4.3"/>
    <n v="1"/>
    <s v="Quarterly"/>
  </r>
  <r>
    <s v="EVS04240"/>
    <n v="-33.845976"/>
    <n v="18.590271000000001"/>
    <s v="8768 Cape Town Ave"/>
    <x v="14"/>
    <x v="13"/>
    <x v="7"/>
    <x v="2"/>
    <n v="0.36"/>
    <d v="2025-07-24T00:00:00"/>
    <s v="9.00-21.00"/>
    <d v="1900-01-11T00:00:00"/>
    <n v="1.29"/>
    <n v="13"/>
    <s v="EVgo"/>
    <n v="150"/>
    <s v="Tesla"/>
    <n v="2016"/>
    <s v="Yes"/>
    <n v="3.7"/>
    <n v="1"/>
    <s v="Quarterly"/>
  </r>
  <r>
    <s v="EVS04241"/>
    <n v="73.810736000000006"/>
    <n v="-55.068080999999999"/>
    <s v="9686 Random Rd"/>
    <x v="2"/>
    <x v="2"/>
    <x v="2"/>
    <x v="2"/>
    <n v="0.21"/>
    <s v="9:00-18:00"/>
    <s v="9:00-18:00"/>
    <d v="1899-12-30T08:52:48"/>
    <n v="10.29"/>
    <n v="26"/>
    <s v="EVgo"/>
    <n v="150"/>
    <s v="CCS, Type 2"/>
    <n v="2023"/>
    <s v="No"/>
    <n v="4.3"/>
    <n v="7"/>
    <s v="Monthly"/>
  </r>
  <r>
    <s v="EVS04246"/>
    <n v="37.700425000000003"/>
    <n v="-122.346493"/>
    <s v="9296 San Francisco Ave"/>
    <x v="5"/>
    <x v="5"/>
    <x v="0"/>
    <x v="2"/>
    <n v="0.49"/>
    <d v="2025-07-24T00:00:00"/>
    <s v="9.00-21.00"/>
    <d v="1900-01-11T00:00:00"/>
    <n v="5.3"/>
    <n v="25"/>
    <s v="Tesla"/>
    <n v="50"/>
    <s v="Tesla"/>
    <n v="2012"/>
    <s v="No"/>
    <n v="4.7"/>
    <n v="5"/>
    <s v="Annually"/>
  </r>
  <r>
    <s v="EVS04249"/>
    <n v="41.939183999999997"/>
    <n v="-87.613952999999995"/>
    <s v="2761 Chicago Ave"/>
    <x v="7"/>
    <x v="5"/>
    <x v="0"/>
    <x v="2"/>
    <n v="0.15"/>
    <d v="2025-07-24T00:00:00"/>
    <s v="9.00-21.00"/>
    <d v="1900-01-11T00:00:00"/>
    <n v="0.82"/>
    <n v="54"/>
    <s v="Tesla"/>
    <n v="350"/>
    <s v="CHAdeMO, CCS"/>
    <n v="2021"/>
    <s v="No"/>
    <n v="4.9000000000000004"/>
    <n v="8"/>
    <s v="Monthly"/>
  </r>
  <r>
    <s v="EVS04254"/>
    <n v="52.592281"/>
    <n v="13.307090000000001"/>
    <s v="7975 Berlin Ave"/>
    <x v="3"/>
    <x v="3"/>
    <x v="1"/>
    <x v="2"/>
    <n v="0.28000000000000003"/>
    <d v="2025-07-24T00:00:00"/>
    <s v="9.00-21.00"/>
    <d v="1900-01-11T00:00:00"/>
    <n v="3.86"/>
    <n v="97"/>
    <s v="Greenlots"/>
    <n v="150"/>
    <s v="Type 2, Tesla"/>
    <n v="2020"/>
    <s v="No"/>
    <n v="3.6"/>
    <n v="7"/>
    <s v="Annually"/>
  </r>
  <r>
    <s v="EVS04255"/>
    <n v="-23.560148000000002"/>
    <n v="-46.605573999999997"/>
    <s v="9129 SÃ£o Paulo Ave"/>
    <x v="8"/>
    <x v="7"/>
    <x v="4"/>
    <x v="2"/>
    <n v="0.25"/>
    <s v="9:00-18:00"/>
    <s v="9:00-18:00"/>
    <d v="1899-12-30T08:52:48"/>
    <n v="5.54"/>
    <n v="34"/>
    <s v="ChargePoint"/>
    <n v="22"/>
    <s v="Tesla, Type 2"/>
    <n v="2013"/>
    <s v="No"/>
    <n v="4.4000000000000004"/>
    <n v="9"/>
    <s v="Quarterly"/>
  </r>
  <r>
    <s v="EVS04259"/>
    <n v="43.733356000000001"/>
    <n v="-79.487658999999994"/>
    <s v="814 Toronto Ave"/>
    <x v="0"/>
    <x v="0"/>
    <x v="0"/>
    <x v="2"/>
    <n v="0.31"/>
    <d v="2025-07-24T00:00:00"/>
    <s v="9.00-21.00"/>
    <d v="1900-01-11T00:00:00"/>
    <n v="7.69"/>
    <n v="50"/>
    <s v="EVgo"/>
    <n v="150"/>
    <s v="CCS"/>
    <n v="2014"/>
    <s v="No"/>
    <n v="4.5999999999999996"/>
    <n v="8"/>
    <s v="Monthly"/>
  </r>
  <r>
    <s v="EVS04261"/>
    <n v="-3.0320939999999998"/>
    <n v="87.998451000000003"/>
    <s v="5955 Random Rd"/>
    <x v="11"/>
    <x v="10"/>
    <x v="6"/>
    <x v="2"/>
    <n v="0.22"/>
    <s v="9:00-18:00"/>
    <s v="9:00-18:00"/>
    <d v="1899-12-30T08:52:48"/>
    <n v="5.79"/>
    <n v="45"/>
    <s v="Ionity"/>
    <n v="350"/>
    <s v="Type 2, CCS"/>
    <n v="2021"/>
    <s v="Yes"/>
    <n v="5"/>
    <n v="7"/>
    <s v="Annually"/>
  </r>
  <r>
    <s v="EVS04262"/>
    <n v="-33.758167999999998"/>
    <n v="18.474059"/>
    <s v="4684 Cape Town Ave"/>
    <x v="14"/>
    <x v="13"/>
    <x v="7"/>
    <x v="2"/>
    <n v="0.28000000000000003"/>
    <s v="9:00-18:00"/>
    <s v="9:00-18:00"/>
    <d v="1899-12-30T08:52:48"/>
    <n v="10.55"/>
    <n v="99"/>
    <s v="EVgo"/>
    <n v="22"/>
    <s v="CHAdeMO"/>
    <n v="2019"/>
    <s v="No"/>
    <n v="3.9"/>
    <n v="3"/>
    <s v="Monthly"/>
  </r>
  <r>
    <s v="EVS04264"/>
    <n v="25.286459000000001"/>
    <n v="55.397711999999999"/>
    <s v="6786 Dubai Ave"/>
    <x v="12"/>
    <x v="11"/>
    <x v="3"/>
    <x v="2"/>
    <n v="0.36"/>
    <s v="9:00-18:00"/>
    <s v="9:00-18:00"/>
    <d v="1899-12-30T08:52:48"/>
    <n v="11.4"/>
    <n v="31"/>
    <s v="ChargePoint"/>
    <n v="350"/>
    <s v="CCS, Type 2"/>
    <n v="2016"/>
    <s v="Yes"/>
    <n v="3.4"/>
    <n v="8"/>
    <s v="Annually"/>
  </r>
  <r>
    <s v="EVS04271"/>
    <n v="-9.6579490000000003"/>
    <n v="-101.26616199999999"/>
    <s v="6953 Random Rd"/>
    <x v="11"/>
    <x v="10"/>
    <x v="6"/>
    <x v="2"/>
    <n v="0.17"/>
    <s v="9:00-18:00"/>
    <s v="9:00-18:00"/>
    <d v="1899-12-30T08:52:48"/>
    <n v="16.73"/>
    <n v="26"/>
    <s v="EVgo"/>
    <n v="150"/>
    <s v="CHAdeMO"/>
    <n v="2019"/>
    <s v="Yes"/>
    <n v="4.7"/>
    <n v="9"/>
    <s v="Annually"/>
  </r>
  <r>
    <s v="EVS04276"/>
    <n v="19.194057999999998"/>
    <n v="72.972673"/>
    <s v="3305 Mumbai Ave"/>
    <x v="13"/>
    <x v="12"/>
    <x v="3"/>
    <x v="2"/>
    <n v="0.3"/>
    <d v="2025-07-24T00:00:00"/>
    <s v="9.00-21.00"/>
    <d v="1900-01-11T00:00:00"/>
    <n v="3.97"/>
    <n v="11"/>
    <s v="Greenlots"/>
    <n v="50"/>
    <s v="CCS"/>
    <n v="2022"/>
    <s v="No"/>
    <n v="4.9000000000000004"/>
    <n v="3"/>
    <s v="Annually"/>
  </r>
  <r>
    <s v="EVS04279"/>
    <n v="25.339969"/>
    <n v="55.219509000000002"/>
    <s v="2968 Dubai Ave"/>
    <x v="12"/>
    <x v="11"/>
    <x v="3"/>
    <x v="2"/>
    <n v="0.36"/>
    <s v="9:00-18:00"/>
    <s v="9:00-18:00"/>
    <d v="1899-12-30T08:52:48"/>
    <n v="14.67"/>
    <n v="57"/>
    <s v="ChargePoint"/>
    <n v="50"/>
    <s v="CCS"/>
    <n v="2011"/>
    <s v="No"/>
    <n v="5"/>
    <n v="10"/>
    <s v="Annually"/>
  </r>
  <r>
    <s v="EVS04283"/>
    <n v="-33.804312000000003"/>
    <n v="18.427351000000002"/>
    <s v="8835 Cape Town Ave"/>
    <x v="14"/>
    <x v="13"/>
    <x v="7"/>
    <x v="2"/>
    <n v="0.19"/>
    <s v="6:00-22:00"/>
    <s v="6:00-22:00"/>
    <d v="1899-12-30T16:04:48"/>
    <n v="10.36"/>
    <n v="19"/>
    <s v="ChargePoint"/>
    <n v="150"/>
    <s v="CHAdeMO"/>
    <n v="2023"/>
    <s v="No"/>
    <n v="3.9"/>
    <n v="4"/>
    <s v="Annually"/>
  </r>
  <r>
    <s v="EVS04287"/>
    <n v="37.661979000000002"/>
    <n v="127.018141"/>
    <s v="9845 Seoul Ave"/>
    <x v="6"/>
    <x v="6"/>
    <x v="3"/>
    <x v="2"/>
    <n v="0.47"/>
    <s v="9:00-18:00"/>
    <s v="9:00-18:00"/>
    <d v="1899-12-30T08:52:48"/>
    <n v="14.72"/>
    <n v="63"/>
    <s v="Tesla"/>
    <n v="22"/>
    <s v="Tesla"/>
    <n v="2013"/>
    <s v="No"/>
    <n v="4.2"/>
    <n v="4"/>
    <s v="Quarterly"/>
  </r>
  <r>
    <s v="EVS04291"/>
    <n v="5.3846470000000002"/>
    <n v="54.856679"/>
    <s v="933 Random Rd"/>
    <x v="11"/>
    <x v="10"/>
    <x v="6"/>
    <x v="2"/>
    <n v="0.16"/>
    <d v="2025-07-24T00:00:00"/>
    <s v="9.00-21.00"/>
    <d v="1900-01-11T00:00:00"/>
    <n v="12.48"/>
    <n v="86"/>
    <s v="Tesla"/>
    <n v="350"/>
    <s v="CCS"/>
    <n v="2012"/>
    <s v="No"/>
    <n v="3.7"/>
    <n v="3"/>
    <s v="Monthly"/>
  </r>
  <r>
    <s v="EVS04292"/>
    <n v="-33.772044999999999"/>
    <n v="151.32628099999999"/>
    <s v="4031 Sydney Ave"/>
    <x v="9"/>
    <x v="8"/>
    <x v="5"/>
    <x v="2"/>
    <n v="0.31"/>
    <s v="9:00-18:00"/>
    <s v="9:00-18:00"/>
    <d v="1899-12-30T08:52:48"/>
    <n v="6.54"/>
    <n v="54"/>
    <s v="EVgo"/>
    <n v="22"/>
    <s v="Tesla"/>
    <n v="2020"/>
    <s v="Yes"/>
    <n v="4.5"/>
    <n v="5"/>
    <s v="Annually"/>
  </r>
  <r>
    <s v="EVS04293"/>
    <n v="37.711602999999997"/>
    <n v="-122.382284"/>
    <s v="7253 San Francisco Ave"/>
    <x v="5"/>
    <x v="5"/>
    <x v="0"/>
    <x v="2"/>
    <n v="0.39"/>
    <s v="6:00-22:00"/>
    <s v="6:00-22:00"/>
    <d v="1899-12-30T16:04:48"/>
    <n v="5.4"/>
    <n v="90"/>
    <s v="Greenlots"/>
    <n v="350"/>
    <s v="CHAdeMO"/>
    <n v="2018"/>
    <s v="Yes"/>
    <n v="4.0999999999999996"/>
    <n v="3"/>
    <s v="Annually"/>
  </r>
  <r>
    <s v="EVS04296"/>
    <n v="52.464613999999997"/>
    <n v="13.373153"/>
    <s v="6966 Berlin Ave"/>
    <x v="3"/>
    <x v="3"/>
    <x v="1"/>
    <x v="2"/>
    <n v="0.28000000000000003"/>
    <s v="9:00-18:00"/>
    <s v="9:00-18:00"/>
    <d v="1899-12-30T08:52:48"/>
    <n v="8.06"/>
    <n v="24"/>
    <s v="Tesla"/>
    <n v="150"/>
    <s v="CCS, Tesla"/>
    <n v="2013"/>
    <s v="Yes"/>
    <n v="4"/>
    <n v="5"/>
    <s v="Monthly"/>
  </r>
  <r>
    <s v="EVS04298"/>
    <n v="37.784897999999998"/>
    <n v="-122.32287100000001"/>
    <s v="7435 San Francisco Ave"/>
    <x v="5"/>
    <x v="5"/>
    <x v="0"/>
    <x v="2"/>
    <n v="0.22"/>
    <s v="6:00-22:00"/>
    <s v="6:00-22:00"/>
    <d v="1899-12-30T16:04:48"/>
    <n v="7.42"/>
    <n v="82"/>
    <s v="Tesla"/>
    <n v="50"/>
    <s v="Tesla"/>
    <n v="2023"/>
    <s v="Yes"/>
    <n v="4.3"/>
    <n v="10"/>
    <s v="Monthly"/>
  </r>
  <r>
    <s v="EVS04299"/>
    <n v="37.546829000000002"/>
    <n v="126.938996"/>
    <s v="8882 Seoul Ave"/>
    <x v="6"/>
    <x v="6"/>
    <x v="3"/>
    <x v="2"/>
    <n v="0.11"/>
    <d v="2025-07-24T00:00:00"/>
    <s v="9.00-21.00"/>
    <d v="1900-01-11T00:00:00"/>
    <n v="3.48"/>
    <n v="27"/>
    <s v="Tesla"/>
    <n v="150"/>
    <s v="Tesla"/>
    <n v="2015"/>
    <s v="Yes"/>
    <n v="4.9000000000000004"/>
    <n v="9"/>
    <s v="Annually"/>
  </r>
  <r>
    <s v="EVS04300"/>
    <n v="-23.681398000000002"/>
    <n v="-46.533358"/>
    <s v="1508 SÃ£o Paulo Ave"/>
    <x v="8"/>
    <x v="7"/>
    <x v="4"/>
    <x v="2"/>
    <n v="0.13"/>
    <d v="2025-07-24T00:00:00"/>
    <s v="9.00-21.00"/>
    <d v="1900-01-11T00:00:00"/>
    <n v="6.74"/>
    <n v="24"/>
    <s v="EVgo"/>
    <n v="50"/>
    <s v="CHAdeMO"/>
    <n v="2010"/>
    <s v="No"/>
    <n v="3.5"/>
    <n v="9"/>
    <s v="Quarterly"/>
  </r>
  <r>
    <s v="EVS04302"/>
    <n v="55.720319000000003"/>
    <n v="37.675852999999996"/>
    <s v="7998 Moscow Ave"/>
    <x v="1"/>
    <x v="1"/>
    <x v="1"/>
    <x v="2"/>
    <n v="0.28000000000000003"/>
    <s v="6:00-22:00"/>
    <s v="6:00-22:00"/>
    <d v="1899-12-30T16:04:48"/>
    <n v="11.44"/>
    <n v="89"/>
    <s v="ChargePoint"/>
    <n v="22"/>
    <s v="CCS, Type 2"/>
    <n v="2016"/>
    <s v="No"/>
    <n v="3.9"/>
    <n v="5"/>
    <s v="Quarterly"/>
  </r>
  <r>
    <s v="EVS04306"/>
    <n v="34.035635999999997"/>
    <n v="-118.210387"/>
    <s v="408 Los Angeles Ave"/>
    <x v="16"/>
    <x v="5"/>
    <x v="0"/>
    <x v="2"/>
    <n v="0.25"/>
    <d v="2025-07-24T00:00:00"/>
    <s v="9.00-21.00"/>
    <d v="1900-01-11T00:00:00"/>
    <n v="1.86"/>
    <n v="26"/>
    <s v="Tesla"/>
    <n v="350"/>
    <s v="CHAdeMO"/>
    <n v="2015"/>
    <s v="No"/>
    <n v="3.2"/>
    <n v="1"/>
    <s v="Monthly"/>
  </r>
  <r>
    <s v="EVS04308"/>
    <n v="-33.702661999999997"/>
    <n v="18.494544999999999"/>
    <s v="2904 Cape Town Ave"/>
    <x v="14"/>
    <x v="13"/>
    <x v="7"/>
    <x v="2"/>
    <n v="0.22"/>
    <s v="6:00-22:00"/>
    <s v="6:00-22:00"/>
    <d v="1899-12-30T16:04:48"/>
    <n v="11.96"/>
    <n v="70"/>
    <s v="Ionity"/>
    <n v="22"/>
    <s v="Type 2, Tesla"/>
    <n v="2014"/>
    <s v="Yes"/>
    <n v="3.7"/>
    <n v="3"/>
    <s v="Quarterly"/>
  </r>
  <r>
    <s v="EVS04312"/>
    <n v="41.962612999999997"/>
    <n v="-87.698391999999998"/>
    <s v="5326 Chicago Ave"/>
    <x v="7"/>
    <x v="5"/>
    <x v="0"/>
    <x v="2"/>
    <n v="0.32"/>
    <d v="2025-07-24T00:00:00"/>
    <s v="9.00-21.00"/>
    <d v="1900-01-11T00:00:00"/>
    <n v="3.56"/>
    <n v="42"/>
    <s v="Greenlots"/>
    <n v="150"/>
    <s v="Type 2"/>
    <n v="2023"/>
    <s v="No"/>
    <n v="5"/>
    <n v="4"/>
    <s v="Annually"/>
  </r>
  <r>
    <s v="EVS04317"/>
    <n v="41.929671999999997"/>
    <n v="-87.602534000000006"/>
    <s v="1162 Chicago Ave"/>
    <x v="7"/>
    <x v="5"/>
    <x v="0"/>
    <x v="2"/>
    <n v="0.13"/>
    <s v="6:00-22:00"/>
    <s v="6:00-22:00"/>
    <d v="1899-12-30T16:04:48"/>
    <n v="13.81"/>
    <n v="34"/>
    <s v="ChargePoint"/>
    <n v="150"/>
    <s v="CHAdeMO, CCS"/>
    <n v="2013"/>
    <s v="Yes"/>
    <n v="3.7"/>
    <n v="5"/>
    <s v="Quarterly"/>
  </r>
  <r>
    <s v="EVS04320"/>
    <n v="55.753110999999997"/>
    <n v="37.621642000000001"/>
    <s v="5427 Moscow Ave"/>
    <x v="1"/>
    <x v="1"/>
    <x v="1"/>
    <x v="2"/>
    <n v="0.35"/>
    <s v="6:00-22:00"/>
    <s v="6:00-22:00"/>
    <d v="1899-12-30T16:04:48"/>
    <n v="17.600000000000001"/>
    <n v="35"/>
    <s v="Ionity"/>
    <n v="350"/>
    <s v="CHAdeMO"/>
    <n v="2012"/>
    <s v="Yes"/>
    <n v="4.5"/>
    <n v="6"/>
    <s v="Quarterly"/>
  </r>
  <r>
    <s v="EVS04321"/>
    <n v="87.399057999999997"/>
    <n v="-86.176007999999996"/>
    <s v="5287 Random Rd"/>
    <x v="19"/>
    <x v="2"/>
    <x v="2"/>
    <x v="2"/>
    <n v="0.32"/>
    <s v="6:00-22:00"/>
    <s v="6:00-22:00"/>
    <d v="1899-12-30T16:04:48"/>
    <n v="5.7"/>
    <n v="97"/>
    <s v="Tesla"/>
    <n v="350"/>
    <s v="Tesla"/>
    <n v="2011"/>
    <s v="Yes"/>
    <n v="4"/>
    <n v="4"/>
    <s v="Monthly"/>
  </r>
  <r>
    <s v="EVS04323"/>
    <n v="34.133913"/>
    <n v="-118.341301"/>
    <s v="8892 Los Angeles Ave"/>
    <x v="16"/>
    <x v="5"/>
    <x v="0"/>
    <x v="2"/>
    <n v="0.14000000000000001"/>
    <s v="6:00-22:00"/>
    <s v="6:00-22:00"/>
    <d v="1899-12-30T16:04:48"/>
    <n v="17.93"/>
    <n v="66"/>
    <s v="Ionity"/>
    <n v="50"/>
    <s v="CHAdeMO"/>
    <n v="2023"/>
    <s v="No"/>
    <n v="3.7"/>
    <n v="9"/>
    <s v="Quarterly"/>
  </r>
  <r>
    <s v="EVS04324"/>
    <n v="-23.636393999999999"/>
    <n v="-46.593094000000001"/>
    <s v="1500 SÃ£o Paulo Ave"/>
    <x v="8"/>
    <x v="7"/>
    <x v="4"/>
    <x v="2"/>
    <n v="0.35"/>
    <d v="2025-07-24T00:00:00"/>
    <s v="9.00-21.00"/>
    <d v="1900-01-11T00:00:00"/>
    <n v="7.57"/>
    <n v="28"/>
    <s v="EVgo"/>
    <n v="150"/>
    <s v="CCS, Type 2"/>
    <n v="2015"/>
    <s v="No"/>
    <n v="4.8"/>
    <n v="8"/>
    <s v="Monthly"/>
  </r>
  <r>
    <s v="EVS04325"/>
    <n v="39.994967000000003"/>
    <n v="116.394947"/>
    <s v="5201 Beijing Ave"/>
    <x v="10"/>
    <x v="9"/>
    <x v="3"/>
    <x v="2"/>
    <n v="0.47"/>
    <s v="6:00-22:00"/>
    <s v="6:00-22:00"/>
    <d v="1899-12-30T16:04:48"/>
    <n v="18.079999999999998"/>
    <n v="19"/>
    <s v="Ionity"/>
    <n v="50"/>
    <s v="Tesla, Type 2"/>
    <n v="2020"/>
    <s v="No"/>
    <n v="3.1"/>
    <n v="9"/>
    <s v="Annually"/>
  </r>
  <r>
    <s v="EVS04329"/>
    <n v="34.029744000000001"/>
    <n v="-118.28946999999999"/>
    <s v="7133 Los Angeles Ave"/>
    <x v="16"/>
    <x v="5"/>
    <x v="0"/>
    <x v="2"/>
    <n v="0.14000000000000001"/>
    <s v="9:00-18:00"/>
    <s v="9:00-18:00"/>
    <d v="1899-12-30T08:52:48"/>
    <n v="3.08"/>
    <n v="46"/>
    <s v="ChargePoint"/>
    <n v="350"/>
    <s v="CHAdeMO, Tesla"/>
    <n v="2017"/>
    <s v="No"/>
    <n v="3.6"/>
    <n v="4"/>
    <s v="Quarterly"/>
  </r>
  <r>
    <s v="EVS04333"/>
    <n v="34.065311999999999"/>
    <n v="-118.324635"/>
    <s v="9112 Los Angeles Ave"/>
    <x v="16"/>
    <x v="5"/>
    <x v="0"/>
    <x v="2"/>
    <n v="0.28000000000000003"/>
    <s v="6:00-22:00"/>
    <s v="6:00-22:00"/>
    <d v="1899-12-30T16:04:48"/>
    <n v="11.53"/>
    <n v="30"/>
    <s v="EVgo"/>
    <n v="50"/>
    <s v="CHAdeMO"/>
    <n v="2019"/>
    <s v="Yes"/>
    <n v="3.2"/>
    <n v="8"/>
    <s v="Quarterly"/>
  </r>
  <r>
    <s v="EVS04336"/>
    <n v="-23.525517000000001"/>
    <n v="-46.575558999999998"/>
    <s v="3353 SÃ£o Paulo Ave"/>
    <x v="8"/>
    <x v="7"/>
    <x v="4"/>
    <x v="2"/>
    <n v="0.4"/>
    <s v="6:00-22:00"/>
    <s v="6:00-22:00"/>
    <d v="1899-12-30T16:04:48"/>
    <n v="7.29"/>
    <n v="86"/>
    <s v="Tesla"/>
    <n v="50"/>
    <s v="Type 2, CCS"/>
    <n v="2021"/>
    <s v="No"/>
    <n v="3.7"/>
    <n v="1"/>
    <s v="Annually"/>
  </r>
  <r>
    <s v="EVS04340"/>
    <n v="13.776393000000001"/>
    <n v="100.49332099999999"/>
    <s v="5532 Bangkok Ave"/>
    <x v="4"/>
    <x v="4"/>
    <x v="3"/>
    <x v="2"/>
    <n v="0.44"/>
    <s v="6:00-22:00"/>
    <s v="6:00-22:00"/>
    <d v="1899-12-30T16:04:48"/>
    <n v="3.19"/>
    <n v="26"/>
    <s v="EVgo"/>
    <n v="350"/>
    <s v="CHAdeMO, Tesla"/>
    <n v="2010"/>
    <s v="Yes"/>
    <n v="3.8"/>
    <n v="9"/>
    <s v="Monthly"/>
  </r>
  <r>
    <s v="EVS04344"/>
    <n v="37.724403000000002"/>
    <n v="-122.419676"/>
    <s v="3477 San Francisco Ave"/>
    <x v="5"/>
    <x v="5"/>
    <x v="0"/>
    <x v="2"/>
    <n v="0.44"/>
    <d v="2025-07-24T00:00:00"/>
    <s v="9.00-21.00"/>
    <d v="1900-01-11T00:00:00"/>
    <n v="1.48"/>
    <n v="29"/>
    <s v="Tesla"/>
    <n v="150"/>
    <s v="Type 2, Tesla"/>
    <n v="2011"/>
    <s v="Yes"/>
    <n v="4.9000000000000004"/>
    <n v="3"/>
    <s v="Quarterly"/>
  </r>
  <r>
    <s v="EVS04349"/>
    <n v="55.871364"/>
    <n v="37.531046000000003"/>
    <s v="8148 Moscow Ave"/>
    <x v="1"/>
    <x v="1"/>
    <x v="1"/>
    <x v="2"/>
    <n v="0.47"/>
    <s v="9:00-18:00"/>
    <s v="9:00-18:00"/>
    <d v="1899-12-30T08:52:48"/>
    <n v="3.5"/>
    <n v="96"/>
    <s v="Greenlots"/>
    <n v="50"/>
    <s v="Type 2, Tesla"/>
    <n v="2012"/>
    <s v="Yes"/>
    <n v="4.9000000000000004"/>
    <n v="8"/>
    <s v="Monthly"/>
  </r>
  <r>
    <s v="EVS04350"/>
    <n v="-23.676026"/>
    <n v="-46.660516000000001"/>
    <s v="4799 SÃ£o Paulo Ave"/>
    <x v="8"/>
    <x v="7"/>
    <x v="4"/>
    <x v="2"/>
    <n v="0.44"/>
    <s v="6:00-22:00"/>
    <s v="6:00-22:00"/>
    <d v="1899-12-30T16:04:48"/>
    <n v="6.9"/>
    <n v="69"/>
    <s v="EVgo"/>
    <n v="50"/>
    <s v="Tesla"/>
    <n v="2015"/>
    <s v="No"/>
    <n v="3.6"/>
    <n v="5"/>
    <s v="Annually"/>
  </r>
  <r>
    <s v="EVS04362"/>
    <n v="34.108007999999998"/>
    <n v="-118.25678499999999"/>
    <s v="4649 Los Angeles Ave"/>
    <x v="16"/>
    <x v="5"/>
    <x v="0"/>
    <x v="2"/>
    <n v="0.44"/>
    <s v="9:00-18:00"/>
    <s v="9:00-18:00"/>
    <d v="1899-12-30T08:52:48"/>
    <n v="4.6500000000000004"/>
    <n v="45"/>
    <s v="Ionity"/>
    <n v="22"/>
    <s v="Type 2"/>
    <n v="2021"/>
    <s v="No"/>
    <n v="3.4"/>
    <n v="7"/>
    <s v="Monthly"/>
  </r>
  <r>
    <s v="EVS04363"/>
    <n v="-33.844946999999998"/>
    <n v="18.491606999999998"/>
    <s v="4669 Cape Town Ave"/>
    <x v="14"/>
    <x v="13"/>
    <x v="7"/>
    <x v="2"/>
    <n v="0.43"/>
    <d v="2025-07-24T00:00:00"/>
    <s v="9.00-21.00"/>
    <d v="1900-01-11T00:00:00"/>
    <n v="15.44"/>
    <n v="13"/>
    <s v="Greenlots"/>
    <n v="350"/>
    <s v="CCS, CHAdeMO"/>
    <n v="2023"/>
    <s v="No"/>
    <n v="3.6"/>
    <n v="8"/>
    <s v="Annually"/>
  </r>
  <r>
    <s v="EVS04367"/>
    <n v="25.220455999999999"/>
    <n v="55.327950000000001"/>
    <s v="6302 Dubai Ave"/>
    <x v="12"/>
    <x v="11"/>
    <x v="3"/>
    <x v="2"/>
    <n v="0.18"/>
    <d v="2025-07-24T00:00:00"/>
    <s v="9.00-21.00"/>
    <d v="1900-01-11T00:00:00"/>
    <n v="2.27"/>
    <n v="49"/>
    <s v="ChargePoint"/>
    <n v="150"/>
    <s v="CHAdeMO"/>
    <n v="2011"/>
    <s v="Yes"/>
    <n v="4.9000000000000004"/>
    <n v="6"/>
    <s v="Annually"/>
  </r>
  <r>
    <s v="EVS04368"/>
    <n v="55.720841999999998"/>
    <n v="37.557847000000002"/>
    <s v="467 Moscow Ave"/>
    <x v="1"/>
    <x v="1"/>
    <x v="1"/>
    <x v="2"/>
    <n v="0.25"/>
    <d v="2025-07-24T00:00:00"/>
    <s v="9.00-21.00"/>
    <d v="1900-01-11T00:00:00"/>
    <n v="13.99"/>
    <n v="77"/>
    <s v="Greenlots"/>
    <n v="150"/>
    <s v="CCS"/>
    <n v="2017"/>
    <s v="No"/>
    <n v="4.7"/>
    <n v="1"/>
    <s v="Quarterly"/>
  </r>
  <r>
    <s v="EVS04369"/>
    <n v="55.809688000000001"/>
    <n v="37.589799999999997"/>
    <s v="1704 Moscow Ave"/>
    <x v="1"/>
    <x v="1"/>
    <x v="1"/>
    <x v="2"/>
    <n v="0.37"/>
    <s v="9:00-18:00"/>
    <s v="9:00-18:00"/>
    <d v="1899-12-30T08:52:48"/>
    <n v="14.47"/>
    <n v="80"/>
    <s v="EVgo"/>
    <n v="22"/>
    <s v="CCS"/>
    <n v="2012"/>
    <s v="No"/>
    <n v="4.7"/>
    <n v="10"/>
    <s v="Annually"/>
  </r>
  <r>
    <s v="EVS04371"/>
    <n v="55.611623999999999"/>
    <n v="-6.6138630000000003"/>
    <s v="5683 Random Rd"/>
    <x v="2"/>
    <x v="2"/>
    <x v="2"/>
    <x v="2"/>
    <n v="0.45"/>
    <d v="2025-07-24T00:00:00"/>
    <s v="9.00-21.00"/>
    <d v="1900-01-11T00:00:00"/>
    <n v="6.25"/>
    <n v="96"/>
    <s v="EVgo"/>
    <n v="150"/>
    <s v="CCS, Type 2"/>
    <n v="2022"/>
    <s v="Yes"/>
    <n v="5"/>
    <n v="9"/>
    <s v="Quarterly"/>
  </r>
  <r>
    <s v="EVS04375"/>
    <n v="-23.592255999999999"/>
    <n v="-46.588003999999998"/>
    <s v="6704 SÃ£o Paulo Ave"/>
    <x v="8"/>
    <x v="7"/>
    <x v="4"/>
    <x v="2"/>
    <n v="0.38"/>
    <s v="6:00-22:00"/>
    <s v="6:00-22:00"/>
    <d v="1899-12-30T16:04:48"/>
    <n v="3.21"/>
    <n v="80"/>
    <s v="Greenlots"/>
    <n v="22"/>
    <s v="Type 2"/>
    <n v="2012"/>
    <s v="No"/>
    <n v="3.7"/>
    <n v="5"/>
    <s v="Monthly"/>
  </r>
  <r>
    <s v="EVS04376"/>
    <n v="55.727767"/>
    <n v="37.649450000000002"/>
    <s v="8191 Moscow Ave"/>
    <x v="1"/>
    <x v="1"/>
    <x v="1"/>
    <x v="2"/>
    <n v="0.36"/>
    <d v="2025-07-24T00:00:00"/>
    <s v="9.00-21.00"/>
    <d v="1900-01-11T00:00:00"/>
    <n v="9.1"/>
    <n v="66"/>
    <s v="Ionity"/>
    <n v="50"/>
    <s v="CCS"/>
    <n v="2013"/>
    <s v="Yes"/>
    <n v="4.5999999999999996"/>
    <n v="7"/>
    <s v="Monthly"/>
  </r>
  <r>
    <s v="EVS04378"/>
    <n v="-33.825088000000001"/>
    <n v="151.27618200000001"/>
    <s v="2472 Sydney Ave"/>
    <x v="9"/>
    <x v="8"/>
    <x v="5"/>
    <x v="2"/>
    <n v="0.12"/>
    <s v="6:00-22:00"/>
    <s v="6:00-22:00"/>
    <d v="1899-12-30T16:04:48"/>
    <n v="12.92"/>
    <n v="96"/>
    <s v="Greenlots"/>
    <n v="350"/>
    <s v="Type 2, CHAdeMO"/>
    <n v="2023"/>
    <s v="No"/>
    <n v="3.6"/>
    <n v="10"/>
    <s v="Quarterly"/>
  </r>
  <r>
    <s v="EVS04381"/>
    <n v="-71.725578999999996"/>
    <n v="82.174903"/>
    <s v="381 Random Rd"/>
    <x v="11"/>
    <x v="10"/>
    <x v="6"/>
    <x v="2"/>
    <n v="0.45"/>
    <s v="9:00-18:00"/>
    <s v="9:00-18:00"/>
    <d v="1899-12-30T08:52:48"/>
    <n v="4.41"/>
    <n v="26"/>
    <s v="Greenlots"/>
    <n v="50"/>
    <s v="CHAdeMO"/>
    <n v="2019"/>
    <s v="Yes"/>
    <n v="3.4"/>
    <n v="9"/>
    <s v="Annually"/>
  </r>
  <r>
    <s v="EVS04383"/>
    <n v="55.736497999999997"/>
    <n v="37.616858999999998"/>
    <s v="9423 Moscow Ave"/>
    <x v="1"/>
    <x v="1"/>
    <x v="1"/>
    <x v="2"/>
    <n v="0.25"/>
    <s v="6:00-22:00"/>
    <s v="6:00-22:00"/>
    <d v="1899-12-30T16:04:48"/>
    <n v="19.559999999999999"/>
    <n v="94"/>
    <s v="EVgo"/>
    <n v="22"/>
    <s v="CCS"/>
    <n v="2016"/>
    <s v="Yes"/>
    <n v="4"/>
    <n v="1"/>
    <s v="Annually"/>
  </r>
  <r>
    <s v="EVS04384"/>
    <n v="-33.726199999999999"/>
    <n v="151.25221199999999"/>
    <s v="3847 Sydney Ave"/>
    <x v="9"/>
    <x v="8"/>
    <x v="5"/>
    <x v="2"/>
    <n v="0.28000000000000003"/>
    <s v="6:00-22:00"/>
    <s v="6:00-22:00"/>
    <d v="1899-12-30T16:04:48"/>
    <n v="4.1399999999999997"/>
    <n v="28"/>
    <s v="Tesla"/>
    <n v="22"/>
    <s v="Type 2, CCS"/>
    <n v="2014"/>
    <s v="No"/>
    <n v="3.4"/>
    <n v="8"/>
    <s v="Quarterly"/>
  </r>
  <r>
    <s v="EVS04385"/>
    <n v="52.577314999999999"/>
    <n v="13.425287000000001"/>
    <s v="1301 Berlin Ave"/>
    <x v="3"/>
    <x v="3"/>
    <x v="1"/>
    <x v="2"/>
    <n v="0.39"/>
    <s v="6:00-22:00"/>
    <s v="6:00-22:00"/>
    <d v="1899-12-30T16:04:48"/>
    <n v="2.69"/>
    <n v="92"/>
    <s v="EVgo"/>
    <n v="350"/>
    <s v="Tesla, CCS"/>
    <n v="2015"/>
    <s v="Yes"/>
    <n v="3.8"/>
    <n v="8"/>
    <s v="Quarterly"/>
  </r>
  <r>
    <s v="EVS04389"/>
    <n v="-33.758859999999999"/>
    <n v="151.21016499999999"/>
    <s v="9313 Sydney Ave"/>
    <x v="9"/>
    <x v="8"/>
    <x v="5"/>
    <x v="2"/>
    <n v="0.14000000000000001"/>
    <s v="6:00-22:00"/>
    <s v="6:00-22:00"/>
    <d v="1899-12-30T16:04:48"/>
    <n v="5.91"/>
    <n v="86"/>
    <s v="ChargePoint"/>
    <n v="350"/>
    <s v="CHAdeMO, Tesla"/>
    <n v="2022"/>
    <s v="No"/>
    <n v="3.6"/>
    <n v="3"/>
    <s v="Quarterly"/>
  </r>
  <r>
    <s v="EVS04390"/>
    <n v="55.819083999999997"/>
    <n v="37.567292000000002"/>
    <s v="2277 Moscow Ave"/>
    <x v="1"/>
    <x v="1"/>
    <x v="1"/>
    <x v="2"/>
    <n v="0.16"/>
    <d v="2025-07-24T00:00:00"/>
    <s v="9.00-21.00"/>
    <d v="1900-01-11T00:00:00"/>
    <n v="8.44"/>
    <n v="70"/>
    <s v="Ionity"/>
    <n v="22"/>
    <s v="CHAdeMO"/>
    <n v="2013"/>
    <s v="Yes"/>
    <n v="3.5"/>
    <n v="7"/>
    <s v="Annually"/>
  </r>
  <r>
    <s v="EVS04392"/>
    <n v="13.72099"/>
    <n v="100.59554300000001"/>
    <s v="5476 Bangkok Ave"/>
    <x v="4"/>
    <x v="4"/>
    <x v="3"/>
    <x v="2"/>
    <n v="0.3"/>
    <d v="2025-07-24T00:00:00"/>
    <s v="9.00-21.00"/>
    <d v="1900-01-11T00:00:00"/>
    <n v="19.34"/>
    <n v="76"/>
    <s v="ChargePoint"/>
    <n v="22"/>
    <s v="Type 2"/>
    <n v="2019"/>
    <s v="No"/>
    <n v="4.7"/>
    <n v="9"/>
    <s v="Monthly"/>
  </r>
  <r>
    <s v="EVS04394"/>
    <n v="19.1815"/>
    <n v="72.802390000000003"/>
    <s v="5630 Mumbai Ave"/>
    <x v="13"/>
    <x v="12"/>
    <x v="3"/>
    <x v="2"/>
    <n v="0.15"/>
    <s v="9:00-18:00"/>
    <s v="9:00-18:00"/>
    <d v="1899-12-30T08:52:48"/>
    <n v="12.9"/>
    <n v="32"/>
    <s v="Ionity"/>
    <n v="350"/>
    <s v="CCS"/>
    <n v="2010"/>
    <s v="No"/>
    <n v="3.8"/>
    <n v="5"/>
    <s v="Annually"/>
  </r>
  <r>
    <s v="EVS04398"/>
    <n v="-23.667719999999999"/>
    <n v="-46.658737000000002"/>
    <s v="1011 SÃ£o Paulo Ave"/>
    <x v="8"/>
    <x v="7"/>
    <x v="4"/>
    <x v="2"/>
    <n v="0.44"/>
    <s v="9:00-18:00"/>
    <s v="9:00-18:00"/>
    <d v="1899-12-30T08:52:48"/>
    <n v="10.92"/>
    <n v="19"/>
    <s v="EVgo"/>
    <n v="22"/>
    <s v="CHAdeMO, Type 2"/>
    <n v="2013"/>
    <s v="No"/>
    <n v="3.2"/>
    <n v="1"/>
    <s v="Monthly"/>
  </r>
  <r>
    <s v="EVS04399"/>
    <n v="55.842281999999997"/>
    <n v="37.695459"/>
    <s v="5559 Moscow Ave"/>
    <x v="1"/>
    <x v="1"/>
    <x v="1"/>
    <x v="2"/>
    <n v="0.1"/>
    <d v="2025-07-24T00:00:00"/>
    <s v="9.00-21.00"/>
    <d v="1900-01-11T00:00:00"/>
    <n v="19.95"/>
    <n v="55"/>
    <s v="ChargePoint"/>
    <n v="350"/>
    <s v="CHAdeMO, Type 2"/>
    <n v="2016"/>
    <s v="No"/>
    <n v="3.7"/>
    <n v="3"/>
    <s v="Monthly"/>
  </r>
  <r>
    <s v="EVS04402"/>
    <n v="-33.799649000000002"/>
    <n v="151.25486599999999"/>
    <s v="8869 Sydney Ave"/>
    <x v="9"/>
    <x v="8"/>
    <x v="5"/>
    <x v="2"/>
    <n v="0.11"/>
    <s v="6:00-22:00"/>
    <s v="6:00-22:00"/>
    <d v="1899-12-30T16:04:48"/>
    <n v="11.72"/>
    <n v="38"/>
    <s v="Greenlots"/>
    <n v="50"/>
    <s v="CCS"/>
    <n v="2011"/>
    <s v="Yes"/>
    <n v="4.0999999999999996"/>
    <n v="4"/>
    <s v="Quarterly"/>
  </r>
  <r>
    <s v="EVS04403"/>
    <n v="13.832336"/>
    <n v="100.498287"/>
    <s v="8874 Bangkok Ave"/>
    <x v="4"/>
    <x v="4"/>
    <x v="3"/>
    <x v="2"/>
    <n v="0.47"/>
    <s v="9:00-18:00"/>
    <s v="9:00-18:00"/>
    <d v="1899-12-30T08:52:48"/>
    <n v="2.58"/>
    <n v="16"/>
    <s v="Greenlots"/>
    <n v="50"/>
    <s v="CCS"/>
    <n v="2014"/>
    <s v="No"/>
    <n v="3.5"/>
    <n v="1"/>
    <s v="Annually"/>
  </r>
  <r>
    <s v="EVS04404"/>
    <n v="37.768002000000003"/>
    <n v="-122.41227000000001"/>
    <s v="3641 San Francisco Ave"/>
    <x v="5"/>
    <x v="5"/>
    <x v="0"/>
    <x v="2"/>
    <n v="0.22"/>
    <d v="2025-07-24T00:00:00"/>
    <s v="9.00-21.00"/>
    <d v="1900-01-11T00:00:00"/>
    <n v="7.14"/>
    <n v="61"/>
    <s v="ChargePoint"/>
    <n v="50"/>
    <s v="CCS"/>
    <n v="2012"/>
    <s v="No"/>
    <n v="3"/>
    <n v="6"/>
    <s v="Annually"/>
  </r>
  <r>
    <s v="EVS04406"/>
    <n v="37.727409000000002"/>
    <n v="-122.471391"/>
    <s v="355 San Francisco Ave"/>
    <x v="5"/>
    <x v="5"/>
    <x v="0"/>
    <x v="2"/>
    <n v="0.4"/>
    <s v="9:00-18:00"/>
    <s v="9:00-18:00"/>
    <d v="1899-12-30T08:52:48"/>
    <n v="2.94"/>
    <n v="62"/>
    <s v="Ionity"/>
    <n v="150"/>
    <s v="CCS, CHAdeMO"/>
    <n v="2019"/>
    <s v="No"/>
    <n v="3.4"/>
    <n v="9"/>
    <s v="Annually"/>
  </r>
  <r>
    <s v="EVS04410"/>
    <n v="55.886426"/>
    <n v="37.546889"/>
    <s v="3849 Moscow Ave"/>
    <x v="1"/>
    <x v="1"/>
    <x v="1"/>
    <x v="2"/>
    <n v="0.28999999999999998"/>
    <d v="2025-07-24T00:00:00"/>
    <s v="9.00-21.00"/>
    <d v="1900-01-11T00:00:00"/>
    <n v="19.170000000000002"/>
    <n v="30"/>
    <s v="Greenlots"/>
    <n v="150"/>
    <s v="CCS"/>
    <n v="2020"/>
    <s v="Yes"/>
    <n v="4.9000000000000004"/>
    <n v="3"/>
    <s v="Quarterly"/>
  </r>
  <r>
    <s v="EVS04412"/>
    <n v="-23.631402999999999"/>
    <n v="-46.546860000000002"/>
    <s v="7085 SÃ£o Paulo Ave"/>
    <x v="8"/>
    <x v="7"/>
    <x v="4"/>
    <x v="2"/>
    <n v="0.23"/>
    <s v="9:00-18:00"/>
    <s v="9:00-18:00"/>
    <d v="1899-12-30T08:52:48"/>
    <n v="12.66"/>
    <n v="54"/>
    <s v="Ionity"/>
    <n v="150"/>
    <s v="Tesla, CHAdeMO"/>
    <n v="2022"/>
    <s v="No"/>
    <n v="3.6"/>
    <n v="6"/>
    <s v="Quarterly"/>
  </r>
  <r>
    <s v="EVS04419"/>
    <n v="55.795285"/>
    <n v="37.519677999999999"/>
    <s v="7297 Moscow Ave"/>
    <x v="1"/>
    <x v="1"/>
    <x v="1"/>
    <x v="2"/>
    <n v="0.26"/>
    <d v="2025-07-24T00:00:00"/>
    <s v="9.00-21.00"/>
    <d v="1900-01-11T00:00:00"/>
    <n v="2.11"/>
    <n v="86"/>
    <s v="EVgo"/>
    <n v="22"/>
    <s v="Type 2"/>
    <n v="2016"/>
    <s v="Yes"/>
    <n v="4.5999999999999996"/>
    <n v="7"/>
    <s v="Monthly"/>
  </r>
  <r>
    <s v="EVS04423"/>
    <n v="19.131661999999999"/>
    <n v="72.823909"/>
    <s v="8999 Mumbai Ave"/>
    <x v="13"/>
    <x v="12"/>
    <x v="3"/>
    <x v="2"/>
    <n v="0.28999999999999998"/>
    <d v="2025-07-24T00:00:00"/>
    <s v="9.00-21.00"/>
    <d v="1900-01-11T00:00:00"/>
    <n v="19.18"/>
    <n v="54"/>
    <s v="Greenlots"/>
    <n v="350"/>
    <s v="Type 2"/>
    <n v="2013"/>
    <s v="No"/>
    <n v="4.4000000000000004"/>
    <n v="3"/>
    <s v="Annually"/>
  </r>
  <r>
    <s v="EVS04424"/>
    <n v="37.695844000000001"/>
    <n v="126.967544"/>
    <s v="2207 Seoul Ave"/>
    <x v="6"/>
    <x v="6"/>
    <x v="3"/>
    <x v="2"/>
    <n v="0.33"/>
    <s v="6:00-22:00"/>
    <s v="6:00-22:00"/>
    <d v="1899-12-30T16:04:48"/>
    <n v="16.47"/>
    <n v="12"/>
    <s v="Ionity"/>
    <n v="350"/>
    <s v="Type 2, Tesla"/>
    <n v="2013"/>
    <s v="No"/>
    <n v="3.1"/>
    <n v="3"/>
    <s v="Quarterly"/>
  </r>
  <r>
    <s v="EVS04425"/>
    <n v="55.704441000000003"/>
    <n v="37.699257000000003"/>
    <s v="8267 Moscow Ave"/>
    <x v="1"/>
    <x v="1"/>
    <x v="1"/>
    <x v="2"/>
    <n v="0.34"/>
    <s v="6:00-22:00"/>
    <s v="6:00-22:00"/>
    <d v="1899-12-30T16:04:48"/>
    <n v="13.6"/>
    <n v="75"/>
    <s v="Ionity"/>
    <n v="22"/>
    <s v="CHAdeMO, Tesla"/>
    <n v="2022"/>
    <s v="No"/>
    <n v="4.0999999999999996"/>
    <n v="6"/>
    <s v="Annually"/>
  </r>
  <r>
    <s v="EVS04427"/>
    <n v="-33.782412000000001"/>
    <n v="18.455368"/>
    <s v="4861 Cape Town Ave"/>
    <x v="14"/>
    <x v="13"/>
    <x v="7"/>
    <x v="2"/>
    <n v="0.35"/>
    <s v="6:00-22:00"/>
    <s v="6:00-22:00"/>
    <d v="1899-12-30T16:04:48"/>
    <n v="0.9"/>
    <n v="87"/>
    <s v="Ionity"/>
    <n v="350"/>
    <s v="Type 2"/>
    <n v="2023"/>
    <s v="No"/>
    <n v="4.2"/>
    <n v="9"/>
    <s v="Monthly"/>
  </r>
  <r>
    <s v="EVS04428"/>
    <n v="34.054716999999997"/>
    <n v="-118.30490899999999"/>
    <s v="6850 Los Angeles Ave"/>
    <x v="16"/>
    <x v="5"/>
    <x v="0"/>
    <x v="2"/>
    <n v="0.36"/>
    <s v="9:00-18:00"/>
    <s v="9:00-18:00"/>
    <d v="1899-12-30T08:52:48"/>
    <n v="11.12"/>
    <n v="70"/>
    <s v="Ionity"/>
    <n v="22"/>
    <s v="Tesla, Type 2"/>
    <n v="2019"/>
    <s v="Yes"/>
    <n v="3.4"/>
    <n v="4"/>
    <s v="Quarterly"/>
  </r>
  <r>
    <s v="EVS04431"/>
    <n v="-56.230404"/>
    <n v="81.655989000000005"/>
    <s v="9060 Random Rd"/>
    <x v="11"/>
    <x v="10"/>
    <x v="6"/>
    <x v="2"/>
    <n v="0.45"/>
    <s v="6:00-22:00"/>
    <s v="6:00-22:00"/>
    <d v="1899-12-30T16:04:48"/>
    <n v="19.420000000000002"/>
    <n v="100"/>
    <s v="EVgo"/>
    <n v="50"/>
    <s v="CHAdeMO"/>
    <n v="2015"/>
    <s v="No"/>
    <n v="4.4000000000000004"/>
    <n v="6"/>
    <s v="Annually"/>
  </r>
  <r>
    <s v="EVS04432"/>
    <n v="43.673524999999998"/>
    <n v="-79.387801999999994"/>
    <s v="7311 Toronto Ave"/>
    <x v="0"/>
    <x v="0"/>
    <x v="0"/>
    <x v="2"/>
    <n v="0.13"/>
    <s v="9:00-18:00"/>
    <s v="9:00-18:00"/>
    <d v="1899-12-30T08:52:48"/>
    <n v="15.17"/>
    <n v="70"/>
    <s v="Tesla"/>
    <n v="22"/>
    <s v="Tesla, CCS"/>
    <n v="2016"/>
    <s v="No"/>
    <n v="3.9"/>
    <n v="9"/>
    <s v="Quarterly"/>
  </r>
  <r>
    <s v="EVS04434"/>
    <n v="13.817761000000001"/>
    <n v="100.428144"/>
    <s v="9696 Bangkok Ave"/>
    <x v="4"/>
    <x v="4"/>
    <x v="3"/>
    <x v="2"/>
    <n v="0.28999999999999998"/>
    <s v="6:00-22:00"/>
    <s v="6:00-22:00"/>
    <d v="1899-12-30T16:04:48"/>
    <n v="18.8"/>
    <n v="64"/>
    <s v="Greenlots"/>
    <n v="150"/>
    <s v="Type 2"/>
    <n v="2018"/>
    <s v="No"/>
    <n v="3.6"/>
    <n v="6"/>
    <s v="Monthly"/>
  </r>
  <r>
    <s v="EVS04435"/>
    <n v="19.011559999999999"/>
    <n v="72.913337999999996"/>
    <s v="5291 Mumbai Ave"/>
    <x v="13"/>
    <x v="12"/>
    <x v="3"/>
    <x v="2"/>
    <n v="0.21"/>
    <s v="9:00-18:00"/>
    <s v="9:00-18:00"/>
    <d v="1899-12-30T08:52:48"/>
    <n v="0.56999999999999995"/>
    <n v="95"/>
    <s v="Greenlots"/>
    <n v="50"/>
    <s v="Type 2"/>
    <n v="2022"/>
    <s v="Yes"/>
    <n v="4.9000000000000004"/>
    <n v="2"/>
    <s v="Quarterly"/>
  </r>
  <r>
    <s v="EVS04436"/>
    <n v="19.519247"/>
    <n v="-99.094785000000002"/>
    <s v="6585 Mexico City Ave"/>
    <x v="17"/>
    <x v="14"/>
    <x v="0"/>
    <x v="2"/>
    <n v="0.45"/>
    <s v="6:00-22:00"/>
    <s v="6:00-22:00"/>
    <d v="1899-12-30T16:04:48"/>
    <n v="10.49"/>
    <n v="12"/>
    <s v="Tesla"/>
    <n v="150"/>
    <s v="Tesla"/>
    <n v="2017"/>
    <s v="Yes"/>
    <n v="4"/>
    <n v="7"/>
    <s v="Monthly"/>
  </r>
  <r>
    <s v="EVS04438"/>
    <n v="18.920642999999998"/>
    <n v="72.825344000000001"/>
    <s v="8335 Mumbai Ave"/>
    <x v="13"/>
    <x v="12"/>
    <x v="3"/>
    <x v="2"/>
    <n v="0.23"/>
    <s v="9:00-18:00"/>
    <s v="9:00-18:00"/>
    <d v="1899-12-30T08:52:48"/>
    <n v="11.3"/>
    <n v="89"/>
    <s v="ChargePoint"/>
    <n v="22"/>
    <s v="Tesla, Type 2"/>
    <n v="2015"/>
    <s v="No"/>
    <n v="3.1"/>
    <n v="8"/>
    <s v="Annually"/>
  </r>
  <r>
    <s v="EVS04449"/>
    <n v="34.072716999999997"/>
    <n v="-118.235067"/>
    <s v="5594 Los Angeles Ave"/>
    <x v="16"/>
    <x v="5"/>
    <x v="0"/>
    <x v="2"/>
    <n v="0.27"/>
    <s v="6:00-22:00"/>
    <s v="6:00-22:00"/>
    <d v="1899-12-30T16:04:48"/>
    <n v="2.58"/>
    <n v="64"/>
    <s v="Greenlots"/>
    <n v="22"/>
    <s v="Tesla"/>
    <n v="2019"/>
    <s v="Yes"/>
    <n v="3.7"/>
    <n v="2"/>
    <s v="Annually"/>
  </r>
  <r>
    <s v="EVS04450"/>
    <n v="39.869114000000003"/>
    <n v="116.27569699999999"/>
    <s v="4663 Beijing Ave"/>
    <x v="10"/>
    <x v="9"/>
    <x v="3"/>
    <x v="2"/>
    <n v="0.48"/>
    <s v="6:00-22:00"/>
    <s v="6:00-22:00"/>
    <d v="1899-12-30T16:04:48"/>
    <n v="7.63"/>
    <n v="32"/>
    <s v="Greenlots"/>
    <n v="350"/>
    <s v="Type 2, Tesla"/>
    <n v="2014"/>
    <s v="Yes"/>
    <n v="4"/>
    <n v="2"/>
    <s v="Quarterly"/>
  </r>
  <r>
    <s v="EVS04453"/>
    <n v="39.910403000000002"/>
    <n v="116.22857399999999"/>
    <s v="3268 Beijing Ave"/>
    <x v="10"/>
    <x v="9"/>
    <x v="3"/>
    <x v="2"/>
    <n v="0.42"/>
    <s v="9:00-18:00"/>
    <s v="9:00-18:00"/>
    <d v="1899-12-30T08:52:48"/>
    <n v="17.66"/>
    <n v="79"/>
    <s v="Ionity"/>
    <n v="22"/>
    <s v="CHAdeMO, Tesla"/>
    <n v="2019"/>
    <s v="Yes"/>
    <n v="4.0999999999999996"/>
    <n v="10"/>
    <s v="Annually"/>
  </r>
  <r>
    <s v="EVS04456"/>
    <n v="-23.521058"/>
    <n v="-46.613906999999998"/>
    <s v="5817 SÃ£o Paulo Ave"/>
    <x v="8"/>
    <x v="7"/>
    <x v="4"/>
    <x v="2"/>
    <n v="0.37"/>
    <d v="2025-07-24T00:00:00"/>
    <s v="9.00-21.00"/>
    <d v="1900-01-11T00:00:00"/>
    <n v="18.03"/>
    <n v="19"/>
    <s v="EVgo"/>
    <n v="350"/>
    <s v="Tesla, CCS"/>
    <n v="2012"/>
    <s v="No"/>
    <n v="4.5999999999999996"/>
    <n v="5"/>
    <s v="Annually"/>
  </r>
  <r>
    <s v="EVS04458"/>
    <n v="37.831457999999998"/>
    <n v="-122.439161"/>
    <s v="7514 San Francisco Ave"/>
    <x v="5"/>
    <x v="5"/>
    <x v="0"/>
    <x v="2"/>
    <n v="0.1"/>
    <d v="2025-07-24T00:00:00"/>
    <s v="9.00-21.00"/>
    <d v="1900-01-11T00:00:00"/>
    <n v="2.66"/>
    <n v="57"/>
    <s v="Greenlots"/>
    <n v="50"/>
    <s v="Type 2"/>
    <n v="2016"/>
    <s v="Yes"/>
    <n v="4.5999999999999996"/>
    <n v="5"/>
    <s v="Annually"/>
  </r>
  <r>
    <s v="EVS04472"/>
    <n v="39.911168000000004"/>
    <n v="116.376746"/>
    <s v="3511 Beijing Ave"/>
    <x v="10"/>
    <x v="9"/>
    <x v="3"/>
    <x v="2"/>
    <n v="0.11"/>
    <s v="6:00-22:00"/>
    <s v="6:00-22:00"/>
    <d v="1899-12-30T16:04:48"/>
    <n v="12.09"/>
    <n v="82"/>
    <s v="Greenlots"/>
    <n v="22"/>
    <s v="Tesla"/>
    <n v="2017"/>
    <s v="No"/>
    <n v="4.5999999999999996"/>
    <n v="7"/>
    <s v="Annually"/>
  </r>
  <r>
    <s v="EVS04474"/>
    <n v="18.970243"/>
    <n v="72.821804999999998"/>
    <s v="7406 Mumbai Ave"/>
    <x v="13"/>
    <x v="12"/>
    <x v="3"/>
    <x v="2"/>
    <n v="0.2"/>
    <s v="6:00-22:00"/>
    <s v="6:00-22:00"/>
    <d v="1899-12-30T16:04:48"/>
    <n v="7.29"/>
    <n v="77"/>
    <s v="EVgo"/>
    <n v="22"/>
    <s v="CCS"/>
    <n v="2018"/>
    <s v="No"/>
    <n v="5"/>
    <n v="6"/>
    <s v="Annually"/>
  </r>
  <r>
    <s v="EVS04475"/>
    <n v="37.712375999999999"/>
    <n v="-122.36638600000001"/>
    <s v="8592 San Francisco Ave"/>
    <x v="5"/>
    <x v="5"/>
    <x v="0"/>
    <x v="2"/>
    <n v="0.38"/>
    <d v="2025-07-24T00:00:00"/>
    <s v="9.00-21.00"/>
    <d v="1900-01-11T00:00:00"/>
    <n v="4.25"/>
    <n v="67"/>
    <s v="ChargePoint"/>
    <n v="350"/>
    <s v="CCS"/>
    <n v="2017"/>
    <s v="No"/>
    <n v="4.0999999999999996"/>
    <n v="4"/>
    <s v="Annually"/>
  </r>
  <r>
    <s v="EVS04476"/>
    <n v="37.764654"/>
    <n v="-122.45542399999999"/>
    <s v="8394 San Francisco Ave"/>
    <x v="5"/>
    <x v="5"/>
    <x v="0"/>
    <x v="2"/>
    <n v="0.32"/>
    <s v="6:00-22:00"/>
    <s v="6:00-22:00"/>
    <d v="1899-12-30T16:04:48"/>
    <n v="4.16"/>
    <n v="15"/>
    <s v="EVgo"/>
    <n v="150"/>
    <s v="CCS"/>
    <n v="2020"/>
    <s v="No"/>
    <n v="3.4"/>
    <n v="9"/>
    <s v="Annually"/>
  </r>
  <r>
    <s v="EVS04480"/>
    <n v="37.843221"/>
    <n v="-122.438782"/>
    <s v="5696 San Francisco Ave"/>
    <x v="5"/>
    <x v="5"/>
    <x v="0"/>
    <x v="2"/>
    <n v="0.49"/>
    <s v="6:00-22:00"/>
    <s v="6:00-22:00"/>
    <d v="1899-12-30T16:04:48"/>
    <n v="15.26"/>
    <n v="38"/>
    <s v="Greenlots"/>
    <n v="150"/>
    <s v="Tesla"/>
    <n v="2020"/>
    <s v="Yes"/>
    <n v="3.7"/>
    <n v="6"/>
    <s v="Monthly"/>
  </r>
  <r>
    <s v="EVS04482"/>
    <n v="37.589655"/>
    <n v="126.931096"/>
    <s v="5627 Seoul Ave"/>
    <x v="6"/>
    <x v="6"/>
    <x v="3"/>
    <x v="2"/>
    <n v="0.4"/>
    <s v="6:00-22:00"/>
    <s v="6:00-22:00"/>
    <d v="1899-12-30T16:04:48"/>
    <n v="5.93"/>
    <n v="52"/>
    <s v="Tesla"/>
    <n v="150"/>
    <s v="Type 2, Tesla"/>
    <n v="2021"/>
    <s v="Yes"/>
    <n v="4.9000000000000004"/>
    <n v="5"/>
    <s v="Annually"/>
  </r>
  <r>
    <s v="EVS04483"/>
    <n v="-23.672142999999998"/>
    <n v="-46.585351000000003"/>
    <s v="6185 SÃ£o Paulo Ave"/>
    <x v="8"/>
    <x v="7"/>
    <x v="4"/>
    <x v="2"/>
    <n v="0.22"/>
    <s v="6:00-22:00"/>
    <s v="6:00-22:00"/>
    <d v="1899-12-30T16:04:48"/>
    <n v="0.89"/>
    <n v="49"/>
    <s v="Ionity"/>
    <n v="22"/>
    <s v="CCS"/>
    <n v="2018"/>
    <s v="Yes"/>
    <n v="4.5999999999999996"/>
    <n v="6"/>
    <s v="Quarterly"/>
  </r>
  <r>
    <s v="EVS04492"/>
    <n v="37.834860999999997"/>
    <n v="-122.38703"/>
    <s v="9497 San Francisco Ave"/>
    <x v="5"/>
    <x v="5"/>
    <x v="0"/>
    <x v="2"/>
    <n v="0.38"/>
    <d v="2025-07-24T00:00:00"/>
    <s v="9.00-21.00"/>
    <d v="1900-01-11T00:00:00"/>
    <n v="8.89"/>
    <n v="30"/>
    <s v="EVgo"/>
    <n v="350"/>
    <s v="CHAdeMO, CCS"/>
    <n v="2019"/>
    <s v="Yes"/>
    <n v="5"/>
    <n v="8"/>
    <s v="Quarterly"/>
  </r>
  <r>
    <s v="EVS04493"/>
    <n v="-33.706699999999998"/>
    <n v="18.480720000000002"/>
    <s v="621 Cape Town Ave"/>
    <x v="14"/>
    <x v="13"/>
    <x v="7"/>
    <x v="2"/>
    <n v="0.42"/>
    <s v="6:00-22:00"/>
    <s v="6:00-22:00"/>
    <d v="1899-12-30T16:04:48"/>
    <n v="13.61"/>
    <n v="56"/>
    <s v="Tesla"/>
    <n v="150"/>
    <s v="CHAdeMO, Type 2"/>
    <n v="2020"/>
    <s v="Yes"/>
    <n v="3.5"/>
    <n v="5"/>
    <s v="Monthly"/>
  </r>
  <r>
    <s v="EVS04498"/>
    <n v="41.971902999999998"/>
    <n v="-87.771373999999994"/>
    <s v="3374 Chicago Ave"/>
    <x v="7"/>
    <x v="5"/>
    <x v="0"/>
    <x v="2"/>
    <n v="0.21"/>
    <s v="6:00-22:00"/>
    <s v="6:00-22:00"/>
    <d v="1899-12-30T16:04:48"/>
    <n v="2.8"/>
    <n v="16"/>
    <s v="Greenlots"/>
    <n v="50"/>
    <s v="Type 2, Tesla"/>
    <n v="2019"/>
    <s v="Yes"/>
    <n v="3"/>
    <n v="6"/>
    <s v="Quarterly"/>
  </r>
  <r>
    <s v="EVS04499"/>
    <n v="19.477184999999999"/>
    <n v="-99.167480999999995"/>
    <s v="8089 Mexico City Ave"/>
    <x v="17"/>
    <x v="14"/>
    <x v="0"/>
    <x v="2"/>
    <n v="0.33"/>
    <d v="2025-07-24T00:00:00"/>
    <s v="9.00-21.00"/>
    <d v="1900-01-11T00:00:00"/>
    <n v="13.23"/>
    <n v="62"/>
    <s v="Greenlots"/>
    <n v="22"/>
    <s v="Type 2, Tesla"/>
    <n v="2020"/>
    <s v="No"/>
    <n v="3.7"/>
    <n v="4"/>
    <s v="Quarterly"/>
  </r>
  <r>
    <s v="EVS04507"/>
    <n v="43.646039999999999"/>
    <n v="-79.345197999999996"/>
    <s v="1282 Toronto Ave"/>
    <x v="0"/>
    <x v="0"/>
    <x v="0"/>
    <x v="2"/>
    <n v="0.39"/>
    <d v="2025-07-24T00:00:00"/>
    <s v="9.00-21.00"/>
    <d v="1900-01-11T00:00:00"/>
    <n v="4.5999999999999996"/>
    <n v="54"/>
    <s v="EVgo"/>
    <n v="50"/>
    <s v="CCS, Type 2"/>
    <n v="2014"/>
    <s v="No"/>
    <n v="3.5"/>
    <n v="5"/>
    <s v="Monthly"/>
  </r>
  <r>
    <s v="EVS04508"/>
    <n v="37.851154000000001"/>
    <n v="-122.432354"/>
    <s v="3142 San Francisco Ave"/>
    <x v="5"/>
    <x v="5"/>
    <x v="0"/>
    <x v="2"/>
    <n v="0.3"/>
    <s v="6:00-22:00"/>
    <s v="6:00-22:00"/>
    <d v="1899-12-30T16:04:48"/>
    <n v="14.84"/>
    <n v="70"/>
    <s v="Ionity"/>
    <n v="350"/>
    <s v="CCS"/>
    <n v="2020"/>
    <s v="No"/>
    <n v="3.6"/>
    <n v="1"/>
    <s v="Monthly"/>
  </r>
  <r>
    <s v="EVS04514"/>
    <n v="43.611845000000002"/>
    <n v="-79.330174"/>
    <s v="1593 Toronto Ave"/>
    <x v="0"/>
    <x v="0"/>
    <x v="0"/>
    <x v="2"/>
    <n v="0.35"/>
    <d v="2025-07-24T00:00:00"/>
    <s v="9.00-21.00"/>
    <d v="1900-01-11T00:00:00"/>
    <n v="19.48"/>
    <n v="98"/>
    <s v="Greenlots"/>
    <n v="350"/>
    <s v="Type 2, CHAdeMO"/>
    <n v="2019"/>
    <s v="Yes"/>
    <n v="4"/>
    <n v="5"/>
    <s v="Monthly"/>
  </r>
  <r>
    <s v="EVS04518"/>
    <n v="-33.705359000000001"/>
    <n v="18.582999999999998"/>
    <s v="3712 Cape Town Ave"/>
    <x v="14"/>
    <x v="13"/>
    <x v="7"/>
    <x v="2"/>
    <n v="0.4"/>
    <s v="6:00-22:00"/>
    <s v="6:00-22:00"/>
    <d v="1899-12-30T16:04:48"/>
    <n v="4.75"/>
    <n v="61"/>
    <s v="EVgo"/>
    <n v="50"/>
    <s v="Type 2"/>
    <n v="2023"/>
    <s v="No"/>
    <n v="4.3"/>
    <n v="4"/>
    <s v="Annually"/>
  </r>
  <r>
    <s v="EVS04520"/>
    <n v="37.8035"/>
    <n v="-122.475707"/>
    <s v="1199 San Francisco Ave"/>
    <x v="5"/>
    <x v="5"/>
    <x v="0"/>
    <x v="2"/>
    <n v="0.38"/>
    <s v="9:00-18:00"/>
    <s v="9:00-18:00"/>
    <d v="1899-12-30T08:52:48"/>
    <n v="10.77"/>
    <n v="98"/>
    <s v="EVgo"/>
    <n v="350"/>
    <s v="Type 2, CHAdeMO"/>
    <n v="2022"/>
    <s v="Yes"/>
    <n v="3.1"/>
    <n v="5"/>
    <s v="Annually"/>
  </r>
  <r>
    <s v="EVS04526"/>
    <n v="41.820687999999997"/>
    <n v="-87.620887999999994"/>
    <s v="565 Chicago Ave"/>
    <x v="7"/>
    <x v="5"/>
    <x v="0"/>
    <x v="2"/>
    <n v="0.14000000000000001"/>
    <d v="2025-07-24T00:00:00"/>
    <s v="9.00-21.00"/>
    <d v="1900-01-11T00:00:00"/>
    <n v="15.33"/>
    <n v="76"/>
    <s v="Greenlots"/>
    <n v="350"/>
    <s v="CCS"/>
    <n v="2018"/>
    <s v="Yes"/>
    <n v="3.6"/>
    <n v="1"/>
    <s v="Monthly"/>
  </r>
  <r>
    <s v="EVS04527"/>
    <n v="55.816504000000002"/>
    <n v="37.694513999999998"/>
    <s v="53 Moscow Ave"/>
    <x v="1"/>
    <x v="1"/>
    <x v="1"/>
    <x v="2"/>
    <n v="0.37"/>
    <s v="6:00-22:00"/>
    <s v="6:00-22:00"/>
    <d v="1899-12-30T16:04:48"/>
    <n v="2.98"/>
    <n v="80"/>
    <s v="EVgo"/>
    <n v="50"/>
    <s v="CHAdeMO"/>
    <n v="2012"/>
    <s v="Yes"/>
    <n v="3.8"/>
    <n v="4"/>
    <s v="Annually"/>
  </r>
  <r>
    <s v="EVS04536"/>
    <n v="37.661920000000002"/>
    <n v="126.973018"/>
    <s v="7572 Seoul Ave"/>
    <x v="6"/>
    <x v="6"/>
    <x v="3"/>
    <x v="2"/>
    <n v="0.31"/>
    <s v="6:00-22:00"/>
    <s v="6:00-22:00"/>
    <d v="1899-12-30T16:04:48"/>
    <n v="7.07"/>
    <n v="46"/>
    <s v="Tesla"/>
    <n v="22"/>
    <s v="Tesla, CCS"/>
    <n v="2016"/>
    <s v="No"/>
    <n v="4.0999999999999996"/>
    <n v="1"/>
    <s v="Quarterly"/>
  </r>
  <r>
    <s v="EVS04537"/>
    <n v="34.131262999999997"/>
    <n v="-118.23000500000001"/>
    <s v="4540 Los Angeles Ave"/>
    <x v="16"/>
    <x v="5"/>
    <x v="0"/>
    <x v="2"/>
    <n v="0.32"/>
    <s v="6:00-22:00"/>
    <s v="6:00-22:00"/>
    <d v="1899-12-30T16:04:48"/>
    <n v="18.11"/>
    <n v="83"/>
    <s v="ChargePoint"/>
    <n v="150"/>
    <s v="Tesla, CCS"/>
    <n v="2019"/>
    <s v="Yes"/>
    <n v="3.5"/>
    <n v="4"/>
    <s v="Monthly"/>
  </r>
  <r>
    <s v="EVS04545"/>
    <n v="37.733472999999996"/>
    <n v="-122.31362799999999"/>
    <s v="273 San Francisco Ave"/>
    <x v="5"/>
    <x v="5"/>
    <x v="0"/>
    <x v="2"/>
    <n v="0.38"/>
    <s v="9:00-18:00"/>
    <s v="9:00-18:00"/>
    <d v="1899-12-30T08:52:48"/>
    <n v="11.16"/>
    <n v="43"/>
    <s v="Tesla"/>
    <n v="350"/>
    <s v="CCS, CHAdeMO"/>
    <n v="2010"/>
    <s v="Yes"/>
    <n v="3.3"/>
    <n v="1"/>
    <s v="Monthly"/>
  </r>
  <r>
    <s v="EVS04550"/>
    <n v="52.545909000000002"/>
    <n v="13.380366"/>
    <s v="8120 Berlin Ave"/>
    <x v="3"/>
    <x v="3"/>
    <x v="1"/>
    <x v="2"/>
    <n v="0.17"/>
    <s v="6:00-22:00"/>
    <s v="6:00-22:00"/>
    <d v="1899-12-30T16:04:48"/>
    <n v="5.8"/>
    <n v="90"/>
    <s v="Ionity"/>
    <n v="150"/>
    <s v="CCS"/>
    <n v="2010"/>
    <s v="Yes"/>
    <n v="4.2"/>
    <n v="7"/>
    <s v="Quarterly"/>
  </r>
  <r>
    <s v="EVS04552"/>
    <n v="39.873815"/>
    <n v="116.201605"/>
    <s v="3200 Beijing Ave"/>
    <x v="10"/>
    <x v="9"/>
    <x v="3"/>
    <x v="2"/>
    <n v="0.27"/>
    <s v="6:00-22:00"/>
    <s v="6:00-22:00"/>
    <d v="1899-12-30T16:04:48"/>
    <n v="1.77"/>
    <n v="93"/>
    <s v="Tesla"/>
    <n v="50"/>
    <s v="Tesla"/>
    <n v="2013"/>
    <s v="No"/>
    <n v="4.8"/>
    <n v="4"/>
    <s v="Monthly"/>
  </r>
  <r>
    <s v="EVS04553"/>
    <n v="41.866202999999999"/>
    <n v="-87.757718999999994"/>
    <s v="4171 Chicago Ave"/>
    <x v="7"/>
    <x v="5"/>
    <x v="0"/>
    <x v="2"/>
    <n v="0.45"/>
    <d v="2025-07-24T00:00:00"/>
    <s v="9.00-21.00"/>
    <d v="1900-01-11T00:00:00"/>
    <n v="14.3"/>
    <n v="45"/>
    <s v="ChargePoint"/>
    <n v="50"/>
    <s v="CHAdeMO, Type 2"/>
    <n v="2011"/>
    <s v="Yes"/>
    <n v="3.8"/>
    <n v="9"/>
    <s v="Monthly"/>
  </r>
  <r>
    <s v="EVS04556"/>
    <n v="55.795819000000002"/>
    <n v="37.514876999999998"/>
    <s v="1051 Moscow Ave"/>
    <x v="1"/>
    <x v="1"/>
    <x v="1"/>
    <x v="2"/>
    <n v="0.45"/>
    <s v="6:00-22:00"/>
    <s v="6:00-22:00"/>
    <d v="1899-12-30T16:04:48"/>
    <n v="18.260000000000002"/>
    <n v="31"/>
    <s v="ChargePoint"/>
    <n v="150"/>
    <s v="Tesla, Type 2"/>
    <n v="2022"/>
    <s v="Yes"/>
    <n v="4.0999999999999996"/>
    <n v="6"/>
    <s v="Annually"/>
  </r>
  <r>
    <s v="EVS04563"/>
    <n v="34.193581000000002"/>
    <n v="-118.272261"/>
    <s v="6207 Los Angeles Ave"/>
    <x v="16"/>
    <x v="5"/>
    <x v="0"/>
    <x v="2"/>
    <n v="0.49"/>
    <d v="2025-07-24T00:00:00"/>
    <s v="9.00-21.00"/>
    <d v="1900-01-11T00:00:00"/>
    <n v="1.39"/>
    <n v="54"/>
    <s v="Ionity"/>
    <n v="150"/>
    <s v="Type 2, CCS"/>
    <n v="2019"/>
    <s v="Yes"/>
    <n v="4.7"/>
    <n v="9"/>
    <s v="Quarterly"/>
  </r>
  <r>
    <s v="EVS04567"/>
    <n v="19.456264999999998"/>
    <n v="-99.045039000000003"/>
    <s v="8064 Mexico City Ave"/>
    <x v="17"/>
    <x v="14"/>
    <x v="0"/>
    <x v="2"/>
    <n v="0.32"/>
    <s v="6:00-22:00"/>
    <s v="6:00-22:00"/>
    <d v="1899-12-30T16:04:48"/>
    <n v="15.25"/>
    <n v="75"/>
    <s v="EVgo"/>
    <n v="50"/>
    <s v="CHAdeMO"/>
    <n v="2010"/>
    <s v="No"/>
    <n v="3.9"/>
    <n v="1"/>
    <s v="Quarterly"/>
  </r>
  <r>
    <s v="EVS04569"/>
    <n v="-33.729100000000003"/>
    <n v="18.533078"/>
    <s v="5007 Cape Town Ave"/>
    <x v="14"/>
    <x v="13"/>
    <x v="7"/>
    <x v="2"/>
    <n v="0.3"/>
    <d v="2025-07-24T00:00:00"/>
    <s v="9.00-21.00"/>
    <d v="1900-01-11T00:00:00"/>
    <n v="6.23"/>
    <n v="51"/>
    <s v="Greenlots"/>
    <n v="150"/>
    <s v="CHAdeMO, Tesla"/>
    <n v="2022"/>
    <s v="Yes"/>
    <n v="3.3"/>
    <n v="4"/>
    <s v="Monthly"/>
  </r>
  <r>
    <s v="EVS04571"/>
    <n v="-69.429250999999994"/>
    <n v="-1.035228"/>
    <s v="3169 Random Rd"/>
    <x v="19"/>
    <x v="2"/>
    <x v="2"/>
    <x v="2"/>
    <n v="0.14000000000000001"/>
    <s v="6:00-22:00"/>
    <s v="6:00-22:00"/>
    <d v="1899-12-30T16:04:48"/>
    <n v="5.62"/>
    <n v="60"/>
    <s v="Ionity"/>
    <n v="22"/>
    <s v="CHAdeMO"/>
    <n v="2013"/>
    <s v="Yes"/>
    <n v="4.4000000000000004"/>
    <n v="6"/>
    <s v="Quarterly"/>
  </r>
  <r>
    <s v="EVS04572"/>
    <n v="34.065759"/>
    <n v="-118.271242"/>
    <s v="3569 Los Angeles Ave"/>
    <x v="16"/>
    <x v="5"/>
    <x v="0"/>
    <x v="2"/>
    <n v="0.46"/>
    <s v="6:00-22:00"/>
    <s v="6:00-22:00"/>
    <d v="1899-12-30T16:04:48"/>
    <n v="11.44"/>
    <n v="26"/>
    <s v="EVgo"/>
    <n v="22"/>
    <s v="CCS"/>
    <n v="2023"/>
    <s v="Yes"/>
    <n v="4.0999999999999996"/>
    <n v="10"/>
    <s v="Quarterly"/>
  </r>
  <r>
    <s v="EVS04574"/>
    <n v="34.071013000000001"/>
    <n v="-118.26213799999999"/>
    <s v="6714 Los Angeles Ave"/>
    <x v="16"/>
    <x v="5"/>
    <x v="0"/>
    <x v="2"/>
    <n v="0.37"/>
    <d v="2025-07-24T00:00:00"/>
    <s v="9.00-21.00"/>
    <d v="1900-01-11T00:00:00"/>
    <n v="1.87"/>
    <n v="70"/>
    <s v="Greenlots"/>
    <n v="350"/>
    <s v="Type 2, Tesla"/>
    <n v="2020"/>
    <s v="No"/>
    <n v="3.9"/>
    <n v="3"/>
    <s v="Annually"/>
  </r>
  <r>
    <s v="EVS04575"/>
    <n v="18.924759999999999"/>
    <n v="72.841821999999993"/>
    <s v="8808 Mumbai Ave"/>
    <x v="13"/>
    <x v="12"/>
    <x v="3"/>
    <x v="2"/>
    <n v="0.2"/>
    <s v="9:00-18:00"/>
    <s v="9:00-18:00"/>
    <d v="1899-12-30T08:52:48"/>
    <n v="18.04"/>
    <n v="90"/>
    <s v="EVgo"/>
    <n v="150"/>
    <s v="CCS"/>
    <n v="2016"/>
    <s v="No"/>
    <n v="4.9000000000000004"/>
    <n v="2"/>
    <s v="Monthly"/>
  </r>
  <r>
    <s v="EVS04579"/>
    <n v="-33.813392"/>
    <n v="18.579167999999999"/>
    <s v="8104 Cape Town Ave"/>
    <x v="14"/>
    <x v="13"/>
    <x v="7"/>
    <x v="2"/>
    <n v="0.36"/>
    <s v="6:00-22:00"/>
    <s v="6:00-22:00"/>
    <d v="1899-12-30T16:04:48"/>
    <n v="12.13"/>
    <n v="67"/>
    <s v="EVgo"/>
    <n v="22"/>
    <s v="CHAdeMO, CCS"/>
    <n v="2015"/>
    <s v="Yes"/>
    <n v="4.7"/>
    <n v="2"/>
    <s v="Quarterly"/>
  </r>
  <r>
    <s v="EVS04581"/>
    <n v="89.464534"/>
    <n v="-133.778727"/>
    <s v="8158 Random Rd"/>
    <x v="19"/>
    <x v="2"/>
    <x v="2"/>
    <x v="2"/>
    <n v="0.17"/>
    <s v="9:00-18:00"/>
    <s v="9:00-18:00"/>
    <d v="1899-12-30T08:52:48"/>
    <n v="12.35"/>
    <n v="40"/>
    <s v="ChargePoint"/>
    <n v="350"/>
    <s v="Tesla"/>
    <n v="2022"/>
    <s v="Yes"/>
    <n v="3.7"/>
    <n v="10"/>
    <s v="Quarterly"/>
  </r>
  <r>
    <s v="EVS04583"/>
    <n v="37.842695999999997"/>
    <n v="-122.343098"/>
    <s v="3212 San Francisco Ave"/>
    <x v="5"/>
    <x v="5"/>
    <x v="0"/>
    <x v="2"/>
    <n v="0.28000000000000003"/>
    <s v="9:00-18:00"/>
    <s v="9:00-18:00"/>
    <d v="1899-12-30T08:52:48"/>
    <n v="2.2999999999999998"/>
    <n v="71"/>
    <s v="Tesla"/>
    <n v="150"/>
    <s v="CCS"/>
    <n v="2021"/>
    <s v="No"/>
    <n v="4.5999999999999996"/>
    <n v="9"/>
    <s v="Monthly"/>
  </r>
  <r>
    <s v="EVS04585"/>
    <n v="34.199997000000003"/>
    <n v="-118.21781799999999"/>
    <s v="4950 Los Angeles Ave"/>
    <x v="16"/>
    <x v="5"/>
    <x v="0"/>
    <x v="2"/>
    <n v="0.31"/>
    <s v="6:00-22:00"/>
    <s v="6:00-22:00"/>
    <d v="1899-12-30T16:04:48"/>
    <n v="1.71"/>
    <n v="77"/>
    <s v="ChargePoint"/>
    <n v="350"/>
    <s v="CCS, CHAdeMO"/>
    <n v="2010"/>
    <s v="Yes"/>
    <n v="3.8"/>
    <n v="5"/>
    <s v="Quarterly"/>
  </r>
  <r>
    <s v="EVS04587"/>
    <n v="19.526451999999999"/>
    <n v="-99.138300000000001"/>
    <s v="986 Mexico City Ave"/>
    <x v="17"/>
    <x v="14"/>
    <x v="0"/>
    <x v="2"/>
    <n v="0.4"/>
    <d v="2025-07-24T00:00:00"/>
    <s v="9.00-21.00"/>
    <d v="1900-01-11T00:00:00"/>
    <n v="3.98"/>
    <n v="68"/>
    <s v="Tesla"/>
    <n v="22"/>
    <s v="Tesla"/>
    <n v="2012"/>
    <s v="Yes"/>
    <n v="4.4000000000000004"/>
    <n v="5"/>
    <s v="Annually"/>
  </r>
  <r>
    <s v="EVS04589"/>
    <n v="-33.884830000000001"/>
    <n v="18.408885000000001"/>
    <s v="5004 Cape Town Ave"/>
    <x v="14"/>
    <x v="13"/>
    <x v="7"/>
    <x v="2"/>
    <n v="0.34"/>
    <s v="9:00-18:00"/>
    <s v="9:00-18:00"/>
    <d v="1899-12-30T08:52:48"/>
    <n v="6.68"/>
    <n v="17"/>
    <s v="Ionity"/>
    <n v="350"/>
    <s v="CCS"/>
    <n v="2015"/>
    <s v="Yes"/>
    <n v="3.6"/>
    <n v="4"/>
    <s v="Monthly"/>
  </r>
  <r>
    <s v="EVS04602"/>
    <n v="-23.543513000000001"/>
    <n v="-46.616112999999999"/>
    <s v="8449 SÃ£o Paulo Ave"/>
    <x v="8"/>
    <x v="7"/>
    <x v="4"/>
    <x v="2"/>
    <n v="0.33"/>
    <d v="2025-07-24T00:00:00"/>
    <s v="9.00-21.00"/>
    <d v="1900-01-11T00:00:00"/>
    <n v="18.97"/>
    <n v="21"/>
    <s v="Ionity"/>
    <n v="150"/>
    <s v="Tesla"/>
    <n v="2011"/>
    <s v="Yes"/>
    <n v="4.5999999999999996"/>
    <n v="1"/>
    <s v="Quarterly"/>
  </r>
  <r>
    <s v="EVS04610"/>
    <n v="25.317264999999999"/>
    <n v="55.377710999999998"/>
    <s v="577 Dubai Ave"/>
    <x v="12"/>
    <x v="11"/>
    <x v="3"/>
    <x v="2"/>
    <n v="0.14000000000000001"/>
    <d v="2025-07-24T00:00:00"/>
    <s v="9.00-21.00"/>
    <d v="1900-01-11T00:00:00"/>
    <n v="7.5"/>
    <n v="39"/>
    <s v="Greenlots"/>
    <n v="50"/>
    <s v="Tesla, CCS"/>
    <n v="2015"/>
    <s v="No"/>
    <n v="3.7"/>
    <n v="1"/>
    <s v="Annually"/>
  </r>
  <r>
    <s v="EVS04621"/>
    <n v="-53.098100000000002"/>
    <n v="81.621955999999997"/>
    <s v="8758 Random Rd"/>
    <x v="11"/>
    <x v="10"/>
    <x v="6"/>
    <x v="2"/>
    <n v="0.14000000000000001"/>
    <s v="9:00-18:00"/>
    <s v="9:00-18:00"/>
    <d v="1899-12-30T08:52:48"/>
    <n v="10.85"/>
    <n v="39"/>
    <s v="Tesla"/>
    <n v="22"/>
    <s v="Type 2"/>
    <n v="2023"/>
    <s v="No"/>
    <n v="5"/>
    <n v="2"/>
    <s v="Annually"/>
  </r>
  <r>
    <s v="EVS04622"/>
    <n v="13.841089"/>
    <n v="100.565794"/>
    <s v="8397 Bangkok Ave"/>
    <x v="4"/>
    <x v="4"/>
    <x v="3"/>
    <x v="2"/>
    <n v="0.41"/>
    <s v="9:00-18:00"/>
    <s v="9:00-18:00"/>
    <d v="1899-12-30T08:52:48"/>
    <n v="1.8"/>
    <n v="47"/>
    <s v="ChargePoint"/>
    <n v="22"/>
    <s v="CCS"/>
    <n v="2020"/>
    <s v="No"/>
    <n v="3"/>
    <n v="6"/>
    <s v="Quarterly"/>
  </r>
  <r>
    <s v="EVS04627"/>
    <n v="37.658003000000001"/>
    <n v="126.90093299999999"/>
    <s v="3840 Seoul Ave"/>
    <x v="6"/>
    <x v="6"/>
    <x v="3"/>
    <x v="2"/>
    <n v="0.32"/>
    <s v="6:00-22:00"/>
    <s v="6:00-22:00"/>
    <d v="1899-12-30T16:04:48"/>
    <n v="13.08"/>
    <n v="91"/>
    <s v="Greenlots"/>
    <n v="22"/>
    <s v="Type 2, CCS"/>
    <n v="2020"/>
    <s v="No"/>
    <n v="4.7"/>
    <n v="10"/>
    <s v="Monthly"/>
  </r>
  <r>
    <s v="EVS04629"/>
    <n v="-33.765537000000002"/>
    <n v="151.26798700000001"/>
    <s v="1883 Sydney Ave"/>
    <x v="9"/>
    <x v="8"/>
    <x v="5"/>
    <x v="2"/>
    <n v="0.5"/>
    <s v="9:00-18:00"/>
    <s v="9:00-18:00"/>
    <d v="1899-12-30T08:52:48"/>
    <n v="12.36"/>
    <n v="15"/>
    <s v="ChargePoint"/>
    <n v="350"/>
    <s v="Type 2"/>
    <n v="2022"/>
    <s v="No"/>
    <n v="3.4"/>
    <n v="7"/>
    <s v="Annually"/>
  </r>
  <r>
    <s v="EVS04632"/>
    <n v="37.632983000000003"/>
    <n v="126.984053"/>
    <s v="6939 Seoul Ave"/>
    <x v="6"/>
    <x v="6"/>
    <x v="3"/>
    <x v="2"/>
    <n v="0.46"/>
    <d v="2025-07-24T00:00:00"/>
    <s v="9.00-21.00"/>
    <d v="1900-01-11T00:00:00"/>
    <n v="8.91"/>
    <n v="17"/>
    <s v="ChargePoint"/>
    <n v="22"/>
    <s v="CHAdeMO"/>
    <n v="2017"/>
    <s v="Yes"/>
    <n v="4.8"/>
    <n v="7"/>
    <s v="Quarterly"/>
  </r>
  <r>
    <s v="EVS04633"/>
    <n v="39.935938999999998"/>
    <n v="116.20790700000001"/>
    <s v="7180 Beijing Ave"/>
    <x v="10"/>
    <x v="9"/>
    <x v="3"/>
    <x v="2"/>
    <n v="0.17"/>
    <s v="9:00-18:00"/>
    <s v="9:00-18:00"/>
    <d v="1899-12-30T08:52:48"/>
    <n v="15.24"/>
    <n v="98"/>
    <s v="EVgo"/>
    <n v="50"/>
    <s v="Type 2, CCS"/>
    <n v="2010"/>
    <s v="Yes"/>
    <n v="4.0999999999999996"/>
    <n v="2"/>
    <s v="Monthly"/>
  </r>
  <r>
    <s v="EVS04634"/>
    <n v="43.604292000000001"/>
    <n v="-79.477057000000002"/>
    <s v="9804 Toronto Ave"/>
    <x v="0"/>
    <x v="0"/>
    <x v="0"/>
    <x v="2"/>
    <n v="0.11"/>
    <d v="2025-07-24T00:00:00"/>
    <s v="9.00-21.00"/>
    <d v="1900-01-11T00:00:00"/>
    <n v="14.59"/>
    <n v="94"/>
    <s v="ChargePoint"/>
    <n v="22"/>
    <s v="Type 2, Tesla"/>
    <n v="2011"/>
    <s v="Yes"/>
    <n v="4"/>
    <n v="4"/>
    <s v="Monthly"/>
  </r>
  <r>
    <s v="EVS04636"/>
    <n v="43.733047999999997"/>
    <n v="-79.460808"/>
    <s v="9573 Toronto Ave"/>
    <x v="0"/>
    <x v="0"/>
    <x v="0"/>
    <x v="2"/>
    <n v="0.14000000000000001"/>
    <d v="2025-07-24T00:00:00"/>
    <s v="9.00-21.00"/>
    <d v="1900-01-11T00:00:00"/>
    <n v="13.66"/>
    <n v="48"/>
    <s v="EVgo"/>
    <n v="350"/>
    <s v="Tesla, CCS"/>
    <n v="2022"/>
    <s v="Yes"/>
    <n v="3.7"/>
    <n v="3"/>
    <s v="Quarterly"/>
  </r>
  <r>
    <s v="EVS04642"/>
    <n v="-33.716704999999997"/>
    <n v="151.355761"/>
    <s v="8225 Sydney Ave"/>
    <x v="9"/>
    <x v="8"/>
    <x v="5"/>
    <x v="2"/>
    <n v="0.26"/>
    <s v="9:00-18:00"/>
    <s v="9:00-18:00"/>
    <d v="1899-12-30T08:52:48"/>
    <n v="12.9"/>
    <n v="51"/>
    <s v="Ionity"/>
    <n v="22"/>
    <s v="Type 2, CHAdeMO"/>
    <n v="2019"/>
    <s v="Yes"/>
    <n v="4.3"/>
    <n v="4"/>
    <s v="Quarterly"/>
  </r>
  <r>
    <s v="EVS04643"/>
    <n v="52.582670999999998"/>
    <n v="13.478146000000001"/>
    <s v="2560 Berlin Ave"/>
    <x v="3"/>
    <x v="3"/>
    <x v="1"/>
    <x v="2"/>
    <n v="0.28000000000000003"/>
    <s v="9:00-18:00"/>
    <s v="9:00-18:00"/>
    <d v="1899-12-30T08:52:48"/>
    <n v="12.58"/>
    <n v="64"/>
    <s v="Tesla"/>
    <n v="22"/>
    <s v="Tesla, CHAdeMO"/>
    <n v="2018"/>
    <s v="No"/>
    <n v="3.6"/>
    <n v="4"/>
    <s v="Quarterly"/>
  </r>
  <r>
    <s v="EVS04645"/>
    <n v="-33.866701999999997"/>
    <n v="18.584578"/>
    <s v="5325 Cape Town Ave"/>
    <x v="14"/>
    <x v="13"/>
    <x v="7"/>
    <x v="2"/>
    <n v="0.18"/>
    <s v="6:00-22:00"/>
    <s v="6:00-22:00"/>
    <d v="1899-12-30T16:04:48"/>
    <n v="4.49"/>
    <n v="93"/>
    <s v="Tesla"/>
    <n v="150"/>
    <s v="CHAdeMO, Tesla"/>
    <n v="2022"/>
    <s v="No"/>
    <n v="3.5"/>
    <n v="6"/>
    <s v="Monthly"/>
  </r>
  <r>
    <s v="EVS04649"/>
    <n v="43.799826000000003"/>
    <n v="-79.414638999999994"/>
    <s v="9658 Toronto Ave"/>
    <x v="0"/>
    <x v="0"/>
    <x v="0"/>
    <x v="2"/>
    <n v="0.16"/>
    <s v="6:00-22:00"/>
    <s v="6:00-22:00"/>
    <d v="1899-12-30T16:04:48"/>
    <n v="17.690000000000001"/>
    <n v="100"/>
    <s v="Tesla"/>
    <n v="150"/>
    <s v="CCS"/>
    <n v="2019"/>
    <s v="Yes"/>
    <n v="3.4"/>
    <n v="5"/>
    <s v="Monthly"/>
  </r>
  <r>
    <s v="EVS04650"/>
    <n v="34.169513000000002"/>
    <n v="-118.22223"/>
    <s v="5133 Los Angeles Ave"/>
    <x v="16"/>
    <x v="5"/>
    <x v="0"/>
    <x v="2"/>
    <n v="0.11"/>
    <s v="6:00-22:00"/>
    <s v="6:00-22:00"/>
    <d v="1899-12-30T16:04:48"/>
    <n v="13.81"/>
    <n v="18"/>
    <s v="Tesla"/>
    <n v="50"/>
    <s v="CHAdeMO"/>
    <n v="2010"/>
    <s v="No"/>
    <n v="3.9"/>
    <n v="1"/>
    <s v="Annually"/>
  </r>
  <r>
    <s v="EVS04653"/>
    <n v="18.983751999999999"/>
    <n v="72.981482999999997"/>
    <s v="2486 Mumbai Ave"/>
    <x v="13"/>
    <x v="12"/>
    <x v="3"/>
    <x v="2"/>
    <n v="0.13"/>
    <s v="6:00-22:00"/>
    <s v="6:00-22:00"/>
    <d v="1899-12-30T16:04:48"/>
    <n v="3.02"/>
    <n v="72"/>
    <s v="Ionity"/>
    <n v="150"/>
    <s v="CHAdeMO"/>
    <n v="2020"/>
    <s v="No"/>
    <n v="4.7"/>
    <n v="4"/>
    <s v="Monthly"/>
  </r>
  <r>
    <s v="EVS04656"/>
    <n v="37.849649999999997"/>
    <n v="-122.47639700000001"/>
    <s v="9157 San Francisco Ave"/>
    <x v="5"/>
    <x v="5"/>
    <x v="0"/>
    <x v="2"/>
    <n v="0.11"/>
    <d v="2025-07-24T00:00:00"/>
    <s v="9.00-21.00"/>
    <d v="1900-01-11T00:00:00"/>
    <n v="14.71"/>
    <n v="78"/>
    <s v="Ionity"/>
    <n v="350"/>
    <s v="CCS, Type 2"/>
    <n v="2013"/>
    <s v="Yes"/>
    <n v="4.4000000000000004"/>
    <n v="10"/>
    <s v="Annually"/>
  </r>
  <r>
    <s v="EVS04659"/>
    <n v="52.595945"/>
    <n v="13.384549"/>
    <s v="4857 Berlin Ave"/>
    <x v="3"/>
    <x v="3"/>
    <x v="1"/>
    <x v="2"/>
    <n v="0.22"/>
    <s v="9:00-18:00"/>
    <s v="9:00-18:00"/>
    <d v="1899-12-30T08:52:48"/>
    <n v="5.07"/>
    <n v="21"/>
    <s v="EVgo"/>
    <n v="22"/>
    <s v="CHAdeMO"/>
    <n v="2023"/>
    <s v="Yes"/>
    <n v="3.4"/>
    <n v="6"/>
    <s v="Monthly"/>
  </r>
  <r>
    <s v="EVS04661"/>
    <n v="-22.224218"/>
    <n v="66.952681999999996"/>
    <s v="8976 Random Rd"/>
    <x v="11"/>
    <x v="10"/>
    <x v="6"/>
    <x v="2"/>
    <n v="0.12"/>
    <d v="2025-07-24T00:00:00"/>
    <s v="9.00-21.00"/>
    <d v="1900-01-11T00:00:00"/>
    <n v="9.17"/>
    <n v="48"/>
    <s v="Greenlots"/>
    <n v="22"/>
    <s v="CHAdeMO"/>
    <n v="2015"/>
    <s v="Yes"/>
    <n v="3.3"/>
    <n v="7"/>
    <s v="Quarterly"/>
  </r>
  <r>
    <s v="EVS04662"/>
    <n v="43.739632"/>
    <n v="-79.469948000000002"/>
    <s v="9457 Toronto Ave"/>
    <x v="0"/>
    <x v="0"/>
    <x v="0"/>
    <x v="2"/>
    <n v="0.17"/>
    <s v="9:00-18:00"/>
    <s v="9:00-18:00"/>
    <d v="1899-12-30T08:52:48"/>
    <n v="11.7"/>
    <n v="52"/>
    <s v="ChargePoint"/>
    <n v="150"/>
    <s v="CCS"/>
    <n v="2011"/>
    <s v="No"/>
    <n v="4.3"/>
    <n v="2"/>
    <s v="Quarterly"/>
  </r>
  <r>
    <s v="EVS04663"/>
    <n v="43.757632999999998"/>
    <n v="-79.478522999999996"/>
    <s v="9982 Toronto Ave"/>
    <x v="0"/>
    <x v="0"/>
    <x v="0"/>
    <x v="2"/>
    <n v="0.17"/>
    <s v="6:00-22:00"/>
    <s v="6:00-22:00"/>
    <d v="1899-12-30T16:04:48"/>
    <n v="19.39"/>
    <n v="25"/>
    <s v="ChargePoint"/>
    <n v="150"/>
    <s v="CCS, Tesla"/>
    <n v="2023"/>
    <s v="Yes"/>
    <n v="4.9000000000000004"/>
    <n v="2"/>
    <s v="Monthly"/>
  </r>
  <r>
    <s v="EVS04664"/>
    <n v="39.970385"/>
    <n v="116.200397"/>
    <s v="2908 Beijing Ave"/>
    <x v="10"/>
    <x v="9"/>
    <x v="3"/>
    <x v="2"/>
    <n v="0.33"/>
    <s v="9:00-18:00"/>
    <s v="9:00-18:00"/>
    <d v="1899-12-30T08:52:48"/>
    <n v="14.95"/>
    <n v="87"/>
    <s v="ChargePoint"/>
    <n v="22"/>
    <s v="CHAdeMO"/>
    <n v="2021"/>
    <s v="Yes"/>
    <n v="4.5999999999999996"/>
    <n v="9"/>
    <s v="Quarterly"/>
  </r>
  <r>
    <s v="EVS04666"/>
    <n v="41.834741999999999"/>
    <n v="-87.667168000000004"/>
    <s v="1254 Chicago Ave"/>
    <x v="7"/>
    <x v="5"/>
    <x v="0"/>
    <x v="2"/>
    <n v="0.25"/>
    <d v="2025-07-24T00:00:00"/>
    <s v="9.00-21.00"/>
    <d v="1900-01-11T00:00:00"/>
    <n v="11.46"/>
    <n v="62"/>
    <s v="Greenlots"/>
    <n v="22"/>
    <s v="Tesla, Type 2"/>
    <n v="2010"/>
    <s v="No"/>
    <n v="4.2"/>
    <n v="8"/>
    <s v="Quarterly"/>
  </r>
  <r>
    <s v="EVS04667"/>
    <n v="19.513673000000001"/>
    <n v="-99.132604000000001"/>
    <s v="9113 Mexico City Ave"/>
    <x v="17"/>
    <x v="14"/>
    <x v="0"/>
    <x v="2"/>
    <n v="0.42"/>
    <s v="9:00-18:00"/>
    <s v="9:00-18:00"/>
    <d v="1899-12-30T08:52:48"/>
    <n v="10.76"/>
    <n v="40"/>
    <s v="ChargePoint"/>
    <n v="22"/>
    <s v="CCS, Type 2"/>
    <n v="2023"/>
    <s v="Yes"/>
    <n v="3.1"/>
    <n v="6"/>
    <s v="Quarterly"/>
  </r>
  <r>
    <s v="EVS04670"/>
    <n v="19.488859000000001"/>
    <n v="-99.005762000000004"/>
    <s v="7492 Mexico City Ave"/>
    <x v="17"/>
    <x v="14"/>
    <x v="0"/>
    <x v="2"/>
    <n v="0.48"/>
    <d v="2025-07-24T00:00:00"/>
    <s v="9.00-21.00"/>
    <d v="1900-01-11T00:00:00"/>
    <n v="10.86"/>
    <n v="48"/>
    <s v="Ionity"/>
    <n v="22"/>
    <s v="CHAdeMO, CCS"/>
    <n v="2012"/>
    <s v="No"/>
    <n v="3.4"/>
    <n v="7"/>
    <s v="Annually"/>
  </r>
  <r>
    <s v="EVS04673"/>
    <n v="13.826776000000001"/>
    <n v="100.538732"/>
    <s v="2186 Bangkok Ave"/>
    <x v="4"/>
    <x v="4"/>
    <x v="3"/>
    <x v="2"/>
    <n v="0.28999999999999998"/>
    <d v="2025-07-24T00:00:00"/>
    <s v="9.00-21.00"/>
    <d v="1900-01-11T00:00:00"/>
    <n v="1.82"/>
    <n v="62"/>
    <s v="Tesla"/>
    <n v="350"/>
    <s v="Tesla, CCS"/>
    <n v="2011"/>
    <s v="Yes"/>
    <n v="3.3"/>
    <n v="3"/>
    <s v="Quarterly"/>
  </r>
  <r>
    <s v="EVS04678"/>
    <n v="43.699115999999997"/>
    <n v="-79.494860000000003"/>
    <s v="9765 Toronto Ave"/>
    <x v="0"/>
    <x v="0"/>
    <x v="0"/>
    <x v="2"/>
    <n v="0.41"/>
    <s v="9:00-18:00"/>
    <s v="9:00-18:00"/>
    <d v="1899-12-30T08:52:48"/>
    <n v="5.24"/>
    <n v="56"/>
    <s v="Tesla"/>
    <n v="150"/>
    <s v="CCS, CHAdeMO"/>
    <n v="2017"/>
    <s v="No"/>
    <n v="4.0999999999999996"/>
    <n v="9"/>
    <s v="Quarterly"/>
  </r>
  <r>
    <s v="EVS04679"/>
    <n v="25.264588"/>
    <n v="55.273769000000001"/>
    <s v="9372 Dubai Ave"/>
    <x v="12"/>
    <x v="11"/>
    <x v="3"/>
    <x v="2"/>
    <n v="0.21"/>
    <s v="6:00-22:00"/>
    <s v="6:00-22:00"/>
    <d v="1899-12-30T16:04:48"/>
    <n v="7.11"/>
    <n v="32"/>
    <s v="ChargePoint"/>
    <n v="350"/>
    <s v="CHAdeMO"/>
    <n v="2023"/>
    <s v="Yes"/>
    <n v="4.7"/>
    <n v="4"/>
    <s v="Annually"/>
  </r>
  <r>
    <s v="EVS04680"/>
    <n v="43.774638000000003"/>
    <n v="-79.393378999999996"/>
    <s v="207 Toronto Ave"/>
    <x v="0"/>
    <x v="0"/>
    <x v="0"/>
    <x v="2"/>
    <n v="0.35"/>
    <d v="2025-07-24T00:00:00"/>
    <s v="9.00-21.00"/>
    <d v="1900-01-11T00:00:00"/>
    <n v="6.15"/>
    <n v="87"/>
    <s v="Tesla"/>
    <n v="50"/>
    <s v="CCS, CHAdeMO"/>
    <n v="2022"/>
    <s v="No"/>
    <n v="3.3"/>
    <n v="7"/>
    <s v="Monthly"/>
  </r>
  <r>
    <s v="EVS04682"/>
    <n v="43.792361999999997"/>
    <n v="-79.451616999999999"/>
    <s v="4967 Toronto Ave"/>
    <x v="0"/>
    <x v="0"/>
    <x v="0"/>
    <x v="2"/>
    <n v="0.33"/>
    <s v="9:00-18:00"/>
    <s v="9:00-18:00"/>
    <d v="1899-12-30T08:52:48"/>
    <n v="14.13"/>
    <n v="27"/>
    <s v="Ionity"/>
    <n v="150"/>
    <s v="CCS"/>
    <n v="2018"/>
    <s v="Yes"/>
    <n v="3.9"/>
    <n v="9"/>
    <s v="Monthly"/>
  </r>
  <r>
    <s v="EVS04683"/>
    <n v="13.755280000000001"/>
    <n v="100.42322"/>
    <s v="9018 Bangkok Ave"/>
    <x v="4"/>
    <x v="4"/>
    <x v="3"/>
    <x v="2"/>
    <n v="0.4"/>
    <s v="6:00-22:00"/>
    <s v="6:00-22:00"/>
    <d v="1899-12-30T16:04:48"/>
    <n v="3.96"/>
    <n v="35"/>
    <s v="Greenlots"/>
    <n v="150"/>
    <s v="Tesla"/>
    <n v="2017"/>
    <s v="No"/>
    <n v="4.5999999999999996"/>
    <n v="8"/>
    <s v="Annually"/>
  </r>
  <r>
    <s v="EVS04684"/>
    <n v="39.825228000000003"/>
    <n v="116.33813499999999"/>
    <s v="1899 Beijing Ave"/>
    <x v="10"/>
    <x v="9"/>
    <x v="3"/>
    <x v="2"/>
    <n v="0.37"/>
    <s v="6:00-22:00"/>
    <s v="6:00-22:00"/>
    <d v="1899-12-30T16:04:48"/>
    <n v="7.03"/>
    <n v="49"/>
    <s v="Greenlots"/>
    <n v="50"/>
    <s v="Type 2, Tesla"/>
    <n v="2021"/>
    <s v="No"/>
    <n v="3.3"/>
    <n v="2"/>
    <s v="Annually"/>
  </r>
  <r>
    <s v="EVS04689"/>
    <n v="13.831552"/>
    <n v="100.47166300000001"/>
    <s v="7447 Bangkok Ave"/>
    <x v="4"/>
    <x v="4"/>
    <x v="3"/>
    <x v="2"/>
    <n v="0.35"/>
    <d v="2025-07-24T00:00:00"/>
    <s v="9.00-21.00"/>
    <d v="1900-01-11T00:00:00"/>
    <n v="4.84"/>
    <n v="89"/>
    <s v="ChargePoint"/>
    <n v="50"/>
    <s v="CHAdeMO"/>
    <n v="2014"/>
    <s v="No"/>
    <n v="4.2"/>
    <n v="3"/>
    <s v="Quarterly"/>
  </r>
  <r>
    <s v="EVS04691"/>
    <n v="-58.309260999999999"/>
    <n v="-71.468838000000005"/>
    <s v="6207 Random Rd"/>
    <x v="11"/>
    <x v="10"/>
    <x v="6"/>
    <x v="2"/>
    <n v="0.3"/>
    <s v="6:00-22:00"/>
    <s v="6:00-22:00"/>
    <d v="1899-12-30T16:04:48"/>
    <n v="16.850000000000001"/>
    <n v="44"/>
    <s v="EVgo"/>
    <n v="350"/>
    <s v="CHAdeMO, Type 2"/>
    <n v="2020"/>
    <s v="No"/>
    <n v="3.4"/>
    <n v="5"/>
    <s v="Annually"/>
  </r>
  <r>
    <s v="EVS04692"/>
    <n v="25.344916000000001"/>
    <n v="55.282176999999997"/>
    <s v="5056 Dubai Ave"/>
    <x v="12"/>
    <x v="11"/>
    <x v="3"/>
    <x v="2"/>
    <n v="0.4"/>
    <d v="2025-07-24T00:00:00"/>
    <s v="9.00-21.00"/>
    <d v="1900-01-11T00:00:00"/>
    <n v="5.18"/>
    <n v="29"/>
    <s v="Tesla"/>
    <n v="350"/>
    <s v="CHAdeMO"/>
    <n v="2013"/>
    <s v="No"/>
    <n v="3.4"/>
    <n v="10"/>
    <s v="Annually"/>
  </r>
  <r>
    <s v="EVS04698"/>
    <n v="-33.797823999999999"/>
    <n v="18.498176999999998"/>
    <s v="9109 Cape Town Ave"/>
    <x v="14"/>
    <x v="13"/>
    <x v="7"/>
    <x v="2"/>
    <n v="0.42"/>
    <d v="2025-07-24T00:00:00"/>
    <s v="9.00-21.00"/>
    <d v="1900-01-11T00:00:00"/>
    <n v="13.57"/>
    <n v="45"/>
    <s v="Greenlots"/>
    <n v="150"/>
    <s v="CCS, Type 2"/>
    <n v="2016"/>
    <s v="No"/>
    <n v="4.7"/>
    <n v="4"/>
    <s v="Quarterly"/>
  </r>
  <r>
    <s v="EVS04699"/>
    <n v="39.969168000000003"/>
    <n v="116.49732299999999"/>
    <s v="9114 Beijing Ave"/>
    <x v="10"/>
    <x v="9"/>
    <x v="3"/>
    <x v="2"/>
    <n v="0.23"/>
    <d v="2025-07-24T00:00:00"/>
    <s v="9.00-21.00"/>
    <d v="1900-01-11T00:00:00"/>
    <n v="13.78"/>
    <n v="93"/>
    <s v="EVgo"/>
    <n v="50"/>
    <s v="Type 2"/>
    <n v="2019"/>
    <s v="No"/>
    <n v="4.9000000000000004"/>
    <n v="1"/>
    <s v="Monthly"/>
  </r>
  <r>
    <s v="EVS04702"/>
    <n v="25.279775999999998"/>
    <n v="55.325654999999998"/>
    <s v="9133 Dubai Ave"/>
    <x v="12"/>
    <x v="11"/>
    <x v="3"/>
    <x v="2"/>
    <n v="0.2"/>
    <s v="9:00-18:00"/>
    <s v="9:00-18:00"/>
    <d v="1899-12-30T08:52:48"/>
    <n v="7.53"/>
    <n v="50"/>
    <s v="EVgo"/>
    <n v="22"/>
    <s v="CCS, Tesla"/>
    <n v="2022"/>
    <s v="No"/>
    <n v="3.6"/>
    <n v="10"/>
    <s v="Quarterly"/>
  </r>
  <r>
    <s v="EVS04722"/>
    <n v="37.780306000000003"/>
    <n v="-122.477283"/>
    <s v="6922 San Francisco Ave"/>
    <x v="5"/>
    <x v="5"/>
    <x v="0"/>
    <x v="2"/>
    <n v="0.25"/>
    <s v="9:00-18:00"/>
    <s v="9:00-18:00"/>
    <d v="1899-12-30T08:52:48"/>
    <n v="9.2200000000000006"/>
    <n v="93"/>
    <s v="ChargePoint"/>
    <n v="22"/>
    <s v="CHAdeMO, Type 2"/>
    <n v="2017"/>
    <s v="No"/>
    <n v="3.1"/>
    <n v="7"/>
    <s v="Annually"/>
  </r>
  <r>
    <s v="EVS04728"/>
    <n v="39.972754000000002"/>
    <n v="116.273394"/>
    <s v="1277 Beijing Ave"/>
    <x v="10"/>
    <x v="9"/>
    <x v="3"/>
    <x v="2"/>
    <n v="0.17"/>
    <s v="9:00-18:00"/>
    <s v="9:00-18:00"/>
    <d v="1899-12-30T08:52:48"/>
    <n v="17.73"/>
    <n v="51"/>
    <s v="ChargePoint"/>
    <n v="22"/>
    <s v="Tesla, CHAdeMO"/>
    <n v="2015"/>
    <s v="Yes"/>
    <n v="4.9000000000000004"/>
    <n v="5"/>
    <s v="Quarterly"/>
  </r>
  <r>
    <s v="EVS04734"/>
    <n v="37.856278000000003"/>
    <n v="-122.442652"/>
    <s v="8299 San Francisco Ave"/>
    <x v="5"/>
    <x v="5"/>
    <x v="0"/>
    <x v="2"/>
    <n v="0.19"/>
    <d v="2025-07-24T00:00:00"/>
    <s v="9.00-21.00"/>
    <d v="1900-01-11T00:00:00"/>
    <n v="9.41"/>
    <n v="96"/>
    <s v="Tesla"/>
    <n v="350"/>
    <s v="CHAdeMO"/>
    <n v="2022"/>
    <s v="No"/>
    <n v="3.2"/>
    <n v="4"/>
    <s v="Annually"/>
  </r>
  <r>
    <s v="EVS04736"/>
    <n v="-23.528556999999999"/>
    <n v="-46.516286000000001"/>
    <s v="8938 SÃ£o Paulo Ave"/>
    <x v="8"/>
    <x v="7"/>
    <x v="4"/>
    <x v="2"/>
    <n v="0.46"/>
    <s v="6:00-22:00"/>
    <s v="6:00-22:00"/>
    <d v="1899-12-30T16:04:48"/>
    <n v="7.4"/>
    <n v="38"/>
    <s v="ChargePoint"/>
    <n v="50"/>
    <s v="CCS"/>
    <n v="2022"/>
    <s v="No"/>
    <n v="3.3"/>
    <n v="2"/>
    <s v="Monthly"/>
  </r>
  <r>
    <s v="EVS04745"/>
    <n v="39.907719"/>
    <n v="116.368779"/>
    <s v="1352 Beijing Ave"/>
    <x v="10"/>
    <x v="9"/>
    <x v="3"/>
    <x v="2"/>
    <n v="0.37"/>
    <d v="2025-07-24T00:00:00"/>
    <s v="9.00-21.00"/>
    <d v="1900-01-11T00:00:00"/>
    <n v="17.96"/>
    <n v="27"/>
    <s v="Greenlots"/>
    <n v="50"/>
    <s v="Type 2, CCS"/>
    <n v="2020"/>
    <s v="No"/>
    <n v="3.7"/>
    <n v="2"/>
    <s v="Monthly"/>
  </r>
  <r>
    <s v="EVS04746"/>
    <n v="-23.670780000000001"/>
    <n v="-46.577351999999998"/>
    <s v="5630 SÃ£o Paulo Ave"/>
    <x v="8"/>
    <x v="7"/>
    <x v="4"/>
    <x v="2"/>
    <n v="0.18"/>
    <s v="6:00-22:00"/>
    <s v="6:00-22:00"/>
    <d v="1899-12-30T16:04:48"/>
    <n v="11.04"/>
    <n v="41"/>
    <s v="EVgo"/>
    <n v="150"/>
    <s v="Type 2, CCS"/>
    <n v="2011"/>
    <s v="No"/>
    <n v="4.5"/>
    <n v="1"/>
    <s v="Quarterly"/>
  </r>
  <r>
    <s v="EVS04749"/>
    <n v="41.847045999999999"/>
    <n v="-87.689943999999997"/>
    <s v="229 Chicago Ave"/>
    <x v="7"/>
    <x v="5"/>
    <x v="0"/>
    <x v="2"/>
    <n v="0.2"/>
    <d v="2025-07-24T00:00:00"/>
    <s v="9.00-21.00"/>
    <d v="1900-01-11T00:00:00"/>
    <n v="0.51"/>
    <n v="21"/>
    <s v="Tesla"/>
    <n v="22"/>
    <s v="CCS"/>
    <n v="2014"/>
    <s v="Yes"/>
    <n v="3.3"/>
    <n v="3"/>
    <s v="Quarterly"/>
  </r>
  <r>
    <s v="EVS04753"/>
    <n v="25.33222"/>
    <n v="55.211652999999998"/>
    <s v="6465 Dubai Ave"/>
    <x v="12"/>
    <x v="11"/>
    <x v="3"/>
    <x v="2"/>
    <n v="0.13"/>
    <s v="9:00-18:00"/>
    <s v="9:00-18:00"/>
    <d v="1899-12-30T08:52:48"/>
    <n v="13.69"/>
    <n v="75"/>
    <s v="Tesla"/>
    <n v="50"/>
    <s v="Type 2, CCS"/>
    <n v="2013"/>
    <s v="No"/>
    <n v="3.1"/>
    <n v="5"/>
    <s v="Annually"/>
  </r>
  <r>
    <s v="EVS04755"/>
    <n v="39.822600999999999"/>
    <n v="116.479365"/>
    <s v="4073 Beijing Ave"/>
    <x v="10"/>
    <x v="9"/>
    <x v="3"/>
    <x v="2"/>
    <n v="0.24"/>
    <s v="6:00-22:00"/>
    <s v="6:00-22:00"/>
    <d v="1899-12-30T16:04:48"/>
    <n v="2.83"/>
    <n v="93"/>
    <s v="ChargePoint"/>
    <n v="50"/>
    <s v="Type 2"/>
    <n v="2017"/>
    <s v="Yes"/>
    <n v="4.9000000000000004"/>
    <n v="9"/>
    <s v="Annually"/>
  </r>
  <r>
    <s v="EVS04763"/>
    <n v="-33.793427999999999"/>
    <n v="18.522548"/>
    <s v="6079 Cape Town Ave"/>
    <x v="14"/>
    <x v="13"/>
    <x v="7"/>
    <x v="2"/>
    <n v="0.17"/>
    <s v="6:00-22:00"/>
    <s v="6:00-22:00"/>
    <d v="1899-12-30T16:04:48"/>
    <n v="7.06"/>
    <n v="68"/>
    <s v="ChargePoint"/>
    <n v="350"/>
    <s v="CHAdeMO, CCS"/>
    <n v="2022"/>
    <s v="No"/>
    <n v="3.1"/>
    <n v="9"/>
    <s v="Quarterly"/>
  </r>
  <r>
    <s v="EVS04764"/>
    <n v="37.620047999999997"/>
    <n v="127.093841"/>
    <s v="3935 Seoul Ave"/>
    <x v="6"/>
    <x v="6"/>
    <x v="3"/>
    <x v="2"/>
    <n v="0.45"/>
    <d v="2025-07-24T00:00:00"/>
    <s v="9.00-21.00"/>
    <d v="1900-01-11T00:00:00"/>
    <n v="3.51"/>
    <n v="59"/>
    <s v="EVgo"/>
    <n v="50"/>
    <s v="Tesla"/>
    <n v="2012"/>
    <s v="No"/>
    <n v="3.1"/>
    <n v="6"/>
    <s v="Annually"/>
  </r>
  <r>
    <s v="EVS04765"/>
    <n v="25.331274000000001"/>
    <n v="55.220320000000001"/>
    <s v="8568 Dubai Ave"/>
    <x v="12"/>
    <x v="11"/>
    <x v="3"/>
    <x v="2"/>
    <n v="0.3"/>
    <d v="2025-07-24T00:00:00"/>
    <s v="9.00-21.00"/>
    <d v="1900-01-11T00:00:00"/>
    <n v="3.12"/>
    <n v="57"/>
    <s v="EVgo"/>
    <n v="50"/>
    <s v="Tesla, Type 2"/>
    <n v="2017"/>
    <s v="No"/>
    <n v="4"/>
    <n v="7"/>
    <s v="Quarterly"/>
  </r>
  <r>
    <s v="EVS04769"/>
    <n v="37.841532999999998"/>
    <n v="-122.39269400000001"/>
    <s v="4507 San Francisco Ave"/>
    <x v="5"/>
    <x v="5"/>
    <x v="0"/>
    <x v="2"/>
    <n v="0.32"/>
    <d v="2025-07-24T00:00:00"/>
    <s v="9.00-21.00"/>
    <d v="1900-01-11T00:00:00"/>
    <n v="2.7"/>
    <n v="82"/>
    <s v="ChargePoint"/>
    <n v="22"/>
    <s v="Tesla"/>
    <n v="2018"/>
    <s v="No"/>
    <n v="4.0999999999999996"/>
    <n v="7"/>
    <s v="Annually"/>
  </r>
  <r>
    <s v="EVS04775"/>
    <n v="13.725986000000001"/>
    <n v="100.49640100000001"/>
    <s v="1336 Bangkok Ave"/>
    <x v="4"/>
    <x v="4"/>
    <x v="3"/>
    <x v="2"/>
    <n v="0.15"/>
    <s v="9:00-18:00"/>
    <s v="9:00-18:00"/>
    <d v="1899-12-30T08:52:48"/>
    <n v="11.35"/>
    <n v="20"/>
    <s v="Greenlots"/>
    <n v="350"/>
    <s v="CCS"/>
    <n v="2022"/>
    <s v="Yes"/>
    <n v="3.3"/>
    <n v="7"/>
    <s v="Quarterly"/>
  </r>
  <r>
    <s v="EVS04777"/>
    <n v="-33.833688000000002"/>
    <n v="151.347373"/>
    <s v="5676 Sydney Ave"/>
    <x v="9"/>
    <x v="8"/>
    <x v="5"/>
    <x v="2"/>
    <n v="0.16"/>
    <s v="6:00-22:00"/>
    <s v="6:00-22:00"/>
    <d v="1899-12-30T16:04:48"/>
    <n v="13.71"/>
    <n v="59"/>
    <s v="ChargePoint"/>
    <n v="22"/>
    <s v="Tesla"/>
    <n v="2020"/>
    <s v="Yes"/>
    <n v="4.4000000000000004"/>
    <n v="7"/>
    <s v="Quarterly"/>
  </r>
  <r>
    <s v="EVS04781"/>
    <n v="22.832964"/>
    <n v="63.242908999999997"/>
    <s v="3796 Random Rd"/>
    <x v="11"/>
    <x v="10"/>
    <x v="6"/>
    <x v="2"/>
    <n v="0.4"/>
    <s v="9:00-18:00"/>
    <s v="9:00-18:00"/>
    <d v="1899-12-30T08:52:48"/>
    <n v="6.73"/>
    <n v="34"/>
    <s v="EVgo"/>
    <n v="22"/>
    <s v="CHAdeMO, Tesla"/>
    <n v="2016"/>
    <s v="No"/>
    <n v="4.0999999999999996"/>
    <n v="4"/>
    <s v="Quarterly"/>
  </r>
  <r>
    <s v="EVS04783"/>
    <n v="55.791573"/>
    <n v="37.650585999999997"/>
    <s v="9780 Moscow Ave"/>
    <x v="1"/>
    <x v="1"/>
    <x v="1"/>
    <x v="2"/>
    <n v="0.5"/>
    <s v="9:00-18:00"/>
    <s v="9:00-18:00"/>
    <d v="1899-12-30T08:52:48"/>
    <n v="7.92"/>
    <n v="85"/>
    <s v="ChargePoint"/>
    <n v="22"/>
    <s v="Type 2"/>
    <n v="2012"/>
    <s v="No"/>
    <n v="4.9000000000000004"/>
    <n v="9"/>
    <s v="Monthly"/>
  </r>
  <r>
    <s v="EVS04784"/>
    <n v="43.740344999999998"/>
    <n v="-79.467682999999994"/>
    <s v="4188 Toronto Ave"/>
    <x v="0"/>
    <x v="0"/>
    <x v="0"/>
    <x v="2"/>
    <n v="0.38"/>
    <d v="2025-07-24T00:00:00"/>
    <s v="9.00-21.00"/>
    <d v="1900-01-11T00:00:00"/>
    <n v="5.87"/>
    <n v="86"/>
    <s v="Ionity"/>
    <n v="350"/>
    <s v="CCS, Tesla"/>
    <n v="2021"/>
    <s v="No"/>
    <n v="3.4"/>
    <n v="4"/>
    <s v="Monthly"/>
  </r>
  <r>
    <s v="EVS04785"/>
    <n v="41.899422999999999"/>
    <n v="-87.749736999999996"/>
    <s v="6411 Chicago Ave"/>
    <x v="7"/>
    <x v="5"/>
    <x v="0"/>
    <x v="2"/>
    <n v="0.33"/>
    <s v="6:00-22:00"/>
    <s v="6:00-22:00"/>
    <d v="1899-12-30T16:04:48"/>
    <n v="14.61"/>
    <n v="61"/>
    <s v="Greenlots"/>
    <n v="350"/>
    <s v="CHAdeMO, CCS"/>
    <n v="2019"/>
    <s v="Yes"/>
    <n v="5"/>
    <n v="2"/>
    <s v="Quarterly"/>
  </r>
  <r>
    <s v="EVS04789"/>
    <n v="43.763416999999997"/>
    <n v="-79.424976000000001"/>
    <s v="4329 Toronto Ave"/>
    <x v="0"/>
    <x v="0"/>
    <x v="0"/>
    <x v="2"/>
    <n v="0.35"/>
    <s v="6:00-22:00"/>
    <s v="6:00-22:00"/>
    <d v="1899-12-30T16:04:48"/>
    <n v="19.079999999999998"/>
    <n v="47"/>
    <s v="Tesla"/>
    <n v="150"/>
    <s v="CCS"/>
    <n v="2012"/>
    <s v="Yes"/>
    <n v="4.8"/>
    <n v="7"/>
    <s v="Quarterly"/>
  </r>
  <r>
    <s v="EVS04790"/>
    <n v="25.336234999999999"/>
    <n v="55.298470000000002"/>
    <s v="1804 Dubai Ave"/>
    <x v="12"/>
    <x v="11"/>
    <x v="3"/>
    <x v="2"/>
    <n v="0.11"/>
    <s v="6:00-22:00"/>
    <s v="6:00-22:00"/>
    <d v="1899-12-30T16:04:48"/>
    <n v="5.43"/>
    <n v="85"/>
    <s v="Greenlots"/>
    <n v="150"/>
    <s v="CCS"/>
    <n v="2019"/>
    <s v="No"/>
    <n v="4.4000000000000004"/>
    <n v="10"/>
    <s v="Quarterly"/>
  </r>
  <r>
    <s v="EVS04792"/>
    <n v="52.493729999999999"/>
    <n v="13.444379"/>
    <s v="160 Berlin Ave"/>
    <x v="3"/>
    <x v="3"/>
    <x v="1"/>
    <x v="2"/>
    <n v="0.48"/>
    <d v="2025-07-24T00:00:00"/>
    <s v="9.00-21.00"/>
    <d v="1900-01-11T00:00:00"/>
    <n v="1.31"/>
    <n v="70"/>
    <s v="EVgo"/>
    <n v="50"/>
    <s v="Type 2"/>
    <n v="2021"/>
    <s v="Yes"/>
    <n v="3.4"/>
    <n v="4"/>
    <s v="Quarterly"/>
  </r>
  <r>
    <s v="EVS04796"/>
    <n v="19.515595999999999"/>
    <n v="-99.051985999999999"/>
    <s v="2572 Mexico City Ave"/>
    <x v="17"/>
    <x v="14"/>
    <x v="0"/>
    <x v="2"/>
    <n v="0.13"/>
    <s v="6:00-22:00"/>
    <s v="6:00-22:00"/>
    <d v="1899-12-30T16:04:48"/>
    <n v="16.97"/>
    <n v="81"/>
    <s v="EVgo"/>
    <n v="22"/>
    <s v="Tesla"/>
    <n v="2019"/>
    <s v="Yes"/>
    <n v="3.1"/>
    <n v="1"/>
    <s v="Quarterly"/>
  </r>
  <r>
    <s v="EVS04797"/>
    <n v="55.783602000000002"/>
    <n v="37.651594000000003"/>
    <s v="5463 Moscow Ave"/>
    <x v="1"/>
    <x v="1"/>
    <x v="1"/>
    <x v="2"/>
    <n v="0.13"/>
    <s v="6:00-22:00"/>
    <s v="6:00-22:00"/>
    <d v="1899-12-30T16:04:48"/>
    <n v="16.079999999999998"/>
    <n v="23"/>
    <s v="Tesla"/>
    <n v="150"/>
    <s v="Type 2"/>
    <n v="2016"/>
    <s v="No"/>
    <n v="3.5"/>
    <n v="9"/>
    <s v="Monthly"/>
  </r>
  <r>
    <s v="EVS04800"/>
    <n v="52.404504000000003"/>
    <n v="13.484165000000001"/>
    <s v="6079 Berlin Ave"/>
    <x v="3"/>
    <x v="3"/>
    <x v="1"/>
    <x v="2"/>
    <n v="0.28999999999999998"/>
    <s v="6:00-22:00"/>
    <s v="6:00-22:00"/>
    <d v="1899-12-30T16:04:48"/>
    <n v="7.17"/>
    <n v="54"/>
    <s v="ChargePoint"/>
    <n v="350"/>
    <s v="Type 2"/>
    <n v="2018"/>
    <s v="Yes"/>
    <n v="3.9"/>
    <n v="8"/>
    <s v="Quarterly"/>
  </r>
  <r>
    <s v="EVS04802"/>
    <n v="25.311767"/>
    <n v="55.381877000000003"/>
    <s v="981 Dubai Ave"/>
    <x v="12"/>
    <x v="11"/>
    <x v="3"/>
    <x v="2"/>
    <n v="0.22"/>
    <s v="9:00-18:00"/>
    <s v="9:00-18:00"/>
    <d v="1899-12-30T08:52:48"/>
    <n v="16"/>
    <n v="56"/>
    <s v="EVgo"/>
    <n v="22"/>
    <s v="CCS"/>
    <n v="2011"/>
    <s v="Yes"/>
    <n v="5"/>
    <n v="2"/>
    <s v="Monthly"/>
  </r>
  <r>
    <s v="EVS04808"/>
    <n v="37.786648999999997"/>
    <n v="-122.465024"/>
    <s v="9267 San Francisco Ave"/>
    <x v="5"/>
    <x v="5"/>
    <x v="0"/>
    <x v="2"/>
    <n v="0.23"/>
    <d v="2025-07-24T00:00:00"/>
    <s v="9.00-21.00"/>
    <d v="1900-01-11T00:00:00"/>
    <n v="15.91"/>
    <n v="57"/>
    <s v="Ionity"/>
    <n v="50"/>
    <s v="Tesla"/>
    <n v="2016"/>
    <s v="No"/>
    <n v="4.9000000000000004"/>
    <n v="1"/>
    <s v="Quarterly"/>
  </r>
  <r>
    <s v="EVS04812"/>
    <n v="34.156095999999998"/>
    <n v="-118.274264"/>
    <s v="964 Los Angeles Ave"/>
    <x v="16"/>
    <x v="5"/>
    <x v="0"/>
    <x v="2"/>
    <n v="0.47"/>
    <s v="6:00-22:00"/>
    <s v="6:00-22:00"/>
    <d v="1899-12-30T16:04:48"/>
    <n v="16.46"/>
    <n v="82"/>
    <s v="Greenlots"/>
    <n v="50"/>
    <s v="Tesla"/>
    <n v="2011"/>
    <s v="Yes"/>
    <n v="4.7"/>
    <n v="1"/>
    <s v="Annually"/>
  </r>
  <r>
    <s v="EVS04813"/>
    <n v="-33.707858999999999"/>
    <n v="18.448512999999998"/>
    <s v="5204 Cape Town Ave"/>
    <x v="14"/>
    <x v="13"/>
    <x v="7"/>
    <x v="2"/>
    <n v="0.14000000000000001"/>
    <s v="6:00-22:00"/>
    <s v="6:00-22:00"/>
    <d v="1899-12-30T16:04:48"/>
    <n v="19.11"/>
    <n v="73"/>
    <s v="Tesla"/>
    <n v="50"/>
    <s v="CHAdeMO"/>
    <n v="2010"/>
    <s v="No"/>
    <n v="3.1"/>
    <n v="1"/>
    <s v="Quarterly"/>
  </r>
  <r>
    <s v="EVS04814"/>
    <n v="13.849812"/>
    <n v="100.432074"/>
    <s v="3866 Bangkok Ave"/>
    <x v="4"/>
    <x v="4"/>
    <x v="3"/>
    <x v="2"/>
    <n v="0.14000000000000001"/>
    <s v="6:00-22:00"/>
    <s v="6:00-22:00"/>
    <d v="1899-12-30T16:04:48"/>
    <n v="9.4"/>
    <n v="95"/>
    <s v="Ionity"/>
    <n v="22"/>
    <s v="CCS, CHAdeMO"/>
    <n v="2013"/>
    <s v="Yes"/>
    <n v="4.5999999999999996"/>
    <n v="6"/>
    <s v="Monthly"/>
  </r>
  <r>
    <s v="EVS04815"/>
    <n v="-23.558160999999998"/>
    <n v="-46.564554999999999"/>
    <s v="3255 SÃ£o Paulo Ave"/>
    <x v="8"/>
    <x v="7"/>
    <x v="4"/>
    <x v="2"/>
    <n v="0.18"/>
    <s v="6:00-22:00"/>
    <s v="6:00-22:00"/>
    <d v="1899-12-30T16:04:48"/>
    <n v="8.85"/>
    <n v="18"/>
    <s v="ChargePoint"/>
    <n v="350"/>
    <s v="Type 2"/>
    <n v="2020"/>
    <s v="No"/>
    <n v="4.3"/>
    <n v="5"/>
    <s v="Annually"/>
  </r>
  <r>
    <s v="EVS04821"/>
    <n v="58.930371000000001"/>
    <n v="-80.919996999999995"/>
    <s v="6612 Random Rd"/>
    <x v="2"/>
    <x v="2"/>
    <x v="2"/>
    <x v="2"/>
    <n v="0.16"/>
    <s v="6:00-22:00"/>
    <s v="6:00-22:00"/>
    <d v="1899-12-30T16:04:48"/>
    <n v="13.05"/>
    <n v="53"/>
    <s v="Greenlots"/>
    <n v="350"/>
    <s v="CCS, Type 2"/>
    <n v="2020"/>
    <s v="No"/>
    <n v="4.0999999999999996"/>
    <n v="2"/>
    <s v="Quarterly"/>
  </r>
  <r>
    <s v="EVS04822"/>
    <n v="-23.592164"/>
    <n v="-46.604412000000004"/>
    <s v="1107 SÃ£o Paulo Ave"/>
    <x v="8"/>
    <x v="7"/>
    <x v="4"/>
    <x v="2"/>
    <n v="0.14000000000000001"/>
    <d v="2025-07-24T00:00:00"/>
    <s v="9.00-21.00"/>
    <d v="1900-01-11T00:00:00"/>
    <n v="2.69"/>
    <n v="66"/>
    <s v="ChargePoint"/>
    <n v="350"/>
    <s v="CCS, Type 2"/>
    <n v="2010"/>
    <s v="No"/>
    <n v="3.5"/>
    <n v="6"/>
    <s v="Monthly"/>
  </r>
  <r>
    <s v="EVS04823"/>
    <n v="37.546233999999998"/>
    <n v="126.921986"/>
    <s v="6876 Seoul Ave"/>
    <x v="6"/>
    <x v="6"/>
    <x v="3"/>
    <x v="2"/>
    <n v="0.18"/>
    <s v="9:00-18:00"/>
    <s v="9:00-18:00"/>
    <d v="1899-12-30T08:52:48"/>
    <n v="6.95"/>
    <n v="99"/>
    <s v="ChargePoint"/>
    <n v="22"/>
    <s v="Tesla, CHAdeMO"/>
    <n v="2017"/>
    <s v="No"/>
    <n v="3.4"/>
    <n v="5"/>
    <s v="Monthly"/>
  </r>
  <r>
    <s v="EVS04829"/>
    <n v="18.995401999999999"/>
    <n v="72.850566000000001"/>
    <s v="4996 Mumbai Ave"/>
    <x v="13"/>
    <x v="12"/>
    <x v="3"/>
    <x v="2"/>
    <n v="0.3"/>
    <d v="2025-07-24T00:00:00"/>
    <s v="9.00-21.00"/>
    <d v="1900-01-11T00:00:00"/>
    <n v="9.16"/>
    <n v="56"/>
    <s v="Ionity"/>
    <n v="350"/>
    <s v="Type 2, Tesla"/>
    <n v="2019"/>
    <s v="Yes"/>
    <n v="4.9000000000000004"/>
    <n v="9"/>
    <s v="Quarterly"/>
  </r>
  <r>
    <s v="EVS04832"/>
    <n v="37.665677000000002"/>
    <n v="127.018226"/>
    <s v="8991 Seoul Ave"/>
    <x v="6"/>
    <x v="6"/>
    <x v="3"/>
    <x v="2"/>
    <n v="0.3"/>
    <s v="6:00-22:00"/>
    <s v="6:00-22:00"/>
    <d v="1899-12-30T16:04:48"/>
    <n v="14.48"/>
    <n v="37"/>
    <s v="EVgo"/>
    <n v="150"/>
    <s v="Tesla, CHAdeMO"/>
    <n v="2023"/>
    <s v="No"/>
    <n v="3.8"/>
    <n v="3"/>
    <s v="Quarterly"/>
  </r>
  <r>
    <s v="EVS04836"/>
    <n v="25.201146000000001"/>
    <n v="55.204973000000003"/>
    <s v="3254 Dubai Ave"/>
    <x v="12"/>
    <x v="11"/>
    <x v="3"/>
    <x v="2"/>
    <n v="0.45"/>
    <s v="6:00-22:00"/>
    <s v="6:00-22:00"/>
    <d v="1899-12-30T16:04:48"/>
    <n v="12.35"/>
    <n v="83"/>
    <s v="Greenlots"/>
    <n v="150"/>
    <s v="Type 2, Tesla"/>
    <n v="2023"/>
    <s v="No"/>
    <n v="3.7"/>
    <n v="6"/>
    <s v="Monthly"/>
  </r>
  <r>
    <s v="EVS04837"/>
    <n v="19.189906000000001"/>
    <n v="72.880626000000007"/>
    <s v="3456 Mumbai Ave"/>
    <x v="13"/>
    <x v="12"/>
    <x v="3"/>
    <x v="2"/>
    <n v="0.24"/>
    <s v="6:00-22:00"/>
    <s v="6:00-22:00"/>
    <d v="1899-12-30T16:04:48"/>
    <n v="15.99"/>
    <n v="61"/>
    <s v="Ionity"/>
    <n v="150"/>
    <s v="Type 2"/>
    <n v="2012"/>
    <s v="No"/>
    <n v="4.0999999999999996"/>
    <n v="10"/>
    <s v="Quarterly"/>
  </r>
  <r>
    <s v="EVS04839"/>
    <n v="13.80888"/>
    <n v="100.513959"/>
    <s v="2546 Bangkok Ave"/>
    <x v="4"/>
    <x v="4"/>
    <x v="3"/>
    <x v="2"/>
    <n v="0.24"/>
    <s v="9:00-18:00"/>
    <s v="9:00-18:00"/>
    <d v="1899-12-30T08:52:48"/>
    <n v="1.71"/>
    <n v="89"/>
    <s v="ChargePoint"/>
    <n v="50"/>
    <s v="CCS, Type 2"/>
    <n v="2023"/>
    <s v="Yes"/>
    <n v="3.1"/>
    <n v="4"/>
    <s v="Annually"/>
  </r>
  <r>
    <s v="EVS04842"/>
    <n v="37.595767000000002"/>
    <n v="127.08158"/>
    <s v="5507 Seoul Ave"/>
    <x v="6"/>
    <x v="6"/>
    <x v="3"/>
    <x v="2"/>
    <n v="0.34"/>
    <s v="9:00-18:00"/>
    <s v="9:00-18:00"/>
    <d v="1899-12-30T08:52:48"/>
    <n v="7.93"/>
    <n v="67"/>
    <s v="EVgo"/>
    <n v="22"/>
    <s v="Type 2, CCS"/>
    <n v="2012"/>
    <s v="Yes"/>
    <n v="4.8"/>
    <n v="6"/>
    <s v="Monthly"/>
  </r>
  <r>
    <s v="EVS04843"/>
    <n v="52.483708"/>
    <n v="13.397119"/>
    <s v="1790 Berlin Ave"/>
    <x v="3"/>
    <x v="3"/>
    <x v="1"/>
    <x v="2"/>
    <n v="0.28000000000000003"/>
    <s v="6:00-22:00"/>
    <s v="6:00-22:00"/>
    <d v="1899-12-30T16:04:48"/>
    <n v="1.32"/>
    <n v="85"/>
    <s v="ChargePoint"/>
    <n v="350"/>
    <s v="Type 2, Tesla"/>
    <n v="2019"/>
    <s v="No"/>
    <n v="4.9000000000000004"/>
    <n v="10"/>
    <s v="Annually"/>
  </r>
  <r>
    <s v="EVS04849"/>
    <n v="-33.835498000000001"/>
    <n v="18.474971"/>
    <s v="8760 Cape Town Ave"/>
    <x v="14"/>
    <x v="13"/>
    <x v="7"/>
    <x v="2"/>
    <n v="0.34"/>
    <d v="2025-07-24T00:00:00"/>
    <s v="9.00-21.00"/>
    <d v="1900-01-11T00:00:00"/>
    <n v="1.56"/>
    <n v="43"/>
    <s v="Tesla"/>
    <n v="22"/>
    <s v="CHAdeMO"/>
    <n v="2011"/>
    <s v="Yes"/>
    <n v="3.6"/>
    <n v="7"/>
    <s v="Monthly"/>
  </r>
  <r>
    <s v="EVS04850"/>
    <n v="34.136392999999998"/>
    <n v="-118.378506"/>
    <s v="5794 Los Angeles Ave"/>
    <x v="16"/>
    <x v="5"/>
    <x v="0"/>
    <x v="2"/>
    <n v="0.15"/>
    <s v="6:00-22:00"/>
    <s v="6:00-22:00"/>
    <d v="1899-12-30T16:04:48"/>
    <n v="3.82"/>
    <n v="40"/>
    <s v="Ionity"/>
    <n v="150"/>
    <s v="Type 2"/>
    <n v="2018"/>
    <s v="Yes"/>
    <n v="3.3"/>
    <n v="1"/>
    <s v="Annually"/>
  </r>
  <r>
    <s v="EVS04851"/>
    <n v="50.967745999999998"/>
    <n v="147.08048400000001"/>
    <s v="9939 Random Rd"/>
    <x v="11"/>
    <x v="10"/>
    <x v="6"/>
    <x v="2"/>
    <n v="0.31"/>
    <s v="6:00-22:00"/>
    <s v="6:00-22:00"/>
    <d v="1899-12-30T16:04:48"/>
    <n v="4.78"/>
    <n v="75"/>
    <s v="Tesla"/>
    <n v="50"/>
    <s v="CCS"/>
    <n v="2013"/>
    <s v="No"/>
    <n v="3.7"/>
    <n v="8"/>
    <s v="Monthly"/>
  </r>
  <r>
    <s v="EVS04855"/>
    <n v="43.767367999999998"/>
    <n v="-79.341431999999998"/>
    <s v="4851 Toronto Ave"/>
    <x v="0"/>
    <x v="0"/>
    <x v="0"/>
    <x v="2"/>
    <n v="0.39"/>
    <s v="6:00-22:00"/>
    <s v="6:00-22:00"/>
    <d v="1899-12-30T16:04:48"/>
    <n v="10.78"/>
    <n v="56"/>
    <s v="ChargePoint"/>
    <n v="22"/>
    <s v="Type 2"/>
    <n v="2010"/>
    <s v="Yes"/>
    <n v="3.3"/>
    <n v="3"/>
    <s v="Monthly"/>
  </r>
  <r>
    <s v="EVS04857"/>
    <n v="-33.769257000000003"/>
    <n v="151.29675"/>
    <s v="6365 Sydney Ave"/>
    <x v="9"/>
    <x v="8"/>
    <x v="5"/>
    <x v="2"/>
    <n v="0.34"/>
    <s v="6:00-22:00"/>
    <s v="6:00-22:00"/>
    <d v="1899-12-30T16:04:48"/>
    <n v="10.74"/>
    <n v="17"/>
    <s v="Tesla"/>
    <n v="150"/>
    <s v="CHAdeMO, CCS"/>
    <n v="2019"/>
    <s v="No"/>
    <n v="4.8"/>
    <n v="2"/>
    <s v="Quarterly"/>
  </r>
  <r>
    <s v="EVS04859"/>
    <n v="52.464976"/>
    <n v="13.332670999999999"/>
    <s v="9271 Berlin Ave"/>
    <x v="3"/>
    <x v="3"/>
    <x v="1"/>
    <x v="2"/>
    <n v="0.41"/>
    <s v="9:00-18:00"/>
    <s v="9:00-18:00"/>
    <d v="1899-12-30T08:52:48"/>
    <n v="10.91"/>
    <n v="31"/>
    <s v="EVgo"/>
    <n v="150"/>
    <s v="Tesla, Type 2"/>
    <n v="2017"/>
    <s v="Yes"/>
    <n v="3.8"/>
    <n v="1"/>
    <s v="Quarterly"/>
  </r>
  <r>
    <s v="EVS04868"/>
    <n v="18.908534"/>
    <n v="72.886695000000003"/>
    <s v="3365 Mumbai Ave"/>
    <x v="13"/>
    <x v="12"/>
    <x v="3"/>
    <x v="2"/>
    <n v="0.18"/>
    <s v="9:00-18:00"/>
    <s v="9:00-18:00"/>
    <d v="1899-12-30T08:52:48"/>
    <n v="4.1399999999999997"/>
    <n v="89"/>
    <s v="EVgo"/>
    <n v="350"/>
    <s v="Type 2"/>
    <n v="2013"/>
    <s v="No"/>
    <n v="3.5"/>
    <n v="2"/>
    <s v="Quarterly"/>
  </r>
  <r>
    <s v="EVS04871"/>
    <n v="-16.946118999999999"/>
    <n v="-82.920998999999995"/>
    <s v="5664 Random Rd"/>
    <x v="11"/>
    <x v="10"/>
    <x v="6"/>
    <x v="2"/>
    <n v="0.47"/>
    <s v="9:00-18:00"/>
    <s v="9:00-18:00"/>
    <d v="1899-12-30T08:52:48"/>
    <n v="16.829999999999998"/>
    <n v="36"/>
    <s v="Tesla"/>
    <n v="50"/>
    <s v="Type 2"/>
    <n v="2023"/>
    <s v="Yes"/>
    <n v="3.7"/>
    <n v="6"/>
    <s v="Monthly"/>
  </r>
  <r>
    <s v="EVS04873"/>
    <n v="43.616284999999998"/>
    <n v="-79.494619"/>
    <s v="1352 Toronto Ave"/>
    <x v="0"/>
    <x v="0"/>
    <x v="0"/>
    <x v="2"/>
    <n v="0.24"/>
    <s v="6:00-22:00"/>
    <s v="6:00-22:00"/>
    <d v="1899-12-30T16:04:48"/>
    <n v="14.81"/>
    <n v="28"/>
    <s v="EVgo"/>
    <n v="350"/>
    <s v="Type 2, CHAdeMO"/>
    <n v="2015"/>
    <s v="No"/>
    <n v="4.8"/>
    <n v="4"/>
    <s v="Quarterly"/>
  </r>
  <r>
    <s v="EVS04874"/>
    <n v="43.625495999999998"/>
    <n v="-79.459625000000003"/>
    <s v="3246 Toronto Ave"/>
    <x v="0"/>
    <x v="0"/>
    <x v="0"/>
    <x v="2"/>
    <n v="0.22"/>
    <s v="9:00-18:00"/>
    <s v="9:00-18:00"/>
    <d v="1899-12-30T08:52:48"/>
    <n v="2.89"/>
    <n v="85"/>
    <s v="EVgo"/>
    <n v="150"/>
    <s v="CCS"/>
    <n v="2018"/>
    <s v="No"/>
    <n v="3.6"/>
    <n v="9"/>
    <s v="Quarterly"/>
  </r>
  <r>
    <s v="EVS04887"/>
    <n v="19.523935000000002"/>
    <n v="-99.104315999999997"/>
    <s v="4501 Mexico City Ave"/>
    <x v="17"/>
    <x v="14"/>
    <x v="0"/>
    <x v="2"/>
    <n v="0.21"/>
    <s v="9:00-18:00"/>
    <s v="9:00-18:00"/>
    <d v="1899-12-30T08:52:48"/>
    <n v="9.51"/>
    <n v="33"/>
    <s v="Ionity"/>
    <n v="50"/>
    <s v="Tesla"/>
    <n v="2017"/>
    <s v="Yes"/>
    <n v="3.6"/>
    <n v="4"/>
    <s v="Annually"/>
  </r>
  <r>
    <s v="EVS04888"/>
    <n v="55.781519000000003"/>
    <n v="37.636549000000002"/>
    <s v="756 Moscow Ave"/>
    <x v="1"/>
    <x v="1"/>
    <x v="1"/>
    <x v="2"/>
    <n v="0.33"/>
    <s v="9:00-18:00"/>
    <s v="9:00-18:00"/>
    <d v="1899-12-30T08:52:48"/>
    <n v="16.79"/>
    <n v="81"/>
    <s v="ChargePoint"/>
    <n v="350"/>
    <s v="Type 2, CHAdeMO"/>
    <n v="2020"/>
    <s v="Yes"/>
    <n v="3.9"/>
    <n v="7"/>
    <s v="Annually"/>
  </r>
  <r>
    <s v="EVS04890"/>
    <n v="13.892177999999999"/>
    <n v="100.524851"/>
    <s v="9093 Bangkok Ave"/>
    <x v="4"/>
    <x v="4"/>
    <x v="3"/>
    <x v="2"/>
    <n v="0.12"/>
    <s v="6:00-22:00"/>
    <s v="6:00-22:00"/>
    <d v="1899-12-30T16:04:48"/>
    <n v="5.28"/>
    <n v="57"/>
    <s v="EVgo"/>
    <n v="22"/>
    <s v="Type 2, Tesla"/>
    <n v="2020"/>
    <s v="Yes"/>
    <n v="4.9000000000000004"/>
    <n v="5"/>
    <s v="Annually"/>
  </r>
  <r>
    <s v="EVS04894"/>
    <n v="-33.79663"/>
    <n v="151.269407"/>
    <s v="8633 Sydney Ave"/>
    <x v="9"/>
    <x v="8"/>
    <x v="5"/>
    <x v="2"/>
    <n v="0.47"/>
    <s v="6:00-22:00"/>
    <s v="6:00-22:00"/>
    <d v="1899-12-30T16:04:48"/>
    <n v="13.35"/>
    <n v="14"/>
    <s v="Ionity"/>
    <n v="22"/>
    <s v="Tesla"/>
    <n v="2020"/>
    <s v="Yes"/>
    <n v="3.7"/>
    <n v="4"/>
    <s v="Annually"/>
  </r>
  <r>
    <s v="EVS04900"/>
    <n v="52.524968000000001"/>
    <n v="13.393018"/>
    <s v="7802 Berlin Ave"/>
    <x v="3"/>
    <x v="3"/>
    <x v="1"/>
    <x v="2"/>
    <n v="0.5"/>
    <s v="6:00-22:00"/>
    <s v="6:00-22:00"/>
    <d v="1899-12-30T16:04:48"/>
    <n v="9.4"/>
    <n v="22"/>
    <s v="ChargePoint"/>
    <n v="350"/>
    <s v="CCS"/>
    <n v="2011"/>
    <s v="No"/>
    <n v="4.2"/>
    <n v="7"/>
    <s v="Annually"/>
  </r>
  <r>
    <s v="EVS04901"/>
    <n v="72.550409000000002"/>
    <n v="43.171900999999998"/>
    <s v="8937 Random Rd"/>
    <x v="11"/>
    <x v="10"/>
    <x v="6"/>
    <x v="2"/>
    <n v="0.36"/>
    <d v="2025-07-24T00:00:00"/>
    <s v="9.00-21.00"/>
    <d v="1900-01-11T00:00:00"/>
    <n v="11.9"/>
    <n v="36"/>
    <s v="Tesla"/>
    <n v="50"/>
    <s v="CCS"/>
    <n v="2018"/>
    <s v="Yes"/>
    <n v="4.3"/>
    <n v="8"/>
    <s v="Monthly"/>
  </r>
  <r>
    <s v="EVS04902"/>
    <n v="37.635368999999997"/>
    <n v="126.978751"/>
    <s v="1279 Seoul Ave"/>
    <x v="6"/>
    <x v="6"/>
    <x v="3"/>
    <x v="2"/>
    <n v="0.26"/>
    <s v="6:00-22:00"/>
    <s v="6:00-22:00"/>
    <d v="1899-12-30T16:04:48"/>
    <n v="12.9"/>
    <n v="70"/>
    <s v="Ionity"/>
    <n v="22"/>
    <s v="Type 2, Tesla"/>
    <n v="2014"/>
    <s v="No"/>
    <n v="3.2"/>
    <n v="1"/>
    <s v="Annually"/>
  </r>
  <r>
    <s v="EVS04903"/>
    <n v="25.312799999999999"/>
    <n v="55.306353000000001"/>
    <s v="2046 Dubai Ave"/>
    <x v="12"/>
    <x v="11"/>
    <x v="3"/>
    <x v="2"/>
    <n v="0.36"/>
    <s v="9:00-18:00"/>
    <s v="9:00-18:00"/>
    <d v="1899-12-30T08:52:48"/>
    <n v="1.63"/>
    <n v="90"/>
    <s v="EVgo"/>
    <n v="150"/>
    <s v="CCS"/>
    <n v="2014"/>
    <s v="No"/>
    <n v="4.5999999999999996"/>
    <n v="6"/>
    <s v="Monthly"/>
  </r>
  <r>
    <s v="EVS04904"/>
    <n v="55.708888999999999"/>
    <n v="37.522207999999999"/>
    <s v="579 Moscow Ave"/>
    <x v="1"/>
    <x v="1"/>
    <x v="1"/>
    <x v="2"/>
    <n v="0.2"/>
    <s v="6:00-22:00"/>
    <s v="6:00-22:00"/>
    <d v="1899-12-30T16:04:48"/>
    <n v="8.25"/>
    <n v="54"/>
    <s v="EVgo"/>
    <n v="22"/>
    <s v="Type 2, CHAdeMO"/>
    <n v="2012"/>
    <s v="No"/>
    <n v="3.3"/>
    <n v="9"/>
    <s v="Quarterly"/>
  </r>
  <r>
    <s v="EVS04908"/>
    <n v="-33.733438999999997"/>
    <n v="151.300917"/>
    <s v="7478 Sydney Ave"/>
    <x v="9"/>
    <x v="8"/>
    <x v="5"/>
    <x v="2"/>
    <n v="0.14000000000000001"/>
    <s v="9:00-18:00"/>
    <s v="9:00-18:00"/>
    <d v="1899-12-30T08:52:48"/>
    <n v="10.19"/>
    <n v="24"/>
    <s v="EVgo"/>
    <n v="150"/>
    <s v="CCS, Tesla"/>
    <n v="2010"/>
    <s v="Yes"/>
    <n v="3.1"/>
    <n v="8"/>
    <s v="Annually"/>
  </r>
  <r>
    <s v="EVS04915"/>
    <n v="-33.764279999999999"/>
    <n v="18.454162"/>
    <s v="7666 Cape Town Ave"/>
    <x v="14"/>
    <x v="13"/>
    <x v="7"/>
    <x v="2"/>
    <n v="0.18"/>
    <d v="2025-07-24T00:00:00"/>
    <s v="9.00-21.00"/>
    <d v="1900-01-11T00:00:00"/>
    <n v="6.21"/>
    <n v="37"/>
    <s v="ChargePoint"/>
    <n v="150"/>
    <s v="CCS"/>
    <n v="2017"/>
    <s v="Yes"/>
    <n v="4"/>
    <n v="9"/>
    <s v="Annually"/>
  </r>
  <r>
    <s v="EVS04916"/>
    <n v="13.822903999999999"/>
    <n v="100.426609"/>
    <s v="664 Bangkok Ave"/>
    <x v="4"/>
    <x v="4"/>
    <x v="3"/>
    <x v="2"/>
    <n v="0.2"/>
    <d v="2025-07-24T00:00:00"/>
    <s v="9.00-21.00"/>
    <d v="1900-01-11T00:00:00"/>
    <n v="10.18"/>
    <n v="40"/>
    <s v="EVgo"/>
    <n v="50"/>
    <s v="Type 2, CCS"/>
    <n v="2016"/>
    <s v="No"/>
    <n v="3.9"/>
    <n v="2"/>
    <s v="Quarterly"/>
  </r>
  <r>
    <s v="EVS04917"/>
    <n v="-33.773837"/>
    <n v="151.223669"/>
    <s v="8254 Sydney Ave"/>
    <x v="9"/>
    <x v="8"/>
    <x v="5"/>
    <x v="2"/>
    <n v="0.48"/>
    <s v="6:00-22:00"/>
    <s v="6:00-22:00"/>
    <d v="1899-12-30T16:04:48"/>
    <n v="9.27"/>
    <n v="86"/>
    <s v="Ionity"/>
    <n v="350"/>
    <s v="Tesla"/>
    <n v="2020"/>
    <s v="No"/>
    <n v="3.3"/>
    <n v="7"/>
    <s v="Monthly"/>
  </r>
  <r>
    <s v="EVS04918"/>
    <n v="37.829211999999998"/>
    <n v="-122.35626999999999"/>
    <s v="6756 San Francisco Ave"/>
    <x v="5"/>
    <x v="5"/>
    <x v="0"/>
    <x v="2"/>
    <n v="0.42"/>
    <s v="9:00-18:00"/>
    <s v="9:00-18:00"/>
    <d v="1899-12-30T08:52:48"/>
    <n v="13.53"/>
    <n v="41"/>
    <s v="EVgo"/>
    <n v="350"/>
    <s v="CCS"/>
    <n v="2010"/>
    <s v="Yes"/>
    <n v="4.5999999999999996"/>
    <n v="4"/>
    <s v="Monthly"/>
  </r>
  <r>
    <s v="EVS04925"/>
    <n v="18.986470000000001"/>
    <n v="72.994311999999994"/>
    <s v="5131 Mumbai Ave"/>
    <x v="13"/>
    <x v="12"/>
    <x v="3"/>
    <x v="2"/>
    <n v="0.23"/>
    <s v="6:00-22:00"/>
    <s v="6:00-22:00"/>
    <d v="1899-12-30T16:04:48"/>
    <n v="6.58"/>
    <n v="85"/>
    <s v="EVgo"/>
    <n v="150"/>
    <s v="Type 2, Tesla"/>
    <n v="2013"/>
    <s v="No"/>
    <n v="4.5999999999999996"/>
    <n v="2"/>
    <s v="Monthly"/>
  </r>
  <r>
    <s v="EVS04932"/>
    <n v="55.777633999999999"/>
    <n v="37.598753000000002"/>
    <s v="1937 Moscow Ave"/>
    <x v="1"/>
    <x v="1"/>
    <x v="1"/>
    <x v="2"/>
    <n v="0.36"/>
    <s v="9:00-18:00"/>
    <s v="9:00-18:00"/>
    <d v="1899-12-30T08:52:48"/>
    <n v="5.0999999999999996"/>
    <n v="41"/>
    <s v="Ionity"/>
    <n v="50"/>
    <s v="Tesla, Type 2"/>
    <n v="2023"/>
    <s v="No"/>
    <n v="4.7"/>
    <n v="7"/>
    <s v="Annually"/>
  </r>
  <r>
    <s v="EVS04933"/>
    <n v="37.830556999999999"/>
    <n v="-122.44402700000001"/>
    <s v="9818 San Francisco Ave"/>
    <x v="5"/>
    <x v="5"/>
    <x v="0"/>
    <x v="2"/>
    <n v="0.43"/>
    <d v="2025-07-24T00:00:00"/>
    <s v="9.00-21.00"/>
    <d v="1900-01-11T00:00:00"/>
    <n v="0.81"/>
    <n v="16"/>
    <s v="Ionity"/>
    <n v="150"/>
    <s v="CCS, Tesla"/>
    <n v="2016"/>
    <s v="No"/>
    <n v="4.2"/>
    <n v="6"/>
    <s v="Annually"/>
  </r>
  <r>
    <s v="EVS04935"/>
    <n v="55.891845000000004"/>
    <n v="37.651752999999999"/>
    <s v="1115 Moscow Ave"/>
    <x v="1"/>
    <x v="1"/>
    <x v="1"/>
    <x v="2"/>
    <n v="0.33"/>
    <s v="9:00-18:00"/>
    <s v="9:00-18:00"/>
    <d v="1899-12-30T08:52:48"/>
    <n v="18.03"/>
    <n v="30"/>
    <s v="EVgo"/>
    <n v="22"/>
    <s v="Type 2"/>
    <n v="2017"/>
    <s v="Yes"/>
    <n v="5"/>
    <n v="5"/>
    <s v="Annually"/>
  </r>
  <r>
    <s v="EVS04939"/>
    <n v="-33.745989000000002"/>
    <n v="151.266884"/>
    <s v="6329 Sydney Ave"/>
    <x v="9"/>
    <x v="8"/>
    <x v="5"/>
    <x v="2"/>
    <n v="0.32"/>
    <d v="2025-07-24T00:00:00"/>
    <s v="9.00-21.00"/>
    <d v="1900-01-11T00:00:00"/>
    <n v="11.52"/>
    <n v="67"/>
    <s v="EVgo"/>
    <n v="50"/>
    <s v="CHAdeMO"/>
    <n v="2017"/>
    <s v="Yes"/>
    <n v="3.1"/>
    <n v="6"/>
    <s v="Quarterly"/>
  </r>
  <r>
    <s v="EVS04942"/>
    <n v="37.890393000000003"/>
    <n v="-122.361484"/>
    <s v="5353 San Francisco Ave"/>
    <x v="5"/>
    <x v="5"/>
    <x v="0"/>
    <x v="2"/>
    <n v="0.2"/>
    <s v="9:00-18:00"/>
    <s v="9:00-18:00"/>
    <d v="1899-12-30T08:52:48"/>
    <n v="7.19"/>
    <n v="60"/>
    <s v="Ionity"/>
    <n v="150"/>
    <s v="CHAdeMO, Type 2"/>
    <n v="2012"/>
    <s v="Yes"/>
    <n v="4.5999999999999996"/>
    <n v="5"/>
    <s v="Monthly"/>
  </r>
  <r>
    <s v="EVS04943"/>
    <n v="-33.808064999999999"/>
    <n v="151.357494"/>
    <s v="155 Sydney Ave"/>
    <x v="9"/>
    <x v="8"/>
    <x v="5"/>
    <x v="2"/>
    <n v="0.23"/>
    <d v="2025-07-24T00:00:00"/>
    <s v="9.00-21.00"/>
    <d v="1900-01-11T00:00:00"/>
    <n v="13.73"/>
    <n v="62"/>
    <s v="Greenlots"/>
    <n v="150"/>
    <s v="Type 2, CHAdeMO"/>
    <n v="2017"/>
    <s v="No"/>
    <n v="4.7"/>
    <n v="1"/>
    <s v="Annually"/>
  </r>
  <r>
    <s v="EVS04945"/>
    <n v="43.758488999999997"/>
    <n v="-79.399276"/>
    <s v="5719 Toronto Ave"/>
    <x v="0"/>
    <x v="0"/>
    <x v="0"/>
    <x v="2"/>
    <n v="0.49"/>
    <d v="2025-07-24T00:00:00"/>
    <s v="9.00-21.00"/>
    <d v="1900-01-11T00:00:00"/>
    <n v="10.23"/>
    <n v="14"/>
    <s v="Greenlots"/>
    <n v="22"/>
    <s v="CHAdeMO, Tesla"/>
    <n v="2018"/>
    <s v="Yes"/>
    <n v="4.9000000000000004"/>
    <n v="6"/>
    <s v="Monthly"/>
  </r>
  <r>
    <s v="EVS04947"/>
    <n v="34.034081"/>
    <n v="-118.234542"/>
    <s v="2691 Los Angeles Ave"/>
    <x v="16"/>
    <x v="5"/>
    <x v="0"/>
    <x v="2"/>
    <n v="0.11"/>
    <s v="6:00-22:00"/>
    <s v="6:00-22:00"/>
    <d v="1899-12-30T16:04:48"/>
    <n v="9.35"/>
    <n v="15"/>
    <s v="Ionity"/>
    <n v="150"/>
    <s v="Tesla"/>
    <n v="2020"/>
    <s v="No"/>
    <n v="3.3"/>
    <n v="1"/>
    <s v="Monthly"/>
  </r>
  <r>
    <s v="EVS04950"/>
    <n v="-33.712102999999999"/>
    <n v="151.21040500000001"/>
    <s v="5808 Sydney Ave"/>
    <x v="9"/>
    <x v="8"/>
    <x v="5"/>
    <x v="2"/>
    <n v="0.21"/>
    <d v="2025-07-24T00:00:00"/>
    <s v="9.00-21.00"/>
    <d v="1900-01-11T00:00:00"/>
    <n v="8.34"/>
    <n v="68"/>
    <s v="Tesla"/>
    <n v="50"/>
    <s v="Tesla, CCS"/>
    <n v="2023"/>
    <s v="Yes"/>
    <n v="5"/>
    <n v="1"/>
    <s v="Monthly"/>
  </r>
  <r>
    <s v="EVS04952"/>
    <n v="37.872625999999997"/>
    <n v="-122.31187799999999"/>
    <s v="8604 San Francisco Ave"/>
    <x v="5"/>
    <x v="5"/>
    <x v="0"/>
    <x v="2"/>
    <n v="0.27"/>
    <d v="2025-07-24T00:00:00"/>
    <s v="9.00-21.00"/>
    <d v="1900-01-11T00:00:00"/>
    <n v="0.84"/>
    <n v="21"/>
    <s v="EVgo"/>
    <n v="50"/>
    <s v="Tesla, CHAdeMO"/>
    <n v="2015"/>
    <s v="No"/>
    <n v="3.9"/>
    <n v="9"/>
    <s v="Quarterly"/>
  </r>
  <r>
    <s v="EVS04956"/>
    <n v="52.574223000000003"/>
    <n v="13.445506"/>
    <s v="4192 Berlin Ave"/>
    <x v="3"/>
    <x v="3"/>
    <x v="1"/>
    <x v="2"/>
    <n v="0.15"/>
    <d v="2025-07-24T00:00:00"/>
    <s v="9.00-21.00"/>
    <d v="1900-01-11T00:00:00"/>
    <n v="10.39"/>
    <n v="97"/>
    <s v="EVgo"/>
    <n v="50"/>
    <s v="CCS"/>
    <n v="2020"/>
    <s v="No"/>
    <n v="3.1"/>
    <n v="5"/>
    <s v="Quarterly"/>
  </r>
  <r>
    <s v="EVS04957"/>
    <n v="-23.672910000000002"/>
    <n v="-46.544086"/>
    <s v="2981 SÃ£o Paulo Ave"/>
    <x v="8"/>
    <x v="7"/>
    <x v="4"/>
    <x v="2"/>
    <n v="0.3"/>
    <s v="6:00-22:00"/>
    <s v="6:00-22:00"/>
    <d v="1899-12-30T16:04:48"/>
    <n v="15.32"/>
    <n v="30"/>
    <s v="Ionity"/>
    <n v="150"/>
    <s v="CHAdeMO, Type 2"/>
    <n v="2017"/>
    <s v="Yes"/>
    <n v="3.3"/>
    <n v="5"/>
    <s v="Monthly"/>
  </r>
  <r>
    <s v="EVS04958"/>
    <n v="55.725054"/>
    <n v="37.537587000000002"/>
    <s v="7515 Moscow Ave"/>
    <x v="1"/>
    <x v="1"/>
    <x v="1"/>
    <x v="2"/>
    <n v="0.3"/>
    <d v="2025-07-24T00:00:00"/>
    <s v="9.00-21.00"/>
    <d v="1900-01-11T00:00:00"/>
    <n v="14.88"/>
    <n v="98"/>
    <s v="Tesla"/>
    <n v="350"/>
    <s v="Type 2, CCS"/>
    <n v="2019"/>
    <s v="No"/>
    <n v="3.4"/>
    <n v="2"/>
    <s v="Monthly"/>
  </r>
  <r>
    <s v="EVS04962"/>
    <n v="-23.570872999999999"/>
    <n v="-46.572457"/>
    <s v="6086 SÃ£o Paulo Ave"/>
    <x v="8"/>
    <x v="7"/>
    <x v="4"/>
    <x v="2"/>
    <n v="0.15"/>
    <s v="9:00-18:00"/>
    <s v="9:00-18:00"/>
    <d v="1899-12-30T08:52:48"/>
    <n v="10.81"/>
    <n v="92"/>
    <s v="Greenlots"/>
    <n v="150"/>
    <s v="Type 2, Tesla"/>
    <n v="2019"/>
    <s v="No"/>
    <n v="3.2"/>
    <n v="2"/>
    <s v="Quarterly"/>
  </r>
  <r>
    <s v="EVS04963"/>
    <n v="37.721820000000001"/>
    <n v="-122.49969400000001"/>
    <s v="1606 San Francisco Ave"/>
    <x v="5"/>
    <x v="5"/>
    <x v="0"/>
    <x v="2"/>
    <n v="0.11"/>
    <d v="2025-07-24T00:00:00"/>
    <s v="9.00-21.00"/>
    <d v="1900-01-11T00:00:00"/>
    <n v="14.16"/>
    <n v="62"/>
    <s v="Tesla"/>
    <n v="350"/>
    <s v="Type 2"/>
    <n v="2015"/>
    <s v="No"/>
    <n v="3.9"/>
    <n v="4"/>
    <s v="Monthly"/>
  </r>
  <r>
    <s v="EVS04964"/>
    <n v="-33.885069000000001"/>
    <n v="151.21520599999999"/>
    <s v="6363 Sydney Ave"/>
    <x v="9"/>
    <x v="8"/>
    <x v="5"/>
    <x v="2"/>
    <n v="0.28999999999999998"/>
    <s v="6:00-22:00"/>
    <s v="6:00-22:00"/>
    <d v="1899-12-30T16:04:48"/>
    <n v="17.940000000000001"/>
    <n v="13"/>
    <s v="Ionity"/>
    <n v="50"/>
    <s v="CCS, Tesla"/>
    <n v="2017"/>
    <s v="No"/>
    <n v="4.3"/>
    <n v="2"/>
    <s v="Monthly"/>
  </r>
  <r>
    <s v="EVS04968"/>
    <n v="41.913421"/>
    <n v="-87.762482000000006"/>
    <s v="5642 Chicago Ave"/>
    <x v="7"/>
    <x v="5"/>
    <x v="0"/>
    <x v="2"/>
    <n v="0.5"/>
    <s v="9:00-18:00"/>
    <s v="9:00-18:00"/>
    <d v="1899-12-30T08:52:48"/>
    <n v="3.54"/>
    <n v="14"/>
    <s v="Greenlots"/>
    <n v="350"/>
    <s v="CCS, Tesla"/>
    <n v="2017"/>
    <s v="No"/>
    <n v="3.6"/>
    <n v="8"/>
    <s v="Annually"/>
  </r>
  <r>
    <s v="EVS04969"/>
    <n v="39.807589999999998"/>
    <n v="116.36714499999999"/>
    <s v="791 Beijing Ave"/>
    <x v="10"/>
    <x v="9"/>
    <x v="3"/>
    <x v="2"/>
    <n v="0.35"/>
    <s v="6:00-22:00"/>
    <s v="6:00-22:00"/>
    <d v="1899-12-30T16:04:48"/>
    <n v="9.1199999999999992"/>
    <n v="83"/>
    <s v="Tesla"/>
    <n v="350"/>
    <s v="CCS, Type 2"/>
    <n v="2018"/>
    <s v="Yes"/>
    <n v="3.3"/>
    <n v="2"/>
    <s v="Quarterly"/>
  </r>
  <r>
    <s v="EVS04970"/>
    <n v="19.486891"/>
    <n v="-99.152694999999994"/>
    <s v="3837 Mexico City Ave"/>
    <x v="17"/>
    <x v="14"/>
    <x v="0"/>
    <x v="2"/>
    <n v="0.46"/>
    <s v="6:00-22:00"/>
    <s v="6:00-22:00"/>
    <d v="1899-12-30T16:04:48"/>
    <n v="17.27"/>
    <n v="52"/>
    <s v="ChargePoint"/>
    <n v="22"/>
    <s v="Type 2, CCS"/>
    <n v="2021"/>
    <s v="No"/>
    <n v="4.2"/>
    <n v="3"/>
    <s v="Monthly"/>
  </r>
  <r>
    <s v="EVS04972"/>
    <n v="52.530065"/>
    <n v="13.315410999999999"/>
    <s v="8198 Berlin Ave"/>
    <x v="3"/>
    <x v="3"/>
    <x v="1"/>
    <x v="2"/>
    <n v="0.4"/>
    <s v="6:00-22:00"/>
    <s v="6:00-22:00"/>
    <d v="1899-12-30T16:04:48"/>
    <n v="5.3"/>
    <n v="12"/>
    <s v="Ionity"/>
    <n v="50"/>
    <s v="CHAdeMO"/>
    <n v="2020"/>
    <s v="Yes"/>
    <n v="4.9000000000000004"/>
    <n v="5"/>
    <s v="Monthly"/>
  </r>
  <r>
    <s v="EVS04974"/>
    <n v="37.691236000000004"/>
    <n v="127.039536"/>
    <s v="739 Seoul Ave"/>
    <x v="6"/>
    <x v="6"/>
    <x v="3"/>
    <x v="2"/>
    <n v="0.48"/>
    <s v="9:00-18:00"/>
    <s v="9:00-18:00"/>
    <d v="1899-12-30T08:52:48"/>
    <n v="7.6"/>
    <n v="13"/>
    <s v="Tesla"/>
    <n v="350"/>
    <s v="Tesla"/>
    <n v="2010"/>
    <s v="Yes"/>
    <n v="4.3"/>
    <n v="2"/>
    <s v="Quarterly"/>
  </r>
  <r>
    <s v="EVS04979"/>
    <n v="37.797899000000001"/>
    <n v="-122.45912"/>
    <s v="5229 San Francisco Ave"/>
    <x v="5"/>
    <x v="5"/>
    <x v="0"/>
    <x v="2"/>
    <n v="0.25"/>
    <s v="9:00-18:00"/>
    <s v="9:00-18:00"/>
    <d v="1899-12-30T08:52:48"/>
    <n v="18.29"/>
    <n v="84"/>
    <s v="ChargePoint"/>
    <n v="22"/>
    <s v="Tesla, CHAdeMO"/>
    <n v="2016"/>
    <s v="Yes"/>
    <n v="3.6"/>
    <n v="10"/>
    <s v="Annually"/>
  </r>
  <r>
    <s v="EVS04981"/>
    <n v="59.796982"/>
    <n v="31.709833"/>
    <s v="7943 Random Rd"/>
    <x v="2"/>
    <x v="2"/>
    <x v="2"/>
    <x v="2"/>
    <n v="0.5"/>
    <s v="9:00-18:00"/>
    <s v="9:00-18:00"/>
    <d v="1899-12-30T08:52:48"/>
    <n v="17.3"/>
    <n v="64"/>
    <s v="EVgo"/>
    <n v="22"/>
    <s v="Type 2"/>
    <n v="2016"/>
    <s v="Yes"/>
    <n v="3.1"/>
    <n v="1"/>
    <s v="Quarterly"/>
  </r>
  <r>
    <s v="EVS04982"/>
    <n v="19.05452"/>
    <n v="72.815813000000006"/>
    <s v="9112 Mumbai Ave"/>
    <x v="13"/>
    <x v="12"/>
    <x v="3"/>
    <x v="2"/>
    <n v="0.2"/>
    <d v="2025-07-24T00:00:00"/>
    <s v="9.00-21.00"/>
    <d v="1900-01-11T00:00:00"/>
    <n v="6.22"/>
    <n v="34"/>
    <s v="EVgo"/>
    <n v="150"/>
    <s v="CCS"/>
    <n v="2020"/>
    <s v="Yes"/>
    <n v="4.0999999999999996"/>
    <n v="9"/>
    <s v="Monthly"/>
  </r>
  <r>
    <s v="EVS04984"/>
    <n v="-33.893219999999999"/>
    <n v="151.35974100000001"/>
    <s v="8914 Sydney Ave"/>
    <x v="9"/>
    <x v="8"/>
    <x v="5"/>
    <x v="2"/>
    <n v="0.35"/>
    <s v="9:00-18:00"/>
    <s v="9:00-18:00"/>
    <d v="1899-12-30T08:52:48"/>
    <n v="2.15"/>
    <n v="18"/>
    <s v="ChargePoint"/>
    <n v="150"/>
    <s v="Tesla"/>
    <n v="2012"/>
    <s v="Yes"/>
    <n v="4"/>
    <n v="4"/>
    <s v="Annually"/>
  </r>
  <r>
    <s v="EVS04991"/>
    <n v="53.747796999999998"/>
    <n v="-13.057793999999999"/>
    <s v="9464 Random Rd"/>
    <x v="11"/>
    <x v="10"/>
    <x v="6"/>
    <x v="2"/>
    <n v="0.43"/>
    <d v="2025-07-24T00:00:00"/>
    <s v="9.00-21.00"/>
    <d v="1900-01-11T00:00:00"/>
    <n v="4.3600000000000003"/>
    <n v="35"/>
    <s v="Greenlots"/>
    <n v="150"/>
    <s v="Tesla"/>
    <n v="2013"/>
    <s v="Yes"/>
    <n v="3.3"/>
    <n v="8"/>
    <s v="Quarterly"/>
  </r>
  <r>
    <s v="EVS04994"/>
    <n v="13.701511"/>
    <n v="100.415226"/>
    <s v="8954 Bangkok Ave"/>
    <x v="4"/>
    <x v="4"/>
    <x v="3"/>
    <x v="2"/>
    <n v="0.39"/>
    <d v="2025-07-24T00:00:00"/>
    <s v="9.00-21.00"/>
    <d v="1900-01-11T00:00:00"/>
    <n v="6.34"/>
    <n v="28"/>
    <s v="ChargePoint"/>
    <n v="350"/>
    <s v="Tesla"/>
    <n v="2017"/>
    <s v="No"/>
    <n v="3.7"/>
    <n v="5"/>
    <s v="Quarterly"/>
  </r>
  <r>
    <s v="EVS04996"/>
    <n v="52.406920999999997"/>
    <n v="13.441112"/>
    <s v="614 Berlin Ave"/>
    <x v="3"/>
    <x v="3"/>
    <x v="1"/>
    <x v="2"/>
    <n v="0.31"/>
    <s v="9:00-18:00"/>
    <s v="9:00-18:00"/>
    <d v="1899-12-30T08:52:48"/>
    <n v="6.05"/>
    <n v="67"/>
    <s v="Ionity"/>
    <n v="50"/>
    <s v="CCS"/>
    <n v="2014"/>
    <s v="Yes"/>
    <n v="3.4"/>
    <n v="3"/>
    <s v="Monthly"/>
  </r>
  <r>
    <s v="EVS04998"/>
    <n v="41.882499000000003"/>
    <n v="-87.662550999999993"/>
    <s v="7567 Chicago Ave"/>
    <x v="7"/>
    <x v="5"/>
    <x v="0"/>
    <x v="2"/>
    <n v="0.2"/>
    <s v="6:00-22:00"/>
    <s v="6:00-22:00"/>
    <d v="1899-12-30T16:04:48"/>
    <n v="13.27"/>
    <n v="89"/>
    <s v="ChargePoint"/>
    <n v="150"/>
    <s v="CHAdeMO"/>
    <n v="2015"/>
    <s v="Yes"/>
    <n v="3.6"/>
    <n v="3"/>
    <s v="Monthly"/>
  </r>
  <r>
    <s v="EVS04999"/>
    <n v="25.398405"/>
    <n v="55.295233000000003"/>
    <s v="8710 Dubai Ave"/>
    <x v="12"/>
    <x v="11"/>
    <x v="3"/>
    <x v="2"/>
    <n v="0.19"/>
    <s v="9:00-18:00"/>
    <s v="9:00-18:00"/>
    <d v="1899-12-30T08:52:48"/>
    <n v="4.03"/>
    <n v="44"/>
    <s v="ChargePoint"/>
    <n v="150"/>
    <s v="CCS, CHAdeMO"/>
    <n v="2016"/>
    <s v="Yes"/>
    <n v="4.7"/>
    <n v="3"/>
    <s v="Quarterly"/>
  </r>
  <r>
    <m/>
    <m/>
    <m/>
    <m/>
    <x v="56"/>
    <x v="29"/>
    <x v="9"/>
    <x v="3"/>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EVS00004"/>
    <n v="43.628250000000001"/>
    <n v="-79.468935000000002"/>
    <s v="6995 Toronto Ave"/>
    <s v=" Toronto"/>
    <s v="Canada"/>
    <s v="Canada"/>
    <s v="North America"/>
    <s v="AC Level 1"/>
    <n v="0.41"/>
    <s v="9:00-18:00"/>
    <s v="9:00-18:00"/>
    <d v="1899-12-30T08:52:48"/>
    <n v="13.28"/>
    <n v="70"/>
    <x v="0"/>
    <x v="0"/>
    <s v="Type 2"/>
    <n v="2010"/>
    <s v="Yes"/>
    <n v="4.2"/>
    <n v="7"/>
    <s v="Monthly"/>
  </r>
  <r>
    <s v="EVS00007"/>
    <n v="55.762408999999998"/>
    <n v="37.655830000000002"/>
    <s v="1390 Moscow Ave"/>
    <s v=" Moscow"/>
    <s v="Russia"/>
    <s v="Russia"/>
    <s v="Europe"/>
    <s v="AC Level 1"/>
    <n v="0.4"/>
    <d v="2025-07-24T00:00:00"/>
    <s v="9.00-21.00"/>
    <d v="1900-01-11T00:00:00"/>
    <n v="2.68"/>
    <n v="89"/>
    <x v="1"/>
    <x v="0"/>
    <s v="Tesla, CCS"/>
    <n v="2011"/>
    <s v="Yes"/>
    <n v="4"/>
    <n v="4"/>
    <s v="Annually"/>
  </r>
  <r>
    <s v="EVS00011"/>
    <n v="19.944110999999999"/>
    <n v="26.228083000000002"/>
    <s v="7123 Random Rd"/>
    <n v="0"/>
    <s v="Not Found"/>
    <s v="Not Found"/>
    <s v="Not Found"/>
    <s v="AC Level 1"/>
    <n v="0.39"/>
    <s v="9:00-18:00"/>
    <s v="9:00-18:00"/>
    <d v="1899-12-30T08:52:48"/>
    <n v="17.420000000000002"/>
    <n v="59"/>
    <x v="2"/>
    <x v="1"/>
    <s v="Tesla, CHAdeMO"/>
    <n v="2013"/>
    <s v="No"/>
    <n v="3.7"/>
    <n v="5"/>
    <s v="Quarterly"/>
  </r>
  <r>
    <s v="EVS00012"/>
    <n v="55.819369999999999"/>
    <n v="37.543244999999999"/>
    <s v="3932 Moscow Ave"/>
    <s v=" Moscow"/>
    <s v="Russia"/>
    <s v="Russia"/>
    <s v="Europe"/>
    <s v="AC Level 1"/>
    <n v="0.17"/>
    <s v="6:00-22:00"/>
    <s v="6:00-22:00"/>
    <d v="1899-12-30T16:04:48"/>
    <n v="1.88"/>
    <n v="18"/>
    <x v="0"/>
    <x v="2"/>
    <s v="CHAdeMO, CCS"/>
    <n v="2016"/>
    <s v="Yes"/>
    <n v="4"/>
    <n v="5"/>
    <s v="Annually"/>
  </r>
  <r>
    <s v="EVS00013"/>
    <n v="52.506967000000003"/>
    <n v="13.345088000000001"/>
    <s v="9250 Berlin Ave"/>
    <s v=" Berlin"/>
    <s v="Germany"/>
    <s v="Germany"/>
    <s v="Europe"/>
    <s v="AC Level 1"/>
    <n v="0.16"/>
    <s v="9:00-18:00"/>
    <s v="9:00-18:00"/>
    <d v="1899-12-30T08:52:48"/>
    <n v="11.77"/>
    <n v="73"/>
    <x v="1"/>
    <x v="1"/>
    <s v="Tesla"/>
    <n v="2012"/>
    <s v="No"/>
    <n v="4"/>
    <n v="2"/>
    <s v="Quarterly"/>
  </r>
  <r>
    <s v="EVS00017"/>
    <n v="13.877602"/>
    <n v="100.508728"/>
    <s v="3181 Bangkok Ave"/>
    <s v=" Bangkok"/>
    <s v="Thailand"/>
    <s v="Thailand"/>
    <s v="Asia"/>
    <s v="AC Level 1"/>
    <n v="0.17"/>
    <s v="6:00-22:00"/>
    <s v="6:00-22:00"/>
    <d v="1899-12-30T16:04:48"/>
    <n v="13.18"/>
    <n v="28"/>
    <x v="3"/>
    <x v="0"/>
    <s v="CCS, CHAdeMO"/>
    <n v="2018"/>
    <s v="No"/>
    <n v="4"/>
    <n v="3"/>
    <s v="Annually"/>
  </r>
  <r>
    <s v="EVS00018"/>
    <n v="37.790360999999997"/>
    <n v="-122.37832400000001"/>
    <s v="4733 San Francisco Ave"/>
    <s v=" San Francisco"/>
    <s v="United States"/>
    <s v="United States"/>
    <s v="North America"/>
    <s v="AC Level 1"/>
    <n v="0.44"/>
    <d v="2025-07-24T00:00:00"/>
    <s v="9.00-21.00"/>
    <d v="1900-01-11T00:00:00"/>
    <n v="2.0499999999999998"/>
    <n v="60"/>
    <x v="1"/>
    <x v="2"/>
    <s v="CHAdeMO"/>
    <n v="2023"/>
    <s v="No"/>
    <n v="4.9000000000000004"/>
    <n v="7"/>
    <s v="Annually"/>
  </r>
  <r>
    <s v="EVS00019"/>
    <n v="37.695636"/>
    <n v="127.050246"/>
    <s v="9257 Seoul Ave"/>
    <s v=" Seoul"/>
    <s v="South Korea"/>
    <s v="South Korea"/>
    <s v="Asia"/>
    <s v="AC Level 1"/>
    <n v="0.25"/>
    <s v="9:00-18:00"/>
    <s v="9:00-18:00"/>
    <d v="1899-12-30T08:52:48"/>
    <n v="7.35"/>
    <n v="29"/>
    <x v="4"/>
    <x v="0"/>
    <s v="Type 2, CHAdeMO"/>
    <n v="2017"/>
    <s v="No"/>
    <n v="4.0999999999999996"/>
    <n v="2"/>
    <s v="Monthly"/>
  </r>
  <r>
    <s v="EVS00025"/>
    <n v="41.989866999999997"/>
    <n v="-87.637142999999995"/>
    <s v="1788 Chicago Ave"/>
    <s v=" Chicago"/>
    <s v="United States"/>
    <s v="United States"/>
    <s v="North America"/>
    <s v="AC Level 1"/>
    <n v="0.5"/>
    <s v="9:00-18:00"/>
    <s v="9:00-18:00"/>
    <d v="1899-12-30T08:52:48"/>
    <n v="4.71"/>
    <n v="67"/>
    <x v="1"/>
    <x v="3"/>
    <s v="CCS, Tesla"/>
    <n v="2021"/>
    <s v="No"/>
    <n v="4.7"/>
    <n v="7"/>
    <s v="Quarterly"/>
  </r>
  <r>
    <s v="EVS00028"/>
    <n v="-23.654772000000001"/>
    <n v="-46.534002999999998"/>
    <s v="1145 SÃ£o Paulo Ave"/>
    <s v=" SÃ£o Paulo"/>
    <s v="Brazil"/>
    <s v="Brazil"/>
    <s v="South America"/>
    <s v="AC Level 1"/>
    <n v="0.25"/>
    <d v="2025-07-24T00:00:00"/>
    <s v="9.00-21.00"/>
    <d v="1900-01-11T00:00:00"/>
    <n v="13.65"/>
    <n v="52"/>
    <x v="4"/>
    <x v="3"/>
    <s v="CCS"/>
    <n v="2014"/>
    <s v="No"/>
    <n v="4.7"/>
    <n v="3"/>
    <s v="Quarterly"/>
  </r>
  <r>
    <s v="EVS00029"/>
    <n v="-33.718043999999999"/>
    <n v="151.21730600000001"/>
    <s v="3343 Sydney Ave"/>
    <s v=" Sydney"/>
    <s v="Australia"/>
    <s v="Australia"/>
    <s v="Australia"/>
    <s v="AC Level 1"/>
    <n v="0.45"/>
    <s v="6:00-22:00"/>
    <s v="6:00-22:00"/>
    <d v="1899-12-30T16:04:48"/>
    <n v="8.36"/>
    <n v="72"/>
    <x v="3"/>
    <x v="1"/>
    <s v="Tesla"/>
    <n v="2017"/>
    <s v="No"/>
    <n v="4.8"/>
    <n v="9"/>
    <s v="Annually"/>
  </r>
  <r>
    <s v="EVS00034"/>
    <n v="39.843387999999997"/>
    <n v="116.357078"/>
    <s v="8032 Beijing Ave"/>
    <s v=" Beijing"/>
    <s v="China"/>
    <s v="China"/>
    <s v="Asia"/>
    <s v="AC Level 1"/>
    <n v="0.21"/>
    <s v="6:00-22:00"/>
    <s v="6:00-22:00"/>
    <d v="1899-12-30T16:04:48"/>
    <n v="0.84"/>
    <n v="59"/>
    <x v="2"/>
    <x v="2"/>
    <s v="CHAdeMO, CCS"/>
    <n v="2018"/>
    <s v="Yes"/>
    <n v="3.7"/>
    <n v="9"/>
    <s v="Monthly"/>
  </r>
  <r>
    <s v="EVS00037"/>
    <n v="13.756978"/>
    <n v="100.402198"/>
    <s v="880 Bangkok Ave"/>
    <s v=" Bangkok"/>
    <s v="Thailand"/>
    <s v="Thailand"/>
    <s v="Asia"/>
    <s v="AC Level 1"/>
    <n v="0.28999999999999998"/>
    <s v="9:00-18:00"/>
    <s v="9:00-18:00"/>
    <d v="1899-12-30T08:52:48"/>
    <n v="1.28"/>
    <n v="50"/>
    <x v="0"/>
    <x v="0"/>
    <s v="Type 2"/>
    <n v="2016"/>
    <s v="No"/>
    <n v="4.3"/>
    <n v="1"/>
    <s v="Quarterly"/>
  </r>
  <r>
    <s v="EVS00038"/>
    <n v="-33.759341999999997"/>
    <n v="151.21036599999999"/>
    <s v="8960 Sydney Ave"/>
    <s v=" Sydney"/>
    <s v="Australia"/>
    <s v="Australia"/>
    <s v="Australia"/>
    <s v="AC Level 1"/>
    <n v="0.13"/>
    <s v="9:00-18:00"/>
    <s v="9:00-18:00"/>
    <d v="1899-12-30T08:52:48"/>
    <n v="19.059999999999999"/>
    <n v="61"/>
    <x v="3"/>
    <x v="1"/>
    <s v="CHAdeMO"/>
    <n v="2018"/>
    <s v="Yes"/>
    <n v="4.2"/>
    <n v="4"/>
    <s v="Quarterly"/>
  </r>
  <r>
    <s v="EVS00041"/>
    <n v="-52.343694999999997"/>
    <n v="-47.887827999999999"/>
    <s v="1309 Random Rd"/>
    <s v="Error"/>
    <s v="Error"/>
    <s v="Error"/>
    <s v="Error"/>
    <s v="AC Level 1"/>
    <n v="0.44"/>
    <s v="6:00-22:00"/>
    <s v="6:00-22:00"/>
    <d v="1899-12-30T16:04:48"/>
    <n v="2.0299999999999998"/>
    <n v="20"/>
    <x v="2"/>
    <x v="0"/>
    <s v="Tesla"/>
    <n v="2014"/>
    <s v="No"/>
    <n v="5"/>
    <n v="3"/>
    <s v="Annually"/>
  </r>
  <r>
    <s v="EVS00043"/>
    <n v="25.281220999999999"/>
    <n v="55.258951000000003"/>
    <s v="1916 Dubai Ave"/>
    <s v=" Dubai"/>
    <s v="United Arab Emirates"/>
    <s v="United Arab Emirates"/>
    <s v="Asia"/>
    <s v="AC Level 1"/>
    <n v="0.27"/>
    <s v="6:00-22:00"/>
    <s v="6:00-22:00"/>
    <d v="1899-12-30T16:04:48"/>
    <n v="5.0599999999999996"/>
    <n v="73"/>
    <x v="0"/>
    <x v="3"/>
    <s v="Tesla, CHAdeMO"/>
    <n v="2012"/>
    <s v="Yes"/>
    <n v="4.3"/>
    <n v="8"/>
    <s v="Quarterly"/>
  </r>
  <r>
    <s v="EVS00044"/>
    <n v="37.574356999999999"/>
    <n v="127.06750700000001"/>
    <s v="5156 Seoul Ave"/>
    <s v=" Seoul"/>
    <s v="South Korea"/>
    <s v="South Korea"/>
    <s v="Asia"/>
    <s v="AC Level 1"/>
    <n v="0.36"/>
    <s v="9:00-18:00"/>
    <s v="9:00-18:00"/>
    <d v="1899-12-30T08:52:48"/>
    <n v="2.38"/>
    <n v="96"/>
    <x v="1"/>
    <x v="3"/>
    <s v="CCS"/>
    <n v="2019"/>
    <s v="No"/>
    <n v="3.8"/>
    <n v="3"/>
    <s v="Monthly"/>
  </r>
  <r>
    <s v="EVS00047"/>
    <n v="19.055517999999999"/>
    <n v="72.88937"/>
    <s v="2970 Mumbai Ave"/>
    <s v=" Mumbai"/>
    <s v="India"/>
    <s v="India"/>
    <s v="Asia"/>
    <s v="AC Level 1"/>
    <n v="0.35"/>
    <d v="2025-07-24T00:00:00"/>
    <s v="9.00-21.00"/>
    <d v="1900-01-11T00:00:00"/>
    <n v="19.399999999999999"/>
    <n v="68"/>
    <x v="3"/>
    <x v="3"/>
    <s v="CCS, Tesla"/>
    <n v="2021"/>
    <s v="Yes"/>
    <n v="3"/>
    <n v="9"/>
    <s v="Quarterly"/>
  </r>
  <r>
    <s v="EVS00049"/>
    <n v="41.878593000000002"/>
    <n v="-87.698920000000001"/>
    <s v="689 Chicago Ave"/>
    <s v=" Chicago"/>
    <s v="United States"/>
    <s v="United States"/>
    <s v="North America"/>
    <s v="AC Level 1"/>
    <n v="0.18"/>
    <s v="9:00-18:00"/>
    <s v="9:00-18:00"/>
    <d v="1899-12-30T08:52:48"/>
    <n v="19.260000000000002"/>
    <n v="40"/>
    <x v="1"/>
    <x v="2"/>
    <s v="CHAdeMO, CCS"/>
    <n v="2011"/>
    <s v="Yes"/>
    <n v="3.8"/>
    <n v="8"/>
    <s v="Monthly"/>
  </r>
  <r>
    <s v="EVS00051"/>
    <n v="68.997157000000001"/>
    <n v="173.39668399999999"/>
    <s v="7905 Random Rd"/>
    <n v="0"/>
    <s v="Not Found"/>
    <s v="Not Found"/>
    <s v="Not Found"/>
    <s v="AC Level 1"/>
    <n v="0.45"/>
    <d v="2025-07-24T00:00:00"/>
    <s v="9.00-21.00"/>
    <d v="1900-01-11T00:00:00"/>
    <n v="2.29"/>
    <n v="75"/>
    <x v="2"/>
    <x v="3"/>
    <s v="CHAdeMO"/>
    <n v="2022"/>
    <s v="No"/>
    <n v="5"/>
    <n v="9"/>
    <s v="Annually"/>
  </r>
  <r>
    <s v="EVS00055"/>
    <n v="37.523099999999999"/>
    <n v="127.072447"/>
    <s v="4005 Seoul Ave"/>
    <s v=" Seoul"/>
    <s v="South Korea"/>
    <s v="South Korea"/>
    <s v="Asia"/>
    <s v="AC Level 1"/>
    <n v="0.13"/>
    <d v="2025-07-24T00:00:00"/>
    <s v="9.00-21.00"/>
    <d v="1900-01-11T00:00:00"/>
    <n v="9.16"/>
    <n v="19"/>
    <x v="4"/>
    <x v="2"/>
    <s v="CHAdeMO"/>
    <n v="2013"/>
    <s v="Yes"/>
    <n v="3.5"/>
    <n v="5"/>
    <s v="Quarterly"/>
  </r>
  <r>
    <s v="EVS00058"/>
    <n v="37.601252000000002"/>
    <n v="127.028633"/>
    <s v="4787 Seoul Ave"/>
    <s v=" Seoul"/>
    <s v="South Korea"/>
    <s v="South Korea"/>
    <s v="Asia"/>
    <s v="AC Level 1"/>
    <n v="0.41"/>
    <s v="9:00-18:00"/>
    <s v="9:00-18:00"/>
    <d v="1899-12-30T08:52:48"/>
    <n v="13.14"/>
    <n v="71"/>
    <x v="2"/>
    <x v="2"/>
    <s v="Tesla, CCS"/>
    <n v="2012"/>
    <s v="Yes"/>
    <n v="4"/>
    <n v="4"/>
    <s v="Monthly"/>
  </r>
  <r>
    <s v="EVS00072"/>
    <n v="-33.796979"/>
    <n v="18.591207000000001"/>
    <s v="9085 Cape Town Ave"/>
    <s v=" Cape Town"/>
    <s v="South Africa"/>
    <s v="South Africa"/>
    <s v="Africa"/>
    <s v="AC Level 1"/>
    <n v="0.46"/>
    <s v="9:00-18:00"/>
    <s v="9:00-18:00"/>
    <d v="1899-12-30T08:52:48"/>
    <n v="4.17"/>
    <n v="37"/>
    <x v="4"/>
    <x v="1"/>
    <s v="CHAdeMO"/>
    <n v="2020"/>
    <s v="Yes"/>
    <n v="4.9000000000000004"/>
    <n v="6"/>
    <s v="Quarterly"/>
  </r>
  <r>
    <s v="EVS00074"/>
    <n v="39.839933000000002"/>
    <n v="116.357848"/>
    <s v="493 Beijing Ave"/>
    <s v=" Beijing"/>
    <s v="China"/>
    <s v="China"/>
    <s v="Asia"/>
    <s v="AC Level 1"/>
    <n v="0.23"/>
    <d v="2025-07-24T00:00:00"/>
    <s v="9.00-21.00"/>
    <d v="1900-01-11T00:00:00"/>
    <n v="14.31"/>
    <n v="80"/>
    <x v="3"/>
    <x v="0"/>
    <s v="Type 2, CHAdeMO"/>
    <n v="2018"/>
    <s v="No"/>
    <n v="4.7"/>
    <n v="10"/>
    <s v="Monthly"/>
  </r>
  <r>
    <s v="EVS00089"/>
    <n v="43.633113999999999"/>
    <n v="-79.440011999999996"/>
    <s v="7708 Toronto Ave"/>
    <s v=" Toronto"/>
    <s v="Canada"/>
    <s v="Canada"/>
    <s v="North America"/>
    <s v="AC Level 1"/>
    <n v="0.16"/>
    <s v="9:00-18:00"/>
    <s v="9:00-18:00"/>
    <d v="1899-12-30T08:52:48"/>
    <n v="3.08"/>
    <n v="99"/>
    <x v="1"/>
    <x v="3"/>
    <s v="CHAdeMO"/>
    <n v="2018"/>
    <s v="No"/>
    <n v="3.7"/>
    <n v="6"/>
    <s v="Quarterly"/>
  </r>
  <r>
    <s v="EVS00091"/>
    <n v="34.909016000000001"/>
    <n v="103.164075"/>
    <s v="9222 Random Rd"/>
    <s v="Zuogaiduoma"/>
    <s v="China"/>
    <s v="China"/>
    <s v="Asia"/>
    <s v="AC Level 1"/>
    <n v="0.19"/>
    <d v="2025-07-24T00:00:00"/>
    <s v="9.00-21.00"/>
    <d v="1900-01-11T00:00:00"/>
    <n v="11.59"/>
    <n v="98"/>
    <x v="3"/>
    <x v="2"/>
    <s v="Tesla"/>
    <n v="2015"/>
    <s v="Yes"/>
    <n v="4.3"/>
    <n v="10"/>
    <s v="Monthly"/>
  </r>
  <r>
    <s v="EVS00092"/>
    <n v="37.737893999999997"/>
    <n v="-122.413068"/>
    <s v="7476 San Francisco Ave"/>
    <s v=" San Francisco"/>
    <s v="United States"/>
    <s v="United States"/>
    <s v="North America"/>
    <s v="AC Level 1"/>
    <n v="0.39"/>
    <d v="2025-07-24T00:00:00"/>
    <s v="9.00-21.00"/>
    <d v="1900-01-11T00:00:00"/>
    <n v="13.83"/>
    <n v="58"/>
    <x v="2"/>
    <x v="0"/>
    <s v="Tesla, CCS"/>
    <n v="2018"/>
    <s v="Yes"/>
    <n v="3.7"/>
    <n v="3"/>
    <s v="Annually"/>
  </r>
  <r>
    <s v="EVS00093"/>
    <n v="52.458154"/>
    <n v="13.383547999999999"/>
    <s v="6288 Berlin Ave"/>
    <s v=" Berlin"/>
    <s v="Germany"/>
    <s v="Germany"/>
    <s v="Europe"/>
    <s v="AC Level 1"/>
    <n v="0.11"/>
    <s v="9:00-18:00"/>
    <s v="9:00-18:00"/>
    <d v="1899-12-30T08:52:48"/>
    <n v="6.63"/>
    <n v="18"/>
    <x v="0"/>
    <x v="0"/>
    <s v="CHAdeMO, Type 2"/>
    <n v="2022"/>
    <s v="Yes"/>
    <n v="4.9000000000000004"/>
    <n v="8"/>
    <s v="Annually"/>
  </r>
  <r>
    <s v="EVS00095"/>
    <n v="13.875159"/>
    <n v="100.507561"/>
    <s v="2173 Bangkok Ave"/>
    <s v=" Bangkok"/>
    <s v="Thailand"/>
    <s v="Thailand"/>
    <s v="Asia"/>
    <s v="AC Level 1"/>
    <n v="0.3"/>
    <s v="6:00-22:00"/>
    <s v="6:00-22:00"/>
    <d v="1899-12-30T16:04:48"/>
    <n v="10.97"/>
    <n v="67"/>
    <x v="0"/>
    <x v="1"/>
    <s v="CHAdeMO"/>
    <n v="2021"/>
    <s v="No"/>
    <n v="3.9"/>
    <n v="3"/>
    <s v="Quarterly"/>
  </r>
  <r>
    <s v="EVS00096"/>
    <n v="-23.603701999999998"/>
    <n v="-46.520629"/>
    <s v="3633 SÃ£o Paulo Ave"/>
    <s v=" SÃ£o Paulo"/>
    <s v="Brazil"/>
    <s v="Brazil"/>
    <s v="South America"/>
    <s v="AC Level 1"/>
    <n v="0.11"/>
    <d v="2025-07-24T00:00:00"/>
    <s v="9.00-21.00"/>
    <d v="1900-01-11T00:00:00"/>
    <n v="18.489999999999998"/>
    <n v="85"/>
    <x v="1"/>
    <x v="3"/>
    <s v="Type 2, CHAdeMO"/>
    <n v="2014"/>
    <s v="Yes"/>
    <n v="4.9000000000000004"/>
    <n v="2"/>
    <s v="Monthly"/>
  </r>
  <r>
    <s v="EVS00103"/>
    <n v="37.648780000000002"/>
    <n v="126.903295"/>
    <s v="5496 Seoul Ave"/>
    <s v=" Seoul"/>
    <s v="South Korea"/>
    <s v="South Korea"/>
    <s v="Asia"/>
    <s v="AC Level 1"/>
    <n v="0.32"/>
    <s v="9:00-18:00"/>
    <s v="9:00-18:00"/>
    <d v="1899-12-30T08:52:48"/>
    <n v="8.26"/>
    <n v="20"/>
    <x v="0"/>
    <x v="1"/>
    <s v="Type 2"/>
    <n v="2010"/>
    <s v="No"/>
    <n v="3.3"/>
    <n v="7"/>
    <s v="Monthly"/>
  </r>
  <r>
    <s v="EVS00110"/>
    <n v="39.857604000000002"/>
    <n v="116.357044"/>
    <s v="7308 Beijing Ave"/>
    <s v=" Beijing"/>
    <s v="China"/>
    <s v="China"/>
    <s v="Asia"/>
    <s v="AC Level 1"/>
    <n v="0.19"/>
    <s v="9:00-18:00"/>
    <s v="9:00-18:00"/>
    <d v="1899-12-30T08:52:48"/>
    <n v="3.73"/>
    <n v="68"/>
    <x v="2"/>
    <x v="0"/>
    <s v="CHAdeMO, Type 2"/>
    <n v="2018"/>
    <s v="Yes"/>
    <n v="4.3"/>
    <n v="9"/>
    <s v="Quarterly"/>
  </r>
  <r>
    <s v="EVS00112"/>
    <n v="41.902875999999999"/>
    <n v="-87.633566999999999"/>
    <s v="4833 Chicago Ave"/>
    <s v=" Chicago"/>
    <s v="United States"/>
    <s v="United States"/>
    <s v="North America"/>
    <s v="AC Level 1"/>
    <n v="0.35"/>
    <s v="6:00-22:00"/>
    <s v="6:00-22:00"/>
    <d v="1899-12-30T16:04:48"/>
    <n v="2.2000000000000002"/>
    <n v="48"/>
    <x v="0"/>
    <x v="3"/>
    <s v="Tesla"/>
    <n v="2017"/>
    <s v="Yes"/>
    <n v="4.0999999999999996"/>
    <n v="2"/>
    <s v="Quarterly"/>
  </r>
  <r>
    <s v="EVS00126"/>
    <n v="37.532947999999998"/>
    <n v="127.008718"/>
    <s v="7503 Seoul Ave"/>
    <s v=" Seoul"/>
    <s v="South Korea"/>
    <s v="South Korea"/>
    <s v="Asia"/>
    <s v="AC Level 1"/>
    <n v="0.47"/>
    <d v="2025-07-24T00:00:00"/>
    <s v="9.00-21.00"/>
    <d v="1900-01-11T00:00:00"/>
    <n v="14.8"/>
    <n v="45"/>
    <x v="4"/>
    <x v="2"/>
    <s v="Type 2, Tesla"/>
    <n v="2021"/>
    <s v="Yes"/>
    <n v="4.3"/>
    <n v="10"/>
    <s v="Annually"/>
  </r>
  <r>
    <s v="EVS00129"/>
    <n v="39.916791000000003"/>
    <n v="116.26719799999999"/>
    <s v="3833 Beijing Ave"/>
    <s v=" Beijing"/>
    <s v="China"/>
    <s v="China"/>
    <s v="Asia"/>
    <s v="AC Level 1"/>
    <n v="0.1"/>
    <s v="6:00-22:00"/>
    <s v="6:00-22:00"/>
    <d v="1899-12-30T16:04:48"/>
    <n v="11.77"/>
    <n v="66"/>
    <x v="3"/>
    <x v="1"/>
    <s v="CCS, Type 2"/>
    <n v="2021"/>
    <s v="Yes"/>
    <n v="4.3"/>
    <n v="4"/>
    <s v="Quarterly"/>
  </r>
  <r>
    <s v="EVS00131"/>
    <n v="32.988858999999998"/>
    <n v="32.234935999999998"/>
    <s v="8806 Random Rd"/>
    <s v="Error"/>
    <s v="Error"/>
    <s v="Error"/>
    <s v="Error"/>
    <s v="AC Level 1"/>
    <n v="0.16"/>
    <s v="6:00-22:00"/>
    <s v="6:00-22:00"/>
    <d v="1899-12-30T16:04:48"/>
    <n v="16.3"/>
    <n v="28"/>
    <x v="4"/>
    <x v="3"/>
    <s v="CCS"/>
    <n v="2012"/>
    <s v="Yes"/>
    <n v="4.5"/>
    <n v="1"/>
    <s v="Annually"/>
  </r>
  <r>
    <s v="EVS00132"/>
    <n v="41.968074999999999"/>
    <n v="-87.730962000000005"/>
    <s v="2642 Chicago Ave"/>
    <s v=" Chicago"/>
    <s v="United States"/>
    <s v="United States"/>
    <s v="North America"/>
    <s v="AC Level 1"/>
    <n v="0.27"/>
    <s v="9:00-18:00"/>
    <s v="9:00-18:00"/>
    <d v="1899-12-30T08:52:48"/>
    <n v="4.99"/>
    <n v="32"/>
    <x v="2"/>
    <x v="2"/>
    <s v="CCS"/>
    <n v="2016"/>
    <s v="No"/>
    <n v="4.9000000000000004"/>
    <n v="1"/>
    <s v="Quarterly"/>
  </r>
  <r>
    <s v="EVS00134"/>
    <n v="41.847634999999997"/>
    <n v="-87.753595000000004"/>
    <s v="3495 Chicago Ave"/>
    <s v=" Chicago"/>
    <s v="United States"/>
    <s v="United States"/>
    <s v="North America"/>
    <s v="AC Level 1"/>
    <n v="0.33"/>
    <d v="2025-07-24T00:00:00"/>
    <s v="9.00-21.00"/>
    <d v="1900-01-11T00:00:00"/>
    <n v="9.0299999999999994"/>
    <n v="26"/>
    <x v="0"/>
    <x v="3"/>
    <s v="Tesla, CCS"/>
    <n v="2017"/>
    <s v="No"/>
    <n v="4.5"/>
    <n v="8"/>
    <s v="Monthly"/>
  </r>
  <r>
    <s v="EVS00136"/>
    <n v="-33.885375000000003"/>
    <n v="151.30901900000001"/>
    <s v="6193 Sydney Ave"/>
    <s v=" Sydney"/>
    <s v="Australia"/>
    <s v="Australia"/>
    <s v="Australia"/>
    <s v="AC Level 1"/>
    <n v="0.34"/>
    <s v="6:00-22:00"/>
    <s v="6:00-22:00"/>
    <d v="1899-12-30T16:04:48"/>
    <n v="5.92"/>
    <n v="30"/>
    <x v="4"/>
    <x v="0"/>
    <s v="CHAdeMO, Tesla"/>
    <n v="2010"/>
    <s v="No"/>
    <n v="4.5999999999999996"/>
    <n v="4"/>
    <s v="Quarterly"/>
  </r>
  <r>
    <s v="EVS00137"/>
    <n v="-33.762238000000004"/>
    <n v="18.497402000000001"/>
    <s v="3078 Cape Town Ave"/>
    <s v=" Cape Town"/>
    <s v="South Africa"/>
    <s v="South Africa"/>
    <s v="Africa"/>
    <s v="AC Level 1"/>
    <n v="0.41"/>
    <s v="9:00-18:00"/>
    <s v="9:00-18:00"/>
    <d v="1899-12-30T08:52:48"/>
    <n v="0.59"/>
    <n v="37"/>
    <x v="3"/>
    <x v="0"/>
    <s v="Type 2"/>
    <n v="2020"/>
    <s v="Yes"/>
    <n v="3.4"/>
    <n v="4"/>
    <s v="Quarterly"/>
  </r>
  <r>
    <s v="EVS00139"/>
    <n v="39.972484999999999"/>
    <n v="116.200458"/>
    <s v="852 Beijing Ave"/>
    <s v=" Beijing"/>
    <s v="China"/>
    <s v="China"/>
    <s v="Asia"/>
    <s v="AC Level 1"/>
    <n v="0.34"/>
    <s v="6:00-22:00"/>
    <s v="6:00-22:00"/>
    <d v="1899-12-30T16:04:48"/>
    <n v="12.54"/>
    <n v="94"/>
    <x v="3"/>
    <x v="1"/>
    <s v="Type 2"/>
    <n v="2016"/>
    <s v="Yes"/>
    <n v="5"/>
    <n v="3"/>
    <s v="Quarterly"/>
  </r>
  <r>
    <s v="EVS00141"/>
    <n v="-50.498252999999998"/>
    <n v="-91.137594000000007"/>
    <s v="8709 Random Rd"/>
    <s v="Error"/>
    <s v="Error"/>
    <s v="Error"/>
    <s v="Error"/>
    <s v="AC Level 1"/>
    <n v="0.35"/>
    <s v="6:00-22:00"/>
    <s v="6:00-22:00"/>
    <d v="1899-12-30T16:04:48"/>
    <n v="13.3"/>
    <n v="87"/>
    <x v="4"/>
    <x v="1"/>
    <s v="CCS, Type 2"/>
    <n v="2010"/>
    <s v="No"/>
    <n v="4.7"/>
    <n v="6"/>
    <s v="Quarterly"/>
  </r>
  <r>
    <s v="EVS00142"/>
    <n v="39.925919999999998"/>
    <n v="116.42365599999999"/>
    <s v="3638 Beijing Ave"/>
    <s v=" Beijing"/>
    <s v="China"/>
    <s v="China"/>
    <s v="Asia"/>
    <s v="AC Level 1"/>
    <n v="0.11"/>
    <d v="2025-07-24T00:00:00"/>
    <s v="9.00-21.00"/>
    <d v="1900-01-11T00:00:00"/>
    <n v="8.57"/>
    <n v="85"/>
    <x v="1"/>
    <x v="2"/>
    <s v="CCS"/>
    <n v="2022"/>
    <s v="No"/>
    <n v="4.4000000000000004"/>
    <n v="10"/>
    <s v="Monthly"/>
  </r>
  <r>
    <s v="EVS00145"/>
    <n v="55.720416"/>
    <n v="37.545200999999999"/>
    <s v="3962 Moscow Ave"/>
    <s v=" Moscow"/>
    <s v="Russia"/>
    <s v="Russia"/>
    <s v="Europe"/>
    <s v="AC Level 1"/>
    <n v="0.5"/>
    <d v="2025-07-24T00:00:00"/>
    <s v="9.00-21.00"/>
    <d v="1900-01-11T00:00:00"/>
    <n v="10.27"/>
    <n v="34"/>
    <x v="0"/>
    <x v="0"/>
    <s v="CCS, Tesla"/>
    <n v="2012"/>
    <s v="Yes"/>
    <n v="4.4000000000000004"/>
    <n v="9"/>
    <s v="Annually"/>
  </r>
  <r>
    <s v="EVS00147"/>
    <n v="13.874673"/>
    <n v="100.49941099999999"/>
    <s v="642 Bangkok Ave"/>
    <s v=" Bangkok"/>
    <s v="Thailand"/>
    <s v="Thailand"/>
    <s v="Asia"/>
    <s v="AC Level 1"/>
    <n v="0.39"/>
    <s v="6:00-22:00"/>
    <s v="6:00-22:00"/>
    <d v="1899-12-30T16:04:48"/>
    <n v="14.29"/>
    <n v="42"/>
    <x v="1"/>
    <x v="0"/>
    <s v="Tesla"/>
    <n v="2011"/>
    <s v="Yes"/>
    <n v="4.0999999999999996"/>
    <n v="9"/>
    <s v="Quarterly"/>
  </r>
  <r>
    <s v="EVS00148"/>
    <n v="52.450769999999999"/>
    <n v="13.404804"/>
    <s v="668 Berlin Ave"/>
    <s v=" Berlin"/>
    <s v="Germany"/>
    <s v="Germany"/>
    <s v="Europe"/>
    <s v="AC Level 1"/>
    <n v="0.41"/>
    <s v="6:00-22:00"/>
    <s v="6:00-22:00"/>
    <d v="1899-12-30T16:04:48"/>
    <n v="0.64"/>
    <n v="52"/>
    <x v="1"/>
    <x v="2"/>
    <s v="Tesla"/>
    <n v="2011"/>
    <s v="No"/>
    <n v="5"/>
    <n v="6"/>
    <s v="Monthly"/>
  </r>
  <r>
    <s v="EVS00164"/>
    <n v="55.767175999999999"/>
    <n v="37.663525"/>
    <s v="2651 Moscow Ave"/>
    <s v=" Moscow"/>
    <s v="Russia"/>
    <s v="Russia"/>
    <s v="Europe"/>
    <s v="AC Level 1"/>
    <n v="0.12"/>
    <s v="6:00-22:00"/>
    <s v="6:00-22:00"/>
    <d v="1899-12-30T16:04:48"/>
    <n v="16.5"/>
    <n v="52"/>
    <x v="0"/>
    <x v="1"/>
    <s v="Tesla"/>
    <n v="2015"/>
    <s v="Yes"/>
    <n v="4"/>
    <n v="2"/>
    <s v="Annually"/>
  </r>
  <r>
    <s v="EVS00165"/>
    <n v="34.149478999999999"/>
    <n v="-118.22180400000001"/>
    <s v="9305 Los Angeles Ave"/>
    <s v=" Los Angeles"/>
    <s v="United States"/>
    <s v="United States"/>
    <s v="North America"/>
    <s v="AC Level 1"/>
    <n v="0.46"/>
    <s v="9:00-18:00"/>
    <s v="9:00-18:00"/>
    <d v="1899-12-30T08:52:48"/>
    <n v="18.559999999999999"/>
    <n v="100"/>
    <x v="1"/>
    <x v="3"/>
    <s v="CHAdeMO, CCS"/>
    <n v="2022"/>
    <s v="Yes"/>
    <n v="4.2"/>
    <n v="9"/>
    <s v="Monthly"/>
  </r>
  <r>
    <s v="EVS00166"/>
    <n v="39.86551"/>
    <n v="116.33183"/>
    <s v="3107 Beijing Ave"/>
    <s v=" Beijing"/>
    <s v="China"/>
    <s v="China"/>
    <s v="Asia"/>
    <s v="AC Level 1"/>
    <n v="0.15"/>
    <s v="6:00-22:00"/>
    <s v="6:00-22:00"/>
    <d v="1899-12-30T16:04:48"/>
    <n v="16.48"/>
    <n v="70"/>
    <x v="4"/>
    <x v="0"/>
    <s v="CCS, CHAdeMO"/>
    <n v="2013"/>
    <s v="No"/>
    <n v="3.7"/>
    <n v="9"/>
    <s v="Quarterly"/>
  </r>
  <r>
    <s v="EVS00171"/>
    <n v="46.166127000000003"/>
    <n v="-87.073986000000005"/>
    <s v="8513 Random Rd"/>
    <n v="0"/>
    <s v="Not Found"/>
    <s v="Not Found"/>
    <s v="Not Found"/>
    <s v="AC Level 1"/>
    <n v="0.17"/>
    <s v="9:00-18:00"/>
    <s v="9:00-18:00"/>
    <d v="1899-12-30T08:52:48"/>
    <n v="6.24"/>
    <n v="21"/>
    <x v="2"/>
    <x v="2"/>
    <s v="Type 2"/>
    <n v="2015"/>
    <s v="Yes"/>
    <n v="3.2"/>
    <n v="5"/>
    <s v="Annually"/>
  </r>
  <r>
    <s v="EVS00174"/>
    <n v="52.503320000000002"/>
    <n v="13.424196"/>
    <s v="4929 Berlin Ave"/>
    <s v=" Berlin"/>
    <s v="Germany"/>
    <s v="Germany"/>
    <s v="Europe"/>
    <s v="AC Level 1"/>
    <n v="0.32"/>
    <d v="2025-07-24T00:00:00"/>
    <s v="9.00-21.00"/>
    <d v="1900-01-11T00:00:00"/>
    <n v="7.39"/>
    <n v="45"/>
    <x v="1"/>
    <x v="1"/>
    <s v="CHAdeMO, Tesla"/>
    <n v="2016"/>
    <s v="No"/>
    <n v="4.8"/>
    <n v="3"/>
    <s v="Annually"/>
  </r>
  <r>
    <s v="EVS00178"/>
    <n v="39.906151999999999"/>
    <n v="116.31880099999999"/>
    <s v="3436 Beijing Ave"/>
    <s v=" Beijing"/>
    <s v="China"/>
    <s v="China"/>
    <s v="Asia"/>
    <s v="AC Level 1"/>
    <n v="0.49"/>
    <s v="9:00-18:00"/>
    <s v="9:00-18:00"/>
    <d v="1899-12-30T08:52:48"/>
    <n v="2.4500000000000002"/>
    <n v="56"/>
    <x v="0"/>
    <x v="0"/>
    <s v="Type 2"/>
    <n v="2022"/>
    <s v="No"/>
    <n v="4.4000000000000004"/>
    <n v="9"/>
    <s v="Annually"/>
  </r>
  <r>
    <s v="EVS00182"/>
    <n v="37.689982999999998"/>
    <n v="127.09878"/>
    <s v="7953 Seoul Ave"/>
    <s v=" Seoul"/>
    <s v="South Korea"/>
    <s v="South Korea"/>
    <s v="Asia"/>
    <s v="AC Level 1"/>
    <n v="0.3"/>
    <d v="2025-07-24T00:00:00"/>
    <s v="9.00-21.00"/>
    <d v="1900-01-11T00:00:00"/>
    <n v="4.2300000000000004"/>
    <n v="38"/>
    <x v="3"/>
    <x v="1"/>
    <s v="Type 2, Tesla"/>
    <n v="2015"/>
    <s v="No"/>
    <n v="4.4000000000000004"/>
    <n v="9"/>
    <s v="Quarterly"/>
  </r>
  <r>
    <s v="EVS00183"/>
    <n v="-23.584593000000002"/>
    <n v="-46.502028000000003"/>
    <s v="4051 SÃ£o Paulo Ave"/>
    <s v=" SÃ£o Paulo"/>
    <s v="Brazil"/>
    <s v="Brazil"/>
    <s v="South America"/>
    <s v="AC Level 1"/>
    <n v="0.19"/>
    <d v="2025-07-24T00:00:00"/>
    <s v="9.00-21.00"/>
    <d v="1900-01-11T00:00:00"/>
    <n v="7.58"/>
    <n v="75"/>
    <x v="2"/>
    <x v="0"/>
    <s v="Tesla, Type 2"/>
    <n v="2023"/>
    <s v="Yes"/>
    <n v="4.5"/>
    <n v="3"/>
    <s v="Monthly"/>
  </r>
  <r>
    <s v="EVS00186"/>
    <n v="19.497968"/>
    <n v="-99.051454000000007"/>
    <s v="2955 Mexico City Ave"/>
    <s v=" Mexico City"/>
    <s v="Mexico"/>
    <s v="Mexico"/>
    <s v="North America"/>
    <s v="AC Level 1"/>
    <n v="0.31"/>
    <s v="6:00-22:00"/>
    <s v="6:00-22:00"/>
    <d v="1899-12-30T16:04:48"/>
    <n v="11.61"/>
    <n v="35"/>
    <x v="4"/>
    <x v="2"/>
    <s v="CCS, CHAdeMO"/>
    <n v="2020"/>
    <s v="No"/>
    <n v="4.0999999999999996"/>
    <n v="4"/>
    <s v="Annually"/>
  </r>
  <r>
    <s v="EVS00189"/>
    <n v="13.863524"/>
    <n v="100.491938"/>
    <s v="4948 Bangkok Ave"/>
    <s v=" Bangkok"/>
    <s v="Thailand"/>
    <s v="Thailand"/>
    <s v="Asia"/>
    <s v="AC Level 1"/>
    <n v="0.48"/>
    <s v="6:00-22:00"/>
    <s v="6:00-22:00"/>
    <d v="1899-12-30T16:04:48"/>
    <n v="4.24"/>
    <n v="28"/>
    <x v="3"/>
    <x v="1"/>
    <s v="CHAdeMO"/>
    <n v="2022"/>
    <s v="No"/>
    <n v="3.1"/>
    <n v="7"/>
    <s v="Quarterly"/>
  </r>
  <r>
    <s v="EVS00190"/>
    <n v="13.705385"/>
    <n v="100.44108900000001"/>
    <s v="5090 Bangkok Ave"/>
    <s v=" Bangkok"/>
    <s v="Thailand"/>
    <s v="Thailand"/>
    <s v="Asia"/>
    <s v="AC Level 1"/>
    <n v="0.44"/>
    <d v="2025-07-24T00:00:00"/>
    <s v="9.00-21.00"/>
    <d v="1900-01-11T00:00:00"/>
    <n v="19.45"/>
    <n v="79"/>
    <x v="0"/>
    <x v="0"/>
    <s v="CCS"/>
    <n v="2011"/>
    <s v="No"/>
    <n v="3.4"/>
    <n v="7"/>
    <s v="Annually"/>
  </r>
  <r>
    <s v="EVS00194"/>
    <n v="52.403092000000001"/>
    <n v="13.468500000000001"/>
    <s v="103 Berlin Ave"/>
    <s v=" Berlin"/>
    <s v="Germany"/>
    <s v="Germany"/>
    <s v="Europe"/>
    <s v="AC Level 1"/>
    <n v="0.26"/>
    <s v="9:00-18:00"/>
    <s v="9:00-18:00"/>
    <d v="1899-12-30T08:52:48"/>
    <n v="9.2200000000000006"/>
    <n v="70"/>
    <x v="4"/>
    <x v="0"/>
    <s v="CHAdeMO"/>
    <n v="2012"/>
    <s v="Yes"/>
    <n v="3.8"/>
    <n v="7"/>
    <s v="Quarterly"/>
  </r>
  <r>
    <s v="EVS00196"/>
    <n v="-23.518492999999999"/>
    <n v="-46.619176000000003"/>
    <s v="8293 SÃ£o Paulo Ave"/>
    <s v=" SÃ£o Paulo"/>
    <s v="Brazil"/>
    <s v="Brazil"/>
    <s v="South America"/>
    <s v="AC Level 1"/>
    <n v="0.11"/>
    <s v="9:00-18:00"/>
    <s v="9:00-18:00"/>
    <d v="1899-12-30T08:52:48"/>
    <n v="8.1"/>
    <n v="30"/>
    <x v="1"/>
    <x v="0"/>
    <s v="Tesla"/>
    <n v="2023"/>
    <s v="No"/>
    <n v="4.3"/>
    <n v="5"/>
    <s v="Monthly"/>
  </r>
  <r>
    <s v="EVS00197"/>
    <n v="55.704517000000003"/>
    <n v="37.512363999999998"/>
    <s v="9086 Moscow Ave"/>
    <s v=" Moscow"/>
    <s v="Russia"/>
    <s v="Russia"/>
    <s v="Europe"/>
    <s v="AC Level 1"/>
    <n v="0.36"/>
    <d v="2025-07-24T00:00:00"/>
    <s v="9.00-21.00"/>
    <d v="1900-01-11T00:00:00"/>
    <n v="14.41"/>
    <n v="31"/>
    <x v="4"/>
    <x v="3"/>
    <s v="CHAdeMO, Tesla"/>
    <n v="2011"/>
    <s v="Yes"/>
    <n v="3.5"/>
    <n v="7"/>
    <s v="Monthly"/>
  </r>
  <r>
    <s v="EVS00198"/>
    <n v="52.527169999999998"/>
    <n v="13.326888"/>
    <s v="2447 Berlin Ave"/>
    <s v=" Berlin"/>
    <s v="Germany"/>
    <s v="Germany"/>
    <s v="Europe"/>
    <s v="AC Level 1"/>
    <n v="0.14000000000000001"/>
    <s v="9:00-18:00"/>
    <s v="9:00-18:00"/>
    <d v="1899-12-30T08:52:48"/>
    <n v="4.3899999999999997"/>
    <n v="92"/>
    <x v="2"/>
    <x v="0"/>
    <s v="Tesla"/>
    <n v="2014"/>
    <s v="Yes"/>
    <n v="4.8"/>
    <n v="10"/>
    <s v="Quarterly"/>
  </r>
  <r>
    <s v="EVS00201"/>
    <n v="69.714552999999995"/>
    <n v="92.357163"/>
    <s v="7820 Random Rd"/>
    <n v="0"/>
    <s v="Not Found"/>
    <s v="Not Found"/>
    <s v="Not Found"/>
    <s v="AC Level 1"/>
    <n v="0.38"/>
    <s v="6:00-22:00"/>
    <s v="6:00-22:00"/>
    <d v="1899-12-30T16:04:48"/>
    <n v="19.149999999999999"/>
    <n v="19"/>
    <x v="0"/>
    <x v="2"/>
    <s v="Tesla, CCS"/>
    <n v="2023"/>
    <s v="No"/>
    <n v="4.8"/>
    <n v="7"/>
    <s v="Monthly"/>
  </r>
  <r>
    <s v="EVS00204"/>
    <n v="-33.891384000000002"/>
    <n v="18.420943000000001"/>
    <s v="4885 Cape Town Ave"/>
    <s v=" Cape Town"/>
    <s v="South Africa"/>
    <s v="South Africa"/>
    <s v="Africa"/>
    <s v="AC Level 1"/>
    <n v="0.49"/>
    <s v="9:00-18:00"/>
    <s v="9:00-18:00"/>
    <d v="1899-12-30T08:52:48"/>
    <n v="4.28"/>
    <n v="81"/>
    <x v="1"/>
    <x v="1"/>
    <s v="Type 2"/>
    <n v="2011"/>
    <s v="Yes"/>
    <n v="3.9"/>
    <n v="3"/>
    <s v="Annually"/>
  </r>
  <r>
    <s v="EVS00205"/>
    <n v="43.740445999999999"/>
    <n v="-79.416777999999994"/>
    <s v="5225 Toronto Ave"/>
    <s v=" Toronto"/>
    <s v="Canada"/>
    <s v="Canada"/>
    <s v="North America"/>
    <s v="AC Level 1"/>
    <n v="0.14000000000000001"/>
    <s v="6:00-22:00"/>
    <s v="6:00-22:00"/>
    <d v="1899-12-30T16:04:48"/>
    <n v="6.97"/>
    <n v="78"/>
    <x v="1"/>
    <x v="1"/>
    <s v="CHAdeMO"/>
    <n v="2020"/>
    <s v="Yes"/>
    <n v="3"/>
    <n v="6"/>
    <s v="Annually"/>
  </r>
  <r>
    <s v="EVS00211"/>
    <n v="38.12088"/>
    <n v="115.97817000000001"/>
    <s v="3257 Random Rd"/>
    <s v="Hengshui"/>
    <s v="China"/>
    <s v="China"/>
    <s v="Asia"/>
    <s v="AC Level 1"/>
    <n v="0.43"/>
    <d v="2025-07-24T00:00:00"/>
    <s v="9.00-21.00"/>
    <d v="1900-01-11T00:00:00"/>
    <n v="7.52"/>
    <n v="43"/>
    <x v="0"/>
    <x v="3"/>
    <s v="Tesla, Type 2"/>
    <n v="2014"/>
    <s v="Yes"/>
    <n v="3.5"/>
    <n v="4"/>
    <s v="Monthly"/>
  </r>
  <r>
    <s v="EVS00214"/>
    <n v="19.587109000000002"/>
    <n v="-99.138538999999994"/>
    <s v="226 Mexico City Ave"/>
    <s v=" Mexico City"/>
    <s v="Mexico"/>
    <s v="Mexico"/>
    <s v="North America"/>
    <s v="AC Level 1"/>
    <n v="0.11"/>
    <s v="6:00-22:00"/>
    <s v="6:00-22:00"/>
    <d v="1899-12-30T16:04:48"/>
    <n v="14.17"/>
    <n v="52"/>
    <x v="0"/>
    <x v="2"/>
    <s v="Type 2, CHAdeMO"/>
    <n v="2015"/>
    <s v="Yes"/>
    <n v="4.2"/>
    <n v="3"/>
    <s v="Monthly"/>
  </r>
  <r>
    <s v="EVS00219"/>
    <n v="37.843345999999997"/>
    <n v="-122.338399"/>
    <s v="5083 San Francisco Ave"/>
    <s v=" San Francisco"/>
    <s v="United States"/>
    <s v="United States"/>
    <s v="North America"/>
    <s v="AC Level 1"/>
    <n v="0.25"/>
    <s v="9:00-18:00"/>
    <s v="9:00-18:00"/>
    <d v="1899-12-30T08:52:48"/>
    <n v="16.3"/>
    <n v="71"/>
    <x v="1"/>
    <x v="2"/>
    <s v="Tesla, CHAdeMO"/>
    <n v="2021"/>
    <s v="No"/>
    <n v="4.5999999999999996"/>
    <n v="5"/>
    <s v="Quarterly"/>
  </r>
  <r>
    <s v="EVS00221"/>
    <n v="81.886622000000003"/>
    <n v="-43.849634999999999"/>
    <s v="3372 Random Rd"/>
    <n v="0"/>
    <s v="Not Found"/>
    <s v="Not Found"/>
    <s v="Not Found"/>
    <s v="AC Level 1"/>
    <n v="0.3"/>
    <s v="6:00-22:00"/>
    <s v="6:00-22:00"/>
    <d v="1899-12-30T16:04:48"/>
    <n v="14.6"/>
    <n v="73"/>
    <x v="2"/>
    <x v="2"/>
    <s v="Type 2"/>
    <n v="2023"/>
    <s v="Yes"/>
    <n v="4.0999999999999996"/>
    <n v="9"/>
    <s v="Annually"/>
  </r>
  <r>
    <s v="EVS00222"/>
    <n v="52.542310000000001"/>
    <n v="13.309848000000001"/>
    <s v="7852 Berlin Ave"/>
    <s v=" Berlin"/>
    <s v="Germany"/>
    <s v="Germany"/>
    <s v="Europe"/>
    <s v="AC Level 1"/>
    <n v="0.23"/>
    <s v="9:00-18:00"/>
    <s v="9:00-18:00"/>
    <d v="1899-12-30T08:52:48"/>
    <n v="9.5500000000000007"/>
    <n v="49"/>
    <x v="3"/>
    <x v="2"/>
    <s v="Type 2"/>
    <n v="2023"/>
    <s v="No"/>
    <n v="4.7"/>
    <n v="5"/>
    <s v="Quarterly"/>
  </r>
  <r>
    <s v="EVS00223"/>
    <n v="43.758918000000001"/>
    <n v="-79.407207999999997"/>
    <s v="9887 Toronto Ave"/>
    <s v=" Toronto"/>
    <s v="Canada"/>
    <s v="Canada"/>
    <s v="North America"/>
    <s v="AC Level 1"/>
    <n v="0.22"/>
    <s v="6:00-22:00"/>
    <s v="6:00-22:00"/>
    <d v="1899-12-30T16:04:48"/>
    <n v="13.18"/>
    <n v="40"/>
    <x v="2"/>
    <x v="2"/>
    <s v="Type 2, CHAdeMO"/>
    <n v="2020"/>
    <s v="Yes"/>
    <n v="4"/>
    <n v="4"/>
    <s v="Monthly"/>
  </r>
  <r>
    <s v="EVS00225"/>
    <n v="37.547787"/>
    <n v="126.939294"/>
    <s v="4917 Seoul Ave"/>
    <s v=" Seoul"/>
    <s v="South Korea"/>
    <s v="South Korea"/>
    <s v="Asia"/>
    <s v="AC Level 1"/>
    <n v="0.42"/>
    <s v="9:00-18:00"/>
    <s v="9:00-18:00"/>
    <d v="1899-12-30T08:52:48"/>
    <n v="7.24"/>
    <n v="19"/>
    <x v="1"/>
    <x v="1"/>
    <s v="Type 2"/>
    <n v="2010"/>
    <s v="Yes"/>
    <n v="4.5999999999999996"/>
    <n v="8"/>
    <s v="Monthly"/>
  </r>
  <r>
    <s v="EVS00227"/>
    <n v="37.547657999999998"/>
    <n v="126.915145"/>
    <s v="2267 Seoul Ave"/>
    <s v=" Seoul"/>
    <s v="South Korea"/>
    <s v="South Korea"/>
    <s v="Asia"/>
    <s v="AC Level 1"/>
    <n v="0.26"/>
    <s v="9:00-18:00"/>
    <s v="9:00-18:00"/>
    <d v="1899-12-30T08:52:48"/>
    <n v="5.68"/>
    <n v="43"/>
    <x v="2"/>
    <x v="1"/>
    <s v="CCS"/>
    <n v="2017"/>
    <s v="Yes"/>
    <n v="4.5"/>
    <n v="2"/>
    <s v="Annually"/>
  </r>
  <r>
    <s v="EVS00233"/>
    <n v="-33.710763999999998"/>
    <n v="18.438451000000001"/>
    <s v="3167 Cape Town Ave"/>
    <s v=" Cape Town"/>
    <s v="South Africa"/>
    <s v="South Africa"/>
    <s v="Africa"/>
    <s v="AC Level 1"/>
    <n v="0.36"/>
    <d v="2025-07-24T00:00:00"/>
    <s v="9.00-21.00"/>
    <d v="1900-01-11T00:00:00"/>
    <n v="0.9"/>
    <n v="56"/>
    <x v="3"/>
    <x v="0"/>
    <s v="CCS"/>
    <n v="2019"/>
    <s v="No"/>
    <n v="3.6"/>
    <n v="4"/>
    <s v="Monthly"/>
  </r>
  <r>
    <s v="EVS00240"/>
    <n v="34.177621000000002"/>
    <n v="-118.30548899999999"/>
    <s v="5512 Los Angeles Ave"/>
    <s v=" Los Angeles"/>
    <s v="United States"/>
    <s v="United States"/>
    <s v="North America"/>
    <s v="AC Level 1"/>
    <n v="0.48"/>
    <s v="9:00-18:00"/>
    <s v="9:00-18:00"/>
    <d v="1899-12-30T08:52:48"/>
    <n v="5.95"/>
    <n v="23"/>
    <x v="3"/>
    <x v="1"/>
    <s v="Type 2, CHAdeMO"/>
    <n v="2022"/>
    <s v="Yes"/>
    <n v="4.8"/>
    <n v="3"/>
    <s v="Monthly"/>
  </r>
  <r>
    <s v="EVS00241"/>
    <n v="-86.599320000000006"/>
    <n v="-161.13175100000001"/>
    <s v="946 Random Rd"/>
    <s v="Not Found"/>
    <s v="Not Found"/>
    <s v="Not Found"/>
    <s v="Not Found"/>
    <s v="AC Level 1"/>
    <n v="0.3"/>
    <s v="6:00-22:00"/>
    <s v="6:00-22:00"/>
    <d v="1899-12-30T16:04:48"/>
    <n v="5.66"/>
    <n v="67"/>
    <x v="0"/>
    <x v="0"/>
    <s v="CCS"/>
    <n v="2011"/>
    <s v="Yes"/>
    <n v="4.8"/>
    <n v="3"/>
    <s v="Quarterly"/>
  </r>
  <r>
    <s v="EVS00243"/>
    <n v="55.838417999999997"/>
    <n v="37.513429000000002"/>
    <s v="9065 Moscow Ave"/>
    <s v=" Moscow"/>
    <s v="Russia"/>
    <s v="Russia"/>
    <s v="Europe"/>
    <s v="AC Level 1"/>
    <n v="0.44"/>
    <s v="9:00-18:00"/>
    <s v="9:00-18:00"/>
    <d v="1899-12-30T08:52:48"/>
    <n v="14.77"/>
    <n v="40"/>
    <x v="2"/>
    <x v="0"/>
    <s v="CCS"/>
    <n v="2013"/>
    <s v="No"/>
    <n v="3.7"/>
    <n v="6"/>
    <s v="Annually"/>
  </r>
  <r>
    <s v="EVS00247"/>
    <n v="34.105927000000001"/>
    <n v="-118.212816"/>
    <s v="9612 Los Angeles Ave"/>
    <s v=" Los Angeles"/>
    <s v="United States"/>
    <s v="United States"/>
    <s v="North America"/>
    <s v="AC Level 1"/>
    <n v="0.17"/>
    <s v="9:00-18:00"/>
    <s v="9:00-18:00"/>
    <d v="1899-12-30T08:52:48"/>
    <n v="11.8"/>
    <n v="10"/>
    <x v="2"/>
    <x v="3"/>
    <s v="Type 2"/>
    <n v="2015"/>
    <s v="No"/>
    <n v="3.4"/>
    <n v="6"/>
    <s v="Monthly"/>
  </r>
  <r>
    <s v="EVS00254"/>
    <n v="52.508405000000003"/>
    <n v="13.333463999999999"/>
    <s v="3604 Berlin Ave"/>
    <s v=" Berlin"/>
    <s v="Germany"/>
    <s v="Germany"/>
    <s v="Europe"/>
    <s v="AC Level 1"/>
    <n v="0.38"/>
    <s v="9:00-18:00"/>
    <s v="9:00-18:00"/>
    <d v="1899-12-30T08:52:48"/>
    <n v="4.9800000000000004"/>
    <n v="54"/>
    <x v="1"/>
    <x v="2"/>
    <s v="CCS"/>
    <n v="2015"/>
    <s v="No"/>
    <n v="5"/>
    <n v="1"/>
    <s v="Quarterly"/>
  </r>
  <r>
    <s v="EVS00257"/>
    <n v="13.722263999999999"/>
    <n v="100.567829"/>
    <s v="2574 Bangkok Ave"/>
    <s v=" Bangkok"/>
    <s v="Thailand"/>
    <s v="Thailand"/>
    <s v="Asia"/>
    <s v="AC Level 1"/>
    <n v="0.45"/>
    <d v="2025-07-24T00:00:00"/>
    <s v="9.00-21.00"/>
    <d v="1900-01-11T00:00:00"/>
    <n v="19.91"/>
    <n v="49"/>
    <x v="4"/>
    <x v="1"/>
    <s v="CHAdeMO"/>
    <n v="2011"/>
    <s v="No"/>
    <n v="4"/>
    <n v="3"/>
    <s v="Quarterly"/>
  </r>
  <r>
    <s v="EVS00266"/>
    <n v="25.283726999999999"/>
    <n v="55.332695999999999"/>
    <s v="7437 Dubai Ave"/>
    <s v=" Dubai"/>
    <s v="United Arab Emirates"/>
    <s v="United Arab Emirates"/>
    <s v="Asia"/>
    <s v="AC Level 1"/>
    <n v="0.19"/>
    <s v="6:00-22:00"/>
    <s v="6:00-22:00"/>
    <d v="1899-12-30T16:04:48"/>
    <n v="19.309999999999999"/>
    <n v="83"/>
    <x v="2"/>
    <x v="2"/>
    <s v="CCS, Tesla"/>
    <n v="2020"/>
    <s v="Yes"/>
    <n v="3.5"/>
    <n v="5"/>
    <s v="Quarterly"/>
  </r>
  <r>
    <s v="EVS00275"/>
    <n v="34.028377999999996"/>
    <n v="-118.297633"/>
    <s v="4406 Los Angeles Ave"/>
    <s v=" Los Angeles"/>
    <s v="United States"/>
    <s v="United States"/>
    <s v="North America"/>
    <s v="AC Level 1"/>
    <n v="0.24"/>
    <s v="9:00-18:00"/>
    <s v="9:00-18:00"/>
    <d v="1899-12-30T08:52:48"/>
    <n v="8.19"/>
    <n v="24"/>
    <x v="0"/>
    <x v="1"/>
    <s v="CHAdeMO, CCS"/>
    <n v="2011"/>
    <s v="Yes"/>
    <n v="4.0999999999999996"/>
    <n v="5"/>
    <s v="Monthly"/>
  </r>
  <r>
    <s v="EVS00276"/>
    <n v="19.532420999999999"/>
    <n v="-99.126076999999995"/>
    <s v="3671 Mexico City Ave"/>
    <s v=" Mexico City"/>
    <s v="Mexico"/>
    <s v="Mexico"/>
    <s v="North America"/>
    <s v="AC Level 1"/>
    <n v="0.31"/>
    <s v="9:00-18:00"/>
    <s v="9:00-18:00"/>
    <d v="1899-12-30T08:52:48"/>
    <n v="16.13"/>
    <n v="22"/>
    <x v="4"/>
    <x v="1"/>
    <s v="CCS, Type 2"/>
    <n v="2020"/>
    <s v="Yes"/>
    <n v="3.8"/>
    <n v="5"/>
    <s v="Annually"/>
  </r>
  <r>
    <s v="EVS00286"/>
    <n v="55.854326"/>
    <n v="37.572693000000001"/>
    <s v="836 Moscow Ave"/>
    <s v=" Moscow"/>
    <s v="Russia"/>
    <s v="Russia"/>
    <s v="Europe"/>
    <s v="AC Level 1"/>
    <n v="0.42"/>
    <d v="2025-07-24T00:00:00"/>
    <s v="9.00-21.00"/>
    <d v="1900-01-11T00:00:00"/>
    <n v="9.14"/>
    <n v="96"/>
    <x v="3"/>
    <x v="1"/>
    <s v="Tesla, CHAdeMO"/>
    <n v="2015"/>
    <s v="No"/>
    <n v="4.3"/>
    <n v="2"/>
    <s v="Quarterly"/>
  </r>
  <r>
    <s v="EVS00290"/>
    <n v="37.547002999999997"/>
    <n v="127.09391100000001"/>
    <s v="1631 Seoul Ave"/>
    <s v=" Seoul"/>
    <s v="South Korea"/>
    <s v="South Korea"/>
    <s v="Asia"/>
    <s v="AC Level 1"/>
    <n v="0.14000000000000001"/>
    <s v="9:00-18:00"/>
    <s v="9:00-18:00"/>
    <d v="1899-12-30T08:52:48"/>
    <n v="7.03"/>
    <n v="45"/>
    <x v="1"/>
    <x v="3"/>
    <s v="CCS"/>
    <n v="2015"/>
    <s v="Yes"/>
    <n v="4.9000000000000004"/>
    <n v="7"/>
    <s v="Monthly"/>
  </r>
  <r>
    <s v="EVS00291"/>
    <n v="38.047158000000003"/>
    <n v="-123.505751"/>
    <s v="6615 Random Rd"/>
    <s v="Error"/>
    <s v="Error"/>
    <s v="Error"/>
    <s v="Error"/>
    <s v="AC Level 1"/>
    <n v="0.23"/>
    <s v="6:00-22:00"/>
    <s v="6:00-22:00"/>
    <d v="1899-12-30T16:04:48"/>
    <n v="8.49"/>
    <n v="38"/>
    <x v="4"/>
    <x v="1"/>
    <s v="Tesla"/>
    <n v="2011"/>
    <s v="Yes"/>
    <n v="3.2"/>
    <n v="4"/>
    <s v="Annually"/>
  </r>
  <r>
    <s v="EVS00299"/>
    <n v="-23.577463000000002"/>
    <n v="-46.562364000000002"/>
    <s v="7913 SÃ£o Paulo Ave"/>
    <s v=" SÃ£o Paulo"/>
    <s v="Brazil"/>
    <s v="Brazil"/>
    <s v="South America"/>
    <s v="AC Level 1"/>
    <n v="0.33"/>
    <s v="9:00-18:00"/>
    <s v="9:00-18:00"/>
    <d v="1899-12-30T08:52:48"/>
    <n v="19.97"/>
    <n v="18"/>
    <x v="2"/>
    <x v="0"/>
    <s v="CCS, CHAdeMO"/>
    <n v="2022"/>
    <s v="Yes"/>
    <n v="4.0999999999999996"/>
    <n v="9"/>
    <s v="Quarterly"/>
  </r>
  <r>
    <s v="EVS00303"/>
    <n v="41.995282000000003"/>
    <n v="-87.704410999999993"/>
    <s v="8711 Chicago Ave"/>
    <s v=" Chicago"/>
    <s v="United States"/>
    <s v="United States"/>
    <s v="North America"/>
    <s v="AC Level 1"/>
    <n v="0.33"/>
    <s v="6:00-22:00"/>
    <s v="6:00-22:00"/>
    <d v="1899-12-30T16:04:48"/>
    <n v="1.56"/>
    <n v="39"/>
    <x v="2"/>
    <x v="0"/>
    <s v="CCS, Type 2"/>
    <n v="2016"/>
    <s v="No"/>
    <n v="3.9"/>
    <n v="10"/>
    <s v="Monthly"/>
  </r>
  <r>
    <s v="EVS00306"/>
    <n v="39.863928000000001"/>
    <n v="116.30800000000001"/>
    <s v="9684 Beijing Ave"/>
    <s v=" Beijing"/>
    <s v="China"/>
    <s v="China"/>
    <s v="Asia"/>
    <s v="AC Level 1"/>
    <n v="0.46"/>
    <s v="6:00-22:00"/>
    <s v="6:00-22:00"/>
    <d v="1899-12-30T16:04:48"/>
    <n v="6.91"/>
    <n v="40"/>
    <x v="0"/>
    <x v="1"/>
    <s v="Type 2, CCS"/>
    <n v="2016"/>
    <s v="No"/>
    <n v="3.9"/>
    <n v="6"/>
    <s v="Quarterly"/>
  </r>
  <r>
    <s v="EVS00307"/>
    <n v="19.524304999999998"/>
    <n v="-99.130166000000003"/>
    <s v="106 Mexico City Ave"/>
    <s v=" Mexico City"/>
    <s v="Mexico"/>
    <s v="Mexico"/>
    <s v="North America"/>
    <s v="AC Level 1"/>
    <n v="0.24"/>
    <s v="6:00-22:00"/>
    <s v="6:00-22:00"/>
    <d v="1899-12-30T16:04:48"/>
    <n v="12.41"/>
    <n v="49"/>
    <x v="2"/>
    <x v="0"/>
    <s v="Type 2, CHAdeMO"/>
    <n v="2014"/>
    <s v="No"/>
    <n v="3.5"/>
    <n v="10"/>
    <s v="Monthly"/>
  </r>
  <r>
    <s v="EVS00311"/>
    <n v="53.587488999999998"/>
    <n v="29.812446999999999"/>
    <s v="2931 Random Rd"/>
    <s v="Ð”Ð¾ÑžÐ³Ð°ÑžÑÐºÑ– ÑÐµÐ»ÑŒÑÐºÑ– Ð¡Ð°Ð²ÐµÑ‚"/>
    <s v="(Unclear, Cyrillic)"/>
    <s v="(Unclear, Cyrillic)"/>
    <s v="(Unclear)"/>
    <s v="AC Level 1"/>
    <n v="0.2"/>
    <s v="6:00-22:00"/>
    <s v="6:00-22:00"/>
    <d v="1899-12-30T16:04:48"/>
    <n v="12.26"/>
    <n v="86"/>
    <x v="1"/>
    <x v="0"/>
    <s v="Type 2"/>
    <n v="2022"/>
    <s v="No"/>
    <n v="3.9"/>
    <n v="2"/>
    <s v="Monthly"/>
  </r>
  <r>
    <s v="EVS00313"/>
    <n v="52.591552999999998"/>
    <n v="13.486425000000001"/>
    <s v="3176 Berlin Ave"/>
    <s v=" Berlin"/>
    <s v="Germany"/>
    <s v="Germany"/>
    <s v="Europe"/>
    <s v="AC Level 1"/>
    <n v="0.11"/>
    <d v="2025-07-24T00:00:00"/>
    <s v="9.00-21.00"/>
    <d v="1900-01-11T00:00:00"/>
    <n v="2.92"/>
    <n v="69"/>
    <x v="3"/>
    <x v="0"/>
    <s v="CCS"/>
    <n v="2018"/>
    <s v="No"/>
    <n v="4.2"/>
    <n v="4"/>
    <s v="Annually"/>
  </r>
  <r>
    <s v="EVS00317"/>
    <n v="18.942605"/>
    <n v="72.947576999999995"/>
    <s v="672 Mumbai Ave"/>
    <s v=" Mumbai"/>
    <s v="India"/>
    <s v="India"/>
    <s v="Asia"/>
    <s v="AC Level 1"/>
    <n v="0.15"/>
    <d v="2025-07-24T00:00:00"/>
    <s v="9.00-21.00"/>
    <d v="1900-01-11T00:00:00"/>
    <n v="8.07"/>
    <n v="78"/>
    <x v="3"/>
    <x v="0"/>
    <s v="Type 2"/>
    <n v="2011"/>
    <s v="No"/>
    <n v="4.2"/>
    <n v="6"/>
    <s v="Monthly"/>
  </r>
  <r>
    <s v="EVS00321"/>
    <n v="-34.439497000000003"/>
    <n v="-100.76587000000001"/>
    <s v="9748 Random Rd"/>
    <s v="Error"/>
    <s v="Error"/>
    <s v="Error"/>
    <s v="Error"/>
    <s v="AC Level 1"/>
    <n v="0.16"/>
    <d v="2025-07-24T00:00:00"/>
    <s v="9.00-21.00"/>
    <d v="1900-01-11T00:00:00"/>
    <n v="7.37"/>
    <n v="29"/>
    <x v="1"/>
    <x v="2"/>
    <s v="Tesla, Type 2"/>
    <n v="2019"/>
    <s v="No"/>
    <n v="5"/>
    <n v="10"/>
    <s v="Annually"/>
  </r>
  <r>
    <s v="EVS00326"/>
    <n v="41.949204999999999"/>
    <n v="-87.649623000000005"/>
    <s v="2656 Chicago Ave"/>
    <s v=" Chicago"/>
    <s v="United States"/>
    <s v="United States"/>
    <s v="North America"/>
    <s v="AC Level 1"/>
    <n v="0.16"/>
    <s v="9:00-18:00"/>
    <s v="9:00-18:00"/>
    <d v="1899-12-30T08:52:48"/>
    <n v="16.48"/>
    <n v="30"/>
    <x v="4"/>
    <x v="3"/>
    <s v="CCS, Type 2"/>
    <n v="2011"/>
    <s v="Yes"/>
    <n v="4.5"/>
    <n v="4"/>
    <s v="Monthly"/>
  </r>
  <r>
    <s v="EVS00330"/>
    <n v="19.474591"/>
    <n v="-99.115449999999996"/>
    <s v="9275 Mexico City Ave"/>
    <s v=" Mexico City"/>
    <s v="Mexico"/>
    <s v="Mexico"/>
    <s v="North America"/>
    <s v="AC Level 1"/>
    <n v="0.43"/>
    <d v="2025-07-24T00:00:00"/>
    <s v="9.00-21.00"/>
    <d v="1900-01-11T00:00:00"/>
    <n v="14.48"/>
    <n v="23"/>
    <x v="4"/>
    <x v="2"/>
    <s v="Tesla, Type 2"/>
    <n v="2010"/>
    <s v="No"/>
    <n v="4.3"/>
    <n v="9"/>
    <s v="Annually"/>
  </r>
  <r>
    <s v="EVS00331"/>
    <n v="75.525966999999994"/>
    <n v="13.354647999999999"/>
    <s v="9481 Random Rd"/>
    <s v="Error"/>
    <s v="Error"/>
    <s v="Error"/>
    <s v="Error"/>
    <s v="AC Level 1"/>
    <n v="0.13"/>
    <d v="2025-07-24T00:00:00"/>
    <s v="9.00-21.00"/>
    <d v="1900-01-11T00:00:00"/>
    <n v="10.27"/>
    <n v="47"/>
    <x v="0"/>
    <x v="0"/>
    <s v="CCS, CHAdeMO"/>
    <n v="2013"/>
    <s v="Yes"/>
    <n v="4.8"/>
    <n v="1"/>
    <s v="Quarterly"/>
  </r>
  <r>
    <s v="EVS00333"/>
    <n v="34.032266"/>
    <n v="-118.245019"/>
    <s v="2497 Los Angeles Ave"/>
    <s v=" Los Angeles"/>
    <s v="United States"/>
    <s v="United States"/>
    <s v="North America"/>
    <s v="AC Level 1"/>
    <n v="0.13"/>
    <s v="9:00-18:00"/>
    <s v="9:00-18:00"/>
    <d v="1899-12-30T08:52:48"/>
    <n v="9.66"/>
    <n v="29"/>
    <x v="4"/>
    <x v="2"/>
    <s v="Tesla"/>
    <n v="2017"/>
    <s v="Yes"/>
    <n v="4.5"/>
    <n v="4"/>
    <s v="Monthly"/>
  </r>
  <r>
    <s v="EVS00341"/>
    <n v="20.755407999999999"/>
    <n v="102.61065000000001"/>
    <s v="9485 Random Rd"/>
    <n v="0"/>
    <s v="Not Found"/>
    <s v="Not Found"/>
    <s v="Not Found"/>
    <s v="AC Level 1"/>
    <n v="0.31"/>
    <s v="6:00-22:00"/>
    <s v="6:00-22:00"/>
    <d v="1899-12-30T16:04:48"/>
    <n v="10.98"/>
    <n v="43"/>
    <x v="0"/>
    <x v="0"/>
    <s v="Tesla"/>
    <n v="2016"/>
    <s v="Yes"/>
    <n v="3.1"/>
    <n v="2"/>
    <s v="Annually"/>
  </r>
  <r>
    <s v="EVS00344"/>
    <n v="-33.745398000000002"/>
    <n v="151.20104599999999"/>
    <s v="6363 Sydney Ave"/>
    <s v=" Sydney"/>
    <s v="Australia"/>
    <s v="Australia"/>
    <s v="Australia"/>
    <s v="AC Level 1"/>
    <n v="0.14000000000000001"/>
    <d v="2025-07-24T00:00:00"/>
    <s v="9.00-21.00"/>
    <d v="1900-01-11T00:00:00"/>
    <n v="17.55"/>
    <n v="25"/>
    <x v="4"/>
    <x v="2"/>
    <s v="CHAdeMO, CCS"/>
    <n v="2017"/>
    <s v="No"/>
    <n v="4.3"/>
    <n v="2"/>
    <s v="Annually"/>
  </r>
  <r>
    <s v="EVS00345"/>
    <n v="25.383932999999999"/>
    <n v="55.314596999999999"/>
    <s v="7409 Dubai Ave"/>
    <s v=" Dubai"/>
    <s v="United Arab Emirates"/>
    <s v="United Arab Emirates"/>
    <s v="Asia"/>
    <s v="AC Level 1"/>
    <n v="0.23"/>
    <d v="2025-07-24T00:00:00"/>
    <s v="9.00-21.00"/>
    <d v="1900-01-11T00:00:00"/>
    <n v="14.3"/>
    <n v="41"/>
    <x v="1"/>
    <x v="1"/>
    <s v="CHAdeMO, Type 2"/>
    <n v="2010"/>
    <s v="Yes"/>
    <n v="4.4000000000000004"/>
    <n v="7"/>
    <s v="Quarterly"/>
  </r>
  <r>
    <s v="EVS00347"/>
    <n v="55.854035000000003"/>
    <n v="37.557335000000002"/>
    <s v="1429 Moscow Ave"/>
    <s v=" Moscow"/>
    <s v="Russia"/>
    <s v="Russia"/>
    <s v="Europe"/>
    <s v="AC Level 1"/>
    <n v="0.2"/>
    <s v="9:00-18:00"/>
    <s v="9:00-18:00"/>
    <d v="1899-12-30T08:52:48"/>
    <n v="16.3"/>
    <n v="79"/>
    <x v="0"/>
    <x v="3"/>
    <s v="Tesla, CCS"/>
    <n v="2013"/>
    <s v="Yes"/>
    <n v="3.1"/>
    <n v="3"/>
    <s v="Quarterly"/>
  </r>
  <r>
    <s v="EVS00353"/>
    <n v="-33.731862"/>
    <n v="18.533169999999998"/>
    <s v="6672 Cape Town Ave"/>
    <s v=" Cape Town"/>
    <s v="South Africa"/>
    <s v="South Africa"/>
    <s v="Africa"/>
    <s v="AC Level 1"/>
    <n v="0.42"/>
    <s v="6:00-22:00"/>
    <s v="6:00-22:00"/>
    <d v="1899-12-30T16:04:48"/>
    <n v="12.27"/>
    <n v="89"/>
    <x v="3"/>
    <x v="3"/>
    <s v="Tesla, CHAdeMO"/>
    <n v="2015"/>
    <s v="Yes"/>
    <n v="3.8"/>
    <n v="10"/>
    <s v="Quarterly"/>
  </r>
  <r>
    <s v="EVS00354"/>
    <n v="13.715468"/>
    <n v="100.543204"/>
    <s v="3427 Bangkok Ave"/>
    <s v=" Bangkok"/>
    <s v="Thailand"/>
    <s v="Thailand"/>
    <s v="Asia"/>
    <s v="AC Level 1"/>
    <n v="0.19"/>
    <s v="6:00-22:00"/>
    <s v="6:00-22:00"/>
    <d v="1899-12-30T16:04:48"/>
    <n v="14.13"/>
    <n v="68"/>
    <x v="2"/>
    <x v="0"/>
    <s v="CCS"/>
    <n v="2015"/>
    <s v="No"/>
    <n v="4.9000000000000004"/>
    <n v="8"/>
    <s v="Monthly"/>
  </r>
  <r>
    <s v="EVS00357"/>
    <n v="37.794009000000003"/>
    <n v="-122.439509"/>
    <s v="2053 San Francisco Ave"/>
    <s v=" San Francisco"/>
    <s v="United States"/>
    <s v="United States"/>
    <s v="North America"/>
    <s v="AC Level 1"/>
    <n v="0.24"/>
    <s v="9:00-18:00"/>
    <s v="9:00-18:00"/>
    <d v="1899-12-30T08:52:48"/>
    <n v="14.6"/>
    <n v="66"/>
    <x v="0"/>
    <x v="1"/>
    <s v="CHAdeMO, Type 2"/>
    <n v="2020"/>
    <s v="Yes"/>
    <n v="4.9000000000000004"/>
    <n v="3"/>
    <s v="Monthly"/>
  </r>
  <r>
    <s v="EVS00362"/>
    <n v="-23.513197999999999"/>
    <n v="-46.642926000000003"/>
    <s v="7271 SÃ£o Paulo Ave"/>
    <s v=" SÃ£o Paulo"/>
    <s v="Brazil"/>
    <s v="Brazil"/>
    <s v="South America"/>
    <s v="AC Level 1"/>
    <n v="0.15"/>
    <d v="2025-07-24T00:00:00"/>
    <s v="9.00-21.00"/>
    <d v="1900-01-11T00:00:00"/>
    <n v="15.92"/>
    <n v="95"/>
    <x v="2"/>
    <x v="1"/>
    <s v="Tesla, CCS"/>
    <n v="2012"/>
    <s v="Yes"/>
    <n v="4.5999999999999996"/>
    <n v="9"/>
    <s v="Annually"/>
  </r>
  <r>
    <s v="EVS00363"/>
    <n v="39.851481999999997"/>
    <n v="116.465052"/>
    <s v="8160 Beijing Ave"/>
    <s v=" Beijing"/>
    <s v="China"/>
    <s v="China"/>
    <s v="Asia"/>
    <s v="AC Level 1"/>
    <n v="0.28999999999999998"/>
    <s v="9:00-18:00"/>
    <s v="9:00-18:00"/>
    <d v="1899-12-30T08:52:48"/>
    <n v="5.48"/>
    <n v="100"/>
    <x v="2"/>
    <x v="3"/>
    <s v="CCS, Tesla"/>
    <n v="2021"/>
    <s v="No"/>
    <n v="3.7"/>
    <n v="8"/>
    <s v="Monthly"/>
  </r>
  <r>
    <s v="EVS00369"/>
    <n v="-23.569559999999999"/>
    <n v="-46.521262999999998"/>
    <s v="8936 SÃ£o Paulo Ave"/>
    <s v=" SÃ£o Paulo"/>
    <s v="Brazil"/>
    <s v="Brazil"/>
    <s v="South America"/>
    <s v="AC Level 1"/>
    <n v="0.19"/>
    <s v="9:00-18:00"/>
    <s v="9:00-18:00"/>
    <d v="1899-12-30T08:52:48"/>
    <n v="7.78"/>
    <n v="78"/>
    <x v="2"/>
    <x v="3"/>
    <s v="CHAdeMO"/>
    <n v="2020"/>
    <s v="No"/>
    <n v="3.2"/>
    <n v="3"/>
    <s v="Monthly"/>
  </r>
  <r>
    <s v="EVS00370"/>
    <n v="39.962195999999999"/>
    <n v="116.212253"/>
    <s v="9728 Beijing Ave"/>
    <s v=" Beijing"/>
    <s v="China"/>
    <s v="China"/>
    <s v="Asia"/>
    <s v="AC Level 1"/>
    <n v="0.13"/>
    <d v="2025-07-24T00:00:00"/>
    <s v="9.00-21.00"/>
    <d v="1900-01-11T00:00:00"/>
    <n v="1.52"/>
    <n v="24"/>
    <x v="1"/>
    <x v="0"/>
    <s v="CCS"/>
    <n v="2018"/>
    <s v="Yes"/>
    <n v="3"/>
    <n v="4"/>
    <s v="Annually"/>
  </r>
  <r>
    <s v="EVS00372"/>
    <n v="34.004627999999997"/>
    <n v="-118.301117"/>
    <s v="6270 Los Angeles Ave"/>
    <s v=" Los Angeles"/>
    <s v="United States"/>
    <s v="United States"/>
    <s v="North America"/>
    <s v="AC Level 1"/>
    <n v="0.24"/>
    <s v="9:00-18:00"/>
    <s v="9:00-18:00"/>
    <d v="1899-12-30T08:52:48"/>
    <n v="10.79"/>
    <n v="95"/>
    <x v="3"/>
    <x v="2"/>
    <s v="CHAdeMO"/>
    <n v="2017"/>
    <s v="No"/>
    <n v="4.3"/>
    <n v="3"/>
    <s v="Annually"/>
  </r>
  <r>
    <s v="EVS00375"/>
    <n v="-23.665894000000002"/>
    <n v="-46.609585000000003"/>
    <s v="6609 SÃ£o Paulo Ave"/>
    <s v=" SÃ£o Paulo"/>
    <s v="Brazil"/>
    <s v="Brazil"/>
    <s v="South America"/>
    <s v="AC Level 1"/>
    <n v="0.4"/>
    <s v="6:00-22:00"/>
    <s v="6:00-22:00"/>
    <d v="1899-12-30T16:04:48"/>
    <n v="12.62"/>
    <n v="97"/>
    <x v="1"/>
    <x v="2"/>
    <s v="CCS"/>
    <n v="2015"/>
    <s v="Yes"/>
    <n v="3.4"/>
    <n v="10"/>
    <s v="Quarterly"/>
  </r>
  <r>
    <s v="EVS00377"/>
    <n v="37.589454000000003"/>
    <n v="126.985607"/>
    <s v="8108 Seoul Ave"/>
    <s v=" Seoul"/>
    <s v="South Korea"/>
    <s v="South Korea"/>
    <s v="Asia"/>
    <s v="AC Level 1"/>
    <n v="0.37"/>
    <s v="9:00-18:00"/>
    <s v="9:00-18:00"/>
    <d v="1899-12-30T08:52:48"/>
    <n v="12.7"/>
    <n v="45"/>
    <x v="2"/>
    <x v="0"/>
    <s v="Tesla"/>
    <n v="2023"/>
    <s v="Yes"/>
    <n v="3.9"/>
    <n v="1"/>
    <s v="Monthly"/>
  </r>
  <r>
    <s v="EVS00380"/>
    <n v="39.914279999999998"/>
    <n v="116.222656"/>
    <s v="9023 Beijing Ave"/>
    <s v=" Beijing"/>
    <s v="China"/>
    <s v="China"/>
    <s v="Asia"/>
    <s v="AC Level 1"/>
    <n v="0.25"/>
    <d v="2025-07-24T00:00:00"/>
    <s v="9.00-21.00"/>
    <d v="1900-01-11T00:00:00"/>
    <n v="19.600000000000001"/>
    <n v="84"/>
    <x v="0"/>
    <x v="2"/>
    <s v="Type 2, CCS"/>
    <n v="2020"/>
    <s v="Yes"/>
    <n v="3.9"/>
    <n v="4"/>
    <s v="Quarterly"/>
  </r>
  <r>
    <s v="EVS00381"/>
    <n v="27.853342999999999"/>
    <n v="147.66514799999999"/>
    <s v="4164 Random Rd"/>
    <s v="Error"/>
    <s v="Error"/>
    <s v="Error"/>
    <s v="Error"/>
    <s v="AC Level 1"/>
    <n v="0.43"/>
    <d v="2025-07-24T00:00:00"/>
    <s v="9.00-21.00"/>
    <d v="1900-01-11T00:00:00"/>
    <n v="1.29"/>
    <n v="27"/>
    <x v="4"/>
    <x v="1"/>
    <s v="CHAdeMO, CCS"/>
    <n v="2022"/>
    <s v="No"/>
    <n v="3.8"/>
    <n v="2"/>
    <s v="Annually"/>
  </r>
  <r>
    <s v="EVS00384"/>
    <n v="-33.707169999999998"/>
    <n v="151.346689"/>
    <s v="3599 Sydney Ave"/>
    <s v=" Sydney"/>
    <s v="Australia"/>
    <s v="Australia"/>
    <s v="Australia"/>
    <s v="AC Level 1"/>
    <n v="0.43"/>
    <d v="2025-07-24T00:00:00"/>
    <s v="9.00-21.00"/>
    <d v="1900-01-11T00:00:00"/>
    <n v="7.58"/>
    <n v="93"/>
    <x v="0"/>
    <x v="3"/>
    <s v="CCS"/>
    <n v="2016"/>
    <s v="Yes"/>
    <n v="3.6"/>
    <n v="2"/>
    <s v="Quarterly"/>
  </r>
  <r>
    <s v="EVS00385"/>
    <n v="43.692397"/>
    <n v="-79.430858999999998"/>
    <s v="2046 Toronto Ave"/>
    <s v=" Toronto"/>
    <s v="Canada"/>
    <s v="Canada"/>
    <s v="North America"/>
    <s v="AC Level 1"/>
    <n v="0.19"/>
    <s v="9:00-18:00"/>
    <s v="9:00-18:00"/>
    <d v="1899-12-30T08:52:48"/>
    <n v="17.77"/>
    <n v="55"/>
    <x v="2"/>
    <x v="2"/>
    <s v="CHAdeMO"/>
    <n v="2010"/>
    <s v="Yes"/>
    <n v="3.6"/>
    <n v="4"/>
    <s v="Quarterly"/>
  </r>
  <r>
    <s v="EVS00393"/>
    <n v="43.734647000000002"/>
    <n v="-79.341354999999993"/>
    <s v="5526 Toronto Ave"/>
    <s v=" Toronto"/>
    <s v="Canada"/>
    <s v="Canada"/>
    <s v="North America"/>
    <s v="AC Level 1"/>
    <n v="0.37"/>
    <s v="6:00-22:00"/>
    <s v="6:00-22:00"/>
    <d v="1899-12-30T16:04:48"/>
    <n v="16.579999999999998"/>
    <n v="78"/>
    <x v="0"/>
    <x v="2"/>
    <s v="CHAdeMO, Tesla"/>
    <n v="2012"/>
    <s v="No"/>
    <n v="3.3"/>
    <n v="10"/>
    <s v="Annually"/>
  </r>
  <r>
    <s v="EVS00396"/>
    <n v="-23.673970000000001"/>
    <n v="-46.58952"/>
    <s v="5448 SÃ£o Paulo Ave"/>
    <s v=" SÃ£o Paulo"/>
    <s v="Brazil"/>
    <s v="Brazil"/>
    <s v="South America"/>
    <s v="AC Level 1"/>
    <n v="0.31"/>
    <s v="9:00-18:00"/>
    <s v="9:00-18:00"/>
    <d v="1899-12-30T08:52:48"/>
    <n v="1.1399999999999999"/>
    <n v="84"/>
    <x v="1"/>
    <x v="3"/>
    <s v="Type 2, CHAdeMO"/>
    <n v="2018"/>
    <s v="Yes"/>
    <n v="3.3"/>
    <n v="8"/>
    <s v="Monthly"/>
  </r>
  <r>
    <s v="EVS00397"/>
    <n v="-33.857883000000001"/>
    <n v="18.402777"/>
    <s v="390 Cape Town Ave"/>
    <s v=" Cape Town"/>
    <s v="South Africa"/>
    <s v="South Africa"/>
    <s v="Africa"/>
    <s v="AC Level 1"/>
    <n v="0.46"/>
    <s v="9:00-18:00"/>
    <s v="9:00-18:00"/>
    <d v="1899-12-30T08:52:48"/>
    <n v="5.57"/>
    <n v="95"/>
    <x v="2"/>
    <x v="2"/>
    <s v="CHAdeMO, CCS"/>
    <n v="2013"/>
    <s v="Yes"/>
    <n v="4.4000000000000004"/>
    <n v="8"/>
    <s v="Annually"/>
  </r>
  <r>
    <s v="EVS00406"/>
    <n v="55.723990999999998"/>
    <n v="37.615585000000003"/>
    <s v="846 Moscow Ave"/>
    <s v=" Moscow"/>
    <s v="Russia"/>
    <s v="Russia"/>
    <s v="Europe"/>
    <s v="AC Level 1"/>
    <n v="0.41"/>
    <s v="6:00-22:00"/>
    <s v="6:00-22:00"/>
    <d v="1899-12-30T16:04:48"/>
    <n v="9.77"/>
    <n v="86"/>
    <x v="4"/>
    <x v="1"/>
    <s v="CCS, CHAdeMO"/>
    <n v="2021"/>
    <s v="Yes"/>
    <n v="3.1"/>
    <n v="10"/>
    <s v="Annually"/>
  </r>
  <r>
    <s v="EVS00410"/>
    <n v="-33.856036000000003"/>
    <n v="151.34466399999999"/>
    <s v="8905 Sydney Ave"/>
    <s v=" Sydney"/>
    <s v="Australia"/>
    <s v="Australia"/>
    <s v="Australia"/>
    <s v="AC Level 1"/>
    <n v="0.28999999999999998"/>
    <d v="2025-07-24T00:00:00"/>
    <s v="9.00-21.00"/>
    <d v="1900-01-11T00:00:00"/>
    <n v="16.399999999999999"/>
    <n v="50"/>
    <x v="1"/>
    <x v="2"/>
    <s v="CHAdeMO, CCS"/>
    <n v="2010"/>
    <s v="Yes"/>
    <n v="4.3"/>
    <n v="2"/>
    <s v="Annually"/>
  </r>
  <r>
    <s v="EVS00414"/>
    <n v="41.863942000000002"/>
    <n v="-87.632282000000004"/>
    <s v="9617 Chicago Ave"/>
    <s v=" Chicago"/>
    <s v="United States"/>
    <s v="United States"/>
    <s v="North America"/>
    <s v="AC Level 1"/>
    <n v="0.49"/>
    <d v="2025-07-24T00:00:00"/>
    <s v="9.00-21.00"/>
    <d v="1900-01-11T00:00:00"/>
    <n v="1.95"/>
    <n v="13"/>
    <x v="0"/>
    <x v="1"/>
    <s v="Tesla, CCS"/>
    <n v="2012"/>
    <s v="Yes"/>
    <n v="3.8"/>
    <n v="9"/>
    <s v="Annually"/>
  </r>
  <r>
    <s v="EVS00415"/>
    <n v="-23.5731"/>
    <n v="-46.549267"/>
    <s v="9022 SÃ£o Paulo Ave"/>
    <s v=" SÃ£o Paulo"/>
    <s v="Brazil"/>
    <s v="Brazil"/>
    <s v="South America"/>
    <s v="AC Level 1"/>
    <n v="0.46"/>
    <s v="9:00-18:00"/>
    <s v="9:00-18:00"/>
    <d v="1899-12-30T08:52:48"/>
    <n v="19.649999999999999"/>
    <n v="23"/>
    <x v="0"/>
    <x v="2"/>
    <s v="CHAdeMO"/>
    <n v="2021"/>
    <s v="Yes"/>
    <n v="3.2"/>
    <n v="4"/>
    <s v="Monthly"/>
  </r>
  <r>
    <s v="EVS00417"/>
    <n v="19.11693"/>
    <n v="72.939987000000002"/>
    <s v="1639 Mumbai Ave"/>
    <s v=" Mumbai"/>
    <s v="India"/>
    <s v="India"/>
    <s v="Asia"/>
    <s v="AC Level 1"/>
    <n v="0.15"/>
    <s v="9:00-18:00"/>
    <s v="9:00-18:00"/>
    <d v="1899-12-30T08:52:48"/>
    <n v="16.63"/>
    <n v="25"/>
    <x v="4"/>
    <x v="3"/>
    <s v="Type 2"/>
    <n v="2018"/>
    <s v="No"/>
    <n v="4.2"/>
    <n v="5"/>
    <s v="Annually"/>
  </r>
  <r>
    <s v="EVS00418"/>
    <n v="34.149836000000001"/>
    <n v="-118.29912"/>
    <s v="4487 Los Angeles Ave"/>
    <s v=" Los Angeles"/>
    <s v="United States"/>
    <s v="United States"/>
    <s v="North America"/>
    <s v="AC Level 1"/>
    <n v="0.12"/>
    <s v="9:00-18:00"/>
    <s v="9:00-18:00"/>
    <d v="1899-12-30T08:52:48"/>
    <n v="12.32"/>
    <n v="78"/>
    <x v="0"/>
    <x v="2"/>
    <s v="Type 2, CCS"/>
    <n v="2013"/>
    <s v="Yes"/>
    <n v="3.4"/>
    <n v="7"/>
    <s v="Monthly"/>
  </r>
  <r>
    <s v="EVS00421"/>
    <n v="-80.166123999999996"/>
    <n v="73.697969000000001"/>
    <s v="3063 Random Rd"/>
    <s v="Error"/>
    <s v="Error"/>
    <s v="Error"/>
    <s v="Error"/>
    <s v="AC Level 1"/>
    <n v="0.27"/>
    <s v="6:00-22:00"/>
    <s v="6:00-22:00"/>
    <d v="1899-12-30T16:04:48"/>
    <n v="4.4800000000000004"/>
    <n v="40"/>
    <x v="3"/>
    <x v="0"/>
    <s v="CHAdeMO"/>
    <n v="2017"/>
    <s v="No"/>
    <n v="4"/>
    <n v="10"/>
    <s v="Quarterly"/>
  </r>
  <r>
    <s v="EVS00423"/>
    <n v="19.447657"/>
    <n v="-99.180842999999996"/>
    <s v="2855 Mexico City Ave"/>
    <s v=" Mexico City"/>
    <s v="Mexico"/>
    <s v="Mexico"/>
    <s v="North America"/>
    <s v="AC Level 1"/>
    <n v="0.32"/>
    <s v="9:00-18:00"/>
    <s v="9:00-18:00"/>
    <d v="1899-12-30T08:52:48"/>
    <n v="7.48"/>
    <n v="73"/>
    <x v="4"/>
    <x v="3"/>
    <s v="Tesla"/>
    <n v="2012"/>
    <s v="No"/>
    <n v="4.3"/>
    <n v="8"/>
    <s v="Annually"/>
  </r>
  <r>
    <s v="EVS00427"/>
    <n v="34.160815999999997"/>
    <n v="-118.33326599999999"/>
    <s v="8556 Los Angeles Ave"/>
    <s v=" Los Angeles"/>
    <s v="United States"/>
    <s v="United States"/>
    <s v="North America"/>
    <s v="AC Level 1"/>
    <n v="0.27"/>
    <d v="2025-07-24T00:00:00"/>
    <s v="9.00-21.00"/>
    <d v="1900-01-11T00:00:00"/>
    <n v="10.210000000000001"/>
    <n v="55"/>
    <x v="3"/>
    <x v="2"/>
    <s v="Tesla"/>
    <n v="2022"/>
    <s v="Yes"/>
    <n v="4"/>
    <n v="4"/>
    <s v="Annually"/>
  </r>
  <r>
    <s v="EVS00434"/>
    <n v="-33.864997000000002"/>
    <n v="151.29065800000001"/>
    <s v="6889 Sydney Ave"/>
    <s v=" Sydney"/>
    <s v="Australia"/>
    <s v="Australia"/>
    <s v="Australia"/>
    <s v="AC Level 1"/>
    <n v="0.45"/>
    <s v="9:00-18:00"/>
    <s v="9:00-18:00"/>
    <d v="1899-12-30T08:52:48"/>
    <n v="9.9499999999999993"/>
    <n v="51"/>
    <x v="3"/>
    <x v="1"/>
    <s v="Tesla, CCS"/>
    <n v="2019"/>
    <s v="No"/>
    <n v="3.9"/>
    <n v="5"/>
    <s v="Annually"/>
  </r>
  <r>
    <s v="EVS00435"/>
    <n v="55.879009000000003"/>
    <n v="37.551299999999998"/>
    <s v="2738 Moscow Ave"/>
    <s v=" Moscow"/>
    <s v="Russia"/>
    <s v="Russia"/>
    <s v="Europe"/>
    <s v="AC Level 1"/>
    <n v="0.37"/>
    <s v="6:00-22:00"/>
    <s v="6:00-22:00"/>
    <d v="1899-12-30T16:04:48"/>
    <n v="10.44"/>
    <n v="28"/>
    <x v="1"/>
    <x v="2"/>
    <s v="CHAdeMO, Type 2"/>
    <n v="2018"/>
    <s v="Yes"/>
    <n v="3.7"/>
    <n v="4"/>
    <s v="Annually"/>
  </r>
  <r>
    <s v="EVS00440"/>
    <n v="55.747414999999997"/>
    <n v="37.577435999999999"/>
    <s v="1782 Moscow Ave"/>
    <s v=" Moscow"/>
    <s v="Russia"/>
    <s v="Russia"/>
    <s v="Europe"/>
    <s v="AC Level 1"/>
    <n v="0.27"/>
    <s v="6:00-22:00"/>
    <s v="6:00-22:00"/>
    <d v="1899-12-30T16:04:48"/>
    <n v="15.98"/>
    <n v="76"/>
    <x v="2"/>
    <x v="1"/>
    <s v="CHAdeMO, Type 2"/>
    <n v="2011"/>
    <s v="No"/>
    <n v="3.1"/>
    <n v="3"/>
    <s v="Quarterly"/>
  </r>
  <r>
    <s v="EVS00441"/>
    <n v="-50.521439000000001"/>
    <n v="78.744472999999999"/>
    <s v="529 Random Rd"/>
    <s v="Error"/>
    <s v="Error"/>
    <s v="Error"/>
    <s v="Error"/>
    <s v="AC Level 1"/>
    <n v="0.43"/>
    <s v="9:00-18:00"/>
    <s v="9:00-18:00"/>
    <d v="1899-12-30T08:52:48"/>
    <n v="8.68"/>
    <n v="59"/>
    <x v="3"/>
    <x v="3"/>
    <s v="CHAdeMO, CCS"/>
    <n v="2016"/>
    <s v="No"/>
    <n v="4.5"/>
    <n v="1"/>
    <s v="Monthly"/>
  </r>
  <r>
    <s v="EVS00451"/>
    <n v="68.448106999999993"/>
    <n v="121.743094"/>
    <s v="4727 Random Rd"/>
    <n v="0"/>
    <s v="Not Found"/>
    <s v="Not Found"/>
    <s v="Not Found"/>
    <s v="AC Level 1"/>
    <n v="0.25"/>
    <s v="9:00-18:00"/>
    <s v="9:00-18:00"/>
    <d v="1899-12-30T08:52:48"/>
    <n v="11.76"/>
    <n v="56"/>
    <x v="4"/>
    <x v="0"/>
    <s v="CHAdeMO"/>
    <n v="2012"/>
    <s v="No"/>
    <n v="4.5"/>
    <n v="10"/>
    <s v="Annually"/>
  </r>
  <r>
    <s v="EVS00452"/>
    <n v="37.509712"/>
    <n v="127.014717"/>
    <s v="2066 Seoul Ave"/>
    <s v=" Seoul"/>
    <s v="South Korea"/>
    <s v="South Korea"/>
    <s v="Asia"/>
    <s v="AC Level 1"/>
    <n v="0.46"/>
    <d v="2025-07-24T00:00:00"/>
    <s v="9.00-21.00"/>
    <d v="1900-01-11T00:00:00"/>
    <n v="6.59"/>
    <n v="19"/>
    <x v="2"/>
    <x v="2"/>
    <s v="CCS, CHAdeMO"/>
    <n v="2018"/>
    <s v="Yes"/>
    <n v="3.6"/>
    <n v="5"/>
    <s v="Quarterly"/>
  </r>
  <r>
    <s v="EVS00453"/>
    <n v="19.182179000000001"/>
    <n v="72.842205000000007"/>
    <s v="862 Mumbai Ave"/>
    <s v=" Mumbai"/>
    <s v="India"/>
    <s v="India"/>
    <s v="Asia"/>
    <s v="AC Level 1"/>
    <n v="0.47"/>
    <s v="9:00-18:00"/>
    <s v="9:00-18:00"/>
    <d v="1899-12-30T08:52:48"/>
    <n v="1.24"/>
    <n v="14"/>
    <x v="3"/>
    <x v="1"/>
    <s v="CCS, Tesla"/>
    <n v="2022"/>
    <s v="Yes"/>
    <n v="3.5"/>
    <n v="10"/>
    <s v="Monthly"/>
  </r>
  <r>
    <s v="EVS00454"/>
    <n v="34.183425"/>
    <n v="-118.22689200000001"/>
    <s v="5133 Los Angeles Ave"/>
    <s v=" Los Angeles"/>
    <s v="United States"/>
    <s v="United States"/>
    <s v="North America"/>
    <s v="AC Level 1"/>
    <n v="0.18"/>
    <s v="9:00-18:00"/>
    <s v="9:00-18:00"/>
    <d v="1899-12-30T08:52:48"/>
    <n v="7.8"/>
    <n v="69"/>
    <x v="1"/>
    <x v="3"/>
    <s v="CHAdeMO"/>
    <n v="2016"/>
    <s v="Yes"/>
    <n v="3.8"/>
    <n v="7"/>
    <s v="Quarterly"/>
  </r>
  <r>
    <s v="EVS00459"/>
    <n v="19.524296"/>
    <n v="-99.141946000000004"/>
    <s v="2886 Mexico City Ave"/>
    <s v=" Mexico City"/>
    <s v="Mexico"/>
    <s v="Mexico"/>
    <s v="North America"/>
    <s v="AC Level 1"/>
    <n v="0.38"/>
    <s v="6:00-22:00"/>
    <s v="6:00-22:00"/>
    <d v="1899-12-30T16:04:48"/>
    <n v="14.63"/>
    <n v="71"/>
    <x v="1"/>
    <x v="3"/>
    <s v="Tesla"/>
    <n v="2016"/>
    <s v="Yes"/>
    <n v="4.5"/>
    <n v="10"/>
    <s v="Monthly"/>
  </r>
  <r>
    <s v="EVS00461"/>
    <n v="-54.546380999999997"/>
    <n v="-166.28205299999999"/>
    <s v="1747 Random Rd"/>
    <s v="Error"/>
    <s v="Error"/>
    <s v="Error"/>
    <s v="Error"/>
    <s v="AC Level 1"/>
    <n v="0.19"/>
    <s v="6:00-22:00"/>
    <s v="6:00-22:00"/>
    <d v="1899-12-30T16:04:48"/>
    <n v="19.690000000000001"/>
    <n v="14"/>
    <x v="0"/>
    <x v="1"/>
    <s v="Tesla"/>
    <n v="2014"/>
    <s v="Yes"/>
    <n v="4.8"/>
    <n v="6"/>
    <s v="Quarterly"/>
  </r>
  <r>
    <s v="EVS00465"/>
    <n v="34.138247"/>
    <n v="-118.205872"/>
    <s v="8550 Los Angeles Ave"/>
    <s v=" Los Angeles"/>
    <s v="United States"/>
    <s v="United States"/>
    <s v="North America"/>
    <s v="AC Level 1"/>
    <n v="0.45"/>
    <s v="9:00-18:00"/>
    <s v="9:00-18:00"/>
    <d v="1899-12-30T08:52:48"/>
    <n v="13.49"/>
    <n v="49"/>
    <x v="1"/>
    <x v="0"/>
    <s v="CCS, Type 2"/>
    <n v="2021"/>
    <s v="Yes"/>
    <n v="4.2"/>
    <n v="10"/>
    <s v="Annually"/>
  </r>
  <r>
    <s v="EVS00467"/>
    <n v="25.349233999999999"/>
    <n v="55.305235000000003"/>
    <s v="3261 Dubai Ave"/>
    <s v=" Dubai"/>
    <s v="United Arab Emirates"/>
    <s v="United Arab Emirates"/>
    <s v="Asia"/>
    <s v="AC Level 1"/>
    <n v="0.47"/>
    <s v="6:00-22:00"/>
    <s v="6:00-22:00"/>
    <d v="1899-12-30T16:04:48"/>
    <n v="17.739999999999998"/>
    <n v="20"/>
    <x v="4"/>
    <x v="1"/>
    <s v="CHAdeMO, Tesla"/>
    <n v="2015"/>
    <s v="No"/>
    <n v="4.3"/>
    <n v="10"/>
    <s v="Monthly"/>
  </r>
  <r>
    <s v="EVS00470"/>
    <n v="43.646332000000001"/>
    <n v="-79.477922000000007"/>
    <s v="8995 Toronto Ave"/>
    <s v=" Toronto"/>
    <s v="Canada"/>
    <s v="Canada"/>
    <s v="North America"/>
    <s v="AC Level 1"/>
    <n v="0.28000000000000003"/>
    <d v="2025-07-24T00:00:00"/>
    <s v="9.00-21.00"/>
    <d v="1900-01-11T00:00:00"/>
    <n v="9.26"/>
    <n v="36"/>
    <x v="2"/>
    <x v="2"/>
    <s v="Type 2"/>
    <n v="2010"/>
    <s v="Yes"/>
    <n v="4.3"/>
    <n v="7"/>
    <s v="Quarterly"/>
  </r>
  <r>
    <s v="EVS00471"/>
    <n v="-22.883203999999999"/>
    <n v="140.494732"/>
    <s v="6659 Random Rd"/>
    <n v="0"/>
    <s v="Not Found"/>
    <s v="Not Found"/>
    <s v="Not Found"/>
    <s v="AC Level 1"/>
    <n v="0.35"/>
    <s v="9:00-18:00"/>
    <s v="9:00-18:00"/>
    <d v="1899-12-30T08:52:48"/>
    <n v="8.01"/>
    <n v="99"/>
    <x v="0"/>
    <x v="0"/>
    <s v="Type 2"/>
    <n v="2014"/>
    <s v="Yes"/>
    <n v="4.8"/>
    <n v="4"/>
    <s v="Annually"/>
  </r>
  <r>
    <s v="EVS00477"/>
    <n v="19.546218"/>
    <n v="-99.035174999999995"/>
    <s v="100 Mexico City Ave"/>
    <s v=" Mexico City"/>
    <s v="Mexico"/>
    <s v="Mexico"/>
    <s v="North America"/>
    <s v="AC Level 1"/>
    <n v="0.35"/>
    <s v="6:00-22:00"/>
    <s v="6:00-22:00"/>
    <d v="1899-12-30T16:04:48"/>
    <n v="12.67"/>
    <n v="92"/>
    <x v="2"/>
    <x v="2"/>
    <s v="CCS"/>
    <n v="2020"/>
    <s v="No"/>
    <n v="3.2"/>
    <n v="3"/>
    <s v="Quarterly"/>
  </r>
  <r>
    <s v="EVS00478"/>
    <n v="25.315421000000001"/>
    <n v="55.306339000000001"/>
    <s v="2550 Dubai Ave"/>
    <s v=" Dubai"/>
    <s v="United Arab Emirates"/>
    <s v="United Arab Emirates"/>
    <s v="Asia"/>
    <s v="AC Level 1"/>
    <n v="0.5"/>
    <s v="6:00-22:00"/>
    <s v="6:00-22:00"/>
    <d v="1899-12-30T16:04:48"/>
    <n v="7.49"/>
    <n v="43"/>
    <x v="0"/>
    <x v="0"/>
    <s v="CCS"/>
    <n v="2020"/>
    <s v="No"/>
    <n v="3.1"/>
    <n v="2"/>
    <s v="Monthly"/>
  </r>
  <r>
    <s v="EVS00482"/>
    <n v="55.765017"/>
    <n v="37.699376000000001"/>
    <s v="1065 Moscow Ave"/>
    <s v=" Moscow"/>
    <s v="Russia"/>
    <s v="Russia"/>
    <s v="Europe"/>
    <s v="AC Level 1"/>
    <n v="0.36"/>
    <s v="9:00-18:00"/>
    <s v="9:00-18:00"/>
    <d v="1899-12-30T08:52:48"/>
    <n v="16.14"/>
    <n v="11"/>
    <x v="1"/>
    <x v="1"/>
    <s v="CHAdeMO, Type 2"/>
    <n v="2010"/>
    <s v="Yes"/>
    <n v="3"/>
    <n v="10"/>
    <s v="Quarterly"/>
  </r>
  <r>
    <s v="EVS00483"/>
    <n v="19.129722000000001"/>
    <n v="72.906358999999995"/>
    <s v="2581 Mumbai Ave"/>
    <s v=" Mumbai"/>
    <s v="India"/>
    <s v="India"/>
    <s v="Asia"/>
    <s v="AC Level 1"/>
    <n v="0.43"/>
    <d v="2025-07-24T00:00:00"/>
    <s v="9.00-21.00"/>
    <d v="1900-01-11T00:00:00"/>
    <n v="0.9"/>
    <n v="29"/>
    <x v="0"/>
    <x v="0"/>
    <s v="Tesla"/>
    <n v="2014"/>
    <s v="Yes"/>
    <n v="3.5"/>
    <n v="2"/>
    <s v="Monthly"/>
  </r>
  <r>
    <s v="EVS00485"/>
    <n v="39.893768000000001"/>
    <n v="116.31617199999999"/>
    <s v="7602 Beijing Ave"/>
    <s v=" Beijing"/>
    <s v="China"/>
    <s v="China"/>
    <s v="Asia"/>
    <s v="AC Level 1"/>
    <n v="0.12"/>
    <s v="6:00-22:00"/>
    <s v="6:00-22:00"/>
    <d v="1899-12-30T16:04:48"/>
    <n v="2.25"/>
    <n v="32"/>
    <x v="0"/>
    <x v="3"/>
    <s v="Tesla"/>
    <n v="2012"/>
    <s v="No"/>
    <n v="4.5"/>
    <n v="5"/>
    <s v="Monthly"/>
  </r>
  <r>
    <s v="EVS00486"/>
    <n v="25.284956999999999"/>
    <n v="55.302441000000002"/>
    <s v="2295 Dubai Ave"/>
    <s v=" Dubai"/>
    <s v="United Arab Emirates"/>
    <s v="United Arab Emirates"/>
    <s v="Asia"/>
    <s v="AC Level 1"/>
    <n v="0.19"/>
    <d v="2025-07-24T00:00:00"/>
    <s v="9.00-21.00"/>
    <d v="1900-01-11T00:00:00"/>
    <n v="16.12"/>
    <n v="86"/>
    <x v="4"/>
    <x v="2"/>
    <s v="CCS"/>
    <n v="2023"/>
    <s v="Yes"/>
    <n v="3.7"/>
    <n v="7"/>
    <s v="Quarterly"/>
  </r>
  <r>
    <s v="EVS00488"/>
    <n v="-33.744565000000001"/>
    <n v="18.492564999999999"/>
    <s v="8707 Cape Town Ave"/>
    <s v=" Cape Town"/>
    <s v="South Africa"/>
    <s v="South Africa"/>
    <s v="Africa"/>
    <s v="AC Level 1"/>
    <n v="0.1"/>
    <s v="9:00-18:00"/>
    <s v="9:00-18:00"/>
    <d v="1899-12-30T08:52:48"/>
    <n v="7.39"/>
    <n v="84"/>
    <x v="2"/>
    <x v="0"/>
    <s v="Tesla, CCS"/>
    <n v="2016"/>
    <s v="Yes"/>
    <n v="4.5999999999999996"/>
    <n v="10"/>
    <s v="Annually"/>
  </r>
  <r>
    <s v="EVS00489"/>
    <n v="-33.744014"/>
    <n v="151.361019"/>
    <s v="5261 Sydney Ave"/>
    <s v=" Sydney"/>
    <s v="Australia"/>
    <s v="Australia"/>
    <s v="Australia"/>
    <s v="AC Level 1"/>
    <n v="0.4"/>
    <s v="6:00-22:00"/>
    <s v="6:00-22:00"/>
    <d v="1899-12-30T16:04:48"/>
    <n v="1.3"/>
    <n v="91"/>
    <x v="4"/>
    <x v="3"/>
    <s v="Type 2, CCS"/>
    <n v="2018"/>
    <s v="No"/>
    <n v="4.4000000000000004"/>
    <n v="3"/>
    <s v="Monthly"/>
  </r>
  <r>
    <s v="EVS00490"/>
    <n v="-33.738376000000002"/>
    <n v="18.447614000000002"/>
    <s v="5128 Cape Town Ave"/>
    <s v=" Cape Town"/>
    <s v="South Africa"/>
    <s v="South Africa"/>
    <s v="Africa"/>
    <s v="AC Level 1"/>
    <n v="0.15"/>
    <d v="2025-07-24T00:00:00"/>
    <s v="9.00-21.00"/>
    <d v="1900-01-11T00:00:00"/>
    <n v="9.8699999999999992"/>
    <n v="47"/>
    <x v="3"/>
    <x v="3"/>
    <s v="CCS"/>
    <n v="2017"/>
    <s v="No"/>
    <n v="3.9"/>
    <n v="8"/>
    <s v="Annually"/>
  </r>
  <r>
    <s v="EVS00492"/>
    <n v="34.020332000000003"/>
    <n v="-118.287323"/>
    <s v="185 Los Angeles Ave"/>
    <s v=" Los Angeles"/>
    <s v="United States"/>
    <s v="United States"/>
    <s v="North America"/>
    <s v="AC Level 1"/>
    <n v="0.31"/>
    <s v="6:00-22:00"/>
    <s v="6:00-22:00"/>
    <d v="1899-12-30T16:04:48"/>
    <n v="13.03"/>
    <n v="36"/>
    <x v="3"/>
    <x v="0"/>
    <s v="Tesla, Type 2"/>
    <n v="2015"/>
    <s v="Yes"/>
    <n v="3.1"/>
    <n v="3"/>
    <s v="Monthly"/>
  </r>
  <r>
    <s v="EVS00498"/>
    <n v="43.660907000000002"/>
    <n v="-79.320081999999999"/>
    <s v="9224 Toronto Ave"/>
    <s v=" Toronto"/>
    <s v="Canada"/>
    <s v="Canada"/>
    <s v="North America"/>
    <s v="AC Level 1"/>
    <n v="0.14000000000000001"/>
    <d v="2025-07-24T00:00:00"/>
    <s v="9.00-21.00"/>
    <d v="1900-01-11T00:00:00"/>
    <n v="0.77"/>
    <n v="55"/>
    <x v="2"/>
    <x v="3"/>
    <s v="Type 2"/>
    <n v="2019"/>
    <s v="No"/>
    <n v="4.9000000000000004"/>
    <n v="7"/>
    <s v="Monthly"/>
  </r>
  <r>
    <s v="EVS00503"/>
    <n v="13.789147"/>
    <n v="100.47404899999999"/>
    <s v="7258 Bangkok Ave"/>
    <s v=" Bangkok"/>
    <s v="Thailand"/>
    <s v="Thailand"/>
    <s v="Asia"/>
    <s v="AC Level 1"/>
    <n v="0.23"/>
    <d v="2025-07-24T00:00:00"/>
    <s v="9.00-21.00"/>
    <d v="1900-01-11T00:00:00"/>
    <n v="11.52"/>
    <n v="26"/>
    <x v="2"/>
    <x v="3"/>
    <s v="CCS"/>
    <n v="2015"/>
    <s v="No"/>
    <n v="3"/>
    <n v="8"/>
    <s v="Annually"/>
  </r>
  <r>
    <s v="EVS00506"/>
    <n v="52.433768000000001"/>
    <n v="13.303693000000001"/>
    <s v="5377 Berlin Ave"/>
    <s v=" Berlin"/>
    <s v="Germany"/>
    <s v="Germany"/>
    <s v="Europe"/>
    <s v="AC Level 1"/>
    <n v="0.49"/>
    <s v="6:00-22:00"/>
    <s v="6:00-22:00"/>
    <d v="1899-12-30T16:04:48"/>
    <n v="17.12"/>
    <n v="36"/>
    <x v="3"/>
    <x v="1"/>
    <s v="Type 2"/>
    <n v="2013"/>
    <s v="No"/>
    <n v="4.3"/>
    <n v="1"/>
    <s v="Annually"/>
  </r>
  <r>
    <s v="EVS00512"/>
    <n v="55.772109999999998"/>
    <n v="37.601101"/>
    <s v="6840 Moscow Ave"/>
    <s v=" Moscow"/>
    <s v="Russia"/>
    <s v="Russia"/>
    <s v="Europe"/>
    <s v="AC Level 1"/>
    <n v="0.19"/>
    <s v="9:00-18:00"/>
    <s v="9:00-18:00"/>
    <d v="1899-12-30T08:52:48"/>
    <n v="16.809999999999999"/>
    <n v="57"/>
    <x v="3"/>
    <x v="2"/>
    <s v="CCS, Type 2"/>
    <n v="2016"/>
    <s v="No"/>
    <n v="4.2"/>
    <n v="3"/>
    <s v="Annually"/>
  </r>
  <r>
    <s v="EVS00521"/>
    <n v="59.032387"/>
    <n v="52.728014999999999"/>
    <s v="4323 Random Rd"/>
    <n v="0"/>
    <s v="Not Found"/>
    <s v="Not Found"/>
    <s v="Not Found"/>
    <s v="AC Level 1"/>
    <n v="0.27"/>
    <s v="6:00-22:00"/>
    <s v="6:00-22:00"/>
    <d v="1899-12-30T16:04:48"/>
    <n v="18.25"/>
    <n v="48"/>
    <x v="2"/>
    <x v="1"/>
    <s v="CHAdeMO, Tesla"/>
    <n v="2017"/>
    <s v="Yes"/>
    <n v="4"/>
    <n v="7"/>
    <s v="Quarterly"/>
  </r>
  <r>
    <s v="EVS00523"/>
    <n v="18.996604000000001"/>
    <n v="72.891825999999995"/>
    <s v="9412 Mumbai Ave"/>
    <s v=" Mumbai"/>
    <s v="India"/>
    <s v="India"/>
    <s v="Asia"/>
    <s v="AC Level 1"/>
    <n v="0.44"/>
    <s v="9:00-18:00"/>
    <s v="9:00-18:00"/>
    <d v="1899-12-30T08:52:48"/>
    <n v="17.649999999999999"/>
    <n v="11"/>
    <x v="2"/>
    <x v="2"/>
    <s v="Type 2, Tesla"/>
    <n v="2012"/>
    <s v="Yes"/>
    <n v="3.4"/>
    <n v="8"/>
    <s v="Quarterly"/>
  </r>
  <r>
    <s v="EVS00524"/>
    <n v="13.758290000000001"/>
    <n v="100.53652599999999"/>
    <s v="1534 Bangkok Ave"/>
    <s v=" Bangkok"/>
    <s v="Thailand"/>
    <s v="Thailand"/>
    <s v="Asia"/>
    <s v="AC Level 1"/>
    <n v="0.27"/>
    <s v="6:00-22:00"/>
    <s v="6:00-22:00"/>
    <d v="1899-12-30T16:04:48"/>
    <n v="10.050000000000001"/>
    <n v="32"/>
    <x v="0"/>
    <x v="1"/>
    <s v="CCS, CHAdeMO"/>
    <n v="2018"/>
    <s v="No"/>
    <n v="3.1"/>
    <n v="10"/>
    <s v="Annually"/>
  </r>
  <r>
    <s v="EVS00525"/>
    <n v="13.73715"/>
    <n v="100.500361"/>
    <s v="6598 Bangkok Ave"/>
    <s v=" Bangkok"/>
    <s v="Thailand"/>
    <s v="Thailand"/>
    <s v="Asia"/>
    <s v="AC Level 1"/>
    <n v="0.39"/>
    <d v="2025-07-24T00:00:00"/>
    <s v="9.00-21.00"/>
    <d v="1900-01-11T00:00:00"/>
    <n v="19.510000000000002"/>
    <n v="100"/>
    <x v="1"/>
    <x v="2"/>
    <s v="Type 2"/>
    <n v="2018"/>
    <s v="No"/>
    <n v="4.9000000000000004"/>
    <n v="9"/>
    <s v="Annually"/>
  </r>
  <r>
    <s v="EVS00526"/>
    <n v="37.820565000000002"/>
    <n v="-122.315361"/>
    <s v="2760 San Francisco Ave"/>
    <s v=" San Francisco"/>
    <s v="United States"/>
    <s v="United States"/>
    <s v="North America"/>
    <s v="AC Level 1"/>
    <n v="0.42"/>
    <d v="2025-07-24T00:00:00"/>
    <s v="9.00-21.00"/>
    <d v="1900-01-11T00:00:00"/>
    <n v="15.18"/>
    <n v="93"/>
    <x v="2"/>
    <x v="3"/>
    <s v="CHAdeMO"/>
    <n v="2021"/>
    <s v="No"/>
    <n v="4.9000000000000004"/>
    <n v="7"/>
    <s v="Monthly"/>
  </r>
  <r>
    <s v="EVS00530"/>
    <n v="34.058424000000002"/>
    <n v="-118.387118"/>
    <s v="9970 Los Angeles Ave"/>
    <s v=" Los Angeles"/>
    <s v="United States"/>
    <s v="United States"/>
    <s v="North America"/>
    <s v="AC Level 1"/>
    <n v="0.42"/>
    <s v="6:00-22:00"/>
    <s v="6:00-22:00"/>
    <d v="1899-12-30T16:04:48"/>
    <n v="8.43"/>
    <n v="58"/>
    <x v="3"/>
    <x v="0"/>
    <s v="Tesla, CCS"/>
    <n v="2014"/>
    <s v="No"/>
    <n v="3.8"/>
    <n v="10"/>
    <s v="Quarterly"/>
  </r>
  <r>
    <s v="EVS00535"/>
    <n v="39.904657999999998"/>
    <n v="116.473406"/>
    <s v="219 Beijing Ave"/>
    <s v=" Beijing"/>
    <s v="China"/>
    <s v="China"/>
    <s v="Asia"/>
    <s v="AC Level 1"/>
    <n v="0.37"/>
    <s v="9:00-18:00"/>
    <s v="9:00-18:00"/>
    <d v="1899-12-30T08:52:48"/>
    <n v="19.39"/>
    <n v="29"/>
    <x v="2"/>
    <x v="2"/>
    <s v="Type 2"/>
    <n v="2015"/>
    <s v="No"/>
    <n v="3.9"/>
    <n v="2"/>
    <s v="Monthly"/>
  </r>
  <r>
    <s v="EVS00537"/>
    <n v="-33.853088999999997"/>
    <n v="18.427854"/>
    <s v="9123 Cape Town Ave"/>
    <s v=" Cape Town"/>
    <s v="South Africa"/>
    <s v="South Africa"/>
    <s v="Africa"/>
    <s v="AC Level 1"/>
    <n v="0.18"/>
    <s v="9:00-18:00"/>
    <s v="9:00-18:00"/>
    <d v="1899-12-30T08:52:48"/>
    <n v="8.94"/>
    <n v="62"/>
    <x v="4"/>
    <x v="3"/>
    <s v="CCS, Type 2"/>
    <n v="2010"/>
    <s v="Yes"/>
    <n v="3.7"/>
    <n v="9"/>
    <s v="Annually"/>
  </r>
  <r>
    <s v="EVS00538"/>
    <n v="43.600512000000002"/>
    <n v="-79.494201000000004"/>
    <s v="9500 Toronto Ave"/>
    <s v=" Toronto"/>
    <s v="Canada"/>
    <s v="Canada"/>
    <s v="North America"/>
    <s v="AC Level 1"/>
    <n v="0.13"/>
    <s v="6:00-22:00"/>
    <s v="6:00-22:00"/>
    <d v="1899-12-30T16:04:48"/>
    <n v="19.96"/>
    <n v="59"/>
    <x v="4"/>
    <x v="1"/>
    <s v="CHAdeMO"/>
    <n v="2016"/>
    <s v="Yes"/>
    <n v="4"/>
    <n v="8"/>
    <s v="Quarterly"/>
  </r>
  <r>
    <s v="EVS00540"/>
    <n v="34.118001"/>
    <n v="-118.38186399999999"/>
    <s v="334 Los Angeles Ave"/>
    <s v=" Los Angeles"/>
    <s v="United States"/>
    <s v="United States"/>
    <s v="North America"/>
    <s v="AC Level 1"/>
    <n v="0.27"/>
    <s v="6:00-22:00"/>
    <s v="6:00-22:00"/>
    <d v="1899-12-30T16:04:48"/>
    <n v="5.38"/>
    <n v="76"/>
    <x v="1"/>
    <x v="3"/>
    <s v="Type 2, Tesla"/>
    <n v="2015"/>
    <s v="Yes"/>
    <n v="3.4"/>
    <n v="10"/>
    <s v="Monthly"/>
  </r>
  <r>
    <s v="EVS00542"/>
    <n v="13.863227999999999"/>
    <n v="100.50694300000001"/>
    <s v="8927 Bangkok Ave"/>
    <s v=" Bangkok"/>
    <s v="Thailand"/>
    <s v="Thailand"/>
    <s v="Asia"/>
    <s v="AC Level 1"/>
    <n v="0.33"/>
    <s v="9:00-18:00"/>
    <s v="9:00-18:00"/>
    <d v="1899-12-30T08:52:48"/>
    <n v="4.6100000000000003"/>
    <n v="65"/>
    <x v="2"/>
    <x v="2"/>
    <s v="Type 2, CCS"/>
    <n v="2014"/>
    <s v="No"/>
    <n v="3.6"/>
    <n v="2"/>
    <s v="Monthly"/>
  </r>
  <r>
    <s v="EVS00546"/>
    <n v="13.821081"/>
    <n v="100.438851"/>
    <s v="8954 Bangkok Ave"/>
    <s v=" Bangkok"/>
    <s v="Thailand"/>
    <s v="Thailand"/>
    <s v="Asia"/>
    <s v="AC Level 1"/>
    <n v="0.26"/>
    <s v="6:00-22:00"/>
    <s v="6:00-22:00"/>
    <d v="1899-12-30T16:04:48"/>
    <n v="12.43"/>
    <n v="71"/>
    <x v="3"/>
    <x v="1"/>
    <s v="Type 2, CHAdeMO"/>
    <n v="2019"/>
    <s v="Yes"/>
    <n v="4.5999999999999996"/>
    <n v="10"/>
    <s v="Quarterly"/>
  </r>
  <r>
    <s v="EVS00553"/>
    <n v="-23.538056000000001"/>
    <n v="-46.581910000000001"/>
    <s v="2191 SÃ£o Paulo Ave"/>
    <s v=" SÃ£o Paulo"/>
    <s v="Brazil"/>
    <s v="Brazil"/>
    <s v="South America"/>
    <s v="AC Level 1"/>
    <n v="0.15"/>
    <d v="2025-07-24T00:00:00"/>
    <s v="9.00-21.00"/>
    <d v="1900-01-11T00:00:00"/>
    <n v="11.42"/>
    <n v="18"/>
    <x v="0"/>
    <x v="1"/>
    <s v="CCS, CHAdeMO"/>
    <n v="2015"/>
    <s v="No"/>
    <n v="4.3"/>
    <n v="9"/>
    <s v="Quarterly"/>
  </r>
  <r>
    <s v="EVS00563"/>
    <n v="43.749308999999997"/>
    <n v="-79.443753999999998"/>
    <s v="4196 Toronto Ave"/>
    <s v=" Toronto"/>
    <s v="Canada"/>
    <s v="Canada"/>
    <s v="North America"/>
    <s v="AC Level 1"/>
    <n v="0.49"/>
    <s v="6:00-22:00"/>
    <s v="6:00-22:00"/>
    <d v="1899-12-30T16:04:48"/>
    <n v="5.46"/>
    <n v="67"/>
    <x v="1"/>
    <x v="2"/>
    <s v="CCS, CHAdeMO"/>
    <n v="2014"/>
    <s v="Yes"/>
    <n v="4.4000000000000004"/>
    <n v="2"/>
    <s v="Monthly"/>
  </r>
  <r>
    <s v="EVS00565"/>
    <n v="-23.5594"/>
    <n v="-46.597318999999999"/>
    <s v="6254 SÃ£o Paulo Ave"/>
    <s v=" SÃ£o Paulo"/>
    <s v="Brazil"/>
    <s v="Brazil"/>
    <s v="South America"/>
    <s v="AC Level 1"/>
    <n v="0.26"/>
    <s v="6:00-22:00"/>
    <s v="6:00-22:00"/>
    <d v="1899-12-30T16:04:48"/>
    <n v="15.91"/>
    <n v="22"/>
    <x v="3"/>
    <x v="3"/>
    <s v="CCS"/>
    <n v="2020"/>
    <s v="Yes"/>
    <n v="3.4"/>
    <n v="7"/>
    <s v="Annually"/>
  </r>
  <r>
    <s v="EVS00566"/>
    <n v="37.675722"/>
    <n v="126.96456499999999"/>
    <s v="5704 Seoul Ave"/>
    <s v=" Seoul"/>
    <s v="South Korea"/>
    <s v="South Korea"/>
    <s v="Asia"/>
    <s v="AC Level 1"/>
    <n v="0.42"/>
    <s v="9:00-18:00"/>
    <s v="9:00-18:00"/>
    <d v="1899-12-30T08:52:48"/>
    <n v="8.83"/>
    <n v="96"/>
    <x v="2"/>
    <x v="3"/>
    <s v="Tesla, CCS"/>
    <n v="2018"/>
    <s v="Yes"/>
    <n v="4.5"/>
    <n v="2"/>
    <s v="Annually"/>
  </r>
  <r>
    <s v="EVS00573"/>
    <n v="19.450901999999999"/>
    <n v="-99.085239999999999"/>
    <s v="6089 Mexico City Ave"/>
    <s v=" Mexico City"/>
    <s v="Mexico"/>
    <s v="Mexico"/>
    <s v="North America"/>
    <s v="AC Level 1"/>
    <n v="0.1"/>
    <d v="2025-07-24T00:00:00"/>
    <s v="9.00-21.00"/>
    <d v="1900-01-11T00:00:00"/>
    <n v="14.33"/>
    <n v="90"/>
    <x v="3"/>
    <x v="0"/>
    <s v="CCS, Type 2"/>
    <n v="2012"/>
    <s v="Yes"/>
    <n v="3.3"/>
    <n v="7"/>
    <s v="Quarterly"/>
  </r>
  <r>
    <s v="EVS00576"/>
    <n v="-33.897658999999997"/>
    <n v="151.37483700000001"/>
    <s v="5373 Sydney Ave"/>
    <s v=" Sydney"/>
    <s v="Australia"/>
    <s v="Australia"/>
    <s v="Australia"/>
    <s v="AC Level 1"/>
    <n v="0.42"/>
    <s v="9:00-18:00"/>
    <s v="9:00-18:00"/>
    <d v="1899-12-30T08:52:48"/>
    <n v="5.39"/>
    <n v="37"/>
    <x v="0"/>
    <x v="1"/>
    <s v="CCS"/>
    <n v="2019"/>
    <s v="Yes"/>
    <n v="3.7"/>
    <n v="10"/>
    <s v="Monthly"/>
  </r>
  <r>
    <s v="EVS00578"/>
    <n v="41.974277999999998"/>
    <n v="-87.792542999999995"/>
    <s v="6788 Chicago Ave"/>
    <s v=" Chicago"/>
    <s v="United States"/>
    <s v="United States"/>
    <s v="North America"/>
    <s v="AC Level 1"/>
    <n v="0.37"/>
    <s v="6:00-22:00"/>
    <s v="6:00-22:00"/>
    <d v="1899-12-30T16:04:48"/>
    <n v="15.12"/>
    <n v="69"/>
    <x v="2"/>
    <x v="3"/>
    <s v="Type 2"/>
    <n v="2013"/>
    <s v="Yes"/>
    <n v="4.5"/>
    <n v="3"/>
    <s v="Quarterly"/>
  </r>
  <r>
    <s v="EVS00582"/>
    <n v="43.655258000000003"/>
    <n v="-79.385666000000001"/>
    <s v="538 Toronto Ave"/>
    <s v=" Toronto"/>
    <s v="Canada"/>
    <s v="Canada"/>
    <s v="North America"/>
    <s v="AC Level 1"/>
    <n v="0.25"/>
    <d v="2025-07-24T00:00:00"/>
    <s v="9.00-21.00"/>
    <d v="1900-01-11T00:00:00"/>
    <n v="4.22"/>
    <n v="46"/>
    <x v="2"/>
    <x v="3"/>
    <s v="Tesla"/>
    <n v="2015"/>
    <s v="No"/>
    <n v="3.1"/>
    <n v="7"/>
    <s v="Quarterly"/>
  </r>
  <r>
    <s v="EVS00583"/>
    <n v="52.581127000000002"/>
    <n v="13.308411"/>
    <s v="6905 Berlin Ave"/>
    <s v=" Berlin"/>
    <s v="Germany"/>
    <s v="Germany"/>
    <s v="Europe"/>
    <s v="AC Level 1"/>
    <n v="0.11"/>
    <s v="9:00-18:00"/>
    <s v="9:00-18:00"/>
    <d v="1899-12-30T08:52:48"/>
    <n v="7.3"/>
    <n v="100"/>
    <x v="3"/>
    <x v="1"/>
    <s v="CCS, Type 2"/>
    <n v="2020"/>
    <s v="No"/>
    <n v="4.4000000000000004"/>
    <n v="8"/>
    <s v="Annually"/>
  </r>
  <r>
    <s v="EVS00586"/>
    <n v="55.797440000000002"/>
    <n v="37.512115999999999"/>
    <s v="9450 Moscow Ave"/>
    <s v=" Moscow"/>
    <s v="Russia"/>
    <s v="Russia"/>
    <s v="Europe"/>
    <s v="AC Level 1"/>
    <n v="0.4"/>
    <d v="2025-07-24T00:00:00"/>
    <s v="9.00-21.00"/>
    <d v="1900-01-11T00:00:00"/>
    <n v="16.16"/>
    <n v="52"/>
    <x v="3"/>
    <x v="2"/>
    <s v="CCS"/>
    <n v="2010"/>
    <s v="Yes"/>
    <n v="3.7"/>
    <n v="8"/>
    <s v="Monthly"/>
  </r>
  <r>
    <s v="EVS00589"/>
    <n v="13.760868"/>
    <n v="100.51022399999999"/>
    <s v="6333 Bangkok Ave"/>
    <s v=" Bangkok"/>
    <s v="Thailand"/>
    <s v="Thailand"/>
    <s v="Asia"/>
    <s v="AC Level 1"/>
    <n v="0.31"/>
    <s v="6:00-22:00"/>
    <s v="6:00-22:00"/>
    <d v="1899-12-30T16:04:48"/>
    <n v="2.59"/>
    <n v="24"/>
    <x v="1"/>
    <x v="0"/>
    <s v="Tesla, CHAdeMO"/>
    <n v="2016"/>
    <s v="Yes"/>
    <n v="4"/>
    <n v="6"/>
    <s v="Quarterly"/>
  </r>
  <r>
    <s v="EVS00590"/>
    <n v="18.964041999999999"/>
    <n v="72.824032000000003"/>
    <s v="1598 Mumbai Ave"/>
    <s v=" Mumbai"/>
    <s v="India"/>
    <s v="India"/>
    <s v="Asia"/>
    <s v="AC Level 1"/>
    <n v="0.46"/>
    <s v="9:00-18:00"/>
    <s v="9:00-18:00"/>
    <d v="1899-12-30T08:52:48"/>
    <n v="9.43"/>
    <n v="89"/>
    <x v="2"/>
    <x v="1"/>
    <s v="Type 2"/>
    <n v="2010"/>
    <s v="No"/>
    <n v="3.8"/>
    <n v="6"/>
    <s v="Annually"/>
  </r>
  <r>
    <s v="EVS00591"/>
    <n v="48.958368999999998"/>
    <n v="54.050978000000001"/>
    <s v="8907 Random Rd"/>
    <n v="0"/>
    <s v="Not Found"/>
    <s v="Not Found"/>
    <s v="Not Found"/>
    <s v="AC Level 1"/>
    <n v="0.26"/>
    <d v="2025-07-24T00:00:00"/>
    <s v="9.00-21.00"/>
    <d v="1900-01-11T00:00:00"/>
    <n v="13.33"/>
    <n v="42"/>
    <x v="0"/>
    <x v="2"/>
    <s v="CHAdeMO, CCS"/>
    <n v="2022"/>
    <s v="No"/>
    <n v="3.7"/>
    <n v="6"/>
    <s v="Quarterly"/>
  </r>
  <r>
    <s v="EVS00593"/>
    <n v="55.879944999999999"/>
    <n v="37.645097999999997"/>
    <s v="739 Moscow Ave"/>
    <s v=" Moscow"/>
    <s v="Russia"/>
    <s v="Russia"/>
    <s v="Europe"/>
    <s v="AC Level 1"/>
    <n v="0.2"/>
    <s v="6:00-22:00"/>
    <s v="6:00-22:00"/>
    <d v="1899-12-30T16:04:48"/>
    <n v="16.28"/>
    <n v="57"/>
    <x v="0"/>
    <x v="1"/>
    <s v="Tesla"/>
    <n v="2017"/>
    <s v="Yes"/>
    <n v="4.2"/>
    <n v="10"/>
    <s v="Annually"/>
  </r>
  <r>
    <s v="EVS00594"/>
    <n v="34.138815000000001"/>
    <n v="-118.33261899999999"/>
    <s v="8836 Los Angeles Ave"/>
    <s v=" Los Angeles"/>
    <s v="United States"/>
    <s v="United States"/>
    <s v="North America"/>
    <s v="AC Level 1"/>
    <n v="0.26"/>
    <s v="6:00-22:00"/>
    <s v="6:00-22:00"/>
    <d v="1899-12-30T16:04:48"/>
    <n v="18.78"/>
    <n v="65"/>
    <x v="3"/>
    <x v="3"/>
    <s v="Type 2"/>
    <n v="2022"/>
    <s v="Yes"/>
    <n v="4.2"/>
    <n v="9"/>
    <s v="Monthly"/>
  </r>
  <r>
    <s v="EVS00596"/>
    <n v="19.597169000000001"/>
    <n v="-99.108878000000004"/>
    <s v="3852 Mexico City Ave"/>
    <s v=" Mexico City"/>
    <s v="Mexico"/>
    <s v="Mexico"/>
    <s v="North America"/>
    <s v="AC Level 1"/>
    <n v="0.49"/>
    <s v="6:00-22:00"/>
    <s v="6:00-22:00"/>
    <d v="1899-12-30T16:04:48"/>
    <n v="17.91"/>
    <n v="77"/>
    <x v="4"/>
    <x v="2"/>
    <s v="Tesla"/>
    <n v="2012"/>
    <s v="Yes"/>
    <n v="3.9"/>
    <n v="1"/>
    <s v="Annually"/>
  </r>
  <r>
    <s v="EVS00605"/>
    <n v="39.810482999999998"/>
    <n v="116.236767"/>
    <s v="9922 Beijing Ave"/>
    <s v=" Beijing"/>
    <s v="China"/>
    <s v="China"/>
    <s v="Asia"/>
    <s v="AC Level 1"/>
    <n v="0.39"/>
    <s v="6:00-22:00"/>
    <s v="6:00-22:00"/>
    <d v="1899-12-30T16:04:48"/>
    <n v="3.68"/>
    <n v="28"/>
    <x v="0"/>
    <x v="0"/>
    <s v="CCS"/>
    <n v="2022"/>
    <s v="Yes"/>
    <n v="3.1"/>
    <n v="4"/>
    <s v="Monthly"/>
  </r>
  <r>
    <s v="EVS00607"/>
    <n v="19.483436000000001"/>
    <n v="-99.138191000000006"/>
    <s v="6177 Mexico City Ave"/>
    <s v=" Mexico City"/>
    <s v="Mexico"/>
    <s v="Mexico"/>
    <s v="North America"/>
    <s v="AC Level 1"/>
    <n v="0.1"/>
    <d v="2025-07-24T00:00:00"/>
    <s v="9.00-21.00"/>
    <d v="1900-01-11T00:00:00"/>
    <n v="5.82"/>
    <n v="70"/>
    <x v="0"/>
    <x v="3"/>
    <s v="CCS"/>
    <n v="2016"/>
    <s v="No"/>
    <n v="4.8"/>
    <n v="10"/>
    <s v="Annually"/>
  </r>
  <r>
    <s v="EVS00618"/>
    <n v="-33.731909000000002"/>
    <n v="18.574731"/>
    <s v="9627 Cape Town Ave"/>
    <s v=" Cape Town"/>
    <s v="South Africa"/>
    <s v="South Africa"/>
    <s v="Africa"/>
    <s v="AC Level 1"/>
    <n v="0.34"/>
    <d v="2025-07-24T00:00:00"/>
    <s v="9.00-21.00"/>
    <d v="1900-01-11T00:00:00"/>
    <n v="11.78"/>
    <n v="21"/>
    <x v="3"/>
    <x v="2"/>
    <s v="CHAdeMO"/>
    <n v="2013"/>
    <s v="No"/>
    <n v="3.2"/>
    <n v="5"/>
    <s v="Annually"/>
  </r>
  <r>
    <s v="EVS00620"/>
    <n v="19.007853999999998"/>
    <n v="72.966796000000002"/>
    <s v="7832 Mumbai Ave"/>
    <s v=" Mumbai"/>
    <s v="India"/>
    <s v="India"/>
    <s v="Asia"/>
    <s v="AC Level 1"/>
    <n v="0.31"/>
    <s v="6:00-22:00"/>
    <s v="6:00-22:00"/>
    <d v="1899-12-30T16:04:48"/>
    <n v="4.59"/>
    <n v="61"/>
    <x v="4"/>
    <x v="2"/>
    <s v="Type 2"/>
    <n v="2017"/>
    <s v="Yes"/>
    <n v="3.8"/>
    <n v="10"/>
    <s v="Quarterly"/>
  </r>
  <r>
    <s v="EVS00630"/>
    <n v="37.570934000000001"/>
    <n v="127.04696"/>
    <s v="1149 Seoul Ave"/>
    <s v=" Seoul"/>
    <s v="South Korea"/>
    <s v="South Korea"/>
    <s v="Asia"/>
    <s v="AC Level 1"/>
    <n v="0.4"/>
    <s v="9:00-18:00"/>
    <s v="9:00-18:00"/>
    <d v="1899-12-30T08:52:48"/>
    <n v="5.36"/>
    <n v="33"/>
    <x v="1"/>
    <x v="3"/>
    <s v="Type 2, CHAdeMO"/>
    <n v="2016"/>
    <s v="No"/>
    <n v="3.1"/>
    <n v="10"/>
    <s v="Monthly"/>
  </r>
  <r>
    <s v="EVS00632"/>
    <n v="-23.658027000000001"/>
    <n v="-46.512518999999998"/>
    <s v="6417 SÃ£o Paulo Ave"/>
    <s v=" SÃ£o Paulo"/>
    <s v="Brazil"/>
    <s v="Brazil"/>
    <s v="South America"/>
    <s v="AC Level 1"/>
    <n v="0.22"/>
    <s v="6:00-22:00"/>
    <s v="6:00-22:00"/>
    <d v="1899-12-30T16:04:48"/>
    <n v="6.26"/>
    <n v="66"/>
    <x v="0"/>
    <x v="0"/>
    <s v="CCS, CHAdeMO"/>
    <n v="2021"/>
    <s v="No"/>
    <n v="4"/>
    <n v="10"/>
    <s v="Quarterly"/>
  </r>
  <r>
    <s v="EVS00633"/>
    <n v="43.606138999999999"/>
    <n v="-79.396910000000005"/>
    <s v="5738 Toronto Ave"/>
    <s v=" Toronto"/>
    <s v="Canada"/>
    <s v="Canada"/>
    <s v="North America"/>
    <s v="AC Level 1"/>
    <n v="0.24"/>
    <s v="6:00-22:00"/>
    <s v="6:00-22:00"/>
    <d v="1899-12-30T16:04:48"/>
    <n v="17.489999999999998"/>
    <n v="38"/>
    <x v="0"/>
    <x v="2"/>
    <s v="Type 2, Tesla"/>
    <n v="2011"/>
    <s v="No"/>
    <n v="3.9"/>
    <n v="4"/>
    <s v="Quarterly"/>
  </r>
  <r>
    <s v="EVS00636"/>
    <n v="37.534728000000001"/>
    <n v="126.971924"/>
    <s v="8849 Seoul Ave"/>
    <s v=" Seoul"/>
    <s v="South Korea"/>
    <s v="South Korea"/>
    <s v="Asia"/>
    <s v="AC Level 1"/>
    <n v="0.38"/>
    <s v="6:00-22:00"/>
    <s v="6:00-22:00"/>
    <d v="1899-12-30T16:04:48"/>
    <n v="18.43"/>
    <n v="18"/>
    <x v="2"/>
    <x v="3"/>
    <s v="CHAdeMO, CCS"/>
    <n v="2018"/>
    <s v="No"/>
    <n v="3.6"/>
    <n v="1"/>
    <s v="Annually"/>
  </r>
  <r>
    <s v="EVS00640"/>
    <n v="41.957507999999997"/>
    <n v="-87.713475000000003"/>
    <s v="8799 Chicago Ave"/>
    <s v=" Chicago"/>
    <s v="United States"/>
    <s v="United States"/>
    <s v="North America"/>
    <s v="AC Level 1"/>
    <n v="0.12"/>
    <s v="9:00-18:00"/>
    <s v="9:00-18:00"/>
    <d v="1899-12-30T08:52:48"/>
    <n v="19.38"/>
    <n v="76"/>
    <x v="2"/>
    <x v="2"/>
    <s v="Type 2"/>
    <n v="2022"/>
    <s v="No"/>
    <n v="3.2"/>
    <n v="8"/>
    <s v="Quarterly"/>
  </r>
  <r>
    <s v="EVS00643"/>
    <n v="19.431563000000001"/>
    <n v="-99.082120000000003"/>
    <s v="9288 Mexico City Ave"/>
    <s v=" Mexico City"/>
    <s v="Mexico"/>
    <s v="Mexico"/>
    <s v="North America"/>
    <s v="AC Level 1"/>
    <n v="0.21"/>
    <d v="2025-07-24T00:00:00"/>
    <s v="9.00-21.00"/>
    <d v="1900-01-11T00:00:00"/>
    <n v="10.97"/>
    <n v="27"/>
    <x v="0"/>
    <x v="0"/>
    <s v="Type 2, Tesla"/>
    <n v="2017"/>
    <s v="No"/>
    <n v="4"/>
    <n v="1"/>
    <s v="Quarterly"/>
  </r>
  <r>
    <s v="EVS00650"/>
    <n v="52.520378000000001"/>
    <n v="13.309874000000001"/>
    <s v="5538 Berlin Ave"/>
    <s v=" Berlin"/>
    <s v="Germany"/>
    <s v="Germany"/>
    <s v="Europe"/>
    <s v="AC Level 1"/>
    <n v="0.28999999999999998"/>
    <d v="2025-07-24T00:00:00"/>
    <s v="9.00-21.00"/>
    <d v="1900-01-11T00:00:00"/>
    <n v="7.91"/>
    <n v="31"/>
    <x v="1"/>
    <x v="0"/>
    <s v="CHAdeMO, CCS"/>
    <n v="2017"/>
    <s v="Yes"/>
    <n v="3.8"/>
    <n v="6"/>
    <s v="Annually"/>
  </r>
  <r>
    <s v="EVS00659"/>
    <n v="39.922165999999997"/>
    <n v="116.206515"/>
    <s v="4645 Beijing Ave"/>
    <s v=" Beijing"/>
    <s v="China"/>
    <s v="China"/>
    <s v="Asia"/>
    <s v="AC Level 1"/>
    <n v="0.28999999999999998"/>
    <s v="6:00-22:00"/>
    <s v="6:00-22:00"/>
    <d v="1899-12-30T16:04:48"/>
    <n v="10.75"/>
    <n v="63"/>
    <x v="1"/>
    <x v="1"/>
    <s v="Tesla, CHAdeMO"/>
    <n v="2013"/>
    <s v="Yes"/>
    <n v="3.3"/>
    <n v="1"/>
    <s v="Annually"/>
  </r>
  <r>
    <s v="EVS00661"/>
    <n v="13.313599999999999"/>
    <n v="-170.999427"/>
    <s v="9591 Random Rd"/>
    <s v="Error"/>
    <s v="Error"/>
    <s v="Error"/>
    <s v="Error"/>
    <s v="AC Level 1"/>
    <n v="0.16"/>
    <s v="9:00-18:00"/>
    <s v="9:00-18:00"/>
    <d v="1899-12-30T08:52:48"/>
    <n v="10.37"/>
    <n v="42"/>
    <x v="2"/>
    <x v="3"/>
    <s v="Tesla, CHAdeMO"/>
    <n v="2021"/>
    <s v="No"/>
    <n v="4.7"/>
    <n v="5"/>
    <s v="Monthly"/>
  </r>
  <r>
    <s v="EVS00667"/>
    <n v="-33.820000999999998"/>
    <n v="151.39889299999999"/>
    <s v="6112 Sydney Ave"/>
    <s v=" Sydney"/>
    <s v="Australia"/>
    <s v="Australia"/>
    <s v="Australia"/>
    <s v="AC Level 1"/>
    <n v="0.28000000000000003"/>
    <s v="6:00-22:00"/>
    <s v="6:00-22:00"/>
    <d v="1899-12-30T16:04:48"/>
    <n v="14.51"/>
    <n v="70"/>
    <x v="3"/>
    <x v="2"/>
    <s v="Tesla, CHAdeMO"/>
    <n v="2021"/>
    <s v="Yes"/>
    <n v="3.2"/>
    <n v="2"/>
    <s v="Monthly"/>
  </r>
  <r>
    <s v="EVS00674"/>
    <n v="52.568747999999999"/>
    <n v="13.352207"/>
    <s v="5034 Berlin Ave"/>
    <s v=" Berlin"/>
    <s v="Germany"/>
    <s v="Germany"/>
    <s v="Europe"/>
    <s v="AC Level 1"/>
    <n v="0.34"/>
    <s v="9:00-18:00"/>
    <s v="9:00-18:00"/>
    <d v="1899-12-30T08:52:48"/>
    <n v="13.45"/>
    <n v="45"/>
    <x v="4"/>
    <x v="3"/>
    <s v="Type 2, CCS"/>
    <n v="2023"/>
    <s v="Yes"/>
    <n v="4.8"/>
    <n v="2"/>
    <s v="Quarterly"/>
  </r>
  <r>
    <s v="EVS00675"/>
    <n v="52.541054000000003"/>
    <n v="13.492239"/>
    <s v="2939 Berlin Ave"/>
    <s v=" Berlin"/>
    <s v="Germany"/>
    <s v="Germany"/>
    <s v="Europe"/>
    <s v="AC Level 1"/>
    <n v="0.28000000000000003"/>
    <d v="2025-07-24T00:00:00"/>
    <s v="9.00-21.00"/>
    <d v="1900-01-11T00:00:00"/>
    <n v="2.7"/>
    <n v="100"/>
    <x v="0"/>
    <x v="3"/>
    <s v="CHAdeMO"/>
    <n v="2019"/>
    <s v="No"/>
    <n v="3.6"/>
    <n v="3"/>
    <s v="Quarterly"/>
  </r>
  <r>
    <s v="EVS00676"/>
    <n v="19.529928999999999"/>
    <n v="-99.124187000000006"/>
    <s v="4834 Mexico City Ave"/>
    <s v=" Mexico City"/>
    <s v="Mexico"/>
    <s v="Mexico"/>
    <s v="North America"/>
    <s v="AC Level 1"/>
    <n v="0.11"/>
    <s v="9:00-18:00"/>
    <s v="9:00-18:00"/>
    <d v="1899-12-30T08:52:48"/>
    <n v="17.73"/>
    <n v="63"/>
    <x v="2"/>
    <x v="1"/>
    <s v="CCS, CHAdeMO"/>
    <n v="2015"/>
    <s v="No"/>
    <n v="4.7"/>
    <n v="4"/>
    <s v="Monthly"/>
  </r>
  <r>
    <s v="EVS00679"/>
    <n v="13.730672999999999"/>
    <n v="100.5573"/>
    <s v="2474 Bangkok Ave"/>
    <s v=" Bangkok"/>
    <s v="Thailand"/>
    <s v="Thailand"/>
    <s v="Asia"/>
    <s v="AC Level 1"/>
    <n v="0.46"/>
    <d v="2025-07-24T00:00:00"/>
    <s v="9.00-21.00"/>
    <d v="1900-01-11T00:00:00"/>
    <n v="6.73"/>
    <n v="95"/>
    <x v="0"/>
    <x v="3"/>
    <s v="CHAdeMO, Tesla"/>
    <n v="2022"/>
    <s v="Yes"/>
    <n v="3.3"/>
    <n v="3"/>
    <s v="Monthly"/>
  </r>
  <r>
    <s v="EVS00681"/>
    <n v="-65.289390999999995"/>
    <n v="-166.431613"/>
    <s v="6231 Random Rd"/>
    <s v="Not Found"/>
    <s v="Not Found"/>
    <s v="Not Found"/>
    <s v="Not Found"/>
    <s v="AC Level 1"/>
    <n v="0.16"/>
    <s v="6:00-22:00"/>
    <s v="6:00-22:00"/>
    <d v="1899-12-30T16:04:48"/>
    <n v="11.2"/>
    <n v="46"/>
    <x v="4"/>
    <x v="0"/>
    <s v="Type 2, CCS"/>
    <n v="2023"/>
    <s v="Yes"/>
    <n v="4.8"/>
    <n v="1"/>
    <s v="Quarterly"/>
  </r>
  <r>
    <s v="EVS00687"/>
    <n v="-33.868929000000001"/>
    <n v="151.34496200000001"/>
    <s v="2924 Sydney Ave"/>
    <s v=" Sydney"/>
    <s v="Australia"/>
    <s v="Australia"/>
    <s v="Australia"/>
    <s v="AC Level 1"/>
    <n v="0.34"/>
    <s v="9:00-18:00"/>
    <s v="9:00-18:00"/>
    <d v="1899-12-30T08:52:48"/>
    <n v="14.81"/>
    <n v="25"/>
    <x v="0"/>
    <x v="2"/>
    <s v="CHAdeMO, Tesla"/>
    <n v="2020"/>
    <s v="No"/>
    <n v="4.9000000000000004"/>
    <n v="5"/>
    <s v="Annually"/>
  </r>
  <r>
    <s v="EVS00688"/>
    <n v="37.543691000000003"/>
    <n v="126.993188"/>
    <s v="6541 Seoul Ave"/>
    <s v=" Seoul"/>
    <s v="South Korea"/>
    <s v="South Korea"/>
    <s v="Asia"/>
    <s v="AC Level 1"/>
    <n v="0.28000000000000003"/>
    <s v="9:00-18:00"/>
    <s v="9:00-18:00"/>
    <d v="1899-12-30T08:52:48"/>
    <n v="7.6"/>
    <n v="56"/>
    <x v="4"/>
    <x v="2"/>
    <s v="Tesla"/>
    <n v="2023"/>
    <s v="Yes"/>
    <n v="4.3"/>
    <n v="10"/>
    <s v="Annually"/>
  </r>
  <r>
    <s v="EVS00690"/>
    <n v="25.351372999999999"/>
    <n v="55.380513999999998"/>
    <s v="8140 Dubai Ave"/>
    <s v=" Dubai"/>
    <s v="United Arab Emirates"/>
    <s v="United Arab Emirates"/>
    <s v="Asia"/>
    <s v="AC Level 1"/>
    <n v="0.24"/>
    <s v="9:00-18:00"/>
    <s v="9:00-18:00"/>
    <d v="1899-12-30T08:52:48"/>
    <n v="1.66"/>
    <n v="96"/>
    <x v="0"/>
    <x v="2"/>
    <s v="Type 2"/>
    <n v="2015"/>
    <s v="Yes"/>
    <n v="3.8"/>
    <n v="7"/>
    <s v="Annually"/>
  </r>
  <r>
    <s v="EVS00693"/>
    <n v="13.854151"/>
    <n v="100.504515"/>
    <s v="220 Bangkok Ave"/>
    <s v=" Bangkok"/>
    <s v="Thailand"/>
    <s v="Thailand"/>
    <s v="Asia"/>
    <s v="AC Level 1"/>
    <n v="0.39"/>
    <s v="6:00-22:00"/>
    <s v="6:00-22:00"/>
    <d v="1899-12-30T16:04:48"/>
    <n v="2.71"/>
    <n v="21"/>
    <x v="1"/>
    <x v="0"/>
    <s v="Tesla"/>
    <n v="2012"/>
    <s v="Yes"/>
    <n v="4.5"/>
    <n v="4"/>
    <s v="Monthly"/>
  </r>
  <r>
    <s v="EVS00695"/>
    <n v="39.882212000000003"/>
    <n v="116.38481"/>
    <s v="2999 Beijing Ave"/>
    <s v=" Beijing"/>
    <s v="China"/>
    <s v="China"/>
    <s v="Asia"/>
    <s v="AC Level 1"/>
    <n v="0.46"/>
    <d v="2025-07-24T00:00:00"/>
    <s v="9.00-21.00"/>
    <d v="1900-01-11T00:00:00"/>
    <n v="14.19"/>
    <n v="41"/>
    <x v="1"/>
    <x v="2"/>
    <s v="Tesla, CHAdeMO"/>
    <n v="2013"/>
    <s v="No"/>
    <n v="4.8"/>
    <n v="5"/>
    <s v="Monthly"/>
  </r>
  <r>
    <s v="EVS00701"/>
    <n v="36.953116999999999"/>
    <n v="86.817203000000006"/>
    <s v="9726 Random Rd"/>
    <s v="Koramlik"/>
    <s v="China"/>
    <s v="China"/>
    <s v="Asia"/>
    <s v="AC Level 1"/>
    <n v="0.49"/>
    <d v="2025-07-24T00:00:00"/>
    <s v="9.00-21.00"/>
    <d v="1900-01-11T00:00:00"/>
    <n v="1.87"/>
    <n v="85"/>
    <x v="0"/>
    <x v="3"/>
    <s v="Tesla"/>
    <n v="2022"/>
    <s v="No"/>
    <n v="4.8"/>
    <n v="1"/>
    <s v="Monthly"/>
  </r>
  <r>
    <s v="EVS00704"/>
    <n v="-33.830748"/>
    <n v="18.517638999999999"/>
    <s v="7310 Cape Town Ave"/>
    <s v=" Cape Town"/>
    <s v="South Africa"/>
    <s v="South Africa"/>
    <s v="Africa"/>
    <s v="AC Level 1"/>
    <n v="0.49"/>
    <s v="6:00-22:00"/>
    <s v="6:00-22:00"/>
    <d v="1899-12-30T16:04:48"/>
    <n v="2.62"/>
    <n v="92"/>
    <x v="2"/>
    <x v="0"/>
    <s v="CHAdeMO"/>
    <n v="2023"/>
    <s v="Yes"/>
    <n v="3.9"/>
    <n v="7"/>
    <s v="Monthly"/>
  </r>
  <r>
    <s v="EVS00705"/>
    <n v="34.176881999999999"/>
    <n v="-118.351828"/>
    <s v="7870 Los Angeles Ave"/>
    <s v=" Los Angeles"/>
    <s v="United States"/>
    <s v="United States"/>
    <s v="North America"/>
    <s v="AC Level 1"/>
    <n v="0.32"/>
    <s v="6:00-22:00"/>
    <s v="6:00-22:00"/>
    <d v="1899-12-30T16:04:48"/>
    <n v="12.8"/>
    <n v="95"/>
    <x v="0"/>
    <x v="3"/>
    <s v="Tesla"/>
    <n v="2011"/>
    <s v="No"/>
    <n v="5"/>
    <n v="10"/>
    <s v="Quarterly"/>
  </r>
  <r>
    <s v="EVS00710"/>
    <n v="-33.874737000000003"/>
    <n v="18.560110999999999"/>
    <s v="8055 Cape Town Ave"/>
    <s v=" Cape Town"/>
    <s v="South Africa"/>
    <s v="South Africa"/>
    <s v="Africa"/>
    <s v="AC Level 1"/>
    <n v="0.41"/>
    <s v="9:00-18:00"/>
    <s v="9:00-18:00"/>
    <d v="1899-12-30T08:52:48"/>
    <n v="2.5"/>
    <n v="71"/>
    <x v="3"/>
    <x v="1"/>
    <s v="CHAdeMO, Tesla"/>
    <n v="2022"/>
    <s v="No"/>
    <n v="4"/>
    <n v="1"/>
    <s v="Monthly"/>
  </r>
  <r>
    <s v="EVS00717"/>
    <n v="43.744934000000001"/>
    <n v="-79.347741999999997"/>
    <s v="7564 Toronto Ave"/>
    <s v=" Toronto"/>
    <s v="Canada"/>
    <s v="Canada"/>
    <s v="North America"/>
    <s v="AC Level 1"/>
    <n v="0.36"/>
    <s v="9:00-18:00"/>
    <s v="9:00-18:00"/>
    <d v="1899-12-30T08:52:48"/>
    <n v="12.59"/>
    <n v="96"/>
    <x v="3"/>
    <x v="2"/>
    <s v="CCS"/>
    <n v="2020"/>
    <s v="No"/>
    <n v="3.8"/>
    <n v="5"/>
    <s v="Quarterly"/>
  </r>
  <r>
    <s v="EVS00723"/>
    <n v="52.581068999999999"/>
    <n v="13.452109"/>
    <s v="1689 Berlin Ave"/>
    <s v=" Berlin"/>
    <s v="Germany"/>
    <s v="Germany"/>
    <s v="Europe"/>
    <s v="AC Level 1"/>
    <n v="0.45"/>
    <d v="2025-07-24T00:00:00"/>
    <s v="9.00-21.00"/>
    <d v="1900-01-11T00:00:00"/>
    <n v="10.39"/>
    <n v="39"/>
    <x v="3"/>
    <x v="2"/>
    <s v="CHAdeMO, Tesla"/>
    <n v="2023"/>
    <s v="No"/>
    <n v="4.8"/>
    <n v="8"/>
    <s v="Quarterly"/>
  </r>
  <r>
    <s v="EVS00724"/>
    <n v="37.602713000000001"/>
    <n v="126.92236200000001"/>
    <s v="6132 Seoul Ave"/>
    <s v=" Seoul"/>
    <s v="South Korea"/>
    <s v="South Korea"/>
    <s v="Asia"/>
    <s v="AC Level 1"/>
    <n v="0.44"/>
    <d v="2025-07-24T00:00:00"/>
    <s v="9.00-21.00"/>
    <d v="1900-01-11T00:00:00"/>
    <n v="2.98"/>
    <n v="41"/>
    <x v="1"/>
    <x v="2"/>
    <s v="CHAdeMO, CCS"/>
    <n v="2017"/>
    <s v="Yes"/>
    <n v="3.3"/>
    <n v="2"/>
    <s v="Annually"/>
  </r>
  <r>
    <s v="EVS00725"/>
    <n v="43.613981000000003"/>
    <n v="-79.427142000000003"/>
    <s v="5619 Toronto Ave"/>
    <s v=" Toronto"/>
    <s v="Canada"/>
    <s v="Canada"/>
    <s v="North America"/>
    <s v="AC Level 1"/>
    <n v="0.48"/>
    <s v="6:00-22:00"/>
    <s v="6:00-22:00"/>
    <d v="1899-12-30T16:04:48"/>
    <n v="1.9"/>
    <n v="84"/>
    <x v="2"/>
    <x v="1"/>
    <s v="Tesla, Type 2"/>
    <n v="2022"/>
    <s v="No"/>
    <n v="3.9"/>
    <n v="6"/>
    <s v="Monthly"/>
  </r>
  <r>
    <s v="EVS00726"/>
    <n v="55.850403999999997"/>
    <n v="37.504151"/>
    <s v="3809 Moscow Ave"/>
    <s v=" Moscow"/>
    <s v="Russia"/>
    <s v="Russia"/>
    <s v="Europe"/>
    <s v="AC Level 1"/>
    <n v="0.27"/>
    <d v="2025-07-24T00:00:00"/>
    <s v="9.00-21.00"/>
    <d v="1900-01-11T00:00:00"/>
    <n v="9.84"/>
    <n v="71"/>
    <x v="3"/>
    <x v="3"/>
    <s v="CCS, Type 2"/>
    <n v="2015"/>
    <s v="No"/>
    <n v="4.0999999999999996"/>
    <n v="8"/>
    <s v="Quarterly"/>
  </r>
  <r>
    <s v="EVS00729"/>
    <n v="55.793066000000003"/>
    <n v="37.541995999999997"/>
    <s v="1882 Moscow Ave"/>
    <s v=" Moscow"/>
    <s v="Russia"/>
    <s v="Russia"/>
    <s v="Europe"/>
    <s v="AC Level 1"/>
    <n v="0.47"/>
    <d v="2025-07-24T00:00:00"/>
    <s v="9.00-21.00"/>
    <d v="1900-01-11T00:00:00"/>
    <n v="7.9"/>
    <n v="46"/>
    <x v="3"/>
    <x v="2"/>
    <s v="Tesla, CHAdeMO"/>
    <n v="2011"/>
    <s v="Yes"/>
    <n v="3.5"/>
    <n v="1"/>
    <s v="Monthly"/>
  </r>
  <r>
    <s v="EVS00733"/>
    <n v="37.538673000000003"/>
    <n v="126.904016"/>
    <s v="5244 Seoul Ave"/>
    <s v=" Seoul"/>
    <s v="South Korea"/>
    <s v="South Korea"/>
    <s v="Asia"/>
    <s v="AC Level 1"/>
    <n v="0.4"/>
    <s v="9:00-18:00"/>
    <s v="9:00-18:00"/>
    <d v="1899-12-30T08:52:48"/>
    <n v="4.1500000000000004"/>
    <n v="72"/>
    <x v="1"/>
    <x v="3"/>
    <s v="Type 2"/>
    <n v="2022"/>
    <s v="Yes"/>
    <n v="4.5999999999999996"/>
    <n v="10"/>
    <s v="Quarterly"/>
  </r>
  <r>
    <s v="EVS00736"/>
    <n v="52.440392000000003"/>
    <n v="13.416435999999999"/>
    <s v="4408 Berlin Ave"/>
    <s v=" Berlin"/>
    <s v="Germany"/>
    <s v="Germany"/>
    <s v="Europe"/>
    <s v="AC Level 1"/>
    <n v="0.28999999999999998"/>
    <s v="9:00-18:00"/>
    <s v="9:00-18:00"/>
    <d v="1899-12-30T08:52:48"/>
    <n v="16.579999999999998"/>
    <n v="89"/>
    <x v="4"/>
    <x v="0"/>
    <s v="Tesla"/>
    <n v="2020"/>
    <s v="Yes"/>
    <n v="3.6"/>
    <n v="2"/>
    <s v="Monthly"/>
  </r>
  <r>
    <s v="EVS00737"/>
    <n v="37.703978999999997"/>
    <n v="-122.410465"/>
    <s v="1136 San Francisco Ave"/>
    <s v=" San Francisco"/>
    <s v="United States"/>
    <s v="United States"/>
    <s v="North America"/>
    <s v="AC Level 1"/>
    <n v="0.18"/>
    <s v="6:00-22:00"/>
    <s v="6:00-22:00"/>
    <d v="1899-12-30T16:04:48"/>
    <n v="2.1"/>
    <n v="85"/>
    <x v="3"/>
    <x v="0"/>
    <s v="Tesla"/>
    <n v="2010"/>
    <s v="Yes"/>
    <n v="4"/>
    <n v="8"/>
    <s v="Quarterly"/>
  </r>
  <r>
    <s v="EVS00739"/>
    <n v="19.106152999999999"/>
    <n v="72.906536000000003"/>
    <s v="6946 Mumbai Ave"/>
    <s v=" Mumbai"/>
    <s v="India"/>
    <s v="India"/>
    <s v="Asia"/>
    <s v="AC Level 1"/>
    <n v="0.28999999999999998"/>
    <s v="6:00-22:00"/>
    <s v="6:00-22:00"/>
    <d v="1899-12-30T16:04:48"/>
    <n v="8.09"/>
    <n v="89"/>
    <x v="0"/>
    <x v="1"/>
    <s v="CCS, Tesla"/>
    <n v="2021"/>
    <s v="Yes"/>
    <n v="3.5"/>
    <n v="5"/>
    <s v="Quarterly"/>
  </r>
  <r>
    <s v="EVS00741"/>
    <n v="-46.565147000000003"/>
    <n v="71.345476000000005"/>
    <s v="3219 Random Rd"/>
    <s v="Error"/>
    <s v="Error"/>
    <s v="Error"/>
    <s v="Error"/>
    <s v="AC Level 1"/>
    <n v="0.35"/>
    <s v="9:00-18:00"/>
    <s v="9:00-18:00"/>
    <d v="1899-12-30T08:52:48"/>
    <n v="6.71"/>
    <n v="14"/>
    <x v="0"/>
    <x v="0"/>
    <s v="CHAdeMO, Type 2"/>
    <n v="2021"/>
    <s v="No"/>
    <n v="4.5"/>
    <n v="10"/>
    <s v="Monthly"/>
  </r>
  <r>
    <s v="EVS00742"/>
    <n v="52.440241999999998"/>
    <n v="13.414426000000001"/>
    <s v="7600 Berlin Ave"/>
    <s v=" Berlin"/>
    <s v="Germany"/>
    <s v="Germany"/>
    <s v="Europe"/>
    <s v="AC Level 1"/>
    <n v="0.17"/>
    <s v="9:00-18:00"/>
    <s v="9:00-18:00"/>
    <d v="1899-12-30T08:52:48"/>
    <n v="14.21"/>
    <n v="20"/>
    <x v="4"/>
    <x v="2"/>
    <s v="Tesla, Type 2"/>
    <n v="2020"/>
    <s v="Yes"/>
    <n v="4.3"/>
    <n v="1"/>
    <s v="Monthly"/>
  </r>
  <r>
    <s v="EVS00753"/>
    <n v="43.788527999999999"/>
    <n v="-79.353823000000006"/>
    <s v="9964 Toronto Ave"/>
    <s v=" Toronto"/>
    <s v="Canada"/>
    <s v="Canada"/>
    <s v="North America"/>
    <s v="AC Level 1"/>
    <n v="0.38"/>
    <s v="9:00-18:00"/>
    <s v="9:00-18:00"/>
    <d v="1899-12-30T08:52:48"/>
    <n v="19.149999999999999"/>
    <n v="88"/>
    <x v="0"/>
    <x v="2"/>
    <s v="CCS"/>
    <n v="2013"/>
    <s v="Yes"/>
    <n v="3.6"/>
    <n v="9"/>
    <s v="Monthly"/>
  </r>
  <r>
    <s v="EVS00755"/>
    <n v="52.440623000000002"/>
    <n v="13.442743"/>
    <s v="8636 Berlin Ave"/>
    <s v=" Berlin"/>
    <s v="Germany"/>
    <s v="Germany"/>
    <s v="Europe"/>
    <s v="AC Level 1"/>
    <n v="0.16"/>
    <s v="6:00-22:00"/>
    <s v="6:00-22:00"/>
    <d v="1899-12-30T16:04:48"/>
    <n v="6.09"/>
    <n v="34"/>
    <x v="0"/>
    <x v="2"/>
    <s v="Tesla"/>
    <n v="2021"/>
    <s v="Yes"/>
    <n v="5"/>
    <n v="1"/>
    <s v="Monthly"/>
  </r>
  <r>
    <s v="EVS00756"/>
    <n v="52.596291999999998"/>
    <n v="13.323900999999999"/>
    <s v="4543 Berlin Ave"/>
    <s v=" Berlin"/>
    <s v="Germany"/>
    <s v="Germany"/>
    <s v="Europe"/>
    <s v="AC Level 1"/>
    <n v="0.28000000000000003"/>
    <d v="2025-07-24T00:00:00"/>
    <s v="9.00-21.00"/>
    <d v="1900-01-11T00:00:00"/>
    <n v="14.69"/>
    <n v="91"/>
    <x v="2"/>
    <x v="0"/>
    <s v="Type 2, CCS"/>
    <n v="2016"/>
    <s v="Yes"/>
    <n v="3.2"/>
    <n v="5"/>
    <s v="Annually"/>
  </r>
  <r>
    <s v="EVS00760"/>
    <n v="43.759847000000001"/>
    <n v="-79.308077999999995"/>
    <s v="886 Toronto Ave"/>
    <s v=" Toronto"/>
    <s v="Canada"/>
    <s v="Canada"/>
    <s v="North America"/>
    <s v="AC Level 1"/>
    <n v="0.33"/>
    <s v="9:00-18:00"/>
    <s v="9:00-18:00"/>
    <d v="1899-12-30T08:52:48"/>
    <n v="17.850000000000001"/>
    <n v="11"/>
    <x v="4"/>
    <x v="1"/>
    <s v="CCS, Tesla"/>
    <n v="2020"/>
    <s v="Yes"/>
    <n v="4"/>
    <n v="5"/>
    <s v="Monthly"/>
  </r>
  <r>
    <s v="EVS00768"/>
    <n v="19.599893999999999"/>
    <n v="-99.124140999999995"/>
    <s v="8606 Mexico City Ave"/>
    <s v=" Mexico City"/>
    <s v="Mexico"/>
    <s v="Mexico"/>
    <s v="North America"/>
    <s v="AC Level 1"/>
    <n v="0.42"/>
    <d v="2025-07-24T00:00:00"/>
    <s v="9.00-21.00"/>
    <d v="1900-01-11T00:00:00"/>
    <n v="18.7"/>
    <n v="24"/>
    <x v="1"/>
    <x v="1"/>
    <s v="CHAdeMO, CCS"/>
    <n v="2020"/>
    <s v="Yes"/>
    <n v="4.0999999999999996"/>
    <n v="10"/>
    <s v="Annually"/>
  </r>
  <r>
    <s v="EVS00771"/>
    <n v="-82.853336999999996"/>
    <n v="-171.87849800000001"/>
    <s v="5713 Random Rd"/>
    <s v="Not Found"/>
    <s v="Not Found"/>
    <s v="Not Found"/>
    <s v="Not Found"/>
    <s v="AC Level 1"/>
    <n v="0.45"/>
    <s v="9:00-18:00"/>
    <s v="9:00-18:00"/>
    <d v="1899-12-30T08:52:48"/>
    <n v="9.83"/>
    <n v="78"/>
    <x v="2"/>
    <x v="0"/>
    <s v="Type 2"/>
    <n v="2012"/>
    <s v="No"/>
    <n v="3.9"/>
    <n v="10"/>
    <s v="Quarterly"/>
  </r>
  <r>
    <s v="EVS00772"/>
    <n v="34.063583999999999"/>
    <n v="-118.343221"/>
    <s v="7483 Los Angeles Ave"/>
    <s v=" Los Angeles"/>
    <s v="United States"/>
    <s v="United States"/>
    <s v="North America"/>
    <s v="AC Level 1"/>
    <n v="0.31"/>
    <s v="9:00-18:00"/>
    <s v="9:00-18:00"/>
    <d v="1899-12-30T08:52:48"/>
    <n v="16.559999999999999"/>
    <n v="43"/>
    <x v="0"/>
    <x v="1"/>
    <s v="CCS"/>
    <n v="2023"/>
    <s v="No"/>
    <n v="4.4000000000000004"/>
    <n v="5"/>
    <s v="Monthly"/>
  </r>
  <r>
    <s v="EVS00779"/>
    <n v="-33.769582999999997"/>
    <n v="18.422214"/>
    <s v="2634 Cape Town Ave"/>
    <s v=" Cape Town"/>
    <s v="South Africa"/>
    <s v="South Africa"/>
    <s v="Africa"/>
    <s v="AC Level 1"/>
    <n v="0.32"/>
    <d v="2025-07-24T00:00:00"/>
    <s v="9.00-21.00"/>
    <d v="1900-01-11T00:00:00"/>
    <n v="10.69"/>
    <n v="19"/>
    <x v="1"/>
    <x v="3"/>
    <s v="CCS, Type 2"/>
    <n v="2017"/>
    <s v="No"/>
    <n v="3.2"/>
    <n v="7"/>
    <s v="Monthly"/>
  </r>
  <r>
    <s v="EVS00782"/>
    <n v="-33.824713000000003"/>
    <n v="151.356865"/>
    <s v="9996 Sydney Ave"/>
    <s v=" Sydney"/>
    <s v="Australia"/>
    <s v="Australia"/>
    <s v="Australia"/>
    <s v="AC Level 1"/>
    <n v="0.11"/>
    <s v="9:00-18:00"/>
    <s v="9:00-18:00"/>
    <d v="1899-12-30T08:52:48"/>
    <n v="18.46"/>
    <n v="57"/>
    <x v="0"/>
    <x v="1"/>
    <s v="Tesla"/>
    <n v="2017"/>
    <s v="No"/>
    <n v="4.7"/>
    <n v="9"/>
    <s v="Quarterly"/>
  </r>
  <r>
    <s v="EVS00783"/>
    <n v="-33.700144999999999"/>
    <n v="151.306422"/>
    <s v="8198 Sydney Ave"/>
    <s v=" Sydney"/>
    <s v="Australia"/>
    <s v="Australia"/>
    <s v="Australia"/>
    <s v="AC Level 1"/>
    <n v="0.26"/>
    <s v="6:00-22:00"/>
    <s v="6:00-22:00"/>
    <d v="1899-12-30T16:04:48"/>
    <n v="1.24"/>
    <n v="13"/>
    <x v="2"/>
    <x v="2"/>
    <s v="Type 2"/>
    <n v="2019"/>
    <s v="Yes"/>
    <n v="4.4000000000000004"/>
    <n v="5"/>
    <s v="Annually"/>
  </r>
  <r>
    <s v="EVS00788"/>
    <n v="52.451518999999998"/>
    <n v="13.433367000000001"/>
    <s v="1655 Berlin Ave"/>
    <s v=" Berlin"/>
    <s v="Germany"/>
    <s v="Germany"/>
    <s v="Europe"/>
    <s v="AC Level 1"/>
    <n v="0.25"/>
    <s v="9:00-18:00"/>
    <s v="9:00-18:00"/>
    <d v="1899-12-30T08:52:48"/>
    <n v="11.53"/>
    <n v="71"/>
    <x v="3"/>
    <x v="1"/>
    <s v="Type 2"/>
    <n v="2023"/>
    <s v="Yes"/>
    <n v="4.9000000000000004"/>
    <n v="2"/>
    <s v="Monthly"/>
  </r>
  <r>
    <s v="EVS00792"/>
    <n v="55.723382000000001"/>
    <n v="37.591354000000003"/>
    <s v="4213 Moscow Ave"/>
    <s v=" Moscow"/>
    <s v="Russia"/>
    <s v="Russia"/>
    <s v="Europe"/>
    <s v="AC Level 1"/>
    <n v="0.2"/>
    <s v="9:00-18:00"/>
    <s v="9:00-18:00"/>
    <d v="1899-12-30T08:52:48"/>
    <n v="12.65"/>
    <n v="55"/>
    <x v="4"/>
    <x v="1"/>
    <s v="Tesla"/>
    <n v="2014"/>
    <s v="No"/>
    <n v="4.3"/>
    <n v="7"/>
    <s v="Monthly"/>
  </r>
  <r>
    <s v="EVS00802"/>
    <n v="37.669556999999998"/>
    <n v="126.945894"/>
    <s v="8124 Seoul Ave"/>
    <s v=" Seoul"/>
    <s v="South Korea"/>
    <s v="South Korea"/>
    <s v="Asia"/>
    <s v="AC Level 1"/>
    <n v="0.22"/>
    <d v="2025-07-24T00:00:00"/>
    <s v="9.00-21.00"/>
    <d v="1900-01-11T00:00:00"/>
    <n v="14.05"/>
    <n v="59"/>
    <x v="2"/>
    <x v="2"/>
    <s v="Tesla, CHAdeMO"/>
    <n v="2022"/>
    <s v="Yes"/>
    <n v="3.5"/>
    <n v="6"/>
    <s v="Annually"/>
  </r>
  <r>
    <s v="EVS00803"/>
    <n v="43.625008999999999"/>
    <n v="-79.308013000000003"/>
    <s v="218 Toronto Ave"/>
    <s v=" Toronto"/>
    <s v="Canada"/>
    <s v="Canada"/>
    <s v="North America"/>
    <s v="AC Level 1"/>
    <n v="0.27"/>
    <d v="2025-07-24T00:00:00"/>
    <s v="9.00-21.00"/>
    <d v="1900-01-11T00:00:00"/>
    <n v="7.93"/>
    <n v="80"/>
    <x v="1"/>
    <x v="0"/>
    <s v="Tesla"/>
    <n v="2018"/>
    <s v="Yes"/>
    <n v="3"/>
    <n v="9"/>
    <s v="Monthly"/>
  </r>
  <r>
    <s v="EVS00807"/>
    <n v="13.842186999999999"/>
    <n v="100.44457800000001"/>
    <s v="1486 Bangkok Ave"/>
    <s v=" Bangkok"/>
    <s v="Thailand"/>
    <s v="Thailand"/>
    <s v="Asia"/>
    <s v="AC Level 1"/>
    <n v="0.38"/>
    <d v="2025-07-24T00:00:00"/>
    <s v="9.00-21.00"/>
    <d v="1900-01-11T00:00:00"/>
    <n v="17.18"/>
    <n v="69"/>
    <x v="1"/>
    <x v="3"/>
    <s v="Tesla"/>
    <n v="2015"/>
    <s v="Yes"/>
    <n v="4.7"/>
    <n v="8"/>
    <s v="Quarterly"/>
  </r>
  <r>
    <s v="EVS00808"/>
    <n v="25.360346"/>
    <n v="55.399560000000001"/>
    <s v="5429 Dubai Ave"/>
    <s v=" Dubai"/>
    <s v="United Arab Emirates"/>
    <s v="United Arab Emirates"/>
    <s v="Asia"/>
    <s v="AC Level 1"/>
    <n v="0.32"/>
    <s v="6:00-22:00"/>
    <s v="6:00-22:00"/>
    <d v="1899-12-30T16:04:48"/>
    <n v="2.86"/>
    <n v="61"/>
    <x v="2"/>
    <x v="1"/>
    <s v="CHAdeMO, Type 2"/>
    <n v="2022"/>
    <s v="Yes"/>
    <n v="3.4"/>
    <n v="1"/>
    <s v="Monthly"/>
  </r>
  <r>
    <s v="EVS00819"/>
    <n v="-33.862977000000001"/>
    <n v="18.521996999999999"/>
    <s v="291 Cape Town Ave"/>
    <s v=" Cape Town"/>
    <s v="South Africa"/>
    <s v="South Africa"/>
    <s v="Africa"/>
    <s v="AC Level 1"/>
    <n v="0.24"/>
    <d v="2025-07-24T00:00:00"/>
    <s v="9.00-21.00"/>
    <d v="1900-01-11T00:00:00"/>
    <n v="10.01"/>
    <n v="31"/>
    <x v="2"/>
    <x v="2"/>
    <s v="CCS"/>
    <n v="2023"/>
    <s v="Yes"/>
    <n v="4.4000000000000004"/>
    <n v="4"/>
    <s v="Annually"/>
  </r>
  <r>
    <s v="EVS00820"/>
    <n v="-33.734527"/>
    <n v="18.524304000000001"/>
    <s v="8440 Cape Town Ave"/>
    <s v=" Cape Town"/>
    <s v="South Africa"/>
    <s v="South Africa"/>
    <s v="Africa"/>
    <s v="AC Level 1"/>
    <n v="0.15"/>
    <d v="2025-07-24T00:00:00"/>
    <s v="9.00-21.00"/>
    <d v="1900-01-11T00:00:00"/>
    <n v="16"/>
    <n v="83"/>
    <x v="2"/>
    <x v="0"/>
    <s v="CCS"/>
    <n v="2012"/>
    <s v="Yes"/>
    <n v="4.5"/>
    <n v="2"/>
    <s v="Quarterly"/>
  </r>
  <r>
    <s v="EVS00823"/>
    <n v="34.145077000000001"/>
    <n v="-118.230671"/>
    <s v="9224 Los Angeles Ave"/>
    <s v=" Los Angeles"/>
    <s v="United States"/>
    <s v="United States"/>
    <s v="North America"/>
    <s v="AC Level 1"/>
    <n v="0.16"/>
    <d v="2025-07-24T00:00:00"/>
    <s v="9.00-21.00"/>
    <d v="1900-01-11T00:00:00"/>
    <n v="14.81"/>
    <n v="72"/>
    <x v="0"/>
    <x v="1"/>
    <s v="Type 2, CCS"/>
    <n v="2014"/>
    <s v="Yes"/>
    <n v="4.4000000000000004"/>
    <n v="1"/>
    <s v="Quarterly"/>
  </r>
  <r>
    <s v="EVS00824"/>
    <n v="34.012402999999999"/>
    <n v="-118.206996"/>
    <s v="9080 Los Angeles Ave"/>
    <s v=" Los Angeles"/>
    <s v="United States"/>
    <s v="United States"/>
    <s v="North America"/>
    <s v="AC Level 1"/>
    <n v="0.37"/>
    <s v="9:00-18:00"/>
    <s v="9:00-18:00"/>
    <d v="1899-12-30T08:52:48"/>
    <n v="1.92"/>
    <n v="18"/>
    <x v="4"/>
    <x v="1"/>
    <s v="Type 2, CHAdeMO"/>
    <n v="2019"/>
    <s v="Yes"/>
    <n v="3.9"/>
    <n v="9"/>
    <s v="Monthly"/>
  </r>
  <r>
    <s v="EVS00826"/>
    <n v="37.882773"/>
    <n v="-122.310383"/>
    <s v="4890 San Francisco Ave"/>
    <s v=" San Francisco"/>
    <s v="United States"/>
    <s v="United States"/>
    <s v="North America"/>
    <s v="AC Level 1"/>
    <n v="0.33"/>
    <d v="2025-07-24T00:00:00"/>
    <s v="9.00-21.00"/>
    <d v="1900-01-11T00:00:00"/>
    <n v="8.14"/>
    <n v="93"/>
    <x v="3"/>
    <x v="2"/>
    <s v="Tesla"/>
    <n v="2015"/>
    <s v="Yes"/>
    <n v="4.3"/>
    <n v="9"/>
    <s v="Monthly"/>
  </r>
  <r>
    <s v="EVS00827"/>
    <n v="13.777010000000001"/>
    <n v="100.417593"/>
    <s v="9255 Bangkok Ave"/>
    <s v=" Bangkok"/>
    <s v="Thailand"/>
    <s v="Thailand"/>
    <s v="Asia"/>
    <s v="AC Level 1"/>
    <n v="0.47"/>
    <s v="6:00-22:00"/>
    <s v="6:00-22:00"/>
    <d v="1899-12-30T16:04:48"/>
    <n v="2.02"/>
    <n v="59"/>
    <x v="0"/>
    <x v="3"/>
    <s v="CHAdeMO, Tesla"/>
    <n v="2023"/>
    <s v="Yes"/>
    <n v="4.5999999999999996"/>
    <n v="3"/>
    <s v="Annually"/>
  </r>
  <r>
    <s v="EVS00830"/>
    <n v="-33.866692"/>
    <n v="151.392932"/>
    <s v="4619 Sydney Ave"/>
    <s v=" Sydney"/>
    <s v="Australia"/>
    <s v="Australia"/>
    <s v="Australia"/>
    <s v="AC Level 1"/>
    <n v="0.27"/>
    <s v="6:00-22:00"/>
    <s v="6:00-22:00"/>
    <d v="1899-12-30T16:04:48"/>
    <n v="0.81"/>
    <n v="92"/>
    <x v="1"/>
    <x v="0"/>
    <s v="Type 2"/>
    <n v="2022"/>
    <s v="No"/>
    <n v="3.9"/>
    <n v="6"/>
    <s v="Annually"/>
  </r>
  <r>
    <s v="EVS00833"/>
    <n v="43.665287999999997"/>
    <n v="-79.310818999999995"/>
    <s v="9680 Toronto Ave"/>
    <s v=" Toronto"/>
    <s v="Canada"/>
    <s v="Canada"/>
    <s v="North America"/>
    <s v="AC Level 1"/>
    <n v="0.28000000000000003"/>
    <s v="9:00-18:00"/>
    <s v="9:00-18:00"/>
    <d v="1899-12-30T08:52:48"/>
    <n v="7.47"/>
    <n v="46"/>
    <x v="4"/>
    <x v="3"/>
    <s v="Tesla, CCS"/>
    <n v="2019"/>
    <s v="No"/>
    <n v="3.5"/>
    <n v="7"/>
    <s v="Monthly"/>
  </r>
  <r>
    <s v="EVS00834"/>
    <n v="19.192789999999999"/>
    <n v="72.806192999999993"/>
    <s v="4630 Mumbai Ave"/>
    <s v=" Mumbai"/>
    <s v="India"/>
    <s v="India"/>
    <s v="Asia"/>
    <s v="AC Level 1"/>
    <n v="0.48"/>
    <s v="9:00-18:00"/>
    <s v="9:00-18:00"/>
    <d v="1899-12-30T08:52:48"/>
    <n v="11.49"/>
    <n v="10"/>
    <x v="4"/>
    <x v="0"/>
    <s v="CCS, Type 2"/>
    <n v="2019"/>
    <s v="Yes"/>
    <n v="3.6"/>
    <n v="2"/>
    <s v="Monthly"/>
  </r>
  <r>
    <s v="EVS00835"/>
    <n v="-23.53632"/>
    <n v="-46.661875999999999"/>
    <s v="7300 SÃ£o Paulo Ave"/>
    <s v=" SÃ£o Paulo"/>
    <s v="Brazil"/>
    <s v="Brazil"/>
    <s v="South America"/>
    <s v="AC Level 1"/>
    <n v="0.44"/>
    <d v="2025-07-24T00:00:00"/>
    <s v="9.00-21.00"/>
    <d v="1900-01-11T00:00:00"/>
    <n v="9.02"/>
    <n v="50"/>
    <x v="0"/>
    <x v="3"/>
    <s v="Tesla, Type 2"/>
    <n v="2010"/>
    <s v="No"/>
    <n v="4.7"/>
    <n v="1"/>
    <s v="Annually"/>
  </r>
  <r>
    <s v="EVS00837"/>
    <n v="-33.864156999999999"/>
    <n v="151.22067300000001"/>
    <s v="625 Sydney Ave"/>
    <s v=" Sydney"/>
    <s v="Australia"/>
    <s v="Australia"/>
    <s v="Australia"/>
    <s v="AC Level 1"/>
    <n v="0.15"/>
    <d v="2025-07-24T00:00:00"/>
    <s v="9.00-21.00"/>
    <d v="1900-01-11T00:00:00"/>
    <n v="12.91"/>
    <n v="84"/>
    <x v="4"/>
    <x v="1"/>
    <s v="Tesla, CHAdeMO"/>
    <n v="2016"/>
    <s v="Yes"/>
    <n v="4.3"/>
    <n v="2"/>
    <s v="Quarterly"/>
  </r>
  <r>
    <s v="EVS00838"/>
    <n v="19.597360999999999"/>
    <n v="-99.047549000000004"/>
    <s v="1695 Mexico City Ave"/>
    <s v=" Mexico City"/>
    <s v="Mexico"/>
    <s v="Mexico"/>
    <s v="North America"/>
    <s v="AC Level 1"/>
    <n v="0.38"/>
    <s v="6:00-22:00"/>
    <s v="6:00-22:00"/>
    <d v="1899-12-30T16:04:48"/>
    <n v="1.89"/>
    <n v="75"/>
    <x v="1"/>
    <x v="3"/>
    <s v="CCS"/>
    <n v="2019"/>
    <s v="No"/>
    <n v="4.2"/>
    <n v="4"/>
    <s v="Annually"/>
  </r>
  <r>
    <s v="EVS00839"/>
    <n v="34.081916"/>
    <n v="-118.303921"/>
    <s v="7560 Los Angeles Ave"/>
    <s v=" Los Angeles"/>
    <s v="United States"/>
    <s v="United States"/>
    <s v="North America"/>
    <s v="AC Level 1"/>
    <n v="0.48"/>
    <s v="6:00-22:00"/>
    <s v="6:00-22:00"/>
    <d v="1899-12-30T16:04:48"/>
    <n v="0.59"/>
    <n v="10"/>
    <x v="4"/>
    <x v="2"/>
    <s v="CCS, Type 2"/>
    <n v="2013"/>
    <s v="No"/>
    <n v="4.5999999999999996"/>
    <n v="2"/>
    <s v="Annually"/>
  </r>
  <r>
    <s v="EVS00841"/>
    <n v="-45.801231999999999"/>
    <n v="-45.928271000000002"/>
    <s v="4738 Random Rd"/>
    <s v="Error"/>
    <s v="Error"/>
    <s v="Error"/>
    <s v="Error"/>
    <s v="AC Level 1"/>
    <n v="0.13"/>
    <d v="2025-07-24T00:00:00"/>
    <s v="9.00-21.00"/>
    <d v="1900-01-11T00:00:00"/>
    <n v="2.2599999999999998"/>
    <n v="50"/>
    <x v="0"/>
    <x v="2"/>
    <s v="CCS, CHAdeMO"/>
    <n v="2013"/>
    <s v="No"/>
    <n v="3.7"/>
    <n v="5"/>
    <s v="Monthly"/>
  </r>
  <r>
    <s v="EVS00844"/>
    <n v="-23.682236"/>
    <n v="-46.687860999999998"/>
    <s v="4868 SÃ£o Paulo Ave"/>
    <s v=" SÃ£o Paulo"/>
    <s v="Brazil"/>
    <s v="Brazil"/>
    <s v="South America"/>
    <s v="AC Level 1"/>
    <n v="0.32"/>
    <d v="2025-07-24T00:00:00"/>
    <s v="9.00-21.00"/>
    <d v="1900-01-11T00:00:00"/>
    <n v="2.88"/>
    <n v="62"/>
    <x v="3"/>
    <x v="3"/>
    <s v="Type 2"/>
    <n v="2012"/>
    <s v="Yes"/>
    <n v="3.9"/>
    <n v="10"/>
    <s v="Annually"/>
  </r>
  <r>
    <s v="EVS00845"/>
    <n v="55.887965000000001"/>
    <n v="37.631034999999997"/>
    <s v="7809 Moscow Ave"/>
    <s v=" Moscow"/>
    <s v="Russia"/>
    <s v="Russia"/>
    <s v="Europe"/>
    <s v="AC Level 1"/>
    <n v="0.35"/>
    <s v="9:00-18:00"/>
    <s v="9:00-18:00"/>
    <d v="1899-12-30T08:52:48"/>
    <n v="17.309999999999999"/>
    <n v="20"/>
    <x v="0"/>
    <x v="0"/>
    <s v="Tesla"/>
    <n v="2022"/>
    <s v="No"/>
    <n v="3.7"/>
    <n v="7"/>
    <s v="Quarterly"/>
  </r>
  <r>
    <s v="EVS00846"/>
    <n v="-33.765369999999997"/>
    <n v="151.26288099999999"/>
    <s v="9118 Sydney Ave"/>
    <s v=" Sydney"/>
    <s v="Australia"/>
    <s v="Australia"/>
    <s v="Australia"/>
    <s v="AC Level 1"/>
    <n v="0.39"/>
    <s v="6:00-22:00"/>
    <s v="6:00-22:00"/>
    <d v="1899-12-30T16:04:48"/>
    <n v="6.59"/>
    <n v="13"/>
    <x v="0"/>
    <x v="3"/>
    <s v="CCS"/>
    <n v="2013"/>
    <s v="No"/>
    <n v="4.5999999999999996"/>
    <n v="8"/>
    <s v="Monthly"/>
  </r>
  <r>
    <s v="EVS00851"/>
    <n v="-45.063217000000002"/>
    <n v="25.414375"/>
    <s v="2585 Random Rd"/>
    <s v="Error"/>
    <s v="Error"/>
    <s v="Error"/>
    <s v="Error"/>
    <s v="AC Level 1"/>
    <n v="0.12"/>
    <s v="9:00-18:00"/>
    <s v="9:00-18:00"/>
    <d v="1899-12-30T08:52:48"/>
    <n v="12.94"/>
    <n v="97"/>
    <x v="0"/>
    <x v="1"/>
    <s v="CCS, Tesla"/>
    <n v="2011"/>
    <s v="Yes"/>
    <n v="3.2"/>
    <n v="2"/>
    <s v="Annually"/>
  </r>
  <r>
    <s v="EVS00859"/>
    <n v="37.552891000000002"/>
    <n v="126.97538400000001"/>
    <s v="7083 Seoul Ave"/>
    <s v=" Seoul"/>
    <s v="South Korea"/>
    <s v="South Korea"/>
    <s v="Asia"/>
    <s v="AC Level 1"/>
    <n v="0.41"/>
    <s v="6:00-22:00"/>
    <s v="6:00-22:00"/>
    <d v="1899-12-30T16:04:48"/>
    <n v="10.43"/>
    <n v="15"/>
    <x v="2"/>
    <x v="2"/>
    <s v="CCS, CHAdeMO"/>
    <n v="2012"/>
    <s v="Yes"/>
    <n v="3.7"/>
    <n v="4"/>
    <s v="Quarterly"/>
  </r>
  <r>
    <s v="EVS00861"/>
    <n v="23.818487999999999"/>
    <n v="-148.61160100000001"/>
    <s v="3783 Random Rd"/>
    <s v="Error"/>
    <s v="Error"/>
    <s v="Error"/>
    <s v="Error"/>
    <s v="AC Level 1"/>
    <n v="0.2"/>
    <d v="2025-07-24T00:00:00"/>
    <s v="9.00-21.00"/>
    <d v="1900-01-11T00:00:00"/>
    <n v="19.52"/>
    <n v="98"/>
    <x v="0"/>
    <x v="2"/>
    <s v="Type 2"/>
    <n v="2012"/>
    <s v="No"/>
    <n v="4.8"/>
    <n v="4"/>
    <s v="Monthly"/>
  </r>
  <r>
    <s v="EVS00871"/>
    <n v="-35.227662000000002"/>
    <n v="112.84277400000001"/>
    <s v="5488 Random Rd"/>
    <s v="Error"/>
    <s v="Error"/>
    <s v="Error"/>
    <s v="Error"/>
    <s v="AC Level 1"/>
    <n v="0.4"/>
    <d v="2025-07-24T00:00:00"/>
    <s v="9.00-21.00"/>
    <d v="1900-01-11T00:00:00"/>
    <n v="17.989999999999998"/>
    <n v="86"/>
    <x v="0"/>
    <x v="0"/>
    <s v="Tesla, Type 2"/>
    <n v="2019"/>
    <s v="No"/>
    <n v="4.4000000000000004"/>
    <n v="1"/>
    <s v="Annually"/>
  </r>
  <r>
    <s v="EVS00872"/>
    <n v="52.547626999999999"/>
    <n v="13.340388000000001"/>
    <s v="9468 Berlin Ave"/>
    <s v=" Berlin"/>
    <s v="Germany"/>
    <s v="Germany"/>
    <s v="Europe"/>
    <s v="AC Level 1"/>
    <n v="0.24"/>
    <s v="6:00-22:00"/>
    <s v="6:00-22:00"/>
    <d v="1899-12-30T16:04:48"/>
    <n v="2.21"/>
    <n v="64"/>
    <x v="2"/>
    <x v="3"/>
    <s v="CHAdeMO"/>
    <n v="2012"/>
    <s v="Yes"/>
    <n v="3.9"/>
    <n v="6"/>
    <s v="Monthly"/>
  </r>
  <r>
    <s v="EVS00873"/>
    <n v="37.537072000000002"/>
    <n v="126.908734"/>
    <s v="5971 Seoul Ave"/>
    <s v=" Seoul"/>
    <s v="South Korea"/>
    <s v="South Korea"/>
    <s v="Asia"/>
    <s v="AC Level 1"/>
    <n v="0.37"/>
    <s v="6:00-22:00"/>
    <s v="6:00-22:00"/>
    <d v="1899-12-30T16:04:48"/>
    <n v="17.13"/>
    <n v="28"/>
    <x v="1"/>
    <x v="1"/>
    <s v="Tesla, CHAdeMO"/>
    <n v="2015"/>
    <s v="Yes"/>
    <n v="3.1"/>
    <n v="9"/>
    <s v="Monthly"/>
  </r>
  <r>
    <s v="EVS00874"/>
    <n v="-23.511272000000002"/>
    <n v="-46.697147999999999"/>
    <s v="2188 SÃ£o Paulo Ave"/>
    <s v=" SÃ£o Paulo"/>
    <s v="Brazil"/>
    <s v="Brazil"/>
    <s v="South America"/>
    <s v="AC Level 1"/>
    <n v="0.46"/>
    <s v="9:00-18:00"/>
    <s v="9:00-18:00"/>
    <d v="1899-12-30T08:52:48"/>
    <n v="3.57"/>
    <n v="28"/>
    <x v="3"/>
    <x v="2"/>
    <s v="Type 2, Tesla"/>
    <n v="2021"/>
    <s v="Yes"/>
    <n v="4.7"/>
    <n v="9"/>
    <s v="Monthly"/>
  </r>
  <r>
    <s v="EVS00875"/>
    <n v="52.454408000000001"/>
    <n v="13.422357999999999"/>
    <s v="4993 Berlin Ave"/>
    <s v=" Berlin"/>
    <s v="Germany"/>
    <s v="Germany"/>
    <s v="Europe"/>
    <s v="AC Level 1"/>
    <n v="0.2"/>
    <s v="6:00-22:00"/>
    <s v="6:00-22:00"/>
    <d v="1899-12-30T16:04:48"/>
    <n v="9.1999999999999993"/>
    <n v="18"/>
    <x v="2"/>
    <x v="3"/>
    <s v="Tesla, Type 2"/>
    <n v="2015"/>
    <s v="Yes"/>
    <n v="3.2"/>
    <n v="2"/>
    <s v="Annually"/>
  </r>
  <r>
    <s v="EVS00877"/>
    <n v="37.766035000000002"/>
    <n v="-122.399354"/>
    <s v="3458 San Francisco Ave"/>
    <s v=" San Francisco"/>
    <s v="United States"/>
    <s v="United States"/>
    <s v="North America"/>
    <s v="AC Level 1"/>
    <n v="0.16"/>
    <s v="6:00-22:00"/>
    <s v="6:00-22:00"/>
    <d v="1899-12-30T16:04:48"/>
    <n v="12.7"/>
    <n v="88"/>
    <x v="4"/>
    <x v="1"/>
    <s v="Type 2"/>
    <n v="2012"/>
    <s v="Yes"/>
    <n v="4.5"/>
    <n v="2"/>
    <s v="Annually"/>
  </r>
  <r>
    <s v="EVS00878"/>
    <n v="39.806229000000002"/>
    <n v="116.437386"/>
    <s v="4739 Beijing Ave"/>
    <s v=" Beijing"/>
    <s v="China"/>
    <s v="China"/>
    <s v="Asia"/>
    <s v="AC Level 1"/>
    <n v="0.38"/>
    <s v="6:00-22:00"/>
    <s v="6:00-22:00"/>
    <d v="1899-12-30T16:04:48"/>
    <n v="7.12"/>
    <n v="80"/>
    <x v="1"/>
    <x v="1"/>
    <s v="CHAdeMO, CCS"/>
    <n v="2013"/>
    <s v="Yes"/>
    <n v="3.5"/>
    <n v="4"/>
    <s v="Annually"/>
  </r>
  <r>
    <s v="EVS00886"/>
    <n v="37.884613000000002"/>
    <n v="-122.417331"/>
    <s v="7699 San Francisco Ave"/>
    <s v=" San Francisco"/>
    <s v="United States"/>
    <s v="United States"/>
    <s v="North America"/>
    <s v="AC Level 1"/>
    <n v="0.18"/>
    <s v="6:00-22:00"/>
    <s v="6:00-22:00"/>
    <d v="1899-12-30T16:04:48"/>
    <n v="5.27"/>
    <n v="24"/>
    <x v="4"/>
    <x v="3"/>
    <s v="CHAdeMO"/>
    <n v="2017"/>
    <s v="No"/>
    <n v="4.5"/>
    <n v="7"/>
    <s v="Quarterly"/>
  </r>
  <r>
    <s v="EVS00887"/>
    <n v="43.754165999999998"/>
    <n v="-79.301213000000004"/>
    <s v="5249 Toronto Ave"/>
    <s v=" Toronto"/>
    <s v="Canada"/>
    <s v="Canada"/>
    <s v="North America"/>
    <s v="AC Level 1"/>
    <n v="0.41"/>
    <d v="2025-07-24T00:00:00"/>
    <s v="9.00-21.00"/>
    <d v="1900-01-11T00:00:00"/>
    <n v="17.68"/>
    <n v="95"/>
    <x v="1"/>
    <x v="2"/>
    <s v="Tesla"/>
    <n v="2023"/>
    <s v="Yes"/>
    <n v="4.5999999999999996"/>
    <n v="6"/>
    <s v="Monthly"/>
  </r>
  <r>
    <s v="EVS00890"/>
    <n v="-33.733611000000003"/>
    <n v="151.25013899999999"/>
    <s v="5355 Sydney Ave"/>
    <s v=" Sydney"/>
    <s v="Australia"/>
    <s v="Australia"/>
    <s v="Australia"/>
    <s v="AC Level 1"/>
    <n v="0.47"/>
    <s v="9:00-18:00"/>
    <s v="9:00-18:00"/>
    <d v="1899-12-30T08:52:48"/>
    <n v="16.41"/>
    <n v="68"/>
    <x v="3"/>
    <x v="1"/>
    <s v="CCS"/>
    <n v="2012"/>
    <s v="No"/>
    <n v="3.2"/>
    <n v="4"/>
    <s v="Annually"/>
  </r>
  <r>
    <s v="EVS00894"/>
    <n v="55.875329000000001"/>
    <n v="37.586297000000002"/>
    <s v="3948 Moscow Ave"/>
    <s v=" Moscow"/>
    <s v="Russia"/>
    <s v="Russia"/>
    <s v="Europe"/>
    <s v="AC Level 1"/>
    <n v="0.44"/>
    <d v="2025-07-24T00:00:00"/>
    <s v="9.00-21.00"/>
    <d v="1900-01-11T00:00:00"/>
    <n v="16.12"/>
    <n v="79"/>
    <x v="3"/>
    <x v="3"/>
    <s v="Type 2"/>
    <n v="2015"/>
    <s v="No"/>
    <n v="3.6"/>
    <n v="2"/>
    <s v="Annually"/>
  </r>
  <r>
    <s v="EVS00897"/>
    <n v="25.248934999999999"/>
    <n v="55.296031999999997"/>
    <s v="1548 Dubai Ave"/>
    <s v=" Dubai"/>
    <s v="United Arab Emirates"/>
    <s v="United Arab Emirates"/>
    <s v="Asia"/>
    <s v="AC Level 1"/>
    <n v="0.36"/>
    <s v="9:00-18:00"/>
    <s v="9:00-18:00"/>
    <d v="1899-12-30T08:52:48"/>
    <n v="13.16"/>
    <n v="57"/>
    <x v="4"/>
    <x v="0"/>
    <s v="Tesla, CHAdeMO"/>
    <n v="2023"/>
    <s v="Yes"/>
    <n v="4.5999999999999996"/>
    <n v="4"/>
    <s v="Monthly"/>
  </r>
  <r>
    <s v="EVS00899"/>
    <n v="-33.877768000000003"/>
    <n v="18.444956999999999"/>
    <s v="4061 Cape Town Ave"/>
    <s v=" Cape Town"/>
    <s v="South Africa"/>
    <s v="South Africa"/>
    <s v="Africa"/>
    <s v="AC Level 1"/>
    <n v="0.31"/>
    <s v="9:00-18:00"/>
    <s v="9:00-18:00"/>
    <d v="1899-12-30T08:52:48"/>
    <n v="19.329999999999998"/>
    <n v="91"/>
    <x v="1"/>
    <x v="0"/>
    <s v="Tesla"/>
    <n v="2016"/>
    <s v="No"/>
    <n v="3.3"/>
    <n v="7"/>
    <s v="Annually"/>
  </r>
  <r>
    <s v="EVS00900"/>
    <n v="19.133029000000001"/>
    <n v="72.907398999999998"/>
    <s v="1556 Mumbai Ave"/>
    <s v=" Mumbai"/>
    <s v="India"/>
    <s v="India"/>
    <s v="Asia"/>
    <s v="AC Level 1"/>
    <n v="0.38"/>
    <s v="9:00-18:00"/>
    <s v="9:00-18:00"/>
    <d v="1899-12-30T08:52:48"/>
    <n v="0.67"/>
    <n v="62"/>
    <x v="1"/>
    <x v="1"/>
    <s v="CCS"/>
    <n v="2022"/>
    <s v="Yes"/>
    <n v="3.9"/>
    <n v="3"/>
    <s v="Monthly"/>
  </r>
  <r>
    <s v="EVS00902"/>
    <n v="13.739414"/>
    <n v="100.40047"/>
    <s v="9538 Bangkok Ave"/>
    <s v=" Bangkok"/>
    <s v="Thailand"/>
    <s v="Thailand"/>
    <s v="Asia"/>
    <s v="AC Level 1"/>
    <n v="0.4"/>
    <s v="9:00-18:00"/>
    <s v="9:00-18:00"/>
    <d v="1899-12-30T08:52:48"/>
    <n v="11.93"/>
    <n v="97"/>
    <x v="0"/>
    <x v="3"/>
    <s v="Tesla"/>
    <n v="2014"/>
    <s v="No"/>
    <n v="4.0999999999999996"/>
    <n v="1"/>
    <s v="Monthly"/>
  </r>
  <r>
    <s v="EVS00903"/>
    <n v="37.866185000000002"/>
    <n v="-122.428321"/>
    <s v="5169 San Francisco Ave"/>
    <s v=" San Francisco"/>
    <s v="United States"/>
    <s v="United States"/>
    <s v="North America"/>
    <s v="AC Level 1"/>
    <n v="0.32"/>
    <s v="9:00-18:00"/>
    <s v="9:00-18:00"/>
    <d v="1899-12-30T08:52:48"/>
    <n v="8.34"/>
    <n v="84"/>
    <x v="0"/>
    <x v="2"/>
    <s v="CCS, CHAdeMO"/>
    <n v="2021"/>
    <s v="No"/>
    <n v="4"/>
    <n v="8"/>
    <s v="Quarterly"/>
  </r>
  <r>
    <s v="EVS00905"/>
    <n v="-23.651432"/>
    <n v="-46.594388000000002"/>
    <s v="8628 SÃ£o Paulo Ave"/>
    <s v=" SÃ£o Paulo"/>
    <s v="Brazil"/>
    <s v="Brazil"/>
    <s v="South America"/>
    <s v="AC Level 1"/>
    <n v="0.46"/>
    <s v="9:00-18:00"/>
    <s v="9:00-18:00"/>
    <d v="1899-12-30T08:52:48"/>
    <n v="9.0299999999999994"/>
    <n v="98"/>
    <x v="3"/>
    <x v="0"/>
    <s v="CHAdeMO"/>
    <n v="2019"/>
    <s v="Yes"/>
    <n v="4.3"/>
    <n v="1"/>
    <s v="Monthly"/>
  </r>
  <r>
    <s v="EVS00906"/>
    <n v="52.588357999999999"/>
    <n v="13.303202000000001"/>
    <s v="7694 Berlin Ave"/>
    <s v=" Berlin"/>
    <s v="Germany"/>
    <s v="Germany"/>
    <s v="Europe"/>
    <s v="AC Level 1"/>
    <n v="0.24"/>
    <d v="2025-07-24T00:00:00"/>
    <s v="9.00-21.00"/>
    <d v="1900-01-11T00:00:00"/>
    <n v="8.9600000000000009"/>
    <n v="37"/>
    <x v="3"/>
    <x v="0"/>
    <s v="Type 2, CCS"/>
    <n v="2015"/>
    <s v="Yes"/>
    <n v="4.9000000000000004"/>
    <n v="3"/>
    <s v="Annually"/>
  </r>
  <r>
    <s v="EVS00909"/>
    <n v="25.264652999999999"/>
    <n v="55.288438999999997"/>
    <s v="2431 Dubai Ave"/>
    <s v=" Dubai"/>
    <s v="United Arab Emirates"/>
    <s v="United Arab Emirates"/>
    <s v="Asia"/>
    <s v="AC Level 1"/>
    <n v="0.34"/>
    <d v="2025-07-24T00:00:00"/>
    <s v="9.00-21.00"/>
    <d v="1900-01-11T00:00:00"/>
    <n v="5.65"/>
    <n v="93"/>
    <x v="0"/>
    <x v="2"/>
    <s v="CHAdeMO"/>
    <n v="2010"/>
    <s v="No"/>
    <n v="4.8"/>
    <n v="5"/>
    <s v="Annually"/>
  </r>
  <r>
    <s v="EVS00910"/>
    <n v="55.779319999999998"/>
    <n v="37.649954999999999"/>
    <s v="7489 Moscow Ave"/>
    <s v=" Moscow"/>
    <s v="Russia"/>
    <s v="Russia"/>
    <s v="Europe"/>
    <s v="AC Level 1"/>
    <n v="0.38"/>
    <d v="2025-07-24T00:00:00"/>
    <s v="9.00-21.00"/>
    <d v="1900-01-11T00:00:00"/>
    <n v="15.34"/>
    <n v="67"/>
    <x v="2"/>
    <x v="1"/>
    <s v="Type 2"/>
    <n v="2021"/>
    <s v="No"/>
    <n v="4.5"/>
    <n v="5"/>
    <s v="Annually"/>
  </r>
  <r>
    <s v="EVS00912"/>
    <n v="-33.897590000000001"/>
    <n v="18.514637"/>
    <s v="216 Cape Town Ave"/>
    <s v=" Cape Town"/>
    <s v="South Africa"/>
    <s v="South Africa"/>
    <s v="Africa"/>
    <s v="AC Level 1"/>
    <n v="0.21"/>
    <s v="9:00-18:00"/>
    <s v="9:00-18:00"/>
    <d v="1899-12-30T08:52:48"/>
    <n v="12.64"/>
    <n v="87"/>
    <x v="0"/>
    <x v="3"/>
    <s v="Tesla"/>
    <n v="2012"/>
    <s v="No"/>
    <n v="3.6"/>
    <n v="4"/>
    <s v="Monthly"/>
  </r>
  <r>
    <s v="EVS00913"/>
    <n v="34.021307999999998"/>
    <n v="-118.223084"/>
    <s v="4722 Los Angeles Ave"/>
    <s v=" Los Angeles"/>
    <s v="United States"/>
    <s v="United States"/>
    <s v="North America"/>
    <s v="AC Level 1"/>
    <n v="0.15"/>
    <d v="2025-07-24T00:00:00"/>
    <s v="9.00-21.00"/>
    <d v="1900-01-11T00:00:00"/>
    <n v="15.97"/>
    <n v="16"/>
    <x v="2"/>
    <x v="0"/>
    <s v="Type 2, CHAdeMO"/>
    <n v="2022"/>
    <s v="Yes"/>
    <n v="4.5"/>
    <n v="5"/>
    <s v="Annually"/>
  </r>
  <r>
    <s v="EVS00916"/>
    <n v="52.554619000000002"/>
    <n v="13.404918"/>
    <s v="2942 Berlin Ave"/>
    <s v=" Berlin"/>
    <s v="Germany"/>
    <s v="Germany"/>
    <s v="Europe"/>
    <s v="AC Level 1"/>
    <n v="0.46"/>
    <s v="9:00-18:00"/>
    <s v="9:00-18:00"/>
    <d v="1899-12-30T08:52:48"/>
    <n v="19.170000000000002"/>
    <n v="50"/>
    <x v="1"/>
    <x v="2"/>
    <s v="CCS"/>
    <n v="2021"/>
    <s v="No"/>
    <n v="4.0999999999999996"/>
    <n v="4"/>
    <s v="Annually"/>
  </r>
  <r>
    <s v="EVS00918"/>
    <n v="41.841869000000003"/>
    <n v="-87.645348999999996"/>
    <s v="3179 Chicago Ave"/>
    <s v=" Chicago"/>
    <s v="United States"/>
    <s v="United States"/>
    <s v="North America"/>
    <s v="AC Level 1"/>
    <n v="0.23"/>
    <d v="2025-07-24T00:00:00"/>
    <s v="9.00-21.00"/>
    <d v="1900-01-11T00:00:00"/>
    <n v="6.46"/>
    <n v="72"/>
    <x v="2"/>
    <x v="1"/>
    <s v="Tesla"/>
    <n v="2013"/>
    <s v="No"/>
    <n v="3.2"/>
    <n v="10"/>
    <s v="Quarterly"/>
  </r>
  <r>
    <s v="EVS00919"/>
    <n v="55.719552"/>
    <n v="37.560898000000002"/>
    <s v="7764 Moscow Ave"/>
    <s v=" Moscow"/>
    <s v="Russia"/>
    <s v="Russia"/>
    <s v="Europe"/>
    <s v="AC Level 1"/>
    <n v="0.2"/>
    <d v="2025-07-24T00:00:00"/>
    <s v="9.00-21.00"/>
    <d v="1900-01-11T00:00:00"/>
    <n v="6.06"/>
    <n v="58"/>
    <x v="0"/>
    <x v="0"/>
    <s v="Tesla, CCS"/>
    <n v="2013"/>
    <s v="Yes"/>
    <n v="3.9"/>
    <n v="2"/>
    <s v="Monthly"/>
  </r>
  <r>
    <s v="EVS00921"/>
    <n v="-35.633636000000003"/>
    <n v="36.810200999999999"/>
    <s v="1671 Random Rd"/>
    <s v="Error"/>
    <s v="Error"/>
    <s v="Error"/>
    <s v="Error"/>
    <s v="AC Level 1"/>
    <n v="0.38"/>
    <s v="6:00-22:00"/>
    <s v="6:00-22:00"/>
    <d v="1899-12-30T16:04:48"/>
    <n v="17.12"/>
    <n v="81"/>
    <x v="4"/>
    <x v="0"/>
    <s v="CHAdeMO, CCS"/>
    <n v="2020"/>
    <s v="Yes"/>
    <n v="4.4000000000000004"/>
    <n v="6"/>
    <s v="Annually"/>
  </r>
  <r>
    <s v="EVS00931"/>
    <n v="-59.872217999999997"/>
    <n v="-148.04834099999999"/>
    <s v="274 Random Rd"/>
    <s v="Error"/>
    <s v="Error"/>
    <s v="Error"/>
    <s v="Error"/>
    <s v="AC Level 1"/>
    <n v="0.34"/>
    <s v="6:00-22:00"/>
    <s v="6:00-22:00"/>
    <d v="1899-12-30T16:04:48"/>
    <n v="2.85"/>
    <n v="99"/>
    <x v="1"/>
    <x v="3"/>
    <s v="Type 2, CHAdeMO"/>
    <n v="2013"/>
    <s v="Yes"/>
    <n v="3.2"/>
    <n v="1"/>
    <s v="Quarterly"/>
  </r>
  <r>
    <s v="EVS00932"/>
    <n v="13.757046000000001"/>
    <n v="100.52610300000001"/>
    <s v="9001 Bangkok Ave"/>
    <s v=" Bangkok"/>
    <s v="Thailand"/>
    <s v="Thailand"/>
    <s v="Asia"/>
    <s v="AC Level 1"/>
    <n v="0.21"/>
    <d v="2025-07-24T00:00:00"/>
    <s v="9.00-21.00"/>
    <d v="1900-01-11T00:00:00"/>
    <n v="12.17"/>
    <n v="65"/>
    <x v="2"/>
    <x v="2"/>
    <s v="CHAdeMO"/>
    <n v="2023"/>
    <s v="Yes"/>
    <n v="3.2"/>
    <n v="3"/>
    <s v="Monthly"/>
  </r>
  <r>
    <s v="EVS00933"/>
    <n v="19.092922999999999"/>
    <n v="72.917398000000006"/>
    <s v="7276 Mumbai Ave"/>
    <s v=" Mumbai"/>
    <s v="India"/>
    <s v="India"/>
    <s v="Asia"/>
    <s v="AC Level 1"/>
    <n v="0.5"/>
    <d v="2025-07-24T00:00:00"/>
    <s v="9.00-21.00"/>
    <d v="1900-01-11T00:00:00"/>
    <n v="10.41"/>
    <n v="30"/>
    <x v="4"/>
    <x v="1"/>
    <s v="Type 2"/>
    <n v="2017"/>
    <s v="No"/>
    <n v="3.9"/>
    <n v="10"/>
    <s v="Quarterly"/>
  </r>
  <r>
    <s v="EVS00934"/>
    <n v="37.540250999999998"/>
    <n v="127.096737"/>
    <s v="8356 Seoul Ave"/>
    <s v=" Seoul"/>
    <s v="South Korea"/>
    <s v="South Korea"/>
    <s v="Asia"/>
    <s v="AC Level 1"/>
    <n v="0.28000000000000003"/>
    <s v="9:00-18:00"/>
    <s v="9:00-18:00"/>
    <d v="1899-12-30T08:52:48"/>
    <n v="14.77"/>
    <n v="71"/>
    <x v="2"/>
    <x v="1"/>
    <s v="CCS"/>
    <n v="2023"/>
    <s v="No"/>
    <n v="3.7"/>
    <n v="9"/>
    <s v="Quarterly"/>
  </r>
  <r>
    <s v="EVS00938"/>
    <n v="19.502535999999999"/>
    <n v="-99.009175999999997"/>
    <s v="315 Mexico City Ave"/>
    <s v=" Mexico City"/>
    <s v="Mexico"/>
    <s v="Mexico"/>
    <s v="North America"/>
    <s v="AC Level 1"/>
    <n v="0.2"/>
    <s v="6:00-22:00"/>
    <s v="6:00-22:00"/>
    <d v="1899-12-30T16:04:48"/>
    <n v="15.4"/>
    <n v="44"/>
    <x v="1"/>
    <x v="2"/>
    <s v="Tesla"/>
    <n v="2015"/>
    <s v="Yes"/>
    <n v="4.0999999999999996"/>
    <n v="4"/>
    <s v="Monthly"/>
  </r>
  <r>
    <s v="EVS00942"/>
    <n v="37.580410999999998"/>
    <n v="127.005573"/>
    <s v="7182 Seoul Ave"/>
    <s v=" Seoul"/>
    <s v="South Korea"/>
    <s v="South Korea"/>
    <s v="Asia"/>
    <s v="AC Level 1"/>
    <n v="0.28000000000000003"/>
    <d v="2025-07-24T00:00:00"/>
    <s v="9.00-21.00"/>
    <d v="1900-01-11T00:00:00"/>
    <n v="9.86"/>
    <n v="61"/>
    <x v="4"/>
    <x v="3"/>
    <s v="Tesla"/>
    <n v="2018"/>
    <s v="No"/>
    <n v="4.2"/>
    <n v="3"/>
    <s v="Quarterly"/>
  </r>
  <r>
    <s v="EVS00943"/>
    <n v="34.157268000000002"/>
    <n v="-118.226178"/>
    <s v="9921 Los Angeles Ave"/>
    <s v=" Los Angeles"/>
    <s v="United States"/>
    <s v="United States"/>
    <s v="North America"/>
    <s v="AC Level 1"/>
    <n v="0.11"/>
    <d v="2025-07-24T00:00:00"/>
    <s v="9.00-21.00"/>
    <d v="1900-01-11T00:00:00"/>
    <n v="14.73"/>
    <n v="67"/>
    <x v="0"/>
    <x v="2"/>
    <s v="CCS"/>
    <n v="2019"/>
    <s v="No"/>
    <n v="4.8"/>
    <n v="3"/>
    <s v="Monthly"/>
  </r>
  <r>
    <s v="EVS00950"/>
    <n v="52.493270000000003"/>
    <n v="13.313229"/>
    <s v="4705 Berlin Ave"/>
    <s v=" Berlin"/>
    <s v="Germany"/>
    <s v="Germany"/>
    <s v="Europe"/>
    <s v="AC Level 1"/>
    <n v="0.28000000000000003"/>
    <d v="2025-07-24T00:00:00"/>
    <s v="9.00-21.00"/>
    <d v="1900-01-11T00:00:00"/>
    <n v="5.76"/>
    <n v="61"/>
    <x v="3"/>
    <x v="3"/>
    <s v="CCS"/>
    <n v="2013"/>
    <s v="Yes"/>
    <n v="3.2"/>
    <n v="2"/>
    <s v="Quarterly"/>
  </r>
  <r>
    <s v="EVS00955"/>
    <n v="43.726089999999999"/>
    <n v="-79.356826999999996"/>
    <s v="8680 Toronto Ave"/>
    <s v=" Toronto"/>
    <s v="Canada"/>
    <s v="Canada"/>
    <s v="North America"/>
    <s v="AC Level 1"/>
    <n v="0.31"/>
    <s v="6:00-22:00"/>
    <s v="6:00-22:00"/>
    <d v="1899-12-30T16:04:48"/>
    <n v="3.42"/>
    <n v="65"/>
    <x v="4"/>
    <x v="2"/>
    <s v="Type 2, Tesla"/>
    <n v="2021"/>
    <s v="Yes"/>
    <n v="3.7"/>
    <n v="7"/>
    <s v="Monthly"/>
  </r>
  <r>
    <s v="EVS00960"/>
    <n v="-23.558510999999999"/>
    <n v="-46.690672999999997"/>
    <s v="8675 SÃ£o Paulo Ave"/>
    <s v=" SÃ£o Paulo"/>
    <s v="Brazil"/>
    <s v="Brazil"/>
    <s v="South America"/>
    <s v="AC Level 1"/>
    <n v="0.18"/>
    <s v="6:00-22:00"/>
    <s v="6:00-22:00"/>
    <d v="1899-12-30T16:04:48"/>
    <n v="12.77"/>
    <n v="74"/>
    <x v="0"/>
    <x v="2"/>
    <s v="Type 2"/>
    <n v="2017"/>
    <s v="No"/>
    <n v="3"/>
    <n v="10"/>
    <s v="Monthly"/>
  </r>
  <r>
    <s v="EVS00962"/>
    <n v="37.707520000000002"/>
    <n v="-122.38583199999999"/>
    <s v="7868 San Francisco Ave"/>
    <s v=" San Francisco"/>
    <s v="United States"/>
    <s v="United States"/>
    <s v="North America"/>
    <s v="AC Level 1"/>
    <n v="0.15"/>
    <s v="9:00-18:00"/>
    <s v="9:00-18:00"/>
    <d v="1899-12-30T08:52:48"/>
    <n v="14.87"/>
    <n v="89"/>
    <x v="3"/>
    <x v="1"/>
    <s v="CHAdeMO"/>
    <n v="2015"/>
    <s v="No"/>
    <n v="3.4"/>
    <n v="4"/>
    <s v="Quarterly"/>
  </r>
  <r>
    <s v="EVS00964"/>
    <n v="19.478282"/>
    <n v="-99.075939000000005"/>
    <s v="9067 Mexico City Ave"/>
    <s v=" Mexico City"/>
    <s v="Mexico"/>
    <s v="Mexico"/>
    <s v="North America"/>
    <s v="AC Level 1"/>
    <n v="0.34"/>
    <s v="9:00-18:00"/>
    <s v="9:00-18:00"/>
    <d v="1899-12-30T08:52:48"/>
    <n v="5.92"/>
    <n v="15"/>
    <x v="1"/>
    <x v="2"/>
    <s v="Type 2, CHAdeMO"/>
    <n v="2011"/>
    <s v="Yes"/>
    <n v="3.8"/>
    <n v="5"/>
    <s v="Annually"/>
  </r>
  <r>
    <s v="EVS00973"/>
    <n v="25.342144000000001"/>
    <n v="55.231985000000002"/>
    <s v="140 Dubai Ave"/>
    <s v=" Dubai"/>
    <s v="United Arab Emirates"/>
    <s v="United Arab Emirates"/>
    <s v="Asia"/>
    <s v="AC Level 1"/>
    <n v="0.38"/>
    <d v="2025-07-24T00:00:00"/>
    <s v="9.00-21.00"/>
    <d v="1900-01-11T00:00:00"/>
    <n v="14.72"/>
    <n v="40"/>
    <x v="4"/>
    <x v="1"/>
    <s v="CHAdeMO, Type 2"/>
    <n v="2014"/>
    <s v="Yes"/>
    <n v="3.7"/>
    <n v="8"/>
    <s v="Monthly"/>
  </r>
  <r>
    <s v="EVS00975"/>
    <n v="19.571708999999998"/>
    <n v="-99.033961000000005"/>
    <s v="4769 Mexico City Ave"/>
    <s v=" Mexico City"/>
    <s v="Mexico"/>
    <s v="Mexico"/>
    <s v="North America"/>
    <s v="AC Level 1"/>
    <n v="0.23"/>
    <s v="9:00-18:00"/>
    <s v="9:00-18:00"/>
    <d v="1899-12-30T08:52:48"/>
    <n v="11.24"/>
    <n v="21"/>
    <x v="0"/>
    <x v="2"/>
    <s v="Tesla"/>
    <n v="2019"/>
    <s v="No"/>
    <n v="4.4000000000000004"/>
    <n v="10"/>
    <s v="Quarterly"/>
  </r>
  <r>
    <s v="EVS00979"/>
    <n v="52.502144999999999"/>
    <n v="13.359866"/>
    <s v="6451 Berlin Ave"/>
    <s v=" Berlin"/>
    <s v="Germany"/>
    <s v="Germany"/>
    <s v="Europe"/>
    <s v="AC Level 1"/>
    <n v="0.14000000000000001"/>
    <s v="6:00-22:00"/>
    <s v="6:00-22:00"/>
    <d v="1899-12-30T16:04:48"/>
    <n v="7.88"/>
    <n v="40"/>
    <x v="4"/>
    <x v="1"/>
    <s v="Type 2"/>
    <n v="2022"/>
    <s v="No"/>
    <n v="4.2"/>
    <n v="10"/>
    <s v="Monthly"/>
  </r>
  <r>
    <s v="EVS00980"/>
    <n v="37.877651999999998"/>
    <n v="-122.343953"/>
    <s v="6253 San Francisco Ave"/>
    <s v=" San Francisco"/>
    <s v="United States"/>
    <s v="United States"/>
    <s v="North America"/>
    <s v="AC Level 1"/>
    <n v="0.33"/>
    <s v="6:00-22:00"/>
    <s v="6:00-22:00"/>
    <d v="1899-12-30T16:04:48"/>
    <n v="10.35"/>
    <n v="99"/>
    <x v="3"/>
    <x v="0"/>
    <s v="Type 2, CHAdeMO"/>
    <n v="2012"/>
    <s v="No"/>
    <n v="5"/>
    <n v="1"/>
    <s v="Monthly"/>
  </r>
  <r>
    <s v="EVS00993"/>
    <n v="19.534185000000001"/>
    <n v="-99.071917999999997"/>
    <s v="3714 Mexico City Ave"/>
    <s v=" Mexico City"/>
    <s v="Mexico"/>
    <s v="Mexico"/>
    <s v="North America"/>
    <s v="AC Level 1"/>
    <n v="0.35"/>
    <s v="9:00-18:00"/>
    <s v="9:00-18:00"/>
    <d v="1899-12-30T08:52:48"/>
    <n v="15.19"/>
    <n v="10"/>
    <x v="3"/>
    <x v="2"/>
    <s v="CCS, Type 2"/>
    <n v="2013"/>
    <s v="Yes"/>
    <n v="4.8"/>
    <n v="4"/>
    <s v="Quarterly"/>
  </r>
  <r>
    <s v="EVS00997"/>
    <n v="-23.604063"/>
    <n v="-46.690600000000003"/>
    <s v="5690 SÃ£o Paulo Ave"/>
    <s v=" SÃ£o Paulo"/>
    <s v="Brazil"/>
    <s v="Brazil"/>
    <s v="South America"/>
    <s v="AC Level 1"/>
    <n v="0.47"/>
    <s v="6:00-22:00"/>
    <s v="6:00-22:00"/>
    <d v="1899-12-30T16:04:48"/>
    <n v="6.94"/>
    <n v="51"/>
    <x v="0"/>
    <x v="2"/>
    <s v="CHAdeMO, CCS"/>
    <n v="2022"/>
    <s v="Yes"/>
    <n v="5"/>
    <n v="2"/>
    <s v="Quarterly"/>
  </r>
  <r>
    <s v="EVS00999"/>
    <n v="55.840736999999997"/>
    <n v="37.684454000000002"/>
    <s v="9879 Moscow Ave"/>
    <s v=" Moscow"/>
    <s v="Russia"/>
    <s v="Russia"/>
    <s v="Europe"/>
    <s v="AC Level 1"/>
    <n v="0.4"/>
    <s v="9:00-18:00"/>
    <s v="9:00-18:00"/>
    <d v="1899-12-30T08:52:48"/>
    <n v="10.29"/>
    <n v="83"/>
    <x v="0"/>
    <x v="3"/>
    <s v="CHAdeMO"/>
    <n v="2022"/>
    <s v="Yes"/>
    <n v="4"/>
    <n v="10"/>
    <s v="Quarterly"/>
  </r>
  <r>
    <s v="EVS01003"/>
    <n v="25.342618999999999"/>
    <n v="55.294322999999999"/>
    <s v="7419 Dubai Ave"/>
    <s v=" Dubai"/>
    <s v="United Arab Emirates"/>
    <s v="United Arab Emirates"/>
    <s v="Asia"/>
    <s v="AC Level 1"/>
    <n v="0.15"/>
    <d v="2025-07-24T00:00:00"/>
    <s v="9.00-21.00"/>
    <d v="1900-01-11T00:00:00"/>
    <n v="16.18"/>
    <n v="100"/>
    <x v="0"/>
    <x v="0"/>
    <s v="Type 2"/>
    <n v="2020"/>
    <s v="No"/>
    <n v="4.0999999999999996"/>
    <n v="5"/>
    <s v="Quarterly"/>
  </r>
  <r>
    <s v="EVS01005"/>
    <n v="39.800085000000003"/>
    <n v="116.31488899999999"/>
    <s v="8065 Beijing Ave"/>
    <s v=" Beijing"/>
    <s v="China"/>
    <s v="China"/>
    <s v="Asia"/>
    <s v="AC Level 1"/>
    <n v="0.31"/>
    <s v="9:00-18:00"/>
    <s v="9:00-18:00"/>
    <d v="1899-12-30T08:52:48"/>
    <n v="16.39"/>
    <n v="19"/>
    <x v="1"/>
    <x v="2"/>
    <s v="Tesla"/>
    <n v="2011"/>
    <s v="No"/>
    <n v="3"/>
    <n v="5"/>
    <s v="Annually"/>
  </r>
  <r>
    <s v="EVS01008"/>
    <n v="41.879865000000002"/>
    <n v="-87.743803"/>
    <s v="1609 Chicago Ave"/>
    <s v=" Chicago"/>
    <s v="United States"/>
    <s v="United States"/>
    <s v="North America"/>
    <s v="AC Level 1"/>
    <n v="0.5"/>
    <d v="2025-07-24T00:00:00"/>
    <s v="9.00-21.00"/>
    <d v="1900-01-11T00:00:00"/>
    <n v="2.31"/>
    <n v="78"/>
    <x v="2"/>
    <x v="0"/>
    <s v="CCS"/>
    <n v="2013"/>
    <s v="No"/>
    <n v="3.5"/>
    <n v="7"/>
    <s v="Monthly"/>
  </r>
  <r>
    <s v="EVS01012"/>
    <n v="41.877941"/>
    <n v="-87.644041000000001"/>
    <s v="4137 Chicago Ave"/>
    <s v=" Chicago"/>
    <s v="United States"/>
    <s v="United States"/>
    <s v="North America"/>
    <s v="AC Level 1"/>
    <n v="0.47"/>
    <d v="2025-07-24T00:00:00"/>
    <s v="9.00-21.00"/>
    <d v="1900-01-11T00:00:00"/>
    <n v="16.079999999999998"/>
    <n v="95"/>
    <x v="0"/>
    <x v="1"/>
    <s v="Type 2, CCS"/>
    <n v="2022"/>
    <s v="Yes"/>
    <n v="3.5"/>
    <n v="4"/>
    <s v="Quarterly"/>
  </r>
  <r>
    <s v="EVS01016"/>
    <n v="19.169744000000001"/>
    <n v="72.800731999999996"/>
    <s v="2582 Mumbai Ave"/>
    <s v=" Mumbai"/>
    <s v="India"/>
    <s v="India"/>
    <s v="Asia"/>
    <s v="AC Level 1"/>
    <n v="0.42"/>
    <s v="9:00-18:00"/>
    <s v="9:00-18:00"/>
    <d v="1899-12-30T08:52:48"/>
    <n v="6.86"/>
    <n v="61"/>
    <x v="1"/>
    <x v="1"/>
    <s v="Tesla, CCS"/>
    <n v="2012"/>
    <s v="Yes"/>
    <n v="4.9000000000000004"/>
    <n v="3"/>
    <s v="Monthly"/>
  </r>
  <r>
    <s v="EVS01017"/>
    <n v="34.120238999999998"/>
    <n v="-118.387714"/>
    <s v="1452 Los Angeles Ave"/>
    <s v=" Los Angeles"/>
    <s v="United States"/>
    <s v="United States"/>
    <s v="North America"/>
    <s v="AC Level 1"/>
    <n v="0.42"/>
    <s v="9:00-18:00"/>
    <s v="9:00-18:00"/>
    <d v="1899-12-30T08:52:48"/>
    <n v="6.82"/>
    <n v="59"/>
    <x v="1"/>
    <x v="3"/>
    <s v="Type 2"/>
    <n v="2013"/>
    <s v="Yes"/>
    <n v="3.5"/>
    <n v="9"/>
    <s v="Quarterly"/>
  </r>
  <r>
    <s v="EVS01018"/>
    <n v="-23.599086"/>
    <n v="-46.655738999999997"/>
    <s v="4573 SÃ£o Paulo Ave"/>
    <s v=" SÃ£o Paulo"/>
    <s v="Brazil"/>
    <s v="Brazil"/>
    <s v="South America"/>
    <s v="AC Level 1"/>
    <n v="0.37"/>
    <s v="6:00-22:00"/>
    <s v="6:00-22:00"/>
    <d v="1899-12-30T16:04:48"/>
    <n v="12.66"/>
    <n v="45"/>
    <x v="3"/>
    <x v="2"/>
    <s v="Tesla, Type 2"/>
    <n v="2012"/>
    <s v="No"/>
    <n v="4.9000000000000004"/>
    <n v="3"/>
    <s v="Quarterly"/>
  </r>
  <r>
    <s v="EVS01019"/>
    <n v="52.426228999999999"/>
    <n v="13.441496000000001"/>
    <s v="2528 Berlin Ave"/>
    <s v=" Berlin"/>
    <s v="Germany"/>
    <s v="Germany"/>
    <s v="Europe"/>
    <s v="AC Level 1"/>
    <n v="0.37"/>
    <d v="2025-07-24T00:00:00"/>
    <s v="9.00-21.00"/>
    <d v="1900-01-11T00:00:00"/>
    <n v="9.9600000000000009"/>
    <n v="58"/>
    <x v="3"/>
    <x v="3"/>
    <s v="CHAdeMO, CCS"/>
    <n v="2021"/>
    <s v="No"/>
    <n v="4.3"/>
    <n v="5"/>
    <s v="Monthly"/>
  </r>
  <r>
    <s v="EVS01026"/>
    <n v="52.563648000000001"/>
    <n v="13.400145999999999"/>
    <s v="2487 Berlin Ave"/>
    <s v=" Berlin"/>
    <s v="Germany"/>
    <s v="Germany"/>
    <s v="Europe"/>
    <s v="AC Level 1"/>
    <n v="0.14000000000000001"/>
    <s v="6:00-22:00"/>
    <s v="6:00-22:00"/>
    <d v="1899-12-30T16:04:48"/>
    <n v="16.63"/>
    <n v="67"/>
    <x v="2"/>
    <x v="0"/>
    <s v="CHAdeMO, Type 2"/>
    <n v="2013"/>
    <s v="No"/>
    <n v="4.3"/>
    <n v="5"/>
    <s v="Monthly"/>
  </r>
  <r>
    <s v="EVS01028"/>
    <n v="19.534748"/>
    <n v="-99.181330000000003"/>
    <s v="4596 Mexico City Ave"/>
    <s v=" Mexico City"/>
    <s v="Mexico"/>
    <s v="Mexico"/>
    <s v="North America"/>
    <s v="AC Level 1"/>
    <n v="0.2"/>
    <d v="2025-07-24T00:00:00"/>
    <s v="9.00-21.00"/>
    <d v="1900-01-11T00:00:00"/>
    <n v="8.41"/>
    <n v="43"/>
    <x v="0"/>
    <x v="2"/>
    <s v="CHAdeMO"/>
    <n v="2010"/>
    <s v="No"/>
    <n v="4"/>
    <n v="9"/>
    <s v="Monthly"/>
  </r>
  <r>
    <s v="EVS01029"/>
    <n v="39.856893999999997"/>
    <n v="116.430064"/>
    <s v="107 Beijing Ave"/>
    <s v=" Beijing"/>
    <s v="China"/>
    <s v="China"/>
    <s v="Asia"/>
    <s v="AC Level 1"/>
    <n v="0.37"/>
    <s v="6:00-22:00"/>
    <s v="6:00-22:00"/>
    <d v="1899-12-30T16:04:48"/>
    <n v="13.34"/>
    <n v="52"/>
    <x v="0"/>
    <x v="2"/>
    <s v="Tesla"/>
    <n v="2014"/>
    <s v="No"/>
    <n v="4.7"/>
    <n v="5"/>
    <s v="Annually"/>
  </r>
  <r>
    <s v="EVS01034"/>
    <n v="-23.543952000000001"/>
    <n v="-46.520859000000002"/>
    <s v="6289 SÃ£o Paulo Ave"/>
    <s v=" SÃ£o Paulo"/>
    <s v="Brazil"/>
    <s v="Brazil"/>
    <s v="South America"/>
    <s v="AC Level 1"/>
    <n v="0.23"/>
    <s v="6:00-22:00"/>
    <s v="6:00-22:00"/>
    <d v="1899-12-30T16:04:48"/>
    <n v="7.07"/>
    <n v="96"/>
    <x v="3"/>
    <x v="3"/>
    <s v="Tesla"/>
    <n v="2011"/>
    <s v="No"/>
    <n v="3.4"/>
    <n v="7"/>
    <s v="Quarterly"/>
  </r>
  <r>
    <s v="EVS01037"/>
    <n v="19.130020999999999"/>
    <n v="72.820006000000006"/>
    <s v="5807 Mumbai Ave"/>
    <s v=" Mumbai"/>
    <s v="India"/>
    <s v="India"/>
    <s v="Asia"/>
    <s v="AC Level 1"/>
    <n v="0.17"/>
    <s v="6:00-22:00"/>
    <s v="6:00-22:00"/>
    <d v="1899-12-30T16:04:48"/>
    <n v="8.18"/>
    <n v="74"/>
    <x v="1"/>
    <x v="1"/>
    <s v="CCS"/>
    <n v="2017"/>
    <s v="No"/>
    <n v="4.2"/>
    <n v="6"/>
    <s v="Quarterly"/>
  </r>
  <r>
    <s v="EVS01038"/>
    <n v="37.843896999999998"/>
    <n v="-122.46410299999999"/>
    <s v="1356 San Francisco Ave"/>
    <s v=" San Francisco"/>
    <s v="United States"/>
    <s v="United States"/>
    <s v="North America"/>
    <s v="AC Level 1"/>
    <n v="0.27"/>
    <s v="9:00-18:00"/>
    <s v="9:00-18:00"/>
    <d v="1899-12-30T08:52:48"/>
    <n v="11.11"/>
    <n v="23"/>
    <x v="1"/>
    <x v="3"/>
    <s v="Type 2"/>
    <n v="2017"/>
    <s v="Yes"/>
    <n v="4.3"/>
    <n v="4"/>
    <s v="Quarterly"/>
  </r>
  <r>
    <s v="EVS01043"/>
    <n v="37.697946000000002"/>
    <n v="126.952468"/>
    <s v="8937 Seoul Ave"/>
    <s v=" Seoul"/>
    <s v="South Korea"/>
    <s v="South Korea"/>
    <s v="Asia"/>
    <s v="AC Level 1"/>
    <n v="0.37"/>
    <s v="9:00-18:00"/>
    <s v="9:00-18:00"/>
    <d v="1899-12-30T08:52:48"/>
    <n v="14.45"/>
    <n v="68"/>
    <x v="4"/>
    <x v="0"/>
    <s v="CHAdeMO"/>
    <n v="2011"/>
    <s v="Yes"/>
    <n v="4.2"/>
    <n v="1"/>
    <s v="Annually"/>
  </r>
  <r>
    <s v="EVS01047"/>
    <n v="-33.827291000000002"/>
    <n v="18.579165"/>
    <s v="1328 Cape Town Ave"/>
    <s v=" Cape Town"/>
    <s v="South Africa"/>
    <s v="South Africa"/>
    <s v="Africa"/>
    <s v="AC Level 1"/>
    <n v="0.41"/>
    <s v="6:00-22:00"/>
    <s v="6:00-22:00"/>
    <d v="1899-12-30T16:04:48"/>
    <n v="18.32"/>
    <n v="62"/>
    <x v="4"/>
    <x v="0"/>
    <s v="CHAdeMO"/>
    <n v="2012"/>
    <s v="Yes"/>
    <n v="4.5"/>
    <n v="9"/>
    <s v="Annually"/>
  </r>
  <r>
    <s v="EVS01049"/>
    <n v="52.507406000000003"/>
    <n v="13.469262000000001"/>
    <s v="4526 Berlin Ave"/>
    <s v=" Berlin"/>
    <s v="Germany"/>
    <s v="Germany"/>
    <s v="Europe"/>
    <s v="AC Level 1"/>
    <n v="0.41"/>
    <s v="9:00-18:00"/>
    <s v="9:00-18:00"/>
    <d v="1899-12-30T08:52:48"/>
    <n v="14.13"/>
    <n v="70"/>
    <x v="4"/>
    <x v="3"/>
    <s v="CCS"/>
    <n v="2014"/>
    <s v="Yes"/>
    <n v="3.5"/>
    <n v="4"/>
    <s v="Quarterly"/>
  </r>
  <r>
    <s v="EVS01050"/>
    <n v="13.716495999999999"/>
    <n v="100.594154"/>
    <s v="5956 Bangkok Ave"/>
    <s v=" Bangkok"/>
    <s v="Thailand"/>
    <s v="Thailand"/>
    <s v="Asia"/>
    <s v="AC Level 1"/>
    <n v="0.43"/>
    <s v="9:00-18:00"/>
    <s v="9:00-18:00"/>
    <d v="1899-12-30T08:52:48"/>
    <n v="1.06"/>
    <n v="30"/>
    <x v="3"/>
    <x v="2"/>
    <s v="CHAdeMO"/>
    <n v="2017"/>
    <s v="No"/>
    <n v="3.1"/>
    <n v="4"/>
    <s v="Monthly"/>
  </r>
  <r>
    <s v="EVS01051"/>
    <n v="27.002793"/>
    <n v="-120.55894600000001"/>
    <s v="8629 Random Rd"/>
    <s v="Error"/>
    <s v="Error"/>
    <s v="Error"/>
    <s v="Error"/>
    <s v="AC Level 1"/>
    <n v="0.37"/>
    <s v="9:00-18:00"/>
    <s v="9:00-18:00"/>
    <d v="1899-12-30T08:52:48"/>
    <n v="6.12"/>
    <n v="100"/>
    <x v="3"/>
    <x v="3"/>
    <s v="Tesla"/>
    <n v="2014"/>
    <s v="Yes"/>
    <n v="4.4000000000000004"/>
    <n v="7"/>
    <s v="Annually"/>
  </r>
  <r>
    <s v="EVS01056"/>
    <n v="13.799814"/>
    <n v="100.55315400000001"/>
    <s v="2751 Bangkok Ave"/>
    <s v=" Bangkok"/>
    <s v="Thailand"/>
    <s v="Thailand"/>
    <s v="Asia"/>
    <s v="AC Level 1"/>
    <n v="0.33"/>
    <s v="9:00-18:00"/>
    <s v="9:00-18:00"/>
    <d v="1899-12-30T08:52:48"/>
    <n v="2.16"/>
    <n v="91"/>
    <x v="3"/>
    <x v="1"/>
    <s v="Tesla, Type 2"/>
    <n v="2020"/>
    <s v="No"/>
    <n v="3.6"/>
    <n v="9"/>
    <s v="Quarterly"/>
  </r>
  <r>
    <s v="EVS01057"/>
    <n v="37.732382000000001"/>
    <n v="-122.304987"/>
    <s v="3125 San Francisco Ave"/>
    <s v=" San Francisco"/>
    <s v="United States"/>
    <s v="United States"/>
    <s v="North America"/>
    <s v="AC Level 1"/>
    <n v="0.37"/>
    <s v="6:00-22:00"/>
    <s v="6:00-22:00"/>
    <d v="1899-12-30T16:04:48"/>
    <n v="2.61"/>
    <n v="44"/>
    <x v="3"/>
    <x v="2"/>
    <s v="CCS, Tesla"/>
    <n v="2023"/>
    <s v="Yes"/>
    <n v="4"/>
    <n v="5"/>
    <s v="Quarterly"/>
  </r>
  <r>
    <s v="EVS01058"/>
    <n v="52.463548000000003"/>
    <n v="13.495144"/>
    <s v="1487 Berlin Ave"/>
    <s v=" Berlin"/>
    <s v="Germany"/>
    <s v="Germany"/>
    <s v="Europe"/>
    <s v="AC Level 1"/>
    <n v="0.18"/>
    <d v="2025-07-24T00:00:00"/>
    <s v="9.00-21.00"/>
    <d v="1900-01-11T00:00:00"/>
    <n v="8.7799999999999994"/>
    <n v="51"/>
    <x v="3"/>
    <x v="0"/>
    <s v="Type 2"/>
    <n v="2015"/>
    <s v="No"/>
    <n v="3.3"/>
    <n v="7"/>
    <s v="Annually"/>
  </r>
  <r>
    <s v="EVS01062"/>
    <n v="-23.563639999999999"/>
    <n v="-46.574897999999997"/>
    <s v="3122 SÃ£o Paulo Ave"/>
    <s v=" SÃ£o Paulo"/>
    <s v="Brazil"/>
    <s v="Brazil"/>
    <s v="South America"/>
    <s v="AC Level 1"/>
    <n v="0.28999999999999998"/>
    <s v="9:00-18:00"/>
    <s v="9:00-18:00"/>
    <d v="1899-12-30T08:52:48"/>
    <n v="16.489999999999998"/>
    <n v="58"/>
    <x v="0"/>
    <x v="3"/>
    <s v="CHAdeMO, CCS"/>
    <n v="2011"/>
    <s v="Yes"/>
    <n v="3"/>
    <n v="8"/>
    <s v="Quarterly"/>
  </r>
  <r>
    <s v="EVS01063"/>
    <n v="18.950544000000001"/>
    <n v="72.989706999999996"/>
    <s v="2671 Mumbai Ave"/>
    <s v=" Mumbai"/>
    <s v="India"/>
    <s v="India"/>
    <s v="Asia"/>
    <s v="AC Level 1"/>
    <n v="0.42"/>
    <s v="6:00-22:00"/>
    <s v="6:00-22:00"/>
    <d v="1899-12-30T16:04:48"/>
    <n v="4.41"/>
    <n v="14"/>
    <x v="2"/>
    <x v="2"/>
    <s v="CHAdeMO, Type 2"/>
    <n v="2015"/>
    <s v="Yes"/>
    <n v="4.3"/>
    <n v="7"/>
    <s v="Annually"/>
  </r>
  <r>
    <s v="EVS01064"/>
    <n v="18.937888999999998"/>
    <n v="72.982044999999999"/>
    <s v="946 Mumbai Ave"/>
    <s v=" Mumbai"/>
    <s v="India"/>
    <s v="India"/>
    <s v="Asia"/>
    <s v="AC Level 1"/>
    <n v="0.24"/>
    <s v="6:00-22:00"/>
    <s v="6:00-22:00"/>
    <d v="1899-12-30T16:04:48"/>
    <n v="13.81"/>
    <n v="11"/>
    <x v="3"/>
    <x v="2"/>
    <s v="Tesla, Type 2"/>
    <n v="2020"/>
    <s v="Yes"/>
    <n v="4.2"/>
    <n v="3"/>
    <s v="Quarterly"/>
  </r>
  <r>
    <s v="EVS01066"/>
    <n v="52.419111999999998"/>
    <n v="13.319209000000001"/>
    <s v="2613 Berlin Ave"/>
    <s v=" Berlin"/>
    <s v="Germany"/>
    <s v="Germany"/>
    <s v="Europe"/>
    <s v="AC Level 1"/>
    <n v="0.39"/>
    <s v="9:00-18:00"/>
    <s v="9:00-18:00"/>
    <d v="1899-12-30T08:52:48"/>
    <n v="11.54"/>
    <n v="34"/>
    <x v="2"/>
    <x v="0"/>
    <s v="Tesla"/>
    <n v="2018"/>
    <s v="Yes"/>
    <n v="3.7"/>
    <n v="6"/>
    <s v="Monthly"/>
  </r>
  <r>
    <s v="EVS01068"/>
    <n v="13.800879999999999"/>
    <n v="100.412736"/>
    <s v="1719 Bangkok Ave"/>
    <s v=" Bangkok"/>
    <s v="Thailand"/>
    <s v="Thailand"/>
    <s v="Asia"/>
    <s v="AC Level 1"/>
    <n v="0.39"/>
    <s v="6:00-22:00"/>
    <s v="6:00-22:00"/>
    <d v="1899-12-30T16:04:48"/>
    <n v="3.32"/>
    <n v="92"/>
    <x v="3"/>
    <x v="0"/>
    <s v="Tesla, Type 2"/>
    <n v="2010"/>
    <s v="No"/>
    <n v="3.7"/>
    <n v="3"/>
    <s v="Annually"/>
  </r>
  <r>
    <s v="EVS01072"/>
    <n v="13.805158"/>
    <n v="100.53084200000001"/>
    <s v="9182 Bangkok Ave"/>
    <s v=" Bangkok"/>
    <s v="Thailand"/>
    <s v="Thailand"/>
    <s v="Asia"/>
    <s v="AC Level 1"/>
    <n v="0.2"/>
    <s v="6:00-22:00"/>
    <s v="6:00-22:00"/>
    <d v="1899-12-30T16:04:48"/>
    <n v="14.21"/>
    <n v="45"/>
    <x v="2"/>
    <x v="0"/>
    <s v="Type 2, CCS"/>
    <n v="2023"/>
    <s v="Yes"/>
    <n v="3.2"/>
    <n v="4"/>
    <s v="Monthly"/>
  </r>
  <r>
    <s v="EVS01073"/>
    <n v="55.895586000000002"/>
    <n v="37.665838000000001"/>
    <s v="9252 Moscow Ave"/>
    <s v=" Moscow"/>
    <s v="Russia"/>
    <s v="Russia"/>
    <s v="Europe"/>
    <s v="AC Level 1"/>
    <n v="0.26"/>
    <s v="6:00-22:00"/>
    <s v="6:00-22:00"/>
    <d v="1899-12-30T16:04:48"/>
    <n v="8.1199999999999992"/>
    <n v="15"/>
    <x v="4"/>
    <x v="2"/>
    <s v="Type 2, CHAdeMO"/>
    <n v="2020"/>
    <s v="Yes"/>
    <n v="4.5"/>
    <n v="6"/>
    <s v="Monthly"/>
  </r>
  <r>
    <s v="EVS01078"/>
    <n v="55.746808999999999"/>
    <n v="37.582155999999998"/>
    <s v="6687 Moscow Ave"/>
    <s v=" Moscow"/>
    <s v="Russia"/>
    <s v="Russia"/>
    <s v="Europe"/>
    <s v="AC Level 1"/>
    <n v="0.33"/>
    <s v="9:00-18:00"/>
    <s v="9:00-18:00"/>
    <d v="1899-12-30T08:52:48"/>
    <n v="13.36"/>
    <n v="42"/>
    <x v="3"/>
    <x v="3"/>
    <s v="Tesla"/>
    <n v="2016"/>
    <s v="Yes"/>
    <n v="4.3"/>
    <n v="2"/>
    <s v="Monthly"/>
  </r>
  <r>
    <s v="EVS01080"/>
    <n v="52.406412000000003"/>
    <n v="13.414761"/>
    <s v="1944 Berlin Ave"/>
    <s v=" Berlin"/>
    <s v="Germany"/>
    <s v="Germany"/>
    <s v="Europe"/>
    <s v="AC Level 1"/>
    <n v="0.25"/>
    <s v="6:00-22:00"/>
    <s v="6:00-22:00"/>
    <d v="1899-12-30T16:04:48"/>
    <n v="4.0599999999999996"/>
    <n v="80"/>
    <x v="0"/>
    <x v="0"/>
    <s v="CCS"/>
    <n v="2023"/>
    <s v="Yes"/>
    <n v="3.2"/>
    <n v="9"/>
    <s v="Monthly"/>
  </r>
  <r>
    <s v="EVS01082"/>
    <n v="55.837004999999998"/>
    <n v="37.621822000000002"/>
    <s v="3783 Moscow Ave"/>
    <s v=" Moscow"/>
    <s v="Russia"/>
    <s v="Russia"/>
    <s v="Europe"/>
    <s v="AC Level 1"/>
    <n v="0.28999999999999998"/>
    <d v="2025-07-24T00:00:00"/>
    <s v="9.00-21.00"/>
    <d v="1900-01-11T00:00:00"/>
    <n v="17.82"/>
    <n v="50"/>
    <x v="4"/>
    <x v="1"/>
    <s v="Type 2"/>
    <n v="2012"/>
    <s v="No"/>
    <n v="3.8"/>
    <n v="10"/>
    <s v="Annually"/>
  </r>
  <r>
    <s v="EVS01083"/>
    <n v="41.929398999999997"/>
    <n v="-87.771359000000004"/>
    <s v="276 Chicago Ave"/>
    <s v=" Chicago"/>
    <s v="United States"/>
    <s v="United States"/>
    <s v="North America"/>
    <s v="AC Level 1"/>
    <n v="0.12"/>
    <s v="6:00-22:00"/>
    <s v="6:00-22:00"/>
    <d v="1899-12-30T16:04:48"/>
    <n v="18.09"/>
    <n v="86"/>
    <x v="3"/>
    <x v="3"/>
    <s v="CHAdeMO, CCS"/>
    <n v="2010"/>
    <s v="No"/>
    <n v="3.3"/>
    <n v="3"/>
    <s v="Annually"/>
  </r>
  <r>
    <s v="EVS01085"/>
    <n v="-33.783969999999997"/>
    <n v="18.599836"/>
    <s v="9219 Cape Town Ave"/>
    <s v=" Cape Town"/>
    <s v="South Africa"/>
    <s v="South Africa"/>
    <s v="Africa"/>
    <s v="AC Level 1"/>
    <n v="0.37"/>
    <d v="2025-07-24T00:00:00"/>
    <s v="9.00-21.00"/>
    <d v="1900-01-11T00:00:00"/>
    <n v="3.64"/>
    <n v="25"/>
    <x v="1"/>
    <x v="0"/>
    <s v="Tesla"/>
    <n v="2014"/>
    <s v="Yes"/>
    <n v="4.0999999999999996"/>
    <n v="3"/>
    <s v="Monthly"/>
  </r>
  <r>
    <s v="EVS01089"/>
    <n v="34.158670000000001"/>
    <n v="-118.347808"/>
    <s v="1561 Los Angeles Ave"/>
    <s v=" Los Angeles"/>
    <s v="United States"/>
    <s v="United States"/>
    <s v="North America"/>
    <s v="AC Level 1"/>
    <n v="0.37"/>
    <s v="6:00-22:00"/>
    <s v="6:00-22:00"/>
    <d v="1899-12-30T16:04:48"/>
    <n v="5.61"/>
    <n v="50"/>
    <x v="1"/>
    <x v="1"/>
    <s v="Type 2, CHAdeMO"/>
    <n v="2016"/>
    <s v="No"/>
    <n v="4"/>
    <n v="9"/>
    <s v="Annually"/>
  </r>
  <r>
    <s v="EVS01092"/>
    <n v="25.254607"/>
    <n v="55.284241000000002"/>
    <s v="3476 Dubai Ave"/>
    <s v=" Dubai"/>
    <s v="United Arab Emirates"/>
    <s v="United Arab Emirates"/>
    <s v="Asia"/>
    <s v="AC Level 1"/>
    <n v="0.38"/>
    <s v="9:00-18:00"/>
    <s v="9:00-18:00"/>
    <d v="1899-12-30T08:52:48"/>
    <n v="8.01"/>
    <n v="44"/>
    <x v="1"/>
    <x v="1"/>
    <s v="CCS, Tesla"/>
    <n v="2022"/>
    <s v="Yes"/>
    <n v="4"/>
    <n v="9"/>
    <s v="Quarterly"/>
  </r>
  <r>
    <s v="EVS01094"/>
    <n v="37.529696999999999"/>
    <n v="127.084211"/>
    <s v="6127 Seoul Ave"/>
    <s v=" Seoul"/>
    <s v="South Korea"/>
    <s v="South Korea"/>
    <s v="Asia"/>
    <s v="AC Level 1"/>
    <n v="0.42"/>
    <d v="2025-07-24T00:00:00"/>
    <s v="9.00-21.00"/>
    <d v="1900-01-11T00:00:00"/>
    <n v="10.32"/>
    <n v="36"/>
    <x v="3"/>
    <x v="1"/>
    <s v="CCS, CHAdeMO"/>
    <n v="2013"/>
    <s v="No"/>
    <n v="4"/>
    <n v="8"/>
    <s v="Monthly"/>
  </r>
  <r>
    <s v="EVS01095"/>
    <n v="25.278725000000001"/>
    <n v="55.205686"/>
    <s v="2437 Dubai Ave"/>
    <s v=" Dubai"/>
    <s v="United Arab Emirates"/>
    <s v="United Arab Emirates"/>
    <s v="Asia"/>
    <s v="AC Level 1"/>
    <n v="0.23"/>
    <s v="9:00-18:00"/>
    <s v="9:00-18:00"/>
    <d v="1899-12-30T08:52:48"/>
    <n v="7.45"/>
    <n v="18"/>
    <x v="2"/>
    <x v="1"/>
    <s v="CHAdeMO, Tesla"/>
    <n v="2011"/>
    <s v="No"/>
    <n v="4.2"/>
    <n v="3"/>
    <s v="Quarterly"/>
  </r>
  <r>
    <s v="EVS01096"/>
    <n v="55.790418000000003"/>
    <n v="37.527448"/>
    <s v="8588 Moscow Ave"/>
    <s v=" Moscow"/>
    <s v="Russia"/>
    <s v="Russia"/>
    <s v="Europe"/>
    <s v="AC Level 1"/>
    <n v="0.41"/>
    <s v="6:00-22:00"/>
    <s v="6:00-22:00"/>
    <d v="1899-12-30T16:04:48"/>
    <n v="16.89"/>
    <n v="50"/>
    <x v="4"/>
    <x v="1"/>
    <s v="Type 2"/>
    <n v="2017"/>
    <s v="No"/>
    <n v="3.5"/>
    <n v="7"/>
    <s v="Annually"/>
  </r>
  <r>
    <s v="EVS01097"/>
    <n v="-33.724645000000002"/>
    <n v="18.559037"/>
    <s v="2593 Cape Town Ave"/>
    <s v=" Cape Town"/>
    <s v="South Africa"/>
    <s v="South Africa"/>
    <s v="Africa"/>
    <s v="AC Level 1"/>
    <n v="0.31"/>
    <s v="9:00-18:00"/>
    <s v="9:00-18:00"/>
    <d v="1899-12-30T08:52:48"/>
    <n v="16.670000000000002"/>
    <n v="41"/>
    <x v="3"/>
    <x v="3"/>
    <s v="Tesla"/>
    <n v="2013"/>
    <s v="No"/>
    <n v="3.1"/>
    <n v="8"/>
    <s v="Monthly"/>
  </r>
  <r>
    <s v="EVS01107"/>
    <n v="43.790897999999999"/>
    <n v="-79.356487000000001"/>
    <s v="7646 Toronto Ave"/>
    <s v=" Toronto"/>
    <s v="Canada"/>
    <s v="Canada"/>
    <s v="North America"/>
    <s v="AC Level 1"/>
    <n v="0.43"/>
    <d v="2025-07-24T00:00:00"/>
    <s v="9.00-21.00"/>
    <d v="1900-01-11T00:00:00"/>
    <n v="14.29"/>
    <n v="38"/>
    <x v="0"/>
    <x v="0"/>
    <s v="Type 2"/>
    <n v="2014"/>
    <s v="Yes"/>
    <n v="5"/>
    <n v="4"/>
    <s v="Monthly"/>
  </r>
  <r>
    <s v="EVS01112"/>
    <n v="39.837207999999997"/>
    <n v="116.254026"/>
    <s v="6925 Beijing Ave"/>
    <s v=" Beijing"/>
    <s v="China"/>
    <s v="China"/>
    <s v="Asia"/>
    <s v="AC Level 1"/>
    <n v="0.5"/>
    <s v="6:00-22:00"/>
    <s v="6:00-22:00"/>
    <d v="1899-12-30T16:04:48"/>
    <n v="2.62"/>
    <n v="17"/>
    <x v="2"/>
    <x v="0"/>
    <s v="Type 2"/>
    <n v="2010"/>
    <s v="No"/>
    <n v="3.8"/>
    <n v="2"/>
    <s v="Quarterly"/>
  </r>
  <r>
    <s v="EVS01124"/>
    <n v="37.775775000000003"/>
    <n v="-122.344577"/>
    <s v="790 San Francisco Ave"/>
    <s v=" San Francisco"/>
    <s v="United States"/>
    <s v="United States"/>
    <s v="North America"/>
    <s v="AC Level 1"/>
    <n v="0.36"/>
    <s v="6:00-22:00"/>
    <s v="6:00-22:00"/>
    <d v="1899-12-30T16:04:48"/>
    <n v="6.82"/>
    <n v="80"/>
    <x v="0"/>
    <x v="2"/>
    <s v="Type 2, CHAdeMO"/>
    <n v="2016"/>
    <s v="No"/>
    <n v="4.9000000000000004"/>
    <n v="5"/>
    <s v="Annually"/>
  </r>
  <r>
    <s v="EVS01126"/>
    <n v="-33.748457999999999"/>
    <n v="151.37608499999999"/>
    <s v="5587 Sydney Ave"/>
    <s v=" Sydney"/>
    <s v="Australia"/>
    <s v="Australia"/>
    <s v="Australia"/>
    <s v="AC Level 1"/>
    <n v="0.34"/>
    <d v="2025-07-24T00:00:00"/>
    <s v="9.00-21.00"/>
    <d v="1900-01-11T00:00:00"/>
    <n v="9.09"/>
    <n v="46"/>
    <x v="2"/>
    <x v="0"/>
    <s v="Tesla, CCS"/>
    <n v="2014"/>
    <s v="Yes"/>
    <n v="3.3"/>
    <n v="5"/>
    <s v="Quarterly"/>
  </r>
  <r>
    <s v="EVS01133"/>
    <n v="25.330476999999998"/>
    <n v="55.327948999999997"/>
    <s v="5182 Dubai Ave"/>
    <s v=" Dubai"/>
    <s v="United Arab Emirates"/>
    <s v="United Arab Emirates"/>
    <s v="Asia"/>
    <s v="AC Level 1"/>
    <n v="0.26"/>
    <s v="9:00-18:00"/>
    <s v="9:00-18:00"/>
    <d v="1899-12-30T08:52:48"/>
    <n v="15.27"/>
    <n v="85"/>
    <x v="2"/>
    <x v="2"/>
    <s v="Tesla, CHAdeMO"/>
    <n v="2017"/>
    <s v="No"/>
    <n v="3.4"/>
    <n v="2"/>
    <s v="Quarterly"/>
  </r>
  <r>
    <s v="EVS01134"/>
    <n v="-33.722096000000001"/>
    <n v="151.378939"/>
    <s v="9611 Sydney Ave"/>
    <s v=" Sydney"/>
    <s v="Australia"/>
    <s v="Australia"/>
    <s v="Australia"/>
    <s v="AC Level 1"/>
    <n v="0.17"/>
    <d v="2025-07-24T00:00:00"/>
    <s v="9.00-21.00"/>
    <d v="1900-01-11T00:00:00"/>
    <n v="10.58"/>
    <n v="60"/>
    <x v="2"/>
    <x v="3"/>
    <s v="Tesla, CHAdeMO"/>
    <n v="2016"/>
    <s v="No"/>
    <n v="4"/>
    <n v="1"/>
    <s v="Annually"/>
  </r>
  <r>
    <s v="EVS01135"/>
    <n v="18.951820999999999"/>
    <n v="72.831930999999997"/>
    <s v="2569 Mumbai Ave"/>
    <s v=" Mumbai"/>
    <s v="India"/>
    <s v="India"/>
    <s v="Asia"/>
    <s v="AC Level 1"/>
    <n v="0.1"/>
    <s v="9:00-18:00"/>
    <s v="9:00-18:00"/>
    <d v="1899-12-30T08:52:48"/>
    <n v="3.1"/>
    <n v="31"/>
    <x v="4"/>
    <x v="1"/>
    <s v="CHAdeMO, CCS"/>
    <n v="2022"/>
    <s v="No"/>
    <n v="5"/>
    <n v="2"/>
    <s v="Quarterly"/>
  </r>
  <r>
    <s v="EVS01137"/>
    <n v="18.932378"/>
    <n v="72.887180999999998"/>
    <s v="5572 Mumbai Ave"/>
    <s v=" Mumbai"/>
    <s v="India"/>
    <s v="India"/>
    <s v="Asia"/>
    <s v="AC Level 1"/>
    <n v="0.2"/>
    <d v="2025-07-24T00:00:00"/>
    <s v="9.00-21.00"/>
    <d v="1900-01-11T00:00:00"/>
    <n v="1.48"/>
    <n v="51"/>
    <x v="1"/>
    <x v="2"/>
    <s v="Tesla"/>
    <n v="2016"/>
    <s v="No"/>
    <n v="4.8"/>
    <n v="10"/>
    <s v="Quarterly"/>
  </r>
  <r>
    <s v="EVS01148"/>
    <n v="43.743755999999998"/>
    <n v="-79.409620000000004"/>
    <s v="1403 Toronto Ave"/>
    <s v=" Toronto"/>
    <s v="Canada"/>
    <s v="Canada"/>
    <s v="North America"/>
    <s v="AC Level 1"/>
    <n v="0.33"/>
    <s v="9:00-18:00"/>
    <s v="9:00-18:00"/>
    <d v="1899-12-30T08:52:48"/>
    <n v="5.31"/>
    <n v="97"/>
    <x v="0"/>
    <x v="3"/>
    <s v="Tesla, CHAdeMO"/>
    <n v="2013"/>
    <s v="Yes"/>
    <n v="3.3"/>
    <n v="2"/>
    <s v="Monthly"/>
  </r>
  <r>
    <s v="EVS01153"/>
    <n v="25.30416"/>
    <n v="55.339643000000002"/>
    <s v="4944 Dubai Ave"/>
    <s v=" Dubai"/>
    <s v="United Arab Emirates"/>
    <s v="United Arab Emirates"/>
    <s v="Asia"/>
    <s v="AC Level 1"/>
    <n v="0.21"/>
    <d v="2025-07-24T00:00:00"/>
    <s v="9.00-21.00"/>
    <d v="1900-01-11T00:00:00"/>
    <n v="9.5399999999999991"/>
    <n v="33"/>
    <x v="2"/>
    <x v="1"/>
    <s v="CCS, Type 2"/>
    <n v="2018"/>
    <s v="No"/>
    <n v="3.5"/>
    <n v="10"/>
    <s v="Quarterly"/>
  </r>
  <r>
    <s v="EVS01155"/>
    <n v="19.548655"/>
    <n v="-99.152523000000002"/>
    <s v="6277 Mexico City Ave"/>
    <s v=" Mexico City"/>
    <s v="Mexico"/>
    <s v="Mexico"/>
    <s v="North America"/>
    <s v="AC Level 1"/>
    <n v="0.15"/>
    <d v="2025-07-24T00:00:00"/>
    <s v="9.00-21.00"/>
    <d v="1900-01-11T00:00:00"/>
    <n v="14.13"/>
    <n v="70"/>
    <x v="4"/>
    <x v="1"/>
    <s v="CHAdeMO"/>
    <n v="2020"/>
    <s v="Yes"/>
    <n v="4.0999999999999996"/>
    <n v="9"/>
    <s v="Annually"/>
  </r>
  <r>
    <s v="EVS01156"/>
    <n v="-33.794587"/>
    <n v="18.482990999999998"/>
    <s v="533 Cape Town Ave"/>
    <s v=" Cape Town"/>
    <s v="South Africa"/>
    <s v="South Africa"/>
    <s v="Africa"/>
    <s v="AC Level 1"/>
    <n v="0.31"/>
    <s v="6:00-22:00"/>
    <s v="6:00-22:00"/>
    <d v="1899-12-30T16:04:48"/>
    <n v="16.260000000000002"/>
    <n v="94"/>
    <x v="2"/>
    <x v="0"/>
    <s v="CHAdeMO"/>
    <n v="2017"/>
    <s v="No"/>
    <n v="3.8"/>
    <n v="4"/>
    <s v="Annually"/>
  </r>
  <r>
    <s v="EVS01158"/>
    <n v="19.470749000000001"/>
    <n v="-99.117493999999994"/>
    <s v="3693 Mexico City Ave"/>
    <s v=" Mexico City"/>
    <s v="Mexico"/>
    <s v="Mexico"/>
    <s v="North America"/>
    <s v="AC Level 1"/>
    <n v="0.22"/>
    <s v="6:00-22:00"/>
    <s v="6:00-22:00"/>
    <d v="1899-12-30T16:04:48"/>
    <n v="0.77"/>
    <n v="17"/>
    <x v="2"/>
    <x v="2"/>
    <s v="Type 2"/>
    <n v="2013"/>
    <s v="Yes"/>
    <n v="4.7"/>
    <n v="5"/>
    <s v="Annually"/>
  </r>
  <r>
    <s v="EVS01159"/>
    <n v="19.577614000000001"/>
    <n v="-99.161105000000006"/>
    <s v="3151 Mexico City Ave"/>
    <s v=" Mexico City"/>
    <s v="Mexico"/>
    <s v="Mexico"/>
    <s v="North America"/>
    <s v="AC Level 1"/>
    <n v="0.33"/>
    <s v="6:00-22:00"/>
    <s v="6:00-22:00"/>
    <d v="1899-12-30T16:04:48"/>
    <n v="8.1999999999999993"/>
    <n v="96"/>
    <x v="0"/>
    <x v="1"/>
    <s v="Tesla, Type 2"/>
    <n v="2015"/>
    <s v="No"/>
    <n v="4.2"/>
    <n v="6"/>
    <s v="Quarterly"/>
  </r>
  <r>
    <s v="EVS01160"/>
    <n v="52.509095000000002"/>
    <n v="13.330651"/>
    <s v="3994 Berlin Ave"/>
    <s v=" Berlin"/>
    <s v="Germany"/>
    <s v="Germany"/>
    <s v="Europe"/>
    <s v="AC Level 1"/>
    <n v="0.18"/>
    <d v="2025-07-24T00:00:00"/>
    <s v="9.00-21.00"/>
    <d v="1900-01-11T00:00:00"/>
    <n v="11.8"/>
    <n v="59"/>
    <x v="3"/>
    <x v="0"/>
    <s v="CHAdeMO, Type 2"/>
    <n v="2016"/>
    <s v="No"/>
    <n v="3.2"/>
    <n v="5"/>
    <s v="Quarterly"/>
  </r>
  <r>
    <s v="EVS01162"/>
    <n v="34.179369999999999"/>
    <n v="-118.21969799999999"/>
    <s v="277 Los Angeles Ave"/>
    <s v=" Los Angeles"/>
    <s v="United States"/>
    <s v="United States"/>
    <s v="North America"/>
    <s v="AC Level 1"/>
    <n v="0.46"/>
    <s v="9:00-18:00"/>
    <s v="9:00-18:00"/>
    <d v="1899-12-30T08:52:48"/>
    <n v="17.690000000000001"/>
    <n v="83"/>
    <x v="3"/>
    <x v="3"/>
    <s v="Type 2, CCS"/>
    <n v="2016"/>
    <s v="Yes"/>
    <n v="4.5999999999999996"/>
    <n v="3"/>
    <s v="Monthly"/>
  </r>
  <r>
    <s v="EVS01163"/>
    <n v="37.522961000000002"/>
    <n v="126.913867"/>
    <s v="3563 Seoul Ave"/>
    <s v=" Seoul"/>
    <s v="South Korea"/>
    <s v="South Korea"/>
    <s v="Asia"/>
    <s v="AC Level 1"/>
    <n v="0.4"/>
    <s v="9:00-18:00"/>
    <s v="9:00-18:00"/>
    <d v="1899-12-30T08:52:48"/>
    <n v="7.22"/>
    <n v="34"/>
    <x v="2"/>
    <x v="3"/>
    <s v="Tesla"/>
    <n v="2011"/>
    <s v="Yes"/>
    <n v="3.2"/>
    <n v="1"/>
    <s v="Annually"/>
  </r>
  <r>
    <s v="EVS01165"/>
    <n v="39.842593999999998"/>
    <n v="116.473522"/>
    <s v="2657 Beijing Ave"/>
    <s v=" Beijing"/>
    <s v="China"/>
    <s v="China"/>
    <s v="Asia"/>
    <s v="AC Level 1"/>
    <n v="0.4"/>
    <s v="6:00-22:00"/>
    <s v="6:00-22:00"/>
    <d v="1899-12-30T16:04:48"/>
    <n v="5.57"/>
    <n v="48"/>
    <x v="0"/>
    <x v="3"/>
    <s v="CHAdeMO"/>
    <n v="2013"/>
    <s v="No"/>
    <n v="3.9"/>
    <n v="9"/>
    <s v="Annually"/>
  </r>
  <r>
    <s v="EVS01173"/>
    <n v="25.310428999999999"/>
    <n v="55.380609999999997"/>
    <s v="7534 Dubai Ave"/>
    <s v=" Dubai"/>
    <s v="United Arab Emirates"/>
    <s v="United Arab Emirates"/>
    <s v="Asia"/>
    <s v="AC Level 1"/>
    <n v="0.25"/>
    <d v="2025-07-24T00:00:00"/>
    <s v="9.00-21.00"/>
    <d v="1900-01-11T00:00:00"/>
    <n v="8.23"/>
    <n v="61"/>
    <x v="4"/>
    <x v="3"/>
    <s v="Tesla, CHAdeMO"/>
    <n v="2010"/>
    <s v="No"/>
    <n v="4"/>
    <n v="8"/>
    <s v="Monthly"/>
  </r>
  <r>
    <s v="EVS01175"/>
    <n v="37.790101"/>
    <n v="-122.37044400000001"/>
    <s v="8022 San Francisco Ave"/>
    <s v=" San Francisco"/>
    <s v="United States"/>
    <s v="United States"/>
    <s v="North America"/>
    <s v="AC Level 1"/>
    <n v="0.12"/>
    <d v="2025-07-24T00:00:00"/>
    <s v="9.00-21.00"/>
    <d v="1900-01-11T00:00:00"/>
    <n v="12.66"/>
    <n v="79"/>
    <x v="2"/>
    <x v="2"/>
    <s v="Type 2, Tesla"/>
    <n v="2023"/>
    <s v="No"/>
    <n v="4.7"/>
    <n v="3"/>
    <s v="Monthly"/>
  </r>
  <r>
    <s v="EVS01176"/>
    <n v="37.711162999999999"/>
    <n v="-122.454235"/>
    <s v="9562 San Francisco Ave"/>
    <s v=" San Francisco"/>
    <s v="United States"/>
    <s v="United States"/>
    <s v="North America"/>
    <s v="AC Level 1"/>
    <n v="0.22"/>
    <s v="9:00-18:00"/>
    <s v="9:00-18:00"/>
    <d v="1899-12-30T08:52:48"/>
    <n v="8.4499999999999993"/>
    <n v="48"/>
    <x v="0"/>
    <x v="3"/>
    <s v="CHAdeMO, Tesla"/>
    <n v="2020"/>
    <s v="No"/>
    <n v="4.5999999999999996"/>
    <n v="9"/>
    <s v="Quarterly"/>
  </r>
  <r>
    <s v="EVS01177"/>
    <n v="43.741636"/>
    <n v="-79.41695"/>
    <s v="3677 Toronto Ave"/>
    <s v=" Toronto"/>
    <s v="Canada"/>
    <s v="Canada"/>
    <s v="North America"/>
    <s v="AC Level 1"/>
    <n v="0.19"/>
    <d v="2025-07-24T00:00:00"/>
    <s v="9.00-21.00"/>
    <d v="1900-01-11T00:00:00"/>
    <n v="16.579999999999998"/>
    <n v="63"/>
    <x v="0"/>
    <x v="2"/>
    <s v="CHAdeMO, Tesla"/>
    <n v="2023"/>
    <s v="No"/>
    <n v="4"/>
    <n v="4"/>
    <s v="Annually"/>
  </r>
  <r>
    <s v="EVS01178"/>
    <n v="34.149341999999997"/>
    <n v="-118.355191"/>
    <s v="5195 Los Angeles Ave"/>
    <s v=" Los Angeles"/>
    <s v="United States"/>
    <s v="United States"/>
    <s v="North America"/>
    <s v="AC Level 1"/>
    <n v="0.42"/>
    <s v="9:00-18:00"/>
    <s v="9:00-18:00"/>
    <d v="1899-12-30T08:52:48"/>
    <n v="11.49"/>
    <n v="34"/>
    <x v="3"/>
    <x v="1"/>
    <s v="Type 2"/>
    <n v="2013"/>
    <s v="No"/>
    <n v="4.0999999999999996"/>
    <n v="10"/>
    <s v="Quarterly"/>
  </r>
  <r>
    <s v="EVS01184"/>
    <n v="25.365817"/>
    <n v="55.241501999999997"/>
    <s v="898 Dubai Ave"/>
    <s v=" Dubai"/>
    <s v="United Arab Emirates"/>
    <s v="United Arab Emirates"/>
    <s v="Asia"/>
    <s v="AC Level 1"/>
    <n v="0.32"/>
    <s v="6:00-22:00"/>
    <s v="6:00-22:00"/>
    <d v="1899-12-30T16:04:48"/>
    <n v="10.33"/>
    <n v="96"/>
    <x v="0"/>
    <x v="1"/>
    <s v="CHAdeMO"/>
    <n v="2023"/>
    <s v="Yes"/>
    <n v="3.1"/>
    <n v="6"/>
    <s v="Monthly"/>
  </r>
  <r>
    <s v="EVS01188"/>
    <n v="41.952905000000001"/>
    <n v="-87.749205000000003"/>
    <s v="5183 Chicago Ave"/>
    <s v=" Chicago"/>
    <s v="United States"/>
    <s v="United States"/>
    <s v="North America"/>
    <s v="AC Level 1"/>
    <n v="0.17"/>
    <d v="2025-07-24T00:00:00"/>
    <s v="9.00-21.00"/>
    <d v="1900-01-11T00:00:00"/>
    <n v="16.34"/>
    <n v="18"/>
    <x v="3"/>
    <x v="1"/>
    <s v="Tesla, CHAdeMO"/>
    <n v="2019"/>
    <s v="No"/>
    <n v="4"/>
    <n v="7"/>
    <s v="Monthly"/>
  </r>
  <r>
    <s v="EVS01192"/>
    <n v="37.771476999999997"/>
    <n v="-122.405787"/>
    <s v="7506 San Francisco Ave"/>
    <s v=" San Francisco"/>
    <s v="United States"/>
    <s v="United States"/>
    <s v="North America"/>
    <s v="AC Level 1"/>
    <n v="0.3"/>
    <s v="9:00-18:00"/>
    <s v="9:00-18:00"/>
    <d v="1899-12-30T08:52:48"/>
    <n v="5.7"/>
    <n v="59"/>
    <x v="1"/>
    <x v="1"/>
    <s v="CCS"/>
    <n v="2012"/>
    <s v="Yes"/>
    <n v="3"/>
    <n v="1"/>
    <s v="Monthly"/>
  </r>
  <r>
    <s v="EVS01196"/>
    <n v="19.153956999999998"/>
    <n v="72.983214000000004"/>
    <s v="3966 Mumbai Ave"/>
    <s v=" Mumbai"/>
    <s v="India"/>
    <s v="India"/>
    <s v="Asia"/>
    <s v="AC Level 1"/>
    <n v="0.49"/>
    <s v="6:00-22:00"/>
    <s v="6:00-22:00"/>
    <d v="1899-12-30T16:04:48"/>
    <n v="14.69"/>
    <n v="50"/>
    <x v="3"/>
    <x v="1"/>
    <s v="Tesla"/>
    <n v="2020"/>
    <s v="No"/>
    <n v="4.5"/>
    <n v="9"/>
    <s v="Annually"/>
  </r>
  <r>
    <s v="EVS01199"/>
    <n v="-33.770390999999996"/>
    <n v="18.479780999999999"/>
    <s v="8115 Cape Town Ave"/>
    <s v=" Cape Town"/>
    <s v="South Africa"/>
    <s v="South Africa"/>
    <s v="Africa"/>
    <s v="AC Level 1"/>
    <n v="0.48"/>
    <d v="2025-07-24T00:00:00"/>
    <s v="9.00-21.00"/>
    <d v="1900-01-11T00:00:00"/>
    <n v="14.04"/>
    <n v="69"/>
    <x v="4"/>
    <x v="1"/>
    <s v="CHAdeMO, CCS"/>
    <n v="2011"/>
    <s v="Yes"/>
    <n v="3.3"/>
    <n v="10"/>
    <s v="Annually"/>
  </r>
  <r>
    <s v="EVS01200"/>
    <n v="41.917420999999997"/>
    <n v="-87.651098000000005"/>
    <s v="3770 Chicago Ave"/>
    <s v=" Chicago"/>
    <s v="United States"/>
    <s v="United States"/>
    <s v="North America"/>
    <s v="AC Level 1"/>
    <n v="0.43"/>
    <d v="2025-07-24T00:00:00"/>
    <s v="9.00-21.00"/>
    <d v="1900-01-11T00:00:00"/>
    <n v="9.5399999999999991"/>
    <n v="27"/>
    <x v="0"/>
    <x v="3"/>
    <s v="Tesla"/>
    <n v="2010"/>
    <s v="Yes"/>
    <n v="4.2"/>
    <n v="10"/>
    <s v="Annually"/>
  </r>
  <r>
    <s v="EVS01205"/>
    <n v="55.840206000000002"/>
    <n v="37.673208000000002"/>
    <s v="4039 Moscow Ave"/>
    <s v=" Moscow"/>
    <s v="Russia"/>
    <s v="Russia"/>
    <s v="Europe"/>
    <s v="AC Level 1"/>
    <n v="0.15"/>
    <s v="6:00-22:00"/>
    <s v="6:00-22:00"/>
    <d v="1899-12-30T16:04:48"/>
    <n v="10.93"/>
    <n v="10"/>
    <x v="4"/>
    <x v="3"/>
    <s v="CCS, Tesla"/>
    <n v="2018"/>
    <s v="Yes"/>
    <n v="4"/>
    <n v="3"/>
    <s v="Monthly"/>
  </r>
  <r>
    <s v="EVS01209"/>
    <n v="37.744720000000001"/>
    <n v="-122.49882599999999"/>
    <s v="9172 San Francisco Ave"/>
    <s v=" San Francisco"/>
    <s v="United States"/>
    <s v="United States"/>
    <s v="North America"/>
    <s v="AC Level 1"/>
    <n v="0.25"/>
    <s v="6:00-22:00"/>
    <s v="6:00-22:00"/>
    <d v="1899-12-30T16:04:48"/>
    <n v="19.89"/>
    <n v="52"/>
    <x v="0"/>
    <x v="1"/>
    <s v="CHAdeMO, Tesla"/>
    <n v="2012"/>
    <s v="No"/>
    <n v="3.8"/>
    <n v="9"/>
    <s v="Quarterly"/>
  </r>
  <r>
    <s v="EVS01212"/>
    <n v="39.926687000000001"/>
    <n v="116.347863"/>
    <s v="9865 Beijing Ave"/>
    <s v=" Beijing"/>
    <s v="China"/>
    <s v="China"/>
    <s v="Asia"/>
    <s v="AC Level 1"/>
    <n v="0.1"/>
    <s v="9:00-18:00"/>
    <s v="9:00-18:00"/>
    <d v="1899-12-30T08:52:48"/>
    <n v="12.45"/>
    <n v="73"/>
    <x v="2"/>
    <x v="2"/>
    <s v="Tesla"/>
    <n v="2011"/>
    <s v="No"/>
    <n v="3.9"/>
    <n v="1"/>
    <s v="Quarterly"/>
  </r>
  <r>
    <s v="EVS01218"/>
    <n v="43.740850999999999"/>
    <n v="-79.39358"/>
    <s v="1157 Toronto Ave"/>
    <s v=" Toronto"/>
    <s v="Canada"/>
    <s v="Canada"/>
    <s v="North America"/>
    <s v="AC Level 1"/>
    <n v="0.43"/>
    <s v="9:00-18:00"/>
    <s v="9:00-18:00"/>
    <d v="1899-12-30T08:52:48"/>
    <n v="17.559999999999999"/>
    <n v="42"/>
    <x v="1"/>
    <x v="0"/>
    <s v="CHAdeMO"/>
    <n v="2010"/>
    <s v="No"/>
    <n v="4.7"/>
    <n v="9"/>
    <s v="Quarterly"/>
  </r>
  <r>
    <s v="EVS01219"/>
    <n v="39.962107000000003"/>
    <n v="116.465186"/>
    <s v="5705 Beijing Ave"/>
    <s v=" Beijing"/>
    <s v="China"/>
    <s v="China"/>
    <s v="Asia"/>
    <s v="AC Level 1"/>
    <n v="0.46"/>
    <s v="6:00-22:00"/>
    <s v="6:00-22:00"/>
    <d v="1899-12-30T16:04:48"/>
    <n v="16.47"/>
    <n v="93"/>
    <x v="4"/>
    <x v="1"/>
    <s v="Tesla"/>
    <n v="2020"/>
    <s v="No"/>
    <n v="3.7"/>
    <n v="1"/>
    <s v="Quarterly"/>
  </r>
  <r>
    <s v="EVS01220"/>
    <n v="-33.861676000000003"/>
    <n v="18.468477"/>
    <s v="3604 Cape Town Ave"/>
    <s v=" Cape Town"/>
    <s v="South Africa"/>
    <s v="South Africa"/>
    <s v="Africa"/>
    <s v="AC Level 1"/>
    <n v="0.38"/>
    <s v="9:00-18:00"/>
    <s v="9:00-18:00"/>
    <d v="1899-12-30T08:52:48"/>
    <n v="17.37"/>
    <n v="20"/>
    <x v="4"/>
    <x v="3"/>
    <s v="Type 2, CCS"/>
    <n v="2014"/>
    <s v="No"/>
    <n v="3.5"/>
    <n v="10"/>
    <s v="Annually"/>
  </r>
  <r>
    <s v="EVS01232"/>
    <n v="-33.755611000000002"/>
    <n v="18.509609999999999"/>
    <s v="3047 Cape Town Ave"/>
    <s v=" Cape Town"/>
    <s v="South Africa"/>
    <s v="South Africa"/>
    <s v="Africa"/>
    <s v="AC Level 1"/>
    <n v="0.48"/>
    <d v="2025-07-24T00:00:00"/>
    <s v="9.00-21.00"/>
    <d v="1900-01-11T00:00:00"/>
    <n v="6.17"/>
    <n v="19"/>
    <x v="3"/>
    <x v="3"/>
    <s v="CCS"/>
    <n v="2019"/>
    <s v="No"/>
    <n v="4.2"/>
    <n v="1"/>
    <s v="Monthly"/>
  </r>
  <r>
    <s v="EVS01234"/>
    <n v="-33.729807999999998"/>
    <n v="151.26068799999999"/>
    <s v="1231 Sydney Ave"/>
    <s v=" Sydney"/>
    <s v="Australia"/>
    <s v="Australia"/>
    <s v="Australia"/>
    <s v="AC Level 1"/>
    <n v="0.5"/>
    <s v="6:00-22:00"/>
    <s v="6:00-22:00"/>
    <d v="1899-12-30T16:04:48"/>
    <n v="16.5"/>
    <n v="92"/>
    <x v="4"/>
    <x v="2"/>
    <s v="CCS, Tesla"/>
    <n v="2018"/>
    <s v="Yes"/>
    <n v="3.2"/>
    <n v="9"/>
    <s v="Monthly"/>
  </r>
  <r>
    <s v="EVS01235"/>
    <n v="19.592200999999999"/>
    <n v="-99.099669000000006"/>
    <s v="9119 Mexico City Ave"/>
    <s v=" Mexico City"/>
    <s v="Mexico"/>
    <s v="Mexico"/>
    <s v="North America"/>
    <s v="AC Level 1"/>
    <n v="0.19"/>
    <s v="9:00-18:00"/>
    <s v="9:00-18:00"/>
    <d v="1899-12-30T08:52:48"/>
    <n v="5.71"/>
    <n v="11"/>
    <x v="0"/>
    <x v="2"/>
    <s v="CHAdeMO"/>
    <n v="2023"/>
    <s v="Yes"/>
    <n v="4"/>
    <n v="5"/>
    <s v="Annually"/>
  </r>
  <r>
    <s v="EVS01236"/>
    <n v="37.50967"/>
    <n v="127.030334"/>
    <s v="1779 Seoul Ave"/>
    <s v=" Seoul"/>
    <s v="South Korea"/>
    <s v="South Korea"/>
    <s v="Asia"/>
    <s v="AC Level 1"/>
    <n v="0.21"/>
    <d v="2025-07-24T00:00:00"/>
    <s v="9.00-21.00"/>
    <d v="1900-01-11T00:00:00"/>
    <n v="14.49"/>
    <n v="92"/>
    <x v="3"/>
    <x v="3"/>
    <s v="Type 2, CCS"/>
    <n v="2020"/>
    <s v="No"/>
    <n v="3.7"/>
    <n v="5"/>
    <s v="Quarterly"/>
  </r>
  <r>
    <s v="EVS01238"/>
    <n v="41.935383000000002"/>
    <n v="-87.616722999999993"/>
    <s v="4296 Chicago Ave"/>
    <s v=" Chicago"/>
    <s v="United States"/>
    <s v="United States"/>
    <s v="North America"/>
    <s v="AC Level 1"/>
    <n v="0.21"/>
    <s v="6:00-22:00"/>
    <s v="6:00-22:00"/>
    <d v="1899-12-30T16:04:48"/>
    <n v="3.25"/>
    <n v="55"/>
    <x v="3"/>
    <x v="2"/>
    <s v="CHAdeMO, CCS"/>
    <n v="2013"/>
    <s v="No"/>
    <n v="4.5"/>
    <n v="6"/>
    <s v="Annually"/>
  </r>
  <r>
    <s v="EVS01244"/>
    <n v="43.628504"/>
    <n v="-79.403437999999994"/>
    <s v="1294 Toronto Ave"/>
    <s v=" Toronto"/>
    <s v="Canada"/>
    <s v="Canada"/>
    <s v="North America"/>
    <s v="AC Level 1"/>
    <n v="0.13"/>
    <s v="6:00-22:00"/>
    <s v="6:00-22:00"/>
    <d v="1899-12-30T16:04:48"/>
    <n v="14.29"/>
    <n v="14"/>
    <x v="1"/>
    <x v="2"/>
    <s v="CCS"/>
    <n v="2019"/>
    <s v="No"/>
    <n v="3.7"/>
    <n v="8"/>
    <s v="Monthly"/>
  </r>
  <r>
    <s v="EVS01248"/>
    <n v="19.576398999999999"/>
    <n v="-99.179317999999995"/>
    <s v="3250 Mexico City Ave"/>
    <s v=" Mexico City"/>
    <s v="Mexico"/>
    <s v="Mexico"/>
    <s v="North America"/>
    <s v="AC Level 1"/>
    <n v="0.11"/>
    <s v="6:00-22:00"/>
    <s v="6:00-22:00"/>
    <d v="1899-12-30T16:04:48"/>
    <n v="2.2599999999999998"/>
    <n v="26"/>
    <x v="4"/>
    <x v="1"/>
    <s v="CCS, Tesla"/>
    <n v="2023"/>
    <s v="No"/>
    <n v="4.3"/>
    <n v="3"/>
    <s v="Monthly"/>
  </r>
  <r>
    <s v="EVS01249"/>
    <n v="37.849393999999997"/>
    <n v="-122.43957399999999"/>
    <s v="7659 San Francisco Ave"/>
    <s v=" San Francisco"/>
    <s v="United States"/>
    <s v="United States"/>
    <s v="North America"/>
    <s v="AC Level 1"/>
    <n v="0.4"/>
    <s v="6:00-22:00"/>
    <s v="6:00-22:00"/>
    <d v="1899-12-30T16:04:48"/>
    <n v="11.01"/>
    <n v="27"/>
    <x v="2"/>
    <x v="3"/>
    <s v="Tesla, CCS"/>
    <n v="2015"/>
    <s v="Yes"/>
    <n v="4.4000000000000004"/>
    <n v="5"/>
    <s v="Quarterly"/>
  </r>
  <r>
    <s v="EVS01253"/>
    <n v="39.964159000000002"/>
    <n v="116.39743900000001"/>
    <s v="8418 Beijing Ave"/>
    <s v=" Beijing"/>
    <s v="China"/>
    <s v="China"/>
    <s v="Asia"/>
    <s v="AC Level 1"/>
    <n v="0.28999999999999998"/>
    <s v="6:00-22:00"/>
    <s v="6:00-22:00"/>
    <d v="1899-12-30T16:04:48"/>
    <n v="16.23"/>
    <n v="100"/>
    <x v="1"/>
    <x v="3"/>
    <s v="Type 2, CCS"/>
    <n v="2013"/>
    <s v="Yes"/>
    <n v="3.4"/>
    <n v="9"/>
    <s v="Annually"/>
  </r>
  <r>
    <s v="EVS01255"/>
    <n v="13.85369"/>
    <n v="100.504924"/>
    <s v="9097 Bangkok Ave"/>
    <s v=" Bangkok"/>
    <s v="Thailand"/>
    <s v="Thailand"/>
    <s v="Asia"/>
    <s v="AC Level 1"/>
    <n v="0.35"/>
    <d v="2025-07-24T00:00:00"/>
    <s v="9.00-21.00"/>
    <d v="1900-01-11T00:00:00"/>
    <n v="5.2"/>
    <n v="81"/>
    <x v="1"/>
    <x v="2"/>
    <s v="CCS"/>
    <n v="2011"/>
    <s v="Yes"/>
    <n v="3.9"/>
    <n v="5"/>
    <s v="Annually"/>
  </r>
  <r>
    <s v="EVS01258"/>
    <n v="-23.564703999999999"/>
    <n v="-46.697662000000001"/>
    <s v="719 SÃ£o Paulo Ave"/>
    <s v=" SÃ£o Paulo"/>
    <s v="Brazil"/>
    <s v="Brazil"/>
    <s v="South America"/>
    <s v="AC Level 1"/>
    <n v="0.14000000000000001"/>
    <s v="9:00-18:00"/>
    <s v="9:00-18:00"/>
    <d v="1899-12-30T08:52:48"/>
    <n v="13.41"/>
    <n v="85"/>
    <x v="2"/>
    <x v="2"/>
    <s v="Tesla"/>
    <n v="2022"/>
    <s v="No"/>
    <n v="4.2"/>
    <n v="6"/>
    <s v="Annually"/>
  </r>
  <r>
    <s v="EVS01260"/>
    <n v="25.313647"/>
    <n v="55.216661999999999"/>
    <s v="1351 Dubai Ave"/>
    <s v=" Dubai"/>
    <s v="United Arab Emirates"/>
    <s v="United Arab Emirates"/>
    <s v="Asia"/>
    <s v="AC Level 1"/>
    <n v="0.23"/>
    <d v="2025-07-24T00:00:00"/>
    <s v="9.00-21.00"/>
    <d v="1900-01-11T00:00:00"/>
    <n v="3.16"/>
    <n v="61"/>
    <x v="2"/>
    <x v="0"/>
    <s v="Tesla, Type 2"/>
    <n v="2021"/>
    <s v="No"/>
    <n v="4.5"/>
    <n v="4"/>
    <s v="Quarterly"/>
  </r>
  <r>
    <s v="EVS01262"/>
    <n v="52.491019000000001"/>
    <n v="13.348886"/>
    <s v="4703 Berlin Ave"/>
    <s v=" Berlin"/>
    <s v="Germany"/>
    <s v="Germany"/>
    <s v="Europe"/>
    <s v="AC Level 1"/>
    <n v="0.5"/>
    <s v="6:00-22:00"/>
    <s v="6:00-22:00"/>
    <d v="1899-12-30T16:04:48"/>
    <n v="3.54"/>
    <n v="56"/>
    <x v="2"/>
    <x v="3"/>
    <s v="CHAdeMO"/>
    <n v="2011"/>
    <s v="No"/>
    <n v="3.4"/>
    <n v="5"/>
    <s v="Annually"/>
  </r>
  <r>
    <s v="EVS01268"/>
    <n v="52.592899000000003"/>
    <n v="13.384266999999999"/>
    <s v="9484 Berlin Ave"/>
    <s v=" Berlin"/>
    <s v="Germany"/>
    <s v="Germany"/>
    <s v="Europe"/>
    <s v="AC Level 1"/>
    <n v="0.3"/>
    <s v="6:00-22:00"/>
    <s v="6:00-22:00"/>
    <d v="1899-12-30T16:04:48"/>
    <n v="12.16"/>
    <n v="82"/>
    <x v="4"/>
    <x v="3"/>
    <s v="CCS"/>
    <n v="2012"/>
    <s v="No"/>
    <n v="3.8"/>
    <n v="8"/>
    <s v="Monthly"/>
  </r>
  <r>
    <s v="EVS01269"/>
    <n v="18.938383999999999"/>
    <n v="72.816944000000007"/>
    <s v="8521 Mumbai Ave"/>
    <s v=" Mumbai"/>
    <s v="India"/>
    <s v="India"/>
    <s v="Asia"/>
    <s v="AC Level 1"/>
    <n v="0.36"/>
    <s v="9:00-18:00"/>
    <s v="9:00-18:00"/>
    <d v="1899-12-30T08:52:48"/>
    <n v="3.8"/>
    <n v="70"/>
    <x v="0"/>
    <x v="2"/>
    <s v="Tesla"/>
    <n v="2020"/>
    <s v="No"/>
    <n v="4.8"/>
    <n v="4"/>
    <s v="Annually"/>
  </r>
  <r>
    <s v="EVS01282"/>
    <n v="52.411659"/>
    <n v="13.44088"/>
    <s v="1760 Berlin Ave"/>
    <s v=" Berlin"/>
    <s v="Germany"/>
    <s v="Germany"/>
    <s v="Europe"/>
    <s v="AC Level 1"/>
    <n v="0.11"/>
    <s v="9:00-18:00"/>
    <s v="9:00-18:00"/>
    <d v="1899-12-30T08:52:48"/>
    <n v="7.96"/>
    <n v="27"/>
    <x v="2"/>
    <x v="3"/>
    <s v="Tesla, CHAdeMO"/>
    <n v="2021"/>
    <s v="Yes"/>
    <n v="4.0999999999999996"/>
    <n v="7"/>
    <s v="Annually"/>
  </r>
  <r>
    <s v="EVS01288"/>
    <n v="18.950461000000001"/>
    <n v="72.896086999999994"/>
    <s v="9750 Mumbai Ave"/>
    <s v=" Mumbai"/>
    <s v="India"/>
    <s v="India"/>
    <s v="Asia"/>
    <s v="AC Level 1"/>
    <n v="0.48"/>
    <s v="6:00-22:00"/>
    <s v="6:00-22:00"/>
    <d v="1899-12-30T16:04:48"/>
    <n v="19.86"/>
    <n v="47"/>
    <x v="2"/>
    <x v="3"/>
    <s v="Type 2"/>
    <n v="2017"/>
    <s v="Yes"/>
    <n v="4.3"/>
    <n v="3"/>
    <s v="Monthly"/>
  </r>
  <r>
    <s v="EVS01290"/>
    <n v="13.848853999999999"/>
    <n v="100.532025"/>
    <s v="2410 Bangkok Ave"/>
    <s v=" Bangkok"/>
    <s v="Thailand"/>
    <s v="Thailand"/>
    <s v="Asia"/>
    <s v="AC Level 1"/>
    <n v="0.15"/>
    <d v="2025-07-24T00:00:00"/>
    <s v="9.00-21.00"/>
    <d v="1900-01-11T00:00:00"/>
    <n v="14.62"/>
    <n v="99"/>
    <x v="2"/>
    <x v="0"/>
    <s v="Type 2, Tesla"/>
    <n v="2016"/>
    <s v="No"/>
    <n v="3.9"/>
    <n v="7"/>
    <s v="Quarterly"/>
  </r>
  <r>
    <s v="EVS01297"/>
    <n v="-33.888069999999999"/>
    <n v="18.440263999999999"/>
    <s v="2970 Cape Town Ave"/>
    <s v=" Cape Town"/>
    <s v="South Africa"/>
    <s v="South Africa"/>
    <s v="Africa"/>
    <s v="AC Level 1"/>
    <n v="0.36"/>
    <s v="6:00-22:00"/>
    <s v="6:00-22:00"/>
    <d v="1899-12-30T16:04:48"/>
    <n v="11.48"/>
    <n v="69"/>
    <x v="3"/>
    <x v="2"/>
    <s v="Tesla, CHAdeMO"/>
    <n v="2013"/>
    <s v="No"/>
    <n v="4.4000000000000004"/>
    <n v="2"/>
    <s v="Quarterly"/>
  </r>
  <r>
    <s v="EVS01300"/>
    <n v="-33.710382000000003"/>
    <n v="151.21445399999999"/>
    <s v="4793 Sydney Ave"/>
    <s v=" Sydney"/>
    <s v="Australia"/>
    <s v="Australia"/>
    <s v="Australia"/>
    <s v="AC Level 1"/>
    <n v="0.47"/>
    <d v="2025-07-24T00:00:00"/>
    <s v="9.00-21.00"/>
    <d v="1900-01-11T00:00:00"/>
    <n v="15.41"/>
    <n v="42"/>
    <x v="4"/>
    <x v="1"/>
    <s v="Type 2"/>
    <n v="2011"/>
    <s v="Yes"/>
    <n v="3.5"/>
    <n v="4"/>
    <s v="Annually"/>
  </r>
  <r>
    <s v="EVS01304"/>
    <n v="39.933034999999997"/>
    <n v="116.341178"/>
    <s v="8194 Beijing Ave"/>
    <s v=" Beijing"/>
    <s v="China"/>
    <s v="China"/>
    <s v="Asia"/>
    <s v="AC Level 1"/>
    <n v="0.17"/>
    <s v="6:00-22:00"/>
    <s v="6:00-22:00"/>
    <d v="1899-12-30T16:04:48"/>
    <n v="13.62"/>
    <n v="39"/>
    <x v="1"/>
    <x v="1"/>
    <s v="Type 2"/>
    <n v="2018"/>
    <s v="Yes"/>
    <n v="4"/>
    <n v="8"/>
    <s v="Monthly"/>
  </r>
  <r>
    <s v="EVS01306"/>
    <n v="18.917158000000001"/>
    <n v="72.878654999999995"/>
    <s v="1268 Mumbai Ave"/>
    <s v=" Mumbai"/>
    <s v="India"/>
    <s v="India"/>
    <s v="Asia"/>
    <s v="AC Level 1"/>
    <n v="0.11"/>
    <d v="2025-07-24T00:00:00"/>
    <s v="9.00-21.00"/>
    <d v="1900-01-11T00:00:00"/>
    <n v="4.25"/>
    <n v="90"/>
    <x v="3"/>
    <x v="0"/>
    <s v="CCS"/>
    <n v="2017"/>
    <s v="Yes"/>
    <n v="4.5"/>
    <n v="7"/>
    <s v="Quarterly"/>
  </r>
  <r>
    <s v="EVS01308"/>
    <n v="19.426656999999999"/>
    <n v="-99.042676"/>
    <s v="68 Mexico City Ave"/>
    <s v=" Mexico City"/>
    <s v="Mexico"/>
    <s v="Mexico"/>
    <s v="North America"/>
    <s v="AC Level 1"/>
    <n v="0.13"/>
    <s v="9:00-18:00"/>
    <s v="9:00-18:00"/>
    <d v="1899-12-30T08:52:48"/>
    <n v="9.35"/>
    <n v="56"/>
    <x v="1"/>
    <x v="2"/>
    <s v="CHAdeMO, CCS"/>
    <n v="2015"/>
    <s v="Yes"/>
    <n v="3.4"/>
    <n v="8"/>
    <s v="Quarterly"/>
  </r>
  <r>
    <s v="EVS01310"/>
    <n v="43.664200000000001"/>
    <n v="-79.423907999999997"/>
    <s v="2608 Toronto Ave"/>
    <s v=" Toronto"/>
    <s v="Canada"/>
    <s v="Canada"/>
    <s v="North America"/>
    <s v="AC Level 1"/>
    <n v="0.46"/>
    <d v="2025-07-24T00:00:00"/>
    <s v="9.00-21.00"/>
    <d v="1900-01-11T00:00:00"/>
    <n v="10.88"/>
    <n v="33"/>
    <x v="2"/>
    <x v="0"/>
    <s v="CHAdeMO, Type 2"/>
    <n v="2019"/>
    <s v="Yes"/>
    <n v="3.6"/>
    <n v="5"/>
    <s v="Annually"/>
  </r>
  <r>
    <s v="EVS01312"/>
    <n v="39.965361000000001"/>
    <n v="116.24622599999999"/>
    <s v="3924 Beijing Ave"/>
    <s v=" Beijing"/>
    <s v="China"/>
    <s v="China"/>
    <s v="Asia"/>
    <s v="AC Level 1"/>
    <n v="0.25"/>
    <s v="6:00-22:00"/>
    <s v="6:00-22:00"/>
    <d v="1899-12-30T16:04:48"/>
    <n v="6.5"/>
    <n v="34"/>
    <x v="3"/>
    <x v="2"/>
    <s v="Tesla, Type 2"/>
    <n v="2020"/>
    <s v="Yes"/>
    <n v="4.5999999999999996"/>
    <n v="5"/>
    <s v="Quarterly"/>
  </r>
  <r>
    <s v="EVS01314"/>
    <n v="19.463640999999999"/>
    <n v="-99.002180999999993"/>
    <s v="8278 Mexico City Ave"/>
    <s v=" Mexico City"/>
    <s v="Mexico"/>
    <s v="Mexico"/>
    <s v="North America"/>
    <s v="AC Level 1"/>
    <n v="0.33"/>
    <d v="2025-07-24T00:00:00"/>
    <s v="9.00-21.00"/>
    <d v="1900-01-11T00:00:00"/>
    <n v="3.34"/>
    <n v="40"/>
    <x v="1"/>
    <x v="3"/>
    <s v="CCS, Type 2"/>
    <n v="2017"/>
    <s v="No"/>
    <n v="3.3"/>
    <n v="6"/>
    <s v="Monthly"/>
  </r>
  <r>
    <s v="EVS01315"/>
    <n v="-33.895029999999998"/>
    <n v="151.28654"/>
    <s v="8661 Sydney Ave"/>
    <s v=" Sydney"/>
    <s v="Australia"/>
    <s v="Australia"/>
    <s v="Australia"/>
    <s v="AC Level 1"/>
    <n v="0.28999999999999998"/>
    <d v="2025-07-24T00:00:00"/>
    <s v="9.00-21.00"/>
    <d v="1900-01-11T00:00:00"/>
    <n v="6.4"/>
    <n v="51"/>
    <x v="3"/>
    <x v="2"/>
    <s v="CCS, CHAdeMO"/>
    <n v="2021"/>
    <s v="No"/>
    <n v="4.5"/>
    <n v="6"/>
    <s v="Quarterly"/>
  </r>
  <r>
    <s v="EVS01316"/>
    <n v="13.879457"/>
    <n v="100.58747099999999"/>
    <s v="1263 Bangkok Ave"/>
    <s v=" Bangkok"/>
    <s v="Thailand"/>
    <s v="Thailand"/>
    <s v="Asia"/>
    <s v="AC Level 1"/>
    <n v="0.35"/>
    <d v="2025-07-24T00:00:00"/>
    <s v="9.00-21.00"/>
    <d v="1900-01-11T00:00:00"/>
    <n v="14.85"/>
    <n v="86"/>
    <x v="3"/>
    <x v="2"/>
    <s v="Tesla, CCS"/>
    <n v="2021"/>
    <s v="No"/>
    <n v="4.7"/>
    <n v="10"/>
    <s v="Annually"/>
  </r>
  <r>
    <s v="EVS01318"/>
    <n v="-33.887163999999999"/>
    <n v="151.26508000000001"/>
    <s v="7646 Sydney Ave"/>
    <s v=" Sydney"/>
    <s v="Australia"/>
    <s v="Australia"/>
    <s v="Australia"/>
    <s v="AC Level 1"/>
    <n v="0.34"/>
    <s v="6:00-22:00"/>
    <s v="6:00-22:00"/>
    <d v="1899-12-30T16:04:48"/>
    <n v="13.71"/>
    <n v="14"/>
    <x v="2"/>
    <x v="1"/>
    <s v="CHAdeMO, CCS"/>
    <n v="2016"/>
    <s v="Yes"/>
    <n v="3.4"/>
    <n v="9"/>
    <s v="Annually"/>
  </r>
  <r>
    <s v="EVS01321"/>
    <n v="73.388051000000004"/>
    <n v="20.366689999999998"/>
    <s v="8233 Random Rd"/>
    <s v="Error"/>
    <s v="Error"/>
    <s v="Error"/>
    <s v="Error"/>
    <s v="AC Level 1"/>
    <n v="0.47"/>
    <s v="9:00-18:00"/>
    <s v="9:00-18:00"/>
    <d v="1899-12-30T08:52:48"/>
    <n v="6.47"/>
    <n v="26"/>
    <x v="4"/>
    <x v="2"/>
    <s v="Type 2"/>
    <n v="2021"/>
    <s v="No"/>
    <n v="4.7"/>
    <n v="8"/>
    <s v="Annually"/>
  </r>
  <r>
    <s v="EVS01322"/>
    <n v="43.726371"/>
    <n v="-79.351855"/>
    <s v="5277 Toronto Ave"/>
    <s v=" Toronto"/>
    <s v="Canada"/>
    <s v="Canada"/>
    <s v="North America"/>
    <s v="AC Level 1"/>
    <n v="0.37"/>
    <s v="6:00-22:00"/>
    <s v="6:00-22:00"/>
    <d v="1899-12-30T16:04:48"/>
    <n v="3.12"/>
    <n v="99"/>
    <x v="0"/>
    <x v="0"/>
    <s v="Type 2, CHAdeMO"/>
    <n v="2013"/>
    <s v="Yes"/>
    <n v="3.1"/>
    <n v="1"/>
    <s v="Quarterly"/>
  </r>
  <r>
    <s v="EVS01323"/>
    <n v="37.695295000000002"/>
    <n v="127.039537"/>
    <s v="1765 Seoul Ave"/>
    <s v=" Seoul"/>
    <s v="South Korea"/>
    <s v="South Korea"/>
    <s v="Asia"/>
    <s v="AC Level 1"/>
    <n v="0.11"/>
    <d v="2025-07-24T00:00:00"/>
    <s v="9.00-21.00"/>
    <d v="1900-01-11T00:00:00"/>
    <n v="15.96"/>
    <n v="78"/>
    <x v="1"/>
    <x v="3"/>
    <s v="CCS"/>
    <n v="2016"/>
    <s v="Yes"/>
    <n v="4.5999999999999996"/>
    <n v="8"/>
    <s v="Annually"/>
  </r>
  <r>
    <s v="EVS01324"/>
    <n v="-33.815818999999998"/>
    <n v="151.33215999999999"/>
    <s v="4261 Sydney Ave"/>
    <s v=" Sydney"/>
    <s v="Australia"/>
    <s v="Australia"/>
    <s v="Australia"/>
    <s v="AC Level 1"/>
    <n v="0.35"/>
    <s v="6:00-22:00"/>
    <s v="6:00-22:00"/>
    <d v="1899-12-30T16:04:48"/>
    <n v="17.71"/>
    <n v="27"/>
    <x v="2"/>
    <x v="1"/>
    <s v="Type 2, CCS"/>
    <n v="2010"/>
    <s v="Yes"/>
    <n v="3.2"/>
    <n v="9"/>
    <s v="Monthly"/>
  </r>
  <r>
    <s v="EVS01326"/>
    <n v="-33.873117999999998"/>
    <n v="151.37527"/>
    <s v="9730 Sydney Ave"/>
    <s v=" Sydney"/>
    <s v="Australia"/>
    <s v="Australia"/>
    <s v="Australia"/>
    <s v="AC Level 1"/>
    <n v="0.12"/>
    <s v="9:00-18:00"/>
    <s v="9:00-18:00"/>
    <d v="1899-12-30T08:52:48"/>
    <n v="15.08"/>
    <n v="66"/>
    <x v="0"/>
    <x v="0"/>
    <s v="Type 2, CHAdeMO"/>
    <n v="2011"/>
    <s v="No"/>
    <n v="3.3"/>
    <n v="7"/>
    <s v="Annually"/>
  </r>
  <r>
    <s v="EVS01328"/>
    <n v="34.023187"/>
    <n v="-118.350064"/>
    <s v="2983 Los Angeles Ave"/>
    <s v=" Los Angeles"/>
    <s v="United States"/>
    <s v="United States"/>
    <s v="North America"/>
    <s v="AC Level 1"/>
    <n v="0.15"/>
    <s v="6:00-22:00"/>
    <s v="6:00-22:00"/>
    <d v="1899-12-30T16:04:48"/>
    <n v="1.89"/>
    <n v="21"/>
    <x v="1"/>
    <x v="3"/>
    <s v="Type 2, CHAdeMO"/>
    <n v="2013"/>
    <s v="No"/>
    <n v="3.5"/>
    <n v="2"/>
    <s v="Monthly"/>
  </r>
  <r>
    <s v="EVS01329"/>
    <n v="-33.882882000000002"/>
    <n v="151.22963300000001"/>
    <s v="7097 Sydney Ave"/>
    <s v=" Sydney"/>
    <s v="Australia"/>
    <s v="Australia"/>
    <s v="Australia"/>
    <s v="AC Level 1"/>
    <n v="0.49"/>
    <s v="9:00-18:00"/>
    <s v="9:00-18:00"/>
    <d v="1899-12-30T08:52:48"/>
    <n v="3.52"/>
    <n v="71"/>
    <x v="0"/>
    <x v="3"/>
    <s v="CCS, CHAdeMO"/>
    <n v="2018"/>
    <s v="No"/>
    <n v="4.5999999999999996"/>
    <n v="9"/>
    <s v="Monthly"/>
  </r>
  <r>
    <s v="EVS01330"/>
    <n v="37.864618999999998"/>
    <n v="-122.45056099999999"/>
    <s v="3124 San Francisco Ave"/>
    <s v=" San Francisco"/>
    <s v="United States"/>
    <s v="United States"/>
    <s v="North America"/>
    <s v="AC Level 1"/>
    <n v="0.46"/>
    <s v="9:00-18:00"/>
    <s v="9:00-18:00"/>
    <d v="1899-12-30T08:52:48"/>
    <n v="19.920000000000002"/>
    <n v="16"/>
    <x v="4"/>
    <x v="1"/>
    <s v="CCS, CHAdeMO"/>
    <n v="2011"/>
    <s v="Yes"/>
    <n v="3.6"/>
    <n v="3"/>
    <s v="Annually"/>
  </r>
  <r>
    <s v="EVS01331"/>
    <n v="-83.623067000000006"/>
    <n v="-9.8276289999999999"/>
    <s v="7470 Random Rd"/>
    <s v="Error"/>
    <s v="Error"/>
    <s v="Error"/>
    <s v="Error"/>
    <s v="AC Level 1"/>
    <n v="0.28999999999999998"/>
    <d v="2025-07-24T00:00:00"/>
    <s v="9.00-21.00"/>
    <d v="1900-01-11T00:00:00"/>
    <n v="13.55"/>
    <n v="97"/>
    <x v="4"/>
    <x v="0"/>
    <s v="CCS"/>
    <n v="2013"/>
    <s v="No"/>
    <n v="4.7"/>
    <n v="10"/>
    <s v="Monthly"/>
  </r>
  <r>
    <s v="EVS01332"/>
    <n v="-33.739927000000002"/>
    <n v="151.34907699999999"/>
    <s v="918 Sydney Ave"/>
    <s v=" Sydney"/>
    <s v="Australia"/>
    <s v="Australia"/>
    <s v="Australia"/>
    <s v="AC Level 1"/>
    <n v="0.14000000000000001"/>
    <d v="2025-07-24T00:00:00"/>
    <s v="9.00-21.00"/>
    <d v="1900-01-11T00:00:00"/>
    <n v="6.93"/>
    <n v="93"/>
    <x v="4"/>
    <x v="0"/>
    <s v="Tesla"/>
    <n v="2014"/>
    <s v="No"/>
    <n v="3.9"/>
    <n v="2"/>
    <s v="Quarterly"/>
  </r>
  <r>
    <s v="EVS01338"/>
    <n v="37.822372000000001"/>
    <n v="-122.464574"/>
    <s v="633 San Francisco Ave"/>
    <s v=" San Francisco"/>
    <s v="United States"/>
    <s v="United States"/>
    <s v="North America"/>
    <s v="AC Level 1"/>
    <n v="0.23"/>
    <d v="2025-07-24T00:00:00"/>
    <s v="9.00-21.00"/>
    <d v="1900-01-11T00:00:00"/>
    <n v="6.78"/>
    <n v="40"/>
    <x v="3"/>
    <x v="2"/>
    <s v="CHAdeMO"/>
    <n v="2012"/>
    <s v="No"/>
    <n v="4.2"/>
    <n v="7"/>
    <s v="Annually"/>
  </r>
  <r>
    <s v="EVS01342"/>
    <n v="37.747585999999998"/>
    <n v="-122.466256"/>
    <s v="3744 San Francisco Ave"/>
    <s v=" San Francisco"/>
    <s v="United States"/>
    <s v="United States"/>
    <s v="North America"/>
    <s v="AC Level 1"/>
    <n v="0.38"/>
    <s v="9:00-18:00"/>
    <s v="9:00-18:00"/>
    <d v="1899-12-30T08:52:48"/>
    <n v="16.05"/>
    <n v="62"/>
    <x v="3"/>
    <x v="3"/>
    <s v="CCS"/>
    <n v="2022"/>
    <s v="No"/>
    <n v="4.2"/>
    <n v="10"/>
    <s v="Quarterly"/>
  </r>
  <r>
    <s v="EVS01343"/>
    <n v="37.781537999999998"/>
    <n v="-122.365482"/>
    <s v="1537 San Francisco Ave"/>
    <s v=" San Francisco"/>
    <s v="United States"/>
    <s v="United States"/>
    <s v="North America"/>
    <s v="AC Level 1"/>
    <n v="0.41"/>
    <s v="9:00-18:00"/>
    <s v="9:00-18:00"/>
    <d v="1899-12-30T08:52:48"/>
    <n v="2.2799999999999998"/>
    <n v="22"/>
    <x v="4"/>
    <x v="1"/>
    <s v="CHAdeMO, CCS"/>
    <n v="2013"/>
    <s v="No"/>
    <n v="3.6"/>
    <n v="4"/>
    <s v="Monthly"/>
  </r>
  <r>
    <s v="EVS01346"/>
    <n v="19.046437000000001"/>
    <n v="72.870101000000005"/>
    <s v="6321 Mumbai Ave"/>
    <s v=" Mumbai"/>
    <s v="India"/>
    <s v="India"/>
    <s v="Asia"/>
    <s v="AC Level 1"/>
    <n v="0.16"/>
    <d v="2025-07-24T00:00:00"/>
    <s v="9.00-21.00"/>
    <d v="1900-01-11T00:00:00"/>
    <n v="0.65"/>
    <n v="48"/>
    <x v="3"/>
    <x v="2"/>
    <s v="CCS"/>
    <n v="2010"/>
    <s v="No"/>
    <n v="4"/>
    <n v="8"/>
    <s v="Quarterly"/>
  </r>
  <r>
    <s v="EVS01351"/>
    <n v="32.978420999999997"/>
    <n v="-43.776871999999997"/>
    <s v="4141 Random Rd"/>
    <s v="Error"/>
    <s v="Error"/>
    <s v="Error"/>
    <s v="Error"/>
    <s v="AC Level 1"/>
    <n v="0.14000000000000001"/>
    <s v="9:00-18:00"/>
    <s v="9:00-18:00"/>
    <d v="1899-12-30T08:52:48"/>
    <n v="3.86"/>
    <n v="15"/>
    <x v="3"/>
    <x v="3"/>
    <s v="CHAdeMO, Tesla"/>
    <n v="2018"/>
    <s v="No"/>
    <n v="3.9"/>
    <n v="9"/>
    <s v="Quarterly"/>
  </r>
  <r>
    <s v="EVS01355"/>
    <n v="39.928899999999999"/>
    <n v="116.448475"/>
    <s v="6727 Beijing Ave"/>
    <s v=" Beijing"/>
    <s v="China"/>
    <s v="China"/>
    <s v="Asia"/>
    <s v="AC Level 1"/>
    <n v="0.47"/>
    <s v="6:00-22:00"/>
    <s v="6:00-22:00"/>
    <d v="1899-12-30T16:04:48"/>
    <n v="13.63"/>
    <n v="99"/>
    <x v="3"/>
    <x v="3"/>
    <s v="Type 2"/>
    <n v="2010"/>
    <s v="Yes"/>
    <n v="3.9"/>
    <n v="9"/>
    <s v="Quarterly"/>
  </r>
  <r>
    <s v="EVS01356"/>
    <n v="43.798651"/>
    <n v="-79.349846999999997"/>
    <s v="2164 Toronto Ave"/>
    <s v=" Toronto"/>
    <s v="Canada"/>
    <s v="Canada"/>
    <s v="North America"/>
    <s v="AC Level 1"/>
    <n v="0.28999999999999998"/>
    <s v="9:00-18:00"/>
    <s v="9:00-18:00"/>
    <d v="1899-12-30T08:52:48"/>
    <n v="10.1"/>
    <n v="37"/>
    <x v="4"/>
    <x v="0"/>
    <s v="CCS, Tesla"/>
    <n v="2021"/>
    <s v="Yes"/>
    <n v="3.6"/>
    <n v="10"/>
    <s v="Monthly"/>
  </r>
  <r>
    <s v="EVS01360"/>
    <n v="37.643523999999999"/>
    <n v="127.09444000000001"/>
    <s v="4371 Seoul Ave"/>
    <s v=" Seoul"/>
    <s v="South Korea"/>
    <s v="South Korea"/>
    <s v="Asia"/>
    <s v="AC Level 1"/>
    <n v="0.11"/>
    <s v="6:00-22:00"/>
    <s v="6:00-22:00"/>
    <d v="1899-12-30T16:04:48"/>
    <n v="7.09"/>
    <n v="82"/>
    <x v="4"/>
    <x v="0"/>
    <s v="CCS"/>
    <n v="2021"/>
    <s v="Yes"/>
    <n v="3.5"/>
    <n v="8"/>
    <s v="Monthly"/>
  </r>
  <r>
    <s v="EVS01363"/>
    <n v="13.799237"/>
    <n v="100.570212"/>
    <s v="6836 Bangkok Ave"/>
    <s v=" Bangkok"/>
    <s v="Thailand"/>
    <s v="Thailand"/>
    <s v="Asia"/>
    <s v="AC Level 1"/>
    <n v="0.48"/>
    <s v="9:00-18:00"/>
    <s v="9:00-18:00"/>
    <d v="1899-12-30T08:52:48"/>
    <n v="14.05"/>
    <n v="65"/>
    <x v="4"/>
    <x v="0"/>
    <s v="CCS, Tesla"/>
    <n v="2022"/>
    <s v="Yes"/>
    <n v="3.4"/>
    <n v="3"/>
    <s v="Quarterly"/>
  </r>
  <r>
    <s v="EVS01365"/>
    <n v="13.838505"/>
    <n v="100.592743"/>
    <s v="2476 Bangkok Ave"/>
    <s v=" Bangkok"/>
    <s v="Thailand"/>
    <s v="Thailand"/>
    <s v="Asia"/>
    <s v="AC Level 1"/>
    <n v="0.18"/>
    <s v="6:00-22:00"/>
    <s v="6:00-22:00"/>
    <d v="1899-12-30T16:04:48"/>
    <n v="18.63"/>
    <n v="59"/>
    <x v="1"/>
    <x v="0"/>
    <s v="CCS, CHAdeMO"/>
    <n v="2021"/>
    <s v="Yes"/>
    <n v="4.5"/>
    <n v="4"/>
    <s v="Monthly"/>
  </r>
  <r>
    <s v="EVS01371"/>
    <n v="-50.106558999999997"/>
    <n v="-155.664376"/>
    <s v="8714 Random Rd"/>
    <s v="Error"/>
    <s v="Error"/>
    <s v="Error"/>
    <s v="Error"/>
    <s v="AC Level 1"/>
    <n v="0.35"/>
    <s v="6:00-22:00"/>
    <s v="6:00-22:00"/>
    <d v="1899-12-30T16:04:48"/>
    <n v="8.59"/>
    <n v="18"/>
    <x v="4"/>
    <x v="1"/>
    <s v="Type 2"/>
    <n v="2020"/>
    <s v="No"/>
    <n v="3.3"/>
    <n v="8"/>
    <s v="Annually"/>
  </r>
  <r>
    <s v="EVS01374"/>
    <n v="-33.860878999999997"/>
    <n v="18.57245"/>
    <s v="6914 Cape Town Ave"/>
    <s v=" Cape Town"/>
    <s v="South Africa"/>
    <s v="South Africa"/>
    <s v="Africa"/>
    <s v="AC Level 1"/>
    <n v="0.13"/>
    <s v="6:00-22:00"/>
    <s v="6:00-22:00"/>
    <d v="1899-12-30T16:04:48"/>
    <n v="9.0299999999999994"/>
    <n v="26"/>
    <x v="4"/>
    <x v="2"/>
    <s v="CCS"/>
    <n v="2015"/>
    <s v="Yes"/>
    <n v="3.5"/>
    <n v="3"/>
    <s v="Annually"/>
  </r>
  <r>
    <s v="EVS01375"/>
    <n v="41.961902000000002"/>
    <n v="-87.753527000000005"/>
    <s v="4858 Chicago Ave"/>
    <s v=" Chicago"/>
    <s v="United States"/>
    <s v="United States"/>
    <s v="North America"/>
    <s v="AC Level 1"/>
    <n v="0.28000000000000003"/>
    <s v="6:00-22:00"/>
    <s v="6:00-22:00"/>
    <d v="1899-12-30T16:04:48"/>
    <n v="7.11"/>
    <n v="28"/>
    <x v="0"/>
    <x v="1"/>
    <s v="CCS"/>
    <n v="2016"/>
    <s v="No"/>
    <n v="4.5"/>
    <n v="7"/>
    <s v="Annually"/>
  </r>
  <r>
    <s v="EVS01379"/>
    <n v="55.861840000000001"/>
    <n v="37.689776999999999"/>
    <s v="8873 Moscow Ave"/>
    <s v=" Moscow"/>
    <s v="Russia"/>
    <s v="Russia"/>
    <s v="Europe"/>
    <s v="AC Level 1"/>
    <n v="0.14000000000000001"/>
    <s v="9:00-18:00"/>
    <s v="9:00-18:00"/>
    <d v="1899-12-30T08:52:48"/>
    <n v="16.940000000000001"/>
    <n v="48"/>
    <x v="3"/>
    <x v="2"/>
    <s v="CCS, Type 2"/>
    <n v="2010"/>
    <s v="No"/>
    <n v="3.2"/>
    <n v="2"/>
    <s v="Quarterly"/>
  </r>
  <r>
    <s v="EVS01384"/>
    <n v="34.017420000000001"/>
    <n v="-118.226354"/>
    <s v="5553 Los Angeles Ave"/>
    <s v=" Los Angeles"/>
    <s v="United States"/>
    <s v="United States"/>
    <s v="North America"/>
    <s v="AC Level 1"/>
    <n v="0.25"/>
    <s v="6:00-22:00"/>
    <s v="6:00-22:00"/>
    <d v="1899-12-30T16:04:48"/>
    <n v="16.440000000000001"/>
    <n v="39"/>
    <x v="1"/>
    <x v="3"/>
    <s v="CCS, CHAdeMO"/>
    <n v="2014"/>
    <s v="No"/>
    <n v="4.2"/>
    <n v="4"/>
    <s v="Monthly"/>
  </r>
  <r>
    <s v="EVS01393"/>
    <n v="52.597169999999998"/>
    <n v="13.489921000000001"/>
    <s v="2193 Berlin Ave"/>
    <s v=" Berlin"/>
    <s v="Germany"/>
    <s v="Germany"/>
    <s v="Europe"/>
    <s v="AC Level 1"/>
    <n v="0.5"/>
    <s v="6:00-22:00"/>
    <s v="6:00-22:00"/>
    <d v="1899-12-30T16:04:48"/>
    <n v="10.86"/>
    <n v="69"/>
    <x v="2"/>
    <x v="1"/>
    <s v="CCS, Tesla"/>
    <n v="2012"/>
    <s v="Yes"/>
    <n v="4.9000000000000004"/>
    <n v="7"/>
    <s v="Monthly"/>
  </r>
  <r>
    <s v="EVS01400"/>
    <n v="-33.868569000000001"/>
    <n v="151.32228900000001"/>
    <s v="9914 Sydney Ave"/>
    <s v=" Sydney"/>
    <s v="Australia"/>
    <s v="Australia"/>
    <s v="Australia"/>
    <s v="AC Level 1"/>
    <n v="0.22"/>
    <s v="6:00-22:00"/>
    <s v="6:00-22:00"/>
    <d v="1899-12-30T16:04:48"/>
    <n v="2.27"/>
    <n v="57"/>
    <x v="2"/>
    <x v="3"/>
    <s v="CCS, Tesla"/>
    <n v="2011"/>
    <s v="No"/>
    <n v="3.6"/>
    <n v="1"/>
    <s v="Annually"/>
  </r>
  <r>
    <s v="EVS01401"/>
    <n v="-2.3950719999999999"/>
    <n v="-117.93907299999999"/>
    <s v="2549 Random Rd"/>
    <s v="Error"/>
    <s v="Error"/>
    <s v="Error"/>
    <s v="Error"/>
    <s v="AC Level 1"/>
    <n v="0.27"/>
    <d v="2025-07-24T00:00:00"/>
    <s v="9.00-21.00"/>
    <d v="1900-01-11T00:00:00"/>
    <n v="7.51"/>
    <n v="29"/>
    <x v="0"/>
    <x v="2"/>
    <s v="Tesla, CCS"/>
    <n v="2015"/>
    <s v="Yes"/>
    <n v="4"/>
    <n v="9"/>
    <s v="Annually"/>
  </r>
  <r>
    <s v="EVS01403"/>
    <n v="39.874910999999997"/>
    <n v="116.206175"/>
    <s v="3881 Beijing Ave"/>
    <s v=" Beijing"/>
    <s v="China"/>
    <s v="China"/>
    <s v="Asia"/>
    <s v="AC Level 1"/>
    <n v="0.35"/>
    <d v="2025-07-24T00:00:00"/>
    <s v="9.00-21.00"/>
    <d v="1900-01-11T00:00:00"/>
    <n v="7"/>
    <n v="42"/>
    <x v="0"/>
    <x v="2"/>
    <s v="CHAdeMO, Tesla"/>
    <n v="2013"/>
    <s v="Yes"/>
    <n v="4.5999999999999996"/>
    <n v="1"/>
    <s v="Quarterly"/>
  </r>
  <r>
    <s v="EVS01405"/>
    <n v="-33.853662"/>
    <n v="151.32678200000001"/>
    <s v="2183 Sydney Ave"/>
    <s v=" Sydney"/>
    <s v="Australia"/>
    <s v="Australia"/>
    <s v="Australia"/>
    <s v="AC Level 1"/>
    <n v="0.3"/>
    <d v="2025-07-24T00:00:00"/>
    <s v="9.00-21.00"/>
    <d v="1900-01-11T00:00:00"/>
    <n v="13.33"/>
    <n v="23"/>
    <x v="1"/>
    <x v="0"/>
    <s v="Type 2"/>
    <n v="2016"/>
    <s v="Yes"/>
    <n v="3.1"/>
    <n v="2"/>
    <s v="Quarterly"/>
  </r>
  <r>
    <s v="EVS01406"/>
    <n v="13.722958"/>
    <n v="100.514492"/>
    <s v="4342 Bangkok Ave"/>
    <s v=" Bangkok"/>
    <s v="Thailand"/>
    <s v="Thailand"/>
    <s v="Asia"/>
    <s v="AC Level 1"/>
    <n v="0.31"/>
    <s v="6:00-22:00"/>
    <s v="6:00-22:00"/>
    <d v="1899-12-30T16:04:48"/>
    <n v="18.7"/>
    <n v="36"/>
    <x v="2"/>
    <x v="1"/>
    <s v="Tesla, Type 2"/>
    <n v="2015"/>
    <s v="Yes"/>
    <n v="4"/>
    <n v="1"/>
    <s v="Quarterly"/>
  </r>
  <r>
    <s v="EVS01407"/>
    <n v="39.962356999999997"/>
    <n v="116.464322"/>
    <s v="7398 Beijing Ave"/>
    <s v=" Beijing"/>
    <s v="China"/>
    <s v="China"/>
    <s v="Asia"/>
    <s v="AC Level 1"/>
    <n v="0.26"/>
    <s v="6:00-22:00"/>
    <s v="6:00-22:00"/>
    <d v="1899-12-30T16:04:48"/>
    <n v="4.07"/>
    <n v="58"/>
    <x v="2"/>
    <x v="0"/>
    <s v="CHAdeMO, Tesla"/>
    <n v="2014"/>
    <s v="Yes"/>
    <n v="3.7"/>
    <n v="1"/>
    <s v="Quarterly"/>
  </r>
  <r>
    <s v="EVS01411"/>
    <n v="13.650950999999999"/>
    <n v="-107.42209"/>
    <s v="6613 Random Rd"/>
    <s v="Error"/>
    <s v="Error"/>
    <s v="Error"/>
    <s v="Error"/>
    <s v="AC Level 1"/>
    <n v="0.35"/>
    <s v="6:00-22:00"/>
    <s v="6:00-22:00"/>
    <d v="1899-12-30T16:04:48"/>
    <n v="17.97"/>
    <n v="98"/>
    <x v="3"/>
    <x v="2"/>
    <s v="Tesla"/>
    <n v="2022"/>
    <s v="No"/>
    <n v="3.7"/>
    <n v="1"/>
    <s v="Monthly"/>
  </r>
  <r>
    <s v="EVS01419"/>
    <n v="13.860588"/>
    <n v="100.527264"/>
    <s v="818 Bangkok Ave"/>
    <s v=" Bangkok"/>
    <s v="Thailand"/>
    <s v="Thailand"/>
    <s v="Asia"/>
    <s v="AC Level 1"/>
    <n v="0.34"/>
    <d v="2025-07-24T00:00:00"/>
    <s v="9.00-21.00"/>
    <d v="1900-01-11T00:00:00"/>
    <n v="4.93"/>
    <n v="36"/>
    <x v="2"/>
    <x v="1"/>
    <s v="Type 2"/>
    <n v="2012"/>
    <s v="Yes"/>
    <n v="3.1"/>
    <n v="8"/>
    <s v="Quarterly"/>
  </r>
  <r>
    <s v="EVS01421"/>
    <n v="-46.883234999999999"/>
    <n v="-90.183888999999994"/>
    <s v="6777 Random Rd"/>
    <s v="Error"/>
    <s v="Error"/>
    <s v="Error"/>
    <s v="Error"/>
    <s v="AC Level 1"/>
    <n v="0.28999999999999998"/>
    <s v="6:00-22:00"/>
    <s v="6:00-22:00"/>
    <d v="1899-12-30T16:04:48"/>
    <n v="5.54"/>
    <n v="44"/>
    <x v="1"/>
    <x v="3"/>
    <s v="CCS, Type 2"/>
    <n v="2012"/>
    <s v="No"/>
    <n v="3.4"/>
    <n v="2"/>
    <s v="Monthly"/>
  </r>
  <r>
    <s v="EVS01422"/>
    <n v="-33.776435999999997"/>
    <n v="151.388665"/>
    <s v="9362 Sydney Ave"/>
    <s v=" Sydney"/>
    <s v="Australia"/>
    <s v="Australia"/>
    <s v="Australia"/>
    <s v="AC Level 1"/>
    <n v="0.28999999999999998"/>
    <s v="6:00-22:00"/>
    <s v="6:00-22:00"/>
    <d v="1899-12-30T16:04:48"/>
    <n v="3.26"/>
    <n v="10"/>
    <x v="3"/>
    <x v="0"/>
    <s v="Tesla, CHAdeMO"/>
    <n v="2021"/>
    <s v="Yes"/>
    <n v="5"/>
    <n v="3"/>
    <s v="Monthly"/>
  </r>
  <r>
    <s v="EVS01424"/>
    <n v="19.016195"/>
    <n v="72.852008999999995"/>
    <s v="2492 Mumbai Ave"/>
    <s v=" Mumbai"/>
    <s v="India"/>
    <s v="India"/>
    <s v="Asia"/>
    <s v="AC Level 1"/>
    <n v="0.2"/>
    <s v="9:00-18:00"/>
    <s v="9:00-18:00"/>
    <d v="1899-12-30T08:52:48"/>
    <n v="4.75"/>
    <n v="13"/>
    <x v="3"/>
    <x v="1"/>
    <s v="CHAdeMO"/>
    <n v="2018"/>
    <s v="No"/>
    <n v="3.1"/>
    <n v="4"/>
    <s v="Annually"/>
  </r>
  <r>
    <s v="EVS01428"/>
    <n v="39.948154000000002"/>
    <n v="116.464414"/>
    <s v="1996 Beijing Ave"/>
    <s v=" Beijing"/>
    <s v="China"/>
    <s v="China"/>
    <s v="Asia"/>
    <s v="AC Level 1"/>
    <n v="0.18"/>
    <d v="2025-07-24T00:00:00"/>
    <s v="9.00-21.00"/>
    <d v="1900-01-11T00:00:00"/>
    <n v="19.28"/>
    <n v="45"/>
    <x v="4"/>
    <x v="1"/>
    <s v="Type 2"/>
    <n v="2016"/>
    <s v="Yes"/>
    <n v="4.4000000000000004"/>
    <n v="7"/>
    <s v="Monthly"/>
  </r>
  <r>
    <s v="EVS01430"/>
    <n v="34.181975000000001"/>
    <n v="-118.287696"/>
    <s v="4345 Los Angeles Ave"/>
    <s v=" Los Angeles"/>
    <s v="United States"/>
    <s v="United States"/>
    <s v="North America"/>
    <s v="AC Level 1"/>
    <n v="0.17"/>
    <s v="6:00-22:00"/>
    <s v="6:00-22:00"/>
    <d v="1899-12-30T16:04:48"/>
    <n v="13.42"/>
    <n v="90"/>
    <x v="4"/>
    <x v="3"/>
    <s v="CHAdeMO, Type 2"/>
    <n v="2011"/>
    <s v="Yes"/>
    <n v="3.8"/>
    <n v="3"/>
    <s v="Annually"/>
  </r>
  <r>
    <s v="EVS01432"/>
    <n v="25.250222000000001"/>
    <n v="55.315418999999999"/>
    <s v="1776 Dubai Ave"/>
    <s v=" Dubai"/>
    <s v="United Arab Emirates"/>
    <s v="United Arab Emirates"/>
    <s v="Asia"/>
    <s v="AC Level 1"/>
    <n v="0.32"/>
    <s v="9:00-18:00"/>
    <s v="9:00-18:00"/>
    <d v="1899-12-30T08:52:48"/>
    <n v="5.98"/>
    <n v="43"/>
    <x v="2"/>
    <x v="3"/>
    <s v="Tesla, CCS"/>
    <n v="2010"/>
    <s v="No"/>
    <n v="3.3"/>
    <n v="8"/>
    <s v="Quarterly"/>
  </r>
  <r>
    <s v="EVS01433"/>
    <n v="39.820999999999998"/>
    <n v="116.31952800000001"/>
    <s v="7459 Beijing Ave"/>
    <s v=" Beijing"/>
    <s v="China"/>
    <s v="China"/>
    <s v="Asia"/>
    <s v="AC Level 1"/>
    <n v="0.1"/>
    <s v="6:00-22:00"/>
    <s v="6:00-22:00"/>
    <d v="1899-12-30T16:04:48"/>
    <n v="19.45"/>
    <n v="50"/>
    <x v="1"/>
    <x v="1"/>
    <s v="Tesla"/>
    <n v="2018"/>
    <s v="Yes"/>
    <n v="4.7"/>
    <n v="3"/>
    <s v="Annually"/>
  </r>
  <r>
    <s v="EVS01436"/>
    <n v="19.536237"/>
    <n v="-99.086703999999997"/>
    <s v="4646 Mexico City Ave"/>
    <s v=" Mexico City"/>
    <s v="Mexico"/>
    <s v="Mexico"/>
    <s v="North America"/>
    <s v="AC Level 1"/>
    <n v="0.42"/>
    <s v="9:00-18:00"/>
    <s v="9:00-18:00"/>
    <d v="1899-12-30T08:52:48"/>
    <n v="12.9"/>
    <n v="63"/>
    <x v="1"/>
    <x v="0"/>
    <s v="CCS"/>
    <n v="2022"/>
    <s v="No"/>
    <n v="4.4000000000000004"/>
    <n v="1"/>
    <s v="Monthly"/>
  </r>
  <r>
    <s v="EVS01439"/>
    <n v="37.532967999999997"/>
    <n v="127.022485"/>
    <s v="8864 Seoul Ave"/>
    <s v=" Seoul"/>
    <s v="South Korea"/>
    <s v="South Korea"/>
    <s v="Asia"/>
    <s v="AC Level 1"/>
    <n v="0.27"/>
    <s v="9:00-18:00"/>
    <s v="9:00-18:00"/>
    <d v="1899-12-30T08:52:48"/>
    <n v="15.34"/>
    <n v="16"/>
    <x v="0"/>
    <x v="2"/>
    <s v="CCS"/>
    <n v="2020"/>
    <s v="No"/>
    <n v="4.7"/>
    <n v="2"/>
    <s v="Annually"/>
  </r>
  <r>
    <s v="EVS01443"/>
    <n v="25.239124"/>
    <n v="55.340282999999999"/>
    <s v="4125 Dubai Ave"/>
    <s v=" Dubai"/>
    <s v="United Arab Emirates"/>
    <s v="United Arab Emirates"/>
    <s v="Asia"/>
    <s v="AC Level 1"/>
    <n v="0.14000000000000001"/>
    <s v="9:00-18:00"/>
    <s v="9:00-18:00"/>
    <d v="1899-12-30T08:52:48"/>
    <n v="14"/>
    <n v="54"/>
    <x v="1"/>
    <x v="2"/>
    <s v="CHAdeMO"/>
    <n v="2011"/>
    <s v="Yes"/>
    <n v="3.9"/>
    <n v="1"/>
    <s v="Monthly"/>
  </r>
  <r>
    <s v="EVS01449"/>
    <n v="-23.685549999999999"/>
    <n v="-46.544040000000003"/>
    <s v="3137 SÃ£o Paulo Ave"/>
    <s v=" SÃ£o Paulo"/>
    <s v="Brazil"/>
    <s v="Brazil"/>
    <s v="South America"/>
    <s v="AC Level 1"/>
    <n v="0.13"/>
    <d v="2025-07-24T00:00:00"/>
    <s v="9.00-21.00"/>
    <d v="1900-01-11T00:00:00"/>
    <n v="1.39"/>
    <n v="49"/>
    <x v="1"/>
    <x v="1"/>
    <s v="CHAdeMO"/>
    <n v="2011"/>
    <s v="Yes"/>
    <n v="3.4"/>
    <n v="4"/>
    <s v="Quarterly"/>
  </r>
  <r>
    <s v="EVS01452"/>
    <n v="-23.676579"/>
    <n v="-46.697564"/>
    <s v="1082 SÃ£o Paulo Ave"/>
    <s v=" SÃ£o Paulo"/>
    <s v="Brazil"/>
    <s v="Brazil"/>
    <s v="South America"/>
    <s v="AC Level 1"/>
    <n v="0.32"/>
    <d v="2025-07-24T00:00:00"/>
    <s v="9.00-21.00"/>
    <d v="1900-01-11T00:00:00"/>
    <n v="18.78"/>
    <n v="95"/>
    <x v="2"/>
    <x v="0"/>
    <s v="CCS, Tesla"/>
    <n v="2012"/>
    <s v="Yes"/>
    <n v="4.0999999999999996"/>
    <n v="7"/>
    <s v="Annually"/>
  </r>
  <r>
    <s v="EVS01454"/>
    <n v="41.851339000000003"/>
    <n v="-87.684073999999995"/>
    <s v="4533 Chicago Ave"/>
    <s v=" Chicago"/>
    <s v="United States"/>
    <s v="United States"/>
    <s v="North America"/>
    <s v="AC Level 1"/>
    <n v="0.28999999999999998"/>
    <s v="6:00-22:00"/>
    <s v="6:00-22:00"/>
    <d v="1899-12-30T16:04:48"/>
    <n v="14.74"/>
    <n v="15"/>
    <x v="1"/>
    <x v="0"/>
    <s v="Tesla, CHAdeMO"/>
    <n v="2022"/>
    <s v="Yes"/>
    <n v="3.2"/>
    <n v="4"/>
    <s v="Monthly"/>
  </r>
  <r>
    <s v="EVS01458"/>
    <n v="25.207298999999999"/>
    <n v="55.399957999999998"/>
    <s v="3791 Dubai Ave"/>
    <s v=" Dubai"/>
    <s v="United Arab Emirates"/>
    <s v="United Arab Emirates"/>
    <s v="Asia"/>
    <s v="AC Level 1"/>
    <n v="0.18"/>
    <s v="9:00-18:00"/>
    <s v="9:00-18:00"/>
    <d v="1899-12-30T08:52:48"/>
    <n v="4.9400000000000004"/>
    <n v="95"/>
    <x v="0"/>
    <x v="0"/>
    <s v="CCS"/>
    <n v="2010"/>
    <s v="Yes"/>
    <n v="5"/>
    <n v="4"/>
    <s v="Monthly"/>
  </r>
  <r>
    <s v="EVS01459"/>
    <n v="37.845804000000001"/>
    <n v="-122.478836"/>
    <s v="7692 San Francisco Ave"/>
    <s v=" San Francisco"/>
    <s v="United States"/>
    <s v="United States"/>
    <s v="North America"/>
    <s v="AC Level 1"/>
    <n v="0.21"/>
    <s v="6:00-22:00"/>
    <s v="6:00-22:00"/>
    <d v="1899-12-30T16:04:48"/>
    <n v="4.3099999999999996"/>
    <n v="51"/>
    <x v="0"/>
    <x v="1"/>
    <s v="CHAdeMO, Type 2"/>
    <n v="2013"/>
    <s v="No"/>
    <n v="3.1"/>
    <n v="6"/>
    <s v="Monthly"/>
  </r>
  <r>
    <s v="EVS01460"/>
    <n v="-33.704645999999997"/>
    <n v="151.349526"/>
    <s v="9834 Sydney Ave"/>
    <s v=" Sydney"/>
    <s v="Australia"/>
    <s v="Australia"/>
    <s v="Australia"/>
    <s v="AC Level 1"/>
    <n v="0.25"/>
    <d v="2025-07-24T00:00:00"/>
    <s v="9.00-21.00"/>
    <d v="1900-01-11T00:00:00"/>
    <n v="16.510000000000002"/>
    <n v="64"/>
    <x v="0"/>
    <x v="3"/>
    <s v="Type 2"/>
    <n v="2020"/>
    <s v="No"/>
    <n v="3.8"/>
    <n v="9"/>
    <s v="Annually"/>
  </r>
  <r>
    <s v="EVS01461"/>
    <n v="24.756145"/>
    <n v="61.741309000000001"/>
    <s v="7891 Random Rd"/>
    <s v="Error"/>
    <s v="Error"/>
    <s v="Error"/>
    <s v="Error"/>
    <s v="AC Level 1"/>
    <n v="0.33"/>
    <d v="2025-07-24T00:00:00"/>
    <s v="9.00-21.00"/>
    <d v="1900-01-11T00:00:00"/>
    <n v="10.119999999999999"/>
    <n v="82"/>
    <x v="0"/>
    <x v="0"/>
    <s v="Type 2, CHAdeMO"/>
    <n v="2011"/>
    <s v="Yes"/>
    <n v="3.4"/>
    <n v="10"/>
    <s v="Quarterly"/>
  </r>
  <r>
    <s v="EVS01463"/>
    <n v="18.99877"/>
    <n v="72.840746999999993"/>
    <s v="2472 Mumbai Ave"/>
    <s v=" Mumbai"/>
    <s v="India"/>
    <s v="India"/>
    <s v="Asia"/>
    <s v="AC Level 1"/>
    <n v="0.48"/>
    <s v="6:00-22:00"/>
    <s v="6:00-22:00"/>
    <d v="1899-12-30T16:04:48"/>
    <n v="15.78"/>
    <n v="15"/>
    <x v="0"/>
    <x v="2"/>
    <s v="Tesla"/>
    <n v="2018"/>
    <s v="No"/>
    <n v="4.4000000000000004"/>
    <n v="1"/>
    <s v="Annually"/>
  </r>
  <r>
    <s v="EVS01466"/>
    <n v="43.727091000000001"/>
    <n v="-79.445031999999998"/>
    <s v="3468 Toronto Ave"/>
    <s v=" Toronto"/>
    <s v="Canada"/>
    <s v="Canada"/>
    <s v="North America"/>
    <s v="AC Level 1"/>
    <n v="0.19"/>
    <s v="9:00-18:00"/>
    <s v="9:00-18:00"/>
    <d v="1899-12-30T08:52:48"/>
    <n v="13.76"/>
    <n v="65"/>
    <x v="3"/>
    <x v="1"/>
    <s v="CCS, Type 2"/>
    <n v="2014"/>
    <s v="No"/>
    <n v="3.8"/>
    <n v="2"/>
    <s v="Quarterly"/>
  </r>
  <r>
    <s v="EVS01468"/>
    <n v="19.477122000000001"/>
    <n v="-99.020056999999994"/>
    <s v="2117 Mexico City Ave"/>
    <s v=" Mexico City"/>
    <s v="Mexico"/>
    <s v="Mexico"/>
    <s v="North America"/>
    <s v="AC Level 1"/>
    <n v="0.16"/>
    <s v="6:00-22:00"/>
    <s v="6:00-22:00"/>
    <d v="1899-12-30T16:04:48"/>
    <n v="3.78"/>
    <n v="83"/>
    <x v="4"/>
    <x v="0"/>
    <s v="Type 2"/>
    <n v="2013"/>
    <s v="No"/>
    <n v="4.5999999999999996"/>
    <n v="8"/>
    <s v="Annually"/>
  </r>
  <r>
    <s v="EVS01470"/>
    <n v="43.637380999999998"/>
    <n v="-79.435596000000004"/>
    <s v="3492 Toronto Ave"/>
    <s v=" Toronto"/>
    <s v="Canada"/>
    <s v="Canada"/>
    <s v="North America"/>
    <s v="AC Level 1"/>
    <n v="0.14000000000000001"/>
    <d v="2025-07-24T00:00:00"/>
    <s v="9.00-21.00"/>
    <d v="1900-01-11T00:00:00"/>
    <n v="15.42"/>
    <n v="20"/>
    <x v="2"/>
    <x v="1"/>
    <s v="CCS"/>
    <n v="2023"/>
    <s v="No"/>
    <n v="3.3"/>
    <n v="7"/>
    <s v="Annually"/>
  </r>
  <r>
    <s v="EVS01471"/>
    <n v="-54.301943000000001"/>
    <n v="-59.990983999999997"/>
    <s v="3780 Random Rd"/>
    <s v="Error"/>
    <s v="Error"/>
    <s v="Error"/>
    <s v="Error"/>
    <s v="AC Level 1"/>
    <n v="0.22"/>
    <s v="9:00-18:00"/>
    <s v="9:00-18:00"/>
    <d v="1899-12-30T08:52:48"/>
    <n v="17.559999999999999"/>
    <n v="62"/>
    <x v="1"/>
    <x v="1"/>
    <s v="CHAdeMO"/>
    <n v="2013"/>
    <s v="Yes"/>
    <n v="3.7"/>
    <n v="7"/>
    <s v="Annually"/>
  </r>
  <r>
    <s v="EVS01472"/>
    <n v="19.517790000000002"/>
    <n v="-99.136702999999997"/>
    <s v="1138 Mexico City Ave"/>
    <s v=" Mexico City"/>
    <s v="Mexico"/>
    <s v="Mexico"/>
    <s v="North America"/>
    <s v="AC Level 1"/>
    <n v="0.48"/>
    <s v="6:00-22:00"/>
    <s v="6:00-22:00"/>
    <d v="1899-12-30T16:04:48"/>
    <n v="14.38"/>
    <n v="88"/>
    <x v="1"/>
    <x v="1"/>
    <s v="CCS, Type 2"/>
    <n v="2019"/>
    <s v="No"/>
    <n v="4.0999999999999996"/>
    <n v="7"/>
    <s v="Quarterly"/>
  </r>
  <r>
    <s v="EVS01475"/>
    <n v="55.899262"/>
    <n v="37.564703000000002"/>
    <s v="1325 Moscow Ave"/>
    <s v=" Moscow"/>
    <s v="Russia"/>
    <s v="Russia"/>
    <s v="Europe"/>
    <s v="AC Level 1"/>
    <n v="0.35"/>
    <s v="6:00-22:00"/>
    <s v="6:00-22:00"/>
    <d v="1899-12-30T16:04:48"/>
    <n v="8.98"/>
    <n v="98"/>
    <x v="3"/>
    <x v="2"/>
    <s v="Type 2, CCS"/>
    <n v="2016"/>
    <s v="No"/>
    <n v="4"/>
    <n v="2"/>
    <s v="Monthly"/>
  </r>
  <r>
    <s v="EVS01476"/>
    <n v="43.667948000000003"/>
    <n v="-79.431229000000002"/>
    <s v="4181 Toronto Ave"/>
    <s v=" Toronto"/>
    <s v="Canada"/>
    <s v="Canada"/>
    <s v="North America"/>
    <s v="AC Level 1"/>
    <n v="0.31"/>
    <s v="6:00-22:00"/>
    <s v="6:00-22:00"/>
    <d v="1899-12-30T16:04:48"/>
    <n v="8.0299999999999994"/>
    <n v="56"/>
    <x v="0"/>
    <x v="2"/>
    <s v="CCS, Type 2"/>
    <n v="2015"/>
    <s v="No"/>
    <n v="3.9"/>
    <n v="8"/>
    <s v="Monthly"/>
  </r>
  <r>
    <s v="EVS01479"/>
    <n v="-23.588260999999999"/>
    <n v="-46.582307999999998"/>
    <s v="7336 SÃ£o Paulo Ave"/>
    <s v=" SÃ£o Paulo"/>
    <s v="Brazil"/>
    <s v="Brazil"/>
    <s v="South America"/>
    <s v="AC Level 1"/>
    <n v="0.1"/>
    <s v="9:00-18:00"/>
    <s v="9:00-18:00"/>
    <d v="1899-12-30T08:52:48"/>
    <n v="2.72"/>
    <n v="50"/>
    <x v="0"/>
    <x v="1"/>
    <s v="CCS, Type 2"/>
    <n v="2013"/>
    <s v="Yes"/>
    <n v="4.3"/>
    <n v="4"/>
    <s v="Quarterly"/>
  </r>
  <r>
    <s v="EVS01481"/>
    <n v="-9.1928870000000007"/>
    <n v="130.96374599999999"/>
    <s v="7132 Random Rd"/>
    <s v="Not Found"/>
    <s v="Not Found"/>
    <s v="Not Found"/>
    <s v="Not Found"/>
    <s v="AC Level 1"/>
    <n v="0.42"/>
    <d v="2025-07-24T00:00:00"/>
    <s v="9.00-21.00"/>
    <d v="1900-01-11T00:00:00"/>
    <n v="0.91"/>
    <n v="78"/>
    <x v="2"/>
    <x v="3"/>
    <s v="CHAdeMO, CCS"/>
    <n v="2018"/>
    <s v="Yes"/>
    <n v="3.9"/>
    <n v="4"/>
    <s v="Annually"/>
  </r>
  <r>
    <s v="EVS01488"/>
    <n v="43.734918999999998"/>
    <n v="-79.474361000000002"/>
    <s v="8654 Toronto Ave"/>
    <s v=" Toronto"/>
    <s v="Canada"/>
    <s v="Canada"/>
    <s v="North America"/>
    <s v="AC Level 1"/>
    <n v="0.45"/>
    <s v="9:00-18:00"/>
    <s v="9:00-18:00"/>
    <d v="1899-12-30T08:52:48"/>
    <n v="17.13"/>
    <n v="90"/>
    <x v="3"/>
    <x v="0"/>
    <s v="Tesla, CHAdeMO"/>
    <n v="2012"/>
    <s v="No"/>
    <n v="4.8"/>
    <n v="5"/>
    <s v="Quarterly"/>
  </r>
  <r>
    <s v="EVS01489"/>
    <n v="19.490392"/>
    <n v="-99.178324000000003"/>
    <s v="7064 Mexico City Ave"/>
    <s v=" Mexico City"/>
    <s v="Mexico"/>
    <s v="Mexico"/>
    <s v="North America"/>
    <s v="AC Level 1"/>
    <n v="0.25"/>
    <s v="6:00-22:00"/>
    <s v="6:00-22:00"/>
    <d v="1899-12-30T16:04:48"/>
    <n v="8.92"/>
    <n v="61"/>
    <x v="4"/>
    <x v="1"/>
    <s v="Type 2"/>
    <n v="2018"/>
    <s v="Yes"/>
    <n v="4.2"/>
    <n v="7"/>
    <s v="Monthly"/>
  </r>
  <r>
    <s v="EVS01492"/>
    <n v="39.953507999999999"/>
    <n v="116.385712"/>
    <s v="5782 Beijing Ave"/>
    <s v=" Beijing"/>
    <s v="China"/>
    <s v="China"/>
    <s v="Asia"/>
    <s v="AC Level 1"/>
    <n v="0.17"/>
    <s v="9:00-18:00"/>
    <s v="9:00-18:00"/>
    <d v="1899-12-30T08:52:48"/>
    <n v="10.02"/>
    <n v="66"/>
    <x v="0"/>
    <x v="3"/>
    <s v="Tesla, CHAdeMO"/>
    <n v="2015"/>
    <s v="No"/>
    <n v="4.8"/>
    <n v="8"/>
    <s v="Monthly"/>
  </r>
  <r>
    <s v="EVS01503"/>
    <n v="25.327424000000001"/>
    <n v="55.233725"/>
    <s v="4495 Dubai Ave"/>
    <s v=" Dubai"/>
    <s v="United Arab Emirates"/>
    <s v="United Arab Emirates"/>
    <s v="Asia"/>
    <s v="AC Level 1"/>
    <n v="0.35"/>
    <s v="9:00-18:00"/>
    <s v="9:00-18:00"/>
    <d v="1899-12-30T08:52:48"/>
    <n v="4.4000000000000004"/>
    <n v="49"/>
    <x v="0"/>
    <x v="2"/>
    <s v="CHAdeMO, CCS"/>
    <n v="2010"/>
    <s v="Yes"/>
    <n v="3.1"/>
    <n v="5"/>
    <s v="Annually"/>
  </r>
  <r>
    <s v="EVS01504"/>
    <n v="37.814725000000003"/>
    <n v="-122.40591000000001"/>
    <s v="9960 San Francisco Ave"/>
    <s v=" San Francisco"/>
    <s v="United States"/>
    <s v="United States"/>
    <s v="North America"/>
    <s v="AC Level 1"/>
    <n v="0.35"/>
    <s v="9:00-18:00"/>
    <s v="9:00-18:00"/>
    <d v="1899-12-30T08:52:48"/>
    <n v="11.12"/>
    <n v="88"/>
    <x v="2"/>
    <x v="2"/>
    <s v="Tesla, Type 2"/>
    <n v="2010"/>
    <s v="No"/>
    <n v="3.8"/>
    <n v="4"/>
    <s v="Quarterly"/>
  </r>
  <r>
    <s v="EVS01506"/>
    <n v="13.826333"/>
    <n v="100.59402"/>
    <s v="1891 Bangkok Ave"/>
    <s v=" Bangkok"/>
    <s v="Thailand"/>
    <s v="Thailand"/>
    <s v="Asia"/>
    <s v="AC Level 1"/>
    <n v="0.37"/>
    <d v="2025-07-24T00:00:00"/>
    <s v="9.00-21.00"/>
    <d v="1900-01-11T00:00:00"/>
    <n v="10.31"/>
    <n v="83"/>
    <x v="2"/>
    <x v="2"/>
    <s v="CHAdeMO"/>
    <n v="2021"/>
    <s v="No"/>
    <n v="4.0999999999999996"/>
    <n v="9"/>
    <s v="Quarterly"/>
  </r>
  <r>
    <s v="EVS01511"/>
    <n v="-40.297221"/>
    <n v="-51.391022999999997"/>
    <s v="2247 Random Rd"/>
    <s v="Error"/>
    <s v="Error"/>
    <s v="Error"/>
    <s v="Error"/>
    <s v="AC Level 1"/>
    <n v="0.5"/>
    <d v="2025-07-24T00:00:00"/>
    <s v="9.00-21.00"/>
    <d v="1900-01-11T00:00:00"/>
    <n v="16.95"/>
    <n v="20"/>
    <x v="3"/>
    <x v="2"/>
    <s v="Tesla"/>
    <n v="2023"/>
    <s v="No"/>
    <n v="3.8"/>
    <n v="4"/>
    <s v="Monthly"/>
  </r>
  <r>
    <s v="EVS01519"/>
    <n v="43.602848000000002"/>
    <n v="-79.47766"/>
    <s v="4471 Toronto Ave"/>
    <s v=" Toronto"/>
    <s v="Canada"/>
    <s v="Canada"/>
    <s v="North America"/>
    <s v="AC Level 1"/>
    <n v="0.37"/>
    <s v="6:00-22:00"/>
    <s v="6:00-22:00"/>
    <d v="1899-12-30T16:04:48"/>
    <n v="18.86"/>
    <n v="41"/>
    <x v="0"/>
    <x v="3"/>
    <s v="Type 2, CHAdeMO"/>
    <n v="2015"/>
    <s v="No"/>
    <n v="4"/>
    <n v="5"/>
    <s v="Annually"/>
  </r>
  <r>
    <s v="EVS01520"/>
    <n v="-23.627983"/>
    <n v="-46.63185"/>
    <s v="2111 SÃ£o Paulo Ave"/>
    <s v=" SÃ£o Paulo"/>
    <s v="Brazil"/>
    <s v="Brazil"/>
    <s v="South America"/>
    <s v="AC Level 1"/>
    <n v="0.22"/>
    <s v="9:00-18:00"/>
    <s v="9:00-18:00"/>
    <d v="1899-12-30T08:52:48"/>
    <n v="18.440000000000001"/>
    <n v="90"/>
    <x v="4"/>
    <x v="1"/>
    <s v="CCS"/>
    <n v="2015"/>
    <s v="No"/>
    <n v="4.2"/>
    <n v="8"/>
    <s v="Quarterly"/>
  </r>
  <r>
    <s v="EVS01529"/>
    <n v="-33.758899999999997"/>
    <n v="151.34761800000001"/>
    <s v="4368 Sydney Ave"/>
    <s v=" Sydney"/>
    <s v="Australia"/>
    <s v="Australia"/>
    <s v="Australia"/>
    <s v="AC Level 1"/>
    <n v="0.48"/>
    <s v="6:00-22:00"/>
    <s v="6:00-22:00"/>
    <d v="1899-12-30T16:04:48"/>
    <n v="3.43"/>
    <n v="55"/>
    <x v="3"/>
    <x v="2"/>
    <s v="Type 2, CCS"/>
    <n v="2019"/>
    <s v="Yes"/>
    <n v="3"/>
    <n v="10"/>
    <s v="Annually"/>
  </r>
  <r>
    <s v="EVS01531"/>
    <n v="35.505384999999997"/>
    <n v="35.107309000000001"/>
    <s v="3767 Random Rd"/>
    <s v="Error"/>
    <s v="Error"/>
    <s v="Error"/>
    <s v="Error"/>
    <s v="AC Level 1"/>
    <n v="0.37"/>
    <s v="9:00-18:00"/>
    <s v="9:00-18:00"/>
    <d v="1899-12-30T08:52:48"/>
    <n v="9.57"/>
    <n v="41"/>
    <x v="2"/>
    <x v="0"/>
    <s v="CHAdeMO, Type 2"/>
    <n v="2013"/>
    <s v="Yes"/>
    <n v="3.6"/>
    <n v="7"/>
    <s v="Annually"/>
  </r>
  <r>
    <s v="EVS01536"/>
    <n v="-23.594453000000001"/>
    <n v="-46.694926000000002"/>
    <s v="1167 SÃ£o Paulo Ave"/>
    <s v=" SÃ£o Paulo"/>
    <s v="Brazil"/>
    <s v="Brazil"/>
    <s v="South America"/>
    <s v="AC Level 1"/>
    <n v="0.26"/>
    <d v="2025-07-24T00:00:00"/>
    <s v="9.00-21.00"/>
    <d v="1900-01-11T00:00:00"/>
    <n v="17.7"/>
    <n v="52"/>
    <x v="0"/>
    <x v="3"/>
    <s v="Tesla"/>
    <n v="2015"/>
    <s v="Yes"/>
    <n v="4.5999999999999996"/>
    <n v="10"/>
    <s v="Quarterly"/>
  </r>
  <r>
    <s v="EVS01537"/>
    <n v="34.196626999999999"/>
    <n v="-118.22929600000001"/>
    <s v="4779 Los Angeles Ave"/>
    <s v=" Los Angeles"/>
    <s v="United States"/>
    <s v="United States"/>
    <s v="North America"/>
    <s v="AC Level 1"/>
    <n v="0.45"/>
    <d v="2025-07-24T00:00:00"/>
    <s v="9.00-21.00"/>
    <d v="1900-01-11T00:00:00"/>
    <n v="17.25"/>
    <n v="49"/>
    <x v="2"/>
    <x v="0"/>
    <s v="Tesla"/>
    <n v="2018"/>
    <s v="Yes"/>
    <n v="4.8"/>
    <n v="1"/>
    <s v="Annually"/>
  </r>
  <r>
    <s v="EVS01545"/>
    <n v="-23.591487000000001"/>
    <n v="-46.520854"/>
    <s v="3188 SÃ£o Paulo Ave"/>
    <s v=" SÃ£o Paulo"/>
    <s v="Brazil"/>
    <s v="Brazil"/>
    <s v="South America"/>
    <s v="AC Level 1"/>
    <n v="0.39"/>
    <d v="2025-07-24T00:00:00"/>
    <s v="9.00-21.00"/>
    <d v="1900-01-11T00:00:00"/>
    <n v="19.38"/>
    <n v="62"/>
    <x v="3"/>
    <x v="1"/>
    <s v="Tesla, Type 2"/>
    <n v="2022"/>
    <s v="No"/>
    <n v="4.9000000000000004"/>
    <n v="9"/>
    <s v="Quarterly"/>
  </r>
  <r>
    <s v="EVS01551"/>
    <n v="-57.701684999999998"/>
    <n v="122.42197400000001"/>
    <s v="4519 Random Rd"/>
    <s v="Error"/>
    <s v="Error"/>
    <s v="Error"/>
    <s v="Error"/>
    <s v="AC Level 1"/>
    <n v="0.28000000000000003"/>
    <s v="6:00-22:00"/>
    <s v="6:00-22:00"/>
    <d v="1899-12-30T16:04:48"/>
    <n v="1.21"/>
    <n v="12"/>
    <x v="1"/>
    <x v="3"/>
    <s v="Tesla"/>
    <n v="2014"/>
    <s v="No"/>
    <n v="3.9"/>
    <n v="8"/>
    <s v="Quarterly"/>
  </r>
  <r>
    <s v="EVS01555"/>
    <n v="39.862012999999997"/>
    <n v="116.44029999999999"/>
    <s v="770 Beijing Ave"/>
    <s v=" Beijing"/>
    <s v="China"/>
    <s v="China"/>
    <s v="Asia"/>
    <s v="AC Level 1"/>
    <n v="0.19"/>
    <s v="6:00-22:00"/>
    <s v="6:00-22:00"/>
    <d v="1899-12-30T16:04:48"/>
    <n v="0.5"/>
    <n v="45"/>
    <x v="1"/>
    <x v="0"/>
    <s v="Type 2, CCS"/>
    <n v="2021"/>
    <s v="Yes"/>
    <n v="5"/>
    <n v="7"/>
    <s v="Monthly"/>
  </r>
  <r>
    <s v="EVS01556"/>
    <n v="41.829132000000001"/>
    <n v="-87.721828000000002"/>
    <s v="3297 Chicago Ave"/>
    <s v=" Chicago"/>
    <s v="United States"/>
    <s v="United States"/>
    <s v="North America"/>
    <s v="AC Level 1"/>
    <n v="0.21"/>
    <d v="2025-07-24T00:00:00"/>
    <s v="9.00-21.00"/>
    <d v="1900-01-11T00:00:00"/>
    <n v="8.31"/>
    <n v="26"/>
    <x v="2"/>
    <x v="0"/>
    <s v="Tesla"/>
    <n v="2011"/>
    <s v="Yes"/>
    <n v="3.9"/>
    <n v="8"/>
    <s v="Monthly"/>
  </r>
  <r>
    <s v="EVS01557"/>
    <n v="55.852735000000003"/>
    <n v="37.546604000000002"/>
    <s v="7219 Moscow Ave"/>
    <s v=" Moscow"/>
    <s v="Russia"/>
    <s v="Russia"/>
    <s v="Europe"/>
    <s v="AC Level 1"/>
    <n v="0.22"/>
    <s v="9:00-18:00"/>
    <s v="9:00-18:00"/>
    <d v="1899-12-30T08:52:48"/>
    <n v="9.5399999999999991"/>
    <n v="71"/>
    <x v="0"/>
    <x v="0"/>
    <s v="Type 2, CHAdeMO"/>
    <n v="2017"/>
    <s v="No"/>
    <n v="3.8"/>
    <n v="7"/>
    <s v="Annually"/>
  </r>
  <r>
    <s v="EVS01564"/>
    <n v="-33.814796999999999"/>
    <n v="151.236706"/>
    <s v="4854 Sydney Ave"/>
    <s v=" Sydney"/>
    <s v="Australia"/>
    <s v="Australia"/>
    <s v="Australia"/>
    <s v="AC Level 1"/>
    <n v="0.24"/>
    <s v="9:00-18:00"/>
    <s v="9:00-18:00"/>
    <d v="1899-12-30T08:52:48"/>
    <n v="1.54"/>
    <n v="98"/>
    <x v="4"/>
    <x v="2"/>
    <s v="Type 2"/>
    <n v="2015"/>
    <s v="Yes"/>
    <n v="5"/>
    <n v="3"/>
    <s v="Quarterly"/>
  </r>
  <r>
    <s v="EVS01567"/>
    <n v="43.759472000000002"/>
    <n v="-79.334462000000002"/>
    <s v="8262 Toronto Ave"/>
    <s v=" Toronto"/>
    <s v="Canada"/>
    <s v="Canada"/>
    <s v="North America"/>
    <s v="AC Level 1"/>
    <n v="0.32"/>
    <d v="2025-07-24T00:00:00"/>
    <s v="9.00-21.00"/>
    <d v="1900-01-11T00:00:00"/>
    <n v="13.81"/>
    <n v="83"/>
    <x v="4"/>
    <x v="3"/>
    <s v="Tesla"/>
    <n v="2014"/>
    <s v="Yes"/>
    <n v="3.4"/>
    <n v="8"/>
    <s v="Monthly"/>
  </r>
  <r>
    <s v="EVS01568"/>
    <n v="19.093508"/>
    <n v="72.835280999999995"/>
    <s v="632 Mumbai Ave"/>
    <s v=" Mumbai"/>
    <s v="India"/>
    <s v="India"/>
    <s v="Asia"/>
    <s v="AC Level 1"/>
    <n v="0.41"/>
    <s v="6:00-22:00"/>
    <s v="6:00-22:00"/>
    <d v="1899-12-30T16:04:48"/>
    <n v="10.25"/>
    <n v="30"/>
    <x v="0"/>
    <x v="3"/>
    <s v="Tesla"/>
    <n v="2012"/>
    <s v="No"/>
    <n v="3.3"/>
    <n v="2"/>
    <s v="Annually"/>
  </r>
  <r>
    <s v="EVS01570"/>
    <n v="13.83662"/>
    <n v="100.402618"/>
    <s v="9346 Bangkok Ave"/>
    <s v=" Bangkok"/>
    <s v="Thailand"/>
    <s v="Thailand"/>
    <s v="Asia"/>
    <s v="AC Level 1"/>
    <n v="0.28000000000000003"/>
    <d v="2025-07-24T00:00:00"/>
    <s v="9.00-21.00"/>
    <d v="1900-01-11T00:00:00"/>
    <n v="6.71"/>
    <n v="14"/>
    <x v="3"/>
    <x v="3"/>
    <s v="Type 2"/>
    <n v="2023"/>
    <s v="Yes"/>
    <n v="4.0999999999999996"/>
    <n v="5"/>
    <s v="Monthly"/>
  </r>
  <r>
    <s v="EVS01574"/>
    <n v="19.403282000000001"/>
    <n v="-99.031351999999998"/>
    <s v="5260 Mexico City Ave"/>
    <s v=" Mexico City"/>
    <s v="Mexico"/>
    <s v="Mexico"/>
    <s v="North America"/>
    <s v="AC Level 1"/>
    <n v="0.23"/>
    <s v="9:00-18:00"/>
    <s v="9:00-18:00"/>
    <d v="1899-12-30T08:52:48"/>
    <n v="18.47"/>
    <n v="47"/>
    <x v="3"/>
    <x v="0"/>
    <s v="Tesla"/>
    <n v="2010"/>
    <s v="Yes"/>
    <n v="3.7"/>
    <n v="7"/>
    <s v="Quarterly"/>
  </r>
  <r>
    <s v="EVS01580"/>
    <n v="-23.585045999999998"/>
    <n v="-46.521509000000002"/>
    <s v="9864 SÃ£o Paulo Ave"/>
    <s v=" SÃ£o Paulo"/>
    <s v="Brazil"/>
    <s v="Brazil"/>
    <s v="South America"/>
    <s v="AC Level 1"/>
    <n v="0.28000000000000003"/>
    <d v="2025-07-24T00:00:00"/>
    <s v="9.00-21.00"/>
    <d v="1900-01-11T00:00:00"/>
    <n v="4.5199999999999996"/>
    <n v="24"/>
    <x v="3"/>
    <x v="0"/>
    <s v="Type 2, CHAdeMO"/>
    <n v="2021"/>
    <s v="Yes"/>
    <n v="3.4"/>
    <n v="8"/>
    <s v="Monthly"/>
  </r>
  <r>
    <s v="EVS01582"/>
    <n v="55.859015999999997"/>
    <n v="37.533394999999999"/>
    <s v="1757 Moscow Ave"/>
    <s v=" Moscow"/>
    <s v="Russia"/>
    <s v="Russia"/>
    <s v="Europe"/>
    <s v="AC Level 1"/>
    <n v="0.37"/>
    <s v="9:00-18:00"/>
    <s v="9:00-18:00"/>
    <d v="1899-12-30T08:52:48"/>
    <n v="19.89"/>
    <n v="84"/>
    <x v="4"/>
    <x v="2"/>
    <s v="Tesla"/>
    <n v="2013"/>
    <s v="No"/>
    <n v="4.9000000000000004"/>
    <n v="10"/>
    <s v="Quarterly"/>
  </r>
  <r>
    <s v="EVS01587"/>
    <n v="37.687756999999998"/>
    <n v="126.91449"/>
    <s v="8239 Seoul Ave"/>
    <s v=" Seoul"/>
    <s v="South Korea"/>
    <s v="South Korea"/>
    <s v="Asia"/>
    <s v="AC Level 1"/>
    <n v="0.27"/>
    <s v="9:00-18:00"/>
    <s v="9:00-18:00"/>
    <d v="1899-12-30T08:52:48"/>
    <n v="16.600000000000001"/>
    <n v="65"/>
    <x v="1"/>
    <x v="2"/>
    <s v="CCS, Tesla"/>
    <n v="2020"/>
    <s v="Yes"/>
    <n v="4.3"/>
    <n v="6"/>
    <s v="Quarterly"/>
  </r>
  <r>
    <s v="EVS01588"/>
    <n v="41.984068000000001"/>
    <n v="-87.676889000000003"/>
    <s v="4065 Chicago Ave"/>
    <s v=" Chicago"/>
    <s v="United States"/>
    <s v="United States"/>
    <s v="North America"/>
    <s v="AC Level 1"/>
    <n v="0.38"/>
    <s v="9:00-18:00"/>
    <s v="9:00-18:00"/>
    <d v="1899-12-30T08:52:48"/>
    <n v="15.13"/>
    <n v="24"/>
    <x v="4"/>
    <x v="0"/>
    <s v="Tesla"/>
    <n v="2013"/>
    <s v="No"/>
    <n v="3.7"/>
    <n v="10"/>
    <s v="Annually"/>
  </r>
  <r>
    <s v="EVS01593"/>
    <n v="-33.862499"/>
    <n v="151.30388600000001"/>
    <s v="8716 Sydney Ave"/>
    <s v=" Sydney"/>
    <s v="Australia"/>
    <s v="Australia"/>
    <s v="Australia"/>
    <s v="AC Level 1"/>
    <n v="0.36"/>
    <s v="9:00-18:00"/>
    <s v="9:00-18:00"/>
    <d v="1899-12-30T08:52:48"/>
    <n v="9.3699999999999992"/>
    <n v="51"/>
    <x v="2"/>
    <x v="3"/>
    <s v="Type 2, CCS"/>
    <n v="2015"/>
    <s v="No"/>
    <n v="3.4"/>
    <n v="10"/>
    <s v="Quarterly"/>
  </r>
  <r>
    <s v="EVS01594"/>
    <n v="-23.523087"/>
    <n v="-46.596257000000001"/>
    <s v="2734 SÃ£o Paulo Ave"/>
    <s v=" SÃ£o Paulo"/>
    <s v="Brazil"/>
    <s v="Brazil"/>
    <s v="South America"/>
    <s v="AC Level 1"/>
    <n v="0.21"/>
    <d v="2025-07-24T00:00:00"/>
    <s v="9.00-21.00"/>
    <d v="1900-01-11T00:00:00"/>
    <n v="17.149999999999999"/>
    <n v="31"/>
    <x v="2"/>
    <x v="2"/>
    <s v="CCS"/>
    <n v="2010"/>
    <s v="No"/>
    <n v="3.3"/>
    <n v="1"/>
    <s v="Monthly"/>
  </r>
  <r>
    <s v="EVS01604"/>
    <n v="39.937266999999999"/>
    <n v="116.355288"/>
    <s v="2041 Beijing Ave"/>
    <s v=" Beijing"/>
    <s v="China"/>
    <s v="China"/>
    <s v="Asia"/>
    <s v="AC Level 1"/>
    <n v="0.5"/>
    <s v="6:00-22:00"/>
    <s v="6:00-22:00"/>
    <d v="1899-12-30T16:04:48"/>
    <n v="18.91"/>
    <n v="87"/>
    <x v="1"/>
    <x v="1"/>
    <s v="Type 2"/>
    <n v="2011"/>
    <s v="Yes"/>
    <n v="4.5"/>
    <n v="8"/>
    <s v="Quarterly"/>
  </r>
  <r>
    <s v="EVS01605"/>
    <n v="37.737096999999999"/>
    <n v="-122.322953"/>
    <s v="3343 San Francisco Ave"/>
    <s v=" San Francisco"/>
    <s v="United States"/>
    <s v="United States"/>
    <s v="North America"/>
    <s v="AC Level 1"/>
    <n v="0.23"/>
    <s v="9:00-18:00"/>
    <s v="9:00-18:00"/>
    <d v="1899-12-30T08:52:48"/>
    <n v="16.16"/>
    <n v="23"/>
    <x v="0"/>
    <x v="0"/>
    <s v="CHAdeMO, CCS"/>
    <n v="2020"/>
    <s v="No"/>
    <n v="3.2"/>
    <n v="9"/>
    <s v="Quarterly"/>
  </r>
  <r>
    <s v="EVS01607"/>
    <n v="34.197159999999997"/>
    <n v="-118.351409"/>
    <s v="9053 Los Angeles Ave"/>
    <s v=" Los Angeles"/>
    <s v="United States"/>
    <s v="United States"/>
    <s v="North America"/>
    <s v="AC Level 1"/>
    <n v="0.46"/>
    <s v="6:00-22:00"/>
    <s v="6:00-22:00"/>
    <d v="1899-12-30T16:04:48"/>
    <n v="5.36"/>
    <n v="84"/>
    <x v="2"/>
    <x v="0"/>
    <s v="Tesla"/>
    <n v="2018"/>
    <s v="Yes"/>
    <n v="3.5"/>
    <n v="6"/>
    <s v="Annually"/>
  </r>
  <r>
    <s v="EVS01609"/>
    <n v="25.281545000000001"/>
    <n v="55.230581999999998"/>
    <s v="5601 Dubai Ave"/>
    <s v=" Dubai"/>
    <s v="United Arab Emirates"/>
    <s v="United Arab Emirates"/>
    <s v="Asia"/>
    <s v="AC Level 1"/>
    <n v="0.49"/>
    <s v="6:00-22:00"/>
    <s v="6:00-22:00"/>
    <d v="1899-12-30T16:04:48"/>
    <n v="12.1"/>
    <n v="22"/>
    <x v="0"/>
    <x v="2"/>
    <s v="CCS"/>
    <n v="2020"/>
    <s v="Yes"/>
    <n v="3.5"/>
    <n v="1"/>
    <s v="Monthly"/>
  </r>
  <r>
    <s v="EVS01610"/>
    <n v="19.181077999999999"/>
    <n v="72.937821999999997"/>
    <s v="4393 Mumbai Ave"/>
    <s v=" Mumbai"/>
    <s v="India"/>
    <s v="India"/>
    <s v="Asia"/>
    <s v="AC Level 1"/>
    <n v="0.27"/>
    <s v="9:00-18:00"/>
    <s v="9:00-18:00"/>
    <d v="1899-12-30T08:52:48"/>
    <n v="3.86"/>
    <n v="53"/>
    <x v="1"/>
    <x v="2"/>
    <s v="Tesla"/>
    <n v="2013"/>
    <s v="No"/>
    <n v="3.3"/>
    <n v="5"/>
    <s v="Annually"/>
  </r>
  <r>
    <s v="EVS01613"/>
    <n v="41.921261000000001"/>
    <n v="-87.707538999999997"/>
    <s v="3783 Chicago Ave"/>
    <s v=" Chicago"/>
    <s v="United States"/>
    <s v="United States"/>
    <s v="North America"/>
    <s v="AC Level 1"/>
    <n v="0.38"/>
    <d v="2025-07-24T00:00:00"/>
    <s v="9.00-21.00"/>
    <d v="1900-01-11T00:00:00"/>
    <n v="5.5"/>
    <n v="54"/>
    <x v="4"/>
    <x v="3"/>
    <s v="CHAdeMO, Type 2"/>
    <n v="2013"/>
    <s v="Yes"/>
    <n v="4.0999999999999996"/>
    <n v="3"/>
    <s v="Quarterly"/>
  </r>
  <r>
    <s v="EVS01615"/>
    <n v="43.784148000000002"/>
    <n v="-79.395653999999993"/>
    <s v="9517 Toronto Ave"/>
    <s v=" Toronto"/>
    <s v="Canada"/>
    <s v="Canada"/>
    <s v="North America"/>
    <s v="AC Level 1"/>
    <n v="0.19"/>
    <s v="9:00-18:00"/>
    <s v="9:00-18:00"/>
    <d v="1899-12-30T08:52:48"/>
    <n v="9.6"/>
    <n v="77"/>
    <x v="1"/>
    <x v="0"/>
    <s v="Type 2"/>
    <n v="2017"/>
    <s v="Yes"/>
    <n v="4.3"/>
    <n v="4"/>
    <s v="Monthly"/>
  </r>
  <r>
    <s v="EVS01621"/>
    <n v="81.222294000000005"/>
    <n v="35.443129999999996"/>
    <s v="9347 Random Rd"/>
    <s v="Error"/>
    <s v="Error"/>
    <s v="Error"/>
    <s v="Error"/>
    <s v="AC Level 1"/>
    <n v="0.22"/>
    <d v="2025-07-24T00:00:00"/>
    <s v="9.00-21.00"/>
    <d v="1900-01-11T00:00:00"/>
    <n v="8.59"/>
    <n v="72"/>
    <x v="4"/>
    <x v="0"/>
    <s v="Type 2"/>
    <n v="2020"/>
    <s v="Yes"/>
    <n v="4.9000000000000004"/>
    <n v="6"/>
    <s v="Quarterly"/>
  </r>
  <r>
    <s v="EVS01623"/>
    <n v="19.173221000000002"/>
    <n v="72.858878000000004"/>
    <s v="547 Mumbai Ave"/>
    <s v=" Mumbai"/>
    <s v="India"/>
    <s v="India"/>
    <s v="Asia"/>
    <s v="AC Level 1"/>
    <n v="0.38"/>
    <d v="2025-07-24T00:00:00"/>
    <s v="9.00-21.00"/>
    <d v="1900-01-11T00:00:00"/>
    <n v="0.53"/>
    <n v="55"/>
    <x v="4"/>
    <x v="2"/>
    <s v="Type 2"/>
    <n v="2015"/>
    <s v="Yes"/>
    <n v="4.0999999999999996"/>
    <n v="2"/>
    <s v="Monthly"/>
  </r>
  <r>
    <s v="EVS01624"/>
    <n v="52.413066999999998"/>
    <n v="13.312136000000001"/>
    <s v="1038 Berlin Ave"/>
    <s v=" Berlin"/>
    <s v="Germany"/>
    <s v="Germany"/>
    <s v="Europe"/>
    <s v="AC Level 1"/>
    <n v="0.4"/>
    <s v="6:00-22:00"/>
    <s v="6:00-22:00"/>
    <d v="1899-12-30T16:04:48"/>
    <n v="7.1"/>
    <n v="44"/>
    <x v="4"/>
    <x v="3"/>
    <s v="CHAdeMO, Tesla"/>
    <n v="2010"/>
    <s v="Yes"/>
    <n v="3.6"/>
    <n v="6"/>
    <s v="Quarterly"/>
  </r>
  <r>
    <s v="EVS01627"/>
    <n v="18.991613000000001"/>
    <n v="72.817131000000003"/>
    <s v="8977 Mumbai Ave"/>
    <s v=" Mumbai"/>
    <s v="India"/>
    <s v="India"/>
    <s v="Asia"/>
    <s v="AC Level 1"/>
    <n v="0.42"/>
    <d v="2025-07-24T00:00:00"/>
    <s v="9.00-21.00"/>
    <d v="1900-01-11T00:00:00"/>
    <n v="13.54"/>
    <n v="26"/>
    <x v="4"/>
    <x v="0"/>
    <s v="CHAdeMO"/>
    <n v="2014"/>
    <s v="No"/>
    <n v="4.9000000000000004"/>
    <n v="5"/>
    <s v="Monthly"/>
  </r>
  <r>
    <s v="EVS01629"/>
    <n v="37.548993000000003"/>
    <n v="126.948363"/>
    <s v="5641 Seoul Ave"/>
    <s v=" Seoul"/>
    <s v="South Korea"/>
    <s v="South Korea"/>
    <s v="Asia"/>
    <s v="AC Level 1"/>
    <n v="0.43"/>
    <d v="2025-07-24T00:00:00"/>
    <s v="9.00-21.00"/>
    <d v="1900-01-11T00:00:00"/>
    <n v="10.11"/>
    <n v="92"/>
    <x v="4"/>
    <x v="0"/>
    <s v="CCS, Type 2"/>
    <n v="2023"/>
    <s v="No"/>
    <n v="4.4000000000000004"/>
    <n v="1"/>
    <s v="Monthly"/>
  </r>
  <r>
    <s v="EVS01630"/>
    <n v="13.745374"/>
    <n v="100.518362"/>
    <s v="1489 Bangkok Ave"/>
    <s v=" Bangkok"/>
    <s v="Thailand"/>
    <s v="Thailand"/>
    <s v="Asia"/>
    <s v="AC Level 1"/>
    <n v="0.25"/>
    <s v="6:00-22:00"/>
    <s v="6:00-22:00"/>
    <d v="1899-12-30T16:04:48"/>
    <n v="19.96"/>
    <n v="26"/>
    <x v="4"/>
    <x v="3"/>
    <s v="CHAdeMO, Tesla"/>
    <n v="2021"/>
    <s v="Yes"/>
    <n v="4.5999999999999996"/>
    <n v="3"/>
    <s v="Annually"/>
  </r>
  <r>
    <s v="EVS01631"/>
    <n v="-9.0359789999999993"/>
    <n v="85.542556000000005"/>
    <s v="2212 Random Rd"/>
    <s v="Error"/>
    <s v="Error"/>
    <s v="Error"/>
    <s v="Error"/>
    <s v="AC Level 1"/>
    <n v="0.34"/>
    <d v="2025-07-24T00:00:00"/>
    <s v="9.00-21.00"/>
    <d v="1900-01-11T00:00:00"/>
    <n v="17.36"/>
    <n v="60"/>
    <x v="1"/>
    <x v="1"/>
    <s v="Tesla, Type 2"/>
    <n v="2016"/>
    <s v="Yes"/>
    <n v="4.2"/>
    <n v="9"/>
    <s v="Monthly"/>
  </r>
  <r>
    <s v="EVS01632"/>
    <n v="52.583016999999998"/>
    <n v="13.417558"/>
    <s v="8920 Berlin Ave"/>
    <s v=" Berlin"/>
    <s v="Germany"/>
    <s v="Germany"/>
    <s v="Europe"/>
    <s v="AC Level 1"/>
    <n v="0.45"/>
    <s v="9:00-18:00"/>
    <s v="9:00-18:00"/>
    <d v="1899-12-30T08:52:48"/>
    <n v="5.21"/>
    <n v="19"/>
    <x v="1"/>
    <x v="3"/>
    <s v="CHAdeMO"/>
    <n v="2014"/>
    <s v="Yes"/>
    <n v="4.4000000000000004"/>
    <n v="5"/>
    <s v="Monthly"/>
  </r>
  <r>
    <s v="EVS01633"/>
    <n v="25.297961999999998"/>
    <n v="55.303415000000001"/>
    <s v="4410 Dubai Ave"/>
    <s v=" Dubai"/>
    <s v="United Arab Emirates"/>
    <s v="United Arab Emirates"/>
    <s v="Asia"/>
    <s v="AC Level 1"/>
    <n v="0.47"/>
    <s v="9:00-18:00"/>
    <s v="9:00-18:00"/>
    <d v="1899-12-30T08:52:48"/>
    <n v="15.08"/>
    <n v="98"/>
    <x v="3"/>
    <x v="3"/>
    <s v="Tesla, Type 2"/>
    <n v="2017"/>
    <s v="No"/>
    <n v="4.0999999999999996"/>
    <n v="1"/>
    <s v="Annually"/>
  </r>
  <r>
    <s v="EVS01657"/>
    <n v="43.751927999999999"/>
    <n v="-79.421881999999997"/>
    <s v="8453 Toronto Ave"/>
    <s v=" Toronto"/>
    <s v="Canada"/>
    <s v="Canada"/>
    <s v="North America"/>
    <s v="AC Level 1"/>
    <n v="0.38"/>
    <d v="2025-07-24T00:00:00"/>
    <s v="9.00-21.00"/>
    <d v="1900-01-11T00:00:00"/>
    <n v="13.1"/>
    <n v="50"/>
    <x v="2"/>
    <x v="1"/>
    <s v="CHAdeMO"/>
    <n v="2018"/>
    <s v="Yes"/>
    <n v="4.3"/>
    <n v="7"/>
    <s v="Annually"/>
  </r>
  <r>
    <s v="EVS01662"/>
    <n v="-33.723027000000002"/>
    <n v="18.597726000000002"/>
    <s v="2360 Cape Town Ave"/>
    <s v=" Cape Town"/>
    <s v="South Africa"/>
    <s v="South Africa"/>
    <s v="Africa"/>
    <s v="AC Level 1"/>
    <n v="0.38"/>
    <s v="9:00-18:00"/>
    <s v="9:00-18:00"/>
    <d v="1899-12-30T08:52:48"/>
    <n v="6.13"/>
    <n v="18"/>
    <x v="0"/>
    <x v="1"/>
    <s v="CCS, Tesla"/>
    <n v="2017"/>
    <s v="No"/>
    <n v="3.8"/>
    <n v="8"/>
    <s v="Monthly"/>
  </r>
  <r>
    <s v="EVS01666"/>
    <n v="-33.845981000000002"/>
    <n v="151.25160399999999"/>
    <s v="181 Sydney Ave"/>
    <s v=" Sydney"/>
    <s v="Australia"/>
    <s v="Australia"/>
    <s v="Australia"/>
    <s v="AC Level 1"/>
    <n v="0.48"/>
    <d v="2025-07-24T00:00:00"/>
    <s v="9.00-21.00"/>
    <d v="1900-01-11T00:00:00"/>
    <n v="7.11"/>
    <n v="86"/>
    <x v="4"/>
    <x v="1"/>
    <s v="Tesla, CCS"/>
    <n v="2011"/>
    <s v="Yes"/>
    <n v="3.4"/>
    <n v="4"/>
    <s v="Annually"/>
  </r>
  <r>
    <s v="EVS01667"/>
    <n v="39.933093"/>
    <n v="116.43629799999999"/>
    <s v="5499 Beijing Ave"/>
    <s v=" Beijing"/>
    <s v="China"/>
    <s v="China"/>
    <s v="Asia"/>
    <s v="AC Level 1"/>
    <n v="0.27"/>
    <d v="2025-07-24T00:00:00"/>
    <s v="9.00-21.00"/>
    <d v="1900-01-11T00:00:00"/>
    <n v="3.7"/>
    <n v="32"/>
    <x v="0"/>
    <x v="0"/>
    <s v="CCS, Tesla"/>
    <n v="2017"/>
    <s v="No"/>
    <n v="4.0999999999999996"/>
    <n v="6"/>
    <s v="Annually"/>
  </r>
  <r>
    <s v="EVS01674"/>
    <n v="18.952584999999999"/>
    <n v="72.905232999999996"/>
    <s v="8471 Mumbai Ave"/>
    <s v=" Mumbai"/>
    <s v="India"/>
    <s v="India"/>
    <s v="Asia"/>
    <s v="AC Level 1"/>
    <n v="0.3"/>
    <s v="9:00-18:00"/>
    <s v="9:00-18:00"/>
    <d v="1899-12-30T08:52:48"/>
    <n v="15.64"/>
    <n v="56"/>
    <x v="2"/>
    <x v="3"/>
    <s v="CHAdeMO, Tesla"/>
    <n v="2013"/>
    <s v="Yes"/>
    <n v="4.5"/>
    <n v="7"/>
    <s v="Quarterly"/>
  </r>
  <r>
    <s v="EVS01679"/>
    <n v="-23.605899999999998"/>
    <n v="-46.562399999999997"/>
    <s v="2322 SÃ£o Paulo Ave"/>
    <s v=" SÃ£o Paulo"/>
    <s v="Brazil"/>
    <s v="Brazil"/>
    <s v="South America"/>
    <s v="AC Level 1"/>
    <n v="0.37"/>
    <s v="9:00-18:00"/>
    <s v="9:00-18:00"/>
    <d v="1899-12-30T08:52:48"/>
    <n v="17.77"/>
    <n v="73"/>
    <x v="2"/>
    <x v="1"/>
    <s v="CCS, Tesla"/>
    <n v="2015"/>
    <s v="No"/>
    <n v="3.1"/>
    <n v="1"/>
    <s v="Annually"/>
  </r>
  <r>
    <s v="EVS01680"/>
    <n v="-23.692142"/>
    <n v="-46.671861999999997"/>
    <s v="3251 SÃ£o Paulo Ave"/>
    <s v=" SÃ£o Paulo"/>
    <s v="Brazil"/>
    <s v="Brazil"/>
    <s v="South America"/>
    <s v="AC Level 1"/>
    <n v="0.1"/>
    <d v="2025-07-24T00:00:00"/>
    <s v="9.00-21.00"/>
    <d v="1900-01-11T00:00:00"/>
    <n v="19.39"/>
    <n v="65"/>
    <x v="1"/>
    <x v="2"/>
    <s v="CCS"/>
    <n v="2021"/>
    <s v="Yes"/>
    <n v="3.1"/>
    <n v="4"/>
    <s v="Monthly"/>
  </r>
  <r>
    <s v="EVS01692"/>
    <n v="25.268325000000001"/>
    <n v="55.26999"/>
    <s v="8295 Dubai Ave"/>
    <s v=" Dubai"/>
    <s v="United Arab Emirates"/>
    <s v="United Arab Emirates"/>
    <s v="Asia"/>
    <s v="AC Level 1"/>
    <n v="0.26"/>
    <s v="9:00-18:00"/>
    <s v="9:00-18:00"/>
    <d v="1899-12-30T08:52:48"/>
    <n v="1.1499999999999999"/>
    <n v="81"/>
    <x v="0"/>
    <x v="0"/>
    <s v="Tesla, CHAdeMO"/>
    <n v="2013"/>
    <s v="Yes"/>
    <n v="3.3"/>
    <n v="5"/>
    <s v="Annually"/>
  </r>
  <r>
    <s v="EVS01693"/>
    <n v="-23.620898"/>
    <n v="-46.535508"/>
    <s v="7127 SÃ£o Paulo Ave"/>
    <s v=" SÃ£o Paulo"/>
    <s v="Brazil"/>
    <s v="Brazil"/>
    <s v="South America"/>
    <s v="AC Level 1"/>
    <n v="0.28999999999999998"/>
    <s v="9:00-18:00"/>
    <s v="9:00-18:00"/>
    <d v="1899-12-30T08:52:48"/>
    <n v="2.2200000000000002"/>
    <n v="10"/>
    <x v="4"/>
    <x v="1"/>
    <s v="Tesla, CCS"/>
    <n v="2012"/>
    <s v="No"/>
    <n v="4.4000000000000004"/>
    <n v="2"/>
    <s v="Quarterly"/>
  </r>
  <r>
    <s v="EVS01694"/>
    <n v="25.347957000000001"/>
    <n v="55.267240000000001"/>
    <s v="1395 Dubai Ave"/>
    <s v=" Dubai"/>
    <s v="United Arab Emirates"/>
    <s v="United Arab Emirates"/>
    <s v="Asia"/>
    <s v="AC Level 1"/>
    <n v="0.1"/>
    <s v="9:00-18:00"/>
    <s v="9:00-18:00"/>
    <d v="1899-12-30T08:52:48"/>
    <n v="9.33"/>
    <n v="86"/>
    <x v="3"/>
    <x v="2"/>
    <s v="Tesla, CCS"/>
    <n v="2021"/>
    <s v="Yes"/>
    <n v="3.1"/>
    <n v="4"/>
    <s v="Annually"/>
  </r>
  <r>
    <s v="EVS01695"/>
    <n v="41.837516000000001"/>
    <n v="-87.722665000000006"/>
    <s v="3894 Chicago Ave"/>
    <s v=" Chicago"/>
    <s v="United States"/>
    <s v="United States"/>
    <s v="North America"/>
    <s v="AC Level 1"/>
    <n v="0.12"/>
    <d v="2025-07-24T00:00:00"/>
    <s v="9.00-21.00"/>
    <d v="1900-01-11T00:00:00"/>
    <n v="5.84"/>
    <n v="99"/>
    <x v="3"/>
    <x v="3"/>
    <s v="CHAdeMO"/>
    <n v="2012"/>
    <s v="Yes"/>
    <n v="3.8"/>
    <n v="1"/>
    <s v="Quarterly"/>
  </r>
  <r>
    <s v="EVS01696"/>
    <n v="55.720092000000001"/>
    <n v="37.678705000000001"/>
    <s v="4021 Moscow Ave"/>
    <s v=" Moscow"/>
    <s v="Russia"/>
    <s v="Russia"/>
    <s v="Europe"/>
    <s v="AC Level 1"/>
    <n v="0.34"/>
    <s v="6:00-22:00"/>
    <s v="6:00-22:00"/>
    <d v="1899-12-30T16:04:48"/>
    <n v="8.64"/>
    <n v="91"/>
    <x v="1"/>
    <x v="1"/>
    <s v="CHAdeMO"/>
    <n v="2014"/>
    <s v="Yes"/>
    <n v="4.9000000000000004"/>
    <n v="4"/>
    <s v="Annually"/>
  </r>
  <r>
    <s v="EVS01697"/>
    <n v="19.115794999999999"/>
    <n v="72.981876"/>
    <s v="2684 Mumbai Ave"/>
    <s v=" Mumbai"/>
    <s v="India"/>
    <s v="India"/>
    <s v="Asia"/>
    <s v="AC Level 1"/>
    <n v="0.31"/>
    <s v="9:00-18:00"/>
    <s v="9:00-18:00"/>
    <d v="1899-12-30T08:52:48"/>
    <n v="1.1599999999999999"/>
    <n v="21"/>
    <x v="4"/>
    <x v="2"/>
    <s v="CHAdeMO, CCS"/>
    <n v="2021"/>
    <s v="No"/>
    <n v="3.4"/>
    <n v="2"/>
    <s v="Monthly"/>
  </r>
  <r>
    <s v="EVS01700"/>
    <n v="-33.807380999999999"/>
    <n v="18.520916"/>
    <s v="492 Cape Town Ave"/>
    <s v=" Cape Town"/>
    <s v="South Africa"/>
    <s v="South Africa"/>
    <s v="Africa"/>
    <s v="AC Level 1"/>
    <n v="0.23"/>
    <s v="9:00-18:00"/>
    <s v="9:00-18:00"/>
    <d v="1899-12-30T08:52:48"/>
    <n v="8.09"/>
    <n v="90"/>
    <x v="2"/>
    <x v="1"/>
    <s v="Type 2"/>
    <n v="2013"/>
    <s v="No"/>
    <n v="4.0999999999999996"/>
    <n v="8"/>
    <s v="Monthly"/>
  </r>
  <r>
    <s v="EVS01703"/>
    <n v="-23.692287"/>
    <n v="-46.667765000000003"/>
    <s v="2419 SÃ£o Paulo Ave"/>
    <s v=" SÃ£o Paulo"/>
    <s v="Brazil"/>
    <s v="Brazil"/>
    <s v="South America"/>
    <s v="AC Level 1"/>
    <n v="0.36"/>
    <d v="2025-07-24T00:00:00"/>
    <s v="9.00-21.00"/>
    <d v="1900-01-11T00:00:00"/>
    <n v="0.78"/>
    <n v="13"/>
    <x v="0"/>
    <x v="1"/>
    <s v="Tesla, CCS"/>
    <n v="2022"/>
    <s v="No"/>
    <n v="4"/>
    <n v="6"/>
    <s v="Annually"/>
  </r>
  <r>
    <s v="EVS01705"/>
    <n v="-33.788314999999997"/>
    <n v="151.22729000000001"/>
    <s v="2609 Sydney Ave"/>
    <s v=" Sydney"/>
    <s v="Australia"/>
    <s v="Australia"/>
    <s v="Australia"/>
    <s v="AC Level 1"/>
    <n v="0.46"/>
    <s v="6:00-22:00"/>
    <s v="6:00-22:00"/>
    <d v="1899-12-30T16:04:48"/>
    <n v="14.98"/>
    <n v="41"/>
    <x v="1"/>
    <x v="2"/>
    <s v="Tesla, Type 2"/>
    <n v="2019"/>
    <s v="No"/>
    <n v="3.2"/>
    <n v="9"/>
    <s v="Monthly"/>
  </r>
  <r>
    <s v="EVS01706"/>
    <n v="19.470372999999999"/>
    <n v="-99.035415999999998"/>
    <s v="2733 Mexico City Ave"/>
    <s v=" Mexico City"/>
    <s v="Mexico"/>
    <s v="Mexico"/>
    <s v="North America"/>
    <s v="AC Level 1"/>
    <n v="0.27"/>
    <s v="9:00-18:00"/>
    <s v="9:00-18:00"/>
    <d v="1899-12-30T08:52:48"/>
    <n v="15.05"/>
    <n v="21"/>
    <x v="3"/>
    <x v="2"/>
    <s v="CCS, CHAdeMO"/>
    <n v="2023"/>
    <s v="No"/>
    <n v="3.5"/>
    <n v="1"/>
    <s v="Quarterly"/>
  </r>
  <r>
    <s v="EVS01707"/>
    <n v="34.132381000000002"/>
    <n v="-118.292981"/>
    <s v="2459 Los Angeles Ave"/>
    <s v=" Los Angeles"/>
    <s v="United States"/>
    <s v="United States"/>
    <s v="North America"/>
    <s v="AC Level 1"/>
    <n v="0.4"/>
    <s v="6:00-22:00"/>
    <s v="6:00-22:00"/>
    <d v="1899-12-30T16:04:48"/>
    <n v="13.84"/>
    <n v="43"/>
    <x v="0"/>
    <x v="3"/>
    <s v="CCS, Tesla"/>
    <n v="2019"/>
    <s v="No"/>
    <n v="3.1"/>
    <n v="5"/>
    <s v="Quarterly"/>
  </r>
  <r>
    <s v="EVS01711"/>
    <n v="-37.190364000000002"/>
    <n v="21.155325000000001"/>
    <s v="7350 Random Rd"/>
    <s v="Error"/>
    <s v="Error"/>
    <s v="Error"/>
    <s v="Error"/>
    <s v="AC Level 1"/>
    <n v="0.24"/>
    <s v="6:00-22:00"/>
    <s v="6:00-22:00"/>
    <d v="1899-12-30T16:04:48"/>
    <n v="1.99"/>
    <n v="22"/>
    <x v="4"/>
    <x v="1"/>
    <s v="Tesla"/>
    <n v="2013"/>
    <s v="No"/>
    <n v="4.5"/>
    <n v="9"/>
    <s v="Annually"/>
  </r>
  <r>
    <s v="EVS01714"/>
    <n v="19.189171000000002"/>
    <n v="72.983519000000001"/>
    <s v="6394 Mumbai Ave"/>
    <s v=" Mumbai"/>
    <s v="India"/>
    <s v="India"/>
    <s v="Asia"/>
    <s v="AC Level 1"/>
    <n v="0.19"/>
    <s v="9:00-18:00"/>
    <s v="9:00-18:00"/>
    <d v="1899-12-30T08:52:48"/>
    <n v="10.43"/>
    <n v="83"/>
    <x v="3"/>
    <x v="1"/>
    <s v="CHAdeMO"/>
    <n v="2019"/>
    <s v="Yes"/>
    <n v="3.3"/>
    <n v="2"/>
    <s v="Quarterly"/>
  </r>
  <r>
    <s v="EVS01715"/>
    <n v="34.126648000000003"/>
    <n v="-118.312594"/>
    <s v="6295 Los Angeles Ave"/>
    <s v=" Los Angeles"/>
    <s v="United States"/>
    <s v="United States"/>
    <s v="North America"/>
    <s v="AC Level 1"/>
    <n v="0.39"/>
    <s v="6:00-22:00"/>
    <s v="6:00-22:00"/>
    <d v="1899-12-30T16:04:48"/>
    <n v="14.75"/>
    <n v="52"/>
    <x v="4"/>
    <x v="2"/>
    <s v="Type 2"/>
    <n v="2013"/>
    <s v="No"/>
    <n v="3.5"/>
    <n v="6"/>
    <s v="Monthly"/>
  </r>
  <r>
    <s v="EVS01717"/>
    <n v="34.159162000000002"/>
    <n v="-118.383219"/>
    <s v="1503 Los Angeles Ave"/>
    <s v=" Los Angeles"/>
    <s v="United States"/>
    <s v="United States"/>
    <s v="North America"/>
    <s v="AC Level 1"/>
    <n v="0.12"/>
    <d v="2025-07-24T00:00:00"/>
    <s v="9.00-21.00"/>
    <d v="1900-01-11T00:00:00"/>
    <n v="16.3"/>
    <n v="65"/>
    <x v="0"/>
    <x v="2"/>
    <s v="Type 2"/>
    <n v="2010"/>
    <s v="No"/>
    <n v="4.2"/>
    <n v="4"/>
    <s v="Annually"/>
  </r>
  <r>
    <s v="EVS01719"/>
    <n v="52.504187999999999"/>
    <n v="13.411853000000001"/>
    <s v="2494 Berlin Ave"/>
    <s v=" Berlin"/>
    <s v="Germany"/>
    <s v="Germany"/>
    <s v="Europe"/>
    <s v="AC Level 1"/>
    <n v="0.18"/>
    <s v="6:00-22:00"/>
    <s v="6:00-22:00"/>
    <d v="1899-12-30T16:04:48"/>
    <n v="16.46"/>
    <n v="61"/>
    <x v="2"/>
    <x v="1"/>
    <s v="CHAdeMO, CCS"/>
    <n v="2023"/>
    <s v="No"/>
    <n v="3.2"/>
    <n v="1"/>
    <s v="Monthly"/>
  </r>
  <r>
    <s v="EVS01720"/>
    <n v="19.562396"/>
    <n v="-99.165524000000005"/>
    <s v="9690 Mexico City Ave"/>
    <s v=" Mexico City"/>
    <s v="Mexico"/>
    <s v="Mexico"/>
    <s v="North America"/>
    <s v="AC Level 1"/>
    <n v="0.42"/>
    <s v="6:00-22:00"/>
    <s v="6:00-22:00"/>
    <d v="1899-12-30T16:04:48"/>
    <n v="14.82"/>
    <n v="72"/>
    <x v="3"/>
    <x v="0"/>
    <s v="CCS, Type 2"/>
    <n v="2020"/>
    <s v="Yes"/>
    <n v="3.5"/>
    <n v="4"/>
    <s v="Monthly"/>
  </r>
  <r>
    <s v="EVS01733"/>
    <n v="37.848813999999997"/>
    <n v="-122.351406"/>
    <s v="9724 San Francisco Ave"/>
    <s v=" San Francisco"/>
    <s v="United States"/>
    <s v="United States"/>
    <s v="North America"/>
    <s v="AC Level 1"/>
    <n v="0.28999999999999998"/>
    <d v="2025-07-24T00:00:00"/>
    <s v="9.00-21.00"/>
    <d v="1900-01-11T00:00:00"/>
    <n v="4.21"/>
    <n v="98"/>
    <x v="2"/>
    <x v="0"/>
    <s v="CCS"/>
    <n v="2016"/>
    <s v="Yes"/>
    <n v="3.8"/>
    <n v="6"/>
    <s v="Quarterly"/>
  </r>
  <r>
    <s v="EVS01734"/>
    <n v="13.814622"/>
    <n v="100.50194"/>
    <s v="6386 Bangkok Ave"/>
    <s v=" Bangkok"/>
    <s v="Thailand"/>
    <s v="Thailand"/>
    <s v="Asia"/>
    <s v="AC Level 1"/>
    <n v="0.24"/>
    <d v="2025-07-24T00:00:00"/>
    <s v="9.00-21.00"/>
    <d v="1900-01-11T00:00:00"/>
    <n v="12.27"/>
    <n v="27"/>
    <x v="3"/>
    <x v="0"/>
    <s v="CCS, CHAdeMO"/>
    <n v="2010"/>
    <s v="No"/>
    <n v="4.5"/>
    <n v="3"/>
    <s v="Quarterly"/>
  </r>
  <r>
    <s v="EVS01736"/>
    <n v="19.559476"/>
    <n v="-99.181481000000005"/>
    <s v="3100 Mexico City Ave"/>
    <s v=" Mexico City"/>
    <s v="Mexico"/>
    <s v="Mexico"/>
    <s v="North America"/>
    <s v="AC Level 1"/>
    <n v="0.12"/>
    <s v="9:00-18:00"/>
    <s v="9:00-18:00"/>
    <d v="1899-12-30T08:52:48"/>
    <n v="10.87"/>
    <n v="80"/>
    <x v="4"/>
    <x v="1"/>
    <s v="CCS"/>
    <n v="2022"/>
    <s v="Yes"/>
    <n v="3.5"/>
    <n v="1"/>
    <s v="Quarterly"/>
  </r>
  <r>
    <s v="EVS01737"/>
    <n v="19.481024000000001"/>
    <n v="-99.011303999999996"/>
    <s v="5609 Mexico City Ave"/>
    <s v=" Mexico City"/>
    <s v="Mexico"/>
    <s v="Mexico"/>
    <s v="North America"/>
    <s v="AC Level 1"/>
    <n v="0.32"/>
    <s v="9:00-18:00"/>
    <s v="9:00-18:00"/>
    <d v="1899-12-30T08:52:48"/>
    <n v="7.82"/>
    <n v="52"/>
    <x v="1"/>
    <x v="2"/>
    <s v="Tesla"/>
    <n v="2022"/>
    <s v="No"/>
    <n v="3.9"/>
    <n v="7"/>
    <s v="Monthly"/>
  </r>
  <r>
    <s v="EVS01740"/>
    <n v="19.463456000000001"/>
    <n v="-99.001542000000001"/>
    <s v="3452 Mexico City Ave"/>
    <s v=" Mexico City"/>
    <s v="Mexico"/>
    <s v="Mexico"/>
    <s v="North America"/>
    <s v="AC Level 1"/>
    <n v="0.27"/>
    <d v="2025-07-24T00:00:00"/>
    <s v="9.00-21.00"/>
    <d v="1900-01-11T00:00:00"/>
    <n v="13.31"/>
    <n v="59"/>
    <x v="0"/>
    <x v="0"/>
    <s v="CHAdeMO, CCS"/>
    <n v="2019"/>
    <s v="No"/>
    <n v="4"/>
    <n v="8"/>
    <s v="Monthly"/>
  </r>
  <r>
    <s v="EVS01751"/>
    <n v="-15.797864000000001"/>
    <n v="129.08644100000001"/>
    <s v="5116 Random Rd"/>
    <n v="0"/>
    <s v="Not Found"/>
    <s v="Not Found"/>
    <s v="Not Found"/>
    <s v="AC Level 1"/>
    <n v="0.23"/>
    <d v="2025-07-24T00:00:00"/>
    <s v="9.00-21.00"/>
    <d v="1900-01-11T00:00:00"/>
    <n v="14.4"/>
    <n v="48"/>
    <x v="3"/>
    <x v="1"/>
    <s v="CHAdeMO"/>
    <n v="2015"/>
    <s v="Yes"/>
    <n v="3.1"/>
    <n v="6"/>
    <s v="Annually"/>
  </r>
  <r>
    <s v="EVS01752"/>
    <n v="52.577534999999997"/>
    <n v="13.363431"/>
    <s v="5620 Berlin Ave"/>
    <s v=" Berlin"/>
    <s v="Germany"/>
    <s v="Germany"/>
    <s v="Europe"/>
    <s v="AC Level 1"/>
    <n v="0.45"/>
    <d v="2025-07-24T00:00:00"/>
    <s v="9.00-21.00"/>
    <d v="1900-01-11T00:00:00"/>
    <n v="19.02"/>
    <n v="35"/>
    <x v="1"/>
    <x v="0"/>
    <s v="Type 2, Tesla"/>
    <n v="2015"/>
    <s v="Yes"/>
    <n v="3.3"/>
    <n v="3"/>
    <s v="Quarterly"/>
  </r>
  <r>
    <s v="EVS01756"/>
    <n v="19.044419000000001"/>
    <n v="72.841813999999999"/>
    <s v="1768 Mumbai Ave"/>
    <s v=" Mumbai"/>
    <s v="India"/>
    <s v="India"/>
    <s v="Asia"/>
    <s v="AC Level 1"/>
    <n v="0.22"/>
    <s v="6:00-22:00"/>
    <s v="6:00-22:00"/>
    <d v="1899-12-30T16:04:48"/>
    <n v="10.42"/>
    <n v="28"/>
    <x v="1"/>
    <x v="2"/>
    <s v="Type 2"/>
    <n v="2023"/>
    <s v="Yes"/>
    <n v="3.2"/>
    <n v="7"/>
    <s v="Monthly"/>
  </r>
  <r>
    <s v="EVS01758"/>
    <n v="-23.531573000000002"/>
    <n v="-46.519452999999999"/>
    <s v="9133 SÃ£o Paulo Ave"/>
    <s v=" SÃ£o Paulo"/>
    <s v="Brazil"/>
    <s v="Brazil"/>
    <s v="South America"/>
    <s v="AC Level 1"/>
    <n v="0.37"/>
    <d v="2025-07-24T00:00:00"/>
    <s v="9.00-21.00"/>
    <d v="1900-01-11T00:00:00"/>
    <n v="17.16"/>
    <n v="27"/>
    <x v="3"/>
    <x v="2"/>
    <s v="Type 2, CCS"/>
    <n v="2010"/>
    <s v="No"/>
    <n v="4.7"/>
    <n v="8"/>
    <s v="Annually"/>
  </r>
  <r>
    <s v="EVS01759"/>
    <n v="-23.602122999999999"/>
    <n v="-46.594723000000002"/>
    <s v="1540 SÃ£o Paulo Ave"/>
    <s v=" SÃ£o Paulo"/>
    <s v="Brazil"/>
    <s v="Brazil"/>
    <s v="South America"/>
    <s v="AC Level 1"/>
    <n v="0.48"/>
    <s v="6:00-22:00"/>
    <s v="6:00-22:00"/>
    <d v="1899-12-30T16:04:48"/>
    <n v="3.98"/>
    <n v="85"/>
    <x v="0"/>
    <x v="0"/>
    <s v="CCS"/>
    <n v="2015"/>
    <s v="Yes"/>
    <n v="4.9000000000000004"/>
    <n v="5"/>
    <s v="Quarterly"/>
  </r>
  <r>
    <s v="EVS01767"/>
    <n v="-33.813837999999997"/>
    <n v="151.36033699999999"/>
    <s v="9030 Sydney Ave"/>
    <s v=" Sydney"/>
    <s v="Australia"/>
    <s v="Australia"/>
    <s v="Australia"/>
    <s v="AC Level 1"/>
    <n v="0.12"/>
    <d v="2025-07-24T00:00:00"/>
    <s v="9.00-21.00"/>
    <d v="1900-01-11T00:00:00"/>
    <n v="3.85"/>
    <n v="18"/>
    <x v="0"/>
    <x v="2"/>
    <s v="CHAdeMO"/>
    <n v="2015"/>
    <s v="No"/>
    <n v="3.2"/>
    <n v="2"/>
    <s v="Annually"/>
  </r>
  <r>
    <s v="EVS01769"/>
    <n v="55.817462999999996"/>
    <n v="37.645949999999999"/>
    <s v="1436 Moscow Ave"/>
    <s v=" Moscow"/>
    <s v="Russia"/>
    <s v="Russia"/>
    <s v="Europe"/>
    <s v="AC Level 1"/>
    <n v="0.27"/>
    <s v="6:00-22:00"/>
    <s v="6:00-22:00"/>
    <d v="1899-12-30T16:04:48"/>
    <n v="1.01"/>
    <n v="70"/>
    <x v="3"/>
    <x v="0"/>
    <s v="CCS"/>
    <n v="2011"/>
    <s v="No"/>
    <n v="3.4"/>
    <n v="10"/>
    <s v="Monthly"/>
  </r>
  <r>
    <s v="EVS01773"/>
    <n v="37.527206999999997"/>
    <n v="126.940033"/>
    <s v="525 Seoul Ave"/>
    <s v=" Seoul"/>
    <s v="South Korea"/>
    <s v="South Korea"/>
    <s v="Asia"/>
    <s v="AC Level 1"/>
    <n v="0.37"/>
    <s v="6:00-22:00"/>
    <s v="6:00-22:00"/>
    <d v="1899-12-30T16:04:48"/>
    <n v="18.149999999999999"/>
    <n v="74"/>
    <x v="4"/>
    <x v="3"/>
    <s v="CHAdeMO"/>
    <n v="2015"/>
    <s v="No"/>
    <n v="3.8"/>
    <n v="3"/>
    <s v="Quarterly"/>
  </r>
  <r>
    <s v="EVS01775"/>
    <n v="-23.521675999999999"/>
    <n v="-46.501531"/>
    <s v="3385 SÃ£o Paulo Ave"/>
    <s v=" SÃ£o Paulo"/>
    <s v="Brazil"/>
    <s v="Brazil"/>
    <s v="South America"/>
    <s v="AC Level 1"/>
    <n v="0.43"/>
    <s v="9:00-18:00"/>
    <s v="9:00-18:00"/>
    <d v="1899-12-30T08:52:48"/>
    <n v="11.3"/>
    <n v="50"/>
    <x v="1"/>
    <x v="3"/>
    <s v="Type 2"/>
    <n v="2017"/>
    <s v="No"/>
    <n v="4"/>
    <n v="9"/>
    <s v="Quarterly"/>
  </r>
  <r>
    <s v="EVS01779"/>
    <n v="-23.505336"/>
    <n v="-46.666383000000003"/>
    <s v="6668 SÃ£o Paulo Ave"/>
    <s v=" SÃ£o Paulo"/>
    <s v="Brazil"/>
    <s v="Brazil"/>
    <s v="South America"/>
    <s v="AC Level 1"/>
    <n v="0.4"/>
    <s v="6:00-22:00"/>
    <s v="6:00-22:00"/>
    <d v="1899-12-30T16:04:48"/>
    <n v="13.09"/>
    <n v="23"/>
    <x v="3"/>
    <x v="3"/>
    <s v="CCS, Tesla"/>
    <n v="2017"/>
    <s v="No"/>
    <n v="4.8"/>
    <n v="6"/>
    <s v="Monthly"/>
  </r>
  <r>
    <s v="EVS01785"/>
    <n v="19.096876000000002"/>
    <n v="72.829076000000001"/>
    <s v="1481 Mumbai Ave"/>
    <s v=" Mumbai"/>
    <s v="India"/>
    <s v="India"/>
    <s v="Asia"/>
    <s v="AC Level 1"/>
    <n v="0.17"/>
    <s v="9:00-18:00"/>
    <s v="9:00-18:00"/>
    <d v="1899-12-30T08:52:48"/>
    <n v="11.92"/>
    <n v="27"/>
    <x v="3"/>
    <x v="2"/>
    <s v="Type 2, CHAdeMO"/>
    <n v="2021"/>
    <s v="Yes"/>
    <n v="4.5"/>
    <n v="6"/>
    <s v="Quarterly"/>
  </r>
  <r>
    <s v="EVS01788"/>
    <n v="52.511966000000001"/>
    <n v="13.320892000000001"/>
    <s v="1275 Berlin Ave"/>
    <s v=" Berlin"/>
    <s v="Germany"/>
    <s v="Germany"/>
    <s v="Europe"/>
    <s v="AC Level 1"/>
    <n v="0.16"/>
    <s v="6:00-22:00"/>
    <s v="6:00-22:00"/>
    <d v="1899-12-30T16:04:48"/>
    <n v="11.97"/>
    <n v="27"/>
    <x v="4"/>
    <x v="2"/>
    <s v="CHAdeMO"/>
    <n v="2015"/>
    <s v="No"/>
    <n v="3.2"/>
    <n v="3"/>
    <s v="Annually"/>
  </r>
  <r>
    <s v="EVS01790"/>
    <n v="37.835326999999999"/>
    <n v="-122.342091"/>
    <s v="7949 San Francisco Ave"/>
    <s v=" San Francisco"/>
    <s v="United States"/>
    <s v="United States"/>
    <s v="North America"/>
    <s v="AC Level 1"/>
    <n v="0.47"/>
    <s v="9:00-18:00"/>
    <s v="9:00-18:00"/>
    <d v="1899-12-30T08:52:48"/>
    <n v="9.3699999999999992"/>
    <n v="27"/>
    <x v="0"/>
    <x v="1"/>
    <s v="Tesla, CHAdeMO"/>
    <n v="2017"/>
    <s v="No"/>
    <n v="3.6"/>
    <n v="7"/>
    <s v="Monthly"/>
  </r>
  <r>
    <s v="EVS01798"/>
    <n v="43.769634000000003"/>
    <n v="-79.394329999999997"/>
    <s v="4003 Toronto Ave"/>
    <s v=" Toronto"/>
    <s v="Canada"/>
    <s v="Canada"/>
    <s v="North America"/>
    <s v="AC Level 1"/>
    <n v="0.14000000000000001"/>
    <s v="9:00-18:00"/>
    <s v="9:00-18:00"/>
    <d v="1899-12-30T08:52:48"/>
    <n v="9.0399999999999991"/>
    <n v="56"/>
    <x v="3"/>
    <x v="1"/>
    <s v="CCS, Tesla"/>
    <n v="2020"/>
    <s v="Yes"/>
    <n v="3.6"/>
    <n v="6"/>
    <s v="Annually"/>
  </r>
  <r>
    <s v="EVS01803"/>
    <n v="37.653803000000003"/>
    <n v="127.00878299999999"/>
    <s v="2880 Seoul Ave"/>
    <s v=" Seoul"/>
    <s v="South Korea"/>
    <s v="South Korea"/>
    <s v="Asia"/>
    <s v="AC Level 1"/>
    <n v="0.5"/>
    <s v="6:00-22:00"/>
    <s v="6:00-22:00"/>
    <d v="1899-12-30T16:04:48"/>
    <n v="9.06"/>
    <n v="57"/>
    <x v="3"/>
    <x v="0"/>
    <s v="CHAdeMO, CCS"/>
    <n v="2015"/>
    <s v="Yes"/>
    <n v="3.4"/>
    <n v="7"/>
    <s v="Quarterly"/>
  </r>
  <r>
    <s v="EVS01808"/>
    <n v="52.554068000000001"/>
    <n v="13.450507"/>
    <s v="1390 Berlin Ave"/>
    <s v=" Berlin"/>
    <s v="Germany"/>
    <s v="Germany"/>
    <s v="Europe"/>
    <s v="AC Level 1"/>
    <n v="0.25"/>
    <d v="2025-07-24T00:00:00"/>
    <s v="9.00-21.00"/>
    <d v="1900-01-11T00:00:00"/>
    <n v="6.4"/>
    <n v="84"/>
    <x v="2"/>
    <x v="1"/>
    <s v="Type 2, CHAdeMO"/>
    <n v="2021"/>
    <s v="Yes"/>
    <n v="3.2"/>
    <n v="5"/>
    <s v="Annually"/>
  </r>
  <r>
    <s v="EVS01810"/>
    <n v="-33.856243999999997"/>
    <n v="18.555892"/>
    <s v="7119 Cape Town Ave"/>
    <s v=" Cape Town"/>
    <s v="South Africa"/>
    <s v="South Africa"/>
    <s v="Africa"/>
    <s v="AC Level 1"/>
    <n v="0.11"/>
    <d v="2025-07-24T00:00:00"/>
    <s v="9.00-21.00"/>
    <d v="1900-01-11T00:00:00"/>
    <n v="9.25"/>
    <n v="59"/>
    <x v="0"/>
    <x v="1"/>
    <s v="CCS"/>
    <n v="2022"/>
    <s v="No"/>
    <n v="4.8"/>
    <n v="7"/>
    <s v="Annually"/>
  </r>
  <r>
    <s v="EVS01812"/>
    <n v="55.828423999999998"/>
    <n v="37.698847999999998"/>
    <s v="1280 Moscow Ave"/>
    <s v=" Moscow"/>
    <s v="Russia"/>
    <s v="Russia"/>
    <s v="Europe"/>
    <s v="AC Level 1"/>
    <n v="0.44"/>
    <s v="9:00-18:00"/>
    <s v="9:00-18:00"/>
    <d v="1899-12-30T08:52:48"/>
    <n v="9.59"/>
    <n v="32"/>
    <x v="4"/>
    <x v="3"/>
    <s v="Tesla"/>
    <n v="2016"/>
    <s v="Yes"/>
    <n v="4.2"/>
    <n v="6"/>
    <s v="Monthly"/>
  </r>
  <r>
    <s v="EVS01822"/>
    <n v="19.444782"/>
    <n v="-99.044961999999998"/>
    <s v="6857 Mexico City Ave"/>
    <s v=" Mexico City"/>
    <s v="Mexico"/>
    <s v="Mexico"/>
    <s v="North America"/>
    <s v="AC Level 1"/>
    <n v="0.39"/>
    <s v="9:00-18:00"/>
    <s v="9:00-18:00"/>
    <d v="1899-12-30T08:52:48"/>
    <n v="4.9800000000000004"/>
    <n v="88"/>
    <x v="0"/>
    <x v="0"/>
    <s v="Tesla"/>
    <n v="2011"/>
    <s v="No"/>
    <n v="4.0999999999999996"/>
    <n v="1"/>
    <s v="Annually"/>
  </r>
  <r>
    <s v="EVS01825"/>
    <n v="25.316289999999999"/>
    <n v="55.300839000000003"/>
    <s v="6246 Dubai Ave"/>
    <s v=" Dubai"/>
    <s v="United Arab Emirates"/>
    <s v="United Arab Emirates"/>
    <s v="Asia"/>
    <s v="AC Level 1"/>
    <n v="0.47"/>
    <d v="2025-07-24T00:00:00"/>
    <s v="9.00-21.00"/>
    <d v="1900-01-11T00:00:00"/>
    <n v="12.1"/>
    <n v="26"/>
    <x v="1"/>
    <x v="0"/>
    <s v="CCS"/>
    <n v="2016"/>
    <s v="No"/>
    <n v="4.7"/>
    <n v="1"/>
    <s v="Monthly"/>
  </r>
  <r>
    <s v="EVS01827"/>
    <n v="52.523623999999998"/>
    <n v="13.417643999999999"/>
    <s v="8415 Berlin Ave"/>
    <s v=" Berlin"/>
    <s v="Germany"/>
    <s v="Germany"/>
    <s v="Europe"/>
    <s v="AC Level 1"/>
    <n v="0.15"/>
    <d v="2025-07-24T00:00:00"/>
    <s v="9.00-21.00"/>
    <d v="1900-01-11T00:00:00"/>
    <n v="8.77"/>
    <n v="90"/>
    <x v="0"/>
    <x v="0"/>
    <s v="Type 2"/>
    <n v="2013"/>
    <s v="Yes"/>
    <n v="3.8"/>
    <n v="8"/>
    <s v="Annually"/>
  </r>
  <r>
    <s v="EVS01828"/>
    <n v="37.776632999999997"/>
    <n v="-122.438711"/>
    <s v="6777 San Francisco Ave"/>
    <s v=" San Francisco"/>
    <s v="United States"/>
    <s v="United States"/>
    <s v="North America"/>
    <s v="AC Level 1"/>
    <n v="0.28000000000000003"/>
    <d v="2025-07-24T00:00:00"/>
    <s v="9.00-21.00"/>
    <d v="1900-01-11T00:00:00"/>
    <n v="11.7"/>
    <n v="76"/>
    <x v="1"/>
    <x v="0"/>
    <s v="CHAdeMO"/>
    <n v="2021"/>
    <s v="No"/>
    <n v="4.4000000000000004"/>
    <n v="5"/>
    <s v="Annually"/>
  </r>
  <r>
    <s v="EVS01831"/>
    <n v="-87.862195999999997"/>
    <n v="121.52312999999999"/>
    <s v="1774 Random Rd"/>
    <s v="Not Found"/>
    <s v="Not Found"/>
    <s v="Not Found"/>
    <s v="Not Found"/>
    <s v="AC Level 1"/>
    <n v="0.25"/>
    <d v="2025-07-24T00:00:00"/>
    <s v="9.00-21.00"/>
    <d v="1900-01-11T00:00:00"/>
    <n v="0.64"/>
    <n v="73"/>
    <x v="1"/>
    <x v="0"/>
    <s v="CHAdeMO"/>
    <n v="2020"/>
    <s v="Yes"/>
    <n v="4.2"/>
    <n v="10"/>
    <s v="Quarterly"/>
  </r>
  <r>
    <s v="EVS01834"/>
    <n v="37.626421000000001"/>
    <n v="127.088187"/>
    <s v="8140 Seoul Ave"/>
    <s v=" Seoul"/>
    <s v="South Korea"/>
    <s v="South Korea"/>
    <s v="Asia"/>
    <s v="AC Level 1"/>
    <n v="0.2"/>
    <s v="6:00-22:00"/>
    <s v="6:00-22:00"/>
    <d v="1899-12-30T16:04:48"/>
    <n v="3.9"/>
    <n v="69"/>
    <x v="0"/>
    <x v="1"/>
    <s v="Tesla"/>
    <n v="2020"/>
    <s v="No"/>
    <n v="4.5999999999999996"/>
    <n v="5"/>
    <s v="Monthly"/>
  </r>
  <r>
    <s v="EVS01836"/>
    <n v="25.298774999999999"/>
    <n v="55.366652999999999"/>
    <s v="8263 Dubai Ave"/>
    <s v=" Dubai"/>
    <s v="United Arab Emirates"/>
    <s v="United Arab Emirates"/>
    <s v="Asia"/>
    <s v="AC Level 1"/>
    <n v="0.17"/>
    <d v="2025-07-24T00:00:00"/>
    <s v="9.00-21.00"/>
    <d v="1900-01-11T00:00:00"/>
    <n v="15.59"/>
    <n v="19"/>
    <x v="2"/>
    <x v="2"/>
    <s v="Type 2"/>
    <n v="2023"/>
    <s v="Yes"/>
    <n v="3.3"/>
    <n v="4"/>
    <s v="Annually"/>
  </r>
  <r>
    <s v="EVS01837"/>
    <n v="19.112952"/>
    <n v="72.807135000000002"/>
    <s v="1985 Mumbai Ave"/>
    <s v=" Mumbai"/>
    <s v="India"/>
    <s v="India"/>
    <s v="Asia"/>
    <s v="AC Level 1"/>
    <n v="0.36"/>
    <s v="9:00-18:00"/>
    <s v="9:00-18:00"/>
    <d v="1899-12-30T08:52:48"/>
    <n v="1.6"/>
    <n v="22"/>
    <x v="3"/>
    <x v="2"/>
    <s v="CHAdeMO, CCS"/>
    <n v="2021"/>
    <s v="No"/>
    <n v="3.6"/>
    <n v="3"/>
    <s v="Annually"/>
  </r>
  <r>
    <s v="EVS01841"/>
    <n v="-70.600353999999996"/>
    <n v="-51.379576"/>
    <s v="8332 Random Rd"/>
    <s v="Error"/>
    <s v="Error"/>
    <s v="Error"/>
    <s v="Error"/>
    <s v="AC Level 1"/>
    <n v="0.24"/>
    <d v="2025-07-24T00:00:00"/>
    <s v="9.00-21.00"/>
    <d v="1900-01-11T00:00:00"/>
    <n v="17.03"/>
    <n v="28"/>
    <x v="3"/>
    <x v="0"/>
    <s v="CHAdeMO, Tesla"/>
    <n v="2017"/>
    <s v="No"/>
    <n v="4.5999999999999996"/>
    <n v="7"/>
    <s v="Monthly"/>
  </r>
  <r>
    <s v="EVS01843"/>
    <n v="39.982644000000001"/>
    <n v="116.492273"/>
    <s v="86 Beijing Ave"/>
    <s v=" Beijing"/>
    <s v="China"/>
    <s v="China"/>
    <s v="Asia"/>
    <s v="AC Level 1"/>
    <n v="0.43"/>
    <s v="6:00-22:00"/>
    <s v="6:00-22:00"/>
    <d v="1899-12-30T16:04:48"/>
    <n v="9.11"/>
    <n v="69"/>
    <x v="4"/>
    <x v="3"/>
    <s v="CCS, Tesla"/>
    <n v="2015"/>
    <s v="Yes"/>
    <n v="4.5999999999999996"/>
    <n v="7"/>
    <s v="Annually"/>
  </r>
  <r>
    <s v="EVS01848"/>
    <n v="55.838960999999998"/>
    <n v="37.543793000000001"/>
    <s v="3201 Moscow Ave"/>
    <s v=" Moscow"/>
    <s v="Russia"/>
    <s v="Russia"/>
    <s v="Europe"/>
    <s v="AC Level 1"/>
    <n v="0.12"/>
    <s v="9:00-18:00"/>
    <s v="9:00-18:00"/>
    <d v="1899-12-30T08:52:48"/>
    <n v="11.94"/>
    <n v="98"/>
    <x v="3"/>
    <x v="2"/>
    <s v="CHAdeMO"/>
    <n v="2022"/>
    <s v="No"/>
    <n v="5"/>
    <n v="7"/>
    <s v="Monthly"/>
  </r>
  <r>
    <s v="EVS01859"/>
    <n v="41.901076000000003"/>
    <n v="-87.741744999999995"/>
    <s v="1355 Chicago Ave"/>
    <s v=" Chicago"/>
    <s v="United States"/>
    <s v="United States"/>
    <s v="North America"/>
    <s v="AC Level 1"/>
    <n v="0.48"/>
    <s v="9:00-18:00"/>
    <s v="9:00-18:00"/>
    <d v="1899-12-30T08:52:48"/>
    <n v="7.1"/>
    <n v="24"/>
    <x v="0"/>
    <x v="3"/>
    <s v="Tesla, CCS"/>
    <n v="2011"/>
    <s v="No"/>
    <n v="4.3"/>
    <n v="8"/>
    <s v="Annually"/>
  </r>
  <r>
    <s v="EVS01861"/>
    <n v="-37.899292000000003"/>
    <n v="155.263677"/>
    <s v="7131 Random Rd"/>
    <s v="Error"/>
    <s v="Error"/>
    <s v="Error"/>
    <s v="Error"/>
    <s v="AC Level 1"/>
    <n v="0.28999999999999998"/>
    <s v="9:00-18:00"/>
    <s v="9:00-18:00"/>
    <d v="1899-12-30T08:52:48"/>
    <n v="18.260000000000002"/>
    <n v="14"/>
    <x v="3"/>
    <x v="0"/>
    <s v="CHAdeMO, CCS"/>
    <n v="2014"/>
    <s v="No"/>
    <n v="3.3"/>
    <n v="9"/>
    <s v="Quarterly"/>
  </r>
  <r>
    <s v="EVS01863"/>
    <n v="55.744539000000003"/>
    <n v="37.632358000000004"/>
    <s v="1499 Moscow Ave"/>
    <s v=" Moscow"/>
    <s v="Russia"/>
    <s v="Russia"/>
    <s v="Europe"/>
    <s v="AC Level 1"/>
    <n v="0.39"/>
    <s v="6:00-22:00"/>
    <s v="6:00-22:00"/>
    <d v="1899-12-30T16:04:48"/>
    <n v="3.95"/>
    <n v="32"/>
    <x v="3"/>
    <x v="1"/>
    <s v="CCS, Type 2"/>
    <n v="2019"/>
    <s v="No"/>
    <n v="4.0999999999999996"/>
    <n v="1"/>
    <s v="Monthly"/>
  </r>
  <r>
    <s v="EVS01866"/>
    <n v="25.345043"/>
    <n v="55.223106999999999"/>
    <s v="63 Dubai Ave"/>
    <s v=" Dubai"/>
    <s v="United Arab Emirates"/>
    <s v="United Arab Emirates"/>
    <s v="Asia"/>
    <s v="AC Level 1"/>
    <n v="0.15"/>
    <d v="2025-07-24T00:00:00"/>
    <s v="9.00-21.00"/>
    <d v="1900-01-11T00:00:00"/>
    <n v="19.09"/>
    <n v="55"/>
    <x v="2"/>
    <x v="1"/>
    <s v="Tesla"/>
    <n v="2020"/>
    <s v="Yes"/>
    <n v="3.2"/>
    <n v="9"/>
    <s v="Annually"/>
  </r>
  <r>
    <s v="EVS01868"/>
    <n v="25.248934999999999"/>
    <n v="55.244180999999998"/>
    <s v="7465 Dubai Ave"/>
    <s v=" Dubai"/>
    <s v="United Arab Emirates"/>
    <s v="United Arab Emirates"/>
    <s v="Asia"/>
    <s v="AC Level 1"/>
    <n v="0.16"/>
    <s v="9:00-18:00"/>
    <s v="9:00-18:00"/>
    <d v="1899-12-30T08:52:48"/>
    <n v="8.57"/>
    <n v="35"/>
    <x v="0"/>
    <x v="3"/>
    <s v="CHAdeMO"/>
    <n v="2013"/>
    <s v="Yes"/>
    <n v="4"/>
    <n v="4"/>
    <s v="Monthly"/>
  </r>
  <r>
    <s v="EVS01869"/>
    <n v="41.921339000000003"/>
    <n v="-87.649747000000005"/>
    <s v="647 Chicago Ave"/>
    <s v=" Chicago"/>
    <s v="United States"/>
    <s v="United States"/>
    <s v="North America"/>
    <s v="AC Level 1"/>
    <n v="0.31"/>
    <s v="9:00-18:00"/>
    <s v="9:00-18:00"/>
    <d v="1899-12-30T08:52:48"/>
    <n v="1.74"/>
    <n v="79"/>
    <x v="1"/>
    <x v="1"/>
    <s v="CHAdeMO, Type 2"/>
    <n v="2017"/>
    <s v="No"/>
    <n v="3.3"/>
    <n v="6"/>
    <s v="Monthly"/>
  </r>
  <r>
    <s v="EVS01874"/>
    <n v="37.801461000000003"/>
    <n v="-122.341573"/>
    <s v="8141 San Francisco Ave"/>
    <s v=" San Francisco"/>
    <s v="United States"/>
    <s v="United States"/>
    <s v="North America"/>
    <s v="AC Level 1"/>
    <n v="0.25"/>
    <d v="2025-07-24T00:00:00"/>
    <s v="9.00-21.00"/>
    <d v="1900-01-11T00:00:00"/>
    <n v="15.23"/>
    <n v="10"/>
    <x v="0"/>
    <x v="0"/>
    <s v="CCS"/>
    <n v="2020"/>
    <s v="No"/>
    <n v="4"/>
    <n v="10"/>
    <s v="Annually"/>
  </r>
  <r>
    <s v="EVS01877"/>
    <n v="-33.773538000000002"/>
    <n v="18.568503"/>
    <s v="5749 Cape Town Ave"/>
    <s v=" Cape Town"/>
    <s v="South Africa"/>
    <s v="South Africa"/>
    <s v="Africa"/>
    <s v="AC Level 1"/>
    <n v="0.27"/>
    <d v="2025-07-24T00:00:00"/>
    <s v="9.00-21.00"/>
    <d v="1900-01-11T00:00:00"/>
    <n v="1.96"/>
    <n v="80"/>
    <x v="2"/>
    <x v="3"/>
    <s v="CHAdeMO, Type 2"/>
    <n v="2012"/>
    <s v="Yes"/>
    <n v="4.5"/>
    <n v="1"/>
    <s v="Annually"/>
  </r>
  <r>
    <s v="EVS01882"/>
    <n v="13.741488"/>
    <n v="100.52893400000001"/>
    <s v="265 Bangkok Ave"/>
    <s v=" Bangkok"/>
    <s v="Thailand"/>
    <s v="Thailand"/>
    <s v="Asia"/>
    <s v="AC Level 1"/>
    <n v="0.38"/>
    <d v="2025-07-24T00:00:00"/>
    <s v="9.00-21.00"/>
    <d v="1900-01-11T00:00:00"/>
    <n v="15.31"/>
    <n v="32"/>
    <x v="4"/>
    <x v="2"/>
    <s v="CCS"/>
    <n v="2016"/>
    <s v="Yes"/>
    <n v="3"/>
    <n v="7"/>
    <s v="Annually"/>
  </r>
  <r>
    <s v="EVS01885"/>
    <n v="37.590406999999999"/>
    <n v="126.98484000000001"/>
    <s v="5962 Seoul Ave"/>
    <s v=" Seoul"/>
    <s v="South Korea"/>
    <s v="South Korea"/>
    <s v="Asia"/>
    <s v="AC Level 1"/>
    <n v="0.24"/>
    <s v="6:00-22:00"/>
    <s v="6:00-22:00"/>
    <d v="1899-12-30T16:04:48"/>
    <n v="6.44"/>
    <n v="69"/>
    <x v="4"/>
    <x v="3"/>
    <s v="CHAdeMO, CCS"/>
    <n v="2011"/>
    <s v="Yes"/>
    <n v="3.2"/>
    <n v="2"/>
    <s v="Monthly"/>
  </r>
  <r>
    <s v="EVS01886"/>
    <n v="19.092648000000001"/>
    <n v="72.887988000000007"/>
    <s v="6785 Mumbai Ave"/>
    <s v=" Mumbai"/>
    <s v="India"/>
    <s v="India"/>
    <s v="Asia"/>
    <s v="AC Level 1"/>
    <n v="0.16"/>
    <d v="2025-07-24T00:00:00"/>
    <s v="9.00-21.00"/>
    <d v="1900-01-11T00:00:00"/>
    <n v="16.850000000000001"/>
    <n v="36"/>
    <x v="2"/>
    <x v="3"/>
    <s v="Type 2"/>
    <n v="2023"/>
    <s v="Yes"/>
    <n v="3.2"/>
    <n v="2"/>
    <s v="Monthly"/>
  </r>
  <r>
    <s v="EVS01887"/>
    <n v="19.445855999999999"/>
    <n v="-99.124190999999996"/>
    <s v="7989 Mexico City Ave"/>
    <s v=" Mexico City"/>
    <s v="Mexico"/>
    <s v="Mexico"/>
    <s v="North America"/>
    <s v="AC Level 1"/>
    <n v="0.19"/>
    <s v="9:00-18:00"/>
    <s v="9:00-18:00"/>
    <d v="1899-12-30T08:52:48"/>
    <n v="8.59"/>
    <n v="20"/>
    <x v="2"/>
    <x v="0"/>
    <s v="Tesla, CHAdeMO"/>
    <n v="2017"/>
    <s v="No"/>
    <n v="4.0999999999999996"/>
    <n v="2"/>
    <s v="Quarterly"/>
  </r>
  <r>
    <s v="EVS01890"/>
    <n v="25.230951000000001"/>
    <n v="55.331333999999998"/>
    <s v="1136 Dubai Ave"/>
    <s v=" Dubai"/>
    <s v="United Arab Emirates"/>
    <s v="United Arab Emirates"/>
    <s v="Asia"/>
    <s v="AC Level 1"/>
    <n v="0.39"/>
    <d v="2025-07-24T00:00:00"/>
    <s v="9.00-21.00"/>
    <d v="1900-01-11T00:00:00"/>
    <n v="13.57"/>
    <n v="26"/>
    <x v="4"/>
    <x v="0"/>
    <s v="Type 2"/>
    <n v="2023"/>
    <s v="Yes"/>
    <n v="3.1"/>
    <n v="3"/>
    <s v="Monthly"/>
  </r>
  <r>
    <s v="EVS01894"/>
    <n v="19.156718000000001"/>
    <n v="72.986851000000001"/>
    <s v="6708 Mumbai Ave"/>
    <s v=" Mumbai"/>
    <s v="India"/>
    <s v="India"/>
    <s v="Asia"/>
    <s v="AC Level 1"/>
    <n v="0.45"/>
    <s v="9:00-18:00"/>
    <s v="9:00-18:00"/>
    <d v="1899-12-30T08:52:48"/>
    <n v="11.68"/>
    <n v="67"/>
    <x v="2"/>
    <x v="1"/>
    <s v="Type 2"/>
    <n v="2021"/>
    <s v="No"/>
    <n v="3.8"/>
    <n v="1"/>
    <s v="Quarterly"/>
  </r>
  <r>
    <s v="EVS01897"/>
    <n v="39.893785000000001"/>
    <n v="116.34748500000001"/>
    <s v="2370 Beijing Ave"/>
    <s v=" Beijing"/>
    <s v="China"/>
    <s v="China"/>
    <s v="Asia"/>
    <s v="AC Level 1"/>
    <n v="0.48"/>
    <d v="2025-07-24T00:00:00"/>
    <s v="9.00-21.00"/>
    <d v="1900-01-11T00:00:00"/>
    <n v="3.9"/>
    <n v="74"/>
    <x v="1"/>
    <x v="2"/>
    <s v="CHAdeMO"/>
    <n v="2016"/>
    <s v="Yes"/>
    <n v="3.6"/>
    <n v="5"/>
    <s v="Annually"/>
  </r>
  <r>
    <s v="EVS01901"/>
    <n v="-14.465456"/>
    <n v="81.379726000000005"/>
    <s v="1225 Random Rd"/>
    <s v="Error"/>
    <s v="Error"/>
    <s v="Error"/>
    <s v="Error"/>
    <s v="AC Level 1"/>
    <n v="0.37"/>
    <d v="2025-07-24T00:00:00"/>
    <s v="9.00-21.00"/>
    <d v="1900-01-11T00:00:00"/>
    <n v="2.29"/>
    <n v="75"/>
    <x v="1"/>
    <x v="1"/>
    <s v="Tesla"/>
    <n v="2016"/>
    <s v="No"/>
    <n v="4.7"/>
    <n v="10"/>
    <s v="Quarterly"/>
  </r>
  <r>
    <s v="EVS01903"/>
    <n v="-33.889752000000001"/>
    <n v="18.498218000000001"/>
    <s v="2396 Cape Town Ave"/>
    <s v=" Cape Town"/>
    <s v="South Africa"/>
    <s v="South Africa"/>
    <s v="Africa"/>
    <s v="AC Level 1"/>
    <n v="0.3"/>
    <d v="2025-07-24T00:00:00"/>
    <s v="9.00-21.00"/>
    <d v="1900-01-11T00:00:00"/>
    <n v="14.73"/>
    <n v="91"/>
    <x v="3"/>
    <x v="1"/>
    <s v="CHAdeMO"/>
    <n v="2021"/>
    <s v="No"/>
    <n v="3.7"/>
    <n v="4"/>
    <s v="Annually"/>
  </r>
  <r>
    <s v="EVS01905"/>
    <n v="41.979379000000002"/>
    <n v="-87.701408000000001"/>
    <s v="2441 Chicago Ave"/>
    <s v=" Chicago"/>
    <s v="United States"/>
    <s v="United States"/>
    <s v="North America"/>
    <s v="AC Level 1"/>
    <n v="0.22"/>
    <s v="9:00-18:00"/>
    <s v="9:00-18:00"/>
    <d v="1899-12-30T08:52:48"/>
    <n v="15.63"/>
    <n v="21"/>
    <x v="3"/>
    <x v="2"/>
    <s v="Tesla"/>
    <n v="2018"/>
    <s v="Yes"/>
    <n v="4.5"/>
    <n v="1"/>
    <s v="Annually"/>
  </r>
  <r>
    <s v="EVS01914"/>
    <n v="-33.754519999999999"/>
    <n v="18.476355000000002"/>
    <s v="8655 Cape Town Ave"/>
    <s v=" Cape Town"/>
    <s v="South Africa"/>
    <s v="South Africa"/>
    <s v="Africa"/>
    <s v="AC Level 1"/>
    <n v="0.14000000000000001"/>
    <s v="9:00-18:00"/>
    <s v="9:00-18:00"/>
    <d v="1899-12-30T08:52:48"/>
    <n v="19.72"/>
    <n v="22"/>
    <x v="3"/>
    <x v="1"/>
    <s v="Tesla"/>
    <n v="2014"/>
    <s v="No"/>
    <n v="3.6"/>
    <n v="8"/>
    <s v="Annually"/>
  </r>
  <r>
    <s v="EVS01916"/>
    <n v="-33.795627000000003"/>
    <n v="18.590561000000001"/>
    <s v="8679 Cape Town Ave"/>
    <s v=" Cape Town"/>
    <s v="South Africa"/>
    <s v="South Africa"/>
    <s v="Africa"/>
    <s v="AC Level 1"/>
    <n v="0.43"/>
    <s v="9:00-18:00"/>
    <s v="9:00-18:00"/>
    <d v="1899-12-30T08:52:48"/>
    <n v="5.05"/>
    <n v="48"/>
    <x v="4"/>
    <x v="1"/>
    <s v="Tesla"/>
    <n v="2020"/>
    <s v="No"/>
    <n v="4.3"/>
    <n v="10"/>
    <s v="Annually"/>
  </r>
  <r>
    <s v="EVS01918"/>
    <n v="39.971434000000002"/>
    <n v="116.326205"/>
    <s v="6200 Beijing Ave"/>
    <s v=" Beijing"/>
    <s v="China"/>
    <s v="China"/>
    <s v="Asia"/>
    <s v="AC Level 1"/>
    <n v="0.42"/>
    <s v="6:00-22:00"/>
    <s v="6:00-22:00"/>
    <d v="1899-12-30T16:04:48"/>
    <n v="8.6300000000000008"/>
    <n v="61"/>
    <x v="3"/>
    <x v="1"/>
    <s v="CHAdeMO"/>
    <n v="2010"/>
    <s v="No"/>
    <n v="5"/>
    <n v="4"/>
    <s v="Annually"/>
  </r>
  <r>
    <s v="EVS01920"/>
    <n v="39.954683000000003"/>
    <n v="116.46363599999999"/>
    <s v="2618 Beijing Ave"/>
    <s v=" Beijing"/>
    <s v="China"/>
    <s v="China"/>
    <s v="Asia"/>
    <s v="AC Level 1"/>
    <n v="0.27"/>
    <d v="2025-07-24T00:00:00"/>
    <s v="9.00-21.00"/>
    <d v="1900-01-11T00:00:00"/>
    <n v="10.96"/>
    <n v="85"/>
    <x v="2"/>
    <x v="3"/>
    <s v="CHAdeMO, Type 2"/>
    <n v="2019"/>
    <s v="Yes"/>
    <n v="4"/>
    <n v="1"/>
    <s v="Quarterly"/>
  </r>
  <r>
    <s v="EVS01923"/>
    <n v="-33.849463"/>
    <n v="18.448371999999999"/>
    <s v="1971 Cape Town Ave"/>
    <s v=" Cape Town"/>
    <s v="South Africa"/>
    <s v="South Africa"/>
    <s v="Africa"/>
    <s v="AC Level 1"/>
    <n v="0.23"/>
    <s v="6:00-22:00"/>
    <s v="6:00-22:00"/>
    <d v="1899-12-30T16:04:48"/>
    <n v="19.71"/>
    <n v="77"/>
    <x v="0"/>
    <x v="3"/>
    <s v="CHAdeMO"/>
    <n v="2020"/>
    <s v="No"/>
    <n v="4.5999999999999996"/>
    <n v="7"/>
    <s v="Quarterly"/>
  </r>
  <r>
    <s v="EVS01926"/>
    <n v="25.285352"/>
    <n v="55.231043999999997"/>
    <s v="5600 Dubai Ave"/>
    <s v=" Dubai"/>
    <s v="United Arab Emirates"/>
    <s v="United Arab Emirates"/>
    <s v="Asia"/>
    <s v="AC Level 1"/>
    <n v="0.49"/>
    <s v="9:00-18:00"/>
    <s v="9:00-18:00"/>
    <d v="1899-12-30T08:52:48"/>
    <n v="4.04"/>
    <n v="40"/>
    <x v="4"/>
    <x v="1"/>
    <s v="Type 2, CCS"/>
    <n v="2021"/>
    <s v="No"/>
    <n v="3.2"/>
    <n v="6"/>
    <s v="Annually"/>
  </r>
  <r>
    <s v="EVS01933"/>
    <n v="-23.620560000000001"/>
    <n v="-46.522292999999998"/>
    <s v="4539 SÃ£o Paulo Ave"/>
    <s v=" SÃ£o Paulo"/>
    <s v="Brazil"/>
    <s v="Brazil"/>
    <s v="South America"/>
    <s v="AC Level 1"/>
    <n v="0.18"/>
    <s v="6:00-22:00"/>
    <s v="6:00-22:00"/>
    <d v="1899-12-30T16:04:48"/>
    <n v="12.27"/>
    <n v="74"/>
    <x v="2"/>
    <x v="2"/>
    <s v="CHAdeMO, CCS"/>
    <n v="2015"/>
    <s v="No"/>
    <n v="3.5"/>
    <n v="3"/>
    <s v="Quarterly"/>
  </r>
  <r>
    <s v="EVS01943"/>
    <n v="13.826212"/>
    <n v="100.53465"/>
    <s v="3708 Bangkok Ave"/>
    <s v=" Bangkok"/>
    <s v="Thailand"/>
    <s v="Thailand"/>
    <s v="Asia"/>
    <s v="AC Level 1"/>
    <n v="0.38"/>
    <s v="6:00-22:00"/>
    <s v="6:00-22:00"/>
    <d v="1899-12-30T16:04:48"/>
    <n v="15.09"/>
    <n v="15"/>
    <x v="4"/>
    <x v="2"/>
    <s v="CCS"/>
    <n v="2021"/>
    <s v="No"/>
    <n v="3.7"/>
    <n v="10"/>
    <s v="Annually"/>
  </r>
  <r>
    <s v="EVS01945"/>
    <n v="52.506790000000002"/>
    <n v="13.337591"/>
    <s v="2647 Berlin Ave"/>
    <s v=" Berlin"/>
    <s v="Germany"/>
    <s v="Germany"/>
    <s v="Europe"/>
    <s v="AC Level 1"/>
    <n v="0.26"/>
    <d v="2025-07-24T00:00:00"/>
    <s v="9.00-21.00"/>
    <d v="1900-01-11T00:00:00"/>
    <n v="3.84"/>
    <n v="100"/>
    <x v="4"/>
    <x v="2"/>
    <s v="Tesla, Type 2"/>
    <n v="2014"/>
    <s v="No"/>
    <n v="3.3"/>
    <n v="3"/>
    <s v="Quarterly"/>
  </r>
  <r>
    <s v="EVS01949"/>
    <n v="34.099775999999999"/>
    <n v="-118.218593"/>
    <s v="6877 Los Angeles Ave"/>
    <s v=" Los Angeles"/>
    <s v="United States"/>
    <s v="United States"/>
    <s v="North America"/>
    <s v="AC Level 1"/>
    <n v="0.48"/>
    <s v="6:00-22:00"/>
    <s v="6:00-22:00"/>
    <d v="1899-12-30T16:04:48"/>
    <n v="16.12"/>
    <n v="32"/>
    <x v="2"/>
    <x v="0"/>
    <s v="Type 2, Tesla"/>
    <n v="2016"/>
    <s v="Yes"/>
    <n v="4.9000000000000004"/>
    <n v="7"/>
    <s v="Annually"/>
  </r>
  <r>
    <s v="EVS01953"/>
    <n v="-33.833168000000001"/>
    <n v="151.32127500000001"/>
    <s v="2884 Sydney Ave"/>
    <s v=" Sydney"/>
    <s v="Australia"/>
    <s v="Australia"/>
    <s v="Australia"/>
    <s v="AC Level 1"/>
    <n v="0.34"/>
    <d v="2025-07-24T00:00:00"/>
    <s v="9.00-21.00"/>
    <d v="1900-01-11T00:00:00"/>
    <n v="0.92"/>
    <n v="71"/>
    <x v="4"/>
    <x v="1"/>
    <s v="Type 2, CCS"/>
    <n v="2015"/>
    <s v="No"/>
    <n v="4.2"/>
    <n v="6"/>
    <s v="Annually"/>
  </r>
  <r>
    <s v="EVS01955"/>
    <n v="52.597085"/>
    <n v="13.325891"/>
    <s v="1959 Berlin Ave"/>
    <s v=" Berlin"/>
    <s v="Germany"/>
    <s v="Germany"/>
    <s v="Europe"/>
    <s v="AC Level 1"/>
    <n v="0.19"/>
    <d v="2025-07-24T00:00:00"/>
    <s v="9.00-21.00"/>
    <d v="1900-01-11T00:00:00"/>
    <n v="13.28"/>
    <n v="13"/>
    <x v="1"/>
    <x v="3"/>
    <s v="CHAdeMO, CCS"/>
    <n v="2021"/>
    <s v="Yes"/>
    <n v="4.8"/>
    <n v="6"/>
    <s v="Monthly"/>
  </r>
  <r>
    <s v="EVS01956"/>
    <n v="52.430911000000002"/>
    <n v="13.311071999999999"/>
    <s v="2453 Berlin Ave"/>
    <s v=" Berlin"/>
    <s v="Germany"/>
    <s v="Germany"/>
    <s v="Europe"/>
    <s v="AC Level 1"/>
    <n v="0.13"/>
    <s v="9:00-18:00"/>
    <s v="9:00-18:00"/>
    <d v="1899-12-30T08:52:48"/>
    <n v="1.8"/>
    <n v="47"/>
    <x v="4"/>
    <x v="3"/>
    <s v="CCS"/>
    <n v="2017"/>
    <s v="No"/>
    <n v="4.2"/>
    <n v="7"/>
    <s v="Annually"/>
  </r>
  <r>
    <s v="EVS01960"/>
    <n v="52.466802999999999"/>
    <n v="13.313666"/>
    <s v="517 Berlin Ave"/>
    <s v=" Berlin"/>
    <s v="Germany"/>
    <s v="Germany"/>
    <s v="Europe"/>
    <s v="AC Level 1"/>
    <n v="0.46"/>
    <d v="2025-07-24T00:00:00"/>
    <s v="9.00-21.00"/>
    <d v="1900-01-11T00:00:00"/>
    <n v="13.98"/>
    <n v="29"/>
    <x v="4"/>
    <x v="0"/>
    <s v="Tesla, Type 2"/>
    <n v="2013"/>
    <s v="No"/>
    <n v="3.2"/>
    <n v="6"/>
    <s v="Quarterly"/>
  </r>
  <r>
    <s v="EVS01961"/>
    <n v="-24.578696000000001"/>
    <n v="-23.715803999999999"/>
    <s v="9822 Random Rd"/>
    <s v="Error"/>
    <s v="Error"/>
    <s v="Error"/>
    <s v="Error"/>
    <s v="AC Level 1"/>
    <n v="0.45"/>
    <d v="2025-07-24T00:00:00"/>
    <s v="9.00-21.00"/>
    <d v="1900-01-11T00:00:00"/>
    <n v="18.420000000000002"/>
    <n v="98"/>
    <x v="2"/>
    <x v="2"/>
    <s v="CCS, Tesla"/>
    <n v="2015"/>
    <s v="No"/>
    <n v="3.6"/>
    <n v="7"/>
    <s v="Quarterly"/>
  </r>
  <r>
    <s v="EVS01963"/>
    <n v="19.506845999999999"/>
    <n v="-99.049846000000002"/>
    <s v="1167 Mexico City Ave"/>
    <s v=" Mexico City"/>
    <s v="Mexico"/>
    <s v="Mexico"/>
    <s v="North America"/>
    <s v="AC Level 1"/>
    <n v="0.46"/>
    <d v="2025-07-24T00:00:00"/>
    <s v="9.00-21.00"/>
    <d v="1900-01-11T00:00:00"/>
    <n v="3.18"/>
    <n v="80"/>
    <x v="0"/>
    <x v="2"/>
    <s v="Tesla"/>
    <n v="2015"/>
    <s v="Yes"/>
    <n v="3.7"/>
    <n v="3"/>
    <s v="Monthly"/>
  </r>
  <r>
    <s v="EVS01965"/>
    <n v="13.81283"/>
    <n v="100.589945"/>
    <s v="154 Bangkok Ave"/>
    <s v=" Bangkok"/>
    <s v="Thailand"/>
    <s v="Thailand"/>
    <s v="Asia"/>
    <s v="AC Level 1"/>
    <n v="0.31"/>
    <s v="6:00-22:00"/>
    <s v="6:00-22:00"/>
    <d v="1899-12-30T16:04:48"/>
    <n v="11.73"/>
    <n v="38"/>
    <x v="1"/>
    <x v="2"/>
    <s v="Tesla"/>
    <n v="2014"/>
    <s v="No"/>
    <n v="3.7"/>
    <n v="5"/>
    <s v="Annually"/>
  </r>
  <r>
    <s v="EVS01973"/>
    <n v="37.666021000000001"/>
    <n v="126.92881"/>
    <s v="3195 Seoul Ave"/>
    <s v=" Seoul"/>
    <s v="South Korea"/>
    <s v="South Korea"/>
    <s v="Asia"/>
    <s v="AC Level 1"/>
    <n v="0.38"/>
    <s v="6:00-22:00"/>
    <s v="6:00-22:00"/>
    <d v="1899-12-30T16:04:48"/>
    <n v="6.12"/>
    <n v="90"/>
    <x v="2"/>
    <x v="0"/>
    <s v="Type 2"/>
    <n v="2015"/>
    <s v="No"/>
    <n v="4.8"/>
    <n v="9"/>
    <s v="Quarterly"/>
  </r>
  <r>
    <s v="EVS01976"/>
    <n v="39.932493999999998"/>
    <n v="116.218735"/>
    <s v="658 Beijing Ave"/>
    <s v=" Beijing"/>
    <s v="China"/>
    <s v="China"/>
    <s v="Asia"/>
    <s v="AC Level 1"/>
    <n v="0.33"/>
    <d v="2025-07-24T00:00:00"/>
    <s v="9.00-21.00"/>
    <d v="1900-01-11T00:00:00"/>
    <n v="6.71"/>
    <n v="76"/>
    <x v="4"/>
    <x v="2"/>
    <s v="CCS, CHAdeMO"/>
    <n v="2010"/>
    <s v="Yes"/>
    <n v="4.4000000000000004"/>
    <n v="9"/>
    <s v="Annually"/>
  </r>
  <r>
    <s v="EVS01977"/>
    <n v="41.891210999999998"/>
    <n v="-87.616725000000002"/>
    <s v="4483 Chicago Ave"/>
    <s v=" Chicago"/>
    <s v="United States"/>
    <s v="United States"/>
    <s v="North America"/>
    <s v="AC Level 1"/>
    <n v="0.4"/>
    <d v="2025-07-24T00:00:00"/>
    <s v="9.00-21.00"/>
    <d v="1900-01-11T00:00:00"/>
    <n v="8.07"/>
    <n v="50"/>
    <x v="4"/>
    <x v="0"/>
    <s v="Tesla"/>
    <n v="2016"/>
    <s v="No"/>
    <n v="4.2"/>
    <n v="7"/>
    <s v="Monthly"/>
  </r>
  <r>
    <s v="EVS01979"/>
    <n v="43.752270000000003"/>
    <n v="-79.311043999999995"/>
    <s v="3228 Toronto Ave"/>
    <s v=" Toronto"/>
    <s v="Canada"/>
    <s v="Canada"/>
    <s v="North America"/>
    <s v="AC Level 1"/>
    <n v="0.31"/>
    <s v="6:00-22:00"/>
    <s v="6:00-22:00"/>
    <d v="1899-12-30T16:04:48"/>
    <n v="2.33"/>
    <n v="62"/>
    <x v="3"/>
    <x v="2"/>
    <s v="CHAdeMO"/>
    <n v="2011"/>
    <s v="Yes"/>
    <n v="3.8"/>
    <n v="10"/>
    <s v="Quarterly"/>
  </r>
  <r>
    <s v="EVS01992"/>
    <n v="52.577599999999997"/>
    <n v="13.323786999999999"/>
    <s v="6534 Berlin Ave"/>
    <s v=" Berlin"/>
    <s v="Germany"/>
    <s v="Germany"/>
    <s v="Europe"/>
    <s v="AC Level 1"/>
    <n v="0.47"/>
    <d v="2025-07-24T00:00:00"/>
    <s v="9.00-21.00"/>
    <d v="1900-01-11T00:00:00"/>
    <n v="19.91"/>
    <n v="74"/>
    <x v="0"/>
    <x v="2"/>
    <s v="CHAdeMO"/>
    <n v="2011"/>
    <s v="No"/>
    <n v="4.8"/>
    <n v="9"/>
    <s v="Monthly"/>
  </r>
  <r>
    <s v="EVS01997"/>
    <n v="43.777042000000002"/>
    <n v="-79.421694000000002"/>
    <s v="8528 Toronto Ave"/>
    <s v=" Toronto"/>
    <s v="Canada"/>
    <s v="Canada"/>
    <s v="North America"/>
    <s v="AC Level 1"/>
    <n v="0.31"/>
    <s v="9:00-18:00"/>
    <s v="9:00-18:00"/>
    <d v="1899-12-30T08:52:48"/>
    <n v="12.19"/>
    <n v="54"/>
    <x v="0"/>
    <x v="1"/>
    <s v="Type 2, CHAdeMO"/>
    <n v="2016"/>
    <s v="No"/>
    <n v="4"/>
    <n v="8"/>
    <s v="Monthly"/>
  </r>
  <r>
    <s v="EVS02000"/>
    <n v="19.537385"/>
    <n v="-99.109572"/>
    <s v="2778 Mexico City Ave"/>
    <s v=" Mexico City"/>
    <s v="Mexico"/>
    <s v="Mexico"/>
    <s v="North America"/>
    <s v="AC Level 1"/>
    <n v="0.43"/>
    <s v="6:00-22:00"/>
    <s v="6:00-22:00"/>
    <d v="1899-12-30T16:04:48"/>
    <n v="3.03"/>
    <n v="75"/>
    <x v="1"/>
    <x v="2"/>
    <s v="Type 2"/>
    <n v="2017"/>
    <s v="No"/>
    <n v="4.5999999999999996"/>
    <n v="8"/>
    <s v="Annually"/>
  </r>
  <r>
    <s v="EVS02002"/>
    <n v="37.804265999999998"/>
    <n v="-122.44753799999999"/>
    <s v="6169 San Francisco Ave"/>
    <s v=" San Francisco"/>
    <s v="United States"/>
    <s v="United States"/>
    <s v="North America"/>
    <s v="AC Level 1"/>
    <n v="0.46"/>
    <d v="2025-07-24T00:00:00"/>
    <s v="9.00-21.00"/>
    <d v="1900-01-11T00:00:00"/>
    <n v="2.5"/>
    <n v="17"/>
    <x v="1"/>
    <x v="1"/>
    <s v="CHAdeMO, Tesla"/>
    <n v="2017"/>
    <s v="Yes"/>
    <n v="3.9"/>
    <n v="3"/>
    <s v="Monthly"/>
  </r>
  <r>
    <s v="EVS02003"/>
    <n v="-23.552833"/>
    <n v="-46.559562"/>
    <s v="7177 SÃ£o Paulo Ave"/>
    <s v=" SÃ£o Paulo"/>
    <s v="Brazil"/>
    <s v="Brazil"/>
    <s v="South America"/>
    <s v="AC Level 1"/>
    <n v="0.32"/>
    <d v="2025-07-24T00:00:00"/>
    <s v="9.00-21.00"/>
    <d v="1900-01-11T00:00:00"/>
    <n v="9.6"/>
    <n v="20"/>
    <x v="3"/>
    <x v="2"/>
    <s v="Tesla, CCS"/>
    <n v="2017"/>
    <s v="Yes"/>
    <n v="3.5"/>
    <n v="2"/>
    <s v="Annually"/>
  </r>
  <r>
    <s v="EVS02004"/>
    <n v="25.265021000000001"/>
    <n v="55.284404000000002"/>
    <s v="5236 Dubai Ave"/>
    <s v=" Dubai"/>
    <s v="United Arab Emirates"/>
    <s v="United Arab Emirates"/>
    <s v="Asia"/>
    <s v="AC Level 1"/>
    <n v="0.12"/>
    <s v="6:00-22:00"/>
    <s v="6:00-22:00"/>
    <d v="1899-12-30T16:04:48"/>
    <n v="16.02"/>
    <n v="62"/>
    <x v="0"/>
    <x v="2"/>
    <s v="Type 2"/>
    <n v="2021"/>
    <s v="No"/>
    <n v="4.9000000000000004"/>
    <n v="1"/>
    <s v="Annually"/>
  </r>
  <r>
    <s v="EVS02005"/>
    <n v="19.475705999999999"/>
    <n v="-99.053211000000005"/>
    <s v="8931 Mexico City Ave"/>
    <s v=" Mexico City"/>
    <s v="Mexico"/>
    <s v="Mexico"/>
    <s v="North America"/>
    <s v="AC Level 1"/>
    <n v="0.43"/>
    <d v="2025-07-24T00:00:00"/>
    <s v="9.00-21.00"/>
    <d v="1900-01-11T00:00:00"/>
    <n v="14.04"/>
    <n v="87"/>
    <x v="3"/>
    <x v="0"/>
    <s v="CCS, CHAdeMO"/>
    <n v="2022"/>
    <s v="No"/>
    <n v="4.9000000000000004"/>
    <n v="4"/>
    <s v="Monthly"/>
  </r>
  <r>
    <s v="EVS02006"/>
    <n v="39.857075000000002"/>
    <n v="116.408467"/>
    <s v="2808 Beijing Ave"/>
    <s v=" Beijing"/>
    <s v="China"/>
    <s v="China"/>
    <s v="Asia"/>
    <s v="AC Level 1"/>
    <n v="0.3"/>
    <d v="2025-07-24T00:00:00"/>
    <s v="9.00-21.00"/>
    <d v="1900-01-11T00:00:00"/>
    <n v="3.46"/>
    <n v="10"/>
    <x v="4"/>
    <x v="3"/>
    <s v="CHAdeMO"/>
    <n v="2016"/>
    <s v="No"/>
    <n v="4.7"/>
    <n v="10"/>
    <s v="Annually"/>
  </r>
  <r>
    <s v="EVS02008"/>
    <n v="34.068103999999998"/>
    <n v="-118.324505"/>
    <s v="5183 Los Angeles Ave"/>
    <s v=" Los Angeles"/>
    <s v="United States"/>
    <s v="United States"/>
    <s v="North America"/>
    <s v="AC Level 1"/>
    <n v="0.5"/>
    <s v="9:00-18:00"/>
    <s v="9:00-18:00"/>
    <d v="1899-12-30T08:52:48"/>
    <n v="17.920000000000002"/>
    <n v="84"/>
    <x v="0"/>
    <x v="0"/>
    <s v="Type 2, Tesla"/>
    <n v="2012"/>
    <s v="No"/>
    <n v="3.3"/>
    <n v="6"/>
    <s v="Monthly"/>
  </r>
  <r>
    <s v="EVS02010"/>
    <n v="34.045233000000003"/>
    <n v="-118.252505"/>
    <s v="7265 Los Angeles Ave"/>
    <s v=" Los Angeles"/>
    <s v="United States"/>
    <s v="United States"/>
    <s v="North America"/>
    <s v="AC Level 1"/>
    <n v="0.23"/>
    <s v="9:00-18:00"/>
    <s v="9:00-18:00"/>
    <d v="1899-12-30T08:52:48"/>
    <n v="7.71"/>
    <n v="66"/>
    <x v="4"/>
    <x v="2"/>
    <s v="CCS, CHAdeMO"/>
    <n v="2016"/>
    <s v="Yes"/>
    <n v="3.2"/>
    <n v="1"/>
    <s v="Monthly"/>
  </r>
  <r>
    <s v="EVS02011"/>
    <n v="-65.268367999999995"/>
    <n v="110.236242"/>
    <s v="1463 Random Rd"/>
    <s v="Not Found"/>
    <s v="Not Found"/>
    <s v="Not Found"/>
    <s v="Not Found"/>
    <s v="AC Level 1"/>
    <n v="0.31"/>
    <s v="9:00-18:00"/>
    <s v="9:00-18:00"/>
    <d v="1899-12-30T08:52:48"/>
    <n v="13.96"/>
    <n v="82"/>
    <x v="0"/>
    <x v="0"/>
    <s v="CCS"/>
    <n v="2020"/>
    <s v="Yes"/>
    <n v="3.9"/>
    <n v="3"/>
    <s v="Annually"/>
  </r>
  <r>
    <s v="EVS02015"/>
    <n v="-33.794758999999999"/>
    <n v="18.553629999999998"/>
    <s v="7773 Cape Town Ave"/>
    <s v=" Cape Town"/>
    <s v="South Africa"/>
    <s v="South Africa"/>
    <s v="Africa"/>
    <s v="AC Level 1"/>
    <n v="0.27"/>
    <d v="2025-07-24T00:00:00"/>
    <s v="9.00-21.00"/>
    <d v="1900-01-11T00:00:00"/>
    <n v="12.1"/>
    <n v="66"/>
    <x v="0"/>
    <x v="3"/>
    <s v="Tesla"/>
    <n v="2011"/>
    <s v="Yes"/>
    <n v="5"/>
    <n v="10"/>
    <s v="Quarterly"/>
  </r>
  <r>
    <s v="EVS02031"/>
    <n v="58.571392000000003"/>
    <n v="95.218911000000006"/>
    <s v="5728 Random Rd"/>
    <n v="0"/>
    <s v="Not Found"/>
    <s v="Not Found"/>
    <s v="Not Found"/>
    <s v="AC Level 1"/>
    <n v="0.21"/>
    <d v="2025-07-24T00:00:00"/>
    <s v="9.00-21.00"/>
    <d v="1900-01-11T00:00:00"/>
    <n v="0.55000000000000004"/>
    <n v="21"/>
    <x v="2"/>
    <x v="2"/>
    <s v="CHAdeMO"/>
    <n v="2015"/>
    <s v="Yes"/>
    <n v="3.6"/>
    <n v="2"/>
    <s v="Quarterly"/>
  </r>
  <r>
    <s v="EVS02034"/>
    <n v="-33.851962999999998"/>
    <n v="151.251169"/>
    <s v="3168 Sydney Ave"/>
    <s v=" Sydney"/>
    <s v="Australia"/>
    <s v="Australia"/>
    <s v="Australia"/>
    <s v="AC Level 1"/>
    <n v="0.14000000000000001"/>
    <s v="6:00-22:00"/>
    <s v="6:00-22:00"/>
    <d v="1899-12-30T16:04:48"/>
    <n v="3.07"/>
    <n v="48"/>
    <x v="3"/>
    <x v="2"/>
    <s v="Type 2"/>
    <n v="2013"/>
    <s v="Yes"/>
    <n v="3.3"/>
    <n v="6"/>
    <s v="Quarterly"/>
  </r>
  <r>
    <s v="EVS02035"/>
    <n v="55.703896"/>
    <n v="37.600262000000001"/>
    <s v="7006 Moscow Ave"/>
    <s v=" Moscow"/>
    <s v="Russia"/>
    <s v="Russia"/>
    <s v="Europe"/>
    <s v="AC Level 1"/>
    <n v="0.2"/>
    <s v="9:00-18:00"/>
    <s v="9:00-18:00"/>
    <d v="1899-12-30T08:52:48"/>
    <n v="7.51"/>
    <n v="24"/>
    <x v="4"/>
    <x v="0"/>
    <s v="CCS, Tesla"/>
    <n v="2017"/>
    <s v="Yes"/>
    <n v="3"/>
    <n v="4"/>
    <s v="Monthly"/>
  </r>
  <r>
    <s v="EVS02037"/>
    <n v="37.867618"/>
    <n v="-122.323357"/>
    <s v="7839 San Francisco Ave"/>
    <s v=" San Francisco"/>
    <s v="United States"/>
    <s v="United States"/>
    <s v="North America"/>
    <s v="AC Level 1"/>
    <n v="0.46"/>
    <d v="2025-07-24T00:00:00"/>
    <s v="9.00-21.00"/>
    <d v="1900-01-11T00:00:00"/>
    <n v="19.86"/>
    <n v="90"/>
    <x v="2"/>
    <x v="3"/>
    <s v="Tesla"/>
    <n v="2016"/>
    <s v="Yes"/>
    <n v="3.6"/>
    <n v="4"/>
    <s v="Quarterly"/>
  </r>
  <r>
    <s v="EVS02040"/>
    <n v="-33.860405999999998"/>
    <n v="151.37737799999999"/>
    <s v="2166 Sydney Ave"/>
    <s v=" Sydney"/>
    <s v="Australia"/>
    <s v="Australia"/>
    <s v="Australia"/>
    <s v="AC Level 1"/>
    <n v="0.27"/>
    <d v="2025-07-24T00:00:00"/>
    <s v="9.00-21.00"/>
    <d v="1900-01-11T00:00:00"/>
    <n v="8.9499999999999993"/>
    <n v="65"/>
    <x v="3"/>
    <x v="2"/>
    <s v="Tesla, CCS"/>
    <n v="2022"/>
    <s v="Yes"/>
    <n v="4.5"/>
    <n v="5"/>
    <s v="Monthly"/>
  </r>
  <r>
    <s v="EVS02045"/>
    <n v="-33.810786999999998"/>
    <n v="18.453620999999998"/>
    <s v="729 Cape Town Ave"/>
    <s v=" Cape Town"/>
    <s v="South Africa"/>
    <s v="South Africa"/>
    <s v="Africa"/>
    <s v="AC Level 1"/>
    <n v="0.32"/>
    <d v="2025-07-24T00:00:00"/>
    <s v="9.00-21.00"/>
    <d v="1900-01-11T00:00:00"/>
    <n v="17.079999999999998"/>
    <n v="82"/>
    <x v="1"/>
    <x v="2"/>
    <s v="Type 2, Tesla"/>
    <n v="2023"/>
    <s v="Yes"/>
    <n v="4.5999999999999996"/>
    <n v="5"/>
    <s v="Monthly"/>
  </r>
  <r>
    <s v="EVS02046"/>
    <n v="34.000594"/>
    <n v="-118.213155"/>
    <s v="5443 Los Angeles Ave"/>
    <s v=" Los Angeles"/>
    <s v="United States"/>
    <s v="United States"/>
    <s v="North America"/>
    <s v="AC Level 1"/>
    <n v="0.24"/>
    <s v="6:00-22:00"/>
    <s v="6:00-22:00"/>
    <d v="1899-12-30T16:04:48"/>
    <n v="16.05"/>
    <n v="81"/>
    <x v="0"/>
    <x v="0"/>
    <s v="CHAdeMO"/>
    <n v="2021"/>
    <s v="Yes"/>
    <n v="4"/>
    <n v="3"/>
    <s v="Monthly"/>
  </r>
  <r>
    <s v="EVS02047"/>
    <n v="37.781615000000002"/>
    <n v="-122.405928"/>
    <s v="3096 San Francisco Ave"/>
    <s v=" San Francisco"/>
    <s v="United States"/>
    <s v="United States"/>
    <s v="North America"/>
    <s v="AC Level 1"/>
    <n v="0.24"/>
    <d v="2025-07-24T00:00:00"/>
    <s v="9.00-21.00"/>
    <d v="1900-01-11T00:00:00"/>
    <n v="10.14"/>
    <n v="30"/>
    <x v="1"/>
    <x v="2"/>
    <s v="Tesla"/>
    <n v="2013"/>
    <s v="No"/>
    <n v="4.5"/>
    <n v="3"/>
    <s v="Monthly"/>
  </r>
  <r>
    <s v="EVS02048"/>
    <n v="19.455757999999999"/>
    <n v="-99.170306999999994"/>
    <s v="2820 Mexico City Ave"/>
    <s v=" Mexico City"/>
    <s v="Mexico"/>
    <s v="Mexico"/>
    <s v="North America"/>
    <s v="AC Level 1"/>
    <n v="0.19"/>
    <d v="2025-07-24T00:00:00"/>
    <s v="9.00-21.00"/>
    <d v="1900-01-11T00:00:00"/>
    <n v="12.23"/>
    <n v="94"/>
    <x v="3"/>
    <x v="2"/>
    <s v="Tesla, CCS"/>
    <n v="2017"/>
    <s v="Yes"/>
    <n v="4.5"/>
    <n v="9"/>
    <s v="Quarterly"/>
  </r>
  <r>
    <s v="EVS02049"/>
    <n v="19.463760000000001"/>
    <n v="-99.067254000000005"/>
    <s v="9602 Mexico City Ave"/>
    <s v=" Mexico City"/>
    <s v="Mexico"/>
    <s v="Mexico"/>
    <s v="North America"/>
    <s v="AC Level 1"/>
    <n v="0.48"/>
    <s v="9:00-18:00"/>
    <s v="9:00-18:00"/>
    <d v="1899-12-30T08:52:48"/>
    <n v="7.74"/>
    <n v="47"/>
    <x v="0"/>
    <x v="2"/>
    <s v="CCS"/>
    <n v="2021"/>
    <s v="No"/>
    <n v="3.1"/>
    <n v="6"/>
    <s v="Quarterly"/>
  </r>
  <r>
    <s v="EVS02051"/>
    <n v="71.508746000000002"/>
    <n v="-6.4297329999999997"/>
    <s v="1978 Random Rd"/>
    <s v="Error"/>
    <s v="Error"/>
    <s v="Error"/>
    <s v="Error"/>
    <s v="AC Level 1"/>
    <n v="0.44"/>
    <d v="2025-07-24T00:00:00"/>
    <s v="9.00-21.00"/>
    <d v="1900-01-11T00:00:00"/>
    <n v="15.2"/>
    <n v="58"/>
    <x v="1"/>
    <x v="1"/>
    <s v="Type 2"/>
    <n v="2013"/>
    <s v="No"/>
    <n v="4.2"/>
    <n v="5"/>
    <s v="Quarterly"/>
  </r>
  <r>
    <s v="EVS02056"/>
    <n v="-33.733308999999998"/>
    <n v="151.265792"/>
    <s v="7517 Sydney Ave"/>
    <s v=" Sydney"/>
    <s v="Australia"/>
    <s v="Australia"/>
    <s v="Australia"/>
    <s v="AC Level 1"/>
    <n v="0.48"/>
    <d v="2025-07-24T00:00:00"/>
    <s v="9.00-21.00"/>
    <d v="1900-01-11T00:00:00"/>
    <n v="7.08"/>
    <n v="85"/>
    <x v="1"/>
    <x v="0"/>
    <s v="CCS"/>
    <n v="2017"/>
    <s v="Yes"/>
    <n v="3.6"/>
    <n v="9"/>
    <s v="Monthly"/>
  </r>
  <r>
    <s v="EVS02057"/>
    <n v="39.93047"/>
    <n v="116.36977899999999"/>
    <s v="7790 Beijing Ave"/>
    <s v=" Beijing"/>
    <s v="China"/>
    <s v="China"/>
    <s v="Asia"/>
    <s v="AC Level 1"/>
    <n v="0.19"/>
    <s v="6:00-22:00"/>
    <s v="6:00-22:00"/>
    <d v="1899-12-30T16:04:48"/>
    <n v="5.3"/>
    <n v="90"/>
    <x v="4"/>
    <x v="2"/>
    <s v="Tesla, CHAdeMO"/>
    <n v="2023"/>
    <s v="No"/>
    <n v="3.7"/>
    <n v="2"/>
    <s v="Annually"/>
  </r>
  <r>
    <s v="EVS02068"/>
    <n v="19.513850999999999"/>
    <n v="-99.128945999999999"/>
    <s v="5376 Mexico City Ave"/>
    <s v=" Mexico City"/>
    <s v="Mexico"/>
    <s v="Mexico"/>
    <s v="North America"/>
    <s v="AC Level 1"/>
    <n v="0.44"/>
    <s v="6:00-22:00"/>
    <s v="6:00-22:00"/>
    <d v="1899-12-30T16:04:48"/>
    <n v="1.49"/>
    <n v="68"/>
    <x v="2"/>
    <x v="2"/>
    <s v="Type 2"/>
    <n v="2018"/>
    <s v="Yes"/>
    <n v="4.2"/>
    <n v="1"/>
    <s v="Annually"/>
  </r>
  <r>
    <s v="EVS02071"/>
    <n v="5.2850669999999997"/>
    <n v="81.242230000000006"/>
    <s v="5509 Random Rd"/>
    <s v="Error"/>
    <s v="Error"/>
    <s v="Error"/>
    <s v="Error"/>
    <s v="AC Level 1"/>
    <n v="0.35"/>
    <s v="6:00-22:00"/>
    <s v="6:00-22:00"/>
    <d v="1899-12-30T16:04:48"/>
    <n v="17.09"/>
    <n v="64"/>
    <x v="1"/>
    <x v="0"/>
    <s v="Type 2"/>
    <n v="2016"/>
    <s v="No"/>
    <n v="3.9"/>
    <n v="3"/>
    <s v="Quarterly"/>
  </r>
  <r>
    <s v="EVS02073"/>
    <n v="37.876610999999997"/>
    <n v="-122.482333"/>
    <s v="7758 San Francisco Ave"/>
    <s v=" San Francisco"/>
    <s v="United States"/>
    <s v="United States"/>
    <s v="North America"/>
    <s v="AC Level 1"/>
    <n v="0.13"/>
    <d v="2025-07-24T00:00:00"/>
    <s v="9.00-21.00"/>
    <d v="1900-01-11T00:00:00"/>
    <n v="11.24"/>
    <n v="53"/>
    <x v="0"/>
    <x v="0"/>
    <s v="Tesla"/>
    <n v="2011"/>
    <s v="No"/>
    <n v="4.2"/>
    <n v="7"/>
    <s v="Annually"/>
  </r>
  <r>
    <s v="EVS02074"/>
    <n v="55.723117000000002"/>
    <n v="37.676859"/>
    <s v="8094 Moscow Ave"/>
    <s v=" Moscow"/>
    <s v="Russia"/>
    <s v="Russia"/>
    <s v="Europe"/>
    <s v="AC Level 1"/>
    <n v="0.18"/>
    <s v="6:00-22:00"/>
    <s v="6:00-22:00"/>
    <d v="1899-12-30T16:04:48"/>
    <n v="4.71"/>
    <n v="49"/>
    <x v="2"/>
    <x v="3"/>
    <s v="Tesla, CHAdeMO"/>
    <n v="2020"/>
    <s v="Yes"/>
    <n v="5"/>
    <n v="6"/>
    <s v="Monthly"/>
  </r>
  <r>
    <s v="EVS02075"/>
    <n v="19.043693000000001"/>
    <n v="72.848010000000002"/>
    <s v="883 Mumbai Ave"/>
    <s v=" Mumbai"/>
    <s v="India"/>
    <s v="India"/>
    <s v="Asia"/>
    <s v="AC Level 1"/>
    <n v="0.47"/>
    <s v="6:00-22:00"/>
    <s v="6:00-22:00"/>
    <d v="1899-12-30T16:04:48"/>
    <n v="4.21"/>
    <n v="77"/>
    <x v="3"/>
    <x v="3"/>
    <s v="Tesla, Type 2"/>
    <n v="2010"/>
    <s v="No"/>
    <n v="3.3"/>
    <n v="1"/>
    <s v="Annually"/>
  </r>
  <r>
    <s v="EVS02080"/>
    <n v="43.798141999999999"/>
    <n v="-79.369068999999996"/>
    <s v="3119 Toronto Ave"/>
    <s v=" Toronto"/>
    <s v="Canada"/>
    <s v="Canada"/>
    <s v="North America"/>
    <s v="AC Level 1"/>
    <n v="0.17"/>
    <s v="6:00-22:00"/>
    <s v="6:00-22:00"/>
    <d v="1899-12-30T16:04:48"/>
    <n v="14.33"/>
    <n v="65"/>
    <x v="4"/>
    <x v="1"/>
    <s v="CHAdeMO, Type 2"/>
    <n v="2019"/>
    <s v="No"/>
    <n v="4.5999999999999996"/>
    <n v="10"/>
    <s v="Monthly"/>
  </r>
  <r>
    <s v="EVS02081"/>
    <n v="44.092179000000002"/>
    <n v="-59.142654999999998"/>
    <s v="5568 Random Rd"/>
    <s v="Error"/>
    <s v="Error"/>
    <s v="Error"/>
    <s v="Error"/>
    <s v="AC Level 1"/>
    <n v="0.3"/>
    <s v="9:00-18:00"/>
    <s v="9:00-18:00"/>
    <d v="1899-12-30T08:52:48"/>
    <n v="3.06"/>
    <n v="98"/>
    <x v="0"/>
    <x v="2"/>
    <s v="CCS, CHAdeMO"/>
    <n v="2015"/>
    <s v="Yes"/>
    <n v="3.8"/>
    <n v="5"/>
    <s v="Annually"/>
  </r>
  <r>
    <s v="EVS02082"/>
    <n v="-33.833044000000001"/>
    <n v="18.448885000000001"/>
    <s v="4504 Cape Town Ave"/>
    <s v=" Cape Town"/>
    <s v="South Africa"/>
    <s v="South Africa"/>
    <s v="Africa"/>
    <s v="AC Level 1"/>
    <n v="0.2"/>
    <d v="2025-07-24T00:00:00"/>
    <s v="9.00-21.00"/>
    <d v="1900-01-11T00:00:00"/>
    <n v="18.91"/>
    <n v="40"/>
    <x v="4"/>
    <x v="0"/>
    <s v="CCS"/>
    <n v="2013"/>
    <s v="No"/>
    <n v="4.2"/>
    <n v="1"/>
    <s v="Monthly"/>
  </r>
  <r>
    <s v="EVS02085"/>
    <n v="19.154032000000001"/>
    <n v="72.929497999999995"/>
    <s v="5504 Mumbai Ave"/>
    <s v=" Mumbai"/>
    <s v="India"/>
    <s v="India"/>
    <s v="Asia"/>
    <s v="AC Level 1"/>
    <n v="0.37"/>
    <s v="6:00-22:00"/>
    <s v="6:00-22:00"/>
    <d v="1899-12-30T16:04:48"/>
    <n v="12.73"/>
    <n v="100"/>
    <x v="3"/>
    <x v="3"/>
    <s v="Tesla, Type 2"/>
    <n v="2015"/>
    <s v="No"/>
    <n v="4.0999999999999996"/>
    <n v="10"/>
    <s v="Annually"/>
  </r>
  <r>
    <s v="EVS02087"/>
    <n v="39.824970999999998"/>
    <n v="116.359824"/>
    <s v="1123 Beijing Ave"/>
    <s v=" Beijing"/>
    <s v="China"/>
    <s v="China"/>
    <s v="Asia"/>
    <s v="AC Level 1"/>
    <n v="0.16"/>
    <d v="2025-07-24T00:00:00"/>
    <s v="9.00-21.00"/>
    <d v="1900-01-11T00:00:00"/>
    <n v="14.39"/>
    <n v="82"/>
    <x v="4"/>
    <x v="1"/>
    <s v="Type 2, Tesla"/>
    <n v="2019"/>
    <s v="No"/>
    <n v="3"/>
    <n v="2"/>
    <s v="Monthly"/>
  </r>
  <r>
    <s v="EVS02092"/>
    <n v="43.633996000000003"/>
    <n v="-79.375878"/>
    <s v="2401 Toronto Ave"/>
    <s v=" Toronto"/>
    <s v="Canada"/>
    <s v="Canada"/>
    <s v="North America"/>
    <s v="AC Level 1"/>
    <n v="0.14000000000000001"/>
    <s v="6:00-22:00"/>
    <s v="6:00-22:00"/>
    <d v="1899-12-30T16:04:48"/>
    <n v="6.98"/>
    <n v="18"/>
    <x v="1"/>
    <x v="2"/>
    <s v="CHAdeMO, Type 2"/>
    <n v="2015"/>
    <s v="No"/>
    <n v="4"/>
    <n v="2"/>
    <s v="Quarterly"/>
  </r>
  <r>
    <s v="EVS02101"/>
    <n v="77.697969999999998"/>
    <n v="7.5301590000000003"/>
    <s v="1391 Random Rd"/>
    <s v="Error"/>
    <s v="Error"/>
    <s v="Error"/>
    <s v="Error"/>
    <s v="AC Level 1"/>
    <n v="0.18"/>
    <d v="2025-07-24T00:00:00"/>
    <s v="9.00-21.00"/>
    <d v="1900-01-11T00:00:00"/>
    <n v="18.010000000000002"/>
    <n v="14"/>
    <x v="0"/>
    <x v="3"/>
    <s v="CCS"/>
    <n v="2015"/>
    <s v="Yes"/>
    <n v="4.5999999999999996"/>
    <n v="2"/>
    <s v="Quarterly"/>
  </r>
  <r>
    <s v="EVS02103"/>
    <n v="43.622055000000003"/>
    <n v="-79.356262000000001"/>
    <s v="493 Toronto Ave"/>
    <s v=" Toronto"/>
    <s v="Canada"/>
    <s v="Canada"/>
    <s v="North America"/>
    <s v="AC Level 1"/>
    <n v="0.49"/>
    <s v="6:00-22:00"/>
    <s v="6:00-22:00"/>
    <d v="1899-12-30T16:04:48"/>
    <n v="13.45"/>
    <n v="97"/>
    <x v="1"/>
    <x v="3"/>
    <s v="CHAdeMO"/>
    <n v="2016"/>
    <s v="Yes"/>
    <n v="3.6"/>
    <n v="3"/>
    <s v="Annually"/>
  </r>
  <r>
    <s v="EVS02104"/>
    <n v="-33.893006"/>
    <n v="18.501048999999998"/>
    <s v="7189 Cape Town Ave"/>
    <s v=" Cape Town"/>
    <s v="South Africa"/>
    <s v="South Africa"/>
    <s v="Africa"/>
    <s v="AC Level 1"/>
    <n v="0.37"/>
    <d v="2025-07-24T00:00:00"/>
    <s v="9.00-21.00"/>
    <d v="1900-01-11T00:00:00"/>
    <n v="9.02"/>
    <n v="10"/>
    <x v="4"/>
    <x v="2"/>
    <s v="CCS, Tesla"/>
    <n v="2010"/>
    <s v="Yes"/>
    <n v="3.4"/>
    <n v="4"/>
    <s v="Annually"/>
  </r>
  <r>
    <s v="EVS02114"/>
    <n v="19.510836000000001"/>
    <n v="-99.114536000000001"/>
    <s v="4284 Mexico City Ave"/>
    <s v=" Mexico City"/>
    <s v="Mexico"/>
    <s v="Mexico"/>
    <s v="North America"/>
    <s v="AC Level 1"/>
    <n v="0.23"/>
    <s v="6:00-22:00"/>
    <s v="6:00-22:00"/>
    <d v="1899-12-30T16:04:48"/>
    <n v="5.36"/>
    <n v="93"/>
    <x v="3"/>
    <x v="0"/>
    <s v="Type 2, Tesla"/>
    <n v="2016"/>
    <s v="Yes"/>
    <n v="4.0999999999999996"/>
    <n v="3"/>
    <s v="Annually"/>
  </r>
  <r>
    <s v="EVS02115"/>
    <n v="-23.533458"/>
    <n v="-46.592058000000002"/>
    <s v="8302 SÃ£o Paulo Ave"/>
    <s v=" SÃ£o Paulo"/>
    <s v="Brazil"/>
    <s v="Brazil"/>
    <s v="South America"/>
    <s v="AC Level 1"/>
    <n v="0.31"/>
    <s v="6:00-22:00"/>
    <s v="6:00-22:00"/>
    <d v="1899-12-30T16:04:48"/>
    <n v="13.66"/>
    <n v="94"/>
    <x v="2"/>
    <x v="2"/>
    <s v="Tesla, CCS"/>
    <n v="2012"/>
    <s v="Yes"/>
    <n v="3.6"/>
    <n v="3"/>
    <s v="Monthly"/>
  </r>
  <r>
    <s v="EVS02117"/>
    <n v="-23.547529000000001"/>
    <n v="-46.690043000000003"/>
    <s v="7326 SÃ£o Paulo Ave"/>
    <s v=" SÃ£o Paulo"/>
    <s v="Brazil"/>
    <s v="Brazil"/>
    <s v="South America"/>
    <s v="AC Level 1"/>
    <n v="0.22"/>
    <d v="2025-07-24T00:00:00"/>
    <s v="9.00-21.00"/>
    <d v="1900-01-11T00:00:00"/>
    <n v="17.64"/>
    <n v="73"/>
    <x v="4"/>
    <x v="2"/>
    <s v="Type 2"/>
    <n v="2017"/>
    <s v="Yes"/>
    <n v="4.0999999999999996"/>
    <n v="7"/>
    <s v="Annually"/>
  </r>
  <r>
    <s v="EVS02120"/>
    <n v="34.034548999999998"/>
    <n v="-118.31004900000001"/>
    <s v="6037 Los Angeles Ave"/>
    <s v=" Los Angeles"/>
    <s v="United States"/>
    <s v="United States"/>
    <s v="North America"/>
    <s v="AC Level 1"/>
    <n v="0.4"/>
    <d v="2025-07-24T00:00:00"/>
    <s v="9.00-21.00"/>
    <d v="1900-01-11T00:00:00"/>
    <n v="2.33"/>
    <n v="49"/>
    <x v="4"/>
    <x v="3"/>
    <s v="Tesla, CHAdeMO"/>
    <n v="2017"/>
    <s v="Yes"/>
    <n v="4"/>
    <n v="5"/>
    <s v="Monthly"/>
  </r>
  <r>
    <s v="EVS02121"/>
    <n v="-68.615555999999998"/>
    <n v="157.746197"/>
    <s v="2721 Random Rd"/>
    <s v="Not Found"/>
    <s v="Not Found"/>
    <s v="Not Found"/>
    <s v="Not Found"/>
    <s v="AC Level 1"/>
    <n v="0.34"/>
    <d v="2025-07-24T00:00:00"/>
    <s v="9.00-21.00"/>
    <d v="1900-01-11T00:00:00"/>
    <n v="18.54"/>
    <n v="30"/>
    <x v="1"/>
    <x v="0"/>
    <s v="Tesla"/>
    <n v="2014"/>
    <s v="No"/>
    <n v="3.7"/>
    <n v="3"/>
    <s v="Annually"/>
  </r>
  <r>
    <s v="EVS02127"/>
    <n v="13.863776"/>
    <n v="100.426269"/>
    <s v="4377 Bangkok Ave"/>
    <s v=" Bangkok"/>
    <s v="Thailand"/>
    <s v="Thailand"/>
    <s v="Asia"/>
    <s v="AC Level 1"/>
    <n v="0.19"/>
    <s v="9:00-18:00"/>
    <s v="9:00-18:00"/>
    <d v="1899-12-30T08:52:48"/>
    <n v="6.4"/>
    <n v="28"/>
    <x v="2"/>
    <x v="0"/>
    <s v="Tesla, CCS"/>
    <n v="2013"/>
    <s v="Yes"/>
    <n v="3.8"/>
    <n v="4"/>
    <s v="Annually"/>
  </r>
  <r>
    <s v="EVS02129"/>
    <n v="13.776158000000001"/>
    <n v="100.441693"/>
    <s v="9554 Bangkok Ave"/>
    <s v=" Bangkok"/>
    <s v="Thailand"/>
    <s v="Thailand"/>
    <s v="Asia"/>
    <s v="AC Level 1"/>
    <n v="0.21"/>
    <s v="9:00-18:00"/>
    <s v="9:00-18:00"/>
    <d v="1899-12-30T08:52:48"/>
    <n v="1.04"/>
    <n v="16"/>
    <x v="4"/>
    <x v="3"/>
    <s v="CCS"/>
    <n v="2020"/>
    <s v="No"/>
    <n v="3.5"/>
    <n v="6"/>
    <s v="Annually"/>
  </r>
  <r>
    <s v="EVS02130"/>
    <n v="19.495732"/>
    <n v="-99.042167000000006"/>
    <s v="9093 Mexico City Ave"/>
    <s v=" Mexico City"/>
    <s v="Mexico"/>
    <s v="Mexico"/>
    <s v="North America"/>
    <s v="AC Level 1"/>
    <n v="0.39"/>
    <d v="2025-07-24T00:00:00"/>
    <s v="9.00-21.00"/>
    <d v="1900-01-11T00:00:00"/>
    <n v="7.31"/>
    <n v="92"/>
    <x v="4"/>
    <x v="0"/>
    <s v="Tesla"/>
    <n v="2020"/>
    <s v="Yes"/>
    <n v="3.8"/>
    <n v="4"/>
    <s v="Annually"/>
  </r>
  <r>
    <s v="EVS02131"/>
    <n v="66.571815999999998"/>
    <n v="163.237302"/>
    <s v="4810 Random Rd"/>
    <n v="0"/>
    <s v="Not Found"/>
    <s v="Not Found"/>
    <s v="Not Found"/>
    <s v="AC Level 1"/>
    <n v="0.39"/>
    <s v="6:00-22:00"/>
    <s v="6:00-22:00"/>
    <d v="1899-12-30T16:04:48"/>
    <n v="18.739999999999998"/>
    <n v="75"/>
    <x v="3"/>
    <x v="1"/>
    <s v="CHAdeMO"/>
    <n v="2013"/>
    <s v="Yes"/>
    <n v="4.9000000000000004"/>
    <n v="3"/>
    <s v="Quarterly"/>
  </r>
  <r>
    <s v="EVS02136"/>
    <n v="37.786465"/>
    <n v="-122.476907"/>
    <s v="220 San Francisco Ave"/>
    <s v=" San Francisco"/>
    <s v="United States"/>
    <s v="United States"/>
    <s v="North America"/>
    <s v="AC Level 1"/>
    <n v="0.41"/>
    <d v="2025-07-24T00:00:00"/>
    <s v="9.00-21.00"/>
    <d v="1900-01-11T00:00:00"/>
    <n v="6.49"/>
    <n v="75"/>
    <x v="1"/>
    <x v="1"/>
    <s v="CCS"/>
    <n v="2016"/>
    <s v="Yes"/>
    <n v="3.2"/>
    <n v="10"/>
    <s v="Monthly"/>
  </r>
  <r>
    <s v="EVS02146"/>
    <n v="-23.510241000000001"/>
    <n v="-46.539650000000002"/>
    <s v="1963 SÃ£o Paulo Ave"/>
    <s v=" SÃ£o Paulo"/>
    <s v="Brazil"/>
    <s v="Brazil"/>
    <s v="South America"/>
    <s v="AC Level 1"/>
    <n v="0.28000000000000003"/>
    <s v="6:00-22:00"/>
    <s v="6:00-22:00"/>
    <d v="1899-12-30T16:04:48"/>
    <n v="8.58"/>
    <n v="98"/>
    <x v="4"/>
    <x v="0"/>
    <s v="CCS, Type 2"/>
    <n v="2023"/>
    <s v="No"/>
    <n v="4.8"/>
    <n v="9"/>
    <s v="Monthly"/>
  </r>
  <r>
    <s v="EVS02149"/>
    <n v="37.777200999999998"/>
    <n v="-122.317353"/>
    <s v="3521 San Francisco Ave"/>
    <s v=" San Francisco"/>
    <s v="United States"/>
    <s v="United States"/>
    <s v="North America"/>
    <s v="AC Level 1"/>
    <n v="0.49"/>
    <d v="2025-07-24T00:00:00"/>
    <s v="9.00-21.00"/>
    <d v="1900-01-11T00:00:00"/>
    <n v="13.21"/>
    <n v="79"/>
    <x v="3"/>
    <x v="2"/>
    <s v="CCS, Type 2"/>
    <n v="2014"/>
    <s v="Yes"/>
    <n v="3.1"/>
    <n v="4"/>
    <s v="Annually"/>
  </r>
  <r>
    <s v="EVS02150"/>
    <n v="-33.892508999999997"/>
    <n v="151.204578"/>
    <s v="8387 Sydney Ave"/>
    <s v=" Sydney"/>
    <s v="Australia"/>
    <s v="Australia"/>
    <s v="Australia"/>
    <s v="AC Level 1"/>
    <n v="0.44"/>
    <s v="9:00-18:00"/>
    <s v="9:00-18:00"/>
    <d v="1899-12-30T08:52:48"/>
    <n v="2.4500000000000002"/>
    <n v="92"/>
    <x v="2"/>
    <x v="3"/>
    <s v="Tesla"/>
    <n v="2018"/>
    <s v="No"/>
    <n v="4.4000000000000004"/>
    <n v="9"/>
    <s v="Monthly"/>
  </r>
  <r>
    <s v="EVS02153"/>
    <n v="13.763465999999999"/>
    <n v="100.463093"/>
    <s v="3049 Bangkok Ave"/>
    <s v=" Bangkok"/>
    <s v="Thailand"/>
    <s v="Thailand"/>
    <s v="Asia"/>
    <s v="AC Level 1"/>
    <n v="0.16"/>
    <d v="2025-07-24T00:00:00"/>
    <s v="9.00-21.00"/>
    <d v="1900-01-11T00:00:00"/>
    <n v="6.59"/>
    <n v="37"/>
    <x v="4"/>
    <x v="1"/>
    <s v="Tesla, CCS"/>
    <n v="2022"/>
    <s v="Yes"/>
    <n v="4.3"/>
    <n v="9"/>
    <s v="Monthly"/>
  </r>
  <r>
    <s v="EVS02155"/>
    <n v="19.085227"/>
    <n v="72.877260000000007"/>
    <s v="3217 Mumbai Ave"/>
    <s v=" Mumbai"/>
    <s v="India"/>
    <s v="India"/>
    <s v="Asia"/>
    <s v="AC Level 1"/>
    <n v="0.49"/>
    <s v="9:00-18:00"/>
    <s v="9:00-18:00"/>
    <d v="1899-12-30T08:52:48"/>
    <n v="17.25"/>
    <n v="81"/>
    <x v="1"/>
    <x v="3"/>
    <s v="Type 2, Tesla"/>
    <n v="2018"/>
    <s v="No"/>
    <n v="3.3"/>
    <n v="9"/>
    <s v="Annually"/>
  </r>
  <r>
    <s v="EVS02169"/>
    <n v="39.845363999999996"/>
    <n v="116.31697"/>
    <s v="5565 Beijing Ave"/>
    <s v=" Beijing"/>
    <s v="China"/>
    <s v="China"/>
    <s v="Asia"/>
    <s v="AC Level 1"/>
    <n v="0.25"/>
    <d v="2025-07-24T00:00:00"/>
    <s v="9.00-21.00"/>
    <d v="1900-01-11T00:00:00"/>
    <n v="12.47"/>
    <n v="48"/>
    <x v="2"/>
    <x v="0"/>
    <s v="Tesla, CHAdeMO"/>
    <n v="2014"/>
    <s v="No"/>
    <n v="3.3"/>
    <n v="10"/>
    <s v="Annually"/>
  </r>
  <r>
    <s v="EVS02170"/>
    <n v="18.944468000000001"/>
    <n v="72.879558000000003"/>
    <s v="2809 Mumbai Ave"/>
    <s v=" Mumbai"/>
    <s v="India"/>
    <s v="India"/>
    <s v="Asia"/>
    <s v="AC Level 1"/>
    <n v="0.1"/>
    <s v="9:00-18:00"/>
    <s v="9:00-18:00"/>
    <d v="1899-12-30T08:52:48"/>
    <n v="13.22"/>
    <n v="19"/>
    <x v="2"/>
    <x v="1"/>
    <s v="CCS, Type 2"/>
    <n v="2010"/>
    <s v="Yes"/>
    <n v="4.2"/>
    <n v="6"/>
    <s v="Annually"/>
  </r>
  <r>
    <s v="EVS02175"/>
    <n v="52.412519000000003"/>
    <n v="13.311344"/>
    <s v="8079 Berlin Ave"/>
    <s v=" Berlin"/>
    <s v="Germany"/>
    <s v="Germany"/>
    <s v="Europe"/>
    <s v="AC Level 1"/>
    <n v="0.37"/>
    <s v="9:00-18:00"/>
    <s v="9:00-18:00"/>
    <d v="1899-12-30T08:52:48"/>
    <n v="7.01"/>
    <n v="83"/>
    <x v="4"/>
    <x v="0"/>
    <s v="CHAdeMO, Type 2"/>
    <n v="2018"/>
    <s v="No"/>
    <n v="4"/>
    <n v="8"/>
    <s v="Quarterly"/>
  </r>
  <r>
    <s v="EVS02176"/>
    <n v="34.172134"/>
    <n v="-118.255968"/>
    <s v="2739 Los Angeles Ave"/>
    <s v=" Los Angeles"/>
    <s v="United States"/>
    <s v="United States"/>
    <s v="North America"/>
    <s v="AC Level 1"/>
    <n v="0.19"/>
    <s v="9:00-18:00"/>
    <s v="9:00-18:00"/>
    <d v="1899-12-30T08:52:48"/>
    <n v="3.85"/>
    <n v="92"/>
    <x v="2"/>
    <x v="1"/>
    <s v="CCS, CHAdeMO"/>
    <n v="2022"/>
    <s v="Yes"/>
    <n v="4.2"/>
    <n v="2"/>
    <s v="Monthly"/>
  </r>
  <r>
    <s v="EVS02180"/>
    <n v="39.964877999999999"/>
    <n v="116.433926"/>
    <s v="7117 Beijing Ave"/>
    <s v=" Beijing"/>
    <s v="China"/>
    <s v="China"/>
    <s v="Asia"/>
    <s v="AC Level 1"/>
    <n v="0.18"/>
    <s v="6:00-22:00"/>
    <s v="6:00-22:00"/>
    <d v="1899-12-30T16:04:48"/>
    <n v="17.02"/>
    <n v="81"/>
    <x v="1"/>
    <x v="2"/>
    <s v="Tesla"/>
    <n v="2015"/>
    <s v="Yes"/>
    <n v="4.4000000000000004"/>
    <n v="10"/>
    <s v="Annually"/>
  </r>
  <r>
    <s v="EVS02181"/>
    <n v="-64.584674000000007"/>
    <n v="-18.725536000000002"/>
    <s v="5008 Random Rd"/>
    <s v="Not Found"/>
    <s v="Not Found"/>
    <s v="Not Found"/>
    <s v="Not Found"/>
    <s v="AC Level 1"/>
    <n v="0.28999999999999998"/>
    <s v="6:00-22:00"/>
    <s v="6:00-22:00"/>
    <d v="1899-12-30T16:04:48"/>
    <n v="1.54"/>
    <n v="82"/>
    <x v="2"/>
    <x v="2"/>
    <s v="Tesla, CHAdeMO"/>
    <n v="2018"/>
    <s v="Yes"/>
    <n v="4.7"/>
    <n v="6"/>
    <s v="Monthly"/>
  </r>
  <r>
    <s v="EVS02183"/>
    <n v="13.843254999999999"/>
    <n v="100.506276"/>
    <s v="9900 Bangkok Ave"/>
    <s v=" Bangkok"/>
    <s v="Thailand"/>
    <s v="Thailand"/>
    <s v="Asia"/>
    <s v="AC Level 1"/>
    <n v="0.33"/>
    <s v="9:00-18:00"/>
    <s v="9:00-18:00"/>
    <d v="1899-12-30T08:52:48"/>
    <n v="3.1"/>
    <n v="81"/>
    <x v="1"/>
    <x v="0"/>
    <s v="CCS"/>
    <n v="2016"/>
    <s v="No"/>
    <n v="4.8"/>
    <n v="6"/>
    <s v="Monthly"/>
  </r>
  <r>
    <s v="EVS02186"/>
    <n v="18.926556999999999"/>
    <n v="72.875567000000004"/>
    <s v="525 Mumbai Ave"/>
    <s v=" Mumbai"/>
    <s v="India"/>
    <s v="India"/>
    <s v="Asia"/>
    <s v="AC Level 1"/>
    <n v="0.49"/>
    <d v="2025-07-24T00:00:00"/>
    <s v="9.00-21.00"/>
    <d v="1900-01-11T00:00:00"/>
    <n v="19.440000000000001"/>
    <n v="88"/>
    <x v="3"/>
    <x v="1"/>
    <s v="Type 2, Tesla"/>
    <n v="2016"/>
    <s v="No"/>
    <n v="4.8"/>
    <n v="7"/>
    <s v="Monthly"/>
  </r>
  <r>
    <s v="EVS02187"/>
    <n v="39.895380000000003"/>
    <n v="116.271776"/>
    <s v="2885 Beijing Ave"/>
    <s v=" Beijing"/>
    <s v="China"/>
    <s v="China"/>
    <s v="Asia"/>
    <s v="AC Level 1"/>
    <n v="0.15"/>
    <s v="9:00-18:00"/>
    <s v="9:00-18:00"/>
    <d v="1899-12-30T08:52:48"/>
    <n v="9.58"/>
    <n v="44"/>
    <x v="1"/>
    <x v="1"/>
    <s v="Type 2"/>
    <n v="2014"/>
    <s v="Yes"/>
    <n v="3.7"/>
    <n v="3"/>
    <s v="Annually"/>
  </r>
  <r>
    <s v="EVS02188"/>
    <n v="-33.858252999999998"/>
    <n v="18.516859"/>
    <s v="7521 Cape Town Ave"/>
    <s v=" Cape Town"/>
    <s v="South Africa"/>
    <s v="South Africa"/>
    <s v="Africa"/>
    <s v="AC Level 1"/>
    <n v="0.24"/>
    <s v="9:00-18:00"/>
    <s v="9:00-18:00"/>
    <d v="1899-12-30T08:52:48"/>
    <n v="17.079999999999998"/>
    <n v="83"/>
    <x v="2"/>
    <x v="3"/>
    <s v="Type 2"/>
    <n v="2011"/>
    <s v="No"/>
    <n v="4.7"/>
    <n v="1"/>
    <s v="Monthly"/>
  </r>
  <r>
    <s v="EVS02189"/>
    <n v="-33.840924999999999"/>
    <n v="151.302741"/>
    <s v="9755 Sydney Ave"/>
    <s v=" Sydney"/>
    <s v="Australia"/>
    <s v="Australia"/>
    <s v="Australia"/>
    <s v="AC Level 1"/>
    <n v="0.44"/>
    <s v="9:00-18:00"/>
    <s v="9:00-18:00"/>
    <d v="1899-12-30T08:52:48"/>
    <n v="1.37"/>
    <n v="57"/>
    <x v="3"/>
    <x v="2"/>
    <s v="Type 2, CCS"/>
    <n v="2022"/>
    <s v="Yes"/>
    <n v="4.3"/>
    <n v="5"/>
    <s v="Monthly"/>
  </r>
  <r>
    <s v="EVS02190"/>
    <n v="34.001646000000001"/>
    <n v="-118.38785799999999"/>
    <s v="8718 Los Angeles Ave"/>
    <s v=" Los Angeles"/>
    <s v="United States"/>
    <s v="United States"/>
    <s v="North America"/>
    <s v="AC Level 1"/>
    <n v="0.11"/>
    <s v="9:00-18:00"/>
    <s v="9:00-18:00"/>
    <d v="1899-12-30T08:52:48"/>
    <n v="14.9"/>
    <n v="38"/>
    <x v="4"/>
    <x v="1"/>
    <s v="CHAdeMO, Type 2"/>
    <n v="2010"/>
    <s v="No"/>
    <n v="3.6"/>
    <n v="6"/>
    <s v="Quarterly"/>
  </r>
  <r>
    <s v="EVS02194"/>
    <n v="37.700620999999998"/>
    <n v="-122.45200699999999"/>
    <s v="338 San Francisco Ave"/>
    <s v=" San Francisco"/>
    <s v="United States"/>
    <s v="United States"/>
    <s v="North America"/>
    <s v="AC Level 1"/>
    <n v="0.24"/>
    <s v="6:00-22:00"/>
    <s v="6:00-22:00"/>
    <d v="1899-12-30T16:04:48"/>
    <n v="6.58"/>
    <n v="26"/>
    <x v="4"/>
    <x v="1"/>
    <s v="Type 2"/>
    <n v="2011"/>
    <s v="Yes"/>
    <n v="4.3"/>
    <n v="10"/>
    <s v="Monthly"/>
  </r>
  <r>
    <s v="EVS02196"/>
    <n v="37.548116"/>
    <n v="126.954216"/>
    <s v="687 Seoul Ave"/>
    <s v=" Seoul"/>
    <s v="South Korea"/>
    <s v="South Korea"/>
    <s v="Asia"/>
    <s v="AC Level 1"/>
    <n v="0.17"/>
    <d v="2025-07-24T00:00:00"/>
    <s v="9.00-21.00"/>
    <d v="1900-01-11T00:00:00"/>
    <n v="5.6"/>
    <n v="68"/>
    <x v="2"/>
    <x v="2"/>
    <s v="CCS"/>
    <n v="2010"/>
    <s v="No"/>
    <n v="4.0999999999999996"/>
    <n v="4"/>
    <s v="Monthly"/>
  </r>
  <r>
    <s v="EVS02200"/>
    <n v="52.572057000000001"/>
    <n v="13.360379999999999"/>
    <s v="5390 Berlin Ave"/>
    <s v=" Berlin"/>
    <s v="Germany"/>
    <s v="Germany"/>
    <s v="Europe"/>
    <s v="AC Level 1"/>
    <n v="0.15"/>
    <d v="2025-07-24T00:00:00"/>
    <s v="9.00-21.00"/>
    <d v="1900-01-11T00:00:00"/>
    <n v="5.08"/>
    <n v="71"/>
    <x v="4"/>
    <x v="3"/>
    <s v="CCS, Type 2"/>
    <n v="2014"/>
    <s v="Yes"/>
    <n v="3.1"/>
    <n v="4"/>
    <s v="Monthly"/>
  </r>
  <r>
    <s v="EVS02204"/>
    <n v="13.768701999999999"/>
    <n v="100.59410099999999"/>
    <s v="5916 Bangkok Ave"/>
    <s v=" Bangkok"/>
    <s v="Thailand"/>
    <s v="Thailand"/>
    <s v="Asia"/>
    <s v="AC Level 1"/>
    <n v="0.2"/>
    <d v="2025-07-24T00:00:00"/>
    <s v="9.00-21.00"/>
    <d v="1900-01-11T00:00:00"/>
    <n v="4.84"/>
    <n v="37"/>
    <x v="0"/>
    <x v="1"/>
    <s v="CHAdeMO"/>
    <n v="2019"/>
    <s v="Yes"/>
    <n v="3.7"/>
    <n v="5"/>
    <s v="Annually"/>
  </r>
  <r>
    <s v="EVS02206"/>
    <n v="-23.520579000000001"/>
    <n v="-46.582507999999997"/>
    <s v="9438 SÃ£o Paulo Ave"/>
    <s v=" SÃ£o Paulo"/>
    <s v="Brazil"/>
    <s v="Brazil"/>
    <s v="South America"/>
    <s v="AC Level 1"/>
    <n v="0.15"/>
    <s v="9:00-18:00"/>
    <s v="9:00-18:00"/>
    <d v="1899-12-30T08:52:48"/>
    <n v="5.22"/>
    <n v="12"/>
    <x v="2"/>
    <x v="2"/>
    <s v="CHAdeMO"/>
    <n v="2017"/>
    <s v="Yes"/>
    <n v="4.5"/>
    <n v="7"/>
    <s v="Monthly"/>
  </r>
  <r>
    <s v="EVS02210"/>
    <n v="55.892941999999998"/>
    <n v="37.580533000000003"/>
    <s v="9592 Moscow Ave"/>
    <s v=" Moscow"/>
    <s v="Russia"/>
    <s v="Russia"/>
    <s v="Europe"/>
    <s v="AC Level 1"/>
    <n v="0.12"/>
    <s v="9:00-18:00"/>
    <s v="9:00-18:00"/>
    <d v="1899-12-30T08:52:48"/>
    <n v="17.27"/>
    <n v="94"/>
    <x v="4"/>
    <x v="0"/>
    <s v="Tesla"/>
    <n v="2010"/>
    <s v="Yes"/>
    <n v="4.5999999999999996"/>
    <n v="2"/>
    <s v="Quarterly"/>
  </r>
  <r>
    <s v="EVS02211"/>
    <n v="77.522689999999997"/>
    <n v="-86.390697000000003"/>
    <s v="4412 Random Rd"/>
    <n v="0"/>
    <s v="Not Found"/>
    <s v="Not Found"/>
    <s v="Not Found"/>
    <s v="AC Level 1"/>
    <n v="0.27"/>
    <d v="2025-07-24T00:00:00"/>
    <s v="9.00-21.00"/>
    <d v="1900-01-11T00:00:00"/>
    <n v="18.149999999999999"/>
    <n v="63"/>
    <x v="1"/>
    <x v="2"/>
    <s v="CCS"/>
    <n v="2016"/>
    <s v="No"/>
    <n v="3.7"/>
    <n v="10"/>
    <s v="Monthly"/>
  </r>
  <r>
    <s v="EVS02212"/>
    <n v="-23.552251999999999"/>
    <n v="-46.636778"/>
    <s v="6536 SÃ£o Paulo Ave"/>
    <s v=" SÃ£o Paulo"/>
    <s v="Brazil"/>
    <s v="Brazil"/>
    <s v="South America"/>
    <s v="AC Level 1"/>
    <n v="0.18"/>
    <s v="9:00-18:00"/>
    <s v="9:00-18:00"/>
    <d v="1899-12-30T08:52:48"/>
    <n v="2"/>
    <n v="67"/>
    <x v="4"/>
    <x v="1"/>
    <s v="Tesla, Type 2"/>
    <n v="2013"/>
    <s v="No"/>
    <n v="3.8"/>
    <n v="3"/>
    <s v="Quarterly"/>
  </r>
  <r>
    <s v="EVS02215"/>
    <n v="19.184042999999999"/>
    <n v="72.806213"/>
    <s v="2457 Mumbai Ave"/>
    <s v=" Mumbai"/>
    <s v="India"/>
    <s v="India"/>
    <s v="Asia"/>
    <s v="AC Level 1"/>
    <n v="0.38"/>
    <s v="9:00-18:00"/>
    <s v="9:00-18:00"/>
    <d v="1899-12-30T08:52:48"/>
    <n v="16.46"/>
    <n v="92"/>
    <x v="4"/>
    <x v="2"/>
    <s v="CHAdeMO"/>
    <n v="2021"/>
    <s v="No"/>
    <n v="3.9"/>
    <n v="9"/>
    <s v="Monthly"/>
  </r>
  <r>
    <s v="EVS02216"/>
    <n v="43.637796999999999"/>
    <n v="-79.426895999999999"/>
    <s v="3284 Toronto Ave"/>
    <s v=" Toronto"/>
    <s v="Canada"/>
    <s v="Canada"/>
    <s v="North America"/>
    <s v="AC Level 1"/>
    <n v="0.11"/>
    <s v="9:00-18:00"/>
    <s v="9:00-18:00"/>
    <d v="1899-12-30T08:52:48"/>
    <n v="17.5"/>
    <n v="52"/>
    <x v="3"/>
    <x v="2"/>
    <s v="Tesla"/>
    <n v="2010"/>
    <s v="No"/>
    <n v="3.8"/>
    <n v="5"/>
    <s v="Monthly"/>
  </r>
  <r>
    <s v="EVS02228"/>
    <n v="-23.569934"/>
    <n v="-46.528993"/>
    <s v="7026 SÃ£o Paulo Ave"/>
    <s v=" SÃ£o Paulo"/>
    <s v="Brazil"/>
    <s v="Brazil"/>
    <s v="South America"/>
    <s v="AC Level 1"/>
    <n v="0.11"/>
    <s v="9:00-18:00"/>
    <s v="9:00-18:00"/>
    <d v="1899-12-30T08:52:48"/>
    <n v="16.21"/>
    <n v="39"/>
    <x v="0"/>
    <x v="3"/>
    <s v="Type 2, CHAdeMO"/>
    <n v="2020"/>
    <s v="Yes"/>
    <n v="3.8"/>
    <n v="9"/>
    <s v="Quarterly"/>
  </r>
  <r>
    <s v="EVS02229"/>
    <n v="37.577624999999998"/>
    <n v="127.061975"/>
    <s v="659 Seoul Ave"/>
    <s v=" Seoul"/>
    <s v="South Korea"/>
    <s v="South Korea"/>
    <s v="Asia"/>
    <s v="AC Level 1"/>
    <n v="0.47"/>
    <s v="9:00-18:00"/>
    <s v="9:00-18:00"/>
    <d v="1899-12-30T08:52:48"/>
    <n v="6.42"/>
    <n v="93"/>
    <x v="4"/>
    <x v="0"/>
    <s v="Type 2"/>
    <n v="2012"/>
    <s v="Yes"/>
    <n v="3.9"/>
    <n v="1"/>
    <s v="Annually"/>
  </r>
  <r>
    <s v="EVS02231"/>
    <n v="32.421551000000001"/>
    <n v="55.599266999999998"/>
    <s v="638 Random Rd"/>
    <s v="Ø¯Ù‡Ø³ØªØ§Ù† Ø±Ø¨Ø§Ø·Ø§Øª"/>
    <s v="(Unclear, Arabic)"/>
    <s v="(Unclear, Arabic)"/>
    <s v="(Unclear)"/>
    <s v="AC Level 1"/>
    <n v="0.48"/>
    <s v="9:00-18:00"/>
    <s v="9:00-18:00"/>
    <d v="1899-12-30T08:52:48"/>
    <n v="18.27"/>
    <n v="79"/>
    <x v="1"/>
    <x v="2"/>
    <s v="Type 2, Tesla"/>
    <n v="2012"/>
    <s v="No"/>
    <n v="3"/>
    <n v="2"/>
    <s v="Quarterly"/>
  </r>
  <r>
    <s v="EVS02232"/>
    <n v="18.932855"/>
    <n v="72.983661999999995"/>
    <s v="6070 Mumbai Ave"/>
    <s v=" Mumbai"/>
    <s v="India"/>
    <s v="India"/>
    <s v="Asia"/>
    <s v="AC Level 1"/>
    <n v="0.5"/>
    <s v="9:00-18:00"/>
    <s v="9:00-18:00"/>
    <d v="1899-12-30T08:52:48"/>
    <n v="1.61"/>
    <n v="48"/>
    <x v="4"/>
    <x v="0"/>
    <s v="Type 2"/>
    <n v="2014"/>
    <s v="No"/>
    <n v="4.7"/>
    <n v="6"/>
    <s v="Monthly"/>
  </r>
  <r>
    <s v="EVS02233"/>
    <n v="13.836379000000001"/>
    <n v="100.53937000000001"/>
    <s v="1112 Bangkok Ave"/>
    <s v=" Bangkok"/>
    <s v="Thailand"/>
    <s v="Thailand"/>
    <s v="Asia"/>
    <s v="AC Level 1"/>
    <n v="0.44"/>
    <s v="6:00-22:00"/>
    <s v="6:00-22:00"/>
    <d v="1899-12-30T16:04:48"/>
    <n v="7.72"/>
    <n v="59"/>
    <x v="2"/>
    <x v="2"/>
    <s v="Tesla, CCS"/>
    <n v="2020"/>
    <s v="No"/>
    <n v="3.5"/>
    <n v="5"/>
    <s v="Quarterly"/>
  </r>
  <r>
    <s v="EVS02235"/>
    <n v="43.675507000000003"/>
    <n v="-79.359823000000006"/>
    <s v="7142 Toronto Ave"/>
    <s v=" Toronto"/>
    <s v="Canada"/>
    <s v="Canada"/>
    <s v="North America"/>
    <s v="AC Level 1"/>
    <n v="0.34"/>
    <s v="9:00-18:00"/>
    <s v="9:00-18:00"/>
    <d v="1899-12-30T08:52:48"/>
    <n v="8.6300000000000008"/>
    <n v="61"/>
    <x v="2"/>
    <x v="2"/>
    <s v="CCS, CHAdeMO"/>
    <n v="2022"/>
    <s v="Yes"/>
    <n v="4"/>
    <n v="2"/>
    <s v="Annually"/>
  </r>
  <r>
    <s v="EVS02237"/>
    <n v="13.827982"/>
    <n v="100.539727"/>
    <s v="2028 Bangkok Ave"/>
    <s v=" Bangkok"/>
    <s v="Thailand"/>
    <s v="Thailand"/>
    <s v="Asia"/>
    <s v="AC Level 1"/>
    <n v="0.28000000000000003"/>
    <d v="2025-07-24T00:00:00"/>
    <s v="9.00-21.00"/>
    <d v="1900-01-11T00:00:00"/>
    <n v="8.02"/>
    <n v="79"/>
    <x v="0"/>
    <x v="3"/>
    <s v="Tesla, CCS"/>
    <n v="2017"/>
    <s v="Yes"/>
    <n v="3.5"/>
    <n v="10"/>
    <s v="Quarterly"/>
  </r>
  <r>
    <s v="EVS02239"/>
    <n v="43.775221999999999"/>
    <n v="-79.488394999999997"/>
    <s v="189 Toronto Ave"/>
    <s v=" Toronto"/>
    <s v="Canada"/>
    <s v="Canada"/>
    <s v="North America"/>
    <s v="AC Level 1"/>
    <n v="0.31"/>
    <s v="6:00-22:00"/>
    <s v="6:00-22:00"/>
    <d v="1899-12-30T16:04:48"/>
    <n v="8.1300000000000008"/>
    <n v="16"/>
    <x v="2"/>
    <x v="0"/>
    <s v="Tesla"/>
    <n v="2019"/>
    <s v="No"/>
    <n v="4.9000000000000004"/>
    <n v="3"/>
    <s v="Monthly"/>
  </r>
  <r>
    <s v="EVS02240"/>
    <n v="-23.511382999999999"/>
    <n v="-46.561084999999999"/>
    <s v="9253 SÃ£o Paulo Ave"/>
    <s v=" SÃ£o Paulo"/>
    <s v="Brazil"/>
    <s v="Brazil"/>
    <s v="South America"/>
    <s v="AC Level 1"/>
    <n v="0.17"/>
    <s v="6:00-22:00"/>
    <s v="6:00-22:00"/>
    <d v="1899-12-30T16:04:48"/>
    <n v="9.35"/>
    <n v="15"/>
    <x v="4"/>
    <x v="1"/>
    <s v="CHAdeMO"/>
    <n v="2018"/>
    <s v="Yes"/>
    <n v="4.5"/>
    <n v="1"/>
    <s v="Monthly"/>
  </r>
  <r>
    <s v="EVS02241"/>
    <n v="-29.437557999999999"/>
    <n v="169.08598699999999"/>
    <s v="4863 Random Rd"/>
    <s v="Error"/>
    <s v="Error"/>
    <s v="Error"/>
    <s v="Error"/>
    <s v="AC Level 1"/>
    <n v="0.22"/>
    <s v="9:00-18:00"/>
    <s v="9:00-18:00"/>
    <d v="1899-12-30T08:52:48"/>
    <n v="17.13"/>
    <n v="18"/>
    <x v="1"/>
    <x v="1"/>
    <s v="Tesla, CCS"/>
    <n v="2020"/>
    <s v="Yes"/>
    <n v="4.7"/>
    <n v="10"/>
    <s v="Annually"/>
  </r>
  <r>
    <s v="EVS02249"/>
    <n v="37.559305999999999"/>
    <n v="127.03802399999999"/>
    <s v="9373 Seoul Ave"/>
    <s v=" Seoul"/>
    <s v="South Korea"/>
    <s v="South Korea"/>
    <s v="Asia"/>
    <s v="AC Level 1"/>
    <n v="0.15"/>
    <d v="2025-07-24T00:00:00"/>
    <s v="9.00-21.00"/>
    <d v="1900-01-11T00:00:00"/>
    <n v="17.579999999999998"/>
    <n v="27"/>
    <x v="0"/>
    <x v="1"/>
    <s v="Type 2, Tesla"/>
    <n v="2019"/>
    <s v="Yes"/>
    <n v="3.2"/>
    <n v="7"/>
    <s v="Annually"/>
  </r>
  <r>
    <s v="EVS02255"/>
    <n v="37.558627999999999"/>
    <n v="127.06338100000001"/>
    <s v="4068 Seoul Ave"/>
    <s v=" Seoul"/>
    <s v="South Korea"/>
    <s v="South Korea"/>
    <s v="Asia"/>
    <s v="AC Level 1"/>
    <n v="0.39"/>
    <s v="9:00-18:00"/>
    <s v="9:00-18:00"/>
    <d v="1899-12-30T08:52:48"/>
    <n v="5.33"/>
    <n v="59"/>
    <x v="1"/>
    <x v="0"/>
    <s v="CCS"/>
    <n v="2018"/>
    <s v="No"/>
    <n v="3.8"/>
    <n v="7"/>
    <s v="Quarterly"/>
  </r>
  <r>
    <s v="EVS02258"/>
    <n v="37.647837000000003"/>
    <n v="126.91445"/>
    <s v="279 Seoul Ave"/>
    <s v=" Seoul"/>
    <s v="South Korea"/>
    <s v="South Korea"/>
    <s v="Asia"/>
    <s v="AC Level 1"/>
    <n v="0.3"/>
    <d v="2025-07-24T00:00:00"/>
    <s v="9.00-21.00"/>
    <d v="1900-01-11T00:00:00"/>
    <n v="15.18"/>
    <n v="28"/>
    <x v="4"/>
    <x v="1"/>
    <s v="Tesla, CCS"/>
    <n v="2011"/>
    <s v="Yes"/>
    <n v="3.3"/>
    <n v="9"/>
    <s v="Monthly"/>
  </r>
  <r>
    <s v="EVS02266"/>
    <n v="18.994634999999999"/>
    <n v="72.959368999999995"/>
    <s v="3100 Mumbai Ave"/>
    <s v=" Mumbai"/>
    <s v="India"/>
    <s v="India"/>
    <s v="Asia"/>
    <s v="AC Level 1"/>
    <n v="0.36"/>
    <d v="2025-07-24T00:00:00"/>
    <s v="9.00-21.00"/>
    <d v="1900-01-11T00:00:00"/>
    <n v="19.43"/>
    <n v="74"/>
    <x v="0"/>
    <x v="2"/>
    <s v="Tesla"/>
    <n v="2020"/>
    <s v="Yes"/>
    <n v="4.8"/>
    <n v="2"/>
    <s v="Monthly"/>
  </r>
  <r>
    <s v="EVS02268"/>
    <n v="41.975884000000001"/>
    <n v="-87.747021000000004"/>
    <s v="9615 Chicago Ave"/>
    <s v=" Chicago"/>
    <s v="United States"/>
    <s v="United States"/>
    <s v="North America"/>
    <s v="AC Level 1"/>
    <n v="0.42"/>
    <s v="9:00-18:00"/>
    <s v="9:00-18:00"/>
    <d v="1899-12-30T08:52:48"/>
    <n v="14.19"/>
    <n v="57"/>
    <x v="1"/>
    <x v="0"/>
    <s v="CHAdeMO"/>
    <n v="2012"/>
    <s v="Yes"/>
    <n v="3.4"/>
    <n v="4"/>
    <s v="Quarterly"/>
  </r>
  <r>
    <s v="EVS02273"/>
    <n v="37.893016000000003"/>
    <n v="-122.471361"/>
    <s v="4298 San Francisco Ave"/>
    <s v=" San Francisco"/>
    <s v="United States"/>
    <s v="United States"/>
    <s v="North America"/>
    <s v="AC Level 1"/>
    <n v="0.38"/>
    <d v="2025-07-24T00:00:00"/>
    <s v="9.00-21.00"/>
    <d v="1900-01-11T00:00:00"/>
    <n v="6.42"/>
    <n v="54"/>
    <x v="2"/>
    <x v="2"/>
    <s v="CCS, Tesla"/>
    <n v="2011"/>
    <s v="Yes"/>
    <n v="3.4"/>
    <n v="7"/>
    <s v="Quarterly"/>
  </r>
  <r>
    <s v="EVS02278"/>
    <n v="52.577274000000003"/>
    <n v="13.46458"/>
    <s v="4164 Berlin Ave"/>
    <s v=" Berlin"/>
    <s v="Germany"/>
    <s v="Germany"/>
    <s v="Europe"/>
    <s v="AC Level 1"/>
    <n v="0.15"/>
    <s v="9:00-18:00"/>
    <s v="9:00-18:00"/>
    <d v="1899-12-30T08:52:48"/>
    <n v="3.26"/>
    <n v="84"/>
    <x v="4"/>
    <x v="0"/>
    <s v="CCS"/>
    <n v="2010"/>
    <s v="Yes"/>
    <n v="4.3"/>
    <n v="5"/>
    <s v="Monthly"/>
  </r>
  <r>
    <s v="EVS02282"/>
    <n v="19.408299"/>
    <n v="-99.078877000000006"/>
    <s v="9641 Mexico City Ave"/>
    <s v=" Mexico City"/>
    <s v="Mexico"/>
    <s v="Mexico"/>
    <s v="North America"/>
    <s v="AC Level 1"/>
    <n v="0.32"/>
    <s v="9:00-18:00"/>
    <s v="9:00-18:00"/>
    <d v="1899-12-30T08:52:48"/>
    <n v="13.89"/>
    <n v="53"/>
    <x v="1"/>
    <x v="0"/>
    <s v="CCS"/>
    <n v="2019"/>
    <s v="No"/>
    <n v="3.1"/>
    <n v="10"/>
    <s v="Monthly"/>
  </r>
  <r>
    <s v="EVS02286"/>
    <n v="43.686931000000001"/>
    <n v="-79.428576000000007"/>
    <s v="9403 Toronto Ave"/>
    <s v=" Toronto"/>
    <s v="Canada"/>
    <s v="Canada"/>
    <s v="North America"/>
    <s v="AC Level 1"/>
    <n v="0.24"/>
    <s v="6:00-22:00"/>
    <s v="6:00-22:00"/>
    <d v="1899-12-30T16:04:48"/>
    <n v="3.57"/>
    <n v="45"/>
    <x v="0"/>
    <x v="1"/>
    <s v="CCS"/>
    <n v="2014"/>
    <s v="No"/>
    <n v="3.4"/>
    <n v="5"/>
    <s v="Monthly"/>
  </r>
  <r>
    <s v="EVS02288"/>
    <n v="25.385603"/>
    <n v="55.356659000000001"/>
    <s v="5201 Dubai Ave"/>
    <s v=" Dubai"/>
    <s v="United Arab Emirates"/>
    <s v="United Arab Emirates"/>
    <s v="Asia"/>
    <s v="AC Level 1"/>
    <n v="0.28999999999999998"/>
    <d v="2025-07-24T00:00:00"/>
    <s v="9.00-21.00"/>
    <d v="1900-01-11T00:00:00"/>
    <n v="8.5299999999999994"/>
    <n v="80"/>
    <x v="0"/>
    <x v="1"/>
    <s v="CHAdeMO"/>
    <n v="2020"/>
    <s v="Yes"/>
    <n v="3.2"/>
    <n v="1"/>
    <s v="Quarterly"/>
  </r>
  <r>
    <s v="EVS02290"/>
    <n v="37.680140999999999"/>
    <n v="126.957296"/>
    <s v="4871 Seoul Ave"/>
    <s v=" Seoul"/>
    <s v="South Korea"/>
    <s v="South Korea"/>
    <s v="Asia"/>
    <s v="AC Level 1"/>
    <n v="0.2"/>
    <s v="9:00-18:00"/>
    <s v="9:00-18:00"/>
    <d v="1899-12-30T08:52:48"/>
    <n v="1.32"/>
    <n v="75"/>
    <x v="4"/>
    <x v="1"/>
    <s v="Type 2"/>
    <n v="2021"/>
    <s v="No"/>
    <n v="3.2"/>
    <n v="8"/>
    <s v="Monthly"/>
  </r>
  <r>
    <s v="EVS02295"/>
    <n v="-33.782421999999997"/>
    <n v="151.23619600000001"/>
    <s v="2982 Sydney Ave"/>
    <s v=" Sydney"/>
    <s v="Australia"/>
    <s v="Australia"/>
    <s v="Australia"/>
    <s v="AC Level 1"/>
    <n v="0.22"/>
    <s v="6:00-22:00"/>
    <s v="6:00-22:00"/>
    <d v="1899-12-30T16:04:48"/>
    <n v="14.28"/>
    <n v="78"/>
    <x v="1"/>
    <x v="0"/>
    <s v="CHAdeMO"/>
    <n v="2022"/>
    <s v="No"/>
    <n v="4.7"/>
    <n v="5"/>
    <s v="Annually"/>
  </r>
  <r>
    <s v="EVS02298"/>
    <n v="55.759965000000001"/>
    <n v="37.694201999999997"/>
    <s v="6559 Moscow Ave"/>
    <s v=" Moscow"/>
    <s v="Russia"/>
    <s v="Russia"/>
    <s v="Europe"/>
    <s v="AC Level 1"/>
    <n v="0.41"/>
    <s v="9:00-18:00"/>
    <s v="9:00-18:00"/>
    <d v="1899-12-30T08:52:48"/>
    <n v="12.83"/>
    <n v="92"/>
    <x v="0"/>
    <x v="3"/>
    <s v="Type 2, CCS"/>
    <n v="2021"/>
    <s v="No"/>
    <n v="3.1"/>
    <n v="3"/>
    <s v="Annually"/>
  </r>
  <r>
    <s v="EVS02308"/>
    <n v="41.825671999999997"/>
    <n v="-87.645615000000006"/>
    <s v="7286 Chicago Ave"/>
    <s v=" Chicago"/>
    <s v="United States"/>
    <s v="United States"/>
    <s v="North America"/>
    <s v="AC Level 1"/>
    <n v="0.17"/>
    <s v="6:00-22:00"/>
    <s v="6:00-22:00"/>
    <d v="1899-12-30T16:04:48"/>
    <n v="13.17"/>
    <n v="69"/>
    <x v="4"/>
    <x v="0"/>
    <s v="CCS, Tesla"/>
    <n v="2016"/>
    <s v="No"/>
    <n v="4.3"/>
    <n v="6"/>
    <s v="Annually"/>
  </r>
  <r>
    <s v="EVS02315"/>
    <n v="19.565024999999999"/>
    <n v="-99.090254999999999"/>
    <s v="4299 Mexico City Ave"/>
    <s v=" Mexico City"/>
    <s v="Mexico"/>
    <s v="Mexico"/>
    <s v="North America"/>
    <s v="AC Level 1"/>
    <n v="0.24"/>
    <s v="9:00-18:00"/>
    <s v="9:00-18:00"/>
    <d v="1899-12-30T08:52:48"/>
    <n v="5.89"/>
    <n v="65"/>
    <x v="0"/>
    <x v="0"/>
    <s v="CCS"/>
    <n v="2023"/>
    <s v="Yes"/>
    <n v="3.2"/>
    <n v="6"/>
    <s v="Annually"/>
  </r>
  <r>
    <s v="EVS02318"/>
    <n v="55.865367999999997"/>
    <n v="37.631303000000003"/>
    <s v="9859 Moscow Ave"/>
    <s v=" Moscow"/>
    <s v="Russia"/>
    <s v="Russia"/>
    <s v="Europe"/>
    <s v="AC Level 1"/>
    <n v="0.38"/>
    <s v="6:00-22:00"/>
    <s v="6:00-22:00"/>
    <d v="1899-12-30T16:04:48"/>
    <n v="11.3"/>
    <n v="33"/>
    <x v="4"/>
    <x v="3"/>
    <s v="CHAdeMO, Type 2"/>
    <n v="2019"/>
    <s v="Yes"/>
    <n v="4.2"/>
    <n v="1"/>
    <s v="Monthly"/>
  </r>
  <r>
    <s v="EVS02323"/>
    <n v="-23.511513000000001"/>
    <n v="-46.649329000000002"/>
    <s v="6604 SÃ£o Paulo Ave"/>
    <s v=" SÃ£o Paulo"/>
    <s v="Brazil"/>
    <s v="Brazil"/>
    <s v="South America"/>
    <s v="AC Level 1"/>
    <n v="0.13"/>
    <s v="9:00-18:00"/>
    <s v="9:00-18:00"/>
    <d v="1899-12-30T08:52:48"/>
    <n v="17.329999999999998"/>
    <n v="85"/>
    <x v="1"/>
    <x v="0"/>
    <s v="Type 2"/>
    <n v="2019"/>
    <s v="Yes"/>
    <n v="3.3"/>
    <n v="8"/>
    <s v="Annually"/>
  </r>
  <r>
    <s v="EVS02332"/>
    <n v="-23.632667000000001"/>
    <n v="-46.514116000000001"/>
    <s v="2274 SÃ£o Paulo Ave"/>
    <s v=" SÃ£o Paulo"/>
    <s v="Brazil"/>
    <s v="Brazil"/>
    <s v="South America"/>
    <s v="AC Level 1"/>
    <n v="0.42"/>
    <d v="2025-07-24T00:00:00"/>
    <s v="9.00-21.00"/>
    <d v="1900-01-11T00:00:00"/>
    <n v="6.92"/>
    <n v="91"/>
    <x v="2"/>
    <x v="1"/>
    <s v="CCS"/>
    <n v="2014"/>
    <s v="Yes"/>
    <n v="3.5"/>
    <n v="1"/>
    <s v="Monthly"/>
  </r>
  <r>
    <s v="EVS02333"/>
    <n v="25.361588999999999"/>
    <n v="55.278236"/>
    <s v="7600 Dubai Ave"/>
    <s v=" Dubai"/>
    <s v="United Arab Emirates"/>
    <s v="United Arab Emirates"/>
    <s v="Asia"/>
    <s v="AC Level 1"/>
    <n v="0.15"/>
    <d v="2025-07-24T00:00:00"/>
    <s v="9.00-21.00"/>
    <d v="1900-01-11T00:00:00"/>
    <n v="6.71"/>
    <n v="97"/>
    <x v="1"/>
    <x v="1"/>
    <s v="Type 2"/>
    <n v="2010"/>
    <s v="Yes"/>
    <n v="4.8"/>
    <n v="8"/>
    <s v="Monthly"/>
  </r>
  <r>
    <s v="EVS02340"/>
    <n v="19.563127999999999"/>
    <n v="-99.086213000000001"/>
    <s v="9326 Mexico City Ave"/>
    <s v=" Mexico City"/>
    <s v="Mexico"/>
    <s v="Mexico"/>
    <s v="North America"/>
    <s v="AC Level 1"/>
    <n v="0.1"/>
    <d v="2025-07-24T00:00:00"/>
    <s v="9.00-21.00"/>
    <d v="1900-01-11T00:00:00"/>
    <n v="11.89"/>
    <n v="26"/>
    <x v="4"/>
    <x v="1"/>
    <s v="CCS"/>
    <n v="2012"/>
    <s v="Yes"/>
    <n v="3.5"/>
    <n v="1"/>
    <s v="Quarterly"/>
  </r>
  <r>
    <s v="EVS02341"/>
    <n v="-40.960529999999999"/>
    <n v="-172.467276"/>
    <s v="8036 Random Rd"/>
    <s v="Error"/>
    <s v="Error"/>
    <s v="Error"/>
    <s v="Error"/>
    <s v="AC Level 1"/>
    <n v="0.48"/>
    <d v="2025-07-24T00:00:00"/>
    <s v="9.00-21.00"/>
    <d v="1900-01-11T00:00:00"/>
    <n v="11.92"/>
    <n v="57"/>
    <x v="4"/>
    <x v="3"/>
    <s v="CCS, CHAdeMO"/>
    <n v="2021"/>
    <s v="No"/>
    <n v="4.8"/>
    <n v="1"/>
    <s v="Quarterly"/>
  </r>
  <r>
    <s v="EVS02345"/>
    <n v="-33.708221000000002"/>
    <n v="151.35476"/>
    <s v="1938 Sydney Ave"/>
    <s v=" Sydney"/>
    <s v="Australia"/>
    <s v="Australia"/>
    <s v="Australia"/>
    <s v="AC Level 1"/>
    <n v="0.42"/>
    <d v="2025-07-24T00:00:00"/>
    <s v="9.00-21.00"/>
    <d v="1900-01-11T00:00:00"/>
    <n v="0.62"/>
    <n v="56"/>
    <x v="2"/>
    <x v="0"/>
    <s v="CCS, Type 2"/>
    <n v="2019"/>
    <s v="Yes"/>
    <n v="3.1"/>
    <n v="10"/>
    <s v="Annually"/>
  </r>
  <r>
    <s v="EVS02346"/>
    <n v="41.847814"/>
    <n v="-87.625810000000001"/>
    <s v="9268 Chicago Ave"/>
    <s v=" Chicago"/>
    <s v="United States"/>
    <s v="United States"/>
    <s v="North America"/>
    <s v="AC Level 1"/>
    <n v="0.11"/>
    <s v="6:00-22:00"/>
    <s v="6:00-22:00"/>
    <d v="1899-12-30T16:04:48"/>
    <n v="15"/>
    <n v="17"/>
    <x v="3"/>
    <x v="1"/>
    <s v="CHAdeMO"/>
    <n v="2013"/>
    <s v="No"/>
    <n v="3.1"/>
    <n v="7"/>
    <s v="Annually"/>
  </r>
  <r>
    <s v="EVS02347"/>
    <n v="34.089528000000001"/>
    <n v="-118.263115"/>
    <s v="1835 Los Angeles Ave"/>
    <s v=" Los Angeles"/>
    <s v="United States"/>
    <s v="United States"/>
    <s v="North America"/>
    <s v="AC Level 1"/>
    <n v="0.36"/>
    <d v="2025-07-24T00:00:00"/>
    <s v="9.00-21.00"/>
    <d v="1900-01-11T00:00:00"/>
    <n v="12.83"/>
    <n v="15"/>
    <x v="1"/>
    <x v="1"/>
    <s v="CHAdeMO"/>
    <n v="2017"/>
    <s v="No"/>
    <n v="3.3"/>
    <n v="3"/>
    <s v="Monthly"/>
  </r>
  <r>
    <s v="EVS02349"/>
    <n v="-33.706282999999999"/>
    <n v="18.507054"/>
    <s v="8405 Cape Town Ave"/>
    <s v=" Cape Town"/>
    <s v="South Africa"/>
    <s v="South Africa"/>
    <s v="Africa"/>
    <s v="AC Level 1"/>
    <n v="0.42"/>
    <s v="9:00-18:00"/>
    <s v="9:00-18:00"/>
    <d v="1899-12-30T08:52:48"/>
    <n v="13.01"/>
    <n v="50"/>
    <x v="3"/>
    <x v="0"/>
    <s v="CCS"/>
    <n v="2012"/>
    <s v="No"/>
    <n v="4.0999999999999996"/>
    <n v="1"/>
    <s v="Quarterly"/>
  </r>
  <r>
    <s v="EVS02350"/>
    <n v="34.043339000000003"/>
    <n v="-118.28512499999999"/>
    <s v="1085 Los Angeles Ave"/>
    <s v=" Los Angeles"/>
    <s v="United States"/>
    <s v="United States"/>
    <s v="North America"/>
    <s v="AC Level 1"/>
    <n v="0.24"/>
    <s v="6:00-22:00"/>
    <s v="6:00-22:00"/>
    <d v="1899-12-30T16:04:48"/>
    <n v="12.08"/>
    <n v="80"/>
    <x v="2"/>
    <x v="2"/>
    <s v="Type 2"/>
    <n v="2011"/>
    <s v="Yes"/>
    <n v="4.7"/>
    <n v="6"/>
    <s v="Monthly"/>
  </r>
  <r>
    <s v="EVS02353"/>
    <n v="25.393882000000001"/>
    <n v="55.290329"/>
    <s v="1474 Dubai Ave"/>
    <s v=" Dubai"/>
    <s v="United Arab Emirates"/>
    <s v="United Arab Emirates"/>
    <s v="Asia"/>
    <s v="AC Level 1"/>
    <n v="0.24"/>
    <s v="9:00-18:00"/>
    <s v="9:00-18:00"/>
    <d v="1899-12-30T08:52:48"/>
    <n v="8.68"/>
    <n v="44"/>
    <x v="3"/>
    <x v="2"/>
    <s v="CCS"/>
    <n v="2018"/>
    <s v="Yes"/>
    <n v="4.8"/>
    <n v="4"/>
    <s v="Annually"/>
  </r>
  <r>
    <s v="EVS02359"/>
    <n v="37.688237000000001"/>
    <n v="127.07494199999999"/>
    <s v="1967 Seoul Ave"/>
    <s v=" Seoul"/>
    <s v="South Korea"/>
    <s v="South Korea"/>
    <s v="Asia"/>
    <s v="AC Level 1"/>
    <n v="0.44"/>
    <s v="6:00-22:00"/>
    <s v="6:00-22:00"/>
    <d v="1899-12-30T16:04:48"/>
    <n v="12.76"/>
    <n v="42"/>
    <x v="0"/>
    <x v="1"/>
    <s v="Type 2"/>
    <n v="2013"/>
    <s v="Yes"/>
    <n v="4.7"/>
    <n v="3"/>
    <s v="Quarterly"/>
  </r>
  <r>
    <s v="EVS02361"/>
    <n v="-56.116557"/>
    <n v="-26.028590999999999"/>
    <s v="7418 Random Rd"/>
    <s v="Error"/>
    <s v="Error"/>
    <s v="Error"/>
    <s v="Error"/>
    <s v="AC Level 1"/>
    <n v="0.46"/>
    <s v="6:00-22:00"/>
    <s v="6:00-22:00"/>
    <d v="1899-12-30T16:04:48"/>
    <n v="5.21"/>
    <n v="62"/>
    <x v="0"/>
    <x v="0"/>
    <s v="Type 2, CCS"/>
    <n v="2021"/>
    <s v="No"/>
    <n v="4.7"/>
    <n v="2"/>
    <s v="Annually"/>
  </r>
  <r>
    <s v="EVS02366"/>
    <n v="19.472826000000001"/>
    <n v="-99.015958999999995"/>
    <s v="8663 Mexico City Ave"/>
    <s v=" Mexico City"/>
    <s v="Mexico"/>
    <s v="Mexico"/>
    <s v="North America"/>
    <s v="AC Level 1"/>
    <n v="0.37"/>
    <s v="9:00-18:00"/>
    <s v="9:00-18:00"/>
    <d v="1899-12-30T08:52:48"/>
    <n v="16.670000000000002"/>
    <n v="84"/>
    <x v="4"/>
    <x v="0"/>
    <s v="Type 2, CHAdeMO"/>
    <n v="2010"/>
    <s v="No"/>
    <n v="4"/>
    <n v="5"/>
    <s v="Quarterly"/>
  </r>
  <r>
    <s v="EVS02368"/>
    <n v="-33.779752000000002"/>
    <n v="18.573632"/>
    <s v="4263 Cape Town Ave"/>
    <s v=" Cape Town"/>
    <s v="South Africa"/>
    <s v="South Africa"/>
    <s v="Africa"/>
    <s v="AC Level 1"/>
    <n v="0.22"/>
    <s v="6:00-22:00"/>
    <s v="6:00-22:00"/>
    <d v="1899-12-30T16:04:48"/>
    <n v="3.64"/>
    <n v="64"/>
    <x v="4"/>
    <x v="1"/>
    <s v="CCS"/>
    <n v="2015"/>
    <s v="No"/>
    <n v="3.8"/>
    <n v="10"/>
    <s v="Annually"/>
  </r>
  <r>
    <s v="EVS02371"/>
    <n v="-21.531911000000001"/>
    <n v="-128.30358799999999"/>
    <s v="9721 Random Rd"/>
    <s v="Error"/>
    <s v="Error"/>
    <s v="Error"/>
    <s v="Error"/>
    <s v="AC Level 1"/>
    <n v="0.38"/>
    <d v="2025-07-24T00:00:00"/>
    <s v="9.00-21.00"/>
    <d v="1900-01-11T00:00:00"/>
    <n v="4.93"/>
    <n v="12"/>
    <x v="2"/>
    <x v="2"/>
    <s v="Tesla, CCS"/>
    <n v="2021"/>
    <s v="Yes"/>
    <n v="3.3"/>
    <n v="1"/>
    <s v="Annually"/>
  </r>
  <r>
    <s v="EVS02372"/>
    <n v="55.876451000000003"/>
    <n v="37.510874000000001"/>
    <s v="6261 Moscow Ave"/>
    <s v=" Moscow"/>
    <s v="Russia"/>
    <s v="Russia"/>
    <s v="Europe"/>
    <s v="AC Level 1"/>
    <n v="0.13"/>
    <s v="6:00-22:00"/>
    <s v="6:00-22:00"/>
    <d v="1899-12-30T16:04:48"/>
    <n v="19.12"/>
    <n v="17"/>
    <x v="1"/>
    <x v="1"/>
    <s v="CCS"/>
    <n v="2016"/>
    <s v="Yes"/>
    <n v="4.9000000000000004"/>
    <n v="1"/>
    <s v="Annually"/>
  </r>
  <r>
    <s v="EVS02374"/>
    <n v="52.415444000000001"/>
    <n v="13.42854"/>
    <s v="8013 Berlin Ave"/>
    <s v=" Berlin"/>
    <s v="Germany"/>
    <s v="Germany"/>
    <s v="Europe"/>
    <s v="AC Level 1"/>
    <n v="0.15"/>
    <s v="6:00-22:00"/>
    <s v="6:00-22:00"/>
    <d v="1899-12-30T16:04:48"/>
    <n v="2.12"/>
    <n v="80"/>
    <x v="1"/>
    <x v="0"/>
    <s v="CHAdeMO"/>
    <n v="2010"/>
    <s v="No"/>
    <n v="4.8"/>
    <n v="1"/>
    <s v="Quarterly"/>
  </r>
  <r>
    <s v="EVS02377"/>
    <n v="43.788586000000002"/>
    <n v="-79.329459"/>
    <s v="9493 Toronto Ave"/>
    <s v=" Toronto"/>
    <s v="Canada"/>
    <s v="Canada"/>
    <s v="North America"/>
    <s v="AC Level 1"/>
    <n v="0.3"/>
    <s v="6:00-22:00"/>
    <s v="6:00-22:00"/>
    <d v="1899-12-30T16:04:48"/>
    <n v="17.600000000000001"/>
    <n v="18"/>
    <x v="4"/>
    <x v="0"/>
    <s v="Tesla, CCS"/>
    <n v="2021"/>
    <s v="No"/>
    <n v="3.5"/>
    <n v="6"/>
    <s v="Annually"/>
  </r>
  <r>
    <s v="EVS02378"/>
    <n v="52.422403000000003"/>
    <n v="13.314500000000001"/>
    <s v="3460 Berlin Ave"/>
    <s v=" Berlin"/>
    <s v="Germany"/>
    <s v="Germany"/>
    <s v="Europe"/>
    <s v="AC Level 1"/>
    <n v="0.14000000000000001"/>
    <d v="2025-07-24T00:00:00"/>
    <s v="9.00-21.00"/>
    <d v="1900-01-11T00:00:00"/>
    <n v="6.17"/>
    <n v="36"/>
    <x v="2"/>
    <x v="3"/>
    <s v="CCS, CHAdeMO"/>
    <n v="2010"/>
    <s v="No"/>
    <n v="3.4"/>
    <n v="5"/>
    <s v="Annually"/>
  </r>
  <r>
    <s v="EVS02387"/>
    <n v="19.013708000000001"/>
    <n v="72.912187000000003"/>
    <s v="8243 Mumbai Ave"/>
    <s v=" Mumbai"/>
    <s v="India"/>
    <s v="India"/>
    <s v="Asia"/>
    <s v="AC Level 1"/>
    <n v="0.21"/>
    <s v="9:00-18:00"/>
    <s v="9:00-18:00"/>
    <d v="1899-12-30T08:52:48"/>
    <n v="1.68"/>
    <n v="46"/>
    <x v="3"/>
    <x v="1"/>
    <s v="CCS"/>
    <n v="2015"/>
    <s v="No"/>
    <n v="4.3"/>
    <n v="10"/>
    <s v="Annually"/>
  </r>
  <r>
    <s v="EVS02389"/>
    <n v="13.84979"/>
    <n v="100.45652"/>
    <s v="519 Bangkok Ave"/>
    <s v=" Bangkok"/>
    <s v="Thailand"/>
    <s v="Thailand"/>
    <s v="Asia"/>
    <s v="AC Level 1"/>
    <n v="0.42"/>
    <s v="9:00-18:00"/>
    <s v="9:00-18:00"/>
    <d v="1899-12-30T08:52:48"/>
    <n v="6.1"/>
    <n v="69"/>
    <x v="4"/>
    <x v="1"/>
    <s v="Tesla, CHAdeMO"/>
    <n v="2022"/>
    <s v="Yes"/>
    <n v="3.4"/>
    <n v="7"/>
    <s v="Quarterly"/>
  </r>
  <r>
    <s v="EVS02393"/>
    <n v="55.704276999999998"/>
    <n v="37.583266000000002"/>
    <s v="2247 Moscow Ave"/>
    <s v=" Moscow"/>
    <s v="Russia"/>
    <s v="Russia"/>
    <s v="Europe"/>
    <s v="AC Level 1"/>
    <n v="0.41"/>
    <d v="2025-07-24T00:00:00"/>
    <s v="9.00-21.00"/>
    <d v="1900-01-11T00:00:00"/>
    <n v="11.91"/>
    <n v="80"/>
    <x v="2"/>
    <x v="0"/>
    <s v="CHAdeMO, CCS"/>
    <n v="2011"/>
    <s v="Yes"/>
    <n v="4"/>
    <n v="1"/>
    <s v="Monthly"/>
  </r>
  <r>
    <s v="EVS02398"/>
    <n v="25.315946"/>
    <n v="55.259231"/>
    <s v="7822 Dubai Ave"/>
    <s v=" Dubai"/>
    <s v="United Arab Emirates"/>
    <s v="United Arab Emirates"/>
    <s v="Asia"/>
    <s v="AC Level 1"/>
    <n v="0.44"/>
    <s v="9:00-18:00"/>
    <s v="9:00-18:00"/>
    <d v="1899-12-30T08:52:48"/>
    <n v="8.93"/>
    <n v="21"/>
    <x v="2"/>
    <x v="0"/>
    <s v="CHAdeMO, Type 2"/>
    <n v="2011"/>
    <s v="No"/>
    <n v="4.0999999999999996"/>
    <n v="8"/>
    <s v="Monthly"/>
  </r>
  <r>
    <s v="EVS02400"/>
    <n v="37.501545"/>
    <n v="127.082667"/>
    <s v="1544 Seoul Ave"/>
    <s v=" Seoul"/>
    <s v="South Korea"/>
    <s v="South Korea"/>
    <s v="Asia"/>
    <s v="AC Level 1"/>
    <n v="0.43"/>
    <s v="6:00-22:00"/>
    <s v="6:00-22:00"/>
    <d v="1899-12-30T16:04:48"/>
    <n v="5.55"/>
    <n v="38"/>
    <x v="1"/>
    <x v="2"/>
    <s v="Type 2, Tesla"/>
    <n v="2022"/>
    <s v="Yes"/>
    <n v="5"/>
    <n v="4"/>
    <s v="Monthly"/>
  </r>
  <r>
    <s v="EVS02403"/>
    <n v="55.859237"/>
    <n v="37.602004000000001"/>
    <s v="2937 Moscow Ave"/>
    <s v=" Moscow"/>
    <s v="Russia"/>
    <s v="Russia"/>
    <s v="Europe"/>
    <s v="AC Level 1"/>
    <n v="0.33"/>
    <d v="2025-07-24T00:00:00"/>
    <s v="9.00-21.00"/>
    <d v="1900-01-11T00:00:00"/>
    <n v="17.29"/>
    <n v="23"/>
    <x v="2"/>
    <x v="2"/>
    <s v="Tesla"/>
    <n v="2012"/>
    <s v="Yes"/>
    <n v="3"/>
    <n v="3"/>
    <s v="Quarterly"/>
  </r>
  <r>
    <s v="EVS02406"/>
    <n v="41.860176000000003"/>
    <n v="-87.646016000000003"/>
    <s v="1699 Chicago Ave"/>
    <s v=" Chicago"/>
    <s v="United States"/>
    <s v="United States"/>
    <s v="North America"/>
    <s v="AC Level 1"/>
    <n v="0.26"/>
    <d v="2025-07-24T00:00:00"/>
    <s v="9.00-21.00"/>
    <d v="1900-01-11T00:00:00"/>
    <n v="5.12"/>
    <n v="96"/>
    <x v="2"/>
    <x v="2"/>
    <s v="Type 2, Tesla"/>
    <n v="2015"/>
    <s v="No"/>
    <n v="3.4"/>
    <n v="8"/>
    <s v="Quarterly"/>
  </r>
  <r>
    <s v="EVS02407"/>
    <n v="41.839618000000002"/>
    <n v="-87.777404000000004"/>
    <s v="1457 Chicago Ave"/>
    <s v=" Chicago"/>
    <s v="United States"/>
    <s v="United States"/>
    <s v="North America"/>
    <s v="AC Level 1"/>
    <n v="0.3"/>
    <d v="2025-07-24T00:00:00"/>
    <s v="9.00-21.00"/>
    <d v="1900-01-11T00:00:00"/>
    <n v="13.87"/>
    <n v="17"/>
    <x v="2"/>
    <x v="2"/>
    <s v="CHAdeMO, Tesla"/>
    <n v="2019"/>
    <s v="Yes"/>
    <n v="4.2"/>
    <n v="4"/>
    <s v="Monthly"/>
  </r>
  <r>
    <s v="EVS02408"/>
    <n v="19.496801000000001"/>
    <n v="-99.075822000000002"/>
    <s v="5967 Mexico City Ave"/>
    <s v=" Mexico City"/>
    <s v="Mexico"/>
    <s v="Mexico"/>
    <s v="North America"/>
    <s v="AC Level 1"/>
    <n v="0.17"/>
    <s v="9:00-18:00"/>
    <s v="9:00-18:00"/>
    <d v="1899-12-30T08:52:48"/>
    <n v="3.31"/>
    <n v="43"/>
    <x v="1"/>
    <x v="2"/>
    <s v="Type 2, CCS"/>
    <n v="2014"/>
    <s v="No"/>
    <n v="4.3"/>
    <n v="4"/>
    <s v="Quarterly"/>
  </r>
  <r>
    <s v="EVS02413"/>
    <n v="55.739251000000003"/>
    <n v="37.658042999999999"/>
    <s v="5439 Moscow Ave"/>
    <s v=" Moscow"/>
    <s v="Russia"/>
    <s v="Russia"/>
    <s v="Europe"/>
    <s v="AC Level 1"/>
    <n v="0.48"/>
    <s v="6:00-22:00"/>
    <s v="6:00-22:00"/>
    <d v="1899-12-30T16:04:48"/>
    <n v="16.8"/>
    <n v="90"/>
    <x v="4"/>
    <x v="0"/>
    <s v="Type 2, CHAdeMO"/>
    <n v="2018"/>
    <s v="No"/>
    <n v="4.5"/>
    <n v="1"/>
    <s v="Quarterly"/>
  </r>
  <r>
    <s v="EVS02422"/>
    <n v="39.890239000000001"/>
    <n v="116.267186"/>
    <s v="3647 Beijing Ave"/>
    <s v=" Beijing"/>
    <s v="China"/>
    <s v="China"/>
    <s v="Asia"/>
    <s v="AC Level 1"/>
    <n v="0.38"/>
    <s v="9:00-18:00"/>
    <s v="9:00-18:00"/>
    <d v="1899-12-30T08:52:48"/>
    <n v="18.38"/>
    <n v="69"/>
    <x v="1"/>
    <x v="0"/>
    <s v="CCS"/>
    <n v="2020"/>
    <s v="Yes"/>
    <n v="4.2"/>
    <n v="5"/>
    <s v="Monthly"/>
  </r>
  <r>
    <s v="EVS02424"/>
    <n v="19.473869000000001"/>
    <n v="-99.099365000000006"/>
    <s v="9617 Mexico City Ave"/>
    <s v=" Mexico City"/>
    <s v="Mexico"/>
    <s v="Mexico"/>
    <s v="North America"/>
    <s v="AC Level 1"/>
    <n v="0.34"/>
    <d v="2025-07-24T00:00:00"/>
    <s v="9.00-21.00"/>
    <d v="1900-01-11T00:00:00"/>
    <n v="7.7"/>
    <n v="93"/>
    <x v="1"/>
    <x v="0"/>
    <s v="Type 2"/>
    <n v="2020"/>
    <s v="Yes"/>
    <n v="4.0999999999999996"/>
    <n v="10"/>
    <s v="Quarterly"/>
  </r>
  <r>
    <s v="EVS02429"/>
    <n v="52.526023000000002"/>
    <n v="13.434875"/>
    <s v="2608 Berlin Ave"/>
    <s v=" Berlin"/>
    <s v="Germany"/>
    <s v="Germany"/>
    <s v="Europe"/>
    <s v="AC Level 1"/>
    <n v="0.24"/>
    <s v="9:00-18:00"/>
    <s v="9:00-18:00"/>
    <d v="1899-12-30T08:52:48"/>
    <n v="3.14"/>
    <n v="93"/>
    <x v="4"/>
    <x v="2"/>
    <s v="CHAdeMO, Tesla"/>
    <n v="2019"/>
    <s v="No"/>
    <n v="3.1"/>
    <n v="5"/>
    <s v="Annually"/>
  </r>
  <r>
    <s v="EVS02430"/>
    <n v="37.746899999999997"/>
    <n v="-122.33188699999999"/>
    <s v="7868 San Francisco Ave"/>
    <s v=" San Francisco"/>
    <s v="United States"/>
    <s v="United States"/>
    <s v="North America"/>
    <s v="AC Level 1"/>
    <n v="0.3"/>
    <d v="2025-07-24T00:00:00"/>
    <s v="9.00-21.00"/>
    <d v="1900-01-11T00:00:00"/>
    <n v="13.9"/>
    <n v="92"/>
    <x v="1"/>
    <x v="0"/>
    <s v="CCS"/>
    <n v="2016"/>
    <s v="Yes"/>
    <n v="4.5999999999999996"/>
    <n v="6"/>
    <s v="Annually"/>
  </r>
  <r>
    <s v="EVS02439"/>
    <n v="52.441637999999998"/>
    <n v="13.333771"/>
    <s v="4930 Berlin Ave"/>
    <s v=" Berlin"/>
    <s v="Germany"/>
    <s v="Germany"/>
    <s v="Europe"/>
    <s v="AC Level 1"/>
    <n v="0.16"/>
    <d v="2025-07-24T00:00:00"/>
    <s v="9.00-21.00"/>
    <d v="1900-01-11T00:00:00"/>
    <n v="15.98"/>
    <n v="13"/>
    <x v="4"/>
    <x v="1"/>
    <s v="Type 2"/>
    <n v="2011"/>
    <s v="Yes"/>
    <n v="4.4000000000000004"/>
    <n v="6"/>
    <s v="Monthly"/>
  </r>
  <r>
    <s v="EVS02440"/>
    <n v="43.687378000000002"/>
    <n v="-79.394475999999997"/>
    <s v="9767 Toronto Ave"/>
    <s v=" Toronto"/>
    <s v="Canada"/>
    <s v="Canada"/>
    <s v="North America"/>
    <s v="AC Level 1"/>
    <n v="0.23"/>
    <d v="2025-07-24T00:00:00"/>
    <s v="9.00-21.00"/>
    <d v="1900-01-11T00:00:00"/>
    <n v="10.44"/>
    <n v="23"/>
    <x v="3"/>
    <x v="2"/>
    <s v="CHAdeMO, Tesla"/>
    <n v="2018"/>
    <s v="No"/>
    <n v="4.5999999999999996"/>
    <n v="9"/>
    <s v="Monthly"/>
  </r>
  <r>
    <s v="EVS02441"/>
    <n v="53.363303000000002"/>
    <n v="-117.780742"/>
    <s v="6005 Random Rd"/>
    <n v="0"/>
    <s v="Not Found"/>
    <s v="Not Found"/>
    <s v="Not Found"/>
    <s v="AC Level 1"/>
    <n v="0.24"/>
    <d v="2025-07-24T00:00:00"/>
    <s v="9.00-21.00"/>
    <d v="1900-01-11T00:00:00"/>
    <n v="9"/>
    <n v="39"/>
    <x v="0"/>
    <x v="3"/>
    <s v="Tesla"/>
    <n v="2014"/>
    <s v="No"/>
    <n v="3.3"/>
    <n v="7"/>
    <s v="Quarterly"/>
  </r>
  <r>
    <s v="EVS02443"/>
    <n v="37.792012999999997"/>
    <n v="-122.327547"/>
    <s v="6862 San Francisco Ave"/>
    <s v=" San Francisco"/>
    <s v="United States"/>
    <s v="United States"/>
    <s v="North America"/>
    <s v="AC Level 1"/>
    <n v="0.15"/>
    <d v="2025-07-24T00:00:00"/>
    <s v="9.00-21.00"/>
    <d v="1900-01-11T00:00:00"/>
    <n v="12.9"/>
    <n v="58"/>
    <x v="1"/>
    <x v="0"/>
    <s v="Tesla"/>
    <n v="2016"/>
    <s v="No"/>
    <n v="4.8"/>
    <n v="2"/>
    <s v="Quarterly"/>
  </r>
  <r>
    <s v="EVS02451"/>
    <n v="83.925963999999993"/>
    <n v="20.855163000000001"/>
    <s v="3175 Random Rd"/>
    <s v="Not Found"/>
    <s v="Not Found"/>
    <s v="Not Found"/>
    <s v="Not Found"/>
    <s v="AC Level 1"/>
    <n v="0.35"/>
    <s v="6:00-22:00"/>
    <s v="6:00-22:00"/>
    <d v="1899-12-30T16:04:48"/>
    <n v="5.97"/>
    <n v="18"/>
    <x v="3"/>
    <x v="0"/>
    <s v="Type 2"/>
    <n v="2015"/>
    <s v="Yes"/>
    <n v="3.8"/>
    <n v="10"/>
    <s v="Quarterly"/>
  </r>
  <r>
    <s v="EVS02453"/>
    <n v="-33.754767999999999"/>
    <n v="151.21368100000001"/>
    <s v="8095 Sydney Ave"/>
    <s v=" Sydney"/>
    <s v="Australia"/>
    <s v="Australia"/>
    <s v="Australia"/>
    <s v="AC Level 1"/>
    <n v="0.32"/>
    <d v="2025-07-24T00:00:00"/>
    <s v="9.00-21.00"/>
    <d v="1900-01-11T00:00:00"/>
    <n v="13.98"/>
    <n v="93"/>
    <x v="2"/>
    <x v="3"/>
    <s v="Tesla"/>
    <n v="2022"/>
    <s v="No"/>
    <n v="4.5999999999999996"/>
    <n v="4"/>
    <s v="Annually"/>
  </r>
  <r>
    <s v="EVS02456"/>
    <n v="-33.743796000000003"/>
    <n v="18.490105"/>
    <s v="8818 Cape Town Ave"/>
    <s v=" Cape Town"/>
    <s v="South Africa"/>
    <s v="South Africa"/>
    <s v="Africa"/>
    <s v="AC Level 1"/>
    <n v="0.12"/>
    <d v="2025-07-24T00:00:00"/>
    <s v="9.00-21.00"/>
    <d v="1900-01-11T00:00:00"/>
    <n v="6.57"/>
    <n v="91"/>
    <x v="3"/>
    <x v="3"/>
    <s v="Type 2, CHAdeMO"/>
    <n v="2020"/>
    <s v="Yes"/>
    <n v="4.4000000000000004"/>
    <n v="10"/>
    <s v="Monthly"/>
  </r>
  <r>
    <s v="EVS02458"/>
    <n v="37.583931999999997"/>
    <n v="126.979465"/>
    <s v="5502 Seoul Ave"/>
    <s v=" Seoul"/>
    <s v="South Korea"/>
    <s v="South Korea"/>
    <s v="Asia"/>
    <s v="AC Level 1"/>
    <n v="0.13"/>
    <s v="6:00-22:00"/>
    <s v="6:00-22:00"/>
    <d v="1899-12-30T16:04:48"/>
    <n v="14.53"/>
    <n v="42"/>
    <x v="1"/>
    <x v="1"/>
    <s v="CHAdeMO"/>
    <n v="2011"/>
    <s v="Yes"/>
    <n v="3.6"/>
    <n v="9"/>
    <s v="Quarterly"/>
  </r>
  <r>
    <s v="EVS02460"/>
    <n v="-33.757511999999998"/>
    <n v="18.554435999999999"/>
    <s v="714 Cape Town Ave"/>
    <s v=" Cape Town"/>
    <s v="South Africa"/>
    <s v="South Africa"/>
    <s v="Africa"/>
    <s v="AC Level 1"/>
    <n v="0.37"/>
    <s v="9:00-18:00"/>
    <s v="9:00-18:00"/>
    <d v="1899-12-30T08:52:48"/>
    <n v="15.05"/>
    <n v="70"/>
    <x v="3"/>
    <x v="2"/>
    <s v="CHAdeMO, Type 2"/>
    <n v="2012"/>
    <s v="Yes"/>
    <n v="3.1"/>
    <n v="5"/>
    <s v="Annually"/>
  </r>
  <r>
    <s v="EVS02463"/>
    <n v="37.805514000000002"/>
    <n v="-122.347084"/>
    <s v="2353 San Francisco Ave"/>
    <s v=" San Francisco"/>
    <s v="United States"/>
    <s v="United States"/>
    <s v="North America"/>
    <s v="AC Level 1"/>
    <n v="0.28000000000000003"/>
    <d v="2025-07-24T00:00:00"/>
    <s v="9.00-21.00"/>
    <d v="1900-01-11T00:00:00"/>
    <n v="10.35"/>
    <n v="85"/>
    <x v="3"/>
    <x v="3"/>
    <s v="CCS"/>
    <n v="2019"/>
    <s v="No"/>
    <n v="3.9"/>
    <n v="6"/>
    <s v="Annually"/>
  </r>
  <r>
    <s v="EVS02466"/>
    <n v="-33.844785000000002"/>
    <n v="151.365926"/>
    <s v="6268 Sydney Ave"/>
    <s v=" Sydney"/>
    <s v="Australia"/>
    <s v="Australia"/>
    <s v="Australia"/>
    <s v="AC Level 1"/>
    <n v="0.27"/>
    <d v="2025-07-24T00:00:00"/>
    <s v="9.00-21.00"/>
    <d v="1900-01-11T00:00:00"/>
    <n v="15.66"/>
    <n v="48"/>
    <x v="0"/>
    <x v="0"/>
    <s v="Type 2"/>
    <n v="2014"/>
    <s v="No"/>
    <n v="3.3"/>
    <n v="10"/>
    <s v="Monthly"/>
  </r>
  <r>
    <s v="EVS02471"/>
    <n v="50.778640000000003"/>
    <n v="-28.940249000000001"/>
    <s v="3685 Random Rd"/>
    <s v="Error"/>
    <s v="Error"/>
    <s v="Error"/>
    <s v="Error"/>
    <s v="AC Level 1"/>
    <n v="0.11"/>
    <s v="9:00-18:00"/>
    <s v="9:00-18:00"/>
    <d v="1899-12-30T08:52:48"/>
    <n v="10.26"/>
    <n v="73"/>
    <x v="1"/>
    <x v="1"/>
    <s v="CHAdeMO, Type 2"/>
    <n v="2017"/>
    <s v="No"/>
    <n v="4.5999999999999996"/>
    <n v="10"/>
    <s v="Quarterly"/>
  </r>
  <r>
    <s v="EVS02475"/>
    <n v="34.057972999999997"/>
    <n v="-118.36886199999999"/>
    <s v="4190 Los Angeles Ave"/>
    <s v=" Los Angeles"/>
    <s v="United States"/>
    <s v="United States"/>
    <s v="North America"/>
    <s v="AC Level 1"/>
    <n v="0.25"/>
    <s v="6:00-22:00"/>
    <s v="6:00-22:00"/>
    <d v="1899-12-30T16:04:48"/>
    <n v="18.7"/>
    <n v="86"/>
    <x v="3"/>
    <x v="3"/>
    <s v="Type 2, CHAdeMO"/>
    <n v="2020"/>
    <s v="Yes"/>
    <n v="3.5"/>
    <n v="10"/>
    <s v="Quarterly"/>
  </r>
  <r>
    <s v="EVS02481"/>
    <n v="27.51296"/>
    <n v="155.230278"/>
    <s v="5369 Random Rd"/>
    <s v="Error"/>
    <s v="Error"/>
    <s v="Error"/>
    <s v="Error"/>
    <s v="AC Level 1"/>
    <n v="0.19"/>
    <s v="9:00-18:00"/>
    <s v="9:00-18:00"/>
    <d v="1899-12-30T08:52:48"/>
    <n v="2.2000000000000002"/>
    <n v="88"/>
    <x v="0"/>
    <x v="1"/>
    <s v="Type 2, Tesla"/>
    <n v="2013"/>
    <s v="Yes"/>
    <n v="3"/>
    <n v="4"/>
    <s v="Annually"/>
  </r>
  <r>
    <s v="EVS02489"/>
    <n v="43.669750999999998"/>
    <n v="-79.452887000000004"/>
    <s v="8309 Toronto Ave"/>
    <s v=" Toronto"/>
    <s v="Canada"/>
    <s v="Canada"/>
    <s v="North America"/>
    <s v="AC Level 1"/>
    <n v="0.37"/>
    <s v="6:00-22:00"/>
    <s v="6:00-22:00"/>
    <d v="1899-12-30T16:04:48"/>
    <n v="19.399999999999999"/>
    <n v="72"/>
    <x v="2"/>
    <x v="2"/>
    <s v="Tesla"/>
    <n v="2016"/>
    <s v="Yes"/>
    <n v="3.5"/>
    <n v="5"/>
    <s v="Quarterly"/>
  </r>
  <r>
    <s v="EVS02490"/>
    <n v="-33.750858999999998"/>
    <n v="18.423237"/>
    <s v="1898 Cape Town Ave"/>
    <s v=" Cape Town"/>
    <s v="South Africa"/>
    <s v="South Africa"/>
    <s v="Africa"/>
    <s v="AC Level 1"/>
    <n v="0.2"/>
    <s v="6:00-22:00"/>
    <s v="6:00-22:00"/>
    <d v="1899-12-30T16:04:48"/>
    <n v="12.56"/>
    <n v="60"/>
    <x v="4"/>
    <x v="0"/>
    <s v="CHAdeMO, CCS"/>
    <n v="2017"/>
    <s v="Yes"/>
    <n v="4.8"/>
    <n v="3"/>
    <s v="Annually"/>
  </r>
  <r>
    <s v="EVS02492"/>
    <n v="52.452025999999996"/>
    <n v="13.378263"/>
    <s v="910 Berlin Ave"/>
    <s v=" Berlin"/>
    <s v="Germany"/>
    <s v="Germany"/>
    <s v="Europe"/>
    <s v="AC Level 1"/>
    <n v="0.3"/>
    <d v="2025-07-24T00:00:00"/>
    <s v="9.00-21.00"/>
    <d v="1900-01-11T00:00:00"/>
    <n v="6"/>
    <n v="27"/>
    <x v="2"/>
    <x v="3"/>
    <s v="Tesla"/>
    <n v="2022"/>
    <s v="Yes"/>
    <n v="3.4"/>
    <n v="9"/>
    <s v="Annually"/>
  </r>
  <r>
    <s v="EVS02494"/>
    <n v="43.788297999999998"/>
    <n v="-79.419991999999993"/>
    <s v="7203 Toronto Ave"/>
    <s v=" Toronto"/>
    <s v="Canada"/>
    <s v="Canada"/>
    <s v="North America"/>
    <s v="AC Level 1"/>
    <n v="0.22"/>
    <s v="6:00-22:00"/>
    <s v="6:00-22:00"/>
    <d v="1899-12-30T16:04:48"/>
    <n v="4.3600000000000003"/>
    <n v="83"/>
    <x v="3"/>
    <x v="0"/>
    <s v="Type 2, CCS"/>
    <n v="2022"/>
    <s v="Yes"/>
    <n v="4.4000000000000004"/>
    <n v="1"/>
    <s v="Quarterly"/>
  </r>
  <r>
    <s v="EVS02496"/>
    <n v="41.918757999999997"/>
    <n v="-87.643545000000003"/>
    <s v="8134 Chicago Ave"/>
    <s v=" Chicago"/>
    <s v="United States"/>
    <s v="United States"/>
    <s v="North America"/>
    <s v="AC Level 1"/>
    <n v="0.36"/>
    <d v="2025-07-24T00:00:00"/>
    <s v="9.00-21.00"/>
    <d v="1900-01-11T00:00:00"/>
    <n v="8.98"/>
    <n v="27"/>
    <x v="0"/>
    <x v="3"/>
    <s v="Tesla"/>
    <n v="2023"/>
    <s v="Yes"/>
    <n v="3.4"/>
    <n v="3"/>
    <s v="Annually"/>
  </r>
  <r>
    <s v="EVS02497"/>
    <n v="37.867834999999999"/>
    <n v="-122.456926"/>
    <s v="3977 San Francisco Ave"/>
    <s v=" San Francisco"/>
    <s v="United States"/>
    <s v="United States"/>
    <s v="North America"/>
    <s v="AC Level 1"/>
    <n v="0.23"/>
    <s v="9:00-18:00"/>
    <s v="9:00-18:00"/>
    <d v="1899-12-30T08:52:48"/>
    <n v="12.95"/>
    <n v="64"/>
    <x v="3"/>
    <x v="3"/>
    <s v="Tesla, CHAdeMO"/>
    <n v="2021"/>
    <s v="No"/>
    <n v="3.3"/>
    <n v="10"/>
    <s v="Annually"/>
  </r>
  <r>
    <s v="EVS02502"/>
    <n v="-33.855156000000001"/>
    <n v="18.506931999999999"/>
    <s v="7196 Cape Town Ave"/>
    <s v=" Cape Town"/>
    <s v="South Africa"/>
    <s v="South Africa"/>
    <s v="Africa"/>
    <s v="AC Level 1"/>
    <n v="0.26"/>
    <s v="9:00-18:00"/>
    <s v="9:00-18:00"/>
    <d v="1899-12-30T08:52:48"/>
    <n v="19.22"/>
    <n v="82"/>
    <x v="2"/>
    <x v="1"/>
    <s v="Tesla, CCS"/>
    <n v="2020"/>
    <s v="Yes"/>
    <n v="3.8"/>
    <n v="10"/>
    <s v="Quarterly"/>
  </r>
  <r>
    <s v="EVS02503"/>
    <n v="-33.866857000000003"/>
    <n v="151.32677100000001"/>
    <s v="4767 Sydney Ave"/>
    <s v=" Sydney"/>
    <s v="Australia"/>
    <s v="Australia"/>
    <s v="Australia"/>
    <s v="AC Level 1"/>
    <n v="0.26"/>
    <d v="2025-07-24T00:00:00"/>
    <s v="9.00-21.00"/>
    <d v="1900-01-11T00:00:00"/>
    <n v="13.96"/>
    <n v="56"/>
    <x v="2"/>
    <x v="1"/>
    <s v="Type 2, CHAdeMO"/>
    <n v="2013"/>
    <s v="Yes"/>
    <n v="4.5"/>
    <n v="4"/>
    <s v="Monthly"/>
  </r>
  <r>
    <s v="EVS02505"/>
    <n v="37.818826000000001"/>
    <n v="-122.36223699999999"/>
    <s v="4748 San Francisco Ave"/>
    <s v=" San Francisco"/>
    <s v="United States"/>
    <s v="United States"/>
    <s v="North America"/>
    <s v="AC Level 1"/>
    <n v="0.19"/>
    <s v="9:00-18:00"/>
    <s v="9:00-18:00"/>
    <d v="1899-12-30T08:52:48"/>
    <n v="12.7"/>
    <n v="62"/>
    <x v="3"/>
    <x v="0"/>
    <s v="Type 2"/>
    <n v="2020"/>
    <s v="No"/>
    <n v="4.4000000000000004"/>
    <n v="1"/>
    <s v="Quarterly"/>
  </r>
  <r>
    <s v="EVS02508"/>
    <n v="55.890208000000001"/>
    <n v="37.617184000000002"/>
    <s v="3160 Moscow Ave"/>
    <s v=" Moscow"/>
    <s v="Russia"/>
    <s v="Russia"/>
    <s v="Europe"/>
    <s v="AC Level 1"/>
    <n v="0.26"/>
    <s v="9:00-18:00"/>
    <s v="9:00-18:00"/>
    <d v="1899-12-30T08:52:48"/>
    <n v="18.02"/>
    <n v="30"/>
    <x v="3"/>
    <x v="0"/>
    <s v="CHAdeMO, CCS"/>
    <n v="2023"/>
    <s v="No"/>
    <n v="4.7"/>
    <n v="3"/>
    <s v="Monthly"/>
  </r>
  <r>
    <s v="EVS02511"/>
    <n v="-25.333987"/>
    <n v="-101.031643"/>
    <s v="6020 Random Rd"/>
    <s v="Error"/>
    <s v="Error"/>
    <s v="Error"/>
    <s v="Error"/>
    <s v="AC Level 1"/>
    <n v="0.27"/>
    <s v="6:00-22:00"/>
    <s v="6:00-22:00"/>
    <d v="1899-12-30T16:04:48"/>
    <n v="14.93"/>
    <n v="12"/>
    <x v="3"/>
    <x v="1"/>
    <s v="CCS, Tesla"/>
    <n v="2021"/>
    <s v="No"/>
    <n v="4.0999999999999996"/>
    <n v="7"/>
    <s v="Annually"/>
  </r>
  <r>
    <s v="EVS02512"/>
    <n v="-23.578823"/>
    <n v="-46.517232999999997"/>
    <s v="6911 SÃ£o Paulo Ave"/>
    <s v=" SÃ£o Paulo"/>
    <s v="Brazil"/>
    <s v="Brazil"/>
    <s v="South America"/>
    <s v="AC Level 1"/>
    <n v="0.14000000000000001"/>
    <d v="2025-07-24T00:00:00"/>
    <s v="9.00-21.00"/>
    <d v="1900-01-11T00:00:00"/>
    <n v="1.1499999999999999"/>
    <n v="64"/>
    <x v="4"/>
    <x v="3"/>
    <s v="Tesla, Type 2"/>
    <n v="2017"/>
    <s v="Yes"/>
    <n v="3"/>
    <n v="2"/>
    <s v="Monthly"/>
  </r>
  <r>
    <s v="EVS02513"/>
    <n v="-23.536656000000001"/>
    <n v="-46.504114000000001"/>
    <s v="4949 SÃ£o Paulo Ave"/>
    <s v=" SÃ£o Paulo"/>
    <s v="Brazil"/>
    <s v="Brazil"/>
    <s v="South America"/>
    <s v="AC Level 1"/>
    <n v="0.21"/>
    <s v="9:00-18:00"/>
    <s v="9:00-18:00"/>
    <d v="1899-12-30T08:52:48"/>
    <n v="6.32"/>
    <n v="62"/>
    <x v="0"/>
    <x v="3"/>
    <s v="CCS, Tesla"/>
    <n v="2011"/>
    <s v="Yes"/>
    <n v="4.7"/>
    <n v="1"/>
    <s v="Monthly"/>
  </r>
  <r>
    <s v="EVS02514"/>
    <n v="41.93815"/>
    <n v="-87.780581999999995"/>
    <s v="9727 Chicago Ave"/>
    <s v=" Chicago"/>
    <s v="United States"/>
    <s v="United States"/>
    <s v="North America"/>
    <s v="AC Level 1"/>
    <n v="0.31"/>
    <s v="6:00-22:00"/>
    <s v="6:00-22:00"/>
    <d v="1899-12-30T16:04:48"/>
    <n v="18.59"/>
    <n v="80"/>
    <x v="2"/>
    <x v="2"/>
    <s v="Type 2, CCS"/>
    <n v="2013"/>
    <s v="No"/>
    <n v="4.4000000000000004"/>
    <n v="2"/>
    <s v="Annually"/>
  </r>
  <r>
    <s v="EVS02524"/>
    <n v="-33.736960000000003"/>
    <n v="18.416271999999999"/>
    <s v="4790 Cape Town Ave"/>
    <s v=" Cape Town"/>
    <s v="South Africa"/>
    <s v="South Africa"/>
    <s v="Africa"/>
    <s v="AC Level 1"/>
    <n v="0.44"/>
    <s v="6:00-22:00"/>
    <s v="6:00-22:00"/>
    <d v="1899-12-30T16:04:48"/>
    <n v="2.0499999999999998"/>
    <n v="99"/>
    <x v="3"/>
    <x v="0"/>
    <s v="CCS"/>
    <n v="2018"/>
    <s v="Yes"/>
    <n v="3.6"/>
    <n v="3"/>
    <s v="Quarterly"/>
  </r>
  <r>
    <s v="EVS02527"/>
    <n v="55.817749999999997"/>
    <n v="37.676918999999998"/>
    <s v="5025 Moscow Ave"/>
    <s v=" Moscow"/>
    <s v="Russia"/>
    <s v="Russia"/>
    <s v="Europe"/>
    <s v="AC Level 1"/>
    <n v="0.42"/>
    <s v="6:00-22:00"/>
    <s v="6:00-22:00"/>
    <d v="1899-12-30T16:04:48"/>
    <n v="2.12"/>
    <n v="36"/>
    <x v="2"/>
    <x v="3"/>
    <s v="Tesla"/>
    <n v="2017"/>
    <s v="No"/>
    <n v="4"/>
    <n v="7"/>
    <s v="Quarterly"/>
  </r>
  <r>
    <s v="EVS02529"/>
    <n v="37.878602000000001"/>
    <n v="-122.418729"/>
    <s v="6598 San Francisco Ave"/>
    <s v=" San Francisco"/>
    <s v="United States"/>
    <s v="United States"/>
    <s v="North America"/>
    <s v="AC Level 1"/>
    <n v="0.41"/>
    <s v="9:00-18:00"/>
    <s v="9:00-18:00"/>
    <d v="1899-12-30T08:52:48"/>
    <n v="4.71"/>
    <n v="71"/>
    <x v="4"/>
    <x v="3"/>
    <s v="CCS, Type 2"/>
    <n v="2014"/>
    <s v="Yes"/>
    <n v="4.9000000000000004"/>
    <n v="3"/>
    <s v="Quarterly"/>
  </r>
  <r>
    <s v="EVS02530"/>
    <n v="41.866464000000001"/>
    <n v="-87.633572000000001"/>
    <s v="9977 Chicago Ave"/>
    <s v=" Chicago"/>
    <s v="United States"/>
    <s v="United States"/>
    <s v="North America"/>
    <s v="AC Level 1"/>
    <n v="0.32"/>
    <d v="2025-07-24T00:00:00"/>
    <s v="9.00-21.00"/>
    <d v="1900-01-11T00:00:00"/>
    <n v="13.89"/>
    <n v="66"/>
    <x v="3"/>
    <x v="0"/>
    <s v="Tesla"/>
    <n v="2023"/>
    <s v="No"/>
    <n v="3.9"/>
    <n v="6"/>
    <s v="Quarterly"/>
  </r>
  <r>
    <s v="EVS02532"/>
    <n v="34.007216"/>
    <n v="-118.267135"/>
    <s v="9941 Los Angeles Ave"/>
    <s v=" Los Angeles"/>
    <s v="United States"/>
    <s v="United States"/>
    <s v="North America"/>
    <s v="AC Level 1"/>
    <n v="0.12"/>
    <s v="9:00-18:00"/>
    <s v="9:00-18:00"/>
    <d v="1899-12-30T08:52:48"/>
    <n v="16.29"/>
    <n v="12"/>
    <x v="1"/>
    <x v="2"/>
    <s v="Type 2"/>
    <n v="2010"/>
    <s v="No"/>
    <n v="4.0999999999999996"/>
    <n v="8"/>
    <s v="Monthly"/>
  </r>
  <r>
    <s v="EVS02539"/>
    <n v="-23.604111"/>
    <n v="-46.536746999999998"/>
    <s v="2945 SÃ£o Paulo Ave"/>
    <s v=" SÃ£o Paulo"/>
    <s v="Brazil"/>
    <s v="Brazil"/>
    <s v="South America"/>
    <s v="AC Level 1"/>
    <n v="0.23"/>
    <s v="9:00-18:00"/>
    <s v="9:00-18:00"/>
    <d v="1899-12-30T08:52:48"/>
    <n v="9.66"/>
    <n v="84"/>
    <x v="3"/>
    <x v="0"/>
    <s v="Type 2, Tesla"/>
    <n v="2015"/>
    <s v="No"/>
    <n v="3.4"/>
    <n v="10"/>
    <s v="Annually"/>
  </r>
  <r>
    <s v="EVS02540"/>
    <n v="19.19886"/>
    <n v="72.856830000000002"/>
    <s v="5805 Mumbai Ave"/>
    <s v=" Mumbai"/>
    <s v="India"/>
    <s v="India"/>
    <s v="Asia"/>
    <s v="AC Level 1"/>
    <n v="0.18"/>
    <d v="2025-07-24T00:00:00"/>
    <s v="9.00-21.00"/>
    <d v="1900-01-11T00:00:00"/>
    <n v="18.93"/>
    <n v="31"/>
    <x v="1"/>
    <x v="3"/>
    <s v="CCS"/>
    <n v="2019"/>
    <s v="No"/>
    <n v="3.8"/>
    <n v="5"/>
    <s v="Annually"/>
  </r>
  <r>
    <s v="EVS02544"/>
    <n v="19.467466000000002"/>
    <n v="-99.072436999999994"/>
    <s v="8177 Mexico City Ave"/>
    <s v=" Mexico City"/>
    <s v="Mexico"/>
    <s v="Mexico"/>
    <s v="North America"/>
    <s v="AC Level 1"/>
    <n v="0.19"/>
    <s v="6:00-22:00"/>
    <s v="6:00-22:00"/>
    <d v="1899-12-30T16:04:48"/>
    <n v="19.37"/>
    <n v="41"/>
    <x v="1"/>
    <x v="1"/>
    <s v="Tesla"/>
    <n v="2013"/>
    <s v="No"/>
    <n v="3.1"/>
    <n v="9"/>
    <s v="Monthly"/>
  </r>
  <r>
    <s v="EVS02547"/>
    <n v="39.906232000000003"/>
    <n v="116.36766299999999"/>
    <s v="392 Beijing Ave"/>
    <s v=" Beijing"/>
    <s v="China"/>
    <s v="China"/>
    <s v="Asia"/>
    <s v="AC Level 1"/>
    <n v="0.39"/>
    <s v="9:00-18:00"/>
    <s v="9:00-18:00"/>
    <d v="1899-12-30T08:52:48"/>
    <n v="10.8"/>
    <n v="15"/>
    <x v="4"/>
    <x v="1"/>
    <s v="Type 2"/>
    <n v="2018"/>
    <s v="Yes"/>
    <n v="3.4"/>
    <n v="7"/>
    <s v="Annually"/>
  </r>
  <r>
    <s v="EVS02548"/>
    <n v="43.687376999999998"/>
    <n v="-79.389335000000003"/>
    <s v="7894 Toronto Ave"/>
    <s v=" Toronto"/>
    <s v="Canada"/>
    <s v="Canada"/>
    <s v="North America"/>
    <s v="AC Level 1"/>
    <n v="0.45"/>
    <d v="2025-07-24T00:00:00"/>
    <s v="9.00-21.00"/>
    <d v="1900-01-11T00:00:00"/>
    <n v="6.09"/>
    <n v="71"/>
    <x v="2"/>
    <x v="1"/>
    <s v="Tesla, CHAdeMO"/>
    <n v="2023"/>
    <s v="No"/>
    <n v="3.5"/>
    <n v="1"/>
    <s v="Annually"/>
  </r>
  <r>
    <s v="EVS02550"/>
    <n v="25.297934000000001"/>
    <n v="55.215476000000002"/>
    <s v="4306 Dubai Ave"/>
    <s v=" Dubai"/>
    <s v="United Arab Emirates"/>
    <s v="United Arab Emirates"/>
    <s v="Asia"/>
    <s v="AC Level 1"/>
    <n v="0.18"/>
    <d v="2025-07-24T00:00:00"/>
    <s v="9.00-21.00"/>
    <d v="1900-01-11T00:00:00"/>
    <n v="8.42"/>
    <n v="42"/>
    <x v="3"/>
    <x v="2"/>
    <s v="CHAdeMO"/>
    <n v="2010"/>
    <s v="No"/>
    <n v="4.2"/>
    <n v="5"/>
    <s v="Monthly"/>
  </r>
  <r>
    <s v="EVS02551"/>
    <n v="-77.037941000000004"/>
    <n v="58.231178999999997"/>
    <s v="7453 Random Rd"/>
    <s v="Error"/>
    <s v="Error"/>
    <s v="Error"/>
    <s v="Error"/>
    <s v="AC Level 1"/>
    <n v="0.15"/>
    <d v="2025-07-24T00:00:00"/>
    <s v="9.00-21.00"/>
    <d v="1900-01-11T00:00:00"/>
    <n v="12.57"/>
    <n v="88"/>
    <x v="3"/>
    <x v="0"/>
    <s v="Type 2"/>
    <n v="2023"/>
    <s v="No"/>
    <n v="3.3"/>
    <n v="8"/>
    <s v="Annually"/>
  </r>
  <r>
    <s v="EVS02555"/>
    <n v="25.270859999999999"/>
    <n v="55.338428999999998"/>
    <s v="5288 Dubai Ave"/>
    <s v=" Dubai"/>
    <s v="United Arab Emirates"/>
    <s v="United Arab Emirates"/>
    <s v="Asia"/>
    <s v="AC Level 1"/>
    <n v="0.39"/>
    <d v="2025-07-24T00:00:00"/>
    <s v="9.00-21.00"/>
    <d v="1900-01-11T00:00:00"/>
    <n v="15.04"/>
    <n v="53"/>
    <x v="2"/>
    <x v="2"/>
    <s v="Tesla"/>
    <n v="2012"/>
    <s v="No"/>
    <n v="3.5"/>
    <n v="1"/>
    <s v="Annually"/>
  </r>
  <r>
    <s v="EVS02561"/>
    <n v="45.806849999999997"/>
    <n v="51.129517999999997"/>
    <s v="6337 Random Rd"/>
    <s v="Error"/>
    <s v="Error"/>
    <s v="Error"/>
    <s v="Error"/>
    <s v="AC Level 1"/>
    <n v="0.39"/>
    <s v="6:00-22:00"/>
    <s v="6:00-22:00"/>
    <d v="1899-12-30T16:04:48"/>
    <n v="8.66"/>
    <n v="95"/>
    <x v="0"/>
    <x v="0"/>
    <s v="Type 2"/>
    <n v="2015"/>
    <s v="No"/>
    <n v="3.4"/>
    <n v="5"/>
    <s v="Annually"/>
  </r>
  <r>
    <s v="EVS02562"/>
    <n v="37.751100999999998"/>
    <n v="-122.37777"/>
    <s v="2983 San Francisco Ave"/>
    <s v=" San Francisco"/>
    <s v="United States"/>
    <s v="United States"/>
    <s v="North America"/>
    <s v="AC Level 1"/>
    <n v="0.3"/>
    <s v="9:00-18:00"/>
    <s v="9:00-18:00"/>
    <d v="1899-12-30T08:52:48"/>
    <n v="3.34"/>
    <n v="54"/>
    <x v="2"/>
    <x v="3"/>
    <s v="CHAdeMO"/>
    <n v="2011"/>
    <s v="Yes"/>
    <n v="3.1"/>
    <n v="3"/>
    <s v="Monthly"/>
  </r>
  <r>
    <s v="EVS02563"/>
    <n v="55.736342999999998"/>
    <n v="37.622059999999998"/>
    <s v="9891 Moscow Ave"/>
    <s v=" Moscow"/>
    <s v="Russia"/>
    <s v="Russia"/>
    <s v="Europe"/>
    <s v="AC Level 1"/>
    <n v="0.25"/>
    <s v="6:00-22:00"/>
    <s v="6:00-22:00"/>
    <d v="1899-12-30T16:04:48"/>
    <n v="2.04"/>
    <n v="81"/>
    <x v="2"/>
    <x v="1"/>
    <s v="Type 2"/>
    <n v="2022"/>
    <s v="Yes"/>
    <n v="4.9000000000000004"/>
    <n v="10"/>
    <s v="Monthly"/>
  </r>
  <r>
    <s v="EVS02565"/>
    <n v="37.890968999999998"/>
    <n v="-122.435209"/>
    <s v="9595 San Francisco Ave"/>
    <s v=" San Francisco"/>
    <s v="United States"/>
    <s v="United States"/>
    <s v="North America"/>
    <s v="AC Level 1"/>
    <n v="0.3"/>
    <d v="2025-07-24T00:00:00"/>
    <s v="9.00-21.00"/>
    <d v="1900-01-11T00:00:00"/>
    <n v="7.61"/>
    <n v="27"/>
    <x v="3"/>
    <x v="3"/>
    <s v="Type 2"/>
    <n v="2011"/>
    <s v="Yes"/>
    <n v="4.0999999999999996"/>
    <n v="9"/>
    <s v="Annually"/>
  </r>
  <r>
    <s v="EVS02566"/>
    <n v="37.852155000000003"/>
    <n v="-122.486372"/>
    <s v="148 San Francisco Ave"/>
    <s v=" San Francisco"/>
    <s v="United States"/>
    <s v="United States"/>
    <s v="North America"/>
    <s v="AC Level 1"/>
    <n v="0.48"/>
    <d v="2025-07-24T00:00:00"/>
    <s v="9.00-21.00"/>
    <d v="1900-01-11T00:00:00"/>
    <n v="16.079999999999998"/>
    <n v="67"/>
    <x v="0"/>
    <x v="2"/>
    <s v="CCS, Tesla"/>
    <n v="2020"/>
    <s v="Yes"/>
    <n v="4.9000000000000004"/>
    <n v="2"/>
    <s v="Quarterly"/>
  </r>
  <r>
    <s v="EVS02567"/>
    <n v="-23.508357"/>
    <n v="-46.522198000000003"/>
    <s v="5716 SÃ£o Paulo Ave"/>
    <s v=" SÃ£o Paulo"/>
    <s v="Brazil"/>
    <s v="Brazil"/>
    <s v="South America"/>
    <s v="AC Level 1"/>
    <n v="0.12"/>
    <s v="6:00-22:00"/>
    <s v="6:00-22:00"/>
    <d v="1899-12-30T16:04:48"/>
    <n v="4.4400000000000004"/>
    <n v="42"/>
    <x v="2"/>
    <x v="0"/>
    <s v="CHAdeMO, Tesla"/>
    <n v="2013"/>
    <s v="Yes"/>
    <n v="3.7"/>
    <n v="4"/>
    <s v="Quarterly"/>
  </r>
  <r>
    <s v="EVS02568"/>
    <n v="43.788617000000002"/>
    <n v="-79.358170999999999"/>
    <s v="4803 Toronto Ave"/>
    <s v=" Toronto"/>
    <s v="Canada"/>
    <s v="Canada"/>
    <s v="North America"/>
    <s v="AC Level 1"/>
    <n v="0.46"/>
    <s v="6:00-22:00"/>
    <s v="6:00-22:00"/>
    <d v="1899-12-30T16:04:48"/>
    <n v="12.14"/>
    <n v="10"/>
    <x v="2"/>
    <x v="1"/>
    <s v="Type 2, CCS"/>
    <n v="2019"/>
    <s v="Yes"/>
    <n v="4.9000000000000004"/>
    <n v="10"/>
    <s v="Monthly"/>
  </r>
  <r>
    <s v="EVS02577"/>
    <n v="19.006405000000001"/>
    <n v="72.962757999999994"/>
    <s v="3872 Mumbai Ave"/>
    <s v=" Mumbai"/>
    <s v="India"/>
    <s v="India"/>
    <s v="Asia"/>
    <s v="AC Level 1"/>
    <n v="0.49"/>
    <s v="6:00-22:00"/>
    <s v="6:00-22:00"/>
    <d v="1899-12-30T16:04:48"/>
    <n v="6.88"/>
    <n v="34"/>
    <x v="4"/>
    <x v="3"/>
    <s v="CHAdeMO"/>
    <n v="2016"/>
    <s v="No"/>
    <n v="3.6"/>
    <n v="9"/>
    <s v="Annually"/>
  </r>
  <r>
    <s v="EVS02578"/>
    <n v="52.504550000000002"/>
    <n v="13.455619"/>
    <s v="4806 Berlin Ave"/>
    <s v=" Berlin"/>
    <s v="Germany"/>
    <s v="Germany"/>
    <s v="Europe"/>
    <s v="AC Level 1"/>
    <n v="0.21"/>
    <s v="6:00-22:00"/>
    <s v="6:00-22:00"/>
    <d v="1899-12-30T16:04:48"/>
    <n v="12.86"/>
    <n v="67"/>
    <x v="0"/>
    <x v="0"/>
    <s v="CCS, Type 2"/>
    <n v="2014"/>
    <s v="Yes"/>
    <n v="4.5"/>
    <n v="2"/>
    <s v="Quarterly"/>
  </r>
  <r>
    <s v="EVS02585"/>
    <n v="55.845790999999998"/>
    <n v="37.637532"/>
    <s v="8302 Moscow Ave"/>
    <s v=" Moscow"/>
    <s v="Russia"/>
    <s v="Russia"/>
    <s v="Europe"/>
    <s v="AC Level 1"/>
    <n v="0.36"/>
    <s v="6:00-22:00"/>
    <s v="6:00-22:00"/>
    <d v="1899-12-30T16:04:48"/>
    <n v="1.57"/>
    <n v="53"/>
    <x v="1"/>
    <x v="3"/>
    <s v="CHAdeMO"/>
    <n v="2017"/>
    <s v="Yes"/>
    <n v="4.4000000000000004"/>
    <n v="1"/>
    <s v="Monthly"/>
  </r>
  <r>
    <s v="EVS02587"/>
    <n v="37.821930000000002"/>
    <n v="-122.30744199999999"/>
    <s v="158 San Francisco Ave"/>
    <s v=" San Francisco"/>
    <s v="United States"/>
    <s v="United States"/>
    <s v="North America"/>
    <s v="AC Level 1"/>
    <n v="0.37"/>
    <s v="9:00-18:00"/>
    <s v="9:00-18:00"/>
    <d v="1899-12-30T08:52:48"/>
    <n v="13.45"/>
    <n v="96"/>
    <x v="0"/>
    <x v="0"/>
    <s v="CHAdeMO"/>
    <n v="2017"/>
    <s v="No"/>
    <n v="4.2"/>
    <n v="4"/>
    <s v="Monthly"/>
  </r>
  <r>
    <s v="EVS02589"/>
    <n v="37.560811999999999"/>
    <n v="127.01199699999999"/>
    <s v="2340 Seoul Ave"/>
    <s v=" Seoul"/>
    <s v="South Korea"/>
    <s v="South Korea"/>
    <s v="Asia"/>
    <s v="AC Level 1"/>
    <n v="0.41"/>
    <d v="2025-07-24T00:00:00"/>
    <s v="9.00-21.00"/>
    <d v="1900-01-11T00:00:00"/>
    <n v="7.54"/>
    <n v="100"/>
    <x v="3"/>
    <x v="3"/>
    <s v="Type 2, Tesla"/>
    <n v="2019"/>
    <s v="No"/>
    <n v="4.9000000000000004"/>
    <n v="8"/>
    <s v="Monthly"/>
  </r>
  <r>
    <s v="EVS02591"/>
    <n v="59.516571999999996"/>
    <n v="124.573671"/>
    <s v="4979 Random Rd"/>
    <n v="0"/>
    <s v="Not Found"/>
    <s v="Not Found"/>
    <s v="Not Found"/>
    <s v="AC Level 1"/>
    <n v="0.33"/>
    <s v="6:00-22:00"/>
    <s v="6:00-22:00"/>
    <d v="1899-12-30T16:04:48"/>
    <n v="7.41"/>
    <n v="45"/>
    <x v="4"/>
    <x v="2"/>
    <s v="Tesla"/>
    <n v="2012"/>
    <s v="No"/>
    <n v="3.6"/>
    <n v="9"/>
    <s v="Monthly"/>
  </r>
  <r>
    <s v="EVS02599"/>
    <n v="55.862237999999998"/>
    <n v="37.603459999999998"/>
    <s v="4973 Moscow Ave"/>
    <s v=" Moscow"/>
    <s v="Russia"/>
    <s v="Russia"/>
    <s v="Europe"/>
    <s v="AC Level 1"/>
    <n v="0.16"/>
    <s v="9:00-18:00"/>
    <s v="9:00-18:00"/>
    <d v="1899-12-30T08:52:48"/>
    <n v="9.26"/>
    <n v="20"/>
    <x v="0"/>
    <x v="0"/>
    <s v="CHAdeMO, Tesla"/>
    <n v="2013"/>
    <s v="Yes"/>
    <n v="4"/>
    <n v="4"/>
    <s v="Monthly"/>
  </r>
  <r>
    <s v="EVS02601"/>
    <n v="-36.836528000000001"/>
    <n v="-176.30821499999999"/>
    <s v="1167 Random Rd"/>
    <s v="Error"/>
    <s v="Error"/>
    <s v="Error"/>
    <s v="Error"/>
    <s v="AC Level 1"/>
    <n v="0.42"/>
    <s v="6:00-22:00"/>
    <s v="6:00-22:00"/>
    <d v="1899-12-30T16:04:48"/>
    <n v="0.52"/>
    <n v="66"/>
    <x v="3"/>
    <x v="1"/>
    <s v="CHAdeMO"/>
    <n v="2011"/>
    <s v="Yes"/>
    <n v="3.9"/>
    <n v="1"/>
    <s v="Annually"/>
  </r>
  <r>
    <s v="EVS02603"/>
    <n v="25.30705"/>
    <n v="55.250546"/>
    <s v="1085 Dubai Ave"/>
    <s v=" Dubai"/>
    <s v="United Arab Emirates"/>
    <s v="United Arab Emirates"/>
    <s v="Asia"/>
    <s v="AC Level 1"/>
    <n v="0.12"/>
    <d v="2025-07-24T00:00:00"/>
    <s v="9.00-21.00"/>
    <d v="1900-01-11T00:00:00"/>
    <n v="2.56"/>
    <n v="67"/>
    <x v="0"/>
    <x v="1"/>
    <s v="CCS, Tesla"/>
    <n v="2015"/>
    <s v="Yes"/>
    <n v="3.7"/>
    <n v="9"/>
    <s v="Monthly"/>
  </r>
  <r>
    <s v="EVS02604"/>
    <n v="-33.817272000000003"/>
    <n v="18.419608"/>
    <s v="6187 Cape Town Ave"/>
    <s v=" Cape Town"/>
    <s v="South Africa"/>
    <s v="South Africa"/>
    <s v="Africa"/>
    <s v="AC Level 1"/>
    <n v="0.18"/>
    <s v="9:00-18:00"/>
    <s v="9:00-18:00"/>
    <d v="1899-12-30T08:52:48"/>
    <n v="1.27"/>
    <n v="76"/>
    <x v="1"/>
    <x v="1"/>
    <s v="Tesla"/>
    <n v="2017"/>
    <s v="Yes"/>
    <n v="3.4"/>
    <n v="7"/>
    <s v="Annually"/>
  </r>
  <r>
    <s v="EVS02605"/>
    <n v="39.867911999999997"/>
    <n v="116.36110600000001"/>
    <s v="9289 Beijing Ave"/>
    <s v=" Beijing"/>
    <s v="China"/>
    <s v="China"/>
    <s v="Asia"/>
    <s v="AC Level 1"/>
    <n v="0.12"/>
    <s v="6:00-22:00"/>
    <s v="6:00-22:00"/>
    <d v="1899-12-30T16:04:48"/>
    <n v="8.5299999999999994"/>
    <n v="17"/>
    <x v="1"/>
    <x v="0"/>
    <s v="Tesla"/>
    <n v="2017"/>
    <s v="No"/>
    <n v="4.0999999999999996"/>
    <n v="5"/>
    <s v="Monthly"/>
  </r>
  <r>
    <s v="EVS02609"/>
    <n v="13.734868000000001"/>
    <n v="100.528896"/>
    <s v="8491 Bangkok Ave"/>
    <s v=" Bangkok"/>
    <s v="Thailand"/>
    <s v="Thailand"/>
    <s v="Asia"/>
    <s v="AC Level 1"/>
    <n v="0.47"/>
    <s v="6:00-22:00"/>
    <s v="6:00-22:00"/>
    <d v="1899-12-30T16:04:48"/>
    <n v="18.87"/>
    <n v="17"/>
    <x v="2"/>
    <x v="1"/>
    <s v="Type 2, CCS"/>
    <n v="2022"/>
    <s v="Yes"/>
    <n v="3.7"/>
    <n v="8"/>
    <s v="Monthly"/>
  </r>
  <r>
    <s v="EVS02610"/>
    <n v="13.858131999999999"/>
    <n v="100.44154"/>
    <s v="2819 Bangkok Ave"/>
    <s v=" Bangkok"/>
    <s v="Thailand"/>
    <s v="Thailand"/>
    <s v="Asia"/>
    <s v="AC Level 1"/>
    <n v="0.41"/>
    <d v="2025-07-24T00:00:00"/>
    <s v="9.00-21.00"/>
    <d v="1900-01-11T00:00:00"/>
    <n v="17.690000000000001"/>
    <n v="97"/>
    <x v="2"/>
    <x v="0"/>
    <s v="CCS, CHAdeMO"/>
    <n v="2017"/>
    <s v="No"/>
    <n v="5"/>
    <n v="3"/>
    <s v="Annually"/>
  </r>
  <r>
    <s v="EVS02612"/>
    <n v="34.043483999999999"/>
    <n v="-118.294949"/>
    <s v="3121 Los Angeles Ave"/>
    <s v=" Los Angeles"/>
    <s v="United States"/>
    <s v="United States"/>
    <s v="North America"/>
    <s v="AC Level 1"/>
    <n v="0.44"/>
    <s v="9:00-18:00"/>
    <s v="9:00-18:00"/>
    <d v="1899-12-30T08:52:48"/>
    <n v="16.29"/>
    <n v="79"/>
    <x v="3"/>
    <x v="2"/>
    <s v="CHAdeMO, CCS"/>
    <n v="2019"/>
    <s v="Yes"/>
    <n v="4.4000000000000004"/>
    <n v="8"/>
    <s v="Monthly"/>
  </r>
  <r>
    <s v="EVS02613"/>
    <n v="34.135452999999998"/>
    <n v="-118.22054300000001"/>
    <s v="536 Los Angeles Ave"/>
    <s v=" Los Angeles"/>
    <s v="United States"/>
    <s v="United States"/>
    <s v="North America"/>
    <s v="AC Level 1"/>
    <n v="0.22"/>
    <s v="9:00-18:00"/>
    <s v="9:00-18:00"/>
    <d v="1899-12-30T08:52:48"/>
    <n v="0.96"/>
    <n v="88"/>
    <x v="3"/>
    <x v="1"/>
    <s v="Type 2"/>
    <n v="2021"/>
    <s v="Yes"/>
    <n v="3.3"/>
    <n v="7"/>
    <s v="Monthly"/>
  </r>
  <r>
    <s v="EVS02618"/>
    <n v="13.760792"/>
    <n v="100.410281"/>
    <s v="826 Bangkok Ave"/>
    <s v=" Bangkok"/>
    <s v="Thailand"/>
    <s v="Thailand"/>
    <s v="Asia"/>
    <s v="AC Level 1"/>
    <n v="0.46"/>
    <d v="2025-07-24T00:00:00"/>
    <s v="9.00-21.00"/>
    <d v="1900-01-11T00:00:00"/>
    <n v="15.61"/>
    <n v="23"/>
    <x v="1"/>
    <x v="1"/>
    <s v="CCS, CHAdeMO"/>
    <n v="2012"/>
    <s v="Yes"/>
    <n v="4.8"/>
    <n v="4"/>
    <s v="Monthly"/>
  </r>
  <r>
    <s v="EVS02619"/>
    <n v="18.925488999999999"/>
    <n v="72.879734999999997"/>
    <s v="3993 Mumbai Ave"/>
    <s v=" Mumbai"/>
    <s v="India"/>
    <s v="India"/>
    <s v="Asia"/>
    <s v="AC Level 1"/>
    <n v="0.28999999999999998"/>
    <s v="6:00-22:00"/>
    <s v="6:00-22:00"/>
    <d v="1899-12-30T16:04:48"/>
    <n v="4.76"/>
    <n v="88"/>
    <x v="1"/>
    <x v="2"/>
    <s v="Type 2, Tesla"/>
    <n v="2023"/>
    <s v="No"/>
    <n v="3.1"/>
    <n v="7"/>
    <s v="Annually"/>
  </r>
  <r>
    <s v="EVS02620"/>
    <n v="18.948919"/>
    <n v="72.810525999999996"/>
    <s v="9792 Mumbai Ave"/>
    <s v=" Mumbai"/>
    <s v="India"/>
    <s v="India"/>
    <s v="Asia"/>
    <s v="AC Level 1"/>
    <n v="0.26"/>
    <s v="9:00-18:00"/>
    <s v="9:00-18:00"/>
    <d v="1899-12-30T08:52:48"/>
    <n v="18.02"/>
    <n v="67"/>
    <x v="2"/>
    <x v="0"/>
    <s v="Tesla"/>
    <n v="2022"/>
    <s v="Yes"/>
    <n v="4.3"/>
    <n v="2"/>
    <s v="Monthly"/>
  </r>
  <r>
    <s v="EVS02622"/>
    <n v="39.813648999999998"/>
    <n v="116.265252"/>
    <s v="280 Beijing Ave"/>
    <s v=" Beijing"/>
    <s v="China"/>
    <s v="China"/>
    <s v="Asia"/>
    <s v="AC Level 1"/>
    <n v="0.45"/>
    <s v="6:00-22:00"/>
    <s v="6:00-22:00"/>
    <d v="1899-12-30T16:04:48"/>
    <n v="13.31"/>
    <n v="37"/>
    <x v="0"/>
    <x v="3"/>
    <s v="Tesla"/>
    <n v="2012"/>
    <s v="Yes"/>
    <n v="3.8"/>
    <n v="6"/>
    <s v="Monthly"/>
  </r>
  <r>
    <s v="EVS02625"/>
    <n v="19.145011"/>
    <n v="72.832136000000006"/>
    <s v="1584 Mumbai Ave"/>
    <s v=" Mumbai"/>
    <s v="India"/>
    <s v="India"/>
    <s v="Asia"/>
    <s v="AC Level 1"/>
    <n v="0.38"/>
    <s v="9:00-18:00"/>
    <s v="9:00-18:00"/>
    <d v="1899-12-30T08:52:48"/>
    <n v="19.010000000000002"/>
    <n v="40"/>
    <x v="4"/>
    <x v="1"/>
    <s v="Type 2"/>
    <n v="2015"/>
    <s v="Yes"/>
    <n v="4"/>
    <n v="7"/>
    <s v="Annually"/>
  </r>
  <r>
    <s v="EVS02628"/>
    <n v="52.529862000000001"/>
    <n v="13.326848"/>
    <s v="3235 Berlin Ave"/>
    <s v=" Berlin"/>
    <s v="Germany"/>
    <s v="Germany"/>
    <s v="Europe"/>
    <s v="AC Level 1"/>
    <n v="0.44"/>
    <d v="2025-07-24T00:00:00"/>
    <s v="9.00-21.00"/>
    <d v="1900-01-11T00:00:00"/>
    <n v="0.59"/>
    <n v="16"/>
    <x v="4"/>
    <x v="1"/>
    <s v="CHAdeMO, Type 2"/>
    <n v="2015"/>
    <s v="No"/>
    <n v="3.3"/>
    <n v="3"/>
    <s v="Annually"/>
  </r>
  <r>
    <s v="EVS02630"/>
    <n v="19.570657000000001"/>
    <n v="-99.177708999999993"/>
    <s v="372 Mexico City Ave"/>
    <s v=" Mexico City"/>
    <s v="Mexico"/>
    <s v="Mexico"/>
    <s v="North America"/>
    <s v="AC Level 1"/>
    <n v="0.18"/>
    <s v="9:00-18:00"/>
    <s v="9:00-18:00"/>
    <d v="1899-12-30T08:52:48"/>
    <n v="9.7899999999999991"/>
    <n v="51"/>
    <x v="2"/>
    <x v="3"/>
    <s v="CHAdeMO, Type 2"/>
    <n v="2012"/>
    <s v="No"/>
    <n v="4.5999999999999996"/>
    <n v="9"/>
    <s v="Annually"/>
  </r>
  <r>
    <s v="EVS02632"/>
    <n v="13.865033"/>
    <n v="100.57393399999999"/>
    <s v="7530 Bangkok Ave"/>
    <s v=" Bangkok"/>
    <s v="Thailand"/>
    <s v="Thailand"/>
    <s v="Asia"/>
    <s v="AC Level 1"/>
    <n v="0.17"/>
    <d v="2025-07-24T00:00:00"/>
    <s v="9.00-21.00"/>
    <d v="1900-01-11T00:00:00"/>
    <n v="17.48"/>
    <n v="33"/>
    <x v="0"/>
    <x v="1"/>
    <s v="Tesla, Type 2"/>
    <n v="2013"/>
    <s v="No"/>
    <n v="4.9000000000000004"/>
    <n v="8"/>
    <s v="Quarterly"/>
  </r>
  <r>
    <s v="EVS02633"/>
    <n v="19.452193999999999"/>
    <n v="-99.043097000000003"/>
    <s v="1729 Mexico City Ave"/>
    <s v=" Mexico City"/>
    <s v="Mexico"/>
    <s v="Mexico"/>
    <s v="North America"/>
    <s v="AC Level 1"/>
    <n v="0.23"/>
    <s v="9:00-18:00"/>
    <s v="9:00-18:00"/>
    <d v="1899-12-30T08:52:48"/>
    <n v="11.09"/>
    <n v="68"/>
    <x v="4"/>
    <x v="1"/>
    <s v="CCS"/>
    <n v="2015"/>
    <s v="Yes"/>
    <n v="4.5999999999999996"/>
    <n v="5"/>
    <s v="Annually"/>
  </r>
  <r>
    <s v="EVS02635"/>
    <n v="55.859129000000003"/>
    <n v="37.609110999999999"/>
    <s v="5815 Moscow Ave"/>
    <s v=" Moscow"/>
    <s v="Russia"/>
    <s v="Russia"/>
    <s v="Europe"/>
    <s v="AC Level 1"/>
    <n v="0.28000000000000003"/>
    <d v="2025-07-24T00:00:00"/>
    <s v="9.00-21.00"/>
    <d v="1900-01-11T00:00:00"/>
    <n v="9.93"/>
    <n v="23"/>
    <x v="3"/>
    <x v="3"/>
    <s v="Type 2, CHAdeMO"/>
    <n v="2012"/>
    <s v="Yes"/>
    <n v="4.8"/>
    <n v="2"/>
    <s v="Quarterly"/>
  </r>
  <r>
    <s v="EVS02640"/>
    <n v="19.032405000000001"/>
    <n v="72.985122000000004"/>
    <s v="1647 Mumbai Ave"/>
    <s v=" Mumbai"/>
    <s v="India"/>
    <s v="India"/>
    <s v="Asia"/>
    <s v="AC Level 1"/>
    <n v="0.15"/>
    <d v="2025-07-24T00:00:00"/>
    <s v="9.00-21.00"/>
    <d v="1900-01-11T00:00:00"/>
    <n v="19.98"/>
    <n v="97"/>
    <x v="4"/>
    <x v="3"/>
    <s v="CHAdeMO"/>
    <n v="2020"/>
    <s v="Yes"/>
    <n v="3.9"/>
    <n v="8"/>
    <s v="Annually"/>
  </r>
  <r>
    <s v="EVS02642"/>
    <n v="39.883401999999997"/>
    <n v="116.22224799999999"/>
    <s v="5527 Beijing Ave"/>
    <s v=" Beijing"/>
    <s v="China"/>
    <s v="China"/>
    <s v="Asia"/>
    <s v="AC Level 1"/>
    <n v="0.42"/>
    <s v="6:00-22:00"/>
    <s v="6:00-22:00"/>
    <d v="1899-12-30T16:04:48"/>
    <n v="19.73"/>
    <n v="53"/>
    <x v="4"/>
    <x v="2"/>
    <s v="CCS, CHAdeMO"/>
    <n v="2014"/>
    <s v="Yes"/>
    <n v="4.2"/>
    <n v="3"/>
    <s v="Monthly"/>
  </r>
  <r>
    <s v="EVS02644"/>
    <n v="-33.825118000000003"/>
    <n v="151.211647"/>
    <s v="287 Sydney Ave"/>
    <s v=" Sydney"/>
    <s v="Australia"/>
    <s v="Australia"/>
    <s v="Australia"/>
    <s v="AC Level 1"/>
    <n v="0.2"/>
    <s v="9:00-18:00"/>
    <s v="9:00-18:00"/>
    <d v="1899-12-30T08:52:48"/>
    <n v="2.3199999999999998"/>
    <n v="97"/>
    <x v="2"/>
    <x v="1"/>
    <s v="CHAdeMO"/>
    <n v="2017"/>
    <s v="Yes"/>
    <n v="4"/>
    <n v="5"/>
    <s v="Monthly"/>
  </r>
  <r>
    <s v="EVS02645"/>
    <n v="13.864272"/>
    <n v="100.53374700000001"/>
    <s v="182 Bangkok Ave"/>
    <s v=" Bangkok"/>
    <s v="Thailand"/>
    <s v="Thailand"/>
    <s v="Asia"/>
    <s v="AC Level 1"/>
    <n v="0.13"/>
    <s v="6:00-22:00"/>
    <s v="6:00-22:00"/>
    <d v="1899-12-30T16:04:48"/>
    <n v="13.31"/>
    <n v="85"/>
    <x v="1"/>
    <x v="2"/>
    <s v="Type 2, CCS"/>
    <n v="2017"/>
    <s v="Yes"/>
    <n v="3.6"/>
    <n v="4"/>
    <s v="Quarterly"/>
  </r>
  <r>
    <s v="EVS02646"/>
    <n v="52.457520000000002"/>
    <n v="13.369259"/>
    <s v="5660 Berlin Ave"/>
    <s v=" Berlin"/>
    <s v="Germany"/>
    <s v="Germany"/>
    <s v="Europe"/>
    <s v="AC Level 1"/>
    <n v="0.25"/>
    <s v="9:00-18:00"/>
    <s v="9:00-18:00"/>
    <d v="1899-12-30T08:52:48"/>
    <n v="3.19"/>
    <n v="39"/>
    <x v="2"/>
    <x v="0"/>
    <s v="CCS"/>
    <n v="2016"/>
    <s v="No"/>
    <n v="3.1"/>
    <n v="5"/>
    <s v="Quarterly"/>
  </r>
  <r>
    <s v="EVS02650"/>
    <n v="52.531784000000002"/>
    <n v="13.419510000000001"/>
    <s v="4214 Berlin Ave"/>
    <s v=" Berlin"/>
    <s v="Germany"/>
    <s v="Germany"/>
    <s v="Europe"/>
    <s v="AC Level 1"/>
    <n v="0.39"/>
    <s v="9:00-18:00"/>
    <s v="9:00-18:00"/>
    <d v="1899-12-30T08:52:48"/>
    <n v="9.6999999999999993"/>
    <n v="46"/>
    <x v="2"/>
    <x v="0"/>
    <s v="CHAdeMO"/>
    <n v="2016"/>
    <s v="Yes"/>
    <n v="3.7"/>
    <n v="1"/>
    <s v="Annually"/>
  </r>
  <r>
    <s v="EVS02653"/>
    <n v="-33.728226999999997"/>
    <n v="18.529816"/>
    <s v="5055 Cape Town Ave"/>
    <s v=" Cape Town"/>
    <s v="South Africa"/>
    <s v="South Africa"/>
    <s v="Africa"/>
    <s v="AC Level 1"/>
    <n v="0.42"/>
    <d v="2025-07-24T00:00:00"/>
    <s v="9.00-21.00"/>
    <d v="1900-01-11T00:00:00"/>
    <n v="13.51"/>
    <n v="71"/>
    <x v="3"/>
    <x v="2"/>
    <s v="CHAdeMO, CCS"/>
    <n v="2015"/>
    <s v="Yes"/>
    <n v="3"/>
    <n v="4"/>
    <s v="Annually"/>
  </r>
  <r>
    <s v="EVS02655"/>
    <n v="19.568778999999999"/>
    <n v="-99.060374999999993"/>
    <s v="9624 Mexico City Ave"/>
    <s v=" Mexico City"/>
    <s v="Mexico"/>
    <s v="Mexico"/>
    <s v="North America"/>
    <s v="AC Level 1"/>
    <n v="0.44"/>
    <s v="9:00-18:00"/>
    <s v="9:00-18:00"/>
    <d v="1899-12-30T08:52:48"/>
    <n v="10.3"/>
    <n v="31"/>
    <x v="0"/>
    <x v="3"/>
    <s v="Tesla, CHAdeMO"/>
    <n v="2018"/>
    <s v="No"/>
    <n v="3.2"/>
    <n v="5"/>
    <s v="Annually"/>
  </r>
  <r>
    <s v="EVS02656"/>
    <n v="37.638423000000003"/>
    <n v="127.062864"/>
    <s v="720 Seoul Ave"/>
    <s v=" Seoul"/>
    <s v="South Korea"/>
    <s v="South Korea"/>
    <s v="Asia"/>
    <s v="AC Level 1"/>
    <n v="0.36"/>
    <s v="6:00-22:00"/>
    <s v="6:00-22:00"/>
    <d v="1899-12-30T16:04:48"/>
    <n v="9.31"/>
    <n v="25"/>
    <x v="0"/>
    <x v="0"/>
    <s v="Tesla, CHAdeMO"/>
    <n v="2012"/>
    <s v="Yes"/>
    <n v="3.4"/>
    <n v="7"/>
    <s v="Monthly"/>
  </r>
  <r>
    <s v="EVS02660"/>
    <n v="37.785170999999998"/>
    <n v="-122.301361"/>
    <s v="4546 San Francisco Ave"/>
    <s v=" San Francisco"/>
    <s v="United States"/>
    <s v="United States"/>
    <s v="North America"/>
    <s v="AC Level 1"/>
    <n v="0.37"/>
    <s v="6:00-22:00"/>
    <s v="6:00-22:00"/>
    <d v="1899-12-30T16:04:48"/>
    <n v="4.5"/>
    <n v="27"/>
    <x v="1"/>
    <x v="0"/>
    <s v="CCS"/>
    <n v="2019"/>
    <s v="No"/>
    <n v="3.3"/>
    <n v="2"/>
    <s v="Annually"/>
  </r>
  <r>
    <s v="EVS02661"/>
    <n v="-57.833199999999998"/>
    <n v="-177.21050399999999"/>
    <s v="349 Random Rd"/>
    <s v="Error"/>
    <s v="Error"/>
    <s v="Error"/>
    <s v="Error"/>
    <s v="AC Level 1"/>
    <n v="0.43"/>
    <s v="9:00-18:00"/>
    <s v="9:00-18:00"/>
    <d v="1899-12-30T08:52:48"/>
    <n v="17.079999999999998"/>
    <n v="41"/>
    <x v="4"/>
    <x v="3"/>
    <s v="CCS, Type 2"/>
    <n v="2018"/>
    <s v="Yes"/>
    <n v="3.8"/>
    <n v="9"/>
    <s v="Quarterly"/>
  </r>
  <r>
    <s v="EVS02665"/>
    <n v="19.525615999999999"/>
    <n v="-99.020481000000004"/>
    <s v="4646 Mexico City Ave"/>
    <s v=" Mexico City"/>
    <s v="Mexico"/>
    <s v="Mexico"/>
    <s v="North America"/>
    <s v="AC Level 1"/>
    <n v="0.26"/>
    <s v="9:00-18:00"/>
    <s v="9:00-18:00"/>
    <d v="1899-12-30T08:52:48"/>
    <n v="6.37"/>
    <n v="58"/>
    <x v="0"/>
    <x v="3"/>
    <s v="Type 2"/>
    <n v="2021"/>
    <s v="No"/>
    <n v="3.3"/>
    <n v="9"/>
    <s v="Monthly"/>
  </r>
  <r>
    <s v="EVS02669"/>
    <n v="-33.863546999999997"/>
    <n v="151.37531999999999"/>
    <s v="2005 Sydney Ave"/>
    <s v=" Sydney"/>
    <s v="Australia"/>
    <s v="Australia"/>
    <s v="Australia"/>
    <s v="AC Level 1"/>
    <n v="0.23"/>
    <s v="9:00-18:00"/>
    <s v="9:00-18:00"/>
    <d v="1899-12-30T08:52:48"/>
    <n v="9.67"/>
    <n v="66"/>
    <x v="3"/>
    <x v="2"/>
    <s v="CCS, Tesla"/>
    <n v="2023"/>
    <s v="Yes"/>
    <n v="4.0999999999999996"/>
    <n v="8"/>
    <s v="Annually"/>
  </r>
  <r>
    <s v="EVS02674"/>
    <n v="13.897581000000001"/>
    <n v="100.561277"/>
    <s v="6017 Bangkok Ave"/>
    <s v=" Bangkok"/>
    <s v="Thailand"/>
    <s v="Thailand"/>
    <s v="Asia"/>
    <s v="AC Level 1"/>
    <n v="0.32"/>
    <s v="6:00-22:00"/>
    <s v="6:00-22:00"/>
    <d v="1899-12-30T16:04:48"/>
    <n v="7.45"/>
    <n v="14"/>
    <x v="4"/>
    <x v="3"/>
    <s v="CCS, CHAdeMO"/>
    <n v="2023"/>
    <s v="No"/>
    <n v="4.5999999999999996"/>
    <n v="8"/>
    <s v="Annually"/>
  </r>
  <r>
    <s v="EVS02678"/>
    <n v="39.970714000000001"/>
    <n v="116.283807"/>
    <s v="6459 Beijing Ave"/>
    <s v=" Beijing"/>
    <s v="China"/>
    <s v="China"/>
    <s v="Asia"/>
    <s v="AC Level 1"/>
    <n v="0.13"/>
    <d v="2025-07-24T00:00:00"/>
    <s v="9.00-21.00"/>
    <d v="1900-01-11T00:00:00"/>
    <n v="0.93"/>
    <n v="33"/>
    <x v="3"/>
    <x v="1"/>
    <s v="Tesla, Type 2"/>
    <n v="2013"/>
    <s v="No"/>
    <n v="4.4000000000000004"/>
    <n v="8"/>
    <s v="Monthly"/>
  </r>
  <r>
    <s v="EVS02680"/>
    <n v="39.839807"/>
    <n v="116.2788"/>
    <s v="2403 Beijing Ave"/>
    <s v=" Beijing"/>
    <s v="China"/>
    <s v="China"/>
    <s v="Asia"/>
    <s v="AC Level 1"/>
    <n v="0.15"/>
    <d v="2025-07-24T00:00:00"/>
    <s v="9.00-21.00"/>
    <d v="1900-01-11T00:00:00"/>
    <n v="14.81"/>
    <n v="29"/>
    <x v="1"/>
    <x v="2"/>
    <s v="CCS"/>
    <n v="2011"/>
    <s v="Yes"/>
    <n v="4.0999999999999996"/>
    <n v="7"/>
    <s v="Quarterly"/>
  </r>
  <r>
    <s v="EVS02681"/>
    <n v="69.579797999999997"/>
    <n v="67.836432000000002"/>
    <s v="545 Random Rd"/>
    <n v="0"/>
    <s v="Not Found"/>
    <s v="Not Found"/>
    <s v="Not Found"/>
    <s v="AC Level 1"/>
    <n v="0.18"/>
    <d v="2025-07-24T00:00:00"/>
    <s v="9.00-21.00"/>
    <d v="1900-01-11T00:00:00"/>
    <n v="2.77"/>
    <n v="46"/>
    <x v="0"/>
    <x v="3"/>
    <s v="CCS"/>
    <n v="2015"/>
    <s v="No"/>
    <n v="4.8"/>
    <n v="6"/>
    <s v="Monthly"/>
  </r>
  <r>
    <s v="EVS02686"/>
    <n v="34.120587999999998"/>
    <n v="-118.333809"/>
    <s v="5584 Los Angeles Ave"/>
    <s v=" Los Angeles"/>
    <s v="United States"/>
    <s v="United States"/>
    <s v="North America"/>
    <s v="AC Level 1"/>
    <n v="0.35"/>
    <s v="9:00-18:00"/>
    <s v="9:00-18:00"/>
    <d v="1899-12-30T08:52:48"/>
    <n v="13.02"/>
    <n v="89"/>
    <x v="4"/>
    <x v="3"/>
    <s v="Type 2, CCS"/>
    <n v="2020"/>
    <s v="Yes"/>
    <n v="4.7"/>
    <n v="6"/>
    <s v="Quarterly"/>
  </r>
  <r>
    <s v="EVS02687"/>
    <n v="19.482316000000001"/>
    <n v="-99.166950999999997"/>
    <s v="9981 Mexico City Ave"/>
    <s v=" Mexico City"/>
    <s v="Mexico"/>
    <s v="Mexico"/>
    <s v="North America"/>
    <s v="AC Level 1"/>
    <n v="0.14000000000000001"/>
    <s v="6:00-22:00"/>
    <s v="6:00-22:00"/>
    <d v="1899-12-30T16:04:48"/>
    <n v="9.51"/>
    <n v="45"/>
    <x v="1"/>
    <x v="2"/>
    <s v="CCS, Tesla"/>
    <n v="2019"/>
    <s v="Yes"/>
    <n v="3.3"/>
    <n v="1"/>
    <s v="Monthly"/>
  </r>
  <r>
    <s v="EVS02688"/>
    <n v="25.319742000000002"/>
    <n v="55.354312"/>
    <s v="8393 Dubai Ave"/>
    <s v=" Dubai"/>
    <s v="United Arab Emirates"/>
    <s v="United Arab Emirates"/>
    <s v="Asia"/>
    <s v="AC Level 1"/>
    <n v="0.47"/>
    <s v="6:00-22:00"/>
    <s v="6:00-22:00"/>
    <d v="1899-12-30T16:04:48"/>
    <n v="16.98"/>
    <n v="25"/>
    <x v="4"/>
    <x v="0"/>
    <s v="CHAdeMO"/>
    <n v="2019"/>
    <s v="Yes"/>
    <n v="5"/>
    <n v="2"/>
    <s v="Quarterly"/>
  </r>
  <r>
    <s v="EVS02690"/>
    <n v="37.521839"/>
    <n v="127.02069400000001"/>
    <s v="2027 Seoul Ave"/>
    <s v=" Seoul"/>
    <s v="South Korea"/>
    <s v="South Korea"/>
    <s v="Asia"/>
    <s v="AC Level 1"/>
    <n v="0.36"/>
    <d v="2025-07-24T00:00:00"/>
    <s v="9.00-21.00"/>
    <d v="1900-01-11T00:00:00"/>
    <n v="7.78"/>
    <n v="40"/>
    <x v="2"/>
    <x v="3"/>
    <s v="CCS"/>
    <n v="2015"/>
    <s v="No"/>
    <n v="4.7"/>
    <n v="1"/>
    <s v="Monthly"/>
  </r>
  <r>
    <s v="EVS02691"/>
    <n v="42.399034999999998"/>
    <n v="167.35826900000001"/>
    <s v="6564 Random Rd"/>
    <s v="Error"/>
    <s v="Error"/>
    <s v="Error"/>
    <s v="Error"/>
    <s v="AC Level 1"/>
    <n v="0.17"/>
    <s v="9:00-18:00"/>
    <s v="9:00-18:00"/>
    <d v="1899-12-30T08:52:48"/>
    <n v="0.6"/>
    <n v="13"/>
    <x v="0"/>
    <x v="0"/>
    <s v="CHAdeMO"/>
    <n v="2017"/>
    <s v="No"/>
    <n v="4.2"/>
    <n v="1"/>
    <s v="Annually"/>
  </r>
  <r>
    <s v="EVS02692"/>
    <n v="19.043710999999998"/>
    <n v="72.833042000000006"/>
    <s v="8639 Mumbai Ave"/>
    <s v=" Mumbai"/>
    <s v="India"/>
    <s v="India"/>
    <s v="Asia"/>
    <s v="AC Level 1"/>
    <n v="0.17"/>
    <d v="2025-07-24T00:00:00"/>
    <s v="9.00-21.00"/>
    <d v="1900-01-11T00:00:00"/>
    <n v="14.65"/>
    <n v="63"/>
    <x v="2"/>
    <x v="1"/>
    <s v="CCS, Tesla"/>
    <n v="2021"/>
    <s v="Yes"/>
    <n v="4.5"/>
    <n v="7"/>
    <s v="Annually"/>
  </r>
  <r>
    <s v="EVS02697"/>
    <n v="25.278030999999999"/>
    <n v="55.314874000000003"/>
    <s v="3314 Dubai Ave"/>
    <s v=" Dubai"/>
    <s v="United Arab Emirates"/>
    <s v="United Arab Emirates"/>
    <s v="Asia"/>
    <s v="AC Level 1"/>
    <n v="0.28999999999999998"/>
    <s v="6:00-22:00"/>
    <s v="6:00-22:00"/>
    <d v="1899-12-30T16:04:48"/>
    <n v="5.64"/>
    <n v="31"/>
    <x v="0"/>
    <x v="0"/>
    <s v="Type 2, CCS"/>
    <n v="2014"/>
    <s v="Yes"/>
    <n v="3.9"/>
    <n v="10"/>
    <s v="Monthly"/>
  </r>
  <r>
    <s v="EVS02700"/>
    <n v="39.99785"/>
    <n v="116.43588800000001"/>
    <s v="4790 Beijing Ave"/>
    <s v=" Beijing"/>
    <s v="China"/>
    <s v="China"/>
    <s v="Asia"/>
    <s v="AC Level 1"/>
    <n v="0.24"/>
    <s v="9:00-18:00"/>
    <s v="9:00-18:00"/>
    <d v="1899-12-30T08:52:48"/>
    <n v="4.8899999999999997"/>
    <n v="66"/>
    <x v="3"/>
    <x v="1"/>
    <s v="CCS"/>
    <n v="2020"/>
    <s v="No"/>
    <n v="4.8"/>
    <n v="8"/>
    <s v="Annually"/>
  </r>
  <r>
    <s v="EVS02705"/>
    <n v="41.85322"/>
    <n v="-87.665413999999998"/>
    <s v="2600 Chicago Ave"/>
    <s v=" Chicago"/>
    <s v="United States"/>
    <s v="United States"/>
    <s v="North America"/>
    <s v="AC Level 1"/>
    <n v="0.44"/>
    <d v="2025-07-24T00:00:00"/>
    <s v="9.00-21.00"/>
    <d v="1900-01-11T00:00:00"/>
    <n v="6.26"/>
    <n v="15"/>
    <x v="3"/>
    <x v="3"/>
    <s v="CHAdeMO, Tesla"/>
    <n v="2023"/>
    <s v="No"/>
    <n v="4"/>
    <n v="8"/>
    <s v="Annually"/>
  </r>
  <r>
    <s v="EVS02710"/>
    <n v="13.774311000000001"/>
    <n v="100.459458"/>
    <s v="3188 Bangkok Ave"/>
    <s v=" Bangkok"/>
    <s v="Thailand"/>
    <s v="Thailand"/>
    <s v="Asia"/>
    <s v="AC Level 1"/>
    <n v="0.31"/>
    <s v="9:00-18:00"/>
    <s v="9:00-18:00"/>
    <d v="1899-12-30T08:52:48"/>
    <n v="7.3"/>
    <n v="12"/>
    <x v="4"/>
    <x v="3"/>
    <s v="CHAdeMO, Tesla"/>
    <n v="2018"/>
    <s v="Yes"/>
    <n v="4.3"/>
    <n v="6"/>
    <s v="Annually"/>
  </r>
  <r>
    <s v="EVS02712"/>
    <n v="-33.825282999999999"/>
    <n v="151.320503"/>
    <s v="6172 Sydney Ave"/>
    <s v=" Sydney"/>
    <s v="Australia"/>
    <s v="Australia"/>
    <s v="Australia"/>
    <s v="AC Level 1"/>
    <n v="0.26"/>
    <s v="9:00-18:00"/>
    <s v="9:00-18:00"/>
    <d v="1899-12-30T08:52:48"/>
    <n v="9.44"/>
    <n v="35"/>
    <x v="4"/>
    <x v="0"/>
    <s v="CCS, CHAdeMO"/>
    <n v="2017"/>
    <s v="Yes"/>
    <n v="3.5"/>
    <n v="3"/>
    <s v="Annually"/>
  </r>
  <r>
    <s v="EVS02715"/>
    <n v="-23.588104999999999"/>
    <n v="-46.602041999999997"/>
    <s v="3956 SÃ£o Paulo Ave"/>
    <s v=" SÃ£o Paulo"/>
    <s v="Brazil"/>
    <s v="Brazil"/>
    <s v="South America"/>
    <s v="AC Level 1"/>
    <n v="0.35"/>
    <d v="2025-07-24T00:00:00"/>
    <s v="9.00-21.00"/>
    <d v="1900-01-11T00:00:00"/>
    <n v="1.68"/>
    <n v="52"/>
    <x v="0"/>
    <x v="0"/>
    <s v="Tesla, Type 2"/>
    <n v="2017"/>
    <s v="No"/>
    <n v="3.5"/>
    <n v="6"/>
    <s v="Quarterly"/>
  </r>
  <r>
    <s v="EVS02716"/>
    <n v="41.920797999999998"/>
    <n v="-87.638482999999994"/>
    <s v="3909 Chicago Ave"/>
    <s v=" Chicago"/>
    <s v="United States"/>
    <s v="United States"/>
    <s v="North America"/>
    <s v="AC Level 1"/>
    <n v="0.47"/>
    <s v="6:00-22:00"/>
    <s v="6:00-22:00"/>
    <d v="1899-12-30T16:04:48"/>
    <n v="1.67"/>
    <n v="96"/>
    <x v="3"/>
    <x v="1"/>
    <s v="CHAdeMO"/>
    <n v="2017"/>
    <s v="No"/>
    <n v="4.5"/>
    <n v="2"/>
    <s v="Quarterly"/>
  </r>
  <r>
    <s v="EVS02719"/>
    <n v="19.042062999999999"/>
    <n v="72.903977999999995"/>
    <s v="199 Mumbai Ave"/>
    <s v=" Mumbai"/>
    <s v="India"/>
    <s v="India"/>
    <s v="Asia"/>
    <s v="AC Level 1"/>
    <n v="0.21"/>
    <s v="6:00-22:00"/>
    <s v="6:00-22:00"/>
    <d v="1899-12-30T16:04:48"/>
    <n v="9.02"/>
    <n v="63"/>
    <x v="3"/>
    <x v="0"/>
    <s v="Tesla, Type 2"/>
    <n v="2017"/>
    <s v="Yes"/>
    <n v="4.7"/>
    <n v="3"/>
    <s v="Quarterly"/>
  </r>
  <r>
    <s v="EVS02722"/>
    <n v="37.707203999999997"/>
    <n v="-122.33583900000001"/>
    <s v="1582 San Francisco Ave"/>
    <s v=" San Francisco"/>
    <s v="United States"/>
    <s v="United States"/>
    <s v="North America"/>
    <s v="AC Level 1"/>
    <n v="0.34"/>
    <s v="6:00-22:00"/>
    <s v="6:00-22:00"/>
    <d v="1899-12-30T16:04:48"/>
    <n v="16.809999999999999"/>
    <n v="46"/>
    <x v="0"/>
    <x v="1"/>
    <s v="CHAdeMO"/>
    <n v="2017"/>
    <s v="Yes"/>
    <n v="3.4"/>
    <n v="7"/>
    <s v="Monthly"/>
  </r>
  <r>
    <s v="EVS02726"/>
    <n v="-33.821623000000002"/>
    <n v="151.25700599999999"/>
    <s v="7056 Sydney Ave"/>
    <s v=" Sydney"/>
    <s v="Australia"/>
    <s v="Australia"/>
    <s v="Australia"/>
    <s v="AC Level 1"/>
    <n v="0.22"/>
    <s v="9:00-18:00"/>
    <s v="9:00-18:00"/>
    <d v="1899-12-30T08:52:48"/>
    <n v="18.68"/>
    <n v="32"/>
    <x v="4"/>
    <x v="0"/>
    <s v="CHAdeMO"/>
    <n v="2016"/>
    <s v="No"/>
    <n v="4.8"/>
    <n v="4"/>
    <s v="Quarterly"/>
  </r>
  <r>
    <s v="EVS02728"/>
    <n v="25.303550999999999"/>
    <n v="55.375301999999998"/>
    <s v="2657 Dubai Ave"/>
    <s v=" Dubai"/>
    <s v="United Arab Emirates"/>
    <s v="United Arab Emirates"/>
    <s v="Asia"/>
    <s v="AC Level 1"/>
    <n v="0.24"/>
    <d v="2025-07-24T00:00:00"/>
    <s v="9.00-21.00"/>
    <d v="1900-01-11T00:00:00"/>
    <n v="6.7"/>
    <n v="20"/>
    <x v="3"/>
    <x v="2"/>
    <s v="CCS, CHAdeMO"/>
    <n v="2015"/>
    <s v="Yes"/>
    <n v="4.7"/>
    <n v="8"/>
    <s v="Quarterly"/>
  </r>
  <r>
    <s v="EVS02733"/>
    <n v="37.805557999999998"/>
    <n v="-122.43023100000001"/>
    <s v="6597 San Francisco Ave"/>
    <s v=" San Francisco"/>
    <s v="United States"/>
    <s v="United States"/>
    <s v="North America"/>
    <s v="AC Level 1"/>
    <n v="0.19"/>
    <d v="2025-07-24T00:00:00"/>
    <s v="9.00-21.00"/>
    <d v="1900-01-11T00:00:00"/>
    <n v="6.36"/>
    <n v="89"/>
    <x v="0"/>
    <x v="2"/>
    <s v="Type 2, CHAdeMO"/>
    <n v="2011"/>
    <s v="Yes"/>
    <n v="3.8"/>
    <n v="10"/>
    <s v="Quarterly"/>
  </r>
  <r>
    <s v="EVS02734"/>
    <n v="13.878634"/>
    <n v="100.540261"/>
    <s v="5501 Bangkok Ave"/>
    <s v=" Bangkok"/>
    <s v="Thailand"/>
    <s v="Thailand"/>
    <s v="Asia"/>
    <s v="AC Level 1"/>
    <n v="0.36"/>
    <d v="2025-07-24T00:00:00"/>
    <s v="9.00-21.00"/>
    <d v="1900-01-11T00:00:00"/>
    <n v="9.11"/>
    <n v="78"/>
    <x v="0"/>
    <x v="1"/>
    <s v="CHAdeMO"/>
    <n v="2017"/>
    <s v="Yes"/>
    <n v="3.6"/>
    <n v="3"/>
    <s v="Monthly"/>
  </r>
  <r>
    <s v="EVS02735"/>
    <n v="52.587271000000001"/>
    <n v="13.378568"/>
    <s v="6732 Berlin Ave"/>
    <s v=" Berlin"/>
    <s v="Germany"/>
    <s v="Germany"/>
    <s v="Europe"/>
    <s v="AC Level 1"/>
    <n v="0.34"/>
    <s v="6:00-22:00"/>
    <s v="6:00-22:00"/>
    <d v="1899-12-30T16:04:48"/>
    <n v="7.72"/>
    <n v="41"/>
    <x v="2"/>
    <x v="0"/>
    <s v="Tesla, CCS"/>
    <n v="2011"/>
    <s v="No"/>
    <n v="3.9"/>
    <n v="9"/>
    <s v="Monthly"/>
  </r>
  <r>
    <s v="EVS02736"/>
    <n v="37.624232999999997"/>
    <n v="127.03166899999999"/>
    <s v="2702 Seoul Ave"/>
    <s v=" Seoul"/>
    <s v="South Korea"/>
    <s v="South Korea"/>
    <s v="Asia"/>
    <s v="AC Level 1"/>
    <n v="0.45"/>
    <s v="6:00-22:00"/>
    <s v="6:00-22:00"/>
    <d v="1899-12-30T16:04:48"/>
    <n v="9.6999999999999993"/>
    <n v="76"/>
    <x v="2"/>
    <x v="1"/>
    <s v="CCS"/>
    <n v="2014"/>
    <s v="No"/>
    <n v="4.5"/>
    <n v="6"/>
    <s v="Annually"/>
  </r>
  <r>
    <s v="EVS02737"/>
    <n v="41.864241"/>
    <n v="-87.635424999999998"/>
    <s v="8618 Chicago Ave"/>
    <s v=" Chicago"/>
    <s v="United States"/>
    <s v="United States"/>
    <s v="North America"/>
    <s v="AC Level 1"/>
    <n v="0.13"/>
    <d v="2025-07-24T00:00:00"/>
    <s v="9.00-21.00"/>
    <d v="1900-01-11T00:00:00"/>
    <n v="11.62"/>
    <n v="39"/>
    <x v="1"/>
    <x v="0"/>
    <s v="Tesla, Type 2"/>
    <n v="2023"/>
    <s v="Yes"/>
    <n v="4.5999999999999996"/>
    <n v="6"/>
    <s v="Quarterly"/>
  </r>
  <r>
    <s v="EVS02742"/>
    <n v="-33.842599"/>
    <n v="18.548622999999999"/>
    <s v="1103 Cape Town Ave"/>
    <s v=" Cape Town"/>
    <s v="South Africa"/>
    <s v="South Africa"/>
    <s v="Africa"/>
    <s v="AC Level 1"/>
    <n v="0.48"/>
    <d v="2025-07-24T00:00:00"/>
    <s v="9.00-21.00"/>
    <d v="1900-01-11T00:00:00"/>
    <n v="15.79"/>
    <n v="52"/>
    <x v="1"/>
    <x v="0"/>
    <s v="CCS, Type 2"/>
    <n v="2016"/>
    <s v="No"/>
    <n v="3.4"/>
    <n v="8"/>
    <s v="Quarterly"/>
  </r>
  <r>
    <s v="EVS02743"/>
    <n v="25.339971999999999"/>
    <n v="55.271813999999999"/>
    <s v="3481 Dubai Ave"/>
    <s v=" Dubai"/>
    <s v="United Arab Emirates"/>
    <s v="United Arab Emirates"/>
    <s v="Asia"/>
    <s v="AC Level 1"/>
    <n v="0.15"/>
    <d v="2025-07-24T00:00:00"/>
    <s v="9.00-21.00"/>
    <d v="1900-01-11T00:00:00"/>
    <n v="1.67"/>
    <n v="45"/>
    <x v="2"/>
    <x v="1"/>
    <s v="CHAdeMO, Tesla"/>
    <n v="2014"/>
    <s v="Yes"/>
    <n v="4.9000000000000004"/>
    <n v="8"/>
    <s v="Monthly"/>
  </r>
  <r>
    <s v="EVS02745"/>
    <n v="-33.791339000000001"/>
    <n v="18.541474999999998"/>
    <s v="8843 Cape Town Ave"/>
    <s v=" Cape Town"/>
    <s v="South Africa"/>
    <s v="South Africa"/>
    <s v="Africa"/>
    <s v="AC Level 1"/>
    <n v="0.43"/>
    <s v="6:00-22:00"/>
    <s v="6:00-22:00"/>
    <d v="1899-12-30T16:04:48"/>
    <n v="9.9700000000000006"/>
    <n v="69"/>
    <x v="4"/>
    <x v="0"/>
    <s v="CCS"/>
    <n v="2023"/>
    <s v="Yes"/>
    <n v="3.4"/>
    <n v="9"/>
    <s v="Annually"/>
  </r>
  <r>
    <s v="EVS02750"/>
    <n v="52.469946"/>
    <n v="13.324477999999999"/>
    <s v="7492 Berlin Ave"/>
    <s v=" Berlin"/>
    <s v="Germany"/>
    <s v="Germany"/>
    <s v="Europe"/>
    <s v="AC Level 1"/>
    <n v="0.37"/>
    <d v="2025-07-24T00:00:00"/>
    <s v="9.00-21.00"/>
    <d v="1900-01-11T00:00:00"/>
    <n v="17.91"/>
    <n v="98"/>
    <x v="2"/>
    <x v="2"/>
    <s v="Tesla"/>
    <n v="2013"/>
    <s v="Yes"/>
    <n v="4.8"/>
    <n v="5"/>
    <s v="Monthly"/>
  </r>
  <r>
    <s v="EVS02751"/>
    <n v="-45.095137999999999"/>
    <n v="-130.298281"/>
    <s v="6014 Random Rd"/>
    <s v="Error"/>
    <s v="Error"/>
    <s v="Error"/>
    <s v="Error"/>
    <s v="AC Level 1"/>
    <n v="0.39"/>
    <s v="6:00-22:00"/>
    <s v="6:00-22:00"/>
    <d v="1899-12-30T16:04:48"/>
    <n v="19.760000000000002"/>
    <n v="51"/>
    <x v="3"/>
    <x v="1"/>
    <s v="CHAdeMO"/>
    <n v="2022"/>
    <s v="No"/>
    <n v="3.7"/>
    <n v="4"/>
    <s v="Monthly"/>
  </r>
  <r>
    <s v="EVS02755"/>
    <n v="41.845064999999998"/>
    <n v="-87.749011999999993"/>
    <s v="7370 Chicago Ave"/>
    <s v=" Chicago"/>
    <s v="United States"/>
    <s v="United States"/>
    <s v="North America"/>
    <s v="AC Level 1"/>
    <n v="0.4"/>
    <d v="2025-07-24T00:00:00"/>
    <s v="9.00-21.00"/>
    <d v="1900-01-11T00:00:00"/>
    <n v="8.23"/>
    <n v="31"/>
    <x v="2"/>
    <x v="1"/>
    <s v="Type 2"/>
    <n v="2017"/>
    <s v="Yes"/>
    <n v="5"/>
    <n v="4"/>
    <s v="Annually"/>
  </r>
  <r>
    <s v="EVS02759"/>
    <n v="13.733525999999999"/>
    <n v="100.431991"/>
    <s v="2990 Bangkok Ave"/>
    <s v=" Bangkok"/>
    <s v="Thailand"/>
    <s v="Thailand"/>
    <s v="Asia"/>
    <s v="AC Level 1"/>
    <n v="0.26"/>
    <s v="6:00-22:00"/>
    <s v="6:00-22:00"/>
    <d v="1899-12-30T16:04:48"/>
    <n v="1.1100000000000001"/>
    <n v="80"/>
    <x v="2"/>
    <x v="0"/>
    <s v="CCS, Tesla"/>
    <n v="2018"/>
    <s v="No"/>
    <n v="4"/>
    <n v="4"/>
    <s v="Quarterly"/>
  </r>
  <r>
    <s v="EVS02764"/>
    <n v="52.48321"/>
    <n v="13.359724999999999"/>
    <s v="4603 Berlin Ave"/>
    <s v=" Berlin"/>
    <s v="Germany"/>
    <s v="Germany"/>
    <s v="Europe"/>
    <s v="AC Level 1"/>
    <n v="0.23"/>
    <d v="2025-07-24T00:00:00"/>
    <s v="9.00-21.00"/>
    <d v="1900-01-11T00:00:00"/>
    <n v="9.83"/>
    <n v="59"/>
    <x v="3"/>
    <x v="2"/>
    <s v="Type 2, CCS"/>
    <n v="2023"/>
    <s v="No"/>
    <n v="3.7"/>
    <n v="2"/>
    <s v="Annually"/>
  </r>
  <r>
    <s v="EVS02766"/>
    <n v="19.580242999999999"/>
    <n v="-99.165154999999999"/>
    <s v="913 Mexico City Ave"/>
    <s v=" Mexico City"/>
    <s v="Mexico"/>
    <s v="Mexico"/>
    <s v="North America"/>
    <s v="AC Level 1"/>
    <n v="0.27"/>
    <s v="6:00-22:00"/>
    <s v="6:00-22:00"/>
    <d v="1899-12-30T16:04:48"/>
    <n v="9.06"/>
    <n v="82"/>
    <x v="4"/>
    <x v="2"/>
    <s v="Tesla"/>
    <n v="2019"/>
    <s v="No"/>
    <n v="3.4"/>
    <n v="5"/>
    <s v="Annually"/>
  </r>
  <r>
    <s v="EVS02767"/>
    <n v="43.730303999999997"/>
    <n v="-79.499382999999995"/>
    <s v="587 Toronto Ave"/>
    <s v=" Toronto"/>
    <s v="Canada"/>
    <s v="Canada"/>
    <s v="North America"/>
    <s v="AC Level 1"/>
    <n v="0.15"/>
    <d v="2025-07-24T00:00:00"/>
    <s v="9.00-21.00"/>
    <d v="1900-01-11T00:00:00"/>
    <n v="13.17"/>
    <n v="72"/>
    <x v="3"/>
    <x v="3"/>
    <s v="CCS, Type 2"/>
    <n v="2021"/>
    <s v="No"/>
    <n v="3.5"/>
    <n v="6"/>
    <s v="Quarterly"/>
  </r>
  <r>
    <s v="EVS02769"/>
    <n v="37.862569999999998"/>
    <n v="-122.451621"/>
    <s v="7802 San Francisco Ave"/>
    <s v=" San Francisco"/>
    <s v="United States"/>
    <s v="United States"/>
    <s v="North America"/>
    <s v="AC Level 1"/>
    <n v="0.49"/>
    <d v="2025-07-24T00:00:00"/>
    <s v="9.00-21.00"/>
    <d v="1900-01-11T00:00:00"/>
    <n v="16.95"/>
    <n v="52"/>
    <x v="3"/>
    <x v="3"/>
    <s v="CCS, CHAdeMO"/>
    <n v="2014"/>
    <s v="Yes"/>
    <n v="3.2"/>
    <n v="9"/>
    <s v="Annually"/>
  </r>
  <r>
    <s v="EVS02772"/>
    <n v="37.648707999999999"/>
    <n v="126.957589"/>
    <s v="9315 Seoul Ave"/>
    <s v=" Seoul"/>
    <s v="South Korea"/>
    <s v="South Korea"/>
    <s v="Asia"/>
    <s v="AC Level 1"/>
    <n v="0.36"/>
    <s v="6:00-22:00"/>
    <s v="6:00-22:00"/>
    <d v="1899-12-30T16:04:48"/>
    <n v="2.91"/>
    <n v="95"/>
    <x v="0"/>
    <x v="3"/>
    <s v="Tesla"/>
    <n v="2021"/>
    <s v="Yes"/>
    <n v="3.6"/>
    <n v="9"/>
    <s v="Quarterly"/>
  </r>
  <r>
    <s v="EVS02774"/>
    <n v="39.919882000000001"/>
    <n v="116.20138799999999"/>
    <s v="389 Beijing Ave"/>
    <s v=" Beijing"/>
    <s v="China"/>
    <s v="China"/>
    <s v="Asia"/>
    <s v="AC Level 1"/>
    <n v="0.22"/>
    <s v="9:00-18:00"/>
    <s v="9:00-18:00"/>
    <d v="1899-12-30T08:52:48"/>
    <n v="5.93"/>
    <n v="70"/>
    <x v="3"/>
    <x v="0"/>
    <s v="Tesla, CCS"/>
    <n v="2013"/>
    <s v="Yes"/>
    <n v="4.4000000000000004"/>
    <n v="9"/>
    <s v="Monthly"/>
  </r>
  <r>
    <s v="EVS02775"/>
    <n v="-33.720700000000001"/>
    <n v="151.27605"/>
    <s v="2660 Sydney Ave"/>
    <s v=" Sydney"/>
    <s v="Australia"/>
    <s v="Australia"/>
    <s v="Australia"/>
    <s v="AC Level 1"/>
    <n v="0.15"/>
    <s v="9:00-18:00"/>
    <s v="9:00-18:00"/>
    <d v="1899-12-30T08:52:48"/>
    <n v="2.38"/>
    <n v="91"/>
    <x v="4"/>
    <x v="0"/>
    <s v="Type 2, Tesla"/>
    <n v="2012"/>
    <s v="Yes"/>
    <n v="5"/>
    <n v="9"/>
    <s v="Quarterly"/>
  </r>
  <r>
    <s v="EVS02777"/>
    <n v="43.697639000000002"/>
    <n v="-79.397606999999994"/>
    <s v="7236 Toronto Ave"/>
    <s v=" Toronto"/>
    <s v="Canada"/>
    <s v="Canada"/>
    <s v="North America"/>
    <s v="AC Level 1"/>
    <n v="0.48"/>
    <s v="9:00-18:00"/>
    <s v="9:00-18:00"/>
    <d v="1899-12-30T08:52:48"/>
    <n v="2.98"/>
    <n v="48"/>
    <x v="4"/>
    <x v="2"/>
    <s v="Type 2, CHAdeMO"/>
    <n v="2012"/>
    <s v="No"/>
    <n v="3.9"/>
    <n v="4"/>
    <s v="Quarterly"/>
  </r>
  <r>
    <s v="EVS02783"/>
    <n v="-23.678768999999999"/>
    <n v="-46.536427000000003"/>
    <s v="109 SÃ£o Paulo Ave"/>
    <s v=" SÃ£o Paulo"/>
    <s v="Brazil"/>
    <s v="Brazil"/>
    <s v="South America"/>
    <s v="AC Level 1"/>
    <n v="0.4"/>
    <s v="9:00-18:00"/>
    <s v="9:00-18:00"/>
    <d v="1899-12-30T08:52:48"/>
    <n v="17.47"/>
    <n v="14"/>
    <x v="1"/>
    <x v="2"/>
    <s v="CHAdeMO"/>
    <n v="2015"/>
    <s v="No"/>
    <n v="3.9"/>
    <n v="5"/>
    <s v="Monthly"/>
  </r>
  <r>
    <s v="EVS02789"/>
    <n v="41.879058000000001"/>
    <n v="-87.681529999999995"/>
    <s v="3525 Chicago Ave"/>
    <s v=" Chicago"/>
    <s v="United States"/>
    <s v="United States"/>
    <s v="North America"/>
    <s v="AC Level 1"/>
    <n v="0.28000000000000003"/>
    <d v="2025-07-24T00:00:00"/>
    <s v="9.00-21.00"/>
    <d v="1900-01-11T00:00:00"/>
    <n v="17.739999999999998"/>
    <n v="30"/>
    <x v="2"/>
    <x v="3"/>
    <s v="CCS"/>
    <n v="2010"/>
    <s v="Yes"/>
    <n v="5"/>
    <n v="10"/>
    <s v="Quarterly"/>
  </r>
  <r>
    <s v="EVS02793"/>
    <n v="-33.788811000000003"/>
    <n v="151.337524"/>
    <s v="2907 Sydney Ave"/>
    <s v=" Sydney"/>
    <s v="Australia"/>
    <s v="Australia"/>
    <s v="Australia"/>
    <s v="AC Level 1"/>
    <n v="0.18"/>
    <d v="2025-07-24T00:00:00"/>
    <s v="9.00-21.00"/>
    <d v="1900-01-11T00:00:00"/>
    <n v="12.47"/>
    <n v="33"/>
    <x v="3"/>
    <x v="0"/>
    <s v="Tesla"/>
    <n v="2019"/>
    <s v="No"/>
    <n v="3.6"/>
    <n v="8"/>
    <s v="Annually"/>
  </r>
  <r>
    <s v="EVS02795"/>
    <n v="-33.895932999999999"/>
    <n v="151.28627800000001"/>
    <s v="603 Sydney Ave"/>
    <s v=" Sydney"/>
    <s v="Australia"/>
    <s v="Australia"/>
    <s v="Australia"/>
    <s v="AC Level 1"/>
    <n v="0.4"/>
    <d v="2025-07-24T00:00:00"/>
    <s v="9.00-21.00"/>
    <d v="1900-01-11T00:00:00"/>
    <n v="14.15"/>
    <n v="28"/>
    <x v="0"/>
    <x v="0"/>
    <s v="CHAdeMO, Tesla"/>
    <n v="2014"/>
    <s v="No"/>
    <n v="3.6"/>
    <n v="2"/>
    <s v="Annually"/>
  </r>
  <r>
    <s v="EVS02796"/>
    <n v="55.735607000000002"/>
    <n v="37.529294999999998"/>
    <s v="4000 Moscow Ave"/>
    <s v=" Moscow"/>
    <s v="Russia"/>
    <s v="Russia"/>
    <s v="Europe"/>
    <s v="AC Level 1"/>
    <n v="0.25"/>
    <s v="6:00-22:00"/>
    <s v="6:00-22:00"/>
    <d v="1899-12-30T16:04:48"/>
    <n v="11.12"/>
    <n v="24"/>
    <x v="1"/>
    <x v="0"/>
    <s v="CCS, Type 2"/>
    <n v="2010"/>
    <s v="No"/>
    <n v="4.4000000000000004"/>
    <n v="9"/>
    <s v="Annually"/>
  </r>
  <r>
    <s v="EVS02802"/>
    <n v="19.431754000000002"/>
    <n v="-99.195537000000002"/>
    <s v="64 Mexico City Ave"/>
    <s v=" Mexico City"/>
    <s v="Mexico"/>
    <s v="Mexico"/>
    <s v="North America"/>
    <s v="AC Level 1"/>
    <n v="0.28000000000000003"/>
    <s v="6:00-22:00"/>
    <s v="6:00-22:00"/>
    <d v="1899-12-30T16:04:48"/>
    <n v="17.28"/>
    <n v="40"/>
    <x v="1"/>
    <x v="3"/>
    <s v="CHAdeMO"/>
    <n v="2022"/>
    <s v="No"/>
    <n v="3"/>
    <n v="5"/>
    <s v="Quarterly"/>
  </r>
  <r>
    <s v="EVS02806"/>
    <n v="41.999070000000003"/>
    <n v="-87.697450000000003"/>
    <s v="6835 Chicago Ave"/>
    <s v=" Chicago"/>
    <s v="United States"/>
    <s v="United States"/>
    <s v="North America"/>
    <s v="AC Level 1"/>
    <n v="0.5"/>
    <s v="6:00-22:00"/>
    <s v="6:00-22:00"/>
    <d v="1899-12-30T16:04:48"/>
    <n v="19.190000000000001"/>
    <n v="48"/>
    <x v="3"/>
    <x v="2"/>
    <s v="CCS, CHAdeMO"/>
    <n v="2018"/>
    <s v="No"/>
    <n v="4.3"/>
    <n v="9"/>
    <s v="Annually"/>
  </r>
  <r>
    <s v="EVS02807"/>
    <n v="19.442453"/>
    <n v="-99.142179999999996"/>
    <s v="5127 Mexico City Ave"/>
    <s v=" Mexico City"/>
    <s v="Mexico"/>
    <s v="Mexico"/>
    <s v="North America"/>
    <s v="AC Level 1"/>
    <n v="0.14000000000000001"/>
    <s v="9:00-18:00"/>
    <s v="9:00-18:00"/>
    <d v="1899-12-30T08:52:48"/>
    <n v="19.45"/>
    <n v="96"/>
    <x v="2"/>
    <x v="1"/>
    <s v="Type 2, Tesla"/>
    <n v="2020"/>
    <s v="No"/>
    <n v="4.7"/>
    <n v="8"/>
    <s v="Annually"/>
  </r>
  <r>
    <s v="EVS02809"/>
    <n v="39.836289000000001"/>
    <n v="116.202836"/>
    <s v="7374 Beijing Ave"/>
    <s v=" Beijing"/>
    <s v="China"/>
    <s v="China"/>
    <s v="Asia"/>
    <s v="AC Level 1"/>
    <n v="0.41"/>
    <s v="9:00-18:00"/>
    <s v="9:00-18:00"/>
    <d v="1899-12-30T08:52:48"/>
    <n v="18.78"/>
    <n v="43"/>
    <x v="0"/>
    <x v="0"/>
    <s v="Tesla"/>
    <n v="2018"/>
    <s v="No"/>
    <n v="4.2"/>
    <n v="1"/>
    <s v="Quarterly"/>
  </r>
  <r>
    <s v="EVS02811"/>
    <n v="-49.602663"/>
    <n v="-140.65259499999999"/>
    <s v="9274 Random Rd"/>
    <s v="Error"/>
    <s v="Error"/>
    <s v="Error"/>
    <s v="Error"/>
    <s v="AC Level 1"/>
    <n v="0.3"/>
    <s v="6:00-22:00"/>
    <s v="6:00-22:00"/>
    <d v="1899-12-30T16:04:48"/>
    <n v="16.079999999999998"/>
    <n v="88"/>
    <x v="4"/>
    <x v="0"/>
    <s v="CHAdeMO"/>
    <n v="2015"/>
    <s v="Yes"/>
    <n v="3.9"/>
    <n v="10"/>
    <s v="Monthly"/>
  </r>
  <r>
    <s v="EVS02812"/>
    <n v="25.214690000000001"/>
    <n v="55.369"/>
    <s v="4171 Dubai Ave"/>
    <s v=" Dubai"/>
    <s v="United Arab Emirates"/>
    <s v="United Arab Emirates"/>
    <s v="Asia"/>
    <s v="AC Level 1"/>
    <n v="0.24"/>
    <d v="2025-07-24T00:00:00"/>
    <s v="9.00-21.00"/>
    <d v="1900-01-11T00:00:00"/>
    <n v="11.58"/>
    <n v="58"/>
    <x v="3"/>
    <x v="1"/>
    <s v="CCS, Tesla"/>
    <n v="2023"/>
    <s v="Yes"/>
    <n v="4"/>
    <n v="6"/>
    <s v="Monthly"/>
  </r>
  <r>
    <s v="EVS02814"/>
    <n v="52.403157999999998"/>
    <n v="13.396794"/>
    <s v="2959 Berlin Ave"/>
    <s v=" Berlin"/>
    <s v="Germany"/>
    <s v="Germany"/>
    <s v="Europe"/>
    <s v="AC Level 1"/>
    <n v="0.2"/>
    <s v="6:00-22:00"/>
    <s v="6:00-22:00"/>
    <d v="1899-12-30T16:04:48"/>
    <n v="18.28"/>
    <n v="94"/>
    <x v="2"/>
    <x v="2"/>
    <s v="Tesla, CHAdeMO"/>
    <n v="2022"/>
    <s v="No"/>
    <n v="3.8"/>
    <n v="7"/>
    <s v="Monthly"/>
  </r>
  <r>
    <s v="EVS02822"/>
    <n v="52.555002000000002"/>
    <n v="13.411144"/>
    <s v="5743 Berlin Ave"/>
    <s v=" Berlin"/>
    <s v="Germany"/>
    <s v="Germany"/>
    <s v="Europe"/>
    <s v="AC Level 1"/>
    <n v="0.33"/>
    <s v="6:00-22:00"/>
    <s v="6:00-22:00"/>
    <d v="1899-12-30T16:04:48"/>
    <n v="6.95"/>
    <n v="51"/>
    <x v="0"/>
    <x v="1"/>
    <s v="CCS, Type 2"/>
    <n v="2010"/>
    <s v="Yes"/>
    <n v="3.4"/>
    <n v="4"/>
    <s v="Quarterly"/>
  </r>
  <r>
    <s v="EVS02831"/>
    <n v="14.725139"/>
    <n v="-49.221184999999998"/>
    <s v="4575 Random Rd"/>
    <s v="Error"/>
    <s v="Error"/>
    <s v="Error"/>
    <s v="Error"/>
    <s v="AC Level 1"/>
    <n v="0.5"/>
    <d v="2025-07-24T00:00:00"/>
    <s v="9.00-21.00"/>
    <d v="1900-01-11T00:00:00"/>
    <n v="4.8499999999999996"/>
    <n v="30"/>
    <x v="3"/>
    <x v="0"/>
    <s v="CHAdeMO"/>
    <n v="2016"/>
    <s v="Yes"/>
    <n v="4.4000000000000004"/>
    <n v="1"/>
    <s v="Monthly"/>
  </r>
  <r>
    <s v="EVS02834"/>
    <n v="39.939059999999998"/>
    <n v="116.353437"/>
    <s v="9216 Beijing Ave"/>
    <s v=" Beijing"/>
    <s v="China"/>
    <s v="China"/>
    <s v="Asia"/>
    <s v="AC Level 1"/>
    <n v="0.31"/>
    <s v="9:00-18:00"/>
    <s v="9:00-18:00"/>
    <d v="1899-12-30T08:52:48"/>
    <n v="3.49"/>
    <n v="24"/>
    <x v="3"/>
    <x v="2"/>
    <s v="Tesla, CHAdeMO"/>
    <n v="2021"/>
    <s v="No"/>
    <n v="5"/>
    <n v="6"/>
    <s v="Annually"/>
  </r>
  <r>
    <s v="EVS02836"/>
    <n v="52.477575999999999"/>
    <n v="13.368034"/>
    <s v="44 Berlin Ave"/>
    <s v=" Berlin"/>
    <s v="Germany"/>
    <s v="Germany"/>
    <s v="Europe"/>
    <s v="AC Level 1"/>
    <n v="0.15"/>
    <d v="2025-07-24T00:00:00"/>
    <s v="9.00-21.00"/>
    <d v="1900-01-11T00:00:00"/>
    <n v="17.350000000000001"/>
    <n v="65"/>
    <x v="4"/>
    <x v="1"/>
    <s v="Tesla"/>
    <n v="2019"/>
    <s v="No"/>
    <n v="3.6"/>
    <n v="1"/>
    <s v="Quarterly"/>
  </r>
  <r>
    <s v="EVS02839"/>
    <n v="39.967891000000002"/>
    <n v="116.36284000000001"/>
    <s v="6469 Beijing Ave"/>
    <s v=" Beijing"/>
    <s v="China"/>
    <s v="China"/>
    <s v="Asia"/>
    <s v="AC Level 1"/>
    <n v="0.15"/>
    <s v="9:00-18:00"/>
    <s v="9:00-18:00"/>
    <d v="1899-12-30T08:52:48"/>
    <n v="4.78"/>
    <n v="53"/>
    <x v="4"/>
    <x v="2"/>
    <s v="CHAdeMO, Tesla"/>
    <n v="2013"/>
    <s v="Yes"/>
    <n v="3.4"/>
    <n v="7"/>
    <s v="Monthly"/>
  </r>
  <r>
    <s v="EVS02842"/>
    <n v="-33.772316000000004"/>
    <n v="18.538399999999999"/>
    <s v="8189 Cape Town Ave"/>
    <s v=" Cape Town"/>
    <s v="South Africa"/>
    <s v="South Africa"/>
    <s v="Africa"/>
    <s v="AC Level 1"/>
    <n v="0.34"/>
    <d v="2025-07-24T00:00:00"/>
    <s v="9.00-21.00"/>
    <d v="1900-01-11T00:00:00"/>
    <n v="2.2200000000000002"/>
    <n v="47"/>
    <x v="4"/>
    <x v="2"/>
    <s v="Tesla"/>
    <n v="2018"/>
    <s v="No"/>
    <n v="4.8"/>
    <n v="8"/>
    <s v="Annually"/>
  </r>
  <r>
    <s v="EVS02850"/>
    <n v="37.897748999999997"/>
    <n v="-122.452949"/>
    <s v="3409 San Francisco Ave"/>
    <s v=" San Francisco"/>
    <s v="United States"/>
    <s v="United States"/>
    <s v="North America"/>
    <s v="AC Level 1"/>
    <n v="0.18"/>
    <d v="2025-07-24T00:00:00"/>
    <s v="9.00-21.00"/>
    <d v="1900-01-11T00:00:00"/>
    <n v="15.09"/>
    <n v="35"/>
    <x v="1"/>
    <x v="2"/>
    <s v="Tesla, Type 2"/>
    <n v="2014"/>
    <s v="Yes"/>
    <n v="5"/>
    <n v="6"/>
    <s v="Quarterly"/>
  </r>
  <r>
    <s v="EVS02854"/>
    <n v="-23.682334000000001"/>
    <n v="-46.661414999999998"/>
    <s v="9556 SÃ£o Paulo Ave"/>
    <s v=" SÃ£o Paulo"/>
    <s v="Brazil"/>
    <s v="Brazil"/>
    <s v="South America"/>
    <s v="AC Level 1"/>
    <n v="0.13"/>
    <s v="9:00-18:00"/>
    <s v="9:00-18:00"/>
    <d v="1899-12-30T08:52:48"/>
    <n v="3.91"/>
    <n v="12"/>
    <x v="1"/>
    <x v="3"/>
    <s v="Tesla, Type 2"/>
    <n v="2020"/>
    <s v="No"/>
    <n v="3.4"/>
    <n v="7"/>
    <s v="Annually"/>
  </r>
  <r>
    <s v="EVS02855"/>
    <n v="-23.589585"/>
    <n v="-46.571731"/>
    <s v="728 SÃ£o Paulo Ave"/>
    <s v=" SÃ£o Paulo"/>
    <s v="Brazil"/>
    <s v="Brazil"/>
    <s v="South America"/>
    <s v="AC Level 1"/>
    <n v="0.23"/>
    <d v="2025-07-24T00:00:00"/>
    <s v="9.00-21.00"/>
    <d v="1900-01-11T00:00:00"/>
    <n v="5.2"/>
    <n v="48"/>
    <x v="3"/>
    <x v="2"/>
    <s v="CCS"/>
    <n v="2017"/>
    <s v="No"/>
    <n v="4"/>
    <n v="1"/>
    <s v="Monthly"/>
  </r>
  <r>
    <s v="EVS02862"/>
    <n v="-23.540555000000001"/>
    <n v="-46.521268999999997"/>
    <s v="9259 SÃ£o Paulo Ave"/>
    <s v=" SÃ£o Paulo"/>
    <s v="Brazil"/>
    <s v="Brazil"/>
    <s v="South America"/>
    <s v="AC Level 1"/>
    <n v="0.15"/>
    <d v="2025-07-24T00:00:00"/>
    <s v="9.00-21.00"/>
    <d v="1900-01-11T00:00:00"/>
    <n v="11.58"/>
    <n v="75"/>
    <x v="4"/>
    <x v="2"/>
    <s v="CCS"/>
    <n v="2017"/>
    <s v="No"/>
    <n v="3.3"/>
    <n v="7"/>
    <s v="Monthly"/>
  </r>
  <r>
    <s v="EVS02863"/>
    <n v="41.832259000000001"/>
    <n v="-87.633741000000001"/>
    <s v="7774 Chicago Ave"/>
    <s v=" Chicago"/>
    <s v="United States"/>
    <s v="United States"/>
    <s v="North America"/>
    <s v="AC Level 1"/>
    <n v="0.43"/>
    <s v="9:00-18:00"/>
    <s v="9:00-18:00"/>
    <d v="1899-12-30T08:52:48"/>
    <n v="16.28"/>
    <n v="88"/>
    <x v="0"/>
    <x v="2"/>
    <s v="CCS"/>
    <n v="2019"/>
    <s v="Yes"/>
    <n v="4.9000000000000004"/>
    <n v="4"/>
    <s v="Monthly"/>
  </r>
  <r>
    <s v="EVS02867"/>
    <n v="13.803982"/>
    <n v="100.429739"/>
    <s v="124 Bangkok Ave"/>
    <s v=" Bangkok"/>
    <s v="Thailand"/>
    <s v="Thailand"/>
    <s v="Asia"/>
    <s v="AC Level 1"/>
    <n v="0.16"/>
    <s v="6:00-22:00"/>
    <s v="6:00-22:00"/>
    <d v="1899-12-30T16:04:48"/>
    <n v="14.58"/>
    <n v="86"/>
    <x v="3"/>
    <x v="0"/>
    <s v="Tesla, CHAdeMO"/>
    <n v="2010"/>
    <s v="No"/>
    <n v="3.3"/>
    <n v="1"/>
    <s v="Annually"/>
  </r>
  <r>
    <s v="EVS02869"/>
    <n v="39.881745000000002"/>
    <n v="116.311487"/>
    <s v="334 Beijing Ave"/>
    <s v=" Beijing"/>
    <s v="China"/>
    <s v="China"/>
    <s v="Asia"/>
    <s v="AC Level 1"/>
    <n v="0.47"/>
    <s v="6:00-22:00"/>
    <s v="6:00-22:00"/>
    <d v="1899-12-30T16:04:48"/>
    <n v="6.04"/>
    <n v="52"/>
    <x v="3"/>
    <x v="0"/>
    <s v="Tesla"/>
    <n v="2021"/>
    <s v="No"/>
    <n v="3.4"/>
    <n v="1"/>
    <s v="Quarterly"/>
  </r>
  <r>
    <s v="EVS02870"/>
    <n v="19.523674"/>
    <n v="-99.068127000000004"/>
    <s v="4564 Mexico City Ave"/>
    <s v=" Mexico City"/>
    <s v="Mexico"/>
    <s v="Mexico"/>
    <s v="North America"/>
    <s v="AC Level 1"/>
    <n v="0.38"/>
    <s v="6:00-22:00"/>
    <s v="6:00-22:00"/>
    <d v="1899-12-30T16:04:48"/>
    <n v="8.1"/>
    <n v="21"/>
    <x v="0"/>
    <x v="0"/>
    <s v="CCS"/>
    <n v="2014"/>
    <s v="Yes"/>
    <n v="3.8"/>
    <n v="3"/>
    <s v="Quarterly"/>
  </r>
  <r>
    <s v="EVS02871"/>
    <n v="-53.684803000000002"/>
    <n v="-164.605256"/>
    <s v="3056 Random Rd"/>
    <s v="Error"/>
    <s v="Error"/>
    <s v="Error"/>
    <s v="Error"/>
    <s v="AC Level 1"/>
    <n v="0.35"/>
    <s v="6:00-22:00"/>
    <s v="6:00-22:00"/>
    <d v="1899-12-30T16:04:48"/>
    <n v="14.83"/>
    <n v="13"/>
    <x v="1"/>
    <x v="0"/>
    <s v="CCS, CHAdeMO"/>
    <n v="2015"/>
    <s v="Yes"/>
    <n v="4.5"/>
    <n v="5"/>
    <s v="Quarterly"/>
  </r>
  <r>
    <s v="EVS02873"/>
    <n v="19.446148000000001"/>
    <n v="-99.010135000000005"/>
    <s v="7143 Mexico City Ave"/>
    <s v=" Mexico City"/>
    <s v="Mexico"/>
    <s v="Mexico"/>
    <s v="North America"/>
    <s v="AC Level 1"/>
    <n v="0.39"/>
    <d v="2025-07-24T00:00:00"/>
    <s v="9.00-21.00"/>
    <d v="1900-01-11T00:00:00"/>
    <n v="19.559999999999999"/>
    <n v="45"/>
    <x v="1"/>
    <x v="3"/>
    <s v="CHAdeMO, CCS"/>
    <n v="2013"/>
    <s v="Yes"/>
    <n v="3.7"/>
    <n v="2"/>
    <s v="Quarterly"/>
  </r>
  <r>
    <s v="EVS02880"/>
    <n v="52.494773000000002"/>
    <n v="13.300300999999999"/>
    <s v="7049 Berlin Ave"/>
    <s v=" Berlin"/>
    <s v="Germany"/>
    <s v="Germany"/>
    <s v="Europe"/>
    <s v="AC Level 1"/>
    <n v="0.27"/>
    <s v="6:00-22:00"/>
    <s v="6:00-22:00"/>
    <d v="1899-12-30T16:04:48"/>
    <n v="2"/>
    <n v="59"/>
    <x v="1"/>
    <x v="0"/>
    <s v="CCS"/>
    <n v="2022"/>
    <s v="No"/>
    <n v="3.3"/>
    <n v="3"/>
    <s v="Monthly"/>
  </r>
  <r>
    <s v="EVS02884"/>
    <n v="25.259315999999998"/>
    <n v="55.371760999999999"/>
    <s v="6267 Dubai Ave"/>
    <s v=" Dubai"/>
    <s v="United Arab Emirates"/>
    <s v="United Arab Emirates"/>
    <s v="Asia"/>
    <s v="AC Level 1"/>
    <n v="0.23"/>
    <d v="2025-07-24T00:00:00"/>
    <s v="9.00-21.00"/>
    <d v="1900-01-11T00:00:00"/>
    <n v="16.7"/>
    <n v="29"/>
    <x v="0"/>
    <x v="0"/>
    <s v="CCS"/>
    <n v="2020"/>
    <s v="Yes"/>
    <n v="5"/>
    <n v="4"/>
    <s v="Quarterly"/>
  </r>
  <r>
    <s v="EVS02885"/>
    <n v="19.405190000000001"/>
    <n v="-99.121454999999997"/>
    <s v="7405 Mexico City Ave"/>
    <s v=" Mexico City"/>
    <s v="Mexico"/>
    <s v="Mexico"/>
    <s v="North America"/>
    <s v="AC Level 1"/>
    <n v="0.48"/>
    <s v="9:00-18:00"/>
    <s v="9:00-18:00"/>
    <d v="1899-12-30T08:52:48"/>
    <n v="19.79"/>
    <n v="17"/>
    <x v="1"/>
    <x v="1"/>
    <s v="CHAdeMO"/>
    <n v="2015"/>
    <s v="No"/>
    <n v="4.4000000000000004"/>
    <n v="6"/>
    <s v="Annually"/>
  </r>
  <r>
    <s v="EVS02886"/>
    <n v="43.707481000000001"/>
    <n v="-79.305064999999999"/>
    <s v="1597 Toronto Ave"/>
    <s v=" Toronto"/>
    <s v="Canada"/>
    <s v="Canada"/>
    <s v="North America"/>
    <s v="AC Level 1"/>
    <n v="0.37"/>
    <d v="2025-07-24T00:00:00"/>
    <s v="9.00-21.00"/>
    <d v="1900-01-11T00:00:00"/>
    <n v="8.7799999999999994"/>
    <n v="56"/>
    <x v="1"/>
    <x v="0"/>
    <s v="Type 2, Tesla"/>
    <n v="2019"/>
    <s v="No"/>
    <n v="3.9"/>
    <n v="5"/>
    <s v="Annually"/>
  </r>
  <r>
    <s v="EVS02889"/>
    <n v="34.144202"/>
    <n v="-118.27622100000001"/>
    <s v="2964 Los Angeles Ave"/>
    <s v=" Los Angeles"/>
    <s v="United States"/>
    <s v="United States"/>
    <s v="North America"/>
    <s v="AC Level 1"/>
    <n v="0.3"/>
    <s v="6:00-22:00"/>
    <s v="6:00-22:00"/>
    <d v="1899-12-30T16:04:48"/>
    <n v="1.18"/>
    <n v="85"/>
    <x v="2"/>
    <x v="1"/>
    <s v="Type 2, CCS"/>
    <n v="2011"/>
    <s v="Yes"/>
    <n v="3.2"/>
    <n v="6"/>
    <s v="Monthly"/>
  </r>
  <r>
    <s v="EVS02894"/>
    <n v="19.456192000000001"/>
    <n v="-99.067914999999999"/>
    <s v="645 Mexico City Ave"/>
    <s v=" Mexico City"/>
    <s v="Mexico"/>
    <s v="Mexico"/>
    <s v="North America"/>
    <s v="AC Level 1"/>
    <n v="0.33"/>
    <s v="6:00-22:00"/>
    <s v="6:00-22:00"/>
    <d v="1899-12-30T16:04:48"/>
    <n v="10.52"/>
    <n v="51"/>
    <x v="3"/>
    <x v="0"/>
    <s v="CCS, CHAdeMO"/>
    <n v="2021"/>
    <s v="No"/>
    <n v="3.3"/>
    <n v="2"/>
    <s v="Monthly"/>
  </r>
  <r>
    <s v="EVS02899"/>
    <n v="-33.718696999999999"/>
    <n v="18.533714"/>
    <s v="8549 Cape Town Ave"/>
    <s v=" Cape Town"/>
    <s v="South Africa"/>
    <s v="South Africa"/>
    <s v="Africa"/>
    <s v="AC Level 1"/>
    <n v="0.12"/>
    <s v="6:00-22:00"/>
    <s v="6:00-22:00"/>
    <d v="1899-12-30T16:04:48"/>
    <n v="4.2300000000000004"/>
    <n v="47"/>
    <x v="0"/>
    <x v="2"/>
    <s v="CHAdeMO"/>
    <n v="2012"/>
    <s v="Yes"/>
    <n v="3.5"/>
    <n v="5"/>
    <s v="Annually"/>
  </r>
  <r>
    <s v="EVS02900"/>
    <n v="-23.632414000000001"/>
    <n v="-46.649073999999999"/>
    <s v="9716 SÃ£o Paulo Ave"/>
    <s v=" SÃ£o Paulo"/>
    <s v="Brazil"/>
    <s v="Brazil"/>
    <s v="South America"/>
    <s v="AC Level 1"/>
    <n v="0.26"/>
    <s v="9:00-18:00"/>
    <s v="9:00-18:00"/>
    <d v="1899-12-30T08:52:48"/>
    <n v="13.26"/>
    <n v="25"/>
    <x v="0"/>
    <x v="1"/>
    <s v="Tesla"/>
    <n v="2020"/>
    <s v="Yes"/>
    <n v="4.9000000000000004"/>
    <n v="1"/>
    <s v="Annually"/>
  </r>
  <r>
    <s v="EVS02902"/>
    <n v="19.155190999999999"/>
    <n v="72.913148000000007"/>
    <s v="5220 Mumbai Ave"/>
    <s v=" Mumbai"/>
    <s v="India"/>
    <s v="India"/>
    <s v="Asia"/>
    <s v="AC Level 1"/>
    <n v="0.24"/>
    <s v="6:00-22:00"/>
    <s v="6:00-22:00"/>
    <d v="1899-12-30T16:04:48"/>
    <n v="15.52"/>
    <n v="98"/>
    <x v="3"/>
    <x v="2"/>
    <s v="CHAdeMO"/>
    <n v="2011"/>
    <s v="No"/>
    <n v="4.4000000000000004"/>
    <n v="7"/>
    <s v="Quarterly"/>
  </r>
  <r>
    <s v="EVS02903"/>
    <n v="39.874636000000002"/>
    <n v="116.471294"/>
    <s v="8599 Beijing Ave"/>
    <s v=" Beijing"/>
    <s v="China"/>
    <s v="China"/>
    <s v="Asia"/>
    <s v="AC Level 1"/>
    <n v="0.16"/>
    <d v="2025-07-24T00:00:00"/>
    <s v="9.00-21.00"/>
    <d v="1900-01-11T00:00:00"/>
    <n v="17.239999999999998"/>
    <n v="81"/>
    <x v="0"/>
    <x v="3"/>
    <s v="Tesla"/>
    <n v="2021"/>
    <s v="Yes"/>
    <n v="3.8"/>
    <n v="6"/>
    <s v="Annually"/>
  </r>
  <r>
    <s v="EVS02905"/>
    <n v="55.793975000000003"/>
    <n v="37.549101"/>
    <s v="5790 Moscow Ave"/>
    <s v=" Moscow"/>
    <s v="Russia"/>
    <s v="Russia"/>
    <s v="Europe"/>
    <s v="AC Level 1"/>
    <n v="0.25"/>
    <s v="9:00-18:00"/>
    <s v="9:00-18:00"/>
    <d v="1899-12-30T08:52:48"/>
    <n v="12.72"/>
    <n v="30"/>
    <x v="2"/>
    <x v="2"/>
    <s v="Type 2, Tesla"/>
    <n v="2021"/>
    <s v="Yes"/>
    <n v="4.4000000000000004"/>
    <n v="9"/>
    <s v="Quarterly"/>
  </r>
  <r>
    <s v="EVS02907"/>
    <n v="37.811374000000001"/>
    <n v="-122.450998"/>
    <s v="1607 San Francisco Ave"/>
    <s v=" San Francisco"/>
    <s v="United States"/>
    <s v="United States"/>
    <s v="North America"/>
    <s v="AC Level 1"/>
    <n v="0.33"/>
    <s v="9:00-18:00"/>
    <s v="9:00-18:00"/>
    <d v="1899-12-30T08:52:48"/>
    <n v="4.3099999999999996"/>
    <n v="16"/>
    <x v="2"/>
    <x v="1"/>
    <s v="Tesla"/>
    <n v="2018"/>
    <s v="Yes"/>
    <n v="4.8"/>
    <n v="9"/>
    <s v="Monthly"/>
  </r>
  <r>
    <s v="EVS02909"/>
    <n v="37.834814000000001"/>
    <n v="-122.471975"/>
    <s v="4260 San Francisco Ave"/>
    <s v=" San Francisco"/>
    <s v="United States"/>
    <s v="United States"/>
    <s v="North America"/>
    <s v="AC Level 1"/>
    <n v="0.44"/>
    <s v="6:00-22:00"/>
    <s v="6:00-22:00"/>
    <d v="1899-12-30T16:04:48"/>
    <n v="4.45"/>
    <n v="56"/>
    <x v="2"/>
    <x v="1"/>
    <s v="CCS, Tesla"/>
    <n v="2012"/>
    <s v="No"/>
    <n v="3.8"/>
    <n v="7"/>
    <s v="Annually"/>
  </r>
  <r>
    <s v="EVS02910"/>
    <n v="-33.887917999999999"/>
    <n v="151.21993900000001"/>
    <s v="8885 Sydney Ave"/>
    <s v=" Sydney"/>
    <s v="Australia"/>
    <s v="Australia"/>
    <s v="Australia"/>
    <s v="AC Level 1"/>
    <n v="0.25"/>
    <s v="6:00-22:00"/>
    <s v="6:00-22:00"/>
    <d v="1899-12-30T16:04:48"/>
    <n v="10.36"/>
    <n v="62"/>
    <x v="2"/>
    <x v="3"/>
    <s v="Type 2, Tesla"/>
    <n v="2019"/>
    <s v="No"/>
    <n v="3.1"/>
    <n v="7"/>
    <s v="Monthly"/>
  </r>
  <r>
    <s v="EVS02914"/>
    <n v="19.556248"/>
    <n v="-99.116437000000005"/>
    <s v="3942 Mexico City Ave"/>
    <s v=" Mexico City"/>
    <s v="Mexico"/>
    <s v="Mexico"/>
    <s v="North America"/>
    <s v="AC Level 1"/>
    <n v="0.24"/>
    <d v="2025-07-24T00:00:00"/>
    <s v="9.00-21.00"/>
    <d v="1900-01-11T00:00:00"/>
    <n v="19.739999999999998"/>
    <n v="52"/>
    <x v="4"/>
    <x v="1"/>
    <s v="CCS"/>
    <n v="2016"/>
    <s v="Yes"/>
    <n v="3.1"/>
    <n v="2"/>
    <s v="Monthly"/>
  </r>
  <r>
    <s v="EVS02916"/>
    <n v="25.294066000000001"/>
    <n v="55.386408000000003"/>
    <s v="225 Dubai Ave"/>
    <s v=" Dubai"/>
    <s v="United Arab Emirates"/>
    <s v="United Arab Emirates"/>
    <s v="Asia"/>
    <s v="AC Level 1"/>
    <n v="0.39"/>
    <s v="6:00-22:00"/>
    <s v="6:00-22:00"/>
    <d v="1899-12-30T16:04:48"/>
    <n v="3.37"/>
    <n v="83"/>
    <x v="1"/>
    <x v="2"/>
    <s v="Tesla"/>
    <n v="2022"/>
    <s v="Yes"/>
    <n v="4.4000000000000004"/>
    <n v="8"/>
    <s v="Monthly"/>
  </r>
  <r>
    <s v="EVS02918"/>
    <n v="52.519973999999998"/>
    <n v="13.402568"/>
    <s v="4082 Berlin Ave"/>
    <s v=" Berlin"/>
    <s v="Germany"/>
    <s v="Germany"/>
    <s v="Europe"/>
    <s v="AC Level 1"/>
    <n v="0.39"/>
    <d v="2025-07-24T00:00:00"/>
    <s v="9.00-21.00"/>
    <d v="1900-01-11T00:00:00"/>
    <n v="18.77"/>
    <n v="34"/>
    <x v="4"/>
    <x v="3"/>
    <s v="Type 2, CCS"/>
    <n v="2018"/>
    <s v="Yes"/>
    <n v="4.0999999999999996"/>
    <n v="5"/>
    <s v="Annually"/>
  </r>
  <r>
    <s v="EVS02920"/>
    <n v="34.019908000000001"/>
    <n v="-118.226671"/>
    <s v="1838 Los Angeles Ave"/>
    <s v=" Los Angeles"/>
    <s v="United States"/>
    <s v="United States"/>
    <s v="North America"/>
    <s v="AC Level 1"/>
    <n v="0.32"/>
    <s v="6:00-22:00"/>
    <s v="6:00-22:00"/>
    <d v="1899-12-30T16:04:48"/>
    <n v="3.35"/>
    <n v="57"/>
    <x v="1"/>
    <x v="0"/>
    <s v="Tesla, Type 2"/>
    <n v="2014"/>
    <s v="Yes"/>
    <n v="3.8"/>
    <n v="7"/>
    <s v="Annually"/>
  </r>
  <r>
    <s v="EVS02922"/>
    <n v="25.282095999999999"/>
    <n v="55.399379000000003"/>
    <s v="6671 Dubai Ave"/>
    <s v=" Dubai"/>
    <s v="United Arab Emirates"/>
    <s v="United Arab Emirates"/>
    <s v="Asia"/>
    <s v="AC Level 1"/>
    <n v="0.12"/>
    <d v="2025-07-24T00:00:00"/>
    <s v="9.00-21.00"/>
    <d v="1900-01-11T00:00:00"/>
    <n v="12.69"/>
    <n v="67"/>
    <x v="0"/>
    <x v="1"/>
    <s v="CCS, Type 2"/>
    <n v="2011"/>
    <s v="No"/>
    <n v="4"/>
    <n v="9"/>
    <s v="Quarterly"/>
  </r>
  <r>
    <s v="EVS02923"/>
    <n v="37.743042000000003"/>
    <n v="-122.372452"/>
    <s v="2364 San Francisco Ave"/>
    <s v=" San Francisco"/>
    <s v="United States"/>
    <s v="United States"/>
    <s v="North America"/>
    <s v="AC Level 1"/>
    <n v="0.3"/>
    <s v="9:00-18:00"/>
    <s v="9:00-18:00"/>
    <d v="1899-12-30T08:52:48"/>
    <n v="19.61"/>
    <n v="87"/>
    <x v="1"/>
    <x v="1"/>
    <s v="Tesla, Type 2"/>
    <n v="2016"/>
    <s v="No"/>
    <n v="3.7"/>
    <n v="2"/>
    <s v="Quarterly"/>
  </r>
  <r>
    <s v="EVS02924"/>
    <n v="25.357875"/>
    <n v="55.36309"/>
    <s v="5150 Dubai Ave"/>
    <s v=" Dubai"/>
    <s v="United Arab Emirates"/>
    <s v="United Arab Emirates"/>
    <s v="Asia"/>
    <s v="AC Level 1"/>
    <n v="0.16"/>
    <d v="2025-07-24T00:00:00"/>
    <s v="9.00-21.00"/>
    <d v="1900-01-11T00:00:00"/>
    <n v="13.45"/>
    <n v="42"/>
    <x v="3"/>
    <x v="1"/>
    <s v="CCS"/>
    <n v="2016"/>
    <s v="No"/>
    <n v="3.9"/>
    <n v="10"/>
    <s v="Monthly"/>
  </r>
  <r>
    <s v="EVS02925"/>
    <n v="52.480682000000002"/>
    <n v="13.439427"/>
    <s v="3375 Berlin Ave"/>
    <s v=" Berlin"/>
    <s v="Germany"/>
    <s v="Germany"/>
    <s v="Europe"/>
    <s v="AC Level 1"/>
    <n v="0.32"/>
    <s v="6:00-22:00"/>
    <s v="6:00-22:00"/>
    <d v="1899-12-30T16:04:48"/>
    <n v="13.84"/>
    <n v="100"/>
    <x v="2"/>
    <x v="2"/>
    <s v="CCS"/>
    <n v="2016"/>
    <s v="Yes"/>
    <n v="3.5"/>
    <n v="3"/>
    <s v="Annually"/>
  </r>
  <r>
    <s v="EVS02927"/>
    <n v="25.375464000000001"/>
    <n v="55.202491999999999"/>
    <s v="829 Dubai Ave"/>
    <s v=" Dubai"/>
    <s v="United Arab Emirates"/>
    <s v="United Arab Emirates"/>
    <s v="Asia"/>
    <s v="AC Level 1"/>
    <n v="0.2"/>
    <s v="6:00-22:00"/>
    <s v="6:00-22:00"/>
    <d v="1899-12-30T16:04:48"/>
    <n v="1.94"/>
    <n v="98"/>
    <x v="1"/>
    <x v="1"/>
    <s v="Type 2, Tesla"/>
    <n v="2011"/>
    <s v="Yes"/>
    <n v="3.4"/>
    <n v="4"/>
    <s v="Monthly"/>
  </r>
  <r>
    <s v="EVS02931"/>
    <n v="70.682263000000006"/>
    <n v="-176.38865999999999"/>
    <s v="2083 Random Rd"/>
    <s v="Error"/>
    <s v="Error"/>
    <s v="Error"/>
    <s v="Error"/>
    <s v="AC Level 1"/>
    <n v="0.37"/>
    <s v="6:00-22:00"/>
    <s v="6:00-22:00"/>
    <d v="1899-12-30T16:04:48"/>
    <n v="7.4"/>
    <n v="69"/>
    <x v="2"/>
    <x v="0"/>
    <s v="CHAdeMO"/>
    <n v="2013"/>
    <s v="Yes"/>
    <n v="4"/>
    <n v="6"/>
    <s v="Monthly"/>
  </r>
  <r>
    <s v="EVS02932"/>
    <n v="19.583335000000002"/>
    <n v="-99.121830000000003"/>
    <s v="1686 Mexico City Ave"/>
    <s v=" Mexico City"/>
    <s v="Mexico"/>
    <s v="Mexico"/>
    <s v="North America"/>
    <s v="AC Level 1"/>
    <n v="0.16"/>
    <s v="9:00-18:00"/>
    <s v="9:00-18:00"/>
    <d v="1899-12-30T08:52:48"/>
    <n v="3.72"/>
    <n v="31"/>
    <x v="2"/>
    <x v="1"/>
    <s v="Type 2"/>
    <n v="2020"/>
    <s v="Yes"/>
    <n v="3.5"/>
    <n v="10"/>
    <s v="Quarterly"/>
  </r>
  <r>
    <s v="EVS02935"/>
    <n v="37.606540000000003"/>
    <n v="126.9453"/>
    <s v="5820 Seoul Ave"/>
    <s v=" Seoul"/>
    <s v="South Korea"/>
    <s v="South Korea"/>
    <s v="Asia"/>
    <s v="AC Level 1"/>
    <n v="0.35"/>
    <d v="2025-07-24T00:00:00"/>
    <s v="9.00-21.00"/>
    <d v="1900-01-11T00:00:00"/>
    <n v="5.43"/>
    <n v="30"/>
    <x v="2"/>
    <x v="0"/>
    <s v="Tesla, CHAdeMO"/>
    <n v="2021"/>
    <s v="No"/>
    <n v="4.2"/>
    <n v="3"/>
    <s v="Monthly"/>
  </r>
  <r>
    <s v="EVS02938"/>
    <n v="43.676037999999998"/>
    <n v="-79.370587999999998"/>
    <s v="7963 Toronto Ave"/>
    <s v=" Toronto"/>
    <s v="Canada"/>
    <s v="Canada"/>
    <s v="North America"/>
    <s v="AC Level 1"/>
    <n v="0.3"/>
    <s v="6:00-22:00"/>
    <s v="6:00-22:00"/>
    <d v="1899-12-30T16:04:48"/>
    <n v="7.75"/>
    <n v="88"/>
    <x v="1"/>
    <x v="3"/>
    <s v="Type 2, CHAdeMO"/>
    <n v="2020"/>
    <s v="Yes"/>
    <n v="4.8"/>
    <n v="4"/>
    <s v="Monthly"/>
  </r>
  <r>
    <s v="EVS02941"/>
    <n v="35.289400000000001"/>
    <n v="115.41836499999999"/>
    <s v="4380 Random Rd"/>
    <s v="Mudan District"/>
    <s v="China"/>
    <s v="China"/>
    <s v="Asia"/>
    <s v="AC Level 1"/>
    <n v="0.13"/>
    <s v="6:00-22:00"/>
    <s v="6:00-22:00"/>
    <d v="1899-12-30T16:04:48"/>
    <n v="8.01"/>
    <n v="100"/>
    <x v="1"/>
    <x v="0"/>
    <s v="Type 2, CHAdeMO"/>
    <n v="2010"/>
    <s v="No"/>
    <n v="3.9"/>
    <n v="4"/>
    <s v="Monthly"/>
  </r>
  <r>
    <s v="EVS02943"/>
    <n v="43.696750000000002"/>
    <n v="-79.465154999999996"/>
    <s v="7536 Toronto Ave"/>
    <s v=" Toronto"/>
    <s v="Canada"/>
    <s v="Canada"/>
    <s v="North America"/>
    <s v="AC Level 1"/>
    <n v="0.25"/>
    <d v="2025-07-24T00:00:00"/>
    <s v="9.00-21.00"/>
    <d v="1900-01-11T00:00:00"/>
    <n v="9.69"/>
    <n v="55"/>
    <x v="0"/>
    <x v="1"/>
    <s v="Type 2"/>
    <n v="2021"/>
    <s v="No"/>
    <n v="4.9000000000000004"/>
    <n v="8"/>
    <s v="Quarterly"/>
  </r>
  <r>
    <s v="EVS02945"/>
    <n v="34.040089999999999"/>
    <n v="-118.257521"/>
    <s v="9423 Los Angeles Ave"/>
    <s v=" Los Angeles"/>
    <s v="United States"/>
    <s v="United States"/>
    <s v="North America"/>
    <s v="AC Level 1"/>
    <n v="0.49"/>
    <d v="2025-07-24T00:00:00"/>
    <s v="9.00-21.00"/>
    <d v="1900-01-11T00:00:00"/>
    <n v="14.81"/>
    <n v="36"/>
    <x v="1"/>
    <x v="0"/>
    <s v="CCS"/>
    <n v="2013"/>
    <s v="Yes"/>
    <n v="3"/>
    <n v="9"/>
    <s v="Annually"/>
  </r>
  <r>
    <s v="EVS02946"/>
    <n v="34.120671000000002"/>
    <n v="-118.273923"/>
    <s v="2848 Los Angeles Ave"/>
    <s v=" Los Angeles"/>
    <s v="United States"/>
    <s v="United States"/>
    <s v="North America"/>
    <s v="AC Level 1"/>
    <n v="0.47"/>
    <s v="6:00-22:00"/>
    <s v="6:00-22:00"/>
    <d v="1899-12-30T16:04:48"/>
    <n v="13.61"/>
    <n v="74"/>
    <x v="2"/>
    <x v="3"/>
    <s v="Type 2"/>
    <n v="2023"/>
    <s v="Yes"/>
    <n v="4.5999999999999996"/>
    <n v="4"/>
    <s v="Monthly"/>
  </r>
  <r>
    <s v="EVS02948"/>
    <n v="43.698653"/>
    <n v="-79.350842999999998"/>
    <s v="1806 Toronto Ave"/>
    <s v=" Toronto"/>
    <s v="Canada"/>
    <s v="Canada"/>
    <s v="North America"/>
    <s v="AC Level 1"/>
    <n v="0.37"/>
    <d v="2025-07-24T00:00:00"/>
    <s v="9.00-21.00"/>
    <d v="1900-01-11T00:00:00"/>
    <n v="4.71"/>
    <n v="62"/>
    <x v="0"/>
    <x v="3"/>
    <s v="Tesla"/>
    <n v="2017"/>
    <s v="No"/>
    <n v="4.9000000000000004"/>
    <n v="4"/>
    <s v="Quarterly"/>
  </r>
  <r>
    <s v="EVS02949"/>
    <n v="19.434992000000001"/>
    <n v="-99.015878999999998"/>
    <s v="9759 Mexico City Ave"/>
    <s v=" Mexico City"/>
    <s v="Mexico"/>
    <s v="Mexico"/>
    <s v="North America"/>
    <s v="AC Level 1"/>
    <n v="0.42"/>
    <d v="2025-07-24T00:00:00"/>
    <s v="9.00-21.00"/>
    <d v="1900-01-11T00:00:00"/>
    <n v="13.88"/>
    <n v="40"/>
    <x v="4"/>
    <x v="0"/>
    <s v="Type 2, CCS"/>
    <n v="2014"/>
    <s v="Yes"/>
    <n v="4.0999999999999996"/>
    <n v="9"/>
    <s v="Annually"/>
  </r>
  <r>
    <s v="EVS02951"/>
    <n v="67.116648999999995"/>
    <n v="-92.772923000000006"/>
    <s v="5546 Random Rd"/>
    <n v="0"/>
    <s v="Not Found"/>
    <s v="Not Found"/>
    <s v="Not Found"/>
    <s v="AC Level 1"/>
    <n v="0.36"/>
    <s v="9:00-18:00"/>
    <s v="9:00-18:00"/>
    <d v="1899-12-30T08:52:48"/>
    <n v="4.49"/>
    <n v="10"/>
    <x v="1"/>
    <x v="2"/>
    <s v="CHAdeMO"/>
    <n v="2010"/>
    <s v="Yes"/>
    <n v="3.6"/>
    <n v="2"/>
    <s v="Annually"/>
  </r>
  <r>
    <s v="EVS02953"/>
    <n v="34.116270999999998"/>
    <n v="-118.332876"/>
    <s v="4913 Los Angeles Ave"/>
    <s v=" Los Angeles"/>
    <s v="United States"/>
    <s v="United States"/>
    <s v="North America"/>
    <s v="AC Level 1"/>
    <n v="0.48"/>
    <s v="6:00-22:00"/>
    <s v="6:00-22:00"/>
    <d v="1899-12-30T16:04:48"/>
    <n v="7.57"/>
    <n v="47"/>
    <x v="4"/>
    <x v="2"/>
    <s v="Type 2"/>
    <n v="2011"/>
    <s v="No"/>
    <n v="3.5"/>
    <n v="6"/>
    <s v="Monthly"/>
  </r>
  <r>
    <s v="EVS02954"/>
    <n v="-33.814318999999998"/>
    <n v="18.431449000000001"/>
    <s v="9035 Cape Town Ave"/>
    <s v=" Cape Town"/>
    <s v="South Africa"/>
    <s v="South Africa"/>
    <s v="Africa"/>
    <s v="AC Level 1"/>
    <n v="0.34"/>
    <d v="2025-07-24T00:00:00"/>
    <s v="9.00-21.00"/>
    <d v="1900-01-11T00:00:00"/>
    <n v="0.68"/>
    <n v="16"/>
    <x v="4"/>
    <x v="2"/>
    <s v="Tesla"/>
    <n v="2010"/>
    <s v="No"/>
    <n v="4.8"/>
    <n v="4"/>
    <s v="Annually"/>
  </r>
  <r>
    <s v="EVS02957"/>
    <n v="25.306982000000001"/>
    <n v="55.298746000000001"/>
    <s v="9780 Dubai Ave"/>
    <s v=" Dubai"/>
    <s v="United Arab Emirates"/>
    <s v="United Arab Emirates"/>
    <s v="Asia"/>
    <s v="AC Level 1"/>
    <n v="0.23"/>
    <s v="6:00-22:00"/>
    <s v="6:00-22:00"/>
    <d v="1899-12-30T16:04:48"/>
    <n v="11.13"/>
    <n v="90"/>
    <x v="2"/>
    <x v="3"/>
    <s v="CHAdeMO"/>
    <n v="2011"/>
    <s v="Yes"/>
    <n v="3.4"/>
    <n v="8"/>
    <s v="Annually"/>
  </r>
  <r>
    <s v="EVS02958"/>
    <n v="39.860294000000003"/>
    <n v="116.493959"/>
    <s v="1705 Beijing Ave"/>
    <s v=" Beijing"/>
    <s v="China"/>
    <s v="China"/>
    <s v="Asia"/>
    <s v="AC Level 1"/>
    <n v="0.15"/>
    <d v="2025-07-24T00:00:00"/>
    <s v="9.00-21.00"/>
    <d v="1900-01-11T00:00:00"/>
    <n v="1.5"/>
    <n v="44"/>
    <x v="0"/>
    <x v="1"/>
    <s v="CCS"/>
    <n v="2011"/>
    <s v="Yes"/>
    <n v="3.2"/>
    <n v="10"/>
    <s v="Quarterly"/>
  </r>
  <r>
    <s v="EVS02959"/>
    <n v="18.992162"/>
    <n v="72.885080000000002"/>
    <s v="7876 Mumbai Ave"/>
    <s v=" Mumbai"/>
    <s v="India"/>
    <s v="India"/>
    <s v="Asia"/>
    <s v="AC Level 1"/>
    <n v="0.43"/>
    <s v="6:00-22:00"/>
    <s v="6:00-22:00"/>
    <d v="1899-12-30T16:04:48"/>
    <n v="16.399999999999999"/>
    <n v="65"/>
    <x v="0"/>
    <x v="0"/>
    <s v="Type 2"/>
    <n v="2023"/>
    <s v="Yes"/>
    <n v="4.9000000000000004"/>
    <n v="2"/>
    <s v="Monthly"/>
  </r>
  <r>
    <s v="EVS02964"/>
    <n v="18.973282000000001"/>
    <n v="72.979500000000002"/>
    <s v="4952 Mumbai Ave"/>
    <s v=" Mumbai"/>
    <s v="India"/>
    <s v="India"/>
    <s v="Asia"/>
    <s v="AC Level 1"/>
    <n v="0.16"/>
    <d v="2025-07-24T00:00:00"/>
    <s v="9.00-21.00"/>
    <d v="1900-01-11T00:00:00"/>
    <n v="6.44"/>
    <n v="66"/>
    <x v="3"/>
    <x v="2"/>
    <s v="CHAdeMO, Tesla"/>
    <n v="2022"/>
    <s v="Yes"/>
    <n v="4.5"/>
    <n v="2"/>
    <s v="Monthly"/>
  </r>
  <r>
    <s v="EVS02968"/>
    <n v="37.653570000000002"/>
    <n v="127.039597"/>
    <s v="4888 Seoul Ave"/>
    <s v=" Seoul"/>
    <s v="South Korea"/>
    <s v="South Korea"/>
    <s v="Asia"/>
    <s v="AC Level 1"/>
    <n v="0.36"/>
    <s v="9:00-18:00"/>
    <s v="9:00-18:00"/>
    <d v="1899-12-30T08:52:48"/>
    <n v="16.16"/>
    <n v="23"/>
    <x v="2"/>
    <x v="0"/>
    <s v="CCS"/>
    <n v="2014"/>
    <s v="Yes"/>
    <n v="3.7"/>
    <n v="3"/>
    <s v="Monthly"/>
  </r>
  <r>
    <s v="EVS02973"/>
    <n v="37.797181000000002"/>
    <n v="-122.45582899999999"/>
    <s v="8212 San Francisco Ave"/>
    <s v=" San Francisco"/>
    <s v="United States"/>
    <s v="United States"/>
    <s v="North America"/>
    <s v="AC Level 1"/>
    <n v="0.25"/>
    <s v="9:00-18:00"/>
    <s v="9:00-18:00"/>
    <d v="1899-12-30T08:52:48"/>
    <n v="6.34"/>
    <n v="89"/>
    <x v="4"/>
    <x v="2"/>
    <s v="CCS, Type 2"/>
    <n v="2023"/>
    <s v="Yes"/>
    <n v="3.8"/>
    <n v="6"/>
    <s v="Quarterly"/>
  </r>
  <r>
    <s v="EVS02974"/>
    <n v="41.92568"/>
    <n v="-87.776649000000006"/>
    <s v="9759 Chicago Ave"/>
    <s v=" Chicago"/>
    <s v="United States"/>
    <s v="United States"/>
    <s v="North America"/>
    <s v="AC Level 1"/>
    <n v="0.16"/>
    <s v="6:00-22:00"/>
    <s v="6:00-22:00"/>
    <d v="1899-12-30T16:04:48"/>
    <n v="12.14"/>
    <n v="10"/>
    <x v="4"/>
    <x v="2"/>
    <s v="Tesla, Type 2"/>
    <n v="2023"/>
    <s v="Yes"/>
    <n v="3"/>
    <n v="6"/>
    <s v="Monthly"/>
  </r>
  <r>
    <s v="EVS02975"/>
    <n v="43.608186000000003"/>
    <n v="-79.343176999999997"/>
    <s v="8184 Toronto Ave"/>
    <s v=" Toronto"/>
    <s v="Canada"/>
    <s v="Canada"/>
    <s v="North America"/>
    <s v="AC Level 1"/>
    <n v="0.13"/>
    <d v="2025-07-24T00:00:00"/>
    <s v="9.00-21.00"/>
    <d v="1900-01-11T00:00:00"/>
    <n v="13.96"/>
    <n v="19"/>
    <x v="1"/>
    <x v="1"/>
    <s v="CCS, CHAdeMO"/>
    <n v="2023"/>
    <s v="No"/>
    <n v="3.4"/>
    <n v="1"/>
    <s v="Annually"/>
  </r>
  <r>
    <s v="EVS02981"/>
    <n v="7.7134539999999996"/>
    <n v="-157.09899999999999"/>
    <s v="8271 Random Rd"/>
    <s v="Error"/>
    <s v="Error"/>
    <s v="Error"/>
    <s v="Error"/>
    <s v="AC Level 1"/>
    <n v="0.16"/>
    <d v="2025-07-24T00:00:00"/>
    <s v="9.00-21.00"/>
    <d v="1900-01-11T00:00:00"/>
    <n v="5.15"/>
    <n v="64"/>
    <x v="1"/>
    <x v="3"/>
    <s v="CCS"/>
    <n v="2020"/>
    <s v="Yes"/>
    <n v="4.5999999999999996"/>
    <n v="2"/>
    <s v="Quarterly"/>
  </r>
  <r>
    <s v="EVS02983"/>
    <n v="34.056122000000002"/>
    <n v="-118.377217"/>
    <s v="2049 Los Angeles Ave"/>
    <s v=" Los Angeles"/>
    <s v="United States"/>
    <s v="United States"/>
    <s v="North America"/>
    <s v="AC Level 1"/>
    <n v="0.13"/>
    <s v="6:00-22:00"/>
    <s v="6:00-22:00"/>
    <d v="1899-12-30T16:04:48"/>
    <n v="16.010000000000002"/>
    <n v="17"/>
    <x v="1"/>
    <x v="3"/>
    <s v="Type 2, CCS"/>
    <n v="2013"/>
    <s v="Yes"/>
    <n v="4.2"/>
    <n v="2"/>
    <s v="Quarterly"/>
  </r>
  <r>
    <s v="EVS02995"/>
    <n v="34.156028999999997"/>
    <n v="-118.276538"/>
    <s v="6917 Los Angeles Ave"/>
    <s v=" Los Angeles"/>
    <s v="United States"/>
    <s v="United States"/>
    <s v="North America"/>
    <s v="AC Level 1"/>
    <n v="0.1"/>
    <d v="2025-07-24T00:00:00"/>
    <s v="9.00-21.00"/>
    <d v="1900-01-11T00:00:00"/>
    <n v="1.97"/>
    <n v="82"/>
    <x v="1"/>
    <x v="0"/>
    <s v="CCS, CHAdeMO"/>
    <n v="2011"/>
    <s v="No"/>
    <n v="3.6"/>
    <n v="10"/>
    <s v="Quarterly"/>
  </r>
  <r>
    <s v="EVS03001"/>
    <n v="27.599896999999999"/>
    <n v="32.257894999999998"/>
    <s v="6084 Random Rd"/>
    <n v="0"/>
    <s v="Not Found"/>
    <s v="Not Found"/>
    <s v="Not Found"/>
    <s v="AC Level 1"/>
    <n v="0.34"/>
    <s v="9:00-18:00"/>
    <s v="9:00-18:00"/>
    <d v="1899-12-30T08:52:48"/>
    <n v="8.41"/>
    <n v="23"/>
    <x v="2"/>
    <x v="3"/>
    <s v="CHAdeMO"/>
    <n v="2020"/>
    <s v="No"/>
    <n v="4.2"/>
    <n v="4"/>
    <s v="Monthly"/>
  </r>
  <r>
    <s v="EVS03005"/>
    <n v="25.325498"/>
    <n v="55.282243000000001"/>
    <s v="3124 Dubai Ave"/>
    <s v=" Dubai"/>
    <s v="United Arab Emirates"/>
    <s v="United Arab Emirates"/>
    <s v="Asia"/>
    <s v="AC Level 1"/>
    <n v="0.14000000000000001"/>
    <d v="2025-07-24T00:00:00"/>
    <s v="9.00-21.00"/>
    <d v="1900-01-11T00:00:00"/>
    <n v="12.77"/>
    <n v="31"/>
    <x v="4"/>
    <x v="3"/>
    <s v="CCS, Type 2"/>
    <n v="2022"/>
    <s v="No"/>
    <n v="3.8"/>
    <n v="10"/>
    <s v="Annually"/>
  </r>
  <r>
    <s v="EVS03007"/>
    <n v="43.622197"/>
    <n v="-79.431623000000002"/>
    <s v="8808 Toronto Ave"/>
    <s v=" Toronto"/>
    <s v="Canada"/>
    <s v="Canada"/>
    <s v="North America"/>
    <s v="AC Level 1"/>
    <n v="0.38"/>
    <s v="6:00-22:00"/>
    <s v="6:00-22:00"/>
    <d v="1899-12-30T16:04:48"/>
    <n v="11.32"/>
    <n v="87"/>
    <x v="0"/>
    <x v="2"/>
    <s v="Type 2, CHAdeMO"/>
    <n v="2018"/>
    <s v="Yes"/>
    <n v="4.3"/>
    <n v="3"/>
    <s v="Monthly"/>
  </r>
  <r>
    <s v="EVS03008"/>
    <n v="13.865257"/>
    <n v="100.572986"/>
    <s v="5119 Bangkok Ave"/>
    <s v=" Bangkok"/>
    <s v="Thailand"/>
    <s v="Thailand"/>
    <s v="Asia"/>
    <s v="AC Level 1"/>
    <n v="0.31"/>
    <s v="9:00-18:00"/>
    <s v="9:00-18:00"/>
    <d v="1899-12-30T08:52:48"/>
    <n v="1.97"/>
    <n v="26"/>
    <x v="0"/>
    <x v="2"/>
    <s v="Type 2, CCS"/>
    <n v="2011"/>
    <s v="Yes"/>
    <n v="4.2"/>
    <n v="2"/>
    <s v="Monthly"/>
  </r>
  <r>
    <s v="EVS03010"/>
    <n v="37.613576999999999"/>
    <n v="126.939173"/>
    <s v="7775 Seoul Ave"/>
    <s v=" Seoul"/>
    <s v="South Korea"/>
    <s v="South Korea"/>
    <s v="Asia"/>
    <s v="AC Level 1"/>
    <n v="0.11"/>
    <s v="6:00-22:00"/>
    <s v="6:00-22:00"/>
    <d v="1899-12-30T16:04:48"/>
    <n v="16.14"/>
    <n v="99"/>
    <x v="4"/>
    <x v="1"/>
    <s v="CHAdeMO, Type 2"/>
    <n v="2018"/>
    <s v="No"/>
    <n v="3.6"/>
    <n v="10"/>
    <s v="Quarterly"/>
  </r>
  <r>
    <s v="EVS03014"/>
    <n v="52.496485"/>
    <n v="13.476027999999999"/>
    <s v="6097 Berlin Ave"/>
    <s v=" Berlin"/>
    <s v="Germany"/>
    <s v="Germany"/>
    <s v="Europe"/>
    <s v="AC Level 1"/>
    <n v="0.37"/>
    <d v="2025-07-24T00:00:00"/>
    <s v="9.00-21.00"/>
    <d v="1900-01-11T00:00:00"/>
    <n v="18.47"/>
    <n v="22"/>
    <x v="2"/>
    <x v="1"/>
    <s v="CCS, Type 2"/>
    <n v="2020"/>
    <s v="No"/>
    <n v="3.2"/>
    <n v="6"/>
    <s v="Monthly"/>
  </r>
  <r>
    <s v="EVS03017"/>
    <n v="37.632883"/>
    <n v="127.070643"/>
    <s v="5656 Seoul Ave"/>
    <s v=" Seoul"/>
    <s v="South Korea"/>
    <s v="South Korea"/>
    <s v="Asia"/>
    <s v="AC Level 1"/>
    <n v="0.27"/>
    <s v="9:00-18:00"/>
    <s v="9:00-18:00"/>
    <d v="1899-12-30T08:52:48"/>
    <n v="13.65"/>
    <n v="63"/>
    <x v="4"/>
    <x v="3"/>
    <s v="Type 2"/>
    <n v="2012"/>
    <s v="No"/>
    <n v="4.3"/>
    <n v="2"/>
    <s v="Annually"/>
  </r>
  <r>
    <s v="EVS03021"/>
    <n v="-15.832079999999999"/>
    <n v="173.645478"/>
    <s v="6634 Random Rd"/>
    <s v="Error"/>
    <s v="Error"/>
    <s v="Error"/>
    <s v="Error"/>
    <s v="AC Level 1"/>
    <n v="0.37"/>
    <s v="9:00-18:00"/>
    <s v="9:00-18:00"/>
    <d v="1899-12-30T08:52:48"/>
    <n v="5.4"/>
    <n v="25"/>
    <x v="1"/>
    <x v="0"/>
    <s v="Tesla, Type 2"/>
    <n v="2014"/>
    <s v="Yes"/>
    <n v="3.3"/>
    <n v="10"/>
    <s v="Annually"/>
  </r>
  <r>
    <s v="EVS03026"/>
    <n v="-33.820819999999998"/>
    <n v="18.431778000000001"/>
    <s v="7958 Cape Town Ave"/>
    <s v=" Cape Town"/>
    <s v="South Africa"/>
    <s v="South Africa"/>
    <s v="Africa"/>
    <s v="AC Level 1"/>
    <n v="0.3"/>
    <d v="2025-07-24T00:00:00"/>
    <s v="9.00-21.00"/>
    <d v="1900-01-11T00:00:00"/>
    <n v="6.11"/>
    <n v="18"/>
    <x v="2"/>
    <x v="1"/>
    <s v="Tesla"/>
    <n v="2020"/>
    <s v="No"/>
    <n v="3.2"/>
    <n v="8"/>
    <s v="Annually"/>
  </r>
  <r>
    <s v="EVS03029"/>
    <n v="41.826563999999998"/>
    <n v="-87.734854999999996"/>
    <s v="692 Chicago Ave"/>
    <s v=" Chicago"/>
    <s v="United States"/>
    <s v="United States"/>
    <s v="North America"/>
    <s v="AC Level 1"/>
    <n v="0.39"/>
    <s v="9:00-18:00"/>
    <s v="9:00-18:00"/>
    <d v="1899-12-30T08:52:48"/>
    <n v="14.53"/>
    <n v="45"/>
    <x v="1"/>
    <x v="0"/>
    <s v="Tesla"/>
    <n v="2020"/>
    <s v="No"/>
    <n v="3.6"/>
    <n v="3"/>
    <s v="Annually"/>
  </r>
  <r>
    <s v="EVS03030"/>
    <n v="37.869878"/>
    <n v="-122.35066999999999"/>
    <s v="4301 San Francisco Ave"/>
    <s v=" San Francisco"/>
    <s v="United States"/>
    <s v="United States"/>
    <s v="North America"/>
    <s v="AC Level 1"/>
    <n v="0.16"/>
    <s v="9:00-18:00"/>
    <s v="9:00-18:00"/>
    <d v="1899-12-30T08:52:48"/>
    <n v="3.29"/>
    <n v="65"/>
    <x v="4"/>
    <x v="0"/>
    <s v="CHAdeMO, Tesla"/>
    <n v="2012"/>
    <s v="No"/>
    <n v="3.7"/>
    <n v="1"/>
    <s v="Monthly"/>
  </r>
  <r>
    <s v="EVS03036"/>
    <n v="34.166226999999999"/>
    <n v="-118.34981999999999"/>
    <s v="4150 Los Angeles Ave"/>
    <s v=" Los Angeles"/>
    <s v="United States"/>
    <s v="United States"/>
    <s v="North America"/>
    <s v="AC Level 1"/>
    <n v="0.22"/>
    <d v="2025-07-24T00:00:00"/>
    <s v="9.00-21.00"/>
    <d v="1900-01-11T00:00:00"/>
    <n v="7.63"/>
    <n v="99"/>
    <x v="0"/>
    <x v="2"/>
    <s v="CHAdeMO, Tesla"/>
    <n v="2023"/>
    <s v="Yes"/>
    <n v="3.6"/>
    <n v="1"/>
    <s v="Annually"/>
  </r>
  <r>
    <s v="EVS03039"/>
    <n v="55.898204999999997"/>
    <n v="37.509138"/>
    <s v="8163 Moscow Ave"/>
    <s v=" Moscow"/>
    <s v="Russia"/>
    <s v="Russia"/>
    <s v="Europe"/>
    <s v="AC Level 1"/>
    <n v="0.17"/>
    <d v="2025-07-24T00:00:00"/>
    <s v="9.00-21.00"/>
    <d v="1900-01-11T00:00:00"/>
    <n v="8.09"/>
    <n v="84"/>
    <x v="2"/>
    <x v="3"/>
    <s v="CCS"/>
    <n v="2018"/>
    <s v="No"/>
    <n v="5"/>
    <n v="5"/>
    <s v="Annually"/>
  </r>
  <r>
    <s v="EVS03046"/>
    <n v="43.726047000000001"/>
    <n v="-79.496278000000004"/>
    <s v="9405 Toronto Ave"/>
    <s v=" Toronto"/>
    <s v="Canada"/>
    <s v="Canada"/>
    <s v="North America"/>
    <s v="AC Level 1"/>
    <n v="0.16"/>
    <d v="2025-07-24T00:00:00"/>
    <s v="9.00-21.00"/>
    <d v="1900-01-11T00:00:00"/>
    <n v="10.73"/>
    <n v="40"/>
    <x v="2"/>
    <x v="2"/>
    <s v="CCS"/>
    <n v="2013"/>
    <s v="No"/>
    <n v="4.4000000000000004"/>
    <n v="6"/>
    <s v="Annually"/>
  </r>
  <r>
    <s v="EVS03052"/>
    <n v="55.745023000000003"/>
    <n v="37.577207999999999"/>
    <s v="716 Moscow Ave"/>
    <s v=" Moscow"/>
    <s v="Russia"/>
    <s v="Russia"/>
    <s v="Europe"/>
    <s v="AC Level 1"/>
    <n v="0.37"/>
    <s v="6:00-22:00"/>
    <s v="6:00-22:00"/>
    <d v="1899-12-30T16:04:48"/>
    <n v="7.3"/>
    <n v="66"/>
    <x v="1"/>
    <x v="3"/>
    <s v="Type 2, CHAdeMO"/>
    <n v="2016"/>
    <s v="No"/>
    <n v="4.5999999999999996"/>
    <n v="1"/>
    <s v="Monthly"/>
  </r>
  <r>
    <s v="EVS03058"/>
    <n v="-33.883961999999997"/>
    <n v="151.309743"/>
    <s v="7350 Sydney Ave"/>
    <s v=" Sydney"/>
    <s v="Australia"/>
    <s v="Australia"/>
    <s v="Australia"/>
    <s v="AC Level 1"/>
    <n v="0.37"/>
    <s v="9:00-18:00"/>
    <s v="9:00-18:00"/>
    <d v="1899-12-30T08:52:48"/>
    <n v="14.73"/>
    <n v="49"/>
    <x v="0"/>
    <x v="3"/>
    <s v="Type 2, CHAdeMO"/>
    <n v="2011"/>
    <s v="Yes"/>
    <n v="4.2"/>
    <n v="5"/>
    <s v="Monthly"/>
  </r>
  <r>
    <s v="EVS03060"/>
    <n v="25.279226000000001"/>
    <n v="55.235413000000001"/>
    <s v="2387 Dubai Ave"/>
    <s v=" Dubai"/>
    <s v="United Arab Emirates"/>
    <s v="United Arab Emirates"/>
    <s v="Asia"/>
    <s v="AC Level 1"/>
    <n v="0.19"/>
    <d v="2025-07-24T00:00:00"/>
    <s v="9.00-21.00"/>
    <d v="1900-01-11T00:00:00"/>
    <n v="16.21"/>
    <n v="14"/>
    <x v="1"/>
    <x v="2"/>
    <s v="Tesla, CCS"/>
    <n v="2023"/>
    <s v="Yes"/>
    <n v="3.5"/>
    <n v="7"/>
    <s v="Quarterly"/>
  </r>
  <r>
    <s v="EVS03061"/>
    <n v="-21.562677000000001"/>
    <n v="-115.182177"/>
    <s v="8182 Random Rd"/>
    <s v="Error"/>
    <s v="Error"/>
    <s v="Error"/>
    <s v="Error"/>
    <s v="AC Level 1"/>
    <n v="0.45"/>
    <s v="6:00-22:00"/>
    <s v="6:00-22:00"/>
    <d v="1899-12-30T16:04:48"/>
    <n v="9.36"/>
    <n v="43"/>
    <x v="4"/>
    <x v="2"/>
    <s v="CCS, Type 2"/>
    <n v="2016"/>
    <s v="No"/>
    <n v="4.4000000000000004"/>
    <n v="9"/>
    <s v="Monthly"/>
  </r>
  <r>
    <s v="EVS03064"/>
    <n v="41.964004000000003"/>
    <n v="-87.757969000000003"/>
    <s v="7137 Chicago Ave"/>
    <s v=" Chicago"/>
    <s v="United States"/>
    <s v="United States"/>
    <s v="North America"/>
    <s v="AC Level 1"/>
    <n v="0.35"/>
    <s v="6:00-22:00"/>
    <s v="6:00-22:00"/>
    <d v="1899-12-30T16:04:48"/>
    <n v="13.11"/>
    <n v="14"/>
    <x v="2"/>
    <x v="3"/>
    <s v="Tesla"/>
    <n v="2014"/>
    <s v="Yes"/>
    <n v="4.8"/>
    <n v="3"/>
    <s v="Annually"/>
  </r>
  <r>
    <s v="EVS03065"/>
    <n v="37.51408"/>
    <n v="126.909302"/>
    <s v="3176 Seoul Ave"/>
    <s v=" Seoul"/>
    <s v="South Korea"/>
    <s v="South Korea"/>
    <s v="Asia"/>
    <s v="AC Level 1"/>
    <n v="0.24"/>
    <s v="9:00-18:00"/>
    <s v="9:00-18:00"/>
    <d v="1899-12-30T08:52:48"/>
    <n v="16.52"/>
    <n v="49"/>
    <x v="3"/>
    <x v="3"/>
    <s v="CCS, Type 2"/>
    <n v="2023"/>
    <s v="Yes"/>
    <n v="4.5999999999999996"/>
    <n v="8"/>
    <s v="Monthly"/>
  </r>
  <r>
    <s v="EVS03067"/>
    <n v="55.845878999999996"/>
    <n v="37.540371999999998"/>
    <s v="6988 Moscow Ave"/>
    <s v=" Moscow"/>
    <s v="Russia"/>
    <s v="Russia"/>
    <s v="Europe"/>
    <s v="AC Level 1"/>
    <n v="0.15"/>
    <d v="2025-07-24T00:00:00"/>
    <s v="9.00-21.00"/>
    <d v="1900-01-11T00:00:00"/>
    <n v="0.74"/>
    <n v="90"/>
    <x v="0"/>
    <x v="1"/>
    <s v="Tesla"/>
    <n v="2015"/>
    <s v="Yes"/>
    <n v="4.5999999999999996"/>
    <n v="3"/>
    <s v="Monthly"/>
  </r>
  <r>
    <s v="EVS03068"/>
    <n v="41.972503000000003"/>
    <n v="-87.740961999999996"/>
    <s v="6006 Chicago Ave"/>
    <s v=" Chicago"/>
    <s v="United States"/>
    <s v="United States"/>
    <s v="North America"/>
    <s v="AC Level 1"/>
    <n v="0.41"/>
    <d v="2025-07-24T00:00:00"/>
    <s v="9.00-21.00"/>
    <d v="1900-01-11T00:00:00"/>
    <n v="5.25"/>
    <n v="37"/>
    <x v="1"/>
    <x v="3"/>
    <s v="CCS"/>
    <n v="2013"/>
    <s v="No"/>
    <n v="3.5"/>
    <n v="6"/>
    <s v="Annually"/>
  </r>
  <r>
    <s v="EVS03070"/>
    <n v="39.877161000000001"/>
    <n v="116.435007"/>
    <s v="3237 Beijing Ave"/>
    <s v=" Beijing"/>
    <s v="China"/>
    <s v="China"/>
    <s v="Asia"/>
    <s v="AC Level 1"/>
    <n v="0.28000000000000003"/>
    <s v="6:00-22:00"/>
    <s v="6:00-22:00"/>
    <d v="1899-12-30T16:04:48"/>
    <n v="10.25"/>
    <n v="17"/>
    <x v="3"/>
    <x v="1"/>
    <s v="Tesla, CCS"/>
    <n v="2019"/>
    <s v="Yes"/>
    <n v="4.3"/>
    <n v="7"/>
    <s v="Monthly"/>
  </r>
  <r>
    <s v="EVS03072"/>
    <n v="25.215159"/>
    <n v="55.212093000000003"/>
    <s v="3630 Dubai Ave"/>
    <s v=" Dubai"/>
    <s v="United Arab Emirates"/>
    <s v="United Arab Emirates"/>
    <s v="Asia"/>
    <s v="AC Level 1"/>
    <n v="0.37"/>
    <d v="2025-07-24T00:00:00"/>
    <s v="9.00-21.00"/>
    <d v="1900-01-11T00:00:00"/>
    <n v="12.41"/>
    <n v="27"/>
    <x v="2"/>
    <x v="3"/>
    <s v="CHAdeMO"/>
    <n v="2015"/>
    <s v="Yes"/>
    <n v="4.2"/>
    <n v="5"/>
    <s v="Annually"/>
  </r>
  <r>
    <s v="EVS03081"/>
    <n v="11.251358"/>
    <n v="22.531801999999999"/>
    <s v="8888 Random Rd"/>
    <n v="0"/>
    <s v="Not Found"/>
    <s v="Not Found"/>
    <s v="Not Found"/>
    <s v="AC Level 1"/>
    <n v="0.16"/>
    <s v="6:00-22:00"/>
    <s v="6:00-22:00"/>
    <d v="1899-12-30T16:04:48"/>
    <n v="2.14"/>
    <n v="72"/>
    <x v="2"/>
    <x v="1"/>
    <s v="CCS"/>
    <n v="2018"/>
    <s v="No"/>
    <n v="4.5"/>
    <n v="10"/>
    <s v="Annually"/>
  </r>
  <r>
    <s v="EVS03084"/>
    <n v="37.516162999999999"/>
    <n v="126.99126699999999"/>
    <s v="617 Seoul Ave"/>
    <s v=" Seoul"/>
    <s v="South Korea"/>
    <s v="South Korea"/>
    <s v="Asia"/>
    <s v="AC Level 1"/>
    <n v="0.33"/>
    <s v="9:00-18:00"/>
    <s v="9:00-18:00"/>
    <d v="1899-12-30T08:52:48"/>
    <n v="11.94"/>
    <n v="94"/>
    <x v="0"/>
    <x v="0"/>
    <s v="Tesla"/>
    <n v="2019"/>
    <s v="Yes"/>
    <n v="3"/>
    <n v="4"/>
    <s v="Annually"/>
  </r>
  <r>
    <s v="EVS03087"/>
    <n v="13.748694"/>
    <n v="100.409741"/>
    <s v="3279 Bangkok Ave"/>
    <s v=" Bangkok"/>
    <s v="Thailand"/>
    <s v="Thailand"/>
    <s v="Asia"/>
    <s v="AC Level 1"/>
    <n v="0.17"/>
    <d v="2025-07-24T00:00:00"/>
    <s v="9.00-21.00"/>
    <d v="1900-01-11T00:00:00"/>
    <n v="7.36"/>
    <n v="19"/>
    <x v="2"/>
    <x v="3"/>
    <s v="Tesla, CHAdeMO"/>
    <n v="2015"/>
    <s v="No"/>
    <n v="4.2"/>
    <n v="10"/>
    <s v="Monthly"/>
  </r>
  <r>
    <s v="EVS03090"/>
    <n v="52.507306999999997"/>
    <n v="13.432992"/>
    <s v="4458 Berlin Ave"/>
    <s v=" Berlin"/>
    <s v="Germany"/>
    <s v="Germany"/>
    <s v="Europe"/>
    <s v="AC Level 1"/>
    <n v="0.36"/>
    <s v="6:00-22:00"/>
    <s v="6:00-22:00"/>
    <d v="1899-12-30T16:04:48"/>
    <n v="2.74"/>
    <n v="83"/>
    <x v="1"/>
    <x v="2"/>
    <s v="Tesla"/>
    <n v="2016"/>
    <s v="No"/>
    <n v="4.5999999999999996"/>
    <n v="1"/>
    <s v="Quarterly"/>
  </r>
  <r>
    <s v="EVS03092"/>
    <n v="25.368137999999998"/>
    <n v="55.310411999999999"/>
    <s v="7589 Dubai Ave"/>
    <s v=" Dubai"/>
    <s v="United Arab Emirates"/>
    <s v="United Arab Emirates"/>
    <s v="Asia"/>
    <s v="AC Level 1"/>
    <n v="0.49"/>
    <s v="6:00-22:00"/>
    <s v="6:00-22:00"/>
    <d v="1899-12-30T16:04:48"/>
    <n v="5.16"/>
    <n v="17"/>
    <x v="4"/>
    <x v="2"/>
    <s v="Type 2"/>
    <n v="2013"/>
    <s v="No"/>
    <n v="4"/>
    <n v="2"/>
    <s v="Quarterly"/>
  </r>
  <r>
    <s v="EVS03093"/>
    <n v="-33.758907000000001"/>
    <n v="151.25553300000001"/>
    <s v="2058 Sydney Ave"/>
    <s v=" Sydney"/>
    <s v="Australia"/>
    <s v="Australia"/>
    <s v="Australia"/>
    <s v="AC Level 1"/>
    <n v="0.37"/>
    <s v="6:00-22:00"/>
    <s v="6:00-22:00"/>
    <d v="1899-12-30T16:04:48"/>
    <n v="8.2799999999999994"/>
    <n v="81"/>
    <x v="2"/>
    <x v="1"/>
    <s v="Tesla"/>
    <n v="2018"/>
    <s v="Yes"/>
    <n v="4.7"/>
    <n v="3"/>
    <s v="Quarterly"/>
  </r>
  <r>
    <s v="EVS03095"/>
    <n v="55.808869999999999"/>
    <n v="37.671863999999999"/>
    <s v="1454 Moscow Ave"/>
    <s v=" Moscow"/>
    <s v="Russia"/>
    <s v="Russia"/>
    <s v="Europe"/>
    <s v="AC Level 1"/>
    <n v="0.36"/>
    <d v="2025-07-24T00:00:00"/>
    <s v="9.00-21.00"/>
    <d v="1900-01-11T00:00:00"/>
    <n v="6.29"/>
    <n v="34"/>
    <x v="4"/>
    <x v="0"/>
    <s v="Tesla"/>
    <n v="2013"/>
    <s v="No"/>
    <n v="4.3"/>
    <n v="7"/>
    <s v="Monthly"/>
  </r>
  <r>
    <s v="EVS03096"/>
    <n v="52.572733999999997"/>
    <n v="13.422304"/>
    <s v="9209 Berlin Ave"/>
    <s v=" Berlin"/>
    <s v="Germany"/>
    <s v="Germany"/>
    <s v="Europe"/>
    <s v="AC Level 1"/>
    <n v="0.33"/>
    <d v="2025-07-24T00:00:00"/>
    <s v="9.00-21.00"/>
    <d v="1900-01-11T00:00:00"/>
    <n v="7.42"/>
    <n v="29"/>
    <x v="3"/>
    <x v="0"/>
    <s v="Type 2, CHAdeMO"/>
    <n v="2022"/>
    <s v="Yes"/>
    <n v="4.2"/>
    <n v="7"/>
    <s v="Quarterly"/>
  </r>
  <r>
    <s v="EVS03100"/>
    <n v="41.839708999999999"/>
    <n v="-87.791775000000001"/>
    <s v="8251 Chicago Ave"/>
    <s v=" Chicago"/>
    <s v="United States"/>
    <s v="United States"/>
    <s v="North America"/>
    <s v="AC Level 1"/>
    <n v="0.44"/>
    <s v="9:00-18:00"/>
    <s v="9:00-18:00"/>
    <d v="1899-12-30T08:52:48"/>
    <n v="3.73"/>
    <n v="72"/>
    <x v="4"/>
    <x v="1"/>
    <s v="CHAdeMO"/>
    <n v="2015"/>
    <s v="Yes"/>
    <n v="3"/>
    <n v="9"/>
    <s v="Quarterly"/>
  </r>
  <r>
    <s v="EVS03102"/>
    <n v="39.964942000000001"/>
    <n v="116.41817399999999"/>
    <s v="3738 Beijing Ave"/>
    <s v=" Beijing"/>
    <s v="China"/>
    <s v="China"/>
    <s v="Asia"/>
    <s v="AC Level 1"/>
    <n v="0.38"/>
    <s v="9:00-18:00"/>
    <s v="9:00-18:00"/>
    <d v="1899-12-30T08:52:48"/>
    <n v="11.99"/>
    <n v="72"/>
    <x v="2"/>
    <x v="3"/>
    <s v="Type 2, CCS"/>
    <n v="2018"/>
    <s v="Yes"/>
    <n v="3.9"/>
    <n v="4"/>
    <s v="Annually"/>
  </r>
  <r>
    <s v="EVS03104"/>
    <n v="13.807292"/>
    <n v="100.479018"/>
    <s v="5370 Bangkok Ave"/>
    <s v=" Bangkok"/>
    <s v="Thailand"/>
    <s v="Thailand"/>
    <s v="Asia"/>
    <s v="AC Level 1"/>
    <n v="0.4"/>
    <s v="6:00-22:00"/>
    <s v="6:00-22:00"/>
    <d v="1899-12-30T16:04:48"/>
    <n v="1.63"/>
    <n v="22"/>
    <x v="4"/>
    <x v="3"/>
    <s v="Type 2, CCS"/>
    <n v="2020"/>
    <s v="Yes"/>
    <n v="3.3"/>
    <n v="5"/>
    <s v="Quarterly"/>
  </r>
  <r>
    <s v="EVS03105"/>
    <n v="55.865267000000003"/>
    <n v="37.609647000000002"/>
    <s v="3215 Moscow Ave"/>
    <s v=" Moscow"/>
    <s v="Russia"/>
    <s v="Russia"/>
    <s v="Europe"/>
    <s v="AC Level 1"/>
    <n v="0.22"/>
    <s v="6:00-22:00"/>
    <s v="6:00-22:00"/>
    <d v="1899-12-30T16:04:48"/>
    <n v="10.83"/>
    <n v="80"/>
    <x v="2"/>
    <x v="0"/>
    <s v="CHAdeMO"/>
    <n v="2016"/>
    <s v="Yes"/>
    <n v="3.7"/>
    <n v="9"/>
    <s v="Quarterly"/>
  </r>
  <r>
    <s v="EVS03107"/>
    <n v="19.142980999999999"/>
    <n v="72.887282999999996"/>
    <s v="3633 Mumbai Ave"/>
    <s v=" Mumbai"/>
    <s v="India"/>
    <s v="India"/>
    <s v="Asia"/>
    <s v="AC Level 1"/>
    <n v="0.5"/>
    <s v="9:00-18:00"/>
    <s v="9:00-18:00"/>
    <d v="1899-12-30T08:52:48"/>
    <n v="3.08"/>
    <n v="91"/>
    <x v="0"/>
    <x v="1"/>
    <s v="CCS, Tesla"/>
    <n v="2019"/>
    <s v="Yes"/>
    <n v="3.2"/>
    <n v="3"/>
    <s v="Quarterly"/>
  </r>
  <r>
    <s v="EVS03108"/>
    <n v="19.594166000000001"/>
    <n v="-99.170461000000003"/>
    <s v="4081 Mexico City Ave"/>
    <s v=" Mexico City"/>
    <s v="Mexico"/>
    <s v="Mexico"/>
    <s v="North America"/>
    <s v="AC Level 1"/>
    <n v="0.18"/>
    <d v="2025-07-24T00:00:00"/>
    <s v="9.00-21.00"/>
    <d v="1900-01-11T00:00:00"/>
    <n v="5.82"/>
    <n v="51"/>
    <x v="2"/>
    <x v="0"/>
    <s v="CCS, Type 2"/>
    <n v="2012"/>
    <s v="Yes"/>
    <n v="3.5"/>
    <n v="6"/>
    <s v="Monthly"/>
  </r>
  <r>
    <s v="EVS03110"/>
    <n v="37.754897999999997"/>
    <n v="-122.351781"/>
    <s v="9142 San Francisco Ave"/>
    <s v=" San Francisco"/>
    <s v="United States"/>
    <s v="United States"/>
    <s v="North America"/>
    <s v="AC Level 1"/>
    <n v="0.39"/>
    <s v="9:00-18:00"/>
    <s v="9:00-18:00"/>
    <d v="1899-12-30T08:52:48"/>
    <n v="18.079999999999998"/>
    <n v="86"/>
    <x v="2"/>
    <x v="1"/>
    <s v="Type 2, CHAdeMO"/>
    <n v="2021"/>
    <s v="No"/>
    <n v="4.9000000000000004"/>
    <n v="4"/>
    <s v="Quarterly"/>
  </r>
  <r>
    <s v="EVS03111"/>
    <n v="3.7205140000000001"/>
    <n v="-110.888786"/>
    <s v="496 Random Rd"/>
    <s v="Error"/>
    <s v="Error"/>
    <s v="Error"/>
    <s v="Error"/>
    <s v="AC Level 1"/>
    <n v="0.24"/>
    <d v="2025-07-24T00:00:00"/>
    <s v="9.00-21.00"/>
    <d v="1900-01-11T00:00:00"/>
    <n v="12.14"/>
    <n v="99"/>
    <x v="0"/>
    <x v="0"/>
    <s v="Tesla, CHAdeMO"/>
    <n v="2014"/>
    <s v="Yes"/>
    <n v="3.5"/>
    <n v="7"/>
    <s v="Monthly"/>
  </r>
  <r>
    <s v="EVS03112"/>
    <n v="-33.702218999999999"/>
    <n v="18.598738999999998"/>
    <s v="9825 Cape Town Ave"/>
    <s v=" Cape Town"/>
    <s v="South Africa"/>
    <s v="South Africa"/>
    <s v="Africa"/>
    <s v="AC Level 1"/>
    <n v="0.41"/>
    <s v="9:00-18:00"/>
    <s v="9:00-18:00"/>
    <d v="1899-12-30T08:52:48"/>
    <n v="14.36"/>
    <n v="84"/>
    <x v="1"/>
    <x v="1"/>
    <s v="CHAdeMO"/>
    <n v="2012"/>
    <s v="No"/>
    <n v="3.9"/>
    <n v="2"/>
    <s v="Quarterly"/>
  </r>
  <r>
    <s v="EVS03113"/>
    <n v="-23.591311999999999"/>
    <n v="-46.537106000000001"/>
    <s v="2205 SÃ£o Paulo Ave"/>
    <s v=" SÃ£o Paulo"/>
    <s v="Brazil"/>
    <s v="Brazil"/>
    <s v="South America"/>
    <s v="AC Level 1"/>
    <n v="0.49"/>
    <d v="2025-07-24T00:00:00"/>
    <s v="9.00-21.00"/>
    <d v="1900-01-11T00:00:00"/>
    <n v="12.68"/>
    <n v="61"/>
    <x v="1"/>
    <x v="3"/>
    <s v="Type 2, CHAdeMO"/>
    <n v="2022"/>
    <s v="No"/>
    <n v="3.8"/>
    <n v="4"/>
    <s v="Annually"/>
  </r>
  <r>
    <s v="EVS03116"/>
    <n v="19.147316"/>
    <n v="72.868607999999995"/>
    <s v="7837 Mumbai Ave"/>
    <s v=" Mumbai"/>
    <s v="India"/>
    <s v="India"/>
    <s v="Asia"/>
    <s v="AC Level 1"/>
    <n v="0.43"/>
    <s v="9:00-18:00"/>
    <s v="9:00-18:00"/>
    <d v="1899-12-30T08:52:48"/>
    <n v="5.28"/>
    <n v="15"/>
    <x v="3"/>
    <x v="3"/>
    <s v="CCS, Tesla"/>
    <n v="2018"/>
    <s v="No"/>
    <n v="4.3"/>
    <n v="7"/>
    <s v="Monthly"/>
  </r>
  <r>
    <s v="EVS03118"/>
    <n v="-33.878585000000001"/>
    <n v="18.407882000000001"/>
    <s v="7192 Cape Town Ave"/>
    <s v=" Cape Town"/>
    <s v="South Africa"/>
    <s v="South Africa"/>
    <s v="Africa"/>
    <s v="AC Level 1"/>
    <n v="0.25"/>
    <s v="9:00-18:00"/>
    <s v="9:00-18:00"/>
    <d v="1899-12-30T08:52:48"/>
    <n v="7"/>
    <n v="20"/>
    <x v="3"/>
    <x v="0"/>
    <s v="CCS, CHAdeMO"/>
    <n v="2015"/>
    <s v="Yes"/>
    <n v="4"/>
    <n v="6"/>
    <s v="Monthly"/>
  </r>
  <r>
    <s v="EVS03120"/>
    <n v="19.504928"/>
    <n v="-99.136103000000006"/>
    <s v="2980 Mexico City Ave"/>
    <s v=" Mexico City"/>
    <s v="Mexico"/>
    <s v="Mexico"/>
    <s v="North America"/>
    <s v="AC Level 1"/>
    <n v="0.39"/>
    <s v="6:00-22:00"/>
    <s v="6:00-22:00"/>
    <d v="1899-12-30T16:04:48"/>
    <n v="13.31"/>
    <n v="53"/>
    <x v="0"/>
    <x v="2"/>
    <s v="Tesla, Type 2"/>
    <n v="2023"/>
    <s v="No"/>
    <n v="3.1"/>
    <n v="7"/>
    <s v="Quarterly"/>
  </r>
  <r>
    <s v="EVS03126"/>
    <n v="25.365836000000002"/>
    <n v="55.342976999999998"/>
    <s v="4617 Dubai Ave"/>
    <s v=" Dubai"/>
    <s v="United Arab Emirates"/>
    <s v="United Arab Emirates"/>
    <s v="Asia"/>
    <s v="AC Level 1"/>
    <n v="0.49"/>
    <s v="9:00-18:00"/>
    <s v="9:00-18:00"/>
    <d v="1899-12-30T08:52:48"/>
    <n v="7.93"/>
    <n v="21"/>
    <x v="1"/>
    <x v="3"/>
    <s v="CHAdeMO"/>
    <n v="2011"/>
    <s v="No"/>
    <n v="3.6"/>
    <n v="8"/>
    <s v="Monthly"/>
  </r>
  <r>
    <s v="EVS03127"/>
    <n v="18.927312000000001"/>
    <n v="72.810445000000001"/>
    <s v="6533 Mumbai Ave"/>
    <s v=" Mumbai"/>
    <s v="India"/>
    <s v="India"/>
    <s v="Asia"/>
    <s v="AC Level 1"/>
    <n v="0.3"/>
    <s v="9:00-18:00"/>
    <s v="9:00-18:00"/>
    <d v="1899-12-30T08:52:48"/>
    <n v="18.22"/>
    <n v="50"/>
    <x v="0"/>
    <x v="1"/>
    <s v="Type 2, CHAdeMO"/>
    <n v="2014"/>
    <s v="No"/>
    <n v="3.3"/>
    <n v="1"/>
    <s v="Monthly"/>
  </r>
  <r>
    <s v="EVS03134"/>
    <n v="25.372153000000001"/>
    <n v="55.264046"/>
    <s v="6207 Dubai Ave"/>
    <s v=" Dubai"/>
    <s v="United Arab Emirates"/>
    <s v="United Arab Emirates"/>
    <s v="Asia"/>
    <s v="AC Level 1"/>
    <n v="0.41"/>
    <s v="6:00-22:00"/>
    <s v="6:00-22:00"/>
    <d v="1899-12-30T16:04:48"/>
    <n v="1.69"/>
    <n v="80"/>
    <x v="3"/>
    <x v="0"/>
    <s v="CHAdeMO, CCS"/>
    <n v="2011"/>
    <s v="No"/>
    <n v="3.6"/>
    <n v="10"/>
    <s v="Monthly"/>
  </r>
  <r>
    <s v="EVS03136"/>
    <n v="34.061207000000003"/>
    <n v="-118.310312"/>
    <s v="3910 Los Angeles Ave"/>
    <s v=" Los Angeles"/>
    <s v="United States"/>
    <s v="United States"/>
    <s v="North America"/>
    <s v="AC Level 1"/>
    <n v="0.16"/>
    <s v="6:00-22:00"/>
    <s v="6:00-22:00"/>
    <d v="1899-12-30T16:04:48"/>
    <n v="19.04"/>
    <n v="15"/>
    <x v="4"/>
    <x v="2"/>
    <s v="Type 2, CHAdeMO"/>
    <n v="2023"/>
    <s v="No"/>
    <n v="3.2"/>
    <n v="9"/>
    <s v="Monthly"/>
  </r>
  <r>
    <s v="EVS03137"/>
    <n v="19.422827000000002"/>
    <n v="-99.134455000000003"/>
    <s v="2934 Mexico City Ave"/>
    <s v=" Mexico City"/>
    <s v="Mexico"/>
    <s v="Mexico"/>
    <s v="North America"/>
    <s v="AC Level 1"/>
    <n v="0.26"/>
    <d v="2025-07-24T00:00:00"/>
    <s v="9.00-21.00"/>
    <d v="1900-01-11T00:00:00"/>
    <n v="17.57"/>
    <n v="92"/>
    <x v="3"/>
    <x v="2"/>
    <s v="CHAdeMO"/>
    <n v="2017"/>
    <s v="Yes"/>
    <n v="3.9"/>
    <n v="8"/>
    <s v="Monthly"/>
  </r>
  <r>
    <s v="EVS03138"/>
    <n v="41.955795000000002"/>
    <n v="-87.785392000000002"/>
    <s v="7360 Chicago Ave"/>
    <s v=" Chicago"/>
    <s v="United States"/>
    <s v="United States"/>
    <s v="North America"/>
    <s v="AC Level 1"/>
    <n v="0.15"/>
    <s v="9:00-18:00"/>
    <s v="9:00-18:00"/>
    <d v="1899-12-30T08:52:48"/>
    <n v="6.29"/>
    <n v="62"/>
    <x v="4"/>
    <x v="1"/>
    <s v="Tesla"/>
    <n v="2014"/>
    <s v="No"/>
    <n v="4.4000000000000004"/>
    <n v="3"/>
    <s v="Annually"/>
  </r>
  <r>
    <s v="EVS03141"/>
    <n v="54.63608"/>
    <n v="-100.91936699999999"/>
    <s v="6572 Random Rd"/>
    <n v="0"/>
    <s v="Not Found"/>
    <s v="Not Found"/>
    <s v="Not Found"/>
    <s v="AC Level 1"/>
    <n v="0.19"/>
    <s v="9:00-18:00"/>
    <s v="9:00-18:00"/>
    <d v="1899-12-30T08:52:48"/>
    <n v="10.55"/>
    <n v="55"/>
    <x v="3"/>
    <x v="1"/>
    <s v="Type 2, CHAdeMO"/>
    <n v="2013"/>
    <s v="Yes"/>
    <n v="3.5"/>
    <n v="5"/>
    <s v="Quarterly"/>
  </r>
  <r>
    <s v="EVS03145"/>
    <n v="37.896912"/>
    <n v="-122.40262199999999"/>
    <s v="4632 San Francisco Ave"/>
    <s v=" San Francisco"/>
    <s v="United States"/>
    <s v="United States"/>
    <s v="North America"/>
    <s v="AC Level 1"/>
    <n v="0.21"/>
    <d v="2025-07-24T00:00:00"/>
    <s v="9.00-21.00"/>
    <d v="1900-01-11T00:00:00"/>
    <n v="4.3899999999999997"/>
    <n v="70"/>
    <x v="1"/>
    <x v="2"/>
    <s v="CHAdeMO, CCS"/>
    <n v="2021"/>
    <s v="No"/>
    <n v="4.0999999999999996"/>
    <n v="7"/>
    <s v="Monthly"/>
  </r>
  <r>
    <s v="EVS03146"/>
    <n v="34.047676000000003"/>
    <n v="-118.27504500000001"/>
    <s v="2216 Los Angeles Ave"/>
    <s v=" Los Angeles"/>
    <s v="United States"/>
    <s v="United States"/>
    <s v="North America"/>
    <s v="AC Level 1"/>
    <n v="0.12"/>
    <d v="2025-07-24T00:00:00"/>
    <s v="9.00-21.00"/>
    <d v="1900-01-11T00:00:00"/>
    <n v="18.600000000000001"/>
    <n v="39"/>
    <x v="1"/>
    <x v="2"/>
    <s v="Type 2, Tesla"/>
    <n v="2022"/>
    <s v="Yes"/>
    <n v="4.5"/>
    <n v="4"/>
    <s v="Annually"/>
  </r>
  <r>
    <s v="EVS03147"/>
    <n v="37.793337999999999"/>
    <n v="-122.38324"/>
    <s v="2336 San Francisco Ave"/>
    <s v=" San Francisco"/>
    <s v="United States"/>
    <s v="United States"/>
    <s v="North America"/>
    <s v="AC Level 1"/>
    <n v="0.37"/>
    <s v="9:00-18:00"/>
    <s v="9:00-18:00"/>
    <d v="1899-12-30T08:52:48"/>
    <n v="19.73"/>
    <n v="42"/>
    <x v="4"/>
    <x v="0"/>
    <s v="CHAdeMO"/>
    <n v="2018"/>
    <s v="Yes"/>
    <n v="4.4000000000000004"/>
    <n v="5"/>
    <s v="Quarterly"/>
  </r>
  <r>
    <s v="EVS03150"/>
    <n v="13.701694"/>
    <n v="100.575355"/>
    <s v="5619 Bangkok Ave"/>
    <s v=" Bangkok"/>
    <s v="Thailand"/>
    <s v="Thailand"/>
    <s v="Asia"/>
    <s v="AC Level 1"/>
    <n v="0.31"/>
    <d v="2025-07-24T00:00:00"/>
    <s v="9.00-21.00"/>
    <d v="1900-01-11T00:00:00"/>
    <n v="10.85"/>
    <n v="77"/>
    <x v="4"/>
    <x v="1"/>
    <s v="CHAdeMO"/>
    <n v="2023"/>
    <s v="Yes"/>
    <n v="4.2"/>
    <n v="3"/>
    <s v="Annually"/>
  </r>
  <r>
    <s v="EVS03151"/>
    <n v="64.377673000000001"/>
    <n v="6.0504660000000001"/>
    <s v="9271 Random Rd"/>
    <s v="Error"/>
    <s v="Error"/>
    <s v="Error"/>
    <s v="Error"/>
    <s v="AC Level 1"/>
    <n v="0.18"/>
    <d v="2025-07-24T00:00:00"/>
    <s v="9.00-21.00"/>
    <d v="1900-01-11T00:00:00"/>
    <n v="7.86"/>
    <n v="55"/>
    <x v="4"/>
    <x v="2"/>
    <s v="CCS, Type 2"/>
    <n v="2021"/>
    <s v="Yes"/>
    <n v="4.5"/>
    <n v="3"/>
    <s v="Monthly"/>
  </r>
  <r>
    <s v="EVS03159"/>
    <n v="39.803027"/>
    <n v="116.31605"/>
    <s v="4506 Beijing Ave"/>
    <s v=" Beijing"/>
    <s v="China"/>
    <s v="China"/>
    <s v="Asia"/>
    <s v="AC Level 1"/>
    <n v="0.34"/>
    <s v="9:00-18:00"/>
    <s v="9:00-18:00"/>
    <d v="1899-12-30T08:52:48"/>
    <n v="10.08"/>
    <n v="74"/>
    <x v="3"/>
    <x v="2"/>
    <s v="CCS"/>
    <n v="2010"/>
    <s v="Yes"/>
    <n v="3.9"/>
    <n v="1"/>
    <s v="Quarterly"/>
  </r>
  <r>
    <s v="EVS03162"/>
    <n v="37.641488000000003"/>
    <n v="127.023796"/>
    <s v="1863 Seoul Ave"/>
    <s v=" Seoul"/>
    <s v="South Korea"/>
    <s v="South Korea"/>
    <s v="Asia"/>
    <s v="AC Level 1"/>
    <n v="0.14000000000000001"/>
    <s v="6:00-22:00"/>
    <s v="6:00-22:00"/>
    <d v="1899-12-30T16:04:48"/>
    <n v="4.43"/>
    <n v="27"/>
    <x v="2"/>
    <x v="2"/>
    <s v="Tesla"/>
    <n v="2015"/>
    <s v="No"/>
    <n v="4.0999999999999996"/>
    <n v="2"/>
    <s v="Monthly"/>
  </r>
  <r>
    <s v="EVS03163"/>
    <n v="37.789011000000002"/>
    <n v="-122.439273"/>
    <s v="710 San Francisco Ave"/>
    <s v=" San Francisco"/>
    <s v="United States"/>
    <s v="United States"/>
    <s v="North America"/>
    <s v="AC Level 1"/>
    <n v="0.34"/>
    <d v="2025-07-24T00:00:00"/>
    <s v="9.00-21.00"/>
    <d v="1900-01-11T00:00:00"/>
    <n v="7.37"/>
    <n v="38"/>
    <x v="4"/>
    <x v="3"/>
    <s v="CHAdeMO"/>
    <n v="2020"/>
    <s v="No"/>
    <n v="3.1"/>
    <n v="1"/>
    <s v="Annually"/>
  </r>
  <r>
    <s v="EVS03165"/>
    <n v="19.120253999999999"/>
    <n v="72.962311999999997"/>
    <s v="6569 Mumbai Ave"/>
    <s v=" Mumbai"/>
    <s v="India"/>
    <s v="India"/>
    <s v="Asia"/>
    <s v="AC Level 1"/>
    <n v="0.48"/>
    <s v="6:00-22:00"/>
    <s v="6:00-22:00"/>
    <d v="1899-12-30T16:04:48"/>
    <n v="7"/>
    <n v="65"/>
    <x v="1"/>
    <x v="2"/>
    <s v="Tesla, CCS"/>
    <n v="2012"/>
    <s v="No"/>
    <n v="3"/>
    <n v="6"/>
    <s v="Monthly"/>
  </r>
  <r>
    <s v="EVS03169"/>
    <n v="25.218768000000001"/>
    <n v="55.222107999999999"/>
    <s v="81 Dubai Ave"/>
    <s v=" Dubai"/>
    <s v="United Arab Emirates"/>
    <s v="United Arab Emirates"/>
    <s v="Asia"/>
    <s v="AC Level 1"/>
    <n v="0.2"/>
    <s v="9:00-18:00"/>
    <s v="9:00-18:00"/>
    <d v="1899-12-30T08:52:48"/>
    <n v="12.64"/>
    <n v="56"/>
    <x v="2"/>
    <x v="2"/>
    <s v="CHAdeMO, Tesla"/>
    <n v="2019"/>
    <s v="Yes"/>
    <n v="3.1"/>
    <n v="4"/>
    <s v="Monthly"/>
  </r>
  <r>
    <s v="EVS03170"/>
    <n v="-23.583653000000002"/>
    <n v="-46.550652999999997"/>
    <s v="8758 SÃ£o Paulo Ave"/>
    <s v=" SÃ£o Paulo"/>
    <s v="Brazil"/>
    <s v="Brazil"/>
    <s v="South America"/>
    <s v="AC Level 1"/>
    <n v="0.17"/>
    <d v="2025-07-24T00:00:00"/>
    <s v="9.00-21.00"/>
    <d v="1900-01-11T00:00:00"/>
    <n v="2.2400000000000002"/>
    <n v="94"/>
    <x v="2"/>
    <x v="3"/>
    <s v="Tesla"/>
    <n v="2013"/>
    <s v="Yes"/>
    <n v="4.0999999999999996"/>
    <n v="3"/>
    <s v="Monthly"/>
  </r>
  <r>
    <s v="EVS03171"/>
    <n v="68.453494000000006"/>
    <n v="109.175544"/>
    <s v="6922 Random Rd"/>
    <n v="0"/>
    <s v="Not Found"/>
    <s v="Not Found"/>
    <s v="Not Found"/>
    <s v="AC Level 1"/>
    <n v="0.2"/>
    <d v="2025-07-24T00:00:00"/>
    <s v="9.00-21.00"/>
    <d v="1900-01-11T00:00:00"/>
    <n v="16.489999999999998"/>
    <n v="91"/>
    <x v="0"/>
    <x v="3"/>
    <s v="CCS, CHAdeMO"/>
    <n v="2023"/>
    <s v="Yes"/>
    <n v="4.4000000000000004"/>
    <n v="9"/>
    <s v="Monthly"/>
  </r>
  <r>
    <s v="EVS03173"/>
    <n v="39.804212"/>
    <n v="116.268323"/>
    <s v="140 Beijing Ave"/>
    <s v=" Beijing"/>
    <s v="China"/>
    <s v="China"/>
    <s v="Asia"/>
    <s v="AC Level 1"/>
    <n v="0.31"/>
    <s v="6:00-22:00"/>
    <s v="6:00-22:00"/>
    <d v="1899-12-30T16:04:48"/>
    <n v="14.32"/>
    <n v="78"/>
    <x v="4"/>
    <x v="2"/>
    <s v="Type 2, CHAdeMO"/>
    <n v="2017"/>
    <s v="Yes"/>
    <n v="4.8"/>
    <n v="5"/>
    <s v="Quarterly"/>
  </r>
  <r>
    <s v="EVS03183"/>
    <n v="-23.608149000000001"/>
    <n v="-46.555027000000003"/>
    <s v="7082 SÃ£o Paulo Ave"/>
    <s v=" SÃ£o Paulo"/>
    <s v="Brazil"/>
    <s v="Brazil"/>
    <s v="South America"/>
    <s v="AC Level 1"/>
    <n v="0.16"/>
    <s v="9:00-18:00"/>
    <s v="9:00-18:00"/>
    <d v="1899-12-30T08:52:48"/>
    <n v="15.38"/>
    <n v="31"/>
    <x v="2"/>
    <x v="2"/>
    <s v="Tesla, Type 2"/>
    <n v="2020"/>
    <s v="No"/>
    <n v="4.5999999999999996"/>
    <n v="5"/>
    <s v="Quarterly"/>
  </r>
  <r>
    <s v="EVS03186"/>
    <n v="19.421057999999999"/>
    <n v="-99.197267999999994"/>
    <s v="1424 Mexico City Ave"/>
    <s v=" Mexico City"/>
    <s v="Mexico"/>
    <s v="Mexico"/>
    <s v="North America"/>
    <s v="AC Level 1"/>
    <n v="0.16"/>
    <d v="2025-07-24T00:00:00"/>
    <s v="9.00-21.00"/>
    <d v="1900-01-11T00:00:00"/>
    <n v="4.4800000000000004"/>
    <n v="17"/>
    <x v="1"/>
    <x v="0"/>
    <s v="CHAdeMO"/>
    <n v="2015"/>
    <s v="Yes"/>
    <n v="4.4000000000000004"/>
    <n v="1"/>
    <s v="Quarterly"/>
  </r>
  <r>
    <s v="EVS03187"/>
    <n v="13.859597000000001"/>
    <n v="100.513305"/>
    <s v="5657 Bangkok Ave"/>
    <s v=" Bangkok"/>
    <s v="Thailand"/>
    <s v="Thailand"/>
    <s v="Asia"/>
    <s v="AC Level 1"/>
    <n v="0.37"/>
    <s v="6:00-22:00"/>
    <s v="6:00-22:00"/>
    <d v="1899-12-30T16:04:48"/>
    <n v="16.3"/>
    <n v="11"/>
    <x v="1"/>
    <x v="2"/>
    <s v="Tesla, Type 2"/>
    <n v="2015"/>
    <s v="Yes"/>
    <n v="4.4000000000000004"/>
    <n v="1"/>
    <s v="Annually"/>
  </r>
  <r>
    <s v="EVS03190"/>
    <n v="-23.647971999999999"/>
    <n v="-46.657321000000003"/>
    <s v="1186 SÃ£o Paulo Ave"/>
    <s v=" SÃ£o Paulo"/>
    <s v="Brazil"/>
    <s v="Brazil"/>
    <s v="South America"/>
    <s v="AC Level 1"/>
    <n v="0.24"/>
    <d v="2025-07-24T00:00:00"/>
    <s v="9.00-21.00"/>
    <d v="1900-01-11T00:00:00"/>
    <n v="10.99"/>
    <n v="88"/>
    <x v="0"/>
    <x v="3"/>
    <s v="CHAdeMO, CCS"/>
    <n v="2022"/>
    <s v="Yes"/>
    <n v="4.8"/>
    <n v="8"/>
    <s v="Monthly"/>
  </r>
  <r>
    <s v="EVS03191"/>
    <n v="61.039985999999999"/>
    <n v="-63.718519000000001"/>
    <s v="9773 Random Rd"/>
    <s v="Error"/>
    <s v="Error"/>
    <s v="Error"/>
    <s v="Error"/>
    <s v="AC Level 1"/>
    <n v="0.24"/>
    <s v="9:00-18:00"/>
    <s v="9:00-18:00"/>
    <d v="1899-12-30T08:52:48"/>
    <n v="11.05"/>
    <n v="96"/>
    <x v="2"/>
    <x v="2"/>
    <s v="Type 2, CCS"/>
    <n v="2013"/>
    <s v="No"/>
    <n v="3.7"/>
    <n v="7"/>
    <s v="Quarterly"/>
  </r>
  <r>
    <s v="EVS03197"/>
    <n v="-23.610887000000002"/>
    <n v="-46.619098999999999"/>
    <s v="8666 SÃ£o Paulo Ave"/>
    <s v=" SÃ£o Paulo"/>
    <s v="Brazil"/>
    <s v="Brazil"/>
    <s v="South America"/>
    <s v="AC Level 1"/>
    <n v="0.36"/>
    <d v="2025-07-24T00:00:00"/>
    <s v="9.00-21.00"/>
    <d v="1900-01-11T00:00:00"/>
    <n v="5.39"/>
    <n v="65"/>
    <x v="2"/>
    <x v="2"/>
    <s v="Tesla"/>
    <n v="2017"/>
    <s v="Yes"/>
    <n v="4.7"/>
    <n v="4"/>
    <s v="Monthly"/>
  </r>
  <r>
    <s v="EVS03200"/>
    <n v="41.944508999999996"/>
    <n v="-87.636325999999997"/>
    <s v="876 Chicago Ave"/>
    <s v=" Chicago"/>
    <s v="United States"/>
    <s v="United States"/>
    <s v="North America"/>
    <s v="AC Level 1"/>
    <n v="0.26"/>
    <s v="6:00-22:00"/>
    <s v="6:00-22:00"/>
    <d v="1899-12-30T16:04:48"/>
    <n v="1.54"/>
    <n v="64"/>
    <x v="2"/>
    <x v="2"/>
    <s v="Type 2, CHAdeMO"/>
    <n v="2011"/>
    <s v="No"/>
    <n v="3.8"/>
    <n v="2"/>
    <s v="Monthly"/>
  </r>
  <r>
    <s v="EVS03201"/>
    <n v="61.155472000000003"/>
    <n v="-44.226931"/>
    <s v="6055 Random Rd"/>
    <n v="0"/>
    <s v="Not Found"/>
    <s v="Not Found"/>
    <s v="Not Found"/>
    <s v="AC Level 1"/>
    <n v="0.45"/>
    <s v="6:00-22:00"/>
    <s v="6:00-22:00"/>
    <d v="1899-12-30T16:04:48"/>
    <n v="1.2"/>
    <n v="91"/>
    <x v="1"/>
    <x v="0"/>
    <s v="CHAdeMO, Type 2"/>
    <n v="2019"/>
    <s v="No"/>
    <n v="4.3"/>
    <n v="5"/>
    <s v="Quarterly"/>
  </r>
  <r>
    <s v="EVS03203"/>
    <n v="-23.562311999999999"/>
    <n v="-46.692686999999999"/>
    <s v="515 SÃ£o Paulo Ave"/>
    <s v=" SÃ£o Paulo"/>
    <s v="Brazil"/>
    <s v="Brazil"/>
    <s v="South America"/>
    <s v="AC Level 1"/>
    <n v="0.45"/>
    <s v="9:00-18:00"/>
    <s v="9:00-18:00"/>
    <d v="1899-12-30T08:52:48"/>
    <n v="6.33"/>
    <n v="71"/>
    <x v="3"/>
    <x v="0"/>
    <s v="CCS"/>
    <n v="2018"/>
    <s v="No"/>
    <n v="4.0999999999999996"/>
    <n v="1"/>
    <s v="Quarterly"/>
  </r>
  <r>
    <s v="EVS03204"/>
    <n v="34.189639"/>
    <n v="-118.380686"/>
    <s v="5434 Los Angeles Ave"/>
    <s v=" Los Angeles"/>
    <s v="United States"/>
    <s v="United States"/>
    <s v="North America"/>
    <s v="AC Level 1"/>
    <n v="0.26"/>
    <s v="6:00-22:00"/>
    <s v="6:00-22:00"/>
    <d v="1899-12-30T16:04:48"/>
    <n v="8.1300000000000008"/>
    <n v="43"/>
    <x v="0"/>
    <x v="3"/>
    <s v="CCS"/>
    <n v="2022"/>
    <s v="No"/>
    <n v="4.5999999999999996"/>
    <n v="4"/>
    <s v="Annually"/>
  </r>
  <r>
    <s v="EVS03206"/>
    <n v="43.694651999999998"/>
    <n v="-79.422816999999995"/>
    <s v="4329 Toronto Ave"/>
    <s v=" Toronto"/>
    <s v="Canada"/>
    <s v="Canada"/>
    <s v="North America"/>
    <s v="AC Level 1"/>
    <n v="0.49"/>
    <s v="9:00-18:00"/>
    <s v="9:00-18:00"/>
    <d v="1899-12-30T08:52:48"/>
    <n v="4.72"/>
    <n v="98"/>
    <x v="4"/>
    <x v="3"/>
    <s v="CHAdeMO, CCS"/>
    <n v="2013"/>
    <s v="Yes"/>
    <n v="3.8"/>
    <n v="8"/>
    <s v="Annually"/>
  </r>
  <r>
    <s v="EVS03210"/>
    <n v="19.576076"/>
    <n v="-99.029989999999998"/>
    <s v="6962 Mexico City Ave"/>
    <s v=" Mexico City"/>
    <s v="Mexico"/>
    <s v="Mexico"/>
    <s v="North America"/>
    <s v="AC Level 1"/>
    <n v="0.23"/>
    <s v="9:00-18:00"/>
    <s v="9:00-18:00"/>
    <d v="1899-12-30T08:52:48"/>
    <n v="4.82"/>
    <n v="37"/>
    <x v="0"/>
    <x v="1"/>
    <s v="Tesla, CHAdeMO"/>
    <n v="2010"/>
    <s v="Yes"/>
    <n v="3.1"/>
    <n v="6"/>
    <s v="Quarterly"/>
  </r>
  <r>
    <s v="EVS03218"/>
    <n v="-33.860565999999999"/>
    <n v="18.569641000000001"/>
    <s v="134 Cape Town Ave"/>
    <s v=" Cape Town"/>
    <s v="South Africa"/>
    <s v="South Africa"/>
    <s v="Africa"/>
    <s v="AC Level 1"/>
    <n v="0.37"/>
    <s v="9:00-18:00"/>
    <s v="9:00-18:00"/>
    <d v="1899-12-30T08:52:48"/>
    <n v="7.41"/>
    <n v="62"/>
    <x v="3"/>
    <x v="2"/>
    <s v="Tesla, CCS"/>
    <n v="2023"/>
    <s v="No"/>
    <n v="3.2"/>
    <n v="6"/>
    <s v="Quarterly"/>
  </r>
  <r>
    <s v="EVS03220"/>
    <n v="52.454822"/>
    <n v="13.412634000000001"/>
    <s v="4071 Berlin Ave"/>
    <s v=" Berlin"/>
    <s v="Germany"/>
    <s v="Germany"/>
    <s v="Europe"/>
    <s v="AC Level 1"/>
    <n v="0.49"/>
    <s v="6:00-22:00"/>
    <s v="6:00-22:00"/>
    <d v="1899-12-30T16:04:48"/>
    <n v="5.56"/>
    <n v="31"/>
    <x v="0"/>
    <x v="2"/>
    <s v="Tesla"/>
    <n v="2023"/>
    <s v="Yes"/>
    <n v="4.0999999999999996"/>
    <n v="1"/>
    <s v="Quarterly"/>
  </r>
  <r>
    <s v="EVS03221"/>
    <n v="48.609982000000002"/>
    <n v="73.795316999999997"/>
    <s v="5823 Random Rd"/>
    <n v="0"/>
    <s v="Not Found"/>
    <s v="Not Found"/>
    <s v="Not Found"/>
    <s v="AC Level 1"/>
    <n v="0.49"/>
    <s v="9:00-18:00"/>
    <s v="9:00-18:00"/>
    <d v="1899-12-30T08:52:48"/>
    <n v="9.8000000000000007"/>
    <n v="75"/>
    <x v="3"/>
    <x v="2"/>
    <s v="CCS"/>
    <n v="2012"/>
    <s v="Yes"/>
    <n v="4"/>
    <n v="4"/>
    <s v="Monthly"/>
  </r>
  <r>
    <s v="EVS03226"/>
    <n v="37.832084999999999"/>
    <n v="-122.323797"/>
    <s v="9076 San Francisco Ave"/>
    <s v=" San Francisco"/>
    <s v="United States"/>
    <s v="United States"/>
    <s v="North America"/>
    <s v="AC Level 1"/>
    <n v="0.33"/>
    <s v="6:00-22:00"/>
    <s v="6:00-22:00"/>
    <d v="1899-12-30T16:04:48"/>
    <n v="18.489999999999998"/>
    <n v="44"/>
    <x v="1"/>
    <x v="3"/>
    <s v="Tesla"/>
    <n v="2018"/>
    <s v="Yes"/>
    <n v="4.7"/>
    <n v="9"/>
    <s v="Annually"/>
  </r>
  <r>
    <s v="EVS03227"/>
    <n v="19.118172000000001"/>
    <n v="72.888301999999996"/>
    <s v="6742 Mumbai Ave"/>
    <s v=" Mumbai"/>
    <s v="India"/>
    <s v="India"/>
    <s v="Asia"/>
    <s v="AC Level 1"/>
    <n v="0.35"/>
    <d v="2025-07-24T00:00:00"/>
    <s v="9.00-21.00"/>
    <d v="1900-01-11T00:00:00"/>
    <n v="16.53"/>
    <n v="71"/>
    <x v="4"/>
    <x v="2"/>
    <s v="Type 2, CHAdeMO"/>
    <n v="2016"/>
    <s v="Yes"/>
    <n v="5"/>
    <n v="7"/>
    <s v="Annually"/>
  </r>
  <r>
    <s v="EVS03231"/>
    <n v="9.2552520000000005"/>
    <n v="-11.835364999999999"/>
    <s v="376 Random Rd"/>
    <n v="0"/>
    <s v="Not Found"/>
    <s v="Not Found"/>
    <s v="Not Found"/>
    <s v="AC Level 1"/>
    <n v="0.26"/>
    <d v="2025-07-24T00:00:00"/>
    <s v="9.00-21.00"/>
    <d v="1900-01-11T00:00:00"/>
    <n v="3.86"/>
    <n v="92"/>
    <x v="0"/>
    <x v="1"/>
    <s v="CCS"/>
    <n v="2011"/>
    <s v="Yes"/>
    <n v="3.6"/>
    <n v="4"/>
    <s v="Monthly"/>
  </r>
  <r>
    <s v="EVS03232"/>
    <n v="37.715479000000002"/>
    <n v="-122.358687"/>
    <s v="8740 San Francisco Ave"/>
    <s v=" San Francisco"/>
    <s v="United States"/>
    <s v="United States"/>
    <s v="North America"/>
    <s v="AC Level 1"/>
    <n v="0.18"/>
    <s v="6:00-22:00"/>
    <s v="6:00-22:00"/>
    <d v="1899-12-30T16:04:48"/>
    <n v="14.6"/>
    <n v="56"/>
    <x v="3"/>
    <x v="2"/>
    <s v="Type 2"/>
    <n v="2015"/>
    <s v="No"/>
    <n v="4.0999999999999996"/>
    <n v="1"/>
    <s v="Quarterly"/>
  </r>
  <r>
    <s v="EVS03237"/>
    <n v="55.839083000000002"/>
    <n v="37.681925999999997"/>
    <s v="9487 Moscow Ave"/>
    <s v=" Moscow"/>
    <s v="Russia"/>
    <s v="Russia"/>
    <s v="Europe"/>
    <s v="AC Level 1"/>
    <n v="0.22"/>
    <s v="9:00-18:00"/>
    <s v="9:00-18:00"/>
    <d v="1899-12-30T08:52:48"/>
    <n v="5.53"/>
    <n v="87"/>
    <x v="3"/>
    <x v="2"/>
    <s v="CCS"/>
    <n v="2015"/>
    <s v="No"/>
    <n v="4.8"/>
    <n v="3"/>
    <s v="Monthly"/>
  </r>
  <r>
    <s v="EVS03241"/>
    <n v="-5.8825000000000002E-2"/>
    <n v="141.52983"/>
    <s v="1632 Random Rd"/>
    <s v="Error"/>
    <s v="Error"/>
    <s v="Error"/>
    <s v="Error"/>
    <s v="AC Level 1"/>
    <n v="0.2"/>
    <s v="9:00-18:00"/>
    <s v="9:00-18:00"/>
    <d v="1899-12-30T08:52:48"/>
    <n v="13.4"/>
    <n v="62"/>
    <x v="0"/>
    <x v="1"/>
    <s v="CHAdeMO"/>
    <n v="2022"/>
    <s v="No"/>
    <n v="4.2"/>
    <n v="5"/>
    <s v="Annually"/>
  </r>
  <r>
    <s v="EVS03247"/>
    <n v="55.885153000000003"/>
    <n v="37.516750999999999"/>
    <s v="1348 Moscow Ave"/>
    <s v=" Moscow"/>
    <s v="Russia"/>
    <s v="Russia"/>
    <s v="Europe"/>
    <s v="AC Level 1"/>
    <n v="0.3"/>
    <s v="6:00-22:00"/>
    <s v="6:00-22:00"/>
    <d v="1899-12-30T16:04:48"/>
    <n v="12.32"/>
    <n v="48"/>
    <x v="2"/>
    <x v="2"/>
    <s v="Tesla, CHAdeMO"/>
    <n v="2022"/>
    <s v="Yes"/>
    <n v="4.4000000000000004"/>
    <n v="4"/>
    <s v="Monthly"/>
  </r>
  <r>
    <s v="EVS03248"/>
    <n v="13.737575"/>
    <n v="100.545573"/>
    <s v="7423 Bangkok Ave"/>
    <s v=" Bangkok"/>
    <s v="Thailand"/>
    <s v="Thailand"/>
    <s v="Asia"/>
    <s v="AC Level 1"/>
    <n v="0.43"/>
    <s v="6:00-22:00"/>
    <s v="6:00-22:00"/>
    <d v="1899-12-30T16:04:48"/>
    <n v="1.93"/>
    <n v="68"/>
    <x v="1"/>
    <x v="1"/>
    <s v="Type 2"/>
    <n v="2019"/>
    <s v="No"/>
    <n v="3.6"/>
    <n v="8"/>
    <s v="Quarterly"/>
  </r>
  <r>
    <s v="EVS03250"/>
    <n v="-33.768835000000003"/>
    <n v="151.337614"/>
    <s v="1070 Sydney Ave"/>
    <s v=" Sydney"/>
    <s v="Australia"/>
    <s v="Australia"/>
    <s v="Australia"/>
    <s v="AC Level 1"/>
    <n v="0.19"/>
    <s v="9:00-18:00"/>
    <s v="9:00-18:00"/>
    <d v="1899-12-30T08:52:48"/>
    <n v="8.0500000000000007"/>
    <n v="29"/>
    <x v="3"/>
    <x v="2"/>
    <s v="Type 2"/>
    <n v="2018"/>
    <s v="No"/>
    <n v="3.7"/>
    <n v="6"/>
    <s v="Monthly"/>
  </r>
  <r>
    <s v="EVS03252"/>
    <n v="37.784534999999998"/>
    <n v="-122.37885799999999"/>
    <s v="4230 San Francisco Ave"/>
    <s v=" San Francisco"/>
    <s v="United States"/>
    <s v="United States"/>
    <s v="North America"/>
    <s v="AC Level 1"/>
    <n v="0.49"/>
    <s v="9:00-18:00"/>
    <s v="9:00-18:00"/>
    <d v="1899-12-30T08:52:48"/>
    <n v="14.15"/>
    <n v="25"/>
    <x v="4"/>
    <x v="3"/>
    <s v="Tesla, CHAdeMO"/>
    <n v="2010"/>
    <s v="Yes"/>
    <n v="3.4"/>
    <n v="1"/>
    <s v="Annually"/>
  </r>
  <r>
    <s v="EVS03258"/>
    <n v="41.961660000000002"/>
    <n v="-87.776242999999994"/>
    <s v="6392 Chicago Ave"/>
    <s v=" Chicago"/>
    <s v="United States"/>
    <s v="United States"/>
    <s v="North America"/>
    <s v="AC Level 1"/>
    <n v="0.12"/>
    <s v="6:00-22:00"/>
    <s v="6:00-22:00"/>
    <d v="1899-12-30T16:04:48"/>
    <n v="6.73"/>
    <n v="63"/>
    <x v="4"/>
    <x v="3"/>
    <s v="Tesla, Type 2"/>
    <n v="2014"/>
    <s v="No"/>
    <n v="3.3"/>
    <n v="5"/>
    <s v="Quarterly"/>
  </r>
  <r>
    <s v="EVS03262"/>
    <n v="37.606223999999997"/>
    <n v="126.95627899999999"/>
    <s v="835 Seoul Ave"/>
    <s v=" Seoul"/>
    <s v="South Korea"/>
    <s v="South Korea"/>
    <s v="Asia"/>
    <s v="AC Level 1"/>
    <n v="0.2"/>
    <s v="6:00-22:00"/>
    <s v="6:00-22:00"/>
    <d v="1899-12-30T16:04:48"/>
    <n v="10.35"/>
    <n v="72"/>
    <x v="4"/>
    <x v="0"/>
    <s v="Tesla"/>
    <n v="2022"/>
    <s v="No"/>
    <n v="4.8"/>
    <n v="4"/>
    <s v="Quarterly"/>
  </r>
  <r>
    <s v="EVS03264"/>
    <n v="55.805047999999999"/>
    <n v="37.549205999999998"/>
    <s v="3006 Moscow Ave"/>
    <s v=" Moscow"/>
    <s v="Russia"/>
    <s v="Russia"/>
    <s v="Europe"/>
    <s v="AC Level 1"/>
    <n v="0.28000000000000003"/>
    <s v="9:00-18:00"/>
    <s v="9:00-18:00"/>
    <d v="1899-12-30T08:52:48"/>
    <n v="10.72"/>
    <n v="90"/>
    <x v="4"/>
    <x v="3"/>
    <s v="CCS"/>
    <n v="2014"/>
    <s v="No"/>
    <n v="3.4"/>
    <n v="3"/>
    <s v="Annually"/>
  </r>
  <r>
    <s v="EVS03266"/>
    <n v="19.145942999999999"/>
    <n v="72.813608000000002"/>
    <s v="7389 Mumbai Ave"/>
    <s v=" Mumbai"/>
    <s v="India"/>
    <s v="India"/>
    <s v="Asia"/>
    <s v="AC Level 1"/>
    <n v="0.2"/>
    <s v="6:00-22:00"/>
    <s v="6:00-22:00"/>
    <d v="1899-12-30T16:04:48"/>
    <n v="19.850000000000001"/>
    <n v="31"/>
    <x v="3"/>
    <x v="2"/>
    <s v="Tesla"/>
    <n v="2017"/>
    <s v="No"/>
    <n v="4"/>
    <n v="9"/>
    <s v="Quarterly"/>
  </r>
  <r>
    <s v="EVS03271"/>
    <n v="-68.435214000000002"/>
    <n v="171.639929"/>
    <s v="4846 Random Rd"/>
    <s v="Not Found"/>
    <s v="Not Found"/>
    <s v="Not Found"/>
    <s v="Not Found"/>
    <s v="AC Level 1"/>
    <n v="0.49"/>
    <d v="2025-07-24T00:00:00"/>
    <s v="9.00-21.00"/>
    <d v="1900-01-11T00:00:00"/>
    <n v="9.1"/>
    <n v="42"/>
    <x v="2"/>
    <x v="1"/>
    <s v="Type 2"/>
    <n v="2010"/>
    <s v="Yes"/>
    <n v="3.1"/>
    <n v="7"/>
    <s v="Annually"/>
  </r>
  <r>
    <s v="EVS03276"/>
    <n v="34.080804000000001"/>
    <n v="-118.233743"/>
    <s v="481 Los Angeles Ave"/>
    <s v=" Los Angeles"/>
    <s v="United States"/>
    <s v="United States"/>
    <s v="North America"/>
    <s v="AC Level 1"/>
    <n v="0.46"/>
    <d v="2025-07-24T00:00:00"/>
    <s v="9.00-21.00"/>
    <d v="1900-01-11T00:00:00"/>
    <n v="1.24"/>
    <n v="31"/>
    <x v="2"/>
    <x v="3"/>
    <s v="CHAdeMO"/>
    <n v="2017"/>
    <s v="No"/>
    <n v="4.5"/>
    <n v="1"/>
    <s v="Annually"/>
  </r>
  <r>
    <s v="EVS03277"/>
    <n v="-33.829669000000003"/>
    <n v="151.25117499999999"/>
    <s v="8076 Sydney Ave"/>
    <s v=" Sydney"/>
    <s v="Australia"/>
    <s v="Australia"/>
    <s v="Australia"/>
    <s v="AC Level 1"/>
    <n v="0.49"/>
    <d v="2025-07-24T00:00:00"/>
    <s v="9.00-21.00"/>
    <d v="1900-01-11T00:00:00"/>
    <n v="16.8"/>
    <n v="63"/>
    <x v="1"/>
    <x v="2"/>
    <s v="Type 2, CHAdeMO"/>
    <n v="2016"/>
    <s v="No"/>
    <n v="4.5999999999999996"/>
    <n v="1"/>
    <s v="Annually"/>
  </r>
  <r>
    <s v="EVS03287"/>
    <n v="19.425287000000001"/>
    <n v="-99.060939000000005"/>
    <s v="8495 Mexico City Ave"/>
    <s v=" Mexico City"/>
    <s v="Mexico"/>
    <s v="Mexico"/>
    <s v="North America"/>
    <s v="AC Level 1"/>
    <n v="0.37"/>
    <s v="9:00-18:00"/>
    <s v="9:00-18:00"/>
    <d v="1899-12-30T08:52:48"/>
    <n v="12.56"/>
    <n v="36"/>
    <x v="1"/>
    <x v="0"/>
    <s v="Tesla"/>
    <n v="2019"/>
    <s v="Yes"/>
    <n v="3.5"/>
    <n v="2"/>
    <s v="Monthly"/>
  </r>
  <r>
    <s v="EVS03291"/>
    <n v="29.057846000000001"/>
    <n v="-125.855069"/>
    <s v="878 Random Rd"/>
    <s v="Error"/>
    <s v="Error"/>
    <s v="Error"/>
    <s v="Error"/>
    <s v="AC Level 1"/>
    <n v="0.12"/>
    <s v="6:00-22:00"/>
    <s v="6:00-22:00"/>
    <d v="1899-12-30T16:04:48"/>
    <n v="18.079999999999998"/>
    <n v="68"/>
    <x v="1"/>
    <x v="0"/>
    <s v="CCS"/>
    <n v="2010"/>
    <s v="Yes"/>
    <n v="4.8"/>
    <n v="4"/>
    <s v="Quarterly"/>
  </r>
  <r>
    <s v="EVS03292"/>
    <n v="25.304224999999999"/>
    <n v="55.250596999999999"/>
    <s v="3554 Dubai Ave"/>
    <s v=" Dubai"/>
    <s v="United Arab Emirates"/>
    <s v="United Arab Emirates"/>
    <s v="Asia"/>
    <s v="AC Level 1"/>
    <n v="0.24"/>
    <s v="6:00-22:00"/>
    <s v="6:00-22:00"/>
    <d v="1899-12-30T16:04:48"/>
    <n v="4.47"/>
    <n v="10"/>
    <x v="4"/>
    <x v="1"/>
    <s v="CCS"/>
    <n v="2018"/>
    <s v="No"/>
    <n v="4.2"/>
    <n v="4"/>
    <s v="Annually"/>
  </r>
  <r>
    <s v="EVS03294"/>
    <n v="39.986724000000002"/>
    <n v="116.319372"/>
    <s v="2968 Beijing Ave"/>
    <s v=" Beijing"/>
    <s v="China"/>
    <s v="China"/>
    <s v="Asia"/>
    <s v="AC Level 1"/>
    <n v="0.47"/>
    <d v="2025-07-24T00:00:00"/>
    <s v="9.00-21.00"/>
    <d v="1900-01-11T00:00:00"/>
    <n v="2.34"/>
    <n v="47"/>
    <x v="4"/>
    <x v="0"/>
    <s v="CCS"/>
    <n v="2020"/>
    <s v="No"/>
    <n v="3"/>
    <n v="7"/>
    <s v="Annually"/>
  </r>
  <r>
    <s v="EVS03295"/>
    <n v="37.764097999999997"/>
    <n v="-122.381888"/>
    <s v="1516 San Francisco Ave"/>
    <s v=" San Francisco"/>
    <s v="United States"/>
    <s v="United States"/>
    <s v="North America"/>
    <s v="AC Level 1"/>
    <n v="0.49"/>
    <s v="6:00-22:00"/>
    <s v="6:00-22:00"/>
    <d v="1899-12-30T16:04:48"/>
    <n v="9.7100000000000009"/>
    <n v="96"/>
    <x v="2"/>
    <x v="2"/>
    <s v="Tesla, CCS"/>
    <n v="2020"/>
    <s v="Yes"/>
    <n v="4.7"/>
    <n v="4"/>
    <s v="Quarterly"/>
  </r>
  <r>
    <s v="EVS03296"/>
    <n v="37.848844"/>
    <n v="-122.352622"/>
    <s v="9607 San Francisco Ave"/>
    <s v=" San Francisco"/>
    <s v="United States"/>
    <s v="United States"/>
    <s v="North America"/>
    <s v="AC Level 1"/>
    <n v="0.31"/>
    <d v="2025-07-24T00:00:00"/>
    <s v="9.00-21.00"/>
    <d v="1900-01-11T00:00:00"/>
    <n v="6.17"/>
    <n v="61"/>
    <x v="2"/>
    <x v="0"/>
    <s v="CCS"/>
    <n v="2011"/>
    <s v="Yes"/>
    <n v="3.2"/>
    <n v="7"/>
    <s v="Annually"/>
  </r>
  <r>
    <s v="EVS03297"/>
    <n v="-23.656904999999998"/>
    <n v="-46.551304999999999"/>
    <s v="4595 SÃ£o Paulo Ave"/>
    <s v=" SÃ£o Paulo"/>
    <s v="Brazil"/>
    <s v="Brazil"/>
    <s v="South America"/>
    <s v="AC Level 1"/>
    <n v="0.41"/>
    <d v="2025-07-24T00:00:00"/>
    <s v="9.00-21.00"/>
    <d v="1900-01-11T00:00:00"/>
    <n v="8.51"/>
    <n v="21"/>
    <x v="0"/>
    <x v="3"/>
    <s v="CCS"/>
    <n v="2021"/>
    <s v="No"/>
    <n v="4.3"/>
    <n v="6"/>
    <s v="Monthly"/>
  </r>
  <r>
    <s v="EVS03301"/>
    <n v="-21.991237000000002"/>
    <n v="70.992599999999996"/>
    <s v="1968 Random Rd"/>
    <s v="Error"/>
    <s v="Error"/>
    <s v="Error"/>
    <s v="Error"/>
    <s v="AC Level 1"/>
    <n v="0.12"/>
    <d v="2025-07-24T00:00:00"/>
    <s v="9.00-21.00"/>
    <d v="1900-01-11T00:00:00"/>
    <n v="4.93"/>
    <n v="55"/>
    <x v="0"/>
    <x v="0"/>
    <s v="CHAdeMO, Type 2"/>
    <n v="2022"/>
    <s v="No"/>
    <n v="4.0999999999999996"/>
    <n v="10"/>
    <s v="Monthly"/>
  </r>
  <r>
    <s v="EVS03302"/>
    <n v="25.361155"/>
    <n v="55.232748000000001"/>
    <s v="3992 Dubai Ave"/>
    <s v=" Dubai"/>
    <s v="United Arab Emirates"/>
    <s v="United Arab Emirates"/>
    <s v="Asia"/>
    <s v="AC Level 1"/>
    <n v="0.44"/>
    <s v="6:00-22:00"/>
    <s v="6:00-22:00"/>
    <d v="1899-12-30T16:04:48"/>
    <n v="10.36"/>
    <n v="93"/>
    <x v="2"/>
    <x v="1"/>
    <s v="Tesla"/>
    <n v="2013"/>
    <s v="Yes"/>
    <n v="3.5"/>
    <n v="6"/>
    <s v="Quarterly"/>
  </r>
  <r>
    <s v="EVS03305"/>
    <n v="19.568225000000002"/>
    <n v="-99.107455999999999"/>
    <s v="4854 Mexico City Ave"/>
    <s v=" Mexico City"/>
    <s v="Mexico"/>
    <s v="Mexico"/>
    <s v="North America"/>
    <s v="AC Level 1"/>
    <n v="0.3"/>
    <s v="9:00-18:00"/>
    <s v="9:00-18:00"/>
    <d v="1899-12-30T08:52:48"/>
    <n v="1.86"/>
    <n v="49"/>
    <x v="2"/>
    <x v="1"/>
    <s v="Type 2, CHAdeMO"/>
    <n v="2012"/>
    <s v="Yes"/>
    <n v="4.8"/>
    <n v="9"/>
    <s v="Annually"/>
  </r>
  <r>
    <s v="EVS03310"/>
    <n v="37.671909999999997"/>
    <n v="127.092198"/>
    <s v="1618 Seoul Ave"/>
    <s v=" Seoul"/>
    <s v="South Korea"/>
    <s v="South Korea"/>
    <s v="Asia"/>
    <s v="AC Level 1"/>
    <n v="0.11"/>
    <s v="6:00-22:00"/>
    <s v="6:00-22:00"/>
    <d v="1899-12-30T16:04:48"/>
    <n v="15.95"/>
    <n v="15"/>
    <x v="2"/>
    <x v="0"/>
    <s v="Type 2"/>
    <n v="2012"/>
    <s v="No"/>
    <n v="3.7"/>
    <n v="3"/>
    <s v="Monthly"/>
  </r>
  <r>
    <s v="EVS03312"/>
    <n v="25.216591999999999"/>
    <n v="55.333986000000003"/>
    <s v="1783 Dubai Ave"/>
    <s v=" Dubai"/>
    <s v="United Arab Emirates"/>
    <s v="United Arab Emirates"/>
    <s v="Asia"/>
    <s v="AC Level 1"/>
    <n v="0.33"/>
    <s v="9:00-18:00"/>
    <s v="9:00-18:00"/>
    <d v="1899-12-30T08:52:48"/>
    <n v="15.1"/>
    <n v="50"/>
    <x v="3"/>
    <x v="1"/>
    <s v="Type 2, CCS"/>
    <n v="2011"/>
    <s v="Yes"/>
    <n v="4.0999999999999996"/>
    <n v="6"/>
    <s v="Annually"/>
  </r>
  <r>
    <s v="EVS03313"/>
    <n v="39.959451999999999"/>
    <n v="116.216286"/>
    <s v="2265 Beijing Ave"/>
    <s v=" Beijing"/>
    <s v="China"/>
    <s v="China"/>
    <s v="Asia"/>
    <s v="AC Level 1"/>
    <n v="0.42"/>
    <s v="6:00-22:00"/>
    <s v="6:00-22:00"/>
    <d v="1899-12-30T16:04:48"/>
    <n v="8.39"/>
    <n v="96"/>
    <x v="0"/>
    <x v="0"/>
    <s v="Tesla"/>
    <n v="2014"/>
    <s v="No"/>
    <n v="3.3"/>
    <n v="5"/>
    <s v="Monthly"/>
  </r>
  <r>
    <s v="EVS03314"/>
    <n v="-33.863537000000001"/>
    <n v="18.425457999999999"/>
    <s v="7631 Cape Town Ave"/>
    <s v=" Cape Town"/>
    <s v="South Africa"/>
    <s v="South Africa"/>
    <s v="Africa"/>
    <s v="AC Level 1"/>
    <n v="0.37"/>
    <d v="2025-07-24T00:00:00"/>
    <s v="9.00-21.00"/>
    <d v="1900-01-11T00:00:00"/>
    <n v="14.97"/>
    <n v="13"/>
    <x v="3"/>
    <x v="2"/>
    <s v="CCS"/>
    <n v="2012"/>
    <s v="Yes"/>
    <n v="4.3"/>
    <n v="8"/>
    <s v="Quarterly"/>
  </r>
  <r>
    <s v="EVS03316"/>
    <n v="-33.844577000000001"/>
    <n v="151.37011699999999"/>
    <s v="3151 Sydney Ave"/>
    <s v=" Sydney"/>
    <s v="Australia"/>
    <s v="Australia"/>
    <s v="Australia"/>
    <s v="AC Level 1"/>
    <n v="0.4"/>
    <s v="9:00-18:00"/>
    <s v="9:00-18:00"/>
    <d v="1899-12-30T08:52:48"/>
    <n v="7.45"/>
    <n v="76"/>
    <x v="2"/>
    <x v="3"/>
    <s v="Tesla"/>
    <n v="2014"/>
    <s v="No"/>
    <n v="3.1"/>
    <n v="6"/>
    <s v="Annually"/>
  </r>
  <r>
    <s v="EVS03319"/>
    <n v="-23.540179999999999"/>
    <n v="-46.547448000000003"/>
    <s v="452 SÃ£o Paulo Ave"/>
    <s v=" SÃ£o Paulo"/>
    <s v="Brazil"/>
    <s v="Brazil"/>
    <s v="South America"/>
    <s v="AC Level 1"/>
    <n v="0.34"/>
    <d v="2025-07-24T00:00:00"/>
    <s v="9.00-21.00"/>
    <d v="1900-01-11T00:00:00"/>
    <n v="1.27"/>
    <n v="16"/>
    <x v="4"/>
    <x v="1"/>
    <s v="Type 2, CHAdeMO"/>
    <n v="2020"/>
    <s v="Yes"/>
    <n v="4.0999999999999996"/>
    <n v="1"/>
    <s v="Annually"/>
  </r>
  <r>
    <s v="EVS03321"/>
    <n v="-76.106640999999996"/>
    <n v="-163.94068300000001"/>
    <s v="4918 Random Rd"/>
    <s v="Not Found"/>
    <s v="Not Found"/>
    <s v="Not Found"/>
    <s v="Not Found"/>
    <s v="AC Level 1"/>
    <n v="0.48"/>
    <s v="9:00-18:00"/>
    <s v="9:00-18:00"/>
    <d v="1899-12-30T08:52:48"/>
    <n v="9.5399999999999991"/>
    <n v="29"/>
    <x v="3"/>
    <x v="0"/>
    <s v="CCS, Type 2"/>
    <n v="2018"/>
    <s v="Yes"/>
    <n v="3.7"/>
    <n v="4"/>
    <s v="Monthly"/>
  </r>
  <r>
    <s v="EVS03322"/>
    <n v="19.178709999999999"/>
    <n v="72.995067000000006"/>
    <s v="9037 Mumbai Ave"/>
    <s v=" Mumbai"/>
    <s v="India"/>
    <s v="India"/>
    <s v="Asia"/>
    <s v="AC Level 1"/>
    <n v="0.5"/>
    <s v="9:00-18:00"/>
    <s v="9:00-18:00"/>
    <d v="1899-12-30T08:52:48"/>
    <n v="18.59"/>
    <n v="12"/>
    <x v="2"/>
    <x v="0"/>
    <s v="Type 2"/>
    <n v="2017"/>
    <s v="Yes"/>
    <n v="4.8"/>
    <n v="5"/>
    <s v="Annually"/>
  </r>
  <r>
    <s v="EVS03323"/>
    <n v="55.786785000000002"/>
    <n v="37.553956999999997"/>
    <s v="8019 Moscow Ave"/>
    <s v=" Moscow"/>
    <s v="Russia"/>
    <s v="Russia"/>
    <s v="Europe"/>
    <s v="AC Level 1"/>
    <n v="0.41"/>
    <s v="9:00-18:00"/>
    <s v="9:00-18:00"/>
    <d v="1899-12-30T08:52:48"/>
    <n v="12.82"/>
    <n v="43"/>
    <x v="4"/>
    <x v="3"/>
    <s v="Type 2, Tesla"/>
    <n v="2019"/>
    <s v="Yes"/>
    <n v="4.7"/>
    <n v="3"/>
    <s v="Monthly"/>
  </r>
  <r>
    <s v="EVS03325"/>
    <n v="52.464612000000002"/>
    <n v="13.474914"/>
    <s v="2707 Berlin Ave"/>
    <s v=" Berlin"/>
    <s v="Germany"/>
    <s v="Germany"/>
    <s v="Europe"/>
    <s v="AC Level 1"/>
    <n v="0.26"/>
    <s v="6:00-22:00"/>
    <s v="6:00-22:00"/>
    <d v="1899-12-30T16:04:48"/>
    <n v="5.04"/>
    <n v="72"/>
    <x v="1"/>
    <x v="3"/>
    <s v="CHAdeMO, Type 2"/>
    <n v="2019"/>
    <s v="No"/>
    <n v="3.9"/>
    <n v="9"/>
    <s v="Quarterly"/>
  </r>
  <r>
    <s v="EVS03327"/>
    <n v="41.911766999999998"/>
    <n v="-87.617919000000001"/>
    <s v="85 Chicago Ave"/>
    <s v=" Chicago"/>
    <s v="United States"/>
    <s v="United States"/>
    <s v="North America"/>
    <s v="AC Level 1"/>
    <n v="0.37"/>
    <d v="2025-07-24T00:00:00"/>
    <s v="9.00-21.00"/>
    <d v="1900-01-11T00:00:00"/>
    <n v="6.11"/>
    <n v="33"/>
    <x v="4"/>
    <x v="2"/>
    <s v="CHAdeMO"/>
    <n v="2014"/>
    <s v="Yes"/>
    <n v="3.8"/>
    <n v="1"/>
    <s v="Annually"/>
  </r>
  <r>
    <s v="EVS03331"/>
    <n v="37.525812999999999"/>
    <n v="52.736291000000001"/>
    <s v="2317 Random Rd"/>
    <s v="Error"/>
    <s v="Error"/>
    <s v="Error"/>
    <s v="Error"/>
    <s v="AC Level 1"/>
    <n v="0.4"/>
    <d v="2025-07-24T00:00:00"/>
    <s v="9.00-21.00"/>
    <d v="1900-01-11T00:00:00"/>
    <n v="7.4"/>
    <n v="76"/>
    <x v="4"/>
    <x v="3"/>
    <s v="Type 2"/>
    <n v="2012"/>
    <s v="Yes"/>
    <n v="4.5"/>
    <n v="9"/>
    <s v="Annually"/>
  </r>
  <r>
    <s v="EVS03332"/>
    <n v="37.730567999999998"/>
    <n v="-122.421134"/>
    <s v="6007 San Francisco Ave"/>
    <s v=" San Francisco"/>
    <s v="United States"/>
    <s v="United States"/>
    <s v="North America"/>
    <s v="AC Level 1"/>
    <n v="0.16"/>
    <s v="6:00-22:00"/>
    <s v="6:00-22:00"/>
    <d v="1899-12-30T16:04:48"/>
    <n v="7.36"/>
    <n v="64"/>
    <x v="4"/>
    <x v="1"/>
    <s v="CCS, CHAdeMO"/>
    <n v="2015"/>
    <s v="No"/>
    <n v="3.2"/>
    <n v="3"/>
    <s v="Quarterly"/>
  </r>
  <r>
    <s v="EVS03333"/>
    <n v="55.719228999999999"/>
    <n v="37.630465999999998"/>
    <s v="9382 Moscow Ave"/>
    <s v=" Moscow"/>
    <s v="Russia"/>
    <s v="Russia"/>
    <s v="Europe"/>
    <s v="AC Level 1"/>
    <n v="0.28000000000000003"/>
    <s v="9:00-18:00"/>
    <s v="9:00-18:00"/>
    <d v="1899-12-30T08:52:48"/>
    <n v="6.71"/>
    <n v="98"/>
    <x v="2"/>
    <x v="0"/>
    <s v="CCS, Tesla"/>
    <n v="2010"/>
    <s v="Yes"/>
    <n v="4.9000000000000004"/>
    <n v="7"/>
    <s v="Annually"/>
  </r>
  <r>
    <s v="EVS03338"/>
    <n v="13.806497"/>
    <n v="100.568175"/>
    <s v="6414 Bangkok Ave"/>
    <s v=" Bangkok"/>
    <s v="Thailand"/>
    <s v="Thailand"/>
    <s v="Asia"/>
    <s v="AC Level 1"/>
    <n v="0.35"/>
    <s v="9:00-18:00"/>
    <s v="9:00-18:00"/>
    <d v="1899-12-30T08:52:48"/>
    <n v="16.66"/>
    <n v="63"/>
    <x v="0"/>
    <x v="3"/>
    <s v="CHAdeMO"/>
    <n v="2015"/>
    <s v="Yes"/>
    <n v="3.6"/>
    <n v="6"/>
    <s v="Monthly"/>
  </r>
  <r>
    <s v="EVS03343"/>
    <n v="19.113803999999998"/>
    <n v="72.985527000000005"/>
    <s v="9996 Mumbai Ave"/>
    <s v=" Mumbai"/>
    <s v="India"/>
    <s v="India"/>
    <s v="Asia"/>
    <s v="AC Level 1"/>
    <n v="0.49"/>
    <s v="6:00-22:00"/>
    <s v="6:00-22:00"/>
    <d v="1899-12-30T16:04:48"/>
    <n v="19.8"/>
    <n v="11"/>
    <x v="3"/>
    <x v="0"/>
    <s v="Tesla"/>
    <n v="2020"/>
    <s v="Yes"/>
    <n v="3.4"/>
    <n v="4"/>
    <s v="Monthly"/>
  </r>
  <r>
    <s v="EVS03348"/>
    <n v="52.453299000000001"/>
    <n v="13.400040000000001"/>
    <s v="8114 Berlin Ave"/>
    <s v=" Berlin"/>
    <s v="Germany"/>
    <s v="Germany"/>
    <s v="Europe"/>
    <s v="AC Level 1"/>
    <n v="0.42"/>
    <s v="9:00-18:00"/>
    <s v="9:00-18:00"/>
    <d v="1899-12-30T08:52:48"/>
    <n v="4.71"/>
    <n v="15"/>
    <x v="2"/>
    <x v="0"/>
    <s v="Tesla, CHAdeMO"/>
    <n v="2018"/>
    <s v="No"/>
    <n v="4.5"/>
    <n v="8"/>
    <s v="Annually"/>
  </r>
  <r>
    <s v="EVS03350"/>
    <n v="41.800922"/>
    <n v="-87.722455999999994"/>
    <s v="1596 Chicago Ave"/>
    <s v=" Chicago"/>
    <s v="United States"/>
    <s v="United States"/>
    <s v="North America"/>
    <s v="AC Level 1"/>
    <n v="0.33"/>
    <s v="9:00-18:00"/>
    <s v="9:00-18:00"/>
    <d v="1899-12-30T08:52:48"/>
    <n v="14.45"/>
    <n v="61"/>
    <x v="1"/>
    <x v="2"/>
    <s v="CCS"/>
    <n v="2016"/>
    <s v="No"/>
    <n v="4.0999999999999996"/>
    <n v="7"/>
    <s v="Annually"/>
  </r>
  <r>
    <s v="EVS03356"/>
    <n v="37.809449999999998"/>
    <n v="-122.40683199999999"/>
    <s v="486 San Francisco Ave"/>
    <s v=" San Francisco"/>
    <s v="United States"/>
    <s v="United States"/>
    <s v="North America"/>
    <s v="AC Level 1"/>
    <n v="0.49"/>
    <s v="9:00-18:00"/>
    <s v="9:00-18:00"/>
    <d v="1899-12-30T08:52:48"/>
    <n v="4.18"/>
    <n v="40"/>
    <x v="0"/>
    <x v="3"/>
    <s v="CCS"/>
    <n v="2013"/>
    <s v="Yes"/>
    <n v="4"/>
    <n v="7"/>
    <s v="Monthly"/>
  </r>
  <r>
    <s v="EVS03359"/>
    <n v="25.201657000000001"/>
    <n v="55.309989000000002"/>
    <s v="7460 Dubai Ave"/>
    <s v=" Dubai"/>
    <s v="United Arab Emirates"/>
    <s v="United Arab Emirates"/>
    <s v="Asia"/>
    <s v="AC Level 1"/>
    <n v="0.14000000000000001"/>
    <s v="6:00-22:00"/>
    <s v="6:00-22:00"/>
    <d v="1899-12-30T16:04:48"/>
    <n v="13.28"/>
    <n v="62"/>
    <x v="1"/>
    <x v="3"/>
    <s v="Tesla"/>
    <n v="2012"/>
    <s v="Yes"/>
    <n v="4.4000000000000004"/>
    <n v="7"/>
    <s v="Annually"/>
  </r>
  <r>
    <s v="EVS03361"/>
    <n v="-85.398364000000001"/>
    <n v="72.868521999999999"/>
    <s v="641 Random Rd"/>
    <s v="Not Found"/>
    <s v="Not Found"/>
    <s v="Not Found"/>
    <s v="Not Found"/>
    <s v="AC Level 1"/>
    <n v="0.18"/>
    <s v="9:00-18:00"/>
    <s v="9:00-18:00"/>
    <d v="1899-12-30T08:52:48"/>
    <n v="15.8"/>
    <n v="55"/>
    <x v="2"/>
    <x v="0"/>
    <s v="CHAdeMO, Tesla"/>
    <n v="2015"/>
    <s v="Yes"/>
    <n v="4.8"/>
    <n v="10"/>
    <s v="Annually"/>
  </r>
  <r>
    <s v="EVS03363"/>
    <n v="39.812323999999997"/>
    <n v="116.33909"/>
    <s v="8627 Beijing Ave"/>
    <s v=" Beijing"/>
    <s v="China"/>
    <s v="China"/>
    <s v="Asia"/>
    <s v="AC Level 1"/>
    <n v="0.32"/>
    <s v="9:00-18:00"/>
    <s v="9:00-18:00"/>
    <d v="1899-12-30T08:52:48"/>
    <n v="3.64"/>
    <n v="93"/>
    <x v="4"/>
    <x v="0"/>
    <s v="CCS"/>
    <n v="2019"/>
    <s v="No"/>
    <n v="4.9000000000000004"/>
    <n v="2"/>
    <s v="Quarterly"/>
  </r>
  <r>
    <s v="EVS03365"/>
    <n v="13.780846"/>
    <n v="100.439181"/>
    <s v="3032 Bangkok Ave"/>
    <s v=" Bangkok"/>
    <s v="Thailand"/>
    <s v="Thailand"/>
    <s v="Asia"/>
    <s v="AC Level 1"/>
    <n v="0.3"/>
    <s v="6:00-22:00"/>
    <s v="6:00-22:00"/>
    <d v="1899-12-30T16:04:48"/>
    <n v="7.35"/>
    <n v="10"/>
    <x v="4"/>
    <x v="1"/>
    <s v="Tesla, CHAdeMO"/>
    <n v="2023"/>
    <s v="Yes"/>
    <n v="4.3"/>
    <n v="4"/>
    <s v="Monthly"/>
  </r>
  <r>
    <s v="EVS03366"/>
    <n v="-33.752389000000001"/>
    <n v="151.24115"/>
    <s v="4126 Sydney Ave"/>
    <s v=" Sydney"/>
    <s v="Australia"/>
    <s v="Australia"/>
    <s v="Australia"/>
    <s v="AC Level 1"/>
    <n v="0.25"/>
    <s v="9:00-18:00"/>
    <s v="9:00-18:00"/>
    <d v="1899-12-30T08:52:48"/>
    <n v="3.24"/>
    <n v="80"/>
    <x v="2"/>
    <x v="3"/>
    <s v="CCS"/>
    <n v="2014"/>
    <s v="No"/>
    <n v="3.5"/>
    <n v="3"/>
    <s v="Monthly"/>
  </r>
  <r>
    <s v="EVS03370"/>
    <n v="13.715387"/>
    <n v="100.455038"/>
    <s v="403 Bangkok Ave"/>
    <s v=" Bangkok"/>
    <s v="Thailand"/>
    <s v="Thailand"/>
    <s v="Asia"/>
    <s v="AC Level 1"/>
    <n v="0.34"/>
    <s v="6:00-22:00"/>
    <s v="6:00-22:00"/>
    <d v="1899-12-30T16:04:48"/>
    <n v="8.3000000000000007"/>
    <n v="91"/>
    <x v="0"/>
    <x v="2"/>
    <s v="CHAdeMO"/>
    <n v="2019"/>
    <s v="No"/>
    <n v="3"/>
    <n v="1"/>
    <s v="Quarterly"/>
  </r>
  <r>
    <s v="EVS03371"/>
    <n v="-67.331836999999993"/>
    <n v="-95.634527000000006"/>
    <s v="33 Random Rd"/>
    <s v="Error"/>
    <s v="Error"/>
    <s v="Error"/>
    <s v="Error"/>
    <s v="AC Level 1"/>
    <n v="0.21"/>
    <s v="9:00-18:00"/>
    <s v="9:00-18:00"/>
    <d v="1899-12-30T08:52:48"/>
    <n v="19.32"/>
    <n v="65"/>
    <x v="4"/>
    <x v="3"/>
    <s v="CHAdeMO, Tesla"/>
    <n v="2018"/>
    <s v="No"/>
    <n v="3.6"/>
    <n v="6"/>
    <s v="Monthly"/>
  </r>
  <r>
    <s v="EVS03373"/>
    <n v="-33.896380999999998"/>
    <n v="151.258092"/>
    <s v="9453 Sydney Ave"/>
    <s v=" Sydney"/>
    <s v="Australia"/>
    <s v="Australia"/>
    <s v="Australia"/>
    <s v="AC Level 1"/>
    <n v="0.11"/>
    <s v="9:00-18:00"/>
    <s v="9:00-18:00"/>
    <d v="1899-12-30T08:52:48"/>
    <n v="18.059999999999999"/>
    <n v="84"/>
    <x v="1"/>
    <x v="3"/>
    <s v="CHAdeMO"/>
    <n v="2016"/>
    <s v="Yes"/>
    <n v="3.7"/>
    <n v="3"/>
    <s v="Annually"/>
  </r>
  <r>
    <s v="EVS03374"/>
    <n v="18.973768"/>
    <n v="72.969498999999999"/>
    <s v="4162 Mumbai Ave"/>
    <s v=" Mumbai"/>
    <s v="India"/>
    <s v="India"/>
    <s v="Asia"/>
    <s v="AC Level 1"/>
    <n v="0.47"/>
    <s v="6:00-22:00"/>
    <s v="6:00-22:00"/>
    <d v="1899-12-30T16:04:48"/>
    <n v="18.73"/>
    <n v="45"/>
    <x v="0"/>
    <x v="3"/>
    <s v="CHAdeMO"/>
    <n v="2020"/>
    <s v="Yes"/>
    <n v="4.0999999999999996"/>
    <n v="8"/>
    <s v="Monthly"/>
  </r>
  <r>
    <s v="EVS03379"/>
    <n v="55.792127000000001"/>
    <n v="37.556784"/>
    <s v="6656 Moscow Ave"/>
    <s v=" Moscow"/>
    <s v="Russia"/>
    <s v="Russia"/>
    <s v="Europe"/>
    <s v="AC Level 1"/>
    <n v="0.41"/>
    <d v="2025-07-24T00:00:00"/>
    <s v="9.00-21.00"/>
    <d v="1900-01-11T00:00:00"/>
    <n v="11.18"/>
    <n v="17"/>
    <x v="3"/>
    <x v="3"/>
    <s v="Type 2, Tesla"/>
    <n v="2023"/>
    <s v="Yes"/>
    <n v="4.7"/>
    <n v="4"/>
    <s v="Annually"/>
  </r>
  <r>
    <s v="EVS03385"/>
    <n v="37.608474999999999"/>
    <n v="126.955259"/>
    <s v="4513 Seoul Ave"/>
    <s v=" Seoul"/>
    <s v="South Korea"/>
    <s v="South Korea"/>
    <s v="Asia"/>
    <s v="AC Level 1"/>
    <n v="0.38"/>
    <s v="9:00-18:00"/>
    <s v="9:00-18:00"/>
    <d v="1899-12-30T08:52:48"/>
    <n v="7.59"/>
    <n v="32"/>
    <x v="1"/>
    <x v="0"/>
    <s v="Tesla, Type 2"/>
    <n v="2021"/>
    <s v="No"/>
    <n v="3.6"/>
    <n v="5"/>
    <s v="Annually"/>
  </r>
  <r>
    <s v="EVS03389"/>
    <n v="55.718915000000003"/>
    <n v="37.539206999999998"/>
    <s v="7664 Moscow Ave"/>
    <s v=" Moscow"/>
    <s v="Russia"/>
    <s v="Russia"/>
    <s v="Europe"/>
    <s v="AC Level 1"/>
    <n v="0.48"/>
    <d v="2025-07-24T00:00:00"/>
    <s v="9.00-21.00"/>
    <d v="1900-01-11T00:00:00"/>
    <n v="16.91"/>
    <n v="88"/>
    <x v="4"/>
    <x v="0"/>
    <s v="Type 2"/>
    <n v="2018"/>
    <s v="Yes"/>
    <n v="3.8"/>
    <n v="2"/>
    <s v="Quarterly"/>
  </r>
  <r>
    <s v="EVS03390"/>
    <n v="25.341594000000001"/>
    <n v="55.227727000000002"/>
    <s v="2900 Dubai Ave"/>
    <s v=" Dubai"/>
    <s v="United Arab Emirates"/>
    <s v="United Arab Emirates"/>
    <s v="Asia"/>
    <s v="AC Level 1"/>
    <n v="0.39"/>
    <d v="2025-07-24T00:00:00"/>
    <s v="9.00-21.00"/>
    <d v="1900-01-11T00:00:00"/>
    <n v="17.899999999999999"/>
    <n v="58"/>
    <x v="2"/>
    <x v="3"/>
    <s v="Tesla, CCS"/>
    <n v="2022"/>
    <s v="Yes"/>
    <n v="3"/>
    <n v="2"/>
    <s v="Quarterly"/>
  </r>
  <r>
    <s v="EVS03392"/>
    <n v="19.532964"/>
    <n v="-99.080894000000001"/>
    <s v="6719 Mexico City Ave"/>
    <s v=" Mexico City"/>
    <s v="Mexico"/>
    <s v="Mexico"/>
    <s v="North America"/>
    <s v="AC Level 1"/>
    <n v="0.16"/>
    <d v="2025-07-24T00:00:00"/>
    <s v="9.00-21.00"/>
    <d v="1900-01-11T00:00:00"/>
    <n v="17.52"/>
    <n v="80"/>
    <x v="0"/>
    <x v="0"/>
    <s v="Tesla"/>
    <n v="2017"/>
    <s v="No"/>
    <n v="3"/>
    <n v="5"/>
    <s v="Quarterly"/>
  </r>
  <r>
    <s v="EVS03393"/>
    <n v="-33.721539999999997"/>
    <n v="151.29276999999999"/>
    <s v="7953 Sydney Ave"/>
    <s v=" Sydney"/>
    <s v="Australia"/>
    <s v="Australia"/>
    <s v="Australia"/>
    <s v="AC Level 1"/>
    <n v="0.28999999999999998"/>
    <s v="9:00-18:00"/>
    <s v="9:00-18:00"/>
    <d v="1899-12-30T08:52:48"/>
    <n v="13.59"/>
    <n v="84"/>
    <x v="3"/>
    <x v="0"/>
    <s v="CHAdeMO, Type 2"/>
    <n v="2012"/>
    <s v="Yes"/>
    <n v="4.0999999999999996"/>
    <n v="6"/>
    <s v="Monthly"/>
  </r>
  <r>
    <s v="EVS03395"/>
    <n v="13.87584"/>
    <n v="100.42591299999999"/>
    <s v="5567 Bangkok Ave"/>
    <s v=" Bangkok"/>
    <s v="Thailand"/>
    <s v="Thailand"/>
    <s v="Asia"/>
    <s v="AC Level 1"/>
    <n v="0.13"/>
    <s v="9:00-18:00"/>
    <s v="9:00-18:00"/>
    <d v="1899-12-30T08:52:48"/>
    <n v="18.489999999999998"/>
    <n v="18"/>
    <x v="2"/>
    <x v="1"/>
    <s v="Tesla"/>
    <n v="2014"/>
    <s v="Yes"/>
    <n v="3.8"/>
    <n v="10"/>
    <s v="Monthly"/>
  </r>
  <r>
    <s v="EVS03396"/>
    <n v="37.889906000000003"/>
    <n v="-122.331918"/>
    <s v="6620 San Francisco Ave"/>
    <s v=" San Francisco"/>
    <s v="United States"/>
    <s v="United States"/>
    <s v="North America"/>
    <s v="AC Level 1"/>
    <n v="0.33"/>
    <d v="2025-07-24T00:00:00"/>
    <s v="9.00-21.00"/>
    <d v="1900-01-11T00:00:00"/>
    <n v="4.62"/>
    <n v="32"/>
    <x v="1"/>
    <x v="0"/>
    <s v="CHAdeMO, Tesla"/>
    <n v="2015"/>
    <s v="No"/>
    <n v="4.9000000000000004"/>
    <n v="6"/>
    <s v="Annually"/>
  </r>
  <r>
    <s v="EVS03399"/>
    <n v="25.375138"/>
    <n v="55.227179"/>
    <s v="8347 Dubai Ave"/>
    <s v=" Dubai"/>
    <s v="United Arab Emirates"/>
    <s v="United Arab Emirates"/>
    <s v="Asia"/>
    <s v="AC Level 1"/>
    <n v="0.38"/>
    <s v="9:00-18:00"/>
    <s v="9:00-18:00"/>
    <d v="1899-12-30T08:52:48"/>
    <n v="12.04"/>
    <n v="58"/>
    <x v="2"/>
    <x v="0"/>
    <s v="CHAdeMO"/>
    <n v="2015"/>
    <s v="Yes"/>
    <n v="3.4"/>
    <n v="4"/>
    <s v="Monthly"/>
  </r>
  <r>
    <s v="EVS03404"/>
    <n v="18.92915"/>
    <n v="72.873429000000002"/>
    <s v="8353 Mumbai Ave"/>
    <s v=" Mumbai"/>
    <s v="India"/>
    <s v="India"/>
    <s v="Asia"/>
    <s v="AC Level 1"/>
    <n v="0.24"/>
    <s v="9:00-18:00"/>
    <s v="9:00-18:00"/>
    <d v="1899-12-30T08:52:48"/>
    <n v="3"/>
    <n v="29"/>
    <x v="0"/>
    <x v="2"/>
    <s v="CCS"/>
    <n v="2017"/>
    <s v="No"/>
    <n v="4.9000000000000004"/>
    <n v="5"/>
    <s v="Annually"/>
  </r>
  <r>
    <s v="EVS03408"/>
    <n v="19.480789000000001"/>
    <n v="-99.133019000000004"/>
    <s v="7026 Mexico City Ave"/>
    <s v=" Mexico City"/>
    <s v="Mexico"/>
    <s v="Mexico"/>
    <s v="North America"/>
    <s v="AC Level 1"/>
    <n v="0.19"/>
    <d v="2025-07-24T00:00:00"/>
    <s v="9.00-21.00"/>
    <d v="1900-01-11T00:00:00"/>
    <n v="1.74"/>
    <n v="28"/>
    <x v="0"/>
    <x v="1"/>
    <s v="CCS"/>
    <n v="2018"/>
    <s v="Yes"/>
    <n v="3.8"/>
    <n v="6"/>
    <s v="Quarterly"/>
  </r>
  <r>
    <s v="EVS03410"/>
    <n v="19.186624999999999"/>
    <n v="72.848613"/>
    <s v="8479 Mumbai Ave"/>
    <s v=" Mumbai"/>
    <s v="India"/>
    <s v="India"/>
    <s v="Asia"/>
    <s v="AC Level 1"/>
    <n v="0.1"/>
    <s v="6:00-22:00"/>
    <s v="6:00-22:00"/>
    <d v="1899-12-30T16:04:48"/>
    <n v="5.54"/>
    <n v="67"/>
    <x v="1"/>
    <x v="0"/>
    <s v="Type 2, Tesla"/>
    <n v="2012"/>
    <s v="Yes"/>
    <n v="4.2"/>
    <n v="9"/>
    <s v="Quarterly"/>
  </r>
  <r>
    <s v="EVS03411"/>
    <n v="-5.8376020000000004"/>
    <n v="-20.998889999999999"/>
    <s v="6488 Random Rd"/>
    <s v="Error"/>
    <s v="Error"/>
    <s v="Error"/>
    <s v="Error"/>
    <s v="AC Level 1"/>
    <n v="0.21"/>
    <d v="2025-07-24T00:00:00"/>
    <s v="9.00-21.00"/>
    <d v="1900-01-11T00:00:00"/>
    <n v="10.47"/>
    <n v="10"/>
    <x v="4"/>
    <x v="0"/>
    <s v="CHAdeMO"/>
    <n v="2020"/>
    <s v="Yes"/>
    <n v="4.4000000000000004"/>
    <n v="8"/>
    <s v="Quarterly"/>
  </r>
  <r>
    <s v="EVS03415"/>
    <n v="37.689922000000003"/>
    <n v="127.048509"/>
    <s v="5486 Seoul Ave"/>
    <s v=" Seoul"/>
    <s v="South Korea"/>
    <s v="South Korea"/>
    <s v="Asia"/>
    <s v="AC Level 1"/>
    <n v="0.47"/>
    <d v="2025-07-24T00:00:00"/>
    <s v="9.00-21.00"/>
    <d v="1900-01-11T00:00:00"/>
    <n v="9.9"/>
    <n v="42"/>
    <x v="0"/>
    <x v="3"/>
    <s v="CCS"/>
    <n v="2013"/>
    <s v="No"/>
    <n v="3.5"/>
    <n v="9"/>
    <s v="Annually"/>
  </r>
  <r>
    <s v="EVS03419"/>
    <n v="34.163919999999997"/>
    <n v="-118.273157"/>
    <s v="922 Los Angeles Ave"/>
    <s v=" Los Angeles"/>
    <s v="United States"/>
    <s v="United States"/>
    <s v="North America"/>
    <s v="AC Level 1"/>
    <n v="0.34"/>
    <s v="6:00-22:00"/>
    <s v="6:00-22:00"/>
    <d v="1899-12-30T16:04:48"/>
    <n v="16.440000000000001"/>
    <n v="68"/>
    <x v="0"/>
    <x v="2"/>
    <s v="Tesla, CHAdeMO"/>
    <n v="2017"/>
    <s v="Yes"/>
    <n v="3.3"/>
    <n v="2"/>
    <s v="Quarterly"/>
  </r>
  <r>
    <s v="EVS03427"/>
    <n v="-33.856552999999998"/>
    <n v="18.500935999999999"/>
    <s v="435 Cape Town Ave"/>
    <s v=" Cape Town"/>
    <s v="South Africa"/>
    <s v="South Africa"/>
    <s v="Africa"/>
    <s v="AC Level 1"/>
    <n v="0.47"/>
    <d v="2025-07-24T00:00:00"/>
    <s v="9.00-21.00"/>
    <d v="1900-01-11T00:00:00"/>
    <n v="15.59"/>
    <n v="14"/>
    <x v="4"/>
    <x v="1"/>
    <s v="Type 2, CHAdeMO"/>
    <n v="2014"/>
    <s v="No"/>
    <n v="4.4000000000000004"/>
    <n v="4"/>
    <s v="Monthly"/>
  </r>
  <r>
    <s v="EVS03430"/>
    <n v="-23.515872000000002"/>
    <n v="-46.501921000000003"/>
    <s v="9884 SÃ£o Paulo Ave"/>
    <s v=" SÃ£o Paulo"/>
    <s v="Brazil"/>
    <s v="Brazil"/>
    <s v="South America"/>
    <s v="AC Level 1"/>
    <n v="0.24"/>
    <s v="9:00-18:00"/>
    <s v="9:00-18:00"/>
    <d v="1899-12-30T08:52:48"/>
    <n v="6"/>
    <n v="67"/>
    <x v="0"/>
    <x v="3"/>
    <s v="Tesla"/>
    <n v="2014"/>
    <s v="Yes"/>
    <n v="4.3"/>
    <n v="2"/>
    <s v="Quarterly"/>
  </r>
  <r>
    <s v="EVS03431"/>
    <n v="-76.234302999999997"/>
    <n v="-173.82900799999999"/>
    <s v="7615 Random Rd"/>
    <s v="Not Found"/>
    <s v="Not Found"/>
    <s v="Not Found"/>
    <s v="Not Found"/>
    <s v="AC Level 1"/>
    <n v="0.18"/>
    <s v="6:00-22:00"/>
    <s v="6:00-22:00"/>
    <d v="1899-12-30T16:04:48"/>
    <n v="16.12"/>
    <n v="100"/>
    <x v="2"/>
    <x v="3"/>
    <s v="Type 2"/>
    <n v="2019"/>
    <s v="No"/>
    <n v="3.3"/>
    <n v="2"/>
    <s v="Annually"/>
  </r>
  <r>
    <s v="EVS03432"/>
    <n v="39.84769"/>
    <n v="116.45581199999999"/>
    <s v="3409 Beijing Ave"/>
    <s v=" Beijing"/>
    <s v="China"/>
    <s v="China"/>
    <s v="Asia"/>
    <s v="AC Level 1"/>
    <n v="0.34"/>
    <s v="6:00-22:00"/>
    <s v="6:00-22:00"/>
    <d v="1899-12-30T16:04:48"/>
    <n v="1.33"/>
    <n v="92"/>
    <x v="4"/>
    <x v="1"/>
    <s v="Tesla"/>
    <n v="2022"/>
    <s v="No"/>
    <n v="3.2"/>
    <n v="7"/>
    <s v="Annually"/>
  </r>
  <r>
    <s v="EVS03433"/>
    <n v="19.411054"/>
    <n v="-99.068883"/>
    <s v="6747 Mexico City Ave"/>
    <s v=" Mexico City"/>
    <s v="Mexico"/>
    <s v="Mexico"/>
    <s v="North America"/>
    <s v="AC Level 1"/>
    <n v="0.39"/>
    <s v="9:00-18:00"/>
    <s v="9:00-18:00"/>
    <d v="1899-12-30T08:52:48"/>
    <n v="6.78"/>
    <n v="37"/>
    <x v="0"/>
    <x v="3"/>
    <s v="CCS"/>
    <n v="2022"/>
    <s v="Yes"/>
    <n v="4.4000000000000004"/>
    <n v="3"/>
    <s v="Monthly"/>
  </r>
  <r>
    <s v="EVS03435"/>
    <n v="39.811934999999998"/>
    <n v="116.35656"/>
    <s v="1283 Beijing Ave"/>
    <s v=" Beijing"/>
    <s v="China"/>
    <s v="China"/>
    <s v="Asia"/>
    <s v="AC Level 1"/>
    <n v="0.13"/>
    <s v="6:00-22:00"/>
    <s v="6:00-22:00"/>
    <d v="1899-12-30T16:04:48"/>
    <n v="15.54"/>
    <n v="14"/>
    <x v="1"/>
    <x v="1"/>
    <s v="CCS, Type 2"/>
    <n v="2019"/>
    <s v="Yes"/>
    <n v="4.0999999999999996"/>
    <n v="7"/>
    <s v="Monthly"/>
  </r>
  <r>
    <s v="EVS03439"/>
    <n v="43.688257"/>
    <n v="-79.437280999999999"/>
    <s v="740 Toronto Ave"/>
    <s v=" Toronto"/>
    <s v="Canada"/>
    <s v="Canada"/>
    <s v="North America"/>
    <s v="AC Level 1"/>
    <n v="0.5"/>
    <s v="6:00-22:00"/>
    <s v="6:00-22:00"/>
    <d v="1899-12-30T16:04:48"/>
    <n v="0.56999999999999995"/>
    <n v="55"/>
    <x v="4"/>
    <x v="0"/>
    <s v="CHAdeMO, Type 2"/>
    <n v="2011"/>
    <s v="Yes"/>
    <n v="3.8"/>
    <n v="5"/>
    <s v="Quarterly"/>
  </r>
  <r>
    <s v="EVS03445"/>
    <n v="13.733245"/>
    <n v="100.497157"/>
    <s v="9285 Bangkok Ave"/>
    <s v=" Bangkok"/>
    <s v="Thailand"/>
    <s v="Thailand"/>
    <s v="Asia"/>
    <s v="AC Level 1"/>
    <n v="0.26"/>
    <s v="9:00-18:00"/>
    <s v="9:00-18:00"/>
    <d v="1899-12-30T08:52:48"/>
    <n v="18.899999999999999"/>
    <n v="58"/>
    <x v="4"/>
    <x v="3"/>
    <s v="CCS, CHAdeMO"/>
    <n v="2018"/>
    <s v="Yes"/>
    <n v="4.7"/>
    <n v="9"/>
    <s v="Quarterly"/>
  </r>
  <r>
    <s v="EVS03446"/>
    <n v="41.983898000000003"/>
    <n v="-87.632113000000004"/>
    <s v="7483 Chicago Ave"/>
    <s v=" Chicago"/>
    <s v="United States"/>
    <s v="United States"/>
    <s v="North America"/>
    <s v="AC Level 1"/>
    <n v="0.45"/>
    <d v="2025-07-24T00:00:00"/>
    <s v="9.00-21.00"/>
    <d v="1900-01-11T00:00:00"/>
    <n v="2.31"/>
    <n v="39"/>
    <x v="2"/>
    <x v="3"/>
    <s v="Type 2, CCS"/>
    <n v="2020"/>
    <s v="Yes"/>
    <n v="3.4"/>
    <n v="5"/>
    <s v="Annually"/>
  </r>
  <r>
    <s v="EVS03447"/>
    <n v="52.480528"/>
    <n v="13.41864"/>
    <s v="7190 Berlin Ave"/>
    <s v=" Berlin"/>
    <s v="Germany"/>
    <s v="Germany"/>
    <s v="Europe"/>
    <s v="AC Level 1"/>
    <n v="0.48"/>
    <s v="9:00-18:00"/>
    <s v="9:00-18:00"/>
    <d v="1899-12-30T08:52:48"/>
    <n v="14.65"/>
    <n v="76"/>
    <x v="4"/>
    <x v="2"/>
    <s v="Tesla, CHAdeMO"/>
    <n v="2020"/>
    <s v="No"/>
    <n v="4.5999999999999996"/>
    <n v="2"/>
    <s v="Monthly"/>
  </r>
  <r>
    <s v="EVS03451"/>
    <n v="47.876674999999999"/>
    <n v="-44.107238000000002"/>
    <s v="2333 Random Rd"/>
    <s v="Error"/>
    <s v="Error"/>
    <s v="Error"/>
    <s v="Error"/>
    <s v="AC Level 1"/>
    <n v="0.19"/>
    <s v="9:00-18:00"/>
    <s v="9:00-18:00"/>
    <d v="1899-12-30T08:52:48"/>
    <n v="1.1200000000000001"/>
    <n v="80"/>
    <x v="1"/>
    <x v="0"/>
    <s v="CHAdeMO"/>
    <n v="2020"/>
    <s v="No"/>
    <n v="3.6"/>
    <n v="5"/>
    <s v="Monthly"/>
  </r>
  <r>
    <s v="EVS03454"/>
    <n v="37.554734000000003"/>
    <n v="126.934191"/>
    <s v="1610 Seoul Ave"/>
    <s v=" Seoul"/>
    <s v="South Korea"/>
    <s v="South Korea"/>
    <s v="Asia"/>
    <s v="AC Level 1"/>
    <n v="0.49"/>
    <s v="6:00-22:00"/>
    <s v="6:00-22:00"/>
    <d v="1899-12-30T16:04:48"/>
    <n v="9.52"/>
    <n v="85"/>
    <x v="0"/>
    <x v="2"/>
    <s v="Type 2"/>
    <n v="2012"/>
    <s v="Yes"/>
    <n v="4.5999999999999996"/>
    <n v="7"/>
    <s v="Annually"/>
  </r>
  <r>
    <s v="EVS03460"/>
    <n v="19.130458999999998"/>
    <n v="72.948279999999997"/>
    <s v="3701 Mumbai Ave"/>
    <s v=" Mumbai"/>
    <s v="India"/>
    <s v="India"/>
    <s v="Asia"/>
    <s v="AC Level 1"/>
    <n v="0.16"/>
    <s v="9:00-18:00"/>
    <s v="9:00-18:00"/>
    <d v="1899-12-30T08:52:48"/>
    <n v="5.81"/>
    <n v="23"/>
    <x v="4"/>
    <x v="1"/>
    <s v="Tesla, CCS"/>
    <n v="2021"/>
    <s v="Yes"/>
    <n v="4.5999999999999996"/>
    <n v="2"/>
    <s v="Monthly"/>
  </r>
  <r>
    <s v="EVS03473"/>
    <n v="37.782328"/>
    <n v="-122.41383"/>
    <s v="8461 San Francisco Ave"/>
    <s v=" San Francisco"/>
    <s v="United States"/>
    <s v="United States"/>
    <s v="North America"/>
    <s v="AC Level 1"/>
    <n v="0.42"/>
    <s v="6:00-22:00"/>
    <s v="6:00-22:00"/>
    <d v="1899-12-30T16:04:48"/>
    <n v="17.899999999999999"/>
    <n v="78"/>
    <x v="1"/>
    <x v="2"/>
    <s v="CHAdeMO"/>
    <n v="2020"/>
    <s v="No"/>
    <n v="3.5"/>
    <n v="3"/>
    <s v="Annually"/>
  </r>
  <r>
    <s v="EVS03475"/>
    <n v="37.754120999999998"/>
    <n v="-122.39877199999999"/>
    <s v="5449 San Francisco Ave"/>
    <s v=" San Francisco"/>
    <s v="United States"/>
    <s v="United States"/>
    <s v="North America"/>
    <s v="AC Level 1"/>
    <n v="0.11"/>
    <d v="2025-07-24T00:00:00"/>
    <s v="9.00-21.00"/>
    <d v="1900-01-11T00:00:00"/>
    <n v="11.67"/>
    <n v="94"/>
    <x v="1"/>
    <x v="0"/>
    <s v="CHAdeMO"/>
    <n v="2015"/>
    <s v="No"/>
    <n v="3.6"/>
    <n v="2"/>
    <s v="Annually"/>
  </r>
  <r>
    <s v="EVS03476"/>
    <n v="-23.600624"/>
    <n v="-46.613745999999999"/>
    <s v="2658 SÃ£o Paulo Ave"/>
    <s v=" SÃ£o Paulo"/>
    <s v="Brazil"/>
    <s v="Brazil"/>
    <s v="South America"/>
    <s v="AC Level 1"/>
    <n v="0.45"/>
    <s v="6:00-22:00"/>
    <s v="6:00-22:00"/>
    <d v="1899-12-30T16:04:48"/>
    <n v="11"/>
    <n v="51"/>
    <x v="4"/>
    <x v="1"/>
    <s v="Type 2"/>
    <n v="2022"/>
    <s v="No"/>
    <n v="3.5"/>
    <n v="9"/>
    <s v="Annually"/>
  </r>
  <r>
    <s v="EVS03477"/>
    <n v="37.838866000000003"/>
    <n v="-122.449403"/>
    <s v="1033 San Francisco Ave"/>
    <s v=" San Francisco"/>
    <s v="United States"/>
    <s v="United States"/>
    <s v="North America"/>
    <s v="AC Level 1"/>
    <n v="0.25"/>
    <s v="6:00-22:00"/>
    <s v="6:00-22:00"/>
    <d v="1899-12-30T16:04:48"/>
    <n v="18.309999999999999"/>
    <n v="78"/>
    <x v="0"/>
    <x v="0"/>
    <s v="Type 2, CCS"/>
    <n v="2021"/>
    <s v="Yes"/>
    <n v="4.2"/>
    <n v="10"/>
    <s v="Quarterly"/>
  </r>
  <r>
    <s v="EVS03479"/>
    <n v="-23.606862"/>
    <n v="-46.625695"/>
    <s v="9416 SÃ£o Paulo Ave"/>
    <s v=" SÃ£o Paulo"/>
    <s v="Brazil"/>
    <s v="Brazil"/>
    <s v="South America"/>
    <s v="AC Level 1"/>
    <n v="0.45"/>
    <s v="6:00-22:00"/>
    <s v="6:00-22:00"/>
    <d v="1899-12-30T16:04:48"/>
    <n v="1.63"/>
    <n v="52"/>
    <x v="3"/>
    <x v="3"/>
    <s v="Type 2, CCS"/>
    <n v="2013"/>
    <s v="No"/>
    <n v="3.8"/>
    <n v="8"/>
    <s v="Annually"/>
  </r>
  <r>
    <s v="EVS03483"/>
    <n v="-23.591798000000001"/>
    <n v="-46.503501"/>
    <s v="5094 SÃ£o Paulo Ave"/>
    <s v=" SÃ£o Paulo"/>
    <s v="Brazil"/>
    <s v="Brazil"/>
    <s v="South America"/>
    <s v="AC Level 1"/>
    <n v="0.25"/>
    <d v="2025-07-24T00:00:00"/>
    <s v="9.00-21.00"/>
    <d v="1900-01-11T00:00:00"/>
    <n v="3.91"/>
    <n v="30"/>
    <x v="3"/>
    <x v="0"/>
    <s v="Tesla, CHAdeMO"/>
    <n v="2012"/>
    <s v="Yes"/>
    <n v="3.6"/>
    <n v="5"/>
    <s v="Annually"/>
  </r>
  <r>
    <s v="EVS03488"/>
    <n v="13.768587"/>
    <n v="100.480953"/>
    <s v="4078 Bangkok Ave"/>
    <s v=" Bangkok"/>
    <s v="Thailand"/>
    <s v="Thailand"/>
    <s v="Asia"/>
    <s v="AC Level 1"/>
    <n v="0.24"/>
    <s v="6:00-22:00"/>
    <s v="6:00-22:00"/>
    <d v="1899-12-30T16:04:48"/>
    <n v="3.66"/>
    <n v="77"/>
    <x v="2"/>
    <x v="2"/>
    <s v="Type 2, CCS"/>
    <n v="2020"/>
    <s v="No"/>
    <n v="3.1"/>
    <n v="1"/>
    <s v="Monthly"/>
  </r>
  <r>
    <s v="EVS03491"/>
    <n v="-40.027366000000001"/>
    <n v="-173.51458299999999"/>
    <s v="7355 Random Rd"/>
    <s v="Error"/>
    <s v="Error"/>
    <s v="Error"/>
    <s v="Error"/>
    <s v="AC Level 1"/>
    <n v="0.28999999999999998"/>
    <d v="2025-07-24T00:00:00"/>
    <s v="9.00-21.00"/>
    <d v="1900-01-11T00:00:00"/>
    <n v="13.63"/>
    <n v="89"/>
    <x v="3"/>
    <x v="0"/>
    <s v="Type 2, Tesla"/>
    <n v="2021"/>
    <s v="Yes"/>
    <n v="3.5"/>
    <n v="10"/>
    <s v="Quarterly"/>
  </r>
  <r>
    <s v="EVS03493"/>
    <n v="34.174740999999997"/>
    <n v="-118.265728"/>
    <s v="3220 Los Angeles Ave"/>
    <s v=" Los Angeles"/>
    <s v="United States"/>
    <s v="United States"/>
    <s v="North America"/>
    <s v="AC Level 1"/>
    <n v="0.36"/>
    <d v="2025-07-24T00:00:00"/>
    <s v="9.00-21.00"/>
    <d v="1900-01-11T00:00:00"/>
    <n v="19.87"/>
    <n v="55"/>
    <x v="3"/>
    <x v="0"/>
    <s v="Tesla, Type 2"/>
    <n v="2019"/>
    <s v="No"/>
    <n v="4.9000000000000004"/>
    <n v="4"/>
    <s v="Monthly"/>
  </r>
  <r>
    <s v="EVS03495"/>
    <n v="19.454889999999999"/>
    <n v="-99.199876000000003"/>
    <s v="1584 Mexico City Ave"/>
    <s v=" Mexico City"/>
    <s v="Mexico"/>
    <s v="Mexico"/>
    <s v="North America"/>
    <s v="AC Level 1"/>
    <n v="0.48"/>
    <s v="9:00-18:00"/>
    <s v="9:00-18:00"/>
    <d v="1899-12-30T08:52:48"/>
    <n v="9.7200000000000006"/>
    <n v="88"/>
    <x v="2"/>
    <x v="0"/>
    <s v="CHAdeMO"/>
    <n v="2011"/>
    <s v="Yes"/>
    <n v="3.3"/>
    <n v="10"/>
    <s v="Monthly"/>
  </r>
  <r>
    <s v="EVS03496"/>
    <n v="13.741894"/>
    <n v="100.49035499999999"/>
    <s v="2190 Bangkok Ave"/>
    <s v=" Bangkok"/>
    <s v="Thailand"/>
    <s v="Thailand"/>
    <s v="Asia"/>
    <s v="AC Level 1"/>
    <n v="0.23"/>
    <s v="6:00-22:00"/>
    <s v="6:00-22:00"/>
    <d v="1899-12-30T16:04:48"/>
    <n v="16.920000000000002"/>
    <n v="30"/>
    <x v="0"/>
    <x v="1"/>
    <s v="CCS"/>
    <n v="2016"/>
    <s v="Yes"/>
    <n v="4.5"/>
    <n v="6"/>
    <s v="Quarterly"/>
  </r>
  <r>
    <s v="EVS03497"/>
    <n v="55.723472999999998"/>
    <n v="37.596145999999997"/>
    <s v="7957 Moscow Ave"/>
    <s v=" Moscow"/>
    <s v="Russia"/>
    <s v="Russia"/>
    <s v="Europe"/>
    <s v="AC Level 1"/>
    <n v="0.41"/>
    <s v="9:00-18:00"/>
    <s v="9:00-18:00"/>
    <d v="1899-12-30T08:52:48"/>
    <n v="16.55"/>
    <n v="65"/>
    <x v="1"/>
    <x v="0"/>
    <s v="Tesla"/>
    <n v="2013"/>
    <s v="No"/>
    <n v="4.5999999999999996"/>
    <n v="2"/>
    <s v="Annually"/>
  </r>
  <r>
    <s v="EVS03504"/>
    <n v="-33.798788000000002"/>
    <n v="18.498125000000002"/>
    <s v="3829 Cape Town Ave"/>
    <s v=" Cape Town"/>
    <s v="South Africa"/>
    <s v="South Africa"/>
    <s v="Africa"/>
    <s v="AC Level 1"/>
    <n v="0.39"/>
    <d v="2025-07-24T00:00:00"/>
    <s v="9.00-21.00"/>
    <d v="1900-01-11T00:00:00"/>
    <n v="0.93"/>
    <n v="78"/>
    <x v="0"/>
    <x v="0"/>
    <s v="CHAdeMO"/>
    <n v="2018"/>
    <s v="No"/>
    <n v="4.9000000000000004"/>
    <n v="6"/>
    <s v="Quarterly"/>
  </r>
  <r>
    <s v="EVS03505"/>
    <n v="18.977502999999999"/>
    <n v="72.880835000000005"/>
    <s v="4318 Mumbai Ave"/>
    <s v=" Mumbai"/>
    <s v="India"/>
    <s v="India"/>
    <s v="Asia"/>
    <s v="AC Level 1"/>
    <n v="0.1"/>
    <d v="2025-07-24T00:00:00"/>
    <s v="9.00-21.00"/>
    <d v="1900-01-11T00:00:00"/>
    <n v="9.26"/>
    <n v="30"/>
    <x v="3"/>
    <x v="0"/>
    <s v="Tesla"/>
    <n v="2020"/>
    <s v="No"/>
    <n v="4.3"/>
    <n v="7"/>
    <s v="Annually"/>
  </r>
  <r>
    <s v="EVS03506"/>
    <n v="39.930917999999998"/>
    <n v="116.35319"/>
    <s v="9524 Beijing Ave"/>
    <s v=" Beijing"/>
    <s v="China"/>
    <s v="China"/>
    <s v="Asia"/>
    <s v="AC Level 1"/>
    <n v="0.43"/>
    <s v="9:00-18:00"/>
    <s v="9:00-18:00"/>
    <d v="1899-12-30T08:52:48"/>
    <n v="5.01"/>
    <n v="53"/>
    <x v="3"/>
    <x v="2"/>
    <s v="CCS, CHAdeMO"/>
    <n v="2010"/>
    <s v="Yes"/>
    <n v="4.0999999999999996"/>
    <n v="8"/>
    <s v="Quarterly"/>
  </r>
  <r>
    <s v="EVS03510"/>
    <n v="19.599936"/>
    <n v="-99.092214999999996"/>
    <s v="3383 Mexico City Ave"/>
    <s v=" Mexico City"/>
    <s v="Mexico"/>
    <s v="Mexico"/>
    <s v="North America"/>
    <s v="AC Level 1"/>
    <n v="0.28999999999999998"/>
    <s v="9:00-18:00"/>
    <s v="9:00-18:00"/>
    <d v="1899-12-30T08:52:48"/>
    <n v="6.92"/>
    <n v="76"/>
    <x v="3"/>
    <x v="3"/>
    <s v="Tesla, Type 2"/>
    <n v="2020"/>
    <s v="No"/>
    <n v="4"/>
    <n v="2"/>
    <s v="Annually"/>
  </r>
  <r>
    <s v="EVS03511"/>
    <n v="-54.07591"/>
    <n v="159.46469300000001"/>
    <s v="9433 Random Rd"/>
    <s v="Error"/>
    <s v="Error"/>
    <s v="Error"/>
    <s v="Error"/>
    <s v="AC Level 1"/>
    <n v="0.38"/>
    <s v="6:00-22:00"/>
    <s v="6:00-22:00"/>
    <d v="1899-12-30T16:04:48"/>
    <n v="4.41"/>
    <n v="50"/>
    <x v="1"/>
    <x v="3"/>
    <s v="Type 2, CHAdeMO"/>
    <n v="2018"/>
    <s v="Yes"/>
    <n v="3.1"/>
    <n v="3"/>
    <s v="Monthly"/>
  </r>
  <r>
    <s v="EVS03518"/>
    <n v="55.738497000000002"/>
    <n v="37.592008"/>
    <s v="1670 Moscow Ave"/>
    <s v=" Moscow"/>
    <s v="Russia"/>
    <s v="Russia"/>
    <s v="Europe"/>
    <s v="AC Level 1"/>
    <n v="0.11"/>
    <d v="2025-07-24T00:00:00"/>
    <s v="9.00-21.00"/>
    <d v="1900-01-11T00:00:00"/>
    <n v="9.49"/>
    <n v="82"/>
    <x v="1"/>
    <x v="0"/>
    <s v="Type 2, CCS"/>
    <n v="2020"/>
    <s v="Yes"/>
    <n v="4"/>
    <n v="6"/>
    <s v="Annually"/>
  </r>
  <r>
    <s v="EVS03519"/>
    <n v="19.013017999999999"/>
    <n v="72.993463000000006"/>
    <s v="8871 Mumbai Ave"/>
    <s v=" Mumbai"/>
    <s v="India"/>
    <s v="India"/>
    <s v="Asia"/>
    <s v="AC Level 1"/>
    <n v="0.15"/>
    <s v="9:00-18:00"/>
    <s v="9:00-18:00"/>
    <d v="1899-12-30T08:52:48"/>
    <n v="12.43"/>
    <n v="69"/>
    <x v="4"/>
    <x v="1"/>
    <s v="Type 2"/>
    <n v="2015"/>
    <s v="No"/>
    <n v="3"/>
    <n v="9"/>
    <s v="Monthly"/>
  </r>
  <r>
    <s v="EVS03520"/>
    <n v="41.836027999999999"/>
    <n v="-87.705467999999996"/>
    <s v="277 Chicago Ave"/>
    <s v=" Chicago"/>
    <s v="United States"/>
    <s v="United States"/>
    <s v="North America"/>
    <s v="AC Level 1"/>
    <n v="0.43"/>
    <s v="6:00-22:00"/>
    <s v="6:00-22:00"/>
    <d v="1899-12-30T16:04:48"/>
    <n v="14.07"/>
    <n v="26"/>
    <x v="4"/>
    <x v="0"/>
    <s v="Tesla"/>
    <n v="2017"/>
    <s v="Yes"/>
    <n v="3.2"/>
    <n v="8"/>
    <s v="Annually"/>
  </r>
  <r>
    <s v="EVS03525"/>
    <n v="55.726902000000003"/>
    <n v="37.536898000000001"/>
    <s v="9288 Moscow Ave"/>
    <s v=" Moscow"/>
    <s v="Russia"/>
    <s v="Russia"/>
    <s v="Europe"/>
    <s v="AC Level 1"/>
    <n v="0.45"/>
    <s v="9:00-18:00"/>
    <s v="9:00-18:00"/>
    <d v="1899-12-30T08:52:48"/>
    <n v="13.39"/>
    <n v="90"/>
    <x v="2"/>
    <x v="2"/>
    <s v="Type 2, Tesla"/>
    <n v="2014"/>
    <s v="Yes"/>
    <n v="3.2"/>
    <n v="5"/>
    <s v="Annually"/>
  </r>
  <r>
    <s v="EVS03528"/>
    <n v="19.424593000000002"/>
    <n v="-99.045373999999995"/>
    <s v="8239 Mexico City Ave"/>
    <s v=" Mexico City"/>
    <s v="Mexico"/>
    <s v="Mexico"/>
    <s v="North America"/>
    <s v="AC Level 1"/>
    <n v="0.43"/>
    <d v="2025-07-24T00:00:00"/>
    <s v="9.00-21.00"/>
    <d v="1900-01-11T00:00:00"/>
    <n v="9.27"/>
    <n v="42"/>
    <x v="3"/>
    <x v="1"/>
    <s v="CCS, Tesla"/>
    <n v="2015"/>
    <s v="No"/>
    <n v="4.9000000000000004"/>
    <n v="7"/>
    <s v="Annually"/>
  </r>
  <r>
    <s v="EVS03529"/>
    <n v="34.190047999999997"/>
    <n v="-118.33456"/>
    <s v="6975 Los Angeles Ave"/>
    <s v=" Los Angeles"/>
    <s v="United States"/>
    <s v="United States"/>
    <s v="North America"/>
    <s v="AC Level 1"/>
    <n v="0.41"/>
    <s v="9:00-18:00"/>
    <s v="9:00-18:00"/>
    <d v="1899-12-30T08:52:48"/>
    <n v="14.13"/>
    <n v="54"/>
    <x v="4"/>
    <x v="3"/>
    <s v="CCS, CHAdeMO"/>
    <n v="2019"/>
    <s v="Yes"/>
    <n v="4.5999999999999996"/>
    <n v="7"/>
    <s v="Monthly"/>
  </r>
  <r>
    <s v="EVS03530"/>
    <n v="55.713687"/>
    <n v="37.680214999999997"/>
    <s v="3352 Moscow Ave"/>
    <s v=" Moscow"/>
    <s v="Russia"/>
    <s v="Russia"/>
    <s v="Europe"/>
    <s v="AC Level 1"/>
    <n v="0.18"/>
    <s v="6:00-22:00"/>
    <s v="6:00-22:00"/>
    <d v="1899-12-30T16:04:48"/>
    <n v="7.3"/>
    <n v="81"/>
    <x v="3"/>
    <x v="2"/>
    <s v="Type 2"/>
    <n v="2010"/>
    <s v="Yes"/>
    <n v="4.9000000000000004"/>
    <n v="4"/>
    <s v="Quarterly"/>
  </r>
  <r>
    <s v="EVS03532"/>
    <n v="-23.535516000000001"/>
    <n v="-46.573737000000001"/>
    <s v="5081 SÃ£o Paulo Ave"/>
    <s v=" SÃ£o Paulo"/>
    <s v="Brazil"/>
    <s v="Brazil"/>
    <s v="South America"/>
    <s v="AC Level 1"/>
    <n v="0.27"/>
    <d v="2025-07-24T00:00:00"/>
    <s v="9.00-21.00"/>
    <d v="1900-01-11T00:00:00"/>
    <n v="17.510000000000002"/>
    <n v="63"/>
    <x v="3"/>
    <x v="0"/>
    <s v="CCS"/>
    <n v="2019"/>
    <s v="No"/>
    <n v="3.7"/>
    <n v="5"/>
    <s v="Quarterly"/>
  </r>
  <r>
    <s v="EVS03533"/>
    <n v="41.951937999999998"/>
    <n v="-87.684121000000005"/>
    <s v="4408 Chicago Ave"/>
    <s v=" Chicago"/>
    <s v="United States"/>
    <s v="United States"/>
    <s v="North America"/>
    <s v="AC Level 1"/>
    <n v="0.25"/>
    <s v="9:00-18:00"/>
    <s v="9:00-18:00"/>
    <d v="1899-12-30T08:52:48"/>
    <n v="11.94"/>
    <n v="86"/>
    <x v="0"/>
    <x v="1"/>
    <s v="Tesla"/>
    <n v="2012"/>
    <s v="Yes"/>
    <n v="3.3"/>
    <n v="3"/>
    <s v="Annually"/>
  </r>
  <r>
    <s v="EVS03534"/>
    <n v="55.770851"/>
    <n v="37.537776999999998"/>
    <s v="3820 Moscow Ave"/>
    <s v=" Moscow"/>
    <s v="Russia"/>
    <s v="Russia"/>
    <s v="Europe"/>
    <s v="AC Level 1"/>
    <n v="0.41"/>
    <s v="9:00-18:00"/>
    <s v="9:00-18:00"/>
    <d v="1899-12-30T08:52:48"/>
    <n v="2.99"/>
    <n v="75"/>
    <x v="4"/>
    <x v="3"/>
    <s v="Type 2, CHAdeMO"/>
    <n v="2023"/>
    <s v="No"/>
    <n v="4.8"/>
    <n v="5"/>
    <s v="Quarterly"/>
  </r>
  <r>
    <s v="EVS03536"/>
    <n v="-33.838847000000001"/>
    <n v="151.20292900000001"/>
    <s v="5424 Sydney Ave"/>
    <s v=" Sydney"/>
    <s v="Australia"/>
    <s v="Australia"/>
    <s v="Australia"/>
    <s v="AC Level 1"/>
    <n v="0.49"/>
    <s v="6:00-22:00"/>
    <s v="6:00-22:00"/>
    <d v="1899-12-30T16:04:48"/>
    <n v="6.14"/>
    <n v="65"/>
    <x v="0"/>
    <x v="3"/>
    <s v="Type 2"/>
    <n v="2011"/>
    <s v="Yes"/>
    <n v="3.4"/>
    <n v="5"/>
    <s v="Annually"/>
  </r>
  <r>
    <s v="EVS03537"/>
    <n v="41.912255000000002"/>
    <n v="-87.726817999999994"/>
    <s v="2090 Chicago Ave"/>
    <s v=" Chicago"/>
    <s v="United States"/>
    <s v="United States"/>
    <s v="North America"/>
    <s v="AC Level 1"/>
    <n v="0.38"/>
    <d v="2025-07-24T00:00:00"/>
    <s v="9.00-21.00"/>
    <d v="1900-01-11T00:00:00"/>
    <n v="16.239999999999998"/>
    <n v="60"/>
    <x v="0"/>
    <x v="3"/>
    <s v="CCS"/>
    <n v="2018"/>
    <s v="Yes"/>
    <n v="4"/>
    <n v="1"/>
    <s v="Quarterly"/>
  </r>
  <r>
    <s v="EVS03538"/>
    <n v="25.211850999999999"/>
    <n v="55.399675999999999"/>
    <s v="995 Dubai Ave"/>
    <s v=" Dubai"/>
    <s v="United Arab Emirates"/>
    <s v="United Arab Emirates"/>
    <s v="Asia"/>
    <s v="AC Level 1"/>
    <n v="0.16"/>
    <s v="6:00-22:00"/>
    <s v="6:00-22:00"/>
    <d v="1899-12-30T16:04:48"/>
    <n v="16.170000000000002"/>
    <n v="59"/>
    <x v="3"/>
    <x v="3"/>
    <s v="Type 2, CCS"/>
    <n v="2022"/>
    <s v="No"/>
    <n v="3.1"/>
    <n v="1"/>
    <s v="Quarterly"/>
  </r>
  <r>
    <s v="EVS03540"/>
    <n v="43.682239000000003"/>
    <n v="-79.404996999999995"/>
    <s v="8821 Toronto Ave"/>
    <s v=" Toronto"/>
    <s v="Canada"/>
    <s v="Canada"/>
    <s v="North America"/>
    <s v="AC Level 1"/>
    <n v="0.33"/>
    <s v="9:00-18:00"/>
    <s v="9:00-18:00"/>
    <d v="1899-12-30T08:52:48"/>
    <n v="14.51"/>
    <n v="63"/>
    <x v="3"/>
    <x v="0"/>
    <s v="CHAdeMO, CCS"/>
    <n v="2011"/>
    <s v="Yes"/>
    <n v="4.2"/>
    <n v="6"/>
    <s v="Monthly"/>
  </r>
  <r>
    <s v="EVS03541"/>
    <n v="36.194788000000003"/>
    <n v="83.577190000000002"/>
    <s v="8191 Random Rd"/>
    <n v="0"/>
    <s v="Not Found"/>
    <s v="Not Found"/>
    <s v="Not Found"/>
    <s v="AC Level 1"/>
    <n v="0.2"/>
    <d v="2025-07-24T00:00:00"/>
    <s v="9.00-21.00"/>
    <d v="1900-01-11T00:00:00"/>
    <n v="18.399999999999999"/>
    <n v="44"/>
    <x v="1"/>
    <x v="3"/>
    <s v="Type 2"/>
    <n v="2022"/>
    <s v="Yes"/>
    <n v="4.8"/>
    <n v="5"/>
    <s v="Quarterly"/>
  </r>
  <r>
    <s v="EVS03542"/>
    <n v="37.870451000000003"/>
    <n v="-122.307303"/>
    <s v="6978 San Francisco Ave"/>
    <s v=" San Francisco"/>
    <s v="United States"/>
    <s v="United States"/>
    <s v="North America"/>
    <s v="AC Level 1"/>
    <n v="0.45"/>
    <s v="9:00-18:00"/>
    <s v="9:00-18:00"/>
    <d v="1899-12-30T08:52:48"/>
    <n v="1.79"/>
    <n v="52"/>
    <x v="2"/>
    <x v="0"/>
    <s v="Type 2"/>
    <n v="2013"/>
    <s v="No"/>
    <n v="4.8"/>
    <n v="5"/>
    <s v="Quarterly"/>
  </r>
  <r>
    <s v="EVS03544"/>
    <n v="-33.763669"/>
    <n v="18.444800999999998"/>
    <s v="9687 Cape Town Ave"/>
    <s v=" Cape Town"/>
    <s v="South Africa"/>
    <s v="South Africa"/>
    <s v="Africa"/>
    <s v="AC Level 1"/>
    <n v="0.42"/>
    <s v="6:00-22:00"/>
    <s v="6:00-22:00"/>
    <d v="1899-12-30T16:04:48"/>
    <n v="5.0199999999999996"/>
    <n v="24"/>
    <x v="3"/>
    <x v="3"/>
    <s v="CHAdeMO, Tesla"/>
    <n v="2014"/>
    <s v="No"/>
    <n v="3.3"/>
    <n v="10"/>
    <s v="Monthly"/>
  </r>
  <r>
    <s v="EVS03546"/>
    <n v="-33.808577"/>
    <n v="18.492591000000001"/>
    <s v="4618 Cape Town Ave"/>
    <s v=" Cape Town"/>
    <s v="South Africa"/>
    <s v="South Africa"/>
    <s v="Africa"/>
    <s v="AC Level 1"/>
    <n v="0.2"/>
    <s v="6:00-22:00"/>
    <s v="6:00-22:00"/>
    <d v="1899-12-30T16:04:48"/>
    <n v="13.19"/>
    <n v="23"/>
    <x v="1"/>
    <x v="0"/>
    <s v="Tesla"/>
    <n v="2018"/>
    <s v="Yes"/>
    <n v="3.3"/>
    <n v="1"/>
    <s v="Annually"/>
  </r>
  <r>
    <s v="EVS03547"/>
    <n v="55.799857000000003"/>
    <n v="37.679540000000003"/>
    <s v="2188 Moscow Ave"/>
    <s v=" Moscow"/>
    <s v="Russia"/>
    <s v="Russia"/>
    <s v="Europe"/>
    <s v="AC Level 1"/>
    <n v="0.34"/>
    <d v="2025-07-24T00:00:00"/>
    <s v="9.00-21.00"/>
    <d v="1900-01-11T00:00:00"/>
    <n v="7.55"/>
    <n v="84"/>
    <x v="1"/>
    <x v="3"/>
    <s v="CCS"/>
    <n v="2022"/>
    <s v="No"/>
    <n v="5"/>
    <n v="2"/>
    <s v="Monthly"/>
  </r>
  <r>
    <s v="EVS03548"/>
    <n v="52.467267"/>
    <n v="13.412642999999999"/>
    <s v="3581 Berlin Ave"/>
    <s v=" Berlin"/>
    <s v="Germany"/>
    <s v="Germany"/>
    <s v="Europe"/>
    <s v="AC Level 1"/>
    <n v="0.41"/>
    <s v="9:00-18:00"/>
    <s v="9:00-18:00"/>
    <d v="1899-12-30T08:52:48"/>
    <n v="8.49"/>
    <n v="54"/>
    <x v="3"/>
    <x v="1"/>
    <s v="CCS"/>
    <n v="2014"/>
    <s v="No"/>
    <n v="4.7"/>
    <n v="3"/>
    <s v="Annually"/>
  </r>
  <r>
    <s v="EVS03549"/>
    <n v="39.827041999999999"/>
    <n v="116.319329"/>
    <s v="2405 Beijing Ave"/>
    <s v=" Beijing"/>
    <s v="China"/>
    <s v="China"/>
    <s v="Asia"/>
    <s v="AC Level 1"/>
    <n v="0.47"/>
    <s v="6:00-22:00"/>
    <s v="6:00-22:00"/>
    <d v="1899-12-30T16:04:48"/>
    <n v="7.84"/>
    <n v="14"/>
    <x v="4"/>
    <x v="0"/>
    <s v="Type 2"/>
    <n v="2018"/>
    <s v="Yes"/>
    <n v="4.2"/>
    <n v="5"/>
    <s v="Annually"/>
  </r>
  <r>
    <s v="EVS03550"/>
    <n v="43.752499"/>
    <n v="-79.356381999999996"/>
    <s v="2462 Toronto Ave"/>
    <s v=" Toronto"/>
    <s v="Canada"/>
    <s v="Canada"/>
    <s v="North America"/>
    <s v="AC Level 1"/>
    <n v="0.49"/>
    <s v="9:00-18:00"/>
    <s v="9:00-18:00"/>
    <d v="1899-12-30T08:52:48"/>
    <n v="16.64"/>
    <n v="55"/>
    <x v="3"/>
    <x v="3"/>
    <s v="CHAdeMO"/>
    <n v="2016"/>
    <s v="No"/>
    <n v="3"/>
    <n v="6"/>
    <s v="Annually"/>
  </r>
  <r>
    <s v="EVS03552"/>
    <n v="41.993521999999999"/>
    <n v="-87.727834000000001"/>
    <s v="9637 Chicago Ave"/>
    <s v=" Chicago"/>
    <s v="United States"/>
    <s v="United States"/>
    <s v="North America"/>
    <s v="AC Level 1"/>
    <n v="0.46"/>
    <s v="9:00-18:00"/>
    <s v="9:00-18:00"/>
    <d v="1899-12-30T08:52:48"/>
    <n v="19.559999999999999"/>
    <n v="61"/>
    <x v="2"/>
    <x v="0"/>
    <s v="CHAdeMO"/>
    <n v="2018"/>
    <s v="Yes"/>
    <n v="4.8"/>
    <n v="3"/>
    <s v="Annually"/>
  </r>
  <r>
    <s v="EVS03556"/>
    <n v="19.463746"/>
    <n v="-99.087436999999994"/>
    <s v="7843 Mexico City Ave"/>
    <s v=" Mexico City"/>
    <s v="Mexico"/>
    <s v="Mexico"/>
    <s v="North America"/>
    <s v="AC Level 1"/>
    <n v="0.2"/>
    <s v="9:00-18:00"/>
    <s v="9:00-18:00"/>
    <d v="1899-12-30T08:52:48"/>
    <n v="2.09"/>
    <n v="30"/>
    <x v="1"/>
    <x v="3"/>
    <s v="Tesla"/>
    <n v="2015"/>
    <s v="Yes"/>
    <n v="3.2"/>
    <n v="7"/>
    <s v="Monthly"/>
  </r>
  <r>
    <s v="EVS03560"/>
    <n v="43.746288999999997"/>
    <n v="-79.494339999999994"/>
    <s v="6871 Toronto Ave"/>
    <s v=" Toronto"/>
    <s v="Canada"/>
    <s v="Canada"/>
    <s v="North America"/>
    <s v="AC Level 1"/>
    <n v="0.4"/>
    <d v="2025-07-24T00:00:00"/>
    <s v="9.00-21.00"/>
    <d v="1900-01-11T00:00:00"/>
    <n v="18.329999999999998"/>
    <n v="51"/>
    <x v="1"/>
    <x v="0"/>
    <s v="CCS"/>
    <n v="2020"/>
    <s v="No"/>
    <n v="3.1"/>
    <n v="2"/>
    <s v="Monthly"/>
  </r>
  <r>
    <s v="EVS03564"/>
    <n v="18.912932999999999"/>
    <n v="72.930128999999994"/>
    <s v="2997 Mumbai Ave"/>
    <s v=" Mumbai"/>
    <s v="India"/>
    <s v="India"/>
    <s v="Asia"/>
    <s v="AC Level 1"/>
    <n v="0.24"/>
    <d v="2025-07-24T00:00:00"/>
    <s v="9.00-21.00"/>
    <d v="1900-01-11T00:00:00"/>
    <n v="4.1900000000000004"/>
    <n v="19"/>
    <x v="3"/>
    <x v="3"/>
    <s v="Tesla"/>
    <n v="2021"/>
    <s v="Yes"/>
    <n v="4.2"/>
    <n v="9"/>
    <s v="Monthly"/>
  </r>
  <r>
    <s v="EVS03567"/>
    <n v="-33.853413000000003"/>
    <n v="151.26101299999999"/>
    <s v="2775 Sydney Ave"/>
    <s v=" Sydney"/>
    <s v="Australia"/>
    <s v="Australia"/>
    <s v="Australia"/>
    <s v="AC Level 1"/>
    <n v="0.28999999999999998"/>
    <s v="9:00-18:00"/>
    <s v="9:00-18:00"/>
    <d v="1899-12-30T08:52:48"/>
    <n v="15.42"/>
    <n v="51"/>
    <x v="1"/>
    <x v="1"/>
    <s v="CHAdeMO"/>
    <n v="2020"/>
    <s v="No"/>
    <n v="3.3"/>
    <n v="5"/>
    <s v="Annually"/>
  </r>
  <r>
    <s v="EVS03569"/>
    <n v="34.148888999999997"/>
    <n v="-118.269886"/>
    <s v="6811 Los Angeles Ave"/>
    <s v=" Los Angeles"/>
    <s v="United States"/>
    <s v="United States"/>
    <s v="North America"/>
    <s v="AC Level 1"/>
    <n v="0.12"/>
    <s v="6:00-22:00"/>
    <s v="6:00-22:00"/>
    <d v="1899-12-30T16:04:48"/>
    <n v="18.88"/>
    <n v="96"/>
    <x v="1"/>
    <x v="0"/>
    <s v="CCS, Tesla"/>
    <n v="2017"/>
    <s v="No"/>
    <n v="4.5999999999999996"/>
    <n v="1"/>
    <s v="Annually"/>
  </r>
  <r>
    <s v="EVS03570"/>
    <n v="34.102397000000003"/>
    <n v="-118.270495"/>
    <s v="2778 Los Angeles Ave"/>
    <s v=" Los Angeles"/>
    <s v="United States"/>
    <s v="United States"/>
    <s v="North America"/>
    <s v="AC Level 1"/>
    <n v="0.2"/>
    <s v="9:00-18:00"/>
    <s v="9:00-18:00"/>
    <d v="1899-12-30T08:52:48"/>
    <n v="17.03"/>
    <n v="69"/>
    <x v="0"/>
    <x v="1"/>
    <s v="CHAdeMO"/>
    <n v="2016"/>
    <s v="Yes"/>
    <n v="4.3"/>
    <n v="7"/>
    <s v="Monthly"/>
  </r>
  <r>
    <s v="EVS03572"/>
    <n v="37.823495000000001"/>
    <n v="-122.441821"/>
    <s v="4919 San Francisco Ave"/>
    <s v=" San Francisco"/>
    <s v="United States"/>
    <s v="United States"/>
    <s v="North America"/>
    <s v="AC Level 1"/>
    <n v="0.32"/>
    <d v="2025-07-24T00:00:00"/>
    <s v="9.00-21.00"/>
    <d v="1900-01-11T00:00:00"/>
    <n v="11.45"/>
    <n v="99"/>
    <x v="4"/>
    <x v="1"/>
    <s v="CHAdeMO, Type 2"/>
    <n v="2023"/>
    <s v="No"/>
    <n v="3.5"/>
    <n v="8"/>
    <s v="Quarterly"/>
  </r>
  <r>
    <s v="EVS03575"/>
    <n v="25.277339000000001"/>
    <n v="55.325634999999998"/>
    <s v="6545 Dubai Ave"/>
    <s v=" Dubai"/>
    <s v="United Arab Emirates"/>
    <s v="United Arab Emirates"/>
    <s v="Asia"/>
    <s v="AC Level 1"/>
    <n v="0.14000000000000001"/>
    <d v="2025-07-24T00:00:00"/>
    <s v="9.00-21.00"/>
    <d v="1900-01-11T00:00:00"/>
    <n v="16.16"/>
    <n v="53"/>
    <x v="0"/>
    <x v="0"/>
    <s v="CCS"/>
    <n v="2015"/>
    <s v="No"/>
    <n v="3.8"/>
    <n v="5"/>
    <s v="Monthly"/>
  </r>
  <r>
    <s v="EVS03582"/>
    <n v="41.991720999999998"/>
    <n v="-87.741328999999993"/>
    <s v="7214 Chicago Ave"/>
    <s v=" Chicago"/>
    <s v="United States"/>
    <s v="United States"/>
    <s v="North America"/>
    <s v="AC Level 1"/>
    <n v="0.11"/>
    <d v="2025-07-24T00:00:00"/>
    <s v="9.00-21.00"/>
    <d v="1900-01-11T00:00:00"/>
    <n v="16.690000000000001"/>
    <n v="73"/>
    <x v="4"/>
    <x v="3"/>
    <s v="Tesla"/>
    <n v="2021"/>
    <s v="Yes"/>
    <n v="4.5"/>
    <n v="1"/>
    <s v="Annually"/>
  </r>
  <r>
    <s v="EVS03583"/>
    <n v="41.892131999999997"/>
    <n v="-87.736019999999996"/>
    <s v="6142 Chicago Ave"/>
    <s v=" Chicago"/>
    <s v="United States"/>
    <s v="United States"/>
    <s v="North America"/>
    <s v="AC Level 1"/>
    <n v="0.44"/>
    <s v="9:00-18:00"/>
    <s v="9:00-18:00"/>
    <d v="1899-12-30T08:52:48"/>
    <n v="9.19"/>
    <n v="87"/>
    <x v="4"/>
    <x v="2"/>
    <s v="Tesla"/>
    <n v="2014"/>
    <s v="No"/>
    <n v="4.5999999999999996"/>
    <n v="8"/>
    <s v="Annually"/>
  </r>
  <r>
    <s v="EVS03585"/>
    <n v="25.323391999999998"/>
    <n v="55.285800000000002"/>
    <s v="8982 Dubai Ave"/>
    <s v=" Dubai"/>
    <s v="United Arab Emirates"/>
    <s v="United Arab Emirates"/>
    <s v="Asia"/>
    <s v="AC Level 1"/>
    <n v="0.28999999999999998"/>
    <d v="2025-07-24T00:00:00"/>
    <s v="9.00-21.00"/>
    <d v="1900-01-11T00:00:00"/>
    <n v="8"/>
    <n v="56"/>
    <x v="3"/>
    <x v="2"/>
    <s v="Tesla, CHAdeMO"/>
    <n v="2015"/>
    <s v="Yes"/>
    <n v="3.8"/>
    <n v="4"/>
    <s v="Quarterly"/>
  </r>
  <r>
    <s v="EVS03588"/>
    <n v="-33.874690999999999"/>
    <n v="18.520491"/>
    <s v="383 Cape Town Ave"/>
    <s v=" Cape Town"/>
    <s v="South Africa"/>
    <s v="South Africa"/>
    <s v="Africa"/>
    <s v="AC Level 1"/>
    <n v="0.25"/>
    <s v="9:00-18:00"/>
    <s v="9:00-18:00"/>
    <d v="1899-12-30T08:52:48"/>
    <n v="17.38"/>
    <n v="91"/>
    <x v="1"/>
    <x v="1"/>
    <s v="Tesla"/>
    <n v="2018"/>
    <s v="Yes"/>
    <n v="4.9000000000000004"/>
    <n v="6"/>
    <s v="Annually"/>
  </r>
  <r>
    <s v="EVS03589"/>
    <n v="55.818311999999999"/>
    <n v="37.673062999999999"/>
    <s v="505 Moscow Ave"/>
    <s v=" Moscow"/>
    <s v="Russia"/>
    <s v="Russia"/>
    <s v="Europe"/>
    <s v="AC Level 1"/>
    <n v="0.44"/>
    <s v="6:00-22:00"/>
    <s v="6:00-22:00"/>
    <d v="1899-12-30T16:04:48"/>
    <n v="16.93"/>
    <n v="33"/>
    <x v="1"/>
    <x v="3"/>
    <s v="CHAdeMO"/>
    <n v="2017"/>
    <s v="No"/>
    <n v="4"/>
    <n v="5"/>
    <s v="Quarterly"/>
  </r>
  <r>
    <s v="EVS03590"/>
    <n v="19.169001000000002"/>
    <n v="72.899602000000002"/>
    <s v="6690 Mumbai Ave"/>
    <s v=" Mumbai"/>
    <s v="India"/>
    <s v="India"/>
    <s v="Asia"/>
    <s v="AC Level 1"/>
    <n v="0.49"/>
    <d v="2025-07-24T00:00:00"/>
    <s v="9.00-21.00"/>
    <d v="1900-01-11T00:00:00"/>
    <n v="6.11"/>
    <n v="98"/>
    <x v="2"/>
    <x v="3"/>
    <s v="CCS"/>
    <n v="2010"/>
    <s v="Yes"/>
    <n v="4.9000000000000004"/>
    <n v="3"/>
    <s v="Annually"/>
  </r>
  <r>
    <s v="EVS03591"/>
    <n v="67.048976999999994"/>
    <n v="152.45010400000001"/>
    <s v="6206 Random Rd"/>
    <n v="0"/>
    <s v="Not Found"/>
    <s v="Not Found"/>
    <s v="Not Found"/>
    <s v="AC Level 1"/>
    <n v="0.2"/>
    <d v="2025-07-24T00:00:00"/>
    <s v="9.00-21.00"/>
    <d v="1900-01-11T00:00:00"/>
    <n v="14.09"/>
    <n v="18"/>
    <x v="0"/>
    <x v="1"/>
    <s v="Type 2, Tesla"/>
    <n v="2019"/>
    <s v="No"/>
    <n v="3.8"/>
    <n v="9"/>
    <s v="Monthly"/>
  </r>
  <r>
    <s v="EVS03592"/>
    <n v="25.301452000000001"/>
    <n v="55.224545999999997"/>
    <s v="2403 Dubai Ave"/>
    <s v=" Dubai"/>
    <s v="United Arab Emirates"/>
    <s v="United Arab Emirates"/>
    <s v="Asia"/>
    <s v="AC Level 1"/>
    <n v="0.4"/>
    <d v="2025-07-24T00:00:00"/>
    <s v="9.00-21.00"/>
    <d v="1900-01-11T00:00:00"/>
    <n v="17.36"/>
    <n v="30"/>
    <x v="2"/>
    <x v="0"/>
    <s v="CHAdeMO, Type 2"/>
    <n v="2015"/>
    <s v="Yes"/>
    <n v="4.2"/>
    <n v="1"/>
    <s v="Quarterly"/>
  </r>
  <r>
    <s v="EVS03593"/>
    <n v="43.715961999999998"/>
    <n v="-79.476545000000002"/>
    <s v="42 Toronto Ave"/>
    <s v=" Toronto"/>
    <s v="Canada"/>
    <s v="Canada"/>
    <s v="North America"/>
    <s v="AC Level 1"/>
    <n v="0.35"/>
    <s v="9:00-18:00"/>
    <s v="9:00-18:00"/>
    <d v="1899-12-30T08:52:48"/>
    <n v="13.67"/>
    <n v="89"/>
    <x v="3"/>
    <x v="3"/>
    <s v="Tesla"/>
    <n v="2017"/>
    <s v="No"/>
    <n v="3.7"/>
    <n v="1"/>
    <s v="Annually"/>
  </r>
  <r>
    <s v="EVS03596"/>
    <n v="39.843204999999998"/>
    <n v="116.474771"/>
    <s v="7705 Beijing Ave"/>
    <s v=" Beijing"/>
    <s v="China"/>
    <s v="China"/>
    <s v="Asia"/>
    <s v="AC Level 1"/>
    <n v="0.38"/>
    <s v="6:00-22:00"/>
    <s v="6:00-22:00"/>
    <d v="1899-12-30T16:04:48"/>
    <n v="18.760000000000002"/>
    <n v="31"/>
    <x v="0"/>
    <x v="2"/>
    <s v="Tesla"/>
    <n v="2020"/>
    <s v="Yes"/>
    <n v="3.2"/>
    <n v="3"/>
    <s v="Annually"/>
  </r>
  <r>
    <s v="EVS03597"/>
    <n v="43.720886999999998"/>
    <n v="-79.374607999999995"/>
    <s v="1650 Toronto Ave"/>
    <s v=" Toronto"/>
    <s v="Canada"/>
    <s v="Canada"/>
    <s v="North America"/>
    <s v="AC Level 1"/>
    <n v="0.25"/>
    <s v="9:00-18:00"/>
    <s v="9:00-18:00"/>
    <d v="1899-12-30T08:52:48"/>
    <n v="14.03"/>
    <n v="35"/>
    <x v="0"/>
    <x v="2"/>
    <s v="Type 2, Tesla"/>
    <n v="2021"/>
    <s v="Yes"/>
    <n v="4.3"/>
    <n v="10"/>
    <s v="Monthly"/>
  </r>
  <r>
    <s v="EVS03598"/>
    <n v="39.879348"/>
    <n v="116.388508"/>
    <s v="3641 Beijing Ave"/>
    <s v=" Beijing"/>
    <s v="China"/>
    <s v="China"/>
    <s v="Asia"/>
    <s v="AC Level 1"/>
    <n v="0.46"/>
    <d v="2025-07-24T00:00:00"/>
    <s v="9.00-21.00"/>
    <d v="1900-01-11T00:00:00"/>
    <n v="6.26"/>
    <n v="36"/>
    <x v="1"/>
    <x v="2"/>
    <s v="Tesla, Type 2"/>
    <n v="2018"/>
    <s v="No"/>
    <n v="4.9000000000000004"/>
    <n v="10"/>
    <s v="Monthly"/>
  </r>
  <r>
    <s v="EVS03600"/>
    <n v="52.59836"/>
    <n v="13.464613"/>
    <s v="4449 Berlin Ave"/>
    <s v=" Berlin"/>
    <s v="Germany"/>
    <s v="Germany"/>
    <s v="Europe"/>
    <s v="AC Level 1"/>
    <n v="0.36"/>
    <s v="9:00-18:00"/>
    <s v="9:00-18:00"/>
    <d v="1899-12-30T08:52:48"/>
    <n v="1.1299999999999999"/>
    <n v="40"/>
    <x v="1"/>
    <x v="3"/>
    <s v="Type 2"/>
    <n v="2015"/>
    <s v="No"/>
    <n v="4.8"/>
    <n v="7"/>
    <s v="Quarterly"/>
  </r>
  <r>
    <s v="EVS03601"/>
    <n v="-51.036538999999998"/>
    <n v="23.656376999999999"/>
    <s v="475 Random Rd"/>
    <s v="Not Found"/>
    <s v="Not Found"/>
    <s v="Not Found"/>
    <s v="Not Found"/>
    <s v="AC Level 1"/>
    <n v="0.48"/>
    <s v="6:00-22:00"/>
    <s v="6:00-22:00"/>
    <d v="1899-12-30T16:04:48"/>
    <n v="17.72"/>
    <n v="98"/>
    <x v="1"/>
    <x v="1"/>
    <s v="Type 2, CHAdeMO"/>
    <n v="2013"/>
    <s v="Yes"/>
    <n v="4.5"/>
    <n v="10"/>
    <s v="Monthly"/>
  </r>
  <r>
    <s v="EVS03603"/>
    <n v="43.670555999999998"/>
    <n v="-79.328795999999997"/>
    <s v="2454 Toronto Ave"/>
    <s v=" Toronto"/>
    <s v="Canada"/>
    <s v="Canada"/>
    <s v="North America"/>
    <s v="AC Level 1"/>
    <n v="0.31"/>
    <s v="6:00-22:00"/>
    <s v="6:00-22:00"/>
    <d v="1899-12-30T16:04:48"/>
    <n v="13.86"/>
    <n v="89"/>
    <x v="0"/>
    <x v="3"/>
    <s v="Type 2"/>
    <n v="2023"/>
    <s v="Yes"/>
    <n v="3.2"/>
    <n v="3"/>
    <s v="Quarterly"/>
  </r>
  <r>
    <s v="EVS03606"/>
    <n v="-33.730215000000001"/>
    <n v="151.28493900000001"/>
    <s v="909 Sydney Ave"/>
    <s v=" Sydney"/>
    <s v="Australia"/>
    <s v="Australia"/>
    <s v="Australia"/>
    <s v="AC Level 1"/>
    <n v="0.23"/>
    <d v="2025-07-24T00:00:00"/>
    <s v="9.00-21.00"/>
    <d v="1900-01-11T00:00:00"/>
    <n v="6.53"/>
    <n v="43"/>
    <x v="2"/>
    <x v="0"/>
    <s v="Tesla"/>
    <n v="2021"/>
    <s v="Yes"/>
    <n v="4"/>
    <n v="2"/>
    <s v="Quarterly"/>
  </r>
  <r>
    <s v="EVS03608"/>
    <n v="39.957608"/>
    <n v="116.219678"/>
    <s v="2462 Beijing Ave"/>
    <s v=" Beijing"/>
    <s v="China"/>
    <s v="China"/>
    <s v="Asia"/>
    <s v="AC Level 1"/>
    <n v="0.28999999999999998"/>
    <s v="6:00-22:00"/>
    <s v="6:00-22:00"/>
    <d v="1899-12-30T16:04:48"/>
    <n v="13.07"/>
    <n v="37"/>
    <x v="3"/>
    <x v="0"/>
    <s v="CCS, CHAdeMO"/>
    <n v="2019"/>
    <s v="No"/>
    <n v="3.2"/>
    <n v="10"/>
    <s v="Quarterly"/>
  </r>
  <r>
    <s v="EVS03609"/>
    <n v="19.000774"/>
    <n v="72.902073999999999"/>
    <s v="7797 Mumbai Ave"/>
    <s v=" Mumbai"/>
    <s v="India"/>
    <s v="India"/>
    <s v="Asia"/>
    <s v="AC Level 1"/>
    <n v="0.3"/>
    <s v="6:00-22:00"/>
    <s v="6:00-22:00"/>
    <d v="1899-12-30T16:04:48"/>
    <n v="13.53"/>
    <n v="99"/>
    <x v="4"/>
    <x v="3"/>
    <s v="Type 2"/>
    <n v="2011"/>
    <s v="No"/>
    <n v="3.8"/>
    <n v="6"/>
    <s v="Quarterly"/>
  </r>
  <r>
    <s v="EVS03610"/>
    <n v="55.744563999999997"/>
    <n v="37.583047999999998"/>
    <s v="2655 Moscow Ave"/>
    <s v=" Moscow"/>
    <s v="Russia"/>
    <s v="Russia"/>
    <s v="Europe"/>
    <s v="AC Level 1"/>
    <n v="0.43"/>
    <d v="2025-07-24T00:00:00"/>
    <s v="9.00-21.00"/>
    <d v="1900-01-11T00:00:00"/>
    <n v="1.98"/>
    <n v="38"/>
    <x v="0"/>
    <x v="2"/>
    <s v="Type 2"/>
    <n v="2016"/>
    <s v="Yes"/>
    <n v="3.2"/>
    <n v="6"/>
    <s v="Annually"/>
  </r>
  <r>
    <s v="EVS03611"/>
    <n v="-61.110345000000002"/>
    <n v="87.353725999999995"/>
    <s v="9147 Random Rd"/>
    <s v="Not Found"/>
    <s v="Not Found"/>
    <s v="Not Found"/>
    <s v="Not Found"/>
    <s v="AC Level 1"/>
    <n v="0.26"/>
    <s v="9:00-18:00"/>
    <s v="9:00-18:00"/>
    <d v="1899-12-30T08:52:48"/>
    <n v="16.07"/>
    <n v="25"/>
    <x v="2"/>
    <x v="3"/>
    <s v="Type 2, CHAdeMO"/>
    <n v="2010"/>
    <s v="Yes"/>
    <n v="3.9"/>
    <n v="2"/>
    <s v="Monthly"/>
  </r>
  <r>
    <s v="EVS03616"/>
    <n v="39.884847999999998"/>
    <n v="116.493562"/>
    <s v="870 Beijing Ave"/>
    <s v=" Beijing"/>
    <s v="China"/>
    <s v="China"/>
    <s v="Asia"/>
    <s v="AC Level 1"/>
    <n v="0.22"/>
    <d v="2025-07-24T00:00:00"/>
    <s v="9.00-21.00"/>
    <d v="1900-01-11T00:00:00"/>
    <n v="10.67"/>
    <n v="16"/>
    <x v="3"/>
    <x v="3"/>
    <s v="Type 2"/>
    <n v="2023"/>
    <s v="Yes"/>
    <n v="4.7"/>
    <n v="7"/>
    <s v="Quarterly"/>
  </r>
  <r>
    <s v="EVS03617"/>
    <n v="52.540909999999997"/>
    <n v="13.430904999999999"/>
    <s v="5871 Berlin Ave"/>
    <s v=" Berlin"/>
    <s v="Germany"/>
    <s v="Germany"/>
    <s v="Europe"/>
    <s v="AC Level 1"/>
    <n v="0.23"/>
    <d v="2025-07-24T00:00:00"/>
    <s v="9.00-21.00"/>
    <d v="1900-01-11T00:00:00"/>
    <n v="5.99"/>
    <n v="76"/>
    <x v="4"/>
    <x v="0"/>
    <s v="CCS"/>
    <n v="2017"/>
    <s v="No"/>
    <n v="4.5999999999999996"/>
    <n v="10"/>
    <s v="Monthly"/>
  </r>
  <r>
    <s v="EVS03620"/>
    <n v="-33.833576999999998"/>
    <n v="151.209217"/>
    <s v="6277 Sydney Ave"/>
    <s v=" Sydney"/>
    <s v="Australia"/>
    <s v="Australia"/>
    <s v="Australia"/>
    <s v="AC Level 1"/>
    <n v="0.1"/>
    <d v="2025-07-24T00:00:00"/>
    <s v="9.00-21.00"/>
    <d v="1900-01-11T00:00:00"/>
    <n v="17.2"/>
    <n v="65"/>
    <x v="2"/>
    <x v="0"/>
    <s v="CHAdeMO"/>
    <n v="2023"/>
    <s v="Yes"/>
    <n v="3.6"/>
    <n v="10"/>
    <s v="Quarterly"/>
  </r>
  <r>
    <s v="EVS03622"/>
    <n v="37.553536000000001"/>
    <n v="126.94836100000001"/>
    <s v="3186 Seoul Ave"/>
    <s v=" Seoul"/>
    <s v="South Korea"/>
    <s v="South Korea"/>
    <s v="Asia"/>
    <s v="AC Level 1"/>
    <n v="0.39"/>
    <d v="2025-07-24T00:00:00"/>
    <s v="9.00-21.00"/>
    <d v="1900-01-11T00:00:00"/>
    <n v="13.81"/>
    <n v="80"/>
    <x v="1"/>
    <x v="2"/>
    <s v="Type 2, Tesla"/>
    <n v="2021"/>
    <s v="No"/>
    <n v="4.9000000000000004"/>
    <n v="7"/>
    <s v="Annually"/>
  </r>
  <r>
    <s v="EVS03623"/>
    <n v="-33.772478999999997"/>
    <n v="151.302853"/>
    <s v="1470 Sydney Ave"/>
    <s v=" Sydney"/>
    <s v="Australia"/>
    <s v="Australia"/>
    <s v="Australia"/>
    <s v="AC Level 1"/>
    <n v="0.46"/>
    <d v="2025-07-24T00:00:00"/>
    <s v="9.00-21.00"/>
    <d v="1900-01-11T00:00:00"/>
    <n v="18.77"/>
    <n v="94"/>
    <x v="0"/>
    <x v="3"/>
    <s v="Tesla, CCS"/>
    <n v="2011"/>
    <s v="No"/>
    <n v="4.8"/>
    <n v="9"/>
    <s v="Quarterly"/>
  </r>
  <r>
    <s v="EVS03624"/>
    <n v="25.330863000000001"/>
    <n v="55.239570000000001"/>
    <s v="1291 Dubai Ave"/>
    <s v=" Dubai"/>
    <s v="United Arab Emirates"/>
    <s v="United Arab Emirates"/>
    <s v="Asia"/>
    <s v="AC Level 1"/>
    <n v="0.25"/>
    <s v="6:00-22:00"/>
    <s v="6:00-22:00"/>
    <d v="1899-12-30T16:04:48"/>
    <n v="15.64"/>
    <n v="94"/>
    <x v="4"/>
    <x v="0"/>
    <s v="Type 2"/>
    <n v="2013"/>
    <s v="No"/>
    <n v="4.2"/>
    <n v="10"/>
    <s v="Quarterly"/>
  </r>
  <r>
    <s v="EVS03628"/>
    <n v="25.343693999999999"/>
    <n v="55.24729"/>
    <s v="4164 Dubai Ave"/>
    <s v=" Dubai"/>
    <s v="United Arab Emirates"/>
    <s v="United Arab Emirates"/>
    <s v="Asia"/>
    <s v="AC Level 1"/>
    <n v="0.39"/>
    <s v="6:00-22:00"/>
    <s v="6:00-22:00"/>
    <d v="1899-12-30T16:04:48"/>
    <n v="3.28"/>
    <n v="34"/>
    <x v="2"/>
    <x v="1"/>
    <s v="Tesla, Type 2"/>
    <n v="2018"/>
    <s v="Yes"/>
    <n v="4.7"/>
    <n v="7"/>
    <s v="Monthly"/>
  </r>
  <r>
    <s v="EVS03629"/>
    <n v="37.783597999999998"/>
    <n v="-122.37186800000001"/>
    <s v="2140 San Francisco Ave"/>
    <s v=" San Francisco"/>
    <s v="United States"/>
    <s v="United States"/>
    <s v="North America"/>
    <s v="AC Level 1"/>
    <n v="0.22"/>
    <s v="9:00-18:00"/>
    <s v="9:00-18:00"/>
    <d v="1899-12-30T08:52:48"/>
    <n v="11.28"/>
    <n v="46"/>
    <x v="0"/>
    <x v="2"/>
    <s v="Tesla"/>
    <n v="2021"/>
    <s v="No"/>
    <n v="3.4"/>
    <n v="7"/>
    <s v="Annually"/>
  </r>
  <r>
    <s v="EVS03630"/>
    <n v="43.602473000000003"/>
    <n v="-79.486695999999995"/>
    <s v="2757 Toronto Ave"/>
    <s v=" Toronto"/>
    <s v="Canada"/>
    <s v="Canada"/>
    <s v="North America"/>
    <s v="AC Level 1"/>
    <n v="0.19"/>
    <d v="2025-07-24T00:00:00"/>
    <s v="9.00-21.00"/>
    <d v="1900-01-11T00:00:00"/>
    <n v="1.53"/>
    <n v="82"/>
    <x v="3"/>
    <x v="2"/>
    <s v="CHAdeMO"/>
    <n v="2015"/>
    <s v="No"/>
    <n v="4.3"/>
    <n v="2"/>
    <s v="Monthly"/>
  </r>
  <r>
    <s v="EVS03632"/>
    <n v="41.932577000000002"/>
    <n v="-87.679114999999996"/>
    <s v="924 Chicago Ave"/>
    <s v=" Chicago"/>
    <s v="United States"/>
    <s v="United States"/>
    <s v="North America"/>
    <s v="AC Level 1"/>
    <n v="0.16"/>
    <s v="9:00-18:00"/>
    <s v="9:00-18:00"/>
    <d v="1899-12-30T08:52:48"/>
    <n v="19.29"/>
    <n v="86"/>
    <x v="2"/>
    <x v="3"/>
    <s v="Tesla, CCS"/>
    <n v="2010"/>
    <s v="Yes"/>
    <n v="4.5999999999999996"/>
    <n v="4"/>
    <s v="Quarterly"/>
  </r>
  <r>
    <s v="EVS03633"/>
    <n v="-23.691047000000001"/>
    <n v="-46.593628000000002"/>
    <s v="3588 SÃ£o Paulo Ave"/>
    <s v=" SÃ£o Paulo"/>
    <s v="Brazil"/>
    <s v="Brazil"/>
    <s v="South America"/>
    <s v="AC Level 1"/>
    <n v="0.15"/>
    <s v="6:00-22:00"/>
    <s v="6:00-22:00"/>
    <d v="1899-12-30T16:04:48"/>
    <n v="7.08"/>
    <n v="62"/>
    <x v="1"/>
    <x v="1"/>
    <s v="Tesla, CHAdeMO"/>
    <n v="2023"/>
    <s v="Yes"/>
    <n v="4.7"/>
    <n v="3"/>
    <s v="Monthly"/>
  </r>
  <r>
    <s v="EVS03634"/>
    <n v="-33.755741999999998"/>
    <n v="18.475048000000001"/>
    <s v="57 Cape Town Ave"/>
    <s v=" Cape Town"/>
    <s v="South Africa"/>
    <s v="South Africa"/>
    <s v="Africa"/>
    <s v="AC Level 1"/>
    <n v="0.45"/>
    <s v="9:00-18:00"/>
    <s v="9:00-18:00"/>
    <d v="1899-12-30T08:52:48"/>
    <n v="16.68"/>
    <n v="27"/>
    <x v="3"/>
    <x v="0"/>
    <s v="CHAdeMO, Tesla"/>
    <n v="2020"/>
    <s v="No"/>
    <n v="4"/>
    <n v="10"/>
    <s v="Monthly"/>
  </r>
  <r>
    <s v="EVS03636"/>
    <n v="25.384398999999998"/>
    <n v="55.267369000000002"/>
    <s v="177 Dubai Ave"/>
    <s v=" Dubai"/>
    <s v="United Arab Emirates"/>
    <s v="United Arab Emirates"/>
    <s v="Asia"/>
    <s v="AC Level 1"/>
    <n v="0.31"/>
    <s v="9:00-18:00"/>
    <s v="9:00-18:00"/>
    <d v="1899-12-30T08:52:48"/>
    <n v="16.88"/>
    <n v="92"/>
    <x v="1"/>
    <x v="0"/>
    <s v="Type 2, CCS"/>
    <n v="2020"/>
    <s v="Yes"/>
    <n v="4.9000000000000004"/>
    <n v="9"/>
    <s v="Quarterly"/>
  </r>
  <r>
    <s v="EVS03643"/>
    <n v="41.982505000000003"/>
    <n v="-87.736169000000004"/>
    <s v="5599 Chicago Ave"/>
    <s v=" Chicago"/>
    <s v="United States"/>
    <s v="United States"/>
    <s v="North America"/>
    <s v="AC Level 1"/>
    <n v="0.12"/>
    <s v="9:00-18:00"/>
    <s v="9:00-18:00"/>
    <d v="1899-12-30T08:52:48"/>
    <n v="12.44"/>
    <n v="10"/>
    <x v="2"/>
    <x v="0"/>
    <s v="CHAdeMO"/>
    <n v="2021"/>
    <s v="No"/>
    <n v="4.3"/>
    <n v="8"/>
    <s v="Annually"/>
  </r>
  <r>
    <s v="EVS03644"/>
    <n v="43.729182000000002"/>
    <n v="-79.335418000000004"/>
    <s v="27 Toronto Ave"/>
    <s v=" Toronto"/>
    <s v="Canada"/>
    <s v="Canada"/>
    <s v="North America"/>
    <s v="AC Level 1"/>
    <n v="0.33"/>
    <s v="9:00-18:00"/>
    <s v="9:00-18:00"/>
    <d v="1899-12-30T08:52:48"/>
    <n v="5.0199999999999996"/>
    <n v="58"/>
    <x v="0"/>
    <x v="1"/>
    <s v="Type 2, CHAdeMO"/>
    <n v="2014"/>
    <s v="Yes"/>
    <n v="3.1"/>
    <n v="5"/>
    <s v="Annually"/>
  </r>
  <r>
    <s v="EVS03650"/>
    <n v="52.453510999999999"/>
    <n v="13.323995"/>
    <s v="924 Berlin Ave"/>
    <s v=" Berlin"/>
    <s v="Germany"/>
    <s v="Germany"/>
    <s v="Europe"/>
    <s v="AC Level 1"/>
    <n v="0.32"/>
    <s v="6:00-22:00"/>
    <s v="6:00-22:00"/>
    <d v="1899-12-30T16:04:48"/>
    <n v="8.31"/>
    <n v="84"/>
    <x v="2"/>
    <x v="0"/>
    <s v="Type 2"/>
    <n v="2021"/>
    <s v="No"/>
    <n v="4.5"/>
    <n v="7"/>
    <s v="Monthly"/>
  </r>
  <r>
    <s v="EVS03656"/>
    <n v="41.808909"/>
    <n v="-87.732292000000001"/>
    <s v="4419 Chicago Ave"/>
    <s v=" Chicago"/>
    <s v="United States"/>
    <s v="United States"/>
    <s v="North America"/>
    <s v="AC Level 1"/>
    <n v="0.39"/>
    <d v="2025-07-24T00:00:00"/>
    <s v="9.00-21.00"/>
    <d v="1900-01-11T00:00:00"/>
    <n v="19.010000000000002"/>
    <n v="17"/>
    <x v="0"/>
    <x v="2"/>
    <s v="Type 2, CCS"/>
    <n v="2019"/>
    <s v="No"/>
    <n v="4.7"/>
    <n v="8"/>
    <s v="Monthly"/>
  </r>
  <r>
    <s v="EVS03660"/>
    <n v="37.880569000000001"/>
    <n v="-122.356413"/>
    <s v="1197 San Francisco Ave"/>
    <s v=" San Francisco"/>
    <s v="United States"/>
    <s v="United States"/>
    <s v="North America"/>
    <s v="AC Level 1"/>
    <n v="0.13"/>
    <s v="9:00-18:00"/>
    <s v="9:00-18:00"/>
    <d v="1899-12-30T08:52:48"/>
    <n v="18.05"/>
    <n v="58"/>
    <x v="4"/>
    <x v="3"/>
    <s v="CCS"/>
    <n v="2016"/>
    <s v="Yes"/>
    <n v="4.8"/>
    <n v="9"/>
    <s v="Annually"/>
  </r>
  <r>
    <s v="EVS03661"/>
    <n v="-39.360858999999998"/>
    <n v="-15.687106"/>
    <s v="8473 Random Rd"/>
    <s v="Error"/>
    <s v="Error"/>
    <s v="Error"/>
    <s v="Error"/>
    <s v="AC Level 1"/>
    <n v="0.38"/>
    <s v="6:00-22:00"/>
    <s v="6:00-22:00"/>
    <d v="1899-12-30T16:04:48"/>
    <n v="18.03"/>
    <n v="81"/>
    <x v="1"/>
    <x v="0"/>
    <s v="CHAdeMO, Tesla"/>
    <n v="2013"/>
    <s v="No"/>
    <n v="4.5999999999999996"/>
    <n v="10"/>
    <s v="Monthly"/>
  </r>
  <r>
    <s v="EVS03663"/>
    <n v="-23.570332000000001"/>
    <n v="-46.677928999999999"/>
    <s v="5295 SÃ£o Paulo Ave"/>
    <s v=" SÃ£o Paulo"/>
    <s v="Brazil"/>
    <s v="Brazil"/>
    <s v="South America"/>
    <s v="AC Level 1"/>
    <n v="0.19"/>
    <s v="9:00-18:00"/>
    <s v="9:00-18:00"/>
    <d v="1899-12-30T08:52:48"/>
    <n v="16.809999999999999"/>
    <n v="31"/>
    <x v="4"/>
    <x v="0"/>
    <s v="Type 2"/>
    <n v="2021"/>
    <s v="No"/>
    <n v="4.9000000000000004"/>
    <n v="7"/>
    <s v="Annually"/>
  </r>
  <r>
    <s v="EVS03665"/>
    <n v="55.728537000000003"/>
    <n v="37.544434000000003"/>
    <s v="4317 Moscow Ave"/>
    <s v=" Moscow"/>
    <s v="Russia"/>
    <s v="Russia"/>
    <s v="Europe"/>
    <s v="AC Level 1"/>
    <n v="0.38"/>
    <d v="2025-07-24T00:00:00"/>
    <s v="9.00-21.00"/>
    <d v="1900-01-11T00:00:00"/>
    <n v="6.55"/>
    <n v="93"/>
    <x v="2"/>
    <x v="1"/>
    <s v="Tesla, CCS"/>
    <n v="2017"/>
    <s v="No"/>
    <n v="4.9000000000000004"/>
    <n v="7"/>
    <s v="Quarterly"/>
  </r>
  <r>
    <s v="EVS03667"/>
    <n v="-33.857041000000002"/>
    <n v="18.474698"/>
    <s v="3057 Cape Town Ave"/>
    <s v=" Cape Town"/>
    <s v="South Africa"/>
    <s v="South Africa"/>
    <s v="Africa"/>
    <s v="AC Level 1"/>
    <n v="0.47"/>
    <s v="6:00-22:00"/>
    <s v="6:00-22:00"/>
    <d v="1899-12-30T16:04:48"/>
    <n v="3.66"/>
    <n v="19"/>
    <x v="4"/>
    <x v="3"/>
    <s v="Tesla, Type 2"/>
    <n v="2012"/>
    <s v="No"/>
    <n v="4"/>
    <n v="4"/>
    <s v="Quarterly"/>
  </r>
  <r>
    <s v="EVS03668"/>
    <n v="37.649259999999998"/>
    <n v="127.048008"/>
    <s v="124 Seoul Ave"/>
    <s v=" Seoul"/>
    <s v="South Korea"/>
    <s v="South Korea"/>
    <s v="Asia"/>
    <s v="AC Level 1"/>
    <n v="0.28999999999999998"/>
    <s v="6:00-22:00"/>
    <s v="6:00-22:00"/>
    <d v="1899-12-30T16:04:48"/>
    <n v="12.73"/>
    <n v="69"/>
    <x v="3"/>
    <x v="3"/>
    <s v="CHAdeMO"/>
    <n v="2014"/>
    <s v="No"/>
    <n v="4.8"/>
    <n v="6"/>
    <s v="Annually"/>
  </r>
  <r>
    <s v="EVS03671"/>
    <n v="-1.4236960000000001"/>
    <n v="25.802268999999999"/>
    <s v="3991 Random Rd"/>
    <s v="Kindu"/>
    <s v="Democratic Republic of the Congo"/>
    <s v="Democratic Republic of the Congo"/>
    <s v="Africa"/>
    <s v="AC Level 1"/>
    <n v="0.31"/>
    <d v="2025-07-24T00:00:00"/>
    <s v="9.00-21.00"/>
    <d v="1900-01-11T00:00:00"/>
    <n v="18.16"/>
    <n v="99"/>
    <x v="3"/>
    <x v="2"/>
    <s v="CHAdeMO"/>
    <n v="2018"/>
    <s v="Yes"/>
    <n v="3.8"/>
    <n v="9"/>
    <s v="Monthly"/>
  </r>
  <r>
    <s v="EVS03675"/>
    <n v="19.553494000000001"/>
    <n v="-99.023781"/>
    <s v="8374 Mexico City Ave"/>
    <s v=" Mexico City"/>
    <s v="Mexico"/>
    <s v="Mexico"/>
    <s v="North America"/>
    <s v="AC Level 1"/>
    <n v="0.21"/>
    <s v="9:00-18:00"/>
    <s v="9:00-18:00"/>
    <d v="1899-12-30T08:52:48"/>
    <n v="6.35"/>
    <n v="83"/>
    <x v="0"/>
    <x v="2"/>
    <s v="Tesla, Type 2"/>
    <n v="2019"/>
    <s v="Yes"/>
    <n v="4.0999999999999996"/>
    <n v="8"/>
    <s v="Monthly"/>
  </r>
  <r>
    <s v="EVS03676"/>
    <n v="25.228351"/>
    <n v="55.272770000000001"/>
    <s v="3725 Dubai Ave"/>
    <s v=" Dubai"/>
    <s v="United Arab Emirates"/>
    <s v="United Arab Emirates"/>
    <s v="Asia"/>
    <s v="AC Level 1"/>
    <n v="0.21"/>
    <s v="9:00-18:00"/>
    <s v="9:00-18:00"/>
    <d v="1899-12-30T08:52:48"/>
    <n v="6.78"/>
    <n v="59"/>
    <x v="2"/>
    <x v="3"/>
    <s v="Tesla, CCS"/>
    <n v="2016"/>
    <s v="No"/>
    <n v="4.2"/>
    <n v="1"/>
    <s v="Monthly"/>
  </r>
  <r>
    <s v="EVS03678"/>
    <n v="-33.859110999999999"/>
    <n v="18.492957000000001"/>
    <s v="3879 Cape Town Ave"/>
    <s v=" Cape Town"/>
    <s v="South Africa"/>
    <s v="South Africa"/>
    <s v="Africa"/>
    <s v="AC Level 1"/>
    <n v="0.15"/>
    <s v="6:00-22:00"/>
    <s v="6:00-22:00"/>
    <d v="1899-12-30T16:04:48"/>
    <n v="10.17"/>
    <n v="55"/>
    <x v="4"/>
    <x v="3"/>
    <s v="CHAdeMO"/>
    <n v="2018"/>
    <s v="No"/>
    <n v="4.9000000000000004"/>
    <n v="5"/>
    <s v="Annually"/>
  </r>
  <r>
    <s v="EVS03681"/>
    <n v="-38.034346999999997"/>
    <n v="-134.85441800000001"/>
    <s v="3106 Random Rd"/>
    <s v="Error"/>
    <s v="Error"/>
    <s v="Error"/>
    <s v="Error"/>
    <s v="AC Level 1"/>
    <n v="0.44"/>
    <s v="6:00-22:00"/>
    <s v="6:00-22:00"/>
    <d v="1899-12-30T16:04:48"/>
    <n v="15.31"/>
    <n v="30"/>
    <x v="1"/>
    <x v="3"/>
    <s v="Tesla, CCS"/>
    <n v="2016"/>
    <s v="Yes"/>
    <n v="4.5999999999999996"/>
    <n v="9"/>
    <s v="Monthly"/>
  </r>
  <r>
    <s v="EVS03682"/>
    <n v="41.883324999999999"/>
    <n v="-87.681064000000006"/>
    <s v="6454 Chicago Ave"/>
    <s v=" Chicago"/>
    <s v="United States"/>
    <s v="United States"/>
    <s v="North America"/>
    <s v="AC Level 1"/>
    <n v="0.36"/>
    <s v="9:00-18:00"/>
    <s v="9:00-18:00"/>
    <d v="1899-12-30T08:52:48"/>
    <n v="3.65"/>
    <n v="82"/>
    <x v="0"/>
    <x v="3"/>
    <s v="Type 2, Tesla"/>
    <n v="2023"/>
    <s v="Yes"/>
    <n v="4"/>
    <n v="1"/>
    <s v="Monthly"/>
  </r>
  <r>
    <s v="EVS03692"/>
    <n v="-33.739424"/>
    <n v="18.486640999999999"/>
    <s v="7748 Cape Town Ave"/>
    <s v=" Cape Town"/>
    <s v="South Africa"/>
    <s v="South Africa"/>
    <s v="Africa"/>
    <s v="AC Level 1"/>
    <n v="0.16"/>
    <s v="6:00-22:00"/>
    <s v="6:00-22:00"/>
    <d v="1899-12-30T16:04:48"/>
    <n v="9.58"/>
    <n v="81"/>
    <x v="2"/>
    <x v="2"/>
    <s v="Tesla"/>
    <n v="2017"/>
    <s v="No"/>
    <n v="3.2"/>
    <n v="7"/>
    <s v="Annually"/>
  </r>
  <r>
    <s v="EVS03694"/>
    <n v="55.897052000000002"/>
    <n v="37.681522000000001"/>
    <s v="2164 Moscow Ave"/>
    <s v=" Moscow"/>
    <s v="Russia"/>
    <s v="Russia"/>
    <s v="Europe"/>
    <s v="AC Level 1"/>
    <n v="0.45"/>
    <s v="6:00-22:00"/>
    <s v="6:00-22:00"/>
    <d v="1899-12-30T16:04:48"/>
    <n v="19.12"/>
    <n v="28"/>
    <x v="2"/>
    <x v="0"/>
    <s v="Type 2"/>
    <n v="2011"/>
    <s v="Yes"/>
    <n v="4.2"/>
    <n v="4"/>
    <s v="Monthly"/>
  </r>
  <r>
    <s v="EVS03696"/>
    <n v="-33.755391000000003"/>
    <n v="151.26331999999999"/>
    <s v="3808 Sydney Ave"/>
    <s v=" Sydney"/>
    <s v="Australia"/>
    <s v="Australia"/>
    <s v="Australia"/>
    <s v="AC Level 1"/>
    <n v="0.1"/>
    <d v="2025-07-24T00:00:00"/>
    <s v="9.00-21.00"/>
    <d v="1900-01-11T00:00:00"/>
    <n v="2.25"/>
    <n v="33"/>
    <x v="4"/>
    <x v="0"/>
    <s v="CCS, CHAdeMO"/>
    <n v="2015"/>
    <s v="Yes"/>
    <n v="3.2"/>
    <n v="5"/>
    <s v="Monthly"/>
  </r>
  <r>
    <s v="EVS03700"/>
    <n v="-33.826708000000004"/>
    <n v="18.470320000000001"/>
    <s v="6872 Cape Town Ave"/>
    <s v=" Cape Town"/>
    <s v="South Africa"/>
    <s v="South Africa"/>
    <s v="Africa"/>
    <s v="AC Level 1"/>
    <n v="0.13"/>
    <s v="9:00-18:00"/>
    <s v="9:00-18:00"/>
    <d v="1899-12-30T08:52:48"/>
    <n v="9.39"/>
    <n v="18"/>
    <x v="0"/>
    <x v="0"/>
    <s v="Tesla, Type 2"/>
    <n v="2014"/>
    <s v="Yes"/>
    <n v="4"/>
    <n v="5"/>
    <s v="Quarterly"/>
  </r>
  <r>
    <s v="EVS03702"/>
    <n v="19.501424"/>
    <n v="-99.144705999999999"/>
    <s v="6985 Mexico City Ave"/>
    <s v=" Mexico City"/>
    <s v="Mexico"/>
    <s v="Mexico"/>
    <s v="North America"/>
    <s v="AC Level 1"/>
    <n v="0.35"/>
    <d v="2025-07-24T00:00:00"/>
    <s v="9.00-21.00"/>
    <d v="1900-01-11T00:00:00"/>
    <n v="16.760000000000002"/>
    <n v="11"/>
    <x v="2"/>
    <x v="2"/>
    <s v="CCS, Tesla"/>
    <n v="2017"/>
    <s v="Yes"/>
    <n v="4.2"/>
    <n v="9"/>
    <s v="Quarterly"/>
  </r>
  <r>
    <s v="EVS03707"/>
    <n v="-33.775686999999998"/>
    <n v="151.248988"/>
    <s v="4188 Sydney Ave"/>
    <s v=" Sydney"/>
    <s v="Australia"/>
    <s v="Australia"/>
    <s v="Australia"/>
    <s v="AC Level 1"/>
    <n v="0.27"/>
    <d v="2025-07-24T00:00:00"/>
    <s v="9.00-21.00"/>
    <d v="1900-01-11T00:00:00"/>
    <n v="2.0299999999999998"/>
    <n v="95"/>
    <x v="0"/>
    <x v="0"/>
    <s v="Type 2, CHAdeMO"/>
    <n v="2022"/>
    <s v="No"/>
    <n v="4.2"/>
    <n v="3"/>
    <s v="Monthly"/>
  </r>
  <r>
    <s v="EVS03708"/>
    <n v="41.993209"/>
    <n v="-87.767846000000006"/>
    <s v="2662 Chicago Ave"/>
    <s v=" Chicago"/>
    <s v="United States"/>
    <s v="United States"/>
    <s v="North America"/>
    <s v="AC Level 1"/>
    <n v="0.12"/>
    <d v="2025-07-24T00:00:00"/>
    <s v="9.00-21.00"/>
    <d v="1900-01-11T00:00:00"/>
    <n v="5.89"/>
    <n v="63"/>
    <x v="2"/>
    <x v="1"/>
    <s v="Tesla, Type 2"/>
    <n v="2016"/>
    <s v="No"/>
    <n v="3.8"/>
    <n v="1"/>
    <s v="Annually"/>
  </r>
  <r>
    <s v="EVS03710"/>
    <n v="-33.800004999999999"/>
    <n v="151.393665"/>
    <s v="4470 Sydney Ave"/>
    <s v=" Sydney"/>
    <s v="Australia"/>
    <s v="Australia"/>
    <s v="Australia"/>
    <s v="AC Level 1"/>
    <n v="0.42"/>
    <s v="6:00-22:00"/>
    <s v="6:00-22:00"/>
    <d v="1899-12-30T16:04:48"/>
    <n v="13.69"/>
    <n v="26"/>
    <x v="3"/>
    <x v="2"/>
    <s v="Tesla, CCS"/>
    <n v="2019"/>
    <s v="Yes"/>
    <n v="4.3"/>
    <n v="7"/>
    <s v="Monthly"/>
  </r>
  <r>
    <s v="EVS03712"/>
    <n v="-23.599208999999998"/>
    <n v="-46.608901000000003"/>
    <s v="8590 SÃ£o Paulo Ave"/>
    <s v=" SÃ£o Paulo"/>
    <s v="Brazil"/>
    <s v="Brazil"/>
    <s v="South America"/>
    <s v="AC Level 1"/>
    <n v="0.41"/>
    <s v="9:00-18:00"/>
    <s v="9:00-18:00"/>
    <d v="1899-12-30T08:52:48"/>
    <n v="17.309999999999999"/>
    <n v="83"/>
    <x v="0"/>
    <x v="3"/>
    <s v="CCS, Type 2"/>
    <n v="2021"/>
    <s v="No"/>
    <n v="3.5"/>
    <n v="4"/>
    <s v="Monthly"/>
  </r>
  <r>
    <s v="EVS03714"/>
    <n v="37.619943999999997"/>
    <n v="127.083496"/>
    <s v="2172 Seoul Ave"/>
    <s v=" Seoul"/>
    <s v="South Korea"/>
    <s v="South Korea"/>
    <s v="Asia"/>
    <s v="AC Level 1"/>
    <n v="0.37"/>
    <s v="9:00-18:00"/>
    <s v="9:00-18:00"/>
    <d v="1899-12-30T08:52:48"/>
    <n v="4.7300000000000004"/>
    <n v="69"/>
    <x v="0"/>
    <x v="1"/>
    <s v="Tesla, CHAdeMO"/>
    <n v="2015"/>
    <s v="No"/>
    <n v="3.4"/>
    <n v="7"/>
    <s v="Quarterly"/>
  </r>
  <r>
    <s v="EVS03716"/>
    <n v="19.115591999999999"/>
    <n v="72.839837000000003"/>
    <s v="6594 Mumbai Ave"/>
    <s v=" Mumbai"/>
    <s v="India"/>
    <s v="India"/>
    <s v="Asia"/>
    <s v="AC Level 1"/>
    <n v="0.18"/>
    <s v="9:00-18:00"/>
    <s v="9:00-18:00"/>
    <d v="1899-12-30T08:52:48"/>
    <n v="13.75"/>
    <n v="44"/>
    <x v="4"/>
    <x v="3"/>
    <s v="CHAdeMO, Type 2"/>
    <n v="2011"/>
    <s v="No"/>
    <n v="4.5999999999999996"/>
    <n v="5"/>
    <s v="Quarterly"/>
  </r>
  <r>
    <s v="EVS03724"/>
    <n v="37.685225000000003"/>
    <n v="127.054681"/>
    <s v="1945 Seoul Ave"/>
    <s v=" Seoul"/>
    <s v="South Korea"/>
    <s v="South Korea"/>
    <s v="Asia"/>
    <s v="AC Level 1"/>
    <n v="0.15"/>
    <s v="6:00-22:00"/>
    <s v="6:00-22:00"/>
    <d v="1899-12-30T16:04:48"/>
    <n v="16.399999999999999"/>
    <n v="72"/>
    <x v="0"/>
    <x v="3"/>
    <s v="CHAdeMO"/>
    <n v="2010"/>
    <s v="No"/>
    <n v="3.6"/>
    <n v="7"/>
    <s v="Quarterly"/>
  </r>
  <r>
    <s v="EVS03725"/>
    <n v="37.653424000000001"/>
    <n v="126.972858"/>
    <s v="4002 Seoul Ave"/>
    <s v=" Seoul"/>
    <s v="South Korea"/>
    <s v="South Korea"/>
    <s v="Asia"/>
    <s v="AC Level 1"/>
    <n v="0.26"/>
    <s v="6:00-22:00"/>
    <s v="6:00-22:00"/>
    <d v="1899-12-30T16:04:48"/>
    <n v="7.06"/>
    <n v="99"/>
    <x v="0"/>
    <x v="1"/>
    <s v="CHAdeMO"/>
    <n v="2023"/>
    <s v="Yes"/>
    <n v="4.5999999999999996"/>
    <n v="8"/>
    <s v="Monthly"/>
  </r>
  <r>
    <s v="EVS03726"/>
    <n v="19.536037"/>
    <n v="-99.054827000000003"/>
    <s v="3185 Mexico City Ave"/>
    <s v=" Mexico City"/>
    <s v="Mexico"/>
    <s v="Mexico"/>
    <s v="North America"/>
    <s v="AC Level 1"/>
    <n v="0.34"/>
    <s v="9:00-18:00"/>
    <s v="9:00-18:00"/>
    <d v="1899-12-30T08:52:48"/>
    <n v="15.4"/>
    <n v="33"/>
    <x v="2"/>
    <x v="2"/>
    <s v="Type 2, Tesla"/>
    <n v="2011"/>
    <s v="Yes"/>
    <n v="3"/>
    <n v="1"/>
    <s v="Monthly"/>
  </r>
  <r>
    <s v="EVS03727"/>
    <n v="-23.583718999999999"/>
    <n v="-46.607917999999998"/>
    <s v="9850 SÃ£o Paulo Ave"/>
    <s v=" SÃ£o Paulo"/>
    <s v="Brazil"/>
    <s v="Brazil"/>
    <s v="South America"/>
    <s v="AC Level 1"/>
    <n v="0.32"/>
    <s v="9:00-18:00"/>
    <s v="9:00-18:00"/>
    <d v="1899-12-30T08:52:48"/>
    <n v="12.96"/>
    <n v="70"/>
    <x v="1"/>
    <x v="1"/>
    <s v="Type 2, CCS"/>
    <n v="2013"/>
    <s v="Yes"/>
    <n v="3.5"/>
    <n v="10"/>
    <s v="Annually"/>
  </r>
  <r>
    <s v="EVS03729"/>
    <n v="39.942300000000003"/>
    <n v="116.394533"/>
    <s v="7990 Beijing Ave"/>
    <s v=" Beijing"/>
    <s v="China"/>
    <s v="China"/>
    <s v="Asia"/>
    <s v="AC Level 1"/>
    <n v="0.38"/>
    <s v="6:00-22:00"/>
    <s v="6:00-22:00"/>
    <d v="1899-12-30T16:04:48"/>
    <n v="15.53"/>
    <n v="37"/>
    <x v="3"/>
    <x v="0"/>
    <s v="CHAdeMO, CCS"/>
    <n v="2014"/>
    <s v="Yes"/>
    <n v="3.4"/>
    <n v="5"/>
    <s v="Annually"/>
  </r>
  <r>
    <s v="EVS03734"/>
    <n v="18.911805000000001"/>
    <n v="72.874897000000004"/>
    <s v="749 Mumbai Ave"/>
    <s v=" Mumbai"/>
    <s v="India"/>
    <s v="India"/>
    <s v="Asia"/>
    <s v="AC Level 1"/>
    <n v="0.16"/>
    <d v="2025-07-24T00:00:00"/>
    <s v="9.00-21.00"/>
    <d v="1900-01-11T00:00:00"/>
    <n v="9.64"/>
    <n v="33"/>
    <x v="4"/>
    <x v="2"/>
    <s v="Tesla"/>
    <n v="2012"/>
    <s v="No"/>
    <n v="3.4"/>
    <n v="6"/>
    <s v="Annually"/>
  </r>
  <r>
    <s v="EVS03738"/>
    <n v="34.096238"/>
    <n v="-118.27239"/>
    <s v="1879 Los Angeles Ave"/>
    <s v=" Los Angeles"/>
    <s v="United States"/>
    <s v="United States"/>
    <s v="North America"/>
    <s v="AC Level 1"/>
    <n v="0.23"/>
    <d v="2025-07-24T00:00:00"/>
    <s v="9.00-21.00"/>
    <d v="1900-01-11T00:00:00"/>
    <n v="3.86"/>
    <n v="68"/>
    <x v="1"/>
    <x v="1"/>
    <s v="Tesla, CHAdeMO"/>
    <n v="2021"/>
    <s v="No"/>
    <n v="4.7"/>
    <n v="8"/>
    <s v="Annually"/>
  </r>
  <r>
    <s v="EVS03740"/>
    <n v="13.767963"/>
    <n v="100.523121"/>
    <s v="8228 Bangkok Ave"/>
    <s v=" Bangkok"/>
    <s v="Thailand"/>
    <s v="Thailand"/>
    <s v="Asia"/>
    <s v="AC Level 1"/>
    <n v="0.15"/>
    <s v="6:00-22:00"/>
    <s v="6:00-22:00"/>
    <d v="1899-12-30T16:04:48"/>
    <n v="9.08"/>
    <n v="89"/>
    <x v="4"/>
    <x v="1"/>
    <s v="Tesla, CHAdeMO"/>
    <n v="2022"/>
    <s v="Yes"/>
    <n v="3.2"/>
    <n v="8"/>
    <s v="Quarterly"/>
  </r>
  <r>
    <s v="EVS03742"/>
    <n v="37.835732999999998"/>
    <n v="-122.48862699999999"/>
    <s v="3197 San Francisco Ave"/>
    <s v=" San Francisco"/>
    <s v="United States"/>
    <s v="United States"/>
    <s v="North America"/>
    <s v="AC Level 1"/>
    <n v="0.28000000000000003"/>
    <s v="9:00-18:00"/>
    <s v="9:00-18:00"/>
    <d v="1899-12-30T08:52:48"/>
    <n v="9.3800000000000008"/>
    <n v="41"/>
    <x v="2"/>
    <x v="1"/>
    <s v="CHAdeMO, CCS"/>
    <n v="2011"/>
    <s v="No"/>
    <n v="4.0999999999999996"/>
    <n v="6"/>
    <s v="Annually"/>
  </r>
  <r>
    <s v="EVS03744"/>
    <n v="-33.852088000000002"/>
    <n v="18.541153999999999"/>
    <s v="804 Cape Town Ave"/>
    <s v=" Cape Town"/>
    <s v="South Africa"/>
    <s v="South Africa"/>
    <s v="Africa"/>
    <s v="AC Level 1"/>
    <n v="0.23"/>
    <s v="6:00-22:00"/>
    <s v="6:00-22:00"/>
    <d v="1899-12-30T16:04:48"/>
    <n v="5.35"/>
    <n v="89"/>
    <x v="3"/>
    <x v="2"/>
    <s v="Tesla"/>
    <n v="2014"/>
    <s v="No"/>
    <n v="3.4"/>
    <n v="6"/>
    <s v="Monthly"/>
  </r>
  <r>
    <s v="EVS03747"/>
    <n v="52.523372000000002"/>
    <n v="13.406281"/>
    <s v="2760 Berlin Ave"/>
    <s v=" Berlin"/>
    <s v="Germany"/>
    <s v="Germany"/>
    <s v="Europe"/>
    <s v="AC Level 1"/>
    <n v="0.11"/>
    <s v="6:00-22:00"/>
    <s v="6:00-22:00"/>
    <d v="1899-12-30T16:04:48"/>
    <n v="17.899999999999999"/>
    <n v="28"/>
    <x v="1"/>
    <x v="1"/>
    <s v="CHAdeMO, Type 2"/>
    <n v="2012"/>
    <s v="No"/>
    <n v="3.1"/>
    <n v="1"/>
    <s v="Monthly"/>
  </r>
  <r>
    <s v="EVS03750"/>
    <n v="52.594422999999999"/>
    <n v="13.379244"/>
    <s v="623 Berlin Ave"/>
    <s v=" Berlin"/>
    <s v="Germany"/>
    <s v="Germany"/>
    <s v="Europe"/>
    <s v="AC Level 1"/>
    <n v="0.27"/>
    <s v="6:00-22:00"/>
    <s v="6:00-22:00"/>
    <d v="1899-12-30T16:04:48"/>
    <n v="0.57999999999999996"/>
    <n v="99"/>
    <x v="1"/>
    <x v="1"/>
    <s v="Type 2"/>
    <n v="2013"/>
    <s v="Yes"/>
    <n v="4.8"/>
    <n v="5"/>
    <s v="Quarterly"/>
  </r>
  <r>
    <s v="EVS03752"/>
    <n v="52.492268000000003"/>
    <n v="13.458024999999999"/>
    <s v="8050 Berlin Ave"/>
    <s v=" Berlin"/>
    <s v="Germany"/>
    <s v="Germany"/>
    <s v="Europe"/>
    <s v="AC Level 1"/>
    <n v="0.42"/>
    <d v="2025-07-24T00:00:00"/>
    <s v="9.00-21.00"/>
    <d v="1900-01-11T00:00:00"/>
    <n v="18.579999999999998"/>
    <n v="94"/>
    <x v="2"/>
    <x v="3"/>
    <s v="CHAdeMO, CCS"/>
    <n v="2017"/>
    <s v="No"/>
    <n v="4"/>
    <n v="7"/>
    <s v="Annually"/>
  </r>
  <r>
    <s v="EVS03753"/>
    <n v="39.880166000000003"/>
    <n v="116.448421"/>
    <s v="1222 Beijing Ave"/>
    <s v=" Beijing"/>
    <s v="China"/>
    <s v="China"/>
    <s v="Asia"/>
    <s v="AC Level 1"/>
    <n v="0.21"/>
    <s v="9:00-18:00"/>
    <s v="9:00-18:00"/>
    <d v="1899-12-30T08:52:48"/>
    <n v="3.5"/>
    <n v="43"/>
    <x v="3"/>
    <x v="3"/>
    <s v="CCS"/>
    <n v="2020"/>
    <s v="No"/>
    <n v="3.9"/>
    <n v="5"/>
    <s v="Annually"/>
  </r>
  <r>
    <s v="EVS03759"/>
    <n v="37.853986999999996"/>
    <n v="-122.399349"/>
    <s v="1146 San Francisco Ave"/>
    <s v=" San Francisco"/>
    <s v="United States"/>
    <s v="United States"/>
    <s v="North America"/>
    <s v="AC Level 1"/>
    <n v="0.15"/>
    <s v="9:00-18:00"/>
    <s v="9:00-18:00"/>
    <d v="1899-12-30T08:52:48"/>
    <n v="7.67"/>
    <n v="64"/>
    <x v="1"/>
    <x v="3"/>
    <s v="Tesla"/>
    <n v="2015"/>
    <s v="No"/>
    <n v="3.9"/>
    <n v="7"/>
    <s v="Annually"/>
  </r>
  <r>
    <s v="EVS03762"/>
    <n v="25.261927"/>
    <n v="55.286002000000003"/>
    <s v="8333 Dubai Ave"/>
    <s v=" Dubai"/>
    <s v="United Arab Emirates"/>
    <s v="United Arab Emirates"/>
    <s v="Asia"/>
    <s v="AC Level 1"/>
    <n v="0.17"/>
    <s v="9:00-18:00"/>
    <s v="9:00-18:00"/>
    <d v="1899-12-30T08:52:48"/>
    <n v="5.59"/>
    <n v="64"/>
    <x v="1"/>
    <x v="3"/>
    <s v="Tesla, CCS"/>
    <n v="2010"/>
    <s v="Yes"/>
    <n v="3.1"/>
    <n v="7"/>
    <s v="Monthly"/>
  </r>
  <r>
    <s v="EVS03763"/>
    <n v="39.964019999999998"/>
    <n v="116.497473"/>
    <s v="5085 Beijing Ave"/>
    <s v=" Beijing"/>
    <s v="China"/>
    <s v="China"/>
    <s v="Asia"/>
    <s v="AC Level 1"/>
    <n v="0.3"/>
    <s v="6:00-22:00"/>
    <s v="6:00-22:00"/>
    <d v="1899-12-30T16:04:48"/>
    <n v="19.29"/>
    <n v="61"/>
    <x v="4"/>
    <x v="2"/>
    <s v="CCS"/>
    <n v="2015"/>
    <s v="Yes"/>
    <n v="3.6"/>
    <n v="1"/>
    <s v="Monthly"/>
  </r>
  <r>
    <s v="EVS03764"/>
    <n v="39.905720000000002"/>
    <n v="116.386833"/>
    <s v="7439 Beijing Ave"/>
    <s v=" Beijing"/>
    <s v="China"/>
    <s v="China"/>
    <s v="Asia"/>
    <s v="AC Level 1"/>
    <n v="0.48"/>
    <s v="6:00-22:00"/>
    <s v="6:00-22:00"/>
    <d v="1899-12-30T16:04:48"/>
    <n v="4.51"/>
    <n v="43"/>
    <x v="3"/>
    <x v="2"/>
    <s v="CCS"/>
    <n v="2021"/>
    <s v="No"/>
    <n v="4"/>
    <n v="8"/>
    <s v="Annually"/>
  </r>
  <r>
    <s v="EVS03767"/>
    <n v="39.869363999999997"/>
    <n v="116.246025"/>
    <s v="1925 Beijing Ave"/>
    <s v=" Beijing"/>
    <s v="China"/>
    <s v="China"/>
    <s v="Asia"/>
    <s v="AC Level 1"/>
    <n v="0.18"/>
    <d v="2025-07-24T00:00:00"/>
    <s v="9.00-21.00"/>
    <d v="1900-01-11T00:00:00"/>
    <n v="17.62"/>
    <n v="20"/>
    <x v="3"/>
    <x v="3"/>
    <s v="CCS"/>
    <n v="2022"/>
    <s v="No"/>
    <n v="3.5"/>
    <n v="7"/>
    <s v="Monthly"/>
  </r>
  <r>
    <s v="EVS03773"/>
    <n v="18.989920999999999"/>
    <n v="72.873022000000006"/>
    <s v="3558 Mumbai Ave"/>
    <s v=" Mumbai"/>
    <s v="India"/>
    <s v="India"/>
    <s v="Asia"/>
    <s v="AC Level 1"/>
    <n v="0.19"/>
    <d v="2025-07-24T00:00:00"/>
    <s v="9.00-21.00"/>
    <d v="1900-01-11T00:00:00"/>
    <n v="2.36"/>
    <n v="18"/>
    <x v="3"/>
    <x v="2"/>
    <s v="CHAdeMO, Type 2"/>
    <n v="2019"/>
    <s v="Yes"/>
    <n v="3.1"/>
    <n v="10"/>
    <s v="Annually"/>
  </r>
  <r>
    <s v="EVS03774"/>
    <n v="34.187407999999998"/>
    <n v="-118.369169"/>
    <s v="9394 Los Angeles Ave"/>
    <s v=" Los Angeles"/>
    <s v="United States"/>
    <s v="United States"/>
    <s v="North America"/>
    <s v="AC Level 1"/>
    <n v="0.36"/>
    <s v="6:00-22:00"/>
    <s v="6:00-22:00"/>
    <d v="1899-12-30T16:04:48"/>
    <n v="6.16"/>
    <n v="16"/>
    <x v="3"/>
    <x v="2"/>
    <s v="CHAdeMO"/>
    <n v="2017"/>
    <s v="Yes"/>
    <n v="3.2"/>
    <n v="3"/>
    <s v="Quarterly"/>
  </r>
  <r>
    <s v="EVS03776"/>
    <n v="37.770929000000002"/>
    <n v="-122.485893"/>
    <s v="3855 San Francisco Ave"/>
    <s v=" San Francisco"/>
    <s v="United States"/>
    <s v="United States"/>
    <s v="North America"/>
    <s v="AC Level 1"/>
    <n v="0.23"/>
    <d v="2025-07-24T00:00:00"/>
    <s v="9.00-21.00"/>
    <d v="1900-01-11T00:00:00"/>
    <n v="17.86"/>
    <n v="87"/>
    <x v="3"/>
    <x v="2"/>
    <s v="CCS, Tesla"/>
    <n v="2012"/>
    <s v="No"/>
    <n v="4.5"/>
    <n v="2"/>
    <s v="Annually"/>
  </r>
  <r>
    <s v="EVS03777"/>
    <n v="43.617446999999999"/>
    <n v="-79.452611000000005"/>
    <s v="5243 Toronto Ave"/>
    <s v=" Toronto"/>
    <s v="Canada"/>
    <s v="Canada"/>
    <s v="North America"/>
    <s v="AC Level 1"/>
    <n v="0.3"/>
    <s v="9:00-18:00"/>
    <s v="9:00-18:00"/>
    <d v="1899-12-30T08:52:48"/>
    <n v="16.260000000000002"/>
    <n v="24"/>
    <x v="4"/>
    <x v="1"/>
    <s v="Tesla"/>
    <n v="2021"/>
    <s v="No"/>
    <n v="4.8"/>
    <n v="3"/>
    <s v="Quarterly"/>
  </r>
  <r>
    <s v="EVS03780"/>
    <n v="39.859279000000001"/>
    <n v="116.38381099999999"/>
    <s v="4667 Beijing Ave"/>
    <s v=" Beijing"/>
    <s v="China"/>
    <s v="China"/>
    <s v="Asia"/>
    <s v="AC Level 1"/>
    <n v="0.23"/>
    <d v="2025-07-24T00:00:00"/>
    <s v="9.00-21.00"/>
    <d v="1900-01-11T00:00:00"/>
    <n v="4.88"/>
    <n v="70"/>
    <x v="0"/>
    <x v="0"/>
    <s v="CHAdeMO, CCS"/>
    <n v="2012"/>
    <s v="Yes"/>
    <n v="3.9"/>
    <n v="10"/>
    <s v="Annually"/>
  </r>
  <r>
    <s v="EVS03782"/>
    <n v="52.515990000000002"/>
    <n v="13.356195"/>
    <s v="4486 Berlin Ave"/>
    <s v=" Berlin"/>
    <s v="Germany"/>
    <s v="Germany"/>
    <s v="Europe"/>
    <s v="AC Level 1"/>
    <n v="0.21"/>
    <d v="2025-07-24T00:00:00"/>
    <s v="9.00-21.00"/>
    <d v="1900-01-11T00:00:00"/>
    <n v="1.37"/>
    <n v="24"/>
    <x v="4"/>
    <x v="2"/>
    <s v="Type 2, Tesla"/>
    <n v="2010"/>
    <s v="Yes"/>
    <n v="4.7"/>
    <n v="2"/>
    <s v="Monthly"/>
  </r>
  <r>
    <s v="EVS03784"/>
    <n v="19.539021999999999"/>
    <n v="-99.072559999999996"/>
    <s v="5132 Mexico City Ave"/>
    <s v=" Mexico City"/>
    <s v="Mexico"/>
    <s v="Mexico"/>
    <s v="North America"/>
    <s v="AC Level 1"/>
    <n v="0.27"/>
    <s v="6:00-22:00"/>
    <s v="6:00-22:00"/>
    <d v="1899-12-30T16:04:48"/>
    <n v="1.29"/>
    <n v="54"/>
    <x v="1"/>
    <x v="0"/>
    <s v="Type 2"/>
    <n v="2010"/>
    <s v="Yes"/>
    <n v="4.5999999999999996"/>
    <n v="3"/>
    <s v="Monthly"/>
  </r>
  <r>
    <s v="EVS03785"/>
    <n v="13.803182"/>
    <n v="100.506743"/>
    <s v="5202 Bangkok Ave"/>
    <s v=" Bangkok"/>
    <s v="Thailand"/>
    <s v="Thailand"/>
    <s v="Asia"/>
    <s v="AC Level 1"/>
    <n v="0.28999999999999998"/>
    <s v="9:00-18:00"/>
    <s v="9:00-18:00"/>
    <d v="1899-12-30T08:52:48"/>
    <n v="8.1300000000000008"/>
    <n v="79"/>
    <x v="1"/>
    <x v="0"/>
    <s v="CCS"/>
    <n v="2016"/>
    <s v="No"/>
    <n v="4.2"/>
    <n v="8"/>
    <s v="Quarterly"/>
  </r>
  <r>
    <s v="EVS03787"/>
    <n v="52.523815999999997"/>
    <n v="13.323954000000001"/>
    <s v="2804 Berlin Ave"/>
    <s v=" Berlin"/>
    <s v="Germany"/>
    <s v="Germany"/>
    <s v="Europe"/>
    <s v="AC Level 1"/>
    <n v="0.42"/>
    <d v="2025-07-24T00:00:00"/>
    <s v="9.00-21.00"/>
    <d v="1900-01-11T00:00:00"/>
    <n v="18.34"/>
    <n v="90"/>
    <x v="1"/>
    <x v="1"/>
    <s v="CHAdeMO, Type 2"/>
    <n v="2017"/>
    <s v="Yes"/>
    <n v="3.8"/>
    <n v="3"/>
    <s v="Monthly"/>
  </r>
  <r>
    <s v="EVS03789"/>
    <n v="-23.504114999999999"/>
    <n v="-46.587860999999997"/>
    <s v="6101 SÃ£o Paulo Ave"/>
    <s v=" SÃ£o Paulo"/>
    <s v="Brazil"/>
    <s v="Brazil"/>
    <s v="South America"/>
    <s v="AC Level 1"/>
    <n v="0.4"/>
    <d v="2025-07-24T00:00:00"/>
    <s v="9.00-21.00"/>
    <d v="1900-01-11T00:00:00"/>
    <n v="16.3"/>
    <n v="90"/>
    <x v="3"/>
    <x v="3"/>
    <s v="Tesla, Type 2"/>
    <n v="2021"/>
    <s v="Yes"/>
    <n v="3.2"/>
    <n v="4"/>
    <s v="Annually"/>
  </r>
  <r>
    <s v="EVS03792"/>
    <n v="25.209060000000001"/>
    <n v="55.351125000000003"/>
    <s v="9944 Dubai Ave"/>
    <s v=" Dubai"/>
    <s v="United Arab Emirates"/>
    <s v="United Arab Emirates"/>
    <s v="Asia"/>
    <s v="AC Level 1"/>
    <n v="0.43"/>
    <d v="2025-07-24T00:00:00"/>
    <s v="9.00-21.00"/>
    <d v="1900-01-11T00:00:00"/>
    <n v="3.64"/>
    <n v="100"/>
    <x v="4"/>
    <x v="1"/>
    <s v="Tesla"/>
    <n v="2021"/>
    <s v="Yes"/>
    <n v="3.2"/>
    <n v="5"/>
    <s v="Quarterly"/>
  </r>
  <r>
    <s v="EVS03796"/>
    <n v="55.821496000000003"/>
    <n v="37.619754"/>
    <s v="7566 Moscow Ave"/>
    <s v=" Moscow"/>
    <s v="Russia"/>
    <s v="Russia"/>
    <s v="Europe"/>
    <s v="AC Level 1"/>
    <n v="0.26"/>
    <d v="2025-07-24T00:00:00"/>
    <s v="9.00-21.00"/>
    <d v="1900-01-11T00:00:00"/>
    <n v="1.0900000000000001"/>
    <n v="10"/>
    <x v="3"/>
    <x v="1"/>
    <s v="CHAdeMO, Type 2"/>
    <n v="2020"/>
    <s v="No"/>
    <n v="4.4000000000000004"/>
    <n v="3"/>
    <s v="Monthly"/>
  </r>
  <r>
    <s v="EVS03800"/>
    <n v="39.870688000000001"/>
    <n v="116.339215"/>
    <s v="9907 Beijing Ave"/>
    <s v=" Beijing"/>
    <s v="China"/>
    <s v="China"/>
    <s v="Asia"/>
    <s v="AC Level 1"/>
    <n v="0.23"/>
    <s v="6:00-22:00"/>
    <s v="6:00-22:00"/>
    <d v="1899-12-30T16:04:48"/>
    <n v="7.31"/>
    <n v="60"/>
    <x v="3"/>
    <x v="3"/>
    <s v="Tesla"/>
    <n v="2023"/>
    <s v="Yes"/>
    <n v="3.8"/>
    <n v="4"/>
    <s v="Monthly"/>
  </r>
  <r>
    <s v="EVS03808"/>
    <n v="55.711381000000003"/>
    <n v="37.569135000000003"/>
    <s v="2978 Moscow Ave"/>
    <s v=" Moscow"/>
    <s v="Russia"/>
    <s v="Russia"/>
    <s v="Europe"/>
    <s v="AC Level 1"/>
    <n v="0.15"/>
    <s v="6:00-22:00"/>
    <s v="6:00-22:00"/>
    <d v="1899-12-30T16:04:48"/>
    <n v="3.36"/>
    <n v="60"/>
    <x v="3"/>
    <x v="3"/>
    <s v="Type 2, CHAdeMO"/>
    <n v="2016"/>
    <s v="No"/>
    <n v="4.5"/>
    <n v="3"/>
    <s v="Quarterly"/>
  </r>
  <r>
    <s v="EVS03813"/>
    <n v="39.966154000000003"/>
    <n v="116.416819"/>
    <s v="1314 Beijing Ave"/>
    <s v=" Beijing"/>
    <s v="China"/>
    <s v="China"/>
    <s v="Asia"/>
    <s v="AC Level 1"/>
    <n v="0.17"/>
    <s v="9:00-18:00"/>
    <s v="9:00-18:00"/>
    <d v="1899-12-30T08:52:48"/>
    <n v="8.1300000000000008"/>
    <n v="13"/>
    <x v="4"/>
    <x v="0"/>
    <s v="Type 2"/>
    <n v="2018"/>
    <s v="Yes"/>
    <n v="4.3"/>
    <n v="3"/>
    <s v="Quarterly"/>
  </r>
  <r>
    <s v="EVS03814"/>
    <n v="37.761474"/>
    <n v="-122.441451"/>
    <s v="7906 San Francisco Ave"/>
    <s v=" San Francisco"/>
    <s v="United States"/>
    <s v="United States"/>
    <s v="North America"/>
    <s v="AC Level 1"/>
    <n v="0.14000000000000001"/>
    <s v="9:00-18:00"/>
    <s v="9:00-18:00"/>
    <d v="1899-12-30T08:52:48"/>
    <n v="11.38"/>
    <n v="74"/>
    <x v="4"/>
    <x v="2"/>
    <s v="Tesla"/>
    <n v="2015"/>
    <s v="No"/>
    <n v="3.8"/>
    <n v="2"/>
    <s v="Monthly"/>
  </r>
  <r>
    <s v="EVS03821"/>
    <n v="43.478487999999999"/>
    <n v="-124.70359500000001"/>
    <s v="5808 Random Rd"/>
    <s v="Not Found"/>
    <s v="Not Found"/>
    <s v="Not Found"/>
    <s v="Not Found"/>
    <s v="AC Level 1"/>
    <n v="0.4"/>
    <s v="9:00-18:00"/>
    <s v="9:00-18:00"/>
    <d v="1899-12-30T08:52:48"/>
    <n v="13.19"/>
    <n v="19"/>
    <x v="0"/>
    <x v="1"/>
    <s v="Tesla"/>
    <n v="2017"/>
    <s v="Yes"/>
    <n v="4.4000000000000004"/>
    <n v="9"/>
    <s v="Quarterly"/>
  </r>
  <r>
    <s v="EVS03822"/>
    <n v="19.441561"/>
    <n v="-99.028481999999997"/>
    <s v="1652 Mexico City Ave"/>
    <s v=" Mexico City"/>
    <s v="Mexico"/>
    <s v="Mexico"/>
    <s v="North America"/>
    <s v="AC Level 1"/>
    <n v="0.24"/>
    <s v="9:00-18:00"/>
    <s v="9:00-18:00"/>
    <d v="1899-12-30T08:52:48"/>
    <n v="9.42"/>
    <n v="85"/>
    <x v="1"/>
    <x v="2"/>
    <s v="Tesla, Type 2"/>
    <n v="2014"/>
    <s v="No"/>
    <n v="4"/>
    <n v="2"/>
    <s v="Annually"/>
  </r>
  <r>
    <s v="EVS03824"/>
    <n v="-33.779561000000001"/>
    <n v="18.429805000000002"/>
    <s v="4592 Cape Town Ave"/>
    <s v=" Cape Town"/>
    <s v="South Africa"/>
    <s v="South Africa"/>
    <s v="Africa"/>
    <s v="AC Level 1"/>
    <n v="0.15"/>
    <s v="9:00-18:00"/>
    <s v="9:00-18:00"/>
    <d v="1899-12-30T08:52:48"/>
    <n v="5.2"/>
    <n v="32"/>
    <x v="1"/>
    <x v="1"/>
    <s v="CCS"/>
    <n v="2018"/>
    <s v="Yes"/>
    <n v="3"/>
    <n v="9"/>
    <s v="Quarterly"/>
  </r>
  <r>
    <s v="EVS03825"/>
    <n v="52.578538000000002"/>
    <n v="13.302792"/>
    <s v="7548 Berlin Ave"/>
    <s v=" Berlin"/>
    <s v="Germany"/>
    <s v="Germany"/>
    <s v="Europe"/>
    <s v="AC Level 1"/>
    <n v="0.15"/>
    <s v="9:00-18:00"/>
    <s v="9:00-18:00"/>
    <d v="1899-12-30T08:52:48"/>
    <n v="1.36"/>
    <n v="51"/>
    <x v="3"/>
    <x v="1"/>
    <s v="CHAdeMO, Tesla"/>
    <n v="2018"/>
    <s v="No"/>
    <n v="4.0999999999999996"/>
    <n v="3"/>
    <s v="Quarterly"/>
  </r>
  <r>
    <s v="EVS03826"/>
    <n v="19.598708999999999"/>
    <n v="-99.100527999999997"/>
    <s v="5377 Mexico City Ave"/>
    <s v=" Mexico City"/>
    <s v="Mexico"/>
    <s v="Mexico"/>
    <s v="North America"/>
    <s v="AC Level 1"/>
    <n v="0.27"/>
    <s v="6:00-22:00"/>
    <s v="6:00-22:00"/>
    <d v="1899-12-30T16:04:48"/>
    <n v="15.06"/>
    <n v="23"/>
    <x v="1"/>
    <x v="0"/>
    <s v="CHAdeMO"/>
    <n v="2012"/>
    <s v="Yes"/>
    <n v="4.0999999999999996"/>
    <n v="6"/>
    <s v="Monthly"/>
  </r>
  <r>
    <s v="EVS03828"/>
    <n v="43.705922000000001"/>
    <n v="-79.493362000000005"/>
    <s v="8372 Toronto Ave"/>
    <s v=" Toronto"/>
    <s v="Canada"/>
    <s v="Canada"/>
    <s v="North America"/>
    <s v="AC Level 1"/>
    <n v="0.27"/>
    <s v="6:00-22:00"/>
    <s v="6:00-22:00"/>
    <d v="1899-12-30T16:04:48"/>
    <n v="16.04"/>
    <n v="74"/>
    <x v="1"/>
    <x v="1"/>
    <s v="Tesla, CCS"/>
    <n v="2011"/>
    <s v="Yes"/>
    <n v="4.2"/>
    <n v="1"/>
    <s v="Monthly"/>
  </r>
  <r>
    <s v="EVS03838"/>
    <n v="37.600327"/>
    <n v="126.957567"/>
    <s v="4559 Seoul Ave"/>
    <s v=" Seoul"/>
    <s v="South Korea"/>
    <s v="South Korea"/>
    <s v="Asia"/>
    <s v="AC Level 1"/>
    <n v="0.14000000000000001"/>
    <d v="2025-07-24T00:00:00"/>
    <s v="9.00-21.00"/>
    <d v="1900-01-11T00:00:00"/>
    <n v="5.1100000000000003"/>
    <n v="81"/>
    <x v="4"/>
    <x v="2"/>
    <s v="CHAdeMO, Type 2"/>
    <n v="2019"/>
    <s v="Yes"/>
    <n v="4.5"/>
    <n v="8"/>
    <s v="Monthly"/>
  </r>
  <r>
    <s v="EVS03842"/>
    <n v="34.054518000000002"/>
    <n v="-118.227823"/>
    <s v="5641 Los Angeles Ave"/>
    <s v=" Los Angeles"/>
    <s v="United States"/>
    <s v="United States"/>
    <s v="North America"/>
    <s v="AC Level 1"/>
    <n v="0.25"/>
    <s v="9:00-18:00"/>
    <s v="9:00-18:00"/>
    <d v="1899-12-30T08:52:48"/>
    <n v="19.649999999999999"/>
    <n v="70"/>
    <x v="1"/>
    <x v="3"/>
    <s v="CCS"/>
    <n v="2012"/>
    <s v="Yes"/>
    <n v="3.2"/>
    <n v="3"/>
    <s v="Annually"/>
  </r>
  <r>
    <s v="EVS03849"/>
    <n v="13.847670000000001"/>
    <n v="100.40150300000001"/>
    <s v="9872 Bangkok Ave"/>
    <s v=" Bangkok"/>
    <s v="Thailand"/>
    <s v="Thailand"/>
    <s v="Asia"/>
    <s v="AC Level 1"/>
    <n v="0.19"/>
    <s v="9:00-18:00"/>
    <s v="9:00-18:00"/>
    <d v="1899-12-30T08:52:48"/>
    <n v="17.63"/>
    <n v="40"/>
    <x v="4"/>
    <x v="0"/>
    <s v="CHAdeMO"/>
    <n v="2022"/>
    <s v="Yes"/>
    <n v="4.7"/>
    <n v="2"/>
    <s v="Quarterly"/>
  </r>
  <r>
    <s v="EVS03853"/>
    <n v="-33.874389999999998"/>
    <n v="18.577362000000001"/>
    <s v="4061 Cape Town Ave"/>
    <s v=" Cape Town"/>
    <s v="South Africa"/>
    <s v="South Africa"/>
    <s v="Africa"/>
    <s v="AC Level 1"/>
    <n v="0.3"/>
    <d v="2025-07-24T00:00:00"/>
    <s v="9.00-21.00"/>
    <d v="1900-01-11T00:00:00"/>
    <n v="18.7"/>
    <n v="80"/>
    <x v="4"/>
    <x v="1"/>
    <s v="CHAdeMO"/>
    <n v="2011"/>
    <s v="No"/>
    <n v="4.5"/>
    <n v="4"/>
    <s v="Quarterly"/>
  </r>
  <r>
    <s v="EVS03855"/>
    <n v="37.785803000000001"/>
    <n v="-122.380613"/>
    <s v="568 San Francisco Ave"/>
    <s v=" San Francisco"/>
    <s v="United States"/>
    <s v="United States"/>
    <s v="North America"/>
    <s v="AC Level 1"/>
    <n v="0.18"/>
    <s v="6:00-22:00"/>
    <s v="6:00-22:00"/>
    <d v="1899-12-30T16:04:48"/>
    <n v="6"/>
    <n v="37"/>
    <x v="3"/>
    <x v="3"/>
    <s v="CHAdeMO, Type 2"/>
    <n v="2010"/>
    <s v="No"/>
    <n v="4.5999999999999996"/>
    <n v="10"/>
    <s v="Quarterly"/>
  </r>
  <r>
    <s v="EVS03856"/>
    <n v="-33.721583000000003"/>
    <n v="18.445664000000001"/>
    <s v="5993 Cape Town Ave"/>
    <s v=" Cape Town"/>
    <s v="South Africa"/>
    <s v="South Africa"/>
    <s v="Africa"/>
    <s v="AC Level 1"/>
    <n v="0.36"/>
    <s v="6:00-22:00"/>
    <s v="6:00-22:00"/>
    <d v="1899-12-30T16:04:48"/>
    <n v="9.31"/>
    <n v="84"/>
    <x v="0"/>
    <x v="0"/>
    <s v="Tesla, CCS"/>
    <n v="2019"/>
    <s v="No"/>
    <n v="4"/>
    <n v="9"/>
    <s v="Quarterly"/>
  </r>
  <r>
    <s v="EVS03866"/>
    <n v="52.456656000000002"/>
    <n v="13.393208"/>
    <s v="7812 Berlin Ave"/>
    <s v=" Berlin"/>
    <s v="Germany"/>
    <s v="Germany"/>
    <s v="Europe"/>
    <s v="AC Level 1"/>
    <n v="0.12"/>
    <s v="9:00-18:00"/>
    <s v="9:00-18:00"/>
    <d v="1899-12-30T08:52:48"/>
    <n v="10.33"/>
    <n v="22"/>
    <x v="1"/>
    <x v="0"/>
    <s v="CCS"/>
    <n v="2017"/>
    <s v="No"/>
    <n v="3.5"/>
    <n v="4"/>
    <s v="Monthly"/>
  </r>
  <r>
    <s v="EVS03868"/>
    <n v="37.655402000000002"/>
    <n v="127.00618900000001"/>
    <s v="1098 Seoul Ave"/>
    <s v=" Seoul"/>
    <s v="South Korea"/>
    <s v="South Korea"/>
    <s v="Asia"/>
    <s v="AC Level 1"/>
    <n v="0.23"/>
    <d v="2025-07-24T00:00:00"/>
    <s v="9.00-21.00"/>
    <d v="1900-01-11T00:00:00"/>
    <n v="6.98"/>
    <n v="40"/>
    <x v="4"/>
    <x v="0"/>
    <s v="CCS, CHAdeMO"/>
    <n v="2012"/>
    <s v="No"/>
    <n v="4.5"/>
    <n v="9"/>
    <s v="Monthly"/>
  </r>
  <r>
    <s v="EVS03874"/>
    <n v="34.184874000000001"/>
    <n v="-118.237424"/>
    <s v="4286 Los Angeles Ave"/>
    <s v=" Los Angeles"/>
    <s v="United States"/>
    <s v="United States"/>
    <s v="North America"/>
    <s v="AC Level 1"/>
    <n v="0.45"/>
    <s v="9:00-18:00"/>
    <s v="9:00-18:00"/>
    <d v="1899-12-30T08:52:48"/>
    <n v="7.86"/>
    <n v="80"/>
    <x v="1"/>
    <x v="1"/>
    <s v="CHAdeMO"/>
    <n v="2021"/>
    <s v="Yes"/>
    <n v="4"/>
    <n v="9"/>
    <s v="Annually"/>
  </r>
  <r>
    <s v="EVS03875"/>
    <n v="34.053435999999998"/>
    <n v="-118.231678"/>
    <s v="2663 Los Angeles Ave"/>
    <s v=" Los Angeles"/>
    <s v="United States"/>
    <s v="United States"/>
    <s v="North America"/>
    <s v="AC Level 1"/>
    <n v="0.1"/>
    <s v="6:00-22:00"/>
    <s v="6:00-22:00"/>
    <d v="1899-12-30T16:04:48"/>
    <n v="7.71"/>
    <n v="88"/>
    <x v="1"/>
    <x v="2"/>
    <s v="CCS"/>
    <n v="2013"/>
    <s v="Yes"/>
    <n v="3.8"/>
    <n v="9"/>
    <s v="Quarterly"/>
  </r>
  <r>
    <s v="EVS03876"/>
    <n v="37.546115999999998"/>
    <n v="126.997432"/>
    <s v="2936 Seoul Ave"/>
    <s v=" Seoul"/>
    <s v="South Korea"/>
    <s v="South Korea"/>
    <s v="Asia"/>
    <s v="AC Level 1"/>
    <n v="0.22"/>
    <s v="6:00-22:00"/>
    <s v="6:00-22:00"/>
    <d v="1899-12-30T16:04:48"/>
    <n v="6.32"/>
    <n v="55"/>
    <x v="2"/>
    <x v="1"/>
    <s v="CCS"/>
    <n v="2015"/>
    <s v="Yes"/>
    <n v="4"/>
    <n v="2"/>
    <s v="Monthly"/>
  </r>
  <r>
    <s v="EVS03879"/>
    <n v="-33.710669000000003"/>
    <n v="18.590843"/>
    <s v="236 Cape Town Ave"/>
    <s v=" Cape Town"/>
    <s v="South Africa"/>
    <s v="South Africa"/>
    <s v="Africa"/>
    <s v="AC Level 1"/>
    <n v="0.4"/>
    <d v="2025-07-24T00:00:00"/>
    <s v="9.00-21.00"/>
    <d v="1900-01-11T00:00:00"/>
    <n v="3.85"/>
    <n v="51"/>
    <x v="4"/>
    <x v="2"/>
    <s v="CCS, Type 2"/>
    <n v="2017"/>
    <s v="No"/>
    <n v="4.5999999999999996"/>
    <n v="7"/>
    <s v="Quarterly"/>
  </r>
  <r>
    <s v="EVS03885"/>
    <n v="37.710349999999998"/>
    <n v="-122.48352800000001"/>
    <s v="1328 San Francisco Ave"/>
    <s v=" San Francisco"/>
    <s v="United States"/>
    <s v="United States"/>
    <s v="North America"/>
    <s v="AC Level 1"/>
    <n v="0.34"/>
    <d v="2025-07-24T00:00:00"/>
    <s v="9.00-21.00"/>
    <d v="1900-01-11T00:00:00"/>
    <n v="11.8"/>
    <n v="69"/>
    <x v="4"/>
    <x v="1"/>
    <s v="Type 2"/>
    <n v="2023"/>
    <s v="No"/>
    <n v="4.4000000000000004"/>
    <n v="10"/>
    <s v="Monthly"/>
  </r>
  <r>
    <s v="EVS03886"/>
    <n v="41.831690000000002"/>
    <n v="-87.601298"/>
    <s v="9792 Chicago Ave"/>
    <s v=" Chicago"/>
    <s v="United States"/>
    <s v="United States"/>
    <s v="North America"/>
    <s v="AC Level 1"/>
    <n v="0.21"/>
    <d v="2025-07-24T00:00:00"/>
    <s v="9.00-21.00"/>
    <d v="1900-01-11T00:00:00"/>
    <n v="1.05"/>
    <n v="41"/>
    <x v="1"/>
    <x v="3"/>
    <s v="CCS"/>
    <n v="2015"/>
    <s v="Yes"/>
    <n v="4.4000000000000004"/>
    <n v="8"/>
    <s v="Quarterly"/>
  </r>
  <r>
    <s v="EVS03893"/>
    <n v="13.868513"/>
    <n v="100.500197"/>
    <s v="2068 Bangkok Ave"/>
    <s v=" Bangkok"/>
    <s v="Thailand"/>
    <s v="Thailand"/>
    <s v="Asia"/>
    <s v="AC Level 1"/>
    <n v="0.13"/>
    <s v="9:00-18:00"/>
    <s v="9:00-18:00"/>
    <d v="1899-12-30T08:52:48"/>
    <n v="6.76"/>
    <n v="46"/>
    <x v="4"/>
    <x v="3"/>
    <s v="Type 2, CHAdeMO"/>
    <n v="2021"/>
    <s v="No"/>
    <n v="4.4000000000000004"/>
    <n v="2"/>
    <s v="Quarterly"/>
  </r>
  <r>
    <s v="EVS03894"/>
    <n v="37.844335999999998"/>
    <n v="-122.32189200000001"/>
    <s v="7811 San Francisco Ave"/>
    <s v=" San Francisco"/>
    <s v="United States"/>
    <s v="United States"/>
    <s v="North America"/>
    <s v="AC Level 1"/>
    <n v="0.36"/>
    <s v="9:00-18:00"/>
    <s v="9:00-18:00"/>
    <d v="1899-12-30T08:52:48"/>
    <n v="13.68"/>
    <n v="41"/>
    <x v="1"/>
    <x v="2"/>
    <s v="Tesla"/>
    <n v="2017"/>
    <s v="Yes"/>
    <n v="3.4"/>
    <n v="1"/>
    <s v="Quarterly"/>
  </r>
  <r>
    <s v="EVS03897"/>
    <n v="-23.500074999999999"/>
    <n v="-46.687919999999998"/>
    <s v="606 SÃ£o Paulo Ave"/>
    <s v=" SÃ£o Paulo"/>
    <s v="Brazil"/>
    <s v="Brazil"/>
    <s v="South America"/>
    <s v="AC Level 1"/>
    <n v="0.17"/>
    <d v="2025-07-24T00:00:00"/>
    <s v="9.00-21.00"/>
    <d v="1900-01-11T00:00:00"/>
    <n v="10.36"/>
    <n v="79"/>
    <x v="4"/>
    <x v="2"/>
    <s v="CHAdeMO, Tesla"/>
    <n v="2014"/>
    <s v="No"/>
    <n v="3.8"/>
    <n v="3"/>
    <s v="Monthly"/>
  </r>
  <r>
    <s v="EVS03903"/>
    <n v="55.886611000000002"/>
    <n v="37.678451000000003"/>
    <s v="7838 Moscow Ave"/>
    <s v=" Moscow"/>
    <s v="Russia"/>
    <s v="Russia"/>
    <s v="Europe"/>
    <s v="AC Level 1"/>
    <n v="0.13"/>
    <s v="6:00-22:00"/>
    <s v="6:00-22:00"/>
    <d v="1899-12-30T16:04:48"/>
    <n v="8.4700000000000006"/>
    <n v="78"/>
    <x v="0"/>
    <x v="3"/>
    <s v="CHAdeMO"/>
    <n v="2013"/>
    <s v="Yes"/>
    <n v="3.2"/>
    <n v="9"/>
    <s v="Monthly"/>
  </r>
  <r>
    <s v="EVS03904"/>
    <n v="37.858980000000003"/>
    <n v="-122.48309"/>
    <s v="4529 San Francisco Ave"/>
    <s v=" San Francisco"/>
    <s v="United States"/>
    <s v="United States"/>
    <s v="North America"/>
    <s v="AC Level 1"/>
    <n v="0.21"/>
    <s v="9:00-18:00"/>
    <s v="9:00-18:00"/>
    <d v="1899-12-30T08:52:48"/>
    <n v="5.19"/>
    <n v="69"/>
    <x v="4"/>
    <x v="3"/>
    <s v="CHAdeMO"/>
    <n v="2015"/>
    <s v="No"/>
    <n v="3.2"/>
    <n v="9"/>
    <s v="Monthly"/>
  </r>
  <r>
    <s v="EVS03909"/>
    <n v="-33.749493999999999"/>
    <n v="18.487786"/>
    <s v="6065 Cape Town Ave"/>
    <s v=" Cape Town"/>
    <s v="South Africa"/>
    <s v="South Africa"/>
    <s v="Africa"/>
    <s v="AC Level 1"/>
    <n v="0.47"/>
    <d v="2025-07-24T00:00:00"/>
    <s v="9.00-21.00"/>
    <d v="1900-01-11T00:00:00"/>
    <n v="6.74"/>
    <n v="55"/>
    <x v="4"/>
    <x v="1"/>
    <s v="CHAdeMO, Tesla"/>
    <n v="2012"/>
    <s v="No"/>
    <n v="4.4000000000000004"/>
    <n v="10"/>
    <s v="Quarterly"/>
  </r>
  <r>
    <s v="EVS03910"/>
    <n v="43.798532000000002"/>
    <n v="-79.451383000000007"/>
    <s v="1371 Toronto Ave"/>
    <s v=" Toronto"/>
    <s v="Canada"/>
    <s v="Canada"/>
    <s v="North America"/>
    <s v="AC Level 1"/>
    <n v="0.3"/>
    <d v="2025-07-24T00:00:00"/>
    <s v="9.00-21.00"/>
    <d v="1900-01-11T00:00:00"/>
    <n v="19.989999999999998"/>
    <n v="35"/>
    <x v="0"/>
    <x v="0"/>
    <s v="CHAdeMO"/>
    <n v="2020"/>
    <s v="Yes"/>
    <n v="4.0999999999999996"/>
    <n v="5"/>
    <s v="Quarterly"/>
  </r>
  <r>
    <s v="EVS03911"/>
    <n v="50.885736999999999"/>
    <n v="-71.778302999999994"/>
    <s v="7803 Random Rd"/>
    <s v="Passes-Dangereuses"/>
    <s v="Canada"/>
    <s v="Canada"/>
    <s v="North America"/>
    <s v="AC Level 1"/>
    <n v="0.5"/>
    <s v="6:00-22:00"/>
    <s v="6:00-22:00"/>
    <d v="1899-12-30T16:04:48"/>
    <n v="6.15"/>
    <n v="93"/>
    <x v="2"/>
    <x v="3"/>
    <s v="Tesla, CHAdeMO"/>
    <n v="2020"/>
    <s v="No"/>
    <n v="5"/>
    <n v="8"/>
    <s v="Annually"/>
  </r>
  <r>
    <s v="EVS03913"/>
    <n v="39.862192"/>
    <n v="116.491068"/>
    <s v="5327 Beijing Ave"/>
    <s v=" Beijing"/>
    <s v="China"/>
    <s v="China"/>
    <s v="Asia"/>
    <s v="AC Level 1"/>
    <n v="0.14000000000000001"/>
    <d v="2025-07-24T00:00:00"/>
    <s v="9.00-21.00"/>
    <d v="1900-01-11T00:00:00"/>
    <n v="9.6"/>
    <n v="28"/>
    <x v="2"/>
    <x v="1"/>
    <s v="Tesla"/>
    <n v="2012"/>
    <s v="Yes"/>
    <n v="4.5999999999999996"/>
    <n v="6"/>
    <s v="Quarterly"/>
  </r>
  <r>
    <s v="EVS03914"/>
    <n v="18.997143000000001"/>
    <n v="72.814670000000007"/>
    <s v="941 Mumbai Ave"/>
    <s v=" Mumbai"/>
    <s v="India"/>
    <s v="India"/>
    <s v="Asia"/>
    <s v="AC Level 1"/>
    <n v="0.28000000000000003"/>
    <s v="6:00-22:00"/>
    <s v="6:00-22:00"/>
    <d v="1899-12-30T16:04:48"/>
    <n v="15.38"/>
    <n v="54"/>
    <x v="0"/>
    <x v="1"/>
    <s v="Type 2, CCS"/>
    <n v="2018"/>
    <s v="Yes"/>
    <n v="4.4000000000000004"/>
    <n v="5"/>
    <s v="Annually"/>
  </r>
  <r>
    <s v="EVS03917"/>
    <n v="-33.812389000000003"/>
    <n v="18.525324999999999"/>
    <s v="1625 Cape Town Ave"/>
    <s v=" Cape Town"/>
    <s v="South Africa"/>
    <s v="South Africa"/>
    <s v="Africa"/>
    <s v="AC Level 1"/>
    <n v="0.23"/>
    <s v="6:00-22:00"/>
    <s v="6:00-22:00"/>
    <d v="1899-12-30T16:04:48"/>
    <n v="14.44"/>
    <n v="84"/>
    <x v="3"/>
    <x v="1"/>
    <s v="Type 2, CHAdeMO"/>
    <n v="2012"/>
    <s v="No"/>
    <n v="3.9"/>
    <n v="9"/>
    <s v="Annually"/>
  </r>
  <r>
    <s v="EVS03918"/>
    <n v="19.439247999999999"/>
    <n v="-99.101032000000004"/>
    <s v="1539 Mexico City Ave"/>
    <s v=" Mexico City"/>
    <s v="Mexico"/>
    <s v="Mexico"/>
    <s v="North America"/>
    <s v="AC Level 1"/>
    <n v="0.43"/>
    <d v="2025-07-24T00:00:00"/>
    <s v="9.00-21.00"/>
    <d v="1900-01-11T00:00:00"/>
    <n v="19.93"/>
    <n v="97"/>
    <x v="4"/>
    <x v="1"/>
    <s v="Type 2"/>
    <n v="2013"/>
    <s v="Yes"/>
    <n v="4.5999999999999996"/>
    <n v="2"/>
    <s v="Annually"/>
  </r>
  <r>
    <s v="EVS03919"/>
    <n v="25.304828000000001"/>
    <n v="55.263452999999998"/>
    <s v="5811 Dubai Ave"/>
    <s v=" Dubai"/>
    <s v="United Arab Emirates"/>
    <s v="United Arab Emirates"/>
    <s v="Asia"/>
    <s v="AC Level 1"/>
    <n v="0.35"/>
    <d v="2025-07-24T00:00:00"/>
    <s v="9.00-21.00"/>
    <d v="1900-01-11T00:00:00"/>
    <n v="13.25"/>
    <n v="55"/>
    <x v="2"/>
    <x v="2"/>
    <s v="CCS"/>
    <n v="2020"/>
    <s v="No"/>
    <n v="5"/>
    <n v="9"/>
    <s v="Annually"/>
  </r>
  <r>
    <s v="EVS03920"/>
    <n v="52.473874000000002"/>
    <n v="13.308392"/>
    <s v="4077 Berlin Ave"/>
    <s v=" Berlin"/>
    <s v="Germany"/>
    <s v="Germany"/>
    <s v="Europe"/>
    <s v="AC Level 1"/>
    <n v="0.17"/>
    <d v="2025-07-24T00:00:00"/>
    <s v="9.00-21.00"/>
    <d v="1900-01-11T00:00:00"/>
    <n v="4.12"/>
    <n v="57"/>
    <x v="1"/>
    <x v="2"/>
    <s v="Type 2, CHAdeMO"/>
    <n v="2017"/>
    <s v="No"/>
    <n v="3.2"/>
    <n v="2"/>
    <s v="Annually"/>
  </r>
  <r>
    <s v="EVS03922"/>
    <n v="-23.540846999999999"/>
    <n v="-46.688187999999997"/>
    <s v="2948 SÃ£o Paulo Ave"/>
    <s v=" SÃ£o Paulo"/>
    <s v="Brazil"/>
    <s v="Brazil"/>
    <s v="South America"/>
    <s v="AC Level 1"/>
    <n v="0.25"/>
    <s v="6:00-22:00"/>
    <s v="6:00-22:00"/>
    <d v="1899-12-30T16:04:48"/>
    <n v="6.09"/>
    <n v="61"/>
    <x v="2"/>
    <x v="2"/>
    <s v="Tesla"/>
    <n v="2016"/>
    <s v="Yes"/>
    <n v="3.4"/>
    <n v="3"/>
    <s v="Monthly"/>
  </r>
  <r>
    <s v="EVS03924"/>
    <n v="37.691788000000003"/>
    <n v="127.078935"/>
    <s v="8649 Seoul Ave"/>
    <s v=" Seoul"/>
    <s v="South Korea"/>
    <s v="South Korea"/>
    <s v="Asia"/>
    <s v="AC Level 1"/>
    <n v="0.47"/>
    <s v="6:00-22:00"/>
    <s v="6:00-22:00"/>
    <d v="1899-12-30T16:04:48"/>
    <n v="12.41"/>
    <n v="22"/>
    <x v="4"/>
    <x v="3"/>
    <s v="CCS"/>
    <n v="2010"/>
    <s v="Yes"/>
    <n v="3.5"/>
    <n v="7"/>
    <s v="Monthly"/>
  </r>
  <r>
    <s v="EVS03927"/>
    <n v="41.869973999999999"/>
    <n v="-87.649992999999995"/>
    <s v="3752 Chicago Ave"/>
    <s v=" Chicago"/>
    <s v="United States"/>
    <s v="United States"/>
    <s v="North America"/>
    <s v="AC Level 1"/>
    <n v="0.25"/>
    <s v="6:00-22:00"/>
    <s v="6:00-22:00"/>
    <d v="1899-12-30T16:04:48"/>
    <n v="11.11"/>
    <n v="57"/>
    <x v="1"/>
    <x v="2"/>
    <s v="CCS, CHAdeMO"/>
    <n v="2011"/>
    <s v="Yes"/>
    <n v="3.3"/>
    <n v="4"/>
    <s v="Annually"/>
  </r>
  <r>
    <s v="EVS03929"/>
    <n v="-33.808411999999997"/>
    <n v="151.37797800000001"/>
    <s v="9501 Sydney Ave"/>
    <s v=" Sydney"/>
    <s v="Australia"/>
    <s v="Australia"/>
    <s v="Australia"/>
    <s v="AC Level 1"/>
    <n v="0.3"/>
    <d v="2025-07-24T00:00:00"/>
    <s v="9.00-21.00"/>
    <d v="1900-01-11T00:00:00"/>
    <n v="2.2400000000000002"/>
    <n v="98"/>
    <x v="2"/>
    <x v="0"/>
    <s v="CCS, Tesla"/>
    <n v="2020"/>
    <s v="Yes"/>
    <n v="3.6"/>
    <n v="6"/>
    <s v="Annually"/>
  </r>
  <r>
    <s v="EVS03934"/>
    <n v="39.987594999999999"/>
    <n v="116.44455499999999"/>
    <s v="2564 Beijing Ave"/>
    <s v=" Beijing"/>
    <s v="China"/>
    <s v="China"/>
    <s v="Asia"/>
    <s v="AC Level 1"/>
    <n v="0.31"/>
    <s v="6:00-22:00"/>
    <s v="6:00-22:00"/>
    <d v="1899-12-30T16:04:48"/>
    <n v="6.26"/>
    <n v="97"/>
    <x v="0"/>
    <x v="1"/>
    <s v="Type 2"/>
    <n v="2020"/>
    <s v="Yes"/>
    <n v="3.5"/>
    <n v="7"/>
    <s v="Monthly"/>
  </r>
  <r>
    <s v="EVS03939"/>
    <n v="19.453738999999999"/>
    <n v="-99.005718999999999"/>
    <s v="1073 Mexico City Ave"/>
    <s v=" Mexico City"/>
    <s v="Mexico"/>
    <s v="Mexico"/>
    <s v="North America"/>
    <s v="AC Level 1"/>
    <n v="0.19"/>
    <s v="6:00-22:00"/>
    <s v="6:00-22:00"/>
    <d v="1899-12-30T16:04:48"/>
    <n v="8.42"/>
    <n v="55"/>
    <x v="1"/>
    <x v="2"/>
    <s v="Type 2"/>
    <n v="2023"/>
    <s v="Yes"/>
    <n v="4.2"/>
    <n v="3"/>
    <s v="Quarterly"/>
  </r>
  <r>
    <s v="EVS03945"/>
    <n v="43.726739999999999"/>
    <n v="-79.403699000000003"/>
    <s v="2888 Toronto Ave"/>
    <s v=" Toronto"/>
    <s v="Canada"/>
    <s v="Canada"/>
    <s v="North America"/>
    <s v="AC Level 1"/>
    <n v="0.37"/>
    <s v="6:00-22:00"/>
    <s v="6:00-22:00"/>
    <d v="1899-12-30T16:04:48"/>
    <n v="4.67"/>
    <n v="22"/>
    <x v="1"/>
    <x v="1"/>
    <s v="Tesla, CCS"/>
    <n v="2018"/>
    <s v="No"/>
    <n v="4.5"/>
    <n v="9"/>
    <s v="Monthly"/>
  </r>
  <r>
    <s v="EVS03955"/>
    <n v="25.209009999999999"/>
    <n v="55.310597000000001"/>
    <s v="6660 Dubai Ave"/>
    <s v=" Dubai"/>
    <s v="United Arab Emirates"/>
    <s v="United Arab Emirates"/>
    <s v="Asia"/>
    <s v="AC Level 1"/>
    <n v="0.46"/>
    <s v="6:00-22:00"/>
    <s v="6:00-22:00"/>
    <d v="1899-12-30T16:04:48"/>
    <n v="9.14"/>
    <n v="32"/>
    <x v="3"/>
    <x v="0"/>
    <s v="CHAdeMO"/>
    <n v="2014"/>
    <s v="Yes"/>
    <n v="3.1"/>
    <n v="1"/>
    <s v="Monthly"/>
  </r>
  <r>
    <s v="EVS03959"/>
    <n v="37.821190000000001"/>
    <n v="-122.438046"/>
    <s v="2250 San Francisco Ave"/>
    <s v=" San Francisco"/>
    <s v="United States"/>
    <s v="United States"/>
    <s v="North America"/>
    <s v="AC Level 1"/>
    <n v="0.26"/>
    <s v="6:00-22:00"/>
    <s v="6:00-22:00"/>
    <d v="1899-12-30T16:04:48"/>
    <n v="9.6300000000000008"/>
    <n v="43"/>
    <x v="4"/>
    <x v="0"/>
    <s v="CCS"/>
    <n v="2010"/>
    <s v="No"/>
    <n v="4.8"/>
    <n v="3"/>
    <s v="Annually"/>
  </r>
  <r>
    <s v="EVS03962"/>
    <n v="-23.637927999999999"/>
    <n v="-46.502237999999998"/>
    <s v="2658 SÃ£o Paulo Ave"/>
    <s v=" SÃ£o Paulo"/>
    <s v="Brazil"/>
    <s v="Brazil"/>
    <s v="South America"/>
    <s v="AC Level 1"/>
    <n v="0.37"/>
    <d v="2025-07-24T00:00:00"/>
    <s v="9.00-21.00"/>
    <d v="1900-01-11T00:00:00"/>
    <n v="5.53"/>
    <n v="20"/>
    <x v="4"/>
    <x v="1"/>
    <s v="CHAdeMO"/>
    <n v="2017"/>
    <s v="No"/>
    <n v="3.5"/>
    <n v="3"/>
    <s v="Monthly"/>
  </r>
  <r>
    <s v="EVS03963"/>
    <n v="43.659261999999998"/>
    <n v="-79.340890999999999"/>
    <s v="1429 Toronto Ave"/>
    <s v=" Toronto"/>
    <s v="Canada"/>
    <s v="Canada"/>
    <s v="North America"/>
    <s v="AC Level 1"/>
    <n v="0.13"/>
    <s v="6:00-22:00"/>
    <s v="6:00-22:00"/>
    <d v="1899-12-30T16:04:48"/>
    <n v="19.84"/>
    <n v="45"/>
    <x v="4"/>
    <x v="0"/>
    <s v="Tesla, Type 2"/>
    <n v="2014"/>
    <s v="No"/>
    <n v="4"/>
    <n v="4"/>
    <s v="Quarterly"/>
  </r>
  <r>
    <s v="EVS03967"/>
    <n v="39.997022999999999"/>
    <n v="116.32632"/>
    <s v="5910 Beijing Ave"/>
    <s v=" Beijing"/>
    <s v="China"/>
    <s v="China"/>
    <s v="Asia"/>
    <s v="AC Level 1"/>
    <n v="0.35"/>
    <d v="2025-07-24T00:00:00"/>
    <s v="9.00-21.00"/>
    <d v="1900-01-11T00:00:00"/>
    <n v="19.899999999999999"/>
    <n v="40"/>
    <x v="1"/>
    <x v="0"/>
    <s v="Type 2"/>
    <n v="2021"/>
    <s v="Yes"/>
    <n v="4.4000000000000004"/>
    <n v="4"/>
    <s v="Quarterly"/>
  </r>
  <r>
    <s v="EVS03970"/>
    <n v="52.435901999999999"/>
    <n v="13.492113"/>
    <s v="8669 Berlin Ave"/>
    <s v=" Berlin"/>
    <s v="Germany"/>
    <s v="Germany"/>
    <s v="Europe"/>
    <s v="AC Level 1"/>
    <n v="0.28999999999999998"/>
    <s v="9:00-18:00"/>
    <s v="9:00-18:00"/>
    <d v="1899-12-30T08:52:48"/>
    <n v="14.81"/>
    <n v="85"/>
    <x v="2"/>
    <x v="0"/>
    <s v="CCS"/>
    <n v="2012"/>
    <s v="No"/>
    <n v="4.7"/>
    <n v="9"/>
    <s v="Monthly"/>
  </r>
  <r>
    <s v="EVS03976"/>
    <n v="34.033321000000001"/>
    <n v="-118.33028"/>
    <s v="6475 Los Angeles Ave"/>
    <s v=" Los Angeles"/>
    <s v="United States"/>
    <s v="United States"/>
    <s v="North America"/>
    <s v="AC Level 1"/>
    <n v="0.39"/>
    <s v="9:00-18:00"/>
    <s v="9:00-18:00"/>
    <d v="1899-12-30T08:52:48"/>
    <n v="18.760000000000002"/>
    <n v="15"/>
    <x v="4"/>
    <x v="3"/>
    <s v="CCS, Tesla"/>
    <n v="2020"/>
    <s v="No"/>
    <n v="3.7"/>
    <n v="8"/>
    <s v="Annually"/>
  </r>
  <r>
    <s v="EVS03979"/>
    <n v="13.83508"/>
    <n v="100.425054"/>
    <s v="3324 Bangkok Ave"/>
    <s v=" Bangkok"/>
    <s v="Thailand"/>
    <s v="Thailand"/>
    <s v="Asia"/>
    <s v="AC Level 1"/>
    <n v="0.47"/>
    <d v="2025-07-24T00:00:00"/>
    <s v="9.00-21.00"/>
    <d v="1900-01-11T00:00:00"/>
    <n v="1.1499999999999999"/>
    <n v="96"/>
    <x v="0"/>
    <x v="3"/>
    <s v="CCS, Tesla"/>
    <n v="2010"/>
    <s v="No"/>
    <n v="4.5"/>
    <n v="5"/>
    <s v="Monthly"/>
  </r>
  <r>
    <s v="EVS03983"/>
    <n v="41.876548999999997"/>
    <n v="-87.765450999999999"/>
    <s v="7677 Chicago Ave"/>
    <s v=" Chicago"/>
    <s v="United States"/>
    <s v="United States"/>
    <s v="North America"/>
    <s v="AC Level 1"/>
    <n v="0.32"/>
    <d v="2025-07-24T00:00:00"/>
    <s v="9.00-21.00"/>
    <d v="1900-01-11T00:00:00"/>
    <n v="12.8"/>
    <n v="22"/>
    <x v="3"/>
    <x v="1"/>
    <s v="Type 2, CCS"/>
    <n v="2018"/>
    <s v="No"/>
    <n v="4.9000000000000004"/>
    <n v="5"/>
    <s v="Annually"/>
  </r>
  <r>
    <s v="EVS03985"/>
    <n v="37.536554000000002"/>
    <n v="127.014419"/>
    <s v="9905 Seoul Ave"/>
    <s v=" Seoul"/>
    <s v="South Korea"/>
    <s v="South Korea"/>
    <s v="Asia"/>
    <s v="AC Level 1"/>
    <n v="0.5"/>
    <s v="9:00-18:00"/>
    <s v="9:00-18:00"/>
    <d v="1899-12-30T08:52:48"/>
    <n v="1.81"/>
    <n v="90"/>
    <x v="2"/>
    <x v="0"/>
    <s v="Type 2, Tesla"/>
    <n v="2018"/>
    <s v="Yes"/>
    <n v="3.5"/>
    <n v="7"/>
    <s v="Quarterly"/>
  </r>
  <r>
    <s v="EVS03992"/>
    <n v="52.503805999999997"/>
    <n v="13.484658"/>
    <s v="4473 Berlin Ave"/>
    <s v=" Berlin"/>
    <s v="Germany"/>
    <s v="Germany"/>
    <s v="Europe"/>
    <s v="AC Level 1"/>
    <n v="0.37"/>
    <d v="2025-07-24T00:00:00"/>
    <s v="9.00-21.00"/>
    <d v="1900-01-11T00:00:00"/>
    <n v="9.02"/>
    <n v="12"/>
    <x v="1"/>
    <x v="0"/>
    <s v="CCS, Tesla"/>
    <n v="2013"/>
    <s v="Yes"/>
    <n v="4.0999999999999996"/>
    <n v="6"/>
    <s v="Monthly"/>
  </r>
  <r>
    <s v="EVS03995"/>
    <n v="-33.845902000000002"/>
    <n v="151.22310400000001"/>
    <s v="5695 Sydney Ave"/>
    <s v=" Sydney"/>
    <s v="Australia"/>
    <s v="Australia"/>
    <s v="Australia"/>
    <s v="AC Level 1"/>
    <n v="0.48"/>
    <d v="2025-07-24T00:00:00"/>
    <s v="9.00-21.00"/>
    <d v="1900-01-11T00:00:00"/>
    <n v="3.92"/>
    <n v="30"/>
    <x v="4"/>
    <x v="1"/>
    <s v="Tesla, CHAdeMO"/>
    <n v="2023"/>
    <s v="Yes"/>
    <n v="3.3"/>
    <n v="10"/>
    <s v="Annually"/>
  </r>
  <r>
    <s v="EVS04003"/>
    <n v="37.573048999999997"/>
    <n v="126.96699"/>
    <s v="3845 Seoul Ave"/>
    <s v=" Seoul"/>
    <s v="South Korea"/>
    <s v="South Korea"/>
    <s v="Asia"/>
    <s v="AC Level 1"/>
    <n v="0.22"/>
    <s v="6:00-22:00"/>
    <s v="6:00-22:00"/>
    <d v="1899-12-30T16:04:48"/>
    <n v="18.23"/>
    <n v="13"/>
    <x v="2"/>
    <x v="2"/>
    <s v="Tesla, CCS"/>
    <n v="2010"/>
    <s v="Yes"/>
    <n v="3.9"/>
    <n v="9"/>
    <s v="Monthly"/>
  </r>
  <r>
    <s v="EVS04005"/>
    <n v="19.077469000000001"/>
    <n v="72.841241999999994"/>
    <s v="3059 Mumbai Ave"/>
    <s v=" Mumbai"/>
    <s v="India"/>
    <s v="India"/>
    <s v="Asia"/>
    <s v="AC Level 1"/>
    <n v="0.38"/>
    <d v="2025-07-24T00:00:00"/>
    <s v="9.00-21.00"/>
    <d v="1900-01-11T00:00:00"/>
    <n v="17.57"/>
    <n v="96"/>
    <x v="4"/>
    <x v="1"/>
    <s v="CHAdeMO"/>
    <n v="2015"/>
    <s v="No"/>
    <n v="3.6"/>
    <n v="1"/>
    <s v="Quarterly"/>
  </r>
  <r>
    <s v="EVS04009"/>
    <n v="-33.887957999999998"/>
    <n v="18.420528000000001"/>
    <s v="9228 Cape Town Ave"/>
    <s v=" Cape Town"/>
    <s v="South Africa"/>
    <s v="South Africa"/>
    <s v="Africa"/>
    <s v="AC Level 1"/>
    <n v="0.26"/>
    <s v="6:00-22:00"/>
    <s v="6:00-22:00"/>
    <d v="1899-12-30T16:04:48"/>
    <n v="10.08"/>
    <n v="78"/>
    <x v="3"/>
    <x v="0"/>
    <s v="Type 2, CCS"/>
    <n v="2011"/>
    <s v="No"/>
    <n v="3.2"/>
    <n v="4"/>
    <s v="Annually"/>
  </r>
  <r>
    <s v="EVS04012"/>
    <n v="37.872495999999998"/>
    <n v="-122.389506"/>
    <s v="1227 San Francisco Ave"/>
    <s v=" San Francisco"/>
    <s v="United States"/>
    <s v="United States"/>
    <s v="North America"/>
    <s v="AC Level 1"/>
    <n v="0.34"/>
    <s v="6:00-22:00"/>
    <s v="6:00-22:00"/>
    <d v="1899-12-30T16:04:48"/>
    <n v="6.64"/>
    <n v="96"/>
    <x v="4"/>
    <x v="3"/>
    <s v="Tesla"/>
    <n v="2012"/>
    <s v="Yes"/>
    <n v="3.1"/>
    <n v="8"/>
    <s v="Monthly"/>
  </r>
  <r>
    <s v="EVS04020"/>
    <n v="-33.808808999999997"/>
    <n v="18.468309999999999"/>
    <s v="8176 Cape Town Ave"/>
    <s v=" Cape Town"/>
    <s v="South Africa"/>
    <s v="South Africa"/>
    <s v="Africa"/>
    <s v="AC Level 1"/>
    <n v="0.46"/>
    <s v="6:00-22:00"/>
    <s v="6:00-22:00"/>
    <d v="1899-12-30T16:04:48"/>
    <n v="14.11"/>
    <n v="77"/>
    <x v="1"/>
    <x v="2"/>
    <s v="Type 2, CCS"/>
    <n v="2022"/>
    <s v="No"/>
    <n v="3.4"/>
    <n v="7"/>
    <s v="Annually"/>
  </r>
  <r>
    <s v="EVS04021"/>
    <n v="-53.234063999999996"/>
    <n v="-127.573339"/>
    <s v="3183 Random Rd"/>
    <s v="Error"/>
    <s v="Error"/>
    <s v="Error"/>
    <s v="Error"/>
    <s v="AC Level 1"/>
    <n v="0.21"/>
    <s v="9:00-18:00"/>
    <s v="9:00-18:00"/>
    <d v="1899-12-30T08:52:48"/>
    <n v="4.51"/>
    <n v="38"/>
    <x v="0"/>
    <x v="2"/>
    <s v="Type 2, CHAdeMO"/>
    <n v="2010"/>
    <s v="Yes"/>
    <n v="3"/>
    <n v="4"/>
    <s v="Quarterly"/>
  </r>
  <r>
    <s v="EVS04026"/>
    <n v="39.905577999999998"/>
    <n v="116.287948"/>
    <s v="4629 Beijing Ave"/>
    <s v=" Beijing"/>
    <s v="China"/>
    <s v="China"/>
    <s v="Asia"/>
    <s v="AC Level 1"/>
    <n v="0.14000000000000001"/>
    <s v="6:00-22:00"/>
    <s v="6:00-22:00"/>
    <d v="1899-12-30T16:04:48"/>
    <n v="7.29"/>
    <n v="55"/>
    <x v="0"/>
    <x v="0"/>
    <s v="CHAdeMO, Tesla"/>
    <n v="2022"/>
    <s v="Yes"/>
    <n v="3.7"/>
    <n v="9"/>
    <s v="Monthly"/>
  </r>
  <r>
    <s v="EVS04031"/>
    <n v="-52.667416000000003"/>
    <n v="-61.426994000000001"/>
    <s v="7434 Random Rd"/>
    <s v="Error"/>
    <s v="Error"/>
    <s v="Error"/>
    <s v="Error"/>
    <s v="AC Level 1"/>
    <n v="0.12"/>
    <d v="2025-07-24T00:00:00"/>
    <s v="9.00-21.00"/>
    <d v="1900-01-11T00:00:00"/>
    <n v="12.96"/>
    <n v="61"/>
    <x v="3"/>
    <x v="0"/>
    <s v="Tesla, CCS"/>
    <n v="2012"/>
    <s v="No"/>
    <n v="4.8"/>
    <n v="10"/>
    <s v="Monthly"/>
  </r>
  <r>
    <s v="EVS04032"/>
    <n v="13.766816"/>
    <n v="100.46777299999999"/>
    <s v="6675 Bangkok Ave"/>
    <s v=" Bangkok"/>
    <s v="Thailand"/>
    <s v="Thailand"/>
    <s v="Asia"/>
    <s v="AC Level 1"/>
    <n v="0.11"/>
    <s v="9:00-18:00"/>
    <s v="9:00-18:00"/>
    <d v="1899-12-30T08:52:48"/>
    <n v="11.17"/>
    <n v="77"/>
    <x v="2"/>
    <x v="2"/>
    <s v="CHAdeMO, CCS"/>
    <n v="2012"/>
    <s v="No"/>
    <n v="4.3"/>
    <n v="3"/>
    <s v="Monthly"/>
  </r>
  <r>
    <s v="EVS04042"/>
    <n v="-23.603204999999999"/>
    <n v="-46.603034999999998"/>
    <s v="4247 SÃ£o Paulo Ave"/>
    <s v=" SÃ£o Paulo"/>
    <s v="Brazil"/>
    <s v="Brazil"/>
    <s v="South America"/>
    <s v="AC Level 1"/>
    <n v="0.37"/>
    <s v="9:00-18:00"/>
    <s v="9:00-18:00"/>
    <d v="1899-12-30T08:52:48"/>
    <n v="17.66"/>
    <n v="59"/>
    <x v="4"/>
    <x v="2"/>
    <s v="CHAdeMO, CCS"/>
    <n v="2020"/>
    <s v="No"/>
    <n v="3.8"/>
    <n v="7"/>
    <s v="Monthly"/>
  </r>
  <r>
    <s v="EVS04044"/>
    <n v="41.981931000000003"/>
    <n v="-87.670570999999995"/>
    <s v="3221 Chicago Ave"/>
    <s v=" Chicago"/>
    <s v="United States"/>
    <s v="United States"/>
    <s v="North America"/>
    <s v="AC Level 1"/>
    <n v="0.38"/>
    <s v="9:00-18:00"/>
    <s v="9:00-18:00"/>
    <d v="1899-12-30T08:52:48"/>
    <n v="7.96"/>
    <n v="92"/>
    <x v="3"/>
    <x v="1"/>
    <s v="CHAdeMO"/>
    <n v="2022"/>
    <s v="No"/>
    <n v="4.3"/>
    <n v="9"/>
    <s v="Annually"/>
  </r>
  <r>
    <s v="EVS04045"/>
    <n v="19.453254000000001"/>
    <n v="-99.051990000000004"/>
    <s v="8312 Mexico City Ave"/>
    <s v=" Mexico City"/>
    <s v="Mexico"/>
    <s v="Mexico"/>
    <s v="North America"/>
    <s v="AC Level 1"/>
    <n v="0.19"/>
    <d v="2025-07-24T00:00:00"/>
    <s v="9.00-21.00"/>
    <d v="1900-01-11T00:00:00"/>
    <n v="14.37"/>
    <n v="87"/>
    <x v="0"/>
    <x v="0"/>
    <s v="CCS, CHAdeMO"/>
    <n v="2010"/>
    <s v="No"/>
    <n v="3.1"/>
    <n v="9"/>
    <s v="Quarterly"/>
  </r>
  <r>
    <s v="EVS04051"/>
    <n v="39.837547000000001"/>
    <n v="15.966127999999999"/>
    <s v="1640 Random Rd"/>
    <s v="Mormanno"/>
    <s v="Italy"/>
    <s v="Italy"/>
    <s v="Europe"/>
    <s v="AC Level 1"/>
    <n v="0.38"/>
    <s v="6:00-22:00"/>
    <s v="6:00-22:00"/>
    <d v="1899-12-30T16:04:48"/>
    <n v="4.8499999999999996"/>
    <n v="63"/>
    <x v="3"/>
    <x v="1"/>
    <s v="Type 2"/>
    <n v="2016"/>
    <s v="Yes"/>
    <n v="4.0999999999999996"/>
    <n v="8"/>
    <s v="Monthly"/>
  </r>
  <r>
    <s v="EVS04054"/>
    <n v="37.512003999999997"/>
    <n v="127.012917"/>
    <s v="8484 Seoul Ave"/>
    <s v=" Seoul"/>
    <s v="South Korea"/>
    <s v="South Korea"/>
    <s v="Asia"/>
    <s v="AC Level 1"/>
    <n v="0.44"/>
    <s v="9:00-18:00"/>
    <s v="9:00-18:00"/>
    <d v="1899-12-30T08:52:48"/>
    <n v="7.02"/>
    <n v="41"/>
    <x v="0"/>
    <x v="3"/>
    <s v="Tesla"/>
    <n v="2019"/>
    <s v="No"/>
    <n v="3.5"/>
    <n v="8"/>
    <s v="Annually"/>
  </r>
  <r>
    <s v="EVS04057"/>
    <n v="52.486671999999999"/>
    <n v="13.395108"/>
    <s v="3681 Berlin Ave"/>
    <s v=" Berlin"/>
    <s v="Germany"/>
    <s v="Germany"/>
    <s v="Europe"/>
    <s v="AC Level 1"/>
    <n v="0.12"/>
    <s v="6:00-22:00"/>
    <s v="6:00-22:00"/>
    <d v="1899-12-30T16:04:48"/>
    <n v="7.45"/>
    <n v="63"/>
    <x v="2"/>
    <x v="0"/>
    <s v="Type 2"/>
    <n v="2017"/>
    <s v="No"/>
    <n v="4.9000000000000004"/>
    <n v="5"/>
    <s v="Annually"/>
  </r>
  <r>
    <s v="EVS04060"/>
    <n v="19.517544000000001"/>
    <n v="-99.158781000000005"/>
    <s v="5261 Mexico City Ave"/>
    <s v=" Mexico City"/>
    <s v="Mexico"/>
    <s v="Mexico"/>
    <s v="North America"/>
    <s v="AC Level 1"/>
    <n v="0.49"/>
    <d v="2025-07-24T00:00:00"/>
    <s v="9.00-21.00"/>
    <d v="1900-01-11T00:00:00"/>
    <n v="6.77"/>
    <n v="17"/>
    <x v="3"/>
    <x v="1"/>
    <s v="Tesla"/>
    <n v="2016"/>
    <s v="No"/>
    <n v="4.7"/>
    <n v="8"/>
    <s v="Annually"/>
  </r>
  <r>
    <s v="EVS04061"/>
    <n v="40.215234000000002"/>
    <n v="-99.013729999999995"/>
    <s v="3016 Random Rd"/>
    <n v="0"/>
    <s v="Not Found"/>
    <s v="Not Found"/>
    <s v="Not Found"/>
    <s v="AC Level 1"/>
    <n v="0.35"/>
    <s v="6:00-22:00"/>
    <s v="6:00-22:00"/>
    <d v="1899-12-30T16:04:48"/>
    <n v="16.61"/>
    <n v="95"/>
    <x v="2"/>
    <x v="1"/>
    <s v="CHAdeMO"/>
    <n v="2023"/>
    <s v="Yes"/>
    <n v="3.1"/>
    <n v="10"/>
    <s v="Monthly"/>
  </r>
  <r>
    <s v="EVS04063"/>
    <n v="37.660080999999998"/>
    <n v="127.09623999999999"/>
    <s v="3875 Seoul Ave"/>
    <s v=" Seoul"/>
    <s v="South Korea"/>
    <s v="South Korea"/>
    <s v="Asia"/>
    <s v="AC Level 1"/>
    <n v="0.35"/>
    <d v="2025-07-24T00:00:00"/>
    <s v="9.00-21.00"/>
    <d v="1900-01-11T00:00:00"/>
    <n v="19.239999999999998"/>
    <n v="94"/>
    <x v="2"/>
    <x v="1"/>
    <s v="CHAdeMO"/>
    <n v="2021"/>
    <s v="Yes"/>
    <n v="3.9"/>
    <n v="8"/>
    <s v="Monthly"/>
  </r>
  <r>
    <s v="EVS04065"/>
    <n v="-33.833176000000002"/>
    <n v="18.465471999999998"/>
    <s v="7291 Cape Town Ave"/>
    <s v=" Cape Town"/>
    <s v="South Africa"/>
    <s v="South Africa"/>
    <s v="Africa"/>
    <s v="AC Level 1"/>
    <n v="0.27"/>
    <d v="2025-07-24T00:00:00"/>
    <s v="9.00-21.00"/>
    <d v="1900-01-11T00:00:00"/>
    <n v="17.39"/>
    <n v="94"/>
    <x v="2"/>
    <x v="0"/>
    <s v="CHAdeMO"/>
    <n v="2017"/>
    <s v="No"/>
    <n v="4.4000000000000004"/>
    <n v="10"/>
    <s v="Monthly"/>
  </r>
  <r>
    <s v="EVS04068"/>
    <n v="34.016103999999999"/>
    <n v="-118.220596"/>
    <s v="1124 Los Angeles Ave"/>
    <s v=" Los Angeles"/>
    <s v="United States"/>
    <s v="United States"/>
    <s v="North America"/>
    <s v="AC Level 1"/>
    <n v="0.27"/>
    <s v="6:00-22:00"/>
    <s v="6:00-22:00"/>
    <d v="1899-12-30T16:04:48"/>
    <n v="19.22"/>
    <n v="24"/>
    <x v="4"/>
    <x v="2"/>
    <s v="Type 2"/>
    <n v="2016"/>
    <s v="No"/>
    <n v="3.5"/>
    <n v="9"/>
    <s v="Quarterly"/>
  </r>
  <r>
    <s v="EVS04071"/>
    <n v="-8.9013639999999992"/>
    <n v="163.00828100000001"/>
    <s v="4805 Random Rd"/>
    <s v="Error"/>
    <s v="Error"/>
    <s v="Error"/>
    <s v="Error"/>
    <s v="AC Level 1"/>
    <n v="0.4"/>
    <d v="2025-07-24T00:00:00"/>
    <s v="9.00-21.00"/>
    <d v="1900-01-11T00:00:00"/>
    <n v="17.38"/>
    <n v="82"/>
    <x v="2"/>
    <x v="2"/>
    <s v="Type 2, CHAdeMO"/>
    <n v="2019"/>
    <s v="No"/>
    <n v="3.8"/>
    <n v="7"/>
    <s v="Annually"/>
  </r>
  <r>
    <s v="EVS04072"/>
    <n v="37.858645000000003"/>
    <n v="-122.346054"/>
    <s v="296 San Francisco Ave"/>
    <s v=" San Francisco"/>
    <s v="United States"/>
    <s v="United States"/>
    <s v="North America"/>
    <s v="AC Level 1"/>
    <n v="0.18"/>
    <s v="6:00-22:00"/>
    <s v="6:00-22:00"/>
    <d v="1899-12-30T16:04:48"/>
    <n v="14.17"/>
    <n v="61"/>
    <x v="2"/>
    <x v="2"/>
    <s v="CHAdeMO"/>
    <n v="2016"/>
    <s v="Yes"/>
    <n v="4.0999999999999996"/>
    <n v="2"/>
    <s v="Annually"/>
  </r>
  <r>
    <s v="EVS04075"/>
    <n v="39.838724999999997"/>
    <n v="116.341345"/>
    <s v="7687 Beijing Ave"/>
    <s v=" Beijing"/>
    <s v="China"/>
    <s v="China"/>
    <s v="Asia"/>
    <s v="AC Level 1"/>
    <n v="0.37"/>
    <s v="6:00-22:00"/>
    <s v="6:00-22:00"/>
    <d v="1899-12-30T16:04:48"/>
    <n v="15.54"/>
    <n v="79"/>
    <x v="0"/>
    <x v="1"/>
    <s v="Tesla, Type 2"/>
    <n v="2018"/>
    <s v="No"/>
    <n v="3.1"/>
    <n v="9"/>
    <s v="Monthly"/>
  </r>
  <r>
    <s v="EVS04077"/>
    <n v="13.726298"/>
    <n v="100.51924200000001"/>
    <s v="1673 Bangkok Ave"/>
    <s v=" Bangkok"/>
    <s v="Thailand"/>
    <s v="Thailand"/>
    <s v="Asia"/>
    <s v="AC Level 1"/>
    <n v="0.32"/>
    <s v="9:00-18:00"/>
    <s v="9:00-18:00"/>
    <d v="1899-12-30T08:52:48"/>
    <n v="9.57"/>
    <n v="64"/>
    <x v="1"/>
    <x v="1"/>
    <s v="CCS"/>
    <n v="2020"/>
    <s v="No"/>
    <n v="4"/>
    <n v="2"/>
    <s v="Annually"/>
  </r>
  <r>
    <s v="EVS04081"/>
    <n v="-31.097041000000001"/>
    <n v="154.16578699999999"/>
    <s v="4049 Random Rd"/>
    <s v="Error"/>
    <s v="Error"/>
    <s v="Error"/>
    <s v="Error"/>
    <s v="AC Level 1"/>
    <n v="0.11"/>
    <s v="9:00-18:00"/>
    <s v="9:00-18:00"/>
    <d v="1899-12-30T08:52:48"/>
    <n v="10.99"/>
    <n v="43"/>
    <x v="3"/>
    <x v="0"/>
    <s v="CHAdeMO"/>
    <n v="2022"/>
    <s v="No"/>
    <n v="3.9"/>
    <n v="1"/>
    <s v="Annually"/>
  </r>
  <r>
    <s v="EVS04083"/>
    <n v="37.618926999999999"/>
    <n v="126.947835"/>
    <s v="6236 Seoul Ave"/>
    <s v=" Seoul"/>
    <s v="South Korea"/>
    <s v="South Korea"/>
    <s v="Asia"/>
    <s v="AC Level 1"/>
    <n v="0.45"/>
    <s v="9:00-18:00"/>
    <s v="9:00-18:00"/>
    <d v="1899-12-30T08:52:48"/>
    <n v="5.62"/>
    <n v="96"/>
    <x v="4"/>
    <x v="1"/>
    <s v="Tesla, CHAdeMO"/>
    <n v="2018"/>
    <s v="No"/>
    <n v="4.2"/>
    <n v="8"/>
    <s v="Monthly"/>
  </r>
  <r>
    <s v="EVS04084"/>
    <n v="41.939227000000002"/>
    <n v="-87.787571"/>
    <s v="8265 Chicago Ave"/>
    <s v=" Chicago"/>
    <s v="United States"/>
    <s v="United States"/>
    <s v="North America"/>
    <s v="AC Level 1"/>
    <n v="0.28999999999999998"/>
    <s v="6:00-22:00"/>
    <s v="6:00-22:00"/>
    <d v="1899-12-30T16:04:48"/>
    <n v="1.88"/>
    <n v="97"/>
    <x v="1"/>
    <x v="0"/>
    <s v="Tesla, CCS"/>
    <n v="2022"/>
    <s v="No"/>
    <n v="3.3"/>
    <n v="3"/>
    <s v="Monthly"/>
  </r>
  <r>
    <s v="EVS04093"/>
    <n v="37.573573000000003"/>
    <n v="126.904456"/>
    <s v="1201 Seoul Ave"/>
    <s v=" Seoul"/>
    <s v="South Korea"/>
    <s v="South Korea"/>
    <s v="Asia"/>
    <s v="AC Level 1"/>
    <n v="0.38"/>
    <d v="2025-07-24T00:00:00"/>
    <s v="9.00-21.00"/>
    <d v="1900-01-11T00:00:00"/>
    <n v="8.15"/>
    <n v="89"/>
    <x v="4"/>
    <x v="2"/>
    <s v="CCS"/>
    <n v="2013"/>
    <s v="Yes"/>
    <n v="3.2"/>
    <n v="4"/>
    <s v="Quarterly"/>
  </r>
  <r>
    <s v="EVS04096"/>
    <n v="52.585700000000003"/>
    <n v="13.389972999999999"/>
    <s v="268 Berlin Ave"/>
    <s v=" Berlin"/>
    <s v="Germany"/>
    <s v="Germany"/>
    <s v="Europe"/>
    <s v="AC Level 1"/>
    <n v="0.45"/>
    <d v="2025-07-24T00:00:00"/>
    <s v="9.00-21.00"/>
    <d v="1900-01-11T00:00:00"/>
    <n v="10.38"/>
    <n v="99"/>
    <x v="1"/>
    <x v="1"/>
    <s v="CCS, Type 2"/>
    <n v="2021"/>
    <s v="No"/>
    <n v="4.8"/>
    <n v="1"/>
    <s v="Monthly"/>
  </r>
  <r>
    <s v="EVS04097"/>
    <n v="-33.730156999999998"/>
    <n v="151.22106400000001"/>
    <s v="5931 Sydney Ave"/>
    <s v=" Sydney"/>
    <s v="Australia"/>
    <s v="Australia"/>
    <s v="Australia"/>
    <s v="AC Level 1"/>
    <n v="0.43"/>
    <s v="9:00-18:00"/>
    <s v="9:00-18:00"/>
    <d v="1899-12-30T08:52:48"/>
    <n v="15.62"/>
    <n v="28"/>
    <x v="0"/>
    <x v="1"/>
    <s v="CHAdeMO, Type 2"/>
    <n v="2018"/>
    <s v="No"/>
    <n v="4.9000000000000004"/>
    <n v="3"/>
    <s v="Monthly"/>
  </r>
  <r>
    <s v="EVS04099"/>
    <n v="-33.898645999999999"/>
    <n v="18.452137"/>
    <s v="68 Cape Town Ave"/>
    <s v=" Cape Town"/>
    <s v="South Africa"/>
    <s v="South Africa"/>
    <s v="Africa"/>
    <s v="AC Level 1"/>
    <n v="0.21"/>
    <s v="9:00-18:00"/>
    <s v="9:00-18:00"/>
    <d v="1899-12-30T08:52:48"/>
    <n v="16.239999999999998"/>
    <n v="80"/>
    <x v="2"/>
    <x v="3"/>
    <s v="Type 2"/>
    <n v="2012"/>
    <s v="No"/>
    <n v="3.7"/>
    <n v="10"/>
    <s v="Quarterly"/>
  </r>
  <r>
    <s v="EVS04101"/>
    <n v="-15.963342000000001"/>
    <n v="-97.359688000000006"/>
    <s v="6953 Random Rd"/>
    <s v="Error"/>
    <s v="Error"/>
    <s v="Error"/>
    <s v="Error"/>
    <s v="AC Level 1"/>
    <n v="0.23"/>
    <d v="2025-07-24T00:00:00"/>
    <s v="9.00-21.00"/>
    <d v="1900-01-11T00:00:00"/>
    <n v="18.91"/>
    <n v="74"/>
    <x v="4"/>
    <x v="0"/>
    <s v="CCS"/>
    <n v="2016"/>
    <s v="No"/>
    <n v="4"/>
    <n v="8"/>
    <s v="Quarterly"/>
  </r>
  <r>
    <s v="EVS04105"/>
    <n v="19.512376"/>
    <n v="-99.012257000000005"/>
    <s v="3331 Mexico City Ave"/>
    <s v=" Mexico City"/>
    <s v="Mexico"/>
    <s v="Mexico"/>
    <s v="North America"/>
    <s v="AC Level 1"/>
    <n v="0.35"/>
    <s v="9:00-18:00"/>
    <s v="9:00-18:00"/>
    <d v="1899-12-30T08:52:48"/>
    <n v="16.440000000000001"/>
    <n v="93"/>
    <x v="2"/>
    <x v="2"/>
    <s v="Tesla"/>
    <n v="2018"/>
    <s v="Yes"/>
    <n v="4.4000000000000004"/>
    <n v="6"/>
    <s v="Quarterly"/>
  </r>
  <r>
    <s v="EVS04106"/>
    <n v="13.788831999999999"/>
    <n v="100.404954"/>
    <s v="3955 Bangkok Ave"/>
    <s v=" Bangkok"/>
    <s v="Thailand"/>
    <s v="Thailand"/>
    <s v="Asia"/>
    <s v="AC Level 1"/>
    <n v="0.48"/>
    <s v="6:00-22:00"/>
    <s v="6:00-22:00"/>
    <d v="1899-12-30T16:04:48"/>
    <n v="5.7"/>
    <n v="28"/>
    <x v="3"/>
    <x v="2"/>
    <s v="CHAdeMO, Type 2"/>
    <n v="2011"/>
    <s v="No"/>
    <n v="3.2"/>
    <n v="4"/>
    <s v="Monthly"/>
  </r>
  <r>
    <s v="EVS04108"/>
    <n v="55.862164"/>
    <n v="37.578527999999999"/>
    <s v="3573 Moscow Ave"/>
    <s v=" Moscow"/>
    <s v="Russia"/>
    <s v="Russia"/>
    <s v="Europe"/>
    <s v="AC Level 1"/>
    <n v="0.14000000000000001"/>
    <s v="6:00-22:00"/>
    <s v="6:00-22:00"/>
    <d v="1899-12-30T16:04:48"/>
    <n v="4.51"/>
    <n v="39"/>
    <x v="3"/>
    <x v="0"/>
    <s v="CHAdeMO"/>
    <n v="2022"/>
    <s v="Yes"/>
    <n v="3.2"/>
    <n v="6"/>
    <s v="Quarterly"/>
  </r>
  <r>
    <s v="EVS04110"/>
    <n v="18.948723999999999"/>
    <n v="72.811949999999996"/>
    <s v="6719 Mumbai Ave"/>
    <s v=" Mumbai"/>
    <s v="India"/>
    <s v="India"/>
    <s v="Asia"/>
    <s v="AC Level 1"/>
    <n v="0.41"/>
    <d v="2025-07-24T00:00:00"/>
    <s v="9.00-21.00"/>
    <d v="1900-01-11T00:00:00"/>
    <n v="9.89"/>
    <n v="72"/>
    <x v="2"/>
    <x v="0"/>
    <s v="Tesla, CHAdeMO"/>
    <n v="2010"/>
    <s v="Yes"/>
    <n v="3.7"/>
    <n v="3"/>
    <s v="Monthly"/>
  </r>
  <r>
    <s v="EVS04111"/>
    <n v="59.592944000000003"/>
    <n v="151.16539499999999"/>
    <s v="7401 Random Rd"/>
    <n v="0"/>
    <s v="Not Found"/>
    <s v="Not Found"/>
    <s v="Not Found"/>
    <s v="AC Level 1"/>
    <n v="0.23"/>
    <d v="2025-07-24T00:00:00"/>
    <s v="9.00-21.00"/>
    <d v="1900-01-11T00:00:00"/>
    <n v="14.15"/>
    <n v="97"/>
    <x v="3"/>
    <x v="3"/>
    <s v="Tesla, CCS"/>
    <n v="2023"/>
    <s v="Yes"/>
    <n v="4.8"/>
    <n v="9"/>
    <s v="Quarterly"/>
  </r>
  <r>
    <s v="EVS04112"/>
    <n v="-33.822994000000001"/>
    <n v="18.436437999999999"/>
    <s v="236 Cape Town Ave"/>
    <s v=" Cape Town"/>
    <s v="South Africa"/>
    <s v="South Africa"/>
    <s v="Africa"/>
    <s v="AC Level 1"/>
    <n v="0.35"/>
    <d v="2025-07-24T00:00:00"/>
    <s v="9.00-21.00"/>
    <d v="1900-01-11T00:00:00"/>
    <n v="18.5"/>
    <n v="62"/>
    <x v="2"/>
    <x v="3"/>
    <s v="CCS, Tesla"/>
    <n v="2016"/>
    <s v="No"/>
    <n v="4.9000000000000004"/>
    <n v="1"/>
    <s v="Quarterly"/>
  </r>
  <r>
    <s v="EVS04114"/>
    <n v="19.043472999999999"/>
    <n v="72.976307000000006"/>
    <s v="3254 Mumbai Ave"/>
    <s v=" Mumbai"/>
    <s v="India"/>
    <s v="India"/>
    <s v="Asia"/>
    <s v="AC Level 1"/>
    <n v="0.43"/>
    <d v="2025-07-24T00:00:00"/>
    <s v="9.00-21.00"/>
    <d v="1900-01-11T00:00:00"/>
    <n v="15.46"/>
    <n v="43"/>
    <x v="3"/>
    <x v="0"/>
    <s v="Tesla"/>
    <n v="2013"/>
    <s v="Yes"/>
    <n v="4.7"/>
    <n v="8"/>
    <s v="Quarterly"/>
  </r>
  <r>
    <s v="EVS04116"/>
    <n v="41.931699000000002"/>
    <n v="-87.703125"/>
    <s v="996 Chicago Ave"/>
    <s v=" Chicago"/>
    <s v="United States"/>
    <s v="United States"/>
    <s v="North America"/>
    <s v="AC Level 1"/>
    <n v="0.36"/>
    <s v="9:00-18:00"/>
    <s v="9:00-18:00"/>
    <d v="1899-12-30T08:52:48"/>
    <n v="12.76"/>
    <n v="22"/>
    <x v="1"/>
    <x v="3"/>
    <s v="Type 2"/>
    <n v="2010"/>
    <s v="Yes"/>
    <n v="4.7"/>
    <n v="6"/>
    <s v="Quarterly"/>
  </r>
  <r>
    <s v="EVS04125"/>
    <n v="41.870894"/>
    <n v="-87.744522000000003"/>
    <s v="9753 Chicago Ave"/>
    <s v=" Chicago"/>
    <s v="United States"/>
    <s v="United States"/>
    <s v="North America"/>
    <s v="AC Level 1"/>
    <n v="0.15"/>
    <d v="2025-07-24T00:00:00"/>
    <s v="9.00-21.00"/>
    <d v="1900-01-11T00:00:00"/>
    <n v="12.07"/>
    <n v="17"/>
    <x v="1"/>
    <x v="0"/>
    <s v="Tesla, CHAdeMO"/>
    <n v="2020"/>
    <s v="No"/>
    <n v="4.5999999999999996"/>
    <n v="4"/>
    <s v="Annually"/>
  </r>
  <r>
    <s v="EVS04128"/>
    <n v="-33.879700999999997"/>
    <n v="18.528344000000001"/>
    <s v="1935 Cape Town Ave"/>
    <s v=" Cape Town"/>
    <s v="South Africa"/>
    <s v="South Africa"/>
    <s v="Africa"/>
    <s v="AC Level 1"/>
    <n v="0.14000000000000001"/>
    <s v="6:00-22:00"/>
    <s v="6:00-22:00"/>
    <d v="1899-12-30T16:04:48"/>
    <n v="2.48"/>
    <n v="89"/>
    <x v="0"/>
    <x v="1"/>
    <s v="Type 2, CHAdeMO"/>
    <n v="2023"/>
    <s v="No"/>
    <n v="4.7"/>
    <n v="1"/>
    <s v="Quarterly"/>
  </r>
  <r>
    <s v="EVS04130"/>
    <n v="-33.712696000000001"/>
    <n v="151.37032300000001"/>
    <s v="3817 Sydney Ave"/>
    <s v=" Sydney"/>
    <s v="Australia"/>
    <s v="Australia"/>
    <s v="Australia"/>
    <s v="AC Level 1"/>
    <n v="0.44"/>
    <s v="6:00-22:00"/>
    <s v="6:00-22:00"/>
    <d v="1899-12-30T16:04:48"/>
    <n v="13.89"/>
    <n v="54"/>
    <x v="4"/>
    <x v="0"/>
    <s v="CHAdeMO, Tesla"/>
    <n v="2022"/>
    <s v="No"/>
    <n v="3.7"/>
    <n v="6"/>
    <s v="Quarterly"/>
  </r>
  <r>
    <s v="EVS04134"/>
    <n v="39.941502"/>
    <n v="116.277638"/>
    <s v="8566 Beijing Ave"/>
    <s v=" Beijing"/>
    <s v="China"/>
    <s v="China"/>
    <s v="Asia"/>
    <s v="AC Level 1"/>
    <n v="0.3"/>
    <s v="9:00-18:00"/>
    <s v="9:00-18:00"/>
    <d v="1899-12-30T08:52:48"/>
    <n v="9.58"/>
    <n v="16"/>
    <x v="2"/>
    <x v="2"/>
    <s v="Type 2, CCS"/>
    <n v="2014"/>
    <s v="Yes"/>
    <n v="3.4"/>
    <n v="4"/>
    <s v="Monthly"/>
  </r>
  <r>
    <s v="EVS04135"/>
    <n v="-23.664265"/>
    <n v="-46.559677000000001"/>
    <s v="3954 SÃ£o Paulo Ave"/>
    <s v=" SÃ£o Paulo"/>
    <s v="Brazil"/>
    <s v="Brazil"/>
    <s v="South America"/>
    <s v="AC Level 1"/>
    <n v="0.28000000000000003"/>
    <d v="2025-07-24T00:00:00"/>
    <s v="9.00-21.00"/>
    <d v="1900-01-11T00:00:00"/>
    <n v="9.0399999999999991"/>
    <n v="47"/>
    <x v="0"/>
    <x v="3"/>
    <s v="CHAdeMO, CCS"/>
    <n v="2022"/>
    <s v="No"/>
    <n v="4.7"/>
    <n v="7"/>
    <s v="Monthly"/>
  </r>
  <r>
    <s v="EVS04136"/>
    <n v="39.905901"/>
    <n v="116.381371"/>
    <s v="890 Beijing Ave"/>
    <s v=" Beijing"/>
    <s v="China"/>
    <s v="China"/>
    <s v="Asia"/>
    <s v="AC Level 1"/>
    <n v="0.39"/>
    <s v="6:00-22:00"/>
    <s v="6:00-22:00"/>
    <d v="1899-12-30T16:04:48"/>
    <n v="18.73"/>
    <n v="51"/>
    <x v="2"/>
    <x v="0"/>
    <s v="CHAdeMO"/>
    <n v="2017"/>
    <s v="Yes"/>
    <n v="4.9000000000000004"/>
    <n v="7"/>
    <s v="Annually"/>
  </r>
  <r>
    <s v="EVS04147"/>
    <n v="37.541218999999998"/>
    <n v="127.02295599999999"/>
    <s v="8979 Seoul Ave"/>
    <s v=" Seoul"/>
    <s v="South Korea"/>
    <s v="South Korea"/>
    <s v="Asia"/>
    <s v="AC Level 1"/>
    <n v="0.44"/>
    <d v="2025-07-24T00:00:00"/>
    <s v="9.00-21.00"/>
    <d v="1900-01-11T00:00:00"/>
    <n v="10.48"/>
    <n v="73"/>
    <x v="0"/>
    <x v="0"/>
    <s v="CCS"/>
    <n v="2015"/>
    <s v="Yes"/>
    <n v="3.2"/>
    <n v="9"/>
    <s v="Annually"/>
  </r>
  <r>
    <s v="EVS04149"/>
    <n v="41.914265"/>
    <n v="-87.682872000000003"/>
    <s v="2087 Chicago Ave"/>
    <s v=" Chicago"/>
    <s v="United States"/>
    <s v="United States"/>
    <s v="North America"/>
    <s v="AC Level 1"/>
    <n v="0.45"/>
    <s v="9:00-18:00"/>
    <s v="9:00-18:00"/>
    <d v="1899-12-30T08:52:48"/>
    <n v="13.65"/>
    <n v="95"/>
    <x v="0"/>
    <x v="2"/>
    <s v="Tesla, CCS"/>
    <n v="2022"/>
    <s v="Yes"/>
    <n v="3.5"/>
    <n v="4"/>
    <s v="Monthly"/>
  </r>
  <r>
    <s v="EVS04153"/>
    <n v="39.965913999999998"/>
    <n v="116.342541"/>
    <s v="8390 Beijing Ave"/>
    <s v=" Beijing"/>
    <s v="China"/>
    <s v="China"/>
    <s v="Asia"/>
    <s v="AC Level 1"/>
    <n v="0.3"/>
    <s v="9:00-18:00"/>
    <s v="9:00-18:00"/>
    <d v="1899-12-30T08:52:48"/>
    <n v="14.36"/>
    <n v="94"/>
    <x v="4"/>
    <x v="2"/>
    <s v="Tesla, Type 2"/>
    <n v="2017"/>
    <s v="Yes"/>
    <n v="4.0999999999999996"/>
    <n v="6"/>
    <s v="Monthly"/>
  </r>
  <r>
    <s v="EVS04155"/>
    <n v="37.693237000000003"/>
    <n v="127.057681"/>
    <s v="2734 Seoul Ave"/>
    <s v=" Seoul"/>
    <s v="South Korea"/>
    <s v="South Korea"/>
    <s v="Asia"/>
    <s v="AC Level 1"/>
    <n v="0.34"/>
    <d v="2025-07-24T00:00:00"/>
    <s v="9.00-21.00"/>
    <d v="1900-01-11T00:00:00"/>
    <n v="10.43"/>
    <n v="26"/>
    <x v="4"/>
    <x v="3"/>
    <s v="Type 2"/>
    <n v="2012"/>
    <s v="No"/>
    <n v="4.2"/>
    <n v="8"/>
    <s v="Annually"/>
  </r>
  <r>
    <s v="EVS04156"/>
    <n v="37.642071999999999"/>
    <n v="126.923159"/>
    <s v="7324 Seoul Ave"/>
    <s v=" Seoul"/>
    <s v="South Korea"/>
    <s v="South Korea"/>
    <s v="Asia"/>
    <s v="AC Level 1"/>
    <n v="0.11"/>
    <d v="2025-07-24T00:00:00"/>
    <s v="9.00-21.00"/>
    <d v="1900-01-11T00:00:00"/>
    <n v="19.829999999999998"/>
    <n v="68"/>
    <x v="4"/>
    <x v="3"/>
    <s v="CHAdeMO, Type 2"/>
    <n v="2018"/>
    <s v="No"/>
    <n v="3.9"/>
    <n v="7"/>
    <s v="Quarterly"/>
  </r>
  <r>
    <s v="EVS04160"/>
    <n v="34.088514000000004"/>
    <n v="-118.298371"/>
    <s v="2763 Los Angeles Ave"/>
    <s v=" Los Angeles"/>
    <s v="United States"/>
    <s v="United States"/>
    <s v="North America"/>
    <s v="AC Level 1"/>
    <n v="0.18"/>
    <s v="9:00-18:00"/>
    <s v="9:00-18:00"/>
    <d v="1899-12-30T08:52:48"/>
    <n v="1.4"/>
    <n v="54"/>
    <x v="2"/>
    <x v="2"/>
    <s v="CHAdeMO, Type 2"/>
    <n v="2015"/>
    <s v="No"/>
    <n v="3.7"/>
    <n v="3"/>
    <s v="Quarterly"/>
  </r>
  <r>
    <s v="EVS04162"/>
    <n v="13.864761"/>
    <n v="100.473208"/>
    <s v="7311 Bangkok Ave"/>
    <s v=" Bangkok"/>
    <s v="Thailand"/>
    <s v="Thailand"/>
    <s v="Asia"/>
    <s v="AC Level 1"/>
    <n v="0.39"/>
    <d v="2025-07-24T00:00:00"/>
    <s v="9.00-21.00"/>
    <d v="1900-01-11T00:00:00"/>
    <n v="8.75"/>
    <n v="14"/>
    <x v="1"/>
    <x v="1"/>
    <s v="CCS, Tesla"/>
    <n v="2013"/>
    <s v="Yes"/>
    <n v="4.8"/>
    <n v="1"/>
    <s v="Annually"/>
  </r>
  <r>
    <s v="EVS04163"/>
    <n v="55.886768000000004"/>
    <n v="37.603484000000002"/>
    <s v="2429 Moscow Ave"/>
    <s v=" Moscow"/>
    <s v="Russia"/>
    <s v="Russia"/>
    <s v="Europe"/>
    <s v="AC Level 1"/>
    <n v="0.34"/>
    <s v="6:00-22:00"/>
    <s v="6:00-22:00"/>
    <d v="1899-12-30T16:04:48"/>
    <n v="6.24"/>
    <n v="31"/>
    <x v="4"/>
    <x v="0"/>
    <s v="Type 2"/>
    <n v="2022"/>
    <s v="Yes"/>
    <n v="4.4000000000000004"/>
    <n v="2"/>
    <s v="Quarterly"/>
  </r>
  <r>
    <s v="EVS04168"/>
    <n v="-23.643113"/>
    <n v="-46.657268999999999"/>
    <s v="2098 SÃ£o Paulo Ave"/>
    <s v=" SÃ£o Paulo"/>
    <s v="Brazil"/>
    <s v="Brazil"/>
    <s v="South America"/>
    <s v="AC Level 1"/>
    <n v="0.32"/>
    <s v="6:00-22:00"/>
    <s v="6:00-22:00"/>
    <d v="1899-12-30T16:04:48"/>
    <n v="12.95"/>
    <n v="75"/>
    <x v="0"/>
    <x v="3"/>
    <s v="CHAdeMO"/>
    <n v="2013"/>
    <s v="Yes"/>
    <n v="4.5999999999999996"/>
    <n v="8"/>
    <s v="Monthly"/>
  </r>
  <r>
    <s v="EVS04176"/>
    <n v="34.134661000000001"/>
    <n v="-118.24869"/>
    <s v="8833 Los Angeles Ave"/>
    <s v=" Los Angeles"/>
    <s v="United States"/>
    <s v="United States"/>
    <s v="North America"/>
    <s v="AC Level 1"/>
    <n v="0.16"/>
    <s v="6:00-22:00"/>
    <s v="6:00-22:00"/>
    <d v="1899-12-30T16:04:48"/>
    <n v="13.53"/>
    <n v="38"/>
    <x v="0"/>
    <x v="3"/>
    <s v="Tesla, Type 2"/>
    <n v="2012"/>
    <s v="No"/>
    <n v="3.4"/>
    <n v="8"/>
    <s v="Monthly"/>
  </r>
  <r>
    <s v="EVS04178"/>
    <n v="25.297294999999998"/>
    <n v="55.374180000000003"/>
    <s v="8484 Dubai Ave"/>
    <s v=" Dubai"/>
    <s v="United Arab Emirates"/>
    <s v="United Arab Emirates"/>
    <s v="Asia"/>
    <s v="AC Level 1"/>
    <n v="0.19"/>
    <d v="2025-07-24T00:00:00"/>
    <s v="9.00-21.00"/>
    <d v="1900-01-11T00:00:00"/>
    <n v="5.33"/>
    <n v="93"/>
    <x v="0"/>
    <x v="0"/>
    <s v="CHAdeMO"/>
    <n v="2021"/>
    <s v="Yes"/>
    <n v="3.7"/>
    <n v="9"/>
    <s v="Quarterly"/>
  </r>
  <r>
    <s v="EVS04179"/>
    <n v="-33.772297999999999"/>
    <n v="151.258892"/>
    <s v="6876 Sydney Ave"/>
    <s v=" Sydney"/>
    <s v="Australia"/>
    <s v="Australia"/>
    <s v="Australia"/>
    <s v="AC Level 1"/>
    <n v="0.16"/>
    <s v="9:00-18:00"/>
    <s v="9:00-18:00"/>
    <d v="1899-12-30T08:52:48"/>
    <n v="10.44"/>
    <n v="69"/>
    <x v="2"/>
    <x v="0"/>
    <s v="Tesla, Type 2"/>
    <n v="2022"/>
    <s v="No"/>
    <n v="3.4"/>
    <n v="5"/>
    <s v="Monthly"/>
  </r>
  <r>
    <s v="EVS04180"/>
    <n v="-33.842702000000003"/>
    <n v="151.37234699999999"/>
    <s v="7771 Sydney Ave"/>
    <s v=" Sydney"/>
    <s v="Australia"/>
    <s v="Australia"/>
    <s v="Australia"/>
    <s v="AC Level 1"/>
    <n v="0.28999999999999998"/>
    <s v="9:00-18:00"/>
    <s v="9:00-18:00"/>
    <d v="1899-12-30T08:52:48"/>
    <n v="7.33"/>
    <n v="51"/>
    <x v="4"/>
    <x v="0"/>
    <s v="Type 2, CHAdeMO"/>
    <n v="2010"/>
    <s v="No"/>
    <n v="3.5"/>
    <n v="1"/>
    <s v="Monthly"/>
  </r>
  <r>
    <s v="EVS04183"/>
    <n v="-33.720514000000001"/>
    <n v="151.34031999999999"/>
    <s v="7412 Sydney Ave"/>
    <s v=" Sydney"/>
    <s v="Australia"/>
    <s v="Australia"/>
    <s v="Australia"/>
    <s v="AC Level 1"/>
    <n v="0.45"/>
    <s v="6:00-22:00"/>
    <s v="6:00-22:00"/>
    <d v="1899-12-30T16:04:48"/>
    <n v="17.93"/>
    <n v="64"/>
    <x v="0"/>
    <x v="2"/>
    <s v="Type 2"/>
    <n v="2015"/>
    <s v="Yes"/>
    <n v="4.5999999999999996"/>
    <n v="4"/>
    <s v="Annually"/>
  </r>
  <r>
    <s v="EVS04184"/>
    <n v="-33.888486999999998"/>
    <n v="151.251464"/>
    <s v="8872 Sydney Ave"/>
    <s v=" Sydney"/>
    <s v="Australia"/>
    <s v="Australia"/>
    <s v="Australia"/>
    <s v="AC Level 1"/>
    <n v="0.23"/>
    <s v="6:00-22:00"/>
    <s v="6:00-22:00"/>
    <d v="1899-12-30T16:04:48"/>
    <n v="8.7100000000000009"/>
    <n v="60"/>
    <x v="4"/>
    <x v="2"/>
    <s v="CCS, Tesla"/>
    <n v="2023"/>
    <s v="Yes"/>
    <n v="4.0999999999999996"/>
    <n v="10"/>
    <s v="Annually"/>
  </r>
  <r>
    <s v="EVS04185"/>
    <n v="37.827157"/>
    <n v="-122.47029999999999"/>
    <s v="5579 San Francisco Ave"/>
    <s v=" San Francisco"/>
    <s v="United States"/>
    <s v="United States"/>
    <s v="North America"/>
    <s v="AC Level 1"/>
    <n v="0.5"/>
    <s v="6:00-22:00"/>
    <s v="6:00-22:00"/>
    <d v="1899-12-30T16:04:48"/>
    <n v="13.38"/>
    <n v="14"/>
    <x v="1"/>
    <x v="0"/>
    <s v="Type 2"/>
    <n v="2016"/>
    <s v="Yes"/>
    <n v="4.0999999999999996"/>
    <n v="10"/>
    <s v="Monthly"/>
  </r>
  <r>
    <s v="EVS04190"/>
    <n v="19.044283"/>
    <n v="72.847812000000005"/>
    <s v="5952 Mumbai Ave"/>
    <s v=" Mumbai"/>
    <s v="India"/>
    <s v="India"/>
    <s v="Asia"/>
    <s v="AC Level 1"/>
    <n v="0.42"/>
    <d v="2025-07-24T00:00:00"/>
    <s v="9.00-21.00"/>
    <d v="1900-01-11T00:00:00"/>
    <n v="18.39"/>
    <n v="46"/>
    <x v="1"/>
    <x v="3"/>
    <s v="Type 2"/>
    <n v="2017"/>
    <s v="Yes"/>
    <n v="3.8"/>
    <n v="10"/>
    <s v="Annually"/>
  </r>
  <r>
    <s v="EVS04191"/>
    <n v="80.454273999999998"/>
    <n v="-78.801931999999994"/>
    <s v="3111 Random Rd"/>
    <n v="0"/>
    <s v="Not Found"/>
    <s v="Not Found"/>
    <s v="Not Found"/>
    <s v="AC Level 1"/>
    <n v="0.24"/>
    <s v="6:00-22:00"/>
    <s v="6:00-22:00"/>
    <d v="1899-12-30T16:04:48"/>
    <n v="8.06"/>
    <n v="66"/>
    <x v="3"/>
    <x v="1"/>
    <s v="CCS"/>
    <n v="2020"/>
    <s v="Yes"/>
    <n v="4.0999999999999996"/>
    <n v="5"/>
    <s v="Annually"/>
  </r>
  <r>
    <s v="EVS04192"/>
    <n v="34.106183000000001"/>
    <n v="-118.296503"/>
    <s v="4574 Los Angeles Ave"/>
    <s v=" Los Angeles"/>
    <s v="United States"/>
    <s v="United States"/>
    <s v="North America"/>
    <s v="AC Level 1"/>
    <n v="0.44"/>
    <s v="6:00-22:00"/>
    <s v="6:00-22:00"/>
    <d v="1899-12-30T16:04:48"/>
    <n v="6.19"/>
    <n v="60"/>
    <x v="2"/>
    <x v="1"/>
    <s v="Tesla, CHAdeMO"/>
    <n v="2014"/>
    <s v="Yes"/>
    <n v="4.0999999999999996"/>
    <n v="5"/>
    <s v="Monthly"/>
  </r>
  <r>
    <s v="EVS04197"/>
    <n v="55.808895999999997"/>
    <n v="37.589759000000001"/>
    <s v="5331 Moscow Ave"/>
    <s v=" Moscow"/>
    <s v="Russia"/>
    <s v="Russia"/>
    <s v="Europe"/>
    <s v="AC Level 1"/>
    <n v="0.47"/>
    <s v="6:00-22:00"/>
    <s v="6:00-22:00"/>
    <d v="1899-12-30T16:04:48"/>
    <n v="5.89"/>
    <n v="51"/>
    <x v="1"/>
    <x v="0"/>
    <s v="Tesla"/>
    <n v="2016"/>
    <s v="No"/>
    <n v="3.3"/>
    <n v="3"/>
    <s v="Annually"/>
  </r>
  <r>
    <s v="EVS04198"/>
    <n v="52.548355999999998"/>
    <n v="13.336690000000001"/>
    <s v="1095 Berlin Ave"/>
    <s v=" Berlin"/>
    <s v="Germany"/>
    <s v="Germany"/>
    <s v="Europe"/>
    <s v="AC Level 1"/>
    <n v="0.14000000000000001"/>
    <s v="9:00-18:00"/>
    <s v="9:00-18:00"/>
    <d v="1899-12-30T08:52:48"/>
    <n v="10.55"/>
    <n v="72"/>
    <x v="0"/>
    <x v="3"/>
    <s v="CCS"/>
    <n v="2010"/>
    <s v="No"/>
    <n v="4.8"/>
    <n v="5"/>
    <s v="Annually"/>
  </r>
  <r>
    <s v="EVS04200"/>
    <n v="55.743926999999999"/>
    <n v="37.633420999999998"/>
    <s v="6062 Moscow Ave"/>
    <s v=" Moscow"/>
    <s v="Russia"/>
    <s v="Russia"/>
    <s v="Europe"/>
    <s v="AC Level 1"/>
    <n v="0.17"/>
    <s v="6:00-22:00"/>
    <s v="6:00-22:00"/>
    <d v="1899-12-30T16:04:48"/>
    <n v="8.91"/>
    <n v="29"/>
    <x v="4"/>
    <x v="2"/>
    <s v="Type 2"/>
    <n v="2017"/>
    <s v="Yes"/>
    <n v="3.6"/>
    <n v="10"/>
    <s v="Monthly"/>
  </r>
  <r>
    <s v="EVS04201"/>
    <n v="78.958743999999996"/>
    <n v="-121.466317"/>
    <s v="3295 Random Rd"/>
    <s v="Not Found"/>
    <s v="Not Found"/>
    <s v="Not Found"/>
    <s v="Not Found"/>
    <s v="AC Level 1"/>
    <n v="0.19"/>
    <s v="6:00-22:00"/>
    <s v="6:00-22:00"/>
    <d v="1899-12-30T16:04:48"/>
    <n v="13.61"/>
    <n v="42"/>
    <x v="1"/>
    <x v="3"/>
    <s v="Type 2"/>
    <n v="2017"/>
    <s v="No"/>
    <n v="3.4"/>
    <n v="10"/>
    <s v="Quarterly"/>
  </r>
  <r>
    <s v="EVS04203"/>
    <n v="19.066692"/>
    <n v="72.871364"/>
    <s v="1218 Mumbai Ave"/>
    <s v=" Mumbai"/>
    <s v="India"/>
    <s v="India"/>
    <s v="Asia"/>
    <s v="AC Level 1"/>
    <n v="0.43"/>
    <s v="9:00-18:00"/>
    <s v="9:00-18:00"/>
    <d v="1899-12-30T08:52:48"/>
    <n v="2.39"/>
    <n v="66"/>
    <x v="0"/>
    <x v="1"/>
    <s v="Type 2"/>
    <n v="2017"/>
    <s v="No"/>
    <n v="3"/>
    <n v="2"/>
    <s v="Quarterly"/>
  </r>
  <r>
    <s v="EVS04204"/>
    <n v="39.913845000000002"/>
    <n v="116.499701"/>
    <s v="9774 Beijing Ave"/>
    <s v=" Beijing"/>
    <s v="China"/>
    <s v="China"/>
    <s v="Asia"/>
    <s v="AC Level 1"/>
    <n v="0.21"/>
    <d v="2025-07-24T00:00:00"/>
    <s v="9.00-21.00"/>
    <d v="1900-01-11T00:00:00"/>
    <n v="19.48"/>
    <n v="75"/>
    <x v="2"/>
    <x v="0"/>
    <s v="CHAdeMO"/>
    <n v="2023"/>
    <s v="No"/>
    <n v="4.9000000000000004"/>
    <n v="4"/>
    <s v="Quarterly"/>
  </r>
  <r>
    <s v="EVS04205"/>
    <n v="19.434235999999999"/>
    <n v="-99.166910000000001"/>
    <s v="3293 Mexico City Ave"/>
    <s v=" Mexico City"/>
    <s v="Mexico"/>
    <s v="Mexico"/>
    <s v="North America"/>
    <s v="AC Level 1"/>
    <n v="0.15"/>
    <s v="6:00-22:00"/>
    <s v="6:00-22:00"/>
    <d v="1899-12-30T16:04:48"/>
    <n v="3.33"/>
    <n v="47"/>
    <x v="0"/>
    <x v="0"/>
    <s v="Type 2"/>
    <n v="2016"/>
    <s v="Yes"/>
    <n v="3.4"/>
    <n v="10"/>
    <s v="Quarterly"/>
  </r>
  <r>
    <s v="EVS04208"/>
    <n v="41.917941999999996"/>
    <n v="-87.664568000000003"/>
    <s v="8675 Chicago Ave"/>
    <s v=" Chicago"/>
    <s v="United States"/>
    <s v="United States"/>
    <s v="North America"/>
    <s v="AC Level 1"/>
    <n v="0.2"/>
    <s v="9:00-18:00"/>
    <s v="9:00-18:00"/>
    <d v="1899-12-30T08:52:48"/>
    <n v="6.27"/>
    <n v="12"/>
    <x v="2"/>
    <x v="3"/>
    <s v="CHAdeMO, Type 2"/>
    <n v="2018"/>
    <s v="No"/>
    <n v="3.5"/>
    <n v="3"/>
    <s v="Monthly"/>
  </r>
  <r>
    <s v="EVS04211"/>
    <n v="80.302768999999998"/>
    <n v="-60.510624"/>
    <s v="4135 Random Rd"/>
    <n v="0"/>
    <s v="Not Found"/>
    <s v="Not Found"/>
    <s v="Not Found"/>
    <s v="AC Level 1"/>
    <n v="0.23"/>
    <s v="9:00-18:00"/>
    <s v="9:00-18:00"/>
    <d v="1899-12-30T08:52:48"/>
    <n v="13.92"/>
    <n v="55"/>
    <x v="3"/>
    <x v="0"/>
    <s v="Tesla, CHAdeMO"/>
    <n v="2016"/>
    <s v="Yes"/>
    <n v="4.2"/>
    <n v="6"/>
    <s v="Monthly"/>
  </r>
  <r>
    <s v="EVS04215"/>
    <n v="37.568002"/>
    <n v="127.048609"/>
    <s v="3039 Seoul Ave"/>
    <s v=" Seoul"/>
    <s v="South Korea"/>
    <s v="South Korea"/>
    <s v="Asia"/>
    <s v="AC Level 1"/>
    <n v="0.17"/>
    <s v="9:00-18:00"/>
    <s v="9:00-18:00"/>
    <d v="1899-12-30T08:52:48"/>
    <n v="5.87"/>
    <n v="60"/>
    <x v="4"/>
    <x v="1"/>
    <s v="CCS, Tesla"/>
    <n v="2012"/>
    <s v="Yes"/>
    <n v="3.2"/>
    <n v="2"/>
    <s v="Quarterly"/>
  </r>
  <r>
    <s v="EVS04221"/>
    <n v="30.531186999999999"/>
    <n v="148.298892"/>
    <s v="1698 Random Rd"/>
    <s v="Error"/>
    <s v="Error"/>
    <s v="Error"/>
    <s v="Error"/>
    <s v="AC Level 1"/>
    <n v="0.32"/>
    <s v="9:00-18:00"/>
    <s v="9:00-18:00"/>
    <d v="1899-12-30T08:52:48"/>
    <n v="14.17"/>
    <n v="67"/>
    <x v="4"/>
    <x v="3"/>
    <s v="CCS, Type 2"/>
    <n v="2011"/>
    <s v="Yes"/>
    <n v="3.3"/>
    <n v="7"/>
    <s v="Monthly"/>
  </r>
  <r>
    <s v="EVS04223"/>
    <n v="-33.770161999999999"/>
    <n v="151.27778699999999"/>
    <s v="7300 Sydney Ave"/>
    <s v=" Sydney"/>
    <s v="Australia"/>
    <s v="Australia"/>
    <s v="Australia"/>
    <s v="AC Level 1"/>
    <n v="0.18"/>
    <s v="6:00-22:00"/>
    <s v="6:00-22:00"/>
    <d v="1899-12-30T16:04:48"/>
    <n v="1.72"/>
    <n v="55"/>
    <x v="0"/>
    <x v="3"/>
    <s v="Tesla"/>
    <n v="2022"/>
    <s v="Yes"/>
    <n v="4.3"/>
    <n v="6"/>
    <s v="Annually"/>
  </r>
  <r>
    <s v="EVS04224"/>
    <n v="-33.883381999999997"/>
    <n v="18.464043"/>
    <s v="806 Cape Town Ave"/>
    <s v=" Cape Town"/>
    <s v="South Africa"/>
    <s v="South Africa"/>
    <s v="Africa"/>
    <s v="AC Level 1"/>
    <n v="0.17"/>
    <s v="9:00-18:00"/>
    <s v="9:00-18:00"/>
    <d v="1899-12-30T08:52:48"/>
    <n v="1.85"/>
    <n v="72"/>
    <x v="0"/>
    <x v="1"/>
    <s v="CCS"/>
    <n v="2022"/>
    <s v="No"/>
    <n v="3.8"/>
    <n v="2"/>
    <s v="Annually"/>
  </r>
  <r>
    <s v="EVS04229"/>
    <n v="25.376957000000001"/>
    <n v="55.355044999999997"/>
    <s v="6707 Dubai Ave"/>
    <s v=" Dubai"/>
    <s v="United Arab Emirates"/>
    <s v="United Arab Emirates"/>
    <s v="Asia"/>
    <s v="AC Level 1"/>
    <n v="0.41"/>
    <d v="2025-07-24T00:00:00"/>
    <s v="9.00-21.00"/>
    <d v="1900-01-11T00:00:00"/>
    <n v="9.94"/>
    <n v="22"/>
    <x v="0"/>
    <x v="0"/>
    <s v="Type 2, CCS"/>
    <n v="2022"/>
    <s v="No"/>
    <n v="4.7"/>
    <n v="5"/>
    <s v="Annually"/>
  </r>
  <r>
    <s v="EVS04233"/>
    <n v="-33.702961000000002"/>
    <n v="151.26299499999999"/>
    <s v="7801 Sydney Ave"/>
    <s v=" Sydney"/>
    <s v="Australia"/>
    <s v="Australia"/>
    <s v="Australia"/>
    <s v="AC Level 1"/>
    <n v="0.34"/>
    <s v="9:00-18:00"/>
    <s v="9:00-18:00"/>
    <d v="1899-12-30T08:52:48"/>
    <n v="1.3"/>
    <n v="82"/>
    <x v="3"/>
    <x v="1"/>
    <s v="Tesla, Type 2"/>
    <n v="2012"/>
    <s v="No"/>
    <n v="4.2"/>
    <n v="4"/>
    <s v="Annually"/>
  </r>
  <r>
    <s v="EVS04236"/>
    <n v="43.719428999999998"/>
    <n v="-79.454228999999998"/>
    <s v="7916 Toronto Ave"/>
    <s v=" Toronto"/>
    <s v="Canada"/>
    <s v="Canada"/>
    <s v="North America"/>
    <s v="AC Level 1"/>
    <n v="0.43"/>
    <d v="2025-07-24T00:00:00"/>
    <s v="9.00-21.00"/>
    <d v="1900-01-11T00:00:00"/>
    <n v="0.56000000000000005"/>
    <n v="77"/>
    <x v="4"/>
    <x v="2"/>
    <s v="Tesla, CCS"/>
    <n v="2020"/>
    <s v="Yes"/>
    <n v="4.5"/>
    <n v="6"/>
    <s v="Annually"/>
  </r>
  <r>
    <s v="EVS04237"/>
    <n v="13.816917999999999"/>
    <n v="100.41658"/>
    <s v="8460 Bangkok Ave"/>
    <s v=" Bangkok"/>
    <s v="Thailand"/>
    <s v="Thailand"/>
    <s v="Asia"/>
    <s v="AC Level 1"/>
    <n v="0.22"/>
    <s v="6:00-22:00"/>
    <s v="6:00-22:00"/>
    <d v="1899-12-30T16:04:48"/>
    <n v="16.54"/>
    <n v="31"/>
    <x v="2"/>
    <x v="3"/>
    <s v="Type 2, CCS"/>
    <n v="2012"/>
    <s v="No"/>
    <n v="3.1"/>
    <n v="5"/>
    <s v="Quarterly"/>
  </r>
  <r>
    <s v="EVS04242"/>
    <n v="55.805235000000003"/>
    <n v="37.694958"/>
    <s v="2447 Moscow Ave"/>
    <s v=" Moscow"/>
    <s v="Russia"/>
    <s v="Russia"/>
    <s v="Europe"/>
    <s v="AC Level 1"/>
    <n v="0.27"/>
    <s v="6:00-22:00"/>
    <s v="6:00-22:00"/>
    <d v="1899-12-30T16:04:48"/>
    <n v="1.1499999999999999"/>
    <n v="46"/>
    <x v="1"/>
    <x v="2"/>
    <s v="CCS"/>
    <n v="2018"/>
    <s v="No"/>
    <n v="3.5"/>
    <n v="1"/>
    <s v="Quarterly"/>
  </r>
  <r>
    <s v="EVS04247"/>
    <n v="19.554673000000001"/>
    <n v="-99.080472999999998"/>
    <s v="7183 Mexico City Ave"/>
    <s v=" Mexico City"/>
    <s v="Mexico"/>
    <s v="Mexico"/>
    <s v="North America"/>
    <s v="AC Level 1"/>
    <n v="0.2"/>
    <s v="6:00-22:00"/>
    <s v="6:00-22:00"/>
    <d v="1899-12-30T16:04:48"/>
    <n v="7.28"/>
    <n v="14"/>
    <x v="2"/>
    <x v="0"/>
    <s v="Type 2, CCS"/>
    <n v="2013"/>
    <s v="No"/>
    <n v="4.3"/>
    <n v="9"/>
    <s v="Monthly"/>
  </r>
  <r>
    <s v="EVS04248"/>
    <n v="13.78623"/>
    <n v="100.59612"/>
    <s v="8621 Bangkok Ave"/>
    <s v=" Bangkok"/>
    <s v="Thailand"/>
    <s v="Thailand"/>
    <s v="Asia"/>
    <s v="AC Level 1"/>
    <n v="0.4"/>
    <d v="2025-07-24T00:00:00"/>
    <s v="9.00-21.00"/>
    <d v="1900-01-11T00:00:00"/>
    <n v="5.72"/>
    <n v="25"/>
    <x v="0"/>
    <x v="0"/>
    <s v="CHAdeMO, Type 2"/>
    <n v="2013"/>
    <s v="Yes"/>
    <n v="4.3"/>
    <n v="2"/>
    <s v="Quarterly"/>
  </r>
  <r>
    <s v="EVS04250"/>
    <n v="18.976946000000002"/>
    <n v="72.826432999999994"/>
    <s v="3809 Mumbai Ave"/>
    <s v=" Mumbai"/>
    <s v="India"/>
    <s v="India"/>
    <s v="Asia"/>
    <s v="AC Level 1"/>
    <n v="0.23"/>
    <s v="6:00-22:00"/>
    <s v="6:00-22:00"/>
    <d v="1899-12-30T16:04:48"/>
    <n v="0.62"/>
    <n v="74"/>
    <x v="2"/>
    <x v="1"/>
    <s v="Tesla, Type 2"/>
    <n v="2017"/>
    <s v="No"/>
    <n v="3.7"/>
    <n v="8"/>
    <s v="Monthly"/>
  </r>
  <r>
    <s v="EVS04251"/>
    <n v="-77.145813000000004"/>
    <n v="-55.253250999999999"/>
    <s v="7713 Random Rd"/>
    <s v="Not Found"/>
    <s v="Not Found"/>
    <s v="Not Found"/>
    <s v="Not Found"/>
    <s v="AC Level 1"/>
    <n v="0.39"/>
    <s v="9:00-18:00"/>
    <s v="9:00-18:00"/>
    <d v="1899-12-30T08:52:48"/>
    <n v="1.05"/>
    <n v="96"/>
    <x v="4"/>
    <x v="0"/>
    <s v="Tesla"/>
    <n v="2016"/>
    <s v="Yes"/>
    <n v="4.7"/>
    <n v="6"/>
    <s v="Monthly"/>
  </r>
  <r>
    <s v="EVS04252"/>
    <n v="34.190739999999998"/>
    <n v="-118.327539"/>
    <s v="2769 Los Angeles Ave"/>
    <s v=" Los Angeles"/>
    <s v="United States"/>
    <s v="United States"/>
    <s v="North America"/>
    <s v="AC Level 1"/>
    <n v="0.17"/>
    <d v="2025-07-24T00:00:00"/>
    <s v="9.00-21.00"/>
    <d v="1900-01-11T00:00:00"/>
    <n v="7.54"/>
    <n v="87"/>
    <x v="4"/>
    <x v="1"/>
    <s v="CHAdeMO, Tesla"/>
    <n v="2010"/>
    <s v="No"/>
    <n v="4.7"/>
    <n v="7"/>
    <s v="Quarterly"/>
  </r>
  <r>
    <s v="EVS04257"/>
    <n v="25.246790000000001"/>
    <n v="55.336604000000001"/>
    <s v="3193 Dubai Ave"/>
    <s v=" Dubai"/>
    <s v="United Arab Emirates"/>
    <s v="United Arab Emirates"/>
    <s v="Asia"/>
    <s v="AC Level 1"/>
    <n v="0.44"/>
    <s v="9:00-18:00"/>
    <s v="9:00-18:00"/>
    <d v="1899-12-30T08:52:48"/>
    <n v="4.2300000000000004"/>
    <n v="60"/>
    <x v="2"/>
    <x v="1"/>
    <s v="Tesla, CCS"/>
    <n v="2010"/>
    <s v="Yes"/>
    <n v="4.3"/>
    <n v="5"/>
    <s v="Monthly"/>
  </r>
  <r>
    <s v="EVS04258"/>
    <n v="-23.655577000000001"/>
    <n v="-46.672536000000001"/>
    <s v="8485 SÃ£o Paulo Ave"/>
    <s v=" SÃ£o Paulo"/>
    <s v="Brazil"/>
    <s v="Brazil"/>
    <s v="South America"/>
    <s v="AC Level 1"/>
    <n v="0.16"/>
    <d v="2025-07-24T00:00:00"/>
    <s v="9.00-21.00"/>
    <d v="1900-01-11T00:00:00"/>
    <n v="5.71"/>
    <n v="79"/>
    <x v="1"/>
    <x v="2"/>
    <s v="Type 2"/>
    <n v="2021"/>
    <s v="No"/>
    <n v="4.8"/>
    <n v="8"/>
    <s v="Quarterly"/>
  </r>
  <r>
    <s v="EVS04263"/>
    <n v="-33.751604"/>
    <n v="151.22800699999999"/>
    <s v="6788 Sydney Ave"/>
    <s v=" Sydney"/>
    <s v="Australia"/>
    <s v="Australia"/>
    <s v="Australia"/>
    <s v="AC Level 1"/>
    <n v="0.22"/>
    <s v="6:00-22:00"/>
    <s v="6:00-22:00"/>
    <d v="1899-12-30T16:04:48"/>
    <n v="15.9"/>
    <n v="44"/>
    <x v="1"/>
    <x v="2"/>
    <s v="Type 2"/>
    <n v="2019"/>
    <s v="No"/>
    <n v="3"/>
    <n v="4"/>
    <s v="Annually"/>
  </r>
  <r>
    <s v="EVS04266"/>
    <n v="37.544772999999999"/>
    <n v="126.99440300000001"/>
    <s v="1862 Seoul Ave"/>
    <s v=" Seoul"/>
    <s v="South Korea"/>
    <s v="South Korea"/>
    <s v="Asia"/>
    <s v="AC Level 1"/>
    <n v="0.35"/>
    <s v="6:00-22:00"/>
    <s v="6:00-22:00"/>
    <d v="1899-12-30T16:04:48"/>
    <n v="12.61"/>
    <n v="41"/>
    <x v="1"/>
    <x v="0"/>
    <s v="CHAdeMO"/>
    <n v="2015"/>
    <s v="Yes"/>
    <n v="3.2"/>
    <n v="8"/>
    <s v="Monthly"/>
  </r>
  <r>
    <s v="EVS04267"/>
    <n v="34.058684999999997"/>
    <n v="-118.31922900000001"/>
    <s v="6980 Los Angeles Ave"/>
    <s v=" Los Angeles"/>
    <s v="United States"/>
    <s v="United States"/>
    <s v="North America"/>
    <s v="AC Level 1"/>
    <n v="0.28999999999999998"/>
    <d v="2025-07-24T00:00:00"/>
    <s v="9.00-21.00"/>
    <d v="1900-01-11T00:00:00"/>
    <n v="11.41"/>
    <n v="24"/>
    <x v="4"/>
    <x v="2"/>
    <s v="Tesla"/>
    <n v="2022"/>
    <s v="No"/>
    <n v="4.4000000000000004"/>
    <n v="7"/>
    <s v="Monthly"/>
  </r>
  <r>
    <s v="EVS04268"/>
    <n v="25.219692999999999"/>
    <n v="55.236265000000003"/>
    <s v="8919 Dubai Ave"/>
    <s v=" Dubai"/>
    <s v="United Arab Emirates"/>
    <s v="United Arab Emirates"/>
    <s v="Asia"/>
    <s v="AC Level 1"/>
    <n v="0.2"/>
    <s v="6:00-22:00"/>
    <s v="6:00-22:00"/>
    <d v="1899-12-30T16:04:48"/>
    <n v="4.1900000000000004"/>
    <n v="42"/>
    <x v="2"/>
    <x v="2"/>
    <s v="CHAdeMO, Tesla"/>
    <n v="2020"/>
    <s v="Yes"/>
    <n v="3.9"/>
    <n v="1"/>
    <s v="Quarterly"/>
  </r>
  <r>
    <s v="EVS04269"/>
    <n v="-23.573619999999998"/>
    <n v="-46.675265000000003"/>
    <s v="3049 SÃ£o Paulo Ave"/>
    <s v=" SÃ£o Paulo"/>
    <s v="Brazil"/>
    <s v="Brazil"/>
    <s v="South America"/>
    <s v="AC Level 1"/>
    <n v="0.34"/>
    <d v="2025-07-24T00:00:00"/>
    <s v="9.00-21.00"/>
    <d v="1900-01-11T00:00:00"/>
    <n v="12.93"/>
    <n v="18"/>
    <x v="4"/>
    <x v="1"/>
    <s v="CHAdeMO"/>
    <n v="2014"/>
    <s v="No"/>
    <n v="3.9"/>
    <n v="8"/>
    <s v="Quarterly"/>
  </r>
  <r>
    <s v="EVS04270"/>
    <n v="-33.744117000000003"/>
    <n v="151.39943099999999"/>
    <s v="3016 Sydney Ave"/>
    <s v=" Sydney"/>
    <s v="Australia"/>
    <s v="Australia"/>
    <s v="Australia"/>
    <s v="AC Level 1"/>
    <n v="0.28999999999999998"/>
    <d v="2025-07-24T00:00:00"/>
    <s v="9.00-21.00"/>
    <d v="1900-01-11T00:00:00"/>
    <n v="19.45"/>
    <n v="22"/>
    <x v="4"/>
    <x v="2"/>
    <s v="CCS, Type 2"/>
    <n v="2018"/>
    <s v="Yes"/>
    <n v="3.6"/>
    <n v="2"/>
    <s v="Annually"/>
  </r>
  <r>
    <s v="EVS04272"/>
    <n v="37.668073"/>
    <n v="126.985013"/>
    <s v="1655 Seoul Ave"/>
    <s v=" Seoul"/>
    <s v="South Korea"/>
    <s v="South Korea"/>
    <s v="Asia"/>
    <s v="AC Level 1"/>
    <n v="0.33"/>
    <s v="9:00-18:00"/>
    <s v="9:00-18:00"/>
    <d v="1899-12-30T08:52:48"/>
    <n v="10.34"/>
    <n v="42"/>
    <x v="1"/>
    <x v="0"/>
    <s v="CCS, CHAdeMO"/>
    <n v="2021"/>
    <s v="Yes"/>
    <n v="3.5"/>
    <n v="9"/>
    <s v="Quarterly"/>
  </r>
  <r>
    <s v="EVS04280"/>
    <n v="41.801661000000003"/>
    <n v="-87.606421999999995"/>
    <s v="1831 Chicago Ave"/>
    <s v=" Chicago"/>
    <s v="United States"/>
    <s v="United States"/>
    <s v="North America"/>
    <s v="AC Level 1"/>
    <n v="0.14000000000000001"/>
    <d v="2025-07-24T00:00:00"/>
    <s v="9.00-21.00"/>
    <d v="1900-01-11T00:00:00"/>
    <n v="8.1"/>
    <n v="67"/>
    <x v="3"/>
    <x v="1"/>
    <s v="CHAdeMO, CCS"/>
    <n v="2014"/>
    <s v="No"/>
    <n v="3.8"/>
    <n v="5"/>
    <s v="Quarterly"/>
  </r>
  <r>
    <s v="EVS04281"/>
    <n v="2.5350239999999999"/>
    <n v="6.8206569999999997"/>
    <s v="7817 Random Rd"/>
    <s v="Error"/>
    <s v="Error"/>
    <s v="Error"/>
    <s v="Error"/>
    <s v="AC Level 1"/>
    <n v="0.16"/>
    <s v="6:00-22:00"/>
    <s v="6:00-22:00"/>
    <d v="1899-12-30T16:04:48"/>
    <n v="18.260000000000002"/>
    <n v="72"/>
    <x v="2"/>
    <x v="3"/>
    <s v="Type 2, CCS"/>
    <n v="2023"/>
    <s v="Yes"/>
    <n v="4.0999999999999996"/>
    <n v="4"/>
    <s v="Monthly"/>
  </r>
  <r>
    <s v="EVS04284"/>
    <n v="-23.637578999999999"/>
    <n v="-46.558514000000002"/>
    <s v="6370 SÃ£o Paulo Ave"/>
    <s v=" SÃ£o Paulo"/>
    <s v="Brazil"/>
    <s v="Brazil"/>
    <s v="South America"/>
    <s v="AC Level 1"/>
    <n v="0.48"/>
    <s v="6:00-22:00"/>
    <s v="6:00-22:00"/>
    <d v="1899-12-30T16:04:48"/>
    <n v="6.12"/>
    <n v="10"/>
    <x v="1"/>
    <x v="0"/>
    <s v="CHAdeMO, Type 2"/>
    <n v="2013"/>
    <s v="No"/>
    <n v="4.5999999999999996"/>
    <n v="4"/>
    <s v="Quarterly"/>
  </r>
  <r>
    <s v="EVS04285"/>
    <n v="41.971167000000001"/>
    <n v="-87.647985000000006"/>
    <s v="8537 Chicago Ave"/>
    <s v=" Chicago"/>
    <s v="United States"/>
    <s v="United States"/>
    <s v="North America"/>
    <s v="AC Level 1"/>
    <n v="0.18"/>
    <s v="9:00-18:00"/>
    <s v="9:00-18:00"/>
    <d v="1899-12-30T08:52:48"/>
    <n v="19.75"/>
    <n v="27"/>
    <x v="1"/>
    <x v="3"/>
    <s v="CHAdeMO"/>
    <n v="2014"/>
    <s v="Yes"/>
    <n v="3.7"/>
    <n v="2"/>
    <s v="Quarterly"/>
  </r>
  <r>
    <s v="EVS04288"/>
    <n v="-33.824165000000001"/>
    <n v="151.25321199999999"/>
    <s v="9382 Sydney Ave"/>
    <s v=" Sydney"/>
    <s v="Australia"/>
    <s v="Australia"/>
    <s v="Australia"/>
    <s v="AC Level 1"/>
    <n v="0.13"/>
    <d v="2025-07-24T00:00:00"/>
    <s v="9.00-21.00"/>
    <d v="1900-01-11T00:00:00"/>
    <n v="12.39"/>
    <n v="31"/>
    <x v="3"/>
    <x v="3"/>
    <s v="Tesla"/>
    <n v="2014"/>
    <s v="No"/>
    <n v="4.2"/>
    <n v="2"/>
    <s v="Monthly"/>
  </r>
  <r>
    <s v="EVS04290"/>
    <n v="43.654161999999999"/>
    <n v="-79.480903999999995"/>
    <s v="5738 Toronto Ave"/>
    <s v=" Toronto"/>
    <s v="Canada"/>
    <s v="Canada"/>
    <s v="North America"/>
    <s v="AC Level 1"/>
    <n v="0.25"/>
    <s v="9:00-18:00"/>
    <s v="9:00-18:00"/>
    <d v="1899-12-30T08:52:48"/>
    <n v="17.96"/>
    <n v="34"/>
    <x v="4"/>
    <x v="1"/>
    <s v="CHAdeMO, Tesla"/>
    <n v="2015"/>
    <s v="No"/>
    <n v="4.0999999999999996"/>
    <n v="3"/>
    <s v="Quarterly"/>
  </r>
  <r>
    <s v="EVS04297"/>
    <n v="18.900138999999999"/>
    <n v="72.945997000000006"/>
    <s v="5347 Mumbai Ave"/>
    <s v=" Mumbai"/>
    <s v="India"/>
    <s v="India"/>
    <s v="Asia"/>
    <s v="AC Level 1"/>
    <n v="0.25"/>
    <s v="6:00-22:00"/>
    <s v="6:00-22:00"/>
    <d v="1899-12-30T16:04:48"/>
    <n v="13.88"/>
    <n v="77"/>
    <x v="1"/>
    <x v="3"/>
    <s v="CCS"/>
    <n v="2012"/>
    <s v="Yes"/>
    <n v="4.4000000000000004"/>
    <n v="8"/>
    <s v="Quarterly"/>
  </r>
  <r>
    <s v="EVS04301"/>
    <n v="-23.224284999999998"/>
    <n v="59.329849000000003"/>
    <s v="6486 Random Rd"/>
    <s v="Error"/>
    <s v="Error"/>
    <s v="Error"/>
    <s v="Error"/>
    <s v="AC Level 1"/>
    <n v="0.28000000000000003"/>
    <s v="6:00-22:00"/>
    <s v="6:00-22:00"/>
    <d v="1899-12-30T16:04:48"/>
    <n v="17.600000000000001"/>
    <n v="26"/>
    <x v="1"/>
    <x v="0"/>
    <s v="Tesla, CCS"/>
    <n v="2018"/>
    <s v="Yes"/>
    <n v="3.5"/>
    <n v="8"/>
    <s v="Quarterly"/>
  </r>
  <r>
    <s v="EVS04303"/>
    <n v="37.763385999999997"/>
    <n v="-122.462468"/>
    <s v="5781 San Francisco Ave"/>
    <s v=" San Francisco"/>
    <s v="United States"/>
    <s v="United States"/>
    <s v="North America"/>
    <s v="AC Level 1"/>
    <n v="0.48"/>
    <d v="2025-07-24T00:00:00"/>
    <s v="9.00-21.00"/>
    <d v="1900-01-11T00:00:00"/>
    <n v="19.64"/>
    <n v="51"/>
    <x v="2"/>
    <x v="0"/>
    <s v="Tesla, CHAdeMO"/>
    <n v="2023"/>
    <s v="No"/>
    <n v="4.4000000000000004"/>
    <n v="4"/>
    <s v="Quarterly"/>
  </r>
  <r>
    <s v="EVS04305"/>
    <n v="19.580672"/>
    <n v="-99.179528000000005"/>
    <s v="2366 Mexico City Ave"/>
    <s v=" Mexico City"/>
    <s v="Mexico"/>
    <s v="Mexico"/>
    <s v="North America"/>
    <s v="AC Level 1"/>
    <n v="0.17"/>
    <s v="6:00-22:00"/>
    <s v="6:00-22:00"/>
    <d v="1899-12-30T16:04:48"/>
    <n v="11.92"/>
    <n v="94"/>
    <x v="1"/>
    <x v="0"/>
    <s v="CCS"/>
    <n v="2016"/>
    <s v="No"/>
    <n v="3.2"/>
    <n v="4"/>
    <s v="Annually"/>
  </r>
  <r>
    <s v="EVS04307"/>
    <n v="37.701894000000003"/>
    <n v="-122.48467100000001"/>
    <s v="4846 San Francisco Ave"/>
    <s v=" San Francisco"/>
    <s v="United States"/>
    <s v="United States"/>
    <s v="North America"/>
    <s v="AC Level 1"/>
    <n v="0.12"/>
    <d v="2025-07-24T00:00:00"/>
    <s v="9.00-21.00"/>
    <d v="1900-01-11T00:00:00"/>
    <n v="11.2"/>
    <n v="46"/>
    <x v="1"/>
    <x v="1"/>
    <s v="CHAdeMO, Type 2"/>
    <n v="2018"/>
    <s v="No"/>
    <n v="4.0999999999999996"/>
    <n v="7"/>
    <s v="Quarterly"/>
  </r>
  <r>
    <s v="EVS04313"/>
    <n v="52.473438000000002"/>
    <n v="13.481842"/>
    <s v="1654 Berlin Ave"/>
    <s v=" Berlin"/>
    <s v="Germany"/>
    <s v="Germany"/>
    <s v="Europe"/>
    <s v="AC Level 1"/>
    <n v="0.39"/>
    <d v="2025-07-24T00:00:00"/>
    <s v="9.00-21.00"/>
    <d v="1900-01-11T00:00:00"/>
    <n v="16.93"/>
    <n v="44"/>
    <x v="3"/>
    <x v="1"/>
    <s v="Tesla, Type 2"/>
    <n v="2019"/>
    <s v="Yes"/>
    <n v="3.8"/>
    <n v="1"/>
    <s v="Monthly"/>
  </r>
  <r>
    <s v="EVS04314"/>
    <n v="25.252410999999999"/>
    <n v="55.269201000000002"/>
    <s v="624 Dubai Ave"/>
    <s v=" Dubai"/>
    <s v="United Arab Emirates"/>
    <s v="United Arab Emirates"/>
    <s v="Asia"/>
    <s v="AC Level 1"/>
    <n v="0.47"/>
    <d v="2025-07-24T00:00:00"/>
    <s v="9.00-21.00"/>
    <d v="1900-01-11T00:00:00"/>
    <n v="1.3"/>
    <n v="48"/>
    <x v="2"/>
    <x v="0"/>
    <s v="CHAdeMO"/>
    <n v="2018"/>
    <s v="Yes"/>
    <n v="3.6"/>
    <n v="7"/>
    <s v="Quarterly"/>
  </r>
  <r>
    <s v="EVS04315"/>
    <n v="13.750325999999999"/>
    <n v="100.538786"/>
    <s v="2866 Bangkok Ave"/>
    <s v=" Bangkok"/>
    <s v="Thailand"/>
    <s v="Thailand"/>
    <s v="Asia"/>
    <s v="AC Level 1"/>
    <n v="0.39"/>
    <d v="2025-07-24T00:00:00"/>
    <s v="9.00-21.00"/>
    <d v="1900-01-11T00:00:00"/>
    <n v="14.48"/>
    <n v="63"/>
    <x v="3"/>
    <x v="2"/>
    <s v="CCS, CHAdeMO"/>
    <n v="2021"/>
    <s v="No"/>
    <n v="3.1"/>
    <n v="1"/>
    <s v="Quarterly"/>
  </r>
  <r>
    <s v="EVS04316"/>
    <n v="-33.770425000000003"/>
    <n v="18.557300000000001"/>
    <s v="8837 Cape Town Ave"/>
    <s v=" Cape Town"/>
    <s v="South Africa"/>
    <s v="South Africa"/>
    <s v="Africa"/>
    <s v="AC Level 1"/>
    <n v="0.48"/>
    <s v="9:00-18:00"/>
    <s v="9:00-18:00"/>
    <d v="1899-12-30T08:52:48"/>
    <n v="2.57"/>
    <n v="15"/>
    <x v="3"/>
    <x v="2"/>
    <s v="Type 2"/>
    <n v="2019"/>
    <s v="No"/>
    <n v="3.4"/>
    <n v="5"/>
    <s v="Monthly"/>
  </r>
  <r>
    <s v="EVS04322"/>
    <n v="25.394178"/>
    <n v="55.219064000000003"/>
    <s v="9999 Dubai Ave"/>
    <s v=" Dubai"/>
    <s v="United Arab Emirates"/>
    <s v="United Arab Emirates"/>
    <s v="Asia"/>
    <s v="AC Level 1"/>
    <n v="0.33"/>
    <s v="6:00-22:00"/>
    <s v="6:00-22:00"/>
    <d v="1899-12-30T16:04:48"/>
    <n v="17.28"/>
    <n v="18"/>
    <x v="4"/>
    <x v="1"/>
    <s v="Tesla"/>
    <n v="2013"/>
    <s v="Yes"/>
    <n v="4.8"/>
    <n v="3"/>
    <s v="Quarterly"/>
  </r>
  <r>
    <s v="EVS04326"/>
    <n v="39.966219000000002"/>
    <n v="116.341083"/>
    <s v="5654 Beijing Ave"/>
    <s v=" Beijing"/>
    <s v="China"/>
    <s v="China"/>
    <s v="Asia"/>
    <s v="AC Level 1"/>
    <n v="0.23"/>
    <s v="6:00-22:00"/>
    <s v="6:00-22:00"/>
    <d v="1899-12-30T16:04:48"/>
    <n v="0.62"/>
    <n v="87"/>
    <x v="3"/>
    <x v="1"/>
    <s v="Type 2"/>
    <n v="2015"/>
    <s v="Yes"/>
    <n v="4.9000000000000004"/>
    <n v="9"/>
    <s v="Annually"/>
  </r>
  <r>
    <s v="EVS04330"/>
    <n v="37.792768000000002"/>
    <n v="-122.39071800000001"/>
    <s v="2485 San Francisco Ave"/>
    <s v=" San Francisco"/>
    <s v="United States"/>
    <s v="United States"/>
    <s v="North America"/>
    <s v="AC Level 1"/>
    <n v="0.44"/>
    <s v="9:00-18:00"/>
    <s v="9:00-18:00"/>
    <d v="1899-12-30T08:52:48"/>
    <n v="14.32"/>
    <n v="33"/>
    <x v="1"/>
    <x v="1"/>
    <s v="CCS"/>
    <n v="2016"/>
    <s v="Yes"/>
    <n v="3.7"/>
    <n v="3"/>
    <s v="Annually"/>
  </r>
  <r>
    <s v="EVS04331"/>
    <n v="-58.959722999999997"/>
    <n v="82.243897000000004"/>
    <s v="5917 Random Rd"/>
    <s v="Error"/>
    <s v="Error"/>
    <s v="Error"/>
    <s v="Error"/>
    <s v="AC Level 1"/>
    <n v="0.22"/>
    <s v="9:00-18:00"/>
    <s v="9:00-18:00"/>
    <d v="1899-12-30T08:52:48"/>
    <n v="6.63"/>
    <n v="60"/>
    <x v="4"/>
    <x v="1"/>
    <s v="CCS, CHAdeMO"/>
    <n v="2015"/>
    <s v="No"/>
    <n v="3.2"/>
    <n v="9"/>
    <s v="Annually"/>
  </r>
  <r>
    <s v="EVS04332"/>
    <n v="25.366675999999998"/>
    <n v="55.351914000000001"/>
    <s v="53 Dubai Ave"/>
    <s v=" Dubai"/>
    <s v="United Arab Emirates"/>
    <s v="United Arab Emirates"/>
    <s v="Asia"/>
    <s v="AC Level 1"/>
    <n v="0.33"/>
    <s v="9:00-18:00"/>
    <s v="9:00-18:00"/>
    <d v="1899-12-30T08:52:48"/>
    <n v="12.72"/>
    <n v="84"/>
    <x v="1"/>
    <x v="1"/>
    <s v="Type 2, CHAdeMO"/>
    <n v="2017"/>
    <s v="No"/>
    <n v="4.4000000000000004"/>
    <n v="1"/>
    <s v="Monthly"/>
  </r>
  <r>
    <s v="EVS04335"/>
    <n v="-33.756076999999998"/>
    <n v="151.212018"/>
    <s v="4309 Sydney Ave"/>
    <s v=" Sydney"/>
    <s v="Australia"/>
    <s v="Australia"/>
    <s v="Australia"/>
    <s v="AC Level 1"/>
    <n v="0.35"/>
    <s v="6:00-22:00"/>
    <s v="6:00-22:00"/>
    <d v="1899-12-30T16:04:48"/>
    <n v="17.45"/>
    <n v="96"/>
    <x v="3"/>
    <x v="1"/>
    <s v="Tesla"/>
    <n v="2023"/>
    <s v="No"/>
    <n v="5"/>
    <n v="3"/>
    <s v="Quarterly"/>
  </r>
  <r>
    <s v="EVS04337"/>
    <n v="13.884137000000001"/>
    <n v="100.58114"/>
    <s v="8596 Bangkok Ave"/>
    <s v=" Bangkok"/>
    <s v="Thailand"/>
    <s v="Thailand"/>
    <s v="Asia"/>
    <s v="AC Level 1"/>
    <n v="0.46"/>
    <s v="9:00-18:00"/>
    <s v="9:00-18:00"/>
    <d v="1899-12-30T08:52:48"/>
    <n v="15.61"/>
    <n v="46"/>
    <x v="1"/>
    <x v="2"/>
    <s v="Type 2, CHAdeMO"/>
    <n v="2018"/>
    <s v="No"/>
    <n v="3.1"/>
    <n v="6"/>
    <s v="Annually"/>
  </r>
  <r>
    <s v="EVS04339"/>
    <n v="19.475866"/>
    <n v="-99.005250000000004"/>
    <s v="3917 Mexico City Ave"/>
    <s v=" Mexico City"/>
    <s v="Mexico"/>
    <s v="Mexico"/>
    <s v="North America"/>
    <s v="AC Level 1"/>
    <n v="0.23"/>
    <s v="9:00-18:00"/>
    <s v="9:00-18:00"/>
    <d v="1899-12-30T08:52:48"/>
    <n v="15.63"/>
    <n v="60"/>
    <x v="1"/>
    <x v="1"/>
    <s v="Tesla, CHAdeMO"/>
    <n v="2021"/>
    <s v="Yes"/>
    <n v="3.9"/>
    <n v="10"/>
    <s v="Monthly"/>
  </r>
  <r>
    <s v="EVS04342"/>
    <n v="-33.757233999999997"/>
    <n v="18.438254000000001"/>
    <s v="2078 Cape Town Ave"/>
    <s v=" Cape Town"/>
    <s v="South Africa"/>
    <s v="South Africa"/>
    <s v="Africa"/>
    <s v="AC Level 1"/>
    <n v="0.14000000000000001"/>
    <s v="9:00-18:00"/>
    <s v="9:00-18:00"/>
    <d v="1899-12-30T08:52:48"/>
    <n v="8.32"/>
    <n v="18"/>
    <x v="2"/>
    <x v="3"/>
    <s v="CCS, CHAdeMO"/>
    <n v="2016"/>
    <s v="Yes"/>
    <n v="4.5999999999999996"/>
    <n v="7"/>
    <s v="Monthly"/>
  </r>
  <r>
    <s v="EVS04346"/>
    <n v="37.735202999999998"/>
    <n v="-122.337309"/>
    <s v="7520 San Francisco Ave"/>
    <s v=" San Francisco"/>
    <s v="United States"/>
    <s v="United States"/>
    <s v="North America"/>
    <s v="AC Level 1"/>
    <n v="0.14000000000000001"/>
    <d v="2025-07-24T00:00:00"/>
    <s v="9.00-21.00"/>
    <d v="1900-01-11T00:00:00"/>
    <n v="10.1"/>
    <n v="66"/>
    <x v="0"/>
    <x v="1"/>
    <s v="Type 2, Tesla"/>
    <n v="2020"/>
    <s v="No"/>
    <n v="3.7"/>
    <n v="3"/>
    <s v="Monthly"/>
  </r>
  <r>
    <s v="EVS04348"/>
    <n v="37.679518999999999"/>
    <n v="127.086067"/>
    <s v="7389 Seoul Ave"/>
    <s v=" Seoul"/>
    <s v="South Korea"/>
    <s v="South Korea"/>
    <s v="Asia"/>
    <s v="AC Level 1"/>
    <n v="0.4"/>
    <s v="6:00-22:00"/>
    <s v="6:00-22:00"/>
    <d v="1899-12-30T16:04:48"/>
    <n v="17.100000000000001"/>
    <n v="67"/>
    <x v="4"/>
    <x v="0"/>
    <s v="CHAdeMO"/>
    <n v="2021"/>
    <s v="No"/>
    <n v="4.4000000000000004"/>
    <n v="8"/>
    <s v="Quarterly"/>
  </r>
  <r>
    <s v="EVS04353"/>
    <n v="52.502608000000002"/>
    <n v="13.386666999999999"/>
    <s v="5357 Berlin Ave"/>
    <s v=" Berlin"/>
    <s v="Germany"/>
    <s v="Germany"/>
    <s v="Europe"/>
    <s v="AC Level 1"/>
    <n v="0.38"/>
    <s v="9:00-18:00"/>
    <s v="9:00-18:00"/>
    <d v="1899-12-30T08:52:48"/>
    <n v="14.58"/>
    <n v="26"/>
    <x v="4"/>
    <x v="0"/>
    <s v="CHAdeMO"/>
    <n v="2017"/>
    <s v="Yes"/>
    <n v="3.2"/>
    <n v="4"/>
    <s v="Quarterly"/>
  </r>
  <r>
    <s v="EVS04354"/>
    <n v="-33.760995000000001"/>
    <n v="18.526548999999999"/>
    <s v="7225 Cape Town Ave"/>
    <s v=" Cape Town"/>
    <s v="South Africa"/>
    <s v="South Africa"/>
    <s v="Africa"/>
    <s v="AC Level 1"/>
    <n v="0.12"/>
    <d v="2025-07-24T00:00:00"/>
    <s v="9.00-21.00"/>
    <d v="1900-01-11T00:00:00"/>
    <n v="2.25"/>
    <n v="10"/>
    <x v="3"/>
    <x v="2"/>
    <s v="Tesla"/>
    <n v="2021"/>
    <s v="Yes"/>
    <n v="3.3"/>
    <n v="5"/>
    <s v="Annually"/>
  </r>
  <r>
    <s v="EVS04355"/>
    <n v="37.555368000000001"/>
    <n v="127.047478"/>
    <s v="2813 Seoul Ave"/>
    <s v=" Seoul"/>
    <s v="South Korea"/>
    <s v="South Korea"/>
    <s v="Asia"/>
    <s v="AC Level 1"/>
    <n v="0.38"/>
    <d v="2025-07-24T00:00:00"/>
    <s v="9.00-21.00"/>
    <d v="1900-01-11T00:00:00"/>
    <n v="12.96"/>
    <n v="15"/>
    <x v="2"/>
    <x v="0"/>
    <s v="Tesla, Type 2"/>
    <n v="2021"/>
    <s v="Yes"/>
    <n v="3.5"/>
    <n v="1"/>
    <s v="Annually"/>
  </r>
  <r>
    <s v="EVS04356"/>
    <n v="43.695461999999999"/>
    <n v="-79.395505999999997"/>
    <s v="8873 Toronto Ave"/>
    <s v=" Toronto"/>
    <s v="Canada"/>
    <s v="Canada"/>
    <s v="North America"/>
    <s v="AC Level 1"/>
    <n v="0.37"/>
    <d v="2025-07-24T00:00:00"/>
    <s v="9.00-21.00"/>
    <d v="1900-01-11T00:00:00"/>
    <n v="2.5299999999999998"/>
    <n v="61"/>
    <x v="1"/>
    <x v="3"/>
    <s v="Tesla, CHAdeMO"/>
    <n v="2017"/>
    <s v="No"/>
    <n v="3.3"/>
    <n v="2"/>
    <s v="Quarterly"/>
  </r>
  <r>
    <s v="EVS04358"/>
    <n v="39.869362000000002"/>
    <n v="116.27767299999999"/>
    <s v="9626 Beijing Ave"/>
    <s v=" Beijing"/>
    <s v="China"/>
    <s v="China"/>
    <s v="Asia"/>
    <s v="AC Level 1"/>
    <n v="0.22"/>
    <s v="9:00-18:00"/>
    <s v="9:00-18:00"/>
    <d v="1899-12-30T08:52:48"/>
    <n v="17.61"/>
    <n v="18"/>
    <x v="3"/>
    <x v="0"/>
    <s v="CHAdeMO, Type 2"/>
    <n v="2020"/>
    <s v="Yes"/>
    <n v="3"/>
    <n v="4"/>
    <s v="Quarterly"/>
  </r>
  <r>
    <s v="EVS04359"/>
    <n v="52.566060999999998"/>
    <n v="13.430611000000001"/>
    <s v="4515 Berlin Ave"/>
    <s v=" Berlin"/>
    <s v="Germany"/>
    <s v="Germany"/>
    <s v="Europe"/>
    <s v="AC Level 1"/>
    <n v="0.45"/>
    <s v="6:00-22:00"/>
    <s v="6:00-22:00"/>
    <d v="1899-12-30T16:04:48"/>
    <n v="1.27"/>
    <n v="86"/>
    <x v="2"/>
    <x v="0"/>
    <s v="CCS"/>
    <n v="2016"/>
    <s v="No"/>
    <n v="3.1"/>
    <n v="1"/>
    <s v="Annually"/>
  </r>
  <r>
    <s v="EVS04360"/>
    <n v="-33.717469999999999"/>
    <n v="151.21416400000001"/>
    <s v="4738 Sydney Ave"/>
    <s v=" Sydney"/>
    <s v="Australia"/>
    <s v="Australia"/>
    <s v="Australia"/>
    <s v="AC Level 1"/>
    <n v="0.37"/>
    <s v="6:00-22:00"/>
    <s v="6:00-22:00"/>
    <d v="1899-12-30T16:04:48"/>
    <n v="4.84"/>
    <n v="20"/>
    <x v="0"/>
    <x v="0"/>
    <s v="Type 2"/>
    <n v="2017"/>
    <s v="No"/>
    <n v="3"/>
    <n v="2"/>
    <s v="Monthly"/>
  </r>
  <r>
    <s v="EVS04365"/>
    <n v="37.828485000000001"/>
    <n v="-122.36739"/>
    <s v="3105 San Francisco Ave"/>
    <s v=" San Francisco"/>
    <s v="United States"/>
    <s v="United States"/>
    <s v="North America"/>
    <s v="AC Level 1"/>
    <n v="0.14000000000000001"/>
    <d v="2025-07-24T00:00:00"/>
    <s v="9.00-21.00"/>
    <d v="1900-01-11T00:00:00"/>
    <n v="7.09"/>
    <n v="57"/>
    <x v="0"/>
    <x v="0"/>
    <s v="CHAdeMO, CCS"/>
    <n v="2015"/>
    <s v="Yes"/>
    <n v="5"/>
    <n v="6"/>
    <s v="Quarterly"/>
  </r>
  <r>
    <s v="EVS04370"/>
    <n v="39.805304999999997"/>
    <n v="116.357845"/>
    <s v="1431 Beijing Ave"/>
    <s v=" Beijing"/>
    <s v="China"/>
    <s v="China"/>
    <s v="Asia"/>
    <s v="AC Level 1"/>
    <n v="0.26"/>
    <s v="6:00-22:00"/>
    <s v="6:00-22:00"/>
    <d v="1899-12-30T16:04:48"/>
    <n v="19.760000000000002"/>
    <n v="55"/>
    <x v="3"/>
    <x v="1"/>
    <s v="Tesla"/>
    <n v="2020"/>
    <s v="No"/>
    <n v="4.5999999999999996"/>
    <n v="8"/>
    <s v="Monthly"/>
  </r>
  <r>
    <s v="EVS04379"/>
    <n v="-33.714706999999997"/>
    <n v="151.34104199999999"/>
    <s v="6874 Sydney Ave"/>
    <s v=" Sydney"/>
    <s v="Australia"/>
    <s v="Australia"/>
    <s v="Australia"/>
    <s v="AC Level 1"/>
    <n v="0.34"/>
    <s v="9:00-18:00"/>
    <s v="9:00-18:00"/>
    <d v="1899-12-30T08:52:48"/>
    <n v="5.44"/>
    <n v="22"/>
    <x v="2"/>
    <x v="1"/>
    <s v="CCS"/>
    <n v="2019"/>
    <s v="Yes"/>
    <n v="3"/>
    <n v="4"/>
    <s v="Monthly"/>
  </r>
  <r>
    <s v="EVS04393"/>
    <n v="25.378395999999999"/>
    <n v="55.379638999999997"/>
    <s v="8265 Dubai Ave"/>
    <s v=" Dubai"/>
    <s v="United Arab Emirates"/>
    <s v="United Arab Emirates"/>
    <s v="Asia"/>
    <s v="AC Level 1"/>
    <n v="0.45"/>
    <s v="6:00-22:00"/>
    <s v="6:00-22:00"/>
    <d v="1899-12-30T16:04:48"/>
    <n v="17.46"/>
    <n v="29"/>
    <x v="1"/>
    <x v="0"/>
    <s v="CHAdeMO, Tesla"/>
    <n v="2011"/>
    <s v="Yes"/>
    <n v="4.5"/>
    <n v="6"/>
    <s v="Monthly"/>
  </r>
  <r>
    <s v="EVS04395"/>
    <n v="13.788539"/>
    <n v="100.534944"/>
    <s v="390 Bangkok Ave"/>
    <s v=" Bangkok"/>
    <s v="Thailand"/>
    <s v="Thailand"/>
    <s v="Asia"/>
    <s v="AC Level 1"/>
    <n v="0.48"/>
    <s v="9:00-18:00"/>
    <s v="9:00-18:00"/>
    <d v="1899-12-30T08:52:48"/>
    <n v="11.15"/>
    <n v="29"/>
    <x v="0"/>
    <x v="3"/>
    <s v="CCS"/>
    <n v="2010"/>
    <s v="No"/>
    <n v="4.3"/>
    <n v="8"/>
    <s v="Annually"/>
  </r>
  <r>
    <s v="EVS04400"/>
    <n v="37.898515000000003"/>
    <n v="-122.31182099999999"/>
    <s v="1119 San Francisco Ave"/>
    <s v=" San Francisco"/>
    <s v="United States"/>
    <s v="United States"/>
    <s v="North America"/>
    <s v="AC Level 1"/>
    <n v="0.24"/>
    <s v="6:00-22:00"/>
    <s v="6:00-22:00"/>
    <d v="1899-12-30T16:04:48"/>
    <n v="9.1199999999999992"/>
    <n v="68"/>
    <x v="4"/>
    <x v="3"/>
    <s v="Tesla, CHAdeMO"/>
    <n v="2018"/>
    <s v="No"/>
    <n v="3.9"/>
    <n v="2"/>
    <s v="Annually"/>
  </r>
  <r>
    <s v="EVS04401"/>
    <n v="-43.097675000000002"/>
    <n v="-7.9977929999999997"/>
    <s v="9573 Random Rd"/>
    <s v="Error"/>
    <s v="Error"/>
    <s v="Error"/>
    <s v="Error"/>
    <s v="AC Level 1"/>
    <n v="0.39"/>
    <s v="9:00-18:00"/>
    <s v="9:00-18:00"/>
    <d v="1899-12-30T08:52:48"/>
    <n v="5.65"/>
    <n v="80"/>
    <x v="1"/>
    <x v="1"/>
    <s v="Type 2, CHAdeMO"/>
    <n v="2012"/>
    <s v="No"/>
    <n v="4.3"/>
    <n v="4"/>
    <s v="Monthly"/>
  </r>
  <r>
    <s v="EVS04407"/>
    <n v="37.876944999999999"/>
    <n v="-122.335292"/>
    <s v="5927 San Francisco Ave"/>
    <s v=" San Francisco"/>
    <s v="United States"/>
    <s v="United States"/>
    <s v="North America"/>
    <s v="AC Level 1"/>
    <n v="0.25"/>
    <d v="2025-07-24T00:00:00"/>
    <s v="9.00-21.00"/>
    <d v="1900-01-11T00:00:00"/>
    <n v="12.68"/>
    <n v="97"/>
    <x v="1"/>
    <x v="1"/>
    <s v="CCS"/>
    <n v="2015"/>
    <s v="Yes"/>
    <n v="4.3"/>
    <n v="10"/>
    <s v="Monthly"/>
  </r>
  <r>
    <s v="EVS04411"/>
    <n v="-72.081241000000006"/>
    <n v="-178.87002799999999"/>
    <s v="8455 Random Rd"/>
    <s v="Not Found"/>
    <s v="Not Found"/>
    <s v="Not Found"/>
    <s v="Not Found"/>
    <s v="AC Level 1"/>
    <n v="0.22"/>
    <s v="9:00-18:00"/>
    <s v="9:00-18:00"/>
    <d v="1899-12-30T08:52:48"/>
    <n v="3.01"/>
    <n v="66"/>
    <x v="3"/>
    <x v="3"/>
    <s v="Tesla, CCS"/>
    <n v="2012"/>
    <s v="Yes"/>
    <n v="4.8"/>
    <n v="1"/>
    <s v="Quarterly"/>
  </r>
  <r>
    <s v="EVS04414"/>
    <n v="18.933453"/>
    <n v="72.946009000000004"/>
    <s v="7762 Mumbai Ave"/>
    <s v=" Mumbai"/>
    <s v="India"/>
    <s v="India"/>
    <s v="Asia"/>
    <s v="AC Level 1"/>
    <n v="0.23"/>
    <s v="6:00-22:00"/>
    <s v="6:00-22:00"/>
    <d v="1899-12-30T16:04:48"/>
    <n v="5.35"/>
    <n v="64"/>
    <x v="4"/>
    <x v="2"/>
    <s v="Type 2, CCS"/>
    <n v="2016"/>
    <s v="Yes"/>
    <n v="4.0999999999999996"/>
    <n v="6"/>
    <s v="Monthly"/>
  </r>
  <r>
    <s v="EVS04415"/>
    <n v="39.848314000000002"/>
    <n v="116.276882"/>
    <s v="848 Beijing Ave"/>
    <s v=" Beijing"/>
    <s v="China"/>
    <s v="China"/>
    <s v="Asia"/>
    <s v="AC Level 1"/>
    <n v="0.17"/>
    <s v="9:00-18:00"/>
    <s v="9:00-18:00"/>
    <d v="1899-12-30T08:52:48"/>
    <n v="6.51"/>
    <n v="32"/>
    <x v="0"/>
    <x v="3"/>
    <s v="CCS"/>
    <n v="2016"/>
    <s v="No"/>
    <n v="3.8"/>
    <n v="1"/>
    <s v="Monthly"/>
  </r>
  <r>
    <s v="EVS04417"/>
    <n v="25.338712999999998"/>
    <n v="55.291995"/>
    <s v="217 Dubai Ave"/>
    <s v=" Dubai"/>
    <s v="United Arab Emirates"/>
    <s v="United Arab Emirates"/>
    <s v="Asia"/>
    <s v="AC Level 1"/>
    <n v="0.22"/>
    <d v="2025-07-24T00:00:00"/>
    <s v="9.00-21.00"/>
    <d v="1900-01-11T00:00:00"/>
    <n v="4.24"/>
    <n v="57"/>
    <x v="3"/>
    <x v="2"/>
    <s v="Tesla, Type 2"/>
    <n v="2013"/>
    <s v="Yes"/>
    <n v="4.4000000000000004"/>
    <n v="6"/>
    <s v="Quarterly"/>
  </r>
  <r>
    <s v="EVS04420"/>
    <n v="39.849367999999998"/>
    <n v="116.241117"/>
    <s v="5914 Beijing Ave"/>
    <s v=" Beijing"/>
    <s v="China"/>
    <s v="China"/>
    <s v="Asia"/>
    <s v="AC Level 1"/>
    <n v="0.48"/>
    <s v="6:00-22:00"/>
    <s v="6:00-22:00"/>
    <d v="1899-12-30T16:04:48"/>
    <n v="19.170000000000002"/>
    <n v="35"/>
    <x v="1"/>
    <x v="3"/>
    <s v="Type 2, CHAdeMO"/>
    <n v="2015"/>
    <s v="No"/>
    <n v="4.3"/>
    <n v="1"/>
    <s v="Monthly"/>
  </r>
  <r>
    <s v="EVS04421"/>
    <n v="36.320957999999997"/>
    <n v="6.9731209999999999"/>
    <s v="6690 Random Rd"/>
    <s v="AÃ¯n Abid"/>
    <s v="Algeria"/>
    <s v="Algeria"/>
    <s v="Africa"/>
    <s v="AC Level 1"/>
    <n v="0.47"/>
    <d v="2025-07-24T00:00:00"/>
    <s v="9.00-21.00"/>
    <d v="1900-01-11T00:00:00"/>
    <n v="11.99"/>
    <n v="95"/>
    <x v="3"/>
    <x v="2"/>
    <s v="CCS"/>
    <n v="2012"/>
    <s v="Yes"/>
    <n v="3.8"/>
    <n v="7"/>
    <s v="Quarterly"/>
  </r>
  <r>
    <s v="EVS04433"/>
    <n v="52.439956000000002"/>
    <n v="13.357991999999999"/>
    <s v="4585 Berlin Ave"/>
    <s v=" Berlin"/>
    <s v="Germany"/>
    <s v="Germany"/>
    <s v="Europe"/>
    <s v="AC Level 1"/>
    <n v="0.5"/>
    <s v="6:00-22:00"/>
    <s v="6:00-22:00"/>
    <d v="1899-12-30T16:04:48"/>
    <n v="13.23"/>
    <n v="61"/>
    <x v="2"/>
    <x v="1"/>
    <s v="CCS"/>
    <n v="2023"/>
    <s v="Yes"/>
    <n v="4.7"/>
    <n v="5"/>
    <s v="Monthly"/>
  </r>
  <r>
    <s v="EVS04437"/>
    <n v="39.828287000000003"/>
    <n v="116.35683899999999"/>
    <s v="8235 Beijing Ave"/>
    <s v=" Beijing"/>
    <s v="China"/>
    <s v="China"/>
    <s v="Asia"/>
    <s v="AC Level 1"/>
    <n v="0.49"/>
    <d v="2025-07-24T00:00:00"/>
    <s v="9.00-21.00"/>
    <d v="1900-01-11T00:00:00"/>
    <n v="2.87"/>
    <n v="50"/>
    <x v="4"/>
    <x v="3"/>
    <s v="CHAdeMO"/>
    <n v="2021"/>
    <s v="Yes"/>
    <n v="3.4"/>
    <n v="7"/>
    <s v="Quarterly"/>
  </r>
  <r>
    <s v="EVS04441"/>
    <n v="-57.762479999999996"/>
    <n v="-0.296456"/>
    <s v="4276 Random Rd"/>
    <s v="Error"/>
    <s v="Error"/>
    <s v="Error"/>
    <s v="Error"/>
    <s v="AC Level 1"/>
    <n v="0.39"/>
    <d v="2025-07-24T00:00:00"/>
    <s v="9.00-21.00"/>
    <d v="1900-01-11T00:00:00"/>
    <n v="17.13"/>
    <n v="31"/>
    <x v="4"/>
    <x v="0"/>
    <s v="CCS, CHAdeMO"/>
    <n v="2013"/>
    <s v="No"/>
    <n v="4.9000000000000004"/>
    <n v="6"/>
    <s v="Quarterly"/>
  </r>
  <r>
    <s v="EVS04442"/>
    <n v="37.889021999999997"/>
    <n v="-122.305892"/>
    <s v="2833 San Francisco Ave"/>
    <s v=" San Francisco"/>
    <s v="United States"/>
    <s v="United States"/>
    <s v="North America"/>
    <s v="AC Level 1"/>
    <n v="0.32"/>
    <d v="2025-07-24T00:00:00"/>
    <s v="9.00-21.00"/>
    <d v="1900-01-11T00:00:00"/>
    <n v="1.93"/>
    <n v="86"/>
    <x v="0"/>
    <x v="1"/>
    <s v="CHAdeMO, Type 2"/>
    <n v="2019"/>
    <s v="Yes"/>
    <n v="4.5999999999999996"/>
    <n v="3"/>
    <s v="Monthly"/>
  </r>
  <r>
    <s v="EVS04447"/>
    <n v="52.542141000000001"/>
    <n v="13.392504000000001"/>
    <s v="6575 Berlin Ave"/>
    <s v=" Berlin"/>
    <s v="Germany"/>
    <s v="Germany"/>
    <s v="Europe"/>
    <s v="AC Level 1"/>
    <n v="0.28000000000000003"/>
    <s v="9:00-18:00"/>
    <s v="9:00-18:00"/>
    <d v="1899-12-30T08:52:48"/>
    <n v="4.2699999999999996"/>
    <n v="76"/>
    <x v="2"/>
    <x v="3"/>
    <s v="CCS, Type 2"/>
    <n v="2018"/>
    <s v="No"/>
    <n v="3.5"/>
    <n v="2"/>
    <s v="Monthly"/>
  </r>
  <r>
    <s v="EVS04451"/>
    <n v="-37.706150999999998"/>
    <n v="-35.105313000000002"/>
    <s v="3197 Random Rd"/>
    <s v="Error"/>
    <s v="Error"/>
    <s v="Error"/>
    <s v="Error"/>
    <s v="AC Level 1"/>
    <n v="0.11"/>
    <d v="2025-07-24T00:00:00"/>
    <s v="9.00-21.00"/>
    <d v="1900-01-11T00:00:00"/>
    <n v="9.9700000000000006"/>
    <n v="11"/>
    <x v="3"/>
    <x v="3"/>
    <s v="CCS, Tesla"/>
    <n v="2012"/>
    <s v="No"/>
    <n v="3.3"/>
    <n v="2"/>
    <s v="Annually"/>
  </r>
  <r>
    <s v="EVS04452"/>
    <n v="19.486694"/>
    <n v="-99.102607000000006"/>
    <s v="8562 Mexico City Ave"/>
    <s v=" Mexico City"/>
    <s v="Mexico"/>
    <s v="Mexico"/>
    <s v="North America"/>
    <s v="AC Level 1"/>
    <n v="0.24"/>
    <d v="2025-07-24T00:00:00"/>
    <s v="9.00-21.00"/>
    <d v="1900-01-11T00:00:00"/>
    <n v="7.89"/>
    <n v="98"/>
    <x v="3"/>
    <x v="0"/>
    <s v="CHAdeMO, CCS"/>
    <n v="2010"/>
    <s v="Yes"/>
    <n v="4.5999999999999996"/>
    <n v="3"/>
    <s v="Monthly"/>
  </r>
  <r>
    <s v="EVS04454"/>
    <n v="19.029429"/>
    <n v="72.938873000000001"/>
    <s v="5139 Mumbai Ave"/>
    <s v=" Mumbai"/>
    <s v="India"/>
    <s v="India"/>
    <s v="Asia"/>
    <s v="AC Level 1"/>
    <n v="0.4"/>
    <d v="2025-07-24T00:00:00"/>
    <s v="9.00-21.00"/>
    <d v="1900-01-11T00:00:00"/>
    <n v="15.87"/>
    <n v="16"/>
    <x v="0"/>
    <x v="1"/>
    <s v="CHAdeMO, Tesla"/>
    <n v="2012"/>
    <s v="No"/>
    <n v="3.1"/>
    <n v="7"/>
    <s v="Monthly"/>
  </r>
  <r>
    <s v="EVS04455"/>
    <n v="37.739355000000003"/>
    <n v="-122.49808"/>
    <s v="2898 San Francisco Ave"/>
    <s v=" San Francisco"/>
    <s v="United States"/>
    <s v="United States"/>
    <s v="North America"/>
    <s v="AC Level 1"/>
    <n v="0.14000000000000001"/>
    <d v="2025-07-24T00:00:00"/>
    <s v="9.00-21.00"/>
    <d v="1900-01-11T00:00:00"/>
    <n v="14.85"/>
    <n v="59"/>
    <x v="2"/>
    <x v="3"/>
    <s v="Type 2, Tesla"/>
    <n v="2020"/>
    <s v="No"/>
    <n v="3.2"/>
    <n v="8"/>
    <s v="Quarterly"/>
  </r>
  <r>
    <s v="EVS04457"/>
    <n v="37.728434"/>
    <n v="-122.359255"/>
    <s v="3556 San Francisco Ave"/>
    <s v=" San Francisco"/>
    <s v="United States"/>
    <s v="United States"/>
    <s v="North America"/>
    <s v="AC Level 1"/>
    <n v="0.42"/>
    <s v="9:00-18:00"/>
    <s v="9:00-18:00"/>
    <d v="1899-12-30T08:52:48"/>
    <n v="17.48"/>
    <n v="33"/>
    <x v="4"/>
    <x v="1"/>
    <s v="Type 2, CHAdeMO"/>
    <n v="2016"/>
    <s v="No"/>
    <n v="4.5"/>
    <n v="7"/>
    <s v="Quarterly"/>
  </r>
  <r>
    <s v="EVS04460"/>
    <n v="39.906398000000003"/>
    <n v="116.23962299999999"/>
    <s v="1713 Beijing Ave"/>
    <s v=" Beijing"/>
    <s v="China"/>
    <s v="China"/>
    <s v="Asia"/>
    <s v="AC Level 1"/>
    <n v="0.45"/>
    <s v="6:00-22:00"/>
    <s v="6:00-22:00"/>
    <d v="1899-12-30T16:04:48"/>
    <n v="19.829999999999998"/>
    <n v="63"/>
    <x v="2"/>
    <x v="2"/>
    <s v="CCS"/>
    <n v="2017"/>
    <s v="No"/>
    <n v="3.3"/>
    <n v="9"/>
    <s v="Quarterly"/>
  </r>
  <r>
    <s v="EVS04461"/>
    <n v="-31.260148000000001"/>
    <n v="-54.791356"/>
    <s v="1005 Random Rd"/>
    <s v="Dom Pedrito"/>
    <s v="Brazil"/>
    <s v="Brazil"/>
    <s v="South America"/>
    <s v="AC Level 1"/>
    <n v="0.12"/>
    <s v="9:00-18:00"/>
    <s v="9:00-18:00"/>
    <d v="1899-12-30T08:52:48"/>
    <n v="15.3"/>
    <n v="43"/>
    <x v="4"/>
    <x v="1"/>
    <s v="CHAdeMO, Type 2"/>
    <n v="2011"/>
    <s v="No"/>
    <n v="3.8"/>
    <n v="10"/>
    <s v="Monthly"/>
  </r>
  <r>
    <s v="EVS04465"/>
    <n v="37.537412000000003"/>
    <n v="126.90441800000001"/>
    <s v="785 Seoul Ave"/>
    <s v=" Seoul"/>
    <s v="South Korea"/>
    <s v="South Korea"/>
    <s v="Asia"/>
    <s v="AC Level 1"/>
    <n v="0.23"/>
    <s v="9:00-18:00"/>
    <s v="9:00-18:00"/>
    <d v="1899-12-30T08:52:48"/>
    <n v="16.86"/>
    <n v="76"/>
    <x v="3"/>
    <x v="1"/>
    <s v="Type 2"/>
    <n v="2013"/>
    <s v="Yes"/>
    <n v="4.8"/>
    <n v="8"/>
    <s v="Annually"/>
  </r>
  <r>
    <s v="EVS04467"/>
    <n v="39.891877000000001"/>
    <n v="116.387764"/>
    <s v="8820 Beijing Ave"/>
    <s v=" Beijing"/>
    <s v="China"/>
    <s v="China"/>
    <s v="Asia"/>
    <s v="AC Level 1"/>
    <n v="0.21"/>
    <d v="2025-07-24T00:00:00"/>
    <s v="9.00-21.00"/>
    <d v="1900-01-11T00:00:00"/>
    <n v="10.92"/>
    <n v="30"/>
    <x v="3"/>
    <x v="1"/>
    <s v="Tesla"/>
    <n v="2021"/>
    <s v="Yes"/>
    <n v="3.1"/>
    <n v="9"/>
    <s v="Annually"/>
  </r>
  <r>
    <s v="EVS04468"/>
    <n v="25.219940000000001"/>
    <n v="55.306665000000002"/>
    <s v="9094 Dubai Ave"/>
    <s v=" Dubai"/>
    <s v="United Arab Emirates"/>
    <s v="United Arab Emirates"/>
    <s v="Asia"/>
    <s v="AC Level 1"/>
    <n v="0.45"/>
    <s v="9:00-18:00"/>
    <s v="9:00-18:00"/>
    <d v="1899-12-30T08:52:48"/>
    <n v="3.62"/>
    <n v="92"/>
    <x v="4"/>
    <x v="3"/>
    <s v="CHAdeMO, Tesla"/>
    <n v="2014"/>
    <s v="No"/>
    <n v="3.1"/>
    <n v="5"/>
    <s v="Annually"/>
  </r>
  <r>
    <s v="EVS04470"/>
    <n v="13.719142"/>
    <n v="100.558851"/>
    <s v="3441 Bangkok Ave"/>
    <s v=" Bangkok"/>
    <s v="Thailand"/>
    <s v="Thailand"/>
    <s v="Asia"/>
    <s v="AC Level 1"/>
    <n v="0.15"/>
    <d v="2025-07-24T00:00:00"/>
    <s v="9.00-21.00"/>
    <d v="1900-01-11T00:00:00"/>
    <n v="16.45"/>
    <n v="26"/>
    <x v="4"/>
    <x v="3"/>
    <s v="CCS"/>
    <n v="2014"/>
    <s v="No"/>
    <n v="3"/>
    <n v="4"/>
    <s v="Monthly"/>
  </r>
  <r>
    <s v="EVS04477"/>
    <n v="13.778166000000001"/>
    <n v="100.547532"/>
    <s v="4221 Bangkok Ave"/>
    <s v=" Bangkok"/>
    <s v="Thailand"/>
    <s v="Thailand"/>
    <s v="Asia"/>
    <s v="AC Level 1"/>
    <n v="0.43"/>
    <d v="2025-07-24T00:00:00"/>
    <s v="9.00-21.00"/>
    <d v="1900-01-11T00:00:00"/>
    <n v="12.83"/>
    <n v="81"/>
    <x v="0"/>
    <x v="0"/>
    <s v="Type 2"/>
    <n v="2011"/>
    <s v="Yes"/>
    <n v="3.2"/>
    <n v="5"/>
    <s v="Annually"/>
  </r>
  <r>
    <s v="EVS04478"/>
    <n v="-33.875096999999997"/>
    <n v="151.319086"/>
    <s v="883 Sydney Ave"/>
    <s v=" Sydney"/>
    <s v="Australia"/>
    <s v="Australia"/>
    <s v="Australia"/>
    <s v="AC Level 1"/>
    <n v="0.44"/>
    <s v="6:00-22:00"/>
    <s v="6:00-22:00"/>
    <d v="1899-12-30T16:04:48"/>
    <n v="8.0399999999999991"/>
    <n v="73"/>
    <x v="4"/>
    <x v="1"/>
    <s v="Type 2, CCS"/>
    <n v="2018"/>
    <s v="Yes"/>
    <n v="4.5"/>
    <n v="10"/>
    <s v="Monthly"/>
  </r>
  <r>
    <s v="EVS04481"/>
    <n v="-30.63354"/>
    <n v="-55.962741999999999"/>
    <s v="8527 Random Rd"/>
    <s v="Sant'Ana do Livramento"/>
    <s v="Brazil"/>
    <s v="Brazil"/>
    <s v="South America"/>
    <s v="AC Level 1"/>
    <n v="0.36"/>
    <s v="9:00-18:00"/>
    <s v="9:00-18:00"/>
    <d v="1899-12-30T08:52:48"/>
    <n v="17.13"/>
    <n v="31"/>
    <x v="4"/>
    <x v="2"/>
    <s v="Type 2"/>
    <n v="2015"/>
    <s v="No"/>
    <n v="4.7"/>
    <n v="3"/>
    <s v="Quarterly"/>
  </r>
  <r>
    <s v="EVS04485"/>
    <n v="13.879953"/>
    <n v="100.511172"/>
    <s v="4087 Bangkok Ave"/>
    <s v=" Bangkok"/>
    <s v="Thailand"/>
    <s v="Thailand"/>
    <s v="Asia"/>
    <s v="AC Level 1"/>
    <n v="0.38"/>
    <s v="6:00-22:00"/>
    <s v="6:00-22:00"/>
    <d v="1899-12-30T16:04:48"/>
    <n v="7.53"/>
    <n v="80"/>
    <x v="1"/>
    <x v="0"/>
    <s v="CHAdeMO"/>
    <n v="2016"/>
    <s v="Yes"/>
    <n v="4"/>
    <n v="5"/>
    <s v="Monthly"/>
  </r>
  <r>
    <s v="EVS04488"/>
    <n v="-23.614965999999999"/>
    <n v="-46.537466000000002"/>
    <s v="6816 SÃ£o Paulo Ave"/>
    <s v=" SÃ£o Paulo"/>
    <s v="Brazil"/>
    <s v="Brazil"/>
    <s v="South America"/>
    <s v="AC Level 1"/>
    <n v="0.19"/>
    <s v="9:00-18:00"/>
    <s v="9:00-18:00"/>
    <d v="1899-12-30T08:52:48"/>
    <n v="3.68"/>
    <n v="58"/>
    <x v="2"/>
    <x v="1"/>
    <s v="CCS, CHAdeMO"/>
    <n v="2011"/>
    <s v="Yes"/>
    <n v="3.4"/>
    <n v="8"/>
    <s v="Monthly"/>
  </r>
  <r>
    <s v="EVS04489"/>
    <n v="41.926161"/>
    <n v="-87.733879000000002"/>
    <s v="7828 Chicago Ave"/>
    <s v=" Chicago"/>
    <s v="United States"/>
    <s v="United States"/>
    <s v="North America"/>
    <s v="AC Level 1"/>
    <n v="0.14000000000000001"/>
    <s v="6:00-22:00"/>
    <s v="6:00-22:00"/>
    <d v="1899-12-30T16:04:48"/>
    <n v="9.61"/>
    <n v="39"/>
    <x v="4"/>
    <x v="2"/>
    <s v="CHAdeMO, Tesla"/>
    <n v="2018"/>
    <s v="No"/>
    <n v="5"/>
    <n v="9"/>
    <s v="Annually"/>
  </r>
  <r>
    <s v="EVS04494"/>
    <n v="37.753391000000001"/>
    <n v="-122.303219"/>
    <s v="8081 San Francisco Ave"/>
    <s v=" San Francisco"/>
    <s v="United States"/>
    <s v="United States"/>
    <s v="North America"/>
    <s v="AC Level 1"/>
    <n v="0.46"/>
    <s v="6:00-22:00"/>
    <s v="6:00-22:00"/>
    <d v="1899-12-30T16:04:48"/>
    <n v="9.7799999999999994"/>
    <n v="97"/>
    <x v="1"/>
    <x v="3"/>
    <s v="CHAdeMO, Tesla"/>
    <n v="2011"/>
    <s v="No"/>
    <n v="3.6"/>
    <n v="7"/>
    <s v="Monthly"/>
  </r>
  <r>
    <s v="EVS04495"/>
    <n v="34.185726000000003"/>
    <n v="-118.293617"/>
    <s v="6163 Los Angeles Ave"/>
    <s v=" Los Angeles"/>
    <s v="United States"/>
    <s v="United States"/>
    <s v="North America"/>
    <s v="AC Level 1"/>
    <n v="0.23"/>
    <s v="9:00-18:00"/>
    <s v="9:00-18:00"/>
    <d v="1899-12-30T08:52:48"/>
    <n v="12.25"/>
    <n v="63"/>
    <x v="1"/>
    <x v="0"/>
    <s v="CHAdeMO, Type 2"/>
    <n v="2021"/>
    <s v="Yes"/>
    <n v="4.2"/>
    <n v="10"/>
    <s v="Monthly"/>
  </r>
  <r>
    <s v="EVS04496"/>
    <n v="37.834353"/>
    <n v="-122.41019900000001"/>
    <s v="3037 San Francisco Ave"/>
    <s v=" San Francisco"/>
    <s v="United States"/>
    <s v="United States"/>
    <s v="North America"/>
    <s v="AC Level 1"/>
    <n v="0.13"/>
    <s v="9:00-18:00"/>
    <s v="9:00-18:00"/>
    <d v="1899-12-30T08:52:48"/>
    <n v="1.3"/>
    <n v="26"/>
    <x v="4"/>
    <x v="3"/>
    <s v="CCS, Type 2"/>
    <n v="2012"/>
    <s v="Yes"/>
    <n v="5"/>
    <n v="4"/>
    <s v="Monthly"/>
  </r>
  <r>
    <s v="EVS04500"/>
    <n v="43.640360999999999"/>
    <n v="-79.439869999999999"/>
    <s v="6103 Toronto Ave"/>
    <s v=" Toronto"/>
    <s v="Canada"/>
    <s v="Canada"/>
    <s v="North America"/>
    <s v="AC Level 1"/>
    <n v="0.24"/>
    <s v="9:00-18:00"/>
    <s v="9:00-18:00"/>
    <d v="1899-12-30T08:52:48"/>
    <n v="3.95"/>
    <n v="87"/>
    <x v="4"/>
    <x v="1"/>
    <s v="CCS"/>
    <n v="2012"/>
    <s v="No"/>
    <n v="4.2"/>
    <n v="6"/>
    <s v="Quarterly"/>
  </r>
  <r>
    <s v="EVS04501"/>
    <n v="-58.475451"/>
    <n v="63.689236999999999"/>
    <s v="8618 Random Rd"/>
    <s v="Error"/>
    <s v="Error"/>
    <s v="Error"/>
    <s v="Error"/>
    <s v="AC Level 1"/>
    <n v="0.37"/>
    <s v="6:00-22:00"/>
    <s v="6:00-22:00"/>
    <d v="1899-12-30T16:04:48"/>
    <n v="11.54"/>
    <n v="99"/>
    <x v="4"/>
    <x v="3"/>
    <s v="Type 2, Tesla"/>
    <n v="2011"/>
    <s v="Yes"/>
    <n v="3.7"/>
    <n v="1"/>
    <s v="Quarterly"/>
  </r>
  <r>
    <s v="EVS04503"/>
    <n v="52.504154999999997"/>
    <n v="13.467902"/>
    <s v="4704 Berlin Ave"/>
    <s v=" Berlin"/>
    <s v="Germany"/>
    <s v="Germany"/>
    <s v="Europe"/>
    <s v="AC Level 1"/>
    <n v="0.3"/>
    <s v="9:00-18:00"/>
    <s v="9:00-18:00"/>
    <d v="1899-12-30T08:52:48"/>
    <n v="1.34"/>
    <n v="33"/>
    <x v="0"/>
    <x v="3"/>
    <s v="CCS, Type 2"/>
    <n v="2021"/>
    <s v="Yes"/>
    <n v="4.9000000000000004"/>
    <n v="9"/>
    <s v="Monthly"/>
  </r>
  <r>
    <s v="EVS04504"/>
    <n v="13.788055999999999"/>
    <n v="100.52401500000001"/>
    <s v="9460 Bangkok Ave"/>
    <s v=" Bangkok"/>
    <s v="Thailand"/>
    <s v="Thailand"/>
    <s v="Asia"/>
    <s v="AC Level 1"/>
    <n v="0.25"/>
    <s v="9:00-18:00"/>
    <s v="9:00-18:00"/>
    <d v="1899-12-30T08:52:48"/>
    <n v="0.86"/>
    <n v="41"/>
    <x v="1"/>
    <x v="1"/>
    <s v="CCS"/>
    <n v="2011"/>
    <s v="No"/>
    <n v="3.2"/>
    <n v="5"/>
    <s v="Monthly"/>
  </r>
  <r>
    <s v="EVS04506"/>
    <n v="-33.807299999999998"/>
    <n v="18.423689"/>
    <s v="7507 Cape Town Ave"/>
    <s v=" Cape Town"/>
    <s v="South Africa"/>
    <s v="South Africa"/>
    <s v="Africa"/>
    <s v="AC Level 1"/>
    <n v="0.1"/>
    <s v="6:00-22:00"/>
    <s v="6:00-22:00"/>
    <d v="1899-12-30T16:04:48"/>
    <n v="18.239999999999998"/>
    <n v="34"/>
    <x v="2"/>
    <x v="0"/>
    <s v="CHAdeMO"/>
    <n v="2013"/>
    <s v="Yes"/>
    <n v="4.4000000000000004"/>
    <n v="9"/>
    <s v="Annually"/>
  </r>
  <r>
    <s v="EVS04511"/>
    <n v="17.444345999999999"/>
    <n v="76.391418000000002"/>
    <s v="7842 Random Rd"/>
    <s v="à²¨à²¿à²‚à²¬à²¾à²³"/>
    <s v="(Unclear)"/>
    <s v="(Unclear)"/>
    <s v="(Unclear)"/>
    <s v="AC Level 1"/>
    <n v="0.4"/>
    <s v="6:00-22:00"/>
    <s v="6:00-22:00"/>
    <d v="1899-12-30T16:04:48"/>
    <n v="3.81"/>
    <n v="14"/>
    <x v="0"/>
    <x v="2"/>
    <s v="Tesla"/>
    <n v="2021"/>
    <s v="Yes"/>
    <n v="4.4000000000000004"/>
    <n v="2"/>
    <s v="Monthly"/>
  </r>
  <r>
    <s v="EVS04512"/>
    <n v="-33.868088"/>
    <n v="18.578327999999999"/>
    <s v="7784 Cape Town Ave"/>
    <s v=" Cape Town"/>
    <s v="South Africa"/>
    <s v="South Africa"/>
    <s v="Africa"/>
    <s v="AC Level 1"/>
    <n v="0.2"/>
    <d v="2025-07-24T00:00:00"/>
    <s v="9.00-21.00"/>
    <d v="1900-01-11T00:00:00"/>
    <n v="1.81"/>
    <n v="93"/>
    <x v="2"/>
    <x v="2"/>
    <s v="Type 2, Tesla"/>
    <n v="2023"/>
    <s v="No"/>
    <n v="3.3"/>
    <n v="1"/>
    <s v="Quarterly"/>
  </r>
  <r>
    <s v="EVS04513"/>
    <n v="-33.817943"/>
    <n v="18.436267000000001"/>
    <s v="2103 Cape Town Ave"/>
    <s v=" Cape Town"/>
    <s v="South Africa"/>
    <s v="South Africa"/>
    <s v="Africa"/>
    <s v="AC Level 1"/>
    <n v="0.24"/>
    <d v="2025-07-24T00:00:00"/>
    <s v="9.00-21.00"/>
    <d v="1900-01-11T00:00:00"/>
    <n v="17.22"/>
    <n v="75"/>
    <x v="3"/>
    <x v="3"/>
    <s v="Type 2, CCS"/>
    <n v="2010"/>
    <s v="No"/>
    <n v="3.2"/>
    <n v="1"/>
    <s v="Annually"/>
  </r>
  <r>
    <s v="EVS04516"/>
    <n v="39.902613000000002"/>
    <n v="116.460212"/>
    <s v="2954 Beijing Ave"/>
    <s v=" Beijing"/>
    <s v="China"/>
    <s v="China"/>
    <s v="Asia"/>
    <s v="AC Level 1"/>
    <n v="0.37"/>
    <s v="6:00-22:00"/>
    <s v="6:00-22:00"/>
    <d v="1899-12-30T16:04:48"/>
    <n v="17.28"/>
    <n v="81"/>
    <x v="4"/>
    <x v="1"/>
    <s v="Type 2, CHAdeMO"/>
    <n v="2010"/>
    <s v="Yes"/>
    <n v="4.7"/>
    <n v="5"/>
    <s v="Quarterly"/>
  </r>
  <r>
    <s v="EVS04522"/>
    <n v="34.014189999999999"/>
    <n v="-118.216156"/>
    <s v="3137 Los Angeles Ave"/>
    <s v=" Los Angeles"/>
    <s v="United States"/>
    <s v="United States"/>
    <s v="North America"/>
    <s v="AC Level 1"/>
    <n v="0.18"/>
    <s v="6:00-22:00"/>
    <s v="6:00-22:00"/>
    <d v="1899-12-30T16:04:48"/>
    <n v="6.56"/>
    <n v="62"/>
    <x v="1"/>
    <x v="2"/>
    <s v="Tesla"/>
    <n v="2015"/>
    <s v="Yes"/>
    <n v="3.9"/>
    <n v="3"/>
    <s v="Annually"/>
  </r>
  <r>
    <s v="EVS04523"/>
    <n v="55.824454000000003"/>
    <n v="37.604097000000003"/>
    <s v="4666 Moscow Ave"/>
    <s v=" Moscow"/>
    <s v="Russia"/>
    <s v="Russia"/>
    <s v="Europe"/>
    <s v="AC Level 1"/>
    <n v="0.36"/>
    <s v="9:00-18:00"/>
    <s v="9:00-18:00"/>
    <d v="1899-12-30T08:52:48"/>
    <n v="17.149999999999999"/>
    <n v="18"/>
    <x v="1"/>
    <x v="2"/>
    <s v="CCS, Type 2"/>
    <n v="2017"/>
    <s v="No"/>
    <n v="4.7"/>
    <n v="8"/>
    <s v="Monthly"/>
  </r>
  <r>
    <s v="EVS04524"/>
    <n v="-23.686337000000002"/>
    <n v="-46.674962000000001"/>
    <s v="4713 SÃ£o Paulo Ave"/>
    <s v=" SÃ£o Paulo"/>
    <s v="Brazil"/>
    <s v="Brazil"/>
    <s v="South America"/>
    <s v="AC Level 1"/>
    <n v="0.17"/>
    <s v="9:00-18:00"/>
    <s v="9:00-18:00"/>
    <d v="1899-12-30T08:52:48"/>
    <n v="19.96"/>
    <n v="61"/>
    <x v="4"/>
    <x v="0"/>
    <s v="Type 2, CHAdeMO"/>
    <n v="2012"/>
    <s v="Yes"/>
    <n v="4.9000000000000004"/>
    <n v="5"/>
    <s v="Annually"/>
  </r>
  <r>
    <s v="EVS04530"/>
    <n v="13.829428"/>
    <n v="100.500603"/>
    <s v="9787 Bangkok Ave"/>
    <s v=" Bangkok"/>
    <s v="Thailand"/>
    <s v="Thailand"/>
    <s v="Asia"/>
    <s v="AC Level 1"/>
    <n v="0.25"/>
    <d v="2025-07-24T00:00:00"/>
    <s v="9.00-21.00"/>
    <d v="1900-01-11T00:00:00"/>
    <n v="17.399999999999999"/>
    <n v="40"/>
    <x v="1"/>
    <x v="2"/>
    <s v="Type 2, Tesla"/>
    <n v="2015"/>
    <s v="Yes"/>
    <n v="4.5999999999999996"/>
    <n v="5"/>
    <s v="Quarterly"/>
  </r>
  <r>
    <s v="EVS04531"/>
    <n v="-85.015681999999998"/>
    <n v="-13.869819"/>
    <s v="2824 Random Rd"/>
    <s v="Not Found"/>
    <s v="Not Found"/>
    <s v="Not Found"/>
    <s v="Not Found"/>
    <s v="AC Level 1"/>
    <n v="0.42"/>
    <s v="6:00-22:00"/>
    <s v="6:00-22:00"/>
    <d v="1899-12-30T16:04:48"/>
    <n v="11.83"/>
    <n v="98"/>
    <x v="1"/>
    <x v="0"/>
    <s v="CCS, Tesla"/>
    <n v="2023"/>
    <s v="No"/>
    <n v="4.4000000000000004"/>
    <n v="5"/>
    <s v="Annually"/>
  </r>
  <r>
    <s v="EVS04533"/>
    <n v="-33.751930999999999"/>
    <n v="18.411570999999999"/>
    <s v="8074 Cape Town Ave"/>
    <s v=" Cape Town"/>
    <s v="South Africa"/>
    <s v="South Africa"/>
    <s v="Africa"/>
    <s v="AC Level 1"/>
    <n v="0.25"/>
    <s v="9:00-18:00"/>
    <s v="9:00-18:00"/>
    <d v="1899-12-30T08:52:48"/>
    <n v="19.93"/>
    <n v="38"/>
    <x v="1"/>
    <x v="1"/>
    <s v="CCS"/>
    <n v="2011"/>
    <s v="No"/>
    <n v="3"/>
    <n v="5"/>
    <s v="Quarterly"/>
  </r>
  <r>
    <s v="EVS04538"/>
    <n v="13.789861999999999"/>
    <n v="100.56556399999999"/>
    <s v="9413 Bangkok Ave"/>
    <s v=" Bangkok"/>
    <s v="Thailand"/>
    <s v="Thailand"/>
    <s v="Asia"/>
    <s v="AC Level 1"/>
    <n v="0.22"/>
    <s v="9:00-18:00"/>
    <s v="9:00-18:00"/>
    <d v="1899-12-30T08:52:48"/>
    <n v="12.51"/>
    <n v="62"/>
    <x v="2"/>
    <x v="1"/>
    <s v="Tesla"/>
    <n v="2021"/>
    <s v="No"/>
    <n v="4.7"/>
    <n v="4"/>
    <s v="Quarterly"/>
  </r>
  <r>
    <s v="EVS04540"/>
    <n v="25.378081000000002"/>
    <n v="55.396614999999997"/>
    <s v="5764 Dubai Ave"/>
    <s v=" Dubai"/>
    <s v="United Arab Emirates"/>
    <s v="United Arab Emirates"/>
    <s v="Asia"/>
    <s v="AC Level 1"/>
    <n v="0.48"/>
    <s v="6:00-22:00"/>
    <s v="6:00-22:00"/>
    <d v="1899-12-30T16:04:48"/>
    <n v="16.850000000000001"/>
    <n v="58"/>
    <x v="4"/>
    <x v="0"/>
    <s v="Tesla, Type 2"/>
    <n v="2015"/>
    <s v="Yes"/>
    <n v="4.2"/>
    <n v="4"/>
    <s v="Annually"/>
  </r>
  <r>
    <s v="EVS04541"/>
    <n v="51.750888000000003"/>
    <n v="39.714471000000003"/>
    <s v="7039 Random Rd"/>
    <n v="0"/>
    <s v="Not Found"/>
    <s v="Not Found"/>
    <s v="Not Found"/>
    <s v="AC Level 1"/>
    <n v="0.49"/>
    <s v="6:00-22:00"/>
    <s v="6:00-22:00"/>
    <d v="1899-12-30T16:04:48"/>
    <n v="5.21"/>
    <n v="38"/>
    <x v="3"/>
    <x v="2"/>
    <s v="CHAdeMO, CCS"/>
    <n v="2013"/>
    <s v="No"/>
    <n v="4.7"/>
    <n v="9"/>
    <s v="Annually"/>
  </r>
  <r>
    <s v="EVS04542"/>
    <n v="55.848695999999997"/>
    <n v="37.615996000000003"/>
    <s v="1302 Moscow Ave"/>
    <s v=" Moscow"/>
    <s v="Russia"/>
    <s v="Russia"/>
    <s v="Europe"/>
    <s v="AC Level 1"/>
    <n v="0.13"/>
    <d v="2025-07-24T00:00:00"/>
    <s v="9.00-21.00"/>
    <d v="1900-01-11T00:00:00"/>
    <n v="7.09"/>
    <n v="42"/>
    <x v="3"/>
    <x v="0"/>
    <s v="CCS, Type 2"/>
    <n v="2011"/>
    <s v="No"/>
    <n v="4.5"/>
    <n v="3"/>
    <s v="Quarterly"/>
  </r>
  <r>
    <s v="EVS04544"/>
    <n v="41.850408000000002"/>
    <n v="-87.786233999999993"/>
    <s v="561 Chicago Ave"/>
    <s v=" Chicago"/>
    <s v="United States"/>
    <s v="United States"/>
    <s v="North America"/>
    <s v="AC Level 1"/>
    <n v="0.11"/>
    <s v="6:00-22:00"/>
    <s v="6:00-22:00"/>
    <d v="1899-12-30T16:04:48"/>
    <n v="11.54"/>
    <n v="97"/>
    <x v="0"/>
    <x v="3"/>
    <s v="Type 2, CCS"/>
    <n v="2013"/>
    <s v="Yes"/>
    <n v="3.9"/>
    <n v="8"/>
    <s v="Annually"/>
  </r>
  <r>
    <s v="EVS04547"/>
    <n v="52.593449999999997"/>
    <n v="13.407835"/>
    <s v="9132 Berlin Ave"/>
    <s v=" Berlin"/>
    <s v="Germany"/>
    <s v="Germany"/>
    <s v="Europe"/>
    <s v="AC Level 1"/>
    <n v="0.22"/>
    <d v="2025-07-24T00:00:00"/>
    <s v="9.00-21.00"/>
    <d v="1900-01-11T00:00:00"/>
    <n v="16.989999999999998"/>
    <n v="100"/>
    <x v="2"/>
    <x v="1"/>
    <s v="CCS, Type 2"/>
    <n v="2019"/>
    <s v="No"/>
    <n v="3.7"/>
    <n v="8"/>
    <s v="Quarterly"/>
  </r>
  <r>
    <s v="EVS04549"/>
    <n v="39.928455999999997"/>
    <n v="116.290485"/>
    <s v="1684 Beijing Ave"/>
    <s v=" Beijing"/>
    <s v="China"/>
    <s v="China"/>
    <s v="Asia"/>
    <s v="AC Level 1"/>
    <n v="0.31"/>
    <s v="9:00-18:00"/>
    <s v="9:00-18:00"/>
    <d v="1899-12-30T08:52:48"/>
    <n v="13.11"/>
    <n v="94"/>
    <x v="3"/>
    <x v="0"/>
    <s v="CHAdeMO, CCS"/>
    <n v="2019"/>
    <s v="No"/>
    <n v="3.2"/>
    <n v="2"/>
    <s v="Monthly"/>
  </r>
  <r>
    <s v="EVS04554"/>
    <n v="52.456477999999997"/>
    <n v="13.393924"/>
    <s v="1728 Berlin Ave"/>
    <s v=" Berlin"/>
    <s v="Germany"/>
    <s v="Germany"/>
    <s v="Europe"/>
    <s v="AC Level 1"/>
    <n v="0.27"/>
    <s v="6:00-22:00"/>
    <s v="6:00-22:00"/>
    <d v="1899-12-30T16:04:48"/>
    <n v="3.76"/>
    <n v="20"/>
    <x v="3"/>
    <x v="0"/>
    <s v="CHAdeMO"/>
    <n v="2021"/>
    <s v="Yes"/>
    <n v="3.9"/>
    <n v="2"/>
    <s v="Monthly"/>
  </r>
  <r>
    <s v="EVS04555"/>
    <n v="37.805703999999999"/>
    <n v="-122.496837"/>
    <s v="5756 San Francisco Ave"/>
    <s v=" San Francisco"/>
    <s v="United States"/>
    <s v="United States"/>
    <s v="North America"/>
    <s v="AC Level 1"/>
    <n v="0.13"/>
    <s v="6:00-22:00"/>
    <s v="6:00-22:00"/>
    <d v="1899-12-30T16:04:48"/>
    <n v="10.38"/>
    <n v="40"/>
    <x v="0"/>
    <x v="0"/>
    <s v="CHAdeMO"/>
    <n v="2021"/>
    <s v="No"/>
    <n v="4.0999999999999996"/>
    <n v="8"/>
    <s v="Monthly"/>
  </r>
  <r>
    <s v="EVS04558"/>
    <n v="-33.886167999999998"/>
    <n v="18.538135"/>
    <s v="2103 Cape Town Ave"/>
    <s v=" Cape Town"/>
    <s v="South Africa"/>
    <s v="South Africa"/>
    <s v="Africa"/>
    <s v="AC Level 1"/>
    <n v="0.21"/>
    <d v="2025-07-24T00:00:00"/>
    <s v="9.00-21.00"/>
    <d v="1900-01-11T00:00:00"/>
    <n v="18.940000000000001"/>
    <n v="97"/>
    <x v="1"/>
    <x v="2"/>
    <s v="CCS, Type 2"/>
    <n v="2023"/>
    <s v="Yes"/>
    <n v="3.5"/>
    <n v="3"/>
    <s v="Annually"/>
  </r>
  <r>
    <s v="EVS04561"/>
    <n v="-9.6783900000000003"/>
    <n v="-85.881838000000002"/>
    <s v="920 Random Rd"/>
    <s v="Error"/>
    <s v="Error"/>
    <s v="Error"/>
    <s v="Error"/>
    <s v="AC Level 1"/>
    <n v="0.24"/>
    <s v="9:00-18:00"/>
    <s v="9:00-18:00"/>
    <d v="1899-12-30T08:52:48"/>
    <n v="9.11"/>
    <n v="61"/>
    <x v="3"/>
    <x v="3"/>
    <s v="CCS"/>
    <n v="2022"/>
    <s v="Yes"/>
    <n v="4.7"/>
    <n v="7"/>
    <s v="Quarterly"/>
  </r>
  <r>
    <s v="EVS04564"/>
    <n v="37.875464000000001"/>
    <n v="-122.430161"/>
    <s v="6536 San Francisco Ave"/>
    <s v=" San Francisco"/>
    <s v="United States"/>
    <s v="United States"/>
    <s v="North America"/>
    <s v="AC Level 1"/>
    <n v="0.24"/>
    <s v="9:00-18:00"/>
    <s v="9:00-18:00"/>
    <d v="1899-12-30T08:52:48"/>
    <n v="18.57"/>
    <n v="54"/>
    <x v="3"/>
    <x v="3"/>
    <s v="CCS"/>
    <n v="2015"/>
    <s v="Yes"/>
    <n v="4.8"/>
    <n v="6"/>
    <s v="Monthly"/>
  </r>
  <r>
    <s v="EVS04565"/>
    <n v="43.750678000000001"/>
    <n v="-79.404514000000006"/>
    <s v="7346 Toronto Ave"/>
    <s v=" Toronto"/>
    <s v="Canada"/>
    <s v="Canada"/>
    <s v="North America"/>
    <s v="AC Level 1"/>
    <n v="0.28000000000000003"/>
    <s v="9:00-18:00"/>
    <s v="9:00-18:00"/>
    <d v="1899-12-30T08:52:48"/>
    <n v="7.98"/>
    <n v="93"/>
    <x v="4"/>
    <x v="0"/>
    <s v="Type 2"/>
    <n v="2016"/>
    <s v="Yes"/>
    <n v="3.8"/>
    <n v="1"/>
    <s v="Monthly"/>
  </r>
  <r>
    <s v="EVS04566"/>
    <n v="-33.884002000000002"/>
    <n v="18.439768999999998"/>
    <s v="3807 Cape Town Ave"/>
    <s v=" Cape Town"/>
    <s v="South Africa"/>
    <s v="South Africa"/>
    <s v="Africa"/>
    <s v="AC Level 1"/>
    <n v="0.47"/>
    <s v="9:00-18:00"/>
    <s v="9:00-18:00"/>
    <d v="1899-12-30T08:52:48"/>
    <n v="5.87"/>
    <n v="75"/>
    <x v="2"/>
    <x v="1"/>
    <s v="CCS"/>
    <n v="2013"/>
    <s v="Yes"/>
    <n v="3"/>
    <n v="6"/>
    <s v="Monthly"/>
  </r>
  <r>
    <s v="EVS04576"/>
    <n v="52.599800000000002"/>
    <n v="13.348004"/>
    <s v="2514 Berlin Ave"/>
    <s v=" Berlin"/>
    <s v="Germany"/>
    <s v="Germany"/>
    <s v="Europe"/>
    <s v="AC Level 1"/>
    <n v="0.26"/>
    <d v="2025-07-24T00:00:00"/>
    <s v="9.00-21.00"/>
    <d v="1900-01-11T00:00:00"/>
    <n v="7.96"/>
    <n v="27"/>
    <x v="4"/>
    <x v="2"/>
    <s v="Type 2, CHAdeMO"/>
    <n v="2016"/>
    <s v="Yes"/>
    <n v="4.3"/>
    <n v="4"/>
    <s v="Monthly"/>
  </r>
  <r>
    <s v="EVS04577"/>
    <n v="34.102713000000001"/>
    <n v="-118.294704"/>
    <s v="8883 Los Angeles Ave"/>
    <s v=" Los Angeles"/>
    <s v="United States"/>
    <s v="United States"/>
    <s v="North America"/>
    <s v="AC Level 1"/>
    <n v="0.12"/>
    <d v="2025-07-24T00:00:00"/>
    <s v="9.00-21.00"/>
    <d v="1900-01-11T00:00:00"/>
    <n v="9.33"/>
    <n v="84"/>
    <x v="4"/>
    <x v="3"/>
    <s v="Type 2, Tesla"/>
    <n v="2016"/>
    <s v="No"/>
    <n v="4.5"/>
    <n v="10"/>
    <s v="Annually"/>
  </r>
  <r>
    <s v="EVS04580"/>
    <n v="34.086139000000003"/>
    <n v="-118.343587"/>
    <s v="2066 Los Angeles Ave"/>
    <s v=" Los Angeles"/>
    <s v="United States"/>
    <s v="United States"/>
    <s v="North America"/>
    <s v="AC Level 1"/>
    <n v="0.17"/>
    <d v="2025-07-24T00:00:00"/>
    <s v="9.00-21.00"/>
    <d v="1900-01-11T00:00:00"/>
    <n v="16.29"/>
    <n v="35"/>
    <x v="3"/>
    <x v="3"/>
    <s v="CHAdeMO"/>
    <n v="2012"/>
    <s v="Yes"/>
    <n v="3.3"/>
    <n v="10"/>
    <s v="Monthly"/>
  </r>
  <r>
    <s v="EVS04582"/>
    <n v="19.007379"/>
    <n v="72.826710000000006"/>
    <s v="1137 Mumbai Ave"/>
    <s v=" Mumbai"/>
    <s v="India"/>
    <s v="India"/>
    <s v="Asia"/>
    <s v="AC Level 1"/>
    <n v="0.39"/>
    <s v="6:00-22:00"/>
    <s v="6:00-22:00"/>
    <d v="1899-12-30T16:04:48"/>
    <n v="17.72"/>
    <n v="75"/>
    <x v="4"/>
    <x v="0"/>
    <s v="CCS"/>
    <n v="2023"/>
    <s v="No"/>
    <n v="4.8"/>
    <n v="1"/>
    <s v="Annually"/>
  </r>
  <r>
    <s v="EVS04586"/>
    <n v="-33.826048999999998"/>
    <n v="151.30261999999999"/>
    <s v="9978 Sydney Ave"/>
    <s v=" Sydney"/>
    <s v="Australia"/>
    <s v="Australia"/>
    <s v="Australia"/>
    <s v="AC Level 1"/>
    <n v="0.3"/>
    <d v="2025-07-24T00:00:00"/>
    <s v="9.00-21.00"/>
    <d v="1900-01-11T00:00:00"/>
    <n v="12.97"/>
    <n v="61"/>
    <x v="0"/>
    <x v="2"/>
    <s v="CCS, Tesla"/>
    <n v="2016"/>
    <s v="No"/>
    <n v="4.5"/>
    <n v="1"/>
    <s v="Quarterly"/>
  </r>
  <r>
    <s v="EVS04588"/>
    <n v="37.874930999999997"/>
    <n v="-122.351243"/>
    <s v="9641 San Francisco Ave"/>
    <s v=" San Francisco"/>
    <s v="United States"/>
    <s v="United States"/>
    <s v="North America"/>
    <s v="AC Level 1"/>
    <n v="0.24"/>
    <d v="2025-07-24T00:00:00"/>
    <s v="9.00-21.00"/>
    <d v="1900-01-11T00:00:00"/>
    <n v="1.42"/>
    <n v="71"/>
    <x v="2"/>
    <x v="1"/>
    <s v="CHAdeMO, Tesla"/>
    <n v="2023"/>
    <s v="No"/>
    <n v="3.7"/>
    <n v="8"/>
    <s v="Annually"/>
  </r>
  <r>
    <s v="EVS04592"/>
    <n v="37.518554000000002"/>
    <n v="127.082919"/>
    <s v="4025 Seoul Ave"/>
    <s v=" Seoul"/>
    <s v="South Korea"/>
    <s v="South Korea"/>
    <s v="Asia"/>
    <s v="AC Level 1"/>
    <n v="0.12"/>
    <s v="6:00-22:00"/>
    <s v="6:00-22:00"/>
    <d v="1899-12-30T16:04:48"/>
    <n v="13.98"/>
    <n v="24"/>
    <x v="3"/>
    <x v="1"/>
    <s v="Tesla, CCS"/>
    <n v="2021"/>
    <s v="Yes"/>
    <n v="3.4"/>
    <n v="10"/>
    <s v="Quarterly"/>
  </r>
  <r>
    <s v="EVS04593"/>
    <n v="41.825932999999999"/>
    <n v="-87.792890999999997"/>
    <s v="8967 Chicago Ave"/>
    <s v=" Chicago"/>
    <s v="United States"/>
    <s v="United States"/>
    <s v="North America"/>
    <s v="AC Level 1"/>
    <n v="0.19"/>
    <d v="2025-07-24T00:00:00"/>
    <s v="9.00-21.00"/>
    <d v="1900-01-11T00:00:00"/>
    <n v="12.79"/>
    <n v="52"/>
    <x v="2"/>
    <x v="3"/>
    <s v="CHAdeMO"/>
    <n v="2015"/>
    <s v="No"/>
    <n v="4.0999999999999996"/>
    <n v="8"/>
    <s v="Annually"/>
  </r>
  <r>
    <s v="EVS04594"/>
    <n v="55.821804"/>
    <n v="37.581372000000002"/>
    <s v="7054 Moscow Ave"/>
    <s v=" Moscow"/>
    <s v="Russia"/>
    <s v="Russia"/>
    <s v="Europe"/>
    <s v="AC Level 1"/>
    <n v="0.36"/>
    <s v="9:00-18:00"/>
    <s v="9:00-18:00"/>
    <d v="1899-12-30T08:52:48"/>
    <n v="5.46"/>
    <n v="70"/>
    <x v="2"/>
    <x v="2"/>
    <s v="CCS"/>
    <n v="2019"/>
    <s v="No"/>
    <n v="3"/>
    <n v="3"/>
    <s v="Annually"/>
  </r>
  <r>
    <s v="EVS04595"/>
    <n v="-33.821368"/>
    <n v="18.483203"/>
    <s v="3918 Cape Town Ave"/>
    <s v=" Cape Town"/>
    <s v="South Africa"/>
    <s v="South Africa"/>
    <s v="Africa"/>
    <s v="AC Level 1"/>
    <n v="0.4"/>
    <d v="2025-07-24T00:00:00"/>
    <s v="9.00-21.00"/>
    <d v="1900-01-11T00:00:00"/>
    <n v="8.34"/>
    <n v="85"/>
    <x v="3"/>
    <x v="0"/>
    <s v="CCS, Type 2"/>
    <n v="2019"/>
    <s v="Yes"/>
    <n v="4.0999999999999996"/>
    <n v="7"/>
    <s v="Quarterly"/>
  </r>
  <r>
    <s v="EVS04597"/>
    <n v="19.067606999999999"/>
    <n v="72.914305999999996"/>
    <s v="4964 Mumbai Ave"/>
    <s v=" Mumbai"/>
    <s v="India"/>
    <s v="India"/>
    <s v="Asia"/>
    <s v="AC Level 1"/>
    <n v="0.32"/>
    <s v="9:00-18:00"/>
    <s v="9:00-18:00"/>
    <d v="1899-12-30T08:52:48"/>
    <n v="13.19"/>
    <n v="93"/>
    <x v="0"/>
    <x v="0"/>
    <s v="CHAdeMO"/>
    <n v="2017"/>
    <s v="Yes"/>
    <n v="3.6"/>
    <n v="3"/>
    <s v="Monthly"/>
  </r>
  <r>
    <s v="EVS04598"/>
    <n v="43.661276999999998"/>
    <n v="-79.317006000000006"/>
    <s v="8151 Toronto Ave"/>
    <s v=" Toronto"/>
    <s v="Canada"/>
    <s v="Canada"/>
    <s v="North America"/>
    <s v="AC Level 1"/>
    <n v="0.46"/>
    <d v="2025-07-24T00:00:00"/>
    <s v="9.00-21.00"/>
    <d v="1900-01-11T00:00:00"/>
    <n v="17.649999999999999"/>
    <n v="95"/>
    <x v="2"/>
    <x v="1"/>
    <s v="CCS, Tesla"/>
    <n v="2011"/>
    <s v="No"/>
    <n v="4.5"/>
    <n v="5"/>
    <s v="Quarterly"/>
  </r>
  <r>
    <s v="EVS04599"/>
    <n v="13.703708000000001"/>
    <n v="100.507828"/>
    <s v="1397 Bangkok Ave"/>
    <s v=" Bangkok"/>
    <s v="Thailand"/>
    <s v="Thailand"/>
    <s v="Asia"/>
    <s v="AC Level 1"/>
    <n v="0.17"/>
    <s v="6:00-22:00"/>
    <s v="6:00-22:00"/>
    <d v="1899-12-30T16:04:48"/>
    <n v="12.96"/>
    <n v="89"/>
    <x v="2"/>
    <x v="0"/>
    <s v="CHAdeMO"/>
    <n v="2011"/>
    <s v="Yes"/>
    <n v="3.2"/>
    <n v="2"/>
    <s v="Monthly"/>
  </r>
  <r>
    <s v="EVS04607"/>
    <n v="39.935592"/>
    <n v="116.468791"/>
    <s v="8044 Beijing Ave"/>
    <s v=" Beijing"/>
    <s v="China"/>
    <s v="China"/>
    <s v="Asia"/>
    <s v="AC Level 1"/>
    <n v="0.27"/>
    <s v="9:00-18:00"/>
    <s v="9:00-18:00"/>
    <d v="1899-12-30T08:52:48"/>
    <n v="11.94"/>
    <n v="39"/>
    <x v="3"/>
    <x v="2"/>
    <s v="CCS"/>
    <n v="2019"/>
    <s v="No"/>
    <n v="3.3"/>
    <n v="10"/>
    <s v="Quarterly"/>
  </r>
  <r>
    <s v="EVS04608"/>
    <n v="-23.505623"/>
    <n v="-46.606050000000003"/>
    <s v="7467 SÃ£o Paulo Ave"/>
    <s v=" SÃ£o Paulo"/>
    <s v="Brazil"/>
    <s v="Brazil"/>
    <s v="South America"/>
    <s v="AC Level 1"/>
    <n v="0.35"/>
    <s v="6:00-22:00"/>
    <s v="6:00-22:00"/>
    <d v="1899-12-30T16:04:48"/>
    <n v="5.27"/>
    <n v="42"/>
    <x v="3"/>
    <x v="0"/>
    <s v="Tesla"/>
    <n v="2018"/>
    <s v="Yes"/>
    <n v="4.7"/>
    <n v="4"/>
    <s v="Monthly"/>
  </r>
  <r>
    <s v="EVS04609"/>
    <n v="-33.815635999999998"/>
    <n v="18.530701000000001"/>
    <s v="8489 Cape Town Ave"/>
    <s v=" Cape Town"/>
    <s v="South Africa"/>
    <s v="South Africa"/>
    <s v="Africa"/>
    <s v="AC Level 1"/>
    <n v="0.2"/>
    <s v="9:00-18:00"/>
    <s v="9:00-18:00"/>
    <d v="1899-12-30T08:52:48"/>
    <n v="16.38"/>
    <n v="59"/>
    <x v="3"/>
    <x v="2"/>
    <s v="Type 2"/>
    <n v="2016"/>
    <s v="Yes"/>
    <n v="3.4"/>
    <n v="3"/>
    <s v="Monthly"/>
  </r>
  <r>
    <s v="EVS04611"/>
    <n v="72.685323999999994"/>
    <n v="37.289059000000002"/>
    <s v="3941 Random Rd"/>
    <s v="Error"/>
    <s v="Error"/>
    <s v="Error"/>
    <s v="Error"/>
    <s v="AC Level 1"/>
    <n v="0.2"/>
    <s v="9:00-18:00"/>
    <s v="9:00-18:00"/>
    <d v="1899-12-30T08:52:48"/>
    <n v="19.84"/>
    <n v="89"/>
    <x v="1"/>
    <x v="0"/>
    <s v="CCS, Tesla"/>
    <n v="2010"/>
    <s v="No"/>
    <n v="3.7"/>
    <n v="5"/>
    <s v="Monthly"/>
  </r>
  <r>
    <s v="EVS04614"/>
    <n v="34.182175000000001"/>
    <n v="-118.27697499999999"/>
    <s v="6651 Los Angeles Ave"/>
    <s v=" Los Angeles"/>
    <s v="United States"/>
    <s v="United States"/>
    <s v="North America"/>
    <s v="AC Level 1"/>
    <n v="0.43"/>
    <s v="9:00-18:00"/>
    <s v="9:00-18:00"/>
    <d v="1899-12-30T08:52:48"/>
    <n v="12.52"/>
    <n v="56"/>
    <x v="0"/>
    <x v="1"/>
    <s v="Type 2"/>
    <n v="2022"/>
    <s v="No"/>
    <n v="4.3"/>
    <n v="5"/>
    <s v="Monthly"/>
  </r>
  <r>
    <s v="EVS04616"/>
    <n v="-33.819518000000002"/>
    <n v="151.21863999999999"/>
    <s v="9301 Sydney Ave"/>
    <s v=" Sydney"/>
    <s v="Australia"/>
    <s v="Australia"/>
    <s v="Australia"/>
    <s v="AC Level 1"/>
    <n v="0.31"/>
    <s v="6:00-22:00"/>
    <s v="6:00-22:00"/>
    <d v="1899-12-30T16:04:48"/>
    <n v="7.85"/>
    <n v="73"/>
    <x v="0"/>
    <x v="2"/>
    <s v="CCS"/>
    <n v="2013"/>
    <s v="No"/>
    <n v="4.9000000000000004"/>
    <n v="2"/>
    <s v="Annually"/>
  </r>
  <r>
    <s v="EVS04617"/>
    <n v="-23.523315"/>
    <n v="-46.667962000000003"/>
    <s v="2820 SÃ£o Paulo Ave"/>
    <s v=" SÃ£o Paulo"/>
    <s v="Brazil"/>
    <s v="Brazil"/>
    <s v="South America"/>
    <s v="AC Level 1"/>
    <n v="0.34"/>
    <d v="2025-07-24T00:00:00"/>
    <s v="9.00-21.00"/>
    <d v="1900-01-11T00:00:00"/>
    <n v="10.61"/>
    <n v="77"/>
    <x v="4"/>
    <x v="1"/>
    <s v="Tesla"/>
    <n v="2017"/>
    <s v="Yes"/>
    <n v="4.5999999999999996"/>
    <n v="10"/>
    <s v="Monthly"/>
  </r>
  <r>
    <s v="EVS04625"/>
    <n v="37.784388"/>
    <n v="-122.46550499999999"/>
    <s v="796 San Francisco Ave"/>
    <s v=" San Francisco"/>
    <s v="United States"/>
    <s v="United States"/>
    <s v="North America"/>
    <s v="AC Level 1"/>
    <n v="0.27"/>
    <s v="9:00-18:00"/>
    <s v="9:00-18:00"/>
    <d v="1899-12-30T08:52:48"/>
    <n v="1.82"/>
    <n v="98"/>
    <x v="3"/>
    <x v="2"/>
    <s v="CHAdeMO"/>
    <n v="2020"/>
    <s v="No"/>
    <n v="3.2"/>
    <n v="6"/>
    <s v="Monthly"/>
  </r>
  <r>
    <s v="EVS04626"/>
    <n v="34.004407"/>
    <n v="-118.28524400000001"/>
    <s v="9034 Los Angeles Ave"/>
    <s v=" Los Angeles"/>
    <s v="United States"/>
    <s v="United States"/>
    <s v="North America"/>
    <s v="AC Level 1"/>
    <n v="0.28000000000000003"/>
    <d v="2025-07-24T00:00:00"/>
    <s v="9.00-21.00"/>
    <d v="1900-01-11T00:00:00"/>
    <n v="13.91"/>
    <n v="43"/>
    <x v="0"/>
    <x v="2"/>
    <s v="Tesla"/>
    <n v="2010"/>
    <s v="Yes"/>
    <n v="4.5"/>
    <n v="3"/>
    <s v="Quarterly"/>
  </r>
  <r>
    <s v="EVS04635"/>
    <n v="52.448441000000003"/>
    <n v="13.432179"/>
    <s v="1851 Berlin Ave"/>
    <s v=" Berlin"/>
    <s v="Germany"/>
    <s v="Germany"/>
    <s v="Europe"/>
    <s v="AC Level 1"/>
    <n v="0.37"/>
    <s v="9:00-18:00"/>
    <s v="9:00-18:00"/>
    <d v="1899-12-30T08:52:48"/>
    <n v="16.149999999999999"/>
    <n v="23"/>
    <x v="4"/>
    <x v="1"/>
    <s v="CHAdeMO, Type 2"/>
    <n v="2021"/>
    <s v="No"/>
    <n v="4.5"/>
    <n v="7"/>
    <s v="Annually"/>
  </r>
  <r>
    <s v="EVS04637"/>
    <n v="43.649372999999997"/>
    <n v="-79.372314000000003"/>
    <s v="3300 Toronto Ave"/>
    <s v=" Toronto"/>
    <s v="Canada"/>
    <s v="Canada"/>
    <s v="North America"/>
    <s v="AC Level 1"/>
    <n v="0.41"/>
    <s v="6:00-22:00"/>
    <s v="6:00-22:00"/>
    <d v="1899-12-30T16:04:48"/>
    <n v="5.76"/>
    <n v="53"/>
    <x v="4"/>
    <x v="1"/>
    <s v="CHAdeMO, Type 2"/>
    <n v="2018"/>
    <s v="No"/>
    <n v="3.6"/>
    <n v="9"/>
    <s v="Monthly"/>
  </r>
  <r>
    <s v="EVS04640"/>
    <n v="37.714255999999999"/>
    <n v="-122.47900799999999"/>
    <s v="4573 San Francisco Ave"/>
    <s v=" San Francisco"/>
    <s v="United States"/>
    <s v="United States"/>
    <s v="North America"/>
    <s v="AC Level 1"/>
    <n v="0.38"/>
    <s v="6:00-22:00"/>
    <s v="6:00-22:00"/>
    <d v="1899-12-30T16:04:48"/>
    <n v="9.7899999999999991"/>
    <n v="54"/>
    <x v="4"/>
    <x v="2"/>
    <s v="CHAdeMO, Type 2"/>
    <n v="2016"/>
    <s v="Yes"/>
    <n v="3.6"/>
    <n v="6"/>
    <s v="Quarterly"/>
  </r>
  <r>
    <s v="EVS04644"/>
    <n v="-33.809362999999998"/>
    <n v="151.275296"/>
    <s v="4242 Sydney Ave"/>
    <s v=" Sydney"/>
    <s v="Australia"/>
    <s v="Australia"/>
    <s v="Australia"/>
    <s v="AC Level 1"/>
    <n v="0.19"/>
    <s v="6:00-22:00"/>
    <s v="6:00-22:00"/>
    <d v="1899-12-30T16:04:48"/>
    <n v="4.29"/>
    <n v="15"/>
    <x v="3"/>
    <x v="2"/>
    <s v="CHAdeMO"/>
    <n v="2015"/>
    <s v="Yes"/>
    <n v="3.3"/>
    <n v="6"/>
    <s v="Quarterly"/>
  </r>
  <r>
    <s v="EVS04648"/>
    <n v="34.189839999999997"/>
    <n v="-118.211634"/>
    <s v="999 Los Angeles Ave"/>
    <s v=" Los Angeles"/>
    <s v="United States"/>
    <s v="United States"/>
    <s v="North America"/>
    <s v="AC Level 1"/>
    <n v="0.28000000000000003"/>
    <s v="6:00-22:00"/>
    <s v="6:00-22:00"/>
    <d v="1899-12-30T16:04:48"/>
    <n v="16.32"/>
    <n v="95"/>
    <x v="4"/>
    <x v="1"/>
    <s v="Type 2, CCS"/>
    <n v="2018"/>
    <s v="No"/>
    <n v="3.8"/>
    <n v="6"/>
    <s v="Annually"/>
  </r>
  <r>
    <s v="EVS04654"/>
    <n v="-33.809882999999999"/>
    <n v="18.510496"/>
    <s v="7603 Cape Town Ave"/>
    <s v=" Cape Town"/>
    <s v="South Africa"/>
    <s v="South Africa"/>
    <s v="Africa"/>
    <s v="AC Level 1"/>
    <n v="0.17"/>
    <d v="2025-07-24T00:00:00"/>
    <s v="9.00-21.00"/>
    <d v="1900-01-11T00:00:00"/>
    <n v="18.739999999999998"/>
    <n v="19"/>
    <x v="0"/>
    <x v="2"/>
    <s v="Tesla"/>
    <n v="2015"/>
    <s v="No"/>
    <n v="4.0999999999999996"/>
    <n v="4"/>
    <s v="Monthly"/>
  </r>
  <r>
    <s v="EVS04658"/>
    <n v="13.709998000000001"/>
    <n v="100.538742"/>
    <s v="4393 Bangkok Ave"/>
    <s v=" Bangkok"/>
    <s v="Thailand"/>
    <s v="Thailand"/>
    <s v="Asia"/>
    <s v="AC Level 1"/>
    <n v="0.47"/>
    <d v="2025-07-24T00:00:00"/>
    <s v="9.00-21.00"/>
    <d v="1900-01-11T00:00:00"/>
    <n v="8.8000000000000007"/>
    <n v="97"/>
    <x v="1"/>
    <x v="1"/>
    <s v="Type 2"/>
    <n v="2011"/>
    <s v="Yes"/>
    <n v="3.2"/>
    <n v="2"/>
    <s v="Annually"/>
  </r>
  <r>
    <s v="EVS04669"/>
    <n v="34.007806000000002"/>
    <n v="-118.28341899999999"/>
    <s v="8887 Los Angeles Ave"/>
    <s v=" Los Angeles"/>
    <s v="United States"/>
    <s v="United States"/>
    <s v="North America"/>
    <s v="AC Level 1"/>
    <n v="0.22"/>
    <d v="2025-07-24T00:00:00"/>
    <s v="9.00-21.00"/>
    <d v="1900-01-11T00:00:00"/>
    <n v="13.61"/>
    <n v="27"/>
    <x v="0"/>
    <x v="2"/>
    <s v="CCS, Tesla"/>
    <n v="2020"/>
    <s v="No"/>
    <n v="3.4"/>
    <n v="9"/>
    <s v="Monthly"/>
  </r>
  <r>
    <s v="EVS04671"/>
    <n v="19.319202000000001"/>
    <n v="-116.27220199999999"/>
    <s v="4919 Random Rd"/>
    <s v="Error"/>
    <s v="Error"/>
    <s v="Error"/>
    <s v="Error"/>
    <s v="AC Level 1"/>
    <n v="0.35"/>
    <s v="6:00-22:00"/>
    <s v="6:00-22:00"/>
    <d v="1899-12-30T16:04:48"/>
    <n v="15.37"/>
    <n v="90"/>
    <x v="3"/>
    <x v="3"/>
    <s v="Type 2, CCS"/>
    <n v="2019"/>
    <s v="No"/>
    <n v="4.5"/>
    <n v="10"/>
    <s v="Annually"/>
  </r>
  <r>
    <s v="EVS04675"/>
    <n v="18.902044"/>
    <n v="72.834554999999995"/>
    <s v="9895 Mumbai Ave"/>
    <s v=" Mumbai"/>
    <s v="India"/>
    <s v="India"/>
    <s v="Asia"/>
    <s v="AC Level 1"/>
    <n v="0.28999999999999998"/>
    <s v="6:00-22:00"/>
    <s v="6:00-22:00"/>
    <d v="1899-12-30T16:04:48"/>
    <n v="19.14"/>
    <n v="18"/>
    <x v="3"/>
    <x v="0"/>
    <s v="CHAdeMO, Tesla"/>
    <n v="2022"/>
    <s v="Yes"/>
    <n v="3.3"/>
    <n v="3"/>
    <s v="Annually"/>
  </r>
  <r>
    <s v="EVS04686"/>
    <n v="19.487124000000001"/>
    <n v="-99.058789000000004"/>
    <s v="9399 Mexico City Ave"/>
    <s v=" Mexico City"/>
    <s v="Mexico"/>
    <s v="Mexico"/>
    <s v="North America"/>
    <s v="AC Level 1"/>
    <n v="0.41"/>
    <d v="2025-07-24T00:00:00"/>
    <s v="9.00-21.00"/>
    <d v="1900-01-11T00:00:00"/>
    <n v="5.95"/>
    <n v="28"/>
    <x v="1"/>
    <x v="2"/>
    <s v="CCS"/>
    <n v="2017"/>
    <s v="No"/>
    <n v="4.4000000000000004"/>
    <n v="3"/>
    <s v="Quarterly"/>
  </r>
  <r>
    <s v="EVS04687"/>
    <n v="-23.503295999999999"/>
    <n v="-46.566181"/>
    <s v="2844 SÃ£o Paulo Ave"/>
    <s v=" SÃ£o Paulo"/>
    <s v="Brazil"/>
    <s v="Brazil"/>
    <s v="South America"/>
    <s v="AC Level 1"/>
    <n v="0.12"/>
    <s v="9:00-18:00"/>
    <s v="9:00-18:00"/>
    <d v="1899-12-30T08:52:48"/>
    <n v="7.77"/>
    <n v="16"/>
    <x v="0"/>
    <x v="0"/>
    <s v="Type 2"/>
    <n v="2018"/>
    <s v="No"/>
    <n v="4.3"/>
    <n v="4"/>
    <s v="Monthly"/>
  </r>
  <r>
    <s v="EVS04690"/>
    <n v="41.810381"/>
    <n v="-87.750439"/>
    <s v="5010 Chicago Ave"/>
    <s v=" Chicago"/>
    <s v="United States"/>
    <s v="United States"/>
    <s v="North America"/>
    <s v="AC Level 1"/>
    <n v="0.11"/>
    <s v="6:00-22:00"/>
    <s v="6:00-22:00"/>
    <d v="1899-12-30T16:04:48"/>
    <n v="2.31"/>
    <n v="69"/>
    <x v="1"/>
    <x v="1"/>
    <s v="Tesla"/>
    <n v="2012"/>
    <s v="Yes"/>
    <n v="3.5"/>
    <n v="8"/>
    <s v="Annually"/>
  </r>
  <r>
    <s v="EVS04693"/>
    <n v="37.550839000000003"/>
    <n v="127.047526"/>
    <s v="7499 Seoul Ave"/>
    <s v=" Seoul"/>
    <s v="South Korea"/>
    <s v="South Korea"/>
    <s v="Asia"/>
    <s v="AC Level 1"/>
    <n v="0.11"/>
    <s v="9:00-18:00"/>
    <s v="9:00-18:00"/>
    <d v="1899-12-30T08:52:48"/>
    <n v="2.63"/>
    <n v="17"/>
    <x v="4"/>
    <x v="1"/>
    <s v="Type 2, Tesla"/>
    <n v="2010"/>
    <s v="Yes"/>
    <n v="4.0999999999999996"/>
    <n v="4"/>
    <s v="Quarterly"/>
  </r>
  <r>
    <s v="EVS04694"/>
    <n v="34.092922999999999"/>
    <n v="-118.334256"/>
    <s v="6115 Los Angeles Ave"/>
    <s v=" Los Angeles"/>
    <s v="United States"/>
    <s v="United States"/>
    <s v="North America"/>
    <s v="AC Level 1"/>
    <n v="0.16"/>
    <s v="9:00-18:00"/>
    <s v="9:00-18:00"/>
    <d v="1899-12-30T08:52:48"/>
    <n v="13.07"/>
    <n v="74"/>
    <x v="1"/>
    <x v="0"/>
    <s v="Tesla, Type 2"/>
    <n v="2015"/>
    <s v="Yes"/>
    <n v="3.2"/>
    <n v="6"/>
    <s v="Quarterly"/>
  </r>
  <r>
    <s v="EVS04697"/>
    <n v="-33.725444000000003"/>
    <n v="151.350944"/>
    <s v="6937 Sydney Ave"/>
    <s v=" Sydney"/>
    <s v="Australia"/>
    <s v="Australia"/>
    <s v="Australia"/>
    <s v="AC Level 1"/>
    <n v="0.34"/>
    <d v="2025-07-24T00:00:00"/>
    <s v="9.00-21.00"/>
    <d v="1900-01-11T00:00:00"/>
    <n v="16.37"/>
    <n v="34"/>
    <x v="4"/>
    <x v="2"/>
    <s v="CCS, Type 2"/>
    <n v="2023"/>
    <s v="No"/>
    <n v="3.6"/>
    <n v="10"/>
    <s v="Monthly"/>
  </r>
  <r>
    <s v="EVS04701"/>
    <n v="4.5500930000000004"/>
    <n v="-100.123791"/>
    <s v="3355 Random Rd"/>
    <s v="Error"/>
    <s v="Error"/>
    <s v="Error"/>
    <s v="Error"/>
    <s v="AC Level 1"/>
    <n v="0.48"/>
    <s v="9:00-18:00"/>
    <s v="9:00-18:00"/>
    <d v="1899-12-30T08:52:48"/>
    <n v="13.03"/>
    <n v="53"/>
    <x v="3"/>
    <x v="0"/>
    <s v="CCS"/>
    <n v="2021"/>
    <s v="No"/>
    <n v="3.7"/>
    <n v="10"/>
    <s v="Monthly"/>
  </r>
  <r>
    <s v="EVS04703"/>
    <n v="37.621234000000001"/>
    <n v="126.94249499999999"/>
    <s v="4180 Seoul Ave"/>
    <s v=" Seoul"/>
    <s v="South Korea"/>
    <s v="South Korea"/>
    <s v="Asia"/>
    <s v="AC Level 1"/>
    <n v="0.3"/>
    <s v="9:00-18:00"/>
    <s v="9:00-18:00"/>
    <d v="1899-12-30T08:52:48"/>
    <n v="12.49"/>
    <n v="66"/>
    <x v="4"/>
    <x v="1"/>
    <s v="CHAdeMO, CCS"/>
    <n v="2017"/>
    <s v="No"/>
    <n v="4.9000000000000004"/>
    <n v="10"/>
    <s v="Monthly"/>
  </r>
  <r>
    <s v="EVS04705"/>
    <n v="39.866329999999998"/>
    <n v="116.26334199999999"/>
    <s v="1224 Beijing Ave"/>
    <s v=" Beijing"/>
    <s v="China"/>
    <s v="China"/>
    <s v="Asia"/>
    <s v="AC Level 1"/>
    <n v="0.13"/>
    <s v="9:00-18:00"/>
    <s v="9:00-18:00"/>
    <d v="1899-12-30T08:52:48"/>
    <n v="15.23"/>
    <n v="37"/>
    <x v="4"/>
    <x v="2"/>
    <s v="CHAdeMO, Type 2"/>
    <n v="2017"/>
    <s v="No"/>
    <n v="3.8"/>
    <n v="3"/>
    <s v="Monthly"/>
  </r>
  <r>
    <s v="EVS04707"/>
    <n v="19.448995"/>
    <n v="-99.135409999999993"/>
    <s v="5260 Mexico City Ave"/>
    <s v=" Mexico City"/>
    <s v="Mexico"/>
    <s v="Mexico"/>
    <s v="North America"/>
    <s v="AC Level 1"/>
    <n v="0.4"/>
    <d v="2025-07-24T00:00:00"/>
    <s v="9.00-21.00"/>
    <d v="1900-01-11T00:00:00"/>
    <n v="19.34"/>
    <n v="93"/>
    <x v="0"/>
    <x v="2"/>
    <s v="CHAdeMO"/>
    <n v="2022"/>
    <s v="Yes"/>
    <n v="4.9000000000000004"/>
    <n v="4"/>
    <s v="Annually"/>
  </r>
  <r>
    <s v="EVS04708"/>
    <n v="55.793295000000001"/>
    <n v="37.518546000000001"/>
    <s v="9922 Moscow Ave"/>
    <s v=" Moscow"/>
    <s v="Russia"/>
    <s v="Russia"/>
    <s v="Europe"/>
    <s v="AC Level 1"/>
    <n v="0.45"/>
    <s v="9:00-18:00"/>
    <s v="9:00-18:00"/>
    <d v="1899-12-30T08:52:48"/>
    <n v="12.6"/>
    <n v="11"/>
    <x v="0"/>
    <x v="3"/>
    <s v="Type 2"/>
    <n v="2016"/>
    <s v="Yes"/>
    <n v="3"/>
    <n v="7"/>
    <s v="Annually"/>
  </r>
  <r>
    <s v="EVS04709"/>
    <n v="55.750875999999998"/>
    <n v="37.596373999999997"/>
    <s v="1676 Moscow Ave"/>
    <s v=" Moscow"/>
    <s v="Russia"/>
    <s v="Russia"/>
    <s v="Europe"/>
    <s v="AC Level 1"/>
    <n v="0.33"/>
    <s v="6:00-22:00"/>
    <s v="6:00-22:00"/>
    <d v="1899-12-30T16:04:48"/>
    <n v="19.739999999999998"/>
    <n v="81"/>
    <x v="2"/>
    <x v="0"/>
    <s v="Type 2"/>
    <n v="2017"/>
    <s v="No"/>
    <n v="4.7"/>
    <n v="1"/>
    <s v="Annually"/>
  </r>
  <r>
    <s v="EVS04710"/>
    <n v="55.726424999999999"/>
    <n v="37.636521000000002"/>
    <s v="7138 Moscow Ave"/>
    <s v=" Moscow"/>
    <s v="Russia"/>
    <s v="Russia"/>
    <s v="Europe"/>
    <s v="AC Level 1"/>
    <n v="0.45"/>
    <s v="9:00-18:00"/>
    <s v="9:00-18:00"/>
    <d v="1899-12-30T08:52:48"/>
    <n v="13.64"/>
    <n v="57"/>
    <x v="1"/>
    <x v="1"/>
    <s v="CHAdeMO"/>
    <n v="2014"/>
    <s v="No"/>
    <n v="4.0999999999999996"/>
    <n v="9"/>
    <s v="Annually"/>
  </r>
  <r>
    <s v="EVS04711"/>
    <n v="3.6027719999999999"/>
    <n v="86.984603000000007"/>
    <s v="5709 Random Rd"/>
    <s v="Error"/>
    <s v="Error"/>
    <s v="Error"/>
    <s v="Error"/>
    <s v="AC Level 1"/>
    <n v="0.47"/>
    <d v="2025-07-24T00:00:00"/>
    <s v="9.00-21.00"/>
    <d v="1900-01-11T00:00:00"/>
    <n v="9.7100000000000009"/>
    <n v="62"/>
    <x v="1"/>
    <x v="2"/>
    <s v="CCS, CHAdeMO"/>
    <n v="2012"/>
    <s v="Yes"/>
    <n v="4.7"/>
    <n v="3"/>
    <s v="Quarterly"/>
  </r>
  <r>
    <s v="EVS04712"/>
    <n v="55.877651999999998"/>
    <n v="37.663311999999998"/>
    <s v="4039 Moscow Ave"/>
    <s v=" Moscow"/>
    <s v="Russia"/>
    <s v="Russia"/>
    <s v="Europe"/>
    <s v="AC Level 1"/>
    <n v="0.39"/>
    <s v="9:00-18:00"/>
    <s v="9:00-18:00"/>
    <d v="1899-12-30T08:52:48"/>
    <n v="12.6"/>
    <n v="16"/>
    <x v="2"/>
    <x v="1"/>
    <s v="CCS, Type 2"/>
    <n v="2014"/>
    <s v="No"/>
    <n v="4.5"/>
    <n v="6"/>
    <s v="Annually"/>
  </r>
  <r>
    <s v="EVS04713"/>
    <n v="41.966560999999999"/>
    <n v="-87.623277000000002"/>
    <s v="3252 Chicago Ave"/>
    <s v=" Chicago"/>
    <s v="United States"/>
    <s v="United States"/>
    <s v="North America"/>
    <s v="AC Level 1"/>
    <n v="0.49"/>
    <s v="9:00-18:00"/>
    <s v="9:00-18:00"/>
    <d v="1899-12-30T08:52:48"/>
    <n v="11.52"/>
    <n v="85"/>
    <x v="4"/>
    <x v="3"/>
    <s v="Type 2"/>
    <n v="2010"/>
    <s v="Yes"/>
    <n v="3.3"/>
    <n v="9"/>
    <s v="Monthly"/>
  </r>
  <r>
    <s v="EVS04714"/>
    <n v="43.748966000000003"/>
    <n v="-79.430228"/>
    <s v="9661 Toronto Ave"/>
    <s v=" Toronto"/>
    <s v="Canada"/>
    <s v="Canada"/>
    <s v="North America"/>
    <s v="AC Level 1"/>
    <n v="0.39"/>
    <s v="9:00-18:00"/>
    <s v="9:00-18:00"/>
    <d v="1899-12-30T08:52:48"/>
    <n v="5.39"/>
    <n v="35"/>
    <x v="1"/>
    <x v="0"/>
    <s v="CHAdeMO"/>
    <n v="2019"/>
    <s v="Yes"/>
    <n v="3.5"/>
    <n v="1"/>
    <s v="Quarterly"/>
  </r>
  <r>
    <s v="EVS04723"/>
    <n v="-33.779595999999998"/>
    <n v="151.37562700000001"/>
    <s v="4777 Sydney Ave"/>
    <s v=" Sydney"/>
    <s v="Australia"/>
    <s v="Australia"/>
    <s v="Australia"/>
    <s v="AC Level 1"/>
    <n v="0.11"/>
    <s v="6:00-22:00"/>
    <s v="6:00-22:00"/>
    <d v="1899-12-30T16:04:48"/>
    <n v="7.92"/>
    <n v="51"/>
    <x v="2"/>
    <x v="3"/>
    <s v="Tesla, CHAdeMO"/>
    <n v="2021"/>
    <s v="No"/>
    <n v="3.3"/>
    <n v="2"/>
    <s v="Annually"/>
  </r>
  <r>
    <s v="EVS04724"/>
    <n v="-23.527208999999999"/>
    <n v="-46.522958000000003"/>
    <s v="9851 SÃ£o Paulo Ave"/>
    <s v=" SÃ£o Paulo"/>
    <s v="Brazil"/>
    <s v="Brazil"/>
    <s v="South America"/>
    <s v="AC Level 1"/>
    <n v="0.13"/>
    <s v="6:00-22:00"/>
    <s v="6:00-22:00"/>
    <d v="1899-12-30T16:04:48"/>
    <n v="1.23"/>
    <n v="73"/>
    <x v="3"/>
    <x v="3"/>
    <s v="Type 2"/>
    <n v="2011"/>
    <s v="No"/>
    <n v="3.8"/>
    <n v="6"/>
    <s v="Quarterly"/>
  </r>
  <r>
    <s v="EVS04725"/>
    <n v="39.972735999999998"/>
    <n v="116.285185"/>
    <s v="2700 Beijing Ave"/>
    <s v=" Beijing"/>
    <s v="China"/>
    <s v="China"/>
    <s v="Asia"/>
    <s v="AC Level 1"/>
    <n v="0.24"/>
    <s v="6:00-22:00"/>
    <s v="6:00-22:00"/>
    <d v="1899-12-30T16:04:48"/>
    <n v="1.96"/>
    <n v="90"/>
    <x v="2"/>
    <x v="3"/>
    <s v="CHAdeMO"/>
    <n v="2010"/>
    <s v="Yes"/>
    <n v="3"/>
    <n v="5"/>
    <s v="Annually"/>
  </r>
  <r>
    <s v="EVS04731"/>
    <n v="-60.676361"/>
    <n v="-53.571792000000002"/>
    <s v="2924 Random Rd"/>
    <s v="Error"/>
    <s v="Error"/>
    <s v="Error"/>
    <s v="Error"/>
    <s v="AC Level 1"/>
    <n v="0.49"/>
    <s v="6:00-22:00"/>
    <s v="6:00-22:00"/>
    <d v="1899-12-30T16:04:48"/>
    <n v="7.79"/>
    <n v="17"/>
    <x v="4"/>
    <x v="2"/>
    <s v="CHAdeMO"/>
    <n v="2019"/>
    <s v="No"/>
    <n v="3.6"/>
    <n v="6"/>
    <s v="Monthly"/>
  </r>
  <r>
    <s v="EVS04732"/>
    <n v="37.784390999999999"/>
    <n v="-122.493233"/>
    <s v="819 San Francisco Ave"/>
    <s v=" San Francisco"/>
    <s v="United States"/>
    <s v="United States"/>
    <s v="North America"/>
    <s v="AC Level 1"/>
    <n v="0.49"/>
    <s v="6:00-22:00"/>
    <s v="6:00-22:00"/>
    <d v="1899-12-30T16:04:48"/>
    <n v="1.57"/>
    <n v="15"/>
    <x v="4"/>
    <x v="0"/>
    <s v="CHAdeMO, CCS"/>
    <n v="2010"/>
    <s v="Yes"/>
    <n v="3.8"/>
    <n v="7"/>
    <s v="Monthly"/>
  </r>
  <r>
    <s v="EVS04733"/>
    <n v="43.684882999999999"/>
    <n v="-79.419987000000006"/>
    <s v="6211 Toronto Ave"/>
    <s v=" Toronto"/>
    <s v="Canada"/>
    <s v="Canada"/>
    <s v="North America"/>
    <s v="AC Level 1"/>
    <n v="0.15"/>
    <s v="9:00-18:00"/>
    <s v="9:00-18:00"/>
    <d v="1899-12-30T08:52:48"/>
    <n v="16.84"/>
    <n v="54"/>
    <x v="1"/>
    <x v="3"/>
    <s v="Type 2, Tesla"/>
    <n v="2020"/>
    <s v="No"/>
    <n v="3"/>
    <n v="9"/>
    <s v="Annually"/>
  </r>
  <r>
    <s v="EVS04735"/>
    <n v="39.996147000000001"/>
    <n v="116.239086"/>
    <s v="3982 Beijing Ave"/>
    <s v=" Beijing"/>
    <s v="China"/>
    <s v="China"/>
    <s v="Asia"/>
    <s v="AC Level 1"/>
    <n v="0.36"/>
    <d v="2025-07-24T00:00:00"/>
    <s v="9.00-21.00"/>
    <d v="1900-01-11T00:00:00"/>
    <n v="6.93"/>
    <n v="82"/>
    <x v="3"/>
    <x v="1"/>
    <s v="CHAdeMO"/>
    <n v="2019"/>
    <s v="Yes"/>
    <n v="3.1"/>
    <n v="4"/>
    <s v="Annually"/>
  </r>
  <r>
    <s v="EVS04737"/>
    <n v="19.030663000000001"/>
    <n v="72.830753000000001"/>
    <s v="4698 Mumbai Ave"/>
    <s v=" Mumbai"/>
    <s v="India"/>
    <s v="India"/>
    <s v="Asia"/>
    <s v="AC Level 1"/>
    <n v="0.16"/>
    <s v="6:00-22:00"/>
    <s v="6:00-22:00"/>
    <d v="1899-12-30T16:04:48"/>
    <n v="1.49"/>
    <n v="87"/>
    <x v="2"/>
    <x v="1"/>
    <s v="CCS, Type 2"/>
    <n v="2017"/>
    <s v="No"/>
    <n v="4.4000000000000004"/>
    <n v="1"/>
    <s v="Annually"/>
  </r>
  <r>
    <s v="EVS04739"/>
    <n v="55.843789000000001"/>
    <n v="37.556094999999999"/>
    <s v="7204 Moscow Ave"/>
    <s v=" Moscow"/>
    <s v="Russia"/>
    <s v="Russia"/>
    <s v="Europe"/>
    <s v="AC Level 1"/>
    <n v="0.42"/>
    <s v="9:00-18:00"/>
    <s v="9:00-18:00"/>
    <d v="1899-12-30T08:52:48"/>
    <n v="12.12"/>
    <n v="12"/>
    <x v="2"/>
    <x v="1"/>
    <s v="CHAdeMO"/>
    <n v="2015"/>
    <s v="No"/>
    <n v="4.0999999999999996"/>
    <n v="7"/>
    <s v="Quarterly"/>
  </r>
  <r>
    <s v="EVS04740"/>
    <n v="-33.851284999999997"/>
    <n v="151.298992"/>
    <s v="6605 Sydney Ave"/>
    <s v=" Sydney"/>
    <s v="Australia"/>
    <s v="Australia"/>
    <s v="Australia"/>
    <s v="AC Level 1"/>
    <n v="0.38"/>
    <s v="9:00-18:00"/>
    <s v="9:00-18:00"/>
    <d v="1899-12-30T08:52:48"/>
    <n v="11.22"/>
    <n v="99"/>
    <x v="0"/>
    <x v="0"/>
    <s v="Type 2"/>
    <n v="2012"/>
    <s v="No"/>
    <n v="4.3"/>
    <n v="3"/>
    <s v="Quarterly"/>
  </r>
  <r>
    <s v="EVS04743"/>
    <n v="-23.623063999999999"/>
    <n v="-46.656623000000003"/>
    <s v="2634 SÃ£o Paulo Ave"/>
    <s v=" SÃ£o Paulo"/>
    <s v="Brazil"/>
    <s v="Brazil"/>
    <s v="South America"/>
    <s v="AC Level 1"/>
    <n v="0.35"/>
    <d v="2025-07-24T00:00:00"/>
    <s v="9.00-21.00"/>
    <d v="1900-01-11T00:00:00"/>
    <n v="11.02"/>
    <n v="32"/>
    <x v="2"/>
    <x v="0"/>
    <s v="Tesla, CHAdeMO"/>
    <n v="2021"/>
    <s v="No"/>
    <n v="4.5"/>
    <n v="2"/>
    <s v="Monthly"/>
  </r>
  <r>
    <s v="EVS04744"/>
    <n v="37.632852"/>
    <n v="126.963875"/>
    <s v="3983 Seoul Ave"/>
    <s v=" Seoul"/>
    <s v="South Korea"/>
    <s v="South Korea"/>
    <s v="Asia"/>
    <s v="AC Level 1"/>
    <n v="0.23"/>
    <d v="2025-07-24T00:00:00"/>
    <s v="9.00-21.00"/>
    <d v="1900-01-11T00:00:00"/>
    <n v="0.78"/>
    <n v="19"/>
    <x v="0"/>
    <x v="0"/>
    <s v="Type 2"/>
    <n v="2023"/>
    <s v="No"/>
    <n v="4.5999999999999996"/>
    <n v="5"/>
    <s v="Monthly"/>
  </r>
  <r>
    <s v="EVS04750"/>
    <n v="39.867994000000003"/>
    <n v="116.226934"/>
    <s v="9526 Beijing Ave"/>
    <s v=" Beijing"/>
    <s v="China"/>
    <s v="China"/>
    <s v="Asia"/>
    <s v="AC Level 1"/>
    <n v="0.42"/>
    <s v="6:00-22:00"/>
    <s v="6:00-22:00"/>
    <d v="1899-12-30T16:04:48"/>
    <n v="19.21"/>
    <n v="72"/>
    <x v="2"/>
    <x v="1"/>
    <s v="Tesla"/>
    <n v="2018"/>
    <s v="No"/>
    <n v="4.0999999999999996"/>
    <n v="8"/>
    <s v="Quarterly"/>
  </r>
  <r>
    <s v="EVS04756"/>
    <n v="25.262889999999999"/>
    <n v="55.234777000000001"/>
    <s v="7081 Dubai Ave"/>
    <s v=" Dubai"/>
    <s v="United Arab Emirates"/>
    <s v="United Arab Emirates"/>
    <s v="Asia"/>
    <s v="AC Level 1"/>
    <n v="0.19"/>
    <d v="2025-07-24T00:00:00"/>
    <s v="9.00-21.00"/>
    <d v="1900-01-11T00:00:00"/>
    <n v="12.37"/>
    <n v="69"/>
    <x v="3"/>
    <x v="3"/>
    <s v="Type 2, CHAdeMO"/>
    <n v="2022"/>
    <s v="No"/>
    <n v="3.5"/>
    <n v="3"/>
    <s v="Quarterly"/>
  </r>
  <r>
    <s v="EVS04759"/>
    <n v="37.842129999999997"/>
    <n v="-122.348816"/>
    <s v="4562 San Francisco Ave"/>
    <s v=" San Francisco"/>
    <s v="United States"/>
    <s v="United States"/>
    <s v="North America"/>
    <s v="AC Level 1"/>
    <n v="0.35"/>
    <s v="6:00-22:00"/>
    <s v="6:00-22:00"/>
    <d v="1899-12-30T16:04:48"/>
    <n v="1.2"/>
    <n v="88"/>
    <x v="1"/>
    <x v="3"/>
    <s v="Tesla, CHAdeMO"/>
    <n v="2016"/>
    <s v="Yes"/>
    <n v="3.8"/>
    <n v="7"/>
    <s v="Quarterly"/>
  </r>
  <r>
    <s v="EVS04760"/>
    <n v="13.759859000000001"/>
    <n v="100.572485"/>
    <s v="9996 Bangkok Ave"/>
    <s v=" Bangkok"/>
    <s v="Thailand"/>
    <s v="Thailand"/>
    <s v="Asia"/>
    <s v="AC Level 1"/>
    <n v="0.31"/>
    <d v="2025-07-24T00:00:00"/>
    <s v="9.00-21.00"/>
    <d v="1900-01-11T00:00:00"/>
    <n v="13.09"/>
    <n v="49"/>
    <x v="3"/>
    <x v="0"/>
    <s v="Tesla"/>
    <n v="2012"/>
    <s v="No"/>
    <n v="3.7"/>
    <n v="8"/>
    <s v="Quarterly"/>
  </r>
  <r>
    <s v="EVS04762"/>
    <n v="19.156275000000001"/>
    <n v="72.889337999999995"/>
    <s v="5379 Mumbai Ave"/>
    <s v=" Mumbai"/>
    <s v="India"/>
    <s v="India"/>
    <s v="Asia"/>
    <s v="AC Level 1"/>
    <n v="0.38"/>
    <s v="9:00-18:00"/>
    <s v="9:00-18:00"/>
    <d v="1899-12-30T08:52:48"/>
    <n v="11.03"/>
    <n v="52"/>
    <x v="3"/>
    <x v="3"/>
    <s v="Type 2"/>
    <n v="2015"/>
    <s v="Yes"/>
    <n v="4.3"/>
    <n v="6"/>
    <s v="Annually"/>
  </r>
  <r>
    <s v="EVS04770"/>
    <n v="41.956510000000002"/>
    <n v="-87.703461000000004"/>
    <s v="1883 Chicago Ave"/>
    <s v=" Chicago"/>
    <s v="United States"/>
    <s v="United States"/>
    <s v="North America"/>
    <s v="AC Level 1"/>
    <n v="0.35"/>
    <s v="6:00-22:00"/>
    <s v="6:00-22:00"/>
    <d v="1899-12-30T16:04:48"/>
    <n v="18.52"/>
    <n v="27"/>
    <x v="1"/>
    <x v="3"/>
    <s v="Tesla"/>
    <n v="2014"/>
    <s v="Yes"/>
    <n v="3.2"/>
    <n v="8"/>
    <s v="Quarterly"/>
  </r>
  <r>
    <s v="EVS04776"/>
    <n v="52.459626999999998"/>
    <n v="13.417052999999999"/>
    <s v="9111 Berlin Ave"/>
    <s v=" Berlin"/>
    <s v="Germany"/>
    <s v="Germany"/>
    <s v="Europe"/>
    <s v="AC Level 1"/>
    <n v="0.26"/>
    <d v="2025-07-24T00:00:00"/>
    <s v="9.00-21.00"/>
    <d v="1900-01-11T00:00:00"/>
    <n v="10.62"/>
    <n v="22"/>
    <x v="1"/>
    <x v="3"/>
    <s v="CCS"/>
    <n v="2011"/>
    <s v="No"/>
    <n v="4.7"/>
    <n v="8"/>
    <s v="Quarterly"/>
  </r>
  <r>
    <s v="EVS04778"/>
    <n v="52.578909000000003"/>
    <n v="13.324987"/>
    <s v="633 Berlin Ave"/>
    <s v=" Berlin"/>
    <s v="Germany"/>
    <s v="Germany"/>
    <s v="Europe"/>
    <s v="AC Level 1"/>
    <n v="0.38"/>
    <s v="6:00-22:00"/>
    <s v="6:00-22:00"/>
    <d v="1899-12-30T16:04:48"/>
    <n v="1.47"/>
    <n v="17"/>
    <x v="3"/>
    <x v="3"/>
    <s v="Type 2, CCS"/>
    <n v="2020"/>
    <s v="Yes"/>
    <n v="4.3"/>
    <n v="3"/>
    <s v="Quarterly"/>
  </r>
  <r>
    <s v="EVS04779"/>
    <n v="-33.802404000000003"/>
    <n v="18.443325999999999"/>
    <s v="8424 Cape Town Ave"/>
    <s v=" Cape Town"/>
    <s v="South Africa"/>
    <s v="South Africa"/>
    <s v="Africa"/>
    <s v="AC Level 1"/>
    <n v="0.21"/>
    <s v="9:00-18:00"/>
    <s v="9:00-18:00"/>
    <d v="1899-12-30T08:52:48"/>
    <n v="5.4"/>
    <n v="78"/>
    <x v="1"/>
    <x v="0"/>
    <s v="Type 2, CHAdeMO"/>
    <n v="2014"/>
    <s v="No"/>
    <n v="3.2"/>
    <n v="9"/>
    <s v="Monthly"/>
  </r>
  <r>
    <s v="EVS04780"/>
    <n v="55.721868000000001"/>
    <n v="37.594459000000001"/>
    <s v="5390 Moscow Ave"/>
    <s v=" Moscow"/>
    <s v="Russia"/>
    <s v="Russia"/>
    <s v="Europe"/>
    <s v="AC Level 1"/>
    <n v="0.41"/>
    <d v="2025-07-24T00:00:00"/>
    <s v="9.00-21.00"/>
    <d v="1900-01-11T00:00:00"/>
    <n v="16.239999999999998"/>
    <n v="53"/>
    <x v="1"/>
    <x v="0"/>
    <s v="CCS"/>
    <n v="2023"/>
    <s v="No"/>
    <n v="3"/>
    <n v="8"/>
    <s v="Monthly"/>
  </r>
  <r>
    <s v="EVS04782"/>
    <n v="52.417752999999998"/>
    <n v="13.484377"/>
    <s v="2881 Berlin Ave"/>
    <s v=" Berlin"/>
    <s v="Germany"/>
    <s v="Germany"/>
    <s v="Europe"/>
    <s v="AC Level 1"/>
    <n v="0.45"/>
    <s v="9:00-18:00"/>
    <s v="9:00-18:00"/>
    <d v="1899-12-30T08:52:48"/>
    <n v="8.6199999999999992"/>
    <n v="41"/>
    <x v="1"/>
    <x v="2"/>
    <s v="CCS"/>
    <n v="2023"/>
    <s v="No"/>
    <n v="4.3"/>
    <n v="1"/>
    <s v="Quarterly"/>
  </r>
  <r>
    <s v="EVS04786"/>
    <n v="25.343288999999999"/>
    <n v="55.323202999999999"/>
    <s v="670 Dubai Ave"/>
    <s v=" Dubai"/>
    <s v="United Arab Emirates"/>
    <s v="United Arab Emirates"/>
    <s v="Asia"/>
    <s v="AC Level 1"/>
    <n v="0.46"/>
    <d v="2025-07-24T00:00:00"/>
    <s v="9.00-21.00"/>
    <d v="1900-01-11T00:00:00"/>
    <n v="14.39"/>
    <n v="63"/>
    <x v="1"/>
    <x v="2"/>
    <s v="CCS"/>
    <n v="2022"/>
    <s v="Yes"/>
    <n v="3.5"/>
    <n v="9"/>
    <s v="Annually"/>
  </r>
  <r>
    <s v="EVS04788"/>
    <n v="19.172066000000001"/>
    <n v="72.978697999999994"/>
    <s v="9414 Mumbai Ave"/>
    <s v=" Mumbai"/>
    <s v="India"/>
    <s v="India"/>
    <s v="Asia"/>
    <s v="AC Level 1"/>
    <n v="0.47"/>
    <s v="9:00-18:00"/>
    <s v="9:00-18:00"/>
    <d v="1899-12-30T08:52:48"/>
    <n v="16.399999999999999"/>
    <n v="94"/>
    <x v="1"/>
    <x v="0"/>
    <s v="CHAdeMO"/>
    <n v="2015"/>
    <s v="No"/>
    <n v="3.3"/>
    <n v="5"/>
    <s v="Annually"/>
  </r>
  <r>
    <s v="EVS04794"/>
    <n v="25.228823999999999"/>
    <n v="55.270609999999998"/>
    <s v="7957 Dubai Ave"/>
    <s v=" Dubai"/>
    <s v="United Arab Emirates"/>
    <s v="United Arab Emirates"/>
    <s v="Asia"/>
    <s v="AC Level 1"/>
    <n v="0.31"/>
    <d v="2025-07-24T00:00:00"/>
    <s v="9.00-21.00"/>
    <d v="1900-01-11T00:00:00"/>
    <n v="4.4400000000000004"/>
    <n v="87"/>
    <x v="0"/>
    <x v="3"/>
    <s v="CHAdeMO"/>
    <n v="2011"/>
    <s v="No"/>
    <n v="3.9"/>
    <n v="2"/>
    <s v="Annually"/>
  </r>
  <r>
    <s v="EVS04799"/>
    <n v="-23.603297999999999"/>
    <n v="-46.568403000000004"/>
    <s v="8919 SÃ£o Paulo Ave"/>
    <s v=" SÃ£o Paulo"/>
    <s v="Brazil"/>
    <s v="Brazil"/>
    <s v="South America"/>
    <s v="AC Level 1"/>
    <n v="0.16"/>
    <s v="6:00-22:00"/>
    <s v="6:00-22:00"/>
    <d v="1899-12-30T16:04:48"/>
    <n v="13.52"/>
    <n v="73"/>
    <x v="3"/>
    <x v="3"/>
    <s v="CHAdeMO, Type 2"/>
    <n v="2019"/>
    <s v="No"/>
    <n v="3.4"/>
    <n v="6"/>
    <s v="Monthly"/>
  </r>
  <r>
    <s v="EVS04801"/>
    <n v="67.114372000000003"/>
    <n v="15.524067000000001"/>
    <s v="5938 Random Rd"/>
    <n v="0"/>
    <s v="Not Found"/>
    <s v="Not Found"/>
    <s v="Not Found"/>
    <s v="AC Level 1"/>
    <n v="0.23"/>
    <s v="9:00-18:00"/>
    <s v="9:00-18:00"/>
    <d v="1899-12-30T08:52:48"/>
    <n v="14.44"/>
    <n v="29"/>
    <x v="2"/>
    <x v="3"/>
    <s v="CHAdeMO"/>
    <n v="2018"/>
    <s v="No"/>
    <n v="3.9"/>
    <n v="5"/>
    <s v="Monthly"/>
  </r>
  <r>
    <s v="EVS04803"/>
    <n v="25.279046000000001"/>
    <n v="55.200676000000001"/>
    <s v="9517 Dubai Ave"/>
    <s v=" Dubai"/>
    <s v="United Arab Emirates"/>
    <s v="United Arab Emirates"/>
    <s v="Asia"/>
    <s v="AC Level 1"/>
    <n v="0.12"/>
    <s v="9:00-18:00"/>
    <s v="9:00-18:00"/>
    <d v="1899-12-30T08:52:48"/>
    <n v="13.01"/>
    <n v="78"/>
    <x v="3"/>
    <x v="2"/>
    <s v="Tesla"/>
    <n v="2019"/>
    <s v="Yes"/>
    <n v="3.7"/>
    <n v="8"/>
    <s v="Annually"/>
  </r>
  <r>
    <s v="EVS04804"/>
    <n v="55.817275000000002"/>
    <n v="37.675646999999998"/>
    <s v="1060 Moscow Ave"/>
    <s v=" Moscow"/>
    <s v="Russia"/>
    <s v="Russia"/>
    <s v="Europe"/>
    <s v="AC Level 1"/>
    <n v="0.14000000000000001"/>
    <s v="6:00-22:00"/>
    <s v="6:00-22:00"/>
    <d v="1899-12-30T16:04:48"/>
    <n v="7.68"/>
    <n v="18"/>
    <x v="2"/>
    <x v="2"/>
    <s v="Tesla, Type 2"/>
    <n v="2017"/>
    <s v="Yes"/>
    <n v="3"/>
    <n v="2"/>
    <s v="Annually"/>
  </r>
  <r>
    <s v="EVS04807"/>
    <n v="37.576779000000002"/>
    <n v="126.947098"/>
    <s v="9200 Seoul Ave"/>
    <s v=" Seoul"/>
    <s v="South Korea"/>
    <s v="South Korea"/>
    <s v="Asia"/>
    <s v="AC Level 1"/>
    <n v="0.31"/>
    <s v="9:00-18:00"/>
    <s v="9:00-18:00"/>
    <d v="1899-12-30T08:52:48"/>
    <n v="2.39"/>
    <n v="89"/>
    <x v="4"/>
    <x v="2"/>
    <s v="CHAdeMO, Tesla"/>
    <n v="2016"/>
    <s v="Yes"/>
    <n v="3.2"/>
    <n v="7"/>
    <s v="Annually"/>
  </r>
  <r>
    <s v="EVS04809"/>
    <n v="52.525348000000001"/>
    <n v="13.421601000000001"/>
    <s v="5966 Berlin Ave"/>
    <s v=" Berlin"/>
    <s v="Germany"/>
    <s v="Germany"/>
    <s v="Europe"/>
    <s v="AC Level 1"/>
    <n v="0.25"/>
    <d v="2025-07-24T00:00:00"/>
    <s v="9.00-21.00"/>
    <d v="1900-01-11T00:00:00"/>
    <n v="14.01"/>
    <n v="78"/>
    <x v="0"/>
    <x v="1"/>
    <s v="Type 2"/>
    <n v="2022"/>
    <s v="Yes"/>
    <n v="3.3"/>
    <n v="1"/>
    <s v="Annually"/>
  </r>
  <r>
    <s v="EVS04838"/>
    <n v="19.552119000000001"/>
    <n v="-99.054007999999996"/>
    <s v="5967 Mexico City Ave"/>
    <s v=" Mexico City"/>
    <s v="Mexico"/>
    <s v="Mexico"/>
    <s v="North America"/>
    <s v="AC Level 1"/>
    <n v="0.44"/>
    <d v="2025-07-24T00:00:00"/>
    <s v="9.00-21.00"/>
    <d v="1900-01-11T00:00:00"/>
    <n v="2.68"/>
    <n v="23"/>
    <x v="3"/>
    <x v="3"/>
    <s v="Type 2, Tesla"/>
    <n v="2019"/>
    <s v="Yes"/>
    <n v="4"/>
    <n v="8"/>
    <s v="Quarterly"/>
  </r>
  <r>
    <s v="EVS04840"/>
    <n v="-33.734684000000001"/>
    <n v="18.432836999999999"/>
    <s v="4772 Cape Town Ave"/>
    <s v=" Cape Town"/>
    <s v="South Africa"/>
    <s v="South Africa"/>
    <s v="Africa"/>
    <s v="AC Level 1"/>
    <n v="0.24"/>
    <d v="2025-07-24T00:00:00"/>
    <s v="9.00-21.00"/>
    <d v="1900-01-11T00:00:00"/>
    <n v="15.67"/>
    <n v="89"/>
    <x v="2"/>
    <x v="3"/>
    <s v="Tesla"/>
    <n v="2015"/>
    <s v="Yes"/>
    <n v="4.8"/>
    <n v="7"/>
    <s v="Quarterly"/>
  </r>
  <r>
    <s v="EVS04841"/>
    <n v="78.247442000000007"/>
    <n v="-140.21248800000001"/>
    <s v="823 Random Rd"/>
    <s v="Not Found"/>
    <s v="Not Found"/>
    <s v="Not Found"/>
    <s v="Not Found"/>
    <s v="AC Level 1"/>
    <n v="0.3"/>
    <s v="6:00-22:00"/>
    <s v="6:00-22:00"/>
    <d v="1899-12-30T16:04:48"/>
    <n v="11.96"/>
    <n v="52"/>
    <x v="1"/>
    <x v="2"/>
    <s v="CCS, Tesla"/>
    <n v="2011"/>
    <s v="Yes"/>
    <n v="3.6"/>
    <n v="3"/>
    <s v="Annually"/>
  </r>
  <r>
    <s v="EVS04845"/>
    <n v="25.212607999999999"/>
    <n v="55.219444000000003"/>
    <s v="2723 Dubai Ave"/>
    <s v=" Dubai"/>
    <s v="United Arab Emirates"/>
    <s v="United Arab Emirates"/>
    <s v="Asia"/>
    <s v="AC Level 1"/>
    <n v="0.24"/>
    <d v="2025-07-24T00:00:00"/>
    <s v="9.00-21.00"/>
    <d v="1900-01-11T00:00:00"/>
    <n v="1.46"/>
    <n v="27"/>
    <x v="3"/>
    <x v="2"/>
    <s v="Type 2, CHAdeMO"/>
    <n v="2017"/>
    <s v="Yes"/>
    <n v="4"/>
    <n v="10"/>
    <s v="Annually"/>
  </r>
  <r>
    <s v="EVS04848"/>
    <n v="34.011657999999997"/>
    <n v="-118.396044"/>
    <s v="1058 Los Angeles Ave"/>
    <s v=" Los Angeles"/>
    <s v="United States"/>
    <s v="United States"/>
    <s v="North America"/>
    <s v="AC Level 1"/>
    <n v="0.3"/>
    <s v="6:00-22:00"/>
    <s v="6:00-22:00"/>
    <d v="1899-12-30T16:04:48"/>
    <n v="3.83"/>
    <n v="74"/>
    <x v="0"/>
    <x v="2"/>
    <s v="Type 2, Tesla"/>
    <n v="2019"/>
    <s v="Yes"/>
    <n v="3.3"/>
    <n v="4"/>
    <s v="Quarterly"/>
  </r>
  <r>
    <s v="EVS04858"/>
    <n v="-33.852887000000003"/>
    <n v="18.407145"/>
    <s v="913 Cape Town Ave"/>
    <s v=" Cape Town"/>
    <s v="South Africa"/>
    <s v="South Africa"/>
    <s v="Africa"/>
    <s v="AC Level 1"/>
    <n v="0.5"/>
    <s v="9:00-18:00"/>
    <s v="9:00-18:00"/>
    <d v="1899-12-30T08:52:48"/>
    <n v="17.29"/>
    <n v="39"/>
    <x v="4"/>
    <x v="1"/>
    <s v="CCS"/>
    <n v="2013"/>
    <s v="No"/>
    <n v="4.2"/>
    <n v="9"/>
    <s v="Monthly"/>
  </r>
  <r>
    <s v="EVS04860"/>
    <n v="37.657333000000001"/>
    <n v="127.048503"/>
    <s v="3020 Seoul Ave"/>
    <s v=" Seoul"/>
    <s v="South Korea"/>
    <s v="South Korea"/>
    <s v="Asia"/>
    <s v="AC Level 1"/>
    <n v="0.32"/>
    <s v="9:00-18:00"/>
    <s v="9:00-18:00"/>
    <d v="1899-12-30T08:52:48"/>
    <n v="2.97"/>
    <n v="14"/>
    <x v="0"/>
    <x v="3"/>
    <s v="CCS"/>
    <n v="2012"/>
    <s v="Yes"/>
    <n v="4.2"/>
    <n v="8"/>
    <s v="Annually"/>
  </r>
  <r>
    <s v="EVS04862"/>
    <n v="37.635753000000001"/>
    <n v="127.073741"/>
    <s v="1194 Seoul Ave"/>
    <s v=" Seoul"/>
    <s v="South Korea"/>
    <s v="South Korea"/>
    <s v="Asia"/>
    <s v="AC Level 1"/>
    <n v="0.37"/>
    <s v="9:00-18:00"/>
    <s v="9:00-18:00"/>
    <d v="1899-12-30T08:52:48"/>
    <n v="12.65"/>
    <n v="81"/>
    <x v="0"/>
    <x v="3"/>
    <s v="CHAdeMO"/>
    <n v="2023"/>
    <s v="Yes"/>
    <n v="4.5"/>
    <n v="10"/>
    <s v="Monthly"/>
  </r>
  <r>
    <s v="EVS04864"/>
    <n v="37.537765999999998"/>
    <n v="127.086414"/>
    <s v="265 Seoul Ave"/>
    <s v=" Seoul"/>
    <s v="South Korea"/>
    <s v="South Korea"/>
    <s v="Asia"/>
    <s v="AC Level 1"/>
    <n v="0.17"/>
    <d v="2025-07-24T00:00:00"/>
    <s v="9.00-21.00"/>
    <d v="1900-01-11T00:00:00"/>
    <n v="0.64"/>
    <n v="96"/>
    <x v="1"/>
    <x v="0"/>
    <s v="Type 2, CHAdeMO"/>
    <n v="2021"/>
    <s v="No"/>
    <n v="3.5"/>
    <n v="1"/>
    <s v="Monthly"/>
  </r>
  <r>
    <s v="EVS04869"/>
    <n v="34.145392999999999"/>
    <n v="-118.249386"/>
    <s v="5695 Los Angeles Ave"/>
    <s v=" Los Angeles"/>
    <s v="United States"/>
    <s v="United States"/>
    <s v="North America"/>
    <s v="AC Level 1"/>
    <n v="0.22"/>
    <d v="2025-07-24T00:00:00"/>
    <s v="9.00-21.00"/>
    <d v="1900-01-11T00:00:00"/>
    <n v="3.85"/>
    <n v="54"/>
    <x v="0"/>
    <x v="1"/>
    <s v="Tesla, Type 2"/>
    <n v="2014"/>
    <s v="No"/>
    <n v="3"/>
    <n v="10"/>
    <s v="Annually"/>
  </r>
  <r>
    <s v="EVS04876"/>
    <n v="19.448191999999999"/>
    <n v="-99.167120999999995"/>
    <s v="7971 Mexico City Ave"/>
    <s v=" Mexico City"/>
    <s v="Mexico"/>
    <s v="Mexico"/>
    <s v="North America"/>
    <s v="AC Level 1"/>
    <n v="0.4"/>
    <s v="6:00-22:00"/>
    <s v="6:00-22:00"/>
    <d v="1899-12-30T16:04:48"/>
    <n v="17.45"/>
    <n v="62"/>
    <x v="0"/>
    <x v="0"/>
    <s v="CHAdeMO, Tesla"/>
    <n v="2017"/>
    <s v="No"/>
    <n v="4.3"/>
    <n v="3"/>
    <s v="Quarterly"/>
  </r>
  <r>
    <s v="EVS04877"/>
    <n v="37.712727000000001"/>
    <n v="-122.311846"/>
    <s v="8281 San Francisco Ave"/>
    <s v=" San Francisco"/>
    <s v="United States"/>
    <s v="United States"/>
    <s v="North America"/>
    <s v="AC Level 1"/>
    <n v="0.28000000000000003"/>
    <s v="9:00-18:00"/>
    <s v="9:00-18:00"/>
    <d v="1899-12-30T08:52:48"/>
    <n v="15.15"/>
    <n v="51"/>
    <x v="4"/>
    <x v="0"/>
    <s v="CHAdeMO, Tesla"/>
    <n v="2020"/>
    <s v="No"/>
    <n v="4.7"/>
    <n v="10"/>
    <s v="Quarterly"/>
  </r>
  <r>
    <s v="EVS04878"/>
    <n v="55.824401999999999"/>
    <n v="37.665491000000003"/>
    <s v="5090 Moscow Ave"/>
    <s v=" Moscow"/>
    <s v="Russia"/>
    <s v="Russia"/>
    <s v="Europe"/>
    <s v="AC Level 1"/>
    <n v="0.46"/>
    <d v="2025-07-24T00:00:00"/>
    <s v="9.00-21.00"/>
    <d v="1900-01-11T00:00:00"/>
    <n v="0.69"/>
    <n v="58"/>
    <x v="4"/>
    <x v="3"/>
    <s v="CHAdeMO, Tesla"/>
    <n v="2018"/>
    <s v="Yes"/>
    <n v="4.2"/>
    <n v="3"/>
    <s v="Monthly"/>
  </r>
  <r>
    <s v="EVS04879"/>
    <n v="-33.841233000000003"/>
    <n v="18.454830000000001"/>
    <s v="1939 Cape Town Ave"/>
    <s v=" Cape Town"/>
    <s v="South Africa"/>
    <s v="South Africa"/>
    <s v="Africa"/>
    <s v="AC Level 1"/>
    <n v="0.24"/>
    <d v="2025-07-24T00:00:00"/>
    <s v="9.00-21.00"/>
    <d v="1900-01-11T00:00:00"/>
    <n v="10.83"/>
    <n v="21"/>
    <x v="0"/>
    <x v="1"/>
    <s v="Type 2"/>
    <n v="2020"/>
    <s v="No"/>
    <n v="4.4000000000000004"/>
    <n v="9"/>
    <s v="Annually"/>
  </r>
  <r>
    <s v="EVS04881"/>
    <n v="-58.640912999999998"/>
    <n v="-106.820179"/>
    <s v="3057 Random Rd"/>
    <s v="Error"/>
    <s v="Error"/>
    <s v="Error"/>
    <s v="Error"/>
    <s v="AC Level 1"/>
    <n v="0.23"/>
    <s v="6:00-22:00"/>
    <s v="6:00-22:00"/>
    <d v="1899-12-30T16:04:48"/>
    <n v="8.2899999999999991"/>
    <n v="25"/>
    <x v="0"/>
    <x v="2"/>
    <s v="CHAdeMO, Tesla"/>
    <n v="2014"/>
    <s v="No"/>
    <n v="4.3"/>
    <n v="4"/>
    <s v="Annually"/>
  </r>
  <r>
    <s v="EVS04882"/>
    <n v="13.734324000000001"/>
    <n v="100.43052900000001"/>
    <s v="8282 Bangkok Ave"/>
    <s v=" Bangkok"/>
    <s v="Thailand"/>
    <s v="Thailand"/>
    <s v="Asia"/>
    <s v="AC Level 1"/>
    <n v="0.16"/>
    <s v="6:00-22:00"/>
    <s v="6:00-22:00"/>
    <d v="1899-12-30T16:04:48"/>
    <n v="17.39"/>
    <n v="32"/>
    <x v="0"/>
    <x v="3"/>
    <s v="Tesla, CCS"/>
    <n v="2013"/>
    <s v="No"/>
    <n v="3.6"/>
    <n v="1"/>
    <s v="Quarterly"/>
  </r>
  <r>
    <s v="EVS04885"/>
    <n v="37.855221"/>
    <n v="-122.459548"/>
    <s v="280 San Francisco Ave"/>
    <s v=" San Francisco"/>
    <s v="United States"/>
    <s v="United States"/>
    <s v="North America"/>
    <s v="AC Level 1"/>
    <n v="0.19"/>
    <s v="6:00-22:00"/>
    <s v="6:00-22:00"/>
    <d v="1899-12-30T16:04:48"/>
    <n v="1.98"/>
    <n v="95"/>
    <x v="2"/>
    <x v="1"/>
    <s v="Tesla, CCS"/>
    <n v="2010"/>
    <s v="No"/>
    <n v="3.2"/>
    <n v="8"/>
    <s v="Monthly"/>
  </r>
  <r>
    <s v="EVS04886"/>
    <n v="34.119678999999998"/>
    <n v="-118.233088"/>
    <s v="259 Los Angeles Ave"/>
    <s v=" Los Angeles"/>
    <s v="United States"/>
    <s v="United States"/>
    <s v="North America"/>
    <s v="AC Level 1"/>
    <n v="0.38"/>
    <s v="9:00-18:00"/>
    <s v="9:00-18:00"/>
    <d v="1899-12-30T08:52:48"/>
    <n v="1.59"/>
    <n v="32"/>
    <x v="1"/>
    <x v="1"/>
    <s v="CCS"/>
    <n v="2015"/>
    <s v="No"/>
    <n v="3.6"/>
    <n v="2"/>
    <s v="Quarterly"/>
  </r>
  <r>
    <s v="EVS04892"/>
    <n v="52.580817000000003"/>
    <n v="13.304516"/>
    <s v="2549 Berlin Ave"/>
    <s v=" Berlin"/>
    <s v="Germany"/>
    <s v="Germany"/>
    <s v="Europe"/>
    <s v="AC Level 1"/>
    <n v="0.16"/>
    <d v="2025-07-24T00:00:00"/>
    <s v="9.00-21.00"/>
    <d v="1900-01-11T00:00:00"/>
    <n v="4.45"/>
    <n v="26"/>
    <x v="4"/>
    <x v="2"/>
    <s v="CCS"/>
    <n v="2013"/>
    <s v="No"/>
    <n v="4.4000000000000004"/>
    <n v="5"/>
    <s v="Monthly"/>
  </r>
  <r>
    <s v="EVS04895"/>
    <n v="-33.813333"/>
    <n v="18.557189000000001"/>
    <s v="2205 Cape Town Ave"/>
    <s v=" Cape Town"/>
    <s v="South Africa"/>
    <s v="South Africa"/>
    <s v="Africa"/>
    <s v="AC Level 1"/>
    <n v="0.46"/>
    <d v="2025-07-24T00:00:00"/>
    <s v="9.00-21.00"/>
    <d v="1900-01-11T00:00:00"/>
    <n v="13.23"/>
    <n v="79"/>
    <x v="4"/>
    <x v="1"/>
    <s v="Type 2, CHAdeMO"/>
    <n v="2020"/>
    <s v="No"/>
    <n v="3.5"/>
    <n v="1"/>
    <s v="Annually"/>
  </r>
  <r>
    <s v="EVS04896"/>
    <n v="19.446925"/>
    <n v="-99.028238000000002"/>
    <s v="2368 Mexico City Ave"/>
    <s v=" Mexico City"/>
    <s v="Mexico"/>
    <s v="Mexico"/>
    <s v="North America"/>
    <s v="AC Level 1"/>
    <n v="0.36"/>
    <s v="9:00-18:00"/>
    <s v="9:00-18:00"/>
    <d v="1899-12-30T08:52:48"/>
    <n v="18.5"/>
    <n v="70"/>
    <x v="1"/>
    <x v="0"/>
    <s v="CHAdeMO, Tesla"/>
    <n v="2018"/>
    <s v="Yes"/>
    <n v="3.8"/>
    <n v="5"/>
    <s v="Annually"/>
  </r>
  <r>
    <s v="EVS04899"/>
    <n v="19.047799999999999"/>
    <n v="72.827922000000001"/>
    <s v="1008 Mumbai Ave"/>
    <s v=" Mumbai"/>
    <s v="India"/>
    <s v="India"/>
    <s v="Asia"/>
    <s v="AC Level 1"/>
    <n v="0.13"/>
    <d v="2025-07-24T00:00:00"/>
    <s v="9.00-21.00"/>
    <d v="1900-01-11T00:00:00"/>
    <n v="6.56"/>
    <n v="37"/>
    <x v="3"/>
    <x v="2"/>
    <s v="Type 2"/>
    <n v="2023"/>
    <s v="No"/>
    <n v="3.7"/>
    <n v="8"/>
    <s v="Quarterly"/>
  </r>
  <r>
    <s v="EVS04906"/>
    <n v="37.527855000000002"/>
    <n v="126.933729"/>
    <s v="9813 Seoul Ave"/>
    <s v=" Seoul"/>
    <s v="South Korea"/>
    <s v="South Korea"/>
    <s v="Asia"/>
    <s v="AC Level 1"/>
    <n v="0.46"/>
    <s v="6:00-22:00"/>
    <s v="6:00-22:00"/>
    <d v="1899-12-30T16:04:48"/>
    <n v="1.86"/>
    <n v="76"/>
    <x v="3"/>
    <x v="3"/>
    <s v="CCS, Type 2"/>
    <n v="2021"/>
    <s v="No"/>
    <n v="3.8"/>
    <n v="10"/>
    <s v="Annually"/>
  </r>
  <r>
    <s v="EVS04909"/>
    <n v="13.739008"/>
    <n v="100.574245"/>
    <s v="1667 Bangkok Ave"/>
    <s v=" Bangkok"/>
    <s v="Thailand"/>
    <s v="Thailand"/>
    <s v="Asia"/>
    <s v="AC Level 1"/>
    <n v="0.49"/>
    <s v="6:00-22:00"/>
    <s v="6:00-22:00"/>
    <d v="1899-12-30T16:04:48"/>
    <n v="1.6"/>
    <n v="84"/>
    <x v="4"/>
    <x v="1"/>
    <s v="CCS"/>
    <n v="2021"/>
    <s v="Yes"/>
    <n v="3.9"/>
    <n v="10"/>
    <s v="Annually"/>
  </r>
  <r>
    <s v="EVS04912"/>
    <n v="-33.810675000000003"/>
    <n v="18.597408999999999"/>
    <s v="7837 Cape Town Ave"/>
    <s v=" Cape Town"/>
    <s v="South Africa"/>
    <s v="South Africa"/>
    <s v="Africa"/>
    <s v="AC Level 1"/>
    <n v="0.28000000000000003"/>
    <d v="2025-07-24T00:00:00"/>
    <s v="9.00-21.00"/>
    <d v="1900-01-11T00:00:00"/>
    <n v="15.25"/>
    <n v="98"/>
    <x v="0"/>
    <x v="1"/>
    <s v="Type 2, CHAdeMO"/>
    <n v="2020"/>
    <s v="No"/>
    <n v="4.0999999999999996"/>
    <n v="1"/>
    <s v="Annually"/>
  </r>
  <r>
    <s v="EVS04920"/>
    <n v="-33.797384999999998"/>
    <n v="151.21642700000001"/>
    <s v="9934 Sydney Ave"/>
    <s v=" Sydney"/>
    <s v="Australia"/>
    <s v="Australia"/>
    <s v="Australia"/>
    <s v="AC Level 1"/>
    <n v="0.19"/>
    <s v="9:00-18:00"/>
    <s v="9:00-18:00"/>
    <d v="1899-12-30T08:52:48"/>
    <n v="16.440000000000001"/>
    <n v="92"/>
    <x v="2"/>
    <x v="2"/>
    <s v="CCS, Type 2"/>
    <n v="2013"/>
    <s v="No"/>
    <n v="3.7"/>
    <n v="2"/>
    <s v="Quarterly"/>
  </r>
  <r>
    <s v="EVS04921"/>
    <n v="80.766678999999996"/>
    <n v="71.734375"/>
    <s v="9853 Random Rd"/>
    <s v="Not Found"/>
    <s v="Not Found"/>
    <s v="Not Found"/>
    <s v="Not Found"/>
    <s v="AC Level 1"/>
    <n v="0.17"/>
    <s v="9:00-18:00"/>
    <s v="9:00-18:00"/>
    <d v="1899-12-30T08:52:48"/>
    <n v="16.399999999999999"/>
    <n v="68"/>
    <x v="3"/>
    <x v="0"/>
    <s v="Tesla, Type 2"/>
    <n v="2020"/>
    <s v="No"/>
    <n v="4.9000000000000004"/>
    <n v="3"/>
    <s v="Quarterly"/>
  </r>
  <r>
    <s v="EVS04922"/>
    <n v="13.769681"/>
    <n v="100.580665"/>
    <s v="6835 Bangkok Ave"/>
    <s v=" Bangkok"/>
    <s v="Thailand"/>
    <s v="Thailand"/>
    <s v="Asia"/>
    <s v="AC Level 1"/>
    <n v="0.25"/>
    <d v="2025-07-24T00:00:00"/>
    <s v="9.00-21.00"/>
    <d v="1900-01-11T00:00:00"/>
    <n v="11.68"/>
    <n v="56"/>
    <x v="0"/>
    <x v="2"/>
    <s v="CHAdeMO, Type 2"/>
    <n v="2020"/>
    <s v="No"/>
    <n v="3.6"/>
    <n v="7"/>
    <s v="Annually"/>
  </r>
  <r>
    <s v="EVS04924"/>
    <n v="-33.761349000000003"/>
    <n v="151.246914"/>
    <s v="4888 Sydney Ave"/>
    <s v=" Sydney"/>
    <s v="Australia"/>
    <s v="Australia"/>
    <s v="Australia"/>
    <s v="AC Level 1"/>
    <n v="0.34"/>
    <s v="9:00-18:00"/>
    <s v="9:00-18:00"/>
    <d v="1899-12-30T08:52:48"/>
    <n v="7.69"/>
    <n v="44"/>
    <x v="4"/>
    <x v="1"/>
    <s v="Tesla"/>
    <n v="2022"/>
    <s v="No"/>
    <n v="4.4000000000000004"/>
    <n v="3"/>
    <s v="Quarterly"/>
  </r>
  <r>
    <s v="EVS04928"/>
    <n v="41.888941000000003"/>
    <n v="-87.735029999999995"/>
    <s v="9570 Chicago Ave"/>
    <s v=" Chicago"/>
    <s v="United States"/>
    <s v="United States"/>
    <s v="North America"/>
    <s v="AC Level 1"/>
    <n v="0.45"/>
    <s v="9:00-18:00"/>
    <s v="9:00-18:00"/>
    <d v="1899-12-30T08:52:48"/>
    <n v="11.88"/>
    <n v="72"/>
    <x v="4"/>
    <x v="0"/>
    <s v="CHAdeMO, Tesla"/>
    <n v="2010"/>
    <s v="No"/>
    <n v="3.2"/>
    <n v="2"/>
    <s v="Quarterly"/>
  </r>
  <r>
    <s v="EVS04929"/>
    <n v="-33.723609000000003"/>
    <n v="151.210092"/>
    <s v="284 Sydney Ave"/>
    <s v=" Sydney"/>
    <s v="Australia"/>
    <s v="Australia"/>
    <s v="Australia"/>
    <s v="AC Level 1"/>
    <n v="0.4"/>
    <s v="9:00-18:00"/>
    <s v="9:00-18:00"/>
    <d v="1899-12-30T08:52:48"/>
    <n v="2.4300000000000002"/>
    <n v="91"/>
    <x v="2"/>
    <x v="2"/>
    <s v="Type 2"/>
    <n v="2017"/>
    <s v="Yes"/>
    <n v="4.5999999999999996"/>
    <n v="6"/>
    <s v="Annually"/>
  </r>
  <r>
    <s v="EVS04930"/>
    <n v="25.218502000000001"/>
    <n v="55.379218000000002"/>
    <s v="9340 Dubai Ave"/>
    <s v=" Dubai"/>
    <s v="United Arab Emirates"/>
    <s v="United Arab Emirates"/>
    <s v="Asia"/>
    <s v="AC Level 1"/>
    <n v="0.32"/>
    <s v="6:00-22:00"/>
    <s v="6:00-22:00"/>
    <d v="1899-12-30T16:04:48"/>
    <n v="0.67"/>
    <n v="65"/>
    <x v="4"/>
    <x v="3"/>
    <s v="Tesla, CHAdeMO"/>
    <n v="2012"/>
    <s v="No"/>
    <n v="3"/>
    <n v="9"/>
    <s v="Monthly"/>
  </r>
  <r>
    <s v="EVS04931"/>
    <n v="-77.662235999999993"/>
    <n v="50.613629000000003"/>
    <s v="1290 Random Rd"/>
    <s v="Error"/>
    <s v="Error"/>
    <s v="Error"/>
    <s v="Error"/>
    <s v="AC Level 1"/>
    <n v="0.42"/>
    <d v="2025-07-24T00:00:00"/>
    <s v="9.00-21.00"/>
    <d v="1900-01-11T00:00:00"/>
    <n v="13.31"/>
    <n v="79"/>
    <x v="0"/>
    <x v="0"/>
    <s v="CCS, Type 2"/>
    <n v="2022"/>
    <s v="Yes"/>
    <n v="3.3"/>
    <n v="2"/>
    <s v="Quarterly"/>
  </r>
  <r>
    <s v="EVS04934"/>
    <n v="-33.859304999999999"/>
    <n v="18.549098000000001"/>
    <s v="8087 Cape Town Ave"/>
    <s v=" Cape Town"/>
    <s v="South Africa"/>
    <s v="South Africa"/>
    <s v="Africa"/>
    <s v="AC Level 1"/>
    <n v="0.15"/>
    <s v="9:00-18:00"/>
    <s v="9:00-18:00"/>
    <d v="1899-12-30T08:52:48"/>
    <n v="12"/>
    <n v="100"/>
    <x v="4"/>
    <x v="0"/>
    <s v="Tesla, Type 2"/>
    <n v="2016"/>
    <s v="Yes"/>
    <n v="3.5"/>
    <n v="6"/>
    <s v="Annually"/>
  </r>
  <r>
    <s v="EVS04937"/>
    <n v="55.827713000000003"/>
    <n v="37.628160000000001"/>
    <s v="7704 Moscow Ave"/>
    <s v=" Moscow"/>
    <s v="Russia"/>
    <s v="Russia"/>
    <s v="Europe"/>
    <s v="AC Level 1"/>
    <n v="0.39"/>
    <d v="2025-07-24T00:00:00"/>
    <s v="9.00-21.00"/>
    <d v="1900-01-11T00:00:00"/>
    <n v="16.79"/>
    <n v="79"/>
    <x v="3"/>
    <x v="0"/>
    <s v="Tesla"/>
    <n v="2023"/>
    <s v="Yes"/>
    <n v="3.3"/>
    <n v="10"/>
    <s v="Annually"/>
  </r>
  <r>
    <s v="EVS04940"/>
    <n v="41.924714000000002"/>
    <n v="-87.607545999999999"/>
    <s v="2614 Chicago Ave"/>
    <s v=" Chicago"/>
    <s v="United States"/>
    <s v="United States"/>
    <s v="North America"/>
    <s v="AC Level 1"/>
    <n v="0.47"/>
    <d v="2025-07-24T00:00:00"/>
    <s v="9.00-21.00"/>
    <d v="1900-01-11T00:00:00"/>
    <n v="4.2300000000000004"/>
    <n v="37"/>
    <x v="0"/>
    <x v="2"/>
    <s v="Type 2, CHAdeMO"/>
    <n v="2012"/>
    <s v="Yes"/>
    <n v="4.4000000000000004"/>
    <n v="10"/>
    <s v="Quarterly"/>
  </r>
  <r>
    <s v="EVS04946"/>
    <n v="19.032318"/>
    <n v="72.902384999999995"/>
    <s v="7776 Mumbai Ave"/>
    <s v=" Mumbai"/>
    <s v="India"/>
    <s v="India"/>
    <s v="Asia"/>
    <s v="AC Level 1"/>
    <n v="0.2"/>
    <s v="9:00-18:00"/>
    <s v="9:00-18:00"/>
    <d v="1899-12-30T08:52:48"/>
    <n v="17.13"/>
    <n v="68"/>
    <x v="4"/>
    <x v="0"/>
    <s v="CHAdeMO"/>
    <n v="2011"/>
    <s v="Yes"/>
    <n v="3"/>
    <n v="6"/>
    <s v="Monthly"/>
  </r>
  <r>
    <s v="EVS04948"/>
    <n v="19.485468000000001"/>
    <n v="-99.10369"/>
    <s v="3687 Mexico City Ave"/>
    <s v=" Mexico City"/>
    <s v="Mexico"/>
    <s v="Mexico"/>
    <s v="North America"/>
    <s v="AC Level 1"/>
    <n v="0.25"/>
    <d v="2025-07-24T00:00:00"/>
    <s v="9.00-21.00"/>
    <d v="1900-01-11T00:00:00"/>
    <n v="15.29"/>
    <n v="30"/>
    <x v="2"/>
    <x v="2"/>
    <s v="Tesla"/>
    <n v="2015"/>
    <s v="No"/>
    <n v="3.7"/>
    <n v="8"/>
    <s v="Monthly"/>
  </r>
  <r>
    <s v="EVS04949"/>
    <n v="43.712246"/>
    <n v="-79.485820000000004"/>
    <s v="7053 Toronto Ave"/>
    <s v=" Toronto"/>
    <s v="Canada"/>
    <s v="Canada"/>
    <s v="North America"/>
    <s v="AC Level 1"/>
    <n v="0.5"/>
    <d v="2025-07-24T00:00:00"/>
    <s v="9.00-21.00"/>
    <d v="1900-01-11T00:00:00"/>
    <n v="11.35"/>
    <n v="83"/>
    <x v="4"/>
    <x v="2"/>
    <s v="Type 2"/>
    <n v="2015"/>
    <s v="Yes"/>
    <n v="3.9"/>
    <n v="5"/>
    <s v="Quarterly"/>
  </r>
  <r>
    <s v="EVS04954"/>
    <n v="-23.690940999999999"/>
    <n v="-46.596885"/>
    <s v="7863 SÃ£o Paulo Ave"/>
    <s v=" SÃ£o Paulo"/>
    <s v="Brazil"/>
    <s v="Brazil"/>
    <s v="South America"/>
    <s v="AC Level 1"/>
    <n v="0.21"/>
    <d v="2025-07-24T00:00:00"/>
    <s v="9.00-21.00"/>
    <d v="1900-01-11T00:00:00"/>
    <n v="1.99"/>
    <n v="90"/>
    <x v="4"/>
    <x v="3"/>
    <s v="Tesla, CCS"/>
    <n v="2017"/>
    <s v="Yes"/>
    <n v="3.6"/>
    <n v="4"/>
    <s v="Monthly"/>
  </r>
  <r>
    <s v="EVS04973"/>
    <n v="41.883628999999999"/>
    <n v="-87.738923"/>
    <s v="1588 Chicago Ave"/>
    <s v=" Chicago"/>
    <s v="United States"/>
    <s v="United States"/>
    <s v="North America"/>
    <s v="AC Level 1"/>
    <n v="0.33"/>
    <s v="9:00-18:00"/>
    <s v="9:00-18:00"/>
    <d v="1899-12-30T08:52:48"/>
    <n v="6.79"/>
    <n v="79"/>
    <x v="1"/>
    <x v="0"/>
    <s v="Type 2, CHAdeMO"/>
    <n v="2015"/>
    <s v="Yes"/>
    <n v="4.4000000000000004"/>
    <n v="1"/>
    <s v="Quarterly"/>
  </r>
  <r>
    <s v="EVS04975"/>
    <n v="37.667301000000002"/>
    <n v="126.94569"/>
    <s v="4379 Seoul Ave"/>
    <s v=" Seoul"/>
    <s v="South Korea"/>
    <s v="South Korea"/>
    <s v="Asia"/>
    <s v="AC Level 1"/>
    <n v="0.16"/>
    <s v="6:00-22:00"/>
    <s v="6:00-22:00"/>
    <d v="1899-12-30T16:04:48"/>
    <n v="12.16"/>
    <n v="20"/>
    <x v="1"/>
    <x v="1"/>
    <s v="CCS, Type 2"/>
    <n v="2022"/>
    <s v="No"/>
    <n v="4"/>
    <n v="1"/>
    <s v="Annually"/>
  </r>
  <r>
    <s v="EVS04976"/>
    <n v="37.777113"/>
    <n v="-122.42698900000001"/>
    <s v="958 San Francisco Ave"/>
    <s v=" San Francisco"/>
    <s v="United States"/>
    <s v="United States"/>
    <s v="North America"/>
    <s v="AC Level 1"/>
    <n v="0.32"/>
    <s v="6:00-22:00"/>
    <s v="6:00-22:00"/>
    <d v="1899-12-30T16:04:48"/>
    <n v="7.65"/>
    <n v="51"/>
    <x v="3"/>
    <x v="3"/>
    <s v="CCS"/>
    <n v="2013"/>
    <s v="No"/>
    <n v="4.2"/>
    <n v="6"/>
    <s v="Quarterly"/>
  </r>
  <r>
    <s v="EVS04977"/>
    <n v="25.245000000000001"/>
    <n v="55.310675000000003"/>
    <s v="2203 Dubai Ave"/>
    <s v=" Dubai"/>
    <s v="United Arab Emirates"/>
    <s v="United Arab Emirates"/>
    <s v="Asia"/>
    <s v="AC Level 1"/>
    <n v="0.33"/>
    <s v="6:00-22:00"/>
    <s v="6:00-22:00"/>
    <d v="1899-12-30T16:04:48"/>
    <n v="8.48"/>
    <n v="48"/>
    <x v="1"/>
    <x v="3"/>
    <s v="CHAdeMO"/>
    <n v="2022"/>
    <s v="No"/>
    <n v="4.7"/>
    <n v="2"/>
    <s v="Annually"/>
  </r>
  <r>
    <s v="EVS04978"/>
    <n v="-33.870646999999998"/>
    <n v="18.472864000000001"/>
    <s v="6700 Cape Town Ave"/>
    <s v=" Cape Town"/>
    <s v="South Africa"/>
    <s v="South Africa"/>
    <s v="Africa"/>
    <s v="AC Level 1"/>
    <n v="0.37"/>
    <s v="6:00-22:00"/>
    <s v="6:00-22:00"/>
    <d v="1899-12-30T16:04:48"/>
    <n v="17.64"/>
    <n v="22"/>
    <x v="4"/>
    <x v="2"/>
    <s v="Type 2"/>
    <n v="2011"/>
    <s v="No"/>
    <n v="4.7"/>
    <n v="6"/>
    <s v="Annually"/>
  </r>
  <r>
    <s v="EVS04985"/>
    <n v="39.930563999999997"/>
    <n v="116.342698"/>
    <s v="8162 Beijing Ave"/>
    <s v=" Beijing"/>
    <s v="China"/>
    <s v="China"/>
    <s v="Asia"/>
    <s v="AC Level 1"/>
    <n v="0.24"/>
    <s v="6:00-22:00"/>
    <s v="6:00-22:00"/>
    <d v="1899-12-30T16:04:48"/>
    <n v="15.23"/>
    <n v="90"/>
    <x v="1"/>
    <x v="2"/>
    <s v="CHAdeMO, Tesla"/>
    <n v="2023"/>
    <s v="Yes"/>
    <n v="3.9"/>
    <n v="3"/>
    <s v="Monthly"/>
  </r>
  <r>
    <s v="EVS04987"/>
    <n v="18.998066000000001"/>
    <n v="72.930493999999996"/>
    <s v="3480 Mumbai Ave"/>
    <s v=" Mumbai"/>
    <s v="India"/>
    <s v="India"/>
    <s v="Asia"/>
    <s v="AC Level 1"/>
    <n v="0.28999999999999998"/>
    <d v="2025-07-24T00:00:00"/>
    <s v="9.00-21.00"/>
    <d v="1900-01-11T00:00:00"/>
    <n v="10.36"/>
    <n v="13"/>
    <x v="0"/>
    <x v="2"/>
    <s v="Tesla"/>
    <n v="2017"/>
    <s v="Yes"/>
    <n v="3.7"/>
    <n v="10"/>
    <s v="Monthly"/>
  </r>
  <r>
    <s v="EVS04989"/>
    <n v="41.964911999999998"/>
    <n v="-87.607881000000006"/>
    <s v="6347 Chicago Ave"/>
    <s v=" Chicago"/>
    <s v="United States"/>
    <s v="United States"/>
    <s v="North America"/>
    <s v="AC Level 1"/>
    <n v="0.28999999999999998"/>
    <s v="6:00-22:00"/>
    <s v="6:00-22:00"/>
    <d v="1899-12-30T16:04:48"/>
    <n v="17.43"/>
    <n v="22"/>
    <x v="3"/>
    <x v="3"/>
    <s v="CHAdeMO"/>
    <n v="2022"/>
    <s v="Yes"/>
    <n v="4.3"/>
    <n v="7"/>
    <s v="Annually"/>
  </r>
  <r>
    <s v="EVS04993"/>
    <n v="13.884893999999999"/>
    <n v="100.40166600000001"/>
    <s v="3795 Bangkok Ave"/>
    <s v=" Bangkok"/>
    <s v="Thailand"/>
    <s v="Thailand"/>
    <s v="Asia"/>
    <s v="AC Level 1"/>
    <n v="0.32"/>
    <s v="9:00-18:00"/>
    <s v="9:00-18:00"/>
    <d v="1899-12-30T08:52:48"/>
    <n v="2.61"/>
    <n v="30"/>
    <x v="0"/>
    <x v="2"/>
    <s v="CHAdeMO, CCS"/>
    <n v="2012"/>
    <s v="Yes"/>
    <n v="4.2"/>
    <n v="2"/>
    <s v="Annually"/>
  </r>
  <r>
    <s v="EVS04995"/>
    <n v="-23.595699"/>
    <n v="-46.615751000000003"/>
    <s v="6142 SÃ£o Paulo Ave"/>
    <s v=" SÃ£o Paulo"/>
    <s v="Brazil"/>
    <s v="Brazil"/>
    <s v="South America"/>
    <s v="AC Level 1"/>
    <n v="0.24"/>
    <s v="6:00-22:00"/>
    <s v="6:00-22:00"/>
    <d v="1899-12-30T16:04:48"/>
    <n v="16.649999999999999"/>
    <n v="46"/>
    <x v="3"/>
    <x v="3"/>
    <s v="CCS, Type 2"/>
    <n v="2011"/>
    <s v="No"/>
    <n v="3.4"/>
    <n v="6"/>
    <s v="Annually"/>
  </r>
  <r>
    <s v="EVS04997"/>
    <n v="-23.503533999999998"/>
    <n v="-46.535017000000003"/>
    <s v="5494 SÃ£o Paulo Ave"/>
    <s v=" SÃ£o Paulo"/>
    <s v="Brazil"/>
    <s v="Brazil"/>
    <s v="South America"/>
    <s v="AC Level 1"/>
    <n v="0.22"/>
    <d v="2025-07-24T00:00:00"/>
    <s v="9.00-21.00"/>
    <d v="1900-01-11T00:00:00"/>
    <n v="16.920000000000002"/>
    <n v="68"/>
    <x v="4"/>
    <x v="0"/>
    <s v="CCS"/>
    <n v="2010"/>
    <s v="Yes"/>
    <n v="4.5999999999999996"/>
    <n v="10"/>
    <s v="Quarterly"/>
  </r>
  <r>
    <s v="EVS00001"/>
    <n v="-33.400998000000001"/>
    <n v="77.974971999999994"/>
    <s v="4826 Random Rd"/>
    <s v="Error"/>
    <s v="Error"/>
    <s v="Error"/>
    <s v="Error"/>
    <s v="AC Level 2"/>
    <n v="0.27"/>
    <s v="9:00-18:00"/>
    <s v="9:00-18:00"/>
    <d v="1899-12-30T08:52:48"/>
    <n v="4.95"/>
    <n v="35"/>
    <x v="2"/>
    <x v="0"/>
    <s v="CCS, CHAdeMO"/>
    <n v="2013"/>
    <s v="Yes"/>
    <n v="4"/>
    <n v="7"/>
    <s v="Annually"/>
  </r>
  <r>
    <s v="EVS00003"/>
    <n v="13.776092"/>
    <n v="100.41277599999999"/>
    <s v="5974 Bangkok Ave"/>
    <s v=" Bangkok"/>
    <s v="Thailand"/>
    <s v="Thailand"/>
    <s v="Asia"/>
    <s v="AC Level 2"/>
    <n v="0.48"/>
    <s v="6:00-22:00"/>
    <s v="6:00-22:00"/>
    <d v="1899-12-30T16:04:48"/>
    <n v="8.5399999999999991"/>
    <n v="24"/>
    <x v="1"/>
    <x v="3"/>
    <s v="Type 2, CCS"/>
    <n v="2019"/>
    <s v="No"/>
    <n v="3.6"/>
    <n v="9"/>
    <s v="Annually"/>
  </r>
  <r>
    <s v="EVS00005"/>
    <n v="19.119865000000001"/>
    <n v="72.913368000000006"/>
    <s v="5704 Mumbai Ave"/>
    <s v=" Mumbai"/>
    <s v="India"/>
    <s v="India"/>
    <s v="Asia"/>
    <s v="AC Level 2"/>
    <n v="0.11"/>
    <s v="9:00-18:00"/>
    <s v="9:00-18:00"/>
    <d v="1899-12-30T08:52:48"/>
    <n v="9.76"/>
    <n v="19"/>
    <x v="2"/>
    <x v="0"/>
    <s v="CCS"/>
    <n v="2015"/>
    <s v="Yes"/>
    <n v="3.7"/>
    <n v="6"/>
    <s v="Annually"/>
  </r>
  <r>
    <s v="EVS00006"/>
    <n v="-23.695008000000001"/>
    <n v="-46.548186999999999"/>
    <s v="1545 SÃ£o Paulo Ave"/>
    <s v=" SÃ£o Paulo"/>
    <s v="Brazil"/>
    <s v="Brazil"/>
    <s v="South America"/>
    <s v="AC Level 2"/>
    <n v="0.22"/>
    <s v="6:00-22:00"/>
    <s v="6:00-22:00"/>
    <d v="1899-12-30T16:04:48"/>
    <n v="2.02"/>
    <n v="39"/>
    <x v="3"/>
    <x v="0"/>
    <s v="Tesla"/>
    <n v="2016"/>
    <s v="Yes"/>
    <n v="3.2"/>
    <n v="9"/>
    <s v="Quarterly"/>
  </r>
  <r>
    <s v="EVS00008"/>
    <n v="13.715560999999999"/>
    <n v="100.561468"/>
    <s v="7684 Bangkok Ave"/>
    <s v=" Bangkok"/>
    <s v="Thailand"/>
    <s v="Thailand"/>
    <s v="Asia"/>
    <s v="AC Level 2"/>
    <n v="0.26"/>
    <d v="2025-07-24T00:00:00"/>
    <s v="9.00-21.00"/>
    <d v="1900-01-11T00:00:00"/>
    <n v="3.63"/>
    <n v="72"/>
    <x v="3"/>
    <x v="0"/>
    <s v="Tesla"/>
    <n v="2013"/>
    <s v="Yes"/>
    <n v="4.3"/>
    <n v="9"/>
    <s v="Annually"/>
  </r>
  <r>
    <s v="EVS00009"/>
    <n v="41.807653000000002"/>
    <n v="-87.755348999999995"/>
    <s v="6203 Chicago Ave"/>
    <s v=" Chicago"/>
    <s v="United States"/>
    <s v="United States"/>
    <s v="North America"/>
    <s v="AC Level 2"/>
    <n v="0.49"/>
    <s v="9:00-18:00"/>
    <s v="9:00-18:00"/>
    <d v="1899-12-30T08:52:48"/>
    <n v="6.68"/>
    <n v="68"/>
    <x v="0"/>
    <x v="0"/>
    <s v="CCS"/>
    <n v="2013"/>
    <s v="No"/>
    <n v="3.4"/>
    <n v="1"/>
    <s v="Monthly"/>
  </r>
  <r>
    <s v="EVS00010"/>
    <n v="39.968701000000003"/>
    <n v="116.433865"/>
    <s v="4339 Beijing Ave"/>
    <s v=" Beijing"/>
    <s v="China"/>
    <s v="China"/>
    <s v="Asia"/>
    <s v="AC Level 2"/>
    <n v="0.37"/>
    <s v="9:00-18:00"/>
    <s v="9:00-18:00"/>
    <d v="1899-12-30T08:52:48"/>
    <n v="19.13"/>
    <n v="82"/>
    <x v="4"/>
    <x v="2"/>
    <s v="CCS, Tesla"/>
    <n v="2023"/>
    <s v="No"/>
    <n v="4.4000000000000004"/>
    <n v="5"/>
    <s v="Quarterly"/>
  </r>
  <r>
    <s v="EVS00014"/>
    <n v="41.847034999999998"/>
    <n v="-87.670005000000003"/>
    <s v="9047 Chicago Ave"/>
    <s v=" Chicago"/>
    <s v="United States"/>
    <s v="United States"/>
    <s v="North America"/>
    <s v="AC Level 2"/>
    <n v="0.16"/>
    <d v="2025-07-24T00:00:00"/>
    <s v="9.00-21.00"/>
    <d v="1900-01-11T00:00:00"/>
    <n v="3.21"/>
    <n v="66"/>
    <x v="4"/>
    <x v="3"/>
    <s v="Tesla"/>
    <n v="2012"/>
    <s v="Yes"/>
    <n v="3.5"/>
    <n v="9"/>
    <s v="Annually"/>
  </r>
  <r>
    <s v="EVS00015"/>
    <n v="25.392095999999999"/>
    <n v="55.286180000000002"/>
    <s v="3451 Dubai Ave"/>
    <s v=" Dubai"/>
    <s v="United Arab Emirates"/>
    <s v="United Arab Emirates"/>
    <s v="Asia"/>
    <s v="AC Level 2"/>
    <n v="0.41"/>
    <d v="2025-07-24T00:00:00"/>
    <s v="9.00-21.00"/>
    <d v="1900-01-11T00:00:00"/>
    <n v="16.7"/>
    <n v="46"/>
    <x v="2"/>
    <x v="0"/>
    <s v="CCS, Tesla"/>
    <n v="2013"/>
    <s v="Yes"/>
    <n v="3.4"/>
    <n v="10"/>
    <s v="Quarterly"/>
  </r>
  <r>
    <s v="EVS00016"/>
    <n v="25.335830999999999"/>
    <n v="55.227629"/>
    <s v="3518 Dubai Ave"/>
    <s v=" Dubai"/>
    <s v="United Arab Emirates"/>
    <s v="United Arab Emirates"/>
    <s v="Asia"/>
    <s v="AC Level 2"/>
    <n v="0.34"/>
    <s v="6:00-22:00"/>
    <s v="6:00-22:00"/>
    <d v="1899-12-30T16:04:48"/>
    <n v="15.84"/>
    <n v="89"/>
    <x v="2"/>
    <x v="1"/>
    <s v="CCS"/>
    <n v="2020"/>
    <s v="No"/>
    <n v="3.9"/>
    <n v="9"/>
    <s v="Quarterly"/>
  </r>
  <r>
    <s v="EVS00022"/>
    <n v="55.738402000000001"/>
    <n v="37.675763000000003"/>
    <s v="9338 Moscow Ave"/>
    <s v=" Moscow"/>
    <s v="Russia"/>
    <s v="Russia"/>
    <s v="Europe"/>
    <s v="AC Level 2"/>
    <n v="0.1"/>
    <d v="2025-07-24T00:00:00"/>
    <s v="9.00-21.00"/>
    <d v="1900-01-11T00:00:00"/>
    <n v="5.45"/>
    <n v="47"/>
    <x v="4"/>
    <x v="0"/>
    <s v="CCS"/>
    <n v="2020"/>
    <s v="No"/>
    <n v="4.7"/>
    <n v="5"/>
    <s v="Quarterly"/>
  </r>
  <r>
    <s v="EVS00023"/>
    <n v="-33.826489000000002"/>
    <n v="18.54196"/>
    <s v="1194 Cape Town Ave"/>
    <s v=" Cape Town"/>
    <s v="South Africa"/>
    <s v="South Africa"/>
    <s v="Africa"/>
    <s v="AC Level 2"/>
    <n v="0.43"/>
    <s v="9:00-18:00"/>
    <s v="9:00-18:00"/>
    <d v="1899-12-30T08:52:48"/>
    <n v="15.05"/>
    <n v="14"/>
    <x v="0"/>
    <x v="0"/>
    <s v="CHAdeMO, Tesla"/>
    <n v="2020"/>
    <s v="Yes"/>
    <n v="4.2"/>
    <n v="10"/>
    <s v="Annually"/>
  </r>
  <r>
    <s v="EVS00031"/>
    <n v="53.038440000000001"/>
    <n v="17.213144"/>
    <s v="8491 Random Rd"/>
    <s v="Szamocin"/>
    <s v="Poland"/>
    <s v="Poland"/>
    <s v="Europe"/>
    <s v="AC Level 2"/>
    <n v="0.17"/>
    <d v="2025-07-24T00:00:00"/>
    <s v="9.00-21.00"/>
    <d v="1900-01-11T00:00:00"/>
    <n v="9.1300000000000008"/>
    <n v="36"/>
    <x v="4"/>
    <x v="1"/>
    <s v="CHAdeMO, CCS"/>
    <n v="2018"/>
    <s v="Yes"/>
    <n v="3.6"/>
    <n v="5"/>
    <s v="Quarterly"/>
  </r>
  <r>
    <s v="EVS00032"/>
    <n v="39.999797000000001"/>
    <n v="116.34571200000001"/>
    <s v="3787 Beijing Ave"/>
    <s v=" Beijing"/>
    <s v="China"/>
    <s v="China"/>
    <s v="Asia"/>
    <s v="AC Level 2"/>
    <n v="0.19"/>
    <s v="9:00-18:00"/>
    <s v="9:00-18:00"/>
    <d v="1899-12-30T08:52:48"/>
    <n v="18.440000000000001"/>
    <n v="90"/>
    <x v="4"/>
    <x v="2"/>
    <s v="Tesla, Type 2"/>
    <n v="2020"/>
    <s v="Yes"/>
    <n v="4.0999999999999996"/>
    <n v="3"/>
    <s v="Quarterly"/>
  </r>
  <r>
    <s v="EVS00035"/>
    <n v="41.868532000000002"/>
    <n v="-87.602874999999997"/>
    <s v="9647 Chicago Ave"/>
    <s v=" Chicago"/>
    <s v="United States"/>
    <s v="United States"/>
    <s v="North America"/>
    <s v="AC Level 2"/>
    <n v="0.22"/>
    <s v="9:00-18:00"/>
    <s v="9:00-18:00"/>
    <d v="1899-12-30T08:52:48"/>
    <n v="9.6999999999999993"/>
    <n v="16"/>
    <x v="3"/>
    <x v="3"/>
    <s v="CHAdeMO"/>
    <n v="2015"/>
    <s v="Yes"/>
    <n v="4.4000000000000004"/>
    <n v="2"/>
    <s v="Annually"/>
  </r>
  <r>
    <s v="EVS00036"/>
    <n v="43.634205000000001"/>
    <n v="-79.494220999999996"/>
    <s v="1648 Toronto Ave"/>
    <s v=" Toronto"/>
    <s v="Canada"/>
    <s v="Canada"/>
    <s v="North America"/>
    <s v="AC Level 2"/>
    <n v="0.39"/>
    <s v="6:00-22:00"/>
    <s v="6:00-22:00"/>
    <d v="1899-12-30T16:04:48"/>
    <n v="10.84"/>
    <n v="21"/>
    <x v="0"/>
    <x v="1"/>
    <s v="Type 2, Tesla"/>
    <n v="2012"/>
    <s v="Yes"/>
    <n v="4.7"/>
    <n v="4"/>
    <s v="Monthly"/>
  </r>
  <r>
    <s v="EVS00040"/>
    <n v="-33.726294000000003"/>
    <n v="18.460785999999999"/>
    <s v="6005 Cape Town Ave"/>
    <s v=" Cape Town"/>
    <s v="South Africa"/>
    <s v="South Africa"/>
    <s v="Africa"/>
    <s v="AC Level 2"/>
    <n v="0.41"/>
    <d v="2025-07-24T00:00:00"/>
    <s v="9.00-21.00"/>
    <d v="1900-01-11T00:00:00"/>
    <n v="14.62"/>
    <n v="15"/>
    <x v="4"/>
    <x v="3"/>
    <s v="CHAdeMO, Tesla"/>
    <n v="2012"/>
    <s v="No"/>
    <n v="4.9000000000000004"/>
    <n v="1"/>
    <s v="Annually"/>
  </r>
  <r>
    <s v="EVS00045"/>
    <n v="-33.737572"/>
    <n v="151.335511"/>
    <s v="7799 Sydney Ave"/>
    <s v=" Sydney"/>
    <s v="Australia"/>
    <s v="Australia"/>
    <s v="Australia"/>
    <s v="AC Level 2"/>
    <n v="0.4"/>
    <s v="9:00-18:00"/>
    <s v="9:00-18:00"/>
    <d v="1899-12-30T08:52:48"/>
    <n v="19.670000000000002"/>
    <n v="78"/>
    <x v="3"/>
    <x v="1"/>
    <s v="Tesla"/>
    <n v="2018"/>
    <s v="Yes"/>
    <n v="4.4000000000000004"/>
    <n v="3"/>
    <s v="Quarterly"/>
  </r>
  <r>
    <s v="EVS00050"/>
    <n v="34.185960000000001"/>
    <n v="-118.347082"/>
    <s v="8531 Los Angeles Ave"/>
    <s v=" Los Angeles"/>
    <s v="United States"/>
    <s v="United States"/>
    <s v="North America"/>
    <s v="AC Level 2"/>
    <n v="0.47"/>
    <d v="2025-07-24T00:00:00"/>
    <s v="9.00-21.00"/>
    <d v="1900-01-11T00:00:00"/>
    <n v="2.4900000000000002"/>
    <n v="26"/>
    <x v="1"/>
    <x v="2"/>
    <s v="Tesla"/>
    <n v="2023"/>
    <s v="Yes"/>
    <n v="4.3"/>
    <n v="9"/>
    <s v="Monthly"/>
  </r>
  <r>
    <s v="EVS00052"/>
    <n v="52.424112999999998"/>
    <n v="13.379989999999999"/>
    <s v="8806 Berlin Ave"/>
    <s v=" Berlin"/>
    <s v="Germany"/>
    <s v="Germany"/>
    <s v="Europe"/>
    <s v="AC Level 2"/>
    <n v="0.33"/>
    <s v="9:00-18:00"/>
    <s v="9:00-18:00"/>
    <d v="1899-12-30T08:52:48"/>
    <n v="8.56"/>
    <n v="50"/>
    <x v="1"/>
    <x v="3"/>
    <s v="CHAdeMO, CCS"/>
    <n v="2011"/>
    <s v="No"/>
    <n v="3.4"/>
    <n v="3"/>
    <s v="Monthly"/>
  </r>
  <r>
    <s v="EVS00053"/>
    <n v="55.720058000000002"/>
    <n v="37.598246000000003"/>
    <s v="4130 Moscow Ave"/>
    <s v=" Moscow"/>
    <s v="Russia"/>
    <s v="Russia"/>
    <s v="Europe"/>
    <s v="AC Level 2"/>
    <n v="0.49"/>
    <s v="9:00-18:00"/>
    <s v="9:00-18:00"/>
    <d v="1899-12-30T08:52:48"/>
    <n v="3.09"/>
    <n v="79"/>
    <x v="0"/>
    <x v="1"/>
    <s v="CCS, Tesla"/>
    <n v="2017"/>
    <s v="No"/>
    <n v="3.8"/>
    <n v="4"/>
    <s v="Annually"/>
  </r>
  <r>
    <s v="EVS00056"/>
    <n v="19.118476000000001"/>
    <n v="72.956976999999995"/>
    <s v="5574 Mumbai Ave"/>
    <s v=" Mumbai"/>
    <s v="India"/>
    <s v="India"/>
    <s v="Asia"/>
    <s v="AC Level 2"/>
    <n v="0.18"/>
    <s v="6:00-22:00"/>
    <s v="6:00-22:00"/>
    <d v="1899-12-30T16:04:48"/>
    <n v="11.91"/>
    <n v="50"/>
    <x v="1"/>
    <x v="2"/>
    <s v="CCS"/>
    <n v="2013"/>
    <s v="Yes"/>
    <n v="4.2"/>
    <n v="4"/>
    <s v="Quarterly"/>
  </r>
  <r>
    <s v="EVS00060"/>
    <n v="41.801380999999999"/>
    <n v="-87.620772000000002"/>
    <s v="16 Chicago Ave"/>
    <s v=" Chicago"/>
    <s v="United States"/>
    <s v="United States"/>
    <s v="North America"/>
    <s v="AC Level 2"/>
    <n v="0.3"/>
    <s v="9:00-18:00"/>
    <s v="9:00-18:00"/>
    <d v="1899-12-30T08:52:48"/>
    <n v="6.78"/>
    <n v="26"/>
    <x v="4"/>
    <x v="1"/>
    <s v="Tesla"/>
    <n v="2010"/>
    <s v="Yes"/>
    <n v="3.1"/>
    <n v="4"/>
    <s v="Monthly"/>
  </r>
  <r>
    <s v="EVS00064"/>
    <n v="43.733490000000003"/>
    <n v="-79.340515999999994"/>
    <s v="5576 Toronto Ave"/>
    <s v=" Toronto"/>
    <s v="Canada"/>
    <s v="Canada"/>
    <s v="North America"/>
    <s v="AC Level 2"/>
    <n v="0.36"/>
    <d v="2025-07-24T00:00:00"/>
    <s v="9.00-21.00"/>
    <d v="1900-01-11T00:00:00"/>
    <n v="5.16"/>
    <n v="31"/>
    <x v="3"/>
    <x v="1"/>
    <s v="Tesla"/>
    <n v="2018"/>
    <s v="Yes"/>
    <n v="3.3"/>
    <n v="4"/>
    <s v="Annually"/>
  </r>
  <r>
    <s v="EVS00067"/>
    <n v="37.685853999999999"/>
    <n v="126.91574900000001"/>
    <s v="5052 Seoul Ave"/>
    <s v=" Seoul"/>
    <s v="South Korea"/>
    <s v="South Korea"/>
    <s v="Asia"/>
    <s v="AC Level 2"/>
    <n v="0.45"/>
    <d v="2025-07-24T00:00:00"/>
    <s v="9.00-21.00"/>
    <d v="1900-01-11T00:00:00"/>
    <n v="8.3699999999999992"/>
    <n v="20"/>
    <x v="0"/>
    <x v="2"/>
    <s v="CHAdeMO"/>
    <n v="2020"/>
    <s v="Yes"/>
    <n v="3"/>
    <n v="3"/>
    <s v="Monthly"/>
  </r>
  <r>
    <s v="EVS00071"/>
    <n v="81.083547999999993"/>
    <n v="138.025159"/>
    <s v="6980 Random Rd"/>
    <s v="Not Found"/>
    <s v="Not Found"/>
    <s v="Not Found"/>
    <s v="Not Found"/>
    <s v="AC Level 2"/>
    <n v="0.44"/>
    <s v="9:00-18:00"/>
    <s v="9:00-18:00"/>
    <d v="1899-12-30T08:52:48"/>
    <n v="11.03"/>
    <n v="19"/>
    <x v="0"/>
    <x v="3"/>
    <s v="CCS"/>
    <n v="2017"/>
    <s v="Yes"/>
    <n v="4"/>
    <n v="3"/>
    <s v="Monthly"/>
  </r>
  <r>
    <s v="EVS00073"/>
    <n v="34.001770999999998"/>
    <n v="-118.315113"/>
    <s v="1856 Los Angeles Ave"/>
    <s v=" Los Angeles"/>
    <s v="United States"/>
    <s v="United States"/>
    <s v="North America"/>
    <s v="AC Level 2"/>
    <n v="0.34"/>
    <s v="9:00-18:00"/>
    <s v="9:00-18:00"/>
    <d v="1899-12-30T08:52:48"/>
    <n v="2.35"/>
    <n v="99"/>
    <x v="3"/>
    <x v="1"/>
    <s v="CCS"/>
    <n v="2016"/>
    <s v="No"/>
    <n v="4.4000000000000004"/>
    <n v="2"/>
    <s v="Monthly"/>
  </r>
  <r>
    <s v="EVS00076"/>
    <n v="-23.531806"/>
    <n v="-46.657324000000003"/>
    <s v="3924 SÃ£o Paulo Ave"/>
    <s v=" SÃ£o Paulo"/>
    <s v="Brazil"/>
    <s v="Brazil"/>
    <s v="South America"/>
    <s v="AC Level 2"/>
    <n v="0.16"/>
    <d v="2025-07-24T00:00:00"/>
    <s v="9.00-21.00"/>
    <d v="1900-01-11T00:00:00"/>
    <n v="12.25"/>
    <n v="12"/>
    <x v="4"/>
    <x v="3"/>
    <s v="CCS"/>
    <n v="2022"/>
    <s v="Yes"/>
    <n v="3.1"/>
    <n v="8"/>
    <s v="Monthly"/>
  </r>
  <r>
    <s v="EVS00078"/>
    <n v="-33.756343999999999"/>
    <n v="151.215081"/>
    <s v="8542 Sydney Ave"/>
    <s v=" Sydney"/>
    <s v="Australia"/>
    <s v="Australia"/>
    <s v="Australia"/>
    <s v="AC Level 2"/>
    <n v="0.34"/>
    <d v="2025-07-24T00:00:00"/>
    <s v="9.00-21.00"/>
    <d v="1900-01-11T00:00:00"/>
    <n v="8.41"/>
    <n v="100"/>
    <x v="1"/>
    <x v="0"/>
    <s v="Tesla"/>
    <n v="2017"/>
    <s v="Yes"/>
    <n v="3.1"/>
    <n v="5"/>
    <s v="Monthly"/>
  </r>
  <r>
    <s v="EVS00080"/>
    <n v="34.174543999999997"/>
    <n v="-118.206495"/>
    <s v="1935 Los Angeles Ave"/>
    <s v=" Los Angeles"/>
    <s v="United States"/>
    <s v="United States"/>
    <s v="North America"/>
    <s v="AC Level 2"/>
    <n v="0.45"/>
    <d v="2025-07-24T00:00:00"/>
    <s v="9.00-21.00"/>
    <d v="1900-01-11T00:00:00"/>
    <n v="19.25"/>
    <n v="99"/>
    <x v="2"/>
    <x v="2"/>
    <s v="CHAdeMO, Tesla"/>
    <n v="2021"/>
    <s v="Yes"/>
    <n v="3.7"/>
    <n v="4"/>
    <s v="Annually"/>
  </r>
  <r>
    <s v="EVS00081"/>
    <n v="-48.226753000000002"/>
    <n v="-41.530540999999999"/>
    <s v="7612 Random Rd"/>
    <s v="Error"/>
    <s v="Error"/>
    <s v="Error"/>
    <s v="Error"/>
    <s v="AC Level 2"/>
    <n v="0.35"/>
    <s v="9:00-18:00"/>
    <s v="9:00-18:00"/>
    <d v="1899-12-30T08:52:48"/>
    <n v="5.63"/>
    <n v="91"/>
    <x v="2"/>
    <x v="0"/>
    <s v="CHAdeMO"/>
    <n v="2023"/>
    <s v="No"/>
    <n v="4.0999999999999996"/>
    <n v="10"/>
    <s v="Annually"/>
  </r>
  <r>
    <s v="EVS00083"/>
    <n v="-33.791097000000001"/>
    <n v="18.432514000000001"/>
    <s v="4122 Cape Town Ave"/>
    <s v=" Cape Town"/>
    <s v="South Africa"/>
    <s v="South Africa"/>
    <s v="Africa"/>
    <s v="AC Level 2"/>
    <n v="0.36"/>
    <s v="6:00-22:00"/>
    <s v="6:00-22:00"/>
    <d v="1899-12-30T16:04:48"/>
    <n v="16.47"/>
    <n v="32"/>
    <x v="3"/>
    <x v="0"/>
    <s v="Tesla"/>
    <n v="2014"/>
    <s v="Yes"/>
    <n v="3.8"/>
    <n v="8"/>
    <s v="Quarterly"/>
  </r>
  <r>
    <s v="EVS00084"/>
    <n v="55.808579999999999"/>
    <n v="37.561067999999999"/>
    <s v="6532 Moscow Ave"/>
    <s v=" Moscow"/>
    <s v="Russia"/>
    <s v="Russia"/>
    <s v="Europe"/>
    <s v="AC Level 2"/>
    <n v="0.28000000000000003"/>
    <s v="6:00-22:00"/>
    <s v="6:00-22:00"/>
    <d v="1899-12-30T16:04:48"/>
    <n v="13.67"/>
    <n v="82"/>
    <x v="1"/>
    <x v="2"/>
    <s v="Tesla"/>
    <n v="2010"/>
    <s v="Yes"/>
    <n v="3.8"/>
    <n v="1"/>
    <s v="Monthly"/>
  </r>
  <r>
    <s v="EVS00085"/>
    <n v="41.848180999999997"/>
    <n v="-87.613821999999999"/>
    <s v="6285 Chicago Ave"/>
    <s v=" Chicago"/>
    <s v="United States"/>
    <s v="United States"/>
    <s v="North America"/>
    <s v="AC Level 2"/>
    <n v="0.13"/>
    <s v="6:00-22:00"/>
    <s v="6:00-22:00"/>
    <d v="1899-12-30T16:04:48"/>
    <n v="8.18"/>
    <n v="40"/>
    <x v="4"/>
    <x v="3"/>
    <s v="Tesla"/>
    <n v="2012"/>
    <s v="Yes"/>
    <n v="4.9000000000000004"/>
    <n v="9"/>
    <s v="Monthly"/>
  </r>
  <r>
    <s v="EVS00086"/>
    <n v="39.905622000000001"/>
    <n v="116.394232"/>
    <s v="1381 Beijing Ave"/>
    <s v=" Beijing"/>
    <s v="China"/>
    <s v="China"/>
    <s v="Asia"/>
    <s v="AC Level 2"/>
    <n v="0.49"/>
    <d v="2025-07-24T00:00:00"/>
    <s v="9.00-21.00"/>
    <d v="1900-01-11T00:00:00"/>
    <n v="16.11"/>
    <n v="99"/>
    <x v="4"/>
    <x v="3"/>
    <s v="CHAdeMO, Type 2"/>
    <n v="2011"/>
    <s v="Yes"/>
    <n v="4.5999999999999996"/>
    <n v="8"/>
    <s v="Monthly"/>
  </r>
  <r>
    <s v="EVS00087"/>
    <n v="41.825260999999998"/>
    <n v="-87.749236999999994"/>
    <s v="6829 Chicago Ave"/>
    <s v=" Chicago"/>
    <s v="United States"/>
    <s v="United States"/>
    <s v="North America"/>
    <s v="AC Level 2"/>
    <n v="0.2"/>
    <s v="6:00-22:00"/>
    <s v="6:00-22:00"/>
    <d v="1899-12-30T16:04:48"/>
    <n v="3.17"/>
    <n v="91"/>
    <x v="2"/>
    <x v="3"/>
    <s v="Type 2"/>
    <n v="2019"/>
    <s v="No"/>
    <n v="4.5"/>
    <n v="10"/>
    <s v="Monthly"/>
  </r>
  <r>
    <s v="EVS00090"/>
    <n v="55.816398999999997"/>
    <n v="37.517124000000003"/>
    <s v="4669 Moscow Ave"/>
    <s v=" Moscow"/>
    <s v="Russia"/>
    <s v="Russia"/>
    <s v="Europe"/>
    <s v="AC Level 2"/>
    <n v="0.47"/>
    <s v="6:00-22:00"/>
    <s v="6:00-22:00"/>
    <d v="1899-12-30T16:04:48"/>
    <n v="14.45"/>
    <n v="11"/>
    <x v="2"/>
    <x v="2"/>
    <s v="Type 2, Tesla"/>
    <n v="2016"/>
    <s v="Yes"/>
    <n v="4.2"/>
    <n v="3"/>
    <s v="Quarterly"/>
  </r>
  <r>
    <s v="EVS00094"/>
    <n v="52.459482000000001"/>
    <n v="13.420488000000001"/>
    <s v="9796 Berlin Ave"/>
    <s v=" Berlin"/>
    <s v="Germany"/>
    <s v="Germany"/>
    <s v="Europe"/>
    <s v="AC Level 2"/>
    <n v="0.3"/>
    <s v="9:00-18:00"/>
    <s v="9:00-18:00"/>
    <d v="1899-12-30T08:52:48"/>
    <n v="5.57"/>
    <n v="79"/>
    <x v="4"/>
    <x v="3"/>
    <s v="CCS"/>
    <n v="2018"/>
    <s v="Yes"/>
    <n v="3.5"/>
    <n v="7"/>
    <s v="Monthly"/>
  </r>
  <r>
    <s v="EVS00097"/>
    <n v="34.036968999999999"/>
    <n v="-118.34888100000001"/>
    <s v="8984 Los Angeles Ave"/>
    <s v=" Los Angeles"/>
    <s v="United States"/>
    <s v="United States"/>
    <s v="North America"/>
    <s v="AC Level 2"/>
    <n v="0.44"/>
    <d v="2025-07-24T00:00:00"/>
    <s v="9.00-21.00"/>
    <d v="1900-01-11T00:00:00"/>
    <n v="9.0500000000000007"/>
    <n v="25"/>
    <x v="4"/>
    <x v="1"/>
    <s v="CCS, CHAdeMO"/>
    <n v="2020"/>
    <s v="Yes"/>
    <n v="4.5"/>
    <n v="5"/>
    <s v="Quarterly"/>
  </r>
  <r>
    <s v="EVS00099"/>
    <n v="25.264785"/>
    <n v="55.343229000000001"/>
    <s v="8983 Dubai Ave"/>
    <s v=" Dubai"/>
    <s v="United Arab Emirates"/>
    <s v="United Arab Emirates"/>
    <s v="Asia"/>
    <s v="AC Level 2"/>
    <n v="0.41"/>
    <s v="9:00-18:00"/>
    <s v="9:00-18:00"/>
    <d v="1899-12-30T08:52:48"/>
    <n v="4.43"/>
    <n v="17"/>
    <x v="4"/>
    <x v="0"/>
    <s v="Type 2, CCS"/>
    <n v="2015"/>
    <s v="Yes"/>
    <n v="3.9"/>
    <n v="8"/>
    <s v="Quarterly"/>
  </r>
  <r>
    <s v="EVS00100"/>
    <n v="37.568724000000003"/>
    <n v="126.962294"/>
    <s v="1750 Seoul Ave"/>
    <s v=" Seoul"/>
    <s v="South Korea"/>
    <s v="South Korea"/>
    <s v="Asia"/>
    <s v="AC Level 2"/>
    <n v="0.41"/>
    <s v="9:00-18:00"/>
    <s v="9:00-18:00"/>
    <d v="1899-12-30T08:52:48"/>
    <n v="3"/>
    <n v="54"/>
    <x v="1"/>
    <x v="2"/>
    <s v="Type 2"/>
    <n v="2018"/>
    <s v="No"/>
    <n v="4.8"/>
    <n v="10"/>
    <s v="Monthly"/>
  </r>
  <r>
    <s v="EVS00104"/>
    <n v="43.737898000000001"/>
    <n v="-79.330017999999995"/>
    <s v="4326 Toronto Ave"/>
    <s v=" Toronto"/>
    <s v="Canada"/>
    <s v="Canada"/>
    <s v="North America"/>
    <s v="AC Level 2"/>
    <n v="0.14000000000000001"/>
    <s v="6:00-22:00"/>
    <s v="6:00-22:00"/>
    <d v="1899-12-30T16:04:48"/>
    <n v="19.64"/>
    <n v="93"/>
    <x v="3"/>
    <x v="1"/>
    <s v="CCS, Tesla"/>
    <n v="2020"/>
    <s v="No"/>
    <n v="3.4"/>
    <n v="5"/>
    <s v="Annually"/>
  </r>
  <r>
    <s v="EVS00105"/>
    <n v="19.587423000000001"/>
    <n v="-99.072920999999994"/>
    <s v="1236 Mexico City Ave"/>
    <s v=" Mexico City"/>
    <s v="Mexico"/>
    <s v="Mexico"/>
    <s v="North America"/>
    <s v="AC Level 2"/>
    <n v="0.26"/>
    <d v="2025-07-24T00:00:00"/>
    <s v="9.00-21.00"/>
    <d v="1900-01-11T00:00:00"/>
    <n v="3.62"/>
    <n v="76"/>
    <x v="2"/>
    <x v="2"/>
    <s v="Type 2"/>
    <n v="2018"/>
    <s v="No"/>
    <n v="4.4000000000000004"/>
    <n v="10"/>
    <s v="Quarterly"/>
  </r>
  <r>
    <s v="EVS00106"/>
    <n v="19.521944999999999"/>
    <n v="-99.049854999999994"/>
    <s v="2317 Mexico City Ave"/>
    <s v=" Mexico City"/>
    <s v="Mexico"/>
    <s v="Mexico"/>
    <s v="North America"/>
    <s v="AC Level 2"/>
    <n v="0.28999999999999998"/>
    <s v="9:00-18:00"/>
    <s v="9:00-18:00"/>
    <d v="1899-12-30T08:52:48"/>
    <n v="0.56000000000000005"/>
    <n v="47"/>
    <x v="1"/>
    <x v="0"/>
    <s v="Type 2"/>
    <n v="2012"/>
    <s v="No"/>
    <n v="3.2"/>
    <n v="1"/>
    <s v="Monthly"/>
  </r>
  <r>
    <s v="EVS00108"/>
    <n v="18.979559999999999"/>
    <n v="72.963573999999994"/>
    <s v="9772 Mumbai Ave"/>
    <s v=" Mumbai"/>
    <s v="India"/>
    <s v="India"/>
    <s v="Asia"/>
    <s v="AC Level 2"/>
    <n v="0.11"/>
    <s v="6:00-22:00"/>
    <s v="6:00-22:00"/>
    <d v="1899-12-30T16:04:48"/>
    <n v="3.14"/>
    <n v="43"/>
    <x v="4"/>
    <x v="0"/>
    <s v="CCS"/>
    <n v="2020"/>
    <s v="Yes"/>
    <n v="5"/>
    <n v="7"/>
    <s v="Annually"/>
  </r>
  <r>
    <s v="EVS00113"/>
    <n v="13.76324"/>
    <n v="100.555092"/>
    <s v="563 Bangkok Ave"/>
    <s v=" Bangkok"/>
    <s v="Thailand"/>
    <s v="Thailand"/>
    <s v="Asia"/>
    <s v="AC Level 2"/>
    <n v="0.27"/>
    <d v="2025-07-24T00:00:00"/>
    <s v="9.00-21.00"/>
    <d v="1900-01-11T00:00:00"/>
    <n v="17.190000000000001"/>
    <n v="22"/>
    <x v="1"/>
    <x v="2"/>
    <s v="CCS, CHAdeMO"/>
    <n v="2014"/>
    <s v="Yes"/>
    <n v="3.2"/>
    <n v="10"/>
    <s v="Annually"/>
  </r>
  <r>
    <s v="EVS00114"/>
    <n v="19.085913999999999"/>
    <n v="72.847076000000001"/>
    <s v="1666 Mumbai Ave"/>
    <s v=" Mumbai"/>
    <s v="India"/>
    <s v="India"/>
    <s v="Asia"/>
    <s v="AC Level 2"/>
    <n v="0.39"/>
    <s v="6:00-22:00"/>
    <s v="6:00-22:00"/>
    <d v="1899-12-30T16:04:48"/>
    <n v="18.54"/>
    <n v="19"/>
    <x v="1"/>
    <x v="3"/>
    <s v="Tesla, Type 2"/>
    <n v="2022"/>
    <s v="Yes"/>
    <n v="3.5"/>
    <n v="9"/>
    <s v="Quarterly"/>
  </r>
  <r>
    <s v="EVS00115"/>
    <n v="37.614963000000003"/>
    <n v="127.07167200000001"/>
    <s v="3505 Seoul Ave"/>
    <s v=" Seoul"/>
    <s v="South Korea"/>
    <s v="South Korea"/>
    <s v="Asia"/>
    <s v="AC Level 2"/>
    <n v="0.31"/>
    <s v="6:00-22:00"/>
    <s v="6:00-22:00"/>
    <d v="1899-12-30T16:04:48"/>
    <n v="9.1199999999999992"/>
    <n v="59"/>
    <x v="0"/>
    <x v="3"/>
    <s v="Tesla, Type 2"/>
    <n v="2018"/>
    <s v="No"/>
    <n v="3.4"/>
    <n v="4"/>
    <s v="Monthly"/>
  </r>
  <r>
    <s v="EVS00116"/>
    <n v="41.945245"/>
    <n v="-87.702684000000005"/>
    <s v="8657 Chicago Ave"/>
    <s v=" Chicago"/>
    <s v="United States"/>
    <s v="United States"/>
    <s v="North America"/>
    <s v="AC Level 2"/>
    <n v="0.3"/>
    <s v="6:00-22:00"/>
    <s v="6:00-22:00"/>
    <d v="1899-12-30T16:04:48"/>
    <n v="1.96"/>
    <n v="57"/>
    <x v="1"/>
    <x v="3"/>
    <s v="Tesla"/>
    <n v="2017"/>
    <s v="Yes"/>
    <n v="4.9000000000000004"/>
    <n v="1"/>
    <s v="Annually"/>
  </r>
  <r>
    <s v="EVS00117"/>
    <n v="39.964942999999998"/>
    <n v="116.356573"/>
    <s v="2491 Beijing Ave"/>
    <s v=" Beijing"/>
    <s v="China"/>
    <s v="China"/>
    <s v="Asia"/>
    <s v="AC Level 2"/>
    <n v="0.37"/>
    <s v="6:00-22:00"/>
    <s v="6:00-22:00"/>
    <d v="1899-12-30T16:04:48"/>
    <n v="6.45"/>
    <n v="44"/>
    <x v="3"/>
    <x v="1"/>
    <s v="CHAdeMO, CCS"/>
    <n v="2010"/>
    <s v="No"/>
    <n v="4.0999999999999996"/>
    <n v="7"/>
    <s v="Annually"/>
  </r>
  <r>
    <s v="EVS00119"/>
    <n v="25.327731"/>
    <n v="55.265228999999998"/>
    <s v="157 Dubai Ave"/>
    <s v=" Dubai"/>
    <s v="United Arab Emirates"/>
    <s v="United Arab Emirates"/>
    <s v="Asia"/>
    <s v="AC Level 2"/>
    <n v="0.18"/>
    <s v="9:00-18:00"/>
    <s v="9:00-18:00"/>
    <d v="1899-12-30T08:52:48"/>
    <n v="18.850000000000001"/>
    <n v="44"/>
    <x v="0"/>
    <x v="3"/>
    <s v="CCS, CHAdeMO"/>
    <n v="2017"/>
    <s v="Yes"/>
    <n v="3.9"/>
    <n v="6"/>
    <s v="Monthly"/>
  </r>
  <r>
    <s v="EVS00120"/>
    <n v="-33.752321999999999"/>
    <n v="151.29073399999999"/>
    <s v="3530 Sydney Ave"/>
    <s v=" Sydney"/>
    <s v="Australia"/>
    <s v="Australia"/>
    <s v="Australia"/>
    <s v="AC Level 2"/>
    <n v="0.28000000000000003"/>
    <d v="2025-07-24T00:00:00"/>
    <s v="9.00-21.00"/>
    <d v="1900-01-11T00:00:00"/>
    <n v="11.27"/>
    <n v="62"/>
    <x v="4"/>
    <x v="2"/>
    <s v="Type 2, CHAdeMO"/>
    <n v="2023"/>
    <s v="No"/>
    <n v="3.1"/>
    <n v="9"/>
    <s v="Annually"/>
  </r>
  <r>
    <s v="EVS00122"/>
    <n v="34.006014999999998"/>
    <n v="-118.340642"/>
    <s v="170 Los Angeles Ave"/>
    <s v=" Los Angeles"/>
    <s v="United States"/>
    <s v="United States"/>
    <s v="North America"/>
    <s v="AC Level 2"/>
    <n v="0.28999999999999998"/>
    <s v="9:00-18:00"/>
    <s v="9:00-18:00"/>
    <d v="1899-12-30T08:52:48"/>
    <n v="18.600000000000001"/>
    <n v="57"/>
    <x v="0"/>
    <x v="3"/>
    <s v="CCS"/>
    <n v="2021"/>
    <s v="Yes"/>
    <n v="3.3"/>
    <n v="2"/>
    <s v="Monthly"/>
  </r>
  <r>
    <s v="EVS00123"/>
    <n v="-23.632021999999999"/>
    <n v="-46.571271000000003"/>
    <s v="8450 SÃ£o Paulo Ave"/>
    <s v=" SÃ£o Paulo"/>
    <s v="Brazil"/>
    <s v="Brazil"/>
    <s v="South America"/>
    <s v="AC Level 2"/>
    <n v="0.21"/>
    <s v="6:00-22:00"/>
    <s v="6:00-22:00"/>
    <d v="1899-12-30T16:04:48"/>
    <n v="7.71"/>
    <n v="62"/>
    <x v="4"/>
    <x v="3"/>
    <s v="Type 2"/>
    <n v="2021"/>
    <s v="Yes"/>
    <n v="3.7"/>
    <n v="7"/>
    <s v="Quarterly"/>
  </r>
  <r>
    <s v="EVS00124"/>
    <n v="55.879506999999997"/>
    <n v="37.662621000000001"/>
    <s v="5746 Moscow Ave"/>
    <s v=" Moscow"/>
    <s v="Russia"/>
    <s v="Russia"/>
    <s v="Europe"/>
    <s v="AC Level 2"/>
    <n v="0.46"/>
    <d v="2025-07-24T00:00:00"/>
    <s v="9.00-21.00"/>
    <d v="1900-01-11T00:00:00"/>
    <n v="8.61"/>
    <n v="83"/>
    <x v="2"/>
    <x v="3"/>
    <s v="Tesla, CHAdeMO"/>
    <n v="2019"/>
    <s v="Yes"/>
    <n v="4.5"/>
    <n v="6"/>
    <s v="Monthly"/>
  </r>
  <r>
    <s v="EVS00128"/>
    <n v="-33.872185999999999"/>
    <n v="151.346868"/>
    <s v="6208 Sydney Ave"/>
    <s v=" Sydney"/>
    <s v="Australia"/>
    <s v="Australia"/>
    <s v="Australia"/>
    <s v="AC Level 2"/>
    <n v="0.16"/>
    <d v="2025-07-24T00:00:00"/>
    <s v="9.00-21.00"/>
    <d v="1900-01-11T00:00:00"/>
    <n v="15.95"/>
    <n v="71"/>
    <x v="3"/>
    <x v="3"/>
    <s v="CCS"/>
    <n v="2013"/>
    <s v="No"/>
    <n v="4.0999999999999996"/>
    <n v="6"/>
    <s v="Annually"/>
  </r>
  <r>
    <s v="EVS00140"/>
    <n v="-33.704286000000003"/>
    <n v="18.454533999999999"/>
    <s v="5698 Cape Town Ave"/>
    <s v=" Cape Town"/>
    <s v="South Africa"/>
    <s v="South Africa"/>
    <s v="Africa"/>
    <s v="AC Level 2"/>
    <n v="0.5"/>
    <s v="6:00-22:00"/>
    <s v="6:00-22:00"/>
    <d v="1899-12-30T16:04:48"/>
    <n v="6.97"/>
    <n v="76"/>
    <x v="4"/>
    <x v="0"/>
    <s v="CCS"/>
    <n v="2011"/>
    <s v="Yes"/>
    <n v="4.3"/>
    <n v="4"/>
    <s v="Monthly"/>
  </r>
  <r>
    <s v="EVS00143"/>
    <n v="-33.77252"/>
    <n v="18.541710999999999"/>
    <s v="4783 Cape Town Ave"/>
    <s v=" Cape Town"/>
    <s v="South Africa"/>
    <s v="South Africa"/>
    <s v="Africa"/>
    <s v="AC Level 2"/>
    <n v="0.44"/>
    <s v="6:00-22:00"/>
    <s v="6:00-22:00"/>
    <d v="1899-12-30T16:04:48"/>
    <n v="0.74"/>
    <n v="14"/>
    <x v="1"/>
    <x v="3"/>
    <s v="Type 2, CCS"/>
    <n v="2023"/>
    <s v="No"/>
    <n v="3.4"/>
    <n v="8"/>
    <s v="Monthly"/>
  </r>
  <r>
    <s v="EVS00149"/>
    <n v="19.494854"/>
    <n v="-99.114742000000007"/>
    <s v="2735 Mexico City Ave"/>
    <s v=" Mexico City"/>
    <s v="Mexico"/>
    <s v="Mexico"/>
    <s v="North America"/>
    <s v="AC Level 2"/>
    <n v="0.26"/>
    <d v="2025-07-24T00:00:00"/>
    <s v="9.00-21.00"/>
    <d v="1900-01-11T00:00:00"/>
    <n v="10.3"/>
    <n v="75"/>
    <x v="4"/>
    <x v="3"/>
    <s v="CHAdeMO, Type 2"/>
    <n v="2018"/>
    <s v="Yes"/>
    <n v="4.8"/>
    <n v="9"/>
    <s v="Quarterly"/>
  </r>
  <r>
    <s v="EVS00150"/>
    <n v="37.769385"/>
    <n v="-122.409949"/>
    <s v="8002 San Francisco Ave"/>
    <s v=" San Francisco"/>
    <s v="United States"/>
    <s v="United States"/>
    <s v="North America"/>
    <s v="AC Level 2"/>
    <n v="0.5"/>
    <s v="6:00-22:00"/>
    <s v="6:00-22:00"/>
    <d v="1899-12-30T16:04:48"/>
    <n v="13.46"/>
    <n v="95"/>
    <x v="2"/>
    <x v="1"/>
    <s v="Type 2"/>
    <n v="2017"/>
    <s v="No"/>
    <n v="5"/>
    <n v="1"/>
    <s v="Monthly"/>
  </r>
  <r>
    <s v="EVS00151"/>
    <n v="-13.956652"/>
    <n v="77.822198"/>
    <s v="9467 Random Rd"/>
    <s v="Error"/>
    <s v="Error"/>
    <s v="Error"/>
    <s v="Error"/>
    <s v="AC Level 2"/>
    <n v="0.5"/>
    <s v="9:00-18:00"/>
    <s v="9:00-18:00"/>
    <d v="1899-12-30T08:52:48"/>
    <n v="19.37"/>
    <n v="22"/>
    <x v="3"/>
    <x v="3"/>
    <s v="CCS"/>
    <n v="2013"/>
    <s v="Yes"/>
    <n v="3.2"/>
    <n v="7"/>
    <s v="Quarterly"/>
  </r>
  <r>
    <s v="EVS00152"/>
    <n v="52.489212999999999"/>
    <n v="13.427218"/>
    <s v="9559 Berlin Ave"/>
    <s v=" Berlin"/>
    <s v="Germany"/>
    <s v="Germany"/>
    <s v="Europe"/>
    <s v="AC Level 2"/>
    <n v="0.25"/>
    <s v="9:00-18:00"/>
    <s v="9:00-18:00"/>
    <d v="1899-12-30T08:52:48"/>
    <n v="11.02"/>
    <n v="92"/>
    <x v="0"/>
    <x v="1"/>
    <s v="CCS, Tesla"/>
    <n v="2017"/>
    <s v="No"/>
    <n v="4.0999999999999996"/>
    <n v="3"/>
    <s v="Monthly"/>
  </r>
  <r>
    <s v="EVS00153"/>
    <n v="-33.833545999999998"/>
    <n v="18.554577999999999"/>
    <s v="1810 Cape Town Ave"/>
    <s v=" Cape Town"/>
    <s v="South Africa"/>
    <s v="South Africa"/>
    <s v="Africa"/>
    <s v="AC Level 2"/>
    <n v="0.33"/>
    <s v="6:00-22:00"/>
    <s v="6:00-22:00"/>
    <d v="1899-12-30T16:04:48"/>
    <n v="7.88"/>
    <n v="90"/>
    <x v="1"/>
    <x v="2"/>
    <s v="Tesla, CHAdeMO"/>
    <n v="2015"/>
    <s v="No"/>
    <n v="4.5999999999999996"/>
    <n v="1"/>
    <s v="Quarterly"/>
  </r>
  <r>
    <s v="EVS00154"/>
    <n v="43.646213000000003"/>
    <n v="-79.323081000000002"/>
    <s v="8891 Toronto Ave"/>
    <s v=" Toronto"/>
    <s v="Canada"/>
    <s v="Canada"/>
    <s v="North America"/>
    <s v="AC Level 2"/>
    <n v="0.33"/>
    <d v="2025-07-24T00:00:00"/>
    <s v="9.00-21.00"/>
    <d v="1900-01-11T00:00:00"/>
    <n v="3.85"/>
    <n v="39"/>
    <x v="0"/>
    <x v="2"/>
    <s v="CHAdeMO, Tesla"/>
    <n v="2019"/>
    <s v="Yes"/>
    <n v="4.7"/>
    <n v="5"/>
    <s v="Quarterly"/>
  </r>
  <r>
    <s v="EVS00155"/>
    <n v="25.200341000000002"/>
    <n v="55.397243000000003"/>
    <s v="866 Dubai Ave"/>
    <s v=" Dubai"/>
    <s v="United Arab Emirates"/>
    <s v="United Arab Emirates"/>
    <s v="Asia"/>
    <s v="AC Level 2"/>
    <n v="0.11"/>
    <s v="6:00-22:00"/>
    <s v="6:00-22:00"/>
    <d v="1899-12-30T16:04:48"/>
    <n v="5.51"/>
    <n v="93"/>
    <x v="4"/>
    <x v="3"/>
    <s v="Type 2, CCS"/>
    <n v="2019"/>
    <s v="Yes"/>
    <n v="4.3"/>
    <n v="4"/>
    <s v="Annually"/>
  </r>
  <r>
    <s v="EVS00156"/>
    <n v="25.326557999999999"/>
    <n v="55.384526000000001"/>
    <s v="8440 Dubai Ave"/>
    <s v=" Dubai"/>
    <s v="United Arab Emirates"/>
    <s v="United Arab Emirates"/>
    <s v="Asia"/>
    <s v="AC Level 2"/>
    <n v="0.45"/>
    <d v="2025-07-24T00:00:00"/>
    <s v="9.00-21.00"/>
    <d v="1900-01-11T00:00:00"/>
    <n v="9.7799999999999994"/>
    <n v="23"/>
    <x v="0"/>
    <x v="0"/>
    <s v="CHAdeMO, Tesla"/>
    <n v="2020"/>
    <s v="No"/>
    <n v="3.7"/>
    <n v="10"/>
    <s v="Quarterly"/>
  </r>
  <r>
    <s v="EVS00157"/>
    <n v="-33.830829000000001"/>
    <n v="151.307906"/>
    <s v="4259 Sydney Ave"/>
    <s v=" Sydney"/>
    <s v="Australia"/>
    <s v="Australia"/>
    <s v="Australia"/>
    <s v="AC Level 2"/>
    <n v="0.22"/>
    <d v="2025-07-24T00:00:00"/>
    <s v="9.00-21.00"/>
    <d v="1900-01-11T00:00:00"/>
    <n v="4.1900000000000004"/>
    <n v="18"/>
    <x v="4"/>
    <x v="1"/>
    <s v="Tesla"/>
    <n v="2022"/>
    <s v="Yes"/>
    <n v="4.9000000000000004"/>
    <n v="9"/>
    <s v="Monthly"/>
  </r>
  <r>
    <s v="EVS00159"/>
    <n v="41.810569000000001"/>
    <n v="-87.627674999999996"/>
    <s v="2502 Chicago Ave"/>
    <s v=" Chicago"/>
    <s v="United States"/>
    <s v="United States"/>
    <s v="North America"/>
    <s v="AC Level 2"/>
    <n v="0.37"/>
    <s v="9:00-18:00"/>
    <s v="9:00-18:00"/>
    <d v="1899-12-30T08:52:48"/>
    <n v="13.61"/>
    <n v="41"/>
    <x v="0"/>
    <x v="3"/>
    <s v="CHAdeMO"/>
    <n v="2021"/>
    <s v="No"/>
    <n v="4"/>
    <n v="6"/>
    <s v="Annually"/>
  </r>
  <r>
    <s v="EVS00161"/>
    <n v="79.688543999999993"/>
    <n v="-145.764185"/>
    <s v="4227 Random Rd"/>
    <s v="Not Found"/>
    <s v="Not Found"/>
    <s v="Not Found"/>
    <s v="Not Found"/>
    <s v="AC Level 2"/>
    <n v="0.12"/>
    <s v="9:00-18:00"/>
    <s v="9:00-18:00"/>
    <d v="1899-12-30T08:52:48"/>
    <n v="14.91"/>
    <n v="53"/>
    <x v="1"/>
    <x v="1"/>
    <s v="CCS, Tesla"/>
    <n v="2016"/>
    <s v="No"/>
    <n v="4.9000000000000004"/>
    <n v="3"/>
    <s v="Annually"/>
  </r>
  <r>
    <s v="EVS00170"/>
    <n v="-33.716354000000003"/>
    <n v="151.31052700000001"/>
    <s v="3420 Sydney Ave"/>
    <s v=" Sydney"/>
    <s v="Australia"/>
    <s v="Australia"/>
    <s v="Australia"/>
    <s v="AC Level 2"/>
    <n v="0.38"/>
    <d v="2025-07-24T00:00:00"/>
    <s v="9.00-21.00"/>
    <d v="1900-01-11T00:00:00"/>
    <n v="12.78"/>
    <n v="94"/>
    <x v="0"/>
    <x v="0"/>
    <s v="CCS"/>
    <n v="2012"/>
    <s v="No"/>
    <n v="4.5999999999999996"/>
    <n v="4"/>
    <s v="Annually"/>
  </r>
  <r>
    <s v="EVS00173"/>
    <n v="37.831442000000003"/>
    <n v="-122.304284"/>
    <s v="8034 San Francisco Ave"/>
    <s v=" San Francisco"/>
    <s v="United States"/>
    <s v="United States"/>
    <s v="North America"/>
    <s v="AC Level 2"/>
    <n v="0.19"/>
    <s v="6:00-22:00"/>
    <s v="6:00-22:00"/>
    <d v="1899-12-30T16:04:48"/>
    <n v="11.19"/>
    <n v="31"/>
    <x v="1"/>
    <x v="3"/>
    <s v="Tesla"/>
    <n v="2017"/>
    <s v="No"/>
    <n v="4.3"/>
    <n v="3"/>
    <s v="Monthly"/>
  </r>
  <r>
    <s v="EVS00177"/>
    <n v="41.931227999999997"/>
    <n v="-87.716398999999996"/>
    <s v="7820 Chicago Ave"/>
    <s v=" Chicago"/>
    <s v="United States"/>
    <s v="United States"/>
    <s v="North America"/>
    <s v="AC Level 2"/>
    <n v="0.26"/>
    <s v="6:00-22:00"/>
    <s v="6:00-22:00"/>
    <d v="1899-12-30T16:04:48"/>
    <n v="14.74"/>
    <n v="25"/>
    <x v="1"/>
    <x v="2"/>
    <s v="CHAdeMO, Type 2"/>
    <n v="2010"/>
    <s v="Yes"/>
    <n v="3.4"/>
    <n v="4"/>
    <s v="Annually"/>
  </r>
  <r>
    <s v="EVS00179"/>
    <n v="19.495854000000001"/>
    <n v="-99.182496999999998"/>
    <s v="4247 Mexico City Ave"/>
    <s v=" Mexico City"/>
    <s v="Mexico"/>
    <s v="Mexico"/>
    <s v="North America"/>
    <s v="AC Level 2"/>
    <n v="0.13"/>
    <d v="2025-07-24T00:00:00"/>
    <s v="9.00-21.00"/>
    <d v="1900-01-11T00:00:00"/>
    <n v="1.96"/>
    <n v="75"/>
    <x v="4"/>
    <x v="2"/>
    <s v="CHAdeMO, Type 2"/>
    <n v="2017"/>
    <s v="Yes"/>
    <n v="3.4"/>
    <n v="3"/>
    <s v="Annually"/>
  </r>
  <r>
    <s v="EVS00180"/>
    <n v="55.763502000000003"/>
    <n v="37.683549999999997"/>
    <s v="1592 Moscow Ave"/>
    <s v=" Moscow"/>
    <s v="Russia"/>
    <s v="Russia"/>
    <s v="Europe"/>
    <s v="AC Level 2"/>
    <n v="0.28999999999999998"/>
    <s v="9:00-18:00"/>
    <s v="9:00-18:00"/>
    <d v="1899-12-30T08:52:48"/>
    <n v="19.63"/>
    <n v="77"/>
    <x v="2"/>
    <x v="3"/>
    <s v="CHAdeMO, Tesla"/>
    <n v="2017"/>
    <s v="Yes"/>
    <n v="4.3"/>
    <n v="3"/>
    <s v="Monthly"/>
  </r>
  <r>
    <s v="EVS00181"/>
    <n v="-9.6073909999999998"/>
    <n v="161.81136799999999"/>
    <s v="7167 Random Rd"/>
    <n v="0"/>
    <s v="Not Found"/>
    <s v="Not Found"/>
    <s v="Not Found"/>
    <s v="AC Level 2"/>
    <n v="0.14000000000000001"/>
    <s v="6:00-22:00"/>
    <s v="6:00-22:00"/>
    <d v="1899-12-30T16:04:48"/>
    <n v="5.29"/>
    <n v="79"/>
    <x v="3"/>
    <x v="1"/>
    <s v="Type 2, Tesla"/>
    <n v="2019"/>
    <s v="No"/>
    <n v="4.4000000000000004"/>
    <n v="6"/>
    <s v="Annually"/>
  </r>
  <r>
    <s v="EVS00185"/>
    <n v="-23.514984999999999"/>
    <n v="-46.582147999999997"/>
    <s v="8712 SÃ£o Paulo Ave"/>
    <s v=" SÃ£o Paulo"/>
    <s v="Brazil"/>
    <s v="Brazil"/>
    <s v="South America"/>
    <s v="AC Level 2"/>
    <n v="0.48"/>
    <s v="9:00-18:00"/>
    <s v="9:00-18:00"/>
    <d v="1899-12-30T08:52:48"/>
    <n v="4.83"/>
    <n v="13"/>
    <x v="0"/>
    <x v="2"/>
    <s v="CHAdeMO"/>
    <n v="2021"/>
    <s v="No"/>
    <n v="5"/>
    <n v="10"/>
    <s v="Quarterly"/>
  </r>
  <r>
    <s v="EVS00191"/>
    <n v="-30.463477000000001"/>
    <n v="72.967254999999994"/>
    <s v="9687 Random Rd"/>
    <s v="Error"/>
    <s v="Error"/>
    <s v="Error"/>
    <s v="Error"/>
    <s v="AC Level 2"/>
    <n v="0.25"/>
    <d v="2025-07-24T00:00:00"/>
    <s v="9.00-21.00"/>
    <d v="1900-01-11T00:00:00"/>
    <n v="1.49"/>
    <n v="78"/>
    <x v="3"/>
    <x v="2"/>
    <s v="Type 2, Tesla"/>
    <n v="2017"/>
    <s v="Yes"/>
    <n v="4.3"/>
    <n v="2"/>
    <s v="Quarterly"/>
  </r>
  <r>
    <s v="EVS00193"/>
    <n v="19.122767"/>
    <n v="72.980839000000003"/>
    <s v="4932 Mumbai Ave"/>
    <s v=" Mumbai"/>
    <s v="India"/>
    <s v="India"/>
    <s v="Asia"/>
    <s v="AC Level 2"/>
    <n v="0.15"/>
    <s v="9:00-18:00"/>
    <s v="9:00-18:00"/>
    <d v="1899-12-30T08:52:48"/>
    <n v="11.54"/>
    <n v="58"/>
    <x v="1"/>
    <x v="3"/>
    <s v="Type 2"/>
    <n v="2011"/>
    <s v="No"/>
    <n v="4.9000000000000004"/>
    <n v="2"/>
    <s v="Annually"/>
  </r>
  <r>
    <s v="EVS00202"/>
    <n v="52.432820999999997"/>
    <n v="13.430675000000001"/>
    <s v="275 Berlin Ave"/>
    <s v=" Berlin"/>
    <s v="Germany"/>
    <s v="Germany"/>
    <s v="Europe"/>
    <s v="AC Level 2"/>
    <n v="0.11"/>
    <s v="6:00-22:00"/>
    <s v="6:00-22:00"/>
    <d v="1899-12-30T16:04:48"/>
    <n v="10.66"/>
    <n v="18"/>
    <x v="4"/>
    <x v="1"/>
    <s v="Tesla"/>
    <n v="2022"/>
    <s v="No"/>
    <n v="4.4000000000000004"/>
    <n v="10"/>
    <s v="Quarterly"/>
  </r>
  <r>
    <s v="EVS00203"/>
    <n v="-33.701565000000002"/>
    <n v="18.559429999999999"/>
    <s v="9022 Cape Town Ave"/>
    <s v=" Cape Town"/>
    <s v="South Africa"/>
    <s v="South Africa"/>
    <s v="Africa"/>
    <s v="AC Level 2"/>
    <n v="0.15"/>
    <s v="6:00-22:00"/>
    <s v="6:00-22:00"/>
    <d v="1899-12-30T16:04:48"/>
    <n v="16.61"/>
    <n v="51"/>
    <x v="2"/>
    <x v="2"/>
    <s v="CHAdeMO"/>
    <n v="2018"/>
    <s v="Yes"/>
    <n v="3.2"/>
    <n v="2"/>
    <s v="Quarterly"/>
  </r>
  <r>
    <s v="EVS00206"/>
    <n v="19.597756"/>
    <n v="-99.043345000000002"/>
    <s v="4652 Mexico City Ave"/>
    <s v=" Mexico City"/>
    <s v="Mexico"/>
    <s v="Mexico"/>
    <s v="North America"/>
    <s v="AC Level 2"/>
    <n v="0.38"/>
    <d v="2025-07-24T00:00:00"/>
    <s v="9.00-21.00"/>
    <d v="1900-01-11T00:00:00"/>
    <n v="18.600000000000001"/>
    <n v="66"/>
    <x v="0"/>
    <x v="3"/>
    <s v="CCS"/>
    <n v="2012"/>
    <s v="Yes"/>
    <n v="4.4000000000000004"/>
    <n v="4"/>
    <s v="Annually"/>
  </r>
  <r>
    <s v="EVS00208"/>
    <n v="39.945844999999998"/>
    <n v="116.40354499999999"/>
    <s v="7980 Beijing Ave"/>
    <s v=" Beijing"/>
    <s v="China"/>
    <s v="China"/>
    <s v="Asia"/>
    <s v="AC Level 2"/>
    <n v="0.34"/>
    <s v="6:00-22:00"/>
    <s v="6:00-22:00"/>
    <d v="1899-12-30T16:04:48"/>
    <n v="17.98"/>
    <n v="92"/>
    <x v="0"/>
    <x v="3"/>
    <s v="Tesla"/>
    <n v="2010"/>
    <s v="No"/>
    <n v="4.2"/>
    <n v="3"/>
    <s v="Annually"/>
  </r>
  <r>
    <s v="EVS00209"/>
    <n v="-33.781737"/>
    <n v="151.24071699999999"/>
    <s v="2207 Sydney Ave"/>
    <s v=" Sydney"/>
    <s v="Australia"/>
    <s v="Australia"/>
    <s v="Australia"/>
    <s v="AC Level 2"/>
    <n v="0.45"/>
    <s v="9:00-18:00"/>
    <s v="9:00-18:00"/>
    <d v="1899-12-30T08:52:48"/>
    <n v="19.41"/>
    <n v="69"/>
    <x v="4"/>
    <x v="0"/>
    <s v="Type 2, CCS"/>
    <n v="2017"/>
    <s v="Yes"/>
    <n v="4.0999999999999996"/>
    <n v="10"/>
    <s v="Annually"/>
  </r>
  <r>
    <s v="EVS00210"/>
    <n v="19.073252"/>
    <n v="72.877055999999996"/>
    <s v="5565 Mumbai Ave"/>
    <s v=" Mumbai"/>
    <s v="India"/>
    <s v="India"/>
    <s v="Asia"/>
    <s v="AC Level 2"/>
    <n v="0.33"/>
    <d v="2025-07-24T00:00:00"/>
    <s v="9.00-21.00"/>
    <d v="1900-01-11T00:00:00"/>
    <n v="4.1900000000000004"/>
    <n v="70"/>
    <x v="4"/>
    <x v="0"/>
    <s v="CHAdeMO"/>
    <n v="2010"/>
    <s v="No"/>
    <n v="3.4"/>
    <n v="3"/>
    <s v="Quarterly"/>
  </r>
  <r>
    <s v="EVS00216"/>
    <n v="13.762907"/>
    <n v="100.468836"/>
    <s v="3504 Bangkok Ave"/>
    <s v=" Bangkok"/>
    <s v="Thailand"/>
    <s v="Thailand"/>
    <s v="Asia"/>
    <s v="AC Level 2"/>
    <n v="0.24"/>
    <s v="6:00-22:00"/>
    <s v="6:00-22:00"/>
    <d v="1899-12-30T16:04:48"/>
    <n v="7.95"/>
    <n v="90"/>
    <x v="2"/>
    <x v="1"/>
    <s v="Tesla"/>
    <n v="2013"/>
    <s v="Yes"/>
    <n v="3.9"/>
    <n v="9"/>
    <s v="Monthly"/>
  </r>
  <r>
    <s v="EVS00220"/>
    <n v="25.210258"/>
    <n v="55.346141000000003"/>
    <s v="4620 Dubai Ave"/>
    <s v=" Dubai"/>
    <s v="United Arab Emirates"/>
    <s v="United Arab Emirates"/>
    <s v="Asia"/>
    <s v="AC Level 2"/>
    <n v="0.32"/>
    <s v="6:00-22:00"/>
    <s v="6:00-22:00"/>
    <d v="1899-12-30T16:04:48"/>
    <n v="13.84"/>
    <n v="93"/>
    <x v="4"/>
    <x v="0"/>
    <s v="Tesla, Type 2"/>
    <n v="2010"/>
    <s v="No"/>
    <n v="3"/>
    <n v="9"/>
    <s v="Annually"/>
  </r>
  <r>
    <s v="EVS00229"/>
    <n v="19.468828999999999"/>
    <n v="-99.130994000000001"/>
    <s v="3482 Mexico City Ave"/>
    <s v=" Mexico City"/>
    <s v="Mexico"/>
    <s v="Mexico"/>
    <s v="North America"/>
    <s v="AC Level 2"/>
    <n v="0.35"/>
    <d v="2025-07-24T00:00:00"/>
    <s v="9.00-21.00"/>
    <d v="1900-01-11T00:00:00"/>
    <n v="15.25"/>
    <n v="49"/>
    <x v="4"/>
    <x v="1"/>
    <s v="CHAdeMO"/>
    <n v="2020"/>
    <s v="Yes"/>
    <n v="3.6"/>
    <n v="2"/>
    <s v="Monthly"/>
  </r>
  <r>
    <s v="EVS00231"/>
    <n v="-84.731769999999997"/>
    <n v="-63.296190000000003"/>
    <s v="9516 Random Rd"/>
    <s v="Not Found"/>
    <s v="Not Found"/>
    <s v="Not Found"/>
    <s v="Not Found"/>
    <s v="AC Level 2"/>
    <n v="0.19"/>
    <d v="2025-07-24T00:00:00"/>
    <s v="9.00-21.00"/>
    <d v="1900-01-11T00:00:00"/>
    <n v="2.77"/>
    <n v="60"/>
    <x v="0"/>
    <x v="1"/>
    <s v="CCS, Tesla"/>
    <n v="2018"/>
    <s v="Yes"/>
    <n v="4.5999999999999996"/>
    <n v="7"/>
    <s v="Annually"/>
  </r>
  <r>
    <s v="EVS00234"/>
    <n v="-33.829813000000001"/>
    <n v="18.429812999999999"/>
    <s v="9279 Cape Town Ave"/>
    <s v=" Cape Town"/>
    <s v="South Africa"/>
    <s v="South Africa"/>
    <s v="Africa"/>
    <s v="AC Level 2"/>
    <n v="0.28999999999999998"/>
    <s v="6:00-22:00"/>
    <s v="6:00-22:00"/>
    <d v="1899-12-30T16:04:48"/>
    <n v="6.75"/>
    <n v="98"/>
    <x v="3"/>
    <x v="3"/>
    <s v="CHAdeMO"/>
    <n v="2016"/>
    <s v="No"/>
    <n v="4.5999999999999996"/>
    <n v="3"/>
    <s v="Monthly"/>
  </r>
  <r>
    <s v="EVS00236"/>
    <n v="37.640025999999999"/>
    <n v="127.005849"/>
    <s v="1703 Seoul Ave"/>
    <s v=" Seoul"/>
    <s v="South Korea"/>
    <s v="South Korea"/>
    <s v="Asia"/>
    <s v="AC Level 2"/>
    <n v="0.32"/>
    <s v="6:00-22:00"/>
    <s v="6:00-22:00"/>
    <d v="1899-12-30T16:04:48"/>
    <n v="13.19"/>
    <n v="20"/>
    <x v="2"/>
    <x v="1"/>
    <s v="CCS"/>
    <n v="2020"/>
    <s v="Yes"/>
    <n v="3.1"/>
    <n v="6"/>
    <s v="Annually"/>
  </r>
  <r>
    <s v="EVS00237"/>
    <n v="37.600456000000001"/>
    <n v="126.979585"/>
    <s v="7608 Seoul Ave"/>
    <s v=" Seoul"/>
    <s v="South Korea"/>
    <s v="South Korea"/>
    <s v="Asia"/>
    <s v="AC Level 2"/>
    <n v="0.1"/>
    <s v="9:00-18:00"/>
    <s v="9:00-18:00"/>
    <d v="1899-12-30T08:52:48"/>
    <n v="10.029999999999999"/>
    <n v="41"/>
    <x v="4"/>
    <x v="3"/>
    <s v="Type 2, Tesla"/>
    <n v="2023"/>
    <s v="Yes"/>
    <n v="4.8"/>
    <n v="9"/>
    <s v="Quarterly"/>
  </r>
  <r>
    <s v="EVS00239"/>
    <n v="34.128264000000001"/>
    <n v="-118.31188899999999"/>
    <s v="9259 Los Angeles Ave"/>
    <s v=" Los Angeles"/>
    <s v="United States"/>
    <s v="United States"/>
    <s v="North America"/>
    <s v="AC Level 2"/>
    <n v="0.18"/>
    <s v="9:00-18:00"/>
    <s v="9:00-18:00"/>
    <d v="1899-12-30T08:52:48"/>
    <n v="12.95"/>
    <n v="94"/>
    <x v="3"/>
    <x v="2"/>
    <s v="Tesla"/>
    <n v="2014"/>
    <s v="Yes"/>
    <n v="3.2"/>
    <n v="8"/>
    <s v="Quarterly"/>
  </r>
  <r>
    <s v="EVS00242"/>
    <n v="43.734901999999998"/>
    <n v="-79.417590000000004"/>
    <s v="8128 Toronto Ave"/>
    <s v=" Toronto"/>
    <s v="Canada"/>
    <s v="Canada"/>
    <s v="North America"/>
    <s v="AC Level 2"/>
    <n v="0.21"/>
    <s v="6:00-22:00"/>
    <s v="6:00-22:00"/>
    <d v="1899-12-30T16:04:48"/>
    <n v="8.91"/>
    <n v="50"/>
    <x v="3"/>
    <x v="3"/>
    <s v="Tesla, CHAdeMO"/>
    <n v="2013"/>
    <s v="Yes"/>
    <n v="4.8"/>
    <n v="10"/>
    <s v="Monthly"/>
  </r>
  <r>
    <s v="EVS00244"/>
    <n v="34.080717999999997"/>
    <n v="-118.301171"/>
    <s v="3264 Los Angeles Ave"/>
    <s v=" Los Angeles"/>
    <s v="United States"/>
    <s v="United States"/>
    <s v="North America"/>
    <s v="AC Level 2"/>
    <n v="0.1"/>
    <s v="6:00-22:00"/>
    <s v="6:00-22:00"/>
    <d v="1899-12-30T16:04:48"/>
    <n v="12.34"/>
    <n v="89"/>
    <x v="1"/>
    <x v="3"/>
    <s v="Type 2, CHAdeMO"/>
    <n v="2013"/>
    <s v="No"/>
    <n v="4.9000000000000004"/>
    <n v="1"/>
    <s v="Monthly"/>
  </r>
  <r>
    <s v="EVS00245"/>
    <n v="37.830896000000003"/>
    <n v="-122.390708"/>
    <s v="239 San Francisco Ave"/>
    <s v=" San Francisco"/>
    <s v="United States"/>
    <s v="United States"/>
    <s v="North America"/>
    <s v="AC Level 2"/>
    <n v="0.13"/>
    <s v="6:00-22:00"/>
    <s v="6:00-22:00"/>
    <d v="1899-12-30T16:04:48"/>
    <n v="7.96"/>
    <n v="17"/>
    <x v="1"/>
    <x v="2"/>
    <s v="Tesla"/>
    <n v="2020"/>
    <s v="Yes"/>
    <n v="4.9000000000000004"/>
    <n v="3"/>
    <s v="Annually"/>
  </r>
  <r>
    <s v="EVS00246"/>
    <n v="25.348174"/>
    <n v="55.200679999999998"/>
    <s v="887 Dubai Ave"/>
    <s v=" Dubai"/>
    <s v="United Arab Emirates"/>
    <s v="United Arab Emirates"/>
    <s v="Asia"/>
    <s v="AC Level 2"/>
    <n v="0.26"/>
    <s v="6:00-22:00"/>
    <s v="6:00-22:00"/>
    <d v="1899-12-30T16:04:48"/>
    <n v="3.26"/>
    <n v="25"/>
    <x v="0"/>
    <x v="0"/>
    <s v="Type 2"/>
    <n v="2017"/>
    <s v="Yes"/>
    <n v="4.5"/>
    <n v="7"/>
    <s v="Quarterly"/>
  </r>
  <r>
    <s v="EVS00252"/>
    <n v="37.685383000000002"/>
    <n v="126.95869399999999"/>
    <s v="6714 Seoul Ave"/>
    <s v=" Seoul"/>
    <s v="South Korea"/>
    <s v="South Korea"/>
    <s v="Asia"/>
    <s v="AC Level 2"/>
    <n v="0.21"/>
    <s v="9:00-18:00"/>
    <s v="9:00-18:00"/>
    <d v="1899-12-30T08:52:48"/>
    <n v="18.149999999999999"/>
    <n v="81"/>
    <x v="4"/>
    <x v="0"/>
    <s v="Tesla, Type 2"/>
    <n v="2010"/>
    <s v="Yes"/>
    <n v="3.2"/>
    <n v="7"/>
    <s v="Monthly"/>
  </r>
  <r>
    <s v="EVS00256"/>
    <n v="39.941392"/>
    <n v="116.25923"/>
    <s v="7234 Beijing Ave"/>
    <s v=" Beijing"/>
    <s v="China"/>
    <s v="China"/>
    <s v="Asia"/>
    <s v="AC Level 2"/>
    <n v="0.24"/>
    <d v="2025-07-24T00:00:00"/>
    <s v="9.00-21.00"/>
    <d v="1900-01-11T00:00:00"/>
    <n v="18.45"/>
    <n v="21"/>
    <x v="1"/>
    <x v="3"/>
    <s v="CHAdeMO, Tesla"/>
    <n v="2016"/>
    <s v="Yes"/>
    <n v="3.5"/>
    <n v="5"/>
    <s v="Quarterly"/>
  </r>
  <r>
    <s v="EVS00258"/>
    <n v="25.265093"/>
    <n v="55.226447999999998"/>
    <s v="3303 Dubai Ave"/>
    <s v=" Dubai"/>
    <s v="United Arab Emirates"/>
    <s v="United Arab Emirates"/>
    <s v="Asia"/>
    <s v="AC Level 2"/>
    <n v="0.4"/>
    <s v="9:00-18:00"/>
    <s v="9:00-18:00"/>
    <d v="1899-12-30T08:52:48"/>
    <n v="16.260000000000002"/>
    <n v="30"/>
    <x v="3"/>
    <x v="2"/>
    <s v="Tesla, Type 2"/>
    <n v="2020"/>
    <s v="No"/>
    <n v="3.5"/>
    <n v="2"/>
    <s v="Annually"/>
  </r>
  <r>
    <s v="EVS00259"/>
    <n v="19.058959000000002"/>
    <n v="72.900588999999997"/>
    <s v="3146 Mumbai Ave"/>
    <s v=" Mumbai"/>
    <s v="India"/>
    <s v="India"/>
    <s v="Asia"/>
    <s v="AC Level 2"/>
    <n v="0.17"/>
    <d v="2025-07-24T00:00:00"/>
    <s v="9.00-21.00"/>
    <d v="1900-01-11T00:00:00"/>
    <n v="19.579999999999998"/>
    <n v="13"/>
    <x v="2"/>
    <x v="0"/>
    <s v="CHAdeMO"/>
    <n v="2012"/>
    <s v="No"/>
    <n v="3.9"/>
    <n v="4"/>
    <s v="Quarterly"/>
  </r>
  <r>
    <s v="EVS00261"/>
    <n v="28.281488"/>
    <n v="-125.849439"/>
    <s v="4938 Random Rd"/>
    <s v="Error"/>
    <s v="Error"/>
    <s v="Error"/>
    <s v="Error"/>
    <s v="AC Level 2"/>
    <n v="0.21"/>
    <s v="9:00-18:00"/>
    <s v="9:00-18:00"/>
    <d v="1899-12-30T08:52:48"/>
    <n v="3.99"/>
    <n v="49"/>
    <x v="2"/>
    <x v="3"/>
    <s v="CCS"/>
    <n v="2016"/>
    <s v="No"/>
    <n v="4.5999999999999996"/>
    <n v="6"/>
    <s v="Quarterly"/>
  </r>
  <r>
    <s v="EVS00262"/>
    <n v="-33.721297"/>
    <n v="151.338581"/>
    <s v="6384 Sydney Ave"/>
    <s v=" Sydney"/>
    <s v="Australia"/>
    <s v="Australia"/>
    <s v="Australia"/>
    <s v="AC Level 2"/>
    <n v="0.13"/>
    <s v="9:00-18:00"/>
    <s v="9:00-18:00"/>
    <d v="1899-12-30T08:52:48"/>
    <n v="17.13"/>
    <n v="77"/>
    <x v="1"/>
    <x v="3"/>
    <s v="CCS, CHAdeMO"/>
    <n v="2022"/>
    <s v="Yes"/>
    <n v="3.5"/>
    <n v="3"/>
    <s v="Annually"/>
  </r>
  <r>
    <s v="EVS00264"/>
    <n v="18.973531000000001"/>
    <n v="72.909858999999997"/>
    <s v="1953 Mumbai Ave"/>
    <s v=" Mumbai"/>
    <s v="India"/>
    <s v="India"/>
    <s v="Asia"/>
    <s v="AC Level 2"/>
    <n v="0.5"/>
    <s v="9:00-18:00"/>
    <s v="9:00-18:00"/>
    <d v="1899-12-30T08:52:48"/>
    <n v="3.69"/>
    <n v="81"/>
    <x v="2"/>
    <x v="3"/>
    <s v="CHAdeMO"/>
    <n v="2020"/>
    <s v="Yes"/>
    <n v="3.7"/>
    <n v="6"/>
    <s v="Monthly"/>
  </r>
  <r>
    <s v="EVS00267"/>
    <n v="52.513883999999997"/>
    <n v="13.342180000000001"/>
    <s v="9781 Berlin Ave"/>
    <s v=" Berlin"/>
    <s v="Germany"/>
    <s v="Germany"/>
    <s v="Europe"/>
    <s v="AC Level 2"/>
    <n v="0.44"/>
    <s v="9:00-18:00"/>
    <s v="9:00-18:00"/>
    <d v="1899-12-30T08:52:48"/>
    <n v="10.33"/>
    <n v="94"/>
    <x v="2"/>
    <x v="3"/>
    <s v="Tesla, CHAdeMO"/>
    <n v="2022"/>
    <s v="No"/>
    <n v="4.4000000000000004"/>
    <n v="2"/>
    <s v="Monthly"/>
  </r>
  <r>
    <s v="EVS00269"/>
    <n v="39.93656"/>
    <n v="116.409142"/>
    <s v="9697 Beijing Ave"/>
    <s v=" Beijing"/>
    <s v="China"/>
    <s v="China"/>
    <s v="Asia"/>
    <s v="AC Level 2"/>
    <n v="0.24"/>
    <d v="2025-07-24T00:00:00"/>
    <s v="9.00-21.00"/>
    <d v="1900-01-11T00:00:00"/>
    <n v="5.66"/>
    <n v="75"/>
    <x v="4"/>
    <x v="3"/>
    <s v="Type 2"/>
    <n v="2014"/>
    <s v="Yes"/>
    <n v="4.3"/>
    <n v="8"/>
    <s v="Annually"/>
  </r>
  <r>
    <s v="EVS00271"/>
    <n v="6.75617"/>
    <n v="79.807850000000002"/>
    <s v="1215 Random Rd"/>
    <s v="Moratuwa"/>
    <s v="Sri Lanka"/>
    <s v="Sri Lanka"/>
    <s v="Asia"/>
    <s v="AC Level 2"/>
    <n v="0.16"/>
    <s v="6:00-22:00"/>
    <s v="6:00-22:00"/>
    <d v="1899-12-30T16:04:48"/>
    <n v="6.52"/>
    <n v="94"/>
    <x v="1"/>
    <x v="3"/>
    <s v="CHAdeMO"/>
    <n v="2012"/>
    <s v="No"/>
    <n v="3.5"/>
    <n v="4"/>
    <s v="Annually"/>
  </r>
  <r>
    <s v="EVS00273"/>
    <n v="19.466545"/>
    <n v="-99.162049999999994"/>
    <s v="9302 Mexico City Ave"/>
    <s v=" Mexico City"/>
    <s v="Mexico"/>
    <s v="Mexico"/>
    <s v="North America"/>
    <s v="AC Level 2"/>
    <n v="0.45"/>
    <d v="2025-07-24T00:00:00"/>
    <s v="9.00-21.00"/>
    <d v="1900-01-11T00:00:00"/>
    <n v="9.92"/>
    <n v="74"/>
    <x v="2"/>
    <x v="1"/>
    <s v="CCS, Tesla"/>
    <n v="2014"/>
    <s v="No"/>
    <n v="3.3"/>
    <n v="9"/>
    <s v="Annually"/>
  </r>
  <r>
    <s v="EVS00274"/>
    <n v="-23.602488000000001"/>
    <n v="-46.636510999999999"/>
    <s v="9302 SÃ£o Paulo Ave"/>
    <s v=" SÃ£o Paulo"/>
    <s v="Brazil"/>
    <s v="Brazil"/>
    <s v="South America"/>
    <s v="AC Level 2"/>
    <n v="0.15"/>
    <s v="6:00-22:00"/>
    <s v="6:00-22:00"/>
    <d v="1899-12-30T16:04:48"/>
    <n v="16.559999999999999"/>
    <n v="71"/>
    <x v="0"/>
    <x v="3"/>
    <s v="CHAdeMO"/>
    <n v="2018"/>
    <s v="No"/>
    <n v="4.8"/>
    <n v="7"/>
    <s v="Quarterly"/>
  </r>
  <r>
    <s v="EVS00277"/>
    <n v="25.235700999999999"/>
    <n v="55.351914000000001"/>
    <s v="1979 Dubai Ave"/>
    <s v=" Dubai"/>
    <s v="United Arab Emirates"/>
    <s v="United Arab Emirates"/>
    <s v="Asia"/>
    <s v="AC Level 2"/>
    <n v="0.4"/>
    <s v="6:00-22:00"/>
    <s v="6:00-22:00"/>
    <d v="1899-12-30T16:04:48"/>
    <n v="13.94"/>
    <n v="82"/>
    <x v="0"/>
    <x v="3"/>
    <s v="Type 2, CCS"/>
    <n v="2011"/>
    <s v="Yes"/>
    <n v="3.8"/>
    <n v="5"/>
    <s v="Annually"/>
  </r>
  <r>
    <s v="EVS00279"/>
    <n v="52.516503"/>
    <n v="13.495058"/>
    <s v="5856 Berlin Ave"/>
    <s v=" Berlin"/>
    <s v="Germany"/>
    <s v="Germany"/>
    <s v="Europe"/>
    <s v="AC Level 2"/>
    <n v="0.38"/>
    <s v="6:00-22:00"/>
    <s v="6:00-22:00"/>
    <d v="1899-12-30T16:04:48"/>
    <n v="9.33"/>
    <n v="61"/>
    <x v="0"/>
    <x v="1"/>
    <s v="CCS"/>
    <n v="2014"/>
    <s v="Yes"/>
    <n v="4.5"/>
    <n v="7"/>
    <s v="Quarterly"/>
  </r>
  <r>
    <s v="EVS00280"/>
    <n v="34.170605000000002"/>
    <n v="-118.35924"/>
    <s v="4464 Los Angeles Ave"/>
    <s v=" Los Angeles"/>
    <s v="United States"/>
    <s v="United States"/>
    <s v="North America"/>
    <s v="AC Level 2"/>
    <n v="0.14000000000000001"/>
    <s v="6:00-22:00"/>
    <s v="6:00-22:00"/>
    <d v="1899-12-30T16:04:48"/>
    <n v="17.41"/>
    <n v="43"/>
    <x v="2"/>
    <x v="0"/>
    <s v="CHAdeMO, CCS"/>
    <n v="2021"/>
    <s v="No"/>
    <n v="4.5"/>
    <n v="7"/>
    <s v="Annually"/>
  </r>
  <r>
    <s v="EVS00281"/>
    <n v="26.820761999999998"/>
    <n v="-144.26663500000001"/>
    <s v="7068 Random Rd"/>
    <s v="Error"/>
    <s v="Error"/>
    <s v="Error"/>
    <s v="Error"/>
    <s v="AC Level 2"/>
    <n v="0.5"/>
    <s v="9:00-18:00"/>
    <s v="9:00-18:00"/>
    <d v="1899-12-30T08:52:48"/>
    <n v="2.04"/>
    <n v="48"/>
    <x v="2"/>
    <x v="2"/>
    <s v="Type 2"/>
    <n v="2017"/>
    <s v="Yes"/>
    <n v="3.8"/>
    <n v="5"/>
    <s v="Annually"/>
  </r>
  <r>
    <s v="EVS00282"/>
    <n v="55.759832000000003"/>
    <n v="37.610332999999997"/>
    <s v="8217 Moscow Ave"/>
    <s v=" Moscow"/>
    <s v="Russia"/>
    <s v="Russia"/>
    <s v="Europe"/>
    <s v="AC Level 2"/>
    <n v="0.5"/>
    <s v="6:00-22:00"/>
    <s v="6:00-22:00"/>
    <d v="1899-12-30T16:04:48"/>
    <n v="13.15"/>
    <n v="91"/>
    <x v="2"/>
    <x v="0"/>
    <s v="Type 2, CHAdeMO"/>
    <n v="2017"/>
    <s v="Yes"/>
    <n v="3.9"/>
    <n v="7"/>
    <s v="Annually"/>
  </r>
  <r>
    <s v="EVS00284"/>
    <n v="55.835175999999997"/>
    <n v="37.526395000000001"/>
    <s v="8022 Moscow Ave"/>
    <s v=" Moscow"/>
    <s v="Russia"/>
    <s v="Russia"/>
    <s v="Europe"/>
    <s v="AC Level 2"/>
    <n v="0.17"/>
    <s v="9:00-18:00"/>
    <s v="9:00-18:00"/>
    <d v="1899-12-30T08:52:48"/>
    <n v="15.13"/>
    <n v="81"/>
    <x v="0"/>
    <x v="1"/>
    <s v="Type 2, CHAdeMO"/>
    <n v="2019"/>
    <s v="No"/>
    <n v="3.1"/>
    <n v="4"/>
    <s v="Monthly"/>
  </r>
  <r>
    <s v="EVS00285"/>
    <n v="41.977913000000001"/>
    <n v="-87.652394999999999"/>
    <s v="3103 Chicago Ave"/>
    <s v=" Chicago"/>
    <s v="United States"/>
    <s v="United States"/>
    <s v="North America"/>
    <s v="AC Level 2"/>
    <n v="0.11"/>
    <s v="9:00-18:00"/>
    <s v="9:00-18:00"/>
    <d v="1899-12-30T08:52:48"/>
    <n v="12.25"/>
    <n v="72"/>
    <x v="1"/>
    <x v="1"/>
    <s v="CCS, CHAdeMO"/>
    <n v="2017"/>
    <s v="No"/>
    <n v="4.9000000000000004"/>
    <n v="4"/>
    <s v="Quarterly"/>
  </r>
  <r>
    <s v="EVS00287"/>
    <n v="-33.784289999999999"/>
    <n v="18.550749"/>
    <s v="8540 Cape Town Ave"/>
    <s v=" Cape Town"/>
    <s v="South Africa"/>
    <s v="South Africa"/>
    <s v="Africa"/>
    <s v="AC Level 2"/>
    <n v="0.3"/>
    <d v="2025-07-24T00:00:00"/>
    <s v="9.00-21.00"/>
    <d v="1900-01-11T00:00:00"/>
    <n v="12.97"/>
    <n v="60"/>
    <x v="3"/>
    <x v="1"/>
    <s v="Type 2"/>
    <n v="2017"/>
    <s v="No"/>
    <n v="5"/>
    <n v="9"/>
    <s v="Quarterly"/>
  </r>
  <r>
    <s v="EVS00294"/>
    <n v="43.749501000000002"/>
    <n v="-79.452006999999995"/>
    <s v="676 Toronto Ave"/>
    <s v=" Toronto"/>
    <s v="Canada"/>
    <s v="Canada"/>
    <s v="North America"/>
    <s v="AC Level 2"/>
    <n v="0.24"/>
    <s v="9:00-18:00"/>
    <s v="9:00-18:00"/>
    <d v="1899-12-30T08:52:48"/>
    <n v="12.75"/>
    <n v="73"/>
    <x v="0"/>
    <x v="0"/>
    <s v="Type 2"/>
    <n v="2017"/>
    <s v="No"/>
    <n v="3.6"/>
    <n v="9"/>
    <s v="Annually"/>
  </r>
  <r>
    <s v="EVS00295"/>
    <n v="41.965159999999997"/>
    <n v="-87.643955000000005"/>
    <s v="9320 Chicago Ave"/>
    <s v=" Chicago"/>
    <s v="United States"/>
    <s v="United States"/>
    <s v="North America"/>
    <s v="AC Level 2"/>
    <n v="0.14000000000000001"/>
    <d v="2025-07-24T00:00:00"/>
    <s v="9.00-21.00"/>
    <d v="1900-01-11T00:00:00"/>
    <n v="18.45"/>
    <n v="59"/>
    <x v="2"/>
    <x v="1"/>
    <s v="CCS"/>
    <n v="2021"/>
    <s v="No"/>
    <n v="3.1"/>
    <n v="8"/>
    <s v="Annually"/>
  </r>
  <r>
    <s v="EVS00296"/>
    <n v="41.813586999999998"/>
    <n v="-87.766194999999996"/>
    <s v="2013 Chicago Ave"/>
    <s v=" Chicago"/>
    <s v="United States"/>
    <s v="United States"/>
    <s v="North America"/>
    <s v="AC Level 2"/>
    <n v="0.41"/>
    <s v="9:00-18:00"/>
    <s v="9:00-18:00"/>
    <d v="1899-12-30T08:52:48"/>
    <n v="14.98"/>
    <n v="96"/>
    <x v="0"/>
    <x v="0"/>
    <s v="CHAdeMO"/>
    <n v="2018"/>
    <s v="No"/>
    <n v="4.5999999999999996"/>
    <n v="5"/>
    <s v="Monthly"/>
  </r>
  <r>
    <s v="EVS00298"/>
    <n v="39.966760999999998"/>
    <n v="116.389455"/>
    <s v="4654 Beijing Ave"/>
    <s v=" Beijing"/>
    <s v="China"/>
    <s v="China"/>
    <s v="Asia"/>
    <s v="AC Level 2"/>
    <n v="0.18"/>
    <d v="2025-07-24T00:00:00"/>
    <s v="9.00-21.00"/>
    <d v="1900-01-11T00:00:00"/>
    <n v="1.17"/>
    <n v="34"/>
    <x v="2"/>
    <x v="1"/>
    <s v="Tesla, Type 2"/>
    <n v="2014"/>
    <s v="Yes"/>
    <n v="3.8"/>
    <n v="6"/>
    <s v="Monthly"/>
  </r>
  <r>
    <s v="EVS00305"/>
    <n v="-33.820047000000002"/>
    <n v="18.482002999999999"/>
    <s v="6078 Cape Town Ave"/>
    <s v=" Cape Town"/>
    <s v="South Africa"/>
    <s v="South Africa"/>
    <s v="Africa"/>
    <s v="AC Level 2"/>
    <n v="0.37"/>
    <s v="9:00-18:00"/>
    <s v="9:00-18:00"/>
    <d v="1899-12-30T08:52:48"/>
    <n v="0.55000000000000004"/>
    <n v="39"/>
    <x v="3"/>
    <x v="1"/>
    <s v="Tesla, CCS"/>
    <n v="2018"/>
    <s v="No"/>
    <n v="3.2"/>
    <n v="4"/>
    <s v="Annually"/>
  </r>
  <r>
    <s v="EVS00309"/>
    <n v="43.608320999999997"/>
    <n v="-79.362902000000005"/>
    <s v="6538 Toronto Ave"/>
    <s v=" Toronto"/>
    <s v="Canada"/>
    <s v="Canada"/>
    <s v="North America"/>
    <s v="AC Level 2"/>
    <n v="0.16"/>
    <s v="6:00-22:00"/>
    <s v="6:00-22:00"/>
    <d v="1899-12-30T16:04:48"/>
    <n v="0.56999999999999995"/>
    <n v="60"/>
    <x v="3"/>
    <x v="3"/>
    <s v="CHAdeMO, Type 2"/>
    <n v="2018"/>
    <s v="Yes"/>
    <n v="3.7"/>
    <n v="6"/>
    <s v="Monthly"/>
  </r>
  <r>
    <s v="EVS00310"/>
    <n v="19.145423000000001"/>
    <n v="72.868399999999994"/>
    <s v="2076 Mumbai Ave"/>
    <s v=" Mumbai"/>
    <s v="India"/>
    <s v="India"/>
    <s v="Asia"/>
    <s v="AC Level 2"/>
    <n v="0.41"/>
    <s v="6:00-22:00"/>
    <s v="6:00-22:00"/>
    <d v="1899-12-30T16:04:48"/>
    <n v="13.72"/>
    <n v="10"/>
    <x v="2"/>
    <x v="0"/>
    <s v="CCS, CHAdeMO"/>
    <n v="2022"/>
    <s v="Yes"/>
    <n v="3"/>
    <n v="7"/>
    <s v="Quarterly"/>
  </r>
  <r>
    <s v="EVS00314"/>
    <n v="41.893824000000002"/>
    <n v="-87.733377000000004"/>
    <s v="1021 Chicago Ave"/>
    <s v=" Chicago"/>
    <s v="United States"/>
    <s v="United States"/>
    <s v="North America"/>
    <s v="AC Level 2"/>
    <n v="0.16"/>
    <s v="6:00-22:00"/>
    <s v="6:00-22:00"/>
    <d v="1899-12-30T16:04:48"/>
    <n v="1.01"/>
    <n v="44"/>
    <x v="3"/>
    <x v="0"/>
    <s v="Type 2, Tesla"/>
    <n v="2010"/>
    <s v="Yes"/>
    <n v="3.2"/>
    <n v="3"/>
    <s v="Monthly"/>
  </r>
  <r>
    <s v="EVS00315"/>
    <n v="18.916561999999999"/>
    <n v="72.922015000000002"/>
    <s v="4936 Mumbai Ave"/>
    <s v=" Mumbai"/>
    <s v="India"/>
    <s v="India"/>
    <s v="Asia"/>
    <s v="AC Level 2"/>
    <n v="0.19"/>
    <s v="6:00-22:00"/>
    <s v="6:00-22:00"/>
    <d v="1899-12-30T16:04:48"/>
    <n v="10.08"/>
    <n v="36"/>
    <x v="3"/>
    <x v="3"/>
    <s v="CCS, Type 2"/>
    <n v="2015"/>
    <s v="Yes"/>
    <n v="3.3"/>
    <n v="3"/>
    <s v="Annually"/>
  </r>
  <r>
    <s v="EVS00318"/>
    <n v="39.893132000000001"/>
    <n v="116.23586299999999"/>
    <s v="6455 Beijing Ave"/>
    <s v=" Beijing"/>
    <s v="China"/>
    <s v="China"/>
    <s v="Asia"/>
    <s v="AC Level 2"/>
    <n v="0.27"/>
    <d v="2025-07-24T00:00:00"/>
    <s v="9.00-21.00"/>
    <d v="1900-01-11T00:00:00"/>
    <n v="5.88"/>
    <n v="73"/>
    <x v="2"/>
    <x v="2"/>
    <s v="Type 2, Tesla"/>
    <n v="2021"/>
    <s v="No"/>
    <n v="4"/>
    <n v="9"/>
    <s v="Monthly"/>
  </r>
  <r>
    <s v="EVS00319"/>
    <n v="55.721890999999999"/>
    <n v="37.568716000000002"/>
    <s v="1563 Moscow Ave"/>
    <s v=" Moscow"/>
    <s v="Russia"/>
    <s v="Russia"/>
    <s v="Europe"/>
    <s v="AC Level 2"/>
    <n v="0.13"/>
    <d v="2025-07-24T00:00:00"/>
    <s v="9.00-21.00"/>
    <d v="1900-01-11T00:00:00"/>
    <n v="8.6199999999999992"/>
    <n v="13"/>
    <x v="4"/>
    <x v="0"/>
    <s v="CCS, Type 2"/>
    <n v="2021"/>
    <s v="No"/>
    <n v="3.4"/>
    <n v="8"/>
    <s v="Annually"/>
  </r>
  <r>
    <s v="EVS00320"/>
    <n v="-33.725183999999999"/>
    <n v="18.596981"/>
    <s v="5062 Cape Town Ave"/>
    <s v=" Cape Town"/>
    <s v="South Africa"/>
    <s v="South Africa"/>
    <s v="Africa"/>
    <s v="AC Level 2"/>
    <n v="0.43"/>
    <s v="9:00-18:00"/>
    <s v="9:00-18:00"/>
    <d v="1899-12-30T08:52:48"/>
    <n v="7.79"/>
    <n v="27"/>
    <x v="1"/>
    <x v="3"/>
    <s v="CHAdeMO"/>
    <n v="2015"/>
    <s v="No"/>
    <n v="4.7"/>
    <n v="7"/>
    <s v="Monthly"/>
  </r>
  <r>
    <s v="EVS00322"/>
    <n v="39.900986000000003"/>
    <n v="116.48172"/>
    <s v="9728 Beijing Ave"/>
    <s v=" Beijing"/>
    <s v="China"/>
    <s v="China"/>
    <s v="Asia"/>
    <s v="AC Level 2"/>
    <n v="0.15"/>
    <s v="6:00-22:00"/>
    <s v="6:00-22:00"/>
    <d v="1899-12-30T16:04:48"/>
    <n v="4.74"/>
    <n v="94"/>
    <x v="2"/>
    <x v="2"/>
    <s v="CHAdeMO, Tesla"/>
    <n v="2016"/>
    <s v="Yes"/>
    <n v="4.2"/>
    <n v="1"/>
    <s v="Annually"/>
  </r>
  <r>
    <s v="EVS00324"/>
    <n v="37.785815999999997"/>
    <n v="-122.390528"/>
    <s v="1862 San Francisco Ave"/>
    <s v=" San Francisco"/>
    <s v="United States"/>
    <s v="United States"/>
    <s v="North America"/>
    <s v="AC Level 2"/>
    <n v="0.27"/>
    <s v="9:00-18:00"/>
    <s v="9:00-18:00"/>
    <d v="1899-12-30T08:52:48"/>
    <n v="2.76"/>
    <n v="20"/>
    <x v="1"/>
    <x v="0"/>
    <s v="Tesla, CHAdeMO"/>
    <n v="2011"/>
    <s v="Yes"/>
    <n v="4.3"/>
    <n v="8"/>
    <s v="Annually"/>
  </r>
  <r>
    <s v="EVS00325"/>
    <n v="34.019762999999998"/>
    <n v="-118.201201"/>
    <s v="4976 Los Angeles Ave"/>
    <s v=" Los Angeles"/>
    <s v="United States"/>
    <s v="United States"/>
    <s v="North America"/>
    <s v="AC Level 2"/>
    <n v="0.31"/>
    <d v="2025-07-24T00:00:00"/>
    <s v="9.00-21.00"/>
    <d v="1900-01-11T00:00:00"/>
    <n v="11.79"/>
    <n v="98"/>
    <x v="3"/>
    <x v="2"/>
    <s v="CHAdeMO"/>
    <n v="2010"/>
    <s v="No"/>
    <n v="3.7"/>
    <n v="1"/>
    <s v="Annually"/>
  </r>
  <r>
    <s v="EVS00327"/>
    <n v="34.101757999999997"/>
    <n v="-118.32780700000001"/>
    <s v="824 Los Angeles Ave"/>
    <s v=" Los Angeles"/>
    <s v="United States"/>
    <s v="United States"/>
    <s v="North America"/>
    <s v="AC Level 2"/>
    <n v="0.31"/>
    <s v="6:00-22:00"/>
    <s v="6:00-22:00"/>
    <d v="1899-12-30T16:04:48"/>
    <n v="16.48"/>
    <n v="36"/>
    <x v="2"/>
    <x v="2"/>
    <s v="Tesla"/>
    <n v="2016"/>
    <s v="No"/>
    <n v="4.9000000000000004"/>
    <n v="4"/>
    <s v="Monthly"/>
  </r>
  <r>
    <s v="EVS00328"/>
    <n v="-23.590903000000001"/>
    <n v="-46.570979999999999"/>
    <s v="2168 SÃ£o Paulo Ave"/>
    <s v=" SÃ£o Paulo"/>
    <s v="Brazil"/>
    <s v="Brazil"/>
    <s v="South America"/>
    <s v="AC Level 2"/>
    <n v="0.11"/>
    <s v="6:00-22:00"/>
    <s v="6:00-22:00"/>
    <d v="1899-12-30T16:04:48"/>
    <n v="9.9"/>
    <n v="59"/>
    <x v="4"/>
    <x v="1"/>
    <s v="Tesla"/>
    <n v="2018"/>
    <s v="Yes"/>
    <n v="3.3"/>
    <n v="3"/>
    <s v="Monthly"/>
  </r>
  <r>
    <s v="EVS00329"/>
    <n v="13.730247"/>
    <n v="100.431437"/>
    <s v="7911 Bangkok Ave"/>
    <s v=" Bangkok"/>
    <s v="Thailand"/>
    <s v="Thailand"/>
    <s v="Asia"/>
    <s v="AC Level 2"/>
    <n v="0.11"/>
    <s v="6:00-22:00"/>
    <s v="6:00-22:00"/>
    <d v="1899-12-30T16:04:48"/>
    <n v="10.34"/>
    <n v="98"/>
    <x v="2"/>
    <x v="3"/>
    <s v="Type 2"/>
    <n v="2013"/>
    <s v="No"/>
    <n v="4.4000000000000004"/>
    <n v="3"/>
    <s v="Quarterly"/>
  </r>
  <r>
    <s v="EVS00334"/>
    <n v="41.904499000000001"/>
    <n v="-87.677609000000004"/>
    <s v="6812 Chicago Ave"/>
    <s v=" Chicago"/>
    <s v="United States"/>
    <s v="United States"/>
    <s v="North America"/>
    <s v="AC Level 2"/>
    <n v="0.24"/>
    <s v="9:00-18:00"/>
    <s v="9:00-18:00"/>
    <d v="1899-12-30T08:52:48"/>
    <n v="18.989999999999998"/>
    <n v="23"/>
    <x v="2"/>
    <x v="3"/>
    <s v="Type 2"/>
    <n v="2023"/>
    <s v="Yes"/>
    <n v="4.2"/>
    <n v="4"/>
    <s v="Annually"/>
  </r>
  <r>
    <s v="EVS00336"/>
    <n v="55.764330000000001"/>
    <n v="37.691459999999999"/>
    <s v="6205 Moscow Ave"/>
    <s v=" Moscow"/>
    <s v="Russia"/>
    <s v="Russia"/>
    <s v="Europe"/>
    <s v="AC Level 2"/>
    <n v="0.41"/>
    <s v="6:00-22:00"/>
    <s v="6:00-22:00"/>
    <d v="1899-12-30T16:04:48"/>
    <n v="16.13"/>
    <n v="68"/>
    <x v="1"/>
    <x v="1"/>
    <s v="CCS"/>
    <n v="2022"/>
    <s v="Yes"/>
    <n v="3.2"/>
    <n v="6"/>
    <s v="Quarterly"/>
  </r>
  <r>
    <s v="EVS00348"/>
    <n v="19.172802000000001"/>
    <n v="72.815550000000002"/>
    <s v="6963 Mumbai Ave"/>
    <s v=" Mumbai"/>
    <s v="India"/>
    <s v="India"/>
    <s v="Asia"/>
    <s v="AC Level 2"/>
    <n v="0.32"/>
    <s v="9:00-18:00"/>
    <s v="9:00-18:00"/>
    <d v="1899-12-30T08:52:48"/>
    <n v="2.29"/>
    <n v="67"/>
    <x v="3"/>
    <x v="3"/>
    <s v="CHAdeMO, Tesla"/>
    <n v="2020"/>
    <s v="No"/>
    <n v="3.4"/>
    <n v="2"/>
    <s v="Quarterly"/>
  </r>
  <r>
    <s v="EVS00358"/>
    <n v="34.110899000000003"/>
    <n v="-118.290612"/>
    <s v="6408 Los Angeles Ave"/>
    <s v=" Los Angeles"/>
    <s v="United States"/>
    <s v="United States"/>
    <s v="North America"/>
    <s v="AC Level 2"/>
    <n v="0.13"/>
    <s v="9:00-18:00"/>
    <s v="9:00-18:00"/>
    <d v="1899-12-30T08:52:48"/>
    <n v="17.809999999999999"/>
    <n v="37"/>
    <x v="4"/>
    <x v="1"/>
    <s v="CHAdeMO"/>
    <n v="2021"/>
    <s v="No"/>
    <n v="3"/>
    <n v="9"/>
    <s v="Annually"/>
  </r>
  <r>
    <s v="EVS00365"/>
    <n v="-33.895583999999999"/>
    <n v="151.22141500000001"/>
    <s v="8923 Sydney Ave"/>
    <s v=" Sydney"/>
    <s v="Australia"/>
    <s v="Australia"/>
    <s v="Australia"/>
    <s v="AC Level 2"/>
    <n v="0.27"/>
    <s v="6:00-22:00"/>
    <s v="6:00-22:00"/>
    <d v="1899-12-30T16:04:48"/>
    <n v="10.33"/>
    <n v="36"/>
    <x v="2"/>
    <x v="1"/>
    <s v="Type 2"/>
    <n v="2014"/>
    <s v="Yes"/>
    <n v="4.9000000000000004"/>
    <n v="9"/>
    <s v="Monthly"/>
  </r>
  <r>
    <s v="EVS00366"/>
    <n v="-23.696273999999999"/>
    <n v="-46.516249999999999"/>
    <s v="5190 SÃ£o Paulo Ave"/>
    <s v=" SÃ£o Paulo"/>
    <s v="Brazil"/>
    <s v="Brazil"/>
    <s v="South America"/>
    <s v="AC Level 2"/>
    <n v="0.46"/>
    <d v="2025-07-24T00:00:00"/>
    <s v="9.00-21.00"/>
    <d v="1900-01-11T00:00:00"/>
    <n v="17.16"/>
    <n v="60"/>
    <x v="2"/>
    <x v="3"/>
    <s v="Type 2, Tesla"/>
    <n v="2020"/>
    <s v="Yes"/>
    <n v="4.4000000000000004"/>
    <n v="2"/>
    <s v="Monthly"/>
  </r>
  <r>
    <s v="EVS00367"/>
    <n v="37.709186000000003"/>
    <n v="-122.35754799999999"/>
    <s v="7841 San Francisco Ave"/>
    <s v=" San Francisco"/>
    <s v="United States"/>
    <s v="United States"/>
    <s v="North America"/>
    <s v="AC Level 2"/>
    <n v="0.39"/>
    <s v="6:00-22:00"/>
    <s v="6:00-22:00"/>
    <d v="1899-12-30T16:04:48"/>
    <n v="16.09"/>
    <n v="67"/>
    <x v="3"/>
    <x v="0"/>
    <s v="Tesla, CHAdeMO"/>
    <n v="2010"/>
    <s v="No"/>
    <n v="3.3"/>
    <n v="1"/>
    <s v="Annually"/>
  </r>
  <r>
    <s v="EVS00373"/>
    <n v="41.809137"/>
    <n v="-87.787487999999996"/>
    <s v="7120 Chicago Ave"/>
    <s v=" Chicago"/>
    <s v="United States"/>
    <s v="United States"/>
    <s v="North America"/>
    <s v="AC Level 2"/>
    <n v="0.26"/>
    <s v="9:00-18:00"/>
    <s v="9:00-18:00"/>
    <d v="1899-12-30T08:52:48"/>
    <n v="11.77"/>
    <n v="55"/>
    <x v="2"/>
    <x v="2"/>
    <s v="Type 2, Tesla"/>
    <n v="2017"/>
    <s v="No"/>
    <n v="4"/>
    <n v="10"/>
    <s v="Annually"/>
  </r>
  <r>
    <s v="EVS00376"/>
    <n v="19.187425000000001"/>
    <n v="72.935018999999997"/>
    <s v="8208 Mumbai Ave"/>
    <s v=" Mumbai"/>
    <s v="India"/>
    <s v="India"/>
    <s v="Asia"/>
    <s v="AC Level 2"/>
    <n v="0.21"/>
    <d v="2025-07-24T00:00:00"/>
    <s v="9.00-21.00"/>
    <d v="1900-01-11T00:00:00"/>
    <n v="11.69"/>
    <n v="50"/>
    <x v="4"/>
    <x v="0"/>
    <s v="Type 2, CCS"/>
    <n v="2010"/>
    <s v="Yes"/>
    <n v="4.7"/>
    <n v="4"/>
    <s v="Monthly"/>
  </r>
  <r>
    <s v="EVS00378"/>
    <n v="-33.783231999999998"/>
    <n v="18.535326999999999"/>
    <s v="5034 Cape Town Ave"/>
    <s v=" Cape Town"/>
    <s v="South Africa"/>
    <s v="South Africa"/>
    <s v="Africa"/>
    <s v="AC Level 2"/>
    <n v="0.49"/>
    <d v="2025-07-24T00:00:00"/>
    <s v="9.00-21.00"/>
    <d v="1900-01-11T00:00:00"/>
    <n v="19.670000000000002"/>
    <n v="78"/>
    <x v="3"/>
    <x v="1"/>
    <s v="CHAdeMO"/>
    <n v="2015"/>
    <s v="No"/>
    <n v="4.3"/>
    <n v="3"/>
    <s v="Quarterly"/>
  </r>
  <r>
    <s v="EVS00379"/>
    <n v="25.374825000000001"/>
    <n v="55.310630000000003"/>
    <s v="5543 Dubai Ave"/>
    <s v=" Dubai"/>
    <s v="United Arab Emirates"/>
    <s v="United Arab Emirates"/>
    <s v="Asia"/>
    <s v="AC Level 2"/>
    <n v="0.13"/>
    <s v="9:00-18:00"/>
    <s v="9:00-18:00"/>
    <d v="1899-12-30T08:52:48"/>
    <n v="17.14"/>
    <n v="73"/>
    <x v="1"/>
    <x v="1"/>
    <s v="Type 2, Tesla"/>
    <n v="2012"/>
    <s v="No"/>
    <n v="4.0999999999999996"/>
    <n v="1"/>
    <s v="Annually"/>
  </r>
  <r>
    <s v="EVS00382"/>
    <n v="41.919654999999999"/>
    <n v="-87.675175999999993"/>
    <s v="5849 Chicago Ave"/>
    <s v=" Chicago"/>
    <s v="United States"/>
    <s v="United States"/>
    <s v="North America"/>
    <s v="AC Level 2"/>
    <n v="0.12"/>
    <s v="9:00-18:00"/>
    <s v="9:00-18:00"/>
    <d v="1899-12-30T08:52:48"/>
    <n v="9.61"/>
    <n v="40"/>
    <x v="4"/>
    <x v="2"/>
    <s v="CHAdeMO"/>
    <n v="2023"/>
    <s v="Yes"/>
    <n v="3.4"/>
    <n v="2"/>
    <s v="Quarterly"/>
  </r>
  <r>
    <s v="EVS00383"/>
    <n v="43.763748"/>
    <n v="-79.399078000000003"/>
    <s v="2944 Toronto Ave"/>
    <s v=" Toronto"/>
    <s v="Canada"/>
    <s v="Canada"/>
    <s v="North America"/>
    <s v="AC Level 2"/>
    <n v="0.32"/>
    <d v="2025-07-24T00:00:00"/>
    <s v="9.00-21.00"/>
    <d v="1900-01-11T00:00:00"/>
    <n v="18.25"/>
    <n v="79"/>
    <x v="2"/>
    <x v="0"/>
    <s v="CCS"/>
    <n v="2013"/>
    <s v="Yes"/>
    <n v="4.7"/>
    <n v="2"/>
    <s v="Monthly"/>
  </r>
  <r>
    <s v="EVS00386"/>
    <n v="13.827106000000001"/>
    <n v="100.47739799999999"/>
    <s v="965 Bangkok Ave"/>
    <s v=" Bangkok"/>
    <s v="Thailand"/>
    <s v="Thailand"/>
    <s v="Asia"/>
    <s v="AC Level 2"/>
    <n v="0.41"/>
    <s v="6:00-22:00"/>
    <s v="6:00-22:00"/>
    <d v="1899-12-30T16:04:48"/>
    <n v="14.02"/>
    <n v="32"/>
    <x v="1"/>
    <x v="1"/>
    <s v="CCS"/>
    <n v="2015"/>
    <s v="Yes"/>
    <n v="4.3"/>
    <n v="10"/>
    <s v="Quarterly"/>
  </r>
  <r>
    <s v="EVS00387"/>
    <n v="25.318358"/>
    <n v="55.293286999999999"/>
    <s v="9219 Dubai Ave"/>
    <s v=" Dubai"/>
    <s v="United Arab Emirates"/>
    <s v="United Arab Emirates"/>
    <s v="Asia"/>
    <s v="AC Level 2"/>
    <n v="0.26"/>
    <d v="2025-07-24T00:00:00"/>
    <s v="9.00-21.00"/>
    <d v="1900-01-11T00:00:00"/>
    <n v="14.48"/>
    <n v="28"/>
    <x v="4"/>
    <x v="3"/>
    <s v="Tesla"/>
    <n v="2016"/>
    <s v="Yes"/>
    <n v="4.3"/>
    <n v="9"/>
    <s v="Annually"/>
  </r>
  <r>
    <s v="EVS00389"/>
    <n v="-33.829497000000003"/>
    <n v="151.234793"/>
    <s v="2404 Sydney Ave"/>
    <s v=" Sydney"/>
    <s v="Australia"/>
    <s v="Australia"/>
    <s v="Australia"/>
    <s v="AC Level 2"/>
    <n v="0.21"/>
    <s v="6:00-22:00"/>
    <s v="6:00-22:00"/>
    <d v="1899-12-30T16:04:48"/>
    <n v="12.3"/>
    <n v="90"/>
    <x v="1"/>
    <x v="2"/>
    <s v="Tesla"/>
    <n v="2010"/>
    <s v="Yes"/>
    <n v="3.7"/>
    <n v="8"/>
    <s v="Annually"/>
  </r>
  <r>
    <s v="EVS00390"/>
    <n v="39.990884000000001"/>
    <n v="116.203772"/>
    <s v="1698 Beijing Ave"/>
    <s v=" Beijing"/>
    <s v="China"/>
    <s v="China"/>
    <s v="Asia"/>
    <s v="AC Level 2"/>
    <n v="0.34"/>
    <s v="6:00-22:00"/>
    <s v="6:00-22:00"/>
    <d v="1899-12-30T16:04:48"/>
    <n v="17.600000000000001"/>
    <n v="35"/>
    <x v="2"/>
    <x v="2"/>
    <s v="CHAdeMO, CCS"/>
    <n v="2022"/>
    <s v="No"/>
    <n v="4.5999999999999996"/>
    <n v="2"/>
    <s v="Annually"/>
  </r>
  <r>
    <s v="EVS00391"/>
    <n v="66.871364"/>
    <n v="-151.69242600000001"/>
    <s v="1766 Random Rd"/>
    <n v="0"/>
    <s v="Not Found"/>
    <s v="Not Found"/>
    <s v="Not Found"/>
    <s v="AC Level 2"/>
    <n v="0.12"/>
    <s v="6:00-22:00"/>
    <s v="6:00-22:00"/>
    <d v="1899-12-30T16:04:48"/>
    <n v="1.92"/>
    <n v="34"/>
    <x v="1"/>
    <x v="2"/>
    <s v="Tesla, Type 2"/>
    <n v="2020"/>
    <s v="Yes"/>
    <n v="4.0999999999999996"/>
    <n v="4"/>
    <s v="Monthly"/>
  </r>
  <r>
    <s v="EVS00392"/>
    <n v="39.850411999999999"/>
    <n v="116.424857"/>
    <s v="9605 Beijing Ave"/>
    <s v=" Beijing"/>
    <s v="China"/>
    <s v="China"/>
    <s v="Asia"/>
    <s v="AC Level 2"/>
    <n v="0.41"/>
    <s v="6:00-22:00"/>
    <s v="6:00-22:00"/>
    <d v="1899-12-30T16:04:48"/>
    <n v="5.67"/>
    <n v="69"/>
    <x v="2"/>
    <x v="1"/>
    <s v="Tesla"/>
    <n v="2023"/>
    <s v="Yes"/>
    <n v="4.3"/>
    <n v="8"/>
    <s v="Quarterly"/>
  </r>
  <r>
    <s v="EVS00395"/>
    <n v="-23.535777"/>
    <n v="-46.535429000000001"/>
    <s v="8984 SÃ£o Paulo Ave"/>
    <s v=" SÃ£o Paulo"/>
    <s v="Brazil"/>
    <s v="Brazil"/>
    <s v="South America"/>
    <s v="AC Level 2"/>
    <n v="0.36"/>
    <s v="9:00-18:00"/>
    <s v="9:00-18:00"/>
    <d v="1899-12-30T08:52:48"/>
    <n v="5.14"/>
    <n v="25"/>
    <x v="2"/>
    <x v="3"/>
    <s v="CHAdeMO"/>
    <n v="2023"/>
    <s v="Yes"/>
    <n v="3"/>
    <n v="1"/>
    <s v="Annually"/>
  </r>
  <r>
    <s v="EVS00402"/>
    <n v="43.730544999999999"/>
    <n v="-79.393456999999998"/>
    <s v="1004 Toronto Ave"/>
    <s v=" Toronto"/>
    <s v="Canada"/>
    <s v="Canada"/>
    <s v="North America"/>
    <s v="AC Level 2"/>
    <n v="0.41"/>
    <d v="2025-07-24T00:00:00"/>
    <s v="9.00-21.00"/>
    <d v="1900-01-11T00:00:00"/>
    <n v="13.13"/>
    <n v="57"/>
    <x v="4"/>
    <x v="1"/>
    <s v="CCS"/>
    <n v="2010"/>
    <s v="No"/>
    <n v="4.4000000000000004"/>
    <n v="3"/>
    <s v="Monthly"/>
  </r>
  <r>
    <s v="EVS00403"/>
    <n v="19.513280000000002"/>
    <n v="-99.124674999999996"/>
    <s v="565 Mexico City Ave"/>
    <s v=" Mexico City"/>
    <s v="Mexico"/>
    <s v="Mexico"/>
    <s v="North America"/>
    <s v="AC Level 2"/>
    <n v="0.35"/>
    <d v="2025-07-24T00:00:00"/>
    <s v="9.00-21.00"/>
    <d v="1900-01-11T00:00:00"/>
    <n v="19.649999999999999"/>
    <n v="90"/>
    <x v="1"/>
    <x v="2"/>
    <s v="CCS, Type 2"/>
    <n v="2019"/>
    <s v="No"/>
    <n v="3.3"/>
    <n v="9"/>
    <s v="Annually"/>
  </r>
  <r>
    <s v="EVS00404"/>
    <n v="-23.592921"/>
    <n v="-46.640082999999997"/>
    <s v="6757 SÃ£o Paulo Ave"/>
    <s v=" SÃ£o Paulo"/>
    <s v="Brazil"/>
    <s v="Brazil"/>
    <s v="South America"/>
    <s v="AC Level 2"/>
    <n v="0.18"/>
    <d v="2025-07-24T00:00:00"/>
    <s v="9.00-21.00"/>
    <d v="1900-01-11T00:00:00"/>
    <n v="1.1299999999999999"/>
    <n v="49"/>
    <x v="4"/>
    <x v="1"/>
    <s v="CCS"/>
    <n v="2015"/>
    <s v="Yes"/>
    <n v="4.0999999999999996"/>
    <n v="9"/>
    <s v="Monthly"/>
  </r>
  <r>
    <s v="EVS00405"/>
    <n v="37.732711999999999"/>
    <n v="-122.376864"/>
    <s v="1903 San Francisco Ave"/>
    <s v=" San Francisco"/>
    <s v="United States"/>
    <s v="United States"/>
    <s v="North America"/>
    <s v="AC Level 2"/>
    <n v="0.4"/>
    <d v="2025-07-24T00:00:00"/>
    <s v="9.00-21.00"/>
    <d v="1900-01-11T00:00:00"/>
    <n v="10.039999999999999"/>
    <n v="26"/>
    <x v="4"/>
    <x v="1"/>
    <s v="CHAdeMO"/>
    <n v="2022"/>
    <s v="No"/>
    <n v="4.4000000000000004"/>
    <n v="2"/>
    <s v="Quarterly"/>
  </r>
  <r>
    <s v="EVS00409"/>
    <n v="41.996065000000002"/>
    <n v="-87.712255999999996"/>
    <s v="6068 Chicago Ave"/>
    <s v=" Chicago"/>
    <s v="United States"/>
    <s v="United States"/>
    <s v="North America"/>
    <s v="AC Level 2"/>
    <n v="0.36"/>
    <s v="9:00-18:00"/>
    <s v="9:00-18:00"/>
    <d v="1899-12-30T08:52:48"/>
    <n v="1.99"/>
    <n v="52"/>
    <x v="3"/>
    <x v="1"/>
    <s v="Tesla, Type 2"/>
    <n v="2018"/>
    <s v="Yes"/>
    <n v="3.4"/>
    <n v="7"/>
    <s v="Monthly"/>
  </r>
  <r>
    <s v="EVS00424"/>
    <n v="-33.777948000000002"/>
    <n v="18.414055999999999"/>
    <s v="4217 Cape Town Ave"/>
    <s v=" Cape Town"/>
    <s v="South Africa"/>
    <s v="South Africa"/>
    <s v="Africa"/>
    <s v="AC Level 2"/>
    <n v="0.28000000000000003"/>
    <s v="6:00-22:00"/>
    <s v="6:00-22:00"/>
    <d v="1899-12-30T16:04:48"/>
    <n v="18.96"/>
    <n v="18"/>
    <x v="2"/>
    <x v="1"/>
    <s v="Type 2, Tesla"/>
    <n v="2010"/>
    <s v="Yes"/>
    <n v="4.8"/>
    <n v="6"/>
    <s v="Annually"/>
  </r>
  <r>
    <s v="EVS00429"/>
    <n v="37.656942000000001"/>
    <n v="127.024389"/>
    <s v="1639 Seoul Ave"/>
    <s v=" Seoul"/>
    <s v="South Korea"/>
    <s v="South Korea"/>
    <s v="Asia"/>
    <s v="AC Level 2"/>
    <n v="0.49"/>
    <s v="6:00-22:00"/>
    <s v="6:00-22:00"/>
    <d v="1899-12-30T16:04:48"/>
    <n v="10.3"/>
    <n v="41"/>
    <x v="3"/>
    <x v="2"/>
    <s v="Type 2"/>
    <n v="2015"/>
    <s v="No"/>
    <n v="4"/>
    <n v="4"/>
    <s v="Annually"/>
  </r>
  <r>
    <s v="EVS00431"/>
    <n v="-28.460678000000001"/>
    <n v="-43.111786000000002"/>
    <s v="3609 Random Rd"/>
    <s v="Error"/>
    <s v="Error"/>
    <s v="Error"/>
    <s v="Error"/>
    <s v="AC Level 2"/>
    <n v="0.18"/>
    <d v="2025-07-24T00:00:00"/>
    <s v="9.00-21.00"/>
    <d v="1900-01-11T00:00:00"/>
    <n v="13.88"/>
    <n v="61"/>
    <x v="0"/>
    <x v="2"/>
    <s v="CHAdeMO"/>
    <n v="2019"/>
    <s v="Yes"/>
    <n v="4.5999999999999996"/>
    <n v="10"/>
    <s v="Annually"/>
  </r>
  <r>
    <s v="EVS00436"/>
    <n v="19.189133999999999"/>
    <n v="72.900210000000001"/>
    <s v="9195 Mumbai Ave"/>
    <s v=" Mumbai"/>
    <s v="India"/>
    <s v="India"/>
    <s v="Asia"/>
    <s v="AC Level 2"/>
    <n v="0.37"/>
    <s v="6:00-22:00"/>
    <s v="6:00-22:00"/>
    <d v="1899-12-30T16:04:48"/>
    <n v="9.64"/>
    <n v="66"/>
    <x v="4"/>
    <x v="1"/>
    <s v="CHAdeMO"/>
    <n v="2015"/>
    <s v="No"/>
    <n v="5"/>
    <n v="1"/>
    <s v="Annually"/>
  </r>
  <r>
    <s v="EVS00438"/>
    <n v="37.664254"/>
    <n v="126.905895"/>
    <s v="8869 Seoul Ave"/>
    <s v=" Seoul"/>
    <s v="South Korea"/>
    <s v="South Korea"/>
    <s v="Asia"/>
    <s v="AC Level 2"/>
    <n v="0.49"/>
    <s v="6:00-22:00"/>
    <s v="6:00-22:00"/>
    <d v="1899-12-30T16:04:48"/>
    <n v="2.4700000000000002"/>
    <n v="97"/>
    <x v="0"/>
    <x v="1"/>
    <s v="CHAdeMO"/>
    <n v="2014"/>
    <s v="No"/>
    <n v="4.3"/>
    <n v="1"/>
    <s v="Monthly"/>
  </r>
  <r>
    <s v="EVS00439"/>
    <n v="37.554929999999999"/>
    <n v="127.023747"/>
    <s v="5136 Seoul Ave"/>
    <s v=" Seoul"/>
    <s v="South Korea"/>
    <s v="South Korea"/>
    <s v="Asia"/>
    <s v="AC Level 2"/>
    <n v="0.36"/>
    <s v="6:00-22:00"/>
    <s v="6:00-22:00"/>
    <d v="1899-12-30T16:04:48"/>
    <n v="1.93"/>
    <n v="97"/>
    <x v="0"/>
    <x v="0"/>
    <s v="CHAdeMO"/>
    <n v="2012"/>
    <s v="Yes"/>
    <n v="3"/>
    <n v="3"/>
    <s v="Annually"/>
  </r>
  <r>
    <s v="EVS00442"/>
    <n v="13.759093"/>
    <n v="100.45287999999999"/>
    <s v="3578 Bangkok Ave"/>
    <s v=" Bangkok"/>
    <s v="Thailand"/>
    <s v="Thailand"/>
    <s v="Asia"/>
    <s v="AC Level 2"/>
    <n v="0.17"/>
    <d v="2025-07-24T00:00:00"/>
    <s v="9.00-21.00"/>
    <d v="1900-01-11T00:00:00"/>
    <n v="6.64"/>
    <n v="13"/>
    <x v="3"/>
    <x v="3"/>
    <s v="CHAdeMO"/>
    <n v="2013"/>
    <s v="No"/>
    <n v="3.9"/>
    <n v="2"/>
    <s v="Quarterly"/>
  </r>
  <r>
    <s v="EVS00443"/>
    <n v="39.904510000000002"/>
    <n v="116.412448"/>
    <s v="4977 Beijing Ave"/>
    <s v=" Beijing"/>
    <s v="China"/>
    <s v="China"/>
    <s v="Asia"/>
    <s v="AC Level 2"/>
    <n v="0.42"/>
    <d v="2025-07-24T00:00:00"/>
    <s v="9.00-21.00"/>
    <d v="1900-01-11T00:00:00"/>
    <n v="6.18"/>
    <n v="91"/>
    <x v="4"/>
    <x v="1"/>
    <s v="Tesla, CCS"/>
    <n v="2013"/>
    <s v="No"/>
    <n v="3.5"/>
    <n v="4"/>
    <s v="Monthly"/>
  </r>
  <r>
    <s v="EVS00444"/>
    <n v="-33.766911"/>
    <n v="18.599488000000001"/>
    <s v="3929 Cape Town Ave"/>
    <s v=" Cape Town"/>
    <s v="South Africa"/>
    <s v="South Africa"/>
    <s v="Africa"/>
    <s v="AC Level 2"/>
    <n v="0.16"/>
    <s v="9:00-18:00"/>
    <s v="9:00-18:00"/>
    <d v="1899-12-30T08:52:48"/>
    <n v="10.01"/>
    <n v="15"/>
    <x v="4"/>
    <x v="3"/>
    <s v="Tesla"/>
    <n v="2021"/>
    <s v="Yes"/>
    <n v="3.3"/>
    <n v="5"/>
    <s v="Annually"/>
  </r>
  <r>
    <s v="EVS00445"/>
    <n v="43.657288999999999"/>
    <n v="-79.379941000000002"/>
    <s v="5717 Toronto Ave"/>
    <s v=" Toronto"/>
    <s v="Canada"/>
    <s v="Canada"/>
    <s v="North America"/>
    <s v="AC Level 2"/>
    <n v="0.16"/>
    <d v="2025-07-24T00:00:00"/>
    <s v="9.00-21.00"/>
    <d v="1900-01-11T00:00:00"/>
    <n v="18.239999999999998"/>
    <n v="85"/>
    <x v="0"/>
    <x v="0"/>
    <s v="Type 2, CHAdeMO"/>
    <n v="2020"/>
    <s v="Yes"/>
    <n v="4.9000000000000004"/>
    <n v="10"/>
    <s v="Quarterly"/>
  </r>
  <r>
    <s v="EVS00448"/>
    <n v="52.512343999999999"/>
    <n v="13.467784"/>
    <s v="5917 Berlin Ave"/>
    <s v=" Berlin"/>
    <s v="Germany"/>
    <s v="Germany"/>
    <s v="Europe"/>
    <s v="AC Level 2"/>
    <n v="0.14000000000000001"/>
    <s v="6:00-22:00"/>
    <s v="6:00-22:00"/>
    <d v="1899-12-30T16:04:48"/>
    <n v="10.41"/>
    <n v="10"/>
    <x v="3"/>
    <x v="3"/>
    <s v="CHAdeMO"/>
    <n v="2021"/>
    <s v="No"/>
    <n v="3.5"/>
    <n v="4"/>
    <s v="Monthly"/>
  </r>
  <r>
    <s v="EVS00449"/>
    <n v="39.954662999999996"/>
    <n v="116.46747499999999"/>
    <s v="2542 Beijing Ave"/>
    <s v=" Beijing"/>
    <s v="China"/>
    <s v="China"/>
    <s v="Asia"/>
    <s v="AC Level 2"/>
    <n v="0.11"/>
    <d v="2025-07-24T00:00:00"/>
    <s v="9.00-21.00"/>
    <d v="1900-01-11T00:00:00"/>
    <n v="18.32"/>
    <n v="70"/>
    <x v="4"/>
    <x v="1"/>
    <s v="CCS, Type 2"/>
    <n v="2020"/>
    <s v="Yes"/>
    <n v="3.1"/>
    <n v="4"/>
    <s v="Monthly"/>
  </r>
  <r>
    <s v="EVS00456"/>
    <n v="25.256895"/>
    <n v="55.342554999999997"/>
    <s v="8431 Dubai Ave"/>
    <s v=" Dubai"/>
    <s v="United Arab Emirates"/>
    <s v="United Arab Emirates"/>
    <s v="Asia"/>
    <s v="AC Level 2"/>
    <n v="0.21"/>
    <s v="6:00-22:00"/>
    <s v="6:00-22:00"/>
    <d v="1899-12-30T16:04:48"/>
    <n v="15.37"/>
    <n v="13"/>
    <x v="1"/>
    <x v="2"/>
    <s v="Tesla"/>
    <n v="2018"/>
    <s v="No"/>
    <n v="4.3"/>
    <n v="8"/>
    <s v="Monthly"/>
  </r>
  <r>
    <s v="EVS00457"/>
    <n v="13.719327"/>
    <n v="100.532449"/>
    <s v="9468 Bangkok Ave"/>
    <s v=" Bangkok"/>
    <s v="Thailand"/>
    <s v="Thailand"/>
    <s v="Asia"/>
    <s v="AC Level 2"/>
    <n v="0.24"/>
    <d v="2025-07-24T00:00:00"/>
    <s v="9.00-21.00"/>
    <d v="1900-01-11T00:00:00"/>
    <n v="7.51"/>
    <n v="29"/>
    <x v="0"/>
    <x v="0"/>
    <s v="CHAdeMO, Tesla"/>
    <n v="2022"/>
    <s v="Yes"/>
    <n v="4.5999999999999996"/>
    <n v="9"/>
    <s v="Annually"/>
  </r>
  <r>
    <s v="EVS00460"/>
    <n v="39.910018999999998"/>
    <n v="116.390388"/>
    <s v="1546 Beijing Ave"/>
    <s v=" Beijing"/>
    <s v="China"/>
    <s v="China"/>
    <s v="Asia"/>
    <s v="AC Level 2"/>
    <n v="0.4"/>
    <s v="9:00-18:00"/>
    <s v="9:00-18:00"/>
    <d v="1899-12-30T08:52:48"/>
    <n v="14.31"/>
    <n v="80"/>
    <x v="3"/>
    <x v="1"/>
    <s v="Tesla, Type 2"/>
    <n v="2012"/>
    <s v="Yes"/>
    <n v="4.4000000000000004"/>
    <n v="4"/>
    <s v="Quarterly"/>
  </r>
  <r>
    <s v="EVS00463"/>
    <n v="41.888790999999998"/>
    <n v="-87.642666000000006"/>
    <s v="3091 Chicago Ave"/>
    <s v=" Chicago"/>
    <s v="United States"/>
    <s v="United States"/>
    <s v="North America"/>
    <s v="AC Level 2"/>
    <n v="0.39"/>
    <d v="2025-07-24T00:00:00"/>
    <s v="9.00-21.00"/>
    <d v="1900-01-11T00:00:00"/>
    <n v="0.84"/>
    <n v="55"/>
    <x v="3"/>
    <x v="3"/>
    <s v="CCS"/>
    <n v="2019"/>
    <s v="No"/>
    <n v="3.9"/>
    <n v="2"/>
    <s v="Quarterly"/>
  </r>
  <r>
    <s v="EVS00466"/>
    <n v="55.819361000000001"/>
    <n v="37.663181000000002"/>
    <s v="2225 Moscow Ave"/>
    <s v=" Moscow"/>
    <s v="Russia"/>
    <s v="Russia"/>
    <s v="Europe"/>
    <s v="AC Level 2"/>
    <n v="0.34"/>
    <s v="9:00-18:00"/>
    <s v="9:00-18:00"/>
    <d v="1899-12-30T08:52:48"/>
    <n v="9.98"/>
    <n v="75"/>
    <x v="1"/>
    <x v="3"/>
    <s v="CHAdeMO"/>
    <n v="2020"/>
    <s v="No"/>
    <n v="4.7"/>
    <n v="2"/>
    <s v="Quarterly"/>
  </r>
  <r>
    <s v="EVS00472"/>
    <n v="41.908380999999999"/>
    <n v="-87.744026000000005"/>
    <s v="3032 Chicago Ave"/>
    <s v=" Chicago"/>
    <s v="United States"/>
    <s v="United States"/>
    <s v="North America"/>
    <s v="AC Level 2"/>
    <n v="0.23"/>
    <d v="2025-07-24T00:00:00"/>
    <s v="9.00-21.00"/>
    <d v="1900-01-11T00:00:00"/>
    <n v="16.38"/>
    <n v="66"/>
    <x v="2"/>
    <x v="1"/>
    <s v="CCS, Tesla"/>
    <n v="2016"/>
    <s v="No"/>
    <n v="4.7"/>
    <n v="9"/>
    <s v="Monthly"/>
  </r>
  <r>
    <s v="EVS00473"/>
    <n v="34.077955000000003"/>
    <n v="-118.200937"/>
    <s v="5292 Los Angeles Ave"/>
    <s v=" Los Angeles"/>
    <s v="United States"/>
    <s v="United States"/>
    <s v="North America"/>
    <s v="AC Level 2"/>
    <n v="0.18"/>
    <s v="9:00-18:00"/>
    <s v="9:00-18:00"/>
    <d v="1899-12-30T08:52:48"/>
    <n v="8.7100000000000009"/>
    <n v="19"/>
    <x v="3"/>
    <x v="0"/>
    <s v="Tesla, Type 2"/>
    <n v="2022"/>
    <s v="No"/>
    <n v="3.3"/>
    <n v="2"/>
    <s v="Quarterly"/>
  </r>
  <r>
    <s v="EVS00474"/>
    <n v="43.654350000000001"/>
    <n v="-79.353920000000002"/>
    <s v="1744 Toronto Ave"/>
    <s v=" Toronto"/>
    <s v="Canada"/>
    <s v="Canada"/>
    <s v="North America"/>
    <s v="AC Level 2"/>
    <n v="0.14000000000000001"/>
    <d v="2025-07-24T00:00:00"/>
    <s v="9.00-21.00"/>
    <d v="1900-01-11T00:00:00"/>
    <n v="9.66"/>
    <n v="100"/>
    <x v="0"/>
    <x v="1"/>
    <s v="Type 2, Tesla"/>
    <n v="2021"/>
    <s v="Yes"/>
    <n v="3.8"/>
    <n v="9"/>
    <s v="Quarterly"/>
  </r>
  <r>
    <s v="EVS00475"/>
    <n v="41.900694000000001"/>
    <n v="-87.711228000000006"/>
    <s v="4042 Chicago Ave"/>
    <s v=" Chicago"/>
    <s v="United States"/>
    <s v="United States"/>
    <s v="North America"/>
    <s v="AC Level 2"/>
    <n v="0.23"/>
    <d v="2025-07-24T00:00:00"/>
    <s v="9.00-21.00"/>
    <d v="1900-01-11T00:00:00"/>
    <n v="18.97"/>
    <n v="93"/>
    <x v="4"/>
    <x v="3"/>
    <s v="CHAdeMO, CCS"/>
    <n v="2023"/>
    <s v="No"/>
    <n v="4.9000000000000004"/>
    <n v="10"/>
    <s v="Monthly"/>
  </r>
  <r>
    <s v="EVS00476"/>
    <n v="41.831702999999997"/>
    <n v="-87.627725999999996"/>
    <s v="9085 Chicago Ave"/>
    <s v=" Chicago"/>
    <s v="United States"/>
    <s v="United States"/>
    <s v="North America"/>
    <s v="AC Level 2"/>
    <n v="0.14000000000000001"/>
    <s v="6:00-22:00"/>
    <s v="6:00-22:00"/>
    <d v="1899-12-30T16:04:48"/>
    <n v="1.48"/>
    <n v="85"/>
    <x v="0"/>
    <x v="0"/>
    <s v="CCS"/>
    <n v="2016"/>
    <s v="Yes"/>
    <n v="3.9"/>
    <n v="2"/>
    <s v="Quarterly"/>
  </r>
  <r>
    <s v="EVS00480"/>
    <n v="41.921123000000001"/>
    <n v="-87.660919000000007"/>
    <s v="2397 Chicago Ave"/>
    <s v=" Chicago"/>
    <s v="United States"/>
    <s v="United States"/>
    <s v="North America"/>
    <s v="AC Level 2"/>
    <n v="0.34"/>
    <s v="9:00-18:00"/>
    <s v="9:00-18:00"/>
    <d v="1899-12-30T08:52:48"/>
    <n v="4.9400000000000004"/>
    <n v="89"/>
    <x v="3"/>
    <x v="0"/>
    <s v="Tesla"/>
    <n v="2023"/>
    <s v="Yes"/>
    <n v="3.4"/>
    <n v="5"/>
    <s v="Annually"/>
  </r>
  <r>
    <s v="EVS00481"/>
    <n v="-80.723495999999997"/>
    <n v="179.664661"/>
    <s v="3548 Random Rd"/>
    <s v="Not Found"/>
    <s v="Not Found"/>
    <s v="Not Found"/>
    <s v="Not Found"/>
    <s v="AC Level 2"/>
    <n v="0.4"/>
    <d v="2025-07-24T00:00:00"/>
    <s v="9.00-21.00"/>
    <d v="1900-01-11T00:00:00"/>
    <n v="19.28"/>
    <n v="88"/>
    <x v="1"/>
    <x v="1"/>
    <s v="CHAdeMO"/>
    <n v="2013"/>
    <s v="No"/>
    <n v="3.7"/>
    <n v="5"/>
    <s v="Monthly"/>
  </r>
  <r>
    <s v="EVS00484"/>
    <n v="-33.887957999999998"/>
    <n v="151.22893300000001"/>
    <s v="9994 Sydney Ave"/>
    <s v=" Sydney"/>
    <s v="Australia"/>
    <s v="Australia"/>
    <s v="Australia"/>
    <s v="AC Level 2"/>
    <n v="0.31"/>
    <s v="9:00-18:00"/>
    <s v="9:00-18:00"/>
    <d v="1899-12-30T08:52:48"/>
    <n v="0.65"/>
    <n v="77"/>
    <x v="1"/>
    <x v="0"/>
    <s v="CCS, CHAdeMO"/>
    <n v="2016"/>
    <s v="Yes"/>
    <n v="3.3"/>
    <n v="8"/>
    <s v="Annually"/>
  </r>
  <r>
    <s v="EVS00491"/>
    <n v="-51.852150999999999"/>
    <n v="154.23980700000001"/>
    <s v="7062 Random Rd"/>
    <s v="Error"/>
    <s v="Error"/>
    <s v="Error"/>
    <s v="Error"/>
    <s v="AC Level 2"/>
    <n v="0.22"/>
    <d v="2025-07-24T00:00:00"/>
    <s v="9.00-21.00"/>
    <d v="1900-01-11T00:00:00"/>
    <n v="13.65"/>
    <n v="37"/>
    <x v="4"/>
    <x v="0"/>
    <s v="CCS"/>
    <n v="2020"/>
    <s v="No"/>
    <n v="3.3"/>
    <n v="10"/>
    <s v="Quarterly"/>
  </r>
  <r>
    <s v="EVS00493"/>
    <n v="43.618735999999998"/>
    <n v="-79.353397999999999"/>
    <s v="7741 Toronto Ave"/>
    <s v=" Toronto"/>
    <s v="Canada"/>
    <s v="Canada"/>
    <s v="North America"/>
    <s v="AC Level 2"/>
    <n v="0.31"/>
    <s v="6:00-22:00"/>
    <s v="6:00-22:00"/>
    <d v="1899-12-30T16:04:48"/>
    <n v="7.2"/>
    <n v="68"/>
    <x v="4"/>
    <x v="1"/>
    <s v="Type 2"/>
    <n v="2023"/>
    <s v="No"/>
    <n v="4.9000000000000004"/>
    <n v="9"/>
    <s v="Annually"/>
  </r>
  <r>
    <s v="EVS00495"/>
    <n v="18.907316000000002"/>
    <n v="72.983951000000005"/>
    <s v="8262 Mumbai Ave"/>
    <s v=" Mumbai"/>
    <s v="India"/>
    <s v="India"/>
    <s v="Asia"/>
    <s v="AC Level 2"/>
    <n v="0.28999999999999998"/>
    <s v="6:00-22:00"/>
    <s v="6:00-22:00"/>
    <d v="1899-12-30T16:04:48"/>
    <n v="8.11"/>
    <n v="94"/>
    <x v="3"/>
    <x v="1"/>
    <s v="CHAdeMO"/>
    <n v="2020"/>
    <s v="No"/>
    <n v="3.1"/>
    <n v="10"/>
    <s v="Annually"/>
  </r>
  <r>
    <s v="EVS00496"/>
    <n v="19.555444000000001"/>
    <n v="-99.064002000000002"/>
    <s v="6128 Mexico City Ave"/>
    <s v=" Mexico City"/>
    <s v="Mexico"/>
    <s v="Mexico"/>
    <s v="North America"/>
    <s v="AC Level 2"/>
    <n v="0.35"/>
    <d v="2025-07-24T00:00:00"/>
    <s v="9.00-21.00"/>
    <d v="1900-01-11T00:00:00"/>
    <n v="8.14"/>
    <n v="32"/>
    <x v="2"/>
    <x v="3"/>
    <s v="Tesla, CCS"/>
    <n v="2014"/>
    <s v="No"/>
    <n v="4.8"/>
    <n v="4"/>
    <s v="Annually"/>
  </r>
  <r>
    <s v="EVS00500"/>
    <n v="19.466608999999998"/>
    <n v="-99.175586999999993"/>
    <s v="732 Mexico City Ave"/>
    <s v=" Mexico City"/>
    <s v="Mexico"/>
    <s v="Mexico"/>
    <s v="North America"/>
    <s v="AC Level 2"/>
    <n v="0.41"/>
    <d v="2025-07-24T00:00:00"/>
    <s v="9.00-21.00"/>
    <d v="1900-01-11T00:00:00"/>
    <n v="13.73"/>
    <n v="75"/>
    <x v="0"/>
    <x v="3"/>
    <s v="CCS, Type 2"/>
    <n v="2016"/>
    <s v="No"/>
    <n v="4"/>
    <n v="8"/>
    <s v="Monthly"/>
  </r>
  <r>
    <s v="EVS00502"/>
    <n v="-33.749507999999999"/>
    <n v="151.31490099999999"/>
    <s v="2028 Sydney Ave"/>
    <s v=" Sydney"/>
    <s v="Australia"/>
    <s v="Australia"/>
    <s v="Australia"/>
    <s v="AC Level 2"/>
    <n v="0.41"/>
    <d v="2025-07-24T00:00:00"/>
    <s v="9.00-21.00"/>
    <d v="1900-01-11T00:00:00"/>
    <n v="18.14"/>
    <n v="67"/>
    <x v="3"/>
    <x v="2"/>
    <s v="Tesla"/>
    <n v="2011"/>
    <s v="Yes"/>
    <n v="4.4000000000000004"/>
    <n v="8"/>
    <s v="Annually"/>
  </r>
  <r>
    <s v="EVS00504"/>
    <n v="43.782108000000001"/>
    <n v="-79.372287"/>
    <s v="1640 Toronto Ave"/>
    <s v=" Toronto"/>
    <s v="Canada"/>
    <s v="Canada"/>
    <s v="North America"/>
    <s v="AC Level 2"/>
    <n v="0.1"/>
    <s v="6:00-22:00"/>
    <s v="6:00-22:00"/>
    <d v="1899-12-30T16:04:48"/>
    <n v="10.29"/>
    <n v="86"/>
    <x v="0"/>
    <x v="0"/>
    <s v="CHAdeMO, Tesla"/>
    <n v="2020"/>
    <s v="No"/>
    <n v="3.9"/>
    <n v="7"/>
    <s v="Monthly"/>
  </r>
  <r>
    <s v="EVS00507"/>
    <n v="-33.800303"/>
    <n v="151.35280599999999"/>
    <s v="1251 Sydney Ave"/>
    <s v=" Sydney"/>
    <s v="Australia"/>
    <s v="Australia"/>
    <s v="Australia"/>
    <s v="AC Level 2"/>
    <n v="0.39"/>
    <s v="9:00-18:00"/>
    <s v="9:00-18:00"/>
    <d v="1899-12-30T08:52:48"/>
    <n v="17.82"/>
    <n v="59"/>
    <x v="3"/>
    <x v="1"/>
    <s v="Type 2"/>
    <n v="2011"/>
    <s v="Yes"/>
    <n v="4.8"/>
    <n v="1"/>
    <s v="Monthly"/>
  </r>
  <r>
    <s v="EVS00509"/>
    <n v="13.867796999999999"/>
    <n v="100.52955900000001"/>
    <s v="3263 Bangkok Ave"/>
    <s v=" Bangkok"/>
    <s v="Thailand"/>
    <s v="Thailand"/>
    <s v="Asia"/>
    <s v="AC Level 2"/>
    <n v="0.42"/>
    <d v="2025-07-24T00:00:00"/>
    <s v="9.00-21.00"/>
    <d v="1900-01-11T00:00:00"/>
    <n v="3.1"/>
    <n v="37"/>
    <x v="4"/>
    <x v="3"/>
    <s v="Type 2"/>
    <n v="2013"/>
    <s v="Yes"/>
    <n v="3.1"/>
    <n v="7"/>
    <s v="Annually"/>
  </r>
  <r>
    <s v="EVS00513"/>
    <n v="18.936205999999999"/>
    <n v="72.952021000000002"/>
    <s v="1098 Mumbai Ave"/>
    <s v=" Mumbai"/>
    <s v="India"/>
    <s v="India"/>
    <s v="Asia"/>
    <s v="AC Level 2"/>
    <n v="0.46"/>
    <d v="2025-07-24T00:00:00"/>
    <s v="9.00-21.00"/>
    <d v="1900-01-11T00:00:00"/>
    <n v="16.82"/>
    <n v="44"/>
    <x v="2"/>
    <x v="2"/>
    <s v="Tesla"/>
    <n v="2021"/>
    <s v="Yes"/>
    <n v="4.8"/>
    <n v="4"/>
    <s v="Monthly"/>
  </r>
  <r>
    <s v="EVS00514"/>
    <n v="43.604120000000002"/>
    <n v="-79.417446999999996"/>
    <s v="8754 Toronto Ave"/>
    <s v=" Toronto"/>
    <s v="Canada"/>
    <s v="Canada"/>
    <s v="North America"/>
    <s v="AC Level 2"/>
    <n v="0.18"/>
    <s v="9:00-18:00"/>
    <s v="9:00-18:00"/>
    <d v="1899-12-30T08:52:48"/>
    <n v="12.96"/>
    <n v="26"/>
    <x v="4"/>
    <x v="2"/>
    <s v="CHAdeMO, Type 2"/>
    <n v="2020"/>
    <s v="No"/>
    <n v="4"/>
    <n v="6"/>
    <s v="Monthly"/>
  </r>
  <r>
    <s v="EVS00515"/>
    <n v="-33.753965000000001"/>
    <n v="18.450752999999999"/>
    <s v="9347 Cape Town Ave"/>
    <s v=" Cape Town"/>
    <s v="South Africa"/>
    <s v="South Africa"/>
    <s v="Africa"/>
    <s v="AC Level 2"/>
    <n v="0.27"/>
    <s v="9:00-18:00"/>
    <s v="9:00-18:00"/>
    <d v="1899-12-30T08:52:48"/>
    <n v="18.440000000000001"/>
    <n v="89"/>
    <x v="3"/>
    <x v="1"/>
    <s v="Tesla"/>
    <n v="2012"/>
    <s v="No"/>
    <n v="4.7"/>
    <n v="8"/>
    <s v="Monthly"/>
  </r>
  <r>
    <s v="EVS00520"/>
    <n v="25.293780999999999"/>
    <n v="55.267276000000003"/>
    <s v="5632 Dubai Ave"/>
    <s v=" Dubai"/>
    <s v="United Arab Emirates"/>
    <s v="United Arab Emirates"/>
    <s v="Asia"/>
    <s v="AC Level 2"/>
    <n v="0.19"/>
    <s v="6:00-22:00"/>
    <s v="6:00-22:00"/>
    <d v="1899-12-30T16:04:48"/>
    <n v="19.239999999999998"/>
    <n v="59"/>
    <x v="0"/>
    <x v="0"/>
    <s v="CCS"/>
    <n v="2023"/>
    <s v="Yes"/>
    <n v="3.4"/>
    <n v="7"/>
    <s v="Monthly"/>
  </r>
  <r>
    <s v="EVS00522"/>
    <n v="-33.826787000000003"/>
    <n v="18.469092"/>
    <s v="2191 Cape Town Ave"/>
    <s v=" Cape Town"/>
    <s v="South Africa"/>
    <s v="South Africa"/>
    <s v="Africa"/>
    <s v="AC Level 2"/>
    <n v="0.43"/>
    <d v="2025-07-24T00:00:00"/>
    <s v="9.00-21.00"/>
    <d v="1900-01-11T00:00:00"/>
    <n v="5.79"/>
    <n v="99"/>
    <x v="0"/>
    <x v="3"/>
    <s v="Type 2"/>
    <n v="2016"/>
    <s v="No"/>
    <n v="4.5"/>
    <n v="8"/>
    <s v="Quarterly"/>
  </r>
  <r>
    <s v="EVS00527"/>
    <n v="37.580528999999999"/>
    <n v="126.991581"/>
    <s v="1368 Seoul Ave"/>
    <s v=" Seoul"/>
    <s v="South Korea"/>
    <s v="South Korea"/>
    <s v="Asia"/>
    <s v="AC Level 2"/>
    <n v="0.12"/>
    <d v="2025-07-24T00:00:00"/>
    <s v="9.00-21.00"/>
    <d v="1900-01-11T00:00:00"/>
    <n v="3.66"/>
    <n v="63"/>
    <x v="4"/>
    <x v="0"/>
    <s v="CHAdeMO"/>
    <n v="2021"/>
    <s v="No"/>
    <n v="3.6"/>
    <n v="7"/>
    <s v="Monthly"/>
  </r>
  <r>
    <s v="EVS00528"/>
    <n v="41.930069000000003"/>
    <n v="-87.726528999999999"/>
    <s v="1693 Chicago Ave"/>
    <s v=" Chicago"/>
    <s v="United States"/>
    <s v="United States"/>
    <s v="North America"/>
    <s v="AC Level 2"/>
    <n v="0.42"/>
    <s v="6:00-22:00"/>
    <s v="6:00-22:00"/>
    <d v="1899-12-30T16:04:48"/>
    <n v="15.28"/>
    <n v="29"/>
    <x v="1"/>
    <x v="1"/>
    <s v="Type 2, Tesla"/>
    <n v="2016"/>
    <s v="No"/>
    <n v="4.3"/>
    <n v="7"/>
    <s v="Annually"/>
  </r>
  <r>
    <s v="EVS00529"/>
    <n v="37.541221999999998"/>
    <n v="127.057344"/>
    <s v="3715 Seoul Ave"/>
    <s v=" Seoul"/>
    <s v="South Korea"/>
    <s v="South Korea"/>
    <s v="Asia"/>
    <s v="AC Level 2"/>
    <n v="0.36"/>
    <s v="9:00-18:00"/>
    <s v="9:00-18:00"/>
    <d v="1899-12-30T08:52:48"/>
    <n v="10.87"/>
    <n v="34"/>
    <x v="3"/>
    <x v="3"/>
    <s v="CCS, CHAdeMO"/>
    <n v="2018"/>
    <s v="Yes"/>
    <n v="3.3"/>
    <n v="9"/>
    <s v="Quarterly"/>
  </r>
  <r>
    <s v="EVS00533"/>
    <n v="43.669536999999998"/>
    <n v="-79.455416999999997"/>
    <s v="6904 Toronto Ave"/>
    <s v=" Toronto"/>
    <s v="Canada"/>
    <s v="Canada"/>
    <s v="North America"/>
    <s v="AC Level 2"/>
    <n v="0.25"/>
    <d v="2025-07-24T00:00:00"/>
    <s v="9.00-21.00"/>
    <d v="1900-01-11T00:00:00"/>
    <n v="17.86"/>
    <n v="66"/>
    <x v="1"/>
    <x v="3"/>
    <s v="CHAdeMO"/>
    <n v="2017"/>
    <s v="No"/>
    <n v="3.3"/>
    <n v="7"/>
    <s v="Quarterly"/>
  </r>
  <r>
    <s v="EVS00539"/>
    <n v="-33.876289999999997"/>
    <n v="151.385211"/>
    <s v="2594 Sydney Ave"/>
    <s v=" Sydney"/>
    <s v="Australia"/>
    <s v="Australia"/>
    <s v="Australia"/>
    <s v="AC Level 2"/>
    <n v="0.38"/>
    <s v="9:00-18:00"/>
    <s v="9:00-18:00"/>
    <d v="1899-12-30T08:52:48"/>
    <n v="11.82"/>
    <n v="68"/>
    <x v="2"/>
    <x v="0"/>
    <s v="CCS, Tesla"/>
    <n v="2014"/>
    <s v="Yes"/>
    <n v="4.7"/>
    <n v="8"/>
    <s v="Quarterly"/>
  </r>
  <r>
    <s v="EVS00544"/>
    <n v="37.553153000000002"/>
    <n v="127.08942"/>
    <s v="3100 Seoul Ave"/>
    <s v=" Seoul"/>
    <s v="South Korea"/>
    <s v="South Korea"/>
    <s v="Asia"/>
    <s v="AC Level 2"/>
    <n v="0.25"/>
    <s v="6:00-22:00"/>
    <s v="6:00-22:00"/>
    <d v="1899-12-30T16:04:48"/>
    <n v="18.28"/>
    <n v="10"/>
    <x v="0"/>
    <x v="1"/>
    <s v="CCS"/>
    <n v="2022"/>
    <s v="No"/>
    <n v="3.2"/>
    <n v="8"/>
    <s v="Annually"/>
  </r>
  <r>
    <s v="EVS00545"/>
    <n v="43.617122000000002"/>
    <n v="-79.468007999999998"/>
    <s v="9638 Toronto Ave"/>
    <s v=" Toronto"/>
    <s v="Canada"/>
    <s v="Canada"/>
    <s v="North America"/>
    <s v="AC Level 2"/>
    <n v="0.32"/>
    <d v="2025-07-24T00:00:00"/>
    <s v="9.00-21.00"/>
    <d v="1900-01-11T00:00:00"/>
    <n v="15.71"/>
    <n v="44"/>
    <x v="1"/>
    <x v="1"/>
    <s v="CHAdeMO, CCS"/>
    <n v="2020"/>
    <s v="Yes"/>
    <n v="3.4"/>
    <n v="6"/>
    <s v="Quarterly"/>
  </r>
  <r>
    <s v="EVS00548"/>
    <n v="37.654429999999998"/>
    <n v="127.07236"/>
    <s v="2001 Seoul Ave"/>
    <s v=" Seoul"/>
    <s v="South Korea"/>
    <s v="South Korea"/>
    <s v="Asia"/>
    <s v="AC Level 2"/>
    <n v="0.11"/>
    <d v="2025-07-24T00:00:00"/>
    <s v="9.00-21.00"/>
    <d v="1900-01-11T00:00:00"/>
    <n v="4.8"/>
    <n v="33"/>
    <x v="0"/>
    <x v="2"/>
    <s v="Type 2"/>
    <n v="2019"/>
    <s v="No"/>
    <n v="4"/>
    <n v="1"/>
    <s v="Annually"/>
  </r>
  <r>
    <s v="EVS00549"/>
    <n v="41.827748999999997"/>
    <n v="-87.668544999999995"/>
    <s v="8868 Chicago Ave"/>
    <s v=" Chicago"/>
    <s v="United States"/>
    <s v="United States"/>
    <s v="North America"/>
    <s v="AC Level 2"/>
    <n v="0.28999999999999998"/>
    <s v="9:00-18:00"/>
    <s v="9:00-18:00"/>
    <d v="1899-12-30T08:52:48"/>
    <n v="18.690000000000001"/>
    <n v="34"/>
    <x v="4"/>
    <x v="3"/>
    <s v="Type 2"/>
    <n v="2013"/>
    <s v="Yes"/>
    <n v="4"/>
    <n v="9"/>
    <s v="Annually"/>
  </r>
  <r>
    <s v="EVS00550"/>
    <n v="39.989449"/>
    <n v="116.377549"/>
    <s v="8721 Beijing Ave"/>
    <s v=" Beijing"/>
    <s v="China"/>
    <s v="China"/>
    <s v="Asia"/>
    <s v="AC Level 2"/>
    <n v="0.22"/>
    <d v="2025-07-24T00:00:00"/>
    <s v="9.00-21.00"/>
    <d v="1900-01-11T00:00:00"/>
    <n v="16.72"/>
    <n v="96"/>
    <x v="0"/>
    <x v="1"/>
    <s v="Type 2"/>
    <n v="2020"/>
    <s v="Yes"/>
    <n v="4.7"/>
    <n v="3"/>
    <s v="Monthly"/>
  </r>
  <r>
    <s v="EVS00552"/>
    <n v="37.778630999999997"/>
    <n v="-122.480667"/>
    <s v="6529 San Francisco Ave"/>
    <s v=" San Francisco"/>
    <s v="United States"/>
    <s v="United States"/>
    <s v="North America"/>
    <s v="AC Level 2"/>
    <n v="0.27"/>
    <s v="6:00-22:00"/>
    <s v="6:00-22:00"/>
    <d v="1899-12-30T16:04:48"/>
    <n v="12.45"/>
    <n v="97"/>
    <x v="1"/>
    <x v="3"/>
    <s v="Type 2"/>
    <n v="2023"/>
    <s v="Yes"/>
    <n v="4.4000000000000004"/>
    <n v="4"/>
    <s v="Quarterly"/>
  </r>
  <r>
    <s v="EVS00554"/>
    <n v="-33.860295000000001"/>
    <n v="151.313884"/>
    <s v="1450 Sydney Ave"/>
    <s v=" Sydney"/>
    <s v="Australia"/>
    <s v="Australia"/>
    <s v="Australia"/>
    <s v="AC Level 2"/>
    <n v="0.36"/>
    <s v="6:00-22:00"/>
    <s v="6:00-22:00"/>
    <d v="1899-12-30T16:04:48"/>
    <n v="2.39"/>
    <n v="98"/>
    <x v="3"/>
    <x v="3"/>
    <s v="CCS"/>
    <n v="2016"/>
    <s v="No"/>
    <n v="3.8"/>
    <n v="7"/>
    <s v="Monthly"/>
  </r>
  <r>
    <s v="EVS00555"/>
    <n v="-33.843426000000001"/>
    <n v="18.492996999999999"/>
    <s v="3069 Cape Town Ave"/>
    <s v=" Cape Town"/>
    <s v="South Africa"/>
    <s v="South Africa"/>
    <s v="Africa"/>
    <s v="AC Level 2"/>
    <n v="0.11"/>
    <s v="6:00-22:00"/>
    <s v="6:00-22:00"/>
    <d v="1899-12-30T16:04:48"/>
    <n v="13.14"/>
    <n v="85"/>
    <x v="1"/>
    <x v="1"/>
    <s v="CCS"/>
    <n v="2017"/>
    <s v="Yes"/>
    <n v="3.4"/>
    <n v="7"/>
    <s v="Quarterly"/>
  </r>
  <r>
    <s v="EVS00556"/>
    <n v="37.682836000000002"/>
    <n v="127.01810500000001"/>
    <s v="5803 Seoul Ave"/>
    <s v=" Seoul"/>
    <s v="South Korea"/>
    <s v="South Korea"/>
    <s v="Asia"/>
    <s v="AC Level 2"/>
    <n v="0.2"/>
    <s v="9:00-18:00"/>
    <s v="9:00-18:00"/>
    <d v="1899-12-30T08:52:48"/>
    <n v="4.7699999999999996"/>
    <n v="54"/>
    <x v="2"/>
    <x v="2"/>
    <s v="Tesla"/>
    <n v="2016"/>
    <s v="Yes"/>
    <n v="4"/>
    <n v="6"/>
    <s v="Monthly"/>
  </r>
  <r>
    <s v="EVS00559"/>
    <n v="19.431159999999998"/>
    <n v="-99.135598999999999"/>
    <s v="9359 Mexico City Ave"/>
    <s v=" Mexico City"/>
    <s v="Mexico"/>
    <s v="Mexico"/>
    <s v="North America"/>
    <s v="AC Level 2"/>
    <n v="0.33"/>
    <s v="9:00-18:00"/>
    <s v="9:00-18:00"/>
    <d v="1899-12-30T08:52:48"/>
    <n v="14.78"/>
    <n v="38"/>
    <x v="4"/>
    <x v="0"/>
    <s v="Tesla, CCS"/>
    <n v="2010"/>
    <s v="Yes"/>
    <n v="4"/>
    <n v="8"/>
    <s v="Quarterly"/>
  </r>
  <r>
    <s v="EVS00560"/>
    <n v="25.332028999999999"/>
    <n v="55.336478999999997"/>
    <s v="9248 Dubai Ave"/>
    <s v=" Dubai"/>
    <s v="United Arab Emirates"/>
    <s v="United Arab Emirates"/>
    <s v="Asia"/>
    <s v="AC Level 2"/>
    <n v="0.16"/>
    <s v="9:00-18:00"/>
    <s v="9:00-18:00"/>
    <d v="1899-12-30T08:52:48"/>
    <n v="8.67"/>
    <n v="43"/>
    <x v="0"/>
    <x v="0"/>
    <s v="CHAdeMO, Tesla"/>
    <n v="2012"/>
    <s v="No"/>
    <n v="3.2"/>
    <n v="9"/>
    <s v="Quarterly"/>
  </r>
  <r>
    <s v="EVS00561"/>
    <n v="1.5978319999999999"/>
    <n v="-117.898763"/>
    <s v="2851 Random Rd"/>
    <s v="Error"/>
    <s v="Error"/>
    <s v="Error"/>
    <s v="Error"/>
    <s v="AC Level 2"/>
    <n v="0.4"/>
    <s v="6:00-22:00"/>
    <s v="6:00-22:00"/>
    <d v="1899-12-30T16:04:48"/>
    <n v="17.39"/>
    <n v="58"/>
    <x v="2"/>
    <x v="0"/>
    <s v="Type 2"/>
    <n v="2019"/>
    <s v="Yes"/>
    <n v="3.9"/>
    <n v="6"/>
    <s v="Quarterly"/>
  </r>
  <r>
    <s v="EVS00562"/>
    <n v="25.325448000000002"/>
    <n v="55.355438999999997"/>
    <s v="1340 Dubai Ave"/>
    <s v=" Dubai"/>
    <s v="United Arab Emirates"/>
    <s v="United Arab Emirates"/>
    <s v="Asia"/>
    <s v="AC Level 2"/>
    <n v="0.17"/>
    <d v="2025-07-24T00:00:00"/>
    <s v="9.00-21.00"/>
    <d v="1900-01-11T00:00:00"/>
    <n v="14.32"/>
    <n v="34"/>
    <x v="4"/>
    <x v="2"/>
    <s v="Type 2"/>
    <n v="2020"/>
    <s v="No"/>
    <n v="3.7"/>
    <n v="5"/>
    <s v="Quarterly"/>
  </r>
  <r>
    <s v="EVS00567"/>
    <n v="55.753695"/>
    <n v="37.565170999999999"/>
    <s v="1058 Moscow Ave"/>
    <s v=" Moscow"/>
    <s v="Russia"/>
    <s v="Russia"/>
    <s v="Europe"/>
    <s v="AC Level 2"/>
    <n v="0.34"/>
    <s v="9:00-18:00"/>
    <s v="9:00-18:00"/>
    <d v="1899-12-30T08:52:48"/>
    <n v="6.66"/>
    <n v="25"/>
    <x v="1"/>
    <x v="0"/>
    <s v="Tesla, CCS"/>
    <n v="2020"/>
    <s v="No"/>
    <n v="3.8"/>
    <n v="6"/>
    <s v="Annually"/>
  </r>
  <r>
    <s v="EVS00568"/>
    <n v="19.560628000000001"/>
    <n v="-99.182021000000006"/>
    <s v="3377 Mexico City Ave"/>
    <s v=" Mexico City"/>
    <s v="Mexico"/>
    <s v="Mexico"/>
    <s v="North America"/>
    <s v="AC Level 2"/>
    <n v="0.26"/>
    <s v="9:00-18:00"/>
    <s v="9:00-18:00"/>
    <d v="1899-12-30T08:52:48"/>
    <n v="14.56"/>
    <n v="45"/>
    <x v="3"/>
    <x v="1"/>
    <s v="CHAdeMO"/>
    <n v="2018"/>
    <s v="No"/>
    <n v="3.4"/>
    <n v="3"/>
    <s v="Annually"/>
  </r>
  <r>
    <s v="EVS00569"/>
    <n v="37.562803000000002"/>
    <n v="127.079261"/>
    <s v="819 Seoul Ave"/>
    <s v=" Seoul"/>
    <s v="South Korea"/>
    <s v="South Korea"/>
    <s v="Asia"/>
    <s v="AC Level 2"/>
    <n v="0.11"/>
    <s v="9:00-18:00"/>
    <s v="9:00-18:00"/>
    <d v="1899-12-30T08:52:48"/>
    <n v="9.6300000000000008"/>
    <n v="57"/>
    <x v="2"/>
    <x v="1"/>
    <s v="Tesla"/>
    <n v="2014"/>
    <s v="Yes"/>
    <n v="3.9"/>
    <n v="1"/>
    <s v="Annually"/>
  </r>
  <r>
    <s v="EVS00570"/>
    <n v="37.851937"/>
    <n v="-122.43461499999999"/>
    <s v="4194 San Francisco Ave"/>
    <s v=" San Francisco"/>
    <s v="United States"/>
    <s v="United States"/>
    <s v="North America"/>
    <s v="AC Level 2"/>
    <n v="0.31"/>
    <s v="9:00-18:00"/>
    <s v="9:00-18:00"/>
    <d v="1899-12-30T08:52:48"/>
    <n v="7.65"/>
    <n v="78"/>
    <x v="1"/>
    <x v="1"/>
    <s v="CCS, Type 2"/>
    <n v="2023"/>
    <s v="No"/>
    <n v="4.7"/>
    <n v="9"/>
    <s v="Quarterly"/>
  </r>
  <r>
    <s v="EVS00574"/>
    <n v="55.714751999999997"/>
    <n v="37.519449999999999"/>
    <s v="5415 Moscow Ave"/>
    <s v=" Moscow"/>
    <s v="Russia"/>
    <s v="Russia"/>
    <s v="Europe"/>
    <s v="AC Level 2"/>
    <n v="0.37"/>
    <s v="9:00-18:00"/>
    <s v="9:00-18:00"/>
    <d v="1899-12-30T08:52:48"/>
    <n v="10.039999999999999"/>
    <n v="55"/>
    <x v="2"/>
    <x v="2"/>
    <s v="Type 2, CCS"/>
    <n v="2016"/>
    <s v="Yes"/>
    <n v="4.5999999999999996"/>
    <n v="7"/>
    <s v="Annually"/>
  </r>
  <r>
    <s v="EVS00575"/>
    <n v="52.562333000000002"/>
    <n v="13.352943"/>
    <s v="2676 Berlin Ave"/>
    <s v=" Berlin"/>
    <s v="Germany"/>
    <s v="Germany"/>
    <s v="Europe"/>
    <s v="AC Level 2"/>
    <n v="0.5"/>
    <d v="2025-07-24T00:00:00"/>
    <s v="9.00-21.00"/>
    <d v="1900-01-11T00:00:00"/>
    <n v="17.04"/>
    <n v="14"/>
    <x v="1"/>
    <x v="2"/>
    <s v="Tesla, CHAdeMO"/>
    <n v="2013"/>
    <s v="No"/>
    <n v="3.3"/>
    <n v="4"/>
    <s v="Annually"/>
  </r>
  <r>
    <s v="EVS00577"/>
    <n v="37.547401000000001"/>
    <n v="127.01442900000001"/>
    <s v="1871 Seoul Ave"/>
    <s v=" Seoul"/>
    <s v="South Korea"/>
    <s v="South Korea"/>
    <s v="Asia"/>
    <s v="AC Level 2"/>
    <n v="0.23"/>
    <s v="6:00-22:00"/>
    <s v="6:00-22:00"/>
    <d v="1899-12-30T16:04:48"/>
    <n v="19.61"/>
    <n v="46"/>
    <x v="1"/>
    <x v="1"/>
    <s v="Tesla"/>
    <n v="2010"/>
    <s v="No"/>
    <n v="3.5"/>
    <n v="1"/>
    <s v="Quarterly"/>
  </r>
  <r>
    <s v="EVS00579"/>
    <n v="-23.698364999999999"/>
    <n v="-46.675358000000003"/>
    <s v="4432 SÃ£o Paulo Ave"/>
    <s v=" SÃ£o Paulo"/>
    <s v="Brazil"/>
    <s v="Brazil"/>
    <s v="South America"/>
    <s v="AC Level 2"/>
    <n v="0.47"/>
    <s v="9:00-18:00"/>
    <s v="9:00-18:00"/>
    <d v="1899-12-30T08:52:48"/>
    <n v="8.7799999999999994"/>
    <n v="61"/>
    <x v="0"/>
    <x v="0"/>
    <s v="Tesla, CCS"/>
    <n v="2020"/>
    <s v="No"/>
    <n v="3.1"/>
    <n v="9"/>
    <s v="Annually"/>
  </r>
  <r>
    <s v="EVS00580"/>
    <n v="41.915275999999999"/>
    <n v="-87.789507"/>
    <s v="297 Chicago Ave"/>
    <s v=" Chicago"/>
    <s v="United States"/>
    <s v="United States"/>
    <s v="North America"/>
    <s v="AC Level 2"/>
    <n v="0.18"/>
    <s v="6:00-22:00"/>
    <s v="6:00-22:00"/>
    <d v="1899-12-30T16:04:48"/>
    <n v="6.81"/>
    <n v="49"/>
    <x v="3"/>
    <x v="2"/>
    <s v="CCS"/>
    <n v="2016"/>
    <s v="Yes"/>
    <n v="3.6"/>
    <n v="8"/>
    <s v="Monthly"/>
  </r>
  <r>
    <s v="EVS00581"/>
    <n v="85.165464999999998"/>
    <n v="148.11895000000001"/>
    <s v="1643 Random Rd"/>
    <s v="Not Found"/>
    <s v="Not Found"/>
    <s v="Not Found"/>
    <s v="Not Found"/>
    <s v="AC Level 2"/>
    <n v="0.49"/>
    <s v="6:00-22:00"/>
    <s v="6:00-22:00"/>
    <d v="1899-12-30T16:04:48"/>
    <n v="0.62"/>
    <n v="32"/>
    <x v="2"/>
    <x v="2"/>
    <s v="Type 2"/>
    <n v="2011"/>
    <s v="No"/>
    <n v="3.3"/>
    <n v="10"/>
    <s v="Monthly"/>
  </r>
  <r>
    <s v="EVS00585"/>
    <n v="43.655309000000003"/>
    <n v="-79.371273000000002"/>
    <s v="4451 Toronto Ave"/>
    <s v=" Toronto"/>
    <s v="Canada"/>
    <s v="Canada"/>
    <s v="North America"/>
    <s v="AC Level 2"/>
    <n v="0.39"/>
    <d v="2025-07-24T00:00:00"/>
    <s v="9.00-21.00"/>
    <d v="1900-01-11T00:00:00"/>
    <n v="3.14"/>
    <n v="80"/>
    <x v="4"/>
    <x v="3"/>
    <s v="CCS, Tesla"/>
    <n v="2010"/>
    <s v="No"/>
    <n v="4.9000000000000004"/>
    <n v="6"/>
    <s v="Quarterly"/>
  </r>
  <r>
    <s v="EVS00595"/>
    <n v="-33.785547000000001"/>
    <n v="18.469937999999999"/>
    <s v="6530 Cape Town Ave"/>
    <s v=" Cape Town"/>
    <s v="South Africa"/>
    <s v="South Africa"/>
    <s v="Africa"/>
    <s v="AC Level 2"/>
    <n v="0.31"/>
    <d v="2025-07-24T00:00:00"/>
    <s v="9.00-21.00"/>
    <d v="1900-01-11T00:00:00"/>
    <n v="16.239999999999998"/>
    <n v="23"/>
    <x v="2"/>
    <x v="3"/>
    <s v="Type 2"/>
    <n v="2021"/>
    <s v="No"/>
    <n v="4.0999999999999996"/>
    <n v="7"/>
    <s v="Annually"/>
  </r>
  <r>
    <s v="EVS00599"/>
    <n v="37.551360000000003"/>
    <n v="127.046817"/>
    <s v="186 Seoul Ave"/>
    <s v=" Seoul"/>
    <s v="South Korea"/>
    <s v="South Korea"/>
    <s v="Asia"/>
    <s v="AC Level 2"/>
    <n v="0.49"/>
    <d v="2025-07-24T00:00:00"/>
    <s v="9.00-21.00"/>
    <d v="1900-01-11T00:00:00"/>
    <n v="8.14"/>
    <n v="87"/>
    <x v="1"/>
    <x v="2"/>
    <s v="CCS, Type 2"/>
    <n v="2019"/>
    <s v="Yes"/>
    <n v="3.3"/>
    <n v="10"/>
    <s v="Annually"/>
  </r>
  <r>
    <s v="EVS00601"/>
    <n v="61.004455999999998"/>
    <n v="49.650308000000003"/>
    <s v="3002 Random Rd"/>
    <n v="0"/>
    <s v="Not Found"/>
    <s v="Not Found"/>
    <s v="Not Found"/>
    <s v="AC Level 2"/>
    <n v="0.18"/>
    <d v="2025-07-24T00:00:00"/>
    <s v="9.00-21.00"/>
    <d v="1900-01-11T00:00:00"/>
    <n v="18.25"/>
    <n v="75"/>
    <x v="0"/>
    <x v="3"/>
    <s v="CHAdeMO, Tesla"/>
    <n v="2014"/>
    <s v="Yes"/>
    <n v="4.3"/>
    <n v="9"/>
    <s v="Quarterly"/>
  </r>
  <r>
    <s v="EVS00602"/>
    <n v="41.884002000000002"/>
    <n v="-87.661800999999997"/>
    <s v="7346 Chicago Ave"/>
    <s v=" Chicago"/>
    <s v="United States"/>
    <s v="United States"/>
    <s v="North America"/>
    <s v="AC Level 2"/>
    <n v="0.28000000000000003"/>
    <s v="9:00-18:00"/>
    <s v="9:00-18:00"/>
    <d v="1899-12-30T08:52:48"/>
    <n v="5.69"/>
    <n v="50"/>
    <x v="1"/>
    <x v="0"/>
    <s v="Tesla, CCS"/>
    <n v="2022"/>
    <s v="No"/>
    <n v="4.3"/>
    <n v="3"/>
    <s v="Annually"/>
  </r>
  <r>
    <s v="EVS00603"/>
    <n v="-33.76191"/>
    <n v="18.494644999999998"/>
    <s v="7128 Cape Town Ave"/>
    <s v=" Cape Town"/>
    <s v="South Africa"/>
    <s v="South Africa"/>
    <s v="Africa"/>
    <s v="AC Level 2"/>
    <n v="0.28999999999999998"/>
    <s v="6:00-22:00"/>
    <s v="6:00-22:00"/>
    <d v="1899-12-30T16:04:48"/>
    <n v="19.579999999999998"/>
    <n v="30"/>
    <x v="3"/>
    <x v="0"/>
    <s v="CHAdeMO, CCS"/>
    <n v="2022"/>
    <s v="Yes"/>
    <n v="4.3"/>
    <n v="10"/>
    <s v="Monthly"/>
  </r>
  <r>
    <s v="EVS00606"/>
    <n v="19.543116000000001"/>
    <n v="-99.133983999999998"/>
    <s v="2259 Mexico City Ave"/>
    <s v=" Mexico City"/>
    <s v="Mexico"/>
    <s v="Mexico"/>
    <s v="North America"/>
    <s v="AC Level 2"/>
    <n v="0.11"/>
    <s v="6:00-22:00"/>
    <s v="6:00-22:00"/>
    <d v="1899-12-30T16:04:48"/>
    <n v="13.09"/>
    <n v="90"/>
    <x v="1"/>
    <x v="3"/>
    <s v="CCS, Type 2"/>
    <n v="2023"/>
    <s v="No"/>
    <n v="4.5999999999999996"/>
    <n v="1"/>
    <s v="Monthly"/>
  </r>
  <r>
    <s v="EVS00609"/>
    <n v="-33.873178000000003"/>
    <n v="18.571836000000001"/>
    <s v="8621 Cape Town Ave"/>
    <s v=" Cape Town"/>
    <s v="South Africa"/>
    <s v="South Africa"/>
    <s v="Africa"/>
    <s v="AC Level 2"/>
    <n v="0.3"/>
    <d v="2025-07-24T00:00:00"/>
    <s v="9.00-21.00"/>
    <d v="1900-01-11T00:00:00"/>
    <n v="3.67"/>
    <n v="18"/>
    <x v="2"/>
    <x v="1"/>
    <s v="Type 2"/>
    <n v="2017"/>
    <s v="No"/>
    <n v="3.4"/>
    <n v="1"/>
    <s v="Annually"/>
  </r>
  <r>
    <s v="EVS00610"/>
    <n v="-23.667966"/>
    <n v="-46.518284999999999"/>
    <s v="8013 SÃ£o Paulo Ave"/>
    <s v=" SÃ£o Paulo"/>
    <s v="Brazil"/>
    <s v="Brazil"/>
    <s v="South America"/>
    <s v="AC Level 2"/>
    <n v="0.28000000000000003"/>
    <s v="9:00-18:00"/>
    <s v="9:00-18:00"/>
    <d v="1899-12-30T08:52:48"/>
    <n v="18.63"/>
    <n v="46"/>
    <x v="3"/>
    <x v="1"/>
    <s v="CHAdeMO, CCS"/>
    <n v="2023"/>
    <s v="Yes"/>
    <n v="3.3"/>
    <n v="10"/>
    <s v="Monthly"/>
  </r>
  <r>
    <s v="EVS00611"/>
    <n v="9.9328219999999998"/>
    <n v="-104.895662"/>
    <s v="9809 Random Rd"/>
    <s v="Error"/>
    <s v="Error"/>
    <s v="Error"/>
    <s v="Error"/>
    <s v="AC Level 2"/>
    <n v="0.12"/>
    <s v="6:00-22:00"/>
    <s v="6:00-22:00"/>
    <d v="1899-12-30T16:04:48"/>
    <n v="13.09"/>
    <n v="14"/>
    <x v="3"/>
    <x v="0"/>
    <s v="Tesla, Type 2"/>
    <n v="2023"/>
    <s v="Yes"/>
    <n v="4.3"/>
    <n v="8"/>
    <s v="Monthly"/>
  </r>
  <r>
    <s v="EVS00612"/>
    <n v="39.821086000000001"/>
    <n v="116.433089"/>
    <s v="8946 Beijing Ave"/>
    <s v=" Beijing"/>
    <s v="China"/>
    <s v="China"/>
    <s v="Asia"/>
    <s v="AC Level 2"/>
    <n v="0.15"/>
    <s v="6:00-22:00"/>
    <s v="6:00-22:00"/>
    <d v="1899-12-30T16:04:48"/>
    <n v="9.2899999999999991"/>
    <n v="53"/>
    <x v="1"/>
    <x v="0"/>
    <s v="Type 2, CCS"/>
    <n v="2011"/>
    <s v="No"/>
    <n v="3.3"/>
    <n v="4"/>
    <s v="Monthly"/>
  </r>
  <r>
    <s v="EVS00615"/>
    <n v="-23.507062999999999"/>
    <n v="-46.594695000000002"/>
    <s v="7486 SÃ£o Paulo Ave"/>
    <s v=" SÃ£o Paulo"/>
    <s v="Brazil"/>
    <s v="Brazil"/>
    <s v="South America"/>
    <s v="AC Level 2"/>
    <n v="0.32"/>
    <s v="6:00-22:00"/>
    <s v="6:00-22:00"/>
    <d v="1899-12-30T16:04:48"/>
    <n v="19.8"/>
    <n v="76"/>
    <x v="1"/>
    <x v="3"/>
    <s v="CHAdeMO"/>
    <n v="2014"/>
    <s v="Yes"/>
    <n v="4.2"/>
    <n v="8"/>
    <s v="Monthly"/>
  </r>
  <r>
    <s v="EVS00617"/>
    <n v="52.500380999999997"/>
    <n v="13.304266999999999"/>
    <s v="4076 Berlin Ave"/>
    <s v=" Berlin"/>
    <s v="Germany"/>
    <s v="Germany"/>
    <s v="Europe"/>
    <s v="AC Level 2"/>
    <n v="0.15"/>
    <s v="9:00-18:00"/>
    <s v="9:00-18:00"/>
    <d v="1899-12-30T08:52:48"/>
    <n v="11.34"/>
    <n v="94"/>
    <x v="2"/>
    <x v="2"/>
    <s v="CCS"/>
    <n v="2012"/>
    <s v="No"/>
    <n v="3.5"/>
    <n v="7"/>
    <s v="Annually"/>
  </r>
  <r>
    <s v="EVS00619"/>
    <n v="13.837657"/>
    <n v="100.460021"/>
    <s v="5493 Bangkok Ave"/>
    <s v=" Bangkok"/>
    <s v="Thailand"/>
    <s v="Thailand"/>
    <s v="Asia"/>
    <s v="AC Level 2"/>
    <n v="0.12"/>
    <s v="9:00-18:00"/>
    <s v="9:00-18:00"/>
    <d v="1899-12-30T08:52:48"/>
    <n v="0.71"/>
    <n v="84"/>
    <x v="4"/>
    <x v="0"/>
    <s v="Tesla, Type 2"/>
    <n v="2017"/>
    <s v="No"/>
    <n v="4"/>
    <n v="1"/>
    <s v="Monthly"/>
  </r>
  <r>
    <s v="EVS00622"/>
    <n v="-23.688265000000001"/>
    <n v="-46.511622000000003"/>
    <s v="1201 SÃ£o Paulo Ave"/>
    <s v=" SÃ£o Paulo"/>
    <s v="Brazil"/>
    <s v="Brazil"/>
    <s v="South America"/>
    <s v="AC Level 2"/>
    <n v="0.42"/>
    <s v="9:00-18:00"/>
    <s v="9:00-18:00"/>
    <d v="1899-12-30T08:52:48"/>
    <n v="15.43"/>
    <n v="18"/>
    <x v="4"/>
    <x v="3"/>
    <s v="Tesla, CCS"/>
    <n v="2011"/>
    <s v="Yes"/>
    <n v="4.8"/>
    <n v="4"/>
    <s v="Monthly"/>
  </r>
  <r>
    <s v="EVS00623"/>
    <n v="13.870118"/>
    <n v="100.475613"/>
    <s v="386 Bangkok Ave"/>
    <s v=" Bangkok"/>
    <s v="Thailand"/>
    <s v="Thailand"/>
    <s v="Asia"/>
    <s v="AC Level 2"/>
    <n v="0.48"/>
    <d v="2025-07-24T00:00:00"/>
    <s v="9.00-21.00"/>
    <d v="1900-01-11T00:00:00"/>
    <n v="2.35"/>
    <n v="17"/>
    <x v="2"/>
    <x v="3"/>
    <s v="Tesla, CHAdeMO"/>
    <n v="2017"/>
    <s v="No"/>
    <n v="4.4000000000000004"/>
    <n v="1"/>
    <s v="Monthly"/>
  </r>
  <r>
    <s v="EVS00624"/>
    <n v="34.109865999999997"/>
    <n v="-118.32553799999999"/>
    <s v="5280 Los Angeles Ave"/>
    <s v=" Los Angeles"/>
    <s v="United States"/>
    <s v="United States"/>
    <s v="North America"/>
    <s v="AC Level 2"/>
    <n v="0.45"/>
    <s v="9:00-18:00"/>
    <s v="9:00-18:00"/>
    <d v="1899-12-30T08:52:48"/>
    <n v="5.81"/>
    <n v="16"/>
    <x v="2"/>
    <x v="2"/>
    <s v="CCS, Type 2"/>
    <n v="2017"/>
    <s v="Yes"/>
    <n v="3.4"/>
    <n v="1"/>
    <s v="Monthly"/>
  </r>
  <r>
    <s v="EVS00626"/>
    <n v="52.491942000000002"/>
    <n v="13.431195000000001"/>
    <s v="2144 Berlin Ave"/>
    <s v=" Berlin"/>
    <s v="Germany"/>
    <s v="Germany"/>
    <s v="Europe"/>
    <s v="AC Level 2"/>
    <n v="0.33"/>
    <s v="6:00-22:00"/>
    <s v="6:00-22:00"/>
    <d v="1899-12-30T16:04:48"/>
    <n v="4.96"/>
    <n v="24"/>
    <x v="0"/>
    <x v="3"/>
    <s v="CCS, Tesla"/>
    <n v="2019"/>
    <s v="Yes"/>
    <n v="4.5"/>
    <n v="3"/>
    <s v="Monthly"/>
  </r>
  <r>
    <s v="EVS00627"/>
    <n v="55.772837000000003"/>
    <n v="37.569639000000002"/>
    <s v="5750 Moscow Ave"/>
    <s v=" Moscow"/>
    <s v="Russia"/>
    <s v="Russia"/>
    <s v="Europe"/>
    <s v="AC Level 2"/>
    <n v="0.48"/>
    <s v="9:00-18:00"/>
    <s v="9:00-18:00"/>
    <d v="1899-12-30T08:52:48"/>
    <n v="12.9"/>
    <n v="61"/>
    <x v="0"/>
    <x v="3"/>
    <s v="CCS"/>
    <n v="2020"/>
    <s v="No"/>
    <n v="3.4"/>
    <n v="6"/>
    <s v="Monthly"/>
  </r>
  <r>
    <s v="EVS00628"/>
    <n v="-23.666270999999998"/>
    <n v="-46.699213999999998"/>
    <s v="3345 SÃ£o Paulo Ave"/>
    <s v=" SÃ£o Paulo"/>
    <s v="Brazil"/>
    <s v="Brazil"/>
    <s v="South America"/>
    <s v="AC Level 2"/>
    <n v="0.43"/>
    <s v="9:00-18:00"/>
    <s v="9:00-18:00"/>
    <d v="1899-12-30T08:52:48"/>
    <n v="8.74"/>
    <n v="18"/>
    <x v="4"/>
    <x v="1"/>
    <s v="Tesla, CCS"/>
    <n v="2017"/>
    <s v="Yes"/>
    <n v="3.1"/>
    <n v="7"/>
    <s v="Quarterly"/>
  </r>
  <r>
    <s v="EVS00629"/>
    <n v="25.331284"/>
    <n v="55.395541999999999"/>
    <s v="8849 Dubai Ave"/>
    <s v=" Dubai"/>
    <s v="United Arab Emirates"/>
    <s v="United Arab Emirates"/>
    <s v="Asia"/>
    <s v="AC Level 2"/>
    <n v="0.11"/>
    <s v="6:00-22:00"/>
    <s v="6:00-22:00"/>
    <d v="1899-12-30T16:04:48"/>
    <n v="6.71"/>
    <n v="13"/>
    <x v="2"/>
    <x v="1"/>
    <s v="CCS"/>
    <n v="2023"/>
    <s v="Yes"/>
    <n v="3.6"/>
    <n v="5"/>
    <s v="Quarterly"/>
  </r>
  <r>
    <s v="EVS00635"/>
    <n v="39.987653000000002"/>
    <n v="116.377464"/>
    <s v="8069 Beijing Ave"/>
    <s v=" Beijing"/>
    <s v="China"/>
    <s v="China"/>
    <s v="Asia"/>
    <s v="AC Level 2"/>
    <n v="0.32"/>
    <d v="2025-07-24T00:00:00"/>
    <s v="9.00-21.00"/>
    <d v="1900-01-11T00:00:00"/>
    <n v="17.98"/>
    <n v="28"/>
    <x v="1"/>
    <x v="2"/>
    <s v="Tesla, CHAdeMO"/>
    <n v="2020"/>
    <s v="Yes"/>
    <n v="4.0999999999999996"/>
    <n v="7"/>
    <s v="Monthly"/>
  </r>
  <r>
    <s v="EVS00638"/>
    <n v="18.921717999999998"/>
    <n v="72.952445999999995"/>
    <s v="1277 Mumbai Ave"/>
    <s v=" Mumbai"/>
    <s v="India"/>
    <s v="India"/>
    <s v="Asia"/>
    <s v="AC Level 2"/>
    <n v="0.13"/>
    <d v="2025-07-24T00:00:00"/>
    <s v="9.00-21.00"/>
    <d v="1900-01-11T00:00:00"/>
    <n v="2.73"/>
    <n v="12"/>
    <x v="4"/>
    <x v="1"/>
    <s v="CCS"/>
    <n v="2015"/>
    <s v="Yes"/>
    <n v="3.9"/>
    <n v="4"/>
    <s v="Annually"/>
  </r>
  <r>
    <s v="EVS00639"/>
    <n v="39.839128000000002"/>
    <n v="116.339035"/>
    <s v="8575 Beijing Ave"/>
    <s v=" Beijing"/>
    <s v="China"/>
    <s v="China"/>
    <s v="Asia"/>
    <s v="AC Level 2"/>
    <n v="0.21"/>
    <d v="2025-07-24T00:00:00"/>
    <s v="9.00-21.00"/>
    <d v="1900-01-11T00:00:00"/>
    <n v="3.16"/>
    <n v="35"/>
    <x v="4"/>
    <x v="3"/>
    <s v="CHAdeMO"/>
    <n v="2021"/>
    <s v="Yes"/>
    <n v="4.5999999999999996"/>
    <n v="2"/>
    <s v="Quarterly"/>
  </r>
  <r>
    <s v="EVS00641"/>
    <n v="-83.184662000000003"/>
    <n v="4.7296839999999998"/>
    <s v="826 Random Rd"/>
    <s v="Error"/>
    <s v="Error"/>
    <s v="Error"/>
    <s v="Error"/>
    <s v="AC Level 2"/>
    <n v="0.14000000000000001"/>
    <s v="9:00-18:00"/>
    <s v="9:00-18:00"/>
    <d v="1899-12-30T08:52:48"/>
    <n v="4.1900000000000004"/>
    <n v="22"/>
    <x v="2"/>
    <x v="2"/>
    <s v="CCS, CHAdeMO"/>
    <n v="2020"/>
    <s v="No"/>
    <n v="4.8"/>
    <n v="9"/>
    <s v="Annually"/>
  </r>
  <r>
    <s v="EVS00644"/>
    <n v="18.987631"/>
    <n v="72.819973000000005"/>
    <s v="5095 Mumbai Ave"/>
    <s v=" Mumbai"/>
    <s v="India"/>
    <s v="India"/>
    <s v="Asia"/>
    <s v="AC Level 2"/>
    <n v="0.38"/>
    <d v="2025-07-24T00:00:00"/>
    <s v="9.00-21.00"/>
    <d v="1900-01-11T00:00:00"/>
    <n v="13.22"/>
    <n v="70"/>
    <x v="4"/>
    <x v="3"/>
    <s v="Type 2"/>
    <n v="2017"/>
    <s v="Yes"/>
    <n v="3.8"/>
    <n v="8"/>
    <s v="Quarterly"/>
  </r>
  <r>
    <s v="EVS00645"/>
    <n v="37.824610999999997"/>
    <n v="-122.474406"/>
    <s v="9740 San Francisco Ave"/>
    <s v=" San Francisco"/>
    <s v="United States"/>
    <s v="United States"/>
    <s v="North America"/>
    <s v="AC Level 2"/>
    <n v="0.41"/>
    <s v="6:00-22:00"/>
    <s v="6:00-22:00"/>
    <d v="1899-12-30T16:04:48"/>
    <n v="2.88"/>
    <n v="52"/>
    <x v="0"/>
    <x v="0"/>
    <s v="Type 2"/>
    <n v="2014"/>
    <s v="No"/>
    <n v="3.2"/>
    <n v="8"/>
    <s v="Annually"/>
  </r>
  <r>
    <s v="EVS00646"/>
    <n v="34.172632999999998"/>
    <n v="-118.25490499999999"/>
    <s v="1258 Los Angeles Ave"/>
    <s v=" Los Angeles"/>
    <s v="United States"/>
    <s v="United States"/>
    <s v="North America"/>
    <s v="AC Level 2"/>
    <n v="0.21"/>
    <s v="6:00-22:00"/>
    <s v="6:00-22:00"/>
    <d v="1899-12-30T16:04:48"/>
    <n v="9.34"/>
    <n v="24"/>
    <x v="4"/>
    <x v="2"/>
    <s v="Type 2"/>
    <n v="2011"/>
    <s v="Yes"/>
    <n v="4.2"/>
    <n v="2"/>
    <s v="Annually"/>
  </r>
  <r>
    <s v="EVS00647"/>
    <n v="18.933256"/>
    <n v="72.988238999999993"/>
    <s v="2728 Mumbai Ave"/>
    <s v=" Mumbai"/>
    <s v="India"/>
    <s v="India"/>
    <s v="Asia"/>
    <s v="AC Level 2"/>
    <n v="0.44"/>
    <d v="2025-07-24T00:00:00"/>
    <s v="9.00-21.00"/>
    <d v="1900-01-11T00:00:00"/>
    <n v="0.99"/>
    <n v="98"/>
    <x v="0"/>
    <x v="3"/>
    <s v="CHAdeMO"/>
    <n v="2010"/>
    <s v="Yes"/>
    <n v="4.0999999999999996"/>
    <n v="7"/>
    <s v="Quarterly"/>
  </r>
  <r>
    <s v="EVS00648"/>
    <n v="37.812671999999999"/>
    <n v="-122.484604"/>
    <s v="6647 San Francisco Ave"/>
    <s v=" San Francisco"/>
    <s v="United States"/>
    <s v="United States"/>
    <s v="North America"/>
    <s v="AC Level 2"/>
    <n v="0.27"/>
    <s v="6:00-22:00"/>
    <s v="6:00-22:00"/>
    <d v="1899-12-30T16:04:48"/>
    <n v="2.6"/>
    <n v="89"/>
    <x v="0"/>
    <x v="3"/>
    <s v="CHAdeMO"/>
    <n v="2011"/>
    <s v="No"/>
    <n v="3.7"/>
    <n v="7"/>
    <s v="Monthly"/>
  </r>
  <r>
    <s v="EVS00652"/>
    <n v="34.132142000000002"/>
    <n v="-118.30296300000001"/>
    <s v="9820 Los Angeles Ave"/>
    <s v=" Los Angeles"/>
    <s v="United States"/>
    <s v="United States"/>
    <s v="North America"/>
    <s v="AC Level 2"/>
    <n v="0.16"/>
    <s v="9:00-18:00"/>
    <s v="9:00-18:00"/>
    <d v="1899-12-30T08:52:48"/>
    <n v="7.02"/>
    <n v="31"/>
    <x v="3"/>
    <x v="3"/>
    <s v="Tesla, Type 2"/>
    <n v="2017"/>
    <s v="No"/>
    <n v="4.3"/>
    <n v="9"/>
    <s v="Quarterly"/>
  </r>
  <r>
    <s v="EVS00653"/>
    <n v="37.770373999999997"/>
    <n v="-122.31219299999999"/>
    <s v="422 San Francisco Ave"/>
    <s v=" San Francisco"/>
    <s v="United States"/>
    <s v="United States"/>
    <s v="North America"/>
    <s v="AC Level 2"/>
    <n v="0.13"/>
    <s v="6:00-22:00"/>
    <s v="6:00-22:00"/>
    <d v="1899-12-30T16:04:48"/>
    <n v="6.44"/>
    <n v="91"/>
    <x v="4"/>
    <x v="3"/>
    <s v="Type 2"/>
    <n v="2010"/>
    <s v="No"/>
    <n v="4"/>
    <n v="6"/>
    <s v="Annually"/>
  </r>
  <r>
    <s v="EVS00654"/>
    <n v="43.733376999999997"/>
    <n v="-79.401244000000005"/>
    <s v="8425 Toronto Ave"/>
    <s v=" Toronto"/>
    <s v="Canada"/>
    <s v="Canada"/>
    <s v="North America"/>
    <s v="AC Level 2"/>
    <n v="0.35"/>
    <s v="9:00-18:00"/>
    <s v="9:00-18:00"/>
    <d v="1899-12-30T08:52:48"/>
    <n v="6.01"/>
    <n v="36"/>
    <x v="4"/>
    <x v="3"/>
    <s v="Type 2"/>
    <n v="2012"/>
    <s v="No"/>
    <n v="4.5"/>
    <n v="9"/>
    <s v="Quarterly"/>
  </r>
  <r>
    <s v="EVS00655"/>
    <n v="39.815506999999997"/>
    <n v="116.480064"/>
    <s v="3530 Beijing Ave"/>
    <s v=" Beijing"/>
    <s v="China"/>
    <s v="China"/>
    <s v="Asia"/>
    <s v="AC Level 2"/>
    <n v="0.1"/>
    <s v="9:00-18:00"/>
    <s v="9:00-18:00"/>
    <d v="1899-12-30T08:52:48"/>
    <n v="11.89"/>
    <n v="85"/>
    <x v="1"/>
    <x v="0"/>
    <s v="CHAdeMO, Type 2"/>
    <n v="2023"/>
    <s v="No"/>
    <n v="3.1"/>
    <n v="4"/>
    <s v="Monthly"/>
  </r>
  <r>
    <s v="EVS00656"/>
    <n v="-33.882370000000002"/>
    <n v="151.37018900000001"/>
    <s v="10 Sydney Ave"/>
    <s v=" Sydney"/>
    <s v="Australia"/>
    <s v="Australia"/>
    <s v="Australia"/>
    <s v="AC Level 2"/>
    <n v="0.13"/>
    <s v="9:00-18:00"/>
    <s v="9:00-18:00"/>
    <d v="1899-12-30T08:52:48"/>
    <n v="7.07"/>
    <n v="85"/>
    <x v="4"/>
    <x v="2"/>
    <s v="Tesla, CCS"/>
    <n v="2021"/>
    <s v="Yes"/>
    <n v="4.9000000000000004"/>
    <n v="1"/>
    <s v="Annually"/>
  </r>
  <r>
    <s v="EVS00657"/>
    <n v="37.814073"/>
    <n v="-122.38933900000001"/>
    <s v="810 San Francisco Ave"/>
    <s v=" San Francisco"/>
    <s v="United States"/>
    <s v="United States"/>
    <s v="North America"/>
    <s v="AC Level 2"/>
    <n v="0.42"/>
    <d v="2025-07-24T00:00:00"/>
    <s v="9.00-21.00"/>
    <d v="1900-01-11T00:00:00"/>
    <n v="18.62"/>
    <n v="40"/>
    <x v="4"/>
    <x v="0"/>
    <s v="CHAdeMO"/>
    <n v="2014"/>
    <s v="No"/>
    <n v="4.4000000000000004"/>
    <n v="6"/>
    <s v="Quarterly"/>
  </r>
  <r>
    <s v="EVS00658"/>
    <n v="13.837329"/>
    <n v="100.403735"/>
    <s v="1142 Bangkok Ave"/>
    <s v=" Bangkok"/>
    <s v="Thailand"/>
    <s v="Thailand"/>
    <s v="Asia"/>
    <s v="AC Level 2"/>
    <n v="0.27"/>
    <s v="6:00-22:00"/>
    <s v="6:00-22:00"/>
    <d v="1899-12-30T16:04:48"/>
    <n v="14.19"/>
    <n v="79"/>
    <x v="3"/>
    <x v="1"/>
    <s v="Tesla"/>
    <n v="2018"/>
    <s v="No"/>
    <n v="4"/>
    <n v="9"/>
    <s v="Monthly"/>
  </r>
  <r>
    <s v="EVS00660"/>
    <n v="41.954383"/>
    <n v="-87.647260000000003"/>
    <s v="1787 Chicago Ave"/>
    <s v=" Chicago"/>
    <s v="United States"/>
    <s v="United States"/>
    <s v="North America"/>
    <s v="AC Level 2"/>
    <n v="0.27"/>
    <s v="6:00-22:00"/>
    <s v="6:00-22:00"/>
    <d v="1899-12-30T16:04:48"/>
    <n v="11.93"/>
    <n v="53"/>
    <x v="2"/>
    <x v="2"/>
    <s v="CHAdeMO, CCS"/>
    <n v="2012"/>
    <s v="Yes"/>
    <n v="3.2"/>
    <n v="3"/>
    <s v="Monthly"/>
  </r>
  <r>
    <s v="EVS00665"/>
    <n v="39.904285000000002"/>
    <n v="116.29410900000001"/>
    <s v="482 Beijing Ave"/>
    <s v=" Beijing"/>
    <s v="China"/>
    <s v="China"/>
    <s v="Asia"/>
    <s v="AC Level 2"/>
    <n v="0.46"/>
    <s v="6:00-22:00"/>
    <s v="6:00-22:00"/>
    <d v="1899-12-30T16:04:48"/>
    <n v="3.57"/>
    <n v="18"/>
    <x v="3"/>
    <x v="0"/>
    <s v="CCS, Type 2"/>
    <n v="2016"/>
    <s v="Yes"/>
    <n v="3.3"/>
    <n v="4"/>
    <s v="Monthly"/>
  </r>
  <r>
    <s v="EVS00668"/>
    <n v="18.983008000000002"/>
    <n v="72.964256000000006"/>
    <s v="8121 Mumbai Ave"/>
    <s v=" Mumbai"/>
    <s v="India"/>
    <s v="India"/>
    <s v="Asia"/>
    <s v="AC Level 2"/>
    <n v="0.22"/>
    <s v="6:00-22:00"/>
    <s v="6:00-22:00"/>
    <d v="1899-12-30T16:04:48"/>
    <n v="10.97"/>
    <n v="49"/>
    <x v="1"/>
    <x v="3"/>
    <s v="Tesla"/>
    <n v="2019"/>
    <s v="Yes"/>
    <n v="3.1"/>
    <n v="7"/>
    <s v="Monthly"/>
  </r>
  <r>
    <s v="EVS00669"/>
    <n v="19.555676999999999"/>
    <n v="-99.149568000000002"/>
    <s v="1042 Mexico City Ave"/>
    <s v=" Mexico City"/>
    <s v="Mexico"/>
    <s v="Mexico"/>
    <s v="North America"/>
    <s v="AC Level 2"/>
    <n v="0.11"/>
    <d v="2025-07-24T00:00:00"/>
    <s v="9.00-21.00"/>
    <d v="1900-01-11T00:00:00"/>
    <n v="7.7"/>
    <n v="59"/>
    <x v="4"/>
    <x v="3"/>
    <s v="CHAdeMO, CCS"/>
    <n v="2014"/>
    <s v="No"/>
    <n v="4.0999999999999996"/>
    <n v="2"/>
    <s v="Quarterly"/>
  </r>
  <r>
    <s v="EVS00670"/>
    <n v="-33.804518999999999"/>
    <n v="18.447956000000001"/>
    <s v="63 Cape Town Ave"/>
    <s v=" Cape Town"/>
    <s v="South Africa"/>
    <s v="South Africa"/>
    <s v="Africa"/>
    <s v="AC Level 2"/>
    <n v="0.46"/>
    <s v="6:00-22:00"/>
    <s v="6:00-22:00"/>
    <d v="1899-12-30T16:04:48"/>
    <n v="15.63"/>
    <n v="12"/>
    <x v="1"/>
    <x v="3"/>
    <s v="CCS, CHAdeMO"/>
    <n v="2021"/>
    <s v="Yes"/>
    <n v="3.7"/>
    <n v="2"/>
    <s v="Quarterly"/>
  </r>
  <r>
    <s v="EVS00677"/>
    <n v="13.891963000000001"/>
    <n v="100.599469"/>
    <s v="5174 Bangkok Ave"/>
    <s v=" Bangkok"/>
    <s v="Thailand"/>
    <s v="Thailand"/>
    <s v="Asia"/>
    <s v="AC Level 2"/>
    <n v="0.2"/>
    <s v="6:00-22:00"/>
    <s v="6:00-22:00"/>
    <d v="1899-12-30T16:04:48"/>
    <n v="11.53"/>
    <n v="56"/>
    <x v="4"/>
    <x v="3"/>
    <s v="Type 2, CHAdeMO"/>
    <n v="2012"/>
    <s v="Yes"/>
    <n v="3.5"/>
    <n v="7"/>
    <s v="Annually"/>
  </r>
  <r>
    <s v="EVS00678"/>
    <n v="-33.789102"/>
    <n v="151.34920399999999"/>
    <s v="870 Sydney Ave"/>
    <s v=" Sydney"/>
    <s v="Australia"/>
    <s v="Australia"/>
    <s v="Australia"/>
    <s v="AC Level 2"/>
    <n v="0.37"/>
    <s v="9:00-18:00"/>
    <s v="9:00-18:00"/>
    <d v="1899-12-30T08:52:48"/>
    <n v="3.79"/>
    <n v="74"/>
    <x v="2"/>
    <x v="2"/>
    <s v="Tesla"/>
    <n v="2018"/>
    <s v="Yes"/>
    <n v="4.3"/>
    <n v="7"/>
    <s v="Monthly"/>
  </r>
  <r>
    <s v="EVS00680"/>
    <n v="41.829824000000002"/>
    <n v="-87.776415999999998"/>
    <s v="9442 Chicago Ave"/>
    <s v=" Chicago"/>
    <s v="United States"/>
    <s v="United States"/>
    <s v="North America"/>
    <s v="AC Level 2"/>
    <n v="0.24"/>
    <s v="9:00-18:00"/>
    <s v="9:00-18:00"/>
    <d v="1899-12-30T08:52:48"/>
    <n v="4.09"/>
    <n v="49"/>
    <x v="4"/>
    <x v="1"/>
    <s v="Type 2, CHAdeMO"/>
    <n v="2015"/>
    <s v="Yes"/>
    <n v="4.3"/>
    <n v="5"/>
    <s v="Monthly"/>
  </r>
  <r>
    <s v="EVS00685"/>
    <n v="37.746507000000001"/>
    <n v="-122.32964699999999"/>
    <s v="3717 San Francisco Ave"/>
    <s v=" San Francisco"/>
    <s v="United States"/>
    <s v="United States"/>
    <s v="North America"/>
    <s v="AC Level 2"/>
    <n v="0.19"/>
    <s v="6:00-22:00"/>
    <s v="6:00-22:00"/>
    <d v="1899-12-30T16:04:48"/>
    <n v="14.34"/>
    <n v="76"/>
    <x v="3"/>
    <x v="3"/>
    <s v="CHAdeMO, Type 2"/>
    <n v="2010"/>
    <s v="Yes"/>
    <n v="3.4"/>
    <n v="3"/>
    <s v="Monthly"/>
  </r>
  <r>
    <s v="EVS00686"/>
    <n v="-33.75282"/>
    <n v="18.459012999999999"/>
    <s v="9567 Cape Town Ave"/>
    <s v=" Cape Town"/>
    <s v="South Africa"/>
    <s v="South Africa"/>
    <s v="Africa"/>
    <s v="AC Level 2"/>
    <n v="0.45"/>
    <s v="6:00-22:00"/>
    <s v="6:00-22:00"/>
    <d v="1899-12-30T16:04:48"/>
    <n v="18.329999999999998"/>
    <n v="81"/>
    <x v="2"/>
    <x v="3"/>
    <s v="CHAdeMO"/>
    <n v="2015"/>
    <s v="No"/>
    <n v="3.2"/>
    <n v="9"/>
    <s v="Annually"/>
  </r>
  <r>
    <s v="EVS00689"/>
    <n v="19.026976000000001"/>
    <n v="72.995423000000002"/>
    <s v="9843 Mumbai Ave"/>
    <s v=" Mumbai"/>
    <s v="India"/>
    <s v="India"/>
    <s v="Asia"/>
    <s v="AC Level 2"/>
    <n v="0.19"/>
    <s v="6:00-22:00"/>
    <s v="6:00-22:00"/>
    <d v="1899-12-30T16:04:48"/>
    <n v="3.53"/>
    <n v="94"/>
    <x v="0"/>
    <x v="0"/>
    <s v="Tesla"/>
    <n v="2011"/>
    <s v="Yes"/>
    <n v="4.8"/>
    <n v="8"/>
    <s v="Monthly"/>
  </r>
  <r>
    <s v="EVS00691"/>
    <n v="-3.2626390000000001"/>
    <n v="59.851446000000003"/>
    <s v="6605 Random Rd"/>
    <s v="Error"/>
    <s v="Error"/>
    <s v="Error"/>
    <s v="Error"/>
    <s v="AC Level 2"/>
    <n v="0.17"/>
    <s v="6:00-22:00"/>
    <s v="6:00-22:00"/>
    <d v="1899-12-30T16:04:48"/>
    <n v="18.04"/>
    <n v="24"/>
    <x v="4"/>
    <x v="3"/>
    <s v="CCS"/>
    <n v="2021"/>
    <s v="Yes"/>
    <n v="4.5999999999999996"/>
    <n v="8"/>
    <s v="Annually"/>
  </r>
  <r>
    <s v="EVS00694"/>
    <n v="55.719926999999998"/>
    <n v="37.532325999999998"/>
    <s v="2481 Moscow Ave"/>
    <s v=" Moscow"/>
    <s v="Russia"/>
    <s v="Russia"/>
    <s v="Europe"/>
    <s v="AC Level 2"/>
    <n v="0.42"/>
    <s v="6:00-22:00"/>
    <s v="6:00-22:00"/>
    <d v="1899-12-30T16:04:48"/>
    <n v="5.47"/>
    <n v="49"/>
    <x v="3"/>
    <x v="2"/>
    <s v="CHAdeMO"/>
    <n v="2020"/>
    <s v="No"/>
    <n v="3.2"/>
    <n v="3"/>
    <s v="Monthly"/>
  </r>
  <r>
    <s v="EVS00699"/>
    <n v="41.917039000000003"/>
    <n v="-87.670434"/>
    <s v="2730 Chicago Ave"/>
    <s v=" Chicago"/>
    <s v="United States"/>
    <s v="United States"/>
    <s v="North America"/>
    <s v="AC Level 2"/>
    <n v="0.43"/>
    <s v="9:00-18:00"/>
    <s v="9:00-18:00"/>
    <d v="1899-12-30T08:52:48"/>
    <n v="8.7200000000000006"/>
    <n v="42"/>
    <x v="1"/>
    <x v="0"/>
    <s v="CHAdeMO, CCS"/>
    <n v="2016"/>
    <s v="Yes"/>
    <n v="3.8"/>
    <n v="2"/>
    <s v="Monthly"/>
  </r>
  <r>
    <s v="EVS00703"/>
    <n v="19.528758"/>
    <n v="-99.139427999999995"/>
    <s v="400 Mexico City Ave"/>
    <s v=" Mexico City"/>
    <s v="Mexico"/>
    <s v="Mexico"/>
    <s v="North America"/>
    <s v="AC Level 2"/>
    <n v="0.5"/>
    <s v="9:00-18:00"/>
    <s v="9:00-18:00"/>
    <d v="1899-12-30T08:52:48"/>
    <n v="6.05"/>
    <n v="53"/>
    <x v="4"/>
    <x v="1"/>
    <s v="CHAdeMO, Tesla"/>
    <n v="2022"/>
    <s v="No"/>
    <n v="3.4"/>
    <n v="10"/>
    <s v="Monthly"/>
  </r>
  <r>
    <s v="EVS00707"/>
    <n v="55.813001"/>
    <n v="37.607075000000002"/>
    <s v="409 Moscow Ave"/>
    <s v=" Moscow"/>
    <s v="Russia"/>
    <s v="Russia"/>
    <s v="Europe"/>
    <s v="AC Level 2"/>
    <n v="0.47"/>
    <s v="6:00-22:00"/>
    <s v="6:00-22:00"/>
    <d v="1899-12-30T16:04:48"/>
    <n v="17.21"/>
    <n v="93"/>
    <x v="4"/>
    <x v="2"/>
    <s v="CHAdeMO"/>
    <n v="2019"/>
    <s v="Yes"/>
    <n v="3.7"/>
    <n v="3"/>
    <s v="Quarterly"/>
  </r>
  <r>
    <s v="EVS00708"/>
    <n v="55.887006999999997"/>
    <n v="37.585572999999997"/>
    <s v="988 Moscow Ave"/>
    <s v=" Moscow"/>
    <s v="Russia"/>
    <s v="Russia"/>
    <s v="Europe"/>
    <s v="AC Level 2"/>
    <n v="0.26"/>
    <d v="2025-07-24T00:00:00"/>
    <s v="9.00-21.00"/>
    <d v="1900-01-11T00:00:00"/>
    <n v="11.06"/>
    <n v="40"/>
    <x v="4"/>
    <x v="3"/>
    <s v="CHAdeMO, Tesla"/>
    <n v="2018"/>
    <s v="Yes"/>
    <n v="3.8"/>
    <n v="3"/>
    <s v="Monthly"/>
  </r>
  <r>
    <s v="EVS00711"/>
    <n v="-3.0034489999999998"/>
    <n v="125.537403"/>
    <s v="9899 Random Rd"/>
    <n v="0"/>
    <s v="Not Found"/>
    <s v="Not Found"/>
    <s v="Not Found"/>
    <s v="AC Level 2"/>
    <n v="0.17"/>
    <s v="6:00-22:00"/>
    <s v="6:00-22:00"/>
    <d v="1899-12-30T16:04:48"/>
    <n v="6.44"/>
    <n v="15"/>
    <x v="4"/>
    <x v="1"/>
    <s v="Tesla"/>
    <n v="2011"/>
    <s v="No"/>
    <n v="4.0999999999999996"/>
    <n v="5"/>
    <s v="Monthly"/>
  </r>
  <r>
    <s v="EVS00712"/>
    <n v="41.903629000000002"/>
    <n v="-87.775260000000003"/>
    <s v="1044 Chicago Ave"/>
    <s v=" Chicago"/>
    <s v="United States"/>
    <s v="United States"/>
    <s v="North America"/>
    <s v="AC Level 2"/>
    <n v="0.2"/>
    <s v="6:00-22:00"/>
    <s v="6:00-22:00"/>
    <d v="1899-12-30T16:04:48"/>
    <n v="1.1499999999999999"/>
    <n v="91"/>
    <x v="1"/>
    <x v="3"/>
    <s v="CHAdeMO"/>
    <n v="2010"/>
    <s v="Yes"/>
    <n v="4.5999999999999996"/>
    <n v="1"/>
    <s v="Monthly"/>
  </r>
  <r>
    <s v="EVS00714"/>
    <n v="39.862597999999998"/>
    <n v="116.30924"/>
    <s v="1748 Beijing Ave"/>
    <s v=" Beijing"/>
    <s v="China"/>
    <s v="China"/>
    <s v="Asia"/>
    <s v="AC Level 2"/>
    <n v="0.23"/>
    <s v="9:00-18:00"/>
    <s v="9:00-18:00"/>
    <d v="1899-12-30T08:52:48"/>
    <n v="13.58"/>
    <n v="84"/>
    <x v="4"/>
    <x v="3"/>
    <s v="Tesla, CCS"/>
    <n v="2013"/>
    <s v="No"/>
    <n v="4.7"/>
    <n v="1"/>
    <s v="Monthly"/>
  </r>
  <r>
    <s v="EVS00718"/>
    <n v="41.943474000000002"/>
    <n v="-87.653727000000003"/>
    <s v="1371 Chicago Ave"/>
    <s v=" Chicago"/>
    <s v="United States"/>
    <s v="United States"/>
    <s v="North America"/>
    <s v="AC Level 2"/>
    <n v="0.46"/>
    <s v="9:00-18:00"/>
    <s v="9:00-18:00"/>
    <d v="1899-12-30T08:52:48"/>
    <n v="12.31"/>
    <n v="97"/>
    <x v="4"/>
    <x v="3"/>
    <s v="CHAdeMO, Type 2"/>
    <n v="2020"/>
    <s v="No"/>
    <n v="3.6"/>
    <n v="8"/>
    <s v="Quarterly"/>
  </r>
  <r>
    <s v="EVS00719"/>
    <n v="13.777899"/>
    <n v="100.553149"/>
    <s v="7122 Bangkok Ave"/>
    <s v=" Bangkok"/>
    <s v="Thailand"/>
    <s v="Thailand"/>
    <s v="Asia"/>
    <s v="AC Level 2"/>
    <n v="0.31"/>
    <s v="6:00-22:00"/>
    <s v="6:00-22:00"/>
    <d v="1899-12-30T16:04:48"/>
    <n v="9.24"/>
    <n v="48"/>
    <x v="2"/>
    <x v="0"/>
    <s v="CHAdeMO"/>
    <n v="2013"/>
    <s v="Yes"/>
    <n v="5"/>
    <n v="8"/>
    <s v="Quarterly"/>
  </r>
  <r>
    <s v="EVS00720"/>
    <n v="41.939734000000001"/>
    <n v="-87.767645000000002"/>
    <s v="9356 Chicago Ave"/>
    <s v=" Chicago"/>
    <s v="United States"/>
    <s v="United States"/>
    <s v="North America"/>
    <s v="AC Level 2"/>
    <n v="0.13"/>
    <s v="9:00-18:00"/>
    <s v="9:00-18:00"/>
    <d v="1899-12-30T08:52:48"/>
    <n v="7.48"/>
    <n v="17"/>
    <x v="4"/>
    <x v="2"/>
    <s v="Tesla, CCS"/>
    <n v="2015"/>
    <s v="Yes"/>
    <n v="3.3"/>
    <n v="4"/>
    <s v="Monthly"/>
  </r>
  <r>
    <s v="EVS00727"/>
    <n v="55.844490999999998"/>
    <n v="37.675472999999997"/>
    <s v="560 Moscow Ave"/>
    <s v=" Moscow"/>
    <s v="Russia"/>
    <s v="Russia"/>
    <s v="Europe"/>
    <s v="AC Level 2"/>
    <n v="0.4"/>
    <s v="9:00-18:00"/>
    <s v="9:00-18:00"/>
    <d v="1899-12-30T08:52:48"/>
    <n v="13.32"/>
    <n v="44"/>
    <x v="2"/>
    <x v="3"/>
    <s v="Tesla, Type 2"/>
    <n v="2011"/>
    <s v="No"/>
    <n v="4.5999999999999996"/>
    <n v="7"/>
    <s v="Annually"/>
  </r>
  <r>
    <s v="EVS00728"/>
    <n v="55.740952999999998"/>
    <n v="37.677421000000002"/>
    <s v="8930 Moscow Ave"/>
    <s v=" Moscow"/>
    <s v="Russia"/>
    <s v="Russia"/>
    <s v="Europe"/>
    <s v="AC Level 2"/>
    <n v="0.28000000000000003"/>
    <s v="6:00-22:00"/>
    <s v="6:00-22:00"/>
    <d v="1899-12-30T16:04:48"/>
    <n v="0.71"/>
    <n v="23"/>
    <x v="4"/>
    <x v="0"/>
    <s v="CCS"/>
    <n v="2017"/>
    <s v="Yes"/>
    <n v="4.5"/>
    <n v="5"/>
    <s v="Monthly"/>
  </r>
  <r>
    <s v="EVS00732"/>
    <n v="34.118738"/>
    <n v="-118.327895"/>
    <s v="1756 Los Angeles Ave"/>
    <s v=" Los Angeles"/>
    <s v="United States"/>
    <s v="United States"/>
    <s v="North America"/>
    <s v="AC Level 2"/>
    <n v="0.12"/>
    <s v="6:00-22:00"/>
    <s v="6:00-22:00"/>
    <d v="1899-12-30T16:04:48"/>
    <n v="7.96"/>
    <n v="26"/>
    <x v="4"/>
    <x v="3"/>
    <s v="CCS, Tesla"/>
    <n v="2021"/>
    <s v="Yes"/>
    <n v="4.9000000000000004"/>
    <n v="6"/>
    <s v="Quarterly"/>
  </r>
  <r>
    <s v="EVS00734"/>
    <n v="37.637762000000002"/>
    <n v="126.966266"/>
    <s v="4610 Seoul Ave"/>
    <s v=" Seoul"/>
    <s v="South Korea"/>
    <s v="South Korea"/>
    <s v="Asia"/>
    <s v="AC Level 2"/>
    <n v="0.37"/>
    <s v="6:00-22:00"/>
    <s v="6:00-22:00"/>
    <d v="1899-12-30T16:04:48"/>
    <n v="2.25"/>
    <n v="49"/>
    <x v="0"/>
    <x v="1"/>
    <s v="CCS"/>
    <n v="2011"/>
    <s v="No"/>
    <n v="3.8"/>
    <n v="6"/>
    <s v="Annually"/>
  </r>
  <r>
    <s v="EVS00735"/>
    <n v="55.732536000000003"/>
    <n v="37.565002999999997"/>
    <s v="1876 Moscow Ave"/>
    <s v=" Moscow"/>
    <s v="Russia"/>
    <s v="Russia"/>
    <s v="Europe"/>
    <s v="AC Level 2"/>
    <n v="0.45"/>
    <s v="9:00-18:00"/>
    <s v="9:00-18:00"/>
    <d v="1899-12-30T08:52:48"/>
    <n v="10"/>
    <n v="63"/>
    <x v="4"/>
    <x v="3"/>
    <s v="Type 2, CHAdeMO"/>
    <n v="2021"/>
    <s v="No"/>
    <n v="3.4"/>
    <n v="6"/>
    <s v="Quarterly"/>
  </r>
  <r>
    <s v="EVS00738"/>
    <n v="37.510421999999998"/>
    <n v="126.930998"/>
    <s v="7735 Seoul Ave"/>
    <s v=" Seoul"/>
    <s v="South Korea"/>
    <s v="South Korea"/>
    <s v="Asia"/>
    <s v="AC Level 2"/>
    <n v="0.42"/>
    <s v="6:00-22:00"/>
    <s v="6:00-22:00"/>
    <d v="1899-12-30T16:04:48"/>
    <n v="7"/>
    <n v="54"/>
    <x v="3"/>
    <x v="1"/>
    <s v="CCS, Tesla"/>
    <n v="2011"/>
    <s v="No"/>
    <n v="3.6"/>
    <n v="4"/>
    <s v="Monthly"/>
  </r>
  <r>
    <s v="EVS00740"/>
    <n v="41.907809999999998"/>
    <n v="-87.617357999999996"/>
    <s v="3484 Chicago Ave"/>
    <s v=" Chicago"/>
    <s v="United States"/>
    <s v="United States"/>
    <s v="North America"/>
    <s v="AC Level 2"/>
    <n v="0.45"/>
    <s v="9:00-18:00"/>
    <s v="9:00-18:00"/>
    <d v="1899-12-30T08:52:48"/>
    <n v="9.0299999999999994"/>
    <n v="18"/>
    <x v="0"/>
    <x v="2"/>
    <s v="Type 2, Tesla"/>
    <n v="2021"/>
    <s v="No"/>
    <n v="4.0999999999999996"/>
    <n v="3"/>
    <s v="Quarterly"/>
  </r>
  <r>
    <s v="EVS00747"/>
    <n v="43.644046000000003"/>
    <n v="-79.417113000000001"/>
    <s v="9183 Toronto Ave"/>
    <s v=" Toronto"/>
    <s v="Canada"/>
    <s v="Canada"/>
    <s v="North America"/>
    <s v="AC Level 2"/>
    <n v="0.26"/>
    <d v="2025-07-24T00:00:00"/>
    <s v="9.00-21.00"/>
    <d v="1900-01-11T00:00:00"/>
    <n v="11.18"/>
    <n v="19"/>
    <x v="3"/>
    <x v="1"/>
    <s v="Tesla"/>
    <n v="2020"/>
    <s v="Yes"/>
    <n v="3.1"/>
    <n v="4"/>
    <s v="Annually"/>
  </r>
  <r>
    <s v="EVS00748"/>
    <n v="34.075727000000001"/>
    <n v="-118.271967"/>
    <s v="6135 Los Angeles Ave"/>
    <s v=" Los Angeles"/>
    <s v="United States"/>
    <s v="United States"/>
    <s v="North America"/>
    <s v="AC Level 2"/>
    <n v="0.15"/>
    <s v="9:00-18:00"/>
    <s v="9:00-18:00"/>
    <d v="1899-12-30T08:52:48"/>
    <n v="16.05"/>
    <n v="96"/>
    <x v="0"/>
    <x v="0"/>
    <s v="Tesla, CHAdeMO"/>
    <n v="2012"/>
    <s v="No"/>
    <n v="4.8"/>
    <n v="3"/>
    <s v="Monthly"/>
  </r>
  <r>
    <s v="EVS00749"/>
    <n v="13.703215"/>
    <n v="100.589598"/>
    <s v="4237 Bangkok Ave"/>
    <s v=" Bangkok"/>
    <s v="Thailand"/>
    <s v="Thailand"/>
    <s v="Asia"/>
    <s v="AC Level 2"/>
    <n v="0.13"/>
    <d v="2025-07-24T00:00:00"/>
    <s v="9.00-21.00"/>
    <d v="1900-01-11T00:00:00"/>
    <n v="10.78"/>
    <n v="88"/>
    <x v="1"/>
    <x v="3"/>
    <s v="CCS"/>
    <n v="2023"/>
    <s v="No"/>
    <n v="4.5"/>
    <n v="4"/>
    <s v="Quarterly"/>
  </r>
  <r>
    <s v="EVS00752"/>
    <n v="41.824044000000001"/>
    <n v="-87.680113000000006"/>
    <s v="7211 Chicago Ave"/>
    <s v=" Chicago"/>
    <s v="United States"/>
    <s v="United States"/>
    <s v="North America"/>
    <s v="AC Level 2"/>
    <n v="0.2"/>
    <s v="9:00-18:00"/>
    <s v="9:00-18:00"/>
    <d v="1899-12-30T08:52:48"/>
    <n v="7.34"/>
    <n v="22"/>
    <x v="1"/>
    <x v="0"/>
    <s v="CHAdeMO"/>
    <n v="2022"/>
    <s v="No"/>
    <n v="3.6"/>
    <n v="9"/>
    <s v="Quarterly"/>
  </r>
  <r>
    <s v="EVS00758"/>
    <n v="-33.828989999999997"/>
    <n v="18.417974000000001"/>
    <s v="603 Cape Town Ave"/>
    <s v=" Cape Town"/>
    <s v="South Africa"/>
    <s v="South Africa"/>
    <s v="Africa"/>
    <s v="AC Level 2"/>
    <n v="0.33"/>
    <s v="9:00-18:00"/>
    <s v="9:00-18:00"/>
    <d v="1899-12-30T08:52:48"/>
    <n v="2.63"/>
    <n v="39"/>
    <x v="1"/>
    <x v="3"/>
    <s v="CHAdeMO, Type 2"/>
    <n v="2019"/>
    <s v="Yes"/>
    <n v="3.4"/>
    <n v="3"/>
    <s v="Monthly"/>
  </r>
  <r>
    <s v="EVS00761"/>
    <n v="35.014209999999999"/>
    <n v="-68.761526000000003"/>
    <s v="6072 Random Rd"/>
    <s v="Error"/>
    <s v="Error"/>
    <s v="Error"/>
    <s v="Error"/>
    <s v="AC Level 2"/>
    <n v="0.28000000000000003"/>
    <s v="6:00-22:00"/>
    <s v="6:00-22:00"/>
    <d v="1899-12-30T16:04:48"/>
    <n v="19.37"/>
    <n v="86"/>
    <x v="4"/>
    <x v="0"/>
    <s v="CHAdeMO, CCS"/>
    <n v="2013"/>
    <s v="No"/>
    <n v="3.9"/>
    <n v="10"/>
    <s v="Annually"/>
  </r>
  <r>
    <s v="EVS00762"/>
    <n v="37.591768999999999"/>
    <n v="126.904405"/>
    <s v="7786 Seoul Ave"/>
    <s v=" Seoul"/>
    <s v="South Korea"/>
    <s v="South Korea"/>
    <s v="Asia"/>
    <s v="AC Level 2"/>
    <n v="0.2"/>
    <d v="2025-07-24T00:00:00"/>
    <s v="9.00-21.00"/>
    <d v="1900-01-11T00:00:00"/>
    <n v="10.72"/>
    <n v="26"/>
    <x v="0"/>
    <x v="0"/>
    <s v="CCS"/>
    <n v="2015"/>
    <s v="Yes"/>
    <n v="4.9000000000000004"/>
    <n v="8"/>
    <s v="Monthly"/>
  </r>
  <r>
    <s v="EVS00763"/>
    <n v="55.707002000000003"/>
    <n v="37.605485999999999"/>
    <s v="5059 Moscow Ave"/>
    <s v=" Moscow"/>
    <s v="Russia"/>
    <s v="Russia"/>
    <s v="Europe"/>
    <s v="AC Level 2"/>
    <n v="0.46"/>
    <d v="2025-07-24T00:00:00"/>
    <s v="9.00-21.00"/>
    <d v="1900-01-11T00:00:00"/>
    <n v="17.73"/>
    <n v="43"/>
    <x v="1"/>
    <x v="3"/>
    <s v="Tesla, CCS"/>
    <n v="2018"/>
    <s v="No"/>
    <n v="3.8"/>
    <n v="4"/>
    <s v="Annually"/>
  </r>
  <r>
    <s v="EVS00764"/>
    <n v="37.616750000000003"/>
    <n v="127.04077100000001"/>
    <s v="8882 Seoul Ave"/>
    <s v=" Seoul"/>
    <s v="South Korea"/>
    <s v="South Korea"/>
    <s v="Asia"/>
    <s v="AC Level 2"/>
    <n v="0.41"/>
    <d v="2025-07-24T00:00:00"/>
    <s v="9.00-21.00"/>
    <d v="1900-01-11T00:00:00"/>
    <n v="8.18"/>
    <n v="45"/>
    <x v="2"/>
    <x v="3"/>
    <s v="Tesla"/>
    <n v="2011"/>
    <s v="Yes"/>
    <n v="4.2"/>
    <n v="3"/>
    <s v="Annually"/>
  </r>
  <r>
    <s v="EVS00766"/>
    <n v="34.128748999999999"/>
    <n v="-118.365112"/>
    <s v="6936 Los Angeles Ave"/>
    <s v=" Los Angeles"/>
    <s v="United States"/>
    <s v="United States"/>
    <s v="North America"/>
    <s v="AC Level 2"/>
    <n v="0.49"/>
    <s v="9:00-18:00"/>
    <s v="9:00-18:00"/>
    <d v="1899-12-30T08:52:48"/>
    <n v="9.8000000000000007"/>
    <n v="63"/>
    <x v="0"/>
    <x v="2"/>
    <s v="Type 2"/>
    <n v="2019"/>
    <s v="No"/>
    <n v="3.6"/>
    <n v="2"/>
    <s v="Annually"/>
  </r>
  <r>
    <s v="EVS00767"/>
    <n v="13.785824"/>
    <n v="100.410279"/>
    <s v="9051 Bangkok Ave"/>
    <s v=" Bangkok"/>
    <s v="Thailand"/>
    <s v="Thailand"/>
    <s v="Asia"/>
    <s v="AC Level 2"/>
    <n v="0.36"/>
    <s v="6:00-22:00"/>
    <s v="6:00-22:00"/>
    <d v="1899-12-30T16:04:48"/>
    <n v="4.83"/>
    <n v="74"/>
    <x v="2"/>
    <x v="2"/>
    <s v="Tesla"/>
    <n v="2013"/>
    <s v="No"/>
    <n v="3.1"/>
    <n v="2"/>
    <s v="Monthly"/>
  </r>
  <r>
    <s v="EVS00769"/>
    <n v="19.446297000000001"/>
    <n v="-99.073657999999995"/>
    <s v="9100 Mexico City Ave"/>
    <s v=" Mexico City"/>
    <s v="Mexico"/>
    <s v="Mexico"/>
    <s v="North America"/>
    <s v="AC Level 2"/>
    <n v="0.41"/>
    <d v="2025-07-24T00:00:00"/>
    <s v="9.00-21.00"/>
    <d v="1900-01-11T00:00:00"/>
    <n v="1.03"/>
    <n v="34"/>
    <x v="1"/>
    <x v="1"/>
    <s v="CHAdeMO, Type 2"/>
    <n v="2021"/>
    <s v="Yes"/>
    <n v="3.8"/>
    <n v="7"/>
    <s v="Monthly"/>
  </r>
  <r>
    <s v="EVS00770"/>
    <n v="39.832850000000001"/>
    <n v="116.34548599999999"/>
    <s v="468 Beijing Ave"/>
    <s v=" Beijing"/>
    <s v="China"/>
    <s v="China"/>
    <s v="Asia"/>
    <s v="AC Level 2"/>
    <n v="0.27"/>
    <s v="6:00-22:00"/>
    <s v="6:00-22:00"/>
    <d v="1899-12-30T16:04:48"/>
    <n v="8.61"/>
    <n v="59"/>
    <x v="2"/>
    <x v="1"/>
    <s v="Type 2, Tesla"/>
    <n v="2017"/>
    <s v="No"/>
    <n v="4.9000000000000004"/>
    <n v="8"/>
    <s v="Quarterly"/>
  </r>
  <r>
    <s v="EVS00773"/>
    <n v="19.413336000000001"/>
    <n v="-99.131057999999996"/>
    <s v="2976 Mexico City Ave"/>
    <s v=" Mexico City"/>
    <s v="Mexico"/>
    <s v="Mexico"/>
    <s v="North America"/>
    <s v="AC Level 2"/>
    <n v="0.42"/>
    <s v="6:00-22:00"/>
    <s v="6:00-22:00"/>
    <d v="1899-12-30T16:04:48"/>
    <n v="19.43"/>
    <n v="95"/>
    <x v="3"/>
    <x v="3"/>
    <s v="Type 2"/>
    <n v="2020"/>
    <s v="Yes"/>
    <n v="4.8"/>
    <n v="2"/>
    <s v="Monthly"/>
  </r>
  <r>
    <s v="EVS00774"/>
    <n v="-33.830570999999999"/>
    <n v="151.27774099999999"/>
    <s v="278 Sydney Ave"/>
    <s v=" Sydney"/>
    <s v="Australia"/>
    <s v="Australia"/>
    <s v="Australia"/>
    <s v="AC Level 2"/>
    <n v="0.37"/>
    <d v="2025-07-24T00:00:00"/>
    <s v="9.00-21.00"/>
    <d v="1900-01-11T00:00:00"/>
    <n v="5.6"/>
    <n v="18"/>
    <x v="2"/>
    <x v="3"/>
    <s v="Type 2"/>
    <n v="2012"/>
    <s v="Yes"/>
    <n v="4.3"/>
    <n v="9"/>
    <s v="Monthly"/>
  </r>
  <r>
    <s v="EVS00776"/>
    <n v="19.177961"/>
    <n v="72.817280999999994"/>
    <s v="9918 Mumbai Ave"/>
    <s v=" Mumbai"/>
    <s v="India"/>
    <s v="India"/>
    <s v="Asia"/>
    <s v="AC Level 2"/>
    <n v="0.24"/>
    <d v="2025-07-24T00:00:00"/>
    <s v="9.00-21.00"/>
    <d v="1900-01-11T00:00:00"/>
    <n v="13.82"/>
    <n v="19"/>
    <x v="1"/>
    <x v="2"/>
    <s v="CHAdeMO"/>
    <n v="2019"/>
    <s v="Yes"/>
    <n v="4"/>
    <n v="8"/>
    <s v="Quarterly"/>
  </r>
  <r>
    <s v="EVS00778"/>
    <n v="41.895792999999998"/>
    <n v="-87.762215999999995"/>
    <s v="6612 Chicago Ave"/>
    <s v=" Chicago"/>
    <s v="United States"/>
    <s v="United States"/>
    <s v="North America"/>
    <s v="AC Level 2"/>
    <n v="0.37"/>
    <d v="2025-07-24T00:00:00"/>
    <s v="9.00-21.00"/>
    <d v="1900-01-11T00:00:00"/>
    <n v="6.31"/>
    <n v="76"/>
    <x v="1"/>
    <x v="2"/>
    <s v="CCS"/>
    <n v="2013"/>
    <s v="No"/>
    <n v="3.2"/>
    <n v="2"/>
    <s v="Monthly"/>
  </r>
  <r>
    <s v="EVS00781"/>
    <n v="-34.610484999999997"/>
    <n v="75.731554000000003"/>
    <s v="6681 Random Rd"/>
    <s v="Error"/>
    <s v="Error"/>
    <s v="Error"/>
    <s v="Error"/>
    <s v="AC Level 2"/>
    <n v="0.26"/>
    <s v="9:00-18:00"/>
    <s v="9:00-18:00"/>
    <d v="1899-12-30T08:52:48"/>
    <n v="5.26"/>
    <n v="19"/>
    <x v="0"/>
    <x v="2"/>
    <s v="CHAdeMO, Type 2"/>
    <n v="2014"/>
    <s v="No"/>
    <n v="3.1"/>
    <n v="3"/>
    <s v="Monthly"/>
  </r>
  <r>
    <s v="EVS00784"/>
    <n v="43.688029"/>
    <n v="-79.494468999999995"/>
    <s v="4991 Toronto Ave"/>
    <s v=" Toronto"/>
    <s v="Canada"/>
    <s v="Canada"/>
    <s v="North America"/>
    <s v="AC Level 2"/>
    <n v="0.19"/>
    <s v="9:00-18:00"/>
    <s v="9:00-18:00"/>
    <d v="1899-12-30T08:52:48"/>
    <n v="17.95"/>
    <n v="33"/>
    <x v="1"/>
    <x v="2"/>
    <s v="Tesla, CHAdeMO"/>
    <n v="2016"/>
    <s v="Yes"/>
    <n v="4.5999999999999996"/>
    <n v="5"/>
    <s v="Monthly"/>
  </r>
  <r>
    <s v="EVS00785"/>
    <n v="55.817383999999997"/>
    <n v="37.547221999999998"/>
    <s v="4042 Moscow Ave"/>
    <s v=" Moscow"/>
    <s v="Russia"/>
    <s v="Russia"/>
    <s v="Europe"/>
    <s v="AC Level 2"/>
    <n v="0.19"/>
    <s v="9:00-18:00"/>
    <s v="9:00-18:00"/>
    <d v="1899-12-30T08:52:48"/>
    <n v="5.25"/>
    <n v="57"/>
    <x v="2"/>
    <x v="0"/>
    <s v="CHAdeMO"/>
    <n v="2022"/>
    <s v="No"/>
    <n v="4.9000000000000004"/>
    <n v="5"/>
    <s v="Monthly"/>
  </r>
  <r>
    <s v="EVS00786"/>
    <n v="37.561416999999999"/>
    <n v="127.086984"/>
    <s v="460 Seoul Ave"/>
    <s v=" Seoul"/>
    <s v="South Korea"/>
    <s v="South Korea"/>
    <s v="Asia"/>
    <s v="AC Level 2"/>
    <n v="0.43"/>
    <s v="6:00-22:00"/>
    <s v="6:00-22:00"/>
    <d v="1899-12-30T16:04:48"/>
    <n v="4.71"/>
    <n v="14"/>
    <x v="2"/>
    <x v="1"/>
    <s v="Tesla, CCS"/>
    <n v="2013"/>
    <s v="Yes"/>
    <n v="4.2"/>
    <n v="6"/>
    <s v="Quarterly"/>
  </r>
  <r>
    <s v="EVS00791"/>
    <n v="-60.241584000000003"/>
    <n v="178.89106000000001"/>
    <s v="9478 Random Rd"/>
    <s v="Not Found"/>
    <s v="Not Found"/>
    <s v="Not Found"/>
    <s v="Not Found"/>
    <s v="AC Level 2"/>
    <n v="0.48"/>
    <s v="9:00-18:00"/>
    <s v="9:00-18:00"/>
    <d v="1899-12-30T08:52:48"/>
    <n v="1.64"/>
    <n v="65"/>
    <x v="3"/>
    <x v="3"/>
    <s v="Tesla"/>
    <n v="2022"/>
    <s v="No"/>
    <n v="4.5"/>
    <n v="1"/>
    <s v="Quarterly"/>
  </r>
  <r>
    <s v="EVS00794"/>
    <n v="39.879066999999999"/>
    <n v="116.213919"/>
    <s v="1668 Beijing Ave"/>
    <s v=" Beijing"/>
    <s v="China"/>
    <s v="China"/>
    <s v="Asia"/>
    <s v="AC Level 2"/>
    <n v="0.26"/>
    <d v="2025-07-24T00:00:00"/>
    <s v="9.00-21.00"/>
    <d v="1900-01-11T00:00:00"/>
    <n v="7.41"/>
    <n v="60"/>
    <x v="4"/>
    <x v="3"/>
    <s v="Type 2, CCS"/>
    <n v="2014"/>
    <s v="Yes"/>
    <n v="3.4"/>
    <n v="8"/>
    <s v="Monthly"/>
  </r>
  <r>
    <s v="EVS00795"/>
    <n v="19.465731000000002"/>
    <n v="-99.044442000000004"/>
    <s v="4294 Mexico City Ave"/>
    <s v=" Mexico City"/>
    <s v="Mexico"/>
    <s v="Mexico"/>
    <s v="North America"/>
    <s v="AC Level 2"/>
    <n v="0.19"/>
    <d v="2025-07-24T00:00:00"/>
    <s v="9.00-21.00"/>
    <d v="1900-01-11T00:00:00"/>
    <n v="14.84"/>
    <n v="39"/>
    <x v="3"/>
    <x v="1"/>
    <s v="Type 2, CCS"/>
    <n v="2015"/>
    <s v="Yes"/>
    <n v="4.8"/>
    <n v="8"/>
    <s v="Annually"/>
  </r>
  <r>
    <s v="EVS00796"/>
    <n v="25.312550000000002"/>
    <n v="55.345596"/>
    <s v="5689 Dubai Ave"/>
    <s v=" Dubai"/>
    <s v="United Arab Emirates"/>
    <s v="United Arab Emirates"/>
    <s v="Asia"/>
    <s v="AC Level 2"/>
    <n v="0.11"/>
    <s v="6:00-22:00"/>
    <s v="6:00-22:00"/>
    <d v="1899-12-30T16:04:48"/>
    <n v="9.86"/>
    <n v="77"/>
    <x v="3"/>
    <x v="3"/>
    <s v="CCS"/>
    <n v="2016"/>
    <s v="No"/>
    <n v="3"/>
    <n v="1"/>
    <s v="Monthly"/>
  </r>
  <r>
    <s v="EVS00797"/>
    <n v="52.462753999999997"/>
    <n v="13.373803000000001"/>
    <s v="410 Berlin Ave"/>
    <s v=" Berlin"/>
    <s v="Germany"/>
    <s v="Germany"/>
    <s v="Europe"/>
    <s v="AC Level 2"/>
    <n v="0.47"/>
    <s v="9:00-18:00"/>
    <s v="9:00-18:00"/>
    <d v="1899-12-30T08:52:48"/>
    <n v="2.54"/>
    <n v="64"/>
    <x v="3"/>
    <x v="2"/>
    <s v="Type 2"/>
    <n v="2013"/>
    <s v="No"/>
    <n v="3.8"/>
    <n v="4"/>
    <s v="Quarterly"/>
  </r>
  <r>
    <s v="EVS00799"/>
    <n v="25.281375000000001"/>
    <n v="55.237544"/>
    <s v="9384 Dubai Ave"/>
    <s v=" Dubai"/>
    <s v="United Arab Emirates"/>
    <s v="United Arab Emirates"/>
    <s v="Asia"/>
    <s v="AC Level 2"/>
    <n v="0.41"/>
    <d v="2025-07-24T00:00:00"/>
    <s v="9.00-21.00"/>
    <d v="1900-01-11T00:00:00"/>
    <n v="10.99"/>
    <n v="45"/>
    <x v="4"/>
    <x v="0"/>
    <s v="CHAdeMO, Tesla"/>
    <n v="2019"/>
    <s v="Yes"/>
    <n v="5"/>
    <n v="1"/>
    <s v="Annually"/>
  </r>
  <r>
    <s v="EVS00800"/>
    <n v="13.858255"/>
    <n v="100.428377"/>
    <s v="74 Bangkok Ave"/>
    <s v=" Bangkok"/>
    <s v="Thailand"/>
    <s v="Thailand"/>
    <s v="Asia"/>
    <s v="AC Level 2"/>
    <n v="0.42"/>
    <s v="9:00-18:00"/>
    <s v="9:00-18:00"/>
    <d v="1899-12-30T08:52:48"/>
    <n v="17.2"/>
    <n v="68"/>
    <x v="4"/>
    <x v="1"/>
    <s v="Type 2, CCS"/>
    <n v="2011"/>
    <s v="Yes"/>
    <n v="4.2"/>
    <n v="9"/>
    <s v="Monthly"/>
  </r>
  <r>
    <s v="EVS00804"/>
    <n v="52.478785000000002"/>
    <n v="13.335713999999999"/>
    <s v="1657 Berlin Ave"/>
    <s v=" Berlin"/>
    <s v="Germany"/>
    <s v="Germany"/>
    <s v="Europe"/>
    <s v="AC Level 2"/>
    <n v="0.15"/>
    <s v="6:00-22:00"/>
    <s v="6:00-22:00"/>
    <d v="1899-12-30T16:04:48"/>
    <n v="19.25"/>
    <n v="50"/>
    <x v="1"/>
    <x v="0"/>
    <s v="CHAdeMO"/>
    <n v="2023"/>
    <s v="Yes"/>
    <n v="4.5"/>
    <n v="9"/>
    <s v="Monthly"/>
  </r>
  <r>
    <s v="EVS00805"/>
    <n v="-33.791119000000002"/>
    <n v="151.250879"/>
    <s v="2198 Sydney Ave"/>
    <s v=" Sydney"/>
    <s v="Australia"/>
    <s v="Australia"/>
    <s v="Australia"/>
    <s v="AC Level 2"/>
    <n v="0.24"/>
    <s v="6:00-22:00"/>
    <s v="6:00-22:00"/>
    <d v="1899-12-30T16:04:48"/>
    <n v="19.12"/>
    <n v="25"/>
    <x v="0"/>
    <x v="3"/>
    <s v="Type 2"/>
    <n v="2018"/>
    <s v="Yes"/>
    <n v="4.5999999999999996"/>
    <n v="1"/>
    <s v="Quarterly"/>
  </r>
  <r>
    <s v="EVS00806"/>
    <n v="-23.524023"/>
    <n v="-46.635103000000001"/>
    <s v="8725 SÃ£o Paulo Ave"/>
    <s v=" SÃ£o Paulo"/>
    <s v="Brazil"/>
    <s v="Brazil"/>
    <s v="South America"/>
    <s v="AC Level 2"/>
    <n v="0.43"/>
    <d v="2025-07-24T00:00:00"/>
    <s v="9.00-21.00"/>
    <d v="1900-01-11T00:00:00"/>
    <n v="12.75"/>
    <n v="56"/>
    <x v="1"/>
    <x v="0"/>
    <s v="Tesla, CCS"/>
    <n v="2017"/>
    <s v="No"/>
    <n v="3.4"/>
    <n v="5"/>
    <s v="Annually"/>
  </r>
  <r>
    <s v="EVS00811"/>
    <n v="63.474893000000002"/>
    <n v="97.343074000000001"/>
    <s v="9096 Random Rd"/>
    <n v="0"/>
    <s v="Not Found"/>
    <s v="Not Found"/>
    <s v="Not Found"/>
    <s v="AC Level 2"/>
    <n v="0.31"/>
    <s v="9:00-18:00"/>
    <s v="9:00-18:00"/>
    <d v="1899-12-30T08:52:48"/>
    <n v="18.96"/>
    <n v="79"/>
    <x v="1"/>
    <x v="2"/>
    <s v="CCS, Tesla"/>
    <n v="2017"/>
    <s v="No"/>
    <n v="3.7"/>
    <n v="7"/>
    <s v="Annually"/>
  </r>
  <r>
    <s v="EVS00814"/>
    <n v="-33.708190000000002"/>
    <n v="18.461044000000001"/>
    <s v="6424 Cape Town Ave"/>
    <s v=" Cape Town"/>
    <s v="South Africa"/>
    <s v="South Africa"/>
    <s v="Africa"/>
    <s v="AC Level 2"/>
    <n v="0.42"/>
    <d v="2025-07-24T00:00:00"/>
    <s v="9.00-21.00"/>
    <d v="1900-01-11T00:00:00"/>
    <n v="7.95"/>
    <n v="52"/>
    <x v="1"/>
    <x v="2"/>
    <s v="CCS, CHAdeMO"/>
    <n v="2012"/>
    <s v="No"/>
    <n v="3.4"/>
    <n v="7"/>
    <s v="Quarterly"/>
  </r>
  <r>
    <s v="EVS00815"/>
    <n v="19.455328999999999"/>
    <n v="-99.154981000000006"/>
    <s v="2495 Mexico City Ave"/>
    <s v=" Mexico City"/>
    <s v="Mexico"/>
    <s v="Mexico"/>
    <s v="North America"/>
    <s v="AC Level 2"/>
    <n v="0.13"/>
    <d v="2025-07-24T00:00:00"/>
    <s v="9.00-21.00"/>
    <d v="1900-01-11T00:00:00"/>
    <n v="10.9"/>
    <n v="77"/>
    <x v="0"/>
    <x v="1"/>
    <s v="CCS, CHAdeMO"/>
    <n v="2022"/>
    <s v="Yes"/>
    <n v="3.6"/>
    <n v="6"/>
    <s v="Monthly"/>
  </r>
  <r>
    <s v="EVS00816"/>
    <n v="18.914199"/>
    <n v="72.973568"/>
    <s v="8860 Mumbai Ave"/>
    <s v=" Mumbai"/>
    <s v="India"/>
    <s v="India"/>
    <s v="Asia"/>
    <s v="AC Level 2"/>
    <n v="0.34"/>
    <s v="6:00-22:00"/>
    <s v="6:00-22:00"/>
    <d v="1899-12-30T16:04:48"/>
    <n v="16"/>
    <n v="94"/>
    <x v="2"/>
    <x v="2"/>
    <s v="CCS"/>
    <n v="2012"/>
    <s v="No"/>
    <n v="4.2"/>
    <n v="7"/>
    <s v="Annually"/>
  </r>
  <r>
    <s v="EVS00818"/>
    <n v="-33.764775999999998"/>
    <n v="151.39940799999999"/>
    <s v="1049 Sydney Ave"/>
    <s v=" Sydney"/>
    <s v="Australia"/>
    <s v="Australia"/>
    <s v="Australia"/>
    <s v="AC Level 2"/>
    <n v="0.3"/>
    <s v="9:00-18:00"/>
    <s v="9:00-18:00"/>
    <d v="1899-12-30T08:52:48"/>
    <n v="3"/>
    <n v="66"/>
    <x v="1"/>
    <x v="0"/>
    <s v="Type 2, CHAdeMO"/>
    <n v="2016"/>
    <s v="Yes"/>
    <n v="3.2"/>
    <n v="2"/>
    <s v="Annually"/>
  </r>
  <r>
    <s v="EVS00821"/>
    <n v="-50.676136"/>
    <n v="-30.236840999999998"/>
    <s v="5675 Random Rd"/>
    <s v="Error"/>
    <s v="Error"/>
    <s v="Error"/>
    <s v="Error"/>
    <s v="AC Level 2"/>
    <n v="0.49"/>
    <s v="6:00-22:00"/>
    <s v="6:00-22:00"/>
    <d v="1899-12-30T16:04:48"/>
    <n v="7.1"/>
    <n v="48"/>
    <x v="3"/>
    <x v="2"/>
    <s v="CHAdeMO"/>
    <n v="2012"/>
    <s v="No"/>
    <n v="3.1"/>
    <n v="1"/>
    <s v="Quarterly"/>
  </r>
  <r>
    <s v="EVS00822"/>
    <n v="37.549202000000001"/>
    <n v="127.034176"/>
    <s v="4487 Seoul Ave"/>
    <s v=" Seoul"/>
    <s v="South Korea"/>
    <s v="South Korea"/>
    <s v="Asia"/>
    <s v="AC Level 2"/>
    <n v="0.28999999999999998"/>
    <s v="9:00-18:00"/>
    <s v="9:00-18:00"/>
    <d v="1899-12-30T08:52:48"/>
    <n v="10.69"/>
    <n v="23"/>
    <x v="2"/>
    <x v="2"/>
    <s v="Tesla"/>
    <n v="2020"/>
    <s v="No"/>
    <n v="4.5"/>
    <n v="9"/>
    <s v="Quarterly"/>
  </r>
  <r>
    <s v="EVS00829"/>
    <n v="19.14846"/>
    <n v="72.945366000000007"/>
    <s v="2958 Mumbai Ave"/>
    <s v=" Mumbai"/>
    <s v="India"/>
    <s v="India"/>
    <s v="Asia"/>
    <s v="AC Level 2"/>
    <n v="0.31"/>
    <d v="2025-07-24T00:00:00"/>
    <s v="9.00-21.00"/>
    <d v="1900-01-11T00:00:00"/>
    <n v="15.84"/>
    <n v="100"/>
    <x v="1"/>
    <x v="3"/>
    <s v="Tesla"/>
    <n v="2022"/>
    <s v="Yes"/>
    <n v="3.3"/>
    <n v="4"/>
    <s v="Quarterly"/>
  </r>
  <r>
    <s v="EVS00836"/>
    <n v="-33.779609999999998"/>
    <n v="18.486537999999999"/>
    <s v="9439 Cape Town Ave"/>
    <s v=" Cape Town"/>
    <s v="South Africa"/>
    <s v="South Africa"/>
    <s v="Africa"/>
    <s v="AC Level 2"/>
    <n v="0.27"/>
    <s v="6:00-22:00"/>
    <s v="6:00-22:00"/>
    <d v="1899-12-30T16:04:48"/>
    <n v="14.85"/>
    <n v="67"/>
    <x v="2"/>
    <x v="0"/>
    <s v="Tesla, Type 2"/>
    <n v="2017"/>
    <s v="No"/>
    <n v="4.2"/>
    <n v="4"/>
    <s v="Quarterly"/>
  </r>
  <r>
    <s v="EVS00842"/>
    <n v="41.889223000000001"/>
    <n v="-87.657818000000006"/>
    <s v="2167 Chicago Ave"/>
    <s v=" Chicago"/>
    <s v="United States"/>
    <s v="United States"/>
    <s v="North America"/>
    <s v="AC Level 2"/>
    <n v="0.28999999999999998"/>
    <d v="2025-07-24T00:00:00"/>
    <s v="9.00-21.00"/>
    <d v="1900-01-11T00:00:00"/>
    <n v="6.56"/>
    <n v="10"/>
    <x v="2"/>
    <x v="3"/>
    <s v="Tesla, Type 2"/>
    <n v="2018"/>
    <s v="No"/>
    <n v="4.7"/>
    <n v="9"/>
    <s v="Monthly"/>
  </r>
  <r>
    <s v="EVS00854"/>
    <n v="25.343240000000002"/>
    <n v="55.258696"/>
    <s v="1256 Dubai Ave"/>
    <s v=" Dubai"/>
    <s v="United Arab Emirates"/>
    <s v="United Arab Emirates"/>
    <s v="Asia"/>
    <s v="AC Level 2"/>
    <n v="0.16"/>
    <s v="6:00-22:00"/>
    <s v="6:00-22:00"/>
    <d v="1899-12-30T16:04:48"/>
    <n v="3.84"/>
    <n v="37"/>
    <x v="1"/>
    <x v="0"/>
    <s v="CHAdeMO, CCS"/>
    <n v="2010"/>
    <s v="Yes"/>
    <n v="3.4"/>
    <n v="4"/>
    <s v="Annually"/>
  </r>
  <r>
    <s v="EVS00855"/>
    <n v="55.716873"/>
    <n v="37.667216000000003"/>
    <s v="6327 Moscow Ave"/>
    <s v=" Moscow"/>
    <s v="Russia"/>
    <s v="Russia"/>
    <s v="Europe"/>
    <s v="AC Level 2"/>
    <n v="0.13"/>
    <s v="9:00-18:00"/>
    <s v="9:00-18:00"/>
    <d v="1899-12-30T08:52:48"/>
    <n v="2.0499999999999998"/>
    <n v="59"/>
    <x v="0"/>
    <x v="2"/>
    <s v="CHAdeMO"/>
    <n v="2022"/>
    <s v="Yes"/>
    <n v="4.8"/>
    <n v="5"/>
    <s v="Quarterly"/>
  </r>
  <r>
    <s v="EVS00856"/>
    <n v="19.154062"/>
    <n v="72.906783000000004"/>
    <s v="1469 Mumbai Ave"/>
    <s v=" Mumbai"/>
    <s v="India"/>
    <s v="India"/>
    <s v="Asia"/>
    <s v="AC Level 2"/>
    <n v="0.32"/>
    <s v="9:00-18:00"/>
    <s v="9:00-18:00"/>
    <d v="1899-12-30T08:52:48"/>
    <n v="4.34"/>
    <n v="84"/>
    <x v="3"/>
    <x v="2"/>
    <s v="Type 2, CHAdeMO"/>
    <n v="2019"/>
    <s v="No"/>
    <n v="4.3"/>
    <n v="8"/>
    <s v="Annually"/>
  </r>
  <r>
    <s v="EVS00862"/>
    <n v="37.659450999999997"/>
    <n v="127.042654"/>
    <s v="1895 Seoul Ave"/>
    <s v=" Seoul"/>
    <s v="South Korea"/>
    <s v="South Korea"/>
    <s v="Asia"/>
    <s v="AC Level 2"/>
    <n v="0.48"/>
    <s v="9:00-18:00"/>
    <s v="9:00-18:00"/>
    <d v="1899-12-30T08:52:48"/>
    <n v="13.95"/>
    <n v="74"/>
    <x v="2"/>
    <x v="3"/>
    <s v="Type 2"/>
    <n v="2014"/>
    <s v="Yes"/>
    <n v="4.2"/>
    <n v="7"/>
    <s v="Quarterly"/>
  </r>
  <r>
    <s v="EVS00863"/>
    <n v="25.298952"/>
    <n v="55.345570000000002"/>
    <s v="9868 Dubai Ave"/>
    <s v=" Dubai"/>
    <s v="United Arab Emirates"/>
    <s v="United Arab Emirates"/>
    <s v="Asia"/>
    <s v="AC Level 2"/>
    <n v="0.39"/>
    <s v="6:00-22:00"/>
    <s v="6:00-22:00"/>
    <d v="1899-12-30T16:04:48"/>
    <n v="9.5299999999999994"/>
    <n v="39"/>
    <x v="0"/>
    <x v="3"/>
    <s v="CHAdeMO"/>
    <n v="2013"/>
    <s v="Yes"/>
    <n v="3.9"/>
    <n v="6"/>
    <s v="Quarterly"/>
  </r>
  <r>
    <s v="EVS00865"/>
    <n v="-33.771737000000002"/>
    <n v="18.459775"/>
    <s v="5162 Cape Town Ave"/>
    <s v=" Cape Town"/>
    <s v="South Africa"/>
    <s v="South Africa"/>
    <s v="Africa"/>
    <s v="AC Level 2"/>
    <n v="0.24"/>
    <s v="6:00-22:00"/>
    <s v="6:00-22:00"/>
    <d v="1899-12-30T16:04:48"/>
    <n v="3.14"/>
    <n v="71"/>
    <x v="1"/>
    <x v="1"/>
    <s v="CCS, CHAdeMO"/>
    <n v="2020"/>
    <s v="No"/>
    <n v="3.5"/>
    <n v="3"/>
    <s v="Quarterly"/>
  </r>
  <r>
    <s v="EVS00879"/>
    <n v="37.854571"/>
    <n v="-122.497756"/>
    <s v="7541 San Francisco Ave"/>
    <s v=" San Francisco"/>
    <s v="United States"/>
    <s v="United States"/>
    <s v="North America"/>
    <s v="AC Level 2"/>
    <n v="0.23"/>
    <d v="2025-07-24T00:00:00"/>
    <s v="9.00-21.00"/>
    <d v="1900-01-11T00:00:00"/>
    <n v="13.21"/>
    <n v="33"/>
    <x v="1"/>
    <x v="1"/>
    <s v="CHAdeMO"/>
    <n v="2022"/>
    <s v="Yes"/>
    <n v="3.6"/>
    <n v="8"/>
    <s v="Monthly"/>
  </r>
  <r>
    <s v="EVS00882"/>
    <n v="-23.640338"/>
    <n v="-46.631480000000003"/>
    <s v="87 SÃ£o Paulo Ave"/>
    <s v=" SÃ£o Paulo"/>
    <s v="Brazil"/>
    <s v="Brazil"/>
    <s v="South America"/>
    <s v="AC Level 2"/>
    <n v="0.38"/>
    <s v="9:00-18:00"/>
    <s v="9:00-18:00"/>
    <d v="1899-12-30T08:52:48"/>
    <n v="1.46"/>
    <n v="61"/>
    <x v="4"/>
    <x v="1"/>
    <s v="Tesla"/>
    <n v="2017"/>
    <s v="No"/>
    <n v="4"/>
    <n v="10"/>
    <s v="Quarterly"/>
  </r>
  <r>
    <s v="EVS00884"/>
    <n v="19.153659999999999"/>
    <n v="72.987933999999996"/>
    <s v="8387 Mumbai Ave"/>
    <s v=" Mumbai"/>
    <s v="India"/>
    <s v="India"/>
    <s v="Asia"/>
    <s v="AC Level 2"/>
    <n v="0.37"/>
    <d v="2025-07-24T00:00:00"/>
    <s v="9.00-21.00"/>
    <d v="1900-01-11T00:00:00"/>
    <n v="1.38"/>
    <n v="13"/>
    <x v="2"/>
    <x v="0"/>
    <s v="CHAdeMO, Type 2"/>
    <n v="2021"/>
    <s v="No"/>
    <n v="4.5999999999999996"/>
    <n v="5"/>
    <s v="Annually"/>
  </r>
  <r>
    <s v="EVS00885"/>
    <n v="25.283494000000001"/>
    <n v="55.288781999999998"/>
    <s v="2418 Dubai Ave"/>
    <s v=" Dubai"/>
    <s v="United Arab Emirates"/>
    <s v="United Arab Emirates"/>
    <s v="Asia"/>
    <s v="AC Level 2"/>
    <n v="0.46"/>
    <s v="6:00-22:00"/>
    <s v="6:00-22:00"/>
    <d v="1899-12-30T16:04:48"/>
    <n v="3.27"/>
    <n v="100"/>
    <x v="4"/>
    <x v="1"/>
    <s v="CCS, Type 2"/>
    <n v="2021"/>
    <s v="No"/>
    <n v="4.7"/>
    <n v="1"/>
    <s v="Quarterly"/>
  </r>
  <r>
    <s v="EVS00893"/>
    <n v="19.546817000000001"/>
    <n v="-99.071759"/>
    <s v="9095 Mexico City Ave"/>
    <s v=" Mexico City"/>
    <s v="Mexico"/>
    <s v="Mexico"/>
    <s v="North America"/>
    <s v="AC Level 2"/>
    <n v="0.15"/>
    <s v="9:00-18:00"/>
    <s v="9:00-18:00"/>
    <d v="1899-12-30T08:52:48"/>
    <n v="15.61"/>
    <n v="56"/>
    <x v="4"/>
    <x v="3"/>
    <s v="Type 2"/>
    <n v="2017"/>
    <s v="Yes"/>
    <n v="3.6"/>
    <n v="4"/>
    <s v="Quarterly"/>
  </r>
  <r>
    <s v="EVS00896"/>
    <n v="13.801422000000001"/>
    <n v="100.569311"/>
    <s v="4551 Bangkok Ave"/>
    <s v=" Bangkok"/>
    <s v="Thailand"/>
    <s v="Thailand"/>
    <s v="Asia"/>
    <s v="AC Level 2"/>
    <n v="0.3"/>
    <d v="2025-07-24T00:00:00"/>
    <s v="9.00-21.00"/>
    <d v="1900-01-11T00:00:00"/>
    <n v="8.9700000000000006"/>
    <n v="100"/>
    <x v="3"/>
    <x v="0"/>
    <s v="CHAdeMO"/>
    <n v="2020"/>
    <s v="Yes"/>
    <n v="4.9000000000000004"/>
    <n v="4"/>
    <s v="Annually"/>
  </r>
  <r>
    <s v="EVS00901"/>
    <n v="-48.631504"/>
    <n v="112.17942600000001"/>
    <s v="6039 Random Rd"/>
    <s v="Error"/>
    <s v="Error"/>
    <s v="Error"/>
    <s v="Error"/>
    <s v="AC Level 2"/>
    <n v="0.16"/>
    <d v="2025-07-24T00:00:00"/>
    <s v="9.00-21.00"/>
    <d v="1900-01-11T00:00:00"/>
    <n v="12.39"/>
    <n v="68"/>
    <x v="4"/>
    <x v="3"/>
    <s v="CCS, CHAdeMO"/>
    <n v="2019"/>
    <s v="Yes"/>
    <n v="4.7"/>
    <n v="9"/>
    <s v="Quarterly"/>
  </r>
  <r>
    <s v="EVS00904"/>
    <n v="-23.611854999999998"/>
    <n v="-46.588183999999998"/>
    <s v="3846 SÃ£o Paulo Ave"/>
    <s v=" SÃ£o Paulo"/>
    <s v="Brazil"/>
    <s v="Brazil"/>
    <s v="South America"/>
    <s v="AC Level 2"/>
    <n v="0.12"/>
    <s v="6:00-22:00"/>
    <s v="6:00-22:00"/>
    <d v="1899-12-30T16:04:48"/>
    <n v="7.51"/>
    <n v="66"/>
    <x v="4"/>
    <x v="3"/>
    <s v="CHAdeMO, Type 2"/>
    <n v="2011"/>
    <s v="No"/>
    <n v="3.3"/>
    <n v="3"/>
    <s v="Quarterly"/>
  </r>
  <r>
    <s v="EVS00907"/>
    <n v="34.080742000000001"/>
    <n v="-118.230728"/>
    <s v="7155 Los Angeles Ave"/>
    <s v=" Los Angeles"/>
    <s v="United States"/>
    <s v="United States"/>
    <s v="North America"/>
    <s v="AC Level 2"/>
    <n v="0.32"/>
    <d v="2025-07-24T00:00:00"/>
    <s v="9.00-21.00"/>
    <d v="1900-01-11T00:00:00"/>
    <n v="11.1"/>
    <n v="94"/>
    <x v="4"/>
    <x v="0"/>
    <s v="Type 2"/>
    <n v="2010"/>
    <s v="Yes"/>
    <n v="4.0999999999999996"/>
    <n v="6"/>
    <s v="Monthly"/>
  </r>
  <r>
    <s v="EVS00908"/>
    <n v="37.512098000000002"/>
    <n v="127.08283900000001"/>
    <s v="8368 Seoul Ave"/>
    <s v=" Seoul"/>
    <s v="South Korea"/>
    <s v="South Korea"/>
    <s v="Asia"/>
    <s v="AC Level 2"/>
    <n v="0.1"/>
    <s v="9:00-18:00"/>
    <s v="9:00-18:00"/>
    <d v="1899-12-30T08:52:48"/>
    <n v="13.52"/>
    <n v="22"/>
    <x v="0"/>
    <x v="1"/>
    <s v="Tesla, CHAdeMO"/>
    <n v="2010"/>
    <s v="No"/>
    <n v="3.6"/>
    <n v="5"/>
    <s v="Monthly"/>
  </r>
  <r>
    <s v="EVS00911"/>
    <n v="-59.187341000000004"/>
    <n v="-142.69294600000001"/>
    <s v="8969 Random Rd"/>
    <s v="Error"/>
    <s v="Error"/>
    <s v="Error"/>
    <s v="Error"/>
    <s v="AC Level 2"/>
    <n v="0.46"/>
    <s v="6:00-22:00"/>
    <s v="6:00-22:00"/>
    <d v="1899-12-30T16:04:48"/>
    <n v="18.41"/>
    <n v="80"/>
    <x v="4"/>
    <x v="3"/>
    <s v="Type 2"/>
    <n v="2017"/>
    <s v="Yes"/>
    <n v="4.9000000000000004"/>
    <n v="10"/>
    <s v="Monthly"/>
  </r>
  <r>
    <s v="EVS00914"/>
    <n v="-33.860599999999998"/>
    <n v="151.37430499999999"/>
    <s v="1527 Sydney Ave"/>
    <s v=" Sydney"/>
    <s v="Australia"/>
    <s v="Australia"/>
    <s v="Australia"/>
    <s v="AC Level 2"/>
    <n v="0.31"/>
    <s v="6:00-22:00"/>
    <s v="6:00-22:00"/>
    <d v="1899-12-30T16:04:48"/>
    <n v="8.4499999999999993"/>
    <n v="38"/>
    <x v="2"/>
    <x v="0"/>
    <s v="Type 2, CCS"/>
    <n v="2012"/>
    <s v="Yes"/>
    <n v="5"/>
    <n v="10"/>
    <s v="Monthly"/>
  </r>
  <r>
    <s v="EVS00917"/>
    <n v="-33.879877999999998"/>
    <n v="18.593988"/>
    <s v="8244 Cape Town Ave"/>
    <s v=" Cape Town"/>
    <s v="South Africa"/>
    <s v="South Africa"/>
    <s v="Africa"/>
    <s v="AC Level 2"/>
    <n v="0.14000000000000001"/>
    <s v="9:00-18:00"/>
    <s v="9:00-18:00"/>
    <d v="1899-12-30T08:52:48"/>
    <n v="6.78"/>
    <n v="15"/>
    <x v="4"/>
    <x v="1"/>
    <s v="CCS, Tesla"/>
    <n v="2019"/>
    <s v="No"/>
    <n v="3"/>
    <n v="10"/>
    <s v="Monthly"/>
  </r>
  <r>
    <s v="EVS00926"/>
    <n v="19.139026000000001"/>
    <n v="72.906236000000007"/>
    <s v="5363 Mumbai Ave"/>
    <s v=" Mumbai"/>
    <s v="India"/>
    <s v="India"/>
    <s v="Asia"/>
    <s v="AC Level 2"/>
    <n v="0.16"/>
    <s v="9:00-18:00"/>
    <s v="9:00-18:00"/>
    <d v="1899-12-30T08:52:48"/>
    <n v="11.98"/>
    <n v="68"/>
    <x v="2"/>
    <x v="0"/>
    <s v="Type 2, CHAdeMO"/>
    <n v="2016"/>
    <s v="Yes"/>
    <n v="4.0999999999999996"/>
    <n v="10"/>
    <s v="Monthly"/>
  </r>
  <r>
    <s v="EVS00928"/>
    <n v="34.192441000000002"/>
    <n v="-118.30008599999999"/>
    <s v="8274 Los Angeles Ave"/>
    <s v=" Los Angeles"/>
    <s v="United States"/>
    <s v="United States"/>
    <s v="North America"/>
    <s v="AC Level 2"/>
    <n v="0.38"/>
    <s v="9:00-18:00"/>
    <s v="9:00-18:00"/>
    <d v="1899-12-30T08:52:48"/>
    <n v="14.38"/>
    <n v="24"/>
    <x v="0"/>
    <x v="3"/>
    <s v="CCS, CHAdeMO"/>
    <n v="2021"/>
    <s v="No"/>
    <n v="3.2"/>
    <n v="3"/>
    <s v="Monthly"/>
  </r>
  <r>
    <s v="EVS00929"/>
    <n v="-23.611967"/>
    <n v="-46.500605"/>
    <s v="8201 SÃ£o Paulo Ave"/>
    <s v=" SÃ£o Paulo"/>
    <s v="Brazil"/>
    <s v="Brazil"/>
    <s v="South America"/>
    <s v="AC Level 2"/>
    <n v="0.27"/>
    <s v="6:00-22:00"/>
    <s v="6:00-22:00"/>
    <d v="1899-12-30T16:04:48"/>
    <n v="6.08"/>
    <n v="52"/>
    <x v="2"/>
    <x v="1"/>
    <s v="CHAdeMO, Tesla"/>
    <n v="2016"/>
    <s v="Yes"/>
    <n v="3.4"/>
    <n v="5"/>
    <s v="Quarterly"/>
  </r>
  <r>
    <s v="EVS00930"/>
    <n v="37.50667"/>
    <n v="127.056755"/>
    <s v="9633 Seoul Ave"/>
    <s v=" Seoul"/>
    <s v="South Korea"/>
    <s v="South Korea"/>
    <s v="Asia"/>
    <s v="AC Level 2"/>
    <n v="0.5"/>
    <s v="6:00-22:00"/>
    <s v="6:00-22:00"/>
    <d v="1899-12-30T16:04:48"/>
    <n v="0.65"/>
    <n v="59"/>
    <x v="1"/>
    <x v="0"/>
    <s v="Tesla"/>
    <n v="2023"/>
    <s v="No"/>
    <n v="3.2"/>
    <n v="5"/>
    <s v="Annually"/>
  </r>
  <r>
    <s v="EVS00936"/>
    <n v="37.585683000000003"/>
    <n v="127.072782"/>
    <s v="4084 Seoul Ave"/>
    <s v=" Seoul"/>
    <s v="South Korea"/>
    <s v="South Korea"/>
    <s v="Asia"/>
    <s v="AC Level 2"/>
    <n v="0.21"/>
    <s v="6:00-22:00"/>
    <s v="6:00-22:00"/>
    <d v="1899-12-30T16:04:48"/>
    <n v="6.7"/>
    <n v="64"/>
    <x v="1"/>
    <x v="1"/>
    <s v="CHAdeMO"/>
    <n v="2016"/>
    <s v="Yes"/>
    <n v="4.8"/>
    <n v="10"/>
    <s v="Monthly"/>
  </r>
  <r>
    <s v="EVS00937"/>
    <n v="-33.873784999999998"/>
    <n v="151.322058"/>
    <s v="1265 Sydney Ave"/>
    <s v=" Sydney"/>
    <s v="Australia"/>
    <s v="Australia"/>
    <s v="Australia"/>
    <s v="AC Level 2"/>
    <n v="0.14000000000000001"/>
    <s v="9:00-18:00"/>
    <s v="9:00-18:00"/>
    <d v="1899-12-30T08:52:48"/>
    <n v="4.24"/>
    <n v="46"/>
    <x v="1"/>
    <x v="3"/>
    <s v="CCS, Type 2"/>
    <n v="2015"/>
    <s v="No"/>
    <n v="3.1"/>
    <n v="3"/>
    <s v="Annually"/>
  </r>
  <r>
    <s v="EVS00939"/>
    <n v="37.539327999999998"/>
    <n v="127.080952"/>
    <s v="4299 Seoul Ave"/>
    <s v=" Seoul"/>
    <s v="South Korea"/>
    <s v="South Korea"/>
    <s v="Asia"/>
    <s v="AC Level 2"/>
    <n v="0.27"/>
    <s v="6:00-22:00"/>
    <s v="6:00-22:00"/>
    <d v="1899-12-30T16:04:48"/>
    <n v="9"/>
    <n v="37"/>
    <x v="2"/>
    <x v="3"/>
    <s v="Type 2"/>
    <n v="2022"/>
    <s v="No"/>
    <n v="4.3"/>
    <n v="8"/>
    <s v="Annually"/>
  </r>
  <r>
    <s v="EVS00944"/>
    <n v="-33.803254000000003"/>
    <n v="151.370092"/>
    <s v="6599 Sydney Ave"/>
    <s v=" Sydney"/>
    <s v="Australia"/>
    <s v="Australia"/>
    <s v="Australia"/>
    <s v="AC Level 2"/>
    <n v="0.26"/>
    <s v="6:00-22:00"/>
    <s v="6:00-22:00"/>
    <d v="1899-12-30T16:04:48"/>
    <n v="10.16"/>
    <n v="61"/>
    <x v="3"/>
    <x v="0"/>
    <s v="Tesla, CCS"/>
    <n v="2017"/>
    <s v="Yes"/>
    <n v="4.5999999999999996"/>
    <n v="2"/>
    <s v="Annually"/>
  </r>
  <r>
    <s v="EVS00952"/>
    <n v="39.836207999999999"/>
    <n v="116.389878"/>
    <s v="5422 Beijing Ave"/>
    <s v=" Beijing"/>
    <s v="China"/>
    <s v="China"/>
    <s v="Asia"/>
    <s v="AC Level 2"/>
    <n v="0.27"/>
    <s v="9:00-18:00"/>
    <s v="9:00-18:00"/>
    <d v="1899-12-30T08:52:48"/>
    <n v="9.7899999999999991"/>
    <n v="32"/>
    <x v="0"/>
    <x v="1"/>
    <s v="Tesla, Type 2"/>
    <n v="2016"/>
    <s v="No"/>
    <n v="3.2"/>
    <n v="2"/>
    <s v="Quarterly"/>
  </r>
  <r>
    <s v="EVS00957"/>
    <n v="37.755637"/>
    <n v="-122.40370299999999"/>
    <s v="1103 San Francisco Ave"/>
    <s v=" San Francisco"/>
    <s v="United States"/>
    <s v="United States"/>
    <s v="North America"/>
    <s v="AC Level 2"/>
    <n v="0.47"/>
    <s v="9:00-18:00"/>
    <s v="9:00-18:00"/>
    <d v="1899-12-30T08:52:48"/>
    <n v="14.29"/>
    <n v="99"/>
    <x v="4"/>
    <x v="0"/>
    <s v="CCS, Type 2"/>
    <n v="2020"/>
    <s v="No"/>
    <n v="5"/>
    <n v="8"/>
    <s v="Quarterly"/>
  </r>
  <r>
    <s v="EVS00958"/>
    <n v="52.411954999999999"/>
    <n v="13.424761999999999"/>
    <s v="4521 Berlin Ave"/>
    <s v=" Berlin"/>
    <s v="Germany"/>
    <s v="Germany"/>
    <s v="Europe"/>
    <s v="AC Level 2"/>
    <n v="0.33"/>
    <s v="6:00-22:00"/>
    <s v="6:00-22:00"/>
    <d v="1899-12-30T16:04:48"/>
    <n v="11.73"/>
    <n v="52"/>
    <x v="4"/>
    <x v="2"/>
    <s v="Type 2, Tesla"/>
    <n v="2010"/>
    <s v="Yes"/>
    <n v="3.3"/>
    <n v="2"/>
    <s v="Annually"/>
  </r>
  <r>
    <s v="EVS00959"/>
    <n v="55.892803999999998"/>
    <n v="37.687548999999997"/>
    <s v="7206 Moscow Ave"/>
    <s v=" Moscow"/>
    <s v="Russia"/>
    <s v="Russia"/>
    <s v="Europe"/>
    <s v="AC Level 2"/>
    <n v="0.34"/>
    <s v="6:00-22:00"/>
    <s v="6:00-22:00"/>
    <d v="1899-12-30T16:04:48"/>
    <n v="8.24"/>
    <n v="16"/>
    <x v="1"/>
    <x v="2"/>
    <s v="Type 2, CHAdeMO"/>
    <n v="2016"/>
    <s v="No"/>
    <n v="4.8"/>
    <n v="10"/>
    <s v="Quarterly"/>
  </r>
  <r>
    <s v="EVS00963"/>
    <n v="37.697935999999999"/>
    <n v="127.004828"/>
    <s v="4590 Seoul Ave"/>
    <s v=" Seoul"/>
    <s v="South Korea"/>
    <s v="South Korea"/>
    <s v="Asia"/>
    <s v="AC Level 2"/>
    <n v="0.34"/>
    <d v="2025-07-24T00:00:00"/>
    <s v="9.00-21.00"/>
    <d v="1900-01-11T00:00:00"/>
    <n v="0.59"/>
    <n v="86"/>
    <x v="2"/>
    <x v="2"/>
    <s v="Type 2"/>
    <n v="2019"/>
    <s v="Yes"/>
    <n v="3.6"/>
    <n v="6"/>
    <s v="Annually"/>
  </r>
  <r>
    <s v="EVS00966"/>
    <n v="37.576360999999999"/>
    <n v="126.994182"/>
    <s v="7535 Seoul Ave"/>
    <s v=" Seoul"/>
    <s v="South Korea"/>
    <s v="South Korea"/>
    <s v="Asia"/>
    <s v="AC Level 2"/>
    <n v="0.49"/>
    <d v="2025-07-24T00:00:00"/>
    <s v="9.00-21.00"/>
    <d v="1900-01-11T00:00:00"/>
    <n v="10.039999999999999"/>
    <n v="73"/>
    <x v="0"/>
    <x v="2"/>
    <s v="Type 2"/>
    <n v="2019"/>
    <s v="Yes"/>
    <n v="3.1"/>
    <n v="8"/>
    <s v="Annually"/>
  </r>
  <r>
    <s v="EVS00968"/>
    <n v="34.177334000000002"/>
    <n v="-118.284036"/>
    <s v="8580 Los Angeles Ave"/>
    <s v=" Los Angeles"/>
    <s v="United States"/>
    <s v="United States"/>
    <s v="North America"/>
    <s v="AC Level 2"/>
    <n v="0.25"/>
    <s v="9:00-18:00"/>
    <s v="9:00-18:00"/>
    <d v="1899-12-30T08:52:48"/>
    <n v="9.68"/>
    <n v="87"/>
    <x v="4"/>
    <x v="1"/>
    <s v="CHAdeMO"/>
    <n v="2011"/>
    <s v="No"/>
    <n v="4.5999999999999996"/>
    <n v="9"/>
    <s v="Monthly"/>
  </r>
  <r>
    <s v="EVS00970"/>
    <n v="13.87021"/>
    <n v="100.473074"/>
    <s v="2780 Bangkok Ave"/>
    <s v=" Bangkok"/>
    <s v="Thailand"/>
    <s v="Thailand"/>
    <s v="Asia"/>
    <s v="AC Level 2"/>
    <n v="0.31"/>
    <s v="6:00-22:00"/>
    <s v="6:00-22:00"/>
    <d v="1899-12-30T16:04:48"/>
    <n v="13.72"/>
    <n v="95"/>
    <x v="2"/>
    <x v="2"/>
    <s v="Type 2, Tesla"/>
    <n v="2011"/>
    <s v="No"/>
    <n v="3.1"/>
    <n v="10"/>
    <s v="Annually"/>
  </r>
  <r>
    <s v="EVS00981"/>
    <n v="72.657083999999998"/>
    <n v="159.56739099999999"/>
    <s v="2081 Random Rd"/>
    <s v="Error"/>
    <s v="Error"/>
    <s v="Error"/>
    <s v="Error"/>
    <s v="AC Level 2"/>
    <n v="0.36"/>
    <s v="9:00-18:00"/>
    <s v="9:00-18:00"/>
    <d v="1899-12-30T08:52:48"/>
    <n v="5.08"/>
    <n v="58"/>
    <x v="4"/>
    <x v="2"/>
    <s v="Tesla"/>
    <n v="2023"/>
    <s v="Yes"/>
    <n v="5"/>
    <n v="1"/>
    <s v="Quarterly"/>
  </r>
  <r>
    <s v="EVS00982"/>
    <n v="25.292024999999999"/>
    <n v="55.236476000000003"/>
    <s v="9144 Dubai Ave"/>
    <s v=" Dubai"/>
    <s v="United Arab Emirates"/>
    <s v="United Arab Emirates"/>
    <s v="Asia"/>
    <s v="AC Level 2"/>
    <n v="0.4"/>
    <s v="9:00-18:00"/>
    <s v="9:00-18:00"/>
    <d v="1899-12-30T08:52:48"/>
    <n v="8.67"/>
    <n v="56"/>
    <x v="0"/>
    <x v="2"/>
    <s v="Type 2"/>
    <n v="2018"/>
    <s v="Yes"/>
    <n v="3.2"/>
    <n v="5"/>
    <s v="Annually"/>
  </r>
  <r>
    <s v="EVS00983"/>
    <n v="-33.818520999999997"/>
    <n v="18.598312"/>
    <s v="4001 Cape Town Ave"/>
    <s v=" Cape Town"/>
    <s v="South Africa"/>
    <s v="South Africa"/>
    <s v="Africa"/>
    <s v="AC Level 2"/>
    <n v="0.45"/>
    <s v="6:00-22:00"/>
    <s v="6:00-22:00"/>
    <d v="1899-12-30T16:04:48"/>
    <n v="13.65"/>
    <n v="83"/>
    <x v="0"/>
    <x v="0"/>
    <s v="CHAdeMO, Tesla"/>
    <n v="2023"/>
    <s v="No"/>
    <n v="4.3"/>
    <n v="3"/>
    <s v="Monthly"/>
  </r>
  <r>
    <s v="EVS00989"/>
    <n v="34.196756000000001"/>
    <n v="-118.20332500000001"/>
    <s v="9452 Los Angeles Ave"/>
    <s v=" Los Angeles"/>
    <s v="United States"/>
    <s v="United States"/>
    <s v="North America"/>
    <s v="AC Level 2"/>
    <n v="0.38"/>
    <d v="2025-07-24T00:00:00"/>
    <s v="9.00-21.00"/>
    <d v="1900-01-11T00:00:00"/>
    <n v="3.76"/>
    <n v="53"/>
    <x v="2"/>
    <x v="1"/>
    <s v="CHAdeMO, CCS"/>
    <n v="2020"/>
    <s v="Yes"/>
    <n v="3.1"/>
    <n v="3"/>
    <s v="Quarterly"/>
  </r>
  <r>
    <s v="EVS00990"/>
    <n v="39.905867000000001"/>
    <n v="116.22406100000001"/>
    <s v="2019 Beijing Ave"/>
    <s v=" Beijing"/>
    <s v="China"/>
    <s v="China"/>
    <s v="Asia"/>
    <s v="AC Level 2"/>
    <n v="0.2"/>
    <s v="6:00-22:00"/>
    <s v="6:00-22:00"/>
    <d v="1899-12-30T16:04:48"/>
    <n v="5.24"/>
    <n v="15"/>
    <x v="2"/>
    <x v="1"/>
    <s v="CCS, Tesla"/>
    <n v="2014"/>
    <s v="No"/>
    <n v="3.3"/>
    <n v="1"/>
    <s v="Monthly"/>
  </r>
  <r>
    <s v="EVS00991"/>
    <n v="76.693669"/>
    <n v="14.787786000000001"/>
    <s v="2118 Random Rd"/>
    <s v="Error"/>
    <s v="Error"/>
    <s v="Error"/>
    <s v="Error"/>
    <s v="AC Level 2"/>
    <n v="0.24"/>
    <s v="9:00-18:00"/>
    <s v="9:00-18:00"/>
    <d v="1899-12-30T08:52:48"/>
    <n v="5.97"/>
    <n v="85"/>
    <x v="2"/>
    <x v="2"/>
    <s v="CCS"/>
    <n v="2023"/>
    <s v="No"/>
    <n v="5"/>
    <n v="3"/>
    <s v="Monthly"/>
  </r>
  <r>
    <s v="EVS00992"/>
    <n v="-33.804698000000002"/>
    <n v="18.558126000000001"/>
    <s v="7941 Cape Town Ave"/>
    <s v=" Cape Town"/>
    <s v="South Africa"/>
    <s v="South Africa"/>
    <s v="Africa"/>
    <s v="AC Level 2"/>
    <n v="0.41"/>
    <s v="9:00-18:00"/>
    <s v="9:00-18:00"/>
    <d v="1899-12-30T08:52:48"/>
    <n v="14.21"/>
    <n v="62"/>
    <x v="4"/>
    <x v="3"/>
    <s v="CCS"/>
    <n v="2019"/>
    <s v="Yes"/>
    <n v="3.4"/>
    <n v="1"/>
    <s v="Quarterly"/>
  </r>
  <r>
    <s v="EVS01001"/>
    <n v="54.038514999999997"/>
    <n v="76.304778999999996"/>
    <s v="8354 Random Rd"/>
    <n v="0"/>
    <s v="Not Found"/>
    <s v="Not Found"/>
    <s v="Not Found"/>
    <s v="AC Level 2"/>
    <n v="0.28000000000000003"/>
    <s v="9:00-18:00"/>
    <s v="9:00-18:00"/>
    <d v="1899-12-30T08:52:48"/>
    <n v="2.0699999999999998"/>
    <n v="30"/>
    <x v="2"/>
    <x v="2"/>
    <s v="CCS"/>
    <n v="2017"/>
    <s v="No"/>
    <n v="3.2"/>
    <n v="10"/>
    <s v="Annually"/>
  </r>
  <r>
    <s v="EVS01004"/>
    <n v="52.458421000000001"/>
    <n v="13.466768999999999"/>
    <s v="876 Berlin Ave"/>
    <s v=" Berlin"/>
    <s v="Germany"/>
    <s v="Germany"/>
    <s v="Europe"/>
    <s v="AC Level 2"/>
    <n v="0.4"/>
    <s v="6:00-22:00"/>
    <s v="6:00-22:00"/>
    <d v="1899-12-30T16:04:48"/>
    <n v="2.69"/>
    <n v="99"/>
    <x v="2"/>
    <x v="1"/>
    <s v="Type 2, Tesla"/>
    <n v="2015"/>
    <s v="No"/>
    <n v="4.0999999999999996"/>
    <n v="10"/>
    <s v="Monthly"/>
  </r>
  <r>
    <s v="EVS01009"/>
    <n v="43.630400000000002"/>
    <n v="-79.453978000000006"/>
    <s v="3202 Toronto Ave"/>
    <s v=" Toronto"/>
    <s v="Canada"/>
    <s v="Canada"/>
    <s v="North America"/>
    <s v="AC Level 2"/>
    <n v="0.16"/>
    <d v="2025-07-24T00:00:00"/>
    <s v="9.00-21.00"/>
    <d v="1900-01-11T00:00:00"/>
    <n v="8.81"/>
    <n v="93"/>
    <x v="3"/>
    <x v="0"/>
    <s v="CCS, Type 2"/>
    <n v="2019"/>
    <s v="Yes"/>
    <n v="4.4000000000000004"/>
    <n v="8"/>
    <s v="Annually"/>
  </r>
  <r>
    <s v="EVS01010"/>
    <n v="19.502828999999998"/>
    <n v="-99.020321999999993"/>
    <s v="7554 Mexico City Ave"/>
    <s v=" Mexico City"/>
    <s v="Mexico"/>
    <s v="Mexico"/>
    <s v="North America"/>
    <s v="AC Level 2"/>
    <n v="0.1"/>
    <s v="9:00-18:00"/>
    <s v="9:00-18:00"/>
    <d v="1899-12-30T08:52:48"/>
    <n v="10.14"/>
    <n v="78"/>
    <x v="2"/>
    <x v="0"/>
    <s v="Type 2, CHAdeMO"/>
    <n v="2014"/>
    <s v="No"/>
    <n v="3.1"/>
    <n v="7"/>
    <s v="Monthly"/>
  </r>
  <r>
    <s v="EVS01011"/>
    <n v="61.571877000000001"/>
    <n v="7.0955959999999996"/>
    <s v="2171 Random Rd"/>
    <n v="0"/>
    <s v="Not Found"/>
    <s v="Not Found"/>
    <s v="Not Found"/>
    <s v="AC Level 2"/>
    <n v="0.15"/>
    <s v="9:00-18:00"/>
    <s v="9:00-18:00"/>
    <d v="1899-12-30T08:52:48"/>
    <n v="0.75"/>
    <n v="52"/>
    <x v="3"/>
    <x v="2"/>
    <s v="CHAdeMO, Tesla"/>
    <n v="2017"/>
    <s v="No"/>
    <n v="3.9"/>
    <n v="2"/>
    <s v="Annually"/>
  </r>
  <r>
    <s v="EVS01015"/>
    <n v="37.512864999999998"/>
    <n v="126.935019"/>
    <s v="7770 Seoul Ave"/>
    <s v=" Seoul"/>
    <s v="South Korea"/>
    <s v="South Korea"/>
    <s v="Asia"/>
    <s v="AC Level 2"/>
    <n v="0.49"/>
    <s v="9:00-18:00"/>
    <s v="9:00-18:00"/>
    <d v="1899-12-30T08:52:48"/>
    <n v="14.12"/>
    <n v="40"/>
    <x v="4"/>
    <x v="1"/>
    <s v="CCS, Type 2"/>
    <n v="2019"/>
    <s v="Yes"/>
    <n v="4.3"/>
    <n v="7"/>
    <s v="Quarterly"/>
  </r>
  <r>
    <s v="EVS01023"/>
    <n v="39.954782999999999"/>
    <n v="116.32026"/>
    <s v="1893 Beijing Ave"/>
    <s v=" Beijing"/>
    <s v="China"/>
    <s v="China"/>
    <s v="Asia"/>
    <s v="AC Level 2"/>
    <n v="0.15"/>
    <s v="9:00-18:00"/>
    <s v="9:00-18:00"/>
    <d v="1899-12-30T08:52:48"/>
    <n v="7.9"/>
    <n v="88"/>
    <x v="4"/>
    <x v="2"/>
    <s v="Tesla, CHAdeMO"/>
    <n v="2014"/>
    <s v="Yes"/>
    <n v="3.4"/>
    <n v="8"/>
    <s v="Monthly"/>
  </r>
  <r>
    <s v="EVS01024"/>
    <n v="25.272908999999999"/>
    <n v="55.373438999999998"/>
    <s v="2279 Dubai Ave"/>
    <s v=" Dubai"/>
    <s v="United Arab Emirates"/>
    <s v="United Arab Emirates"/>
    <s v="Asia"/>
    <s v="AC Level 2"/>
    <n v="0.17"/>
    <d v="2025-07-24T00:00:00"/>
    <s v="9.00-21.00"/>
    <d v="1900-01-11T00:00:00"/>
    <n v="12.08"/>
    <n v="35"/>
    <x v="4"/>
    <x v="0"/>
    <s v="CHAdeMO, CCS"/>
    <n v="2011"/>
    <s v="Yes"/>
    <n v="4.3"/>
    <n v="7"/>
    <s v="Quarterly"/>
  </r>
  <r>
    <s v="EVS01027"/>
    <n v="19.409907"/>
    <n v="-99.012350999999995"/>
    <s v="1173 Mexico City Ave"/>
    <s v=" Mexico City"/>
    <s v="Mexico"/>
    <s v="Mexico"/>
    <s v="North America"/>
    <s v="AC Level 2"/>
    <n v="0.13"/>
    <d v="2025-07-24T00:00:00"/>
    <s v="9.00-21.00"/>
    <d v="1900-01-11T00:00:00"/>
    <n v="7.66"/>
    <n v="14"/>
    <x v="1"/>
    <x v="0"/>
    <s v="CHAdeMO"/>
    <n v="2014"/>
    <s v="No"/>
    <n v="3.6"/>
    <n v="4"/>
    <s v="Monthly"/>
  </r>
  <r>
    <s v="EVS01030"/>
    <n v="13.884328999999999"/>
    <n v="100.527124"/>
    <s v="2667 Bangkok Ave"/>
    <s v=" Bangkok"/>
    <s v="Thailand"/>
    <s v="Thailand"/>
    <s v="Asia"/>
    <s v="AC Level 2"/>
    <n v="0.11"/>
    <s v="6:00-22:00"/>
    <s v="6:00-22:00"/>
    <d v="1899-12-30T16:04:48"/>
    <n v="12.2"/>
    <n v="70"/>
    <x v="4"/>
    <x v="3"/>
    <s v="CHAdeMO, Type 2"/>
    <n v="2021"/>
    <s v="Yes"/>
    <n v="3.2"/>
    <n v="7"/>
    <s v="Annually"/>
  </r>
  <r>
    <s v="EVS01041"/>
    <n v="82.248041000000001"/>
    <n v="9.1541990000000002"/>
    <s v="293 Random Rd"/>
    <s v="Error"/>
    <s v="Error"/>
    <s v="Error"/>
    <s v="Error"/>
    <s v="AC Level 2"/>
    <n v="0.27"/>
    <d v="2025-07-24T00:00:00"/>
    <s v="9.00-21.00"/>
    <d v="1900-01-11T00:00:00"/>
    <n v="12.61"/>
    <n v="57"/>
    <x v="3"/>
    <x v="3"/>
    <s v="Type 2"/>
    <n v="2011"/>
    <s v="Yes"/>
    <n v="3.7"/>
    <n v="7"/>
    <s v="Annually"/>
  </r>
  <r>
    <s v="EVS01044"/>
    <n v="55.875531000000002"/>
    <n v="37.537861999999997"/>
    <s v="2698 Moscow Ave"/>
    <s v=" Moscow"/>
    <s v="Russia"/>
    <s v="Russia"/>
    <s v="Europe"/>
    <s v="AC Level 2"/>
    <n v="0.28000000000000003"/>
    <s v="6:00-22:00"/>
    <s v="6:00-22:00"/>
    <d v="1899-12-30T16:04:48"/>
    <n v="19.399999999999999"/>
    <n v="25"/>
    <x v="4"/>
    <x v="3"/>
    <s v="Tesla, CCS"/>
    <n v="2015"/>
    <s v="No"/>
    <n v="3.9"/>
    <n v="9"/>
    <s v="Monthly"/>
  </r>
  <r>
    <s v="EVS01045"/>
    <n v="39.861111000000001"/>
    <n v="116.3758"/>
    <s v="4307 Beijing Ave"/>
    <s v=" Beijing"/>
    <s v="China"/>
    <s v="China"/>
    <s v="Asia"/>
    <s v="AC Level 2"/>
    <n v="0.32"/>
    <s v="9:00-18:00"/>
    <s v="9:00-18:00"/>
    <d v="1899-12-30T08:52:48"/>
    <n v="8.31"/>
    <n v="61"/>
    <x v="0"/>
    <x v="1"/>
    <s v="CHAdeMO, CCS"/>
    <n v="2022"/>
    <s v="No"/>
    <n v="3"/>
    <n v="6"/>
    <s v="Annually"/>
  </r>
  <r>
    <s v="EVS01046"/>
    <n v="13.822395"/>
    <n v="100.56038700000001"/>
    <s v="2931 Bangkok Ave"/>
    <s v=" Bangkok"/>
    <s v="Thailand"/>
    <s v="Thailand"/>
    <s v="Asia"/>
    <s v="AC Level 2"/>
    <n v="0.32"/>
    <s v="9:00-18:00"/>
    <s v="9:00-18:00"/>
    <d v="1899-12-30T08:52:48"/>
    <n v="5.59"/>
    <n v="53"/>
    <x v="3"/>
    <x v="0"/>
    <s v="CCS"/>
    <n v="2011"/>
    <s v="Yes"/>
    <n v="3.7"/>
    <n v="9"/>
    <s v="Annually"/>
  </r>
  <r>
    <s v="EVS01053"/>
    <n v="13.842774"/>
    <n v="100.476738"/>
    <s v="8158 Bangkok Ave"/>
    <s v=" Bangkok"/>
    <s v="Thailand"/>
    <s v="Thailand"/>
    <s v="Asia"/>
    <s v="AC Level 2"/>
    <n v="0.33"/>
    <s v="9:00-18:00"/>
    <s v="9:00-18:00"/>
    <d v="1899-12-30T08:52:48"/>
    <n v="6.77"/>
    <n v="14"/>
    <x v="1"/>
    <x v="0"/>
    <s v="Type 2"/>
    <n v="2021"/>
    <s v="No"/>
    <n v="4.5999999999999996"/>
    <n v="6"/>
    <s v="Quarterly"/>
  </r>
  <r>
    <s v="EVS01060"/>
    <n v="43.798299999999998"/>
    <n v="-79.435428999999999"/>
    <s v="1298 Toronto Ave"/>
    <s v=" Toronto"/>
    <s v="Canada"/>
    <s v="Canada"/>
    <s v="North America"/>
    <s v="AC Level 2"/>
    <n v="0.2"/>
    <s v="6:00-22:00"/>
    <s v="6:00-22:00"/>
    <d v="1899-12-30T16:04:48"/>
    <n v="8.18"/>
    <n v="36"/>
    <x v="0"/>
    <x v="2"/>
    <s v="CCS"/>
    <n v="2018"/>
    <s v="No"/>
    <n v="3.3"/>
    <n v="1"/>
    <s v="Monthly"/>
  </r>
  <r>
    <s v="EVS01061"/>
    <n v="-76.300720999999996"/>
    <n v="47.724198000000001"/>
    <s v="3589 Random Rd"/>
    <s v="Error"/>
    <s v="Error"/>
    <s v="Error"/>
    <s v="Error"/>
    <s v="AC Level 2"/>
    <n v="0.44"/>
    <s v="9:00-18:00"/>
    <s v="9:00-18:00"/>
    <d v="1899-12-30T08:52:48"/>
    <n v="8.2100000000000009"/>
    <n v="86"/>
    <x v="0"/>
    <x v="3"/>
    <s v="Tesla"/>
    <n v="2021"/>
    <s v="Yes"/>
    <n v="4.0999999999999996"/>
    <n v="7"/>
    <s v="Quarterly"/>
  </r>
  <r>
    <s v="EVS01065"/>
    <n v="-33.777473000000001"/>
    <n v="151.37229500000001"/>
    <s v="5997 Sydney Ave"/>
    <s v=" Sydney"/>
    <s v="Australia"/>
    <s v="Australia"/>
    <s v="Australia"/>
    <s v="AC Level 2"/>
    <n v="0.37"/>
    <s v="9:00-18:00"/>
    <s v="9:00-18:00"/>
    <d v="1899-12-30T08:52:48"/>
    <n v="8.51"/>
    <n v="40"/>
    <x v="0"/>
    <x v="1"/>
    <s v="CCS"/>
    <n v="2018"/>
    <s v="Yes"/>
    <n v="4.3"/>
    <n v="5"/>
    <s v="Annually"/>
  </r>
  <r>
    <s v="EVS01067"/>
    <n v="52.494720999999998"/>
    <n v="13.377387000000001"/>
    <s v="1246 Berlin Ave"/>
    <s v=" Berlin"/>
    <s v="Germany"/>
    <s v="Germany"/>
    <s v="Europe"/>
    <s v="AC Level 2"/>
    <n v="0.12"/>
    <s v="9:00-18:00"/>
    <s v="9:00-18:00"/>
    <d v="1899-12-30T08:52:48"/>
    <n v="7.36"/>
    <n v="29"/>
    <x v="1"/>
    <x v="1"/>
    <s v="Type 2"/>
    <n v="2011"/>
    <s v="Yes"/>
    <n v="3.6"/>
    <n v="6"/>
    <s v="Quarterly"/>
  </r>
  <r>
    <s v="EVS01071"/>
    <n v="-71.116000999999997"/>
    <n v="53.558456"/>
    <s v="9724 Random Rd"/>
    <s v="Error"/>
    <s v="Error"/>
    <s v="Error"/>
    <s v="Error"/>
    <s v="AC Level 2"/>
    <n v="0.32"/>
    <d v="2025-07-24T00:00:00"/>
    <s v="9.00-21.00"/>
    <d v="1900-01-11T00:00:00"/>
    <n v="17.329999999999998"/>
    <n v="47"/>
    <x v="1"/>
    <x v="1"/>
    <s v="CCS"/>
    <n v="2015"/>
    <s v="Yes"/>
    <n v="3.7"/>
    <n v="6"/>
    <s v="Annually"/>
  </r>
  <r>
    <s v="EVS01074"/>
    <n v="43.743358999999998"/>
    <n v="-79.491431000000006"/>
    <s v="6108 Toronto Ave"/>
    <s v=" Toronto"/>
    <s v="Canada"/>
    <s v="Canada"/>
    <s v="North America"/>
    <s v="AC Level 2"/>
    <n v="0.42"/>
    <s v="9:00-18:00"/>
    <s v="9:00-18:00"/>
    <d v="1899-12-30T08:52:48"/>
    <n v="18.05"/>
    <n v="10"/>
    <x v="4"/>
    <x v="2"/>
    <s v="CHAdeMO"/>
    <n v="2015"/>
    <s v="No"/>
    <n v="4.4000000000000004"/>
    <n v="4"/>
    <s v="Quarterly"/>
  </r>
  <r>
    <s v="EVS01075"/>
    <n v="39.899802000000001"/>
    <n v="116.326322"/>
    <s v="4945 Beijing Ave"/>
    <s v=" Beijing"/>
    <s v="China"/>
    <s v="China"/>
    <s v="Asia"/>
    <s v="AC Level 2"/>
    <n v="0.44"/>
    <d v="2025-07-24T00:00:00"/>
    <s v="9.00-21.00"/>
    <d v="1900-01-11T00:00:00"/>
    <n v="7.69"/>
    <n v="94"/>
    <x v="0"/>
    <x v="1"/>
    <s v="Tesla, CHAdeMO"/>
    <n v="2019"/>
    <s v="No"/>
    <n v="3.2"/>
    <n v="9"/>
    <s v="Monthly"/>
  </r>
  <r>
    <s v="EVS01077"/>
    <n v="37.565367000000002"/>
    <n v="127.009854"/>
    <s v="2049 Seoul Ave"/>
    <s v=" Seoul"/>
    <s v="South Korea"/>
    <s v="South Korea"/>
    <s v="Asia"/>
    <s v="AC Level 2"/>
    <n v="0.22"/>
    <d v="2025-07-24T00:00:00"/>
    <s v="9.00-21.00"/>
    <d v="1900-01-11T00:00:00"/>
    <n v="16.989999999999998"/>
    <n v="66"/>
    <x v="0"/>
    <x v="2"/>
    <s v="CHAdeMO"/>
    <n v="2017"/>
    <s v="No"/>
    <n v="3.9"/>
    <n v="10"/>
    <s v="Annually"/>
  </r>
  <r>
    <s v="EVS01086"/>
    <n v="-23.684172"/>
    <n v="-46.639879999999998"/>
    <s v="5178 SÃ£o Paulo Ave"/>
    <s v=" SÃ£o Paulo"/>
    <s v="Brazil"/>
    <s v="Brazil"/>
    <s v="South America"/>
    <s v="AC Level 2"/>
    <n v="0.25"/>
    <s v="9:00-18:00"/>
    <s v="9:00-18:00"/>
    <d v="1899-12-30T08:52:48"/>
    <n v="8.9600000000000009"/>
    <n v="19"/>
    <x v="3"/>
    <x v="1"/>
    <s v="CCS"/>
    <n v="2022"/>
    <s v="No"/>
    <n v="4.5"/>
    <n v="2"/>
    <s v="Annually"/>
  </r>
  <r>
    <s v="EVS01087"/>
    <n v="55.831727999999998"/>
    <n v="37.682448000000001"/>
    <s v="1652 Moscow Ave"/>
    <s v=" Moscow"/>
    <s v="Russia"/>
    <s v="Russia"/>
    <s v="Europe"/>
    <s v="AC Level 2"/>
    <n v="0.39"/>
    <s v="6:00-22:00"/>
    <s v="6:00-22:00"/>
    <d v="1899-12-30T16:04:48"/>
    <n v="0.61"/>
    <n v="84"/>
    <x v="1"/>
    <x v="3"/>
    <s v="Type 2"/>
    <n v="2022"/>
    <s v="Yes"/>
    <n v="4.5"/>
    <n v="8"/>
    <s v="Quarterly"/>
  </r>
  <r>
    <s v="EVS01090"/>
    <n v="19.437874999999998"/>
    <n v="-99.180961999999994"/>
    <s v="464 Mexico City Ave"/>
    <s v=" Mexico City"/>
    <s v="Mexico"/>
    <s v="Mexico"/>
    <s v="North America"/>
    <s v="AC Level 2"/>
    <n v="0.22"/>
    <s v="9:00-18:00"/>
    <s v="9:00-18:00"/>
    <d v="1899-12-30T08:52:48"/>
    <n v="13.86"/>
    <n v="62"/>
    <x v="1"/>
    <x v="2"/>
    <s v="CCS"/>
    <n v="2013"/>
    <s v="No"/>
    <n v="3.4"/>
    <n v="5"/>
    <s v="Monthly"/>
  </r>
  <r>
    <s v="EVS01091"/>
    <n v="-69.224913999999998"/>
    <n v="8.3153450000000007"/>
    <s v="678 Random Rd"/>
    <s v="Not Found"/>
    <s v="Not Found"/>
    <s v="Not Found"/>
    <s v="Not Found"/>
    <s v="AC Level 2"/>
    <n v="0.35"/>
    <s v="6:00-22:00"/>
    <s v="6:00-22:00"/>
    <d v="1899-12-30T16:04:48"/>
    <n v="11.5"/>
    <n v="23"/>
    <x v="1"/>
    <x v="2"/>
    <s v="Type 2"/>
    <n v="2022"/>
    <s v="No"/>
    <n v="3.4"/>
    <n v="1"/>
    <s v="Monthly"/>
  </r>
  <r>
    <s v="EVS01093"/>
    <n v="-33.887846000000003"/>
    <n v="18.405909000000001"/>
    <s v="26 Cape Town Ave"/>
    <s v=" Cape Town"/>
    <s v="South Africa"/>
    <s v="South Africa"/>
    <s v="Africa"/>
    <s v="AC Level 2"/>
    <n v="0.18"/>
    <s v="9:00-18:00"/>
    <s v="9:00-18:00"/>
    <d v="1899-12-30T08:52:48"/>
    <n v="7.16"/>
    <n v="92"/>
    <x v="3"/>
    <x v="3"/>
    <s v="Type 2"/>
    <n v="2010"/>
    <s v="No"/>
    <n v="4.2"/>
    <n v="8"/>
    <s v="Annually"/>
  </r>
  <r>
    <s v="EVS01098"/>
    <n v="13.837387"/>
    <n v="100.45094400000001"/>
    <s v="5131 Bangkok Ave"/>
    <s v=" Bangkok"/>
    <s v="Thailand"/>
    <s v="Thailand"/>
    <s v="Asia"/>
    <s v="AC Level 2"/>
    <n v="0.41"/>
    <s v="6:00-22:00"/>
    <s v="6:00-22:00"/>
    <d v="1899-12-30T16:04:48"/>
    <n v="1.46"/>
    <n v="20"/>
    <x v="4"/>
    <x v="1"/>
    <s v="CCS"/>
    <n v="2013"/>
    <s v="Yes"/>
    <n v="4.0999999999999996"/>
    <n v="10"/>
    <s v="Annually"/>
  </r>
  <r>
    <s v="EVS01099"/>
    <n v="52.507026000000003"/>
    <n v="13.314412000000001"/>
    <s v="7924 Berlin Ave"/>
    <s v=" Berlin"/>
    <s v="Germany"/>
    <s v="Germany"/>
    <s v="Europe"/>
    <s v="AC Level 2"/>
    <n v="0.48"/>
    <d v="2025-07-24T00:00:00"/>
    <s v="9.00-21.00"/>
    <d v="1900-01-11T00:00:00"/>
    <n v="2.85"/>
    <n v="21"/>
    <x v="1"/>
    <x v="3"/>
    <s v="CCS, Type 2"/>
    <n v="2021"/>
    <s v="No"/>
    <n v="4"/>
    <n v="2"/>
    <s v="Quarterly"/>
  </r>
  <r>
    <s v="EVS01101"/>
    <n v="-25.964345000000002"/>
    <n v="19.657685000000001"/>
    <s v="7263 Random Rd"/>
    <n v="0"/>
    <s v="Not Found"/>
    <s v="Not Found"/>
    <s v="Not Found"/>
    <s v="AC Level 2"/>
    <n v="0.19"/>
    <s v="9:00-18:00"/>
    <s v="9:00-18:00"/>
    <d v="1899-12-30T08:52:48"/>
    <n v="3.99"/>
    <n v="60"/>
    <x v="2"/>
    <x v="1"/>
    <s v="CCS"/>
    <n v="2019"/>
    <s v="No"/>
    <n v="3.7"/>
    <n v="10"/>
    <s v="Quarterly"/>
  </r>
  <r>
    <s v="EVS01104"/>
    <n v="55.71537"/>
    <n v="37.686833"/>
    <s v="8604 Moscow Ave"/>
    <s v=" Moscow"/>
    <s v="Russia"/>
    <s v="Russia"/>
    <s v="Europe"/>
    <s v="AC Level 2"/>
    <n v="0.44"/>
    <s v="9:00-18:00"/>
    <s v="9:00-18:00"/>
    <d v="1899-12-30T08:52:48"/>
    <n v="4.32"/>
    <n v="20"/>
    <x v="1"/>
    <x v="3"/>
    <s v="Type 2"/>
    <n v="2010"/>
    <s v="Yes"/>
    <n v="4.5"/>
    <n v="2"/>
    <s v="Annually"/>
  </r>
  <r>
    <s v="EVS01106"/>
    <n v="34.195379000000003"/>
    <n v="-118.23214900000001"/>
    <s v="3982 Los Angeles Ave"/>
    <s v=" Los Angeles"/>
    <s v="United States"/>
    <s v="United States"/>
    <s v="North America"/>
    <s v="AC Level 2"/>
    <n v="0.45"/>
    <s v="6:00-22:00"/>
    <s v="6:00-22:00"/>
    <d v="1899-12-30T16:04:48"/>
    <n v="14.71"/>
    <n v="75"/>
    <x v="0"/>
    <x v="2"/>
    <s v="Type 2"/>
    <n v="2023"/>
    <s v="Yes"/>
    <n v="4.5999999999999996"/>
    <n v="8"/>
    <s v="Annually"/>
  </r>
  <r>
    <s v="EVS01110"/>
    <n v="18.948073000000001"/>
    <n v="72.920725000000004"/>
    <s v="6145 Mumbai Ave"/>
    <s v=" Mumbai"/>
    <s v="India"/>
    <s v="India"/>
    <s v="Asia"/>
    <s v="AC Level 2"/>
    <n v="0.28999999999999998"/>
    <s v="9:00-18:00"/>
    <s v="9:00-18:00"/>
    <d v="1899-12-30T08:52:48"/>
    <n v="6.49"/>
    <n v="91"/>
    <x v="3"/>
    <x v="2"/>
    <s v="CCS, CHAdeMO"/>
    <n v="2015"/>
    <s v="Yes"/>
    <n v="3.6"/>
    <n v="8"/>
    <s v="Monthly"/>
  </r>
  <r>
    <s v="EVS01113"/>
    <n v="52.554777999999999"/>
    <n v="13.399112000000001"/>
    <s v="3929 Berlin Ave"/>
    <s v=" Berlin"/>
    <s v="Germany"/>
    <s v="Germany"/>
    <s v="Europe"/>
    <s v="AC Level 2"/>
    <n v="0.46"/>
    <d v="2025-07-24T00:00:00"/>
    <s v="9.00-21.00"/>
    <d v="1900-01-11T00:00:00"/>
    <n v="13.82"/>
    <n v="77"/>
    <x v="1"/>
    <x v="0"/>
    <s v="Type 2"/>
    <n v="2022"/>
    <s v="Yes"/>
    <n v="3.3"/>
    <n v="6"/>
    <s v="Quarterly"/>
  </r>
  <r>
    <s v="EVS01114"/>
    <n v="-33.82479"/>
    <n v="18.434529999999999"/>
    <s v="5612 Cape Town Ave"/>
    <s v=" Cape Town"/>
    <s v="South Africa"/>
    <s v="South Africa"/>
    <s v="Africa"/>
    <s v="AC Level 2"/>
    <n v="0.25"/>
    <s v="6:00-22:00"/>
    <s v="6:00-22:00"/>
    <d v="1899-12-30T16:04:48"/>
    <n v="7.56"/>
    <n v="98"/>
    <x v="3"/>
    <x v="1"/>
    <s v="CCS"/>
    <n v="2013"/>
    <s v="Yes"/>
    <n v="5"/>
    <n v="4"/>
    <s v="Annually"/>
  </r>
  <r>
    <s v="EVS01115"/>
    <n v="37.556992000000001"/>
    <n v="127.096645"/>
    <s v="1225 Seoul Ave"/>
    <s v=" Seoul"/>
    <s v="South Korea"/>
    <s v="South Korea"/>
    <s v="Asia"/>
    <s v="AC Level 2"/>
    <n v="0.47"/>
    <s v="9:00-18:00"/>
    <s v="9:00-18:00"/>
    <d v="1899-12-30T08:52:48"/>
    <n v="8.57"/>
    <n v="40"/>
    <x v="4"/>
    <x v="3"/>
    <s v="CHAdeMO"/>
    <n v="2023"/>
    <s v="No"/>
    <n v="3.5"/>
    <n v="8"/>
    <s v="Annually"/>
  </r>
  <r>
    <s v="EVS01118"/>
    <n v="-23.634214"/>
    <n v="-46.545088999999997"/>
    <s v="4643 SÃ£o Paulo Ave"/>
    <s v=" SÃ£o Paulo"/>
    <s v="Brazil"/>
    <s v="Brazil"/>
    <s v="South America"/>
    <s v="AC Level 2"/>
    <n v="0.25"/>
    <s v="6:00-22:00"/>
    <s v="6:00-22:00"/>
    <d v="1899-12-30T16:04:48"/>
    <n v="1.71"/>
    <n v="82"/>
    <x v="2"/>
    <x v="1"/>
    <s v="CHAdeMO"/>
    <n v="2010"/>
    <s v="Yes"/>
    <n v="3.5"/>
    <n v="5"/>
    <s v="Annually"/>
  </r>
  <r>
    <s v="EVS01120"/>
    <n v="25.293735000000002"/>
    <n v="55.200519"/>
    <s v="4383 Dubai Ave"/>
    <s v=" Dubai"/>
    <s v="United Arab Emirates"/>
    <s v="United Arab Emirates"/>
    <s v="Asia"/>
    <s v="AC Level 2"/>
    <n v="0.36"/>
    <s v="9:00-18:00"/>
    <s v="9:00-18:00"/>
    <d v="1899-12-30T08:52:48"/>
    <n v="6.22"/>
    <n v="86"/>
    <x v="1"/>
    <x v="2"/>
    <s v="CCS"/>
    <n v="2017"/>
    <s v="No"/>
    <n v="4.2"/>
    <n v="6"/>
    <s v="Monthly"/>
  </r>
  <r>
    <s v="EVS01122"/>
    <n v="34.101843000000002"/>
    <n v="-118.28718000000001"/>
    <s v="3125 Los Angeles Ave"/>
    <s v=" Los Angeles"/>
    <s v="United States"/>
    <s v="United States"/>
    <s v="North America"/>
    <s v="AC Level 2"/>
    <n v="0.44"/>
    <s v="6:00-22:00"/>
    <s v="6:00-22:00"/>
    <d v="1899-12-30T16:04:48"/>
    <n v="7.81"/>
    <n v="71"/>
    <x v="4"/>
    <x v="3"/>
    <s v="Type 2, CCS"/>
    <n v="2016"/>
    <s v="No"/>
    <n v="3.3"/>
    <n v="1"/>
    <s v="Annually"/>
  </r>
  <r>
    <s v="EVS01125"/>
    <n v="-33.747107"/>
    <n v="151.33564999999999"/>
    <s v="7562 Sydney Ave"/>
    <s v=" Sydney"/>
    <s v="Australia"/>
    <s v="Australia"/>
    <s v="Australia"/>
    <s v="AC Level 2"/>
    <n v="0.27"/>
    <s v="9:00-18:00"/>
    <s v="9:00-18:00"/>
    <d v="1899-12-30T08:52:48"/>
    <n v="6.18"/>
    <n v="70"/>
    <x v="1"/>
    <x v="3"/>
    <s v="CHAdeMO"/>
    <n v="2012"/>
    <s v="Yes"/>
    <n v="4.2"/>
    <n v="5"/>
    <s v="Quarterly"/>
  </r>
  <r>
    <s v="EVS01127"/>
    <n v="25.352323999999999"/>
    <n v="55.250689999999999"/>
    <s v="457 Dubai Ave"/>
    <s v=" Dubai"/>
    <s v="United Arab Emirates"/>
    <s v="United Arab Emirates"/>
    <s v="Asia"/>
    <s v="AC Level 2"/>
    <n v="0.31"/>
    <s v="9:00-18:00"/>
    <s v="9:00-18:00"/>
    <d v="1899-12-30T08:52:48"/>
    <n v="6.85"/>
    <n v="78"/>
    <x v="4"/>
    <x v="2"/>
    <s v="CCS"/>
    <n v="2016"/>
    <s v="Yes"/>
    <n v="4.5"/>
    <n v="10"/>
    <s v="Quarterly"/>
  </r>
  <r>
    <s v="EVS01131"/>
    <n v="-44.295779000000003"/>
    <n v="-159.16967700000001"/>
    <s v="7252 Random Rd"/>
    <s v="Error"/>
    <s v="Error"/>
    <s v="Error"/>
    <s v="Error"/>
    <s v="AC Level 2"/>
    <n v="0.22"/>
    <s v="6:00-22:00"/>
    <s v="6:00-22:00"/>
    <d v="1899-12-30T16:04:48"/>
    <n v="13.98"/>
    <n v="49"/>
    <x v="2"/>
    <x v="0"/>
    <s v="CCS"/>
    <n v="2013"/>
    <s v="No"/>
    <n v="4.4000000000000004"/>
    <n v="8"/>
    <s v="Monthly"/>
  </r>
  <r>
    <s v="EVS01132"/>
    <n v="34.024965000000002"/>
    <n v="-118.33365999999999"/>
    <s v="8785 Los Angeles Ave"/>
    <s v=" Los Angeles"/>
    <s v="United States"/>
    <s v="United States"/>
    <s v="North America"/>
    <s v="AC Level 2"/>
    <n v="0.47"/>
    <s v="9:00-18:00"/>
    <s v="9:00-18:00"/>
    <d v="1899-12-30T08:52:48"/>
    <n v="5.59"/>
    <n v="42"/>
    <x v="2"/>
    <x v="1"/>
    <s v="CCS, Tesla"/>
    <n v="2019"/>
    <s v="Yes"/>
    <n v="4.5999999999999996"/>
    <n v="1"/>
    <s v="Quarterly"/>
  </r>
  <r>
    <s v="EVS01139"/>
    <n v="-33.841740999999999"/>
    <n v="18.597306"/>
    <s v="8109 Cape Town Ave"/>
    <s v=" Cape Town"/>
    <s v="South Africa"/>
    <s v="South Africa"/>
    <s v="Africa"/>
    <s v="AC Level 2"/>
    <n v="0.48"/>
    <s v="6:00-22:00"/>
    <s v="6:00-22:00"/>
    <d v="1899-12-30T16:04:48"/>
    <n v="13.86"/>
    <n v="77"/>
    <x v="1"/>
    <x v="2"/>
    <s v="Type 2"/>
    <n v="2023"/>
    <s v="No"/>
    <n v="4.9000000000000004"/>
    <n v="4"/>
    <s v="Monthly"/>
  </r>
  <r>
    <s v="EVS01142"/>
    <n v="39.960048999999998"/>
    <n v="116.216049"/>
    <s v="8130 Beijing Ave"/>
    <s v=" Beijing"/>
    <s v="China"/>
    <s v="China"/>
    <s v="Asia"/>
    <s v="AC Level 2"/>
    <n v="0.47"/>
    <s v="9:00-18:00"/>
    <s v="9:00-18:00"/>
    <d v="1899-12-30T08:52:48"/>
    <n v="3.51"/>
    <n v="84"/>
    <x v="2"/>
    <x v="1"/>
    <s v="Type 2"/>
    <n v="2017"/>
    <s v="Yes"/>
    <n v="4.7"/>
    <n v="7"/>
    <s v="Monthly"/>
  </r>
  <r>
    <s v="EVS01145"/>
    <n v="55.862757000000002"/>
    <n v="37.572209999999998"/>
    <s v="6789 Moscow Ave"/>
    <s v=" Moscow"/>
    <s v="Russia"/>
    <s v="Russia"/>
    <s v="Europe"/>
    <s v="AC Level 2"/>
    <n v="0.46"/>
    <d v="2025-07-24T00:00:00"/>
    <s v="9.00-21.00"/>
    <d v="1900-01-11T00:00:00"/>
    <n v="0.76"/>
    <n v="27"/>
    <x v="3"/>
    <x v="0"/>
    <s v="Type 2, CHAdeMO"/>
    <n v="2022"/>
    <s v="Yes"/>
    <n v="3.6"/>
    <n v="9"/>
    <s v="Quarterly"/>
  </r>
  <r>
    <s v="EVS01149"/>
    <n v="-33.846263999999998"/>
    <n v="18.432258999999998"/>
    <s v="4319 Cape Town Ave"/>
    <s v=" Cape Town"/>
    <s v="South Africa"/>
    <s v="South Africa"/>
    <s v="Africa"/>
    <s v="AC Level 2"/>
    <n v="0.28000000000000003"/>
    <s v="9:00-18:00"/>
    <s v="9:00-18:00"/>
    <d v="1899-12-30T08:52:48"/>
    <n v="15.62"/>
    <n v="63"/>
    <x v="2"/>
    <x v="3"/>
    <s v="Type 2"/>
    <n v="2013"/>
    <s v="No"/>
    <n v="4.7"/>
    <n v="2"/>
    <s v="Quarterly"/>
  </r>
  <r>
    <s v="EVS01151"/>
    <n v="-36.146248999999997"/>
    <n v="146.49704"/>
    <s v="3842 Random Rd"/>
    <n v="0"/>
    <s v="Not Found"/>
    <s v="Not Found"/>
    <s v="Not Found"/>
    <s v="AC Level 2"/>
    <n v="0.24"/>
    <d v="2025-07-24T00:00:00"/>
    <s v="9.00-21.00"/>
    <d v="1900-01-11T00:00:00"/>
    <n v="7.41"/>
    <n v="92"/>
    <x v="1"/>
    <x v="2"/>
    <s v="CHAdeMO, Tesla"/>
    <n v="2014"/>
    <s v="Yes"/>
    <n v="4.5999999999999996"/>
    <n v="3"/>
    <s v="Annually"/>
  </r>
  <r>
    <s v="EVS01157"/>
    <n v="19.423203000000001"/>
    <n v="-99.109415999999996"/>
    <s v="1842 Mexico City Ave"/>
    <s v=" Mexico City"/>
    <s v="Mexico"/>
    <s v="Mexico"/>
    <s v="North America"/>
    <s v="AC Level 2"/>
    <n v="0.3"/>
    <s v="6:00-22:00"/>
    <s v="6:00-22:00"/>
    <d v="1899-12-30T16:04:48"/>
    <n v="17.43"/>
    <n v="70"/>
    <x v="3"/>
    <x v="2"/>
    <s v="CHAdeMO"/>
    <n v="2011"/>
    <s v="No"/>
    <n v="3.1"/>
    <n v="7"/>
    <s v="Quarterly"/>
  </r>
  <r>
    <s v="EVS01164"/>
    <n v="34.167864000000002"/>
    <n v="-118.245561"/>
    <s v="4421 Los Angeles Ave"/>
    <s v=" Los Angeles"/>
    <s v="United States"/>
    <s v="United States"/>
    <s v="North America"/>
    <s v="AC Level 2"/>
    <n v="0.32"/>
    <s v="9:00-18:00"/>
    <s v="9:00-18:00"/>
    <d v="1899-12-30T08:52:48"/>
    <n v="3.75"/>
    <n v="19"/>
    <x v="1"/>
    <x v="3"/>
    <s v="Tesla"/>
    <n v="2019"/>
    <s v="No"/>
    <n v="4.5999999999999996"/>
    <n v="10"/>
    <s v="Annually"/>
  </r>
  <r>
    <s v="EVS01166"/>
    <n v="-23.546267"/>
    <n v="-46.633592"/>
    <s v="2241 SÃ£o Paulo Ave"/>
    <s v=" SÃ£o Paulo"/>
    <s v="Brazil"/>
    <s v="Brazil"/>
    <s v="South America"/>
    <s v="AC Level 2"/>
    <n v="0.28000000000000003"/>
    <d v="2025-07-24T00:00:00"/>
    <s v="9.00-21.00"/>
    <d v="1900-01-11T00:00:00"/>
    <n v="12.38"/>
    <n v="50"/>
    <x v="0"/>
    <x v="3"/>
    <s v="Type 2"/>
    <n v="2015"/>
    <s v="No"/>
    <n v="4.2"/>
    <n v="1"/>
    <s v="Monthly"/>
  </r>
  <r>
    <s v="EVS01168"/>
    <n v="43.603321999999999"/>
    <n v="-79.302741999999995"/>
    <s v="9089 Toronto Ave"/>
    <s v=" Toronto"/>
    <s v="Canada"/>
    <s v="Canada"/>
    <s v="North America"/>
    <s v="AC Level 2"/>
    <n v="0.21"/>
    <s v="6:00-22:00"/>
    <s v="6:00-22:00"/>
    <d v="1899-12-30T16:04:48"/>
    <n v="4.6900000000000004"/>
    <n v="91"/>
    <x v="2"/>
    <x v="0"/>
    <s v="CHAdeMO, Type 2"/>
    <n v="2022"/>
    <s v="No"/>
    <n v="3.9"/>
    <n v="2"/>
    <s v="Annually"/>
  </r>
  <r>
    <s v="EVS01169"/>
    <n v="39.880678000000003"/>
    <n v="116.208113"/>
    <s v="158 Beijing Ave"/>
    <s v=" Beijing"/>
    <s v="China"/>
    <s v="China"/>
    <s v="Asia"/>
    <s v="AC Level 2"/>
    <n v="0.44"/>
    <s v="9:00-18:00"/>
    <s v="9:00-18:00"/>
    <d v="1899-12-30T08:52:48"/>
    <n v="1.68"/>
    <n v="31"/>
    <x v="3"/>
    <x v="3"/>
    <s v="Tesla"/>
    <n v="2023"/>
    <s v="Yes"/>
    <n v="4.9000000000000004"/>
    <n v="7"/>
    <s v="Quarterly"/>
  </r>
  <r>
    <s v="EVS01171"/>
    <n v="-22.389199000000001"/>
    <n v="153.117257"/>
    <s v="9313 Random Rd"/>
    <s v="Error"/>
    <s v="Error"/>
    <s v="Error"/>
    <s v="Error"/>
    <s v="AC Level 2"/>
    <n v="0.13"/>
    <s v="6:00-22:00"/>
    <s v="6:00-22:00"/>
    <d v="1899-12-30T16:04:48"/>
    <n v="12.12"/>
    <n v="86"/>
    <x v="0"/>
    <x v="2"/>
    <s v="Tesla, CHAdeMO"/>
    <n v="2011"/>
    <s v="No"/>
    <n v="3.4"/>
    <n v="6"/>
    <s v="Monthly"/>
  </r>
  <r>
    <s v="EVS01174"/>
    <n v="41.887163999999999"/>
    <n v="-87.648673000000002"/>
    <s v="5258 Chicago Ave"/>
    <s v=" Chicago"/>
    <s v="United States"/>
    <s v="United States"/>
    <s v="North America"/>
    <s v="AC Level 2"/>
    <n v="0.48"/>
    <s v="9:00-18:00"/>
    <s v="9:00-18:00"/>
    <d v="1899-12-30T08:52:48"/>
    <n v="4.18"/>
    <n v="28"/>
    <x v="1"/>
    <x v="3"/>
    <s v="CHAdeMO, Type 2"/>
    <n v="2018"/>
    <s v="Yes"/>
    <n v="3.1"/>
    <n v="2"/>
    <s v="Annually"/>
  </r>
  <r>
    <s v="EVS01179"/>
    <n v="55.858277000000001"/>
    <n v="37.523276000000003"/>
    <s v="2153 Moscow Ave"/>
    <s v=" Moscow"/>
    <s v="Russia"/>
    <s v="Russia"/>
    <s v="Europe"/>
    <s v="AC Level 2"/>
    <n v="0.47"/>
    <s v="9:00-18:00"/>
    <s v="9:00-18:00"/>
    <d v="1899-12-30T08:52:48"/>
    <n v="8.73"/>
    <n v="39"/>
    <x v="4"/>
    <x v="2"/>
    <s v="Tesla, Type 2"/>
    <n v="2014"/>
    <s v="No"/>
    <n v="4.9000000000000004"/>
    <n v="4"/>
    <s v="Quarterly"/>
  </r>
  <r>
    <s v="EVS01182"/>
    <n v="13.838975"/>
    <n v="100.590146"/>
    <s v="6064 Bangkok Ave"/>
    <s v=" Bangkok"/>
    <s v="Thailand"/>
    <s v="Thailand"/>
    <s v="Asia"/>
    <s v="AC Level 2"/>
    <n v="0.37"/>
    <d v="2025-07-24T00:00:00"/>
    <s v="9.00-21.00"/>
    <d v="1900-01-11T00:00:00"/>
    <n v="18.260000000000002"/>
    <n v="72"/>
    <x v="0"/>
    <x v="3"/>
    <s v="CCS"/>
    <n v="2018"/>
    <s v="Yes"/>
    <n v="3.2"/>
    <n v="6"/>
    <s v="Annually"/>
  </r>
  <r>
    <s v="EVS01183"/>
    <n v="55.861182999999997"/>
    <n v="37.599839000000003"/>
    <s v="5202 Moscow Ave"/>
    <s v=" Moscow"/>
    <s v="Russia"/>
    <s v="Russia"/>
    <s v="Europe"/>
    <s v="AC Level 2"/>
    <n v="0.25"/>
    <s v="9:00-18:00"/>
    <s v="9:00-18:00"/>
    <d v="1899-12-30T08:52:48"/>
    <n v="9.8699999999999992"/>
    <n v="51"/>
    <x v="0"/>
    <x v="2"/>
    <s v="CCS, Type 2"/>
    <n v="2020"/>
    <s v="No"/>
    <n v="4.9000000000000004"/>
    <n v="9"/>
    <s v="Monthly"/>
  </r>
  <r>
    <s v="EVS01185"/>
    <n v="-33.757181000000003"/>
    <n v="151.32826"/>
    <s v="7197 Sydney Ave"/>
    <s v=" Sydney"/>
    <s v="Australia"/>
    <s v="Australia"/>
    <s v="Australia"/>
    <s v="AC Level 2"/>
    <n v="0.26"/>
    <d v="2025-07-24T00:00:00"/>
    <s v="9.00-21.00"/>
    <d v="1900-01-11T00:00:00"/>
    <n v="13.89"/>
    <n v="57"/>
    <x v="4"/>
    <x v="3"/>
    <s v="Type 2, Tesla"/>
    <n v="2023"/>
    <s v="No"/>
    <n v="4.0999999999999996"/>
    <n v="2"/>
    <s v="Annually"/>
  </r>
  <r>
    <s v="EVS01186"/>
    <n v="13.767861"/>
    <n v="100.551305"/>
    <s v="3038 Bangkok Ave"/>
    <s v=" Bangkok"/>
    <s v="Thailand"/>
    <s v="Thailand"/>
    <s v="Asia"/>
    <s v="AC Level 2"/>
    <n v="0.13"/>
    <s v="9:00-18:00"/>
    <s v="9:00-18:00"/>
    <d v="1899-12-30T08:52:48"/>
    <n v="15.04"/>
    <n v="50"/>
    <x v="0"/>
    <x v="3"/>
    <s v="Tesla"/>
    <n v="2022"/>
    <s v="Yes"/>
    <n v="4.8"/>
    <n v="3"/>
    <s v="Annually"/>
  </r>
  <r>
    <s v="EVS01190"/>
    <n v="52.569783000000001"/>
    <n v="13.308017"/>
    <s v="4317 Berlin Ave"/>
    <s v=" Berlin"/>
    <s v="Germany"/>
    <s v="Germany"/>
    <s v="Europe"/>
    <s v="AC Level 2"/>
    <n v="0.24"/>
    <s v="9:00-18:00"/>
    <s v="9:00-18:00"/>
    <d v="1899-12-30T08:52:48"/>
    <n v="17.440000000000001"/>
    <n v="65"/>
    <x v="3"/>
    <x v="3"/>
    <s v="CHAdeMO"/>
    <n v="2017"/>
    <s v="Yes"/>
    <n v="3.4"/>
    <n v="2"/>
    <s v="Monthly"/>
  </r>
  <r>
    <s v="EVS01193"/>
    <n v="19.496901999999999"/>
    <n v="-99.160588000000004"/>
    <s v="9735 Mexico City Ave"/>
    <s v=" Mexico City"/>
    <s v="Mexico"/>
    <s v="Mexico"/>
    <s v="North America"/>
    <s v="AC Level 2"/>
    <n v="0.47"/>
    <d v="2025-07-24T00:00:00"/>
    <s v="9.00-21.00"/>
    <d v="1900-01-11T00:00:00"/>
    <n v="0.57999999999999996"/>
    <n v="39"/>
    <x v="1"/>
    <x v="0"/>
    <s v="CHAdeMO, Tesla"/>
    <n v="2022"/>
    <s v="No"/>
    <n v="3.7"/>
    <n v="5"/>
    <s v="Annually"/>
  </r>
  <r>
    <s v="EVS01201"/>
    <n v="48.802886999999998"/>
    <n v="71.734139999999996"/>
    <s v="7599 Random Rd"/>
    <n v="0"/>
    <s v="Not Found"/>
    <s v="Not Found"/>
    <s v="Not Found"/>
    <s v="AC Level 2"/>
    <n v="0.31"/>
    <s v="6:00-22:00"/>
    <s v="6:00-22:00"/>
    <d v="1899-12-30T16:04:48"/>
    <n v="18.72"/>
    <n v="89"/>
    <x v="1"/>
    <x v="3"/>
    <s v="Tesla, CCS"/>
    <n v="2015"/>
    <s v="No"/>
    <n v="3.3"/>
    <n v="5"/>
    <s v="Monthly"/>
  </r>
  <r>
    <s v="EVS01203"/>
    <n v="-33.818403000000004"/>
    <n v="18.554400000000001"/>
    <s v="4066 Cape Town Ave"/>
    <s v=" Cape Town"/>
    <s v="South Africa"/>
    <s v="South Africa"/>
    <s v="Africa"/>
    <s v="AC Level 2"/>
    <n v="0.46"/>
    <s v="6:00-22:00"/>
    <s v="6:00-22:00"/>
    <d v="1899-12-30T16:04:48"/>
    <n v="8.56"/>
    <n v="55"/>
    <x v="0"/>
    <x v="3"/>
    <s v="CHAdeMO"/>
    <n v="2018"/>
    <s v="Yes"/>
    <n v="3.3"/>
    <n v="4"/>
    <s v="Quarterly"/>
  </r>
  <r>
    <s v="EVS01204"/>
    <n v="19.081626"/>
    <n v="72.912146000000007"/>
    <s v="2451 Mumbai Ave"/>
    <s v=" Mumbai"/>
    <s v="India"/>
    <s v="India"/>
    <s v="Asia"/>
    <s v="AC Level 2"/>
    <n v="0.42"/>
    <d v="2025-07-24T00:00:00"/>
    <s v="9.00-21.00"/>
    <d v="1900-01-11T00:00:00"/>
    <n v="1.52"/>
    <n v="35"/>
    <x v="3"/>
    <x v="3"/>
    <s v="CCS"/>
    <n v="2012"/>
    <s v="No"/>
    <n v="3.9"/>
    <n v="5"/>
    <s v="Quarterly"/>
  </r>
  <r>
    <s v="EVS01206"/>
    <n v="-33.733066000000001"/>
    <n v="151.34327300000001"/>
    <s v="5077 Sydney Ave"/>
    <s v=" Sydney"/>
    <s v="Australia"/>
    <s v="Australia"/>
    <s v="Australia"/>
    <s v="AC Level 2"/>
    <n v="0.43"/>
    <d v="2025-07-24T00:00:00"/>
    <s v="9.00-21.00"/>
    <d v="1900-01-11T00:00:00"/>
    <n v="4.43"/>
    <n v="66"/>
    <x v="4"/>
    <x v="1"/>
    <s v="CHAdeMO, Tesla"/>
    <n v="2020"/>
    <s v="Yes"/>
    <n v="3"/>
    <n v="5"/>
    <s v="Annually"/>
  </r>
  <r>
    <s v="EVS01207"/>
    <n v="37.821741000000003"/>
    <n v="-122.38851200000001"/>
    <s v="3096 San Francisco Ave"/>
    <s v=" San Francisco"/>
    <s v="United States"/>
    <s v="United States"/>
    <s v="North America"/>
    <s v="AC Level 2"/>
    <n v="0.18"/>
    <s v="9:00-18:00"/>
    <s v="9:00-18:00"/>
    <d v="1899-12-30T08:52:48"/>
    <n v="9.6"/>
    <n v="44"/>
    <x v="2"/>
    <x v="2"/>
    <s v="Type 2, Tesla"/>
    <n v="2020"/>
    <s v="No"/>
    <n v="4.5"/>
    <n v="9"/>
    <s v="Quarterly"/>
  </r>
  <r>
    <s v="EVS01210"/>
    <n v="55.761693000000001"/>
    <n v="37.613894999999999"/>
    <s v="1808 Moscow Ave"/>
    <s v=" Moscow"/>
    <s v="Russia"/>
    <s v="Russia"/>
    <s v="Europe"/>
    <s v="AC Level 2"/>
    <n v="0.45"/>
    <d v="2025-07-24T00:00:00"/>
    <s v="9.00-21.00"/>
    <d v="1900-01-11T00:00:00"/>
    <n v="14.46"/>
    <n v="27"/>
    <x v="1"/>
    <x v="0"/>
    <s v="CHAdeMO, Tesla"/>
    <n v="2017"/>
    <s v="No"/>
    <n v="3.2"/>
    <n v="9"/>
    <s v="Quarterly"/>
  </r>
  <r>
    <s v="EVS01211"/>
    <n v="58.756469000000003"/>
    <n v="-154.717828"/>
    <s v="729 Random Rd"/>
    <n v="0"/>
    <s v="Not Found"/>
    <s v="Not Found"/>
    <s v="Not Found"/>
    <s v="AC Level 2"/>
    <n v="0.17"/>
    <s v="9:00-18:00"/>
    <s v="9:00-18:00"/>
    <d v="1899-12-30T08:52:48"/>
    <n v="16.97"/>
    <n v="44"/>
    <x v="4"/>
    <x v="3"/>
    <s v="CHAdeMO"/>
    <n v="2010"/>
    <s v="Yes"/>
    <n v="4.0999999999999996"/>
    <n v="1"/>
    <s v="Monthly"/>
  </r>
  <r>
    <s v="EVS01221"/>
    <n v="-52.957501999999998"/>
    <n v="59.119297000000003"/>
    <s v="3957 Random Rd"/>
    <s v="Error"/>
    <s v="Error"/>
    <s v="Error"/>
    <s v="Error"/>
    <s v="AC Level 2"/>
    <n v="0.15"/>
    <d v="2025-07-24T00:00:00"/>
    <s v="9.00-21.00"/>
    <d v="1900-01-11T00:00:00"/>
    <n v="15.51"/>
    <n v="50"/>
    <x v="0"/>
    <x v="3"/>
    <s v="Tesla, CCS"/>
    <n v="2023"/>
    <s v="No"/>
    <n v="3.7"/>
    <n v="7"/>
    <s v="Annually"/>
  </r>
  <r>
    <s v="EVS01222"/>
    <n v="-33.849874"/>
    <n v="151.33551499999999"/>
    <s v="3338 Sydney Ave"/>
    <s v=" Sydney"/>
    <s v="Australia"/>
    <s v="Australia"/>
    <s v="Australia"/>
    <s v="AC Level 2"/>
    <n v="0.41"/>
    <d v="2025-07-24T00:00:00"/>
    <s v="9.00-21.00"/>
    <d v="1900-01-11T00:00:00"/>
    <n v="7.46"/>
    <n v="59"/>
    <x v="4"/>
    <x v="0"/>
    <s v="CCS, Tesla"/>
    <n v="2017"/>
    <s v="Yes"/>
    <n v="3.1"/>
    <n v="2"/>
    <s v="Quarterly"/>
  </r>
  <r>
    <s v="EVS01226"/>
    <n v="39.893089000000003"/>
    <n v="116.395449"/>
    <s v="8934 Beijing Ave"/>
    <s v=" Beijing"/>
    <s v="China"/>
    <s v="China"/>
    <s v="Asia"/>
    <s v="AC Level 2"/>
    <n v="0.47"/>
    <s v="9:00-18:00"/>
    <s v="9:00-18:00"/>
    <d v="1899-12-30T08:52:48"/>
    <n v="19.55"/>
    <n v="13"/>
    <x v="1"/>
    <x v="1"/>
    <s v="CHAdeMO"/>
    <n v="2018"/>
    <s v="Yes"/>
    <n v="4.0999999999999996"/>
    <n v="9"/>
    <s v="Annually"/>
  </r>
  <r>
    <s v="EVS01227"/>
    <n v="-23.658177999999999"/>
    <n v="-46.512889999999999"/>
    <s v="9422 SÃ£o Paulo Ave"/>
    <s v=" SÃ£o Paulo"/>
    <s v="Brazil"/>
    <s v="Brazil"/>
    <s v="South America"/>
    <s v="AC Level 2"/>
    <n v="0.25"/>
    <d v="2025-07-24T00:00:00"/>
    <s v="9.00-21.00"/>
    <d v="1900-01-11T00:00:00"/>
    <n v="9.3800000000000008"/>
    <n v="67"/>
    <x v="0"/>
    <x v="2"/>
    <s v="CHAdeMO, Type 2"/>
    <n v="2017"/>
    <s v="Yes"/>
    <n v="3.1"/>
    <n v="1"/>
    <s v="Monthly"/>
  </r>
  <r>
    <s v="EVS01231"/>
    <n v="-17.799938999999998"/>
    <n v="-69.066008999999994"/>
    <s v="7290 Random Rd"/>
    <s v="Municipio CharaÃ±a"/>
    <s v="Bolivia"/>
    <s v="Bolivia"/>
    <s v="South America"/>
    <s v="AC Level 2"/>
    <n v="0.32"/>
    <s v="9:00-18:00"/>
    <s v="9:00-18:00"/>
    <d v="1899-12-30T08:52:48"/>
    <n v="16.899999999999999"/>
    <n v="69"/>
    <x v="4"/>
    <x v="3"/>
    <s v="Type 2, CHAdeMO"/>
    <n v="2017"/>
    <s v="No"/>
    <n v="3.3"/>
    <n v="4"/>
    <s v="Annually"/>
  </r>
  <r>
    <s v="EVS01237"/>
    <n v="37.640348000000003"/>
    <n v="127.075489"/>
    <s v="3698 Seoul Ave"/>
    <s v=" Seoul"/>
    <s v="South Korea"/>
    <s v="South Korea"/>
    <s v="Asia"/>
    <s v="AC Level 2"/>
    <n v="0.49"/>
    <s v="6:00-22:00"/>
    <s v="6:00-22:00"/>
    <d v="1899-12-30T16:04:48"/>
    <n v="16.579999999999998"/>
    <n v="63"/>
    <x v="3"/>
    <x v="3"/>
    <s v="Type 2"/>
    <n v="2022"/>
    <s v="Yes"/>
    <n v="4"/>
    <n v="10"/>
    <s v="Quarterly"/>
  </r>
  <r>
    <s v="EVS01240"/>
    <n v="34.178803000000002"/>
    <n v="-118.253056"/>
    <s v="153 Los Angeles Ave"/>
    <s v=" Los Angeles"/>
    <s v="United States"/>
    <s v="United States"/>
    <s v="North America"/>
    <s v="AC Level 2"/>
    <n v="0.44"/>
    <s v="9:00-18:00"/>
    <s v="9:00-18:00"/>
    <d v="1899-12-30T08:52:48"/>
    <n v="6.67"/>
    <n v="22"/>
    <x v="2"/>
    <x v="2"/>
    <s v="CCS, Tesla"/>
    <n v="2022"/>
    <s v="Yes"/>
    <n v="3.4"/>
    <n v="9"/>
    <s v="Quarterly"/>
  </r>
  <r>
    <s v="EVS01241"/>
    <n v="32.670231000000001"/>
    <n v="134.545254"/>
    <s v="2699 Random Rd"/>
    <s v="Error"/>
    <s v="Error"/>
    <s v="Error"/>
    <s v="Error"/>
    <s v="AC Level 2"/>
    <n v="0.27"/>
    <s v="6:00-22:00"/>
    <s v="6:00-22:00"/>
    <d v="1899-12-30T16:04:48"/>
    <n v="17.739999999999998"/>
    <n v="33"/>
    <x v="1"/>
    <x v="0"/>
    <s v="CHAdeMO"/>
    <n v="2012"/>
    <s v="Yes"/>
    <n v="3.6"/>
    <n v="2"/>
    <s v="Quarterly"/>
  </r>
  <r>
    <s v="EVS01251"/>
    <n v="78.794764000000001"/>
    <n v="-97.498206999999994"/>
    <s v="9584 Random Rd"/>
    <n v="0"/>
    <s v="Not Found"/>
    <s v="Not Found"/>
    <s v="Not Found"/>
    <s v="AC Level 2"/>
    <n v="0.4"/>
    <s v="9:00-18:00"/>
    <s v="9:00-18:00"/>
    <d v="1899-12-30T08:52:48"/>
    <n v="16.53"/>
    <n v="54"/>
    <x v="3"/>
    <x v="3"/>
    <s v="Tesla, CHAdeMO"/>
    <n v="2018"/>
    <s v="Yes"/>
    <n v="3.9"/>
    <n v="3"/>
    <s v="Monthly"/>
  </r>
  <r>
    <s v="EVS01252"/>
    <n v="41.895342999999997"/>
    <n v="-87.632542999999998"/>
    <s v="3628 Chicago Ave"/>
    <s v=" Chicago"/>
    <s v="United States"/>
    <s v="United States"/>
    <s v="North America"/>
    <s v="AC Level 2"/>
    <n v="0.42"/>
    <s v="6:00-22:00"/>
    <s v="6:00-22:00"/>
    <d v="1899-12-30T16:04:48"/>
    <n v="11.78"/>
    <n v="87"/>
    <x v="2"/>
    <x v="0"/>
    <s v="Tesla, Type 2"/>
    <n v="2018"/>
    <s v="Yes"/>
    <n v="3.2"/>
    <n v="9"/>
    <s v="Monthly"/>
  </r>
  <r>
    <s v="EVS01256"/>
    <n v="25.201834000000002"/>
    <n v="55.351152999999996"/>
    <s v="4640 Dubai Ave"/>
    <s v=" Dubai"/>
    <s v="United Arab Emirates"/>
    <s v="United Arab Emirates"/>
    <s v="Asia"/>
    <s v="AC Level 2"/>
    <n v="0.11"/>
    <s v="9:00-18:00"/>
    <s v="9:00-18:00"/>
    <d v="1899-12-30T08:52:48"/>
    <n v="5.23"/>
    <n v="50"/>
    <x v="2"/>
    <x v="1"/>
    <s v="CHAdeMO"/>
    <n v="2017"/>
    <s v="No"/>
    <n v="4.3"/>
    <n v="8"/>
    <s v="Annually"/>
  </r>
  <r>
    <s v="EVS01257"/>
    <n v="43.766460000000002"/>
    <n v="-79.335633999999999"/>
    <s v="6958 Toronto Ave"/>
    <s v=" Toronto"/>
    <s v="Canada"/>
    <s v="Canada"/>
    <s v="North America"/>
    <s v="AC Level 2"/>
    <n v="0.44"/>
    <d v="2025-07-24T00:00:00"/>
    <s v="9.00-21.00"/>
    <d v="1900-01-11T00:00:00"/>
    <n v="7.17"/>
    <n v="52"/>
    <x v="3"/>
    <x v="1"/>
    <s v="CHAdeMO, Type 2"/>
    <n v="2020"/>
    <s v="No"/>
    <n v="3.3"/>
    <n v="3"/>
    <s v="Annually"/>
  </r>
  <r>
    <s v="EVS01263"/>
    <n v="43.748797000000003"/>
    <n v="-79.433262999999997"/>
    <s v="6233 Toronto Ave"/>
    <s v=" Toronto"/>
    <s v="Canada"/>
    <s v="Canada"/>
    <s v="North America"/>
    <s v="AC Level 2"/>
    <n v="0.3"/>
    <d v="2025-07-24T00:00:00"/>
    <s v="9.00-21.00"/>
    <d v="1900-01-11T00:00:00"/>
    <n v="18.95"/>
    <n v="32"/>
    <x v="3"/>
    <x v="1"/>
    <s v="CCS"/>
    <n v="2012"/>
    <s v="Yes"/>
    <n v="4.4000000000000004"/>
    <n v="10"/>
    <s v="Quarterly"/>
  </r>
  <r>
    <s v="EVS01264"/>
    <n v="39.934387000000001"/>
    <n v="116.34010499999999"/>
    <s v="9368 Beijing Ave"/>
    <s v=" Beijing"/>
    <s v="China"/>
    <s v="China"/>
    <s v="Asia"/>
    <s v="AC Level 2"/>
    <n v="0.34"/>
    <s v="6:00-22:00"/>
    <s v="6:00-22:00"/>
    <d v="1899-12-30T16:04:48"/>
    <n v="2.4300000000000002"/>
    <n v="13"/>
    <x v="1"/>
    <x v="0"/>
    <s v="CCS"/>
    <n v="2013"/>
    <s v="No"/>
    <n v="4"/>
    <n v="7"/>
    <s v="Annually"/>
  </r>
  <r>
    <s v="EVS01266"/>
    <n v="13.867004"/>
    <n v="100.41997600000001"/>
    <s v="7607 Bangkok Ave"/>
    <s v=" Bangkok"/>
    <s v="Thailand"/>
    <s v="Thailand"/>
    <s v="Asia"/>
    <s v="AC Level 2"/>
    <n v="0.45"/>
    <s v="9:00-18:00"/>
    <s v="9:00-18:00"/>
    <d v="1899-12-30T08:52:48"/>
    <n v="11.42"/>
    <n v="57"/>
    <x v="0"/>
    <x v="3"/>
    <s v="CCS"/>
    <n v="2020"/>
    <s v="Yes"/>
    <n v="4.4000000000000004"/>
    <n v="6"/>
    <s v="Monthly"/>
  </r>
  <r>
    <s v="EVS01267"/>
    <n v="39.974874999999997"/>
    <n v="116.410076"/>
    <s v="4209 Beijing Ave"/>
    <s v=" Beijing"/>
    <s v="China"/>
    <s v="China"/>
    <s v="Asia"/>
    <s v="AC Level 2"/>
    <n v="0.19"/>
    <s v="9:00-18:00"/>
    <s v="9:00-18:00"/>
    <d v="1899-12-30T08:52:48"/>
    <n v="15.08"/>
    <n v="43"/>
    <x v="1"/>
    <x v="2"/>
    <s v="Tesla"/>
    <n v="2014"/>
    <s v="No"/>
    <n v="4.8"/>
    <n v="6"/>
    <s v="Quarterly"/>
  </r>
  <r>
    <s v="EVS01272"/>
    <n v="41.825729000000003"/>
    <n v="-87.734587000000005"/>
    <s v="4360 Chicago Ave"/>
    <s v=" Chicago"/>
    <s v="United States"/>
    <s v="United States"/>
    <s v="North America"/>
    <s v="AC Level 2"/>
    <n v="0.43"/>
    <d v="2025-07-24T00:00:00"/>
    <s v="9.00-21.00"/>
    <d v="1900-01-11T00:00:00"/>
    <n v="4.2300000000000004"/>
    <n v="97"/>
    <x v="2"/>
    <x v="1"/>
    <s v="Tesla, Type 2"/>
    <n v="2010"/>
    <s v="No"/>
    <n v="4.0999999999999996"/>
    <n v="8"/>
    <s v="Quarterly"/>
  </r>
  <r>
    <s v="EVS01274"/>
    <n v="43.752319999999997"/>
    <n v="-79.493995999999996"/>
    <s v="2414 Toronto Ave"/>
    <s v=" Toronto"/>
    <s v="Canada"/>
    <s v="Canada"/>
    <s v="North America"/>
    <s v="AC Level 2"/>
    <n v="0.14000000000000001"/>
    <s v="6:00-22:00"/>
    <s v="6:00-22:00"/>
    <d v="1899-12-30T16:04:48"/>
    <n v="19.440000000000001"/>
    <n v="75"/>
    <x v="2"/>
    <x v="3"/>
    <s v="CCS"/>
    <n v="2023"/>
    <s v="Yes"/>
    <n v="3.6"/>
    <n v="6"/>
    <s v="Quarterly"/>
  </r>
  <r>
    <s v="EVS01275"/>
    <n v="19.432797000000001"/>
    <n v="-99.047811999999993"/>
    <s v="6091 Mexico City Ave"/>
    <s v=" Mexico City"/>
    <s v="Mexico"/>
    <s v="Mexico"/>
    <s v="North America"/>
    <s v="AC Level 2"/>
    <n v="0.37"/>
    <s v="6:00-22:00"/>
    <s v="6:00-22:00"/>
    <d v="1899-12-30T16:04:48"/>
    <n v="18.72"/>
    <n v="51"/>
    <x v="0"/>
    <x v="1"/>
    <s v="Tesla"/>
    <n v="2016"/>
    <s v="No"/>
    <n v="4.4000000000000004"/>
    <n v="10"/>
    <s v="Quarterly"/>
  </r>
  <r>
    <s v="EVS01276"/>
    <n v="39.805456999999997"/>
    <n v="116.31017"/>
    <s v="9776 Beijing Ave"/>
    <s v=" Beijing"/>
    <s v="China"/>
    <s v="China"/>
    <s v="Asia"/>
    <s v="AC Level 2"/>
    <n v="0.45"/>
    <s v="6:00-22:00"/>
    <s v="6:00-22:00"/>
    <d v="1899-12-30T16:04:48"/>
    <n v="17.29"/>
    <n v="93"/>
    <x v="3"/>
    <x v="3"/>
    <s v="Type 2, Tesla"/>
    <n v="2021"/>
    <s v="Yes"/>
    <n v="3.8"/>
    <n v="4"/>
    <s v="Monthly"/>
  </r>
  <r>
    <s v="EVS01277"/>
    <n v="34.139994999999999"/>
    <n v="-118.31076299999999"/>
    <s v="1344 Los Angeles Ave"/>
    <s v=" Los Angeles"/>
    <s v="United States"/>
    <s v="United States"/>
    <s v="North America"/>
    <s v="AC Level 2"/>
    <n v="0.14000000000000001"/>
    <d v="2025-07-24T00:00:00"/>
    <s v="9.00-21.00"/>
    <d v="1900-01-11T00:00:00"/>
    <n v="5.21"/>
    <n v="61"/>
    <x v="3"/>
    <x v="0"/>
    <s v="Type 2, Tesla"/>
    <n v="2021"/>
    <s v="Yes"/>
    <n v="4.9000000000000004"/>
    <n v="10"/>
    <s v="Monthly"/>
  </r>
  <r>
    <s v="EVS01278"/>
    <n v="-23.653556999999999"/>
    <n v="-46.691647000000003"/>
    <s v="5540 SÃ£o Paulo Ave"/>
    <s v=" SÃ£o Paulo"/>
    <s v="Brazil"/>
    <s v="Brazil"/>
    <s v="South America"/>
    <s v="AC Level 2"/>
    <n v="0.25"/>
    <s v="6:00-22:00"/>
    <s v="6:00-22:00"/>
    <d v="1899-12-30T16:04:48"/>
    <n v="17.579999999999998"/>
    <n v="18"/>
    <x v="3"/>
    <x v="2"/>
    <s v="CCS, Tesla"/>
    <n v="2016"/>
    <s v="Yes"/>
    <n v="3.6"/>
    <n v="3"/>
    <s v="Quarterly"/>
  </r>
  <r>
    <s v="EVS01279"/>
    <n v="39.869875999999998"/>
    <n v="116.41136400000001"/>
    <s v="435 Beijing Ave"/>
    <s v=" Beijing"/>
    <s v="China"/>
    <s v="China"/>
    <s v="Asia"/>
    <s v="AC Level 2"/>
    <n v="0.44"/>
    <s v="9:00-18:00"/>
    <s v="9:00-18:00"/>
    <d v="1899-12-30T08:52:48"/>
    <n v="1.75"/>
    <n v="23"/>
    <x v="2"/>
    <x v="0"/>
    <s v="CCS"/>
    <n v="2022"/>
    <s v="Yes"/>
    <n v="3.1"/>
    <n v="2"/>
    <s v="Annually"/>
  </r>
  <r>
    <s v="EVS01280"/>
    <n v="43.738033000000001"/>
    <n v="-79.390437000000006"/>
    <s v="2396 Toronto Ave"/>
    <s v=" Toronto"/>
    <s v="Canada"/>
    <s v="Canada"/>
    <s v="North America"/>
    <s v="AC Level 2"/>
    <n v="0.17"/>
    <d v="2025-07-24T00:00:00"/>
    <s v="9.00-21.00"/>
    <d v="1900-01-11T00:00:00"/>
    <n v="10.34"/>
    <n v="57"/>
    <x v="3"/>
    <x v="1"/>
    <s v="CCS"/>
    <n v="2015"/>
    <s v="No"/>
    <n v="4.8"/>
    <n v="3"/>
    <s v="Monthly"/>
  </r>
  <r>
    <s v="EVS01281"/>
    <n v="-79.773219999999995"/>
    <n v="94.138093999999995"/>
    <s v="5857 Random Rd"/>
    <s v="Error"/>
    <s v="Error"/>
    <s v="Error"/>
    <s v="Error"/>
    <s v="AC Level 2"/>
    <n v="0.3"/>
    <s v="6:00-22:00"/>
    <s v="6:00-22:00"/>
    <d v="1899-12-30T16:04:48"/>
    <n v="4.5999999999999996"/>
    <n v="58"/>
    <x v="0"/>
    <x v="3"/>
    <s v="CHAdeMO, Tesla"/>
    <n v="2020"/>
    <s v="Yes"/>
    <n v="3.3"/>
    <n v="1"/>
    <s v="Annually"/>
  </r>
  <r>
    <s v="EVS01283"/>
    <n v="37.702640000000002"/>
    <n v="-122.47357599999999"/>
    <s v="5358 San Francisco Ave"/>
    <s v=" San Francisco"/>
    <s v="United States"/>
    <s v="United States"/>
    <s v="North America"/>
    <s v="AC Level 2"/>
    <n v="0.33"/>
    <s v="9:00-18:00"/>
    <s v="9:00-18:00"/>
    <d v="1899-12-30T08:52:48"/>
    <n v="13.74"/>
    <n v="40"/>
    <x v="0"/>
    <x v="0"/>
    <s v="Type 2"/>
    <n v="2012"/>
    <s v="No"/>
    <n v="3.4"/>
    <n v="3"/>
    <s v="Monthly"/>
  </r>
  <r>
    <s v="EVS01284"/>
    <n v="52.400081999999998"/>
    <n v="13.403943999999999"/>
    <s v="7694 Berlin Ave"/>
    <s v=" Berlin"/>
    <s v="Germany"/>
    <s v="Germany"/>
    <s v="Europe"/>
    <s v="AC Level 2"/>
    <n v="0.41"/>
    <s v="9:00-18:00"/>
    <s v="9:00-18:00"/>
    <d v="1899-12-30T08:52:48"/>
    <n v="3.9"/>
    <n v="96"/>
    <x v="0"/>
    <x v="1"/>
    <s v="Type 2"/>
    <n v="2018"/>
    <s v="Yes"/>
    <n v="3.4"/>
    <n v="4"/>
    <s v="Annually"/>
  </r>
  <r>
    <s v="EVS01285"/>
    <n v="41.900813999999997"/>
    <n v="-87.745981999999998"/>
    <s v="5017 Chicago Ave"/>
    <s v=" Chicago"/>
    <s v="United States"/>
    <s v="United States"/>
    <s v="North America"/>
    <s v="AC Level 2"/>
    <n v="0.39"/>
    <d v="2025-07-24T00:00:00"/>
    <s v="9.00-21.00"/>
    <d v="1900-01-11T00:00:00"/>
    <n v="16.53"/>
    <n v="73"/>
    <x v="3"/>
    <x v="3"/>
    <s v="CCS"/>
    <n v="2022"/>
    <s v="No"/>
    <n v="3.3"/>
    <n v="7"/>
    <s v="Annually"/>
  </r>
  <r>
    <s v="EVS01289"/>
    <n v="41.985011"/>
    <n v="-87.686490000000006"/>
    <s v="5730 Chicago Ave"/>
    <s v=" Chicago"/>
    <s v="United States"/>
    <s v="United States"/>
    <s v="North America"/>
    <s v="AC Level 2"/>
    <n v="0.3"/>
    <d v="2025-07-24T00:00:00"/>
    <s v="9.00-21.00"/>
    <d v="1900-01-11T00:00:00"/>
    <n v="9.15"/>
    <n v="66"/>
    <x v="1"/>
    <x v="0"/>
    <s v="CHAdeMO, CCS"/>
    <n v="2013"/>
    <s v="Yes"/>
    <n v="4.2"/>
    <n v="2"/>
    <s v="Quarterly"/>
  </r>
  <r>
    <s v="EVS01291"/>
    <n v="59.916673000000003"/>
    <n v="-158.25847300000001"/>
    <s v="8868 Random Rd"/>
    <n v="0"/>
    <s v="Not Found"/>
    <s v="Not Found"/>
    <s v="Not Found"/>
    <s v="AC Level 2"/>
    <n v="0.11"/>
    <d v="2025-07-24T00:00:00"/>
    <s v="9.00-21.00"/>
    <d v="1900-01-11T00:00:00"/>
    <n v="9.74"/>
    <n v="80"/>
    <x v="0"/>
    <x v="3"/>
    <s v="Tesla"/>
    <n v="2012"/>
    <s v="Yes"/>
    <n v="4"/>
    <n v="8"/>
    <s v="Annually"/>
  </r>
  <r>
    <s v="EVS01292"/>
    <n v="19.568486"/>
    <n v="-99.174014999999997"/>
    <s v="139 Mexico City Ave"/>
    <s v=" Mexico City"/>
    <s v="Mexico"/>
    <s v="Mexico"/>
    <s v="North America"/>
    <s v="AC Level 2"/>
    <n v="0.41"/>
    <s v="9:00-18:00"/>
    <s v="9:00-18:00"/>
    <d v="1899-12-30T08:52:48"/>
    <n v="11.31"/>
    <n v="14"/>
    <x v="1"/>
    <x v="0"/>
    <s v="CCS, CHAdeMO"/>
    <n v="2014"/>
    <s v="Yes"/>
    <n v="3.8"/>
    <n v="2"/>
    <s v="Monthly"/>
  </r>
  <r>
    <s v="EVS01293"/>
    <n v="-33.734968000000002"/>
    <n v="151.244249"/>
    <s v="8142 Sydney Ave"/>
    <s v=" Sydney"/>
    <s v="Australia"/>
    <s v="Australia"/>
    <s v="Australia"/>
    <s v="AC Level 2"/>
    <n v="0.28000000000000003"/>
    <s v="9:00-18:00"/>
    <s v="9:00-18:00"/>
    <d v="1899-12-30T08:52:48"/>
    <n v="13.95"/>
    <n v="77"/>
    <x v="2"/>
    <x v="1"/>
    <s v="Type 2"/>
    <n v="2018"/>
    <s v="Yes"/>
    <n v="4.5"/>
    <n v="8"/>
    <s v="Quarterly"/>
  </r>
  <r>
    <s v="EVS01294"/>
    <n v="19.557005"/>
    <n v="-99.089388"/>
    <s v="6635 Mexico City Ave"/>
    <s v=" Mexico City"/>
    <s v="Mexico"/>
    <s v="Mexico"/>
    <s v="North America"/>
    <s v="AC Level 2"/>
    <n v="0.28999999999999998"/>
    <s v="6:00-22:00"/>
    <s v="6:00-22:00"/>
    <d v="1899-12-30T16:04:48"/>
    <n v="16.52"/>
    <n v="32"/>
    <x v="4"/>
    <x v="0"/>
    <s v="Tesla"/>
    <n v="2010"/>
    <s v="No"/>
    <n v="3.4"/>
    <n v="10"/>
    <s v="Monthly"/>
  </r>
  <r>
    <s v="EVS01295"/>
    <n v="34.010807"/>
    <n v="-118.297669"/>
    <s v="5929 Los Angeles Ave"/>
    <s v=" Los Angeles"/>
    <s v="United States"/>
    <s v="United States"/>
    <s v="North America"/>
    <s v="AC Level 2"/>
    <n v="0.11"/>
    <s v="9:00-18:00"/>
    <s v="9:00-18:00"/>
    <d v="1899-12-30T08:52:48"/>
    <n v="11.4"/>
    <n v="57"/>
    <x v="1"/>
    <x v="0"/>
    <s v="CHAdeMO"/>
    <n v="2011"/>
    <s v="No"/>
    <n v="3.8"/>
    <n v="4"/>
    <s v="Quarterly"/>
  </r>
  <r>
    <s v="EVS01301"/>
    <n v="76.725564000000006"/>
    <n v="-92.122116000000005"/>
    <s v="1091 Random Rd"/>
    <n v="0"/>
    <s v="Not Found"/>
    <s v="Not Found"/>
    <s v="Not Found"/>
    <s v="AC Level 2"/>
    <n v="0.2"/>
    <s v="6:00-22:00"/>
    <s v="6:00-22:00"/>
    <d v="1899-12-30T16:04:48"/>
    <n v="4.74"/>
    <n v="95"/>
    <x v="2"/>
    <x v="0"/>
    <s v="Type 2, CCS"/>
    <n v="2023"/>
    <s v="Yes"/>
    <n v="3.1"/>
    <n v="3"/>
    <s v="Quarterly"/>
  </r>
  <r>
    <s v="EVS01302"/>
    <n v="52.433953000000002"/>
    <n v="13.352454"/>
    <s v="7148 Berlin Ave"/>
    <s v=" Berlin"/>
    <s v="Germany"/>
    <s v="Germany"/>
    <s v="Europe"/>
    <s v="AC Level 2"/>
    <n v="0.46"/>
    <s v="6:00-22:00"/>
    <s v="6:00-22:00"/>
    <d v="1899-12-30T16:04:48"/>
    <n v="2.74"/>
    <n v="15"/>
    <x v="2"/>
    <x v="0"/>
    <s v="CHAdeMO"/>
    <n v="2023"/>
    <s v="Yes"/>
    <n v="4.2"/>
    <n v="5"/>
    <s v="Monthly"/>
  </r>
  <r>
    <s v="EVS01305"/>
    <n v="-23.619530000000001"/>
    <n v="-46.616461999999999"/>
    <s v="8748 SÃ£o Paulo Ave"/>
    <s v=" SÃ£o Paulo"/>
    <s v="Brazil"/>
    <s v="Brazil"/>
    <s v="South America"/>
    <s v="AC Level 2"/>
    <n v="0.32"/>
    <d v="2025-07-24T00:00:00"/>
    <s v="9.00-21.00"/>
    <d v="1900-01-11T00:00:00"/>
    <n v="12.47"/>
    <n v="86"/>
    <x v="1"/>
    <x v="3"/>
    <s v="CCS, CHAdeMO"/>
    <n v="2013"/>
    <s v="Yes"/>
    <n v="3.7"/>
    <n v="1"/>
    <s v="Quarterly"/>
  </r>
  <r>
    <s v="EVS01307"/>
    <n v="37.731985999999999"/>
    <n v="-122.346841"/>
    <s v="5748 San Francisco Ave"/>
    <s v=" San Francisco"/>
    <s v="United States"/>
    <s v="United States"/>
    <s v="North America"/>
    <s v="AC Level 2"/>
    <n v="0.16"/>
    <d v="2025-07-24T00:00:00"/>
    <s v="9.00-21.00"/>
    <d v="1900-01-11T00:00:00"/>
    <n v="15.89"/>
    <n v="40"/>
    <x v="4"/>
    <x v="0"/>
    <s v="Tesla, CHAdeMO"/>
    <n v="2014"/>
    <s v="No"/>
    <n v="5"/>
    <n v="3"/>
    <s v="Quarterly"/>
  </r>
  <r>
    <s v="EVS01309"/>
    <n v="13.841571999999999"/>
    <n v="100.538146"/>
    <s v="2550 Bangkok Ave"/>
    <s v=" Bangkok"/>
    <s v="Thailand"/>
    <s v="Thailand"/>
    <s v="Asia"/>
    <s v="AC Level 2"/>
    <n v="0.24"/>
    <d v="2025-07-24T00:00:00"/>
    <s v="9.00-21.00"/>
    <d v="1900-01-11T00:00:00"/>
    <n v="10.27"/>
    <n v="39"/>
    <x v="0"/>
    <x v="1"/>
    <s v="Tesla"/>
    <n v="2020"/>
    <s v="Yes"/>
    <n v="4.9000000000000004"/>
    <n v="10"/>
    <s v="Monthly"/>
  </r>
  <r>
    <s v="EVS01311"/>
    <n v="70.979827999999998"/>
    <n v="-69.349456000000004"/>
    <s v="3363 Random Rd"/>
    <n v="0"/>
    <s v="Not Found"/>
    <s v="Not Found"/>
    <s v="Not Found"/>
    <s v="AC Level 2"/>
    <n v="0.31"/>
    <s v="9:00-18:00"/>
    <s v="9:00-18:00"/>
    <d v="1899-12-30T08:52:48"/>
    <n v="1.74"/>
    <n v="87"/>
    <x v="2"/>
    <x v="2"/>
    <s v="Type 2"/>
    <n v="2022"/>
    <s v="No"/>
    <n v="4.0999999999999996"/>
    <n v="1"/>
    <s v="Monthly"/>
  </r>
  <r>
    <s v="EVS01320"/>
    <n v="55.836148999999999"/>
    <n v="37.567587000000003"/>
    <s v="2117 Moscow Ave"/>
    <s v=" Moscow"/>
    <s v="Russia"/>
    <s v="Russia"/>
    <s v="Europe"/>
    <s v="AC Level 2"/>
    <n v="0.22"/>
    <s v="9:00-18:00"/>
    <s v="9:00-18:00"/>
    <d v="1899-12-30T08:52:48"/>
    <n v="2.8"/>
    <n v="75"/>
    <x v="3"/>
    <x v="3"/>
    <s v="Tesla"/>
    <n v="2010"/>
    <s v="Yes"/>
    <n v="4.3"/>
    <n v="4"/>
    <s v="Monthly"/>
  </r>
  <r>
    <s v="EVS01327"/>
    <n v="-33.776119999999999"/>
    <n v="18.448416999999999"/>
    <s v="9791 Cape Town Ave"/>
    <s v=" Cape Town"/>
    <s v="South Africa"/>
    <s v="South Africa"/>
    <s v="Africa"/>
    <s v="AC Level 2"/>
    <n v="0.23"/>
    <d v="2025-07-24T00:00:00"/>
    <s v="9.00-21.00"/>
    <d v="1900-01-11T00:00:00"/>
    <n v="4.6399999999999997"/>
    <n v="58"/>
    <x v="2"/>
    <x v="3"/>
    <s v="Tesla, Type 2"/>
    <n v="2018"/>
    <s v="Yes"/>
    <n v="3.5"/>
    <n v="8"/>
    <s v="Annually"/>
  </r>
  <r>
    <s v="EVS01334"/>
    <n v="13.887796"/>
    <n v="100.58454399999999"/>
    <s v="5447 Bangkok Ave"/>
    <s v=" Bangkok"/>
    <s v="Thailand"/>
    <s v="Thailand"/>
    <s v="Asia"/>
    <s v="AC Level 2"/>
    <n v="0.12"/>
    <s v="9:00-18:00"/>
    <s v="9:00-18:00"/>
    <d v="1899-12-30T08:52:48"/>
    <n v="13.14"/>
    <n v="38"/>
    <x v="2"/>
    <x v="2"/>
    <s v="CCS"/>
    <n v="2018"/>
    <s v="Yes"/>
    <n v="3.7"/>
    <n v="7"/>
    <s v="Annually"/>
  </r>
  <r>
    <s v="EVS01336"/>
    <n v="19.496756000000001"/>
    <n v="-99.022828000000004"/>
    <s v="7451 Mexico City Ave"/>
    <s v=" Mexico City"/>
    <s v="Mexico"/>
    <s v="Mexico"/>
    <s v="North America"/>
    <s v="AC Level 2"/>
    <n v="0.27"/>
    <s v="9:00-18:00"/>
    <s v="9:00-18:00"/>
    <d v="1899-12-30T08:52:48"/>
    <n v="15.26"/>
    <n v="15"/>
    <x v="0"/>
    <x v="1"/>
    <s v="Type 2"/>
    <n v="2022"/>
    <s v="Yes"/>
    <n v="4.5"/>
    <n v="6"/>
    <s v="Quarterly"/>
  </r>
  <r>
    <s v="EVS01337"/>
    <n v="43.619739000000003"/>
    <n v="-79.319198"/>
    <s v="4757 Toronto Ave"/>
    <s v=" Toronto"/>
    <s v="Canada"/>
    <s v="Canada"/>
    <s v="North America"/>
    <s v="AC Level 2"/>
    <n v="0.26"/>
    <s v="6:00-22:00"/>
    <s v="6:00-22:00"/>
    <d v="1899-12-30T16:04:48"/>
    <n v="12.98"/>
    <n v="88"/>
    <x v="1"/>
    <x v="3"/>
    <s v="Type 2, CHAdeMO"/>
    <n v="2021"/>
    <s v="Yes"/>
    <n v="4.4000000000000004"/>
    <n v="5"/>
    <s v="Quarterly"/>
  </r>
  <r>
    <s v="EVS01339"/>
    <n v="37.899760999999998"/>
    <n v="-122.36525399999999"/>
    <s v="2321 San Francisco Ave"/>
    <s v=" San Francisco"/>
    <s v="United States"/>
    <s v="United States"/>
    <s v="North America"/>
    <s v="AC Level 2"/>
    <n v="0.32"/>
    <s v="9:00-18:00"/>
    <s v="9:00-18:00"/>
    <d v="1899-12-30T08:52:48"/>
    <n v="9.81"/>
    <n v="32"/>
    <x v="2"/>
    <x v="0"/>
    <s v="Type 2, CCS"/>
    <n v="2016"/>
    <s v="No"/>
    <n v="4.2"/>
    <n v="1"/>
    <s v="Annually"/>
  </r>
  <r>
    <s v="EVS01340"/>
    <n v="37.517465999999999"/>
    <n v="126.958502"/>
    <s v="1029 Seoul Ave"/>
    <s v=" Seoul"/>
    <s v="South Korea"/>
    <s v="South Korea"/>
    <s v="Asia"/>
    <s v="AC Level 2"/>
    <n v="0.1"/>
    <s v="6:00-22:00"/>
    <s v="6:00-22:00"/>
    <d v="1899-12-30T16:04:48"/>
    <n v="8.83"/>
    <n v="100"/>
    <x v="2"/>
    <x v="0"/>
    <s v="CHAdeMO, Type 2"/>
    <n v="2021"/>
    <s v="No"/>
    <n v="4.0999999999999996"/>
    <n v="2"/>
    <s v="Annually"/>
  </r>
  <r>
    <s v="EVS01341"/>
    <n v="56.823748000000002"/>
    <n v="171.497995"/>
    <s v="1145 Random Rd"/>
    <s v="Error"/>
    <s v="Error"/>
    <s v="Error"/>
    <s v="Error"/>
    <s v="AC Level 2"/>
    <n v="0.37"/>
    <s v="6:00-22:00"/>
    <s v="6:00-22:00"/>
    <d v="1899-12-30T16:04:48"/>
    <n v="9.11"/>
    <n v="60"/>
    <x v="2"/>
    <x v="1"/>
    <s v="CCS"/>
    <n v="2013"/>
    <s v="No"/>
    <n v="3.7"/>
    <n v="4"/>
    <s v="Annually"/>
  </r>
  <r>
    <s v="EVS01347"/>
    <n v="-23.590233999999999"/>
    <n v="-46.636130999999999"/>
    <s v="3983 SÃ£o Paulo Ave"/>
    <s v=" SÃ£o Paulo"/>
    <s v="Brazil"/>
    <s v="Brazil"/>
    <s v="South America"/>
    <s v="AC Level 2"/>
    <n v="0.32"/>
    <d v="2025-07-24T00:00:00"/>
    <s v="9.00-21.00"/>
    <d v="1900-01-11T00:00:00"/>
    <n v="9.76"/>
    <n v="19"/>
    <x v="3"/>
    <x v="1"/>
    <s v="CHAdeMO, Tesla"/>
    <n v="2021"/>
    <s v="No"/>
    <n v="4.5"/>
    <n v="6"/>
    <s v="Monthly"/>
  </r>
  <r>
    <s v="EVS01348"/>
    <n v="-33.7652"/>
    <n v="18.5564"/>
    <s v="5820 Cape Town Ave"/>
    <s v=" Cape Town"/>
    <s v="South Africa"/>
    <s v="South Africa"/>
    <s v="Africa"/>
    <s v="AC Level 2"/>
    <n v="0.48"/>
    <s v="6:00-22:00"/>
    <s v="6:00-22:00"/>
    <d v="1899-12-30T16:04:48"/>
    <n v="6.43"/>
    <n v="66"/>
    <x v="3"/>
    <x v="1"/>
    <s v="Tesla, CCS"/>
    <n v="2013"/>
    <s v="Yes"/>
    <n v="3.2"/>
    <n v="8"/>
    <s v="Quarterly"/>
  </r>
  <r>
    <s v="EVS01349"/>
    <n v="-33.845188999999998"/>
    <n v="18.482054999999999"/>
    <s v="3205 Cape Town Ave"/>
    <s v=" Cape Town"/>
    <s v="South Africa"/>
    <s v="South Africa"/>
    <s v="Africa"/>
    <s v="AC Level 2"/>
    <n v="0.31"/>
    <s v="6:00-22:00"/>
    <s v="6:00-22:00"/>
    <d v="1899-12-30T16:04:48"/>
    <n v="16.22"/>
    <n v="32"/>
    <x v="1"/>
    <x v="2"/>
    <s v="CHAdeMO"/>
    <n v="2017"/>
    <s v="Yes"/>
    <n v="3.8"/>
    <n v="9"/>
    <s v="Annually"/>
  </r>
  <r>
    <s v="EVS01350"/>
    <n v="13.72851"/>
    <n v="100.53589599999999"/>
    <s v="8343 Bangkok Ave"/>
    <s v=" Bangkok"/>
    <s v="Thailand"/>
    <s v="Thailand"/>
    <s v="Asia"/>
    <s v="AC Level 2"/>
    <n v="0.47"/>
    <d v="2025-07-24T00:00:00"/>
    <s v="9.00-21.00"/>
    <d v="1900-01-11T00:00:00"/>
    <n v="2.1"/>
    <n v="56"/>
    <x v="4"/>
    <x v="0"/>
    <s v="CHAdeMO, Type 2"/>
    <n v="2016"/>
    <s v="Yes"/>
    <n v="3.3"/>
    <n v="8"/>
    <s v="Annually"/>
  </r>
  <r>
    <s v="EVS01352"/>
    <n v="37.698197999999998"/>
    <n v="127.02396299999999"/>
    <s v="4076 Seoul Ave"/>
    <s v=" Seoul"/>
    <s v="South Korea"/>
    <s v="South Korea"/>
    <s v="Asia"/>
    <s v="AC Level 2"/>
    <n v="0.41"/>
    <s v="9:00-18:00"/>
    <s v="9:00-18:00"/>
    <d v="1899-12-30T08:52:48"/>
    <n v="1.89"/>
    <n v="98"/>
    <x v="1"/>
    <x v="1"/>
    <s v="CCS, CHAdeMO"/>
    <n v="2020"/>
    <s v="Yes"/>
    <n v="3.6"/>
    <n v="6"/>
    <s v="Quarterly"/>
  </r>
  <r>
    <s v="EVS01354"/>
    <n v="39.898812999999997"/>
    <n v="116.44253500000001"/>
    <s v="1315 Beijing Ave"/>
    <s v=" Beijing"/>
    <s v="China"/>
    <s v="China"/>
    <s v="Asia"/>
    <s v="AC Level 2"/>
    <n v="0.37"/>
    <d v="2025-07-24T00:00:00"/>
    <s v="9.00-21.00"/>
    <d v="1900-01-11T00:00:00"/>
    <n v="4.38"/>
    <n v="99"/>
    <x v="0"/>
    <x v="3"/>
    <s v="CHAdeMO"/>
    <n v="2023"/>
    <s v="No"/>
    <n v="3.7"/>
    <n v="3"/>
    <s v="Monthly"/>
  </r>
  <r>
    <s v="EVS01358"/>
    <n v="18.953043999999998"/>
    <n v="72.943585999999996"/>
    <s v="5005 Mumbai Ave"/>
    <s v=" Mumbai"/>
    <s v="India"/>
    <s v="India"/>
    <s v="Asia"/>
    <s v="AC Level 2"/>
    <n v="0.38"/>
    <s v="6:00-22:00"/>
    <s v="6:00-22:00"/>
    <d v="1899-12-30T16:04:48"/>
    <n v="7.92"/>
    <n v="61"/>
    <x v="1"/>
    <x v="0"/>
    <s v="Tesla, Type 2"/>
    <n v="2017"/>
    <s v="No"/>
    <n v="3.4"/>
    <n v="9"/>
    <s v="Quarterly"/>
  </r>
  <r>
    <s v="EVS01359"/>
    <n v="55.839801000000001"/>
    <n v="37.533213000000003"/>
    <s v="5761 Moscow Ave"/>
    <s v=" Moscow"/>
    <s v="Russia"/>
    <s v="Russia"/>
    <s v="Europe"/>
    <s v="AC Level 2"/>
    <n v="0.43"/>
    <s v="9:00-18:00"/>
    <s v="9:00-18:00"/>
    <d v="1899-12-30T08:52:48"/>
    <n v="14.14"/>
    <n v="98"/>
    <x v="4"/>
    <x v="2"/>
    <s v="CCS"/>
    <n v="2020"/>
    <s v="Yes"/>
    <n v="4.2"/>
    <n v="7"/>
    <s v="Annually"/>
  </r>
  <r>
    <s v="EVS01361"/>
    <n v="-24.259793999999999"/>
    <n v="112.02942899999999"/>
    <s v="4883 Random Rd"/>
    <s v="Error"/>
    <s v="Error"/>
    <s v="Error"/>
    <s v="Error"/>
    <s v="AC Level 2"/>
    <n v="0.14000000000000001"/>
    <d v="2025-07-24T00:00:00"/>
    <s v="9.00-21.00"/>
    <d v="1900-01-11T00:00:00"/>
    <n v="10.48"/>
    <n v="93"/>
    <x v="0"/>
    <x v="0"/>
    <s v="CCS"/>
    <n v="2021"/>
    <s v="No"/>
    <n v="4.5999999999999996"/>
    <n v="4"/>
    <s v="Monthly"/>
  </r>
  <r>
    <s v="EVS01362"/>
    <n v="-23.504397999999998"/>
    <n v="-46.559215999999999"/>
    <s v="4476 SÃ£o Paulo Ave"/>
    <s v=" SÃ£o Paulo"/>
    <s v="Brazil"/>
    <s v="Brazil"/>
    <s v="South America"/>
    <s v="AC Level 2"/>
    <n v="0.48"/>
    <s v="6:00-22:00"/>
    <s v="6:00-22:00"/>
    <d v="1899-12-30T16:04:48"/>
    <n v="2.44"/>
    <n v="20"/>
    <x v="2"/>
    <x v="2"/>
    <s v="Type 2, CHAdeMO"/>
    <n v="2018"/>
    <s v="Yes"/>
    <n v="5"/>
    <n v="3"/>
    <s v="Quarterly"/>
  </r>
  <r>
    <s v="EVS01364"/>
    <n v="25.395844"/>
    <n v="55.330078999999998"/>
    <s v="3759 Dubai Ave"/>
    <s v=" Dubai"/>
    <s v="United Arab Emirates"/>
    <s v="United Arab Emirates"/>
    <s v="Asia"/>
    <s v="AC Level 2"/>
    <n v="0.25"/>
    <d v="2025-07-24T00:00:00"/>
    <s v="9.00-21.00"/>
    <d v="1900-01-11T00:00:00"/>
    <n v="14.8"/>
    <n v="71"/>
    <x v="1"/>
    <x v="0"/>
    <s v="Tesla, Type 2"/>
    <n v="2010"/>
    <s v="No"/>
    <n v="3.3"/>
    <n v="4"/>
    <s v="Monthly"/>
  </r>
  <r>
    <s v="EVS01366"/>
    <n v="19.520057999999999"/>
    <n v="-99.125191999999998"/>
    <s v="7003 Mexico City Ave"/>
    <s v=" Mexico City"/>
    <s v="Mexico"/>
    <s v="Mexico"/>
    <s v="North America"/>
    <s v="AC Level 2"/>
    <n v="0.12"/>
    <d v="2025-07-24T00:00:00"/>
    <s v="9.00-21.00"/>
    <d v="1900-01-11T00:00:00"/>
    <n v="13.96"/>
    <n v="83"/>
    <x v="0"/>
    <x v="2"/>
    <s v="Type 2"/>
    <n v="2013"/>
    <s v="No"/>
    <n v="4.9000000000000004"/>
    <n v="7"/>
    <s v="Annually"/>
  </r>
  <r>
    <s v="EVS01367"/>
    <n v="34.041058"/>
    <n v="-118.22944200000001"/>
    <s v="3776 Los Angeles Ave"/>
    <s v=" Los Angeles"/>
    <s v="United States"/>
    <s v="United States"/>
    <s v="North America"/>
    <s v="AC Level 2"/>
    <n v="0.47"/>
    <d v="2025-07-24T00:00:00"/>
    <s v="9.00-21.00"/>
    <d v="1900-01-11T00:00:00"/>
    <n v="6.81"/>
    <n v="17"/>
    <x v="2"/>
    <x v="2"/>
    <s v="Type 2, CCS"/>
    <n v="2013"/>
    <s v="No"/>
    <n v="3.2"/>
    <n v="10"/>
    <s v="Annually"/>
  </r>
  <r>
    <s v="EVS01372"/>
    <n v="41.810412999999997"/>
    <n v="-87.666207"/>
    <s v="7672 Chicago Ave"/>
    <s v=" Chicago"/>
    <s v="United States"/>
    <s v="United States"/>
    <s v="North America"/>
    <s v="AC Level 2"/>
    <n v="0.28999999999999998"/>
    <d v="2025-07-24T00:00:00"/>
    <s v="9.00-21.00"/>
    <d v="1900-01-11T00:00:00"/>
    <n v="7.84"/>
    <n v="96"/>
    <x v="4"/>
    <x v="3"/>
    <s v="Tesla"/>
    <n v="2012"/>
    <s v="Yes"/>
    <n v="3.6"/>
    <n v="1"/>
    <s v="Monthly"/>
  </r>
  <r>
    <s v="EVS01373"/>
    <n v="19.546299000000001"/>
    <n v="-99.191858999999994"/>
    <s v="7418 Mexico City Ave"/>
    <s v=" Mexico City"/>
    <s v="Mexico"/>
    <s v="Mexico"/>
    <s v="North America"/>
    <s v="AC Level 2"/>
    <n v="0.37"/>
    <s v="6:00-22:00"/>
    <s v="6:00-22:00"/>
    <d v="1899-12-30T16:04:48"/>
    <n v="2.62"/>
    <n v="99"/>
    <x v="2"/>
    <x v="0"/>
    <s v="CHAdeMO, Type 2"/>
    <n v="2015"/>
    <s v="Yes"/>
    <n v="3.5"/>
    <n v="5"/>
    <s v="Monthly"/>
  </r>
  <r>
    <s v="EVS01378"/>
    <n v="13.871558"/>
    <n v="100.517493"/>
    <s v="9920 Bangkok Ave"/>
    <s v=" Bangkok"/>
    <s v="Thailand"/>
    <s v="Thailand"/>
    <s v="Asia"/>
    <s v="AC Level 2"/>
    <n v="0.31"/>
    <s v="9:00-18:00"/>
    <s v="9:00-18:00"/>
    <d v="1899-12-30T08:52:48"/>
    <n v="0.67"/>
    <n v="47"/>
    <x v="4"/>
    <x v="0"/>
    <s v="CHAdeMO, CCS"/>
    <n v="2011"/>
    <s v="No"/>
    <n v="3.3"/>
    <n v="2"/>
    <s v="Annually"/>
  </r>
  <r>
    <s v="EVS01383"/>
    <n v="-33.749003999999999"/>
    <n v="18.476448999999999"/>
    <s v="1087 Cape Town Ave"/>
    <s v=" Cape Town"/>
    <s v="South Africa"/>
    <s v="South Africa"/>
    <s v="Africa"/>
    <s v="AC Level 2"/>
    <n v="0.23"/>
    <d v="2025-07-24T00:00:00"/>
    <s v="9.00-21.00"/>
    <d v="1900-01-11T00:00:00"/>
    <n v="12.93"/>
    <n v="73"/>
    <x v="0"/>
    <x v="3"/>
    <s v="CCS, Type 2"/>
    <n v="2010"/>
    <s v="No"/>
    <n v="3.4"/>
    <n v="8"/>
    <s v="Annually"/>
  </r>
  <r>
    <s v="EVS01385"/>
    <n v="37.716852000000003"/>
    <n v="-122.33558600000001"/>
    <s v="1956 San Francisco Ave"/>
    <s v=" San Francisco"/>
    <s v="United States"/>
    <s v="United States"/>
    <s v="North America"/>
    <s v="AC Level 2"/>
    <n v="0.47"/>
    <d v="2025-07-24T00:00:00"/>
    <s v="9.00-21.00"/>
    <d v="1900-01-11T00:00:00"/>
    <n v="12.4"/>
    <n v="36"/>
    <x v="1"/>
    <x v="0"/>
    <s v="CHAdeMO"/>
    <n v="2019"/>
    <s v="Yes"/>
    <n v="4.9000000000000004"/>
    <n v="7"/>
    <s v="Annually"/>
  </r>
  <r>
    <s v="EVS01386"/>
    <n v="-23.553712000000001"/>
    <n v="-46.654567"/>
    <s v="117 SÃ£o Paulo Ave"/>
    <s v=" SÃ£o Paulo"/>
    <s v="Brazil"/>
    <s v="Brazil"/>
    <s v="South America"/>
    <s v="AC Level 2"/>
    <n v="0.28000000000000003"/>
    <s v="9:00-18:00"/>
    <s v="9:00-18:00"/>
    <d v="1899-12-30T08:52:48"/>
    <n v="9.5299999999999994"/>
    <n v="33"/>
    <x v="3"/>
    <x v="1"/>
    <s v="CHAdeMO, CCS"/>
    <n v="2021"/>
    <s v="Yes"/>
    <n v="3.7"/>
    <n v="9"/>
    <s v="Quarterly"/>
  </r>
  <r>
    <s v="EVS01388"/>
    <n v="37.771451999999996"/>
    <n v="-122.388908"/>
    <s v="2554 San Francisco Ave"/>
    <s v=" San Francisco"/>
    <s v="United States"/>
    <s v="United States"/>
    <s v="North America"/>
    <s v="AC Level 2"/>
    <n v="0.12"/>
    <d v="2025-07-24T00:00:00"/>
    <s v="9.00-21.00"/>
    <d v="1900-01-11T00:00:00"/>
    <n v="7.55"/>
    <n v="90"/>
    <x v="3"/>
    <x v="3"/>
    <s v="CHAdeMO"/>
    <n v="2017"/>
    <s v="Yes"/>
    <n v="4.9000000000000004"/>
    <n v="4"/>
    <s v="Monthly"/>
  </r>
  <r>
    <s v="EVS01391"/>
    <n v="-89.680850000000007"/>
    <n v="26.774598999999998"/>
    <s v="9886 Random Rd"/>
    <s v="Not Found"/>
    <s v="Not Found"/>
    <s v="Not Found"/>
    <s v="Not Found"/>
    <s v="AC Level 2"/>
    <n v="0.39"/>
    <s v="9:00-18:00"/>
    <s v="9:00-18:00"/>
    <d v="1899-12-30T08:52:48"/>
    <n v="1.97"/>
    <n v="88"/>
    <x v="3"/>
    <x v="2"/>
    <s v="Type 2, CHAdeMO"/>
    <n v="2014"/>
    <s v="Yes"/>
    <n v="3.3"/>
    <n v="1"/>
    <s v="Annually"/>
  </r>
  <r>
    <s v="EVS01395"/>
    <n v="-33.814708000000003"/>
    <n v="151.23152200000001"/>
    <s v="142 Sydney Ave"/>
    <s v=" Sydney"/>
    <s v="Australia"/>
    <s v="Australia"/>
    <s v="Australia"/>
    <s v="AC Level 2"/>
    <n v="0.15"/>
    <s v="9:00-18:00"/>
    <s v="9:00-18:00"/>
    <d v="1899-12-30T08:52:48"/>
    <n v="15.74"/>
    <n v="81"/>
    <x v="0"/>
    <x v="2"/>
    <s v="CHAdeMO, Type 2"/>
    <n v="2018"/>
    <s v="Yes"/>
    <n v="4.5"/>
    <n v="8"/>
    <s v="Annually"/>
  </r>
  <r>
    <s v="EVS01396"/>
    <n v="25.337019999999999"/>
    <n v="55.269899000000002"/>
    <s v="6526 Dubai Ave"/>
    <s v=" Dubai"/>
    <s v="United Arab Emirates"/>
    <s v="United Arab Emirates"/>
    <s v="Asia"/>
    <s v="AC Level 2"/>
    <n v="0.5"/>
    <d v="2025-07-24T00:00:00"/>
    <s v="9.00-21.00"/>
    <d v="1900-01-11T00:00:00"/>
    <n v="15.36"/>
    <n v="23"/>
    <x v="0"/>
    <x v="3"/>
    <s v="CHAdeMO, Tesla"/>
    <n v="2010"/>
    <s v="No"/>
    <n v="3.2"/>
    <n v="8"/>
    <s v="Quarterly"/>
  </r>
  <r>
    <s v="EVS01397"/>
    <n v="-23.557687000000001"/>
    <n v="-46.591808999999998"/>
    <s v="5926 SÃ£o Paulo Ave"/>
    <s v=" SÃ£o Paulo"/>
    <s v="Brazil"/>
    <s v="Brazil"/>
    <s v="South America"/>
    <s v="AC Level 2"/>
    <n v="0.36"/>
    <d v="2025-07-24T00:00:00"/>
    <s v="9.00-21.00"/>
    <d v="1900-01-11T00:00:00"/>
    <n v="15.35"/>
    <n v="75"/>
    <x v="2"/>
    <x v="0"/>
    <s v="Type 2, CHAdeMO"/>
    <n v="2014"/>
    <s v="No"/>
    <n v="4.0999999999999996"/>
    <n v="4"/>
    <s v="Annually"/>
  </r>
  <r>
    <s v="EVS01398"/>
    <n v="43.713095000000003"/>
    <n v="-79.395190999999997"/>
    <s v="4481 Toronto Ave"/>
    <s v=" Toronto"/>
    <s v="Canada"/>
    <s v="Canada"/>
    <s v="North America"/>
    <s v="AC Level 2"/>
    <n v="0.17"/>
    <s v="9:00-18:00"/>
    <s v="9:00-18:00"/>
    <d v="1899-12-30T08:52:48"/>
    <n v="13.7"/>
    <n v="77"/>
    <x v="2"/>
    <x v="3"/>
    <s v="CHAdeMO"/>
    <n v="2019"/>
    <s v="Yes"/>
    <n v="3.8"/>
    <n v="5"/>
    <s v="Annually"/>
  </r>
  <r>
    <s v="EVS01399"/>
    <n v="41.855673000000003"/>
    <n v="-87.682783000000001"/>
    <s v="1660 Chicago Ave"/>
    <s v=" Chicago"/>
    <s v="United States"/>
    <s v="United States"/>
    <s v="North America"/>
    <s v="AC Level 2"/>
    <n v="0.31"/>
    <d v="2025-07-24T00:00:00"/>
    <s v="9.00-21.00"/>
    <d v="1900-01-11T00:00:00"/>
    <n v="6.43"/>
    <n v="35"/>
    <x v="2"/>
    <x v="3"/>
    <s v="CHAdeMO"/>
    <n v="2019"/>
    <s v="No"/>
    <n v="4.0999999999999996"/>
    <n v="4"/>
    <s v="Monthly"/>
  </r>
  <r>
    <s v="EVS01402"/>
    <n v="37.898223000000002"/>
    <n v="-122.370058"/>
    <s v="2992 San Francisco Ave"/>
    <s v=" San Francisco"/>
    <s v="United States"/>
    <s v="United States"/>
    <s v="North America"/>
    <s v="AC Level 2"/>
    <n v="0.47"/>
    <d v="2025-07-24T00:00:00"/>
    <s v="9.00-21.00"/>
    <d v="1900-01-11T00:00:00"/>
    <n v="9.49"/>
    <n v="95"/>
    <x v="4"/>
    <x v="1"/>
    <s v="Tesla, CHAdeMO"/>
    <n v="2016"/>
    <s v="Yes"/>
    <n v="3.9"/>
    <n v="8"/>
    <s v="Annually"/>
  </r>
  <r>
    <s v="EVS01404"/>
    <n v="39.947259000000003"/>
    <n v="116.420721"/>
    <s v="6942 Beijing Ave"/>
    <s v=" Beijing"/>
    <s v="China"/>
    <s v="China"/>
    <s v="Asia"/>
    <s v="AC Level 2"/>
    <n v="0.23"/>
    <s v="9:00-18:00"/>
    <s v="9:00-18:00"/>
    <d v="1899-12-30T08:52:48"/>
    <n v="3.17"/>
    <n v="63"/>
    <x v="3"/>
    <x v="3"/>
    <s v="CCS"/>
    <n v="2023"/>
    <s v="No"/>
    <n v="3.4"/>
    <n v="4"/>
    <s v="Monthly"/>
  </r>
  <r>
    <s v="EVS01408"/>
    <n v="-33.880043999999998"/>
    <n v="151.23261099999999"/>
    <s v="4725 Sydney Ave"/>
    <s v=" Sydney"/>
    <s v="Australia"/>
    <s v="Australia"/>
    <s v="Australia"/>
    <s v="AC Level 2"/>
    <n v="0.16"/>
    <d v="2025-07-24T00:00:00"/>
    <s v="9.00-21.00"/>
    <d v="1900-01-11T00:00:00"/>
    <n v="17.98"/>
    <n v="67"/>
    <x v="2"/>
    <x v="2"/>
    <s v="Type 2"/>
    <n v="2010"/>
    <s v="No"/>
    <n v="3.2"/>
    <n v="4"/>
    <s v="Annually"/>
  </r>
  <r>
    <s v="EVS01409"/>
    <n v="25.377555000000001"/>
    <n v="55.225867000000001"/>
    <s v="5702 Dubai Ave"/>
    <s v=" Dubai"/>
    <s v="United Arab Emirates"/>
    <s v="United Arab Emirates"/>
    <s v="Asia"/>
    <s v="AC Level 2"/>
    <n v="0.1"/>
    <s v="6:00-22:00"/>
    <s v="6:00-22:00"/>
    <d v="1899-12-30T16:04:48"/>
    <n v="6.68"/>
    <n v="61"/>
    <x v="4"/>
    <x v="1"/>
    <s v="CCS, Tesla"/>
    <n v="2017"/>
    <s v="No"/>
    <n v="3.9"/>
    <n v="10"/>
    <s v="Monthly"/>
  </r>
  <r>
    <s v="EVS01412"/>
    <n v="37.882348999999998"/>
    <n v="-122.47085199999999"/>
    <s v="459 San Francisco Ave"/>
    <s v=" San Francisco"/>
    <s v="United States"/>
    <s v="United States"/>
    <s v="North America"/>
    <s v="AC Level 2"/>
    <n v="0.28000000000000003"/>
    <d v="2025-07-24T00:00:00"/>
    <s v="9.00-21.00"/>
    <d v="1900-01-11T00:00:00"/>
    <n v="7.51"/>
    <n v="23"/>
    <x v="2"/>
    <x v="3"/>
    <s v="CHAdeMO, Type 2"/>
    <n v="2021"/>
    <s v="No"/>
    <n v="3.3"/>
    <n v="3"/>
    <s v="Monthly"/>
  </r>
  <r>
    <s v="EVS01413"/>
    <n v="13.848255999999999"/>
    <n v="100.48924100000001"/>
    <s v="8369 Bangkok Ave"/>
    <s v=" Bangkok"/>
    <s v="Thailand"/>
    <s v="Thailand"/>
    <s v="Asia"/>
    <s v="AC Level 2"/>
    <n v="0.33"/>
    <d v="2025-07-24T00:00:00"/>
    <s v="9.00-21.00"/>
    <d v="1900-01-11T00:00:00"/>
    <n v="3.29"/>
    <n v="86"/>
    <x v="4"/>
    <x v="2"/>
    <s v="CHAdeMO"/>
    <n v="2021"/>
    <s v="No"/>
    <n v="4"/>
    <n v="9"/>
    <s v="Quarterly"/>
  </r>
  <r>
    <s v="EVS01417"/>
    <n v="18.947638000000001"/>
    <n v="72.951070000000001"/>
    <s v="7935 Mumbai Ave"/>
    <s v=" Mumbai"/>
    <s v="India"/>
    <s v="India"/>
    <s v="Asia"/>
    <s v="AC Level 2"/>
    <n v="0.4"/>
    <d v="2025-07-24T00:00:00"/>
    <s v="9.00-21.00"/>
    <d v="1900-01-11T00:00:00"/>
    <n v="15.56"/>
    <n v="22"/>
    <x v="1"/>
    <x v="0"/>
    <s v="Type 2, CHAdeMO"/>
    <n v="2014"/>
    <s v="No"/>
    <n v="4.4000000000000004"/>
    <n v="1"/>
    <s v="Quarterly"/>
  </r>
  <r>
    <s v="EVS01420"/>
    <n v="-33.784196000000001"/>
    <n v="18.479474"/>
    <s v="6397 Cape Town Ave"/>
    <s v=" Cape Town"/>
    <s v="South Africa"/>
    <s v="South Africa"/>
    <s v="Africa"/>
    <s v="AC Level 2"/>
    <n v="0.46"/>
    <d v="2025-07-24T00:00:00"/>
    <s v="9.00-21.00"/>
    <d v="1900-01-11T00:00:00"/>
    <n v="14.77"/>
    <n v="82"/>
    <x v="3"/>
    <x v="1"/>
    <s v="CCS"/>
    <n v="2015"/>
    <s v="Yes"/>
    <n v="3.3"/>
    <n v="7"/>
    <s v="Quarterly"/>
  </r>
  <r>
    <s v="EVS01423"/>
    <n v="19.412087"/>
    <n v="-99.043538999999996"/>
    <s v="6200 Mexico City Ave"/>
    <s v=" Mexico City"/>
    <s v="Mexico"/>
    <s v="Mexico"/>
    <s v="North America"/>
    <s v="AC Level 2"/>
    <n v="0.4"/>
    <d v="2025-07-24T00:00:00"/>
    <s v="9.00-21.00"/>
    <d v="1900-01-11T00:00:00"/>
    <n v="18.579999999999998"/>
    <n v="25"/>
    <x v="2"/>
    <x v="3"/>
    <s v="Tesla"/>
    <n v="2023"/>
    <s v="Yes"/>
    <n v="4.9000000000000004"/>
    <n v="5"/>
    <s v="Annually"/>
  </r>
  <r>
    <s v="EVS01425"/>
    <n v="37.632098999999997"/>
    <n v="127.077764"/>
    <s v="8361 Seoul Ave"/>
    <s v=" Seoul"/>
    <s v="South Korea"/>
    <s v="South Korea"/>
    <s v="Asia"/>
    <s v="AC Level 2"/>
    <n v="0.15"/>
    <s v="9:00-18:00"/>
    <s v="9:00-18:00"/>
    <d v="1899-12-30T08:52:48"/>
    <n v="3.98"/>
    <n v="17"/>
    <x v="1"/>
    <x v="0"/>
    <s v="CHAdeMO"/>
    <n v="2012"/>
    <s v="Yes"/>
    <n v="4.2"/>
    <n v="1"/>
    <s v="Annually"/>
  </r>
  <r>
    <s v="EVS01429"/>
    <n v="39.82611"/>
    <n v="116.48250899999999"/>
    <s v="144 Beijing Ave"/>
    <s v=" Beijing"/>
    <s v="China"/>
    <s v="China"/>
    <s v="Asia"/>
    <s v="AC Level 2"/>
    <n v="0.12"/>
    <s v="6:00-22:00"/>
    <s v="6:00-22:00"/>
    <d v="1899-12-30T16:04:48"/>
    <n v="17.16"/>
    <n v="49"/>
    <x v="2"/>
    <x v="1"/>
    <s v="Type 2, CHAdeMO"/>
    <n v="2015"/>
    <s v="Yes"/>
    <n v="3.3"/>
    <n v="8"/>
    <s v="Quarterly"/>
  </r>
  <r>
    <s v="EVS01434"/>
    <n v="52.525880000000001"/>
    <n v="13.313010999999999"/>
    <s v="9018 Berlin Ave"/>
    <s v=" Berlin"/>
    <s v="Germany"/>
    <s v="Germany"/>
    <s v="Europe"/>
    <s v="AC Level 2"/>
    <n v="0.46"/>
    <d v="2025-07-24T00:00:00"/>
    <s v="9.00-21.00"/>
    <d v="1900-01-11T00:00:00"/>
    <n v="7.75"/>
    <n v="68"/>
    <x v="2"/>
    <x v="2"/>
    <s v="Tesla"/>
    <n v="2010"/>
    <s v="No"/>
    <n v="4.8"/>
    <n v="1"/>
    <s v="Quarterly"/>
  </r>
  <r>
    <s v="EVS01437"/>
    <n v="52.440178000000003"/>
    <n v="13.452406999999999"/>
    <s v="9826 Berlin Ave"/>
    <s v=" Berlin"/>
    <s v="Germany"/>
    <s v="Germany"/>
    <s v="Europe"/>
    <s v="AC Level 2"/>
    <n v="0.15"/>
    <d v="2025-07-24T00:00:00"/>
    <s v="9.00-21.00"/>
    <d v="1900-01-11T00:00:00"/>
    <n v="6.94"/>
    <n v="96"/>
    <x v="1"/>
    <x v="0"/>
    <s v="Tesla"/>
    <n v="2013"/>
    <s v="Yes"/>
    <n v="4.5999999999999996"/>
    <n v="5"/>
    <s v="Quarterly"/>
  </r>
  <r>
    <s v="EVS01441"/>
    <n v="57.877122"/>
    <n v="38.512023999999997"/>
    <s v="3239 Random Rd"/>
    <n v="0"/>
    <s v="Not Found"/>
    <s v="Not Found"/>
    <s v="Not Found"/>
    <s v="AC Level 2"/>
    <n v="0.14000000000000001"/>
    <s v="9:00-18:00"/>
    <s v="9:00-18:00"/>
    <d v="1899-12-30T08:52:48"/>
    <n v="17.059999999999999"/>
    <n v="41"/>
    <x v="0"/>
    <x v="3"/>
    <s v="CCS"/>
    <n v="2017"/>
    <s v="Yes"/>
    <n v="3.1"/>
    <n v="4"/>
    <s v="Quarterly"/>
  </r>
  <r>
    <s v="EVS01447"/>
    <n v="-33.750841999999999"/>
    <n v="151.227688"/>
    <s v="9154 Sydney Ave"/>
    <s v=" Sydney"/>
    <s v="Australia"/>
    <s v="Australia"/>
    <s v="Australia"/>
    <s v="AC Level 2"/>
    <n v="0.21"/>
    <d v="2025-07-24T00:00:00"/>
    <s v="9.00-21.00"/>
    <d v="1900-01-11T00:00:00"/>
    <n v="1.1499999999999999"/>
    <n v="54"/>
    <x v="0"/>
    <x v="2"/>
    <s v="Tesla"/>
    <n v="2013"/>
    <s v="Yes"/>
    <n v="3.2"/>
    <n v="5"/>
    <s v="Monthly"/>
  </r>
  <r>
    <s v="EVS01450"/>
    <n v="19.048991000000001"/>
    <n v="72.857809000000003"/>
    <s v="6328 Mumbai Ave"/>
    <s v=" Mumbai"/>
    <s v="India"/>
    <s v="India"/>
    <s v="Asia"/>
    <s v="AC Level 2"/>
    <n v="0.27"/>
    <s v="6:00-22:00"/>
    <s v="6:00-22:00"/>
    <d v="1899-12-30T16:04:48"/>
    <n v="3.01"/>
    <n v="29"/>
    <x v="4"/>
    <x v="0"/>
    <s v="Tesla, CHAdeMO"/>
    <n v="2021"/>
    <s v="Yes"/>
    <n v="4.2"/>
    <n v="9"/>
    <s v="Annually"/>
  </r>
  <r>
    <s v="EVS01455"/>
    <n v="43.780248999999998"/>
    <n v="-79.377379000000005"/>
    <s v="1931 Toronto Ave"/>
    <s v=" Toronto"/>
    <s v="Canada"/>
    <s v="Canada"/>
    <s v="North America"/>
    <s v="AC Level 2"/>
    <n v="0.28999999999999998"/>
    <s v="9:00-18:00"/>
    <s v="9:00-18:00"/>
    <d v="1899-12-30T08:52:48"/>
    <n v="12.42"/>
    <n v="78"/>
    <x v="0"/>
    <x v="2"/>
    <s v="Tesla, Type 2"/>
    <n v="2011"/>
    <s v="No"/>
    <n v="3.4"/>
    <n v="10"/>
    <s v="Monthly"/>
  </r>
  <r>
    <s v="EVS01457"/>
    <n v="41.917358"/>
    <n v="-87.748345"/>
    <s v="7594 Chicago Ave"/>
    <s v=" Chicago"/>
    <s v="United States"/>
    <s v="United States"/>
    <s v="North America"/>
    <s v="AC Level 2"/>
    <n v="0.34"/>
    <d v="2025-07-24T00:00:00"/>
    <s v="9.00-21.00"/>
    <d v="1900-01-11T00:00:00"/>
    <n v="8.25"/>
    <n v="48"/>
    <x v="4"/>
    <x v="0"/>
    <s v="CCS"/>
    <n v="2023"/>
    <s v="No"/>
    <n v="4.5999999999999996"/>
    <n v="8"/>
    <s v="Quarterly"/>
  </r>
  <r>
    <s v="EVS01464"/>
    <n v="34.044496000000002"/>
    <n v="-118.320989"/>
    <s v="460 Los Angeles Ave"/>
    <s v=" Los Angeles"/>
    <s v="United States"/>
    <s v="United States"/>
    <s v="North America"/>
    <s v="AC Level 2"/>
    <n v="0.47"/>
    <s v="6:00-22:00"/>
    <s v="6:00-22:00"/>
    <d v="1899-12-30T16:04:48"/>
    <n v="10.24"/>
    <n v="93"/>
    <x v="4"/>
    <x v="1"/>
    <s v="CHAdeMO"/>
    <n v="2018"/>
    <s v="No"/>
    <n v="4.4000000000000004"/>
    <n v="6"/>
    <s v="Monthly"/>
  </r>
  <r>
    <s v="EVS01465"/>
    <n v="13.750524"/>
    <n v="100.476377"/>
    <s v="9373 Bangkok Ave"/>
    <s v=" Bangkok"/>
    <s v="Thailand"/>
    <s v="Thailand"/>
    <s v="Asia"/>
    <s v="AC Level 2"/>
    <n v="0.46"/>
    <d v="2025-07-24T00:00:00"/>
    <s v="9.00-21.00"/>
    <d v="1900-01-11T00:00:00"/>
    <n v="12.88"/>
    <n v="96"/>
    <x v="1"/>
    <x v="3"/>
    <s v="Type 2, CCS"/>
    <n v="2016"/>
    <s v="Yes"/>
    <n v="3.3"/>
    <n v="9"/>
    <s v="Monthly"/>
  </r>
  <r>
    <s v="EVS01483"/>
    <n v="55.850414999999998"/>
    <n v="37.643948000000002"/>
    <s v="8689 Moscow Ave"/>
    <s v=" Moscow"/>
    <s v="Russia"/>
    <s v="Russia"/>
    <s v="Europe"/>
    <s v="AC Level 2"/>
    <n v="0.4"/>
    <s v="9:00-18:00"/>
    <s v="9:00-18:00"/>
    <d v="1899-12-30T08:52:48"/>
    <n v="10.16"/>
    <n v="99"/>
    <x v="2"/>
    <x v="0"/>
    <s v="Type 2"/>
    <n v="2010"/>
    <s v="Yes"/>
    <n v="3.8"/>
    <n v="7"/>
    <s v="Annually"/>
  </r>
  <r>
    <s v="EVS01485"/>
    <n v="34.172192000000003"/>
    <n v="-118.203925"/>
    <s v="522 Los Angeles Ave"/>
    <s v=" Los Angeles"/>
    <s v="United States"/>
    <s v="United States"/>
    <s v="North America"/>
    <s v="AC Level 2"/>
    <n v="0.28999999999999998"/>
    <s v="9:00-18:00"/>
    <s v="9:00-18:00"/>
    <d v="1899-12-30T08:52:48"/>
    <n v="18.829999999999998"/>
    <n v="93"/>
    <x v="4"/>
    <x v="3"/>
    <s v="CCS, CHAdeMO"/>
    <n v="2013"/>
    <s v="No"/>
    <n v="3.2"/>
    <n v="3"/>
    <s v="Annually"/>
  </r>
  <r>
    <s v="EVS01491"/>
    <n v="60.868715999999999"/>
    <n v="-141.62181699999999"/>
    <s v="1348 Random Rd"/>
    <n v="0"/>
    <s v="Not Found"/>
    <s v="Not Found"/>
    <s v="Not Found"/>
    <s v="AC Level 2"/>
    <n v="0.49"/>
    <s v="9:00-18:00"/>
    <s v="9:00-18:00"/>
    <d v="1899-12-30T08:52:48"/>
    <n v="14.04"/>
    <n v="88"/>
    <x v="4"/>
    <x v="3"/>
    <s v="CCS, Type 2"/>
    <n v="2010"/>
    <s v="No"/>
    <n v="3.8"/>
    <n v="10"/>
    <s v="Monthly"/>
  </r>
  <r>
    <s v="EVS01494"/>
    <n v="34.059147000000003"/>
    <n v="-118.201215"/>
    <s v="1809 Los Angeles Ave"/>
    <s v=" Los Angeles"/>
    <s v="United States"/>
    <s v="United States"/>
    <s v="North America"/>
    <s v="AC Level 2"/>
    <n v="0.45"/>
    <d v="2025-07-24T00:00:00"/>
    <s v="9.00-21.00"/>
    <d v="1900-01-11T00:00:00"/>
    <n v="10.3"/>
    <n v="71"/>
    <x v="4"/>
    <x v="3"/>
    <s v="CHAdeMO, CCS"/>
    <n v="2023"/>
    <s v="No"/>
    <n v="4.9000000000000004"/>
    <n v="8"/>
    <s v="Annually"/>
  </r>
  <r>
    <s v="EVS01495"/>
    <n v="37.569335000000002"/>
    <n v="126.990694"/>
    <s v="816 Seoul Ave"/>
    <s v=" Seoul"/>
    <s v="South Korea"/>
    <s v="South Korea"/>
    <s v="Asia"/>
    <s v="AC Level 2"/>
    <n v="0.23"/>
    <s v="9:00-18:00"/>
    <s v="9:00-18:00"/>
    <d v="1899-12-30T08:52:48"/>
    <n v="12.82"/>
    <n v="19"/>
    <x v="3"/>
    <x v="2"/>
    <s v="Type 2"/>
    <n v="2023"/>
    <s v="No"/>
    <n v="4.8"/>
    <n v="7"/>
    <s v="Quarterly"/>
  </r>
  <r>
    <s v="EVS01497"/>
    <n v="41.802405"/>
    <n v="-87.704307"/>
    <s v="7066 Chicago Ave"/>
    <s v=" Chicago"/>
    <s v="United States"/>
    <s v="United States"/>
    <s v="North America"/>
    <s v="AC Level 2"/>
    <n v="0.35"/>
    <d v="2025-07-24T00:00:00"/>
    <s v="9.00-21.00"/>
    <d v="1900-01-11T00:00:00"/>
    <n v="15.02"/>
    <n v="81"/>
    <x v="1"/>
    <x v="0"/>
    <s v="CHAdeMO"/>
    <n v="2017"/>
    <s v="Yes"/>
    <n v="3.1"/>
    <n v="1"/>
    <s v="Annually"/>
  </r>
  <r>
    <s v="EVS01498"/>
    <n v="39.962173999999997"/>
    <n v="116.358456"/>
    <s v="3742 Beijing Ave"/>
    <s v=" Beijing"/>
    <s v="China"/>
    <s v="China"/>
    <s v="Asia"/>
    <s v="AC Level 2"/>
    <n v="0.5"/>
    <d v="2025-07-24T00:00:00"/>
    <s v="9.00-21.00"/>
    <d v="1900-01-11T00:00:00"/>
    <n v="18.25"/>
    <n v="92"/>
    <x v="0"/>
    <x v="3"/>
    <s v="Type 2"/>
    <n v="2021"/>
    <s v="No"/>
    <n v="4.5"/>
    <n v="9"/>
    <s v="Annually"/>
  </r>
  <r>
    <s v="EVS01499"/>
    <n v="19.550068"/>
    <n v="-99.102528000000007"/>
    <s v="2615 Mexico City Ave"/>
    <s v=" Mexico City"/>
    <s v="Mexico"/>
    <s v="Mexico"/>
    <s v="North America"/>
    <s v="AC Level 2"/>
    <n v="0.2"/>
    <s v="6:00-22:00"/>
    <s v="6:00-22:00"/>
    <d v="1899-12-30T16:04:48"/>
    <n v="10.44"/>
    <n v="98"/>
    <x v="1"/>
    <x v="2"/>
    <s v="CHAdeMO"/>
    <n v="2012"/>
    <s v="No"/>
    <n v="4"/>
    <n v="5"/>
    <s v="Annually"/>
  </r>
  <r>
    <s v="EVS01500"/>
    <n v="13.887779999999999"/>
    <n v="100.59623999999999"/>
    <s v="5706 Bangkok Ave"/>
    <s v=" Bangkok"/>
    <s v="Thailand"/>
    <s v="Thailand"/>
    <s v="Asia"/>
    <s v="AC Level 2"/>
    <n v="0.33"/>
    <s v="9:00-18:00"/>
    <s v="9:00-18:00"/>
    <d v="1899-12-30T08:52:48"/>
    <n v="18.559999999999999"/>
    <n v="32"/>
    <x v="4"/>
    <x v="0"/>
    <s v="Tesla"/>
    <n v="2013"/>
    <s v="Yes"/>
    <n v="3"/>
    <n v="10"/>
    <s v="Monthly"/>
  </r>
  <r>
    <s v="EVS01501"/>
    <n v="53.893264000000002"/>
    <n v="3.8849640000000001"/>
    <s v="2505 Random Rd"/>
    <s v="Error"/>
    <s v="Error"/>
    <s v="Error"/>
    <s v="Error"/>
    <s v="AC Level 2"/>
    <n v="0.46"/>
    <s v="6:00-22:00"/>
    <s v="6:00-22:00"/>
    <d v="1899-12-30T16:04:48"/>
    <n v="8.5"/>
    <n v="72"/>
    <x v="2"/>
    <x v="0"/>
    <s v="CCS, Type 2"/>
    <n v="2015"/>
    <s v="No"/>
    <n v="3.5"/>
    <n v="10"/>
    <s v="Quarterly"/>
  </r>
  <r>
    <s v="EVS01502"/>
    <n v="-33.871189000000001"/>
    <n v="151.39234300000001"/>
    <s v="1232 Sydney Ave"/>
    <s v=" Sydney"/>
    <s v="Australia"/>
    <s v="Australia"/>
    <s v="Australia"/>
    <s v="AC Level 2"/>
    <n v="0.34"/>
    <s v="6:00-22:00"/>
    <s v="6:00-22:00"/>
    <d v="1899-12-30T16:04:48"/>
    <n v="3.46"/>
    <n v="83"/>
    <x v="3"/>
    <x v="3"/>
    <s v="CCS, Tesla"/>
    <n v="2022"/>
    <s v="Yes"/>
    <n v="4.4000000000000004"/>
    <n v="9"/>
    <s v="Annually"/>
  </r>
  <r>
    <s v="EVS01505"/>
    <n v="41.951734000000002"/>
    <n v="-87.698414999999997"/>
    <s v="680 Chicago Ave"/>
    <s v=" Chicago"/>
    <s v="United States"/>
    <s v="United States"/>
    <s v="North America"/>
    <s v="AC Level 2"/>
    <n v="0.2"/>
    <s v="9:00-18:00"/>
    <s v="9:00-18:00"/>
    <d v="1899-12-30T08:52:48"/>
    <n v="10.74"/>
    <n v="25"/>
    <x v="2"/>
    <x v="1"/>
    <s v="CCS"/>
    <n v="2010"/>
    <s v="No"/>
    <n v="3"/>
    <n v="7"/>
    <s v="Quarterly"/>
  </r>
  <r>
    <s v="EVS01508"/>
    <n v="43.782811000000002"/>
    <n v="-79.334765000000004"/>
    <s v="1516 Toronto Ave"/>
    <s v=" Toronto"/>
    <s v="Canada"/>
    <s v="Canada"/>
    <s v="North America"/>
    <s v="AC Level 2"/>
    <n v="0.23"/>
    <s v="9:00-18:00"/>
    <s v="9:00-18:00"/>
    <d v="1899-12-30T08:52:48"/>
    <n v="9.0299999999999994"/>
    <n v="41"/>
    <x v="1"/>
    <x v="0"/>
    <s v="CCS"/>
    <n v="2021"/>
    <s v="Yes"/>
    <n v="3.4"/>
    <n v="2"/>
    <s v="Monthly"/>
  </r>
  <r>
    <s v="EVS01509"/>
    <n v="37.714610999999998"/>
    <n v="-122.45820999999999"/>
    <s v="8589 San Francisco Ave"/>
    <s v=" San Francisco"/>
    <s v="United States"/>
    <s v="United States"/>
    <s v="North America"/>
    <s v="AC Level 2"/>
    <n v="0.11"/>
    <s v="6:00-22:00"/>
    <s v="6:00-22:00"/>
    <d v="1899-12-30T16:04:48"/>
    <n v="14.56"/>
    <n v="90"/>
    <x v="3"/>
    <x v="2"/>
    <s v="CHAdeMO, Type 2"/>
    <n v="2022"/>
    <s v="No"/>
    <n v="3.7"/>
    <n v="5"/>
    <s v="Monthly"/>
  </r>
  <r>
    <s v="EVS01510"/>
    <n v="25.389136000000001"/>
    <n v="55.322484000000003"/>
    <s v="2909 Dubai Ave"/>
    <s v=" Dubai"/>
    <s v="United Arab Emirates"/>
    <s v="United Arab Emirates"/>
    <s v="Asia"/>
    <s v="AC Level 2"/>
    <n v="0.34"/>
    <s v="9:00-18:00"/>
    <s v="9:00-18:00"/>
    <d v="1899-12-30T08:52:48"/>
    <n v="9.08"/>
    <n v="38"/>
    <x v="4"/>
    <x v="3"/>
    <s v="Type 2"/>
    <n v="2012"/>
    <s v="Yes"/>
    <n v="4"/>
    <n v="2"/>
    <s v="Annually"/>
  </r>
  <r>
    <s v="EVS01512"/>
    <n v="37.860244000000002"/>
    <n v="-122.497435"/>
    <s v="6466 San Francisco Ave"/>
    <s v=" San Francisco"/>
    <s v="United States"/>
    <s v="United States"/>
    <s v="North America"/>
    <s v="AC Level 2"/>
    <n v="0.39"/>
    <s v="9:00-18:00"/>
    <s v="9:00-18:00"/>
    <d v="1899-12-30T08:52:48"/>
    <n v="16.13"/>
    <n v="65"/>
    <x v="2"/>
    <x v="0"/>
    <s v="CCS"/>
    <n v="2022"/>
    <s v="No"/>
    <n v="4.5"/>
    <n v="10"/>
    <s v="Annually"/>
  </r>
  <r>
    <s v="EVS01515"/>
    <n v="13.773682000000001"/>
    <n v="100.41021000000001"/>
    <s v="7387 Bangkok Ave"/>
    <s v=" Bangkok"/>
    <s v="Thailand"/>
    <s v="Thailand"/>
    <s v="Asia"/>
    <s v="AC Level 2"/>
    <n v="0.18"/>
    <s v="6:00-22:00"/>
    <s v="6:00-22:00"/>
    <d v="1899-12-30T16:04:48"/>
    <n v="1.93"/>
    <n v="24"/>
    <x v="4"/>
    <x v="2"/>
    <s v="Tesla"/>
    <n v="2017"/>
    <s v="Yes"/>
    <n v="3.1"/>
    <n v="10"/>
    <s v="Quarterly"/>
  </r>
  <r>
    <s v="EVS01516"/>
    <n v="37.747318"/>
    <n v="-122.304214"/>
    <s v="2610 San Francisco Ave"/>
    <s v=" San Francisco"/>
    <s v="United States"/>
    <s v="United States"/>
    <s v="North America"/>
    <s v="AC Level 2"/>
    <n v="0.24"/>
    <d v="2025-07-24T00:00:00"/>
    <s v="9.00-21.00"/>
    <d v="1900-01-11T00:00:00"/>
    <n v="7.07"/>
    <n v="64"/>
    <x v="4"/>
    <x v="2"/>
    <s v="CHAdeMO, CCS"/>
    <n v="2021"/>
    <s v="Yes"/>
    <n v="3"/>
    <n v="10"/>
    <s v="Annually"/>
  </r>
  <r>
    <s v="EVS01518"/>
    <n v="52.534593000000001"/>
    <n v="13.335565000000001"/>
    <s v="2553 Berlin Ave"/>
    <s v=" Berlin"/>
    <s v="Germany"/>
    <s v="Germany"/>
    <s v="Europe"/>
    <s v="AC Level 2"/>
    <n v="0.33"/>
    <d v="2025-07-24T00:00:00"/>
    <s v="9.00-21.00"/>
    <d v="1900-01-11T00:00:00"/>
    <n v="7.88"/>
    <n v="68"/>
    <x v="2"/>
    <x v="0"/>
    <s v="Tesla"/>
    <n v="2015"/>
    <s v="Yes"/>
    <n v="4.0999999999999996"/>
    <n v="10"/>
    <s v="Monthly"/>
  </r>
  <r>
    <s v="EVS01522"/>
    <n v="-33.716408000000001"/>
    <n v="18.457636999999998"/>
    <s v="5914 Cape Town Ave"/>
    <s v=" Cape Town"/>
    <s v="South Africa"/>
    <s v="South Africa"/>
    <s v="Africa"/>
    <s v="AC Level 2"/>
    <n v="0.4"/>
    <s v="9:00-18:00"/>
    <s v="9:00-18:00"/>
    <d v="1899-12-30T08:52:48"/>
    <n v="19.68"/>
    <n v="40"/>
    <x v="4"/>
    <x v="2"/>
    <s v="Type 2, CHAdeMO"/>
    <n v="2023"/>
    <s v="Yes"/>
    <n v="4.7"/>
    <n v="5"/>
    <s v="Annually"/>
  </r>
  <r>
    <s v="EVS01523"/>
    <n v="34.104737"/>
    <n v="-118.31373000000001"/>
    <s v="7364 Los Angeles Ave"/>
    <s v=" Los Angeles"/>
    <s v="United States"/>
    <s v="United States"/>
    <s v="North America"/>
    <s v="AC Level 2"/>
    <n v="0.38"/>
    <d v="2025-07-24T00:00:00"/>
    <s v="9.00-21.00"/>
    <d v="1900-01-11T00:00:00"/>
    <n v="10.25"/>
    <n v="85"/>
    <x v="2"/>
    <x v="1"/>
    <s v="Type 2, CCS"/>
    <n v="2013"/>
    <s v="No"/>
    <n v="4.0999999999999996"/>
    <n v="3"/>
    <s v="Quarterly"/>
  </r>
  <r>
    <s v="EVS01525"/>
    <n v="13.771172999999999"/>
    <n v="100.465172"/>
    <s v="1556 Bangkok Ave"/>
    <s v=" Bangkok"/>
    <s v="Thailand"/>
    <s v="Thailand"/>
    <s v="Asia"/>
    <s v="AC Level 2"/>
    <n v="0.14000000000000001"/>
    <d v="2025-07-24T00:00:00"/>
    <s v="9.00-21.00"/>
    <d v="1900-01-11T00:00:00"/>
    <n v="18.100000000000001"/>
    <n v="15"/>
    <x v="0"/>
    <x v="0"/>
    <s v="CCS"/>
    <n v="2016"/>
    <s v="Yes"/>
    <n v="4.7"/>
    <n v="10"/>
    <s v="Annually"/>
  </r>
  <r>
    <s v="EVS01527"/>
    <n v="19.568667999999999"/>
    <n v="-99.032571000000004"/>
    <s v="5409 Mexico City Ave"/>
    <s v=" Mexico City"/>
    <s v="Mexico"/>
    <s v="Mexico"/>
    <s v="North America"/>
    <s v="AC Level 2"/>
    <n v="0.1"/>
    <s v="6:00-22:00"/>
    <s v="6:00-22:00"/>
    <d v="1899-12-30T16:04:48"/>
    <n v="3.29"/>
    <n v="61"/>
    <x v="2"/>
    <x v="0"/>
    <s v="CHAdeMO, Type 2"/>
    <n v="2012"/>
    <s v="No"/>
    <n v="3.6"/>
    <n v="10"/>
    <s v="Annually"/>
  </r>
  <r>
    <s v="EVS01528"/>
    <n v="18.924582000000001"/>
    <n v="72.997887000000006"/>
    <s v="5633 Mumbai Ave"/>
    <s v=" Mumbai"/>
    <s v="India"/>
    <s v="India"/>
    <s v="Asia"/>
    <s v="AC Level 2"/>
    <n v="0.23"/>
    <s v="6:00-22:00"/>
    <s v="6:00-22:00"/>
    <d v="1899-12-30T16:04:48"/>
    <n v="7.63"/>
    <n v="95"/>
    <x v="0"/>
    <x v="3"/>
    <s v="CHAdeMO"/>
    <n v="2017"/>
    <s v="No"/>
    <n v="3.5"/>
    <n v="9"/>
    <s v="Quarterly"/>
  </r>
  <r>
    <s v="EVS01530"/>
    <n v="18.964283000000002"/>
    <n v="72.805565000000001"/>
    <s v="4332 Mumbai Ave"/>
    <s v=" Mumbai"/>
    <s v="India"/>
    <s v="India"/>
    <s v="Asia"/>
    <s v="AC Level 2"/>
    <n v="0.28999999999999998"/>
    <d v="2025-07-24T00:00:00"/>
    <s v="9.00-21.00"/>
    <d v="1900-01-11T00:00:00"/>
    <n v="17.45"/>
    <n v="58"/>
    <x v="4"/>
    <x v="3"/>
    <s v="Type 2, CCS"/>
    <n v="2013"/>
    <s v="Yes"/>
    <n v="4.5"/>
    <n v="2"/>
    <s v="Annually"/>
  </r>
  <r>
    <s v="EVS01533"/>
    <n v="19.191936999999999"/>
    <n v="72.876199999999997"/>
    <s v="7072 Mumbai Ave"/>
    <s v=" Mumbai"/>
    <s v="India"/>
    <s v="India"/>
    <s v="Asia"/>
    <s v="AC Level 2"/>
    <n v="0.19"/>
    <s v="9:00-18:00"/>
    <s v="9:00-18:00"/>
    <d v="1899-12-30T08:52:48"/>
    <n v="9.8800000000000008"/>
    <n v="75"/>
    <x v="2"/>
    <x v="3"/>
    <s v="Type 2"/>
    <n v="2023"/>
    <s v="No"/>
    <n v="3.3"/>
    <n v="2"/>
    <s v="Monthly"/>
  </r>
  <r>
    <s v="EVS01535"/>
    <n v="34.164724999999997"/>
    <n v="-118.38453"/>
    <s v="3729 Los Angeles Ave"/>
    <s v=" Los Angeles"/>
    <s v="United States"/>
    <s v="United States"/>
    <s v="North America"/>
    <s v="AC Level 2"/>
    <n v="0.32"/>
    <d v="2025-07-24T00:00:00"/>
    <s v="9.00-21.00"/>
    <d v="1900-01-11T00:00:00"/>
    <n v="14.68"/>
    <n v="70"/>
    <x v="2"/>
    <x v="3"/>
    <s v="CHAdeMO, Tesla"/>
    <n v="2016"/>
    <s v="Yes"/>
    <n v="3.4"/>
    <n v="10"/>
    <s v="Annually"/>
  </r>
  <r>
    <s v="EVS01538"/>
    <n v="13.832307999999999"/>
    <n v="100.585172"/>
    <s v="4274 Bangkok Ave"/>
    <s v=" Bangkok"/>
    <s v="Thailand"/>
    <s v="Thailand"/>
    <s v="Asia"/>
    <s v="AC Level 2"/>
    <n v="0.47"/>
    <s v="9:00-18:00"/>
    <s v="9:00-18:00"/>
    <d v="1899-12-30T08:52:48"/>
    <n v="19.61"/>
    <n v="47"/>
    <x v="2"/>
    <x v="3"/>
    <s v="CHAdeMO, Type 2"/>
    <n v="2021"/>
    <s v="Yes"/>
    <n v="3.8"/>
    <n v="8"/>
    <s v="Annually"/>
  </r>
  <r>
    <s v="EVS01539"/>
    <n v="13.840795999999999"/>
    <n v="100.416977"/>
    <s v="9731 Bangkok Ave"/>
    <s v=" Bangkok"/>
    <s v="Thailand"/>
    <s v="Thailand"/>
    <s v="Asia"/>
    <s v="AC Level 2"/>
    <n v="0.46"/>
    <d v="2025-07-24T00:00:00"/>
    <s v="9.00-21.00"/>
    <d v="1900-01-11T00:00:00"/>
    <n v="8.92"/>
    <n v="86"/>
    <x v="1"/>
    <x v="2"/>
    <s v="Type 2"/>
    <n v="2010"/>
    <s v="Yes"/>
    <n v="3.9"/>
    <n v="5"/>
    <s v="Quarterly"/>
  </r>
  <r>
    <s v="EVS01542"/>
    <n v="37.658296999999997"/>
    <n v="126.997373"/>
    <s v="2825 Seoul Ave"/>
    <s v=" Seoul"/>
    <s v="South Korea"/>
    <s v="South Korea"/>
    <s v="Asia"/>
    <s v="AC Level 2"/>
    <n v="0.11"/>
    <s v="6:00-22:00"/>
    <s v="6:00-22:00"/>
    <d v="1899-12-30T16:04:48"/>
    <n v="15.65"/>
    <n v="78"/>
    <x v="0"/>
    <x v="0"/>
    <s v="Tesla, Type 2"/>
    <n v="2021"/>
    <s v="Yes"/>
    <n v="4.0999999999999996"/>
    <n v="10"/>
    <s v="Annually"/>
  </r>
  <r>
    <s v="EVS01559"/>
    <n v="-23.566638999999999"/>
    <n v="-46.54522"/>
    <s v="7305 SÃ£o Paulo Ave"/>
    <s v=" SÃ£o Paulo"/>
    <s v="Brazil"/>
    <s v="Brazil"/>
    <s v="South America"/>
    <s v="AC Level 2"/>
    <n v="0.38"/>
    <d v="2025-07-24T00:00:00"/>
    <s v="9.00-21.00"/>
    <d v="1900-01-11T00:00:00"/>
    <n v="10.02"/>
    <n v="37"/>
    <x v="0"/>
    <x v="0"/>
    <s v="Tesla, CCS"/>
    <n v="2016"/>
    <s v="Yes"/>
    <n v="3.1"/>
    <n v="9"/>
    <s v="Monthly"/>
  </r>
  <r>
    <s v="EVS01561"/>
    <n v="46.441566999999999"/>
    <n v="-63.422570999999998"/>
    <s v="6984 Random Rd"/>
    <s v="Hope River"/>
    <s v="(Unclear)"/>
    <s v="(Unclear)"/>
    <s v="(Unclear)"/>
    <s v="AC Level 2"/>
    <n v="0.4"/>
    <s v="6:00-22:00"/>
    <s v="6:00-22:00"/>
    <d v="1899-12-30T16:04:48"/>
    <n v="14.49"/>
    <n v="91"/>
    <x v="0"/>
    <x v="3"/>
    <s v="CHAdeMO"/>
    <n v="2019"/>
    <s v="Yes"/>
    <n v="3.5"/>
    <n v="7"/>
    <s v="Annually"/>
  </r>
  <r>
    <s v="EVS01562"/>
    <n v="37.542575999999997"/>
    <n v="126.963103"/>
    <s v="8860 Seoul Ave"/>
    <s v=" Seoul"/>
    <s v="South Korea"/>
    <s v="South Korea"/>
    <s v="Asia"/>
    <s v="AC Level 2"/>
    <n v="0.11"/>
    <s v="6:00-22:00"/>
    <s v="6:00-22:00"/>
    <d v="1899-12-30T16:04:48"/>
    <n v="4.13"/>
    <n v="70"/>
    <x v="3"/>
    <x v="0"/>
    <s v="CCS"/>
    <n v="2013"/>
    <s v="Yes"/>
    <n v="4"/>
    <n v="1"/>
    <s v="Quarterly"/>
  </r>
  <r>
    <s v="EVS01563"/>
    <n v="37.608479000000003"/>
    <n v="126.956881"/>
    <s v="9497 Seoul Ave"/>
    <s v=" Seoul"/>
    <s v="South Korea"/>
    <s v="South Korea"/>
    <s v="Asia"/>
    <s v="AC Level 2"/>
    <n v="0.4"/>
    <s v="6:00-22:00"/>
    <s v="6:00-22:00"/>
    <d v="1899-12-30T16:04:48"/>
    <n v="5.88"/>
    <n v="96"/>
    <x v="3"/>
    <x v="1"/>
    <s v="Tesla, CCS"/>
    <n v="2018"/>
    <s v="Yes"/>
    <n v="3.6"/>
    <n v="9"/>
    <s v="Monthly"/>
  </r>
  <r>
    <s v="EVS01565"/>
    <n v="25.295527"/>
    <n v="55.280189"/>
    <s v="3418 Dubai Ave"/>
    <s v=" Dubai"/>
    <s v="United Arab Emirates"/>
    <s v="United Arab Emirates"/>
    <s v="Asia"/>
    <s v="AC Level 2"/>
    <n v="0.37"/>
    <d v="2025-07-24T00:00:00"/>
    <s v="9.00-21.00"/>
    <d v="1900-01-11T00:00:00"/>
    <n v="19.440000000000001"/>
    <n v="82"/>
    <x v="2"/>
    <x v="1"/>
    <s v="CHAdeMO"/>
    <n v="2021"/>
    <s v="No"/>
    <n v="4.0999999999999996"/>
    <n v="3"/>
    <s v="Quarterly"/>
  </r>
  <r>
    <s v="EVS01569"/>
    <n v="55.753785000000001"/>
    <n v="37.691105999999998"/>
    <s v="5782 Moscow Ave"/>
    <s v=" Moscow"/>
    <s v="Russia"/>
    <s v="Russia"/>
    <s v="Europe"/>
    <s v="AC Level 2"/>
    <n v="0.22"/>
    <s v="6:00-22:00"/>
    <s v="6:00-22:00"/>
    <d v="1899-12-30T16:04:48"/>
    <n v="9.4499999999999993"/>
    <n v="15"/>
    <x v="3"/>
    <x v="2"/>
    <s v="Type 2, Tesla"/>
    <n v="2012"/>
    <s v="No"/>
    <n v="4"/>
    <n v="10"/>
    <s v="Quarterly"/>
  </r>
  <r>
    <s v="EVS01576"/>
    <n v="39.806120999999997"/>
    <n v="116.43977700000001"/>
    <s v="9124 Beijing Ave"/>
    <s v=" Beijing"/>
    <s v="China"/>
    <s v="China"/>
    <s v="Asia"/>
    <s v="AC Level 2"/>
    <n v="0.36"/>
    <d v="2025-07-24T00:00:00"/>
    <s v="9.00-21.00"/>
    <d v="1900-01-11T00:00:00"/>
    <n v="4.05"/>
    <n v="76"/>
    <x v="4"/>
    <x v="2"/>
    <s v="Type 2"/>
    <n v="2013"/>
    <s v="No"/>
    <n v="4.3"/>
    <n v="10"/>
    <s v="Quarterly"/>
  </r>
  <r>
    <s v="EVS01577"/>
    <n v="13.862803"/>
    <n v="100.41178499999999"/>
    <s v="3022 Bangkok Ave"/>
    <s v=" Bangkok"/>
    <s v="Thailand"/>
    <s v="Thailand"/>
    <s v="Asia"/>
    <s v="AC Level 2"/>
    <n v="0.25"/>
    <s v="9:00-18:00"/>
    <s v="9:00-18:00"/>
    <d v="1899-12-30T08:52:48"/>
    <n v="17.12"/>
    <n v="32"/>
    <x v="3"/>
    <x v="1"/>
    <s v="Type 2"/>
    <n v="2010"/>
    <s v="Yes"/>
    <n v="3.5"/>
    <n v="8"/>
    <s v="Annually"/>
  </r>
  <r>
    <s v="EVS01578"/>
    <n v="34.166528"/>
    <n v="-118.340638"/>
    <s v="7982 Los Angeles Ave"/>
    <s v=" Los Angeles"/>
    <s v="United States"/>
    <s v="United States"/>
    <s v="North America"/>
    <s v="AC Level 2"/>
    <n v="0.19"/>
    <s v="6:00-22:00"/>
    <s v="6:00-22:00"/>
    <d v="1899-12-30T16:04:48"/>
    <n v="2.93"/>
    <n v="24"/>
    <x v="3"/>
    <x v="3"/>
    <s v="Type 2, CCS"/>
    <n v="2020"/>
    <s v="Yes"/>
    <n v="4.7"/>
    <n v="4"/>
    <s v="Quarterly"/>
  </r>
  <r>
    <s v="EVS01581"/>
    <n v="-26.993490999999999"/>
    <n v="-141.98362700000001"/>
    <s v="4579 Random Rd"/>
    <s v="Error"/>
    <s v="Error"/>
    <s v="Error"/>
    <s v="Error"/>
    <s v="AC Level 2"/>
    <n v="0.41"/>
    <d v="2025-07-24T00:00:00"/>
    <s v="9.00-21.00"/>
    <d v="1900-01-11T00:00:00"/>
    <n v="11.8"/>
    <n v="54"/>
    <x v="4"/>
    <x v="0"/>
    <s v="Tesla, CCS"/>
    <n v="2022"/>
    <s v="Yes"/>
    <n v="4.5999999999999996"/>
    <n v="6"/>
    <s v="Quarterly"/>
  </r>
  <r>
    <s v="EVS01584"/>
    <n v="34.170313999999998"/>
    <n v="-118.25586300000001"/>
    <s v="5566 Los Angeles Ave"/>
    <s v=" Los Angeles"/>
    <s v="United States"/>
    <s v="United States"/>
    <s v="North America"/>
    <s v="AC Level 2"/>
    <n v="0.32"/>
    <d v="2025-07-24T00:00:00"/>
    <s v="9.00-21.00"/>
    <d v="1900-01-11T00:00:00"/>
    <n v="4.82"/>
    <n v="40"/>
    <x v="4"/>
    <x v="0"/>
    <s v="Tesla"/>
    <n v="2023"/>
    <s v="Yes"/>
    <n v="3.1"/>
    <n v="2"/>
    <s v="Quarterly"/>
  </r>
  <r>
    <s v="EVS01589"/>
    <n v="52.490957000000002"/>
    <n v="13.466151"/>
    <s v="8123 Berlin Ave"/>
    <s v=" Berlin"/>
    <s v="Germany"/>
    <s v="Germany"/>
    <s v="Europe"/>
    <s v="AC Level 2"/>
    <n v="0.26"/>
    <d v="2025-07-24T00:00:00"/>
    <s v="9.00-21.00"/>
    <d v="1900-01-11T00:00:00"/>
    <n v="18.43"/>
    <n v="88"/>
    <x v="3"/>
    <x v="1"/>
    <s v="CHAdeMO, CCS"/>
    <n v="2014"/>
    <s v="Yes"/>
    <n v="3.1"/>
    <n v="7"/>
    <s v="Annually"/>
  </r>
  <r>
    <s v="EVS01590"/>
    <n v="13.810162"/>
    <n v="100.507777"/>
    <s v="3939 Bangkok Ave"/>
    <s v=" Bangkok"/>
    <s v="Thailand"/>
    <s v="Thailand"/>
    <s v="Asia"/>
    <s v="AC Level 2"/>
    <n v="0.34"/>
    <d v="2025-07-24T00:00:00"/>
    <s v="9.00-21.00"/>
    <d v="1900-01-11T00:00:00"/>
    <n v="14.53"/>
    <n v="13"/>
    <x v="3"/>
    <x v="0"/>
    <s v="Tesla, CCS"/>
    <n v="2022"/>
    <s v="Yes"/>
    <n v="3.7"/>
    <n v="1"/>
    <s v="Annually"/>
  </r>
  <r>
    <s v="EVS01591"/>
    <n v="-85.695299000000006"/>
    <n v="36.497062"/>
    <s v="7165 Random Rd"/>
    <s v="Not Found"/>
    <s v="Not Found"/>
    <s v="Not Found"/>
    <s v="Not Found"/>
    <s v="AC Level 2"/>
    <n v="0.27"/>
    <d v="2025-07-24T00:00:00"/>
    <s v="9.00-21.00"/>
    <d v="1900-01-11T00:00:00"/>
    <n v="5.12"/>
    <n v="12"/>
    <x v="1"/>
    <x v="0"/>
    <s v="Tesla, CCS"/>
    <n v="2021"/>
    <s v="Yes"/>
    <n v="3.4"/>
    <n v="2"/>
    <s v="Quarterly"/>
  </r>
  <r>
    <s v="EVS01592"/>
    <n v="-33.744746999999997"/>
    <n v="18.539152999999999"/>
    <s v="6339 Cape Town Ave"/>
    <s v=" Cape Town"/>
    <s v="South Africa"/>
    <s v="South Africa"/>
    <s v="Africa"/>
    <s v="AC Level 2"/>
    <n v="0.3"/>
    <s v="9:00-18:00"/>
    <s v="9:00-18:00"/>
    <d v="1899-12-30T08:52:48"/>
    <n v="2.93"/>
    <n v="76"/>
    <x v="1"/>
    <x v="0"/>
    <s v="CCS, Tesla"/>
    <n v="2018"/>
    <s v="Yes"/>
    <n v="4.4000000000000004"/>
    <n v="6"/>
    <s v="Quarterly"/>
  </r>
  <r>
    <s v="EVS01595"/>
    <n v="37.736260999999999"/>
    <n v="-122.49486899999999"/>
    <s v="5324 San Francisco Ave"/>
    <s v=" San Francisco"/>
    <s v="United States"/>
    <s v="United States"/>
    <s v="North America"/>
    <s v="AC Level 2"/>
    <n v="0.27"/>
    <s v="6:00-22:00"/>
    <s v="6:00-22:00"/>
    <d v="1899-12-30T16:04:48"/>
    <n v="13.32"/>
    <n v="61"/>
    <x v="1"/>
    <x v="0"/>
    <s v="Tesla, CCS"/>
    <n v="2011"/>
    <s v="No"/>
    <n v="3.3"/>
    <n v="6"/>
    <s v="Quarterly"/>
  </r>
  <r>
    <s v="EVS01598"/>
    <n v="-23.532333000000001"/>
    <n v="-46.588917000000002"/>
    <s v="2383 SÃ£o Paulo Ave"/>
    <s v=" SÃ£o Paulo"/>
    <s v="Brazil"/>
    <s v="Brazil"/>
    <s v="South America"/>
    <s v="AC Level 2"/>
    <n v="0.49"/>
    <s v="6:00-22:00"/>
    <s v="6:00-22:00"/>
    <d v="1899-12-30T16:04:48"/>
    <n v="15.4"/>
    <n v="90"/>
    <x v="3"/>
    <x v="2"/>
    <s v="CHAdeMO, Type 2"/>
    <n v="2023"/>
    <s v="Yes"/>
    <n v="3.8"/>
    <n v="3"/>
    <s v="Monthly"/>
  </r>
  <r>
    <s v="EVS01599"/>
    <n v="37.641334999999998"/>
    <n v="126.97303700000001"/>
    <s v="5940 Seoul Ave"/>
    <s v=" Seoul"/>
    <s v="South Korea"/>
    <s v="South Korea"/>
    <s v="Asia"/>
    <s v="AC Level 2"/>
    <n v="0.25"/>
    <s v="9:00-18:00"/>
    <s v="9:00-18:00"/>
    <d v="1899-12-30T08:52:48"/>
    <n v="13.66"/>
    <n v="67"/>
    <x v="4"/>
    <x v="1"/>
    <s v="Type 2"/>
    <n v="2018"/>
    <s v="Yes"/>
    <n v="3.2"/>
    <n v="5"/>
    <s v="Quarterly"/>
  </r>
  <r>
    <s v="EVS01600"/>
    <n v="25.223986"/>
    <n v="55.315317999999998"/>
    <s v="3222 Dubai Ave"/>
    <s v=" Dubai"/>
    <s v="United Arab Emirates"/>
    <s v="United Arab Emirates"/>
    <s v="Asia"/>
    <s v="AC Level 2"/>
    <n v="0.33"/>
    <s v="9:00-18:00"/>
    <s v="9:00-18:00"/>
    <d v="1899-12-30T08:52:48"/>
    <n v="8.25"/>
    <n v="65"/>
    <x v="1"/>
    <x v="2"/>
    <s v="CCS, Tesla"/>
    <n v="2018"/>
    <s v="Yes"/>
    <n v="4.2"/>
    <n v="9"/>
    <s v="Monthly"/>
  </r>
  <r>
    <s v="EVS01601"/>
    <n v="47.991905000000003"/>
    <n v="-146.65684099999999"/>
    <s v="968 Random Rd"/>
    <s v="Error"/>
    <s v="Error"/>
    <s v="Error"/>
    <s v="Error"/>
    <s v="AC Level 2"/>
    <n v="0.35"/>
    <d v="2025-07-24T00:00:00"/>
    <s v="9.00-21.00"/>
    <d v="1900-01-11T00:00:00"/>
    <n v="8.9700000000000006"/>
    <n v="60"/>
    <x v="1"/>
    <x v="0"/>
    <s v="CCS"/>
    <n v="2015"/>
    <s v="Yes"/>
    <n v="3.6"/>
    <n v="6"/>
    <s v="Annually"/>
  </r>
  <r>
    <s v="EVS01602"/>
    <n v="34.07302"/>
    <n v="-118.38052500000001"/>
    <s v="2854 Los Angeles Ave"/>
    <s v=" Los Angeles"/>
    <s v="United States"/>
    <s v="United States"/>
    <s v="North America"/>
    <s v="AC Level 2"/>
    <n v="0.41"/>
    <s v="9:00-18:00"/>
    <s v="9:00-18:00"/>
    <d v="1899-12-30T08:52:48"/>
    <n v="14.57"/>
    <n v="98"/>
    <x v="2"/>
    <x v="3"/>
    <s v="CHAdeMO, CCS"/>
    <n v="2023"/>
    <s v="No"/>
    <n v="4.3"/>
    <n v="5"/>
    <s v="Annually"/>
  </r>
  <r>
    <s v="EVS01608"/>
    <n v="37.808492999999999"/>
    <n v="-122.301478"/>
    <s v="6440 San Francisco Ave"/>
    <s v=" San Francisco"/>
    <s v="United States"/>
    <s v="United States"/>
    <s v="North America"/>
    <s v="AC Level 2"/>
    <n v="0.42"/>
    <s v="9:00-18:00"/>
    <s v="9:00-18:00"/>
    <d v="1899-12-30T08:52:48"/>
    <n v="18.059999999999999"/>
    <n v="96"/>
    <x v="1"/>
    <x v="0"/>
    <s v="Tesla"/>
    <n v="2023"/>
    <s v="No"/>
    <n v="4.2"/>
    <n v="5"/>
    <s v="Quarterly"/>
  </r>
  <r>
    <s v="EVS01614"/>
    <n v="41.960445999999997"/>
    <n v="-87.683588999999998"/>
    <s v="4946 Chicago Ave"/>
    <s v=" Chicago"/>
    <s v="United States"/>
    <s v="United States"/>
    <s v="North America"/>
    <s v="AC Level 2"/>
    <n v="0.3"/>
    <s v="6:00-22:00"/>
    <s v="6:00-22:00"/>
    <d v="1899-12-30T16:04:48"/>
    <n v="1.06"/>
    <n v="23"/>
    <x v="1"/>
    <x v="1"/>
    <s v="Tesla, CHAdeMO"/>
    <n v="2015"/>
    <s v="No"/>
    <n v="3.9"/>
    <n v="6"/>
    <s v="Annually"/>
  </r>
  <r>
    <s v="EVS01616"/>
    <n v="13.876574"/>
    <n v="100.533108"/>
    <s v="5538 Bangkok Ave"/>
    <s v=" Bangkok"/>
    <s v="Thailand"/>
    <s v="Thailand"/>
    <s v="Asia"/>
    <s v="AC Level 2"/>
    <n v="0.16"/>
    <s v="9:00-18:00"/>
    <s v="9:00-18:00"/>
    <d v="1899-12-30T08:52:48"/>
    <n v="13.87"/>
    <n v="89"/>
    <x v="4"/>
    <x v="1"/>
    <s v="Type 2"/>
    <n v="2017"/>
    <s v="Yes"/>
    <n v="4.5"/>
    <n v="1"/>
    <s v="Monthly"/>
  </r>
  <r>
    <s v="EVS01620"/>
    <n v="37.791589000000002"/>
    <n v="-122.42845"/>
    <s v="5876 San Francisco Ave"/>
    <s v=" San Francisco"/>
    <s v="United States"/>
    <s v="United States"/>
    <s v="North America"/>
    <s v="AC Level 2"/>
    <n v="0.27"/>
    <s v="6:00-22:00"/>
    <s v="6:00-22:00"/>
    <d v="1899-12-30T16:04:48"/>
    <n v="5.73"/>
    <n v="18"/>
    <x v="3"/>
    <x v="1"/>
    <s v="Type 2, CCS"/>
    <n v="2012"/>
    <s v="No"/>
    <n v="4"/>
    <n v="1"/>
    <s v="Quarterly"/>
  </r>
  <r>
    <s v="EVS01625"/>
    <n v="34.154770999999997"/>
    <n v="-118.39778699999999"/>
    <s v="8842 Los Angeles Ave"/>
    <s v=" Los Angeles"/>
    <s v="United States"/>
    <s v="United States"/>
    <s v="North America"/>
    <s v="AC Level 2"/>
    <n v="0.26"/>
    <s v="9:00-18:00"/>
    <s v="9:00-18:00"/>
    <d v="1899-12-30T08:52:48"/>
    <n v="7.36"/>
    <n v="55"/>
    <x v="2"/>
    <x v="2"/>
    <s v="CCS"/>
    <n v="2023"/>
    <s v="No"/>
    <n v="4.5"/>
    <n v="8"/>
    <s v="Monthly"/>
  </r>
  <r>
    <s v="EVS01626"/>
    <n v="55.762689999999999"/>
    <n v="37.527146999999999"/>
    <s v="9582 Moscow Ave"/>
    <s v=" Moscow"/>
    <s v="Russia"/>
    <s v="Russia"/>
    <s v="Europe"/>
    <s v="AC Level 2"/>
    <n v="0.38"/>
    <s v="9:00-18:00"/>
    <s v="9:00-18:00"/>
    <d v="1899-12-30T08:52:48"/>
    <n v="18.78"/>
    <n v="25"/>
    <x v="1"/>
    <x v="1"/>
    <s v="Tesla, CCS"/>
    <n v="2015"/>
    <s v="Yes"/>
    <n v="3.8"/>
    <n v="7"/>
    <s v="Annually"/>
  </r>
  <r>
    <s v="EVS01634"/>
    <n v="-23.643986999999999"/>
    <n v="-46.688234999999999"/>
    <s v="8415 SÃ£o Paulo Ave"/>
    <s v=" SÃ£o Paulo"/>
    <s v="Brazil"/>
    <s v="Brazil"/>
    <s v="South America"/>
    <s v="AC Level 2"/>
    <n v="0.15"/>
    <d v="2025-07-24T00:00:00"/>
    <s v="9.00-21.00"/>
    <d v="1900-01-11T00:00:00"/>
    <n v="18.829999999999998"/>
    <n v="62"/>
    <x v="1"/>
    <x v="2"/>
    <s v="Tesla, CHAdeMO"/>
    <n v="2015"/>
    <s v="No"/>
    <n v="3.1"/>
    <n v="6"/>
    <s v="Quarterly"/>
  </r>
  <r>
    <s v="EVS01635"/>
    <n v="-33.873435000000001"/>
    <n v="18.471515"/>
    <s v="5954 Cape Town Ave"/>
    <s v=" Cape Town"/>
    <s v="South Africa"/>
    <s v="South Africa"/>
    <s v="Africa"/>
    <s v="AC Level 2"/>
    <n v="0.19"/>
    <s v="9:00-18:00"/>
    <s v="9:00-18:00"/>
    <d v="1899-12-30T08:52:48"/>
    <n v="17.600000000000001"/>
    <n v="81"/>
    <x v="0"/>
    <x v="1"/>
    <s v="CCS"/>
    <n v="2010"/>
    <s v="Yes"/>
    <n v="4.0999999999999996"/>
    <n v="3"/>
    <s v="Annually"/>
  </r>
  <r>
    <s v="EVS01636"/>
    <n v="43.663831999999999"/>
    <n v="-79.449369000000004"/>
    <s v="9791 Toronto Ave"/>
    <s v=" Toronto"/>
    <s v="Canada"/>
    <s v="Canada"/>
    <s v="North America"/>
    <s v="AC Level 2"/>
    <n v="0.24"/>
    <s v="6:00-22:00"/>
    <s v="6:00-22:00"/>
    <d v="1899-12-30T16:04:48"/>
    <n v="10.8"/>
    <n v="17"/>
    <x v="2"/>
    <x v="1"/>
    <s v="CCS, Type 2"/>
    <n v="2015"/>
    <s v="Yes"/>
    <n v="4.8"/>
    <n v="6"/>
    <s v="Quarterly"/>
  </r>
  <r>
    <s v="EVS01637"/>
    <n v="-33.777360999999999"/>
    <n v="18.463545"/>
    <s v="2566 Cape Town Ave"/>
    <s v=" Cape Town"/>
    <s v="South Africa"/>
    <s v="South Africa"/>
    <s v="Africa"/>
    <s v="AC Level 2"/>
    <n v="0.25"/>
    <d v="2025-07-24T00:00:00"/>
    <s v="9.00-21.00"/>
    <d v="1900-01-11T00:00:00"/>
    <n v="9.34"/>
    <n v="45"/>
    <x v="0"/>
    <x v="3"/>
    <s v="Type 2"/>
    <n v="2020"/>
    <s v="No"/>
    <n v="3.2"/>
    <n v="7"/>
    <s v="Monthly"/>
  </r>
  <r>
    <s v="EVS01639"/>
    <n v="34.089481999999997"/>
    <n v="-118.342893"/>
    <s v="6464 Los Angeles Ave"/>
    <s v=" Los Angeles"/>
    <s v="United States"/>
    <s v="United States"/>
    <s v="North America"/>
    <s v="AC Level 2"/>
    <n v="0.44"/>
    <s v="6:00-22:00"/>
    <s v="6:00-22:00"/>
    <d v="1899-12-30T16:04:48"/>
    <n v="8.57"/>
    <n v="39"/>
    <x v="2"/>
    <x v="0"/>
    <s v="Type 2"/>
    <n v="2011"/>
    <s v="Yes"/>
    <n v="4.0999999999999996"/>
    <n v="8"/>
    <s v="Monthly"/>
  </r>
  <r>
    <s v="EVS01641"/>
    <n v="12.318994"/>
    <n v="146.24528900000001"/>
    <s v="8910 Random Rd"/>
    <s v="Error"/>
    <s v="Error"/>
    <s v="Error"/>
    <s v="Error"/>
    <s v="AC Level 2"/>
    <n v="0.25"/>
    <s v="9:00-18:00"/>
    <s v="9:00-18:00"/>
    <d v="1899-12-30T08:52:48"/>
    <n v="7.73"/>
    <n v="70"/>
    <x v="4"/>
    <x v="2"/>
    <s v="CHAdeMO, Type 2"/>
    <n v="2019"/>
    <s v="Yes"/>
    <n v="4.3"/>
    <n v="6"/>
    <s v="Monthly"/>
  </r>
  <r>
    <s v="EVS01646"/>
    <n v="19.065798999999998"/>
    <n v="72.825971999999993"/>
    <s v="7783 Mumbai Ave"/>
    <s v=" Mumbai"/>
    <s v="India"/>
    <s v="India"/>
    <s v="Asia"/>
    <s v="AC Level 2"/>
    <n v="0.23"/>
    <s v="9:00-18:00"/>
    <s v="9:00-18:00"/>
    <d v="1899-12-30T08:52:48"/>
    <n v="10.62"/>
    <n v="94"/>
    <x v="2"/>
    <x v="1"/>
    <s v="CHAdeMO, Type 2"/>
    <n v="2012"/>
    <s v="Yes"/>
    <n v="4.0999999999999996"/>
    <n v="8"/>
    <s v="Annually"/>
  </r>
  <r>
    <s v="EVS01648"/>
    <n v="55.722518999999998"/>
    <n v="37.684201999999999"/>
    <s v="6504 Moscow Ave"/>
    <s v=" Moscow"/>
    <s v="Russia"/>
    <s v="Russia"/>
    <s v="Europe"/>
    <s v="AC Level 2"/>
    <n v="0.49"/>
    <d v="2025-07-24T00:00:00"/>
    <s v="9.00-21.00"/>
    <d v="1900-01-11T00:00:00"/>
    <n v="1.61"/>
    <n v="21"/>
    <x v="4"/>
    <x v="0"/>
    <s v="CCS, Tesla"/>
    <n v="2023"/>
    <s v="Yes"/>
    <n v="4.5"/>
    <n v="5"/>
    <s v="Annually"/>
  </r>
  <r>
    <s v="EVS01653"/>
    <n v="37.686700000000002"/>
    <n v="126.988878"/>
    <s v="9460 Seoul Ave"/>
    <s v=" Seoul"/>
    <s v="South Korea"/>
    <s v="South Korea"/>
    <s v="Asia"/>
    <s v="AC Level 2"/>
    <n v="0.17"/>
    <s v="9:00-18:00"/>
    <s v="9:00-18:00"/>
    <d v="1899-12-30T08:52:48"/>
    <n v="4.67"/>
    <n v="89"/>
    <x v="0"/>
    <x v="1"/>
    <s v="CCS, Type 2"/>
    <n v="2018"/>
    <s v="Yes"/>
    <n v="4.7"/>
    <n v="6"/>
    <s v="Quarterly"/>
  </r>
  <r>
    <s v="EVS01654"/>
    <n v="13.851525000000001"/>
    <n v="100.55121200000001"/>
    <s v="8426 Bangkok Ave"/>
    <s v=" Bangkok"/>
    <s v="Thailand"/>
    <s v="Thailand"/>
    <s v="Asia"/>
    <s v="AC Level 2"/>
    <n v="0.44"/>
    <d v="2025-07-24T00:00:00"/>
    <s v="9.00-21.00"/>
    <d v="1900-01-11T00:00:00"/>
    <n v="14.5"/>
    <n v="67"/>
    <x v="0"/>
    <x v="0"/>
    <s v="Type 2"/>
    <n v="2017"/>
    <s v="No"/>
    <n v="3.8"/>
    <n v="10"/>
    <s v="Monthly"/>
  </r>
  <r>
    <s v="EVS01656"/>
    <n v="-23.540254999999998"/>
    <n v="-46.666642000000003"/>
    <s v="9619 SÃ£o Paulo Ave"/>
    <s v=" SÃ£o Paulo"/>
    <s v="Brazil"/>
    <s v="Brazil"/>
    <s v="South America"/>
    <s v="AC Level 2"/>
    <n v="0.32"/>
    <s v="6:00-22:00"/>
    <s v="6:00-22:00"/>
    <d v="1899-12-30T16:04:48"/>
    <n v="8.59"/>
    <n v="89"/>
    <x v="1"/>
    <x v="3"/>
    <s v="Type 2, CCS"/>
    <n v="2020"/>
    <s v="No"/>
    <n v="4.0999999999999996"/>
    <n v="10"/>
    <s v="Quarterly"/>
  </r>
  <r>
    <s v="EVS01659"/>
    <n v="37.59111"/>
    <n v="126.95720900000001"/>
    <s v="2209 Seoul Ave"/>
    <s v=" Seoul"/>
    <s v="South Korea"/>
    <s v="South Korea"/>
    <s v="Asia"/>
    <s v="AC Level 2"/>
    <n v="0.41"/>
    <d v="2025-07-24T00:00:00"/>
    <s v="9.00-21.00"/>
    <d v="1900-01-11T00:00:00"/>
    <n v="6.36"/>
    <n v="95"/>
    <x v="1"/>
    <x v="2"/>
    <s v="Tesla, CCS"/>
    <n v="2011"/>
    <s v="No"/>
    <n v="3.4"/>
    <n v="6"/>
    <s v="Quarterly"/>
  </r>
  <r>
    <s v="EVS01661"/>
    <n v="84.035706000000005"/>
    <n v="114.687545"/>
    <s v="174 Random Rd"/>
    <s v="Not Found"/>
    <s v="Not Found"/>
    <s v="Not Found"/>
    <s v="Not Found"/>
    <s v="AC Level 2"/>
    <n v="0.18"/>
    <d v="2025-07-24T00:00:00"/>
    <s v="9.00-21.00"/>
    <d v="1900-01-11T00:00:00"/>
    <n v="4.1399999999999997"/>
    <n v="32"/>
    <x v="1"/>
    <x v="2"/>
    <s v="Type 2"/>
    <n v="2016"/>
    <s v="No"/>
    <n v="3.4"/>
    <n v="10"/>
    <s v="Quarterly"/>
  </r>
  <r>
    <s v="EVS01665"/>
    <n v="13.883884"/>
    <n v="100.544808"/>
    <s v="1810 Bangkok Ave"/>
    <s v=" Bangkok"/>
    <s v="Thailand"/>
    <s v="Thailand"/>
    <s v="Asia"/>
    <s v="AC Level 2"/>
    <n v="0.32"/>
    <s v="6:00-22:00"/>
    <s v="6:00-22:00"/>
    <d v="1899-12-30T16:04:48"/>
    <n v="9.7799999999999994"/>
    <n v="77"/>
    <x v="1"/>
    <x v="0"/>
    <s v="CHAdeMO"/>
    <n v="2014"/>
    <s v="No"/>
    <n v="4.7"/>
    <n v="6"/>
    <s v="Annually"/>
  </r>
  <r>
    <s v="EVS01668"/>
    <n v="52.557715999999999"/>
    <n v="13.449199"/>
    <s v="3882 Berlin Ave"/>
    <s v=" Berlin"/>
    <s v="Germany"/>
    <s v="Germany"/>
    <s v="Europe"/>
    <s v="AC Level 2"/>
    <n v="0.49"/>
    <s v="6:00-22:00"/>
    <s v="6:00-22:00"/>
    <d v="1899-12-30T16:04:48"/>
    <n v="17.52"/>
    <n v="78"/>
    <x v="0"/>
    <x v="3"/>
    <s v="CHAdeMO"/>
    <n v="2022"/>
    <s v="Yes"/>
    <n v="3.7"/>
    <n v="5"/>
    <s v="Annually"/>
  </r>
  <r>
    <s v="EVS01673"/>
    <n v="55.715041999999997"/>
    <n v="37.505136999999998"/>
    <s v="8576 Moscow Ave"/>
    <s v=" Moscow"/>
    <s v="Russia"/>
    <s v="Russia"/>
    <s v="Europe"/>
    <s v="AC Level 2"/>
    <n v="0.4"/>
    <d v="2025-07-24T00:00:00"/>
    <s v="9.00-21.00"/>
    <d v="1900-01-11T00:00:00"/>
    <n v="10.66"/>
    <n v="37"/>
    <x v="3"/>
    <x v="1"/>
    <s v="CCS, Tesla"/>
    <n v="2016"/>
    <s v="No"/>
    <n v="4.2"/>
    <n v="4"/>
    <s v="Annually"/>
  </r>
  <r>
    <s v="EVS01675"/>
    <n v="52.572004"/>
    <n v="13.462624999999999"/>
    <s v="6199 Berlin Ave"/>
    <s v=" Berlin"/>
    <s v="Germany"/>
    <s v="Germany"/>
    <s v="Europe"/>
    <s v="AC Level 2"/>
    <n v="0.15"/>
    <s v="9:00-18:00"/>
    <s v="9:00-18:00"/>
    <d v="1899-12-30T08:52:48"/>
    <n v="6.13"/>
    <n v="53"/>
    <x v="3"/>
    <x v="0"/>
    <s v="CCS, Tesla"/>
    <n v="2020"/>
    <s v="No"/>
    <n v="3.9"/>
    <n v="5"/>
    <s v="Monthly"/>
  </r>
  <r>
    <s v="EVS01676"/>
    <n v="-23.515273000000001"/>
    <n v="-46.505996000000003"/>
    <s v="9857 SÃ£o Paulo Ave"/>
    <s v=" SÃ£o Paulo"/>
    <s v="Brazil"/>
    <s v="Brazil"/>
    <s v="South America"/>
    <s v="AC Level 2"/>
    <n v="0.21"/>
    <s v="6:00-22:00"/>
    <s v="6:00-22:00"/>
    <d v="1899-12-30T16:04:48"/>
    <n v="16.36"/>
    <n v="12"/>
    <x v="2"/>
    <x v="2"/>
    <s v="CHAdeMO, Type 2"/>
    <n v="2020"/>
    <s v="No"/>
    <n v="4.8"/>
    <n v="9"/>
    <s v="Monthly"/>
  </r>
  <r>
    <s v="EVS01681"/>
    <n v="-69.899045999999998"/>
    <n v="94.575793000000004"/>
    <s v="9084 Random Rd"/>
    <s v="Error"/>
    <s v="Error"/>
    <s v="Error"/>
    <s v="Error"/>
    <s v="AC Level 2"/>
    <n v="0.24"/>
    <d v="2025-07-24T00:00:00"/>
    <s v="9.00-21.00"/>
    <d v="1900-01-11T00:00:00"/>
    <n v="6.65"/>
    <n v="93"/>
    <x v="0"/>
    <x v="2"/>
    <s v="CHAdeMO, Type 2"/>
    <n v="2015"/>
    <s v="No"/>
    <n v="4.8"/>
    <n v="10"/>
    <s v="Quarterly"/>
  </r>
  <r>
    <s v="EVS01682"/>
    <n v="37.584069999999997"/>
    <n v="126.90158099999999"/>
    <s v="6878 Seoul Ave"/>
    <s v=" Seoul"/>
    <s v="South Korea"/>
    <s v="South Korea"/>
    <s v="Asia"/>
    <s v="AC Level 2"/>
    <n v="0.42"/>
    <s v="6:00-22:00"/>
    <s v="6:00-22:00"/>
    <d v="1899-12-30T16:04:48"/>
    <n v="17.72"/>
    <n v="11"/>
    <x v="3"/>
    <x v="2"/>
    <s v="Tesla, CCS"/>
    <n v="2014"/>
    <s v="No"/>
    <n v="4.5"/>
    <n v="5"/>
    <s v="Quarterly"/>
  </r>
  <r>
    <s v="EVS01683"/>
    <n v="13.819715"/>
    <n v="100.587108"/>
    <s v="5760 Bangkok Ave"/>
    <s v=" Bangkok"/>
    <s v="Thailand"/>
    <s v="Thailand"/>
    <s v="Asia"/>
    <s v="AC Level 2"/>
    <n v="0.14000000000000001"/>
    <s v="9:00-18:00"/>
    <s v="9:00-18:00"/>
    <d v="1899-12-30T08:52:48"/>
    <n v="10.67"/>
    <n v="21"/>
    <x v="0"/>
    <x v="0"/>
    <s v="CCS"/>
    <n v="2013"/>
    <s v="Yes"/>
    <n v="3.5"/>
    <n v="6"/>
    <s v="Monthly"/>
  </r>
  <r>
    <s v="EVS01688"/>
    <n v="34.113917999999998"/>
    <n v="-118.214814"/>
    <s v="1101 Los Angeles Ave"/>
    <s v=" Los Angeles"/>
    <s v="United States"/>
    <s v="United States"/>
    <s v="North America"/>
    <s v="AC Level 2"/>
    <n v="0.48"/>
    <s v="6:00-22:00"/>
    <s v="6:00-22:00"/>
    <d v="1899-12-30T16:04:48"/>
    <n v="6.25"/>
    <n v="71"/>
    <x v="2"/>
    <x v="0"/>
    <s v="Type 2, CHAdeMO"/>
    <n v="2019"/>
    <s v="Yes"/>
    <n v="4.0999999999999996"/>
    <n v="7"/>
    <s v="Monthly"/>
  </r>
  <r>
    <s v="EVS01689"/>
    <n v="37.744419000000001"/>
    <n v="-122.44009800000001"/>
    <s v="4371 San Francisco Ave"/>
    <s v=" San Francisco"/>
    <s v="United States"/>
    <s v="United States"/>
    <s v="North America"/>
    <s v="AC Level 2"/>
    <n v="0.32"/>
    <s v="6:00-22:00"/>
    <s v="6:00-22:00"/>
    <d v="1899-12-30T16:04:48"/>
    <n v="1.48"/>
    <n v="38"/>
    <x v="0"/>
    <x v="3"/>
    <s v="Tesla, CCS"/>
    <n v="2016"/>
    <s v="Yes"/>
    <n v="3.6"/>
    <n v="2"/>
    <s v="Annually"/>
  </r>
  <r>
    <s v="EVS01691"/>
    <n v="-3.9092069999999999"/>
    <n v="-154.41526400000001"/>
    <s v="8659 Random Rd"/>
    <s v="Error"/>
    <s v="Error"/>
    <s v="Error"/>
    <s v="Error"/>
    <s v="AC Level 2"/>
    <n v="0.31"/>
    <s v="9:00-18:00"/>
    <s v="9:00-18:00"/>
    <d v="1899-12-30T08:52:48"/>
    <n v="13.53"/>
    <n v="37"/>
    <x v="3"/>
    <x v="1"/>
    <s v="CHAdeMO"/>
    <n v="2010"/>
    <s v="Yes"/>
    <n v="4.8"/>
    <n v="4"/>
    <s v="Quarterly"/>
  </r>
  <r>
    <s v="EVS01698"/>
    <n v="25.343923"/>
    <n v="55.399799000000002"/>
    <s v="8308 Dubai Ave"/>
    <s v=" Dubai"/>
    <s v="United Arab Emirates"/>
    <s v="United Arab Emirates"/>
    <s v="Asia"/>
    <s v="AC Level 2"/>
    <n v="0.48"/>
    <s v="6:00-22:00"/>
    <s v="6:00-22:00"/>
    <d v="1899-12-30T16:04:48"/>
    <n v="2.0699999999999998"/>
    <n v="11"/>
    <x v="4"/>
    <x v="1"/>
    <s v="Tesla"/>
    <n v="2022"/>
    <s v="No"/>
    <n v="4.4000000000000004"/>
    <n v="5"/>
    <s v="Quarterly"/>
  </r>
  <r>
    <s v="EVS01701"/>
    <n v="9.9146820000000009"/>
    <n v="-175.06987100000001"/>
    <s v="8963 Random Rd"/>
    <s v="Not Found"/>
    <s v="Not Found"/>
    <s v="Not Found"/>
    <s v="Not Found"/>
    <s v="AC Level 2"/>
    <n v="0.46"/>
    <d v="2025-07-24T00:00:00"/>
    <s v="9.00-21.00"/>
    <d v="1900-01-11T00:00:00"/>
    <n v="9.8000000000000007"/>
    <n v="88"/>
    <x v="2"/>
    <x v="3"/>
    <s v="CHAdeMO"/>
    <n v="2019"/>
    <s v="Yes"/>
    <n v="4.3"/>
    <n v="2"/>
    <s v="Annually"/>
  </r>
  <r>
    <s v="EVS01708"/>
    <n v="18.976168999999999"/>
    <n v="72.958751000000007"/>
    <s v="1853 Mumbai Ave"/>
    <s v=" Mumbai"/>
    <s v="India"/>
    <s v="India"/>
    <s v="Asia"/>
    <s v="AC Level 2"/>
    <n v="0.26"/>
    <s v="9:00-18:00"/>
    <s v="9:00-18:00"/>
    <d v="1899-12-30T08:52:48"/>
    <n v="12.15"/>
    <n v="37"/>
    <x v="1"/>
    <x v="2"/>
    <s v="Tesla"/>
    <n v="2018"/>
    <s v="Yes"/>
    <n v="4.4000000000000004"/>
    <n v="6"/>
    <s v="Monthly"/>
  </r>
  <r>
    <s v="EVS01709"/>
    <n v="19.027291000000002"/>
    <n v="72.881427000000002"/>
    <s v="2561 Mumbai Ave"/>
    <s v=" Mumbai"/>
    <s v="India"/>
    <s v="India"/>
    <s v="Asia"/>
    <s v="AC Level 2"/>
    <n v="0.23"/>
    <s v="6:00-22:00"/>
    <s v="6:00-22:00"/>
    <d v="1899-12-30T16:04:48"/>
    <n v="10.45"/>
    <n v="42"/>
    <x v="2"/>
    <x v="1"/>
    <s v="CHAdeMO, Tesla"/>
    <n v="2016"/>
    <s v="Yes"/>
    <n v="4.9000000000000004"/>
    <n v="10"/>
    <s v="Annually"/>
  </r>
  <r>
    <s v="EVS01710"/>
    <n v="41.937812000000001"/>
    <n v="-87.747490999999997"/>
    <s v="1088 Chicago Ave"/>
    <s v=" Chicago"/>
    <s v="United States"/>
    <s v="United States"/>
    <s v="North America"/>
    <s v="AC Level 2"/>
    <n v="0.35"/>
    <s v="6:00-22:00"/>
    <s v="6:00-22:00"/>
    <d v="1899-12-30T16:04:48"/>
    <n v="4.57"/>
    <n v="95"/>
    <x v="3"/>
    <x v="1"/>
    <s v="CHAdeMO, CCS"/>
    <n v="2016"/>
    <s v="Yes"/>
    <n v="4.0999999999999996"/>
    <n v="5"/>
    <s v="Quarterly"/>
  </r>
  <r>
    <s v="EVS01712"/>
    <n v="34.017384999999997"/>
    <n v="-118.391113"/>
    <s v="142 Los Angeles Ave"/>
    <s v=" Los Angeles"/>
    <s v="United States"/>
    <s v="United States"/>
    <s v="North America"/>
    <s v="AC Level 2"/>
    <n v="0.15"/>
    <s v="9:00-18:00"/>
    <s v="9:00-18:00"/>
    <d v="1899-12-30T08:52:48"/>
    <n v="9.4700000000000006"/>
    <n v="11"/>
    <x v="2"/>
    <x v="0"/>
    <s v="Type 2"/>
    <n v="2020"/>
    <s v="Yes"/>
    <n v="3.1"/>
    <n v="5"/>
    <s v="Annually"/>
  </r>
  <r>
    <s v="EVS01713"/>
    <n v="-23.699997"/>
    <n v="-46.674976000000001"/>
    <s v="5938 SÃ£o Paulo Ave"/>
    <s v=" SÃ£o Paulo"/>
    <s v="Brazil"/>
    <s v="Brazil"/>
    <s v="South America"/>
    <s v="AC Level 2"/>
    <n v="0.11"/>
    <s v="9:00-18:00"/>
    <s v="9:00-18:00"/>
    <d v="1899-12-30T08:52:48"/>
    <n v="0.69"/>
    <n v="88"/>
    <x v="2"/>
    <x v="0"/>
    <s v="CHAdeMO, CCS"/>
    <n v="2021"/>
    <s v="Yes"/>
    <n v="4.9000000000000004"/>
    <n v="1"/>
    <s v="Annually"/>
  </r>
  <r>
    <s v="EVS01716"/>
    <n v="-33.864094000000001"/>
    <n v="151.292708"/>
    <s v="1462 Sydney Ave"/>
    <s v=" Sydney"/>
    <s v="Australia"/>
    <s v="Australia"/>
    <s v="Australia"/>
    <s v="AC Level 2"/>
    <n v="0.25"/>
    <s v="6:00-22:00"/>
    <s v="6:00-22:00"/>
    <d v="1899-12-30T16:04:48"/>
    <n v="5.21"/>
    <n v="18"/>
    <x v="3"/>
    <x v="1"/>
    <s v="Tesla"/>
    <n v="2019"/>
    <s v="No"/>
    <n v="4.3"/>
    <n v="9"/>
    <s v="Annually"/>
  </r>
  <r>
    <s v="EVS01718"/>
    <n v="41.924232000000003"/>
    <n v="-87.753316999999996"/>
    <s v="4267 Chicago Ave"/>
    <s v=" Chicago"/>
    <s v="United States"/>
    <s v="United States"/>
    <s v="North America"/>
    <s v="AC Level 2"/>
    <n v="0.27"/>
    <s v="9:00-18:00"/>
    <s v="9:00-18:00"/>
    <d v="1899-12-30T08:52:48"/>
    <n v="7.59"/>
    <n v="68"/>
    <x v="4"/>
    <x v="3"/>
    <s v="Type 2, Tesla"/>
    <n v="2016"/>
    <s v="Yes"/>
    <n v="4.7"/>
    <n v="6"/>
    <s v="Quarterly"/>
  </r>
  <r>
    <s v="EVS01722"/>
    <n v="34.006596000000002"/>
    <n v="-118.23790099999999"/>
    <s v="4151 Los Angeles Ave"/>
    <s v=" Los Angeles"/>
    <s v="United States"/>
    <s v="United States"/>
    <s v="North America"/>
    <s v="AC Level 2"/>
    <n v="0.22"/>
    <d v="2025-07-24T00:00:00"/>
    <s v="9.00-21.00"/>
    <d v="1900-01-11T00:00:00"/>
    <n v="11.47"/>
    <n v="37"/>
    <x v="3"/>
    <x v="0"/>
    <s v="CCS"/>
    <n v="2014"/>
    <s v="Yes"/>
    <n v="3.1"/>
    <n v="5"/>
    <s v="Monthly"/>
  </r>
  <r>
    <s v="EVS01723"/>
    <n v="19.186502000000001"/>
    <n v="72.966655000000003"/>
    <s v="742 Mumbai Ave"/>
    <s v=" Mumbai"/>
    <s v="India"/>
    <s v="India"/>
    <s v="Asia"/>
    <s v="AC Level 2"/>
    <n v="0.31"/>
    <d v="2025-07-24T00:00:00"/>
    <s v="9.00-21.00"/>
    <d v="1900-01-11T00:00:00"/>
    <n v="0.77"/>
    <n v="64"/>
    <x v="3"/>
    <x v="3"/>
    <s v="CCS"/>
    <n v="2019"/>
    <s v="No"/>
    <n v="4.3"/>
    <n v="8"/>
    <s v="Monthly"/>
  </r>
  <r>
    <s v="EVS01724"/>
    <n v="19.014543"/>
    <n v="72.846304000000003"/>
    <s v="4316 Mumbai Ave"/>
    <s v=" Mumbai"/>
    <s v="India"/>
    <s v="India"/>
    <s v="Asia"/>
    <s v="AC Level 2"/>
    <n v="0.26"/>
    <s v="6:00-22:00"/>
    <s v="6:00-22:00"/>
    <d v="1899-12-30T16:04:48"/>
    <n v="8.19"/>
    <n v="36"/>
    <x v="1"/>
    <x v="0"/>
    <s v="Type 2, Tesla"/>
    <n v="2019"/>
    <s v="Yes"/>
    <n v="3.6"/>
    <n v="10"/>
    <s v="Annually"/>
  </r>
  <r>
    <s v="EVS01725"/>
    <n v="13.79701"/>
    <n v="100.545907"/>
    <s v="2626 Bangkok Ave"/>
    <s v=" Bangkok"/>
    <s v="Thailand"/>
    <s v="Thailand"/>
    <s v="Asia"/>
    <s v="AC Level 2"/>
    <n v="0.39"/>
    <s v="9:00-18:00"/>
    <s v="9:00-18:00"/>
    <d v="1899-12-30T08:52:48"/>
    <n v="18.440000000000001"/>
    <n v="71"/>
    <x v="1"/>
    <x v="2"/>
    <s v="CHAdeMO"/>
    <n v="2023"/>
    <s v="No"/>
    <n v="4.9000000000000004"/>
    <n v="3"/>
    <s v="Quarterly"/>
  </r>
  <r>
    <s v="EVS01729"/>
    <n v="19.494896000000001"/>
    <n v="-99.140978000000004"/>
    <s v="6304 Mexico City Ave"/>
    <s v=" Mexico City"/>
    <s v="Mexico"/>
    <s v="Mexico"/>
    <s v="North America"/>
    <s v="AC Level 2"/>
    <n v="0.3"/>
    <s v="6:00-22:00"/>
    <s v="6:00-22:00"/>
    <d v="1899-12-30T16:04:48"/>
    <n v="2.97"/>
    <n v="44"/>
    <x v="2"/>
    <x v="1"/>
    <s v="CCS"/>
    <n v="2013"/>
    <s v="No"/>
    <n v="4.2"/>
    <n v="8"/>
    <s v="Quarterly"/>
  </r>
  <r>
    <s v="EVS01730"/>
    <n v="37.619779000000001"/>
    <n v="126.915206"/>
    <s v="3724 Seoul Ave"/>
    <s v=" Seoul"/>
    <s v="South Korea"/>
    <s v="South Korea"/>
    <s v="Asia"/>
    <s v="AC Level 2"/>
    <n v="0.21"/>
    <s v="6:00-22:00"/>
    <s v="6:00-22:00"/>
    <d v="1899-12-30T16:04:48"/>
    <n v="17.850000000000001"/>
    <n v="58"/>
    <x v="4"/>
    <x v="2"/>
    <s v="CCS"/>
    <n v="2014"/>
    <s v="Yes"/>
    <n v="3.3"/>
    <n v="8"/>
    <s v="Quarterly"/>
  </r>
  <r>
    <s v="EVS01731"/>
    <n v="-79.496517999999995"/>
    <n v="-133.894791"/>
    <s v="3196 Random Rd"/>
    <s v="Error"/>
    <s v="Error"/>
    <s v="Error"/>
    <s v="Error"/>
    <s v="AC Level 2"/>
    <n v="0.31"/>
    <s v="9:00-18:00"/>
    <s v="9:00-18:00"/>
    <d v="1899-12-30T08:52:48"/>
    <n v="13.74"/>
    <n v="23"/>
    <x v="2"/>
    <x v="2"/>
    <s v="Type 2, CHAdeMO"/>
    <n v="2011"/>
    <s v="No"/>
    <n v="3.2"/>
    <n v="9"/>
    <s v="Monthly"/>
  </r>
  <r>
    <s v="EVS01735"/>
    <n v="41.855204999999998"/>
    <n v="-87.669745000000006"/>
    <s v="4140 Chicago Ave"/>
    <s v=" Chicago"/>
    <s v="United States"/>
    <s v="United States"/>
    <s v="North America"/>
    <s v="AC Level 2"/>
    <n v="0.13"/>
    <d v="2025-07-24T00:00:00"/>
    <s v="9.00-21.00"/>
    <d v="1900-01-11T00:00:00"/>
    <n v="0.64"/>
    <n v="30"/>
    <x v="3"/>
    <x v="3"/>
    <s v="Type 2"/>
    <n v="2013"/>
    <s v="No"/>
    <n v="4.5"/>
    <n v="6"/>
    <s v="Annually"/>
  </r>
  <r>
    <s v="EVS01739"/>
    <n v="43.760173000000002"/>
    <n v="-79.322810000000004"/>
    <s v="3423 Toronto Ave"/>
    <s v=" Toronto"/>
    <s v="Canada"/>
    <s v="Canada"/>
    <s v="North America"/>
    <s v="AC Level 2"/>
    <n v="0.33"/>
    <s v="9:00-18:00"/>
    <s v="9:00-18:00"/>
    <d v="1899-12-30T08:52:48"/>
    <n v="19.420000000000002"/>
    <n v="12"/>
    <x v="0"/>
    <x v="0"/>
    <s v="Tesla, CCS"/>
    <n v="2021"/>
    <s v="No"/>
    <n v="4.9000000000000004"/>
    <n v="6"/>
    <s v="Quarterly"/>
  </r>
  <r>
    <s v="EVS01741"/>
    <n v="2.4346719999999999"/>
    <n v="-10.520061999999999"/>
    <s v="7465 Random Rd"/>
    <s v="Error"/>
    <s v="Error"/>
    <s v="Error"/>
    <s v="Error"/>
    <s v="AC Level 2"/>
    <n v="0.11"/>
    <s v="6:00-22:00"/>
    <s v="6:00-22:00"/>
    <d v="1899-12-30T16:04:48"/>
    <n v="18.29"/>
    <n v="75"/>
    <x v="2"/>
    <x v="0"/>
    <s v="CCS"/>
    <n v="2018"/>
    <s v="Yes"/>
    <n v="4.5999999999999996"/>
    <n v="8"/>
    <s v="Annually"/>
  </r>
  <r>
    <s v="EVS01742"/>
    <n v="-23.510484000000002"/>
    <n v="-46.502099999999999"/>
    <s v="6936 SÃ£o Paulo Ave"/>
    <s v=" SÃ£o Paulo"/>
    <s v="Brazil"/>
    <s v="Brazil"/>
    <s v="South America"/>
    <s v="AC Level 2"/>
    <n v="0.31"/>
    <d v="2025-07-24T00:00:00"/>
    <s v="9.00-21.00"/>
    <d v="1900-01-11T00:00:00"/>
    <n v="15.62"/>
    <n v="40"/>
    <x v="1"/>
    <x v="2"/>
    <s v="CHAdeMO"/>
    <n v="2012"/>
    <s v="No"/>
    <n v="3.2"/>
    <n v="6"/>
    <s v="Annually"/>
  </r>
  <r>
    <s v="EVS01745"/>
    <n v="-23.535981"/>
    <n v="-46.528495999999997"/>
    <s v="1556 SÃ£o Paulo Ave"/>
    <s v=" SÃ£o Paulo"/>
    <s v="Brazil"/>
    <s v="Brazil"/>
    <s v="South America"/>
    <s v="AC Level 2"/>
    <n v="0.2"/>
    <d v="2025-07-24T00:00:00"/>
    <s v="9.00-21.00"/>
    <d v="1900-01-11T00:00:00"/>
    <n v="16.38"/>
    <n v="65"/>
    <x v="2"/>
    <x v="0"/>
    <s v="Type 2, CCS"/>
    <n v="2018"/>
    <s v="Yes"/>
    <n v="4.9000000000000004"/>
    <n v="1"/>
    <s v="Monthly"/>
  </r>
  <r>
    <s v="EVS01746"/>
    <n v="25.355926"/>
    <n v="55.273791000000003"/>
    <s v="7832 Dubai Ave"/>
    <s v=" Dubai"/>
    <s v="United Arab Emirates"/>
    <s v="United Arab Emirates"/>
    <s v="Asia"/>
    <s v="AC Level 2"/>
    <n v="0.45"/>
    <s v="9:00-18:00"/>
    <s v="9:00-18:00"/>
    <d v="1899-12-30T08:52:48"/>
    <n v="1.91"/>
    <n v="48"/>
    <x v="4"/>
    <x v="2"/>
    <s v="CHAdeMO"/>
    <n v="2010"/>
    <s v="No"/>
    <n v="3.1"/>
    <n v="7"/>
    <s v="Monthly"/>
  </r>
  <r>
    <s v="EVS01749"/>
    <n v="-33.816343000000003"/>
    <n v="18.401523000000001"/>
    <s v="1567 Cape Town Ave"/>
    <s v=" Cape Town"/>
    <s v="South Africa"/>
    <s v="South Africa"/>
    <s v="Africa"/>
    <s v="AC Level 2"/>
    <n v="0.22"/>
    <s v="9:00-18:00"/>
    <s v="9:00-18:00"/>
    <d v="1899-12-30T08:52:48"/>
    <n v="5.77"/>
    <n v="58"/>
    <x v="2"/>
    <x v="2"/>
    <s v="CCS"/>
    <n v="2011"/>
    <s v="No"/>
    <n v="3.7"/>
    <n v="10"/>
    <s v="Monthly"/>
  </r>
  <r>
    <s v="EVS01753"/>
    <n v="-23.566775"/>
    <n v="-46.519272000000001"/>
    <s v="6639 SÃ£o Paulo Ave"/>
    <s v=" SÃ£o Paulo"/>
    <s v="Brazil"/>
    <s v="Brazil"/>
    <s v="South America"/>
    <s v="AC Level 2"/>
    <n v="0.34"/>
    <d v="2025-07-24T00:00:00"/>
    <s v="9.00-21.00"/>
    <d v="1900-01-11T00:00:00"/>
    <n v="12.27"/>
    <n v="13"/>
    <x v="4"/>
    <x v="2"/>
    <s v="Type 2, Tesla"/>
    <n v="2019"/>
    <s v="Yes"/>
    <n v="3.3"/>
    <n v="7"/>
    <s v="Quarterly"/>
  </r>
  <r>
    <s v="EVS01755"/>
    <n v="19.593427999999999"/>
    <n v="-99.165564000000003"/>
    <s v="2177 Mexico City Ave"/>
    <s v=" Mexico City"/>
    <s v="Mexico"/>
    <s v="Mexico"/>
    <s v="North America"/>
    <s v="AC Level 2"/>
    <n v="0.34"/>
    <d v="2025-07-24T00:00:00"/>
    <s v="9.00-21.00"/>
    <d v="1900-01-11T00:00:00"/>
    <n v="12.53"/>
    <n v="76"/>
    <x v="4"/>
    <x v="0"/>
    <s v="CHAdeMO, Type 2"/>
    <n v="2021"/>
    <s v="No"/>
    <n v="5"/>
    <n v="7"/>
    <s v="Annually"/>
  </r>
  <r>
    <s v="EVS01763"/>
    <n v="19.51408"/>
    <n v="-99.101405"/>
    <s v="144 Mexico City Ave"/>
    <s v=" Mexico City"/>
    <s v="Mexico"/>
    <s v="Mexico"/>
    <s v="North America"/>
    <s v="AC Level 2"/>
    <n v="0.21"/>
    <s v="6:00-22:00"/>
    <s v="6:00-22:00"/>
    <d v="1899-12-30T16:04:48"/>
    <n v="12.96"/>
    <n v="16"/>
    <x v="0"/>
    <x v="2"/>
    <s v="Tesla"/>
    <n v="2023"/>
    <s v="Yes"/>
    <n v="3.8"/>
    <n v="5"/>
    <s v="Annually"/>
  </r>
  <r>
    <s v="EVS01764"/>
    <n v="43.703020000000002"/>
    <n v="-79.474314000000007"/>
    <s v="2721 Toronto Ave"/>
    <s v=" Toronto"/>
    <s v="Canada"/>
    <s v="Canada"/>
    <s v="North America"/>
    <s v="AC Level 2"/>
    <n v="0.49"/>
    <s v="9:00-18:00"/>
    <s v="9:00-18:00"/>
    <d v="1899-12-30T08:52:48"/>
    <n v="16.71"/>
    <n v="77"/>
    <x v="2"/>
    <x v="0"/>
    <s v="Type 2, CCS"/>
    <n v="2023"/>
    <s v="Yes"/>
    <n v="4.7"/>
    <n v="9"/>
    <s v="Quarterly"/>
  </r>
  <r>
    <s v="EVS01765"/>
    <n v="41.962887000000002"/>
    <n v="-87.648809"/>
    <s v="8362 Chicago Ave"/>
    <s v=" Chicago"/>
    <s v="United States"/>
    <s v="United States"/>
    <s v="North America"/>
    <s v="AC Level 2"/>
    <n v="0.3"/>
    <s v="6:00-22:00"/>
    <s v="6:00-22:00"/>
    <d v="1899-12-30T16:04:48"/>
    <n v="5.86"/>
    <n v="81"/>
    <x v="1"/>
    <x v="2"/>
    <s v="Type 2"/>
    <n v="2011"/>
    <s v="No"/>
    <n v="4.5999999999999996"/>
    <n v="1"/>
    <s v="Annually"/>
  </r>
  <r>
    <s v="EVS01766"/>
    <n v="39.977303999999997"/>
    <n v="116.400302"/>
    <s v="3405 Beijing Ave"/>
    <s v=" Beijing"/>
    <s v="China"/>
    <s v="China"/>
    <s v="Asia"/>
    <s v="AC Level 2"/>
    <n v="0.38"/>
    <d v="2025-07-24T00:00:00"/>
    <s v="9.00-21.00"/>
    <d v="1900-01-11T00:00:00"/>
    <n v="0.71"/>
    <n v="92"/>
    <x v="0"/>
    <x v="2"/>
    <s v="Tesla, CCS"/>
    <n v="2015"/>
    <s v="No"/>
    <n v="4.5"/>
    <n v="7"/>
    <s v="Monthly"/>
  </r>
  <r>
    <s v="EVS01768"/>
    <n v="19.400058000000001"/>
    <n v="-99.128606000000005"/>
    <s v="4069 Mexico City Ave"/>
    <s v=" Mexico City"/>
    <s v="Mexico"/>
    <s v="Mexico"/>
    <s v="North America"/>
    <s v="AC Level 2"/>
    <n v="0.4"/>
    <s v="6:00-22:00"/>
    <s v="6:00-22:00"/>
    <d v="1899-12-30T16:04:48"/>
    <n v="3.05"/>
    <n v="44"/>
    <x v="0"/>
    <x v="3"/>
    <s v="CCS"/>
    <n v="2012"/>
    <s v="No"/>
    <n v="3.2"/>
    <n v="4"/>
    <s v="Annually"/>
  </r>
  <r>
    <s v="EVS01770"/>
    <n v="37.643645999999997"/>
    <n v="126.902204"/>
    <s v="5253 Seoul Ave"/>
    <s v=" Seoul"/>
    <s v="South Korea"/>
    <s v="South Korea"/>
    <s v="Asia"/>
    <s v="AC Level 2"/>
    <n v="0.41"/>
    <d v="2025-07-24T00:00:00"/>
    <s v="9.00-21.00"/>
    <d v="1900-01-11T00:00:00"/>
    <n v="17.71"/>
    <n v="20"/>
    <x v="4"/>
    <x v="2"/>
    <s v="Type 2, Tesla"/>
    <n v="2010"/>
    <s v="No"/>
    <n v="4.0999999999999996"/>
    <n v="10"/>
    <s v="Monthly"/>
  </r>
  <r>
    <s v="EVS01772"/>
    <n v="43.607698999999997"/>
    <n v="-79.308372000000006"/>
    <s v="5444 Toronto Ave"/>
    <s v=" Toronto"/>
    <s v="Canada"/>
    <s v="Canada"/>
    <s v="North America"/>
    <s v="AC Level 2"/>
    <n v="0.25"/>
    <s v="6:00-22:00"/>
    <s v="6:00-22:00"/>
    <d v="1899-12-30T16:04:48"/>
    <n v="14.11"/>
    <n v="46"/>
    <x v="1"/>
    <x v="0"/>
    <s v="CHAdeMO"/>
    <n v="2011"/>
    <s v="No"/>
    <n v="3.6"/>
    <n v="6"/>
    <s v="Quarterly"/>
  </r>
  <r>
    <s v="EVS01776"/>
    <n v="37.806305999999999"/>
    <n v="-122.41531000000001"/>
    <s v="970 San Francisco Ave"/>
    <s v=" San Francisco"/>
    <s v="United States"/>
    <s v="United States"/>
    <s v="North America"/>
    <s v="AC Level 2"/>
    <n v="0.14000000000000001"/>
    <s v="9:00-18:00"/>
    <s v="9:00-18:00"/>
    <d v="1899-12-30T08:52:48"/>
    <n v="13.95"/>
    <n v="11"/>
    <x v="3"/>
    <x v="0"/>
    <s v="Type 2, CHAdeMO"/>
    <n v="2018"/>
    <s v="No"/>
    <n v="4.3"/>
    <n v="8"/>
    <s v="Monthly"/>
  </r>
  <r>
    <s v="EVS01777"/>
    <n v="41.951822"/>
    <n v="-87.712888000000007"/>
    <s v="3081 Chicago Ave"/>
    <s v=" Chicago"/>
    <s v="United States"/>
    <s v="United States"/>
    <s v="North America"/>
    <s v="AC Level 2"/>
    <n v="0.24"/>
    <d v="2025-07-24T00:00:00"/>
    <s v="9.00-21.00"/>
    <d v="1900-01-11T00:00:00"/>
    <n v="7.81"/>
    <n v="99"/>
    <x v="0"/>
    <x v="1"/>
    <s v="CHAdeMO, Tesla"/>
    <n v="2017"/>
    <s v="Yes"/>
    <n v="4.0999999999999996"/>
    <n v="9"/>
    <s v="Monthly"/>
  </r>
  <r>
    <s v="EVS01782"/>
    <n v="18.923065999999999"/>
    <n v="72.912287000000006"/>
    <s v="9336 Mumbai Ave"/>
    <s v=" Mumbai"/>
    <s v="India"/>
    <s v="India"/>
    <s v="Asia"/>
    <s v="AC Level 2"/>
    <n v="0.43"/>
    <d v="2025-07-24T00:00:00"/>
    <s v="9.00-21.00"/>
    <d v="1900-01-11T00:00:00"/>
    <n v="12.17"/>
    <n v="86"/>
    <x v="3"/>
    <x v="0"/>
    <s v="Tesla"/>
    <n v="2022"/>
    <s v="Yes"/>
    <n v="3.6"/>
    <n v="3"/>
    <s v="Monthly"/>
  </r>
  <r>
    <s v="EVS01783"/>
    <n v="13.796134"/>
    <n v="100.47295200000001"/>
    <s v="3444 Bangkok Ave"/>
    <s v=" Bangkok"/>
    <s v="Thailand"/>
    <s v="Thailand"/>
    <s v="Asia"/>
    <s v="AC Level 2"/>
    <n v="0.19"/>
    <s v="6:00-22:00"/>
    <s v="6:00-22:00"/>
    <d v="1899-12-30T16:04:48"/>
    <n v="6.15"/>
    <n v="96"/>
    <x v="4"/>
    <x v="3"/>
    <s v="Type 2, CCS"/>
    <n v="2018"/>
    <s v="No"/>
    <n v="4.7"/>
    <n v="10"/>
    <s v="Quarterly"/>
  </r>
  <r>
    <s v="EVS01786"/>
    <n v="-33.723115999999997"/>
    <n v="151.33046300000001"/>
    <s v="4113 Sydney Ave"/>
    <s v=" Sydney"/>
    <s v="Australia"/>
    <s v="Australia"/>
    <s v="Australia"/>
    <s v="AC Level 2"/>
    <n v="0.41"/>
    <d v="2025-07-24T00:00:00"/>
    <s v="9.00-21.00"/>
    <d v="1900-01-11T00:00:00"/>
    <n v="14.12"/>
    <n v="88"/>
    <x v="2"/>
    <x v="3"/>
    <s v="Tesla, CHAdeMO"/>
    <n v="2013"/>
    <s v="Yes"/>
    <n v="3.1"/>
    <n v="8"/>
    <s v="Annually"/>
  </r>
  <r>
    <s v="EVS01787"/>
    <n v="39.832210000000003"/>
    <n v="116.246731"/>
    <s v="5907 Beijing Ave"/>
    <s v=" Beijing"/>
    <s v="China"/>
    <s v="China"/>
    <s v="Asia"/>
    <s v="AC Level 2"/>
    <n v="0.19"/>
    <s v="9:00-18:00"/>
    <s v="9:00-18:00"/>
    <d v="1899-12-30T08:52:48"/>
    <n v="4.17"/>
    <n v="87"/>
    <x v="1"/>
    <x v="3"/>
    <s v="Type 2"/>
    <n v="2010"/>
    <s v="Yes"/>
    <n v="4.3"/>
    <n v="9"/>
    <s v="Quarterly"/>
  </r>
  <r>
    <s v="EVS01791"/>
    <n v="45.691344999999998"/>
    <n v="-144.77000200000001"/>
    <s v="1680 Random Rd"/>
    <s v="Error"/>
    <s v="Error"/>
    <s v="Error"/>
    <s v="Error"/>
    <s v="AC Level 2"/>
    <n v="0.46"/>
    <d v="2025-07-24T00:00:00"/>
    <s v="9.00-21.00"/>
    <d v="1900-01-11T00:00:00"/>
    <n v="8.08"/>
    <n v="31"/>
    <x v="1"/>
    <x v="2"/>
    <s v="CCS, Type 2"/>
    <n v="2014"/>
    <s v="Yes"/>
    <n v="3.6"/>
    <n v="2"/>
    <s v="Monthly"/>
  </r>
  <r>
    <s v="EVS01792"/>
    <n v="37.640680000000003"/>
    <n v="126.955507"/>
    <s v="6094 Seoul Ave"/>
    <s v=" Seoul"/>
    <s v="South Korea"/>
    <s v="South Korea"/>
    <s v="Asia"/>
    <s v="AC Level 2"/>
    <n v="0.23"/>
    <s v="9:00-18:00"/>
    <s v="9:00-18:00"/>
    <d v="1899-12-30T08:52:48"/>
    <n v="6.87"/>
    <n v="27"/>
    <x v="4"/>
    <x v="3"/>
    <s v="CHAdeMO"/>
    <n v="2019"/>
    <s v="Yes"/>
    <n v="5"/>
    <n v="9"/>
    <s v="Monthly"/>
  </r>
  <r>
    <s v="EVS01793"/>
    <n v="37.804631000000001"/>
    <n v="-122.414739"/>
    <s v="3879 San Francisco Ave"/>
    <s v=" San Francisco"/>
    <s v="United States"/>
    <s v="United States"/>
    <s v="North America"/>
    <s v="AC Level 2"/>
    <n v="0.17"/>
    <s v="6:00-22:00"/>
    <s v="6:00-22:00"/>
    <d v="1899-12-30T16:04:48"/>
    <n v="3.39"/>
    <n v="22"/>
    <x v="4"/>
    <x v="3"/>
    <s v="CHAdeMO"/>
    <n v="2021"/>
    <s v="Yes"/>
    <n v="3.9"/>
    <n v="5"/>
    <s v="Monthly"/>
  </r>
  <r>
    <s v="EVS01795"/>
    <n v="34.073200999999997"/>
    <n v="-118.260451"/>
    <s v="9260 Los Angeles Ave"/>
    <s v=" Los Angeles"/>
    <s v="United States"/>
    <s v="United States"/>
    <s v="North America"/>
    <s v="AC Level 2"/>
    <n v="0.34"/>
    <d v="2025-07-24T00:00:00"/>
    <s v="9.00-21.00"/>
    <d v="1900-01-11T00:00:00"/>
    <n v="19.32"/>
    <n v="66"/>
    <x v="4"/>
    <x v="2"/>
    <s v="Type 2, CCS"/>
    <n v="2018"/>
    <s v="Yes"/>
    <n v="3.1"/>
    <n v="1"/>
    <s v="Annually"/>
  </r>
  <r>
    <s v="EVS01796"/>
    <n v="13.859819999999999"/>
    <n v="100.582815"/>
    <s v="7848 Bangkok Ave"/>
    <s v=" Bangkok"/>
    <s v="Thailand"/>
    <s v="Thailand"/>
    <s v="Asia"/>
    <s v="AC Level 2"/>
    <n v="0.47"/>
    <s v="6:00-22:00"/>
    <s v="6:00-22:00"/>
    <d v="1899-12-30T16:04:48"/>
    <n v="14.98"/>
    <n v="13"/>
    <x v="3"/>
    <x v="0"/>
    <s v="CCS"/>
    <n v="2015"/>
    <s v="Yes"/>
    <n v="4.5999999999999996"/>
    <n v="9"/>
    <s v="Annually"/>
  </r>
  <r>
    <s v="EVS01797"/>
    <n v="-23.640027"/>
    <n v="-46.624963000000001"/>
    <s v="7017 SÃ£o Paulo Ave"/>
    <s v=" SÃ£o Paulo"/>
    <s v="Brazil"/>
    <s v="Brazil"/>
    <s v="South America"/>
    <s v="AC Level 2"/>
    <n v="0.34"/>
    <s v="9:00-18:00"/>
    <s v="9:00-18:00"/>
    <d v="1899-12-30T08:52:48"/>
    <n v="16.690000000000001"/>
    <n v="55"/>
    <x v="0"/>
    <x v="2"/>
    <s v="CCS, Tesla"/>
    <n v="2018"/>
    <s v="No"/>
    <n v="4.3"/>
    <n v="9"/>
    <s v="Quarterly"/>
  </r>
  <r>
    <s v="EVS01799"/>
    <n v="52.510308999999999"/>
    <n v="13.47519"/>
    <s v="516 Berlin Ave"/>
    <s v=" Berlin"/>
    <s v="Germany"/>
    <s v="Germany"/>
    <s v="Europe"/>
    <s v="AC Level 2"/>
    <n v="0.32"/>
    <d v="2025-07-24T00:00:00"/>
    <s v="9.00-21.00"/>
    <d v="1900-01-11T00:00:00"/>
    <n v="5.9"/>
    <n v="47"/>
    <x v="4"/>
    <x v="3"/>
    <s v="CCS"/>
    <n v="2019"/>
    <s v="Yes"/>
    <n v="3.1"/>
    <n v="4"/>
    <s v="Quarterly"/>
  </r>
  <r>
    <s v="EVS01800"/>
    <n v="-23.678082"/>
    <n v="-46.500836"/>
    <s v="4696 SÃ£o Paulo Ave"/>
    <s v=" SÃ£o Paulo"/>
    <s v="Brazil"/>
    <s v="Brazil"/>
    <s v="South America"/>
    <s v="AC Level 2"/>
    <n v="0.22"/>
    <s v="6:00-22:00"/>
    <s v="6:00-22:00"/>
    <d v="1899-12-30T16:04:48"/>
    <n v="9.0299999999999994"/>
    <n v="88"/>
    <x v="3"/>
    <x v="1"/>
    <s v="Tesla"/>
    <n v="2021"/>
    <s v="No"/>
    <n v="3.8"/>
    <n v="6"/>
    <s v="Annually"/>
  </r>
  <r>
    <s v="EVS01805"/>
    <n v="-23.563123999999998"/>
    <n v="-46.622627999999999"/>
    <s v="7816 SÃ£o Paulo Ave"/>
    <s v=" SÃ£o Paulo"/>
    <s v="Brazil"/>
    <s v="Brazil"/>
    <s v="South America"/>
    <s v="AC Level 2"/>
    <n v="0.28999999999999998"/>
    <d v="2025-07-24T00:00:00"/>
    <s v="9.00-21.00"/>
    <d v="1900-01-11T00:00:00"/>
    <n v="14.33"/>
    <n v="83"/>
    <x v="2"/>
    <x v="3"/>
    <s v="CCS, Tesla"/>
    <n v="2016"/>
    <s v="No"/>
    <n v="3.1"/>
    <n v="7"/>
    <s v="Annually"/>
  </r>
  <r>
    <s v="EVS01806"/>
    <n v="18.987466999999999"/>
    <n v="72.978718999999998"/>
    <s v="4504 Mumbai Ave"/>
    <s v=" Mumbai"/>
    <s v="India"/>
    <s v="India"/>
    <s v="Asia"/>
    <s v="AC Level 2"/>
    <n v="0.24"/>
    <s v="6:00-22:00"/>
    <s v="6:00-22:00"/>
    <d v="1899-12-30T16:04:48"/>
    <n v="19.95"/>
    <n v="22"/>
    <x v="4"/>
    <x v="3"/>
    <s v="CCS, Tesla"/>
    <n v="2015"/>
    <s v="No"/>
    <n v="3.4"/>
    <n v="2"/>
    <s v="Quarterly"/>
  </r>
  <r>
    <s v="EVS01809"/>
    <n v="52.524684000000001"/>
    <n v="13.406159000000001"/>
    <s v="1511 Berlin Ave"/>
    <s v=" Berlin"/>
    <s v="Germany"/>
    <s v="Germany"/>
    <s v="Europe"/>
    <s v="AC Level 2"/>
    <n v="0.34"/>
    <s v="9:00-18:00"/>
    <s v="9:00-18:00"/>
    <d v="1899-12-30T08:52:48"/>
    <n v="15.33"/>
    <n v="33"/>
    <x v="1"/>
    <x v="1"/>
    <s v="Tesla"/>
    <n v="2023"/>
    <s v="No"/>
    <n v="3.3"/>
    <n v="1"/>
    <s v="Annually"/>
  </r>
  <r>
    <s v="EVS01813"/>
    <n v="18.996544"/>
    <n v="72.988439999999997"/>
    <s v="2210 Mumbai Ave"/>
    <s v=" Mumbai"/>
    <s v="India"/>
    <s v="India"/>
    <s v="Asia"/>
    <s v="AC Level 2"/>
    <n v="0.35"/>
    <d v="2025-07-24T00:00:00"/>
    <s v="9.00-21.00"/>
    <d v="1900-01-11T00:00:00"/>
    <n v="13.04"/>
    <n v="90"/>
    <x v="4"/>
    <x v="2"/>
    <s v="Type 2, CHAdeMO"/>
    <n v="2012"/>
    <s v="Yes"/>
    <n v="4"/>
    <n v="7"/>
    <s v="Monthly"/>
  </r>
  <r>
    <s v="EVS01814"/>
    <n v="25.25431"/>
    <n v="55.319876000000001"/>
    <s v="5197 Dubai Ave"/>
    <s v=" Dubai"/>
    <s v="United Arab Emirates"/>
    <s v="United Arab Emirates"/>
    <s v="Asia"/>
    <s v="AC Level 2"/>
    <n v="0.22"/>
    <d v="2025-07-24T00:00:00"/>
    <s v="9.00-21.00"/>
    <d v="1900-01-11T00:00:00"/>
    <n v="8.2200000000000006"/>
    <n v="40"/>
    <x v="4"/>
    <x v="0"/>
    <s v="CCS, Type 2"/>
    <n v="2021"/>
    <s v="No"/>
    <n v="3.9"/>
    <n v="4"/>
    <s v="Quarterly"/>
  </r>
  <r>
    <s v="EVS01815"/>
    <n v="39.977083"/>
    <n v="116.301894"/>
    <s v="2911 Beijing Ave"/>
    <s v=" Beijing"/>
    <s v="China"/>
    <s v="China"/>
    <s v="Asia"/>
    <s v="AC Level 2"/>
    <n v="0.4"/>
    <d v="2025-07-24T00:00:00"/>
    <s v="9.00-21.00"/>
    <d v="1900-01-11T00:00:00"/>
    <n v="7.65"/>
    <n v="77"/>
    <x v="0"/>
    <x v="0"/>
    <s v="Type 2"/>
    <n v="2019"/>
    <s v="Yes"/>
    <n v="3.7"/>
    <n v="8"/>
    <s v="Monthly"/>
  </r>
  <r>
    <s v="EVS01817"/>
    <n v="39.891365999999998"/>
    <n v="116.273915"/>
    <s v="5703 Beijing Ave"/>
    <s v=" Beijing"/>
    <s v="China"/>
    <s v="China"/>
    <s v="Asia"/>
    <s v="AC Level 2"/>
    <n v="0.19"/>
    <s v="9:00-18:00"/>
    <s v="9:00-18:00"/>
    <d v="1899-12-30T08:52:48"/>
    <n v="17.78"/>
    <n v="60"/>
    <x v="4"/>
    <x v="0"/>
    <s v="CHAdeMO"/>
    <n v="2019"/>
    <s v="No"/>
    <n v="4.5"/>
    <n v="9"/>
    <s v="Annually"/>
  </r>
  <r>
    <s v="EVS01818"/>
    <n v="13.778737"/>
    <n v="100.534317"/>
    <s v="7361 Bangkok Ave"/>
    <s v=" Bangkok"/>
    <s v="Thailand"/>
    <s v="Thailand"/>
    <s v="Asia"/>
    <s v="AC Level 2"/>
    <n v="0.49"/>
    <s v="9:00-18:00"/>
    <s v="9:00-18:00"/>
    <d v="1899-12-30T08:52:48"/>
    <n v="16.690000000000001"/>
    <n v="46"/>
    <x v="0"/>
    <x v="2"/>
    <s v="Tesla"/>
    <n v="2019"/>
    <s v="Yes"/>
    <n v="3.7"/>
    <n v="5"/>
    <s v="Monthly"/>
  </r>
  <r>
    <s v="EVS01824"/>
    <n v="37.775025999999997"/>
    <n v="-122.329341"/>
    <s v="4588 San Francisco Ave"/>
    <s v=" San Francisco"/>
    <s v="United States"/>
    <s v="United States"/>
    <s v="North America"/>
    <s v="AC Level 2"/>
    <n v="0.21"/>
    <d v="2025-07-24T00:00:00"/>
    <s v="9.00-21.00"/>
    <d v="1900-01-11T00:00:00"/>
    <n v="12.52"/>
    <n v="72"/>
    <x v="3"/>
    <x v="1"/>
    <s v="CHAdeMO"/>
    <n v="2021"/>
    <s v="No"/>
    <n v="3.5"/>
    <n v="8"/>
    <s v="Quarterly"/>
  </r>
  <r>
    <s v="EVS01826"/>
    <n v="52.523713000000001"/>
    <n v="13.319800000000001"/>
    <s v="7658 Berlin Ave"/>
    <s v=" Berlin"/>
    <s v="Germany"/>
    <s v="Germany"/>
    <s v="Europe"/>
    <s v="AC Level 2"/>
    <n v="0.25"/>
    <d v="2025-07-24T00:00:00"/>
    <s v="9.00-21.00"/>
    <d v="1900-01-11T00:00:00"/>
    <n v="14.2"/>
    <n v="92"/>
    <x v="2"/>
    <x v="0"/>
    <s v="Type 2"/>
    <n v="2021"/>
    <s v="No"/>
    <n v="4.2"/>
    <n v="5"/>
    <s v="Annually"/>
  </r>
  <r>
    <s v="EVS01829"/>
    <n v="34.086143"/>
    <n v="-118.246255"/>
    <s v="6772 Los Angeles Ave"/>
    <s v=" Los Angeles"/>
    <s v="United States"/>
    <s v="United States"/>
    <s v="North America"/>
    <s v="AC Level 2"/>
    <n v="0.41"/>
    <d v="2025-07-24T00:00:00"/>
    <s v="9.00-21.00"/>
    <d v="1900-01-11T00:00:00"/>
    <n v="12.14"/>
    <n v="100"/>
    <x v="3"/>
    <x v="1"/>
    <s v="CHAdeMO"/>
    <n v="2023"/>
    <s v="No"/>
    <n v="3.6"/>
    <n v="4"/>
    <s v="Quarterly"/>
  </r>
  <r>
    <s v="EVS01830"/>
    <n v="34.079717000000002"/>
    <n v="-118.326908"/>
    <s v="4441 Los Angeles Ave"/>
    <s v=" Los Angeles"/>
    <s v="United States"/>
    <s v="United States"/>
    <s v="North America"/>
    <s v="AC Level 2"/>
    <n v="0.35"/>
    <s v="9:00-18:00"/>
    <s v="9:00-18:00"/>
    <d v="1899-12-30T08:52:48"/>
    <n v="9.5399999999999991"/>
    <n v="67"/>
    <x v="4"/>
    <x v="3"/>
    <s v="CCS, CHAdeMO"/>
    <n v="2021"/>
    <s v="No"/>
    <n v="3.4"/>
    <n v="3"/>
    <s v="Monthly"/>
  </r>
  <r>
    <s v="EVS01833"/>
    <n v="-33.730800000000002"/>
    <n v="151.38324499999999"/>
    <s v="865 Sydney Ave"/>
    <s v=" Sydney"/>
    <s v="Australia"/>
    <s v="Australia"/>
    <s v="Australia"/>
    <s v="AC Level 2"/>
    <n v="0.14000000000000001"/>
    <d v="2025-07-24T00:00:00"/>
    <s v="9.00-21.00"/>
    <d v="1900-01-11T00:00:00"/>
    <n v="17.739999999999998"/>
    <n v="79"/>
    <x v="4"/>
    <x v="2"/>
    <s v="Type 2"/>
    <n v="2015"/>
    <s v="Yes"/>
    <n v="3.6"/>
    <n v="4"/>
    <s v="Monthly"/>
  </r>
  <r>
    <s v="EVS01835"/>
    <n v="19.513280000000002"/>
    <n v="-99.037935000000004"/>
    <s v="7241 Mexico City Ave"/>
    <s v=" Mexico City"/>
    <s v="Mexico"/>
    <s v="Mexico"/>
    <s v="North America"/>
    <s v="AC Level 2"/>
    <n v="0.14000000000000001"/>
    <s v="9:00-18:00"/>
    <s v="9:00-18:00"/>
    <d v="1899-12-30T08:52:48"/>
    <n v="9.1199999999999992"/>
    <n v="40"/>
    <x v="4"/>
    <x v="0"/>
    <s v="Tesla, CHAdeMO"/>
    <n v="2022"/>
    <s v="No"/>
    <n v="4.5"/>
    <n v="8"/>
    <s v="Monthly"/>
  </r>
  <r>
    <s v="EVS01838"/>
    <n v="19.057296000000001"/>
    <n v="72.969746000000001"/>
    <s v="9527 Mumbai Ave"/>
    <s v=" Mumbai"/>
    <s v="India"/>
    <s v="India"/>
    <s v="Asia"/>
    <s v="AC Level 2"/>
    <n v="0.32"/>
    <s v="6:00-22:00"/>
    <s v="6:00-22:00"/>
    <d v="1899-12-30T16:04:48"/>
    <n v="16.98"/>
    <n v="100"/>
    <x v="4"/>
    <x v="0"/>
    <s v="CCS, Type 2"/>
    <n v="2010"/>
    <s v="No"/>
    <n v="4.5999999999999996"/>
    <n v="7"/>
    <s v="Quarterly"/>
  </r>
  <r>
    <s v="EVS01839"/>
    <n v="34.069133999999998"/>
    <n v="-118.305763"/>
    <s v="3576 Los Angeles Ave"/>
    <s v=" Los Angeles"/>
    <s v="United States"/>
    <s v="United States"/>
    <s v="North America"/>
    <s v="AC Level 2"/>
    <n v="0.13"/>
    <s v="9:00-18:00"/>
    <s v="9:00-18:00"/>
    <d v="1899-12-30T08:52:48"/>
    <n v="5.51"/>
    <n v="70"/>
    <x v="0"/>
    <x v="2"/>
    <s v="CCS"/>
    <n v="2021"/>
    <s v="No"/>
    <n v="4.9000000000000004"/>
    <n v="10"/>
    <s v="Quarterly"/>
  </r>
  <r>
    <s v="EVS01840"/>
    <n v="25.258077"/>
    <n v="55.254745999999997"/>
    <s v="4261 Dubai Ave"/>
    <s v=" Dubai"/>
    <s v="United Arab Emirates"/>
    <s v="United Arab Emirates"/>
    <s v="Asia"/>
    <s v="AC Level 2"/>
    <n v="0.4"/>
    <s v="9:00-18:00"/>
    <s v="9:00-18:00"/>
    <d v="1899-12-30T08:52:48"/>
    <n v="11.26"/>
    <n v="90"/>
    <x v="1"/>
    <x v="3"/>
    <s v="CCS, Type 2"/>
    <n v="2023"/>
    <s v="No"/>
    <n v="4.3"/>
    <n v="10"/>
    <s v="Quarterly"/>
  </r>
  <r>
    <s v="EVS01845"/>
    <n v="52.412686999999998"/>
    <n v="13.337342"/>
    <s v="5998 Berlin Ave"/>
    <s v=" Berlin"/>
    <s v="Germany"/>
    <s v="Germany"/>
    <s v="Europe"/>
    <s v="AC Level 2"/>
    <n v="0.49"/>
    <s v="6:00-22:00"/>
    <s v="6:00-22:00"/>
    <d v="1899-12-30T16:04:48"/>
    <n v="2.02"/>
    <n v="12"/>
    <x v="3"/>
    <x v="2"/>
    <s v="Tesla"/>
    <n v="2018"/>
    <s v="Yes"/>
    <n v="3.3"/>
    <n v="2"/>
    <s v="Quarterly"/>
  </r>
  <r>
    <s v="EVS01853"/>
    <n v="-33.891575000000003"/>
    <n v="151.322292"/>
    <s v="1624 Sydney Ave"/>
    <s v=" Sydney"/>
    <s v="Australia"/>
    <s v="Australia"/>
    <s v="Australia"/>
    <s v="AC Level 2"/>
    <n v="0.17"/>
    <s v="6:00-22:00"/>
    <s v="6:00-22:00"/>
    <d v="1899-12-30T16:04:48"/>
    <n v="15.68"/>
    <n v="74"/>
    <x v="1"/>
    <x v="0"/>
    <s v="CCS, Type 2"/>
    <n v="2012"/>
    <s v="No"/>
    <n v="4.8"/>
    <n v="5"/>
    <s v="Annually"/>
  </r>
  <r>
    <s v="EVS01854"/>
    <n v="37.606797999999998"/>
    <n v="127.002723"/>
    <s v="7596 Seoul Ave"/>
    <s v=" Seoul"/>
    <s v="South Korea"/>
    <s v="South Korea"/>
    <s v="Asia"/>
    <s v="AC Level 2"/>
    <n v="0.31"/>
    <d v="2025-07-24T00:00:00"/>
    <s v="9.00-21.00"/>
    <d v="1900-01-11T00:00:00"/>
    <n v="19.88"/>
    <n v="90"/>
    <x v="1"/>
    <x v="3"/>
    <s v="CHAdeMO, Type 2"/>
    <n v="2013"/>
    <s v="No"/>
    <n v="4.3"/>
    <n v="5"/>
    <s v="Annually"/>
  </r>
  <r>
    <s v="EVS01856"/>
    <n v="52.494791999999997"/>
    <n v="13.471170000000001"/>
    <s v="9105 Berlin Ave"/>
    <s v=" Berlin"/>
    <s v="Germany"/>
    <s v="Germany"/>
    <s v="Europe"/>
    <s v="AC Level 2"/>
    <n v="0.14000000000000001"/>
    <s v="6:00-22:00"/>
    <s v="6:00-22:00"/>
    <d v="1899-12-30T16:04:48"/>
    <n v="19.79"/>
    <n v="59"/>
    <x v="1"/>
    <x v="2"/>
    <s v="Type 2, CCS"/>
    <n v="2023"/>
    <s v="Yes"/>
    <n v="3.8"/>
    <n v="7"/>
    <s v="Quarterly"/>
  </r>
  <r>
    <s v="EVS01857"/>
    <n v="52.446237000000004"/>
    <n v="13.398835999999999"/>
    <s v="5068 Berlin Ave"/>
    <s v=" Berlin"/>
    <s v="Germany"/>
    <s v="Germany"/>
    <s v="Europe"/>
    <s v="AC Level 2"/>
    <n v="0.41"/>
    <s v="9:00-18:00"/>
    <s v="9:00-18:00"/>
    <d v="1899-12-30T08:52:48"/>
    <n v="13.26"/>
    <n v="51"/>
    <x v="0"/>
    <x v="0"/>
    <s v="CHAdeMO"/>
    <n v="2019"/>
    <s v="Yes"/>
    <n v="3.2"/>
    <n v="8"/>
    <s v="Monthly"/>
  </r>
  <r>
    <s v="EVS01860"/>
    <n v="-33.774518"/>
    <n v="18.566507000000001"/>
    <s v="2452 Cape Town Ave"/>
    <s v=" Cape Town"/>
    <s v="South Africa"/>
    <s v="South Africa"/>
    <s v="Africa"/>
    <s v="AC Level 2"/>
    <n v="0.35"/>
    <s v="6:00-22:00"/>
    <s v="6:00-22:00"/>
    <d v="1899-12-30T16:04:48"/>
    <n v="13.42"/>
    <n v="22"/>
    <x v="3"/>
    <x v="2"/>
    <s v="Tesla"/>
    <n v="2014"/>
    <s v="Yes"/>
    <n v="4.3"/>
    <n v="9"/>
    <s v="Annually"/>
  </r>
  <r>
    <s v="EVS01865"/>
    <n v="55.719082"/>
    <n v="37.540593000000001"/>
    <s v="45 Moscow Ave"/>
    <s v=" Moscow"/>
    <s v="Russia"/>
    <s v="Russia"/>
    <s v="Europe"/>
    <s v="AC Level 2"/>
    <n v="0.28999999999999998"/>
    <d v="2025-07-24T00:00:00"/>
    <s v="9.00-21.00"/>
    <d v="1900-01-11T00:00:00"/>
    <n v="10.199999999999999"/>
    <n v="14"/>
    <x v="4"/>
    <x v="0"/>
    <s v="Type 2"/>
    <n v="2013"/>
    <s v="No"/>
    <n v="3.4"/>
    <n v="8"/>
    <s v="Annually"/>
  </r>
  <r>
    <s v="EVS01867"/>
    <n v="39.885190999999999"/>
    <n v="116.272424"/>
    <s v="7758 Beijing Ave"/>
    <s v=" Beijing"/>
    <s v="China"/>
    <s v="China"/>
    <s v="Asia"/>
    <s v="AC Level 2"/>
    <n v="0.21"/>
    <d v="2025-07-24T00:00:00"/>
    <s v="9.00-21.00"/>
    <d v="1900-01-11T00:00:00"/>
    <n v="12.99"/>
    <n v="47"/>
    <x v="1"/>
    <x v="0"/>
    <s v="Tesla"/>
    <n v="2020"/>
    <s v="No"/>
    <n v="3"/>
    <n v="9"/>
    <s v="Quarterly"/>
  </r>
  <r>
    <s v="EVS01870"/>
    <n v="34.199939000000001"/>
    <n v="-118.254367"/>
    <s v="6835 Los Angeles Ave"/>
    <s v=" Los Angeles"/>
    <s v="United States"/>
    <s v="United States"/>
    <s v="North America"/>
    <s v="AC Level 2"/>
    <n v="0.41"/>
    <s v="6:00-22:00"/>
    <s v="6:00-22:00"/>
    <d v="1899-12-30T16:04:48"/>
    <n v="2.02"/>
    <n v="30"/>
    <x v="0"/>
    <x v="1"/>
    <s v="CCS"/>
    <n v="2022"/>
    <s v="Yes"/>
    <n v="3.3"/>
    <n v="2"/>
    <s v="Monthly"/>
  </r>
  <r>
    <s v="EVS01871"/>
    <n v="-33.501204000000001"/>
    <n v="131.95267699999999"/>
    <s v="9443 Random Rd"/>
    <s v="Error"/>
    <s v="Error"/>
    <s v="Error"/>
    <s v="Error"/>
    <s v="AC Level 2"/>
    <n v="0.25"/>
    <s v="9:00-18:00"/>
    <s v="9:00-18:00"/>
    <d v="1899-12-30T08:52:48"/>
    <n v="18.41"/>
    <n v="93"/>
    <x v="2"/>
    <x v="3"/>
    <s v="Type 2, CCS"/>
    <n v="2013"/>
    <s v="Yes"/>
    <n v="3.8"/>
    <n v="1"/>
    <s v="Annually"/>
  </r>
  <r>
    <s v="EVS01873"/>
    <n v="41.881697000000003"/>
    <n v="-87.658119999999997"/>
    <s v="5152 Chicago Ave"/>
    <s v=" Chicago"/>
    <s v="United States"/>
    <s v="United States"/>
    <s v="North America"/>
    <s v="AC Level 2"/>
    <n v="0.44"/>
    <s v="9:00-18:00"/>
    <s v="9:00-18:00"/>
    <d v="1899-12-30T08:52:48"/>
    <n v="10.14"/>
    <n v="68"/>
    <x v="0"/>
    <x v="1"/>
    <s v="Type 2"/>
    <n v="2010"/>
    <s v="Yes"/>
    <n v="3.2"/>
    <n v="1"/>
    <s v="Monthly"/>
  </r>
  <r>
    <s v="EVS01881"/>
    <n v="58.785803999999999"/>
    <n v="-121.064465"/>
    <s v="7603 Random Rd"/>
    <n v="0"/>
    <s v="Not Found"/>
    <s v="Not Found"/>
    <s v="Not Found"/>
    <s v="AC Level 2"/>
    <n v="0.5"/>
    <s v="6:00-22:00"/>
    <s v="6:00-22:00"/>
    <d v="1899-12-30T16:04:48"/>
    <n v="19.239999999999998"/>
    <n v="46"/>
    <x v="1"/>
    <x v="0"/>
    <s v="CCS"/>
    <n v="2013"/>
    <s v="No"/>
    <n v="4.5"/>
    <n v="9"/>
    <s v="Annually"/>
  </r>
  <r>
    <s v="EVS01883"/>
    <n v="19.563302"/>
    <n v="-99.142240000000001"/>
    <s v="1745 Mexico City Ave"/>
    <s v=" Mexico City"/>
    <s v="Mexico"/>
    <s v="Mexico"/>
    <s v="North America"/>
    <s v="AC Level 2"/>
    <n v="0.37"/>
    <s v="9:00-18:00"/>
    <s v="9:00-18:00"/>
    <d v="1899-12-30T08:52:48"/>
    <n v="15.05"/>
    <n v="63"/>
    <x v="0"/>
    <x v="2"/>
    <s v="CHAdeMO"/>
    <n v="2019"/>
    <s v="Yes"/>
    <n v="4.7"/>
    <n v="1"/>
    <s v="Annually"/>
  </r>
  <r>
    <s v="EVS01884"/>
    <n v="52.479793999999998"/>
    <n v="13.389988000000001"/>
    <s v="8969 Berlin Ave"/>
    <s v=" Berlin"/>
    <s v="Germany"/>
    <s v="Germany"/>
    <s v="Europe"/>
    <s v="AC Level 2"/>
    <n v="0.45"/>
    <s v="9:00-18:00"/>
    <s v="9:00-18:00"/>
    <d v="1899-12-30T08:52:48"/>
    <n v="10.83"/>
    <n v="12"/>
    <x v="0"/>
    <x v="2"/>
    <s v="CHAdeMO"/>
    <n v="2012"/>
    <s v="No"/>
    <n v="3.6"/>
    <n v="10"/>
    <s v="Monthly"/>
  </r>
  <r>
    <s v="EVS01888"/>
    <n v="52.494948999999998"/>
    <n v="13.300743000000001"/>
    <s v="9872 Berlin Ave"/>
    <s v=" Berlin"/>
    <s v="Germany"/>
    <s v="Germany"/>
    <s v="Europe"/>
    <s v="AC Level 2"/>
    <n v="0.33"/>
    <s v="6:00-22:00"/>
    <s v="6:00-22:00"/>
    <d v="1899-12-30T16:04:48"/>
    <n v="7.76"/>
    <n v="45"/>
    <x v="1"/>
    <x v="2"/>
    <s v="CHAdeMO"/>
    <n v="2016"/>
    <s v="No"/>
    <n v="4.5"/>
    <n v="4"/>
    <s v="Annually"/>
  </r>
  <r>
    <s v="EVS01889"/>
    <n v="34.075930999999997"/>
    <n v="-118.335678"/>
    <s v="3605 Los Angeles Ave"/>
    <s v=" Los Angeles"/>
    <s v="United States"/>
    <s v="United States"/>
    <s v="North America"/>
    <s v="AC Level 2"/>
    <n v="0.36"/>
    <s v="9:00-18:00"/>
    <s v="9:00-18:00"/>
    <d v="1899-12-30T08:52:48"/>
    <n v="14.52"/>
    <n v="87"/>
    <x v="2"/>
    <x v="0"/>
    <s v="Tesla"/>
    <n v="2021"/>
    <s v="Yes"/>
    <n v="3.3"/>
    <n v="1"/>
    <s v="Annually"/>
  </r>
  <r>
    <s v="EVS01891"/>
    <n v="-2.6381969999999999"/>
    <n v="-161.60030900000001"/>
    <s v="1179 Random Rd"/>
    <s v="Error"/>
    <s v="Error"/>
    <s v="Error"/>
    <s v="Error"/>
    <s v="AC Level 2"/>
    <n v="0.24"/>
    <s v="6:00-22:00"/>
    <s v="6:00-22:00"/>
    <d v="1899-12-30T16:04:48"/>
    <n v="6.25"/>
    <n v="82"/>
    <x v="4"/>
    <x v="2"/>
    <s v="Type 2, Tesla"/>
    <n v="2015"/>
    <s v="Yes"/>
    <n v="4.0999999999999996"/>
    <n v="2"/>
    <s v="Quarterly"/>
  </r>
  <r>
    <s v="EVS01893"/>
    <n v="34.135641999999997"/>
    <n v="-118.36852500000001"/>
    <s v="8607 Los Angeles Ave"/>
    <s v=" Los Angeles"/>
    <s v="United States"/>
    <s v="United States"/>
    <s v="North America"/>
    <s v="AC Level 2"/>
    <n v="0.36"/>
    <s v="9:00-18:00"/>
    <s v="9:00-18:00"/>
    <d v="1899-12-30T08:52:48"/>
    <n v="4.1399999999999997"/>
    <n v="68"/>
    <x v="4"/>
    <x v="1"/>
    <s v="Type 2"/>
    <n v="2011"/>
    <s v="Yes"/>
    <n v="3.6"/>
    <n v="1"/>
    <s v="Quarterly"/>
  </r>
  <r>
    <s v="EVS01896"/>
    <n v="25.303844999999999"/>
    <n v="55.263103000000001"/>
    <s v="8144 Dubai Ave"/>
    <s v=" Dubai"/>
    <s v="United Arab Emirates"/>
    <s v="United Arab Emirates"/>
    <s v="Asia"/>
    <s v="AC Level 2"/>
    <n v="0.25"/>
    <s v="9:00-18:00"/>
    <s v="9:00-18:00"/>
    <d v="1899-12-30T08:52:48"/>
    <n v="9.14"/>
    <n v="85"/>
    <x v="0"/>
    <x v="1"/>
    <s v="CCS"/>
    <n v="2011"/>
    <s v="No"/>
    <n v="4.9000000000000004"/>
    <n v="2"/>
    <s v="Quarterly"/>
  </r>
  <r>
    <s v="EVS01900"/>
    <n v="39.901139000000001"/>
    <n v="116.324506"/>
    <s v="7436 Beijing Ave"/>
    <s v=" Beijing"/>
    <s v="China"/>
    <s v="China"/>
    <s v="Asia"/>
    <s v="AC Level 2"/>
    <n v="0.34"/>
    <d v="2025-07-24T00:00:00"/>
    <s v="9.00-21.00"/>
    <d v="1900-01-11T00:00:00"/>
    <n v="17.87"/>
    <n v="81"/>
    <x v="2"/>
    <x v="3"/>
    <s v="CCS"/>
    <n v="2023"/>
    <s v="Yes"/>
    <n v="4.0999999999999996"/>
    <n v="7"/>
    <s v="Annually"/>
  </r>
  <r>
    <s v="EVS01904"/>
    <n v="-33.755571000000003"/>
    <n v="18.468506999999999"/>
    <s v="9839 Cape Town Ave"/>
    <s v=" Cape Town"/>
    <s v="South Africa"/>
    <s v="South Africa"/>
    <s v="Africa"/>
    <s v="AC Level 2"/>
    <n v="0.43"/>
    <s v="9:00-18:00"/>
    <s v="9:00-18:00"/>
    <d v="1899-12-30T08:52:48"/>
    <n v="5.66"/>
    <n v="28"/>
    <x v="1"/>
    <x v="2"/>
    <s v="Type 2"/>
    <n v="2020"/>
    <s v="No"/>
    <n v="3.8"/>
    <n v="5"/>
    <s v="Monthly"/>
  </r>
  <r>
    <s v="EVS01906"/>
    <n v="25.361640999999999"/>
    <n v="55.226194999999997"/>
    <s v="5186 Dubai Ave"/>
    <s v=" Dubai"/>
    <s v="United Arab Emirates"/>
    <s v="United Arab Emirates"/>
    <s v="Asia"/>
    <s v="AC Level 2"/>
    <n v="0.46"/>
    <s v="9:00-18:00"/>
    <s v="9:00-18:00"/>
    <d v="1899-12-30T08:52:48"/>
    <n v="8.18"/>
    <n v="28"/>
    <x v="2"/>
    <x v="1"/>
    <s v="CHAdeMO"/>
    <n v="2012"/>
    <s v="No"/>
    <n v="4.8"/>
    <n v="7"/>
    <s v="Annually"/>
  </r>
  <r>
    <s v="EVS01907"/>
    <n v="18.958268"/>
    <n v="72.932208000000003"/>
    <s v="8176 Mumbai Ave"/>
    <s v=" Mumbai"/>
    <s v="India"/>
    <s v="India"/>
    <s v="Asia"/>
    <s v="AC Level 2"/>
    <n v="0.41"/>
    <d v="2025-07-24T00:00:00"/>
    <s v="9.00-21.00"/>
    <d v="1900-01-11T00:00:00"/>
    <n v="19.940000000000001"/>
    <n v="15"/>
    <x v="4"/>
    <x v="3"/>
    <s v="CHAdeMO"/>
    <n v="2016"/>
    <s v="No"/>
    <n v="4.9000000000000004"/>
    <n v="9"/>
    <s v="Quarterly"/>
  </r>
  <r>
    <s v="EVS01909"/>
    <n v="37.783102999999997"/>
    <n v="-122.416748"/>
    <s v="2610 San Francisco Ave"/>
    <s v=" San Francisco"/>
    <s v="United States"/>
    <s v="United States"/>
    <s v="North America"/>
    <s v="AC Level 2"/>
    <n v="0.49"/>
    <d v="2025-07-24T00:00:00"/>
    <s v="9.00-21.00"/>
    <d v="1900-01-11T00:00:00"/>
    <n v="13.84"/>
    <n v="28"/>
    <x v="0"/>
    <x v="1"/>
    <s v="CCS, Tesla"/>
    <n v="2014"/>
    <s v="No"/>
    <n v="4.2"/>
    <n v="8"/>
    <s v="Monthly"/>
  </r>
  <r>
    <s v="EVS01910"/>
    <n v="19.590122000000001"/>
    <n v="-99.109540999999993"/>
    <s v="3558 Mexico City Ave"/>
    <s v=" Mexico City"/>
    <s v="Mexico"/>
    <s v="Mexico"/>
    <s v="North America"/>
    <s v="AC Level 2"/>
    <n v="0.32"/>
    <d v="2025-07-24T00:00:00"/>
    <s v="9.00-21.00"/>
    <d v="1900-01-11T00:00:00"/>
    <n v="5.15"/>
    <n v="75"/>
    <x v="0"/>
    <x v="2"/>
    <s v="Type 2, Tesla"/>
    <n v="2017"/>
    <s v="Yes"/>
    <n v="3.5"/>
    <n v="9"/>
    <s v="Annually"/>
  </r>
  <r>
    <s v="EVS01912"/>
    <n v="19.125693999999999"/>
    <n v="72.917815000000004"/>
    <s v="9777 Mumbai Ave"/>
    <s v=" Mumbai"/>
    <s v="India"/>
    <s v="India"/>
    <s v="Asia"/>
    <s v="AC Level 2"/>
    <n v="0.12"/>
    <d v="2025-07-24T00:00:00"/>
    <s v="9.00-21.00"/>
    <d v="1900-01-11T00:00:00"/>
    <n v="12.62"/>
    <n v="27"/>
    <x v="0"/>
    <x v="2"/>
    <s v="Tesla, CCS"/>
    <n v="2022"/>
    <s v="Yes"/>
    <n v="4.4000000000000004"/>
    <n v="1"/>
    <s v="Annually"/>
  </r>
  <r>
    <s v="EVS01913"/>
    <n v="-33.882232999999999"/>
    <n v="151.320784"/>
    <s v="9666 Sydney Ave"/>
    <s v=" Sydney"/>
    <s v="Australia"/>
    <s v="Australia"/>
    <s v="Australia"/>
    <s v="AC Level 2"/>
    <n v="0.42"/>
    <s v="6:00-22:00"/>
    <s v="6:00-22:00"/>
    <d v="1899-12-30T16:04:48"/>
    <n v="1.25"/>
    <n v="90"/>
    <x v="2"/>
    <x v="0"/>
    <s v="Type 2, Tesla"/>
    <n v="2023"/>
    <s v="Yes"/>
    <n v="4.9000000000000004"/>
    <n v="8"/>
    <s v="Annually"/>
  </r>
  <r>
    <s v="EVS01917"/>
    <n v="19.102744999999999"/>
    <n v="72.908679000000006"/>
    <s v="8318 Mumbai Ave"/>
    <s v=" Mumbai"/>
    <s v="India"/>
    <s v="India"/>
    <s v="Asia"/>
    <s v="AC Level 2"/>
    <n v="0.48"/>
    <s v="6:00-22:00"/>
    <s v="6:00-22:00"/>
    <d v="1899-12-30T16:04:48"/>
    <n v="9.6999999999999993"/>
    <n v="20"/>
    <x v="2"/>
    <x v="2"/>
    <s v="Type 2, CCS"/>
    <n v="2012"/>
    <s v="No"/>
    <n v="4.0999999999999996"/>
    <n v="5"/>
    <s v="Monthly"/>
  </r>
  <r>
    <s v="EVS01919"/>
    <n v="19.40119"/>
    <n v="-99.053938000000002"/>
    <s v="5552 Mexico City Ave"/>
    <s v=" Mexico City"/>
    <s v="Mexico"/>
    <s v="Mexico"/>
    <s v="North America"/>
    <s v="AC Level 2"/>
    <n v="0.22"/>
    <d v="2025-07-24T00:00:00"/>
    <s v="9.00-21.00"/>
    <d v="1900-01-11T00:00:00"/>
    <n v="14.47"/>
    <n v="57"/>
    <x v="4"/>
    <x v="2"/>
    <s v="Tesla"/>
    <n v="2015"/>
    <s v="No"/>
    <n v="3.7"/>
    <n v="8"/>
    <s v="Monthly"/>
  </r>
  <r>
    <s v="EVS01922"/>
    <n v="19.058914000000001"/>
    <n v="72.994324000000006"/>
    <s v="7876 Mumbai Ave"/>
    <s v=" Mumbai"/>
    <s v="India"/>
    <s v="India"/>
    <s v="Asia"/>
    <s v="AC Level 2"/>
    <n v="0.46"/>
    <s v="6:00-22:00"/>
    <s v="6:00-22:00"/>
    <d v="1899-12-30T16:04:48"/>
    <n v="19.96"/>
    <n v="57"/>
    <x v="2"/>
    <x v="1"/>
    <s v="Type 2, CCS"/>
    <n v="2010"/>
    <s v="Yes"/>
    <n v="4.3"/>
    <n v="9"/>
    <s v="Monthly"/>
  </r>
  <r>
    <s v="EVS01924"/>
    <n v="-23.617570000000001"/>
    <n v="-46.658127999999998"/>
    <s v="3699 SÃ£o Paulo Ave"/>
    <s v=" SÃ£o Paulo"/>
    <s v="Brazil"/>
    <s v="Brazil"/>
    <s v="South America"/>
    <s v="AC Level 2"/>
    <n v="0.19"/>
    <s v="6:00-22:00"/>
    <s v="6:00-22:00"/>
    <d v="1899-12-30T16:04:48"/>
    <n v="8.9499999999999993"/>
    <n v="21"/>
    <x v="1"/>
    <x v="2"/>
    <s v="Tesla, CHAdeMO"/>
    <n v="2019"/>
    <s v="No"/>
    <n v="3.5"/>
    <n v="4"/>
    <s v="Annually"/>
  </r>
  <r>
    <s v="EVS01925"/>
    <n v="52.449627"/>
    <n v="13.383864000000001"/>
    <s v="7280 Berlin Ave"/>
    <s v=" Berlin"/>
    <s v="Germany"/>
    <s v="Germany"/>
    <s v="Europe"/>
    <s v="AC Level 2"/>
    <n v="0.27"/>
    <s v="6:00-22:00"/>
    <s v="6:00-22:00"/>
    <d v="1899-12-30T16:04:48"/>
    <n v="6.46"/>
    <n v="92"/>
    <x v="0"/>
    <x v="2"/>
    <s v="Type 2"/>
    <n v="2015"/>
    <s v="No"/>
    <n v="4.5"/>
    <n v="5"/>
    <s v="Monthly"/>
  </r>
  <r>
    <s v="EVS01927"/>
    <n v="41.903548999999998"/>
    <n v="-87.739524000000003"/>
    <s v="7661 Chicago Ave"/>
    <s v=" Chicago"/>
    <s v="United States"/>
    <s v="United States"/>
    <s v="North America"/>
    <s v="AC Level 2"/>
    <n v="0.24"/>
    <s v="9:00-18:00"/>
    <s v="9:00-18:00"/>
    <d v="1899-12-30T08:52:48"/>
    <n v="8.5399999999999991"/>
    <n v="73"/>
    <x v="2"/>
    <x v="0"/>
    <s v="CHAdeMO, CCS"/>
    <n v="2022"/>
    <s v="Yes"/>
    <n v="4.9000000000000004"/>
    <n v="7"/>
    <s v="Monthly"/>
  </r>
  <r>
    <s v="EVS01928"/>
    <n v="13.822447"/>
    <n v="100.454493"/>
    <s v="869 Bangkok Ave"/>
    <s v=" Bangkok"/>
    <s v="Thailand"/>
    <s v="Thailand"/>
    <s v="Asia"/>
    <s v="AC Level 2"/>
    <n v="0.39"/>
    <s v="6:00-22:00"/>
    <s v="6:00-22:00"/>
    <d v="1899-12-30T16:04:48"/>
    <n v="17.84"/>
    <n v="93"/>
    <x v="4"/>
    <x v="1"/>
    <s v="CHAdeMO"/>
    <n v="2020"/>
    <s v="Yes"/>
    <n v="4.3"/>
    <n v="10"/>
    <s v="Annually"/>
  </r>
  <r>
    <s v="EVS01929"/>
    <n v="25.388155999999999"/>
    <n v="55.241441000000002"/>
    <s v="1205 Dubai Ave"/>
    <s v=" Dubai"/>
    <s v="United Arab Emirates"/>
    <s v="United Arab Emirates"/>
    <s v="Asia"/>
    <s v="AC Level 2"/>
    <n v="0.33"/>
    <s v="6:00-22:00"/>
    <s v="6:00-22:00"/>
    <d v="1899-12-30T16:04:48"/>
    <n v="3.24"/>
    <n v="84"/>
    <x v="1"/>
    <x v="1"/>
    <s v="Type 2"/>
    <n v="2020"/>
    <s v="Yes"/>
    <n v="3.7"/>
    <n v="5"/>
    <s v="Quarterly"/>
  </r>
  <r>
    <s v="EVS01935"/>
    <n v="52.581639000000003"/>
    <n v="13.481304"/>
    <s v="7098 Berlin Ave"/>
    <s v=" Berlin"/>
    <s v="Germany"/>
    <s v="Germany"/>
    <s v="Europe"/>
    <s v="AC Level 2"/>
    <n v="0.41"/>
    <d v="2025-07-24T00:00:00"/>
    <s v="9.00-21.00"/>
    <d v="1900-01-11T00:00:00"/>
    <n v="17.18"/>
    <n v="17"/>
    <x v="3"/>
    <x v="0"/>
    <s v="Tesla, CCS"/>
    <n v="2010"/>
    <s v="No"/>
    <n v="4.5"/>
    <n v="9"/>
    <s v="Annually"/>
  </r>
  <r>
    <s v="EVS01937"/>
    <n v="39.939746999999997"/>
    <n v="116.464916"/>
    <s v="7047 Beijing Ave"/>
    <s v=" Beijing"/>
    <s v="China"/>
    <s v="China"/>
    <s v="Asia"/>
    <s v="AC Level 2"/>
    <n v="0.44"/>
    <s v="6:00-22:00"/>
    <s v="6:00-22:00"/>
    <d v="1899-12-30T16:04:48"/>
    <n v="10.51"/>
    <n v="24"/>
    <x v="2"/>
    <x v="2"/>
    <s v="CCS, CHAdeMO"/>
    <n v="2022"/>
    <s v="Yes"/>
    <n v="4.7"/>
    <n v="5"/>
    <s v="Annually"/>
  </r>
  <r>
    <s v="EVS01938"/>
    <n v="43.788786000000002"/>
    <n v="-79.353117999999995"/>
    <s v="1964 Toronto Ave"/>
    <s v=" Toronto"/>
    <s v="Canada"/>
    <s v="Canada"/>
    <s v="North America"/>
    <s v="AC Level 2"/>
    <n v="0.38"/>
    <s v="9:00-18:00"/>
    <s v="9:00-18:00"/>
    <d v="1899-12-30T08:52:48"/>
    <n v="5.19"/>
    <n v="96"/>
    <x v="3"/>
    <x v="3"/>
    <s v="CCS, CHAdeMO"/>
    <n v="2021"/>
    <s v="No"/>
    <n v="4.8"/>
    <n v="3"/>
    <s v="Quarterly"/>
  </r>
  <r>
    <s v="EVS01941"/>
    <n v="-50.11544"/>
    <n v="-70.213320999999993"/>
    <s v="4330 Random Rd"/>
    <n v="0"/>
    <s v="Not Found"/>
    <s v="Not Found"/>
    <s v="Not Found"/>
    <s v="AC Level 2"/>
    <n v="0.44"/>
    <s v="6:00-22:00"/>
    <s v="6:00-22:00"/>
    <d v="1899-12-30T16:04:48"/>
    <n v="13.55"/>
    <n v="13"/>
    <x v="4"/>
    <x v="0"/>
    <s v="CHAdeMO, Type 2"/>
    <n v="2023"/>
    <s v="No"/>
    <n v="4.0999999999999996"/>
    <n v="7"/>
    <s v="Quarterly"/>
  </r>
  <r>
    <s v="EVS01942"/>
    <n v="19.071618000000001"/>
    <n v="72.844368000000003"/>
    <s v="1695 Mumbai Ave"/>
    <s v=" Mumbai"/>
    <s v="India"/>
    <s v="India"/>
    <s v="Asia"/>
    <s v="AC Level 2"/>
    <n v="0.48"/>
    <s v="9:00-18:00"/>
    <s v="9:00-18:00"/>
    <d v="1899-12-30T08:52:48"/>
    <n v="15.44"/>
    <n v="57"/>
    <x v="1"/>
    <x v="3"/>
    <s v="Tesla, CCS"/>
    <n v="2010"/>
    <s v="Yes"/>
    <n v="4.3"/>
    <n v="7"/>
    <s v="Quarterly"/>
  </r>
  <r>
    <s v="EVS01944"/>
    <n v="25.237242999999999"/>
    <n v="55.351517999999999"/>
    <s v="5354 Dubai Ave"/>
    <s v=" Dubai"/>
    <s v="United Arab Emirates"/>
    <s v="United Arab Emirates"/>
    <s v="Asia"/>
    <s v="AC Level 2"/>
    <n v="0.5"/>
    <d v="2025-07-24T00:00:00"/>
    <s v="9.00-21.00"/>
    <d v="1900-01-11T00:00:00"/>
    <n v="2.14"/>
    <n v="34"/>
    <x v="3"/>
    <x v="2"/>
    <s v="Tesla, CHAdeMO"/>
    <n v="2016"/>
    <s v="Yes"/>
    <n v="3.5"/>
    <n v="4"/>
    <s v="Monthly"/>
  </r>
  <r>
    <s v="EVS01948"/>
    <n v="19.544642"/>
    <n v="-99.089706000000007"/>
    <s v="4948 Mexico City Ave"/>
    <s v=" Mexico City"/>
    <s v="Mexico"/>
    <s v="Mexico"/>
    <s v="North America"/>
    <s v="AC Level 2"/>
    <n v="0.11"/>
    <s v="6:00-22:00"/>
    <s v="6:00-22:00"/>
    <d v="1899-12-30T16:04:48"/>
    <n v="6.29"/>
    <n v="89"/>
    <x v="2"/>
    <x v="1"/>
    <s v="CHAdeMO, Type 2"/>
    <n v="2011"/>
    <s v="Yes"/>
    <n v="3.9"/>
    <n v="8"/>
    <s v="Monthly"/>
  </r>
  <r>
    <s v="EVS01951"/>
    <n v="-30.286653999999999"/>
    <n v="-143.01569900000001"/>
    <s v="8953 Random Rd"/>
    <s v="Error"/>
    <s v="Error"/>
    <s v="Error"/>
    <s v="Error"/>
    <s v="AC Level 2"/>
    <n v="0.4"/>
    <d v="2025-07-24T00:00:00"/>
    <s v="9.00-21.00"/>
    <d v="1900-01-11T00:00:00"/>
    <n v="9.3800000000000008"/>
    <n v="13"/>
    <x v="4"/>
    <x v="0"/>
    <s v="CHAdeMO, Tesla"/>
    <n v="2013"/>
    <s v="No"/>
    <n v="4.9000000000000004"/>
    <n v="8"/>
    <s v="Annually"/>
  </r>
  <r>
    <s v="EVS01954"/>
    <n v="55.772100999999999"/>
    <n v="37.633408000000003"/>
    <s v="6491 Moscow Ave"/>
    <s v=" Moscow"/>
    <s v="Russia"/>
    <s v="Russia"/>
    <s v="Europe"/>
    <s v="AC Level 2"/>
    <n v="0.34"/>
    <s v="9:00-18:00"/>
    <s v="9:00-18:00"/>
    <d v="1899-12-30T08:52:48"/>
    <n v="14.96"/>
    <n v="22"/>
    <x v="1"/>
    <x v="3"/>
    <s v="CHAdeMO"/>
    <n v="2021"/>
    <s v="No"/>
    <n v="3.5"/>
    <n v="9"/>
    <s v="Quarterly"/>
  </r>
  <r>
    <s v="EVS01957"/>
    <n v="41.849057999999999"/>
    <n v="-87.625291000000004"/>
    <s v="3813 Chicago Ave"/>
    <s v=" Chicago"/>
    <s v="United States"/>
    <s v="United States"/>
    <s v="North America"/>
    <s v="AC Level 2"/>
    <n v="0.44"/>
    <d v="2025-07-24T00:00:00"/>
    <s v="9.00-21.00"/>
    <d v="1900-01-11T00:00:00"/>
    <n v="9.11"/>
    <n v="13"/>
    <x v="4"/>
    <x v="1"/>
    <s v="CCS"/>
    <n v="2018"/>
    <s v="No"/>
    <n v="4.9000000000000004"/>
    <n v="5"/>
    <s v="Quarterly"/>
  </r>
  <r>
    <s v="EVS01958"/>
    <n v="19.015508000000001"/>
    <n v="72.879277000000002"/>
    <s v="6032 Mumbai Ave"/>
    <s v=" Mumbai"/>
    <s v="India"/>
    <s v="India"/>
    <s v="Asia"/>
    <s v="AC Level 2"/>
    <n v="0.13"/>
    <d v="2025-07-24T00:00:00"/>
    <s v="9.00-21.00"/>
    <d v="1900-01-11T00:00:00"/>
    <n v="7.23"/>
    <n v="51"/>
    <x v="3"/>
    <x v="2"/>
    <s v="Tesla"/>
    <n v="2012"/>
    <s v="Yes"/>
    <n v="4.9000000000000004"/>
    <n v="9"/>
    <s v="Monthly"/>
  </r>
  <r>
    <s v="EVS01962"/>
    <n v="43.608066000000001"/>
    <n v="-79.470911000000001"/>
    <s v="8134 Toronto Ave"/>
    <s v=" Toronto"/>
    <s v="Canada"/>
    <s v="Canada"/>
    <s v="North America"/>
    <s v="AC Level 2"/>
    <n v="0.17"/>
    <s v="9:00-18:00"/>
    <s v="9:00-18:00"/>
    <d v="1899-12-30T08:52:48"/>
    <n v="7.35"/>
    <n v="47"/>
    <x v="1"/>
    <x v="2"/>
    <s v="CCS"/>
    <n v="2019"/>
    <s v="Yes"/>
    <n v="4.3"/>
    <n v="4"/>
    <s v="Monthly"/>
  </r>
  <r>
    <s v="EVS01970"/>
    <n v="19.506951000000001"/>
    <n v="-99.059577000000004"/>
    <s v="1781 Mexico City Ave"/>
    <s v=" Mexico City"/>
    <s v="Mexico"/>
    <s v="Mexico"/>
    <s v="North America"/>
    <s v="AC Level 2"/>
    <n v="0.5"/>
    <s v="9:00-18:00"/>
    <s v="9:00-18:00"/>
    <d v="1899-12-30T08:52:48"/>
    <n v="11.81"/>
    <n v="43"/>
    <x v="2"/>
    <x v="0"/>
    <s v="Type 2, CHAdeMO"/>
    <n v="2018"/>
    <s v="Yes"/>
    <n v="3.5"/>
    <n v="4"/>
    <s v="Monthly"/>
  </r>
  <r>
    <s v="EVS01975"/>
    <n v="37.691173999999997"/>
    <n v="126.97528800000001"/>
    <s v="9106 Seoul Ave"/>
    <s v=" Seoul"/>
    <s v="South Korea"/>
    <s v="South Korea"/>
    <s v="Asia"/>
    <s v="AC Level 2"/>
    <n v="0.31"/>
    <s v="6:00-22:00"/>
    <s v="6:00-22:00"/>
    <d v="1899-12-30T16:04:48"/>
    <n v="16.239999999999998"/>
    <n v="53"/>
    <x v="3"/>
    <x v="1"/>
    <s v="CCS"/>
    <n v="2014"/>
    <s v="No"/>
    <n v="4.5"/>
    <n v="10"/>
    <s v="Annually"/>
  </r>
  <r>
    <s v="EVS01978"/>
    <n v="52.448014000000001"/>
    <n v="13.406008"/>
    <s v="772 Berlin Ave"/>
    <s v=" Berlin"/>
    <s v="Germany"/>
    <s v="Germany"/>
    <s v="Europe"/>
    <s v="AC Level 2"/>
    <n v="0.31"/>
    <s v="9:00-18:00"/>
    <s v="9:00-18:00"/>
    <d v="1899-12-30T08:52:48"/>
    <n v="0.53"/>
    <n v="33"/>
    <x v="0"/>
    <x v="0"/>
    <s v="Type 2, Tesla"/>
    <n v="2022"/>
    <s v="Yes"/>
    <n v="3.1"/>
    <n v="3"/>
    <s v="Annually"/>
  </r>
  <r>
    <s v="EVS01980"/>
    <n v="52.447262000000002"/>
    <n v="13.364036"/>
    <s v="5661 Berlin Ave"/>
    <s v=" Berlin"/>
    <s v="Germany"/>
    <s v="Germany"/>
    <s v="Europe"/>
    <s v="AC Level 2"/>
    <n v="0.27"/>
    <d v="2025-07-24T00:00:00"/>
    <s v="9.00-21.00"/>
    <d v="1900-01-11T00:00:00"/>
    <n v="2.36"/>
    <n v="38"/>
    <x v="0"/>
    <x v="3"/>
    <s v="CCS"/>
    <n v="2016"/>
    <s v="Yes"/>
    <n v="4.9000000000000004"/>
    <n v="2"/>
    <s v="Quarterly"/>
  </r>
  <r>
    <s v="EVS01982"/>
    <n v="37.690029000000003"/>
    <n v="127.090396"/>
    <s v="2247 Seoul Ave"/>
    <s v=" Seoul"/>
    <s v="South Korea"/>
    <s v="South Korea"/>
    <s v="Asia"/>
    <s v="AC Level 2"/>
    <n v="0.25"/>
    <s v="9:00-18:00"/>
    <s v="9:00-18:00"/>
    <d v="1899-12-30T08:52:48"/>
    <n v="3.87"/>
    <n v="51"/>
    <x v="3"/>
    <x v="3"/>
    <s v="Type 2, CHAdeMO"/>
    <n v="2019"/>
    <s v="No"/>
    <n v="3.5"/>
    <n v="7"/>
    <s v="Quarterly"/>
  </r>
  <r>
    <s v="EVS01983"/>
    <n v="55.765216000000002"/>
    <n v="37.672978999999998"/>
    <s v="6108 Moscow Ave"/>
    <s v=" Moscow"/>
    <s v="Russia"/>
    <s v="Russia"/>
    <s v="Europe"/>
    <s v="AC Level 2"/>
    <n v="0.41"/>
    <s v="9:00-18:00"/>
    <s v="9:00-18:00"/>
    <d v="1899-12-30T08:52:48"/>
    <n v="18.649999999999999"/>
    <n v="67"/>
    <x v="1"/>
    <x v="0"/>
    <s v="Tesla"/>
    <n v="2023"/>
    <s v="No"/>
    <n v="3.4"/>
    <n v="4"/>
    <s v="Annually"/>
  </r>
  <r>
    <s v="EVS01984"/>
    <n v="41.939742000000003"/>
    <n v="-87.795552999999998"/>
    <s v="2665 Chicago Ave"/>
    <s v=" Chicago"/>
    <s v="United States"/>
    <s v="United States"/>
    <s v="North America"/>
    <s v="AC Level 2"/>
    <n v="0.26"/>
    <s v="9:00-18:00"/>
    <s v="9:00-18:00"/>
    <d v="1899-12-30T08:52:48"/>
    <n v="8.86"/>
    <n v="35"/>
    <x v="3"/>
    <x v="3"/>
    <s v="Type 2"/>
    <n v="2022"/>
    <s v="No"/>
    <n v="4"/>
    <n v="7"/>
    <s v="Annually"/>
  </r>
  <r>
    <s v="EVS01985"/>
    <n v="19.506975000000001"/>
    <n v="-99.165251999999995"/>
    <s v="703 Mexico City Ave"/>
    <s v=" Mexico City"/>
    <s v="Mexico"/>
    <s v="Mexico"/>
    <s v="North America"/>
    <s v="AC Level 2"/>
    <n v="0.42"/>
    <s v="9:00-18:00"/>
    <s v="9:00-18:00"/>
    <d v="1899-12-30T08:52:48"/>
    <n v="5.54"/>
    <n v="48"/>
    <x v="0"/>
    <x v="1"/>
    <s v="CHAdeMO, Type 2"/>
    <n v="2019"/>
    <s v="Yes"/>
    <n v="4.7"/>
    <n v="5"/>
    <s v="Monthly"/>
  </r>
  <r>
    <s v="EVS01986"/>
    <n v="37.858428000000004"/>
    <n v="-122.47224"/>
    <s v="7892 San Francisco Ave"/>
    <s v=" San Francisco"/>
    <s v="United States"/>
    <s v="United States"/>
    <s v="North America"/>
    <s v="AC Level 2"/>
    <n v="0.27"/>
    <s v="6:00-22:00"/>
    <s v="6:00-22:00"/>
    <d v="1899-12-30T16:04:48"/>
    <n v="2.37"/>
    <n v="44"/>
    <x v="3"/>
    <x v="0"/>
    <s v="CCS"/>
    <n v="2019"/>
    <s v="No"/>
    <n v="3"/>
    <n v="2"/>
    <s v="Annually"/>
  </r>
  <r>
    <s v="EVS01987"/>
    <n v="-33.828338000000002"/>
    <n v="151.216354"/>
    <s v="6923 Sydney Ave"/>
    <s v=" Sydney"/>
    <s v="Australia"/>
    <s v="Australia"/>
    <s v="Australia"/>
    <s v="AC Level 2"/>
    <n v="0.38"/>
    <d v="2025-07-24T00:00:00"/>
    <s v="9.00-21.00"/>
    <d v="1900-01-11T00:00:00"/>
    <n v="2"/>
    <n v="41"/>
    <x v="0"/>
    <x v="0"/>
    <s v="Tesla"/>
    <n v="2017"/>
    <s v="No"/>
    <n v="5"/>
    <n v="9"/>
    <s v="Quarterly"/>
  </r>
  <r>
    <s v="EVS01988"/>
    <n v="-23.648344999999999"/>
    <n v="-46.578218"/>
    <s v="3800 SÃ£o Paulo Ave"/>
    <s v=" SÃ£o Paulo"/>
    <s v="Brazil"/>
    <s v="Brazil"/>
    <s v="South America"/>
    <s v="AC Level 2"/>
    <n v="0.42"/>
    <s v="6:00-22:00"/>
    <s v="6:00-22:00"/>
    <d v="1899-12-30T16:04:48"/>
    <n v="13.37"/>
    <n v="22"/>
    <x v="1"/>
    <x v="2"/>
    <s v="CHAdeMO, CCS"/>
    <n v="2021"/>
    <s v="No"/>
    <n v="3.5"/>
    <n v="10"/>
    <s v="Monthly"/>
  </r>
  <r>
    <s v="EVS01989"/>
    <n v="25.335844000000002"/>
    <n v="55.367395000000002"/>
    <s v="8479 Dubai Ave"/>
    <s v=" Dubai"/>
    <s v="United Arab Emirates"/>
    <s v="United Arab Emirates"/>
    <s v="Asia"/>
    <s v="AC Level 2"/>
    <n v="0.22"/>
    <s v="9:00-18:00"/>
    <s v="9:00-18:00"/>
    <d v="1899-12-30T08:52:48"/>
    <n v="11.7"/>
    <n v="63"/>
    <x v="4"/>
    <x v="0"/>
    <s v="Tesla"/>
    <n v="2015"/>
    <s v="No"/>
    <n v="4.3"/>
    <n v="3"/>
    <s v="Annually"/>
  </r>
  <r>
    <s v="EVS01990"/>
    <n v="-33.822493999999999"/>
    <n v="18.542909999999999"/>
    <s v="5633 Cape Town Ave"/>
    <s v=" Cape Town"/>
    <s v="South Africa"/>
    <s v="South Africa"/>
    <s v="Africa"/>
    <s v="AC Level 2"/>
    <n v="0.25"/>
    <d v="2025-07-24T00:00:00"/>
    <s v="9.00-21.00"/>
    <d v="1900-01-11T00:00:00"/>
    <n v="9.83"/>
    <n v="11"/>
    <x v="1"/>
    <x v="0"/>
    <s v="CCS, Type 2"/>
    <n v="2018"/>
    <s v="No"/>
    <n v="3.3"/>
    <n v="2"/>
    <s v="Annually"/>
  </r>
  <r>
    <s v="EVS01993"/>
    <n v="-33.744171999999999"/>
    <n v="151.27406199999999"/>
    <s v="5877 Sydney Ave"/>
    <s v=" Sydney"/>
    <s v="Australia"/>
    <s v="Australia"/>
    <s v="Australia"/>
    <s v="AC Level 2"/>
    <n v="0.45"/>
    <s v="6:00-22:00"/>
    <s v="6:00-22:00"/>
    <d v="1899-12-30T16:04:48"/>
    <n v="19.600000000000001"/>
    <n v="23"/>
    <x v="1"/>
    <x v="0"/>
    <s v="Type 2"/>
    <n v="2022"/>
    <s v="Yes"/>
    <n v="3.4"/>
    <n v="7"/>
    <s v="Annually"/>
  </r>
  <r>
    <s v="EVS01994"/>
    <n v="13.866887999999999"/>
    <n v="100.47514700000001"/>
    <s v="3805 Bangkok Ave"/>
    <s v=" Bangkok"/>
    <s v="Thailand"/>
    <s v="Thailand"/>
    <s v="Asia"/>
    <s v="AC Level 2"/>
    <n v="0.34"/>
    <d v="2025-07-24T00:00:00"/>
    <s v="9.00-21.00"/>
    <d v="1900-01-11T00:00:00"/>
    <n v="4.21"/>
    <n v="83"/>
    <x v="2"/>
    <x v="2"/>
    <s v="CHAdeMO, CCS"/>
    <n v="2013"/>
    <s v="No"/>
    <n v="4.5999999999999996"/>
    <n v="6"/>
    <s v="Annually"/>
  </r>
  <r>
    <s v="EVS01999"/>
    <n v="43.638272000000001"/>
    <n v="-79.334146000000004"/>
    <s v="6279 Toronto Ave"/>
    <s v=" Toronto"/>
    <s v="Canada"/>
    <s v="Canada"/>
    <s v="North America"/>
    <s v="AC Level 2"/>
    <n v="0.47"/>
    <s v="6:00-22:00"/>
    <s v="6:00-22:00"/>
    <d v="1899-12-30T16:04:48"/>
    <n v="8.3000000000000007"/>
    <n v="72"/>
    <x v="0"/>
    <x v="0"/>
    <s v="Tesla"/>
    <n v="2012"/>
    <s v="No"/>
    <n v="3.5"/>
    <n v="5"/>
    <s v="Annually"/>
  </r>
  <r>
    <s v="EVS02012"/>
    <n v="37.534928999999998"/>
    <n v="126.937102"/>
    <s v="350 Seoul Ave"/>
    <s v=" Seoul"/>
    <s v="South Korea"/>
    <s v="South Korea"/>
    <s v="Asia"/>
    <s v="AC Level 2"/>
    <n v="0.4"/>
    <d v="2025-07-24T00:00:00"/>
    <s v="9.00-21.00"/>
    <d v="1900-01-11T00:00:00"/>
    <n v="16.45"/>
    <n v="27"/>
    <x v="0"/>
    <x v="2"/>
    <s v="Tesla, CCS"/>
    <n v="2013"/>
    <s v="Yes"/>
    <n v="3.4"/>
    <n v="2"/>
    <s v="Monthly"/>
  </r>
  <r>
    <s v="EVS02013"/>
    <n v="34.174500999999999"/>
    <n v="-118.386442"/>
    <s v="7862 Los Angeles Ave"/>
    <s v=" Los Angeles"/>
    <s v="United States"/>
    <s v="United States"/>
    <s v="North America"/>
    <s v="AC Level 2"/>
    <n v="0.17"/>
    <d v="2025-07-24T00:00:00"/>
    <s v="9.00-21.00"/>
    <d v="1900-01-11T00:00:00"/>
    <n v="8.24"/>
    <n v="82"/>
    <x v="1"/>
    <x v="1"/>
    <s v="Tesla, CCS"/>
    <n v="2011"/>
    <s v="No"/>
    <n v="4.3"/>
    <n v="4"/>
    <s v="Annually"/>
  </r>
  <r>
    <s v="EVS02017"/>
    <n v="39.970469999999999"/>
    <n v="116.454885"/>
    <s v="6619 Beijing Ave"/>
    <s v=" Beijing"/>
    <s v="China"/>
    <s v="China"/>
    <s v="Asia"/>
    <s v="AC Level 2"/>
    <n v="0.49"/>
    <d v="2025-07-24T00:00:00"/>
    <s v="9.00-21.00"/>
    <d v="1900-01-11T00:00:00"/>
    <n v="17.149999999999999"/>
    <n v="36"/>
    <x v="3"/>
    <x v="2"/>
    <s v="Type 2"/>
    <n v="2020"/>
    <s v="No"/>
    <n v="3.3"/>
    <n v="1"/>
    <s v="Annually"/>
  </r>
  <r>
    <s v="EVS02020"/>
    <n v="34.175348999999997"/>
    <n v="-118.20241799999999"/>
    <s v="2043 Los Angeles Ave"/>
    <s v=" Los Angeles"/>
    <s v="United States"/>
    <s v="United States"/>
    <s v="North America"/>
    <s v="AC Level 2"/>
    <n v="0.16"/>
    <d v="2025-07-24T00:00:00"/>
    <s v="9.00-21.00"/>
    <d v="1900-01-11T00:00:00"/>
    <n v="10.09"/>
    <n v="44"/>
    <x v="2"/>
    <x v="3"/>
    <s v="Tesla, Type 2"/>
    <n v="2023"/>
    <s v="Yes"/>
    <n v="3.8"/>
    <n v="10"/>
    <s v="Monthly"/>
  </r>
  <r>
    <s v="EVS02023"/>
    <n v="-23.523921999999999"/>
    <n v="-46.698197"/>
    <s v="6069 SÃ£o Paulo Ave"/>
    <s v=" SÃ£o Paulo"/>
    <s v="Brazil"/>
    <s v="Brazil"/>
    <s v="South America"/>
    <s v="AC Level 2"/>
    <n v="0.4"/>
    <s v="6:00-22:00"/>
    <s v="6:00-22:00"/>
    <d v="1899-12-30T16:04:48"/>
    <n v="16.68"/>
    <n v="49"/>
    <x v="0"/>
    <x v="2"/>
    <s v="Tesla, CHAdeMO"/>
    <n v="2020"/>
    <s v="Yes"/>
    <n v="3.3"/>
    <n v="2"/>
    <s v="Monthly"/>
  </r>
  <r>
    <s v="EVS02029"/>
    <n v="52.458294000000002"/>
    <n v="13.412194"/>
    <s v="4915 Berlin Ave"/>
    <s v=" Berlin"/>
    <s v="Germany"/>
    <s v="Germany"/>
    <s v="Europe"/>
    <s v="AC Level 2"/>
    <n v="0.37"/>
    <s v="6:00-22:00"/>
    <s v="6:00-22:00"/>
    <d v="1899-12-30T16:04:48"/>
    <n v="19.690000000000001"/>
    <n v="57"/>
    <x v="3"/>
    <x v="2"/>
    <s v="Tesla, CHAdeMO"/>
    <n v="2015"/>
    <s v="Yes"/>
    <n v="3.8"/>
    <n v="4"/>
    <s v="Quarterly"/>
  </r>
  <r>
    <s v="EVS02030"/>
    <n v="18.900976"/>
    <n v="72.890789999999996"/>
    <s v="5792 Mumbai Ave"/>
    <s v=" Mumbai"/>
    <s v="India"/>
    <s v="India"/>
    <s v="Asia"/>
    <s v="AC Level 2"/>
    <n v="0.38"/>
    <s v="9:00-18:00"/>
    <s v="9:00-18:00"/>
    <d v="1899-12-30T08:52:48"/>
    <n v="7.41"/>
    <n v="90"/>
    <x v="0"/>
    <x v="3"/>
    <s v="CHAdeMO, Tesla"/>
    <n v="2014"/>
    <s v="Yes"/>
    <n v="4.9000000000000004"/>
    <n v="2"/>
    <s v="Monthly"/>
  </r>
  <r>
    <s v="EVS02032"/>
    <n v="37.800877"/>
    <n v="-122.307271"/>
    <s v="7615 San Francisco Ave"/>
    <s v=" San Francisco"/>
    <s v="United States"/>
    <s v="United States"/>
    <s v="North America"/>
    <s v="AC Level 2"/>
    <n v="0.46"/>
    <s v="6:00-22:00"/>
    <s v="6:00-22:00"/>
    <d v="1899-12-30T16:04:48"/>
    <n v="14.05"/>
    <n v="37"/>
    <x v="2"/>
    <x v="0"/>
    <s v="Type 2"/>
    <n v="2014"/>
    <s v="Yes"/>
    <n v="4.7"/>
    <n v="4"/>
    <s v="Quarterly"/>
  </r>
  <r>
    <s v="EVS02039"/>
    <n v="37.838478000000002"/>
    <n v="-122.493588"/>
    <s v="4608 San Francisco Ave"/>
    <s v=" San Francisco"/>
    <s v="United States"/>
    <s v="United States"/>
    <s v="North America"/>
    <s v="AC Level 2"/>
    <n v="0.2"/>
    <s v="9:00-18:00"/>
    <s v="9:00-18:00"/>
    <d v="1899-12-30T08:52:48"/>
    <n v="0.78"/>
    <n v="59"/>
    <x v="2"/>
    <x v="1"/>
    <s v="CHAdeMO, Type 2"/>
    <n v="2016"/>
    <s v="No"/>
    <n v="4.4000000000000004"/>
    <n v="3"/>
    <s v="Monthly"/>
  </r>
  <r>
    <s v="EVS02041"/>
    <n v="45.071967000000001"/>
    <n v="-109.908475"/>
    <s v="1071 Random Rd"/>
    <n v="0"/>
    <s v="Not Found"/>
    <s v="Not Found"/>
    <s v="Not Found"/>
    <s v="AC Level 2"/>
    <n v="0.37"/>
    <d v="2025-07-24T00:00:00"/>
    <s v="9.00-21.00"/>
    <d v="1900-01-11T00:00:00"/>
    <n v="18.78"/>
    <n v="32"/>
    <x v="2"/>
    <x v="1"/>
    <s v="Tesla, CCS"/>
    <n v="2013"/>
    <s v="No"/>
    <n v="4.0999999999999996"/>
    <n v="7"/>
    <s v="Monthly"/>
  </r>
  <r>
    <s v="EVS02042"/>
    <n v="13.772779"/>
    <n v="100.46346200000001"/>
    <s v="5903 Bangkok Ave"/>
    <s v=" Bangkok"/>
    <s v="Thailand"/>
    <s v="Thailand"/>
    <s v="Asia"/>
    <s v="AC Level 2"/>
    <n v="0.49"/>
    <s v="6:00-22:00"/>
    <s v="6:00-22:00"/>
    <d v="1899-12-30T16:04:48"/>
    <n v="15.82"/>
    <n v="81"/>
    <x v="4"/>
    <x v="1"/>
    <s v="Type 2"/>
    <n v="2023"/>
    <s v="Yes"/>
    <n v="4.5999999999999996"/>
    <n v="7"/>
    <s v="Annually"/>
  </r>
  <r>
    <s v="EVS02043"/>
    <n v="37.626296000000004"/>
    <n v="127.018147"/>
    <s v="6608 Seoul Ave"/>
    <s v=" Seoul"/>
    <s v="South Korea"/>
    <s v="South Korea"/>
    <s v="Asia"/>
    <s v="AC Level 2"/>
    <n v="0.15"/>
    <s v="6:00-22:00"/>
    <s v="6:00-22:00"/>
    <d v="1899-12-30T16:04:48"/>
    <n v="1.72"/>
    <n v="95"/>
    <x v="0"/>
    <x v="3"/>
    <s v="Tesla, CHAdeMO"/>
    <n v="2013"/>
    <s v="No"/>
    <n v="4.7"/>
    <n v="4"/>
    <s v="Annually"/>
  </r>
  <r>
    <s v="EVS02050"/>
    <n v="-33.886676000000001"/>
    <n v="151.37963500000001"/>
    <s v="6006 Sydney Ave"/>
    <s v=" Sydney"/>
    <s v="Australia"/>
    <s v="Australia"/>
    <s v="Australia"/>
    <s v="AC Level 2"/>
    <n v="0.37"/>
    <s v="6:00-22:00"/>
    <s v="6:00-22:00"/>
    <d v="1899-12-30T16:04:48"/>
    <n v="5.44"/>
    <n v="64"/>
    <x v="2"/>
    <x v="2"/>
    <s v="Tesla, Type 2"/>
    <n v="2011"/>
    <s v="No"/>
    <n v="4.5"/>
    <n v="8"/>
    <s v="Annually"/>
  </r>
  <r>
    <s v="EVS02053"/>
    <n v="52.570647000000001"/>
    <n v="13.463950000000001"/>
    <s v="5012 Berlin Ave"/>
    <s v=" Berlin"/>
    <s v="Germany"/>
    <s v="Germany"/>
    <s v="Europe"/>
    <s v="AC Level 2"/>
    <n v="0.26"/>
    <s v="6:00-22:00"/>
    <s v="6:00-22:00"/>
    <d v="1899-12-30T16:04:48"/>
    <n v="17.34"/>
    <n v="59"/>
    <x v="3"/>
    <x v="1"/>
    <s v="Type 2, Tesla"/>
    <n v="2014"/>
    <s v="No"/>
    <n v="4.8"/>
    <n v="7"/>
    <s v="Monthly"/>
  </r>
  <r>
    <s v="EVS02054"/>
    <n v="37.607025"/>
    <n v="126.96199300000001"/>
    <s v="3609 Seoul Ave"/>
    <s v=" Seoul"/>
    <s v="South Korea"/>
    <s v="South Korea"/>
    <s v="Asia"/>
    <s v="AC Level 2"/>
    <n v="0.47"/>
    <s v="6:00-22:00"/>
    <s v="6:00-22:00"/>
    <d v="1899-12-30T16:04:48"/>
    <n v="4.8899999999999997"/>
    <n v="29"/>
    <x v="4"/>
    <x v="3"/>
    <s v="Type 2"/>
    <n v="2016"/>
    <s v="Yes"/>
    <n v="4.9000000000000004"/>
    <n v="7"/>
    <s v="Quarterly"/>
  </r>
  <r>
    <s v="EVS02055"/>
    <n v="37.709657999999997"/>
    <n v="-122.44595200000001"/>
    <s v="1053 San Francisco Ave"/>
    <s v=" San Francisco"/>
    <s v="United States"/>
    <s v="United States"/>
    <s v="North America"/>
    <s v="AC Level 2"/>
    <n v="0.19"/>
    <d v="2025-07-24T00:00:00"/>
    <s v="9.00-21.00"/>
    <d v="1900-01-11T00:00:00"/>
    <n v="5.48"/>
    <n v="52"/>
    <x v="4"/>
    <x v="1"/>
    <s v="Type 2, CCS"/>
    <n v="2017"/>
    <s v="Yes"/>
    <n v="3.9"/>
    <n v="4"/>
    <s v="Monthly"/>
  </r>
  <r>
    <s v="EVS02059"/>
    <n v="19.586220999999998"/>
    <n v="-99.101099000000005"/>
    <s v="5100 Mexico City Ave"/>
    <s v=" Mexico City"/>
    <s v="Mexico"/>
    <s v="Mexico"/>
    <s v="North America"/>
    <s v="AC Level 2"/>
    <n v="0.43"/>
    <s v="6:00-22:00"/>
    <s v="6:00-22:00"/>
    <d v="1899-12-30T16:04:48"/>
    <n v="14.47"/>
    <n v="94"/>
    <x v="0"/>
    <x v="0"/>
    <s v="Type 2, CHAdeMO"/>
    <n v="2022"/>
    <s v="Yes"/>
    <n v="4.2"/>
    <n v="7"/>
    <s v="Annually"/>
  </r>
  <r>
    <s v="EVS02063"/>
    <n v="52.435186000000002"/>
    <n v="13.308560999999999"/>
    <s v="6323 Berlin Ave"/>
    <s v=" Berlin"/>
    <s v="Germany"/>
    <s v="Germany"/>
    <s v="Europe"/>
    <s v="AC Level 2"/>
    <n v="0.19"/>
    <s v="9:00-18:00"/>
    <s v="9:00-18:00"/>
    <d v="1899-12-30T08:52:48"/>
    <n v="1.45"/>
    <n v="96"/>
    <x v="1"/>
    <x v="3"/>
    <s v="CHAdeMO, CCS"/>
    <n v="2022"/>
    <s v="Yes"/>
    <n v="3.4"/>
    <n v="9"/>
    <s v="Monthly"/>
  </r>
  <r>
    <s v="EVS02065"/>
    <n v="55.803057000000003"/>
    <n v="37.698354000000002"/>
    <s v="1902 Moscow Ave"/>
    <s v=" Moscow"/>
    <s v="Russia"/>
    <s v="Russia"/>
    <s v="Europe"/>
    <s v="AC Level 2"/>
    <n v="0.12"/>
    <d v="2025-07-24T00:00:00"/>
    <s v="9.00-21.00"/>
    <d v="1900-01-11T00:00:00"/>
    <n v="1.1100000000000001"/>
    <n v="86"/>
    <x v="3"/>
    <x v="3"/>
    <s v="Tesla"/>
    <n v="2012"/>
    <s v="Yes"/>
    <n v="3.2"/>
    <n v="4"/>
    <s v="Quarterly"/>
  </r>
  <r>
    <s v="EVS02067"/>
    <n v="13.767927999999999"/>
    <n v="100.500652"/>
    <s v="2104 Bangkok Ave"/>
    <s v=" Bangkok"/>
    <s v="Thailand"/>
    <s v="Thailand"/>
    <s v="Asia"/>
    <s v="AC Level 2"/>
    <n v="0.15"/>
    <d v="2025-07-24T00:00:00"/>
    <s v="9.00-21.00"/>
    <d v="1900-01-11T00:00:00"/>
    <n v="2.1800000000000002"/>
    <n v="60"/>
    <x v="0"/>
    <x v="1"/>
    <s v="CCS"/>
    <n v="2012"/>
    <s v="No"/>
    <n v="3.6"/>
    <n v="8"/>
    <s v="Annually"/>
  </r>
  <r>
    <s v="EVS02069"/>
    <n v="37.688723000000003"/>
    <n v="126.971433"/>
    <s v="1731 Seoul Ave"/>
    <s v=" Seoul"/>
    <s v="South Korea"/>
    <s v="South Korea"/>
    <s v="Asia"/>
    <s v="AC Level 2"/>
    <n v="0.14000000000000001"/>
    <s v="9:00-18:00"/>
    <s v="9:00-18:00"/>
    <d v="1899-12-30T08:52:48"/>
    <n v="5.56"/>
    <n v="15"/>
    <x v="1"/>
    <x v="0"/>
    <s v="CHAdeMO"/>
    <n v="2021"/>
    <s v="No"/>
    <n v="3.9"/>
    <n v="8"/>
    <s v="Quarterly"/>
  </r>
  <r>
    <s v="EVS02070"/>
    <n v="19.410378000000001"/>
    <n v="-99.160319000000001"/>
    <s v="5465 Mexico City Ave"/>
    <s v=" Mexico City"/>
    <s v="Mexico"/>
    <s v="Mexico"/>
    <s v="North America"/>
    <s v="AC Level 2"/>
    <n v="0.28999999999999998"/>
    <s v="6:00-22:00"/>
    <s v="6:00-22:00"/>
    <d v="1899-12-30T16:04:48"/>
    <n v="0.86"/>
    <n v="24"/>
    <x v="1"/>
    <x v="3"/>
    <s v="Tesla"/>
    <n v="2019"/>
    <s v="Yes"/>
    <n v="3.5"/>
    <n v="10"/>
    <s v="Monthly"/>
  </r>
  <r>
    <s v="EVS02072"/>
    <n v="41.843091000000001"/>
    <n v="-87.753234000000006"/>
    <s v="5787 Chicago Ave"/>
    <s v=" Chicago"/>
    <s v="United States"/>
    <s v="United States"/>
    <s v="North America"/>
    <s v="AC Level 2"/>
    <n v="0.31"/>
    <d v="2025-07-24T00:00:00"/>
    <s v="9.00-21.00"/>
    <d v="1900-01-11T00:00:00"/>
    <n v="18.25"/>
    <n v="89"/>
    <x v="4"/>
    <x v="1"/>
    <s v="Type 2, CCS"/>
    <n v="2012"/>
    <s v="No"/>
    <n v="3.1"/>
    <n v="4"/>
    <s v="Annually"/>
  </r>
  <r>
    <s v="EVS02077"/>
    <n v="37.834325999999997"/>
    <n v="-122.33331099999999"/>
    <s v="6329 San Francisco Ave"/>
    <s v=" San Francisco"/>
    <s v="United States"/>
    <s v="United States"/>
    <s v="North America"/>
    <s v="AC Level 2"/>
    <n v="0.2"/>
    <s v="9:00-18:00"/>
    <s v="9:00-18:00"/>
    <d v="1899-12-30T08:52:48"/>
    <n v="4.62"/>
    <n v="69"/>
    <x v="3"/>
    <x v="1"/>
    <s v="Tesla, CCS"/>
    <n v="2023"/>
    <s v="Yes"/>
    <n v="4.5"/>
    <n v="10"/>
    <s v="Monthly"/>
  </r>
  <r>
    <s v="EVS02078"/>
    <n v="41.899939000000003"/>
    <n v="-87.790166999999997"/>
    <s v="5554 Chicago Ave"/>
    <s v=" Chicago"/>
    <s v="United States"/>
    <s v="United States"/>
    <s v="North America"/>
    <s v="AC Level 2"/>
    <n v="0.19"/>
    <s v="9:00-18:00"/>
    <s v="9:00-18:00"/>
    <d v="1899-12-30T08:52:48"/>
    <n v="18.21"/>
    <n v="23"/>
    <x v="3"/>
    <x v="0"/>
    <s v="CHAdeMO"/>
    <n v="2016"/>
    <s v="Yes"/>
    <n v="4.9000000000000004"/>
    <n v="6"/>
    <s v="Quarterly"/>
  </r>
  <r>
    <s v="EVS02083"/>
    <n v="25.223890999999998"/>
    <n v="55.330167000000003"/>
    <s v="2120 Dubai Ave"/>
    <s v=" Dubai"/>
    <s v="United Arab Emirates"/>
    <s v="United Arab Emirates"/>
    <s v="Asia"/>
    <s v="AC Level 2"/>
    <n v="0.44"/>
    <d v="2025-07-24T00:00:00"/>
    <s v="9.00-21.00"/>
    <d v="1900-01-11T00:00:00"/>
    <n v="2.64"/>
    <n v="34"/>
    <x v="2"/>
    <x v="2"/>
    <s v="Type 2"/>
    <n v="2010"/>
    <s v="No"/>
    <n v="4.9000000000000004"/>
    <n v="1"/>
    <s v="Quarterly"/>
  </r>
  <r>
    <s v="EVS02084"/>
    <n v="-33.812375000000003"/>
    <n v="151.312366"/>
    <s v="1402 Sydney Ave"/>
    <s v=" Sydney"/>
    <s v="Australia"/>
    <s v="Australia"/>
    <s v="Australia"/>
    <s v="AC Level 2"/>
    <n v="0.22"/>
    <s v="9:00-18:00"/>
    <s v="9:00-18:00"/>
    <d v="1899-12-30T08:52:48"/>
    <n v="10.93"/>
    <n v="44"/>
    <x v="2"/>
    <x v="2"/>
    <s v="CCS, Tesla"/>
    <n v="2011"/>
    <s v="Yes"/>
    <n v="4.8"/>
    <n v="3"/>
    <s v="Annually"/>
  </r>
  <r>
    <s v="EVS02086"/>
    <n v="25.251218999999999"/>
    <n v="55.333725000000001"/>
    <s v="8937 Dubai Ave"/>
    <s v=" Dubai"/>
    <s v="United Arab Emirates"/>
    <s v="United Arab Emirates"/>
    <s v="Asia"/>
    <s v="AC Level 2"/>
    <n v="0.33"/>
    <s v="6:00-22:00"/>
    <s v="6:00-22:00"/>
    <d v="1899-12-30T16:04:48"/>
    <n v="4.04"/>
    <n v="16"/>
    <x v="3"/>
    <x v="3"/>
    <s v="Type 2"/>
    <n v="2018"/>
    <s v="Yes"/>
    <n v="4"/>
    <n v="7"/>
    <s v="Quarterly"/>
  </r>
  <r>
    <s v="EVS02090"/>
    <n v="41.894244999999998"/>
    <n v="-87.712264000000005"/>
    <s v="7012 Chicago Ave"/>
    <s v=" Chicago"/>
    <s v="United States"/>
    <s v="United States"/>
    <s v="North America"/>
    <s v="AC Level 2"/>
    <n v="0.49"/>
    <s v="9:00-18:00"/>
    <s v="9:00-18:00"/>
    <d v="1899-12-30T08:52:48"/>
    <n v="18.13"/>
    <n v="88"/>
    <x v="3"/>
    <x v="1"/>
    <s v="Type 2, Tesla"/>
    <n v="2014"/>
    <s v="Yes"/>
    <n v="4.2"/>
    <n v="10"/>
    <s v="Annually"/>
  </r>
  <r>
    <s v="EVS02093"/>
    <n v="25.208639000000002"/>
    <n v="55.279485999999999"/>
    <s v="4832 Dubai Ave"/>
    <s v=" Dubai"/>
    <s v="United Arab Emirates"/>
    <s v="United Arab Emirates"/>
    <s v="Asia"/>
    <s v="AC Level 2"/>
    <n v="0.41"/>
    <d v="2025-07-24T00:00:00"/>
    <s v="9.00-21.00"/>
    <d v="1900-01-11T00:00:00"/>
    <n v="8.6199999999999992"/>
    <n v="44"/>
    <x v="4"/>
    <x v="3"/>
    <s v="CCS, CHAdeMO"/>
    <n v="2016"/>
    <s v="No"/>
    <n v="4.9000000000000004"/>
    <n v="7"/>
    <s v="Monthly"/>
  </r>
  <r>
    <s v="EVS02094"/>
    <n v="37.730029000000002"/>
    <n v="-122.44139199999999"/>
    <s v="9528 San Francisco Ave"/>
    <s v=" San Francisco"/>
    <s v="United States"/>
    <s v="United States"/>
    <s v="North America"/>
    <s v="AC Level 2"/>
    <n v="0.19"/>
    <d v="2025-07-24T00:00:00"/>
    <s v="9.00-21.00"/>
    <d v="1900-01-11T00:00:00"/>
    <n v="12.8"/>
    <n v="42"/>
    <x v="2"/>
    <x v="2"/>
    <s v="CHAdeMO"/>
    <n v="2018"/>
    <s v="No"/>
    <n v="4.2"/>
    <n v="3"/>
    <s v="Monthly"/>
  </r>
  <r>
    <s v="EVS02097"/>
    <n v="-23.632054"/>
    <n v="-46.604635999999999"/>
    <s v="2988 SÃ£o Paulo Ave"/>
    <s v=" SÃ£o Paulo"/>
    <s v="Brazil"/>
    <s v="Brazil"/>
    <s v="South America"/>
    <s v="AC Level 2"/>
    <n v="0.14000000000000001"/>
    <d v="2025-07-24T00:00:00"/>
    <s v="9.00-21.00"/>
    <d v="1900-01-11T00:00:00"/>
    <n v="18.41"/>
    <n v="18"/>
    <x v="2"/>
    <x v="2"/>
    <s v="Type 2, CHAdeMO"/>
    <n v="2013"/>
    <s v="Yes"/>
    <n v="3.9"/>
    <n v="8"/>
    <s v="Monthly"/>
  </r>
  <r>
    <s v="EVS02102"/>
    <n v="25.258702"/>
    <n v="55.291192000000002"/>
    <s v="1609 Dubai Ave"/>
    <s v=" Dubai"/>
    <s v="United Arab Emirates"/>
    <s v="United Arab Emirates"/>
    <s v="Asia"/>
    <s v="AC Level 2"/>
    <n v="0.1"/>
    <d v="2025-07-24T00:00:00"/>
    <s v="9.00-21.00"/>
    <d v="1900-01-11T00:00:00"/>
    <n v="13.04"/>
    <n v="62"/>
    <x v="4"/>
    <x v="2"/>
    <s v="Tesla, CCS"/>
    <n v="2021"/>
    <s v="Yes"/>
    <n v="3.7"/>
    <n v="6"/>
    <s v="Annually"/>
  </r>
  <r>
    <s v="EVS02105"/>
    <n v="13.830033999999999"/>
    <n v="100.43624199999999"/>
    <s v="527 Bangkok Ave"/>
    <s v=" Bangkok"/>
    <s v="Thailand"/>
    <s v="Thailand"/>
    <s v="Asia"/>
    <s v="AC Level 2"/>
    <n v="0.34"/>
    <s v="9:00-18:00"/>
    <s v="9:00-18:00"/>
    <d v="1899-12-30T08:52:48"/>
    <n v="16.5"/>
    <n v="48"/>
    <x v="2"/>
    <x v="0"/>
    <s v="Type 2, Tesla"/>
    <n v="2017"/>
    <s v="Yes"/>
    <n v="4.8"/>
    <n v="2"/>
    <s v="Quarterly"/>
  </r>
  <r>
    <s v="EVS02111"/>
    <n v="-45.979320999999999"/>
    <n v="128.015637"/>
    <s v="7074 Random Rd"/>
    <s v="Error"/>
    <s v="Error"/>
    <s v="Error"/>
    <s v="Error"/>
    <s v="AC Level 2"/>
    <n v="0.34"/>
    <s v="6:00-22:00"/>
    <s v="6:00-22:00"/>
    <d v="1899-12-30T16:04:48"/>
    <n v="11.14"/>
    <n v="78"/>
    <x v="0"/>
    <x v="0"/>
    <s v="CCS, CHAdeMO"/>
    <n v="2013"/>
    <s v="No"/>
    <n v="4.9000000000000004"/>
    <n v="1"/>
    <s v="Monthly"/>
  </r>
  <r>
    <s v="EVS02112"/>
    <n v="39.860171999999999"/>
    <n v="116.213982"/>
    <s v="7963 Beijing Ave"/>
    <s v=" Beijing"/>
    <s v="China"/>
    <s v="China"/>
    <s v="Asia"/>
    <s v="AC Level 2"/>
    <n v="0.19"/>
    <s v="6:00-22:00"/>
    <s v="6:00-22:00"/>
    <d v="1899-12-30T16:04:48"/>
    <n v="4.9400000000000004"/>
    <n v="11"/>
    <x v="3"/>
    <x v="0"/>
    <s v="Type 2, CCS"/>
    <n v="2012"/>
    <s v="Yes"/>
    <n v="4.5999999999999996"/>
    <n v="7"/>
    <s v="Annually"/>
  </r>
  <r>
    <s v="EVS02113"/>
    <n v="39.849688999999998"/>
    <n v="116.41561"/>
    <s v="4295 Beijing Ave"/>
    <s v=" Beijing"/>
    <s v="China"/>
    <s v="China"/>
    <s v="Asia"/>
    <s v="AC Level 2"/>
    <n v="0.34"/>
    <d v="2025-07-24T00:00:00"/>
    <s v="9.00-21.00"/>
    <d v="1900-01-11T00:00:00"/>
    <n v="3.07"/>
    <n v="32"/>
    <x v="4"/>
    <x v="3"/>
    <s v="Tesla"/>
    <n v="2010"/>
    <s v="Yes"/>
    <n v="4"/>
    <n v="8"/>
    <s v="Monthly"/>
  </r>
  <r>
    <s v="EVS02116"/>
    <n v="55.833011999999997"/>
    <n v="37.628191000000001"/>
    <s v="3119 Moscow Ave"/>
    <s v=" Moscow"/>
    <s v="Russia"/>
    <s v="Russia"/>
    <s v="Europe"/>
    <s v="AC Level 2"/>
    <n v="0.28000000000000003"/>
    <s v="6:00-22:00"/>
    <s v="6:00-22:00"/>
    <d v="1899-12-30T16:04:48"/>
    <n v="16.29"/>
    <n v="33"/>
    <x v="0"/>
    <x v="2"/>
    <s v="Tesla, CCS"/>
    <n v="2018"/>
    <s v="No"/>
    <n v="3.2"/>
    <n v="1"/>
    <s v="Annually"/>
  </r>
  <r>
    <s v="EVS02118"/>
    <n v="-33.861669999999997"/>
    <n v="151.36604299999999"/>
    <s v="8055 Sydney Ave"/>
    <s v=" Sydney"/>
    <s v="Australia"/>
    <s v="Australia"/>
    <s v="Australia"/>
    <s v="AC Level 2"/>
    <n v="0.2"/>
    <s v="6:00-22:00"/>
    <s v="6:00-22:00"/>
    <d v="1899-12-30T16:04:48"/>
    <n v="19.45"/>
    <n v="58"/>
    <x v="3"/>
    <x v="1"/>
    <s v="CCS, CHAdeMO"/>
    <n v="2010"/>
    <s v="No"/>
    <n v="3.3"/>
    <n v="3"/>
    <s v="Monthly"/>
  </r>
  <r>
    <s v="EVS02125"/>
    <n v="-33.777467999999999"/>
    <n v="18.519338000000001"/>
    <s v="1680 Cape Town Ave"/>
    <s v=" Cape Town"/>
    <s v="South Africa"/>
    <s v="South Africa"/>
    <s v="Africa"/>
    <s v="AC Level 2"/>
    <n v="0.38"/>
    <s v="6:00-22:00"/>
    <s v="6:00-22:00"/>
    <d v="1899-12-30T16:04:48"/>
    <n v="13.57"/>
    <n v="54"/>
    <x v="4"/>
    <x v="1"/>
    <s v="CHAdeMO"/>
    <n v="2013"/>
    <s v="No"/>
    <n v="4.3"/>
    <n v="6"/>
    <s v="Quarterly"/>
  </r>
  <r>
    <s v="EVS02128"/>
    <n v="37.618684000000002"/>
    <n v="126.94196700000001"/>
    <s v="1665 Seoul Ave"/>
    <s v=" Seoul"/>
    <s v="South Korea"/>
    <s v="South Korea"/>
    <s v="Asia"/>
    <s v="AC Level 2"/>
    <n v="0.13"/>
    <d v="2025-07-24T00:00:00"/>
    <s v="9.00-21.00"/>
    <d v="1900-01-11T00:00:00"/>
    <n v="18.62"/>
    <n v="40"/>
    <x v="2"/>
    <x v="0"/>
    <s v="Type 2, CCS"/>
    <n v="2023"/>
    <s v="No"/>
    <n v="4"/>
    <n v="3"/>
    <s v="Monthly"/>
  </r>
  <r>
    <s v="EVS02133"/>
    <n v="41.867158000000003"/>
    <n v="-87.622395999999995"/>
    <s v="370 Chicago Ave"/>
    <s v=" Chicago"/>
    <s v="United States"/>
    <s v="United States"/>
    <s v="North America"/>
    <s v="AC Level 2"/>
    <n v="0.25"/>
    <d v="2025-07-24T00:00:00"/>
    <s v="9.00-21.00"/>
    <d v="1900-01-11T00:00:00"/>
    <n v="9.69"/>
    <n v="70"/>
    <x v="0"/>
    <x v="2"/>
    <s v="CCS"/>
    <n v="2014"/>
    <s v="No"/>
    <n v="4.7"/>
    <n v="10"/>
    <s v="Quarterly"/>
  </r>
  <r>
    <s v="EVS02134"/>
    <n v="-33.877974000000002"/>
    <n v="151.343515"/>
    <s v="6213 Sydney Ave"/>
    <s v=" Sydney"/>
    <s v="Australia"/>
    <s v="Australia"/>
    <s v="Australia"/>
    <s v="AC Level 2"/>
    <n v="0.4"/>
    <s v="6:00-22:00"/>
    <s v="6:00-22:00"/>
    <d v="1899-12-30T16:04:48"/>
    <n v="3.47"/>
    <n v="86"/>
    <x v="1"/>
    <x v="2"/>
    <s v="Tesla"/>
    <n v="2017"/>
    <s v="Yes"/>
    <n v="4.0999999999999996"/>
    <n v="3"/>
    <s v="Quarterly"/>
  </r>
  <r>
    <s v="EVS02135"/>
    <n v="55.830540999999997"/>
    <n v="37.622768000000001"/>
    <s v="2903 Moscow Ave"/>
    <s v=" Moscow"/>
    <s v="Russia"/>
    <s v="Russia"/>
    <s v="Europe"/>
    <s v="AC Level 2"/>
    <n v="0.3"/>
    <s v="6:00-22:00"/>
    <s v="6:00-22:00"/>
    <d v="1899-12-30T16:04:48"/>
    <n v="13.64"/>
    <n v="47"/>
    <x v="1"/>
    <x v="0"/>
    <s v="CCS"/>
    <n v="2014"/>
    <s v="No"/>
    <n v="3.5"/>
    <n v="7"/>
    <s v="Monthly"/>
  </r>
  <r>
    <s v="EVS02137"/>
    <n v="41.849505999999998"/>
    <n v="-87.701808"/>
    <s v="7423 Chicago Ave"/>
    <s v=" Chicago"/>
    <s v="United States"/>
    <s v="United States"/>
    <s v="North America"/>
    <s v="AC Level 2"/>
    <n v="0.33"/>
    <d v="2025-07-24T00:00:00"/>
    <s v="9.00-21.00"/>
    <d v="1900-01-11T00:00:00"/>
    <n v="10.32"/>
    <n v="24"/>
    <x v="0"/>
    <x v="2"/>
    <s v="Type 2, Tesla"/>
    <n v="2011"/>
    <s v="Yes"/>
    <n v="3.6"/>
    <n v="6"/>
    <s v="Quarterly"/>
  </r>
  <r>
    <s v="EVS02138"/>
    <n v="-33.812728999999997"/>
    <n v="18.403441999999998"/>
    <s v="1111 Cape Town Ave"/>
    <s v=" Cape Town"/>
    <s v="South Africa"/>
    <s v="South Africa"/>
    <s v="Africa"/>
    <s v="AC Level 2"/>
    <n v="0.3"/>
    <d v="2025-07-24T00:00:00"/>
    <s v="9.00-21.00"/>
    <d v="1900-01-11T00:00:00"/>
    <n v="11.23"/>
    <n v="81"/>
    <x v="0"/>
    <x v="2"/>
    <s v="Tesla"/>
    <n v="2020"/>
    <s v="No"/>
    <n v="4.8"/>
    <n v="1"/>
    <s v="Annually"/>
  </r>
  <r>
    <s v="EVS02140"/>
    <n v="13.786705"/>
    <n v="100.422589"/>
    <s v="5215 Bangkok Ave"/>
    <s v=" Bangkok"/>
    <s v="Thailand"/>
    <s v="Thailand"/>
    <s v="Asia"/>
    <s v="AC Level 2"/>
    <n v="0.38"/>
    <s v="6:00-22:00"/>
    <s v="6:00-22:00"/>
    <d v="1899-12-30T16:04:48"/>
    <n v="7.73"/>
    <n v="51"/>
    <x v="2"/>
    <x v="0"/>
    <s v="CCS, Tesla"/>
    <n v="2012"/>
    <s v="No"/>
    <n v="4"/>
    <n v="6"/>
    <s v="Monthly"/>
  </r>
  <r>
    <s v="EVS02143"/>
    <n v="-33.762278000000002"/>
    <n v="151.24860799999999"/>
    <s v="3254 Sydney Ave"/>
    <s v=" Sydney"/>
    <s v="Australia"/>
    <s v="Australia"/>
    <s v="Australia"/>
    <s v="AC Level 2"/>
    <n v="0.23"/>
    <s v="9:00-18:00"/>
    <s v="9:00-18:00"/>
    <d v="1899-12-30T08:52:48"/>
    <n v="15.15"/>
    <n v="75"/>
    <x v="3"/>
    <x v="3"/>
    <s v="CHAdeMO, CCS"/>
    <n v="2023"/>
    <s v="Yes"/>
    <n v="5"/>
    <n v="4"/>
    <s v="Monthly"/>
  </r>
  <r>
    <s v="EVS02144"/>
    <n v="52.476956999999999"/>
    <n v="13.397411999999999"/>
    <s v="6419 Berlin Ave"/>
    <s v=" Berlin"/>
    <s v="Germany"/>
    <s v="Germany"/>
    <s v="Europe"/>
    <s v="AC Level 2"/>
    <n v="0.5"/>
    <s v="6:00-22:00"/>
    <s v="6:00-22:00"/>
    <d v="1899-12-30T16:04:48"/>
    <n v="1.76"/>
    <n v="51"/>
    <x v="0"/>
    <x v="3"/>
    <s v="CCS, Type 2"/>
    <n v="2012"/>
    <s v="No"/>
    <n v="3.6"/>
    <n v="9"/>
    <s v="Monthly"/>
  </r>
  <r>
    <s v="EVS02147"/>
    <n v="19.034272999999999"/>
    <n v="72.856091000000006"/>
    <s v="4705 Mumbai Ave"/>
    <s v=" Mumbai"/>
    <s v="India"/>
    <s v="India"/>
    <s v="Asia"/>
    <s v="AC Level 2"/>
    <n v="0.36"/>
    <s v="6:00-22:00"/>
    <s v="6:00-22:00"/>
    <d v="1899-12-30T16:04:48"/>
    <n v="19.95"/>
    <n v="47"/>
    <x v="1"/>
    <x v="0"/>
    <s v="Type 2"/>
    <n v="2018"/>
    <s v="Yes"/>
    <n v="4.5999999999999996"/>
    <n v="9"/>
    <s v="Annually"/>
  </r>
  <r>
    <s v="EVS02154"/>
    <n v="37.617477000000001"/>
    <n v="126.976838"/>
    <s v="5083 Seoul Ave"/>
    <s v=" Seoul"/>
    <s v="South Korea"/>
    <s v="South Korea"/>
    <s v="Asia"/>
    <s v="AC Level 2"/>
    <n v="0.24"/>
    <s v="6:00-22:00"/>
    <s v="6:00-22:00"/>
    <d v="1899-12-30T16:04:48"/>
    <n v="1.06"/>
    <n v="11"/>
    <x v="3"/>
    <x v="3"/>
    <s v="Tesla, CHAdeMO"/>
    <n v="2013"/>
    <s v="Yes"/>
    <n v="3.4"/>
    <n v="5"/>
    <s v="Monthly"/>
  </r>
  <r>
    <s v="EVS02157"/>
    <n v="18.925139999999999"/>
    <n v="72.813740999999993"/>
    <s v="3064 Mumbai Ave"/>
    <s v=" Mumbai"/>
    <s v="India"/>
    <s v="India"/>
    <s v="Asia"/>
    <s v="AC Level 2"/>
    <n v="0.27"/>
    <s v="9:00-18:00"/>
    <s v="9:00-18:00"/>
    <d v="1899-12-30T08:52:48"/>
    <n v="3.19"/>
    <n v="88"/>
    <x v="4"/>
    <x v="0"/>
    <s v="CHAdeMO, Type 2"/>
    <n v="2015"/>
    <s v="No"/>
    <n v="3"/>
    <n v="7"/>
    <s v="Monthly"/>
  </r>
  <r>
    <s v="EVS02159"/>
    <n v="41.889071999999999"/>
    <n v="-87.700143999999995"/>
    <s v="2745 Chicago Ave"/>
    <s v=" Chicago"/>
    <s v="United States"/>
    <s v="United States"/>
    <s v="North America"/>
    <s v="AC Level 2"/>
    <n v="0.33"/>
    <s v="9:00-18:00"/>
    <s v="9:00-18:00"/>
    <d v="1899-12-30T08:52:48"/>
    <n v="12.13"/>
    <n v="77"/>
    <x v="2"/>
    <x v="3"/>
    <s v="Tesla, CHAdeMO"/>
    <n v="2023"/>
    <s v="Yes"/>
    <n v="3.3"/>
    <n v="7"/>
    <s v="Quarterly"/>
  </r>
  <r>
    <s v="EVS02161"/>
    <n v="33.129826999999999"/>
    <n v="-16.659355999999999"/>
    <s v="539 Random Rd"/>
    <s v="Error"/>
    <s v="Error"/>
    <s v="Error"/>
    <s v="Error"/>
    <s v="AC Level 2"/>
    <n v="0.31"/>
    <s v="6:00-22:00"/>
    <s v="6:00-22:00"/>
    <d v="1899-12-30T16:04:48"/>
    <n v="11.07"/>
    <n v="27"/>
    <x v="1"/>
    <x v="0"/>
    <s v="Tesla, CHAdeMO"/>
    <n v="2018"/>
    <s v="No"/>
    <n v="3.3"/>
    <n v="1"/>
    <s v="Quarterly"/>
  </r>
  <r>
    <s v="EVS02162"/>
    <n v="-33.769983000000003"/>
    <n v="151.29247699999999"/>
    <s v="1210 Sydney Ave"/>
    <s v=" Sydney"/>
    <s v="Australia"/>
    <s v="Australia"/>
    <s v="Australia"/>
    <s v="AC Level 2"/>
    <n v="0.49"/>
    <s v="9:00-18:00"/>
    <s v="9:00-18:00"/>
    <d v="1899-12-30T08:52:48"/>
    <n v="0.68"/>
    <n v="92"/>
    <x v="0"/>
    <x v="1"/>
    <s v="Tesla"/>
    <n v="2016"/>
    <s v="Yes"/>
    <n v="4"/>
    <n v="1"/>
    <s v="Monthly"/>
  </r>
  <r>
    <s v="EVS02164"/>
    <n v="39.964342000000002"/>
    <n v="116.392444"/>
    <s v="7033 Beijing Ave"/>
    <s v=" Beijing"/>
    <s v="China"/>
    <s v="China"/>
    <s v="Asia"/>
    <s v="AC Level 2"/>
    <n v="0.42"/>
    <d v="2025-07-24T00:00:00"/>
    <s v="9.00-21.00"/>
    <d v="1900-01-11T00:00:00"/>
    <n v="1.31"/>
    <n v="59"/>
    <x v="1"/>
    <x v="3"/>
    <s v="Type 2, Tesla"/>
    <n v="2021"/>
    <s v="No"/>
    <n v="3.6"/>
    <n v="5"/>
    <s v="Annually"/>
  </r>
  <r>
    <s v="EVS02165"/>
    <n v="19.015867"/>
    <n v="72.895599000000004"/>
    <s v="5580 Mumbai Ave"/>
    <s v=" Mumbai"/>
    <s v="India"/>
    <s v="India"/>
    <s v="Asia"/>
    <s v="AC Level 2"/>
    <n v="0.33"/>
    <s v="6:00-22:00"/>
    <s v="6:00-22:00"/>
    <d v="1899-12-30T16:04:48"/>
    <n v="10.67"/>
    <n v="25"/>
    <x v="3"/>
    <x v="3"/>
    <s v="CCS"/>
    <n v="2012"/>
    <s v="Yes"/>
    <n v="3.6"/>
    <n v="1"/>
    <s v="Quarterly"/>
  </r>
  <r>
    <s v="EVS02166"/>
    <n v="55.720675999999997"/>
    <n v="37.524602000000002"/>
    <s v="4928 Moscow Ave"/>
    <s v=" Moscow"/>
    <s v="Russia"/>
    <s v="Russia"/>
    <s v="Europe"/>
    <s v="AC Level 2"/>
    <n v="0.17"/>
    <s v="6:00-22:00"/>
    <s v="6:00-22:00"/>
    <d v="1899-12-30T16:04:48"/>
    <n v="3.55"/>
    <n v="34"/>
    <x v="3"/>
    <x v="1"/>
    <s v="Tesla, CCS"/>
    <n v="2022"/>
    <s v="Yes"/>
    <n v="3.4"/>
    <n v="7"/>
    <s v="Monthly"/>
  </r>
  <r>
    <s v="EVS02168"/>
    <n v="-23.681795000000001"/>
    <n v="-46.599843"/>
    <s v="4095 SÃ£o Paulo Ave"/>
    <s v=" SÃ£o Paulo"/>
    <s v="Brazil"/>
    <s v="Brazil"/>
    <s v="South America"/>
    <s v="AC Level 2"/>
    <n v="0.18"/>
    <s v="9:00-18:00"/>
    <s v="9:00-18:00"/>
    <d v="1899-12-30T08:52:48"/>
    <n v="4.57"/>
    <n v="29"/>
    <x v="3"/>
    <x v="3"/>
    <s v="CCS, Tesla"/>
    <n v="2021"/>
    <s v="Yes"/>
    <n v="3.7"/>
    <n v="6"/>
    <s v="Quarterly"/>
  </r>
  <r>
    <s v="EVS02171"/>
    <n v="27.867645"/>
    <n v="-156.39354599999999"/>
    <s v="6855 Random Rd"/>
    <s v="Error"/>
    <s v="Error"/>
    <s v="Error"/>
    <s v="Error"/>
    <s v="AC Level 2"/>
    <n v="0.17"/>
    <s v="9:00-18:00"/>
    <s v="9:00-18:00"/>
    <d v="1899-12-30T08:52:48"/>
    <n v="13.64"/>
    <n v="56"/>
    <x v="2"/>
    <x v="0"/>
    <s v="CCS"/>
    <n v="2014"/>
    <s v="No"/>
    <n v="3.6"/>
    <n v="7"/>
    <s v="Monthly"/>
  </r>
  <r>
    <s v="EVS02173"/>
    <n v="-33.889428000000002"/>
    <n v="18.580431000000001"/>
    <s v="3143 Cape Town Ave"/>
    <s v=" Cape Town"/>
    <s v="South Africa"/>
    <s v="South Africa"/>
    <s v="Africa"/>
    <s v="AC Level 2"/>
    <n v="0.38"/>
    <d v="2025-07-24T00:00:00"/>
    <s v="9.00-21.00"/>
    <d v="1900-01-11T00:00:00"/>
    <n v="11.37"/>
    <n v="31"/>
    <x v="0"/>
    <x v="3"/>
    <s v="Tesla"/>
    <n v="2022"/>
    <s v="No"/>
    <n v="4.5"/>
    <n v="3"/>
    <s v="Monthly"/>
  </r>
  <r>
    <s v="EVS02174"/>
    <n v="37.784671000000003"/>
    <n v="-122.424967"/>
    <s v="6911 San Francisco Ave"/>
    <s v=" San Francisco"/>
    <s v="United States"/>
    <s v="United States"/>
    <s v="North America"/>
    <s v="AC Level 2"/>
    <n v="0.23"/>
    <d v="2025-07-24T00:00:00"/>
    <s v="9.00-21.00"/>
    <d v="1900-01-11T00:00:00"/>
    <n v="7.49"/>
    <n v="66"/>
    <x v="0"/>
    <x v="3"/>
    <s v="CHAdeMO"/>
    <n v="2021"/>
    <s v="Yes"/>
    <n v="3.3"/>
    <n v="6"/>
    <s v="Monthly"/>
  </r>
  <r>
    <s v="EVS02178"/>
    <n v="55.789526000000002"/>
    <n v="37.610672000000001"/>
    <s v="4514 Moscow Ave"/>
    <s v=" Moscow"/>
    <s v="Russia"/>
    <s v="Russia"/>
    <s v="Europe"/>
    <s v="AC Level 2"/>
    <n v="0.44"/>
    <d v="2025-07-24T00:00:00"/>
    <s v="9.00-21.00"/>
    <d v="1900-01-11T00:00:00"/>
    <n v="1.22"/>
    <n v="51"/>
    <x v="0"/>
    <x v="2"/>
    <s v="CHAdeMO"/>
    <n v="2016"/>
    <s v="Yes"/>
    <n v="3.7"/>
    <n v="1"/>
    <s v="Quarterly"/>
  </r>
  <r>
    <s v="EVS02185"/>
    <n v="39.989834000000002"/>
    <n v="116.388558"/>
    <s v="8569 Beijing Ave"/>
    <s v=" Beijing"/>
    <s v="China"/>
    <s v="China"/>
    <s v="Asia"/>
    <s v="AC Level 2"/>
    <n v="0.28000000000000003"/>
    <s v="9:00-18:00"/>
    <s v="9:00-18:00"/>
    <d v="1899-12-30T08:52:48"/>
    <n v="16.68"/>
    <n v="40"/>
    <x v="2"/>
    <x v="3"/>
    <s v="Tesla"/>
    <n v="2013"/>
    <s v="No"/>
    <n v="4.8"/>
    <n v="7"/>
    <s v="Quarterly"/>
  </r>
  <r>
    <s v="EVS02191"/>
    <n v="15.956701000000001"/>
    <n v="-84.823817000000005"/>
    <s v="9941 Random Rd"/>
    <n v="0"/>
    <s v="Not Found"/>
    <s v="Not Found"/>
    <s v="Not Found"/>
    <s v="AC Level 2"/>
    <n v="0.1"/>
    <s v="9:00-18:00"/>
    <s v="9:00-18:00"/>
    <d v="1899-12-30T08:52:48"/>
    <n v="2.16"/>
    <n v="96"/>
    <x v="3"/>
    <x v="0"/>
    <s v="CCS"/>
    <n v="2010"/>
    <s v="No"/>
    <n v="4.8"/>
    <n v="6"/>
    <s v="Annually"/>
  </r>
  <r>
    <s v="EVS02197"/>
    <n v="-33.896155999999998"/>
    <n v="18.552824999999999"/>
    <s v="2681 Cape Town Ave"/>
    <s v=" Cape Town"/>
    <s v="South Africa"/>
    <s v="South Africa"/>
    <s v="Africa"/>
    <s v="AC Level 2"/>
    <n v="0.3"/>
    <s v="9:00-18:00"/>
    <s v="9:00-18:00"/>
    <d v="1899-12-30T08:52:48"/>
    <n v="19.64"/>
    <n v="13"/>
    <x v="2"/>
    <x v="2"/>
    <s v="Tesla"/>
    <n v="2023"/>
    <s v="Yes"/>
    <n v="4.5999999999999996"/>
    <n v="9"/>
    <s v="Monthly"/>
  </r>
  <r>
    <s v="EVS02198"/>
    <n v="41.871454999999997"/>
    <n v="-87.734279999999998"/>
    <s v="6981 Chicago Ave"/>
    <s v=" Chicago"/>
    <s v="United States"/>
    <s v="United States"/>
    <s v="North America"/>
    <s v="AC Level 2"/>
    <n v="0.15"/>
    <s v="6:00-22:00"/>
    <s v="6:00-22:00"/>
    <d v="1899-12-30T16:04:48"/>
    <n v="13.89"/>
    <n v="12"/>
    <x v="0"/>
    <x v="3"/>
    <s v="CCS, Tesla"/>
    <n v="2014"/>
    <s v="No"/>
    <n v="4.8"/>
    <n v="6"/>
    <s v="Annually"/>
  </r>
  <r>
    <s v="EVS02201"/>
    <n v="-36.706212999999998"/>
    <n v="179.52652800000001"/>
    <s v="7638 Random Rd"/>
    <s v="Not Found"/>
    <s v="Not Found"/>
    <s v="Not Found"/>
    <s v="Not Found"/>
    <s v="AC Level 2"/>
    <n v="0.23"/>
    <s v="9:00-18:00"/>
    <s v="9:00-18:00"/>
    <d v="1899-12-30T08:52:48"/>
    <n v="5.66"/>
    <n v="31"/>
    <x v="2"/>
    <x v="3"/>
    <s v="Type 2, Tesla"/>
    <n v="2012"/>
    <s v="Yes"/>
    <n v="4.7"/>
    <n v="9"/>
    <s v="Quarterly"/>
  </r>
  <r>
    <s v="EVS02203"/>
    <n v="13.730102"/>
    <n v="100.483406"/>
    <s v="1078 Bangkok Ave"/>
    <s v=" Bangkok"/>
    <s v="Thailand"/>
    <s v="Thailand"/>
    <s v="Asia"/>
    <s v="AC Level 2"/>
    <n v="0.38"/>
    <d v="2025-07-24T00:00:00"/>
    <s v="9.00-21.00"/>
    <d v="1900-01-11T00:00:00"/>
    <n v="1.91"/>
    <n v="17"/>
    <x v="4"/>
    <x v="3"/>
    <s v="Type 2, CHAdeMO"/>
    <n v="2015"/>
    <s v="No"/>
    <n v="5"/>
    <n v="6"/>
    <s v="Monthly"/>
  </r>
  <r>
    <s v="EVS02207"/>
    <n v="-33.720381000000003"/>
    <n v="151.243987"/>
    <s v="2475 Sydney Ave"/>
    <s v=" Sydney"/>
    <s v="Australia"/>
    <s v="Australia"/>
    <s v="Australia"/>
    <s v="AC Level 2"/>
    <n v="0.18"/>
    <s v="9:00-18:00"/>
    <s v="9:00-18:00"/>
    <d v="1899-12-30T08:52:48"/>
    <n v="16.03"/>
    <n v="99"/>
    <x v="3"/>
    <x v="2"/>
    <s v="CHAdeMO"/>
    <n v="2011"/>
    <s v="Yes"/>
    <n v="4.7"/>
    <n v="5"/>
    <s v="Annually"/>
  </r>
  <r>
    <s v="EVS02208"/>
    <n v="19.574372"/>
    <n v="-99.113269000000003"/>
    <s v="1044 Mexico City Ave"/>
    <s v=" Mexico City"/>
    <s v="Mexico"/>
    <s v="Mexico"/>
    <s v="North America"/>
    <s v="AC Level 2"/>
    <n v="0.28000000000000003"/>
    <s v="9:00-18:00"/>
    <s v="9:00-18:00"/>
    <d v="1899-12-30T08:52:48"/>
    <n v="7.51"/>
    <n v="10"/>
    <x v="1"/>
    <x v="2"/>
    <s v="CCS"/>
    <n v="2016"/>
    <s v="Yes"/>
    <n v="3.3"/>
    <n v="2"/>
    <s v="Quarterly"/>
  </r>
  <r>
    <s v="EVS02213"/>
    <n v="25.329666"/>
    <n v="55.235950000000003"/>
    <s v="2585 Dubai Ave"/>
    <s v=" Dubai"/>
    <s v="United Arab Emirates"/>
    <s v="United Arab Emirates"/>
    <s v="Asia"/>
    <s v="AC Level 2"/>
    <n v="0.47"/>
    <d v="2025-07-24T00:00:00"/>
    <s v="9.00-21.00"/>
    <d v="1900-01-11T00:00:00"/>
    <n v="19.95"/>
    <n v="11"/>
    <x v="0"/>
    <x v="0"/>
    <s v="CCS, Type 2"/>
    <n v="2013"/>
    <s v="No"/>
    <n v="4.5"/>
    <n v="3"/>
    <s v="Annually"/>
  </r>
  <r>
    <s v="EVS02214"/>
    <n v="25.231045000000002"/>
    <n v="55.275015000000003"/>
    <s v="5437 Dubai Ave"/>
    <s v=" Dubai"/>
    <s v="United Arab Emirates"/>
    <s v="United Arab Emirates"/>
    <s v="Asia"/>
    <s v="AC Level 2"/>
    <n v="0.11"/>
    <s v="6:00-22:00"/>
    <s v="6:00-22:00"/>
    <d v="1899-12-30T16:04:48"/>
    <n v="17.399999999999999"/>
    <n v="75"/>
    <x v="2"/>
    <x v="3"/>
    <s v="Type 2, CHAdeMO"/>
    <n v="2020"/>
    <s v="No"/>
    <n v="3.2"/>
    <n v="5"/>
    <s v="Quarterly"/>
  </r>
  <r>
    <s v="EVS02217"/>
    <n v="41.968214000000003"/>
    <n v="-87.781925999999999"/>
    <s v="1424 Chicago Ave"/>
    <s v=" Chicago"/>
    <s v="United States"/>
    <s v="United States"/>
    <s v="North America"/>
    <s v="AC Level 2"/>
    <n v="0.19"/>
    <s v="6:00-22:00"/>
    <s v="6:00-22:00"/>
    <d v="1899-12-30T16:04:48"/>
    <n v="6.01"/>
    <n v="73"/>
    <x v="4"/>
    <x v="3"/>
    <s v="CCS, CHAdeMO"/>
    <n v="2014"/>
    <s v="Yes"/>
    <n v="3.4"/>
    <n v="8"/>
    <s v="Annually"/>
  </r>
  <r>
    <s v="EVS02220"/>
    <n v="52.594258000000004"/>
    <n v="13.440439"/>
    <s v="2983 Berlin Ave"/>
    <s v=" Berlin"/>
    <s v="Germany"/>
    <s v="Germany"/>
    <s v="Europe"/>
    <s v="AC Level 2"/>
    <n v="0.33"/>
    <d v="2025-07-24T00:00:00"/>
    <s v="9.00-21.00"/>
    <d v="1900-01-11T00:00:00"/>
    <n v="5.99"/>
    <n v="75"/>
    <x v="0"/>
    <x v="1"/>
    <s v="Type 2, Tesla"/>
    <n v="2012"/>
    <s v="No"/>
    <n v="4.8"/>
    <n v="5"/>
    <s v="Quarterly"/>
  </r>
  <r>
    <s v="EVS02222"/>
    <n v="39.967874999999999"/>
    <n v="116.28829"/>
    <s v="8252 Beijing Ave"/>
    <s v=" Beijing"/>
    <s v="China"/>
    <s v="China"/>
    <s v="Asia"/>
    <s v="AC Level 2"/>
    <n v="0.46"/>
    <d v="2025-07-24T00:00:00"/>
    <s v="9.00-21.00"/>
    <d v="1900-01-11T00:00:00"/>
    <n v="19.95"/>
    <n v="85"/>
    <x v="0"/>
    <x v="2"/>
    <s v="CHAdeMO"/>
    <n v="2018"/>
    <s v="No"/>
    <n v="4.5999999999999996"/>
    <n v="4"/>
    <s v="Monthly"/>
  </r>
  <r>
    <s v="EVS02223"/>
    <n v="41.812465000000003"/>
    <n v="-87.679351999999994"/>
    <s v="1129 Chicago Ave"/>
    <s v=" Chicago"/>
    <s v="United States"/>
    <s v="United States"/>
    <s v="North America"/>
    <s v="AC Level 2"/>
    <n v="0.35"/>
    <s v="9:00-18:00"/>
    <s v="9:00-18:00"/>
    <d v="1899-12-30T08:52:48"/>
    <n v="18.47"/>
    <n v="36"/>
    <x v="0"/>
    <x v="0"/>
    <s v="Tesla, Type 2"/>
    <n v="2021"/>
    <s v="No"/>
    <n v="3"/>
    <n v="2"/>
    <s v="Annually"/>
  </r>
  <r>
    <s v="EVS02224"/>
    <n v="19.460104999999999"/>
    <n v="-99.049824999999998"/>
    <s v="7150 Mexico City Ave"/>
    <s v=" Mexico City"/>
    <s v="Mexico"/>
    <s v="Mexico"/>
    <s v="North America"/>
    <s v="AC Level 2"/>
    <n v="0.15"/>
    <s v="9:00-18:00"/>
    <s v="9:00-18:00"/>
    <d v="1899-12-30T08:52:48"/>
    <n v="11"/>
    <n v="12"/>
    <x v="3"/>
    <x v="2"/>
    <s v="CCS"/>
    <n v="2021"/>
    <s v="Yes"/>
    <n v="4.5999999999999996"/>
    <n v="7"/>
    <s v="Quarterly"/>
  </r>
  <r>
    <s v="EVS02230"/>
    <n v="13.7745"/>
    <n v="100.59607200000001"/>
    <s v="5484 Bangkok Ave"/>
    <s v=" Bangkok"/>
    <s v="Thailand"/>
    <s v="Thailand"/>
    <s v="Asia"/>
    <s v="AC Level 2"/>
    <n v="0.45"/>
    <s v="6:00-22:00"/>
    <s v="6:00-22:00"/>
    <d v="1899-12-30T16:04:48"/>
    <n v="10.97"/>
    <n v="48"/>
    <x v="3"/>
    <x v="1"/>
    <s v="Tesla"/>
    <n v="2013"/>
    <s v="No"/>
    <n v="3.5"/>
    <n v="2"/>
    <s v="Annually"/>
  </r>
  <r>
    <s v="EVS02234"/>
    <n v="13.818379"/>
    <n v="100.40935500000001"/>
    <s v="4823 Bangkok Ave"/>
    <s v=" Bangkok"/>
    <s v="Thailand"/>
    <s v="Thailand"/>
    <s v="Asia"/>
    <s v="AC Level 2"/>
    <n v="0.33"/>
    <s v="6:00-22:00"/>
    <s v="6:00-22:00"/>
    <d v="1899-12-30T16:04:48"/>
    <n v="0.83"/>
    <n v="76"/>
    <x v="0"/>
    <x v="0"/>
    <s v="Tesla"/>
    <n v="2017"/>
    <s v="Yes"/>
    <n v="4.8"/>
    <n v="10"/>
    <s v="Quarterly"/>
  </r>
  <r>
    <s v="EVS02236"/>
    <n v="25.372482999999999"/>
    <n v="55.370289999999997"/>
    <s v="9385 Dubai Ave"/>
    <s v=" Dubai"/>
    <s v="United Arab Emirates"/>
    <s v="United Arab Emirates"/>
    <s v="Asia"/>
    <s v="AC Level 2"/>
    <n v="0.46"/>
    <s v="6:00-22:00"/>
    <s v="6:00-22:00"/>
    <d v="1899-12-30T16:04:48"/>
    <n v="0.96"/>
    <n v="53"/>
    <x v="4"/>
    <x v="2"/>
    <s v="Tesla, CCS"/>
    <n v="2016"/>
    <s v="Yes"/>
    <n v="4.5"/>
    <n v="7"/>
    <s v="Quarterly"/>
  </r>
  <r>
    <s v="EVS02238"/>
    <n v="13.769152"/>
    <n v="100.498341"/>
    <s v="8225 Bangkok Ave"/>
    <s v=" Bangkok"/>
    <s v="Thailand"/>
    <s v="Thailand"/>
    <s v="Asia"/>
    <s v="AC Level 2"/>
    <n v="0.23"/>
    <d v="2025-07-24T00:00:00"/>
    <s v="9.00-21.00"/>
    <d v="1900-01-11T00:00:00"/>
    <n v="6.58"/>
    <n v="91"/>
    <x v="0"/>
    <x v="3"/>
    <s v="Tesla, CCS"/>
    <n v="2011"/>
    <s v="No"/>
    <n v="3.7"/>
    <n v="6"/>
    <s v="Quarterly"/>
  </r>
  <r>
    <s v="EVS02242"/>
    <n v="19.467043"/>
    <n v="-99.112334000000004"/>
    <s v="1528 Mexico City Ave"/>
    <s v=" Mexico City"/>
    <s v="Mexico"/>
    <s v="Mexico"/>
    <s v="North America"/>
    <s v="AC Level 2"/>
    <n v="0.28000000000000003"/>
    <s v="9:00-18:00"/>
    <s v="9:00-18:00"/>
    <d v="1899-12-30T08:52:48"/>
    <n v="5.01"/>
    <n v="92"/>
    <x v="0"/>
    <x v="2"/>
    <s v="Tesla"/>
    <n v="2012"/>
    <s v="Yes"/>
    <n v="4.7"/>
    <n v="2"/>
    <s v="Quarterly"/>
  </r>
  <r>
    <s v="EVS02243"/>
    <n v="39.867297999999998"/>
    <n v="116.371994"/>
    <s v="9672 Beijing Ave"/>
    <s v=" Beijing"/>
    <s v="China"/>
    <s v="China"/>
    <s v="Asia"/>
    <s v="AC Level 2"/>
    <n v="0.38"/>
    <d v="2025-07-24T00:00:00"/>
    <s v="9.00-21.00"/>
    <d v="1900-01-11T00:00:00"/>
    <n v="12.19"/>
    <n v="71"/>
    <x v="0"/>
    <x v="0"/>
    <s v="CCS, Tesla"/>
    <n v="2023"/>
    <s v="No"/>
    <n v="5"/>
    <n v="1"/>
    <s v="Monthly"/>
  </r>
  <r>
    <s v="EVS02244"/>
    <n v="37.776719999999997"/>
    <n v="-122.49268499999999"/>
    <s v="4529 San Francisco Ave"/>
    <s v=" San Francisco"/>
    <s v="United States"/>
    <s v="United States"/>
    <s v="North America"/>
    <s v="AC Level 2"/>
    <n v="0.14000000000000001"/>
    <s v="9:00-18:00"/>
    <s v="9:00-18:00"/>
    <d v="1899-12-30T08:52:48"/>
    <n v="18.04"/>
    <n v="45"/>
    <x v="0"/>
    <x v="1"/>
    <s v="CHAdeMO"/>
    <n v="2014"/>
    <s v="No"/>
    <n v="3.4"/>
    <n v="8"/>
    <s v="Quarterly"/>
  </r>
  <r>
    <s v="EVS02250"/>
    <n v="55.882018000000002"/>
    <n v="37.574776"/>
    <s v="4748 Moscow Ave"/>
    <s v=" Moscow"/>
    <s v="Russia"/>
    <s v="Russia"/>
    <s v="Europe"/>
    <s v="AC Level 2"/>
    <n v="0.23"/>
    <d v="2025-07-24T00:00:00"/>
    <s v="9.00-21.00"/>
    <d v="1900-01-11T00:00:00"/>
    <n v="5.7"/>
    <n v="87"/>
    <x v="2"/>
    <x v="0"/>
    <s v="Type 2, CCS"/>
    <n v="2023"/>
    <s v="No"/>
    <n v="3.2"/>
    <n v="7"/>
    <s v="Annually"/>
  </r>
  <r>
    <s v="EVS02251"/>
    <n v="-14.624514"/>
    <n v="107.402422"/>
    <s v="6670 Random Rd"/>
    <s v="Error"/>
    <s v="Error"/>
    <s v="Error"/>
    <s v="Error"/>
    <s v="AC Level 2"/>
    <n v="0.36"/>
    <s v="6:00-22:00"/>
    <s v="6:00-22:00"/>
    <d v="1899-12-30T16:04:48"/>
    <n v="6.19"/>
    <n v="78"/>
    <x v="0"/>
    <x v="1"/>
    <s v="Tesla, CCS"/>
    <n v="2021"/>
    <s v="No"/>
    <n v="3.7"/>
    <n v="1"/>
    <s v="Annually"/>
  </r>
  <r>
    <s v="EVS02252"/>
    <n v="37.776268999999999"/>
    <n v="-122.421206"/>
    <s v="708 San Francisco Ave"/>
    <s v=" San Francisco"/>
    <s v="United States"/>
    <s v="United States"/>
    <s v="North America"/>
    <s v="AC Level 2"/>
    <n v="0.32"/>
    <s v="6:00-22:00"/>
    <s v="6:00-22:00"/>
    <d v="1899-12-30T16:04:48"/>
    <n v="18.45"/>
    <n v="69"/>
    <x v="3"/>
    <x v="0"/>
    <s v="Type 2"/>
    <n v="2023"/>
    <s v="Yes"/>
    <n v="4.5999999999999996"/>
    <n v="6"/>
    <s v="Quarterly"/>
  </r>
  <r>
    <s v="EVS02257"/>
    <n v="25.361615"/>
    <n v="55.354470999999997"/>
    <s v="7198 Dubai Ave"/>
    <s v=" Dubai"/>
    <s v="United Arab Emirates"/>
    <s v="United Arab Emirates"/>
    <s v="Asia"/>
    <s v="AC Level 2"/>
    <n v="0.45"/>
    <s v="6:00-22:00"/>
    <s v="6:00-22:00"/>
    <d v="1899-12-30T16:04:48"/>
    <n v="0.52"/>
    <n v="85"/>
    <x v="1"/>
    <x v="3"/>
    <s v="Tesla"/>
    <n v="2015"/>
    <s v="Yes"/>
    <n v="3.2"/>
    <n v="1"/>
    <s v="Quarterly"/>
  </r>
  <r>
    <s v="EVS02259"/>
    <n v="-23.691179999999999"/>
    <n v="-46.629390000000001"/>
    <s v="4208 SÃ£o Paulo Ave"/>
    <s v=" SÃ£o Paulo"/>
    <s v="Brazil"/>
    <s v="Brazil"/>
    <s v="South America"/>
    <s v="AC Level 2"/>
    <n v="0.16"/>
    <d v="2025-07-24T00:00:00"/>
    <s v="9.00-21.00"/>
    <d v="1900-01-11T00:00:00"/>
    <n v="14.53"/>
    <n v="72"/>
    <x v="2"/>
    <x v="1"/>
    <s v="Tesla"/>
    <n v="2020"/>
    <s v="Yes"/>
    <n v="3.2"/>
    <n v="4"/>
    <s v="Quarterly"/>
  </r>
  <r>
    <s v="EVS02260"/>
    <n v="13.771827999999999"/>
    <n v="100.51144600000001"/>
    <s v="738 Bangkok Ave"/>
    <s v=" Bangkok"/>
    <s v="Thailand"/>
    <s v="Thailand"/>
    <s v="Asia"/>
    <s v="AC Level 2"/>
    <n v="0.13"/>
    <s v="6:00-22:00"/>
    <s v="6:00-22:00"/>
    <d v="1899-12-30T16:04:48"/>
    <n v="6.25"/>
    <n v="98"/>
    <x v="0"/>
    <x v="3"/>
    <s v="CCS, Tesla"/>
    <n v="2020"/>
    <s v="No"/>
    <n v="3.2"/>
    <n v="5"/>
    <s v="Quarterly"/>
  </r>
  <r>
    <s v="EVS02263"/>
    <n v="34.052810999999998"/>
    <n v="-118.21431800000001"/>
    <s v="6334 Los Angeles Ave"/>
    <s v=" Los Angeles"/>
    <s v="United States"/>
    <s v="United States"/>
    <s v="North America"/>
    <s v="AC Level 2"/>
    <n v="0.24"/>
    <s v="6:00-22:00"/>
    <s v="6:00-22:00"/>
    <d v="1899-12-30T16:04:48"/>
    <n v="5.99"/>
    <n v="62"/>
    <x v="3"/>
    <x v="1"/>
    <s v="Type 2, CCS"/>
    <n v="2014"/>
    <s v="Yes"/>
    <n v="3.5"/>
    <n v="6"/>
    <s v="Quarterly"/>
  </r>
  <r>
    <s v="EVS02265"/>
    <n v="-33.859816000000002"/>
    <n v="151.35627700000001"/>
    <s v="8926 Sydney Ave"/>
    <s v=" Sydney"/>
    <s v="Australia"/>
    <s v="Australia"/>
    <s v="Australia"/>
    <s v="AC Level 2"/>
    <n v="0.47"/>
    <s v="9:00-18:00"/>
    <s v="9:00-18:00"/>
    <d v="1899-12-30T08:52:48"/>
    <n v="4.07"/>
    <n v="42"/>
    <x v="0"/>
    <x v="2"/>
    <s v="CCS"/>
    <n v="2015"/>
    <s v="No"/>
    <n v="4.5999999999999996"/>
    <n v="10"/>
    <s v="Monthly"/>
  </r>
  <r>
    <s v="EVS02267"/>
    <n v="-23.550044"/>
    <n v="-46.572296999999999"/>
    <s v="4743 SÃ£o Paulo Ave"/>
    <s v=" SÃ£o Paulo"/>
    <s v="Brazil"/>
    <s v="Brazil"/>
    <s v="South America"/>
    <s v="AC Level 2"/>
    <n v="0.4"/>
    <s v="6:00-22:00"/>
    <s v="6:00-22:00"/>
    <d v="1899-12-30T16:04:48"/>
    <n v="15.29"/>
    <n v="89"/>
    <x v="4"/>
    <x v="2"/>
    <s v="CHAdeMO, Type 2"/>
    <n v="2016"/>
    <s v="Yes"/>
    <n v="5"/>
    <n v="4"/>
    <s v="Annually"/>
  </r>
  <r>
    <s v="EVS02270"/>
    <n v="13.896896999999999"/>
    <n v="100.59729299999999"/>
    <s v="2705 Bangkok Ave"/>
    <s v=" Bangkok"/>
    <s v="Thailand"/>
    <s v="Thailand"/>
    <s v="Asia"/>
    <s v="AC Level 2"/>
    <n v="0.17"/>
    <s v="6:00-22:00"/>
    <s v="6:00-22:00"/>
    <d v="1899-12-30T16:04:48"/>
    <n v="19.07"/>
    <n v="21"/>
    <x v="0"/>
    <x v="1"/>
    <s v="Type 2"/>
    <n v="2013"/>
    <s v="Yes"/>
    <n v="3"/>
    <n v="4"/>
    <s v="Quarterly"/>
  </r>
  <r>
    <s v="EVS02274"/>
    <n v="-23.59348"/>
    <n v="-46.542071"/>
    <s v="8306 SÃ£o Paulo Ave"/>
    <s v=" SÃ£o Paulo"/>
    <s v="Brazil"/>
    <s v="Brazil"/>
    <s v="South America"/>
    <s v="AC Level 2"/>
    <n v="0.43"/>
    <s v="9:00-18:00"/>
    <s v="9:00-18:00"/>
    <d v="1899-12-30T08:52:48"/>
    <n v="16.57"/>
    <n v="60"/>
    <x v="3"/>
    <x v="0"/>
    <s v="Type 2"/>
    <n v="2021"/>
    <s v="No"/>
    <n v="4.3"/>
    <n v="7"/>
    <s v="Monthly"/>
  </r>
  <r>
    <s v="EVS02279"/>
    <n v="52.469321999999998"/>
    <n v="13.355992000000001"/>
    <s v="8916 Berlin Ave"/>
    <s v=" Berlin"/>
    <s v="Germany"/>
    <s v="Germany"/>
    <s v="Europe"/>
    <s v="AC Level 2"/>
    <n v="0.23"/>
    <s v="9:00-18:00"/>
    <s v="9:00-18:00"/>
    <d v="1899-12-30T08:52:48"/>
    <n v="19.88"/>
    <n v="78"/>
    <x v="4"/>
    <x v="1"/>
    <s v="CHAdeMO, Tesla"/>
    <n v="2021"/>
    <s v="No"/>
    <n v="4.3"/>
    <n v="9"/>
    <s v="Annually"/>
  </r>
  <r>
    <s v="EVS02283"/>
    <n v="41.830916000000002"/>
    <n v="-87.785109000000006"/>
    <s v="5265 Chicago Ave"/>
    <s v=" Chicago"/>
    <s v="United States"/>
    <s v="United States"/>
    <s v="North America"/>
    <s v="AC Level 2"/>
    <n v="0.49"/>
    <s v="6:00-22:00"/>
    <s v="6:00-22:00"/>
    <d v="1899-12-30T16:04:48"/>
    <n v="0.6"/>
    <n v="87"/>
    <x v="1"/>
    <x v="1"/>
    <s v="CHAdeMO, Tesla"/>
    <n v="2019"/>
    <s v="No"/>
    <n v="3.4"/>
    <n v="6"/>
    <s v="Annually"/>
  </r>
  <r>
    <s v="EVS02284"/>
    <n v="43.754544000000003"/>
    <n v="-79.441203999999999"/>
    <s v="25 Toronto Ave"/>
    <s v=" Toronto"/>
    <s v="Canada"/>
    <s v="Canada"/>
    <s v="North America"/>
    <s v="AC Level 2"/>
    <n v="0.17"/>
    <d v="2025-07-24T00:00:00"/>
    <s v="9.00-21.00"/>
    <d v="1900-01-11T00:00:00"/>
    <n v="0.51"/>
    <n v="58"/>
    <x v="3"/>
    <x v="3"/>
    <s v="Tesla"/>
    <n v="2010"/>
    <s v="No"/>
    <n v="4.5999999999999996"/>
    <n v="8"/>
    <s v="Monthly"/>
  </r>
  <r>
    <s v="EVS02287"/>
    <n v="18.987269000000001"/>
    <n v="72.872088000000005"/>
    <s v="1564 Mumbai Ave"/>
    <s v=" Mumbai"/>
    <s v="India"/>
    <s v="India"/>
    <s v="Asia"/>
    <s v="AC Level 2"/>
    <n v="0.21"/>
    <d v="2025-07-24T00:00:00"/>
    <s v="9.00-21.00"/>
    <d v="1900-01-11T00:00:00"/>
    <n v="9.56"/>
    <n v="25"/>
    <x v="3"/>
    <x v="0"/>
    <s v="Tesla"/>
    <n v="2019"/>
    <s v="Yes"/>
    <n v="3.1"/>
    <n v="5"/>
    <s v="Monthly"/>
  </r>
  <r>
    <s v="EVS02289"/>
    <n v="25.302693000000001"/>
    <n v="55.220103000000002"/>
    <s v="9280 Dubai Ave"/>
    <s v=" Dubai"/>
    <s v="United Arab Emirates"/>
    <s v="United Arab Emirates"/>
    <s v="Asia"/>
    <s v="AC Level 2"/>
    <n v="0.16"/>
    <s v="6:00-22:00"/>
    <s v="6:00-22:00"/>
    <d v="1899-12-30T16:04:48"/>
    <n v="10.72"/>
    <n v="88"/>
    <x v="4"/>
    <x v="1"/>
    <s v="CHAdeMO, CCS"/>
    <n v="2013"/>
    <s v="No"/>
    <n v="4.3"/>
    <n v="8"/>
    <s v="Annually"/>
  </r>
  <r>
    <s v="EVS02294"/>
    <n v="43.749039000000003"/>
    <n v="-79.434669999999997"/>
    <s v="1967 Toronto Ave"/>
    <s v=" Toronto"/>
    <s v="Canada"/>
    <s v="Canada"/>
    <s v="North America"/>
    <s v="AC Level 2"/>
    <n v="0.22"/>
    <s v="9:00-18:00"/>
    <s v="9:00-18:00"/>
    <d v="1899-12-30T08:52:48"/>
    <n v="17.32"/>
    <n v="17"/>
    <x v="1"/>
    <x v="3"/>
    <s v="CHAdeMO"/>
    <n v="2016"/>
    <s v="No"/>
    <n v="3.8"/>
    <n v="2"/>
    <s v="Quarterly"/>
  </r>
  <r>
    <s v="EVS02297"/>
    <n v="34.128377"/>
    <n v="-118.22624999999999"/>
    <s v="7492 Los Angeles Ave"/>
    <s v=" Los Angeles"/>
    <s v="United States"/>
    <s v="United States"/>
    <s v="North America"/>
    <s v="AC Level 2"/>
    <n v="0.17"/>
    <d v="2025-07-24T00:00:00"/>
    <s v="9.00-21.00"/>
    <d v="1900-01-11T00:00:00"/>
    <n v="5.92"/>
    <n v="25"/>
    <x v="1"/>
    <x v="2"/>
    <s v="CHAdeMO, Type 2"/>
    <n v="2012"/>
    <s v="No"/>
    <n v="3.3"/>
    <n v="4"/>
    <s v="Quarterly"/>
  </r>
  <r>
    <s v="EVS02299"/>
    <n v="37.726815999999999"/>
    <n v="-122.322626"/>
    <s v="4401 San Francisco Ave"/>
    <s v=" San Francisco"/>
    <s v="United States"/>
    <s v="United States"/>
    <s v="North America"/>
    <s v="AC Level 2"/>
    <n v="0.22"/>
    <d v="2025-07-24T00:00:00"/>
    <s v="9.00-21.00"/>
    <d v="1900-01-11T00:00:00"/>
    <n v="5.39"/>
    <n v="32"/>
    <x v="3"/>
    <x v="2"/>
    <s v="CHAdeMO"/>
    <n v="2015"/>
    <s v="No"/>
    <n v="4.8"/>
    <n v="2"/>
    <s v="Monthly"/>
  </r>
  <r>
    <s v="EVS02300"/>
    <n v="13.823421"/>
    <n v="100.49001199999999"/>
    <s v="2605 Bangkok Ave"/>
    <s v=" Bangkok"/>
    <s v="Thailand"/>
    <s v="Thailand"/>
    <s v="Asia"/>
    <s v="AC Level 2"/>
    <n v="0.16"/>
    <d v="2025-07-24T00:00:00"/>
    <s v="9.00-21.00"/>
    <d v="1900-01-11T00:00:00"/>
    <n v="1.62"/>
    <n v="99"/>
    <x v="4"/>
    <x v="2"/>
    <s v="Type 2, CHAdeMO"/>
    <n v="2022"/>
    <s v="Yes"/>
    <n v="4"/>
    <n v="5"/>
    <s v="Annually"/>
  </r>
  <r>
    <s v="EVS02301"/>
    <n v="-24.837212000000001"/>
    <n v="117.88531500000001"/>
    <s v="7108 Random Rd"/>
    <n v="0"/>
    <s v="Not Found"/>
    <s v="Not Found"/>
    <s v="Not Found"/>
    <s v="AC Level 2"/>
    <n v="0.3"/>
    <d v="2025-07-24T00:00:00"/>
    <s v="9.00-21.00"/>
    <d v="1900-01-11T00:00:00"/>
    <n v="9.09"/>
    <n v="55"/>
    <x v="4"/>
    <x v="0"/>
    <s v="Type 2, CCS"/>
    <n v="2021"/>
    <s v="Yes"/>
    <n v="4.0999999999999996"/>
    <n v="2"/>
    <s v="Quarterly"/>
  </r>
  <r>
    <s v="EVS02302"/>
    <n v="43.687843999999998"/>
    <n v="-79.489739999999998"/>
    <s v="1744 Toronto Ave"/>
    <s v=" Toronto"/>
    <s v="Canada"/>
    <s v="Canada"/>
    <s v="North America"/>
    <s v="AC Level 2"/>
    <n v="0.43"/>
    <d v="2025-07-24T00:00:00"/>
    <s v="9.00-21.00"/>
    <d v="1900-01-11T00:00:00"/>
    <n v="9.85"/>
    <n v="52"/>
    <x v="2"/>
    <x v="2"/>
    <s v="Tesla"/>
    <n v="2016"/>
    <s v="No"/>
    <n v="3.1"/>
    <n v="7"/>
    <s v="Monthly"/>
  </r>
  <r>
    <s v="EVS02304"/>
    <n v="13.809459"/>
    <n v="100.52358"/>
    <s v="610 Bangkok Ave"/>
    <s v=" Bangkok"/>
    <s v="Thailand"/>
    <s v="Thailand"/>
    <s v="Asia"/>
    <s v="AC Level 2"/>
    <n v="0.14000000000000001"/>
    <d v="2025-07-24T00:00:00"/>
    <s v="9.00-21.00"/>
    <d v="1900-01-11T00:00:00"/>
    <n v="15.17"/>
    <n v="40"/>
    <x v="4"/>
    <x v="1"/>
    <s v="CHAdeMO"/>
    <n v="2017"/>
    <s v="No"/>
    <n v="4.7"/>
    <n v="1"/>
    <s v="Quarterly"/>
  </r>
  <r>
    <s v="EVS02305"/>
    <n v="25.328955000000001"/>
    <n v="55.271543999999999"/>
    <s v="2764 Dubai Ave"/>
    <s v=" Dubai"/>
    <s v="United Arab Emirates"/>
    <s v="United Arab Emirates"/>
    <s v="Asia"/>
    <s v="AC Level 2"/>
    <n v="0.11"/>
    <s v="9:00-18:00"/>
    <s v="9:00-18:00"/>
    <d v="1899-12-30T08:52:48"/>
    <n v="2.5499999999999998"/>
    <n v="77"/>
    <x v="1"/>
    <x v="0"/>
    <s v="Tesla, CCS"/>
    <n v="2021"/>
    <s v="No"/>
    <n v="3.8"/>
    <n v="8"/>
    <s v="Quarterly"/>
  </r>
  <r>
    <s v="EVS02309"/>
    <n v="-33.803987999999997"/>
    <n v="18.407219000000001"/>
    <s v="3916 Cape Town Ave"/>
    <s v=" Cape Town"/>
    <s v="South Africa"/>
    <s v="South Africa"/>
    <s v="Africa"/>
    <s v="AC Level 2"/>
    <n v="0.19"/>
    <s v="9:00-18:00"/>
    <s v="9:00-18:00"/>
    <d v="1899-12-30T08:52:48"/>
    <n v="17.79"/>
    <n v="80"/>
    <x v="4"/>
    <x v="3"/>
    <s v="Tesla, CCS"/>
    <n v="2017"/>
    <s v="Yes"/>
    <n v="3.5"/>
    <n v="10"/>
    <s v="Annually"/>
  </r>
  <r>
    <s v="EVS02310"/>
    <n v="34.013409000000003"/>
    <n v="-118.356071"/>
    <s v="8917 Los Angeles Ave"/>
    <s v=" Los Angeles"/>
    <s v="United States"/>
    <s v="United States"/>
    <s v="North America"/>
    <s v="AC Level 2"/>
    <n v="0.14000000000000001"/>
    <d v="2025-07-24T00:00:00"/>
    <s v="9.00-21.00"/>
    <d v="1900-01-11T00:00:00"/>
    <n v="15.34"/>
    <n v="16"/>
    <x v="3"/>
    <x v="2"/>
    <s v="Type 2, CHAdeMO"/>
    <n v="2013"/>
    <s v="Yes"/>
    <n v="4.9000000000000004"/>
    <n v="8"/>
    <s v="Quarterly"/>
  </r>
  <r>
    <s v="EVS02313"/>
    <n v="13.731249999999999"/>
    <n v="100.586963"/>
    <s v="2232 Bangkok Ave"/>
    <s v=" Bangkok"/>
    <s v="Thailand"/>
    <s v="Thailand"/>
    <s v="Asia"/>
    <s v="AC Level 2"/>
    <n v="0.28000000000000003"/>
    <s v="6:00-22:00"/>
    <s v="6:00-22:00"/>
    <d v="1899-12-30T16:04:48"/>
    <n v="14.55"/>
    <n v="87"/>
    <x v="4"/>
    <x v="2"/>
    <s v="CCS, Tesla"/>
    <n v="2020"/>
    <s v="Yes"/>
    <n v="3.3"/>
    <n v="8"/>
    <s v="Quarterly"/>
  </r>
  <r>
    <s v="EVS02316"/>
    <n v="19.088398999999999"/>
    <n v="72.807034999999999"/>
    <s v="4709 Mumbai Ave"/>
    <s v=" Mumbai"/>
    <s v="India"/>
    <s v="India"/>
    <s v="Asia"/>
    <s v="AC Level 2"/>
    <n v="0.22"/>
    <s v="9:00-18:00"/>
    <s v="9:00-18:00"/>
    <d v="1899-12-30T08:52:48"/>
    <n v="12.51"/>
    <n v="51"/>
    <x v="1"/>
    <x v="3"/>
    <s v="Tesla, CCS"/>
    <n v="2015"/>
    <s v="Yes"/>
    <n v="4.8"/>
    <n v="3"/>
    <s v="Quarterly"/>
  </r>
  <r>
    <s v="EVS02317"/>
    <n v="-23.674894999999999"/>
    <n v="-46.617381000000002"/>
    <s v="4241 SÃ£o Paulo Ave"/>
    <s v=" SÃ£o Paulo"/>
    <s v="Brazil"/>
    <s v="Brazil"/>
    <s v="South America"/>
    <s v="AC Level 2"/>
    <n v="0.23"/>
    <d v="2025-07-24T00:00:00"/>
    <s v="9.00-21.00"/>
    <d v="1900-01-11T00:00:00"/>
    <n v="8.66"/>
    <n v="100"/>
    <x v="1"/>
    <x v="0"/>
    <s v="Tesla"/>
    <n v="2011"/>
    <s v="Yes"/>
    <n v="4.4000000000000004"/>
    <n v="9"/>
    <s v="Annually"/>
  </r>
  <r>
    <s v="EVS02320"/>
    <n v="19.577444"/>
    <n v="-99.030236000000002"/>
    <s v="1340 Mexico City Ave"/>
    <s v=" Mexico City"/>
    <s v="Mexico"/>
    <s v="Mexico"/>
    <s v="North America"/>
    <s v="AC Level 2"/>
    <n v="0.18"/>
    <s v="6:00-22:00"/>
    <s v="6:00-22:00"/>
    <d v="1899-12-30T16:04:48"/>
    <n v="8.24"/>
    <n v="70"/>
    <x v="2"/>
    <x v="1"/>
    <s v="Type 2, CHAdeMO"/>
    <n v="2010"/>
    <s v="Yes"/>
    <n v="3.2"/>
    <n v="6"/>
    <s v="Annually"/>
  </r>
  <r>
    <s v="EVS02321"/>
    <n v="51.187496000000003"/>
    <n v="-112.925241"/>
    <s v="6810 Random Rd"/>
    <n v="0"/>
    <s v="Not Found"/>
    <s v="Not Found"/>
    <s v="Not Found"/>
    <s v="AC Level 2"/>
    <n v="0.13"/>
    <d v="2025-07-24T00:00:00"/>
    <s v="9.00-21.00"/>
    <d v="1900-01-11T00:00:00"/>
    <n v="3.34"/>
    <n v="89"/>
    <x v="1"/>
    <x v="3"/>
    <s v="Tesla, Type 2"/>
    <n v="2012"/>
    <s v="Yes"/>
    <n v="4.8"/>
    <n v="9"/>
    <s v="Annually"/>
  </r>
  <r>
    <s v="EVS02322"/>
    <n v="34.176136"/>
    <n v="-118.22709399999999"/>
    <s v="9380 Los Angeles Ave"/>
    <s v=" Los Angeles"/>
    <s v="United States"/>
    <s v="United States"/>
    <s v="North America"/>
    <s v="AC Level 2"/>
    <n v="0.42"/>
    <s v="6:00-22:00"/>
    <s v="6:00-22:00"/>
    <d v="1899-12-30T16:04:48"/>
    <n v="5.62"/>
    <n v="57"/>
    <x v="4"/>
    <x v="3"/>
    <s v="Type 2"/>
    <n v="2022"/>
    <s v="Yes"/>
    <n v="4.3"/>
    <n v="1"/>
    <s v="Quarterly"/>
  </r>
  <r>
    <s v="EVS02328"/>
    <n v="39.990755999999998"/>
    <n v="116.261433"/>
    <s v="922 Beijing Ave"/>
    <s v=" Beijing"/>
    <s v="China"/>
    <s v="China"/>
    <s v="Asia"/>
    <s v="AC Level 2"/>
    <n v="0.22"/>
    <s v="6:00-22:00"/>
    <s v="6:00-22:00"/>
    <d v="1899-12-30T16:04:48"/>
    <n v="10.210000000000001"/>
    <n v="87"/>
    <x v="2"/>
    <x v="0"/>
    <s v="Type 2, Tesla"/>
    <n v="2012"/>
    <s v="No"/>
    <n v="4.5999999999999996"/>
    <n v="7"/>
    <s v="Monthly"/>
  </r>
  <r>
    <s v="EVS02329"/>
    <n v="43.780150999999996"/>
    <n v="-79.437134999999998"/>
    <s v="2559 Toronto Ave"/>
    <s v=" Toronto"/>
    <s v="Canada"/>
    <s v="Canada"/>
    <s v="North America"/>
    <s v="AC Level 2"/>
    <n v="0.1"/>
    <s v="9:00-18:00"/>
    <s v="9:00-18:00"/>
    <d v="1899-12-30T08:52:48"/>
    <n v="18.47"/>
    <n v="30"/>
    <x v="0"/>
    <x v="3"/>
    <s v="Type 2, CHAdeMO"/>
    <n v="2016"/>
    <s v="No"/>
    <n v="3.4"/>
    <n v="7"/>
    <s v="Monthly"/>
  </r>
  <r>
    <s v="EVS02330"/>
    <n v="37.869723999999998"/>
    <n v="-122.48446199999999"/>
    <s v="7740 San Francisco Ave"/>
    <s v=" San Francisco"/>
    <s v="United States"/>
    <s v="United States"/>
    <s v="North America"/>
    <s v="AC Level 2"/>
    <n v="0.16"/>
    <s v="9:00-18:00"/>
    <s v="9:00-18:00"/>
    <d v="1899-12-30T08:52:48"/>
    <n v="2.2400000000000002"/>
    <n v="53"/>
    <x v="4"/>
    <x v="0"/>
    <s v="CCS"/>
    <n v="2020"/>
    <s v="No"/>
    <n v="4.3"/>
    <n v="6"/>
    <s v="Monthly"/>
  </r>
  <r>
    <s v="EVS02334"/>
    <n v="37.753875000000001"/>
    <n v="-122.367783"/>
    <s v="1909 San Francisco Ave"/>
    <s v=" San Francisco"/>
    <s v="United States"/>
    <s v="United States"/>
    <s v="North America"/>
    <s v="AC Level 2"/>
    <n v="0.23"/>
    <s v="9:00-18:00"/>
    <s v="9:00-18:00"/>
    <d v="1899-12-30T08:52:48"/>
    <n v="7.87"/>
    <n v="41"/>
    <x v="4"/>
    <x v="2"/>
    <s v="Tesla"/>
    <n v="2021"/>
    <s v="Yes"/>
    <n v="3.7"/>
    <n v="10"/>
    <s v="Quarterly"/>
  </r>
  <r>
    <s v="EVS02335"/>
    <n v="37.696572000000003"/>
    <n v="126.97673"/>
    <s v="3073 Seoul Ave"/>
    <s v=" Seoul"/>
    <s v="South Korea"/>
    <s v="South Korea"/>
    <s v="Asia"/>
    <s v="AC Level 2"/>
    <n v="0.25"/>
    <s v="6:00-22:00"/>
    <s v="6:00-22:00"/>
    <d v="1899-12-30T16:04:48"/>
    <n v="10.35"/>
    <n v="59"/>
    <x v="2"/>
    <x v="2"/>
    <s v="CCS, CHAdeMO"/>
    <n v="2023"/>
    <s v="No"/>
    <n v="3.5"/>
    <n v="1"/>
    <s v="Annually"/>
  </r>
  <r>
    <s v="EVS02336"/>
    <n v="25.250736"/>
    <n v="55.358905999999998"/>
    <s v="5368 Dubai Ave"/>
    <s v=" Dubai"/>
    <s v="United Arab Emirates"/>
    <s v="United Arab Emirates"/>
    <s v="Asia"/>
    <s v="AC Level 2"/>
    <n v="0.44"/>
    <d v="2025-07-24T00:00:00"/>
    <s v="9.00-21.00"/>
    <d v="1900-01-11T00:00:00"/>
    <n v="6.52"/>
    <n v="62"/>
    <x v="0"/>
    <x v="1"/>
    <s v="CCS, Type 2"/>
    <n v="2017"/>
    <s v="Yes"/>
    <n v="4.9000000000000004"/>
    <n v="9"/>
    <s v="Quarterly"/>
  </r>
  <r>
    <s v="EVS02337"/>
    <n v="34.141567999999999"/>
    <n v="-118.378158"/>
    <s v="8756 Los Angeles Ave"/>
    <s v=" Los Angeles"/>
    <s v="United States"/>
    <s v="United States"/>
    <s v="North America"/>
    <s v="AC Level 2"/>
    <n v="0.23"/>
    <s v="6:00-22:00"/>
    <s v="6:00-22:00"/>
    <d v="1899-12-30T16:04:48"/>
    <n v="0.67"/>
    <n v="11"/>
    <x v="3"/>
    <x v="2"/>
    <s v="CHAdeMO"/>
    <n v="2020"/>
    <s v="Yes"/>
    <n v="3.9"/>
    <n v="2"/>
    <s v="Annually"/>
  </r>
  <r>
    <s v="EVS02338"/>
    <n v="19.512011999999999"/>
    <n v="-99.020670999999993"/>
    <s v="8739 Mexico City Ave"/>
    <s v=" Mexico City"/>
    <s v="Mexico"/>
    <s v="Mexico"/>
    <s v="North America"/>
    <s v="AC Level 2"/>
    <n v="0.41"/>
    <d v="2025-07-24T00:00:00"/>
    <s v="9.00-21.00"/>
    <d v="1900-01-11T00:00:00"/>
    <n v="1.47"/>
    <n v="19"/>
    <x v="4"/>
    <x v="1"/>
    <s v="CCS, Tesla"/>
    <n v="2016"/>
    <s v="Yes"/>
    <n v="3.2"/>
    <n v="8"/>
    <s v="Annually"/>
  </r>
  <r>
    <s v="EVS02342"/>
    <n v="-33.718420999999999"/>
    <n v="151.302019"/>
    <s v="9429 Sydney Ave"/>
    <s v=" Sydney"/>
    <s v="Australia"/>
    <s v="Australia"/>
    <s v="Australia"/>
    <s v="AC Level 2"/>
    <n v="0.33"/>
    <d v="2025-07-24T00:00:00"/>
    <s v="9.00-21.00"/>
    <d v="1900-01-11T00:00:00"/>
    <n v="16.989999999999998"/>
    <n v="19"/>
    <x v="0"/>
    <x v="1"/>
    <s v="CHAdeMO"/>
    <n v="2013"/>
    <s v="No"/>
    <n v="4"/>
    <n v="9"/>
    <s v="Quarterly"/>
  </r>
  <r>
    <s v="EVS02355"/>
    <n v="43.674678"/>
    <n v="-79.322327999999999"/>
    <s v="6468 Toronto Ave"/>
    <s v=" Toronto"/>
    <s v="Canada"/>
    <s v="Canada"/>
    <s v="North America"/>
    <s v="AC Level 2"/>
    <n v="0.1"/>
    <s v="9:00-18:00"/>
    <s v="9:00-18:00"/>
    <d v="1899-12-30T08:52:48"/>
    <n v="7.19"/>
    <n v="55"/>
    <x v="2"/>
    <x v="1"/>
    <s v="Type 2, CHAdeMO"/>
    <n v="2011"/>
    <s v="Yes"/>
    <n v="4.7"/>
    <n v="9"/>
    <s v="Annually"/>
  </r>
  <r>
    <s v="EVS02356"/>
    <n v="52.582357999999999"/>
    <n v="13.487854"/>
    <s v="7977 Berlin Ave"/>
    <s v=" Berlin"/>
    <s v="Germany"/>
    <s v="Germany"/>
    <s v="Europe"/>
    <s v="AC Level 2"/>
    <n v="0.23"/>
    <d v="2025-07-24T00:00:00"/>
    <s v="9.00-21.00"/>
    <d v="1900-01-11T00:00:00"/>
    <n v="14.21"/>
    <n v="45"/>
    <x v="2"/>
    <x v="3"/>
    <s v="CCS"/>
    <n v="2018"/>
    <s v="No"/>
    <n v="4"/>
    <n v="8"/>
    <s v="Monthly"/>
  </r>
  <r>
    <s v="EVS02360"/>
    <n v="-33.851933000000002"/>
    <n v="151.38047900000001"/>
    <s v="7244 Sydney Ave"/>
    <s v=" Sydney"/>
    <s v="Australia"/>
    <s v="Australia"/>
    <s v="Australia"/>
    <s v="AC Level 2"/>
    <n v="0.42"/>
    <s v="9:00-18:00"/>
    <s v="9:00-18:00"/>
    <d v="1899-12-30T08:52:48"/>
    <n v="1.96"/>
    <n v="13"/>
    <x v="3"/>
    <x v="0"/>
    <s v="Type 2"/>
    <n v="2016"/>
    <s v="No"/>
    <n v="3.9"/>
    <n v="8"/>
    <s v="Annually"/>
  </r>
  <r>
    <s v="EVS02362"/>
    <n v="19.568639999999998"/>
    <n v="-99.187348"/>
    <s v="6908 Mexico City Ave"/>
    <s v=" Mexico City"/>
    <s v="Mexico"/>
    <s v="Mexico"/>
    <s v="North America"/>
    <s v="AC Level 2"/>
    <n v="0.44"/>
    <d v="2025-07-24T00:00:00"/>
    <s v="9.00-21.00"/>
    <d v="1900-01-11T00:00:00"/>
    <n v="11.85"/>
    <n v="43"/>
    <x v="2"/>
    <x v="3"/>
    <s v="CHAdeMO"/>
    <n v="2017"/>
    <s v="Yes"/>
    <n v="3.8"/>
    <n v="2"/>
    <s v="Annually"/>
  </r>
  <r>
    <s v="EVS02363"/>
    <n v="25.207236999999999"/>
    <n v="55.382494999999999"/>
    <s v="1828 Dubai Ave"/>
    <s v=" Dubai"/>
    <s v="United Arab Emirates"/>
    <s v="United Arab Emirates"/>
    <s v="Asia"/>
    <s v="AC Level 2"/>
    <n v="0.19"/>
    <s v="9:00-18:00"/>
    <s v="9:00-18:00"/>
    <d v="1899-12-30T08:52:48"/>
    <n v="4.57"/>
    <n v="17"/>
    <x v="3"/>
    <x v="1"/>
    <s v="CHAdeMO, Type 2"/>
    <n v="2015"/>
    <s v="No"/>
    <n v="4.5"/>
    <n v="2"/>
    <s v="Monthly"/>
  </r>
  <r>
    <s v="EVS02365"/>
    <n v="25.381529"/>
    <n v="55.246347"/>
    <s v="2302 Dubai Ave"/>
    <s v=" Dubai"/>
    <s v="United Arab Emirates"/>
    <s v="United Arab Emirates"/>
    <s v="Asia"/>
    <s v="AC Level 2"/>
    <n v="0.17"/>
    <s v="9:00-18:00"/>
    <s v="9:00-18:00"/>
    <d v="1899-12-30T08:52:48"/>
    <n v="3.58"/>
    <n v="74"/>
    <x v="1"/>
    <x v="2"/>
    <s v="Type 2, Tesla"/>
    <n v="2020"/>
    <s v="Yes"/>
    <n v="4.5999999999999996"/>
    <n v="5"/>
    <s v="Quarterly"/>
  </r>
  <r>
    <s v="EVS02382"/>
    <n v="19.176731"/>
    <n v="72.824158999999995"/>
    <s v="2495 Mumbai Ave"/>
    <s v=" Mumbai"/>
    <s v="India"/>
    <s v="India"/>
    <s v="Asia"/>
    <s v="AC Level 2"/>
    <n v="0.37"/>
    <s v="6:00-22:00"/>
    <s v="6:00-22:00"/>
    <d v="1899-12-30T16:04:48"/>
    <n v="16.97"/>
    <n v="96"/>
    <x v="4"/>
    <x v="2"/>
    <s v="Type 2"/>
    <n v="2015"/>
    <s v="Yes"/>
    <n v="5"/>
    <n v="3"/>
    <s v="Monthly"/>
  </r>
  <r>
    <s v="EVS02385"/>
    <n v="52.585174000000002"/>
    <n v="13.362705999999999"/>
    <s v="693 Berlin Ave"/>
    <s v=" Berlin"/>
    <s v="Germany"/>
    <s v="Germany"/>
    <s v="Europe"/>
    <s v="AC Level 2"/>
    <n v="0.39"/>
    <d v="2025-07-24T00:00:00"/>
    <s v="9.00-21.00"/>
    <d v="1900-01-11T00:00:00"/>
    <n v="0.59"/>
    <n v="79"/>
    <x v="1"/>
    <x v="1"/>
    <s v="Tesla, Type 2"/>
    <n v="2020"/>
    <s v="Yes"/>
    <n v="3.1"/>
    <n v="10"/>
    <s v="Monthly"/>
  </r>
  <r>
    <s v="EVS02386"/>
    <n v="34.170135999999999"/>
    <n v="-118.24338299999999"/>
    <s v="8740 Los Angeles Ave"/>
    <s v=" Los Angeles"/>
    <s v="United States"/>
    <s v="United States"/>
    <s v="North America"/>
    <s v="AC Level 2"/>
    <n v="0.45"/>
    <s v="6:00-22:00"/>
    <s v="6:00-22:00"/>
    <d v="1899-12-30T16:04:48"/>
    <n v="16.29"/>
    <n v="71"/>
    <x v="1"/>
    <x v="0"/>
    <s v="Tesla"/>
    <n v="2013"/>
    <s v="No"/>
    <n v="3.3"/>
    <n v="3"/>
    <s v="Monthly"/>
  </r>
  <r>
    <s v="EVS02388"/>
    <n v="41.931441999999997"/>
    <n v="-87.684803000000002"/>
    <s v="5381 Chicago Ave"/>
    <s v=" Chicago"/>
    <s v="United States"/>
    <s v="United States"/>
    <s v="North America"/>
    <s v="AC Level 2"/>
    <n v="0.48"/>
    <d v="2025-07-24T00:00:00"/>
    <s v="9.00-21.00"/>
    <d v="1900-01-11T00:00:00"/>
    <n v="5.24"/>
    <n v="57"/>
    <x v="1"/>
    <x v="3"/>
    <s v="CCS"/>
    <n v="2012"/>
    <s v="Yes"/>
    <n v="3.7"/>
    <n v="4"/>
    <s v="Quarterly"/>
  </r>
  <r>
    <s v="EVS02390"/>
    <n v="39.972864000000001"/>
    <n v="116.27302299999999"/>
    <s v="507 Beijing Ave"/>
    <s v=" Beijing"/>
    <s v="China"/>
    <s v="China"/>
    <s v="Asia"/>
    <s v="AC Level 2"/>
    <n v="0.28000000000000003"/>
    <s v="9:00-18:00"/>
    <s v="9:00-18:00"/>
    <d v="1899-12-30T08:52:48"/>
    <n v="6.92"/>
    <n v="45"/>
    <x v="0"/>
    <x v="1"/>
    <s v="CHAdeMO, Tesla"/>
    <n v="2018"/>
    <s v="No"/>
    <n v="3.3"/>
    <n v="6"/>
    <s v="Quarterly"/>
  </r>
  <r>
    <s v="EVS02392"/>
    <n v="41.967393999999999"/>
    <n v="-87.745723999999996"/>
    <s v="329 Chicago Ave"/>
    <s v=" Chicago"/>
    <s v="United States"/>
    <s v="United States"/>
    <s v="North America"/>
    <s v="AC Level 2"/>
    <n v="0.2"/>
    <d v="2025-07-24T00:00:00"/>
    <s v="9.00-21.00"/>
    <d v="1900-01-11T00:00:00"/>
    <n v="5.99"/>
    <n v="51"/>
    <x v="2"/>
    <x v="0"/>
    <s v="Type 2, CHAdeMO"/>
    <n v="2012"/>
    <s v="Yes"/>
    <n v="3.7"/>
    <n v="1"/>
    <s v="Annually"/>
  </r>
  <r>
    <s v="EVS02394"/>
    <n v="18.983657000000001"/>
    <n v="72.858559"/>
    <s v="3400 Mumbai Ave"/>
    <s v=" Mumbai"/>
    <s v="India"/>
    <s v="India"/>
    <s v="Asia"/>
    <s v="AC Level 2"/>
    <n v="0.39"/>
    <s v="6:00-22:00"/>
    <s v="6:00-22:00"/>
    <d v="1899-12-30T16:04:48"/>
    <n v="0.81"/>
    <n v="21"/>
    <x v="2"/>
    <x v="1"/>
    <s v="Type 2"/>
    <n v="2015"/>
    <s v="No"/>
    <n v="3.2"/>
    <n v="7"/>
    <s v="Annually"/>
  </r>
  <r>
    <s v="EVS02395"/>
    <n v="-33.740926999999999"/>
    <n v="151.24179100000001"/>
    <s v="7962 Sydney Ave"/>
    <s v=" Sydney"/>
    <s v="Australia"/>
    <s v="Australia"/>
    <s v="Australia"/>
    <s v="AC Level 2"/>
    <n v="0.31"/>
    <s v="6:00-22:00"/>
    <s v="6:00-22:00"/>
    <d v="1899-12-30T16:04:48"/>
    <n v="1.38"/>
    <n v="95"/>
    <x v="3"/>
    <x v="1"/>
    <s v="CHAdeMO"/>
    <n v="2018"/>
    <s v="Yes"/>
    <n v="4.5"/>
    <n v="1"/>
    <s v="Annually"/>
  </r>
  <r>
    <s v="EVS02401"/>
    <n v="-20.741230000000002"/>
    <n v="25.747125"/>
    <s v="8802 Random Rd"/>
    <s v="Thabatshukudu"/>
    <s v="Botswana"/>
    <s v="Botswana"/>
    <s v="Africa"/>
    <s v="AC Level 2"/>
    <n v="0.37"/>
    <s v="6:00-22:00"/>
    <s v="6:00-22:00"/>
    <d v="1899-12-30T16:04:48"/>
    <n v="18.54"/>
    <n v="15"/>
    <x v="4"/>
    <x v="2"/>
    <s v="Tesla, CCS"/>
    <n v="2022"/>
    <s v="Yes"/>
    <n v="4.8"/>
    <n v="1"/>
    <s v="Quarterly"/>
  </r>
  <r>
    <s v="EVS02402"/>
    <n v="37.600482999999997"/>
    <n v="126.901517"/>
    <s v="9141 Seoul Ave"/>
    <s v=" Seoul"/>
    <s v="South Korea"/>
    <s v="South Korea"/>
    <s v="Asia"/>
    <s v="AC Level 2"/>
    <n v="0.47"/>
    <s v="6:00-22:00"/>
    <s v="6:00-22:00"/>
    <d v="1899-12-30T16:04:48"/>
    <n v="12.67"/>
    <n v="94"/>
    <x v="3"/>
    <x v="0"/>
    <s v="CCS"/>
    <n v="2018"/>
    <s v="Yes"/>
    <n v="3"/>
    <n v="2"/>
    <s v="Quarterly"/>
  </r>
  <r>
    <s v="EVS02411"/>
    <n v="36.373001000000002"/>
    <n v="120.60607899999999"/>
    <s v="4756 Random Rd"/>
    <s v="Jimo"/>
    <s v="China"/>
    <s v="China"/>
    <s v="Asia"/>
    <s v="AC Level 2"/>
    <n v="0.14000000000000001"/>
    <s v="6:00-22:00"/>
    <s v="6:00-22:00"/>
    <d v="1899-12-30T16:04:48"/>
    <n v="14.95"/>
    <n v="83"/>
    <x v="2"/>
    <x v="0"/>
    <s v="Type 2, CCS"/>
    <n v="2013"/>
    <s v="No"/>
    <n v="3.5"/>
    <n v="6"/>
    <s v="Monthly"/>
  </r>
  <r>
    <s v="EVS02417"/>
    <n v="25.207833000000001"/>
    <n v="55.320242999999998"/>
    <s v="7935 Dubai Ave"/>
    <s v=" Dubai"/>
    <s v="United Arab Emirates"/>
    <s v="United Arab Emirates"/>
    <s v="Asia"/>
    <s v="AC Level 2"/>
    <n v="0.48"/>
    <s v="6:00-22:00"/>
    <s v="6:00-22:00"/>
    <d v="1899-12-30T16:04:48"/>
    <n v="9.76"/>
    <n v="66"/>
    <x v="3"/>
    <x v="2"/>
    <s v="CHAdeMO, Tesla"/>
    <n v="2015"/>
    <s v="No"/>
    <n v="4.4000000000000004"/>
    <n v="10"/>
    <s v="Quarterly"/>
  </r>
  <r>
    <s v="EVS02418"/>
    <n v="41.929357000000003"/>
    <n v="-87.620294999999999"/>
    <s v="7210 Chicago Ave"/>
    <s v=" Chicago"/>
    <s v="United States"/>
    <s v="United States"/>
    <s v="North America"/>
    <s v="AC Level 2"/>
    <n v="0.27"/>
    <d v="2025-07-24T00:00:00"/>
    <s v="9.00-21.00"/>
    <d v="1900-01-11T00:00:00"/>
    <n v="3.32"/>
    <n v="82"/>
    <x v="3"/>
    <x v="3"/>
    <s v="CHAdeMO, CCS"/>
    <n v="2016"/>
    <s v="No"/>
    <n v="3.3"/>
    <n v="8"/>
    <s v="Annually"/>
  </r>
  <r>
    <s v="EVS02419"/>
    <n v="-23.681767000000001"/>
    <n v="-46.667217999999998"/>
    <s v="882 SÃ£o Paulo Ave"/>
    <s v=" SÃ£o Paulo"/>
    <s v="Brazil"/>
    <s v="Brazil"/>
    <s v="South America"/>
    <s v="AC Level 2"/>
    <n v="0.32"/>
    <s v="6:00-22:00"/>
    <s v="6:00-22:00"/>
    <d v="1899-12-30T16:04:48"/>
    <n v="3.53"/>
    <n v="55"/>
    <x v="0"/>
    <x v="2"/>
    <s v="CHAdeMO"/>
    <n v="2014"/>
    <s v="Yes"/>
    <n v="4.3"/>
    <n v="8"/>
    <s v="Monthly"/>
  </r>
  <r>
    <s v="EVS02420"/>
    <n v="34.138421000000001"/>
    <n v="-118.364527"/>
    <s v="292 Los Angeles Ave"/>
    <s v=" Los Angeles"/>
    <s v="United States"/>
    <s v="United States"/>
    <s v="North America"/>
    <s v="AC Level 2"/>
    <n v="0.2"/>
    <s v="9:00-18:00"/>
    <s v="9:00-18:00"/>
    <d v="1899-12-30T08:52:48"/>
    <n v="4.99"/>
    <n v="64"/>
    <x v="1"/>
    <x v="3"/>
    <s v="CCS"/>
    <n v="2015"/>
    <s v="Yes"/>
    <n v="4.8"/>
    <n v="10"/>
    <s v="Annually"/>
  </r>
  <r>
    <s v="EVS02421"/>
    <n v="-55.527515999999999"/>
    <n v="136.29739900000001"/>
    <s v="5585 Random Rd"/>
    <s v="Error"/>
    <s v="Error"/>
    <s v="Error"/>
    <s v="Error"/>
    <s v="AC Level 2"/>
    <n v="0.19"/>
    <s v="6:00-22:00"/>
    <s v="6:00-22:00"/>
    <d v="1899-12-30T16:04:48"/>
    <n v="8.9700000000000006"/>
    <n v="65"/>
    <x v="3"/>
    <x v="0"/>
    <s v="Type 2, CHAdeMO"/>
    <n v="2018"/>
    <s v="Yes"/>
    <n v="4.3"/>
    <n v="2"/>
    <s v="Quarterly"/>
  </r>
  <r>
    <s v="EVS02426"/>
    <n v="34.032339999999998"/>
    <n v="-118.274036"/>
    <s v="6149 Los Angeles Ave"/>
    <s v=" Los Angeles"/>
    <s v="United States"/>
    <s v="United States"/>
    <s v="North America"/>
    <s v="AC Level 2"/>
    <n v="0.23"/>
    <d v="2025-07-24T00:00:00"/>
    <s v="9.00-21.00"/>
    <d v="1900-01-11T00:00:00"/>
    <n v="14.03"/>
    <n v="51"/>
    <x v="0"/>
    <x v="3"/>
    <s v="Tesla, CHAdeMO"/>
    <n v="2022"/>
    <s v="Yes"/>
    <n v="4.5999999999999996"/>
    <n v="10"/>
    <s v="Quarterly"/>
  </r>
  <r>
    <s v="EVS02427"/>
    <n v="41.979641999999998"/>
    <n v="-87.718219000000005"/>
    <s v="7115 Chicago Ave"/>
    <s v=" Chicago"/>
    <s v="United States"/>
    <s v="United States"/>
    <s v="North America"/>
    <s v="AC Level 2"/>
    <n v="0.25"/>
    <d v="2025-07-24T00:00:00"/>
    <s v="9.00-21.00"/>
    <d v="1900-01-11T00:00:00"/>
    <n v="4.3600000000000003"/>
    <n v="89"/>
    <x v="0"/>
    <x v="2"/>
    <s v="Type 2"/>
    <n v="2011"/>
    <s v="Yes"/>
    <n v="3.9"/>
    <n v="8"/>
    <s v="Monthly"/>
  </r>
  <r>
    <s v="EVS02433"/>
    <n v="41.970289999999999"/>
    <n v="-87.702264999999997"/>
    <s v="770 Chicago Ave"/>
    <s v=" Chicago"/>
    <s v="United States"/>
    <s v="United States"/>
    <s v="North America"/>
    <s v="AC Level 2"/>
    <n v="0.26"/>
    <s v="6:00-22:00"/>
    <s v="6:00-22:00"/>
    <d v="1899-12-30T16:04:48"/>
    <n v="0.75"/>
    <n v="63"/>
    <x v="4"/>
    <x v="3"/>
    <s v="Tesla, CHAdeMO"/>
    <n v="2014"/>
    <s v="No"/>
    <n v="3.1"/>
    <n v="2"/>
    <s v="Monthly"/>
  </r>
  <r>
    <s v="EVS02437"/>
    <n v="55.821311000000001"/>
    <n v="37.506545000000003"/>
    <s v="1871 Moscow Ave"/>
    <s v=" Moscow"/>
    <s v="Russia"/>
    <s v="Russia"/>
    <s v="Europe"/>
    <s v="AC Level 2"/>
    <n v="0.43"/>
    <s v="6:00-22:00"/>
    <s v="6:00-22:00"/>
    <d v="1899-12-30T16:04:48"/>
    <n v="6.65"/>
    <n v="73"/>
    <x v="0"/>
    <x v="2"/>
    <s v="CHAdeMO"/>
    <n v="2018"/>
    <s v="Yes"/>
    <n v="3.6"/>
    <n v="7"/>
    <s v="Quarterly"/>
  </r>
  <r>
    <s v="EVS02442"/>
    <n v="43.601005999999998"/>
    <n v="-79.319497999999996"/>
    <s v="732 Toronto Ave"/>
    <s v=" Toronto"/>
    <s v="Canada"/>
    <s v="Canada"/>
    <s v="North America"/>
    <s v="AC Level 2"/>
    <n v="0.49"/>
    <s v="6:00-22:00"/>
    <s v="6:00-22:00"/>
    <d v="1899-12-30T16:04:48"/>
    <n v="11.63"/>
    <n v="64"/>
    <x v="2"/>
    <x v="3"/>
    <s v="CHAdeMO, Type 2"/>
    <n v="2017"/>
    <s v="No"/>
    <n v="3.4"/>
    <n v="10"/>
    <s v="Quarterly"/>
  </r>
  <r>
    <s v="EVS02444"/>
    <n v="-33.719679999999997"/>
    <n v="151.36213900000001"/>
    <s v="7804 Sydney Ave"/>
    <s v=" Sydney"/>
    <s v="Australia"/>
    <s v="Australia"/>
    <s v="Australia"/>
    <s v="AC Level 2"/>
    <n v="0.13"/>
    <s v="6:00-22:00"/>
    <s v="6:00-22:00"/>
    <d v="1899-12-30T16:04:48"/>
    <n v="7.39"/>
    <n v="65"/>
    <x v="2"/>
    <x v="3"/>
    <s v="Tesla"/>
    <n v="2012"/>
    <s v="No"/>
    <n v="4.2"/>
    <n v="3"/>
    <s v="Monthly"/>
  </r>
  <r>
    <s v="EVS02446"/>
    <n v="39.889631000000001"/>
    <n v="116.41503899999999"/>
    <s v="8886 Beijing Ave"/>
    <s v=" Beijing"/>
    <s v="China"/>
    <s v="China"/>
    <s v="Asia"/>
    <s v="AC Level 2"/>
    <n v="0.45"/>
    <s v="6:00-22:00"/>
    <s v="6:00-22:00"/>
    <d v="1899-12-30T16:04:48"/>
    <n v="14.21"/>
    <n v="40"/>
    <x v="4"/>
    <x v="2"/>
    <s v="CCS"/>
    <n v="2014"/>
    <s v="No"/>
    <n v="3.6"/>
    <n v="8"/>
    <s v="Monthly"/>
  </r>
  <r>
    <s v="EVS02447"/>
    <n v="19.177619"/>
    <n v="72.931033999999997"/>
    <s v="8707 Mumbai Ave"/>
    <s v=" Mumbai"/>
    <s v="India"/>
    <s v="India"/>
    <s v="Asia"/>
    <s v="AC Level 2"/>
    <n v="0.18"/>
    <d v="2025-07-24T00:00:00"/>
    <s v="9.00-21.00"/>
    <d v="1900-01-11T00:00:00"/>
    <n v="11.57"/>
    <n v="56"/>
    <x v="2"/>
    <x v="0"/>
    <s v="CCS, Tesla"/>
    <n v="2018"/>
    <s v="No"/>
    <n v="3.3"/>
    <n v="5"/>
    <s v="Annually"/>
  </r>
  <r>
    <s v="EVS02448"/>
    <n v="19.435015"/>
    <n v="-99.135979000000006"/>
    <s v="6544 Mexico City Ave"/>
    <s v=" Mexico City"/>
    <s v="Mexico"/>
    <s v="Mexico"/>
    <s v="North America"/>
    <s v="AC Level 2"/>
    <n v="0.28999999999999998"/>
    <d v="2025-07-24T00:00:00"/>
    <s v="9.00-21.00"/>
    <d v="1900-01-11T00:00:00"/>
    <n v="4"/>
    <n v="24"/>
    <x v="0"/>
    <x v="1"/>
    <s v="CCS, CHAdeMO"/>
    <n v="2013"/>
    <s v="No"/>
    <n v="3.5"/>
    <n v="10"/>
    <s v="Monthly"/>
  </r>
  <r>
    <s v="EVS02461"/>
    <n v="-31.963892999999999"/>
    <n v="-123.009556"/>
    <s v="933 Random Rd"/>
    <s v="Error"/>
    <s v="Error"/>
    <s v="Error"/>
    <s v="Error"/>
    <s v="AC Level 2"/>
    <n v="0.43"/>
    <s v="9:00-18:00"/>
    <s v="9:00-18:00"/>
    <d v="1899-12-30T08:52:48"/>
    <n v="14.74"/>
    <n v="11"/>
    <x v="3"/>
    <x v="0"/>
    <s v="CCS, CHAdeMO"/>
    <n v="2022"/>
    <s v="No"/>
    <n v="3.4"/>
    <n v="8"/>
    <s v="Quarterly"/>
  </r>
  <r>
    <s v="EVS02462"/>
    <n v="37.892735000000002"/>
    <n v="-122.333197"/>
    <s v="5805 San Francisco Ave"/>
    <s v=" San Francisco"/>
    <s v="United States"/>
    <s v="United States"/>
    <s v="North America"/>
    <s v="AC Level 2"/>
    <n v="0.47"/>
    <d v="2025-07-24T00:00:00"/>
    <s v="9.00-21.00"/>
    <d v="1900-01-11T00:00:00"/>
    <n v="15.38"/>
    <n v="87"/>
    <x v="1"/>
    <x v="0"/>
    <s v="Tesla"/>
    <n v="2014"/>
    <s v="No"/>
    <n v="4.3"/>
    <n v="7"/>
    <s v="Quarterly"/>
  </r>
  <r>
    <s v="EVS02464"/>
    <n v="43.776975"/>
    <n v="-79.483453999999995"/>
    <s v="5733 Toronto Ave"/>
    <s v=" Toronto"/>
    <s v="Canada"/>
    <s v="Canada"/>
    <s v="North America"/>
    <s v="AC Level 2"/>
    <n v="0.28999999999999998"/>
    <s v="9:00-18:00"/>
    <s v="9:00-18:00"/>
    <d v="1899-12-30T08:52:48"/>
    <n v="2.56"/>
    <n v="16"/>
    <x v="1"/>
    <x v="0"/>
    <s v="CHAdeMO"/>
    <n v="2011"/>
    <s v="No"/>
    <n v="3.4"/>
    <n v="2"/>
    <s v="Annually"/>
  </r>
  <r>
    <s v="EVS02467"/>
    <n v="39.881484999999998"/>
    <n v="116.36673999999999"/>
    <s v="9038 Beijing Ave"/>
    <s v=" Beijing"/>
    <s v="China"/>
    <s v="China"/>
    <s v="Asia"/>
    <s v="AC Level 2"/>
    <n v="0.1"/>
    <s v="9:00-18:00"/>
    <s v="9:00-18:00"/>
    <d v="1899-12-30T08:52:48"/>
    <n v="7.27"/>
    <n v="71"/>
    <x v="1"/>
    <x v="3"/>
    <s v="Tesla, Type 2"/>
    <n v="2020"/>
    <s v="No"/>
    <n v="4.0999999999999996"/>
    <n v="7"/>
    <s v="Monthly"/>
  </r>
  <r>
    <s v="EVS02469"/>
    <n v="25.255465999999998"/>
    <n v="55.203240999999998"/>
    <s v="5055 Dubai Ave"/>
    <s v=" Dubai"/>
    <s v="United Arab Emirates"/>
    <s v="United Arab Emirates"/>
    <s v="Asia"/>
    <s v="AC Level 2"/>
    <n v="0.1"/>
    <s v="9:00-18:00"/>
    <s v="9:00-18:00"/>
    <d v="1899-12-30T08:52:48"/>
    <n v="13.09"/>
    <n v="35"/>
    <x v="3"/>
    <x v="2"/>
    <s v="Tesla"/>
    <n v="2019"/>
    <s v="No"/>
    <n v="4.7"/>
    <n v="9"/>
    <s v="Monthly"/>
  </r>
  <r>
    <s v="EVS02470"/>
    <n v="37.662134000000002"/>
    <n v="126.95097699999999"/>
    <s v="5106 Seoul Ave"/>
    <s v=" Seoul"/>
    <s v="South Korea"/>
    <s v="South Korea"/>
    <s v="Asia"/>
    <s v="AC Level 2"/>
    <n v="0.48"/>
    <d v="2025-07-24T00:00:00"/>
    <s v="9.00-21.00"/>
    <d v="1900-01-11T00:00:00"/>
    <n v="9.67"/>
    <n v="69"/>
    <x v="3"/>
    <x v="2"/>
    <s v="CCS"/>
    <n v="2014"/>
    <s v="Yes"/>
    <n v="3.6"/>
    <n v="9"/>
    <s v="Monthly"/>
  </r>
  <r>
    <s v="EVS02474"/>
    <n v="13.844829000000001"/>
    <n v="100.42521600000001"/>
    <s v="8997 Bangkok Ave"/>
    <s v=" Bangkok"/>
    <s v="Thailand"/>
    <s v="Thailand"/>
    <s v="Asia"/>
    <s v="AC Level 2"/>
    <n v="0.28000000000000003"/>
    <s v="6:00-22:00"/>
    <s v="6:00-22:00"/>
    <d v="1899-12-30T16:04:48"/>
    <n v="6.44"/>
    <n v="29"/>
    <x v="0"/>
    <x v="1"/>
    <s v="CCS, Type 2"/>
    <n v="2015"/>
    <s v="Yes"/>
    <n v="3.6"/>
    <n v="1"/>
    <s v="Monthly"/>
  </r>
  <r>
    <s v="EVS02476"/>
    <n v="19.068394000000001"/>
    <n v="72.824610000000007"/>
    <s v="7407 Mumbai Ave"/>
    <s v=" Mumbai"/>
    <s v="India"/>
    <s v="India"/>
    <s v="Asia"/>
    <s v="AC Level 2"/>
    <n v="0.15"/>
    <s v="9:00-18:00"/>
    <s v="9:00-18:00"/>
    <d v="1899-12-30T08:52:48"/>
    <n v="19.100000000000001"/>
    <n v="77"/>
    <x v="1"/>
    <x v="3"/>
    <s v="CHAdeMO, Tesla"/>
    <n v="2014"/>
    <s v="Yes"/>
    <n v="4.8"/>
    <n v="6"/>
    <s v="Annually"/>
  </r>
  <r>
    <s v="EVS02477"/>
    <n v="39.835019000000003"/>
    <n v="116.26098399999999"/>
    <s v="3069 Beijing Ave"/>
    <s v=" Beijing"/>
    <s v="China"/>
    <s v="China"/>
    <s v="Asia"/>
    <s v="AC Level 2"/>
    <n v="0.28999999999999998"/>
    <d v="2025-07-24T00:00:00"/>
    <s v="9.00-21.00"/>
    <d v="1900-01-11T00:00:00"/>
    <n v="8.7200000000000006"/>
    <n v="27"/>
    <x v="4"/>
    <x v="2"/>
    <s v="Type 2"/>
    <n v="2012"/>
    <s v="Yes"/>
    <n v="3.2"/>
    <n v="5"/>
    <s v="Monthly"/>
  </r>
  <r>
    <s v="EVS02486"/>
    <n v="55.801561999999997"/>
    <n v="37.682504000000002"/>
    <s v="4671 Moscow Ave"/>
    <s v=" Moscow"/>
    <s v="Russia"/>
    <s v="Russia"/>
    <s v="Europe"/>
    <s v="AC Level 2"/>
    <n v="0.11"/>
    <s v="6:00-22:00"/>
    <s v="6:00-22:00"/>
    <d v="1899-12-30T16:04:48"/>
    <n v="9.98"/>
    <n v="85"/>
    <x v="2"/>
    <x v="1"/>
    <s v="Tesla"/>
    <n v="2016"/>
    <s v="No"/>
    <n v="3.8"/>
    <n v="2"/>
    <s v="Annually"/>
  </r>
  <r>
    <s v="EVS02491"/>
    <n v="74.560342000000006"/>
    <n v="-73.859729999999999"/>
    <s v="532 Random Rd"/>
    <s v="Error"/>
    <s v="Error"/>
    <s v="Error"/>
    <s v="Error"/>
    <s v="AC Level 2"/>
    <n v="0.33"/>
    <s v="6:00-22:00"/>
    <s v="6:00-22:00"/>
    <d v="1899-12-30T16:04:48"/>
    <n v="7.7"/>
    <n v="33"/>
    <x v="0"/>
    <x v="0"/>
    <s v="CCS"/>
    <n v="2019"/>
    <s v="No"/>
    <n v="3.8"/>
    <n v="6"/>
    <s v="Monthly"/>
  </r>
  <r>
    <s v="EVS02493"/>
    <n v="25.326692000000001"/>
    <n v="55.323912"/>
    <s v="6825 Dubai Ave"/>
    <s v=" Dubai"/>
    <s v="United Arab Emirates"/>
    <s v="United Arab Emirates"/>
    <s v="Asia"/>
    <s v="AC Level 2"/>
    <n v="0.25"/>
    <d v="2025-07-24T00:00:00"/>
    <s v="9.00-21.00"/>
    <d v="1900-01-11T00:00:00"/>
    <n v="3.13"/>
    <n v="14"/>
    <x v="1"/>
    <x v="0"/>
    <s v="Tesla, CCS"/>
    <n v="2011"/>
    <s v="Yes"/>
    <n v="4.8"/>
    <n v="10"/>
    <s v="Quarterly"/>
  </r>
  <r>
    <s v="EVS02495"/>
    <n v="19.40935"/>
    <n v="-99.057653999999999"/>
    <s v="5027 Mexico City Ave"/>
    <s v=" Mexico City"/>
    <s v="Mexico"/>
    <s v="Mexico"/>
    <s v="North America"/>
    <s v="AC Level 2"/>
    <n v="0.26"/>
    <s v="9:00-18:00"/>
    <s v="9:00-18:00"/>
    <d v="1899-12-30T08:52:48"/>
    <n v="4.92"/>
    <n v="15"/>
    <x v="4"/>
    <x v="0"/>
    <s v="CCS"/>
    <n v="2011"/>
    <s v="Yes"/>
    <n v="3.1"/>
    <n v="2"/>
    <s v="Annually"/>
  </r>
  <r>
    <s v="EVS02498"/>
    <n v="19.596346"/>
    <n v="-99.009219999999999"/>
    <s v="7681 Mexico City Ave"/>
    <s v=" Mexico City"/>
    <s v="Mexico"/>
    <s v="Mexico"/>
    <s v="North America"/>
    <s v="AC Level 2"/>
    <n v="0.1"/>
    <s v="6:00-22:00"/>
    <s v="6:00-22:00"/>
    <d v="1899-12-30T16:04:48"/>
    <n v="5.63"/>
    <n v="42"/>
    <x v="1"/>
    <x v="1"/>
    <s v="CCS, CHAdeMO"/>
    <n v="2012"/>
    <s v="Yes"/>
    <n v="3.8"/>
    <n v="10"/>
    <s v="Quarterly"/>
  </r>
  <r>
    <s v="EVS02501"/>
    <n v="69.697550000000007"/>
    <n v="50.983860999999997"/>
    <s v="606 Random Rd"/>
    <s v="Error"/>
    <s v="Error"/>
    <s v="Error"/>
    <s v="Error"/>
    <s v="AC Level 2"/>
    <n v="0.47"/>
    <d v="2025-07-24T00:00:00"/>
    <s v="9.00-21.00"/>
    <d v="1900-01-11T00:00:00"/>
    <n v="3.54"/>
    <n v="31"/>
    <x v="2"/>
    <x v="3"/>
    <s v="Tesla, Type 2"/>
    <n v="2020"/>
    <s v="No"/>
    <n v="4.0999999999999996"/>
    <n v="8"/>
    <s v="Quarterly"/>
  </r>
  <r>
    <s v="EVS02507"/>
    <n v="-23.527318000000001"/>
    <n v="-46.538302000000002"/>
    <s v="1502 SÃ£o Paulo Ave"/>
    <s v=" SÃ£o Paulo"/>
    <s v="Brazil"/>
    <s v="Brazil"/>
    <s v="South America"/>
    <s v="AC Level 2"/>
    <n v="0.37"/>
    <d v="2025-07-24T00:00:00"/>
    <s v="9.00-21.00"/>
    <d v="1900-01-11T00:00:00"/>
    <n v="6.85"/>
    <n v="59"/>
    <x v="0"/>
    <x v="1"/>
    <s v="CCS"/>
    <n v="2022"/>
    <s v="No"/>
    <n v="3.7"/>
    <n v="2"/>
    <s v="Annually"/>
  </r>
  <r>
    <s v="EVS02509"/>
    <n v="-33.704120000000003"/>
    <n v="151.25078199999999"/>
    <s v="9759 Sydney Ave"/>
    <s v=" Sydney"/>
    <s v="Australia"/>
    <s v="Australia"/>
    <s v="Australia"/>
    <s v="AC Level 2"/>
    <n v="0.36"/>
    <s v="6:00-22:00"/>
    <s v="6:00-22:00"/>
    <d v="1899-12-30T16:04:48"/>
    <n v="9.39"/>
    <n v="16"/>
    <x v="2"/>
    <x v="0"/>
    <s v="Tesla"/>
    <n v="2013"/>
    <s v="No"/>
    <n v="4.7"/>
    <n v="5"/>
    <s v="Quarterly"/>
  </r>
  <r>
    <s v="EVS02518"/>
    <n v="19.596540000000001"/>
    <n v="-99.112865999999997"/>
    <s v="8954 Mexico City Ave"/>
    <s v=" Mexico City"/>
    <s v="Mexico"/>
    <s v="Mexico"/>
    <s v="North America"/>
    <s v="AC Level 2"/>
    <n v="0.44"/>
    <s v="9:00-18:00"/>
    <s v="9:00-18:00"/>
    <d v="1899-12-30T08:52:48"/>
    <n v="12.98"/>
    <n v="86"/>
    <x v="3"/>
    <x v="2"/>
    <s v="CHAdeMO"/>
    <n v="2014"/>
    <s v="Yes"/>
    <n v="4.9000000000000004"/>
    <n v="6"/>
    <s v="Monthly"/>
  </r>
  <r>
    <s v="EVS02520"/>
    <n v="-23.500481000000001"/>
    <n v="-46.507841999999997"/>
    <s v="3028 SÃ£o Paulo Ave"/>
    <s v=" SÃ£o Paulo"/>
    <s v="Brazil"/>
    <s v="Brazil"/>
    <s v="South America"/>
    <s v="AC Level 2"/>
    <n v="0.26"/>
    <s v="9:00-18:00"/>
    <s v="9:00-18:00"/>
    <d v="1899-12-30T08:52:48"/>
    <n v="8.51"/>
    <n v="57"/>
    <x v="4"/>
    <x v="2"/>
    <s v="Tesla, CHAdeMO"/>
    <n v="2016"/>
    <s v="Yes"/>
    <n v="4.2"/>
    <n v="8"/>
    <s v="Annually"/>
  </r>
  <r>
    <s v="EVS02522"/>
    <n v="25.205124000000001"/>
    <n v="55.203536999999997"/>
    <s v="7043 Dubai Ave"/>
    <s v=" Dubai"/>
    <s v="United Arab Emirates"/>
    <s v="United Arab Emirates"/>
    <s v="Asia"/>
    <s v="AC Level 2"/>
    <n v="0.42"/>
    <s v="9:00-18:00"/>
    <s v="9:00-18:00"/>
    <d v="1899-12-30T08:52:48"/>
    <n v="9.06"/>
    <n v="83"/>
    <x v="1"/>
    <x v="1"/>
    <s v="CCS"/>
    <n v="2017"/>
    <s v="Yes"/>
    <n v="3.8"/>
    <n v="4"/>
    <s v="Monthly"/>
  </r>
  <r>
    <s v="EVS02523"/>
    <n v="-23.572130000000001"/>
    <n v="-46.662196999999999"/>
    <s v="4855 SÃ£o Paulo Ave"/>
    <s v=" SÃ£o Paulo"/>
    <s v="Brazil"/>
    <s v="Brazil"/>
    <s v="South America"/>
    <s v="AC Level 2"/>
    <n v="0.12"/>
    <s v="6:00-22:00"/>
    <s v="6:00-22:00"/>
    <d v="1899-12-30T16:04:48"/>
    <n v="7.21"/>
    <n v="34"/>
    <x v="4"/>
    <x v="2"/>
    <s v="CHAdeMO"/>
    <n v="2011"/>
    <s v="Yes"/>
    <n v="4.5"/>
    <n v="1"/>
    <s v="Annually"/>
  </r>
  <r>
    <s v="EVS02528"/>
    <n v="39.843828999999999"/>
    <n v="116.468908"/>
    <s v="4611 Beijing Ave"/>
    <s v=" Beijing"/>
    <s v="China"/>
    <s v="China"/>
    <s v="Asia"/>
    <s v="AC Level 2"/>
    <n v="0.28000000000000003"/>
    <s v="6:00-22:00"/>
    <s v="6:00-22:00"/>
    <d v="1899-12-30T16:04:48"/>
    <n v="16.91"/>
    <n v="74"/>
    <x v="3"/>
    <x v="3"/>
    <s v="CHAdeMO"/>
    <n v="2013"/>
    <s v="No"/>
    <n v="4.8"/>
    <n v="9"/>
    <s v="Quarterly"/>
  </r>
  <r>
    <s v="EVS02531"/>
    <n v="-11.913130000000001"/>
    <n v="98.023145"/>
    <s v="3511 Random Rd"/>
    <s v="Error"/>
    <s v="Error"/>
    <s v="Error"/>
    <s v="Error"/>
    <s v="AC Level 2"/>
    <n v="0.23"/>
    <d v="2025-07-24T00:00:00"/>
    <s v="9.00-21.00"/>
    <d v="1900-01-11T00:00:00"/>
    <n v="7.23"/>
    <n v="71"/>
    <x v="2"/>
    <x v="1"/>
    <s v="Tesla, CCS"/>
    <n v="2023"/>
    <s v="No"/>
    <n v="4.5"/>
    <n v="10"/>
    <s v="Monthly"/>
  </r>
  <r>
    <s v="EVS02533"/>
    <n v="41.933515999999997"/>
    <n v="-87.675303999999997"/>
    <s v="7760 Chicago Ave"/>
    <s v=" Chicago"/>
    <s v="United States"/>
    <s v="United States"/>
    <s v="North America"/>
    <s v="AC Level 2"/>
    <n v="0.21"/>
    <s v="6:00-22:00"/>
    <s v="6:00-22:00"/>
    <d v="1899-12-30T16:04:48"/>
    <n v="2.57"/>
    <n v="66"/>
    <x v="4"/>
    <x v="3"/>
    <s v="CCS, CHAdeMO"/>
    <n v="2018"/>
    <s v="Yes"/>
    <n v="4"/>
    <n v="7"/>
    <s v="Quarterly"/>
  </r>
  <r>
    <s v="EVS02536"/>
    <n v="43.674506000000001"/>
    <n v="-79.388859999999994"/>
    <s v="1625 Toronto Ave"/>
    <s v=" Toronto"/>
    <s v="Canada"/>
    <s v="Canada"/>
    <s v="North America"/>
    <s v="AC Level 2"/>
    <n v="0.49"/>
    <d v="2025-07-24T00:00:00"/>
    <s v="9.00-21.00"/>
    <d v="1900-01-11T00:00:00"/>
    <n v="19.010000000000002"/>
    <n v="36"/>
    <x v="2"/>
    <x v="3"/>
    <s v="CCS, Tesla"/>
    <n v="2014"/>
    <s v="Yes"/>
    <n v="3.4"/>
    <n v="5"/>
    <s v="Quarterly"/>
  </r>
  <r>
    <s v="EVS02538"/>
    <n v="18.991409999999998"/>
    <n v="72.989092999999997"/>
    <s v="9875 Mumbai Ave"/>
    <s v=" Mumbai"/>
    <s v="India"/>
    <s v="India"/>
    <s v="Asia"/>
    <s v="AC Level 2"/>
    <n v="0.1"/>
    <d v="2025-07-24T00:00:00"/>
    <s v="9.00-21.00"/>
    <d v="1900-01-11T00:00:00"/>
    <n v="5.65"/>
    <n v="98"/>
    <x v="1"/>
    <x v="1"/>
    <s v="CHAdeMO, Type 2"/>
    <n v="2010"/>
    <s v="No"/>
    <n v="3"/>
    <n v="8"/>
    <s v="Annually"/>
  </r>
  <r>
    <s v="EVS02542"/>
    <n v="-23.526651999999999"/>
    <n v="-46.613281999999998"/>
    <s v="3058 SÃ£o Paulo Ave"/>
    <s v=" SÃ£o Paulo"/>
    <s v="Brazil"/>
    <s v="Brazil"/>
    <s v="South America"/>
    <s v="AC Level 2"/>
    <n v="0.18"/>
    <d v="2025-07-24T00:00:00"/>
    <s v="9.00-21.00"/>
    <d v="1900-01-11T00:00:00"/>
    <n v="4.2"/>
    <n v="34"/>
    <x v="3"/>
    <x v="3"/>
    <s v="CHAdeMO, Type 2"/>
    <n v="2011"/>
    <s v="Yes"/>
    <n v="4.8"/>
    <n v="8"/>
    <s v="Annually"/>
  </r>
  <r>
    <s v="EVS02553"/>
    <n v="52.436726"/>
    <n v="13.308279000000001"/>
    <s v="6747 Berlin Ave"/>
    <s v=" Berlin"/>
    <s v="Germany"/>
    <s v="Germany"/>
    <s v="Europe"/>
    <s v="AC Level 2"/>
    <n v="0.21"/>
    <d v="2025-07-24T00:00:00"/>
    <s v="9.00-21.00"/>
    <d v="1900-01-11T00:00:00"/>
    <n v="6.98"/>
    <n v="46"/>
    <x v="1"/>
    <x v="2"/>
    <s v="Type 2"/>
    <n v="2014"/>
    <s v="No"/>
    <n v="3.1"/>
    <n v="4"/>
    <s v="Annually"/>
  </r>
  <r>
    <s v="EVS02559"/>
    <n v="34.056790999999997"/>
    <n v="-118.31686500000001"/>
    <s v="1811 Los Angeles Ave"/>
    <s v=" Los Angeles"/>
    <s v="United States"/>
    <s v="United States"/>
    <s v="North America"/>
    <s v="AC Level 2"/>
    <n v="0.24"/>
    <s v="9:00-18:00"/>
    <s v="9:00-18:00"/>
    <d v="1899-12-30T08:52:48"/>
    <n v="13.5"/>
    <n v="99"/>
    <x v="1"/>
    <x v="0"/>
    <s v="Type 2, Tesla"/>
    <n v="2015"/>
    <s v="Yes"/>
    <n v="3.2"/>
    <n v="5"/>
    <s v="Annually"/>
  </r>
  <r>
    <s v="EVS02560"/>
    <n v="-33.801901999999998"/>
    <n v="151.38558900000001"/>
    <s v="8807 Sydney Ave"/>
    <s v=" Sydney"/>
    <s v="Australia"/>
    <s v="Australia"/>
    <s v="Australia"/>
    <s v="AC Level 2"/>
    <n v="0.38"/>
    <s v="9:00-18:00"/>
    <s v="9:00-18:00"/>
    <d v="1899-12-30T08:52:48"/>
    <n v="10.46"/>
    <n v="39"/>
    <x v="2"/>
    <x v="3"/>
    <s v="CHAdeMO, Tesla"/>
    <n v="2020"/>
    <s v="Yes"/>
    <n v="3.5"/>
    <n v="3"/>
    <s v="Annually"/>
  </r>
  <r>
    <s v="EVS02574"/>
    <n v="19.443805999999999"/>
    <n v="-99.076459999999997"/>
    <s v="1728 Mexico City Ave"/>
    <s v=" Mexico City"/>
    <s v="Mexico"/>
    <s v="Mexico"/>
    <s v="North America"/>
    <s v="AC Level 2"/>
    <n v="0.37"/>
    <d v="2025-07-24T00:00:00"/>
    <s v="9.00-21.00"/>
    <d v="1900-01-11T00:00:00"/>
    <n v="15.83"/>
    <n v="97"/>
    <x v="2"/>
    <x v="2"/>
    <s v="Tesla, Type 2"/>
    <n v="2016"/>
    <s v="No"/>
    <n v="3.8"/>
    <n v="5"/>
    <s v="Quarterly"/>
  </r>
  <r>
    <s v="EVS02576"/>
    <n v="-23.689575999999999"/>
    <n v="-46.521833999999998"/>
    <s v="5761 SÃ£o Paulo Ave"/>
    <s v=" SÃ£o Paulo"/>
    <s v="Brazil"/>
    <s v="Brazil"/>
    <s v="South America"/>
    <s v="AC Level 2"/>
    <n v="0.35"/>
    <s v="9:00-18:00"/>
    <s v="9:00-18:00"/>
    <d v="1899-12-30T08:52:48"/>
    <n v="11.61"/>
    <n v="57"/>
    <x v="4"/>
    <x v="2"/>
    <s v="CCS"/>
    <n v="2014"/>
    <s v="Yes"/>
    <n v="4.5999999999999996"/>
    <n v="9"/>
    <s v="Monthly"/>
  </r>
  <r>
    <s v="EVS02579"/>
    <n v="-33.737091999999997"/>
    <n v="18.554684000000002"/>
    <s v="7739 Cape Town Ave"/>
    <s v=" Cape Town"/>
    <s v="South Africa"/>
    <s v="South Africa"/>
    <s v="Africa"/>
    <s v="AC Level 2"/>
    <n v="0.26"/>
    <s v="6:00-22:00"/>
    <s v="6:00-22:00"/>
    <d v="1899-12-30T16:04:48"/>
    <n v="11.51"/>
    <n v="27"/>
    <x v="2"/>
    <x v="2"/>
    <s v="CCS, Tesla"/>
    <n v="2010"/>
    <s v="No"/>
    <n v="3.3"/>
    <n v="7"/>
    <s v="Annually"/>
  </r>
  <r>
    <s v="EVS02580"/>
    <n v="-33.856453999999999"/>
    <n v="151.23599999999999"/>
    <s v="4047 Sydney Ave"/>
    <s v=" Sydney"/>
    <s v="Australia"/>
    <s v="Australia"/>
    <s v="Australia"/>
    <s v="AC Level 2"/>
    <n v="0.12"/>
    <s v="9:00-18:00"/>
    <s v="9:00-18:00"/>
    <d v="1899-12-30T08:52:48"/>
    <n v="12.92"/>
    <n v="34"/>
    <x v="1"/>
    <x v="3"/>
    <s v="Type 2"/>
    <n v="2014"/>
    <s v="No"/>
    <n v="4.5999999999999996"/>
    <n v="3"/>
    <s v="Quarterly"/>
  </r>
  <r>
    <s v="EVS02581"/>
    <n v="46.390185000000002"/>
    <n v="45.946489"/>
    <s v="7023 Random Rd"/>
    <s v="ÐŸÑ€Ð¸Ð²Ð¾Ð»ÑŒÐ½Ñ‹Ð¹"/>
    <s v="(Unclear, Cyrillic)"/>
    <s v="(Unclear, Cyrillic)"/>
    <s v="(Unclear)"/>
    <s v="AC Level 2"/>
    <n v="0.14000000000000001"/>
    <s v="9:00-18:00"/>
    <s v="9:00-18:00"/>
    <d v="1899-12-30T08:52:48"/>
    <n v="5.25"/>
    <n v="54"/>
    <x v="1"/>
    <x v="3"/>
    <s v="Type 2"/>
    <n v="2021"/>
    <s v="No"/>
    <n v="4"/>
    <n v="6"/>
    <s v="Monthly"/>
  </r>
  <r>
    <s v="EVS02582"/>
    <n v="55.747304"/>
    <n v="37.551948000000003"/>
    <s v="843 Moscow Ave"/>
    <s v=" Moscow"/>
    <s v="Russia"/>
    <s v="Russia"/>
    <s v="Europe"/>
    <s v="AC Level 2"/>
    <n v="0.43"/>
    <s v="6:00-22:00"/>
    <s v="6:00-22:00"/>
    <d v="1899-12-30T16:04:48"/>
    <n v="11.38"/>
    <n v="34"/>
    <x v="3"/>
    <x v="3"/>
    <s v="Tesla"/>
    <n v="2017"/>
    <s v="No"/>
    <n v="4.0999999999999996"/>
    <n v="1"/>
    <s v="Quarterly"/>
  </r>
  <r>
    <s v="EVS02583"/>
    <n v="25.376581000000002"/>
    <n v="55.362642999999998"/>
    <s v="6327 Dubai Ave"/>
    <s v=" Dubai"/>
    <s v="United Arab Emirates"/>
    <s v="United Arab Emirates"/>
    <s v="Asia"/>
    <s v="AC Level 2"/>
    <n v="0.36"/>
    <d v="2025-07-24T00:00:00"/>
    <s v="9.00-21.00"/>
    <d v="1900-01-11T00:00:00"/>
    <n v="3.36"/>
    <n v="47"/>
    <x v="2"/>
    <x v="1"/>
    <s v="CCS, CHAdeMO"/>
    <n v="2020"/>
    <s v="No"/>
    <n v="3.7"/>
    <n v="1"/>
    <s v="Annually"/>
  </r>
  <r>
    <s v="EVS02584"/>
    <n v="19.482268999999999"/>
    <n v="-99.059629999999999"/>
    <s v="524 Mexico City Ave"/>
    <s v=" Mexico City"/>
    <s v="Mexico"/>
    <s v="Mexico"/>
    <s v="North America"/>
    <s v="AC Level 2"/>
    <n v="0.28999999999999998"/>
    <s v="9:00-18:00"/>
    <s v="9:00-18:00"/>
    <d v="1899-12-30T08:52:48"/>
    <n v="6.02"/>
    <n v="69"/>
    <x v="1"/>
    <x v="1"/>
    <s v="CCS"/>
    <n v="2011"/>
    <s v="No"/>
    <n v="3.3"/>
    <n v="2"/>
    <s v="Monthly"/>
  </r>
  <r>
    <s v="EVS02590"/>
    <n v="19.597871999999999"/>
    <n v="-99.165745999999999"/>
    <s v="7392 Mexico City Ave"/>
    <s v=" Mexico City"/>
    <s v="Mexico"/>
    <s v="Mexico"/>
    <s v="North America"/>
    <s v="AC Level 2"/>
    <n v="0.28000000000000003"/>
    <s v="9:00-18:00"/>
    <s v="9:00-18:00"/>
    <d v="1899-12-30T08:52:48"/>
    <n v="2.14"/>
    <n v="44"/>
    <x v="2"/>
    <x v="1"/>
    <s v="Type 2, Tesla"/>
    <n v="2015"/>
    <s v="No"/>
    <n v="3.8"/>
    <n v="7"/>
    <s v="Quarterly"/>
  </r>
  <r>
    <s v="EVS02593"/>
    <n v="34.123212000000002"/>
    <n v="-118.337057"/>
    <s v="3978 Los Angeles Ave"/>
    <s v=" Los Angeles"/>
    <s v="United States"/>
    <s v="United States"/>
    <s v="North America"/>
    <s v="AC Level 2"/>
    <n v="0.45"/>
    <s v="6:00-22:00"/>
    <s v="6:00-22:00"/>
    <d v="1899-12-30T16:04:48"/>
    <n v="13.02"/>
    <n v="29"/>
    <x v="3"/>
    <x v="2"/>
    <s v="CHAdeMO, CCS"/>
    <n v="2011"/>
    <s v="No"/>
    <n v="4.5999999999999996"/>
    <n v="6"/>
    <s v="Monthly"/>
  </r>
  <r>
    <s v="EVS02596"/>
    <n v="52.503526999999998"/>
    <n v="13.448240999999999"/>
    <s v="9432 Berlin Ave"/>
    <s v=" Berlin"/>
    <s v="Germany"/>
    <s v="Germany"/>
    <s v="Europe"/>
    <s v="AC Level 2"/>
    <n v="0.42"/>
    <s v="9:00-18:00"/>
    <s v="9:00-18:00"/>
    <d v="1899-12-30T08:52:48"/>
    <n v="16.62"/>
    <n v="59"/>
    <x v="2"/>
    <x v="3"/>
    <s v="CCS, CHAdeMO"/>
    <n v="2020"/>
    <s v="No"/>
    <n v="3.2"/>
    <n v="6"/>
    <s v="Annually"/>
  </r>
  <r>
    <s v="EVS02600"/>
    <n v="19.193898000000001"/>
    <n v="72.986721000000003"/>
    <s v="4656 Mumbai Ave"/>
    <s v=" Mumbai"/>
    <s v="India"/>
    <s v="India"/>
    <s v="Asia"/>
    <s v="AC Level 2"/>
    <n v="0.28999999999999998"/>
    <s v="9:00-18:00"/>
    <s v="9:00-18:00"/>
    <d v="1899-12-30T08:52:48"/>
    <n v="8.7200000000000006"/>
    <n v="72"/>
    <x v="1"/>
    <x v="1"/>
    <s v="Type 2, CHAdeMO"/>
    <n v="2022"/>
    <s v="Yes"/>
    <n v="3.4"/>
    <n v="7"/>
    <s v="Annually"/>
  </r>
  <r>
    <s v="EVS02606"/>
    <n v="55.801780999999998"/>
    <n v="37.576129000000002"/>
    <s v="6422 Moscow Ave"/>
    <s v=" Moscow"/>
    <s v="Russia"/>
    <s v="Russia"/>
    <s v="Europe"/>
    <s v="AC Level 2"/>
    <n v="0.45"/>
    <d v="2025-07-24T00:00:00"/>
    <s v="9.00-21.00"/>
    <d v="1900-01-11T00:00:00"/>
    <n v="2.2599999999999998"/>
    <n v="43"/>
    <x v="2"/>
    <x v="3"/>
    <s v="CCS, Tesla"/>
    <n v="2020"/>
    <s v="Yes"/>
    <n v="4.3"/>
    <n v="1"/>
    <s v="Quarterly"/>
  </r>
  <r>
    <s v="EVS02607"/>
    <n v="19.573121"/>
    <n v="-99.044991999999993"/>
    <s v="3239 Mexico City Ave"/>
    <s v=" Mexico City"/>
    <s v="Mexico"/>
    <s v="Mexico"/>
    <s v="North America"/>
    <s v="AC Level 2"/>
    <n v="0.39"/>
    <s v="9:00-18:00"/>
    <s v="9:00-18:00"/>
    <d v="1899-12-30T08:52:48"/>
    <n v="7.52"/>
    <n v="22"/>
    <x v="3"/>
    <x v="0"/>
    <s v="Tesla"/>
    <n v="2021"/>
    <s v="Yes"/>
    <n v="3.1"/>
    <n v="7"/>
    <s v="Monthly"/>
  </r>
  <r>
    <s v="EVS02608"/>
    <n v="-23.648098999999998"/>
    <n v="-46.630204999999997"/>
    <s v="1413 SÃ£o Paulo Ave"/>
    <s v=" SÃ£o Paulo"/>
    <s v="Brazil"/>
    <s v="Brazil"/>
    <s v="South America"/>
    <s v="AC Level 2"/>
    <n v="0.37"/>
    <s v="6:00-22:00"/>
    <s v="6:00-22:00"/>
    <d v="1899-12-30T16:04:48"/>
    <n v="13.52"/>
    <n v="57"/>
    <x v="1"/>
    <x v="3"/>
    <s v="CCS, CHAdeMO"/>
    <n v="2021"/>
    <s v="Yes"/>
    <n v="3.6"/>
    <n v="5"/>
    <s v="Monthly"/>
  </r>
  <r>
    <s v="EVS02614"/>
    <n v="19.487342999999999"/>
    <n v="-99.072782000000004"/>
    <s v="945 Mexico City Ave"/>
    <s v=" Mexico City"/>
    <s v="Mexico"/>
    <s v="Mexico"/>
    <s v="North America"/>
    <s v="AC Level 2"/>
    <n v="0.19"/>
    <d v="2025-07-24T00:00:00"/>
    <s v="9.00-21.00"/>
    <d v="1900-01-11T00:00:00"/>
    <n v="18.66"/>
    <n v="69"/>
    <x v="0"/>
    <x v="1"/>
    <s v="Type 2"/>
    <n v="2020"/>
    <s v="Yes"/>
    <n v="4"/>
    <n v="10"/>
    <s v="Monthly"/>
  </r>
  <r>
    <s v="EVS02617"/>
    <n v="43.697546000000003"/>
    <n v="-79.424434000000005"/>
    <s v="2631 Toronto Ave"/>
    <s v=" Toronto"/>
    <s v="Canada"/>
    <s v="Canada"/>
    <s v="North America"/>
    <s v="AC Level 2"/>
    <n v="0.15"/>
    <s v="6:00-22:00"/>
    <s v="6:00-22:00"/>
    <d v="1899-12-30T16:04:48"/>
    <n v="15.82"/>
    <n v="64"/>
    <x v="4"/>
    <x v="3"/>
    <s v="Type 2, CCS"/>
    <n v="2011"/>
    <s v="No"/>
    <n v="3.7"/>
    <n v="2"/>
    <s v="Monthly"/>
  </r>
  <r>
    <s v="EVS02626"/>
    <n v="34.199505000000002"/>
    <n v="-118.26694000000001"/>
    <s v="7530 Los Angeles Ave"/>
    <s v=" Los Angeles"/>
    <s v="United States"/>
    <s v="United States"/>
    <s v="North America"/>
    <s v="AC Level 2"/>
    <n v="0.38"/>
    <s v="9:00-18:00"/>
    <s v="9:00-18:00"/>
    <d v="1899-12-30T08:52:48"/>
    <n v="8.2100000000000009"/>
    <n v="85"/>
    <x v="4"/>
    <x v="1"/>
    <s v="Tesla, CCS"/>
    <n v="2023"/>
    <s v="Yes"/>
    <n v="4.7"/>
    <n v="6"/>
    <s v="Annually"/>
  </r>
  <r>
    <s v="EVS02627"/>
    <n v="-33.791217000000003"/>
    <n v="151.31686300000001"/>
    <s v="3593 Sydney Ave"/>
    <s v=" Sydney"/>
    <s v="Australia"/>
    <s v="Australia"/>
    <s v="Australia"/>
    <s v="AC Level 2"/>
    <n v="0.14000000000000001"/>
    <s v="9:00-18:00"/>
    <s v="9:00-18:00"/>
    <d v="1899-12-30T08:52:48"/>
    <n v="4.38"/>
    <n v="31"/>
    <x v="1"/>
    <x v="0"/>
    <s v="CCS"/>
    <n v="2013"/>
    <s v="No"/>
    <n v="4"/>
    <n v="5"/>
    <s v="Annually"/>
  </r>
  <r>
    <s v="EVS02629"/>
    <n v="25.375907999999999"/>
    <n v="55.325642999999999"/>
    <s v="283 Dubai Ave"/>
    <s v=" Dubai"/>
    <s v="United Arab Emirates"/>
    <s v="United Arab Emirates"/>
    <s v="Asia"/>
    <s v="AC Level 2"/>
    <n v="0.49"/>
    <d v="2025-07-24T00:00:00"/>
    <s v="9.00-21.00"/>
    <d v="1900-01-11T00:00:00"/>
    <n v="4.1900000000000004"/>
    <n v="62"/>
    <x v="3"/>
    <x v="3"/>
    <s v="Type 2, CHAdeMO"/>
    <n v="2018"/>
    <s v="Yes"/>
    <n v="4.5999999999999996"/>
    <n v="3"/>
    <s v="Quarterly"/>
  </r>
  <r>
    <s v="EVS02631"/>
    <n v="-12.052111"/>
    <n v="147.036563"/>
    <s v="2252 Random Rd"/>
    <s v="Not Found"/>
    <s v="Not Found"/>
    <s v="Not Found"/>
    <s v="Not Found"/>
    <s v="AC Level 2"/>
    <n v="0.4"/>
    <d v="2025-07-24T00:00:00"/>
    <s v="9.00-21.00"/>
    <d v="1900-01-11T00:00:00"/>
    <n v="6.63"/>
    <n v="63"/>
    <x v="0"/>
    <x v="2"/>
    <s v="CCS"/>
    <n v="2016"/>
    <s v="Yes"/>
    <n v="4"/>
    <n v="9"/>
    <s v="Annually"/>
  </r>
  <r>
    <s v="EVS02647"/>
    <n v="41.972551000000003"/>
    <n v="-87.689397"/>
    <s v="3869 Chicago Ave"/>
    <s v=" Chicago"/>
    <s v="United States"/>
    <s v="United States"/>
    <s v="North America"/>
    <s v="AC Level 2"/>
    <n v="0.25"/>
    <d v="2025-07-24T00:00:00"/>
    <s v="9.00-21.00"/>
    <d v="1900-01-11T00:00:00"/>
    <n v="2.48"/>
    <n v="17"/>
    <x v="4"/>
    <x v="3"/>
    <s v="Tesla, CCS"/>
    <n v="2018"/>
    <s v="No"/>
    <n v="5"/>
    <n v="10"/>
    <s v="Quarterly"/>
  </r>
  <r>
    <s v="EVS02648"/>
    <n v="34.007027999999998"/>
    <n v="-118.281007"/>
    <s v="5086 Los Angeles Ave"/>
    <s v=" Los Angeles"/>
    <s v="United States"/>
    <s v="United States"/>
    <s v="North America"/>
    <s v="AC Level 2"/>
    <n v="0.38"/>
    <s v="6:00-22:00"/>
    <s v="6:00-22:00"/>
    <d v="1899-12-30T16:04:48"/>
    <n v="13.84"/>
    <n v="30"/>
    <x v="2"/>
    <x v="3"/>
    <s v="Tesla"/>
    <n v="2011"/>
    <s v="Yes"/>
    <n v="4.4000000000000004"/>
    <n v="4"/>
    <s v="Monthly"/>
  </r>
  <r>
    <s v="EVS02649"/>
    <n v="25.325723"/>
    <n v="55.398527999999999"/>
    <s v="121 Dubai Ave"/>
    <s v=" Dubai"/>
    <s v="United Arab Emirates"/>
    <s v="United Arab Emirates"/>
    <s v="Asia"/>
    <s v="AC Level 2"/>
    <n v="0.37"/>
    <s v="6:00-22:00"/>
    <s v="6:00-22:00"/>
    <d v="1899-12-30T16:04:48"/>
    <n v="8.11"/>
    <n v="51"/>
    <x v="3"/>
    <x v="0"/>
    <s v="Type 2"/>
    <n v="2018"/>
    <s v="Yes"/>
    <n v="3.4"/>
    <n v="2"/>
    <s v="Monthly"/>
  </r>
  <r>
    <s v="EVS02652"/>
    <n v="41.994633999999998"/>
    <n v="-87.658839"/>
    <s v="3807 Chicago Ave"/>
    <s v=" Chicago"/>
    <s v="United States"/>
    <s v="United States"/>
    <s v="North America"/>
    <s v="AC Level 2"/>
    <n v="0.44"/>
    <s v="9:00-18:00"/>
    <s v="9:00-18:00"/>
    <d v="1899-12-30T08:52:48"/>
    <n v="8.73"/>
    <n v="77"/>
    <x v="0"/>
    <x v="0"/>
    <s v="Type 2"/>
    <n v="2017"/>
    <s v="Yes"/>
    <n v="3"/>
    <n v="6"/>
    <s v="Monthly"/>
  </r>
  <r>
    <s v="EVS02654"/>
    <n v="13.862270000000001"/>
    <n v="100.54779600000001"/>
    <s v="4763 Bangkok Ave"/>
    <s v=" Bangkok"/>
    <s v="Thailand"/>
    <s v="Thailand"/>
    <s v="Asia"/>
    <s v="AC Level 2"/>
    <n v="0.3"/>
    <d v="2025-07-24T00:00:00"/>
    <s v="9.00-21.00"/>
    <d v="1900-01-11T00:00:00"/>
    <n v="4.9400000000000004"/>
    <n v="68"/>
    <x v="4"/>
    <x v="0"/>
    <s v="Type 2"/>
    <n v="2016"/>
    <s v="Yes"/>
    <n v="3.7"/>
    <n v="2"/>
    <s v="Quarterly"/>
  </r>
  <r>
    <s v="EVS02662"/>
    <n v="13.785890999999999"/>
    <n v="100.542165"/>
    <s v="1524 Bangkok Ave"/>
    <s v=" Bangkok"/>
    <s v="Thailand"/>
    <s v="Thailand"/>
    <s v="Asia"/>
    <s v="AC Level 2"/>
    <n v="0.3"/>
    <s v="6:00-22:00"/>
    <s v="6:00-22:00"/>
    <d v="1899-12-30T16:04:48"/>
    <n v="0.57999999999999996"/>
    <n v="38"/>
    <x v="0"/>
    <x v="1"/>
    <s v="CHAdeMO, Type 2"/>
    <n v="2013"/>
    <s v="No"/>
    <n v="4.9000000000000004"/>
    <n v="9"/>
    <s v="Monthly"/>
  </r>
  <r>
    <s v="EVS02664"/>
    <n v="25.271937999999999"/>
    <n v="55.227238"/>
    <s v="9291 Dubai Ave"/>
    <s v=" Dubai"/>
    <s v="United Arab Emirates"/>
    <s v="United Arab Emirates"/>
    <s v="Asia"/>
    <s v="AC Level 2"/>
    <n v="0.21"/>
    <s v="9:00-18:00"/>
    <s v="9:00-18:00"/>
    <d v="1899-12-30T08:52:48"/>
    <n v="14.15"/>
    <n v="20"/>
    <x v="4"/>
    <x v="0"/>
    <s v="Tesla"/>
    <n v="2019"/>
    <s v="Yes"/>
    <n v="3.4"/>
    <n v="4"/>
    <s v="Monthly"/>
  </r>
  <r>
    <s v="EVS02666"/>
    <n v="37.778959999999998"/>
    <n v="-122.32702399999999"/>
    <s v="7325 San Francisco Ave"/>
    <s v=" San Francisco"/>
    <s v="United States"/>
    <s v="United States"/>
    <s v="North America"/>
    <s v="AC Level 2"/>
    <n v="0.28000000000000003"/>
    <s v="9:00-18:00"/>
    <s v="9:00-18:00"/>
    <d v="1899-12-30T08:52:48"/>
    <n v="10.33"/>
    <n v="66"/>
    <x v="1"/>
    <x v="0"/>
    <s v="Tesla"/>
    <n v="2023"/>
    <s v="No"/>
    <n v="4.0999999999999996"/>
    <n v="2"/>
    <s v="Annually"/>
  </r>
  <r>
    <s v="EVS02672"/>
    <n v="13.738371000000001"/>
    <n v="100.431601"/>
    <s v="4657 Bangkok Ave"/>
    <s v=" Bangkok"/>
    <s v="Thailand"/>
    <s v="Thailand"/>
    <s v="Asia"/>
    <s v="AC Level 2"/>
    <n v="0.16"/>
    <d v="2025-07-24T00:00:00"/>
    <s v="9.00-21.00"/>
    <d v="1900-01-11T00:00:00"/>
    <n v="8.91"/>
    <n v="82"/>
    <x v="1"/>
    <x v="0"/>
    <s v="Tesla, CHAdeMO"/>
    <n v="2010"/>
    <s v="Yes"/>
    <n v="5"/>
    <n v="2"/>
    <s v="Annually"/>
  </r>
  <r>
    <s v="EVS02677"/>
    <n v="39.821269999999998"/>
    <n v="116.23302099999999"/>
    <s v="8965 Beijing Ave"/>
    <s v=" Beijing"/>
    <s v="China"/>
    <s v="China"/>
    <s v="Asia"/>
    <s v="AC Level 2"/>
    <n v="0.35"/>
    <s v="6:00-22:00"/>
    <s v="6:00-22:00"/>
    <d v="1899-12-30T16:04:48"/>
    <n v="9.39"/>
    <n v="33"/>
    <x v="3"/>
    <x v="3"/>
    <s v="Tesla"/>
    <n v="2019"/>
    <s v="No"/>
    <n v="3.9"/>
    <n v="8"/>
    <s v="Quarterly"/>
  </r>
  <r>
    <s v="EVS02683"/>
    <n v="19.111609000000001"/>
    <n v="72.802396000000002"/>
    <s v="6955 Mumbai Ave"/>
    <s v=" Mumbai"/>
    <s v="India"/>
    <s v="India"/>
    <s v="Asia"/>
    <s v="AC Level 2"/>
    <n v="0.24"/>
    <s v="9:00-18:00"/>
    <s v="9:00-18:00"/>
    <d v="1899-12-30T08:52:48"/>
    <n v="15.92"/>
    <n v="51"/>
    <x v="1"/>
    <x v="3"/>
    <s v="CHAdeMO, CCS"/>
    <n v="2018"/>
    <s v="Yes"/>
    <n v="3.2"/>
    <n v="2"/>
    <s v="Quarterly"/>
  </r>
  <r>
    <s v="EVS02693"/>
    <n v="25.327176999999999"/>
    <n v="55.345398000000003"/>
    <s v="3982 Dubai Ave"/>
    <s v=" Dubai"/>
    <s v="United Arab Emirates"/>
    <s v="United Arab Emirates"/>
    <s v="Asia"/>
    <s v="AC Level 2"/>
    <n v="0.36"/>
    <s v="9:00-18:00"/>
    <s v="9:00-18:00"/>
    <d v="1899-12-30T08:52:48"/>
    <n v="19.72"/>
    <n v="64"/>
    <x v="4"/>
    <x v="3"/>
    <s v="CHAdeMO"/>
    <n v="2016"/>
    <s v="Yes"/>
    <n v="4.4000000000000004"/>
    <n v="4"/>
    <s v="Quarterly"/>
  </r>
  <r>
    <s v="EVS02694"/>
    <n v="-33.836682000000003"/>
    <n v="18.558821999999999"/>
    <s v="5759 Cape Town Ave"/>
    <s v=" Cape Town"/>
    <s v="South Africa"/>
    <s v="South Africa"/>
    <s v="Africa"/>
    <s v="AC Level 2"/>
    <n v="0.34"/>
    <s v="9:00-18:00"/>
    <s v="9:00-18:00"/>
    <d v="1899-12-30T08:52:48"/>
    <n v="4.12"/>
    <n v="53"/>
    <x v="2"/>
    <x v="0"/>
    <s v="CHAdeMO"/>
    <n v="2011"/>
    <s v="Yes"/>
    <n v="3.6"/>
    <n v="4"/>
    <s v="Monthly"/>
  </r>
  <r>
    <s v="EVS02698"/>
    <n v="-33.797770999999997"/>
    <n v="151.26275699999999"/>
    <s v="1411 Sydney Ave"/>
    <s v=" Sydney"/>
    <s v="Australia"/>
    <s v="Australia"/>
    <s v="Australia"/>
    <s v="AC Level 2"/>
    <n v="0.48"/>
    <d v="2025-07-24T00:00:00"/>
    <s v="9.00-21.00"/>
    <d v="1900-01-11T00:00:00"/>
    <n v="19.22"/>
    <n v="32"/>
    <x v="0"/>
    <x v="1"/>
    <s v="CCS"/>
    <n v="2011"/>
    <s v="Yes"/>
    <n v="3.6"/>
    <n v="6"/>
    <s v="Quarterly"/>
  </r>
  <r>
    <s v="EVS02699"/>
    <n v="39.988847999999997"/>
    <n v="116.37318399999999"/>
    <s v="145 Beijing Ave"/>
    <s v=" Beijing"/>
    <s v="China"/>
    <s v="China"/>
    <s v="Asia"/>
    <s v="AC Level 2"/>
    <n v="0.48"/>
    <d v="2025-07-24T00:00:00"/>
    <s v="9.00-21.00"/>
    <d v="1900-01-11T00:00:00"/>
    <n v="11.6"/>
    <n v="90"/>
    <x v="0"/>
    <x v="3"/>
    <s v="Tesla"/>
    <n v="2014"/>
    <s v="No"/>
    <n v="4.2"/>
    <n v="10"/>
    <s v="Monthly"/>
  </r>
  <r>
    <s v="EVS02701"/>
    <n v="-12.376200000000001"/>
    <n v="-107.62719300000001"/>
    <s v="6184 Random Rd"/>
    <s v="Error"/>
    <s v="Error"/>
    <s v="Error"/>
    <s v="Error"/>
    <s v="AC Level 2"/>
    <n v="0.13"/>
    <d v="2025-07-24T00:00:00"/>
    <s v="9.00-21.00"/>
    <d v="1900-01-11T00:00:00"/>
    <n v="3.31"/>
    <n v="34"/>
    <x v="4"/>
    <x v="0"/>
    <s v="CCS"/>
    <n v="2021"/>
    <s v="No"/>
    <n v="4.8"/>
    <n v="4"/>
    <s v="Monthly"/>
  </r>
  <r>
    <s v="EVS02703"/>
    <n v="55.704134000000003"/>
    <n v="37.610069000000003"/>
    <s v="5505 Moscow Ave"/>
    <s v=" Moscow"/>
    <s v="Russia"/>
    <s v="Russia"/>
    <s v="Europe"/>
    <s v="AC Level 2"/>
    <n v="0.24"/>
    <d v="2025-07-24T00:00:00"/>
    <s v="9.00-21.00"/>
    <d v="1900-01-11T00:00:00"/>
    <n v="11.57"/>
    <n v="47"/>
    <x v="2"/>
    <x v="0"/>
    <s v="Type 2"/>
    <n v="2018"/>
    <s v="Yes"/>
    <n v="4.0999999999999996"/>
    <n v="7"/>
    <s v="Quarterly"/>
  </r>
  <r>
    <s v="EVS02704"/>
    <n v="43.769528999999999"/>
    <n v="-79.310356999999996"/>
    <s v="1263 Toronto Ave"/>
    <s v=" Toronto"/>
    <s v="Canada"/>
    <s v="Canada"/>
    <s v="North America"/>
    <s v="AC Level 2"/>
    <n v="0.46"/>
    <s v="6:00-22:00"/>
    <s v="6:00-22:00"/>
    <d v="1899-12-30T16:04:48"/>
    <n v="19.3"/>
    <n v="53"/>
    <x v="2"/>
    <x v="3"/>
    <s v="Tesla"/>
    <n v="2022"/>
    <s v="Yes"/>
    <n v="4.9000000000000004"/>
    <n v="4"/>
    <s v="Quarterly"/>
  </r>
  <r>
    <s v="EVS02706"/>
    <n v="19.060950999999999"/>
    <n v="72.971799000000004"/>
    <s v="3231 Mumbai Ave"/>
    <s v=" Mumbai"/>
    <s v="India"/>
    <s v="India"/>
    <s v="Asia"/>
    <s v="AC Level 2"/>
    <n v="0.49"/>
    <s v="6:00-22:00"/>
    <s v="6:00-22:00"/>
    <d v="1899-12-30T16:04:48"/>
    <n v="14.17"/>
    <n v="40"/>
    <x v="0"/>
    <x v="0"/>
    <s v="Type 2, CHAdeMO"/>
    <n v="2022"/>
    <s v="No"/>
    <n v="3.5"/>
    <n v="10"/>
    <s v="Quarterly"/>
  </r>
  <r>
    <s v="EVS02707"/>
    <n v="19.425228000000001"/>
    <n v="-99.011938000000001"/>
    <s v="4091 Mexico City Ave"/>
    <s v=" Mexico City"/>
    <s v="Mexico"/>
    <s v="Mexico"/>
    <s v="North America"/>
    <s v="AC Level 2"/>
    <n v="0.37"/>
    <s v="6:00-22:00"/>
    <s v="6:00-22:00"/>
    <d v="1899-12-30T16:04:48"/>
    <n v="5.71"/>
    <n v="97"/>
    <x v="4"/>
    <x v="3"/>
    <s v="CCS"/>
    <n v="2022"/>
    <s v="Yes"/>
    <n v="3.8"/>
    <n v="2"/>
    <s v="Monthly"/>
  </r>
  <r>
    <s v="EVS02708"/>
    <n v="43.647295"/>
    <n v="-79.340196000000006"/>
    <s v="3907 Toronto Ave"/>
    <s v=" Toronto"/>
    <s v="Canada"/>
    <s v="Canada"/>
    <s v="North America"/>
    <s v="AC Level 2"/>
    <n v="0.37"/>
    <s v="6:00-22:00"/>
    <s v="6:00-22:00"/>
    <d v="1899-12-30T16:04:48"/>
    <n v="13.95"/>
    <n v="84"/>
    <x v="4"/>
    <x v="2"/>
    <s v="CCS"/>
    <n v="2019"/>
    <s v="Yes"/>
    <n v="4.5999999999999996"/>
    <n v="7"/>
    <s v="Monthly"/>
  </r>
  <r>
    <s v="EVS02711"/>
    <n v="85.838849999999994"/>
    <n v="-20.557566000000001"/>
    <s v="7352 Random Rd"/>
    <s v="Not Found"/>
    <s v="Not Found"/>
    <s v="Not Found"/>
    <s v="Not Found"/>
    <s v="AC Level 2"/>
    <n v="0.31"/>
    <d v="2025-07-24T00:00:00"/>
    <s v="9.00-21.00"/>
    <d v="1900-01-11T00:00:00"/>
    <n v="18.45"/>
    <n v="78"/>
    <x v="4"/>
    <x v="3"/>
    <s v="CHAdeMO"/>
    <n v="2012"/>
    <s v="Yes"/>
    <n v="3.3"/>
    <n v="9"/>
    <s v="Monthly"/>
  </r>
  <r>
    <s v="EVS02717"/>
    <n v="43.708171999999998"/>
    <n v="-79.377303999999995"/>
    <s v="1734 Toronto Ave"/>
    <s v=" Toronto"/>
    <s v="Canada"/>
    <s v="Canada"/>
    <s v="North America"/>
    <s v="AC Level 2"/>
    <n v="0.2"/>
    <d v="2025-07-24T00:00:00"/>
    <s v="9.00-21.00"/>
    <d v="1900-01-11T00:00:00"/>
    <n v="14.79"/>
    <n v="22"/>
    <x v="1"/>
    <x v="3"/>
    <s v="CCS, CHAdeMO"/>
    <n v="2015"/>
    <s v="Yes"/>
    <n v="5"/>
    <n v="4"/>
    <s v="Annually"/>
  </r>
  <r>
    <s v="EVS02718"/>
    <n v="19.099519000000001"/>
    <n v="72.887057999999996"/>
    <s v="6241 Mumbai Ave"/>
    <s v=" Mumbai"/>
    <s v="India"/>
    <s v="India"/>
    <s v="Asia"/>
    <s v="AC Level 2"/>
    <n v="0.16"/>
    <s v="6:00-22:00"/>
    <s v="6:00-22:00"/>
    <d v="1899-12-30T16:04:48"/>
    <n v="5.74"/>
    <n v="98"/>
    <x v="1"/>
    <x v="3"/>
    <s v="CCS, Type 2"/>
    <n v="2018"/>
    <s v="No"/>
    <n v="4.3"/>
    <n v="6"/>
    <s v="Quarterly"/>
  </r>
  <r>
    <s v="EVS02720"/>
    <n v="37.596660999999997"/>
    <n v="126.99803900000001"/>
    <s v="4531 Seoul Ave"/>
    <s v=" Seoul"/>
    <s v="South Korea"/>
    <s v="South Korea"/>
    <s v="Asia"/>
    <s v="AC Level 2"/>
    <n v="0.28999999999999998"/>
    <s v="9:00-18:00"/>
    <s v="9:00-18:00"/>
    <d v="1899-12-30T08:52:48"/>
    <n v="2.3199999999999998"/>
    <n v="94"/>
    <x v="3"/>
    <x v="3"/>
    <s v="Type 2"/>
    <n v="2020"/>
    <s v="Yes"/>
    <n v="3.4"/>
    <n v="6"/>
    <s v="Quarterly"/>
  </r>
  <r>
    <s v="EVS02721"/>
    <n v="49.397561000000003"/>
    <n v="19.124434000000001"/>
    <s v="5547 Random Rd"/>
    <s v="OravskÃ¡ LesnÃ¡"/>
    <s v="Slovakia"/>
    <s v="Slovakia"/>
    <s v="Europe"/>
    <s v="AC Level 2"/>
    <n v="0.36"/>
    <s v="9:00-18:00"/>
    <s v="9:00-18:00"/>
    <d v="1899-12-30T08:52:48"/>
    <n v="6.38"/>
    <n v="30"/>
    <x v="0"/>
    <x v="3"/>
    <s v="CCS"/>
    <n v="2014"/>
    <s v="No"/>
    <n v="3"/>
    <n v="2"/>
    <s v="Monthly"/>
  </r>
  <r>
    <s v="EVS02724"/>
    <n v="34.012019000000002"/>
    <n v="-118.378173"/>
    <s v="2939 Los Angeles Ave"/>
    <s v=" Los Angeles"/>
    <s v="United States"/>
    <s v="United States"/>
    <s v="North America"/>
    <s v="AC Level 2"/>
    <n v="0.15"/>
    <s v="6:00-22:00"/>
    <s v="6:00-22:00"/>
    <d v="1899-12-30T16:04:48"/>
    <n v="16.27"/>
    <n v="74"/>
    <x v="3"/>
    <x v="3"/>
    <s v="Type 2"/>
    <n v="2021"/>
    <s v="Yes"/>
    <n v="4"/>
    <n v="2"/>
    <s v="Monthly"/>
  </r>
  <r>
    <s v="EVS02725"/>
    <n v="37.688535000000002"/>
    <n v="127.040722"/>
    <s v="9853 Seoul Ave"/>
    <s v=" Seoul"/>
    <s v="South Korea"/>
    <s v="South Korea"/>
    <s v="Asia"/>
    <s v="AC Level 2"/>
    <n v="0.15"/>
    <d v="2025-07-24T00:00:00"/>
    <s v="9.00-21.00"/>
    <d v="1900-01-11T00:00:00"/>
    <n v="19.239999999999998"/>
    <n v="63"/>
    <x v="1"/>
    <x v="1"/>
    <s v="CHAdeMO, Tesla"/>
    <n v="2016"/>
    <s v="Yes"/>
    <n v="3.8"/>
    <n v="9"/>
    <s v="Quarterly"/>
  </r>
  <r>
    <s v="EVS02727"/>
    <n v="19.451326999999999"/>
    <n v="-99.154668000000001"/>
    <s v="667 Mexico City Ave"/>
    <s v=" Mexico City"/>
    <s v="Mexico"/>
    <s v="Mexico"/>
    <s v="North America"/>
    <s v="AC Level 2"/>
    <n v="0.14000000000000001"/>
    <s v="9:00-18:00"/>
    <s v="9:00-18:00"/>
    <d v="1899-12-30T08:52:48"/>
    <n v="7.82"/>
    <n v="84"/>
    <x v="1"/>
    <x v="3"/>
    <s v="Tesla"/>
    <n v="2011"/>
    <s v="Yes"/>
    <n v="5"/>
    <n v="1"/>
    <s v="Annually"/>
  </r>
  <r>
    <s v="EVS02730"/>
    <n v="52.518096999999997"/>
    <n v="13.41521"/>
    <s v="6485 Berlin Ave"/>
    <s v=" Berlin"/>
    <s v="Germany"/>
    <s v="Germany"/>
    <s v="Europe"/>
    <s v="AC Level 2"/>
    <n v="0.31"/>
    <s v="9:00-18:00"/>
    <s v="9:00-18:00"/>
    <d v="1899-12-30T08:52:48"/>
    <n v="1.1499999999999999"/>
    <n v="85"/>
    <x v="1"/>
    <x v="2"/>
    <s v="Type 2, CCS"/>
    <n v="2021"/>
    <s v="Yes"/>
    <n v="4.8"/>
    <n v="3"/>
    <s v="Annually"/>
  </r>
  <r>
    <s v="EVS02731"/>
    <n v="-31.249815000000002"/>
    <n v="-87.293159000000003"/>
    <s v="475 Random Rd"/>
    <s v="Error"/>
    <s v="Error"/>
    <s v="Error"/>
    <s v="Error"/>
    <s v="AC Level 2"/>
    <n v="0.32"/>
    <s v="6:00-22:00"/>
    <s v="6:00-22:00"/>
    <d v="1899-12-30T16:04:48"/>
    <n v="10.25"/>
    <n v="21"/>
    <x v="1"/>
    <x v="3"/>
    <s v="CCS"/>
    <n v="2010"/>
    <s v="Yes"/>
    <n v="3.8"/>
    <n v="4"/>
    <s v="Quarterly"/>
  </r>
  <r>
    <s v="EVS02732"/>
    <n v="39.985627999999998"/>
    <n v="116.24647299999999"/>
    <s v="7950 Beijing Ave"/>
    <s v=" Beijing"/>
    <s v="China"/>
    <s v="China"/>
    <s v="Asia"/>
    <s v="AC Level 2"/>
    <n v="0.26"/>
    <s v="6:00-22:00"/>
    <s v="6:00-22:00"/>
    <d v="1899-12-30T16:04:48"/>
    <n v="9.86"/>
    <n v="26"/>
    <x v="0"/>
    <x v="1"/>
    <s v="CCS, Type 2"/>
    <n v="2012"/>
    <s v="Yes"/>
    <n v="4.5999999999999996"/>
    <n v="8"/>
    <s v="Monthly"/>
  </r>
  <r>
    <s v="EVS02738"/>
    <n v="52.425925999999997"/>
    <n v="13.434868"/>
    <s v="744 Berlin Ave"/>
    <s v=" Berlin"/>
    <s v="Germany"/>
    <s v="Germany"/>
    <s v="Europe"/>
    <s v="AC Level 2"/>
    <n v="0.48"/>
    <d v="2025-07-24T00:00:00"/>
    <s v="9.00-21.00"/>
    <d v="1900-01-11T00:00:00"/>
    <n v="1.7"/>
    <n v="38"/>
    <x v="3"/>
    <x v="1"/>
    <s v="Type 2"/>
    <n v="2010"/>
    <s v="Yes"/>
    <n v="3.4"/>
    <n v="10"/>
    <s v="Quarterly"/>
  </r>
  <r>
    <s v="EVS02739"/>
    <n v="43.703845999999999"/>
    <n v="-79.495851999999999"/>
    <s v="2893 Toronto Ave"/>
    <s v=" Toronto"/>
    <s v="Canada"/>
    <s v="Canada"/>
    <s v="North America"/>
    <s v="AC Level 2"/>
    <n v="0.12"/>
    <d v="2025-07-24T00:00:00"/>
    <s v="9.00-21.00"/>
    <d v="1900-01-11T00:00:00"/>
    <n v="12.27"/>
    <n v="28"/>
    <x v="4"/>
    <x v="3"/>
    <s v="CCS"/>
    <n v="2020"/>
    <s v="Yes"/>
    <n v="4.5999999999999996"/>
    <n v="6"/>
    <s v="Monthly"/>
  </r>
  <r>
    <s v="EVS02740"/>
    <n v="-33.85145"/>
    <n v="151.303011"/>
    <s v="3864 Sydney Ave"/>
    <s v=" Sydney"/>
    <s v="Australia"/>
    <s v="Australia"/>
    <s v="Australia"/>
    <s v="AC Level 2"/>
    <n v="0.45"/>
    <s v="6:00-22:00"/>
    <s v="6:00-22:00"/>
    <d v="1899-12-30T16:04:48"/>
    <n v="3.95"/>
    <n v="63"/>
    <x v="3"/>
    <x v="2"/>
    <s v="Type 2, Tesla"/>
    <n v="2018"/>
    <s v="No"/>
    <n v="4.2"/>
    <n v="4"/>
    <s v="Quarterly"/>
  </r>
  <r>
    <s v="EVS02741"/>
    <n v="24.142931000000001"/>
    <n v="-152.54045600000001"/>
    <s v="2363 Random Rd"/>
    <s v="Error"/>
    <s v="Error"/>
    <s v="Error"/>
    <s v="Error"/>
    <s v="AC Level 2"/>
    <n v="0.46"/>
    <s v="6:00-22:00"/>
    <s v="6:00-22:00"/>
    <d v="1899-12-30T16:04:48"/>
    <n v="7.02"/>
    <n v="68"/>
    <x v="4"/>
    <x v="3"/>
    <s v="Tesla"/>
    <n v="2018"/>
    <s v="Yes"/>
    <n v="4.7"/>
    <n v="2"/>
    <s v="Monthly"/>
  </r>
  <r>
    <s v="EVS02744"/>
    <n v="34.014062000000003"/>
    <n v="-118.35795899999999"/>
    <s v="8664 Los Angeles Ave"/>
    <s v=" Los Angeles"/>
    <s v="United States"/>
    <s v="United States"/>
    <s v="North America"/>
    <s v="AC Level 2"/>
    <n v="0.16"/>
    <s v="9:00-18:00"/>
    <s v="9:00-18:00"/>
    <d v="1899-12-30T08:52:48"/>
    <n v="2.6"/>
    <n v="44"/>
    <x v="0"/>
    <x v="3"/>
    <s v="CCS, CHAdeMO"/>
    <n v="2014"/>
    <s v="Yes"/>
    <n v="4.9000000000000004"/>
    <n v="4"/>
    <s v="Annually"/>
  </r>
  <r>
    <s v="EVS02748"/>
    <n v="55.704495999999999"/>
    <n v="37.694043000000001"/>
    <s v="37 Moscow Ave"/>
    <s v=" Moscow"/>
    <s v="Russia"/>
    <s v="Russia"/>
    <s v="Europe"/>
    <s v="AC Level 2"/>
    <n v="0.48"/>
    <s v="6:00-22:00"/>
    <s v="6:00-22:00"/>
    <d v="1899-12-30T16:04:48"/>
    <n v="5.55"/>
    <n v="65"/>
    <x v="0"/>
    <x v="0"/>
    <s v="CHAdeMO"/>
    <n v="2011"/>
    <s v="Yes"/>
    <n v="4.8"/>
    <n v="5"/>
    <s v="Quarterly"/>
  </r>
  <r>
    <s v="EVS02756"/>
    <n v="13.75625"/>
    <n v="100.505501"/>
    <s v="9936 Bangkok Ave"/>
    <s v=" Bangkok"/>
    <s v="Thailand"/>
    <s v="Thailand"/>
    <s v="Asia"/>
    <s v="AC Level 2"/>
    <n v="0.5"/>
    <d v="2025-07-24T00:00:00"/>
    <s v="9.00-21.00"/>
    <d v="1900-01-11T00:00:00"/>
    <n v="1.51"/>
    <n v="50"/>
    <x v="1"/>
    <x v="3"/>
    <s v="Type 2, CCS"/>
    <n v="2014"/>
    <s v="Yes"/>
    <n v="3.8"/>
    <n v="7"/>
    <s v="Annually"/>
  </r>
  <r>
    <s v="EVS02760"/>
    <n v="43.783081000000003"/>
    <n v="-79.460419000000002"/>
    <s v="1982 Toronto Ave"/>
    <s v=" Toronto"/>
    <s v="Canada"/>
    <s v="Canada"/>
    <s v="North America"/>
    <s v="AC Level 2"/>
    <n v="0.42"/>
    <d v="2025-07-24T00:00:00"/>
    <s v="9.00-21.00"/>
    <d v="1900-01-11T00:00:00"/>
    <n v="4.1100000000000003"/>
    <n v="62"/>
    <x v="2"/>
    <x v="2"/>
    <s v="CHAdeMO"/>
    <n v="2010"/>
    <s v="Yes"/>
    <n v="4.3"/>
    <n v="10"/>
    <s v="Quarterly"/>
  </r>
  <r>
    <s v="EVS02761"/>
    <n v="-25.151506000000001"/>
    <n v="-127.128006"/>
    <s v="7940 Random Rd"/>
    <s v="Error"/>
    <s v="Error"/>
    <s v="Error"/>
    <s v="Error"/>
    <s v="AC Level 2"/>
    <n v="0.37"/>
    <d v="2025-07-24T00:00:00"/>
    <s v="9.00-21.00"/>
    <d v="1900-01-11T00:00:00"/>
    <n v="15.11"/>
    <n v="98"/>
    <x v="3"/>
    <x v="3"/>
    <s v="CCS"/>
    <n v="2013"/>
    <s v="Yes"/>
    <n v="3.7"/>
    <n v="4"/>
    <s v="Annually"/>
  </r>
  <r>
    <s v="EVS02762"/>
    <n v="43.753658999999999"/>
    <n v="-79.488653999999997"/>
    <s v="1086 Toronto Ave"/>
    <s v=" Toronto"/>
    <s v="Canada"/>
    <s v="Canada"/>
    <s v="North America"/>
    <s v="AC Level 2"/>
    <n v="0.22"/>
    <d v="2025-07-24T00:00:00"/>
    <s v="9.00-21.00"/>
    <d v="1900-01-11T00:00:00"/>
    <n v="13.19"/>
    <n v="94"/>
    <x v="2"/>
    <x v="2"/>
    <s v="Type 2, CHAdeMO"/>
    <n v="2019"/>
    <s v="No"/>
    <n v="4.7"/>
    <n v="9"/>
    <s v="Annually"/>
  </r>
  <r>
    <s v="EVS02763"/>
    <n v="55.800184999999999"/>
    <n v="37.650016000000001"/>
    <s v="2642 Moscow Ave"/>
    <s v=" Moscow"/>
    <s v="Russia"/>
    <s v="Russia"/>
    <s v="Europe"/>
    <s v="AC Level 2"/>
    <n v="0.22"/>
    <s v="9:00-18:00"/>
    <s v="9:00-18:00"/>
    <d v="1899-12-30T08:52:48"/>
    <n v="11.8"/>
    <n v="87"/>
    <x v="2"/>
    <x v="3"/>
    <s v="CCS, Tesla"/>
    <n v="2017"/>
    <s v="Yes"/>
    <n v="3.8"/>
    <n v="8"/>
    <s v="Quarterly"/>
  </r>
  <r>
    <s v="EVS02768"/>
    <n v="13.891242"/>
    <n v="100.44532"/>
    <s v="5046 Bangkok Ave"/>
    <s v=" Bangkok"/>
    <s v="Thailand"/>
    <s v="Thailand"/>
    <s v="Asia"/>
    <s v="AC Level 2"/>
    <n v="0.17"/>
    <s v="6:00-22:00"/>
    <s v="6:00-22:00"/>
    <d v="1899-12-30T16:04:48"/>
    <n v="0.77"/>
    <n v="79"/>
    <x v="2"/>
    <x v="0"/>
    <s v="CCS"/>
    <n v="2018"/>
    <s v="No"/>
    <n v="4.4000000000000004"/>
    <n v="6"/>
    <s v="Quarterly"/>
  </r>
  <r>
    <s v="EVS02771"/>
    <n v="-32.738014"/>
    <n v="30.094633000000002"/>
    <s v="4702 Random Rd"/>
    <s v="Error"/>
    <s v="Error"/>
    <s v="Error"/>
    <s v="Error"/>
    <s v="AC Level 2"/>
    <n v="0.43"/>
    <s v="6:00-22:00"/>
    <s v="6:00-22:00"/>
    <d v="1899-12-30T16:04:48"/>
    <n v="19.309999999999999"/>
    <n v="45"/>
    <x v="0"/>
    <x v="2"/>
    <s v="Type 2"/>
    <n v="2019"/>
    <s v="Yes"/>
    <n v="3.2"/>
    <n v="2"/>
    <s v="Quarterly"/>
  </r>
  <r>
    <s v="EVS02779"/>
    <n v="-23.651575000000001"/>
    <n v="-46.553116000000003"/>
    <s v="9359 SÃ£o Paulo Ave"/>
    <s v=" SÃ£o Paulo"/>
    <s v="Brazil"/>
    <s v="Brazil"/>
    <s v="South America"/>
    <s v="AC Level 2"/>
    <n v="0.17"/>
    <s v="6:00-22:00"/>
    <s v="6:00-22:00"/>
    <d v="1899-12-30T16:04:48"/>
    <n v="2"/>
    <n v="34"/>
    <x v="2"/>
    <x v="0"/>
    <s v="Type 2"/>
    <n v="2020"/>
    <s v="No"/>
    <n v="3.6"/>
    <n v="4"/>
    <s v="Monthly"/>
  </r>
  <r>
    <s v="EVS02780"/>
    <n v="37.706907999999999"/>
    <n v="-122.39067300000001"/>
    <s v="3791 San Francisco Ave"/>
    <s v=" San Francisco"/>
    <s v="United States"/>
    <s v="United States"/>
    <s v="North America"/>
    <s v="AC Level 2"/>
    <n v="0.47"/>
    <d v="2025-07-24T00:00:00"/>
    <s v="9.00-21.00"/>
    <d v="1900-01-11T00:00:00"/>
    <n v="18.05"/>
    <n v="14"/>
    <x v="3"/>
    <x v="3"/>
    <s v="Type 2, CCS"/>
    <n v="2021"/>
    <s v="Yes"/>
    <n v="3.4"/>
    <n v="8"/>
    <s v="Annually"/>
  </r>
  <r>
    <s v="EVS02782"/>
    <n v="19.027996999999999"/>
    <n v="72.873617999999993"/>
    <s v="5279 Mumbai Ave"/>
    <s v=" Mumbai"/>
    <s v="India"/>
    <s v="India"/>
    <s v="Asia"/>
    <s v="AC Level 2"/>
    <n v="0.26"/>
    <s v="6:00-22:00"/>
    <s v="6:00-22:00"/>
    <d v="1899-12-30T16:04:48"/>
    <n v="8.3000000000000007"/>
    <n v="55"/>
    <x v="3"/>
    <x v="2"/>
    <s v="Type 2"/>
    <n v="2014"/>
    <s v="No"/>
    <n v="4.5"/>
    <n v="3"/>
    <s v="Quarterly"/>
  </r>
  <r>
    <s v="EVS02784"/>
    <n v="13.799726"/>
    <n v="100.40957899999999"/>
    <s v="3021 Bangkok Ave"/>
    <s v=" Bangkok"/>
    <s v="Thailand"/>
    <s v="Thailand"/>
    <s v="Asia"/>
    <s v="AC Level 2"/>
    <n v="0.2"/>
    <s v="9:00-18:00"/>
    <s v="9:00-18:00"/>
    <d v="1899-12-30T08:52:48"/>
    <n v="9.35"/>
    <n v="28"/>
    <x v="3"/>
    <x v="2"/>
    <s v="CCS, Tesla"/>
    <n v="2017"/>
    <s v="No"/>
    <n v="3.5"/>
    <n v="5"/>
    <s v="Quarterly"/>
  </r>
  <r>
    <s v="EVS02786"/>
    <n v="37.666958999999999"/>
    <n v="127.05325999999999"/>
    <s v="2142 Seoul Ave"/>
    <s v=" Seoul"/>
    <s v="South Korea"/>
    <s v="South Korea"/>
    <s v="Asia"/>
    <s v="AC Level 2"/>
    <n v="0.27"/>
    <d v="2025-07-24T00:00:00"/>
    <s v="9.00-21.00"/>
    <d v="1900-01-11T00:00:00"/>
    <n v="14.59"/>
    <n v="50"/>
    <x v="1"/>
    <x v="3"/>
    <s v="Type 2, Tesla"/>
    <n v="2015"/>
    <s v="Yes"/>
    <n v="4.3"/>
    <n v="5"/>
    <s v="Annually"/>
  </r>
  <r>
    <s v="EVS02787"/>
    <n v="34.129832"/>
    <n v="-118.354167"/>
    <s v="2767 Los Angeles Ave"/>
    <s v=" Los Angeles"/>
    <s v="United States"/>
    <s v="United States"/>
    <s v="North America"/>
    <s v="AC Level 2"/>
    <n v="0.28999999999999998"/>
    <s v="9:00-18:00"/>
    <s v="9:00-18:00"/>
    <d v="1899-12-30T08:52:48"/>
    <n v="15.75"/>
    <n v="37"/>
    <x v="4"/>
    <x v="3"/>
    <s v="Type 2, CCS"/>
    <n v="2023"/>
    <s v="No"/>
    <n v="3.9"/>
    <n v="9"/>
    <s v="Annually"/>
  </r>
  <r>
    <s v="EVS02788"/>
    <n v="37.845919000000002"/>
    <n v="-122.39036299999999"/>
    <s v="3948 San Francisco Ave"/>
    <s v=" San Francisco"/>
    <s v="United States"/>
    <s v="United States"/>
    <s v="North America"/>
    <s v="AC Level 2"/>
    <n v="0.35"/>
    <d v="2025-07-24T00:00:00"/>
    <s v="9.00-21.00"/>
    <d v="1900-01-11T00:00:00"/>
    <n v="8.3699999999999992"/>
    <n v="59"/>
    <x v="2"/>
    <x v="0"/>
    <s v="CCS"/>
    <n v="2021"/>
    <s v="Yes"/>
    <n v="4.3"/>
    <n v="8"/>
    <s v="Annually"/>
  </r>
  <r>
    <s v="EVS02794"/>
    <n v="19.000523999999999"/>
    <n v="72.871898000000002"/>
    <s v="3173 Mumbai Ave"/>
    <s v=" Mumbai"/>
    <s v="India"/>
    <s v="India"/>
    <s v="Asia"/>
    <s v="AC Level 2"/>
    <n v="0.39"/>
    <s v="9:00-18:00"/>
    <s v="9:00-18:00"/>
    <d v="1899-12-30T08:52:48"/>
    <n v="8.92"/>
    <n v="98"/>
    <x v="0"/>
    <x v="2"/>
    <s v="Tesla, CCS"/>
    <n v="2022"/>
    <s v="Yes"/>
    <n v="3.3"/>
    <n v="1"/>
    <s v="Monthly"/>
  </r>
  <r>
    <s v="EVS02797"/>
    <n v="-23.606598000000002"/>
    <n v="-46.595036"/>
    <s v="4531 SÃ£o Paulo Ave"/>
    <s v=" SÃ£o Paulo"/>
    <s v="Brazil"/>
    <s v="Brazil"/>
    <s v="South America"/>
    <s v="AC Level 2"/>
    <n v="0.44"/>
    <d v="2025-07-24T00:00:00"/>
    <s v="9.00-21.00"/>
    <d v="1900-01-11T00:00:00"/>
    <n v="5.01"/>
    <n v="45"/>
    <x v="3"/>
    <x v="1"/>
    <s v="CHAdeMO"/>
    <n v="2012"/>
    <s v="Yes"/>
    <n v="3.3"/>
    <n v="7"/>
    <s v="Annually"/>
  </r>
  <r>
    <s v="EVS02799"/>
    <n v="39.881782999999999"/>
    <n v="116.31411300000001"/>
    <s v="8424 Beijing Ave"/>
    <s v=" Beijing"/>
    <s v="China"/>
    <s v="China"/>
    <s v="Asia"/>
    <s v="AC Level 2"/>
    <n v="0.44"/>
    <s v="6:00-22:00"/>
    <s v="6:00-22:00"/>
    <d v="1899-12-30T16:04:48"/>
    <n v="9.9600000000000009"/>
    <n v="23"/>
    <x v="4"/>
    <x v="3"/>
    <s v="Type 2"/>
    <n v="2015"/>
    <s v="No"/>
    <n v="3.6"/>
    <n v="4"/>
    <s v="Quarterly"/>
  </r>
  <r>
    <s v="EVS02800"/>
    <n v="39.822342999999996"/>
    <n v="116.201813"/>
    <s v="4265 Beijing Ave"/>
    <s v=" Beijing"/>
    <s v="China"/>
    <s v="China"/>
    <s v="Asia"/>
    <s v="AC Level 2"/>
    <n v="0.38"/>
    <s v="6:00-22:00"/>
    <s v="6:00-22:00"/>
    <d v="1899-12-30T16:04:48"/>
    <n v="3.56"/>
    <n v="95"/>
    <x v="2"/>
    <x v="2"/>
    <s v="CCS, Tesla"/>
    <n v="2020"/>
    <s v="Yes"/>
    <n v="3.9"/>
    <n v="8"/>
    <s v="Quarterly"/>
  </r>
  <r>
    <s v="EVS02803"/>
    <n v="19.592400000000001"/>
    <n v="-99.199261000000007"/>
    <s v="6800 Mexico City Ave"/>
    <s v=" Mexico City"/>
    <s v="Mexico"/>
    <s v="Mexico"/>
    <s v="North America"/>
    <s v="AC Level 2"/>
    <n v="0.15"/>
    <s v="6:00-22:00"/>
    <s v="6:00-22:00"/>
    <d v="1899-12-30T16:04:48"/>
    <n v="5.13"/>
    <n v="40"/>
    <x v="2"/>
    <x v="3"/>
    <s v="Type 2"/>
    <n v="2014"/>
    <s v="No"/>
    <n v="4.5999999999999996"/>
    <n v="3"/>
    <s v="Quarterly"/>
  </r>
  <r>
    <s v="EVS02804"/>
    <n v="39.936149"/>
    <n v="116.426654"/>
    <s v="8050 Beijing Ave"/>
    <s v=" Beijing"/>
    <s v="China"/>
    <s v="China"/>
    <s v="Asia"/>
    <s v="AC Level 2"/>
    <n v="0.12"/>
    <s v="9:00-18:00"/>
    <s v="9:00-18:00"/>
    <d v="1899-12-30T08:52:48"/>
    <n v="13.9"/>
    <n v="100"/>
    <x v="3"/>
    <x v="0"/>
    <s v="Tesla, Type 2"/>
    <n v="2022"/>
    <s v="No"/>
    <n v="4.0999999999999996"/>
    <n v="8"/>
    <s v="Quarterly"/>
  </r>
  <r>
    <s v="EVS02808"/>
    <n v="34.053517999999997"/>
    <n v="-118.27882700000001"/>
    <s v="519 Los Angeles Ave"/>
    <s v=" Los Angeles"/>
    <s v="United States"/>
    <s v="United States"/>
    <s v="North America"/>
    <s v="AC Level 2"/>
    <n v="0.44"/>
    <s v="6:00-22:00"/>
    <s v="6:00-22:00"/>
    <d v="1899-12-30T16:04:48"/>
    <n v="6.38"/>
    <n v="65"/>
    <x v="4"/>
    <x v="2"/>
    <s v="Tesla, Type 2"/>
    <n v="2015"/>
    <s v="No"/>
    <n v="4.8"/>
    <n v="3"/>
    <s v="Monthly"/>
  </r>
  <r>
    <s v="EVS02815"/>
    <n v="-23.690367999999999"/>
    <n v="-46.583342000000002"/>
    <s v="6952 SÃ£o Paulo Ave"/>
    <s v=" SÃ£o Paulo"/>
    <s v="Brazil"/>
    <s v="Brazil"/>
    <s v="South America"/>
    <s v="AC Level 2"/>
    <n v="0.11"/>
    <s v="6:00-22:00"/>
    <s v="6:00-22:00"/>
    <d v="1899-12-30T16:04:48"/>
    <n v="9.93"/>
    <n v="27"/>
    <x v="0"/>
    <x v="0"/>
    <s v="CHAdeMO, Type 2"/>
    <n v="2015"/>
    <s v="Yes"/>
    <n v="4.2"/>
    <n v="4"/>
    <s v="Quarterly"/>
  </r>
  <r>
    <s v="EVS02818"/>
    <n v="19.046258000000002"/>
    <n v="72.846275000000006"/>
    <s v="36 Mumbai Ave"/>
    <s v=" Mumbai"/>
    <s v="India"/>
    <s v="India"/>
    <s v="Asia"/>
    <s v="AC Level 2"/>
    <n v="0.23"/>
    <s v="6:00-22:00"/>
    <s v="6:00-22:00"/>
    <d v="1899-12-30T16:04:48"/>
    <n v="11.12"/>
    <n v="52"/>
    <x v="0"/>
    <x v="2"/>
    <s v="Type 2, CHAdeMO"/>
    <n v="2023"/>
    <s v="No"/>
    <n v="3.7"/>
    <n v="3"/>
    <s v="Annually"/>
  </r>
  <r>
    <s v="EVS02819"/>
    <n v="-33.793577999999997"/>
    <n v="151.342163"/>
    <s v="3218 Sydney Ave"/>
    <s v=" Sydney"/>
    <s v="Australia"/>
    <s v="Australia"/>
    <s v="Australia"/>
    <s v="AC Level 2"/>
    <n v="0.35"/>
    <d v="2025-07-24T00:00:00"/>
    <s v="9.00-21.00"/>
    <d v="1900-01-11T00:00:00"/>
    <n v="18.07"/>
    <n v="92"/>
    <x v="4"/>
    <x v="1"/>
    <s v="Type 2, Tesla"/>
    <n v="2022"/>
    <s v="Yes"/>
    <n v="3.9"/>
    <n v="3"/>
    <s v="Quarterly"/>
  </r>
  <r>
    <s v="EVS02820"/>
    <n v="43.718561999999999"/>
    <n v="-79.350909999999999"/>
    <s v="3574 Toronto Ave"/>
    <s v=" Toronto"/>
    <s v="Canada"/>
    <s v="Canada"/>
    <s v="North America"/>
    <s v="AC Level 2"/>
    <n v="0.28999999999999998"/>
    <s v="9:00-18:00"/>
    <s v="9:00-18:00"/>
    <d v="1899-12-30T08:52:48"/>
    <n v="15.25"/>
    <n v="72"/>
    <x v="4"/>
    <x v="2"/>
    <s v="CHAdeMO"/>
    <n v="2017"/>
    <s v="Yes"/>
    <n v="4.8"/>
    <n v="9"/>
    <s v="Monthly"/>
  </r>
  <r>
    <s v="EVS02823"/>
    <n v="41.992041999999998"/>
    <n v="-87.762879999999996"/>
    <s v="1820 Chicago Ave"/>
    <s v=" Chicago"/>
    <s v="United States"/>
    <s v="United States"/>
    <s v="North America"/>
    <s v="AC Level 2"/>
    <n v="0.37"/>
    <d v="2025-07-24T00:00:00"/>
    <s v="9.00-21.00"/>
    <d v="1900-01-11T00:00:00"/>
    <n v="19.61"/>
    <n v="24"/>
    <x v="0"/>
    <x v="3"/>
    <s v="Type 2"/>
    <n v="2017"/>
    <s v="Yes"/>
    <n v="4.7"/>
    <n v="2"/>
    <s v="Monthly"/>
  </r>
  <r>
    <s v="EVS02824"/>
    <n v="-33.701360000000001"/>
    <n v="151.214449"/>
    <s v="307 Sydney Ave"/>
    <s v=" Sydney"/>
    <s v="Australia"/>
    <s v="Australia"/>
    <s v="Australia"/>
    <s v="AC Level 2"/>
    <n v="0.37"/>
    <s v="9:00-18:00"/>
    <s v="9:00-18:00"/>
    <d v="1899-12-30T08:52:48"/>
    <n v="13.41"/>
    <n v="50"/>
    <x v="1"/>
    <x v="0"/>
    <s v="CCS"/>
    <n v="2014"/>
    <s v="Yes"/>
    <n v="4.3"/>
    <n v="9"/>
    <s v="Annually"/>
  </r>
  <r>
    <s v="EVS02825"/>
    <n v="-33.895214000000003"/>
    <n v="151.24278200000001"/>
    <s v="7140 Sydney Ave"/>
    <s v=" Sydney"/>
    <s v="Australia"/>
    <s v="Australia"/>
    <s v="Australia"/>
    <s v="AC Level 2"/>
    <n v="0.12"/>
    <s v="6:00-22:00"/>
    <s v="6:00-22:00"/>
    <d v="1899-12-30T16:04:48"/>
    <n v="12.02"/>
    <n v="90"/>
    <x v="1"/>
    <x v="3"/>
    <s v="Type 2"/>
    <n v="2020"/>
    <s v="No"/>
    <n v="4.4000000000000004"/>
    <n v="3"/>
    <s v="Quarterly"/>
  </r>
  <r>
    <s v="EVS02827"/>
    <n v="37.873531999999997"/>
    <n v="-122.30979600000001"/>
    <s v="6715 San Francisco Ave"/>
    <s v=" San Francisco"/>
    <s v="United States"/>
    <s v="United States"/>
    <s v="North America"/>
    <s v="AC Level 2"/>
    <n v="0.17"/>
    <d v="2025-07-24T00:00:00"/>
    <s v="9.00-21.00"/>
    <d v="1900-01-11T00:00:00"/>
    <n v="5.36"/>
    <n v="12"/>
    <x v="0"/>
    <x v="0"/>
    <s v="Tesla, CHAdeMO"/>
    <n v="2015"/>
    <s v="Yes"/>
    <n v="3.6"/>
    <n v="8"/>
    <s v="Quarterly"/>
  </r>
  <r>
    <s v="EVS02828"/>
    <n v="25.357441999999999"/>
    <n v="55.370780000000003"/>
    <s v="2608 Dubai Ave"/>
    <s v=" Dubai"/>
    <s v="United Arab Emirates"/>
    <s v="United Arab Emirates"/>
    <s v="Asia"/>
    <s v="AC Level 2"/>
    <n v="0.11"/>
    <s v="6:00-22:00"/>
    <s v="6:00-22:00"/>
    <d v="1899-12-30T16:04:48"/>
    <n v="19.899999999999999"/>
    <n v="90"/>
    <x v="3"/>
    <x v="3"/>
    <s v="Type 2"/>
    <n v="2016"/>
    <s v="Yes"/>
    <n v="4.3"/>
    <n v="9"/>
    <s v="Quarterly"/>
  </r>
  <r>
    <s v="EVS02830"/>
    <n v="39.947274"/>
    <n v="116.323064"/>
    <s v="9849 Beijing Ave"/>
    <s v=" Beijing"/>
    <s v="China"/>
    <s v="China"/>
    <s v="Asia"/>
    <s v="AC Level 2"/>
    <n v="0.32"/>
    <s v="6:00-22:00"/>
    <s v="6:00-22:00"/>
    <d v="1899-12-30T16:04:48"/>
    <n v="10.130000000000001"/>
    <n v="38"/>
    <x v="0"/>
    <x v="0"/>
    <s v="Type 2, CHAdeMO"/>
    <n v="2022"/>
    <s v="No"/>
    <n v="3.3"/>
    <n v="1"/>
    <s v="Monthly"/>
  </r>
  <r>
    <s v="EVS02832"/>
    <n v="52.511533999999997"/>
    <n v="13.460257"/>
    <s v="6298 Berlin Ave"/>
    <s v=" Berlin"/>
    <s v="Germany"/>
    <s v="Germany"/>
    <s v="Europe"/>
    <s v="AC Level 2"/>
    <n v="0.38"/>
    <d v="2025-07-24T00:00:00"/>
    <s v="9.00-21.00"/>
    <d v="1900-01-11T00:00:00"/>
    <n v="19.12"/>
    <n v="99"/>
    <x v="4"/>
    <x v="2"/>
    <s v="Type 2"/>
    <n v="2015"/>
    <s v="Yes"/>
    <n v="3.1"/>
    <n v="10"/>
    <s v="Quarterly"/>
  </r>
  <r>
    <s v="EVS02833"/>
    <n v="37.524641000000003"/>
    <n v="126.947204"/>
    <s v="9738 Seoul Ave"/>
    <s v=" Seoul"/>
    <s v="South Korea"/>
    <s v="South Korea"/>
    <s v="Asia"/>
    <s v="AC Level 2"/>
    <n v="0.11"/>
    <s v="9:00-18:00"/>
    <s v="9:00-18:00"/>
    <d v="1899-12-30T08:52:48"/>
    <n v="7.8"/>
    <n v="74"/>
    <x v="3"/>
    <x v="0"/>
    <s v="CHAdeMO"/>
    <n v="2011"/>
    <s v="No"/>
    <n v="4.9000000000000004"/>
    <n v="9"/>
    <s v="Monthly"/>
  </r>
  <r>
    <s v="EVS02835"/>
    <n v="19.535620000000002"/>
    <n v="-99.152265999999997"/>
    <s v="24 Mexico City Ave"/>
    <s v=" Mexico City"/>
    <s v="Mexico"/>
    <s v="Mexico"/>
    <s v="North America"/>
    <s v="AC Level 2"/>
    <n v="0.4"/>
    <s v="6:00-22:00"/>
    <s v="6:00-22:00"/>
    <d v="1899-12-30T16:04:48"/>
    <n v="13.53"/>
    <n v="46"/>
    <x v="3"/>
    <x v="1"/>
    <s v="Type 2, CCS"/>
    <n v="2019"/>
    <s v="No"/>
    <n v="4.5999999999999996"/>
    <n v="6"/>
    <s v="Monthly"/>
  </r>
  <r>
    <s v="EVS02837"/>
    <n v="19.510860000000001"/>
    <n v="-99.024165999999994"/>
    <s v="7785 Mexico City Ave"/>
    <s v=" Mexico City"/>
    <s v="Mexico"/>
    <s v="Mexico"/>
    <s v="North America"/>
    <s v="AC Level 2"/>
    <n v="0.21"/>
    <s v="6:00-22:00"/>
    <s v="6:00-22:00"/>
    <d v="1899-12-30T16:04:48"/>
    <n v="14.86"/>
    <n v="92"/>
    <x v="2"/>
    <x v="1"/>
    <s v="Type 2"/>
    <n v="2022"/>
    <s v="Yes"/>
    <n v="4"/>
    <n v="4"/>
    <s v="Quarterly"/>
  </r>
  <r>
    <s v="EVS02840"/>
    <n v="19.598095000000001"/>
    <n v="-99.058316000000005"/>
    <s v="5651 Mexico City Ave"/>
    <s v=" Mexico City"/>
    <s v="Mexico"/>
    <s v="Mexico"/>
    <s v="North America"/>
    <s v="AC Level 2"/>
    <n v="0.26"/>
    <d v="2025-07-24T00:00:00"/>
    <s v="9.00-21.00"/>
    <d v="1900-01-11T00:00:00"/>
    <n v="12.66"/>
    <n v="67"/>
    <x v="2"/>
    <x v="2"/>
    <s v="Tesla"/>
    <n v="2016"/>
    <s v="Yes"/>
    <n v="3"/>
    <n v="7"/>
    <s v="Monthly"/>
  </r>
  <r>
    <s v="EVS02849"/>
    <n v="37.506439"/>
    <n v="126.992994"/>
    <s v="9052 Seoul Ave"/>
    <s v=" Seoul"/>
    <s v="South Korea"/>
    <s v="South Korea"/>
    <s v="Asia"/>
    <s v="AC Level 2"/>
    <n v="0.42"/>
    <s v="9:00-18:00"/>
    <s v="9:00-18:00"/>
    <d v="1899-12-30T08:52:48"/>
    <n v="2.4"/>
    <n v="48"/>
    <x v="2"/>
    <x v="2"/>
    <s v="CHAdeMO"/>
    <n v="2011"/>
    <s v="No"/>
    <n v="3.7"/>
    <n v="4"/>
    <s v="Monthly"/>
  </r>
  <r>
    <s v="EVS02851"/>
    <n v="34.359099000000001"/>
    <n v="140.65790899999999"/>
    <s v="8753 Random Rd"/>
    <s v="Error"/>
    <s v="Error"/>
    <s v="Error"/>
    <s v="Error"/>
    <s v="AC Level 2"/>
    <n v="0.48"/>
    <d v="2025-07-24T00:00:00"/>
    <s v="9.00-21.00"/>
    <d v="1900-01-11T00:00:00"/>
    <n v="17.09"/>
    <n v="29"/>
    <x v="2"/>
    <x v="2"/>
    <s v="Tesla, CCS"/>
    <n v="2016"/>
    <s v="No"/>
    <n v="3.7"/>
    <n v="10"/>
    <s v="Annually"/>
  </r>
  <r>
    <s v="EVS02852"/>
    <n v="19.070917000000001"/>
    <n v="72.928404999999998"/>
    <s v="5218 Mumbai Ave"/>
    <s v=" Mumbai"/>
    <s v="India"/>
    <s v="India"/>
    <s v="Asia"/>
    <s v="AC Level 2"/>
    <n v="0.26"/>
    <s v="9:00-18:00"/>
    <s v="9:00-18:00"/>
    <d v="1899-12-30T08:52:48"/>
    <n v="18.88"/>
    <n v="59"/>
    <x v="2"/>
    <x v="2"/>
    <s v="CCS, CHAdeMO"/>
    <n v="2012"/>
    <s v="No"/>
    <n v="4.2"/>
    <n v="2"/>
    <s v="Monthly"/>
  </r>
  <r>
    <s v="EVS02856"/>
    <n v="52.448222999999999"/>
    <n v="13.381921999999999"/>
    <s v="5089 Berlin Ave"/>
    <s v=" Berlin"/>
    <s v="Germany"/>
    <s v="Germany"/>
    <s v="Europe"/>
    <s v="AC Level 2"/>
    <n v="0.22"/>
    <s v="6:00-22:00"/>
    <s v="6:00-22:00"/>
    <d v="1899-12-30T16:04:48"/>
    <n v="14.89"/>
    <n v="41"/>
    <x v="3"/>
    <x v="3"/>
    <s v="Type 2"/>
    <n v="2020"/>
    <s v="No"/>
    <n v="3.7"/>
    <n v="8"/>
    <s v="Quarterly"/>
  </r>
  <r>
    <s v="EVS02857"/>
    <n v="-33.726404000000002"/>
    <n v="18.550076000000001"/>
    <s v="3369 Cape Town Ave"/>
    <s v=" Cape Town"/>
    <s v="South Africa"/>
    <s v="South Africa"/>
    <s v="Africa"/>
    <s v="AC Level 2"/>
    <n v="0.3"/>
    <d v="2025-07-24T00:00:00"/>
    <s v="9.00-21.00"/>
    <d v="1900-01-11T00:00:00"/>
    <n v="11.1"/>
    <n v="35"/>
    <x v="4"/>
    <x v="1"/>
    <s v="Type 2, Tesla"/>
    <n v="2016"/>
    <s v="Yes"/>
    <n v="4.9000000000000004"/>
    <n v="7"/>
    <s v="Quarterly"/>
  </r>
  <r>
    <s v="EVS02860"/>
    <n v="37.834940000000003"/>
    <n v="-122.414159"/>
    <s v="6371 San Francisco Ave"/>
    <s v=" San Francisco"/>
    <s v="United States"/>
    <s v="United States"/>
    <s v="North America"/>
    <s v="AC Level 2"/>
    <n v="0.1"/>
    <d v="2025-07-24T00:00:00"/>
    <s v="9.00-21.00"/>
    <d v="1900-01-11T00:00:00"/>
    <n v="1.59"/>
    <n v="84"/>
    <x v="4"/>
    <x v="2"/>
    <s v="CCS"/>
    <n v="2016"/>
    <s v="No"/>
    <n v="4.5999999999999996"/>
    <n v="8"/>
    <s v="Monthly"/>
  </r>
  <r>
    <s v="EVS02861"/>
    <n v="26.08869"/>
    <n v="3.1024259999999999"/>
    <s v="4297 Random Rd"/>
    <s v="In Salah"/>
    <s v="Algeria"/>
    <s v="Algeria"/>
    <s v="Africa"/>
    <s v="AC Level 2"/>
    <n v="0.12"/>
    <d v="2025-07-24T00:00:00"/>
    <s v="9.00-21.00"/>
    <d v="1900-01-11T00:00:00"/>
    <n v="15.06"/>
    <n v="41"/>
    <x v="4"/>
    <x v="0"/>
    <s v="CCS"/>
    <n v="2017"/>
    <s v="No"/>
    <n v="4.2"/>
    <n v="5"/>
    <s v="Annually"/>
  </r>
  <r>
    <s v="EVS02864"/>
    <n v="37.804119"/>
    <n v="-122.45792299999999"/>
    <s v="7077 San Francisco Ave"/>
    <s v=" San Francisco"/>
    <s v="United States"/>
    <s v="United States"/>
    <s v="North America"/>
    <s v="AC Level 2"/>
    <n v="0.2"/>
    <s v="9:00-18:00"/>
    <s v="9:00-18:00"/>
    <d v="1899-12-30T08:52:48"/>
    <n v="17.760000000000002"/>
    <n v="73"/>
    <x v="1"/>
    <x v="1"/>
    <s v="Type 2, CHAdeMO"/>
    <n v="2014"/>
    <s v="Yes"/>
    <n v="4.5"/>
    <n v="3"/>
    <s v="Quarterly"/>
  </r>
  <r>
    <s v="EVS02865"/>
    <n v="43.730207"/>
    <n v="-79.421024000000003"/>
    <s v="3543 Toronto Ave"/>
    <s v=" Toronto"/>
    <s v="Canada"/>
    <s v="Canada"/>
    <s v="North America"/>
    <s v="AC Level 2"/>
    <n v="0.41"/>
    <s v="6:00-22:00"/>
    <s v="6:00-22:00"/>
    <d v="1899-12-30T16:04:48"/>
    <n v="4.04"/>
    <n v="81"/>
    <x v="2"/>
    <x v="2"/>
    <s v="Tesla, CCS"/>
    <n v="2019"/>
    <s v="Yes"/>
    <n v="3.3"/>
    <n v="3"/>
    <s v="Annually"/>
  </r>
  <r>
    <s v="EVS02866"/>
    <n v="13.754547000000001"/>
    <n v="100.505318"/>
    <s v="5648 Bangkok Ave"/>
    <s v=" Bangkok"/>
    <s v="Thailand"/>
    <s v="Thailand"/>
    <s v="Asia"/>
    <s v="AC Level 2"/>
    <n v="0.41"/>
    <s v="6:00-22:00"/>
    <s v="6:00-22:00"/>
    <d v="1899-12-30T16:04:48"/>
    <n v="11.32"/>
    <n v="19"/>
    <x v="0"/>
    <x v="2"/>
    <s v="CHAdeMO"/>
    <n v="2016"/>
    <s v="No"/>
    <n v="3"/>
    <n v="8"/>
    <s v="Annually"/>
  </r>
  <r>
    <s v="EVS02868"/>
    <n v="19.416045"/>
    <n v="-99.019454999999994"/>
    <s v="8744 Mexico City Ave"/>
    <s v=" Mexico City"/>
    <s v="Mexico"/>
    <s v="Mexico"/>
    <s v="North America"/>
    <s v="AC Level 2"/>
    <n v="0.18"/>
    <d v="2025-07-24T00:00:00"/>
    <s v="9.00-21.00"/>
    <d v="1900-01-11T00:00:00"/>
    <n v="13.1"/>
    <n v="80"/>
    <x v="0"/>
    <x v="0"/>
    <s v="CHAdeMO"/>
    <n v="2019"/>
    <s v="No"/>
    <n v="3.3"/>
    <n v="7"/>
    <s v="Quarterly"/>
  </r>
  <r>
    <s v="EVS02874"/>
    <n v="-33.702931999999997"/>
    <n v="151.377848"/>
    <s v="3446 Sydney Ave"/>
    <s v=" Sydney"/>
    <s v="Australia"/>
    <s v="Australia"/>
    <s v="Australia"/>
    <s v="AC Level 2"/>
    <n v="0.18"/>
    <d v="2025-07-24T00:00:00"/>
    <s v="9.00-21.00"/>
    <d v="1900-01-11T00:00:00"/>
    <n v="7.58"/>
    <n v="44"/>
    <x v="0"/>
    <x v="0"/>
    <s v="Tesla, CHAdeMO"/>
    <n v="2021"/>
    <s v="Yes"/>
    <n v="4"/>
    <n v="1"/>
    <s v="Monthly"/>
  </r>
  <r>
    <s v="EVS02877"/>
    <n v="41.872889000000001"/>
    <n v="-87.663077000000001"/>
    <s v="5278 Chicago Ave"/>
    <s v=" Chicago"/>
    <s v="United States"/>
    <s v="United States"/>
    <s v="North America"/>
    <s v="AC Level 2"/>
    <n v="0.41"/>
    <s v="6:00-22:00"/>
    <s v="6:00-22:00"/>
    <d v="1899-12-30T16:04:48"/>
    <n v="8.0399999999999991"/>
    <n v="67"/>
    <x v="4"/>
    <x v="2"/>
    <s v="CHAdeMO"/>
    <n v="2022"/>
    <s v="No"/>
    <n v="3.2"/>
    <n v="9"/>
    <s v="Monthly"/>
  </r>
  <r>
    <s v="EVS02878"/>
    <n v="13.812222"/>
    <n v="100.579551"/>
    <s v="4606 Bangkok Ave"/>
    <s v=" Bangkok"/>
    <s v="Thailand"/>
    <s v="Thailand"/>
    <s v="Asia"/>
    <s v="AC Level 2"/>
    <n v="0.22"/>
    <s v="9:00-18:00"/>
    <s v="9:00-18:00"/>
    <d v="1899-12-30T08:52:48"/>
    <n v="8.32"/>
    <n v="81"/>
    <x v="3"/>
    <x v="3"/>
    <s v="Tesla"/>
    <n v="2016"/>
    <s v="Yes"/>
    <n v="4.5999999999999996"/>
    <n v="4"/>
    <s v="Annually"/>
  </r>
  <r>
    <s v="EVS02882"/>
    <n v="37.873671000000002"/>
    <n v="-122.356754"/>
    <s v="8376 San Francisco Ave"/>
    <s v=" San Francisco"/>
    <s v="United States"/>
    <s v="United States"/>
    <s v="North America"/>
    <s v="AC Level 2"/>
    <n v="0.15"/>
    <s v="9:00-18:00"/>
    <s v="9:00-18:00"/>
    <d v="1899-12-30T08:52:48"/>
    <n v="15.88"/>
    <n v="94"/>
    <x v="3"/>
    <x v="0"/>
    <s v="Tesla, CCS"/>
    <n v="2010"/>
    <s v="Yes"/>
    <n v="3.9"/>
    <n v="5"/>
    <s v="Annually"/>
  </r>
  <r>
    <s v="EVS02887"/>
    <n v="-33.785831999999999"/>
    <n v="151.209496"/>
    <s v="2814 Sydney Ave"/>
    <s v=" Sydney"/>
    <s v="Australia"/>
    <s v="Australia"/>
    <s v="Australia"/>
    <s v="AC Level 2"/>
    <n v="0.32"/>
    <s v="9:00-18:00"/>
    <s v="9:00-18:00"/>
    <d v="1899-12-30T08:52:48"/>
    <n v="17.61"/>
    <n v="33"/>
    <x v="0"/>
    <x v="2"/>
    <s v="Type 2, Tesla"/>
    <n v="2022"/>
    <s v="No"/>
    <n v="4.9000000000000004"/>
    <n v="2"/>
    <s v="Monthly"/>
  </r>
  <r>
    <s v="EVS02891"/>
    <n v="-57.554450000000003"/>
    <n v="-99.772216"/>
    <s v="102 Random Rd"/>
    <s v="Error"/>
    <s v="Error"/>
    <s v="Error"/>
    <s v="Error"/>
    <s v="AC Level 2"/>
    <n v="0.46"/>
    <s v="9:00-18:00"/>
    <s v="9:00-18:00"/>
    <d v="1899-12-30T08:52:48"/>
    <n v="17.95"/>
    <n v="66"/>
    <x v="1"/>
    <x v="1"/>
    <s v="CCS, CHAdeMO"/>
    <n v="2022"/>
    <s v="No"/>
    <n v="5"/>
    <n v="9"/>
    <s v="Quarterly"/>
  </r>
  <r>
    <s v="EVS02893"/>
    <n v="37.776086999999997"/>
    <n v="-122.393445"/>
    <s v="8173 San Francisco Ave"/>
    <s v=" San Francisco"/>
    <s v="United States"/>
    <s v="United States"/>
    <s v="North America"/>
    <s v="AC Level 2"/>
    <n v="0.14000000000000001"/>
    <d v="2025-07-24T00:00:00"/>
    <s v="9.00-21.00"/>
    <d v="1900-01-11T00:00:00"/>
    <n v="15.83"/>
    <n v="64"/>
    <x v="0"/>
    <x v="1"/>
    <s v="CCS, Type 2"/>
    <n v="2016"/>
    <s v="Yes"/>
    <n v="3.4"/>
    <n v="1"/>
    <s v="Annually"/>
  </r>
  <r>
    <s v="EVS02895"/>
    <n v="34.056742999999997"/>
    <n v="-118.29187"/>
    <s v="9895 Los Angeles Ave"/>
    <s v=" Los Angeles"/>
    <s v="United States"/>
    <s v="United States"/>
    <s v="North America"/>
    <s v="AC Level 2"/>
    <n v="0.42"/>
    <s v="6:00-22:00"/>
    <s v="6:00-22:00"/>
    <d v="1899-12-30T16:04:48"/>
    <n v="19.57"/>
    <n v="46"/>
    <x v="1"/>
    <x v="1"/>
    <s v="CHAdeMO"/>
    <n v="2013"/>
    <s v="No"/>
    <n v="3.9"/>
    <n v="7"/>
    <s v="Monthly"/>
  </r>
  <r>
    <s v="EVS02901"/>
    <n v="80.867133999999993"/>
    <n v="135.08782400000001"/>
    <s v="4366 Random Rd"/>
    <s v="Not Found"/>
    <s v="Not Found"/>
    <s v="Not Found"/>
    <s v="Not Found"/>
    <s v="AC Level 2"/>
    <n v="0.44"/>
    <d v="2025-07-24T00:00:00"/>
    <s v="9.00-21.00"/>
    <d v="1900-01-11T00:00:00"/>
    <n v="4.7699999999999996"/>
    <n v="25"/>
    <x v="1"/>
    <x v="1"/>
    <s v="Tesla, Type 2"/>
    <n v="2012"/>
    <s v="Yes"/>
    <n v="4"/>
    <n v="5"/>
    <s v="Quarterly"/>
  </r>
  <r>
    <s v="EVS02904"/>
    <n v="39.995598999999999"/>
    <n v="116.27840500000001"/>
    <s v="1896 Beijing Ave"/>
    <s v=" Beijing"/>
    <s v="China"/>
    <s v="China"/>
    <s v="Asia"/>
    <s v="AC Level 2"/>
    <n v="0.21"/>
    <s v="9:00-18:00"/>
    <s v="9:00-18:00"/>
    <d v="1899-12-30T08:52:48"/>
    <n v="0.75"/>
    <n v="44"/>
    <x v="2"/>
    <x v="3"/>
    <s v="CCS, Tesla"/>
    <n v="2022"/>
    <s v="Yes"/>
    <n v="4"/>
    <n v="6"/>
    <s v="Monthly"/>
  </r>
  <r>
    <s v="EVS02908"/>
    <n v="37.576070999999999"/>
    <n v="126.959767"/>
    <s v="575 Seoul Ave"/>
    <s v=" Seoul"/>
    <s v="South Korea"/>
    <s v="South Korea"/>
    <s v="Asia"/>
    <s v="AC Level 2"/>
    <n v="0.42"/>
    <s v="6:00-22:00"/>
    <s v="6:00-22:00"/>
    <d v="1899-12-30T16:04:48"/>
    <n v="8.3800000000000008"/>
    <n v="90"/>
    <x v="4"/>
    <x v="0"/>
    <s v="CCS, Tesla"/>
    <n v="2021"/>
    <s v="Yes"/>
    <n v="3.2"/>
    <n v="5"/>
    <s v="Annually"/>
  </r>
  <r>
    <s v="EVS02913"/>
    <n v="-33.726874000000002"/>
    <n v="151.352486"/>
    <s v="6439 Sydney Ave"/>
    <s v=" Sydney"/>
    <s v="Australia"/>
    <s v="Australia"/>
    <s v="Australia"/>
    <s v="AC Level 2"/>
    <n v="0.28000000000000003"/>
    <s v="9:00-18:00"/>
    <s v="9:00-18:00"/>
    <d v="1899-12-30T08:52:48"/>
    <n v="5.04"/>
    <n v="53"/>
    <x v="1"/>
    <x v="3"/>
    <s v="Type 2"/>
    <n v="2017"/>
    <s v="Yes"/>
    <n v="3.3"/>
    <n v="7"/>
    <s v="Monthly"/>
  </r>
  <r>
    <s v="EVS02917"/>
    <n v="19.086784000000002"/>
    <n v="72.986044000000007"/>
    <s v="1645 Mumbai Ave"/>
    <s v=" Mumbai"/>
    <s v="India"/>
    <s v="India"/>
    <s v="Asia"/>
    <s v="AC Level 2"/>
    <n v="0.2"/>
    <d v="2025-07-24T00:00:00"/>
    <s v="9.00-21.00"/>
    <d v="1900-01-11T00:00:00"/>
    <n v="12.98"/>
    <n v="48"/>
    <x v="3"/>
    <x v="0"/>
    <s v="CHAdeMO, Type 2"/>
    <n v="2017"/>
    <s v="No"/>
    <n v="4.7"/>
    <n v="3"/>
    <s v="Quarterly"/>
  </r>
  <r>
    <s v="EVS02919"/>
    <n v="13.899196"/>
    <n v="100.560332"/>
    <s v="2714 Bangkok Ave"/>
    <s v=" Bangkok"/>
    <s v="Thailand"/>
    <s v="Thailand"/>
    <s v="Asia"/>
    <s v="AC Level 2"/>
    <n v="0.19"/>
    <s v="9:00-18:00"/>
    <s v="9:00-18:00"/>
    <d v="1899-12-30T08:52:48"/>
    <n v="8.23"/>
    <n v="42"/>
    <x v="3"/>
    <x v="0"/>
    <s v="CCS"/>
    <n v="2018"/>
    <s v="Yes"/>
    <n v="3"/>
    <n v="10"/>
    <s v="Monthly"/>
  </r>
  <r>
    <s v="EVS02926"/>
    <n v="-23.506447000000001"/>
    <n v="-46.508968000000003"/>
    <s v="6207 SÃ£o Paulo Ave"/>
    <s v=" SÃ£o Paulo"/>
    <s v="Brazil"/>
    <s v="Brazil"/>
    <s v="South America"/>
    <s v="AC Level 2"/>
    <n v="0.1"/>
    <d v="2025-07-24T00:00:00"/>
    <s v="9.00-21.00"/>
    <d v="1900-01-11T00:00:00"/>
    <n v="10.15"/>
    <n v="31"/>
    <x v="0"/>
    <x v="2"/>
    <s v="CCS, CHAdeMO"/>
    <n v="2010"/>
    <s v="No"/>
    <n v="3.4"/>
    <n v="3"/>
    <s v="Annually"/>
  </r>
  <r>
    <s v="EVS02928"/>
    <n v="19.452196000000001"/>
    <n v="-99.008358999999999"/>
    <s v="42 Mexico City Ave"/>
    <s v=" Mexico City"/>
    <s v="Mexico"/>
    <s v="Mexico"/>
    <s v="North America"/>
    <s v="AC Level 2"/>
    <n v="0.36"/>
    <d v="2025-07-24T00:00:00"/>
    <s v="9.00-21.00"/>
    <d v="1900-01-11T00:00:00"/>
    <n v="12.02"/>
    <n v="81"/>
    <x v="0"/>
    <x v="1"/>
    <s v="Tesla"/>
    <n v="2022"/>
    <s v="Yes"/>
    <n v="4.8"/>
    <n v="5"/>
    <s v="Quarterly"/>
  </r>
  <r>
    <s v="EVS02933"/>
    <n v="52.563057000000001"/>
    <n v="13.302412"/>
    <s v="5327 Berlin Ave"/>
    <s v=" Berlin"/>
    <s v="Germany"/>
    <s v="Germany"/>
    <s v="Europe"/>
    <s v="AC Level 2"/>
    <n v="0.23"/>
    <d v="2025-07-24T00:00:00"/>
    <s v="9.00-21.00"/>
    <d v="1900-01-11T00:00:00"/>
    <n v="2.58"/>
    <n v="53"/>
    <x v="2"/>
    <x v="3"/>
    <s v="CHAdeMO"/>
    <n v="2017"/>
    <s v="No"/>
    <n v="3.1"/>
    <n v="10"/>
    <s v="Annually"/>
  </r>
  <r>
    <s v="EVS02936"/>
    <n v="41.844659999999998"/>
    <n v="-87.688516000000007"/>
    <s v="8418 Chicago Ave"/>
    <s v=" Chicago"/>
    <s v="United States"/>
    <s v="United States"/>
    <s v="North America"/>
    <s v="AC Level 2"/>
    <n v="0.45"/>
    <s v="6:00-22:00"/>
    <s v="6:00-22:00"/>
    <d v="1899-12-30T16:04:48"/>
    <n v="5.54"/>
    <n v="25"/>
    <x v="1"/>
    <x v="3"/>
    <s v="Tesla"/>
    <n v="2012"/>
    <s v="Yes"/>
    <n v="3"/>
    <n v="9"/>
    <s v="Quarterly"/>
  </r>
  <r>
    <s v="EVS02937"/>
    <n v="13.78013"/>
    <n v="100.45218199999999"/>
    <s v="20 Bangkok Ave"/>
    <s v=" Bangkok"/>
    <s v="Thailand"/>
    <s v="Thailand"/>
    <s v="Asia"/>
    <s v="AC Level 2"/>
    <n v="0.25"/>
    <s v="9:00-18:00"/>
    <s v="9:00-18:00"/>
    <d v="1899-12-30T08:52:48"/>
    <n v="2.57"/>
    <n v="11"/>
    <x v="2"/>
    <x v="2"/>
    <s v="Tesla"/>
    <n v="2019"/>
    <s v="No"/>
    <n v="3.7"/>
    <n v="10"/>
    <s v="Monthly"/>
  </r>
  <r>
    <s v="EVS02939"/>
    <n v="39.985816"/>
    <n v="116.483171"/>
    <s v="6456 Beijing Ave"/>
    <s v=" Beijing"/>
    <s v="China"/>
    <s v="China"/>
    <s v="Asia"/>
    <s v="AC Level 2"/>
    <n v="0.27"/>
    <s v="6:00-22:00"/>
    <s v="6:00-22:00"/>
    <d v="1899-12-30T16:04:48"/>
    <n v="15.16"/>
    <n v="11"/>
    <x v="2"/>
    <x v="3"/>
    <s v="CHAdeMO"/>
    <n v="2015"/>
    <s v="No"/>
    <n v="4.3"/>
    <n v="2"/>
    <s v="Monthly"/>
  </r>
  <r>
    <s v="EVS02942"/>
    <n v="39.947679000000001"/>
    <n v="116.399489"/>
    <s v="5235 Beijing Ave"/>
    <s v=" Beijing"/>
    <s v="China"/>
    <s v="China"/>
    <s v="Asia"/>
    <s v="AC Level 2"/>
    <n v="0.32"/>
    <d v="2025-07-24T00:00:00"/>
    <s v="9.00-21.00"/>
    <d v="1900-01-11T00:00:00"/>
    <n v="10.25"/>
    <n v="75"/>
    <x v="3"/>
    <x v="0"/>
    <s v="Tesla, CCS"/>
    <n v="2022"/>
    <s v="Yes"/>
    <n v="4.4000000000000004"/>
    <n v="10"/>
    <s v="Monthly"/>
  </r>
  <r>
    <s v="EVS02944"/>
    <n v="39.866280000000003"/>
    <n v="116.364344"/>
    <s v="4603 Beijing Ave"/>
    <s v=" Beijing"/>
    <s v="China"/>
    <s v="China"/>
    <s v="Asia"/>
    <s v="AC Level 2"/>
    <n v="0.37"/>
    <s v="9:00-18:00"/>
    <s v="9:00-18:00"/>
    <d v="1899-12-30T08:52:48"/>
    <n v="18.61"/>
    <n v="90"/>
    <x v="2"/>
    <x v="0"/>
    <s v="Tesla, Type 2"/>
    <n v="2019"/>
    <s v="Yes"/>
    <n v="3.3"/>
    <n v="3"/>
    <s v="Quarterly"/>
  </r>
  <r>
    <s v="EVS02947"/>
    <n v="25.271849"/>
    <n v="55.370511"/>
    <s v="6055 Dubai Ave"/>
    <s v=" Dubai"/>
    <s v="United Arab Emirates"/>
    <s v="United Arab Emirates"/>
    <s v="Asia"/>
    <s v="AC Level 2"/>
    <n v="0.22"/>
    <d v="2025-07-24T00:00:00"/>
    <s v="9.00-21.00"/>
    <d v="1900-01-11T00:00:00"/>
    <n v="14.04"/>
    <n v="66"/>
    <x v="3"/>
    <x v="3"/>
    <s v="Type 2"/>
    <n v="2023"/>
    <s v="Yes"/>
    <n v="3.5"/>
    <n v="5"/>
    <s v="Annually"/>
  </r>
  <r>
    <s v="EVS02956"/>
    <n v="37.594104000000002"/>
    <n v="126.910253"/>
    <s v="8261 Seoul Ave"/>
    <s v=" Seoul"/>
    <s v="South Korea"/>
    <s v="South Korea"/>
    <s v="Asia"/>
    <s v="AC Level 2"/>
    <n v="0.13"/>
    <d v="2025-07-24T00:00:00"/>
    <s v="9.00-21.00"/>
    <d v="1900-01-11T00:00:00"/>
    <n v="19"/>
    <n v="38"/>
    <x v="4"/>
    <x v="0"/>
    <s v="Tesla, CHAdeMO"/>
    <n v="2011"/>
    <s v="No"/>
    <n v="4.5999999999999996"/>
    <n v="3"/>
    <s v="Quarterly"/>
  </r>
  <r>
    <s v="EVS02960"/>
    <n v="37.875075000000002"/>
    <n v="-122.3561"/>
    <s v="3349 San Francisco Ave"/>
    <s v=" San Francisco"/>
    <s v="United States"/>
    <s v="United States"/>
    <s v="North America"/>
    <s v="AC Level 2"/>
    <n v="0.37"/>
    <s v="6:00-22:00"/>
    <s v="6:00-22:00"/>
    <d v="1899-12-30T16:04:48"/>
    <n v="4.6100000000000003"/>
    <n v="63"/>
    <x v="4"/>
    <x v="3"/>
    <s v="Tesla, CCS"/>
    <n v="2010"/>
    <s v="Yes"/>
    <n v="4.5999999999999996"/>
    <n v="6"/>
    <s v="Annually"/>
  </r>
  <r>
    <s v="EVS02961"/>
    <n v="20.178529999999999"/>
    <n v="162.41019299999999"/>
    <s v="7213 Random Rd"/>
    <s v="Error"/>
    <s v="Error"/>
    <s v="Error"/>
    <s v="Error"/>
    <s v="AC Level 2"/>
    <n v="0.4"/>
    <s v="6:00-22:00"/>
    <s v="6:00-22:00"/>
    <d v="1899-12-30T16:04:48"/>
    <n v="2.65"/>
    <n v="76"/>
    <x v="1"/>
    <x v="3"/>
    <s v="Type 2"/>
    <n v="2014"/>
    <s v="Yes"/>
    <n v="3.7"/>
    <n v="2"/>
    <s v="Monthly"/>
  </r>
  <r>
    <s v="EVS02962"/>
    <n v="13.879761999999999"/>
    <n v="100.430921"/>
    <s v="1788 Bangkok Ave"/>
    <s v=" Bangkok"/>
    <s v="Thailand"/>
    <s v="Thailand"/>
    <s v="Asia"/>
    <s v="AC Level 2"/>
    <n v="0.47"/>
    <d v="2025-07-24T00:00:00"/>
    <s v="9.00-21.00"/>
    <d v="1900-01-11T00:00:00"/>
    <n v="5.92"/>
    <n v="19"/>
    <x v="3"/>
    <x v="3"/>
    <s v="CHAdeMO"/>
    <n v="2022"/>
    <s v="No"/>
    <n v="4.7"/>
    <n v="7"/>
    <s v="Quarterly"/>
  </r>
  <r>
    <s v="EVS02963"/>
    <n v="37.834657"/>
    <n v="-122.45121899999999"/>
    <s v="6295 San Francisco Ave"/>
    <s v=" San Francisco"/>
    <s v="United States"/>
    <s v="United States"/>
    <s v="North America"/>
    <s v="AC Level 2"/>
    <n v="0.4"/>
    <s v="9:00-18:00"/>
    <s v="9:00-18:00"/>
    <d v="1899-12-30T08:52:48"/>
    <n v="9.58"/>
    <n v="73"/>
    <x v="0"/>
    <x v="3"/>
    <s v="Tesla, CHAdeMO"/>
    <n v="2019"/>
    <s v="Yes"/>
    <n v="4.9000000000000004"/>
    <n v="7"/>
    <s v="Quarterly"/>
  </r>
  <r>
    <s v="EVS02965"/>
    <n v="19.106665"/>
    <n v="72.807520999999994"/>
    <s v="8868 Mumbai Ave"/>
    <s v=" Mumbai"/>
    <s v="India"/>
    <s v="India"/>
    <s v="Asia"/>
    <s v="AC Level 2"/>
    <n v="0.19"/>
    <s v="6:00-22:00"/>
    <s v="6:00-22:00"/>
    <d v="1899-12-30T16:04:48"/>
    <n v="6.49"/>
    <n v="94"/>
    <x v="0"/>
    <x v="0"/>
    <s v="Tesla, CHAdeMO"/>
    <n v="2023"/>
    <s v="Yes"/>
    <n v="4.7"/>
    <n v="7"/>
    <s v="Annually"/>
  </r>
  <r>
    <s v="EVS02966"/>
    <n v="37.661949"/>
    <n v="126.96784100000001"/>
    <s v="4482 Seoul Ave"/>
    <s v=" Seoul"/>
    <s v="South Korea"/>
    <s v="South Korea"/>
    <s v="Asia"/>
    <s v="AC Level 2"/>
    <n v="0.35"/>
    <s v="6:00-22:00"/>
    <s v="6:00-22:00"/>
    <d v="1899-12-30T16:04:48"/>
    <n v="6.19"/>
    <n v="51"/>
    <x v="4"/>
    <x v="1"/>
    <s v="CHAdeMO, Tesla"/>
    <n v="2010"/>
    <s v="No"/>
    <n v="3.9"/>
    <n v="1"/>
    <s v="Monthly"/>
  </r>
  <r>
    <s v="EVS02967"/>
    <n v="-33.806775999999999"/>
    <n v="18.513158000000001"/>
    <s v="6852 Cape Town Ave"/>
    <s v=" Cape Town"/>
    <s v="South Africa"/>
    <s v="South Africa"/>
    <s v="Africa"/>
    <s v="AC Level 2"/>
    <n v="0.46"/>
    <d v="2025-07-24T00:00:00"/>
    <s v="9.00-21.00"/>
    <d v="1900-01-11T00:00:00"/>
    <n v="1.74"/>
    <n v="97"/>
    <x v="4"/>
    <x v="3"/>
    <s v="CHAdeMO"/>
    <n v="2014"/>
    <s v="No"/>
    <n v="4.9000000000000004"/>
    <n v="3"/>
    <s v="Annually"/>
  </r>
  <r>
    <s v="EVS02970"/>
    <n v="37.858524000000003"/>
    <n v="-122.396514"/>
    <s v="4625 San Francisco Ave"/>
    <s v=" San Francisco"/>
    <s v="United States"/>
    <s v="United States"/>
    <s v="North America"/>
    <s v="AC Level 2"/>
    <n v="0.49"/>
    <s v="9:00-18:00"/>
    <s v="9:00-18:00"/>
    <d v="1899-12-30T08:52:48"/>
    <n v="17.989999999999998"/>
    <n v="40"/>
    <x v="1"/>
    <x v="1"/>
    <s v="Type 2"/>
    <n v="2013"/>
    <s v="Yes"/>
    <n v="3.7"/>
    <n v="4"/>
    <s v="Monthly"/>
  </r>
  <r>
    <s v="EVS02972"/>
    <n v="13.747582"/>
    <n v="100.552927"/>
    <s v="458 Bangkok Ave"/>
    <s v=" Bangkok"/>
    <s v="Thailand"/>
    <s v="Thailand"/>
    <s v="Asia"/>
    <s v="AC Level 2"/>
    <n v="0.27"/>
    <s v="9:00-18:00"/>
    <s v="9:00-18:00"/>
    <d v="1899-12-30T08:52:48"/>
    <n v="7.65"/>
    <n v="49"/>
    <x v="3"/>
    <x v="1"/>
    <s v="CHAdeMO"/>
    <n v="2012"/>
    <s v="No"/>
    <n v="4.3"/>
    <n v="9"/>
    <s v="Quarterly"/>
  </r>
  <r>
    <s v="EVS02976"/>
    <n v="-33.804248999999999"/>
    <n v="151.397941"/>
    <s v="4958 Sydney Ave"/>
    <s v=" Sydney"/>
    <s v="Australia"/>
    <s v="Australia"/>
    <s v="Australia"/>
    <s v="AC Level 2"/>
    <n v="0.24"/>
    <s v="6:00-22:00"/>
    <s v="6:00-22:00"/>
    <d v="1899-12-30T16:04:48"/>
    <n v="18.350000000000001"/>
    <n v="34"/>
    <x v="2"/>
    <x v="0"/>
    <s v="Type 2, CHAdeMO"/>
    <n v="2020"/>
    <s v="Yes"/>
    <n v="4.3"/>
    <n v="9"/>
    <s v="Annually"/>
  </r>
  <r>
    <s v="EVS02977"/>
    <n v="-33.868146000000003"/>
    <n v="18.434608000000001"/>
    <s v="4683 Cape Town Ave"/>
    <s v=" Cape Town"/>
    <s v="South Africa"/>
    <s v="South Africa"/>
    <s v="Africa"/>
    <s v="AC Level 2"/>
    <n v="0.35"/>
    <s v="6:00-22:00"/>
    <s v="6:00-22:00"/>
    <d v="1899-12-30T16:04:48"/>
    <n v="4.47"/>
    <n v="71"/>
    <x v="3"/>
    <x v="1"/>
    <s v="CHAdeMO"/>
    <n v="2017"/>
    <s v="No"/>
    <n v="4.5999999999999996"/>
    <n v="8"/>
    <s v="Quarterly"/>
  </r>
  <r>
    <s v="EVS02979"/>
    <n v="18.924655999999999"/>
    <n v="72.902265"/>
    <s v="4677 Mumbai Ave"/>
    <s v=" Mumbai"/>
    <s v="India"/>
    <s v="India"/>
    <s v="Asia"/>
    <s v="AC Level 2"/>
    <n v="0.47"/>
    <d v="2025-07-24T00:00:00"/>
    <s v="9.00-21.00"/>
    <d v="1900-01-11T00:00:00"/>
    <n v="13.65"/>
    <n v="98"/>
    <x v="4"/>
    <x v="3"/>
    <s v="CCS, Tesla"/>
    <n v="2016"/>
    <s v="Yes"/>
    <n v="4.5"/>
    <n v="4"/>
    <s v="Quarterly"/>
  </r>
  <r>
    <s v="EVS02980"/>
    <n v="52.501730000000002"/>
    <n v="13.442565"/>
    <s v="4419 Berlin Ave"/>
    <s v=" Berlin"/>
    <s v="Germany"/>
    <s v="Germany"/>
    <s v="Europe"/>
    <s v="AC Level 2"/>
    <n v="0.16"/>
    <d v="2025-07-24T00:00:00"/>
    <s v="9.00-21.00"/>
    <d v="1900-01-11T00:00:00"/>
    <n v="11.55"/>
    <n v="50"/>
    <x v="3"/>
    <x v="3"/>
    <s v="CCS"/>
    <n v="2010"/>
    <s v="Yes"/>
    <n v="5"/>
    <n v="10"/>
    <s v="Monthly"/>
  </r>
  <r>
    <s v="EVS02982"/>
    <n v="55.724843999999997"/>
    <n v="37.515355999999997"/>
    <s v="7498 Moscow Ave"/>
    <s v=" Moscow"/>
    <s v="Russia"/>
    <s v="Russia"/>
    <s v="Europe"/>
    <s v="AC Level 2"/>
    <n v="0.43"/>
    <d v="2025-07-24T00:00:00"/>
    <s v="9.00-21.00"/>
    <d v="1900-01-11T00:00:00"/>
    <n v="14.58"/>
    <n v="88"/>
    <x v="2"/>
    <x v="2"/>
    <s v="CCS, Type 2"/>
    <n v="2017"/>
    <s v="Yes"/>
    <n v="5"/>
    <n v="3"/>
    <s v="Monthly"/>
  </r>
  <r>
    <s v="EVS02985"/>
    <n v="39.913784999999997"/>
    <n v="116.382209"/>
    <s v="2174 Beijing Ave"/>
    <s v=" Beijing"/>
    <s v="China"/>
    <s v="China"/>
    <s v="Asia"/>
    <s v="AC Level 2"/>
    <n v="0.14000000000000001"/>
    <s v="6:00-22:00"/>
    <s v="6:00-22:00"/>
    <d v="1899-12-30T16:04:48"/>
    <n v="10.8"/>
    <n v="23"/>
    <x v="3"/>
    <x v="0"/>
    <s v="Type 2"/>
    <n v="2016"/>
    <s v="Yes"/>
    <n v="4.7"/>
    <n v="9"/>
    <s v="Quarterly"/>
  </r>
  <r>
    <s v="EVS02987"/>
    <n v="13.701687"/>
    <n v="100.543533"/>
    <s v="7660 Bangkok Ave"/>
    <s v=" Bangkok"/>
    <s v="Thailand"/>
    <s v="Thailand"/>
    <s v="Asia"/>
    <s v="AC Level 2"/>
    <n v="0.14000000000000001"/>
    <s v="6:00-22:00"/>
    <s v="6:00-22:00"/>
    <d v="1899-12-30T16:04:48"/>
    <n v="6.37"/>
    <n v="35"/>
    <x v="2"/>
    <x v="1"/>
    <s v="Tesla, Type 2"/>
    <n v="2014"/>
    <s v="Yes"/>
    <n v="4.8"/>
    <n v="1"/>
    <s v="Quarterly"/>
  </r>
  <r>
    <s v="EVS02988"/>
    <n v="13.879772000000001"/>
    <n v="100.492712"/>
    <s v="4125 Bangkok Ave"/>
    <s v=" Bangkok"/>
    <s v="Thailand"/>
    <s v="Thailand"/>
    <s v="Asia"/>
    <s v="AC Level 2"/>
    <n v="0.16"/>
    <d v="2025-07-24T00:00:00"/>
    <s v="9.00-21.00"/>
    <d v="1900-01-11T00:00:00"/>
    <n v="14.28"/>
    <n v="48"/>
    <x v="1"/>
    <x v="1"/>
    <s v="Tesla, Type 2"/>
    <n v="2017"/>
    <s v="Yes"/>
    <n v="4.7"/>
    <n v="4"/>
    <s v="Annually"/>
  </r>
  <r>
    <s v="EVS02989"/>
    <n v="19.192181000000001"/>
    <n v="72.924081999999999"/>
    <s v="1224 Mumbai Ave"/>
    <s v=" Mumbai"/>
    <s v="India"/>
    <s v="India"/>
    <s v="Asia"/>
    <s v="AC Level 2"/>
    <n v="0.4"/>
    <s v="9:00-18:00"/>
    <s v="9:00-18:00"/>
    <d v="1899-12-30T08:52:48"/>
    <n v="7.74"/>
    <n v="52"/>
    <x v="4"/>
    <x v="1"/>
    <s v="CHAdeMO, CCS"/>
    <n v="2013"/>
    <s v="No"/>
    <n v="4.0999999999999996"/>
    <n v="5"/>
    <s v="Annually"/>
  </r>
  <r>
    <s v="EVS02990"/>
    <n v="55.853326000000003"/>
    <n v="37.572080999999997"/>
    <s v="6173 Moscow Ave"/>
    <s v=" Moscow"/>
    <s v="Russia"/>
    <s v="Russia"/>
    <s v="Europe"/>
    <s v="AC Level 2"/>
    <n v="0.44"/>
    <s v="6:00-22:00"/>
    <s v="6:00-22:00"/>
    <d v="1899-12-30T16:04:48"/>
    <n v="17.11"/>
    <n v="50"/>
    <x v="3"/>
    <x v="2"/>
    <s v="Tesla, Type 2"/>
    <n v="2019"/>
    <s v="No"/>
    <n v="3"/>
    <n v="8"/>
    <s v="Quarterly"/>
  </r>
  <r>
    <s v="EVS02991"/>
    <n v="-7.5223810000000002"/>
    <n v="67.999195"/>
    <s v="5543 Random Rd"/>
    <s v="Error"/>
    <s v="Error"/>
    <s v="Error"/>
    <s v="Error"/>
    <s v="AC Level 2"/>
    <n v="0.32"/>
    <s v="9:00-18:00"/>
    <s v="9:00-18:00"/>
    <d v="1899-12-30T08:52:48"/>
    <n v="9.41"/>
    <n v="72"/>
    <x v="2"/>
    <x v="3"/>
    <s v="Type 2"/>
    <n v="2022"/>
    <s v="No"/>
    <n v="4.9000000000000004"/>
    <n v="10"/>
    <s v="Monthly"/>
  </r>
  <r>
    <s v="EVS02993"/>
    <n v="-33.837752999999999"/>
    <n v="18.477907999999999"/>
    <s v="4427 Cape Town Ave"/>
    <s v=" Cape Town"/>
    <s v="South Africa"/>
    <s v="South Africa"/>
    <s v="Africa"/>
    <s v="AC Level 2"/>
    <n v="0.2"/>
    <d v="2025-07-24T00:00:00"/>
    <s v="9.00-21.00"/>
    <d v="1900-01-11T00:00:00"/>
    <n v="14.04"/>
    <n v="27"/>
    <x v="2"/>
    <x v="1"/>
    <s v="Tesla"/>
    <n v="2012"/>
    <s v="No"/>
    <n v="3.1"/>
    <n v="1"/>
    <s v="Quarterly"/>
  </r>
  <r>
    <s v="EVS02994"/>
    <n v="37.552520000000001"/>
    <n v="127.05327699999999"/>
    <s v="9523 Seoul Ave"/>
    <s v=" Seoul"/>
    <s v="South Korea"/>
    <s v="South Korea"/>
    <s v="Asia"/>
    <s v="AC Level 2"/>
    <n v="0.45"/>
    <d v="2025-07-24T00:00:00"/>
    <s v="9.00-21.00"/>
    <d v="1900-01-11T00:00:00"/>
    <n v="18.13"/>
    <n v="79"/>
    <x v="3"/>
    <x v="1"/>
    <s v="CCS, Type 2"/>
    <n v="2010"/>
    <s v="Yes"/>
    <n v="3.9"/>
    <n v="2"/>
    <s v="Annually"/>
  </r>
  <r>
    <s v="EVS02996"/>
    <n v="-33.810381"/>
    <n v="18.458368"/>
    <s v="216 Cape Town Ave"/>
    <s v=" Cape Town"/>
    <s v="South Africa"/>
    <s v="South Africa"/>
    <s v="Africa"/>
    <s v="AC Level 2"/>
    <n v="0.11"/>
    <s v="6:00-22:00"/>
    <s v="6:00-22:00"/>
    <d v="1899-12-30T16:04:48"/>
    <n v="18.7"/>
    <n v="47"/>
    <x v="2"/>
    <x v="1"/>
    <s v="CCS, Type 2"/>
    <n v="2022"/>
    <s v="Yes"/>
    <n v="3.5"/>
    <n v="1"/>
    <s v="Annually"/>
  </r>
  <r>
    <s v="EVS02998"/>
    <n v="-23.698239999999998"/>
    <n v="-46.597462999999998"/>
    <s v="3905 SÃ£o Paulo Ave"/>
    <s v=" SÃ£o Paulo"/>
    <s v="Brazil"/>
    <s v="Brazil"/>
    <s v="South America"/>
    <s v="AC Level 2"/>
    <n v="0.46"/>
    <d v="2025-07-24T00:00:00"/>
    <s v="9.00-21.00"/>
    <d v="1900-01-11T00:00:00"/>
    <n v="18.79"/>
    <n v="35"/>
    <x v="3"/>
    <x v="2"/>
    <s v="CHAdeMO"/>
    <n v="2017"/>
    <s v="No"/>
    <n v="4"/>
    <n v="7"/>
    <s v="Monthly"/>
  </r>
  <r>
    <s v="EVS03000"/>
    <n v="37.588430000000002"/>
    <n v="127.014079"/>
    <s v="360 Seoul Ave"/>
    <s v=" Seoul"/>
    <s v="South Korea"/>
    <s v="South Korea"/>
    <s v="Asia"/>
    <s v="AC Level 2"/>
    <n v="0.13"/>
    <s v="9:00-18:00"/>
    <s v="9:00-18:00"/>
    <d v="1899-12-30T08:52:48"/>
    <n v="14.25"/>
    <n v="39"/>
    <x v="1"/>
    <x v="2"/>
    <s v="Type 2"/>
    <n v="2019"/>
    <s v="Yes"/>
    <n v="4.5"/>
    <n v="6"/>
    <s v="Quarterly"/>
  </r>
  <r>
    <s v="EVS03003"/>
    <n v="-33.774906999999999"/>
    <n v="18.479082999999999"/>
    <s v="6716 Cape Town Ave"/>
    <s v=" Cape Town"/>
    <s v="South Africa"/>
    <s v="South Africa"/>
    <s v="Africa"/>
    <s v="AC Level 2"/>
    <n v="0.17"/>
    <s v="6:00-22:00"/>
    <s v="6:00-22:00"/>
    <d v="1899-12-30T16:04:48"/>
    <n v="15.2"/>
    <n v="64"/>
    <x v="1"/>
    <x v="3"/>
    <s v="CHAdeMO"/>
    <n v="2020"/>
    <s v="Yes"/>
    <n v="3.2"/>
    <n v="1"/>
    <s v="Annually"/>
  </r>
  <r>
    <s v="EVS03004"/>
    <n v="41.892560000000003"/>
    <n v="-87.605502000000001"/>
    <s v="9563 Chicago Ave"/>
    <s v=" Chicago"/>
    <s v="United States"/>
    <s v="United States"/>
    <s v="North America"/>
    <s v="AC Level 2"/>
    <n v="0.27"/>
    <d v="2025-07-24T00:00:00"/>
    <s v="9.00-21.00"/>
    <d v="1900-01-11T00:00:00"/>
    <n v="12.94"/>
    <n v="35"/>
    <x v="2"/>
    <x v="3"/>
    <s v="Type 2, Tesla"/>
    <n v="2017"/>
    <s v="Yes"/>
    <n v="4.3"/>
    <n v="3"/>
    <s v="Annually"/>
  </r>
  <r>
    <s v="EVS03009"/>
    <n v="52.555540999999998"/>
    <n v="13.476948999999999"/>
    <s v="944 Berlin Ave"/>
    <s v=" Berlin"/>
    <s v="Germany"/>
    <s v="Germany"/>
    <s v="Europe"/>
    <s v="AC Level 2"/>
    <n v="0.48"/>
    <d v="2025-07-24T00:00:00"/>
    <s v="9.00-21.00"/>
    <d v="1900-01-11T00:00:00"/>
    <n v="8.08"/>
    <n v="20"/>
    <x v="0"/>
    <x v="3"/>
    <s v="Tesla"/>
    <n v="2010"/>
    <s v="No"/>
    <n v="4.2"/>
    <n v="10"/>
    <s v="Monthly"/>
  </r>
  <r>
    <s v="EVS03012"/>
    <n v="41.929619000000002"/>
    <n v="-87.755364"/>
    <s v="8336 Chicago Ave"/>
    <s v=" Chicago"/>
    <s v="United States"/>
    <s v="United States"/>
    <s v="North America"/>
    <s v="AC Level 2"/>
    <n v="0.12"/>
    <s v="9:00-18:00"/>
    <s v="9:00-18:00"/>
    <d v="1899-12-30T08:52:48"/>
    <n v="7.99"/>
    <n v="24"/>
    <x v="0"/>
    <x v="1"/>
    <s v="CHAdeMO"/>
    <n v="2015"/>
    <s v="Yes"/>
    <n v="4.7"/>
    <n v="1"/>
    <s v="Monthly"/>
  </r>
  <r>
    <s v="EVS03013"/>
    <n v="18.907259"/>
    <n v="72.956627999999995"/>
    <s v="1783 Mumbai Ave"/>
    <s v=" Mumbai"/>
    <s v="India"/>
    <s v="India"/>
    <s v="Asia"/>
    <s v="AC Level 2"/>
    <n v="0.41"/>
    <s v="9:00-18:00"/>
    <s v="9:00-18:00"/>
    <d v="1899-12-30T08:52:48"/>
    <n v="2.34"/>
    <n v="89"/>
    <x v="3"/>
    <x v="3"/>
    <s v="CHAdeMO"/>
    <n v="2023"/>
    <s v="Yes"/>
    <n v="3.5"/>
    <n v="8"/>
    <s v="Quarterly"/>
  </r>
  <r>
    <s v="EVS03015"/>
    <n v="34.143369999999997"/>
    <n v="-118.390259"/>
    <s v="5856 Los Angeles Ave"/>
    <s v=" Los Angeles"/>
    <s v="United States"/>
    <s v="United States"/>
    <s v="North America"/>
    <s v="AC Level 2"/>
    <n v="0.1"/>
    <s v="6:00-22:00"/>
    <s v="6:00-22:00"/>
    <d v="1899-12-30T16:04:48"/>
    <n v="3.52"/>
    <n v="78"/>
    <x v="1"/>
    <x v="3"/>
    <s v="CHAdeMO"/>
    <n v="2012"/>
    <s v="Yes"/>
    <n v="4.2"/>
    <n v="9"/>
    <s v="Quarterly"/>
  </r>
  <r>
    <s v="EVS03016"/>
    <n v="55.804482999999998"/>
    <n v="37.663210999999997"/>
    <s v="6213 Moscow Ave"/>
    <s v=" Moscow"/>
    <s v="Russia"/>
    <s v="Russia"/>
    <s v="Europe"/>
    <s v="AC Level 2"/>
    <n v="0.1"/>
    <s v="6:00-22:00"/>
    <s v="6:00-22:00"/>
    <d v="1899-12-30T16:04:48"/>
    <n v="2.57"/>
    <n v="35"/>
    <x v="4"/>
    <x v="0"/>
    <s v="CHAdeMO"/>
    <n v="2011"/>
    <s v="Yes"/>
    <n v="4.8"/>
    <n v="10"/>
    <s v="Annually"/>
  </r>
  <r>
    <s v="EVS03018"/>
    <n v="39.960804000000003"/>
    <n v="116.433806"/>
    <s v="8432 Beijing Ave"/>
    <s v=" Beijing"/>
    <s v="China"/>
    <s v="China"/>
    <s v="Asia"/>
    <s v="AC Level 2"/>
    <n v="0.45"/>
    <s v="6:00-22:00"/>
    <s v="6:00-22:00"/>
    <d v="1899-12-30T16:04:48"/>
    <n v="13.31"/>
    <n v="54"/>
    <x v="0"/>
    <x v="0"/>
    <s v="CHAdeMO, CCS"/>
    <n v="2013"/>
    <s v="Yes"/>
    <n v="3.1"/>
    <n v="10"/>
    <s v="Annually"/>
  </r>
  <r>
    <s v="EVS03019"/>
    <n v="34.168427999999999"/>
    <n v="-118.39166299999999"/>
    <s v="1555 Los Angeles Ave"/>
    <s v=" Los Angeles"/>
    <s v="United States"/>
    <s v="United States"/>
    <s v="North America"/>
    <s v="AC Level 2"/>
    <n v="0.35"/>
    <d v="2025-07-24T00:00:00"/>
    <s v="9.00-21.00"/>
    <d v="1900-01-11T00:00:00"/>
    <n v="18.05"/>
    <n v="84"/>
    <x v="4"/>
    <x v="0"/>
    <s v="CCS"/>
    <n v="2018"/>
    <s v="No"/>
    <n v="3.7"/>
    <n v="3"/>
    <s v="Annually"/>
  </r>
  <r>
    <s v="EVS03024"/>
    <n v="19.092205"/>
    <n v="72.806551999999996"/>
    <s v="7874 Mumbai Ave"/>
    <s v=" Mumbai"/>
    <s v="India"/>
    <s v="India"/>
    <s v="Asia"/>
    <s v="AC Level 2"/>
    <n v="0.48"/>
    <s v="9:00-18:00"/>
    <s v="9:00-18:00"/>
    <d v="1899-12-30T08:52:48"/>
    <n v="10.27"/>
    <n v="43"/>
    <x v="1"/>
    <x v="1"/>
    <s v="Type 2, CHAdeMO"/>
    <n v="2012"/>
    <s v="Yes"/>
    <n v="4.5"/>
    <n v="9"/>
    <s v="Monthly"/>
  </r>
  <r>
    <s v="EVS03025"/>
    <n v="37.856704000000001"/>
    <n v="-122.35348399999999"/>
    <s v="8725 San Francisco Ave"/>
    <s v=" San Francisco"/>
    <s v="United States"/>
    <s v="United States"/>
    <s v="North America"/>
    <s v="AC Level 2"/>
    <n v="0.44"/>
    <s v="9:00-18:00"/>
    <s v="9:00-18:00"/>
    <d v="1899-12-30T08:52:48"/>
    <n v="4.9000000000000004"/>
    <n v="48"/>
    <x v="0"/>
    <x v="1"/>
    <s v="CCS, Type 2"/>
    <n v="2015"/>
    <s v="Yes"/>
    <n v="4.8"/>
    <n v="6"/>
    <s v="Monthly"/>
  </r>
  <r>
    <s v="EVS03028"/>
    <n v="43.613331000000002"/>
    <n v="-79.407652999999996"/>
    <s v="1628 Toronto Ave"/>
    <s v=" Toronto"/>
    <s v="Canada"/>
    <s v="Canada"/>
    <s v="North America"/>
    <s v="AC Level 2"/>
    <n v="0.36"/>
    <d v="2025-07-24T00:00:00"/>
    <s v="9.00-21.00"/>
    <d v="1900-01-11T00:00:00"/>
    <n v="9.74"/>
    <n v="80"/>
    <x v="3"/>
    <x v="2"/>
    <s v="Tesla"/>
    <n v="2012"/>
    <s v="No"/>
    <n v="3.6"/>
    <n v="4"/>
    <s v="Monthly"/>
  </r>
  <r>
    <s v="EVS03032"/>
    <n v="39.887847000000001"/>
    <n v="116.444073"/>
    <s v="8851 Beijing Ave"/>
    <s v=" Beijing"/>
    <s v="China"/>
    <s v="China"/>
    <s v="Asia"/>
    <s v="AC Level 2"/>
    <n v="0.33"/>
    <s v="6:00-22:00"/>
    <s v="6:00-22:00"/>
    <d v="1899-12-30T16:04:48"/>
    <n v="6.93"/>
    <n v="13"/>
    <x v="4"/>
    <x v="0"/>
    <s v="Tesla, CCS"/>
    <n v="2021"/>
    <s v="Yes"/>
    <n v="3.9"/>
    <n v="3"/>
    <s v="Annually"/>
  </r>
  <r>
    <s v="EVS03037"/>
    <n v="55.717025999999997"/>
    <n v="37.665556000000002"/>
    <s v="7739 Moscow Ave"/>
    <s v=" Moscow"/>
    <s v="Russia"/>
    <s v="Russia"/>
    <s v="Europe"/>
    <s v="AC Level 2"/>
    <n v="0.33"/>
    <s v="6:00-22:00"/>
    <s v="6:00-22:00"/>
    <d v="1899-12-30T16:04:48"/>
    <n v="1.6"/>
    <n v="28"/>
    <x v="0"/>
    <x v="1"/>
    <s v="Tesla"/>
    <n v="2016"/>
    <s v="No"/>
    <n v="4.2"/>
    <n v="10"/>
    <s v="Annually"/>
  </r>
  <r>
    <s v="EVS03041"/>
    <n v="-6.9580970000000004"/>
    <n v="-2.6008300000000002"/>
    <s v="4704 Random Rd"/>
    <s v="Error"/>
    <s v="Error"/>
    <s v="Error"/>
    <s v="Error"/>
    <s v="AC Level 2"/>
    <n v="0.3"/>
    <d v="2025-07-24T00:00:00"/>
    <s v="9.00-21.00"/>
    <d v="1900-01-11T00:00:00"/>
    <n v="5.0999999999999996"/>
    <n v="41"/>
    <x v="4"/>
    <x v="3"/>
    <s v="CCS, Type 2"/>
    <n v="2023"/>
    <s v="No"/>
    <n v="3.4"/>
    <n v="1"/>
    <s v="Annually"/>
  </r>
  <r>
    <s v="EVS03042"/>
    <n v="52.430695"/>
    <n v="13.499542999999999"/>
    <s v="4264 Berlin Ave"/>
    <s v=" Berlin"/>
    <s v="Germany"/>
    <s v="Germany"/>
    <s v="Europe"/>
    <s v="AC Level 2"/>
    <n v="0.44"/>
    <s v="9:00-18:00"/>
    <s v="9:00-18:00"/>
    <d v="1899-12-30T08:52:48"/>
    <n v="2.75"/>
    <n v="99"/>
    <x v="0"/>
    <x v="2"/>
    <s v="Tesla, Type 2"/>
    <n v="2011"/>
    <s v="No"/>
    <n v="4.8"/>
    <n v="9"/>
    <s v="Annually"/>
  </r>
  <r>
    <s v="EVS03047"/>
    <n v="19.472770000000001"/>
    <n v="-99.017049999999998"/>
    <s v="5781 Mexico City Ave"/>
    <s v=" Mexico City"/>
    <s v="Mexico"/>
    <s v="Mexico"/>
    <s v="North America"/>
    <s v="AC Level 2"/>
    <n v="0.46"/>
    <d v="2025-07-24T00:00:00"/>
    <s v="9.00-21.00"/>
    <d v="1900-01-11T00:00:00"/>
    <n v="1.89"/>
    <n v="12"/>
    <x v="0"/>
    <x v="3"/>
    <s v="CHAdeMO"/>
    <n v="2021"/>
    <s v="Yes"/>
    <n v="4.3"/>
    <n v="3"/>
    <s v="Monthly"/>
  </r>
  <r>
    <s v="EVS03048"/>
    <n v="-33.756293999999997"/>
    <n v="18.544250999999999"/>
    <s v="7071 Cape Town Ave"/>
    <s v=" Cape Town"/>
    <s v="South Africa"/>
    <s v="South Africa"/>
    <s v="Africa"/>
    <s v="AC Level 2"/>
    <n v="0.18"/>
    <s v="6:00-22:00"/>
    <s v="6:00-22:00"/>
    <d v="1899-12-30T16:04:48"/>
    <n v="1.1599999999999999"/>
    <n v="22"/>
    <x v="3"/>
    <x v="0"/>
    <s v="Type 2, CCS"/>
    <n v="2022"/>
    <s v="No"/>
    <n v="3.6"/>
    <n v="5"/>
    <s v="Quarterly"/>
  </r>
  <r>
    <s v="EVS03049"/>
    <n v="43.679091"/>
    <n v="-79.381444999999999"/>
    <s v="2130 Toronto Ave"/>
    <s v=" Toronto"/>
    <s v="Canada"/>
    <s v="Canada"/>
    <s v="North America"/>
    <s v="AC Level 2"/>
    <n v="0.14000000000000001"/>
    <s v="9:00-18:00"/>
    <s v="9:00-18:00"/>
    <d v="1899-12-30T08:52:48"/>
    <n v="12.51"/>
    <n v="18"/>
    <x v="4"/>
    <x v="2"/>
    <s v="CCS"/>
    <n v="2017"/>
    <s v="No"/>
    <n v="4.5"/>
    <n v="4"/>
    <s v="Annually"/>
  </r>
  <r>
    <s v="EVS03050"/>
    <n v="19.490342999999999"/>
    <n v="-99.066384999999997"/>
    <s v="6386 Mexico City Ave"/>
    <s v=" Mexico City"/>
    <s v="Mexico"/>
    <s v="Mexico"/>
    <s v="North America"/>
    <s v="AC Level 2"/>
    <n v="0.4"/>
    <d v="2025-07-24T00:00:00"/>
    <s v="9.00-21.00"/>
    <d v="1900-01-11T00:00:00"/>
    <n v="2.98"/>
    <n v="24"/>
    <x v="4"/>
    <x v="2"/>
    <s v="Type 2"/>
    <n v="2021"/>
    <s v="Yes"/>
    <n v="4.5999999999999996"/>
    <n v="6"/>
    <s v="Quarterly"/>
  </r>
  <r>
    <s v="EVS03054"/>
    <n v="39.937525999999998"/>
    <n v="116.20205199999999"/>
    <s v="4245 Beijing Ave"/>
    <s v=" Beijing"/>
    <s v="China"/>
    <s v="China"/>
    <s v="Asia"/>
    <s v="AC Level 2"/>
    <n v="0.11"/>
    <s v="6:00-22:00"/>
    <s v="6:00-22:00"/>
    <d v="1899-12-30T16:04:48"/>
    <n v="1.73"/>
    <n v="38"/>
    <x v="0"/>
    <x v="0"/>
    <s v="Type 2, CHAdeMO"/>
    <n v="2010"/>
    <s v="Yes"/>
    <n v="3.1"/>
    <n v="1"/>
    <s v="Annually"/>
  </r>
  <r>
    <s v="EVS03055"/>
    <n v="55.835791999999998"/>
    <n v="37.508116000000001"/>
    <s v="7812 Moscow Ave"/>
    <s v=" Moscow"/>
    <s v="Russia"/>
    <s v="Russia"/>
    <s v="Europe"/>
    <s v="AC Level 2"/>
    <n v="0.24"/>
    <s v="6:00-22:00"/>
    <s v="6:00-22:00"/>
    <d v="1899-12-30T16:04:48"/>
    <n v="3.68"/>
    <n v="43"/>
    <x v="0"/>
    <x v="0"/>
    <s v="Tesla"/>
    <n v="2023"/>
    <s v="Yes"/>
    <n v="3.4"/>
    <n v="3"/>
    <s v="Quarterly"/>
  </r>
  <r>
    <s v="EVS03056"/>
    <n v="34.023265000000002"/>
    <n v="-118.26801"/>
    <s v="9339 Los Angeles Ave"/>
    <s v=" Los Angeles"/>
    <s v="United States"/>
    <s v="United States"/>
    <s v="North America"/>
    <s v="AC Level 2"/>
    <n v="0.33"/>
    <s v="9:00-18:00"/>
    <s v="9:00-18:00"/>
    <d v="1899-12-30T08:52:48"/>
    <n v="9.91"/>
    <n v="47"/>
    <x v="0"/>
    <x v="3"/>
    <s v="CCS"/>
    <n v="2020"/>
    <s v="Yes"/>
    <n v="3.6"/>
    <n v="10"/>
    <s v="Annually"/>
  </r>
  <r>
    <s v="EVS03066"/>
    <n v="-23.670041999999999"/>
    <n v="-46.617479000000003"/>
    <s v="7594 SÃ£o Paulo Ave"/>
    <s v=" SÃ£o Paulo"/>
    <s v="Brazil"/>
    <s v="Brazil"/>
    <s v="South America"/>
    <s v="AC Level 2"/>
    <n v="0.18"/>
    <d v="2025-07-24T00:00:00"/>
    <s v="9.00-21.00"/>
    <d v="1900-01-11T00:00:00"/>
    <n v="10.81"/>
    <n v="90"/>
    <x v="4"/>
    <x v="3"/>
    <s v="Tesla"/>
    <n v="2021"/>
    <s v="No"/>
    <n v="4.5999999999999996"/>
    <n v="5"/>
    <s v="Quarterly"/>
  </r>
  <r>
    <s v="EVS03071"/>
    <n v="-87.992041"/>
    <n v="152.36193800000001"/>
    <s v="5046 Random Rd"/>
    <s v="Not Found"/>
    <s v="Not Found"/>
    <s v="Not Found"/>
    <s v="Not Found"/>
    <s v="AC Level 2"/>
    <n v="0.34"/>
    <s v="6:00-22:00"/>
    <s v="6:00-22:00"/>
    <d v="1899-12-30T16:04:48"/>
    <n v="11.97"/>
    <n v="43"/>
    <x v="0"/>
    <x v="0"/>
    <s v="CHAdeMO, CCS"/>
    <n v="2018"/>
    <s v="No"/>
    <n v="3.4"/>
    <n v="1"/>
    <s v="Quarterly"/>
  </r>
  <r>
    <s v="EVS03075"/>
    <n v="18.993228999999999"/>
    <n v="72.987961999999996"/>
    <s v="2876 Mumbai Ave"/>
    <s v=" Mumbai"/>
    <s v="India"/>
    <s v="India"/>
    <s v="Asia"/>
    <s v="AC Level 2"/>
    <n v="0.16"/>
    <s v="6:00-22:00"/>
    <s v="6:00-22:00"/>
    <d v="1899-12-30T16:04:48"/>
    <n v="14.57"/>
    <n v="57"/>
    <x v="2"/>
    <x v="3"/>
    <s v="Type 2, CCS"/>
    <n v="2019"/>
    <s v="Yes"/>
    <n v="4.8"/>
    <n v="6"/>
    <s v="Annually"/>
  </r>
  <r>
    <s v="EVS03076"/>
    <n v="25.288025000000001"/>
    <n v="55.317714000000002"/>
    <s v="7206 Dubai Ave"/>
    <s v=" Dubai"/>
    <s v="United Arab Emirates"/>
    <s v="United Arab Emirates"/>
    <s v="Asia"/>
    <s v="AC Level 2"/>
    <n v="0.13"/>
    <s v="9:00-18:00"/>
    <s v="9:00-18:00"/>
    <d v="1899-12-30T08:52:48"/>
    <n v="12.21"/>
    <n v="39"/>
    <x v="1"/>
    <x v="1"/>
    <s v="CHAdeMO, CCS"/>
    <n v="2011"/>
    <s v="Yes"/>
    <n v="4.5999999999999996"/>
    <n v="2"/>
    <s v="Annually"/>
  </r>
  <r>
    <s v="EVS03078"/>
    <n v="-33.850841000000003"/>
    <n v="18.416349"/>
    <s v="1289 Cape Town Ave"/>
    <s v=" Cape Town"/>
    <s v="South Africa"/>
    <s v="South Africa"/>
    <s v="Africa"/>
    <s v="AC Level 2"/>
    <n v="0.4"/>
    <s v="6:00-22:00"/>
    <s v="6:00-22:00"/>
    <d v="1899-12-30T16:04:48"/>
    <n v="12.46"/>
    <n v="57"/>
    <x v="3"/>
    <x v="0"/>
    <s v="CCS, Tesla"/>
    <n v="2015"/>
    <s v="Yes"/>
    <n v="4.2"/>
    <n v="10"/>
    <s v="Monthly"/>
  </r>
  <r>
    <s v="EVS03080"/>
    <n v="-23.585854999999999"/>
    <n v="-46.655425999999999"/>
    <s v="5631 SÃ£o Paulo Ave"/>
    <s v=" SÃ£o Paulo"/>
    <s v="Brazil"/>
    <s v="Brazil"/>
    <s v="South America"/>
    <s v="AC Level 2"/>
    <n v="0.28999999999999998"/>
    <s v="9:00-18:00"/>
    <s v="9:00-18:00"/>
    <d v="1899-12-30T08:52:48"/>
    <n v="9.2200000000000006"/>
    <n v="75"/>
    <x v="0"/>
    <x v="0"/>
    <s v="CHAdeMO, Type 2"/>
    <n v="2013"/>
    <s v="Yes"/>
    <n v="3.5"/>
    <n v="4"/>
    <s v="Annually"/>
  </r>
  <r>
    <s v="EVS03094"/>
    <n v="39.977015999999999"/>
    <n v="116.382368"/>
    <s v="5044 Beijing Ave"/>
    <s v=" Beijing"/>
    <s v="China"/>
    <s v="China"/>
    <s v="Asia"/>
    <s v="AC Level 2"/>
    <n v="0.28000000000000003"/>
    <d v="2025-07-24T00:00:00"/>
    <s v="9.00-21.00"/>
    <d v="1900-01-11T00:00:00"/>
    <n v="2.4"/>
    <n v="78"/>
    <x v="3"/>
    <x v="1"/>
    <s v="CCS, Tesla"/>
    <n v="2017"/>
    <s v="No"/>
    <n v="4"/>
    <n v="4"/>
    <s v="Monthly"/>
  </r>
  <r>
    <s v="EVS03097"/>
    <n v="34.118028000000002"/>
    <n v="-118.260206"/>
    <s v="6179 Los Angeles Ave"/>
    <s v=" Los Angeles"/>
    <s v="United States"/>
    <s v="United States"/>
    <s v="North America"/>
    <s v="AC Level 2"/>
    <n v="0.41"/>
    <s v="9:00-18:00"/>
    <s v="9:00-18:00"/>
    <d v="1899-12-30T08:52:48"/>
    <n v="8.51"/>
    <n v="14"/>
    <x v="1"/>
    <x v="1"/>
    <s v="Tesla"/>
    <n v="2013"/>
    <s v="Yes"/>
    <n v="4.2"/>
    <n v="10"/>
    <s v="Monthly"/>
  </r>
  <r>
    <s v="EVS03098"/>
    <n v="19.080206"/>
    <n v="72.842907999999994"/>
    <s v="3348 Mumbai Ave"/>
    <s v=" Mumbai"/>
    <s v="India"/>
    <s v="India"/>
    <s v="Asia"/>
    <s v="AC Level 2"/>
    <n v="0.45"/>
    <s v="9:00-18:00"/>
    <s v="9:00-18:00"/>
    <d v="1899-12-30T08:52:48"/>
    <n v="7.81"/>
    <n v="61"/>
    <x v="4"/>
    <x v="0"/>
    <s v="CHAdeMO, Type 2"/>
    <n v="2017"/>
    <s v="No"/>
    <n v="3.2"/>
    <n v="9"/>
    <s v="Monthly"/>
  </r>
  <r>
    <s v="EVS03101"/>
    <n v="71.193709999999996"/>
    <n v="76.275233999999998"/>
    <s v="9767 Random Rd"/>
    <n v="0"/>
    <s v="Not Found"/>
    <s v="Not Found"/>
    <s v="Not Found"/>
    <s v="AC Level 2"/>
    <n v="0.31"/>
    <s v="6:00-22:00"/>
    <s v="6:00-22:00"/>
    <d v="1899-12-30T16:04:48"/>
    <n v="6.82"/>
    <n v="62"/>
    <x v="3"/>
    <x v="1"/>
    <s v="Type 2"/>
    <n v="2019"/>
    <s v="Yes"/>
    <n v="4.3"/>
    <n v="1"/>
    <s v="Monthly"/>
  </r>
  <r>
    <s v="EVS03103"/>
    <n v="-23.582709000000001"/>
    <n v="-46.500354999999999"/>
    <s v="3261 SÃ£o Paulo Ave"/>
    <s v=" SÃ£o Paulo"/>
    <s v="Brazil"/>
    <s v="Brazil"/>
    <s v="South America"/>
    <s v="AC Level 2"/>
    <n v="0.32"/>
    <s v="6:00-22:00"/>
    <s v="6:00-22:00"/>
    <d v="1899-12-30T16:04:48"/>
    <n v="18.27"/>
    <n v="89"/>
    <x v="0"/>
    <x v="0"/>
    <s v="Tesla"/>
    <n v="2018"/>
    <s v="No"/>
    <n v="4.9000000000000004"/>
    <n v="4"/>
    <s v="Quarterly"/>
  </r>
  <r>
    <s v="EVS03115"/>
    <n v="43.731091999999997"/>
    <n v="-79.390702000000005"/>
    <s v="380 Toronto Ave"/>
    <s v=" Toronto"/>
    <s v="Canada"/>
    <s v="Canada"/>
    <s v="North America"/>
    <s v="AC Level 2"/>
    <n v="0.35"/>
    <d v="2025-07-24T00:00:00"/>
    <s v="9.00-21.00"/>
    <d v="1900-01-11T00:00:00"/>
    <n v="16.12"/>
    <n v="16"/>
    <x v="0"/>
    <x v="0"/>
    <s v="CHAdeMO, Tesla"/>
    <n v="2010"/>
    <s v="Yes"/>
    <n v="4.0999999999999996"/>
    <n v="2"/>
    <s v="Annually"/>
  </r>
  <r>
    <s v="EVS03117"/>
    <n v="52.487462000000001"/>
    <n v="13.338153"/>
    <s v="1555 Berlin Ave"/>
    <s v=" Berlin"/>
    <s v="Germany"/>
    <s v="Germany"/>
    <s v="Europe"/>
    <s v="AC Level 2"/>
    <n v="0.43"/>
    <s v="9:00-18:00"/>
    <s v="9:00-18:00"/>
    <d v="1899-12-30T08:52:48"/>
    <n v="14.64"/>
    <n v="56"/>
    <x v="4"/>
    <x v="1"/>
    <s v="CHAdeMO"/>
    <n v="2017"/>
    <s v="Yes"/>
    <n v="3.4"/>
    <n v="5"/>
    <s v="Quarterly"/>
  </r>
  <r>
    <s v="EVS03119"/>
    <n v="-33.812058"/>
    <n v="18.522012"/>
    <s v="9615 Cape Town Ave"/>
    <s v=" Cape Town"/>
    <s v="South Africa"/>
    <s v="South Africa"/>
    <s v="Africa"/>
    <s v="AC Level 2"/>
    <n v="0.14000000000000001"/>
    <d v="2025-07-24T00:00:00"/>
    <s v="9.00-21.00"/>
    <d v="1900-01-11T00:00:00"/>
    <n v="6.7"/>
    <n v="26"/>
    <x v="4"/>
    <x v="0"/>
    <s v="CCS"/>
    <n v="2016"/>
    <s v="Yes"/>
    <n v="4.3"/>
    <n v="10"/>
    <s v="Quarterly"/>
  </r>
  <r>
    <s v="EVS03121"/>
    <n v="-27.932897000000001"/>
    <n v="18.009528"/>
    <s v="3753 Random Rd"/>
    <n v="0"/>
    <s v="Not Found"/>
    <s v="Not Found"/>
    <s v="Not Found"/>
    <s v="AC Level 2"/>
    <n v="0.39"/>
    <s v="9:00-18:00"/>
    <s v="9:00-18:00"/>
    <d v="1899-12-30T08:52:48"/>
    <n v="11.1"/>
    <n v="25"/>
    <x v="4"/>
    <x v="0"/>
    <s v="Tesla"/>
    <n v="2014"/>
    <s v="Yes"/>
    <n v="4.2"/>
    <n v="5"/>
    <s v="Quarterly"/>
  </r>
  <r>
    <s v="EVS03122"/>
    <n v="34.159967000000002"/>
    <n v="-118.25783699999999"/>
    <s v="5118 Los Angeles Ave"/>
    <s v=" Los Angeles"/>
    <s v="United States"/>
    <s v="United States"/>
    <s v="North America"/>
    <s v="AC Level 2"/>
    <n v="0.37"/>
    <s v="6:00-22:00"/>
    <s v="6:00-22:00"/>
    <d v="1899-12-30T16:04:48"/>
    <n v="13.79"/>
    <n v="95"/>
    <x v="4"/>
    <x v="0"/>
    <s v="Type 2, CCS"/>
    <n v="2015"/>
    <s v="Yes"/>
    <n v="3.6"/>
    <n v="10"/>
    <s v="Annually"/>
  </r>
  <r>
    <s v="EVS03123"/>
    <n v="37.665469000000002"/>
    <n v="127.071764"/>
    <s v="4854 Seoul Ave"/>
    <s v=" Seoul"/>
    <s v="South Korea"/>
    <s v="South Korea"/>
    <s v="Asia"/>
    <s v="AC Level 2"/>
    <n v="0.39"/>
    <s v="9:00-18:00"/>
    <s v="9:00-18:00"/>
    <d v="1899-12-30T08:52:48"/>
    <n v="13.86"/>
    <n v="22"/>
    <x v="0"/>
    <x v="2"/>
    <s v="Type 2, Tesla"/>
    <n v="2018"/>
    <s v="No"/>
    <n v="3.2"/>
    <n v="4"/>
    <s v="Annually"/>
  </r>
  <r>
    <s v="EVS03124"/>
    <n v="41.884121"/>
    <n v="-87.703235000000006"/>
    <s v="3445 Chicago Ave"/>
    <s v=" Chicago"/>
    <s v="United States"/>
    <s v="United States"/>
    <s v="North America"/>
    <s v="AC Level 2"/>
    <n v="0.3"/>
    <s v="9:00-18:00"/>
    <s v="9:00-18:00"/>
    <d v="1899-12-30T08:52:48"/>
    <n v="19.05"/>
    <n v="14"/>
    <x v="1"/>
    <x v="0"/>
    <s v="Tesla, CCS"/>
    <n v="2012"/>
    <s v="No"/>
    <n v="4.8"/>
    <n v="8"/>
    <s v="Monthly"/>
  </r>
  <r>
    <s v="EVS03125"/>
    <n v="52.599086"/>
    <n v="13.358336"/>
    <s v="7714 Berlin Ave"/>
    <s v=" Berlin"/>
    <s v="Germany"/>
    <s v="Germany"/>
    <s v="Europe"/>
    <s v="AC Level 2"/>
    <n v="0.24"/>
    <d v="2025-07-24T00:00:00"/>
    <s v="9.00-21.00"/>
    <d v="1900-01-11T00:00:00"/>
    <n v="5.45"/>
    <n v="33"/>
    <x v="0"/>
    <x v="2"/>
    <s v="Tesla, CHAdeMO"/>
    <n v="2012"/>
    <s v="Yes"/>
    <n v="3.4"/>
    <n v="9"/>
    <s v="Annually"/>
  </r>
  <r>
    <s v="EVS03128"/>
    <n v="37.541172000000003"/>
    <n v="126.957733"/>
    <s v="6388 Seoul Ave"/>
    <s v=" Seoul"/>
    <s v="South Korea"/>
    <s v="South Korea"/>
    <s v="Asia"/>
    <s v="AC Level 2"/>
    <n v="0.48"/>
    <s v="9:00-18:00"/>
    <s v="9:00-18:00"/>
    <d v="1899-12-30T08:52:48"/>
    <n v="8.9700000000000006"/>
    <n v="77"/>
    <x v="1"/>
    <x v="0"/>
    <s v="CHAdeMO"/>
    <n v="2014"/>
    <s v="Yes"/>
    <n v="3.3"/>
    <n v="7"/>
    <s v="Monthly"/>
  </r>
  <r>
    <s v="EVS03129"/>
    <n v="55.846769000000002"/>
    <n v="37.595022"/>
    <s v="4700 Moscow Ave"/>
    <s v=" Moscow"/>
    <s v="Russia"/>
    <s v="Russia"/>
    <s v="Europe"/>
    <s v="AC Level 2"/>
    <n v="0.41"/>
    <s v="6:00-22:00"/>
    <s v="6:00-22:00"/>
    <d v="1899-12-30T16:04:48"/>
    <n v="12.7"/>
    <n v="87"/>
    <x v="2"/>
    <x v="1"/>
    <s v="CCS"/>
    <n v="2019"/>
    <s v="Yes"/>
    <n v="3.3"/>
    <n v="1"/>
    <s v="Monthly"/>
  </r>
  <r>
    <s v="EVS03130"/>
    <n v="55.762720999999999"/>
    <n v="37.634099999999997"/>
    <s v="7223 Moscow Ave"/>
    <s v=" Moscow"/>
    <s v="Russia"/>
    <s v="Russia"/>
    <s v="Europe"/>
    <s v="AC Level 2"/>
    <n v="0.36"/>
    <s v="9:00-18:00"/>
    <s v="9:00-18:00"/>
    <d v="1899-12-30T08:52:48"/>
    <n v="15.29"/>
    <n v="36"/>
    <x v="4"/>
    <x v="1"/>
    <s v="CHAdeMO"/>
    <n v="2017"/>
    <s v="No"/>
    <n v="3.7"/>
    <n v="10"/>
    <s v="Annually"/>
  </r>
  <r>
    <s v="EVS03131"/>
    <n v="17.916013"/>
    <n v="-143.90526800000001"/>
    <s v="5586 Random Rd"/>
    <s v="Error"/>
    <s v="Error"/>
    <s v="Error"/>
    <s v="Error"/>
    <s v="AC Level 2"/>
    <n v="0.35"/>
    <s v="9:00-18:00"/>
    <s v="9:00-18:00"/>
    <d v="1899-12-30T08:52:48"/>
    <n v="5.0199999999999996"/>
    <n v="45"/>
    <x v="1"/>
    <x v="2"/>
    <s v="CCS"/>
    <n v="2010"/>
    <s v="Yes"/>
    <n v="4.3"/>
    <n v="8"/>
    <s v="Monthly"/>
  </r>
  <r>
    <s v="EVS03140"/>
    <n v="25.211784000000002"/>
    <n v="55.268135000000001"/>
    <s v="8461 Dubai Ave"/>
    <s v=" Dubai"/>
    <s v="United Arab Emirates"/>
    <s v="United Arab Emirates"/>
    <s v="Asia"/>
    <s v="AC Level 2"/>
    <n v="0.49"/>
    <d v="2025-07-24T00:00:00"/>
    <s v="9.00-21.00"/>
    <d v="1900-01-11T00:00:00"/>
    <n v="12.71"/>
    <n v="65"/>
    <x v="1"/>
    <x v="1"/>
    <s v="CHAdeMO"/>
    <n v="2019"/>
    <s v="No"/>
    <n v="4.5"/>
    <n v="1"/>
    <s v="Monthly"/>
  </r>
  <r>
    <s v="EVS03144"/>
    <n v="41.973582999999998"/>
    <n v="-87.691648999999998"/>
    <s v="1408 Chicago Ave"/>
    <s v=" Chicago"/>
    <s v="United States"/>
    <s v="United States"/>
    <s v="North America"/>
    <s v="AC Level 2"/>
    <n v="0.44"/>
    <d v="2025-07-24T00:00:00"/>
    <s v="9.00-21.00"/>
    <d v="1900-01-11T00:00:00"/>
    <n v="5.29"/>
    <n v="82"/>
    <x v="3"/>
    <x v="0"/>
    <s v="CHAdeMO"/>
    <n v="2015"/>
    <s v="No"/>
    <n v="3.5"/>
    <n v="9"/>
    <s v="Quarterly"/>
  </r>
  <r>
    <s v="EVS03156"/>
    <n v="19.40436"/>
    <n v="-99.006037000000006"/>
    <s v="333 Mexico City Ave"/>
    <s v=" Mexico City"/>
    <s v="Mexico"/>
    <s v="Mexico"/>
    <s v="North America"/>
    <s v="AC Level 2"/>
    <n v="0.44"/>
    <s v="6:00-22:00"/>
    <s v="6:00-22:00"/>
    <d v="1899-12-30T16:04:48"/>
    <n v="11.37"/>
    <n v="97"/>
    <x v="3"/>
    <x v="1"/>
    <s v="CCS"/>
    <n v="2013"/>
    <s v="Yes"/>
    <n v="4"/>
    <n v="4"/>
    <s v="Monthly"/>
  </r>
  <r>
    <s v="EVS03157"/>
    <n v="19.567757"/>
    <n v="-99.189173999999994"/>
    <s v="191 Mexico City Ave"/>
    <s v=" Mexico City"/>
    <s v="Mexico"/>
    <s v="Mexico"/>
    <s v="North America"/>
    <s v="AC Level 2"/>
    <n v="0.26"/>
    <s v="6:00-22:00"/>
    <s v="6:00-22:00"/>
    <d v="1899-12-30T16:04:48"/>
    <n v="5.19"/>
    <n v="66"/>
    <x v="0"/>
    <x v="1"/>
    <s v="Type 2"/>
    <n v="2016"/>
    <s v="Yes"/>
    <n v="4.4000000000000004"/>
    <n v="5"/>
    <s v="Quarterly"/>
  </r>
  <r>
    <s v="EVS03158"/>
    <n v="-23.565636000000001"/>
    <n v="-46.63447"/>
    <s v="3355 SÃ£o Paulo Ave"/>
    <s v=" SÃ£o Paulo"/>
    <s v="Brazil"/>
    <s v="Brazil"/>
    <s v="South America"/>
    <s v="AC Level 2"/>
    <n v="0.27"/>
    <d v="2025-07-24T00:00:00"/>
    <s v="9.00-21.00"/>
    <d v="1900-01-11T00:00:00"/>
    <n v="13.53"/>
    <n v="45"/>
    <x v="4"/>
    <x v="0"/>
    <s v="CCS"/>
    <n v="2014"/>
    <s v="No"/>
    <n v="3.1"/>
    <n v="8"/>
    <s v="Monthly"/>
  </r>
  <r>
    <s v="EVS03160"/>
    <n v="-23.581980999999999"/>
    <n v="-46.633778"/>
    <s v="6040 SÃ£o Paulo Ave"/>
    <s v=" SÃ£o Paulo"/>
    <s v="Brazil"/>
    <s v="Brazil"/>
    <s v="South America"/>
    <s v="AC Level 2"/>
    <n v="0.38"/>
    <d v="2025-07-24T00:00:00"/>
    <s v="9.00-21.00"/>
    <d v="1900-01-11T00:00:00"/>
    <n v="19.14"/>
    <n v="17"/>
    <x v="3"/>
    <x v="3"/>
    <s v="Type 2, Tesla"/>
    <n v="2014"/>
    <s v="Yes"/>
    <n v="4.5"/>
    <n v="6"/>
    <s v="Monthly"/>
  </r>
  <r>
    <s v="EVS03161"/>
    <n v="-31.151785"/>
    <n v="-32.629663000000001"/>
    <s v="7375 Random Rd"/>
    <s v="Error"/>
    <s v="Error"/>
    <s v="Error"/>
    <s v="Error"/>
    <s v="AC Level 2"/>
    <n v="0.25"/>
    <s v="6:00-22:00"/>
    <s v="6:00-22:00"/>
    <d v="1899-12-30T16:04:48"/>
    <n v="12.66"/>
    <n v="99"/>
    <x v="2"/>
    <x v="0"/>
    <s v="Type 2, CHAdeMO"/>
    <n v="2016"/>
    <s v="Yes"/>
    <n v="4.8"/>
    <n v="8"/>
    <s v="Monthly"/>
  </r>
  <r>
    <s v="EVS03167"/>
    <n v="37.591642"/>
    <n v="127.053352"/>
    <s v="5096 Seoul Ave"/>
    <s v=" Seoul"/>
    <s v="South Korea"/>
    <s v="South Korea"/>
    <s v="Asia"/>
    <s v="AC Level 2"/>
    <n v="0.28000000000000003"/>
    <s v="9:00-18:00"/>
    <s v="9:00-18:00"/>
    <d v="1899-12-30T08:52:48"/>
    <n v="3.3"/>
    <n v="36"/>
    <x v="2"/>
    <x v="0"/>
    <s v="Type 2"/>
    <n v="2021"/>
    <s v="Yes"/>
    <n v="3.1"/>
    <n v="10"/>
    <s v="Monthly"/>
  </r>
  <r>
    <s v="EVS03176"/>
    <n v="39.849747999999998"/>
    <n v="116.43814"/>
    <s v="4773 Beijing Ave"/>
    <s v=" Beijing"/>
    <s v="China"/>
    <s v="China"/>
    <s v="Asia"/>
    <s v="AC Level 2"/>
    <n v="0.33"/>
    <s v="9:00-18:00"/>
    <s v="9:00-18:00"/>
    <d v="1899-12-30T08:52:48"/>
    <n v="15.26"/>
    <n v="80"/>
    <x v="0"/>
    <x v="3"/>
    <s v="CHAdeMO, CCS"/>
    <n v="2022"/>
    <s v="No"/>
    <n v="3.1"/>
    <n v="7"/>
    <s v="Quarterly"/>
  </r>
  <r>
    <s v="EVS03177"/>
    <n v="37.715815999999997"/>
    <n v="-122.353641"/>
    <s v="8903 San Francisco Ave"/>
    <s v=" San Francisco"/>
    <s v="United States"/>
    <s v="United States"/>
    <s v="North America"/>
    <s v="AC Level 2"/>
    <n v="0.32"/>
    <s v="9:00-18:00"/>
    <s v="9:00-18:00"/>
    <d v="1899-12-30T08:52:48"/>
    <n v="17.89"/>
    <n v="62"/>
    <x v="4"/>
    <x v="2"/>
    <s v="Tesla, CHAdeMO"/>
    <n v="2021"/>
    <s v="Yes"/>
    <n v="5"/>
    <n v="7"/>
    <s v="Quarterly"/>
  </r>
  <r>
    <s v="EVS03179"/>
    <n v="37.875912999999997"/>
    <n v="-122.44697600000001"/>
    <s v="9856 San Francisco Ave"/>
    <s v=" San Francisco"/>
    <s v="United States"/>
    <s v="United States"/>
    <s v="North America"/>
    <s v="AC Level 2"/>
    <n v="0.5"/>
    <s v="9:00-18:00"/>
    <s v="9:00-18:00"/>
    <d v="1899-12-30T08:52:48"/>
    <n v="5.92"/>
    <n v="41"/>
    <x v="2"/>
    <x v="3"/>
    <s v="CHAdeMO"/>
    <n v="2021"/>
    <s v="Yes"/>
    <n v="3.5"/>
    <n v="9"/>
    <s v="Quarterly"/>
  </r>
  <r>
    <s v="EVS03181"/>
    <n v="34.157691999999997"/>
    <n v="121.179647"/>
    <s v="2591 Random Rd"/>
    <s v="Error"/>
    <s v="Error"/>
    <s v="Error"/>
    <s v="Error"/>
    <s v="AC Level 2"/>
    <n v="0.28999999999999998"/>
    <s v="6:00-22:00"/>
    <s v="6:00-22:00"/>
    <d v="1899-12-30T16:04:48"/>
    <n v="7.58"/>
    <n v="47"/>
    <x v="3"/>
    <x v="0"/>
    <s v="CCS, CHAdeMO"/>
    <n v="2023"/>
    <s v="Yes"/>
    <n v="4"/>
    <n v="2"/>
    <s v="Monthly"/>
  </r>
  <r>
    <s v="EVS03188"/>
    <n v="-33.819789"/>
    <n v="18.424458999999999"/>
    <s v="490 Cape Town Ave"/>
    <s v=" Cape Town"/>
    <s v="South Africa"/>
    <s v="South Africa"/>
    <s v="Africa"/>
    <s v="AC Level 2"/>
    <n v="0.41"/>
    <d v="2025-07-24T00:00:00"/>
    <s v="9.00-21.00"/>
    <d v="1900-01-11T00:00:00"/>
    <n v="10.75"/>
    <n v="87"/>
    <x v="0"/>
    <x v="1"/>
    <s v="Type 2"/>
    <n v="2019"/>
    <s v="No"/>
    <n v="3.1"/>
    <n v="9"/>
    <s v="Monthly"/>
  </r>
  <r>
    <s v="EVS03189"/>
    <n v="-33.740785000000002"/>
    <n v="18.486059999999998"/>
    <s v="4315 Cape Town Ave"/>
    <s v=" Cape Town"/>
    <s v="South Africa"/>
    <s v="South Africa"/>
    <s v="Africa"/>
    <s v="AC Level 2"/>
    <n v="0.15"/>
    <s v="6:00-22:00"/>
    <s v="6:00-22:00"/>
    <d v="1899-12-30T16:04:48"/>
    <n v="9.4"/>
    <n v="68"/>
    <x v="4"/>
    <x v="3"/>
    <s v="CCS"/>
    <n v="2017"/>
    <s v="Yes"/>
    <n v="4.0999999999999996"/>
    <n v="4"/>
    <s v="Annually"/>
  </r>
  <r>
    <s v="EVS03193"/>
    <n v="-33.870193999999998"/>
    <n v="18.510325999999999"/>
    <s v="8838 Cape Town Ave"/>
    <s v=" Cape Town"/>
    <s v="South Africa"/>
    <s v="South Africa"/>
    <s v="Africa"/>
    <s v="AC Level 2"/>
    <n v="0.35"/>
    <d v="2025-07-24T00:00:00"/>
    <s v="9.00-21.00"/>
    <d v="1900-01-11T00:00:00"/>
    <n v="7.7"/>
    <n v="54"/>
    <x v="4"/>
    <x v="3"/>
    <s v="CHAdeMO"/>
    <n v="2018"/>
    <s v="No"/>
    <n v="4.2"/>
    <n v="3"/>
    <s v="Quarterly"/>
  </r>
  <r>
    <s v="EVS03194"/>
    <n v="39.983369000000003"/>
    <n v="116.31703"/>
    <s v="3966 Beijing Ave"/>
    <s v=" Beijing"/>
    <s v="China"/>
    <s v="China"/>
    <s v="Asia"/>
    <s v="AC Level 2"/>
    <n v="0.4"/>
    <d v="2025-07-24T00:00:00"/>
    <s v="9.00-21.00"/>
    <d v="1900-01-11T00:00:00"/>
    <n v="7.32"/>
    <n v="72"/>
    <x v="2"/>
    <x v="0"/>
    <s v="Type 2"/>
    <n v="2012"/>
    <s v="No"/>
    <n v="4.4000000000000004"/>
    <n v="8"/>
    <s v="Quarterly"/>
  </r>
  <r>
    <s v="EVS03195"/>
    <n v="13.874038000000001"/>
    <n v="100.405449"/>
    <s v="4561 Bangkok Ave"/>
    <s v=" Bangkok"/>
    <s v="Thailand"/>
    <s v="Thailand"/>
    <s v="Asia"/>
    <s v="AC Level 2"/>
    <n v="0.2"/>
    <d v="2025-07-24T00:00:00"/>
    <s v="9.00-21.00"/>
    <d v="1900-01-11T00:00:00"/>
    <n v="1.58"/>
    <n v="29"/>
    <x v="1"/>
    <x v="0"/>
    <s v="Type 2, CCS"/>
    <n v="2014"/>
    <s v="No"/>
    <n v="4.8"/>
    <n v="7"/>
    <s v="Quarterly"/>
  </r>
  <r>
    <s v="EVS03196"/>
    <n v="41.986972999999999"/>
    <n v="-87.691502"/>
    <s v="4636 Chicago Ave"/>
    <s v=" Chicago"/>
    <s v="United States"/>
    <s v="United States"/>
    <s v="North America"/>
    <s v="AC Level 2"/>
    <n v="0.4"/>
    <s v="9:00-18:00"/>
    <s v="9:00-18:00"/>
    <d v="1899-12-30T08:52:48"/>
    <n v="3.25"/>
    <n v="35"/>
    <x v="1"/>
    <x v="2"/>
    <s v="CCS"/>
    <n v="2012"/>
    <s v="Yes"/>
    <n v="3.6"/>
    <n v="2"/>
    <s v="Annually"/>
  </r>
  <r>
    <s v="EVS03205"/>
    <n v="37.740644000000003"/>
    <n v="-122.43455400000001"/>
    <s v="1588 San Francisco Ave"/>
    <s v=" San Francisco"/>
    <s v="United States"/>
    <s v="United States"/>
    <s v="North America"/>
    <s v="AC Level 2"/>
    <n v="0.43"/>
    <s v="9:00-18:00"/>
    <s v="9:00-18:00"/>
    <d v="1899-12-30T08:52:48"/>
    <n v="10.8"/>
    <n v="89"/>
    <x v="0"/>
    <x v="0"/>
    <s v="CHAdeMO, Type 2"/>
    <n v="2011"/>
    <s v="Yes"/>
    <n v="4.9000000000000004"/>
    <n v="9"/>
    <s v="Monthly"/>
  </r>
  <r>
    <s v="EVS03209"/>
    <n v="-33.820599999999999"/>
    <n v="18.508623"/>
    <s v="4131 Cape Town Ave"/>
    <s v=" Cape Town"/>
    <s v="South Africa"/>
    <s v="South Africa"/>
    <s v="Africa"/>
    <s v="AC Level 2"/>
    <n v="0.34"/>
    <d v="2025-07-24T00:00:00"/>
    <s v="9.00-21.00"/>
    <d v="1900-01-11T00:00:00"/>
    <n v="18.18"/>
    <n v="90"/>
    <x v="0"/>
    <x v="0"/>
    <s v="CHAdeMO, CCS"/>
    <n v="2017"/>
    <s v="No"/>
    <n v="3.9"/>
    <n v="7"/>
    <s v="Monthly"/>
  </r>
  <r>
    <s v="EVS03213"/>
    <n v="-33.899081000000002"/>
    <n v="151.35466600000001"/>
    <s v="9311 Sydney Ave"/>
    <s v=" Sydney"/>
    <s v="Australia"/>
    <s v="Australia"/>
    <s v="Australia"/>
    <s v="AC Level 2"/>
    <n v="0.14000000000000001"/>
    <s v="9:00-18:00"/>
    <s v="9:00-18:00"/>
    <d v="1899-12-30T08:52:48"/>
    <n v="19.940000000000001"/>
    <n v="34"/>
    <x v="2"/>
    <x v="0"/>
    <s v="Type 2, CHAdeMO"/>
    <n v="2015"/>
    <s v="No"/>
    <n v="4.5999999999999996"/>
    <n v="9"/>
    <s v="Quarterly"/>
  </r>
  <r>
    <s v="EVS03214"/>
    <n v="25.331562999999999"/>
    <n v="55.233837999999999"/>
    <s v="4674 Dubai Ave"/>
    <s v=" Dubai"/>
    <s v="United Arab Emirates"/>
    <s v="United Arab Emirates"/>
    <s v="Asia"/>
    <s v="AC Level 2"/>
    <n v="0.28000000000000003"/>
    <s v="9:00-18:00"/>
    <s v="9:00-18:00"/>
    <d v="1899-12-30T08:52:48"/>
    <n v="16.23"/>
    <n v="72"/>
    <x v="4"/>
    <x v="1"/>
    <s v="Tesla, CHAdeMO"/>
    <n v="2011"/>
    <s v="Yes"/>
    <n v="4.9000000000000004"/>
    <n v="7"/>
    <s v="Annually"/>
  </r>
  <r>
    <s v="EVS03215"/>
    <n v="13.70698"/>
    <n v="100.54947300000001"/>
    <s v="4437 Bangkok Ave"/>
    <s v=" Bangkok"/>
    <s v="Thailand"/>
    <s v="Thailand"/>
    <s v="Asia"/>
    <s v="AC Level 2"/>
    <n v="0.18"/>
    <d v="2025-07-24T00:00:00"/>
    <s v="9.00-21.00"/>
    <d v="1900-01-11T00:00:00"/>
    <n v="3.42"/>
    <n v="15"/>
    <x v="0"/>
    <x v="2"/>
    <s v="CHAdeMO"/>
    <n v="2023"/>
    <s v="Yes"/>
    <n v="3.7"/>
    <n v="7"/>
    <s v="Monthly"/>
  </r>
  <r>
    <s v="EVS03216"/>
    <n v="-23.694982"/>
    <n v="-46.525286999999999"/>
    <s v="7444 SÃ£o Paulo Ave"/>
    <s v=" SÃ£o Paulo"/>
    <s v="Brazil"/>
    <s v="Brazil"/>
    <s v="South America"/>
    <s v="AC Level 2"/>
    <n v="0.15"/>
    <s v="9:00-18:00"/>
    <s v="9:00-18:00"/>
    <d v="1899-12-30T08:52:48"/>
    <n v="8.2100000000000009"/>
    <n v="17"/>
    <x v="2"/>
    <x v="0"/>
    <s v="CCS, Type 2"/>
    <n v="2018"/>
    <s v="No"/>
    <n v="3.8"/>
    <n v="4"/>
    <s v="Annually"/>
  </r>
  <r>
    <s v="EVS03217"/>
    <n v="25.36468"/>
    <n v="55.289985999999999"/>
    <s v="2058 Dubai Ave"/>
    <s v=" Dubai"/>
    <s v="United Arab Emirates"/>
    <s v="United Arab Emirates"/>
    <s v="Asia"/>
    <s v="AC Level 2"/>
    <n v="0.16"/>
    <s v="9:00-18:00"/>
    <s v="9:00-18:00"/>
    <d v="1899-12-30T08:52:48"/>
    <n v="15.5"/>
    <n v="21"/>
    <x v="0"/>
    <x v="1"/>
    <s v="CCS, Type 2"/>
    <n v="2016"/>
    <s v="Yes"/>
    <n v="3.5"/>
    <n v="2"/>
    <s v="Quarterly"/>
  </r>
  <r>
    <s v="EVS03219"/>
    <n v="37.554408000000002"/>
    <n v="127.09391100000001"/>
    <s v="2494 Seoul Ave"/>
    <s v=" Seoul"/>
    <s v="South Korea"/>
    <s v="South Korea"/>
    <s v="Asia"/>
    <s v="AC Level 2"/>
    <n v="0.49"/>
    <s v="9:00-18:00"/>
    <s v="9:00-18:00"/>
    <d v="1899-12-30T08:52:48"/>
    <n v="19.8"/>
    <n v="82"/>
    <x v="4"/>
    <x v="1"/>
    <s v="Type 2, Tesla"/>
    <n v="2021"/>
    <s v="Yes"/>
    <n v="4.5"/>
    <n v="2"/>
    <s v="Annually"/>
  </r>
  <r>
    <s v="EVS03222"/>
    <n v="19.150825999999999"/>
    <n v="72.838779000000002"/>
    <s v="4116 Mumbai Ave"/>
    <s v=" Mumbai"/>
    <s v="India"/>
    <s v="India"/>
    <s v="Asia"/>
    <s v="AC Level 2"/>
    <n v="0.39"/>
    <s v="6:00-22:00"/>
    <s v="6:00-22:00"/>
    <d v="1899-12-30T16:04:48"/>
    <n v="3.87"/>
    <n v="76"/>
    <x v="1"/>
    <x v="0"/>
    <s v="Tesla, CCS"/>
    <n v="2010"/>
    <s v="Yes"/>
    <n v="4.2"/>
    <n v="10"/>
    <s v="Quarterly"/>
  </r>
  <r>
    <s v="EVS03225"/>
    <n v="-33.833283999999999"/>
    <n v="18.552627999999999"/>
    <s v="9865 Cape Town Ave"/>
    <s v=" Cape Town"/>
    <s v="South Africa"/>
    <s v="South Africa"/>
    <s v="Africa"/>
    <s v="AC Level 2"/>
    <n v="0.43"/>
    <d v="2025-07-24T00:00:00"/>
    <s v="9.00-21.00"/>
    <d v="1900-01-11T00:00:00"/>
    <n v="2.46"/>
    <n v="37"/>
    <x v="0"/>
    <x v="0"/>
    <s v="CCS"/>
    <n v="2019"/>
    <s v="Yes"/>
    <n v="4.5999999999999996"/>
    <n v="4"/>
    <s v="Annually"/>
  </r>
  <r>
    <s v="EVS03228"/>
    <n v="39.857246000000004"/>
    <n v="116.36527"/>
    <s v="6338 Beijing Ave"/>
    <s v=" Beijing"/>
    <s v="China"/>
    <s v="China"/>
    <s v="Asia"/>
    <s v="AC Level 2"/>
    <n v="0.28999999999999998"/>
    <s v="9:00-18:00"/>
    <s v="9:00-18:00"/>
    <d v="1899-12-30T08:52:48"/>
    <n v="3.85"/>
    <n v="39"/>
    <x v="1"/>
    <x v="0"/>
    <s v="Tesla"/>
    <n v="2016"/>
    <s v="No"/>
    <n v="4.2"/>
    <n v="2"/>
    <s v="Annually"/>
  </r>
  <r>
    <s v="EVS03229"/>
    <n v="19.461157"/>
    <n v="-99.063282999999998"/>
    <s v="7874 Mexico City Ave"/>
    <s v=" Mexico City"/>
    <s v="Mexico"/>
    <s v="Mexico"/>
    <s v="North America"/>
    <s v="AC Level 2"/>
    <n v="0.28000000000000003"/>
    <s v="9:00-18:00"/>
    <s v="9:00-18:00"/>
    <d v="1899-12-30T08:52:48"/>
    <n v="3.75"/>
    <n v="99"/>
    <x v="4"/>
    <x v="3"/>
    <s v="Type 2"/>
    <n v="2014"/>
    <s v="No"/>
    <n v="3.4"/>
    <n v="6"/>
    <s v="Annually"/>
  </r>
  <r>
    <s v="EVS03230"/>
    <n v="19.013629000000002"/>
    <n v="72.883027999999996"/>
    <s v="8903 Mumbai Ave"/>
    <s v=" Mumbai"/>
    <s v="India"/>
    <s v="India"/>
    <s v="Asia"/>
    <s v="AC Level 2"/>
    <n v="0.11"/>
    <s v="6:00-22:00"/>
    <s v="6:00-22:00"/>
    <d v="1899-12-30T16:04:48"/>
    <n v="2.4500000000000002"/>
    <n v="82"/>
    <x v="2"/>
    <x v="1"/>
    <s v="CCS, Type 2"/>
    <n v="2014"/>
    <s v="No"/>
    <n v="4.4000000000000004"/>
    <n v="7"/>
    <s v="Quarterly"/>
  </r>
  <r>
    <s v="EVS03235"/>
    <n v="52.474536000000001"/>
    <n v="13.317308000000001"/>
    <s v="3244 Berlin Ave"/>
    <s v=" Berlin"/>
    <s v="Germany"/>
    <s v="Germany"/>
    <s v="Europe"/>
    <s v="AC Level 2"/>
    <n v="0.41"/>
    <d v="2025-07-24T00:00:00"/>
    <s v="9.00-21.00"/>
    <d v="1900-01-11T00:00:00"/>
    <n v="4.6500000000000004"/>
    <n v="39"/>
    <x v="4"/>
    <x v="0"/>
    <s v="Tesla, Type 2"/>
    <n v="2014"/>
    <s v="Yes"/>
    <n v="4.5999999999999996"/>
    <n v="9"/>
    <s v="Monthly"/>
  </r>
  <r>
    <s v="EVS03239"/>
    <n v="37.849015999999999"/>
    <n v="-122.386634"/>
    <s v="3560 San Francisco Ave"/>
    <s v=" San Francisco"/>
    <s v="United States"/>
    <s v="United States"/>
    <s v="North America"/>
    <s v="AC Level 2"/>
    <n v="0.21"/>
    <s v="6:00-22:00"/>
    <s v="6:00-22:00"/>
    <d v="1899-12-30T16:04:48"/>
    <n v="18.399999999999999"/>
    <n v="95"/>
    <x v="2"/>
    <x v="0"/>
    <s v="CCS, Type 2"/>
    <n v="2012"/>
    <s v="Yes"/>
    <n v="3.3"/>
    <n v="6"/>
    <s v="Monthly"/>
  </r>
  <r>
    <s v="EVS03243"/>
    <n v="13.890256000000001"/>
    <n v="100.40303900000001"/>
    <s v="7762 Bangkok Ave"/>
    <s v=" Bangkok"/>
    <s v="Thailand"/>
    <s v="Thailand"/>
    <s v="Asia"/>
    <s v="AC Level 2"/>
    <n v="0.21"/>
    <s v="6:00-22:00"/>
    <s v="6:00-22:00"/>
    <d v="1899-12-30T16:04:48"/>
    <n v="15.16"/>
    <n v="34"/>
    <x v="0"/>
    <x v="0"/>
    <s v="CCS"/>
    <n v="2012"/>
    <s v="Yes"/>
    <n v="4"/>
    <n v="9"/>
    <s v="Monthly"/>
  </r>
  <r>
    <s v="EVS03253"/>
    <n v="-33.736702000000001"/>
    <n v="18.456897999999999"/>
    <s v="3833 Cape Town Ave"/>
    <s v=" Cape Town"/>
    <s v="South Africa"/>
    <s v="South Africa"/>
    <s v="Africa"/>
    <s v="AC Level 2"/>
    <n v="0.48"/>
    <s v="6:00-22:00"/>
    <s v="6:00-22:00"/>
    <d v="1899-12-30T16:04:48"/>
    <n v="14.6"/>
    <n v="13"/>
    <x v="4"/>
    <x v="2"/>
    <s v="Type 2, Tesla"/>
    <n v="2021"/>
    <s v="No"/>
    <n v="3.4"/>
    <n v="7"/>
    <s v="Annually"/>
  </r>
  <r>
    <s v="EVS03254"/>
    <n v="34.022799999999997"/>
    <n v="-118.29706299999999"/>
    <s v="6285 Los Angeles Ave"/>
    <s v=" Los Angeles"/>
    <s v="United States"/>
    <s v="United States"/>
    <s v="North America"/>
    <s v="AC Level 2"/>
    <n v="0.27"/>
    <s v="9:00-18:00"/>
    <s v="9:00-18:00"/>
    <d v="1899-12-30T08:52:48"/>
    <n v="9.0500000000000007"/>
    <n v="37"/>
    <x v="1"/>
    <x v="3"/>
    <s v="Type 2, CCS"/>
    <n v="2010"/>
    <s v="Yes"/>
    <n v="3.2"/>
    <n v="8"/>
    <s v="Annually"/>
  </r>
  <r>
    <s v="EVS03259"/>
    <n v="37.701537000000002"/>
    <n v="-122.446175"/>
    <s v="1689 San Francisco Ave"/>
    <s v=" San Francisco"/>
    <s v="United States"/>
    <s v="United States"/>
    <s v="North America"/>
    <s v="AC Level 2"/>
    <n v="0.16"/>
    <d v="2025-07-24T00:00:00"/>
    <s v="9.00-21.00"/>
    <d v="1900-01-11T00:00:00"/>
    <n v="9.2799999999999994"/>
    <n v="87"/>
    <x v="3"/>
    <x v="0"/>
    <s v="Tesla, CCS"/>
    <n v="2019"/>
    <s v="No"/>
    <n v="3.7"/>
    <n v="4"/>
    <s v="Quarterly"/>
  </r>
  <r>
    <s v="EVS03261"/>
    <n v="44.431795000000001"/>
    <n v="70.865133"/>
    <s v="2383 Random Rd"/>
    <n v="0"/>
    <s v="Not Found"/>
    <s v="Not Found"/>
    <s v="Not Found"/>
    <s v="AC Level 2"/>
    <n v="0.19"/>
    <s v="6:00-22:00"/>
    <s v="6:00-22:00"/>
    <d v="1899-12-30T16:04:48"/>
    <n v="2.89"/>
    <n v="43"/>
    <x v="0"/>
    <x v="3"/>
    <s v="CHAdeMO"/>
    <n v="2023"/>
    <s v="Yes"/>
    <n v="3.7"/>
    <n v="4"/>
    <s v="Annually"/>
  </r>
  <r>
    <s v="EVS03265"/>
    <n v="-33.781820000000003"/>
    <n v="151.31632999999999"/>
    <s v="6702 Sydney Ave"/>
    <s v=" Sydney"/>
    <s v="Australia"/>
    <s v="Australia"/>
    <s v="Australia"/>
    <s v="AC Level 2"/>
    <n v="0.1"/>
    <d v="2025-07-24T00:00:00"/>
    <s v="9.00-21.00"/>
    <d v="1900-01-11T00:00:00"/>
    <n v="12.23"/>
    <n v="86"/>
    <x v="1"/>
    <x v="1"/>
    <s v="CCS, Type 2"/>
    <n v="2017"/>
    <s v="Yes"/>
    <n v="3.6"/>
    <n v="8"/>
    <s v="Monthly"/>
  </r>
  <r>
    <s v="EVS03269"/>
    <n v="43.607311000000003"/>
    <n v="-79.455133000000004"/>
    <s v="6203 Toronto Ave"/>
    <s v=" Toronto"/>
    <s v="Canada"/>
    <s v="Canada"/>
    <s v="North America"/>
    <s v="AC Level 2"/>
    <n v="0.25"/>
    <s v="9:00-18:00"/>
    <s v="9:00-18:00"/>
    <d v="1899-12-30T08:52:48"/>
    <n v="13.39"/>
    <n v="53"/>
    <x v="0"/>
    <x v="3"/>
    <s v="CHAdeMO, CCS"/>
    <n v="2013"/>
    <s v="No"/>
    <n v="4.8"/>
    <n v="6"/>
    <s v="Quarterly"/>
  </r>
  <r>
    <s v="EVS03275"/>
    <n v="-33.860954999999997"/>
    <n v="18.420612999999999"/>
    <s v="5981 Cape Town Ave"/>
    <s v=" Cape Town"/>
    <s v="South Africa"/>
    <s v="South Africa"/>
    <s v="Africa"/>
    <s v="AC Level 2"/>
    <n v="0.12"/>
    <s v="6:00-22:00"/>
    <s v="6:00-22:00"/>
    <d v="1899-12-30T16:04:48"/>
    <n v="15.83"/>
    <n v="13"/>
    <x v="4"/>
    <x v="1"/>
    <s v="Tesla"/>
    <n v="2016"/>
    <s v="Yes"/>
    <n v="3.3"/>
    <n v="1"/>
    <s v="Annually"/>
  </r>
  <r>
    <s v="EVS03278"/>
    <n v="18.987396"/>
    <n v="72.980146000000005"/>
    <s v="6850 Mumbai Ave"/>
    <s v=" Mumbai"/>
    <s v="India"/>
    <s v="India"/>
    <s v="Asia"/>
    <s v="AC Level 2"/>
    <n v="0.13"/>
    <d v="2025-07-24T00:00:00"/>
    <s v="9.00-21.00"/>
    <d v="1900-01-11T00:00:00"/>
    <n v="17.79"/>
    <n v="72"/>
    <x v="3"/>
    <x v="3"/>
    <s v="Tesla"/>
    <n v="2015"/>
    <s v="Yes"/>
    <n v="3.5"/>
    <n v="2"/>
    <s v="Monthly"/>
  </r>
  <r>
    <s v="EVS03279"/>
    <n v="-23.607657"/>
    <n v="-46.645325999999997"/>
    <s v="8742 SÃ£o Paulo Ave"/>
    <s v=" SÃ£o Paulo"/>
    <s v="Brazil"/>
    <s v="Brazil"/>
    <s v="South America"/>
    <s v="AC Level 2"/>
    <n v="0.28999999999999998"/>
    <d v="2025-07-24T00:00:00"/>
    <s v="9.00-21.00"/>
    <d v="1900-01-11T00:00:00"/>
    <n v="3.62"/>
    <n v="38"/>
    <x v="4"/>
    <x v="2"/>
    <s v="CHAdeMO, Tesla"/>
    <n v="2010"/>
    <s v="No"/>
    <n v="3.2"/>
    <n v="7"/>
    <s v="Annually"/>
  </r>
  <r>
    <s v="EVS03281"/>
    <n v="30.242000000000001"/>
    <n v="-114.97534400000001"/>
    <s v="9432 Random Rd"/>
    <n v="0"/>
    <s v="Not Found"/>
    <s v="Not Found"/>
    <s v="Not Found"/>
    <s v="AC Level 2"/>
    <n v="0.16"/>
    <s v="6:00-22:00"/>
    <s v="6:00-22:00"/>
    <d v="1899-12-30T16:04:48"/>
    <n v="14.03"/>
    <n v="10"/>
    <x v="1"/>
    <x v="0"/>
    <s v="Type 2"/>
    <n v="2011"/>
    <s v="No"/>
    <n v="3.4"/>
    <n v="5"/>
    <s v="Quarterly"/>
  </r>
  <r>
    <s v="EVS03282"/>
    <n v="-33.755510999999998"/>
    <n v="18.569883999999998"/>
    <s v="9436 Cape Town Ave"/>
    <s v=" Cape Town"/>
    <s v="South Africa"/>
    <s v="South Africa"/>
    <s v="Africa"/>
    <s v="AC Level 2"/>
    <n v="0.12"/>
    <s v="6:00-22:00"/>
    <s v="6:00-22:00"/>
    <d v="1899-12-30T16:04:48"/>
    <n v="16.07"/>
    <n v="64"/>
    <x v="4"/>
    <x v="3"/>
    <s v="Type 2"/>
    <n v="2018"/>
    <s v="No"/>
    <n v="5"/>
    <n v="1"/>
    <s v="Annually"/>
  </r>
  <r>
    <s v="EVS03283"/>
    <n v="55.854492"/>
    <n v="37.633685999999997"/>
    <s v="8087 Moscow Ave"/>
    <s v=" Moscow"/>
    <s v="Russia"/>
    <s v="Russia"/>
    <s v="Europe"/>
    <s v="AC Level 2"/>
    <n v="0.17"/>
    <s v="6:00-22:00"/>
    <s v="6:00-22:00"/>
    <d v="1899-12-30T16:04:48"/>
    <n v="8.57"/>
    <n v="89"/>
    <x v="0"/>
    <x v="1"/>
    <s v="CHAdeMO, Tesla"/>
    <n v="2016"/>
    <s v="Yes"/>
    <n v="4.5"/>
    <n v="7"/>
    <s v="Quarterly"/>
  </r>
  <r>
    <s v="EVS03284"/>
    <n v="52.482056999999998"/>
    <n v="13.371703999999999"/>
    <s v="6887 Berlin Ave"/>
    <s v=" Berlin"/>
    <s v="Germany"/>
    <s v="Germany"/>
    <s v="Europe"/>
    <s v="AC Level 2"/>
    <n v="0.34"/>
    <d v="2025-07-24T00:00:00"/>
    <s v="9.00-21.00"/>
    <d v="1900-01-11T00:00:00"/>
    <n v="13.93"/>
    <n v="91"/>
    <x v="1"/>
    <x v="1"/>
    <s v="CCS, Type 2"/>
    <n v="2022"/>
    <s v="Yes"/>
    <n v="3.3"/>
    <n v="4"/>
    <s v="Monthly"/>
  </r>
  <r>
    <s v="EVS03285"/>
    <n v="19.417197000000002"/>
    <n v="-99.005679000000001"/>
    <s v="3403 Mexico City Ave"/>
    <s v=" Mexico City"/>
    <s v="Mexico"/>
    <s v="Mexico"/>
    <s v="North America"/>
    <s v="AC Level 2"/>
    <n v="0.43"/>
    <d v="2025-07-24T00:00:00"/>
    <s v="9.00-21.00"/>
    <d v="1900-01-11T00:00:00"/>
    <n v="19.87"/>
    <n v="95"/>
    <x v="1"/>
    <x v="0"/>
    <s v="Type 2, Tesla"/>
    <n v="2010"/>
    <s v="No"/>
    <n v="3.8"/>
    <n v="1"/>
    <s v="Annually"/>
  </r>
  <r>
    <s v="EVS03286"/>
    <n v="41.956294"/>
    <n v="-87.707761000000005"/>
    <s v="9342 Chicago Ave"/>
    <s v=" Chicago"/>
    <s v="United States"/>
    <s v="United States"/>
    <s v="North America"/>
    <s v="AC Level 2"/>
    <n v="0.41"/>
    <s v="6:00-22:00"/>
    <s v="6:00-22:00"/>
    <d v="1899-12-30T16:04:48"/>
    <n v="8.51"/>
    <n v="61"/>
    <x v="1"/>
    <x v="3"/>
    <s v="Type 2, CHAdeMO"/>
    <n v="2016"/>
    <s v="No"/>
    <n v="4.0999999999999996"/>
    <n v="1"/>
    <s v="Quarterly"/>
  </r>
  <r>
    <s v="EVS03288"/>
    <n v="34.020156999999998"/>
    <n v="-118.33430199999999"/>
    <s v="5761 Los Angeles Ave"/>
    <s v=" Los Angeles"/>
    <s v="United States"/>
    <s v="United States"/>
    <s v="North America"/>
    <s v="AC Level 2"/>
    <n v="0.19"/>
    <s v="9:00-18:00"/>
    <s v="9:00-18:00"/>
    <d v="1899-12-30T08:52:48"/>
    <n v="4.59"/>
    <n v="53"/>
    <x v="0"/>
    <x v="3"/>
    <s v="CCS, CHAdeMO"/>
    <n v="2020"/>
    <s v="No"/>
    <n v="4.9000000000000004"/>
    <n v="5"/>
    <s v="Quarterly"/>
  </r>
  <r>
    <s v="EVS03289"/>
    <n v="-33.834614999999999"/>
    <n v="18.574221999999999"/>
    <s v="7342 Cape Town Ave"/>
    <s v=" Cape Town"/>
    <s v="South Africa"/>
    <s v="South Africa"/>
    <s v="Africa"/>
    <s v="AC Level 2"/>
    <n v="0.26"/>
    <s v="9:00-18:00"/>
    <s v="9:00-18:00"/>
    <d v="1899-12-30T08:52:48"/>
    <n v="7.45"/>
    <n v="81"/>
    <x v="3"/>
    <x v="1"/>
    <s v="CCS"/>
    <n v="2021"/>
    <s v="Yes"/>
    <n v="4.9000000000000004"/>
    <n v="6"/>
    <s v="Quarterly"/>
  </r>
  <r>
    <s v="EVS03290"/>
    <n v="13.768321"/>
    <n v="100.408749"/>
    <s v="3543 Bangkok Ave"/>
    <s v=" Bangkok"/>
    <s v="Thailand"/>
    <s v="Thailand"/>
    <s v="Asia"/>
    <s v="AC Level 2"/>
    <n v="0.1"/>
    <d v="2025-07-24T00:00:00"/>
    <s v="9.00-21.00"/>
    <d v="1900-01-11T00:00:00"/>
    <n v="5.19"/>
    <n v="96"/>
    <x v="2"/>
    <x v="1"/>
    <s v="CHAdeMO, Tesla"/>
    <n v="2010"/>
    <s v="No"/>
    <n v="4.5999999999999996"/>
    <n v="2"/>
    <s v="Annually"/>
  </r>
  <r>
    <s v="EVS03298"/>
    <n v="19.095466999999999"/>
    <n v="72.908946999999998"/>
    <s v="1034 Mumbai Ave"/>
    <s v=" Mumbai"/>
    <s v="India"/>
    <s v="India"/>
    <s v="Asia"/>
    <s v="AC Level 2"/>
    <n v="0.2"/>
    <s v="9:00-18:00"/>
    <s v="9:00-18:00"/>
    <d v="1899-12-30T08:52:48"/>
    <n v="14.54"/>
    <n v="44"/>
    <x v="0"/>
    <x v="3"/>
    <s v="CCS, Tesla"/>
    <n v="2019"/>
    <s v="Yes"/>
    <n v="4.4000000000000004"/>
    <n v="10"/>
    <s v="Annually"/>
  </r>
  <r>
    <s v="EVS03304"/>
    <n v="-33.762058000000003"/>
    <n v="151.36868000000001"/>
    <s v="412 Sydney Ave"/>
    <s v=" Sydney"/>
    <s v="Australia"/>
    <s v="Australia"/>
    <s v="Australia"/>
    <s v="AC Level 2"/>
    <n v="0.15"/>
    <s v="9:00-18:00"/>
    <s v="9:00-18:00"/>
    <d v="1899-12-30T08:52:48"/>
    <n v="6.83"/>
    <n v="77"/>
    <x v="0"/>
    <x v="2"/>
    <s v="CHAdeMO, CCS"/>
    <n v="2021"/>
    <s v="No"/>
    <n v="4.4000000000000004"/>
    <n v="4"/>
    <s v="Quarterly"/>
  </r>
  <r>
    <s v="EVS03306"/>
    <n v="37.73601"/>
    <n v="-122.41791000000001"/>
    <s v="79 San Francisco Ave"/>
    <s v=" San Francisco"/>
    <s v="United States"/>
    <s v="United States"/>
    <s v="North America"/>
    <s v="AC Level 2"/>
    <n v="0.31"/>
    <s v="9:00-18:00"/>
    <s v="9:00-18:00"/>
    <d v="1899-12-30T08:52:48"/>
    <n v="9.4600000000000009"/>
    <n v="40"/>
    <x v="0"/>
    <x v="3"/>
    <s v="CCS"/>
    <n v="2023"/>
    <s v="No"/>
    <n v="3.4"/>
    <n v="8"/>
    <s v="Quarterly"/>
  </r>
  <r>
    <s v="EVS03309"/>
    <n v="55.782339999999998"/>
    <n v="37.662450999999997"/>
    <s v="3000 Moscow Ave"/>
    <s v=" Moscow"/>
    <s v="Russia"/>
    <s v="Russia"/>
    <s v="Europe"/>
    <s v="AC Level 2"/>
    <n v="0.22"/>
    <s v="6:00-22:00"/>
    <s v="6:00-22:00"/>
    <d v="1899-12-30T16:04:48"/>
    <n v="7.92"/>
    <n v="37"/>
    <x v="3"/>
    <x v="2"/>
    <s v="CCS"/>
    <n v="2013"/>
    <s v="Yes"/>
    <n v="4.2"/>
    <n v="2"/>
    <s v="Quarterly"/>
  </r>
  <r>
    <s v="EVS03311"/>
    <n v="79.183684"/>
    <n v="132.56729000000001"/>
    <s v="5389 Random Rd"/>
    <s v="Not Found"/>
    <s v="Not Found"/>
    <s v="Not Found"/>
    <s v="Not Found"/>
    <s v="AC Level 2"/>
    <n v="0.37"/>
    <s v="6:00-22:00"/>
    <s v="6:00-22:00"/>
    <d v="1899-12-30T16:04:48"/>
    <n v="12.17"/>
    <n v="35"/>
    <x v="0"/>
    <x v="0"/>
    <s v="Type 2, Tesla"/>
    <n v="2023"/>
    <s v="No"/>
    <n v="3.9"/>
    <n v="3"/>
    <s v="Annually"/>
  </r>
  <r>
    <s v="EVS03315"/>
    <n v="41.940072000000001"/>
    <n v="-87.708799999999997"/>
    <s v="8141 Chicago Ave"/>
    <s v=" Chicago"/>
    <s v="United States"/>
    <s v="United States"/>
    <s v="North America"/>
    <s v="AC Level 2"/>
    <n v="0.21"/>
    <s v="6:00-22:00"/>
    <s v="6:00-22:00"/>
    <d v="1899-12-30T16:04:48"/>
    <n v="3.52"/>
    <n v="64"/>
    <x v="0"/>
    <x v="3"/>
    <s v="CHAdeMO, CCS"/>
    <n v="2016"/>
    <s v="Yes"/>
    <n v="3"/>
    <n v="9"/>
    <s v="Quarterly"/>
  </r>
  <r>
    <s v="EVS03318"/>
    <n v="18.914259999999999"/>
    <n v="72.926162000000005"/>
    <s v="6736 Mumbai Ave"/>
    <s v=" Mumbai"/>
    <s v="India"/>
    <s v="India"/>
    <s v="Asia"/>
    <s v="AC Level 2"/>
    <n v="0.38"/>
    <s v="9:00-18:00"/>
    <s v="9:00-18:00"/>
    <d v="1899-12-30T08:52:48"/>
    <n v="2.71"/>
    <n v="36"/>
    <x v="2"/>
    <x v="1"/>
    <s v="CHAdeMO, Type 2"/>
    <n v="2019"/>
    <s v="Yes"/>
    <n v="3.9"/>
    <n v="5"/>
    <s v="Annually"/>
  </r>
  <r>
    <s v="EVS03320"/>
    <n v="19.168316000000001"/>
    <n v="72.952901999999995"/>
    <s v="7881 Mumbai Ave"/>
    <s v=" Mumbai"/>
    <s v="India"/>
    <s v="India"/>
    <s v="Asia"/>
    <s v="AC Level 2"/>
    <n v="0.31"/>
    <d v="2025-07-24T00:00:00"/>
    <s v="9.00-21.00"/>
    <d v="1900-01-11T00:00:00"/>
    <n v="2.8"/>
    <n v="84"/>
    <x v="0"/>
    <x v="0"/>
    <s v="CHAdeMO"/>
    <n v="2019"/>
    <s v="No"/>
    <n v="3.9"/>
    <n v="9"/>
    <s v="Monthly"/>
  </r>
  <r>
    <s v="EVS03324"/>
    <n v="37.522677000000002"/>
    <n v="126.980215"/>
    <s v="1588 Seoul Ave"/>
    <s v=" Seoul"/>
    <s v="South Korea"/>
    <s v="South Korea"/>
    <s v="Asia"/>
    <s v="AC Level 2"/>
    <n v="0.31"/>
    <s v="9:00-18:00"/>
    <s v="9:00-18:00"/>
    <d v="1899-12-30T08:52:48"/>
    <n v="14.48"/>
    <n v="41"/>
    <x v="3"/>
    <x v="0"/>
    <s v="CCS"/>
    <n v="2020"/>
    <s v="Yes"/>
    <n v="3.1"/>
    <n v="2"/>
    <s v="Annually"/>
  </r>
  <r>
    <s v="EVS03328"/>
    <n v="25.355384000000001"/>
    <n v="55.312167000000002"/>
    <s v="9158 Dubai Ave"/>
    <s v=" Dubai"/>
    <s v="United Arab Emirates"/>
    <s v="United Arab Emirates"/>
    <s v="Asia"/>
    <s v="AC Level 2"/>
    <n v="0.49"/>
    <s v="6:00-22:00"/>
    <s v="6:00-22:00"/>
    <d v="1899-12-30T16:04:48"/>
    <n v="10.87"/>
    <n v="93"/>
    <x v="0"/>
    <x v="1"/>
    <s v="CHAdeMO"/>
    <n v="2015"/>
    <s v="Yes"/>
    <n v="4"/>
    <n v="5"/>
    <s v="Monthly"/>
  </r>
  <r>
    <s v="EVS03329"/>
    <n v="-33.821457000000002"/>
    <n v="151.30891600000001"/>
    <s v="2332 Sydney Ave"/>
    <s v=" Sydney"/>
    <s v="Australia"/>
    <s v="Australia"/>
    <s v="Australia"/>
    <s v="AC Level 2"/>
    <n v="0.44"/>
    <s v="9:00-18:00"/>
    <s v="9:00-18:00"/>
    <d v="1899-12-30T08:52:48"/>
    <n v="14.2"/>
    <n v="31"/>
    <x v="3"/>
    <x v="0"/>
    <s v="CCS"/>
    <n v="2023"/>
    <s v="Yes"/>
    <n v="3.5"/>
    <n v="1"/>
    <s v="Annually"/>
  </r>
  <r>
    <s v="EVS03334"/>
    <n v="-33.755977000000001"/>
    <n v="151.24373399999999"/>
    <s v="7412 Sydney Ave"/>
    <s v=" Sydney"/>
    <s v="Australia"/>
    <s v="Australia"/>
    <s v="Australia"/>
    <s v="AC Level 2"/>
    <n v="0.26"/>
    <d v="2025-07-24T00:00:00"/>
    <s v="9.00-21.00"/>
    <d v="1900-01-11T00:00:00"/>
    <n v="13.47"/>
    <n v="10"/>
    <x v="4"/>
    <x v="2"/>
    <s v="CCS"/>
    <n v="2011"/>
    <s v="No"/>
    <n v="4.9000000000000004"/>
    <n v="8"/>
    <s v="Quarterly"/>
  </r>
  <r>
    <s v="EVS03336"/>
    <n v="34.169108000000001"/>
    <n v="-118.290837"/>
    <s v="6646 Los Angeles Ave"/>
    <s v=" Los Angeles"/>
    <s v="United States"/>
    <s v="United States"/>
    <s v="North America"/>
    <s v="AC Level 2"/>
    <n v="0.49"/>
    <d v="2025-07-24T00:00:00"/>
    <s v="9.00-21.00"/>
    <d v="1900-01-11T00:00:00"/>
    <n v="12.04"/>
    <n v="36"/>
    <x v="2"/>
    <x v="3"/>
    <s v="CCS"/>
    <n v="2018"/>
    <s v="Yes"/>
    <n v="4"/>
    <n v="10"/>
    <s v="Quarterly"/>
  </r>
  <r>
    <s v="EVS03337"/>
    <n v="25.281265000000001"/>
    <n v="55.208302000000003"/>
    <s v="923 Dubai Ave"/>
    <s v=" Dubai"/>
    <s v="United Arab Emirates"/>
    <s v="United Arab Emirates"/>
    <s v="Asia"/>
    <s v="AC Level 2"/>
    <n v="0.45"/>
    <s v="9:00-18:00"/>
    <s v="9:00-18:00"/>
    <d v="1899-12-30T08:52:48"/>
    <n v="0.74"/>
    <n v="80"/>
    <x v="0"/>
    <x v="0"/>
    <s v="Type 2, Tesla"/>
    <n v="2017"/>
    <s v="No"/>
    <n v="4.9000000000000004"/>
    <n v="1"/>
    <s v="Monthly"/>
  </r>
  <r>
    <s v="EVS03340"/>
    <n v="43.612893"/>
    <n v="-79.465121999999994"/>
    <s v="1260 Toronto Ave"/>
    <s v=" Toronto"/>
    <s v="Canada"/>
    <s v="Canada"/>
    <s v="North America"/>
    <s v="AC Level 2"/>
    <n v="0.31"/>
    <s v="6:00-22:00"/>
    <s v="6:00-22:00"/>
    <d v="1899-12-30T16:04:48"/>
    <n v="12.63"/>
    <n v="75"/>
    <x v="1"/>
    <x v="2"/>
    <s v="CHAdeMO"/>
    <n v="2022"/>
    <s v="Yes"/>
    <n v="4.8"/>
    <n v="3"/>
    <s v="Quarterly"/>
  </r>
  <r>
    <s v="EVS03344"/>
    <n v="37.569186999999999"/>
    <n v="126.97746600000001"/>
    <s v="2497 Seoul Ave"/>
    <s v=" Seoul"/>
    <s v="South Korea"/>
    <s v="South Korea"/>
    <s v="Asia"/>
    <s v="AC Level 2"/>
    <n v="0.38"/>
    <s v="9:00-18:00"/>
    <s v="9:00-18:00"/>
    <d v="1899-12-30T08:52:48"/>
    <n v="19.760000000000002"/>
    <n v="42"/>
    <x v="0"/>
    <x v="1"/>
    <s v="Type 2"/>
    <n v="2014"/>
    <s v="No"/>
    <n v="4.4000000000000004"/>
    <n v="9"/>
    <s v="Monthly"/>
  </r>
  <r>
    <s v="EVS03345"/>
    <n v="39.825355999999999"/>
    <n v="116.21868499999999"/>
    <s v="539 Beijing Ave"/>
    <s v=" Beijing"/>
    <s v="China"/>
    <s v="China"/>
    <s v="Asia"/>
    <s v="AC Level 2"/>
    <n v="0.5"/>
    <d v="2025-07-24T00:00:00"/>
    <s v="9.00-21.00"/>
    <d v="1900-01-11T00:00:00"/>
    <n v="4.3899999999999997"/>
    <n v="75"/>
    <x v="2"/>
    <x v="3"/>
    <s v="CHAdeMO"/>
    <n v="2017"/>
    <s v="Yes"/>
    <n v="4.5"/>
    <n v="3"/>
    <s v="Annually"/>
  </r>
  <r>
    <s v="EVS03346"/>
    <n v="37.679658000000003"/>
    <n v="126.91322"/>
    <s v="6464 Seoul Ave"/>
    <s v=" Seoul"/>
    <s v="South Korea"/>
    <s v="South Korea"/>
    <s v="Asia"/>
    <s v="AC Level 2"/>
    <n v="0.3"/>
    <s v="9:00-18:00"/>
    <s v="9:00-18:00"/>
    <d v="1899-12-30T08:52:48"/>
    <n v="11.02"/>
    <n v="26"/>
    <x v="4"/>
    <x v="0"/>
    <s v="Type 2"/>
    <n v="2020"/>
    <s v="No"/>
    <n v="4.8"/>
    <n v="10"/>
    <s v="Annually"/>
  </r>
  <r>
    <s v="EVS03349"/>
    <n v="13.792141000000001"/>
    <n v="100.424648"/>
    <s v="8930 Bangkok Ave"/>
    <s v=" Bangkok"/>
    <s v="Thailand"/>
    <s v="Thailand"/>
    <s v="Asia"/>
    <s v="AC Level 2"/>
    <n v="0.22"/>
    <s v="9:00-18:00"/>
    <s v="9:00-18:00"/>
    <d v="1899-12-30T08:52:48"/>
    <n v="11.41"/>
    <n v="20"/>
    <x v="2"/>
    <x v="0"/>
    <s v="CHAdeMO, Type 2"/>
    <n v="2012"/>
    <s v="No"/>
    <n v="4.7"/>
    <n v="9"/>
    <s v="Annually"/>
  </r>
  <r>
    <s v="EVS03351"/>
    <n v="-63.528252000000002"/>
    <n v="-160.70191299999999"/>
    <s v="4562 Random Rd"/>
    <s v="Error"/>
    <s v="Error"/>
    <s v="Error"/>
    <s v="Error"/>
    <s v="AC Level 2"/>
    <n v="0.21"/>
    <d v="2025-07-24T00:00:00"/>
    <s v="9.00-21.00"/>
    <d v="1900-01-11T00:00:00"/>
    <n v="7.94"/>
    <n v="79"/>
    <x v="1"/>
    <x v="3"/>
    <s v="CHAdeMO, Type 2"/>
    <n v="2012"/>
    <s v="Yes"/>
    <n v="4.9000000000000004"/>
    <n v="6"/>
    <s v="Monthly"/>
  </r>
  <r>
    <s v="EVS03352"/>
    <n v="37.638272000000001"/>
    <n v="127.09768800000001"/>
    <s v="9004 Seoul Ave"/>
    <s v=" Seoul"/>
    <s v="South Korea"/>
    <s v="South Korea"/>
    <s v="Asia"/>
    <s v="AC Level 2"/>
    <n v="0.48"/>
    <s v="9:00-18:00"/>
    <s v="9:00-18:00"/>
    <d v="1899-12-30T08:52:48"/>
    <n v="13.26"/>
    <n v="100"/>
    <x v="1"/>
    <x v="0"/>
    <s v="Tesla"/>
    <n v="2016"/>
    <s v="No"/>
    <n v="4.8"/>
    <n v="1"/>
    <s v="Monthly"/>
  </r>
  <r>
    <s v="EVS03353"/>
    <n v="-23.580511999999999"/>
    <n v="-46.546140000000001"/>
    <s v="7235 SÃ£o Paulo Ave"/>
    <s v=" SÃ£o Paulo"/>
    <s v="Brazil"/>
    <s v="Brazil"/>
    <s v="South America"/>
    <s v="AC Level 2"/>
    <n v="0.23"/>
    <d v="2025-07-24T00:00:00"/>
    <s v="9.00-21.00"/>
    <d v="1900-01-11T00:00:00"/>
    <n v="10.36"/>
    <n v="94"/>
    <x v="0"/>
    <x v="0"/>
    <s v="Tesla"/>
    <n v="2012"/>
    <s v="Yes"/>
    <n v="3.6"/>
    <n v="1"/>
    <s v="Annually"/>
  </r>
  <r>
    <s v="EVS03355"/>
    <n v="37.569366000000002"/>
    <n v="126.975256"/>
    <s v="597 Seoul Ave"/>
    <s v=" Seoul"/>
    <s v="South Korea"/>
    <s v="South Korea"/>
    <s v="Asia"/>
    <s v="AC Level 2"/>
    <n v="0.46"/>
    <d v="2025-07-24T00:00:00"/>
    <s v="9.00-21.00"/>
    <d v="1900-01-11T00:00:00"/>
    <n v="16.27"/>
    <n v="60"/>
    <x v="2"/>
    <x v="0"/>
    <s v="CCS"/>
    <n v="2019"/>
    <s v="Yes"/>
    <n v="3.4"/>
    <n v="2"/>
    <s v="Monthly"/>
  </r>
  <r>
    <s v="EVS03360"/>
    <n v="19.585076000000001"/>
    <n v="-99.017427999999995"/>
    <s v="6050 Mexico City Ave"/>
    <s v=" Mexico City"/>
    <s v="Mexico"/>
    <s v="Mexico"/>
    <s v="North America"/>
    <s v="AC Level 2"/>
    <n v="0.23"/>
    <d v="2025-07-24T00:00:00"/>
    <s v="9.00-21.00"/>
    <d v="1900-01-11T00:00:00"/>
    <n v="9.44"/>
    <n v="78"/>
    <x v="3"/>
    <x v="3"/>
    <s v="Tesla, Type 2"/>
    <n v="2011"/>
    <s v="No"/>
    <n v="4.4000000000000004"/>
    <n v="8"/>
    <s v="Annually"/>
  </r>
  <r>
    <s v="EVS03364"/>
    <n v="19.559349000000001"/>
    <n v="-99.124151999999995"/>
    <s v="8418 Mexico City Ave"/>
    <s v=" Mexico City"/>
    <s v="Mexico"/>
    <s v="Mexico"/>
    <s v="North America"/>
    <s v="AC Level 2"/>
    <n v="0.3"/>
    <d v="2025-07-24T00:00:00"/>
    <s v="9.00-21.00"/>
    <d v="1900-01-11T00:00:00"/>
    <n v="14.48"/>
    <n v="79"/>
    <x v="2"/>
    <x v="3"/>
    <s v="CHAdeMO, Type 2"/>
    <n v="2015"/>
    <s v="Yes"/>
    <n v="3.8"/>
    <n v="9"/>
    <s v="Monthly"/>
  </r>
  <r>
    <s v="EVS03375"/>
    <n v="55.832687"/>
    <n v="37.561065999999997"/>
    <s v="2172 Moscow Ave"/>
    <s v=" Moscow"/>
    <s v="Russia"/>
    <s v="Russia"/>
    <s v="Europe"/>
    <s v="AC Level 2"/>
    <n v="0.47"/>
    <s v="6:00-22:00"/>
    <s v="6:00-22:00"/>
    <d v="1899-12-30T16:04:48"/>
    <n v="8.0299999999999994"/>
    <n v="40"/>
    <x v="0"/>
    <x v="1"/>
    <s v="CCS, Tesla"/>
    <n v="2023"/>
    <s v="Yes"/>
    <n v="4"/>
    <n v="1"/>
    <s v="Annually"/>
  </r>
  <r>
    <s v="EVS03377"/>
    <n v="39.895761999999998"/>
    <n v="116.44934600000001"/>
    <s v="1911 Beijing Ave"/>
    <s v=" Beijing"/>
    <s v="China"/>
    <s v="China"/>
    <s v="Asia"/>
    <s v="AC Level 2"/>
    <n v="0.11"/>
    <d v="2025-07-24T00:00:00"/>
    <s v="9.00-21.00"/>
    <d v="1900-01-11T00:00:00"/>
    <n v="15.87"/>
    <n v="34"/>
    <x v="1"/>
    <x v="1"/>
    <s v="CCS, Tesla"/>
    <n v="2022"/>
    <s v="No"/>
    <n v="5"/>
    <n v="8"/>
    <s v="Monthly"/>
  </r>
  <r>
    <s v="EVS03378"/>
    <n v="52.550389000000003"/>
    <n v="13.485870999999999"/>
    <s v="6665 Berlin Ave"/>
    <s v=" Berlin"/>
    <s v="Germany"/>
    <s v="Germany"/>
    <s v="Europe"/>
    <s v="AC Level 2"/>
    <n v="0.22"/>
    <d v="2025-07-24T00:00:00"/>
    <s v="9.00-21.00"/>
    <d v="1900-01-11T00:00:00"/>
    <n v="1.75"/>
    <n v="45"/>
    <x v="1"/>
    <x v="2"/>
    <s v="Tesla"/>
    <n v="2023"/>
    <s v="No"/>
    <n v="3.1"/>
    <n v="4"/>
    <s v="Annually"/>
  </r>
  <r>
    <s v="EVS03381"/>
    <n v="39.251807999999997"/>
    <n v="-157.67056299999999"/>
    <s v="6911 Random Rd"/>
    <s v="Error"/>
    <s v="Error"/>
    <s v="Error"/>
    <s v="Error"/>
    <s v="AC Level 2"/>
    <n v="0.37"/>
    <s v="9:00-18:00"/>
    <s v="9:00-18:00"/>
    <d v="1899-12-30T08:52:48"/>
    <n v="15.98"/>
    <n v="95"/>
    <x v="3"/>
    <x v="2"/>
    <s v="Type 2"/>
    <n v="2011"/>
    <s v="Yes"/>
    <n v="3.6"/>
    <n v="3"/>
    <s v="Annually"/>
  </r>
  <r>
    <s v="EVS03382"/>
    <n v="19.448636"/>
    <n v="-99.148477"/>
    <s v="2619 Mexico City Ave"/>
    <s v=" Mexico City"/>
    <s v="Mexico"/>
    <s v="Mexico"/>
    <s v="North America"/>
    <s v="AC Level 2"/>
    <n v="0.18"/>
    <s v="9:00-18:00"/>
    <s v="9:00-18:00"/>
    <d v="1899-12-30T08:52:48"/>
    <n v="1.86"/>
    <n v="97"/>
    <x v="0"/>
    <x v="1"/>
    <s v="Type 2"/>
    <n v="2021"/>
    <s v="Yes"/>
    <n v="3.2"/>
    <n v="6"/>
    <s v="Monthly"/>
  </r>
  <r>
    <s v="EVS03387"/>
    <n v="37.890835000000003"/>
    <n v="-122.40380500000001"/>
    <s v="7545 San Francisco Ave"/>
    <s v=" San Francisco"/>
    <s v="United States"/>
    <s v="United States"/>
    <s v="North America"/>
    <s v="AC Level 2"/>
    <n v="0.28000000000000003"/>
    <d v="2025-07-24T00:00:00"/>
    <s v="9.00-21.00"/>
    <d v="1900-01-11T00:00:00"/>
    <n v="9.39"/>
    <n v="48"/>
    <x v="1"/>
    <x v="2"/>
    <s v="CCS, Tesla"/>
    <n v="2015"/>
    <s v="No"/>
    <n v="3.9"/>
    <n v="7"/>
    <s v="Annually"/>
  </r>
  <r>
    <s v="EVS03388"/>
    <n v="-23.597270000000002"/>
    <n v="-46.694606"/>
    <s v="2678 SÃ£o Paulo Ave"/>
    <s v=" SÃ£o Paulo"/>
    <s v="Brazil"/>
    <s v="Brazil"/>
    <s v="South America"/>
    <s v="AC Level 2"/>
    <n v="0.3"/>
    <d v="2025-07-24T00:00:00"/>
    <s v="9.00-21.00"/>
    <d v="1900-01-11T00:00:00"/>
    <n v="9.34"/>
    <n v="96"/>
    <x v="2"/>
    <x v="0"/>
    <s v="Type 2, CCS"/>
    <n v="2012"/>
    <s v="No"/>
    <n v="3.7"/>
    <n v="10"/>
    <s v="Monthly"/>
  </r>
  <r>
    <s v="EVS03394"/>
    <n v="39.938878000000003"/>
    <n v="116.46510499999999"/>
    <s v="7885 Beijing Ave"/>
    <s v=" Beijing"/>
    <s v="China"/>
    <s v="China"/>
    <s v="Asia"/>
    <s v="AC Level 2"/>
    <n v="0.13"/>
    <s v="6:00-22:00"/>
    <s v="6:00-22:00"/>
    <d v="1899-12-30T16:04:48"/>
    <n v="5.42"/>
    <n v="49"/>
    <x v="0"/>
    <x v="1"/>
    <s v="Tesla, Type 2"/>
    <n v="2015"/>
    <s v="Yes"/>
    <n v="3.1"/>
    <n v="3"/>
    <s v="Monthly"/>
  </r>
  <r>
    <s v="EVS03397"/>
    <n v="25.246126"/>
    <n v="55.398542999999997"/>
    <s v="3597 Dubai Ave"/>
    <s v=" Dubai"/>
    <s v="United Arab Emirates"/>
    <s v="United Arab Emirates"/>
    <s v="Asia"/>
    <s v="AC Level 2"/>
    <n v="0.19"/>
    <d v="2025-07-24T00:00:00"/>
    <s v="9.00-21.00"/>
    <d v="1900-01-11T00:00:00"/>
    <n v="16.89"/>
    <n v="14"/>
    <x v="3"/>
    <x v="1"/>
    <s v="CHAdeMO"/>
    <n v="2014"/>
    <s v="No"/>
    <n v="3.2"/>
    <n v="2"/>
    <s v="Quarterly"/>
  </r>
  <r>
    <s v="EVS03398"/>
    <n v="19.455586"/>
    <n v="-99.184915000000004"/>
    <s v="7790 Mexico City Ave"/>
    <s v=" Mexico City"/>
    <s v="Mexico"/>
    <s v="Mexico"/>
    <s v="North America"/>
    <s v="AC Level 2"/>
    <n v="0.33"/>
    <s v="6:00-22:00"/>
    <s v="6:00-22:00"/>
    <d v="1899-12-30T16:04:48"/>
    <n v="10.45"/>
    <n v="12"/>
    <x v="2"/>
    <x v="0"/>
    <s v="CHAdeMO"/>
    <n v="2020"/>
    <s v="Yes"/>
    <n v="3.7"/>
    <n v="8"/>
    <s v="Monthly"/>
  </r>
  <r>
    <s v="EVS03400"/>
    <n v="55.780566999999998"/>
    <n v="37.698309999999999"/>
    <s v="1148 Moscow Ave"/>
    <s v=" Moscow"/>
    <s v="Russia"/>
    <s v="Russia"/>
    <s v="Europe"/>
    <s v="AC Level 2"/>
    <n v="0.41"/>
    <s v="9:00-18:00"/>
    <s v="9:00-18:00"/>
    <d v="1899-12-30T08:52:48"/>
    <n v="0.84"/>
    <n v="31"/>
    <x v="0"/>
    <x v="3"/>
    <s v="Tesla"/>
    <n v="2015"/>
    <s v="No"/>
    <n v="4.2"/>
    <n v="7"/>
    <s v="Monthly"/>
  </r>
  <r>
    <s v="EVS03402"/>
    <n v="52.425548999999997"/>
    <n v="13.436491999999999"/>
    <s v="7082 Berlin Ave"/>
    <s v=" Berlin"/>
    <s v="Germany"/>
    <s v="Germany"/>
    <s v="Europe"/>
    <s v="AC Level 2"/>
    <n v="0.48"/>
    <s v="9:00-18:00"/>
    <s v="9:00-18:00"/>
    <d v="1899-12-30T08:52:48"/>
    <n v="14.04"/>
    <n v="63"/>
    <x v="4"/>
    <x v="1"/>
    <s v="Tesla, Type 2"/>
    <n v="2022"/>
    <s v="Yes"/>
    <n v="4.2"/>
    <n v="6"/>
    <s v="Quarterly"/>
  </r>
  <r>
    <s v="EVS03403"/>
    <n v="-33.785367000000001"/>
    <n v="18.447596000000001"/>
    <s v="2254 Cape Town Ave"/>
    <s v=" Cape Town"/>
    <s v="South Africa"/>
    <s v="South Africa"/>
    <s v="Africa"/>
    <s v="AC Level 2"/>
    <n v="0.36"/>
    <d v="2025-07-24T00:00:00"/>
    <s v="9.00-21.00"/>
    <d v="1900-01-11T00:00:00"/>
    <n v="1.38"/>
    <n v="87"/>
    <x v="2"/>
    <x v="2"/>
    <s v="CHAdeMO, CCS"/>
    <n v="2016"/>
    <s v="Yes"/>
    <n v="4.9000000000000004"/>
    <n v="10"/>
    <s v="Quarterly"/>
  </r>
  <r>
    <s v="EVS03406"/>
    <n v="55.721362999999997"/>
    <n v="37.548735000000001"/>
    <s v="2848 Moscow Ave"/>
    <s v=" Moscow"/>
    <s v="Russia"/>
    <s v="Russia"/>
    <s v="Europe"/>
    <s v="AC Level 2"/>
    <n v="0.46"/>
    <s v="6:00-22:00"/>
    <s v="6:00-22:00"/>
    <d v="1899-12-30T16:04:48"/>
    <n v="12.04"/>
    <n v="19"/>
    <x v="3"/>
    <x v="3"/>
    <s v="CHAdeMO"/>
    <n v="2010"/>
    <s v="No"/>
    <n v="3.2"/>
    <n v="10"/>
    <s v="Annually"/>
  </r>
  <r>
    <s v="EVS03407"/>
    <n v="13.817036999999999"/>
    <n v="100.576624"/>
    <s v="297 Bangkok Ave"/>
    <s v=" Bangkok"/>
    <s v="Thailand"/>
    <s v="Thailand"/>
    <s v="Asia"/>
    <s v="AC Level 2"/>
    <n v="0.37"/>
    <s v="9:00-18:00"/>
    <s v="9:00-18:00"/>
    <d v="1899-12-30T08:52:48"/>
    <n v="9.74"/>
    <n v="48"/>
    <x v="1"/>
    <x v="2"/>
    <s v="CHAdeMO"/>
    <n v="2018"/>
    <s v="Yes"/>
    <n v="3"/>
    <n v="5"/>
    <s v="Monthly"/>
  </r>
  <r>
    <s v="EVS03414"/>
    <n v="-33.812466000000001"/>
    <n v="18.483954000000001"/>
    <s v="7642 Cape Town Ave"/>
    <s v=" Cape Town"/>
    <s v="South Africa"/>
    <s v="South Africa"/>
    <s v="Africa"/>
    <s v="AC Level 2"/>
    <n v="0.16"/>
    <s v="6:00-22:00"/>
    <s v="6:00-22:00"/>
    <d v="1899-12-30T16:04:48"/>
    <n v="8.2899999999999991"/>
    <n v="23"/>
    <x v="1"/>
    <x v="3"/>
    <s v="Type 2, CHAdeMO"/>
    <n v="2021"/>
    <s v="Yes"/>
    <n v="4.9000000000000004"/>
    <n v="6"/>
    <s v="Annually"/>
  </r>
  <r>
    <s v="EVS03417"/>
    <n v="13.892678999999999"/>
    <n v="100.512398"/>
    <s v="7586 Bangkok Ave"/>
    <s v=" Bangkok"/>
    <s v="Thailand"/>
    <s v="Thailand"/>
    <s v="Asia"/>
    <s v="AC Level 2"/>
    <n v="0.24"/>
    <s v="6:00-22:00"/>
    <s v="6:00-22:00"/>
    <d v="1899-12-30T16:04:48"/>
    <n v="19.59"/>
    <n v="59"/>
    <x v="4"/>
    <x v="3"/>
    <s v="Type 2"/>
    <n v="2018"/>
    <s v="Yes"/>
    <n v="4.9000000000000004"/>
    <n v="2"/>
    <s v="Annually"/>
  </r>
  <r>
    <s v="EVS03421"/>
    <n v="-25.859394000000002"/>
    <n v="140.08077700000001"/>
    <s v="2255 Random Rd"/>
    <s v="Birdsville"/>
    <s v="Australia"/>
    <s v="Australia"/>
    <s v="Australia"/>
    <s v="AC Level 2"/>
    <n v="0.49"/>
    <s v="6:00-22:00"/>
    <s v="6:00-22:00"/>
    <d v="1899-12-30T16:04:48"/>
    <n v="0.89"/>
    <n v="28"/>
    <x v="1"/>
    <x v="2"/>
    <s v="Type 2, CCS"/>
    <n v="2014"/>
    <s v="Yes"/>
    <n v="4.9000000000000004"/>
    <n v="3"/>
    <s v="Quarterly"/>
  </r>
  <r>
    <s v="EVS03422"/>
    <n v="34.075189999999999"/>
    <n v="-118.395196"/>
    <s v="3322 Los Angeles Ave"/>
    <s v=" Los Angeles"/>
    <s v="United States"/>
    <s v="United States"/>
    <s v="North America"/>
    <s v="AC Level 2"/>
    <n v="0.44"/>
    <s v="9:00-18:00"/>
    <s v="9:00-18:00"/>
    <d v="1899-12-30T08:52:48"/>
    <n v="9.4600000000000009"/>
    <n v="25"/>
    <x v="4"/>
    <x v="0"/>
    <s v="Tesla"/>
    <n v="2017"/>
    <s v="No"/>
    <n v="3.4"/>
    <n v="2"/>
    <s v="Quarterly"/>
  </r>
  <r>
    <s v="EVS03424"/>
    <n v="43.678418999999998"/>
    <n v="-79.445445000000007"/>
    <s v="1576 Toronto Ave"/>
    <s v=" Toronto"/>
    <s v="Canada"/>
    <s v="Canada"/>
    <s v="North America"/>
    <s v="AC Level 2"/>
    <n v="0.39"/>
    <d v="2025-07-24T00:00:00"/>
    <s v="9.00-21.00"/>
    <d v="1900-01-11T00:00:00"/>
    <n v="13.28"/>
    <n v="68"/>
    <x v="2"/>
    <x v="3"/>
    <s v="Type 2"/>
    <n v="2020"/>
    <s v="Yes"/>
    <n v="4.5999999999999996"/>
    <n v="6"/>
    <s v="Annually"/>
  </r>
  <r>
    <s v="EVS03425"/>
    <n v="13.796503"/>
    <n v="100.400701"/>
    <s v="8476 Bangkok Ave"/>
    <s v=" Bangkok"/>
    <s v="Thailand"/>
    <s v="Thailand"/>
    <s v="Asia"/>
    <s v="AC Level 2"/>
    <n v="0.13"/>
    <d v="2025-07-24T00:00:00"/>
    <s v="9.00-21.00"/>
    <d v="1900-01-11T00:00:00"/>
    <n v="16.91"/>
    <n v="38"/>
    <x v="0"/>
    <x v="0"/>
    <s v="CHAdeMO"/>
    <n v="2020"/>
    <s v="No"/>
    <n v="3.6"/>
    <n v="3"/>
    <s v="Monthly"/>
  </r>
  <r>
    <s v="EVS03426"/>
    <n v="55.891874999999999"/>
    <n v="37.597431999999998"/>
    <s v="5741 Moscow Ave"/>
    <s v=" Moscow"/>
    <s v="Russia"/>
    <s v="Russia"/>
    <s v="Europe"/>
    <s v="AC Level 2"/>
    <n v="0.39"/>
    <s v="6:00-22:00"/>
    <s v="6:00-22:00"/>
    <d v="1899-12-30T16:04:48"/>
    <n v="17.559999999999999"/>
    <n v="30"/>
    <x v="3"/>
    <x v="3"/>
    <s v="Type 2"/>
    <n v="2012"/>
    <s v="Yes"/>
    <n v="3.6"/>
    <n v="7"/>
    <s v="Monthly"/>
  </r>
  <r>
    <s v="EVS03428"/>
    <n v="-23.512810000000002"/>
    <n v="-46.534371"/>
    <s v="3961 SÃ£o Paulo Ave"/>
    <s v=" SÃ£o Paulo"/>
    <s v="Brazil"/>
    <s v="Brazil"/>
    <s v="South America"/>
    <s v="AC Level 2"/>
    <n v="0.22"/>
    <d v="2025-07-24T00:00:00"/>
    <s v="9.00-21.00"/>
    <d v="1900-01-11T00:00:00"/>
    <n v="11.81"/>
    <n v="29"/>
    <x v="4"/>
    <x v="2"/>
    <s v="Type 2, CHAdeMO"/>
    <n v="2022"/>
    <s v="No"/>
    <n v="4"/>
    <n v="4"/>
    <s v="Quarterly"/>
  </r>
  <r>
    <s v="EVS03434"/>
    <n v="-33.836326"/>
    <n v="151.366715"/>
    <s v="2749 Sydney Ave"/>
    <s v=" Sydney"/>
    <s v="Australia"/>
    <s v="Australia"/>
    <s v="Australia"/>
    <s v="AC Level 2"/>
    <n v="0.15"/>
    <s v="9:00-18:00"/>
    <s v="9:00-18:00"/>
    <d v="1899-12-30T08:52:48"/>
    <n v="18.100000000000001"/>
    <n v="96"/>
    <x v="0"/>
    <x v="0"/>
    <s v="CHAdeMO, Tesla"/>
    <n v="2013"/>
    <s v="No"/>
    <n v="3.8"/>
    <n v="3"/>
    <s v="Annually"/>
  </r>
  <r>
    <s v="EVS03436"/>
    <n v="34.141992999999999"/>
    <n v="-118.36243399999999"/>
    <s v="8493 Los Angeles Ave"/>
    <s v=" Los Angeles"/>
    <s v="United States"/>
    <s v="United States"/>
    <s v="North America"/>
    <s v="AC Level 2"/>
    <n v="0.42"/>
    <s v="9:00-18:00"/>
    <s v="9:00-18:00"/>
    <d v="1899-12-30T08:52:48"/>
    <n v="10.47"/>
    <n v="100"/>
    <x v="3"/>
    <x v="2"/>
    <s v="CCS"/>
    <n v="2013"/>
    <s v="No"/>
    <n v="4.8"/>
    <n v="5"/>
    <s v="Annually"/>
  </r>
  <r>
    <s v="EVS03440"/>
    <n v="-33.806896000000002"/>
    <n v="18.482479999999999"/>
    <s v="3353 Cape Town Ave"/>
    <s v=" Cape Town"/>
    <s v="South Africa"/>
    <s v="South Africa"/>
    <s v="Africa"/>
    <s v="AC Level 2"/>
    <n v="0.14000000000000001"/>
    <s v="6:00-22:00"/>
    <s v="6:00-22:00"/>
    <d v="1899-12-30T16:04:48"/>
    <n v="5.93"/>
    <n v="11"/>
    <x v="1"/>
    <x v="3"/>
    <s v="CCS, Type 2"/>
    <n v="2012"/>
    <s v="No"/>
    <n v="3.6"/>
    <n v="7"/>
    <s v="Quarterly"/>
  </r>
  <r>
    <s v="EVS03441"/>
    <n v="-73.508717000000004"/>
    <n v="-41.912765"/>
    <s v="9283 Random Rd"/>
    <s v="Error"/>
    <s v="Error"/>
    <s v="Error"/>
    <s v="Error"/>
    <s v="AC Level 2"/>
    <n v="0.32"/>
    <s v="9:00-18:00"/>
    <s v="9:00-18:00"/>
    <d v="1899-12-30T08:52:48"/>
    <n v="11.18"/>
    <n v="81"/>
    <x v="3"/>
    <x v="2"/>
    <s v="Tesla"/>
    <n v="2020"/>
    <s v="No"/>
    <n v="3.1"/>
    <n v="6"/>
    <s v="Annually"/>
  </r>
  <r>
    <s v="EVS03442"/>
    <n v="37.588731000000003"/>
    <n v="126.949984"/>
    <s v="4631 Seoul Ave"/>
    <s v=" Seoul"/>
    <s v="South Korea"/>
    <s v="South Korea"/>
    <s v="Asia"/>
    <s v="AC Level 2"/>
    <n v="0.27"/>
    <s v="6:00-22:00"/>
    <s v="6:00-22:00"/>
    <d v="1899-12-30T16:04:48"/>
    <n v="19.149999999999999"/>
    <n v="98"/>
    <x v="2"/>
    <x v="3"/>
    <s v="CHAdeMO"/>
    <n v="2016"/>
    <s v="Yes"/>
    <n v="3"/>
    <n v="9"/>
    <s v="Monthly"/>
  </r>
  <r>
    <s v="EVS03444"/>
    <n v="34.032449"/>
    <n v="-118.372726"/>
    <s v="9017 Los Angeles Ave"/>
    <s v=" Los Angeles"/>
    <s v="United States"/>
    <s v="United States"/>
    <s v="North America"/>
    <s v="AC Level 2"/>
    <n v="0.13"/>
    <s v="6:00-22:00"/>
    <s v="6:00-22:00"/>
    <d v="1899-12-30T16:04:48"/>
    <n v="7.55"/>
    <n v="25"/>
    <x v="4"/>
    <x v="3"/>
    <s v="Type 2, Tesla"/>
    <n v="2017"/>
    <s v="Yes"/>
    <n v="4.4000000000000004"/>
    <n v="9"/>
    <s v="Monthly"/>
  </r>
  <r>
    <s v="EVS03448"/>
    <n v="13.859114"/>
    <n v="100.55240499999999"/>
    <s v="3705 Bangkok Ave"/>
    <s v=" Bangkok"/>
    <s v="Thailand"/>
    <s v="Thailand"/>
    <s v="Asia"/>
    <s v="AC Level 2"/>
    <n v="0.26"/>
    <d v="2025-07-24T00:00:00"/>
    <s v="9.00-21.00"/>
    <d v="1900-01-11T00:00:00"/>
    <n v="10.81"/>
    <n v="76"/>
    <x v="4"/>
    <x v="1"/>
    <s v="CHAdeMO"/>
    <n v="2022"/>
    <s v="No"/>
    <n v="4.7"/>
    <n v="7"/>
    <s v="Monthly"/>
  </r>
  <r>
    <s v="EVS03449"/>
    <n v="39.850701999999998"/>
    <n v="116.330641"/>
    <s v="4166 Beijing Ave"/>
    <s v=" Beijing"/>
    <s v="China"/>
    <s v="China"/>
    <s v="Asia"/>
    <s v="AC Level 2"/>
    <n v="0.28000000000000003"/>
    <d v="2025-07-24T00:00:00"/>
    <s v="9.00-21.00"/>
    <d v="1900-01-11T00:00:00"/>
    <n v="6.29"/>
    <n v="34"/>
    <x v="0"/>
    <x v="3"/>
    <s v="CHAdeMO, Tesla"/>
    <n v="2014"/>
    <s v="No"/>
    <n v="3.9"/>
    <n v="9"/>
    <s v="Monthly"/>
  </r>
  <r>
    <s v="EVS03458"/>
    <n v="19.599527999999999"/>
    <n v="-99.149343999999999"/>
    <s v="3576 Mexico City Ave"/>
    <s v=" Mexico City"/>
    <s v="Mexico"/>
    <s v="Mexico"/>
    <s v="North America"/>
    <s v="AC Level 2"/>
    <n v="0.12"/>
    <s v="9:00-18:00"/>
    <s v="9:00-18:00"/>
    <d v="1899-12-30T08:52:48"/>
    <n v="8.98"/>
    <n v="13"/>
    <x v="4"/>
    <x v="3"/>
    <s v="CCS, Type 2"/>
    <n v="2019"/>
    <s v="No"/>
    <n v="4.2"/>
    <n v="6"/>
    <s v="Monthly"/>
  </r>
  <r>
    <s v="EVS03459"/>
    <n v="-33.861497"/>
    <n v="151.281385"/>
    <s v="1095 Sydney Ave"/>
    <s v=" Sydney"/>
    <s v="Australia"/>
    <s v="Australia"/>
    <s v="Australia"/>
    <s v="AC Level 2"/>
    <n v="0.19"/>
    <s v="6:00-22:00"/>
    <s v="6:00-22:00"/>
    <d v="1899-12-30T16:04:48"/>
    <n v="15.77"/>
    <n v="47"/>
    <x v="0"/>
    <x v="2"/>
    <s v="Tesla"/>
    <n v="2021"/>
    <s v="Yes"/>
    <n v="3.3"/>
    <n v="3"/>
    <s v="Quarterly"/>
  </r>
  <r>
    <s v="EVS03461"/>
    <n v="42.751266999999999"/>
    <n v="-151.45476099999999"/>
    <s v="4691 Random Rd"/>
    <s v="Error"/>
    <s v="Error"/>
    <s v="Error"/>
    <s v="Error"/>
    <s v="AC Level 2"/>
    <n v="0.24"/>
    <d v="2025-07-24T00:00:00"/>
    <s v="9.00-21.00"/>
    <d v="1900-01-11T00:00:00"/>
    <n v="12.54"/>
    <n v="29"/>
    <x v="4"/>
    <x v="0"/>
    <s v="CCS"/>
    <n v="2012"/>
    <s v="No"/>
    <n v="5"/>
    <n v="2"/>
    <s v="Annually"/>
  </r>
  <r>
    <s v="EVS03469"/>
    <n v="13.854179"/>
    <n v="100.447942"/>
    <s v="7459 Bangkok Ave"/>
    <s v=" Bangkok"/>
    <s v="Thailand"/>
    <s v="Thailand"/>
    <s v="Asia"/>
    <s v="AC Level 2"/>
    <n v="0.3"/>
    <d v="2025-07-24T00:00:00"/>
    <s v="9.00-21.00"/>
    <d v="1900-01-11T00:00:00"/>
    <n v="17.36"/>
    <n v="95"/>
    <x v="0"/>
    <x v="0"/>
    <s v="CHAdeMO"/>
    <n v="2016"/>
    <s v="No"/>
    <n v="3.9"/>
    <n v="10"/>
    <s v="Annually"/>
  </r>
  <r>
    <s v="EVS03489"/>
    <n v="-33.734048000000001"/>
    <n v="18.531621000000001"/>
    <s v="4667 Cape Town Ave"/>
    <s v=" Cape Town"/>
    <s v="South Africa"/>
    <s v="South Africa"/>
    <s v="Africa"/>
    <s v="AC Level 2"/>
    <n v="0.38"/>
    <s v="6:00-22:00"/>
    <s v="6:00-22:00"/>
    <d v="1899-12-30T16:04:48"/>
    <n v="0.99"/>
    <n v="18"/>
    <x v="4"/>
    <x v="1"/>
    <s v="Tesla"/>
    <n v="2020"/>
    <s v="Yes"/>
    <n v="4.7"/>
    <n v="5"/>
    <s v="Quarterly"/>
  </r>
  <r>
    <s v="EVS03492"/>
    <n v="43.691347999999998"/>
    <n v="-79.337164999999999"/>
    <s v="5366 Toronto Ave"/>
    <s v=" Toronto"/>
    <s v="Canada"/>
    <s v="Canada"/>
    <s v="North America"/>
    <s v="AC Level 2"/>
    <n v="0.2"/>
    <s v="9:00-18:00"/>
    <s v="9:00-18:00"/>
    <d v="1899-12-30T08:52:48"/>
    <n v="19.39"/>
    <n v="27"/>
    <x v="3"/>
    <x v="2"/>
    <s v="CHAdeMO, CCS"/>
    <n v="2020"/>
    <s v="No"/>
    <n v="3.2"/>
    <n v="4"/>
    <s v="Monthly"/>
  </r>
  <r>
    <s v="EVS03494"/>
    <n v="-33.897157"/>
    <n v="151.23525100000001"/>
    <s v="1156 Sydney Ave"/>
    <s v=" Sydney"/>
    <s v="Australia"/>
    <s v="Australia"/>
    <s v="Australia"/>
    <s v="AC Level 2"/>
    <n v="0.33"/>
    <s v="9:00-18:00"/>
    <s v="9:00-18:00"/>
    <d v="1899-12-30T08:52:48"/>
    <n v="11.11"/>
    <n v="14"/>
    <x v="1"/>
    <x v="1"/>
    <s v="CHAdeMO, CCS"/>
    <n v="2021"/>
    <s v="Yes"/>
    <n v="4.8"/>
    <n v="1"/>
    <s v="Quarterly"/>
  </r>
  <r>
    <s v="EVS03498"/>
    <n v="39.940935000000003"/>
    <n v="116.487201"/>
    <s v="9252 Beijing Ave"/>
    <s v=" Beijing"/>
    <s v="China"/>
    <s v="China"/>
    <s v="Asia"/>
    <s v="AC Level 2"/>
    <n v="0.37"/>
    <s v="6:00-22:00"/>
    <s v="6:00-22:00"/>
    <d v="1899-12-30T16:04:48"/>
    <n v="11.79"/>
    <n v="24"/>
    <x v="3"/>
    <x v="3"/>
    <s v="Tesla, CCS"/>
    <n v="2017"/>
    <s v="Yes"/>
    <n v="3.7"/>
    <n v="2"/>
    <s v="Annually"/>
  </r>
  <r>
    <s v="EVS03499"/>
    <n v="41.857089999999999"/>
    <n v="-87.726145000000002"/>
    <s v="2932 Chicago Ave"/>
    <s v=" Chicago"/>
    <s v="United States"/>
    <s v="United States"/>
    <s v="North America"/>
    <s v="AC Level 2"/>
    <n v="0.22"/>
    <d v="2025-07-24T00:00:00"/>
    <s v="9.00-21.00"/>
    <d v="1900-01-11T00:00:00"/>
    <n v="15.07"/>
    <n v="91"/>
    <x v="0"/>
    <x v="1"/>
    <s v="Type 2, Tesla"/>
    <n v="2012"/>
    <s v="No"/>
    <n v="4.5"/>
    <n v="2"/>
    <s v="Monthly"/>
  </r>
  <r>
    <s v="EVS03500"/>
    <n v="34.141447999999997"/>
    <n v="-118.36356000000001"/>
    <s v="739 Los Angeles Ave"/>
    <s v=" Los Angeles"/>
    <s v="United States"/>
    <s v="United States"/>
    <s v="North America"/>
    <s v="AC Level 2"/>
    <n v="0.38"/>
    <d v="2025-07-24T00:00:00"/>
    <s v="9.00-21.00"/>
    <d v="1900-01-11T00:00:00"/>
    <n v="16.38"/>
    <n v="70"/>
    <x v="3"/>
    <x v="1"/>
    <s v="CCS, Tesla"/>
    <n v="2017"/>
    <s v="Yes"/>
    <n v="4.5999999999999996"/>
    <n v="4"/>
    <s v="Annually"/>
  </r>
  <r>
    <s v="EVS03501"/>
    <n v="52.294718000000003"/>
    <n v="-133.12395000000001"/>
    <s v="2088 Random Rd"/>
    <s v="Error"/>
    <s v="Error"/>
    <s v="Error"/>
    <s v="Error"/>
    <s v="AC Level 2"/>
    <n v="0.33"/>
    <s v="6:00-22:00"/>
    <s v="6:00-22:00"/>
    <d v="1899-12-30T16:04:48"/>
    <n v="8.34"/>
    <n v="21"/>
    <x v="2"/>
    <x v="3"/>
    <s v="CHAdeMO"/>
    <n v="2015"/>
    <s v="Yes"/>
    <n v="3.7"/>
    <n v="7"/>
    <s v="Quarterly"/>
  </r>
  <r>
    <s v="EVS03508"/>
    <n v="43.620643000000001"/>
    <n v="-79.483866000000006"/>
    <s v="6693 Toronto Ave"/>
    <s v=" Toronto"/>
    <s v="Canada"/>
    <s v="Canada"/>
    <s v="North America"/>
    <s v="AC Level 2"/>
    <n v="0.25"/>
    <s v="9:00-18:00"/>
    <s v="9:00-18:00"/>
    <d v="1899-12-30T08:52:48"/>
    <n v="6.34"/>
    <n v="89"/>
    <x v="3"/>
    <x v="0"/>
    <s v="CCS, Type 2"/>
    <n v="2015"/>
    <s v="Yes"/>
    <n v="4"/>
    <n v="2"/>
    <s v="Monthly"/>
  </r>
  <r>
    <s v="EVS03509"/>
    <n v="55.894964999999999"/>
    <n v="37.505718000000002"/>
    <s v="8445 Moscow Ave"/>
    <s v=" Moscow"/>
    <s v="Russia"/>
    <s v="Russia"/>
    <s v="Europe"/>
    <s v="AC Level 2"/>
    <n v="0.22"/>
    <s v="9:00-18:00"/>
    <s v="9:00-18:00"/>
    <d v="1899-12-30T08:52:48"/>
    <n v="15.16"/>
    <n v="47"/>
    <x v="3"/>
    <x v="1"/>
    <s v="CHAdeMO, Tesla"/>
    <n v="2019"/>
    <s v="Yes"/>
    <n v="4.4000000000000004"/>
    <n v="9"/>
    <s v="Annually"/>
  </r>
  <r>
    <s v="EVS03512"/>
    <n v="25.292342000000001"/>
    <n v="55.260593"/>
    <s v="8340 Dubai Ave"/>
    <s v=" Dubai"/>
    <s v="United Arab Emirates"/>
    <s v="United Arab Emirates"/>
    <s v="Asia"/>
    <s v="AC Level 2"/>
    <n v="0.41"/>
    <s v="9:00-18:00"/>
    <s v="9:00-18:00"/>
    <d v="1899-12-30T08:52:48"/>
    <n v="6.21"/>
    <n v="78"/>
    <x v="3"/>
    <x v="0"/>
    <s v="Type 2, Tesla"/>
    <n v="2016"/>
    <s v="Yes"/>
    <n v="3.7"/>
    <n v="2"/>
    <s v="Quarterly"/>
  </r>
  <r>
    <s v="EVS03514"/>
    <n v="-33.884132999999999"/>
    <n v="151.39572000000001"/>
    <s v="3355 Sydney Ave"/>
    <s v=" Sydney"/>
    <s v="Australia"/>
    <s v="Australia"/>
    <s v="Australia"/>
    <s v="AC Level 2"/>
    <n v="0.43"/>
    <s v="9:00-18:00"/>
    <s v="9:00-18:00"/>
    <d v="1899-12-30T08:52:48"/>
    <n v="14.65"/>
    <n v="34"/>
    <x v="4"/>
    <x v="1"/>
    <s v="Type 2, Tesla"/>
    <n v="2019"/>
    <s v="No"/>
    <n v="4.2"/>
    <n v="6"/>
    <s v="Quarterly"/>
  </r>
  <r>
    <s v="EVS03516"/>
    <n v="13.874426"/>
    <n v="100.414052"/>
    <s v="2871 Bangkok Ave"/>
    <s v=" Bangkok"/>
    <s v="Thailand"/>
    <s v="Thailand"/>
    <s v="Asia"/>
    <s v="AC Level 2"/>
    <n v="0.28999999999999998"/>
    <d v="2025-07-24T00:00:00"/>
    <s v="9.00-21.00"/>
    <d v="1900-01-11T00:00:00"/>
    <n v="10.74"/>
    <n v="78"/>
    <x v="3"/>
    <x v="2"/>
    <s v="CCS, CHAdeMO"/>
    <n v="2016"/>
    <s v="Yes"/>
    <n v="4.5999999999999996"/>
    <n v="8"/>
    <s v="Monthly"/>
  </r>
  <r>
    <s v="EVS03521"/>
    <n v="-44.018847000000001"/>
    <n v="-5.9894410000000002"/>
    <s v="5306 Random Rd"/>
    <s v="Error"/>
    <s v="Error"/>
    <s v="Error"/>
    <s v="Error"/>
    <s v="AC Level 2"/>
    <n v="0.48"/>
    <d v="2025-07-24T00:00:00"/>
    <s v="9.00-21.00"/>
    <d v="1900-01-11T00:00:00"/>
    <n v="14.91"/>
    <n v="28"/>
    <x v="3"/>
    <x v="1"/>
    <s v="Type 2"/>
    <n v="2018"/>
    <s v="No"/>
    <n v="3.6"/>
    <n v="2"/>
    <s v="Annually"/>
  </r>
  <r>
    <s v="EVS03522"/>
    <n v="41.917805999999999"/>
    <n v="-87.772094999999993"/>
    <s v="8092 Chicago Ave"/>
    <s v=" Chicago"/>
    <s v="United States"/>
    <s v="United States"/>
    <s v="North America"/>
    <s v="AC Level 2"/>
    <n v="0.1"/>
    <d v="2025-07-24T00:00:00"/>
    <s v="9.00-21.00"/>
    <d v="1900-01-11T00:00:00"/>
    <n v="4.88"/>
    <n v="26"/>
    <x v="0"/>
    <x v="0"/>
    <s v="CCS, CHAdeMO"/>
    <n v="2020"/>
    <s v="No"/>
    <n v="4.8"/>
    <n v="3"/>
    <s v="Quarterly"/>
  </r>
  <r>
    <s v="EVS03535"/>
    <n v="37.717854000000003"/>
    <n v="-122.316041"/>
    <s v="726 San Francisco Ave"/>
    <s v=" San Francisco"/>
    <s v="United States"/>
    <s v="United States"/>
    <s v="North America"/>
    <s v="AC Level 2"/>
    <n v="0.21"/>
    <d v="2025-07-24T00:00:00"/>
    <s v="9.00-21.00"/>
    <d v="1900-01-11T00:00:00"/>
    <n v="14.09"/>
    <n v="89"/>
    <x v="4"/>
    <x v="2"/>
    <s v="Tesla, CCS"/>
    <n v="2020"/>
    <s v="No"/>
    <n v="3.8"/>
    <n v="2"/>
    <s v="Annually"/>
  </r>
  <r>
    <s v="EVS03539"/>
    <n v="-23.699556999999999"/>
    <n v="-46.612231999999999"/>
    <s v="9649 SÃ£o Paulo Ave"/>
    <s v=" SÃ£o Paulo"/>
    <s v="Brazil"/>
    <s v="Brazil"/>
    <s v="South America"/>
    <s v="AC Level 2"/>
    <n v="0.31"/>
    <s v="9:00-18:00"/>
    <s v="9:00-18:00"/>
    <d v="1899-12-30T08:52:48"/>
    <n v="16.86"/>
    <n v="12"/>
    <x v="4"/>
    <x v="0"/>
    <s v="CCS"/>
    <n v="2016"/>
    <s v="No"/>
    <n v="3"/>
    <n v="4"/>
    <s v="Quarterly"/>
  </r>
  <r>
    <s v="EVS03543"/>
    <n v="25.325704000000002"/>
    <n v="55.334282000000002"/>
    <s v="1830 Dubai Ave"/>
    <s v=" Dubai"/>
    <s v="United Arab Emirates"/>
    <s v="United Arab Emirates"/>
    <s v="Asia"/>
    <s v="AC Level 2"/>
    <n v="0.43"/>
    <s v="9:00-18:00"/>
    <s v="9:00-18:00"/>
    <d v="1899-12-30T08:52:48"/>
    <n v="12.31"/>
    <n v="67"/>
    <x v="3"/>
    <x v="0"/>
    <s v="Tesla"/>
    <n v="2013"/>
    <s v="Yes"/>
    <n v="3.9"/>
    <n v="9"/>
    <s v="Monthly"/>
  </r>
  <r>
    <s v="EVS03545"/>
    <n v="41.804813000000003"/>
    <n v="-87.683724999999995"/>
    <s v="4779 Chicago Ave"/>
    <s v=" Chicago"/>
    <s v="United States"/>
    <s v="United States"/>
    <s v="North America"/>
    <s v="AC Level 2"/>
    <n v="0.27"/>
    <s v="9:00-18:00"/>
    <s v="9:00-18:00"/>
    <d v="1899-12-30T08:52:48"/>
    <n v="13.03"/>
    <n v="55"/>
    <x v="3"/>
    <x v="0"/>
    <s v="CHAdeMO, Tesla"/>
    <n v="2021"/>
    <s v="Yes"/>
    <n v="3.1"/>
    <n v="10"/>
    <s v="Annually"/>
  </r>
  <r>
    <s v="EVS03553"/>
    <n v="43.656312"/>
    <n v="-79.446386000000004"/>
    <s v="6925 Toronto Ave"/>
    <s v=" Toronto"/>
    <s v="Canada"/>
    <s v="Canada"/>
    <s v="North America"/>
    <s v="AC Level 2"/>
    <n v="0.39"/>
    <s v="9:00-18:00"/>
    <s v="9:00-18:00"/>
    <d v="1899-12-30T08:52:48"/>
    <n v="1.82"/>
    <n v="39"/>
    <x v="2"/>
    <x v="0"/>
    <s v="CHAdeMO"/>
    <n v="2015"/>
    <s v="No"/>
    <n v="3.9"/>
    <n v="10"/>
    <s v="Annually"/>
  </r>
  <r>
    <s v="EVS03554"/>
    <n v="41.941471"/>
    <n v="-87.601687999999996"/>
    <s v="6165 Chicago Ave"/>
    <s v=" Chicago"/>
    <s v="United States"/>
    <s v="United States"/>
    <s v="North America"/>
    <s v="AC Level 2"/>
    <n v="0.44"/>
    <s v="9:00-18:00"/>
    <s v="9:00-18:00"/>
    <d v="1899-12-30T08:52:48"/>
    <n v="10.199999999999999"/>
    <n v="21"/>
    <x v="2"/>
    <x v="1"/>
    <s v="Tesla"/>
    <n v="2010"/>
    <s v="Yes"/>
    <n v="4.0999999999999996"/>
    <n v="6"/>
    <s v="Monthly"/>
  </r>
  <r>
    <s v="EVS03561"/>
    <n v="86.982697999999999"/>
    <n v="96.295119999999997"/>
    <s v="8624 Random Rd"/>
    <s v="Not Found"/>
    <s v="Not Found"/>
    <s v="Not Found"/>
    <s v="Not Found"/>
    <s v="AC Level 2"/>
    <n v="0.39"/>
    <d v="2025-07-24T00:00:00"/>
    <s v="9.00-21.00"/>
    <d v="1900-01-11T00:00:00"/>
    <n v="19.059999999999999"/>
    <n v="69"/>
    <x v="0"/>
    <x v="2"/>
    <s v="Type 2"/>
    <n v="2013"/>
    <s v="Yes"/>
    <n v="4.2"/>
    <n v="1"/>
    <s v="Monthly"/>
  </r>
  <r>
    <s v="EVS03562"/>
    <n v="13.794478"/>
    <n v="100.486558"/>
    <s v="7938 Bangkok Ave"/>
    <s v=" Bangkok"/>
    <s v="Thailand"/>
    <s v="Thailand"/>
    <s v="Asia"/>
    <s v="AC Level 2"/>
    <n v="0.42"/>
    <d v="2025-07-24T00:00:00"/>
    <s v="9.00-21.00"/>
    <d v="1900-01-11T00:00:00"/>
    <n v="18.63"/>
    <n v="74"/>
    <x v="3"/>
    <x v="3"/>
    <s v="Type 2, CHAdeMO"/>
    <n v="2020"/>
    <s v="Yes"/>
    <n v="3.7"/>
    <n v="2"/>
    <s v="Monthly"/>
  </r>
  <r>
    <s v="EVS03565"/>
    <n v="13.752703"/>
    <n v="100.426052"/>
    <s v="6845 Bangkok Ave"/>
    <s v=" Bangkok"/>
    <s v="Thailand"/>
    <s v="Thailand"/>
    <s v="Asia"/>
    <s v="AC Level 2"/>
    <n v="0.33"/>
    <d v="2025-07-24T00:00:00"/>
    <s v="9.00-21.00"/>
    <d v="1900-01-11T00:00:00"/>
    <n v="4.26"/>
    <n v="16"/>
    <x v="1"/>
    <x v="3"/>
    <s v="CHAdeMO"/>
    <n v="2018"/>
    <s v="No"/>
    <n v="3.8"/>
    <n v="7"/>
    <s v="Monthly"/>
  </r>
  <r>
    <s v="EVS03568"/>
    <n v="34.021135999999998"/>
    <n v="-118.370148"/>
    <s v="8929 Los Angeles Ave"/>
    <s v=" Los Angeles"/>
    <s v="United States"/>
    <s v="United States"/>
    <s v="North America"/>
    <s v="AC Level 2"/>
    <n v="0.25"/>
    <s v="9:00-18:00"/>
    <s v="9:00-18:00"/>
    <d v="1899-12-30T08:52:48"/>
    <n v="19.04"/>
    <n v="11"/>
    <x v="3"/>
    <x v="1"/>
    <s v="CCS"/>
    <n v="2023"/>
    <s v="No"/>
    <n v="4.2"/>
    <n v="10"/>
    <s v="Quarterly"/>
  </r>
  <r>
    <s v="EVS03571"/>
    <n v="-23.266421999999999"/>
    <n v="27.737648"/>
    <s v="2129 Random Rd"/>
    <s v="Lephalale Local Municipality"/>
    <s v="South Africa"/>
    <s v="South Africa"/>
    <s v="Africa"/>
    <s v="AC Level 2"/>
    <n v="0.3"/>
    <s v="9:00-18:00"/>
    <s v="9:00-18:00"/>
    <d v="1899-12-30T08:52:48"/>
    <n v="5.64"/>
    <n v="62"/>
    <x v="4"/>
    <x v="2"/>
    <s v="CCS"/>
    <n v="2011"/>
    <s v="Yes"/>
    <n v="3.7"/>
    <n v="2"/>
    <s v="Annually"/>
  </r>
  <r>
    <s v="EVS03574"/>
    <n v="19.125236000000001"/>
    <n v="72.899165999999994"/>
    <s v="6220 Mumbai Ave"/>
    <s v=" Mumbai"/>
    <s v="India"/>
    <s v="India"/>
    <s v="Asia"/>
    <s v="AC Level 2"/>
    <n v="0.33"/>
    <s v="6:00-22:00"/>
    <s v="6:00-22:00"/>
    <d v="1899-12-30T16:04:48"/>
    <n v="12.43"/>
    <n v="78"/>
    <x v="3"/>
    <x v="3"/>
    <s v="Tesla, CCS"/>
    <n v="2014"/>
    <s v="No"/>
    <n v="3.3"/>
    <n v="9"/>
    <s v="Annually"/>
  </r>
  <r>
    <s v="EVS03576"/>
    <n v="52.416854999999998"/>
    <n v="13.399407999999999"/>
    <s v="2086 Berlin Ave"/>
    <s v=" Berlin"/>
    <s v="Germany"/>
    <s v="Germany"/>
    <s v="Europe"/>
    <s v="AC Level 2"/>
    <n v="0.39"/>
    <d v="2025-07-24T00:00:00"/>
    <s v="9.00-21.00"/>
    <d v="1900-01-11T00:00:00"/>
    <n v="13.21"/>
    <n v="86"/>
    <x v="3"/>
    <x v="3"/>
    <s v="CCS"/>
    <n v="2023"/>
    <s v="Yes"/>
    <n v="3.4"/>
    <n v="5"/>
    <s v="Monthly"/>
  </r>
  <r>
    <s v="EVS03578"/>
    <n v="34.027718999999998"/>
    <n v="-118.271979"/>
    <s v="4287 Los Angeles Ave"/>
    <s v=" Los Angeles"/>
    <s v="United States"/>
    <s v="United States"/>
    <s v="North America"/>
    <s v="AC Level 2"/>
    <n v="0.25"/>
    <d v="2025-07-24T00:00:00"/>
    <s v="9.00-21.00"/>
    <d v="1900-01-11T00:00:00"/>
    <n v="19.350000000000001"/>
    <n v="29"/>
    <x v="0"/>
    <x v="1"/>
    <s v="CHAdeMO"/>
    <n v="2012"/>
    <s v="Yes"/>
    <n v="3.7"/>
    <n v="10"/>
    <s v="Annually"/>
  </r>
  <r>
    <s v="EVS03579"/>
    <n v="13.742402999999999"/>
    <n v="100.4567"/>
    <s v="9999 Bangkok Ave"/>
    <s v=" Bangkok"/>
    <s v="Thailand"/>
    <s v="Thailand"/>
    <s v="Asia"/>
    <s v="AC Level 2"/>
    <n v="0.48"/>
    <d v="2025-07-24T00:00:00"/>
    <s v="9.00-21.00"/>
    <d v="1900-01-11T00:00:00"/>
    <n v="16.93"/>
    <n v="93"/>
    <x v="1"/>
    <x v="2"/>
    <s v="Tesla"/>
    <n v="2012"/>
    <s v="No"/>
    <n v="3.4"/>
    <n v="8"/>
    <s v="Quarterly"/>
  </r>
  <r>
    <s v="EVS03594"/>
    <n v="41.867063999999999"/>
    <n v="-87.784510999999995"/>
    <s v="1540 Chicago Ave"/>
    <s v=" Chicago"/>
    <s v="United States"/>
    <s v="United States"/>
    <s v="North America"/>
    <s v="AC Level 2"/>
    <n v="0.1"/>
    <s v="6:00-22:00"/>
    <s v="6:00-22:00"/>
    <d v="1899-12-30T16:04:48"/>
    <n v="3.88"/>
    <n v="19"/>
    <x v="3"/>
    <x v="0"/>
    <s v="Type 2, Tesla"/>
    <n v="2023"/>
    <s v="No"/>
    <n v="4.3"/>
    <n v="2"/>
    <s v="Annually"/>
  </r>
  <r>
    <s v="EVS03595"/>
    <n v="-33.711213999999998"/>
    <n v="18.436071999999999"/>
    <s v="3860 Cape Town Ave"/>
    <s v=" Cape Town"/>
    <s v="South Africa"/>
    <s v="South Africa"/>
    <s v="Africa"/>
    <s v="AC Level 2"/>
    <n v="0.4"/>
    <d v="2025-07-24T00:00:00"/>
    <s v="9.00-21.00"/>
    <d v="1900-01-11T00:00:00"/>
    <n v="19.78"/>
    <n v="26"/>
    <x v="4"/>
    <x v="1"/>
    <s v="CHAdeMO, Tesla"/>
    <n v="2020"/>
    <s v="Yes"/>
    <n v="4.4000000000000004"/>
    <n v="7"/>
    <s v="Monthly"/>
  </r>
  <r>
    <s v="EVS03602"/>
    <n v="-33.753211"/>
    <n v="18.584854"/>
    <s v="8491 Cape Town Ave"/>
    <s v=" Cape Town"/>
    <s v="South Africa"/>
    <s v="South Africa"/>
    <s v="Africa"/>
    <s v="AC Level 2"/>
    <n v="0.11"/>
    <d v="2025-07-24T00:00:00"/>
    <s v="9.00-21.00"/>
    <d v="1900-01-11T00:00:00"/>
    <n v="0.99"/>
    <n v="56"/>
    <x v="2"/>
    <x v="3"/>
    <s v="Tesla, CCS"/>
    <n v="2018"/>
    <s v="Yes"/>
    <n v="3.5"/>
    <n v="10"/>
    <s v="Quarterly"/>
  </r>
  <r>
    <s v="EVS03607"/>
    <n v="-33.856777999999998"/>
    <n v="151.30952199999999"/>
    <s v="7413 Sydney Ave"/>
    <s v=" Sydney"/>
    <s v="Australia"/>
    <s v="Australia"/>
    <s v="Australia"/>
    <s v="AC Level 2"/>
    <n v="0.19"/>
    <d v="2025-07-24T00:00:00"/>
    <s v="9.00-21.00"/>
    <d v="1900-01-11T00:00:00"/>
    <n v="4.3"/>
    <n v="53"/>
    <x v="2"/>
    <x v="0"/>
    <s v="Type 2, CHAdeMO"/>
    <n v="2012"/>
    <s v="Yes"/>
    <n v="3"/>
    <n v="4"/>
    <s v="Monthly"/>
  </r>
  <r>
    <s v="EVS03612"/>
    <n v="37.680774"/>
    <n v="126.90079900000001"/>
    <s v="3387 Seoul Ave"/>
    <s v=" Seoul"/>
    <s v="South Korea"/>
    <s v="South Korea"/>
    <s v="Asia"/>
    <s v="AC Level 2"/>
    <n v="0.41"/>
    <d v="2025-07-24T00:00:00"/>
    <s v="9.00-21.00"/>
    <d v="1900-01-11T00:00:00"/>
    <n v="9.65"/>
    <n v="46"/>
    <x v="4"/>
    <x v="2"/>
    <s v="CCS"/>
    <n v="2013"/>
    <s v="Yes"/>
    <n v="4.5"/>
    <n v="10"/>
    <s v="Annually"/>
  </r>
  <r>
    <s v="EVS03613"/>
    <n v="34.15099"/>
    <n v="-118.228208"/>
    <s v="4679 Los Angeles Ave"/>
    <s v=" Los Angeles"/>
    <s v="United States"/>
    <s v="United States"/>
    <s v="North America"/>
    <s v="AC Level 2"/>
    <n v="0.43"/>
    <s v="9:00-18:00"/>
    <s v="9:00-18:00"/>
    <d v="1899-12-30T08:52:48"/>
    <n v="7.79"/>
    <n v="62"/>
    <x v="3"/>
    <x v="0"/>
    <s v="CHAdeMO, Type 2"/>
    <n v="2012"/>
    <s v="No"/>
    <n v="3.6"/>
    <n v="9"/>
    <s v="Annually"/>
  </r>
  <r>
    <s v="EVS03615"/>
    <n v="37.556612000000001"/>
    <n v="126.942804"/>
    <s v="3606 Seoul Ave"/>
    <s v=" Seoul"/>
    <s v="South Korea"/>
    <s v="South Korea"/>
    <s v="Asia"/>
    <s v="AC Level 2"/>
    <n v="0.43"/>
    <s v="6:00-22:00"/>
    <s v="6:00-22:00"/>
    <d v="1899-12-30T16:04:48"/>
    <n v="15.64"/>
    <n v="55"/>
    <x v="3"/>
    <x v="3"/>
    <s v="CCS"/>
    <n v="2023"/>
    <s v="Yes"/>
    <n v="3.1"/>
    <n v="3"/>
    <s v="Quarterly"/>
  </r>
  <r>
    <s v="EVS03618"/>
    <n v="37.610821999999999"/>
    <n v="127.0866"/>
    <s v="8620 Seoul Ave"/>
    <s v=" Seoul"/>
    <s v="South Korea"/>
    <s v="South Korea"/>
    <s v="Asia"/>
    <s v="AC Level 2"/>
    <n v="0.22"/>
    <d v="2025-07-24T00:00:00"/>
    <s v="9.00-21.00"/>
    <d v="1900-01-11T00:00:00"/>
    <n v="16.66"/>
    <n v="41"/>
    <x v="1"/>
    <x v="1"/>
    <s v="CCS"/>
    <n v="2012"/>
    <s v="No"/>
    <n v="3.9"/>
    <n v="3"/>
    <s v="Annually"/>
  </r>
  <r>
    <s v="EVS03619"/>
    <n v="37.720419"/>
    <n v="-122.463774"/>
    <s v="9505 San Francisco Ave"/>
    <s v=" San Francisco"/>
    <s v="United States"/>
    <s v="United States"/>
    <s v="North America"/>
    <s v="AC Level 2"/>
    <n v="0.22"/>
    <d v="2025-07-24T00:00:00"/>
    <s v="9.00-21.00"/>
    <d v="1900-01-11T00:00:00"/>
    <n v="14.51"/>
    <n v="85"/>
    <x v="1"/>
    <x v="3"/>
    <s v="Type 2"/>
    <n v="2015"/>
    <s v="No"/>
    <n v="4.2"/>
    <n v="7"/>
    <s v="Quarterly"/>
  </r>
  <r>
    <s v="EVS03626"/>
    <n v="19.186202000000002"/>
    <n v="72.906917000000007"/>
    <s v="9858 Mumbai Ave"/>
    <s v=" Mumbai"/>
    <s v="India"/>
    <s v="India"/>
    <s v="Asia"/>
    <s v="AC Level 2"/>
    <n v="0.39"/>
    <s v="9:00-18:00"/>
    <s v="9:00-18:00"/>
    <d v="1899-12-30T08:52:48"/>
    <n v="14.93"/>
    <n v="24"/>
    <x v="3"/>
    <x v="3"/>
    <s v="Type 2, Tesla"/>
    <n v="2012"/>
    <s v="Yes"/>
    <n v="3.3"/>
    <n v="3"/>
    <s v="Quarterly"/>
  </r>
  <r>
    <s v="EVS03631"/>
    <n v="-84.194937999999993"/>
    <n v="92.571886000000006"/>
    <s v="9555 Random Rd"/>
    <s v="Error"/>
    <s v="Error"/>
    <s v="Error"/>
    <s v="Error"/>
    <s v="AC Level 2"/>
    <n v="0.36"/>
    <d v="2025-07-24T00:00:00"/>
    <s v="9.00-21.00"/>
    <d v="1900-01-11T00:00:00"/>
    <n v="5.39"/>
    <n v="37"/>
    <x v="4"/>
    <x v="3"/>
    <s v="CCS"/>
    <n v="2022"/>
    <s v="Yes"/>
    <n v="4.5999999999999996"/>
    <n v="5"/>
    <s v="Annually"/>
  </r>
  <r>
    <s v="EVS03638"/>
    <n v="37.884207000000004"/>
    <n v="-122.48406799999999"/>
    <s v="1453 San Francisco Ave"/>
    <s v=" San Francisco"/>
    <s v="United States"/>
    <s v="United States"/>
    <s v="North America"/>
    <s v="AC Level 2"/>
    <n v="0.36"/>
    <s v="6:00-22:00"/>
    <s v="6:00-22:00"/>
    <d v="1899-12-30T16:04:48"/>
    <n v="6.75"/>
    <n v="84"/>
    <x v="4"/>
    <x v="2"/>
    <s v="CCS, Tesla"/>
    <n v="2018"/>
    <s v="No"/>
    <n v="4.0999999999999996"/>
    <n v="2"/>
    <s v="Monthly"/>
  </r>
  <r>
    <s v="EVS03639"/>
    <n v="34.150260000000003"/>
    <n v="-118.24046"/>
    <s v="5580 Los Angeles Ave"/>
    <s v=" Los Angeles"/>
    <s v="United States"/>
    <s v="United States"/>
    <s v="North America"/>
    <s v="AC Level 2"/>
    <n v="0.33"/>
    <s v="9:00-18:00"/>
    <s v="9:00-18:00"/>
    <d v="1899-12-30T08:52:48"/>
    <n v="12.22"/>
    <n v="86"/>
    <x v="4"/>
    <x v="0"/>
    <s v="Type 2, CHAdeMO"/>
    <n v="2019"/>
    <s v="Yes"/>
    <n v="4.5"/>
    <n v="9"/>
    <s v="Monthly"/>
  </r>
  <r>
    <s v="EVS03640"/>
    <n v="55.739266000000001"/>
    <n v="37.553691000000001"/>
    <s v="2445 Moscow Ave"/>
    <s v=" Moscow"/>
    <s v="Russia"/>
    <s v="Russia"/>
    <s v="Europe"/>
    <s v="AC Level 2"/>
    <n v="0.37"/>
    <s v="9:00-18:00"/>
    <s v="9:00-18:00"/>
    <d v="1899-12-30T08:52:48"/>
    <n v="4.97"/>
    <n v="54"/>
    <x v="2"/>
    <x v="1"/>
    <s v="Tesla, CCS"/>
    <n v="2013"/>
    <s v="Yes"/>
    <n v="3.9"/>
    <n v="3"/>
    <s v="Annually"/>
  </r>
  <r>
    <s v="EVS03641"/>
    <n v="-30.272154"/>
    <n v="131.101676"/>
    <s v="2441 Random Rd"/>
    <n v="0"/>
    <s v="Not Found"/>
    <s v="Not Found"/>
    <s v="Not Found"/>
    <s v="AC Level 2"/>
    <n v="0.28999999999999998"/>
    <s v="9:00-18:00"/>
    <s v="9:00-18:00"/>
    <d v="1899-12-30T08:52:48"/>
    <n v="11.82"/>
    <n v="89"/>
    <x v="3"/>
    <x v="2"/>
    <s v="CHAdeMO"/>
    <n v="2011"/>
    <s v="No"/>
    <n v="4.0999999999999996"/>
    <n v="6"/>
    <s v="Quarterly"/>
  </r>
  <r>
    <s v="EVS03642"/>
    <n v="25.252676999999998"/>
    <n v="55.212525999999997"/>
    <s v="349 Dubai Ave"/>
    <s v=" Dubai"/>
    <s v="United Arab Emirates"/>
    <s v="United Arab Emirates"/>
    <s v="Asia"/>
    <s v="AC Level 2"/>
    <n v="0.12"/>
    <d v="2025-07-24T00:00:00"/>
    <s v="9.00-21.00"/>
    <d v="1900-01-11T00:00:00"/>
    <n v="6.88"/>
    <n v="45"/>
    <x v="1"/>
    <x v="1"/>
    <s v="Tesla"/>
    <n v="2018"/>
    <s v="Yes"/>
    <n v="4.9000000000000004"/>
    <n v="5"/>
    <s v="Monthly"/>
  </r>
  <r>
    <s v="EVS03648"/>
    <n v="55.883403000000001"/>
    <n v="37.565060000000003"/>
    <s v="9282 Moscow Ave"/>
    <s v=" Moscow"/>
    <s v="Russia"/>
    <s v="Russia"/>
    <s v="Europe"/>
    <s v="AC Level 2"/>
    <n v="0.13"/>
    <s v="6:00-22:00"/>
    <s v="6:00-22:00"/>
    <d v="1899-12-30T16:04:48"/>
    <n v="2.2799999999999998"/>
    <n v="71"/>
    <x v="1"/>
    <x v="1"/>
    <s v="Tesla"/>
    <n v="2021"/>
    <s v="Yes"/>
    <n v="4.3"/>
    <n v="5"/>
    <s v="Quarterly"/>
  </r>
  <r>
    <s v="EVS03649"/>
    <n v="37.897415000000002"/>
    <n v="-122.426176"/>
    <s v="4965 San Francisco Ave"/>
    <s v=" San Francisco"/>
    <s v="United States"/>
    <s v="United States"/>
    <s v="North America"/>
    <s v="AC Level 2"/>
    <n v="0.18"/>
    <s v="6:00-22:00"/>
    <s v="6:00-22:00"/>
    <d v="1899-12-30T16:04:48"/>
    <n v="13.44"/>
    <n v="63"/>
    <x v="1"/>
    <x v="1"/>
    <s v="Tesla, Type 2"/>
    <n v="2023"/>
    <s v="Yes"/>
    <n v="3.6"/>
    <n v="7"/>
    <s v="Annually"/>
  </r>
  <r>
    <s v="EVS03651"/>
    <n v="-28.428505999999999"/>
    <n v="162.16975600000001"/>
    <s v="7681 Random Rd"/>
    <s v="Error"/>
    <s v="Error"/>
    <s v="Error"/>
    <s v="Error"/>
    <s v="AC Level 2"/>
    <n v="0.15"/>
    <d v="2025-07-24T00:00:00"/>
    <s v="9.00-21.00"/>
    <d v="1900-01-11T00:00:00"/>
    <n v="13.82"/>
    <n v="93"/>
    <x v="0"/>
    <x v="2"/>
    <s v="CCS"/>
    <n v="2023"/>
    <s v="No"/>
    <n v="4.4000000000000004"/>
    <n v="6"/>
    <s v="Quarterly"/>
  </r>
  <r>
    <s v="EVS03653"/>
    <n v="41.827131000000001"/>
    <n v="-87.678732999999994"/>
    <s v="8199 Chicago Ave"/>
    <s v=" Chicago"/>
    <s v="United States"/>
    <s v="United States"/>
    <s v="North America"/>
    <s v="AC Level 2"/>
    <n v="0.47"/>
    <s v="6:00-22:00"/>
    <s v="6:00-22:00"/>
    <d v="1899-12-30T16:04:48"/>
    <n v="14.73"/>
    <n v="21"/>
    <x v="2"/>
    <x v="1"/>
    <s v="CHAdeMO"/>
    <n v="2015"/>
    <s v="Yes"/>
    <n v="3.1"/>
    <n v="9"/>
    <s v="Monthly"/>
  </r>
  <r>
    <s v="EVS03654"/>
    <n v="37.792971999999999"/>
    <n v="-122.362886"/>
    <s v="9547 San Francisco Ave"/>
    <s v=" San Francisco"/>
    <s v="United States"/>
    <s v="United States"/>
    <s v="North America"/>
    <s v="AC Level 2"/>
    <n v="0.12"/>
    <s v="9:00-18:00"/>
    <s v="9:00-18:00"/>
    <d v="1899-12-30T08:52:48"/>
    <n v="1.42"/>
    <n v="54"/>
    <x v="3"/>
    <x v="0"/>
    <s v="CHAdeMO, Type 2"/>
    <n v="2010"/>
    <s v="Yes"/>
    <n v="4.7"/>
    <n v="3"/>
    <s v="Annually"/>
  </r>
  <r>
    <s v="EVS03657"/>
    <n v="43.678921000000003"/>
    <n v="-79.475469000000004"/>
    <s v="4493 Toronto Ave"/>
    <s v=" Toronto"/>
    <s v="Canada"/>
    <s v="Canada"/>
    <s v="North America"/>
    <s v="AC Level 2"/>
    <n v="0.36"/>
    <s v="6:00-22:00"/>
    <s v="6:00-22:00"/>
    <d v="1899-12-30T16:04:48"/>
    <n v="12.88"/>
    <n v="56"/>
    <x v="0"/>
    <x v="0"/>
    <s v="CHAdeMO"/>
    <n v="2018"/>
    <s v="Yes"/>
    <n v="4.8"/>
    <n v="6"/>
    <s v="Quarterly"/>
  </r>
  <r>
    <s v="EVS03658"/>
    <n v="25.319147999999998"/>
    <n v="55.231501999999999"/>
    <s v="724 Dubai Ave"/>
    <s v=" Dubai"/>
    <s v="United Arab Emirates"/>
    <s v="United Arab Emirates"/>
    <s v="Asia"/>
    <s v="AC Level 2"/>
    <n v="0.41"/>
    <s v="6:00-22:00"/>
    <s v="6:00-22:00"/>
    <d v="1899-12-30T16:04:48"/>
    <n v="1.68"/>
    <n v="39"/>
    <x v="0"/>
    <x v="3"/>
    <s v="Type 2"/>
    <n v="2013"/>
    <s v="No"/>
    <n v="4.9000000000000004"/>
    <n v="9"/>
    <s v="Annually"/>
  </r>
  <r>
    <s v="EVS03659"/>
    <n v="25.269469000000001"/>
    <n v="55.240513999999997"/>
    <s v="2491 Dubai Ave"/>
    <s v=" Dubai"/>
    <s v="United Arab Emirates"/>
    <s v="United Arab Emirates"/>
    <s v="Asia"/>
    <s v="AC Level 2"/>
    <n v="0.38"/>
    <s v="6:00-22:00"/>
    <s v="6:00-22:00"/>
    <d v="1899-12-30T16:04:48"/>
    <n v="18.649999999999999"/>
    <n v="38"/>
    <x v="1"/>
    <x v="2"/>
    <s v="Tesla"/>
    <n v="2021"/>
    <s v="Yes"/>
    <n v="3.8"/>
    <n v="4"/>
    <s v="Annually"/>
  </r>
  <r>
    <s v="EVS03664"/>
    <n v="39.903255000000001"/>
    <n v="116.485708"/>
    <s v="2526 Beijing Ave"/>
    <s v=" Beijing"/>
    <s v="China"/>
    <s v="China"/>
    <s v="Asia"/>
    <s v="AC Level 2"/>
    <n v="0.36"/>
    <s v="6:00-22:00"/>
    <s v="6:00-22:00"/>
    <d v="1899-12-30T16:04:48"/>
    <n v="10.61"/>
    <n v="24"/>
    <x v="1"/>
    <x v="1"/>
    <s v="CHAdeMO"/>
    <n v="2021"/>
    <s v="Yes"/>
    <n v="4.2"/>
    <n v="5"/>
    <s v="Monthly"/>
  </r>
  <r>
    <s v="EVS03666"/>
    <n v="41.958852"/>
    <n v="-87.644126"/>
    <s v="4379 Chicago Ave"/>
    <s v=" Chicago"/>
    <s v="United States"/>
    <s v="United States"/>
    <s v="North America"/>
    <s v="AC Level 2"/>
    <n v="0.17"/>
    <d v="2025-07-24T00:00:00"/>
    <s v="9.00-21.00"/>
    <d v="1900-01-11T00:00:00"/>
    <n v="14.74"/>
    <n v="49"/>
    <x v="0"/>
    <x v="0"/>
    <s v="CCS, Type 2"/>
    <n v="2023"/>
    <s v="Yes"/>
    <n v="3.8"/>
    <n v="7"/>
    <s v="Quarterly"/>
  </r>
  <r>
    <s v="EVS03669"/>
    <n v="37.790764000000003"/>
    <n v="-122.350328"/>
    <s v="4164 San Francisco Ave"/>
    <s v=" San Francisco"/>
    <s v="United States"/>
    <s v="United States"/>
    <s v="North America"/>
    <s v="AC Level 2"/>
    <n v="0.15"/>
    <s v="6:00-22:00"/>
    <s v="6:00-22:00"/>
    <d v="1899-12-30T16:04:48"/>
    <n v="18.850000000000001"/>
    <n v="76"/>
    <x v="3"/>
    <x v="2"/>
    <s v="Type 2, CCS"/>
    <n v="2010"/>
    <s v="Yes"/>
    <n v="4"/>
    <n v="6"/>
    <s v="Monthly"/>
  </r>
  <r>
    <s v="EVS03670"/>
    <n v="19.132352000000001"/>
    <n v="72.969868000000005"/>
    <s v="2331 Mumbai Ave"/>
    <s v=" Mumbai"/>
    <s v="India"/>
    <s v="India"/>
    <s v="Asia"/>
    <s v="AC Level 2"/>
    <n v="0.37"/>
    <d v="2025-07-24T00:00:00"/>
    <s v="9.00-21.00"/>
    <d v="1900-01-11T00:00:00"/>
    <n v="16.82"/>
    <n v="70"/>
    <x v="1"/>
    <x v="2"/>
    <s v="CHAdeMO, CCS"/>
    <n v="2013"/>
    <s v="No"/>
    <n v="4.3"/>
    <n v="6"/>
    <s v="Quarterly"/>
  </r>
  <r>
    <s v="EVS03672"/>
    <n v="52.457374000000002"/>
    <n v="13.352513999999999"/>
    <s v="2243 Berlin Ave"/>
    <s v=" Berlin"/>
    <s v="Germany"/>
    <s v="Germany"/>
    <s v="Europe"/>
    <s v="AC Level 2"/>
    <n v="0.27"/>
    <d v="2025-07-24T00:00:00"/>
    <s v="9.00-21.00"/>
    <d v="1900-01-11T00:00:00"/>
    <n v="6.45"/>
    <n v="23"/>
    <x v="0"/>
    <x v="3"/>
    <s v="Type 2, Tesla"/>
    <n v="2020"/>
    <s v="No"/>
    <n v="4.3"/>
    <n v="2"/>
    <s v="Monthly"/>
  </r>
  <r>
    <s v="EVS03673"/>
    <n v="37.830266000000002"/>
    <n v="-122.44709899999999"/>
    <s v="8134 San Francisco Ave"/>
    <s v=" San Francisco"/>
    <s v="United States"/>
    <s v="United States"/>
    <s v="North America"/>
    <s v="AC Level 2"/>
    <n v="0.2"/>
    <d v="2025-07-24T00:00:00"/>
    <s v="9.00-21.00"/>
    <d v="1900-01-11T00:00:00"/>
    <n v="7.73"/>
    <n v="44"/>
    <x v="0"/>
    <x v="3"/>
    <s v="Tesla, CCS"/>
    <n v="2022"/>
    <s v="No"/>
    <n v="4"/>
    <n v="7"/>
    <s v="Annually"/>
  </r>
  <r>
    <s v="EVS03674"/>
    <n v="-33.828991000000002"/>
    <n v="151.36063100000001"/>
    <s v="6972 Sydney Ave"/>
    <s v=" Sydney"/>
    <s v="Australia"/>
    <s v="Australia"/>
    <s v="Australia"/>
    <s v="AC Level 2"/>
    <n v="0.36"/>
    <s v="6:00-22:00"/>
    <s v="6:00-22:00"/>
    <d v="1899-12-30T16:04:48"/>
    <n v="1.08"/>
    <n v="84"/>
    <x v="0"/>
    <x v="2"/>
    <s v="CCS, CHAdeMO"/>
    <n v="2019"/>
    <s v="No"/>
    <n v="4.9000000000000004"/>
    <n v="10"/>
    <s v="Annually"/>
  </r>
  <r>
    <s v="EVS03677"/>
    <n v="25.322175999999999"/>
    <n v="55.247638999999999"/>
    <s v="5097 Dubai Ave"/>
    <s v=" Dubai"/>
    <s v="United Arab Emirates"/>
    <s v="United Arab Emirates"/>
    <s v="Asia"/>
    <s v="AC Level 2"/>
    <n v="0.15"/>
    <s v="9:00-18:00"/>
    <s v="9:00-18:00"/>
    <d v="1899-12-30T08:52:48"/>
    <n v="8.73"/>
    <n v="96"/>
    <x v="1"/>
    <x v="1"/>
    <s v="Tesla, CCS"/>
    <n v="2018"/>
    <s v="Yes"/>
    <n v="3.8"/>
    <n v="5"/>
    <s v="Annually"/>
  </r>
  <r>
    <s v="EVS03679"/>
    <n v="13.714518999999999"/>
    <n v="100.50166299999999"/>
    <s v="3579 Bangkok Ave"/>
    <s v=" Bangkok"/>
    <s v="Thailand"/>
    <s v="Thailand"/>
    <s v="Asia"/>
    <s v="AC Level 2"/>
    <n v="0.19"/>
    <s v="9:00-18:00"/>
    <s v="9:00-18:00"/>
    <d v="1899-12-30T08:52:48"/>
    <n v="11.13"/>
    <n v="86"/>
    <x v="0"/>
    <x v="1"/>
    <s v="CCS, Tesla"/>
    <n v="2018"/>
    <s v="No"/>
    <n v="3.4"/>
    <n v="3"/>
    <s v="Annually"/>
  </r>
  <r>
    <s v="EVS03685"/>
    <n v="55.7057"/>
    <n v="37.628295999999999"/>
    <s v="4056 Moscow Ave"/>
    <s v=" Moscow"/>
    <s v="Russia"/>
    <s v="Russia"/>
    <s v="Europe"/>
    <s v="AC Level 2"/>
    <n v="0.41"/>
    <s v="9:00-18:00"/>
    <s v="9:00-18:00"/>
    <d v="1899-12-30T08:52:48"/>
    <n v="11.72"/>
    <n v="62"/>
    <x v="4"/>
    <x v="1"/>
    <s v="Tesla, Type 2"/>
    <n v="2019"/>
    <s v="Yes"/>
    <n v="3.7"/>
    <n v="3"/>
    <s v="Annually"/>
  </r>
  <r>
    <s v="EVS03686"/>
    <n v="19.447035"/>
    <n v="-99.127455999999995"/>
    <s v="7839 Mexico City Ave"/>
    <s v=" Mexico City"/>
    <s v="Mexico"/>
    <s v="Mexico"/>
    <s v="North America"/>
    <s v="AC Level 2"/>
    <n v="0.17"/>
    <d v="2025-07-24T00:00:00"/>
    <s v="9.00-21.00"/>
    <d v="1900-01-11T00:00:00"/>
    <n v="2"/>
    <n v="17"/>
    <x v="4"/>
    <x v="0"/>
    <s v="Type 2"/>
    <n v="2016"/>
    <s v="Yes"/>
    <n v="4.8"/>
    <n v="3"/>
    <s v="Quarterly"/>
  </r>
  <r>
    <s v="EVS03688"/>
    <n v="-33.890994999999997"/>
    <n v="18.449797"/>
    <s v="2812 Cape Town Ave"/>
    <s v=" Cape Town"/>
    <s v="South Africa"/>
    <s v="South Africa"/>
    <s v="Africa"/>
    <s v="AC Level 2"/>
    <n v="0.18"/>
    <d v="2025-07-24T00:00:00"/>
    <s v="9.00-21.00"/>
    <d v="1900-01-11T00:00:00"/>
    <n v="16.62"/>
    <n v="14"/>
    <x v="0"/>
    <x v="2"/>
    <s v="CHAdeMO"/>
    <n v="2010"/>
    <s v="No"/>
    <n v="4.8"/>
    <n v="1"/>
    <s v="Annually"/>
  </r>
  <r>
    <s v="EVS03693"/>
    <n v="55.766630999999997"/>
    <n v="37.630364999999998"/>
    <s v="8707 Moscow Ave"/>
    <s v=" Moscow"/>
    <s v="Russia"/>
    <s v="Russia"/>
    <s v="Europe"/>
    <s v="AC Level 2"/>
    <n v="0.11"/>
    <d v="2025-07-24T00:00:00"/>
    <s v="9.00-21.00"/>
    <d v="1900-01-11T00:00:00"/>
    <n v="11.89"/>
    <n v="38"/>
    <x v="4"/>
    <x v="2"/>
    <s v="CCS"/>
    <n v="2022"/>
    <s v="Yes"/>
    <n v="4.5"/>
    <n v="9"/>
    <s v="Monthly"/>
  </r>
  <r>
    <s v="EVS03697"/>
    <n v="13.895263999999999"/>
    <n v="100.49040599999999"/>
    <s v="9315 Bangkok Ave"/>
    <s v=" Bangkok"/>
    <s v="Thailand"/>
    <s v="Thailand"/>
    <s v="Asia"/>
    <s v="AC Level 2"/>
    <n v="0.45"/>
    <s v="9:00-18:00"/>
    <s v="9:00-18:00"/>
    <d v="1899-12-30T08:52:48"/>
    <n v="17.77"/>
    <n v="96"/>
    <x v="3"/>
    <x v="2"/>
    <s v="Type 2"/>
    <n v="2012"/>
    <s v="No"/>
    <n v="3.8"/>
    <n v="10"/>
    <s v="Quarterly"/>
  </r>
  <r>
    <s v="EVS03698"/>
    <n v="25.302935000000002"/>
    <n v="55.386102999999999"/>
    <s v="9050 Dubai Ave"/>
    <s v=" Dubai"/>
    <s v="United Arab Emirates"/>
    <s v="United Arab Emirates"/>
    <s v="Asia"/>
    <s v="AC Level 2"/>
    <n v="0.19"/>
    <s v="6:00-22:00"/>
    <s v="6:00-22:00"/>
    <d v="1899-12-30T16:04:48"/>
    <n v="18.64"/>
    <n v="87"/>
    <x v="0"/>
    <x v="1"/>
    <s v="Type 2, Tesla"/>
    <n v="2011"/>
    <s v="No"/>
    <n v="3.9"/>
    <n v="1"/>
    <s v="Quarterly"/>
  </r>
  <r>
    <s v="EVS03699"/>
    <n v="55.737492000000003"/>
    <n v="37.567798000000003"/>
    <s v="3294 Moscow Ave"/>
    <s v=" Moscow"/>
    <s v="Russia"/>
    <s v="Russia"/>
    <s v="Europe"/>
    <s v="AC Level 2"/>
    <n v="0.24"/>
    <d v="2025-07-24T00:00:00"/>
    <s v="9.00-21.00"/>
    <d v="1900-01-11T00:00:00"/>
    <n v="18.43"/>
    <n v="78"/>
    <x v="2"/>
    <x v="2"/>
    <s v="Tesla"/>
    <n v="2015"/>
    <s v="Yes"/>
    <n v="3.5"/>
    <n v="5"/>
    <s v="Monthly"/>
  </r>
  <r>
    <s v="EVS03701"/>
    <n v="61.379530000000003"/>
    <n v="-151.12179599999999"/>
    <s v="8592 Random Rd"/>
    <n v="0"/>
    <s v="Not Found"/>
    <s v="Not Found"/>
    <s v="Not Found"/>
    <s v="AC Level 2"/>
    <n v="0.36"/>
    <d v="2025-07-24T00:00:00"/>
    <s v="9.00-21.00"/>
    <d v="1900-01-11T00:00:00"/>
    <n v="3.43"/>
    <n v="38"/>
    <x v="1"/>
    <x v="1"/>
    <s v="CCS"/>
    <n v="2022"/>
    <s v="Yes"/>
    <n v="3.4"/>
    <n v="10"/>
    <s v="Quarterly"/>
  </r>
  <r>
    <s v="EVS03703"/>
    <n v="-33.830666999999998"/>
    <n v="18.428246999999999"/>
    <s v="6246 Cape Town Ave"/>
    <s v=" Cape Town"/>
    <s v="South Africa"/>
    <s v="South Africa"/>
    <s v="Africa"/>
    <s v="AC Level 2"/>
    <n v="0.38"/>
    <d v="2025-07-24T00:00:00"/>
    <s v="9.00-21.00"/>
    <d v="1900-01-11T00:00:00"/>
    <n v="13.67"/>
    <n v="88"/>
    <x v="2"/>
    <x v="0"/>
    <s v="Type 2, CCS"/>
    <n v="2013"/>
    <s v="Yes"/>
    <n v="4.0999999999999996"/>
    <n v="1"/>
    <s v="Quarterly"/>
  </r>
  <r>
    <s v="EVS03704"/>
    <n v="37.859543000000002"/>
    <n v="-122.408275"/>
    <s v="7894 San Francisco Ave"/>
    <s v=" San Francisco"/>
    <s v="United States"/>
    <s v="United States"/>
    <s v="North America"/>
    <s v="AC Level 2"/>
    <n v="0.28000000000000003"/>
    <s v="6:00-22:00"/>
    <s v="6:00-22:00"/>
    <d v="1899-12-30T16:04:48"/>
    <n v="7.71"/>
    <n v="78"/>
    <x v="3"/>
    <x v="1"/>
    <s v="CCS, Tesla"/>
    <n v="2020"/>
    <s v="Yes"/>
    <n v="3.4"/>
    <n v="5"/>
    <s v="Monthly"/>
  </r>
  <r>
    <s v="EVS03705"/>
    <n v="13.741573000000001"/>
    <n v="100.55671"/>
    <s v="1448 Bangkok Ave"/>
    <s v=" Bangkok"/>
    <s v="Thailand"/>
    <s v="Thailand"/>
    <s v="Asia"/>
    <s v="AC Level 2"/>
    <n v="0.48"/>
    <s v="9:00-18:00"/>
    <s v="9:00-18:00"/>
    <d v="1899-12-30T08:52:48"/>
    <n v="19.38"/>
    <n v="49"/>
    <x v="0"/>
    <x v="0"/>
    <s v="Tesla, CHAdeMO"/>
    <n v="2014"/>
    <s v="No"/>
    <n v="3.1"/>
    <n v="8"/>
    <s v="Annually"/>
  </r>
  <r>
    <s v="EVS03713"/>
    <n v="18.974612"/>
    <n v="72.975988000000001"/>
    <s v="7812 Mumbai Ave"/>
    <s v=" Mumbai"/>
    <s v="India"/>
    <s v="India"/>
    <s v="Asia"/>
    <s v="AC Level 2"/>
    <n v="0.11"/>
    <s v="9:00-18:00"/>
    <s v="9:00-18:00"/>
    <d v="1899-12-30T08:52:48"/>
    <n v="1.06"/>
    <n v="32"/>
    <x v="1"/>
    <x v="3"/>
    <s v="Tesla"/>
    <n v="2015"/>
    <s v="No"/>
    <n v="3.2"/>
    <n v="10"/>
    <s v="Annually"/>
  </r>
  <r>
    <s v="EVS03715"/>
    <n v="52.462634999999999"/>
    <n v="13.341068999999999"/>
    <s v="4319 Berlin Ave"/>
    <s v=" Berlin"/>
    <s v="Germany"/>
    <s v="Germany"/>
    <s v="Europe"/>
    <s v="AC Level 2"/>
    <n v="0.34"/>
    <s v="6:00-22:00"/>
    <s v="6:00-22:00"/>
    <d v="1899-12-30T16:04:48"/>
    <n v="16.79"/>
    <n v="13"/>
    <x v="3"/>
    <x v="2"/>
    <s v="CCS, CHAdeMO"/>
    <n v="2019"/>
    <s v="Yes"/>
    <n v="3.2"/>
    <n v="4"/>
    <s v="Annually"/>
  </r>
  <r>
    <s v="EVS03721"/>
    <n v="49.474423000000002"/>
    <n v="165.257598"/>
    <s v="1383 Random Rd"/>
    <s v="Error"/>
    <s v="Error"/>
    <s v="Error"/>
    <s v="Error"/>
    <s v="AC Level 2"/>
    <n v="0.25"/>
    <d v="2025-07-24T00:00:00"/>
    <s v="9.00-21.00"/>
    <d v="1900-01-11T00:00:00"/>
    <n v="14.46"/>
    <n v="25"/>
    <x v="1"/>
    <x v="1"/>
    <s v="CCS"/>
    <n v="2020"/>
    <s v="No"/>
    <n v="4.9000000000000004"/>
    <n v="1"/>
    <s v="Monthly"/>
  </r>
  <r>
    <s v="EVS03723"/>
    <n v="-33.759027000000003"/>
    <n v="151.23798400000001"/>
    <s v="172 Sydney Ave"/>
    <s v=" Sydney"/>
    <s v="Australia"/>
    <s v="Australia"/>
    <s v="Australia"/>
    <s v="AC Level 2"/>
    <n v="0.13"/>
    <d v="2025-07-24T00:00:00"/>
    <s v="9.00-21.00"/>
    <d v="1900-01-11T00:00:00"/>
    <n v="4.0599999999999996"/>
    <n v="92"/>
    <x v="0"/>
    <x v="0"/>
    <s v="CHAdeMO, Type 2"/>
    <n v="2013"/>
    <s v="No"/>
    <n v="4"/>
    <n v="5"/>
    <s v="Quarterly"/>
  </r>
  <r>
    <s v="EVS03733"/>
    <n v="39.904732000000003"/>
    <n v="116.389363"/>
    <s v="2581 Beijing Ave"/>
    <s v=" Beijing"/>
    <s v="China"/>
    <s v="China"/>
    <s v="Asia"/>
    <s v="AC Level 2"/>
    <n v="0.32"/>
    <s v="6:00-22:00"/>
    <s v="6:00-22:00"/>
    <d v="1899-12-30T16:04:48"/>
    <n v="13.48"/>
    <n v="35"/>
    <x v="4"/>
    <x v="1"/>
    <s v="Tesla, Type 2"/>
    <n v="2013"/>
    <s v="Yes"/>
    <n v="3.7"/>
    <n v="1"/>
    <s v="Annually"/>
  </r>
  <r>
    <s v="EVS03737"/>
    <n v="-33.805050000000001"/>
    <n v="18.405716999999999"/>
    <s v="6795 Cape Town Ave"/>
    <s v=" Cape Town"/>
    <s v="South Africa"/>
    <s v="South Africa"/>
    <s v="Africa"/>
    <s v="AC Level 2"/>
    <n v="0.39"/>
    <s v="6:00-22:00"/>
    <s v="6:00-22:00"/>
    <d v="1899-12-30T16:04:48"/>
    <n v="3.34"/>
    <n v="19"/>
    <x v="0"/>
    <x v="0"/>
    <s v="CCS, CHAdeMO"/>
    <n v="2021"/>
    <s v="No"/>
    <n v="3.5"/>
    <n v="7"/>
    <s v="Quarterly"/>
  </r>
  <r>
    <s v="EVS03739"/>
    <n v="19.487282"/>
    <n v="-99.070211999999998"/>
    <s v="370 Mexico City Ave"/>
    <s v=" Mexico City"/>
    <s v="Mexico"/>
    <s v="Mexico"/>
    <s v="North America"/>
    <s v="AC Level 2"/>
    <n v="0.18"/>
    <s v="9:00-18:00"/>
    <s v="9:00-18:00"/>
    <d v="1899-12-30T08:52:48"/>
    <n v="9.1"/>
    <n v="44"/>
    <x v="1"/>
    <x v="1"/>
    <s v="CCS, Tesla"/>
    <n v="2019"/>
    <s v="Yes"/>
    <n v="4.5"/>
    <n v="5"/>
    <s v="Quarterly"/>
  </r>
  <r>
    <s v="EVS03743"/>
    <n v="41.945979000000001"/>
    <n v="-87.607004000000003"/>
    <s v="313 Chicago Ave"/>
    <s v=" Chicago"/>
    <s v="United States"/>
    <s v="United States"/>
    <s v="North America"/>
    <s v="AC Level 2"/>
    <n v="0.28999999999999998"/>
    <s v="9:00-18:00"/>
    <s v="9:00-18:00"/>
    <d v="1899-12-30T08:52:48"/>
    <n v="4.57"/>
    <n v="67"/>
    <x v="1"/>
    <x v="0"/>
    <s v="CCS"/>
    <n v="2018"/>
    <s v="Yes"/>
    <n v="3.1"/>
    <n v="4"/>
    <s v="Monthly"/>
  </r>
  <r>
    <s v="EVS03746"/>
    <n v="41.962491999999997"/>
    <n v="-87.605324999999993"/>
    <s v="1716 Chicago Ave"/>
    <s v=" Chicago"/>
    <s v="United States"/>
    <s v="United States"/>
    <s v="North America"/>
    <s v="AC Level 2"/>
    <n v="0.31"/>
    <d v="2025-07-24T00:00:00"/>
    <s v="9.00-21.00"/>
    <d v="1900-01-11T00:00:00"/>
    <n v="9.18"/>
    <n v="18"/>
    <x v="0"/>
    <x v="3"/>
    <s v="Type 2, CCS"/>
    <n v="2020"/>
    <s v="Yes"/>
    <n v="3.5"/>
    <n v="5"/>
    <s v="Monthly"/>
  </r>
  <r>
    <s v="EVS03748"/>
    <n v="13.745519"/>
    <n v="100.598225"/>
    <s v="5042 Bangkok Ave"/>
    <s v=" Bangkok"/>
    <s v="Thailand"/>
    <s v="Thailand"/>
    <s v="Asia"/>
    <s v="AC Level 2"/>
    <n v="0.44"/>
    <s v="9:00-18:00"/>
    <s v="9:00-18:00"/>
    <d v="1899-12-30T08:52:48"/>
    <n v="9.5500000000000007"/>
    <n v="73"/>
    <x v="2"/>
    <x v="3"/>
    <s v="CHAdeMO, CCS"/>
    <n v="2020"/>
    <s v="Yes"/>
    <n v="3.4"/>
    <n v="4"/>
    <s v="Monthly"/>
  </r>
  <r>
    <s v="EVS03751"/>
    <n v="-79.914689999999993"/>
    <n v="158.66971599999999"/>
    <s v="1333 Random Rd"/>
    <s v="Error"/>
    <s v="Error"/>
    <s v="Error"/>
    <s v="Error"/>
    <s v="AC Level 2"/>
    <n v="0.18"/>
    <s v="9:00-18:00"/>
    <s v="9:00-18:00"/>
    <d v="1899-12-30T08:52:48"/>
    <n v="5.21"/>
    <n v="92"/>
    <x v="4"/>
    <x v="2"/>
    <s v="Tesla"/>
    <n v="2012"/>
    <s v="No"/>
    <n v="4.5999999999999996"/>
    <n v="3"/>
    <s v="Quarterly"/>
  </r>
  <r>
    <s v="EVS03755"/>
    <n v="18.989564999999999"/>
    <n v="72.823154000000002"/>
    <s v="3579 Mumbai Ave"/>
    <s v=" Mumbai"/>
    <s v="India"/>
    <s v="India"/>
    <s v="Asia"/>
    <s v="AC Level 2"/>
    <n v="0.49"/>
    <d v="2025-07-24T00:00:00"/>
    <s v="9.00-21.00"/>
    <d v="1900-01-11T00:00:00"/>
    <n v="16.93"/>
    <n v="88"/>
    <x v="1"/>
    <x v="3"/>
    <s v="Type 2"/>
    <n v="2015"/>
    <s v="No"/>
    <n v="5"/>
    <n v="4"/>
    <s v="Monthly"/>
  </r>
  <r>
    <s v="EVS03760"/>
    <n v="37.802303000000002"/>
    <n v="-122.31834000000001"/>
    <s v="8335 San Francisco Ave"/>
    <s v=" San Francisco"/>
    <s v="United States"/>
    <s v="United States"/>
    <s v="North America"/>
    <s v="AC Level 2"/>
    <n v="0.3"/>
    <s v="6:00-22:00"/>
    <s v="6:00-22:00"/>
    <d v="1899-12-30T16:04:48"/>
    <n v="16.829999999999998"/>
    <n v="98"/>
    <x v="3"/>
    <x v="0"/>
    <s v="Tesla, CHAdeMO"/>
    <n v="2015"/>
    <s v="Yes"/>
    <n v="3.3"/>
    <n v="8"/>
    <s v="Quarterly"/>
  </r>
  <r>
    <s v="EVS03766"/>
    <n v="-23.600669"/>
    <n v="-46.678843000000001"/>
    <s v="587 SÃ£o Paulo Ave"/>
    <s v=" SÃ£o Paulo"/>
    <s v="Brazil"/>
    <s v="Brazil"/>
    <s v="South America"/>
    <s v="AC Level 2"/>
    <n v="0.24"/>
    <s v="6:00-22:00"/>
    <s v="6:00-22:00"/>
    <d v="1899-12-30T16:04:48"/>
    <n v="19.59"/>
    <n v="90"/>
    <x v="0"/>
    <x v="2"/>
    <s v="CHAdeMO"/>
    <n v="2023"/>
    <s v="No"/>
    <n v="4.7"/>
    <n v="2"/>
    <s v="Annually"/>
  </r>
  <r>
    <s v="EVS03768"/>
    <n v="13.701202"/>
    <n v="100.40453100000001"/>
    <s v="723 Bangkok Ave"/>
    <s v=" Bangkok"/>
    <s v="Thailand"/>
    <s v="Thailand"/>
    <s v="Asia"/>
    <s v="AC Level 2"/>
    <n v="0.16"/>
    <s v="6:00-22:00"/>
    <s v="6:00-22:00"/>
    <d v="1899-12-30T16:04:48"/>
    <n v="6.92"/>
    <n v="55"/>
    <x v="0"/>
    <x v="2"/>
    <s v="CHAdeMO"/>
    <n v="2010"/>
    <s v="Yes"/>
    <n v="4.7"/>
    <n v="9"/>
    <s v="Quarterly"/>
  </r>
  <r>
    <s v="EVS03769"/>
    <n v="34.024684999999998"/>
    <n v="-118.296503"/>
    <s v="8472 Los Angeles Ave"/>
    <s v=" Los Angeles"/>
    <s v="United States"/>
    <s v="United States"/>
    <s v="North America"/>
    <s v="AC Level 2"/>
    <n v="0.12"/>
    <d v="2025-07-24T00:00:00"/>
    <s v="9.00-21.00"/>
    <d v="1900-01-11T00:00:00"/>
    <n v="3.13"/>
    <n v="94"/>
    <x v="4"/>
    <x v="2"/>
    <s v="CCS, Type 2"/>
    <n v="2012"/>
    <s v="Yes"/>
    <n v="3.9"/>
    <n v="8"/>
    <s v="Monthly"/>
  </r>
  <r>
    <s v="EVS03770"/>
    <n v="25.287033999999998"/>
    <n v="55.342241000000001"/>
    <s v="5767 Dubai Ave"/>
    <s v=" Dubai"/>
    <s v="United Arab Emirates"/>
    <s v="United Arab Emirates"/>
    <s v="Asia"/>
    <s v="AC Level 2"/>
    <n v="0.19"/>
    <s v="9:00-18:00"/>
    <s v="9:00-18:00"/>
    <d v="1899-12-30T08:52:48"/>
    <n v="11.56"/>
    <n v="89"/>
    <x v="1"/>
    <x v="0"/>
    <s v="CCS, Tesla"/>
    <n v="2011"/>
    <s v="No"/>
    <n v="4"/>
    <n v="9"/>
    <s v="Annually"/>
  </r>
  <r>
    <s v="EVS03772"/>
    <n v="52.524808999999998"/>
    <n v="13.404788999999999"/>
    <s v="9660 Berlin Ave"/>
    <s v=" Berlin"/>
    <s v="Germany"/>
    <s v="Germany"/>
    <s v="Europe"/>
    <s v="AC Level 2"/>
    <n v="0.2"/>
    <s v="6:00-22:00"/>
    <s v="6:00-22:00"/>
    <d v="1899-12-30T16:04:48"/>
    <n v="12.4"/>
    <n v="17"/>
    <x v="0"/>
    <x v="0"/>
    <s v="CCS, CHAdeMO"/>
    <n v="2013"/>
    <s v="Yes"/>
    <n v="3.2"/>
    <n v="5"/>
    <s v="Annually"/>
  </r>
  <r>
    <s v="EVS03778"/>
    <n v="19.407774"/>
    <n v="-99.127469000000005"/>
    <s v="5460 Mexico City Ave"/>
    <s v=" Mexico City"/>
    <s v="Mexico"/>
    <s v="Mexico"/>
    <s v="North America"/>
    <s v="AC Level 2"/>
    <n v="0.44"/>
    <s v="6:00-22:00"/>
    <s v="6:00-22:00"/>
    <d v="1899-12-30T16:04:48"/>
    <n v="4.2699999999999996"/>
    <n v="93"/>
    <x v="0"/>
    <x v="3"/>
    <s v="Tesla, CHAdeMO"/>
    <n v="2019"/>
    <s v="Yes"/>
    <n v="4.9000000000000004"/>
    <n v="8"/>
    <s v="Annually"/>
  </r>
  <r>
    <s v="EVS03779"/>
    <n v="-33.816108999999997"/>
    <n v="151.330208"/>
    <s v="5302 Sydney Ave"/>
    <s v=" Sydney"/>
    <s v="Australia"/>
    <s v="Australia"/>
    <s v="Australia"/>
    <s v="AC Level 2"/>
    <n v="0.13"/>
    <s v="6:00-22:00"/>
    <s v="6:00-22:00"/>
    <d v="1899-12-30T16:04:48"/>
    <n v="11"/>
    <n v="73"/>
    <x v="0"/>
    <x v="1"/>
    <s v="CHAdeMO, CCS"/>
    <n v="2016"/>
    <s v="Yes"/>
    <n v="4.7"/>
    <n v="9"/>
    <s v="Monthly"/>
  </r>
  <r>
    <s v="EVS03783"/>
    <n v="55.813129000000004"/>
    <n v="37.606332000000002"/>
    <s v="2214 Moscow Ave"/>
    <s v=" Moscow"/>
    <s v="Russia"/>
    <s v="Russia"/>
    <s v="Europe"/>
    <s v="AC Level 2"/>
    <n v="0.28999999999999998"/>
    <d v="2025-07-24T00:00:00"/>
    <s v="9.00-21.00"/>
    <d v="1900-01-11T00:00:00"/>
    <n v="2.95"/>
    <n v="81"/>
    <x v="2"/>
    <x v="2"/>
    <s v="Type 2, Tesla"/>
    <n v="2015"/>
    <s v="No"/>
    <n v="3.3"/>
    <n v="8"/>
    <s v="Quarterly"/>
  </r>
  <r>
    <s v="EVS03786"/>
    <n v="18.997803000000001"/>
    <n v="72.889268999999999"/>
    <s v="7976 Mumbai Ave"/>
    <s v=" Mumbai"/>
    <s v="India"/>
    <s v="India"/>
    <s v="Asia"/>
    <s v="AC Level 2"/>
    <n v="0.25"/>
    <s v="6:00-22:00"/>
    <s v="6:00-22:00"/>
    <d v="1899-12-30T16:04:48"/>
    <n v="14.84"/>
    <n v="52"/>
    <x v="0"/>
    <x v="2"/>
    <s v="CHAdeMO, Tesla"/>
    <n v="2023"/>
    <s v="No"/>
    <n v="3.6"/>
    <n v="1"/>
    <s v="Monthly"/>
  </r>
  <r>
    <s v="EVS03788"/>
    <n v="-33.785046999999999"/>
    <n v="151.252793"/>
    <s v="7599 Sydney Ave"/>
    <s v=" Sydney"/>
    <s v="Australia"/>
    <s v="Australia"/>
    <s v="Australia"/>
    <s v="AC Level 2"/>
    <n v="0.14000000000000001"/>
    <s v="6:00-22:00"/>
    <s v="6:00-22:00"/>
    <d v="1899-12-30T16:04:48"/>
    <n v="6.89"/>
    <n v="55"/>
    <x v="2"/>
    <x v="3"/>
    <s v="Tesla"/>
    <n v="2012"/>
    <s v="Yes"/>
    <n v="3.3"/>
    <n v="2"/>
    <s v="Quarterly"/>
  </r>
  <r>
    <s v="EVS03793"/>
    <n v="34.171446000000003"/>
    <n v="-118.240824"/>
    <s v="7914 Los Angeles Ave"/>
    <s v=" Los Angeles"/>
    <s v="United States"/>
    <s v="United States"/>
    <s v="North America"/>
    <s v="AC Level 2"/>
    <n v="0.3"/>
    <d v="2025-07-24T00:00:00"/>
    <s v="9.00-21.00"/>
    <d v="1900-01-11T00:00:00"/>
    <n v="4.88"/>
    <n v="86"/>
    <x v="0"/>
    <x v="1"/>
    <s v="CHAdeMO, CCS"/>
    <n v="2012"/>
    <s v="No"/>
    <n v="3.3"/>
    <n v="3"/>
    <s v="Quarterly"/>
  </r>
  <r>
    <s v="EVS03794"/>
    <n v="-33.779831000000001"/>
    <n v="18.534908999999999"/>
    <s v="4971 Cape Town Ave"/>
    <s v=" Cape Town"/>
    <s v="South Africa"/>
    <s v="South Africa"/>
    <s v="Africa"/>
    <s v="AC Level 2"/>
    <n v="0.12"/>
    <d v="2025-07-24T00:00:00"/>
    <s v="9.00-21.00"/>
    <d v="1900-01-11T00:00:00"/>
    <n v="12.69"/>
    <n v="100"/>
    <x v="3"/>
    <x v="1"/>
    <s v="CHAdeMO"/>
    <n v="2011"/>
    <s v="No"/>
    <n v="3.2"/>
    <n v="6"/>
    <s v="Quarterly"/>
  </r>
  <r>
    <s v="EVS03797"/>
    <n v="19.109929000000001"/>
    <n v="72.984151999999995"/>
    <s v="6482 Mumbai Ave"/>
    <s v=" Mumbai"/>
    <s v="India"/>
    <s v="India"/>
    <s v="Asia"/>
    <s v="AC Level 2"/>
    <n v="0.43"/>
    <d v="2025-07-24T00:00:00"/>
    <s v="9.00-21.00"/>
    <d v="1900-01-11T00:00:00"/>
    <n v="7.93"/>
    <n v="29"/>
    <x v="1"/>
    <x v="1"/>
    <s v="Tesla, Type 2"/>
    <n v="2010"/>
    <s v="Yes"/>
    <n v="4.9000000000000004"/>
    <n v="9"/>
    <s v="Monthly"/>
  </r>
  <r>
    <s v="EVS03801"/>
    <n v="-77.873819999999995"/>
    <n v="-32.827368999999997"/>
    <s v="5816 Random Rd"/>
    <s v="Error"/>
    <s v="Error"/>
    <s v="Error"/>
    <s v="Error"/>
    <s v="AC Level 2"/>
    <n v="0.36"/>
    <d v="2025-07-24T00:00:00"/>
    <s v="9.00-21.00"/>
    <d v="1900-01-11T00:00:00"/>
    <n v="10.64"/>
    <n v="59"/>
    <x v="1"/>
    <x v="1"/>
    <s v="CCS, Tesla"/>
    <n v="2022"/>
    <s v="Yes"/>
    <n v="3.6"/>
    <n v="3"/>
    <s v="Monthly"/>
  </r>
  <r>
    <s v="EVS03802"/>
    <n v="37.716642"/>
    <n v="-122.384792"/>
    <s v="2368 San Francisco Ave"/>
    <s v=" San Francisco"/>
    <s v="United States"/>
    <s v="United States"/>
    <s v="North America"/>
    <s v="AC Level 2"/>
    <n v="0.17"/>
    <s v="6:00-22:00"/>
    <s v="6:00-22:00"/>
    <d v="1899-12-30T16:04:48"/>
    <n v="15.76"/>
    <n v="27"/>
    <x v="4"/>
    <x v="1"/>
    <s v="Type 2, Tesla"/>
    <n v="2019"/>
    <s v="No"/>
    <n v="4.5999999999999996"/>
    <n v="9"/>
    <s v="Annually"/>
  </r>
  <r>
    <s v="EVS03803"/>
    <n v="25.275601999999999"/>
    <n v="55.243237000000001"/>
    <s v="8474 Dubai Ave"/>
    <s v=" Dubai"/>
    <s v="United Arab Emirates"/>
    <s v="United Arab Emirates"/>
    <s v="Asia"/>
    <s v="AC Level 2"/>
    <n v="0.23"/>
    <s v="9:00-18:00"/>
    <s v="9:00-18:00"/>
    <d v="1899-12-30T08:52:48"/>
    <n v="1.03"/>
    <n v="56"/>
    <x v="3"/>
    <x v="0"/>
    <s v="Type 2"/>
    <n v="2020"/>
    <s v="No"/>
    <n v="3.5"/>
    <n v="10"/>
    <s v="Monthly"/>
  </r>
  <r>
    <s v="EVS03804"/>
    <n v="25.338118000000001"/>
    <n v="55.372903000000001"/>
    <s v="32 Dubai Ave"/>
    <s v=" Dubai"/>
    <s v="United Arab Emirates"/>
    <s v="United Arab Emirates"/>
    <s v="Asia"/>
    <s v="AC Level 2"/>
    <n v="0.45"/>
    <d v="2025-07-24T00:00:00"/>
    <s v="9.00-21.00"/>
    <d v="1900-01-11T00:00:00"/>
    <n v="10.76"/>
    <n v="21"/>
    <x v="0"/>
    <x v="3"/>
    <s v="Tesla, CHAdeMO"/>
    <n v="2019"/>
    <s v="Yes"/>
    <n v="4.0999999999999996"/>
    <n v="4"/>
    <s v="Quarterly"/>
  </r>
  <r>
    <s v="EVS03805"/>
    <n v="-33.773097999999997"/>
    <n v="151.31576000000001"/>
    <s v="9637 Sydney Ave"/>
    <s v=" Sydney"/>
    <s v="Australia"/>
    <s v="Australia"/>
    <s v="Australia"/>
    <s v="AC Level 2"/>
    <n v="0.17"/>
    <s v="9:00-18:00"/>
    <s v="9:00-18:00"/>
    <d v="1899-12-30T08:52:48"/>
    <n v="0.87"/>
    <n v="25"/>
    <x v="3"/>
    <x v="3"/>
    <s v="Type 2, CCS"/>
    <n v="2013"/>
    <s v="No"/>
    <n v="4.2"/>
    <n v="7"/>
    <s v="Annually"/>
  </r>
  <r>
    <s v="EVS03806"/>
    <n v="43.708516000000003"/>
    <n v="-79.442481999999998"/>
    <s v="2927 Toronto Ave"/>
    <s v=" Toronto"/>
    <s v="Canada"/>
    <s v="Canada"/>
    <s v="North America"/>
    <s v="AC Level 2"/>
    <n v="0.15"/>
    <d v="2025-07-24T00:00:00"/>
    <s v="9.00-21.00"/>
    <d v="1900-01-11T00:00:00"/>
    <n v="8.9700000000000006"/>
    <n v="54"/>
    <x v="0"/>
    <x v="3"/>
    <s v="CCS, CHAdeMO"/>
    <n v="2017"/>
    <s v="Yes"/>
    <n v="4.5999999999999996"/>
    <n v="9"/>
    <s v="Annually"/>
  </r>
  <r>
    <s v="EVS03807"/>
    <n v="34.029727999999999"/>
    <n v="-118.209462"/>
    <s v="9012 Los Angeles Ave"/>
    <s v=" Los Angeles"/>
    <s v="United States"/>
    <s v="United States"/>
    <s v="North America"/>
    <s v="AC Level 2"/>
    <n v="0.1"/>
    <s v="9:00-18:00"/>
    <s v="9:00-18:00"/>
    <d v="1899-12-30T08:52:48"/>
    <n v="1.85"/>
    <n v="35"/>
    <x v="2"/>
    <x v="3"/>
    <s v="CCS"/>
    <n v="2021"/>
    <s v="No"/>
    <n v="4.2"/>
    <n v="3"/>
    <s v="Annually"/>
  </r>
  <r>
    <s v="EVS03811"/>
    <n v="-88.977849000000006"/>
    <n v="42.804698999999999"/>
    <s v="9242 Random Rd"/>
    <s v="Not Found"/>
    <s v="Not Found"/>
    <s v="Not Found"/>
    <s v="Not Found"/>
    <s v="AC Level 2"/>
    <n v="0.28999999999999998"/>
    <s v="9:00-18:00"/>
    <s v="9:00-18:00"/>
    <d v="1899-12-30T08:52:48"/>
    <n v="14.88"/>
    <n v="55"/>
    <x v="3"/>
    <x v="3"/>
    <s v="CCS"/>
    <n v="2022"/>
    <s v="No"/>
    <n v="4.4000000000000004"/>
    <n v="3"/>
    <s v="Monthly"/>
  </r>
  <r>
    <s v="EVS03812"/>
    <n v="25.220967000000002"/>
    <n v="55.394632999999999"/>
    <s v="9438 Dubai Ave"/>
    <s v=" Dubai"/>
    <s v="United Arab Emirates"/>
    <s v="United Arab Emirates"/>
    <s v="Asia"/>
    <s v="AC Level 2"/>
    <n v="0.32"/>
    <s v="9:00-18:00"/>
    <s v="9:00-18:00"/>
    <d v="1899-12-30T08:52:48"/>
    <n v="12.28"/>
    <n v="30"/>
    <x v="0"/>
    <x v="2"/>
    <s v="Tesla"/>
    <n v="2022"/>
    <s v="No"/>
    <n v="3.7"/>
    <n v="1"/>
    <s v="Quarterly"/>
  </r>
  <r>
    <s v="EVS03815"/>
    <n v="41.851002999999999"/>
    <n v="-87.669627000000006"/>
    <s v="2509 Chicago Ave"/>
    <s v=" Chicago"/>
    <s v="United States"/>
    <s v="United States"/>
    <s v="North America"/>
    <s v="AC Level 2"/>
    <n v="0.45"/>
    <s v="6:00-22:00"/>
    <s v="6:00-22:00"/>
    <d v="1899-12-30T16:04:48"/>
    <n v="1.06"/>
    <n v="73"/>
    <x v="2"/>
    <x v="0"/>
    <s v="CHAdeMO, CCS"/>
    <n v="2022"/>
    <s v="Yes"/>
    <n v="4.8"/>
    <n v="8"/>
    <s v="Monthly"/>
  </r>
  <r>
    <s v="EVS03817"/>
    <n v="52.442948999999999"/>
    <n v="13.359059999999999"/>
    <s v="185 Berlin Ave"/>
    <s v=" Berlin"/>
    <s v="Germany"/>
    <s v="Germany"/>
    <s v="Europe"/>
    <s v="AC Level 2"/>
    <n v="0.14000000000000001"/>
    <s v="6:00-22:00"/>
    <s v="6:00-22:00"/>
    <d v="1899-12-30T16:04:48"/>
    <n v="15.07"/>
    <n v="88"/>
    <x v="1"/>
    <x v="3"/>
    <s v="Type 2"/>
    <n v="2019"/>
    <s v="Yes"/>
    <n v="3.1"/>
    <n v="10"/>
    <s v="Quarterly"/>
  </r>
  <r>
    <s v="EVS03823"/>
    <n v="25.336002000000001"/>
    <n v="55.331150999999998"/>
    <s v="7591 Dubai Ave"/>
    <s v=" Dubai"/>
    <s v="United Arab Emirates"/>
    <s v="United Arab Emirates"/>
    <s v="Asia"/>
    <s v="AC Level 2"/>
    <n v="0.43"/>
    <d v="2025-07-24T00:00:00"/>
    <s v="9.00-21.00"/>
    <d v="1900-01-11T00:00:00"/>
    <n v="15.06"/>
    <n v="60"/>
    <x v="0"/>
    <x v="1"/>
    <s v="Type 2"/>
    <n v="2013"/>
    <s v="No"/>
    <n v="3.5"/>
    <n v="5"/>
    <s v="Monthly"/>
  </r>
  <r>
    <s v="EVS03833"/>
    <n v="39.988388"/>
    <n v="116.49401"/>
    <s v="9631 Beijing Ave"/>
    <s v=" Beijing"/>
    <s v="China"/>
    <s v="China"/>
    <s v="Asia"/>
    <s v="AC Level 2"/>
    <n v="0.44"/>
    <d v="2025-07-24T00:00:00"/>
    <s v="9.00-21.00"/>
    <d v="1900-01-11T00:00:00"/>
    <n v="19.63"/>
    <n v="64"/>
    <x v="3"/>
    <x v="0"/>
    <s v="Tesla, Type 2"/>
    <n v="2020"/>
    <s v="Yes"/>
    <n v="3.4"/>
    <n v="5"/>
    <s v="Quarterly"/>
  </r>
  <r>
    <s v="EVS03835"/>
    <n v="41.872799999999998"/>
    <n v="-87.776669999999996"/>
    <s v="6867 Chicago Ave"/>
    <s v=" Chicago"/>
    <s v="United States"/>
    <s v="United States"/>
    <s v="North America"/>
    <s v="AC Level 2"/>
    <n v="0.4"/>
    <s v="6:00-22:00"/>
    <s v="6:00-22:00"/>
    <d v="1899-12-30T16:04:48"/>
    <n v="2.33"/>
    <n v="13"/>
    <x v="3"/>
    <x v="0"/>
    <s v="Tesla"/>
    <n v="2019"/>
    <s v="No"/>
    <n v="4.3"/>
    <n v="5"/>
    <s v="Quarterly"/>
  </r>
  <r>
    <s v="EVS03836"/>
    <n v="37.827461999999997"/>
    <n v="-122.35266"/>
    <s v="2156 San Francisco Ave"/>
    <s v=" San Francisco"/>
    <s v="United States"/>
    <s v="United States"/>
    <s v="North America"/>
    <s v="AC Level 2"/>
    <n v="0.42"/>
    <s v="6:00-22:00"/>
    <s v="6:00-22:00"/>
    <d v="1899-12-30T16:04:48"/>
    <n v="18.149999999999999"/>
    <n v="23"/>
    <x v="4"/>
    <x v="2"/>
    <s v="Type 2, Tesla"/>
    <n v="2022"/>
    <s v="No"/>
    <n v="3.6"/>
    <n v="10"/>
    <s v="Annually"/>
  </r>
  <r>
    <s v="EVS03839"/>
    <n v="37.527244000000003"/>
    <n v="126.967061"/>
    <s v="8504 Seoul Ave"/>
    <s v=" Seoul"/>
    <s v="South Korea"/>
    <s v="South Korea"/>
    <s v="Asia"/>
    <s v="AC Level 2"/>
    <n v="0.13"/>
    <s v="9:00-18:00"/>
    <s v="9:00-18:00"/>
    <d v="1899-12-30T08:52:48"/>
    <n v="12.16"/>
    <n v="56"/>
    <x v="4"/>
    <x v="2"/>
    <s v="Tesla"/>
    <n v="2011"/>
    <s v="No"/>
    <n v="3.6"/>
    <n v="6"/>
    <s v="Quarterly"/>
  </r>
  <r>
    <s v="EVS03840"/>
    <n v="-33.831482000000001"/>
    <n v="151.352464"/>
    <s v="3224 Sydney Ave"/>
    <s v=" Sydney"/>
    <s v="Australia"/>
    <s v="Australia"/>
    <s v="Australia"/>
    <s v="AC Level 2"/>
    <n v="0.25"/>
    <d v="2025-07-24T00:00:00"/>
    <s v="9.00-21.00"/>
    <d v="1900-01-11T00:00:00"/>
    <n v="18.07"/>
    <n v="51"/>
    <x v="2"/>
    <x v="3"/>
    <s v="Type 2"/>
    <n v="2018"/>
    <s v="Yes"/>
    <n v="3.5"/>
    <n v="6"/>
    <s v="Monthly"/>
  </r>
  <r>
    <s v="EVS03841"/>
    <n v="62.115856000000001"/>
    <n v="-155.178192"/>
    <s v="7162 Random Rd"/>
    <n v="0"/>
    <s v="Not Found"/>
    <s v="Not Found"/>
    <s v="Not Found"/>
    <s v="AC Level 2"/>
    <n v="0.18"/>
    <s v="9:00-18:00"/>
    <s v="9:00-18:00"/>
    <d v="1899-12-30T08:52:48"/>
    <n v="19.7"/>
    <n v="100"/>
    <x v="3"/>
    <x v="3"/>
    <s v="Type 2"/>
    <n v="2011"/>
    <s v="No"/>
    <n v="4.5"/>
    <n v="5"/>
    <s v="Monthly"/>
  </r>
  <r>
    <s v="EVS03847"/>
    <n v="41.923986999999997"/>
    <n v="-87.649626999999995"/>
    <s v="2662 Chicago Ave"/>
    <s v=" Chicago"/>
    <s v="United States"/>
    <s v="United States"/>
    <s v="North America"/>
    <s v="AC Level 2"/>
    <n v="0.37"/>
    <d v="2025-07-24T00:00:00"/>
    <s v="9.00-21.00"/>
    <d v="1900-01-11T00:00:00"/>
    <n v="6.02"/>
    <n v="14"/>
    <x v="0"/>
    <x v="2"/>
    <s v="Tesla"/>
    <n v="2011"/>
    <s v="No"/>
    <n v="3.9"/>
    <n v="3"/>
    <s v="Quarterly"/>
  </r>
  <r>
    <s v="EVS03851"/>
    <n v="-85.337841999999995"/>
    <n v="-60.462181000000001"/>
    <s v="8842 Random Rd"/>
    <s v="Not Found"/>
    <s v="Not Found"/>
    <s v="Not Found"/>
    <s v="Not Found"/>
    <s v="AC Level 2"/>
    <n v="0.22"/>
    <s v="9:00-18:00"/>
    <s v="9:00-18:00"/>
    <d v="1899-12-30T08:52:48"/>
    <n v="18.48"/>
    <n v="75"/>
    <x v="0"/>
    <x v="2"/>
    <s v="Tesla, CHAdeMO"/>
    <n v="2014"/>
    <s v="No"/>
    <n v="4.3"/>
    <n v="10"/>
    <s v="Monthly"/>
  </r>
  <r>
    <s v="EVS03854"/>
    <n v="13.874364999999999"/>
    <n v="100.575193"/>
    <s v="2082 Bangkok Ave"/>
    <s v=" Bangkok"/>
    <s v="Thailand"/>
    <s v="Thailand"/>
    <s v="Asia"/>
    <s v="AC Level 2"/>
    <n v="0.38"/>
    <s v="9:00-18:00"/>
    <s v="9:00-18:00"/>
    <d v="1899-12-30T08:52:48"/>
    <n v="16.34"/>
    <n v="31"/>
    <x v="3"/>
    <x v="3"/>
    <s v="Type 2, CCS"/>
    <n v="2014"/>
    <s v="No"/>
    <n v="4.8"/>
    <n v="3"/>
    <s v="Annually"/>
  </r>
  <r>
    <s v="EVS03858"/>
    <n v="55.875810999999999"/>
    <n v="37.682772"/>
    <s v="6783 Moscow Ave"/>
    <s v=" Moscow"/>
    <s v="Russia"/>
    <s v="Russia"/>
    <s v="Europe"/>
    <s v="AC Level 2"/>
    <n v="0.24"/>
    <s v="9:00-18:00"/>
    <s v="9:00-18:00"/>
    <d v="1899-12-30T08:52:48"/>
    <n v="2.68"/>
    <n v="80"/>
    <x v="4"/>
    <x v="3"/>
    <s v="CCS"/>
    <n v="2014"/>
    <s v="Yes"/>
    <n v="3.7"/>
    <n v="2"/>
    <s v="Annually"/>
  </r>
  <r>
    <s v="EVS03860"/>
    <n v="34.016643999999999"/>
    <n v="-118.240668"/>
    <s v="9736 Los Angeles Ave"/>
    <s v=" Los Angeles"/>
    <s v="United States"/>
    <s v="United States"/>
    <s v="North America"/>
    <s v="AC Level 2"/>
    <n v="0.16"/>
    <s v="9:00-18:00"/>
    <s v="9:00-18:00"/>
    <d v="1899-12-30T08:52:48"/>
    <n v="1.97"/>
    <n v="16"/>
    <x v="1"/>
    <x v="1"/>
    <s v="Type 2"/>
    <n v="2017"/>
    <s v="No"/>
    <n v="4.5"/>
    <n v="4"/>
    <s v="Monthly"/>
  </r>
  <r>
    <s v="EVS03861"/>
    <n v="-7.4586519999999998"/>
    <n v="-16.851403999999999"/>
    <s v="2064 Random Rd"/>
    <s v="Error"/>
    <s v="Error"/>
    <s v="Error"/>
    <s v="Error"/>
    <s v="AC Level 2"/>
    <n v="0.28000000000000003"/>
    <s v="6:00-22:00"/>
    <s v="6:00-22:00"/>
    <d v="1899-12-30T16:04:48"/>
    <n v="19.920000000000002"/>
    <n v="56"/>
    <x v="0"/>
    <x v="0"/>
    <s v="CCS"/>
    <n v="2021"/>
    <s v="No"/>
    <n v="3.6"/>
    <n v="6"/>
    <s v="Monthly"/>
  </r>
  <r>
    <s v="EVS03862"/>
    <n v="41.892031000000003"/>
    <n v="-87.777811"/>
    <s v="8066 Chicago Ave"/>
    <s v=" Chicago"/>
    <s v="United States"/>
    <s v="United States"/>
    <s v="North America"/>
    <s v="AC Level 2"/>
    <n v="0.44"/>
    <d v="2025-07-24T00:00:00"/>
    <s v="9.00-21.00"/>
    <d v="1900-01-11T00:00:00"/>
    <n v="18.440000000000001"/>
    <n v="72"/>
    <x v="2"/>
    <x v="1"/>
    <s v="Tesla, CCS"/>
    <n v="2016"/>
    <s v="Yes"/>
    <n v="4.5"/>
    <n v="8"/>
    <s v="Quarterly"/>
  </r>
  <r>
    <s v="EVS03864"/>
    <n v="19.480364000000002"/>
    <n v="-99.179586999999998"/>
    <s v="8393 Mexico City Ave"/>
    <s v=" Mexico City"/>
    <s v="Mexico"/>
    <s v="Mexico"/>
    <s v="North America"/>
    <s v="AC Level 2"/>
    <n v="0.22"/>
    <s v="6:00-22:00"/>
    <s v="6:00-22:00"/>
    <d v="1899-12-30T16:04:48"/>
    <n v="3.15"/>
    <n v="80"/>
    <x v="1"/>
    <x v="2"/>
    <s v="Type 2"/>
    <n v="2017"/>
    <s v="No"/>
    <n v="3.5"/>
    <n v="9"/>
    <s v="Monthly"/>
  </r>
  <r>
    <s v="EVS03869"/>
    <n v="34.150664999999996"/>
    <n v="-118.28030200000001"/>
    <s v="7844 Los Angeles Ave"/>
    <s v=" Los Angeles"/>
    <s v="United States"/>
    <s v="United States"/>
    <s v="North America"/>
    <s v="AC Level 2"/>
    <n v="0.15"/>
    <s v="9:00-18:00"/>
    <s v="9:00-18:00"/>
    <d v="1899-12-30T08:52:48"/>
    <n v="9.58"/>
    <n v="93"/>
    <x v="2"/>
    <x v="2"/>
    <s v="CCS"/>
    <n v="2017"/>
    <s v="Yes"/>
    <n v="4.3"/>
    <n v="2"/>
    <s v="Annually"/>
  </r>
  <r>
    <s v="EVS03878"/>
    <n v="13.857964000000001"/>
    <n v="100.407944"/>
    <s v="6579 Bangkok Ave"/>
    <s v=" Bangkok"/>
    <s v="Thailand"/>
    <s v="Thailand"/>
    <s v="Asia"/>
    <s v="AC Level 2"/>
    <n v="0.3"/>
    <d v="2025-07-24T00:00:00"/>
    <s v="9.00-21.00"/>
    <d v="1900-01-11T00:00:00"/>
    <n v="12.6"/>
    <n v="82"/>
    <x v="3"/>
    <x v="3"/>
    <s v="Type 2"/>
    <n v="2017"/>
    <s v="No"/>
    <n v="3.4"/>
    <n v="2"/>
    <s v="Quarterly"/>
  </r>
  <r>
    <s v="EVS03881"/>
    <n v="-14.308617"/>
    <n v="-69.373808999999994"/>
    <s v="517 Random Rd"/>
    <s v="Sandia"/>
    <s v="United States"/>
    <s v="United States"/>
    <s v="North America"/>
    <s v="AC Level 2"/>
    <n v="0.36"/>
    <d v="2025-07-24T00:00:00"/>
    <s v="9.00-21.00"/>
    <d v="1900-01-11T00:00:00"/>
    <n v="9.82"/>
    <n v="31"/>
    <x v="3"/>
    <x v="3"/>
    <s v="CHAdeMO"/>
    <n v="2023"/>
    <s v="No"/>
    <n v="4.5"/>
    <n v="7"/>
    <s v="Quarterly"/>
  </r>
  <r>
    <s v="EVS03884"/>
    <n v="52.592131999999999"/>
    <n v="13.332578"/>
    <s v="3528 Berlin Ave"/>
    <s v=" Berlin"/>
    <s v="Germany"/>
    <s v="Germany"/>
    <s v="Europe"/>
    <s v="AC Level 2"/>
    <n v="0.39"/>
    <s v="9:00-18:00"/>
    <s v="9:00-18:00"/>
    <d v="1899-12-30T08:52:48"/>
    <n v="15.92"/>
    <n v="38"/>
    <x v="3"/>
    <x v="3"/>
    <s v="Tesla, Type 2"/>
    <n v="2018"/>
    <s v="Yes"/>
    <n v="4.0999999999999996"/>
    <n v="10"/>
    <s v="Monthly"/>
  </r>
  <r>
    <s v="EVS03887"/>
    <n v="-33.702961000000002"/>
    <n v="18.465015999999999"/>
    <s v="6927 Cape Town Ave"/>
    <s v=" Cape Town"/>
    <s v="South Africa"/>
    <s v="South Africa"/>
    <s v="Africa"/>
    <s v="AC Level 2"/>
    <n v="0.16"/>
    <s v="6:00-22:00"/>
    <s v="6:00-22:00"/>
    <d v="1899-12-30T16:04:48"/>
    <n v="3.32"/>
    <n v="88"/>
    <x v="3"/>
    <x v="2"/>
    <s v="Tesla, CHAdeMO"/>
    <n v="2010"/>
    <s v="Yes"/>
    <n v="4.3"/>
    <n v="10"/>
    <s v="Quarterly"/>
  </r>
  <r>
    <s v="EVS03888"/>
    <n v="-33.830858999999997"/>
    <n v="151.29910899999999"/>
    <s v="6102 Sydney Ave"/>
    <s v=" Sydney"/>
    <s v="Australia"/>
    <s v="Australia"/>
    <s v="Australia"/>
    <s v="AC Level 2"/>
    <n v="0.42"/>
    <d v="2025-07-24T00:00:00"/>
    <s v="9.00-21.00"/>
    <d v="1900-01-11T00:00:00"/>
    <n v="19.239999999999998"/>
    <n v="63"/>
    <x v="2"/>
    <x v="1"/>
    <s v="CHAdeMO"/>
    <n v="2019"/>
    <s v="No"/>
    <n v="4.8"/>
    <n v="9"/>
    <s v="Monthly"/>
  </r>
  <r>
    <s v="EVS03895"/>
    <n v="19.46529"/>
    <n v="-99.040251999999995"/>
    <s v="418 Mexico City Ave"/>
    <s v=" Mexico City"/>
    <s v="Mexico"/>
    <s v="Mexico"/>
    <s v="North America"/>
    <s v="AC Level 2"/>
    <n v="0.28999999999999998"/>
    <s v="9:00-18:00"/>
    <s v="9:00-18:00"/>
    <d v="1899-12-30T08:52:48"/>
    <n v="14.94"/>
    <n v="83"/>
    <x v="4"/>
    <x v="3"/>
    <s v="CCS, CHAdeMO"/>
    <n v="2021"/>
    <s v="No"/>
    <n v="3.5"/>
    <n v="1"/>
    <s v="Monthly"/>
  </r>
  <r>
    <s v="EVS03896"/>
    <n v="39.944695000000003"/>
    <n v="116.26314000000001"/>
    <s v="7926 Beijing Ave"/>
    <s v=" Beijing"/>
    <s v="China"/>
    <s v="China"/>
    <s v="Asia"/>
    <s v="AC Level 2"/>
    <n v="0.1"/>
    <s v="9:00-18:00"/>
    <s v="9:00-18:00"/>
    <d v="1899-12-30T08:52:48"/>
    <n v="14.93"/>
    <n v="81"/>
    <x v="0"/>
    <x v="3"/>
    <s v="CHAdeMO"/>
    <n v="2012"/>
    <s v="No"/>
    <n v="4"/>
    <n v="4"/>
    <s v="Monthly"/>
  </r>
  <r>
    <s v="EVS03898"/>
    <n v="13.842584"/>
    <n v="100.56633100000001"/>
    <s v="4440 Bangkok Ave"/>
    <s v=" Bangkok"/>
    <s v="Thailand"/>
    <s v="Thailand"/>
    <s v="Asia"/>
    <s v="AC Level 2"/>
    <n v="0.34"/>
    <s v="9:00-18:00"/>
    <s v="9:00-18:00"/>
    <d v="1899-12-30T08:52:48"/>
    <n v="13.38"/>
    <n v="14"/>
    <x v="4"/>
    <x v="0"/>
    <s v="CHAdeMO, Tesla"/>
    <n v="2013"/>
    <s v="No"/>
    <n v="4"/>
    <n v="8"/>
    <s v="Quarterly"/>
  </r>
  <r>
    <s v="EVS03899"/>
    <n v="-23.528486000000001"/>
    <n v="-46.676138000000002"/>
    <s v="4204 SÃ£o Paulo Ave"/>
    <s v=" SÃ£o Paulo"/>
    <s v="Brazil"/>
    <s v="Brazil"/>
    <s v="South America"/>
    <s v="AC Level 2"/>
    <n v="0.42"/>
    <s v="9:00-18:00"/>
    <s v="9:00-18:00"/>
    <d v="1899-12-30T08:52:48"/>
    <n v="13.12"/>
    <n v="66"/>
    <x v="0"/>
    <x v="2"/>
    <s v="Type 2"/>
    <n v="2014"/>
    <s v="Yes"/>
    <n v="4"/>
    <n v="1"/>
    <s v="Monthly"/>
  </r>
  <r>
    <s v="EVS03907"/>
    <n v="13.714179"/>
    <n v="100.53862700000001"/>
    <s v="3174 Bangkok Ave"/>
    <s v=" Bangkok"/>
    <s v="Thailand"/>
    <s v="Thailand"/>
    <s v="Asia"/>
    <s v="AC Level 2"/>
    <n v="0.26"/>
    <d v="2025-07-24T00:00:00"/>
    <s v="9.00-21.00"/>
    <d v="1900-01-11T00:00:00"/>
    <n v="6.31"/>
    <n v="41"/>
    <x v="0"/>
    <x v="2"/>
    <s v="Tesla, CHAdeMO"/>
    <n v="2018"/>
    <s v="Yes"/>
    <n v="3.2"/>
    <n v="6"/>
    <s v="Quarterly"/>
  </r>
  <r>
    <s v="EVS03912"/>
    <n v="34.158822999999998"/>
    <n v="-118.224474"/>
    <s v="8735 Los Angeles Ave"/>
    <s v=" Los Angeles"/>
    <s v="United States"/>
    <s v="United States"/>
    <s v="North America"/>
    <s v="AC Level 2"/>
    <n v="0.39"/>
    <s v="6:00-22:00"/>
    <s v="6:00-22:00"/>
    <d v="1899-12-30T16:04:48"/>
    <n v="13.36"/>
    <n v="42"/>
    <x v="1"/>
    <x v="1"/>
    <s v="Type 2"/>
    <n v="2017"/>
    <s v="No"/>
    <n v="4.8"/>
    <n v="5"/>
    <s v="Annually"/>
  </r>
  <r>
    <s v="EVS03916"/>
    <n v="-33.711554"/>
    <n v="151.38441399999999"/>
    <s v="9196 Sydney Ave"/>
    <s v=" Sydney"/>
    <s v="Australia"/>
    <s v="Australia"/>
    <s v="Australia"/>
    <s v="AC Level 2"/>
    <n v="0.13"/>
    <s v="9:00-18:00"/>
    <s v="9:00-18:00"/>
    <d v="1899-12-30T08:52:48"/>
    <n v="2.92"/>
    <n v="66"/>
    <x v="4"/>
    <x v="1"/>
    <s v="Tesla"/>
    <n v="2011"/>
    <s v="Yes"/>
    <n v="4.5999999999999996"/>
    <n v="3"/>
    <s v="Quarterly"/>
  </r>
  <r>
    <s v="EVS03923"/>
    <n v="43.681077999999999"/>
    <n v="-79.318353999999999"/>
    <s v="9979 Toronto Ave"/>
    <s v=" Toronto"/>
    <s v="Canada"/>
    <s v="Canada"/>
    <s v="North America"/>
    <s v="AC Level 2"/>
    <n v="0.12"/>
    <d v="2025-07-24T00:00:00"/>
    <s v="9.00-21.00"/>
    <d v="1900-01-11T00:00:00"/>
    <n v="15.87"/>
    <n v="42"/>
    <x v="2"/>
    <x v="2"/>
    <s v="Tesla"/>
    <n v="2020"/>
    <s v="Yes"/>
    <n v="3.3"/>
    <n v="6"/>
    <s v="Annually"/>
  </r>
  <r>
    <s v="EVS03926"/>
    <n v="55.821348999999998"/>
    <n v="37.555770000000003"/>
    <s v="9444 Moscow Ave"/>
    <s v=" Moscow"/>
    <s v="Russia"/>
    <s v="Russia"/>
    <s v="Europe"/>
    <s v="AC Level 2"/>
    <n v="0.17"/>
    <s v="9:00-18:00"/>
    <s v="9:00-18:00"/>
    <d v="1899-12-30T08:52:48"/>
    <n v="2.85"/>
    <n v="91"/>
    <x v="4"/>
    <x v="2"/>
    <s v="CHAdeMO, Type 2"/>
    <n v="2023"/>
    <s v="No"/>
    <n v="4.8"/>
    <n v="9"/>
    <s v="Annually"/>
  </r>
  <r>
    <s v="EVS03930"/>
    <n v="39.968668999999998"/>
    <n v="116.450372"/>
    <s v="8940 Beijing Ave"/>
    <s v=" Beijing"/>
    <s v="China"/>
    <s v="China"/>
    <s v="Asia"/>
    <s v="AC Level 2"/>
    <n v="0.42"/>
    <d v="2025-07-24T00:00:00"/>
    <s v="9.00-21.00"/>
    <d v="1900-01-11T00:00:00"/>
    <n v="7.76"/>
    <n v="94"/>
    <x v="0"/>
    <x v="3"/>
    <s v="Type 2"/>
    <n v="2018"/>
    <s v="Yes"/>
    <n v="4.2"/>
    <n v="5"/>
    <s v="Monthly"/>
  </r>
  <r>
    <s v="EVS03932"/>
    <n v="41.942194000000001"/>
    <n v="-87.65634"/>
    <s v="1413 Chicago Ave"/>
    <s v=" Chicago"/>
    <s v="United States"/>
    <s v="United States"/>
    <s v="North America"/>
    <s v="AC Level 2"/>
    <n v="0.13"/>
    <s v="9:00-18:00"/>
    <s v="9:00-18:00"/>
    <d v="1899-12-30T08:52:48"/>
    <n v="11.58"/>
    <n v="34"/>
    <x v="1"/>
    <x v="1"/>
    <s v="CCS"/>
    <n v="2020"/>
    <s v="No"/>
    <n v="4.7"/>
    <n v="8"/>
    <s v="Monthly"/>
  </r>
  <r>
    <s v="EVS03933"/>
    <n v="18.975871999999999"/>
    <n v="72.906610999999998"/>
    <s v="5174 Mumbai Ave"/>
    <s v=" Mumbai"/>
    <s v="India"/>
    <s v="India"/>
    <s v="Asia"/>
    <s v="AC Level 2"/>
    <n v="0.36"/>
    <s v="9:00-18:00"/>
    <s v="9:00-18:00"/>
    <d v="1899-12-30T08:52:48"/>
    <n v="5.45"/>
    <n v="42"/>
    <x v="3"/>
    <x v="2"/>
    <s v="CHAdeMO, Tesla"/>
    <n v="2018"/>
    <s v="Yes"/>
    <n v="4.5999999999999996"/>
    <n v="7"/>
    <s v="Annually"/>
  </r>
  <r>
    <s v="EVS03935"/>
    <n v="-33.863522000000003"/>
    <n v="18.518889999999999"/>
    <s v="2966 Cape Town Ave"/>
    <s v=" Cape Town"/>
    <s v="South Africa"/>
    <s v="South Africa"/>
    <s v="Africa"/>
    <s v="AC Level 2"/>
    <n v="0.38"/>
    <s v="6:00-22:00"/>
    <s v="6:00-22:00"/>
    <d v="1899-12-30T16:04:48"/>
    <n v="18.12"/>
    <n v="67"/>
    <x v="4"/>
    <x v="0"/>
    <s v="CCS, Type 2"/>
    <n v="2016"/>
    <s v="No"/>
    <n v="4.5"/>
    <n v="10"/>
    <s v="Annually"/>
  </r>
  <r>
    <s v="EVS03936"/>
    <n v="25.389306000000001"/>
    <n v="55.244737999999998"/>
    <s v="1162 Dubai Ave"/>
    <s v=" Dubai"/>
    <s v="United Arab Emirates"/>
    <s v="United Arab Emirates"/>
    <s v="Asia"/>
    <s v="AC Level 2"/>
    <n v="0.45"/>
    <s v="6:00-22:00"/>
    <s v="6:00-22:00"/>
    <d v="1899-12-30T16:04:48"/>
    <n v="1.77"/>
    <n v="71"/>
    <x v="4"/>
    <x v="2"/>
    <s v="Tesla"/>
    <n v="2018"/>
    <s v="Yes"/>
    <n v="3.5"/>
    <n v="7"/>
    <s v="Annually"/>
  </r>
  <r>
    <s v="EVS03937"/>
    <n v="37.837327000000002"/>
    <n v="-122.47217499999999"/>
    <s v="3859 San Francisco Ave"/>
    <s v=" San Francisco"/>
    <s v="United States"/>
    <s v="United States"/>
    <s v="North America"/>
    <s v="AC Level 2"/>
    <n v="0.13"/>
    <s v="6:00-22:00"/>
    <s v="6:00-22:00"/>
    <d v="1899-12-30T16:04:48"/>
    <n v="12.55"/>
    <n v="10"/>
    <x v="3"/>
    <x v="0"/>
    <s v="CHAdeMO, Type 2"/>
    <n v="2014"/>
    <s v="No"/>
    <n v="3.1"/>
    <n v="9"/>
    <s v="Annually"/>
  </r>
  <r>
    <s v="EVS03941"/>
    <n v="85.271449000000004"/>
    <n v="80.544973999999996"/>
    <s v="3193 Random Rd"/>
    <s v="Not Found"/>
    <s v="Not Found"/>
    <s v="Not Found"/>
    <s v="Not Found"/>
    <s v="AC Level 2"/>
    <n v="0.3"/>
    <s v="6:00-22:00"/>
    <s v="6:00-22:00"/>
    <d v="1899-12-30T16:04:48"/>
    <n v="18.16"/>
    <n v="69"/>
    <x v="4"/>
    <x v="0"/>
    <s v="Tesla"/>
    <n v="2022"/>
    <s v="Yes"/>
    <n v="4.0999999999999996"/>
    <n v="4"/>
    <s v="Quarterly"/>
  </r>
  <r>
    <s v="EVS03942"/>
    <n v="25.248919000000001"/>
    <n v="55.322299999999998"/>
    <s v="3177 Dubai Ave"/>
    <s v=" Dubai"/>
    <s v="United Arab Emirates"/>
    <s v="United Arab Emirates"/>
    <s v="Asia"/>
    <s v="AC Level 2"/>
    <n v="0.11"/>
    <s v="9:00-18:00"/>
    <s v="9:00-18:00"/>
    <d v="1899-12-30T08:52:48"/>
    <n v="6.98"/>
    <n v="74"/>
    <x v="1"/>
    <x v="1"/>
    <s v="CHAdeMO"/>
    <n v="2013"/>
    <s v="Yes"/>
    <n v="3.6"/>
    <n v="3"/>
    <s v="Annually"/>
  </r>
  <r>
    <s v="EVS03946"/>
    <n v="19.567981"/>
    <n v="-99.067548000000002"/>
    <s v="2533 Mexico City Ave"/>
    <s v=" Mexico City"/>
    <s v="Mexico"/>
    <s v="Mexico"/>
    <s v="North America"/>
    <s v="AC Level 2"/>
    <n v="0.11"/>
    <s v="6:00-22:00"/>
    <s v="6:00-22:00"/>
    <d v="1899-12-30T16:04:48"/>
    <n v="2.5"/>
    <n v="75"/>
    <x v="2"/>
    <x v="0"/>
    <s v="Type 2"/>
    <n v="2015"/>
    <s v="No"/>
    <n v="3.4"/>
    <n v="8"/>
    <s v="Monthly"/>
  </r>
  <r>
    <s v="EVS03948"/>
    <n v="19.509024"/>
    <n v="-99.120227999999997"/>
    <s v="7755 Mexico City Ave"/>
    <s v=" Mexico City"/>
    <s v="Mexico"/>
    <s v="Mexico"/>
    <s v="North America"/>
    <s v="AC Level 2"/>
    <n v="0.4"/>
    <d v="2025-07-24T00:00:00"/>
    <s v="9.00-21.00"/>
    <d v="1900-01-11T00:00:00"/>
    <n v="9.1199999999999992"/>
    <n v="78"/>
    <x v="3"/>
    <x v="2"/>
    <s v="CCS, CHAdeMO"/>
    <n v="2021"/>
    <s v="Yes"/>
    <n v="3.3"/>
    <n v="7"/>
    <s v="Quarterly"/>
  </r>
  <r>
    <s v="EVS03949"/>
    <n v="55.702689999999997"/>
    <n v="37.601357999999998"/>
    <s v="4807 Moscow Ave"/>
    <s v=" Moscow"/>
    <s v="Russia"/>
    <s v="Russia"/>
    <s v="Europe"/>
    <s v="AC Level 2"/>
    <n v="0.36"/>
    <d v="2025-07-24T00:00:00"/>
    <s v="9.00-21.00"/>
    <d v="1900-01-11T00:00:00"/>
    <n v="0.56000000000000005"/>
    <n v="24"/>
    <x v="0"/>
    <x v="0"/>
    <s v="CHAdeMO"/>
    <n v="2019"/>
    <s v="Yes"/>
    <n v="3.7"/>
    <n v="3"/>
    <s v="Monthly"/>
  </r>
  <r>
    <s v="EVS03951"/>
    <n v="81.512248"/>
    <n v="-164.273301"/>
    <s v="945 Random Rd"/>
    <s v="Not Found"/>
    <s v="Not Found"/>
    <s v="Not Found"/>
    <s v="Not Found"/>
    <s v="AC Level 2"/>
    <n v="0.12"/>
    <s v="6:00-22:00"/>
    <s v="6:00-22:00"/>
    <d v="1899-12-30T16:04:48"/>
    <n v="15.13"/>
    <n v="87"/>
    <x v="1"/>
    <x v="1"/>
    <s v="Tesla"/>
    <n v="2022"/>
    <s v="Yes"/>
    <n v="4.4000000000000004"/>
    <n v="10"/>
    <s v="Quarterly"/>
  </r>
  <r>
    <s v="EVS03954"/>
    <n v="-23.632254"/>
    <n v="-46.582932"/>
    <s v="7828 SÃ£o Paulo Ave"/>
    <s v=" SÃ£o Paulo"/>
    <s v="Brazil"/>
    <s v="Brazil"/>
    <s v="South America"/>
    <s v="AC Level 2"/>
    <n v="0.13"/>
    <d v="2025-07-24T00:00:00"/>
    <s v="9.00-21.00"/>
    <d v="1900-01-11T00:00:00"/>
    <n v="2.78"/>
    <n v="18"/>
    <x v="4"/>
    <x v="1"/>
    <s v="CCS"/>
    <n v="2023"/>
    <s v="No"/>
    <n v="3.5"/>
    <n v="8"/>
    <s v="Quarterly"/>
  </r>
  <r>
    <s v="EVS03956"/>
    <n v="-33.734135000000002"/>
    <n v="18.522645000000001"/>
    <s v="5827 Cape Town Ave"/>
    <s v=" Cape Town"/>
    <s v="South Africa"/>
    <s v="South Africa"/>
    <s v="Africa"/>
    <s v="AC Level 2"/>
    <n v="0.17"/>
    <s v="9:00-18:00"/>
    <s v="9:00-18:00"/>
    <d v="1899-12-30T08:52:48"/>
    <n v="7.1"/>
    <n v="25"/>
    <x v="0"/>
    <x v="0"/>
    <s v="Tesla"/>
    <n v="2020"/>
    <s v="Yes"/>
    <n v="3.4"/>
    <n v="3"/>
    <s v="Quarterly"/>
  </r>
  <r>
    <s v="EVS03957"/>
    <n v="-33.737065000000001"/>
    <n v="151.294917"/>
    <s v="5690 Sydney Ave"/>
    <s v=" Sydney"/>
    <s v="Australia"/>
    <s v="Australia"/>
    <s v="Australia"/>
    <s v="AC Level 2"/>
    <n v="0.44"/>
    <d v="2025-07-24T00:00:00"/>
    <s v="9.00-21.00"/>
    <d v="1900-01-11T00:00:00"/>
    <n v="13.5"/>
    <n v="39"/>
    <x v="3"/>
    <x v="1"/>
    <s v="Type 2, CCS"/>
    <n v="2014"/>
    <s v="Yes"/>
    <n v="5"/>
    <n v="6"/>
    <s v="Quarterly"/>
  </r>
  <r>
    <s v="EVS03960"/>
    <n v="19.194545999999999"/>
    <n v="72.917886999999993"/>
    <s v="8497 Mumbai Ave"/>
    <s v=" Mumbai"/>
    <s v="India"/>
    <s v="India"/>
    <s v="Asia"/>
    <s v="AC Level 2"/>
    <n v="0.16"/>
    <s v="6:00-22:00"/>
    <s v="6:00-22:00"/>
    <d v="1899-12-30T16:04:48"/>
    <n v="19.95"/>
    <n v="46"/>
    <x v="3"/>
    <x v="1"/>
    <s v="Type 2, CHAdeMO"/>
    <n v="2022"/>
    <s v="Yes"/>
    <n v="3.7"/>
    <n v="6"/>
    <s v="Annually"/>
  </r>
  <r>
    <s v="EVS03961"/>
    <n v="75.669110000000003"/>
    <n v="142.347309"/>
    <s v="8086 Random Rd"/>
    <n v="0"/>
    <s v="Not Found"/>
    <s v="Not Found"/>
    <s v="Not Found"/>
    <s v="AC Level 2"/>
    <n v="0.41"/>
    <s v="9:00-18:00"/>
    <s v="9:00-18:00"/>
    <d v="1899-12-30T08:52:48"/>
    <n v="10.56"/>
    <n v="44"/>
    <x v="2"/>
    <x v="3"/>
    <s v="CHAdeMO"/>
    <n v="2016"/>
    <s v="Yes"/>
    <n v="3.7"/>
    <n v="3"/>
    <s v="Monthly"/>
  </r>
  <r>
    <s v="EVS03971"/>
    <n v="-38.613951"/>
    <n v="170.10341"/>
    <s v="4830 Random Rd"/>
    <s v="Error"/>
    <s v="Error"/>
    <s v="Error"/>
    <s v="Error"/>
    <s v="AC Level 2"/>
    <n v="0.24"/>
    <s v="6:00-22:00"/>
    <s v="6:00-22:00"/>
    <d v="1899-12-30T16:04:48"/>
    <n v="14.44"/>
    <n v="68"/>
    <x v="4"/>
    <x v="3"/>
    <s v="Tesla"/>
    <n v="2014"/>
    <s v="Yes"/>
    <n v="5"/>
    <n v="10"/>
    <s v="Quarterly"/>
  </r>
  <r>
    <s v="EVS03972"/>
    <n v="55.828944"/>
    <n v="37.648761"/>
    <s v="6579 Moscow Ave"/>
    <s v=" Moscow"/>
    <s v="Russia"/>
    <s v="Russia"/>
    <s v="Europe"/>
    <s v="AC Level 2"/>
    <n v="0.46"/>
    <s v="6:00-22:00"/>
    <s v="6:00-22:00"/>
    <d v="1899-12-30T16:04:48"/>
    <n v="17.649999999999999"/>
    <n v="90"/>
    <x v="2"/>
    <x v="0"/>
    <s v="Type 2, CCS"/>
    <n v="2020"/>
    <s v="Yes"/>
    <n v="4.5999999999999996"/>
    <n v="7"/>
    <s v="Annually"/>
  </r>
  <r>
    <s v="EVS03973"/>
    <n v="25.285496999999999"/>
    <n v="55.296196999999999"/>
    <s v="2766 Dubai Ave"/>
    <s v=" Dubai"/>
    <s v="United Arab Emirates"/>
    <s v="United Arab Emirates"/>
    <s v="Asia"/>
    <s v="AC Level 2"/>
    <n v="0.23"/>
    <s v="9:00-18:00"/>
    <s v="9:00-18:00"/>
    <d v="1899-12-30T08:52:48"/>
    <n v="13.65"/>
    <n v="29"/>
    <x v="0"/>
    <x v="2"/>
    <s v="Tesla"/>
    <n v="2018"/>
    <s v="Yes"/>
    <n v="3.6"/>
    <n v="7"/>
    <s v="Annually"/>
  </r>
  <r>
    <s v="EVS03977"/>
    <n v="-23.663530000000002"/>
    <n v="-46.512203999999997"/>
    <s v="533 SÃ£o Paulo Ave"/>
    <s v=" SÃ£o Paulo"/>
    <s v="Brazil"/>
    <s v="Brazil"/>
    <s v="South America"/>
    <s v="AC Level 2"/>
    <n v="0.38"/>
    <d v="2025-07-24T00:00:00"/>
    <s v="9.00-21.00"/>
    <d v="1900-01-11T00:00:00"/>
    <n v="19.14"/>
    <n v="76"/>
    <x v="0"/>
    <x v="3"/>
    <s v="Tesla, Type 2"/>
    <n v="2012"/>
    <s v="Yes"/>
    <n v="4.3"/>
    <n v="10"/>
    <s v="Quarterly"/>
  </r>
  <r>
    <s v="EVS03978"/>
    <n v="41.920850000000002"/>
    <n v="-87.733498999999995"/>
    <s v="2125 Chicago Ave"/>
    <s v=" Chicago"/>
    <s v="United States"/>
    <s v="United States"/>
    <s v="North America"/>
    <s v="AC Level 2"/>
    <n v="0.26"/>
    <s v="6:00-22:00"/>
    <s v="6:00-22:00"/>
    <d v="1899-12-30T16:04:48"/>
    <n v="8.3800000000000008"/>
    <n v="48"/>
    <x v="2"/>
    <x v="1"/>
    <s v="CHAdeMO, Tesla"/>
    <n v="2017"/>
    <s v="No"/>
    <n v="4.3"/>
    <n v="7"/>
    <s v="Monthly"/>
  </r>
  <r>
    <s v="EVS03981"/>
    <n v="57.401806000000001"/>
    <n v="169.500201"/>
    <s v="2963 Random Rd"/>
    <s v="Error"/>
    <s v="Error"/>
    <s v="Error"/>
    <s v="Error"/>
    <s v="AC Level 2"/>
    <n v="0.21"/>
    <d v="2025-07-24T00:00:00"/>
    <s v="9.00-21.00"/>
    <d v="1900-01-11T00:00:00"/>
    <n v="10.37"/>
    <n v="60"/>
    <x v="2"/>
    <x v="1"/>
    <s v="CHAdeMO"/>
    <n v="2023"/>
    <s v="No"/>
    <n v="4.5"/>
    <n v="10"/>
    <s v="Quarterly"/>
  </r>
  <r>
    <s v="EVS03982"/>
    <n v="19.497230999999999"/>
    <n v="-99.174013000000002"/>
    <s v="5321 Mexico City Ave"/>
    <s v=" Mexico City"/>
    <s v="Mexico"/>
    <s v="Mexico"/>
    <s v="North America"/>
    <s v="AC Level 2"/>
    <n v="0.33"/>
    <s v="6:00-22:00"/>
    <s v="6:00-22:00"/>
    <d v="1899-12-30T16:04:48"/>
    <n v="18.579999999999998"/>
    <n v="19"/>
    <x v="0"/>
    <x v="1"/>
    <s v="CCS"/>
    <n v="2013"/>
    <s v="Yes"/>
    <n v="4.9000000000000004"/>
    <n v="8"/>
    <s v="Quarterly"/>
  </r>
  <r>
    <s v="EVS03987"/>
    <n v="19.557891000000001"/>
    <n v="-99.047861999999995"/>
    <s v="1944 Mexico City Ave"/>
    <s v=" Mexico City"/>
    <s v="Mexico"/>
    <s v="Mexico"/>
    <s v="North America"/>
    <s v="AC Level 2"/>
    <n v="0.25"/>
    <d v="2025-07-24T00:00:00"/>
    <s v="9.00-21.00"/>
    <d v="1900-01-11T00:00:00"/>
    <n v="6.66"/>
    <n v="89"/>
    <x v="4"/>
    <x v="2"/>
    <s v="Type 2, CCS"/>
    <n v="2010"/>
    <s v="No"/>
    <n v="4.3"/>
    <n v="4"/>
    <s v="Annually"/>
  </r>
  <r>
    <s v="EVS03988"/>
    <n v="43.662413999999998"/>
    <n v="-79.350825999999998"/>
    <s v="2854 Toronto Ave"/>
    <s v=" Toronto"/>
    <s v="Canada"/>
    <s v="Canada"/>
    <s v="North America"/>
    <s v="AC Level 2"/>
    <n v="0.5"/>
    <s v="6:00-22:00"/>
    <s v="6:00-22:00"/>
    <d v="1899-12-30T16:04:48"/>
    <n v="9.93"/>
    <n v="90"/>
    <x v="4"/>
    <x v="0"/>
    <s v="CCS"/>
    <n v="2014"/>
    <s v="No"/>
    <n v="5"/>
    <n v="9"/>
    <s v="Annually"/>
  </r>
  <r>
    <s v="EVS03990"/>
    <n v="-33.774586999999997"/>
    <n v="18.494040999999999"/>
    <s v="4082 Cape Town Ave"/>
    <s v=" Cape Town"/>
    <s v="South Africa"/>
    <s v="South Africa"/>
    <s v="Africa"/>
    <s v="AC Level 2"/>
    <n v="0.2"/>
    <d v="2025-07-24T00:00:00"/>
    <s v="9.00-21.00"/>
    <d v="1900-01-11T00:00:00"/>
    <n v="14.02"/>
    <n v="46"/>
    <x v="3"/>
    <x v="3"/>
    <s v="CHAdeMO, Type 2"/>
    <n v="2019"/>
    <s v="Yes"/>
    <n v="4.0999999999999996"/>
    <n v="1"/>
    <s v="Annually"/>
  </r>
  <r>
    <s v="EVS03996"/>
    <n v="34.099499999999999"/>
    <n v="-118.204795"/>
    <s v="575 Los Angeles Ave"/>
    <s v=" Los Angeles"/>
    <s v="United States"/>
    <s v="United States"/>
    <s v="North America"/>
    <s v="AC Level 2"/>
    <n v="0.36"/>
    <d v="2025-07-24T00:00:00"/>
    <s v="9.00-21.00"/>
    <d v="1900-01-11T00:00:00"/>
    <n v="3.61"/>
    <n v="33"/>
    <x v="0"/>
    <x v="0"/>
    <s v="Type 2, Tesla"/>
    <n v="2022"/>
    <s v="Yes"/>
    <n v="3.5"/>
    <n v="6"/>
    <s v="Quarterly"/>
  </r>
  <r>
    <s v="EVS04000"/>
    <n v="-33.707977"/>
    <n v="151.370385"/>
    <s v="2741 Sydney Ave"/>
    <s v=" Sydney"/>
    <s v="Australia"/>
    <s v="Australia"/>
    <s v="Australia"/>
    <s v="AC Level 2"/>
    <n v="0.12"/>
    <d v="2025-07-24T00:00:00"/>
    <s v="9.00-21.00"/>
    <d v="1900-01-11T00:00:00"/>
    <n v="0.72"/>
    <n v="61"/>
    <x v="1"/>
    <x v="1"/>
    <s v="Type 2"/>
    <n v="2020"/>
    <s v="Yes"/>
    <n v="4.2"/>
    <n v="4"/>
    <s v="Monthly"/>
  </r>
  <r>
    <s v="EVS04001"/>
    <n v="34.519629000000002"/>
    <n v="54.772326"/>
    <s v="2462 Random Rd"/>
    <s v="Ø¯Ù‡Ø³ØªØ§Ù† Ø·Ø±ÙˆØ¯"/>
    <s v="(Unclear, Arabic)"/>
    <s v="(Unclear, Arabic)"/>
    <s v="(Unclear)"/>
    <s v="AC Level 2"/>
    <n v="0.22"/>
    <s v="9:00-18:00"/>
    <s v="9:00-18:00"/>
    <d v="1899-12-30T08:52:48"/>
    <n v="18.29"/>
    <n v="82"/>
    <x v="2"/>
    <x v="2"/>
    <s v="Type 2, CCS"/>
    <n v="2020"/>
    <s v="No"/>
    <n v="4.0999999999999996"/>
    <n v="4"/>
    <s v="Annually"/>
  </r>
  <r>
    <s v="EVS04002"/>
    <n v="19.148917999999998"/>
    <n v="72.913044999999997"/>
    <s v="6096 Mumbai Ave"/>
    <s v=" Mumbai"/>
    <s v="India"/>
    <s v="India"/>
    <s v="Asia"/>
    <s v="AC Level 2"/>
    <n v="0.44"/>
    <d v="2025-07-24T00:00:00"/>
    <s v="9.00-21.00"/>
    <d v="1900-01-11T00:00:00"/>
    <n v="1.56"/>
    <n v="97"/>
    <x v="0"/>
    <x v="1"/>
    <s v="Tesla"/>
    <n v="2012"/>
    <s v="Yes"/>
    <n v="4.9000000000000004"/>
    <n v="1"/>
    <s v="Quarterly"/>
  </r>
  <r>
    <s v="EVS04004"/>
    <n v="39.985228999999997"/>
    <n v="116.344397"/>
    <s v="2985 Beijing Ave"/>
    <s v=" Beijing"/>
    <s v="China"/>
    <s v="China"/>
    <s v="Asia"/>
    <s v="AC Level 2"/>
    <n v="0.36"/>
    <s v="9:00-18:00"/>
    <s v="9:00-18:00"/>
    <d v="1899-12-30T08:52:48"/>
    <n v="11.3"/>
    <n v="15"/>
    <x v="3"/>
    <x v="1"/>
    <s v="CHAdeMO"/>
    <n v="2011"/>
    <s v="Yes"/>
    <n v="4.9000000000000004"/>
    <n v="2"/>
    <s v="Quarterly"/>
  </r>
  <r>
    <s v="EVS04006"/>
    <n v="18.929807"/>
    <n v="72.913814000000002"/>
    <s v="6398 Mumbai Ave"/>
    <s v=" Mumbai"/>
    <s v="India"/>
    <s v="India"/>
    <s v="Asia"/>
    <s v="AC Level 2"/>
    <n v="0.37"/>
    <s v="6:00-22:00"/>
    <s v="6:00-22:00"/>
    <d v="1899-12-30T16:04:48"/>
    <n v="12.99"/>
    <n v="18"/>
    <x v="4"/>
    <x v="0"/>
    <s v="Type 2"/>
    <n v="2018"/>
    <s v="No"/>
    <n v="3.9"/>
    <n v="4"/>
    <s v="Monthly"/>
  </r>
  <r>
    <s v="EVS04008"/>
    <n v="19.563862"/>
    <n v="-99.139256000000003"/>
    <s v="6790 Mexico City Ave"/>
    <s v=" Mexico City"/>
    <s v="Mexico"/>
    <s v="Mexico"/>
    <s v="North America"/>
    <s v="AC Level 2"/>
    <n v="0.31"/>
    <s v="6:00-22:00"/>
    <s v="6:00-22:00"/>
    <d v="1899-12-30T16:04:48"/>
    <n v="12.01"/>
    <n v="20"/>
    <x v="2"/>
    <x v="2"/>
    <s v="CCS"/>
    <n v="2021"/>
    <s v="Yes"/>
    <n v="4.2"/>
    <n v="6"/>
    <s v="Monthly"/>
  </r>
  <r>
    <s v="EVS04010"/>
    <n v="19.486007000000001"/>
    <n v="-99.122062999999997"/>
    <s v="835 Mexico City Ave"/>
    <s v=" Mexico City"/>
    <s v="Mexico"/>
    <s v="Mexico"/>
    <s v="North America"/>
    <s v="AC Level 2"/>
    <n v="0.43"/>
    <d v="2025-07-24T00:00:00"/>
    <s v="9.00-21.00"/>
    <d v="1900-01-11T00:00:00"/>
    <n v="2.41"/>
    <n v="48"/>
    <x v="0"/>
    <x v="3"/>
    <s v="Tesla, CCS"/>
    <n v="2012"/>
    <s v="No"/>
    <n v="4.9000000000000004"/>
    <n v="9"/>
    <s v="Annually"/>
  </r>
  <r>
    <s v="EVS04013"/>
    <n v="43.796346"/>
    <n v="-79.429135000000002"/>
    <s v="2699 Toronto Ave"/>
    <s v=" Toronto"/>
    <s v="Canada"/>
    <s v="Canada"/>
    <s v="North America"/>
    <s v="AC Level 2"/>
    <n v="0.5"/>
    <s v="6:00-22:00"/>
    <s v="6:00-22:00"/>
    <d v="1899-12-30T16:04:48"/>
    <n v="12.13"/>
    <n v="83"/>
    <x v="4"/>
    <x v="3"/>
    <s v="CCS, Tesla"/>
    <n v="2010"/>
    <s v="No"/>
    <n v="5"/>
    <n v="9"/>
    <s v="Quarterly"/>
  </r>
  <r>
    <s v="EVS04014"/>
    <n v="41.88391"/>
    <n v="-87.610658999999998"/>
    <s v="5834 Chicago Ave"/>
    <s v=" Chicago"/>
    <s v="United States"/>
    <s v="United States"/>
    <s v="North America"/>
    <s v="AC Level 2"/>
    <n v="0.15"/>
    <s v="6:00-22:00"/>
    <s v="6:00-22:00"/>
    <d v="1899-12-30T16:04:48"/>
    <n v="5.6"/>
    <n v="33"/>
    <x v="4"/>
    <x v="0"/>
    <s v="CHAdeMO"/>
    <n v="2012"/>
    <s v="No"/>
    <n v="4.4000000000000004"/>
    <n v="10"/>
    <s v="Monthly"/>
  </r>
  <r>
    <s v="EVS04015"/>
    <n v="55.837359999999997"/>
    <n v="37.581254999999999"/>
    <s v="3811 Moscow Ave"/>
    <s v=" Moscow"/>
    <s v="Russia"/>
    <s v="Russia"/>
    <s v="Europe"/>
    <s v="AC Level 2"/>
    <n v="0.15"/>
    <d v="2025-07-24T00:00:00"/>
    <s v="9.00-21.00"/>
    <d v="1900-01-11T00:00:00"/>
    <n v="11.57"/>
    <n v="36"/>
    <x v="0"/>
    <x v="0"/>
    <s v="CHAdeMO"/>
    <n v="2022"/>
    <s v="Yes"/>
    <n v="3.2"/>
    <n v="10"/>
    <s v="Quarterly"/>
  </r>
  <r>
    <s v="EVS04018"/>
    <n v="39.972397000000001"/>
    <n v="116.201654"/>
    <s v="4473 Beijing Ave"/>
    <s v=" Beijing"/>
    <s v="China"/>
    <s v="China"/>
    <s v="Asia"/>
    <s v="AC Level 2"/>
    <n v="0.46"/>
    <s v="6:00-22:00"/>
    <s v="6:00-22:00"/>
    <d v="1899-12-30T16:04:48"/>
    <n v="2.36"/>
    <n v="81"/>
    <x v="0"/>
    <x v="2"/>
    <s v="CHAdeMO"/>
    <n v="2011"/>
    <s v="No"/>
    <n v="4.2"/>
    <n v="5"/>
    <s v="Quarterly"/>
  </r>
  <r>
    <s v="EVS04019"/>
    <n v="43.629886999999997"/>
    <n v="-79.359153000000006"/>
    <s v="3569 Toronto Ave"/>
    <s v=" Toronto"/>
    <s v="Canada"/>
    <s v="Canada"/>
    <s v="North America"/>
    <s v="AC Level 2"/>
    <n v="0.49"/>
    <s v="6:00-22:00"/>
    <s v="6:00-22:00"/>
    <d v="1899-12-30T16:04:48"/>
    <n v="12.03"/>
    <n v="64"/>
    <x v="1"/>
    <x v="2"/>
    <s v="Type 2"/>
    <n v="2020"/>
    <s v="Yes"/>
    <n v="4.2"/>
    <n v="3"/>
    <s v="Monthly"/>
  </r>
  <r>
    <s v="EVS04022"/>
    <n v="34.198661999999999"/>
    <n v="-118.370901"/>
    <s v="4783 Los Angeles Ave"/>
    <s v=" Los Angeles"/>
    <s v="United States"/>
    <s v="United States"/>
    <s v="North America"/>
    <s v="AC Level 2"/>
    <n v="0.15"/>
    <d v="2025-07-24T00:00:00"/>
    <s v="9.00-21.00"/>
    <d v="1900-01-11T00:00:00"/>
    <n v="1.38"/>
    <n v="78"/>
    <x v="0"/>
    <x v="1"/>
    <s v="CCS"/>
    <n v="2010"/>
    <s v="No"/>
    <n v="4.0999999999999996"/>
    <n v="5"/>
    <s v="Annually"/>
  </r>
  <r>
    <s v="EVS04024"/>
    <n v="39.867567000000001"/>
    <n v="116.437495"/>
    <s v="1494 Beijing Ave"/>
    <s v=" Beijing"/>
    <s v="China"/>
    <s v="China"/>
    <s v="Asia"/>
    <s v="AC Level 2"/>
    <n v="0.43"/>
    <s v="9:00-18:00"/>
    <s v="9:00-18:00"/>
    <d v="1899-12-30T08:52:48"/>
    <n v="17.98"/>
    <n v="53"/>
    <x v="1"/>
    <x v="2"/>
    <s v="Tesla, CHAdeMO"/>
    <n v="2015"/>
    <s v="Yes"/>
    <n v="3.9"/>
    <n v="10"/>
    <s v="Annually"/>
  </r>
  <r>
    <s v="EVS04027"/>
    <n v="37.817659999999997"/>
    <n v="-122.338115"/>
    <s v="4782 San Francisco Ave"/>
    <s v=" San Francisco"/>
    <s v="United States"/>
    <s v="United States"/>
    <s v="North America"/>
    <s v="AC Level 2"/>
    <n v="0.17"/>
    <d v="2025-07-24T00:00:00"/>
    <s v="9.00-21.00"/>
    <d v="1900-01-11T00:00:00"/>
    <n v="2.83"/>
    <n v="39"/>
    <x v="1"/>
    <x v="3"/>
    <s v="CHAdeMO"/>
    <n v="2023"/>
    <s v="Yes"/>
    <n v="3.2"/>
    <n v="2"/>
    <s v="Annually"/>
  </r>
  <r>
    <s v="EVS04028"/>
    <n v="55.780486000000003"/>
    <n v="37.545228999999999"/>
    <s v="3082 Moscow Ave"/>
    <s v=" Moscow"/>
    <s v="Russia"/>
    <s v="Russia"/>
    <s v="Europe"/>
    <s v="AC Level 2"/>
    <n v="0.19"/>
    <s v="9:00-18:00"/>
    <s v="9:00-18:00"/>
    <d v="1899-12-30T08:52:48"/>
    <n v="1.92"/>
    <n v="12"/>
    <x v="4"/>
    <x v="3"/>
    <s v="CHAdeMO, CCS"/>
    <n v="2014"/>
    <s v="No"/>
    <n v="3.7"/>
    <n v="4"/>
    <s v="Monthly"/>
  </r>
  <r>
    <s v="EVS04029"/>
    <n v="-33.818432000000001"/>
    <n v="151.37889699999999"/>
    <s v="3393 Sydney Ave"/>
    <s v=" Sydney"/>
    <s v="Australia"/>
    <s v="Australia"/>
    <s v="Australia"/>
    <s v="AC Level 2"/>
    <n v="0.43"/>
    <s v="9:00-18:00"/>
    <s v="9:00-18:00"/>
    <d v="1899-12-30T08:52:48"/>
    <n v="19.559999999999999"/>
    <n v="73"/>
    <x v="4"/>
    <x v="3"/>
    <s v="Tesla"/>
    <n v="2013"/>
    <s v="No"/>
    <n v="4.5"/>
    <n v="3"/>
    <s v="Annually"/>
  </r>
  <r>
    <s v="EVS04033"/>
    <n v="41.976222999999997"/>
    <n v="-87.777844000000002"/>
    <s v="4841 Chicago Ave"/>
    <s v=" Chicago"/>
    <s v="United States"/>
    <s v="United States"/>
    <s v="North America"/>
    <s v="AC Level 2"/>
    <n v="0.25"/>
    <s v="6:00-22:00"/>
    <s v="6:00-22:00"/>
    <d v="1899-12-30T16:04:48"/>
    <n v="4.21"/>
    <n v="51"/>
    <x v="4"/>
    <x v="3"/>
    <s v="Type 2"/>
    <n v="2020"/>
    <s v="Yes"/>
    <n v="3.2"/>
    <n v="2"/>
    <s v="Quarterly"/>
  </r>
  <r>
    <s v="EVS04037"/>
    <n v="-33.716064000000003"/>
    <n v="151.27095600000001"/>
    <s v="6600 Sydney Ave"/>
    <s v=" Sydney"/>
    <s v="Australia"/>
    <s v="Australia"/>
    <s v="Australia"/>
    <s v="AC Level 2"/>
    <n v="0.16"/>
    <s v="6:00-22:00"/>
    <s v="6:00-22:00"/>
    <d v="1899-12-30T16:04:48"/>
    <n v="5.18"/>
    <n v="82"/>
    <x v="3"/>
    <x v="2"/>
    <s v="CHAdeMO"/>
    <n v="2022"/>
    <s v="No"/>
    <n v="3.5"/>
    <n v="5"/>
    <s v="Annually"/>
  </r>
  <r>
    <s v="EVS04038"/>
    <n v="-33.827505000000002"/>
    <n v="18.480582999999999"/>
    <s v="4967 Cape Town Ave"/>
    <s v=" Cape Town"/>
    <s v="South Africa"/>
    <s v="South Africa"/>
    <s v="Africa"/>
    <s v="AC Level 2"/>
    <n v="0.36"/>
    <d v="2025-07-24T00:00:00"/>
    <s v="9.00-21.00"/>
    <d v="1900-01-11T00:00:00"/>
    <n v="16.079999999999998"/>
    <n v="62"/>
    <x v="2"/>
    <x v="2"/>
    <s v="Type 2"/>
    <n v="2013"/>
    <s v="Yes"/>
    <n v="4.7"/>
    <n v="5"/>
    <s v="Monthly"/>
  </r>
  <r>
    <s v="EVS04039"/>
    <n v="-33.899304999999998"/>
    <n v="151.21317400000001"/>
    <s v="2190 Sydney Ave"/>
    <s v=" Sydney"/>
    <s v="Australia"/>
    <s v="Australia"/>
    <s v="Australia"/>
    <s v="AC Level 2"/>
    <n v="0.33"/>
    <s v="6:00-22:00"/>
    <s v="6:00-22:00"/>
    <d v="1899-12-30T16:04:48"/>
    <n v="7.23"/>
    <n v="46"/>
    <x v="1"/>
    <x v="2"/>
    <s v="CCS"/>
    <n v="2016"/>
    <s v="Yes"/>
    <n v="3.9"/>
    <n v="4"/>
    <s v="Annually"/>
  </r>
  <r>
    <s v="EVS04043"/>
    <n v="37.738211"/>
    <n v="-122.361813"/>
    <s v="3321 San Francisco Ave"/>
    <s v=" San Francisco"/>
    <s v="United States"/>
    <s v="United States"/>
    <s v="North America"/>
    <s v="AC Level 2"/>
    <n v="0.45"/>
    <s v="6:00-22:00"/>
    <s v="6:00-22:00"/>
    <d v="1899-12-30T16:04:48"/>
    <n v="3.73"/>
    <n v="70"/>
    <x v="2"/>
    <x v="2"/>
    <s v="CHAdeMO, Tesla"/>
    <n v="2013"/>
    <s v="Yes"/>
    <n v="3.8"/>
    <n v="3"/>
    <s v="Monthly"/>
  </r>
  <r>
    <s v="EVS04047"/>
    <n v="-33.763356000000002"/>
    <n v="151.26896500000001"/>
    <s v="3153 Sydney Ave"/>
    <s v=" Sydney"/>
    <s v="Australia"/>
    <s v="Australia"/>
    <s v="Australia"/>
    <s v="AC Level 2"/>
    <n v="0.45"/>
    <d v="2025-07-24T00:00:00"/>
    <s v="9.00-21.00"/>
    <d v="1900-01-11T00:00:00"/>
    <n v="6.69"/>
    <n v="80"/>
    <x v="3"/>
    <x v="2"/>
    <s v="Tesla, CCS"/>
    <n v="2014"/>
    <s v="No"/>
    <n v="4.9000000000000004"/>
    <n v="6"/>
    <s v="Annually"/>
  </r>
  <r>
    <s v="EVS04048"/>
    <n v="18.968115000000001"/>
    <n v="72.801580999999999"/>
    <s v="5650 Mumbai Ave"/>
    <s v=" Mumbai"/>
    <s v="India"/>
    <s v="India"/>
    <s v="Asia"/>
    <s v="AC Level 2"/>
    <n v="0.31"/>
    <d v="2025-07-24T00:00:00"/>
    <s v="9.00-21.00"/>
    <d v="1900-01-11T00:00:00"/>
    <n v="14.65"/>
    <n v="22"/>
    <x v="4"/>
    <x v="2"/>
    <s v="CCS, Type 2"/>
    <n v="2013"/>
    <s v="Yes"/>
    <n v="3.5"/>
    <n v="1"/>
    <s v="Quarterly"/>
  </r>
  <r>
    <s v="EVS04049"/>
    <n v="41.838405000000002"/>
    <n v="-87.726513999999995"/>
    <s v="1399 Chicago Ave"/>
    <s v=" Chicago"/>
    <s v="United States"/>
    <s v="United States"/>
    <s v="North America"/>
    <s v="AC Level 2"/>
    <n v="0.15"/>
    <s v="6:00-22:00"/>
    <s v="6:00-22:00"/>
    <d v="1899-12-30T16:04:48"/>
    <n v="10.96"/>
    <n v="87"/>
    <x v="2"/>
    <x v="2"/>
    <s v="Type 2"/>
    <n v="2022"/>
    <s v="Yes"/>
    <n v="3.2"/>
    <n v="9"/>
    <s v="Monthly"/>
  </r>
  <r>
    <s v="EVS04050"/>
    <n v="13.895345000000001"/>
    <n v="100.54718699999999"/>
    <s v="7801 Bangkok Ave"/>
    <s v=" Bangkok"/>
    <s v="Thailand"/>
    <s v="Thailand"/>
    <s v="Asia"/>
    <s v="AC Level 2"/>
    <n v="0.12"/>
    <d v="2025-07-24T00:00:00"/>
    <s v="9.00-21.00"/>
    <d v="1900-01-11T00:00:00"/>
    <n v="17.7"/>
    <n v="84"/>
    <x v="2"/>
    <x v="1"/>
    <s v="Tesla, CCS"/>
    <n v="2012"/>
    <s v="Yes"/>
    <n v="3.8"/>
    <n v="5"/>
    <s v="Quarterly"/>
  </r>
  <r>
    <s v="EVS04052"/>
    <n v="-23.585393"/>
    <n v="-46.625853999999997"/>
    <s v="444 SÃ£o Paulo Ave"/>
    <s v=" SÃ£o Paulo"/>
    <s v="Brazil"/>
    <s v="Brazil"/>
    <s v="South America"/>
    <s v="AC Level 2"/>
    <n v="0.19"/>
    <d v="2025-07-24T00:00:00"/>
    <s v="9.00-21.00"/>
    <d v="1900-01-11T00:00:00"/>
    <n v="12.39"/>
    <n v="71"/>
    <x v="1"/>
    <x v="2"/>
    <s v="CHAdeMO"/>
    <n v="2014"/>
    <s v="Yes"/>
    <n v="5"/>
    <n v="1"/>
    <s v="Monthly"/>
  </r>
  <r>
    <s v="EVS04058"/>
    <n v="19.004318000000001"/>
    <n v="72.886581000000007"/>
    <s v="3994 Mumbai Ave"/>
    <s v=" Mumbai"/>
    <s v="India"/>
    <s v="India"/>
    <s v="Asia"/>
    <s v="AC Level 2"/>
    <n v="0.23"/>
    <s v="9:00-18:00"/>
    <s v="9:00-18:00"/>
    <d v="1899-12-30T08:52:48"/>
    <n v="18.96"/>
    <n v="98"/>
    <x v="3"/>
    <x v="0"/>
    <s v="Type 2"/>
    <n v="2018"/>
    <s v="No"/>
    <n v="3.9"/>
    <n v="10"/>
    <s v="Monthly"/>
  </r>
  <r>
    <s v="EVS04059"/>
    <n v="37.654001000000001"/>
    <n v="127.035894"/>
    <s v="2364 Seoul Ave"/>
    <s v=" Seoul"/>
    <s v="South Korea"/>
    <s v="South Korea"/>
    <s v="Asia"/>
    <s v="AC Level 2"/>
    <n v="0.49"/>
    <d v="2025-07-24T00:00:00"/>
    <s v="9.00-21.00"/>
    <d v="1900-01-11T00:00:00"/>
    <n v="18.12"/>
    <n v="89"/>
    <x v="4"/>
    <x v="2"/>
    <s v="Tesla, CCS"/>
    <n v="2014"/>
    <s v="No"/>
    <n v="3.8"/>
    <n v="10"/>
    <s v="Quarterly"/>
  </r>
  <r>
    <s v="EVS04062"/>
    <n v="41.913361000000002"/>
    <n v="-87.793289000000001"/>
    <s v="1833 Chicago Ave"/>
    <s v=" Chicago"/>
    <s v="United States"/>
    <s v="United States"/>
    <s v="North America"/>
    <s v="AC Level 2"/>
    <n v="0.42"/>
    <s v="6:00-22:00"/>
    <s v="6:00-22:00"/>
    <d v="1899-12-30T16:04:48"/>
    <n v="10.79"/>
    <n v="69"/>
    <x v="1"/>
    <x v="3"/>
    <s v="CCS"/>
    <n v="2022"/>
    <s v="No"/>
    <n v="3.4"/>
    <n v="8"/>
    <s v="Annually"/>
  </r>
  <r>
    <s v="EVS04067"/>
    <n v="34.000700000000002"/>
    <n v="-118.312376"/>
    <s v="7481 Los Angeles Ave"/>
    <s v=" Los Angeles"/>
    <s v="United States"/>
    <s v="United States"/>
    <s v="North America"/>
    <s v="AC Level 2"/>
    <n v="0.28999999999999998"/>
    <s v="6:00-22:00"/>
    <s v="6:00-22:00"/>
    <d v="1899-12-30T16:04:48"/>
    <n v="11.91"/>
    <n v="80"/>
    <x v="1"/>
    <x v="2"/>
    <s v="Type 2, CHAdeMO"/>
    <n v="2022"/>
    <s v="No"/>
    <n v="3.6"/>
    <n v="6"/>
    <s v="Monthly"/>
  </r>
  <r>
    <s v="EVS04069"/>
    <n v="-33.814238000000003"/>
    <n v="18.493749999999999"/>
    <s v="4779 Cape Town Ave"/>
    <s v=" Cape Town"/>
    <s v="South Africa"/>
    <s v="South Africa"/>
    <s v="Africa"/>
    <s v="AC Level 2"/>
    <n v="0.3"/>
    <s v="6:00-22:00"/>
    <s v="6:00-22:00"/>
    <d v="1899-12-30T16:04:48"/>
    <n v="4.84"/>
    <n v="88"/>
    <x v="1"/>
    <x v="2"/>
    <s v="CHAdeMO"/>
    <n v="2020"/>
    <s v="No"/>
    <n v="4.9000000000000004"/>
    <n v="10"/>
    <s v="Monthly"/>
  </r>
  <r>
    <s v="EVS04073"/>
    <n v="34.137095000000002"/>
    <n v="-118.21128899999999"/>
    <s v="3049 Los Angeles Ave"/>
    <s v=" Los Angeles"/>
    <s v="United States"/>
    <s v="United States"/>
    <s v="North America"/>
    <s v="AC Level 2"/>
    <n v="0.2"/>
    <s v="9:00-18:00"/>
    <s v="9:00-18:00"/>
    <d v="1899-12-30T08:52:48"/>
    <n v="8.7899999999999991"/>
    <n v="40"/>
    <x v="0"/>
    <x v="0"/>
    <s v="Type 2, CCS"/>
    <n v="2010"/>
    <s v="Yes"/>
    <n v="3.3"/>
    <n v="7"/>
    <s v="Monthly"/>
  </r>
  <r>
    <s v="EVS04080"/>
    <n v="37.680249000000003"/>
    <n v="126.959963"/>
    <s v="9319 Seoul Ave"/>
    <s v=" Seoul"/>
    <s v="South Korea"/>
    <s v="South Korea"/>
    <s v="Asia"/>
    <s v="AC Level 2"/>
    <n v="0.47"/>
    <s v="6:00-22:00"/>
    <s v="6:00-22:00"/>
    <d v="1899-12-30T16:04:48"/>
    <n v="15.85"/>
    <n v="48"/>
    <x v="2"/>
    <x v="3"/>
    <s v="CCS, Tesla"/>
    <n v="2010"/>
    <s v="Yes"/>
    <n v="4.5999999999999996"/>
    <n v="2"/>
    <s v="Annually"/>
  </r>
  <r>
    <s v="EVS04082"/>
    <n v="-33.741610000000001"/>
    <n v="151.20312699999999"/>
    <s v="185 Sydney Ave"/>
    <s v=" Sydney"/>
    <s v="Australia"/>
    <s v="Australia"/>
    <s v="Australia"/>
    <s v="AC Level 2"/>
    <n v="0.43"/>
    <s v="6:00-22:00"/>
    <s v="6:00-22:00"/>
    <d v="1899-12-30T16:04:48"/>
    <n v="9.48"/>
    <n v="32"/>
    <x v="4"/>
    <x v="2"/>
    <s v="Tesla"/>
    <n v="2020"/>
    <s v="Yes"/>
    <n v="4.7"/>
    <n v="10"/>
    <s v="Quarterly"/>
  </r>
  <r>
    <s v="EVS04085"/>
    <n v="37.699818"/>
    <n v="126.955304"/>
    <s v="1657 Seoul Ave"/>
    <s v=" Seoul"/>
    <s v="South Korea"/>
    <s v="South Korea"/>
    <s v="Asia"/>
    <s v="AC Level 2"/>
    <n v="0.27"/>
    <s v="9:00-18:00"/>
    <s v="9:00-18:00"/>
    <d v="1899-12-30T08:52:48"/>
    <n v="9.19"/>
    <n v="86"/>
    <x v="4"/>
    <x v="0"/>
    <s v="Type 2"/>
    <n v="2013"/>
    <s v="Yes"/>
    <n v="4.0999999999999996"/>
    <n v="9"/>
    <s v="Annually"/>
  </r>
  <r>
    <s v="EVS04086"/>
    <n v="39.90934"/>
    <n v="116.27484200000001"/>
    <s v="4429 Beijing Ave"/>
    <s v=" Beijing"/>
    <s v="China"/>
    <s v="China"/>
    <s v="Asia"/>
    <s v="AC Level 2"/>
    <n v="0.34"/>
    <d v="2025-07-24T00:00:00"/>
    <s v="9.00-21.00"/>
    <d v="1900-01-11T00:00:00"/>
    <n v="5.28"/>
    <n v="43"/>
    <x v="0"/>
    <x v="3"/>
    <s v="CHAdeMO"/>
    <n v="2018"/>
    <s v="No"/>
    <n v="3.6"/>
    <n v="5"/>
    <s v="Annually"/>
  </r>
  <r>
    <s v="EVS04089"/>
    <n v="39.924182000000002"/>
    <n v="116.30226399999999"/>
    <s v="4711 Beijing Ave"/>
    <s v=" Beijing"/>
    <s v="China"/>
    <s v="China"/>
    <s v="Asia"/>
    <s v="AC Level 2"/>
    <n v="0.28999999999999998"/>
    <s v="6:00-22:00"/>
    <s v="6:00-22:00"/>
    <d v="1899-12-30T16:04:48"/>
    <n v="4.3600000000000003"/>
    <n v="50"/>
    <x v="4"/>
    <x v="2"/>
    <s v="CHAdeMO, CCS"/>
    <n v="2011"/>
    <s v="No"/>
    <n v="3.3"/>
    <n v="9"/>
    <s v="Monthly"/>
  </r>
  <r>
    <s v="EVS04090"/>
    <n v="34.086430999999997"/>
    <n v="-118.301889"/>
    <s v="7986 Los Angeles Ave"/>
    <s v=" Los Angeles"/>
    <s v="United States"/>
    <s v="United States"/>
    <s v="North America"/>
    <s v="AC Level 2"/>
    <n v="0.24"/>
    <s v="6:00-22:00"/>
    <s v="6:00-22:00"/>
    <d v="1899-12-30T16:04:48"/>
    <n v="7.16"/>
    <n v="63"/>
    <x v="4"/>
    <x v="1"/>
    <s v="Tesla, CCS"/>
    <n v="2011"/>
    <s v="No"/>
    <n v="3"/>
    <n v="6"/>
    <s v="Monthly"/>
  </r>
  <r>
    <s v="EVS04091"/>
    <n v="-33.001935000000003"/>
    <n v="68.414201000000006"/>
    <s v="540 Random Rd"/>
    <s v="Error"/>
    <s v="Error"/>
    <s v="Error"/>
    <s v="Error"/>
    <s v="AC Level 2"/>
    <n v="0.32"/>
    <s v="9:00-18:00"/>
    <s v="9:00-18:00"/>
    <d v="1899-12-30T08:52:48"/>
    <n v="19.899999999999999"/>
    <n v="90"/>
    <x v="4"/>
    <x v="3"/>
    <s v="Type 2"/>
    <n v="2011"/>
    <s v="No"/>
    <n v="4.7"/>
    <n v="8"/>
    <s v="Annually"/>
  </r>
  <r>
    <s v="EVS04095"/>
    <n v="43.731895999999999"/>
    <n v="-79.434952999999993"/>
    <s v="2405 Toronto Ave"/>
    <s v=" Toronto"/>
    <s v="Canada"/>
    <s v="Canada"/>
    <s v="North America"/>
    <s v="AC Level 2"/>
    <n v="0.27"/>
    <s v="9:00-18:00"/>
    <s v="9:00-18:00"/>
    <d v="1899-12-30T08:52:48"/>
    <n v="16.22"/>
    <n v="63"/>
    <x v="0"/>
    <x v="3"/>
    <s v="Type 2, CHAdeMO"/>
    <n v="2016"/>
    <s v="No"/>
    <n v="3.1"/>
    <n v="10"/>
    <s v="Quarterly"/>
  </r>
  <r>
    <s v="EVS04104"/>
    <n v="-33.867007999999998"/>
    <n v="18.425792999999999"/>
    <s v="1224 Cape Town Ave"/>
    <s v=" Cape Town"/>
    <s v="South Africa"/>
    <s v="South Africa"/>
    <s v="Africa"/>
    <s v="AC Level 2"/>
    <n v="0.38"/>
    <s v="9:00-18:00"/>
    <s v="9:00-18:00"/>
    <d v="1899-12-30T08:52:48"/>
    <n v="12.47"/>
    <n v="71"/>
    <x v="3"/>
    <x v="0"/>
    <s v="Tesla"/>
    <n v="2018"/>
    <s v="No"/>
    <n v="3.2"/>
    <n v="1"/>
    <s v="Quarterly"/>
  </r>
  <r>
    <s v="EVS04107"/>
    <n v="37.675730000000001"/>
    <n v="126.910516"/>
    <s v="6930 Seoul Ave"/>
    <s v=" Seoul"/>
    <s v="South Korea"/>
    <s v="South Korea"/>
    <s v="Asia"/>
    <s v="AC Level 2"/>
    <n v="0.21"/>
    <s v="6:00-22:00"/>
    <s v="6:00-22:00"/>
    <d v="1899-12-30T16:04:48"/>
    <n v="9.8800000000000008"/>
    <n v="87"/>
    <x v="4"/>
    <x v="0"/>
    <s v="CHAdeMO"/>
    <n v="2010"/>
    <s v="Yes"/>
    <n v="3.9"/>
    <n v="5"/>
    <s v="Quarterly"/>
  </r>
  <r>
    <s v="EVS04113"/>
    <n v="-23.691662999999998"/>
    <n v="-46.637228"/>
    <s v="3297 SÃ£o Paulo Ave"/>
    <s v=" SÃ£o Paulo"/>
    <s v="Brazil"/>
    <s v="Brazil"/>
    <s v="South America"/>
    <s v="AC Level 2"/>
    <n v="0.37"/>
    <s v="6:00-22:00"/>
    <s v="6:00-22:00"/>
    <d v="1899-12-30T16:04:48"/>
    <n v="1.56"/>
    <n v="86"/>
    <x v="4"/>
    <x v="0"/>
    <s v="Tesla"/>
    <n v="2017"/>
    <s v="No"/>
    <n v="3.2"/>
    <n v="7"/>
    <s v="Monthly"/>
  </r>
  <r>
    <s v="EVS04115"/>
    <n v="39.876387999999999"/>
    <n v="116.49079500000001"/>
    <s v="9160 Beijing Ave"/>
    <s v=" Beijing"/>
    <s v="China"/>
    <s v="China"/>
    <s v="Asia"/>
    <s v="AC Level 2"/>
    <n v="0.13"/>
    <s v="9:00-18:00"/>
    <s v="9:00-18:00"/>
    <d v="1899-12-30T08:52:48"/>
    <n v="19.29"/>
    <n v="36"/>
    <x v="0"/>
    <x v="0"/>
    <s v="Tesla"/>
    <n v="2010"/>
    <s v="Yes"/>
    <n v="4.5999999999999996"/>
    <n v="2"/>
    <s v="Quarterly"/>
  </r>
  <r>
    <s v="EVS04119"/>
    <n v="-33.824120000000001"/>
    <n v="151.32775599999999"/>
    <s v="3289 Sydney Ave"/>
    <s v=" Sydney"/>
    <s v="Australia"/>
    <s v="Australia"/>
    <s v="Australia"/>
    <s v="AC Level 2"/>
    <n v="0.38"/>
    <d v="2025-07-24T00:00:00"/>
    <s v="9.00-21.00"/>
    <d v="1900-01-11T00:00:00"/>
    <n v="3.44"/>
    <n v="47"/>
    <x v="1"/>
    <x v="2"/>
    <s v="Tesla, CCS"/>
    <n v="2018"/>
    <s v="Yes"/>
    <n v="3.9"/>
    <n v="3"/>
    <s v="Monthly"/>
  </r>
  <r>
    <s v="EVS04120"/>
    <n v="52.503610999999999"/>
    <n v="13.371251000000001"/>
    <s v="3512 Berlin Ave"/>
    <s v=" Berlin"/>
    <s v="Germany"/>
    <s v="Germany"/>
    <s v="Europe"/>
    <s v="AC Level 2"/>
    <n v="0.43"/>
    <s v="9:00-18:00"/>
    <s v="9:00-18:00"/>
    <d v="1899-12-30T08:52:48"/>
    <n v="5.94"/>
    <n v="56"/>
    <x v="0"/>
    <x v="1"/>
    <s v="Type 2, CHAdeMO"/>
    <n v="2014"/>
    <s v="No"/>
    <n v="3.1"/>
    <n v="8"/>
    <s v="Quarterly"/>
  </r>
  <r>
    <s v="EVS04121"/>
    <n v="57.190663000000001"/>
    <n v="108.83085"/>
    <s v="4052 Random Rd"/>
    <n v="0"/>
    <s v="Not Found"/>
    <s v="Not Found"/>
    <s v="Not Found"/>
    <s v="AC Level 2"/>
    <n v="0.3"/>
    <s v="6:00-22:00"/>
    <s v="6:00-22:00"/>
    <d v="1899-12-30T16:04:48"/>
    <n v="7.59"/>
    <n v="55"/>
    <x v="3"/>
    <x v="2"/>
    <s v="Type 2, CCS"/>
    <n v="2019"/>
    <s v="Yes"/>
    <n v="3.3"/>
    <n v="6"/>
    <s v="Monthly"/>
  </r>
  <r>
    <s v="EVS04122"/>
    <n v="25.351877999999999"/>
    <n v="55.386859999999999"/>
    <s v="9815 Dubai Ave"/>
    <s v=" Dubai"/>
    <s v="United Arab Emirates"/>
    <s v="United Arab Emirates"/>
    <s v="Asia"/>
    <s v="AC Level 2"/>
    <n v="0.48"/>
    <s v="9:00-18:00"/>
    <s v="9:00-18:00"/>
    <d v="1899-12-30T08:52:48"/>
    <n v="8.69"/>
    <n v="16"/>
    <x v="3"/>
    <x v="1"/>
    <s v="CCS, Type 2"/>
    <n v="2020"/>
    <s v="No"/>
    <n v="3.3"/>
    <n v="1"/>
    <s v="Annually"/>
  </r>
  <r>
    <s v="EVS04127"/>
    <n v="41.931125999999999"/>
    <n v="-87.628234000000006"/>
    <s v="1183 Chicago Ave"/>
    <s v=" Chicago"/>
    <s v="United States"/>
    <s v="United States"/>
    <s v="North America"/>
    <s v="AC Level 2"/>
    <n v="0.38"/>
    <d v="2025-07-24T00:00:00"/>
    <s v="9.00-21.00"/>
    <d v="1900-01-11T00:00:00"/>
    <n v="15.85"/>
    <n v="77"/>
    <x v="1"/>
    <x v="0"/>
    <s v="Type 2"/>
    <n v="2013"/>
    <s v="Yes"/>
    <n v="4.9000000000000004"/>
    <n v="5"/>
    <s v="Annually"/>
  </r>
  <r>
    <s v="EVS04133"/>
    <n v="13.864906"/>
    <n v="100.513156"/>
    <s v="6038 Bangkok Ave"/>
    <s v=" Bangkok"/>
    <s v="Thailand"/>
    <s v="Thailand"/>
    <s v="Asia"/>
    <s v="AC Level 2"/>
    <n v="0.31"/>
    <s v="9:00-18:00"/>
    <s v="9:00-18:00"/>
    <d v="1899-12-30T08:52:48"/>
    <n v="15.56"/>
    <n v="39"/>
    <x v="0"/>
    <x v="1"/>
    <s v="CCS, CHAdeMO"/>
    <n v="2013"/>
    <s v="Yes"/>
    <n v="4.8"/>
    <n v="9"/>
    <s v="Annually"/>
  </r>
  <r>
    <s v="EVS04138"/>
    <n v="37.781570000000002"/>
    <n v="-122.464354"/>
    <s v="4954 San Francisco Ave"/>
    <s v=" San Francisco"/>
    <s v="United States"/>
    <s v="United States"/>
    <s v="North America"/>
    <s v="AC Level 2"/>
    <n v="0.49"/>
    <s v="6:00-22:00"/>
    <s v="6:00-22:00"/>
    <d v="1899-12-30T16:04:48"/>
    <n v="7.75"/>
    <n v="81"/>
    <x v="2"/>
    <x v="1"/>
    <s v="Tesla"/>
    <n v="2016"/>
    <s v="Yes"/>
    <n v="3.8"/>
    <n v="6"/>
    <s v="Quarterly"/>
  </r>
  <r>
    <s v="EVS04139"/>
    <n v="37.881101000000001"/>
    <n v="-122.44907499999999"/>
    <s v="1358 San Francisco Ave"/>
    <s v=" San Francisco"/>
    <s v="United States"/>
    <s v="United States"/>
    <s v="North America"/>
    <s v="AC Level 2"/>
    <n v="0.24"/>
    <d v="2025-07-24T00:00:00"/>
    <s v="9.00-21.00"/>
    <d v="1900-01-11T00:00:00"/>
    <n v="12.17"/>
    <n v="92"/>
    <x v="0"/>
    <x v="3"/>
    <s v="Type 2"/>
    <n v="2013"/>
    <s v="No"/>
    <n v="4.5"/>
    <n v="4"/>
    <s v="Quarterly"/>
  </r>
  <r>
    <s v="EVS04141"/>
    <n v="-9.0624479999999998"/>
    <n v="-125.842716"/>
    <s v="4904 Random Rd"/>
    <s v="Error"/>
    <s v="Error"/>
    <s v="Error"/>
    <s v="Error"/>
    <s v="AC Level 2"/>
    <n v="0.46"/>
    <s v="9:00-18:00"/>
    <s v="9:00-18:00"/>
    <d v="1899-12-30T08:52:48"/>
    <n v="16.66"/>
    <n v="94"/>
    <x v="1"/>
    <x v="1"/>
    <s v="CHAdeMO, Tesla"/>
    <n v="2012"/>
    <s v="Yes"/>
    <n v="3.5"/>
    <n v="10"/>
    <s v="Annually"/>
  </r>
  <r>
    <s v="EVS04144"/>
    <n v="25.336055000000002"/>
    <n v="55.36186"/>
    <s v="9155 Dubai Ave"/>
    <s v=" Dubai"/>
    <s v="United Arab Emirates"/>
    <s v="United Arab Emirates"/>
    <s v="Asia"/>
    <s v="AC Level 2"/>
    <n v="0.37"/>
    <d v="2025-07-24T00:00:00"/>
    <s v="9.00-21.00"/>
    <d v="1900-01-11T00:00:00"/>
    <n v="7.28"/>
    <n v="81"/>
    <x v="4"/>
    <x v="2"/>
    <s v="Tesla, CHAdeMO"/>
    <n v="2021"/>
    <s v="No"/>
    <n v="4"/>
    <n v="1"/>
    <s v="Quarterly"/>
  </r>
  <r>
    <s v="EVS04145"/>
    <n v="-23.552627999999999"/>
    <n v="-46.554600999999998"/>
    <s v="1070 SÃ£o Paulo Ave"/>
    <s v=" SÃ£o Paulo"/>
    <s v="Brazil"/>
    <s v="Brazil"/>
    <s v="South America"/>
    <s v="AC Level 2"/>
    <n v="0.33"/>
    <s v="9:00-18:00"/>
    <s v="9:00-18:00"/>
    <d v="1899-12-30T08:52:48"/>
    <n v="5.85"/>
    <n v="52"/>
    <x v="0"/>
    <x v="2"/>
    <s v="CCS, Tesla"/>
    <n v="2016"/>
    <s v="No"/>
    <n v="3.7"/>
    <n v="2"/>
    <s v="Annually"/>
  </r>
  <r>
    <s v="EVS04146"/>
    <n v="37.824173000000002"/>
    <n v="-122.421922"/>
    <s v="3485 San Francisco Ave"/>
    <s v=" San Francisco"/>
    <s v="United States"/>
    <s v="United States"/>
    <s v="North America"/>
    <s v="AC Level 2"/>
    <n v="0.2"/>
    <d v="2025-07-24T00:00:00"/>
    <s v="9.00-21.00"/>
    <d v="1900-01-11T00:00:00"/>
    <n v="0.87"/>
    <n v="92"/>
    <x v="4"/>
    <x v="3"/>
    <s v="Tesla, CCS"/>
    <n v="2011"/>
    <s v="Yes"/>
    <n v="4.3"/>
    <n v="7"/>
    <s v="Monthly"/>
  </r>
  <r>
    <s v="EVS04150"/>
    <n v="37.622776000000002"/>
    <n v="127.02353100000001"/>
    <s v="134 Seoul Ave"/>
    <s v=" Seoul"/>
    <s v="South Korea"/>
    <s v="South Korea"/>
    <s v="Asia"/>
    <s v="AC Level 2"/>
    <n v="0.38"/>
    <s v="9:00-18:00"/>
    <s v="9:00-18:00"/>
    <d v="1899-12-30T08:52:48"/>
    <n v="14.24"/>
    <n v="87"/>
    <x v="1"/>
    <x v="3"/>
    <s v="Tesla, CCS"/>
    <n v="2015"/>
    <s v="Yes"/>
    <n v="4.4000000000000004"/>
    <n v="4"/>
    <s v="Quarterly"/>
  </r>
  <r>
    <s v="EVS04151"/>
    <n v="-89.091256999999999"/>
    <n v="-149.99935500000001"/>
    <s v="1031 Random Rd"/>
    <s v="Not Found"/>
    <s v="Not Found"/>
    <s v="Not Found"/>
    <s v="Not Found"/>
    <s v="AC Level 2"/>
    <n v="0.19"/>
    <s v="9:00-18:00"/>
    <s v="9:00-18:00"/>
    <d v="1899-12-30T08:52:48"/>
    <n v="7.45"/>
    <n v="35"/>
    <x v="4"/>
    <x v="1"/>
    <s v="CCS"/>
    <n v="2023"/>
    <s v="Yes"/>
    <n v="3.2"/>
    <n v="9"/>
    <s v="Annually"/>
  </r>
  <r>
    <s v="EVS04152"/>
    <n v="25.242628"/>
    <n v="55.381864999999998"/>
    <s v="6834 Dubai Ave"/>
    <s v=" Dubai"/>
    <s v="United Arab Emirates"/>
    <s v="United Arab Emirates"/>
    <s v="Asia"/>
    <s v="AC Level 2"/>
    <n v="0.5"/>
    <d v="2025-07-24T00:00:00"/>
    <s v="9.00-21.00"/>
    <d v="1900-01-11T00:00:00"/>
    <n v="11.84"/>
    <n v="68"/>
    <x v="0"/>
    <x v="2"/>
    <s v="Tesla, CCS"/>
    <n v="2012"/>
    <s v="Yes"/>
    <n v="3.1"/>
    <n v="6"/>
    <s v="Quarterly"/>
  </r>
  <r>
    <s v="EVS04157"/>
    <n v="37.831029999999998"/>
    <n v="-122.496702"/>
    <s v="7953 San Francisco Ave"/>
    <s v=" San Francisco"/>
    <s v="United States"/>
    <s v="United States"/>
    <s v="North America"/>
    <s v="AC Level 2"/>
    <n v="0.26"/>
    <s v="9:00-18:00"/>
    <s v="9:00-18:00"/>
    <d v="1899-12-30T08:52:48"/>
    <n v="17.46"/>
    <n v="58"/>
    <x v="3"/>
    <x v="2"/>
    <s v="Type 2"/>
    <n v="2017"/>
    <s v="Yes"/>
    <n v="3"/>
    <n v="5"/>
    <s v="Quarterly"/>
  </r>
  <r>
    <s v="EVS04159"/>
    <n v="52.580559999999998"/>
    <n v="13.400036999999999"/>
    <s v="2226 Berlin Ave"/>
    <s v=" Berlin"/>
    <s v="Germany"/>
    <s v="Germany"/>
    <s v="Europe"/>
    <s v="AC Level 2"/>
    <n v="0.25"/>
    <d v="2025-07-24T00:00:00"/>
    <s v="9.00-21.00"/>
    <d v="1900-01-11T00:00:00"/>
    <n v="9.91"/>
    <n v="88"/>
    <x v="3"/>
    <x v="1"/>
    <s v="CHAdeMO, CCS"/>
    <n v="2016"/>
    <s v="No"/>
    <n v="3.4"/>
    <n v="8"/>
    <s v="Quarterly"/>
  </r>
  <r>
    <s v="EVS04161"/>
    <n v="52.430732999999996"/>
    <n v="18.553478999999999"/>
    <s v="1176 Random Rd"/>
    <n v="0"/>
    <s v="Not Found"/>
    <s v="Not Found"/>
    <s v="Not Found"/>
    <s v="AC Level 2"/>
    <n v="0.39"/>
    <d v="2025-07-24T00:00:00"/>
    <s v="9.00-21.00"/>
    <d v="1900-01-11T00:00:00"/>
    <n v="8.69"/>
    <n v="63"/>
    <x v="4"/>
    <x v="0"/>
    <s v="CCS, Tesla"/>
    <n v="2013"/>
    <s v="No"/>
    <n v="3.2"/>
    <n v="4"/>
    <s v="Monthly"/>
  </r>
  <r>
    <s v="EVS04165"/>
    <n v="-33.730469999999997"/>
    <n v="18.538972999999999"/>
    <s v="1729 Cape Town Ave"/>
    <s v=" Cape Town"/>
    <s v="South Africa"/>
    <s v="South Africa"/>
    <s v="Africa"/>
    <s v="AC Level 2"/>
    <n v="0.36"/>
    <d v="2025-07-24T00:00:00"/>
    <s v="9.00-21.00"/>
    <d v="1900-01-11T00:00:00"/>
    <n v="15.2"/>
    <n v="79"/>
    <x v="2"/>
    <x v="0"/>
    <s v="Tesla"/>
    <n v="2019"/>
    <s v="Yes"/>
    <n v="4.5"/>
    <n v="6"/>
    <s v="Monthly"/>
  </r>
  <r>
    <s v="EVS04167"/>
    <n v="52.431151999999997"/>
    <n v="13.371879"/>
    <s v="7694 Berlin Ave"/>
    <s v=" Berlin"/>
    <s v="Germany"/>
    <s v="Germany"/>
    <s v="Europe"/>
    <s v="AC Level 2"/>
    <n v="0.18"/>
    <s v="6:00-22:00"/>
    <s v="6:00-22:00"/>
    <d v="1899-12-30T16:04:48"/>
    <n v="12.78"/>
    <n v="55"/>
    <x v="3"/>
    <x v="2"/>
    <s v="Type 2"/>
    <n v="2017"/>
    <s v="No"/>
    <n v="4.7"/>
    <n v="2"/>
    <s v="Quarterly"/>
  </r>
  <r>
    <s v="EVS04169"/>
    <n v="41.986604"/>
    <n v="-87.600401000000005"/>
    <s v="8440 Chicago Ave"/>
    <s v=" Chicago"/>
    <s v="United States"/>
    <s v="United States"/>
    <s v="North America"/>
    <s v="AC Level 2"/>
    <n v="0.15"/>
    <s v="6:00-22:00"/>
    <s v="6:00-22:00"/>
    <d v="1899-12-30T16:04:48"/>
    <n v="11.63"/>
    <n v="59"/>
    <x v="4"/>
    <x v="2"/>
    <s v="CCS, Type 2"/>
    <n v="2018"/>
    <s v="Yes"/>
    <n v="3.6"/>
    <n v="7"/>
    <s v="Quarterly"/>
  </r>
  <r>
    <s v="EVS04171"/>
    <n v="70.068879999999993"/>
    <n v="-80.963845000000006"/>
    <s v="2349 Random Rd"/>
    <n v="0"/>
    <s v="Not Found"/>
    <s v="Not Found"/>
    <s v="Not Found"/>
    <s v="AC Level 2"/>
    <n v="0.26"/>
    <s v="9:00-18:00"/>
    <s v="9:00-18:00"/>
    <d v="1899-12-30T08:52:48"/>
    <n v="3.06"/>
    <n v="45"/>
    <x v="2"/>
    <x v="1"/>
    <s v="CCS"/>
    <n v="2019"/>
    <s v="No"/>
    <n v="4.4000000000000004"/>
    <n v="5"/>
    <s v="Annually"/>
  </r>
  <r>
    <s v="EVS04172"/>
    <n v="13.781890000000001"/>
    <n v="100.497139"/>
    <s v="8644 Bangkok Ave"/>
    <s v=" Bangkok"/>
    <s v="Thailand"/>
    <s v="Thailand"/>
    <s v="Asia"/>
    <s v="AC Level 2"/>
    <n v="0.15"/>
    <d v="2025-07-24T00:00:00"/>
    <s v="9.00-21.00"/>
    <d v="1900-01-11T00:00:00"/>
    <n v="5.76"/>
    <n v="37"/>
    <x v="1"/>
    <x v="2"/>
    <s v="Tesla, Type 2"/>
    <n v="2014"/>
    <s v="Yes"/>
    <n v="4.8"/>
    <n v="10"/>
    <s v="Annually"/>
  </r>
  <r>
    <s v="EVS04173"/>
    <n v="13.737703"/>
    <n v="100.52917600000001"/>
    <s v="3507 Bangkok Ave"/>
    <s v=" Bangkok"/>
    <s v="Thailand"/>
    <s v="Thailand"/>
    <s v="Asia"/>
    <s v="AC Level 2"/>
    <n v="0.19"/>
    <s v="6:00-22:00"/>
    <s v="6:00-22:00"/>
    <d v="1899-12-30T16:04:48"/>
    <n v="14.25"/>
    <n v="47"/>
    <x v="1"/>
    <x v="2"/>
    <s v="Type 2, CCS"/>
    <n v="2020"/>
    <s v="No"/>
    <n v="3.5"/>
    <n v="7"/>
    <s v="Quarterly"/>
  </r>
  <r>
    <s v="EVS04177"/>
    <n v="55.868868999999997"/>
    <n v="37.585312000000002"/>
    <s v="9604 Moscow Ave"/>
    <s v=" Moscow"/>
    <s v="Russia"/>
    <s v="Russia"/>
    <s v="Europe"/>
    <s v="AC Level 2"/>
    <n v="0.15"/>
    <s v="6:00-22:00"/>
    <s v="6:00-22:00"/>
    <d v="1899-12-30T16:04:48"/>
    <n v="12.61"/>
    <n v="51"/>
    <x v="2"/>
    <x v="3"/>
    <s v="CCS, Tesla"/>
    <n v="2020"/>
    <s v="Yes"/>
    <n v="4.8"/>
    <n v="8"/>
    <s v="Quarterly"/>
  </r>
  <r>
    <s v="EVS04181"/>
    <n v="30.015837999999999"/>
    <n v="-49.806328000000001"/>
    <s v="4651 Random Rd"/>
    <s v="Error"/>
    <s v="Error"/>
    <s v="Error"/>
    <s v="Error"/>
    <s v="AC Level 2"/>
    <n v="0.24"/>
    <s v="9:00-18:00"/>
    <s v="9:00-18:00"/>
    <d v="1899-12-30T08:52:48"/>
    <n v="2.98"/>
    <n v="47"/>
    <x v="0"/>
    <x v="0"/>
    <s v="CCS"/>
    <n v="2020"/>
    <s v="Yes"/>
    <n v="3.7"/>
    <n v="2"/>
    <s v="Monthly"/>
  </r>
  <r>
    <s v="EVS04186"/>
    <n v="43.799025999999998"/>
    <n v="-79.310610999999994"/>
    <s v="7673 Toronto Ave"/>
    <s v=" Toronto"/>
    <s v="Canada"/>
    <s v="Canada"/>
    <s v="North America"/>
    <s v="AC Level 2"/>
    <n v="0.43"/>
    <s v="6:00-22:00"/>
    <s v="6:00-22:00"/>
    <d v="1899-12-30T16:04:48"/>
    <n v="7.93"/>
    <n v="23"/>
    <x v="1"/>
    <x v="2"/>
    <s v="CHAdeMO, CCS"/>
    <n v="2015"/>
    <s v="Yes"/>
    <n v="3.4"/>
    <n v="4"/>
    <s v="Quarterly"/>
  </r>
  <r>
    <s v="EVS04187"/>
    <n v="-33.734319999999997"/>
    <n v="18.507942"/>
    <s v="6180 Cape Town Ave"/>
    <s v=" Cape Town"/>
    <s v="South Africa"/>
    <s v="South Africa"/>
    <s v="Africa"/>
    <s v="AC Level 2"/>
    <n v="0.17"/>
    <d v="2025-07-24T00:00:00"/>
    <s v="9.00-21.00"/>
    <d v="1900-01-11T00:00:00"/>
    <n v="12.81"/>
    <n v="10"/>
    <x v="4"/>
    <x v="2"/>
    <s v="Type 2, CHAdeMO"/>
    <n v="2017"/>
    <s v="Yes"/>
    <n v="3.8"/>
    <n v="10"/>
    <s v="Monthly"/>
  </r>
  <r>
    <s v="EVS04188"/>
    <n v="13.725301999999999"/>
    <n v="100.507029"/>
    <s v="2073 Bangkok Ave"/>
    <s v=" Bangkok"/>
    <s v="Thailand"/>
    <s v="Thailand"/>
    <s v="Asia"/>
    <s v="AC Level 2"/>
    <n v="0.44"/>
    <s v="9:00-18:00"/>
    <s v="9:00-18:00"/>
    <d v="1899-12-30T08:52:48"/>
    <n v="6.55"/>
    <n v="42"/>
    <x v="1"/>
    <x v="2"/>
    <s v="CCS"/>
    <n v="2018"/>
    <s v="Yes"/>
    <n v="3.6"/>
    <n v="10"/>
    <s v="Quarterly"/>
  </r>
  <r>
    <s v="EVS04189"/>
    <n v="43.699474000000002"/>
    <n v="-79.363519999999994"/>
    <s v="3115 Toronto Ave"/>
    <s v=" Toronto"/>
    <s v="Canada"/>
    <s v="Canada"/>
    <s v="North America"/>
    <s v="AC Level 2"/>
    <n v="0.39"/>
    <s v="9:00-18:00"/>
    <s v="9:00-18:00"/>
    <d v="1899-12-30T08:52:48"/>
    <n v="19.73"/>
    <n v="67"/>
    <x v="3"/>
    <x v="1"/>
    <s v="CHAdeMO, Tesla"/>
    <n v="2022"/>
    <s v="Yes"/>
    <n v="3.2"/>
    <n v="1"/>
    <s v="Monthly"/>
  </r>
  <r>
    <s v="EVS04206"/>
    <n v="34.117832999999997"/>
    <n v="-118.322616"/>
    <s v="9108 Los Angeles Ave"/>
    <s v=" Los Angeles"/>
    <s v="United States"/>
    <s v="United States"/>
    <s v="North America"/>
    <s v="AC Level 2"/>
    <n v="0.12"/>
    <s v="9:00-18:00"/>
    <s v="9:00-18:00"/>
    <d v="1899-12-30T08:52:48"/>
    <n v="5.99"/>
    <n v="77"/>
    <x v="3"/>
    <x v="2"/>
    <s v="Type 2"/>
    <n v="2017"/>
    <s v="Yes"/>
    <n v="4.2"/>
    <n v="1"/>
    <s v="Quarterly"/>
  </r>
  <r>
    <s v="EVS04207"/>
    <n v="19.538118999999998"/>
    <n v="-99.118735999999998"/>
    <s v="371 Mexico City Ave"/>
    <s v=" Mexico City"/>
    <s v="Mexico"/>
    <s v="Mexico"/>
    <s v="North America"/>
    <s v="AC Level 2"/>
    <n v="0.16"/>
    <d v="2025-07-24T00:00:00"/>
    <s v="9.00-21.00"/>
    <d v="1900-01-11T00:00:00"/>
    <n v="6.18"/>
    <n v="97"/>
    <x v="1"/>
    <x v="0"/>
    <s v="Tesla, Type 2"/>
    <n v="2015"/>
    <s v="No"/>
    <n v="4.3"/>
    <n v="10"/>
    <s v="Annually"/>
  </r>
  <r>
    <s v="EVS04210"/>
    <n v="25.216346999999999"/>
    <n v="55.335059000000001"/>
    <s v="2063 Dubai Ave"/>
    <s v=" Dubai"/>
    <s v="United Arab Emirates"/>
    <s v="United Arab Emirates"/>
    <s v="Asia"/>
    <s v="AC Level 2"/>
    <n v="0.45"/>
    <s v="6:00-22:00"/>
    <s v="6:00-22:00"/>
    <d v="1899-12-30T16:04:48"/>
    <n v="5.99"/>
    <n v="50"/>
    <x v="4"/>
    <x v="0"/>
    <s v="Tesla, CHAdeMO"/>
    <n v="2017"/>
    <s v="Yes"/>
    <n v="3.2"/>
    <n v="9"/>
    <s v="Monthly"/>
  </r>
  <r>
    <s v="EVS04212"/>
    <n v="-33.774869000000002"/>
    <n v="18.51558"/>
    <s v="9648 Cape Town Ave"/>
    <s v=" Cape Town"/>
    <s v="South Africa"/>
    <s v="South Africa"/>
    <s v="Africa"/>
    <s v="AC Level 2"/>
    <n v="0.41"/>
    <s v="9:00-18:00"/>
    <s v="9:00-18:00"/>
    <d v="1899-12-30T08:52:48"/>
    <n v="8.3699999999999992"/>
    <n v="97"/>
    <x v="2"/>
    <x v="3"/>
    <s v="Tesla"/>
    <n v="2018"/>
    <s v="No"/>
    <n v="4"/>
    <n v="10"/>
    <s v="Quarterly"/>
  </r>
  <r>
    <s v="EVS04214"/>
    <n v="37.851371"/>
    <n v="-122.316968"/>
    <s v="8152 San Francisco Ave"/>
    <s v=" San Francisco"/>
    <s v="United States"/>
    <s v="United States"/>
    <s v="North America"/>
    <s v="AC Level 2"/>
    <n v="0.47"/>
    <s v="6:00-22:00"/>
    <s v="6:00-22:00"/>
    <d v="1899-12-30T16:04:48"/>
    <n v="9.92"/>
    <n v="50"/>
    <x v="3"/>
    <x v="1"/>
    <s v="CHAdeMO"/>
    <n v="2010"/>
    <s v="Yes"/>
    <n v="3.3"/>
    <n v="6"/>
    <s v="Quarterly"/>
  </r>
  <r>
    <s v="EVS04216"/>
    <n v="25.290880000000001"/>
    <n v="55.279215000000001"/>
    <s v="4747 Dubai Ave"/>
    <s v=" Dubai"/>
    <s v="United Arab Emirates"/>
    <s v="United Arab Emirates"/>
    <s v="Asia"/>
    <s v="AC Level 2"/>
    <n v="0.19"/>
    <s v="9:00-18:00"/>
    <s v="9:00-18:00"/>
    <d v="1899-12-30T08:52:48"/>
    <n v="7.12"/>
    <n v="21"/>
    <x v="3"/>
    <x v="2"/>
    <s v="CHAdeMO, Tesla"/>
    <n v="2010"/>
    <s v="No"/>
    <n v="3.3"/>
    <n v="4"/>
    <s v="Monthly"/>
  </r>
  <r>
    <s v="EVS04217"/>
    <n v="34.181874999999998"/>
    <n v="-118.345348"/>
    <s v="5930 Los Angeles Ave"/>
    <s v=" Los Angeles"/>
    <s v="United States"/>
    <s v="United States"/>
    <s v="North America"/>
    <s v="AC Level 2"/>
    <n v="0.32"/>
    <s v="9:00-18:00"/>
    <s v="9:00-18:00"/>
    <d v="1899-12-30T08:52:48"/>
    <n v="16.559999999999999"/>
    <n v="97"/>
    <x v="3"/>
    <x v="1"/>
    <s v="Tesla"/>
    <n v="2020"/>
    <s v="Yes"/>
    <n v="3.3"/>
    <n v="1"/>
    <s v="Annually"/>
  </r>
  <r>
    <s v="EVS04219"/>
    <n v="25.301151000000001"/>
    <n v="55.227750999999998"/>
    <s v="2128 Dubai Ave"/>
    <s v=" Dubai"/>
    <s v="United Arab Emirates"/>
    <s v="United Arab Emirates"/>
    <s v="Asia"/>
    <s v="AC Level 2"/>
    <n v="0.43"/>
    <s v="9:00-18:00"/>
    <s v="9:00-18:00"/>
    <d v="1899-12-30T08:52:48"/>
    <n v="12.11"/>
    <n v="44"/>
    <x v="2"/>
    <x v="0"/>
    <s v="CHAdeMO"/>
    <n v="2012"/>
    <s v="No"/>
    <n v="3.3"/>
    <n v="1"/>
    <s v="Annually"/>
  </r>
  <r>
    <s v="EVS04226"/>
    <n v="43.610408999999997"/>
    <n v="-79.426201000000006"/>
    <s v="9057 Toronto Ave"/>
    <s v=" Toronto"/>
    <s v="Canada"/>
    <s v="Canada"/>
    <s v="North America"/>
    <s v="AC Level 2"/>
    <n v="0.45"/>
    <d v="2025-07-24T00:00:00"/>
    <s v="9.00-21.00"/>
    <d v="1900-01-11T00:00:00"/>
    <n v="10.77"/>
    <n v="43"/>
    <x v="1"/>
    <x v="3"/>
    <s v="CCS"/>
    <n v="2011"/>
    <s v="Yes"/>
    <n v="3.9"/>
    <n v="6"/>
    <s v="Quarterly"/>
  </r>
  <r>
    <s v="EVS04228"/>
    <n v="19.039752"/>
    <n v="72.970208999999997"/>
    <s v="9537 Mumbai Ave"/>
    <s v=" Mumbai"/>
    <s v="India"/>
    <s v="India"/>
    <s v="Asia"/>
    <s v="AC Level 2"/>
    <n v="0.21"/>
    <d v="2025-07-24T00:00:00"/>
    <s v="9.00-21.00"/>
    <d v="1900-01-11T00:00:00"/>
    <n v="13.91"/>
    <n v="100"/>
    <x v="0"/>
    <x v="0"/>
    <s v="CCS"/>
    <n v="2018"/>
    <s v="No"/>
    <n v="3.8"/>
    <n v="3"/>
    <s v="Annually"/>
  </r>
  <r>
    <s v="EVS04231"/>
    <n v="58.060664000000003"/>
    <n v="-62.99194"/>
    <s v="7750 Random Rd"/>
    <n v="0"/>
    <s v="Not Found"/>
    <s v="Not Found"/>
    <s v="Not Found"/>
    <s v="AC Level 2"/>
    <n v="0.11"/>
    <s v="9:00-18:00"/>
    <s v="9:00-18:00"/>
    <d v="1899-12-30T08:52:48"/>
    <n v="13.84"/>
    <n v="85"/>
    <x v="1"/>
    <x v="3"/>
    <s v="Tesla"/>
    <n v="2021"/>
    <s v="No"/>
    <n v="4.9000000000000004"/>
    <n v="7"/>
    <s v="Annually"/>
  </r>
  <r>
    <s v="EVS04232"/>
    <n v="19.497244999999999"/>
    <n v="-99.097037"/>
    <s v="4239 Mexico City Ave"/>
    <s v=" Mexico City"/>
    <s v="Mexico"/>
    <s v="Mexico"/>
    <s v="North America"/>
    <s v="AC Level 2"/>
    <n v="0.38"/>
    <d v="2025-07-24T00:00:00"/>
    <s v="9.00-21.00"/>
    <d v="1900-01-11T00:00:00"/>
    <n v="11.98"/>
    <n v="16"/>
    <x v="3"/>
    <x v="0"/>
    <s v="Tesla"/>
    <n v="2017"/>
    <s v="No"/>
    <n v="3.7"/>
    <n v="9"/>
    <s v="Annually"/>
  </r>
  <r>
    <s v="EVS04238"/>
    <n v="37.650742000000001"/>
    <n v="127.003621"/>
    <s v="8850 Seoul Ave"/>
    <s v=" Seoul"/>
    <s v="South Korea"/>
    <s v="South Korea"/>
    <s v="Asia"/>
    <s v="AC Level 2"/>
    <n v="0.33"/>
    <s v="6:00-22:00"/>
    <s v="6:00-22:00"/>
    <d v="1899-12-30T16:04:48"/>
    <n v="2.86"/>
    <n v="35"/>
    <x v="2"/>
    <x v="0"/>
    <s v="Tesla, CHAdeMO"/>
    <n v="2022"/>
    <s v="Yes"/>
    <n v="5"/>
    <n v="8"/>
    <s v="Quarterly"/>
  </r>
  <r>
    <s v="EVS04239"/>
    <n v="-23.611727999999999"/>
    <n v="-46.550356999999998"/>
    <s v="4364 SÃ£o Paulo Ave"/>
    <s v=" SÃ£o Paulo"/>
    <s v="Brazil"/>
    <s v="Brazil"/>
    <s v="South America"/>
    <s v="AC Level 2"/>
    <n v="0.21"/>
    <s v="6:00-22:00"/>
    <s v="6:00-22:00"/>
    <d v="1899-12-30T16:04:48"/>
    <n v="5.04"/>
    <n v="10"/>
    <x v="4"/>
    <x v="3"/>
    <s v="Type 2, CCS"/>
    <n v="2018"/>
    <s v="No"/>
    <n v="3.5"/>
    <n v="1"/>
    <s v="Annually"/>
  </r>
  <r>
    <s v="EVS04243"/>
    <n v="55.835667000000001"/>
    <n v="37.581453000000003"/>
    <s v="8986 Moscow Ave"/>
    <s v=" Moscow"/>
    <s v="Russia"/>
    <s v="Russia"/>
    <s v="Europe"/>
    <s v="AC Level 2"/>
    <n v="0.17"/>
    <s v="6:00-22:00"/>
    <s v="6:00-22:00"/>
    <d v="1899-12-30T16:04:48"/>
    <n v="1.33"/>
    <n v="40"/>
    <x v="4"/>
    <x v="2"/>
    <s v="CCS, Tesla"/>
    <n v="2011"/>
    <s v="No"/>
    <n v="3.7"/>
    <n v="1"/>
    <s v="Quarterly"/>
  </r>
  <r>
    <s v="EVS04244"/>
    <n v="25.281624999999998"/>
    <n v="55.241050000000001"/>
    <s v="5315 Dubai Ave"/>
    <s v=" Dubai"/>
    <s v="United Arab Emirates"/>
    <s v="United Arab Emirates"/>
    <s v="Asia"/>
    <s v="AC Level 2"/>
    <n v="0.46"/>
    <d v="2025-07-24T00:00:00"/>
    <s v="9.00-21.00"/>
    <d v="1900-01-11T00:00:00"/>
    <n v="14.71"/>
    <n v="77"/>
    <x v="2"/>
    <x v="3"/>
    <s v="Tesla"/>
    <n v="2016"/>
    <s v="Yes"/>
    <n v="4.9000000000000004"/>
    <n v="7"/>
    <s v="Quarterly"/>
  </r>
  <r>
    <s v="EVS04245"/>
    <n v="39.874569000000001"/>
    <n v="116.24458"/>
    <s v="1200 Beijing Ave"/>
    <s v=" Beijing"/>
    <s v="China"/>
    <s v="China"/>
    <s v="Asia"/>
    <s v="AC Level 2"/>
    <n v="0.1"/>
    <d v="2025-07-24T00:00:00"/>
    <s v="9.00-21.00"/>
    <d v="1900-01-11T00:00:00"/>
    <n v="11.91"/>
    <n v="100"/>
    <x v="3"/>
    <x v="2"/>
    <s v="Type 2"/>
    <n v="2010"/>
    <s v="Yes"/>
    <n v="3.3"/>
    <n v="5"/>
    <s v="Monthly"/>
  </r>
  <r>
    <s v="EVS04253"/>
    <n v="55.709789999999998"/>
    <n v="37.527270999999999"/>
    <s v="7745 Moscow Ave"/>
    <s v=" Moscow"/>
    <s v="Russia"/>
    <s v="Russia"/>
    <s v="Europe"/>
    <s v="AC Level 2"/>
    <n v="0.13"/>
    <d v="2025-07-24T00:00:00"/>
    <s v="9.00-21.00"/>
    <d v="1900-01-11T00:00:00"/>
    <n v="2.97"/>
    <n v="61"/>
    <x v="4"/>
    <x v="2"/>
    <s v="CCS, CHAdeMO"/>
    <n v="2010"/>
    <s v="No"/>
    <n v="3.1"/>
    <n v="6"/>
    <s v="Annually"/>
  </r>
  <r>
    <s v="EVS04256"/>
    <n v="43.603637999999997"/>
    <n v="-79.442256"/>
    <s v="2821 Toronto Ave"/>
    <s v=" Toronto"/>
    <s v="Canada"/>
    <s v="Canada"/>
    <s v="North America"/>
    <s v="AC Level 2"/>
    <n v="0.15"/>
    <s v="9:00-18:00"/>
    <s v="9:00-18:00"/>
    <d v="1899-12-30T08:52:48"/>
    <n v="19.079999999999998"/>
    <n v="57"/>
    <x v="2"/>
    <x v="3"/>
    <s v="CCS, CHAdeMO"/>
    <n v="2015"/>
    <s v="No"/>
    <n v="3"/>
    <n v="5"/>
    <s v="Quarterly"/>
  </r>
  <r>
    <s v="EVS04260"/>
    <n v="19.539359000000001"/>
    <n v="-99.106748999999994"/>
    <s v="2282 Mexico City Ave"/>
    <s v=" Mexico City"/>
    <s v="Mexico"/>
    <s v="Mexico"/>
    <s v="North America"/>
    <s v="AC Level 2"/>
    <n v="0.13"/>
    <s v="6:00-22:00"/>
    <s v="6:00-22:00"/>
    <d v="1899-12-30T16:04:48"/>
    <n v="12.99"/>
    <n v="80"/>
    <x v="1"/>
    <x v="2"/>
    <s v="CHAdeMO, CCS"/>
    <n v="2022"/>
    <s v="Yes"/>
    <n v="4.8"/>
    <n v="1"/>
    <s v="Monthly"/>
  </r>
  <r>
    <s v="EVS04265"/>
    <n v="-33.867894999999997"/>
    <n v="151.30683500000001"/>
    <s v="6619 Sydney Ave"/>
    <s v=" Sydney"/>
    <s v="Australia"/>
    <s v="Australia"/>
    <s v="Australia"/>
    <s v="AC Level 2"/>
    <n v="0.23"/>
    <s v="6:00-22:00"/>
    <s v="6:00-22:00"/>
    <d v="1899-12-30T16:04:48"/>
    <n v="19.39"/>
    <n v="99"/>
    <x v="3"/>
    <x v="1"/>
    <s v="Type 2"/>
    <n v="2017"/>
    <s v="No"/>
    <n v="3.1"/>
    <n v="9"/>
    <s v="Quarterly"/>
  </r>
  <r>
    <s v="EVS04273"/>
    <n v="39.847991"/>
    <n v="116.321876"/>
    <s v="5849 Beijing Ave"/>
    <s v=" Beijing"/>
    <s v="China"/>
    <s v="China"/>
    <s v="Asia"/>
    <s v="AC Level 2"/>
    <n v="0.31"/>
    <d v="2025-07-24T00:00:00"/>
    <s v="9.00-21.00"/>
    <d v="1900-01-11T00:00:00"/>
    <n v="4.3600000000000003"/>
    <n v="47"/>
    <x v="0"/>
    <x v="1"/>
    <s v="CCS, Type 2"/>
    <n v="2013"/>
    <s v="No"/>
    <n v="4.2"/>
    <n v="1"/>
    <s v="Quarterly"/>
  </r>
  <r>
    <s v="EVS04274"/>
    <n v="-23.580202"/>
    <n v="-46.677495999999998"/>
    <s v="1228 SÃ£o Paulo Ave"/>
    <s v=" SÃ£o Paulo"/>
    <s v="Brazil"/>
    <s v="Brazil"/>
    <s v="South America"/>
    <s v="AC Level 2"/>
    <n v="0.44"/>
    <s v="6:00-22:00"/>
    <s v="6:00-22:00"/>
    <d v="1899-12-30T16:04:48"/>
    <n v="13.37"/>
    <n v="38"/>
    <x v="1"/>
    <x v="1"/>
    <s v="Tesla, CCS"/>
    <n v="2020"/>
    <s v="Yes"/>
    <n v="4.5999999999999996"/>
    <n v="10"/>
    <s v="Annually"/>
  </r>
  <r>
    <s v="EVS04275"/>
    <n v="34.124155000000002"/>
    <n v="-118.26356800000001"/>
    <s v="1178 Los Angeles Ave"/>
    <s v=" Los Angeles"/>
    <s v="United States"/>
    <s v="United States"/>
    <s v="North America"/>
    <s v="AC Level 2"/>
    <n v="0.26"/>
    <s v="6:00-22:00"/>
    <s v="6:00-22:00"/>
    <d v="1899-12-30T16:04:48"/>
    <n v="18.059999999999999"/>
    <n v="81"/>
    <x v="3"/>
    <x v="3"/>
    <s v="Type 2"/>
    <n v="2014"/>
    <s v="Yes"/>
    <n v="4.2"/>
    <n v="3"/>
    <s v="Monthly"/>
  </r>
  <r>
    <s v="EVS04277"/>
    <n v="39.989294999999998"/>
    <n v="116.400453"/>
    <s v="6154 Beijing Ave"/>
    <s v=" Beijing"/>
    <s v="China"/>
    <s v="China"/>
    <s v="Asia"/>
    <s v="AC Level 2"/>
    <n v="0.49"/>
    <s v="6:00-22:00"/>
    <s v="6:00-22:00"/>
    <d v="1899-12-30T16:04:48"/>
    <n v="19.059999999999999"/>
    <n v="47"/>
    <x v="2"/>
    <x v="2"/>
    <s v="Type 2"/>
    <n v="2015"/>
    <s v="No"/>
    <n v="4.5999999999999996"/>
    <n v="2"/>
    <s v="Quarterly"/>
  </r>
  <r>
    <s v="EVS04278"/>
    <n v="18.986678000000001"/>
    <n v="72.940184000000002"/>
    <s v="2958 Mumbai Ave"/>
    <s v=" Mumbai"/>
    <s v="India"/>
    <s v="India"/>
    <s v="Asia"/>
    <s v="AC Level 2"/>
    <n v="0.11"/>
    <s v="6:00-22:00"/>
    <s v="6:00-22:00"/>
    <d v="1899-12-30T16:04:48"/>
    <n v="1.63"/>
    <n v="41"/>
    <x v="4"/>
    <x v="3"/>
    <s v="Tesla, CHAdeMO"/>
    <n v="2018"/>
    <s v="No"/>
    <n v="4.5999999999999996"/>
    <n v="3"/>
    <s v="Quarterly"/>
  </r>
  <r>
    <s v="EVS04282"/>
    <n v="-23.561952000000002"/>
    <n v="-46.530379000000003"/>
    <s v="3086 SÃ£o Paulo Ave"/>
    <s v=" SÃ£o Paulo"/>
    <s v="Brazil"/>
    <s v="Brazil"/>
    <s v="South America"/>
    <s v="AC Level 2"/>
    <n v="0.16"/>
    <s v="6:00-22:00"/>
    <s v="6:00-22:00"/>
    <d v="1899-12-30T16:04:48"/>
    <n v="15.85"/>
    <n v="99"/>
    <x v="0"/>
    <x v="2"/>
    <s v="CCS"/>
    <n v="2015"/>
    <s v="No"/>
    <n v="3.9"/>
    <n v="2"/>
    <s v="Quarterly"/>
  </r>
  <r>
    <s v="EVS04286"/>
    <n v="18.912866000000001"/>
    <n v="72.908022000000003"/>
    <s v="1695 Mumbai Ave"/>
    <s v=" Mumbai"/>
    <s v="India"/>
    <s v="India"/>
    <s v="Asia"/>
    <s v="AC Level 2"/>
    <n v="0.17"/>
    <d v="2025-07-24T00:00:00"/>
    <s v="9.00-21.00"/>
    <d v="1900-01-11T00:00:00"/>
    <n v="3.65"/>
    <n v="72"/>
    <x v="2"/>
    <x v="0"/>
    <s v="Tesla, Type 2"/>
    <n v="2019"/>
    <s v="Yes"/>
    <n v="3.5"/>
    <n v="3"/>
    <s v="Annually"/>
  </r>
  <r>
    <s v="EVS04289"/>
    <n v="55.738059999999997"/>
    <n v="37.586086999999999"/>
    <s v="7333 Moscow Ave"/>
    <s v=" Moscow"/>
    <s v="Russia"/>
    <s v="Russia"/>
    <s v="Europe"/>
    <s v="AC Level 2"/>
    <n v="0.42"/>
    <s v="6:00-22:00"/>
    <s v="6:00-22:00"/>
    <d v="1899-12-30T16:04:48"/>
    <n v="7.49"/>
    <n v="20"/>
    <x v="2"/>
    <x v="3"/>
    <s v="CHAdeMO"/>
    <n v="2020"/>
    <s v="Yes"/>
    <n v="3.1"/>
    <n v="6"/>
    <s v="Quarterly"/>
  </r>
  <r>
    <s v="EVS04294"/>
    <n v="39.837783000000002"/>
    <n v="116.23426000000001"/>
    <s v="4083 Beijing Ave"/>
    <s v=" Beijing"/>
    <s v="China"/>
    <s v="China"/>
    <s v="Asia"/>
    <s v="AC Level 2"/>
    <n v="0.11"/>
    <s v="9:00-18:00"/>
    <s v="9:00-18:00"/>
    <d v="1899-12-30T08:52:48"/>
    <n v="11.17"/>
    <n v="61"/>
    <x v="2"/>
    <x v="2"/>
    <s v="Type 2"/>
    <n v="2018"/>
    <s v="No"/>
    <n v="4.8"/>
    <n v="3"/>
    <s v="Monthly"/>
  </r>
  <r>
    <s v="EVS04295"/>
    <n v="13.851362999999999"/>
    <n v="100.575366"/>
    <s v="4608 Bangkok Ave"/>
    <s v=" Bangkok"/>
    <s v="Thailand"/>
    <s v="Thailand"/>
    <s v="Asia"/>
    <s v="AC Level 2"/>
    <n v="0.48"/>
    <s v="6:00-22:00"/>
    <s v="6:00-22:00"/>
    <d v="1899-12-30T16:04:48"/>
    <n v="7.76"/>
    <n v="13"/>
    <x v="2"/>
    <x v="2"/>
    <s v="Type 2"/>
    <n v="2017"/>
    <s v="Yes"/>
    <n v="3.8"/>
    <n v="3"/>
    <s v="Monthly"/>
  </r>
  <r>
    <s v="EVS04304"/>
    <n v="39.840055"/>
    <n v="116.42983599999999"/>
    <s v="3595 Beijing Ave"/>
    <s v=" Beijing"/>
    <s v="China"/>
    <s v="China"/>
    <s v="Asia"/>
    <s v="AC Level 2"/>
    <n v="0.33"/>
    <s v="6:00-22:00"/>
    <s v="6:00-22:00"/>
    <d v="1899-12-30T16:04:48"/>
    <n v="18.54"/>
    <n v="75"/>
    <x v="3"/>
    <x v="3"/>
    <s v="Type 2"/>
    <n v="2014"/>
    <s v="No"/>
    <n v="4"/>
    <n v="2"/>
    <s v="Quarterly"/>
  </r>
  <r>
    <s v="EVS04309"/>
    <n v="18.944555000000001"/>
    <n v="72.954463000000004"/>
    <s v="5821 Mumbai Ave"/>
    <s v=" Mumbai"/>
    <s v="India"/>
    <s v="India"/>
    <s v="Asia"/>
    <s v="AC Level 2"/>
    <n v="0.28999999999999998"/>
    <s v="9:00-18:00"/>
    <s v="9:00-18:00"/>
    <d v="1899-12-30T08:52:48"/>
    <n v="1.93"/>
    <n v="99"/>
    <x v="0"/>
    <x v="3"/>
    <s v="Type 2, CCS"/>
    <n v="2011"/>
    <s v="Yes"/>
    <n v="3.3"/>
    <n v="10"/>
    <s v="Monthly"/>
  </r>
  <r>
    <s v="EVS04310"/>
    <n v="18.939257000000001"/>
    <n v="72.94605"/>
    <s v="8150 Mumbai Ave"/>
    <s v=" Mumbai"/>
    <s v="India"/>
    <s v="India"/>
    <s v="Asia"/>
    <s v="AC Level 2"/>
    <n v="0.43"/>
    <d v="2025-07-24T00:00:00"/>
    <s v="9.00-21.00"/>
    <d v="1900-01-11T00:00:00"/>
    <n v="5.19"/>
    <n v="77"/>
    <x v="4"/>
    <x v="3"/>
    <s v="Tesla, CHAdeMO"/>
    <n v="2023"/>
    <s v="Yes"/>
    <n v="3.2"/>
    <n v="4"/>
    <s v="Quarterly"/>
  </r>
  <r>
    <s v="EVS04311"/>
    <n v="-69.135551000000007"/>
    <n v="-99.497088000000005"/>
    <s v="1142 Random Rd"/>
    <s v="Error"/>
    <s v="Error"/>
    <s v="Error"/>
    <s v="Error"/>
    <s v="AC Level 2"/>
    <n v="0.28999999999999998"/>
    <s v="6:00-22:00"/>
    <s v="6:00-22:00"/>
    <d v="1899-12-30T16:04:48"/>
    <n v="10.62"/>
    <n v="15"/>
    <x v="1"/>
    <x v="1"/>
    <s v="Tesla, Type 2"/>
    <n v="2013"/>
    <s v="No"/>
    <n v="3.4"/>
    <n v="9"/>
    <s v="Quarterly"/>
  </r>
  <r>
    <s v="EVS04318"/>
    <n v="-33.883158999999999"/>
    <n v="151.21217200000001"/>
    <s v="3972 Sydney Ave"/>
    <s v=" Sydney"/>
    <s v="Australia"/>
    <s v="Australia"/>
    <s v="Australia"/>
    <s v="AC Level 2"/>
    <n v="0.21"/>
    <s v="6:00-22:00"/>
    <s v="6:00-22:00"/>
    <d v="1899-12-30T16:04:48"/>
    <n v="4.21"/>
    <n v="34"/>
    <x v="0"/>
    <x v="1"/>
    <s v="Type 2"/>
    <n v="2019"/>
    <s v="Yes"/>
    <n v="4.9000000000000004"/>
    <n v="3"/>
    <s v="Quarterly"/>
  </r>
  <r>
    <s v="EVS04319"/>
    <n v="-33.799309999999998"/>
    <n v="18.487909999999999"/>
    <s v="5195 Cape Town Ave"/>
    <s v=" Cape Town"/>
    <s v="South Africa"/>
    <s v="South Africa"/>
    <s v="Africa"/>
    <s v="AC Level 2"/>
    <n v="0.19"/>
    <d v="2025-07-24T00:00:00"/>
    <s v="9.00-21.00"/>
    <d v="1900-01-11T00:00:00"/>
    <n v="11.9"/>
    <n v="92"/>
    <x v="0"/>
    <x v="2"/>
    <s v="CCS"/>
    <n v="2012"/>
    <s v="Yes"/>
    <n v="4"/>
    <n v="4"/>
    <s v="Monthly"/>
  </r>
  <r>
    <s v="EVS04327"/>
    <n v="55.839841"/>
    <n v="37.521312999999999"/>
    <s v="5140 Moscow Ave"/>
    <s v=" Moscow"/>
    <s v="Russia"/>
    <s v="Russia"/>
    <s v="Europe"/>
    <s v="AC Level 2"/>
    <n v="0.25"/>
    <s v="9:00-18:00"/>
    <s v="9:00-18:00"/>
    <d v="1899-12-30T08:52:48"/>
    <n v="13.83"/>
    <n v="26"/>
    <x v="3"/>
    <x v="2"/>
    <s v="CCS"/>
    <n v="2013"/>
    <s v="Yes"/>
    <n v="3.4"/>
    <n v="4"/>
    <s v="Monthly"/>
  </r>
  <r>
    <s v="EVS04328"/>
    <n v="34.146256999999999"/>
    <n v="-118.24587099999999"/>
    <s v="8640 Los Angeles Ave"/>
    <s v=" Los Angeles"/>
    <s v="United States"/>
    <s v="United States"/>
    <s v="North America"/>
    <s v="AC Level 2"/>
    <n v="0.16"/>
    <s v="9:00-18:00"/>
    <s v="9:00-18:00"/>
    <d v="1899-12-30T08:52:48"/>
    <n v="18.690000000000001"/>
    <n v="71"/>
    <x v="1"/>
    <x v="2"/>
    <s v="Tesla, Type 2"/>
    <n v="2018"/>
    <s v="Yes"/>
    <n v="3.7"/>
    <n v="9"/>
    <s v="Quarterly"/>
  </r>
  <r>
    <s v="EVS04334"/>
    <n v="-33.806570999999998"/>
    <n v="151.359486"/>
    <s v="2540 Sydney Ave"/>
    <s v=" Sydney"/>
    <s v="Australia"/>
    <s v="Australia"/>
    <s v="Australia"/>
    <s v="AC Level 2"/>
    <n v="0.22"/>
    <d v="2025-07-24T00:00:00"/>
    <s v="9.00-21.00"/>
    <d v="1900-01-11T00:00:00"/>
    <n v="4.47"/>
    <n v="40"/>
    <x v="3"/>
    <x v="3"/>
    <s v="CHAdeMO"/>
    <n v="2011"/>
    <s v="Yes"/>
    <n v="3.3"/>
    <n v="10"/>
    <s v="Monthly"/>
  </r>
  <r>
    <s v="EVS04338"/>
    <n v="41.828321000000003"/>
    <n v="-87.604285000000004"/>
    <s v="1113 Chicago Ave"/>
    <s v=" Chicago"/>
    <s v="United States"/>
    <s v="United States"/>
    <s v="North America"/>
    <s v="AC Level 2"/>
    <n v="0.41"/>
    <s v="9:00-18:00"/>
    <s v="9:00-18:00"/>
    <d v="1899-12-30T08:52:48"/>
    <n v="18.87"/>
    <n v="24"/>
    <x v="4"/>
    <x v="1"/>
    <s v="CCS, Type 2"/>
    <n v="2013"/>
    <s v="No"/>
    <n v="4.2"/>
    <n v="3"/>
    <s v="Quarterly"/>
  </r>
  <r>
    <s v="EVS04341"/>
    <n v="42.069501000000002"/>
    <n v="147.74339900000001"/>
    <s v="975 Random Rd"/>
    <s v="Error"/>
    <s v="Error"/>
    <s v="Error"/>
    <s v="Error"/>
    <s v="AC Level 2"/>
    <n v="0.27"/>
    <d v="2025-07-24T00:00:00"/>
    <s v="9.00-21.00"/>
    <d v="1900-01-11T00:00:00"/>
    <n v="2.4"/>
    <n v="76"/>
    <x v="4"/>
    <x v="0"/>
    <s v="CCS"/>
    <n v="2022"/>
    <s v="Yes"/>
    <n v="4.8"/>
    <n v="2"/>
    <s v="Annually"/>
  </r>
  <r>
    <s v="EVS04343"/>
    <n v="41.973156000000003"/>
    <n v="-87.69238"/>
    <s v="9482 Chicago Ave"/>
    <s v=" Chicago"/>
    <s v="United States"/>
    <s v="United States"/>
    <s v="North America"/>
    <s v="AC Level 2"/>
    <n v="0.42"/>
    <s v="9:00-18:00"/>
    <s v="9:00-18:00"/>
    <d v="1899-12-30T08:52:48"/>
    <n v="11.72"/>
    <n v="68"/>
    <x v="4"/>
    <x v="1"/>
    <s v="CHAdeMO"/>
    <n v="2020"/>
    <s v="Yes"/>
    <n v="4.2"/>
    <n v="2"/>
    <s v="Annually"/>
  </r>
  <r>
    <s v="EVS04345"/>
    <n v="19.493780000000001"/>
    <n v="-99.070228999999998"/>
    <s v="6780 Mexico City Ave"/>
    <s v=" Mexico City"/>
    <s v="Mexico"/>
    <s v="Mexico"/>
    <s v="North America"/>
    <s v="AC Level 2"/>
    <n v="0.2"/>
    <s v="9:00-18:00"/>
    <s v="9:00-18:00"/>
    <d v="1899-12-30T08:52:48"/>
    <n v="19.420000000000002"/>
    <n v="54"/>
    <x v="3"/>
    <x v="2"/>
    <s v="Type 2"/>
    <n v="2020"/>
    <s v="No"/>
    <n v="3.4"/>
    <n v="5"/>
    <s v="Monthly"/>
  </r>
  <r>
    <s v="EVS04347"/>
    <n v="25.310773000000001"/>
    <n v="55.367528999999998"/>
    <s v="333 Dubai Ave"/>
    <s v=" Dubai"/>
    <s v="United Arab Emirates"/>
    <s v="United Arab Emirates"/>
    <s v="Asia"/>
    <s v="AC Level 2"/>
    <n v="0.19"/>
    <s v="9:00-18:00"/>
    <s v="9:00-18:00"/>
    <d v="1899-12-30T08:52:48"/>
    <n v="1.7"/>
    <n v="48"/>
    <x v="1"/>
    <x v="0"/>
    <s v="CHAdeMO"/>
    <n v="2011"/>
    <s v="Yes"/>
    <n v="3.1"/>
    <n v="6"/>
    <s v="Monthly"/>
  </r>
  <r>
    <s v="EVS04351"/>
    <n v="88.045229000000006"/>
    <n v="-76.948244000000003"/>
    <s v="5360 Random Rd"/>
    <s v="Not Found"/>
    <s v="Not Found"/>
    <s v="Not Found"/>
    <s v="Not Found"/>
    <s v="AC Level 2"/>
    <n v="0.11"/>
    <s v="9:00-18:00"/>
    <s v="9:00-18:00"/>
    <d v="1899-12-30T08:52:48"/>
    <n v="15.77"/>
    <n v="80"/>
    <x v="1"/>
    <x v="3"/>
    <s v="CHAdeMO, Type 2"/>
    <n v="2022"/>
    <s v="Yes"/>
    <n v="3.4"/>
    <n v="4"/>
    <s v="Quarterly"/>
  </r>
  <r>
    <s v="EVS04352"/>
    <n v="19.476718999999999"/>
    <n v="-99.142551999999995"/>
    <s v="6718 Mexico City Ave"/>
    <s v=" Mexico City"/>
    <s v="Mexico"/>
    <s v="Mexico"/>
    <s v="North America"/>
    <s v="AC Level 2"/>
    <n v="0.21"/>
    <s v="6:00-22:00"/>
    <s v="6:00-22:00"/>
    <d v="1899-12-30T16:04:48"/>
    <n v="14.34"/>
    <n v="71"/>
    <x v="0"/>
    <x v="3"/>
    <s v="Type 2, CCS"/>
    <n v="2013"/>
    <s v="No"/>
    <n v="4"/>
    <n v="8"/>
    <s v="Annually"/>
  </r>
  <r>
    <s v="EVS04357"/>
    <n v="41.824413999999997"/>
    <n v="-87.709163000000004"/>
    <s v="4042 Chicago Ave"/>
    <s v=" Chicago"/>
    <s v="United States"/>
    <s v="United States"/>
    <s v="North America"/>
    <s v="AC Level 2"/>
    <n v="0.39"/>
    <d v="2025-07-24T00:00:00"/>
    <s v="9.00-21.00"/>
    <d v="1900-01-11T00:00:00"/>
    <n v="14.99"/>
    <n v="56"/>
    <x v="4"/>
    <x v="0"/>
    <s v="CHAdeMO, Type 2"/>
    <n v="2021"/>
    <s v="Yes"/>
    <n v="4.5999999999999996"/>
    <n v="10"/>
    <s v="Monthly"/>
  </r>
  <r>
    <s v="EVS04361"/>
    <n v="62.144269999999999"/>
    <n v="-10.512384000000001"/>
    <s v="6469 Random Rd"/>
    <s v="Error"/>
    <s v="Error"/>
    <s v="Error"/>
    <s v="Error"/>
    <s v="AC Level 2"/>
    <n v="0.16"/>
    <s v="6:00-22:00"/>
    <s v="6:00-22:00"/>
    <d v="1899-12-30T16:04:48"/>
    <n v="4.18"/>
    <n v="26"/>
    <x v="2"/>
    <x v="1"/>
    <s v="CCS, CHAdeMO"/>
    <n v="2023"/>
    <s v="No"/>
    <n v="4.0999999999999996"/>
    <n v="8"/>
    <s v="Annually"/>
  </r>
  <r>
    <s v="EVS04364"/>
    <n v="25.36589"/>
    <n v="55.272584000000002"/>
    <s v="4448 Dubai Ave"/>
    <s v=" Dubai"/>
    <s v="United Arab Emirates"/>
    <s v="United Arab Emirates"/>
    <s v="Asia"/>
    <s v="AC Level 2"/>
    <n v="0.4"/>
    <s v="9:00-18:00"/>
    <s v="9:00-18:00"/>
    <d v="1899-12-30T08:52:48"/>
    <n v="19.350000000000001"/>
    <n v="61"/>
    <x v="0"/>
    <x v="2"/>
    <s v="CHAdeMO"/>
    <n v="2013"/>
    <s v="Yes"/>
    <n v="4.5999999999999996"/>
    <n v="6"/>
    <s v="Quarterly"/>
  </r>
  <r>
    <s v="EVS04366"/>
    <n v="37.746096999999999"/>
    <n v="-122.462018"/>
    <s v="3506 San Francisco Ave"/>
    <s v=" San Francisco"/>
    <s v="United States"/>
    <s v="United States"/>
    <s v="North America"/>
    <s v="AC Level 2"/>
    <n v="0.36"/>
    <d v="2025-07-24T00:00:00"/>
    <s v="9.00-21.00"/>
    <d v="1900-01-11T00:00:00"/>
    <n v="8.34"/>
    <n v="12"/>
    <x v="0"/>
    <x v="3"/>
    <s v="Tesla, CHAdeMO"/>
    <n v="2017"/>
    <s v="Yes"/>
    <n v="3.9"/>
    <n v="8"/>
    <s v="Annually"/>
  </r>
  <r>
    <s v="EVS04372"/>
    <n v="55.762886000000002"/>
    <n v="37.686227000000002"/>
    <s v="8063 Moscow Ave"/>
    <s v=" Moscow"/>
    <s v="Russia"/>
    <s v="Russia"/>
    <s v="Europe"/>
    <s v="AC Level 2"/>
    <n v="0.25"/>
    <s v="6:00-22:00"/>
    <s v="6:00-22:00"/>
    <d v="1899-12-30T16:04:48"/>
    <n v="3.93"/>
    <n v="95"/>
    <x v="4"/>
    <x v="2"/>
    <s v="Tesla, Type 2"/>
    <n v="2013"/>
    <s v="No"/>
    <n v="3.5"/>
    <n v="6"/>
    <s v="Quarterly"/>
  </r>
  <r>
    <s v="EVS04373"/>
    <n v="34.031184000000003"/>
    <n v="-118.267032"/>
    <s v="3145 Los Angeles Ave"/>
    <s v=" Los Angeles"/>
    <s v="United States"/>
    <s v="United States"/>
    <s v="North America"/>
    <s v="AC Level 2"/>
    <n v="0.23"/>
    <s v="6:00-22:00"/>
    <s v="6:00-22:00"/>
    <d v="1899-12-30T16:04:48"/>
    <n v="16.36"/>
    <n v="88"/>
    <x v="0"/>
    <x v="2"/>
    <s v="Tesla, CCS"/>
    <n v="2020"/>
    <s v="Yes"/>
    <n v="3.9"/>
    <n v="1"/>
    <s v="Monthly"/>
  </r>
  <r>
    <s v="EVS04374"/>
    <n v="19.430529"/>
    <n v="-99.196524999999994"/>
    <s v="7968 Mexico City Ave"/>
    <s v=" Mexico City"/>
    <s v="Mexico"/>
    <s v="Mexico"/>
    <s v="North America"/>
    <s v="AC Level 2"/>
    <n v="0.33"/>
    <s v="6:00-22:00"/>
    <s v="6:00-22:00"/>
    <d v="1899-12-30T16:04:48"/>
    <n v="2.33"/>
    <n v="45"/>
    <x v="1"/>
    <x v="1"/>
    <s v="CCS"/>
    <n v="2016"/>
    <s v="No"/>
    <n v="3.5"/>
    <n v="5"/>
    <s v="Annually"/>
  </r>
  <r>
    <s v="EVS04377"/>
    <n v="25.321919999999999"/>
    <n v="55.239975000000001"/>
    <s v="4863 Dubai Ave"/>
    <s v=" Dubai"/>
    <s v="United Arab Emirates"/>
    <s v="United Arab Emirates"/>
    <s v="Asia"/>
    <s v="AC Level 2"/>
    <n v="0.49"/>
    <s v="6:00-22:00"/>
    <s v="6:00-22:00"/>
    <d v="1899-12-30T16:04:48"/>
    <n v="15.95"/>
    <n v="77"/>
    <x v="1"/>
    <x v="1"/>
    <s v="CHAdeMO"/>
    <n v="2017"/>
    <s v="Yes"/>
    <n v="3.6"/>
    <n v="4"/>
    <s v="Annually"/>
  </r>
  <r>
    <s v="EVS04380"/>
    <n v="37.693612999999999"/>
    <n v="126.956287"/>
    <s v="9238 Seoul Ave"/>
    <s v=" Seoul"/>
    <s v="South Korea"/>
    <s v="South Korea"/>
    <s v="Asia"/>
    <s v="AC Level 2"/>
    <n v="0.23"/>
    <s v="6:00-22:00"/>
    <s v="6:00-22:00"/>
    <d v="1899-12-30T16:04:48"/>
    <n v="1.56"/>
    <n v="52"/>
    <x v="3"/>
    <x v="3"/>
    <s v="CCS, CHAdeMO"/>
    <n v="2012"/>
    <s v="Yes"/>
    <n v="4.5999999999999996"/>
    <n v="7"/>
    <s v="Annually"/>
  </r>
  <r>
    <s v="EVS04382"/>
    <n v="41.909987000000001"/>
    <n v="-87.638885000000002"/>
    <s v="9013 Chicago Ave"/>
    <s v=" Chicago"/>
    <s v="United States"/>
    <s v="United States"/>
    <s v="North America"/>
    <s v="AC Level 2"/>
    <n v="0.24"/>
    <s v="9:00-18:00"/>
    <s v="9:00-18:00"/>
    <d v="1899-12-30T08:52:48"/>
    <n v="6.8"/>
    <n v="71"/>
    <x v="1"/>
    <x v="3"/>
    <s v="CHAdeMO, CCS"/>
    <n v="2019"/>
    <s v="No"/>
    <n v="3"/>
    <n v="5"/>
    <s v="Monthly"/>
  </r>
  <r>
    <s v="EVS04386"/>
    <n v="19.130302"/>
    <n v="72.816340999999994"/>
    <s v="8852 Mumbai Ave"/>
    <s v=" Mumbai"/>
    <s v="India"/>
    <s v="India"/>
    <s v="Asia"/>
    <s v="AC Level 2"/>
    <n v="0.3"/>
    <s v="9:00-18:00"/>
    <s v="9:00-18:00"/>
    <d v="1899-12-30T08:52:48"/>
    <n v="13.42"/>
    <n v="77"/>
    <x v="0"/>
    <x v="0"/>
    <s v="Tesla, Type 2"/>
    <n v="2017"/>
    <s v="Yes"/>
    <n v="3.2"/>
    <n v="2"/>
    <s v="Annually"/>
  </r>
  <r>
    <s v="EVS04387"/>
    <n v="-33.871673000000001"/>
    <n v="151.36292599999999"/>
    <s v="2418 Sydney Ave"/>
    <s v=" Sydney"/>
    <s v="Australia"/>
    <s v="Australia"/>
    <s v="Australia"/>
    <s v="AC Level 2"/>
    <n v="0.37"/>
    <s v="9:00-18:00"/>
    <s v="9:00-18:00"/>
    <d v="1899-12-30T08:52:48"/>
    <n v="1.1200000000000001"/>
    <n v="38"/>
    <x v="2"/>
    <x v="2"/>
    <s v="Tesla"/>
    <n v="2018"/>
    <s v="No"/>
    <n v="4.7"/>
    <n v="5"/>
    <s v="Annually"/>
  </r>
  <r>
    <s v="EVS04388"/>
    <n v="39.995980000000003"/>
    <n v="116.340041"/>
    <s v="3344 Beijing Ave"/>
    <s v=" Beijing"/>
    <s v="China"/>
    <s v="China"/>
    <s v="Asia"/>
    <s v="AC Level 2"/>
    <n v="0.44"/>
    <s v="6:00-22:00"/>
    <s v="6:00-22:00"/>
    <d v="1899-12-30T16:04:48"/>
    <n v="5.84"/>
    <n v="18"/>
    <x v="2"/>
    <x v="2"/>
    <s v="CCS"/>
    <n v="2012"/>
    <s v="Yes"/>
    <n v="3"/>
    <n v="9"/>
    <s v="Quarterly"/>
  </r>
  <r>
    <s v="EVS04391"/>
    <n v="17.045549000000001"/>
    <n v="-140.79995099999999"/>
    <s v="8828 Random Rd"/>
    <s v="Error"/>
    <s v="Error"/>
    <s v="Error"/>
    <s v="Error"/>
    <s v="AC Level 2"/>
    <n v="0.19"/>
    <d v="2025-07-24T00:00:00"/>
    <s v="9.00-21.00"/>
    <d v="1900-01-11T00:00:00"/>
    <n v="2.9"/>
    <n v="36"/>
    <x v="2"/>
    <x v="3"/>
    <s v="Tesla"/>
    <n v="2020"/>
    <s v="No"/>
    <n v="3.1"/>
    <n v="9"/>
    <s v="Annually"/>
  </r>
  <r>
    <s v="EVS04396"/>
    <n v="34.163632999999997"/>
    <n v="-118.332904"/>
    <s v="7961 Los Angeles Ave"/>
    <s v=" Los Angeles"/>
    <s v="United States"/>
    <s v="United States"/>
    <s v="North America"/>
    <s v="AC Level 2"/>
    <n v="0.44"/>
    <d v="2025-07-24T00:00:00"/>
    <s v="9.00-21.00"/>
    <d v="1900-01-11T00:00:00"/>
    <n v="7.68"/>
    <n v="12"/>
    <x v="1"/>
    <x v="1"/>
    <s v="CHAdeMO, Type 2"/>
    <n v="2022"/>
    <s v="No"/>
    <n v="3"/>
    <n v="5"/>
    <s v="Quarterly"/>
  </r>
  <r>
    <s v="EVS04397"/>
    <n v="55.836934999999997"/>
    <n v="37.524304999999998"/>
    <s v="4200 Moscow Ave"/>
    <s v=" Moscow"/>
    <s v="Russia"/>
    <s v="Russia"/>
    <s v="Europe"/>
    <s v="AC Level 2"/>
    <n v="0.13"/>
    <d v="2025-07-24T00:00:00"/>
    <s v="9.00-21.00"/>
    <d v="1900-01-11T00:00:00"/>
    <n v="11.49"/>
    <n v="28"/>
    <x v="2"/>
    <x v="2"/>
    <s v="Type 2, CCS"/>
    <n v="2014"/>
    <s v="No"/>
    <n v="4.0999999999999996"/>
    <n v="6"/>
    <s v="Quarterly"/>
  </r>
  <r>
    <s v="EVS04405"/>
    <n v="34.022489999999998"/>
    <n v="-118.26709099999999"/>
    <s v="1018 Los Angeles Ave"/>
    <s v=" Los Angeles"/>
    <s v="United States"/>
    <s v="United States"/>
    <s v="North America"/>
    <s v="AC Level 2"/>
    <n v="0.22"/>
    <s v="6:00-22:00"/>
    <s v="6:00-22:00"/>
    <d v="1899-12-30T16:04:48"/>
    <n v="5.1100000000000003"/>
    <n v="57"/>
    <x v="0"/>
    <x v="1"/>
    <s v="CCS, Type 2"/>
    <n v="2022"/>
    <s v="Yes"/>
    <n v="4.2"/>
    <n v="6"/>
    <s v="Annually"/>
  </r>
  <r>
    <s v="EVS04408"/>
    <n v="19.527004999999999"/>
    <n v="-99.037540000000007"/>
    <s v="201 Mexico City Ave"/>
    <s v=" Mexico City"/>
    <s v="Mexico"/>
    <s v="Mexico"/>
    <s v="North America"/>
    <s v="AC Level 2"/>
    <n v="0.19"/>
    <d v="2025-07-24T00:00:00"/>
    <s v="9.00-21.00"/>
    <d v="1900-01-11T00:00:00"/>
    <n v="5.29"/>
    <n v="49"/>
    <x v="2"/>
    <x v="1"/>
    <s v="Tesla"/>
    <n v="2019"/>
    <s v="No"/>
    <n v="4"/>
    <n v="9"/>
    <s v="Quarterly"/>
  </r>
  <r>
    <s v="EVS04409"/>
    <n v="-33.768416999999999"/>
    <n v="151.21155400000001"/>
    <s v="4645 Sydney Ave"/>
    <s v=" Sydney"/>
    <s v="Australia"/>
    <s v="Australia"/>
    <s v="Australia"/>
    <s v="AC Level 2"/>
    <n v="0.37"/>
    <s v="6:00-22:00"/>
    <s v="6:00-22:00"/>
    <d v="1899-12-30T16:04:48"/>
    <n v="3.09"/>
    <n v="22"/>
    <x v="1"/>
    <x v="0"/>
    <s v="CHAdeMO"/>
    <n v="2019"/>
    <s v="Yes"/>
    <n v="4.5999999999999996"/>
    <n v="4"/>
    <s v="Quarterly"/>
  </r>
  <r>
    <s v="EVS04413"/>
    <n v="34.078263"/>
    <n v="-118.232119"/>
    <s v="8937 Los Angeles Ave"/>
    <s v=" Los Angeles"/>
    <s v="United States"/>
    <s v="United States"/>
    <s v="North America"/>
    <s v="AC Level 2"/>
    <n v="0.18"/>
    <d v="2025-07-24T00:00:00"/>
    <s v="9.00-21.00"/>
    <d v="1900-01-11T00:00:00"/>
    <n v="6.96"/>
    <n v="94"/>
    <x v="4"/>
    <x v="2"/>
    <s v="Tesla, CHAdeMO"/>
    <n v="2019"/>
    <s v="No"/>
    <n v="4.8"/>
    <n v="9"/>
    <s v="Monthly"/>
  </r>
  <r>
    <s v="EVS04416"/>
    <n v="39.814847999999998"/>
    <n v="116.445353"/>
    <s v="3856 Beijing Ave"/>
    <s v=" Beijing"/>
    <s v="China"/>
    <s v="China"/>
    <s v="Asia"/>
    <s v="AC Level 2"/>
    <n v="0.34"/>
    <s v="6:00-22:00"/>
    <s v="6:00-22:00"/>
    <d v="1899-12-30T16:04:48"/>
    <n v="6.21"/>
    <n v="53"/>
    <x v="2"/>
    <x v="0"/>
    <s v="Tesla, CCS"/>
    <n v="2020"/>
    <s v="No"/>
    <n v="3.9"/>
    <n v="2"/>
    <s v="Monthly"/>
  </r>
  <r>
    <s v="EVS04418"/>
    <n v="34.067172999999997"/>
    <n v="-118.266497"/>
    <s v="4493 Los Angeles Ave"/>
    <s v=" Los Angeles"/>
    <s v="United States"/>
    <s v="United States"/>
    <s v="North America"/>
    <s v="AC Level 2"/>
    <n v="0.15"/>
    <s v="6:00-22:00"/>
    <s v="6:00-22:00"/>
    <d v="1899-12-30T16:04:48"/>
    <n v="6.9"/>
    <n v="38"/>
    <x v="0"/>
    <x v="1"/>
    <s v="Tesla, Type 2"/>
    <n v="2019"/>
    <s v="No"/>
    <n v="4.7"/>
    <n v="6"/>
    <s v="Quarterly"/>
  </r>
  <r>
    <s v="EVS04422"/>
    <n v="19.520544999999998"/>
    <n v="-99.055871999999994"/>
    <s v="808 Mexico City Ave"/>
    <s v=" Mexico City"/>
    <s v="Mexico"/>
    <s v="Mexico"/>
    <s v="North America"/>
    <s v="AC Level 2"/>
    <n v="0.31"/>
    <s v="9:00-18:00"/>
    <s v="9:00-18:00"/>
    <d v="1899-12-30T08:52:48"/>
    <n v="4.8"/>
    <n v="97"/>
    <x v="0"/>
    <x v="3"/>
    <s v="Tesla, Type 2"/>
    <n v="2021"/>
    <s v="Yes"/>
    <n v="3.6"/>
    <n v="2"/>
    <s v="Monthly"/>
  </r>
  <r>
    <s v="EVS04426"/>
    <n v="52.468679999999999"/>
    <n v="13.351335000000001"/>
    <s v="8207 Berlin Ave"/>
    <s v=" Berlin"/>
    <s v="Germany"/>
    <s v="Germany"/>
    <s v="Europe"/>
    <s v="AC Level 2"/>
    <n v="0.39"/>
    <s v="6:00-22:00"/>
    <s v="6:00-22:00"/>
    <d v="1899-12-30T16:04:48"/>
    <n v="19.350000000000001"/>
    <n v="15"/>
    <x v="2"/>
    <x v="1"/>
    <s v="Type 2"/>
    <n v="2014"/>
    <s v="Yes"/>
    <n v="3.6"/>
    <n v="2"/>
    <s v="Annually"/>
  </r>
  <r>
    <s v="EVS04429"/>
    <n v="55.892878000000003"/>
    <n v="37.564124"/>
    <s v="5674 Moscow Ave"/>
    <s v=" Moscow"/>
    <s v="Russia"/>
    <s v="Russia"/>
    <s v="Europe"/>
    <s v="AC Level 2"/>
    <n v="0.45"/>
    <d v="2025-07-24T00:00:00"/>
    <s v="9.00-21.00"/>
    <d v="1900-01-11T00:00:00"/>
    <n v="6.39"/>
    <n v="38"/>
    <x v="2"/>
    <x v="1"/>
    <s v="Type 2, Tesla"/>
    <n v="2016"/>
    <s v="Yes"/>
    <n v="3.1"/>
    <n v="9"/>
    <s v="Quarterly"/>
  </r>
  <r>
    <s v="EVS04430"/>
    <n v="13.870895000000001"/>
    <n v="100.523471"/>
    <s v="5790 Bangkok Ave"/>
    <s v=" Bangkok"/>
    <s v="Thailand"/>
    <s v="Thailand"/>
    <s v="Asia"/>
    <s v="AC Level 2"/>
    <n v="0.26"/>
    <s v="9:00-18:00"/>
    <s v="9:00-18:00"/>
    <d v="1899-12-30T08:52:48"/>
    <n v="1.47"/>
    <n v="17"/>
    <x v="3"/>
    <x v="3"/>
    <s v="CCS"/>
    <n v="2022"/>
    <s v="Yes"/>
    <n v="3.7"/>
    <n v="4"/>
    <s v="Monthly"/>
  </r>
  <r>
    <s v="EVS04439"/>
    <n v="43.669989000000001"/>
    <n v="-79.312329000000005"/>
    <s v="8180 Toronto Ave"/>
    <s v=" Toronto"/>
    <s v="Canada"/>
    <s v="Canada"/>
    <s v="North America"/>
    <s v="AC Level 2"/>
    <n v="0.35"/>
    <d v="2025-07-24T00:00:00"/>
    <s v="9.00-21.00"/>
    <d v="1900-01-11T00:00:00"/>
    <n v="4.57"/>
    <n v="98"/>
    <x v="1"/>
    <x v="0"/>
    <s v="Tesla, Type 2"/>
    <n v="2023"/>
    <s v="No"/>
    <n v="4.2"/>
    <n v="6"/>
    <s v="Monthly"/>
  </r>
  <r>
    <s v="EVS04440"/>
    <n v="-33.835281999999999"/>
    <n v="18.504563000000001"/>
    <s v="5071 Cape Town Ave"/>
    <s v=" Cape Town"/>
    <s v="South Africa"/>
    <s v="South Africa"/>
    <s v="Africa"/>
    <s v="AC Level 2"/>
    <n v="0.35"/>
    <s v="9:00-18:00"/>
    <s v="9:00-18:00"/>
    <d v="1899-12-30T08:52:48"/>
    <n v="5.39"/>
    <n v="53"/>
    <x v="4"/>
    <x v="2"/>
    <s v="CHAdeMO"/>
    <n v="2019"/>
    <s v="No"/>
    <n v="3.6"/>
    <n v="1"/>
    <s v="Monthly"/>
  </r>
  <r>
    <s v="EVS04443"/>
    <n v="41.881312000000001"/>
    <n v="-87.726404000000002"/>
    <s v="737 Chicago Ave"/>
    <s v=" Chicago"/>
    <s v="United States"/>
    <s v="United States"/>
    <s v="North America"/>
    <s v="AC Level 2"/>
    <n v="0.13"/>
    <d v="2025-07-24T00:00:00"/>
    <s v="9.00-21.00"/>
    <d v="1900-01-11T00:00:00"/>
    <n v="5.93"/>
    <n v="90"/>
    <x v="1"/>
    <x v="3"/>
    <s v="CHAdeMO"/>
    <n v="2023"/>
    <s v="No"/>
    <n v="4.5"/>
    <n v="5"/>
    <s v="Quarterly"/>
  </r>
  <r>
    <s v="EVS04444"/>
    <n v="37.772903999999997"/>
    <n v="-122.320188"/>
    <s v="3871 San Francisco Ave"/>
    <s v=" San Francisco"/>
    <s v="United States"/>
    <s v="United States"/>
    <s v="North America"/>
    <s v="AC Level 2"/>
    <n v="0.31"/>
    <d v="2025-07-24T00:00:00"/>
    <s v="9.00-21.00"/>
    <d v="1900-01-11T00:00:00"/>
    <n v="19.809999999999999"/>
    <n v="87"/>
    <x v="3"/>
    <x v="1"/>
    <s v="CCS, Tesla"/>
    <n v="2017"/>
    <s v="Yes"/>
    <n v="3.7"/>
    <n v="10"/>
    <s v="Monthly"/>
  </r>
  <r>
    <s v="EVS04445"/>
    <n v="19.462353"/>
    <n v="-99.132722999999999"/>
    <s v="3215 Mexico City Ave"/>
    <s v=" Mexico City"/>
    <s v="Mexico"/>
    <s v="Mexico"/>
    <s v="North America"/>
    <s v="AC Level 2"/>
    <n v="0.21"/>
    <s v="6:00-22:00"/>
    <s v="6:00-22:00"/>
    <d v="1899-12-30T16:04:48"/>
    <n v="17.13"/>
    <n v="35"/>
    <x v="2"/>
    <x v="3"/>
    <s v="Tesla"/>
    <n v="2019"/>
    <s v="Yes"/>
    <n v="3.4"/>
    <n v="3"/>
    <s v="Monthly"/>
  </r>
  <r>
    <s v="EVS04446"/>
    <n v="18.984788999999999"/>
    <n v="72.807019999999994"/>
    <s v="5956 Mumbai Ave"/>
    <s v=" Mumbai"/>
    <s v="India"/>
    <s v="India"/>
    <s v="Asia"/>
    <s v="AC Level 2"/>
    <n v="0.31"/>
    <s v="9:00-18:00"/>
    <s v="9:00-18:00"/>
    <d v="1899-12-30T08:52:48"/>
    <n v="14.4"/>
    <n v="44"/>
    <x v="0"/>
    <x v="0"/>
    <s v="Tesla, CHAdeMO"/>
    <n v="2023"/>
    <s v="Yes"/>
    <n v="3.6"/>
    <n v="9"/>
    <s v="Annually"/>
  </r>
  <r>
    <s v="EVS04448"/>
    <n v="52.591619000000001"/>
    <n v="13.413351"/>
    <s v="2480 Berlin Ave"/>
    <s v=" Berlin"/>
    <s v="Germany"/>
    <s v="Germany"/>
    <s v="Europe"/>
    <s v="AC Level 2"/>
    <n v="0.12"/>
    <d v="2025-07-24T00:00:00"/>
    <s v="9.00-21.00"/>
    <d v="1900-01-11T00:00:00"/>
    <n v="16.350000000000001"/>
    <n v="32"/>
    <x v="0"/>
    <x v="2"/>
    <s v="CHAdeMO"/>
    <n v="2017"/>
    <s v="No"/>
    <n v="4.7"/>
    <n v="1"/>
    <s v="Quarterly"/>
  </r>
  <r>
    <s v="EVS04459"/>
    <n v="37.754376000000001"/>
    <n v="-122.457177"/>
    <s v="3647 San Francisco Ave"/>
    <s v=" San Francisco"/>
    <s v="United States"/>
    <s v="United States"/>
    <s v="North America"/>
    <s v="AC Level 2"/>
    <n v="0.46"/>
    <s v="6:00-22:00"/>
    <s v="6:00-22:00"/>
    <d v="1899-12-30T16:04:48"/>
    <n v="1.37"/>
    <n v="20"/>
    <x v="0"/>
    <x v="2"/>
    <s v="Type 2, Tesla"/>
    <n v="2017"/>
    <s v="No"/>
    <n v="3.3"/>
    <n v="4"/>
    <s v="Annually"/>
  </r>
  <r>
    <s v="EVS04462"/>
    <n v="-33.801375"/>
    <n v="151.37637699999999"/>
    <s v="9507 Sydney Ave"/>
    <s v=" Sydney"/>
    <s v="Australia"/>
    <s v="Australia"/>
    <s v="Australia"/>
    <s v="AC Level 2"/>
    <n v="0.5"/>
    <d v="2025-07-24T00:00:00"/>
    <s v="9.00-21.00"/>
    <d v="1900-01-11T00:00:00"/>
    <n v="15.89"/>
    <n v="58"/>
    <x v="1"/>
    <x v="0"/>
    <s v="Tesla"/>
    <n v="2016"/>
    <s v="Yes"/>
    <n v="3.9"/>
    <n v="8"/>
    <s v="Annually"/>
  </r>
  <r>
    <s v="EVS04463"/>
    <n v="19.193082"/>
    <n v="72.864097999999998"/>
    <s v="1050 Mumbai Ave"/>
    <s v=" Mumbai"/>
    <s v="India"/>
    <s v="India"/>
    <s v="Asia"/>
    <s v="AC Level 2"/>
    <n v="0.41"/>
    <d v="2025-07-24T00:00:00"/>
    <s v="9.00-21.00"/>
    <d v="1900-01-11T00:00:00"/>
    <n v="10.47"/>
    <n v="18"/>
    <x v="3"/>
    <x v="1"/>
    <s v="CCS"/>
    <n v="2019"/>
    <s v="No"/>
    <n v="3.4"/>
    <n v="5"/>
    <s v="Monthly"/>
  </r>
  <r>
    <s v="EVS04464"/>
    <n v="55.860661999999998"/>
    <n v="37.597240999999997"/>
    <s v="4621 Moscow Ave"/>
    <s v=" Moscow"/>
    <s v="Russia"/>
    <s v="Russia"/>
    <s v="Europe"/>
    <s v="AC Level 2"/>
    <n v="0.21"/>
    <s v="9:00-18:00"/>
    <s v="9:00-18:00"/>
    <d v="1899-12-30T08:52:48"/>
    <n v="12.47"/>
    <n v="95"/>
    <x v="0"/>
    <x v="3"/>
    <s v="Type 2"/>
    <n v="2012"/>
    <s v="Yes"/>
    <n v="3.1"/>
    <n v="3"/>
    <s v="Quarterly"/>
  </r>
  <r>
    <s v="EVS04466"/>
    <n v="41.879403000000003"/>
    <n v="-87.703945000000004"/>
    <s v="6347 Chicago Ave"/>
    <s v=" Chicago"/>
    <s v="United States"/>
    <s v="United States"/>
    <s v="North America"/>
    <s v="AC Level 2"/>
    <n v="0.43"/>
    <d v="2025-07-24T00:00:00"/>
    <s v="9.00-21.00"/>
    <d v="1900-01-11T00:00:00"/>
    <n v="17.09"/>
    <n v="43"/>
    <x v="0"/>
    <x v="2"/>
    <s v="Type 2"/>
    <n v="2015"/>
    <s v="Yes"/>
    <n v="4.4000000000000004"/>
    <n v="2"/>
    <s v="Quarterly"/>
  </r>
  <r>
    <s v="EVS04469"/>
    <n v="19.093999"/>
    <n v="72.875078000000002"/>
    <s v="4343 Mumbai Ave"/>
    <s v=" Mumbai"/>
    <s v="India"/>
    <s v="India"/>
    <s v="Asia"/>
    <s v="AC Level 2"/>
    <n v="0.42"/>
    <d v="2025-07-24T00:00:00"/>
    <s v="9.00-21.00"/>
    <d v="1900-01-11T00:00:00"/>
    <n v="9.66"/>
    <n v="83"/>
    <x v="3"/>
    <x v="3"/>
    <s v="Tesla, CCS"/>
    <n v="2011"/>
    <s v="No"/>
    <n v="4.4000000000000004"/>
    <n v="10"/>
    <s v="Quarterly"/>
  </r>
  <r>
    <s v="EVS04471"/>
    <n v="84.497990999999999"/>
    <n v="45.114904000000003"/>
    <s v="2750 Random Rd"/>
    <s v="Not Found"/>
    <s v="Not Found"/>
    <s v="Not Found"/>
    <s v="Not Found"/>
    <s v="AC Level 2"/>
    <n v="0.1"/>
    <s v="6:00-22:00"/>
    <s v="6:00-22:00"/>
    <d v="1899-12-30T16:04:48"/>
    <n v="5.17"/>
    <n v="13"/>
    <x v="0"/>
    <x v="3"/>
    <s v="CHAdeMO"/>
    <n v="2011"/>
    <s v="No"/>
    <n v="4.2"/>
    <n v="1"/>
    <s v="Monthly"/>
  </r>
  <r>
    <s v="EVS04473"/>
    <n v="52.420271999999997"/>
    <n v="13.352017999999999"/>
    <s v="3922 Berlin Ave"/>
    <s v=" Berlin"/>
    <s v="Germany"/>
    <s v="Germany"/>
    <s v="Europe"/>
    <s v="AC Level 2"/>
    <n v="0.21"/>
    <s v="6:00-22:00"/>
    <s v="6:00-22:00"/>
    <d v="1899-12-30T16:04:48"/>
    <n v="18.32"/>
    <n v="81"/>
    <x v="1"/>
    <x v="3"/>
    <s v="CHAdeMO"/>
    <n v="2016"/>
    <s v="No"/>
    <n v="3.8"/>
    <n v="6"/>
    <s v="Monthly"/>
  </r>
  <r>
    <s v="EVS04479"/>
    <n v="25.345399"/>
    <n v="55.275376999999999"/>
    <s v="9018 Dubai Ave"/>
    <s v=" Dubai"/>
    <s v="United Arab Emirates"/>
    <s v="United Arab Emirates"/>
    <s v="Asia"/>
    <s v="AC Level 2"/>
    <n v="0.21"/>
    <s v="9:00-18:00"/>
    <s v="9:00-18:00"/>
    <d v="1899-12-30T08:52:48"/>
    <n v="14.7"/>
    <n v="54"/>
    <x v="4"/>
    <x v="3"/>
    <s v="CHAdeMO, CCS"/>
    <n v="2019"/>
    <s v="Yes"/>
    <n v="3"/>
    <n v="2"/>
    <s v="Monthly"/>
  </r>
  <r>
    <s v="EVS04484"/>
    <n v="19.064171000000002"/>
    <n v="72.826871999999995"/>
    <s v="4757 Mumbai Ave"/>
    <s v=" Mumbai"/>
    <s v="India"/>
    <s v="India"/>
    <s v="Asia"/>
    <s v="AC Level 2"/>
    <n v="0.36"/>
    <s v="6:00-22:00"/>
    <s v="6:00-22:00"/>
    <d v="1899-12-30T16:04:48"/>
    <n v="2.77"/>
    <n v="91"/>
    <x v="0"/>
    <x v="1"/>
    <s v="CCS"/>
    <n v="2021"/>
    <s v="Yes"/>
    <n v="4.0999999999999996"/>
    <n v="6"/>
    <s v="Annually"/>
  </r>
  <r>
    <s v="EVS04486"/>
    <n v="37.849198999999999"/>
    <n v="-122.427497"/>
    <s v="7379 San Francisco Ave"/>
    <s v=" San Francisco"/>
    <s v="United States"/>
    <s v="United States"/>
    <s v="North America"/>
    <s v="AC Level 2"/>
    <n v="0.18"/>
    <s v="9:00-18:00"/>
    <s v="9:00-18:00"/>
    <d v="1899-12-30T08:52:48"/>
    <n v="12.32"/>
    <n v="50"/>
    <x v="0"/>
    <x v="0"/>
    <s v="CCS, Tesla"/>
    <n v="2021"/>
    <s v="Yes"/>
    <n v="3.3"/>
    <n v="7"/>
    <s v="Quarterly"/>
  </r>
  <r>
    <s v="EVS04487"/>
    <n v="13.883478999999999"/>
    <n v="100.440815"/>
    <s v="4327 Bangkok Ave"/>
    <s v=" Bangkok"/>
    <s v="Thailand"/>
    <s v="Thailand"/>
    <s v="Asia"/>
    <s v="AC Level 2"/>
    <n v="0.39"/>
    <s v="6:00-22:00"/>
    <s v="6:00-22:00"/>
    <d v="1899-12-30T16:04:48"/>
    <n v="13.31"/>
    <n v="14"/>
    <x v="0"/>
    <x v="3"/>
    <s v="CHAdeMO, CCS"/>
    <n v="2022"/>
    <s v="No"/>
    <n v="3.6"/>
    <n v="2"/>
    <s v="Quarterly"/>
  </r>
  <r>
    <s v="EVS04490"/>
    <n v="39.957455000000003"/>
    <n v="116.416854"/>
    <s v="4394 Beijing Ave"/>
    <s v=" Beijing"/>
    <s v="China"/>
    <s v="China"/>
    <s v="Asia"/>
    <s v="AC Level 2"/>
    <n v="0.46"/>
    <s v="6:00-22:00"/>
    <s v="6:00-22:00"/>
    <d v="1899-12-30T16:04:48"/>
    <n v="10.78"/>
    <n v="75"/>
    <x v="3"/>
    <x v="1"/>
    <s v="Type 2"/>
    <n v="2010"/>
    <s v="No"/>
    <n v="4.9000000000000004"/>
    <n v="8"/>
    <s v="Annually"/>
  </r>
  <r>
    <s v="EVS04491"/>
    <n v="-33.002988000000002"/>
    <n v="-15.871847000000001"/>
    <s v="1440 Random Rd"/>
    <s v="Error"/>
    <s v="Error"/>
    <s v="Error"/>
    <s v="Error"/>
    <s v="AC Level 2"/>
    <n v="0.11"/>
    <d v="2025-07-24T00:00:00"/>
    <s v="9.00-21.00"/>
    <d v="1900-01-11T00:00:00"/>
    <n v="11.48"/>
    <n v="96"/>
    <x v="3"/>
    <x v="2"/>
    <s v="Type 2, CCS"/>
    <n v="2015"/>
    <s v="Yes"/>
    <n v="4.5999999999999996"/>
    <n v="10"/>
    <s v="Quarterly"/>
  </r>
  <r>
    <s v="EVS04497"/>
    <n v="41.869522000000003"/>
    <n v="-87.633313000000001"/>
    <s v="1229 Chicago Ave"/>
    <s v=" Chicago"/>
    <s v="United States"/>
    <s v="United States"/>
    <s v="North America"/>
    <s v="AC Level 2"/>
    <n v="0.13"/>
    <s v="9:00-18:00"/>
    <s v="9:00-18:00"/>
    <d v="1899-12-30T08:52:48"/>
    <n v="10.02"/>
    <n v="12"/>
    <x v="3"/>
    <x v="1"/>
    <s v="CHAdeMO, Tesla"/>
    <n v="2014"/>
    <s v="No"/>
    <n v="4.7"/>
    <n v="2"/>
    <s v="Annually"/>
  </r>
  <r>
    <s v="EVS04502"/>
    <n v="55.880932999999999"/>
    <n v="37.550217000000004"/>
    <s v="5844 Moscow Ave"/>
    <s v=" Moscow"/>
    <s v="Russia"/>
    <s v="Russia"/>
    <s v="Europe"/>
    <s v="AC Level 2"/>
    <n v="0.24"/>
    <s v="6:00-22:00"/>
    <s v="6:00-22:00"/>
    <d v="1899-12-30T16:04:48"/>
    <n v="5.18"/>
    <n v="83"/>
    <x v="0"/>
    <x v="2"/>
    <s v="CHAdeMO"/>
    <n v="2012"/>
    <s v="Yes"/>
    <n v="3.6"/>
    <n v="6"/>
    <s v="Quarterly"/>
  </r>
  <r>
    <s v="EVS04505"/>
    <n v="41.991827999999998"/>
    <n v="-87.766666999999998"/>
    <s v="4400 Chicago Ave"/>
    <s v=" Chicago"/>
    <s v="United States"/>
    <s v="United States"/>
    <s v="North America"/>
    <s v="AC Level 2"/>
    <n v="0.27"/>
    <d v="2025-07-24T00:00:00"/>
    <s v="9.00-21.00"/>
    <d v="1900-01-11T00:00:00"/>
    <n v="11.44"/>
    <n v="74"/>
    <x v="2"/>
    <x v="1"/>
    <s v="Type 2"/>
    <n v="2023"/>
    <s v="Yes"/>
    <n v="3.4"/>
    <n v="7"/>
    <s v="Monthly"/>
  </r>
  <r>
    <s v="EVS04509"/>
    <n v="-33.720607999999999"/>
    <n v="151.356313"/>
    <s v="8626 Sydney Ave"/>
    <s v=" Sydney"/>
    <s v="Australia"/>
    <s v="Australia"/>
    <s v="Australia"/>
    <s v="AC Level 2"/>
    <n v="0.49"/>
    <s v="9:00-18:00"/>
    <s v="9:00-18:00"/>
    <d v="1899-12-30T08:52:48"/>
    <n v="3.06"/>
    <n v="92"/>
    <x v="3"/>
    <x v="2"/>
    <s v="CCS"/>
    <n v="2018"/>
    <s v="No"/>
    <n v="3.8"/>
    <n v="2"/>
    <s v="Quarterly"/>
  </r>
  <r>
    <s v="EVS04510"/>
    <n v="19.575755999999998"/>
    <n v="-99.172152999999994"/>
    <s v="9504 Mexico City Ave"/>
    <s v=" Mexico City"/>
    <s v="Mexico"/>
    <s v="Mexico"/>
    <s v="North America"/>
    <s v="AC Level 2"/>
    <n v="0.13"/>
    <s v="6:00-22:00"/>
    <s v="6:00-22:00"/>
    <d v="1899-12-30T16:04:48"/>
    <n v="14.75"/>
    <n v="50"/>
    <x v="0"/>
    <x v="3"/>
    <s v="Type 2, CHAdeMO"/>
    <n v="2016"/>
    <s v="Yes"/>
    <n v="3.2"/>
    <n v="6"/>
    <s v="Annually"/>
  </r>
  <r>
    <s v="EVS04515"/>
    <n v="-33.792923999999999"/>
    <n v="18.463539000000001"/>
    <s v="7732 Cape Town Ave"/>
    <s v=" Cape Town"/>
    <s v="South Africa"/>
    <s v="South Africa"/>
    <s v="Africa"/>
    <s v="AC Level 2"/>
    <n v="0.27"/>
    <s v="6:00-22:00"/>
    <s v="6:00-22:00"/>
    <d v="1899-12-30T16:04:48"/>
    <n v="9.86"/>
    <n v="65"/>
    <x v="1"/>
    <x v="3"/>
    <s v="Type 2, CCS"/>
    <n v="2017"/>
    <s v="Yes"/>
    <n v="4.0999999999999996"/>
    <n v="8"/>
    <s v="Annually"/>
  </r>
  <r>
    <s v="EVS04517"/>
    <n v="52.455454000000003"/>
    <n v="13.450939999999999"/>
    <s v="4071 Berlin Ave"/>
    <s v=" Berlin"/>
    <s v="Germany"/>
    <s v="Germany"/>
    <s v="Europe"/>
    <s v="AC Level 2"/>
    <n v="0.28000000000000003"/>
    <d v="2025-07-24T00:00:00"/>
    <s v="9.00-21.00"/>
    <d v="1900-01-11T00:00:00"/>
    <n v="15.82"/>
    <n v="12"/>
    <x v="3"/>
    <x v="0"/>
    <s v="Type 2, CCS"/>
    <n v="2016"/>
    <s v="Yes"/>
    <n v="3"/>
    <n v="3"/>
    <s v="Quarterly"/>
  </r>
  <r>
    <s v="EVS04519"/>
    <n v="37.802500999999999"/>
    <n v="-122.30936"/>
    <s v="5728 San Francisco Ave"/>
    <s v=" San Francisco"/>
    <s v="United States"/>
    <s v="United States"/>
    <s v="North America"/>
    <s v="AC Level 2"/>
    <n v="0.47"/>
    <s v="9:00-18:00"/>
    <s v="9:00-18:00"/>
    <d v="1899-12-30T08:52:48"/>
    <n v="14.6"/>
    <n v="82"/>
    <x v="3"/>
    <x v="2"/>
    <s v="CCS"/>
    <n v="2011"/>
    <s v="Yes"/>
    <n v="4.7"/>
    <n v="10"/>
    <s v="Monthly"/>
  </r>
  <r>
    <s v="EVS04521"/>
    <n v="-84.803245000000004"/>
    <n v="110.33262499999999"/>
    <s v="9592 Random Rd"/>
    <s v="Not Found"/>
    <s v="Not Found"/>
    <s v="Not Found"/>
    <s v="Not Found"/>
    <s v="AC Level 2"/>
    <n v="0.26"/>
    <s v="6:00-22:00"/>
    <s v="6:00-22:00"/>
    <d v="1899-12-30T16:04:48"/>
    <n v="6.63"/>
    <n v="53"/>
    <x v="1"/>
    <x v="0"/>
    <s v="CCS, Type 2"/>
    <n v="2021"/>
    <s v="Yes"/>
    <n v="3.9"/>
    <n v="2"/>
    <s v="Quarterly"/>
  </r>
  <r>
    <s v="EVS04525"/>
    <n v="13.751929000000001"/>
    <n v="100.422845"/>
    <s v="1125 Bangkok Ave"/>
    <s v=" Bangkok"/>
    <s v="Thailand"/>
    <s v="Thailand"/>
    <s v="Asia"/>
    <s v="AC Level 2"/>
    <n v="0.44"/>
    <s v="6:00-22:00"/>
    <s v="6:00-22:00"/>
    <d v="1899-12-30T16:04:48"/>
    <n v="10.98"/>
    <n v="18"/>
    <x v="4"/>
    <x v="2"/>
    <s v="Type 2"/>
    <n v="2017"/>
    <s v="Yes"/>
    <n v="4.5"/>
    <n v="2"/>
    <s v="Quarterly"/>
  </r>
  <r>
    <s v="EVS04528"/>
    <n v="-23.517590999999999"/>
    <n v="-46.649636000000001"/>
    <s v="3322 SÃ£o Paulo Ave"/>
    <s v=" SÃ£o Paulo"/>
    <s v="Brazil"/>
    <s v="Brazil"/>
    <s v="South America"/>
    <s v="AC Level 2"/>
    <n v="0.35"/>
    <d v="2025-07-24T00:00:00"/>
    <s v="9.00-21.00"/>
    <d v="1900-01-11T00:00:00"/>
    <n v="8.8000000000000007"/>
    <n v="32"/>
    <x v="1"/>
    <x v="2"/>
    <s v="CCS"/>
    <n v="2016"/>
    <s v="Yes"/>
    <n v="3.4"/>
    <n v="5"/>
    <s v="Monthly"/>
  </r>
  <r>
    <s v="EVS04529"/>
    <n v="39.831206999999999"/>
    <n v="116.319419"/>
    <s v="1803 Beijing Ave"/>
    <s v=" Beijing"/>
    <s v="China"/>
    <s v="China"/>
    <s v="Asia"/>
    <s v="AC Level 2"/>
    <n v="0.48"/>
    <d v="2025-07-24T00:00:00"/>
    <s v="9.00-21.00"/>
    <d v="1900-01-11T00:00:00"/>
    <n v="7.19"/>
    <n v="43"/>
    <x v="3"/>
    <x v="1"/>
    <s v="CHAdeMO, Type 2"/>
    <n v="2012"/>
    <s v="No"/>
    <n v="3.7"/>
    <n v="2"/>
    <s v="Annually"/>
  </r>
  <r>
    <s v="EVS04532"/>
    <n v="52.572130999999999"/>
    <n v="13.320041"/>
    <s v="6057 Berlin Ave"/>
    <s v=" Berlin"/>
    <s v="Germany"/>
    <s v="Germany"/>
    <s v="Europe"/>
    <s v="AC Level 2"/>
    <n v="0.45"/>
    <s v="6:00-22:00"/>
    <s v="6:00-22:00"/>
    <d v="1899-12-30T16:04:48"/>
    <n v="18.71"/>
    <n v="41"/>
    <x v="3"/>
    <x v="3"/>
    <s v="Type 2"/>
    <n v="2015"/>
    <s v="Yes"/>
    <n v="4.7"/>
    <n v="6"/>
    <s v="Quarterly"/>
  </r>
  <r>
    <s v="EVS04534"/>
    <n v="34.082819999999998"/>
    <n v="-118.34868899999999"/>
    <s v="6029 Los Angeles Ave"/>
    <s v=" Los Angeles"/>
    <s v="United States"/>
    <s v="United States"/>
    <s v="North America"/>
    <s v="AC Level 2"/>
    <n v="0.17"/>
    <s v="6:00-22:00"/>
    <s v="6:00-22:00"/>
    <d v="1899-12-30T16:04:48"/>
    <n v="0.96"/>
    <n v="22"/>
    <x v="4"/>
    <x v="3"/>
    <s v="Type 2, CCS"/>
    <n v="2023"/>
    <s v="No"/>
    <n v="4"/>
    <n v="5"/>
    <s v="Annually"/>
  </r>
  <r>
    <s v="EVS04535"/>
    <n v="34.043821000000001"/>
    <n v="-118.376414"/>
    <s v="1611 Los Angeles Ave"/>
    <s v=" Los Angeles"/>
    <s v="United States"/>
    <s v="United States"/>
    <s v="North America"/>
    <s v="AC Level 2"/>
    <n v="0.42"/>
    <d v="2025-07-24T00:00:00"/>
    <s v="9.00-21.00"/>
    <d v="1900-01-11T00:00:00"/>
    <n v="11.99"/>
    <n v="21"/>
    <x v="3"/>
    <x v="2"/>
    <s v="CHAdeMO, Tesla"/>
    <n v="2016"/>
    <s v="Yes"/>
    <n v="4.5999999999999996"/>
    <n v="2"/>
    <s v="Quarterly"/>
  </r>
  <r>
    <s v="EVS04539"/>
    <n v="37.885593999999998"/>
    <n v="-122.439369"/>
    <s v="1515 San Francisco Ave"/>
    <s v=" San Francisco"/>
    <s v="United States"/>
    <s v="United States"/>
    <s v="North America"/>
    <s v="AC Level 2"/>
    <n v="0.45"/>
    <d v="2025-07-24T00:00:00"/>
    <s v="9.00-21.00"/>
    <d v="1900-01-11T00:00:00"/>
    <n v="9.91"/>
    <n v="75"/>
    <x v="0"/>
    <x v="1"/>
    <s v="CCS, Tesla"/>
    <n v="2013"/>
    <s v="No"/>
    <n v="4"/>
    <n v="4"/>
    <s v="Quarterly"/>
  </r>
  <r>
    <s v="EVS04543"/>
    <n v="-33.863577999999997"/>
    <n v="151.257666"/>
    <s v="5824 Sydney Ave"/>
    <s v=" Sydney"/>
    <s v="Australia"/>
    <s v="Australia"/>
    <s v="Australia"/>
    <s v="AC Level 2"/>
    <n v="0.3"/>
    <s v="9:00-18:00"/>
    <s v="9:00-18:00"/>
    <d v="1899-12-30T08:52:48"/>
    <n v="8.0299999999999994"/>
    <n v="56"/>
    <x v="4"/>
    <x v="2"/>
    <s v="CHAdeMO, Tesla"/>
    <n v="2017"/>
    <s v="No"/>
    <n v="4.4000000000000004"/>
    <n v="2"/>
    <s v="Annually"/>
  </r>
  <r>
    <s v="EVS04546"/>
    <n v="19.453060000000001"/>
    <n v="-99.073742999999993"/>
    <s v="6494 Mexico City Ave"/>
    <s v=" Mexico City"/>
    <s v="Mexico"/>
    <s v="Mexico"/>
    <s v="North America"/>
    <s v="AC Level 2"/>
    <n v="0.28999999999999998"/>
    <d v="2025-07-24T00:00:00"/>
    <s v="9.00-21.00"/>
    <d v="1900-01-11T00:00:00"/>
    <n v="7.37"/>
    <n v="25"/>
    <x v="3"/>
    <x v="1"/>
    <s v="Tesla, CHAdeMO"/>
    <n v="2021"/>
    <s v="Yes"/>
    <n v="3"/>
    <n v="8"/>
    <s v="Annually"/>
  </r>
  <r>
    <s v="EVS04548"/>
    <n v="55.761024999999997"/>
    <n v="37.677"/>
    <s v="8025 Moscow Ave"/>
    <s v=" Moscow"/>
    <s v="Russia"/>
    <s v="Russia"/>
    <s v="Europe"/>
    <s v="AC Level 2"/>
    <n v="0.4"/>
    <d v="2025-07-24T00:00:00"/>
    <s v="9.00-21.00"/>
    <d v="1900-01-11T00:00:00"/>
    <n v="13.61"/>
    <n v="81"/>
    <x v="0"/>
    <x v="2"/>
    <s v="Type 2, CCS"/>
    <n v="2019"/>
    <s v="Yes"/>
    <n v="4.4000000000000004"/>
    <n v="9"/>
    <s v="Monthly"/>
  </r>
  <r>
    <s v="EVS04551"/>
    <n v="-65.203237000000001"/>
    <n v="98.709200999999993"/>
    <s v="7163 Random Rd"/>
    <s v="Not Found"/>
    <s v="Not Found"/>
    <s v="Not Found"/>
    <s v="Not Found"/>
    <s v="AC Level 2"/>
    <n v="0.49"/>
    <d v="2025-07-24T00:00:00"/>
    <s v="9.00-21.00"/>
    <d v="1900-01-11T00:00:00"/>
    <n v="15.42"/>
    <n v="76"/>
    <x v="1"/>
    <x v="2"/>
    <s v="Tesla"/>
    <n v="2018"/>
    <s v="Yes"/>
    <n v="4.0999999999999996"/>
    <n v="4"/>
    <s v="Quarterly"/>
  </r>
  <r>
    <s v="EVS04557"/>
    <n v="-23.675923999999998"/>
    <n v="-46.534787000000001"/>
    <s v="6510 SÃ£o Paulo Ave"/>
    <s v=" SÃ£o Paulo"/>
    <s v="Brazil"/>
    <s v="Brazil"/>
    <s v="South America"/>
    <s v="AC Level 2"/>
    <n v="0.49"/>
    <s v="6:00-22:00"/>
    <s v="6:00-22:00"/>
    <d v="1899-12-30T16:04:48"/>
    <n v="15.81"/>
    <n v="86"/>
    <x v="1"/>
    <x v="2"/>
    <s v="Tesla"/>
    <n v="2013"/>
    <s v="No"/>
    <n v="3.9"/>
    <n v="6"/>
    <s v="Annually"/>
  </r>
  <r>
    <s v="EVS04559"/>
    <n v="-33.752617000000001"/>
    <n v="18.414822000000001"/>
    <s v="6715 Cape Town Ave"/>
    <s v=" Cape Town"/>
    <s v="South Africa"/>
    <s v="South Africa"/>
    <s v="Africa"/>
    <s v="AC Level 2"/>
    <n v="0.36"/>
    <s v="9:00-18:00"/>
    <s v="9:00-18:00"/>
    <d v="1899-12-30T08:52:48"/>
    <n v="18.21"/>
    <n v="46"/>
    <x v="2"/>
    <x v="0"/>
    <s v="Type 2, CHAdeMO"/>
    <n v="2022"/>
    <s v="No"/>
    <n v="3.6"/>
    <n v="3"/>
    <s v="Annually"/>
  </r>
  <r>
    <s v="EVS04560"/>
    <n v="25.237143"/>
    <n v="55.340758999999998"/>
    <s v="8440 Dubai Ave"/>
    <s v=" Dubai"/>
    <s v="United Arab Emirates"/>
    <s v="United Arab Emirates"/>
    <s v="Asia"/>
    <s v="AC Level 2"/>
    <n v="0.11"/>
    <d v="2025-07-24T00:00:00"/>
    <s v="9.00-21.00"/>
    <d v="1900-01-11T00:00:00"/>
    <n v="7.69"/>
    <n v="18"/>
    <x v="3"/>
    <x v="3"/>
    <s v="Tesla, Type 2"/>
    <n v="2018"/>
    <s v="Yes"/>
    <n v="3.3"/>
    <n v="9"/>
    <s v="Annually"/>
  </r>
  <r>
    <s v="EVS04562"/>
    <n v="19.515162"/>
    <n v="-99.191036999999994"/>
    <s v="6216 Mexico City Ave"/>
    <s v=" Mexico City"/>
    <s v="Mexico"/>
    <s v="Mexico"/>
    <s v="North America"/>
    <s v="AC Level 2"/>
    <n v="0.33"/>
    <d v="2025-07-24T00:00:00"/>
    <s v="9.00-21.00"/>
    <d v="1900-01-11T00:00:00"/>
    <n v="18.53"/>
    <n v="17"/>
    <x v="1"/>
    <x v="2"/>
    <s v="Tesla"/>
    <n v="2021"/>
    <s v="Yes"/>
    <n v="4.0999999999999996"/>
    <n v="1"/>
    <s v="Annually"/>
  </r>
  <r>
    <s v="EVS04568"/>
    <n v="55.868073000000003"/>
    <n v="37.678823000000001"/>
    <s v="700 Moscow Ave"/>
    <s v=" Moscow"/>
    <s v="Russia"/>
    <s v="Russia"/>
    <s v="Europe"/>
    <s v="AC Level 2"/>
    <n v="0.34"/>
    <s v="9:00-18:00"/>
    <s v="9:00-18:00"/>
    <d v="1899-12-30T08:52:48"/>
    <n v="1.26"/>
    <n v="13"/>
    <x v="1"/>
    <x v="0"/>
    <s v="CCS, Tesla"/>
    <n v="2021"/>
    <s v="No"/>
    <n v="4.2"/>
    <n v="10"/>
    <s v="Annually"/>
  </r>
  <r>
    <s v="EVS04570"/>
    <n v="25.350798999999999"/>
    <n v="55.396920999999999"/>
    <s v="5844 Dubai Ave"/>
    <s v=" Dubai"/>
    <s v="United Arab Emirates"/>
    <s v="United Arab Emirates"/>
    <s v="Asia"/>
    <s v="AC Level 2"/>
    <n v="0.27"/>
    <s v="6:00-22:00"/>
    <s v="6:00-22:00"/>
    <d v="1899-12-30T16:04:48"/>
    <n v="17.739999999999998"/>
    <n v="30"/>
    <x v="3"/>
    <x v="2"/>
    <s v="CHAdeMO, CCS"/>
    <n v="2015"/>
    <s v="No"/>
    <n v="4.8"/>
    <n v="3"/>
    <s v="Annually"/>
  </r>
  <r>
    <s v="EVS04573"/>
    <n v="-23.634004000000001"/>
    <n v="-46.559195000000003"/>
    <s v="2087 SÃ£o Paulo Ave"/>
    <s v=" SÃ£o Paulo"/>
    <s v="Brazil"/>
    <s v="Brazil"/>
    <s v="South America"/>
    <s v="AC Level 2"/>
    <n v="0.23"/>
    <d v="2025-07-24T00:00:00"/>
    <s v="9.00-21.00"/>
    <d v="1900-01-11T00:00:00"/>
    <n v="6.89"/>
    <n v="94"/>
    <x v="4"/>
    <x v="1"/>
    <s v="CHAdeMO, Type 2"/>
    <n v="2013"/>
    <s v="Yes"/>
    <n v="3.4"/>
    <n v="1"/>
    <s v="Annually"/>
  </r>
  <r>
    <s v="EVS04578"/>
    <n v="-33.836610999999998"/>
    <n v="151.24742699999999"/>
    <s v="9663 Sydney Ave"/>
    <s v=" Sydney"/>
    <s v="Australia"/>
    <s v="Australia"/>
    <s v="Australia"/>
    <s v="AC Level 2"/>
    <n v="0.26"/>
    <d v="2025-07-24T00:00:00"/>
    <s v="9.00-21.00"/>
    <d v="1900-01-11T00:00:00"/>
    <n v="19.61"/>
    <n v="62"/>
    <x v="3"/>
    <x v="2"/>
    <s v="CHAdeMO, CCS"/>
    <n v="2022"/>
    <s v="No"/>
    <n v="4.5"/>
    <n v="2"/>
    <s v="Annually"/>
  </r>
  <r>
    <s v="EVS04584"/>
    <n v="-33.842643000000002"/>
    <n v="18.433423999999999"/>
    <s v="313 Cape Town Ave"/>
    <s v=" Cape Town"/>
    <s v="South Africa"/>
    <s v="South Africa"/>
    <s v="Africa"/>
    <s v="AC Level 2"/>
    <n v="0.31"/>
    <s v="6:00-22:00"/>
    <s v="6:00-22:00"/>
    <d v="1899-12-30T16:04:48"/>
    <n v="8.4600000000000009"/>
    <n v="48"/>
    <x v="1"/>
    <x v="2"/>
    <s v="CCS"/>
    <n v="2021"/>
    <s v="No"/>
    <n v="3.6"/>
    <n v="8"/>
    <s v="Monthly"/>
  </r>
  <r>
    <s v="EVS04590"/>
    <n v="25.270949000000002"/>
    <n v="55.326560000000001"/>
    <s v="4954 Dubai Ave"/>
    <s v=" Dubai"/>
    <s v="United Arab Emirates"/>
    <s v="United Arab Emirates"/>
    <s v="Asia"/>
    <s v="AC Level 2"/>
    <n v="0.32"/>
    <d v="2025-07-24T00:00:00"/>
    <s v="9.00-21.00"/>
    <d v="1900-01-11T00:00:00"/>
    <n v="9.6199999999999992"/>
    <n v="72"/>
    <x v="3"/>
    <x v="0"/>
    <s v="Type 2, Tesla"/>
    <n v="2021"/>
    <s v="Yes"/>
    <n v="4.4000000000000004"/>
    <n v="2"/>
    <s v="Annually"/>
  </r>
  <r>
    <s v="EVS04591"/>
    <n v="-89.578852999999995"/>
    <n v="-52.465195000000001"/>
    <s v="2220 Random Rd"/>
    <s v="Not Found"/>
    <s v="Not Found"/>
    <s v="Not Found"/>
    <s v="Not Found"/>
    <s v="AC Level 2"/>
    <n v="0.17"/>
    <s v="6:00-22:00"/>
    <s v="6:00-22:00"/>
    <d v="1899-12-30T16:04:48"/>
    <n v="2.04"/>
    <n v="100"/>
    <x v="2"/>
    <x v="1"/>
    <s v="CCS, Tesla"/>
    <n v="2019"/>
    <s v="Yes"/>
    <n v="4"/>
    <n v="8"/>
    <s v="Quarterly"/>
  </r>
  <r>
    <s v="EVS04596"/>
    <n v="-33.771016000000003"/>
    <n v="151.34724299999999"/>
    <s v="7391 Sydney Ave"/>
    <s v=" Sydney"/>
    <s v="Australia"/>
    <s v="Australia"/>
    <s v="Australia"/>
    <s v="AC Level 2"/>
    <n v="0.19"/>
    <d v="2025-07-24T00:00:00"/>
    <s v="9.00-21.00"/>
    <d v="1900-01-11T00:00:00"/>
    <n v="3.55"/>
    <n v="75"/>
    <x v="1"/>
    <x v="1"/>
    <s v="Tesla"/>
    <n v="2022"/>
    <s v="No"/>
    <n v="4.8"/>
    <n v="9"/>
    <s v="Quarterly"/>
  </r>
  <r>
    <s v="EVS04600"/>
    <n v="-23.587145"/>
    <n v="-46.582751000000002"/>
    <s v="8523 SÃ£o Paulo Ave"/>
    <s v=" SÃ£o Paulo"/>
    <s v="Brazil"/>
    <s v="Brazil"/>
    <s v="South America"/>
    <s v="AC Level 2"/>
    <n v="0.45"/>
    <s v="9:00-18:00"/>
    <s v="9:00-18:00"/>
    <d v="1899-12-30T08:52:48"/>
    <n v="16.510000000000002"/>
    <n v="58"/>
    <x v="4"/>
    <x v="0"/>
    <s v="CCS"/>
    <n v="2016"/>
    <s v="No"/>
    <n v="4.0999999999999996"/>
    <n v="9"/>
    <s v="Monthly"/>
  </r>
  <r>
    <s v="EVS04601"/>
    <n v="-31.193738"/>
    <n v="-51.245314"/>
    <s v="3744 Random Rd"/>
    <n v="0"/>
    <s v="Not Found"/>
    <s v="Not Found"/>
    <s v="Not Found"/>
    <s v="AC Level 2"/>
    <n v="0.19"/>
    <s v="9:00-18:00"/>
    <s v="9:00-18:00"/>
    <d v="1899-12-30T08:52:48"/>
    <n v="8.85"/>
    <n v="91"/>
    <x v="4"/>
    <x v="0"/>
    <s v="CCS, Type 2"/>
    <n v="2015"/>
    <s v="Yes"/>
    <n v="3.7"/>
    <n v="2"/>
    <s v="Monthly"/>
  </r>
  <r>
    <s v="EVS04603"/>
    <n v="13.777207000000001"/>
    <n v="100.497163"/>
    <s v="2026 Bangkok Ave"/>
    <s v=" Bangkok"/>
    <s v="Thailand"/>
    <s v="Thailand"/>
    <s v="Asia"/>
    <s v="AC Level 2"/>
    <n v="0.37"/>
    <d v="2025-07-24T00:00:00"/>
    <s v="9.00-21.00"/>
    <d v="1900-01-11T00:00:00"/>
    <n v="13.67"/>
    <n v="36"/>
    <x v="1"/>
    <x v="2"/>
    <s v="Type 2, CCS"/>
    <n v="2010"/>
    <s v="Yes"/>
    <n v="3.8"/>
    <n v="6"/>
    <s v="Monthly"/>
  </r>
  <r>
    <s v="EVS04604"/>
    <n v="37.806047999999997"/>
    <n v="-122.471242"/>
    <s v="8199 San Francisco Ave"/>
    <s v=" San Francisco"/>
    <s v="United States"/>
    <s v="United States"/>
    <s v="North America"/>
    <s v="AC Level 2"/>
    <n v="0.4"/>
    <s v="6:00-22:00"/>
    <s v="6:00-22:00"/>
    <d v="1899-12-30T16:04:48"/>
    <n v="17.52"/>
    <n v="11"/>
    <x v="0"/>
    <x v="3"/>
    <s v="Tesla, CCS"/>
    <n v="2013"/>
    <s v="Yes"/>
    <n v="4.9000000000000004"/>
    <n v="8"/>
    <s v="Quarterly"/>
  </r>
  <r>
    <s v="EVS04605"/>
    <n v="-33.730294999999998"/>
    <n v="151.246692"/>
    <s v="6467 Sydney Ave"/>
    <s v=" Sydney"/>
    <s v="Australia"/>
    <s v="Australia"/>
    <s v="Australia"/>
    <s v="AC Level 2"/>
    <n v="0.17"/>
    <d v="2025-07-24T00:00:00"/>
    <s v="9.00-21.00"/>
    <d v="1900-01-11T00:00:00"/>
    <n v="5.23"/>
    <n v="72"/>
    <x v="4"/>
    <x v="1"/>
    <s v="CHAdeMO, CCS"/>
    <n v="2018"/>
    <s v="Yes"/>
    <n v="3.9"/>
    <n v="6"/>
    <s v="Quarterly"/>
  </r>
  <r>
    <s v="EVS04606"/>
    <n v="-33.858231000000004"/>
    <n v="151.29581999999999"/>
    <s v="6652 Sydney Ave"/>
    <s v=" Sydney"/>
    <s v="Australia"/>
    <s v="Australia"/>
    <s v="Australia"/>
    <s v="AC Level 2"/>
    <n v="0.13"/>
    <s v="9:00-18:00"/>
    <s v="9:00-18:00"/>
    <d v="1899-12-30T08:52:48"/>
    <n v="13.72"/>
    <n v="43"/>
    <x v="4"/>
    <x v="0"/>
    <s v="Type 2, Tesla"/>
    <n v="2016"/>
    <s v="Yes"/>
    <n v="3.4"/>
    <n v="4"/>
    <s v="Monthly"/>
  </r>
  <r>
    <s v="EVS04612"/>
    <n v="-33.856481000000002"/>
    <n v="18.426231000000001"/>
    <s v="7312 Cape Town Ave"/>
    <s v=" Cape Town"/>
    <s v="South Africa"/>
    <s v="South Africa"/>
    <s v="Africa"/>
    <s v="AC Level 2"/>
    <n v="0.11"/>
    <d v="2025-07-24T00:00:00"/>
    <s v="9.00-21.00"/>
    <d v="1900-01-11T00:00:00"/>
    <n v="15.97"/>
    <n v="28"/>
    <x v="2"/>
    <x v="3"/>
    <s v="Tesla, CCS"/>
    <n v="2021"/>
    <s v="No"/>
    <n v="4"/>
    <n v="10"/>
    <s v="Monthly"/>
  </r>
  <r>
    <s v="EVS04613"/>
    <n v="39.833927000000003"/>
    <n v="116.48433199999999"/>
    <s v="2283 Beijing Ave"/>
    <s v=" Beijing"/>
    <s v="China"/>
    <s v="China"/>
    <s v="Asia"/>
    <s v="AC Level 2"/>
    <n v="0.16"/>
    <d v="2025-07-24T00:00:00"/>
    <s v="9.00-21.00"/>
    <d v="1900-01-11T00:00:00"/>
    <n v="18.93"/>
    <n v="92"/>
    <x v="2"/>
    <x v="0"/>
    <s v="Tesla, CHAdeMO"/>
    <n v="2022"/>
    <s v="No"/>
    <n v="4.8"/>
    <n v="4"/>
    <s v="Monthly"/>
  </r>
  <r>
    <s v="EVS04615"/>
    <n v="52.404834999999999"/>
    <n v="13.328722000000001"/>
    <s v="9240 Berlin Ave"/>
    <s v=" Berlin"/>
    <s v="Germany"/>
    <s v="Germany"/>
    <s v="Europe"/>
    <s v="AC Level 2"/>
    <n v="0.39"/>
    <s v="6:00-22:00"/>
    <s v="6:00-22:00"/>
    <d v="1899-12-30T16:04:48"/>
    <n v="1.39"/>
    <n v="71"/>
    <x v="1"/>
    <x v="2"/>
    <s v="Type 2, CHAdeMO"/>
    <n v="2015"/>
    <s v="No"/>
    <n v="3.3"/>
    <n v="7"/>
    <s v="Quarterly"/>
  </r>
  <r>
    <s v="EVS04618"/>
    <n v="-23.518090999999998"/>
    <n v="-46.501263999999999"/>
    <s v="709 SÃ£o Paulo Ave"/>
    <s v=" SÃ£o Paulo"/>
    <s v="Brazil"/>
    <s v="Brazil"/>
    <s v="South America"/>
    <s v="AC Level 2"/>
    <n v="0.37"/>
    <s v="9:00-18:00"/>
    <s v="9:00-18:00"/>
    <d v="1899-12-30T08:52:48"/>
    <n v="10.5"/>
    <n v="29"/>
    <x v="1"/>
    <x v="0"/>
    <s v="Type 2"/>
    <n v="2019"/>
    <s v="Yes"/>
    <n v="3.2"/>
    <n v="5"/>
    <s v="Quarterly"/>
  </r>
  <r>
    <s v="EVS04619"/>
    <n v="13.894989000000001"/>
    <n v="100.400447"/>
    <s v="9433 Bangkok Ave"/>
    <s v=" Bangkok"/>
    <s v="Thailand"/>
    <s v="Thailand"/>
    <s v="Asia"/>
    <s v="AC Level 2"/>
    <n v="0.13"/>
    <d v="2025-07-24T00:00:00"/>
    <s v="9.00-21.00"/>
    <d v="1900-01-11T00:00:00"/>
    <n v="19.3"/>
    <n v="45"/>
    <x v="0"/>
    <x v="3"/>
    <s v="CCS"/>
    <n v="2020"/>
    <s v="Yes"/>
    <n v="3.6"/>
    <n v="9"/>
    <s v="Annually"/>
  </r>
  <r>
    <s v="EVS04620"/>
    <n v="52.492792000000001"/>
    <n v="13.432914999999999"/>
    <s v="3627 Berlin Ave"/>
    <s v=" Berlin"/>
    <s v="Germany"/>
    <s v="Germany"/>
    <s v="Europe"/>
    <s v="AC Level 2"/>
    <n v="0.45"/>
    <s v="6:00-22:00"/>
    <s v="6:00-22:00"/>
    <d v="1899-12-30T16:04:48"/>
    <n v="8.4600000000000009"/>
    <n v="54"/>
    <x v="0"/>
    <x v="1"/>
    <s v="CCS"/>
    <n v="2012"/>
    <s v="Yes"/>
    <n v="3.2"/>
    <n v="8"/>
    <s v="Annually"/>
  </r>
  <r>
    <s v="EVS04623"/>
    <n v="19.471705"/>
    <n v="-99.062100999999998"/>
    <s v="6800 Mexico City Ave"/>
    <s v=" Mexico City"/>
    <s v="Mexico"/>
    <s v="Mexico"/>
    <s v="North America"/>
    <s v="AC Level 2"/>
    <n v="0.14000000000000001"/>
    <d v="2025-07-24T00:00:00"/>
    <s v="9.00-21.00"/>
    <d v="1900-01-11T00:00:00"/>
    <n v="8.0299999999999994"/>
    <n v="64"/>
    <x v="4"/>
    <x v="2"/>
    <s v="Type 2, CCS"/>
    <n v="2023"/>
    <s v="Yes"/>
    <n v="3.5"/>
    <n v="5"/>
    <s v="Quarterly"/>
  </r>
  <r>
    <s v="EVS04624"/>
    <n v="13.770707"/>
    <n v="100.47331800000001"/>
    <s v="1368 Bangkok Ave"/>
    <s v=" Bangkok"/>
    <s v="Thailand"/>
    <s v="Thailand"/>
    <s v="Asia"/>
    <s v="AC Level 2"/>
    <n v="0.43"/>
    <s v="6:00-22:00"/>
    <s v="6:00-22:00"/>
    <d v="1899-12-30T16:04:48"/>
    <n v="15.57"/>
    <n v="36"/>
    <x v="4"/>
    <x v="0"/>
    <s v="CCS, CHAdeMO"/>
    <n v="2018"/>
    <s v="Yes"/>
    <n v="5"/>
    <n v="10"/>
    <s v="Annually"/>
  </r>
  <r>
    <s v="EVS04628"/>
    <n v="19.046336"/>
    <n v="72.842208999999997"/>
    <s v="4530 Mumbai Ave"/>
    <s v=" Mumbai"/>
    <s v="India"/>
    <s v="India"/>
    <s v="Asia"/>
    <s v="AC Level 2"/>
    <n v="0.42"/>
    <s v="9:00-18:00"/>
    <s v="9:00-18:00"/>
    <d v="1899-12-30T08:52:48"/>
    <n v="14.07"/>
    <n v="11"/>
    <x v="1"/>
    <x v="2"/>
    <s v="CCS"/>
    <n v="2018"/>
    <s v="No"/>
    <n v="4.2"/>
    <n v="1"/>
    <s v="Annually"/>
  </r>
  <r>
    <s v="EVS04630"/>
    <n v="43.747033999999999"/>
    <n v="-79.397304000000005"/>
    <s v="5684 Toronto Ave"/>
    <s v=" Toronto"/>
    <s v="Canada"/>
    <s v="Canada"/>
    <s v="North America"/>
    <s v="AC Level 2"/>
    <n v="0.37"/>
    <s v="6:00-22:00"/>
    <s v="6:00-22:00"/>
    <d v="1899-12-30T16:04:48"/>
    <n v="5.87"/>
    <n v="30"/>
    <x v="3"/>
    <x v="1"/>
    <s v="Type 2"/>
    <n v="2019"/>
    <s v="Yes"/>
    <n v="4.5"/>
    <n v="4"/>
    <s v="Annually"/>
  </r>
  <r>
    <s v="EVS04631"/>
    <n v="83.595659999999995"/>
    <n v="159.58230599999999"/>
    <s v="2852 Random Rd"/>
    <s v="Not Found"/>
    <s v="Not Found"/>
    <s v="Not Found"/>
    <s v="Not Found"/>
    <s v="AC Level 2"/>
    <n v="0.11"/>
    <d v="2025-07-24T00:00:00"/>
    <s v="9.00-21.00"/>
    <d v="1900-01-11T00:00:00"/>
    <n v="14.54"/>
    <n v="21"/>
    <x v="4"/>
    <x v="1"/>
    <s v="Type 2"/>
    <n v="2010"/>
    <s v="No"/>
    <n v="4.8"/>
    <n v="1"/>
    <s v="Quarterly"/>
  </r>
  <r>
    <s v="EVS04638"/>
    <n v="-23.603213"/>
    <n v="-46.669977000000003"/>
    <s v="5294 SÃ£o Paulo Ave"/>
    <s v=" SÃ£o Paulo"/>
    <s v="Brazil"/>
    <s v="Brazil"/>
    <s v="South America"/>
    <s v="AC Level 2"/>
    <n v="0.33"/>
    <s v="9:00-18:00"/>
    <s v="9:00-18:00"/>
    <d v="1899-12-30T08:52:48"/>
    <n v="13.25"/>
    <n v="13"/>
    <x v="0"/>
    <x v="3"/>
    <s v="CCS"/>
    <n v="2011"/>
    <s v="Yes"/>
    <n v="4.4000000000000004"/>
    <n v="8"/>
    <s v="Quarterly"/>
  </r>
  <r>
    <s v="EVS04639"/>
    <n v="55.855817000000002"/>
    <n v="37.627693000000001"/>
    <s v="5238 Moscow Ave"/>
    <s v=" Moscow"/>
    <s v="Russia"/>
    <s v="Russia"/>
    <s v="Europe"/>
    <s v="AC Level 2"/>
    <n v="0.33"/>
    <d v="2025-07-24T00:00:00"/>
    <s v="9.00-21.00"/>
    <d v="1900-01-11T00:00:00"/>
    <n v="13.66"/>
    <n v="59"/>
    <x v="1"/>
    <x v="1"/>
    <s v="CCS"/>
    <n v="2011"/>
    <s v="No"/>
    <n v="4.7"/>
    <n v="7"/>
    <s v="Monthly"/>
  </r>
  <r>
    <s v="EVS04641"/>
    <n v="80.781848999999994"/>
    <n v="74.898133999999999"/>
    <s v="5190 Random Rd"/>
    <s v="Not Found"/>
    <s v="Not Found"/>
    <s v="Not Found"/>
    <s v="Not Found"/>
    <s v="AC Level 2"/>
    <n v="0.21"/>
    <d v="2025-07-24T00:00:00"/>
    <s v="9.00-21.00"/>
    <d v="1900-01-11T00:00:00"/>
    <n v="8.58"/>
    <n v="70"/>
    <x v="4"/>
    <x v="0"/>
    <s v="CHAdeMO"/>
    <n v="2010"/>
    <s v="Yes"/>
    <n v="3.9"/>
    <n v="8"/>
    <s v="Quarterly"/>
  </r>
  <r>
    <s v="EVS04646"/>
    <n v="55.861572000000002"/>
    <n v="37.623147000000003"/>
    <s v="7493 Moscow Ave"/>
    <s v=" Moscow"/>
    <s v="Russia"/>
    <s v="Russia"/>
    <s v="Europe"/>
    <s v="AC Level 2"/>
    <n v="0.22"/>
    <s v="9:00-18:00"/>
    <s v="9:00-18:00"/>
    <d v="1899-12-30T08:52:48"/>
    <n v="13.37"/>
    <n v="75"/>
    <x v="2"/>
    <x v="0"/>
    <s v="Type 2, CHAdeMO"/>
    <n v="2016"/>
    <s v="No"/>
    <n v="4.5"/>
    <n v="7"/>
    <s v="Monthly"/>
  </r>
  <r>
    <s v="EVS04647"/>
    <n v="43.653489"/>
    <n v="-79.344826999999995"/>
    <s v="3141 Toronto Ave"/>
    <s v=" Toronto"/>
    <s v="Canada"/>
    <s v="Canada"/>
    <s v="North America"/>
    <s v="AC Level 2"/>
    <n v="0.35"/>
    <d v="2025-07-24T00:00:00"/>
    <s v="9.00-21.00"/>
    <d v="1900-01-11T00:00:00"/>
    <n v="9.66"/>
    <n v="48"/>
    <x v="2"/>
    <x v="2"/>
    <s v="Tesla, CCS"/>
    <n v="2015"/>
    <s v="No"/>
    <n v="4"/>
    <n v="9"/>
    <s v="Monthly"/>
  </r>
  <r>
    <s v="EVS04651"/>
    <n v="-68.813835999999995"/>
    <n v="94.415204000000003"/>
    <s v="6748 Random Rd"/>
    <s v="Error"/>
    <s v="Error"/>
    <s v="Error"/>
    <s v="Error"/>
    <s v="AC Level 2"/>
    <n v="0.32"/>
    <s v="6:00-22:00"/>
    <s v="6:00-22:00"/>
    <d v="1899-12-30T16:04:48"/>
    <n v="7.39"/>
    <n v="61"/>
    <x v="4"/>
    <x v="1"/>
    <s v="CCS"/>
    <n v="2012"/>
    <s v="No"/>
    <n v="4.8"/>
    <n v="1"/>
    <s v="Quarterly"/>
  </r>
  <r>
    <s v="EVS04652"/>
    <n v="39.831964999999997"/>
    <n v="116.30055299999999"/>
    <s v="2979 Beijing Ave"/>
    <s v=" Beijing"/>
    <s v="China"/>
    <s v="China"/>
    <s v="Asia"/>
    <s v="AC Level 2"/>
    <n v="0.34"/>
    <d v="2025-07-24T00:00:00"/>
    <s v="9.00-21.00"/>
    <d v="1900-01-11T00:00:00"/>
    <n v="4.58"/>
    <n v="67"/>
    <x v="1"/>
    <x v="3"/>
    <s v="Type 2"/>
    <n v="2022"/>
    <s v="No"/>
    <n v="3.5"/>
    <n v="6"/>
    <s v="Quarterly"/>
  </r>
  <r>
    <s v="EVS04655"/>
    <n v="43.675649"/>
    <n v="-79.426124000000002"/>
    <s v="8689 Toronto Ave"/>
    <s v=" Toronto"/>
    <s v="Canada"/>
    <s v="Canada"/>
    <s v="North America"/>
    <s v="AC Level 2"/>
    <n v="0.21"/>
    <s v="9:00-18:00"/>
    <s v="9:00-18:00"/>
    <d v="1899-12-30T08:52:48"/>
    <n v="4.1900000000000004"/>
    <n v="49"/>
    <x v="4"/>
    <x v="1"/>
    <s v="CCS"/>
    <n v="2019"/>
    <s v="No"/>
    <n v="3.6"/>
    <n v="6"/>
    <s v="Monthly"/>
  </r>
  <r>
    <s v="EVS04657"/>
    <n v="39.960903000000002"/>
    <n v="116.207571"/>
    <s v="1680 Beijing Ave"/>
    <s v=" Beijing"/>
    <s v="China"/>
    <s v="China"/>
    <s v="Asia"/>
    <s v="AC Level 2"/>
    <n v="0.48"/>
    <d v="2025-07-24T00:00:00"/>
    <s v="9.00-21.00"/>
    <d v="1900-01-11T00:00:00"/>
    <n v="16.420000000000002"/>
    <n v="77"/>
    <x v="4"/>
    <x v="0"/>
    <s v="Tesla"/>
    <n v="2015"/>
    <s v="Yes"/>
    <n v="4"/>
    <n v="5"/>
    <s v="Monthly"/>
  </r>
  <r>
    <s v="EVS04660"/>
    <n v="39.959302999999998"/>
    <n v="116.374061"/>
    <s v="2320 Beijing Ave"/>
    <s v=" Beijing"/>
    <s v="China"/>
    <s v="China"/>
    <s v="Asia"/>
    <s v="AC Level 2"/>
    <n v="0.27"/>
    <d v="2025-07-24T00:00:00"/>
    <s v="9.00-21.00"/>
    <d v="1900-01-11T00:00:00"/>
    <n v="1.43"/>
    <n v="43"/>
    <x v="0"/>
    <x v="2"/>
    <s v="CCS"/>
    <n v="2010"/>
    <s v="No"/>
    <n v="3.8"/>
    <n v="7"/>
    <s v="Quarterly"/>
  </r>
  <r>
    <s v="EVS04665"/>
    <n v="41.837366000000003"/>
    <n v="-87.687831000000003"/>
    <s v="871 Chicago Ave"/>
    <s v=" Chicago"/>
    <s v="United States"/>
    <s v="United States"/>
    <s v="North America"/>
    <s v="AC Level 2"/>
    <n v="0.36"/>
    <d v="2025-07-24T00:00:00"/>
    <s v="9.00-21.00"/>
    <d v="1900-01-11T00:00:00"/>
    <n v="6.74"/>
    <n v="98"/>
    <x v="0"/>
    <x v="2"/>
    <s v="Type 2"/>
    <n v="2014"/>
    <s v="No"/>
    <n v="3.2"/>
    <n v="4"/>
    <s v="Quarterly"/>
  </r>
  <r>
    <s v="EVS04668"/>
    <n v="13.752658"/>
    <n v="100.434899"/>
    <s v="9865 Bangkok Ave"/>
    <s v=" Bangkok"/>
    <s v="Thailand"/>
    <s v="Thailand"/>
    <s v="Asia"/>
    <s v="AC Level 2"/>
    <n v="0.47"/>
    <s v="6:00-22:00"/>
    <s v="6:00-22:00"/>
    <d v="1899-12-30T16:04:48"/>
    <n v="4.1500000000000004"/>
    <n v="25"/>
    <x v="1"/>
    <x v="0"/>
    <s v="Type 2"/>
    <n v="2023"/>
    <s v="Yes"/>
    <n v="4.3"/>
    <n v="1"/>
    <s v="Monthly"/>
  </r>
  <r>
    <s v="EVS04672"/>
    <n v="-33.760393000000001"/>
    <n v="151.342061"/>
    <s v="7933 Sydney Ave"/>
    <s v=" Sydney"/>
    <s v="Australia"/>
    <s v="Australia"/>
    <s v="Australia"/>
    <s v="AC Level 2"/>
    <n v="0.49"/>
    <s v="9:00-18:00"/>
    <s v="9:00-18:00"/>
    <d v="1899-12-30T08:52:48"/>
    <n v="0.89"/>
    <n v="62"/>
    <x v="0"/>
    <x v="2"/>
    <s v="CCS, Tesla"/>
    <n v="2011"/>
    <s v="No"/>
    <n v="4.7"/>
    <n v="1"/>
    <s v="Quarterly"/>
  </r>
  <r>
    <s v="EVS04674"/>
    <n v="37.662446000000003"/>
    <n v="127.023258"/>
    <s v="660 Seoul Ave"/>
    <s v=" Seoul"/>
    <s v="South Korea"/>
    <s v="South Korea"/>
    <s v="Asia"/>
    <s v="AC Level 2"/>
    <n v="0.41"/>
    <s v="6:00-22:00"/>
    <s v="6:00-22:00"/>
    <d v="1899-12-30T16:04:48"/>
    <n v="16.760000000000002"/>
    <n v="76"/>
    <x v="1"/>
    <x v="1"/>
    <s v="CCS"/>
    <n v="2023"/>
    <s v="Yes"/>
    <n v="4.8"/>
    <n v="5"/>
    <s v="Monthly"/>
  </r>
  <r>
    <s v="EVS04676"/>
    <n v="13.729774000000001"/>
    <n v="100.570224"/>
    <s v="8043 Bangkok Ave"/>
    <s v=" Bangkok"/>
    <s v="Thailand"/>
    <s v="Thailand"/>
    <s v="Asia"/>
    <s v="AC Level 2"/>
    <n v="0.26"/>
    <s v="9:00-18:00"/>
    <s v="9:00-18:00"/>
    <d v="1899-12-30T08:52:48"/>
    <n v="15.53"/>
    <n v="12"/>
    <x v="3"/>
    <x v="1"/>
    <s v="CCS, CHAdeMO"/>
    <n v="2023"/>
    <s v="No"/>
    <n v="3.9"/>
    <n v="3"/>
    <s v="Quarterly"/>
  </r>
  <r>
    <s v="EVS04677"/>
    <n v="39.951580999999997"/>
    <n v="116.218174"/>
    <s v="5928 Beijing Ave"/>
    <s v=" Beijing"/>
    <s v="China"/>
    <s v="China"/>
    <s v="Asia"/>
    <s v="AC Level 2"/>
    <n v="0.22"/>
    <d v="2025-07-24T00:00:00"/>
    <s v="9.00-21.00"/>
    <d v="1900-01-11T00:00:00"/>
    <n v="15.26"/>
    <n v="57"/>
    <x v="4"/>
    <x v="0"/>
    <s v="CHAdeMO"/>
    <n v="2021"/>
    <s v="Yes"/>
    <n v="3.4"/>
    <n v="4"/>
    <s v="Annually"/>
  </r>
  <r>
    <s v="EVS04681"/>
    <n v="-68.658005000000003"/>
    <n v="160.676119"/>
    <s v="6360 Random Rd"/>
    <s v="Not Found"/>
    <s v="Not Found"/>
    <s v="Not Found"/>
    <s v="Not Found"/>
    <s v="AC Level 2"/>
    <n v="0.28000000000000003"/>
    <s v="6:00-22:00"/>
    <s v="6:00-22:00"/>
    <d v="1899-12-30T16:04:48"/>
    <n v="13.97"/>
    <n v="41"/>
    <x v="2"/>
    <x v="2"/>
    <s v="Type 2"/>
    <n v="2011"/>
    <s v="Yes"/>
    <n v="4.9000000000000004"/>
    <n v="10"/>
    <s v="Quarterly"/>
  </r>
  <r>
    <s v="EVS04685"/>
    <n v="37.584290000000003"/>
    <n v="126.92739"/>
    <s v="7900 Seoul Ave"/>
    <s v=" Seoul"/>
    <s v="South Korea"/>
    <s v="South Korea"/>
    <s v="Asia"/>
    <s v="AC Level 2"/>
    <n v="0.25"/>
    <s v="6:00-22:00"/>
    <s v="6:00-22:00"/>
    <d v="1899-12-30T16:04:48"/>
    <n v="7.12"/>
    <n v="27"/>
    <x v="3"/>
    <x v="3"/>
    <s v="Type 2, CCS"/>
    <n v="2013"/>
    <s v="No"/>
    <n v="4.7"/>
    <n v="4"/>
    <s v="Annually"/>
  </r>
  <r>
    <s v="EVS04688"/>
    <n v="18.920116"/>
    <n v="72.999731999999995"/>
    <s v="2921 Mumbai Ave"/>
    <s v=" Mumbai"/>
    <s v="India"/>
    <s v="India"/>
    <s v="Asia"/>
    <s v="AC Level 2"/>
    <n v="0.21"/>
    <d v="2025-07-24T00:00:00"/>
    <s v="9.00-21.00"/>
    <d v="1900-01-11T00:00:00"/>
    <n v="4.55"/>
    <n v="72"/>
    <x v="0"/>
    <x v="3"/>
    <s v="CCS, Type 2"/>
    <n v="2022"/>
    <s v="No"/>
    <n v="3.6"/>
    <n v="6"/>
    <s v="Monthly"/>
  </r>
  <r>
    <s v="EVS04695"/>
    <n v="34.007964999999999"/>
    <n v="-118.349538"/>
    <s v="5400 Los Angeles Ave"/>
    <s v=" Los Angeles"/>
    <s v="United States"/>
    <s v="United States"/>
    <s v="North America"/>
    <s v="AC Level 2"/>
    <n v="0.27"/>
    <d v="2025-07-24T00:00:00"/>
    <s v="9.00-21.00"/>
    <d v="1900-01-11T00:00:00"/>
    <n v="11.96"/>
    <n v="44"/>
    <x v="0"/>
    <x v="0"/>
    <s v="CCS"/>
    <n v="2016"/>
    <s v="Yes"/>
    <n v="3.9"/>
    <n v="6"/>
    <s v="Quarterly"/>
  </r>
  <r>
    <s v="EVS04696"/>
    <n v="13.843650999999999"/>
    <n v="100.55762199999999"/>
    <s v="7848 Bangkok Ave"/>
    <s v=" Bangkok"/>
    <s v="Thailand"/>
    <s v="Thailand"/>
    <s v="Asia"/>
    <s v="AC Level 2"/>
    <n v="0.44"/>
    <d v="2025-07-24T00:00:00"/>
    <s v="9.00-21.00"/>
    <d v="1900-01-11T00:00:00"/>
    <n v="7.45"/>
    <n v="39"/>
    <x v="3"/>
    <x v="1"/>
    <s v="CCS"/>
    <n v="2014"/>
    <s v="No"/>
    <n v="4.8"/>
    <n v="6"/>
    <s v="Monthly"/>
  </r>
  <r>
    <s v="EVS04700"/>
    <n v="25.255233"/>
    <n v="55.216253999999999"/>
    <s v="5626 Dubai Ave"/>
    <s v=" Dubai"/>
    <s v="United Arab Emirates"/>
    <s v="United Arab Emirates"/>
    <s v="Asia"/>
    <s v="AC Level 2"/>
    <n v="0.45"/>
    <s v="6:00-22:00"/>
    <s v="6:00-22:00"/>
    <d v="1899-12-30T16:04:48"/>
    <n v="6.67"/>
    <n v="30"/>
    <x v="2"/>
    <x v="0"/>
    <s v="Type 2, CHAdeMO"/>
    <n v="2014"/>
    <s v="No"/>
    <n v="3.6"/>
    <n v="1"/>
    <s v="Annually"/>
  </r>
  <r>
    <s v="EVS04704"/>
    <n v="37.560144999999999"/>
    <n v="126.966278"/>
    <s v="9777 Seoul Ave"/>
    <s v=" Seoul"/>
    <s v="South Korea"/>
    <s v="South Korea"/>
    <s v="Asia"/>
    <s v="AC Level 2"/>
    <n v="0.34"/>
    <s v="9:00-18:00"/>
    <s v="9:00-18:00"/>
    <d v="1899-12-30T08:52:48"/>
    <n v="18.010000000000002"/>
    <n v="17"/>
    <x v="4"/>
    <x v="0"/>
    <s v="CCS, Tesla"/>
    <n v="2022"/>
    <s v="Yes"/>
    <n v="4.9000000000000004"/>
    <n v="4"/>
    <s v="Quarterly"/>
  </r>
  <r>
    <s v="EVS04706"/>
    <n v="55.848896000000003"/>
    <n v="37.601432000000003"/>
    <s v="9044 Moscow Ave"/>
    <s v=" Moscow"/>
    <s v="Russia"/>
    <s v="Russia"/>
    <s v="Europe"/>
    <s v="AC Level 2"/>
    <n v="0.23"/>
    <s v="9:00-18:00"/>
    <s v="9:00-18:00"/>
    <d v="1899-12-30T08:52:48"/>
    <n v="6.53"/>
    <n v="57"/>
    <x v="0"/>
    <x v="1"/>
    <s v="Type 2"/>
    <n v="2021"/>
    <s v="Yes"/>
    <n v="4.2"/>
    <n v="5"/>
    <s v="Annually"/>
  </r>
  <r>
    <s v="EVS04715"/>
    <n v="37.884124"/>
    <n v="-122.485007"/>
    <s v="4847 San Francisco Ave"/>
    <s v=" San Francisco"/>
    <s v="United States"/>
    <s v="United States"/>
    <s v="North America"/>
    <s v="AC Level 2"/>
    <n v="0.48"/>
    <s v="9:00-18:00"/>
    <s v="9:00-18:00"/>
    <d v="1899-12-30T08:52:48"/>
    <n v="6.95"/>
    <n v="34"/>
    <x v="1"/>
    <x v="2"/>
    <s v="Tesla, CCS"/>
    <n v="2017"/>
    <s v="Yes"/>
    <n v="4.5"/>
    <n v="2"/>
    <s v="Quarterly"/>
  </r>
  <r>
    <s v="EVS04716"/>
    <n v="25.237428999999999"/>
    <n v="55.375723000000001"/>
    <s v="2300 Dubai Ave"/>
    <s v=" Dubai"/>
    <s v="United Arab Emirates"/>
    <s v="United Arab Emirates"/>
    <s v="Asia"/>
    <s v="AC Level 2"/>
    <n v="0.12"/>
    <s v="6:00-22:00"/>
    <s v="6:00-22:00"/>
    <d v="1899-12-30T16:04:48"/>
    <n v="10.45"/>
    <n v="60"/>
    <x v="2"/>
    <x v="3"/>
    <s v="CHAdeMO, CCS"/>
    <n v="2013"/>
    <s v="No"/>
    <n v="3.4"/>
    <n v="9"/>
    <s v="Quarterly"/>
  </r>
  <r>
    <s v="EVS04717"/>
    <n v="-23.518632"/>
    <n v="-46.639913"/>
    <s v="6267 SÃ£o Paulo Ave"/>
    <s v=" SÃ£o Paulo"/>
    <s v="Brazil"/>
    <s v="Brazil"/>
    <s v="South America"/>
    <s v="AC Level 2"/>
    <n v="0.2"/>
    <d v="2025-07-24T00:00:00"/>
    <s v="9.00-21.00"/>
    <d v="1900-01-11T00:00:00"/>
    <n v="18.54"/>
    <n v="18"/>
    <x v="4"/>
    <x v="2"/>
    <s v="CHAdeMO"/>
    <n v="2010"/>
    <s v="Yes"/>
    <n v="4.4000000000000004"/>
    <n v="9"/>
    <s v="Annually"/>
  </r>
  <r>
    <s v="EVS04718"/>
    <n v="41.942013000000003"/>
    <n v="-87.675132000000005"/>
    <s v="4864 Chicago Ave"/>
    <s v=" Chicago"/>
    <s v="United States"/>
    <s v="United States"/>
    <s v="North America"/>
    <s v="AC Level 2"/>
    <n v="0.42"/>
    <d v="2025-07-24T00:00:00"/>
    <s v="9.00-21.00"/>
    <d v="1900-01-11T00:00:00"/>
    <n v="5.77"/>
    <n v="33"/>
    <x v="4"/>
    <x v="0"/>
    <s v="Type 2"/>
    <n v="2020"/>
    <s v="No"/>
    <n v="4.0999999999999996"/>
    <n v="10"/>
    <s v="Quarterly"/>
  </r>
  <r>
    <s v="EVS04719"/>
    <n v="-23.582402999999999"/>
    <n v="-46.640946"/>
    <s v="8161 SÃ£o Paulo Ave"/>
    <s v=" SÃ£o Paulo"/>
    <s v="Brazil"/>
    <s v="Brazil"/>
    <s v="South America"/>
    <s v="AC Level 2"/>
    <n v="0.28000000000000003"/>
    <s v="6:00-22:00"/>
    <s v="6:00-22:00"/>
    <d v="1899-12-30T16:04:48"/>
    <n v="12.54"/>
    <n v="27"/>
    <x v="0"/>
    <x v="0"/>
    <s v="Tesla, CCS"/>
    <n v="2023"/>
    <s v="Yes"/>
    <n v="4.7"/>
    <n v="3"/>
    <s v="Quarterly"/>
  </r>
  <r>
    <s v="EVS04720"/>
    <n v="-33.808892999999998"/>
    <n v="18.425798"/>
    <s v="9320 Cape Town Ave"/>
    <s v=" Cape Town"/>
    <s v="South Africa"/>
    <s v="South Africa"/>
    <s v="Africa"/>
    <s v="AC Level 2"/>
    <n v="0.32"/>
    <s v="6:00-22:00"/>
    <s v="6:00-22:00"/>
    <d v="1899-12-30T16:04:48"/>
    <n v="5.07"/>
    <n v="30"/>
    <x v="4"/>
    <x v="1"/>
    <s v="CCS, CHAdeMO"/>
    <n v="2011"/>
    <s v="Yes"/>
    <n v="3.2"/>
    <n v="3"/>
    <s v="Monthly"/>
  </r>
  <r>
    <s v="EVS04721"/>
    <n v="84.520228000000003"/>
    <n v="42.282775000000001"/>
    <s v="7460 Random Rd"/>
    <s v="Not Found"/>
    <s v="Not Found"/>
    <s v="Not Found"/>
    <s v="Not Found"/>
    <s v="AC Level 2"/>
    <n v="0.28000000000000003"/>
    <s v="6:00-22:00"/>
    <s v="6:00-22:00"/>
    <d v="1899-12-30T16:04:48"/>
    <n v="16.77"/>
    <n v="22"/>
    <x v="0"/>
    <x v="2"/>
    <s v="Type 2, CHAdeMO"/>
    <n v="2020"/>
    <s v="Yes"/>
    <n v="3.4"/>
    <n v="5"/>
    <s v="Monthly"/>
  </r>
  <r>
    <s v="EVS04726"/>
    <n v="37.814463000000003"/>
    <n v="-122.378269"/>
    <s v="3259 San Francisco Ave"/>
    <s v=" San Francisco"/>
    <s v="United States"/>
    <s v="United States"/>
    <s v="North America"/>
    <s v="AC Level 2"/>
    <n v="0.42"/>
    <s v="9:00-18:00"/>
    <s v="9:00-18:00"/>
    <d v="1899-12-30T08:52:48"/>
    <n v="16.510000000000002"/>
    <n v="72"/>
    <x v="0"/>
    <x v="2"/>
    <s v="Type 2, CCS"/>
    <n v="2019"/>
    <s v="Yes"/>
    <n v="3.9"/>
    <n v="3"/>
    <s v="Annually"/>
  </r>
  <r>
    <s v="EVS04727"/>
    <n v="39.947940000000003"/>
    <n v="116.493272"/>
    <s v="978 Beijing Ave"/>
    <s v=" Beijing"/>
    <s v="China"/>
    <s v="China"/>
    <s v="Asia"/>
    <s v="AC Level 2"/>
    <n v="0.18"/>
    <s v="9:00-18:00"/>
    <s v="9:00-18:00"/>
    <d v="1899-12-30T08:52:48"/>
    <n v="19.64"/>
    <n v="21"/>
    <x v="4"/>
    <x v="0"/>
    <s v="Type 2"/>
    <n v="2019"/>
    <s v="Yes"/>
    <n v="4.0999999999999996"/>
    <n v="1"/>
    <s v="Monthly"/>
  </r>
  <r>
    <s v="EVS04729"/>
    <n v="39.996257999999997"/>
    <n v="116.330855"/>
    <s v="1829 Beijing Ave"/>
    <s v=" Beijing"/>
    <s v="China"/>
    <s v="China"/>
    <s v="Asia"/>
    <s v="AC Level 2"/>
    <n v="0.41"/>
    <s v="6:00-22:00"/>
    <s v="6:00-22:00"/>
    <d v="1899-12-30T16:04:48"/>
    <n v="3.28"/>
    <n v="16"/>
    <x v="4"/>
    <x v="1"/>
    <s v="CCS"/>
    <n v="2015"/>
    <s v="No"/>
    <n v="4.3"/>
    <n v="1"/>
    <s v="Quarterly"/>
  </r>
  <r>
    <s v="EVS04730"/>
    <n v="37.804744999999997"/>
    <n v="-122.373023"/>
    <s v="7329 San Francisco Ave"/>
    <s v=" San Francisco"/>
    <s v="United States"/>
    <s v="United States"/>
    <s v="North America"/>
    <s v="AC Level 2"/>
    <n v="0.47"/>
    <d v="2025-07-24T00:00:00"/>
    <s v="9.00-21.00"/>
    <d v="1900-01-11T00:00:00"/>
    <n v="8.08"/>
    <n v="47"/>
    <x v="2"/>
    <x v="0"/>
    <s v="Type 2, CHAdeMO"/>
    <n v="2010"/>
    <s v="Yes"/>
    <n v="3"/>
    <n v="2"/>
    <s v="Quarterly"/>
  </r>
  <r>
    <s v="EVS04738"/>
    <n v="-33.757559000000001"/>
    <n v="18.415835000000001"/>
    <s v="5409 Cape Town Ave"/>
    <s v=" Cape Town"/>
    <s v="South Africa"/>
    <s v="South Africa"/>
    <s v="Africa"/>
    <s v="AC Level 2"/>
    <n v="0.26"/>
    <d v="2025-07-24T00:00:00"/>
    <s v="9.00-21.00"/>
    <d v="1900-01-11T00:00:00"/>
    <n v="18.46"/>
    <n v="34"/>
    <x v="0"/>
    <x v="3"/>
    <s v="CCS"/>
    <n v="2014"/>
    <s v="No"/>
    <n v="3.4"/>
    <n v="5"/>
    <s v="Annually"/>
  </r>
  <r>
    <s v="EVS04741"/>
    <n v="61.508983999999998"/>
    <n v="-64.890876000000006"/>
    <s v="5149 Random Rd"/>
    <n v="0"/>
    <s v="Not Found"/>
    <s v="Not Found"/>
    <s v="Not Found"/>
    <s v="AC Level 2"/>
    <n v="0.24"/>
    <s v="6:00-22:00"/>
    <s v="6:00-22:00"/>
    <d v="1899-12-30T16:04:48"/>
    <n v="11.93"/>
    <n v="79"/>
    <x v="0"/>
    <x v="0"/>
    <s v="CHAdeMO, Type 2"/>
    <n v="2020"/>
    <s v="Yes"/>
    <n v="4"/>
    <n v="8"/>
    <s v="Monthly"/>
  </r>
  <r>
    <s v="EVS04742"/>
    <n v="19.144635999999998"/>
    <n v="72.907798"/>
    <s v="985 Mumbai Ave"/>
    <s v=" Mumbai"/>
    <s v="India"/>
    <s v="India"/>
    <s v="Asia"/>
    <s v="AC Level 2"/>
    <n v="0.46"/>
    <s v="9:00-18:00"/>
    <s v="9:00-18:00"/>
    <d v="1899-12-30T08:52:48"/>
    <n v="4.29"/>
    <n v="15"/>
    <x v="4"/>
    <x v="0"/>
    <s v="Tesla"/>
    <n v="2014"/>
    <s v="Yes"/>
    <n v="3.7"/>
    <n v="9"/>
    <s v="Quarterly"/>
  </r>
  <r>
    <s v="EVS04747"/>
    <n v="-33.738224000000002"/>
    <n v="151.39524900000001"/>
    <s v="5853 Sydney Ave"/>
    <s v=" Sydney"/>
    <s v="Australia"/>
    <s v="Australia"/>
    <s v="Australia"/>
    <s v="AC Level 2"/>
    <n v="0.26"/>
    <s v="9:00-18:00"/>
    <s v="9:00-18:00"/>
    <d v="1899-12-30T08:52:48"/>
    <n v="2.14"/>
    <n v="27"/>
    <x v="4"/>
    <x v="1"/>
    <s v="CHAdeMO"/>
    <n v="2016"/>
    <s v="Yes"/>
    <n v="3.1"/>
    <n v="9"/>
    <s v="Monthly"/>
  </r>
  <r>
    <s v="EVS04748"/>
    <n v="13.800456000000001"/>
    <n v="100.559984"/>
    <s v="9678 Bangkok Ave"/>
    <s v=" Bangkok"/>
    <s v="Thailand"/>
    <s v="Thailand"/>
    <s v="Asia"/>
    <s v="AC Level 2"/>
    <n v="0.12"/>
    <d v="2025-07-24T00:00:00"/>
    <s v="9.00-21.00"/>
    <d v="1900-01-11T00:00:00"/>
    <n v="5.65"/>
    <n v="27"/>
    <x v="2"/>
    <x v="1"/>
    <s v="Type 2, Tesla"/>
    <n v="2011"/>
    <s v="No"/>
    <n v="4.7"/>
    <n v="5"/>
    <s v="Monthly"/>
  </r>
  <r>
    <s v="EVS04751"/>
    <n v="86.040352999999996"/>
    <n v="40.538308999999998"/>
    <s v="1979 Random Rd"/>
    <s v="Not Found"/>
    <s v="Not Found"/>
    <s v="Not Found"/>
    <s v="Not Found"/>
    <s v="AC Level 2"/>
    <n v="0.19"/>
    <s v="9:00-18:00"/>
    <s v="9:00-18:00"/>
    <d v="1899-12-30T08:52:48"/>
    <n v="18.8"/>
    <n v="86"/>
    <x v="3"/>
    <x v="1"/>
    <s v="CHAdeMO, Type 2"/>
    <n v="2020"/>
    <s v="Yes"/>
    <n v="3.8"/>
    <n v="8"/>
    <s v="Quarterly"/>
  </r>
  <r>
    <s v="EVS04752"/>
    <n v="41.936450999999998"/>
    <n v="-87.789604999999995"/>
    <s v="2416 Chicago Ave"/>
    <s v=" Chicago"/>
    <s v="United States"/>
    <s v="United States"/>
    <s v="North America"/>
    <s v="AC Level 2"/>
    <n v="0.47"/>
    <s v="9:00-18:00"/>
    <s v="9:00-18:00"/>
    <d v="1899-12-30T08:52:48"/>
    <n v="8.7899999999999991"/>
    <n v="34"/>
    <x v="4"/>
    <x v="0"/>
    <s v="Type 2, CHAdeMO"/>
    <n v="2014"/>
    <s v="Yes"/>
    <n v="4"/>
    <n v="7"/>
    <s v="Quarterly"/>
  </r>
  <r>
    <s v="EVS04754"/>
    <n v="37.733204999999998"/>
    <n v="-122.32339"/>
    <s v="1654 San Francisco Ave"/>
    <s v=" San Francisco"/>
    <s v="United States"/>
    <s v="United States"/>
    <s v="North America"/>
    <s v="AC Level 2"/>
    <n v="0.39"/>
    <d v="2025-07-24T00:00:00"/>
    <s v="9.00-21.00"/>
    <d v="1900-01-11T00:00:00"/>
    <n v="10.66"/>
    <n v="69"/>
    <x v="3"/>
    <x v="1"/>
    <s v="CCS"/>
    <n v="2015"/>
    <s v="Yes"/>
    <n v="4.3"/>
    <n v="10"/>
    <s v="Monthly"/>
  </r>
  <r>
    <s v="EVS04757"/>
    <n v="13.870744999999999"/>
    <n v="100.56947599999999"/>
    <s v="7667 Bangkok Ave"/>
    <s v=" Bangkok"/>
    <s v="Thailand"/>
    <s v="Thailand"/>
    <s v="Asia"/>
    <s v="AC Level 2"/>
    <n v="0.45"/>
    <s v="6:00-22:00"/>
    <s v="6:00-22:00"/>
    <d v="1899-12-30T16:04:48"/>
    <n v="0.69"/>
    <n v="24"/>
    <x v="0"/>
    <x v="1"/>
    <s v="Type 2"/>
    <n v="2020"/>
    <s v="No"/>
    <n v="3.8"/>
    <n v="8"/>
    <s v="Quarterly"/>
  </r>
  <r>
    <s v="EVS04758"/>
    <n v="25.373593"/>
    <n v="55.290680999999999"/>
    <s v="1755 Dubai Ave"/>
    <s v=" Dubai"/>
    <s v="United Arab Emirates"/>
    <s v="United Arab Emirates"/>
    <s v="Asia"/>
    <s v="AC Level 2"/>
    <n v="0.36"/>
    <s v="6:00-22:00"/>
    <s v="6:00-22:00"/>
    <d v="1899-12-30T16:04:48"/>
    <n v="11.34"/>
    <n v="27"/>
    <x v="2"/>
    <x v="2"/>
    <s v="Tesla"/>
    <n v="2019"/>
    <s v="Yes"/>
    <n v="3.8"/>
    <n v="7"/>
    <s v="Quarterly"/>
  </r>
  <r>
    <s v="EVS04761"/>
    <n v="56.385648000000003"/>
    <n v="-169.688209"/>
    <s v="7070 Random Rd"/>
    <n v="0"/>
    <s v="Not Found"/>
    <s v="Not Found"/>
    <s v="Not Found"/>
    <s v="AC Level 2"/>
    <n v="0.31"/>
    <s v="6:00-22:00"/>
    <s v="6:00-22:00"/>
    <d v="1899-12-30T16:04:48"/>
    <n v="13.89"/>
    <n v="29"/>
    <x v="0"/>
    <x v="1"/>
    <s v="CHAdeMO, CCS"/>
    <n v="2015"/>
    <s v="Yes"/>
    <n v="4.9000000000000004"/>
    <n v="3"/>
    <s v="Annually"/>
  </r>
  <r>
    <s v="EVS04766"/>
    <n v="13.749056"/>
    <n v="100.56204200000001"/>
    <s v="7558 Bangkok Ave"/>
    <s v=" Bangkok"/>
    <s v="Thailand"/>
    <s v="Thailand"/>
    <s v="Asia"/>
    <s v="AC Level 2"/>
    <n v="0.19"/>
    <s v="6:00-22:00"/>
    <s v="6:00-22:00"/>
    <d v="1899-12-30T16:04:48"/>
    <n v="15.49"/>
    <n v="12"/>
    <x v="0"/>
    <x v="0"/>
    <s v="CCS"/>
    <n v="2010"/>
    <s v="Yes"/>
    <n v="3.7"/>
    <n v="3"/>
    <s v="Annually"/>
  </r>
  <r>
    <s v="EVS04767"/>
    <n v="19.554463999999999"/>
    <n v="-99.066891999999996"/>
    <s v="4736 Mexico City Ave"/>
    <s v=" Mexico City"/>
    <s v="Mexico"/>
    <s v="Mexico"/>
    <s v="North America"/>
    <s v="AC Level 2"/>
    <n v="0.1"/>
    <s v="6:00-22:00"/>
    <s v="6:00-22:00"/>
    <d v="1899-12-30T16:04:48"/>
    <n v="14.15"/>
    <n v="74"/>
    <x v="3"/>
    <x v="2"/>
    <s v="CHAdeMO, Type 2"/>
    <n v="2010"/>
    <s v="No"/>
    <n v="3"/>
    <n v="1"/>
    <s v="Quarterly"/>
  </r>
  <r>
    <s v="EVS04768"/>
    <n v="-33.772061000000001"/>
    <n v="18.523479999999999"/>
    <s v="2804 Cape Town Ave"/>
    <s v=" Cape Town"/>
    <s v="South Africa"/>
    <s v="South Africa"/>
    <s v="Africa"/>
    <s v="AC Level 2"/>
    <n v="0.17"/>
    <d v="2025-07-24T00:00:00"/>
    <s v="9.00-21.00"/>
    <d v="1900-01-11T00:00:00"/>
    <n v="7.62"/>
    <n v="78"/>
    <x v="0"/>
    <x v="3"/>
    <s v="Type 2, Tesla"/>
    <n v="2018"/>
    <s v="No"/>
    <n v="3.5"/>
    <n v="6"/>
    <s v="Quarterly"/>
  </r>
  <r>
    <s v="EVS04771"/>
    <n v="41.226073999999997"/>
    <n v="-159.39495600000001"/>
    <s v="8672 Random Rd"/>
    <s v="Error"/>
    <s v="Error"/>
    <s v="Error"/>
    <s v="Error"/>
    <s v="AC Level 2"/>
    <n v="0.28999999999999998"/>
    <s v="9:00-18:00"/>
    <s v="9:00-18:00"/>
    <d v="1899-12-30T08:52:48"/>
    <n v="4.21"/>
    <n v="17"/>
    <x v="2"/>
    <x v="1"/>
    <s v="Tesla, CHAdeMO"/>
    <n v="2019"/>
    <s v="Yes"/>
    <n v="4"/>
    <n v="7"/>
    <s v="Monthly"/>
  </r>
  <r>
    <s v="EVS04772"/>
    <n v="37.879607999999998"/>
    <n v="-122.46512300000001"/>
    <s v="4943 San Francisco Ave"/>
    <s v=" San Francisco"/>
    <s v="United States"/>
    <s v="United States"/>
    <s v="North America"/>
    <s v="AC Level 2"/>
    <n v="0.1"/>
    <s v="9:00-18:00"/>
    <s v="9:00-18:00"/>
    <d v="1899-12-30T08:52:48"/>
    <n v="13.19"/>
    <n v="64"/>
    <x v="4"/>
    <x v="1"/>
    <s v="CCS, Type 2"/>
    <n v="2019"/>
    <s v="No"/>
    <n v="4.5"/>
    <n v="6"/>
    <s v="Quarterly"/>
  </r>
  <r>
    <s v="EVS04773"/>
    <n v="37.746065999999999"/>
    <n v="-122.454669"/>
    <s v="7779 San Francisco Ave"/>
    <s v=" San Francisco"/>
    <s v="United States"/>
    <s v="United States"/>
    <s v="North America"/>
    <s v="AC Level 2"/>
    <n v="0.28999999999999998"/>
    <s v="9:00-18:00"/>
    <s v="9:00-18:00"/>
    <d v="1899-12-30T08:52:48"/>
    <n v="2.97"/>
    <n v="78"/>
    <x v="2"/>
    <x v="0"/>
    <s v="CHAdeMO"/>
    <n v="2014"/>
    <s v="No"/>
    <n v="4"/>
    <n v="2"/>
    <s v="Quarterly"/>
  </r>
  <r>
    <s v="EVS04774"/>
    <n v="37.603853000000001"/>
    <n v="127.046662"/>
    <s v="980 Seoul Ave"/>
    <s v=" Seoul"/>
    <s v="South Korea"/>
    <s v="South Korea"/>
    <s v="Asia"/>
    <s v="AC Level 2"/>
    <n v="0.28999999999999998"/>
    <s v="9:00-18:00"/>
    <s v="9:00-18:00"/>
    <d v="1899-12-30T08:52:48"/>
    <n v="8.85"/>
    <n v="16"/>
    <x v="3"/>
    <x v="2"/>
    <s v="CCS, Tesla"/>
    <n v="2017"/>
    <s v="No"/>
    <n v="3.8"/>
    <n v="8"/>
    <s v="Monthly"/>
  </r>
  <r>
    <s v="EVS04787"/>
    <n v="52.448407000000003"/>
    <n v="13.310775"/>
    <s v="7714 Berlin Ave"/>
    <s v=" Berlin"/>
    <s v="Germany"/>
    <s v="Germany"/>
    <s v="Europe"/>
    <s v="AC Level 2"/>
    <n v="0.28000000000000003"/>
    <d v="2025-07-24T00:00:00"/>
    <s v="9.00-21.00"/>
    <d v="1900-01-11T00:00:00"/>
    <n v="1.38"/>
    <n v="61"/>
    <x v="2"/>
    <x v="2"/>
    <s v="CCS"/>
    <n v="2010"/>
    <s v="Yes"/>
    <n v="3.5"/>
    <n v="9"/>
    <s v="Quarterly"/>
  </r>
  <r>
    <s v="EVS04791"/>
    <n v="-16.144853000000001"/>
    <n v="12.664334999999999"/>
    <s v="4443 Random Rd"/>
    <n v="0"/>
    <s v="Not Found"/>
    <s v="Not Found"/>
    <s v="Not Found"/>
    <s v="AC Level 2"/>
    <n v="0.36"/>
    <d v="2025-07-24T00:00:00"/>
    <s v="9.00-21.00"/>
    <d v="1900-01-11T00:00:00"/>
    <n v="14.61"/>
    <n v="62"/>
    <x v="4"/>
    <x v="1"/>
    <s v="CHAdeMO, Type 2"/>
    <n v="2013"/>
    <s v="No"/>
    <n v="3.6"/>
    <n v="2"/>
    <s v="Monthly"/>
  </r>
  <r>
    <s v="EVS04793"/>
    <n v="-33.851779999999998"/>
    <n v="18.570542"/>
    <s v="5769 Cape Town Ave"/>
    <s v=" Cape Town"/>
    <s v="South Africa"/>
    <s v="South Africa"/>
    <s v="Africa"/>
    <s v="AC Level 2"/>
    <n v="0.11"/>
    <s v="6:00-22:00"/>
    <s v="6:00-22:00"/>
    <d v="1899-12-30T16:04:48"/>
    <n v="19.46"/>
    <n v="75"/>
    <x v="2"/>
    <x v="0"/>
    <s v="CHAdeMO"/>
    <n v="2019"/>
    <s v="Yes"/>
    <n v="3.2"/>
    <n v="9"/>
    <s v="Monthly"/>
  </r>
  <r>
    <s v="EVS04795"/>
    <n v="-33.829076000000001"/>
    <n v="18.584178000000001"/>
    <s v="2984 Cape Town Ave"/>
    <s v=" Cape Town"/>
    <s v="South Africa"/>
    <s v="South Africa"/>
    <s v="Africa"/>
    <s v="AC Level 2"/>
    <n v="0.22"/>
    <s v="6:00-22:00"/>
    <s v="6:00-22:00"/>
    <d v="1899-12-30T16:04:48"/>
    <n v="15.68"/>
    <n v="76"/>
    <x v="4"/>
    <x v="3"/>
    <s v="Type 2, CCS"/>
    <n v="2013"/>
    <s v="No"/>
    <n v="4.0999999999999996"/>
    <n v="8"/>
    <s v="Quarterly"/>
  </r>
  <r>
    <s v="EVS04798"/>
    <n v="25.252413000000001"/>
    <n v="55.301476999999998"/>
    <s v="956 Dubai Ave"/>
    <s v=" Dubai"/>
    <s v="United Arab Emirates"/>
    <s v="United Arab Emirates"/>
    <s v="Asia"/>
    <s v="AC Level 2"/>
    <n v="0.22"/>
    <s v="6:00-22:00"/>
    <s v="6:00-22:00"/>
    <d v="1899-12-30T16:04:48"/>
    <n v="6.62"/>
    <n v="42"/>
    <x v="3"/>
    <x v="0"/>
    <s v="CHAdeMO, Type 2"/>
    <n v="2017"/>
    <s v="Yes"/>
    <n v="3.2"/>
    <n v="9"/>
    <s v="Quarterly"/>
  </r>
  <r>
    <s v="EVS04805"/>
    <n v="37.724907000000002"/>
    <n v="-122.31607700000001"/>
    <s v="4168 San Francisco Ave"/>
    <s v=" San Francisco"/>
    <s v="United States"/>
    <s v="United States"/>
    <s v="North America"/>
    <s v="AC Level 2"/>
    <n v="0.32"/>
    <s v="9:00-18:00"/>
    <s v="9:00-18:00"/>
    <d v="1899-12-30T08:52:48"/>
    <n v="0.63"/>
    <n v="27"/>
    <x v="3"/>
    <x v="3"/>
    <s v="Type 2"/>
    <n v="2010"/>
    <s v="Yes"/>
    <n v="4.8"/>
    <n v="4"/>
    <s v="Monthly"/>
  </r>
  <r>
    <s v="EVS04806"/>
    <n v="37.835205000000002"/>
    <n v="-122.338931"/>
    <s v="9414 San Francisco Ave"/>
    <s v=" San Francisco"/>
    <s v="United States"/>
    <s v="United States"/>
    <s v="North America"/>
    <s v="AC Level 2"/>
    <n v="0.25"/>
    <s v="6:00-22:00"/>
    <s v="6:00-22:00"/>
    <d v="1899-12-30T16:04:48"/>
    <n v="17.38"/>
    <n v="40"/>
    <x v="1"/>
    <x v="2"/>
    <s v="Type 2"/>
    <n v="2023"/>
    <s v="Yes"/>
    <n v="4.4000000000000004"/>
    <n v="9"/>
    <s v="Monthly"/>
  </r>
  <r>
    <s v="EVS04810"/>
    <n v="13.890423"/>
    <n v="100.436975"/>
    <s v="8003 Bangkok Ave"/>
    <s v=" Bangkok"/>
    <s v="Thailand"/>
    <s v="Thailand"/>
    <s v="Asia"/>
    <s v="AC Level 2"/>
    <n v="0.44"/>
    <s v="9:00-18:00"/>
    <s v="9:00-18:00"/>
    <d v="1899-12-30T08:52:48"/>
    <n v="6.05"/>
    <n v="93"/>
    <x v="3"/>
    <x v="2"/>
    <s v="Tesla, Type 2"/>
    <n v="2023"/>
    <s v="No"/>
    <n v="4.5"/>
    <n v="7"/>
    <s v="Quarterly"/>
  </r>
  <r>
    <s v="EVS04811"/>
    <n v="-21.904218"/>
    <n v="101.077175"/>
    <s v="5510 Random Rd"/>
    <s v="Error"/>
    <s v="Error"/>
    <s v="Error"/>
    <s v="Error"/>
    <s v="AC Level 2"/>
    <n v="0.18"/>
    <s v="9:00-18:00"/>
    <s v="9:00-18:00"/>
    <d v="1899-12-30T08:52:48"/>
    <n v="12.33"/>
    <n v="24"/>
    <x v="3"/>
    <x v="0"/>
    <s v="Type 2, Tesla"/>
    <n v="2011"/>
    <s v="No"/>
    <n v="3.9"/>
    <n v="2"/>
    <s v="Quarterly"/>
  </r>
  <r>
    <s v="EVS04816"/>
    <n v="19.495291000000002"/>
    <n v="-99.143416999999999"/>
    <s v="4039 Mexico City Ave"/>
    <s v=" Mexico City"/>
    <s v="Mexico"/>
    <s v="Mexico"/>
    <s v="North America"/>
    <s v="AC Level 2"/>
    <n v="0.17"/>
    <s v="6:00-22:00"/>
    <s v="6:00-22:00"/>
    <d v="1899-12-30T16:04:48"/>
    <n v="11.33"/>
    <n v="54"/>
    <x v="1"/>
    <x v="1"/>
    <s v="Tesla"/>
    <n v="2014"/>
    <s v="No"/>
    <n v="4.9000000000000004"/>
    <n v="8"/>
    <s v="Quarterly"/>
  </r>
  <r>
    <s v="EVS04817"/>
    <n v="52.548769"/>
    <n v="13.451858"/>
    <s v="1434 Berlin Ave"/>
    <s v=" Berlin"/>
    <s v="Germany"/>
    <s v="Germany"/>
    <s v="Europe"/>
    <s v="AC Level 2"/>
    <n v="0.1"/>
    <s v="6:00-22:00"/>
    <s v="6:00-22:00"/>
    <d v="1899-12-30T16:04:48"/>
    <n v="11.4"/>
    <n v="26"/>
    <x v="0"/>
    <x v="3"/>
    <s v="Tesla, Type 2"/>
    <n v="2017"/>
    <s v="Yes"/>
    <n v="4"/>
    <n v="4"/>
    <s v="Annually"/>
  </r>
  <r>
    <s v="EVS04818"/>
    <n v="52.554133999999998"/>
    <n v="13.449913"/>
    <s v="6183 Berlin Ave"/>
    <s v=" Berlin"/>
    <s v="Germany"/>
    <s v="Germany"/>
    <s v="Europe"/>
    <s v="AC Level 2"/>
    <n v="0.23"/>
    <d v="2025-07-24T00:00:00"/>
    <s v="9.00-21.00"/>
    <d v="1900-01-11T00:00:00"/>
    <n v="16.79"/>
    <n v="18"/>
    <x v="0"/>
    <x v="0"/>
    <s v="Type 2"/>
    <n v="2021"/>
    <s v="No"/>
    <n v="4.4000000000000004"/>
    <n v="7"/>
    <s v="Quarterly"/>
  </r>
  <r>
    <s v="EVS04819"/>
    <n v="19.106628000000001"/>
    <n v="72.878438000000003"/>
    <s v="701 Mumbai Ave"/>
    <s v=" Mumbai"/>
    <s v="India"/>
    <s v="India"/>
    <s v="Asia"/>
    <s v="AC Level 2"/>
    <n v="0.35"/>
    <s v="6:00-22:00"/>
    <s v="6:00-22:00"/>
    <d v="1899-12-30T16:04:48"/>
    <n v="3.98"/>
    <n v="82"/>
    <x v="0"/>
    <x v="0"/>
    <s v="CHAdeMO"/>
    <n v="2011"/>
    <s v="No"/>
    <n v="3.1"/>
    <n v="2"/>
    <s v="Monthly"/>
  </r>
  <r>
    <s v="EVS04820"/>
    <n v="39.997207000000003"/>
    <n v="116.269233"/>
    <s v="6921 Beijing Ave"/>
    <s v=" Beijing"/>
    <s v="China"/>
    <s v="China"/>
    <s v="Asia"/>
    <s v="AC Level 2"/>
    <n v="0.31"/>
    <d v="2025-07-24T00:00:00"/>
    <s v="9.00-21.00"/>
    <d v="1900-01-11T00:00:00"/>
    <n v="18.670000000000002"/>
    <n v="60"/>
    <x v="3"/>
    <x v="0"/>
    <s v="CCS"/>
    <n v="2015"/>
    <s v="No"/>
    <n v="3.7"/>
    <n v="1"/>
    <s v="Monthly"/>
  </r>
  <r>
    <s v="EVS04824"/>
    <n v="18.914045999999999"/>
    <n v="72.893852999999993"/>
    <s v="4068 Mumbai Ave"/>
    <s v=" Mumbai"/>
    <s v="India"/>
    <s v="India"/>
    <s v="Asia"/>
    <s v="AC Level 2"/>
    <n v="0.48"/>
    <s v="6:00-22:00"/>
    <s v="6:00-22:00"/>
    <d v="1899-12-30T16:04:48"/>
    <n v="4.3600000000000003"/>
    <n v="35"/>
    <x v="4"/>
    <x v="3"/>
    <s v="CCS"/>
    <n v="2018"/>
    <s v="Yes"/>
    <n v="4.0999999999999996"/>
    <n v="10"/>
    <s v="Monthly"/>
  </r>
  <r>
    <s v="EVS04825"/>
    <n v="-33.830463000000002"/>
    <n v="151.35205999999999"/>
    <s v="1286 Sydney Ave"/>
    <s v=" Sydney"/>
    <s v="Australia"/>
    <s v="Australia"/>
    <s v="Australia"/>
    <s v="AC Level 2"/>
    <n v="0.37"/>
    <s v="9:00-18:00"/>
    <s v="9:00-18:00"/>
    <d v="1899-12-30T08:52:48"/>
    <n v="10.89"/>
    <n v="13"/>
    <x v="0"/>
    <x v="0"/>
    <s v="CCS, Type 2"/>
    <n v="2012"/>
    <s v="No"/>
    <n v="4.9000000000000004"/>
    <n v="7"/>
    <s v="Annually"/>
  </r>
  <r>
    <s v="EVS04826"/>
    <n v="39.893219000000002"/>
    <n v="116.347038"/>
    <s v="4805 Beijing Ave"/>
    <s v=" Beijing"/>
    <s v="China"/>
    <s v="China"/>
    <s v="Asia"/>
    <s v="AC Level 2"/>
    <n v="0.2"/>
    <s v="9:00-18:00"/>
    <s v="9:00-18:00"/>
    <d v="1899-12-30T08:52:48"/>
    <n v="9.11"/>
    <n v="88"/>
    <x v="3"/>
    <x v="0"/>
    <s v="CHAdeMO"/>
    <n v="2022"/>
    <s v="No"/>
    <n v="3.8"/>
    <n v="5"/>
    <s v="Monthly"/>
  </r>
  <r>
    <s v="EVS04827"/>
    <n v="-33.715660999999997"/>
    <n v="18.412417000000001"/>
    <s v="7321 Cape Town Ave"/>
    <s v=" Cape Town"/>
    <s v="South Africa"/>
    <s v="South Africa"/>
    <s v="Africa"/>
    <s v="AC Level 2"/>
    <n v="0.35"/>
    <s v="9:00-18:00"/>
    <s v="9:00-18:00"/>
    <d v="1899-12-30T08:52:48"/>
    <n v="14.31"/>
    <n v="25"/>
    <x v="4"/>
    <x v="2"/>
    <s v="CHAdeMO"/>
    <n v="2016"/>
    <s v="Yes"/>
    <n v="3.5"/>
    <n v="5"/>
    <s v="Monthly"/>
  </r>
  <r>
    <s v="EVS04828"/>
    <n v="37.549587000000002"/>
    <n v="126.94986299999999"/>
    <s v="2355 Seoul Ave"/>
    <s v=" Seoul"/>
    <s v="South Korea"/>
    <s v="South Korea"/>
    <s v="Asia"/>
    <s v="AC Level 2"/>
    <n v="0.11"/>
    <s v="9:00-18:00"/>
    <s v="9:00-18:00"/>
    <d v="1899-12-30T08:52:48"/>
    <n v="9.14"/>
    <n v="48"/>
    <x v="3"/>
    <x v="3"/>
    <s v="Tesla, CHAdeMO"/>
    <n v="2019"/>
    <s v="No"/>
    <n v="3.5"/>
    <n v="6"/>
    <s v="Quarterly"/>
  </r>
  <r>
    <s v="EVS04830"/>
    <n v="52.422637000000002"/>
    <n v="13.357177999999999"/>
    <s v="9866 Berlin Ave"/>
    <s v=" Berlin"/>
    <s v="Germany"/>
    <s v="Germany"/>
    <s v="Europe"/>
    <s v="AC Level 2"/>
    <n v="0.16"/>
    <s v="6:00-22:00"/>
    <s v="6:00-22:00"/>
    <d v="1899-12-30T16:04:48"/>
    <n v="18.05"/>
    <n v="72"/>
    <x v="1"/>
    <x v="0"/>
    <s v="Type 2"/>
    <n v="2015"/>
    <s v="No"/>
    <n v="3.5"/>
    <n v="4"/>
    <s v="Monthly"/>
  </r>
  <r>
    <s v="EVS04831"/>
    <n v="-7.4593829999999999"/>
    <n v="-28.198703999999999"/>
    <s v="4794 Random Rd"/>
    <s v="Error"/>
    <s v="Error"/>
    <s v="Error"/>
    <s v="Error"/>
    <s v="AC Level 2"/>
    <n v="0.49"/>
    <s v="9:00-18:00"/>
    <s v="9:00-18:00"/>
    <d v="1899-12-30T08:52:48"/>
    <n v="13.88"/>
    <n v="92"/>
    <x v="2"/>
    <x v="1"/>
    <s v="Tesla"/>
    <n v="2017"/>
    <s v="Yes"/>
    <n v="3.2"/>
    <n v="1"/>
    <s v="Annually"/>
  </r>
  <r>
    <s v="EVS04833"/>
    <n v="37.584387999999997"/>
    <n v="126.987514"/>
    <s v="9265 Seoul Ave"/>
    <s v=" Seoul"/>
    <s v="South Korea"/>
    <s v="South Korea"/>
    <s v="Asia"/>
    <s v="AC Level 2"/>
    <n v="0.44"/>
    <d v="2025-07-24T00:00:00"/>
    <s v="9.00-21.00"/>
    <d v="1900-01-11T00:00:00"/>
    <n v="13.72"/>
    <n v="91"/>
    <x v="1"/>
    <x v="2"/>
    <s v="CCS"/>
    <n v="2012"/>
    <s v="No"/>
    <n v="3.1"/>
    <n v="2"/>
    <s v="Quarterly"/>
  </r>
  <r>
    <s v="EVS04834"/>
    <n v="41.844289000000003"/>
    <n v="-87.667623000000006"/>
    <s v="8251 Chicago Ave"/>
    <s v=" Chicago"/>
    <s v="United States"/>
    <s v="United States"/>
    <s v="North America"/>
    <s v="AC Level 2"/>
    <n v="0.28000000000000003"/>
    <d v="2025-07-24T00:00:00"/>
    <s v="9.00-21.00"/>
    <d v="1900-01-11T00:00:00"/>
    <n v="12.89"/>
    <n v="17"/>
    <x v="0"/>
    <x v="2"/>
    <s v="CHAdeMO"/>
    <n v="2011"/>
    <s v="Yes"/>
    <n v="3.8"/>
    <n v="1"/>
    <s v="Annually"/>
  </r>
  <r>
    <s v="EVS04835"/>
    <n v="37.526240000000001"/>
    <n v="127.079509"/>
    <s v="597 Seoul Ave"/>
    <s v=" Seoul"/>
    <s v="South Korea"/>
    <s v="South Korea"/>
    <s v="Asia"/>
    <s v="AC Level 2"/>
    <n v="0.49"/>
    <s v="9:00-18:00"/>
    <s v="9:00-18:00"/>
    <d v="1899-12-30T08:52:48"/>
    <n v="5.79"/>
    <n v="66"/>
    <x v="4"/>
    <x v="2"/>
    <s v="Type 2, CHAdeMO"/>
    <n v="2015"/>
    <s v="Yes"/>
    <n v="4.8"/>
    <n v="1"/>
    <s v="Annually"/>
  </r>
  <r>
    <s v="EVS04844"/>
    <n v="37.605314"/>
    <n v="127.037336"/>
    <s v="9262 Seoul Ave"/>
    <s v=" Seoul"/>
    <s v="South Korea"/>
    <s v="South Korea"/>
    <s v="Asia"/>
    <s v="AC Level 2"/>
    <n v="0.49"/>
    <d v="2025-07-24T00:00:00"/>
    <s v="9.00-21.00"/>
    <d v="1900-01-11T00:00:00"/>
    <n v="6.33"/>
    <n v="85"/>
    <x v="4"/>
    <x v="0"/>
    <s v="CHAdeMO"/>
    <n v="2014"/>
    <s v="Yes"/>
    <n v="3.9"/>
    <n v="8"/>
    <s v="Monthly"/>
  </r>
  <r>
    <s v="EVS04846"/>
    <n v="39.898026000000002"/>
    <n v="116.20798499999999"/>
    <s v="1154 Beijing Ave"/>
    <s v=" Beijing"/>
    <s v="China"/>
    <s v="China"/>
    <s v="Asia"/>
    <s v="AC Level 2"/>
    <n v="0.31"/>
    <d v="2025-07-24T00:00:00"/>
    <s v="9.00-21.00"/>
    <d v="1900-01-11T00:00:00"/>
    <n v="6.23"/>
    <n v="50"/>
    <x v="1"/>
    <x v="1"/>
    <s v="CHAdeMO"/>
    <n v="2019"/>
    <s v="No"/>
    <n v="4.8"/>
    <n v="1"/>
    <s v="Annually"/>
  </r>
  <r>
    <s v="EVS04847"/>
    <n v="34.145173"/>
    <n v="-118.252082"/>
    <s v="3691 Los Angeles Ave"/>
    <s v=" Los Angeles"/>
    <s v="United States"/>
    <s v="United States"/>
    <s v="North America"/>
    <s v="AC Level 2"/>
    <n v="0.39"/>
    <s v="6:00-22:00"/>
    <s v="6:00-22:00"/>
    <d v="1899-12-30T16:04:48"/>
    <n v="7.86"/>
    <n v="45"/>
    <x v="0"/>
    <x v="3"/>
    <s v="CCS"/>
    <n v="2014"/>
    <s v="Yes"/>
    <n v="3.5"/>
    <n v="2"/>
    <s v="Annually"/>
  </r>
  <r>
    <s v="EVS04852"/>
    <n v="41.800947000000001"/>
    <n v="-87.764887999999999"/>
    <s v="4382 Chicago Ave"/>
    <s v=" Chicago"/>
    <s v="United States"/>
    <s v="United States"/>
    <s v="North America"/>
    <s v="AC Level 2"/>
    <n v="0.31"/>
    <s v="6:00-22:00"/>
    <s v="6:00-22:00"/>
    <d v="1899-12-30T16:04:48"/>
    <n v="11.42"/>
    <n v="21"/>
    <x v="4"/>
    <x v="0"/>
    <s v="CCS"/>
    <n v="2011"/>
    <s v="Yes"/>
    <n v="3.5"/>
    <n v="9"/>
    <s v="Monthly"/>
  </r>
  <r>
    <s v="EVS04853"/>
    <n v="55.866585999999998"/>
    <n v="37.577137999999998"/>
    <s v="2284 Moscow Ave"/>
    <s v=" Moscow"/>
    <s v="Russia"/>
    <s v="Russia"/>
    <s v="Europe"/>
    <s v="AC Level 2"/>
    <n v="0.47"/>
    <d v="2025-07-24T00:00:00"/>
    <s v="9.00-21.00"/>
    <d v="1900-01-11T00:00:00"/>
    <n v="16.88"/>
    <n v="55"/>
    <x v="2"/>
    <x v="1"/>
    <s v="CCS, Type 2"/>
    <n v="2010"/>
    <s v="No"/>
    <n v="4.2"/>
    <n v="3"/>
    <s v="Annually"/>
  </r>
  <r>
    <s v="EVS04854"/>
    <n v="37.889149000000003"/>
    <n v="-122.394192"/>
    <s v="4407 San Francisco Ave"/>
    <s v=" San Francisco"/>
    <s v="United States"/>
    <s v="United States"/>
    <s v="North America"/>
    <s v="AC Level 2"/>
    <n v="0.27"/>
    <s v="9:00-18:00"/>
    <s v="9:00-18:00"/>
    <d v="1899-12-30T08:52:48"/>
    <n v="14.97"/>
    <n v="26"/>
    <x v="3"/>
    <x v="2"/>
    <s v="CHAdeMO"/>
    <n v="2016"/>
    <s v="Yes"/>
    <n v="4.3"/>
    <n v="3"/>
    <s v="Quarterly"/>
  </r>
  <r>
    <s v="EVS04856"/>
    <n v="52.515639"/>
    <n v="13.405961"/>
    <s v="1096 Berlin Ave"/>
    <s v=" Berlin"/>
    <s v="Germany"/>
    <s v="Germany"/>
    <s v="Europe"/>
    <s v="AC Level 2"/>
    <n v="0.38"/>
    <s v="9:00-18:00"/>
    <s v="9:00-18:00"/>
    <d v="1899-12-30T08:52:48"/>
    <n v="18.25"/>
    <n v="77"/>
    <x v="4"/>
    <x v="2"/>
    <s v="CHAdeMO"/>
    <n v="2012"/>
    <s v="Yes"/>
    <n v="4.3"/>
    <n v="1"/>
    <s v="Monthly"/>
  </r>
  <r>
    <s v="EVS04861"/>
    <n v="55.507705999999999"/>
    <n v="3.8782939999999999"/>
    <s v="5722 Random Rd"/>
    <s v="Error"/>
    <s v="Error"/>
    <s v="Error"/>
    <s v="Error"/>
    <s v="AC Level 2"/>
    <n v="0.22"/>
    <d v="2025-07-24T00:00:00"/>
    <s v="9.00-21.00"/>
    <d v="1900-01-11T00:00:00"/>
    <n v="5.89"/>
    <n v="54"/>
    <x v="2"/>
    <x v="3"/>
    <s v="Type 2"/>
    <n v="2010"/>
    <s v="Yes"/>
    <n v="4.9000000000000004"/>
    <n v="10"/>
    <s v="Annually"/>
  </r>
  <r>
    <s v="EVS04863"/>
    <n v="37.598477000000003"/>
    <n v="127.091122"/>
    <s v="8532 Seoul Ave"/>
    <s v=" Seoul"/>
    <s v="South Korea"/>
    <s v="South Korea"/>
    <s v="Asia"/>
    <s v="AC Level 2"/>
    <n v="0.39"/>
    <d v="2025-07-24T00:00:00"/>
    <s v="9.00-21.00"/>
    <d v="1900-01-11T00:00:00"/>
    <n v="18.8"/>
    <n v="86"/>
    <x v="1"/>
    <x v="0"/>
    <s v="Tesla, CCS"/>
    <n v="2013"/>
    <s v="Yes"/>
    <n v="3.4"/>
    <n v="9"/>
    <s v="Quarterly"/>
  </r>
  <r>
    <s v="EVS04865"/>
    <n v="37.864037000000003"/>
    <n v="-122.337289"/>
    <s v="2738 San Francisco Ave"/>
    <s v=" San Francisco"/>
    <s v="United States"/>
    <s v="United States"/>
    <s v="North America"/>
    <s v="AC Level 2"/>
    <n v="0.26"/>
    <d v="2025-07-24T00:00:00"/>
    <s v="9.00-21.00"/>
    <d v="1900-01-11T00:00:00"/>
    <n v="18.95"/>
    <n v="66"/>
    <x v="4"/>
    <x v="1"/>
    <s v="Type 2"/>
    <n v="2018"/>
    <s v="Yes"/>
    <n v="4.5999999999999996"/>
    <n v="6"/>
    <s v="Quarterly"/>
  </r>
  <r>
    <s v="EVS04866"/>
    <n v="-33.886687000000002"/>
    <n v="151.25594899999999"/>
    <s v="9175 Sydney Ave"/>
    <s v=" Sydney"/>
    <s v="Australia"/>
    <s v="Australia"/>
    <s v="Australia"/>
    <s v="AC Level 2"/>
    <n v="0.21"/>
    <s v="6:00-22:00"/>
    <s v="6:00-22:00"/>
    <d v="1899-12-30T16:04:48"/>
    <n v="14.91"/>
    <n v="69"/>
    <x v="3"/>
    <x v="0"/>
    <s v="Type 2, CCS"/>
    <n v="2023"/>
    <s v="No"/>
    <n v="4.8"/>
    <n v="10"/>
    <s v="Monthly"/>
  </r>
  <r>
    <s v="EVS04867"/>
    <n v="25.380396999999999"/>
    <n v="55.288477999999998"/>
    <s v="4256 Dubai Ave"/>
    <s v=" Dubai"/>
    <s v="United Arab Emirates"/>
    <s v="United Arab Emirates"/>
    <s v="Asia"/>
    <s v="AC Level 2"/>
    <n v="0.28000000000000003"/>
    <s v="9:00-18:00"/>
    <s v="9:00-18:00"/>
    <d v="1899-12-30T08:52:48"/>
    <n v="6.96"/>
    <n v="54"/>
    <x v="4"/>
    <x v="3"/>
    <s v="CCS"/>
    <n v="2020"/>
    <s v="No"/>
    <n v="4.5999999999999996"/>
    <n v="2"/>
    <s v="Monthly"/>
  </r>
  <r>
    <s v="EVS04870"/>
    <n v="-23.688355999999999"/>
    <n v="-46.557554000000003"/>
    <s v="8249 SÃ£o Paulo Ave"/>
    <s v=" SÃ£o Paulo"/>
    <s v="Brazil"/>
    <s v="Brazil"/>
    <s v="South America"/>
    <s v="AC Level 2"/>
    <n v="0.28000000000000003"/>
    <d v="2025-07-24T00:00:00"/>
    <s v="9.00-21.00"/>
    <d v="1900-01-11T00:00:00"/>
    <n v="6.72"/>
    <n v="25"/>
    <x v="4"/>
    <x v="2"/>
    <s v="Type 2, CCS"/>
    <n v="2013"/>
    <s v="Yes"/>
    <n v="4.5"/>
    <n v="3"/>
    <s v="Monthly"/>
  </r>
  <r>
    <s v="EVS04872"/>
    <n v="-33.768935999999997"/>
    <n v="18.557456999999999"/>
    <s v="1000 Cape Town Ave"/>
    <s v=" Cape Town"/>
    <s v="South Africa"/>
    <s v="South Africa"/>
    <s v="Africa"/>
    <s v="AC Level 2"/>
    <n v="0.26"/>
    <d v="2025-07-24T00:00:00"/>
    <s v="9.00-21.00"/>
    <d v="1900-01-11T00:00:00"/>
    <n v="15.21"/>
    <n v="20"/>
    <x v="0"/>
    <x v="3"/>
    <s v="CHAdeMO"/>
    <n v="2012"/>
    <s v="Yes"/>
    <n v="3.4"/>
    <n v="2"/>
    <s v="Monthly"/>
  </r>
  <r>
    <s v="EVS04875"/>
    <n v="18.95147"/>
    <n v="72.998026999999993"/>
    <s v="9191 Mumbai Ave"/>
    <s v=" Mumbai"/>
    <s v="India"/>
    <s v="India"/>
    <s v="Asia"/>
    <s v="AC Level 2"/>
    <n v="0.47"/>
    <s v="6:00-22:00"/>
    <s v="6:00-22:00"/>
    <d v="1899-12-30T16:04:48"/>
    <n v="17.62"/>
    <n v="63"/>
    <x v="3"/>
    <x v="0"/>
    <s v="Type 2, CHAdeMO"/>
    <n v="2020"/>
    <s v="Yes"/>
    <n v="3.9"/>
    <n v="4"/>
    <s v="Quarterly"/>
  </r>
  <r>
    <s v="EVS04880"/>
    <n v="13.798025000000001"/>
    <n v="100.45004900000001"/>
    <s v="9892 Bangkok Ave"/>
    <s v=" Bangkok"/>
    <s v="Thailand"/>
    <s v="Thailand"/>
    <s v="Asia"/>
    <s v="AC Level 2"/>
    <n v="0.14000000000000001"/>
    <s v="9:00-18:00"/>
    <s v="9:00-18:00"/>
    <d v="1899-12-30T08:52:48"/>
    <n v="4.67"/>
    <n v="15"/>
    <x v="0"/>
    <x v="0"/>
    <s v="CCS"/>
    <n v="2011"/>
    <s v="Yes"/>
    <n v="3.8"/>
    <n v="6"/>
    <s v="Quarterly"/>
  </r>
  <r>
    <s v="EVS04883"/>
    <n v="18.900019"/>
    <n v="72.969403"/>
    <s v="9068 Mumbai Ave"/>
    <s v=" Mumbai"/>
    <s v="India"/>
    <s v="India"/>
    <s v="Asia"/>
    <s v="AC Level 2"/>
    <n v="0.31"/>
    <d v="2025-07-24T00:00:00"/>
    <s v="9.00-21.00"/>
    <d v="1900-01-11T00:00:00"/>
    <n v="19.98"/>
    <n v="84"/>
    <x v="0"/>
    <x v="0"/>
    <s v="CHAdeMO, Tesla"/>
    <n v="2023"/>
    <s v="No"/>
    <n v="4.8"/>
    <n v="5"/>
    <s v="Annually"/>
  </r>
  <r>
    <s v="EVS04884"/>
    <n v="13.745555"/>
    <n v="100.44981199999999"/>
    <s v="8749 Bangkok Ave"/>
    <s v=" Bangkok"/>
    <s v="Thailand"/>
    <s v="Thailand"/>
    <s v="Asia"/>
    <s v="AC Level 2"/>
    <n v="0.14000000000000001"/>
    <d v="2025-07-24T00:00:00"/>
    <s v="9.00-21.00"/>
    <d v="1900-01-11T00:00:00"/>
    <n v="13.63"/>
    <n v="40"/>
    <x v="3"/>
    <x v="0"/>
    <s v="CHAdeMO, Type 2"/>
    <n v="2014"/>
    <s v="Yes"/>
    <n v="3"/>
    <n v="5"/>
    <s v="Monthly"/>
  </r>
  <r>
    <s v="EVS04889"/>
    <n v="37.711770999999999"/>
    <n v="-122.456975"/>
    <s v="4181 San Francisco Ave"/>
    <s v=" San Francisco"/>
    <s v="United States"/>
    <s v="United States"/>
    <s v="North America"/>
    <s v="AC Level 2"/>
    <n v="0.14000000000000001"/>
    <d v="2025-07-24T00:00:00"/>
    <s v="9.00-21.00"/>
    <d v="1900-01-11T00:00:00"/>
    <n v="19.489999999999998"/>
    <n v="43"/>
    <x v="1"/>
    <x v="3"/>
    <s v="Type 2, CCS"/>
    <n v="2021"/>
    <s v="Yes"/>
    <n v="3.2"/>
    <n v="7"/>
    <s v="Quarterly"/>
  </r>
  <r>
    <s v="EVS04891"/>
    <n v="-60.758144000000001"/>
    <n v="-82.184389999999993"/>
    <s v="677 Random Rd"/>
    <s v="Error"/>
    <s v="Error"/>
    <s v="Error"/>
    <s v="Error"/>
    <s v="AC Level 2"/>
    <n v="0.38"/>
    <d v="2025-07-24T00:00:00"/>
    <s v="9.00-21.00"/>
    <d v="1900-01-11T00:00:00"/>
    <n v="16.39"/>
    <n v="37"/>
    <x v="4"/>
    <x v="0"/>
    <s v="Type 2"/>
    <n v="2022"/>
    <s v="Yes"/>
    <n v="4.5999999999999996"/>
    <n v="6"/>
    <s v="Quarterly"/>
  </r>
  <r>
    <s v="EVS04893"/>
    <n v="37.701000000000001"/>
    <n v="-122.49272999999999"/>
    <s v="8536 San Francisco Ave"/>
    <s v=" San Francisco"/>
    <s v="United States"/>
    <s v="United States"/>
    <s v="North America"/>
    <s v="AC Level 2"/>
    <n v="0.42"/>
    <s v="6:00-22:00"/>
    <s v="6:00-22:00"/>
    <d v="1899-12-30T16:04:48"/>
    <n v="2.75"/>
    <n v="53"/>
    <x v="0"/>
    <x v="3"/>
    <s v="CHAdeMO, Type 2"/>
    <n v="2018"/>
    <s v="No"/>
    <n v="4.0999999999999996"/>
    <n v="5"/>
    <s v="Monthly"/>
  </r>
  <r>
    <s v="EVS04897"/>
    <n v="25.263558"/>
    <n v="55.371715999999999"/>
    <s v="4665 Dubai Ave"/>
    <s v=" Dubai"/>
    <s v="United Arab Emirates"/>
    <s v="United Arab Emirates"/>
    <s v="Asia"/>
    <s v="AC Level 2"/>
    <n v="0.43"/>
    <s v="9:00-18:00"/>
    <s v="9:00-18:00"/>
    <d v="1899-12-30T08:52:48"/>
    <n v="7.6"/>
    <n v="74"/>
    <x v="3"/>
    <x v="3"/>
    <s v="Tesla, Type 2"/>
    <n v="2012"/>
    <s v="No"/>
    <n v="4.7"/>
    <n v="10"/>
    <s v="Annually"/>
  </r>
  <r>
    <s v="EVS04898"/>
    <n v="19.459378999999998"/>
    <n v="-99.043109999999999"/>
    <s v="2983 Mexico City Ave"/>
    <s v=" Mexico City"/>
    <s v="Mexico"/>
    <s v="Mexico"/>
    <s v="North America"/>
    <s v="AC Level 2"/>
    <n v="0.43"/>
    <s v="6:00-22:00"/>
    <s v="6:00-22:00"/>
    <d v="1899-12-30T16:04:48"/>
    <n v="19.64"/>
    <n v="63"/>
    <x v="2"/>
    <x v="0"/>
    <s v="Type 2"/>
    <n v="2014"/>
    <s v="No"/>
    <n v="4.4000000000000004"/>
    <n v="5"/>
    <s v="Annually"/>
  </r>
  <r>
    <s v="EVS04905"/>
    <n v="25.236991"/>
    <n v="55.376818"/>
    <s v="4577 Dubai Ave"/>
    <s v=" Dubai"/>
    <s v="United Arab Emirates"/>
    <s v="United Arab Emirates"/>
    <s v="Asia"/>
    <s v="AC Level 2"/>
    <n v="0.2"/>
    <d v="2025-07-24T00:00:00"/>
    <s v="9.00-21.00"/>
    <d v="1900-01-11T00:00:00"/>
    <n v="2.75"/>
    <n v="18"/>
    <x v="0"/>
    <x v="0"/>
    <s v="CCS, Type 2"/>
    <n v="2021"/>
    <s v="Yes"/>
    <n v="3.5"/>
    <n v="6"/>
    <s v="Annually"/>
  </r>
  <r>
    <s v="EVS04907"/>
    <n v="43.727122999999999"/>
    <n v="-79.443262000000004"/>
    <s v="6132 Toronto Ave"/>
    <s v=" Toronto"/>
    <s v="Canada"/>
    <s v="Canada"/>
    <s v="North America"/>
    <s v="AC Level 2"/>
    <n v="0.2"/>
    <s v="9:00-18:00"/>
    <s v="9:00-18:00"/>
    <d v="1899-12-30T08:52:48"/>
    <n v="17.79"/>
    <n v="91"/>
    <x v="2"/>
    <x v="0"/>
    <s v="CCS, Type 2"/>
    <n v="2011"/>
    <s v="No"/>
    <n v="4.2"/>
    <n v="8"/>
    <s v="Quarterly"/>
  </r>
  <r>
    <s v="EVS04910"/>
    <n v="34.191713999999997"/>
    <n v="-118.293582"/>
    <s v="5684 Los Angeles Ave"/>
    <s v=" Los Angeles"/>
    <s v="United States"/>
    <s v="United States"/>
    <s v="North America"/>
    <s v="AC Level 2"/>
    <n v="0.14000000000000001"/>
    <s v="6:00-22:00"/>
    <s v="6:00-22:00"/>
    <d v="1899-12-30T16:04:48"/>
    <n v="7.4"/>
    <n v="77"/>
    <x v="4"/>
    <x v="1"/>
    <s v="CHAdeMO"/>
    <n v="2022"/>
    <s v="No"/>
    <n v="4.0999999999999996"/>
    <n v="3"/>
    <s v="Annually"/>
  </r>
  <r>
    <s v="EVS04911"/>
    <n v="5.0570370000000002"/>
    <n v="122.23113499999999"/>
    <s v="3156 Random Rd"/>
    <s v="Error"/>
    <s v="Error"/>
    <s v="Error"/>
    <s v="Error"/>
    <s v="AC Level 2"/>
    <n v="0.38"/>
    <s v="9:00-18:00"/>
    <s v="9:00-18:00"/>
    <d v="1899-12-30T08:52:48"/>
    <n v="11.7"/>
    <n v="45"/>
    <x v="1"/>
    <x v="2"/>
    <s v="CCS, Type 2"/>
    <n v="2014"/>
    <s v="Yes"/>
    <n v="4.4000000000000004"/>
    <n v="4"/>
    <s v="Monthly"/>
  </r>
  <r>
    <s v="EVS04913"/>
    <n v="34.008108"/>
    <n v="-118.365357"/>
    <s v="9685 Los Angeles Ave"/>
    <s v=" Los Angeles"/>
    <s v="United States"/>
    <s v="United States"/>
    <s v="North America"/>
    <s v="AC Level 2"/>
    <n v="0.26"/>
    <s v="9:00-18:00"/>
    <s v="9:00-18:00"/>
    <d v="1899-12-30T08:52:48"/>
    <n v="14.87"/>
    <n v="11"/>
    <x v="3"/>
    <x v="3"/>
    <s v="CCS"/>
    <n v="2011"/>
    <s v="No"/>
    <n v="4.0999999999999996"/>
    <n v="9"/>
    <s v="Monthly"/>
  </r>
  <r>
    <s v="EVS04914"/>
    <n v="19.476219"/>
    <n v="-99.024794"/>
    <s v="1018 Mexico City Ave"/>
    <s v=" Mexico City"/>
    <s v="Mexico"/>
    <s v="Mexico"/>
    <s v="North America"/>
    <s v="AC Level 2"/>
    <n v="0.22"/>
    <d v="2025-07-24T00:00:00"/>
    <s v="9.00-21.00"/>
    <d v="1900-01-11T00:00:00"/>
    <n v="5.9"/>
    <n v="56"/>
    <x v="0"/>
    <x v="3"/>
    <s v="CHAdeMO, Tesla"/>
    <n v="2014"/>
    <s v="No"/>
    <n v="4.2"/>
    <n v="1"/>
    <s v="Annually"/>
  </r>
  <r>
    <s v="EVS04919"/>
    <n v="43.720317999999999"/>
    <n v="-79.437228000000005"/>
    <s v="4456 Toronto Ave"/>
    <s v=" Toronto"/>
    <s v="Canada"/>
    <s v="Canada"/>
    <s v="North America"/>
    <s v="AC Level 2"/>
    <n v="0.48"/>
    <d v="2025-07-24T00:00:00"/>
    <s v="9.00-21.00"/>
    <d v="1900-01-11T00:00:00"/>
    <n v="19.2"/>
    <n v="37"/>
    <x v="2"/>
    <x v="2"/>
    <s v="Type 2"/>
    <n v="2020"/>
    <s v="No"/>
    <n v="3.2"/>
    <n v="1"/>
    <s v="Monthly"/>
  </r>
  <r>
    <s v="EVS04923"/>
    <n v="39.957898999999998"/>
    <n v="116.41536600000001"/>
    <s v="8684 Beijing Ave"/>
    <s v=" Beijing"/>
    <s v="China"/>
    <s v="China"/>
    <s v="Asia"/>
    <s v="AC Level 2"/>
    <n v="0.14000000000000001"/>
    <d v="2025-07-24T00:00:00"/>
    <s v="9.00-21.00"/>
    <d v="1900-01-11T00:00:00"/>
    <n v="1.28"/>
    <n v="91"/>
    <x v="4"/>
    <x v="2"/>
    <s v="CCS"/>
    <n v="2015"/>
    <s v="Yes"/>
    <n v="3.7"/>
    <n v="3"/>
    <s v="Monthly"/>
  </r>
  <r>
    <s v="EVS04926"/>
    <n v="52.430433000000001"/>
    <n v="13.327840999999999"/>
    <s v="3862 Berlin Ave"/>
    <s v=" Berlin"/>
    <s v="Germany"/>
    <s v="Germany"/>
    <s v="Europe"/>
    <s v="AC Level 2"/>
    <n v="0.37"/>
    <s v="6:00-22:00"/>
    <s v="6:00-22:00"/>
    <d v="1899-12-30T16:04:48"/>
    <n v="8.2200000000000006"/>
    <n v="95"/>
    <x v="3"/>
    <x v="1"/>
    <s v="CHAdeMO, CCS"/>
    <n v="2011"/>
    <s v="No"/>
    <n v="4.0999999999999996"/>
    <n v="10"/>
    <s v="Monthly"/>
  </r>
  <r>
    <s v="EVS04927"/>
    <n v="55.772568"/>
    <n v="37.603678000000002"/>
    <s v="4257 Moscow Ave"/>
    <s v=" Moscow"/>
    <s v="Russia"/>
    <s v="Russia"/>
    <s v="Europe"/>
    <s v="AC Level 2"/>
    <n v="0.46"/>
    <s v="6:00-22:00"/>
    <s v="6:00-22:00"/>
    <d v="1899-12-30T16:04:48"/>
    <n v="13.01"/>
    <n v="97"/>
    <x v="1"/>
    <x v="1"/>
    <s v="Tesla, CHAdeMO"/>
    <n v="2023"/>
    <s v="Yes"/>
    <n v="4.5"/>
    <n v="5"/>
    <s v="Annually"/>
  </r>
  <r>
    <s v="EVS04936"/>
    <n v="41.915882000000003"/>
    <n v="-87.621272000000005"/>
    <s v="4300 Chicago Ave"/>
    <s v=" Chicago"/>
    <s v="United States"/>
    <s v="United States"/>
    <s v="North America"/>
    <s v="AC Level 2"/>
    <n v="0.19"/>
    <s v="6:00-22:00"/>
    <s v="6:00-22:00"/>
    <d v="1899-12-30T16:04:48"/>
    <n v="13.31"/>
    <n v="71"/>
    <x v="4"/>
    <x v="3"/>
    <s v="CHAdeMO"/>
    <n v="2014"/>
    <s v="Yes"/>
    <n v="4.0999999999999996"/>
    <n v="5"/>
    <s v="Monthly"/>
  </r>
  <r>
    <s v="EVS04938"/>
    <n v="39.912798000000002"/>
    <n v="116.38497099999999"/>
    <s v="9491 Beijing Ave"/>
    <s v=" Beijing"/>
    <s v="China"/>
    <s v="China"/>
    <s v="Asia"/>
    <s v="AC Level 2"/>
    <n v="0.47"/>
    <s v="6:00-22:00"/>
    <s v="6:00-22:00"/>
    <d v="1899-12-30T16:04:48"/>
    <n v="3.03"/>
    <n v="38"/>
    <x v="1"/>
    <x v="0"/>
    <s v="CHAdeMO"/>
    <n v="2018"/>
    <s v="No"/>
    <n v="3.6"/>
    <n v="1"/>
    <s v="Quarterly"/>
  </r>
  <r>
    <s v="EVS04941"/>
    <n v="-57.659343999999997"/>
    <n v="-164.766502"/>
    <s v="715 Random Rd"/>
    <s v="Error"/>
    <s v="Error"/>
    <s v="Error"/>
    <s v="Error"/>
    <s v="AC Level 2"/>
    <n v="0.35"/>
    <d v="2025-07-24T00:00:00"/>
    <s v="9.00-21.00"/>
    <d v="1900-01-11T00:00:00"/>
    <n v="0.87"/>
    <n v="60"/>
    <x v="3"/>
    <x v="0"/>
    <s v="Tesla, Type 2"/>
    <n v="2023"/>
    <s v="Yes"/>
    <n v="4.2"/>
    <n v="3"/>
    <s v="Quarterly"/>
  </r>
  <r>
    <s v="EVS04944"/>
    <n v="-33.882717"/>
    <n v="18.569441000000001"/>
    <s v="2670 Cape Town Ave"/>
    <s v=" Cape Town"/>
    <s v="South Africa"/>
    <s v="South Africa"/>
    <s v="Africa"/>
    <s v="AC Level 2"/>
    <n v="0.33"/>
    <d v="2025-07-24T00:00:00"/>
    <s v="9.00-21.00"/>
    <d v="1900-01-11T00:00:00"/>
    <n v="2.29"/>
    <n v="23"/>
    <x v="1"/>
    <x v="3"/>
    <s v="CCS"/>
    <n v="2013"/>
    <s v="Yes"/>
    <n v="3.8"/>
    <n v="1"/>
    <s v="Quarterly"/>
  </r>
  <r>
    <s v="EVS04951"/>
    <n v="12.78101"/>
    <n v="66.15634"/>
    <s v="6256 Random Rd"/>
    <s v="Error"/>
    <s v="Error"/>
    <s v="Error"/>
    <s v="Error"/>
    <s v="AC Level 2"/>
    <n v="0.46"/>
    <s v="6:00-22:00"/>
    <s v="6:00-22:00"/>
    <d v="1899-12-30T16:04:48"/>
    <n v="18.78"/>
    <n v="24"/>
    <x v="2"/>
    <x v="1"/>
    <s v="CHAdeMO"/>
    <n v="2011"/>
    <s v="No"/>
    <n v="3.8"/>
    <n v="4"/>
    <s v="Annually"/>
  </r>
  <r>
    <s v="EVS04953"/>
    <n v="19.410943"/>
    <n v="-99.156581000000003"/>
    <s v="4689 Mexico City Ave"/>
    <s v=" Mexico City"/>
    <s v="Mexico"/>
    <s v="Mexico"/>
    <s v="North America"/>
    <s v="AC Level 2"/>
    <n v="0.13"/>
    <s v="9:00-18:00"/>
    <s v="9:00-18:00"/>
    <d v="1899-12-30T08:52:48"/>
    <n v="17.600000000000001"/>
    <n v="74"/>
    <x v="1"/>
    <x v="2"/>
    <s v="CHAdeMO, CCS"/>
    <n v="2021"/>
    <s v="No"/>
    <n v="3.6"/>
    <n v="10"/>
    <s v="Monthly"/>
  </r>
  <r>
    <s v="EVS04955"/>
    <n v="13.776147999999999"/>
    <n v="100.563852"/>
    <s v="5460 Bangkok Ave"/>
    <s v=" Bangkok"/>
    <s v="Thailand"/>
    <s v="Thailand"/>
    <s v="Asia"/>
    <s v="AC Level 2"/>
    <n v="0.28000000000000003"/>
    <d v="2025-07-24T00:00:00"/>
    <s v="9.00-21.00"/>
    <d v="1900-01-11T00:00:00"/>
    <n v="2.5099999999999998"/>
    <n v="16"/>
    <x v="4"/>
    <x v="1"/>
    <s v="CCS, Tesla"/>
    <n v="2020"/>
    <s v="No"/>
    <n v="4.5999999999999996"/>
    <n v="9"/>
    <s v="Monthly"/>
  </r>
  <r>
    <s v="EVS04959"/>
    <n v="34.058562999999999"/>
    <n v="-118.32153099999999"/>
    <s v="5489 Los Angeles Ave"/>
    <s v=" Los Angeles"/>
    <s v="United States"/>
    <s v="United States"/>
    <s v="North America"/>
    <s v="AC Level 2"/>
    <n v="0.25"/>
    <d v="2025-07-24T00:00:00"/>
    <s v="9.00-21.00"/>
    <d v="1900-01-11T00:00:00"/>
    <n v="16.71"/>
    <n v="20"/>
    <x v="1"/>
    <x v="3"/>
    <s v="Type 2"/>
    <n v="2023"/>
    <s v="No"/>
    <n v="3.8"/>
    <n v="6"/>
    <s v="Annually"/>
  </r>
  <r>
    <s v="EVS04960"/>
    <n v="-33.812503"/>
    <n v="151.260887"/>
    <s v="2074 Sydney Ave"/>
    <s v=" Sydney"/>
    <s v="Australia"/>
    <s v="Australia"/>
    <s v="Australia"/>
    <s v="AC Level 2"/>
    <n v="0.36"/>
    <s v="6:00-22:00"/>
    <s v="6:00-22:00"/>
    <d v="1899-12-30T16:04:48"/>
    <n v="10.119999999999999"/>
    <n v="62"/>
    <x v="3"/>
    <x v="0"/>
    <s v="Type 2, CCS"/>
    <n v="2014"/>
    <s v="Yes"/>
    <n v="3.5"/>
    <n v="6"/>
    <s v="Quarterly"/>
  </r>
  <r>
    <s v="EVS04961"/>
    <n v="86.937008000000006"/>
    <n v="109.054632"/>
    <s v="8506 Random Rd"/>
    <s v="Not Found"/>
    <s v="Not Found"/>
    <s v="Not Found"/>
    <s v="Not Found"/>
    <s v="AC Level 2"/>
    <n v="0.28000000000000003"/>
    <s v="9:00-18:00"/>
    <s v="9:00-18:00"/>
    <d v="1899-12-30T08:52:48"/>
    <n v="10.07"/>
    <n v="99"/>
    <x v="0"/>
    <x v="1"/>
    <s v="Type 2, Tesla"/>
    <n v="2012"/>
    <s v="Yes"/>
    <n v="4.0999999999999996"/>
    <n v="5"/>
    <s v="Quarterly"/>
  </r>
  <r>
    <s v="EVS04965"/>
    <n v="-33.722859999999997"/>
    <n v="18.487646999999999"/>
    <s v="4605 Cape Town Ave"/>
    <s v=" Cape Town"/>
    <s v="South Africa"/>
    <s v="South Africa"/>
    <s v="Africa"/>
    <s v="AC Level 2"/>
    <n v="0.28999999999999998"/>
    <s v="6:00-22:00"/>
    <s v="6:00-22:00"/>
    <d v="1899-12-30T16:04:48"/>
    <n v="6.83"/>
    <n v="91"/>
    <x v="0"/>
    <x v="2"/>
    <s v="CCS, CHAdeMO"/>
    <n v="2011"/>
    <s v="Yes"/>
    <n v="3.4"/>
    <n v="8"/>
    <s v="Monthly"/>
  </r>
  <r>
    <s v="EVS04966"/>
    <n v="19.470499"/>
    <n v="-99.035405999999995"/>
    <s v="7873 Mexico City Ave"/>
    <s v=" Mexico City"/>
    <s v="Mexico"/>
    <s v="Mexico"/>
    <s v="North America"/>
    <s v="AC Level 2"/>
    <n v="0.35"/>
    <d v="2025-07-24T00:00:00"/>
    <s v="9.00-21.00"/>
    <d v="1900-01-11T00:00:00"/>
    <n v="12.22"/>
    <n v="38"/>
    <x v="2"/>
    <x v="3"/>
    <s v="Tesla"/>
    <n v="2014"/>
    <s v="Yes"/>
    <n v="3.5"/>
    <n v="3"/>
    <s v="Quarterly"/>
  </r>
  <r>
    <s v="EVS04967"/>
    <n v="19.020302000000001"/>
    <n v="72.811960999999997"/>
    <s v="3323 Mumbai Ave"/>
    <s v=" Mumbai"/>
    <s v="India"/>
    <s v="India"/>
    <s v="Asia"/>
    <s v="AC Level 2"/>
    <n v="0.11"/>
    <s v="6:00-22:00"/>
    <s v="6:00-22:00"/>
    <d v="1899-12-30T16:04:48"/>
    <n v="4.5199999999999996"/>
    <n v="71"/>
    <x v="1"/>
    <x v="2"/>
    <s v="CHAdeMO, Tesla"/>
    <n v="2019"/>
    <s v="Yes"/>
    <n v="4.3"/>
    <n v="3"/>
    <s v="Quarterly"/>
  </r>
  <r>
    <s v="EVS04971"/>
    <n v="16.328035"/>
    <n v="69.512457999999995"/>
    <s v="5876 Random Rd"/>
    <s v="Error"/>
    <s v="Error"/>
    <s v="Error"/>
    <s v="Error"/>
    <s v="AC Level 2"/>
    <n v="0.46"/>
    <d v="2025-07-24T00:00:00"/>
    <s v="9.00-21.00"/>
    <d v="1900-01-11T00:00:00"/>
    <n v="4.59"/>
    <n v="66"/>
    <x v="3"/>
    <x v="3"/>
    <s v="CCS"/>
    <n v="2018"/>
    <s v="No"/>
    <n v="4.5999999999999996"/>
    <n v="2"/>
    <s v="Quarterly"/>
  </r>
  <r>
    <s v="EVS04980"/>
    <n v="34.060971000000002"/>
    <n v="-118.25947499999999"/>
    <s v="5810 Los Angeles Ave"/>
    <s v=" Los Angeles"/>
    <s v="United States"/>
    <s v="United States"/>
    <s v="North America"/>
    <s v="AC Level 2"/>
    <n v="0.16"/>
    <s v="6:00-22:00"/>
    <s v="6:00-22:00"/>
    <d v="1899-12-30T16:04:48"/>
    <n v="6.98"/>
    <n v="100"/>
    <x v="3"/>
    <x v="3"/>
    <s v="Type 2"/>
    <n v="2015"/>
    <s v="No"/>
    <n v="4.4000000000000004"/>
    <n v="10"/>
    <s v="Monthly"/>
  </r>
  <r>
    <s v="EVS04983"/>
    <n v="-33.812972000000002"/>
    <n v="18.575851"/>
    <s v="4234 Cape Town Ave"/>
    <s v=" Cape Town"/>
    <s v="South Africa"/>
    <s v="South Africa"/>
    <s v="Africa"/>
    <s v="AC Level 2"/>
    <n v="0.45"/>
    <s v="6:00-22:00"/>
    <s v="6:00-22:00"/>
    <d v="1899-12-30T16:04:48"/>
    <n v="14.3"/>
    <n v="12"/>
    <x v="1"/>
    <x v="0"/>
    <s v="CCS, Type 2"/>
    <n v="2013"/>
    <s v="No"/>
    <n v="3.1"/>
    <n v="6"/>
    <s v="Annually"/>
  </r>
  <r>
    <s v="EVS04986"/>
    <n v="18.956797999999999"/>
    <n v="72.929714000000004"/>
    <s v="2412 Mumbai Ave"/>
    <s v=" Mumbai"/>
    <s v="India"/>
    <s v="India"/>
    <s v="Asia"/>
    <s v="AC Level 2"/>
    <n v="0.12"/>
    <d v="2025-07-24T00:00:00"/>
    <s v="9.00-21.00"/>
    <d v="1900-01-11T00:00:00"/>
    <n v="14.47"/>
    <n v="68"/>
    <x v="3"/>
    <x v="0"/>
    <s v="Tesla, CCS"/>
    <n v="2015"/>
    <s v="No"/>
    <n v="4.0999999999999996"/>
    <n v="3"/>
    <s v="Annually"/>
  </r>
  <r>
    <s v="EVS04988"/>
    <n v="-33.894475999999997"/>
    <n v="18.434736000000001"/>
    <s v="380 Cape Town Ave"/>
    <s v=" Cape Town"/>
    <s v="South Africa"/>
    <s v="South Africa"/>
    <s v="Africa"/>
    <s v="AC Level 2"/>
    <n v="0.18"/>
    <s v="9:00-18:00"/>
    <s v="9:00-18:00"/>
    <d v="1899-12-30T08:52:48"/>
    <n v="8.6300000000000008"/>
    <n v="19"/>
    <x v="3"/>
    <x v="2"/>
    <s v="CCS, Tesla"/>
    <n v="2020"/>
    <s v="Yes"/>
    <n v="4.4000000000000004"/>
    <n v="2"/>
    <s v="Annually"/>
  </r>
  <r>
    <s v="EVS04990"/>
    <n v="19.099418"/>
    <n v="72.888266000000002"/>
    <s v="2065 Mumbai Ave"/>
    <s v=" Mumbai"/>
    <s v="India"/>
    <s v="India"/>
    <s v="Asia"/>
    <s v="AC Level 2"/>
    <n v="0.33"/>
    <s v="6:00-22:00"/>
    <s v="6:00-22:00"/>
    <d v="1899-12-30T16:04:48"/>
    <n v="14.36"/>
    <n v="76"/>
    <x v="0"/>
    <x v="0"/>
    <s v="CCS"/>
    <n v="2012"/>
    <s v="Yes"/>
    <n v="3.7"/>
    <n v="9"/>
    <s v="Quarterly"/>
  </r>
  <r>
    <s v="EVS04992"/>
    <n v="41.862217999999999"/>
    <n v="-87.624831"/>
    <s v="1575 Chicago Ave"/>
    <s v=" Chicago"/>
    <s v="United States"/>
    <s v="United States"/>
    <s v="North America"/>
    <s v="AC Level 2"/>
    <n v="0.28999999999999998"/>
    <s v="6:00-22:00"/>
    <s v="6:00-22:00"/>
    <d v="1899-12-30T16:04:48"/>
    <n v="16.690000000000001"/>
    <n v="83"/>
    <x v="4"/>
    <x v="1"/>
    <s v="CCS"/>
    <n v="2016"/>
    <s v="No"/>
    <n v="4.9000000000000004"/>
    <n v="9"/>
    <s v="Monthly"/>
  </r>
  <r>
    <s v="EVS05000"/>
    <n v="34.093017000000003"/>
    <n v="-118.207567"/>
    <s v="1221 Los Angeles Ave"/>
    <s v=" Los Angeles"/>
    <s v="United States"/>
    <s v="United States"/>
    <s v="North America"/>
    <s v="AC Level 2"/>
    <n v="0.35"/>
    <d v="2025-07-24T00:00:00"/>
    <s v="9.00-21.00"/>
    <d v="1900-01-11T00:00:00"/>
    <n v="1.1200000000000001"/>
    <n v="15"/>
    <x v="2"/>
    <x v="3"/>
    <s v="CHAdeMO, Type 2"/>
    <n v="2023"/>
    <s v="No"/>
    <n v="3.7"/>
    <n v="6"/>
    <s v="Quarterly"/>
  </r>
  <r>
    <s v="EVS00002"/>
    <n v="37.861857000000001"/>
    <n v="-122.49029899999999"/>
    <s v="8970 San Francisco Ave"/>
    <s v=" San Francisco"/>
    <s v="United States"/>
    <s v="United States"/>
    <s v="North America"/>
    <s v="DC Fast Charger"/>
    <n v="0.19"/>
    <d v="2025-07-24T00:00:00"/>
    <s v="9.00-21.00"/>
    <d v="1900-01-11T00:00:00"/>
    <n v="4.96"/>
    <n v="83"/>
    <x v="2"/>
    <x v="0"/>
    <s v="Tesla, Type 2"/>
    <n v="2010"/>
    <s v="Yes"/>
    <n v="3.9"/>
    <n v="2"/>
    <s v="Monthly"/>
  </r>
  <r>
    <s v="EVS00020"/>
    <n v="19.519718999999998"/>
    <n v="-99.171733000000003"/>
    <s v="7288 Mexico City Ave"/>
    <s v=" Mexico City"/>
    <s v="Mexico"/>
    <s v="Mexico"/>
    <s v="North America"/>
    <s v="DC Fast Charger"/>
    <n v="0.25"/>
    <s v="6:00-22:00"/>
    <s v="6:00-22:00"/>
    <d v="1899-12-30T16:04:48"/>
    <n v="0.73"/>
    <n v="12"/>
    <x v="4"/>
    <x v="0"/>
    <s v="Type 2"/>
    <n v="2023"/>
    <s v="Yes"/>
    <n v="3.2"/>
    <n v="5"/>
    <s v="Annually"/>
  </r>
  <r>
    <s v="EVS00021"/>
    <n v="81.568158999999994"/>
    <n v="-92.791385000000005"/>
    <s v="6470 Random Rd"/>
    <n v="0"/>
    <s v="Not Found"/>
    <s v="Not Found"/>
    <s v="Not Found"/>
    <s v="DC Fast Charger"/>
    <n v="0.3"/>
    <s v="6:00-22:00"/>
    <s v="6:00-22:00"/>
    <d v="1899-12-30T16:04:48"/>
    <n v="10.43"/>
    <n v="43"/>
    <x v="3"/>
    <x v="2"/>
    <s v="CHAdeMO, Tesla"/>
    <n v="2016"/>
    <s v="Yes"/>
    <n v="3.3"/>
    <n v="10"/>
    <s v="Quarterly"/>
  </r>
  <r>
    <s v="EVS00024"/>
    <n v="52.431280000000001"/>
    <n v="13.407406"/>
    <s v="128 Berlin Ave"/>
    <s v=" Berlin"/>
    <s v="Germany"/>
    <s v="Germany"/>
    <s v="Europe"/>
    <s v="DC Fast Charger"/>
    <n v="0.21"/>
    <d v="2025-07-24T00:00:00"/>
    <s v="9.00-21.00"/>
    <d v="1900-01-11T00:00:00"/>
    <n v="9.92"/>
    <n v="52"/>
    <x v="4"/>
    <x v="1"/>
    <s v="CHAdeMO"/>
    <n v="2023"/>
    <s v="Yes"/>
    <n v="4.4000000000000004"/>
    <n v="2"/>
    <s v="Annually"/>
  </r>
  <r>
    <s v="EVS00026"/>
    <n v="39.908197000000001"/>
    <n v="116.390126"/>
    <s v="6257 Beijing Ave"/>
    <s v=" Beijing"/>
    <s v="China"/>
    <s v="China"/>
    <s v="Asia"/>
    <s v="DC Fast Charger"/>
    <n v="0.47"/>
    <d v="2025-07-24T00:00:00"/>
    <s v="9.00-21.00"/>
    <d v="1900-01-11T00:00:00"/>
    <n v="8.3000000000000007"/>
    <n v="99"/>
    <x v="0"/>
    <x v="3"/>
    <s v="Type 2"/>
    <n v="2015"/>
    <s v="No"/>
    <n v="4.0999999999999996"/>
    <n v="1"/>
    <s v="Monthly"/>
  </r>
  <r>
    <s v="EVS00027"/>
    <n v="13.743441000000001"/>
    <n v="100.449744"/>
    <s v="5641 Bangkok Ave"/>
    <s v=" Bangkok"/>
    <s v="Thailand"/>
    <s v="Thailand"/>
    <s v="Asia"/>
    <s v="DC Fast Charger"/>
    <n v="0.5"/>
    <s v="9:00-18:00"/>
    <s v="9:00-18:00"/>
    <d v="1899-12-30T08:52:48"/>
    <n v="17.760000000000002"/>
    <n v="25"/>
    <x v="1"/>
    <x v="2"/>
    <s v="Tesla"/>
    <n v="2020"/>
    <s v="No"/>
    <n v="4.0999999999999996"/>
    <n v="7"/>
    <s v="Annually"/>
  </r>
  <r>
    <s v="EVS00030"/>
    <n v="39.807513999999998"/>
    <n v="116.203733"/>
    <s v="7835 Beijing Ave"/>
    <s v=" Beijing"/>
    <s v="China"/>
    <s v="China"/>
    <s v="Asia"/>
    <s v="DC Fast Charger"/>
    <n v="0.2"/>
    <s v="6:00-22:00"/>
    <s v="6:00-22:00"/>
    <d v="1899-12-30T16:04:48"/>
    <n v="5.52"/>
    <n v="27"/>
    <x v="2"/>
    <x v="3"/>
    <s v="CHAdeMO, Type 2"/>
    <n v="2013"/>
    <s v="No"/>
    <n v="3"/>
    <n v="5"/>
    <s v="Annually"/>
  </r>
  <r>
    <s v="EVS00033"/>
    <n v="-23.619267000000001"/>
    <n v="-46.677570000000003"/>
    <s v="5423 SÃ£o Paulo Ave"/>
    <s v=" SÃ£o Paulo"/>
    <s v="Brazil"/>
    <s v="Brazil"/>
    <s v="South America"/>
    <s v="DC Fast Charger"/>
    <n v="0.46"/>
    <d v="2025-07-24T00:00:00"/>
    <s v="9.00-21.00"/>
    <d v="1900-01-11T00:00:00"/>
    <n v="18.39"/>
    <n v="97"/>
    <x v="4"/>
    <x v="0"/>
    <s v="CCS, Type 2"/>
    <n v="2018"/>
    <s v="No"/>
    <n v="3.7"/>
    <n v="7"/>
    <s v="Monthly"/>
  </r>
  <r>
    <s v="EVS00039"/>
    <n v="39.941887999999999"/>
    <n v="116.320916"/>
    <s v="2131 Beijing Ave"/>
    <s v=" Beijing"/>
    <s v="China"/>
    <s v="China"/>
    <s v="Asia"/>
    <s v="DC Fast Charger"/>
    <n v="0.37"/>
    <d v="2025-07-24T00:00:00"/>
    <s v="9.00-21.00"/>
    <d v="1900-01-11T00:00:00"/>
    <n v="15.63"/>
    <n v="69"/>
    <x v="3"/>
    <x v="0"/>
    <s v="CCS, CHAdeMO"/>
    <n v="2023"/>
    <s v="Yes"/>
    <n v="4.2"/>
    <n v="3"/>
    <s v="Annually"/>
  </r>
  <r>
    <s v="EVS00042"/>
    <n v="41.978341"/>
    <n v="-87.773319999999998"/>
    <s v="2960 Chicago Ave"/>
    <s v=" Chicago"/>
    <s v="United States"/>
    <s v="United States"/>
    <s v="North America"/>
    <s v="DC Fast Charger"/>
    <n v="0.39"/>
    <s v="9:00-18:00"/>
    <s v="9:00-18:00"/>
    <d v="1899-12-30T08:52:48"/>
    <n v="19.63"/>
    <n v="14"/>
    <x v="4"/>
    <x v="3"/>
    <s v="Type 2, Tesla"/>
    <n v="2023"/>
    <s v="No"/>
    <n v="4.8"/>
    <n v="3"/>
    <s v="Monthly"/>
  </r>
  <r>
    <s v="EVS00046"/>
    <n v="41.935571000000003"/>
    <n v="-87.741867999999997"/>
    <s v="8397 Chicago Ave"/>
    <s v=" Chicago"/>
    <s v="United States"/>
    <s v="United States"/>
    <s v="North America"/>
    <s v="DC Fast Charger"/>
    <n v="0.22"/>
    <s v="9:00-18:00"/>
    <s v="9:00-18:00"/>
    <d v="1899-12-30T08:52:48"/>
    <n v="2.58"/>
    <n v="12"/>
    <x v="2"/>
    <x v="3"/>
    <s v="Tesla"/>
    <n v="2020"/>
    <s v="No"/>
    <n v="3.6"/>
    <n v="3"/>
    <s v="Quarterly"/>
  </r>
  <r>
    <s v="EVS00048"/>
    <n v="-33.786133"/>
    <n v="151.29530399999999"/>
    <s v="4355 Sydney Ave"/>
    <s v=" Sydney"/>
    <s v="Australia"/>
    <s v="Australia"/>
    <s v="Australia"/>
    <s v="DC Fast Charger"/>
    <n v="0.13"/>
    <d v="2025-07-24T00:00:00"/>
    <s v="9.00-21.00"/>
    <d v="1900-01-11T00:00:00"/>
    <n v="2.31"/>
    <n v="56"/>
    <x v="1"/>
    <x v="2"/>
    <s v="CHAdeMO"/>
    <n v="2022"/>
    <s v="No"/>
    <n v="3.5"/>
    <n v="4"/>
    <s v="Annually"/>
  </r>
  <r>
    <s v="EVS00054"/>
    <n v="41.948301999999998"/>
    <n v="-87.718438000000006"/>
    <s v="6541 Chicago Ave"/>
    <s v=" Chicago"/>
    <s v="United States"/>
    <s v="United States"/>
    <s v="North America"/>
    <s v="DC Fast Charger"/>
    <n v="0.37"/>
    <d v="2025-07-24T00:00:00"/>
    <s v="9.00-21.00"/>
    <d v="1900-01-11T00:00:00"/>
    <n v="1.98"/>
    <n v="79"/>
    <x v="3"/>
    <x v="3"/>
    <s v="CHAdeMO"/>
    <n v="2016"/>
    <s v="Yes"/>
    <n v="4.7"/>
    <n v="4"/>
    <s v="Annually"/>
  </r>
  <r>
    <s v="EVS00057"/>
    <n v="25.283465"/>
    <n v="55.264578"/>
    <s v="6085 Dubai Ave"/>
    <s v=" Dubai"/>
    <s v="United Arab Emirates"/>
    <s v="United Arab Emirates"/>
    <s v="Asia"/>
    <s v="DC Fast Charger"/>
    <n v="0.42"/>
    <s v="9:00-18:00"/>
    <s v="9:00-18:00"/>
    <d v="1899-12-30T08:52:48"/>
    <n v="15.85"/>
    <n v="67"/>
    <x v="0"/>
    <x v="3"/>
    <s v="CHAdeMO"/>
    <n v="2018"/>
    <s v="No"/>
    <n v="4.5"/>
    <n v="8"/>
    <s v="Quarterly"/>
  </r>
  <r>
    <s v="EVS00059"/>
    <n v="41.959181999999998"/>
    <n v="-87.684861999999995"/>
    <s v="4378 Chicago Ave"/>
    <s v=" Chicago"/>
    <s v="United States"/>
    <s v="United States"/>
    <s v="North America"/>
    <s v="DC Fast Charger"/>
    <n v="0.18"/>
    <d v="2025-07-24T00:00:00"/>
    <s v="9.00-21.00"/>
    <d v="1900-01-11T00:00:00"/>
    <n v="6.73"/>
    <n v="13"/>
    <x v="2"/>
    <x v="0"/>
    <s v="CHAdeMO"/>
    <n v="2022"/>
    <s v="No"/>
    <n v="3.5"/>
    <n v="9"/>
    <s v="Quarterly"/>
  </r>
  <r>
    <s v="EVS00061"/>
    <n v="35.844346999999999"/>
    <n v="28.705089000000001"/>
    <s v="5140 Random Rd"/>
    <s v="Error"/>
    <s v="Error"/>
    <s v="Error"/>
    <s v="Error"/>
    <s v="DC Fast Charger"/>
    <n v="0.33"/>
    <s v="9:00-18:00"/>
    <s v="9:00-18:00"/>
    <d v="1899-12-30T08:52:48"/>
    <n v="14.4"/>
    <n v="75"/>
    <x v="3"/>
    <x v="1"/>
    <s v="Tesla"/>
    <n v="2020"/>
    <s v="No"/>
    <n v="4.5999999999999996"/>
    <n v="4"/>
    <s v="Quarterly"/>
  </r>
  <r>
    <s v="EVS00062"/>
    <n v="-33.733482000000002"/>
    <n v="18.441991999999999"/>
    <s v="7833 Cape Town Ave"/>
    <s v=" Cape Town"/>
    <s v="South Africa"/>
    <s v="South Africa"/>
    <s v="Africa"/>
    <s v="DC Fast Charger"/>
    <n v="0.23"/>
    <s v="6:00-22:00"/>
    <s v="6:00-22:00"/>
    <d v="1899-12-30T16:04:48"/>
    <n v="0.68"/>
    <n v="68"/>
    <x v="0"/>
    <x v="3"/>
    <s v="Type 2"/>
    <n v="2023"/>
    <s v="Yes"/>
    <n v="4.9000000000000004"/>
    <n v="8"/>
    <s v="Quarterly"/>
  </r>
  <r>
    <s v="EVS00063"/>
    <n v="41.970902000000002"/>
    <n v="-87.795455000000004"/>
    <s v="2876 Chicago Ave"/>
    <s v=" Chicago"/>
    <s v="United States"/>
    <s v="United States"/>
    <s v="North America"/>
    <s v="DC Fast Charger"/>
    <n v="0.28000000000000003"/>
    <s v="9:00-18:00"/>
    <s v="9:00-18:00"/>
    <d v="1899-12-30T08:52:48"/>
    <n v="0.96"/>
    <n v="49"/>
    <x v="0"/>
    <x v="0"/>
    <s v="Type 2"/>
    <n v="2018"/>
    <s v="No"/>
    <n v="3.8"/>
    <n v="9"/>
    <s v="Annually"/>
  </r>
  <r>
    <s v="EVS00065"/>
    <n v="25.387104000000001"/>
    <n v="55.376848000000003"/>
    <s v="335 Dubai Ave"/>
    <s v=" Dubai"/>
    <s v="United Arab Emirates"/>
    <s v="United Arab Emirates"/>
    <s v="Asia"/>
    <s v="DC Fast Charger"/>
    <n v="0.27"/>
    <d v="2025-07-24T00:00:00"/>
    <s v="9.00-21.00"/>
    <d v="1900-01-11T00:00:00"/>
    <n v="6.58"/>
    <n v="67"/>
    <x v="0"/>
    <x v="0"/>
    <s v="CCS, Type 2"/>
    <n v="2019"/>
    <s v="No"/>
    <n v="4.8"/>
    <n v="7"/>
    <s v="Quarterly"/>
  </r>
  <r>
    <s v="EVS00066"/>
    <n v="-33.877766000000001"/>
    <n v="151.20881299999999"/>
    <s v="9172 Sydney Ave"/>
    <s v=" Sydney"/>
    <s v="Australia"/>
    <s v="Australia"/>
    <s v="Australia"/>
    <s v="DC Fast Charger"/>
    <n v="0.32"/>
    <d v="2025-07-24T00:00:00"/>
    <s v="9.00-21.00"/>
    <d v="1900-01-11T00:00:00"/>
    <n v="13.68"/>
    <n v="31"/>
    <x v="2"/>
    <x v="0"/>
    <s v="Tesla"/>
    <n v="2013"/>
    <s v="Yes"/>
    <n v="3.6"/>
    <n v="3"/>
    <s v="Monthly"/>
  </r>
  <r>
    <s v="EVS00068"/>
    <n v="39.924518999999997"/>
    <n v="116.33618"/>
    <s v="6966 Beijing Ave"/>
    <s v=" Beijing"/>
    <s v="China"/>
    <s v="China"/>
    <s v="Asia"/>
    <s v="DC Fast Charger"/>
    <n v="0.36"/>
    <d v="2025-07-24T00:00:00"/>
    <s v="9.00-21.00"/>
    <d v="1900-01-11T00:00:00"/>
    <n v="11.72"/>
    <n v="43"/>
    <x v="4"/>
    <x v="0"/>
    <s v="CHAdeMO, Type 2"/>
    <n v="2015"/>
    <s v="No"/>
    <n v="4.5"/>
    <n v="3"/>
    <s v="Quarterly"/>
  </r>
  <r>
    <s v="EVS00069"/>
    <n v="25.358698"/>
    <n v="55.306683"/>
    <s v="1979 Dubai Ave"/>
    <s v=" Dubai"/>
    <s v="United Arab Emirates"/>
    <s v="United Arab Emirates"/>
    <s v="Asia"/>
    <s v="DC Fast Charger"/>
    <n v="0.14000000000000001"/>
    <s v="6:00-22:00"/>
    <s v="6:00-22:00"/>
    <d v="1899-12-30T16:04:48"/>
    <n v="4.71"/>
    <n v="13"/>
    <x v="3"/>
    <x v="3"/>
    <s v="Tesla, CCS"/>
    <n v="2016"/>
    <s v="Yes"/>
    <n v="3.9"/>
    <n v="8"/>
    <s v="Monthly"/>
  </r>
  <r>
    <s v="EVS00070"/>
    <n v="34.130318000000003"/>
    <n v="-118.265518"/>
    <s v="436 Los Angeles Ave"/>
    <s v=" Los Angeles"/>
    <s v="United States"/>
    <s v="United States"/>
    <s v="North America"/>
    <s v="DC Fast Charger"/>
    <n v="0.41"/>
    <s v="6:00-22:00"/>
    <s v="6:00-22:00"/>
    <d v="1899-12-30T16:04:48"/>
    <n v="8.75"/>
    <n v="31"/>
    <x v="1"/>
    <x v="2"/>
    <s v="Tesla"/>
    <n v="2020"/>
    <s v="No"/>
    <n v="4.4000000000000004"/>
    <n v="10"/>
    <s v="Quarterly"/>
  </r>
  <r>
    <s v="EVS00075"/>
    <n v="39.818753000000001"/>
    <n v="116.437967"/>
    <s v="9969 Beijing Ave"/>
    <s v=" Beijing"/>
    <s v="China"/>
    <s v="China"/>
    <s v="Asia"/>
    <s v="DC Fast Charger"/>
    <n v="0.45"/>
    <s v="6:00-22:00"/>
    <s v="6:00-22:00"/>
    <d v="1899-12-30T16:04:48"/>
    <n v="11.68"/>
    <n v="46"/>
    <x v="0"/>
    <x v="1"/>
    <s v="CCS"/>
    <n v="2017"/>
    <s v="Yes"/>
    <n v="4.5999999999999996"/>
    <n v="1"/>
    <s v="Annually"/>
  </r>
  <r>
    <s v="EVS00077"/>
    <n v="13.764058"/>
    <n v="100.543192"/>
    <s v="8503 Bangkok Ave"/>
    <s v=" Bangkok"/>
    <s v="Thailand"/>
    <s v="Thailand"/>
    <s v="Asia"/>
    <s v="DC Fast Charger"/>
    <n v="0.46"/>
    <s v="9:00-18:00"/>
    <s v="9:00-18:00"/>
    <d v="1899-12-30T08:52:48"/>
    <n v="13.81"/>
    <n v="15"/>
    <x v="0"/>
    <x v="1"/>
    <s v="CCS"/>
    <n v="2023"/>
    <s v="Yes"/>
    <n v="5"/>
    <n v="10"/>
    <s v="Monthly"/>
  </r>
  <r>
    <s v="EVS00079"/>
    <n v="18.95993"/>
    <n v="72.979857999999993"/>
    <s v="3381 Mumbai Ave"/>
    <s v=" Mumbai"/>
    <s v="India"/>
    <s v="India"/>
    <s v="Asia"/>
    <s v="DC Fast Charger"/>
    <n v="0.27"/>
    <s v="6:00-22:00"/>
    <s v="6:00-22:00"/>
    <d v="1899-12-30T16:04:48"/>
    <n v="10.44"/>
    <n v="75"/>
    <x v="1"/>
    <x v="0"/>
    <s v="CHAdeMO, Tesla"/>
    <n v="2022"/>
    <s v="Yes"/>
    <n v="4.5999999999999996"/>
    <n v="2"/>
    <s v="Annually"/>
  </r>
  <r>
    <s v="EVS00082"/>
    <n v="19.523567"/>
    <n v="-99.039918999999998"/>
    <s v="9806 Mexico City Ave"/>
    <s v=" Mexico City"/>
    <s v="Mexico"/>
    <s v="Mexico"/>
    <s v="North America"/>
    <s v="DC Fast Charger"/>
    <n v="0.32"/>
    <d v="2025-07-24T00:00:00"/>
    <s v="9.00-21.00"/>
    <d v="1900-01-11T00:00:00"/>
    <n v="16.79"/>
    <n v="31"/>
    <x v="2"/>
    <x v="3"/>
    <s v="Type 2"/>
    <n v="2023"/>
    <s v="Yes"/>
    <n v="3.5"/>
    <n v="4"/>
    <s v="Quarterly"/>
  </r>
  <r>
    <s v="EVS00088"/>
    <n v="-33.738647"/>
    <n v="18.566821999999998"/>
    <s v="760 Cape Town Ave"/>
    <s v=" Cape Town"/>
    <s v="South Africa"/>
    <s v="South Africa"/>
    <s v="Africa"/>
    <s v="DC Fast Charger"/>
    <n v="0.37"/>
    <s v="6:00-22:00"/>
    <s v="6:00-22:00"/>
    <d v="1899-12-30T16:04:48"/>
    <n v="19.09"/>
    <n v="68"/>
    <x v="3"/>
    <x v="0"/>
    <s v="Type 2"/>
    <n v="2022"/>
    <s v="No"/>
    <n v="4.4000000000000004"/>
    <n v="6"/>
    <s v="Monthly"/>
  </r>
  <r>
    <s v="EVS00098"/>
    <n v="39.859340000000003"/>
    <n v="116.359182"/>
    <s v="7371 Beijing Ave"/>
    <s v=" Beijing"/>
    <s v="China"/>
    <s v="China"/>
    <s v="Asia"/>
    <s v="DC Fast Charger"/>
    <n v="0.2"/>
    <s v="6:00-22:00"/>
    <s v="6:00-22:00"/>
    <d v="1899-12-30T16:04:48"/>
    <n v="10.82"/>
    <n v="85"/>
    <x v="4"/>
    <x v="0"/>
    <s v="CHAdeMO, Type 2"/>
    <n v="2023"/>
    <s v="No"/>
    <n v="3.8"/>
    <n v="5"/>
    <s v="Quarterly"/>
  </r>
  <r>
    <s v="EVS00101"/>
    <n v="10.942627"/>
    <n v="125.16781"/>
    <s v="7940 Random Rd"/>
    <s v="Marabut"/>
    <s v="Philippines"/>
    <s v="Philippines"/>
    <s v="Asia"/>
    <s v="DC Fast Charger"/>
    <n v="0.12"/>
    <d v="2025-07-24T00:00:00"/>
    <s v="9.00-21.00"/>
    <d v="1900-01-11T00:00:00"/>
    <n v="3.06"/>
    <n v="22"/>
    <x v="1"/>
    <x v="3"/>
    <s v="Tesla"/>
    <n v="2013"/>
    <s v="Yes"/>
    <n v="3.2"/>
    <n v="1"/>
    <s v="Quarterly"/>
  </r>
  <r>
    <s v="EVS00102"/>
    <n v="39.937451000000003"/>
    <n v="116.323201"/>
    <s v="7022 Beijing Ave"/>
    <s v=" Beijing"/>
    <s v="China"/>
    <s v="China"/>
    <s v="Asia"/>
    <s v="DC Fast Charger"/>
    <n v="0.12"/>
    <d v="2025-07-24T00:00:00"/>
    <s v="9.00-21.00"/>
    <d v="1900-01-11T00:00:00"/>
    <n v="17.809999999999999"/>
    <n v="41"/>
    <x v="3"/>
    <x v="1"/>
    <s v="CHAdeMO, Type 2"/>
    <n v="2023"/>
    <s v="No"/>
    <n v="3.2"/>
    <n v="4"/>
    <s v="Monthly"/>
  </r>
  <r>
    <s v="EVS00107"/>
    <n v="-33.733347000000002"/>
    <n v="18.455826999999999"/>
    <s v="7328 Cape Town Ave"/>
    <s v=" Cape Town"/>
    <s v="South Africa"/>
    <s v="South Africa"/>
    <s v="Africa"/>
    <s v="DC Fast Charger"/>
    <n v="0.31"/>
    <s v="6:00-22:00"/>
    <s v="6:00-22:00"/>
    <d v="1899-12-30T16:04:48"/>
    <n v="12.84"/>
    <n v="96"/>
    <x v="1"/>
    <x v="1"/>
    <s v="Tesla"/>
    <n v="2011"/>
    <s v="No"/>
    <n v="4.8"/>
    <n v="7"/>
    <s v="Annually"/>
  </r>
  <r>
    <s v="EVS00109"/>
    <n v="55.723103999999999"/>
    <n v="37.652898"/>
    <s v="5042 Moscow Ave"/>
    <s v=" Moscow"/>
    <s v="Russia"/>
    <s v="Russia"/>
    <s v="Europe"/>
    <s v="DC Fast Charger"/>
    <n v="0.19"/>
    <d v="2025-07-24T00:00:00"/>
    <s v="9.00-21.00"/>
    <d v="1900-01-11T00:00:00"/>
    <n v="17.93"/>
    <n v="62"/>
    <x v="3"/>
    <x v="3"/>
    <s v="CCS"/>
    <n v="2018"/>
    <s v="No"/>
    <n v="3.3"/>
    <n v="7"/>
    <s v="Quarterly"/>
  </r>
  <r>
    <s v="EVS00111"/>
    <n v="-16.299956999999999"/>
    <n v="56.504930999999999"/>
    <s v="7129 Random Rd"/>
    <s v="Error"/>
    <s v="Error"/>
    <s v="Error"/>
    <s v="Error"/>
    <s v="DC Fast Charger"/>
    <n v="0.15"/>
    <s v="6:00-22:00"/>
    <s v="6:00-22:00"/>
    <d v="1899-12-30T16:04:48"/>
    <n v="7.14"/>
    <n v="43"/>
    <x v="3"/>
    <x v="0"/>
    <s v="Type 2"/>
    <n v="2010"/>
    <s v="Yes"/>
    <n v="3.2"/>
    <n v="7"/>
    <s v="Quarterly"/>
  </r>
  <r>
    <s v="EVS00118"/>
    <n v="25.364988"/>
    <n v="55.308793000000001"/>
    <s v="7486 Dubai Ave"/>
    <s v=" Dubai"/>
    <s v="United Arab Emirates"/>
    <s v="United Arab Emirates"/>
    <s v="Asia"/>
    <s v="DC Fast Charger"/>
    <n v="0.17"/>
    <d v="2025-07-24T00:00:00"/>
    <s v="9.00-21.00"/>
    <d v="1900-01-11T00:00:00"/>
    <n v="13.63"/>
    <n v="89"/>
    <x v="4"/>
    <x v="1"/>
    <s v="CCS"/>
    <n v="2015"/>
    <s v="No"/>
    <n v="4.4000000000000004"/>
    <n v="8"/>
    <s v="Quarterly"/>
  </r>
  <r>
    <s v="EVS00121"/>
    <n v="-39.773789000000001"/>
    <n v="-118.454132"/>
    <s v="950 Random Rd"/>
    <s v="Error"/>
    <s v="Error"/>
    <s v="Error"/>
    <s v="Error"/>
    <s v="DC Fast Charger"/>
    <n v="0.4"/>
    <d v="2025-07-24T00:00:00"/>
    <s v="9.00-21.00"/>
    <d v="1900-01-11T00:00:00"/>
    <n v="6.67"/>
    <n v="92"/>
    <x v="4"/>
    <x v="2"/>
    <s v="CCS, Type 2"/>
    <n v="2017"/>
    <s v="Yes"/>
    <n v="3.6"/>
    <n v="3"/>
    <s v="Annually"/>
  </r>
  <r>
    <s v="EVS00125"/>
    <n v="-33.854759999999999"/>
    <n v="151.30087599999999"/>
    <s v="5550 Sydney Ave"/>
    <s v=" Sydney"/>
    <s v="Australia"/>
    <s v="Australia"/>
    <s v="Australia"/>
    <s v="DC Fast Charger"/>
    <n v="0.48"/>
    <s v="6:00-22:00"/>
    <s v="6:00-22:00"/>
    <d v="1899-12-30T16:04:48"/>
    <n v="14.6"/>
    <n v="33"/>
    <x v="4"/>
    <x v="3"/>
    <s v="CHAdeMO, CCS"/>
    <n v="2022"/>
    <s v="No"/>
    <n v="3.1"/>
    <n v="1"/>
    <s v="Monthly"/>
  </r>
  <r>
    <s v="EVS00127"/>
    <n v="19.432658"/>
    <n v="-99.086061000000001"/>
    <s v="6276 Mexico City Ave"/>
    <s v=" Mexico City"/>
    <s v="Mexico"/>
    <s v="Mexico"/>
    <s v="North America"/>
    <s v="DC Fast Charger"/>
    <n v="0.21"/>
    <s v="6:00-22:00"/>
    <s v="6:00-22:00"/>
    <d v="1899-12-30T16:04:48"/>
    <n v="5.86"/>
    <n v="49"/>
    <x v="3"/>
    <x v="1"/>
    <s v="CCS"/>
    <n v="2012"/>
    <s v="No"/>
    <n v="4.2"/>
    <n v="8"/>
    <s v="Quarterly"/>
  </r>
  <r>
    <s v="EVS00130"/>
    <n v="41.933881999999997"/>
    <n v="-87.634607000000003"/>
    <s v="4948 Chicago Ave"/>
    <s v=" Chicago"/>
    <s v="United States"/>
    <s v="United States"/>
    <s v="North America"/>
    <s v="DC Fast Charger"/>
    <n v="0.35"/>
    <d v="2025-07-24T00:00:00"/>
    <s v="9.00-21.00"/>
    <d v="1900-01-11T00:00:00"/>
    <n v="10.65"/>
    <n v="58"/>
    <x v="2"/>
    <x v="2"/>
    <s v="CCS"/>
    <n v="2013"/>
    <s v="Yes"/>
    <n v="4"/>
    <n v="4"/>
    <s v="Annually"/>
  </r>
  <r>
    <s v="EVS00133"/>
    <n v="25.312640999999999"/>
    <n v="55.273930999999997"/>
    <s v="1811 Dubai Ave"/>
    <s v=" Dubai"/>
    <s v="United Arab Emirates"/>
    <s v="United Arab Emirates"/>
    <s v="Asia"/>
    <s v="DC Fast Charger"/>
    <n v="0.43"/>
    <s v="6:00-22:00"/>
    <s v="6:00-22:00"/>
    <d v="1899-12-30T16:04:48"/>
    <n v="2.4500000000000002"/>
    <n v="37"/>
    <x v="2"/>
    <x v="1"/>
    <s v="Tesla"/>
    <n v="2014"/>
    <s v="Yes"/>
    <n v="4.8"/>
    <n v="4"/>
    <s v="Monthly"/>
  </r>
  <r>
    <s v="EVS00135"/>
    <n v="19.053561999999999"/>
    <n v="72.835111999999995"/>
    <s v="821 Mumbai Ave"/>
    <s v=" Mumbai"/>
    <s v="India"/>
    <s v="India"/>
    <s v="Asia"/>
    <s v="DC Fast Charger"/>
    <n v="0.25"/>
    <s v="6:00-22:00"/>
    <s v="6:00-22:00"/>
    <d v="1899-12-30T16:04:48"/>
    <n v="6.6"/>
    <n v="45"/>
    <x v="0"/>
    <x v="0"/>
    <s v="Tesla, Type 2"/>
    <n v="2017"/>
    <s v="No"/>
    <n v="4.3"/>
    <n v="10"/>
    <s v="Quarterly"/>
  </r>
  <r>
    <s v="EVS00138"/>
    <n v="43.667051000000001"/>
    <n v="-79.495620000000002"/>
    <s v="4542 Toronto Ave"/>
    <s v=" Toronto"/>
    <s v="Canada"/>
    <s v="Canada"/>
    <s v="North America"/>
    <s v="DC Fast Charger"/>
    <n v="0.33"/>
    <s v="6:00-22:00"/>
    <s v="6:00-22:00"/>
    <d v="1899-12-30T16:04:48"/>
    <n v="18.440000000000001"/>
    <n v="98"/>
    <x v="4"/>
    <x v="1"/>
    <s v="CHAdeMO, CCS"/>
    <n v="2019"/>
    <s v="Yes"/>
    <n v="4.7"/>
    <n v="2"/>
    <s v="Quarterly"/>
  </r>
  <r>
    <s v="EVS00144"/>
    <n v="43.654640999999998"/>
    <n v="-79.348445999999996"/>
    <s v="7845 Toronto Ave"/>
    <s v=" Toronto"/>
    <s v="Canada"/>
    <s v="Canada"/>
    <s v="North America"/>
    <s v="DC Fast Charger"/>
    <n v="0.15"/>
    <s v="6:00-22:00"/>
    <s v="6:00-22:00"/>
    <d v="1899-12-30T16:04:48"/>
    <n v="14.65"/>
    <n v="80"/>
    <x v="0"/>
    <x v="2"/>
    <s v="CCS"/>
    <n v="2017"/>
    <s v="Yes"/>
    <n v="4.0999999999999996"/>
    <n v="4"/>
    <s v="Annually"/>
  </r>
  <r>
    <s v="EVS00146"/>
    <n v="-23.545408999999999"/>
    <n v="-46.511423000000001"/>
    <s v="7670 SÃ£o Paulo Ave"/>
    <s v=" SÃ£o Paulo"/>
    <s v="Brazil"/>
    <s v="Brazil"/>
    <s v="South America"/>
    <s v="DC Fast Charger"/>
    <n v="0.2"/>
    <d v="2025-07-24T00:00:00"/>
    <s v="9.00-21.00"/>
    <d v="1900-01-11T00:00:00"/>
    <n v="18.53"/>
    <n v="33"/>
    <x v="0"/>
    <x v="3"/>
    <s v="CHAdeMO"/>
    <n v="2010"/>
    <s v="Yes"/>
    <n v="4.0999999999999996"/>
    <n v="3"/>
    <s v="Annually"/>
  </r>
  <r>
    <s v="EVS00158"/>
    <n v="13.874674000000001"/>
    <n v="100.50492800000001"/>
    <s v="8145 Bangkok Ave"/>
    <s v=" Bangkok"/>
    <s v="Thailand"/>
    <s v="Thailand"/>
    <s v="Asia"/>
    <s v="DC Fast Charger"/>
    <n v="0.13"/>
    <s v="6:00-22:00"/>
    <s v="6:00-22:00"/>
    <d v="1899-12-30T16:04:48"/>
    <n v="14.81"/>
    <n v="42"/>
    <x v="0"/>
    <x v="2"/>
    <s v="CCS"/>
    <n v="2011"/>
    <s v="Yes"/>
    <n v="4.9000000000000004"/>
    <n v="4"/>
    <s v="Monthly"/>
  </r>
  <r>
    <s v="EVS00160"/>
    <n v="39.990153999999997"/>
    <n v="116.39345400000001"/>
    <s v="5969 Beijing Ave"/>
    <s v=" Beijing"/>
    <s v="China"/>
    <s v="China"/>
    <s v="Asia"/>
    <s v="DC Fast Charger"/>
    <n v="0.39"/>
    <s v="6:00-22:00"/>
    <s v="6:00-22:00"/>
    <d v="1899-12-30T16:04:48"/>
    <n v="17.32"/>
    <n v="32"/>
    <x v="3"/>
    <x v="0"/>
    <s v="Tesla"/>
    <n v="2010"/>
    <s v="No"/>
    <n v="4.9000000000000004"/>
    <n v="3"/>
    <s v="Monthly"/>
  </r>
  <r>
    <s v="EVS00162"/>
    <n v="37.865915000000001"/>
    <n v="-122.317142"/>
    <s v="273 San Francisco Ave"/>
    <s v=" San Francisco"/>
    <s v="United States"/>
    <s v="United States"/>
    <s v="North America"/>
    <s v="DC Fast Charger"/>
    <n v="0.3"/>
    <d v="2025-07-24T00:00:00"/>
    <s v="9.00-21.00"/>
    <d v="1900-01-11T00:00:00"/>
    <n v="13.53"/>
    <n v="30"/>
    <x v="3"/>
    <x v="2"/>
    <s v="CCS"/>
    <n v="2018"/>
    <s v="Yes"/>
    <n v="4.5"/>
    <n v="3"/>
    <s v="Annually"/>
  </r>
  <r>
    <s v="EVS00163"/>
    <n v="55.778004000000003"/>
    <n v="37.613104999999997"/>
    <s v="9567 Moscow Ave"/>
    <s v=" Moscow"/>
    <s v="Russia"/>
    <s v="Russia"/>
    <s v="Europe"/>
    <s v="DC Fast Charger"/>
    <n v="0.28999999999999998"/>
    <s v="9:00-18:00"/>
    <s v="9:00-18:00"/>
    <d v="1899-12-30T08:52:48"/>
    <n v="18.399999999999999"/>
    <n v="17"/>
    <x v="4"/>
    <x v="0"/>
    <s v="Tesla"/>
    <n v="2021"/>
    <s v="No"/>
    <n v="3.8"/>
    <n v="1"/>
    <s v="Quarterly"/>
  </r>
  <r>
    <s v="EVS00167"/>
    <n v="37.563009999999998"/>
    <n v="127.076728"/>
    <s v="9001 Seoul Ave"/>
    <s v=" Seoul"/>
    <s v="South Korea"/>
    <s v="South Korea"/>
    <s v="Asia"/>
    <s v="DC Fast Charger"/>
    <n v="0.33"/>
    <d v="2025-07-24T00:00:00"/>
    <s v="9.00-21.00"/>
    <d v="1900-01-11T00:00:00"/>
    <n v="4.01"/>
    <n v="53"/>
    <x v="2"/>
    <x v="2"/>
    <s v="CHAdeMO"/>
    <n v="2014"/>
    <s v="Yes"/>
    <n v="4.7"/>
    <n v="5"/>
    <s v="Quarterly"/>
  </r>
  <r>
    <s v="EVS00168"/>
    <n v="37.703091000000001"/>
    <n v="-122.413612"/>
    <s v="2338 San Francisco Ave"/>
    <s v=" San Francisco"/>
    <s v="United States"/>
    <s v="United States"/>
    <s v="North America"/>
    <s v="DC Fast Charger"/>
    <n v="0.13"/>
    <s v="9:00-18:00"/>
    <s v="9:00-18:00"/>
    <d v="1899-12-30T08:52:48"/>
    <n v="16.32"/>
    <n v="69"/>
    <x v="3"/>
    <x v="2"/>
    <s v="Tesla, CHAdeMO"/>
    <n v="2015"/>
    <s v="Yes"/>
    <n v="3.4"/>
    <n v="7"/>
    <s v="Monthly"/>
  </r>
  <r>
    <s v="EVS00169"/>
    <n v="34.000560999999998"/>
    <n v="-118.273892"/>
    <s v="7216 Los Angeles Ave"/>
    <s v=" Los Angeles"/>
    <s v="United States"/>
    <s v="United States"/>
    <s v="North America"/>
    <s v="DC Fast Charger"/>
    <n v="0.47"/>
    <s v="6:00-22:00"/>
    <s v="6:00-22:00"/>
    <d v="1899-12-30T16:04:48"/>
    <n v="19.399999999999999"/>
    <n v="37"/>
    <x v="3"/>
    <x v="1"/>
    <s v="CCS"/>
    <n v="2013"/>
    <s v="Yes"/>
    <n v="3.8"/>
    <n v="1"/>
    <s v="Monthly"/>
  </r>
  <r>
    <s v="EVS00172"/>
    <n v="37.654957000000003"/>
    <n v="127.051576"/>
    <s v="7508 Seoul Ave"/>
    <s v=" Seoul"/>
    <s v="South Korea"/>
    <s v="South Korea"/>
    <s v="Asia"/>
    <s v="DC Fast Charger"/>
    <n v="0.4"/>
    <d v="2025-07-24T00:00:00"/>
    <s v="9.00-21.00"/>
    <d v="1900-01-11T00:00:00"/>
    <n v="11.93"/>
    <n v="35"/>
    <x v="4"/>
    <x v="0"/>
    <s v="CHAdeMO, Type 2"/>
    <n v="2017"/>
    <s v="Yes"/>
    <n v="4.2"/>
    <n v="4"/>
    <s v="Annually"/>
  </r>
  <r>
    <s v="EVS00175"/>
    <n v="37.710036000000002"/>
    <n v="-122.331396"/>
    <s v="4448 San Francisco Ave"/>
    <s v=" San Francisco"/>
    <s v="United States"/>
    <s v="United States"/>
    <s v="North America"/>
    <s v="DC Fast Charger"/>
    <n v="0.4"/>
    <s v="9:00-18:00"/>
    <s v="9:00-18:00"/>
    <d v="1899-12-30T08:52:48"/>
    <n v="3.08"/>
    <n v="80"/>
    <x v="2"/>
    <x v="2"/>
    <s v="Type 2, Tesla"/>
    <n v="2014"/>
    <s v="Yes"/>
    <n v="5"/>
    <n v="5"/>
    <s v="Monthly"/>
  </r>
  <r>
    <s v="EVS00176"/>
    <n v="37.631833999999998"/>
    <n v="126.96256700000001"/>
    <s v="9513 Seoul Ave"/>
    <s v=" Seoul"/>
    <s v="South Korea"/>
    <s v="South Korea"/>
    <s v="Asia"/>
    <s v="DC Fast Charger"/>
    <n v="0.17"/>
    <d v="2025-07-24T00:00:00"/>
    <s v="9.00-21.00"/>
    <d v="1900-01-11T00:00:00"/>
    <n v="12.86"/>
    <n v="56"/>
    <x v="1"/>
    <x v="0"/>
    <s v="Type 2"/>
    <n v="2015"/>
    <s v="No"/>
    <n v="4.0999999999999996"/>
    <n v="4"/>
    <s v="Annually"/>
  </r>
  <r>
    <s v="EVS00184"/>
    <n v="19.435784999999999"/>
    <n v="-99.162651999999994"/>
    <s v="4717 Mexico City Ave"/>
    <s v=" Mexico City"/>
    <s v="Mexico"/>
    <s v="Mexico"/>
    <s v="North America"/>
    <s v="DC Fast Charger"/>
    <n v="0.27"/>
    <s v="6:00-22:00"/>
    <s v="6:00-22:00"/>
    <d v="1899-12-30T16:04:48"/>
    <n v="16.86"/>
    <n v="12"/>
    <x v="1"/>
    <x v="2"/>
    <s v="CCS, CHAdeMO"/>
    <n v="2022"/>
    <s v="No"/>
    <n v="3.3"/>
    <n v="1"/>
    <s v="Annually"/>
  </r>
  <r>
    <s v="EVS00187"/>
    <n v="19.067347000000002"/>
    <n v="72.861487999999994"/>
    <s v="5172 Mumbai Ave"/>
    <s v=" Mumbai"/>
    <s v="India"/>
    <s v="India"/>
    <s v="Asia"/>
    <s v="DC Fast Charger"/>
    <n v="0.31"/>
    <s v="6:00-22:00"/>
    <s v="6:00-22:00"/>
    <d v="1899-12-30T16:04:48"/>
    <n v="3.65"/>
    <n v="23"/>
    <x v="2"/>
    <x v="3"/>
    <s v="Tesla"/>
    <n v="2011"/>
    <s v="No"/>
    <n v="4.4000000000000004"/>
    <n v="9"/>
    <s v="Monthly"/>
  </r>
  <r>
    <s v="EVS00188"/>
    <n v="43.610363"/>
    <n v="-79.489859999999993"/>
    <s v="662 Toronto Ave"/>
    <s v=" Toronto"/>
    <s v="Canada"/>
    <s v="Canada"/>
    <s v="North America"/>
    <s v="DC Fast Charger"/>
    <n v="0.35"/>
    <d v="2025-07-24T00:00:00"/>
    <s v="9.00-21.00"/>
    <d v="1900-01-11T00:00:00"/>
    <n v="18.489999999999998"/>
    <n v="15"/>
    <x v="0"/>
    <x v="1"/>
    <s v="Type 2"/>
    <n v="2022"/>
    <s v="Yes"/>
    <n v="3.6"/>
    <n v="2"/>
    <s v="Quarterly"/>
  </r>
  <r>
    <s v="EVS00192"/>
    <n v="19.504211999999999"/>
    <n v="-99.067725999999993"/>
    <s v="950 Mexico City Ave"/>
    <s v=" Mexico City"/>
    <s v="Mexico"/>
    <s v="Mexico"/>
    <s v="North America"/>
    <s v="DC Fast Charger"/>
    <n v="0.23"/>
    <d v="2025-07-24T00:00:00"/>
    <s v="9.00-21.00"/>
    <d v="1900-01-11T00:00:00"/>
    <n v="17.850000000000001"/>
    <n v="56"/>
    <x v="2"/>
    <x v="3"/>
    <s v="CHAdeMO"/>
    <n v="2012"/>
    <s v="No"/>
    <n v="3.2"/>
    <n v="5"/>
    <s v="Quarterly"/>
  </r>
  <r>
    <s v="EVS00195"/>
    <n v="43.762853"/>
    <n v="-79.467943000000005"/>
    <s v="8558 Toronto Ave"/>
    <s v=" Toronto"/>
    <s v="Canada"/>
    <s v="Canada"/>
    <s v="North America"/>
    <s v="DC Fast Charger"/>
    <n v="0.48"/>
    <s v="9:00-18:00"/>
    <s v="9:00-18:00"/>
    <d v="1899-12-30T08:52:48"/>
    <n v="11.94"/>
    <n v="95"/>
    <x v="2"/>
    <x v="2"/>
    <s v="CHAdeMO"/>
    <n v="2010"/>
    <s v="No"/>
    <n v="3.9"/>
    <n v="4"/>
    <s v="Quarterly"/>
  </r>
  <r>
    <s v="EVS00199"/>
    <n v="25.303691000000001"/>
    <n v="55.263575000000003"/>
    <s v="6519 Dubai Ave"/>
    <s v=" Dubai"/>
    <s v="United Arab Emirates"/>
    <s v="United Arab Emirates"/>
    <s v="Asia"/>
    <s v="DC Fast Charger"/>
    <n v="0.28999999999999998"/>
    <d v="2025-07-24T00:00:00"/>
    <s v="9.00-21.00"/>
    <d v="1900-01-11T00:00:00"/>
    <n v="5.79"/>
    <n v="45"/>
    <x v="0"/>
    <x v="2"/>
    <s v="Tesla, CHAdeMO"/>
    <n v="2019"/>
    <s v="No"/>
    <n v="4.8"/>
    <n v="9"/>
    <s v="Monthly"/>
  </r>
  <r>
    <s v="EVS00200"/>
    <n v="34.134092000000003"/>
    <n v="-118.27517400000001"/>
    <s v="9336 Los Angeles Ave"/>
    <s v=" Los Angeles"/>
    <s v="United States"/>
    <s v="United States"/>
    <s v="North America"/>
    <s v="DC Fast Charger"/>
    <n v="0.33"/>
    <s v="9:00-18:00"/>
    <s v="9:00-18:00"/>
    <d v="1899-12-30T08:52:48"/>
    <n v="2.2200000000000002"/>
    <n v="17"/>
    <x v="4"/>
    <x v="0"/>
    <s v="CCS"/>
    <n v="2011"/>
    <s v="Yes"/>
    <n v="3.3"/>
    <n v="10"/>
    <s v="Quarterly"/>
  </r>
  <r>
    <s v="EVS00207"/>
    <n v="52.541804999999997"/>
    <n v="13.322044999999999"/>
    <s v="9330 Berlin Ave"/>
    <s v=" Berlin"/>
    <s v="Germany"/>
    <s v="Germany"/>
    <s v="Europe"/>
    <s v="DC Fast Charger"/>
    <n v="0.17"/>
    <s v="9:00-18:00"/>
    <s v="9:00-18:00"/>
    <d v="1899-12-30T08:52:48"/>
    <n v="2.0299999999999998"/>
    <n v="16"/>
    <x v="3"/>
    <x v="0"/>
    <s v="Type 2, Tesla"/>
    <n v="2023"/>
    <s v="Yes"/>
    <n v="4.0999999999999996"/>
    <n v="5"/>
    <s v="Annually"/>
  </r>
  <r>
    <s v="EVS00212"/>
    <n v="55.712589999999999"/>
    <n v="37.530611999999998"/>
    <s v="9181 Moscow Ave"/>
    <s v=" Moscow"/>
    <s v="Russia"/>
    <s v="Russia"/>
    <s v="Europe"/>
    <s v="DC Fast Charger"/>
    <n v="0.42"/>
    <d v="2025-07-24T00:00:00"/>
    <s v="9.00-21.00"/>
    <d v="1900-01-11T00:00:00"/>
    <n v="5.35"/>
    <n v="32"/>
    <x v="2"/>
    <x v="0"/>
    <s v="Type 2, CHAdeMO"/>
    <n v="2011"/>
    <s v="No"/>
    <n v="4.8"/>
    <n v="10"/>
    <s v="Monthly"/>
  </r>
  <r>
    <s v="EVS00213"/>
    <n v="41.968499000000001"/>
    <n v="-87.722967999999995"/>
    <s v="4470 Chicago Ave"/>
    <s v=" Chicago"/>
    <s v="United States"/>
    <s v="United States"/>
    <s v="North America"/>
    <s v="DC Fast Charger"/>
    <n v="0.22"/>
    <d v="2025-07-24T00:00:00"/>
    <s v="9.00-21.00"/>
    <d v="1900-01-11T00:00:00"/>
    <n v="10.63"/>
    <n v="32"/>
    <x v="3"/>
    <x v="1"/>
    <s v="Type 2, Tesla"/>
    <n v="2018"/>
    <s v="Yes"/>
    <n v="4.7"/>
    <n v="1"/>
    <s v="Monthly"/>
  </r>
  <r>
    <s v="EVS00215"/>
    <n v="37.788542"/>
    <n v="-122.324005"/>
    <s v="6861 San Francisco Ave"/>
    <s v=" San Francisco"/>
    <s v="United States"/>
    <s v="United States"/>
    <s v="North America"/>
    <s v="DC Fast Charger"/>
    <n v="0.22"/>
    <s v="9:00-18:00"/>
    <s v="9:00-18:00"/>
    <d v="1899-12-30T08:52:48"/>
    <n v="12.98"/>
    <n v="30"/>
    <x v="1"/>
    <x v="1"/>
    <s v="Tesla, Type 2"/>
    <n v="2011"/>
    <s v="No"/>
    <n v="3.7"/>
    <n v="6"/>
    <s v="Annually"/>
  </r>
  <r>
    <s v="EVS00217"/>
    <n v="37.588369"/>
    <n v="126.921526"/>
    <s v="9968 Seoul Ave"/>
    <s v=" Seoul"/>
    <s v="South Korea"/>
    <s v="South Korea"/>
    <s v="Asia"/>
    <s v="DC Fast Charger"/>
    <n v="0.27"/>
    <d v="2025-07-24T00:00:00"/>
    <s v="9.00-21.00"/>
    <d v="1900-01-11T00:00:00"/>
    <n v="15.99"/>
    <n v="94"/>
    <x v="2"/>
    <x v="1"/>
    <s v="Type 2"/>
    <n v="2019"/>
    <s v="No"/>
    <n v="3.4"/>
    <n v="4"/>
    <s v="Monthly"/>
  </r>
  <r>
    <s v="EVS00218"/>
    <n v="19.497339"/>
    <n v="-99.185745999999995"/>
    <s v="7958 Mexico City Ave"/>
    <s v=" Mexico City"/>
    <s v="Mexico"/>
    <s v="Mexico"/>
    <s v="North America"/>
    <s v="DC Fast Charger"/>
    <n v="0.22"/>
    <d v="2025-07-24T00:00:00"/>
    <s v="9.00-21.00"/>
    <d v="1900-01-11T00:00:00"/>
    <n v="2.9"/>
    <n v="65"/>
    <x v="3"/>
    <x v="2"/>
    <s v="CCS"/>
    <n v="2014"/>
    <s v="No"/>
    <n v="4.8"/>
    <n v="2"/>
    <s v="Annually"/>
  </r>
  <r>
    <s v="EVS00224"/>
    <n v="25.248905000000001"/>
    <n v="55.225361999999997"/>
    <s v="2646 Dubai Ave"/>
    <s v=" Dubai"/>
    <s v="United Arab Emirates"/>
    <s v="United Arab Emirates"/>
    <s v="Asia"/>
    <s v="DC Fast Charger"/>
    <n v="0.33"/>
    <s v="9:00-18:00"/>
    <s v="9:00-18:00"/>
    <d v="1899-12-30T08:52:48"/>
    <n v="10.57"/>
    <n v="63"/>
    <x v="2"/>
    <x v="1"/>
    <s v="Tesla"/>
    <n v="2017"/>
    <s v="Yes"/>
    <n v="4"/>
    <n v="1"/>
    <s v="Quarterly"/>
  </r>
  <r>
    <s v="EVS00226"/>
    <n v="13.767580000000001"/>
    <n v="100.48626299999999"/>
    <s v="4786 Bangkok Ave"/>
    <s v=" Bangkok"/>
    <s v="Thailand"/>
    <s v="Thailand"/>
    <s v="Asia"/>
    <s v="DC Fast Charger"/>
    <n v="0.45"/>
    <s v="6:00-22:00"/>
    <s v="6:00-22:00"/>
    <d v="1899-12-30T16:04:48"/>
    <n v="15.4"/>
    <n v="70"/>
    <x v="0"/>
    <x v="0"/>
    <s v="CHAdeMO, CCS"/>
    <n v="2019"/>
    <s v="Yes"/>
    <n v="4.3"/>
    <n v="5"/>
    <s v="Quarterly"/>
  </r>
  <r>
    <s v="EVS00228"/>
    <n v="-33.823267999999999"/>
    <n v="151.232562"/>
    <s v="9700 Sydney Ave"/>
    <s v=" Sydney"/>
    <s v="Australia"/>
    <s v="Australia"/>
    <s v="Australia"/>
    <s v="DC Fast Charger"/>
    <n v="0.49"/>
    <s v="9:00-18:00"/>
    <s v="9:00-18:00"/>
    <d v="1899-12-30T08:52:48"/>
    <n v="12.13"/>
    <n v="92"/>
    <x v="0"/>
    <x v="1"/>
    <s v="CHAdeMO"/>
    <n v="2019"/>
    <s v="Yes"/>
    <n v="4.9000000000000004"/>
    <n v="3"/>
    <s v="Quarterly"/>
  </r>
  <r>
    <s v="EVS00230"/>
    <n v="19.443801000000001"/>
    <n v="-99.147813999999997"/>
    <s v="9591 Mexico City Ave"/>
    <s v=" Mexico City"/>
    <s v="Mexico"/>
    <s v="Mexico"/>
    <s v="North America"/>
    <s v="DC Fast Charger"/>
    <n v="0.1"/>
    <s v="9:00-18:00"/>
    <s v="9:00-18:00"/>
    <d v="1899-12-30T08:52:48"/>
    <n v="15.67"/>
    <n v="45"/>
    <x v="3"/>
    <x v="1"/>
    <s v="Tesla"/>
    <n v="2010"/>
    <s v="Yes"/>
    <n v="3.9"/>
    <n v="3"/>
    <s v="Monthly"/>
  </r>
  <r>
    <s v="EVS00232"/>
    <n v="41.871045000000002"/>
    <n v="-87.696168"/>
    <s v="3472 Chicago Ave"/>
    <s v=" Chicago"/>
    <s v="United States"/>
    <s v="United States"/>
    <s v="North America"/>
    <s v="DC Fast Charger"/>
    <n v="0.38"/>
    <s v="6:00-22:00"/>
    <s v="6:00-22:00"/>
    <d v="1899-12-30T16:04:48"/>
    <n v="8.58"/>
    <n v="41"/>
    <x v="2"/>
    <x v="3"/>
    <s v="Type 2, Tesla"/>
    <n v="2010"/>
    <s v="No"/>
    <n v="3.4"/>
    <n v="6"/>
    <s v="Quarterly"/>
  </r>
  <r>
    <s v="EVS00235"/>
    <n v="39.872016000000002"/>
    <n v="116.34164"/>
    <s v="2695 Beijing Ave"/>
    <s v=" Beijing"/>
    <s v="China"/>
    <s v="China"/>
    <s v="Asia"/>
    <s v="DC Fast Charger"/>
    <n v="0.12"/>
    <s v="9:00-18:00"/>
    <s v="9:00-18:00"/>
    <d v="1899-12-30T08:52:48"/>
    <n v="5.59"/>
    <n v="72"/>
    <x v="1"/>
    <x v="1"/>
    <s v="Type 2, Tesla"/>
    <n v="2021"/>
    <s v="No"/>
    <n v="3.9"/>
    <n v="3"/>
    <s v="Annually"/>
  </r>
  <r>
    <s v="EVS00238"/>
    <n v="37.561870999999996"/>
    <n v="127.092221"/>
    <s v="4891 Seoul Ave"/>
    <s v=" Seoul"/>
    <s v="South Korea"/>
    <s v="South Korea"/>
    <s v="Asia"/>
    <s v="DC Fast Charger"/>
    <n v="0.33"/>
    <s v="9:00-18:00"/>
    <s v="9:00-18:00"/>
    <d v="1899-12-30T08:52:48"/>
    <n v="16.23"/>
    <n v="98"/>
    <x v="4"/>
    <x v="2"/>
    <s v="Tesla"/>
    <n v="2019"/>
    <s v="No"/>
    <n v="4.7"/>
    <n v="6"/>
    <s v="Monthly"/>
  </r>
  <r>
    <s v="EVS00248"/>
    <n v="19.144849000000001"/>
    <n v="72.898403999999999"/>
    <s v="3800 Mumbai Ave"/>
    <s v=" Mumbai"/>
    <s v="India"/>
    <s v="India"/>
    <s v="Asia"/>
    <s v="DC Fast Charger"/>
    <n v="0.44"/>
    <s v="6:00-22:00"/>
    <s v="6:00-22:00"/>
    <d v="1899-12-30T16:04:48"/>
    <n v="10.95"/>
    <n v="92"/>
    <x v="4"/>
    <x v="2"/>
    <s v="CCS, Type 2"/>
    <n v="2012"/>
    <s v="Yes"/>
    <n v="3.5"/>
    <n v="7"/>
    <s v="Quarterly"/>
  </r>
  <r>
    <s v="EVS00249"/>
    <n v="13.777659"/>
    <n v="100.46586499999999"/>
    <s v="98 Bangkok Ave"/>
    <s v=" Bangkok"/>
    <s v="Thailand"/>
    <s v="Thailand"/>
    <s v="Asia"/>
    <s v="DC Fast Charger"/>
    <n v="0.22"/>
    <s v="9:00-18:00"/>
    <s v="9:00-18:00"/>
    <d v="1899-12-30T08:52:48"/>
    <n v="18.59"/>
    <n v="11"/>
    <x v="0"/>
    <x v="1"/>
    <s v="CCS"/>
    <n v="2017"/>
    <s v="No"/>
    <n v="5"/>
    <n v="5"/>
    <s v="Monthly"/>
  </r>
  <r>
    <s v="EVS00250"/>
    <n v="37.703572000000001"/>
    <n v="-122.444391"/>
    <s v="8981 San Francisco Ave"/>
    <s v=" San Francisco"/>
    <s v="United States"/>
    <s v="United States"/>
    <s v="North America"/>
    <s v="DC Fast Charger"/>
    <n v="0.33"/>
    <s v="6:00-22:00"/>
    <s v="6:00-22:00"/>
    <d v="1899-12-30T16:04:48"/>
    <n v="19.440000000000001"/>
    <n v="31"/>
    <x v="1"/>
    <x v="3"/>
    <s v="Tesla"/>
    <n v="2010"/>
    <s v="Yes"/>
    <n v="4.4000000000000004"/>
    <n v="10"/>
    <s v="Annually"/>
  </r>
  <r>
    <s v="EVS00251"/>
    <n v="78.747730000000004"/>
    <n v="-132.39240599999999"/>
    <s v="8144 Random Rd"/>
    <s v="Not Found"/>
    <s v="Not Found"/>
    <s v="Not Found"/>
    <s v="Not Found"/>
    <s v="DC Fast Charger"/>
    <n v="0.28999999999999998"/>
    <s v="9:00-18:00"/>
    <s v="9:00-18:00"/>
    <d v="1899-12-30T08:52:48"/>
    <n v="13.59"/>
    <n v="53"/>
    <x v="2"/>
    <x v="1"/>
    <s v="CHAdeMO, Tesla"/>
    <n v="2019"/>
    <s v="No"/>
    <n v="4.0999999999999996"/>
    <n v="9"/>
    <s v="Monthly"/>
  </r>
  <r>
    <s v="EVS00253"/>
    <n v="37.632277000000002"/>
    <n v="127.004627"/>
    <s v="1747 Seoul Ave"/>
    <s v=" Seoul"/>
    <s v="South Korea"/>
    <s v="South Korea"/>
    <s v="Asia"/>
    <s v="DC Fast Charger"/>
    <n v="0.13"/>
    <d v="2025-07-24T00:00:00"/>
    <s v="9.00-21.00"/>
    <d v="1900-01-11T00:00:00"/>
    <n v="3.83"/>
    <n v="89"/>
    <x v="3"/>
    <x v="3"/>
    <s v="Tesla, Type 2"/>
    <n v="2022"/>
    <s v="No"/>
    <n v="3.3"/>
    <n v="8"/>
    <s v="Quarterly"/>
  </r>
  <r>
    <s v="EVS00255"/>
    <n v="19.404685000000001"/>
    <n v="-99.127438999999995"/>
    <s v="9106 Mexico City Ave"/>
    <s v=" Mexico City"/>
    <s v="Mexico"/>
    <s v="Mexico"/>
    <s v="North America"/>
    <s v="DC Fast Charger"/>
    <n v="0.18"/>
    <d v="2025-07-24T00:00:00"/>
    <s v="9.00-21.00"/>
    <d v="1900-01-11T00:00:00"/>
    <n v="4.54"/>
    <n v="93"/>
    <x v="2"/>
    <x v="0"/>
    <s v="CHAdeMO"/>
    <n v="2018"/>
    <s v="Yes"/>
    <n v="4.7"/>
    <n v="10"/>
    <s v="Annually"/>
  </r>
  <r>
    <s v="EVS00260"/>
    <n v="-23.510628000000001"/>
    <n v="-46.569963999999999"/>
    <s v="7548 SÃ£o Paulo Ave"/>
    <s v=" SÃ£o Paulo"/>
    <s v="Brazil"/>
    <s v="Brazil"/>
    <s v="South America"/>
    <s v="DC Fast Charger"/>
    <n v="0.34"/>
    <s v="6:00-22:00"/>
    <s v="6:00-22:00"/>
    <d v="1899-12-30T16:04:48"/>
    <n v="3.68"/>
    <n v="63"/>
    <x v="3"/>
    <x v="1"/>
    <s v="Tesla, CHAdeMO"/>
    <n v="2023"/>
    <s v="Yes"/>
    <n v="4.4000000000000004"/>
    <n v="2"/>
    <s v="Annually"/>
  </r>
  <r>
    <s v="EVS00263"/>
    <n v="37.528910000000003"/>
    <n v="126.959773"/>
    <s v="5718 Seoul Ave"/>
    <s v=" Seoul"/>
    <s v="South Korea"/>
    <s v="South Korea"/>
    <s v="Asia"/>
    <s v="DC Fast Charger"/>
    <n v="0.42"/>
    <s v="9:00-18:00"/>
    <s v="9:00-18:00"/>
    <d v="1899-12-30T08:52:48"/>
    <n v="4.88"/>
    <n v="30"/>
    <x v="0"/>
    <x v="3"/>
    <s v="CCS, CHAdeMO"/>
    <n v="2022"/>
    <s v="Yes"/>
    <n v="3.5"/>
    <n v="3"/>
    <s v="Monthly"/>
  </r>
  <r>
    <s v="EVS00265"/>
    <n v="52.555114000000003"/>
    <n v="13.301449"/>
    <s v="5383 Berlin Ave"/>
    <s v=" Berlin"/>
    <s v="Germany"/>
    <s v="Germany"/>
    <s v="Europe"/>
    <s v="DC Fast Charger"/>
    <n v="0.2"/>
    <d v="2025-07-24T00:00:00"/>
    <s v="9.00-21.00"/>
    <d v="1900-01-11T00:00:00"/>
    <n v="19.989999999999998"/>
    <n v="55"/>
    <x v="4"/>
    <x v="0"/>
    <s v="CHAdeMO"/>
    <n v="2021"/>
    <s v="No"/>
    <n v="5"/>
    <n v="9"/>
    <s v="Annually"/>
  </r>
  <r>
    <s v="EVS00268"/>
    <n v="34.096885999999998"/>
    <n v="-118.31203600000001"/>
    <s v="8076 Los Angeles Ave"/>
    <s v=" Los Angeles"/>
    <s v="United States"/>
    <s v="United States"/>
    <s v="North America"/>
    <s v="DC Fast Charger"/>
    <n v="0.21"/>
    <s v="6:00-22:00"/>
    <s v="6:00-22:00"/>
    <d v="1899-12-30T16:04:48"/>
    <n v="4.6900000000000004"/>
    <n v="53"/>
    <x v="3"/>
    <x v="3"/>
    <s v="Tesla"/>
    <n v="2021"/>
    <s v="No"/>
    <n v="4"/>
    <n v="10"/>
    <s v="Annually"/>
  </r>
  <r>
    <s v="EVS00270"/>
    <n v="18.917155999999999"/>
    <n v="72.936819"/>
    <s v="3111 Mumbai Ave"/>
    <s v=" Mumbai"/>
    <s v="India"/>
    <s v="India"/>
    <s v="Asia"/>
    <s v="DC Fast Charger"/>
    <n v="0.27"/>
    <s v="9:00-18:00"/>
    <s v="9:00-18:00"/>
    <d v="1899-12-30T08:52:48"/>
    <n v="13.77"/>
    <n v="20"/>
    <x v="3"/>
    <x v="2"/>
    <s v="CCS"/>
    <n v="2018"/>
    <s v="No"/>
    <n v="4"/>
    <n v="1"/>
    <s v="Monthly"/>
  </r>
  <r>
    <s v="EVS00272"/>
    <n v="41.815772000000003"/>
    <n v="-87.730727000000002"/>
    <s v="8765 Chicago Ave"/>
    <s v=" Chicago"/>
    <s v="United States"/>
    <s v="United States"/>
    <s v="North America"/>
    <s v="DC Fast Charger"/>
    <n v="0.17"/>
    <s v="9:00-18:00"/>
    <s v="9:00-18:00"/>
    <d v="1899-12-30T08:52:48"/>
    <n v="10.65"/>
    <n v="57"/>
    <x v="3"/>
    <x v="1"/>
    <s v="CHAdeMO, Type 2"/>
    <n v="2017"/>
    <s v="Yes"/>
    <n v="4.7"/>
    <n v="2"/>
    <s v="Monthly"/>
  </r>
  <r>
    <s v="EVS00278"/>
    <n v="18.944316000000001"/>
    <n v="72.890218000000004"/>
    <s v="3276 Mumbai Ave"/>
    <s v=" Mumbai"/>
    <s v="India"/>
    <s v="India"/>
    <s v="Asia"/>
    <s v="DC Fast Charger"/>
    <n v="0.37"/>
    <d v="2025-07-24T00:00:00"/>
    <s v="9.00-21.00"/>
    <d v="1900-01-11T00:00:00"/>
    <n v="3.84"/>
    <n v="98"/>
    <x v="2"/>
    <x v="2"/>
    <s v="Tesla"/>
    <n v="2020"/>
    <s v="No"/>
    <n v="3.2"/>
    <n v="2"/>
    <s v="Quarterly"/>
  </r>
  <r>
    <s v="EVS00283"/>
    <n v="13.700548"/>
    <n v="100.51139000000001"/>
    <s v="9864 Bangkok Ave"/>
    <s v=" Bangkok"/>
    <s v="Thailand"/>
    <s v="Thailand"/>
    <s v="Asia"/>
    <s v="DC Fast Charger"/>
    <n v="0.46"/>
    <d v="2025-07-24T00:00:00"/>
    <s v="9.00-21.00"/>
    <d v="1900-01-11T00:00:00"/>
    <n v="6.03"/>
    <n v="96"/>
    <x v="0"/>
    <x v="3"/>
    <s v="CHAdeMO"/>
    <n v="2023"/>
    <s v="Yes"/>
    <n v="3.3"/>
    <n v="3"/>
    <s v="Quarterly"/>
  </r>
  <r>
    <s v="EVS00288"/>
    <n v="-33.825147000000001"/>
    <n v="18.503257000000001"/>
    <s v="4873 Cape Town Ave"/>
    <s v=" Cape Town"/>
    <s v="South Africa"/>
    <s v="South Africa"/>
    <s v="Africa"/>
    <s v="DC Fast Charger"/>
    <n v="0.3"/>
    <s v="6:00-22:00"/>
    <s v="6:00-22:00"/>
    <d v="1899-12-30T16:04:48"/>
    <n v="7.47"/>
    <n v="87"/>
    <x v="1"/>
    <x v="3"/>
    <s v="CHAdeMO"/>
    <n v="2017"/>
    <s v="No"/>
    <n v="3.7"/>
    <n v="8"/>
    <s v="Quarterly"/>
  </r>
  <r>
    <s v="EVS00289"/>
    <n v="43.631596000000002"/>
    <n v="-79.393879999999996"/>
    <s v="2755 Toronto Ave"/>
    <s v=" Toronto"/>
    <s v="Canada"/>
    <s v="Canada"/>
    <s v="North America"/>
    <s v="DC Fast Charger"/>
    <n v="0.45"/>
    <s v="6:00-22:00"/>
    <s v="6:00-22:00"/>
    <d v="1899-12-30T16:04:48"/>
    <n v="15.56"/>
    <n v="41"/>
    <x v="4"/>
    <x v="2"/>
    <s v="Type 2, CCS"/>
    <n v="2021"/>
    <s v="No"/>
    <n v="4.4000000000000004"/>
    <n v="2"/>
    <s v="Annually"/>
  </r>
  <r>
    <s v="EVS00292"/>
    <n v="34.058109999999999"/>
    <n v="-118.34910600000001"/>
    <s v="6691 Los Angeles Ave"/>
    <s v=" Los Angeles"/>
    <s v="United States"/>
    <s v="United States"/>
    <s v="North America"/>
    <s v="DC Fast Charger"/>
    <n v="0.28999999999999998"/>
    <s v="6:00-22:00"/>
    <s v="6:00-22:00"/>
    <d v="1899-12-30T16:04:48"/>
    <n v="3.95"/>
    <n v="28"/>
    <x v="0"/>
    <x v="2"/>
    <s v="Type 2"/>
    <n v="2021"/>
    <s v="Yes"/>
    <n v="3.9"/>
    <n v="1"/>
    <s v="Annually"/>
  </r>
  <r>
    <s v="EVS00293"/>
    <n v="19.594068"/>
    <n v="-99.077188000000007"/>
    <s v="3691 Mexico City Ave"/>
    <s v=" Mexico City"/>
    <s v="Mexico"/>
    <s v="Mexico"/>
    <s v="North America"/>
    <s v="DC Fast Charger"/>
    <n v="0.41"/>
    <s v="9:00-18:00"/>
    <s v="9:00-18:00"/>
    <d v="1899-12-30T08:52:48"/>
    <n v="16.52"/>
    <n v="50"/>
    <x v="1"/>
    <x v="2"/>
    <s v="CHAdeMO"/>
    <n v="2014"/>
    <s v="Yes"/>
    <n v="4.5"/>
    <n v="2"/>
    <s v="Quarterly"/>
  </r>
  <r>
    <s v="EVS00297"/>
    <n v="19.059683"/>
    <n v="72.865819999999999"/>
    <s v="4198 Mumbai Ave"/>
    <s v=" Mumbai"/>
    <s v="India"/>
    <s v="India"/>
    <s v="Asia"/>
    <s v="DC Fast Charger"/>
    <n v="0.23"/>
    <s v="6:00-22:00"/>
    <s v="6:00-22:00"/>
    <d v="1899-12-30T16:04:48"/>
    <n v="1.82"/>
    <n v="75"/>
    <x v="1"/>
    <x v="0"/>
    <s v="Tesla"/>
    <n v="2015"/>
    <s v="No"/>
    <n v="4.5999999999999996"/>
    <n v="9"/>
    <s v="Quarterly"/>
  </r>
  <r>
    <s v="EVS00300"/>
    <n v="39.839556000000002"/>
    <n v="116.342671"/>
    <s v="1120 Beijing Ave"/>
    <s v=" Beijing"/>
    <s v="China"/>
    <s v="China"/>
    <s v="Asia"/>
    <s v="DC Fast Charger"/>
    <n v="0.3"/>
    <d v="2025-07-24T00:00:00"/>
    <s v="9.00-21.00"/>
    <d v="1900-01-11T00:00:00"/>
    <n v="11.71"/>
    <n v="32"/>
    <x v="3"/>
    <x v="1"/>
    <s v="CHAdeMO"/>
    <n v="2011"/>
    <s v="Yes"/>
    <n v="3.1"/>
    <n v="9"/>
    <s v="Annually"/>
  </r>
  <r>
    <s v="EVS00301"/>
    <n v="31.921603999999999"/>
    <n v="-154.67710199999999"/>
    <s v="5492 Random Rd"/>
    <s v="Error"/>
    <s v="Error"/>
    <s v="Error"/>
    <s v="Error"/>
    <s v="DC Fast Charger"/>
    <n v="0.22"/>
    <s v="6:00-22:00"/>
    <s v="6:00-22:00"/>
    <d v="1899-12-30T16:04:48"/>
    <n v="8.2200000000000006"/>
    <n v="94"/>
    <x v="4"/>
    <x v="3"/>
    <s v="CCS"/>
    <n v="2014"/>
    <s v="Yes"/>
    <n v="3.8"/>
    <n v="10"/>
    <s v="Annually"/>
  </r>
  <r>
    <s v="EVS00302"/>
    <n v="18.916293"/>
    <n v="72.972162999999995"/>
    <s v="5315 Mumbai Ave"/>
    <s v=" Mumbai"/>
    <s v="India"/>
    <s v="India"/>
    <s v="Asia"/>
    <s v="DC Fast Charger"/>
    <n v="0.24"/>
    <s v="9:00-18:00"/>
    <s v="9:00-18:00"/>
    <d v="1899-12-30T08:52:48"/>
    <n v="11.64"/>
    <n v="71"/>
    <x v="4"/>
    <x v="0"/>
    <s v="CCS"/>
    <n v="2011"/>
    <s v="Yes"/>
    <n v="4"/>
    <n v="6"/>
    <s v="Annually"/>
  </r>
  <r>
    <s v="EVS00304"/>
    <n v="19.534324000000002"/>
    <n v="-99.127837999999997"/>
    <s v="1387 Mexico City Ave"/>
    <s v=" Mexico City"/>
    <s v="Mexico"/>
    <s v="Mexico"/>
    <s v="North America"/>
    <s v="DC Fast Charger"/>
    <n v="0.49"/>
    <s v="6:00-22:00"/>
    <s v="6:00-22:00"/>
    <d v="1899-12-30T16:04:48"/>
    <n v="18.899999999999999"/>
    <n v="86"/>
    <x v="4"/>
    <x v="1"/>
    <s v="Type 2"/>
    <n v="2019"/>
    <s v="No"/>
    <n v="3.9"/>
    <n v="9"/>
    <s v="Annually"/>
  </r>
  <r>
    <s v="EVS00308"/>
    <n v="41.953049999999998"/>
    <n v="-87.651978999999997"/>
    <s v="6499 Chicago Ave"/>
    <s v=" Chicago"/>
    <s v="United States"/>
    <s v="United States"/>
    <s v="North America"/>
    <s v="DC Fast Charger"/>
    <n v="0.2"/>
    <s v="6:00-22:00"/>
    <s v="6:00-22:00"/>
    <d v="1899-12-30T16:04:48"/>
    <n v="5.45"/>
    <n v="64"/>
    <x v="1"/>
    <x v="3"/>
    <s v="Type 2, CCS"/>
    <n v="2016"/>
    <s v="No"/>
    <n v="3.2"/>
    <n v="2"/>
    <s v="Monthly"/>
  </r>
  <r>
    <s v="EVS00312"/>
    <n v="41.996665999999998"/>
    <n v="-87.679883000000004"/>
    <s v="246 Chicago Ave"/>
    <s v=" Chicago"/>
    <s v="United States"/>
    <s v="United States"/>
    <s v="North America"/>
    <s v="DC Fast Charger"/>
    <n v="0.13"/>
    <s v="6:00-22:00"/>
    <s v="6:00-22:00"/>
    <d v="1899-12-30T16:04:48"/>
    <n v="13.45"/>
    <n v="13"/>
    <x v="4"/>
    <x v="3"/>
    <s v="CCS, CHAdeMO"/>
    <n v="2017"/>
    <s v="No"/>
    <n v="3"/>
    <n v="10"/>
    <s v="Quarterly"/>
  </r>
  <r>
    <s v="EVS00316"/>
    <n v="37.627116999999998"/>
    <n v="126.902079"/>
    <s v="5399 Seoul Ave"/>
    <s v=" Seoul"/>
    <s v="South Korea"/>
    <s v="South Korea"/>
    <s v="Asia"/>
    <s v="DC Fast Charger"/>
    <n v="0.22"/>
    <d v="2025-07-24T00:00:00"/>
    <s v="9.00-21.00"/>
    <d v="1900-01-11T00:00:00"/>
    <n v="1.94"/>
    <n v="74"/>
    <x v="0"/>
    <x v="2"/>
    <s v="Type 2, CCS"/>
    <n v="2014"/>
    <s v="No"/>
    <n v="4.9000000000000004"/>
    <n v="9"/>
    <s v="Monthly"/>
  </r>
  <r>
    <s v="EVS00323"/>
    <n v="13.714083"/>
    <n v="100.50872699999999"/>
    <s v="5185 Bangkok Ave"/>
    <s v=" Bangkok"/>
    <s v="Thailand"/>
    <s v="Thailand"/>
    <s v="Asia"/>
    <s v="DC Fast Charger"/>
    <n v="0.41"/>
    <s v="6:00-22:00"/>
    <s v="6:00-22:00"/>
    <d v="1899-12-30T16:04:48"/>
    <n v="8.44"/>
    <n v="41"/>
    <x v="2"/>
    <x v="2"/>
    <s v="CHAdeMO, CCS"/>
    <n v="2013"/>
    <s v="Yes"/>
    <n v="4"/>
    <n v="1"/>
    <s v="Annually"/>
  </r>
  <r>
    <s v="EVS00332"/>
    <n v="55.793812000000003"/>
    <n v="37.688113000000001"/>
    <s v="2039 Moscow Ave"/>
    <s v=" Moscow"/>
    <s v="Russia"/>
    <s v="Russia"/>
    <s v="Europe"/>
    <s v="DC Fast Charger"/>
    <n v="0.21"/>
    <s v="9:00-18:00"/>
    <s v="9:00-18:00"/>
    <d v="1899-12-30T08:52:48"/>
    <n v="16.38"/>
    <n v="55"/>
    <x v="3"/>
    <x v="1"/>
    <s v="CCS, CHAdeMO"/>
    <n v="2015"/>
    <s v="No"/>
    <n v="3.4"/>
    <n v="1"/>
    <s v="Monthly"/>
  </r>
  <r>
    <s v="EVS00335"/>
    <n v="19.597863"/>
    <n v="-99.052445000000006"/>
    <s v="5657 Mexico City Ave"/>
    <s v=" Mexico City"/>
    <s v="Mexico"/>
    <s v="Mexico"/>
    <s v="North America"/>
    <s v="DC Fast Charger"/>
    <n v="0.31"/>
    <s v="9:00-18:00"/>
    <s v="9:00-18:00"/>
    <d v="1899-12-30T08:52:48"/>
    <n v="13.37"/>
    <n v="75"/>
    <x v="2"/>
    <x v="0"/>
    <s v="CCS, Tesla"/>
    <n v="2015"/>
    <s v="No"/>
    <n v="4.5"/>
    <n v="4"/>
    <s v="Quarterly"/>
  </r>
  <r>
    <s v="EVS00337"/>
    <n v="19.474788"/>
    <n v="-99.140203999999997"/>
    <s v="9000 Mexico City Ave"/>
    <s v=" Mexico City"/>
    <s v="Mexico"/>
    <s v="Mexico"/>
    <s v="North America"/>
    <s v="DC Fast Charger"/>
    <n v="0.22"/>
    <s v="6:00-22:00"/>
    <s v="6:00-22:00"/>
    <d v="1899-12-30T16:04:48"/>
    <n v="17.36"/>
    <n v="78"/>
    <x v="0"/>
    <x v="2"/>
    <s v="CHAdeMO, Tesla"/>
    <n v="2016"/>
    <s v="No"/>
    <n v="4.0999999999999996"/>
    <n v="3"/>
    <s v="Annually"/>
  </r>
  <r>
    <s v="EVS00338"/>
    <n v="37.737093000000002"/>
    <n v="-122.324957"/>
    <s v="3400 San Francisco Ave"/>
    <s v=" San Francisco"/>
    <s v="United States"/>
    <s v="United States"/>
    <s v="North America"/>
    <s v="DC Fast Charger"/>
    <n v="0.16"/>
    <s v="6:00-22:00"/>
    <s v="6:00-22:00"/>
    <d v="1899-12-30T16:04:48"/>
    <n v="7.89"/>
    <n v="25"/>
    <x v="0"/>
    <x v="1"/>
    <s v="Type 2, CHAdeMO"/>
    <n v="2013"/>
    <s v="No"/>
    <n v="4"/>
    <n v="6"/>
    <s v="Quarterly"/>
  </r>
  <r>
    <s v="EVS00339"/>
    <n v="-33.877943999999999"/>
    <n v="151.24389400000001"/>
    <s v="9428 Sydney Ave"/>
    <s v=" Sydney"/>
    <s v="Australia"/>
    <s v="Australia"/>
    <s v="Australia"/>
    <s v="DC Fast Charger"/>
    <n v="0.13"/>
    <s v="9:00-18:00"/>
    <s v="9:00-18:00"/>
    <d v="1899-12-30T08:52:48"/>
    <n v="7.61"/>
    <n v="64"/>
    <x v="0"/>
    <x v="2"/>
    <s v="CCS, Tesla"/>
    <n v="2021"/>
    <s v="No"/>
    <n v="4.9000000000000004"/>
    <n v="2"/>
    <s v="Monthly"/>
  </r>
  <r>
    <s v="EVS00340"/>
    <n v="37.629958999999999"/>
    <n v="126.95854199999999"/>
    <s v="9993 Seoul Ave"/>
    <s v=" Seoul"/>
    <s v="South Korea"/>
    <s v="South Korea"/>
    <s v="Asia"/>
    <s v="DC Fast Charger"/>
    <n v="0.13"/>
    <d v="2025-07-24T00:00:00"/>
    <s v="9.00-21.00"/>
    <d v="1900-01-11T00:00:00"/>
    <n v="4.1500000000000004"/>
    <n v="25"/>
    <x v="0"/>
    <x v="1"/>
    <s v="Type 2"/>
    <n v="2017"/>
    <s v="No"/>
    <n v="3.6"/>
    <n v="8"/>
    <s v="Annually"/>
  </r>
  <r>
    <s v="EVS00342"/>
    <n v="37.602418"/>
    <n v="126.947429"/>
    <s v="971 Seoul Ave"/>
    <s v=" Seoul"/>
    <s v="South Korea"/>
    <s v="South Korea"/>
    <s v="Asia"/>
    <s v="DC Fast Charger"/>
    <n v="0.38"/>
    <d v="2025-07-24T00:00:00"/>
    <s v="9.00-21.00"/>
    <d v="1900-01-11T00:00:00"/>
    <n v="0.53"/>
    <n v="58"/>
    <x v="4"/>
    <x v="2"/>
    <s v="CHAdeMO"/>
    <n v="2010"/>
    <s v="Yes"/>
    <n v="4.5"/>
    <n v="3"/>
    <s v="Monthly"/>
  </r>
  <r>
    <s v="EVS00343"/>
    <n v="19.433411"/>
    <n v="-99.162158000000005"/>
    <s v="1366 Mexico City Ave"/>
    <s v=" Mexico City"/>
    <s v="Mexico"/>
    <s v="Mexico"/>
    <s v="North America"/>
    <s v="DC Fast Charger"/>
    <n v="0.47"/>
    <s v="9:00-18:00"/>
    <s v="9:00-18:00"/>
    <d v="1899-12-30T08:52:48"/>
    <n v="11.93"/>
    <n v="90"/>
    <x v="1"/>
    <x v="3"/>
    <s v="CCS"/>
    <n v="2019"/>
    <s v="Yes"/>
    <n v="4.0999999999999996"/>
    <n v="5"/>
    <s v="Quarterly"/>
  </r>
  <r>
    <s v="EVS00346"/>
    <n v="25.245784"/>
    <n v="55.372928999999999"/>
    <s v="2751 Dubai Ave"/>
    <s v=" Dubai"/>
    <s v="United Arab Emirates"/>
    <s v="United Arab Emirates"/>
    <s v="Asia"/>
    <s v="DC Fast Charger"/>
    <n v="0.21"/>
    <s v="6:00-22:00"/>
    <s v="6:00-22:00"/>
    <d v="1899-12-30T16:04:48"/>
    <n v="7.32"/>
    <n v="41"/>
    <x v="0"/>
    <x v="0"/>
    <s v="CCS"/>
    <n v="2017"/>
    <s v="No"/>
    <n v="3.2"/>
    <n v="6"/>
    <s v="Annually"/>
  </r>
  <r>
    <s v="EVS00349"/>
    <n v="13.710356000000001"/>
    <n v="100.45118600000001"/>
    <s v="1354 Bangkok Ave"/>
    <s v=" Bangkok"/>
    <s v="Thailand"/>
    <s v="Thailand"/>
    <s v="Asia"/>
    <s v="DC Fast Charger"/>
    <n v="0.33"/>
    <s v="9:00-18:00"/>
    <s v="9:00-18:00"/>
    <d v="1899-12-30T08:52:48"/>
    <n v="10.53"/>
    <n v="74"/>
    <x v="2"/>
    <x v="1"/>
    <s v="Tesla, CCS"/>
    <n v="2020"/>
    <s v="No"/>
    <n v="4.8"/>
    <n v="10"/>
    <s v="Monthly"/>
  </r>
  <r>
    <s v="EVS00350"/>
    <n v="25.251899000000002"/>
    <n v="55.307858000000003"/>
    <s v="8612 Dubai Ave"/>
    <s v=" Dubai"/>
    <s v="United Arab Emirates"/>
    <s v="United Arab Emirates"/>
    <s v="Asia"/>
    <s v="DC Fast Charger"/>
    <n v="0.32"/>
    <s v="9:00-18:00"/>
    <s v="9:00-18:00"/>
    <d v="1899-12-30T08:52:48"/>
    <n v="15.74"/>
    <n v="35"/>
    <x v="2"/>
    <x v="2"/>
    <s v="CCS"/>
    <n v="2021"/>
    <s v="Yes"/>
    <n v="3.3"/>
    <n v="4"/>
    <s v="Annually"/>
  </r>
  <r>
    <s v="EVS00351"/>
    <n v="-27.217030000000001"/>
    <n v="73.606328000000005"/>
    <s v="2613 Random Rd"/>
    <s v="Error"/>
    <s v="Error"/>
    <s v="Error"/>
    <s v="Error"/>
    <s v="DC Fast Charger"/>
    <n v="0.42"/>
    <s v="6:00-22:00"/>
    <s v="6:00-22:00"/>
    <d v="1899-12-30T16:04:48"/>
    <n v="0.53"/>
    <n v="10"/>
    <x v="3"/>
    <x v="2"/>
    <s v="Type 2"/>
    <n v="2016"/>
    <s v="Yes"/>
    <n v="3.3"/>
    <n v="8"/>
    <s v="Monthly"/>
  </r>
  <r>
    <s v="EVS00352"/>
    <n v="-33.873157999999997"/>
    <n v="151.385773"/>
    <s v="9625 Sydney Ave"/>
    <s v=" Sydney"/>
    <s v="Australia"/>
    <s v="Australia"/>
    <s v="Australia"/>
    <s v="DC Fast Charger"/>
    <n v="0.35"/>
    <s v="6:00-22:00"/>
    <s v="6:00-22:00"/>
    <d v="1899-12-30T16:04:48"/>
    <n v="13.41"/>
    <n v="63"/>
    <x v="3"/>
    <x v="1"/>
    <s v="CCS"/>
    <n v="2015"/>
    <s v="No"/>
    <n v="4"/>
    <n v="1"/>
    <s v="Annually"/>
  </r>
  <r>
    <s v="EVS00355"/>
    <n v="-33.764415"/>
    <n v="151.32594399999999"/>
    <s v="8983 Sydney Ave"/>
    <s v=" Sydney"/>
    <s v="Australia"/>
    <s v="Australia"/>
    <s v="Australia"/>
    <s v="DC Fast Charger"/>
    <n v="0.4"/>
    <d v="2025-07-24T00:00:00"/>
    <s v="9.00-21.00"/>
    <d v="1900-01-11T00:00:00"/>
    <n v="4.4800000000000004"/>
    <n v="35"/>
    <x v="0"/>
    <x v="2"/>
    <s v="Type 2, CHAdeMO"/>
    <n v="2018"/>
    <s v="Yes"/>
    <n v="4.2"/>
    <n v="1"/>
    <s v="Annually"/>
  </r>
  <r>
    <s v="EVS00356"/>
    <n v="37.869053999999998"/>
    <n v="-122.42295900000001"/>
    <s v="842 San Francisco Ave"/>
    <s v=" San Francisco"/>
    <s v="United States"/>
    <s v="United States"/>
    <s v="North America"/>
    <s v="DC Fast Charger"/>
    <n v="0.22"/>
    <s v="6:00-22:00"/>
    <s v="6:00-22:00"/>
    <d v="1899-12-30T16:04:48"/>
    <n v="18.87"/>
    <n v="86"/>
    <x v="1"/>
    <x v="3"/>
    <s v="CHAdeMO"/>
    <n v="2014"/>
    <s v="No"/>
    <n v="4.4000000000000004"/>
    <n v="8"/>
    <s v="Quarterly"/>
  </r>
  <r>
    <s v="EVS00359"/>
    <n v="18.923704000000001"/>
    <n v="72.892975000000007"/>
    <s v="4207 Mumbai Ave"/>
    <s v=" Mumbai"/>
    <s v="India"/>
    <s v="India"/>
    <s v="Asia"/>
    <s v="DC Fast Charger"/>
    <n v="0.26"/>
    <s v="6:00-22:00"/>
    <s v="6:00-22:00"/>
    <d v="1899-12-30T16:04:48"/>
    <n v="13.7"/>
    <n v="13"/>
    <x v="4"/>
    <x v="1"/>
    <s v="CCS, Type 2"/>
    <n v="2023"/>
    <s v="No"/>
    <n v="4.0999999999999996"/>
    <n v="5"/>
    <s v="Monthly"/>
  </r>
  <r>
    <s v="EVS00360"/>
    <n v="-33.863222999999998"/>
    <n v="151.26350400000001"/>
    <s v="3712 Sydney Ave"/>
    <s v=" Sydney"/>
    <s v="Australia"/>
    <s v="Australia"/>
    <s v="Australia"/>
    <s v="DC Fast Charger"/>
    <n v="0.32"/>
    <s v="6:00-22:00"/>
    <s v="6:00-22:00"/>
    <d v="1899-12-30T16:04:48"/>
    <n v="4.37"/>
    <n v="73"/>
    <x v="1"/>
    <x v="3"/>
    <s v="CCS, Type 2"/>
    <n v="2014"/>
    <s v="No"/>
    <n v="4.3"/>
    <n v="8"/>
    <s v="Annually"/>
  </r>
  <r>
    <s v="EVS00361"/>
    <n v="7.1930909999999999"/>
    <n v="116.580502"/>
    <s v="7746 Random Rd"/>
    <n v="0"/>
    <s v="Not Found"/>
    <s v="Not Found"/>
    <s v="Not Found"/>
    <s v="DC Fast Charger"/>
    <n v="0.32"/>
    <s v="6:00-22:00"/>
    <s v="6:00-22:00"/>
    <d v="1899-12-30T16:04:48"/>
    <n v="1.73"/>
    <n v="59"/>
    <x v="1"/>
    <x v="2"/>
    <s v="CHAdeMO, Tesla"/>
    <n v="2012"/>
    <s v="No"/>
    <n v="4.9000000000000004"/>
    <n v="10"/>
    <s v="Monthly"/>
  </r>
  <r>
    <s v="EVS00364"/>
    <n v="13.814201000000001"/>
    <n v="100.48657300000001"/>
    <s v="6293 Bangkok Ave"/>
    <s v=" Bangkok"/>
    <s v="Thailand"/>
    <s v="Thailand"/>
    <s v="Asia"/>
    <s v="DC Fast Charger"/>
    <n v="0.14000000000000001"/>
    <d v="2025-07-24T00:00:00"/>
    <s v="9.00-21.00"/>
    <d v="1900-01-11T00:00:00"/>
    <n v="4.6100000000000003"/>
    <n v="29"/>
    <x v="4"/>
    <x v="3"/>
    <s v="Type 2"/>
    <n v="2014"/>
    <s v="No"/>
    <n v="3.4"/>
    <n v="3"/>
    <s v="Monthly"/>
  </r>
  <r>
    <s v="EVS00368"/>
    <n v="-33.811458000000002"/>
    <n v="151.308165"/>
    <s v="1897 Sydney Ave"/>
    <s v=" Sydney"/>
    <s v="Australia"/>
    <s v="Australia"/>
    <s v="Australia"/>
    <s v="DC Fast Charger"/>
    <n v="0.49"/>
    <s v="6:00-22:00"/>
    <s v="6:00-22:00"/>
    <d v="1899-12-30T16:04:48"/>
    <n v="0.78"/>
    <n v="24"/>
    <x v="1"/>
    <x v="0"/>
    <s v="CCS, Type 2"/>
    <n v="2018"/>
    <s v="No"/>
    <n v="4.9000000000000004"/>
    <n v="10"/>
    <s v="Monthly"/>
  </r>
  <r>
    <s v="EVS00371"/>
    <n v="23.711631000000001"/>
    <n v="107.08833300000001"/>
    <s v="1968 Random Rd"/>
    <s v="Tiandong County"/>
    <s v="China"/>
    <s v="China"/>
    <s v="Asia"/>
    <s v="DC Fast Charger"/>
    <n v="0.41"/>
    <s v="9:00-18:00"/>
    <s v="9:00-18:00"/>
    <d v="1899-12-30T08:52:48"/>
    <n v="14.9"/>
    <n v="90"/>
    <x v="1"/>
    <x v="3"/>
    <s v="Type 2, CHAdeMO"/>
    <n v="2022"/>
    <s v="Yes"/>
    <n v="3.1"/>
    <n v="7"/>
    <s v="Monthly"/>
  </r>
  <r>
    <s v="EVS00374"/>
    <n v="13.700441"/>
    <n v="100.454487"/>
    <s v="3890 Bangkok Ave"/>
    <s v=" Bangkok"/>
    <s v="Thailand"/>
    <s v="Thailand"/>
    <s v="Asia"/>
    <s v="DC Fast Charger"/>
    <n v="0.33"/>
    <d v="2025-07-24T00:00:00"/>
    <s v="9.00-21.00"/>
    <d v="1900-01-11T00:00:00"/>
    <n v="9.6999999999999993"/>
    <n v="59"/>
    <x v="2"/>
    <x v="0"/>
    <s v="CCS, Type 2"/>
    <n v="2017"/>
    <s v="Yes"/>
    <n v="4"/>
    <n v="2"/>
    <s v="Quarterly"/>
  </r>
  <r>
    <s v="EVS00388"/>
    <n v="39.983674999999998"/>
    <n v="116.490375"/>
    <s v="9243 Beijing Ave"/>
    <s v=" Beijing"/>
    <s v="China"/>
    <s v="China"/>
    <s v="Asia"/>
    <s v="DC Fast Charger"/>
    <n v="0.28000000000000003"/>
    <s v="6:00-22:00"/>
    <s v="6:00-22:00"/>
    <d v="1899-12-30T16:04:48"/>
    <n v="13.33"/>
    <n v="75"/>
    <x v="4"/>
    <x v="2"/>
    <s v="CCS, Tesla"/>
    <n v="2022"/>
    <s v="No"/>
    <n v="3.9"/>
    <n v="9"/>
    <s v="Monthly"/>
  </r>
  <r>
    <s v="EVS00394"/>
    <n v="-33.826169"/>
    <n v="151.386292"/>
    <s v="9221 Sydney Ave"/>
    <s v=" Sydney"/>
    <s v="Australia"/>
    <s v="Australia"/>
    <s v="Australia"/>
    <s v="DC Fast Charger"/>
    <n v="0.42"/>
    <s v="9:00-18:00"/>
    <s v="9:00-18:00"/>
    <d v="1899-12-30T08:52:48"/>
    <n v="13.17"/>
    <n v="46"/>
    <x v="0"/>
    <x v="2"/>
    <s v="Type 2"/>
    <n v="2016"/>
    <s v="No"/>
    <n v="3.2"/>
    <n v="1"/>
    <s v="Annually"/>
  </r>
  <r>
    <s v="EVS00398"/>
    <n v="37.555692000000001"/>
    <n v="127.09426499999999"/>
    <s v="1058 Seoul Ave"/>
    <s v=" Seoul"/>
    <s v="South Korea"/>
    <s v="South Korea"/>
    <s v="Asia"/>
    <s v="DC Fast Charger"/>
    <n v="0.45"/>
    <s v="6:00-22:00"/>
    <s v="6:00-22:00"/>
    <d v="1899-12-30T16:04:48"/>
    <n v="2.21"/>
    <n v="92"/>
    <x v="4"/>
    <x v="3"/>
    <s v="CCS"/>
    <n v="2022"/>
    <s v="Yes"/>
    <n v="4.3"/>
    <n v="4"/>
    <s v="Quarterly"/>
  </r>
  <r>
    <s v="EVS00399"/>
    <n v="-23.592072999999999"/>
    <n v="-46.613847999999997"/>
    <s v="2408 SÃ£o Paulo Ave"/>
    <s v=" SÃ£o Paulo"/>
    <s v="Brazil"/>
    <s v="Brazil"/>
    <s v="South America"/>
    <s v="DC Fast Charger"/>
    <n v="0.22"/>
    <s v="9:00-18:00"/>
    <s v="9:00-18:00"/>
    <d v="1899-12-30T08:52:48"/>
    <n v="18.649999999999999"/>
    <n v="75"/>
    <x v="3"/>
    <x v="2"/>
    <s v="Type 2, CHAdeMO"/>
    <n v="2015"/>
    <s v="Yes"/>
    <n v="4.9000000000000004"/>
    <n v="2"/>
    <s v="Annually"/>
  </r>
  <r>
    <s v="EVS00400"/>
    <n v="41.861128999999998"/>
    <n v="-87.687950999999998"/>
    <s v="3446 Chicago Ave"/>
    <s v=" Chicago"/>
    <s v="United States"/>
    <s v="United States"/>
    <s v="North America"/>
    <s v="DC Fast Charger"/>
    <n v="0.41"/>
    <s v="9:00-18:00"/>
    <s v="9:00-18:00"/>
    <d v="1899-12-30T08:52:48"/>
    <n v="11.26"/>
    <n v="80"/>
    <x v="4"/>
    <x v="2"/>
    <s v="CHAdeMO"/>
    <n v="2019"/>
    <s v="No"/>
    <n v="4.2"/>
    <n v="8"/>
    <s v="Annually"/>
  </r>
  <r>
    <s v="EVS00401"/>
    <n v="-30.225615999999999"/>
    <n v="138.74938900000001"/>
    <s v="9693 Random Rd"/>
    <n v="0"/>
    <s v="Not Found"/>
    <s v="Not Found"/>
    <s v="Not Found"/>
    <s v="DC Fast Charger"/>
    <n v="0.1"/>
    <s v="6:00-22:00"/>
    <s v="6:00-22:00"/>
    <d v="1899-12-30T16:04:48"/>
    <n v="11.19"/>
    <n v="36"/>
    <x v="2"/>
    <x v="3"/>
    <s v="Type 2"/>
    <n v="2018"/>
    <s v="No"/>
    <n v="3.3"/>
    <n v="10"/>
    <s v="Monthly"/>
  </r>
  <r>
    <s v="EVS00407"/>
    <n v="52.401170999999998"/>
    <n v="13.348547999999999"/>
    <s v="8263 Berlin Ave"/>
    <s v=" Berlin"/>
    <s v="Germany"/>
    <s v="Germany"/>
    <s v="Europe"/>
    <s v="DC Fast Charger"/>
    <n v="0.17"/>
    <d v="2025-07-24T00:00:00"/>
    <s v="9.00-21.00"/>
    <d v="1900-01-11T00:00:00"/>
    <n v="4.4800000000000004"/>
    <n v="33"/>
    <x v="3"/>
    <x v="2"/>
    <s v="Type 2, CHAdeMO"/>
    <n v="2022"/>
    <s v="Yes"/>
    <n v="3.5"/>
    <n v="10"/>
    <s v="Quarterly"/>
  </r>
  <r>
    <s v="EVS00408"/>
    <n v="19.556894"/>
    <n v="-99.141300999999999"/>
    <s v="5501 Mexico City Ave"/>
    <s v=" Mexico City"/>
    <s v="Mexico"/>
    <s v="Mexico"/>
    <s v="North America"/>
    <s v="DC Fast Charger"/>
    <n v="0.37"/>
    <d v="2025-07-24T00:00:00"/>
    <s v="9.00-21.00"/>
    <d v="1900-01-11T00:00:00"/>
    <n v="18.329999999999998"/>
    <n v="37"/>
    <x v="1"/>
    <x v="1"/>
    <s v="CHAdeMO"/>
    <n v="2012"/>
    <s v="Yes"/>
    <n v="3.6"/>
    <n v="7"/>
    <s v="Monthly"/>
  </r>
  <r>
    <s v="EVS00411"/>
    <n v="-54.623091000000002"/>
    <n v="-114.499927"/>
    <s v="7743 Random Rd"/>
    <s v="Error"/>
    <s v="Error"/>
    <s v="Error"/>
    <s v="Error"/>
    <s v="DC Fast Charger"/>
    <n v="0.37"/>
    <d v="2025-07-24T00:00:00"/>
    <s v="9.00-21.00"/>
    <d v="1900-01-11T00:00:00"/>
    <n v="3.37"/>
    <n v="19"/>
    <x v="2"/>
    <x v="0"/>
    <s v="CHAdeMO, CCS"/>
    <n v="2017"/>
    <s v="Yes"/>
    <n v="3.7"/>
    <n v="3"/>
    <s v="Annually"/>
  </r>
  <r>
    <s v="EVS00412"/>
    <n v="-33.899005000000002"/>
    <n v="151.26901100000001"/>
    <s v="4559 Sydney Ave"/>
    <s v=" Sydney"/>
    <s v="Australia"/>
    <s v="Australia"/>
    <s v="Australia"/>
    <s v="DC Fast Charger"/>
    <n v="0.48"/>
    <d v="2025-07-24T00:00:00"/>
    <s v="9.00-21.00"/>
    <d v="1900-01-11T00:00:00"/>
    <n v="15.7"/>
    <n v="55"/>
    <x v="0"/>
    <x v="1"/>
    <s v="CHAdeMO, Tesla"/>
    <n v="2017"/>
    <s v="No"/>
    <n v="3.5"/>
    <n v="6"/>
    <s v="Annually"/>
  </r>
  <r>
    <s v="EVS00413"/>
    <n v="52.542774999999999"/>
    <n v="13.342176"/>
    <s v="7411 Berlin Ave"/>
    <s v=" Berlin"/>
    <s v="Germany"/>
    <s v="Germany"/>
    <s v="Europe"/>
    <s v="DC Fast Charger"/>
    <n v="0.2"/>
    <s v="9:00-18:00"/>
    <s v="9:00-18:00"/>
    <d v="1899-12-30T08:52:48"/>
    <n v="15.23"/>
    <n v="25"/>
    <x v="2"/>
    <x v="3"/>
    <s v="CCS"/>
    <n v="2014"/>
    <s v="No"/>
    <n v="3.5"/>
    <n v="9"/>
    <s v="Annually"/>
  </r>
  <r>
    <s v="EVS00416"/>
    <n v="34.167296999999998"/>
    <n v="-118.37542999999999"/>
    <s v="766 Los Angeles Ave"/>
    <s v=" Los Angeles"/>
    <s v="United States"/>
    <s v="United States"/>
    <s v="North America"/>
    <s v="DC Fast Charger"/>
    <n v="0.2"/>
    <s v="9:00-18:00"/>
    <s v="9:00-18:00"/>
    <d v="1899-12-30T08:52:48"/>
    <n v="6.32"/>
    <n v="94"/>
    <x v="2"/>
    <x v="1"/>
    <s v="CCS, Tesla"/>
    <n v="2018"/>
    <s v="No"/>
    <n v="3.1"/>
    <n v="8"/>
    <s v="Quarterly"/>
  </r>
  <r>
    <s v="EVS00419"/>
    <n v="25.396476"/>
    <n v="55.395045000000003"/>
    <s v="9837 Dubai Ave"/>
    <s v=" Dubai"/>
    <s v="United Arab Emirates"/>
    <s v="United Arab Emirates"/>
    <s v="Asia"/>
    <s v="DC Fast Charger"/>
    <n v="0.27"/>
    <d v="2025-07-24T00:00:00"/>
    <s v="9.00-21.00"/>
    <d v="1900-01-11T00:00:00"/>
    <n v="1.46"/>
    <n v="18"/>
    <x v="1"/>
    <x v="0"/>
    <s v="CCS, Type 2"/>
    <n v="2020"/>
    <s v="Yes"/>
    <n v="3.6"/>
    <n v="4"/>
    <s v="Monthly"/>
  </r>
  <r>
    <s v="EVS00420"/>
    <n v="19.179554"/>
    <n v="72.994300999999993"/>
    <s v="9452 Mumbai Ave"/>
    <s v=" Mumbai"/>
    <s v="India"/>
    <s v="India"/>
    <s v="Asia"/>
    <s v="DC Fast Charger"/>
    <n v="0.33"/>
    <d v="2025-07-24T00:00:00"/>
    <s v="9.00-21.00"/>
    <d v="1900-01-11T00:00:00"/>
    <n v="2.38"/>
    <n v="49"/>
    <x v="1"/>
    <x v="0"/>
    <s v="Tesla"/>
    <n v="2023"/>
    <s v="No"/>
    <n v="4.9000000000000004"/>
    <n v="8"/>
    <s v="Annually"/>
  </r>
  <r>
    <s v="EVS00422"/>
    <n v="39.840159"/>
    <n v="116.403986"/>
    <s v="297 Beijing Ave"/>
    <s v=" Beijing"/>
    <s v="China"/>
    <s v="China"/>
    <s v="Asia"/>
    <s v="DC Fast Charger"/>
    <n v="0.32"/>
    <s v="6:00-22:00"/>
    <s v="6:00-22:00"/>
    <d v="1899-12-30T16:04:48"/>
    <n v="11"/>
    <n v="37"/>
    <x v="2"/>
    <x v="0"/>
    <s v="Tesla"/>
    <n v="2016"/>
    <s v="No"/>
    <n v="4.5999999999999996"/>
    <n v="5"/>
    <s v="Quarterly"/>
  </r>
  <r>
    <s v="EVS00425"/>
    <n v="41.870589000000002"/>
    <n v="-87.695555999999996"/>
    <s v="4542 Chicago Ave"/>
    <s v=" Chicago"/>
    <s v="United States"/>
    <s v="United States"/>
    <s v="North America"/>
    <s v="DC Fast Charger"/>
    <n v="0.42"/>
    <s v="6:00-22:00"/>
    <s v="6:00-22:00"/>
    <d v="1899-12-30T16:04:48"/>
    <n v="8.91"/>
    <n v="45"/>
    <x v="2"/>
    <x v="3"/>
    <s v="CHAdeMO"/>
    <n v="2013"/>
    <s v="No"/>
    <n v="4.8"/>
    <n v="7"/>
    <s v="Annually"/>
  </r>
  <r>
    <s v="EVS00426"/>
    <n v="25.313009999999998"/>
    <n v="55.231619000000002"/>
    <s v="8311 Dubai Ave"/>
    <s v=" Dubai"/>
    <s v="United Arab Emirates"/>
    <s v="United Arab Emirates"/>
    <s v="Asia"/>
    <s v="DC Fast Charger"/>
    <n v="0.37"/>
    <d v="2025-07-24T00:00:00"/>
    <s v="9.00-21.00"/>
    <d v="1900-01-11T00:00:00"/>
    <n v="7.39"/>
    <n v="99"/>
    <x v="4"/>
    <x v="2"/>
    <s v="CHAdeMO, Type 2"/>
    <n v="2010"/>
    <s v="Yes"/>
    <n v="4.0999999999999996"/>
    <n v="3"/>
    <s v="Monthly"/>
  </r>
  <r>
    <s v="EVS00428"/>
    <n v="13.79541"/>
    <n v="100.597408"/>
    <s v="4344 Bangkok Ave"/>
    <s v=" Bangkok"/>
    <s v="Thailand"/>
    <s v="Thailand"/>
    <s v="Asia"/>
    <s v="DC Fast Charger"/>
    <n v="0.16"/>
    <s v="6:00-22:00"/>
    <s v="6:00-22:00"/>
    <d v="1899-12-30T16:04:48"/>
    <n v="2.0099999999999998"/>
    <n v="46"/>
    <x v="2"/>
    <x v="1"/>
    <s v="Tesla"/>
    <n v="2017"/>
    <s v="No"/>
    <n v="4.5999999999999996"/>
    <n v="4"/>
    <s v="Quarterly"/>
  </r>
  <r>
    <s v="EVS00430"/>
    <n v="19.153022"/>
    <n v="72.985471000000004"/>
    <s v="5465 Mumbai Ave"/>
    <s v=" Mumbai"/>
    <s v="India"/>
    <s v="India"/>
    <s v="Asia"/>
    <s v="DC Fast Charger"/>
    <n v="0.44"/>
    <d v="2025-07-24T00:00:00"/>
    <s v="9.00-21.00"/>
    <d v="1900-01-11T00:00:00"/>
    <n v="19.84"/>
    <n v="88"/>
    <x v="2"/>
    <x v="0"/>
    <s v="CHAdeMO"/>
    <n v="2018"/>
    <s v="No"/>
    <n v="4.5"/>
    <n v="5"/>
    <s v="Monthly"/>
  </r>
  <r>
    <s v="EVS00432"/>
    <n v="37.871065000000002"/>
    <n v="-122.48705099999999"/>
    <s v="2608 San Francisco Ave"/>
    <s v=" San Francisco"/>
    <s v="United States"/>
    <s v="United States"/>
    <s v="North America"/>
    <s v="DC Fast Charger"/>
    <n v="0.26"/>
    <s v="6:00-22:00"/>
    <s v="6:00-22:00"/>
    <d v="1899-12-30T16:04:48"/>
    <n v="14.52"/>
    <n v="85"/>
    <x v="3"/>
    <x v="0"/>
    <s v="CCS, Tesla"/>
    <n v="2018"/>
    <s v="Yes"/>
    <n v="3.9"/>
    <n v="10"/>
    <s v="Quarterly"/>
  </r>
  <r>
    <s v="EVS00433"/>
    <n v="34.002412999999997"/>
    <n v="-118.20113600000001"/>
    <s v="1031 Los Angeles Ave"/>
    <s v=" Los Angeles"/>
    <s v="United States"/>
    <s v="United States"/>
    <s v="North America"/>
    <s v="DC Fast Charger"/>
    <n v="0.18"/>
    <s v="9:00-18:00"/>
    <s v="9:00-18:00"/>
    <d v="1899-12-30T08:52:48"/>
    <n v="4.51"/>
    <n v="38"/>
    <x v="0"/>
    <x v="2"/>
    <s v="Type 2"/>
    <n v="2016"/>
    <s v="Yes"/>
    <n v="4.5999999999999996"/>
    <n v="9"/>
    <s v="Monthly"/>
  </r>
  <r>
    <s v="EVS00437"/>
    <n v="-23.532181999999999"/>
    <n v="-46.638094000000002"/>
    <s v="4873 SÃ£o Paulo Ave"/>
    <s v=" SÃ£o Paulo"/>
    <s v="Brazil"/>
    <s v="Brazil"/>
    <s v="South America"/>
    <s v="DC Fast Charger"/>
    <n v="0.47"/>
    <s v="9:00-18:00"/>
    <s v="9:00-18:00"/>
    <d v="1899-12-30T08:52:48"/>
    <n v="13.99"/>
    <n v="44"/>
    <x v="4"/>
    <x v="3"/>
    <s v="CHAdeMO"/>
    <n v="2017"/>
    <s v="Yes"/>
    <n v="4.4000000000000004"/>
    <n v="2"/>
    <s v="Quarterly"/>
  </r>
  <r>
    <s v="EVS00446"/>
    <n v="41.973565999999998"/>
    <n v="-87.642630999999994"/>
    <s v="1382 Chicago Ave"/>
    <s v=" Chicago"/>
    <s v="United States"/>
    <s v="United States"/>
    <s v="North America"/>
    <s v="DC Fast Charger"/>
    <n v="0.47"/>
    <s v="9:00-18:00"/>
    <s v="9:00-18:00"/>
    <d v="1899-12-30T08:52:48"/>
    <n v="3.32"/>
    <n v="87"/>
    <x v="1"/>
    <x v="2"/>
    <s v="CHAdeMO, CCS"/>
    <n v="2019"/>
    <s v="Yes"/>
    <n v="3.1"/>
    <n v="7"/>
    <s v="Quarterly"/>
  </r>
  <r>
    <s v="EVS00447"/>
    <n v="55.740028000000002"/>
    <n v="37.526465999999999"/>
    <s v="5475 Moscow Ave"/>
    <s v=" Moscow"/>
    <s v="Russia"/>
    <s v="Russia"/>
    <s v="Europe"/>
    <s v="DC Fast Charger"/>
    <n v="0.18"/>
    <d v="2025-07-24T00:00:00"/>
    <s v="9.00-21.00"/>
    <d v="1900-01-11T00:00:00"/>
    <n v="12.27"/>
    <n v="89"/>
    <x v="1"/>
    <x v="2"/>
    <s v="CCS"/>
    <n v="2021"/>
    <s v="No"/>
    <n v="4.0999999999999996"/>
    <n v="2"/>
    <s v="Monthly"/>
  </r>
  <r>
    <s v="EVS00450"/>
    <n v="39.805709999999998"/>
    <n v="116.487585"/>
    <s v="4701 Beijing Ave"/>
    <s v=" Beijing"/>
    <s v="China"/>
    <s v="China"/>
    <s v="Asia"/>
    <s v="DC Fast Charger"/>
    <n v="0.43"/>
    <s v="6:00-22:00"/>
    <s v="6:00-22:00"/>
    <d v="1899-12-30T16:04:48"/>
    <n v="14.53"/>
    <n v="97"/>
    <x v="4"/>
    <x v="0"/>
    <s v="CCS"/>
    <n v="2021"/>
    <s v="Yes"/>
    <n v="4.7"/>
    <n v="10"/>
    <s v="Quarterly"/>
  </r>
  <r>
    <s v="EVS00455"/>
    <n v="-33.882924000000003"/>
    <n v="18.439484"/>
    <s v="9807 Cape Town Ave"/>
    <s v=" Cape Town"/>
    <s v="South Africa"/>
    <s v="South Africa"/>
    <s v="Africa"/>
    <s v="DC Fast Charger"/>
    <n v="0.44"/>
    <d v="2025-07-24T00:00:00"/>
    <s v="9.00-21.00"/>
    <d v="1900-01-11T00:00:00"/>
    <n v="5.24"/>
    <n v="29"/>
    <x v="3"/>
    <x v="3"/>
    <s v="CHAdeMO, Tesla"/>
    <n v="2018"/>
    <s v="No"/>
    <n v="4"/>
    <n v="9"/>
    <s v="Monthly"/>
  </r>
  <r>
    <s v="EVS00458"/>
    <n v="-33.729422"/>
    <n v="18.492509999999999"/>
    <s v="1181 Cape Town Ave"/>
    <s v=" Cape Town"/>
    <s v="South Africa"/>
    <s v="South Africa"/>
    <s v="Africa"/>
    <s v="DC Fast Charger"/>
    <n v="0.22"/>
    <d v="2025-07-24T00:00:00"/>
    <s v="9.00-21.00"/>
    <d v="1900-01-11T00:00:00"/>
    <n v="4.18"/>
    <n v="29"/>
    <x v="0"/>
    <x v="0"/>
    <s v="CCS"/>
    <n v="2014"/>
    <s v="Yes"/>
    <n v="3.4"/>
    <n v="4"/>
    <s v="Monthly"/>
  </r>
  <r>
    <s v="EVS00462"/>
    <n v="37.558591"/>
    <n v="127.07569700000001"/>
    <s v="4234 Seoul Ave"/>
    <s v=" Seoul"/>
    <s v="South Korea"/>
    <s v="South Korea"/>
    <s v="Asia"/>
    <s v="DC Fast Charger"/>
    <n v="0.41"/>
    <s v="6:00-22:00"/>
    <s v="6:00-22:00"/>
    <d v="1899-12-30T16:04:48"/>
    <n v="20"/>
    <n v="75"/>
    <x v="0"/>
    <x v="3"/>
    <s v="Type 2, CCS"/>
    <n v="2014"/>
    <s v="No"/>
    <n v="3.7"/>
    <n v="10"/>
    <s v="Quarterly"/>
  </r>
  <r>
    <s v="EVS00464"/>
    <n v="41.914544999999997"/>
    <n v="-87.731326999999993"/>
    <s v="1557 Chicago Ave"/>
    <s v=" Chicago"/>
    <s v="United States"/>
    <s v="United States"/>
    <s v="North America"/>
    <s v="DC Fast Charger"/>
    <n v="0.47"/>
    <d v="2025-07-24T00:00:00"/>
    <s v="9.00-21.00"/>
    <d v="1900-01-11T00:00:00"/>
    <n v="19.8"/>
    <n v="70"/>
    <x v="4"/>
    <x v="1"/>
    <s v="Type 2, Tesla"/>
    <n v="2015"/>
    <s v="No"/>
    <n v="3"/>
    <n v="8"/>
    <s v="Quarterly"/>
  </r>
  <r>
    <s v="EVS00468"/>
    <n v="19.153105"/>
    <n v="72.938526999999993"/>
    <s v="4353 Mumbai Ave"/>
    <s v=" Mumbai"/>
    <s v="India"/>
    <s v="India"/>
    <s v="Asia"/>
    <s v="DC Fast Charger"/>
    <n v="0.5"/>
    <d v="2025-07-24T00:00:00"/>
    <s v="9.00-21.00"/>
    <d v="1900-01-11T00:00:00"/>
    <n v="10.6"/>
    <n v="60"/>
    <x v="4"/>
    <x v="0"/>
    <s v="Type 2, Tesla"/>
    <n v="2018"/>
    <s v="No"/>
    <n v="3.8"/>
    <n v="5"/>
    <s v="Monthly"/>
  </r>
  <r>
    <s v="EVS00469"/>
    <n v="52.459204"/>
    <n v="13.358323"/>
    <s v="3169 Berlin Ave"/>
    <s v=" Berlin"/>
    <s v="Germany"/>
    <s v="Germany"/>
    <s v="Europe"/>
    <s v="DC Fast Charger"/>
    <n v="0.38"/>
    <d v="2025-07-24T00:00:00"/>
    <s v="9.00-21.00"/>
    <d v="1900-01-11T00:00:00"/>
    <n v="7.59"/>
    <n v="66"/>
    <x v="1"/>
    <x v="1"/>
    <s v="Type 2, Tesla"/>
    <n v="2015"/>
    <s v="No"/>
    <n v="4.4000000000000004"/>
    <n v="6"/>
    <s v="Annually"/>
  </r>
  <r>
    <s v="EVS00479"/>
    <n v="-33.849766000000002"/>
    <n v="151.24173400000001"/>
    <s v="1874 Sydney Ave"/>
    <s v=" Sydney"/>
    <s v="Australia"/>
    <s v="Australia"/>
    <s v="Australia"/>
    <s v="DC Fast Charger"/>
    <n v="0.49"/>
    <d v="2025-07-24T00:00:00"/>
    <s v="9.00-21.00"/>
    <d v="1900-01-11T00:00:00"/>
    <n v="12.78"/>
    <n v="16"/>
    <x v="2"/>
    <x v="2"/>
    <s v="Type 2"/>
    <n v="2019"/>
    <s v="No"/>
    <n v="4.7"/>
    <n v="8"/>
    <s v="Annually"/>
  </r>
  <r>
    <s v="EVS00487"/>
    <n v="-23.602540000000001"/>
    <n v="-46.508681000000003"/>
    <s v="2195 SÃ£o Paulo Ave"/>
    <s v=" SÃ£o Paulo"/>
    <s v="Brazil"/>
    <s v="Brazil"/>
    <s v="South America"/>
    <s v="DC Fast Charger"/>
    <n v="0.14000000000000001"/>
    <d v="2025-07-24T00:00:00"/>
    <s v="9.00-21.00"/>
    <d v="1900-01-11T00:00:00"/>
    <n v="7.92"/>
    <n v="12"/>
    <x v="4"/>
    <x v="0"/>
    <s v="Tesla"/>
    <n v="2021"/>
    <s v="Yes"/>
    <n v="3.3"/>
    <n v="6"/>
    <s v="Annually"/>
  </r>
  <r>
    <s v="EVS00494"/>
    <n v="37.857174999999998"/>
    <n v="-122.303422"/>
    <s v="5308 San Francisco Ave"/>
    <s v=" San Francisco"/>
    <s v="United States"/>
    <s v="United States"/>
    <s v="North America"/>
    <s v="DC Fast Charger"/>
    <n v="0.31"/>
    <s v="6:00-22:00"/>
    <s v="6:00-22:00"/>
    <d v="1899-12-30T16:04:48"/>
    <n v="15.34"/>
    <n v="65"/>
    <x v="4"/>
    <x v="0"/>
    <s v="Type 2, CHAdeMO"/>
    <n v="2015"/>
    <s v="Yes"/>
    <n v="4.9000000000000004"/>
    <n v="6"/>
    <s v="Quarterly"/>
  </r>
  <r>
    <s v="EVS00497"/>
    <n v="-33.852876000000002"/>
    <n v="151.239959"/>
    <s v="6022 Sydney Ave"/>
    <s v=" Sydney"/>
    <s v="Australia"/>
    <s v="Australia"/>
    <s v="Australia"/>
    <s v="DC Fast Charger"/>
    <n v="0.49"/>
    <d v="2025-07-24T00:00:00"/>
    <s v="9.00-21.00"/>
    <d v="1900-01-11T00:00:00"/>
    <n v="10.95"/>
    <n v="20"/>
    <x v="1"/>
    <x v="2"/>
    <s v="CHAdeMO, CCS"/>
    <n v="2022"/>
    <s v="Yes"/>
    <n v="5"/>
    <n v="10"/>
    <s v="Quarterly"/>
  </r>
  <r>
    <s v="EVS00499"/>
    <n v="19.401517999999999"/>
    <n v="-99.004570000000001"/>
    <s v="8474 Mexico City Ave"/>
    <s v=" Mexico City"/>
    <s v="Mexico"/>
    <s v="Mexico"/>
    <s v="North America"/>
    <s v="DC Fast Charger"/>
    <n v="0.39"/>
    <d v="2025-07-24T00:00:00"/>
    <s v="9.00-21.00"/>
    <d v="1900-01-11T00:00:00"/>
    <n v="3.11"/>
    <n v="86"/>
    <x v="1"/>
    <x v="1"/>
    <s v="CCS, Type 2"/>
    <n v="2016"/>
    <s v="Yes"/>
    <n v="3.8"/>
    <n v="10"/>
    <s v="Monthly"/>
  </r>
  <r>
    <s v="EVS00501"/>
    <n v="10.060762"/>
    <n v="66.813096999999999"/>
    <s v="9132 Random Rd"/>
    <s v="Error"/>
    <s v="Error"/>
    <s v="Error"/>
    <s v="Error"/>
    <s v="DC Fast Charger"/>
    <n v="0.45"/>
    <d v="2025-07-24T00:00:00"/>
    <s v="9.00-21.00"/>
    <d v="1900-01-11T00:00:00"/>
    <n v="12.04"/>
    <n v="51"/>
    <x v="2"/>
    <x v="1"/>
    <s v="CHAdeMO"/>
    <n v="2010"/>
    <s v="Yes"/>
    <n v="3.3"/>
    <n v="5"/>
    <s v="Monthly"/>
  </r>
  <r>
    <s v="EVS00505"/>
    <n v="37.676068000000001"/>
    <n v="126.95612800000001"/>
    <s v="4165 Seoul Ave"/>
    <s v=" Seoul"/>
    <s v="South Korea"/>
    <s v="South Korea"/>
    <s v="Asia"/>
    <s v="DC Fast Charger"/>
    <n v="0.45"/>
    <s v="9:00-18:00"/>
    <s v="9:00-18:00"/>
    <d v="1899-12-30T08:52:48"/>
    <n v="17.8"/>
    <n v="22"/>
    <x v="2"/>
    <x v="1"/>
    <s v="CHAdeMO, CCS"/>
    <n v="2014"/>
    <s v="No"/>
    <n v="3.5"/>
    <n v="9"/>
    <s v="Quarterly"/>
  </r>
  <r>
    <s v="EVS00508"/>
    <n v="-23.656006999999999"/>
    <n v="-46.622781000000003"/>
    <s v="4596 SÃ£o Paulo Ave"/>
    <s v=" SÃ£o Paulo"/>
    <s v="Brazil"/>
    <s v="Brazil"/>
    <s v="South America"/>
    <s v="DC Fast Charger"/>
    <n v="0.21"/>
    <s v="6:00-22:00"/>
    <s v="6:00-22:00"/>
    <d v="1899-12-30T16:04:48"/>
    <n v="11.84"/>
    <n v="67"/>
    <x v="4"/>
    <x v="2"/>
    <s v="Type 2, CHAdeMO"/>
    <n v="2021"/>
    <s v="Yes"/>
    <n v="4.5"/>
    <n v="6"/>
    <s v="Quarterly"/>
  </r>
  <r>
    <s v="EVS00510"/>
    <n v="-33.807932000000001"/>
    <n v="18.419280000000001"/>
    <s v="6209 Cape Town Ave"/>
    <s v=" Cape Town"/>
    <s v="South Africa"/>
    <s v="South Africa"/>
    <s v="Africa"/>
    <s v="DC Fast Charger"/>
    <n v="0.42"/>
    <s v="9:00-18:00"/>
    <s v="9:00-18:00"/>
    <d v="1899-12-30T08:52:48"/>
    <n v="7.03"/>
    <n v="60"/>
    <x v="1"/>
    <x v="0"/>
    <s v="Type 2, CHAdeMO"/>
    <n v="2016"/>
    <s v="No"/>
    <n v="3.7"/>
    <n v="10"/>
    <s v="Annually"/>
  </r>
  <r>
    <s v="EVS00511"/>
    <n v="-22.699389"/>
    <n v="-55.913893999999999"/>
    <s v="9405 Random Rd"/>
    <s v="Pedro Juan Caballero"/>
    <s v="Paraguay"/>
    <s v="Paraguay"/>
    <s v="South America"/>
    <s v="DC Fast Charger"/>
    <n v="0.32"/>
    <s v="9:00-18:00"/>
    <s v="9:00-18:00"/>
    <d v="1899-12-30T08:52:48"/>
    <n v="17.47"/>
    <n v="92"/>
    <x v="0"/>
    <x v="0"/>
    <s v="Type 2, CCS"/>
    <n v="2023"/>
    <s v="No"/>
    <n v="3.9"/>
    <n v="10"/>
    <s v="Annually"/>
  </r>
  <r>
    <s v="EVS00516"/>
    <n v="39.857940999999997"/>
    <n v="116.31177099999999"/>
    <s v="9434 Beijing Ave"/>
    <s v=" Beijing"/>
    <s v="China"/>
    <s v="China"/>
    <s v="Asia"/>
    <s v="DC Fast Charger"/>
    <n v="0.19"/>
    <d v="2025-07-24T00:00:00"/>
    <s v="9.00-21.00"/>
    <d v="1900-01-11T00:00:00"/>
    <n v="5.46"/>
    <n v="88"/>
    <x v="1"/>
    <x v="2"/>
    <s v="Tesla"/>
    <n v="2019"/>
    <s v="No"/>
    <n v="3.1"/>
    <n v="6"/>
    <s v="Monthly"/>
  </r>
  <r>
    <s v="EVS00517"/>
    <n v="25.330998000000001"/>
    <n v="55.368836000000002"/>
    <s v="9129 Dubai Ave"/>
    <s v=" Dubai"/>
    <s v="United Arab Emirates"/>
    <s v="United Arab Emirates"/>
    <s v="Asia"/>
    <s v="DC Fast Charger"/>
    <n v="0.16"/>
    <s v="9:00-18:00"/>
    <s v="9:00-18:00"/>
    <d v="1899-12-30T08:52:48"/>
    <n v="18.7"/>
    <n v="37"/>
    <x v="2"/>
    <x v="3"/>
    <s v="CHAdeMO"/>
    <n v="2022"/>
    <s v="Yes"/>
    <n v="4.8"/>
    <n v="6"/>
    <s v="Quarterly"/>
  </r>
  <r>
    <s v="EVS00518"/>
    <n v="-33.729421000000002"/>
    <n v="151.37930299999999"/>
    <s v="1517 Sydney Ave"/>
    <s v=" Sydney"/>
    <s v="Australia"/>
    <s v="Australia"/>
    <s v="Australia"/>
    <s v="DC Fast Charger"/>
    <n v="0.22"/>
    <s v="6:00-22:00"/>
    <s v="6:00-22:00"/>
    <d v="1899-12-30T16:04:48"/>
    <n v="18.29"/>
    <n v="69"/>
    <x v="1"/>
    <x v="1"/>
    <s v="CCS"/>
    <n v="2019"/>
    <s v="Yes"/>
    <n v="4.4000000000000004"/>
    <n v="5"/>
    <s v="Annually"/>
  </r>
  <r>
    <s v="EVS00519"/>
    <n v="43.723213999999999"/>
    <n v="-79.307513"/>
    <s v="3704 Toronto Ave"/>
    <s v=" Toronto"/>
    <s v="Canada"/>
    <s v="Canada"/>
    <s v="North America"/>
    <s v="DC Fast Charger"/>
    <n v="0.41"/>
    <s v="6:00-22:00"/>
    <s v="6:00-22:00"/>
    <d v="1899-12-30T16:04:48"/>
    <n v="18.05"/>
    <n v="15"/>
    <x v="2"/>
    <x v="1"/>
    <s v="Type 2"/>
    <n v="2022"/>
    <s v="No"/>
    <n v="4.7"/>
    <n v="8"/>
    <s v="Annually"/>
  </r>
  <r>
    <s v="EVS00531"/>
    <n v="-72.947237999999999"/>
    <n v="-109.560367"/>
    <s v="1424 Random Rd"/>
    <s v="Error"/>
    <s v="Error"/>
    <s v="Error"/>
    <s v="Error"/>
    <s v="DC Fast Charger"/>
    <n v="0.37"/>
    <d v="2025-07-24T00:00:00"/>
    <s v="9.00-21.00"/>
    <d v="1900-01-11T00:00:00"/>
    <n v="9.91"/>
    <n v="86"/>
    <x v="0"/>
    <x v="1"/>
    <s v="CHAdeMO, CCS"/>
    <n v="2018"/>
    <s v="Yes"/>
    <n v="4.8"/>
    <n v="4"/>
    <s v="Annually"/>
  </r>
  <r>
    <s v="EVS00532"/>
    <n v="37.688284000000003"/>
    <n v="126.98633"/>
    <s v="9714 Seoul Ave"/>
    <s v=" Seoul"/>
    <s v="South Korea"/>
    <s v="South Korea"/>
    <s v="Asia"/>
    <s v="DC Fast Charger"/>
    <n v="0.23"/>
    <s v="6:00-22:00"/>
    <s v="6:00-22:00"/>
    <d v="1899-12-30T16:04:48"/>
    <n v="1.59"/>
    <n v="73"/>
    <x v="4"/>
    <x v="0"/>
    <s v="Type 2, CHAdeMO"/>
    <n v="2022"/>
    <s v="No"/>
    <n v="3.3"/>
    <n v="1"/>
    <s v="Quarterly"/>
  </r>
  <r>
    <s v="EVS00534"/>
    <n v="37.774349000000001"/>
    <n v="-122.48096099999999"/>
    <s v="6487 San Francisco Ave"/>
    <s v=" San Francisco"/>
    <s v="United States"/>
    <s v="United States"/>
    <s v="North America"/>
    <s v="DC Fast Charger"/>
    <n v="0.41"/>
    <d v="2025-07-24T00:00:00"/>
    <s v="9.00-21.00"/>
    <d v="1900-01-11T00:00:00"/>
    <n v="4.1500000000000004"/>
    <n v="60"/>
    <x v="2"/>
    <x v="2"/>
    <s v="Tesla"/>
    <n v="2022"/>
    <s v="Yes"/>
    <n v="3.3"/>
    <n v="2"/>
    <s v="Annually"/>
  </r>
  <r>
    <s v="EVS00536"/>
    <n v="-33.787055000000002"/>
    <n v="151.20543699999999"/>
    <s v="6926 Sydney Ave"/>
    <s v=" Sydney"/>
    <s v="Australia"/>
    <s v="Australia"/>
    <s v="Australia"/>
    <s v="DC Fast Charger"/>
    <n v="0.21"/>
    <s v="9:00-18:00"/>
    <s v="9:00-18:00"/>
    <d v="1899-12-30T08:52:48"/>
    <n v="7.96"/>
    <n v="38"/>
    <x v="1"/>
    <x v="3"/>
    <s v="Type 2, Tesla"/>
    <n v="2011"/>
    <s v="No"/>
    <n v="4.0999999999999996"/>
    <n v="2"/>
    <s v="Monthly"/>
  </r>
  <r>
    <s v="EVS00541"/>
    <n v="-67.946776999999997"/>
    <n v="-62.890180999999998"/>
    <s v="583 Random Rd"/>
    <s v="Not Found"/>
    <s v="Not Found"/>
    <s v="Not Found"/>
    <s v="Not Found"/>
    <s v="DC Fast Charger"/>
    <n v="0.48"/>
    <s v="9:00-18:00"/>
    <s v="9:00-18:00"/>
    <d v="1899-12-30T08:52:48"/>
    <n v="3.95"/>
    <n v="68"/>
    <x v="2"/>
    <x v="1"/>
    <s v="Type 2, Tesla"/>
    <n v="2015"/>
    <s v="No"/>
    <n v="4.7"/>
    <n v="8"/>
    <s v="Quarterly"/>
  </r>
  <r>
    <s v="EVS00543"/>
    <n v="25.301386000000001"/>
    <n v="55.283254999999997"/>
    <s v="9465 Dubai Ave"/>
    <s v=" Dubai"/>
    <s v="United Arab Emirates"/>
    <s v="United Arab Emirates"/>
    <s v="Asia"/>
    <s v="DC Fast Charger"/>
    <n v="0.18"/>
    <d v="2025-07-24T00:00:00"/>
    <s v="9.00-21.00"/>
    <d v="1900-01-11T00:00:00"/>
    <n v="16.63"/>
    <n v="26"/>
    <x v="2"/>
    <x v="2"/>
    <s v="CCS, CHAdeMO"/>
    <n v="2013"/>
    <s v="Yes"/>
    <n v="4"/>
    <n v="8"/>
    <s v="Monthly"/>
  </r>
  <r>
    <s v="EVS00547"/>
    <n v="-33.760877000000001"/>
    <n v="18.553258"/>
    <s v="747 Cape Town Ave"/>
    <s v=" Cape Town"/>
    <s v="South Africa"/>
    <s v="South Africa"/>
    <s v="Africa"/>
    <s v="DC Fast Charger"/>
    <n v="0.4"/>
    <d v="2025-07-24T00:00:00"/>
    <s v="9.00-21.00"/>
    <d v="1900-01-11T00:00:00"/>
    <n v="16.989999999999998"/>
    <n v="15"/>
    <x v="2"/>
    <x v="2"/>
    <s v="CHAdeMO"/>
    <n v="2012"/>
    <s v="No"/>
    <n v="4"/>
    <n v="4"/>
    <s v="Monthly"/>
  </r>
  <r>
    <s v="EVS00551"/>
    <n v="-3.0333559999999999"/>
    <n v="-148.09578099999999"/>
    <s v="4455 Random Rd"/>
    <s v="Error"/>
    <s v="Error"/>
    <s v="Error"/>
    <s v="Error"/>
    <s v="DC Fast Charger"/>
    <n v="0.15"/>
    <d v="2025-07-24T00:00:00"/>
    <s v="9.00-21.00"/>
    <d v="1900-01-11T00:00:00"/>
    <n v="15.32"/>
    <n v="75"/>
    <x v="2"/>
    <x v="0"/>
    <s v="Type 2"/>
    <n v="2015"/>
    <s v="No"/>
    <n v="4.3"/>
    <n v="1"/>
    <s v="Quarterly"/>
  </r>
  <r>
    <s v="EVS00557"/>
    <n v="52.575971000000003"/>
    <n v="13.329181"/>
    <s v="7365 Berlin Ave"/>
    <s v=" Berlin"/>
    <s v="Germany"/>
    <s v="Germany"/>
    <s v="Europe"/>
    <s v="DC Fast Charger"/>
    <n v="0.22"/>
    <s v="9:00-18:00"/>
    <s v="9:00-18:00"/>
    <d v="1899-12-30T08:52:48"/>
    <n v="13"/>
    <n v="84"/>
    <x v="3"/>
    <x v="0"/>
    <s v="CCS, CHAdeMO"/>
    <n v="2015"/>
    <s v="Yes"/>
    <n v="3.5"/>
    <n v="3"/>
    <s v="Annually"/>
  </r>
  <r>
    <s v="EVS00558"/>
    <n v="41.971136000000001"/>
    <n v="-87.633066999999997"/>
    <s v="4855 Chicago Ave"/>
    <s v=" Chicago"/>
    <s v="United States"/>
    <s v="United States"/>
    <s v="North America"/>
    <s v="DC Fast Charger"/>
    <n v="0.43"/>
    <s v="9:00-18:00"/>
    <s v="9:00-18:00"/>
    <d v="1899-12-30T08:52:48"/>
    <n v="11.1"/>
    <n v="38"/>
    <x v="4"/>
    <x v="3"/>
    <s v="CCS, Tesla"/>
    <n v="2018"/>
    <s v="Yes"/>
    <n v="4"/>
    <n v="5"/>
    <s v="Quarterly"/>
  </r>
  <r>
    <s v="EVS00564"/>
    <n v="34.089621999999999"/>
    <n v="-118.294674"/>
    <s v="8120 Los Angeles Ave"/>
    <s v=" Los Angeles"/>
    <s v="United States"/>
    <s v="United States"/>
    <s v="North America"/>
    <s v="DC Fast Charger"/>
    <n v="0.18"/>
    <s v="9:00-18:00"/>
    <s v="9:00-18:00"/>
    <d v="1899-12-30T08:52:48"/>
    <n v="1.22"/>
    <n v="20"/>
    <x v="1"/>
    <x v="1"/>
    <s v="CCS, Tesla"/>
    <n v="2021"/>
    <s v="No"/>
    <n v="4.5"/>
    <n v="1"/>
    <s v="Quarterly"/>
  </r>
  <r>
    <s v="EVS00571"/>
    <n v="51.465721000000002"/>
    <n v="-79.496804999999995"/>
    <s v="5571 Random Rd"/>
    <n v="0"/>
    <s v="Not Found"/>
    <s v="Not Found"/>
    <s v="Not Found"/>
    <s v="DC Fast Charger"/>
    <n v="0.17"/>
    <s v="6:00-22:00"/>
    <s v="6:00-22:00"/>
    <d v="1899-12-30T16:04:48"/>
    <n v="19.21"/>
    <n v="48"/>
    <x v="1"/>
    <x v="0"/>
    <s v="CCS"/>
    <n v="2017"/>
    <s v="No"/>
    <n v="4.0999999999999996"/>
    <n v="9"/>
    <s v="Monthly"/>
  </r>
  <r>
    <s v="EVS00572"/>
    <n v="-23.637169"/>
    <n v="-46.578440999999998"/>
    <s v="620 SÃ£o Paulo Ave"/>
    <s v=" SÃ£o Paulo"/>
    <s v="Brazil"/>
    <s v="Brazil"/>
    <s v="South America"/>
    <s v="DC Fast Charger"/>
    <n v="0.32"/>
    <s v="6:00-22:00"/>
    <s v="6:00-22:00"/>
    <d v="1899-12-30T16:04:48"/>
    <n v="12.84"/>
    <n v="100"/>
    <x v="4"/>
    <x v="0"/>
    <s v="Tesla, Type 2"/>
    <n v="2011"/>
    <s v="Yes"/>
    <n v="3.6"/>
    <n v="1"/>
    <s v="Quarterly"/>
  </r>
  <r>
    <s v="EVS00584"/>
    <n v="25.365760000000002"/>
    <n v="55.390681000000001"/>
    <s v="9888 Dubai Ave"/>
    <s v=" Dubai"/>
    <s v="United Arab Emirates"/>
    <s v="United Arab Emirates"/>
    <s v="Asia"/>
    <s v="DC Fast Charger"/>
    <n v="0.13"/>
    <d v="2025-07-24T00:00:00"/>
    <s v="9.00-21.00"/>
    <d v="1900-01-11T00:00:00"/>
    <n v="3.7"/>
    <n v="29"/>
    <x v="4"/>
    <x v="3"/>
    <s v="Type 2, Tesla"/>
    <n v="2022"/>
    <s v="Yes"/>
    <n v="4.2"/>
    <n v="8"/>
    <s v="Annually"/>
  </r>
  <r>
    <s v="EVS00587"/>
    <n v="52.545977000000001"/>
    <n v="13.493232000000001"/>
    <s v="9409 Berlin Ave"/>
    <s v=" Berlin"/>
    <s v="Germany"/>
    <s v="Germany"/>
    <s v="Europe"/>
    <s v="DC Fast Charger"/>
    <n v="0.37"/>
    <d v="2025-07-24T00:00:00"/>
    <s v="9.00-21.00"/>
    <d v="1900-01-11T00:00:00"/>
    <n v="16.100000000000001"/>
    <n v="60"/>
    <x v="0"/>
    <x v="2"/>
    <s v="Tesla"/>
    <n v="2015"/>
    <s v="Yes"/>
    <n v="4.9000000000000004"/>
    <n v="1"/>
    <s v="Annually"/>
  </r>
  <r>
    <s v="EVS00588"/>
    <n v="52.596252999999997"/>
    <n v="13.350885"/>
    <s v="9655 Berlin Ave"/>
    <s v=" Berlin"/>
    <s v="Germany"/>
    <s v="Germany"/>
    <s v="Europe"/>
    <s v="DC Fast Charger"/>
    <n v="0.45"/>
    <d v="2025-07-24T00:00:00"/>
    <s v="9.00-21.00"/>
    <d v="1900-01-11T00:00:00"/>
    <n v="18.59"/>
    <n v="83"/>
    <x v="1"/>
    <x v="2"/>
    <s v="CHAdeMO, Type 2"/>
    <n v="2013"/>
    <s v="Yes"/>
    <n v="3.5"/>
    <n v="3"/>
    <s v="Annually"/>
  </r>
  <r>
    <s v="EVS00592"/>
    <n v="-33.810160000000003"/>
    <n v="18.506381000000001"/>
    <s v="6104 Cape Town Ave"/>
    <s v=" Cape Town"/>
    <s v="South Africa"/>
    <s v="South Africa"/>
    <s v="Africa"/>
    <s v="DC Fast Charger"/>
    <n v="0.46"/>
    <d v="2025-07-24T00:00:00"/>
    <s v="9.00-21.00"/>
    <d v="1900-01-11T00:00:00"/>
    <n v="14.91"/>
    <n v="14"/>
    <x v="2"/>
    <x v="2"/>
    <s v="Type 2"/>
    <n v="2021"/>
    <s v="Yes"/>
    <n v="3.6"/>
    <n v="4"/>
    <s v="Annually"/>
  </r>
  <r>
    <s v="EVS00597"/>
    <n v="52.463805000000001"/>
    <n v="13.407764"/>
    <s v="4521 Berlin Ave"/>
    <s v=" Berlin"/>
    <s v="Germany"/>
    <s v="Germany"/>
    <s v="Europe"/>
    <s v="DC Fast Charger"/>
    <n v="0.35"/>
    <d v="2025-07-24T00:00:00"/>
    <s v="9.00-21.00"/>
    <d v="1900-01-11T00:00:00"/>
    <n v="11.55"/>
    <n v="93"/>
    <x v="4"/>
    <x v="0"/>
    <s v="CCS"/>
    <n v="2018"/>
    <s v="Yes"/>
    <n v="4.5999999999999996"/>
    <n v="4"/>
    <s v="Quarterly"/>
  </r>
  <r>
    <s v="EVS00598"/>
    <n v="52.445281000000001"/>
    <n v="13.378553"/>
    <s v="4751 Berlin Ave"/>
    <s v=" Berlin"/>
    <s v="Germany"/>
    <s v="Germany"/>
    <s v="Europe"/>
    <s v="DC Fast Charger"/>
    <n v="0.16"/>
    <s v="6:00-22:00"/>
    <s v="6:00-22:00"/>
    <d v="1899-12-30T16:04:48"/>
    <n v="10.57"/>
    <n v="63"/>
    <x v="4"/>
    <x v="3"/>
    <s v="CHAdeMO, Tesla"/>
    <n v="2021"/>
    <s v="Yes"/>
    <n v="4.5999999999999996"/>
    <n v="4"/>
    <s v="Monthly"/>
  </r>
  <r>
    <s v="EVS00600"/>
    <n v="-33.780889999999999"/>
    <n v="18.407753"/>
    <s v="5749 Cape Town Ave"/>
    <s v=" Cape Town"/>
    <s v="South Africa"/>
    <s v="South Africa"/>
    <s v="Africa"/>
    <s v="DC Fast Charger"/>
    <n v="0.28000000000000003"/>
    <s v="6:00-22:00"/>
    <s v="6:00-22:00"/>
    <d v="1899-12-30T16:04:48"/>
    <n v="7.59"/>
    <n v="59"/>
    <x v="0"/>
    <x v="3"/>
    <s v="CCS, CHAdeMO"/>
    <n v="2013"/>
    <s v="Yes"/>
    <n v="5"/>
    <n v="4"/>
    <s v="Annually"/>
  </r>
  <r>
    <s v="EVS00604"/>
    <n v="25.236393"/>
    <n v="55.337570999999997"/>
    <s v="906 Dubai Ave"/>
    <s v=" Dubai"/>
    <s v="United Arab Emirates"/>
    <s v="United Arab Emirates"/>
    <s v="Asia"/>
    <s v="DC Fast Charger"/>
    <n v="0.11"/>
    <s v="6:00-22:00"/>
    <s v="6:00-22:00"/>
    <d v="1899-12-30T16:04:48"/>
    <n v="10.71"/>
    <n v="54"/>
    <x v="4"/>
    <x v="1"/>
    <s v="CCS"/>
    <n v="2021"/>
    <s v="No"/>
    <n v="4.2"/>
    <n v="9"/>
    <s v="Monthly"/>
  </r>
  <r>
    <s v="EVS00608"/>
    <n v="39.822544000000001"/>
    <n v="116.331125"/>
    <s v="4828 Beijing Ave"/>
    <s v=" Beijing"/>
    <s v="China"/>
    <s v="China"/>
    <s v="Asia"/>
    <s v="DC Fast Charger"/>
    <n v="0.5"/>
    <d v="2025-07-24T00:00:00"/>
    <s v="9.00-21.00"/>
    <d v="1900-01-11T00:00:00"/>
    <n v="12.86"/>
    <n v="23"/>
    <x v="3"/>
    <x v="1"/>
    <s v="CCS"/>
    <n v="2010"/>
    <s v="Yes"/>
    <n v="4.2"/>
    <n v="3"/>
    <s v="Quarterly"/>
  </r>
  <r>
    <s v="EVS00613"/>
    <n v="19.173418000000002"/>
    <n v="72.828068999999999"/>
    <s v="3090 Mumbai Ave"/>
    <s v=" Mumbai"/>
    <s v="India"/>
    <s v="India"/>
    <s v="Asia"/>
    <s v="DC Fast Charger"/>
    <n v="0.42"/>
    <s v="9:00-18:00"/>
    <s v="9:00-18:00"/>
    <d v="1899-12-30T08:52:48"/>
    <n v="3.59"/>
    <n v="29"/>
    <x v="4"/>
    <x v="3"/>
    <s v="CHAdeMO, Type 2"/>
    <n v="2010"/>
    <s v="No"/>
    <n v="3.2"/>
    <n v="2"/>
    <s v="Quarterly"/>
  </r>
  <r>
    <s v="EVS00614"/>
    <n v="-33.747974999999997"/>
    <n v="18.444617000000001"/>
    <s v="9458 Cape Town Ave"/>
    <s v=" Cape Town"/>
    <s v="South Africa"/>
    <s v="South Africa"/>
    <s v="Africa"/>
    <s v="DC Fast Charger"/>
    <n v="0.22"/>
    <s v="6:00-22:00"/>
    <s v="6:00-22:00"/>
    <d v="1899-12-30T16:04:48"/>
    <n v="18.149999999999999"/>
    <n v="40"/>
    <x v="2"/>
    <x v="0"/>
    <s v="CHAdeMO"/>
    <n v="2012"/>
    <s v="Yes"/>
    <n v="4.0999999999999996"/>
    <n v="3"/>
    <s v="Monthly"/>
  </r>
  <r>
    <s v="EVS00616"/>
    <n v="19.576476"/>
    <n v="-99.182310000000001"/>
    <s v="5037 Mexico City Ave"/>
    <s v=" Mexico City"/>
    <s v="Mexico"/>
    <s v="Mexico"/>
    <s v="North America"/>
    <s v="DC Fast Charger"/>
    <n v="0.49"/>
    <s v="6:00-22:00"/>
    <s v="6:00-22:00"/>
    <d v="1899-12-30T16:04:48"/>
    <n v="6.68"/>
    <n v="77"/>
    <x v="2"/>
    <x v="1"/>
    <s v="CCS, CHAdeMO"/>
    <n v="2013"/>
    <s v="No"/>
    <n v="4.5"/>
    <n v="3"/>
    <s v="Annually"/>
  </r>
  <r>
    <s v="EVS00621"/>
    <n v="-52.436256999999998"/>
    <n v="-100.427993"/>
    <s v="51 Random Rd"/>
    <s v="Error"/>
    <s v="Error"/>
    <s v="Error"/>
    <s v="Error"/>
    <s v="DC Fast Charger"/>
    <n v="0.48"/>
    <s v="6:00-22:00"/>
    <s v="6:00-22:00"/>
    <d v="1899-12-30T16:04:48"/>
    <n v="11.47"/>
    <n v="74"/>
    <x v="4"/>
    <x v="1"/>
    <s v="Tesla"/>
    <n v="2018"/>
    <s v="Yes"/>
    <n v="3.1"/>
    <n v="10"/>
    <s v="Annually"/>
  </r>
  <r>
    <s v="EVS00625"/>
    <n v="37.62229"/>
    <n v="126.99313600000001"/>
    <s v="4268 Seoul Ave"/>
    <s v=" Seoul"/>
    <s v="South Korea"/>
    <s v="South Korea"/>
    <s v="Asia"/>
    <s v="DC Fast Charger"/>
    <n v="0.13"/>
    <s v="9:00-18:00"/>
    <s v="9:00-18:00"/>
    <d v="1899-12-30T08:52:48"/>
    <n v="4.4000000000000004"/>
    <n v="11"/>
    <x v="1"/>
    <x v="2"/>
    <s v="Type 2"/>
    <n v="2020"/>
    <s v="No"/>
    <n v="3.1"/>
    <n v="3"/>
    <s v="Annually"/>
  </r>
  <r>
    <s v="EVS00631"/>
    <n v="84.778256999999996"/>
    <n v="100.635136"/>
    <s v="8416 Random Rd"/>
    <s v="Not Found"/>
    <s v="Not Found"/>
    <s v="Not Found"/>
    <s v="Not Found"/>
    <s v="DC Fast Charger"/>
    <n v="0.25"/>
    <s v="6:00-22:00"/>
    <s v="6:00-22:00"/>
    <d v="1899-12-30T16:04:48"/>
    <n v="4.83"/>
    <n v="81"/>
    <x v="3"/>
    <x v="0"/>
    <s v="CCS"/>
    <n v="2022"/>
    <s v="No"/>
    <n v="3.6"/>
    <n v="3"/>
    <s v="Quarterly"/>
  </r>
  <r>
    <s v="EVS00634"/>
    <n v="37.727260000000001"/>
    <n v="-122.33734200000001"/>
    <s v="2438 San Francisco Ave"/>
    <s v=" San Francisco"/>
    <s v="United States"/>
    <s v="United States"/>
    <s v="North America"/>
    <s v="DC Fast Charger"/>
    <n v="0.28999999999999998"/>
    <s v="9:00-18:00"/>
    <s v="9:00-18:00"/>
    <d v="1899-12-30T08:52:48"/>
    <n v="11.21"/>
    <n v="67"/>
    <x v="4"/>
    <x v="1"/>
    <s v="Type 2, Tesla"/>
    <n v="2022"/>
    <s v="No"/>
    <n v="4.5999999999999996"/>
    <n v="8"/>
    <s v="Annually"/>
  </r>
  <r>
    <s v="EVS00637"/>
    <n v="37.610151000000002"/>
    <n v="127.06513099999999"/>
    <s v="831 Seoul Ave"/>
    <s v=" Seoul"/>
    <s v="South Korea"/>
    <s v="South Korea"/>
    <s v="Asia"/>
    <s v="DC Fast Charger"/>
    <n v="0.21"/>
    <s v="9:00-18:00"/>
    <s v="9:00-18:00"/>
    <d v="1899-12-30T08:52:48"/>
    <n v="7.46"/>
    <n v="54"/>
    <x v="4"/>
    <x v="1"/>
    <s v="CCS"/>
    <n v="2020"/>
    <s v="Yes"/>
    <n v="4.5"/>
    <n v="1"/>
    <s v="Monthly"/>
  </r>
  <r>
    <s v="EVS00642"/>
    <n v="-33.87865"/>
    <n v="18.494872000000001"/>
    <s v="9874 Cape Town Ave"/>
    <s v=" Cape Town"/>
    <s v="South Africa"/>
    <s v="South Africa"/>
    <s v="Africa"/>
    <s v="DC Fast Charger"/>
    <n v="0.12"/>
    <s v="9:00-18:00"/>
    <s v="9:00-18:00"/>
    <d v="1899-12-30T08:52:48"/>
    <n v="16.96"/>
    <n v="50"/>
    <x v="3"/>
    <x v="3"/>
    <s v="Tesla"/>
    <n v="2013"/>
    <s v="Yes"/>
    <n v="4.0999999999999996"/>
    <n v="7"/>
    <s v="Annually"/>
  </r>
  <r>
    <s v="EVS00649"/>
    <n v="37.726230000000001"/>
    <n v="-122.438917"/>
    <s v="7494 San Francisco Ave"/>
    <s v=" San Francisco"/>
    <s v="United States"/>
    <s v="United States"/>
    <s v="North America"/>
    <s v="DC Fast Charger"/>
    <n v="0.27"/>
    <d v="2025-07-24T00:00:00"/>
    <s v="9.00-21.00"/>
    <d v="1900-01-11T00:00:00"/>
    <n v="1.79"/>
    <n v="91"/>
    <x v="4"/>
    <x v="2"/>
    <s v="CHAdeMO"/>
    <n v="2016"/>
    <s v="No"/>
    <n v="4.5999999999999996"/>
    <n v="9"/>
    <s v="Monthly"/>
  </r>
  <r>
    <s v="EVS00651"/>
    <n v="0.63494700000000004"/>
    <n v="-155.488034"/>
    <s v="6747 Random Rd"/>
    <s v="Error"/>
    <s v="Error"/>
    <s v="Error"/>
    <s v="Error"/>
    <s v="DC Fast Charger"/>
    <n v="0.15"/>
    <s v="9:00-18:00"/>
    <s v="9:00-18:00"/>
    <d v="1899-12-30T08:52:48"/>
    <n v="10.16"/>
    <n v="39"/>
    <x v="4"/>
    <x v="3"/>
    <s v="CHAdeMO"/>
    <n v="2022"/>
    <s v="No"/>
    <n v="4.3"/>
    <n v="3"/>
    <s v="Annually"/>
  </r>
  <r>
    <s v="EVS00662"/>
    <n v="19.531243"/>
    <n v="-99.181667000000004"/>
    <s v="8458 Mexico City Ave"/>
    <s v=" Mexico City"/>
    <s v="Mexico"/>
    <s v="Mexico"/>
    <s v="North America"/>
    <s v="DC Fast Charger"/>
    <n v="0.47"/>
    <s v="9:00-18:00"/>
    <s v="9:00-18:00"/>
    <d v="1899-12-30T08:52:48"/>
    <n v="9.73"/>
    <n v="55"/>
    <x v="0"/>
    <x v="3"/>
    <s v="Tesla"/>
    <n v="2015"/>
    <s v="Yes"/>
    <n v="4.7"/>
    <n v="6"/>
    <s v="Quarterly"/>
  </r>
  <r>
    <s v="EVS00663"/>
    <n v="37.568224999999998"/>
    <n v="126.980065"/>
    <s v="844 Seoul Ave"/>
    <s v=" Seoul"/>
    <s v="South Korea"/>
    <s v="South Korea"/>
    <s v="Asia"/>
    <s v="DC Fast Charger"/>
    <n v="0.49"/>
    <d v="2025-07-24T00:00:00"/>
    <s v="9.00-21.00"/>
    <d v="1900-01-11T00:00:00"/>
    <n v="2.17"/>
    <n v="87"/>
    <x v="2"/>
    <x v="0"/>
    <s v="CHAdeMO"/>
    <n v="2012"/>
    <s v="No"/>
    <n v="3.7"/>
    <n v="7"/>
    <s v="Monthly"/>
  </r>
  <r>
    <s v="EVS00664"/>
    <n v="25.330826999999999"/>
    <n v="55.311826000000003"/>
    <s v="6138 Dubai Ave"/>
    <s v=" Dubai"/>
    <s v="United Arab Emirates"/>
    <s v="United Arab Emirates"/>
    <s v="Asia"/>
    <s v="DC Fast Charger"/>
    <n v="0.34"/>
    <s v="6:00-22:00"/>
    <s v="6:00-22:00"/>
    <d v="1899-12-30T16:04:48"/>
    <n v="15.96"/>
    <n v="48"/>
    <x v="3"/>
    <x v="1"/>
    <s v="Tesla, CHAdeMO"/>
    <n v="2011"/>
    <s v="Yes"/>
    <n v="4.2"/>
    <n v="7"/>
    <s v="Monthly"/>
  </r>
  <r>
    <s v="EVS00666"/>
    <n v="18.903949999999998"/>
    <n v="72.813134000000005"/>
    <s v="3856 Mumbai Ave"/>
    <s v=" Mumbai"/>
    <s v="India"/>
    <s v="India"/>
    <s v="Asia"/>
    <s v="DC Fast Charger"/>
    <n v="0.14000000000000001"/>
    <d v="2025-07-24T00:00:00"/>
    <s v="9.00-21.00"/>
    <d v="1900-01-11T00:00:00"/>
    <n v="16.46"/>
    <n v="13"/>
    <x v="3"/>
    <x v="2"/>
    <s v="Tesla, Type 2"/>
    <n v="2023"/>
    <s v="No"/>
    <n v="3.7"/>
    <n v="1"/>
    <s v="Quarterly"/>
  </r>
  <r>
    <s v="EVS00671"/>
    <n v="-38.401153999999998"/>
    <n v="-94.166021000000001"/>
    <s v="2766 Random Rd"/>
    <s v="Error"/>
    <s v="Error"/>
    <s v="Error"/>
    <s v="Error"/>
    <s v="DC Fast Charger"/>
    <n v="0.41"/>
    <d v="2025-07-24T00:00:00"/>
    <s v="9.00-21.00"/>
    <d v="1900-01-11T00:00:00"/>
    <n v="19.350000000000001"/>
    <n v="67"/>
    <x v="3"/>
    <x v="0"/>
    <s v="CCS"/>
    <n v="2010"/>
    <s v="Yes"/>
    <n v="4.7"/>
    <n v="9"/>
    <s v="Annually"/>
  </r>
  <r>
    <s v="EVS00672"/>
    <n v="34.082281000000002"/>
    <n v="-118.224352"/>
    <s v="9585 Los Angeles Ave"/>
    <s v=" Los Angeles"/>
    <s v="United States"/>
    <s v="United States"/>
    <s v="North America"/>
    <s v="DC Fast Charger"/>
    <n v="0.2"/>
    <s v="6:00-22:00"/>
    <s v="6:00-22:00"/>
    <d v="1899-12-30T16:04:48"/>
    <n v="18.059999999999999"/>
    <n v="74"/>
    <x v="3"/>
    <x v="1"/>
    <s v="Tesla"/>
    <n v="2011"/>
    <s v="Yes"/>
    <n v="4.7"/>
    <n v="6"/>
    <s v="Annually"/>
  </r>
  <r>
    <s v="EVS00673"/>
    <n v="55.760188999999997"/>
    <n v="37.650433999999997"/>
    <s v="5959 Moscow Ave"/>
    <s v=" Moscow"/>
    <s v="Russia"/>
    <s v="Russia"/>
    <s v="Europe"/>
    <s v="DC Fast Charger"/>
    <n v="0.48"/>
    <s v="9:00-18:00"/>
    <s v="9:00-18:00"/>
    <d v="1899-12-30T08:52:48"/>
    <n v="11.91"/>
    <n v="45"/>
    <x v="0"/>
    <x v="0"/>
    <s v="CCS"/>
    <n v="2020"/>
    <s v="Yes"/>
    <n v="3.4"/>
    <n v="7"/>
    <s v="Quarterly"/>
  </r>
  <r>
    <s v="EVS00682"/>
    <n v="37.723098"/>
    <n v="-122.425579"/>
    <s v="5916 San Francisco Ave"/>
    <s v=" San Francisco"/>
    <s v="United States"/>
    <s v="United States"/>
    <s v="North America"/>
    <s v="DC Fast Charger"/>
    <n v="0.5"/>
    <s v="6:00-22:00"/>
    <s v="6:00-22:00"/>
    <d v="1899-12-30T16:04:48"/>
    <n v="4.09"/>
    <n v="17"/>
    <x v="3"/>
    <x v="0"/>
    <s v="Type 2"/>
    <n v="2012"/>
    <s v="No"/>
    <n v="5"/>
    <n v="4"/>
    <s v="Monthly"/>
  </r>
  <r>
    <s v="EVS00683"/>
    <n v="19.463342000000001"/>
    <n v="-99.142174999999995"/>
    <s v="270 Mexico City Ave"/>
    <s v=" Mexico City"/>
    <s v="Mexico"/>
    <s v="Mexico"/>
    <s v="North America"/>
    <s v="DC Fast Charger"/>
    <n v="0.38"/>
    <d v="2025-07-24T00:00:00"/>
    <s v="9.00-21.00"/>
    <d v="1900-01-11T00:00:00"/>
    <n v="18.87"/>
    <n v="26"/>
    <x v="2"/>
    <x v="1"/>
    <s v="CHAdeMO, CCS"/>
    <n v="2014"/>
    <s v="Yes"/>
    <n v="5"/>
    <n v="4"/>
    <s v="Monthly"/>
  </r>
  <r>
    <s v="EVS00684"/>
    <n v="25.363032"/>
    <n v="55.273648000000001"/>
    <s v="3593 Dubai Ave"/>
    <s v=" Dubai"/>
    <s v="United Arab Emirates"/>
    <s v="United Arab Emirates"/>
    <s v="Asia"/>
    <s v="DC Fast Charger"/>
    <n v="0.21"/>
    <s v="6:00-22:00"/>
    <s v="6:00-22:00"/>
    <d v="1899-12-30T16:04:48"/>
    <n v="7.08"/>
    <n v="60"/>
    <x v="1"/>
    <x v="2"/>
    <s v="Tesla"/>
    <n v="2012"/>
    <s v="Yes"/>
    <n v="3.8"/>
    <n v="3"/>
    <s v="Annually"/>
  </r>
  <r>
    <s v="EVS00692"/>
    <n v="37.705789000000003"/>
    <n v="-122.468307"/>
    <s v="998 San Francisco Ave"/>
    <s v=" San Francisco"/>
    <s v="United States"/>
    <s v="United States"/>
    <s v="North America"/>
    <s v="DC Fast Charger"/>
    <n v="0.11"/>
    <s v="6:00-22:00"/>
    <s v="6:00-22:00"/>
    <d v="1899-12-30T16:04:48"/>
    <n v="6.75"/>
    <n v="31"/>
    <x v="4"/>
    <x v="1"/>
    <s v="CHAdeMO, Type 2"/>
    <n v="2023"/>
    <s v="Yes"/>
    <n v="4.9000000000000004"/>
    <n v="5"/>
    <s v="Quarterly"/>
  </r>
  <r>
    <s v="EVS00696"/>
    <n v="19.568739999999998"/>
    <n v="-99.127510000000001"/>
    <s v="227 Mexico City Ave"/>
    <s v=" Mexico City"/>
    <s v="Mexico"/>
    <s v="Mexico"/>
    <s v="North America"/>
    <s v="DC Fast Charger"/>
    <n v="0.4"/>
    <s v="6:00-22:00"/>
    <s v="6:00-22:00"/>
    <d v="1899-12-30T16:04:48"/>
    <n v="1.72"/>
    <n v="73"/>
    <x v="0"/>
    <x v="1"/>
    <s v="Tesla"/>
    <n v="2017"/>
    <s v="No"/>
    <n v="3.7"/>
    <n v="4"/>
    <s v="Monthly"/>
  </r>
  <r>
    <s v="EVS00697"/>
    <n v="52.453431999999999"/>
    <n v="13.364112"/>
    <s v="1545 Berlin Ave"/>
    <s v=" Berlin"/>
    <s v="Germany"/>
    <s v="Germany"/>
    <s v="Europe"/>
    <s v="DC Fast Charger"/>
    <n v="0.28999999999999998"/>
    <s v="6:00-22:00"/>
    <s v="6:00-22:00"/>
    <d v="1899-12-30T16:04:48"/>
    <n v="10.95"/>
    <n v="98"/>
    <x v="3"/>
    <x v="3"/>
    <s v="Tesla"/>
    <n v="2010"/>
    <s v="No"/>
    <n v="4.8"/>
    <n v="5"/>
    <s v="Annually"/>
  </r>
  <r>
    <s v="EVS00698"/>
    <n v="37.642391000000003"/>
    <n v="127.046116"/>
    <s v="9416 Seoul Ave"/>
    <s v=" Seoul"/>
    <s v="South Korea"/>
    <s v="South Korea"/>
    <s v="Asia"/>
    <s v="DC Fast Charger"/>
    <n v="0.19"/>
    <s v="9:00-18:00"/>
    <s v="9:00-18:00"/>
    <d v="1899-12-30T08:52:48"/>
    <n v="7.44"/>
    <n v="80"/>
    <x v="0"/>
    <x v="2"/>
    <s v="CHAdeMO, CCS"/>
    <n v="2021"/>
    <s v="No"/>
    <n v="3.5"/>
    <n v="6"/>
    <s v="Annually"/>
  </r>
  <r>
    <s v="EVS00700"/>
    <n v="18.904942999999999"/>
    <n v="72.910044999999997"/>
    <s v="223 Mumbai Ave"/>
    <s v=" Mumbai"/>
    <s v="India"/>
    <s v="India"/>
    <s v="Asia"/>
    <s v="DC Fast Charger"/>
    <n v="0.25"/>
    <d v="2025-07-24T00:00:00"/>
    <s v="9.00-21.00"/>
    <d v="1900-01-11T00:00:00"/>
    <n v="12.11"/>
    <n v="54"/>
    <x v="2"/>
    <x v="3"/>
    <s v="CHAdeMO, CCS"/>
    <n v="2018"/>
    <s v="No"/>
    <n v="3.6"/>
    <n v="7"/>
    <s v="Quarterly"/>
  </r>
  <r>
    <s v="EVS00702"/>
    <n v="41.886104000000003"/>
    <n v="-87.720540999999997"/>
    <s v="2970 Chicago Ave"/>
    <s v=" Chicago"/>
    <s v="United States"/>
    <s v="United States"/>
    <s v="North America"/>
    <s v="DC Fast Charger"/>
    <n v="0.22"/>
    <s v="9:00-18:00"/>
    <s v="9:00-18:00"/>
    <d v="1899-12-30T08:52:48"/>
    <n v="15.63"/>
    <n v="63"/>
    <x v="4"/>
    <x v="2"/>
    <s v="CHAdeMO, Type 2"/>
    <n v="2020"/>
    <s v="Yes"/>
    <n v="4.9000000000000004"/>
    <n v="1"/>
    <s v="Quarterly"/>
  </r>
  <r>
    <s v="EVS00706"/>
    <n v="41.936576000000002"/>
    <n v="-87.796222999999998"/>
    <s v="3411 Chicago Ave"/>
    <s v=" Chicago"/>
    <s v="United States"/>
    <s v="United States"/>
    <s v="North America"/>
    <s v="DC Fast Charger"/>
    <n v="0.22"/>
    <s v="6:00-22:00"/>
    <s v="6:00-22:00"/>
    <d v="1899-12-30T16:04:48"/>
    <n v="7.59"/>
    <n v="73"/>
    <x v="4"/>
    <x v="1"/>
    <s v="Tesla"/>
    <n v="2018"/>
    <s v="No"/>
    <n v="3.2"/>
    <n v="8"/>
    <s v="Annually"/>
  </r>
  <r>
    <s v="EVS00709"/>
    <n v="52.531550000000003"/>
    <n v="13.454333"/>
    <s v="4221 Berlin Ave"/>
    <s v=" Berlin"/>
    <s v="Germany"/>
    <s v="Germany"/>
    <s v="Europe"/>
    <s v="DC Fast Charger"/>
    <n v="0.44"/>
    <d v="2025-07-24T00:00:00"/>
    <s v="9.00-21.00"/>
    <d v="1900-01-11T00:00:00"/>
    <n v="4.63"/>
    <n v="37"/>
    <x v="4"/>
    <x v="3"/>
    <s v="CHAdeMO"/>
    <n v="2022"/>
    <s v="Yes"/>
    <n v="4.0999999999999996"/>
    <n v="1"/>
    <s v="Annually"/>
  </r>
  <r>
    <s v="EVS00713"/>
    <n v="43.605410999999997"/>
    <n v="-79.461811999999995"/>
    <s v="4875 Toronto Ave"/>
    <s v=" Toronto"/>
    <s v="Canada"/>
    <s v="Canada"/>
    <s v="North America"/>
    <s v="DC Fast Charger"/>
    <n v="0.5"/>
    <s v="9:00-18:00"/>
    <s v="9:00-18:00"/>
    <d v="1899-12-30T08:52:48"/>
    <n v="2.99"/>
    <n v="67"/>
    <x v="0"/>
    <x v="0"/>
    <s v="Type 2, Tesla"/>
    <n v="2019"/>
    <s v="Yes"/>
    <n v="4.0999999999999996"/>
    <n v="6"/>
    <s v="Annually"/>
  </r>
  <r>
    <s v="EVS00715"/>
    <n v="34.131131000000003"/>
    <n v="-118.308493"/>
    <s v="4537 Los Angeles Ave"/>
    <s v=" Los Angeles"/>
    <s v="United States"/>
    <s v="United States"/>
    <s v="North America"/>
    <s v="DC Fast Charger"/>
    <n v="0.1"/>
    <s v="6:00-22:00"/>
    <s v="6:00-22:00"/>
    <d v="1899-12-30T16:04:48"/>
    <n v="3.76"/>
    <n v="56"/>
    <x v="3"/>
    <x v="1"/>
    <s v="CHAdeMO"/>
    <n v="2023"/>
    <s v="Yes"/>
    <n v="4.3"/>
    <n v="2"/>
    <s v="Annually"/>
  </r>
  <r>
    <s v="EVS00716"/>
    <n v="13.867224999999999"/>
    <n v="100.47929000000001"/>
    <s v="2730 Bangkok Ave"/>
    <s v=" Bangkok"/>
    <s v="Thailand"/>
    <s v="Thailand"/>
    <s v="Asia"/>
    <s v="DC Fast Charger"/>
    <n v="0.3"/>
    <s v="6:00-22:00"/>
    <s v="6:00-22:00"/>
    <d v="1899-12-30T16:04:48"/>
    <n v="2.68"/>
    <n v="65"/>
    <x v="0"/>
    <x v="0"/>
    <s v="CCS"/>
    <n v="2017"/>
    <s v="No"/>
    <n v="4.3"/>
    <n v="4"/>
    <s v="Quarterly"/>
  </r>
  <r>
    <s v="EVS00721"/>
    <n v="32.388876000000003"/>
    <n v="-160.99013199999999"/>
    <s v="1220 Random Rd"/>
    <s v="Error"/>
    <s v="Error"/>
    <s v="Error"/>
    <s v="Error"/>
    <s v="DC Fast Charger"/>
    <n v="0.1"/>
    <d v="2025-07-24T00:00:00"/>
    <s v="9.00-21.00"/>
    <d v="1900-01-11T00:00:00"/>
    <n v="14"/>
    <n v="74"/>
    <x v="1"/>
    <x v="3"/>
    <s v="CCS, CHAdeMO"/>
    <n v="2019"/>
    <s v="Yes"/>
    <n v="3.4"/>
    <n v="1"/>
    <s v="Monthly"/>
  </r>
  <r>
    <s v="EVS00722"/>
    <n v="43.735573000000002"/>
    <n v="-79.348510000000005"/>
    <s v="2342 Toronto Ave"/>
    <s v=" Toronto"/>
    <s v="Canada"/>
    <s v="Canada"/>
    <s v="North America"/>
    <s v="DC Fast Charger"/>
    <n v="0.28999999999999998"/>
    <s v="9:00-18:00"/>
    <s v="9:00-18:00"/>
    <d v="1899-12-30T08:52:48"/>
    <n v="1.49"/>
    <n v="81"/>
    <x v="4"/>
    <x v="2"/>
    <s v="Type 2"/>
    <n v="2011"/>
    <s v="Yes"/>
    <n v="3.6"/>
    <n v="8"/>
    <s v="Quarterly"/>
  </r>
  <r>
    <s v="EVS00730"/>
    <n v="-33.717843000000002"/>
    <n v="18.412713"/>
    <s v="284 Cape Town Ave"/>
    <s v=" Cape Town"/>
    <s v="South Africa"/>
    <s v="South Africa"/>
    <s v="Africa"/>
    <s v="DC Fast Charger"/>
    <n v="0.26"/>
    <d v="2025-07-24T00:00:00"/>
    <s v="9.00-21.00"/>
    <d v="1900-01-11T00:00:00"/>
    <n v="7.08"/>
    <n v="48"/>
    <x v="2"/>
    <x v="0"/>
    <s v="CHAdeMO"/>
    <n v="2021"/>
    <s v="Yes"/>
    <n v="4.2"/>
    <n v="9"/>
    <s v="Annually"/>
  </r>
  <r>
    <s v="EVS00731"/>
    <n v="56.879558000000003"/>
    <n v="-68.582213999999993"/>
    <s v="4434 Random Rd"/>
    <s v="RiviÃ¨re-Koksoak"/>
    <s v="Canada"/>
    <s v="Canada"/>
    <s v="North America"/>
    <s v="DC Fast Charger"/>
    <n v="0.36"/>
    <s v="9:00-18:00"/>
    <s v="9:00-18:00"/>
    <d v="1899-12-30T08:52:48"/>
    <n v="8.39"/>
    <n v="20"/>
    <x v="3"/>
    <x v="3"/>
    <s v="Type 2, CCS"/>
    <n v="2014"/>
    <s v="No"/>
    <n v="3.9"/>
    <n v="10"/>
    <s v="Quarterly"/>
  </r>
  <r>
    <s v="EVS00743"/>
    <n v="34.061763999999997"/>
    <n v="-118.33682899999999"/>
    <s v="1294 Los Angeles Ave"/>
    <s v=" Los Angeles"/>
    <s v="United States"/>
    <s v="United States"/>
    <s v="North America"/>
    <s v="DC Fast Charger"/>
    <n v="0.28999999999999998"/>
    <s v="9:00-18:00"/>
    <s v="9:00-18:00"/>
    <d v="1899-12-30T08:52:48"/>
    <n v="8.08"/>
    <n v="98"/>
    <x v="2"/>
    <x v="1"/>
    <s v="CHAdeMO"/>
    <n v="2015"/>
    <s v="Yes"/>
    <n v="3.4"/>
    <n v="7"/>
    <s v="Quarterly"/>
  </r>
  <r>
    <s v="EVS00744"/>
    <n v="52.555850999999997"/>
    <n v="13.468756000000001"/>
    <s v="8550 Berlin Ave"/>
    <s v=" Berlin"/>
    <s v="Germany"/>
    <s v="Germany"/>
    <s v="Europe"/>
    <s v="DC Fast Charger"/>
    <n v="0.33"/>
    <d v="2025-07-24T00:00:00"/>
    <s v="9.00-21.00"/>
    <d v="1900-01-11T00:00:00"/>
    <n v="14.94"/>
    <n v="41"/>
    <x v="0"/>
    <x v="3"/>
    <s v="CHAdeMO"/>
    <n v="2020"/>
    <s v="Yes"/>
    <n v="3.8"/>
    <n v="5"/>
    <s v="Quarterly"/>
  </r>
  <r>
    <s v="EVS00745"/>
    <n v="13.858178000000001"/>
    <n v="100.53260899999999"/>
    <s v="7270 Bangkok Ave"/>
    <s v=" Bangkok"/>
    <s v="Thailand"/>
    <s v="Thailand"/>
    <s v="Asia"/>
    <s v="DC Fast Charger"/>
    <n v="0.17"/>
    <s v="6:00-22:00"/>
    <s v="6:00-22:00"/>
    <d v="1899-12-30T16:04:48"/>
    <n v="6.51"/>
    <n v="61"/>
    <x v="2"/>
    <x v="0"/>
    <s v="CHAdeMO, CCS"/>
    <n v="2014"/>
    <s v="No"/>
    <n v="3.8"/>
    <n v="7"/>
    <s v="Quarterly"/>
  </r>
  <r>
    <s v="EVS00746"/>
    <n v="37.706375000000001"/>
    <n v="-122.34404499999999"/>
    <s v="6412 San Francisco Ave"/>
    <s v=" San Francisco"/>
    <s v="United States"/>
    <s v="United States"/>
    <s v="North America"/>
    <s v="DC Fast Charger"/>
    <n v="0.25"/>
    <s v="6:00-22:00"/>
    <s v="6:00-22:00"/>
    <d v="1899-12-30T16:04:48"/>
    <n v="17.95"/>
    <n v="69"/>
    <x v="1"/>
    <x v="1"/>
    <s v="Type 2, CCS"/>
    <n v="2018"/>
    <s v="Yes"/>
    <n v="3.7"/>
    <n v="7"/>
    <s v="Quarterly"/>
  </r>
  <r>
    <s v="EVS00750"/>
    <n v="55.858327000000003"/>
    <n v="37.669350000000001"/>
    <s v="7398 Moscow Ave"/>
    <s v=" Moscow"/>
    <s v="Russia"/>
    <s v="Russia"/>
    <s v="Europe"/>
    <s v="DC Fast Charger"/>
    <n v="0.23"/>
    <d v="2025-07-24T00:00:00"/>
    <s v="9.00-21.00"/>
    <d v="1900-01-11T00:00:00"/>
    <n v="10.72"/>
    <n v="33"/>
    <x v="3"/>
    <x v="1"/>
    <s v="CCS"/>
    <n v="2019"/>
    <s v="No"/>
    <n v="3.9"/>
    <n v="3"/>
    <s v="Annually"/>
  </r>
  <r>
    <s v="EVS00751"/>
    <n v="5.478485"/>
    <n v="157.97671"/>
    <s v="5270 Random Rd"/>
    <s v="Error"/>
    <s v="Error"/>
    <s v="Error"/>
    <s v="Error"/>
    <s v="DC Fast Charger"/>
    <n v="0.48"/>
    <d v="2025-07-24T00:00:00"/>
    <s v="9.00-21.00"/>
    <d v="1900-01-11T00:00:00"/>
    <n v="1.21"/>
    <n v="81"/>
    <x v="1"/>
    <x v="2"/>
    <s v="Tesla"/>
    <n v="2017"/>
    <s v="No"/>
    <n v="3.9"/>
    <n v="5"/>
    <s v="Quarterly"/>
  </r>
  <r>
    <s v="EVS00754"/>
    <n v="37.770784999999997"/>
    <n v="-122.40638300000001"/>
    <s v="1258 San Francisco Ave"/>
    <s v=" San Francisco"/>
    <s v="United States"/>
    <s v="United States"/>
    <s v="North America"/>
    <s v="DC Fast Charger"/>
    <n v="0.33"/>
    <d v="2025-07-24T00:00:00"/>
    <s v="9.00-21.00"/>
    <d v="1900-01-11T00:00:00"/>
    <n v="4.97"/>
    <n v="57"/>
    <x v="1"/>
    <x v="3"/>
    <s v="CCS, Tesla"/>
    <n v="2021"/>
    <s v="No"/>
    <n v="3.8"/>
    <n v="10"/>
    <s v="Monthly"/>
  </r>
  <r>
    <s v="EVS00757"/>
    <n v="41.991458000000002"/>
    <n v="-87.688067000000004"/>
    <s v="1007 Chicago Ave"/>
    <s v=" Chicago"/>
    <s v="United States"/>
    <s v="United States"/>
    <s v="North America"/>
    <s v="DC Fast Charger"/>
    <n v="0.37"/>
    <s v="9:00-18:00"/>
    <s v="9:00-18:00"/>
    <d v="1899-12-30T08:52:48"/>
    <n v="7.69"/>
    <n v="75"/>
    <x v="4"/>
    <x v="3"/>
    <s v="Type 2, CHAdeMO"/>
    <n v="2010"/>
    <s v="Yes"/>
    <n v="3.7"/>
    <n v="5"/>
    <s v="Quarterly"/>
  </r>
  <r>
    <s v="EVS00759"/>
    <n v="19.133879"/>
    <n v="72.994422999999998"/>
    <s v="5646 Mumbai Ave"/>
    <s v=" Mumbai"/>
    <s v="India"/>
    <s v="India"/>
    <s v="Asia"/>
    <s v="DC Fast Charger"/>
    <n v="0.37"/>
    <s v="6:00-22:00"/>
    <s v="6:00-22:00"/>
    <d v="1899-12-30T16:04:48"/>
    <n v="10.19"/>
    <n v="19"/>
    <x v="1"/>
    <x v="0"/>
    <s v="Tesla"/>
    <n v="2016"/>
    <s v="Yes"/>
    <n v="3.9"/>
    <n v="8"/>
    <s v="Monthly"/>
  </r>
  <r>
    <s v="EVS00765"/>
    <n v="-33.817096999999997"/>
    <n v="18.556206"/>
    <s v="2996 Cape Town Ave"/>
    <s v=" Cape Town"/>
    <s v="South Africa"/>
    <s v="South Africa"/>
    <s v="Africa"/>
    <s v="DC Fast Charger"/>
    <n v="0.16"/>
    <s v="6:00-22:00"/>
    <s v="6:00-22:00"/>
    <d v="1899-12-30T16:04:48"/>
    <n v="14.76"/>
    <n v="41"/>
    <x v="4"/>
    <x v="2"/>
    <s v="Type 2"/>
    <n v="2015"/>
    <s v="Yes"/>
    <n v="4.9000000000000004"/>
    <n v="8"/>
    <s v="Monthly"/>
  </r>
  <r>
    <s v="EVS00775"/>
    <n v="39.960369999999998"/>
    <n v="116.37139500000001"/>
    <s v="2031 Beijing Ave"/>
    <s v=" Beijing"/>
    <s v="China"/>
    <s v="China"/>
    <s v="Asia"/>
    <s v="DC Fast Charger"/>
    <n v="0.44"/>
    <s v="9:00-18:00"/>
    <s v="9:00-18:00"/>
    <d v="1899-12-30T08:52:48"/>
    <n v="10.64"/>
    <n v="38"/>
    <x v="0"/>
    <x v="0"/>
    <s v="CCS, Type 2"/>
    <n v="2018"/>
    <s v="No"/>
    <n v="4.9000000000000004"/>
    <n v="2"/>
    <s v="Quarterly"/>
  </r>
  <r>
    <s v="EVS00777"/>
    <n v="41.912689"/>
    <n v="-87.747618000000003"/>
    <s v="2841 Chicago Ave"/>
    <s v=" Chicago"/>
    <s v="United States"/>
    <s v="United States"/>
    <s v="North America"/>
    <s v="DC Fast Charger"/>
    <n v="0.15"/>
    <d v="2025-07-24T00:00:00"/>
    <s v="9.00-21.00"/>
    <d v="1900-01-11T00:00:00"/>
    <n v="9.31"/>
    <n v="54"/>
    <x v="2"/>
    <x v="3"/>
    <s v="CHAdeMO, CCS"/>
    <n v="2016"/>
    <s v="No"/>
    <n v="3.2"/>
    <n v="9"/>
    <s v="Annually"/>
  </r>
  <r>
    <s v="EVS00780"/>
    <n v="37.535742999999997"/>
    <n v="126.962197"/>
    <s v="6193 Seoul Ave"/>
    <s v=" Seoul"/>
    <s v="South Korea"/>
    <s v="South Korea"/>
    <s v="Asia"/>
    <s v="DC Fast Charger"/>
    <n v="0.41"/>
    <s v="9:00-18:00"/>
    <s v="9:00-18:00"/>
    <d v="1899-12-30T08:52:48"/>
    <n v="18.8"/>
    <n v="41"/>
    <x v="0"/>
    <x v="3"/>
    <s v="CCS"/>
    <n v="2017"/>
    <s v="Yes"/>
    <n v="4.9000000000000004"/>
    <n v="8"/>
    <s v="Annually"/>
  </r>
  <r>
    <s v="EVS00787"/>
    <n v="39.944361999999998"/>
    <n v="116.41808"/>
    <s v="4589 Beijing Ave"/>
    <s v=" Beijing"/>
    <s v="China"/>
    <s v="China"/>
    <s v="Asia"/>
    <s v="DC Fast Charger"/>
    <n v="0.44"/>
    <s v="6:00-22:00"/>
    <s v="6:00-22:00"/>
    <d v="1899-12-30T16:04:48"/>
    <n v="12.93"/>
    <n v="46"/>
    <x v="1"/>
    <x v="2"/>
    <s v="CHAdeMO, Tesla"/>
    <n v="2023"/>
    <s v="No"/>
    <n v="4.5999999999999996"/>
    <n v="8"/>
    <s v="Monthly"/>
  </r>
  <r>
    <s v="EVS00789"/>
    <n v="39.927522000000003"/>
    <n v="116.408734"/>
    <s v="9303 Beijing Ave"/>
    <s v=" Beijing"/>
    <s v="China"/>
    <s v="China"/>
    <s v="Asia"/>
    <s v="DC Fast Charger"/>
    <n v="0.14000000000000001"/>
    <s v="6:00-22:00"/>
    <s v="6:00-22:00"/>
    <d v="1899-12-30T16:04:48"/>
    <n v="15.09"/>
    <n v="98"/>
    <x v="2"/>
    <x v="2"/>
    <s v="Tesla"/>
    <n v="2020"/>
    <s v="Yes"/>
    <n v="3.4"/>
    <n v="8"/>
    <s v="Annually"/>
  </r>
  <r>
    <s v="EVS00790"/>
    <n v="19.079129999999999"/>
    <n v="72.801443000000006"/>
    <s v="9063 Mumbai Ave"/>
    <s v=" Mumbai"/>
    <s v="India"/>
    <s v="India"/>
    <s v="Asia"/>
    <s v="DC Fast Charger"/>
    <n v="0.15"/>
    <s v="9:00-18:00"/>
    <s v="9:00-18:00"/>
    <d v="1899-12-30T08:52:48"/>
    <n v="7.66"/>
    <n v="84"/>
    <x v="1"/>
    <x v="0"/>
    <s v="Tesla, CHAdeMO"/>
    <n v="2023"/>
    <s v="No"/>
    <n v="4.5"/>
    <n v="10"/>
    <s v="Quarterly"/>
  </r>
  <r>
    <s v="EVS00793"/>
    <n v="19.422713000000002"/>
    <n v="-99.088612999999995"/>
    <s v="4159 Mexico City Ave"/>
    <s v=" Mexico City"/>
    <s v="Mexico"/>
    <s v="Mexico"/>
    <s v="North America"/>
    <s v="DC Fast Charger"/>
    <n v="0.28000000000000003"/>
    <d v="2025-07-24T00:00:00"/>
    <s v="9.00-21.00"/>
    <d v="1900-01-11T00:00:00"/>
    <n v="3.41"/>
    <n v="51"/>
    <x v="1"/>
    <x v="0"/>
    <s v="CHAdeMO"/>
    <n v="2011"/>
    <s v="Yes"/>
    <n v="4.8"/>
    <n v="2"/>
    <s v="Quarterly"/>
  </r>
  <r>
    <s v="EVS00798"/>
    <n v="52.407120999999997"/>
    <n v="13.438041"/>
    <s v="264 Berlin Ave"/>
    <s v=" Berlin"/>
    <s v="Germany"/>
    <s v="Germany"/>
    <s v="Europe"/>
    <s v="DC Fast Charger"/>
    <n v="0.43"/>
    <s v="6:00-22:00"/>
    <s v="6:00-22:00"/>
    <d v="1899-12-30T16:04:48"/>
    <n v="8.89"/>
    <n v="87"/>
    <x v="0"/>
    <x v="2"/>
    <s v="CHAdeMO"/>
    <n v="2015"/>
    <s v="No"/>
    <n v="4.4000000000000004"/>
    <n v="6"/>
    <s v="Quarterly"/>
  </r>
  <r>
    <s v="EVS00801"/>
    <n v="-40.857002000000001"/>
    <n v="144.28896399999999"/>
    <s v="9326 Random Rd"/>
    <s v="Not Found"/>
    <s v="Not Found"/>
    <s v="Not Found"/>
    <s v="Not Found"/>
    <s v="DC Fast Charger"/>
    <n v="0.38"/>
    <d v="2025-07-24T00:00:00"/>
    <s v="9.00-21.00"/>
    <d v="1900-01-11T00:00:00"/>
    <n v="5.86"/>
    <n v="55"/>
    <x v="0"/>
    <x v="3"/>
    <s v="CCS"/>
    <n v="2011"/>
    <s v="No"/>
    <n v="4.5999999999999996"/>
    <n v="7"/>
    <s v="Annually"/>
  </r>
  <r>
    <s v="EVS00809"/>
    <n v="13.844398"/>
    <n v="100.415561"/>
    <s v="2931 Bangkok Ave"/>
    <s v=" Bangkok"/>
    <s v="Thailand"/>
    <s v="Thailand"/>
    <s v="Asia"/>
    <s v="DC Fast Charger"/>
    <n v="0.44"/>
    <s v="6:00-22:00"/>
    <s v="6:00-22:00"/>
    <d v="1899-12-30T16:04:48"/>
    <n v="3.5"/>
    <n v="68"/>
    <x v="3"/>
    <x v="0"/>
    <s v="Tesla"/>
    <n v="2018"/>
    <s v="No"/>
    <n v="3.7"/>
    <n v="4"/>
    <s v="Quarterly"/>
  </r>
  <r>
    <s v="EVS00810"/>
    <n v="37.774918"/>
    <n v="-122.481908"/>
    <s v="2472 San Francisco Ave"/>
    <s v=" San Francisco"/>
    <s v="United States"/>
    <s v="United States"/>
    <s v="North America"/>
    <s v="DC Fast Charger"/>
    <n v="0.32"/>
    <s v="6:00-22:00"/>
    <s v="6:00-22:00"/>
    <d v="1899-12-30T16:04:48"/>
    <n v="18.75"/>
    <n v="81"/>
    <x v="1"/>
    <x v="2"/>
    <s v="CHAdeMO"/>
    <n v="2014"/>
    <s v="Yes"/>
    <n v="4.5999999999999996"/>
    <n v="1"/>
    <s v="Quarterly"/>
  </r>
  <r>
    <s v="EVS00812"/>
    <n v="19.126456000000001"/>
    <n v="72.811452000000003"/>
    <s v="5328 Mumbai Ave"/>
    <s v=" Mumbai"/>
    <s v="India"/>
    <s v="India"/>
    <s v="Asia"/>
    <s v="DC Fast Charger"/>
    <n v="0.11"/>
    <s v="6:00-22:00"/>
    <s v="6:00-22:00"/>
    <d v="1899-12-30T16:04:48"/>
    <n v="19.47"/>
    <n v="68"/>
    <x v="2"/>
    <x v="0"/>
    <s v="CCS, Tesla"/>
    <n v="2013"/>
    <s v="Yes"/>
    <n v="4.8"/>
    <n v="2"/>
    <s v="Monthly"/>
  </r>
  <r>
    <s v="EVS00813"/>
    <n v="37.578192999999999"/>
    <n v="127.042721"/>
    <s v="7916 Seoul Ave"/>
    <s v=" Seoul"/>
    <s v="South Korea"/>
    <s v="South Korea"/>
    <s v="Asia"/>
    <s v="DC Fast Charger"/>
    <n v="0.37"/>
    <d v="2025-07-24T00:00:00"/>
    <s v="9.00-21.00"/>
    <d v="1900-01-11T00:00:00"/>
    <n v="18.809999999999999"/>
    <n v="10"/>
    <x v="3"/>
    <x v="3"/>
    <s v="CHAdeMO, Tesla"/>
    <n v="2013"/>
    <s v="Yes"/>
    <n v="3.2"/>
    <n v="9"/>
    <s v="Quarterly"/>
  </r>
  <r>
    <s v="EVS00817"/>
    <n v="13.703452"/>
    <n v="100.42802399999999"/>
    <s v="4608 Bangkok Ave"/>
    <s v=" Bangkok"/>
    <s v="Thailand"/>
    <s v="Thailand"/>
    <s v="Asia"/>
    <s v="DC Fast Charger"/>
    <n v="0.15"/>
    <s v="6:00-22:00"/>
    <s v="6:00-22:00"/>
    <d v="1899-12-30T16:04:48"/>
    <n v="12.6"/>
    <n v="13"/>
    <x v="4"/>
    <x v="2"/>
    <s v="CCS, Type 2"/>
    <n v="2012"/>
    <s v="No"/>
    <n v="4.7"/>
    <n v="7"/>
    <s v="Quarterly"/>
  </r>
  <r>
    <s v="EVS00825"/>
    <n v="52.51417"/>
    <n v="13.407809"/>
    <s v="7187 Berlin Ave"/>
    <s v=" Berlin"/>
    <s v="Germany"/>
    <s v="Germany"/>
    <s v="Europe"/>
    <s v="DC Fast Charger"/>
    <n v="0.26"/>
    <s v="9:00-18:00"/>
    <s v="9:00-18:00"/>
    <d v="1899-12-30T08:52:48"/>
    <n v="13.73"/>
    <n v="89"/>
    <x v="0"/>
    <x v="0"/>
    <s v="Type 2"/>
    <n v="2010"/>
    <s v="No"/>
    <n v="3.2"/>
    <n v="6"/>
    <s v="Quarterly"/>
  </r>
  <r>
    <s v="EVS00828"/>
    <n v="-33.813612999999997"/>
    <n v="18.485598"/>
    <s v="2284 Cape Town Ave"/>
    <s v=" Cape Town"/>
    <s v="South Africa"/>
    <s v="South Africa"/>
    <s v="Africa"/>
    <s v="DC Fast Charger"/>
    <n v="0.27"/>
    <d v="2025-07-24T00:00:00"/>
    <s v="9.00-21.00"/>
    <d v="1900-01-11T00:00:00"/>
    <n v="13.76"/>
    <n v="56"/>
    <x v="1"/>
    <x v="3"/>
    <s v="Type 2"/>
    <n v="2014"/>
    <s v="Yes"/>
    <n v="3.4"/>
    <n v="4"/>
    <s v="Monthly"/>
  </r>
  <r>
    <s v="EVS00831"/>
    <n v="39.465606999999999"/>
    <n v="-24.879218999999999"/>
    <s v="2039 Random Rd"/>
    <s v="Error"/>
    <s v="Error"/>
    <s v="Error"/>
    <s v="Error"/>
    <s v="DC Fast Charger"/>
    <n v="0.25"/>
    <d v="2025-07-24T00:00:00"/>
    <s v="9.00-21.00"/>
    <d v="1900-01-11T00:00:00"/>
    <n v="14.62"/>
    <n v="70"/>
    <x v="3"/>
    <x v="0"/>
    <s v="CHAdeMO, CCS"/>
    <n v="2023"/>
    <s v="Yes"/>
    <n v="4.0999999999999996"/>
    <n v="1"/>
    <s v="Annually"/>
  </r>
  <r>
    <s v="EVS00832"/>
    <n v="19.518820000000002"/>
    <n v="-99.029138000000003"/>
    <s v="388 Mexico City Ave"/>
    <s v=" Mexico City"/>
    <s v="Mexico"/>
    <s v="Mexico"/>
    <s v="North America"/>
    <s v="DC Fast Charger"/>
    <n v="0.28999999999999998"/>
    <s v="9:00-18:00"/>
    <s v="9:00-18:00"/>
    <d v="1899-12-30T08:52:48"/>
    <n v="7.13"/>
    <n v="41"/>
    <x v="4"/>
    <x v="3"/>
    <s v="CCS"/>
    <n v="2017"/>
    <s v="Yes"/>
    <n v="3.6"/>
    <n v="2"/>
    <s v="Annually"/>
  </r>
  <r>
    <s v="EVS00840"/>
    <n v="-33.746955999999997"/>
    <n v="151.280979"/>
    <s v="5408 Sydney Ave"/>
    <s v=" Sydney"/>
    <s v="Australia"/>
    <s v="Australia"/>
    <s v="Australia"/>
    <s v="DC Fast Charger"/>
    <n v="0.47"/>
    <s v="6:00-22:00"/>
    <s v="6:00-22:00"/>
    <d v="1899-12-30T16:04:48"/>
    <n v="1.46"/>
    <n v="39"/>
    <x v="2"/>
    <x v="1"/>
    <s v="CHAdeMO, Type 2"/>
    <n v="2017"/>
    <s v="Yes"/>
    <n v="3.2"/>
    <n v="4"/>
    <s v="Quarterly"/>
  </r>
  <r>
    <s v="EVS00843"/>
    <n v="37.618566999999999"/>
    <n v="126.962343"/>
    <s v="4495 Seoul Ave"/>
    <s v=" Seoul"/>
    <s v="South Korea"/>
    <s v="South Korea"/>
    <s v="Asia"/>
    <s v="DC Fast Charger"/>
    <n v="0.18"/>
    <s v="9:00-18:00"/>
    <s v="9:00-18:00"/>
    <d v="1899-12-30T08:52:48"/>
    <n v="13.16"/>
    <n v="75"/>
    <x v="3"/>
    <x v="3"/>
    <s v="CCS"/>
    <n v="2018"/>
    <s v="No"/>
    <n v="3.7"/>
    <n v="9"/>
    <s v="Quarterly"/>
  </r>
  <r>
    <s v="EVS00847"/>
    <n v="34.114789999999999"/>
    <n v="-118.387421"/>
    <s v="5787 Los Angeles Ave"/>
    <s v=" Los Angeles"/>
    <s v="United States"/>
    <s v="United States"/>
    <s v="North America"/>
    <s v="DC Fast Charger"/>
    <n v="0.14000000000000001"/>
    <s v="9:00-18:00"/>
    <s v="9:00-18:00"/>
    <d v="1899-12-30T08:52:48"/>
    <n v="15.64"/>
    <n v="76"/>
    <x v="1"/>
    <x v="1"/>
    <s v="CCS, CHAdeMO"/>
    <n v="2014"/>
    <s v="Yes"/>
    <n v="3.8"/>
    <n v="8"/>
    <s v="Monthly"/>
  </r>
  <r>
    <s v="EVS00848"/>
    <n v="55.889463999999997"/>
    <n v="37.647297000000002"/>
    <s v="3834 Moscow Ave"/>
    <s v=" Moscow"/>
    <s v="Russia"/>
    <s v="Russia"/>
    <s v="Europe"/>
    <s v="DC Fast Charger"/>
    <n v="0.41"/>
    <s v="6:00-22:00"/>
    <s v="6:00-22:00"/>
    <d v="1899-12-30T16:04:48"/>
    <n v="19.7"/>
    <n v="43"/>
    <x v="3"/>
    <x v="3"/>
    <s v="CHAdeMO, CCS"/>
    <n v="2021"/>
    <s v="Yes"/>
    <n v="3.3"/>
    <n v="5"/>
    <s v="Monthly"/>
  </r>
  <r>
    <s v="EVS00849"/>
    <n v="19.073343999999999"/>
    <n v="72.828168000000005"/>
    <s v="6042 Mumbai Ave"/>
    <s v=" Mumbai"/>
    <s v="India"/>
    <s v="India"/>
    <s v="Asia"/>
    <s v="DC Fast Charger"/>
    <n v="0.41"/>
    <d v="2025-07-24T00:00:00"/>
    <s v="9.00-21.00"/>
    <d v="1900-01-11T00:00:00"/>
    <n v="6.18"/>
    <n v="78"/>
    <x v="1"/>
    <x v="2"/>
    <s v="CHAdeMO, Type 2"/>
    <n v="2012"/>
    <s v="No"/>
    <n v="4.5999999999999996"/>
    <n v="1"/>
    <s v="Monthly"/>
  </r>
  <r>
    <s v="EVS00850"/>
    <n v="-33.855117999999997"/>
    <n v="151.33816300000001"/>
    <s v="7497 Sydney Ave"/>
    <s v=" Sydney"/>
    <s v="Australia"/>
    <s v="Australia"/>
    <s v="Australia"/>
    <s v="DC Fast Charger"/>
    <n v="0.35"/>
    <d v="2025-07-24T00:00:00"/>
    <s v="9.00-21.00"/>
    <d v="1900-01-11T00:00:00"/>
    <n v="18.059999999999999"/>
    <n v="82"/>
    <x v="1"/>
    <x v="3"/>
    <s v="Tesla"/>
    <n v="2017"/>
    <s v="Yes"/>
    <n v="4.9000000000000004"/>
    <n v="3"/>
    <s v="Quarterly"/>
  </r>
  <r>
    <s v="EVS00852"/>
    <n v="41.813490000000002"/>
    <n v="-87.673545000000004"/>
    <s v="5100 Chicago Ave"/>
    <s v=" Chicago"/>
    <s v="United States"/>
    <s v="United States"/>
    <s v="North America"/>
    <s v="DC Fast Charger"/>
    <n v="0.28000000000000003"/>
    <d v="2025-07-24T00:00:00"/>
    <s v="9.00-21.00"/>
    <d v="1900-01-11T00:00:00"/>
    <n v="8.98"/>
    <n v="100"/>
    <x v="4"/>
    <x v="2"/>
    <s v="Type 2, CHAdeMO"/>
    <n v="2010"/>
    <s v="Yes"/>
    <n v="4.2"/>
    <n v="4"/>
    <s v="Quarterly"/>
  </r>
  <r>
    <s v="EVS00853"/>
    <n v="-33.783923999999999"/>
    <n v="151.22636700000001"/>
    <s v="2969 Sydney Ave"/>
    <s v=" Sydney"/>
    <s v="Australia"/>
    <s v="Australia"/>
    <s v="Australia"/>
    <s v="DC Fast Charger"/>
    <n v="0.41"/>
    <s v="6:00-22:00"/>
    <s v="6:00-22:00"/>
    <d v="1899-12-30T16:04:48"/>
    <n v="0.98"/>
    <n v="19"/>
    <x v="1"/>
    <x v="3"/>
    <s v="CCS"/>
    <n v="2015"/>
    <s v="Yes"/>
    <n v="3.2"/>
    <n v="7"/>
    <s v="Annually"/>
  </r>
  <r>
    <s v="EVS00857"/>
    <n v="19.443045999999999"/>
    <n v="-99.123397999999995"/>
    <s v="3735 Mexico City Ave"/>
    <s v=" Mexico City"/>
    <s v="Mexico"/>
    <s v="Mexico"/>
    <s v="North America"/>
    <s v="DC Fast Charger"/>
    <n v="0.39"/>
    <s v="6:00-22:00"/>
    <s v="6:00-22:00"/>
    <d v="1899-12-30T16:04:48"/>
    <n v="13.31"/>
    <n v="19"/>
    <x v="4"/>
    <x v="2"/>
    <s v="CCS"/>
    <n v="2023"/>
    <s v="No"/>
    <n v="4.5999999999999996"/>
    <n v="7"/>
    <s v="Monthly"/>
  </r>
  <r>
    <s v="EVS00858"/>
    <n v="13.789248000000001"/>
    <n v="100.577573"/>
    <s v="5657 Bangkok Ave"/>
    <s v=" Bangkok"/>
    <s v="Thailand"/>
    <s v="Thailand"/>
    <s v="Asia"/>
    <s v="DC Fast Charger"/>
    <n v="0.23"/>
    <d v="2025-07-24T00:00:00"/>
    <s v="9.00-21.00"/>
    <d v="1900-01-11T00:00:00"/>
    <n v="0.71"/>
    <n v="73"/>
    <x v="1"/>
    <x v="0"/>
    <s v="CHAdeMO, Tesla"/>
    <n v="2015"/>
    <s v="Yes"/>
    <n v="4.9000000000000004"/>
    <n v="9"/>
    <s v="Annually"/>
  </r>
  <r>
    <s v="EVS00860"/>
    <n v="34.115913999999997"/>
    <n v="-118.226991"/>
    <s v="3895 Los Angeles Ave"/>
    <s v=" Los Angeles"/>
    <s v="United States"/>
    <s v="United States"/>
    <s v="North America"/>
    <s v="DC Fast Charger"/>
    <n v="0.12"/>
    <d v="2025-07-24T00:00:00"/>
    <s v="9.00-21.00"/>
    <d v="1900-01-11T00:00:00"/>
    <n v="0.68"/>
    <n v="44"/>
    <x v="3"/>
    <x v="1"/>
    <s v="Type 2, Tesla"/>
    <n v="2011"/>
    <s v="No"/>
    <n v="3.4"/>
    <n v="9"/>
    <s v="Quarterly"/>
  </r>
  <r>
    <s v="EVS00864"/>
    <n v="52.427301999999997"/>
    <n v="13.328946"/>
    <s v="3534 Berlin Ave"/>
    <s v=" Berlin"/>
    <s v="Germany"/>
    <s v="Germany"/>
    <s v="Europe"/>
    <s v="DC Fast Charger"/>
    <n v="0.19"/>
    <s v="9:00-18:00"/>
    <s v="9:00-18:00"/>
    <d v="1899-12-30T08:52:48"/>
    <n v="0.72"/>
    <n v="76"/>
    <x v="1"/>
    <x v="2"/>
    <s v="CHAdeMO"/>
    <n v="2017"/>
    <s v="No"/>
    <n v="4.3"/>
    <n v="8"/>
    <s v="Monthly"/>
  </r>
  <r>
    <s v="EVS00866"/>
    <n v="-23.647282000000001"/>
    <n v="-46.53396"/>
    <s v="3094 SÃ£o Paulo Ave"/>
    <s v=" SÃ£o Paulo"/>
    <s v="Brazil"/>
    <s v="Brazil"/>
    <s v="South America"/>
    <s v="DC Fast Charger"/>
    <n v="0.31"/>
    <d v="2025-07-24T00:00:00"/>
    <s v="9.00-21.00"/>
    <d v="1900-01-11T00:00:00"/>
    <n v="15.48"/>
    <n v="18"/>
    <x v="0"/>
    <x v="2"/>
    <s v="CCS, Type 2"/>
    <n v="2017"/>
    <s v="No"/>
    <n v="3.1"/>
    <n v="5"/>
    <s v="Monthly"/>
  </r>
  <r>
    <s v="EVS00867"/>
    <n v="-33.869683999999999"/>
    <n v="151.36447799999999"/>
    <s v="8449 Sydney Ave"/>
    <s v=" Sydney"/>
    <s v="Australia"/>
    <s v="Australia"/>
    <s v="Australia"/>
    <s v="DC Fast Charger"/>
    <n v="0.43"/>
    <s v="9:00-18:00"/>
    <s v="9:00-18:00"/>
    <d v="1899-12-30T08:52:48"/>
    <n v="3.73"/>
    <n v="75"/>
    <x v="2"/>
    <x v="3"/>
    <s v="CCS, Type 2"/>
    <n v="2016"/>
    <s v="No"/>
    <n v="4.0999999999999996"/>
    <n v="4"/>
    <s v="Annually"/>
  </r>
  <r>
    <s v="EVS00868"/>
    <n v="37.522762"/>
    <n v="127.057546"/>
    <s v="8169 Seoul Ave"/>
    <s v=" Seoul"/>
    <s v="South Korea"/>
    <s v="South Korea"/>
    <s v="Asia"/>
    <s v="DC Fast Charger"/>
    <n v="0.41"/>
    <d v="2025-07-24T00:00:00"/>
    <s v="9.00-21.00"/>
    <d v="1900-01-11T00:00:00"/>
    <n v="14.11"/>
    <n v="23"/>
    <x v="2"/>
    <x v="3"/>
    <s v="Type 2, CHAdeMO"/>
    <n v="2010"/>
    <s v="Yes"/>
    <n v="4.4000000000000004"/>
    <n v="6"/>
    <s v="Annually"/>
  </r>
  <r>
    <s v="EVS00869"/>
    <n v="37.711699000000003"/>
    <n v="-122.431753"/>
    <s v="6484 San Francisco Ave"/>
    <s v=" San Francisco"/>
    <s v="United States"/>
    <s v="United States"/>
    <s v="North America"/>
    <s v="DC Fast Charger"/>
    <n v="0.12"/>
    <d v="2025-07-24T00:00:00"/>
    <s v="9.00-21.00"/>
    <d v="1900-01-11T00:00:00"/>
    <n v="6.85"/>
    <n v="93"/>
    <x v="3"/>
    <x v="0"/>
    <s v="CHAdeMO"/>
    <n v="2010"/>
    <s v="No"/>
    <n v="3.2"/>
    <n v="9"/>
    <s v="Annually"/>
  </r>
  <r>
    <s v="EVS00870"/>
    <n v="18.963156999999999"/>
    <n v="72.943641999999997"/>
    <s v="4370 Mumbai Ave"/>
    <s v=" Mumbai"/>
    <s v="India"/>
    <s v="India"/>
    <s v="Asia"/>
    <s v="DC Fast Charger"/>
    <n v="0.34"/>
    <d v="2025-07-24T00:00:00"/>
    <s v="9.00-21.00"/>
    <d v="1900-01-11T00:00:00"/>
    <n v="9.85"/>
    <n v="33"/>
    <x v="4"/>
    <x v="0"/>
    <s v="CHAdeMO"/>
    <n v="2015"/>
    <s v="No"/>
    <n v="3.2"/>
    <n v="7"/>
    <s v="Annually"/>
  </r>
  <r>
    <s v="EVS00876"/>
    <n v="19.561485000000001"/>
    <n v="-99.021180000000001"/>
    <s v="1795 Mexico City Ave"/>
    <s v=" Mexico City"/>
    <s v="Mexico"/>
    <s v="Mexico"/>
    <s v="North America"/>
    <s v="DC Fast Charger"/>
    <n v="0.39"/>
    <s v="9:00-18:00"/>
    <s v="9:00-18:00"/>
    <d v="1899-12-30T08:52:48"/>
    <n v="3.65"/>
    <n v="23"/>
    <x v="1"/>
    <x v="1"/>
    <s v="CHAdeMO, CCS"/>
    <n v="2016"/>
    <s v="No"/>
    <n v="4.9000000000000004"/>
    <n v="1"/>
    <s v="Annually"/>
  </r>
  <r>
    <s v="EVS00880"/>
    <n v="19.437317"/>
    <n v="-99.125809000000004"/>
    <s v="6777 Mexico City Ave"/>
    <s v=" Mexico City"/>
    <s v="Mexico"/>
    <s v="Mexico"/>
    <s v="North America"/>
    <s v="DC Fast Charger"/>
    <n v="0.16"/>
    <s v="9:00-18:00"/>
    <s v="9:00-18:00"/>
    <d v="1899-12-30T08:52:48"/>
    <n v="18.93"/>
    <n v="98"/>
    <x v="0"/>
    <x v="2"/>
    <s v="Type 2, CCS"/>
    <n v="2014"/>
    <s v="No"/>
    <n v="4.0999999999999996"/>
    <n v="4"/>
    <s v="Annually"/>
  </r>
  <r>
    <s v="EVS00881"/>
    <n v="71.523670999999993"/>
    <n v="-1.442445"/>
    <s v="2943 Random Rd"/>
    <s v="Error"/>
    <s v="Error"/>
    <s v="Error"/>
    <s v="Error"/>
    <s v="DC Fast Charger"/>
    <n v="0.28999999999999998"/>
    <s v="6:00-22:00"/>
    <s v="6:00-22:00"/>
    <d v="1899-12-30T16:04:48"/>
    <n v="4.03"/>
    <n v="75"/>
    <x v="3"/>
    <x v="3"/>
    <s v="CHAdeMO"/>
    <n v="2016"/>
    <s v="No"/>
    <n v="3.1"/>
    <n v="5"/>
    <s v="Quarterly"/>
  </r>
  <r>
    <s v="EVS00883"/>
    <n v="41.897809000000002"/>
    <n v="-87.610736000000003"/>
    <s v="8174 Chicago Ave"/>
    <s v=" Chicago"/>
    <s v="United States"/>
    <s v="United States"/>
    <s v="North America"/>
    <s v="DC Fast Charger"/>
    <n v="0.41"/>
    <s v="6:00-22:00"/>
    <s v="6:00-22:00"/>
    <d v="1899-12-30T16:04:48"/>
    <n v="11.77"/>
    <n v="87"/>
    <x v="3"/>
    <x v="2"/>
    <s v="CCS, CHAdeMO"/>
    <n v="2010"/>
    <s v="Yes"/>
    <n v="4.0999999999999996"/>
    <n v="8"/>
    <s v="Annually"/>
  </r>
  <r>
    <s v="EVS00888"/>
    <n v="-33.734034000000001"/>
    <n v="18.588726000000001"/>
    <s v="5949 Cape Town Ave"/>
    <s v=" Cape Town"/>
    <s v="South Africa"/>
    <s v="South Africa"/>
    <s v="Africa"/>
    <s v="DC Fast Charger"/>
    <n v="0.24"/>
    <s v="6:00-22:00"/>
    <s v="6:00-22:00"/>
    <d v="1899-12-30T16:04:48"/>
    <n v="10.74"/>
    <n v="97"/>
    <x v="3"/>
    <x v="0"/>
    <s v="CCS"/>
    <n v="2013"/>
    <s v="No"/>
    <n v="4"/>
    <n v="7"/>
    <s v="Quarterly"/>
  </r>
  <r>
    <s v="EVS00889"/>
    <n v="-33.876365999999997"/>
    <n v="151.309832"/>
    <s v="1734 Sydney Ave"/>
    <s v=" Sydney"/>
    <s v="Australia"/>
    <s v="Australia"/>
    <s v="Australia"/>
    <s v="DC Fast Charger"/>
    <n v="0.41"/>
    <d v="2025-07-24T00:00:00"/>
    <s v="9.00-21.00"/>
    <d v="1900-01-11T00:00:00"/>
    <n v="13.45"/>
    <n v="96"/>
    <x v="1"/>
    <x v="1"/>
    <s v="Type 2, Tesla"/>
    <n v="2020"/>
    <s v="No"/>
    <n v="3.8"/>
    <n v="4"/>
    <s v="Annually"/>
  </r>
  <r>
    <s v="EVS00891"/>
    <n v="-84.755582000000004"/>
    <n v="-125.733908"/>
    <s v="1904 Random Rd"/>
    <s v="Not Found"/>
    <s v="Not Found"/>
    <s v="Not Found"/>
    <s v="Not Found"/>
    <s v="DC Fast Charger"/>
    <n v="0.4"/>
    <s v="9:00-18:00"/>
    <s v="9:00-18:00"/>
    <d v="1899-12-30T08:52:48"/>
    <n v="2.82"/>
    <n v="78"/>
    <x v="1"/>
    <x v="2"/>
    <s v="CCS, Type 2"/>
    <n v="2016"/>
    <s v="Yes"/>
    <n v="4.5"/>
    <n v="2"/>
    <s v="Annually"/>
  </r>
  <r>
    <s v="EVS00892"/>
    <n v="55.721235"/>
    <n v="37.606400000000001"/>
    <s v="7146 Moscow Ave"/>
    <s v=" Moscow"/>
    <s v="Russia"/>
    <s v="Russia"/>
    <s v="Europe"/>
    <s v="DC Fast Charger"/>
    <n v="0.28000000000000003"/>
    <d v="2025-07-24T00:00:00"/>
    <s v="9.00-21.00"/>
    <d v="1900-01-11T00:00:00"/>
    <n v="13.68"/>
    <n v="89"/>
    <x v="4"/>
    <x v="3"/>
    <s v="CCS, CHAdeMO"/>
    <n v="2013"/>
    <s v="Yes"/>
    <n v="4.5999999999999996"/>
    <n v="4"/>
    <s v="Monthly"/>
  </r>
  <r>
    <s v="EVS00895"/>
    <n v="37.520083"/>
    <n v="126.98894"/>
    <s v="1712 Seoul Ave"/>
    <s v=" Seoul"/>
    <s v="South Korea"/>
    <s v="South Korea"/>
    <s v="Asia"/>
    <s v="DC Fast Charger"/>
    <n v="0.27"/>
    <s v="9:00-18:00"/>
    <s v="9:00-18:00"/>
    <d v="1899-12-30T08:52:48"/>
    <n v="16.39"/>
    <n v="49"/>
    <x v="2"/>
    <x v="2"/>
    <s v="Type 2"/>
    <n v="2016"/>
    <s v="No"/>
    <n v="4.5999999999999996"/>
    <n v="9"/>
    <s v="Monthly"/>
  </r>
  <r>
    <s v="EVS00898"/>
    <n v="52.544361000000002"/>
    <n v="13.356479"/>
    <s v="1998 Berlin Ave"/>
    <s v=" Berlin"/>
    <s v="Germany"/>
    <s v="Germany"/>
    <s v="Europe"/>
    <s v="DC Fast Charger"/>
    <n v="0.36"/>
    <d v="2025-07-24T00:00:00"/>
    <s v="9.00-21.00"/>
    <d v="1900-01-11T00:00:00"/>
    <n v="17.97"/>
    <n v="58"/>
    <x v="0"/>
    <x v="0"/>
    <s v="Type 2, CCS"/>
    <n v="2011"/>
    <s v="Yes"/>
    <n v="5"/>
    <n v="9"/>
    <s v="Annually"/>
  </r>
  <r>
    <s v="EVS00915"/>
    <n v="55.769894999999998"/>
    <n v="37.633412999999997"/>
    <s v="3619 Moscow Ave"/>
    <s v=" Moscow"/>
    <s v="Russia"/>
    <s v="Russia"/>
    <s v="Europe"/>
    <s v="DC Fast Charger"/>
    <n v="0.35"/>
    <s v="9:00-18:00"/>
    <s v="9:00-18:00"/>
    <d v="1899-12-30T08:52:48"/>
    <n v="5.03"/>
    <n v="42"/>
    <x v="2"/>
    <x v="3"/>
    <s v="Tesla"/>
    <n v="2020"/>
    <s v="Yes"/>
    <n v="4.7"/>
    <n v="4"/>
    <s v="Monthly"/>
  </r>
  <r>
    <s v="EVS00920"/>
    <n v="43.773220999999999"/>
    <n v="-79.389322000000007"/>
    <s v="5443 Toronto Ave"/>
    <s v=" Toronto"/>
    <s v="Canada"/>
    <s v="Canada"/>
    <s v="North America"/>
    <s v="DC Fast Charger"/>
    <n v="0.3"/>
    <s v="6:00-22:00"/>
    <s v="6:00-22:00"/>
    <d v="1899-12-30T16:04:48"/>
    <n v="9.2100000000000009"/>
    <n v="57"/>
    <x v="1"/>
    <x v="2"/>
    <s v="Type 2"/>
    <n v="2023"/>
    <s v="Yes"/>
    <n v="3"/>
    <n v="7"/>
    <s v="Quarterly"/>
  </r>
  <r>
    <s v="EVS00922"/>
    <n v="37.863968999999997"/>
    <n v="-122.404465"/>
    <s v="6858 San Francisco Ave"/>
    <s v=" San Francisco"/>
    <s v="United States"/>
    <s v="United States"/>
    <s v="North America"/>
    <s v="DC Fast Charger"/>
    <n v="0.1"/>
    <s v="9:00-18:00"/>
    <s v="9:00-18:00"/>
    <d v="1899-12-30T08:52:48"/>
    <n v="6.13"/>
    <n v="40"/>
    <x v="4"/>
    <x v="2"/>
    <s v="Tesla"/>
    <n v="2018"/>
    <s v="Yes"/>
    <n v="3.3"/>
    <n v="9"/>
    <s v="Monthly"/>
  </r>
  <r>
    <s v="EVS00923"/>
    <n v="37.778309999999998"/>
    <n v="-122.33379100000001"/>
    <s v="992 San Francisco Ave"/>
    <s v=" San Francisco"/>
    <s v="United States"/>
    <s v="United States"/>
    <s v="North America"/>
    <s v="DC Fast Charger"/>
    <n v="0.12"/>
    <d v="2025-07-24T00:00:00"/>
    <s v="9.00-21.00"/>
    <d v="1900-01-11T00:00:00"/>
    <n v="2.2599999999999998"/>
    <n v="31"/>
    <x v="4"/>
    <x v="2"/>
    <s v="Type 2"/>
    <n v="2014"/>
    <s v="No"/>
    <n v="5"/>
    <n v="2"/>
    <s v="Monthly"/>
  </r>
  <r>
    <s v="EVS00924"/>
    <n v="-23.555759999999999"/>
    <n v="-46.621290999999999"/>
    <s v="7350 SÃ£o Paulo Ave"/>
    <s v=" SÃ£o Paulo"/>
    <s v="Brazil"/>
    <s v="Brazil"/>
    <s v="South America"/>
    <s v="DC Fast Charger"/>
    <n v="0.12"/>
    <s v="9:00-18:00"/>
    <s v="9:00-18:00"/>
    <d v="1899-12-30T08:52:48"/>
    <n v="3.51"/>
    <n v="86"/>
    <x v="0"/>
    <x v="3"/>
    <s v="CHAdeMO"/>
    <n v="2016"/>
    <s v="Yes"/>
    <n v="3.4"/>
    <n v="7"/>
    <s v="Monthly"/>
  </r>
  <r>
    <s v="EVS00925"/>
    <n v="-23.517188000000001"/>
    <n v="-46.548872000000003"/>
    <s v="3496 SÃ£o Paulo Ave"/>
    <s v=" SÃ£o Paulo"/>
    <s v="Brazil"/>
    <s v="Brazil"/>
    <s v="South America"/>
    <s v="DC Fast Charger"/>
    <n v="0.34"/>
    <s v="9:00-18:00"/>
    <s v="9:00-18:00"/>
    <d v="1899-12-30T08:52:48"/>
    <n v="18"/>
    <n v="72"/>
    <x v="2"/>
    <x v="0"/>
    <s v="Type 2, Tesla"/>
    <n v="2013"/>
    <s v="Yes"/>
    <n v="3.6"/>
    <n v="3"/>
    <s v="Monthly"/>
  </r>
  <r>
    <s v="EVS00927"/>
    <n v="25.387049999999999"/>
    <n v="55.385499000000003"/>
    <s v="6195 Dubai Ave"/>
    <s v=" Dubai"/>
    <s v="United Arab Emirates"/>
    <s v="United Arab Emirates"/>
    <s v="Asia"/>
    <s v="DC Fast Charger"/>
    <n v="0.32"/>
    <d v="2025-07-24T00:00:00"/>
    <s v="9.00-21.00"/>
    <d v="1900-01-11T00:00:00"/>
    <n v="14.33"/>
    <n v="55"/>
    <x v="2"/>
    <x v="2"/>
    <s v="Type 2"/>
    <n v="2014"/>
    <s v="No"/>
    <n v="4"/>
    <n v="10"/>
    <s v="Annually"/>
  </r>
  <r>
    <s v="EVS00935"/>
    <n v="13.812950000000001"/>
    <n v="100.459721"/>
    <s v="3638 Bangkok Ave"/>
    <s v=" Bangkok"/>
    <s v="Thailand"/>
    <s v="Thailand"/>
    <s v="Asia"/>
    <s v="DC Fast Charger"/>
    <n v="0.47"/>
    <d v="2025-07-24T00:00:00"/>
    <s v="9.00-21.00"/>
    <d v="1900-01-11T00:00:00"/>
    <n v="2.02"/>
    <n v="83"/>
    <x v="0"/>
    <x v="0"/>
    <s v="Type 2, Tesla"/>
    <n v="2014"/>
    <s v="No"/>
    <n v="4.7"/>
    <n v="7"/>
    <s v="Annually"/>
  </r>
  <r>
    <s v="EVS00940"/>
    <n v="19.526084999999998"/>
    <n v="-99.104242999999997"/>
    <s v="9343 Mexico City Ave"/>
    <s v=" Mexico City"/>
    <s v="Mexico"/>
    <s v="Mexico"/>
    <s v="North America"/>
    <s v="DC Fast Charger"/>
    <n v="0.27"/>
    <d v="2025-07-24T00:00:00"/>
    <s v="9.00-21.00"/>
    <d v="1900-01-11T00:00:00"/>
    <n v="4.1900000000000004"/>
    <n v="16"/>
    <x v="3"/>
    <x v="1"/>
    <s v="CHAdeMO"/>
    <n v="2023"/>
    <s v="No"/>
    <n v="4.7"/>
    <n v="6"/>
    <s v="Quarterly"/>
  </r>
  <r>
    <s v="EVS00941"/>
    <n v="4.0471209999999997"/>
    <n v="-168.67567399999999"/>
    <s v="9185 Random Rd"/>
    <s v="Error"/>
    <s v="Error"/>
    <s v="Error"/>
    <s v="Error"/>
    <s v="DC Fast Charger"/>
    <n v="0.16"/>
    <d v="2025-07-24T00:00:00"/>
    <s v="9.00-21.00"/>
    <d v="1900-01-11T00:00:00"/>
    <n v="4.82"/>
    <n v="10"/>
    <x v="0"/>
    <x v="3"/>
    <s v="Type 2"/>
    <n v="2023"/>
    <s v="Yes"/>
    <n v="4.3"/>
    <n v="7"/>
    <s v="Quarterly"/>
  </r>
  <r>
    <s v="EVS00945"/>
    <n v="37.540799999999997"/>
    <n v="127.082324"/>
    <s v="9223 Seoul Ave"/>
    <s v=" Seoul"/>
    <s v="South Korea"/>
    <s v="South Korea"/>
    <s v="Asia"/>
    <s v="DC Fast Charger"/>
    <n v="0.39"/>
    <d v="2025-07-24T00:00:00"/>
    <s v="9.00-21.00"/>
    <d v="1900-01-11T00:00:00"/>
    <n v="19.73"/>
    <n v="25"/>
    <x v="1"/>
    <x v="3"/>
    <s v="Type 2"/>
    <n v="2022"/>
    <s v="No"/>
    <n v="4.0999999999999996"/>
    <n v="9"/>
    <s v="Annually"/>
  </r>
  <r>
    <s v="EVS00946"/>
    <n v="19.441839999999999"/>
    <n v="-99.144475999999997"/>
    <s v="3808 Mexico City Ave"/>
    <s v=" Mexico City"/>
    <s v="Mexico"/>
    <s v="Mexico"/>
    <s v="North America"/>
    <s v="DC Fast Charger"/>
    <n v="0.25"/>
    <d v="2025-07-24T00:00:00"/>
    <s v="9.00-21.00"/>
    <d v="1900-01-11T00:00:00"/>
    <n v="1.27"/>
    <n v="90"/>
    <x v="0"/>
    <x v="3"/>
    <s v="CCS"/>
    <n v="2023"/>
    <s v="No"/>
    <n v="4"/>
    <n v="9"/>
    <s v="Monthly"/>
  </r>
  <r>
    <s v="EVS00947"/>
    <n v="-23.574964999999999"/>
    <n v="-46.570013000000003"/>
    <s v="4297 SÃ£o Paulo Ave"/>
    <s v=" SÃ£o Paulo"/>
    <s v="Brazil"/>
    <s v="Brazil"/>
    <s v="South America"/>
    <s v="DC Fast Charger"/>
    <n v="0.28999999999999998"/>
    <s v="6:00-22:00"/>
    <s v="6:00-22:00"/>
    <d v="1899-12-30T16:04:48"/>
    <n v="11.28"/>
    <n v="17"/>
    <x v="4"/>
    <x v="2"/>
    <s v="Type 2, Tesla"/>
    <n v="2017"/>
    <s v="No"/>
    <n v="4.3"/>
    <n v="1"/>
    <s v="Monthly"/>
  </r>
  <r>
    <s v="EVS00948"/>
    <n v="-23.647162000000002"/>
    <n v="-46.672471000000002"/>
    <s v="9213 SÃ£o Paulo Ave"/>
    <s v=" SÃ£o Paulo"/>
    <s v="Brazil"/>
    <s v="Brazil"/>
    <s v="South America"/>
    <s v="DC Fast Charger"/>
    <n v="0.46"/>
    <d v="2025-07-24T00:00:00"/>
    <s v="9.00-21.00"/>
    <d v="1900-01-11T00:00:00"/>
    <n v="13.63"/>
    <n v="20"/>
    <x v="3"/>
    <x v="3"/>
    <s v="CHAdeMO, Type 2"/>
    <n v="2014"/>
    <s v="No"/>
    <n v="4.9000000000000004"/>
    <n v="5"/>
    <s v="Quarterly"/>
  </r>
  <r>
    <s v="EVS00949"/>
    <n v="13.726108999999999"/>
    <n v="100.52936800000001"/>
    <s v="2813 Bangkok Ave"/>
    <s v=" Bangkok"/>
    <s v="Thailand"/>
    <s v="Thailand"/>
    <s v="Asia"/>
    <s v="DC Fast Charger"/>
    <n v="0.12"/>
    <s v="9:00-18:00"/>
    <s v="9:00-18:00"/>
    <d v="1899-12-30T08:52:48"/>
    <n v="4.97"/>
    <n v="11"/>
    <x v="1"/>
    <x v="2"/>
    <s v="Type 2"/>
    <n v="2011"/>
    <s v="Yes"/>
    <n v="4"/>
    <n v="8"/>
    <s v="Annually"/>
  </r>
  <r>
    <s v="EVS00951"/>
    <n v="68.260454999999993"/>
    <n v="20.084403999999999"/>
    <s v="7586 Random Rd"/>
    <n v="0"/>
    <s v="Not Found"/>
    <s v="Not Found"/>
    <s v="Not Found"/>
    <s v="DC Fast Charger"/>
    <n v="0.39"/>
    <s v="9:00-18:00"/>
    <s v="9:00-18:00"/>
    <d v="1899-12-30T08:52:48"/>
    <n v="12.83"/>
    <n v="68"/>
    <x v="4"/>
    <x v="3"/>
    <s v="CHAdeMO"/>
    <n v="2013"/>
    <s v="No"/>
    <n v="4.4000000000000004"/>
    <n v="5"/>
    <s v="Quarterly"/>
  </r>
  <r>
    <s v="EVS00953"/>
    <n v="37.878478999999999"/>
    <n v="-122.354907"/>
    <s v="7109 San Francisco Ave"/>
    <s v=" San Francisco"/>
    <s v="United States"/>
    <s v="United States"/>
    <s v="North America"/>
    <s v="DC Fast Charger"/>
    <n v="0.41"/>
    <s v="6:00-22:00"/>
    <s v="6:00-22:00"/>
    <d v="1899-12-30T16:04:48"/>
    <n v="3.43"/>
    <n v="48"/>
    <x v="4"/>
    <x v="2"/>
    <s v="CCS, Type 2"/>
    <n v="2011"/>
    <s v="No"/>
    <n v="3.8"/>
    <n v="6"/>
    <s v="Annually"/>
  </r>
  <r>
    <s v="EVS00954"/>
    <n v="43.725952999999997"/>
    <n v="-79.310101000000003"/>
    <s v="1558 Toronto Ave"/>
    <s v=" Toronto"/>
    <s v="Canada"/>
    <s v="Canada"/>
    <s v="North America"/>
    <s v="DC Fast Charger"/>
    <n v="0.32"/>
    <s v="6:00-22:00"/>
    <s v="6:00-22:00"/>
    <d v="1899-12-30T16:04:48"/>
    <n v="5.29"/>
    <n v="44"/>
    <x v="1"/>
    <x v="1"/>
    <s v="CCS, Type 2"/>
    <n v="2010"/>
    <s v="Yes"/>
    <n v="4.2"/>
    <n v="7"/>
    <s v="Quarterly"/>
  </r>
  <r>
    <s v="EVS00956"/>
    <n v="39.864640000000001"/>
    <n v="116.30452"/>
    <s v="5232 Beijing Ave"/>
    <s v=" Beijing"/>
    <s v="China"/>
    <s v="China"/>
    <s v="Asia"/>
    <s v="DC Fast Charger"/>
    <n v="0.47"/>
    <s v="6:00-22:00"/>
    <s v="6:00-22:00"/>
    <d v="1899-12-30T16:04:48"/>
    <n v="5.4"/>
    <n v="39"/>
    <x v="2"/>
    <x v="3"/>
    <s v="CCS, CHAdeMO"/>
    <n v="2018"/>
    <s v="No"/>
    <n v="3.6"/>
    <n v="7"/>
    <s v="Monthly"/>
  </r>
  <r>
    <s v="EVS00961"/>
    <n v="68.125370000000004"/>
    <n v="-162.60592"/>
    <s v="5928 Random Rd"/>
    <n v="0"/>
    <s v="Not Found"/>
    <s v="Not Found"/>
    <s v="Not Found"/>
    <s v="DC Fast Charger"/>
    <n v="0.22"/>
    <s v="9:00-18:00"/>
    <s v="9:00-18:00"/>
    <d v="1899-12-30T08:52:48"/>
    <n v="4.76"/>
    <n v="31"/>
    <x v="3"/>
    <x v="2"/>
    <s v="CCS, Tesla"/>
    <n v="2019"/>
    <s v="No"/>
    <n v="3.2"/>
    <n v="6"/>
    <s v="Quarterly"/>
  </r>
  <r>
    <s v="EVS00965"/>
    <n v="19.549961"/>
    <n v="-99.005790000000005"/>
    <s v="6409 Mexico City Ave"/>
    <s v=" Mexico City"/>
    <s v="Mexico"/>
    <s v="Mexico"/>
    <s v="North America"/>
    <s v="DC Fast Charger"/>
    <n v="0.24"/>
    <s v="9:00-18:00"/>
    <s v="9:00-18:00"/>
    <d v="1899-12-30T08:52:48"/>
    <n v="1.36"/>
    <n v="58"/>
    <x v="0"/>
    <x v="0"/>
    <s v="CHAdeMO"/>
    <n v="2013"/>
    <s v="No"/>
    <n v="4.0999999999999996"/>
    <n v="8"/>
    <s v="Monthly"/>
  </r>
  <r>
    <s v="EVS00967"/>
    <n v="19.560193999999999"/>
    <n v="-99.102411000000004"/>
    <s v="6177 Mexico City Ave"/>
    <s v=" Mexico City"/>
    <s v="Mexico"/>
    <s v="Mexico"/>
    <s v="North America"/>
    <s v="DC Fast Charger"/>
    <n v="0.36"/>
    <s v="6:00-22:00"/>
    <s v="6:00-22:00"/>
    <d v="1899-12-30T16:04:48"/>
    <n v="9.3800000000000008"/>
    <n v="50"/>
    <x v="3"/>
    <x v="0"/>
    <s v="Tesla"/>
    <n v="2010"/>
    <s v="Yes"/>
    <n v="3.8"/>
    <n v="9"/>
    <s v="Quarterly"/>
  </r>
  <r>
    <s v="EVS00969"/>
    <n v="43.747557"/>
    <n v="-79.317284000000001"/>
    <s v="5334 Toronto Ave"/>
    <s v=" Toronto"/>
    <s v="Canada"/>
    <s v="Canada"/>
    <s v="North America"/>
    <s v="DC Fast Charger"/>
    <n v="0.42"/>
    <s v="6:00-22:00"/>
    <s v="6:00-22:00"/>
    <d v="1899-12-30T16:04:48"/>
    <n v="0.96"/>
    <n v="31"/>
    <x v="3"/>
    <x v="1"/>
    <s v="CHAdeMO, Tesla"/>
    <n v="2018"/>
    <s v="No"/>
    <n v="4.4000000000000004"/>
    <n v="4"/>
    <s v="Quarterly"/>
  </r>
  <r>
    <s v="EVS00971"/>
    <n v="43.912875999999997"/>
    <n v="-52.471868999999998"/>
    <s v="668 Random Rd"/>
    <s v="Error"/>
    <s v="Error"/>
    <s v="Error"/>
    <s v="Error"/>
    <s v="DC Fast Charger"/>
    <n v="0.37"/>
    <s v="9:00-18:00"/>
    <s v="9:00-18:00"/>
    <d v="1899-12-30T08:52:48"/>
    <n v="8.52"/>
    <n v="77"/>
    <x v="3"/>
    <x v="2"/>
    <s v="Type 2"/>
    <n v="2011"/>
    <s v="No"/>
    <n v="4.7"/>
    <n v="9"/>
    <s v="Monthly"/>
  </r>
  <r>
    <s v="EVS00972"/>
    <n v="13.746297999999999"/>
    <n v="100.49524599999999"/>
    <s v="7130 Bangkok Ave"/>
    <s v=" Bangkok"/>
    <s v="Thailand"/>
    <s v="Thailand"/>
    <s v="Asia"/>
    <s v="DC Fast Charger"/>
    <n v="0.21"/>
    <d v="2025-07-24T00:00:00"/>
    <s v="9.00-21.00"/>
    <d v="1900-01-11T00:00:00"/>
    <n v="19.23"/>
    <n v="90"/>
    <x v="3"/>
    <x v="1"/>
    <s v="CCS, Type 2"/>
    <n v="2010"/>
    <s v="No"/>
    <n v="4.5"/>
    <n v="9"/>
    <s v="Quarterly"/>
  </r>
  <r>
    <s v="EVS00974"/>
    <n v="37.713602000000002"/>
    <n v="-122.335784"/>
    <s v="4085 San Francisco Ave"/>
    <s v=" San Francisco"/>
    <s v="United States"/>
    <s v="United States"/>
    <s v="North America"/>
    <s v="DC Fast Charger"/>
    <n v="0.17"/>
    <s v="9:00-18:00"/>
    <s v="9:00-18:00"/>
    <d v="1899-12-30T08:52:48"/>
    <n v="2.42"/>
    <n v="26"/>
    <x v="4"/>
    <x v="0"/>
    <s v="CCS, Type 2"/>
    <n v="2019"/>
    <s v="No"/>
    <n v="3.2"/>
    <n v="10"/>
    <s v="Quarterly"/>
  </r>
  <r>
    <s v="EVS00976"/>
    <n v="-23.554411000000002"/>
    <n v="-46.552900999999999"/>
    <s v="3263 SÃ£o Paulo Ave"/>
    <s v=" SÃ£o Paulo"/>
    <s v="Brazil"/>
    <s v="Brazil"/>
    <s v="South America"/>
    <s v="DC Fast Charger"/>
    <n v="0.34"/>
    <s v="6:00-22:00"/>
    <s v="6:00-22:00"/>
    <d v="1899-12-30T16:04:48"/>
    <n v="16.45"/>
    <n v="35"/>
    <x v="4"/>
    <x v="0"/>
    <s v="CCS, Tesla"/>
    <n v="2014"/>
    <s v="Yes"/>
    <n v="3.4"/>
    <n v="9"/>
    <s v="Quarterly"/>
  </r>
  <r>
    <s v="EVS00977"/>
    <n v="34.017651999999998"/>
    <n v="-118.23448399999999"/>
    <s v="4857 Los Angeles Ave"/>
    <s v=" Los Angeles"/>
    <s v="United States"/>
    <s v="United States"/>
    <s v="North America"/>
    <s v="DC Fast Charger"/>
    <n v="0.27"/>
    <d v="2025-07-24T00:00:00"/>
    <s v="9.00-21.00"/>
    <d v="1900-01-11T00:00:00"/>
    <n v="10.75"/>
    <n v="95"/>
    <x v="0"/>
    <x v="2"/>
    <s v="Type 2"/>
    <n v="2012"/>
    <s v="Yes"/>
    <n v="4"/>
    <n v="7"/>
    <s v="Annually"/>
  </r>
  <r>
    <s v="EVS00978"/>
    <n v="55.895445000000002"/>
    <n v="37.580547000000003"/>
    <s v="7975 Moscow Ave"/>
    <s v=" Moscow"/>
    <s v="Russia"/>
    <s v="Russia"/>
    <s v="Europe"/>
    <s v="DC Fast Charger"/>
    <n v="0.47"/>
    <s v="9:00-18:00"/>
    <s v="9:00-18:00"/>
    <d v="1899-12-30T08:52:48"/>
    <n v="10.44"/>
    <n v="89"/>
    <x v="0"/>
    <x v="3"/>
    <s v="CHAdeMO"/>
    <n v="2011"/>
    <s v="Yes"/>
    <n v="3.2"/>
    <n v="9"/>
    <s v="Monthly"/>
  </r>
  <r>
    <s v="EVS00984"/>
    <n v="43.792112000000003"/>
    <n v="-79.389308"/>
    <s v="4565 Toronto Ave"/>
    <s v=" Toronto"/>
    <s v="Canada"/>
    <s v="Canada"/>
    <s v="North America"/>
    <s v="DC Fast Charger"/>
    <n v="0.36"/>
    <d v="2025-07-24T00:00:00"/>
    <s v="9.00-21.00"/>
    <d v="1900-01-11T00:00:00"/>
    <n v="9.0399999999999991"/>
    <n v="32"/>
    <x v="0"/>
    <x v="2"/>
    <s v="CCS"/>
    <n v="2018"/>
    <s v="No"/>
    <n v="3.9"/>
    <n v="5"/>
    <s v="Annually"/>
  </r>
  <r>
    <s v="EVS00985"/>
    <n v="37.677329999999998"/>
    <n v="126.97825"/>
    <s v="5456 Seoul Ave"/>
    <s v=" Seoul"/>
    <s v="South Korea"/>
    <s v="South Korea"/>
    <s v="Asia"/>
    <s v="DC Fast Charger"/>
    <n v="0.13"/>
    <d v="2025-07-24T00:00:00"/>
    <s v="9.00-21.00"/>
    <d v="1900-01-11T00:00:00"/>
    <n v="8.7200000000000006"/>
    <n v="69"/>
    <x v="4"/>
    <x v="2"/>
    <s v="Tesla"/>
    <n v="2020"/>
    <s v="Yes"/>
    <n v="3"/>
    <n v="4"/>
    <s v="Quarterly"/>
  </r>
  <r>
    <s v="EVS00986"/>
    <n v="55.862577999999999"/>
    <n v="37.622793000000001"/>
    <s v="8426 Moscow Ave"/>
    <s v=" Moscow"/>
    <s v="Russia"/>
    <s v="Russia"/>
    <s v="Europe"/>
    <s v="DC Fast Charger"/>
    <n v="0.37"/>
    <d v="2025-07-24T00:00:00"/>
    <s v="9.00-21.00"/>
    <d v="1900-01-11T00:00:00"/>
    <n v="1.46"/>
    <n v="75"/>
    <x v="1"/>
    <x v="0"/>
    <s v="Tesla"/>
    <n v="2018"/>
    <s v="No"/>
    <n v="3.9"/>
    <n v="8"/>
    <s v="Annually"/>
  </r>
  <r>
    <s v="EVS00987"/>
    <n v="41.939777999999997"/>
    <n v="-87.754762999999997"/>
    <s v="1186 Chicago Ave"/>
    <s v=" Chicago"/>
    <s v="United States"/>
    <s v="United States"/>
    <s v="North America"/>
    <s v="DC Fast Charger"/>
    <n v="0.24"/>
    <s v="9:00-18:00"/>
    <s v="9:00-18:00"/>
    <d v="1899-12-30T08:52:48"/>
    <n v="12.72"/>
    <n v="98"/>
    <x v="0"/>
    <x v="1"/>
    <s v="CHAdeMO"/>
    <n v="2018"/>
    <s v="No"/>
    <n v="4"/>
    <n v="2"/>
    <s v="Quarterly"/>
  </r>
  <r>
    <s v="EVS00988"/>
    <n v="19.413665999999999"/>
    <n v="-99.090063999999998"/>
    <s v="6207 Mexico City Ave"/>
    <s v=" Mexico City"/>
    <s v="Mexico"/>
    <s v="Mexico"/>
    <s v="North America"/>
    <s v="DC Fast Charger"/>
    <n v="0.48"/>
    <s v="6:00-22:00"/>
    <s v="6:00-22:00"/>
    <d v="1899-12-30T16:04:48"/>
    <n v="13.41"/>
    <n v="48"/>
    <x v="0"/>
    <x v="1"/>
    <s v="Tesla, CHAdeMO"/>
    <n v="2018"/>
    <s v="No"/>
    <n v="3.4"/>
    <n v="8"/>
    <s v="Monthly"/>
  </r>
  <r>
    <s v="EVS00994"/>
    <n v="37.665050000000001"/>
    <n v="126.94654800000001"/>
    <s v="9132 Seoul Ave"/>
    <s v=" Seoul"/>
    <s v="South Korea"/>
    <s v="South Korea"/>
    <s v="Asia"/>
    <s v="DC Fast Charger"/>
    <n v="0.35"/>
    <d v="2025-07-24T00:00:00"/>
    <s v="9.00-21.00"/>
    <d v="1900-01-11T00:00:00"/>
    <n v="17.760000000000002"/>
    <n v="87"/>
    <x v="3"/>
    <x v="1"/>
    <s v="CHAdeMO, CCS"/>
    <n v="2020"/>
    <s v="Yes"/>
    <n v="3.4"/>
    <n v="3"/>
    <s v="Monthly"/>
  </r>
  <r>
    <s v="EVS00995"/>
    <n v="34.104595000000003"/>
    <n v="-118.381747"/>
    <s v="5328 Los Angeles Ave"/>
    <s v=" Los Angeles"/>
    <s v="United States"/>
    <s v="United States"/>
    <s v="North America"/>
    <s v="DC Fast Charger"/>
    <n v="0.35"/>
    <d v="2025-07-24T00:00:00"/>
    <s v="9.00-21.00"/>
    <d v="1900-01-11T00:00:00"/>
    <n v="9.48"/>
    <n v="33"/>
    <x v="1"/>
    <x v="2"/>
    <s v="Type 2, CHAdeMO"/>
    <n v="2020"/>
    <s v="No"/>
    <n v="3.5"/>
    <n v="7"/>
    <s v="Quarterly"/>
  </r>
  <r>
    <s v="EVS00996"/>
    <n v="41.979413000000001"/>
    <n v="-87.643129999999999"/>
    <s v="1582 Chicago Ave"/>
    <s v=" Chicago"/>
    <s v="United States"/>
    <s v="United States"/>
    <s v="North America"/>
    <s v="DC Fast Charger"/>
    <n v="0.49"/>
    <d v="2025-07-24T00:00:00"/>
    <s v="9.00-21.00"/>
    <d v="1900-01-11T00:00:00"/>
    <n v="14.6"/>
    <n v="22"/>
    <x v="1"/>
    <x v="0"/>
    <s v="Tesla, CCS"/>
    <n v="2022"/>
    <s v="Yes"/>
    <n v="4.5999999999999996"/>
    <n v="3"/>
    <s v="Monthly"/>
  </r>
  <r>
    <s v="EVS00998"/>
    <n v="25.30902"/>
    <n v="55.255465999999998"/>
    <s v="5941 Dubai Ave"/>
    <s v=" Dubai"/>
    <s v="United Arab Emirates"/>
    <s v="United Arab Emirates"/>
    <s v="Asia"/>
    <s v="DC Fast Charger"/>
    <n v="0.35"/>
    <d v="2025-07-24T00:00:00"/>
    <s v="9.00-21.00"/>
    <d v="1900-01-11T00:00:00"/>
    <n v="6.29"/>
    <n v="12"/>
    <x v="3"/>
    <x v="3"/>
    <s v="CHAdeMO"/>
    <n v="2018"/>
    <s v="Yes"/>
    <n v="4.5"/>
    <n v="7"/>
    <s v="Quarterly"/>
  </r>
  <r>
    <s v="EVS01000"/>
    <n v="55.723394999999996"/>
    <n v="37.504418000000001"/>
    <s v="8052 Moscow Ave"/>
    <s v=" Moscow"/>
    <s v="Russia"/>
    <s v="Russia"/>
    <s v="Europe"/>
    <s v="DC Fast Charger"/>
    <n v="0.34"/>
    <d v="2025-07-24T00:00:00"/>
    <s v="9.00-21.00"/>
    <d v="1900-01-11T00:00:00"/>
    <n v="7.79"/>
    <n v="95"/>
    <x v="2"/>
    <x v="1"/>
    <s v="Tesla"/>
    <n v="2015"/>
    <s v="No"/>
    <n v="3.6"/>
    <n v="5"/>
    <s v="Monthly"/>
  </r>
  <r>
    <s v="EVS01002"/>
    <n v="41.946969000000003"/>
    <n v="-87.719023000000007"/>
    <s v="9829 Chicago Ave"/>
    <s v=" Chicago"/>
    <s v="United States"/>
    <s v="United States"/>
    <s v="North America"/>
    <s v="DC Fast Charger"/>
    <n v="0.31"/>
    <d v="2025-07-24T00:00:00"/>
    <s v="9.00-21.00"/>
    <d v="1900-01-11T00:00:00"/>
    <n v="1.28"/>
    <n v="92"/>
    <x v="0"/>
    <x v="0"/>
    <s v="CHAdeMO"/>
    <n v="2019"/>
    <s v="No"/>
    <n v="3.3"/>
    <n v="6"/>
    <s v="Quarterly"/>
  </r>
  <r>
    <s v="EVS01006"/>
    <n v="25.263779"/>
    <n v="55.382877000000001"/>
    <s v="8901 Dubai Ave"/>
    <s v=" Dubai"/>
    <s v="United Arab Emirates"/>
    <s v="United Arab Emirates"/>
    <s v="Asia"/>
    <s v="DC Fast Charger"/>
    <n v="0.26"/>
    <d v="2025-07-24T00:00:00"/>
    <s v="9.00-21.00"/>
    <d v="1900-01-11T00:00:00"/>
    <n v="2.57"/>
    <n v="18"/>
    <x v="4"/>
    <x v="3"/>
    <s v="CCS"/>
    <n v="2013"/>
    <s v="Yes"/>
    <n v="4.3"/>
    <n v="3"/>
    <s v="Quarterly"/>
  </r>
  <r>
    <s v="EVS01007"/>
    <n v="25.368635999999999"/>
    <n v="55.272185999999998"/>
    <s v="3827 Dubai Ave"/>
    <s v=" Dubai"/>
    <s v="United Arab Emirates"/>
    <s v="United Arab Emirates"/>
    <s v="Asia"/>
    <s v="DC Fast Charger"/>
    <n v="0.15"/>
    <s v="9:00-18:00"/>
    <s v="9:00-18:00"/>
    <d v="1899-12-30T08:52:48"/>
    <n v="16.010000000000002"/>
    <n v="89"/>
    <x v="0"/>
    <x v="1"/>
    <s v="Type 2, CHAdeMO"/>
    <n v="2018"/>
    <s v="Yes"/>
    <n v="3.8"/>
    <n v="7"/>
    <s v="Quarterly"/>
  </r>
  <r>
    <s v="EVS01013"/>
    <n v="39.813102000000001"/>
    <n v="116.352948"/>
    <s v="3260 Beijing Ave"/>
    <s v=" Beijing"/>
    <s v="China"/>
    <s v="China"/>
    <s v="Asia"/>
    <s v="DC Fast Charger"/>
    <n v="0.18"/>
    <d v="2025-07-24T00:00:00"/>
    <s v="9.00-21.00"/>
    <d v="1900-01-11T00:00:00"/>
    <n v="9.66"/>
    <n v="99"/>
    <x v="2"/>
    <x v="1"/>
    <s v="Type 2, Tesla"/>
    <n v="2013"/>
    <s v="Yes"/>
    <n v="4.5"/>
    <n v="4"/>
    <s v="Monthly"/>
  </r>
  <r>
    <s v="EVS01014"/>
    <n v="37.777825999999997"/>
    <n v="-122.369371"/>
    <s v="6001 San Francisco Ave"/>
    <s v=" San Francisco"/>
    <s v="United States"/>
    <s v="United States"/>
    <s v="North America"/>
    <s v="DC Fast Charger"/>
    <n v="0.38"/>
    <s v="6:00-22:00"/>
    <s v="6:00-22:00"/>
    <d v="1899-12-30T16:04:48"/>
    <n v="17.309999999999999"/>
    <n v="65"/>
    <x v="2"/>
    <x v="3"/>
    <s v="CHAdeMO"/>
    <n v="2018"/>
    <s v="Yes"/>
    <n v="3.8"/>
    <n v="2"/>
    <s v="Quarterly"/>
  </r>
  <r>
    <s v="EVS01020"/>
    <n v="-33.832616000000002"/>
    <n v="18.435348999999999"/>
    <s v="3607 Cape Town Ave"/>
    <s v=" Cape Town"/>
    <s v="South Africa"/>
    <s v="South Africa"/>
    <s v="Africa"/>
    <s v="DC Fast Charger"/>
    <n v="0.32"/>
    <d v="2025-07-24T00:00:00"/>
    <s v="9.00-21.00"/>
    <d v="1900-01-11T00:00:00"/>
    <n v="16.010000000000002"/>
    <n v="85"/>
    <x v="3"/>
    <x v="3"/>
    <s v="CCS"/>
    <n v="2012"/>
    <s v="Yes"/>
    <n v="3.2"/>
    <n v="1"/>
    <s v="Quarterly"/>
  </r>
  <r>
    <s v="EVS01021"/>
    <n v="76.220089000000002"/>
    <n v="56.926912000000002"/>
    <s v="705 Random Rd"/>
    <s v="Error"/>
    <s v="Error"/>
    <s v="Error"/>
    <s v="Error"/>
    <s v="DC Fast Charger"/>
    <n v="0.27"/>
    <s v="9:00-18:00"/>
    <s v="9:00-18:00"/>
    <d v="1899-12-30T08:52:48"/>
    <n v="7.79"/>
    <n v="98"/>
    <x v="2"/>
    <x v="3"/>
    <s v="CHAdeMO, Type 2"/>
    <n v="2013"/>
    <s v="No"/>
    <n v="3.8"/>
    <n v="10"/>
    <s v="Annually"/>
  </r>
  <r>
    <s v="EVS01022"/>
    <n v="52.596096000000003"/>
    <n v="13.461102"/>
    <s v="3398 Berlin Ave"/>
    <s v=" Berlin"/>
    <s v="Germany"/>
    <s v="Germany"/>
    <s v="Europe"/>
    <s v="DC Fast Charger"/>
    <n v="0.32"/>
    <s v="6:00-22:00"/>
    <s v="6:00-22:00"/>
    <d v="1899-12-30T16:04:48"/>
    <n v="5.42"/>
    <n v="61"/>
    <x v="1"/>
    <x v="1"/>
    <s v="CCS, Tesla"/>
    <n v="2015"/>
    <s v="Yes"/>
    <n v="4.5999999999999996"/>
    <n v="9"/>
    <s v="Quarterly"/>
  </r>
  <r>
    <s v="EVS01025"/>
    <n v="13.800464"/>
    <n v="100.556506"/>
    <s v="2645 Bangkok Ave"/>
    <s v=" Bangkok"/>
    <s v="Thailand"/>
    <s v="Thailand"/>
    <s v="Asia"/>
    <s v="DC Fast Charger"/>
    <n v="0.33"/>
    <s v="9:00-18:00"/>
    <s v="9:00-18:00"/>
    <d v="1899-12-30T08:52:48"/>
    <n v="0.59"/>
    <n v="88"/>
    <x v="1"/>
    <x v="3"/>
    <s v="CHAdeMO"/>
    <n v="2016"/>
    <s v="Yes"/>
    <n v="4.3"/>
    <n v="7"/>
    <s v="Annually"/>
  </r>
  <r>
    <s v="EVS01031"/>
    <n v="10.46809"/>
    <n v="111.87756"/>
    <s v="7446 Random Rd"/>
    <s v="Error"/>
    <s v="Error"/>
    <s v="Error"/>
    <s v="Error"/>
    <s v="DC Fast Charger"/>
    <n v="0.17"/>
    <s v="6:00-22:00"/>
    <s v="6:00-22:00"/>
    <d v="1899-12-30T16:04:48"/>
    <n v="4.53"/>
    <n v="57"/>
    <x v="0"/>
    <x v="3"/>
    <s v="CCS, CHAdeMO"/>
    <n v="2010"/>
    <s v="Yes"/>
    <n v="4.9000000000000004"/>
    <n v="3"/>
    <s v="Monthly"/>
  </r>
  <r>
    <s v="EVS01032"/>
    <n v="39.967219"/>
    <n v="116.209757"/>
    <s v="3923 Beijing Ave"/>
    <s v=" Beijing"/>
    <s v="China"/>
    <s v="China"/>
    <s v="Asia"/>
    <s v="DC Fast Charger"/>
    <n v="0.49"/>
    <d v="2025-07-24T00:00:00"/>
    <s v="9.00-21.00"/>
    <d v="1900-01-11T00:00:00"/>
    <n v="14.71"/>
    <n v="87"/>
    <x v="0"/>
    <x v="3"/>
    <s v="Type 2, CCS"/>
    <n v="2014"/>
    <s v="No"/>
    <n v="4.2"/>
    <n v="5"/>
    <s v="Quarterly"/>
  </r>
  <r>
    <s v="EVS01033"/>
    <n v="-33.765681999999998"/>
    <n v="18.463484999999999"/>
    <s v="4848 Cape Town Ave"/>
    <s v=" Cape Town"/>
    <s v="South Africa"/>
    <s v="South Africa"/>
    <s v="Africa"/>
    <s v="DC Fast Charger"/>
    <n v="0.44"/>
    <d v="2025-07-24T00:00:00"/>
    <s v="9.00-21.00"/>
    <d v="1900-01-11T00:00:00"/>
    <n v="3.98"/>
    <n v="38"/>
    <x v="3"/>
    <x v="2"/>
    <s v="Tesla"/>
    <n v="2015"/>
    <s v="Yes"/>
    <n v="3.4"/>
    <n v="8"/>
    <s v="Quarterly"/>
  </r>
  <r>
    <s v="EVS01035"/>
    <n v="19.183706999999998"/>
    <n v="72.815128999999999"/>
    <s v="1662 Mumbai Ave"/>
    <s v=" Mumbai"/>
    <s v="India"/>
    <s v="India"/>
    <s v="Asia"/>
    <s v="DC Fast Charger"/>
    <n v="0.44"/>
    <d v="2025-07-24T00:00:00"/>
    <s v="9.00-21.00"/>
    <d v="1900-01-11T00:00:00"/>
    <n v="7.14"/>
    <n v="41"/>
    <x v="3"/>
    <x v="3"/>
    <s v="Type 2"/>
    <n v="2011"/>
    <s v="No"/>
    <n v="4.5999999999999996"/>
    <n v="8"/>
    <s v="Annually"/>
  </r>
  <r>
    <s v="EVS01036"/>
    <n v="39.975344999999997"/>
    <n v="116.372855"/>
    <s v="9976 Beijing Ave"/>
    <s v=" Beijing"/>
    <s v="China"/>
    <s v="China"/>
    <s v="Asia"/>
    <s v="DC Fast Charger"/>
    <n v="0.49"/>
    <d v="2025-07-24T00:00:00"/>
    <s v="9.00-21.00"/>
    <d v="1900-01-11T00:00:00"/>
    <n v="3.39"/>
    <n v="82"/>
    <x v="1"/>
    <x v="0"/>
    <s v="CHAdeMO"/>
    <n v="2019"/>
    <s v="Yes"/>
    <n v="4.7"/>
    <n v="4"/>
    <s v="Quarterly"/>
  </r>
  <r>
    <s v="EVS01039"/>
    <n v="-33.891084999999997"/>
    <n v="151.34946099999999"/>
    <s v="7456 Sydney Ave"/>
    <s v=" Sydney"/>
    <s v="Australia"/>
    <s v="Australia"/>
    <s v="Australia"/>
    <s v="DC Fast Charger"/>
    <n v="0.36"/>
    <d v="2025-07-24T00:00:00"/>
    <s v="9.00-21.00"/>
    <d v="1900-01-11T00:00:00"/>
    <n v="7.75"/>
    <n v="58"/>
    <x v="0"/>
    <x v="3"/>
    <s v="CHAdeMO, CCS"/>
    <n v="2021"/>
    <s v="Yes"/>
    <n v="4.5"/>
    <n v="9"/>
    <s v="Annually"/>
  </r>
  <r>
    <s v="EVS01040"/>
    <n v="52.547184000000001"/>
    <n v="13.495702"/>
    <s v="5592 Berlin Ave"/>
    <s v=" Berlin"/>
    <s v="Germany"/>
    <s v="Germany"/>
    <s v="Europe"/>
    <s v="DC Fast Charger"/>
    <n v="0.23"/>
    <s v="6:00-22:00"/>
    <s v="6:00-22:00"/>
    <d v="1899-12-30T16:04:48"/>
    <n v="11.68"/>
    <n v="51"/>
    <x v="4"/>
    <x v="3"/>
    <s v="Tesla"/>
    <n v="2015"/>
    <s v="Yes"/>
    <n v="4.9000000000000004"/>
    <n v="2"/>
    <s v="Quarterly"/>
  </r>
  <r>
    <s v="EVS01042"/>
    <n v="39.873562999999997"/>
    <n v="116.36757299999999"/>
    <s v="7001 Beijing Ave"/>
    <s v=" Beijing"/>
    <s v="China"/>
    <s v="China"/>
    <s v="Asia"/>
    <s v="DC Fast Charger"/>
    <n v="0.39"/>
    <s v="9:00-18:00"/>
    <s v="9:00-18:00"/>
    <d v="1899-12-30T08:52:48"/>
    <n v="13.09"/>
    <n v="29"/>
    <x v="1"/>
    <x v="3"/>
    <s v="CCS, CHAdeMO"/>
    <n v="2013"/>
    <s v="No"/>
    <n v="4.7"/>
    <n v="6"/>
    <s v="Annually"/>
  </r>
  <r>
    <s v="EVS01048"/>
    <n v="-33.777926000000001"/>
    <n v="151.24901800000001"/>
    <s v="2705 Sydney Ave"/>
    <s v=" Sydney"/>
    <s v="Australia"/>
    <s v="Australia"/>
    <s v="Australia"/>
    <s v="DC Fast Charger"/>
    <n v="0.42"/>
    <s v="9:00-18:00"/>
    <s v="9:00-18:00"/>
    <d v="1899-12-30T08:52:48"/>
    <n v="19.940000000000001"/>
    <n v="14"/>
    <x v="4"/>
    <x v="1"/>
    <s v="Type 2, CCS"/>
    <n v="2017"/>
    <s v="No"/>
    <n v="3.4"/>
    <n v="3"/>
    <s v="Quarterly"/>
  </r>
  <r>
    <s v="EVS01052"/>
    <n v="52.512216000000002"/>
    <n v="13.368708"/>
    <s v="9710 Berlin Ave"/>
    <s v=" Berlin"/>
    <s v="Germany"/>
    <s v="Germany"/>
    <s v="Europe"/>
    <s v="DC Fast Charger"/>
    <n v="0.12"/>
    <s v="6:00-22:00"/>
    <s v="6:00-22:00"/>
    <d v="1899-12-30T16:04:48"/>
    <n v="19.600000000000001"/>
    <n v="16"/>
    <x v="2"/>
    <x v="1"/>
    <s v="Type 2"/>
    <n v="2021"/>
    <s v="Yes"/>
    <n v="3.8"/>
    <n v="4"/>
    <s v="Annually"/>
  </r>
  <r>
    <s v="EVS01054"/>
    <n v="34.078744"/>
    <n v="-118.211302"/>
    <s v="8103 Los Angeles Ave"/>
    <s v=" Los Angeles"/>
    <s v="United States"/>
    <s v="United States"/>
    <s v="North America"/>
    <s v="DC Fast Charger"/>
    <n v="0.41"/>
    <s v="6:00-22:00"/>
    <s v="6:00-22:00"/>
    <d v="1899-12-30T16:04:48"/>
    <n v="1.26"/>
    <n v="99"/>
    <x v="2"/>
    <x v="0"/>
    <s v="CHAdeMO, Tesla"/>
    <n v="2020"/>
    <s v="Yes"/>
    <n v="3.7"/>
    <n v="6"/>
    <s v="Monthly"/>
  </r>
  <r>
    <s v="EVS01055"/>
    <n v="-33.778266000000002"/>
    <n v="18.495593"/>
    <s v="5842 Cape Town Ave"/>
    <s v=" Cape Town"/>
    <s v="South Africa"/>
    <s v="South Africa"/>
    <s v="Africa"/>
    <s v="DC Fast Charger"/>
    <n v="0.48"/>
    <s v="9:00-18:00"/>
    <s v="9:00-18:00"/>
    <d v="1899-12-30T08:52:48"/>
    <n v="10.6"/>
    <n v="12"/>
    <x v="0"/>
    <x v="1"/>
    <s v="Type 2"/>
    <n v="2017"/>
    <s v="Yes"/>
    <n v="4.5999999999999996"/>
    <n v="3"/>
    <s v="Annually"/>
  </r>
  <r>
    <s v="EVS01059"/>
    <n v="39.968228000000003"/>
    <n v="116.267432"/>
    <s v="4999 Beijing Ave"/>
    <s v=" Beijing"/>
    <s v="China"/>
    <s v="China"/>
    <s v="Asia"/>
    <s v="DC Fast Charger"/>
    <n v="0.31"/>
    <s v="6:00-22:00"/>
    <s v="6:00-22:00"/>
    <d v="1899-12-30T16:04:48"/>
    <n v="10.18"/>
    <n v="92"/>
    <x v="4"/>
    <x v="3"/>
    <s v="CCS"/>
    <n v="2015"/>
    <s v="Yes"/>
    <n v="4.5999999999999996"/>
    <n v="10"/>
    <s v="Quarterly"/>
  </r>
  <r>
    <s v="EVS01069"/>
    <n v="19.453164999999998"/>
    <n v="-99.050107999999994"/>
    <s v="7498 Mexico City Ave"/>
    <s v=" Mexico City"/>
    <s v="Mexico"/>
    <s v="Mexico"/>
    <s v="North America"/>
    <s v="DC Fast Charger"/>
    <n v="0.27"/>
    <s v="6:00-22:00"/>
    <s v="6:00-22:00"/>
    <d v="1899-12-30T16:04:48"/>
    <n v="11.2"/>
    <n v="12"/>
    <x v="0"/>
    <x v="1"/>
    <s v="Type 2, CCS"/>
    <n v="2018"/>
    <s v="Yes"/>
    <n v="4.5"/>
    <n v="2"/>
    <s v="Quarterly"/>
  </r>
  <r>
    <s v="EVS01070"/>
    <n v="-23.514284"/>
    <n v="-46.686424000000002"/>
    <s v="4048 SÃ£o Paulo Ave"/>
    <s v=" SÃ£o Paulo"/>
    <s v="Brazil"/>
    <s v="Brazil"/>
    <s v="South America"/>
    <s v="DC Fast Charger"/>
    <n v="0.22"/>
    <s v="6:00-22:00"/>
    <s v="6:00-22:00"/>
    <d v="1899-12-30T16:04:48"/>
    <n v="4.5599999999999996"/>
    <n v="71"/>
    <x v="4"/>
    <x v="1"/>
    <s v="Tesla"/>
    <n v="2020"/>
    <s v="Yes"/>
    <n v="4.2"/>
    <n v="10"/>
    <s v="Monthly"/>
  </r>
  <r>
    <s v="EVS01076"/>
    <n v="37.802751000000001"/>
    <n v="-122.313436"/>
    <s v="680 San Francisco Ave"/>
    <s v=" San Francisco"/>
    <s v="United States"/>
    <s v="United States"/>
    <s v="North America"/>
    <s v="DC Fast Charger"/>
    <n v="0.41"/>
    <s v="9:00-18:00"/>
    <s v="9:00-18:00"/>
    <d v="1899-12-30T08:52:48"/>
    <n v="10.5"/>
    <n v="69"/>
    <x v="1"/>
    <x v="0"/>
    <s v="Type 2, CCS"/>
    <n v="2010"/>
    <s v="Yes"/>
    <n v="4.0999999999999996"/>
    <n v="4"/>
    <s v="Annually"/>
  </r>
  <r>
    <s v="EVS01079"/>
    <n v="19.548508000000002"/>
    <n v="-99.040381999999994"/>
    <s v="1611 Mexico City Ave"/>
    <s v=" Mexico City"/>
    <s v="Mexico"/>
    <s v="Mexico"/>
    <s v="North America"/>
    <s v="DC Fast Charger"/>
    <n v="0.28999999999999998"/>
    <d v="2025-07-24T00:00:00"/>
    <s v="9.00-21.00"/>
    <d v="1900-01-11T00:00:00"/>
    <n v="14.73"/>
    <n v="86"/>
    <x v="2"/>
    <x v="0"/>
    <s v="CCS, CHAdeMO"/>
    <n v="2021"/>
    <s v="Yes"/>
    <n v="4.0999999999999996"/>
    <n v="8"/>
    <s v="Quarterly"/>
  </r>
  <r>
    <s v="EVS01081"/>
    <n v="-61.825276000000002"/>
    <n v="107.341922"/>
    <s v="1657 Random Rd"/>
    <s v="Not Found"/>
    <s v="Not Found"/>
    <s v="Not Found"/>
    <s v="Not Found"/>
    <s v="DC Fast Charger"/>
    <n v="0.38"/>
    <d v="2025-07-24T00:00:00"/>
    <s v="9.00-21.00"/>
    <d v="1900-01-11T00:00:00"/>
    <n v="12.68"/>
    <n v="24"/>
    <x v="3"/>
    <x v="2"/>
    <s v="Type 2"/>
    <n v="2017"/>
    <s v="Yes"/>
    <n v="4.4000000000000004"/>
    <n v="1"/>
    <s v="Monthly"/>
  </r>
  <r>
    <s v="EVS01084"/>
    <n v="19.059246000000002"/>
    <n v="72.925354999999996"/>
    <s v="30 Mumbai Ave"/>
    <s v=" Mumbai"/>
    <s v="India"/>
    <s v="India"/>
    <s v="Asia"/>
    <s v="DC Fast Charger"/>
    <n v="0.23"/>
    <s v="9:00-18:00"/>
    <s v="9:00-18:00"/>
    <d v="1899-12-30T08:52:48"/>
    <n v="16.54"/>
    <n v="59"/>
    <x v="2"/>
    <x v="2"/>
    <s v="CCS"/>
    <n v="2022"/>
    <s v="No"/>
    <n v="3.1"/>
    <n v="5"/>
    <s v="Quarterly"/>
  </r>
  <r>
    <s v="EVS01088"/>
    <n v="19.009129000000001"/>
    <n v="72.919168999999997"/>
    <s v="9216 Mumbai Ave"/>
    <s v=" Mumbai"/>
    <s v="India"/>
    <s v="India"/>
    <s v="Asia"/>
    <s v="DC Fast Charger"/>
    <n v="0.38"/>
    <s v="6:00-22:00"/>
    <s v="6:00-22:00"/>
    <d v="1899-12-30T16:04:48"/>
    <n v="18.77"/>
    <n v="69"/>
    <x v="1"/>
    <x v="2"/>
    <s v="Type 2"/>
    <n v="2020"/>
    <s v="No"/>
    <n v="4.5999999999999996"/>
    <n v="5"/>
    <s v="Quarterly"/>
  </r>
  <r>
    <s v="EVS01100"/>
    <n v="19.486740000000001"/>
    <n v="-99.171030000000002"/>
    <s v="8508 Mexico City Ave"/>
    <s v=" Mexico City"/>
    <s v="Mexico"/>
    <s v="Mexico"/>
    <s v="North America"/>
    <s v="DC Fast Charger"/>
    <n v="0.2"/>
    <s v="9:00-18:00"/>
    <s v="9:00-18:00"/>
    <d v="1899-12-30T08:52:48"/>
    <n v="13.12"/>
    <n v="78"/>
    <x v="1"/>
    <x v="1"/>
    <s v="CCS"/>
    <n v="2013"/>
    <s v="No"/>
    <n v="3.2"/>
    <n v="3"/>
    <s v="Quarterly"/>
  </r>
  <r>
    <s v="EVS01102"/>
    <n v="19.082476"/>
    <n v="72.934374000000005"/>
    <s v="9099 Mumbai Ave"/>
    <s v=" Mumbai"/>
    <s v="India"/>
    <s v="India"/>
    <s v="Asia"/>
    <s v="DC Fast Charger"/>
    <n v="0.16"/>
    <s v="6:00-22:00"/>
    <s v="6:00-22:00"/>
    <d v="1899-12-30T16:04:48"/>
    <n v="6.13"/>
    <n v="70"/>
    <x v="2"/>
    <x v="0"/>
    <s v="Tesla"/>
    <n v="2018"/>
    <s v="Yes"/>
    <n v="4.8"/>
    <n v="7"/>
    <s v="Annually"/>
  </r>
  <r>
    <s v="EVS01103"/>
    <n v="37.537837000000003"/>
    <n v="126.902128"/>
    <s v="8220 Seoul Ave"/>
    <s v=" Seoul"/>
    <s v="South Korea"/>
    <s v="South Korea"/>
    <s v="Asia"/>
    <s v="DC Fast Charger"/>
    <n v="0.22"/>
    <s v="6:00-22:00"/>
    <s v="6:00-22:00"/>
    <d v="1899-12-30T16:04:48"/>
    <n v="2.83"/>
    <n v="38"/>
    <x v="0"/>
    <x v="0"/>
    <s v="CHAdeMO"/>
    <n v="2021"/>
    <s v="No"/>
    <n v="4.0999999999999996"/>
    <n v="3"/>
    <s v="Quarterly"/>
  </r>
  <r>
    <s v="EVS01105"/>
    <n v="19.150635000000001"/>
    <n v="72.952049000000002"/>
    <s v="5707 Mumbai Ave"/>
    <s v=" Mumbai"/>
    <s v="India"/>
    <s v="India"/>
    <s v="Asia"/>
    <s v="DC Fast Charger"/>
    <n v="0.25"/>
    <d v="2025-07-24T00:00:00"/>
    <s v="9.00-21.00"/>
    <d v="1900-01-11T00:00:00"/>
    <n v="14.46"/>
    <n v="62"/>
    <x v="0"/>
    <x v="1"/>
    <s v="Tesla, CCS"/>
    <n v="2011"/>
    <s v="Yes"/>
    <n v="4.3"/>
    <n v="2"/>
    <s v="Quarterly"/>
  </r>
  <r>
    <s v="EVS01108"/>
    <n v="41.970360999999997"/>
    <n v="-87.710414999999998"/>
    <s v="1501 Chicago Ave"/>
    <s v=" Chicago"/>
    <s v="United States"/>
    <s v="United States"/>
    <s v="North America"/>
    <s v="DC Fast Charger"/>
    <n v="0.13"/>
    <s v="9:00-18:00"/>
    <s v="9:00-18:00"/>
    <d v="1899-12-30T08:52:48"/>
    <n v="9.5399999999999991"/>
    <n v="87"/>
    <x v="1"/>
    <x v="3"/>
    <s v="Tesla"/>
    <n v="2017"/>
    <s v="No"/>
    <n v="3.1"/>
    <n v="10"/>
    <s v="Annually"/>
  </r>
  <r>
    <s v="EVS01109"/>
    <n v="-33.851793000000001"/>
    <n v="18.473575"/>
    <s v="6052 Cape Town Ave"/>
    <s v=" Cape Town"/>
    <s v="South Africa"/>
    <s v="South Africa"/>
    <s v="Africa"/>
    <s v="DC Fast Charger"/>
    <n v="0.17"/>
    <s v="9:00-18:00"/>
    <s v="9:00-18:00"/>
    <d v="1899-12-30T08:52:48"/>
    <n v="5.46"/>
    <n v="14"/>
    <x v="0"/>
    <x v="0"/>
    <s v="CCS"/>
    <n v="2020"/>
    <s v="Yes"/>
    <n v="3.8"/>
    <n v="1"/>
    <s v="Monthly"/>
  </r>
  <r>
    <s v="EVS01111"/>
    <n v="-34.974387"/>
    <n v="-24.158418999999999"/>
    <s v="1129 Random Rd"/>
    <s v="Error"/>
    <s v="Error"/>
    <s v="Error"/>
    <s v="Error"/>
    <s v="DC Fast Charger"/>
    <n v="0.38"/>
    <d v="2025-07-24T00:00:00"/>
    <s v="9.00-21.00"/>
    <d v="1900-01-11T00:00:00"/>
    <n v="18.899999999999999"/>
    <n v="80"/>
    <x v="3"/>
    <x v="0"/>
    <s v="Type 2, CHAdeMO"/>
    <n v="2020"/>
    <s v="No"/>
    <n v="5"/>
    <n v="2"/>
    <s v="Monthly"/>
  </r>
  <r>
    <s v="EVS01116"/>
    <n v="37.551898000000001"/>
    <n v="127.07297699999999"/>
    <s v="903 Seoul Ave"/>
    <s v=" Seoul"/>
    <s v="South Korea"/>
    <s v="South Korea"/>
    <s v="Asia"/>
    <s v="DC Fast Charger"/>
    <n v="0.27"/>
    <s v="9:00-18:00"/>
    <s v="9:00-18:00"/>
    <d v="1899-12-30T08:52:48"/>
    <n v="2.92"/>
    <n v="87"/>
    <x v="2"/>
    <x v="2"/>
    <s v="CHAdeMO"/>
    <n v="2012"/>
    <s v="Yes"/>
    <n v="3.7"/>
    <n v="6"/>
    <s v="Quarterly"/>
  </r>
  <r>
    <s v="EVS01117"/>
    <n v="-33.839691000000002"/>
    <n v="151.26507899999999"/>
    <s v="2611 Sydney Ave"/>
    <s v=" Sydney"/>
    <s v="Australia"/>
    <s v="Australia"/>
    <s v="Australia"/>
    <s v="DC Fast Charger"/>
    <n v="0.44"/>
    <s v="6:00-22:00"/>
    <s v="6:00-22:00"/>
    <d v="1899-12-30T16:04:48"/>
    <n v="19.32"/>
    <n v="87"/>
    <x v="0"/>
    <x v="1"/>
    <s v="Type 2"/>
    <n v="2010"/>
    <s v="No"/>
    <n v="4.8"/>
    <n v="9"/>
    <s v="Annually"/>
  </r>
  <r>
    <s v="EVS01119"/>
    <n v="-33.769145000000002"/>
    <n v="18.519338000000001"/>
    <s v="8431 Cape Town Ave"/>
    <s v=" Cape Town"/>
    <s v="South Africa"/>
    <s v="South Africa"/>
    <s v="Africa"/>
    <s v="DC Fast Charger"/>
    <n v="0.24"/>
    <s v="9:00-18:00"/>
    <s v="9:00-18:00"/>
    <d v="1899-12-30T08:52:48"/>
    <n v="9.93"/>
    <n v="33"/>
    <x v="0"/>
    <x v="0"/>
    <s v="Type 2, CCS"/>
    <n v="2018"/>
    <s v="Yes"/>
    <n v="4.4000000000000004"/>
    <n v="5"/>
    <s v="Quarterly"/>
  </r>
  <r>
    <s v="EVS01121"/>
    <n v="18.674306999999999"/>
    <n v="14.590934000000001"/>
    <s v="7884 Random Rd"/>
    <n v="0"/>
    <s v="Not Found"/>
    <s v="Not Found"/>
    <s v="Not Found"/>
    <s v="DC Fast Charger"/>
    <n v="0.14000000000000001"/>
    <s v="9:00-18:00"/>
    <s v="9:00-18:00"/>
    <d v="1899-12-30T08:52:48"/>
    <n v="4.67"/>
    <n v="81"/>
    <x v="3"/>
    <x v="0"/>
    <s v="CCS"/>
    <n v="2016"/>
    <s v="Yes"/>
    <n v="3.1"/>
    <n v="10"/>
    <s v="Quarterly"/>
  </r>
  <r>
    <s v="EVS01123"/>
    <n v="-33.709479000000002"/>
    <n v="151.367986"/>
    <s v="6393 Sydney Ave"/>
    <s v=" Sydney"/>
    <s v="Australia"/>
    <s v="Australia"/>
    <s v="Australia"/>
    <s v="DC Fast Charger"/>
    <n v="0.38"/>
    <s v="6:00-22:00"/>
    <s v="6:00-22:00"/>
    <d v="1899-12-30T16:04:48"/>
    <n v="17.89"/>
    <n v="35"/>
    <x v="4"/>
    <x v="3"/>
    <s v="CHAdeMO"/>
    <n v="2014"/>
    <s v="No"/>
    <n v="4.5"/>
    <n v="2"/>
    <s v="Annually"/>
  </r>
  <r>
    <s v="EVS01128"/>
    <n v="-33.715823"/>
    <n v="151.22838400000001"/>
    <s v="1941 Sydney Ave"/>
    <s v=" Sydney"/>
    <s v="Australia"/>
    <s v="Australia"/>
    <s v="Australia"/>
    <s v="DC Fast Charger"/>
    <n v="0.27"/>
    <s v="6:00-22:00"/>
    <s v="6:00-22:00"/>
    <d v="1899-12-30T16:04:48"/>
    <n v="19.98"/>
    <n v="28"/>
    <x v="3"/>
    <x v="1"/>
    <s v="Type 2, CHAdeMO"/>
    <n v="2022"/>
    <s v="No"/>
    <n v="3.4"/>
    <n v="5"/>
    <s v="Annually"/>
  </r>
  <r>
    <s v="EVS01129"/>
    <n v="41.972924999999996"/>
    <n v="-87.613654999999994"/>
    <s v="7403 Chicago Ave"/>
    <s v=" Chicago"/>
    <s v="United States"/>
    <s v="United States"/>
    <s v="North America"/>
    <s v="DC Fast Charger"/>
    <n v="0.39"/>
    <s v="9:00-18:00"/>
    <s v="9:00-18:00"/>
    <d v="1899-12-30T08:52:48"/>
    <n v="19.79"/>
    <n v="71"/>
    <x v="1"/>
    <x v="0"/>
    <s v="CHAdeMO, Type 2"/>
    <n v="2015"/>
    <s v="Yes"/>
    <n v="4.9000000000000004"/>
    <n v="3"/>
    <s v="Annually"/>
  </r>
  <r>
    <s v="EVS01130"/>
    <n v="55.737496"/>
    <n v="37.666834999999999"/>
    <s v="7715 Moscow Ave"/>
    <s v=" Moscow"/>
    <s v="Russia"/>
    <s v="Russia"/>
    <s v="Europe"/>
    <s v="DC Fast Charger"/>
    <n v="0.14000000000000001"/>
    <d v="2025-07-24T00:00:00"/>
    <s v="9.00-21.00"/>
    <d v="1900-01-11T00:00:00"/>
    <n v="15.54"/>
    <n v="75"/>
    <x v="1"/>
    <x v="0"/>
    <s v="Tesla"/>
    <n v="2012"/>
    <s v="No"/>
    <n v="4.5"/>
    <n v="9"/>
    <s v="Monthly"/>
  </r>
  <r>
    <s v="EVS01136"/>
    <n v="13.779263"/>
    <n v="100.459991"/>
    <s v="4375 Bangkok Ave"/>
    <s v=" Bangkok"/>
    <s v="Thailand"/>
    <s v="Thailand"/>
    <s v="Asia"/>
    <s v="DC Fast Charger"/>
    <n v="0.25"/>
    <s v="9:00-18:00"/>
    <s v="9:00-18:00"/>
    <d v="1899-12-30T08:52:48"/>
    <n v="3.03"/>
    <n v="92"/>
    <x v="0"/>
    <x v="0"/>
    <s v="Type 2, CCS"/>
    <n v="2019"/>
    <s v="No"/>
    <n v="4.7"/>
    <n v="9"/>
    <s v="Quarterly"/>
  </r>
  <r>
    <s v="EVS01138"/>
    <n v="25.213189"/>
    <n v="55.285958999999998"/>
    <s v="8939 Dubai Ave"/>
    <s v=" Dubai"/>
    <s v="United Arab Emirates"/>
    <s v="United Arab Emirates"/>
    <s v="Asia"/>
    <s v="DC Fast Charger"/>
    <n v="0.18"/>
    <d v="2025-07-24T00:00:00"/>
    <s v="9.00-21.00"/>
    <d v="1900-01-11T00:00:00"/>
    <n v="12.87"/>
    <n v="38"/>
    <x v="4"/>
    <x v="0"/>
    <s v="CCS"/>
    <n v="2015"/>
    <s v="No"/>
    <n v="3.9"/>
    <n v="1"/>
    <s v="Monthly"/>
  </r>
  <r>
    <s v="EVS01140"/>
    <n v="55.822747"/>
    <n v="37.680999"/>
    <s v="5355 Moscow Ave"/>
    <s v=" Moscow"/>
    <s v="Russia"/>
    <s v="Russia"/>
    <s v="Europe"/>
    <s v="DC Fast Charger"/>
    <n v="0.18"/>
    <s v="6:00-22:00"/>
    <s v="6:00-22:00"/>
    <d v="1899-12-30T16:04:48"/>
    <n v="0.94"/>
    <n v="90"/>
    <x v="0"/>
    <x v="2"/>
    <s v="CCS"/>
    <n v="2022"/>
    <s v="No"/>
    <n v="3.4"/>
    <n v="3"/>
    <s v="Annually"/>
  </r>
  <r>
    <s v="EVS01141"/>
    <n v="9.4459060000000008"/>
    <n v="-55.589153000000003"/>
    <s v="2228 Random Rd"/>
    <s v="Error"/>
    <s v="Error"/>
    <s v="Error"/>
    <s v="Error"/>
    <s v="DC Fast Charger"/>
    <n v="0.24"/>
    <s v="9:00-18:00"/>
    <s v="9:00-18:00"/>
    <d v="1899-12-30T08:52:48"/>
    <n v="19.7"/>
    <n v="37"/>
    <x v="1"/>
    <x v="2"/>
    <s v="CHAdeMO"/>
    <n v="2018"/>
    <s v="Yes"/>
    <n v="3.6"/>
    <n v="5"/>
    <s v="Annually"/>
  </r>
  <r>
    <s v="EVS01143"/>
    <n v="39.828485999999998"/>
    <n v="116.38282"/>
    <s v="4698 Beijing Ave"/>
    <s v=" Beijing"/>
    <s v="China"/>
    <s v="China"/>
    <s v="Asia"/>
    <s v="DC Fast Charger"/>
    <n v="0.2"/>
    <d v="2025-07-24T00:00:00"/>
    <s v="9.00-21.00"/>
    <d v="1900-01-11T00:00:00"/>
    <n v="19.62"/>
    <n v="57"/>
    <x v="0"/>
    <x v="3"/>
    <s v="CHAdeMO"/>
    <n v="2013"/>
    <s v="Yes"/>
    <n v="4.2"/>
    <n v="9"/>
    <s v="Quarterly"/>
  </r>
  <r>
    <s v="EVS01144"/>
    <n v="41.883591000000003"/>
    <n v="-87.76052"/>
    <s v="8473 Chicago Ave"/>
    <s v=" Chicago"/>
    <s v="United States"/>
    <s v="United States"/>
    <s v="North America"/>
    <s v="DC Fast Charger"/>
    <n v="0.4"/>
    <s v="9:00-18:00"/>
    <s v="9:00-18:00"/>
    <d v="1899-12-30T08:52:48"/>
    <n v="0.93"/>
    <n v="12"/>
    <x v="3"/>
    <x v="3"/>
    <s v="Type 2"/>
    <n v="2014"/>
    <s v="No"/>
    <n v="4.0999999999999996"/>
    <n v="10"/>
    <s v="Quarterly"/>
  </r>
  <r>
    <s v="EVS01146"/>
    <n v="-33.876989000000002"/>
    <n v="18.543194"/>
    <s v="7406 Cape Town Ave"/>
    <s v=" Cape Town"/>
    <s v="South Africa"/>
    <s v="South Africa"/>
    <s v="Africa"/>
    <s v="DC Fast Charger"/>
    <n v="0.2"/>
    <s v="6:00-22:00"/>
    <s v="6:00-22:00"/>
    <d v="1899-12-30T16:04:48"/>
    <n v="15.69"/>
    <n v="40"/>
    <x v="3"/>
    <x v="0"/>
    <s v="CCS"/>
    <n v="2011"/>
    <s v="Yes"/>
    <n v="3.5"/>
    <n v="9"/>
    <s v="Monthly"/>
  </r>
  <r>
    <s v="EVS01147"/>
    <n v="39.956952000000001"/>
    <n v="116.43943899999999"/>
    <s v="8929 Beijing Ave"/>
    <s v=" Beijing"/>
    <s v="China"/>
    <s v="China"/>
    <s v="Asia"/>
    <s v="DC Fast Charger"/>
    <n v="0.39"/>
    <d v="2025-07-24T00:00:00"/>
    <s v="9.00-21.00"/>
    <d v="1900-01-11T00:00:00"/>
    <n v="17.75"/>
    <n v="60"/>
    <x v="3"/>
    <x v="0"/>
    <s v="Type 2"/>
    <n v="2019"/>
    <s v="No"/>
    <n v="4.7"/>
    <n v="9"/>
    <s v="Annually"/>
  </r>
  <r>
    <s v="EVS01150"/>
    <n v="52.489021999999999"/>
    <n v="13.367508000000001"/>
    <s v="7783 Berlin Ave"/>
    <s v=" Berlin"/>
    <s v="Germany"/>
    <s v="Germany"/>
    <s v="Europe"/>
    <s v="DC Fast Charger"/>
    <n v="0.45"/>
    <s v="9:00-18:00"/>
    <s v="9:00-18:00"/>
    <d v="1899-12-30T08:52:48"/>
    <n v="11.57"/>
    <n v="81"/>
    <x v="2"/>
    <x v="1"/>
    <s v="Type 2"/>
    <n v="2010"/>
    <s v="Yes"/>
    <n v="3.9"/>
    <n v="2"/>
    <s v="Annually"/>
  </r>
  <r>
    <s v="EVS01152"/>
    <n v="25.27983"/>
    <n v="55.320117000000003"/>
    <s v="6087 Dubai Ave"/>
    <s v=" Dubai"/>
    <s v="United Arab Emirates"/>
    <s v="United Arab Emirates"/>
    <s v="Asia"/>
    <s v="DC Fast Charger"/>
    <n v="0.43"/>
    <s v="9:00-18:00"/>
    <s v="9:00-18:00"/>
    <d v="1899-12-30T08:52:48"/>
    <n v="10.51"/>
    <n v="79"/>
    <x v="1"/>
    <x v="1"/>
    <s v="CCS"/>
    <n v="2015"/>
    <s v="No"/>
    <n v="3.7"/>
    <n v="6"/>
    <s v="Monthly"/>
  </r>
  <r>
    <s v="EVS01154"/>
    <n v="-33.702919000000001"/>
    <n v="18.541643000000001"/>
    <s v="8324 Cape Town Ave"/>
    <s v=" Cape Town"/>
    <s v="South Africa"/>
    <s v="South Africa"/>
    <s v="Africa"/>
    <s v="DC Fast Charger"/>
    <n v="0.12"/>
    <s v="6:00-22:00"/>
    <s v="6:00-22:00"/>
    <d v="1899-12-30T16:04:48"/>
    <n v="16.739999999999998"/>
    <n v="44"/>
    <x v="2"/>
    <x v="1"/>
    <s v="CCS, Tesla"/>
    <n v="2019"/>
    <s v="No"/>
    <n v="4.5"/>
    <n v="10"/>
    <s v="Monthly"/>
  </r>
  <r>
    <s v="EVS01161"/>
    <n v="-89.630746000000002"/>
    <n v="-32.411679999999997"/>
    <s v="2368 Random Rd"/>
    <s v="Not Found"/>
    <s v="Not Found"/>
    <s v="Not Found"/>
    <s v="Not Found"/>
    <s v="DC Fast Charger"/>
    <n v="0.25"/>
    <s v="6:00-22:00"/>
    <s v="6:00-22:00"/>
    <d v="1899-12-30T16:04:48"/>
    <n v="13.77"/>
    <n v="65"/>
    <x v="2"/>
    <x v="0"/>
    <s v="CCS"/>
    <n v="2019"/>
    <s v="No"/>
    <n v="3.3"/>
    <n v="3"/>
    <s v="Annually"/>
  </r>
  <r>
    <s v="EVS01167"/>
    <n v="37.611823000000001"/>
    <n v="126.93987799999999"/>
    <s v="1049 Seoul Ave"/>
    <s v=" Seoul"/>
    <s v="South Korea"/>
    <s v="South Korea"/>
    <s v="Asia"/>
    <s v="DC Fast Charger"/>
    <n v="0.42"/>
    <d v="2025-07-24T00:00:00"/>
    <s v="9.00-21.00"/>
    <d v="1900-01-11T00:00:00"/>
    <n v="1.85"/>
    <n v="22"/>
    <x v="0"/>
    <x v="2"/>
    <s v="CHAdeMO, CCS"/>
    <n v="2015"/>
    <s v="Yes"/>
    <n v="4.2"/>
    <n v="9"/>
    <s v="Annually"/>
  </r>
  <r>
    <s v="EVS01170"/>
    <n v="-33.854097000000003"/>
    <n v="151.333887"/>
    <s v="5944 Sydney Ave"/>
    <s v=" Sydney"/>
    <s v="Australia"/>
    <s v="Australia"/>
    <s v="Australia"/>
    <s v="DC Fast Charger"/>
    <n v="0.11"/>
    <s v="6:00-22:00"/>
    <s v="6:00-22:00"/>
    <d v="1899-12-30T16:04:48"/>
    <n v="16.34"/>
    <n v="65"/>
    <x v="1"/>
    <x v="1"/>
    <s v="CCS, CHAdeMO"/>
    <n v="2012"/>
    <s v="No"/>
    <n v="3.2"/>
    <n v="10"/>
    <s v="Monthly"/>
  </r>
  <r>
    <s v="EVS01172"/>
    <n v="-33.863155999999996"/>
    <n v="18.45439"/>
    <s v="8322 Cape Town Ave"/>
    <s v=" Cape Town"/>
    <s v="South Africa"/>
    <s v="South Africa"/>
    <s v="Africa"/>
    <s v="DC Fast Charger"/>
    <n v="0.32"/>
    <s v="9:00-18:00"/>
    <s v="9:00-18:00"/>
    <d v="1899-12-30T08:52:48"/>
    <n v="16.600000000000001"/>
    <n v="37"/>
    <x v="4"/>
    <x v="3"/>
    <s v="Tesla"/>
    <n v="2023"/>
    <s v="Yes"/>
    <n v="4.4000000000000004"/>
    <n v="9"/>
    <s v="Annually"/>
  </r>
  <r>
    <s v="EVS01180"/>
    <n v="-33.795319999999997"/>
    <n v="18.559228999999998"/>
    <s v="5321 Cape Town Ave"/>
    <s v=" Cape Town"/>
    <s v="South Africa"/>
    <s v="South Africa"/>
    <s v="Africa"/>
    <s v="DC Fast Charger"/>
    <n v="0.31"/>
    <s v="6:00-22:00"/>
    <s v="6:00-22:00"/>
    <d v="1899-12-30T16:04:48"/>
    <n v="11.24"/>
    <n v="36"/>
    <x v="3"/>
    <x v="3"/>
    <s v="Tesla"/>
    <n v="2019"/>
    <s v="Yes"/>
    <n v="3.7"/>
    <n v="2"/>
    <s v="Annually"/>
  </r>
  <r>
    <s v="EVS01181"/>
    <n v="-21.530007999999999"/>
    <n v="-19.543849999999999"/>
    <s v="320 Random Rd"/>
    <s v="Error"/>
    <s v="Error"/>
    <s v="Error"/>
    <s v="Error"/>
    <s v="DC Fast Charger"/>
    <n v="0.28000000000000003"/>
    <d v="2025-07-24T00:00:00"/>
    <s v="9.00-21.00"/>
    <d v="1900-01-11T00:00:00"/>
    <n v="11.82"/>
    <n v="68"/>
    <x v="1"/>
    <x v="1"/>
    <s v="Type 2"/>
    <n v="2023"/>
    <s v="Yes"/>
    <n v="4.2"/>
    <n v="3"/>
    <s v="Monthly"/>
  </r>
  <r>
    <s v="EVS01187"/>
    <n v="19.061513000000001"/>
    <n v="72.976422999999997"/>
    <s v="1865 Mumbai Ave"/>
    <s v=" Mumbai"/>
    <s v="India"/>
    <s v="India"/>
    <s v="Asia"/>
    <s v="DC Fast Charger"/>
    <n v="0.21"/>
    <s v="9:00-18:00"/>
    <s v="9:00-18:00"/>
    <d v="1899-12-30T08:52:48"/>
    <n v="12.91"/>
    <n v="36"/>
    <x v="3"/>
    <x v="1"/>
    <s v="Type 2, Tesla"/>
    <n v="2013"/>
    <s v="Yes"/>
    <n v="4.7"/>
    <n v="2"/>
    <s v="Annually"/>
  </r>
  <r>
    <s v="EVS01189"/>
    <n v="34.057285999999998"/>
    <n v="-118.205731"/>
    <s v="9505 Los Angeles Ave"/>
    <s v=" Los Angeles"/>
    <s v="United States"/>
    <s v="United States"/>
    <s v="North America"/>
    <s v="DC Fast Charger"/>
    <n v="0.15"/>
    <d v="2025-07-24T00:00:00"/>
    <s v="9.00-21.00"/>
    <d v="1900-01-11T00:00:00"/>
    <n v="3.8"/>
    <n v="80"/>
    <x v="2"/>
    <x v="2"/>
    <s v="CHAdeMO"/>
    <n v="2014"/>
    <s v="Yes"/>
    <n v="4.5999999999999996"/>
    <n v="4"/>
    <s v="Annually"/>
  </r>
  <r>
    <s v="EVS01191"/>
    <n v="30.502618999999999"/>
    <n v="78.243519000000006"/>
    <s v="1475 Random Rd"/>
    <n v="0"/>
    <s v="Not Found"/>
    <s v="Not Found"/>
    <s v="Not Found"/>
    <s v="DC Fast Charger"/>
    <n v="0.47"/>
    <s v="9:00-18:00"/>
    <s v="9:00-18:00"/>
    <d v="1899-12-30T08:52:48"/>
    <n v="3.93"/>
    <n v="61"/>
    <x v="4"/>
    <x v="1"/>
    <s v="Tesla, CCS"/>
    <n v="2023"/>
    <s v="No"/>
    <n v="3.9"/>
    <n v="4"/>
    <s v="Monthly"/>
  </r>
  <r>
    <s v="EVS01194"/>
    <n v="19.587605"/>
    <n v="-99.159532999999996"/>
    <s v="6688 Mexico City Ave"/>
    <s v=" Mexico City"/>
    <s v="Mexico"/>
    <s v="Mexico"/>
    <s v="North America"/>
    <s v="DC Fast Charger"/>
    <n v="0.31"/>
    <s v="6:00-22:00"/>
    <s v="6:00-22:00"/>
    <d v="1899-12-30T16:04:48"/>
    <n v="8"/>
    <n v="87"/>
    <x v="3"/>
    <x v="1"/>
    <s v="Type 2, CCS"/>
    <n v="2020"/>
    <s v="Yes"/>
    <n v="4.9000000000000004"/>
    <n v="7"/>
    <s v="Monthly"/>
  </r>
  <r>
    <s v="EVS01195"/>
    <n v="19.538644000000001"/>
    <n v="-99.144963000000004"/>
    <s v="6977 Mexico City Ave"/>
    <s v=" Mexico City"/>
    <s v="Mexico"/>
    <s v="Mexico"/>
    <s v="North America"/>
    <s v="DC Fast Charger"/>
    <n v="0.38"/>
    <s v="6:00-22:00"/>
    <s v="6:00-22:00"/>
    <d v="1899-12-30T16:04:48"/>
    <n v="7.13"/>
    <n v="67"/>
    <x v="3"/>
    <x v="1"/>
    <s v="Type 2, Tesla"/>
    <n v="2012"/>
    <s v="No"/>
    <n v="4.7"/>
    <n v="10"/>
    <s v="Annually"/>
  </r>
  <r>
    <s v="EVS01197"/>
    <n v="25.290762999999998"/>
    <n v="55.300471999999999"/>
    <s v="1383 Dubai Ave"/>
    <s v=" Dubai"/>
    <s v="United Arab Emirates"/>
    <s v="United Arab Emirates"/>
    <s v="Asia"/>
    <s v="DC Fast Charger"/>
    <n v="0.33"/>
    <d v="2025-07-24T00:00:00"/>
    <s v="9.00-21.00"/>
    <d v="1900-01-11T00:00:00"/>
    <n v="9.84"/>
    <n v="15"/>
    <x v="3"/>
    <x v="2"/>
    <s v="Tesla, CCS"/>
    <n v="2011"/>
    <s v="No"/>
    <n v="4.5999999999999996"/>
    <n v="7"/>
    <s v="Annually"/>
  </r>
  <r>
    <s v="EVS01198"/>
    <n v="55.868707999999998"/>
    <n v="37.627279999999999"/>
    <s v="175 Moscow Ave"/>
    <s v=" Moscow"/>
    <s v="Russia"/>
    <s v="Russia"/>
    <s v="Europe"/>
    <s v="DC Fast Charger"/>
    <n v="0.43"/>
    <s v="9:00-18:00"/>
    <s v="9:00-18:00"/>
    <d v="1899-12-30T08:52:48"/>
    <n v="5.78"/>
    <n v="58"/>
    <x v="2"/>
    <x v="2"/>
    <s v="CCS"/>
    <n v="2014"/>
    <s v="Yes"/>
    <n v="3.2"/>
    <n v="3"/>
    <s v="Quarterly"/>
  </r>
  <r>
    <s v="EVS01202"/>
    <n v="25.398689999999998"/>
    <n v="55.318393999999998"/>
    <s v="813 Dubai Ave"/>
    <s v=" Dubai"/>
    <s v="United Arab Emirates"/>
    <s v="United Arab Emirates"/>
    <s v="Asia"/>
    <s v="DC Fast Charger"/>
    <n v="0.12"/>
    <d v="2025-07-24T00:00:00"/>
    <s v="9.00-21.00"/>
    <d v="1900-01-11T00:00:00"/>
    <n v="17.27"/>
    <n v="82"/>
    <x v="4"/>
    <x v="1"/>
    <s v="Type 2, CCS"/>
    <n v="2019"/>
    <s v="Yes"/>
    <n v="4.0999999999999996"/>
    <n v="1"/>
    <s v="Monthly"/>
  </r>
  <r>
    <s v="EVS01208"/>
    <n v="41.908999000000001"/>
    <n v="-87.741071000000005"/>
    <s v="8085 Chicago Ave"/>
    <s v=" Chicago"/>
    <s v="United States"/>
    <s v="United States"/>
    <s v="North America"/>
    <s v="DC Fast Charger"/>
    <n v="0.38"/>
    <s v="9:00-18:00"/>
    <s v="9:00-18:00"/>
    <d v="1899-12-30T08:52:48"/>
    <n v="16.11"/>
    <n v="11"/>
    <x v="0"/>
    <x v="0"/>
    <s v="CCS"/>
    <n v="2017"/>
    <s v="Yes"/>
    <n v="3.7"/>
    <n v="6"/>
    <s v="Quarterly"/>
  </r>
  <r>
    <s v="EVS01213"/>
    <n v="18.994451000000002"/>
    <n v="72.996364"/>
    <s v="111 Mumbai Ave"/>
    <s v=" Mumbai"/>
    <s v="India"/>
    <s v="India"/>
    <s v="Asia"/>
    <s v="DC Fast Charger"/>
    <n v="0.19"/>
    <s v="9:00-18:00"/>
    <s v="9:00-18:00"/>
    <d v="1899-12-30T08:52:48"/>
    <n v="2.91"/>
    <n v="44"/>
    <x v="3"/>
    <x v="1"/>
    <s v="Type 2, CHAdeMO"/>
    <n v="2012"/>
    <s v="Yes"/>
    <n v="3.9"/>
    <n v="1"/>
    <s v="Annually"/>
  </r>
  <r>
    <s v="EVS01214"/>
    <n v="-33.809074000000003"/>
    <n v="18.475245999999999"/>
    <s v="1402 Cape Town Ave"/>
    <s v=" Cape Town"/>
    <s v="South Africa"/>
    <s v="South Africa"/>
    <s v="Africa"/>
    <s v="DC Fast Charger"/>
    <n v="0.23"/>
    <s v="6:00-22:00"/>
    <s v="6:00-22:00"/>
    <d v="1899-12-30T16:04:48"/>
    <n v="13.45"/>
    <n v="31"/>
    <x v="1"/>
    <x v="3"/>
    <s v="CHAdeMO"/>
    <n v="2016"/>
    <s v="No"/>
    <n v="4"/>
    <n v="9"/>
    <s v="Monthly"/>
  </r>
  <r>
    <s v="EVS01215"/>
    <n v="41.991840000000003"/>
    <n v="-87.646674000000004"/>
    <s v="8725 Chicago Ave"/>
    <s v=" Chicago"/>
    <s v="United States"/>
    <s v="United States"/>
    <s v="North America"/>
    <s v="DC Fast Charger"/>
    <n v="0.26"/>
    <d v="2025-07-24T00:00:00"/>
    <s v="9.00-21.00"/>
    <d v="1900-01-11T00:00:00"/>
    <n v="2.19"/>
    <n v="60"/>
    <x v="2"/>
    <x v="3"/>
    <s v="CHAdeMO"/>
    <n v="2019"/>
    <s v="No"/>
    <n v="3.2"/>
    <n v="6"/>
    <s v="Quarterly"/>
  </r>
  <r>
    <s v="EVS01216"/>
    <n v="52.49597"/>
    <n v="13.318486"/>
    <s v="3476 Berlin Ave"/>
    <s v=" Berlin"/>
    <s v="Germany"/>
    <s v="Germany"/>
    <s v="Europe"/>
    <s v="DC Fast Charger"/>
    <n v="0.47"/>
    <s v="6:00-22:00"/>
    <s v="6:00-22:00"/>
    <d v="1899-12-30T16:04:48"/>
    <n v="1.32"/>
    <n v="64"/>
    <x v="0"/>
    <x v="2"/>
    <s v="Type 2"/>
    <n v="2013"/>
    <s v="No"/>
    <n v="4"/>
    <n v="6"/>
    <s v="Quarterly"/>
  </r>
  <r>
    <s v="EVS01217"/>
    <n v="43.617708999999998"/>
    <n v="-79.332306000000003"/>
    <s v="347 Toronto Ave"/>
    <s v=" Toronto"/>
    <s v="Canada"/>
    <s v="Canada"/>
    <s v="North America"/>
    <s v="DC Fast Charger"/>
    <n v="0.21"/>
    <s v="9:00-18:00"/>
    <s v="9:00-18:00"/>
    <d v="1899-12-30T08:52:48"/>
    <n v="2.74"/>
    <n v="19"/>
    <x v="3"/>
    <x v="2"/>
    <s v="Tesla, CHAdeMO"/>
    <n v="2011"/>
    <s v="No"/>
    <n v="3.2"/>
    <n v="4"/>
    <s v="Quarterly"/>
  </r>
  <r>
    <s v="EVS01223"/>
    <n v="41.800258999999997"/>
    <n v="-87.706585000000004"/>
    <s v="1131 Chicago Ave"/>
    <s v=" Chicago"/>
    <s v="United States"/>
    <s v="United States"/>
    <s v="North America"/>
    <s v="DC Fast Charger"/>
    <n v="0.16"/>
    <d v="2025-07-24T00:00:00"/>
    <s v="9.00-21.00"/>
    <d v="1900-01-11T00:00:00"/>
    <n v="8.91"/>
    <n v="37"/>
    <x v="3"/>
    <x v="2"/>
    <s v="CCS"/>
    <n v="2014"/>
    <s v="No"/>
    <n v="3.5"/>
    <n v="6"/>
    <s v="Quarterly"/>
  </r>
  <r>
    <s v="EVS01224"/>
    <n v="13.89818"/>
    <n v="100.425271"/>
    <s v="5000 Bangkok Ave"/>
    <s v=" Bangkok"/>
    <s v="Thailand"/>
    <s v="Thailand"/>
    <s v="Asia"/>
    <s v="DC Fast Charger"/>
    <n v="0.42"/>
    <d v="2025-07-24T00:00:00"/>
    <s v="9.00-21.00"/>
    <d v="1900-01-11T00:00:00"/>
    <n v="10.3"/>
    <n v="90"/>
    <x v="2"/>
    <x v="0"/>
    <s v="Type 2, Tesla"/>
    <n v="2014"/>
    <s v="No"/>
    <n v="3.1"/>
    <n v="10"/>
    <s v="Annually"/>
  </r>
  <r>
    <s v="EVS01225"/>
    <n v="52.430337999999999"/>
    <n v="13.492874"/>
    <s v="5850 Berlin Ave"/>
    <s v=" Berlin"/>
    <s v="Germany"/>
    <s v="Germany"/>
    <s v="Europe"/>
    <s v="DC Fast Charger"/>
    <n v="0.46"/>
    <s v="9:00-18:00"/>
    <s v="9:00-18:00"/>
    <d v="1899-12-30T08:52:48"/>
    <n v="8.08"/>
    <n v="27"/>
    <x v="3"/>
    <x v="2"/>
    <s v="Tesla, CHAdeMO"/>
    <n v="2020"/>
    <s v="Yes"/>
    <n v="3.5"/>
    <n v="2"/>
    <s v="Annually"/>
  </r>
  <r>
    <s v="EVS01228"/>
    <n v="37.588282999999997"/>
    <n v="127.069261"/>
    <s v="7801 Seoul Ave"/>
    <s v=" Seoul"/>
    <s v="South Korea"/>
    <s v="South Korea"/>
    <s v="Asia"/>
    <s v="DC Fast Charger"/>
    <n v="0.28000000000000003"/>
    <s v="6:00-22:00"/>
    <s v="6:00-22:00"/>
    <d v="1899-12-30T16:04:48"/>
    <n v="9.1300000000000008"/>
    <n v="72"/>
    <x v="2"/>
    <x v="3"/>
    <s v="Type 2, CHAdeMO"/>
    <n v="2011"/>
    <s v="Yes"/>
    <n v="3.5"/>
    <n v="3"/>
    <s v="Annually"/>
  </r>
  <r>
    <s v="EVS01229"/>
    <n v="19.407565000000002"/>
    <n v="-99.093726000000004"/>
    <s v="1838 Mexico City Ave"/>
    <s v=" Mexico City"/>
    <s v="Mexico"/>
    <s v="Mexico"/>
    <s v="North America"/>
    <s v="DC Fast Charger"/>
    <n v="0.23"/>
    <d v="2025-07-24T00:00:00"/>
    <s v="9.00-21.00"/>
    <d v="1900-01-11T00:00:00"/>
    <n v="7.92"/>
    <n v="97"/>
    <x v="0"/>
    <x v="1"/>
    <s v="Type 2"/>
    <n v="2014"/>
    <s v="Yes"/>
    <n v="3.1"/>
    <n v="4"/>
    <s v="Monthly"/>
  </r>
  <r>
    <s v="EVS01230"/>
    <n v="19.021260000000002"/>
    <n v="72.927363"/>
    <s v="3094 Mumbai Ave"/>
    <s v=" Mumbai"/>
    <s v="India"/>
    <s v="India"/>
    <s v="Asia"/>
    <s v="DC Fast Charger"/>
    <n v="0.32"/>
    <d v="2025-07-24T00:00:00"/>
    <s v="9.00-21.00"/>
    <d v="1900-01-11T00:00:00"/>
    <n v="13.47"/>
    <n v="83"/>
    <x v="1"/>
    <x v="0"/>
    <s v="CCS, Type 2"/>
    <n v="2021"/>
    <s v="No"/>
    <n v="4.2"/>
    <n v="1"/>
    <s v="Quarterly"/>
  </r>
  <r>
    <s v="EVS01233"/>
    <n v="13.779128999999999"/>
    <n v="100.531587"/>
    <s v="5082 Bangkok Ave"/>
    <s v=" Bangkok"/>
    <s v="Thailand"/>
    <s v="Thailand"/>
    <s v="Asia"/>
    <s v="DC Fast Charger"/>
    <n v="0.17"/>
    <d v="2025-07-24T00:00:00"/>
    <s v="9.00-21.00"/>
    <d v="1900-01-11T00:00:00"/>
    <n v="4.5599999999999996"/>
    <n v="12"/>
    <x v="3"/>
    <x v="1"/>
    <s v="CHAdeMO"/>
    <n v="2018"/>
    <s v="Yes"/>
    <n v="4.3"/>
    <n v="8"/>
    <s v="Quarterly"/>
  </r>
  <r>
    <s v="EVS01239"/>
    <n v="37.505805000000002"/>
    <n v="127.087886"/>
    <s v="4399 Seoul Ave"/>
    <s v=" Seoul"/>
    <s v="South Korea"/>
    <s v="South Korea"/>
    <s v="Asia"/>
    <s v="DC Fast Charger"/>
    <n v="0.44"/>
    <d v="2025-07-24T00:00:00"/>
    <s v="9.00-21.00"/>
    <d v="1900-01-11T00:00:00"/>
    <n v="8.1199999999999992"/>
    <n v="69"/>
    <x v="3"/>
    <x v="3"/>
    <s v="CCS"/>
    <n v="2013"/>
    <s v="Yes"/>
    <n v="4.8"/>
    <n v="2"/>
    <s v="Quarterly"/>
  </r>
  <r>
    <s v="EVS01242"/>
    <n v="41.950239000000003"/>
    <n v="-87.647605999999996"/>
    <s v="6275 Chicago Ave"/>
    <s v=" Chicago"/>
    <s v="United States"/>
    <s v="United States"/>
    <s v="North America"/>
    <s v="DC Fast Charger"/>
    <n v="0.48"/>
    <s v="9:00-18:00"/>
    <s v="9:00-18:00"/>
    <d v="1899-12-30T08:52:48"/>
    <n v="15.35"/>
    <n v="64"/>
    <x v="2"/>
    <x v="2"/>
    <s v="Tesla"/>
    <n v="2019"/>
    <s v="No"/>
    <n v="4.0999999999999996"/>
    <n v="8"/>
    <s v="Quarterly"/>
  </r>
  <r>
    <s v="EVS01243"/>
    <n v="43.702691000000002"/>
    <n v="-79.437608999999995"/>
    <s v="6828 Toronto Ave"/>
    <s v=" Toronto"/>
    <s v="Canada"/>
    <s v="Canada"/>
    <s v="North America"/>
    <s v="DC Fast Charger"/>
    <n v="0.13"/>
    <s v="6:00-22:00"/>
    <s v="6:00-22:00"/>
    <d v="1899-12-30T16:04:48"/>
    <n v="7.02"/>
    <n v="29"/>
    <x v="4"/>
    <x v="1"/>
    <s v="Tesla, Type 2"/>
    <n v="2021"/>
    <s v="No"/>
    <n v="4.4000000000000004"/>
    <n v="4"/>
    <s v="Annually"/>
  </r>
  <r>
    <s v="EVS01245"/>
    <n v="37.841907999999997"/>
    <n v="-122.499472"/>
    <s v="7121 San Francisco Ave"/>
    <s v=" San Francisco"/>
    <s v="United States"/>
    <s v="United States"/>
    <s v="North America"/>
    <s v="DC Fast Charger"/>
    <n v="0.3"/>
    <s v="6:00-22:00"/>
    <s v="6:00-22:00"/>
    <d v="1899-12-30T16:04:48"/>
    <n v="0.79"/>
    <n v="60"/>
    <x v="2"/>
    <x v="0"/>
    <s v="Tesla"/>
    <n v="2021"/>
    <s v="Yes"/>
    <n v="3.7"/>
    <n v="3"/>
    <s v="Quarterly"/>
  </r>
  <r>
    <s v="EVS01246"/>
    <n v="39.848630999999997"/>
    <n v="116.43414300000001"/>
    <s v="2333 Beijing Ave"/>
    <s v=" Beijing"/>
    <s v="China"/>
    <s v="China"/>
    <s v="Asia"/>
    <s v="DC Fast Charger"/>
    <n v="0.44"/>
    <s v="6:00-22:00"/>
    <s v="6:00-22:00"/>
    <d v="1899-12-30T16:04:48"/>
    <n v="2.0499999999999998"/>
    <n v="13"/>
    <x v="3"/>
    <x v="2"/>
    <s v="CCS, Tesla"/>
    <n v="2018"/>
    <s v="No"/>
    <n v="4.4000000000000004"/>
    <n v="7"/>
    <s v="Quarterly"/>
  </r>
  <r>
    <s v="EVS01247"/>
    <n v="39.946663999999998"/>
    <n v="116.254682"/>
    <s v="4874 Beijing Ave"/>
    <s v=" Beijing"/>
    <s v="China"/>
    <s v="China"/>
    <s v="Asia"/>
    <s v="DC Fast Charger"/>
    <n v="0.21"/>
    <d v="2025-07-24T00:00:00"/>
    <s v="9.00-21.00"/>
    <d v="1900-01-11T00:00:00"/>
    <n v="18.88"/>
    <n v="42"/>
    <x v="3"/>
    <x v="1"/>
    <s v="Type 2"/>
    <n v="2017"/>
    <s v="Yes"/>
    <n v="3.2"/>
    <n v="2"/>
    <s v="Annually"/>
  </r>
  <r>
    <s v="EVS01250"/>
    <n v="55.77216"/>
    <n v="37.665604999999999"/>
    <s v="7621 Moscow Ave"/>
    <s v=" Moscow"/>
    <s v="Russia"/>
    <s v="Russia"/>
    <s v="Europe"/>
    <s v="DC Fast Charger"/>
    <n v="0.18"/>
    <d v="2025-07-24T00:00:00"/>
    <s v="9.00-21.00"/>
    <d v="1900-01-11T00:00:00"/>
    <n v="15.79"/>
    <n v="69"/>
    <x v="3"/>
    <x v="0"/>
    <s v="CHAdeMO, CCS"/>
    <n v="2015"/>
    <s v="No"/>
    <n v="3.1"/>
    <n v="9"/>
    <s v="Annually"/>
  </r>
  <r>
    <s v="EVS01254"/>
    <n v="-33.834676000000002"/>
    <n v="151.32478599999999"/>
    <s v="8448 Sydney Ave"/>
    <s v=" Sydney"/>
    <s v="Australia"/>
    <s v="Australia"/>
    <s v="Australia"/>
    <s v="DC Fast Charger"/>
    <n v="0.19"/>
    <s v="9:00-18:00"/>
    <s v="9:00-18:00"/>
    <d v="1899-12-30T08:52:48"/>
    <n v="6.35"/>
    <n v="79"/>
    <x v="2"/>
    <x v="3"/>
    <s v="CHAdeMO"/>
    <n v="2013"/>
    <s v="Yes"/>
    <n v="3.4"/>
    <n v="1"/>
    <s v="Monthly"/>
  </r>
  <r>
    <s v="EVS01259"/>
    <n v="19.428016"/>
    <n v="-99.055475999999999"/>
    <s v="3638 Mexico City Ave"/>
    <s v=" Mexico City"/>
    <s v="Mexico"/>
    <s v="Mexico"/>
    <s v="North America"/>
    <s v="DC Fast Charger"/>
    <n v="0.47"/>
    <s v="6:00-22:00"/>
    <s v="6:00-22:00"/>
    <d v="1899-12-30T16:04:48"/>
    <n v="17.690000000000001"/>
    <n v="11"/>
    <x v="4"/>
    <x v="3"/>
    <s v="Tesla, CHAdeMO"/>
    <n v="2012"/>
    <s v="Yes"/>
    <n v="3.4"/>
    <n v="6"/>
    <s v="Monthly"/>
  </r>
  <r>
    <s v="EVS01261"/>
    <n v="83.715905000000006"/>
    <n v="-55.586334000000001"/>
    <s v="3426 Random Rd"/>
    <s v="Not Found"/>
    <s v="Not Found"/>
    <s v="Not Found"/>
    <s v="Not Found"/>
    <s v="DC Fast Charger"/>
    <n v="0.11"/>
    <d v="2025-07-24T00:00:00"/>
    <s v="9.00-21.00"/>
    <d v="1900-01-11T00:00:00"/>
    <n v="13.11"/>
    <n v="20"/>
    <x v="3"/>
    <x v="0"/>
    <s v="Tesla"/>
    <n v="2021"/>
    <s v="Yes"/>
    <n v="4.0999999999999996"/>
    <n v="2"/>
    <s v="Annually"/>
  </r>
  <r>
    <s v="EVS01265"/>
    <n v="34.085290000000001"/>
    <n v="-118.22148900000001"/>
    <s v="9151 Los Angeles Ave"/>
    <s v=" Los Angeles"/>
    <s v="United States"/>
    <s v="United States"/>
    <s v="North America"/>
    <s v="DC Fast Charger"/>
    <n v="0.46"/>
    <s v="9:00-18:00"/>
    <s v="9:00-18:00"/>
    <d v="1899-12-30T08:52:48"/>
    <n v="9.08"/>
    <n v="37"/>
    <x v="2"/>
    <x v="0"/>
    <s v="Type 2"/>
    <n v="2018"/>
    <s v="Yes"/>
    <n v="3.7"/>
    <n v="1"/>
    <s v="Monthly"/>
  </r>
  <r>
    <s v="EVS01270"/>
    <n v="-33.710036000000002"/>
    <n v="18.407537999999999"/>
    <s v="6178 Cape Town Ave"/>
    <s v=" Cape Town"/>
    <s v="South Africa"/>
    <s v="South Africa"/>
    <s v="Africa"/>
    <s v="DC Fast Charger"/>
    <n v="0.43"/>
    <s v="9:00-18:00"/>
    <s v="9:00-18:00"/>
    <d v="1899-12-30T08:52:48"/>
    <n v="15.29"/>
    <n v="66"/>
    <x v="0"/>
    <x v="0"/>
    <s v="CHAdeMO"/>
    <n v="2013"/>
    <s v="No"/>
    <n v="4.7"/>
    <n v="6"/>
    <s v="Annually"/>
  </r>
  <r>
    <s v="EVS01271"/>
    <n v="75.362551999999994"/>
    <n v="-74.280569999999997"/>
    <s v="4682 Random Rd"/>
    <s v="Error"/>
    <s v="Error"/>
    <s v="Error"/>
    <s v="Error"/>
    <s v="DC Fast Charger"/>
    <n v="0.27"/>
    <s v="6:00-22:00"/>
    <s v="6:00-22:00"/>
    <d v="1899-12-30T16:04:48"/>
    <n v="14.76"/>
    <n v="82"/>
    <x v="1"/>
    <x v="0"/>
    <s v="Type 2"/>
    <n v="2015"/>
    <s v="Yes"/>
    <n v="3.4"/>
    <n v="9"/>
    <s v="Monthly"/>
  </r>
  <r>
    <s v="EVS01273"/>
    <n v="19.125078999999999"/>
    <n v="72.806143000000006"/>
    <s v="400 Mumbai Ave"/>
    <s v=" Mumbai"/>
    <s v="India"/>
    <s v="India"/>
    <s v="Asia"/>
    <s v="DC Fast Charger"/>
    <n v="0.28999999999999998"/>
    <s v="9:00-18:00"/>
    <s v="9:00-18:00"/>
    <d v="1899-12-30T08:52:48"/>
    <n v="14.7"/>
    <n v="73"/>
    <x v="0"/>
    <x v="3"/>
    <s v="CHAdeMO, Type 2"/>
    <n v="2020"/>
    <s v="Yes"/>
    <n v="3.3"/>
    <n v="1"/>
    <s v="Monthly"/>
  </r>
  <r>
    <s v="EVS01286"/>
    <n v="13.829712000000001"/>
    <n v="100.52415499999999"/>
    <s v="3342 Bangkok Ave"/>
    <s v=" Bangkok"/>
    <s v="Thailand"/>
    <s v="Thailand"/>
    <s v="Asia"/>
    <s v="DC Fast Charger"/>
    <n v="0.48"/>
    <d v="2025-07-24T00:00:00"/>
    <s v="9.00-21.00"/>
    <d v="1900-01-11T00:00:00"/>
    <n v="5.66"/>
    <n v="64"/>
    <x v="1"/>
    <x v="3"/>
    <s v="CCS, Type 2"/>
    <n v="2019"/>
    <s v="Yes"/>
    <n v="4.9000000000000004"/>
    <n v="1"/>
    <s v="Monthly"/>
  </r>
  <r>
    <s v="EVS01287"/>
    <n v="37.621941999999997"/>
    <n v="126.92067299999999"/>
    <s v="916 Seoul Ave"/>
    <s v=" Seoul"/>
    <s v="South Korea"/>
    <s v="South Korea"/>
    <s v="Asia"/>
    <s v="DC Fast Charger"/>
    <n v="0.24"/>
    <s v="9:00-18:00"/>
    <s v="9:00-18:00"/>
    <d v="1899-12-30T08:52:48"/>
    <n v="4.03"/>
    <n v="30"/>
    <x v="2"/>
    <x v="1"/>
    <s v="Type 2"/>
    <n v="2018"/>
    <s v="Yes"/>
    <n v="4.4000000000000004"/>
    <n v="5"/>
    <s v="Quarterly"/>
  </r>
  <r>
    <s v="EVS01296"/>
    <n v="39.938217999999999"/>
    <n v="116.28694"/>
    <s v="4477 Beijing Ave"/>
    <s v=" Beijing"/>
    <s v="China"/>
    <s v="China"/>
    <s v="Asia"/>
    <s v="DC Fast Charger"/>
    <n v="0.34"/>
    <s v="9:00-18:00"/>
    <s v="9:00-18:00"/>
    <d v="1899-12-30T08:52:48"/>
    <n v="20"/>
    <n v="11"/>
    <x v="4"/>
    <x v="2"/>
    <s v="Tesla, CCS"/>
    <n v="2015"/>
    <s v="Yes"/>
    <n v="4.7"/>
    <n v="1"/>
    <s v="Monthly"/>
  </r>
  <r>
    <s v="EVS01298"/>
    <n v="19.061128"/>
    <n v="72.954098999999999"/>
    <s v="4251 Mumbai Ave"/>
    <s v=" Mumbai"/>
    <s v="India"/>
    <s v="India"/>
    <s v="Asia"/>
    <s v="DC Fast Charger"/>
    <n v="0.4"/>
    <d v="2025-07-24T00:00:00"/>
    <s v="9.00-21.00"/>
    <d v="1900-01-11T00:00:00"/>
    <n v="2.2200000000000002"/>
    <n v="100"/>
    <x v="2"/>
    <x v="3"/>
    <s v="CCS"/>
    <n v="2014"/>
    <s v="Yes"/>
    <n v="3.4"/>
    <n v="1"/>
    <s v="Quarterly"/>
  </r>
  <r>
    <s v="EVS01299"/>
    <n v="19.172069"/>
    <n v="72.942586000000006"/>
    <s v="852 Mumbai Ave"/>
    <s v=" Mumbai"/>
    <s v="India"/>
    <s v="India"/>
    <s v="Asia"/>
    <s v="DC Fast Charger"/>
    <n v="0.17"/>
    <d v="2025-07-24T00:00:00"/>
    <s v="9.00-21.00"/>
    <d v="1900-01-11T00:00:00"/>
    <n v="4.0999999999999996"/>
    <n v="26"/>
    <x v="2"/>
    <x v="3"/>
    <s v="CHAdeMO, Tesla"/>
    <n v="2012"/>
    <s v="Yes"/>
    <n v="3.9"/>
    <n v="7"/>
    <s v="Quarterly"/>
  </r>
  <r>
    <s v="EVS01303"/>
    <n v="34.044623999999999"/>
    <n v="-118.381803"/>
    <s v="1158 Los Angeles Ave"/>
    <s v=" Los Angeles"/>
    <s v="United States"/>
    <s v="United States"/>
    <s v="North America"/>
    <s v="DC Fast Charger"/>
    <n v="0.2"/>
    <s v="6:00-22:00"/>
    <s v="6:00-22:00"/>
    <d v="1899-12-30T16:04:48"/>
    <n v="1.44"/>
    <n v="43"/>
    <x v="4"/>
    <x v="3"/>
    <s v="CCS, Tesla"/>
    <n v="2012"/>
    <s v="Yes"/>
    <n v="4"/>
    <n v="10"/>
    <s v="Quarterly"/>
  </r>
  <r>
    <s v="EVS01313"/>
    <n v="19.114803999999999"/>
    <n v="72.886589000000001"/>
    <s v="5483 Mumbai Ave"/>
    <s v=" Mumbai"/>
    <s v="India"/>
    <s v="India"/>
    <s v="Asia"/>
    <s v="DC Fast Charger"/>
    <n v="0.43"/>
    <d v="2025-07-24T00:00:00"/>
    <s v="9.00-21.00"/>
    <d v="1900-01-11T00:00:00"/>
    <n v="6.15"/>
    <n v="61"/>
    <x v="2"/>
    <x v="1"/>
    <s v="Tesla"/>
    <n v="2023"/>
    <s v="Yes"/>
    <n v="4.4000000000000004"/>
    <n v="5"/>
    <s v="Quarterly"/>
  </r>
  <r>
    <s v="EVS01317"/>
    <n v="19.567164999999999"/>
    <n v="-99.134467000000001"/>
    <s v="8883 Mexico City Ave"/>
    <s v=" Mexico City"/>
    <s v="Mexico"/>
    <s v="Mexico"/>
    <s v="North America"/>
    <s v="DC Fast Charger"/>
    <n v="0.49"/>
    <s v="9:00-18:00"/>
    <s v="9:00-18:00"/>
    <d v="1899-12-30T08:52:48"/>
    <n v="0.96"/>
    <n v="16"/>
    <x v="3"/>
    <x v="2"/>
    <s v="CCS"/>
    <n v="2014"/>
    <s v="No"/>
    <n v="5"/>
    <n v="9"/>
    <s v="Annually"/>
  </r>
  <r>
    <s v="EVS01319"/>
    <n v="-23.663371999999999"/>
    <n v="-46.543855000000001"/>
    <s v="6533 SÃ£o Paulo Ave"/>
    <s v=" SÃ£o Paulo"/>
    <s v="Brazil"/>
    <s v="Brazil"/>
    <s v="South America"/>
    <s v="DC Fast Charger"/>
    <n v="0.26"/>
    <s v="9:00-18:00"/>
    <s v="9:00-18:00"/>
    <d v="1899-12-30T08:52:48"/>
    <n v="3.25"/>
    <n v="96"/>
    <x v="2"/>
    <x v="3"/>
    <s v="Type 2"/>
    <n v="2011"/>
    <s v="No"/>
    <n v="3.2"/>
    <n v="7"/>
    <s v="Monthly"/>
  </r>
  <r>
    <s v="EVS01325"/>
    <n v="25.284981999999999"/>
    <n v="55.383454"/>
    <s v="3576 Dubai Ave"/>
    <s v=" Dubai"/>
    <s v="United Arab Emirates"/>
    <s v="United Arab Emirates"/>
    <s v="Asia"/>
    <s v="DC Fast Charger"/>
    <n v="0.42"/>
    <d v="2025-07-24T00:00:00"/>
    <s v="9.00-21.00"/>
    <d v="1900-01-11T00:00:00"/>
    <n v="3.48"/>
    <n v="81"/>
    <x v="0"/>
    <x v="1"/>
    <s v="Type 2"/>
    <n v="2012"/>
    <s v="Yes"/>
    <n v="3.7"/>
    <n v="5"/>
    <s v="Quarterly"/>
  </r>
  <r>
    <s v="EVS01333"/>
    <n v="-23.637913999999999"/>
    <n v="-46.672230999999996"/>
    <s v="25 SÃ£o Paulo Ave"/>
    <s v=" SÃ£o Paulo"/>
    <s v="Brazil"/>
    <s v="Brazil"/>
    <s v="South America"/>
    <s v="DC Fast Charger"/>
    <n v="0.46"/>
    <s v="6:00-22:00"/>
    <s v="6:00-22:00"/>
    <d v="1899-12-30T16:04:48"/>
    <n v="15.24"/>
    <n v="16"/>
    <x v="0"/>
    <x v="0"/>
    <s v="CHAdeMO"/>
    <n v="2017"/>
    <s v="No"/>
    <n v="3.8"/>
    <n v="9"/>
    <s v="Annually"/>
  </r>
  <r>
    <s v="EVS01335"/>
    <n v="43.742150000000002"/>
    <n v="-79.496955999999997"/>
    <s v="4044 Toronto Ave"/>
    <s v=" Toronto"/>
    <s v="Canada"/>
    <s v="Canada"/>
    <s v="North America"/>
    <s v="DC Fast Charger"/>
    <n v="0.11"/>
    <s v="9:00-18:00"/>
    <s v="9:00-18:00"/>
    <d v="1899-12-30T08:52:48"/>
    <n v="0.56999999999999995"/>
    <n v="96"/>
    <x v="1"/>
    <x v="3"/>
    <s v="Tesla"/>
    <n v="2011"/>
    <s v="No"/>
    <n v="3.4"/>
    <n v="10"/>
    <s v="Annually"/>
  </r>
  <r>
    <s v="EVS01344"/>
    <n v="25.315161"/>
    <n v="55.311489999999999"/>
    <s v="7345 Dubai Ave"/>
    <s v=" Dubai"/>
    <s v="United Arab Emirates"/>
    <s v="United Arab Emirates"/>
    <s v="Asia"/>
    <s v="DC Fast Charger"/>
    <n v="0.46"/>
    <s v="6:00-22:00"/>
    <s v="6:00-22:00"/>
    <d v="1899-12-30T16:04:48"/>
    <n v="3.42"/>
    <n v="51"/>
    <x v="2"/>
    <x v="1"/>
    <s v="CHAdeMO, Tesla"/>
    <n v="2019"/>
    <s v="No"/>
    <n v="4.8"/>
    <n v="4"/>
    <s v="Annually"/>
  </r>
  <r>
    <s v="EVS01345"/>
    <n v="39.964413"/>
    <n v="116.475245"/>
    <s v="386 Beijing Ave"/>
    <s v=" Beijing"/>
    <s v="China"/>
    <s v="China"/>
    <s v="Asia"/>
    <s v="DC Fast Charger"/>
    <n v="0.23"/>
    <s v="9:00-18:00"/>
    <s v="9:00-18:00"/>
    <d v="1899-12-30T08:52:48"/>
    <n v="5.98"/>
    <n v="89"/>
    <x v="4"/>
    <x v="3"/>
    <s v="CCS, Tesla"/>
    <n v="2015"/>
    <s v="No"/>
    <n v="4"/>
    <n v="7"/>
    <s v="Quarterly"/>
  </r>
  <r>
    <s v="EVS01353"/>
    <n v="37.576887999999997"/>
    <n v="127.069766"/>
    <s v="4774 Seoul Ave"/>
    <s v=" Seoul"/>
    <s v="South Korea"/>
    <s v="South Korea"/>
    <s v="Asia"/>
    <s v="DC Fast Charger"/>
    <n v="0.23"/>
    <s v="9:00-18:00"/>
    <s v="9:00-18:00"/>
    <d v="1899-12-30T08:52:48"/>
    <n v="11.9"/>
    <n v="78"/>
    <x v="0"/>
    <x v="2"/>
    <s v="CCS"/>
    <n v="2014"/>
    <s v="Yes"/>
    <n v="3.5"/>
    <n v="9"/>
    <s v="Annually"/>
  </r>
  <r>
    <s v="EVS01357"/>
    <n v="37.677911000000002"/>
    <n v="127.02736299999999"/>
    <s v="4463 Seoul Ave"/>
    <s v=" Seoul"/>
    <s v="South Korea"/>
    <s v="South Korea"/>
    <s v="Asia"/>
    <s v="DC Fast Charger"/>
    <n v="0.17"/>
    <s v="9:00-18:00"/>
    <s v="9:00-18:00"/>
    <d v="1899-12-30T08:52:48"/>
    <n v="17.27"/>
    <n v="16"/>
    <x v="2"/>
    <x v="3"/>
    <s v="Type 2"/>
    <n v="2020"/>
    <s v="Yes"/>
    <n v="5"/>
    <n v="9"/>
    <s v="Quarterly"/>
  </r>
  <r>
    <s v="EVS01368"/>
    <n v="19.58155"/>
    <n v="-99.086910000000003"/>
    <s v="2341 Mexico City Ave"/>
    <s v=" Mexico City"/>
    <s v="Mexico"/>
    <s v="Mexico"/>
    <s v="North America"/>
    <s v="DC Fast Charger"/>
    <n v="0.36"/>
    <s v="9:00-18:00"/>
    <s v="9:00-18:00"/>
    <d v="1899-12-30T08:52:48"/>
    <n v="3.1"/>
    <n v="18"/>
    <x v="2"/>
    <x v="2"/>
    <s v="Type 2"/>
    <n v="2020"/>
    <s v="Yes"/>
    <n v="4.5"/>
    <n v="2"/>
    <s v="Quarterly"/>
  </r>
  <r>
    <s v="EVS01369"/>
    <n v="55.813575"/>
    <n v="37.619205000000001"/>
    <s v="5292 Moscow Ave"/>
    <s v=" Moscow"/>
    <s v="Russia"/>
    <s v="Russia"/>
    <s v="Europe"/>
    <s v="DC Fast Charger"/>
    <n v="0.21"/>
    <d v="2025-07-24T00:00:00"/>
    <s v="9.00-21.00"/>
    <d v="1900-01-11T00:00:00"/>
    <n v="8.7799999999999994"/>
    <n v="89"/>
    <x v="3"/>
    <x v="0"/>
    <s v="CCS"/>
    <n v="2012"/>
    <s v="No"/>
    <n v="4.3"/>
    <n v="4"/>
    <s v="Monthly"/>
  </r>
  <r>
    <s v="EVS01370"/>
    <n v="34.168419"/>
    <n v="-118.244398"/>
    <s v="1964 Los Angeles Ave"/>
    <s v=" Los Angeles"/>
    <s v="United States"/>
    <s v="United States"/>
    <s v="North America"/>
    <s v="DC Fast Charger"/>
    <n v="0.43"/>
    <s v="6:00-22:00"/>
    <s v="6:00-22:00"/>
    <d v="1899-12-30T16:04:48"/>
    <n v="17.36"/>
    <n v="61"/>
    <x v="2"/>
    <x v="0"/>
    <s v="Tesla"/>
    <n v="2018"/>
    <s v="Yes"/>
    <n v="3.5"/>
    <n v="4"/>
    <s v="Quarterly"/>
  </r>
  <r>
    <s v="EVS01376"/>
    <n v="-23.643464999999999"/>
    <n v="-46.577688000000002"/>
    <s v="2499 SÃ£o Paulo Ave"/>
    <s v=" SÃ£o Paulo"/>
    <s v="Brazil"/>
    <s v="Brazil"/>
    <s v="South America"/>
    <s v="DC Fast Charger"/>
    <n v="0.45"/>
    <s v="6:00-22:00"/>
    <s v="6:00-22:00"/>
    <d v="1899-12-30T16:04:48"/>
    <n v="18.5"/>
    <n v="87"/>
    <x v="0"/>
    <x v="3"/>
    <s v="Tesla, Type 2"/>
    <n v="2020"/>
    <s v="Yes"/>
    <n v="3.8"/>
    <n v="9"/>
    <s v="Quarterly"/>
  </r>
  <r>
    <s v="EVS01377"/>
    <n v="-23.695879000000001"/>
    <n v="-46.554191000000003"/>
    <s v="3750 SÃ£o Paulo Ave"/>
    <s v=" SÃ£o Paulo"/>
    <s v="Brazil"/>
    <s v="Brazil"/>
    <s v="South America"/>
    <s v="DC Fast Charger"/>
    <n v="0.37"/>
    <s v="6:00-22:00"/>
    <s v="6:00-22:00"/>
    <d v="1899-12-30T16:04:48"/>
    <n v="10.8"/>
    <n v="84"/>
    <x v="0"/>
    <x v="0"/>
    <s v="Tesla"/>
    <n v="2022"/>
    <s v="Yes"/>
    <n v="3.5"/>
    <n v="8"/>
    <s v="Annually"/>
  </r>
  <r>
    <s v="EVS01380"/>
    <n v="55.782583000000002"/>
    <n v="37.605438999999997"/>
    <s v="947 Moscow Ave"/>
    <s v=" Moscow"/>
    <s v="Russia"/>
    <s v="Russia"/>
    <s v="Europe"/>
    <s v="DC Fast Charger"/>
    <n v="0.15"/>
    <d v="2025-07-24T00:00:00"/>
    <s v="9.00-21.00"/>
    <d v="1900-01-11T00:00:00"/>
    <n v="8.51"/>
    <n v="37"/>
    <x v="0"/>
    <x v="1"/>
    <s v="CCS, Tesla"/>
    <n v="2023"/>
    <s v="No"/>
    <n v="3.2"/>
    <n v="10"/>
    <s v="Quarterly"/>
  </r>
  <r>
    <s v="EVS01381"/>
    <n v="50.599395000000001"/>
    <n v="160.50213600000001"/>
    <s v="5409 Random Rd"/>
    <s v="Error"/>
    <s v="Error"/>
    <s v="Error"/>
    <s v="Error"/>
    <s v="DC Fast Charger"/>
    <n v="0.12"/>
    <s v="9:00-18:00"/>
    <s v="9:00-18:00"/>
    <d v="1899-12-30T08:52:48"/>
    <n v="16.8"/>
    <n v="76"/>
    <x v="2"/>
    <x v="1"/>
    <s v="Type 2, CCS"/>
    <n v="2023"/>
    <s v="No"/>
    <n v="3.3"/>
    <n v="5"/>
    <s v="Monthly"/>
  </r>
  <r>
    <s v="EVS01382"/>
    <n v="13.783975"/>
    <n v="100.55873099999999"/>
    <s v="7014 Bangkok Ave"/>
    <s v=" Bangkok"/>
    <s v="Thailand"/>
    <s v="Thailand"/>
    <s v="Asia"/>
    <s v="DC Fast Charger"/>
    <n v="0.15"/>
    <d v="2025-07-24T00:00:00"/>
    <s v="9.00-21.00"/>
    <d v="1900-01-11T00:00:00"/>
    <n v="5.99"/>
    <n v="71"/>
    <x v="2"/>
    <x v="1"/>
    <s v="CHAdeMO"/>
    <n v="2017"/>
    <s v="No"/>
    <n v="3.6"/>
    <n v="5"/>
    <s v="Monthly"/>
  </r>
  <r>
    <s v="EVS01387"/>
    <n v="52.569267000000004"/>
    <n v="13.321758000000001"/>
    <s v="3478 Berlin Ave"/>
    <s v=" Berlin"/>
    <s v="Germany"/>
    <s v="Germany"/>
    <s v="Europe"/>
    <s v="DC Fast Charger"/>
    <n v="0.19"/>
    <s v="9:00-18:00"/>
    <s v="9:00-18:00"/>
    <d v="1899-12-30T08:52:48"/>
    <n v="11.6"/>
    <n v="60"/>
    <x v="1"/>
    <x v="1"/>
    <s v="CHAdeMO, Type 2"/>
    <n v="2020"/>
    <s v="No"/>
    <n v="4"/>
    <n v="7"/>
    <s v="Monthly"/>
  </r>
  <r>
    <s v="EVS01389"/>
    <n v="19.062232000000002"/>
    <n v="72.901624999999996"/>
    <s v="118 Mumbai Ave"/>
    <s v=" Mumbai"/>
    <s v="India"/>
    <s v="India"/>
    <s v="Asia"/>
    <s v="DC Fast Charger"/>
    <n v="0.25"/>
    <s v="6:00-22:00"/>
    <s v="6:00-22:00"/>
    <d v="1899-12-30T16:04:48"/>
    <n v="9.0399999999999991"/>
    <n v="40"/>
    <x v="4"/>
    <x v="1"/>
    <s v="Tesla, CHAdeMO"/>
    <n v="2016"/>
    <s v="Yes"/>
    <n v="4.7"/>
    <n v="1"/>
    <s v="Quarterly"/>
  </r>
  <r>
    <s v="EVS01390"/>
    <n v="18.935566000000001"/>
    <n v="72.906035000000003"/>
    <s v="9724 Mumbai Ave"/>
    <s v=" Mumbai"/>
    <s v="India"/>
    <s v="India"/>
    <s v="Asia"/>
    <s v="DC Fast Charger"/>
    <n v="0.47"/>
    <d v="2025-07-24T00:00:00"/>
    <s v="9.00-21.00"/>
    <d v="1900-01-11T00:00:00"/>
    <n v="0.89"/>
    <n v="76"/>
    <x v="0"/>
    <x v="2"/>
    <s v="Type 2"/>
    <n v="2021"/>
    <s v="Yes"/>
    <n v="3.4"/>
    <n v="10"/>
    <s v="Quarterly"/>
  </r>
  <r>
    <s v="EVS01392"/>
    <n v="41.903474000000003"/>
    <n v="-87.748622999999995"/>
    <s v="1592 Chicago Ave"/>
    <s v=" Chicago"/>
    <s v="United States"/>
    <s v="United States"/>
    <s v="North America"/>
    <s v="DC Fast Charger"/>
    <n v="0.38"/>
    <s v="9:00-18:00"/>
    <s v="9:00-18:00"/>
    <d v="1899-12-30T08:52:48"/>
    <n v="8.93"/>
    <n v="33"/>
    <x v="4"/>
    <x v="2"/>
    <s v="CHAdeMO"/>
    <n v="2015"/>
    <s v="No"/>
    <n v="4"/>
    <n v="5"/>
    <s v="Quarterly"/>
  </r>
  <r>
    <s v="EVS01394"/>
    <n v="25.359915000000001"/>
    <n v="55.211477000000002"/>
    <s v="9343 Dubai Ave"/>
    <s v=" Dubai"/>
    <s v="United Arab Emirates"/>
    <s v="United Arab Emirates"/>
    <s v="Asia"/>
    <s v="DC Fast Charger"/>
    <n v="0.1"/>
    <s v="6:00-22:00"/>
    <s v="6:00-22:00"/>
    <d v="1899-12-30T16:04:48"/>
    <n v="11.32"/>
    <n v="59"/>
    <x v="3"/>
    <x v="3"/>
    <s v="Type 2"/>
    <n v="2017"/>
    <s v="No"/>
    <n v="3.9"/>
    <n v="3"/>
    <s v="Monthly"/>
  </r>
  <r>
    <s v="EVS01410"/>
    <n v="52.406609000000003"/>
    <n v="13.319915999999999"/>
    <s v="3545 Berlin Ave"/>
    <s v=" Berlin"/>
    <s v="Germany"/>
    <s v="Germany"/>
    <s v="Europe"/>
    <s v="DC Fast Charger"/>
    <n v="0.42"/>
    <s v="6:00-22:00"/>
    <s v="6:00-22:00"/>
    <d v="1899-12-30T16:04:48"/>
    <n v="4.8099999999999996"/>
    <n v="15"/>
    <x v="2"/>
    <x v="2"/>
    <s v="Type 2"/>
    <n v="2013"/>
    <s v="No"/>
    <n v="3.4"/>
    <n v="9"/>
    <s v="Quarterly"/>
  </r>
  <r>
    <s v="EVS01414"/>
    <n v="37.771047000000003"/>
    <n v="-122.428884"/>
    <s v="512 San Francisco Ave"/>
    <s v=" San Francisco"/>
    <s v="United States"/>
    <s v="United States"/>
    <s v="North America"/>
    <s v="DC Fast Charger"/>
    <n v="0.39"/>
    <s v="9:00-18:00"/>
    <s v="9:00-18:00"/>
    <d v="1899-12-30T08:52:48"/>
    <n v="5.15"/>
    <n v="96"/>
    <x v="3"/>
    <x v="1"/>
    <s v="Tesla"/>
    <n v="2022"/>
    <s v="Yes"/>
    <n v="4.3"/>
    <n v="10"/>
    <s v="Monthly"/>
  </r>
  <r>
    <s v="EVS01415"/>
    <n v="43.679516999999997"/>
    <n v="-79.425330000000002"/>
    <s v="301 Toronto Ave"/>
    <s v=" Toronto"/>
    <s v="Canada"/>
    <s v="Canada"/>
    <s v="North America"/>
    <s v="DC Fast Charger"/>
    <n v="0.26"/>
    <s v="6:00-22:00"/>
    <s v="6:00-22:00"/>
    <d v="1899-12-30T16:04:48"/>
    <n v="13.77"/>
    <n v="43"/>
    <x v="2"/>
    <x v="1"/>
    <s v="Type 2, CCS"/>
    <n v="2022"/>
    <s v="Yes"/>
    <n v="4.5999999999999996"/>
    <n v="10"/>
    <s v="Annually"/>
  </r>
  <r>
    <s v="EVS01416"/>
    <n v="43.732759000000001"/>
    <n v="-79.324442000000005"/>
    <s v="9808 Toronto Ave"/>
    <s v=" Toronto"/>
    <s v="Canada"/>
    <s v="Canada"/>
    <s v="North America"/>
    <s v="DC Fast Charger"/>
    <n v="0.21"/>
    <d v="2025-07-24T00:00:00"/>
    <s v="9.00-21.00"/>
    <d v="1900-01-11T00:00:00"/>
    <n v="7.17"/>
    <n v="44"/>
    <x v="0"/>
    <x v="3"/>
    <s v="CHAdeMO, Type 2"/>
    <n v="2023"/>
    <s v="No"/>
    <n v="4.9000000000000004"/>
    <n v="5"/>
    <s v="Quarterly"/>
  </r>
  <r>
    <s v="EVS01418"/>
    <n v="18.906414000000002"/>
    <n v="72.830968999999996"/>
    <s v="4528 Mumbai Ave"/>
    <s v=" Mumbai"/>
    <s v="India"/>
    <s v="India"/>
    <s v="Asia"/>
    <s v="DC Fast Charger"/>
    <n v="0.28999999999999998"/>
    <s v="9:00-18:00"/>
    <s v="9:00-18:00"/>
    <d v="1899-12-30T08:52:48"/>
    <n v="15.45"/>
    <n v="96"/>
    <x v="3"/>
    <x v="3"/>
    <s v="Type 2"/>
    <n v="2011"/>
    <s v="Yes"/>
    <n v="3.5"/>
    <n v="7"/>
    <s v="Quarterly"/>
  </r>
  <r>
    <s v="EVS01426"/>
    <n v="39.993800999999998"/>
    <n v="116.273066"/>
    <s v="3673 Beijing Ave"/>
    <s v=" Beijing"/>
    <s v="China"/>
    <s v="China"/>
    <s v="Asia"/>
    <s v="DC Fast Charger"/>
    <n v="0.26"/>
    <d v="2025-07-24T00:00:00"/>
    <s v="9.00-21.00"/>
    <d v="1900-01-11T00:00:00"/>
    <n v="9.2799999999999994"/>
    <n v="50"/>
    <x v="0"/>
    <x v="2"/>
    <s v="CCS, CHAdeMO"/>
    <n v="2010"/>
    <s v="No"/>
    <n v="3.4"/>
    <n v="6"/>
    <s v="Annually"/>
  </r>
  <r>
    <s v="EVS01427"/>
    <n v="41.838450999999999"/>
    <n v="-87.773174999999995"/>
    <s v="9410 Chicago Ave"/>
    <s v=" Chicago"/>
    <s v="United States"/>
    <s v="United States"/>
    <s v="North America"/>
    <s v="DC Fast Charger"/>
    <n v="0.41"/>
    <s v="6:00-22:00"/>
    <s v="6:00-22:00"/>
    <d v="1899-12-30T16:04:48"/>
    <n v="6.37"/>
    <n v="29"/>
    <x v="4"/>
    <x v="2"/>
    <s v="Tesla, CHAdeMO"/>
    <n v="2020"/>
    <s v="No"/>
    <n v="4.9000000000000004"/>
    <n v="9"/>
    <s v="Quarterly"/>
  </r>
  <r>
    <s v="EVS01431"/>
    <n v="-69.752762000000004"/>
    <n v="71.606358999999998"/>
    <s v="9124 Random Rd"/>
    <s v="Not Found"/>
    <s v="Not Found"/>
    <s v="Not Found"/>
    <s v="Not Found"/>
    <s v="DC Fast Charger"/>
    <n v="0.2"/>
    <s v="6:00-22:00"/>
    <s v="6:00-22:00"/>
    <d v="1899-12-30T16:04:48"/>
    <n v="2.5299999999999998"/>
    <n v="18"/>
    <x v="4"/>
    <x v="2"/>
    <s v="Type 2"/>
    <n v="2013"/>
    <s v="Yes"/>
    <n v="4.5"/>
    <n v="10"/>
    <s v="Annually"/>
  </r>
  <r>
    <s v="EVS01435"/>
    <n v="13.745611999999999"/>
    <n v="100.43940600000001"/>
    <s v="1998 Bangkok Ave"/>
    <s v=" Bangkok"/>
    <s v="Thailand"/>
    <s v="Thailand"/>
    <s v="Asia"/>
    <s v="DC Fast Charger"/>
    <n v="0.4"/>
    <d v="2025-07-24T00:00:00"/>
    <s v="9.00-21.00"/>
    <d v="1900-01-11T00:00:00"/>
    <n v="9.9499999999999993"/>
    <n v="97"/>
    <x v="3"/>
    <x v="1"/>
    <s v="Type 2"/>
    <n v="2020"/>
    <s v="No"/>
    <n v="4"/>
    <n v="8"/>
    <s v="Annually"/>
  </r>
  <r>
    <s v="EVS01438"/>
    <n v="55.801982000000002"/>
    <n v="37.641787999999998"/>
    <s v="7915 Moscow Ave"/>
    <s v=" Moscow"/>
    <s v="Russia"/>
    <s v="Russia"/>
    <s v="Europe"/>
    <s v="DC Fast Charger"/>
    <n v="0.41"/>
    <d v="2025-07-24T00:00:00"/>
    <s v="9.00-21.00"/>
    <d v="1900-01-11T00:00:00"/>
    <n v="4.99"/>
    <n v="13"/>
    <x v="1"/>
    <x v="0"/>
    <s v="CCS, Tesla"/>
    <n v="2022"/>
    <s v="No"/>
    <n v="3"/>
    <n v="7"/>
    <s v="Monthly"/>
  </r>
  <r>
    <s v="EVS01440"/>
    <n v="41.894033999999998"/>
    <n v="-87.684507999999994"/>
    <s v="1794 Chicago Ave"/>
    <s v=" Chicago"/>
    <s v="United States"/>
    <s v="United States"/>
    <s v="North America"/>
    <s v="DC Fast Charger"/>
    <n v="0.23"/>
    <s v="6:00-22:00"/>
    <s v="6:00-22:00"/>
    <d v="1899-12-30T16:04:48"/>
    <n v="8.8699999999999992"/>
    <n v="15"/>
    <x v="2"/>
    <x v="0"/>
    <s v="Type 2"/>
    <n v="2019"/>
    <s v="No"/>
    <n v="3.3"/>
    <n v="8"/>
    <s v="Monthly"/>
  </r>
  <r>
    <s v="EVS01442"/>
    <n v="19.088334"/>
    <n v="72.829001000000005"/>
    <s v="2575 Mumbai Ave"/>
    <s v=" Mumbai"/>
    <s v="India"/>
    <s v="India"/>
    <s v="Asia"/>
    <s v="DC Fast Charger"/>
    <n v="0.37"/>
    <s v="6:00-22:00"/>
    <s v="6:00-22:00"/>
    <d v="1899-12-30T16:04:48"/>
    <n v="4.03"/>
    <n v="44"/>
    <x v="2"/>
    <x v="0"/>
    <s v="CCS, CHAdeMO"/>
    <n v="2020"/>
    <s v="Yes"/>
    <n v="3.4"/>
    <n v="7"/>
    <s v="Monthly"/>
  </r>
  <r>
    <s v="EVS01444"/>
    <n v="37.829808999999997"/>
    <n v="-122.31519299999999"/>
    <s v="3429 San Francisco Ave"/>
    <s v=" San Francisco"/>
    <s v="United States"/>
    <s v="United States"/>
    <s v="North America"/>
    <s v="DC Fast Charger"/>
    <n v="0.31"/>
    <d v="2025-07-24T00:00:00"/>
    <s v="9.00-21.00"/>
    <d v="1900-01-11T00:00:00"/>
    <n v="8.36"/>
    <n v="64"/>
    <x v="2"/>
    <x v="1"/>
    <s v="CCS"/>
    <n v="2020"/>
    <s v="No"/>
    <n v="4.3"/>
    <n v="1"/>
    <s v="Monthly"/>
  </r>
  <r>
    <s v="EVS01445"/>
    <n v="13.787580999999999"/>
    <n v="100.522335"/>
    <s v="754 Bangkok Ave"/>
    <s v=" Bangkok"/>
    <s v="Thailand"/>
    <s v="Thailand"/>
    <s v="Asia"/>
    <s v="DC Fast Charger"/>
    <n v="0.25"/>
    <s v="9:00-18:00"/>
    <s v="9:00-18:00"/>
    <d v="1899-12-30T08:52:48"/>
    <n v="16.739999999999998"/>
    <n v="60"/>
    <x v="3"/>
    <x v="2"/>
    <s v="CCS, Tesla"/>
    <n v="2022"/>
    <s v="Yes"/>
    <n v="3.8"/>
    <n v="8"/>
    <s v="Quarterly"/>
  </r>
  <r>
    <s v="EVS01446"/>
    <n v="37.844105999999996"/>
    <n v="-122.38443599999999"/>
    <s v="3864 San Francisco Ave"/>
    <s v=" San Francisco"/>
    <s v="United States"/>
    <s v="United States"/>
    <s v="North America"/>
    <s v="DC Fast Charger"/>
    <n v="0.41"/>
    <s v="9:00-18:00"/>
    <s v="9:00-18:00"/>
    <d v="1899-12-30T08:52:48"/>
    <n v="18.88"/>
    <n v="48"/>
    <x v="1"/>
    <x v="0"/>
    <s v="CHAdeMO"/>
    <n v="2020"/>
    <s v="Yes"/>
    <n v="3.6"/>
    <n v="5"/>
    <s v="Annually"/>
  </r>
  <r>
    <s v="EVS01448"/>
    <n v="41.942824000000002"/>
    <n v="-87.716234"/>
    <s v="1581 Chicago Ave"/>
    <s v=" Chicago"/>
    <s v="United States"/>
    <s v="United States"/>
    <s v="North America"/>
    <s v="DC Fast Charger"/>
    <n v="0.36"/>
    <s v="6:00-22:00"/>
    <s v="6:00-22:00"/>
    <d v="1899-12-30T16:04:48"/>
    <n v="8.99"/>
    <n v="63"/>
    <x v="1"/>
    <x v="1"/>
    <s v="Tesla, CCS"/>
    <n v="2012"/>
    <s v="No"/>
    <n v="4.9000000000000004"/>
    <n v="2"/>
    <s v="Quarterly"/>
  </r>
  <r>
    <s v="EVS01451"/>
    <n v="76.604566000000005"/>
    <n v="-125.414383"/>
    <s v="9691 Random Rd"/>
    <s v="Not Found"/>
    <s v="Not Found"/>
    <s v="Not Found"/>
    <s v="Not Found"/>
    <s v="DC Fast Charger"/>
    <n v="0.17"/>
    <s v="6:00-22:00"/>
    <s v="6:00-22:00"/>
    <d v="1899-12-30T16:04:48"/>
    <n v="18.05"/>
    <n v="74"/>
    <x v="0"/>
    <x v="1"/>
    <s v="CCS, Type 2"/>
    <n v="2021"/>
    <s v="No"/>
    <n v="4.8"/>
    <n v="2"/>
    <s v="Quarterly"/>
  </r>
  <r>
    <s v="EVS01453"/>
    <n v="34.070571000000001"/>
    <n v="-118.217843"/>
    <s v="2418 Los Angeles Ave"/>
    <s v=" Los Angeles"/>
    <s v="United States"/>
    <s v="United States"/>
    <s v="North America"/>
    <s v="DC Fast Charger"/>
    <n v="0.38"/>
    <s v="6:00-22:00"/>
    <s v="6:00-22:00"/>
    <d v="1899-12-30T16:04:48"/>
    <n v="2.11"/>
    <n v="90"/>
    <x v="4"/>
    <x v="2"/>
    <s v="Type 2, Tesla"/>
    <n v="2013"/>
    <s v="No"/>
    <n v="3.2"/>
    <n v="2"/>
    <s v="Quarterly"/>
  </r>
  <r>
    <s v="EVS01456"/>
    <n v="-33.869466000000003"/>
    <n v="151.24585500000001"/>
    <s v="1954 Sydney Ave"/>
    <s v=" Sydney"/>
    <s v="Australia"/>
    <s v="Australia"/>
    <s v="Australia"/>
    <s v="DC Fast Charger"/>
    <n v="0.12"/>
    <s v="9:00-18:00"/>
    <s v="9:00-18:00"/>
    <d v="1899-12-30T08:52:48"/>
    <n v="3.08"/>
    <n v="74"/>
    <x v="0"/>
    <x v="0"/>
    <s v="Type 2, Tesla"/>
    <n v="2013"/>
    <s v="No"/>
    <n v="4.7"/>
    <n v="8"/>
    <s v="Quarterly"/>
  </r>
  <r>
    <s v="EVS01462"/>
    <n v="39.803863999999997"/>
    <n v="116.38787000000001"/>
    <s v="3140 Beijing Ave"/>
    <s v=" Beijing"/>
    <s v="China"/>
    <s v="China"/>
    <s v="Asia"/>
    <s v="DC Fast Charger"/>
    <n v="0.41"/>
    <d v="2025-07-24T00:00:00"/>
    <s v="9.00-21.00"/>
    <d v="1900-01-11T00:00:00"/>
    <n v="17.29"/>
    <n v="19"/>
    <x v="0"/>
    <x v="3"/>
    <s v="Tesla, Type 2"/>
    <n v="2017"/>
    <s v="Yes"/>
    <n v="4"/>
    <n v="1"/>
    <s v="Quarterly"/>
  </r>
  <r>
    <s v="EVS01467"/>
    <n v="19.478068"/>
    <n v="-99.188850000000002"/>
    <s v="3395 Mexico City Ave"/>
    <s v=" Mexico City"/>
    <s v="Mexico"/>
    <s v="Mexico"/>
    <s v="North America"/>
    <s v="DC Fast Charger"/>
    <n v="0.42"/>
    <s v="9:00-18:00"/>
    <s v="9:00-18:00"/>
    <d v="1899-12-30T08:52:48"/>
    <n v="16.8"/>
    <n v="68"/>
    <x v="4"/>
    <x v="0"/>
    <s v="CCS"/>
    <n v="2019"/>
    <s v="Yes"/>
    <n v="3.8"/>
    <n v="8"/>
    <s v="Monthly"/>
  </r>
  <r>
    <s v="EVS01469"/>
    <n v="19.095752999999998"/>
    <n v="72.910610000000005"/>
    <s v="360 Mumbai Ave"/>
    <s v=" Mumbai"/>
    <s v="India"/>
    <s v="India"/>
    <s v="Asia"/>
    <s v="DC Fast Charger"/>
    <n v="0.24"/>
    <s v="6:00-22:00"/>
    <s v="6:00-22:00"/>
    <d v="1899-12-30T16:04:48"/>
    <n v="13.95"/>
    <n v="97"/>
    <x v="4"/>
    <x v="1"/>
    <s v="CCS, Type 2"/>
    <n v="2016"/>
    <s v="No"/>
    <n v="4.7"/>
    <n v="2"/>
    <s v="Monthly"/>
  </r>
  <r>
    <s v="EVS01473"/>
    <n v="43.635196999999998"/>
    <n v="-79.477468000000002"/>
    <s v="1505 Toronto Ave"/>
    <s v=" Toronto"/>
    <s v="Canada"/>
    <s v="Canada"/>
    <s v="North America"/>
    <s v="DC Fast Charger"/>
    <n v="0.28999999999999998"/>
    <d v="2025-07-24T00:00:00"/>
    <s v="9.00-21.00"/>
    <d v="1900-01-11T00:00:00"/>
    <n v="8.32"/>
    <n v="49"/>
    <x v="3"/>
    <x v="3"/>
    <s v="Tesla, Type 2"/>
    <n v="2020"/>
    <s v="No"/>
    <n v="4.4000000000000004"/>
    <n v="4"/>
    <s v="Monthly"/>
  </r>
  <r>
    <s v="EVS01474"/>
    <n v="-33.889778999999997"/>
    <n v="151.27122700000001"/>
    <s v="9646 Sydney Ave"/>
    <s v=" Sydney"/>
    <s v="Australia"/>
    <s v="Australia"/>
    <s v="Australia"/>
    <s v="DC Fast Charger"/>
    <n v="0.36"/>
    <s v="6:00-22:00"/>
    <s v="6:00-22:00"/>
    <d v="1899-12-30T16:04:48"/>
    <n v="5.54"/>
    <n v="44"/>
    <x v="2"/>
    <x v="3"/>
    <s v="CCS, Type 2"/>
    <n v="2020"/>
    <s v="Yes"/>
    <n v="4.0999999999999996"/>
    <n v="7"/>
    <s v="Annually"/>
  </r>
  <r>
    <s v="EVS01477"/>
    <n v="34.091504"/>
    <n v="-118.338289"/>
    <s v="2139 Los Angeles Ave"/>
    <s v=" Los Angeles"/>
    <s v="United States"/>
    <s v="United States"/>
    <s v="North America"/>
    <s v="DC Fast Charger"/>
    <n v="0.49"/>
    <s v="9:00-18:00"/>
    <s v="9:00-18:00"/>
    <d v="1899-12-30T08:52:48"/>
    <n v="18.47"/>
    <n v="32"/>
    <x v="1"/>
    <x v="0"/>
    <s v="CCS"/>
    <n v="2013"/>
    <s v="No"/>
    <n v="3.8"/>
    <n v="5"/>
    <s v="Annually"/>
  </r>
  <r>
    <s v="EVS01478"/>
    <n v="13.864532000000001"/>
    <n v="100.596434"/>
    <s v="5266 Bangkok Ave"/>
    <s v=" Bangkok"/>
    <s v="Thailand"/>
    <s v="Thailand"/>
    <s v="Asia"/>
    <s v="DC Fast Charger"/>
    <n v="0.44"/>
    <d v="2025-07-24T00:00:00"/>
    <s v="9.00-21.00"/>
    <d v="1900-01-11T00:00:00"/>
    <n v="14.64"/>
    <n v="67"/>
    <x v="0"/>
    <x v="0"/>
    <s v="Type 2, Tesla"/>
    <n v="2011"/>
    <s v="No"/>
    <n v="3.4"/>
    <n v="10"/>
    <s v="Monthly"/>
  </r>
  <r>
    <s v="EVS01480"/>
    <n v="41.843215000000001"/>
    <n v="-87.603255000000004"/>
    <s v="161 Chicago Ave"/>
    <s v=" Chicago"/>
    <s v="United States"/>
    <s v="United States"/>
    <s v="North America"/>
    <s v="DC Fast Charger"/>
    <n v="0.12"/>
    <s v="9:00-18:00"/>
    <s v="9:00-18:00"/>
    <d v="1899-12-30T08:52:48"/>
    <n v="3.62"/>
    <n v="54"/>
    <x v="1"/>
    <x v="1"/>
    <s v="Tesla"/>
    <n v="2022"/>
    <s v="Yes"/>
    <n v="5"/>
    <n v="9"/>
    <s v="Annually"/>
  </r>
  <r>
    <s v="EVS01482"/>
    <n v="25.359870999999998"/>
    <n v="55.200964999999997"/>
    <s v="2848 Dubai Ave"/>
    <s v=" Dubai"/>
    <s v="United Arab Emirates"/>
    <s v="United Arab Emirates"/>
    <s v="Asia"/>
    <s v="DC Fast Charger"/>
    <n v="0.22"/>
    <d v="2025-07-24T00:00:00"/>
    <s v="9.00-21.00"/>
    <d v="1900-01-11T00:00:00"/>
    <n v="19.940000000000001"/>
    <n v="53"/>
    <x v="2"/>
    <x v="2"/>
    <s v="Type 2, Tesla"/>
    <n v="2021"/>
    <s v="No"/>
    <n v="4.3"/>
    <n v="3"/>
    <s v="Monthly"/>
  </r>
  <r>
    <s v="EVS01484"/>
    <n v="25.217140000000001"/>
    <n v="55.346764"/>
    <s v="1896 Dubai Ave"/>
    <s v=" Dubai"/>
    <s v="United Arab Emirates"/>
    <s v="United Arab Emirates"/>
    <s v="Asia"/>
    <s v="DC Fast Charger"/>
    <n v="0.15"/>
    <d v="2025-07-24T00:00:00"/>
    <s v="9.00-21.00"/>
    <d v="1900-01-11T00:00:00"/>
    <n v="17.32"/>
    <n v="90"/>
    <x v="4"/>
    <x v="0"/>
    <s v="Type 2"/>
    <n v="2012"/>
    <s v="No"/>
    <n v="3.3"/>
    <n v="2"/>
    <s v="Monthly"/>
  </r>
  <r>
    <s v="EVS01486"/>
    <n v="-33.782654000000001"/>
    <n v="151.34105199999999"/>
    <s v="7044 Sydney Ave"/>
    <s v=" Sydney"/>
    <s v="Australia"/>
    <s v="Australia"/>
    <s v="Australia"/>
    <s v="DC Fast Charger"/>
    <n v="0.39"/>
    <s v="9:00-18:00"/>
    <s v="9:00-18:00"/>
    <d v="1899-12-30T08:52:48"/>
    <n v="12.72"/>
    <n v="41"/>
    <x v="4"/>
    <x v="0"/>
    <s v="Type 2"/>
    <n v="2016"/>
    <s v="Yes"/>
    <n v="4.2"/>
    <n v="6"/>
    <s v="Quarterly"/>
  </r>
  <r>
    <s v="EVS01487"/>
    <n v="43.772070999999997"/>
    <n v="-79.370821000000007"/>
    <s v="7124 Toronto Ave"/>
    <s v=" Toronto"/>
    <s v="Canada"/>
    <s v="Canada"/>
    <s v="North America"/>
    <s v="DC Fast Charger"/>
    <n v="0.32"/>
    <s v="6:00-22:00"/>
    <s v="6:00-22:00"/>
    <d v="1899-12-30T16:04:48"/>
    <n v="2"/>
    <n v="13"/>
    <x v="3"/>
    <x v="1"/>
    <s v="Type 2, CHAdeMO"/>
    <n v="2020"/>
    <s v="No"/>
    <n v="3.1"/>
    <n v="9"/>
    <s v="Monthly"/>
  </r>
  <r>
    <s v="EVS01490"/>
    <n v="52.489068000000003"/>
    <n v="13.381660999999999"/>
    <s v="3942 Berlin Ave"/>
    <s v=" Berlin"/>
    <s v="Germany"/>
    <s v="Germany"/>
    <s v="Europe"/>
    <s v="DC Fast Charger"/>
    <n v="0.43"/>
    <d v="2025-07-24T00:00:00"/>
    <s v="9.00-21.00"/>
    <d v="1900-01-11T00:00:00"/>
    <n v="15.34"/>
    <n v="30"/>
    <x v="1"/>
    <x v="3"/>
    <s v="CHAdeMO, Type 2"/>
    <n v="2011"/>
    <s v="No"/>
    <n v="3.6"/>
    <n v="1"/>
    <s v="Annually"/>
  </r>
  <r>
    <s v="EVS01493"/>
    <n v="13.721363"/>
    <n v="100.533643"/>
    <s v="84 Bangkok Ave"/>
    <s v=" Bangkok"/>
    <s v="Thailand"/>
    <s v="Thailand"/>
    <s v="Asia"/>
    <s v="DC Fast Charger"/>
    <n v="0.24"/>
    <d v="2025-07-24T00:00:00"/>
    <s v="9.00-21.00"/>
    <d v="1900-01-11T00:00:00"/>
    <n v="3.58"/>
    <n v="33"/>
    <x v="2"/>
    <x v="2"/>
    <s v="CHAdeMO, Tesla"/>
    <n v="2017"/>
    <s v="Yes"/>
    <n v="4.4000000000000004"/>
    <n v="1"/>
    <s v="Quarterly"/>
  </r>
  <r>
    <s v="EVS01496"/>
    <n v="19.472514"/>
    <n v="-99.052013000000002"/>
    <s v="9547 Mexico City Ave"/>
    <s v=" Mexico City"/>
    <s v="Mexico"/>
    <s v="Mexico"/>
    <s v="North America"/>
    <s v="DC Fast Charger"/>
    <n v="0.21"/>
    <s v="9:00-18:00"/>
    <s v="9:00-18:00"/>
    <d v="1899-12-30T08:52:48"/>
    <n v="13.55"/>
    <n v="56"/>
    <x v="4"/>
    <x v="2"/>
    <s v="Tesla"/>
    <n v="2021"/>
    <s v="Yes"/>
    <n v="4.3"/>
    <n v="3"/>
    <s v="Annually"/>
  </r>
  <r>
    <s v="EVS01507"/>
    <n v="19.404803000000001"/>
    <n v="-99.022453999999996"/>
    <s v="1881 Mexico City Ave"/>
    <s v=" Mexico City"/>
    <s v="Mexico"/>
    <s v="Mexico"/>
    <s v="North America"/>
    <s v="DC Fast Charger"/>
    <n v="0.43"/>
    <d v="2025-07-24T00:00:00"/>
    <s v="9.00-21.00"/>
    <d v="1900-01-11T00:00:00"/>
    <n v="14.32"/>
    <n v="55"/>
    <x v="1"/>
    <x v="0"/>
    <s v="Type 2, CCS"/>
    <n v="2022"/>
    <s v="Yes"/>
    <n v="4.3"/>
    <n v="6"/>
    <s v="Quarterly"/>
  </r>
  <r>
    <s v="EVS01513"/>
    <n v="55.813597000000001"/>
    <n v="37.506413999999999"/>
    <s v="9399 Moscow Ave"/>
    <s v=" Moscow"/>
    <s v="Russia"/>
    <s v="Russia"/>
    <s v="Europe"/>
    <s v="DC Fast Charger"/>
    <n v="0.49"/>
    <s v="6:00-22:00"/>
    <s v="6:00-22:00"/>
    <d v="1899-12-30T16:04:48"/>
    <n v="12.12"/>
    <n v="56"/>
    <x v="2"/>
    <x v="3"/>
    <s v="Type 2, CHAdeMO"/>
    <n v="2019"/>
    <s v="Yes"/>
    <n v="4.5999999999999996"/>
    <n v="2"/>
    <s v="Quarterly"/>
  </r>
  <r>
    <s v="EVS01514"/>
    <n v="34.145829999999997"/>
    <n v="-118.251294"/>
    <s v="3890 Los Angeles Ave"/>
    <s v=" Los Angeles"/>
    <s v="United States"/>
    <s v="United States"/>
    <s v="North America"/>
    <s v="DC Fast Charger"/>
    <n v="0.28999999999999998"/>
    <s v="9:00-18:00"/>
    <s v="9:00-18:00"/>
    <d v="1899-12-30T08:52:48"/>
    <n v="6.73"/>
    <n v="25"/>
    <x v="1"/>
    <x v="3"/>
    <s v="Tesla, CCS"/>
    <n v="2011"/>
    <s v="Yes"/>
    <n v="4.9000000000000004"/>
    <n v="9"/>
    <s v="Monthly"/>
  </r>
  <r>
    <s v="EVS01517"/>
    <n v="43.695818000000003"/>
    <n v="-79.304173000000006"/>
    <s v="9992 Toronto Ave"/>
    <s v=" Toronto"/>
    <s v="Canada"/>
    <s v="Canada"/>
    <s v="North America"/>
    <s v="DC Fast Charger"/>
    <n v="0.24"/>
    <d v="2025-07-24T00:00:00"/>
    <s v="9.00-21.00"/>
    <d v="1900-01-11T00:00:00"/>
    <n v="13.84"/>
    <n v="89"/>
    <x v="0"/>
    <x v="1"/>
    <s v="CCS, CHAdeMO"/>
    <n v="2017"/>
    <s v="No"/>
    <n v="4.5999999999999996"/>
    <n v="3"/>
    <s v="Quarterly"/>
  </r>
  <r>
    <s v="EVS01521"/>
    <n v="9.3067019999999996"/>
    <n v="-87.343192999999999"/>
    <s v="9072 Random Rd"/>
    <s v="Error"/>
    <s v="Error"/>
    <s v="Error"/>
    <s v="Error"/>
    <s v="DC Fast Charger"/>
    <n v="0.48"/>
    <s v="9:00-18:00"/>
    <s v="9:00-18:00"/>
    <d v="1899-12-30T08:52:48"/>
    <n v="13.29"/>
    <n v="17"/>
    <x v="4"/>
    <x v="0"/>
    <s v="Tesla"/>
    <n v="2019"/>
    <s v="Yes"/>
    <n v="4.9000000000000004"/>
    <n v="1"/>
    <s v="Quarterly"/>
  </r>
  <r>
    <s v="EVS01524"/>
    <n v="52.493661000000003"/>
    <n v="13.473258"/>
    <s v="5334 Berlin Ave"/>
    <s v=" Berlin"/>
    <s v="Germany"/>
    <s v="Germany"/>
    <s v="Europe"/>
    <s v="DC Fast Charger"/>
    <n v="0.45"/>
    <s v="6:00-22:00"/>
    <s v="6:00-22:00"/>
    <d v="1899-12-30T16:04:48"/>
    <n v="3.22"/>
    <n v="57"/>
    <x v="3"/>
    <x v="3"/>
    <s v="CHAdeMO"/>
    <n v="2016"/>
    <s v="Yes"/>
    <n v="3.5"/>
    <n v="1"/>
    <s v="Monthly"/>
  </r>
  <r>
    <s v="EVS01526"/>
    <n v="-33.738616"/>
    <n v="18.418534000000001"/>
    <s v="371 Cape Town Ave"/>
    <s v=" Cape Town"/>
    <s v="South Africa"/>
    <s v="South Africa"/>
    <s v="Africa"/>
    <s v="DC Fast Charger"/>
    <n v="0.5"/>
    <s v="6:00-22:00"/>
    <s v="6:00-22:00"/>
    <d v="1899-12-30T16:04:48"/>
    <n v="12.75"/>
    <n v="88"/>
    <x v="0"/>
    <x v="2"/>
    <s v="Tesla, CHAdeMO"/>
    <n v="2014"/>
    <s v="Yes"/>
    <n v="3.6"/>
    <n v="2"/>
    <s v="Quarterly"/>
  </r>
  <r>
    <s v="EVS01532"/>
    <n v="55.789901"/>
    <n v="37.577572000000004"/>
    <s v="3098 Moscow Ave"/>
    <s v=" Moscow"/>
    <s v="Russia"/>
    <s v="Russia"/>
    <s v="Europe"/>
    <s v="DC Fast Charger"/>
    <n v="0.3"/>
    <s v="6:00-22:00"/>
    <s v="6:00-22:00"/>
    <d v="1899-12-30T16:04:48"/>
    <n v="15.79"/>
    <n v="28"/>
    <x v="4"/>
    <x v="3"/>
    <s v="Tesla"/>
    <n v="2016"/>
    <s v="Yes"/>
    <n v="4"/>
    <n v="4"/>
    <s v="Annually"/>
  </r>
  <r>
    <s v="EVS01534"/>
    <n v="-23.620951999999999"/>
    <n v="-46.509948999999999"/>
    <s v="8954 SÃ£o Paulo Ave"/>
    <s v=" SÃ£o Paulo"/>
    <s v="Brazil"/>
    <s v="Brazil"/>
    <s v="South America"/>
    <s v="DC Fast Charger"/>
    <n v="0.49"/>
    <s v="6:00-22:00"/>
    <s v="6:00-22:00"/>
    <d v="1899-12-30T16:04:48"/>
    <n v="12.34"/>
    <n v="18"/>
    <x v="2"/>
    <x v="1"/>
    <s v="CHAdeMO, Tesla"/>
    <n v="2014"/>
    <s v="No"/>
    <n v="4.4000000000000004"/>
    <n v="3"/>
    <s v="Quarterly"/>
  </r>
  <r>
    <s v="EVS01540"/>
    <n v="13.767723"/>
    <n v="100.48938200000001"/>
    <s v="919 Bangkok Ave"/>
    <s v=" Bangkok"/>
    <s v="Thailand"/>
    <s v="Thailand"/>
    <s v="Asia"/>
    <s v="DC Fast Charger"/>
    <n v="0.46"/>
    <s v="9:00-18:00"/>
    <s v="9:00-18:00"/>
    <d v="1899-12-30T08:52:48"/>
    <n v="0.8"/>
    <n v="93"/>
    <x v="2"/>
    <x v="2"/>
    <s v="CCS"/>
    <n v="2011"/>
    <s v="No"/>
    <n v="4.9000000000000004"/>
    <n v="6"/>
    <s v="Monthly"/>
  </r>
  <r>
    <s v="EVS01541"/>
    <n v="70.911946999999998"/>
    <n v="126.325534"/>
    <s v="9893 Random Rd"/>
    <n v="0"/>
    <s v="Not Found"/>
    <s v="Not Found"/>
    <s v="Not Found"/>
    <s v="DC Fast Charger"/>
    <n v="0.35"/>
    <s v="6:00-22:00"/>
    <s v="6:00-22:00"/>
    <d v="1899-12-30T16:04:48"/>
    <n v="5.84"/>
    <n v="29"/>
    <x v="4"/>
    <x v="3"/>
    <s v="Tesla"/>
    <n v="2020"/>
    <s v="No"/>
    <n v="4.5"/>
    <n v="4"/>
    <s v="Quarterly"/>
  </r>
  <r>
    <s v="EVS01543"/>
    <n v="-33.886963000000002"/>
    <n v="18.408024999999999"/>
    <s v="4738 Cape Town Ave"/>
    <s v=" Cape Town"/>
    <s v="South Africa"/>
    <s v="South Africa"/>
    <s v="Africa"/>
    <s v="DC Fast Charger"/>
    <n v="0.32"/>
    <s v="6:00-22:00"/>
    <s v="6:00-22:00"/>
    <d v="1899-12-30T16:04:48"/>
    <n v="7.43"/>
    <n v="90"/>
    <x v="2"/>
    <x v="0"/>
    <s v="Tesla"/>
    <n v="2014"/>
    <s v="No"/>
    <n v="4.0999999999999996"/>
    <n v="7"/>
    <s v="Quarterly"/>
  </r>
  <r>
    <s v="EVS01544"/>
    <n v="25.376069000000001"/>
    <n v="55.267743000000003"/>
    <s v="4517 Dubai Ave"/>
    <s v=" Dubai"/>
    <s v="United Arab Emirates"/>
    <s v="United Arab Emirates"/>
    <s v="Asia"/>
    <s v="DC Fast Charger"/>
    <n v="0.28000000000000003"/>
    <d v="2025-07-24T00:00:00"/>
    <s v="9.00-21.00"/>
    <d v="1900-01-11T00:00:00"/>
    <n v="16.11"/>
    <n v="11"/>
    <x v="0"/>
    <x v="2"/>
    <s v="Tesla"/>
    <n v="2019"/>
    <s v="Yes"/>
    <n v="4.0999999999999996"/>
    <n v="1"/>
    <s v="Annually"/>
  </r>
  <r>
    <s v="EVS01546"/>
    <n v="52.532774000000003"/>
    <n v="13.300205999999999"/>
    <s v="933 Berlin Ave"/>
    <s v=" Berlin"/>
    <s v="Germany"/>
    <s v="Germany"/>
    <s v="Europe"/>
    <s v="DC Fast Charger"/>
    <n v="0.3"/>
    <s v="6:00-22:00"/>
    <s v="6:00-22:00"/>
    <d v="1899-12-30T16:04:48"/>
    <n v="13.15"/>
    <n v="20"/>
    <x v="4"/>
    <x v="2"/>
    <s v="CCS"/>
    <n v="2011"/>
    <s v="No"/>
    <n v="4.5999999999999996"/>
    <n v="4"/>
    <s v="Quarterly"/>
  </r>
  <r>
    <s v="EVS01547"/>
    <n v="43.749339999999997"/>
    <n v="-79.498440000000002"/>
    <s v="7345 Toronto Ave"/>
    <s v=" Toronto"/>
    <s v="Canada"/>
    <s v="Canada"/>
    <s v="North America"/>
    <s v="DC Fast Charger"/>
    <n v="0.27"/>
    <s v="9:00-18:00"/>
    <s v="9:00-18:00"/>
    <d v="1899-12-30T08:52:48"/>
    <n v="9.19"/>
    <n v="86"/>
    <x v="2"/>
    <x v="0"/>
    <s v="CCS"/>
    <n v="2020"/>
    <s v="No"/>
    <n v="4.5"/>
    <n v="7"/>
    <s v="Quarterly"/>
  </r>
  <r>
    <s v="EVS01548"/>
    <n v="41.941713999999997"/>
    <n v="-87.725752"/>
    <s v="2316 Chicago Ave"/>
    <s v=" Chicago"/>
    <s v="United States"/>
    <s v="United States"/>
    <s v="North America"/>
    <s v="DC Fast Charger"/>
    <n v="0.17"/>
    <s v="6:00-22:00"/>
    <s v="6:00-22:00"/>
    <d v="1899-12-30T16:04:48"/>
    <n v="17.78"/>
    <n v="33"/>
    <x v="3"/>
    <x v="1"/>
    <s v="CHAdeMO, Type 2"/>
    <n v="2019"/>
    <s v="No"/>
    <n v="4.9000000000000004"/>
    <n v="2"/>
    <s v="Annually"/>
  </r>
  <r>
    <s v="EVS01549"/>
    <n v="37.689858000000001"/>
    <n v="126.956034"/>
    <s v="4589 Seoul Ave"/>
    <s v=" Seoul"/>
    <s v="South Korea"/>
    <s v="South Korea"/>
    <s v="Asia"/>
    <s v="DC Fast Charger"/>
    <n v="0.48"/>
    <s v="9:00-18:00"/>
    <s v="9:00-18:00"/>
    <d v="1899-12-30T08:52:48"/>
    <n v="5.16"/>
    <n v="39"/>
    <x v="2"/>
    <x v="2"/>
    <s v="Type 2, CCS"/>
    <n v="2022"/>
    <s v="No"/>
    <n v="4.5"/>
    <n v="1"/>
    <s v="Annually"/>
  </r>
  <r>
    <s v="EVS01550"/>
    <n v="-33.843971000000003"/>
    <n v="151.25546299999999"/>
    <s v="9065 Sydney Ave"/>
    <s v=" Sydney"/>
    <s v="Australia"/>
    <s v="Australia"/>
    <s v="Australia"/>
    <s v="DC Fast Charger"/>
    <n v="0.34"/>
    <s v="6:00-22:00"/>
    <s v="6:00-22:00"/>
    <d v="1899-12-30T16:04:48"/>
    <n v="9.19"/>
    <n v="26"/>
    <x v="4"/>
    <x v="0"/>
    <s v="CHAdeMO, CCS"/>
    <n v="2013"/>
    <s v="No"/>
    <n v="4.3"/>
    <n v="7"/>
    <s v="Quarterly"/>
  </r>
  <r>
    <s v="EVS01552"/>
    <n v="25.396227"/>
    <n v="55.208826999999999"/>
    <s v="8097 Dubai Ave"/>
    <s v=" Dubai"/>
    <s v="United Arab Emirates"/>
    <s v="United Arab Emirates"/>
    <s v="Asia"/>
    <s v="DC Fast Charger"/>
    <n v="0.26"/>
    <s v="6:00-22:00"/>
    <s v="6:00-22:00"/>
    <d v="1899-12-30T16:04:48"/>
    <n v="13.67"/>
    <n v="83"/>
    <x v="0"/>
    <x v="1"/>
    <s v="Type 2"/>
    <n v="2017"/>
    <s v="Yes"/>
    <n v="4.5"/>
    <n v="7"/>
    <s v="Annually"/>
  </r>
  <r>
    <s v="EVS01553"/>
    <n v="55.769314999999999"/>
    <n v="37.684998"/>
    <s v="7977 Moscow Ave"/>
    <s v=" Moscow"/>
    <s v="Russia"/>
    <s v="Russia"/>
    <s v="Europe"/>
    <s v="DC Fast Charger"/>
    <n v="0.25"/>
    <d v="2025-07-24T00:00:00"/>
    <s v="9.00-21.00"/>
    <d v="1900-01-11T00:00:00"/>
    <n v="17.239999999999998"/>
    <n v="96"/>
    <x v="0"/>
    <x v="3"/>
    <s v="CHAdeMO"/>
    <n v="2021"/>
    <s v="No"/>
    <n v="3.2"/>
    <n v="7"/>
    <s v="Quarterly"/>
  </r>
  <r>
    <s v="EVS01554"/>
    <n v="37.613895999999997"/>
    <n v="126.99407600000001"/>
    <s v="1093 Seoul Ave"/>
    <s v=" Seoul"/>
    <s v="South Korea"/>
    <s v="South Korea"/>
    <s v="Asia"/>
    <s v="DC Fast Charger"/>
    <n v="0.39"/>
    <d v="2025-07-24T00:00:00"/>
    <s v="9.00-21.00"/>
    <d v="1900-01-11T00:00:00"/>
    <n v="6.16"/>
    <n v="13"/>
    <x v="3"/>
    <x v="2"/>
    <s v="CCS, Tesla"/>
    <n v="2015"/>
    <s v="No"/>
    <n v="3"/>
    <n v="5"/>
    <s v="Annually"/>
  </r>
  <r>
    <s v="EVS01558"/>
    <n v="37.750931000000001"/>
    <n v="-122.36125199999999"/>
    <s v="5854 San Francisco Ave"/>
    <s v=" San Francisco"/>
    <s v="United States"/>
    <s v="United States"/>
    <s v="North America"/>
    <s v="DC Fast Charger"/>
    <n v="0.12"/>
    <s v="9:00-18:00"/>
    <s v="9:00-18:00"/>
    <d v="1899-12-30T08:52:48"/>
    <n v="6.71"/>
    <n v="96"/>
    <x v="3"/>
    <x v="1"/>
    <s v="CCS"/>
    <n v="2015"/>
    <s v="Yes"/>
    <n v="4.2"/>
    <n v="4"/>
    <s v="Monthly"/>
  </r>
  <r>
    <s v="EVS01560"/>
    <n v="-23.602626000000001"/>
    <n v="-46.534666999999999"/>
    <s v="8451 SÃ£o Paulo Ave"/>
    <s v=" SÃ£o Paulo"/>
    <s v="Brazil"/>
    <s v="Brazil"/>
    <s v="South America"/>
    <s v="DC Fast Charger"/>
    <n v="0.37"/>
    <s v="6:00-22:00"/>
    <s v="6:00-22:00"/>
    <d v="1899-12-30T16:04:48"/>
    <n v="18.739999999999998"/>
    <n v="22"/>
    <x v="3"/>
    <x v="0"/>
    <s v="CHAdeMO"/>
    <n v="2023"/>
    <s v="No"/>
    <n v="3.6"/>
    <n v="2"/>
    <s v="Quarterly"/>
  </r>
  <r>
    <s v="EVS01566"/>
    <n v="19.559895999999998"/>
    <n v="-99.056798000000001"/>
    <s v="7060 Mexico City Ave"/>
    <s v=" Mexico City"/>
    <s v="Mexico"/>
    <s v="Mexico"/>
    <s v="North America"/>
    <s v="DC Fast Charger"/>
    <n v="0.31"/>
    <d v="2025-07-24T00:00:00"/>
    <s v="9.00-21.00"/>
    <d v="1900-01-11T00:00:00"/>
    <n v="3.98"/>
    <n v="84"/>
    <x v="0"/>
    <x v="2"/>
    <s v="Tesla"/>
    <n v="2017"/>
    <s v="No"/>
    <n v="3.2"/>
    <n v="3"/>
    <s v="Monthly"/>
  </r>
  <r>
    <s v="EVS01571"/>
    <n v="-28.964475"/>
    <n v="64.173351999999994"/>
    <s v="4901 Random Rd"/>
    <s v="Error"/>
    <s v="Error"/>
    <s v="Error"/>
    <s v="Error"/>
    <s v="DC Fast Charger"/>
    <n v="0.26"/>
    <s v="6:00-22:00"/>
    <s v="6:00-22:00"/>
    <d v="1899-12-30T16:04:48"/>
    <n v="0.86"/>
    <n v="85"/>
    <x v="2"/>
    <x v="1"/>
    <s v="CHAdeMO, Tesla"/>
    <n v="2011"/>
    <s v="Yes"/>
    <n v="5"/>
    <n v="1"/>
    <s v="Quarterly"/>
  </r>
  <r>
    <s v="EVS01572"/>
    <n v="13.837605"/>
    <n v="100.537955"/>
    <s v="6177 Bangkok Ave"/>
    <s v=" Bangkok"/>
    <s v="Thailand"/>
    <s v="Thailand"/>
    <s v="Asia"/>
    <s v="DC Fast Charger"/>
    <n v="0.41"/>
    <d v="2025-07-24T00:00:00"/>
    <s v="9.00-21.00"/>
    <d v="1900-01-11T00:00:00"/>
    <n v="2.2599999999999998"/>
    <n v="61"/>
    <x v="2"/>
    <x v="0"/>
    <s v="Tesla, CCS"/>
    <n v="2022"/>
    <s v="No"/>
    <n v="4.8"/>
    <n v="5"/>
    <s v="Quarterly"/>
  </r>
  <r>
    <s v="EVS01573"/>
    <n v="37.784376000000002"/>
    <n v="-122.392881"/>
    <s v="6260 San Francisco Ave"/>
    <s v=" San Francisco"/>
    <s v="United States"/>
    <s v="United States"/>
    <s v="North America"/>
    <s v="DC Fast Charger"/>
    <n v="0.3"/>
    <s v="6:00-22:00"/>
    <s v="6:00-22:00"/>
    <d v="1899-12-30T16:04:48"/>
    <n v="4"/>
    <n v="96"/>
    <x v="4"/>
    <x v="2"/>
    <s v="Type 2"/>
    <n v="2011"/>
    <s v="Yes"/>
    <n v="4.9000000000000004"/>
    <n v="5"/>
    <s v="Quarterly"/>
  </r>
  <r>
    <s v="EVS01575"/>
    <n v="-33.777895999999998"/>
    <n v="18.555012000000001"/>
    <s v="128 Cape Town Ave"/>
    <s v=" Cape Town"/>
    <s v="South Africa"/>
    <s v="South Africa"/>
    <s v="Africa"/>
    <s v="DC Fast Charger"/>
    <n v="0.46"/>
    <s v="6:00-22:00"/>
    <s v="6:00-22:00"/>
    <d v="1899-12-30T16:04:48"/>
    <n v="2.4"/>
    <n v="61"/>
    <x v="3"/>
    <x v="2"/>
    <s v="Type 2"/>
    <n v="2015"/>
    <s v="Yes"/>
    <n v="3.1"/>
    <n v="3"/>
    <s v="Annually"/>
  </r>
  <r>
    <s v="EVS01579"/>
    <n v="-33.761082999999999"/>
    <n v="18.402093000000001"/>
    <s v="7590 Cape Town Ave"/>
    <s v=" Cape Town"/>
    <s v="South Africa"/>
    <s v="South Africa"/>
    <s v="Africa"/>
    <s v="DC Fast Charger"/>
    <n v="0.28000000000000003"/>
    <s v="9:00-18:00"/>
    <s v="9:00-18:00"/>
    <d v="1899-12-30T08:52:48"/>
    <n v="18.57"/>
    <n v="60"/>
    <x v="1"/>
    <x v="3"/>
    <s v="Type 2, CCS"/>
    <n v="2019"/>
    <s v="Yes"/>
    <n v="4.7"/>
    <n v="10"/>
    <s v="Monthly"/>
  </r>
  <r>
    <s v="EVS01583"/>
    <n v="25.353507"/>
    <n v="55.275100000000002"/>
    <s v="6037 Dubai Ave"/>
    <s v=" Dubai"/>
    <s v="United Arab Emirates"/>
    <s v="United Arab Emirates"/>
    <s v="Asia"/>
    <s v="DC Fast Charger"/>
    <n v="0.49"/>
    <s v="9:00-18:00"/>
    <s v="9:00-18:00"/>
    <d v="1899-12-30T08:52:48"/>
    <n v="14.19"/>
    <n v="16"/>
    <x v="1"/>
    <x v="3"/>
    <s v="CCS"/>
    <n v="2015"/>
    <s v="Yes"/>
    <n v="4.9000000000000004"/>
    <n v="1"/>
    <s v="Annually"/>
  </r>
  <r>
    <s v="EVS01585"/>
    <n v="41.891705999999999"/>
    <n v="-87.658338000000001"/>
    <s v="8953 Chicago Ave"/>
    <s v=" Chicago"/>
    <s v="United States"/>
    <s v="United States"/>
    <s v="North America"/>
    <s v="DC Fast Charger"/>
    <n v="0.46"/>
    <d v="2025-07-24T00:00:00"/>
    <s v="9.00-21.00"/>
    <d v="1900-01-11T00:00:00"/>
    <n v="14.26"/>
    <n v="14"/>
    <x v="3"/>
    <x v="1"/>
    <s v="CCS, CHAdeMO"/>
    <n v="2023"/>
    <s v="No"/>
    <n v="3.5"/>
    <n v="4"/>
    <s v="Quarterly"/>
  </r>
  <r>
    <s v="EVS01586"/>
    <n v="43.786529999999999"/>
    <n v="-79.381307000000007"/>
    <s v="6367 Toronto Ave"/>
    <s v=" Toronto"/>
    <s v="Canada"/>
    <s v="Canada"/>
    <s v="North America"/>
    <s v="DC Fast Charger"/>
    <n v="0.49"/>
    <s v="9:00-18:00"/>
    <s v="9:00-18:00"/>
    <d v="1899-12-30T08:52:48"/>
    <n v="14.15"/>
    <n v="32"/>
    <x v="2"/>
    <x v="3"/>
    <s v="CHAdeMO, Type 2"/>
    <n v="2013"/>
    <s v="No"/>
    <n v="3.1"/>
    <n v="5"/>
    <s v="Quarterly"/>
  </r>
  <r>
    <s v="EVS01596"/>
    <n v="52.456676000000002"/>
    <n v="13.308655"/>
    <s v="1861 Berlin Ave"/>
    <s v=" Berlin"/>
    <s v="Germany"/>
    <s v="Germany"/>
    <s v="Europe"/>
    <s v="DC Fast Charger"/>
    <n v="0.46"/>
    <s v="6:00-22:00"/>
    <s v="6:00-22:00"/>
    <d v="1899-12-30T16:04:48"/>
    <n v="15.02"/>
    <n v="99"/>
    <x v="2"/>
    <x v="3"/>
    <s v="Type 2, CCS"/>
    <n v="2022"/>
    <s v="Yes"/>
    <n v="4.7"/>
    <n v="9"/>
    <s v="Quarterly"/>
  </r>
  <r>
    <s v="EVS01597"/>
    <n v="-23.662993"/>
    <n v="-46.669119000000002"/>
    <s v="1702 SÃ£o Paulo Ave"/>
    <s v=" SÃ£o Paulo"/>
    <s v="Brazil"/>
    <s v="Brazil"/>
    <s v="South America"/>
    <s v="DC Fast Charger"/>
    <n v="0.5"/>
    <s v="9:00-18:00"/>
    <s v="9:00-18:00"/>
    <d v="1899-12-30T08:52:48"/>
    <n v="2.13"/>
    <n v="57"/>
    <x v="4"/>
    <x v="2"/>
    <s v="CCS, Type 2"/>
    <n v="2011"/>
    <s v="No"/>
    <n v="3.8"/>
    <n v="5"/>
    <s v="Monthly"/>
  </r>
  <r>
    <s v="EVS01603"/>
    <n v="18.924948000000001"/>
    <n v="72.825282000000001"/>
    <s v="9660 Mumbai Ave"/>
    <s v=" Mumbai"/>
    <s v="India"/>
    <s v="India"/>
    <s v="Asia"/>
    <s v="DC Fast Charger"/>
    <n v="0.3"/>
    <s v="6:00-22:00"/>
    <s v="6:00-22:00"/>
    <d v="1899-12-30T16:04:48"/>
    <n v="15.77"/>
    <n v="44"/>
    <x v="2"/>
    <x v="3"/>
    <s v="Tesla"/>
    <n v="2022"/>
    <s v="No"/>
    <n v="3.1"/>
    <n v="7"/>
    <s v="Monthly"/>
  </r>
  <r>
    <s v="EVS01606"/>
    <n v="-33.730562999999997"/>
    <n v="18.599284000000001"/>
    <s v="4980 Cape Town Ave"/>
    <s v=" Cape Town"/>
    <s v="South Africa"/>
    <s v="South Africa"/>
    <s v="Africa"/>
    <s v="DC Fast Charger"/>
    <n v="0.45"/>
    <s v="9:00-18:00"/>
    <s v="9:00-18:00"/>
    <d v="1899-12-30T08:52:48"/>
    <n v="2.09"/>
    <n v="74"/>
    <x v="3"/>
    <x v="3"/>
    <s v="CCS, CHAdeMO"/>
    <n v="2016"/>
    <s v="No"/>
    <n v="3.8"/>
    <n v="10"/>
    <s v="Annually"/>
  </r>
  <r>
    <s v="EVS01611"/>
    <n v="-47.477730999999999"/>
    <n v="-91.694542999999996"/>
    <s v="5170 Random Rd"/>
    <s v="Error"/>
    <s v="Error"/>
    <s v="Error"/>
    <s v="Error"/>
    <s v="DC Fast Charger"/>
    <n v="0.2"/>
    <d v="2025-07-24T00:00:00"/>
    <s v="9.00-21.00"/>
    <d v="1900-01-11T00:00:00"/>
    <n v="17.690000000000001"/>
    <n v="76"/>
    <x v="2"/>
    <x v="3"/>
    <s v="Tesla, Type 2"/>
    <n v="2022"/>
    <s v="No"/>
    <n v="4.4000000000000004"/>
    <n v="8"/>
    <s v="Annually"/>
  </r>
  <r>
    <s v="EVS01612"/>
    <n v="-33.812773999999997"/>
    <n v="18.449064"/>
    <s v="8314 Cape Town Ave"/>
    <s v=" Cape Town"/>
    <s v="South Africa"/>
    <s v="South Africa"/>
    <s v="Africa"/>
    <s v="DC Fast Charger"/>
    <n v="0.47"/>
    <d v="2025-07-24T00:00:00"/>
    <s v="9.00-21.00"/>
    <d v="1900-01-11T00:00:00"/>
    <n v="15.25"/>
    <n v="61"/>
    <x v="1"/>
    <x v="3"/>
    <s v="CCS"/>
    <n v="2015"/>
    <s v="Yes"/>
    <n v="4.8"/>
    <n v="8"/>
    <s v="Monthly"/>
  </r>
  <r>
    <s v="EVS01617"/>
    <n v="25.225085"/>
    <n v="55.39967"/>
    <s v="2302 Dubai Ave"/>
    <s v=" Dubai"/>
    <s v="United Arab Emirates"/>
    <s v="United Arab Emirates"/>
    <s v="Asia"/>
    <s v="DC Fast Charger"/>
    <n v="0.34"/>
    <s v="9:00-18:00"/>
    <s v="9:00-18:00"/>
    <d v="1899-12-30T08:52:48"/>
    <n v="14.69"/>
    <n v="85"/>
    <x v="0"/>
    <x v="1"/>
    <s v="CHAdeMO"/>
    <n v="2017"/>
    <s v="Yes"/>
    <n v="3.6"/>
    <n v="3"/>
    <s v="Monthly"/>
  </r>
  <r>
    <s v="EVS01618"/>
    <n v="19.549811999999999"/>
    <n v="-99.016512000000006"/>
    <s v="2394 Mexico City Ave"/>
    <s v=" Mexico City"/>
    <s v="Mexico"/>
    <s v="Mexico"/>
    <s v="North America"/>
    <s v="DC Fast Charger"/>
    <n v="0.41"/>
    <s v="9:00-18:00"/>
    <s v="9:00-18:00"/>
    <d v="1899-12-30T08:52:48"/>
    <n v="1.03"/>
    <n v="30"/>
    <x v="4"/>
    <x v="0"/>
    <s v="CHAdeMO, CCS"/>
    <n v="2015"/>
    <s v="No"/>
    <n v="3.2"/>
    <n v="5"/>
    <s v="Annually"/>
  </r>
  <r>
    <s v="EVS01619"/>
    <n v="43.652270000000001"/>
    <n v="-79.327718000000004"/>
    <s v="8723 Toronto Ave"/>
    <s v=" Toronto"/>
    <s v="Canada"/>
    <s v="Canada"/>
    <s v="North America"/>
    <s v="DC Fast Charger"/>
    <n v="0.25"/>
    <s v="6:00-22:00"/>
    <s v="6:00-22:00"/>
    <d v="1899-12-30T16:04:48"/>
    <n v="6.67"/>
    <n v="15"/>
    <x v="0"/>
    <x v="1"/>
    <s v="Type 2"/>
    <n v="2010"/>
    <s v="No"/>
    <n v="3.3"/>
    <n v="1"/>
    <s v="Quarterly"/>
  </r>
  <r>
    <s v="EVS01622"/>
    <n v="37.609121000000002"/>
    <n v="126.913369"/>
    <s v="8148 Seoul Ave"/>
    <s v=" Seoul"/>
    <s v="South Korea"/>
    <s v="South Korea"/>
    <s v="Asia"/>
    <s v="DC Fast Charger"/>
    <n v="0.49"/>
    <d v="2025-07-24T00:00:00"/>
    <s v="9.00-21.00"/>
    <d v="1900-01-11T00:00:00"/>
    <n v="9.1300000000000008"/>
    <n v="70"/>
    <x v="2"/>
    <x v="2"/>
    <s v="Type 2, CCS"/>
    <n v="2012"/>
    <s v="No"/>
    <n v="3.1"/>
    <n v="4"/>
    <s v="Annually"/>
  </r>
  <r>
    <s v="EVS01628"/>
    <n v="34.067070000000001"/>
    <n v="-118.292428"/>
    <s v="2904 Los Angeles Ave"/>
    <s v=" Los Angeles"/>
    <s v="United States"/>
    <s v="United States"/>
    <s v="North America"/>
    <s v="DC Fast Charger"/>
    <n v="0.16"/>
    <d v="2025-07-24T00:00:00"/>
    <s v="9.00-21.00"/>
    <d v="1900-01-11T00:00:00"/>
    <n v="2.23"/>
    <n v="59"/>
    <x v="3"/>
    <x v="3"/>
    <s v="Type 2"/>
    <n v="2013"/>
    <s v="Yes"/>
    <n v="4.7"/>
    <n v="10"/>
    <s v="Annually"/>
  </r>
  <r>
    <s v="EVS01638"/>
    <n v="19.534094"/>
    <n v="-99.111452999999997"/>
    <s v="7079 Mexico City Ave"/>
    <s v=" Mexico City"/>
    <s v="Mexico"/>
    <s v="Mexico"/>
    <s v="North America"/>
    <s v="DC Fast Charger"/>
    <n v="0.44"/>
    <d v="2025-07-24T00:00:00"/>
    <s v="9.00-21.00"/>
    <d v="1900-01-11T00:00:00"/>
    <n v="11.68"/>
    <n v="94"/>
    <x v="3"/>
    <x v="0"/>
    <s v="Type 2, CCS"/>
    <n v="2018"/>
    <s v="Yes"/>
    <n v="3"/>
    <n v="7"/>
    <s v="Annually"/>
  </r>
  <r>
    <s v="EVS01640"/>
    <n v="-23.589022"/>
    <n v="-46.567759000000002"/>
    <s v="5644 SÃ£o Paulo Ave"/>
    <s v=" SÃ£o Paulo"/>
    <s v="Brazil"/>
    <s v="Brazil"/>
    <s v="South America"/>
    <s v="DC Fast Charger"/>
    <n v="0.28000000000000003"/>
    <s v="9:00-18:00"/>
    <s v="9:00-18:00"/>
    <d v="1899-12-30T08:52:48"/>
    <n v="10.26"/>
    <n v="96"/>
    <x v="0"/>
    <x v="1"/>
    <s v="CCS"/>
    <n v="2020"/>
    <s v="No"/>
    <n v="4.3"/>
    <n v="5"/>
    <s v="Annually"/>
  </r>
  <r>
    <s v="EVS01642"/>
    <n v="19.551546999999999"/>
    <n v="-99.062259999999995"/>
    <s v="4947 Mexico City Ave"/>
    <s v=" Mexico City"/>
    <s v="Mexico"/>
    <s v="Mexico"/>
    <s v="North America"/>
    <s v="DC Fast Charger"/>
    <n v="0.3"/>
    <s v="9:00-18:00"/>
    <s v="9:00-18:00"/>
    <d v="1899-12-30T08:52:48"/>
    <n v="12.61"/>
    <n v="36"/>
    <x v="3"/>
    <x v="0"/>
    <s v="CHAdeMO"/>
    <n v="2018"/>
    <s v="No"/>
    <n v="4.3"/>
    <n v="8"/>
    <s v="Monthly"/>
  </r>
  <r>
    <s v="EVS01643"/>
    <n v="-33.736401000000001"/>
    <n v="151.214854"/>
    <s v="2015 Sydney Ave"/>
    <s v=" Sydney"/>
    <s v="Australia"/>
    <s v="Australia"/>
    <s v="Australia"/>
    <s v="DC Fast Charger"/>
    <n v="0.13"/>
    <s v="6:00-22:00"/>
    <s v="6:00-22:00"/>
    <d v="1899-12-30T16:04:48"/>
    <n v="18.37"/>
    <n v="54"/>
    <x v="2"/>
    <x v="1"/>
    <s v="Type 2, CHAdeMO"/>
    <n v="2019"/>
    <s v="Yes"/>
    <n v="3.8"/>
    <n v="8"/>
    <s v="Monthly"/>
  </r>
  <r>
    <s v="EVS01644"/>
    <n v="34.180171999999999"/>
    <n v="-118.319782"/>
    <s v="5564 Los Angeles Ave"/>
    <s v=" Los Angeles"/>
    <s v="United States"/>
    <s v="United States"/>
    <s v="North America"/>
    <s v="DC Fast Charger"/>
    <n v="0.17"/>
    <d v="2025-07-24T00:00:00"/>
    <s v="9.00-21.00"/>
    <d v="1900-01-11T00:00:00"/>
    <n v="15.53"/>
    <n v="35"/>
    <x v="1"/>
    <x v="0"/>
    <s v="CHAdeMO"/>
    <n v="2022"/>
    <s v="No"/>
    <n v="4.5999999999999996"/>
    <n v="8"/>
    <s v="Monthly"/>
  </r>
  <r>
    <s v="EVS01645"/>
    <n v="19.163595999999998"/>
    <n v="72.910786000000002"/>
    <s v="8233 Mumbai Ave"/>
    <s v=" Mumbai"/>
    <s v="India"/>
    <s v="India"/>
    <s v="Asia"/>
    <s v="DC Fast Charger"/>
    <n v="0.22"/>
    <s v="9:00-18:00"/>
    <s v="9:00-18:00"/>
    <d v="1899-12-30T08:52:48"/>
    <n v="8.93"/>
    <n v="39"/>
    <x v="0"/>
    <x v="3"/>
    <s v="Type 2"/>
    <n v="2011"/>
    <s v="Yes"/>
    <n v="4.3"/>
    <n v="4"/>
    <s v="Annually"/>
  </r>
  <r>
    <s v="EVS01647"/>
    <n v="52.528165999999999"/>
    <n v="13.398633"/>
    <s v="5351 Berlin Ave"/>
    <s v=" Berlin"/>
    <s v="Germany"/>
    <s v="Germany"/>
    <s v="Europe"/>
    <s v="DC Fast Charger"/>
    <n v="0.25"/>
    <s v="9:00-18:00"/>
    <s v="9:00-18:00"/>
    <d v="1899-12-30T08:52:48"/>
    <n v="15.99"/>
    <n v="70"/>
    <x v="1"/>
    <x v="3"/>
    <s v="Type 2, CHAdeMO"/>
    <n v="2021"/>
    <s v="No"/>
    <n v="3.8"/>
    <n v="4"/>
    <s v="Quarterly"/>
  </r>
  <r>
    <s v="EVS01649"/>
    <n v="-23.59112"/>
    <n v="-46.693385999999997"/>
    <s v="2484 SÃ£o Paulo Ave"/>
    <s v=" SÃ£o Paulo"/>
    <s v="Brazil"/>
    <s v="Brazil"/>
    <s v="South America"/>
    <s v="DC Fast Charger"/>
    <n v="0.49"/>
    <s v="9:00-18:00"/>
    <s v="9:00-18:00"/>
    <d v="1899-12-30T08:52:48"/>
    <n v="14.18"/>
    <n v="11"/>
    <x v="1"/>
    <x v="3"/>
    <s v="CCS, Tesla"/>
    <n v="2018"/>
    <s v="Yes"/>
    <n v="4.3"/>
    <n v="7"/>
    <s v="Quarterly"/>
  </r>
  <r>
    <s v="EVS01650"/>
    <n v="19.033715000000001"/>
    <n v="72.837451999999999"/>
    <s v="6473 Mumbai Ave"/>
    <s v=" Mumbai"/>
    <s v="India"/>
    <s v="India"/>
    <s v="Asia"/>
    <s v="DC Fast Charger"/>
    <n v="0.21"/>
    <s v="9:00-18:00"/>
    <s v="9:00-18:00"/>
    <d v="1899-12-30T08:52:48"/>
    <n v="9.65"/>
    <n v="76"/>
    <x v="4"/>
    <x v="2"/>
    <s v="Tesla"/>
    <n v="2011"/>
    <s v="Yes"/>
    <n v="3.1"/>
    <n v="5"/>
    <s v="Quarterly"/>
  </r>
  <r>
    <s v="EVS01651"/>
    <n v="2.4420809999999999"/>
    <n v="-140.52023399999999"/>
    <s v="1773 Random Rd"/>
    <s v="Error"/>
    <s v="Error"/>
    <s v="Error"/>
    <s v="Error"/>
    <s v="DC Fast Charger"/>
    <n v="0.48"/>
    <s v="6:00-22:00"/>
    <s v="6:00-22:00"/>
    <d v="1899-12-30T16:04:48"/>
    <n v="18.829999999999998"/>
    <n v="39"/>
    <x v="0"/>
    <x v="2"/>
    <s v="Tesla"/>
    <n v="2023"/>
    <s v="Yes"/>
    <n v="4.9000000000000004"/>
    <n v="2"/>
    <s v="Annually"/>
  </r>
  <r>
    <s v="EVS01652"/>
    <n v="-33.843321000000003"/>
    <n v="18.590792"/>
    <s v="700 Cape Town Ave"/>
    <s v=" Cape Town"/>
    <s v="South Africa"/>
    <s v="South Africa"/>
    <s v="Africa"/>
    <s v="DC Fast Charger"/>
    <n v="0.44"/>
    <s v="9:00-18:00"/>
    <s v="9:00-18:00"/>
    <d v="1899-12-30T08:52:48"/>
    <n v="3.32"/>
    <n v="89"/>
    <x v="4"/>
    <x v="2"/>
    <s v="CCS"/>
    <n v="2010"/>
    <s v="Yes"/>
    <n v="3.8"/>
    <n v="6"/>
    <s v="Quarterly"/>
  </r>
  <r>
    <s v="EVS01655"/>
    <n v="19.542988999999999"/>
    <n v="-99.037955999999994"/>
    <s v="7658 Mexico City Ave"/>
    <s v=" Mexico City"/>
    <s v="Mexico"/>
    <s v="Mexico"/>
    <s v="North America"/>
    <s v="DC Fast Charger"/>
    <n v="0.43"/>
    <s v="9:00-18:00"/>
    <s v="9:00-18:00"/>
    <d v="1899-12-30T08:52:48"/>
    <n v="7.08"/>
    <n v="52"/>
    <x v="1"/>
    <x v="2"/>
    <s v="Tesla"/>
    <n v="2016"/>
    <s v="No"/>
    <n v="4.9000000000000004"/>
    <n v="9"/>
    <s v="Quarterly"/>
  </r>
  <r>
    <s v="EVS01658"/>
    <n v="-33.743485"/>
    <n v="151.273762"/>
    <s v="2508 Sydney Ave"/>
    <s v=" Sydney"/>
    <s v="Australia"/>
    <s v="Australia"/>
    <s v="Australia"/>
    <s v="DC Fast Charger"/>
    <n v="0.37"/>
    <s v="9:00-18:00"/>
    <s v="9:00-18:00"/>
    <d v="1899-12-30T08:52:48"/>
    <n v="12.39"/>
    <n v="33"/>
    <x v="2"/>
    <x v="1"/>
    <s v="Type 2"/>
    <n v="2020"/>
    <s v="No"/>
    <n v="3.3"/>
    <n v="8"/>
    <s v="Annually"/>
  </r>
  <r>
    <s v="EVS01660"/>
    <n v="52.437474000000002"/>
    <n v="13.411783"/>
    <s v="2968 Berlin Ave"/>
    <s v=" Berlin"/>
    <s v="Germany"/>
    <s v="Germany"/>
    <s v="Europe"/>
    <s v="DC Fast Charger"/>
    <n v="0.19"/>
    <d v="2025-07-24T00:00:00"/>
    <s v="9.00-21.00"/>
    <d v="1900-01-11T00:00:00"/>
    <n v="19.86"/>
    <n v="30"/>
    <x v="3"/>
    <x v="3"/>
    <s v="CHAdeMO, Tesla"/>
    <n v="2011"/>
    <s v="Yes"/>
    <n v="3.8"/>
    <n v="6"/>
    <s v="Quarterly"/>
  </r>
  <r>
    <s v="EVS01663"/>
    <n v="43.700938999999998"/>
    <n v="-79.339419000000007"/>
    <s v="2322 Toronto Ave"/>
    <s v=" Toronto"/>
    <s v="Canada"/>
    <s v="Canada"/>
    <s v="North America"/>
    <s v="DC Fast Charger"/>
    <n v="0.33"/>
    <s v="6:00-22:00"/>
    <s v="6:00-22:00"/>
    <d v="1899-12-30T16:04:48"/>
    <n v="8.11"/>
    <n v="35"/>
    <x v="3"/>
    <x v="2"/>
    <s v="CHAdeMO, Type 2"/>
    <n v="2013"/>
    <s v="No"/>
    <n v="4.2"/>
    <n v="1"/>
    <s v="Quarterly"/>
  </r>
  <r>
    <s v="EVS01664"/>
    <n v="19.030923000000001"/>
    <n v="72.842151000000001"/>
    <s v="3761 Mumbai Ave"/>
    <s v=" Mumbai"/>
    <s v="India"/>
    <s v="India"/>
    <s v="Asia"/>
    <s v="DC Fast Charger"/>
    <n v="0.31"/>
    <d v="2025-07-24T00:00:00"/>
    <s v="9.00-21.00"/>
    <d v="1900-01-11T00:00:00"/>
    <n v="12.62"/>
    <n v="84"/>
    <x v="3"/>
    <x v="0"/>
    <s v="Type 2, CHAdeMO"/>
    <n v="2013"/>
    <s v="Yes"/>
    <n v="3.8"/>
    <n v="1"/>
    <s v="Monthly"/>
  </r>
  <r>
    <s v="EVS01669"/>
    <n v="34.141395000000003"/>
    <n v="-118.313399"/>
    <s v="2836 Los Angeles Ave"/>
    <s v=" Los Angeles"/>
    <s v="United States"/>
    <s v="United States"/>
    <s v="North America"/>
    <s v="DC Fast Charger"/>
    <n v="0.45"/>
    <d v="2025-07-24T00:00:00"/>
    <s v="9.00-21.00"/>
    <d v="1900-01-11T00:00:00"/>
    <n v="16.97"/>
    <n v="83"/>
    <x v="4"/>
    <x v="3"/>
    <s v="CHAdeMO"/>
    <n v="2015"/>
    <s v="Yes"/>
    <n v="4.7"/>
    <n v="1"/>
    <s v="Annually"/>
  </r>
  <r>
    <s v="EVS01670"/>
    <n v="55.815716999999999"/>
    <n v="37.611170000000001"/>
    <s v="6846 Moscow Ave"/>
    <s v=" Moscow"/>
    <s v="Russia"/>
    <s v="Russia"/>
    <s v="Europe"/>
    <s v="DC Fast Charger"/>
    <n v="0.45"/>
    <s v="6:00-22:00"/>
    <s v="6:00-22:00"/>
    <d v="1899-12-30T16:04:48"/>
    <n v="14.96"/>
    <n v="75"/>
    <x v="2"/>
    <x v="3"/>
    <s v="CCS, CHAdeMO"/>
    <n v="2013"/>
    <s v="Yes"/>
    <n v="3.7"/>
    <n v="1"/>
    <s v="Monthly"/>
  </r>
  <r>
    <s v="EVS01671"/>
    <n v="-84.897868000000003"/>
    <n v="-131.135683"/>
    <s v="6862 Random Rd"/>
    <s v="Not Found"/>
    <s v="Not Found"/>
    <s v="Not Found"/>
    <s v="Not Found"/>
    <s v="DC Fast Charger"/>
    <n v="0.21"/>
    <d v="2025-07-24T00:00:00"/>
    <s v="9.00-21.00"/>
    <d v="1900-01-11T00:00:00"/>
    <n v="11.73"/>
    <n v="69"/>
    <x v="4"/>
    <x v="2"/>
    <s v="CCS, Tesla"/>
    <n v="2014"/>
    <s v="Yes"/>
    <n v="5"/>
    <n v="6"/>
    <s v="Quarterly"/>
  </r>
  <r>
    <s v="EVS01672"/>
    <n v="-23.658570999999998"/>
    <n v="-46.597572"/>
    <s v="3952 SÃ£o Paulo Ave"/>
    <s v=" SÃ£o Paulo"/>
    <s v="Brazil"/>
    <s v="Brazil"/>
    <s v="South America"/>
    <s v="DC Fast Charger"/>
    <n v="0.34"/>
    <s v="6:00-22:00"/>
    <s v="6:00-22:00"/>
    <d v="1899-12-30T16:04:48"/>
    <n v="1.95"/>
    <n v="11"/>
    <x v="3"/>
    <x v="0"/>
    <s v="CCS, CHAdeMO"/>
    <n v="2016"/>
    <s v="Yes"/>
    <n v="4"/>
    <n v="1"/>
    <s v="Quarterly"/>
  </r>
  <r>
    <s v="EVS01677"/>
    <n v="-23.655114000000001"/>
    <n v="-46.628816999999998"/>
    <s v="2993 SÃ£o Paulo Ave"/>
    <s v=" SÃ£o Paulo"/>
    <s v="Brazil"/>
    <s v="Brazil"/>
    <s v="South America"/>
    <s v="DC Fast Charger"/>
    <n v="0.28000000000000003"/>
    <d v="2025-07-24T00:00:00"/>
    <s v="9.00-21.00"/>
    <d v="1900-01-11T00:00:00"/>
    <n v="11.85"/>
    <n v="44"/>
    <x v="1"/>
    <x v="2"/>
    <s v="CCS"/>
    <n v="2013"/>
    <s v="Yes"/>
    <n v="3.3"/>
    <n v="10"/>
    <s v="Quarterly"/>
  </r>
  <r>
    <s v="EVS01678"/>
    <n v="13.758343999999999"/>
    <n v="100.459164"/>
    <s v="8387 Bangkok Ave"/>
    <s v=" Bangkok"/>
    <s v="Thailand"/>
    <s v="Thailand"/>
    <s v="Asia"/>
    <s v="DC Fast Charger"/>
    <n v="0.18"/>
    <s v="6:00-22:00"/>
    <s v="6:00-22:00"/>
    <d v="1899-12-30T16:04:48"/>
    <n v="18.84"/>
    <n v="74"/>
    <x v="4"/>
    <x v="1"/>
    <s v="Type 2"/>
    <n v="2022"/>
    <s v="Yes"/>
    <n v="4.5999999999999996"/>
    <n v="2"/>
    <s v="Monthly"/>
  </r>
  <r>
    <s v="EVS01684"/>
    <n v="37.834018999999998"/>
    <n v="-122.43542100000001"/>
    <s v="6665 San Francisco Ave"/>
    <s v=" San Francisco"/>
    <s v="United States"/>
    <s v="United States"/>
    <s v="North America"/>
    <s v="DC Fast Charger"/>
    <n v="0.13"/>
    <s v="9:00-18:00"/>
    <s v="9:00-18:00"/>
    <d v="1899-12-30T08:52:48"/>
    <n v="18.46"/>
    <n v="96"/>
    <x v="3"/>
    <x v="2"/>
    <s v="Tesla, CHAdeMO"/>
    <n v="2015"/>
    <s v="No"/>
    <n v="4.0999999999999996"/>
    <n v="9"/>
    <s v="Quarterly"/>
  </r>
  <r>
    <s v="EVS01685"/>
    <n v="55.863290999999997"/>
    <n v="37.660116000000002"/>
    <s v="6282 Moscow Ave"/>
    <s v=" Moscow"/>
    <s v="Russia"/>
    <s v="Russia"/>
    <s v="Europe"/>
    <s v="DC Fast Charger"/>
    <n v="0.39"/>
    <s v="9:00-18:00"/>
    <s v="9:00-18:00"/>
    <d v="1899-12-30T08:52:48"/>
    <n v="15"/>
    <n v="60"/>
    <x v="4"/>
    <x v="2"/>
    <s v="CCS, Type 2"/>
    <n v="2011"/>
    <s v="Yes"/>
    <n v="3.6"/>
    <n v="9"/>
    <s v="Quarterly"/>
  </r>
  <r>
    <s v="EVS01686"/>
    <n v="39.902490999999998"/>
    <n v="116.335398"/>
    <s v="2846 Beijing Ave"/>
    <s v=" Beijing"/>
    <s v="China"/>
    <s v="China"/>
    <s v="Asia"/>
    <s v="DC Fast Charger"/>
    <n v="0.38"/>
    <s v="9:00-18:00"/>
    <s v="9:00-18:00"/>
    <d v="1899-12-30T08:52:48"/>
    <n v="11.02"/>
    <n v="29"/>
    <x v="3"/>
    <x v="0"/>
    <s v="Tesla, Type 2"/>
    <n v="2018"/>
    <s v="Yes"/>
    <n v="3.3"/>
    <n v="8"/>
    <s v="Quarterly"/>
  </r>
  <r>
    <s v="EVS01687"/>
    <n v="-33.752391000000003"/>
    <n v="18.461639000000002"/>
    <s v="1367 Cape Town Ave"/>
    <s v=" Cape Town"/>
    <s v="South Africa"/>
    <s v="South Africa"/>
    <s v="Africa"/>
    <s v="DC Fast Charger"/>
    <n v="0.28000000000000003"/>
    <s v="9:00-18:00"/>
    <s v="9:00-18:00"/>
    <d v="1899-12-30T08:52:48"/>
    <n v="9.9"/>
    <n v="92"/>
    <x v="2"/>
    <x v="3"/>
    <s v="Type 2"/>
    <n v="2023"/>
    <s v="Yes"/>
    <n v="3.3"/>
    <n v="3"/>
    <s v="Quarterly"/>
  </r>
  <r>
    <s v="EVS01690"/>
    <n v="25.367362"/>
    <n v="55.224434000000002"/>
    <s v="5858 Dubai Ave"/>
    <s v=" Dubai"/>
    <s v="United Arab Emirates"/>
    <s v="United Arab Emirates"/>
    <s v="Asia"/>
    <s v="DC Fast Charger"/>
    <n v="0.24"/>
    <s v="6:00-22:00"/>
    <s v="6:00-22:00"/>
    <d v="1899-12-30T16:04:48"/>
    <n v="3.4"/>
    <n v="65"/>
    <x v="3"/>
    <x v="0"/>
    <s v="CHAdeMO, CCS"/>
    <n v="2014"/>
    <s v="No"/>
    <n v="4.8"/>
    <n v="5"/>
    <s v="Annually"/>
  </r>
  <r>
    <s v="EVS01699"/>
    <n v="13.730422000000001"/>
    <n v="100.482662"/>
    <s v="3245 Bangkok Ave"/>
    <s v=" Bangkok"/>
    <s v="Thailand"/>
    <s v="Thailand"/>
    <s v="Asia"/>
    <s v="DC Fast Charger"/>
    <n v="0.42"/>
    <s v="6:00-22:00"/>
    <s v="6:00-22:00"/>
    <d v="1899-12-30T16:04:48"/>
    <n v="4.9000000000000004"/>
    <n v="17"/>
    <x v="4"/>
    <x v="3"/>
    <s v="Type 2, CCS"/>
    <n v="2013"/>
    <s v="No"/>
    <n v="4.0999999999999996"/>
    <n v="6"/>
    <s v="Annually"/>
  </r>
  <r>
    <s v="EVS01702"/>
    <n v="25.329169"/>
    <n v="55.335053000000002"/>
    <s v="4537 Dubai Ave"/>
    <s v=" Dubai"/>
    <s v="United Arab Emirates"/>
    <s v="United Arab Emirates"/>
    <s v="Asia"/>
    <s v="DC Fast Charger"/>
    <n v="0.13"/>
    <d v="2025-07-24T00:00:00"/>
    <s v="9.00-21.00"/>
    <d v="1900-01-11T00:00:00"/>
    <n v="12.3"/>
    <n v="42"/>
    <x v="4"/>
    <x v="0"/>
    <s v="Tesla, Type 2"/>
    <n v="2013"/>
    <s v="Yes"/>
    <n v="3.1"/>
    <n v="10"/>
    <s v="Quarterly"/>
  </r>
  <r>
    <s v="EVS01704"/>
    <n v="37.849750999999998"/>
    <n v="-122.313892"/>
    <s v="3527 San Francisco Ave"/>
    <s v=" San Francisco"/>
    <s v="United States"/>
    <s v="United States"/>
    <s v="North America"/>
    <s v="DC Fast Charger"/>
    <n v="0.33"/>
    <s v="9:00-18:00"/>
    <s v="9:00-18:00"/>
    <d v="1899-12-30T08:52:48"/>
    <n v="9.99"/>
    <n v="88"/>
    <x v="1"/>
    <x v="3"/>
    <s v="CCS"/>
    <n v="2011"/>
    <s v="Yes"/>
    <n v="5"/>
    <n v="4"/>
    <s v="Annually"/>
  </r>
  <r>
    <s v="EVS01721"/>
    <n v="-69.103933999999995"/>
    <n v="127.550134"/>
    <s v="6208 Random Rd"/>
    <s v="Error"/>
    <s v="Error"/>
    <s v="Error"/>
    <s v="Error"/>
    <s v="DC Fast Charger"/>
    <n v="0.32"/>
    <s v="9:00-18:00"/>
    <s v="9:00-18:00"/>
    <d v="1899-12-30T08:52:48"/>
    <n v="11.97"/>
    <n v="89"/>
    <x v="3"/>
    <x v="2"/>
    <s v="Tesla"/>
    <n v="2020"/>
    <s v="Yes"/>
    <n v="3.5"/>
    <n v="4"/>
    <s v="Annually"/>
  </r>
  <r>
    <s v="EVS01726"/>
    <n v="25.201664000000001"/>
    <n v="55.358268000000002"/>
    <s v="4187 Dubai Ave"/>
    <s v=" Dubai"/>
    <s v="United Arab Emirates"/>
    <s v="United Arab Emirates"/>
    <s v="Asia"/>
    <s v="DC Fast Charger"/>
    <n v="0.4"/>
    <s v="6:00-22:00"/>
    <s v="6:00-22:00"/>
    <d v="1899-12-30T16:04:48"/>
    <n v="18.670000000000002"/>
    <n v="23"/>
    <x v="4"/>
    <x v="0"/>
    <s v="Tesla, Type 2"/>
    <n v="2022"/>
    <s v="No"/>
    <n v="4.7"/>
    <n v="4"/>
    <s v="Annually"/>
  </r>
  <r>
    <s v="EVS01727"/>
    <n v="37.592174"/>
    <n v="127.09226099999999"/>
    <s v="6884 Seoul Ave"/>
    <s v=" Seoul"/>
    <s v="South Korea"/>
    <s v="South Korea"/>
    <s v="Asia"/>
    <s v="DC Fast Charger"/>
    <n v="0.28000000000000003"/>
    <d v="2025-07-24T00:00:00"/>
    <s v="9.00-21.00"/>
    <d v="1900-01-11T00:00:00"/>
    <n v="2.9"/>
    <n v="23"/>
    <x v="1"/>
    <x v="1"/>
    <s v="Type 2, CHAdeMO"/>
    <n v="2023"/>
    <s v="No"/>
    <n v="4.3"/>
    <n v="9"/>
    <s v="Quarterly"/>
  </r>
  <r>
    <s v="EVS01728"/>
    <n v="19.135726999999999"/>
    <n v="72.991770000000002"/>
    <s v="9596 Mumbai Ave"/>
    <s v=" Mumbai"/>
    <s v="India"/>
    <s v="India"/>
    <s v="Asia"/>
    <s v="DC Fast Charger"/>
    <n v="0.22"/>
    <s v="6:00-22:00"/>
    <s v="6:00-22:00"/>
    <d v="1899-12-30T16:04:48"/>
    <n v="2.94"/>
    <n v="52"/>
    <x v="4"/>
    <x v="0"/>
    <s v="Type 2"/>
    <n v="2015"/>
    <s v="No"/>
    <n v="3.5"/>
    <n v="7"/>
    <s v="Monthly"/>
  </r>
  <r>
    <s v="EVS01732"/>
    <n v="19.508011"/>
    <n v="-99.172674999999998"/>
    <s v="5284 Mexico City Ave"/>
    <s v=" Mexico City"/>
    <s v="Mexico"/>
    <s v="Mexico"/>
    <s v="North America"/>
    <s v="DC Fast Charger"/>
    <n v="0.32"/>
    <d v="2025-07-24T00:00:00"/>
    <s v="9.00-21.00"/>
    <d v="1900-01-11T00:00:00"/>
    <n v="15.54"/>
    <n v="53"/>
    <x v="4"/>
    <x v="3"/>
    <s v="Tesla"/>
    <n v="2023"/>
    <s v="Yes"/>
    <n v="3.5"/>
    <n v="2"/>
    <s v="Quarterly"/>
  </r>
  <r>
    <s v="EVS01738"/>
    <n v="19.412566000000002"/>
    <n v="-99.126749000000004"/>
    <s v="6988 Mexico City Ave"/>
    <s v=" Mexico City"/>
    <s v="Mexico"/>
    <s v="Mexico"/>
    <s v="North America"/>
    <s v="DC Fast Charger"/>
    <n v="0.28000000000000003"/>
    <s v="9:00-18:00"/>
    <s v="9:00-18:00"/>
    <d v="1899-12-30T08:52:48"/>
    <n v="4.8099999999999996"/>
    <n v="26"/>
    <x v="0"/>
    <x v="0"/>
    <s v="CHAdeMO, Tesla"/>
    <n v="2022"/>
    <s v="Yes"/>
    <n v="4.2"/>
    <n v="9"/>
    <s v="Monthly"/>
  </r>
  <r>
    <s v="EVS01743"/>
    <n v="-33.808025999999998"/>
    <n v="18.441845000000001"/>
    <s v="1855 Cape Town Ave"/>
    <s v=" Cape Town"/>
    <s v="South Africa"/>
    <s v="South Africa"/>
    <s v="Africa"/>
    <s v="DC Fast Charger"/>
    <n v="0.11"/>
    <s v="9:00-18:00"/>
    <s v="9:00-18:00"/>
    <d v="1899-12-30T08:52:48"/>
    <n v="17.38"/>
    <n v="87"/>
    <x v="0"/>
    <x v="3"/>
    <s v="CHAdeMO, CCS"/>
    <n v="2023"/>
    <s v="No"/>
    <n v="3.7"/>
    <n v="1"/>
    <s v="Quarterly"/>
  </r>
  <r>
    <s v="EVS01744"/>
    <n v="37.795529999999999"/>
    <n v="-122.370901"/>
    <s v="8880 San Francisco Ave"/>
    <s v=" San Francisco"/>
    <s v="United States"/>
    <s v="United States"/>
    <s v="North America"/>
    <s v="DC Fast Charger"/>
    <n v="0.32"/>
    <d v="2025-07-24T00:00:00"/>
    <s v="9.00-21.00"/>
    <d v="1900-01-11T00:00:00"/>
    <n v="2.68"/>
    <n v="77"/>
    <x v="0"/>
    <x v="1"/>
    <s v="Type 2"/>
    <n v="2015"/>
    <s v="No"/>
    <n v="3.7"/>
    <n v="9"/>
    <s v="Quarterly"/>
  </r>
  <r>
    <s v="EVS01747"/>
    <n v="-23.633354000000001"/>
    <n v="-46.640569999999997"/>
    <s v="6579 SÃ£o Paulo Ave"/>
    <s v=" SÃ£o Paulo"/>
    <s v="Brazil"/>
    <s v="Brazil"/>
    <s v="South America"/>
    <s v="DC Fast Charger"/>
    <n v="0.41"/>
    <d v="2025-07-24T00:00:00"/>
    <s v="9.00-21.00"/>
    <d v="1900-01-11T00:00:00"/>
    <n v="10.84"/>
    <n v="37"/>
    <x v="0"/>
    <x v="3"/>
    <s v="CCS, Type 2"/>
    <n v="2021"/>
    <s v="Yes"/>
    <n v="3"/>
    <n v="8"/>
    <s v="Annually"/>
  </r>
  <r>
    <s v="EVS01748"/>
    <n v="19.439029999999999"/>
    <n v="-99.149435999999994"/>
    <s v="9974 Mexico City Ave"/>
    <s v=" Mexico City"/>
    <s v="Mexico"/>
    <s v="Mexico"/>
    <s v="North America"/>
    <s v="DC Fast Charger"/>
    <n v="0.19"/>
    <d v="2025-07-24T00:00:00"/>
    <s v="9.00-21.00"/>
    <d v="1900-01-11T00:00:00"/>
    <n v="6.03"/>
    <n v="43"/>
    <x v="3"/>
    <x v="2"/>
    <s v="Type 2, Tesla"/>
    <n v="2010"/>
    <s v="Yes"/>
    <n v="3"/>
    <n v="4"/>
    <s v="Monthly"/>
  </r>
  <r>
    <s v="EVS01750"/>
    <n v="52.461955000000003"/>
    <n v="13.490878"/>
    <s v="3569 Berlin Ave"/>
    <s v=" Berlin"/>
    <s v="Germany"/>
    <s v="Germany"/>
    <s v="Europe"/>
    <s v="DC Fast Charger"/>
    <n v="0.48"/>
    <s v="9:00-18:00"/>
    <s v="9:00-18:00"/>
    <d v="1899-12-30T08:52:48"/>
    <n v="3.55"/>
    <n v="89"/>
    <x v="0"/>
    <x v="1"/>
    <s v="Type 2"/>
    <n v="2022"/>
    <s v="No"/>
    <n v="4.5"/>
    <n v="10"/>
    <s v="Quarterly"/>
  </r>
  <r>
    <s v="EVS01754"/>
    <n v="41.994160000000001"/>
    <n v="-87.657355999999993"/>
    <s v="9588 Chicago Ave"/>
    <s v=" Chicago"/>
    <s v="United States"/>
    <s v="United States"/>
    <s v="North America"/>
    <s v="DC Fast Charger"/>
    <n v="0.23"/>
    <s v="6:00-22:00"/>
    <s v="6:00-22:00"/>
    <d v="1899-12-30T16:04:48"/>
    <n v="3.41"/>
    <n v="78"/>
    <x v="4"/>
    <x v="1"/>
    <s v="Type 2, CHAdeMO"/>
    <n v="2010"/>
    <s v="No"/>
    <n v="4"/>
    <n v="9"/>
    <s v="Monthly"/>
  </r>
  <r>
    <s v="EVS01757"/>
    <n v="19.520961"/>
    <n v="-99.100960999999998"/>
    <s v="9472 Mexico City Ave"/>
    <s v=" Mexico City"/>
    <s v="Mexico"/>
    <s v="Mexico"/>
    <s v="North America"/>
    <s v="DC Fast Charger"/>
    <n v="0.13"/>
    <d v="2025-07-24T00:00:00"/>
    <s v="9.00-21.00"/>
    <d v="1900-01-11T00:00:00"/>
    <n v="5.2"/>
    <n v="77"/>
    <x v="2"/>
    <x v="1"/>
    <s v="CHAdeMO, Tesla"/>
    <n v="2017"/>
    <s v="Yes"/>
    <n v="4.2"/>
    <n v="8"/>
    <s v="Annually"/>
  </r>
  <r>
    <s v="EVS01760"/>
    <n v="19.508543"/>
    <n v="-99.055316000000005"/>
    <s v="7324 Mexico City Ave"/>
    <s v=" Mexico City"/>
    <s v="Mexico"/>
    <s v="Mexico"/>
    <s v="North America"/>
    <s v="DC Fast Charger"/>
    <n v="0.45"/>
    <s v="6:00-22:00"/>
    <s v="6:00-22:00"/>
    <d v="1899-12-30T16:04:48"/>
    <n v="15.69"/>
    <n v="60"/>
    <x v="1"/>
    <x v="1"/>
    <s v="CHAdeMO"/>
    <n v="2020"/>
    <s v="Yes"/>
    <n v="4.7"/>
    <n v="3"/>
    <s v="Annually"/>
  </r>
  <r>
    <s v="EVS01761"/>
    <n v="-26.022753000000002"/>
    <n v="-45.473038000000003"/>
    <s v="7330 Random Rd"/>
    <s v="Error"/>
    <s v="Error"/>
    <s v="Error"/>
    <s v="Error"/>
    <s v="DC Fast Charger"/>
    <n v="0.49"/>
    <d v="2025-07-24T00:00:00"/>
    <s v="9.00-21.00"/>
    <d v="1900-01-11T00:00:00"/>
    <n v="6.12"/>
    <n v="42"/>
    <x v="1"/>
    <x v="3"/>
    <s v="Tesla"/>
    <n v="2021"/>
    <s v="No"/>
    <n v="4.7"/>
    <n v="2"/>
    <s v="Quarterly"/>
  </r>
  <r>
    <s v="EVS01762"/>
    <n v="37.547894999999997"/>
    <n v="126.913078"/>
    <s v="4380 Seoul Ave"/>
    <s v=" Seoul"/>
    <s v="South Korea"/>
    <s v="South Korea"/>
    <s v="Asia"/>
    <s v="DC Fast Charger"/>
    <n v="0.19"/>
    <s v="9:00-18:00"/>
    <s v="9:00-18:00"/>
    <d v="1899-12-30T08:52:48"/>
    <n v="18.54"/>
    <n v="29"/>
    <x v="4"/>
    <x v="2"/>
    <s v="CCS"/>
    <n v="2015"/>
    <s v="Yes"/>
    <n v="3.5"/>
    <n v="2"/>
    <s v="Annually"/>
  </r>
  <r>
    <s v="EVS01771"/>
    <n v="-16.479485"/>
    <n v="-134.782139"/>
    <s v="5250 Random Rd"/>
    <s v="Error"/>
    <s v="Error"/>
    <s v="Error"/>
    <s v="Error"/>
    <s v="DC Fast Charger"/>
    <n v="0.28999999999999998"/>
    <d v="2025-07-24T00:00:00"/>
    <s v="9.00-21.00"/>
    <d v="1900-01-11T00:00:00"/>
    <n v="4.7300000000000004"/>
    <n v="58"/>
    <x v="1"/>
    <x v="1"/>
    <s v="CCS"/>
    <n v="2013"/>
    <s v="Yes"/>
    <n v="4.5999999999999996"/>
    <n v="3"/>
    <s v="Monthly"/>
  </r>
  <r>
    <s v="EVS01774"/>
    <n v="55.826864"/>
    <n v="37.546157000000001"/>
    <s v="4261 Moscow Ave"/>
    <s v=" Moscow"/>
    <s v="Russia"/>
    <s v="Russia"/>
    <s v="Europe"/>
    <s v="DC Fast Charger"/>
    <n v="0.32"/>
    <d v="2025-07-24T00:00:00"/>
    <s v="9.00-21.00"/>
    <d v="1900-01-11T00:00:00"/>
    <n v="5.92"/>
    <n v="70"/>
    <x v="4"/>
    <x v="0"/>
    <s v="Type 2"/>
    <n v="2015"/>
    <s v="No"/>
    <n v="3.9"/>
    <n v="1"/>
    <s v="Annually"/>
  </r>
  <r>
    <s v="EVS01778"/>
    <n v="-33.753264000000001"/>
    <n v="18.585625"/>
    <s v="9034 Cape Town Ave"/>
    <s v=" Cape Town"/>
    <s v="South Africa"/>
    <s v="South Africa"/>
    <s v="Africa"/>
    <s v="DC Fast Charger"/>
    <n v="0.2"/>
    <s v="6:00-22:00"/>
    <s v="6:00-22:00"/>
    <d v="1899-12-30T16:04:48"/>
    <n v="15.59"/>
    <n v="93"/>
    <x v="4"/>
    <x v="3"/>
    <s v="Tesla"/>
    <n v="2014"/>
    <s v="No"/>
    <n v="3.3"/>
    <n v="2"/>
    <s v="Monthly"/>
  </r>
  <r>
    <s v="EVS01780"/>
    <n v="25.345934"/>
    <n v="55.234076000000002"/>
    <s v="9953 Dubai Ave"/>
    <s v=" Dubai"/>
    <s v="United Arab Emirates"/>
    <s v="United Arab Emirates"/>
    <s v="Asia"/>
    <s v="DC Fast Charger"/>
    <n v="0.33"/>
    <d v="2025-07-24T00:00:00"/>
    <s v="9.00-21.00"/>
    <d v="1900-01-11T00:00:00"/>
    <n v="8.9"/>
    <n v="72"/>
    <x v="0"/>
    <x v="3"/>
    <s v="Type 2, CHAdeMO"/>
    <n v="2019"/>
    <s v="Yes"/>
    <n v="4.5"/>
    <n v="10"/>
    <s v="Monthly"/>
  </r>
  <r>
    <s v="EVS01781"/>
    <n v="-42.451169999999998"/>
    <n v="-27.168164000000001"/>
    <s v="5539 Random Rd"/>
    <s v="Error"/>
    <s v="Error"/>
    <s v="Error"/>
    <s v="Error"/>
    <s v="DC Fast Charger"/>
    <n v="0.26"/>
    <s v="9:00-18:00"/>
    <s v="9:00-18:00"/>
    <d v="1899-12-30T08:52:48"/>
    <n v="19.940000000000001"/>
    <n v="69"/>
    <x v="3"/>
    <x v="1"/>
    <s v="Tesla, Type 2"/>
    <n v="2019"/>
    <s v="No"/>
    <n v="5"/>
    <n v="10"/>
    <s v="Annually"/>
  </r>
  <r>
    <s v="EVS01784"/>
    <n v="13.899589000000001"/>
    <n v="100.580309"/>
    <s v="4198 Bangkok Ave"/>
    <s v=" Bangkok"/>
    <s v="Thailand"/>
    <s v="Thailand"/>
    <s v="Asia"/>
    <s v="DC Fast Charger"/>
    <n v="0.45"/>
    <s v="6:00-22:00"/>
    <s v="6:00-22:00"/>
    <d v="1899-12-30T16:04:48"/>
    <n v="9.6199999999999992"/>
    <n v="64"/>
    <x v="3"/>
    <x v="0"/>
    <s v="Tesla, CHAdeMO"/>
    <n v="2022"/>
    <s v="Yes"/>
    <n v="4.3"/>
    <n v="5"/>
    <s v="Monthly"/>
  </r>
  <r>
    <s v="EVS01789"/>
    <n v="-23.563359999999999"/>
    <n v="-46.541730999999999"/>
    <s v="6266 SÃ£o Paulo Ave"/>
    <s v=" SÃ£o Paulo"/>
    <s v="Brazil"/>
    <s v="Brazil"/>
    <s v="South America"/>
    <s v="DC Fast Charger"/>
    <n v="0.4"/>
    <s v="9:00-18:00"/>
    <s v="9:00-18:00"/>
    <d v="1899-12-30T08:52:48"/>
    <n v="19.13"/>
    <n v="27"/>
    <x v="3"/>
    <x v="2"/>
    <s v="CHAdeMO, Tesla"/>
    <n v="2011"/>
    <s v="No"/>
    <n v="4.7"/>
    <n v="9"/>
    <s v="Annually"/>
  </r>
  <r>
    <s v="EVS01794"/>
    <n v="25.322150000000001"/>
    <n v="55.361314"/>
    <s v="1285 Dubai Ave"/>
    <s v=" Dubai"/>
    <s v="United Arab Emirates"/>
    <s v="United Arab Emirates"/>
    <s v="Asia"/>
    <s v="DC Fast Charger"/>
    <n v="0.34"/>
    <s v="9:00-18:00"/>
    <s v="9:00-18:00"/>
    <d v="1899-12-30T08:52:48"/>
    <n v="3.2"/>
    <n v="33"/>
    <x v="3"/>
    <x v="3"/>
    <s v="Type 2"/>
    <n v="2022"/>
    <s v="No"/>
    <n v="4.3"/>
    <n v="4"/>
    <s v="Monthly"/>
  </r>
  <r>
    <s v="EVS01801"/>
    <n v="79.523831000000001"/>
    <n v="107.91848299999999"/>
    <s v="9018 Random Rd"/>
    <s v="Error"/>
    <s v="Error"/>
    <s v="Error"/>
    <s v="Error"/>
    <s v="DC Fast Charger"/>
    <n v="0.13"/>
    <s v="6:00-22:00"/>
    <s v="6:00-22:00"/>
    <d v="1899-12-30T16:04:48"/>
    <n v="5.72"/>
    <n v="20"/>
    <x v="1"/>
    <x v="0"/>
    <s v="CCS"/>
    <n v="2018"/>
    <s v="No"/>
    <n v="4.4000000000000004"/>
    <n v="1"/>
    <s v="Monthly"/>
  </r>
  <r>
    <s v="EVS01802"/>
    <n v="34.112920000000003"/>
    <n v="-118.38965399999999"/>
    <s v="8096 Los Angeles Ave"/>
    <s v=" Los Angeles"/>
    <s v="United States"/>
    <s v="United States"/>
    <s v="North America"/>
    <s v="DC Fast Charger"/>
    <n v="0.39"/>
    <d v="2025-07-24T00:00:00"/>
    <s v="9.00-21.00"/>
    <d v="1900-01-11T00:00:00"/>
    <n v="6.19"/>
    <n v="64"/>
    <x v="0"/>
    <x v="1"/>
    <s v="CHAdeMO"/>
    <n v="2022"/>
    <s v="No"/>
    <n v="3.1"/>
    <n v="10"/>
    <s v="Annually"/>
  </r>
  <r>
    <s v="EVS01804"/>
    <n v="19.184291000000002"/>
    <n v="72.960379000000003"/>
    <s v="7379 Mumbai Ave"/>
    <s v=" Mumbai"/>
    <s v="India"/>
    <s v="India"/>
    <s v="Asia"/>
    <s v="DC Fast Charger"/>
    <n v="0.23"/>
    <s v="9:00-18:00"/>
    <s v="9:00-18:00"/>
    <d v="1899-12-30T08:52:48"/>
    <n v="4.82"/>
    <n v="39"/>
    <x v="1"/>
    <x v="3"/>
    <s v="Tesla, CCS"/>
    <n v="2017"/>
    <s v="No"/>
    <n v="3.5"/>
    <n v="9"/>
    <s v="Monthly"/>
  </r>
  <r>
    <s v="EVS01807"/>
    <n v="18.974257999999999"/>
    <n v="72.976611000000005"/>
    <s v="8210 Mumbai Ave"/>
    <s v=" Mumbai"/>
    <s v="India"/>
    <s v="India"/>
    <s v="Asia"/>
    <s v="DC Fast Charger"/>
    <n v="0.31"/>
    <s v="6:00-22:00"/>
    <s v="6:00-22:00"/>
    <d v="1899-12-30T16:04:48"/>
    <n v="5.36"/>
    <n v="90"/>
    <x v="1"/>
    <x v="2"/>
    <s v="Type 2, Tesla"/>
    <n v="2023"/>
    <s v="Yes"/>
    <n v="3.3"/>
    <n v="8"/>
    <s v="Quarterly"/>
  </r>
  <r>
    <s v="EVS01811"/>
    <n v="38.842118999999997"/>
    <n v="-139.757442"/>
    <s v="222 Random Rd"/>
    <s v="Error"/>
    <s v="Error"/>
    <s v="Error"/>
    <s v="Error"/>
    <s v="DC Fast Charger"/>
    <n v="0.11"/>
    <s v="9:00-18:00"/>
    <s v="9:00-18:00"/>
    <d v="1899-12-30T08:52:48"/>
    <n v="18.84"/>
    <n v="90"/>
    <x v="0"/>
    <x v="3"/>
    <s v="CHAdeMO"/>
    <n v="2018"/>
    <s v="Yes"/>
    <n v="4.5"/>
    <n v="5"/>
    <s v="Monthly"/>
  </r>
  <r>
    <s v="EVS01816"/>
    <n v="37.806435999999998"/>
    <n v="-122.44719000000001"/>
    <s v="4471 San Francisco Ave"/>
    <s v=" San Francisco"/>
    <s v="United States"/>
    <s v="United States"/>
    <s v="North America"/>
    <s v="DC Fast Charger"/>
    <n v="0.48"/>
    <s v="9:00-18:00"/>
    <s v="9:00-18:00"/>
    <d v="1899-12-30T08:52:48"/>
    <n v="18.89"/>
    <n v="60"/>
    <x v="0"/>
    <x v="2"/>
    <s v="Tesla"/>
    <n v="2010"/>
    <s v="No"/>
    <n v="4"/>
    <n v="10"/>
    <s v="Monthly"/>
  </r>
  <r>
    <s v="EVS01819"/>
    <n v="55.720719000000003"/>
    <n v="37.597735"/>
    <s v="6709 Moscow Ave"/>
    <s v=" Moscow"/>
    <s v="Russia"/>
    <s v="Russia"/>
    <s v="Europe"/>
    <s v="DC Fast Charger"/>
    <n v="0.42"/>
    <s v="9:00-18:00"/>
    <s v="9:00-18:00"/>
    <d v="1899-12-30T08:52:48"/>
    <n v="18.48"/>
    <n v="80"/>
    <x v="2"/>
    <x v="3"/>
    <s v="CCS, Tesla"/>
    <n v="2022"/>
    <s v="No"/>
    <n v="4"/>
    <n v="1"/>
    <s v="Quarterly"/>
  </r>
  <r>
    <s v="EVS01820"/>
    <n v="41.915880999999999"/>
    <n v="-87.624418000000006"/>
    <s v="3256 Chicago Ave"/>
    <s v=" Chicago"/>
    <s v="United States"/>
    <s v="United States"/>
    <s v="North America"/>
    <s v="DC Fast Charger"/>
    <n v="0.43"/>
    <s v="9:00-18:00"/>
    <s v="9:00-18:00"/>
    <d v="1899-12-30T08:52:48"/>
    <n v="18.739999999999998"/>
    <n v="49"/>
    <x v="4"/>
    <x v="0"/>
    <s v="Tesla"/>
    <n v="2022"/>
    <s v="No"/>
    <n v="3.1"/>
    <n v="4"/>
    <s v="Monthly"/>
  </r>
  <r>
    <s v="EVS01821"/>
    <n v="-26.655435000000001"/>
    <n v="30.252572000000001"/>
    <s v="3480 Random Rd"/>
    <s v="Msukaligwa Nu"/>
    <s v="South Africa"/>
    <s v="South Africa"/>
    <s v="Africa"/>
    <s v="DC Fast Charger"/>
    <n v="0.27"/>
    <s v="6:00-22:00"/>
    <s v="6:00-22:00"/>
    <d v="1899-12-30T16:04:48"/>
    <n v="9.14"/>
    <n v="14"/>
    <x v="0"/>
    <x v="0"/>
    <s v="CHAdeMO"/>
    <n v="2016"/>
    <s v="No"/>
    <n v="3.2"/>
    <n v="6"/>
    <s v="Monthly"/>
  </r>
  <r>
    <s v="EVS01823"/>
    <n v="55.891066000000002"/>
    <n v="37.604052000000003"/>
    <s v="1605 Moscow Ave"/>
    <s v=" Moscow"/>
    <s v="Russia"/>
    <s v="Russia"/>
    <s v="Europe"/>
    <s v="DC Fast Charger"/>
    <n v="0.25"/>
    <s v="9:00-18:00"/>
    <s v="9:00-18:00"/>
    <d v="1899-12-30T08:52:48"/>
    <n v="1.63"/>
    <n v="96"/>
    <x v="4"/>
    <x v="2"/>
    <s v="Tesla"/>
    <n v="2018"/>
    <s v="Yes"/>
    <n v="3.9"/>
    <n v="2"/>
    <s v="Monthly"/>
  </r>
  <r>
    <s v="EVS01832"/>
    <n v="41.913442000000003"/>
    <n v="-87.789411999999999"/>
    <s v="1716 Chicago Ave"/>
    <s v=" Chicago"/>
    <s v="United States"/>
    <s v="United States"/>
    <s v="North America"/>
    <s v="DC Fast Charger"/>
    <n v="0.49"/>
    <s v="6:00-22:00"/>
    <s v="6:00-22:00"/>
    <d v="1899-12-30T16:04:48"/>
    <n v="2.13"/>
    <n v="93"/>
    <x v="3"/>
    <x v="1"/>
    <s v="CHAdeMO"/>
    <n v="2022"/>
    <s v="No"/>
    <n v="3.4"/>
    <n v="8"/>
    <s v="Monthly"/>
  </r>
  <r>
    <s v="EVS01842"/>
    <n v="19.502511999999999"/>
    <n v="-99.089944000000003"/>
    <s v="932 Mexico City Ave"/>
    <s v=" Mexico City"/>
    <s v="Mexico"/>
    <s v="Mexico"/>
    <s v="North America"/>
    <s v="DC Fast Charger"/>
    <n v="0.25"/>
    <d v="2025-07-24T00:00:00"/>
    <s v="9.00-21.00"/>
    <d v="1900-01-11T00:00:00"/>
    <n v="3.81"/>
    <n v="87"/>
    <x v="4"/>
    <x v="3"/>
    <s v="CCS, CHAdeMO"/>
    <n v="2021"/>
    <s v="No"/>
    <n v="3.5"/>
    <n v="4"/>
    <s v="Monthly"/>
  </r>
  <r>
    <s v="EVS01844"/>
    <n v="34.007711"/>
    <n v="-118.24508400000001"/>
    <s v="4450 Los Angeles Ave"/>
    <s v=" Los Angeles"/>
    <s v="United States"/>
    <s v="United States"/>
    <s v="North America"/>
    <s v="DC Fast Charger"/>
    <n v="0.31"/>
    <d v="2025-07-24T00:00:00"/>
    <s v="9.00-21.00"/>
    <d v="1900-01-11T00:00:00"/>
    <n v="11.52"/>
    <n v="29"/>
    <x v="0"/>
    <x v="3"/>
    <s v="Tesla"/>
    <n v="2015"/>
    <s v="No"/>
    <n v="3.4"/>
    <n v="8"/>
    <s v="Quarterly"/>
  </r>
  <r>
    <s v="EVS01846"/>
    <n v="25.310957999999999"/>
    <n v="55.308165000000002"/>
    <s v="6727 Dubai Ave"/>
    <s v=" Dubai"/>
    <s v="United Arab Emirates"/>
    <s v="United Arab Emirates"/>
    <s v="Asia"/>
    <s v="DC Fast Charger"/>
    <n v="0.23"/>
    <d v="2025-07-24T00:00:00"/>
    <s v="9.00-21.00"/>
    <d v="1900-01-11T00:00:00"/>
    <n v="11.33"/>
    <n v="57"/>
    <x v="1"/>
    <x v="2"/>
    <s v="CCS"/>
    <n v="2016"/>
    <s v="Yes"/>
    <n v="4.2"/>
    <n v="7"/>
    <s v="Quarterly"/>
  </r>
  <r>
    <s v="EVS01847"/>
    <n v="13.871553"/>
    <n v="100.45285800000001"/>
    <s v="1917 Bangkok Ave"/>
    <s v=" Bangkok"/>
    <s v="Thailand"/>
    <s v="Thailand"/>
    <s v="Asia"/>
    <s v="DC Fast Charger"/>
    <n v="0.42"/>
    <d v="2025-07-24T00:00:00"/>
    <s v="9.00-21.00"/>
    <d v="1900-01-11T00:00:00"/>
    <n v="9.66"/>
    <n v="90"/>
    <x v="3"/>
    <x v="3"/>
    <s v="CHAdeMO, CCS"/>
    <n v="2018"/>
    <s v="No"/>
    <n v="4.9000000000000004"/>
    <n v="5"/>
    <s v="Quarterly"/>
  </r>
  <r>
    <s v="EVS01849"/>
    <n v="37.663587999999997"/>
    <n v="127.083885"/>
    <s v="8149 Seoul Ave"/>
    <s v=" Seoul"/>
    <s v="South Korea"/>
    <s v="South Korea"/>
    <s v="Asia"/>
    <s v="DC Fast Charger"/>
    <n v="0.42"/>
    <d v="2025-07-24T00:00:00"/>
    <s v="9.00-21.00"/>
    <d v="1900-01-11T00:00:00"/>
    <n v="2.79"/>
    <n v="96"/>
    <x v="1"/>
    <x v="2"/>
    <s v="CCS"/>
    <n v="2017"/>
    <s v="Yes"/>
    <n v="3.2"/>
    <n v="4"/>
    <s v="Monthly"/>
  </r>
  <r>
    <s v="EVS01850"/>
    <n v="52.426659999999998"/>
    <n v="13.449793"/>
    <s v="5030 Berlin Ave"/>
    <s v=" Berlin"/>
    <s v="Germany"/>
    <s v="Germany"/>
    <s v="Europe"/>
    <s v="DC Fast Charger"/>
    <n v="0.35"/>
    <s v="6:00-22:00"/>
    <s v="6:00-22:00"/>
    <d v="1899-12-30T16:04:48"/>
    <n v="1.29"/>
    <n v="63"/>
    <x v="2"/>
    <x v="2"/>
    <s v="CCS"/>
    <n v="2010"/>
    <s v="Yes"/>
    <n v="3.6"/>
    <n v="2"/>
    <s v="Quarterly"/>
  </r>
  <r>
    <s v="EVS01851"/>
    <n v="-33.795433000000003"/>
    <n v="12.864741"/>
    <s v="6020 Random Rd"/>
    <s v="Error"/>
    <s v="Error"/>
    <s v="Error"/>
    <s v="Error"/>
    <s v="DC Fast Charger"/>
    <n v="0.34"/>
    <d v="2025-07-24T00:00:00"/>
    <s v="9.00-21.00"/>
    <d v="1900-01-11T00:00:00"/>
    <n v="9.42"/>
    <n v="12"/>
    <x v="1"/>
    <x v="2"/>
    <s v="CHAdeMO, CCS"/>
    <n v="2013"/>
    <s v="No"/>
    <n v="3"/>
    <n v="1"/>
    <s v="Annually"/>
  </r>
  <r>
    <s v="EVS01852"/>
    <n v="19.416332000000001"/>
    <n v="-99.098337999999998"/>
    <s v="1021 Mexico City Ave"/>
    <s v=" Mexico City"/>
    <s v="Mexico"/>
    <s v="Mexico"/>
    <s v="North America"/>
    <s v="DC Fast Charger"/>
    <n v="0.45"/>
    <s v="6:00-22:00"/>
    <s v="6:00-22:00"/>
    <d v="1899-12-30T16:04:48"/>
    <n v="2.34"/>
    <n v="77"/>
    <x v="2"/>
    <x v="2"/>
    <s v="CCS, Type 2"/>
    <n v="2023"/>
    <s v="No"/>
    <n v="4.2"/>
    <n v="10"/>
    <s v="Annually"/>
  </r>
  <r>
    <s v="EVS01855"/>
    <n v="41.907597000000003"/>
    <n v="-87.680937999999998"/>
    <s v="9850 Chicago Ave"/>
    <s v=" Chicago"/>
    <s v="United States"/>
    <s v="United States"/>
    <s v="North America"/>
    <s v="DC Fast Charger"/>
    <n v="0.33"/>
    <d v="2025-07-24T00:00:00"/>
    <s v="9.00-21.00"/>
    <d v="1900-01-11T00:00:00"/>
    <n v="4.32"/>
    <n v="83"/>
    <x v="0"/>
    <x v="2"/>
    <s v="CHAdeMO, Tesla"/>
    <n v="2023"/>
    <s v="No"/>
    <n v="3.6"/>
    <n v="8"/>
    <s v="Annually"/>
  </r>
  <r>
    <s v="EVS01858"/>
    <n v="-33.828237999999999"/>
    <n v="18.577356999999999"/>
    <s v="2262 Cape Town Ave"/>
    <s v=" Cape Town"/>
    <s v="South Africa"/>
    <s v="South Africa"/>
    <s v="Africa"/>
    <s v="DC Fast Charger"/>
    <n v="0.1"/>
    <s v="6:00-22:00"/>
    <s v="6:00-22:00"/>
    <d v="1899-12-30T16:04:48"/>
    <n v="3.12"/>
    <n v="44"/>
    <x v="2"/>
    <x v="0"/>
    <s v="CCS"/>
    <n v="2013"/>
    <s v="No"/>
    <n v="3.3"/>
    <n v="5"/>
    <s v="Monthly"/>
  </r>
  <r>
    <s v="EVS01862"/>
    <n v="43.668765999999998"/>
    <n v="-79.451888999999994"/>
    <s v="862 Toronto Ave"/>
    <s v=" Toronto"/>
    <s v="Canada"/>
    <s v="Canada"/>
    <s v="North America"/>
    <s v="DC Fast Charger"/>
    <n v="0.2"/>
    <d v="2025-07-24T00:00:00"/>
    <s v="9.00-21.00"/>
    <d v="1900-01-11T00:00:00"/>
    <n v="10.73"/>
    <n v="97"/>
    <x v="2"/>
    <x v="2"/>
    <s v="CCS"/>
    <n v="2015"/>
    <s v="No"/>
    <n v="4.2"/>
    <n v="6"/>
    <s v="Monthly"/>
  </r>
  <r>
    <s v="EVS01864"/>
    <n v="52.573923999999998"/>
    <n v="13.407579999999999"/>
    <s v="4293 Berlin Ave"/>
    <s v=" Berlin"/>
    <s v="Germany"/>
    <s v="Germany"/>
    <s v="Europe"/>
    <s v="DC Fast Charger"/>
    <n v="0.16"/>
    <s v="6:00-22:00"/>
    <s v="6:00-22:00"/>
    <d v="1899-12-30T16:04:48"/>
    <n v="17.52"/>
    <n v="82"/>
    <x v="0"/>
    <x v="0"/>
    <s v="CCS"/>
    <n v="2018"/>
    <s v="Yes"/>
    <n v="4"/>
    <n v="5"/>
    <s v="Quarterly"/>
  </r>
  <r>
    <s v="EVS01872"/>
    <n v="-33.787641999999998"/>
    <n v="151.380505"/>
    <s v="1527 Sydney Ave"/>
    <s v=" Sydney"/>
    <s v="Australia"/>
    <s v="Australia"/>
    <s v="Australia"/>
    <s v="DC Fast Charger"/>
    <n v="0.43"/>
    <s v="6:00-22:00"/>
    <s v="6:00-22:00"/>
    <d v="1899-12-30T16:04:48"/>
    <n v="11.13"/>
    <n v="92"/>
    <x v="2"/>
    <x v="2"/>
    <s v="Tesla, Type 2"/>
    <n v="2018"/>
    <s v="Yes"/>
    <n v="3.5"/>
    <n v="9"/>
    <s v="Annually"/>
  </r>
  <r>
    <s v="EVS01875"/>
    <n v="-33.883588000000003"/>
    <n v="151.28433999999999"/>
    <s v="9511 Sydney Ave"/>
    <s v=" Sydney"/>
    <s v="Australia"/>
    <s v="Australia"/>
    <s v="Australia"/>
    <s v="DC Fast Charger"/>
    <n v="0.47"/>
    <d v="2025-07-24T00:00:00"/>
    <s v="9.00-21.00"/>
    <d v="1900-01-11T00:00:00"/>
    <n v="6.54"/>
    <n v="52"/>
    <x v="3"/>
    <x v="2"/>
    <s v="Type 2, CCS"/>
    <n v="2013"/>
    <s v="No"/>
    <n v="3"/>
    <n v="7"/>
    <s v="Monthly"/>
  </r>
  <r>
    <s v="EVS01876"/>
    <n v="19.032933"/>
    <n v="72.876520999999997"/>
    <s v="2151 Mumbai Ave"/>
    <s v=" Mumbai"/>
    <s v="India"/>
    <s v="India"/>
    <s v="Asia"/>
    <s v="DC Fast Charger"/>
    <n v="0.43"/>
    <s v="6:00-22:00"/>
    <s v="6:00-22:00"/>
    <d v="1899-12-30T16:04:48"/>
    <n v="13.2"/>
    <n v="31"/>
    <x v="4"/>
    <x v="2"/>
    <s v="Tesla, CHAdeMO"/>
    <n v="2016"/>
    <s v="No"/>
    <n v="4.5"/>
    <n v="7"/>
    <s v="Annually"/>
  </r>
  <r>
    <s v="EVS01878"/>
    <n v="-33.778574999999996"/>
    <n v="18.521782999999999"/>
    <s v="9362 Cape Town Ave"/>
    <s v=" Cape Town"/>
    <s v="South Africa"/>
    <s v="South Africa"/>
    <s v="Africa"/>
    <s v="DC Fast Charger"/>
    <n v="0.2"/>
    <s v="6:00-22:00"/>
    <s v="6:00-22:00"/>
    <d v="1899-12-30T16:04:48"/>
    <n v="2.25"/>
    <n v="95"/>
    <x v="1"/>
    <x v="3"/>
    <s v="Type 2"/>
    <n v="2015"/>
    <s v="No"/>
    <n v="4.4000000000000004"/>
    <n v="8"/>
    <s v="Annually"/>
  </r>
  <r>
    <s v="EVS01879"/>
    <n v="-23.507698000000001"/>
    <n v="-46.697671999999997"/>
    <s v="2410 SÃ£o Paulo Ave"/>
    <s v=" SÃ£o Paulo"/>
    <s v="Brazil"/>
    <s v="Brazil"/>
    <s v="South America"/>
    <s v="DC Fast Charger"/>
    <n v="0.41"/>
    <s v="6:00-22:00"/>
    <s v="6:00-22:00"/>
    <d v="1899-12-30T16:04:48"/>
    <n v="1.2"/>
    <n v="89"/>
    <x v="3"/>
    <x v="0"/>
    <s v="CHAdeMO"/>
    <n v="2013"/>
    <s v="Yes"/>
    <n v="4.8"/>
    <n v="10"/>
    <s v="Monthly"/>
  </r>
  <r>
    <s v="EVS01880"/>
    <n v="13.892102"/>
    <n v="100.456028"/>
    <s v="2131 Bangkok Ave"/>
    <s v=" Bangkok"/>
    <s v="Thailand"/>
    <s v="Thailand"/>
    <s v="Asia"/>
    <s v="DC Fast Charger"/>
    <n v="0.3"/>
    <d v="2025-07-24T00:00:00"/>
    <s v="9.00-21.00"/>
    <d v="1900-01-11T00:00:00"/>
    <n v="15.83"/>
    <n v="24"/>
    <x v="0"/>
    <x v="3"/>
    <s v="CHAdeMO, CCS"/>
    <n v="2019"/>
    <s v="No"/>
    <n v="3.4"/>
    <n v="7"/>
    <s v="Quarterly"/>
  </r>
  <r>
    <s v="EVS01892"/>
    <n v="13.760914"/>
    <n v="100.460876"/>
    <s v="9909 Bangkok Ave"/>
    <s v=" Bangkok"/>
    <s v="Thailand"/>
    <s v="Thailand"/>
    <s v="Asia"/>
    <s v="DC Fast Charger"/>
    <n v="0.19"/>
    <d v="2025-07-24T00:00:00"/>
    <s v="9.00-21.00"/>
    <d v="1900-01-11T00:00:00"/>
    <n v="18.010000000000002"/>
    <n v="10"/>
    <x v="0"/>
    <x v="2"/>
    <s v="CCS"/>
    <n v="2014"/>
    <s v="No"/>
    <n v="3.5"/>
    <n v="9"/>
    <s v="Annually"/>
  </r>
  <r>
    <s v="EVS01895"/>
    <n v="-23.569265000000001"/>
    <n v="-46.600731000000003"/>
    <s v="2309 SÃ£o Paulo Ave"/>
    <s v=" SÃ£o Paulo"/>
    <s v="Brazil"/>
    <s v="Brazil"/>
    <s v="South America"/>
    <s v="DC Fast Charger"/>
    <n v="0.43"/>
    <s v="6:00-22:00"/>
    <s v="6:00-22:00"/>
    <d v="1899-12-30T16:04:48"/>
    <n v="14"/>
    <n v="18"/>
    <x v="2"/>
    <x v="1"/>
    <s v="Type 2, CCS"/>
    <n v="2020"/>
    <s v="Yes"/>
    <n v="3.3"/>
    <n v="3"/>
    <s v="Annually"/>
  </r>
  <r>
    <s v="EVS01898"/>
    <n v="19.465229999999998"/>
    <n v="-99.103399999999993"/>
    <s v="5911 Mexico City Ave"/>
    <s v=" Mexico City"/>
    <s v="Mexico"/>
    <s v="Mexico"/>
    <s v="North America"/>
    <s v="DC Fast Charger"/>
    <n v="0.12"/>
    <s v="9:00-18:00"/>
    <s v="9:00-18:00"/>
    <d v="1899-12-30T08:52:48"/>
    <n v="11.11"/>
    <n v="88"/>
    <x v="3"/>
    <x v="3"/>
    <s v="CCS, Tesla"/>
    <n v="2019"/>
    <s v="Yes"/>
    <n v="4.3"/>
    <n v="8"/>
    <s v="Monthly"/>
  </r>
  <r>
    <s v="EVS01899"/>
    <n v="-23.554147"/>
    <n v="-46.630296999999999"/>
    <s v="6760 SÃ£o Paulo Ave"/>
    <s v=" SÃ£o Paulo"/>
    <s v="Brazil"/>
    <s v="Brazil"/>
    <s v="South America"/>
    <s v="DC Fast Charger"/>
    <n v="0.48"/>
    <s v="9:00-18:00"/>
    <s v="9:00-18:00"/>
    <d v="1899-12-30T08:52:48"/>
    <n v="4.62"/>
    <n v="96"/>
    <x v="0"/>
    <x v="0"/>
    <s v="Type 2"/>
    <n v="2023"/>
    <s v="Yes"/>
    <n v="4.3"/>
    <n v="4"/>
    <s v="Annually"/>
  </r>
  <r>
    <s v="EVS01902"/>
    <n v="-33.718032999999998"/>
    <n v="18.411009"/>
    <s v="3966 Cape Town Ave"/>
    <s v=" Cape Town"/>
    <s v="South Africa"/>
    <s v="South Africa"/>
    <s v="Africa"/>
    <s v="DC Fast Charger"/>
    <n v="0.19"/>
    <s v="6:00-22:00"/>
    <s v="6:00-22:00"/>
    <d v="1899-12-30T16:04:48"/>
    <n v="18.47"/>
    <n v="93"/>
    <x v="4"/>
    <x v="1"/>
    <s v="CCS"/>
    <n v="2012"/>
    <s v="No"/>
    <n v="3.9"/>
    <n v="5"/>
    <s v="Quarterly"/>
  </r>
  <r>
    <s v="EVS01908"/>
    <n v="-23.676881000000002"/>
    <n v="-46.602435999999997"/>
    <s v="7854 SÃ£o Paulo Ave"/>
    <s v=" SÃ£o Paulo"/>
    <s v="Brazil"/>
    <s v="Brazil"/>
    <s v="South America"/>
    <s v="DC Fast Charger"/>
    <n v="0.22"/>
    <s v="6:00-22:00"/>
    <s v="6:00-22:00"/>
    <d v="1899-12-30T16:04:48"/>
    <n v="4.92"/>
    <n v="87"/>
    <x v="4"/>
    <x v="1"/>
    <s v="Type 2, Tesla"/>
    <n v="2020"/>
    <s v="No"/>
    <n v="5"/>
    <n v="1"/>
    <s v="Monthly"/>
  </r>
  <r>
    <s v="EVS01911"/>
    <n v="52.185929999999999"/>
    <n v="-86.255032"/>
    <s v="373 Random Rd"/>
    <s v="Unorganized Kenora District"/>
    <s v="Canada"/>
    <s v="Canada"/>
    <s v="North America"/>
    <s v="DC Fast Charger"/>
    <n v="0.17"/>
    <s v="6:00-22:00"/>
    <s v="6:00-22:00"/>
    <d v="1899-12-30T16:04:48"/>
    <n v="2.9"/>
    <n v="56"/>
    <x v="3"/>
    <x v="0"/>
    <s v="CCS"/>
    <n v="2021"/>
    <s v="No"/>
    <n v="4"/>
    <n v="8"/>
    <s v="Annually"/>
  </r>
  <r>
    <s v="EVS01915"/>
    <n v="-33.733570999999998"/>
    <n v="18.419187000000001"/>
    <s v="8656 Cape Town Ave"/>
    <s v=" Cape Town"/>
    <s v="South Africa"/>
    <s v="South Africa"/>
    <s v="Africa"/>
    <s v="DC Fast Charger"/>
    <n v="0.26"/>
    <s v="6:00-22:00"/>
    <s v="6:00-22:00"/>
    <d v="1899-12-30T16:04:48"/>
    <n v="4.28"/>
    <n v="95"/>
    <x v="1"/>
    <x v="2"/>
    <s v="Type 2, CCS"/>
    <n v="2011"/>
    <s v="Yes"/>
    <n v="3.6"/>
    <n v="1"/>
    <s v="Quarterly"/>
  </r>
  <r>
    <s v="EVS01921"/>
    <n v="-19.312192"/>
    <n v="-83.844482999999997"/>
    <s v="5896 Random Rd"/>
    <s v="Error"/>
    <s v="Error"/>
    <s v="Error"/>
    <s v="Error"/>
    <s v="DC Fast Charger"/>
    <n v="0.5"/>
    <s v="9:00-18:00"/>
    <s v="9:00-18:00"/>
    <d v="1899-12-30T08:52:48"/>
    <n v="16.600000000000001"/>
    <n v="47"/>
    <x v="0"/>
    <x v="1"/>
    <s v="CHAdeMO, Tesla"/>
    <n v="2016"/>
    <s v="No"/>
    <n v="3.9"/>
    <n v="8"/>
    <s v="Monthly"/>
  </r>
  <r>
    <s v="EVS01930"/>
    <n v="41.932347999999998"/>
    <n v="-87.703396999999995"/>
    <s v="1893 Chicago Ave"/>
    <s v=" Chicago"/>
    <s v="United States"/>
    <s v="United States"/>
    <s v="North America"/>
    <s v="DC Fast Charger"/>
    <n v="0.22"/>
    <s v="6:00-22:00"/>
    <s v="6:00-22:00"/>
    <d v="1899-12-30T16:04:48"/>
    <n v="15.59"/>
    <n v="95"/>
    <x v="4"/>
    <x v="0"/>
    <s v="Type 2"/>
    <n v="2010"/>
    <s v="Yes"/>
    <n v="3.9"/>
    <n v="1"/>
    <s v="Monthly"/>
  </r>
  <r>
    <s v="EVS01931"/>
    <n v="-80.775082999999995"/>
    <n v="104.526138"/>
    <s v="443 Random Rd"/>
    <s v="Error"/>
    <s v="Error"/>
    <s v="Error"/>
    <s v="Error"/>
    <s v="DC Fast Charger"/>
    <n v="0.24"/>
    <s v="9:00-18:00"/>
    <s v="9:00-18:00"/>
    <d v="1899-12-30T08:52:48"/>
    <n v="2.75"/>
    <n v="54"/>
    <x v="4"/>
    <x v="1"/>
    <s v="CCS"/>
    <n v="2010"/>
    <s v="No"/>
    <n v="3.9"/>
    <n v="7"/>
    <s v="Monthly"/>
  </r>
  <r>
    <s v="EVS01932"/>
    <n v="-33.783850000000001"/>
    <n v="18.524704"/>
    <s v="4209 Cape Town Ave"/>
    <s v=" Cape Town"/>
    <s v="South Africa"/>
    <s v="South Africa"/>
    <s v="Africa"/>
    <s v="DC Fast Charger"/>
    <n v="0.3"/>
    <d v="2025-07-24T00:00:00"/>
    <s v="9.00-21.00"/>
    <d v="1900-01-11T00:00:00"/>
    <n v="15.08"/>
    <n v="33"/>
    <x v="4"/>
    <x v="2"/>
    <s v="Type 2, CCS"/>
    <n v="2022"/>
    <s v="Yes"/>
    <n v="4.5999999999999996"/>
    <n v="10"/>
    <s v="Annually"/>
  </r>
  <r>
    <s v="EVS01934"/>
    <n v="19.168384"/>
    <n v="72.826931000000002"/>
    <s v="3950 Mumbai Ave"/>
    <s v=" Mumbai"/>
    <s v="India"/>
    <s v="India"/>
    <s v="Asia"/>
    <s v="DC Fast Charger"/>
    <n v="0.32"/>
    <d v="2025-07-24T00:00:00"/>
    <s v="9.00-21.00"/>
    <d v="1900-01-11T00:00:00"/>
    <n v="1.43"/>
    <n v="35"/>
    <x v="1"/>
    <x v="2"/>
    <s v="CCS, Type 2"/>
    <n v="2020"/>
    <s v="No"/>
    <n v="3"/>
    <n v="1"/>
    <s v="Quarterly"/>
  </r>
  <r>
    <s v="EVS01936"/>
    <n v="43.743732000000001"/>
    <n v="-79.354106999999999"/>
    <s v="7904 Toronto Ave"/>
    <s v=" Toronto"/>
    <s v="Canada"/>
    <s v="Canada"/>
    <s v="North America"/>
    <s v="DC Fast Charger"/>
    <n v="0.1"/>
    <s v="6:00-22:00"/>
    <s v="6:00-22:00"/>
    <d v="1899-12-30T16:04:48"/>
    <n v="7.1"/>
    <n v="52"/>
    <x v="2"/>
    <x v="0"/>
    <s v="Tesla, CHAdeMO"/>
    <n v="2017"/>
    <s v="Yes"/>
    <n v="3.8"/>
    <n v="1"/>
    <s v="Monthly"/>
  </r>
  <r>
    <s v="EVS01939"/>
    <n v="39.853845999999997"/>
    <n v="116.36480400000001"/>
    <s v="4705 Beijing Ave"/>
    <s v=" Beijing"/>
    <s v="China"/>
    <s v="China"/>
    <s v="Asia"/>
    <s v="DC Fast Charger"/>
    <n v="0.3"/>
    <d v="2025-07-24T00:00:00"/>
    <s v="9.00-21.00"/>
    <d v="1900-01-11T00:00:00"/>
    <n v="12.92"/>
    <n v="50"/>
    <x v="2"/>
    <x v="2"/>
    <s v="CCS"/>
    <n v="2021"/>
    <s v="Yes"/>
    <n v="3.8"/>
    <n v="6"/>
    <s v="Monthly"/>
  </r>
  <r>
    <s v="EVS01940"/>
    <n v="37.802880999999999"/>
    <n v="-122.453186"/>
    <s v="7330 San Francisco Ave"/>
    <s v=" San Francisco"/>
    <s v="United States"/>
    <s v="United States"/>
    <s v="North America"/>
    <s v="DC Fast Charger"/>
    <n v="0.26"/>
    <d v="2025-07-24T00:00:00"/>
    <s v="9.00-21.00"/>
    <d v="1900-01-11T00:00:00"/>
    <n v="14.78"/>
    <n v="69"/>
    <x v="1"/>
    <x v="1"/>
    <s v="Tesla, CCS"/>
    <n v="2016"/>
    <s v="No"/>
    <n v="3"/>
    <n v="5"/>
    <s v="Monthly"/>
  </r>
  <r>
    <s v="EVS01946"/>
    <n v="13.803701999999999"/>
    <n v="100.409319"/>
    <s v="6607 Bangkok Ave"/>
    <s v=" Bangkok"/>
    <s v="Thailand"/>
    <s v="Thailand"/>
    <s v="Asia"/>
    <s v="DC Fast Charger"/>
    <n v="0.45"/>
    <s v="9:00-18:00"/>
    <s v="9:00-18:00"/>
    <d v="1899-12-30T08:52:48"/>
    <n v="19.670000000000002"/>
    <n v="54"/>
    <x v="4"/>
    <x v="1"/>
    <s v="CHAdeMO, Type 2"/>
    <n v="2012"/>
    <s v="Yes"/>
    <n v="3.1"/>
    <n v="5"/>
    <s v="Annually"/>
  </r>
  <r>
    <s v="EVS01947"/>
    <n v="52.495176000000001"/>
    <n v="13.359021"/>
    <s v="34 Berlin Ave"/>
    <s v=" Berlin"/>
    <s v="Germany"/>
    <s v="Germany"/>
    <s v="Europe"/>
    <s v="DC Fast Charger"/>
    <n v="0.44"/>
    <s v="6:00-22:00"/>
    <s v="6:00-22:00"/>
    <d v="1899-12-30T16:04:48"/>
    <n v="3.47"/>
    <n v="87"/>
    <x v="1"/>
    <x v="2"/>
    <s v="CCS, Type 2"/>
    <n v="2016"/>
    <s v="No"/>
    <n v="3.5"/>
    <n v="4"/>
    <s v="Annually"/>
  </r>
  <r>
    <s v="EVS01950"/>
    <n v="37.875903000000001"/>
    <n v="-122.470069"/>
    <s v="9677 San Francisco Ave"/>
    <s v=" San Francisco"/>
    <s v="United States"/>
    <s v="United States"/>
    <s v="North America"/>
    <s v="DC Fast Charger"/>
    <n v="0.19"/>
    <s v="6:00-22:00"/>
    <s v="6:00-22:00"/>
    <d v="1899-12-30T16:04:48"/>
    <n v="5.1100000000000003"/>
    <n v="72"/>
    <x v="4"/>
    <x v="1"/>
    <s v="Type 2"/>
    <n v="2018"/>
    <s v="Yes"/>
    <n v="4.0999999999999996"/>
    <n v="3"/>
    <s v="Annually"/>
  </r>
  <r>
    <s v="EVS01952"/>
    <n v="18.958095"/>
    <n v="72.806026000000003"/>
    <s v="4381 Mumbai Ave"/>
    <s v=" Mumbai"/>
    <s v="India"/>
    <s v="India"/>
    <s v="Asia"/>
    <s v="DC Fast Charger"/>
    <n v="0.39"/>
    <s v="9:00-18:00"/>
    <s v="9:00-18:00"/>
    <d v="1899-12-30T08:52:48"/>
    <n v="3.9"/>
    <n v="82"/>
    <x v="1"/>
    <x v="2"/>
    <s v="CCS, Tesla"/>
    <n v="2013"/>
    <s v="No"/>
    <n v="4.7"/>
    <n v="9"/>
    <s v="Quarterly"/>
  </r>
  <r>
    <s v="EVS01959"/>
    <n v="37.617947000000001"/>
    <n v="126.98931"/>
    <s v="8107 Seoul Ave"/>
    <s v=" Seoul"/>
    <s v="South Korea"/>
    <s v="South Korea"/>
    <s v="Asia"/>
    <s v="DC Fast Charger"/>
    <n v="0.17"/>
    <d v="2025-07-24T00:00:00"/>
    <s v="9.00-21.00"/>
    <d v="1900-01-11T00:00:00"/>
    <n v="18.2"/>
    <n v="71"/>
    <x v="0"/>
    <x v="3"/>
    <s v="CCS, Type 2"/>
    <n v="2017"/>
    <s v="Yes"/>
    <n v="3.3"/>
    <n v="5"/>
    <s v="Monthly"/>
  </r>
  <r>
    <s v="EVS01964"/>
    <n v="18.956088000000001"/>
    <n v="72.924837999999994"/>
    <s v="4289 Mumbai Ave"/>
    <s v=" Mumbai"/>
    <s v="India"/>
    <s v="India"/>
    <s v="Asia"/>
    <s v="DC Fast Charger"/>
    <n v="0.28999999999999998"/>
    <s v="6:00-22:00"/>
    <s v="6:00-22:00"/>
    <d v="1899-12-30T16:04:48"/>
    <n v="17.649999999999999"/>
    <n v="70"/>
    <x v="4"/>
    <x v="3"/>
    <s v="CHAdeMO"/>
    <n v="2010"/>
    <s v="Yes"/>
    <n v="4.3"/>
    <n v="4"/>
    <s v="Annually"/>
  </r>
  <r>
    <s v="EVS01966"/>
    <n v="43.7804"/>
    <n v="-79.441032000000007"/>
    <s v="7138 Toronto Ave"/>
    <s v=" Toronto"/>
    <s v="Canada"/>
    <s v="Canada"/>
    <s v="North America"/>
    <s v="DC Fast Charger"/>
    <n v="0.2"/>
    <s v="9:00-18:00"/>
    <s v="9:00-18:00"/>
    <d v="1899-12-30T08:52:48"/>
    <n v="15.89"/>
    <n v="43"/>
    <x v="2"/>
    <x v="1"/>
    <s v="Type 2, CCS"/>
    <n v="2010"/>
    <s v="No"/>
    <n v="4.5999999999999996"/>
    <n v="8"/>
    <s v="Quarterly"/>
  </r>
  <r>
    <s v="EVS01967"/>
    <n v="41.807225000000003"/>
    <n v="-87.640377000000001"/>
    <s v="1773 Chicago Ave"/>
    <s v=" Chicago"/>
    <s v="United States"/>
    <s v="United States"/>
    <s v="North America"/>
    <s v="DC Fast Charger"/>
    <n v="0.12"/>
    <s v="9:00-18:00"/>
    <s v="9:00-18:00"/>
    <d v="1899-12-30T08:52:48"/>
    <n v="13.94"/>
    <n v="23"/>
    <x v="4"/>
    <x v="2"/>
    <s v="CHAdeMO"/>
    <n v="2021"/>
    <s v="Yes"/>
    <n v="4.4000000000000004"/>
    <n v="2"/>
    <s v="Annually"/>
  </r>
  <r>
    <s v="EVS01968"/>
    <n v="43.744684999999997"/>
    <n v="-79.448257999999996"/>
    <s v="7589 Toronto Ave"/>
    <s v=" Toronto"/>
    <s v="Canada"/>
    <s v="Canada"/>
    <s v="North America"/>
    <s v="DC Fast Charger"/>
    <n v="0.2"/>
    <d v="2025-07-24T00:00:00"/>
    <s v="9.00-21.00"/>
    <d v="1900-01-11T00:00:00"/>
    <n v="9.85"/>
    <n v="97"/>
    <x v="2"/>
    <x v="3"/>
    <s v="Type 2"/>
    <n v="2016"/>
    <s v="Yes"/>
    <n v="5"/>
    <n v="7"/>
    <s v="Quarterly"/>
  </r>
  <r>
    <s v="EVS01969"/>
    <n v="37.872636"/>
    <n v="-122.443985"/>
    <s v="8914 San Francisco Ave"/>
    <s v=" San Francisco"/>
    <s v="United States"/>
    <s v="United States"/>
    <s v="North America"/>
    <s v="DC Fast Charger"/>
    <n v="0.16"/>
    <s v="9:00-18:00"/>
    <s v="9:00-18:00"/>
    <d v="1899-12-30T08:52:48"/>
    <n v="7.71"/>
    <n v="80"/>
    <x v="1"/>
    <x v="0"/>
    <s v="Type 2"/>
    <n v="2017"/>
    <s v="Yes"/>
    <n v="3.6"/>
    <n v="1"/>
    <s v="Monthly"/>
  </r>
  <r>
    <s v="EVS01971"/>
    <n v="28.984954999999999"/>
    <n v="-139.219526"/>
    <s v="1865 Random Rd"/>
    <s v="Error"/>
    <s v="Error"/>
    <s v="Error"/>
    <s v="Error"/>
    <s v="DC Fast Charger"/>
    <n v="0.4"/>
    <d v="2025-07-24T00:00:00"/>
    <s v="9.00-21.00"/>
    <d v="1900-01-11T00:00:00"/>
    <n v="0.98"/>
    <n v="16"/>
    <x v="4"/>
    <x v="0"/>
    <s v="Tesla"/>
    <n v="2015"/>
    <s v="Yes"/>
    <n v="4"/>
    <n v="10"/>
    <s v="Annually"/>
  </r>
  <r>
    <s v="EVS01972"/>
    <n v="25.340436"/>
    <n v="55.341621000000004"/>
    <s v="2618 Dubai Ave"/>
    <s v=" Dubai"/>
    <s v="United Arab Emirates"/>
    <s v="United Arab Emirates"/>
    <s v="Asia"/>
    <s v="DC Fast Charger"/>
    <n v="0.14000000000000001"/>
    <d v="2025-07-24T00:00:00"/>
    <s v="9.00-21.00"/>
    <d v="1900-01-11T00:00:00"/>
    <n v="0.92"/>
    <n v="22"/>
    <x v="2"/>
    <x v="1"/>
    <s v="Type 2"/>
    <n v="2013"/>
    <s v="Yes"/>
    <n v="4.5999999999999996"/>
    <n v="8"/>
    <s v="Monthly"/>
  </r>
  <r>
    <s v="EVS01974"/>
    <n v="13.767730999999999"/>
    <n v="100.472258"/>
    <s v="3551 Bangkok Ave"/>
    <s v=" Bangkok"/>
    <s v="Thailand"/>
    <s v="Thailand"/>
    <s v="Asia"/>
    <s v="DC Fast Charger"/>
    <n v="0.47"/>
    <s v="6:00-22:00"/>
    <s v="6:00-22:00"/>
    <d v="1899-12-30T16:04:48"/>
    <n v="10.65"/>
    <n v="96"/>
    <x v="3"/>
    <x v="3"/>
    <s v="CHAdeMO, Type 2"/>
    <n v="2010"/>
    <s v="No"/>
    <n v="3.2"/>
    <n v="9"/>
    <s v="Quarterly"/>
  </r>
  <r>
    <s v="EVS01981"/>
    <n v="-5.2481340000000003"/>
    <n v="3.1259329999999999"/>
    <s v="6258 Random Rd"/>
    <s v="Error"/>
    <s v="Error"/>
    <s v="Error"/>
    <s v="Error"/>
    <s v="DC Fast Charger"/>
    <n v="0.46"/>
    <d v="2025-07-24T00:00:00"/>
    <s v="9.00-21.00"/>
    <d v="1900-01-11T00:00:00"/>
    <n v="3.38"/>
    <n v="15"/>
    <x v="4"/>
    <x v="2"/>
    <s v="Tesla, CCS"/>
    <n v="2023"/>
    <s v="No"/>
    <n v="4.2"/>
    <n v="9"/>
    <s v="Annually"/>
  </r>
  <r>
    <s v="EVS01991"/>
    <n v="86.536064999999994"/>
    <n v="4.3011949999999999"/>
    <s v="7707 Random Rd"/>
    <s v="Not Found"/>
    <s v="Not Found"/>
    <s v="Not Found"/>
    <s v="Not Found"/>
    <s v="DC Fast Charger"/>
    <n v="0.3"/>
    <d v="2025-07-24T00:00:00"/>
    <s v="9.00-21.00"/>
    <d v="1900-01-11T00:00:00"/>
    <n v="3.46"/>
    <n v="10"/>
    <x v="2"/>
    <x v="3"/>
    <s v="Type 2, Tesla"/>
    <n v="2018"/>
    <s v="No"/>
    <n v="4.2"/>
    <n v="1"/>
    <s v="Quarterly"/>
  </r>
  <r>
    <s v="EVS01995"/>
    <n v="-33.719690999999997"/>
    <n v="18.405456000000001"/>
    <s v="8884 Cape Town Ave"/>
    <s v=" Cape Town"/>
    <s v="South Africa"/>
    <s v="South Africa"/>
    <s v="Africa"/>
    <s v="DC Fast Charger"/>
    <n v="0.38"/>
    <s v="9:00-18:00"/>
    <s v="9:00-18:00"/>
    <d v="1899-12-30T08:52:48"/>
    <n v="18.14"/>
    <n v="87"/>
    <x v="2"/>
    <x v="1"/>
    <s v="Tesla, Type 2"/>
    <n v="2010"/>
    <s v="Yes"/>
    <n v="4.0999999999999996"/>
    <n v="4"/>
    <s v="Annually"/>
  </r>
  <r>
    <s v="EVS01996"/>
    <n v="41.951732"/>
    <n v="-87.781661"/>
    <s v="6597 Chicago Ave"/>
    <s v=" Chicago"/>
    <s v="United States"/>
    <s v="United States"/>
    <s v="North America"/>
    <s v="DC Fast Charger"/>
    <n v="0.19"/>
    <s v="6:00-22:00"/>
    <s v="6:00-22:00"/>
    <d v="1899-12-30T16:04:48"/>
    <n v="19.27"/>
    <n v="86"/>
    <x v="0"/>
    <x v="1"/>
    <s v="Type 2, Tesla"/>
    <n v="2012"/>
    <s v="Yes"/>
    <n v="3.5"/>
    <n v="2"/>
    <s v="Annually"/>
  </r>
  <r>
    <s v="EVS01998"/>
    <n v="-33.766492"/>
    <n v="18.51061"/>
    <s v="1653 Cape Town Ave"/>
    <s v=" Cape Town"/>
    <s v="South Africa"/>
    <s v="South Africa"/>
    <s v="Africa"/>
    <s v="DC Fast Charger"/>
    <n v="0.32"/>
    <s v="9:00-18:00"/>
    <s v="9:00-18:00"/>
    <d v="1899-12-30T08:52:48"/>
    <n v="11.8"/>
    <n v="51"/>
    <x v="1"/>
    <x v="3"/>
    <s v="CHAdeMO, Tesla"/>
    <n v="2014"/>
    <s v="No"/>
    <n v="3.3"/>
    <n v="10"/>
    <s v="Monthly"/>
  </r>
  <r>
    <s v="EVS02001"/>
    <n v="-36.888827999999997"/>
    <n v="-135.24731399999999"/>
    <s v="4268 Random Rd"/>
    <s v="Error"/>
    <s v="Error"/>
    <s v="Error"/>
    <s v="Error"/>
    <s v="DC Fast Charger"/>
    <n v="0.28999999999999998"/>
    <s v="9:00-18:00"/>
    <s v="9:00-18:00"/>
    <d v="1899-12-30T08:52:48"/>
    <n v="13.6"/>
    <n v="69"/>
    <x v="1"/>
    <x v="1"/>
    <s v="CHAdeMO"/>
    <n v="2021"/>
    <s v="No"/>
    <n v="4.3"/>
    <n v="5"/>
    <s v="Quarterly"/>
  </r>
  <r>
    <s v="EVS02007"/>
    <n v="52.502102000000001"/>
    <n v="13.374867"/>
    <s v="1925 Berlin Ave"/>
    <s v=" Berlin"/>
    <s v="Germany"/>
    <s v="Germany"/>
    <s v="Europe"/>
    <s v="DC Fast Charger"/>
    <n v="0.42"/>
    <d v="2025-07-24T00:00:00"/>
    <s v="9.00-21.00"/>
    <d v="1900-01-11T00:00:00"/>
    <n v="9.02"/>
    <n v="93"/>
    <x v="4"/>
    <x v="1"/>
    <s v="CHAdeMO"/>
    <n v="2016"/>
    <s v="No"/>
    <n v="3.4"/>
    <n v="9"/>
    <s v="Monthly"/>
  </r>
  <r>
    <s v="EVS02009"/>
    <n v="13.767882"/>
    <n v="100.504667"/>
    <s v="7138 Bangkok Ave"/>
    <s v=" Bangkok"/>
    <s v="Thailand"/>
    <s v="Thailand"/>
    <s v="Asia"/>
    <s v="DC Fast Charger"/>
    <n v="0.27"/>
    <s v="6:00-22:00"/>
    <s v="6:00-22:00"/>
    <d v="1899-12-30T16:04:48"/>
    <n v="12.78"/>
    <n v="85"/>
    <x v="0"/>
    <x v="2"/>
    <s v="CHAdeMO"/>
    <n v="2019"/>
    <s v="Yes"/>
    <n v="3.9"/>
    <n v="1"/>
    <s v="Monthly"/>
  </r>
  <r>
    <s v="EVS02014"/>
    <n v="39.885370000000002"/>
    <n v="116.268579"/>
    <s v="20 Beijing Ave"/>
    <s v=" Beijing"/>
    <s v="China"/>
    <s v="China"/>
    <s v="Asia"/>
    <s v="DC Fast Charger"/>
    <n v="0.43"/>
    <s v="9:00-18:00"/>
    <s v="9:00-18:00"/>
    <d v="1899-12-30T08:52:48"/>
    <n v="7.49"/>
    <n v="62"/>
    <x v="3"/>
    <x v="3"/>
    <s v="CCS"/>
    <n v="2022"/>
    <s v="No"/>
    <n v="3.6"/>
    <n v="5"/>
    <s v="Quarterly"/>
  </r>
  <r>
    <s v="EVS02016"/>
    <n v="-33.833120999999998"/>
    <n v="18.424703000000001"/>
    <s v="6939 Cape Town Ave"/>
    <s v=" Cape Town"/>
    <s v="South Africa"/>
    <s v="South Africa"/>
    <s v="Africa"/>
    <s v="DC Fast Charger"/>
    <n v="0.44"/>
    <s v="6:00-22:00"/>
    <s v="6:00-22:00"/>
    <d v="1899-12-30T16:04:48"/>
    <n v="16.48"/>
    <n v="86"/>
    <x v="1"/>
    <x v="2"/>
    <s v="Type 2, Tesla"/>
    <n v="2019"/>
    <s v="No"/>
    <n v="4.4000000000000004"/>
    <n v="10"/>
    <s v="Monthly"/>
  </r>
  <r>
    <s v="EVS02018"/>
    <n v="34.012008000000002"/>
    <n v="-118.33404"/>
    <s v="3503 Los Angeles Ave"/>
    <s v=" Los Angeles"/>
    <s v="United States"/>
    <s v="United States"/>
    <s v="North America"/>
    <s v="DC Fast Charger"/>
    <n v="0.28999999999999998"/>
    <s v="6:00-22:00"/>
    <s v="6:00-22:00"/>
    <d v="1899-12-30T16:04:48"/>
    <n v="19.73"/>
    <n v="58"/>
    <x v="2"/>
    <x v="3"/>
    <s v="Type 2, CHAdeMO"/>
    <n v="2020"/>
    <s v="No"/>
    <n v="4.9000000000000004"/>
    <n v="10"/>
    <s v="Annually"/>
  </r>
  <r>
    <s v="EVS02019"/>
    <n v="34.004018000000002"/>
    <n v="-118.354384"/>
    <s v="310 Los Angeles Ave"/>
    <s v=" Los Angeles"/>
    <s v="United States"/>
    <s v="United States"/>
    <s v="North America"/>
    <s v="DC Fast Charger"/>
    <n v="0.32"/>
    <s v="9:00-18:00"/>
    <s v="9:00-18:00"/>
    <d v="1899-12-30T08:52:48"/>
    <n v="2.0099999999999998"/>
    <n v="99"/>
    <x v="0"/>
    <x v="2"/>
    <s v="CHAdeMO, Tesla"/>
    <n v="2015"/>
    <s v="Yes"/>
    <n v="4.9000000000000004"/>
    <n v="4"/>
    <s v="Annually"/>
  </r>
  <r>
    <s v="EVS02021"/>
    <n v="66.858607000000006"/>
    <n v="-112.218349"/>
    <s v="737 Random Rd"/>
    <n v="0"/>
    <s v="Not Found"/>
    <s v="Not Found"/>
    <s v="Not Found"/>
    <s v="DC Fast Charger"/>
    <n v="0.18"/>
    <d v="2025-07-24T00:00:00"/>
    <s v="9.00-21.00"/>
    <d v="1900-01-11T00:00:00"/>
    <n v="18.75"/>
    <n v="15"/>
    <x v="0"/>
    <x v="1"/>
    <s v="CCS, Type 2"/>
    <n v="2014"/>
    <s v="Yes"/>
    <n v="4.4000000000000004"/>
    <n v="5"/>
    <s v="Monthly"/>
  </r>
  <r>
    <s v="EVS02022"/>
    <n v="-33.877693000000001"/>
    <n v="18.495878999999999"/>
    <s v="5973 Cape Town Ave"/>
    <s v=" Cape Town"/>
    <s v="South Africa"/>
    <s v="South Africa"/>
    <s v="Africa"/>
    <s v="DC Fast Charger"/>
    <n v="0.15"/>
    <s v="6:00-22:00"/>
    <s v="6:00-22:00"/>
    <d v="1899-12-30T16:04:48"/>
    <n v="19.53"/>
    <n v="18"/>
    <x v="1"/>
    <x v="0"/>
    <s v="Tesla, CCS"/>
    <n v="2015"/>
    <s v="Yes"/>
    <n v="4"/>
    <n v="7"/>
    <s v="Quarterly"/>
  </r>
  <r>
    <s v="EVS02024"/>
    <n v="41.993319"/>
    <n v="-87.791751000000005"/>
    <s v="1837 Chicago Ave"/>
    <s v=" Chicago"/>
    <s v="United States"/>
    <s v="United States"/>
    <s v="North America"/>
    <s v="DC Fast Charger"/>
    <n v="0.34"/>
    <d v="2025-07-24T00:00:00"/>
    <s v="9.00-21.00"/>
    <d v="1900-01-11T00:00:00"/>
    <n v="4.79"/>
    <n v="60"/>
    <x v="4"/>
    <x v="2"/>
    <s v="CCS, CHAdeMO"/>
    <n v="2010"/>
    <s v="Yes"/>
    <n v="3.5"/>
    <n v="8"/>
    <s v="Quarterly"/>
  </r>
  <r>
    <s v="EVS02025"/>
    <n v="13.831056999999999"/>
    <n v="100.533306"/>
    <s v="2166 Bangkok Ave"/>
    <s v=" Bangkok"/>
    <s v="Thailand"/>
    <s v="Thailand"/>
    <s v="Asia"/>
    <s v="DC Fast Charger"/>
    <n v="0.1"/>
    <s v="9:00-18:00"/>
    <s v="9:00-18:00"/>
    <d v="1899-12-30T08:52:48"/>
    <n v="16.850000000000001"/>
    <n v="90"/>
    <x v="2"/>
    <x v="0"/>
    <s v="Tesla"/>
    <n v="2022"/>
    <s v="No"/>
    <n v="3.1"/>
    <n v="4"/>
    <s v="Quarterly"/>
  </r>
  <r>
    <s v="EVS02026"/>
    <n v="41.943392000000003"/>
    <n v="-87.734082000000001"/>
    <s v="23 Chicago Ave"/>
    <s v=" Chicago"/>
    <s v="United States"/>
    <s v="United States"/>
    <s v="North America"/>
    <s v="DC Fast Charger"/>
    <n v="0.45"/>
    <d v="2025-07-24T00:00:00"/>
    <s v="9.00-21.00"/>
    <d v="1900-01-11T00:00:00"/>
    <n v="6.61"/>
    <n v="15"/>
    <x v="2"/>
    <x v="0"/>
    <s v="Type 2"/>
    <n v="2022"/>
    <s v="Yes"/>
    <n v="4.8"/>
    <n v="5"/>
    <s v="Monthly"/>
  </r>
  <r>
    <s v="EVS02027"/>
    <n v="-23.680789000000001"/>
    <n v="-46.585292000000003"/>
    <s v="9221 SÃ£o Paulo Ave"/>
    <s v=" SÃ£o Paulo"/>
    <s v="Brazil"/>
    <s v="Brazil"/>
    <s v="South America"/>
    <s v="DC Fast Charger"/>
    <n v="0.21"/>
    <s v="9:00-18:00"/>
    <s v="9:00-18:00"/>
    <d v="1899-12-30T08:52:48"/>
    <n v="13.27"/>
    <n v="59"/>
    <x v="3"/>
    <x v="0"/>
    <s v="Tesla"/>
    <n v="2023"/>
    <s v="No"/>
    <n v="4.8"/>
    <n v="8"/>
    <s v="Annually"/>
  </r>
  <r>
    <s v="EVS02028"/>
    <n v="37.747911000000002"/>
    <n v="-122.363305"/>
    <s v="4200 San Francisco Ave"/>
    <s v=" San Francisco"/>
    <s v="United States"/>
    <s v="United States"/>
    <s v="North America"/>
    <s v="DC Fast Charger"/>
    <n v="0.15"/>
    <s v="9:00-18:00"/>
    <s v="9:00-18:00"/>
    <d v="1899-12-30T08:52:48"/>
    <n v="14.87"/>
    <n v="27"/>
    <x v="2"/>
    <x v="3"/>
    <s v="Tesla, CHAdeMO"/>
    <n v="2010"/>
    <s v="Yes"/>
    <n v="3.9"/>
    <n v="9"/>
    <s v="Quarterly"/>
  </r>
  <r>
    <s v="EVS02033"/>
    <n v="52.414194999999999"/>
    <n v="13.319507"/>
    <s v="4427 Berlin Ave"/>
    <s v=" Berlin"/>
    <s v="Germany"/>
    <s v="Germany"/>
    <s v="Europe"/>
    <s v="DC Fast Charger"/>
    <n v="0.22"/>
    <s v="9:00-18:00"/>
    <s v="9:00-18:00"/>
    <d v="1899-12-30T08:52:48"/>
    <n v="5.52"/>
    <n v="37"/>
    <x v="3"/>
    <x v="3"/>
    <s v="CCS"/>
    <n v="2016"/>
    <s v="No"/>
    <n v="4.7"/>
    <n v="1"/>
    <s v="Quarterly"/>
  </r>
  <r>
    <s v="EVS02036"/>
    <n v="52.517586000000001"/>
    <n v="13.482408"/>
    <s v="6093 Berlin Ave"/>
    <s v=" Berlin"/>
    <s v="Germany"/>
    <s v="Germany"/>
    <s v="Europe"/>
    <s v="DC Fast Charger"/>
    <n v="0.46"/>
    <s v="9:00-18:00"/>
    <s v="9:00-18:00"/>
    <d v="1899-12-30T08:52:48"/>
    <n v="6.53"/>
    <n v="52"/>
    <x v="1"/>
    <x v="2"/>
    <s v="Tesla, CCS"/>
    <n v="2010"/>
    <s v="No"/>
    <n v="3.6"/>
    <n v="7"/>
    <s v="Monthly"/>
  </r>
  <r>
    <s v="EVS02038"/>
    <n v="-23.641120999999998"/>
    <n v="-46.63984"/>
    <s v="3210 SÃ£o Paulo Ave"/>
    <s v=" SÃ£o Paulo"/>
    <s v="Brazil"/>
    <s v="Brazil"/>
    <s v="South America"/>
    <s v="DC Fast Charger"/>
    <n v="0.4"/>
    <d v="2025-07-24T00:00:00"/>
    <s v="9.00-21.00"/>
    <d v="1900-01-11T00:00:00"/>
    <n v="19.440000000000001"/>
    <n v="91"/>
    <x v="3"/>
    <x v="0"/>
    <s v="CHAdeMO, Type 2"/>
    <n v="2023"/>
    <s v="No"/>
    <n v="4.3"/>
    <n v="5"/>
    <s v="Quarterly"/>
  </r>
  <r>
    <s v="EVS02044"/>
    <n v="-33.793584000000003"/>
    <n v="151.33155199999999"/>
    <s v="9985 Sydney Ave"/>
    <s v=" Sydney"/>
    <s v="Australia"/>
    <s v="Australia"/>
    <s v="Australia"/>
    <s v="DC Fast Charger"/>
    <n v="0.12"/>
    <d v="2025-07-24T00:00:00"/>
    <s v="9.00-21.00"/>
    <d v="1900-01-11T00:00:00"/>
    <n v="9.83"/>
    <n v="47"/>
    <x v="2"/>
    <x v="1"/>
    <s v="Tesla"/>
    <n v="2022"/>
    <s v="Yes"/>
    <n v="3.6"/>
    <n v="4"/>
    <s v="Annually"/>
  </r>
  <r>
    <s v="EVS02052"/>
    <n v="55.758091"/>
    <n v="37.681308999999999"/>
    <s v="1049 Moscow Ave"/>
    <s v=" Moscow"/>
    <s v="Russia"/>
    <s v="Russia"/>
    <s v="Europe"/>
    <s v="DC Fast Charger"/>
    <n v="0.17"/>
    <s v="6:00-22:00"/>
    <s v="6:00-22:00"/>
    <d v="1899-12-30T16:04:48"/>
    <n v="5.95"/>
    <n v="99"/>
    <x v="1"/>
    <x v="0"/>
    <s v="Type 2"/>
    <n v="2019"/>
    <s v="No"/>
    <n v="4.7"/>
    <n v="8"/>
    <s v="Annually"/>
  </r>
  <r>
    <s v="EVS02058"/>
    <n v="41.873024999999998"/>
    <n v="-87.641848999999993"/>
    <s v="1954 Chicago Ave"/>
    <s v=" Chicago"/>
    <s v="United States"/>
    <s v="United States"/>
    <s v="North America"/>
    <s v="DC Fast Charger"/>
    <n v="0.17"/>
    <d v="2025-07-24T00:00:00"/>
    <s v="9.00-21.00"/>
    <d v="1900-01-11T00:00:00"/>
    <n v="1.06"/>
    <n v="47"/>
    <x v="0"/>
    <x v="3"/>
    <s v="Tesla, Type 2"/>
    <n v="2022"/>
    <s v="No"/>
    <n v="4.9000000000000004"/>
    <n v="8"/>
    <s v="Annually"/>
  </r>
  <r>
    <s v="EVS02060"/>
    <n v="13.758533"/>
    <n v="100.42061"/>
    <s v="4355 Bangkok Ave"/>
    <s v=" Bangkok"/>
    <s v="Thailand"/>
    <s v="Thailand"/>
    <s v="Asia"/>
    <s v="DC Fast Charger"/>
    <n v="0.4"/>
    <s v="6:00-22:00"/>
    <s v="6:00-22:00"/>
    <d v="1899-12-30T16:04:48"/>
    <n v="1.47"/>
    <n v="58"/>
    <x v="1"/>
    <x v="3"/>
    <s v="Tesla, CHAdeMO"/>
    <n v="2021"/>
    <s v="Yes"/>
    <n v="3.7"/>
    <n v="9"/>
    <s v="Annually"/>
  </r>
  <r>
    <s v="EVS02061"/>
    <n v="-26.303618"/>
    <n v="-22.298148000000001"/>
    <s v="3406 Random Rd"/>
    <s v="Error"/>
    <s v="Error"/>
    <s v="Error"/>
    <s v="Error"/>
    <s v="DC Fast Charger"/>
    <n v="0.32"/>
    <s v="6:00-22:00"/>
    <s v="6:00-22:00"/>
    <d v="1899-12-30T16:04:48"/>
    <n v="5.37"/>
    <n v="75"/>
    <x v="2"/>
    <x v="3"/>
    <s v="Tesla"/>
    <n v="2015"/>
    <s v="Yes"/>
    <n v="4.5"/>
    <n v="7"/>
    <s v="Annually"/>
  </r>
  <r>
    <s v="EVS02062"/>
    <n v="43.630733999999997"/>
    <n v="-79.348404000000002"/>
    <s v="5749 Toronto Ave"/>
    <s v=" Toronto"/>
    <s v="Canada"/>
    <s v="Canada"/>
    <s v="North America"/>
    <s v="DC Fast Charger"/>
    <n v="0.12"/>
    <s v="6:00-22:00"/>
    <s v="6:00-22:00"/>
    <d v="1899-12-30T16:04:48"/>
    <n v="16.739999999999998"/>
    <n v="83"/>
    <x v="0"/>
    <x v="3"/>
    <s v="CCS"/>
    <n v="2014"/>
    <s v="Yes"/>
    <n v="4.2"/>
    <n v="9"/>
    <s v="Quarterly"/>
  </r>
  <r>
    <s v="EVS02064"/>
    <n v="43.684986000000002"/>
    <n v="-79.348871000000003"/>
    <s v="4337 Toronto Ave"/>
    <s v=" Toronto"/>
    <s v="Canada"/>
    <s v="Canada"/>
    <s v="North America"/>
    <s v="DC Fast Charger"/>
    <n v="0.19"/>
    <d v="2025-07-24T00:00:00"/>
    <s v="9.00-21.00"/>
    <d v="1900-01-11T00:00:00"/>
    <n v="11.22"/>
    <n v="61"/>
    <x v="3"/>
    <x v="1"/>
    <s v="Tesla, CCS"/>
    <n v="2021"/>
    <s v="No"/>
    <n v="4.2"/>
    <n v="9"/>
    <s v="Quarterly"/>
  </r>
  <r>
    <s v="EVS02066"/>
    <n v="-23.572552000000002"/>
    <n v="-46.686605"/>
    <s v="3875 SÃ£o Paulo Ave"/>
    <s v=" SÃ£o Paulo"/>
    <s v="Brazil"/>
    <s v="Brazil"/>
    <s v="South America"/>
    <s v="DC Fast Charger"/>
    <n v="0.12"/>
    <s v="9:00-18:00"/>
    <s v="9:00-18:00"/>
    <d v="1899-12-30T08:52:48"/>
    <n v="11.2"/>
    <n v="52"/>
    <x v="3"/>
    <x v="2"/>
    <s v="Type 2, Tesla"/>
    <n v="2023"/>
    <s v="No"/>
    <n v="4.5999999999999996"/>
    <n v="1"/>
    <s v="Annually"/>
  </r>
  <r>
    <s v="EVS02076"/>
    <n v="52.578696000000001"/>
    <n v="13.484521000000001"/>
    <s v="4231 Berlin Ave"/>
    <s v=" Berlin"/>
    <s v="Germany"/>
    <s v="Germany"/>
    <s v="Europe"/>
    <s v="DC Fast Charger"/>
    <n v="0.45"/>
    <s v="9:00-18:00"/>
    <s v="9:00-18:00"/>
    <d v="1899-12-30T08:52:48"/>
    <n v="19.690000000000001"/>
    <n v="84"/>
    <x v="1"/>
    <x v="3"/>
    <s v="CHAdeMO"/>
    <n v="2021"/>
    <s v="Yes"/>
    <n v="4.0999999999999996"/>
    <n v="8"/>
    <s v="Quarterly"/>
  </r>
  <r>
    <s v="EVS02079"/>
    <n v="52.542546999999999"/>
    <n v="13.396390999999999"/>
    <s v="7601 Berlin Ave"/>
    <s v=" Berlin"/>
    <s v="Germany"/>
    <s v="Germany"/>
    <s v="Europe"/>
    <s v="DC Fast Charger"/>
    <n v="0.48"/>
    <s v="6:00-22:00"/>
    <s v="6:00-22:00"/>
    <d v="1899-12-30T16:04:48"/>
    <n v="16.149999999999999"/>
    <n v="44"/>
    <x v="3"/>
    <x v="2"/>
    <s v="Tesla"/>
    <n v="2021"/>
    <s v="No"/>
    <n v="3.9"/>
    <n v="1"/>
    <s v="Quarterly"/>
  </r>
  <r>
    <s v="EVS02088"/>
    <n v="37.893346999999999"/>
    <n v="-122.40979900000001"/>
    <s v="4997 San Francisco Ave"/>
    <s v=" San Francisco"/>
    <s v="United States"/>
    <s v="United States"/>
    <s v="North America"/>
    <s v="DC Fast Charger"/>
    <n v="0.36"/>
    <s v="9:00-18:00"/>
    <s v="9:00-18:00"/>
    <d v="1899-12-30T08:52:48"/>
    <n v="19.05"/>
    <n v="62"/>
    <x v="2"/>
    <x v="3"/>
    <s v="CCS, Tesla"/>
    <n v="2020"/>
    <s v="No"/>
    <n v="3.9"/>
    <n v="5"/>
    <s v="Quarterly"/>
  </r>
  <r>
    <s v="EVS02089"/>
    <n v="43.714492999999997"/>
    <n v="-79.379397999999995"/>
    <s v="4760 Toronto Ave"/>
    <s v=" Toronto"/>
    <s v="Canada"/>
    <s v="Canada"/>
    <s v="North America"/>
    <s v="DC Fast Charger"/>
    <n v="0.41"/>
    <s v="6:00-22:00"/>
    <s v="6:00-22:00"/>
    <d v="1899-12-30T16:04:48"/>
    <n v="3.67"/>
    <n v="92"/>
    <x v="3"/>
    <x v="3"/>
    <s v="CCS, Tesla"/>
    <n v="2020"/>
    <s v="No"/>
    <n v="4.3"/>
    <n v="7"/>
    <s v="Monthly"/>
  </r>
  <r>
    <s v="EVS02091"/>
    <n v="-34.448053000000002"/>
    <n v="-155.65397999999999"/>
    <s v="3320 Random Rd"/>
    <s v="Error"/>
    <s v="Error"/>
    <s v="Error"/>
    <s v="Error"/>
    <s v="DC Fast Charger"/>
    <n v="0.28000000000000003"/>
    <s v="6:00-22:00"/>
    <s v="6:00-22:00"/>
    <d v="1899-12-30T16:04:48"/>
    <n v="1.29"/>
    <n v="82"/>
    <x v="0"/>
    <x v="1"/>
    <s v="Tesla, Type 2"/>
    <n v="2023"/>
    <s v="Yes"/>
    <n v="4.2"/>
    <n v="4"/>
    <s v="Annually"/>
  </r>
  <r>
    <s v="EVS02095"/>
    <n v="41.893219999999999"/>
    <n v="-87.697338000000002"/>
    <s v="8443 Chicago Ave"/>
    <s v=" Chicago"/>
    <s v="United States"/>
    <s v="United States"/>
    <s v="North America"/>
    <s v="DC Fast Charger"/>
    <n v="0.13"/>
    <s v="6:00-22:00"/>
    <s v="6:00-22:00"/>
    <d v="1899-12-30T16:04:48"/>
    <n v="19.89"/>
    <n v="65"/>
    <x v="1"/>
    <x v="0"/>
    <s v="Type 2, CHAdeMO"/>
    <n v="2022"/>
    <s v="No"/>
    <n v="3.5"/>
    <n v="4"/>
    <s v="Monthly"/>
  </r>
  <r>
    <s v="EVS02096"/>
    <n v="18.996576999999998"/>
    <n v="72.991519999999994"/>
    <s v="5779 Mumbai Ave"/>
    <s v=" Mumbai"/>
    <s v="India"/>
    <s v="India"/>
    <s v="Asia"/>
    <s v="DC Fast Charger"/>
    <n v="0.15"/>
    <d v="2025-07-24T00:00:00"/>
    <s v="9.00-21.00"/>
    <d v="1900-01-11T00:00:00"/>
    <n v="8.6199999999999992"/>
    <n v="82"/>
    <x v="2"/>
    <x v="3"/>
    <s v="CCS, Type 2"/>
    <n v="2019"/>
    <s v="No"/>
    <n v="4.5"/>
    <n v="5"/>
    <s v="Quarterly"/>
  </r>
  <r>
    <s v="EVS02098"/>
    <n v="43.788998999999997"/>
    <n v="-79.314915999999997"/>
    <s v="4342 Toronto Ave"/>
    <s v=" Toronto"/>
    <s v="Canada"/>
    <s v="Canada"/>
    <s v="North America"/>
    <s v="DC Fast Charger"/>
    <n v="0.2"/>
    <s v="6:00-22:00"/>
    <s v="6:00-22:00"/>
    <d v="1899-12-30T16:04:48"/>
    <n v="14.46"/>
    <n v="78"/>
    <x v="3"/>
    <x v="2"/>
    <s v="CHAdeMO, Type 2"/>
    <n v="2019"/>
    <s v="No"/>
    <n v="4"/>
    <n v="8"/>
    <s v="Annually"/>
  </r>
  <r>
    <s v="EVS02099"/>
    <n v="-33.766190000000002"/>
    <n v="151.26746199999999"/>
    <s v="8266 Sydney Ave"/>
    <s v=" Sydney"/>
    <s v="Australia"/>
    <s v="Australia"/>
    <s v="Australia"/>
    <s v="DC Fast Charger"/>
    <n v="0.16"/>
    <s v="9:00-18:00"/>
    <s v="9:00-18:00"/>
    <d v="1899-12-30T08:52:48"/>
    <n v="14.96"/>
    <n v="46"/>
    <x v="2"/>
    <x v="2"/>
    <s v="Type 2"/>
    <n v="2023"/>
    <s v="Yes"/>
    <n v="4.9000000000000004"/>
    <n v="4"/>
    <s v="Monthly"/>
  </r>
  <r>
    <s v="EVS02100"/>
    <n v="39.875805999999997"/>
    <n v="116.36872200000001"/>
    <s v="8047 Beijing Ave"/>
    <s v=" Beijing"/>
    <s v="China"/>
    <s v="China"/>
    <s v="Asia"/>
    <s v="DC Fast Charger"/>
    <n v="0.42"/>
    <s v="9:00-18:00"/>
    <s v="9:00-18:00"/>
    <d v="1899-12-30T08:52:48"/>
    <n v="7.14"/>
    <n v="32"/>
    <x v="4"/>
    <x v="3"/>
    <s v="Type 2, Tesla"/>
    <n v="2013"/>
    <s v="No"/>
    <n v="3.3"/>
    <n v="2"/>
    <s v="Annually"/>
  </r>
  <r>
    <s v="EVS02106"/>
    <n v="39.828924999999998"/>
    <n v="116.290029"/>
    <s v="7193 Beijing Ave"/>
    <s v=" Beijing"/>
    <s v="China"/>
    <s v="China"/>
    <s v="Asia"/>
    <s v="DC Fast Charger"/>
    <n v="0.11"/>
    <s v="9:00-18:00"/>
    <s v="9:00-18:00"/>
    <d v="1899-12-30T08:52:48"/>
    <n v="3.68"/>
    <n v="43"/>
    <x v="2"/>
    <x v="3"/>
    <s v="Tesla"/>
    <n v="2019"/>
    <s v="Yes"/>
    <n v="5"/>
    <n v="8"/>
    <s v="Annually"/>
  </r>
  <r>
    <s v="EVS02107"/>
    <n v="19.075272999999999"/>
    <n v="72.816548999999995"/>
    <s v="7202 Mumbai Ave"/>
    <s v=" Mumbai"/>
    <s v="India"/>
    <s v="India"/>
    <s v="Asia"/>
    <s v="DC Fast Charger"/>
    <n v="0.5"/>
    <s v="9:00-18:00"/>
    <s v="9:00-18:00"/>
    <d v="1899-12-30T08:52:48"/>
    <n v="0.95"/>
    <n v="66"/>
    <x v="1"/>
    <x v="2"/>
    <s v="Tesla, CHAdeMO"/>
    <n v="2014"/>
    <s v="No"/>
    <n v="4.3"/>
    <n v="10"/>
    <s v="Quarterly"/>
  </r>
  <r>
    <s v="EVS02108"/>
    <n v="19.502877000000002"/>
    <n v="-99.073097000000004"/>
    <s v="606 Mexico City Ave"/>
    <s v=" Mexico City"/>
    <s v="Mexico"/>
    <s v="Mexico"/>
    <s v="North America"/>
    <s v="DC Fast Charger"/>
    <n v="0.33"/>
    <d v="2025-07-24T00:00:00"/>
    <s v="9.00-21.00"/>
    <d v="1900-01-11T00:00:00"/>
    <n v="15.98"/>
    <n v="37"/>
    <x v="3"/>
    <x v="3"/>
    <s v="Tesla, CCS"/>
    <n v="2011"/>
    <s v="Yes"/>
    <n v="3.2"/>
    <n v="1"/>
    <s v="Quarterly"/>
  </r>
  <r>
    <s v="EVS02109"/>
    <n v="41.927905000000003"/>
    <n v="-87.670317999999995"/>
    <s v="6298 Chicago Ave"/>
    <s v=" Chicago"/>
    <s v="United States"/>
    <s v="United States"/>
    <s v="North America"/>
    <s v="DC Fast Charger"/>
    <n v="0.32"/>
    <s v="9:00-18:00"/>
    <s v="9:00-18:00"/>
    <d v="1899-12-30T08:52:48"/>
    <n v="3.7"/>
    <n v="63"/>
    <x v="0"/>
    <x v="2"/>
    <s v="CHAdeMO"/>
    <n v="2021"/>
    <s v="No"/>
    <n v="3.3"/>
    <n v="8"/>
    <s v="Annually"/>
  </r>
  <r>
    <s v="EVS02110"/>
    <n v="-33.773952999999999"/>
    <n v="18.507262999999998"/>
    <s v="2778 Cape Town Ave"/>
    <s v=" Cape Town"/>
    <s v="South Africa"/>
    <s v="South Africa"/>
    <s v="Africa"/>
    <s v="DC Fast Charger"/>
    <n v="0.38"/>
    <s v="9:00-18:00"/>
    <s v="9:00-18:00"/>
    <d v="1899-12-30T08:52:48"/>
    <n v="10.99"/>
    <n v="55"/>
    <x v="2"/>
    <x v="0"/>
    <s v="Tesla"/>
    <n v="2022"/>
    <s v="No"/>
    <n v="4"/>
    <n v="6"/>
    <s v="Quarterly"/>
  </r>
  <r>
    <s v="EVS02119"/>
    <n v="41.848775000000003"/>
    <n v="-87.651803000000001"/>
    <s v="2482 Chicago Ave"/>
    <s v=" Chicago"/>
    <s v="United States"/>
    <s v="United States"/>
    <s v="North America"/>
    <s v="DC Fast Charger"/>
    <n v="0.32"/>
    <d v="2025-07-24T00:00:00"/>
    <s v="9.00-21.00"/>
    <d v="1900-01-11T00:00:00"/>
    <n v="3.2"/>
    <n v="95"/>
    <x v="0"/>
    <x v="2"/>
    <s v="Type 2, CHAdeMO"/>
    <n v="2014"/>
    <s v="Yes"/>
    <n v="4.7"/>
    <n v="4"/>
    <s v="Annually"/>
  </r>
  <r>
    <s v="EVS02122"/>
    <n v="55.709105999999998"/>
    <n v="37.683762000000002"/>
    <s v="2377 Moscow Ave"/>
    <s v=" Moscow"/>
    <s v="Russia"/>
    <s v="Russia"/>
    <s v="Europe"/>
    <s v="DC Fast Charger"/>
    <n v="0.28999999999999998"/>
    <d v="2025-07-24T00:00:00"/>
    <s v="9.00-21.00"/>
    <d v="1900-01-11T00:00:00"/>
    <n v="19.940000000000001"/>
    <n v="47"/>
    <x v="0"/>
    <x v="0"/>
    <s v="Tesla, CHAdeMO"/>
    <n v="2016"/>
    <s v="Yes"/>
    <n v="3.2"/>
    <n v="7"/>
    <s v="Monthly"/>
  </r>
  <r>
    <s v="EVS02123"/>
    <n v="41.898736"/>
    <n v="-87.624444999999994"/>
    <s v="9944 Chicago Ave"/>
    <s v=" Chicago"/>
    <s v="United States"/>
    <s v="United States"/>
    <s v="North America"/>
    <s v="DC Fast Charger"/>
    <n v="0.13"/>
    <d v="2025-07-24T00:00:00"/>
    <s v="9.00-21.00"/>
    <d v="1900-01-11T00:00:00"/>
    <n v="7.25"/>
    <n v="11"/>
    <x v="0"/>
    <x v="1"/>
    <s v="Type 2, Tesla"/>
    <n v="2021"/>
    <s v="Yes"/>
    <n v="3.5"/>
    <n v="5"/>
    <s v="Quarterly"/>
  </r>
  <r>
    <s v="EVS02124"/>
    <n v="37.612817999999997"/>
    <n v="127.099023"/>
    <s v="3272 Seoul Ave"/>
    <s v=" Seoul"/>
    <s v="South Korea"/>
    <s v="South Korea"/>
    <s v="Asia"/>
    <s v="DC Fast Charger"/>
    <n v="0.34"/>
    <s v="6:00-22:00"/>
    <s v="6:00-22:00"/>
    <d v="1899-12-30T16:04:48"/>
    <n v="0.89"/>
    <n v="79"/>
    <x v="4"/>
    <x v="2"/>
    <s v="CHAdeMO"/>
    <n v="2022"/>
    <s v="No"/>
    <n v="3.4"/>
    <n v="7"/>
    <s v="Monthly"/>
  </r>
  <r>
    <s v="EVS02126"/>
    <n v="34.078532000000003"/>
    <n v="-118.28411"/>
    <s v="8102 Los Angeles Ave"/>
    <s v=" Los Angeles"/>
    <s v="United States"/>
    <s v="United States"/>
    <s v="North America"/>
    <s v="DC Fast Charger"/>
    <n v="0.28999999999999998"/>
    <d v="2025-07-24T00:00:00"/>
    <s v="9.00-21.00"/>
    <d v="1900-01-11T00:00:00"/>
    <n v="15.58"/>
    <n v="75"/>
    <x v="0"/>
    <x v="2"/>
    <s v="Type 2"/>
    <n v="2013"/>
    <s v="Yes"/>
    <n v="4.3"/>
    <n v="4"/>
    <s v="Quarterly"/>
  </r>
  <r>
    <s v="EVS02132"/>
    <n v="55.851838000000001"/>
    <n v="37.596494999999997"/>
    <s v="5661 Moscow Ave"/>
    <s v=" Moscow"/>
    <s v="Russia"/>
    <s v="Russia"/>
    <s v="Europe"/>
    <s v="DC Fast Charger"/>
    <n v="0.11"/>
    <s v="6:00-22:00"/>
    <s v="6:00-22:00"/>
    <d v="1899-12-30T16:04:48"/>
    <n v="8.4600000000000009"/>
    <n v="51"/>
    <x v="1"/>
    <x v="2"/>
    <s v="Tesla, Type 2"/>
    <n v="2013"/>
    <s v="Yes"/>
    <n v="4.8"/>
    <n v="9"/>
    <s v="Annually"/>
  </r>
  <r>
    <s v="EVS02139"/>
    <n v="39.830852999999998"/>
    <n v="116.327888"/>
    <s v="7682 Beijing Ave"/>
    <s v=" Beijing"/>
    <s v="China"/>
    <s v="China"/>
    <s v="Asia"/>
    <s v="DC Fast Charger"/>
    <n v="0.21"/>
    <s v="9:00-18:00"/>
    <s v="9:00-18:00"/>
    <d v="1899-12-30T08:52:48"/>
    <n v="6.57"/>
    <n v="30"/>
    <x v="3"/>
    <x v="2"/>
    <s v="CCS, Tesla"/>
    <n v="2023"/>
    <s v="Yes"/>
    <n v="4.9000000000000004"/>
    <n v="3"/>
    <s v="Monthly"/>
  </r>
  <r>
    <s v="EVS02141"/>
    <n v="30.77854"/>
    <n v="115.754788"/>
    <s v="751 Random Rd"/>
    <s v="Huanggang"/>
    <s v="China"/>
    <s v="China"/>
    <s v="Asia"/>
    <s v="DC Fast Charger"/>
    <n v="0.11"/>
    <s v="6:00-22:00"/>
    <s v="6:00-22:00"/>
    <d v="1899-12-30T16:04:48"/>
    <n v="3.35"/>
    <n v="61"/>
    <x v="2"/>
    <x v="2"/>
    <s v="CHAdeMO, CCS"/>
    <n v="2015"/>
    <s v="No"/>
    <n v="3.4"/>
    <n v="2"/>
    <s v="Quarterly"/>
  </r>
  <r>
    <s v="EVS02142"/>
    <n v="34.067127999999997"/>
    <n v="-118.373431"/>
    <s v="6169 Los Angeles Ave"/>
    <s v=" Los Angeles"/>
    <s v="United States"/>
    <s v="United States"/>
    <s v="North America"/>
    <s v="DC Fast Charger"/>
    <n v="0.16"/>
    <s v="9:00-18:00"/>
    <s v="9:00-18:00"/>
    <d v="1899-12-30T08:52:48"/>
    <n v="6.16"/>
    <n v="66"/>
    <x v="3"/>
    <x v="1"/>
    <s v="Type 2"/>
    <n v="2010"/>
    <s v="No"/>
    <n v="3.4"/>
    <n v="3"/>
    <s v="Quarterly"/>
  </r>
  <r>
    <s v="EVS02145"/>
    <n v="34.066201"/>
    <n v="-118.205749"/>
    <s v="9440 Los Angeles Ave"/>
    <s v=" Los Angeles"/>
    <s v="United States"/>
    <s v="United States"/>
    <s v="North America"/>
    <s v="DC Fast Charger"/>
    <n v="0.33"/>
    <d v="2025-07-24T00:00:00"/>
    <s v="9.00-21.00"/>
    <d v="1900-01-11T00:00:00"/>
    <n v="18.899999999999999"/>
    <n v="83"/>
    <x v="4"/>
    <x v="2"/>
    <s v="Type 2"/>
    <n v="2011"/>
    <s v="Yes"/>
    <n v="4.9000000000000004"/>
    <n v="10"/>
    <s v="Monthly"/>
  </r>
  <r>
    <s v="EVS02148"/>
    <n v="37.541173999999998"/>
    <n v="127.029231"/>
    <s v="9294 Seoul Ave"/>
    <s v=" Seoul"/>
    <s v="South Korea"/>
    <s v="South Korea"/>
    <s v="Asia"/>
    <s v="DC Fast Charger"/>
    <n v="0.32"/>
    <s v="9:00-18:00"/>
    <s v="9:00-18:00"/>
    <d v="1899-12-30T08:52:48"/>
    <n v="6.97"/>
    <n v="24"/>
    <x v="3"/>
    <x v="0"/>
    <s v="Type 2, CHAdeMO"/>
    <n v="2021"/>
    <s v="No"/>
    <n v="4.7"/>
    <n v="4"/>
    <s v="Monthly"/>
  </r>
  <r>
    <s v="EVS02151"/>
    <n v="39.255769999999998"/>
    <n v="8.0518239999999999"/>
    <s v="5984 Random Rd"/>
    <n v="0"/>
    <s v="Not Found"/>
    <s v="Not Found"/>
    <s v="Not Found"/>
    <s v="DC Fast Charger"/>
    <n v="0.15"/>
    <s v="6:00-22:00"/>
    <s v="6:00-22:00"/>
    <d v="1899-12-30T16:04:48"/>
    <n v="16.899999999999999"/>
    <n v="37"/>
    <x v="0"/>
    <x v="3"/>
    <s v="Tesla, CCS"/>
    <n v="2023"/>
    <s v="Yes"/>
    <n v="3.1"/>
    <n v="9"/>
    <s v="Annually"/>
  </r>
  <r>
    <s v="EVS02152"/>
    <n v="19.066147000000001"/>
    <n v="72.999506999999994"/>
    <s v="5705 Mumbai Ave"/>
    <s v=" Mumbai"/>
    <s v="India"/>
    <s v="India"/>
    <s v="Asia"/>
    <s v="DC Fast Charger"/>
    <n v="0.15"/>
    <s v="9:00-18:00"/>
    <s v="9:00-18:00"/>
    <d v="1899-12-30T08:52:48"/>
    <n v="17.03"/>
    <n v="83"/>
    <x v="3"/>
    <x v="3"/>
    <s v="Tesla, CHAdeMO"/>
    <n v="2022"/>
    <s v="Yes"/>
    <n v="3.5"/>
    <n v="7"/>
    <s v="Monthly"/>
  </r>
  <r>
    <s v="EVS02156"/>
    <n v="55.832442"/>
    <n v="37.529944999999998"/>
    <s v="6128 Moscow Ave"/>
    <s v=" Moscow"/>
    <s v="Russia"/>
    <s v="Russia"/>
    <s v="Europe"/>
    <s v="DC Fast Charger"/>
    <n v="0.42"/>
    <d v="2025-07-24T00:00:00"/>
    <s v="9.00-21.00"/>
    <d v="1900-01-11T00:00:00"/>
    <n v="9.9600000000000009"/>
    <n v="25"/>
    <x v="1"/>
    <x v="2"/>
    <s v="Type 2, Tesla"/>
    <n v="2010"/>
    <s v="No"/>
    <n v="4.8"/>
    <n v="4"/>
    <s v="Monthly"/>
  </r>
  <r>
    <s v="EVS02158"/>
    <n v="-33.722898999999998"/>
    <n v="151.31289799999999"/>
    <s v="9249 Sydney Ave"/>
    <s v=" Sydney"/>
    <s v="Australia"/>
    <s v="Australia"/>
    <s v="Australia"/>
    <s v="DC Fast Charger"/>
    <n v="0.45"/>
    <s v="6:00-22:00"/>
    <s v="6:00-22:00"/>
    <d v="1899-12-30T16:04:48"/>
    <n v="14.13"/>
    <n v="46"/>
    <x v="0"/>
    <x v="0"/>
    <s v="Type 2, CHAdeMO"/>
    <n v="2023"/>
    <s v="Yes"/>
    <n v="3.7"/>
    <n v="9"/>
    <s v="Annually"/>
  </r>
  <r>
    <s v="EVS02160"/>
    <n v="13.74465"/>
    <n v="100.42808599999999"/>
    <s v="4 Bangkok Ave"/>
    <s v=" Bangkok"/>
    <s v="Thailand"/>
    <s v="Thailand"/>
    <s v="Asia"/>
    <s v="DC Fast Charger"/>
    <n v="0.32"/>
    <s v="9:00-18:00"/>
    <s v="9:00-18:00"/>
    <d v="1899-12-30T08:52:48"/>
    <n v="15.94"/>
    <n v="93"/>
    <x v="1"/>
    <x v="0"/>
    <s v="Type 2"/>
    <n v="2023"/>
    <s v="No"/>
    <n v="3.1"/>
    <n v="7"/>
    <s v="Monthly"/>
  </r>
  <r>
    <s v="EVS02163"/>
    <n v="19.060549999999999"/>
    <n v="72.921875"/>
    <s v="9800 Mumbai Ave"/>
    <s v=" Mumbai"/>
    <s v="India"/>
    <s v="India"/>
    <s v="Asia"/>
    <s v="DC Fast Charger"/>
    <n v="0.4"/>
    <d v="2025-07-24T00:00:00"/>
    <s v="9.00-21.00"/>
    <d v="1900-01-11T00:00:00"/>
    <n v="15.24"/>
    <n v="43"/>
    <x v="3"/>
    <x v="0"/>
    <s v="CHAdeMO, Tesla"/>
    <n v="2013"/>
    <s v="Yes"/>
    <n v="3.5"/>
    <n v="5"/>
    <s v="Annually"/>
  </r>
  <r>
    <s v="EVS02167"/>
    <n v="39.920313999999998"/>
    <n v="116.33580600000001"/>
    <s v="3716 Beijing Ave"/>
    <s v=" Beijing"/>
    <s v="China"/>
    <s v="China"/>
    <s v="Asia"/>
    <s v="DC Fast Charger"/>
    <n v="0.11"/>
    <d v="2025-07-24T00:00:00"/>
    <s v="9.00-21.00"/>
    <d v="1900-01-11T00:00:00"/>
    <n v="5.66"/>
    <n v="58"/>
    <x v="2"/>
    <x v="0"/>
    <s v="Type 2, Tesla"/>
    <n v="2014"/>
    <s v="Yes"/>
    <n v="4.0999999999999996"/>
    <n v="7"/>
    <s v="Annually"/>
  </r>
  <r>
    <s v="EVS02172"/>
    <n v="55.878822"/>
    <n v="37.689768999999998"/>
    <s v="7128 Moscow Ave"/>
    <s v=" Moscow"/>
    <s v="Russia"/>
    <s v="Russia"/>
    <s v="Europe"/>
    <s v="DC Fast Charger"/>
    <n v="0.46"/>
    <s v="6:00-22:00"/>
    <s v="6:00-22:00"/>
    <d v="1899-12-30T16:04:48"/>
    <n v="5.37"/>
    <n v="54"/>
    <x v="1"/>
    <x v="3"/>
    <s v="Type 2"/>
    <n v="2014"/>
    <s v="No"/>
    <n v="4.4000000000000004"/>
    <n v="1"/>
    <s v="Quarterly"/>
  </r>
  <r>
    <s v="EVS02177"/>
    <n v="-33.824370000000002"/>
    <n v="18.487566000000001"/>
    <s v="1062 Cape Town Ave"/>
    <s v=" Cape Town"/>
    <s v="South Africa"/>
    <s v="South Africa"/>
    <s v="Africa"/>
    <s v="DC Fast Charger"/>
    <n v="0.11"/>
    <s v="9:00-18:00"/>
    <s v="9:00-18:00"/>
    <d v="1899-12-30T08:52:48"/>
    <n v="13.99"/>
    <n v="36"/>
    <x v="1"/>
    <x v="1"/>
    <s v="Tesla, CCS"/>
    <n v="2014"/>
    <s v="No"/>
    <n v="4.8"/>
    <n v="3"/>
    <s v="Annually"/>
  </r>
  <r>
    <s v="EVS02179"/>
    <n v="52.402962000000002"/>
    <n v="13.493079"/>
    <s v="9937 Berlin Ave"/>
    <s v=" Berlin"/>
    <s v="Germany"/>
    <s v="Germany"/>
    <s v="Europe"/>
    <s v="DC Fast Charger"/>
    <n v="0.47"/>
    <d v="2025-07-24T00:00:00"/>
    <s v="9.00-21.00"/>
    <d v="1900-01-11T00:00:00"/>
    <n v="10.24"/>
    <n v="85"/>
    <x v="2"/>
    <x v="2"/>
    <s v="CCS"/>
    <n v="2016"/>
    <s v="Yes"/>
    <n v="3.1"/>
    <n v="10"/>
    <s v="Quarterly"/>
  </r>
  <r>
    <s v="EVS02182"/>
    <n v="-33.851824999999998"/>
    <n v="18.529160000000001"/>
    <s v="287 Cape Town Ave"/>
    <s v=" Cape Town"/>
    <s v="South Africa"/>
    <s v="South Africa"/>
    <s v="Africa"/>
    <s v="DC Fast Charger"/>
    <n v="0.28000000000000003"/>
    <d v="2025-07-24T00:00:00"/>
    <s v="9.00-21.00"/>
    <d v="1900-01-11T00:00:00"/>
    <n v="15.45"/>
    <n v="81"/>
    <x v="1"/>
    <x v="0"/>
    <s v="Tesla, CHAdeMO"/>
    <n v="2015"/>
    <s v="No"/>
    <n v="3.1"/>
    <n v="5"/>
    <s v="Annually"/>
  </r>
  <r>
    <s v="EVS02184"/>
    <n v="25.390813999999999"/>
    <n v="55.231789999999997"/>
    <s v="4229 Dubai Ave"/>
    <s v=" Dubai"/>
    <s v="United Arab Emirates"/>
    <s v="United Arab Emirates"/>
    <s v="Asia"/>
    <s v="DC Fast Charger"/>
    <n v="0.31"/>
    <s v="6:00-22:00"/>
    <s v="6:00-22:00"/>
    <d v="1899-12-30T16:04:48"/>
    <n v="6.28"/>
    <n v="96"/>
    <x v="2"/>
    <x v="3"/>
    <s v="Type 2, CHAdeMO"/>
    <n v="2019"/>
    <s v="No"/>
    <n v="5"/>
    <n v="4"/>
    <s v="Annually"/>
  </r>
  <r>
    <s v="EVS02192"/>
    <n v="-23.653051000000001"/>
    <n v="-46.668996"/>
    <s v="1385 SÃ£o Paulo Ave"/>
    <s v=" SÃ£o Paulo"/>
    <s v="Brazil"/>
    <s v="Brazil"/>
    <s v="South America"/>
    <s v="DC Fast Charger"/>
    <n v="0.27"/>
    <s v="9:00-18:00"/>
    <s v="9:00-18:00"/>
    <d v="1899-12-30T08:52:48"/>
    <n v="18.13"/>
    <n v="21"/>
    <x v="2"/>
    <x v="2"/>
    <s v="Type 2"/>
    <n v="2017"/>
    <s v="No"/>
    <n v="4.5"/>
    <n v="1"/>
    <s v="Annually"/>
  </r>
  <r>
    <s v="EVS02193"/>
    <n v="37.592551"/>
    <n v="127.04494800000001"/>
    <s v="6325 Seoul Ave"/>
    <s v=" Seoul"/>
    <s v="South Korea"/>
    <s v="South Korea"/>
    <s v="Asia"/>
    <s v="DC Fast Charger"/>
    <n v="0.5"/>
    <d v="2025-07-24T00:00:00"/>
    <s v="9.00-21.00"/>
    <d v="1900-01-11T00:00:00"/>
    <n v="14.49"/>
    <n v="60"/>
    <x v="4"/>
    <x v="0"/>
    <s v="Type 2"/>
    <n v="2019"/>
    <s v="Yes"/>
    <n v="3.1"/>
    <n v="6"/>
    <s v="Quarterly"/>
  </r>
  <r>
    <s v="EVS02195"/>
    <n v="-23.667432000000002"/>
    <n v="-46.637901999999997"/>
    <s v="4504 SÃ£o Paulo Ave"/>
    <s v=" SÃ£o Paulo"/>
    <s v="Brazil"/>
    <s v="Brazil"/>
    <s v="South America"/>
    <s v="DC Fast Charger"/>
    <n v="0.5"/>
    <s v="6:00-22:00"/>
    <s v="6:00-22:00"/>
    <d v="1899-12-30T16:04:48"/>
    <n v="8.3000000000000007"/>
    <n v="20"/>
    <x v="0"/>
    <x v="3"/>
    <s v="CCS, Type 2"/>
    <n v="2012"/>
    <s v="No"/>
    <n v="4.5999999999999996"/>
    <n v="10"/>
    <s v="Monthly"/>
  </r>
  <r>
    <s v="EVS02199"/>
    <n v="34.008569000000001"/>
    <n v="-118.37629"/>
    <s v="8363 Los Angeles Ave"/>
    <s v=" Los Angeles"/>
    <s v="United States"/>
    <s v="United States"/>
    <s v="North America"/>
    <s v="DC Fast Charger"/>
    <n v="0.43"/>
    <s v="9:00-18:00"/>
    <s v="9:00-18:00"/>
    <d v="1899-12-30T08:52:48"/>
    <n v="14.13"/>
    <n v="24"/>
    <x v="2"/>
    <x v="1"/>
    <s v="CHAdeMO"/>
    <n v="2021"/>
    <s v="No"/>
    <n v="3.7"/>
    <n v="2"/>
    <s v="Quarterly"/>
  </r>
  <r>
    <s v="EVS02202"/>
    <n v="55.820962000000002"/>
    <n v="37.633149000000003"/>
    <s v="7433 Moscow Ave"/>
    <s v=" Moscow"/>
    <s v="Russia"/>
    <s v="Russia"/>
    <s v="Europe"/>
    <s v="DC Fast Charger"/>
    <n v="0.14000000000000001"/>
    <d v="2025-07-24T00:00:00"/>
    <s v="9.00-21.00"/>
    <d v="1900-01-11T00:00:00"/>
    <n v="11.55"/>
    <n v="42"/>
    <x v="2"/>
    <x v="3"/>
    <s v="Type 2"/>
    <n v="2012"/>
    <s v="Yes"/>
    <n v="4.4000000000000004"/>
    <n v="6"/>
    <s v="Monthly"/>
  </r>
  <r>
    <s v="EVS02205"/>
    <n v="34.174725000000002"/>
    <n v="-118.263046"/>
    <s v="3948 Los Angeles Ave"/>
    <s v=" Los Angeles"/>
    <s v="United States"/>
    <s v="United States"/>
    <s v="North America"/>
    <s v="DC Fast Charger"/>
    <n v="0.16"/>
    <s v="6:00-22:00"/>
    <s v="6:00-22:00"/>
    <d v="1899-12-30T16:04:48"/>
    <n v="17.5"/>
    <n v="64"/>
    <x v="1"/>
    <x v="1"/>
    <s v="CCS, Tesla"/>
    <n v="2012"/>
    <s v="No"/>
    <n v="4.5"/>
    <n v="9"/>
    <s v="Annually"/>
  </r>
  <r>
    <s v="EVS02209"/>
    <n v="41.939177999999998"/>
    <n v="-87.624962999999994"/>
    <s v="1928 Chicago Ave"/>
    <s v=" Chicago"/>
    <s v="United States"/>
    <s v="United States"/>
    <s v="North America"/>
    <s v="DC Fast Charger"/>
    <n v="0.16"/>
    <s v="6:00-22:00"/>
    <s v="6:00-22:00"/>
    <d v="1899-12-30T16:04:48"/>
    <n v="11.66"/>
    <n v="83"/>
    <x v="1"/>
    <x v="1"/>
    <s v="Tesla, CCS"/>
    <n v="2013"/>
    <s v="No"/>
    <n v="3.3"/>
    <n v="2"/>
    <s v="Quarterly"/>
  </r>
  <r>
    <s v="EVS02218"/>
    <n v="37.560468999999998"/>
    <n v="126.951356"/>
    <s v="271 Seoul Ave"/>
    <s v=" Seoul"/>
    <s v="South Korea"/>
    <s v="South Korea"/>
    <s v="Asia"/>
    <s v="DC Fast Charger"/>
    <n v="0.28000000000000003"/>
    <s v="9:00-18:00"/>
    <s v="9:00-18:00"/>
    <d v="1899-12-30T08:52:48"/>
    <n v="16.489999999999998"/>
    <n v="91"/>
    <x v="4"/>
    <x v="1"/>
    <s v="Type 2"/>
    <n v="2022"/>
    <s v="Yes"/>
    <n v="3.4"/>
    <n v="8"/>
    <s v="Monthly"/>
  </r>
  <r>
    <s v="EVS02219"/>
    <n v="37.773615999999997"/>
    <n v="-122.420028"/>
    <s v="9218 San Francisco Ave"/>
    <s v=" San Francisco"/>
    <s v="United States"/>
    <s v="United States"/>
    <s v="North America"/>
    <s v="DC Fast Charger"/>
    <n v="0.17"/>
    <s v="6:00-22:00"/>
    <s v="6:00-22:00"/>
    <d v="1899-12-30T16:04:48"/>
    <n v="12.31"/>
    <n v="57"/>
    <x v="1"/>
    <x v="2"/>
    <s v="CCS, CHAdeMO"/>
    <n v="2013"/>
    <s v="Yes"/>
    <n v="4.4000000000000004"/>
    <n v="5"/>
    <s v="Annually"/>
  </r>
  <r>
    <s v="EVS02221"/>
    <n v="-47.515371999999999"/>
    <n v="-149.39400900000001"/>
    <s v="2358 Random Rd"/>
    <s v="Error"/>
    <s v="Error"/>
    <s v="Error"/>
    <s v="Error"/>
    <s v="DC Fast Charger"/>
    <n v="0.14000000000000001"/>
    <d v="2025-07-24T00:00:00"/>
    <s v="9.00-21.00"/>
    <d v="1900-01-11T00:00:00"/>
    <n v="18.899999999999999"/>
    <n v="97"/>
    <x v="1"/>
    <x v="1"/>
    <s v="CHAdeMO, Tesla"/>
    <n v="2019"/>
    <s v="Yes"/>
    <n v="3.4"/>
    <n v="10"/>
    <s v="Quarterly"/>
  </r>
  <r>
    <s v="EVS02225"/>
    <n v="37.714207000000002"/>
    <n v="-122.42192300000001"/>
    <s v="1621 San Francisco Ave"/>
    <s v=" San Francisco"/>
    <s v="United States"/>
    <s v="United States"/>
    <s v="North America"/>
    <s v="DC Fast Charger"/>
    <n v="0.42"/>
    <d v="2025-07-24T00:00:00"/>
    <s v="9.00-21.00"/>
    <d v="1900-01-11T00:00:00"/>
    <n v="11.76"/>
    <n v="74"/>
    <x v="1"/>
    <x v="0"/>
    <s v="CHAdeMO, Tesla"/>
    <n v="2016"/>
    <s v="No"/>
    <n v="3.5"/>
    <n v="8"/>
    <s v="Monthly"/>
  </r>
  <r>
    <s v="EVS02226"/>
    <n v="37.792026999999997"/>
    <n v="-122.466234"/>
    <s v="1644 San Francisco Ave"/>
    <s v=" San Francisco"/>
    <s v="United States"/>
    <s v="United States"/>
    <s v="North America"/>
    <s v="DC Fast Charger"/>
    <n v="0.46"/>
    <d v="2025-07-24T00:00:00"/>
    <s v="9.00-21.00"/>
    <d v="1900-01-11T00:00:00"/>
    <n v="18.149999999999999"/>
    <n v="32"/>
    <x v="2"/>
    <x v="3"/>
    <s v="CCS"/>
    <n v="2016"/>
    <s v="No"/>
    <n v="3.6"/>
    <n v="8"/>
    <s v="Monthly"/>
  </r>
  <r>
    <s v="EVS02227"/>
    <n v="37.664447000000003"/>
    <n v="126.955326"/>
    <s v="886 Seoul Ave"/>
    <s v=" Seoul"/>
    <s v="South Korea"/>
    <s v="South Korea"/>
    <s v="Asia"/>
    <s v="DC Fast Charger"/>
    <n v="0.31"/>
    <s v="9:00-18:00"/>
    <s v="9:00-18:00"/>
    <d v="1899-12-30T08:52:48"/>
    <n v="15"/>
    <n v="20"/>
    <x v="3"/>
    <x v="0"/>
    <s v="Type 2"/>
    <n v="2014"/>
    <s v="Yes"/>
    <n v="3.1"/>
    <n v="8"/>
    <s v="Quarterly"/>
  </r>
  <r>
    <s v="EVS02245"/>
    <n v="13.731866"/>
    <n v="100.53158999999999"/>
    <s v="8546 Bangkok Ave"/>
    <s v=" Bangkok"/>
    <s v="Thailand"/>
    <s v="Thailand"/>
    <s v="Asia"/>
    <s v="DC Fast Charger"/>
    <n v="0.26"/>
    <s v="6:00-22:00"/>
    <s v="6:00-22:00"/>
    <d v="1899-12-30T16:04:48"/>
    <n v="8.94"/>
    <n v="23"/>
    <x v="1"/>
    <x v="1"/>
    <s v="Tesla, CCS"/>
    <n v="2023"/>
    <s v="Yes"/>
    <n v="4.5999999999999996"/>
    <n v="9"/>
    <s v="Annually"/>
  </r>
  <r>
    <s v="EVS02246"/>
    <n v="52.40522"/>
    <n v="13.384544999999999"/>
    <s v="4733 Berlin Ave"/>
    <s v=" Berlin"/>
    <s v="Germany"/>
    <s v="Germany"/>
    <s v="Europe"/>
    <s v="DC Fast Charger"/>
    <n v="0.38"/>
    <s v="9:00-18:00"/>
    <s v="9:00-18:00"/>
    <d v="1899-12-30T08:52:48"/>
    <n v="7.47"/>
    <n v="61"/>
    <x v="1"/>
    <x v="2"/>
    <s v="Type 2"/>
    <n v="2020"/>
    <s v="No"/>
    <n v="4.5999999999999996"/>
    <n v="1"/>
    <s v="Monthly"/>
  </r>
  <r>
    <s v="EVS02247"/>
    <n v="41.890053000000002"/>
    <n v="-87.789259999999999"/>
    <s v="9186 Chicago Ave"/>
    <s v=" Chicago"/>
    <s v="United States"/>
    <s v="United States"/>
    <s v="North America"/>
    <s v="DC Fast Charger"/>
    <n v="0.43"/>
    <d v="2025-07-24T00:00:00"/>
    <s v="9.00-21.00"/>
    <d v="1900-01-11T00:00:00"/>
    <n v="13.88"/>
    <n v="58"/>
    <x v="3"/>
    <x v="0"/>
    <s v="CCS"/>
    <n v="2016"/>
    <s v="No"/>
    <n v="4.0999999999999996"/>
    <n v="7"/>
    <s v="Monthly"/>
  </r>
  <r>
    <s v="EVS02248"/>
    <n v="37.814093"/>
    <n v="-122.473207"/>
    <s v="6852 San Francisco Ave"/>
    <s v=" San Francisco"/>
    <s v="United States"/>
    <s v="United States"/>
    <s v="North America"/>
    <s v="DC Fast Charger"/>
    <n v="0.49"/>
    <s v="6:00-22:00"/>
    <s v="6:00-22:00"/>
    <d v="1899-12-30T16:04:48"/>
    <n v="3.73"/>
    <n v="10"/>
    <x v="3"/>
    <x v="2"/>
    <s v="CCS, CHAdeMO"/>
    <n v="2013"/>
    <s v="Yes"/>
    <n v="3.6"/>
    <n v="1"/>
    <s v="Monthly"/>
  </r>
  <r>
    <s v="EVS02253"/>
    <n v="52.403838"/>
    <n v="13.408543999999999"/>
    <s v="5890 Berlin Ave"/>
    <s v=" Berlin"/>
    <s v="Germany"/>
    <s v="Germany"/>
    <s v="Europe"/>
    <s v="DC Fast Charger"/>
    <n v="0.3"/>
    <d v="2025-07-24T00:00:00"/>
    <s v="9.00-21.00"/>
    <d v="1900-01-11T00:00:00"/>
    <n v="3.88"/>
    <n v="47"/>
    <x v="4"/>
    <x v="0"/>
    <s v="Tesla, CCS"/>
    <n v="2018"/>
    <s v="No"/>
    <n v="3.7"/>
    <n v="2"/>
    <s v="Quarterly"/>
  </r>
  <r>
    <s v="EVS02254"/>
    <n v="19.538087999999998"/>
    <n v="-99.001289"/>
    <s v="8755 Mexico City Ave"/>
    <s v=" Mexico City"/>
    <s v="Mexico"/>
    <s v="Mexico"/>
    <s v="North America"/>
    <s v="DC Fast Charger"/>
    <n v="0.4"/>
    <s v="9:00-18:00"/>
    <s v="9:00-18:00"/>
    <d v="1899-12-30T08:52:48"/>
    <n v="8.2200000000000006"/>
    <n v="74"/>
    <x v="4"/>
    <x v="1"/>
    <s v="Type 2"/>
    <n v="2010"/>
    <s v="Yes"/>
    <n v="3.1"/>
    <n v="4"/>
    <s v="Annually"/>
  </r>
  <r>
    <s v="EVS02256"/>
    <n v="-33.839261999999998"/>
    <n v="18.491029999999999"/>
    <s v="6299 Cape Town Ave"/>
    <s v=" Cape Town"/>
    <s v="South Africa"/>
    <s v="South Africa"/>
    <s v="Africa"/>
    <s v="DC Fast Charger"/>
    <n v="0.25"/>
    <s v="6:00-22:00"/>
    <s v="6:00-22:00"/>
    <d v="1899-12-30T16:04:48"/>
    <n v="15.78"/>
    <n v="98"/>
    <x v="4"/>
    <x v="3"/>
    <s v="Tesla"/>
    <n v="2021"/>
    <s v="No"/>
    <n v="4.8"/>
    <n v="6"/>
    <s v="Monthly"/>
  </r>
  <r>
    <s v="EVS02261"/>
    <n v="-78.709272999999996"/>
    <n v="38.896408999999998"/>
    <s v="6114 Random Rd"/>
    <s v="Error"/>
    <s v="Error"/>
    <s v="Error"/>
    <s v="Error"/>
    <s v="DC Fast Charger"/>
    <n v="0.14000000000000001"/>
    <d v="2025-07-24T00:00:00"/>
    <s v="9.00-21.00"/>
    <d v="1900-01-11T00:00:00"/>
    <n v="14.98"/>
    <n v="15"/>
    <x v="0"/>
    <x v="0"/>
    <s v="CCS"/>
    <n v="2013"/>
    <s v="Yes"/>
    <n v="3.3"/>
    <n v="6"/>
    <s v="Annually"/>
  </r>
  <r>
    <s v="EVS02262"/>
    <n v="-33.744875999999998"/>
    <n v="151.32431"/>
    <s v="7980 Sydney Ave"/>
    <s v=" Sydney"/>
    <s v="Australia"/>
    <s v="Australia"/>
    <s v="Australia"/>
    <s v="DC Fast Charger"/>
    <n v="0.32"/>
    <s v="6:00-22:00"/>
    <s v="6:00-22:00"/>
    <d v="1899-12-30T16:04:48"/>
    <n v="12.51"/>
    <n v="84"/>
    <x v="1"/>
    <x v="1"/>
    <s v="Tesla"/>
    <n v="2021"/>
    <s v="No"/>
    <n v="3.2"/>
    <n v="1"/>
    <s v="Annually"/>
  </r>
  <r>
    <s v="EVS02264"/>
    <n v="-33.761628000000002"/>
    <n v="18.450495"/>
    <s v="3604 Cape Town Ave"/>
    <s v=" Cape Town"/>
    <s v="South Africa"/>
    <s v="South Africa"/>
    <s v="Africa"/>
    <s v="DC Fast Charger"/>
    <n v="0.23"/>
    <s v="9:00-18:00"/>
    <s v="9:00-18:00"/>
    <d v="1899-12-30T08:52:48"/>
    <n v="1.53"/>
    <n v="13"/>
    <x v="2"/>
    <x v="2"/>
    <s v="Type 2, CCS"/>
    <n v="2021"/>
    <s v="Yes"/>
    <n v="3.3"/>
    <n v="9"/>
    <s v="Annually"/>
  </r>
  <r>
    <s v="EVS02269"/>
    <n v="41.997320000000002"/>
    <n v="-87.691292000000004"/>
    <s v="1683 Chicago Ave"/>
    <s v=" Chicago"/>
    <s v="United States"/>
    <s v="United States"/>
    <s v="North America"/>
    <s v="DC Fast Charger"/>
    <n v="0.11"/>
    <d v="2025-07-24T00:00:00"/>
    <s v="9.00-21.00"/>
    <d v="1900-01-11T00:00:00"/>
    <n v="1.27"/>
    <n v="93"/>
    <x v="2"/>
    <x v="2"/>
    <s v="CCS"/>
    <n v="2010"/>
    <s v="Yes"/>
    <n v="4.3"/>
    <n v="3"/>
    <s v="Monthly"/>
  </r>
  <r>
    <s v="EVS02271"/>
    <n v="-77.501065999999994"/>
    <n v="6.2468640000000004"/>
    <s v="8912 Random Rd"/>
    <s v="Error"/>
    <s v="Error"/>
    <s v="Error"/>
    <s v="Error"/>
    <s v="DC Fast Charger"/>
    <n v="0.32"/>
    <s v="9:00-18:00"/>
    <s v="9:00-18:00"/>
    <d v="1899-12-30T08:52:48"/>
    <n v="7.4"/>
    <n v="48"/>
    <x v="2"/>
    <x v="1"/>
    <s v="Type 2, CHAdeMO"/>
    <n v="2015"/>
    <s v="Yes"/>
    <n v="3.1"/>
    <n v="1"/>
    <s v="Quarterly"/>
  </r>
  <r>
    <s v="EVS02272"/>
    <n v="55.833432000000002"/>
    <n v="37.576945000000002"/>
    <s v="161 Moscow Ave"/>
    <s v=" Moscow"/>
    <s v="Russia"/>
    <s v="Russia"/>
    <s v="Europe"/>
    <s v="DC Fast Charger"/>
    <n v="0.41"/>
    <s v="9:00-18:00"/>
    <s v="9:00-18:00"/>
    <d v="1899-12-30T08:52:48"/>
    <n v="15.35"/>
    <n v="74"/>
    <x v="4"/>
    <x v="3"/>
    <s v="Type 2, CCS"/>
    <n v="2014"/>
    <s v="No"/>
    <n v="3.1"/>
    <n v="8"/>
    <s v="Quarterly"/>
  </r>
  <r>
    <s v="EVS02275"/>
    <n v="-33.884796000000001"/>
    <n v="18.504937000000002"/>
    <s v="8994 Cape Town Ave"/>
    <s v=" Cape Town"/>
    <s v="South Africa"/>
    <s v="South Africa"/>
    <s v="Africa"/>
    <s v="DC Fast Charger"/>
    <n v="0.25"/>
    <d v="2025-07-24T00:00:00"/>
    <s v="9.00-21.00"/>
    <d v="1900-01-11T00:00:00"/>
    <n v="19.28"/>
    <n v="42"/>
    <x v="1"/>
    <x v="0"/>
    <s v="CHAdeMO, Tesla"/>
    <n v="2015"/>
    <s v="No"/>
    <n v="4.0999999999999996"/>
    <n v="9"/>
    <s v="Monthly"/>
  </r>
  <r>
    <s v="EVS02276"/>
    <n v="43.717286999999999"/>
    <n v="-79.492981999999998"/>
    <s v="5849 Toronto Ave"/>
    <s v=" Toronto"/>
    <s v="Canada"/>
    <s v="Canada"/>
    <s v="North America"/>
    <s v="DC Fast Charger"/>
    <n v="0.27"/>
    <d v="2025-07-24T00:00:00"/>
    <s v="9.00-21.00"/>
    <d v="1900-01-11T00:00:00"/>
    <n v="19.670000000000002"/>
    <n v="98"/>
    <x v="4"/>
    <x v="2"/>
    <s v="CCS"/>
    <n v="2016"/>
    <s v="Yes"/>
    <n v="3.2"/>
    <n v="6"/>
    <s v="Monthly"/>
  </r>
  <r>
    <s v="EVS02277"/>
    <n v="37.619343000000001"/>
    <n v="126.988934"/>
    <s v="7891 Seoul Ave"/>
    <s v=" Seoul"/>
    <s v="South Korea"/>
    <s v="South Korea"/>
    <s v="Asia"/>
    <s v="DC Fast Charger"/>
    <n v="0.31"/>
    <d v="2025-07-24T00:00:00"/>
    <s v="9.00-21.00"/>
    <d v="1900-01-11T00:00:00"/>
    <n v="9.66"/>
    <n v="28"/>
    <x v="4"/>
    <x v="1"/>
    <s v="Type 2"/>
    <n v="2016"/>
    <s v="Yes"/>
    <n v="4.4000000000000004"/>
    <n v="5"/>
    <s v="Quarterly"/>
  </r>
  <r>
    <s v="EVS02280"/>
    <n v="43.616658999999999"/>
    <n v="-79.384157999999999"/>
    <s v="5091 Toronto Ave"/>
    <s v=" Toronto"/>
    <s v="Canada"/>
    <s v="Canada"/>
    <s v="North America"/>
    <s v="DC Fast Charger"/>
    <n v="0.21"/>
    <s v="9:00-18:00"/>
    <s v="9:00-18:00"/>
    <d v="1899-12-30T08:52:48"/>
    <n v="10.3"/>
    <n v="26"/>
    <x v="0"/>
    <x v="2"/>
    <s v="CCS"/>
    <n v="2022"/>
    <s v="No"/>
    <n v="4.3"/>
    <n v="5"/>
    <s v="Annually"/>
  </r>
  <r>
    <s v="EVS02281"/>
    <n v="8.8603729999999992"/>
    <n v="100.52622100000001"/>
    <s v="5573 Random Rd"/>
    <n v="0"/>
    <s v="Not Found"/>
    <s v="Not Found"/>
    <s v="Not Found"/>
    <s v="DC Fast Charger"/>
    <n v="0.3"/>
    <d v="2025-07-24T00:00:00"/>
    <s v="9.00-21.00"/>
    <d v="1900-01-11T00:00:00"/>
    <n v="7.8"/>
    <n v="86"/>
    <x v="4"/>
    <x v="2"/>
    <s v="CCS"/>
    <n v="2017"/>
    <s v="No"/>
    <n v="4.3"/>
    <n v="6"/>
    <s v="Annually"/>
  </r>
  <r>
    <s v="EVS02285"/>
    <n v="43.681249000000001"/>
    <n v="-79.398947000000007"/>
    <s v="9063 Toronto Ave"/>
    <s v=" Toronto"/>
    <s v="Canada"/>
    <s v="Canada"/>
    <s v="North America"/>
    <s v="DC Fast Charger"/>
    <n v="0.3"/>
    <d v="2025-07-24T00:00:00"/>
    <s v="9.00-21.00"/>
    <d v="1900-01-11T00:00:00"/>
    <n v="5.0199999999999996"/>
    <n v="86"/>
    <x v="0"/>
    <x v="3"/>
    <s v="Type 2, Tesla"/>
    <n v="2021"/>
    <s v="Yes"/>
    <n v="3.9"/>
    <n v="10"/>
    <s v="Monthly"/>
  </r>
  <r>
    <s v="EVS02291"/>
    <n v="-22.995698000000001"/>
    <n v="-150.04554099999999"/>
    <s v="452 Random Rd"/>
    <s v="Error"/>
    <s v="Error"/>
    <s v="Error"/>
    <s v="Error"/>
    <s v="DC Fast Charger"/>
    <n v="0.16"/>
    <d v="2025-07-24T00:00:00"/>
    <s v="9.00-21.00"/>
    <d v="1900-01-11T00:00:00"/>
    <n v="9.66"/>
    <n v="59"/>
    <x v="0"/>
    <x v="1"/>
    <s v="Type 2"/>
    <n v="2022"/>
    <s v="Yes"/>
    <n v="3.9"/>
    <n v="1"/>
    <s v="Monthly"/>
  </r>
  <r>
    <s v="EVS02292"/>
    <n v="43.767192999999999"/>
    <n v="-79.403713999999994"/>
    <s v="9689 Toronto Ave"/>
    <s v=" Toronto"/>
    <s v="Canada"/>
    <s v="Canada"/>
    <s v="North America"/>
    <s v="DC Fast Charger"/>
    <n v="0.39"/>
    <s v="9:00-18:00"/>
    <s v="9:00-18:00"/>
    <d v="1899-12-30T08:52:48"/>
    <n v="3.81"/>
    <n v="65"/>
    <x v="0"/>
    <x v="3"/>
    <s v="CHAdeMO"/>
    <n v="2015"/>
    <s v="No"/>
    <n v="4.3"/>
    <n v="5"/>
    <s v="Annually"/>
  </r>
  <r>
    <s v="EVS02293"/>
    <n v="52.457084999999999"/>
    <n v="13.368895"/>
    <s v="3314 Berlin Ave"/>
    <s v=" Berlin"/>
    <s v="Germany"/>
    <s v="Germany"/>
    <s v="Europe"/>
    <s v="DC Fast Charger"/>
    <n v="0.3"/>
    <s v="9:00-18:00"/>
    <s v="9:00-18:00"/>
    <d v="1899-12-30T08:52:48"/>
    <n v="10.61"/>
    <n v="46"/>
    <x v="4"/>
    <x v="1"/>
    <s v="CCS, Type 2"/>
    <n v="2017"/>
    <s v="No"/>
    <n v="3.7"/>
    <n v="4"/>
    <s v="Monthly"/>
  </r>
  <r>
    <s v="EVS02296"/>
    <n v="34.017028000000003"/>
    <n v="-118.388909"/>
    <s v="2715 Los Angeles Ave"/>
    <s v=" Los Angeles"/>
    <s v="United States"/>
    <s v="United States"/>
    <s v="North America"/>
    <s v="DC Fast Charger"/>
    <n v="0.4"/>
    <s v="6:00-22:00"/>
    <s v="6:00-22:00"/>
    <d v="1899-12-30T16:04:48"/>
    <n v="1.43"/>
    <n v="95"/>
    <x v="4"/>
    <x v="1"/>
    <s v="Type 2, CCS"/>
    <n v="2015"/>
    <s v="No"/>
    <n v="4.8"/>
    <n v="7"/>
    <s v="Monthly"/>
  </r>
  <r>
    <s v="EVS02303"/>
    <n v="37.562308000000002"/>
    <n v="126.948342"/>
    <s v="3054 Seoul Ave"/>
    <s v=" Seoul"/>
    <s v="South Korea"/>
    <s v="South Korea"/>
    <s v="Asia"/>
    <s v="DC Fast Charger"/>
    <n v="0.37"/>
    <d v="2025-07-24T00:00:00"/>
    <s v="9.00-21.00"/>
    <d v="1900-01-11T00:00:00"/>
    <n v="16.63"/>
    <n v="93"/>
    <x v="2"/>
    <x v="0"/>
    <s v="Type 2"/>
    <n v="2012"/>
    <s v="Yes"/>
    <n v="3.9"/>
    <n v="2"/>
    <s v="Monthly"/>
  </r>
  <r>
    <s v="EVS02306"/>
    <n v="-33.857430999999998"/>
    <n v="18.454915"/>
    <s v="8136 Cape Town Ave"/>
    <s v=" Cape Town"/>
    <s v="South Africa"/>
    <s v="South Africa"/>
    <s v="Africa"/>
    <s v="DC Fast Charger"/>
    <n v="0.3"/>
    <s v="6:00-22:00"/>
    <s v="6:00-22:00"/>
    <d v="1899-12-30T16:04:48"/>
    <n v="5.59"/>
    <n v="62"/>
    <x v="1"/>
    <x v="3"/>
    <s v="Type 2, CHAdeMO"/>
    <n v="2022"/>
    <s v="Yes"/>
    <n v="4.5999999999999996"/>
    <n v="7"/>
    <s v="Monthly"/>
  </r>
  <r>
    <s v="EVS02307"/>
    <n v="19.082820999999999"/>
    <n v="72.881362999999993"/>
    <s v="7797 Mumbai Ave"/>
    <s v=" Mumbai"/>
    <s v="India"/>
    <s v="India"/>
    <s v="Asia"/>
    <s v="DC Fast Charger"/>
    <n v="0.31"/>
    <s v="6:00-22:00"/>
    <s v="6:00-22:00"/>
    <d v="1899-12-30T16:04:48"/>
    <n v="1"/>
    <n v="36"/>
    <x v="1"/>
    <x v="3"/>
    <s v="Type 2, Tesla"/>
    <n v="2022"/>
    <s v="No"/>
    <n v="3.9"/>
    <n v="6"/>
    <s v="Annually"/>
  </r>
  <r>
    <s v="EVS02311"/>
    <n v="-19.020506999999998"/>
    <n v="-145.97494699999999"/>
    <s v="6438 Random Rd"/>
    <s v="Error"/>
    <s v="Error"/>
    <s v="Error"/>
    <s v="Error"/>
    <s v="DC Fast Charger"/>
    <n v="0.43"/>
    <s v="9:00-18:00"/>
    <s v="9:00-18:00"/>
    <d v="1899-12-30T08:52:48"/>
    <n v="9.4700000000000006"/>
    <n v="57"/>
    <x v="1"/>
    <x v="0"/>
    <s v="Tesla"/>
    <n v="2023"/>
    <s v="Yes"/>
    <n v="4"/>
    <n v="6"/>
    <s v="Quarterly"/>
  </r>
  <r>
    <s v="EVS02312"/>
    <n v="37.858136999999999"/>
    <n v="-122.44966700000001"/>
    <s v="3187 San Francisco Ave"/>
    <s v=" San Francisco"/>
    <s v="United States"/>
    <s v="United States"/>
    <s v="North America"/>
    <s v="DC Fast Charger"/>
    <n v="0.26"/>
    <d v="2025-07-24T00:00:00"/>
    <s v="9.00-21.00"/>
    <d v="1900-01-11T00:00:00"/>
    <n v="7.01"/>
    <n v="53"/>
    <x v="3"/>
    <x v="0"/>
    <s v="CCS, CHAdeMO"/>
    <n v="2014"/>
    <s v="No"/>
    <n v="4.2"/>
    <n v="4"/>
    <s v="Monthly"/>
  </r>
  <r>
    <s v="EVS02314"/>
    <n v="52.519362999999998"/>
    <n v="13.412737"/>
    <s v="6462 Berlin Ave"/>
    <s v=" Berlin"/>
    <s v="Germany"/>
    <s v="Germany"/>
    <s v="Europe"/>
    <s v="DC Fast Charger"/>
    <n v="0.13"/>
    <s v="6:00-22:00"/>
    <s v="6:00-22:00"/>
    <d v="1899-12-30T16:04:48"/>
    <n v="8.0299999999999994"/>
    <n v="17"/>
    <x v="4"/>
    <x v="0"/>
    <s v="Type 2"/>
    <n v="2022"/>
    <s v="Yes"/>
    <n v="3"/>
    <n v="4"/>
    <s v="Monthly"/>
  </r>
  <r>
    <s v="EVS02319"/>
    <n v="39.870108000000002"/>
    <n v="116.419911"/>
    <s v="3743 Beijing Ave"/>
    <s v=" Beijing"/>
    <s v="China"/>
    <s v="China"/>
    <s v="Asia"/>
    <s v="DC Fast Charger"/>
    <n v="0.43"/>
    <d v="2025-07-24T00:00:00"/>
    <s v="9.00-21.00"/>
    <d v="1900-01-11T00:00:00"/>
    <n v="6.72"/>
    <n v="40"/>
    <x v="1"/>
    <x v="1"/>
    <s v="CCS"/>
    <n v="2012"/>
    <s v="Yes"/>
    <n v="3.6"/>
    <n v="2"/>
    <s v="Annually"/>
  </r>
  <r>
    <s v="EVS02324"/>
    <n v="37.856504000000001"/>
    <n v="-122.37236900000001"/>
    <s v="228 San Francisco Ave"/>
    <s v=" San Francisco"/>
    <s v="United States"/>
    <s v="United States"/>
    <s v="North America"/>
    <s v="DC Fast Charger"/>
    <n v="0.2"/>
    <s v="9:00-18:00"/>
    <s v="9:00-18:00"/>
    <d v="1899-12-30T08:52:48"/>
    <n v="5.05"/>
    <n v="60"/>
    <x v="1"/>
    <x v="0"/>
    <s v="CHAdeMO"/>
    <n v="2017"/>
    <s v="Yes"/>
    <n v="4.8"/>
    <n v="4"/>
    <s v="Quarterly"/>
  </r>
  <r>
    <s v="EVS02325"/>
    <n v="37.885623000000002"/>
    <n v="-122.408402"/>
    <s v="7759 San Francisco Ave"/>
    <s v=" San Francisco"/>
    <s v="United States"/>
    <s v="United States"/>
    <s v="North America"/>
    <s v="DC Fast Charger"/>
    <n v="0.15"/>
    <s v="9:00-18:00"/>
    <s v="9:00-18:00"/>
    <d v="1899-12-30T08:52:48"/>
    <n v="19.16"/>
    <n v="13"/>
    <x v="1"/>
    <x v="3"/>
    <s v="Type 2"/>
    <n v="2012"/>
    <s v="No"/>
    <n v="3.6"/>
    <n v="9"/>
    <s v="Monthly"/>
  </r>
  <r>
    <s v="EVS02326"/>
    <n v="25.307255000000001"/>
    <n v="55.334339999999997"/>
    <s v="2977 Dubai Ave"/>
    <s v=" Dubai"/>
    <s v="United Arab Emirates"/>
    <s v="United Arab Emirates"/>
    <s v="Asia"/>
    <s v="DC Fast Charger"/>
    <n v="0.19"/>
    <s v="9:00-18:00"/>
    <s v="9:00-18:00"/>
    <d v="1899-12-30T08:52:48"/>
    <n v="9.52"/>
    <n v="25"/>
    <x v="1"/>
    <x v="3"/>
    <s v="Type 2"/>
    <n v="2014"/>
    <s v="Yes"/>
    <n v="4.5"/>
    <n v="8"/>
    <s v="Annually"/>
  </r>
  <r>
    <s v="EVS02327"/>
    <n v="39.814473"/>
    <n v="116.307661"/>
    <s v="9585 Beijing Ave"/>
    <s v=" Beijing"/>
    <s v="China"/>
    <s v="China"/>
    <s v="Asia"/>
    <s v="DC Fast Charger"/>
    <n v="0.47"/>
    <d v="2025-07-24T00:00:00"/>
    <s v="9.00-21.00"/>
    <d v="1900-01-11T00:00:00"/>
    <n v="5.94"/>
    <n v="44"/>
    <x v="4"/>
    <x v="1"/>
    <s v="Type 2"/>
    <n v="2023"/>
    <s v="No"/>
    <n v="4.8"/>
    <n v="9"/>
    <s v="Monthly"/>
  </r>
  <r>
    <s v="EVS02331"/>
    <n v="-43.969002000000003"/>
    <n v="21.297632"/>
    <s v="7304 Random Rd"/>
    <s v="Error"/>
    <s v="Error"/>
    <s v="Error"/>
    <s v="Error"/>
    <s v="DC Fast Charger"/>
    <n v="0.46"/>
    <s v="9:00-18:00"/>
    <s v="9:00-18:00"/>
    <d v="1899-12-30T08:52:48"/>
    <n v="2.94"/>
    <n v="31"/>
    <x v="4"/>
    <x v="0"/>
    <s v="CCS"/>
    <n v="2018"/>
    <s v="Yes"/>
    <n v="4.8"/>
    <n v="3"/>
    <s v="Monthly"/>
  </r>
  <r>
    <s v="EVS02339"/>
    <n v="41.827720999999997"/>
    <n v="-87.776561999999998"/>
    <s v="8135 Chicago Ave"/>
    <s v=" Chicago"/>
    <s v="United States"/>
    <s v="United States"/>
    <s v="North America"/>
    <s v="DC Fast Charger"/>
    <n v="0.44"/>
    <d v="2025-07-24T00:00:00"/>
    <s v="9.00-21.00"/>
    <d v="1900-01-11T00:00:00"/>
    <n v="12.97"/>
    <n v="43"/>
    <x v="3"/>
    <x v="0"/>
    <s v="CHAdeMO"/>
    <n v="2012"/>
    <s v="Yes"/>
    <n v="4.7"/>
    <n v="1"/>
    <s v="Annually"/>
  </r>
  <r>
    <s v="EVS02343"/>
    <n v="52.446376999999998"/>
    <n v="13.349482"/>
    <s v="8473 Berlin Ave"/>
    <s v=" Berlin"/>
    <s v="Germany"/>
    <s v="Germany"/>
    <s v="Europe"/>
    <s v="DC Fast Charger"/>
    <n v="0.17"/>
    <s v="9:00-18:00"/>
    <s v="9:00-18:00"/>
    <d v="1899-12-30T08:52:48"/>
    <n v="0.96"/>
    <n v="91"/>
    <x v="1"/>
    <x v="3"/>
    <s v="CCS, CHAdeMO"/>
    <n v="2015"/>
    <s v="No"/>
    <n v="3.6"/>
    <n v="3"/>
    <s v="Monthly"/>
  </r>
  <r>
    <s v="EVS02344"/>
    <n v="-33.702866999999998"/>
    <n v="151.246004"/>
    <s v="9096 Sydney Ave"/>
    <s v=" Sydney"/>
    <s v="Australia"/>
    <s v="Australia"/>
    <s v="Australia"/>
    <s v="DC Fast Charger"/>
    <n v="0.24"/>
    <s v="6:00-22:00"/>
    <s v="6:00-22:00"/>
    <d v="1899-12-30T16:04:48"/>
    <n v="16.2"/>
    <n v="10"/>
    <x v="0"/>
    <x v="1"/>
    <s v="CHAdeMO, Type 2"/>
    <n v="2010"/>
    <s v="Yes"/>
    <n v="4.2"/>
    <n v="9"/>
    <s v="Quarterly"/>
  </r>
  <r>
    <s v="EVS02348"/>
    <n v="41.975276000000001"/>
    <n v="-87.635672999999997"/>
    <s v="2261 Chicago Ave"/>
    <s v=" Chicago"/>
    <s v="United States"/>
    <s v="United States"/>
    <s v="North America"/>
    <s v="DC Fast Charger"/>
    <n v="0.38"/>
    <s v="6:00-22:00"/>
    <s v="6:00-22:00"/>
    <d v="1899-12-30T16:04:48"/>
    <n v="16.54"/>
    <n v="84"/>
    <x v="1"/>
    <x v="1"/>
    <s v="Tesla"/>
    <n v="2013"/>
    <s v="No"/>
    <n v="4.0999999999999996"/>
    <n v="9"/>
    <s v="Annually"/>
  </r>
  <r>
    <s v="EVS02351"/>
    <n v="-19.675854999999999"/>
    <n v="-119.574952"/>
    <s v="7868 Random Rd"/>
    <s v="Error"/>
    <s v="Error"/>
    <s v="Error"/>
    <s v="Error"/>
    <s v="DC Fast Charger"/>
    <n v="0.13"/>
    <s v="9:00-18:00"/>
    <s v="9:00-18:00"/>
    <d v="1899-12-30T08:52:48"/>
    <n v="16.75"/>
    <n v="84"/>
    <x v="2"/>
    <x v="1"/>
    <s v="CHAdeMO"/>
    <n v="2011"/>
    <s v="Yes"/>
    <n v="3.9"/>
    <n v="3"/>
    <s v="Quarterly"/>
  </r>
  <r>
    <s v="EVS02352"/>
    <n v="-23.692844999999998"/>
    <n v="-46.686124999999997"/>
    <s v="5353 SÃ£o Paulo Ave"/>
    <s v=" SÃ£o Paulo"/>
    <s v="Brazil"/>
    <s v="Brazil"/>
    <s v="South America"/>
    <s v="DC Fast Charger"/>
    <n v="0.26"/>
    <d v="2025-07-24T00:00:00"/>
    <s v="9.00-21.00"/>
    <d v="1900-01-11T00:00:00"/>
    <n v="2.08"/>
    <n v="10"/>
    <x v="1"/>
    <x v="1"/>
    <s v="Type 2"/>
    <n v="2015"/>
    <s v="No"/>
    <n v="3.4"/>
    <n v="6"/>
    <s v="Annually"/>
  </r>
  <r>
    <s v="EVS02354"/>
    <n v="-33.835095000000003"/>
    <n v="18.526966999999999"/>
    <s v="7387 Cape Town Ave"/>
    <s v=" Cape Town"/>
    <s v="South Africa"/>
    <s v="South Africa"/>
    <s v="Africa"/>
    <s v="DC Fast Charger"/>
    <n v="0.2"/>
    <s v="9:00-18:00"/>
    <s v="9:00-18:00"/>
    <d v="1899-12-30T08:52:48"/>
    <n v="3.58"/>
    <n v="97"/>
    <x v="2"/>
    <x v="1"/>
    <s v="CCS, CHAdeMO"/>
    <n v="2022"/>
    <s v="Yes"/>
    <n v="3.5"/>
    <n v="4"/>
    <s v="Quarterly"/>
  </r>
  <r>
    <s v="EVS02357"/>
    <n v="25.303122999999999"/>
    <n v="55.397703"/>
    <s v="3903 Dubai Ave"/>
    <s v=" Dubai"/>
    <s v="United Arab Emirates"/>
    <s v="United Arab Emirates"/>
    <s v="Asia"/>
    <s v="DC Fast Charger"/>
    <n v="0.16"/>
    <s v="9:00-18:00"/>
    <s v="9:00-18:00"/>
    <d v="1899-12-30T08:52:48"/>
    <n v="3.68"/>
    <n v="80"/>
    <x v="4"/>
    <x v="2"/>
    <s v="Tesla"/>
    <n v="2014"/>
    <s v="Yes"/>
    <n v="3.5"/>
    <n v="6"/>
    <s v="Annually"/>
  </r>
  <r>
    <s v="EVS02358"/>
    <n v="39.919243000000002"/>
    <n v="116.366057"/>
    <s v="4639 Beijing Ave"/>
    <s v=" Beijing"/>
    <s v="China"/>
    <s v="China"/>
    <s v="Asia"/>
    <s v="DC Fast Charger"/>
    <n v="0.3"/>
    <s v="6:00-22:00"/>
    <s v="6:00-22:00"/>
    <d v="1899-12-30T16:04:48"/>
    <n v="7.99"/>
    <n v="46"/>
    <x v="4"/>
    <x v="3"/>
    <s v="Type 2"/>
    <n v="2013"/>
    <s v="Yes"/>
    <n v="4.9000000000000004"/>
    <n v="8"/>
    <s v="Annually"/>
  </r>
  <r>
    <s v="EVS02364"/>
    <n v="43.765940999999998"/>
    <n v="-79.464561000000003"/>
    <s v="393 Toronto Ave"/>
    <s v=" Toronto"/>
    <s v="Canada"/>
    <s v="Canada"/>
    <s v="North America"/>
    <s v="DC Fast Charger"/>
    <n v="0.3"/>
    <s v="6:00-22:00"/>
    <s v="6:00-22:00"/>
    <d v="1899-12-30T16:04:48"/>
    <n v="5.78"/>
    <n v="83"/>
    <x v="2"/>
    <x v="0"/>
    <s v="Tesla, CHAdeMO"/>
    <n v="2011"/>
    <s v="Yes"/>
    <n v="3.9"/>
    <n v="5"/>
    <s v="Quarterly"/>
  </r>
  <r>
    <s v="EVS02367"/>
    <n v="34.071680999999998"/>
    <n v="-118.263493"/>
    <s v="5617 Los Angeles Ave"/>
    <s v=" Los Angeles"/>
    <s v="United States"/>
    <s v="United States"/>
    <s v="North America"/>
    <s v="DC Fast Charger"/>
    <n v="0.23"/>
    <s v="6:00-22:00"/>
    <s v="6:00-22:00"/>
    <d v="1899-12-30T16:04:48"/>
    <n v="13.58"/>
    <n v="27"/>
    <x v="2"/>
    <x v="1"/>
    <s v="CCS, Type 2"/>
    <n v="2016"/>
    <s v="Yes"/>
    <n v="3.7"/>
    <n v="4"/>
    <s v="Quarterly"/>
  </r>
  <r>
    <s v="EVS02369"/>
    <n v="52.529409999999999"/>
    <n v="13.390464"/>
    <s v="7093 Berlin Ave"/>
    <s v=" Berlin"/>
    <s v="Germany"/>
    <s v="Germany"/>
    <s v="Europe"/>
    <s v="DC Fast Charger"/>
    <n v="0.33"/>
    <s v="6:00-22:00"/>
    <s v="6:00-22:00"/>
    <d v="1899-12-30T16:04:48"/>
    <n v="7.41"/>
    <n v="97"/>
    <x v="2"/>
    <x v="3"/>
    <s v="Type 2, Tesla"/>
    <n v="2015"/>
    <s v="No"/>
    <n v="3.4"/>
    <n v="3"/>
    <s v="Quarterly"/>
  </r>
  <r>
    <s v="EVS02370"/>
    <n v="55.872506000000001"/>
    <n v="37.536765000000003"/>
    <s v="5713 Moscow Ave"/>
    <s v=" Moscow"/>
    <s v="Russia"/>
    <s v="Russia"/>
    <s v="Europe"/>
    <s v="DC Fast Charger"/>
    <n v="0.4"/>
    <d v="2025-07-24T00:00:00"/>
    <s v="9.00-21.00"/>
    <d v="1900-01-11T00:00:00"/>
    <n v="9.5500000000000007"/>
    <n v="97"/>
    <x v="0"/>
    <x v="1"/>
    <s v="CCS"/>
    <n v="2021"/>
    <s v="No"/>
    <n v="4.8"/>
    <n v="4"/>
    <s v="Monthly"/>
  </r>
  <r>
    <s v="EVS02373"/>
    <n v="13.723347"/>
    <n v="100.45361200000001"/>
    <s v="4315 Bangkok Ave"/>
    <s v=" Bangkok"/>
    <s v="Thailand"/>
    <s v="Thailand"/>
    <s v="Asia"/>
    <s v="DC Fast Charger"/>
    <n v="0.2"/>
    <d v="2025-07-24T00:00:00"/>
    <s v="9.00-21.00"/>
    <d v="1900-01-11T00:00:00"/>
    <n v="15.63"/>
    <n v="32"/>
    <x v="3"/>
    <x v="2"/>
    <s v="CHAdeMO"/>
    <n v="2012"/>
    <s v="Yes"/>
    <n v="3.4"/>
    <n v="4"/>
    <s v="Annually"/>
  </r>
  <r>
    <s v="EVS02375"/>
    <n v="-33.864995999999998"/>
    <n v="18.485928000000001"/>
    <s v="2829 Cape Town Ave"/>
    <s v=" Cape Town"/>
    <s v="South Africa"/>
    <s v="South Africa"/>
    <s v="Africa"/>
    <s v="DC Fast Charger"/>
    <n v="0.15"/>
    <s v="9:00-18:00"/>
    <s v="9:00-18:00"/>
    <d v="1899-12-30T08:52:48"/>
    <n v="19.16"/>
    <n v="99"/>
    <x v="4"/>
    <x v="3"/>
    <s v="Type 2"/>
    <n v="2014"/>
    <s v="No"/>
    <n v="4.0999999999999996"/>
    <n v="4"/>
    <s v="Annually"/>
  </r>
  <r>
    <s v="EVS02376"/>
    <n v="13.801591999999999"/>
    <n v="100.572689"/>
    <s v="3294 Bangkok Ave"/>
    <s v=" Bangkok"/>
    <s v="Thailand"/>
    <s v="Thailand"/>
    <s v="Asia"/>
    <s v="DC Fast Charger"/>
    <n v="0.42"/>
    <d v="2025-07-24T00:00:00"/>
    <s v="9.00-21.00"/>
    <d v="1900-01-11T00:00:00"/>
    <n v="6.72"/>
    <n v="21"/>
    <x v="3"/>
    <x v="2"/>
    <s v="Tesla"/>
    <n v="2018"/>
    <s v="Yes"/>
    <n v="4.9000000000000004"/>
    <n v="4"/>
    <s v="Annually"/>
  </r>
  <r>
    <s v="EVS02379"/>
    <n v="37.738669999999999"/>
    <n v="-122.48519899999999"/>
    <s v="8669 San Francisco Ave"/>
    <s v=" San Francisco"/>
    <s v="United States"/>
    <s v="United States"/>
    <s v="North America"/>
    <s v="DC Fast Charger"/>
    <n v="0.47"/>
    <s v="6:00-22:00"/>
    <s v="6:00-22:00"/>
    <d v="1899-12-30T16:04:48"/>
    <n v="16.510000000000002"/>
    <n v="44"/>
    <x v="1"/>
    <x v="0"/>
    <s v="Type 2, CHAdeMO"/>
    <n v="2014"/>
    <s v="No"/>
    <n v="3.4"/>
    <n v="10"/>
    <s v="Monthly"/>
  </r>
  <r>
    <s v="EVS02380"/>
    <n v="43.617868999999999"/>
    <n v="-79.398508000000007"/>
    <s v="7911 Toronto Ave"/>
    <s v=" Toronto"/>
    <s v="Canada"/>
    <s v="Canada"/>
    <s v="North America"/>
    <s v="DC Fast Charger"/>
    <n v="0.35"/>
    <s v="6:00-22:00"/>
    <s v="6:00-22:00"/>
    <d v="1899-12-30T16:04:48"/>
    <n v="9.8699999999999992"/>
    <n v="92"/>
    <x v="4"/>
    <x v="2"/>
    <s v="CHAdeMO, CCS"/>
    <n v="2014"/>
    <s v="Yes"/>
    <n v="3.5"/>
    <n v="6"/>
    <s v="Monthly"/>
  </r>
  <r>
    <s v="EVS02381"/>
    <n v="56.034610000000001"/>
    <n v="86.340954999999994"/>
    <s v="7953 Random Rd"/>
    <n v="0"/>
    <s v="Not Found"/>
    <s v="Not Found"/>
    <s v="Not Found"/>
    <s v="DC Fast Charger"/>
    <n v="0.16"/>
    <d v="2025-07-24T00:00:00"/>
    <s v="9.00-21.00"/>
    <d v="1900-01-11T00:00:00"/>
    <n v="2.97"/>
    <n v="36"/>
    <x v="2"/>
    <x v="0"/>
    <s v="CCS"/>
    <n v="2010"/>
    <s v="Yes"/>
    <n v="4.4000000000000004"/>
    <n v="7"/>
    <s v="Monthly"/>
  </r>
  <r>
    <s v="EVS02383"/>
    <n v="-33.867700999999997"/>
    <n v="18.427015999999998"/>
    <s v="2651 Cape Town Ave"/>
    <s v=" Cape Town"/>
    <s v="South Africa"/>
    <s v="South Africa"/>
    <s v="Africa"/>
    <s v="DC Fast Charger"/>
    <n v="0.15"/>
    <s v="6:00-22:00"/>
    <s v="6:00-22:00"/>
    <d v="1899-12-30T16:04:48"/>
    <n v="12.91"/>
    <n v="11"/>
    <x v="2"/>
    <x v="1"/>
    <s v="CHAdeMO, Type 2"/>
    <n v="2018"/>
    <s v="Yes"/>
    <n v="4.5999999999999996"/>
    <n v="3"/>
    <s v="Monthly"/>
  </r>
  <r>
    <s v="EVS02384"/>
    <n v="55.899681999999999"/>
    <n v="37.679245999999999"/>
    <s v="7302 Moscow Ave"/>
    <s v=" Moscow"/>
    <s v="Russia"/>
    <s v="Russia"/>
    <s v="Europe"/>
    <s v="DC Fast Charger"/>
    <n v="0.42"/>
    <s v="6:00-22:00"/>
    <s v="6:00-22:00"/>
    <d v="1899-12-30T16:04:48"/>
    <n v="18.62"/>
    <n v="48"/>
    <x v="1"/>
    <x v="2"/>
    <s v="CCS, Tesla"/>
    <n v="2010"/>
    <s v="No"/>
    <n v="4.8"/>
    <n v="4"/>
    <s v="Quarterly"/>
  </r>
  <r>
    <s v="EVS02391"/>
    <n v="79.364641000000006"/>
    <n v="68.701066999999995"/>
    <s v="8233 Random Rd"/>
    <s v="Not Found"/>
    <s v="Not Found"/>
    <s v="Not Found"/>
    <s v="Not Found"/>
    <s v="DC Fast Charger"/>
    <n v="0.1"/>
    <s v="9:00-18:00"/>
    <s v="9:00-18:00"/>
    <d v="1899-12-30T08:52:48"/>
    <n v="17.5"/>
    <n v="27"/>
    <x v="3"/>
    <x v="3"/>
    <s v="CCS, CHAdeMO"/>
    <n v="2016"/>
    <s v="Yes"/>
    <n v="3.7"/>
    <n v="3"/>
    <s v="Monthly"/>
  </r>
  <r>
    <s v="EVS02396"/>
    <n v="37.548627000000003"/>
    <n v="127.009078"/>
    <s v="6988 Seoul Ave"/>
    <s v=" Seoul"/>
    <s v="South Korea"/>
    <s v="South Korea"/>
    <s v="Asia"/>
    <s v="DC Fast Charger"/>
    <n v="0.5"/>
    <s v="6:00-22:00"/>
    <s v="6:00-22:00"/>
    <d v="1899-12-30T16:04:48"/>
    <n v="18.2"/>
    <n v="50"/>
    <x v="3"/>
    <x v="3"/>
    <s v="Type 2"/>
    <n v="2010"/>
    <s v="Yes"/>
    <n v="4.7"/>
    <n v="9"/>
    <s v="Quarterly"/>
  </r>
  <r>
    <s v="EVS02397"/>
    <n v="25.339403000000001"/>
    <n v="55.354534999999998"/>
    <s v="7007 Dubai Ave"/>
    <s v=" Dubai"/>
    <s v="United Arab Emirates"/>
    <s v="United Arab Emirates"/>
    <s v="Asia"/>
    <s v="DC Fast Charger"/>
    <n v="0.42"/>
    <s v="6:00-22:00"/>
    <s v="6:00-22:00"/>
    <d v="1899-12-30T16:04:48"/>
    <n v="3.66"/>
    <n v="69"/>
    <x v="1"/>
    <x v="3"/>
    <s v="CCS"/>
    <n v="2011"/>
    <s v="Yes"/>
    <n v="4.5999999999999996"/>
    <n v="6"/>
    <s v="Monthly"/>
  </r>
  <r>
    <s v="EVS02399"/>
    <n v="37.797170999999999"/>
    <n v="-122.49619199999999"/>
    <s v="7083 San Francisco Ave"/>
    <s v=" San Francisco"/>
    <s v="United States"/>
    <s v="United States"/>
    <s v="North America"/>
    <s v="DC Fast Charger"/>
    <n v="0.13"/>
    <s v="6:00-22:00"/>
    <s v="6:00-22:00"/>
    <d v="1899-12-30T16:04:48"/>
    <n v="10.64"/>
    <n v="75"/>
    <x v="0"/>
    <x v="3"/>
    <s v="Type 2"/>
    <n v="2019"/>
    <s v="No"/>
    <n v="4"/>
    <n v="7"/>
    <s v="Monthly"/>
  </r>
  <r>
    <s v="EVS02404"/>
    <n v="-23.622821999999999"/>
    <n v="-46.692399000000002"/>
    <s v="466 SÃ£o Paulo Ave"/>
    <s v=" SÃ£o Paulo"/>
    <s v="Brazil"/>
    <s v="Brazil"/>
    <s v="South America"/>
    <s v="DC Fast Charger"/>
    <n v="0.43"/>
    <d v="2025-07-24T00:00:00"/>
    <s v="9.00-21.00"/>
    <d v="1900-01-11T00:00:00"/>
    <n v="0.97"/>
    <n v="21"/>
    <x v="1"/>
    <x v="2"/>
    <s v="CCS, CHAdeMO"/>
    <n v="2020"/>
    <s v="No"/>
    <n v="3.6"/>
    <n v="9"/>
    <s v="Monthly"/>
  </r>
  <r>
    <s v="EVS02405"/>
    <n v="-23.678169"/>
    <n v="-46.577916999999999"/>
    <s v="8708 SÃ£o Paulo Ave"/>
    <s v=" SÃ£o Paulo"/>
    <s v="Brazil"/>
    <s v="Brazil"/>
    <s v="South America"/>
    <s v="DC Fast Charger"/>
    <n v="0.19"/>
    <s v="9:00-18:00"/>
    <s v="9:00-18:00"/>
    <d v="1899-12-30T08:52:48"/>
    <n v="1.1200000000000001"/>
    <n v="84"/>
    <x v="4"/>
    <x v="3"/>
    <s v="CCS, Tesla"/>
    <n v="2010"/>
    <s v="Yes"/>
    <n v="5"/>
    <n v="2"/>
    <s v="Annually"/>
  </r>
  <r>
    <s v="EVS02409"/>
    <n v="-33.736775000000002"/>
    <n v="151.2672"/>
    <s v="8466 Sydney Ave"/>
    <s v=" Sydney"/>
    <s v="Australia"/>
    <s v="Australia"/>
    <s v="Australia"/>
    <s v="DC Fast Charger"/>
    <n v="0.32"/>
    <d v="2025-07-24T00:00:00"/>
    <s v="9.00-21.00"/>
    <d v="1900-01-11T00:00:00"/>
    <n v="0.86"/>
    <n v="70"/>
    <x v="1"/>
    <x v="2"/>
    <s v="Type 2"/>
    <n v="2015"/>
    <s v="No"/>
    <n v="4.7"/>
    <n v="8"/>
    <s v="Monthly"/>
  </r>
  <r>
    <s v="EVS02410"/>
    <n v="41.946956"/>
    <n v="-87.778988999999996"/>
    <s v="6904 Chicago Ave"/>
    <s v=" Chicago"/>
    <s v="United States"/>
    <s v="United States"/>
    <s v="North America"/>
    <s v="DC Fast Charger"/>
    <n v="0.4"/>
    <s v="6:00-22:00"/>
    <s v="6:00-22:00"/>
    <d v="1899-12-30T16:04:48"/>
    <n v="17.97"/>
    <n v="85"/>
    <x v="1"/>
    <x v="1"/>
    <s v="CHAdeMO, Type 2"/>
    <n v="2010"/>
    <s v="Yes"/>
    <n v="4"/>
    <n v="10"/>
    <s v="Monthly"/>
  </r>
  <r>
    <s v="EVS02412"/>
    <n v="-33.765253999999999"/>
    <n v="151.27090100000001"/>
    <s v="1226 Sydney Ave"/>
    <s v=" Sydney"/>
    <s v="Australia"/>
    <s v="Australia"/>
    <s v="Australia"/>
    <s v="DC Fast Charger"/>
    <n v="0.37"/>
    <s v="9:00-18:00"/>
    <s v="9:00-18:00"/>
    <d v="1899-12-30T08:52:48"/>
    <n v="4.3"/>
    <n v="37"/>
    <x v="1"/>
    <x v="1"/>
    <s v="CCS"/>
    <n v="2019"/>
    <s v="No"/>
    <n v="4.2"/>
    <n v="4"/>
    <s v="Quarterly"/>
  </r>
  <r>
    <s v="EVS02414"/>
    <n v="39.906753999999999"/>
    <n v="116.208743"/>
    <s v="6482 Beijing Ave"/>
    <s v=" Beijing"/>
    <s v="China"/>
    <s v="China"/>
    <s v="Asia"/>
    <s v="DC Fast Charger"/>
    <n v="0.3"/>
    <s v="6:00-22:00"/>
    <s v="6:00-22:00"/>
    <d v="1899-12-30T16:04:48"/>
    <n v="15.88"/>
    <n v="43"/>
    <x v="3"/>
    <x v="2"/>
    <s v="CCS"/>
    <n v="2014"/>
    <s v="Yes"/>
    <n v="4.5999999999999996"/>
    <n v="9"/>
    <s v="Quarterly"/>
  </r>
  <r>
    <s v="EVS02415"/>
    <n v="39.840977000000002"/>
    <n v="116.268466"/>
    <s v="9936 Beijing Ave"/>
    <s v=" Beijing"/>
    <s v="China"/>
    <s v="China"/>
    <s v="Asia"/>
    <s v="DC Fast Charger"/>
    <n v="0.39"/>
    <s v="9:00-18:00"/>
    <s v="9:00-18:00"/>
    <d v="1899-12-30T08:52:48"/>
    <n v="16.46"/>
    <n v="48"/>
    <x v="3"/>
    <x v="3"/>
    <s v="Type 2"/>
    <n v="2015"/>
    <s v="No"/>
    <n v="4"/>
    <n v="5"/>
    <s v="Monthly"/>
  </r>
  <r>
    <s v="EVS02416"/>
    <n v="19.403055999999999"/>
    <n v="-99.077851999999993"/>
    <s v="2317 Mexico City Ave"/>
    <s v=" Mexico City"/>
    <s v="Mexico"/>
    <s v="Mexico"/>
    <s v="North America"/>
    <s v="DC Fast Charger"/>
    <n v="0.42"/>
    <s v="9:00-18:00"/>
    <s v="9:00-18:00"/>
    <d v="1899-12-30T08:52:48"/>
    <n v="16.920000000000002"/>
    <n v="67"/>
    <x v="1"/>
    <x v="2"/>
    <s v="Tesla"/>
    <n v="2019"/>
    <s v="Yes"/>
    <n v="3.2"/>
    <n v="1"/>
    <s v="Monthly"/>
  </r>
  <r>
    <s v="EVS02423"/>
    <n v="34.027760999999998"/>
    <n v="-118.22958800000001"/>
    <s v="6258 Los Angeles Ave"/>
    <s v=" Los Angeles"/>
    <s v="United States"/>
    <s v="United States"/>
    <s v="North America"/>
    <s v="DC Fast Charger"/>
    <n v="0.22"/>
    <s v="9:00-18:00"/>
    <s v="9:00-18:00"/>
    <d v="1899-12-30T08:52:48"/>
    <n v="5.19"/>
    <n v="35"/>
    <x v="4"/>
    <x v="1"/>
    <s v="CCS, Type 2"/>
    <n v="2012"/>
    <s v="Yes"/>
    <n v="3.1"/>
    <n v="2"/>
    <s v="Annually"/>
  </r>
  <r>
    <s v="EVS02425"/>
    <n v="34.085448"/>
    <n v="-118.252281"/>
    <s v="8321 Los Angeles Ave"/>
    <s v=" Los Angeles"/>
    <s v="United States"/>
    <s v="United States"/>
    <s v="North America"/>
    <s v="DC Fast Charger"/>
    <n v="0.37"/>
    <s v="6:00-22:00"/>
    <s v="6:00-22:00"/>
    <d v="1899-12-30T16:04:48"/>
    <n v="7.6"/>
    <n v="59"/>
    <x v="3"/>
    <x v="0"/>
    <s v="Type 2"/>
    <n v="2022"/>
    <s v="Yes"/>
    <n v="3.9"/>
    <n v="7"/>
    <s v="Monthly"/>
  </r>
  <r>
    <s v="EVS02428"/>
    <n v="25.343727999999999"/>
    <n v="55.248139999999999"/>
    <s v="449 Dubai Ave"/>
    <s v=" Dubai"/>
    <s v="United Arab Emirates"/>
    <s v="United Arab Emirates"/>
    <s v="Asia"/>
    <s v="DC Fast Charger"/>
    <n v="0.24"/>
    <s v="9:00-18:00"/>
    <s v="9:00-18:00"/>
    <d v="1899-12-30T08:52:48"/>
    <n v="10.11"/>
    <n v="55"/>
    <x v="1"/>
    <x v="2"/>
    <s v="Type 2, CCS"/>
    <n v="2010"/>
    <s v="Yes"/>
    <n v="4.7"/>
    <n v="10"/>
    <s v="Quarterly"/>
  </r>
  <r>
    <s v="EVS02431"/>
    <n v="60.587809999999998"/>
    <n v="-2.4459960000000001"/>
    <s v="7320 Random Rd"/>
    <s v="Error"/>
    <s v="Error"/>
    <s v="Error"/>
    <s v="Error"/>
    <s v="DC Fast Charger"/>
    <n v="0.11"/>
    <d v="2025-07-24T00:00:00"/>
    <s v="9.00-21.00"/>
    <d v="1900-01-11T00:00:00"/>
    <n v="6.27"/>
    <n v="42"/>
    <x v="0"/>
    <x v="1"/>
    <s v="CCS"/>
    <n v="2016"/>
    <s v="Yes"/>
    <n v="3.3"/>
    <n v="6"/>
    <s v="Quarterly"/>
  </r>
  <r>
    <s v="EVS02432"/>
    <n v="-23.576571999999999"/>
    <n v="-46.654924000000001"/>
    <s v="168 SÃ£o Paulo Ave"/>
    <s v=" SÃ£o Paulo"/>
    <s v="Brazil"/>
    <s v="Brazil"/>
    <s v="South America"/>
    <s v="DC Fast Charger"/>
    <n v="0.27"/>
    <s v="6:00-22:00"/>
    <s v="6:00-22:00"/>
    <d v="1899-12-30T16:04:48"/>
    <n v="3.11"/>
    <n v="23"/>
    <x v="4"/>
    <x v="0"/>
    <s v="Type 2, CHAdeMO"/>
    <n v="2018"/>
    <s v="No"/>
    <n v="5"/>
    <n v="5"/>
    <s v="Monthly"/>
  </r>
  <r>
    <s v="EVS02434"/>
    <n v="43.620911999999997"/>
    <n v="-79.397266000000002"/>
    <s v="700 Toronto Ave"/>
    <s v=" Toronto"/>
    <s v="Canada"/>
    <s v="Canada"/>
    <s v="North America"/>
    <s v="DC Fast Charger"/>
    <n v="0.22"/>
    <s v="6:00-22:00"/>
    <s v="6:00-22:00"/>
    <d v="1899-12-30T16:04:48"/>
    <n v="1.59"/>
    <n v="31"/>
    <x v="0"/>
    <x v="1"/>
    <s v="Tesla"/>
    <n v="2023"/>
    <s v="No"/>
    <n v="4"/>
    <n v="5"/>
    <s v="Annually"/>
  </r>
  <r>
    <s v="EVS02435"/>
    <n v="43.656419999999997"/>
    <n v="-79.491328999999993"/>
    <s v="5472 Toronto Ave"/>
    <s v=" Toronto"/>
    <s v="Canada"/>
    <s v="Canada"/>
    <s v="North America"/>
    <s v="DC Fast Charger"/>
    <n v="0.35"/>
    <s v="9:00-18:00"/>
    <s v="9:00-18:00"/>
    <d v="1899-12-30T08:52:48"/>
    <n v="0.87"/>
    <n v="35"/>
    <x v="1"/>
    <x v="0"/>
    <s v="CHAdeMO, CCS"/>
    <n v="2013"/>
    <s v="Yes"/>
    <n v="4.4000000000000004"/>
    <n v="1"/>
    <s v="Annually"/>
  </r>
  <r>
    <s v="EVS02436"/>
    <n v="13.881011000000001"/>
    <n v="100.502916"/>
    <s v="4898 Bangkok Ave"/>
    <s v=" Bangkok"/>
    <s v="Thailand"/>
    <s v="Thailand"/>
    <s v="Asia"/>
    <s v="DC Fast Charger"/>
    <n v="0.39"/>
    <s v="9:00-18:00"/>
    <s v="9:00-18:00"/>
    <d v="1899-12-30T08:52:48"/>
    <n v="12.51"/>
    <n v="41"/>
    <x v="1"/>
    <x v="0"/>
    <s v="CHAdeMO, Tesla"/>
    <n v="2015"/>
    <s v="No"/>
    <n v="3"/>
    <n v="5"/>
    <s v="Annually"/>
  </r>
  <r>
    <s v="EVS02438"/>
    <n v="34.191166000000003"/>
    <n v="-118.320472"/>
    <s v="5607 Los Angeles Ave"/>
    <s v=" Los Angeles"/>
    <s v="United States"/>
    <s v="United States"/>
    <s v="North America"/>
    <s v="DC Fast Charger"/>
    <n v="0.15"/>
    <s v="6:00-22:00"/>
    <s v="6:00-22:00"/>
    <d v="1899-12-30T16:04:48"/>
    <n v="1.02"/>
    <n v="78"/>
    <x v="3"/>
    <x v="2"/>
    <s v="CCS"/>
    <n v="2015"/>
    <s v="No"/>
    <n v="4.3"/>
    <n v="8"/>
    <s v="Quarterly"/>
  </r>
  <r>
    <s v="EVS02445"/>
    <n v="19.565943999999998"/>
    <n v="-99.037388000000007"/>
    <s v="2432 Mexico City Ave"/>
    <s v=" Mexico City"/>
    <s v="Mexico"/>
    <s v="Mexico"/>
    <s v="North America"/>
    <s v="DC Fast Charger"/>
    <n v="0.38"/>
    <d v="2025-07-24T00:00:00"/>
    <s v="9.00-21.00"/>
    <d v="1900-01-11T00:00:00"/>
    <n v="11.75"/>
    <n v="19"/>
    <x v="0"/>
    <x v="2"/>
    <s v="Type 2"/>
    <n v="2019"/>
    <s v="No"/>
    <n v="3.8"/>
    <n v="4"/>
    <s v="Quarterly"/>
  </r>
  <r>
    <s v="EVS02449"/>
    <n v="25.388259000000001"/>
    <n v="55.252989999999997"/>
    <s v="1426 Dubai Ave"/>
    <s v=" Dubai"/>
    <s v="United Arab Emirates"/>
    <s v="United Arab Emirates"/>
    <s v="Asia"/>
    <s v="DC Fast Charger"/>
    <n v="0.15"/>
    <s v="6:00-22:00"/>
    <s v="6:00-22:00"/>
    <d v="1899-12-30T16:04:48"/>
    <n v="3.94"/>
    <n v="41"/>
    <x v="0"/>
    <x v="0"/>
    <s v="CHAdeMO, Tesla"/>
    <n v="2012"/>
    <s v="Yes"/>
    <n v="3.6"/>
    <n v="10"/>
    <s v="Monthly"/>
  </r>
  <r>
    <s v="EVS02450"/>
    <n v="52.425389000000003"/>
    <n v="13.302849"/>
    <s v="9821 Berlin Ave"/>
    <s v=" Berlin"/>
    <s v="Germany"/>
    <s v="Germany"/>
    <s v="Europe"/>
    <s v="DC Fast Charger"/>
    <n v="0.28000000000000003"/>
    <s v="9:00-18:00"/>
    <s v="9:00-18:00"/>
    <d v="1899-12-30T08:52:48"/>
    <n v="6.89"/>
    <n v="51"/>
    <x v="3"/>
    <x v="0"/>
    <s v="Type 2"/>
    <n v="2011"/>
    <s v="Yes"/>
    <n v="4.9000000000000004"/>
    <n v="9"/>
    <s v="Quarterly"/>
  </r>
  <r>
    <s v="EVS02452"/>
    <n v="34.024177999999999"/>
    <n v="-118.229981"/>
    <s v="9655 Los Angeles Ave"/>
    <s v=" Los Angeles"/>
    <s v="United States"/>
    <s v="United States"/>
    <s v="North America"/>
    <s v="DC Fast Charger"/>
    <n v="0.48"/>
    <d v="2025-07-24T00:00:00"/>
    <s v="9.00-21.00"/>
    <d v="1900-01-11T00:00:00"/>
    <n v="9.7200000000000006"/>
    <n v="80"/>
    <x v="0"/>
    <x v="0"/>
    <s v="Type 2"/>
    <n v="2015"/>
    <s v="Yes"/>
    <n v="4.4000000000000004"/>
    <n v="6"/>
    <s v="Quarterly"/>
  </r>
  <r>
    <s v="EVS02454"/>
    <n v="25.390032999999999"/>
    <n v="55.261457999999998"/>
    <s v="8765 Dubai Ave"/>
    <s v=" Dubai"/>
    <s v="United Arab Emirates"/>
    <s v="United Arab Emirates"/>
    <s v="Asia"/>
    <s v="DC Fast Charger"/>
    <n v="0.12"/>
    <s v="9:00-18:00"/>
    <s v="9:00-18:00"/>
    <d v="1899-12-30T08:52:48"/>
    <n v="18.97"/>
    <n v="77"/>
    <x v="2"/>
    <x v="3"/>
    <s v="Type 2, CCS"/>
    <n v="2010"/>
    <s v="Yes"/>
    <n v="4.5999999999999996"/>
    <n v="7"/>
    <s v="Quarterly"/>
  </r>
  <r>
    <s v="EVS02455"/>
    <n v="19.575519"/>
    <n v="-99.035697999999996"/>
    <s v="4679 Mexico City Ave"/>
    <s v=" Mexico City"/>
    <s v="Mexico"/>
    <s v="Mexico"/>
    <s v="North America"/>
    <s v="DC Fast Charger"/>
    <n v="0.37"/>
    <s v="9:00-18:00"/>
    <s v="9:00-18:00"/>
    <d v="1899-12-30T08:52:48"/>
    <n v="10.81"/>
    <n v="59"/>
    <x v="3"/>
    <x v="3"/>
    <s v="Type 2"/>
    <n v="2019"/>
    <s v="No"/>
    <n v="4.4000000000000004"/>
    <n v="1"/>
    <s v="Monthly"/>
  </r>
  <r>
    <s v="EVS02457"/>
    <n v="55.748354999999997"/>
    <n v="37.508417000000001"/>
    <s v="622 Moscow Ave"/>
    <s v=" Moscow"/>
    <s v="Russia"/>
    <s v="Russia"/>
    <s v="Europe"/>
    <s v="DC Fast Charger"/>
    <n v="0.28999999999999998"/>
    <s v="9:00-18:00"/>
    <s v="9:00-18:00"/>
    <d v="1899-12-30T08:52:48"/>
    <n v="1.21"/>
    <n v="49"/>
    <x v="2"/>
    <x v="2"/>
    <s v="CHAdeMO, Tesla"/>
    <n v="2015"/>
    <s v="Yes"/>
    <n v="3.6"/>
    <n v="2"/>
    <s v="Monthly"/>
  </r>
  <r>
    <s v="EVS02459"/>
    <n v="37.509839999999997"/>
    <n v="127.040723"/>
    <s v="599 Seoul Ave"/>
    <s v=" Seoul"/>
    <s v="South Korea"/>
    <s v="South Korea"/>
    <s v="Asia"/>
    <s v="DC Fast Charger"/>
    <n v="0.22"/>
    <d v="2025-07-24T00:00:00"/>
    <s v="9.00-21.00"/>
    <d v="1900-01-11T00:00:00"/>
    <n v="6.94"/>
    <n v="70"/>
    <x v="2"/>
    <x v="1"/>
    <s v="CHAdeMO, Type 2"/>
    <n v="2019"/>
    <s v="Yes"/>
    <n v="3.6"/>
    <n v="2"/>
    <s v="Quarterly"/>
  </r>
  <r>
    <s v="EVS02465"/>
    <n v="55.894134000000001"/>
    <n v="37.571663000000001"/>
    <s v="5333 Moscow Ave"/>
    <s v=" Moscow"/>
    <s v="Russia"/>
    <s v="Russia"/>
    <s v="Europe"/>
    <s v="DC Fast Charger"/>
    <n v="0.24"/>
    <s v="6:00-22:00"/>
    <s v="6:00-22:00"/>
    <d v="1899-12-30T16:04:48"/>
    <n v="3.5"/>
    <n v="53"/>
    <x v="2"/>
    <x v="3"/>
    <s v="CHAdeMO"/>
    <n v="2011"/>
    <s v="Yes"/>
    <n v="4.4000000000000004"/>
    <n v="9"/>
    <s v="Monthly"/>
  </r>
  <r>
    <s v="EVS02468"/>
    <n v="41.850183999999999"/>
    <n v="-87.627691999999996"/>
    <s v="272 Chicago Ave"/>
    <s v=" Chicago"/>
    <s v="United States"/>
    <s v="United States"/>
    <s v="North America"/>
    <s v="DC Fast Charger"/>
    <n v="0.21"/>
    <s v="9:00-18:00"/>
    <s v="9:00-18:00"/>
    <d v="1899-12-30T08:52:48"/>
    <n v="15.92"/>
    <n v="56"/>
    <x v="3"/>
    <x v="3"/>
    <s v="CCS, Tesla"/>
    <n v="2011"/>
    <s v="Yes"/>
    <n v="3.6"/>
    <n v="8"/>
    <s v="Monthly"/>
  </r>
  <r>
    <s v="EVS02472"/>
    <n v="39.931776999999997"/>
    <n v="116.43496500000001"/>
    <s v="8956 Beijing Ave"/>
    <s v=" Beijing"/>
    <s v="China"/>
    <s v="China"/>
    <s v="Asia"/>
    <s v="DC Fast Charger"/>
    <n v="0.22"/>
    <s v="9:00-18:00"/>
    <s v="9:00-18:00"/>
    <d v="1899-12-30T08:52:48"/>
    <n v="2.77"/>
    <n v="42"/>
    <x v="2"/>
    <x v="3"/>
    <s v="CHAdeMO"/>
    <n v="2012"/>
    <s v="Yes"/>
    <n v="4.7"/>
    <n v="9"/>
    <s v="Quarterly"/>
  </r>
  <r>
    <s v="EVS02473"/>
    <n v="39.842041999999999"/>
    <n v="116.38328799999999"/>
    <s v="4505 Beijing Ave"/>
    <s v=" Beijing"/>
    <s v="China"/>
    <s v="China"/>
    <s v="Asia"/>
    <s v="DC Fast Charger"/>
    <n v="0.21"/>
    <s v="6:00-22:00"/>
    <s v="6:00-22:00"/>
    <d v="1899-12-30T16:04:48"/>
    <n v="18.87"/>
    <n v="70"/>
    <x v="1"/>
    <x v="3"/>
    <s v="Tesla"/>
    <n v="2021"/>
    <s v="Yes"/>
    <n v="3.2"/>
    <n v="9"/>
    <s v="Annually"/>
  </r>
  <r>
    <s v="EVS02478"/>
    <n v="55.796278999999998"/>
    <n v="37.625872000000001"/>
    <s v="4624 Moscow Ave"/>
    <s v=" Moscow"/>
    <s v="Russia"/>
    <s v="Russia"/>
    <s v="Europe"/>
    <s v="DC Fast Charger"/>
    <n v="0.3"/>
    <s v="9:00-18:00"/>
    <s v="9:00-18:00"/>
    <d v="1899-12-30T08:52:48"/>
    <n v="14.47"/>
    <n v="84"/>
    <x v="4"/>
    <x v="2"/>
    <s v="Type 2"/>
    <n v="2017"/>
    <s v="No"/>
    <n v="4.4000000000000004"/>
    <n v="2"/>
    <s v="Quarterly"/>
  </r>
  <r>
    <s v="EVS02479"/>
    <n v="25.249454"/>
    <n v="55.346665000000002"/>
    <s v="4695 Dubai Ave"/>
    <s v=" Dubai"/>
    <s v="United Arab Emirates"/>
    <s v="United Arab Emirates"/>
    <s v="Asia"/>
    <s v="DC Fast Charger"/>
    <n v="0.39"/>
    <s v="9:00-18:00"/>
    <s v="9:00-18:00"/>
    <d v="1899-12-30T08:52:48"/>
    <n v="17.86"/>
    <n v="21"/>
    <x v="3"/>
    <x v="2"/>
    <s v="Type 2"/>
    <n v="2023"/>
    <s v="Yes"/>
    <n v="4.0999999999999996"/>
    <n v="5"/>
    <s v="Quarterly"/>
  </r>
  <r>
    <s v="EVS02480"/>
    <n v="41.904141000000003"/>
    <n v="-87.793473000000006"/>
    <s v="5138 Chicago Ave"/>
    <s v=" Chicago"/>
    <s v="United States"/>
    <s v="United States"/>
    <s v="North America"/>
    <s v="DC Fast Charger"/>
    <n v="0.26"/>
    <s v="6:00-22:00"/>
    <s v="6:00-22:00"/>
    <d v="1899-12-30T16:04:48"/>
    <n v="9.36"/>
    <n v="20"/>
    <x v="4"/>
    <x v="2"/>
    <s v="CHAdeMO"/>
    <n v="2023"/>
    <s v="Yes"/>
    <n v="3.8"/>
    <n v="10"/>
    <s v="Quarterly"/>
  </r>
  <r>
    <s v="EVS02482"/>
    <n v="52.452533000000003"/>
    <n v="13.4398"/>
    <s v="2664 Berlin Ave"/>
    <s v=" Berlin"/>
    <s v="Germany"/>
    <s v="Germany"/>
    <s v="Europe"/>
    <s v="DC Fast Charger"/>
    <n v="0.42"/>
    <s v="9:00-18:00"/>
    <s v="9:00-18:00"/>
    <d v="1899-12-30T08:52:48"/>
    <n v="4.72"/>
    <n v="31"/>
    <x v="2"/>
    <x v="1"/>
    <s v="CCS"/>
    <n v="2021"/>
    <s v="No"/>
    <n v="4.5"/>
    <n v="10"/>
    <s v="Monthly"/>
  </r>
  <r>
    <s v="EVS02483"/>
    <n v="39.957653999999998"/>
    <n v="116.259556"/>
    <s v="2346 Beijing Ave"/>
    <s v=" Beijing"/>
    <s v="China"/>
    <s v="China"/>
    <s v="Asia"/>
    <s v="DC Fast Charger"/>
    <n v="0.45"/>
    <s v="6:00-22:00"/>
    <s v="6:00-22:00"/>
    <d v="1899-12-30T16:04:48"/>
    <n v="10.97"/>
    <n v="81"/>
    <x v="3"/>
    <x v="3"/>
    <s v="CHAdeMO"/>
    <n v="2018"/>
    <s v="No"/>
    <n v="4.3"/>
    <n v="4"/>
    <s v="Monthly"/>
  </r>
  <r>
    <s v="EVS02484"/>
    <n v="34.158459000000001"/>
    <n v="-118.218587"/>
    <s v="152 Los Angeles Ave"/>
    <s v=" Los Angeles"/>
    <s v="United States"/>
    <s v="United States"/>
    <s v="North America"/>
    <s v="DC Fast Charger"/>
    <n v="0.23"/>
    <s v="6:00-22:00"/>
    <s v="6:00-22:00"/>
    <d v="1899-12-30T16:04:48"/>
    <n v="13.26"/>
    <n v="72"/>
    <x v="2"/>
    <x v="3"/>
    <s v="CCS, CHAdeMO"/>
    <n v="2012"/>
    <s v="No"/>
    <n v="4.9000000000000004"/>
    <n v="7"/>
    <s v="Quarterly"/>
  </r>
  <r>
    <s v="EVS02485"/>
    <n v="13.841206"/>
    <n v="100.507256"/>
    <s v="4909 Bangkok Ave"/>
    <s v=" Bangkok"/>
    <s v="Thailand"/>
    <s v="Thailand"/>
    <s v="Asia"/>
    <s v="DC Fast Charger"/>
    <n v="0.41"/>
    <s v="9:00-18:00"/>
    <s v="9:00-18:00"/>
    <d v="1899-12-30T08:52:48"/>
    <n v="5.77"/>
    <n v="28"/>
    <x v="1"/>
    <x v="2"/>
    <s v="Tesla, CCS"/>
    <n v="2012"/>
    <s v="No"/>
    <n v="3.7"/>
    <n v="7"/>
    <s v="Monthly"/>
  </r>
  <r>
    <s v="EVS02487"/>
    <n v="41.913831999999999"/>
    <n v="-87.743705000000006"/>
    <s v="1661 Chicago Ave"/>
    <s v=" Chicago"/>
    <s v="United States"/>
    <s v="United States"/>
    <s v="North America"/>
    <s v="DC Fast Charger"/>
    <n v="0.36"/>
    <s v="6:00-22:00"/>
    <s v="6:00-22:00"/>
    <d v="1899-12-30T16:04:48"/>
    <n v="13.94"/>
    <n v="72"/>
    <x v="3"/>
    <x v="3"/>
    <s v="CHAdeMO"/>
    <n v="2020"/>
    <s v="Yes"/>
    <n v="3.9"/>
    <n v="5"/>
    <s v="Monthly"/>
  </r>
  <r>
    <s v="EVS02488"/>
    <n v="41.938687999999999"/>
    <n v="-87.705427999999998"/>
    <s v="1534 Chicago Ave"/>
    <s v=" Chicago"/>
    <s v="United States"/>
    <s v="United States"/>
    <s v="North America"/>
    <s v="DC Fast Charger"/>
    <n v="0.21"/>
    <d v="2025-07-24T00:00:00"/>
    <s v="9.00-21.00"/>
    <d v="1900-01-11T00:00:00"/>
    <n v="1.81"/>
    <n v="100"/>
    <x v="3"/>
    <x v="2"/>
    <s v="CHAdeMO, Tesla"/>
    <n v="2010"/>
    <s v="No"/>
    <n v="3.6"/>
    <n v="4"/>
    <s v="Quarterly"/>
  </r>
  <r>
    <s v="EVS02499"/>
    <n v="55.873449000000001"/>
    <n v="37.559092999999997"/>
    <s v="2607 Moscow Ave"/>
    <s v=" Moscow"/>
    <s v="Russia"/>
    <s v="Russia"/>
    <s v="Europe"/>
    <s v="DC Fast Charger"/>
    <n v="0.33"/>
    <d v="2025-07-24T00:00:00"/>
    <s v="9.00-21.00"/>
    <d v="1900-01-11T00:00:00"/>
    <n v="3.25"/>
    <n v="45"/>
    <x v="1"/>
    <x v="1"/>
    <s v="Type 2, CHAdeMO"/>
    <n v="2022"/>
    <s v="Yes"/>
    <n v="4.5999999999999996"/>
    <n v="9"/>
    <s v="Annually"/>
  </r>
  <r>
    <s v="EVS02500"/>
    <n v="52.513607999999998"/>
    <n v="13.448534"/>
    <s v="5372 Berlin Ave"/>
    <s v=" Berlin"/>
    <s v="Germany"/>
    <s v="Germany"/>
    <s v="Europe"/>
    <s v="DC Fast Charger"/>
    <n v="0.14000000000000001"/>
    <s v="9:00-18:00"/>
    <s v="9:00-18:00"/>
    <d v="1899-12-30T08:52:48"/>
    <n v="4.5"/>
    <n v="66"/>
    <x v="0"/>
    <x v="3"/>
    <s v="CCS, Type 2"/>
    <n v="2023"/>
    <s v="No"/>
    <n v="3.2"/>
    <n v="8"/>
    <s v="Annually"/>
  </r>
  <r>
    <s v="EVS02504"/>
    <n v="37.675429000000001"/>
    <n v="126.913549"/>
    <s v="3868 Seoul Ave"/>
    <s v=" Seoul"/>
    <s v="South Korea"/>
    <s v="South Korea"/>
    <s v="Asia"/>
    <s v="DC Fast Charger"/>
    <n v="0.11"/>
    <s v="6:00-22:00"/>
    <s v="6:00-22:00"/>
    <d v="1899-12-30T16:04:48"/>
    <n v="15.6"/>
    <n v="100"/>
    <x v="1"/>
    <x v="3"/>
    <s v="Type 2"/>
    <n v="2017"/>
    <s v="Yes"/>
    <n v="3.3"/>
    <n v="7"/>
    <s v="Annually"/>
  </r>
  <r>
    <s v="EVS02506"/>
    <n v="52.553803000000002"/>
    <n v="13.331293000000001"/>
    <s v="1066 Berlin Ave"/>
    <s v=" Berlin"/>
    <s v="Germany"/>
    <s v="Germany"/>
    <s v="Europe"/>
    <s v="DC Fast Charger"/>
    <n v="0.41"/>
    <s v="6:00-22:00"/>
    <s v="6:00-22:00"/>
    <d v="1899-12-30T16:04:48"/>
    <n v="8.7799999999999994"/>
    <n v="49"/>
    <x v="2"/>
    <x v="2"/>
    <s v="Tesla, Type 2"/>
    <n v="2016"/>
    <s v="No"/>
    <n v="3.6"/>
    <n v="3"/>
    <s v="Annually"/>
  </r>
  <r>
    <s v="EVS02510"/>
    <n v="37.584491"/>
    <n v="126.94152699999999"/>
    <s v="8451 Seoul Ave"/>
    <s v=" Seoul"/>
    <s v="South Korea"/>
    <s v="South Korea"/>
    <s v="Asia"/>
    <s v="DC Fast Charger"/>
    <n v="0.36"/>
    <d v="2025-07-24T00:00:00"/>
    <s v="9.00-21.00"/>
    <d v="1900-01-11T00:00:00"/>
    <n v="1.32"/>
    <n v="88"/>
    <x v="2"/>
    <x v="2"/>
    <s v="Tesla"/>
    <n v="2012"/>
    <s v="No"/>
    <n v="4.5999999999999996"/>
    <n v="9"/>
    <s v="Monthly"/>
  </r>
  <r>
    <s v="EVS02515"/>
    <n v="19.421171000000001"/>
    <n v="-99.130868000000007"/>
    <s v="7763 Mexico City Ave"/>
    <s v=" Mexico City"/>
    <s v="Mexico"/>
    <s v="Mexico"/>
    <s v="North America"/>
    <s v="DC Fast Charger"/>
    <n v="0.48"/>
    <s v="9:00-18:00"/>
    <s v="9:00-18:00"/>
    <d v="1899-12-30T08:52:48"/>
    <n v="13.15"/>
    <n v="96"/>
    <x v="0"/>
    <x v="2"/>
    <s v="Type 2"/>
    <n v="2011"/>
    <s v="Yes"/>
    <n v="4.7"/>
    <n v="1"/>
    <s v="Quarterly"/>
  </r>
  <r>
    <s v="EVS02516"/>
    <n v="55.730888999999998"/>
    <n v="37.621046"/>
    <s v="826 Moscow Ave"/>
    <s v=" Moscow"/>
    <s v="Russia"/>
    <s v="Russia"/>
    <s v="Europe"/>
    <s v="DC Fast Charger"/>
    <n v="0.32"/>
    <d v="2025-07-24T00:00:00"/>
    <s v="9.00-21.00"/>
    <d v="1900-01-11T00:00:00"/>
    <n v="4.2300000000000004"/>
    <n v="68"/>
    <x v="0"/>
    <x v="2"/>
    <s v="Type 2"/>
    <n v="2020"/>
    <s v="Yes"/>
    <n v="3.1"/>
    <n v="10"/>
    <s v="Quarterly"/>
  </r>
  <r>
    <s v="EVS02517"/>
    <n v="55.820723999999998"/>
    <n v="37.610757999999997"/>
    <s v="2961 Moscow Ave"/>
    <s v=" Moscow"/>
    <s v="Russia"/>
    <s v="Russia"/>
    <s v="Europe"/>
    <s v="DC Fast Charger"/>
    <n v="0.4"/>
    <d v="2025-07-24T00:00:00"/>
    <s v="9.00-21.00"/>
    <d v="1900-01-11T00:00:00"/>
    <n v="15.74"/>
    <n v="13"/>
    <x v="2"/>
    <x v="3"/>
    <s v="Type 2"/>
    <n v="2021"/>
    <s v="No"/>
    <n v="4.9000000000000004"/>
    <n v="2"/>
    <s v="Annually"/>
  </r>
  <r>
    <s v="EVS02519"/>
    <n v="39.967601000000002"/>
    <n v="116.45091600000001"/>
    <s v="4353 Beijing Ave"/>
    <s v=" Beijing"/>
    <s v="China"/>
    <s v="China"/>
    <s v="Asia"/>
    <s v="DC Fast Charger"/>
    <n v="0.4"/>
    <s v="6:00-22:00"/>
    <s v="6:00-22:00"/>
    <d v="1899-12-30T16:04:48"/>
    <n v="16.71"/>
    <n v="18"/>
    <x v="3"/>
    <x v="0"/>
    <s v="CCS"/>
    <n v="2012"/>
    <s v="Yes"/>
    <n v="3.2"/>
    <n v="2"/>
    <s v="Quarterly"/>
  </r>
  <r>
    <s v="EVS02521"/>
    <n v="41.802943999999997"/>
    <n v="56.674542000000002"/>
    <s v="1410 Random Rd"/>
    <n v="0"/>
    <s v="Not Found"/>
    <s v="Not Found"/>
    <s v="Not Found"/>
    <s v="DC Fast Charger"/>
    <n v="0.21"/>
    <d v="2025-07-24T00:00:00"/>
    <s v="9.00-21.00"/>
    <d v="1900-01-11T00:00:00"/>
    <n v="13.21"/>
    <n v="55"/>
    <x v="3"/>
    <x v="2"/>
    <s v="CHAdeMO, Type 2"/>
    <n v="2020"/>
    <s v="No"/>
    <n v="3.2"/>
    <n v="10"/>
    <s v="Annually"/>
  </r>
  <r>
    <s v="EVS02525"/>
    <n v="13.847833"/>
    <n v="100.436311"/>
    <s v="9938 Bangkok Ave"/>
    <s v=" Bangkok"/>
    <s v="Thailand"/>
    <s v="Thailand"/>
    <s v="Asia"/>
    <s v="DC Fast Charger"/>
    <n v="0.47"/>
    <s v="6:00-22:00"/>
    <s v="6:00-22:00"/>
    <d v="1899-12-30T16:04:48"/>
    <n v="12.02"/>
    <n v="92"/>
    <x v="1"/>
    <x v="2"/>
    <s v="Type 2"/>
    <n v="2011"/>
    <s v="Yes"/>
    <n v="3.3"/>
    <n v="8"/>
    <s v="Quarterly"/>
  </r>
  <r>
    <s v="EVS02526"/>
    <n v="41.996411000000002"/>
    <n v="-87.616624000000002"/>
    <s v="6611 Chicago Ave"/>
    <s v=" Chicago"/>
    <s v="United States"/>
    <s v="United States"/>
    <s v="North America"/>
    <s v="DC Fast Charger"/>
    <n v="0.33"/>
    <s v="6:00-22:00"/>
    <s v="6:00-22:00"/>
    <d v="1899-12-30T16:04:48"/>
    <n v="9.73"/>
    <n v="39"/>
    <x v="0"/>
    <x v="3"/>
    <s v="CHAdeMO"/>
    <n v="2022"/>
    <s v="Yes"/>
    <n v="3.1"/>
    <n v="9"/>
    <s v="Annually"/>
  </r>
  <r>
    <s v="EVS02534"/>
    <n v="19.536004999999999"/>
    <n v="-99.085137000000003"/>
    <s v="7598 Mexico City Ave"/>
    <s v=" Mexico City"/>
    <s v="Mexico"/>
    <s v="Mexico"/>
    <s v="North America"/>
    <s v="DC Fast Charger"/>
    <n v="0.26"/>
    <s v="6:00-22:00"/>
    <s v="6:00-22:00"/>
    <d v="1899-12-30T16:04:48"/>
    <n v="1.86"/>
    <n v="22"/>
    <x v="2"/>
    <x v="1"/>
    <s v="CCS"/>
    <n v="2014"/>
    <s v="Yes"/>
    <n v="4.2"/>
    <n v="6"/>
    <s v="Annually"/>
  </r>
  <r>
    <s v="EVS02535"/>
    <n v="37.583705999999999"/>
    <n v="126.905294"/>
    <s v="2005 Seoul Ave"/>
    <s v=" Seoul"/>
    <s v="South Korea"/>
    <s v="South Korea"/>
    <s v="Asia"/>
    <s v="DC Fast Charger"/>
    <n v="0.21"/>
    <d v="2025-07-24T00:00:00"/>
    <s v="9.00-21.00"/>
    <d v="1900-01-11T00:00:00"/>
    <n v="14.17"/>
    <n v="74"/>
    <x v="0"/>
    <x v="0"/>
    <s v="Tesla, Type 2"/>
    <n v="2020"/>
    <s v="No"/>
    <n v="3"/>
    <n v="6"/>
    <s v="Quarterly"/>
  </r>
  <r>
    <s v="EVS02537"/>
    <n v="19.050884"/>
    <n v="72.881349999999998"/>
    <s v="3992 Mumbai Ave"/>
    <s v=" Mumbai"/>
    <s v="India"/>
    <s v="India"/>
    <s v="Asia"/>
    <s v="DC Fast Charger"/>
    <n v="0.2"/>
    <s v="6:00-22:00"/>
    <s v="6:00-22:00"/>
    <d v="1899-12-30T16:04:48"/>
    <n v="15.69"/>
    <n v="17"/>
    <x v="0"/>
    <x v="1"/>
    <s v="CCS"/>
    <n v="2020"/>
    <s v="Yes"/>
    <n v="3.4"/>
    <n v="2"/>
    <s v="Monthly"/>
  </r>
  <r>
    <s v="EVS02541"/>
    <n v="-66.409171000000001"/>
    <n v="128.77467999999999"/>
    <s v="7693 Random Rd"/>
    <s v="Not Found"/>
    <s v="Not Found"/>
    <s v="Not Found"/>
    <s v="Not Found"/>
    <s v="DC Fast Charger"/>
    <n v="0.15"/>
    <s v="6:00-22:00"/>
    <s v="6:00-22:00"/>
    <d v="1899-12-30T16:04:48"/>
    <n v="12.16"/>
    <n v="92"/>
    <x v="2"/>
    <x v="1"/>
    <s v="Tesla, CCS"/>
    <n v="2012"/>
    <s v="No"/>
    <n v="3.9"/>
    <n v="10"/>
    <s v="Quarterly"/>
  </r>
  <r>
    <s v="EVS02543"/>
    <n v="19.519314000000001"/>
    <n v="-99.018525999999994"/>
    <s v="6709 Mexico City Ave"/>
    <s v=" Mexico City"/>
    <s v="Mexico"/>
    <s v="Mexico"/>
    <s v="North America"/>
    <s v="DC Fast Charger"/>
    <n v="0.23"/>
    <s v="9:00-18:00"/>
    <s v="9:00-18:00"/>
    <d v="1899-12-30T08:52:48"/>
    <n v="3.13"/>
    <n v="70"/>
    <x v="0"/>
    <x v="0"/>
    <s v="CHAdeMO, Type 2"/>
    <n v="2010"/>
    <s v="No"/>
    <n v="4.4000000000000004"/>
    <n v="4"/>
    <s v="Quarterly"/>
  </r>
  <r>
    <s v="EVS02545"/>
    <n v="-33.881686999999999"/>
    <n v="151.25245899999999"/>
    <s v="7773 Sydney Ave"/>
    <s v=" Sydney"/>
    <s v="Australia"/>
    <s v="Australia"/>
    <s v="Australia"/>
    <s v="DC Fast Charger"/>
    <n v="0.49"/>
    <d v="2025-07-24T00:00:00"/>
    <s v="9.00-21.00"/>
    <d v="1900-01-11T00:00:00"/>
    <n v="8.9499999999999993"/>
    <n v="59"/>
    <x v="4"/>
    <x v="2"/>
    <s v="Tesla"/>
    <n v="2023"/>
    <s v="Yes"/>
    <n v="4.9000000000000004"/>
    <n v="9"/>
    <s v="Annually"/>
  </r>
  <r>
    <s v="EVS02546"/>
    <n v="-23.513974000000001"/>
    <n v="-46.556175000000003"/>
    <s v="3467 SÃ£o Paulo Ave"/>
    <s v=" SÃ£o Paulo"/>
    <s v="Brazil"/>
    <s v="Brazil"/>
    <s v="South America"/>
    <s v="DC Fast Charger"/>
    <n v="0.25"/>
    <d v="2025-07-24T00:00:00"/>
    <s v="9.00-21.00"/>
    <d v="1900-01-11T00:00:00"/>
    <n v="6.58"/>
    <n v="70"/>
    <x v="2"/>
    <x v="0"/>
    <s v="CHAdeMO, CCS"/>
    <n v="2018"/>
    <s v="No"/>
    <n v="4.4000000000000004"/>
    <n v="8"/>
    <s v="Monthly"/>
  </r>
  <r>
    <s v="EVS02549"/>
    <n v="43.689464000000001"/>
    <n v="-79.339496999999994"/>
    <s v="3807 Toronto Ave"/>
    <s v=" Toronto"/>
    <s v="Canada"/>
    <s v="Canada"/>
    <s v="North America"/>
    <s v="DC Fast Charger"/>
    <n v="0.48"/>
    <s v="9:00-18:00"/>
    <s v="9:00-18:00"/>
    <d v="1899-12-30T08:52:48"/>
    <n v="3.95"/>
    <n v="24"/>
    <x v="2"/>
    <x v="0"/>
    <s v="Type 2"/>
    <n v="2014"/>
    <s v="Yes"/>
    <n v="3.5"/>
    <n v="8"/>
    <s v="Annually"/>
  </r>
  <r>
    <s v="EVS02552"/>
    <n v="-33.794322999999999"/>
    <n v="18.542635000000001"/>
    <s v="4022 Cape Town Ave"/>
    <s v=" Cape Town"/>
    <s v="South Africa"/>
    <s v="South Africa"/>
    <s v="Africa"/>
    <s v="DC Fast Charger"/>
    <n v="0.23"/>
    <s v="9:00-18:00"/>
    <s v="9:00-18:00"/>
    <d v="1899-12-30T08:52:48"/>
    <n v="12.72"/>
    <n v="97"/>
    <x v="2"/>
    <x v="2"/>
    <s v="Tesla"/>
    <n v="2011"/>
    <s v="Yes"/>
    <n v="4"/>
    <n v="10"/>
    <s v="Quarterly"/>
  </r>
  <r>
    <s v="EVS02554"/>
    <n v="18.995187999999999"/>
    <n v="72.899837000000005"/>
    <s v="8769 Mumbai Ave"/>
    <s v=" Mumbai"/>
    <s v="India"/>
    <s v="India"/>
    <s v="Asia"/>
    <s v="DC Fast Charger"/>
    <n v="0.46"/>
    <s v="6:00-22:00"/>
    <s v="6:00-22:00"/>
    <d v="1899-12-30T16:04:48"/>
    <n v="8.26"/>
    <n v="44"/>
    <x v="1"/>
    <x v="1"/>
    <s v="CCS"/>
    <n v="2018"/>
    <s v="No"/>
    <n v="4.0999999999999996"/>
    <n v="3"/>
    <s v="Monthly"/>
  </r>
  <r>
    <s v="EVS02556"/>
    <n v="37.798681999999999"/>
    <n v="-122.304017"/>
    <s v="370 San Francisco Ave"/>
    <s v=" San Francisco"/>
    <s v="United States"/>
    <s v="United States"/>
    <s v="North America"/>
    <s v="DC Fast Charger"/>
    <n v="0.11"/>
    <d v="2025-07-24T00:00:00"/>
    <s v="9.00-21.00"/>
    <d v="1900-01-11T00:00:00"/>
    <n v="3.59"/>
    <n v="24"/>
    <x v="2"/>
    <x v="2"/>
    <s v="CCS, Tesla"/>
    <n v="2010"/>
    <s v="No"/>
    <n v="3.3"/>
    <n v="10"/>
    <s v="Annually"/>
  </r>
  <r>
    <s v="EVS02557"/>
    <n v="-23.509708"/>
    <n v="-46.525275999999998"/>
    <s v="5668 SÃ£o Paulo Ave"/>
    <s v=" SÃ£o Paulo"/>
    <s v="Brazil"/>
    <s v="Brazil"/>
    <s v="South America"/>
    <s v="DC Fast Charger"/>
    <n v="0.13"/>
    <s v="6:00-22:00"/>
    <s v="6:00-22:00"/>
    <d v="1899-12-30T16:04:48"/>
    <n v="4.54"/>
    <n v="92"/>
    <x v="2"/>
    <x v="2"/>
    <s v="CCS, Tesla"/>
    <n v="2010"/>
    <s v="Yes"/>
    <n v="4.8"/>
    <n v="7"/>
    <s v="Quarterly"/>
  </r>
  <r>
    <s v="EVS02558"/>
    <n v="13.751671999999999"/>
    <n v="100.46207699999999"/>
    <s v="8630 Bangkok Ave"/>
    <s v=" Bangkok"/>
    <s v="Thailand"/>
    <s v="Thailand"/>
    <s v="Asia"/>
    <s v="DC Fast Charger"/>
    <n v="0.39"/>
    <s v="9:00-18:00"/>
    <s v="9:00-18:00"/>
    <d v="1899-12-30T08:52:48"/>
    <n v="12.77"/>
    <n v="15"/>
    <x v="3"/>
    <x v="3"/>
    <s v="Tesla"/>
    <n v="2012"/>
    <s v="Yes"/>
    <n v="3.1"/>
    <n v="6"/>
    <s v="Annually"/>
  </r>
  <r>
    <s v="EVS02564"/>
    <n v="34.075577000000003"/>
    <n v="-118.329887"/>
    <s v="1406 Los Angeles Ave"/>
    <s v=" Los Angeles"/>
    <s v="United States"/>
    <s v="United States"/>
    <s v="North America"/>
    <s v="DC Fast Charger"/>
    <n v="0.16"/>
    <d v="2025-07-24T00:00:00"/>
    <s v="9.00-21.00"/>
    <d v="1900-01-11T00:00:00"/>
    <n v="2.52"/>
    <n v="28"/>
    <x v="1"/>
    <x v="0"/>
    <s v="Type 2"/>
    <n v="2019"/>
    <s v="Yes"/>
    <n v="4"/>
    <n v="3"/>
    <s v="Quarterly"/>
  </r>
  <r>
    <s v="EVS02569"/>
    <n v="34.045422000000002"/>
    <n v="-118.30695799999999"/>
    <s v="1954 Los Angeles Ave"/>
    <s v=" Los Angeles"/>
    <s v="United States"/>
    <s v="United States"/>
    <s v="North America"/>
    <s v="DC Fast Charger"/>
    <n v="0.28000000000000003"/>
    <s v="6:00-22:00"/>
    <s v="6:00-22:00"/>
    <d v="1899-12-30T16:04:48"/>
    <n v="13.74"/>
    <n v="54"/>
    <x v="4"/>
    <x v="2"/>
    <s v="Tesla"/>
    <n v="2016"/>
    <s v="No"/>
    <n v="4.0999999999999996"/>
    <n v="6"/>
    <s v="Monthly"/>
  </r>
  <r>
    <s v="EVS02570"/>
    <n v="55.749160000000003"/>
    <n v="37.545800999999997"/>
    <s v="5241 Moscow Ave"/>
    <s v=" Moscow"/>
    <s v="Russia"/>
    <s v="Russia"/>
    <s v="Europe"/>
    <s v="DC Fast Charger"/>
    <n v="0.36"/>
    <s v="9:00-18:00"/>
    <s v="9:00-18:00"/>
    <d v="1899-12-30T08:52:48"/>
    <n v="12.5"/>
    <n v="78"/>
    <x v="1"/>
    <x v="0"/>
    <s v="Tesla, CCS"/>
    <n v="2021"/>
    <s v="Yes"/>
    <n v="4.7"/>
    <n v="8"/>
    <s v="Quarterly"/>
  </r>
  <r>
    <s v="EVS02571"/>
    <n v="85.295439999999999"/>
    <n v="94.230222999999995"/>
    <s v="2692 Random Rd"/>
    <s v="Not Found"/>
    <s v="Not Found"/>
    <s v="Not Found"/>
    <s v="Not Found"/>
    <s v="DC Fast Charger"/>
    <n v="0.33"/>
    <s v="6:00-22:00"/>
    <s v="6:00-22:00"/>
    <d v="1899-12-30T16:04:48"/>
    <n v="18.43"/>
    <n v="78"/>
    <x v="3"/>
    <x v="2"/>
    <s v="Type 2, Tesla"/>
    <n v="2021"/>
    <s v="No"/>
    <n v="4.3"/>
    <n v="9"/>
    <s v="Annually"/>
  </r>
  <r>
    <s v="EVS02572"/>
    <n v="41.962369000000002"/>
    <n v="-87.609396000000004"/>
    <s v="647 Chicago Ave"/>
    <s v=" Chicago"/>
    <s v="United States"/>
    <s v="United States"/>
    <s v="North America"/>
    <s v="DC Fast Charger"/>
    <n v="0.28999999999999998"/>
    <s v="9:00-18:00"/>
    <s v="9:00-18:00"/>
    <d v="1899-12-30T08:52:48"/>
    <n v="0.72"/>
    <n v="49"/>
    <x v="3"/>
    <x v="3"/>
    <s v="CHAdeMO"/>
    <n v="2015"/>
    <s v="No"/>
    <n v="4.4000000000000004"/>
    <n v="3"/>
    <s v="Quarterly"/>
  </r>
  <r>
    <s v="EVS02573"/>
    <n v="-33.76155"/>
    <n v="18.501760999999998"/>
    <s v="1773 Cape Town Ave"/>
    <s v=" Cape Town"/>
    <s v="South Africa"/>
    <s v="South Africa"/>
    <s v="Africa"/>
    <s v="DC Fast Charger"/>
    <n v="0.12"/>
    <d v="2025-07-24T00:00:00"/>
    <s v="9.00-21.00"/>
    <d v="1900-01-11T00:00:00"/>
    <n v="12.51"/>
    <n v="19"/>
    <x v="4"/>
    <x v="1"/>
    <s v="Tesla, CCS"/>
    <n v="2010"/>
    <s v="No"/>
    <n v="4.0999999999999996"/>
    <n v="5"/>
    <s v="Monthly"/>
  </r>
  <r>
    <s v="EVS02575"/>
    <n v="25.386251000000001"/>
    <n v="55.357438000000002"/>
    <s v="8225 Dubai Ave"/>
    <s v=" Dubai"/>
    <s v="United Arab Emirates"/>
    <s v="United Arab Emirates"/>
    <s v="Asia"/>
    <s v="DC Fast Charger"/>
    <n v="0.38"/>
    <s v="9:00-18:00"/>
    <s v="9:00-18:00"/>
    <d v="1899-12-30T08:52:48"/>
    <n v="7.76"/>
    <n v="66"/>
    <x v="3"/>
    <x v="2"/>
    <s v="CCS"/>
    <n v="2012"/>
    <s v="No"/>
    <n v="4.8"/>
    <n v="5"/>
    <s v="Monthly"/>
  </r>
  <r>
    <s v="EVS02586"/>
    <n v="-33.873925999999997"/>
    <n v="18.43019"/>
    <s v="9058 Cape Town Ave"/>
    <s v=" Cape Town"/>
    <s v="South Africa"/>
    <s v="South Africa"/>
    <s v="Africa"/>
    <s v="DC Fast Charger"/>
    <n v="0.33"/>
    <d v="2025-07-24T00:00:00"/>
    <s v="9.00-21.00"/>
    <d v="1900-01-11T00:00:00"/>
    <n v="1.94"/>
    <n v="80"/>
    <x v="3"/>
    <x v="2"/>
    <s v="CHAdeMO, Type 2"/>
    <n v="2017"/>
    <s v="No"/>
    <n v="4.4000000000000004"/>
    <n v="7"/>
    <s v="Annually"/>
  </r>
  <r>
    <s v="EVS02588"/>
    <n v="-23.699359999999999"/>
    <n v="-46.547927000000001"/>
    <s v="9938 SÃ£o Paulo Ave"/>
    <s v=" SÃ£o Paulo"/>
    <s v="Brazil"/>
    <s v="Brazil"/>
    <s v="South America"/>
    <s v="DC Fast Charger"/>
    <n v="0.22"/>
    <s v="9:00-18:00"/>
    <s v="9:00-18:00"/>
    <d v="1899-12-30T08:52:48"/>
    <n v="4.1399999999999997"/>
    <n v="39"/>
    <x v="2"/>
    <x v="3"/>
    <s v="Type 2, CCS"/>
    <n v="2012"/>
    <s v="Yes"/>
    <n v="4.2"/>
    <n v="9"/>
    <s v="Monthly"/>
  </r>
  <r>
    <s v="EVS02592"/>
    <n v="34.191406999999998"/>
    <n v="-118.224371"/>
    <s v="5859 Los Angeles Ave"/>
    <s v=" Los Angeles"/>
    <s v="United States"/>
    <s v="United States"/>
    <s v="North America"/>
    <s v="DC Fast Charger"/>
    <n v="0.42"/>
    <s v="6:00-22:00"/>
    <s v="6:00-22:00"/>
    <d v="1899-12-30T16:04:48"/>
    <n v="2.2400000000000002"/>
    <n v="27"/>
    <x v="0"/>
    <x v="1"/>
    <s v="CHAdeMO, Tesla"/>
    <n v="2017"/>
    <s v="Yes"/>
    <n v="4.3"/>
    <n v="4"/>
    <s v="Monthly"/>
  </r>
  <r>
    <s v="EVS02594"/>
    <n v="19.574895999999999"/>
    <n v="-99.192633999999998"/>
    <s v="9560 Mexico City Ave"/>
    <s v=" Mexico City"/>
    <s v="Mexico"/>
    <s v="Mexico"/>
    <s v="North America"/>
    <s v="DC Fast Charger"/>
    <n v="0.28000000000000003"/>
    <s v="6:00-22:00"/>
    <s v="6:00-22:00"/>
    <d v="1899-12-30T16:04:48"/>
    <n v="18.510000000000002"/>
    <n v="21"/>
    <x v="3"/>
    <x v="0"/>
    <s v="Type 2, CCS"/>
    <n v="2023"/>
    <s v="Yes"/>
    <n v="3.7"/>
    <n v="9"/>
    <s v="Quarterly"/>
  </r>
  <r>
    <s v="EVS02595"/>
    <n v="18.921500999999999"/>
    <n v="72.874070000000003"/>
    <s v="6636 Mumbai Ave"/>
    <s v=" Mumbai"/>
    <s v="India"/>
    <s v="India"/>
    <s v="Asia"/>
    <s v="DC Fast Charger"/>
    <n v="0.11"/>
    <d v="2025-07-24T00:00:00"/>
    <s v="9.00-21.00"/>
    <d v="1900-01-11T00:00:00"/>
    <n v="14.93"/>
    <n v="25"/>
    <x v="1"/>
    <x v="1"/>
    <s v="Tesla, CCS"/>
    <n v="2022"/>
    <s v="No"/>
    <n v="3.4"/>
    <n v="2"/>
    <s v="Monthly"/>
  </r>
  <r>
    <s v="EVS02597"/>
    <n v="39.940994000000003"/>
    <n v="116.487864"/>
    <s v="5235 Beijing Ave"/>
    <s v=" Beijing"/>
    <s v="China"/>
    <s v="China"/>
    <s v="Asia"/>
    <s v="DC Fast Charger"/>
    <n v="0.33"/>
    <s v="9:00-18:00"/>
    <s v="9:00-18:00"/>
    <d v="1899-12-30T08:52:48"/>
    <n v="19.62"/>
    <n v="55"/>
    <x v="3"/>
    <x v="2"/>
    <s v="CHAdeMO"/>
    <n v="2015"/>
    <s v="Yes"/>
    <n v="4.3"/>
    <n v="8"/>
    <s v="Annually"/>
  </r>
  <r>
    <s v="EVS02598"/>
    <n v="-23.547740000000001"/>
    <n v="-46.663342"/>
    <s v="5046 SÃ£o Paulo Ave"/>
    <s v=" SÃ£o Paulo"/>
    <s v="Brazil"/>
    <s v="Brazil"/>
    <s v="South America"/>
    <s v="DC Fast Charger"/>
    <n v="0.16"/>
    <s v="9:00-18:00"/>
    <s v="9:00-18:00"/>
    <d v="1899-12-30T08:52:48"/>
    <n v="10.29"/>
    <n v="91"/>
    <x v="2"/>
    <x v="2"/>
    <s v="CCS"/>
    <n v="2019"/>
    <s v="Yes"/>
    <n v="4.7"/>
    <n v="9"/>
    <s v="Monthly"/>
  </r>
  <r>
    <s v="EVS02602"/>
    <n v="41.949525000000001"/>
    <n v="-87.723222000000007"/>
    <s v="1979 Chicago Ave"/>
    <s v=" Chicago"/>
    <s v="United States"/>
    <s v="United States"/>
    <s v="North America"/>
    <s v="DC Fast Charger"/>
    <n v="0.17"/>
    <s v="6:00-22:00"/>
    <s v="6:00-22:00"/>
    <d v="1899-12-30T16:04:48"/>
    <n v="7.85"/>
    <n v="71"/>
    <x v="4"/>
    <x v="1"/>
    <s v="CHAdeMO"/>
    <n v="2017"/>
    <s v="Yes"/>
    <n v="4"/>
    <n v="10"/>
    <s v="Annually"/>
  </r>
  <r>
    <s v="EVS02611"/>
    <n v="-78.430442999999997"/>
    <n v="-168.490758"/>
    <s v="8842 Random Rd"/>
    <s v="Not Found"/>
    <s v="Not Found"/>
    <s v="Not Found"/>
    <s v="Not Found"/>
    <s v="DC Fast Charger"/>
    <n v="0.18"/>
    <s v="6:00-22:00"/>
    <s v="6:00-22:00"/>
    <d v="1899-12-30T16:04:48"/>
    <n v="13.86"/>
    <n v="82"/>
    <x v="1"/>
    <x v="3"/>
    <s v="CHAdeMO, Type 2"/>
    <n v="2021"/>
    <s v="No"/>
    <n v="4"/>
    <n v="6"/>
    <s v="Quarterly"/>
  </r>
  <r>
    <s v="EVS02615"/>
    <n v="13.891776999999999"/>
    <n v="100.53055000000001"/>
    <s v="6802 Bangkok Ave"/>
    <s v=" Bangkok"/>
    <s v="Thailand"/>
    <s v="Thailand"/>
    <s v="Asia"/>
    <s v="DC Fast Charger"/>
    <n v="0.33"/>
    <d v="2025-07-24T00:00:00"/>
    <s v="9.00-21.00"/>
    <d v="1900-01-11T00:00:00"/>
    <n v="15.59"/>
    <n v="22"/>
    <x v="1"/>
    <x v="1"/>
    <s v="Type 2"/>
    <n v="2019"/>
    <s v="Yes"/>
    <n v="4.2"/>
    <n v="2"/>
    <s v="Monthly"/>
  </r>
  <r>
    <s v="EVS02616"/>
    <n v="13.849225000000001"/>
    <n v="100.58859200000001"/>
    <s v="1983 Bangkok Ave"/>
    <s v=" Bangkok"/>
    <s v="Thailand"/>
    <s v="Thailand"/>
    <s v="Asia"/>
    <s v="DC Fast Charger"/>
    <n v="0.24"/>
    <s v="6:00-22:00"/>
    <s v="6:00-22:00"/>
    <d v="1899-12-30T16:04:48"/>
    <n v="7.11"/>
    <n v="25"/>
    <x v="4"/>
    <x v="3"/>
    <s v="Type 2, CHAdeMO"/>
    <n v="2022"/>
    <s v="Yes"/>
    <n v="4.5"/>
    <n v="5"/>
    <s v="Annually"/>
  </r>
  <r>
    <s v="EVS02621"/>
    <n v="89.125584000000003"/>
    <n v="-154.313444"/>
    <s v="6765 Random Rd"/>
    <s v="Not Found"/>
    <s v="Not Found"/>
    <s v="Not Found"/>
    <s v="Not Found"/>
    <s v="DC Fast Charger"/>
    <n v="0.21"/>
    <d v="2025-07-24T00:00:00"/>
    <s v="9.00-21.00"/>
    <d v="1900-01-11T00:00:00"/>
    <n v="14.62"/>
    <n v="99"/>
    <x v="4"/>
    <x v="3"/>
    <s v="CHAdeMO"/>
    <n v="2012"/>
    <s v="Yes"/>
    <n v="4.0999999999999996"/>
    <n v="9"/>
    <s v="Annually"/>
  </r>
  <r>
    <s v="EVS02623"/>
    <n v="41.897385"/>
    <n v="-87.743849999999995"/>
    <s v="2596 Chicago Ave"/>
    <s v=" Chicago"/>
    <s v="United States"/>
    <s v="United States"/>
    <s v="North America"/>
    <s v="DC Fast Charger"/>
    <n v="0.28999999999999998"/>
    <s v="9:00-18:00"/>
    <s v="9:00-18:00"/>
    <d v="1899-12-30T08:52:48"/>
    <n v="0.73"/>
    <n v="96"/>
    <x v="3"/>
    <x v="1"/>
    <s v="Type 2, CHAdeMO"/>
    <n v="2010"/>
    <s v="No"/>
    <n v="4.2"/>
    <n v="10"/>
    <s v="Quarterly"/>
  </r>
  <r>
    <s v="EVS02624"/>
    <n v="37.548904999999998"/>
    <n v="127.049229"/>
    <s v="3427 Seoul Ave"/>
    <s v=" Seoul"/>
    <s v="South Korea"/>
    <s v="South Korea"/>
    <s v="Asia"/>
    <s v="DC Fast Charger"/>
    <n v="0.2"/>
    <d v="2025-07-24T00:00:00"/>
    <s v="9.00-21.00"/>
    <d v="1900-01-11T00:00:00"/>
    <n v="1.38"/>
    <n v="35"/>
    <x v="3"/>
    <x v="1"/>
    <s v="CHAdeMO, CCS"/>
    <n v="2010"/>
    <s v="No"/>
    <n v="3.8"/>
    <n v="6"/>
    <s v="Monthly"/>
  </r>
  <r>
    <s v="EVS02634"/>
    <n v="41.918357"/>
    <n v="-87.615281999999993"/>
    <s v="508 Chicago Ave"/>
    <s v=" Chicago"/>
    <s v="United States"/>
    <s v="United States"/>
    <s v="North America"/>
    <s v="DC Fast Charger"/>
    <n v="0.36"/>
    <s v="9:00-18:00"/>
    <s v="9:00-18:00"/>
    <d v="1899-12-30T08:52:48"/>
    <n v="6.98"/>
    <n v="29"/>
    <x v="0"/>
    <x v="3"/>
    <s v="Type 2, CCS"/>
    <n v="2014"/>
    <s v="Yes"/>
    <n v="3.7"/>
    <n v="6"/>
    <s v="Quarterly"/>
  </r>
  <r>
    <s v="EVS02636"/>
    <n v="37.584156999999998"/>
    <n v="127.080997"/>
    <s v="1544 Seoul Ave"/>
    <s v=" Seoul"/>
    <s v="South Korea"/>
    <s v="South Korea"/>
    <s v="Asia"/>
    <s v="DC Fast Charger"/>
    <n v="0.45"/>
    <d v="2025-07-24T00:00:00"/>
    <s v="9.00-21.00"/>
    <d v="1900-01-11T00:00:00"/>
    <n v="15.75"/>
    <n v="54"/>
    <x v="1"/>
    <x v="1"/>
    <s v="CHAdeMO"/>
    <n v="2010"/>
    <s v="Yes"/>
    <n v="3.7"/>
    <n v="8"/>
    <s v="Quarterly"/>
  </r>
  <r>
    <s v="EVS02637"/>
    <n v="13.732232"/>
    <n v="100.507869"/>
    <s v="727 Bangkok Ave"/>
    <s v=" Bangkok"/>
    <s v="Thailand"/>
    <s v="Thailand"/>
    <s v="Asia"/>
    <s v="DC Fast Charger"/>
    <n v="0.39"/>
    <s v="9:00-18:00"/>
    <s v="9:00-18:00"/>
    <d v="1899-12-30T08:52:48"/>
    <n v="9.7100000000000009"/>
    <n v="30"/>
    <x v="3"/>
    <x v="2"/>
    <s v="CCS"/>
    <n v="2018"/>
    <s v="No"/>
    <n v="3.2"/>
    <n v="4"/>
    <s v="Quarterly"/>
  </r>
  <r>
    <s v="EVS02638"/>
    <n v="39.932119"/>
    <n v="116.33116800000001"/>
    <s v="7768 Beijing Ave"/>
    <s v=" Beijing"/>
    <s v="China"/>
    <s v="China"/>
    <s v="Asia"/>
    <s v="DC Fast Charger"/>
    <n v="0.3"/>
    <d v="2025-07-24T00:00:00"/>
    <s v="9.00-21.00"/>
    <d v="1900-01-11T00:00:00"/>
    <n v="18.16"/>
    <n v="90"/>
    <x v="1"/>
    <x v="3"/>
    <s v="Tesla"/>
    <n v="2022"/>
    <s v="Yes"/>
    <n v="3.4"/>
    <n v="6"/>
    <s v="Annually"/>
  </r>
  <r>
    <s v="EVS02639"/>
    <n v="39.889380000000003"/>
    <n v="116.217418"/>
    <s v="3985 Beijing Ave"/>
    <s v=" Beijing"/>
    <s v="China"/>
    <s v="China"/>
    <s v="Asia"/>
    <s v="DC Fast Charger"/>
    <n v="0.17"/>
    <s v="9:00-18:00"/>
    <s v="9:00-18:00"/>
    <d v="1899-12-30T08:52:48"/>
    <n v="9.66"/>
    <n v="52"/>
    <x v="1"/>
    <x v="3"/>
    <s v="Tesla, Type 2"/>
    <n v="2018"/>
    <s v="No"/>
    <n v="3.1"/>
    <n v="5"/>
    <s v="Quarterly"/>
  </r>
  <r>
    <s v="EVS02641"/>
    <n v="48.338965999999999"/>
    <n v="123.60341200000001"/>
    <s v="7297 Random Rd"/>
    <s v="Hulunbuir"/>
    <s v="China"/>
    <s v="China"/>
    <s v="Asia"/>
    <s v="DC Fast Charger"/>
    <n v="0.18"/>
    <d v="2025-07-24T00:00:00"/>
    <s v="9.00-21.00"/>
    <d v="1900-01-11T00:00:00"/>
    <n v="0.82"/>
    <n v="81"/>
    <x v="1"/>
    <x v="0"/>
    <s v="Type 2"/>
    <n v="2022"/>
    <s v="No"/>
    <n v="4"/>
    <n v="6"/>
    <s v="Monthly"/>
  </r>
  <r>
    <s v="EVS02643"/>
    <n v="19.528500999999999"/>
    <n v="-99.010728999999998"/>
    <s v="6832 Mexico City Ave"/>
    <s v=" Mexico City"/>
    <s v="Mexico"/>
    <s v="Mexico"/>
    <s v="North America"/>
    <s v="DC Fast Charger"/>
    <n v="0.12"/>
    <d v="2025-07-24T00:00:00"/>
    <s v="9.00-21.00"/>
    <d v="1900-01-11T00:00:00"/>
    <n v="12.17"/>
    <n v="59"/>
    <x v="4"/>
    <x v="1"/>
    <s v="Type 2, Tesla"/>
    <n v="2019"/>
    <s v="Yes"/>
    <n v="3.1"/>
    <n v="8"/>
    <s v="Monthly"/>
  </r>
  <r>
    <s v="EVS02651"/>
    <n v="6.5527749999999996"/>
    <n v="65.418301"/>
    <s v="8904 Random Rd"/>
    <s v="Error"/>
    <s v="Error"/>
    <s v="Error"/>
    <s v="Error"/>
    <s v="DC Fast Charger"/>
    <n v="0.43"/>
    <d v="2025-07-24T00:00:00"/>
    <s v="9.00-21.00"/>
    <d v="1900-01-11T00:00:00"/>
    <n v="2.4500000000000002"/>
    <n v="20"/>
    <x v="3"/>
    <x v="3"/>
    <s v="Type 2"/>
    <n v="2012"/>
    <s v="Yes"/>
    <n v="4.0999999999999996"/>
    <n v="9"/>
    <s v="Monthly"/>
  </r>
  <r>
    <s v="EVS02657"/>
    <n v="37.868889000000003"/>
    <n v="-122.41531500000001"/>
    <s v="1590 San Francisco Ave"/>
    <s v=" San Francisco"/>
    <s v="United States"/>
    <s v="United States"/>
    <s v="North America"/>
    <s v="DC Fast Charger"/>
    <n v="0.46"/>
    <s v="9:00-18:00"/>
    <s v="9:00-18:00"/>
    <d v="1899-12-30T08:52:48"/>
    <n v="7.53"/>
    <n v="23"/>
    <x v="3"/>
    <x v="1"/>
    <s v="Type 2, CHAdeMO"/>
    <n v="2014"/>
    <s v="No"/>
    <n v="4.7"/>
    <n v="5"/>
    <s v="Quarterly"/>
  </r>
  <r>
    <s v="EVS02658"/>
    <n v="37.664382000000003"/>
    <n v="126.917192"/>
    <s v="2970 Seoul Ave"/>
    <s v=" Seoul"/>
    <s v="South Korea"/>
    <s v="South Korea"/>
    <s v="Asia"/>
    <s v="DC Fast Charger"/>
    <n v="0.42"/>
    <d v="2025-07-24T00:00:00"/>
    <s v="9.00-21.00"/>
    <d v="1900-01-11T00:00:00"/>
    <n v="10.99"/>
    <n v="33"/>
    <x v="0"/>
    <x v="2"/>
    <s v="Tesla, Type 2"/>
    <n v="2012"/>
    <s v="Yes"/>
    <n v="3.5"/>
    <n v="1"/>
    <s v="Monthly"/>
  </r>
  <r>
    <s v="EVS02659"/>
    <n v="37.728534000000003"/>
    <n v="-122.46249"/>
    <s v="723 San Francisco Ave"/>
    <s v=" San Francisco"/>
    <s v="United States"/>
    <s v="United States"/>
    <s v="North America"/>
    <s v="DC Fast Charger"/>
    <n v="0.45"/>
    <d v="2025-07-24T00:00:00"/>
    <s v="9.00-21.00"/>
    <d v="1900-01-11T00:00:00"/>
    <n v="10.88"/>
    <n v="25"/>
    <x v="1"/>
    <x v="3"/>
    <s v="CCS"/>
    <n v="2021"/>
    <s v="No"/>
    <n v="4.9000000000000004"/>
    <n v="6"/>
    <s v="Annually"/>
  </r>
  <r>
    <s v="EVS02663"/>
    <n v="37.526636000000003"/>
    <n v="126.99152100000001"/>
    <s v="1593 Seoul Ave"/>
    <s v=" Seoul"/>
    <s v="South Korea"/>
    <s v="South Korea"/>
    <s v="Asia"/>
    <s v="DC Fast Charger"/>
    <n v="0.46"/>
    <d v="2025-07-24T00:00:00"/>
    <s v="9.00-21.00"/>
    <d v="1900-01-11T00:00:00"/>
    <n v="11.22"/>
    <n v="93"/>
    <x v="1"/>
    <x v="1"/>
    <s v="CCS, Type 2"/>
    <n v="2018"/>
    <s v="Yes"/>
    <n v="4.4000000000000004"/>
    <n v="5"/>
    <s v="Monthly"/>
  </r>
  <r>
    <s v="EVS02667"/>
    <n v="41.882683"/>
    <n v="-87.758088000000001"/>
    <s v="4296 Chicago Ave"/>
    <s v=" Chicago"/>
    <s v="United States"/>
    <s v="United States"/>
    <s v="North America"/>
    <s v="DC Fast Charger"/>
    <n v="0.18"/>
    <s v="9:00-18:00"/>
    <s v="9:00-18:00"/>
    <d v="1899-12-30T08:52:48"/>
    <n v="2.76"/>
    <n v="95"/>
    <x v="4"/>
    <x v="0"/>
    <s v="CCS"/>
    <n v="2023"/>
    <s v="Yes"/>
    <n v="4.4000000000000004"/>
    <n v="3"/>
    <s v="Annually"/>
  </r>
  <r>
    <s v="EVS02668"/>
    <n v="-23.623785999999999"/>
    <n v="-46.635339000000002"/>
    <s v="9174 SÃ£o Paulo Ave"/>
    <s v=" SÃ£o Paulo"/>
    <s v="Brazil"/>
    <s v="Brazil"/>
    <s v="South America"/>
    <s v="DC Fast Charger"/>
    <n v="0.33"/>
    <s v="9:00-18:00"/>
    <s v="9:00-18:00"/>
    <d v="1899-12-30T08:52:48"/>
    <n v="19.55"/>
    <n v="24"/>
    <x v="0"/>
    <x v="1"/>
    <s v="Type 2, CCS"/>
    <n v="2021"/>
    <s v="No"/>
    <n v="3.2"/>
    <n v="8"/>
    <s v="Monthly"/>
  </r>
  <r>
    <s v="EVS02670"/>
    <n v="39.991492999999998"/>
    <n v="116.455231"/>
    <s v="924 Beijing Ave"/>
    <s v=" Beijing"/>
    <s v="China"/>
    <s v="China"/>
    <s v="Asia"/>
    <s v="DC Fast Charger"/>
    <n v="0.22"/>
    <d v="2025-07-24T00:00:00"/>
    <s v="9.00-21.00"/>
    <d v="1900-01-11T00:00:00"/>
    <n v="13.27"/>
    <n v="17"/>
    <x v="2"/>
    <x v="2"/>
    <s v="Type 2, Tesla"/>
    <n v="2019"/>
    <s v="Yes"/>
    <n v="4"/>
    <n v="8"/>
    <s v="Quarterly"/>
  </r>
  <r>
    <s v="EVS02671"/>
    <n v="-84.928431000000003"/>
    <n v="-102.59048199999999"/>
    <s v="7218 Random Rd"/>
    <s v="Not Found"/>
    <s v="Not Found"/>
    <s v="Not Found"/>
    <s v="Not Found"/>
    <s v="DC Fast Charger"/>
    <n v="0.24"/>
    <s v="9:00-18:00"/>
    <s v="9:00-18:00"/>
    <d v="1899-12-30T08:52:48"/>
    <n v="18.670000000000002"/>
    <n v="38"/>
    <x v="0"/>
    <x v="0"/>
    <s v="CCS"/>
    <n v="2019"/>
    <s v="Yes"/>
    <n v="3.2"/>
    <n v="8"/>
    <s v="Annually"/>
  </r>
  <r>
    <s v="EVS02673"/>
    <n v="34.152461000000002"/>
    <n v="-118.388389"/>
    <s v="4171 Los Angeles Ave"/>
    <s v=" Los Angeles"/>
    <s v="United States"/>
    <s v="United States"/>
    <s v="North America"/>
    <s v="DC Fast Charger"/>
    <n v="0.38"/>
    <d v="2025-07-24T00:00:00"/>
    <s v="9.00-21.00"/>
    <d v="1900-01-11T00:00:00"/>
    <n v="17.73"/>
    <n v="65"/>
    <x v="0"/>
    <x v="2"/>
    <s v="Tesla"/>
    <n v="2021"/>
    <s v="No"/>
    <n v="3.9"/>
    <n v="4"/>
    <s v="Annually"/>
  </r>
  <r>
    <s v="EVS02675"/>
    <n v="41.896205999999999"/>
    <n v="-87.693921000000003"/>
    <s v="297 Chicago Ave"/>
    <s v=" Chicago"/>
    <s v="United States"/>
    <s v="United States"/>
    <s v="North America"/>
    <s v="DC Fast Charger"/>
    <n v="0.3"/>
    <d v="2025-07-24T00:00:00"/>
    <s v="9.00-21.00"/>
    <d v="1900-01-11T00:00:00"/>
    <n v="9.4700000000000006"/>
    <n v="45"/>
    <x v="2"/>
    <x v="1"/>
    <s v="CHAdeMO"/>
    <n v="2015"/>
    <s v="No"/>
    <n v="4.0999999999999996"/>
    <n v="6"/>
    <s v="Quarterly"/>
  </r>
  <r>
    <s v="EVS02676"/>
    <n v="34.066844000000003"/>
    <n v="-118.224774"/>
    <s v="733 Los Angeles Ave"/>
    <s v=" Los Angeles"/>
    <s v="United States"/>
    <s v="United States"/>
    <s v="North America"/>
    <s v="DC Fast Charger"/>
    <n v="0.11"/>
    <s v="6:00-22:00"/>
    <s v="6:00-22:00"/>
    <d v="1899-12-30T16:04:48"/>
    <n v="19.32"/>
    <n v="58"/>
    <x v="0"/>
    <x v="0"/>
    <s v="Type 2, Tesla"/>
    <n v="2015"/>
    <s v="No"/>
    <n v="3.3"/>
    <n v="6"/>
    <s v="Monthly"/>
  </r>
  <r>
    <s v="EVS02679"/>
    <n v="41.808146000000001"/>
    <n v="-87.673591999999999"/>
    <s v="2249 Chicago Ave"/>
    <s v=" Chicago"/>
    <s v="United States"/>
    <s v="United States"/>
    <s v="North America"/>
    <s v="DC Fast Charger"/>
    <n v="0.28999999999999998"/>
    <s v="9:00-18:00"/>
    <s v="9:00-18:00"/>
    <d v="1899-12-30T08:52:48"/>
    <n v="19.05"/>
    <n v="65"/>
    <x v="2"/>
    <x v="3"/>
    <s v="Tesla, CCS"/>
    <n v="2021"/>
    <s v="Yes"/>
    <n v="3.3"/>
    <n v="9"/>
    <s v="Monthly"/>
  </r>
  <r>
    <s v="EVS02682"/>
    <n v="-33.850150999999997"/>
    <n v="151.34202400000001"/>
    <s v="7561 Sydney Ave"/>
    <s v=" Sydney"/>
    <s v="Australia"/>
    <s v="Australia"/>
    <s v="Australia"/>
    <s v="DC Fast Charger"/>
    <n v="0.35"/>
    <s v="6:00-22:00"/>
    <s v="6:00-22:00"/>
    <d v="1899-12-30T16:04:48"/>
    <n v="11.3"/>
    <n v="54"/>
    <x v="1"/>
    <x v="2"/>
    <s v="CCS"/>
    <n v="2017"/>
    <s v="Yes"/>
    <n v="5"/>
    <n v="5"/>
    <s v="Monthly"/>
  </r>
  <r>
    <s v="EVS02684"/>
    <n v="52.530203"/>
    <n v="13.398759"/>
    <s v="8292 Berlin Ave"/>
    <s v=" Berlin"/>
    <s v="Germany"/>
    <s v="Germany"/>
    <s v="Europe"/>
    <s v="DC Fast Charger"/>
    <n v="0.18"/>
    <d v="2025-07-24T00:00:00"/>
    <s v="9.00-21.00"/>
    <d v="1900-01-11T00:00:00"/>
    <n v="19.850000000000001"/>
    <n v="40"/>
    <x v="4"/>
    <x v="2"/>
    <s v="Tesla"/>
    <n v="2022"/>
    <s v="Yes"/>
    <n v="4.8"/>
    <n v="5"/>
    <s v="Annually"/>
  </r>
  <r>
    <s v="EVS02685"/>
    <n v="52.423076999999999"/>
    <n v="13.489324999999999"/>
    <s v="6205 Berlin Ave"/>
    <s v=" Berlin"/>
    <s v="Germany"/>
    <s v="Germany"/>
    <s v="Europe"/>
    <s v="DC Fast Charger"/>
    <n v="0.33"/>
    <s v="6:00-22:00"/>
    <s v="6:00-22:00"/>
    <d v="1899-12-30T16:04:48"/>
    <n v="15.73"/>
    <n v="64"/>
    <x v="1"/>
    <x v="3"/>
    <s v="Type 2, CCS"/>
    <n v="2021"/>
    <s v="No"/>
    <n v="3.3"/>
    <n v="6"/>
    <s v="Annually"/>
  </r>
  <r>
    <s v="EVS02689"/>
    <n v="37.732185999999999"/>
    <n v="-122.357309"/>
    <s v="4986 San Francisco Ave"/>
    <s v=" San Francisco"/>
    <s v="United States"/>
    <s v="United States"/>
    <s v="North America"/>
    <s v="DC Fast Charger"/>
    <n v="0.2"/>
    <s v="9:00-18:00"/>
    <s v="9:00-18:00"/>
    <d v="1899-12-30T08:52:48"/>
    <n v="8.2200000000000006"/>
    <n v="99"/>
    <x v="1"/>
    <x v="2"/>
    <s v="CHAdeMO, Tesla"/>
    <n v="2023"/>
    <s v="Yes"/>
    <n v="3.2"/>
    <n v="1"/>
    <s v="Monthly"/>
  </r>
  <r>
    <s v="EVS02695"/>
    <n v="19.417632999999999"/>
    <n v="-99.126659000000004"/>
    <s v="4343 Mexico City Ave"/>
    <s v=" Mexico City"/>
    <s v="Mexico"/>
    <s v="Mexico"/>
    <s v="North America"/>
    <s v="DC Fast Charger"/>
    <n v="0.12"/>
    <s v="9:00-18:00"/>
    <s v="9:00-18:00"/>
    <d v="1899-12-30T08:52:48"/>
    <n v="11.39"/>
    <n v="86"/>
    <x v="2"/>
    <x v="0"/>
    <s v="CCS"/>
    <n v="2015"/>
    <s v="Yes"/>
    <n v="3.4"/>
    <n v="9"/>
    <s v="Annually"/>
  </r>
  <r>
    <s v="EVS02696"/>
    <n v="-33.880105999999998"/>
    <n v="18.570584"/>
    <s v="3712 Cape Town Ave"/>
    <s v=" Cape Town"/>
    <s v="South Africa"/>
    <s v="South Africa"/>
    <s v="Africa"/>
    <s v="DC Fast Charger"/>
    <n v="0.31"/>
    <s v="6:00-22:00"/>
    <s v="6:00-22:00"/>
    <d v="1899-12-30T16:04:48"/>
    <n v="6.52"/>
    <n v="71"/>
    <x v="4"/>
    <x v="0"/>
    <s v="Type 2"/>
    <n v="2017"/>
    <s v="No"/>
    <n v="3.1"/>
    <n v="6"/>
    <s v="Monthly"/>
  </r>
  <r>
    <s v="EVS02702"/>
    <n v="43.644424000000001"/>
    <n v="-79.383024000000006"/>
    <s v="6727 Toronto Ave"/>
    <s v=" Toronto"/>
    <s v="Canada"/>
    <s v="Canada"/>
    <s v="North America"/>
    <s v="DC Fast Charger"/>
    <n v="0.11"/>
    <s v="9:00-18:00"/>
    <s v="9:00-18:00"/>
    <d v="1899-12-30T08:52:48"/>
    <n v="5.32"/>
    <n v="72"/>
    <x v="4"/>
    <x v="0"/>
    <s v="Type 2, CCS"/>
    <n v="2015"/>
    <s v="No"/>
    <n v="3.9"/>
    <n v="4"/>
    <s v="Annually"/>
  </r>
  <r>
    <s v="EVS02709"/>
    <n v="55.880682"/>
    <n v="37.527290999999998"/>
    <s v="756 Moscow Ave"/>
    <s v=" Moscow"/>
    <s v="Russia"/>
    <s v="Russia"/>
    <s v="Europe"/>
    <s v="DC Fast Charger"/>
    <n v="0.24"/>
    <s v="9:00-18:00"/>
    <s v="9:00-18:00"/>
    <d v="1899-12-30T08:52:48"/>
    <n v="11.99"/>
    <n v="49"/>
    <x v="3"/>
    <x v="0"/>
    <s v="Type 2"/>
    <n v="2023"/>
    <s v="No"/>
    <n v="3.9"/>
    <n v="4"/>
    <s v="Annually"/>
  </r>
  <r>
    <s v="EVS02713"/>
    <n v="52.450462000000002"/>
    <n v="13.455456999999999"/>
    <s v="4805 Berlin Ave"/>
    <s v=" Berlin"/>
    <s v="Germany"/>
    <s v="Germany"/>
    <s v="Europe"/>
    <s v="DC Fast Charger"/>
    <n v="0.14000000000000001"/>
    <s v="6:00-22:00"/>
    <s v="6:00-22:00"/>
    <d v="1899-12-30T16:04:48"/>
    <n v="17.89"/>
    <n v="22"/>
    <x v="4"/>
    <x v="2"/>
    <s v="Tesla, CCS"/>
    <n v="2015"/>
    <s v="No"/>
    <n v="3.7"/>
    <n v="1"/>
    <s v="Annually"/>
  </r>
  <r>
    <s v="EVS02714"/>
    <n v="43.789057999999997"/>
    <n v="-79.308323000000001"/>
    <s v="850 Toronto Ave"/>
    <s v=" Toronto"/>
    <s v="Canada"/>
    <s v="Canada"/>
    <s v="North America"/>
    <s v="DC Fast Charger"/>
    <n v="0.28999999999999998"/>
    <s v="9:00-18:00"/>
    <s v="9:00-18:00"/>
    <d v="1899-12-30T08:52:48"/>
    <n v="13.5"/>
    <n v="43"/>
    <x v="1"/>
    <x v="1"/>
    <s v="Tesla, CCS"/>
    <n v="2015"/>
    <s v="No"/>
    <n v="4.7"/>
    <n v="2"/>
    <s v="Quarterly"/>
  </r>
  <r>
    <s v="EVS02723"/>
    <n v="19.527972999999999"/>
    <n v="-99.143439000000001"/>
    <s v="571 Mexico City Ave"/>
    <s v=" Mexico City"/>
    <s v="Mexico"/>
    <s v="Mexico"/>
    <s v="North America"/>
    <s v="DC Fast Charger"/>
    <n v="0.33"/>
    <s v="9:00-18:00"/>
    <s v="9:00-18:00"/>
    <d v="1899-12-30T08:52:48"/>
    <n v="4.34"/>
    <n v="12"/>
    <x v="4"/>
    <x v="1"/>
    <s v="Type 2, CCS"/>
    <n v="2013"/>
    <s v="No"/>
    <n v="3.2"/>
    <n v="9"/>
    <s v="Monthly"/>
  </r>
  <r>
    <s v="EVS02729"/>
    <n v="19.487627"/>
    <n v="-99.167719000000005"/>
    <s v="9753 Mexico City Ave"/>
    <s v=" Mexico City"/>
    <s v="Mexico"/>
    <s v="Mexico"/>
    <s v="North America"/>
    <s v="DC Fast Charger"/>
    <n v="0.34"/>
    <d v="2025-07-24T00:00:00"/>
    <s v="9.00-21.00"/>
    <d v="1900-01-11T00:00:00"/>
    <n v="11.96"/>
    <n v="77"/>
    <x v="1"/>
    <x v="3"/>
    <s v="Type 2, CHAdeMO"/>
    <n v="2020"/>
    <s v="No"/>
    <n v="4.8"/>
    <n v="3"/>
    <s v="Quarterly"/>
  </r>
  <r>
    <s v="EVS02746"/>
    <n v="34.176741"/>
    <n v="-118.265168"/>
    <s v="9738 Los Angeles Ave"/>
    <s v=" Los Angeles"/>
    <s v="United States"/>
    <s v="United States"/>
    <s v="North America"/>
    <s v="DC Fast Charger"/>
    <n v="0.45"/>
    <s v="6:00-22:00"/>
    <s v="6:00-22:00"/>
    <d v="1899-12-30T16:04:48"/>
    <n v="1.53"/>
    <n v="67"/>
    <x v="2"/>
    <x v="2"/>
    <s v="CCS"/>
    <n v="2018"/>
    <s v="Yes"/>
    <n v="3.6"/>
    <n v="1"/>
    <s v="Annually"/>
  </r>
  <r>
    <s v="EVS02747"/>
    <n v="55.746901000000001"/>
    <n v="37.654277999999998"/>
    <s v="9215 Moscow Ave"/>
    <s v=" Moscow"/>
    <s v="Russia"/>
    <s v="Russia"/>
    <s v="Europe"/>
    <s v="DC Fast Charger"/>
    <n v="0.12"/>
    <s v="9:00-18:00"/>
    <s v="9:00-18:00"/>
    <d v="1899-12-30T08:52:48"/>
    <n v="17.77"/>
    <n v="70"/>
    <x v="1"/>
    <x v="3"/>
    <s v="Tesla, CHAdeMO"/>
    <n v="2020"/>
    <s v="Yes"/>
    <n v="4"/>
    <n v="2"/>
    <s v="Monthly"/>
  </r>
  <r>
    <s v="EVS02749"/>
    <n v="41.965623999999998"/>
    <n v="-87.649420000000006"/>
    <s v="1252 Chicago Ave"/>
    <s v=" Chicago"/>
    <s v="United States"/>
    <s v="United States"/>
    <s v="North America"/>
    <s v="DC Fast Charger"/>
    <n v="0.23"/>
    <s v="9:00-18:00"/>
    <s v="9:00-18:00"/>
    <d v="1899-12-30T08:52:48"/>
    <n v="6.42"/>
    <n v="53"/>
    <x v="4"/>
    <x v="3"/>
    <s v="Tesla, Type 2"/>
    <n v="2023"/>
    <s v="No"/>
    <n v="4.3"/>
    <n v="6"/>
    <s v="Quarterly"/>
  </r>
  <r>
    <s v="EVS02752"/>
    <n v="19.478857000000001"/>
    <n v="-99.109402000000003"/>
    <s v="5070 Mexico City Ave"/>
    <s v=" Mexico City"/>
    <s v="Mexico"/>
    <s v="Mexico"/>
    <s v="North America"/>
    <s v="DC Fast Charger"/>
    <n v="0.27"/>
    <s v="6:00-22:00"/>
    <s v="6:00-22:00"/>
    <d v="1899-12-30T16:04:48"/>
    <n v="18.79"/>
    <n v="47"/>
    <x v="3"/>
    <x v="3"/>
    <s v="CCS, CHAdeMO"/>
    <n v="2014"/>
    <s v="No"/>
    <n v="3.1"/>
    <n v="6"/>
    <s v="Monthly"/>
  </r>
  <r>
    <s v="EVS02753"/>
    <n v="55.864837999999999"/>
    <n v="37.582799000000001"/>
    <s v="8998 Moscow Ave"/>
    <s v=" Moscow"/>
    <s v="Russia"/>
    <s v="Russia"/>
    <s v="Europe"/>
    <s v="DC Fast Charger"/>
    <n v="0.33"/>
    <s v="9:00-18:00"/>
    <s v="9:00-18:00"/>
    <d v="1899-12-30T08:52:48"/>
    <n v="8.52"/>
    <n v="98"/>
    <x v="0"/>
    <x v="2"/>
    <s v="Tesla, CCS"/>
    <n v="2023"/>
    <s v="No"/>
    <n v="4.8"/>
    <n v="2"/>
    <s v="Annually"/>
  </r>
  <r>
    <s v="EVS02754"/>
    <n v="52.579251999999997"/>
    <n v="13.375560999999999"/>
    <s v="5297 Berlin Ave"/>
    <s v=" Berlin"/>
    <s v="Germany"/>
    <s v="Germany"/>
    <s v="Europe"/>
    <s v="DC Fast Charger"/>
    <n v="0.45"/>
    <d v="2025-07-24T00:00:00"/>
    <s v="9.00-21.00"/>
    <d v="1900-01-11T00:00:00"/>
    <n v="10.38"/>
    <n v="61"/>
    <x v="4"/>
    <x v="3"/>
    <s v="Type 2, CHAdeMO"/>
    <n v="2012"/>
    <s v="Yes"/>
    <n v="4.2"/>
    <n v="6"/>
    <s v="Annually"/>
  </r>
  <r>
    <s v="EVS02757"/>
    <n v="37.535665999999999"/>
    <n v="127.059336"/>
    <s v="5253 Seoul Ave"/>
    <s v=" Seoul"/>
    <s v="South Korea"/>
    <s v="South Korea"/>
    <s v="Asia"/>
    <s v="DC Fast Charger"/>
    <n v="0.48"/>
    <s v="6:00-22:00"/>
    <s v="6:00-22:00"/>
    <d v="1899-12-30T16:04:48"/>
    <n v="13.99"/>
    <n v="26"/>
    <x v="4"/>
    <x v="3"/>
    <s v="CCS, Tesla"/>
    <n v="2011"/>
    <s v="No"/>
    <n v="4.9000000000000004"/>
    <n v="5"/>
    <s v="Monthly"/>
  </r>
  <r>
    <s v="EVS02758"/>
    <n v="37.609986999999997"/>
    <n v="127.005702"/>
    <s v="2456 Seoul Ave"/>
    <s v=" Seoul"/>
    <s v="South Korea"/>
    <s v="South Korea"/>
    <s v="Asia"/>
    <s v="DC Fast Charger"/>
    <n v="0.48"/>
    <d v="2025-07-24T00:00:00"/>
    <s v="9.00-21.00"/>
    <d v="1900-01-11T00:00:00"/>
    <n v="1.57"/>
    <n v="75"/>
    <x v="0"/>
    <x v="1"/>
    <s v="CHAdeMO, Tesla"/>
    <n v="2013"/>
    <s v="No"/>
    <n v="5"/>
    <n v="7"/>
    <s v="Monthly"/>
  </r>
  <r>
    <s v="EVS02765"/>
    <n v="43.692898999999997"/>
    <n v="-79.491992999999994"/>
    <s v="3931 Toronto Ave"/>
    <s v=" Toronto"/>
    <s v="Canada"/>
    <s v="Canada"/>
    <s v="North America"/>
    <s v="DC Fast Charger"/>
    <n v="0.16"/>
    <d v="2025-07-24T00:00:00"/>
    <s v="9.00-21.00"/>
    <d v="1900-01-11T00:00:00"/>
    <n v="3.7"/>
    <n v="18"/>
    <x v="0"/>
    <x v="2"/>
    <s v="CCS, Tesla"/>
    <n v="2011"/>
    <s v="Yes"/>
    <n v="3.3"/>
    <n v="2"/>
    <s v="Annually"/>
  </r>
  <r>
    <s v="EVS02770"/>
    <n v="37.793171999999998"/>
    <n v="-122.322576"/>
    <s v="9693 San Francisco Ave"/>
    <s v=" San Francisco"/>
    <s v="United States"/>
    <s v="United States"/>
    <s v="North America"/>
    <s v="DC Fast Charger"/>
    <n v="0.26"/>
    <d v="2025-07-24T00:00:00"/>
    <s v="9.00-21.00"/>
    <d v="1900-01-11T00:00:00"/>
    <n v="1.8"/>
    <n v="97"/>
    <x v="3"/>
    <x v="2"/>
    <s v="Type 2, CHAdeMO"/>
    <n v="2022"/>
    <s v="Yes"/>
    <n v="4.5999999999999996"/>
    <n v="2"/>
    <s v="Quarterly"/>
  </r>
  <r>
    <s v="EVS02773"/>
    <n v="-23.668165999999999"/>
    <n v="-46.653419"/>
    <s v="616 SÃ£o Paulo Ave"/>
    <s v=" SÃ£o Paulo"/>
    <s v="Brazil"/>
    <s v="Brazil"/>
    <s v="South America"/>
    <s v="DC Fast Charger"/>
    <n v="0.3"/>
    <d v="2025-07-24T00:00:00"/>
    <s v="9.00-21.00"/>
    <d v="1900-01-11T00:00:00"/>
    <n v="1.34"/>
    <n v="57"/>
    <x v="1"/>
    <x v="3"/>
    <s v="Tesla, CHAdeMO"/>
    <n v="2010"/>
    <s v="No"/>
    <n v="3.5"/>
    <n v="5"/>
    <s v="Quarterly"/>
  </r>
  <r>
    <s v="EVS02776"/>
    <n v="-33.736026000000003"/>
    <n v="151.24144100000001"/>
    <s v="5820 Sydney Ave"/>
    <s v=" Sydney"/>
    <s v="Australia"/>
    <s v="Australia"/>
    <s v="Australia"/>
    <s v="DC Fast Charger"/>
    <n v="0.28999999999999998"/>
    <s v="9:00-18:00"/>
    <s v="9:00-18:00"/>
    <d v="1899-12-30T08:52:48"/>
    <n v="9.7799999999999994"/>
    <n v="20"/>
    <x v="1"/>
    <x v="1"/>
    <s v="Tesla, Type 2"/>
    <n v="2017"/>
    <s v="No"/>
    <n v="4.0999999999999996"/>
    <n v="3"/>
    <s v="Annually"/>
  </r>
  <r>
    <s v="EVS02778"/>
    <n v="37.891533000000003"/>
    <n v="-122.30546"/>
    <s v="322 San Francisco Ave"/>
    <s v=" San Francisco"/>
    <s v="United States"/>
    <s v="United States"/>
    <s v="North America"/>
    <s v="DC Fast Charger"/>
    <n v="0.34"/>
    <d v="2025-07-24T00:00:00"/>
    <s v="9.00-21.00"/>
    <d v="1900-01-11T00:00:00"/>
    <n v="10.119999999999999"/>
    <n v="30"/>
    <x v="4"/>
    <x v="2"/>
    <s v="Tesla"/>
    <n v="2023"/>
    <s v="Yes"/>
    <n v="4.2"/>
    <n v="10"/>
    <s v="Monthly"/>
  </r>
  <r>
    <s v="EVS02781"/>
    <n v="81.182997"/>
    <n v="115.551929"/>
    <s v="1435 Random Rd"/>
    <s v="Not Found"/>
    <s v="Not Found"/>
    <s v="Not Found"/>
    <s v="Not Found"/>
    <s v="DC Fast Charger"/>
    <n v="0.28000000000000003"/>
    <d v="2025-07-24T00:00:00"/>
    <s v="9.00-21.00"/>
    <d v="1900-01-11T00:00:00"/>
    <n v="0.52"/>
    <n v="63"/>
    <x v="1"/>
    <x v="2"/>
    <s v="CHAdeMO"/>
    <n v="2010"/>
    <s v="Yes"/>
    <n v="3.7"/>
    <n v="4"/>
    <s v="Monthly"/>
  </r>
  <r>
    <s v="EVS02785"/>
    <n v="37.569676999999999"/>
    <n v="126.93987199999999"/>
    <s v="2754 Seoul Ave"/>
    <s v=" Seoul"/>
    <s v="South Korea"/>
    <s v="South Korea"/>
    <s v="Asia"/>
    <s v="DC Fast Charger"/>
    <n v="0.16"/>
    <d v="2025-07-24T00:00:00"/>
    <s v="9.00-21.00"/>
    <d v="1900-01-11T00:00:00"/>
    <n v="14.49"/>
    <n v="61"/>
    <x v="1"/>
    <x v="2"/>
    <s v="CCS"/>
    <n v="2014"/>
    <s v="Yes"/>
    <n v="4.4000000000000004"/>
    <n v="10"/>
    <s v="Quarterly"/>
  </r>
  <r>
    <s v="EVS02790"/>
    <n v="37.818995999999999"/>
    <n v="-122.339918"/>
    <s v="7215 San Francisco Ave"/>
    <s v=" San Francisco"/>
    <s v="United States"/>
    <s v="United States"/>
    <s v="North America"/>
    <s v="DC Fast Charger"/>
    <n v="0.17"/>
    <s v="9:00-18:00"/>
    <s v="9:00-18:00"/>
    <d v="1899-12-30T08:52:48"/>
    <n v="2.27"/>
    <n v="94"/>
    <x v="3"/>
    <x v="1"/>
    <s v="Tesla"/>
    <n v="2019"/>
    <s v="Yes"/>
    <n v="4.0999999999999996"/>
    <n v="10"/>
    <s v="Annually"/>
  </r>
  <r>
    <s v="EVS02791"/>
    <n v="-6.1637649999999997"/>
    <n v="93.162571"/>
    <s v="2261 Random Rd"/>
    <s v="Error"/>
    <s v="Error"/>
    <s v="Error"/>
    <s v="Error"/>
    <s v="DC Fast Charger"/>
    <n v="0.37"/>
    <d v="2025-07-24T00:00:00"/>
    <s v="9.00-21.00"/>
    <d v="1900-01-11T00:00:00"/>
    <n v="14.75"/>
    <n v="73"/>
    <x v="2"/>
    <x v="0"/>
    <s v="Tesla"/>
    <n v="2018"/>
    <s v="Yes"/>
    <n v="4.7"/>
    <n v="10"/>
    <s v="Monthly"/>
  </r>
  <r>
    <s v="EVS02792"/>
    <n v="13.877319999999999"/>
    <n v="100.476308"/>
    <s v="9878 Bangkok Ave"/>
    <s v=" Bangkok"/>
    <s v="Thailand"/>
    <s v="Thailand"/>
    <s v="Asia"/>
    <s v="DC Fast Charger"/>
    <n v="0.2"/>
    <d v="2025-07-24T00:00:00"/>
    <s v="9.00-21.00"/>
    <d v="1900-01-11T00:00:00"/>
    <n v="10.9"/>
    <n v="62"/>
    <x v="4"/>
    <x v="3"/>
    <s v="CCS, Type 2"/>
    <n v="2015"/>
    <s v="Yes"/>
    <n v="4.2"/>
    <n v="1"/>
    <s v="Annually"/>
  </r>
  <r>
    <s v="EVS02798"/>
    <n v="-23.579720999999999"/>
    <n v="-46.602462000000003"/>
    <s v="1935 SÃ£o Paulo Ave"/>
    <s v=" SÃ£o Paulo"/>
    <s v="Brazil"/>
    <s v="Brazil"/>
    <s v="South America"/>
    <s v="DC Fast Charger"/>
    <n v="0.32"/>
    <s v="9:00-18:00"/>
    <s v="9:00-18:00"/>
    <d v="1899-12-30T08:52:48"/>
    <n v="9.76"/>
    <n v="67"/>
    <x v="2"/>
    <x v="1"/>
    <s v="CCS"/>
    <n v="2020"/>
    <s v="Yes"/>
    <n v="4.5"/>
    <n v="3"/>
    <s v="Annually"/>
  </r>
  <r>
    <s v="EVS02801"/>
    <n v="-58.485289000000002"/>
    <n v="-85.370754000000005"/>
    <s v="6212 Random Rd"/>
    <s v="Error"/>
    <s v="Error"/>
    <s v="Error"/>
    <s v="Error"/>
    <s v="DC Fast Charger"/>
    <n v="0.49"/>
    <s v="6:00-22:00"/>
    <s v="6:00-22:00"/>
    <d v="1899-12-30T16:04:48"/>
    <n v="14.64"/>
    <n v="61"/>
    <x v="3"/>
    <x v="1"/>
    <s v="CHAdeMO, Type 2"/>
    <n v="2019"/>
    <s v="Yes"/>
    <n v="4"/>
    <n v="7"/>
    <s v="Monthly"/>
  </r>
  <r>
    <s v="EVS02805"/>
    <n v="41.943100000000001"/>
    <n v="-87.666256000000004"/>
    <s v="690 Chicago Ave"/>
    <s v=" Chicago"/>
    <s v="United States"/>
    <s v="United States"/>
    <s v="North America"/>
    <s v="DC Fast Charger"/>
    <n v="0.32"/>
    <d v="2025-07-24T00:00:00"/>
    <s v="9.00-21.00"/>
    <d v="1900-01-11T00:00:00"/>
    <n v="9.19"/>
    <n v="34"/>
    <x v="0"/>
    <x v="3"/>
    <s v="CHAdeMO"/>
    <n v="2021"/>
    <s v="No"/>
    <n v="3.8"/>
    <n v="1"/>
    <s v="Quarterly"/>
  </r>
  <r>
    <s v="EVS02810"/>
    <n v="25.321597000000001"/>
    <n v="55.256801000000003"/>
    <s v="2398 Dubai Ave"/>
    <s v=" Dubai"/>
    <s v="United Arab Emirates"/>
    <s v="United Arab Emirates"/>
    <s v="Asia"/>
    <s v="DC Fast Charger"/>
    <n v="0.17"/>
    <d v="2025-07-24T00:00:00"/>
    <s v="9.00-21.00"/>
    <d v="1900-01-11T00:00:00"/>
    <n v="7.57"/>
    <n v="87"/>
    <x v="3"/>
    <x v="0"/>
    <s v="Type 2, Tesla"/>
    <n v="2017"/>
    <s v="No"/>
    <n v="4.0999999999999996"/>
    <n v="8"/>
    <s v="Quarterly"/>
  </r>
  <r>
    <s v="EVS02813"/>
    <n v="-23.541446000000001"/>
    <n v="-46.639558999999998"/>
    <s v="2750 SÃ£o Paulo Ave"/>
    <s v=" SÃ£o Paulo"/>
    <s v="Brazil"/>
    <s v="Brazil"/>
    <s v="South America"/>
    <s v="DC Fast Charger"/>
    <n v="0.24"/>
    <s v="6:00-22:00"/>
    <s v="6:00-22:00"/>
    <d v="1899-12-30T16:04:48"/>
    <n v="13.91"/>
    <n v="55"/>
    <x v="2"/>
    <x v="1"/>
    <s v="Tesla, CHAdeMO"/>
    <n v="2015"/>
    <s v="No"/>
    <n v="3.3"/>
    <n v="3"/>
    <s v="Monthly"/>
  </r>
  <r>
    <s v="EVS02816"/>
    <n v="19.488810000000001"/>
    <n v="-99.155963999999997"/>
    <s v="6380 Mexico City Ave"/>
    <s v=" Mexico City"/>
    <s v="Mexico"/>
    <s v="Mexico"/>
    <s v="North America"/>
    <s v="DC Fast Charger"/>
    <n v="0.25"/>
    <d v="2025-07-24T00:00:00"/>
    <s v="9.00-21.00"/>
    <d v="1900-01-11T00:00:00"/>
    <n v="10.11"/>
    <n v="98"/>
    <x v="3"/>
    <x v="0"/>
    <s v="CCS, Type 2"/>
    <n v="2013"/>
    <s v="No"/>
    <n v="3.3"/>
    <n v="7"/>
    <s v="Annually"/>
  </r>
  <r>
    <s v="EVS02817"/>
    <n v="-33.888781999999999"/>
    <n v="18.533366000000001"/>
    <s v="5536 Cape Town Ave"/>
    <s v=" Cape Town"/>
    <s v="South Africa"/>
    <s v="South Africa"/>
    <s v="Africa"/>
    <s v="DC Fast Charger"/>
    <n v="0.37"/>
    <d v="2025-07-24T00:00:00"/>
    <s v="9.00-21.00"/>
    <d v="1900-01-11T00:00:00"/>
    <n v="15.83"/>
    <n v="97"/>
    <x v="3"/>
    <x v="0"/>
    <s v="CHAdeMO, CCS"/>
    <n v="2010"/>
    <s v="Yes"/>
    <n v="4.2"/>
    <n v="7"/>
    <s v="Quarterly"/>
  </r>
  <r>
    <s v="EVS02821"/>
    <n v="-19.019487999999999"/>
    <n v="159.04084599999999"/>
    <s v="6477 Random Rd"/>
    <n v="0"/>
    <s v="Not Found"/>
    <s v="Not Found"/>
    <s v="Not Found"/>
    <s v="DC Fast Charger"/>
    <n v="0.32"/>
    <d v="2025-07-24T00:00:00"/>
    <s v="9.00-21.00"/>
    <d v="1900-01-11T00:00:00"/>
    <n v="16.39"/>
    <n v="11"/>
    <x v="4"/>
    <x v="2"/>
    <s v="CCS"/>
    <n v="2019"/>
    <s v="No"/>
    <n v="3.8"/>
    <n v="7"/>
    <s v="Quarterly"/>
  </r>
  <r>
    <s v="EVS02826"/>
    <n v="37.557428999999999"/>
    <n v="127.076876"/>
    <s v="4030 Seoul Ave"/>
    <s v=" Seoul"/>
    <s v="South Korea"/>
    <s v="South Korea"/>
    <s v="Asia"/>
    <s v="DC Fast Charger"/>
    <n v="0.39"/>
    <s v="6:00-22:00"/>
    <s v="6:00-22:00"/>
    <d v="1899-12-30T16:04:48"/>
    <n v="7.79"/>
    <n v="27"/>
    <x v="2"/>
    <x v="3"/>
    <s v="Type 2, CCS"/>
    <n v="2019"/>
    <s v="No"/>
    <n v="4.5"/>
    <n v="5"/>
    <s v="Annually"/>
  </r>
  <r>
    <s v="EVS02829"/>
    <n v="-33.830503"/>
    <n v="18.538734999999999"/>
    <s v="4110 Cape Town Ave"/>
    <s v=" Cape Town"/>
    <s v="South Africa"/>
    <s v="South Africa"/>
    <s v="Africa"/>
    <s v="DC Fast Charger"/>
    <n v="0.25"/>
    <s v="9:00-18:00"/>
    <s v="9:00-18:00"/>
    <d v="1899-12-30T08:52:48"/>
    <n v="7.95"/>
    <n v="64"/>
    <x v="2"/>
    <x v="2"/>
    <s v="Tesla, CHAdeMO"/>
    <n v="2012"/>
    <s v="Yes"/>
    <n v="3.6"/>
    <n v="5"/>
    <s v="Annually"/>
  </r>
  <r>
    <s v="EVS02838"/>
    <n v="-33.792140000000003"/>
    <n v="151.32767799999999"/>
    <s v="2322 Sydney Ave"/>
    <s v=" Sydney"/>
    <s v="Australia"/>
    <s v="Australia"/>
    <s v="Australia"/>
    <s v="DC Fast Charger"/>
    <n v="0.23"/>
    <s v="6:00-22:00"/>
    <s v="6:00-22:00"/>
    <d v="1899-12-30T16:04:48"/>
    <n v="8.56"/>
    <n v="99"/>
    <x v="1"/>
    <x v="0"/>
    <s v="Type 2"/>
    <n v="2021"/>
    <s v="No"/>
    <n v="3.5"/>
    <n v="4"/>
    <s v="Monthly"/>
  </r>
  <r>
    <s v="EVS02841"/>
    <n v="-87.120773999999997"/>
    <n v="41.186121999999997"/>
    <s v="7960 Random Rd"/>
    <s v="Not Found"/>
    <s v="Not Found"/>
    <s v="Not Found"/>
    <s v="Not Found"/>
    <s v="DC Fast Charger"/>
    <n v="0.35"/>
    <d v="2025-07-24T00:00:00"/>
    <s v="9.00-21.00"/>
    <d v="1900-01-11T00:00:00"/>
    <n v="19.11"/>
    <n v="35"/>
    <x v="2"/>
    <x v="0"/>
    <s v="CHAdeMO"/>
    <n v="2022"/>
    <s v="Yes"/>
    <n v="4.3"/>
    <n v="2"/>
    <s v="Quarterly"/>
  </r>
  <r>
    <s v="EVS02843"/>
    <n v="34.051701999999999"/>
    <n v="-118.223218"/>
    <s v="2613 Los Angeles Ave"/>
    <s v=" Los Angeles"/>
    <s v="United States"/>
    <s v="United States"/>
    <s v="North America"/>
    <s v="DC Fast Charger"/>
    <n v="0.13"/>
    <s v="9:00-18:00"/>
    <s v="9:00-18:00"/>
    <d v="1899-12-30T08:52:48"/>
    <n v="15.68"/>
    <n v="39"/>
    <x v="1"/>
    <x v="1"/>
    <s v="CHAdeMO"/>
    <n v="2017"/>
    <s v="Yes"/>
    <n v="5"/>
    <n v="6"/>
    <s v="Annually"/>
  </r>
  <r>
    <s v="EVS02844"/>
    <n v="37.505538000000001"/>
    <n v="126.92750100000001"/>
    <s v="4608 Seoul Ave"/>
    <s v=" Seoul"/>
    <s v="South Korea"/>
    <s v="South Korea"/>
    <s v="Asia"/>
    <s v="DC Fast Charger"/>
    <n v="0.37"/>
    <s v="6:00-22:00"/>
    <s v="6:00-22:00"/>
    <d v="1899-12-30T16:04:48"/>
    <n v="1.52"/>
    <n v="45"/>
    <x v="0"/>
    <x v="1"/>
    <s v="CCS"/>
    <n v="2020"/>
    <s v="Yes"/>
    <n v="4.3"/>
    <n v="3"/>
    <s v="Monthly"/>
  </r>
  <r>
    <s v="EVS02845"/>
    <n v="13.736148999999999"/>
    <n v="100.42898099999999"/>
    <s v="2158 Bangkok Ave"/>
    <s v=" Bangkok"/>
    <s v="Thailand"/>
    <s v="Thailand"/>
    <s v="Asia"/>
    <s v="DC Fast Charger"/>
    <n v="0.32"/>
    <d v="2025-07-24T00:00:00"/>
    <s v="9.00-21.00"/>
    <d v="1900-01-11T00:00:00"/>
    <n v="16.29"/>
    <n v="28"/>
    <x v="4"/>
    <x v="1"/>
    <s v="Type 2"/>
    <n v="2012"/>
    <s v="No"/>
    <n v="4.3"/>
    <n v="4"/>
    <s v="Annually"/>
  </r>
  <r>
    <s v="EVS02846"/>
    <n v="52.560723000000003"/>
    <n v="13.423978999999999"/>
    <s v="8468 Berlin Ave"/>
    <s v=" Berlin"/>
    <s v="Germany"/>
    <s v="Germany"/>
    <s v="Europe"/>
    <s v="DC Fast Charger"/>
    <n v="0.39"/>
    <s v="6:00-22:00"/>
    <s v="6:00-22:00"/>
    <d v="1899-12-30T16:04:48"/>
    <n v="15.93"/>
    <n v="37"/>
    <x v="3"/>
    <x v="2"/>
    <s v="Type 2"/>
    <n v="2013"/>
    <s v="No"/>
    <n v="3.7"/>
    <n v="4"/>
    <s v="Quarterly"/>
  </r>
  <r>
    <s v="EVS02847"/>
    <n v="13.809621999999999"/>
    <n v="100.502306"/>
    <s v="5217 Bangkok Ave"/>
    <s v=" Bangkok"/>
    <s v="Thailand"/>
    <s v="Thailand"/>
    <s v="Asia"/>
    <s v="DC Fast Charger"/>
    <n v="0.3"/>
    <s v="6:00-22:00"/>
    <s v="6:00-22:00"/>
    <d v="1899-12-30T16:04:48"/>
    <n v="16.420000000000002"/>
    <n v="82"/>
    <x v="0"/>
    <x v="1"/>
    <s v="Tesla, CCS"/>
    <n v="2015"/>
    <s v="No"/>
    <n v="4.2"/>
    <n v="2"/>
    <s v="Quarterly"/>
  </r>
  <r>
    <s v="EVS02848"/>
    <n v="13.860483"/>
    <n v="100.472167"/>
    <s v="8810 Bangkok Ave"/>
    <s v=" Bangkok"/>
    <s v="Thailand"/>
    <s v="Thailand"/>
    <s v="Asia"/>
    <s v="DC Fast Charger"/>
    <n v="0.12"/>
    <s v="6:00-22:00"/>
    <s v="6:00-22:00"/>
    <d v="1899-12-30T16:04:48"/>
    <n v="12.72"/>
    <n v="34"/>
    <x v="3"/>
    <x v="3"/>
    <s v="CHAdeMO"/>
    <n v="2017"/>
    <s v="No"/>
    <n v="4"/>
    <n v="8"/>
    <s v="Quarterly"/>
  </r>
  <r>
    <s v="EVS02853"/>
    <n v="34.175665000000002"/>
    <n v="-118.348241"/>
    <s v="2163 Los Angeles Ave"/>
    <s v=" Los Angeles"/>
    <s v="United States"/>
    <s v="United States"/>
    <s v="North America"/>
    <s v="DC Fast Charger"/>
    <n v="0.34"/>
    <s v="6:00-22:00"/>
    <s v="6:00-22:00"/>
    <d v="1899-12-30T16:04:48"/>
    <n v="5.17"/>
    <n v="57"/>
    <x v="3"/>
    <x v="2"/>
    <s v="Tesla"/>
    <n v="2011"/>
    <s v="No"/>
    <n v="4.2"/>
    <n v="1"/>
    <s v="Annually"/>
  </r>
  <r>
    <s v="EVS02858"/>
    <n v="39.855462000000003"/>
    <n v="116.21359699999999"/>
    <s v="3467 Beijing Ave"/>
    <s v=" Beijing"/>
    <s v="China"/>
    <s v="China"/>
    <s v="Asia"/>
    <s v="DC Fast Charger"/>
    <n v="0.2"/>
    <s v="6:00-22:00"/>
    <s v="6:00-22:00"/>
    <d v="1899-12-30T16:04:48"/>
    <n v="15.36"/>
    <n v="90"/>
    <x v="0"/>
    <x v="2"/>
    <s v="CCS"/>
    <n v="2023"/>
    <s v="Yes"/>
    <n v="4.3"/>
    <n v="6"/>
    <s v="Quarterly"/>
  </r>
  <r>
    <s v="EVS02859"/>
    <n v="52.463791000000001"/>
    <n v="13.329107"/>
    <s v="4246 Berlin Ave"/>
    <s v=" Berlin"/>
    <s v="Germany"/>
    <s v="Germany"/>
    <s v="Europe"/>
    <s v="DC Fast Charger"/>
    <n v="0.43"/>
    <s v="6:00-22:00"/>
    <s v="6:00-22:00"/>
    <d v="1899-12-30T16:04:48"/>
    <n v="1.52"/>
    <n v="53"/>
    <x v="4"/>
    <x v="1"/>
    <s v="Tesla"/>
    <n v="2015"/>
    <s v="Yes"/>
    <n v="4.9000000000000004"/>
    <n v="2"/>
    <s v="Quarterly"/>
  </r>
  <r>
    <s v="EVS02872"/>
    <n v="25.248484999999999"/>
    <n v="55.218663999999997"/>
    <s v="915 Dubai Ave"/>
    <s v=" Dubai"/>
    <s v="United Arab Emirates"/>
    <s v="United Arab Emirates"/>
    <s v="Asia"/>
    <s v="DC Fast Charger"/>
    <n v="0.43"/>
    <d v="2025-07-24T00:00:00"/>
    <s v="9.00-21.00"/>
    <d v="1900-01-11T00:00:00"/>
    <n v="13.82"/>
    <n v="26"/>
    <x v="0"/>
    <x v="2"/>
    <s v="Type 2, Tesla"/>
    <n v="2021"/>
    <s v="Yes"/>
    <n v="4.4000000000000004"/>
    <n v="9"/>
    <s v="Quarterly"/>
  </r>
  <r>
    <s v="EVS02875"/>
    <n v="37.886195000000001"/>
    <n v="-122.37859899999999"/>
    <s v="4967 San Francisco Ave"/>
    <s v=" San Francisco"/>
    <s v="United States"/>
    <s v="United States"/>
    <s v="North America"/>
    <s v="DC Fast Charger"/>
    <n v="0.42"/>
    <s v="6:00-22:00"/>
    <s v="6:00-22:00"/>
    <d v="1899-12-30T16:04:48"/>
    <n v="6.42"/>
    <n v="10"/>
    <x v="2"/>
    <x v="2"/>
    <s v="Type 2"/>
    <n v="2017"/>
    <s v="Yes"/>
    <n v="4.8"/>
    <n v="5"/>
    <s v="Quarterly"/>
  </r>
  <r>
    <s v="EVS02876"/>
    <n v="-23.602055"/>
    <n v="-46.598280000000003"/>
    <s v="6326 SÃ£o Paulo Ave"/>
    <s v=" SÃ£o Paulo"/>
    <s v="Brazil"/>
    <s v="Brazil"/>
    <s v="South America"/>
    <s v="DC Fast Charger"/>
    <n v="0.19"/>
    <s v="6:00-22:00"/>
    <s v="6:00-22:00"/>
    <d v="1899-12-30T16:04:48"/>
    <n v="7.11"/>
    <n v="47"/>
    <x v="1"/>
    <x v="3"/>
    <s v="CCS"/>
    <n v="2010"/>
    <s v="No"/>
    <n v="4.3"/>
    <n v="6"/>
    <s v="Quarterly"/>
  </r>
  <r>
    <s v="EVS02879"/>
    <n v="13.832495"/>
    <n v="100.437911"/>
    <s v="366 Bangkok Ave"/>
    <s v=" Bangkok"/>
    <s v="Thailand"/>
    <s v="Thailand"/>
    <s v="Asia"/>
    <s v="DC Fast Charger"/>
    <n v="0.47"/>
    <d v="2025-07-24T00:00:00"/>
    <s v="9.00-21.00"/>
    <d v="1900-01-11T00:00:00"/>
    <n v="14.88"/>
    <n v="43"/>
    <x v="1"/>
    <x v="0"/>
    <s v="Tesla"/>
    <n v="2017"/>
    <s v="Yes"/>
    <n v="4.4000000000000004"/>
    <n v="9"/>
    <s v="Annually"/>
  </r>
  <r>
    <s v="EVS02881"/>
    <n v="-13.927406"/>
    <n v="64.080549000000005"/>
    <s v="6449 Random Rd"/>
    <s v="Error"/>
    <s v="Error"/>
    <s v="Error"/>
    <s v="Error"/>
    <s v="DC Fast Charger"/>
    <n v="0.11"/>
    <s v="9:00-18:00"/>
    <s v="9:00-18:00"/>
    <d v="1899-12-30T08:52:48"/>
    <n v="11.98"/>
    <n v="47"/>
    <x v="3"/>
    <x v="0"/>
    <s v="CCS"/>
    <n v="2022"/>
    <s v="Yes"/>
    <n v="3.3"/>
    <n v="5"/>
    <s v="Monthly"/>
  </r>
  <r>
    <s v="EVS02883"/>
    <n v="19.100966"/>
    <n v="72.977784"/>
    <s v="4674 Mumbai Ave"/>
    <s v=" Mumbai"/>
    <s v="India"/>
    <s v="India"/>
    <s v="Asia"/>
    <s v="DC Fast Charger"/>
    <n v="0.28999999999999998"/>
    <d v="2025-07-24T00:00:00"/>
    <s v="9.00-21.00"/>
    <d v="1900-01-11T00:00:00"/>
    <n v="19.690000000000001"/>
    <n v="54"/>
    <x v="1"/>
    <x v="0"/>
    <s v="CHAdeMO"/>
    <n v="2016"/>
    <s v="Yes"/>
    <n v="4.5"/>
    <n v="7"/>
    <s v="Annually"/>
  </r>
  <r>
    <s v="EVS02888"/>
    <n v="25.308161999999999"/>
    <n v="55.255178999999998"/>
    <s v="9687 Dubai Ave"/>
    <s v=" Dubai"/>
    <s v="United Arab Emirates"/>
    <s v="United Arab Emirates"/>
    <s v="Asia"/>
    <s v="DC Fast Charger"/>
    <n v="0.17"/>
    <d v="2025-07-24T00:00:00"/>
    <s v="9.00-21.00"/>
    <d v="1900-01-11T00:00:00"/>
    <n v="7.25"/>
    <n v="99"/>
    <x v="1"/>
    <x v="0"/>
    <s v="CCS"/>
    <n v="2010"/>
    <s v="No"/>
    <n v="4.4000000000000004"/>
    <n v="7"/>
    <s v="Monthly"/>
  </r>
  <r>
    <s v="EVS02890"/>
    <n v="55.898463"/>
    <n v="37.6571"/>
    <s v="3565 Moscow Ave"/>
    <s v=" Moscow"/>
    <s v="Russia"/>
    <s v="Russia"/>
    <s v="Europe"/>
    <s v="DC Fast Charger"/>
    <n v="0.18"/>
    <d v="2025-07-24T00:00:00"/>
    <s v="9.00-21.00"/>
    <d v="1900-01-11T00:00:00"/>
    <n v="12.31"/>
    <n v="19"/>
    <x v="1"/>
    <x v="0"/>
    <s v="CHAdeMO"/>
    <n v="2016"/>
    <s v="Yes"/>
    <n v="4.3"/>
    <n v="6"/>
    <s v="Monthly"/>
  </r>
  <r>
    <s v="EVS02892"/>
    <n v="19.102969999999999"/>
    <n v="72.824128000000002"/>
    <s v="8827 Mumbai Ave"/>
    <s v=" Mumbai"/>
    <s v="India"/>
    <s v="India"/>
    <s v="Asia"/>
    <s v="DC Fast Charger"/>
    <n v="0.21"/>
    <s v="6:00-22:00"/>
    <s v="6:00-22:00"/>
    <d v="1899-12-30T16:04:48"/>
    <n v="15.16"/>
    <n v="88"/>
    <x v="2"/>
    <x v="2"/>
    <s v="CHAdeMO, Tesla"/>
    <n v="2014"/>
    <s v="Yes"/>
    <n v="3.2"/>
    <n v="7"/>
    <s v="Annually"/>
  </r>
  <r>
    <s v="EVS02896"/>
    <n v="52.524836999999998"/>
    <n v="13.314652000000001"/>
    <s v="6254 Berlin Ave"/>
    <s v=" Berlin"/>
    <s v="Germany"/>
    <s v="Germany"/>
    <s v="Europe"/>
    <s v="DC Fast Charger"/>
    <n v="0.13"/>
    <d v="2025-07-24T00:00:00"/>
    <s v="9.00-21.00"/>
    <d v="1900-01-11T00:00:00"/>
    <n v="19.010000000000002"/>
    <n v="33"/>
    <x v="1"/>
    <x v="0"/>
    <s v="CHAdeMO"/>
    <n v="2022"/>
    <s v="No"/>
    <n v="3.7"/>
    <n v="10"/>
    <s v="Monthly"/>
  </r>
  <r>
    <s v="EVS02897"/>
    <n v="-33.714069000000002"/>
    <n v="151.360647"/>
    <s v="5215 Sydney Ave"/>
    <s v=" Sydney"/>
    <s v="Australia"/>
    <s v="Australia"/>
    <s v="Australia"/>
    <s v="DC Fast Charger"/>
    <n v="0.45"/>
    <s v="9:00-18:00"/>
    <s v="9:00-18:00"/>
    <d v="1899-12-30T08:52:48"/>
    <n v="14.29"/>
    <n v="31"/>
    <x v="3"/>
    <x v="3"/>
    <s v="CHAdeMO, Type 2"/>
    <n v="2014"/>
    <s v="Yes"/>
    <n v="3.5"/>
    <n v="7"/>
    <s v="Quarterly"/>
  </r>
  <r>
    <s v="EVS02898"/>
    <n v="34.032623999999998"/>
    <n v="-118.23685399999999"/>
    <s v="1757 Los Angeles Ave"/>
    <s v=" Los Angeles"/>
    <s v="United States"/>
    <s v="United States"/>
    <s v="North America"/>
    <s v="DC Fast Charger"/>
    <n v="0.15"/>
    <s v="9:00-18:00"/>
    <s v="9:00-18:00"/>
    <d v="1899-12-30T08:52:48"/>
    <n v="11.71"/>
    <n v="30"/>
    <x v="2"/>
    <x v="1"/>
    <s v="CHAdeMO"/>
    <n v="2022"/>
    <s v="Yes"/>
    <n v="5"/>
    <n v="9"/>
    <s v="Quarterly"/>
  </r>
  <r>
    <s v="EVS02906"/>
    <n v="52.564073999999998"/>
    <n v="13.31659"/>
    <s v="8533 Berlin Ave"/>
    <s v=" Berlin"/>
    <s v="Germany"/>
    <s v="Germany"/>
    <s v="Europe"/>
    <s v="DC Fast Charger"/>
    <n v="0.28000000000000003"/>
    <d v="2025-07-24T00:00:00"/>
    <s v="9.00-21.00"/>
    <d v="1900-01-11T00:00:00"/>
    <n v="8.9"/>
    <n v="72"/>
    <x v="1"/>
    <x v="3"/>
    <s v="Tesla"/>
    <n v="2014"/>
    <s v="No"/>
    <n v="4.3"/>
    <n v="3"/>
    <s v="Quarterly"/>
  </r>
  <r>
    <s v="EVS02911"/>
    <n v="-27.726956999999999"/>
    <n v="27.934981000000001"/>
    <s v="8113 Random Rd"/>
    <s v="Nketoana Nu"/>
    <s v="South Africa"/>
    <s v="South Africa"/>
    <s v="Africa"/>
    <s v="DC Fast Charger"/>
    <n v="0.2"/>
    <s v="9:00-18:00"/>
    <s v="9:00-18:00"/>
    <d v="1899-12-30T08:52:48"/>
    <n v="6.64"/>
    <n v="77"/>
    <x v="3"/>
    <x v="0"/>
    <s v="Type 2"/>
    <n v="2011"/>
    <s v="Yes"/>
    <n v="3.4"/>
    <n v="3"/>
    <s v="Monthly"/>
  </r>
  <r>
    <s v="EVS02912"/>
    <n v="37.844529000000001"/>
    <n v="-122.303313"/>
    <s v="6125 San Francisco Ave"/>
    <s v=" San Francisco"/>
    <s v="United States"/>
    <s v="United States"/>
    <s v="North America"/>
    <s v="DC Fast Charger"/>
    <n v="0.27"/>
    <d v="2025-07-24T00:00:00"/>
    <s v="9.00-21.00"/>
    <d v="1900-01-11T00:00:00"/>
    <n v="2.92"/>
    <n v="21"/>
    <x v="0"/>
    <x v="3"/>
    <s v="CHAdeMO, Tesla"/>
    <n v="2021"/>
    <s v="No"/>
    <n v="5"/>
    <n v="9"/>
    <s v="Quarterly"/>
  </r>
  <r>
    <s v="EVS02915"/>
    <n v="19.141691000000002"/>
    <n v="72.863646000000003"/>
    <s v="8114 Mumbai Ave"/>
    <s v=" Mumbai"/>
    <s v="India"/>
    <s v="India"/>
    <s v="Asia"/>
    <s v="DC Fast Charger"/>
    <n v="0.43"/>
    <s v="6:00-22:00"/>
    <s v="6:00-22:00"/>
    <d v="1899-12-30T16:04:48"/>
    <n v="7.02"/>
    <n v="62"/>
    <x v="0"/>
    <x v="1"/>
    <s v="Type 2, CCS"/>
    <n v="2021"/>
    <s v="No"/>
    <n v="3.9"/>
    <n v="5"/>
    <s v="Annually"/>
  </r>
  <r>
    <s v="EVS02921"/>
    <n v="-74.465142"/>
    <n v="53.401240000000001"/>
    <s v="1364 Random Rd"/>
    <s v="Error"/>
    <s v="Error"/>
    <s v="Error"/>
    <s v="Error"/>
    <s v="DC Fast Charger"/>
    <n v="0.32"/>
    <s v="9:00-18:00"/>
    <s v="9:00-18:00"/>
    <d v="1899-12-30T08:52:48"/>
    <n v="10.28"/>
    <n v="49"/>
    <x v="2"/>
    <x v="3"/>
    <s v="Type 2"/>
    <n v="2013"/>
    <s v="No"/>
    <n v="3"/>
    <n v="10"/>
    <s v="Monthly"/>
  </r>
  <r>
    <s v="EVS02929"/>
    <n v="25.351217999999999"/>
    <n v="55.375830000000001"/>
    <s v="9547 Dubai Ave"/>
    <s v=" Dubai"/>
    <s v="United Arab Emirates"/>
    <s v="United Arab Emirates"/>
    <s v="Asia"/>
    <s v="DC Fast Charger"/>
    <n v="0.23"/>
    <s v="6:00-22:00"/>
    <s v="6:00-22:00"/>
    <d v="1899-12-30T16:04:48"/>
    <n v="11.07"/>
    <n v="95"/>
    <x v="3"/>
    <x v="1"/>
    <s v="Tesla"/>
    <n v="2017"/>
    <s v="No"/>
    <n v="5"/>
    <n v="3"/>
    <s v="Monthly"/>
  </r>
  <r>
    <s v="EVS02930"/>
    <n v="19.527348"/>
    <n v="-99.072393000000005"/>
    <s v="144 Mexico City Ave"/>
    <s v=" Mexico City"/>
    <s v="Mexico"/>
    <s v="Mexico"/>
    <s v="North America"/>
    <s v="DC Fast Charger"/>
    <n v="0.32"/>
    <s v="6:00-22:00"/>
    <s v="6:00-22:00"/>
    <d v="1899-12-30T16:04:48"/>
    <n v="1.65"/>
    <n v="76"/>
    <x v="3"/>
    <x v="0"/>
    <s v="CCS, Type 2"/>
    <n v="2014"/>
    <s v="No"/>
    <n v="3.8"/>
    <n v="2"/>
    <s v="Annually"/>
  </r>
  <r>
    <s v="EVS02934"/>
    <n v="39.80659"/>
    <n v="116.29530800000001"/>
    <s v="7935 Beijing Ave"/>
    <s v=" Beijing"/>
    <s v="China"/>
    <s v="China"/>
    <s v="Asia"/>
    <s v="DC Fast Charger"/>
    <n v="0.42"/>
    <d v="2025-07-24T00:00:00"/>
    <s v="9.00-21.00"/>
    <d v="1900-01-11T00:00:00"/>
    <n v="4.76"/>
    <n v="98"/>
    <x v="3"/>
    <x v="1"/>
    <s v="CHAdeMO, CCS"/>
    <n v="2015"/>
    <s v="Yes"/>
    <n v="3.7"/>
    <n v="8"/>
    <s v="Quarterly"/>
  </r>
  <r>
    <s v="EVS02940"/>
    <n v="-33.736884000000003"/>
    <n v="18.441344000000001"/>
    <s v="9131 Cape Town Ave"/>
    <s v=" Cape Town"/>
    <s v="South Africa"/>
    <s v="South Africa"/>
    <s v="Africa"/>
    <s v="DC Fast Charger"/>
    <n v="0.42"/>
    <s v="6:00-22:00"/>
    <s v="6:00-22:00"/>
    <d v="1899-12-30T16:04:48"/>
    <n v="4.8600000000000003"/>
    <n v="60"/>
    <x v="1"/>
    <x v="2"/>
    <s v="CHAdeMO, Type 2"/>
    <n v="2021"/>
    <s v="No"/>
    <n v="3.5"/>
    <n v="4"/>
    <s v="Monthly"/>
  </r>
  <r>
    <s v="EVS02950"/>
    <n v="25.287410000000001"/>
    <n v="55.201448999999997"/>
    <s v="6169 Dubai Ave"/>
    <s v=" Dubai"/>
    <s v="United Arab Emirates"/>
    <s v="United Arab Emirates"/>
    <s v="Asia"/>
    <s v="DC Fast Charger"/>
    <n v="0.23"/>
    <s v="9:00-18:00"/>
    <s v="9:00-18:00"/>
    <d v="1899-12-30T08:52:48"/>
    <n v="8.89"/>
    <n v="77"/>
    <x v="3"/>
    <x v="2"/>
    <s v="Type 2"/>
    <n v="2015"/>
    <s v="Yes"/>
    <n v="3.2"/>
    <n v="10"/>
    <s v="Quarterly"/>
  </r>
  <r>
    <s v="EVS02952"/>
    <n v="-33.782544999999999"/>
    <n v="18.598680999999999"/>
    <s v="6717 Cape Town Ave"/>
    <s v=" Cape Town"/>
    <s v="South Africa"/>
    <s v="South Africa"/>
    <s v="Africa"/>
    <s v="DC Fast Charger"/>
    <n v="0.25"/>
    <d v="2025-07-24T00:00:00"/>
    <s v="9.00-21.00"/>
    <d v="1900-01-11T00:00:00"/>
    <n v="4.53"/>
    <n v="100"/>
    <x v="2"/>
    <x v="0"/>
    <s v="CHAdeMO, Tesla"/>
    <n v="2013"/>
    <s v="Yes"/>
    <n v="3.1"/>
    <n v="1"/>
    <s v="Quarterly"/>
  </r>
  <r>
    <s v="EVS02955"/>
    <n v="-33.773950999999997"/>
    <n v="151.234477"/>
    <s v="4685 Sydney Ave"/>
    <s v=" Sydney"/>
    <s v="Australia"/>
    <s v="Australia"/>
    <s v="Australia"/>
    <s v="DC Fast Charger"/>
    <n v="0.49"/>
    <s v="6:00-22:00"/>
    <s v="6:00-22:00"/>
    <d v="1899-12-30T16:04:48"/>
    <n v="0.68"/>
    <n v="28"/>
    <x v="2"/>
    <x v="0"/>
    <s v="CHAdeMO"/>
    <n v="2015"/>
    <s v="Yes"/>
    <n v="3.6"/>
    <n v="4"/>
    <s v="Monthly"/>
  </r>
  <r>
    <s v="EVS02969"/>
    <n v="43.634726999999998"/>
    <n v="-79.405873999999997"/>
    <s v="3215 Toronto Ave"/>
    <s v=" Toronto"/>
    <s v="Canada"/>
    <s v="Canada"/>
    <s v="North America"/>
    <s v="DC Fast Charger"/>
    <n v="0.17"/>
    <s v="9:00-18:00"/>
    <s v="9:00-18:00"/>
    <d v="1899-12-30T08:52:48"/>
    <n v="6.08"/>
    <n v="57"/>
    <x v="4"/>
    <x v="3"/>
    <s v="Type 2"/>
    <n v="2010"/>
    <s v="No"/>
    <n v="3.8"/>
    <n v="9"/>
    <s v="Monthly"/>
  </r>
  <r>
    <s v="EVS02971"/>
    <n v="52.197965000000003"/>
    <n v="105.383456"/>
    <s v="7285 Random Rd"/>
    <n v="0"/>
    <s v="Not Found"/>
    <s v="Not Found"/>
    <s v="Not Found"/>
    <s v="DC Fast Charger"/>
    <n v="0.11"/>
    <s v="9:00-18:00"/>
    <s v="9:00-18:00"/>
    <d v="1899-12-30T08:52:48"/>
    <n v="9.7200000000000006"/>
    <n v="100"/>
    <x v="4"/>
    <x v="3"/>
    <s v="Tesla, CHAdeMO"/>
    <n v="2012"/>
    <s v="No"/>
    <n v="4.4000000000000004"/>
    <n v="3"/>
    <s v="Quarterly"/>
  </r>
  <r>
    <s v="EVS02978"/>
    <n v="-33.883867000000002"/>
    <n v="18.447344000000001"/>
    <s v="5560 Cape Town Ave"/>
    <s v=" Cape Town"/>
    <s v="South Africa"/>
    <s v="South Africa"/>
    <s v="Africa"/>
    <s v="DC Fast Charger"/>
    <n v="0.27"/>
    <d v="2025-07-24T00:00:00"/>
    <s v="9.00-21.00"/>
    <d v="1900-01-11T00:00:00"/>
    <n v="5.64"/>
    <n v="31"/>
    <x v="2"/>
    <x v="1"/>
    <s v="CCS"/>
    <n v="2014"/>
    <s v="Yes"/>
    <n v="4.3"/>
    <n v="10"/>
    <s v="Annually"/>
  </r>
  <r>
    <s v="EVS02984"/>
    <n v="-33.809724000000003"/>
    <n v="151.283503"/>
    <s v="587 Sydney Ave"/>
    <s v=" Sydney"/>
    <s v="Australia"/>
    <s v="Australia"/>
    <s v="Australia"/>
    <s v="DC Fast Charger"/>
    <n v="0.36"/>
    <d v="2025-07-24T00:00:00"/>
    <s v="9.00-21.00"/>
    <d v="1900-01-11T00:00:00"/>
    <n v="16.36"/>
    <n v="73"/>
    <x v="2"/>
    <x v="1"/>
    <s v="CHAdeMO"/>
    <n v="2023"/>
    <s v="No"/>
    <n v="4.5999999999999996"/>
    <n v="1"/>
    <s v="Quarterly"/>
  </r>
  <r>
    <s v="EVS02986"/>
    <n v="-33.734512000000002"/>
    <n v="151.391344"/>
    <s v="7201 Sydney Ave"/>
    <s v=" Sydney"/>
    <s v="Australia"/>
    <s v="Australia"/>
    <s v="Australia"/>
    <s v="DC Fast Charger"/>
    <n v="0.25"/>
    <s v="9:00-18:00"/>
    <s v="9:00-18:00"/>
    <d v="1899-12-30T08:52:48"/>
    <n v="14.04"/>
    <n v="29"/>
    <x v="3"/>
    <x v="0"/>
    <s v="Tesla"/>
    <n v="2022"/>
    <s v="No"/>
    <n v="3.4"/>
    <n v="5"/>
    <s v="Annually"/>
  </r>
  <r>
    <s v="EVS02992"/>
    <n v="-33.729816999999997"/>
    <n v="151.376172"/>
    <s v="6412 Sydney Ave"/>
    <s v=" Sydney"/>
    <s v="Australia"/>
    <s v="Australia"/>
    <s v="Australia"/>
    <s v="DC Fast Charger"/>
    <n v="0.19"/>
    <s v="6:00-22:00"/>
    <s v="6:00-22:00"/>
    <d v="1899-12-30T16:04:48"/>
    <n v="3.73"/>
    <n v="41"/>
    <x v="4"/>
    <x v="0"/>
    <s v="Tesla"/>
    <n v="2017"/>
    <s v="No"/>
    <n v="4.5999999999999996"/>
    <n v="3"/>
    <s v="Monthly"/>
  </r>
  <r>
    <s v="EVS02997"/>
    <n v="19.503658000000001"/>
    <n v="-99.144160999999997"/>
    <s v="7272 Mexico City Ave"/>
    <s v=" Mexico City"/>
    <s v="Mexico"/>
    <s v="Mexico"/>
    <s v="North America"/>
    <s v="DC Fast Charger"/>
    <n v="0.44"/>
    <s v="9:00-18:00"/>
    <s v="9:00-18:00"/>
    <d v="1899-12-30T08:52:48"/>
    <n v="11.23"/>
    <n v="30"/>
    <x v="1"/>
    <x v="2"/>
    <s v="CHAdeMO, Tesla"/>
    <n v="2021"/>
    <s v="No"/>
    <n v="4.7"/>
    <n v="10"/>
    <s v="Monthly"/>
  </r>
  <r>
    <s v="EVS02999"/>
    <n v="39.938201999999997"/>
    <n v="116.22417"/>
    <s v="6940 Beijing Ave"/>
    <s v=" Beijing"/>
    <s v="China"/>
    <s v="China"/>
    <s v="Asia"/>
    <s v="DC Fast Charger"/>
    <n v="0.21"/>
    <s v="6:00-22:00"/>
    <s v="6:00-22:00"/>
    <d v="1899-12-30T16:04:48"/>
    <n v="6.94"/>
    <n v="83"/>
    <x v="4"/>
    <x v="0"/>
    <s v="Tesla, CHAdeMO"/>
    <n v="2011"/>
    <s v="Yes"/>
    <n v="4.5999999999999996"/>
    <n v="7"/>
    <s v="Quarterly"/>
  </r>
  <r>
    <s v="EVS03002"/>
    <n v="-33.838042999999999"/>
    <n v="151.28636399999999"/>
    <s v="3477 Sydney Ave"/>
    <s v=" Sydney"/>
    <s v="Australia"/>
    <s v="Australia"/>
    <s v="Australia"/>
    <s v="DC Fast Charger"/>
    <n v="0.41"/>
    <s v="9:00-18:00"/>
    <s v="9:00-18:00"/>
    <d v="1899-12-30T08:52:48"/>
    <n v="1.26"/>
    <n v="65"/>
    <x v="1"/>
    <x v="0"/>
    <s v="CHAdeMO, CCS"/>
    <n v="2011"/>
    <s v="No"/>
    <n v="4.5999999999999996"/>
    <n v="7"/>
    <s v="Monthly"/>
  </r>
  <r>
    <s v="EVS03006"/>
    <n v="52.555041000000003"/>
    <n v="13.454411"/>
    <s v="3758 Berlin Ave"/>
    <s v=" Berlin"/>
    <s v="Germany"/>
    <s v="Germany"/>
    <s v="Europe"/>
    <s v="DC Fast Charger"/>
    <n v="0.44"/>
    <d v="2025-07-24T00:00:00"/>
    <s v="9.00-21.00"/>
    <d v="1900-01-11T00:00:00"/>
    <n v="16.48"/>
    <n v="20"/>
    <x v="1"/>
    <x v="3"/>
    <s v="Tesla, CHAdeMO"/>
    <n v="2012"/>
    <s v="No"/>
    <n v="4.5"/>
    <n v="2"/>
    <s v="Quarterly"/>
  </r>
  <r>
    <s v="EVS03011"/>
    <n v="-46.467117000000002"/>
    <n v="-48.037466000000002"/>
    <s v="4067 Random Rd"/>
    <s v="Error"/>
    <s v="Error"/>
    <s v="Error"/>
    <s v="Error"/>
    <s v="DC Fast Charger"/>
    <n v="0.48"/>
    <s v="6:00-22:00"/>
    <s v="6:00-22:00"/>
    <d v="1899-12-30T16:04:48"/>
    <n v="8.5299999999999994"/>
    <n v="70"/>
    <x v="3"/>
    <x v="0"/>
    <s v="Tesla"/>
    <n v="2010"/>
    <s v="No"/>
    <n v="3.4"/>
    <n v="1"/>
    <s v="Annually"/>
  </r>
  <r>
    <s v="EVS03020"/>
    <n v="43.719245999999998"/>
    <n v="-79.408437000000006"/>
    <s v="1579 Toronto Ave"/>
    <s v=" Toronto"/>
    <s v="Canada"/>
    <s v="Canada"/>
    <s v="North America"/>
    <s v="DC Fast Charger"/>
    <n v="0.47"/>
    <s v="9:00-18:00"/>
    <s v="9:00-18:00"/>
    <d v="1899-12-30T08:52:48"/>
    <n v="4.26"/>
    <n v="13"/>
    <x v="4"/>
    <x v="3"/>
    <s v="CHAdeMO, Type 2"/>
    <n v="2017"/>
    <s v="No"/>
    <n v="3.2"/>
    <n v="10"/>
    <s v="Annually"/>
  </r>
  <r>
    <s v="EVS03022"/>
    <n v="41.857050999999998"/>
    <n v="-87.731588000000002"/>
    <s v="8381 Chicago Ave"/>
    <s v=" Chicago"/>
    <s v="United States"/>
    <s v="United States"/>
    <s v="North America"/>
    <s v="DC Fast Charger"/>
    <n v="0.16"/>
    <s v="6:00-22:00"/>
    <s v="6:00-22:00"/>
    <d v="1899-12-30T16:04:48"/>
    <n v="11.8"/>
    <n v="15"/>
    <x v="0"/>
    <x v="3"/>
    <s v="CCS"/>
    <n v="2011"/>
    <s v="Yes"/>
    <n v="4.5"/>
    <n v="4"/>
    <s v="Monthly"/>
  </r>
  <r>
    <s v="EVS03023"/>
    <n v="55.842868000000003"/>
    <n v="37.685456000000002"/>
    <s v="9530 Moscow Ave"/>
    <s v=" Moscow"/>
    <s v="Russia"/>
    <s v="Russia"/>
    <s v="Europe"/>
    <s v="DC Fast Charger"/>
    <n v="0.17"/>
    <s v="9:00-18:00"/>
    <s v="9:00-18:00"/>
    <d v="1899-12-30T08:52:48"/>
    <n v="12.93"/>
    <n v="19"/>
    <x v="1"/>
    <x v="1"/>
    <s v="Type 2"/>
    <n v="2023"/>
    <s v="No"/>
    <n v="4.5"/>
    <n v="8"/>
    <s v="Monthly"/>
  </r>
  <r>
    <s v="EVS03027"/>
    <n v="-23.545549000000001"/>
    <n v="-46.609974999999999"/>
    <s v="4923 SÃ£o Paulo Ave"/>
    <s v=" SÃ£o Paulo"/>
    <s v="Brazil"/>
    <s v="Brazil"/>
    <s v="South America"/>
    <s v="DC Fast Charger"/>
    <n v="0.26"/>
    <s v="6:00-22:00"/>
    <s v="6:00-22:00"/>
    <d v="1899-12-30T16:04:48"/>
    <n v="9.23"/>
    <n v="81"/>
    <x v="3"/>
    <x v="1"/>
    <s v="Type 2"/>
    <n v="2013"/>
    <s v="Yes"/>
    <n v="3.5"/>
    <n v="2"/>
    <s v="Monthly"/>
  </r>
  <r>
    <s v="EVS03031"/>
    <n v="-16.713394999999998"/>
    <n v="-130.171244"/>
    <s v="6326 Random Rd"/>
    <s v="Error"/>
    <s v="Error"/>
    <s v="Error"/>
    <s v="Error"/>
    <s v="DC Fast Charger"/>
    <n v="0.27"/>
    <s v="6:00-22:00"/>
    <s v="6:00-22:00"/>
    <d v="1899-12-30T16:04:48"/>
    <n v="9.9600000000000009"/>
    <n v="29"/>
    <x v="4"/>
    <x v="2"/>
    <s v="CCS"/>
    <n v="2018"/>
    <s v="No"/>
    <n v="4.3"/>
    <n v="4"/>
    <s v="Quarterly"/>
  </r>
  <r>
    <s v="EVS03033"/>
    <n v="-33.709035"/>
    <n v="151.220449"/>
    <s v="9226 Sydney Ave"/>
    <s v=" Sydney"/>
    <s v="Australia"/>
    <s v="Australia"/>
    <s v="Australia"/>
    <s v="DC Fast Charger"/>
    <n v="0.25"/>
    <s v="6:00-22:00"/>
    <s v="6:00-22:00"/>
    <d v="1899-12-30T16:04:48"/>
    <n v="8.16"/>
    <n v="55"/>
    <x v="2"/>
    <x v="1"/>
    <s v="Type 2"/>
    <n v="2015"/>
    <s v="No"/>
    <n v="4.7"/>
    <n v="2"/>
    <s v="Annually"/>
  </r>
  <r>
    <s v="EVS03034"/>
    <n v="39.980344000000002"/>
    <n v="116.3038"/>
    <s v="185 Beijing Ave"/>
    <s v=" Beijing"/>
    <s v="China"/>
    <s v="China"/>
    <s v="Asia"/>
    <s v="DC Fast Charger"/>
    <n v="0.22"/>
    <s v="6:00-22:00"/>
    <s v="6:00-22:00"/>
    <d v="1899-12-30T16:04:48"/>
    <n v="11.29"/>
    <n v="90"/>
    <x v="0"/>
    <x v="3"/>
    <s v="Type 2"/>
    <n v="2017"/>
    <s v="Yes"/>
    <n v="4"/>
    <n v="5"/>
    <s v="Quarterly"/>
  </r>
  <r>
    <s v="EVS03035"/>
    <n v="-33.816025000000003"/>
    <n v="18.545694999999998"/>
    <s v="521 Cape Town Ave"/>
    <s v=" Cape Town"/>
    <s v="South Africa"/>
    <s v="South Africa"/>
    <s v="Africa"/>
    <s v="DC Fast Charger"/>
    <n v="0.32"/>
    <s v="6:00-22:00"/>
    <s v="6:00-22:00"/>
    <d v="1899-12-30T16:04:48"/>
    <n v="8.41"/>
    <n v="20"/>
    <x v="4"/>
    <x v="1"/>
    <s v="Type 2"/>
    <n v="2014"/>
    <s v="No"/>
    <n v="4.9000000000000004"/>
    <n v="10"/>
    <s v="Annually"/>
  </r>
  <r>
    <s v="EVS03038"/>
    <n v="41.823383"/>
    <n v="-87.700629000000006"/>
    <s v="4917 Chicago Ave"/>
    <s v=" Chicago"/>
    <s v="United States"/>
    <s v="United States"/>
    <s v="North America"/>
    <s v="DC Fast Charger"/>
    <n v="0.48"/>
    <d v="2025-07-24T00:00:00"/>
    <s v="9.00-21.00"/>
    <d v="1900-01-11T00:00:00"/>
    <n v="3.34"/>
    <n v="18"/>
    <x v="4"/>
    <x v="0"/>
    <s v="CCS"/>
    <n v="2023"/>
    <s v="Yes"/>
    <n v="3.2"/>
    <n v="9"/>
    <s v="Monthly"/>
  </r>
  <r>
    <s v="EVS03040"/>
    <n v="25.291512000000001"/>
    <n v="55.334180000000003"/>
    <s v="1682 Dubai Ave"/>
    <s v=" Dubai"/>
    <s v="United Arab Emirates"/>
    <s v="United Arab Emirates"/>
    <s v="Asia"/>
    <s v="DC Fast Charger"/>
    <n v="0.38"/>
    <s v="9:00-18:00"/>
    <s v="9:00-18:00"/>
    <d v="1899-12-30T08:52:48"/>
    <n v="10.45"/>
    <n v="83"/>
    <x v="3"/>
    <x v="3"/>
    <s v="Type 2"/>
    <n v="2016"/>
    <s v="Yes"/>
    <n v="3.7"/>
    <n v="3"/>
    <s v="Quarterly"/>
  </r>
  <r>
    <s v="EVS03043"/>
    <n v="-33.715082000000002"/>
    <n v="18.493575"/>
    <s v="4963 Cape Town Ave"/>
    <s v=" Cape Town"/>
    <s v="South Africa"/>
    <s v="South Africa"/>
    <s v="Africa"/>
    <s v="DC Fast Charger"/>
    <n v="0.5"/>
    <s v="9:00-18:00"/>
    <s v="9:00-18:00"/>
    <d v="1899-12-30T08:52:48"/>
    <n v="12.16"/>
    <n v="43"/>
    <x v="0"/>
    <x v="1"/>
    <s v="CCS"/>
    <n v="2015"/>
    <s v="No"/>
    <n v="3.4"/>
    <n v="1"/>
    <s v="Monthly"/>
  </r>
  <r>
    <s v="EVS03044"/>
    <n v="37.538511999999997"/>
    <n v="127.090963"/>
    <s v="1262 Seoul Ave"/>
    <s v=" Seoul"/>
    <s v="South Korea"/>
    <s v="South Korea"/>
    <s v="Asia"/>
    <s v="DC Fast Charger"/>
    <n v="0.43"/>
    <s v="9:00-18:00"/>
    <s v="9:00-18:00"/>
    <d v="1899-12-30T08:52:48"/>
    <n v="11.76"/>
    <n v="17"/>
    <x v="4"/>
    <x v="0"/>
    <s v="CHAdeMO, CCS"/>
    <n v="2021"/>
    <s v="No"/>
    <n v="3.3"/>
    <n v="1"/>
    <s v="Quarterly"/>
  </r>
  <r>
    <s v="EVS03045"/>
    <n v="39.968384999999998"/>
    <n v="116.35807699999999"/>
    <s v="3832 Beijing Ave"/>
    <s v=" Beijing"/>
    <s v="China"/>
    <s v="China"/>
    <s v="Asia"/>
    <s v="DC Fast Charger"/>
    <n v="0.21"/>
    <d v="2025-07-24T00:00:00"/>
    <s v="9.00-21.00"/>
    <d v="1900-01-11T00:00:00"/>
    <n v="11.12"/>
    <n v="35"/>
    <x v="3"/>
    <x v="0"/>
    <s v="CCS, Tesla"/>
    <n v="2012"/>
    <s v="Yes"/>
    <n v="3.7"/>
    <n v="5"/>
    <s v="Monthly"/>
  </r>
  <r>
    <s v="EVS03051"/>
    <n v="-63.819347"/>
    <n v="-112.025271"/>
    <s v="4915 Random Rd"/>
    <s v="Error"/>
    <s v="Error"/>
    <s v="Error"/>
    <s v="Error"/>
    <s v="DC Fast Charger"/>
    <n v="0.48"/>
    <s v="9:00-18:00"/>
    <s v="9:00-18:00"/>
    <d v="1899-12-30T08:52:48"/>
    <n v="16.66"/>
    <n v="13"/>
    <x v="2"/>
    <x v="2"/>
    <s v="Type 2, Tesla"/>
    <n v="2013"/>
    <s v="Yes"/>
    <n v="3.1"/>
    <n v="10"/>
    <s v="Monthly"/>
  </r>
  <r>
    <s v="EVS03053"/>
    <n v="37.560597000000001"/>
    <n v="127.035747"/>
    <s v="781 Seoul Ave"/>
    <s v=" Seoul"/>
    <s v="South Korea"/>
    <s v="South Korea"/>
    <s v="Asia"/>
    <s v="DC Fast Charger"/>
    <n v="0.42"/>
    <s v="9:00-18:00"/>
    <s v="9:00-18:00"/>
    <d v="1899-12-30T08:52:48"/>
    <n v="9.1999999999999993"/>
    <n v="20"/>
    <x v="1"/>
    <x v="2"/>
    <s v="Type 2, CCS"/>
    <n v="2019"/>
    <s v="Yes"/>
    <n v="4.2"/>
    <n v="6"/>
    <s v="Quarterly"/>
  </r>
  <r>
    <s v="EVS03057"/>
    <n v="-33.851042999999997"/>
    <n v="18.484275"/>
    <s v="3452 Cape Town Ave"/>
    <s v=" Cape Town"/>
    <s v="South Africa"/>
    <s v="South Africa"/>
    <s v="Africa"/>
    <s v="DC Fast Charger"/>
    <n v="0.14000000000000001"/>
    <s v="6:00-22:00"/>
    <s v="6:00-22:00"/>
    <d v="1899-12-30T16:04:48"/>
    <n v="17.86"/>
    <n v="38"/>
    <x v="0"/>
    <x v="3"/>
    <s v="Type 2, Tesla"/>
    <n v="2015"/>
    <s v="No"/>
    <n v="3.4"/>
    <n v="8"/>
    <s v="Annually"/>
  </r>
  <r>
    <s v="EVS03059"/>
    <n v="19.072472000000001"/>
    <n v="72.876445000000004"/>
    <s v="5753 Mumbai Ave"/>
    <s v=" Mumbai"/>
    <s v="India"/>
    <s v="India"/>
    <s v="Asia"/>
    <s v="DC Fast Charger"/>
    <n v="0.36"/>
    <s v="6:00-22:00"/>
    <s v="6:00-22:00"/>
    <d v="1899-12-30T16:04:48"/>
    <n v="5.23"/>
    <n v="15"/>
    <x v="4"/>
    <x v="3"/>
    <s v="Tesla"/>
    <n v="2017"/>
    <s v="No"/>
    <n v="4.4000000000000004"/>
    <n v="7"/>
    <s v="Annually"/>
  </r>
  <r>
    <s v="EVS03062"/>
    <n v="39.897844999999997"/>
    <n v="116.340046"/>
    <s v="1521 Beijing Ave"/>
    <s v=" Beijing"/>
    <s v="China"/>
    <s v="China"/>
    <s v="Asia"/>
    <s v="DC Fast Charger"/>
    <n v="0.17"/>
    <d v="2025-07-24T00:00:00"/>
    <s v="9.00-21.00"/>
    <d v="1900-01-11T00:00:00"/>
    <n v="12.04"/>
    <n v="37"/>
    <x v="2"/>
    <x v="2"/>
    <s v="CHAdeMO"/>
    <n v="2020"/>
    <s v="No"/>
    <n v="3.4"/>
    <n v="7"/>
    <s v="Monthly"/>
  </r>
  <r>
    <s v="EVS03063"/>
    <n v="39.985365999999999"/>
    <n v="116.230446"/>
    <s v="5516 Beijing Ave"/>
    <s v=" Beijing"/>
    <s v="China"/>
    <s v="China"/>
    <s v="Asia"/>
    <s v="DC Fast Charger"/>
    <n v="0.19"/>
    <d v="2025-07-24T00:00:00"/>
    <s v="9.00-21.00"/>
    <d v="1900-01-11T00:00:00"/>
    <n v="12.27"/>
    <n v="57"/>
    <x v="4"/>
    <x v="3"/>
    <s v="Tesla, CCS"/>
    <n v="2011"/>
    <s v="No"/>
    <n v="4.0999999999999996"/>
    <n v="5"/>
    <s v="Monthly"/>
  </r>
  <r>
    <s v="EVS03069"/>
    <n v="18.937570999999998"/>
    <n v="72.924802"/>
    <s v="2113 Mumbai Ave"/>
    <s v=" Mumbai"/>
    <s v="India"/>
    <s v="India"/>
    <s v="Asia"/>
    <s v="DC Fast Charger"/>
    <n v="0.23"/>
    <s v="6:00-22:00"/>
    <s v="6:00-22:00"/>
    <d v="1899-12-30T16:04:48"/>
    <n v="14.39"/>
    <n v="35"/>
    <x v="3"/>
    <x v="1"/>
    <s v="Tesla, CHAdeMO"/>
    <n v="2023"/>
    <s v="No"/>
    <n v="3.8"/>
    <n v="9"/>
    <s v="Quarterly"/>
  </r>
  <r>
    <s v="EVS03073"/>
    <n v="43.757641999999997"/>
    <n v="-79.313609999999997"/>
    <s v="800 Toronto Ave"/>
    <s v=" Toronto"/>
    <s v="Canada"/>
    <s v="Canada"/>
    <s v="North America"/>
    <s v="DC Fast Charger"/>
    <n v="0.47"/>
    <s v="9:00-18:00"/>
    <s v="9:00-18:00"/>
    <d v="1899-12-30T08:52:48"/>
    <n v="10.5"/>
    <n v="62"/>
    <x v="2"/>
    <x v="1"/>
    <s v="CHAdeMO, Tesla"/>
    <n v="2017"/>
    <s v="No"/>
    <n v="4.7"/>
    <n v="5"/>
    <s v="Annually"/>
  </r>
  <r>
    <s v="EVS03074"/>
    <n v="41.926034999999999"/>
    <n v="-87.779936000000006"/>
    <s v="5717 Chicago Ave"/>
    <s v=" Chicago"/>
    <s v="United States"/>
    <s v="United States"/>
    <s v="North America"/>
    <s v="DC Fast Charger"/>
    <n v="0.43"/>
    <d v="2025-07-24T00:00:00"/>
    <s v="9.00-21.00"/>
    <d v="1900-01-11T00:00:00"/>
    <n v="1.62"/>
    <n v="52"/>
    <x v="1"/>
    <x v="3"/>
    <s v="Type 2, CHAdeMO"/>
    <n v="2021"/>
    <s v="Yes"/>
    <n v="3.2"/>
    <n v="10"/>
    <s v="Quarterly"/>
  </r>
  <r>
    <s v="EVS03077"/>
    <n v="13.750825000000001"/>
    <n v="100.462222"/>
    <s v="251 Bangkok Ave"/>
    <s v=" Bangkok"/>
    <s v="Thailand"/>
    <s v="Thailand"/>
    <s v="Asia"/>
    <s v="DC Fast Charger"/>
    <n v="0.39"/>
    <d v="2025-07-24T00:00:00"/>
    <s v="9.00-21.00"/>
    <d v="1900-01-11T00:00:00"/>
    <n v="5.52"/>
    <n v="28"/>
    <x v="0"/>
    <x v="1"/>
    <s v="CHAdeMO, Type 2"/>
    <n v="2014"/>
    <s v="Yes"/>
    <n v="4.8"/>
    <n v="10"/>
    <s v="Monthly"/>
  </r>
  <r>
    <s v="EVS03079"/>
    <n v="37.798602000000002"/>
    <n v="-122.35063100000001"/>
    <s v="9084 San Francisco Ave"/>
    <s v=" San Francisco"/>
    <s v="United States"/>
    <s v="United States"/>
    <s v="North America"/>
    <s v="DC Fast Charger"/>
    <n v="0.49"/>
    <s v="6:00-22:00"/>
    <s v="6:00-22:00"/>
    <d v="1899-12-30T16:04:48"/>
    <n v="17.77"/>
    <n v="59"/>
    <x v="1"/>
    <x v="0"/>
    <s v="Tesla, CCS"/>
    <n v="2013"/>
    <s v="Yes"/>
    <n v="4"/>
    <n v="7"/>
    <s v="Monthly"/>
  </r>
  <r>
    <s v="EVS03082"/>
    <n v="25.200146"/>
    <n v="55.263708999999999"/>
    <s v="922 Dubai Ave"/>
    <s v=" Dubai"/>
    <s v="United Arab Emirates"/>
    <s v="United Arab Emirates"/>
    <s v="Asia"/>
    <s v="DC Fast Charger"/>
    <n v="0.39"/>
    <d v="2025-07-24T00:00:00"/>
    <s v="9.00-21.00"/>
    <d v="1900-01-11T00:00:00"/>
    <n v="1.64"/>
    <n v="37"/>
    <x v="2"/>
    <x v="3"/>
    <s v="CHAdeMO"/>
    <n v="2023"/>
    <s v="No"/>
    <n v="4.0999999999999996"/>
    <n v="6"/>
    <s v="Monthly"/>
  </r>
  <r>
    <s v="EVS03083"/>
    <n v="37.603555"/>
    <n v="126.906238"/>
    <s v="6495 Seoul Ave"/>
    <s v=" Seoul"/>
    <s v="South Korea"/>
    <s v="South Korea"/>
    <s v="Asia"/>
    <s v="DC Fast Charger"/>
    <n v="0.19"/>
    <s v="9:00-18:00"/>
    <s v="9:00-18:00"/>
    <d v="1899-12-30T08:52:48"/>
    <n v="4.28"/>
    <n v="40"/>
    <x v="1"/>
    <x v="0"/>
    <s v="Type 2, Tesla"/>
    <n v="2014"/>
    <s v="No"/>
    <n v="3.7"/>
    <n v="10"/>
    <s v="Monthly"/>
  </r>
  <r>
    <s v="EVS03085"/>
    <n v="-33.742130000000003"/>
    <n v="18.562805999999998"/>
    <s v="2232 Cape Town Ave"/>
    <s v=" Cape Town"/>
    <s v="South Africa"/>
    <s v="South Africa"/>
    <s v="Africa"/>
    <s v="DC Fast Charger"/>
    <n v="0.4"/>
    <s v="9:00-18:00"/>
    <s v="9:00-18:00"/>
    <d v="1899-12-30T08:52:48"/>
    <n v="16.87"/>
    <n v="33"/>
    <x v="4"/>
    <x v="0"/>
    <s v="Type 2"/>
    <n v="2021"/>
    <s v="Yes"/>
    <n v="3.7"/>
    <n v="5"/>
    <s v="Monthly"/>
  </r>
  <r>
    <s v="EVS03086"/>
    <n v="37.637421000000003"/>
    <n v="127.001271"/>
    <s v="9896 Seoul Ave"/>
    <s v=" Seoul"/>
    <s v="South Korea"/>
    <s v="South Korea"/>
    <s v="Asia"/>
    <s v="DC Fast Charger"/>
    <n v="0.28000000000000003"/>
    <s v="6:00-22:00"/>
    <s v="6:00-22:00"/>
    <d v="1899-12-30T16:04:48"/>
    <n v="10.8"/>
    <n v="59"/>
    <x v="3"/>
    <x v="2"/>
    <s v="CCS, CHAdeMO"/>
    <n v="2010"/>
    <s v="Yes"/>
    <n v="3.1"/>
    <n v="8"/>
    <s v="Quarterly"/>
  </r>
  <r>
    <s v="EVS03088"/>
    <n v="25.311834999999999"/>
    <n v="55.200336"/>
    <s v="9499 Dubai Ave"/>
    <s v=" Dubai"/>
    <s v="United Arab Emirates"/>
    <s v="United Arab Emirates"/>
    <s v="Asia"/>
    <s v="DC Fast Charger"/>
    <n v="0.46"/>
    <s v="9:00-18:00"/>
    <s v="9:00-18:00"/>
    <d v="1899-12-30T08:52:48"/>
    <n v="1.7"/>
    <n v="47"/>
    <x v="3"/>
    <x v="0"/>
    <s v="Tesla"/>
    <n v="2012"/>
    <s v="No"/>
    <n v="4.3"/>
    <n v="6"/>
    <s v="Annually"/>
  </r>
  <r>
    <s v="EVS03089"/>
    <n v="19.021713999999999"/>
    <n v="72.908761999999996"/>
    <s v="7677 Mumbai Ave"/>
    <s v=" Mumbai"/>
    <s v="India"/>
    <s v="India"/>
    <s v="Asia"/>
    <s v="DC Fast Charger"/>
    <n v="0.34"/>
    <s v="9:00-18:00"/>
    <s v="9:00-18:00"/>
    <d v="1899-12-30T08:52:48"/>
    <n v="7.08"/>
    <n v="74"/>
    <x v="4"/>
    <x v="1"/>
    <s v="Type 2, Tesla"/>
    <n v="2021"/>
    <s v="No"/>
    <n v="4.7"/>
    <n v="3"/>
    <s v="Annually"/>
  </r>
  <r>
    <s v="EVS03091"/>
    <n v="51.632458999999997"/>
    <n v="-103.11102200000001"/>
    <s v="7740 Random Rd"/>
    <n v="0"/>
    <s v="Not Found"/>
    <s v="Not Found"/>
    <s v="Not Found"/>
    <s v="DC Fast Charger"/>
    <n v="0.45"/>
    <s v="6:00-22:00"/>
    <s v="6:00-22:00"/>
    <d v="1899-12-30T16:04:48"/>
    <n v="4.45"/>
    <n v="15"/>
    <x v="0"/>
    <x v="2"/>
    <s v="CCS"/>
    <n v="2019"/>
    <s v="No"/>
    <n v="3.8"/>
    <n v="1"/>
    <s v="Annually"/>
  </r>
  <r>
    <s v="EVS03099"/>
    <n v="13.811653"/>
    <n v="100.45127100000001"/>
    <s v="4300 Bangkok Ave"/>
    <s v=" Bangkok"/>
    <s v="Thailand"/>
    <s v="Thailand"/>
    <s v="Asia"/>
    <s v="DC Fast Charger"/>
    <n v="0.4"/>
    <d v="2025-07-24T00:00:00"/>
    <s v="9.00-21.00"/>
    <d v="1900-01-11T00:00:00"/>
    <n v="17.57"/>
    <n v="49"/>
    <x v="1"/>
    <x v="1"/>
    <s v="Tesla, CHAdeMO"/>
    <n v="2013"/>
    <s v="No"/>
    <n v="3.9"/>
    <n v="10"/>
    <s v="Annually"/>
  </r>
  <r>
    <s v="EVS03106"/>
    <n v="-33.874634"/>
    <n v="18.586231000000002"/>
    <s v="730 Cape Town Ave"/>
    <s v=" Cape Town"/>
    <s v="South Africa"/>
    <s v="South Africa"/>
    <s v="Africa"/>
    <s v="DC Fast Charger"/>
    <n v="0.26"/>
    <s v="6:00-22:00"/>
    <s v="6:00-22:00"/>
    <d v="1899-12-30T16:04:48"/>
    <n v="12.59"/>
    <n v="25"/>
    <x v="0"/>
    <x v="2"/>
    <s v="Tesla"/>
    <n v="2019"/>
    <s v="Yes"/>
    <n v="3.5"/>
    <n v="10"/>
    <s v="Annually"/>
  </r>
  <r>
    <s v="EVS03109"/>
    <n v="34.182577000000002"/>
    <n v="-118.39444899999999"/>
    <s v="1932 Los Angeles Ave"/>
    <s v=" Los Angeles"/>
    <s v="United States"/>
    <s v="United States"/>
    <s v="North America"/>
    <s v="DC Fast Charger"/>
    <n v="0.42"/>
    <s v="9:00-18:00"/>
    <s v="9:00-18:00"/>
    <d v="1899-12-30T08:52:48"/>
    <n v="13.37"/>
    <n v="15"/>
    <x v="0"/>
    <x v="2"/>
    <s v="Tesla"/>
    <n v="2020"/>
    <s v="Yes"/>
    <n v="3.9"/>
    <n v="8"/>
    <s v="Quarterly"/>
  </r>
  <r>
    <s v="EVS03114"/>
    <n v="-23.606252000000001"/>
    <n v="-46.540050000000001"/>
    <s v="2676 SÃ£o Paulo Ave"/>
    <s v=" SÃ£o Paulo"/>
    <s v="Brazil"/>
    <s v="Brazil"/>
    <s v="South America"/>
    <s v="DC Fast Charger"/>
    <n v="0.46"/>
    <s v="9:00-18:00"/>
    <s v="9:00-18:00"/>
    <d v="1899-12-30T08:52:48"/>
    <n v="8.33"/>
    <n v="54"/>
    <x v="3"/>
    <x v="1"/>
    <s v="Type 2, Tesla"/>
    <n v="2010"/>
    <s v="No"/>
    <n v="4.4000000000000004"/>
    <n v="10"/>
    <s v="Monthly"/>
  </r>
  <r>
    <s v="EVS03132"/>
    <n v="-33.807859999999998"/>
    <n v="151.27183199999999"/>
    <s v="6583 Sydney Ave"/>
    <s v=" Sydney"/>
    <s v="Australia"/>
    <s v="Australia"/>
    <s v="Australia"/>
    <s v="DC Fast Charger"/>
    <n v="0.3"/>
    <s v="6:00-22:00"/>
    <s v="6:00-22:00"/>
    <d v="1899-12-30T16:04:48"/>
    <n v="12"/>
    <n v="57"/>
    <x v="3"/>
    <x v="0"/>
    <s v="CHAdeMO, CCS"/>
    <n v="2012"/>
    <s v="No"/>
    <n v="3.8"/>
    <n v="1"/>
    <s v="Quarterly"/>
  </r>
  <r>
    <s v="EVS03133"/>
    <n v="37.893189"/>
    <n v="-122.470623"/>
    <s v="5305 San Francisco Ave"/>
    <s v=" San Francisco"/>
    <s v="United States"/>
    <s v="United States"/>
    <s v="North America"/>
    <s v="DC Fast Charger"/>
    <n v="0.33"/>
    <s v="6:00-22:00"/>
    <s v="6:00-22:00"/>
    <d v="1899-12-30T16:04:48"/>
    <n v="4.93"/>
    <n v="11"/>
    <x v="0"/>
    <x v="3"/>
    <s v="CHAdeMO"/>
    <n v="2012"/>
    <s v="Yes"/>
    <n v="4.5"/>
    <n v="10"/>
    <s v="Annually"/>
  </r>
  <r>
    <s v="EVS03135"/>
    <n v="41.922870000000003"/>
    <n v="-87.636892000000003"/>
    <s v="5536 Chicago Ave"/>
    <s v=" Chicago"/>
    <s v="United States"/>
    <s v="United States"/>
    <s v="North America"/>
    <s v="DC Fast Charger"/>
    <n v="0.36"/>
    <s v="6:00-22:00"/>
    <s v="6:00-22:00"/>
    <d v="1899-12-30T16:04:48"/>
    <n v="2.88"/>
    <n v="23"/>
    <x v="3"/>
    <x v="3"/>
    <s v="CCS, Tesla"/>
    <n v="2010"/>
    <s v="No"/>
    <n v="3.1"/>
    <n v="3"/>
    <s v="Quarterly"/>
  </r>
  <r>
    <s v="EVS03139"/>
    <n v="18.935914"/>
    <n v="72.808762999999999"/>
    <s v="3795 Mumbai Ave"/>
    <s v=" Mumbai"/>
    <s v="India"/>
    <s v="India"/>
    <s v="Asia"/>
    <s v="DC Fast Charger"/>
    <n v="0.3"/>
    <d v="2025-07-24T00:00:00"/>
    <s v="9.00-21.00"/>
    <d v="1900-01-11T00:00:00"/>
    <n v="16.95"/>
    <n v="39"/>
    <x v="3"/>
    <x v="3"/>
    <s v="Tesla"/>
    <n v="2010"/>
    <s v="Yes"/>
    <n v="3.2"/>
    <n v="3"/>
    <s v="Quarterly"/>
  </r>
  <r>
    <s v="EVS03142"/>
    <n v="52.469042000000002"/>
    <n v="13.479773"/>
    <s v="7613 Berlin Ave"/>
    <s v=" Berlin"/>
    <s v="Germany"/>
    <s v="Germany"/>
    <s v="Europe"/>
    <s v="DC Fast Charger"/>
    <n v="0.42"/>
    <s v="6:00-22:00"/>
    <s v="6:00-22:00"/>
    <d v="1899-12-30T16:04:48"/>
    <n v="7.5"/>
    <n v="77"/>
    <x v="1"/>
    <x v="0"/>
    <s v="Type 2, Tesla"/>
    <n v="2013"/>
    <s v="No"/>
    <n v="4.8"/>
    <n v="8"/>
    <s v="Quarterly"/>
  </r>
  <r>
    <s v="EVS03143"/>
    <n v="52.543306999999999"/>
    <n v="13.494427"/>
    <s v="6009 Berlin Ave"/>
    <s v=" Berlin"/>
    <s v="Germany"/>
    <s v="Germany"/>
    <s v="Europe"/>
    <s v="DC Fast Charger"/>
    <n v="0.39"/>
    <s v="6:00-22:00"/>
    <s v="6:00-22:00"/>
    <d v="1899-12-30T16:04:48"/>
    <n v="13.32"/>
    <n v="25"/>
    <x v="3"/>
    <x v="3"/>
    <s v="CHAdeMO"/>
    <n v="2020"/>
    <s v="No"/>
    <n v="4.0999999999999996"/>
    <n v="6"/>
    <s v="Monthly"/>
  </r>
  <r>
    <s v="EVS03148"/>
    <n v="55.725456999999999"/>
    <n v="37.536718"/>
    <s v="6092 Moscow Ave"/>
    <s v=" Moscow"/>
    <s v="Russia"/>
    <s v="Russia"/>
    <s v="Europe"/>
    <s v="DC Fast Charger"/>
    <n v="0.21"/>
    <s v="6:00-22:00"/>
    <s v="6:00-22:00"/>
    <d v="1899-12-30T16:04:48"/>
    <n v="7.73"/>
    <n v="29"/>
    <x v="2"/>
    <x v="1"/>
    <s v="Tesla"/>
    <n v="2021"/>
    <s v="No"/>
    <n v="3.8"/>
    <n v="7"/>
    <s v="Monthly"/>
  </r>
  <r>
    <s v="EVS03149"/>
    <n v="37.597397000000001"/>
    <n v="127.03579999999999"/>
    <s v="2401 Seoul Ave"/>
    <s v=" Seoul"/>
    <s v="South Korea"/>
    <s v="South Korea"/>
    <s v="Asia"/>
    <s v="DC Fast Charger"/>
    <n v="0.16"/>
    <s v="9:00-18:00"/>
    <s v="9:00-18:00"/>
    <d v="1899-12-30T08:52:48"/>
    <n v="13.27"/>
    <n v="38"/>
    <x v="3"/>
    <x v="2"/>
    <s v="CHAdeMO"/>
    <n v="2018"/>
    <s v="Yes"/>
    <n v="4.3"/>
    <n v="3"/>
    <s v="Quarterly"/>
  </r>
  <r>
    <s v="EVS03152"/>
    <n v="-33.736108999999999"/>
    <n v="18.525807"/>
    <s v="2588 Cape Town Ave"/>
    <s v=" Cape Town"/>
    <s v="South Africa"/>
    <s v="South Africa"/>
    <s v="Africa"/>
    <s v="DC Fast Charger"/>
    <n v="0.23"/>
    <s v="9:00-18:00"/>
    <s v="9:00-18:00"/>
    <d v="1899-12-30T08:52:48"/>
    <n v="5.25"/>
    <n v="35"/>
    <x v="2"/>
    <x v="2"/>
    <s v="Tesla, Type 2"/>
    <n v="2017"/>
    <s v="No"/>
    <n v="5"/>
    <n v="6"/>
    <s v="Annually"/>
  </r>
  <r>
    <s v="EVS03153"/>
    <n v="52.470756000000002"/>
    <n v="13.487793999999999"/>
    <s v="4890 Berlin Ave"/>
    <s v=" Berlin"/>
    <s v="Germany"/>
    <s v="Germany"/>
    <s v="Europe"/>
    <s v="DC Fast Charger"/>
    <n v="0.16"/>
    <s v="6:00-22:00"/>
    <s v="6:00-22:00"/>
    <d v="1899-12-30T16:04:48"/>
    <n v="14.12"/>
    <n v="63"/>
    <x v="3"/>
    <x v="1"/>
    <s v="CHAdeMO"/>
    <n v="2023"/>
    <s v="No"/>
    <n v="3.2"/>
    <n v="10"/>
    <s v="Monthly"/>
  </r>
  <r>
    <s v="EVS03154"/>
    <n v="52.451214999999998"/>
    <n v="13.3047"/>
    <s v="1528 Berlin Ave"/>
    <s v=" Berlin"/>
    <s v="Germany"/>
    <s v="Germany"/>
    <s v="Europe"/>
    <s v="DC Fast Charger"/>
    <n v="0.24"/>
    <s v="9:00-18:00"/>
    <s v="9:00-18:00"/>
    <d v="1899-12-30T08:52:48"/>
    <n v="19.36"/>
    <n v="42"/>
    <x v="0"/>
    <x v="3"/>
    <s v="Type 2, Tesla"/>
    <n v="2017"/>
    <s v="Yes"/>
    <n v="3.6"/>
    <n v="2"/>
    <s v="Monthly"/>
  </r>
  <r>
    <s v="EVS03155"/>
    <n v="-33.770181000000001"/>
    <n v="151.33861099999999"/>
    <s v="2555 Sydney Ave"/>
    <s v=" Sydney"/>
    <s v="Australia"/>
    <s v="Australia"/>
    <s v="Australia"/>
    <s v="DC Fast Charger"/>
    <n v="0.44"/>
    <d v="2025-07-24T00:00:00"/>
    <s v="9.00-21.00"/>
    <d v="1900-01-11T00:00:00"/>
    <n v="11.92"/>
    <n v="43"/>
    <x v="3"/>
    <x v="3"/>
    <s v="CCS, CHAdeMO"/>
    <n v="2022"/>
    <s v="Yes"/>
    <n v="3.8"/>
    <n v="9"/>
    <s v="Annually"/>
  </r>
  <r>
    <s v="EVS03164"/>
    <n v="39.807232999999997"/>
    <n v="116.212202"/>
    <s v="6070 Beijing Ave"/>
    <s v=" Beijing"/>
    <s v="China"/>
    <s v="China"/>
    <s v="Asia"/>
    <s v="DC Fast Charger"/>
    <n v="0.27"/>
    <s v="6:00-22:00"/>
    <s v="6:00-22:00"/>
    <d v="1899-12-30T16:04:48"/>
    <n v="18.95"/>
    <n v="50"/>
    <x v="0"/>
    <x v="2"/>
    <s v="CHAdeMO, CCS"/>
    <n v="2023"/>
    <s v="Yes"/>
    <n v="3.8"/>
    <n v="8"/>
    <s v="Monthly"/>
  </r>
  <r>
    <s v="EVS03166"/>
    <n v="52.410251000000002"/>
    <n v="13.323200999999999"/>
    <s v="9991 Berlin Ave"/>
    <s v=" Berlin"/>
    <s v="Germany"/>
    <s v="Germany"/>
    <s v="Europe"/>
    <s v="DC Fast Charger"/>
    <n v="0.21"/>
    <d v="2025-07-24T00:00:00"/>
    <s v="9.00-21.00"/>
    <d v="1900-01-11T00:00:00"/>
    <n v="1.82"/>
    <n v="22"/>
    <x v="4"/>
    <x v="2"/>
    <s v="CCS, Tesla"/>
    <n v="2023"/>
    <s v="No"/>
    <n v="4.4000000000000004"/>
    <n v="6"/>
    <s v="Annually"/>
  </r>
  <r>
    <s v="EVS03168"/>
    <n v="13.873747"/>
    <n v="100.463257"/>
    <s v="3287 Bangkok Ave"/>
    <s v=" Bangkok"/>
    <s v="Thailand"/>
    <s v="Thailand"/>
    <s v="Asia"/>
    <s v="DC Fast Charger"/>
    <n v="0.22"/>
    <s v="9:00-18:00"/>
    <s v="9:00-18:00"/>
    <d v="1899-12-30T08:52:48"/>
    <n v="12.87"/>
    <n v="84"/>
    <x v="4"/>
    <x v="0"/>
    <s v="CHAdeMO, CCS"/>
    <n v="2021"/>
    <s v="Yes"/>
    <n v="4.0999999999999996"/>
    <n v="5"/>
    <s v="Annually"/>
  </r>
  <r>
    <s v="EVS03172"/>
    <n v="19.524601000000001"/>
    <n v="-99.064131000000003"/>
    <s v="7672 Mexico City Ave"/>
    <s v=" Mexico City"/>
    <s v="Mexico"/>
    <s v="Mexico"/>
    <s v="North America"/>
    <s v="DC Fast Charger"/>
    <n v="0.38"/>
    <d v="2025-07-24T00:00:00"/>
    <s v="9.00-21.00"/>
    <d v="1900-01-11T00:00:00"/>
    <n v="19.649999999999999"/>
    <n v="72"/>
    <x v="2"/>
    <x v="0"/>
    <s v="Type 2, Tesla"/>
    <n v="2021"/>
    <s v="Yes"/>
    <n v="4.8"/>
    <n v="1"/>
    <s v="Quarterly"/>
  </r>
  <r>
    <s v="EVS03174"/>
    <n v="19.092783000000001"/>
    <n v="72.957798999999994"/>
    <s v="1933 Mumbai Ave"/>
    <s v=" Mumbai"/>
    <s v="India"/>
    <s v="India"/>
    <s v="Asia"/>
    <s v="DC Fast Charger"/>
    <n v="0.33"/>
    <d v="2025-07-24T00:00:00"/>
    <s v="9.00-21.00"/>
    <d v="1900-01-11T00:00:00"/>
    <n v="19.61"/>
    <n v="91"/>
    <x v="3"/>
    <x v="1"/>
    <s v="Type 2, CHAdeMO"/>
    <n v="2010"/>
    <s v="No"/>
    <n v="4.9000000000000004"/>
    <n v="5"/>
    <s v="Quarterly"/>
  </r>
  <r>
    <s v="EVS03175"/>
    <n v="-33.864401999999998"/>
    <n v="151.291719"/>
    <s v="9775 Sydney Ave"/>
    <s v=" Sydney"/>
    <s v="Australia"/>
    <s v="Australia"/>
    <s v="Australia"/>
    <s v="DC Fast Charger"/>
    <n v="0.37"/>
    <d v="2025-07-24T00:00:00"/>
    <s v="9.00-21.00"/>
    <d v="1900-01-11T00:00:00"/>
    <n v="11.97"/>
    <n v="20"/>
    <x v="2"/>
    <x v="0"/>
    <s v="Type 2"/>
    <n v="2023"/>
    <s v="No"/>
    <n v="3.3"/>
    <n v="10"/>
    <s v="Quarterly"/>
  </r>
  <r>
    <s v="EVS03178"/>
    <n v="-33.715381999999998"/>
    <n v="18.554379000000001"/>
    <s v="6727 Cape Town Ave"/>
    <s v=" Cape Town"/>
    <s v="South Africa"/>
    <s v="South Africa"/>
    <s v="Africa"/>
    <s v="DC Fast Charger"/>
    <n v="0.44"/>
    <d v="2025-07-24T00:00:00"/>
    <s v="9.00-21.00"/>
    <d v="1900-01-11T00:00:00"/>
    <n v="16.86"/>
    <n v="74"/>
    <x v="0"/>
    <x v="2"/>
    <s v="CHAdeMO, CCS"/>
    <n v="2023"/>
    <s v="No"/>
    <n v="4.4000000000000004"/>
    <n v="8"/>
    <s v="Quarterly"/>
  </r>
  <r>
    <s v="EVS03180"/>
    <n v="19.169104999999998"/>
    <n v="72.843350999999998"/>
    <s v="4637 Mumbai Ave"/>
    <s v=" Mumbai"/>
    <s v="India"/>
    <s v="India"/>
    <s v="Asia"/>
    <s v="DC Fast Charger"/>
    <n v="0.45"/>
    <s v="9:00-18:00"/>
    <s v="9:00-18:00"/>
    <d v="1899-12-30T08:52:48"/>
    <n v="10.5"/>
    <n v="12"/>
    <x v="1"/>
    <x v="0"/>
    <s v="CCS, Type 2"/>
    <n v="2010"/>
    <s v="No"/>
    <n v="3.1"/>
    <n v="2"/>
    <s v="Quarterly"/>
  </r>
  <r>
    <s v="EVS03182"/>
    <n v="25.265181999999999"/>
    <n v="55.362704000000001"/>
    <s v="9855 Dubai Ave"/>
    <s v=" Dubai"/>
    <s v="United Arab Emirates"/>
    <s v="United Arab Emirates"/>
    <s v="Asia"/>
    <s v="DC Fast Charger"/>
    <n v="0.11"/>
    <s v="9:00-18:00"/>
    <s v="9:00-18:00"/>
    <d v="1899-12-30T08:52:48"/>
    <n v="18.05"/>
    <n v="65"/>
    <x v="3"/>
    <x v="3"/>
    <s v="Tesla, Type 2"/>
    <n v="2010"/>
    <s v="Yes"/>
    <n v="3.9"/>
    <n v="10"/>
    <s v="Annually"/>
  </r>
  <r>
    <s v="EVS03184"/>
    <n v="25.374507000000001"/>
    <n v="55.271006"/>
    <s v="5153 Dubai Ave"/>
    <s v=" Dubai"/>
    <s v="United Arab Emirates"/>
    <s v="United Arab Emirates"/>
    <s v="Asia"/>
    <s v="DC Fast Charger"/>
    <n v="0.45"/>
    <s v="6:00-22:00"/>
    <s v="6:00-22:00"/>
    <d v="1899-12-30T16:04:48"/>
    <n v="2.82"/>
    <n v="43"/>
    <x v="4"/>
    <x v="2"/>
    <s v="CCS, Type 2"/>
    <n v="2022"/>
    <s v="Yes"/>
    <n v="4.5"/>
    <n v="10"/>
    <s v="Annually"/>
  </r>
  <r>
    <s v="EVS03185"/>
    <n v="39.991079999999997"/>
    <n v="116.38596"/>
    <s v="7160 Beijing Ave"/>
    <s v=" Beijing"/>
    <s v="China"/>
    <s v="China"/>
    <s v="Asia"/>
    <s v="DC Fast Charger"/>
    <n v="0.41"/>
    <d v="2025-07-24T00:00:00"/>
    <s v="9.00-21.00"/>
    <d v="1900-01-11T00:00:00"/>
    <n v="11.53"/>
    <n v="44"/>
    <x v="3"/>
    <x v="2"/>
    <s v="Tesla"/>
    <n v="2018"/>
    <s v="Yes"/>
    <n v="4.4000000000000004"/>
    <n v="1"/>
    <s v="Quarterly"/>
  </r>
  <r>
    <s v="EVS03192"/>
    <n v="37.831544999999998"/>
    <n v="-122.417423"/>
    <s v="6364 San Francisco Ave"/>
    <s v=" San Francisco"/>
    <s v="United States"/>
    <s v="United States"/>
    <s v="North America"/>
    <s v="DC Fast Charger"/>
    <n v="0.27"/>
    <d v="2025-07-24T00:00:00"/>
    <s v="9.00-21.00"/>
    <d v="1900-01-11T00:00:00"/>
    <n v="3.23"/>
    <n v="46"/>
    <x v="4"/>
    <x v="2"/>
    <s v="Tesla"/>
    <n v="2019"/>
    <s v="No"/>
    <n v="4.7"/>
    <n v="9"/>
    <s v="Quarterly"/>
  </r>
  <r>
    <s v="EVS03198"/>
    <n v="37.602350999999999"/>
    <n v="126.92608199999999"/>
    <s v="8962 Seoul Ave"/>
    <s v=" Seoul"/>
    <s v="South Korea"/>
    <s v="South Korea"/>
    <s v="Asia"/>
    <s v="DC Fast Charger"/>
    <n v="0.2"/>
    <s v="6:00-22:00"/>
    <s v="6:00-22:00"/>
    <d v="1899-12-30T16:04:48"/>
    <n v="11.16"/>
    <n v="29"/>
    <x v="4"/>
    <x v="1"/>
    <s v="CHAdeMO, CCS"/>
    <n v="2020"/>
    <s v="No"/>
    <n v="3.3"/>
    <n v="3"/>
    <s v="Monthly"/>
  </r>
  <r>
    <s v="EVS03199"/>
    <n v="-23.524334"/>
    <n v="-46.520094999999998"/>
    <s v="1661 SÃ£o Paulo Ave"/>
    <s v=" SÃ£o Paulo"/>
    <s v="Brazil"/>
    <s v="Brazil"/>
    <s v="South America"/>
    <s v="DC Fast Charger"/>
    <n v="0.48"/>
    <d v="2025-07-24T00:00:00"/>
    <s v="9.00-21.00"/>
    <d v="1900-01-11T00:00:00"/>
    <n v="12.17"/>
    <n v="22"/>
    <x v="1"/>
    <x v="0"/>
    <s v="CHAdeMO, Type 2"/>
    <n v="2011"/>
    <s v="Yes"/>
    <n v="4"/>
    <n v="4"/>
    <s v="Monthly"/>
  </r>
  <r>
    <s v="EVS03202"/>
    <n v="19.069509"/>
    <n v="72.809428999999994"/>
    <s v="9394 Mumbai Ave"/>
    <s v=" Mumbai"/>
    <s v="India"/>
    <s v="India"/>
    <s v="Asia"/>
    <s v="DC Fast Charger"/>
    <n v="0.4"/>
    <d v="2025-07-24T00:00:00"/>
    <s v="9.00-21.00"/>
    <d v="1900-01-11T00:00:00"/>
    <n v="10.25"/>
    <n v="72"/>
    <x v="3"/>
    <x v="2"/>
    <s v="CCS, Tesla"/>
    <n v="2011"/>
    <s v="Yes"/>
    <n v="4.5999999999999996"/>
    <n v="2"/>
    <s v="Annually"/>
  </r>
  <r>
    <s v="EVS03207"/>
    <n v="19.558824000000001"/>
    <n v="-99.049271000000005"/>
    <s v="4406 Mexico City Ave"/>
    <s v=" Mexico City"/>
    <s v="Mexico"/>
    <s v="Mexico"/>
    <s v="North America"/>
    <s v="DC Fast Charger"/>
    <n v="0.15"/>
    <s v="9:00-18:00"/>
    <s v="9:00-18:00"/>
    <d v="1899-12-30T08:52:48"/>
    <n v="6.7"/>
    <n v="63"/>
    <x v="3"/>
    <x v="1"/>
    <s v="Type 2, Tesla"/>
    <n v="2012"/>
    <s v="No"/>
    <n v="3.9"/>
    <n v="4"/>
    <s v="Annually"/>
  </r>
  <r>
    <s v="EVS03208"/>
    <n v="52.415667999999997"/>
    <n v="13.327809999999999"/>
    <s v="4532 Berlin Ave"/>
    <s v=" Berlin"/>
    <s v="Germany"/>
    <s v="Germany"/>
    <s v="Europe"/>
    <s v="DC Fast Charger"/>
    <n v="0.49"/>
    <d v="2025-07-24T00:00:00"/>
    <s v="9.00-21.00"/>
    <d v="1900-01-11T00:00:00"/>
    <n v="9.52"/>
    <n v="65"/>
    <x v="0"/>
    <x v="2"/>
    <s v="CHAdeMO"/>
    <n v="2011"/>
    <s v="No"/>
    <n v="4.8"/>
    <n v="4"/>
    <s v="Monthly"/>
  </r>
  <r>
    <s v="EVS03211"/>
    <n v="87.316635000000005"/>
    <n v="136.24781999999999"/>
    <s v="7647 Random Rd"/>
    <s v="Not Found"/>
    <s v="Not Found"/>
    <s v="Not Found"/>
    <s v="Not Found"/>
    <s v="DC Fast Charger"/>
    <n v="0.45"/>
    <s v="9:00-18:00"/>
    <s v="9:00-18:00"/>
    <d v="1899-12-30T08:52:48"/>
    <n v="3.71"/>
    <n v="88"/>
    <x v="1"/>
    <x v="2"/>
    <s v="Tesla, Type 2"/>
    <n v="2010"/>
    <s v="No"/>
    <n v="3.6"/>
    <n v="5"/>
    <s v="Annually"/>
  </r>
  <r>
    <s v="EVS03212"/>
    <n v="37.550632999999998"/>
    <n v="126.902091"/>
    <s v="2402 Seoul Ave"/>
    <s v=" Seoul"/>
    <s v="South Korea"/>
    <s v="South Korea"/>
    <s v="Asia"/>
    <s v="DC Fast Charger"/>
    <n v="0.14000000000000001"/>
    <s v="6:00-22:00"/>
    <s v="6:00-22:00"/>
    <d v="1899-12-30T16:04:48"/>
    <n v="17.25"/>
    <n v="94"/>
    <x v="2"/>
    <x v="2"/>
    <s v="CCS"/>
    <n v="2018"/>
    <s v="No"/>
    <n v="5"/>
    <n v="6"/>
    <s v="Quarterly"/>
  </r>
  <r>
    <s v="EVS03223"/>
    <n v="37.612718999999998"/>
    <n v="127.076864"/>
    <s v="4676 Seoul Ave"/>
    <s v=" Seoul"/>
    <s v="South Korea"/>
    <s v="South Korea"/>
    <s v="Asia"/>
    <s v="DC Fast Charger"/>
    <n v="0.28999999999999998"/>
    <s v="9:00-18:00"/>
    <s v="9:00-18:00"/>
    <d v="1899-12-30T08:52:48"/>
    <n v="15.13"/>
    <n v="99"/>
    <x v="1"/>
    <x v="3"/>
    <s v="CCS, Tesla"/>
    <n v="2020"/>
    <s v="No"/>
    <n v="3"/>
    <n v="2"/>
    <s v="Monthly"/>
  </r>
  <r>
    <s v="EVS03224"/>
    <n v="19.480737000000001"/>
    <n v="-99.146109999999993"/>
    <s v="1958 Mexico City Ave"/>
    <s v=" Mexico City"/>
    <s v="Mexico"/>
    <s v="Mexico"/>
    <s v="North America"/>
    <s v="DC Fast Charger"/>
    <n v="0.22"/>
    <d v="2025-07-24T00:00:00"/>
    <s v="9.00-21.00"/>
    <d v="1900-01-11T00:00:00"/>
    <n v="19.87"/>
    <n v="39"/>
    <x v="2"/>
    <x v="3"/>
    <s v="CHAdeMO, Type 2"/>
    <n v="2019"/>
    <s v="No"/>
    <n v="4.5"/>
    <n v="3"/>
    <s v="Annually"/>
  </r>
  <r>
    <s v="EVS03233"/>
    <n v="25.227233999999999"/>
    <n v="55.284222999999997"/>
    <s v="3264 Dubai Ave"/>
    <s v=" Dubai"/>
    <s v="United Arab Emirates"/>
    <s v="United Arab Emirates"/>
    <s v="Asia"/>
    <s v="DC Fast Charger"/>
    <n v="0.19"/>
    <s v="9:00-18:00"/>
    <s v="9:00-18:00"/>
    <d v="1899-12-30T08:52:48"/>
    <n v="12.72"/>
    <n v="14"/>
    <x v="2"/>
    <x v="2"/>
    <s v="CHAdeMO, CCS"/>
    <n v="2018"/>
    <s v="No"/>
    <n v="4"/>
    <n v="9"/>
    <s v="Quarterly"/>
  </r>
  <r>
    <s v="EVS03234"/>
    <n v="-23.569710000000001"/>
    <n v="-46.531266000000002"/>
    <s v="7408 SÃ£o Paulo Ave"/>
    <s v=" SÃ£o Paulo"/>
    <s v="Brazil"/>
    <s v="Brazil"/>
    <s v="South America"/>
    <s v="DC Fast Charger"/>
    <n v="0.13"/>
    <s v="6:00-22:00"/>
    <s v="6:00-22:00"/>
    <d v="1899-12-30T16:04:48"/>
    <n v="3.13"/>
    <n v="37"/>
    <x v="0"/>
    <x v="0"/>
    <s v="Type 2, Tesla"/>
    <n v="2012"/>
    <s v="No"/>
    <n v="4.5"/>
    <n v="4"/>
    <s v="Annually"/>
  </r>
  <r>
    <s v="EVS03236"/>
    <n v="43.670254"/>
    <n v="-79.451767000000004"/>
    <s v="705 Toronto Ave"/>
    <s v=" Toronto"/>
    <s v="Canada"/>
    <s v="Canada"/>
    <s v="North America"/>
    <s v="DC Fast Charger"/>
    <n v="0.3"/>
    <d v="2025-07-24T00:00:00"/>
    <s v="9.00-21.00"/>
    <d v="1900-01-11T00:00:00"/>
    <n v="0.92"/>
    <n v="86"/>
    <x v="1"/>
    <x v="1"/>
    <s v="CCS"/>
    <n v="2019"/>
    <s v="Yes"/>
    <n v="3.8"/>
    <n v="5"/>
    <s v="Annually"/>
  </r>
  <r>
    <s v="EVS03238"/>
    <n v="43.711181000000003"/>
    <n v="-79.381759000000002"/>
    <s v="3630 Toronto Ave"/>
    <s v=" Toronto"/>
    <s v="Canada"/>
    <s v="Canada"/>
    <s v="North America"/>
    <s v="DC Fast Charger"/>
    <n v="0.16"/>
    <d v="2025-07-24T00:00:00"/>
    <s v="9.00-21.00"/>
    <d v="1900-01-11T00:00:00"/>
    <n v="9.56"/>
    <n v="18"/>
    <x v="3"/>
    <x v="3"/>
    <s v="Tesla"/>
    <n v="2013"/>
    <s v="No"/>
    <n v="3.9"/>
    <n v="4"/>
    <s v="Annually"/>
  </r>
  <r>
    <s v="EVS03240"/>
    <n v="-33.847956000000003"/>
    <n v="151.27139199999999"/>
    <s v="8405 Sydney Ave"/>
    <s v=" Sydney"/>
    <s v="Australia"/>
    <s v="Australia"/>
    <s v="Australia"/>
    <s v="DC Fast Charger"/>
    <n v="0.36"/>
    <s v="9:00-18:00"/>
    <s v="9:00-18:00"/>
    <d v="1899-12-30T08:52:48"/>
    <n v="19.149999999999999"/>
    <n v="60"/>
    <x v="2"/>
    <x v="3"/>
    <s v="CHAdeMO"/>
    <n v="2016"/>
    <s v="Yes"/>
    <n v="4.8"/>
    <n v="8"/>
    <s v="Monthly"/>
  </r>
  <r>
    <s v="EVS03242"/>
    <n v="19.572230999999999"/>
    <n v="-99.038206000000002"/>
    <s v="5486 Mexico City Ave"/>
    <s v=" Mexico City"/>
    <s v="Mexico"/>
    <s v="Mexico"/>
    <s v="North America"/>
    <s v="DC Fast Charger"/>
    <n v="0.1"/>
    <d v="2025-07-24T00:00:00"/>
    <s v="9.00-21.00"/>
    <d v="1900-01-11T00:00:00"/>
    <n v="4.53"/>
    <n v="38"/>
    <x v="3"/>
    <x v="1"/>
    <s v="Type 2, CCS"/>
    <n v="2013"/>
    <s v="No"/>
    <n v="4.8"/>
    <n v="1"/>
    <s v="Monthly"/>
  </r>
  <r>
    <s v="EVS03244"/>
    <n v="25.309531"/>
    <n v="55.323591"/>
    <s v="271 Dubai Ave"/>
    <s v=" Dubai"/>
    <s v="United Arab Emirates"/>
    <s v="United Arab Emirates"/>
    <s v="Asia"/>
    <s v="DC Fast Charger"/>
    <n v="0.17"/>
    <s v="9:00-18:00"/>
    <s v="9:00-18:00"/>
    <d v="1899-12-30T08:52:48"/>
    <n v="10.52"/>
    <n v="100"/>
    <x v="1"/>
    <x v="2"/>
    <s v="CHAdeMO"/>
    <n v="2017"/>
    <s v="No"/>
    <n v="5"/>
    <n v="6"/>
    <s v="Quarterly"/>
  </r>
  <r>
    <s v="EVS03245"/>
    <n v="13.88922"/>
    <n v="100.571073"/>
    <s v="4223 Bangkok Ave"/>
    <s v=" Bangkok"/>
    <s v="Thailand"/>
    <s v="Thailand"/>
    <s v="Asia"/>
    <s v="DC Fast Charger"/>
    <n v="0.5"/>
    <s v="9:00-18:00"/>
    <s v="9:00-18:00"/>
    <d v="1899-12-30T08:52:48"/>
    <n v="14.17"/>
    <n v="23"/>
    <x v="3"/>
    <x v="3"/>
    <s v="Tesla, CHAdeMO"/>
    <n v="2010"/>
    <s v="No"/>
    <n v="3.6"/>
    <n v="9"/>
    <s v="Monthly"/>
  </r>
  <r>
    <s v="EVS03246"/>
    <n v="19.569416"/>
    <n v="-99.019255000000001"/>
    <s v="1353 Mexico City Ave"/>
    <s v=" Mexico City"/>
    <s v="Mexico"/>
    <s v="Mexico"/>
    <s v="North America"/>
    <s v="DC Fast Charger"/>
    <n v="0.22"/>
    <s v="9:00-18:00"/>
    <s v="9:00-18:00"/>
    <d v="1899-12-30T08:52:48"/>
    <n v="12.58"/>
    <n v="11"/>
    <x v="4"/>
    <x v="3"/>
    <s v="Type 2, Tesla"/>
    <n v="2010"/>
    <s v="No"/>
    <n v="4.2"/>
    <n v="7"/>
    <s v="Monthly"/>
  </r>
  <r>
    <s v="EVS03249"/>
    <n v="-33.722223"/>
    <n v="151.25062399999999"/>
    <s v="9795 Sydney Ave"/>
    <s v=" Sydney"/>
    <s v="Australia"/>
    <s v="Australia"/>
    <s v="Australia"/>
    <s v="DC Fast Charger"/>
    <n v="0.15"/>
    <s v="9:00-18:00"/>
    <s v="9:00-18:00"/>
    <d v="1899-12-30T08:52:48"/>
    <n v="16.52"/>
    <n v="77"/>
    <x v="4"/>
    <x v="1"/>
    <s v="CHAdeMO, CCS"/>
    <n v="2015"/>
    <s v="No"/>
    <n v="3.1"/>
    <n v="2"/>
    <s v="Monthly"/>
  </r>
  <r>
    <s v="EVS03251"/>
    <n v="64.122184000000004"/>
    <n v="161.73579000000001"/>
    <s v="2247 Random Rd"/>
    <n v="0"/>
    <s v="Not Found"/>
    <s v="Not Found"/>
    <s v="Not Found"/>
    <s v="DC Fast Charger"/>
    <n v="0.19"/>
    <d v="2025-07-24T00:00:00"/>
    <s v="9.00-21.00"/>
    <d v="1900-01-11T00:00:00"/>
    <n v="11.38"/>
    <n v="43"/>
    <x v="4"/>
    <x v="1"/>
    <s v="CCS"/>
    <n v="2022"/>
    <s v="No"/>
    <n v="4.5"/>
    <n v="4"/>
    <s v="Quarterly"/>
  </r>
  <r>
    <s v="EVS03255"/>
    <n v="52.490454"/>
    <n v="13.474868000000001"/>
    <s v="2075 Berlin Ave"/>
    <s v=" Berlin"/>
    <s v="Germany"/>
    <s v="Germany"/>
    <s v="Europe"/>
    <s v="DC Fast Charger"/>
    <n v="0.43"/>
    <s v="9:00-18:00"/>
    <s v="9:00-18:00"/>
    <d v="1899-12-30T08:52:48"/>
    <n v="18.27"/>
    <n v="33"/>
    <x v="2"/>
    <x v="1"/>
    <s v="Type 2"/>
    <n v="2012"/>
    <s v="No"/>
    <n v="3.3"/>
    <n v="4"/>
    <s v="Monthly"/>
  </r>
  <r>
    <s v="EVS03256"/>
    <n v="43.639491"/>
    <n v="-79.305893999999995"/>
    <s v="8858 Toronto Ave"/>
    <s v=" Toronto"/>
    <s v="Canada"/>
    <s v="Canada"/>
    <s v="North America"/>
    <s v="DC Fast Charger"/>
    <n v="0.4"/>
    <s v="9:00-18:00"/>
    <s v="9:00-18:00"/>
    <d v="1899-12-30T08:52:48"/>
    <n v="18.09"/>
    <n v="78"/>
    <x v="3"/>
    <x v="3"/>
    <s v="CHAdeMO, Type 2"/>
    <n v="2020"/>
    <s v="No"/>
    <n v="4.0999999999999996"/>
    <n v="6"/>
    <s v="Quarterly"/>
  </r>
  <r>
    <s v="EVS03257"/>
    <n v="37.762618000000003"/>
    <n v="-122.37719"/>
    <s v="7706 San Francisco Ave"/>
    <s v=" San Francisco"/>
    <s v="United States"/>
    <s v="United States"/>
    <s v="North America"/>
    <s v="DC Fast Charger"/>
    <n v="0.17"/>
    <s v="9:00-18:00"/>
    <s v="9:00-18:00"/>
    <d v="1899-12-30T08:52:48"/>
    <n v="12.31"/>
    <n v="34"/>
    <x v="1"/>
    <x v="3"/>
    <s v="CCS"/>
    <n v="2021"/>
    <s v="Yes"/>
    <n v="5"/>
    <n v="6"/>
    <s v="Annually"/>
  </r>
  <r>
    <s v="EVS03260"/>
    <n v="43.707405000000001"/>
    <n v="-79.333569999999995"/>
    <s v="2024 Toronto Ave"/>
    <s v=" Toronto"/>
    <s v="Canada"/>
    <s v="Canada"/>
    <s v="North America"/>
    <s v="DC Fast Charger"/>
    <n v="0.16"/>
    <d v="2025-07-24T00:00:00"/>
    <s v="9.00-21.00"/>
    <d v="1900-01-11T00:00:00"/>
    <n v="12.75"/>
    <n v="48"/>
    <x v="0"/>
    <x v="2"/>
    <s v="CCS"/>
    <n v="2021"/>
    <s v="Yes"/>
    <n v="4.5999999999999996"/>
    <n v="1"/>
    <s v="Quarterly"/>
  </r>
  <r>
    <s v="EVS03263"/>
    <n v="13.853161999999999"/>
    <n v="100.526895"/>
    <s v="863 Bangkok Ave"/>
    <s v=" Bangkok"/>
    <s v="Thailand"/>
    <s v="Thailand"/>
    <s v="Asia"/>
    <s v="DC Fast Charger"/>
    <n v="0.42"/>
    <d v="2025-07-24T00:00:00"/>
    <s v="9.00-21.00"/>
    <d v="1900-01-11T00:00:00"/>
    <n v="13.55"/>
    <n v="37"/>
    <x v="1"/>
    <x v="2"/>
    <s v="Tesla"/>
    <n v="2011"/>
    <s v="No"/>
    <n v="3.2"/>
    <n v="1"/>
    <s v="Quarterly"/>
  </r>
  <r>
    <s v="EVS03267"/>
    <n v="13.824199"/>
    <n v="100.57420500000001"/>
    <s v="5740 Bangkok Ave"/>
    <s v=" Bangkok"/>
    <s v="Thailand"/>
    <s v="Thailand"/>
    <s v="Asia"/>
    <s v="DC Fast Charger"/>
    <n v="0.47"/>
    <s v="9:00-18:00"/>
    <s v="9:00-18:00"/>
    <d v="1899-12-30T08:52:48"/>
    <n v="16.71"/>
    <n v="100"/>
    <x v="4"/>
    <x v="1"/>
    <s v="CCS, Tesla"/>
    <n v="2021"/>
    <s v="No"/>
    <n v="4.5999999999999996"/>
    <n v="2"/>
    <s v="Monthly"/>
  </r>
  <r>
    <s v="EVS03268"/>
    <n v="37.856870000000001"/>
    <n v="-122.492006"/>
    <s v="7835 San Francisco Ave"/>
    <s v=" San Francisco"/>
    <s v="United States"/>
    <s v="United States"/>
    <s v="North America"/>
    <s v="DC Fast Charger"/>
    <n v="0.45"/>
    <d v="2025-07-24T00:00:00"/>
    <s v="9.00-21.00"/>
    <d v="1900-01-11T00:00:00"/>
    <n v="8.9600000000000009"/>
    <n v="16"/>
    <x v="2"/>
    <x v="2"/>
    <s v="CHAdeMO, CCS"/>
    <n v="2019"/>
    <s v="Yes"/>
    <n v="4.4000000000000004"/>
    <n v="7"/>
    <s v="Annually"/>
  </r>
  <r>
    <s v="EVS03270"/>
    <n v="39.933647999999998"/>
    <n v="116.35736799999999"/>
    <s v="1154 Beijing Ave"/>
    <s v=" Beijing"/>
    <s v="China"/>
    <s v="China"/>
    <s v="Asia"/>
    <s v="DC Fast Charger"/>
    <n v="0.46"/>
    <s v="6:00-22:00"/>
    <s v="6:00-22:00"/>
    <d v="1899-12-30T16:04:48"/>
    <n v="13.16"/>
    <n v="97"/>
    <x v="2"/>
    <x v="0"/>
    <s v="CCS"/>
    <n v="2010"/>
    <s v="Yes"/>
    <n v="3.9"/>
    <n v="4"/>
    <s v="Monthly"/>
  </r>
  <r>
    <s v="EVS03272"/>
    <n v="18.906649999999999"/>
    <n v="72.848133000000004"/>
    <s v="8756 Mumbai Ave"/>
    <s v=" Mumbai"/>
    <s v="India"/>
    <s v="India"/>
    <s v="Asia"/>
    <s v="DC Fast Charger"/>
    <n v="0.15"/>
    <s v="6:00-22:00"/>
    <s v="6:00-22:00"/>
    <d v="1899-12-30T16:04:48"/>
    <n v="6.5"/>
    <n v="87"/>
    <x v="1"/>
    <x v="3"/>
    <s v="CHAdeMO, Tesla"/>
    <n v="2011"/>
    <s v="No"/>
    <n v="4.4000000000000004"/>
    <n v="6"/>
    <s v="Monthly"/>
  </r>
  <r>
    <s v="EVS03273"/>
    <n v="25.317892000000001"/>
    <n v="55.351939999999999"/>
    <s v="5054 Dubai Ave"/>
    <s v=" Dubai"/>
    <s v="United Arab Emirates"/>
    <s v="United Arab Emirates"/>
    <s v="Asia"/>
    <s v="DC Fast Charger"/>
    <n v="0.25"/>
    <d v="2025-07-24T00:00:00"/>
    <s v="9.00-21.00"/>
    <d v="1900-01-11T00:00:00"/>
    <n v="19.55"/>
    <n v="33"/>
    <x v="1"/>
    <x v="1"/>
    <s v="CCS"/>
    <n v="2017"/>
    <s v="Yes"/>
    <n v="4.7"/>
    <n v="6"/>
    <s v="Quarterly"/>
  </r>
  <r>
    <s v="EVS03274"/>
    <n v="-23.659020000000002"/>
    <n v="-46.604284999999997"/>
    <s v="4262 SÃ£o Paulo Ave"/>
    <s v=" SÃ£o Paulo"/>
    <s v="Brazil"/>
    <s v="Brazil"/>
    <s v="South America"/>
    <s v="DC Fast Charger"/>
    <n v="0.47"/>
    <d v="2025-07-24T00:00:00"/>
    <s v="9.00-21.00"/>
    <d v="1900-01-11T00:00:00"/>
    <n v="11.17"/>
    <n v="45"/>
    <x v="3"/>
    <x v="2"/>
    <s v="Tesla"/>
    <n v="2010"/>
    <s v="No"/>
    <n v="4.4000000000000004"/>
    <n v="9"/>
    <s v="Monthly"/>
  </r>
  <r>
    <s v="EVS03280"/>
    <n v="-23.630739999999999"/>
    <n v="-46.682031000000002"/>
    <s v="4797 SÃ£o Paulo Ave"/>
    <s v=" SÃ£o Paulo"/>
    <s v="Brazil"/>
    <s v="Brazil"/>
    <s v="South America"/>
    <s v="DC Fast Charger"/>
    <n v="0.28999999999999998"/>
    <s v="6:00-22:00"/>
    <s v="6:00-22:00"/>
    <d v="1899-12-30T16:04:48"/>
    <n v="1.02"/>
    <n v="20"/>
    <x v="0"/>
    <x v="0"/>
    <s v="CCS"/>
    <n v="2015"/>
    <s v="Yes"/>
    <n v="3.2"/>
    <n v="2"/>
    <s v="Quarterly"/>
  </r>
  <r>
    <s v="EVS03293"/>
    <n v="55.718600000000002"/>
    <n v="37.570891000000003"/>
    <s v="8643 Moscow Ave"/>
    <s v=" Moscow"/>
    <s v="Russia"/>
    <s v="Russia"/>
    <s v="Europe"/>
    <s v="DC Fast Charger"/>
    <n v="0.4"/>
    <s v="6:00-22:00"/>
    <s v="6:00-22:00"/>
    <d v="1899-12-30T16:04:48"/>
    <n v="13.09"/>
    <n v="93"/>
    <x v="2"/>
    <x v="1"/>
    <s v="Type 2, CCS"/>
    <n v="2015"/>
    <s v="No"/>
    <n v="3.4"/>
    <n v="3"/>
    <s v="Annually"/>
  </r>
  <r>
    <s v="EVS03299"/>
    <n v="19.511901999999999"/>
    <n v="-99.000382999999999"/>
    <s v="7494 Mexico City Ave"/>
    <s v=" Mexico City"/>
    <s v="Mexico"/>
    <s v="Mexico"/>
    <s v="North America"/>
    <s v="DC Fast Charger"/>
    <n v="0.27"/>
    <s v="6:00-22:00"/>
    <s v="6:00-22:00"/>
    <d v="1899-12-30T16:04:48"/>
    <n v="12.17"/>
    <n v="73"/>
    <x v="1"/>
    <x v="1"/>
    <s v="Type 2, Tesla"/>
    <n v="2014"/>
    <s v="Yes"/>
    <n v="3.7"/>
    <n v="9"/>
    <s v="Annually"/>
  </r>
  <r>
    <s v="EVS03300"/>
    <n v="25.356144"/>
    <n v="55.260071000000003"/>
    <s v="4034 Dubai Ave"/>
    <s v=" Dubai"/>
    <s v="United Arab Emirates"/>
    <s v="United Arab Emirates"/>
    <s v="Asia"/>
    <s v="DC Fast Charger"/>
    <n v="0.35"/>
    <d v="2025-07-24T00:00:00"/>
    <s v="9.00-21.00"/>
    <d v="1900-01-11T00:00:00"/>
    <n v="16.57"/>
    <n v="11"/>
    <x v="0"/>
    <x v="1"/>
    <s v="Type 2, Tesla"/>
    <n v="2012"/>
    <s v="No"/>
    <n v="3.6"/>
    <n v="1"/>
    <s v="Quarterly"/>
  </r>
  <r>
    <s v="EVS03303"/>
    <n v="41.950003000000002"/>
    <n v="-87.788736"/>
    <s v="1437 Chicago Ave"/>
    <s v=" Chicago"/>
    <s v="United States"/>
    <s v="United States"/>
    <s v="North America"/>
    <s v="DC Fast Charger"/>
    <n v="0.31"/>
    <d v="2025-07-24T00:00:00"/>
    <s v="9.00-21.00"/>
    <d v="1900-01-11T00:00:00"/>
    <n v="15.69"/>
    <n v="94"/>
    <x v="0"/>
    <x v="1"/>
    <s v="CHAdeMO"/>
    <n v="2011"/>
    <s v="Yes"/>
    <n v="4.0999999999999996"/>
    <n v="6"/>
    <s v="Quarterly"/>
  </r>
  <r>
    <s v="EVS03307"/>
    <n v="-33.770944999999998"/>
    <n v="18.538625"/>
    <s v="3547 Cape Town Ave"/>
    <s v=" Cape Town"/>
    <s v="South Africa"/>
    <s v="South Africa"/>
    <s v="Africa"/>
    <s v="DC Fast Charger"/>
    <n v="0.24"/>
    <d v="2025-07-24T00:00:00"/>
    <s v="9.00-21.00"/>
    <d v="1900-01-11T00:00:00"/>
    <n v="4.88"/>
    <n v="89"/>
    <x v="0"/>
    <x v="3"/>
    <s v="Type 2"/>
    <n v="2020"/>
    <s v="No"/>
    <n v="3.6"/>
    <n v="8"/>
    <s v="Annually"/>
  </r>
  <r>
    <s v="EVS03308"/>
    <n v="-33.852795999999998"/>
    <n v="18.416072"/>
    <s v="8835 Cape Town Ave"/>
    <s v=" Cape Town"/>
    <s v="South Africa"/>
    <s v="South Africa"/>
    <s v="Africa"/>
    <s v="DC Fast Charger"/>
    <n v="0.16"/>
    <s v="6:00-22:00"/>
    <s v="6:00-22:00"/>
    <d v="1899-12-30T16:04:48"/>
    <n v="7.6"/>
    <n v="30"/>
    <x v="4"/>
    <x v="0"/>
    <s v="Type 2, CHAdeMO"/>
    <n v="2012"/>
    <s v="No"/>
    <n v="4.9000000000000004"/>
    <n v="8"/>
    <s v="Monthly"/>
  </r>
  <r>
    <s v="EVS03317"/>
    <n v="37.560260999999997"/>
    <n v="127.024944"/>
    <s v="7641 Seoul Ave"/>
    <s v=" Seoul"/>
    <s v="South Korea"/>
    <s v="South Korea"/>
    <s v="Asia"/>
    <s v="DC Fast Charger"/>
    <n v="0.14000000000000001"/>
    <s v="9:00-18:00"/>
    <s v="9:00-18:00"/>
    <d v="1899-12-30T08:52:48"/>
    <n v="5.37"/>
    <n v="59"/>
    <x v="3"/>
    <x v="2"/>
    <s v="Type 2, Tesla"/>
    <n v="2011"/>
    <s v="Yes"/>
    <n v="4.2"/>
    <n v="10"/>
    <s v="Annually"/>
  </r>
  <r>
    <s v="EVS03326"/>
    <n v="39.958568999999997"/>
    <n v="116.471757"/>
    <s v="4316 Beijing Ave"/>
    <s v=" Beijing"/>
    <s v="China"/>
    <s v="China"/>
    <s v="Asia"/>
    <s v="DC Fast Charger"/>
    <n v="0.38"/>
    <s v="6:00-22:00"/>
    <s v="6:00-22:00"/>
    <d v="1899-12-30T16:04:48"/>
    <n v="17.53"/>
    <n v="59"/>
    <x v="4"/>
    <x v="3"/>
    <s v="Type 2, Tesla"/>
    <n v="2010"/>
    <s v="No"/>
    <n v="4.5999999999999996"/>
    <n v="5"/>
    <s v="Annually"/>
  </r>
  <r>
    <s v="EVS03330"/>
    <n v="39.921146"/>
    <n v="116.389415"/>
    <s v="1242 Beijing Ave"/>
    <s v=" Beijing"/>
    <s v="China"/>
    <s v="China"/>
    <s v="Asia"/>
    <s v="DC Fast Charger"/>
    <n v="0.47"/>
    <s v="9:00-18:00"/>
    <s v="9:00-18:00"/>
    <d v="1899-12-30T08:52:48"/>
    <n v="1.33"/>
    <n v="72"/>
    <x v="2"/>
    <x v="2"/>
    <s v="CCS, Type 2"/>
    <n v="2010"/>
    <s v="Yes"/>
    <n v="4.0999999999999996"/>
    <n v="9"/>
    <s v="Monthly"/>
  </r>
  <r>
    <s v="EVS03335"/>
    <n v="-33.890213000000003"/>
    <n v="18.449324000000001"/>
    <s v="3869 Cape Town Ave"/>
    <s v=" Cape Town"/>
    <s v="South Africa"/>
    <s v="South Africa"/>
    <s v="Africa"/>
    <s v="DC Fast Charger"/>
    <n v="0.13"/>
    <d v="2025-07-24T00:00:00"/>
    <s v="9.00-21.00"/>
    <d v="1900-01-11T00:00:00"/>
    <n v="10.67"/>
    <n v="71"/>
    <x v="1"/>
    <x v="1"/>
    <s v="CCS, CHAdeMO"/>
    <n v="2010"/>
    <s v="No"/>
    <n v="3.1"/>
    <n v="5"/>
    <s v="Annually"/>
  </r>
  <r>
    <s v="EVS03339"/>
    <n v="19.598420000000001"/>
    <n v="-99.011719999999997"/>
    <s v="2423 Mexico City Ave"/>
    <s v=" Mexico City"/>
    <s v="Mexico"/>
    <s v="Mexico"/>
    <s v="North America"/>
    <s v="DC Fast Charger"/>
    <n v="0.13"/>
    <s v="9:00-18:00"/>
    <s v="9:00-18:00"/>
    <d v="1899-12-30T08:52:48"/>
    <n v="10.039999999999999"/>
    <n v="66"/>
    <x v="4"/>
    <x v="0"/>
    <s v="Type 2, CHAdeMO"/>
    <n v="2023"/>
    <s v="Yes"/>
    <n v="4.5999999999999996"/>
    <n v="7"/>
    <s v="Annually"/>
  </r>
  <r>
    <s v="EVS03341"/>
    <n v="31.440840000000001"/>
    <n v="87.179688999999996"/>
    <s v="9662 Random Rd"/>
    <s v="å°¼çŽ›é•‡"/>
    <s v="(Unclear)"/>
    <s v="(Unclear)"/>
    <s v="(Unclear)"/>
    <s v="DC Fast Charger"/>
    <n v="0.46"/>
    <d v="2025-07-24T00:00:00"/>
    <s v="9.00-21.00"/>
    <d v="1900-01-11T00:00:00"/>
    <n v="6.97"/>
    <n v="49"/>
    <x v="2"/>
    <x v="1"/>
    <s v="CHAdeMO, CCS"/>
    <n v="2012"/>
    <s v="No"/>
    <n v="3.7"/>
    <n v="9"/>
    <s v="Monthly"/>
  </r>
  <r>
    <s v="EVS03342"/>
    <n v="-33.752178999999998"/>
    <n v="18.599806000000001"/>
    <s v="1213 Cape Town Ave"/>
    <s v=" Cape Town"/>
    <s v="South Africa"/>
    <s v="South Africa"/>
    <s v="Africa"/>
    <s v="DC Fast Charger"/>
    <n v="0.23"/>
    <s v="6:00-22:00"/>
    <s v="6:00-22:00"/>
    <d v="1899-12-30T16:04:48"/>
    <n v="7.99"/>
    <n v="79"/>
    <x v="0"/>
    <x v="3"/>
    <s v="Type 2, CCS"/>
    <n v="2016"/>
    <s v="Yes"/>
    <n v="3.9"/>
    <n v="8"/>
    <s v="Monthly"/>
  </r>
  <r>
    <s v="EVS03347"/>
    <n v="55.808112000000001"/>
    <n v="37.687742"/>
    <s v="8406 Moscow Ave"/>
    <s v=" Moscow"/>
    <s v="Russia"/>
    <s v="Russia"/>
    <s v="Europe"/>
    <s v="DC Fast Charger"/>
    <n v="0.27"/>
    <d v="2025-07-24T00:00:00"/>
    <s v="9.00-21.00"/>
    <d v="1900-01-11T00:00:00"/>
    <n v="15.64"/>
    <n v="12"/>
    <x v="4"/>
    <x v="3"/>
    <s v="Tesla"/>
    <n v="2011"/>
    <s v="No"/>
    <n v="4.9000000000000004"/>
    <n v="7"/>
    <s v="Monthly"/>
  </r>
  <r>
    <s v="EVS03354"/>
    <n v="52.527866000000003"/>
    <n v="13.472478000000001"/>
    <s v="3736 Berlin Ave"/>
    <s v=" Berlin"/>
    <s v="Germany"/>
    <s v="Germany"/>
    <s v="Europe"/>
    <s v="DC Fast Charger"/>
    <n v="0.28000000000000003"/>
    <d v="2025-07-24T00:00:00"/>
    <s v="9.00-21.00"/>
    <d v="1900-01-11T00:00:00"/>
    <n v="7.43"/>
    <n v="46"/>
    <x v="1"/>
    <x v="2"/>
    <s v="CCS, CHAdeMO"/>
    <n v="2015"/>
    <s v="Yes"/>
    <n v="3.7"/>
    <n v="6"/>
    <s v="Annually"/>
  </r>
  <r>
    <s v="EVS03357"/>
    <n v="-33.714461"/>
    <n v="18.447690999999999"/>
    <s v="1259 Cape Town Ave"/>
    <s v=" Cape Town"/>
    <s v="South Africa"/>
    <s v="South Africa"/>
    <s v="Africa"/>
    <s v="DC Fast Charger"/>
    <n v="0.18"/>
    <d v="2025-07-24T00:00:00"/>
    <s v="9.00-21.00"/>
    <d v="1900-01-11T00:00:00"/>
    <n v="14.88"/>
    <n v="100"/>
    <x v="4"/>
    <x v="2"/>
    <s v="Type 2, Tesla"/>
    <n v="2018"/>
    <s v="Yes"/>
    <n v="4.3"/>
    <n v="1"/>
    <s v="Quarterly"/>
  </r>
  <r>
    <s v="EVS03358"/>
    <n v="-33.773895000000003"/>
    <n v="151.24723800000001"/>
    <s v="8282 Sydney Ave"/>
    <s v=" Sydney"/>
    <s v="Australia"/>
    <s v="Australia"/>
    <s v="Australia"/>
    <s v="DC Fast Charger"/>
    <n v="0.49"/>
    <s v="6:00-22:00"/>
    <s v="6:00-22:00"/>
    <d v="1899-12-30T16:04:48"/>
    <n v="19.47"/>
    <n v="28"/>
    <x v="2"/>
    <x v="2"/>
    <s v="CHAdeMO, Tesla"/>
    <n v="2012"/>
    <s v="No"/>
    <n v="4.9000000000000004"/>
    <n v="10"/>
    <s v="Annually"/>
  </r>
  <r>
    <s v="EVS03362"/>
    <n v="39.938822000000002"/>
    <n v="116.30197099999999"/>
    <s v="7656 Beijing Ave"/>
    <s v=" Beijing"/>
    <s v="China"/>
    <s v="China"/>
    <s v="Asia"/>
    <s v="DC Fast Charger"/>
    <n v="0.28999999999999998"/>
    <d v="2025-07-24T00:00:00"/>
    <s v="9.00-21.00"/>
    <d v="1900-01-11T00:00:00"/>
    <n v="10.59"/>
    <n v="87"/>
    <x v="0"/>
    <x v="0"/>
    <s v="Tesla"/>
    <n v="2022"/>
    <s v="No"/>
    <n v="3.8"/>
    <n v="7"/>
    <s v="Monthly"/>
  </r>
  <r>
    <s v="EVS03367"/>
    <n v="39.982090999999997"/>
    <n v="116.467693"/>
    <s v="2142 Beijing Ave"/>
    <s v=" Beijing"/>
    <s v="China"/>
    <s v="China"/>
    <s v="Asia"/>
    <s v="DC Fast Charger"/>
    <n v="0.12"/>
    <s v="9:00-18:00"/>
    <s v="9:00-18:00"/>
    <d v="1899-12-30T08:52:48"/>
    <n v="3.14"/>
    <n v="92"/>
    <x v="3"/>
    <x v="0"/>
    <s v="Tesla, Type 2"/>
    <n v="2017"/>
    <s v="Yes"/>
    <n v="4.9000000000000004"/>
    <n v="1"/>
    <s v="Quarterly"/>
  </r>
  <r>
    <s v="EVS03368"/>
    <n v="13.839643000000001"/>
    <n v="100.49130599999999"/>
    <s v="7655 Bangkok Ave"/>
    <s v=" Bangkok"/>
    <s v="Thailand"/>
    <s v="Thailand"/>
    <s v="Asia"/>
    <s v="DC Fast Charger"/>
    <n v="0.39"/>
    <d v="2025-07-24T00:00:00"/>
    <s v="9.00-21.00"/>
    <d v="1900-01-11T00:00:00"/>
    <n v="12.52"/>
    <n v="10"/>
    <x v="2"/>
    <x v="2"/>
    <s v="CHAdeMO"/>
    <n v="2017"/>
    <s v="No"/>
    <n v="3.4"/>
    <n v="3"/>
    <s v="Monthly"/>
  </r>
  <r>
    <s v="EVS03369"/>
    <n v="39.824584999999999"/>
    <n v="116.36229899999999"/>
    <s v="3773 Beijing Ave"/>
    <s v=" Beijing"/>
    <s v="China"/>
    <s v="China"/>
    <s v="Asia"/>
    <s v="DC Fast Charger"/>
    <n v="0.43"/>
    <s v="9:00-18:00"/>
    <s v="9:00-18:00"/>
    <d v="1899-12-30T08:52:48"/>
    <n v="15.83"/>
    <n v="31"/>
    <x v="3"/>
    <x v="1"/>
    <s v="Type 2, Tesla"/>
    <n v="2013"/>
    <s v="Yes"/>
    <n v="3.2"/>
    <n v="10"/>
    <s v="Monthly"/>
  </r>
  <r>
    <s v="EVS03372"/>
    <n v="34.145538000000002"/>
    <n v="-118.293514"/>
    <s v="9564 Los Angeles Ave"/>
    <s v=" Los Angeles"/>
    <s v="United States"/>
    <s v="United States"/>
    <s v="North America"/>
    <s v="DC Fast Charger"/>
    <n v="0.27"/>
    <s v="9:00-18:00"/>
    <s v="9:00-18:00"/>
    <d v="1899-12-30T08:52:48"/>
    <n v="17.63"/>
    <n v="95"/>
    <x v="0"/>
    <x v="1"/>
    <s v="Type 2, CHAdeMO"/>
    <n v="2016"/>
    <s v="Yes"/>
    <n v="3.8"/>
    <n v="8"/>
    <s v="Monthly"/>
  </r>
  <r>
    <s v="EVS03376"/>
    <n v="-23.622681"/>
    <n v="-46.679721999999998"/>
    <s v="1613 SÃ£o Paulo Ave"/>
    <s v=" SÃ£o Paulo"/>
    <s v="Brazil"/>
    <s v="Brazil"/>
    <s v="South America"/>
    <s v="DC Fast Charger"/>
    <n v="0.27"/>
    <s v="6:00-22:00"/>
    <s v="6:00-22:00"/>
    <d v="1899-12-30T16:04:48"/>
    <n v="10.57"/>
    <n v="38"/>
    <x v="1"/>
    <x v="3"/>
    <s v="CCS"/>
    <n v="2019"/>
    <s v="Yes"/>
    <n v="3.4"/>
    <n v="5"/>
    <s v="Quarterly"/>
  </r>
  <r>
    <s v="EVS03380"/>
    <n v="37.660868999999998"/>
    <n v="127.01454699999999"/>
    <s v="9429 Seoul Ave"/>
    <s v=" Seoul"/>
    <s v="South Korea"/>
    <s v="South Korea"/>
    <s v="Asia"/>
    <s v="DC Fast Charger"/>
    <n v="0.32"/>
    <s v="9:00-18:00"/>
    <s v="9:00-18:00"/>
    <d v="1899-12-30T08:52:48"/>
    <n v="14.42"/>
    <n v="21"/>
    <x v="4"/>
    <x v="2"/>
    <s v="CCS, Tesla"/>
    <n v="2020"/>
    <s v="Yes"/>
    <n v="3.3"/>
    <n v="7"/>
    <s v="Monthly"/>
  </r>
  <r>
    <s v="EVS03383"/>
    <n v="37.577933000000002"/>
    <n v="127.01712999999999"/>
    <s v="6473 Seoul Ave"/>
    <s v=" Seoul"/>
    <s v="South Korea"/>
    <s v="South Korea"/>
    <s v="Asia"/>
    <s v="DC Fast Charger"/>
    <n v="0.49"/>
    <s v="9:00-18:00"/>
    <s v="9:00-18:00"/>
    <d v="1899-12-30T08:52:48"/>
    <n v="13.66"/>
    <n v="34"/>
    <x v="0"/>
    <x v="1"/>
    <s v="CHAdeMO, Tesla"/>
    <n v="2013"/>
    <s v="Yes"/>
    <n v="4.0999999999999996"/>
    <n v="3"/>
    <s v="Quarterly"/>
  </r>
  <r>
    <s v="EVS03384"/>
    <n v="25.204422999999998"/>
    <n v="55.289973000000003"/>
    <s v="2615 Dubai Ave"/>
    <s v=" Dubai"/>
    <s v="United Arab Emirates"/>
    <s v="United Arab Emirates"/>
    <s v="Asia"/>
    <s v="DC Fast Charger"/>
    <n v="0.11"/>
    <s v="9:00-18:00"/>
    <s v="9:00-18:00"/>
    <d v="1899-12-30T08:52:48"/>
    <n v="19.329999999999998"/>
    <n v="20"/>
    <x v="3"/>
    <x v="2"/>
    <s v="CHAdeMO"/>
    <n v="2022"/>
    <s v="No"/>
    <n v="4.8"/>
    <n v="10"/>
    <s v="Quarterly"/>
  </r>
  <r>
    <s v="EVS03386"/>
    <n v="37.572454"/>
    <n v="127.08714000000001"/>
    <s v="8530 Seoul Ave"/>
    <s v=" Seoul"/>
    <s v="South Korea"/>
    <s v="South Korea"/>
    <s v="Asia"/>
    <s v="DC Fast Charger"/>
    <n v="0.2"/>
    <s v="9:00-18:00"/>
    <s v="9:00-18:00"/>
    <d v="1899-12-30T08:52:48"/>
    <n v="4.71"/>
    <n v="92"/>
    <x v="1"/>
    <x v="3"/>
    <s v="CHAdeMO, Tesla"/>
    <n v="2011"/>
    <s v="Yes"/>
    <n v="4.5"/>
    <n v="5"/>
    <s v="Quarterly"/>
  </r>
  <r>
    <s v="EVS03391"/>
    <n v="30.435849999999999"/>
    <n v="34.690931999999997"/>
    <s v="9943 Random Rd"/>
    <s v="Ramat Negev Regional Council"/>
    <s v="Israel"/>
    <s v="Israel"/>
    <s v="Asia"/>
    <s v="DC Fast Charger"/>
    <n v="0.35"/>
    <d v="2025-07-24T00:00:00"/>
    <s v="9.00-21.00"/>
    <d v="1900-01-11T00:00:00"/>
    <n v="5.72"/>
    <n v="61"/>
    <x v="1"/>
    <x v="3"/>
    <s v="CHAdeMO, Type 2"/>
    <n v="2014"/>
    <s v="Yes"/>
    <n v="3.1"/>
    <n v="2"/>
    <s v="Quarterly"/>
  </r>
  <r>
    <s v="EVS03401"/>
    <n v="53.467247999999998"/>
    <n v="-130.470855"/>
    <s v="7565 Random Rd"/>
    <s v="Area C (South Skeena)"/>
    <s v="Canada"/>
    <s v="Canada"/>
    <s v="North America"/>
    <s v="DC Fast Charger"/>
    <n v="0.38"/>
    <d v="2025-07-24T00:00:00"/>
    <s v="9.00-21.00"/>
    <d v="1900-01-11T00:00:00"/>
    <n v="12.41"/>
    <n v="16"/>
    <x v="0"/>
    <x v="0"/>
    <s v="CHAdeMO, CCS"/>
    <n v="2023"/>
    <s v="No"/>
    <n v="3"/>
    <n v="5"/>
    <s v="Monthly"/>
  </r>
  <r>
    <s v="EVS03405"/>
    <n v="25.240507000000001"/>
    <n v="55.339312999999997"/>
    <s v="1532 Dubai Ave"/>
    <s v=" Dubai"/>
    <s v="United Arab Emirates"/>
    <s v="United Arab Emirates"/>
    <s v="Asia"/>
    <s v="DC Fast Charger"/>
    <n v="0.38"/>
    <d v="2025-07-24T00:00:00"/>
    <s v="9.00-21.00"/>
    <d v="1900-01-11T00:00:00"/>
    <n v="4.8600000000000003"/>
    <n v="22"/>
    <x v="0"/>
    <x v="2"/>
    <s v="CHAdeMO, Tesla"/>
    <n v="2016"/>
    <s v="No"/>
    <n v="4.5"/>
    <n v="2"/>
    <s v="Monthly"/>
  </r>
  <r>
    <s v="EVS03409"/>
    <n v="-33.750587000000003"/>
    <n v="18.413724999999999"/>
    <s v="261 Cape Town Ave"/>
    <s v=" Cape Town"/>
    <s v="South Africa"/>
    <s v="South Africa"/>
    <s v="Africa"/>
    <s v="DC Fast Charger"/>
    <n v="0.28999999999999998"/>
    <d v="2025-07-24T00:00:00"/>
    <s v="9.00-21.00"/>
    <d v="1900-01-11T00:00:00"/>
    <n v="1.0900000000000001"/>
    <n v="87"/>
    <x v="0"/>
    <x v="1"/>
    <s v="Tesla"/>
    <n v="2011"/>
    <s v="Yes"/>
    <n v="4.2"/>
    <n v="10"/>
    <s v="Annually"/>
  </r>
  <r>
    <s v="EVS03412"/>
    <n v="-23.556612999999999"/>
    <n v="-46.660274000000001"/>
    <s v="4840 SÃ£o Paulo Ave"/>
    <s v=" SÃ£o Paulo"/>
    <s v="Brazil"/>
    <s v="Brazil"/>
    <s v="South America"/>
    <s v="DC Fast Charger"/>
    <n v="0.25"/>
    <d v="2025-07-24T00:00:00"/>
    <s v="9.00-21.00"/>
    <d v="1900-01-11T00:00:00"/>
    <n v="14.33"/>
    <n v="36"/>
    <x v="4"/>
    <x v="3"/>
    <s v="Type 2"/>
    <n v="2021"/>
    <s v="No"/>
    <n v="3.6"/>
    <n v="4"/>
    <s v="Quarterly"/>
  </r>
  <r>
    <s v="EVS03413"/>
    <n v="52.502648999999998"/>
    <n v="13.331588999999999"/>
    <s v="3450 Berlin Ave"/>
    <s v=" Berlin"/>
    <s v="Germany"/>
    <s v="Germany"/>
    <s v="Europe"/>
    <s v="DC Fast Charger"/>
    <n v="0.15"/>
    <s v="6:00-22:00"/>
    <s v="6:00-22:00"/>
    <d v="1899-12-30T16:04:48"/>
    <n v="10.56"/>
    <n v="87"/>
    <x v="2"/>
    <x v="2"/>
    <s v="Tesla, Type 2"/>
    <n v="2013"/>
    <s v="Yes"/>
    <n v="3.6"/>
    <n v="5"/>
    <s v="Quarterly"/>
  </r>
  <r>
    <s v="EVS03416"/>
    <n v="19.036134000000001"/>
    <n v="72.967982000000006"/>
    <s v="931 Mumbai Ave"/>
    <s v=" Mumbai"/>
    <s v="India"/>
    <s v="India"/>
    <s v="Asia"/>
    <s v="DC Fast Charger"/>
    <n v="0.18"/>
    <s v="9:00-18:00"/>
    <s v="9:00-18:00"/>
    <d v="1899-12-30T08:52:48"/>
    <n v="7.81"/>
    <n v="88"/>
    <x v="0"/>
    <x v="3"/>
    <s v="Tesla"/>
    <n v="2010"/>
    <s v="Yes"/>
    <n v="3.5"/>
    <n v="1"/>
    <s v="Annually"/>
  </r>
  <r>
    <s v="EVS03418"/>
    <n v="55.797162999999998"/>
    <n v="37.537984000000002"/>
    <s v="1412 Moscow Ave"/>
    <s v=" Moscow"/>
    <s v="Russia"/>
    <s v="Russia"/>
    <s v="Europe"/>
    <s v="DC Fast Charger"/>
    <n v="0.41"/>
    <d v="2025-07-24T00:00:00"/>
    <s v="9.00-21.00"/>
    <d v="1900-01-11T00:00:00"/>
    <n v="2.23"/>
    <n v="10"/>
    <x v="3"/>
    <x v="3"/>
    <s v="Type 2"/>
    <n v="2013"/>
    <s v="No"/>
    <n v="4.2"/>
    <n v="10"/>
    <s v="Monthly"/>
  </r>
  <r>
    <s v="EVS03420"/>
    <n v="19.425228000000001"/>
    <n v="-99.165993999999998"/>
    <s v="6622 Mexico City Ave"/>
    <s v=" Mexico City"/>
    <s v="Mexico"/>
    <s v="Mexico"/>
    <s v="North America"/>
    <s v="DC Fast Charger"/>
    <n v="0.49"/>
    <s v="9:00-18:00"/>
    <s v="9:00-18:00"/>
    <d v="1899-12-30T08:52:48"/>
    <n v="8.9600000000000009"/>
    <n v="28"/>
    <x v="0"/>
    <x v="0"/>
    <s v="Type 2, CHAdeMO"/>
    <n v="2017"/>
    <s v="No"/>
    <n v="3.4"/>
    <n v="10"/>
    <s v="Monthly"/>
  </r>
  <r>
    <s v="EVS03423"/>
    <n v="43.652332999999999"/>
    <n v="-79.358503999999996"/>
    <s v="4746 Toronto Ave"/>
    <s v=" Toronto"/>
    <s v="Canada"/>
    <s v="Canada"/>
    <s v="North America"/>
    <s v="DC Fast Charger"/>
    <n v="0.23"/>
    <d v="2025-07-24T00:00:00"/>
    <s v="9.00-21.00"/>
    <d v="1900-01-11T00:00:00"/>
    <n v="1.87"/>
    <n v="44"/>
    <x v="2"/>
    <x v="0"/>
    <s v="CHAdeMO, Tesla"/>
    <n v="2019"/>
    <s v="Yes"/>
    <n v="4.5"/>
    <n v="3"/>
    <s v="Monthly"/>
  </r>
  <r>
    <s v="EVS03429"/>
    <n v="-33.763361000000003"/>
    <n v="151.22721999999999"/>
    <s v="7724 Sydney Ave"/>
    <s v=" Sydney"/>
    <s v="Australia"/>
    <s v="Australia"/>
    <s v="Australia"/>
    <s v="DC Fast Charger"/>
    <n v="0.23"/>
    <d v="2025-07-24T00:00:00"/>
    <s v="9.00-21.00"/>
    <d v="1900-01-11T00:00:00"/>
    <n v="6.61"/>
    <n v="11"/>
    <x v="1"/>
    <x v="0"/>
    <s v="Type 2, Tesla"/>
    <n v="2018"/>
    <s v="Yes"/>
    <n v="4"/>
    <n v="2"/>
    <s v="Quarterly"/>
  </r>
  <r>
    <s v="EVS03437"/>
    <n v="-23.5078"/>
    <n v="-46.544911999999997"/>
    <s v="5592 SÃ£o Paulo Ave"/>
    <s v=" SÃ£o Paulo"/>
    <s v="Brazil"/>
    <s v="Brazil"/>
    <s v="South America"/>
    <s v="DC Fast Charger"/>
    <n v="0.46"/>
    <d v="2025-07-24T00:00:00"/>
    <s v="9.00-21.00"/>
    <d v="1900-01-11T00:00:00"/>
    <n v="3.07"/>
    <n v="19"/>
    <x v="1"/>
    <x v="2"/>
    <s v="CCS"/>
    <n v="2016"/>
    <s v="No"/>
    <n v="3.9"/>
    <n v="7"/>
    <s v="Quarterly"/>
  </r>
  <r>
    <s v="EVS03438"/>
    <n v="19.554414999999999"/>
    <n v="-99.192105999999995"/>
    <s v="4155 Mexico City Ave"/>
    <s v=" Mexico City"/>
    <s v="Mexico"/>
    <s v="Mexico"/>
    <s v="North America"/>
    <s v="DC Fast Charger"/>
    <n v="0.21"/>
    <s v="6:00-22:00"/>
    <s v="6:00-22:00"/>
    <d v="1899-12-30T16:04:48"/>
    <n v="6.68"/>
    <n v="80"/>
    <x v="3"/>
    <x v="3"/>
    <s v="CHAdeMO"/>
    <n v="2011"/>
    <s v="Yes"/>
    <n v="3.1"/>
    <n v="6"/>
    <s v="Quarterly"/>
  </r>
  <r>
    <s v="EVS03443"/>
    <n v="43.666620000000002"/>
    <n v="-79.454676000000006"/>
    <s v="3157 Toronto Ave"/>
    <s v=" Toronto"/>
    <s v="Canada"/>
    <s v="Canada"/>
    <s v="North America"/>
    <s v="DC Fast Charger"/>
    <n v="0.41"/>
    <s v="6:00-22:00"/>
    <s v="6:00-22:00"/>
    <d v="1899-12-30T16:04:48"/>
    <n v="3.21"/>
    <n v="18"/>
    <x v="1"/>
    <x v="1"/>
    <s v="Type 2, CCS"/>
    <n v="2016"/>
    <s v="No"/>
    <n v="4.0999999999999996"/>
    <n v="9"/>
    <s v="Annually"/>
  </r>
  <r>
    <s v="EVS03450"/>
    <n v="55.766255999999998"/>
    <n v="37.558107"/>
    <s v="4564 Moscow Ave"/>
    <s v=" Moscow"/>
    <s v="Russia"/>
    <s v="Russia"/>
    <s v="Europe"/>
    <s v="DC Fast Charger"/>
    <n v="0.32"/>
    <s v="6:00-22:00"/>
    <s v="6:00-22:00"/>
    <d v="1899-12-30T16:04:48"/>
    <n v="2.78"/>
    <n v="94"/>
    <x v="4"/>
    <x v="1"/>
    <s v="CCS, Type 2"/>
    <n v="2021"/>
    <s v="No"/>
    <n v="4.4000000000000004"/>
    <n v="1"/>
    <s v="Annually"/>
  </r>
  <r>
    <s v="EVS03452"/>
    <n v="52.430751999999998"/>
    <n v="13.321861999999999"/>
    <s v="3715 Berlin Ave"/>
    <s v=" Berlin"/>
    <s v="Germany"/>
    <s v="Germany"/>
    <s v="Europe"/>
    <s v="DC Fast Charger"/>
    <n v="0.16"/>
    <s v="6:00-22:00"/>
    <s v="6:00-22:00"/>
    <d v="1899-12-30T16:04:48"/>
    <n v="13.04"/>
    <n v="65"/>
    <x v="3"/>
    <x v="0"/>
    <s v="CCS, Tesla"/>
    <n v="2022"/>
    <s v="No"/>
    <n v="4.8"/>
    <n v="5"/>
    <s v="Quarterly"/>
  </r>
  <r>
    <s v="EVS03453"/>
    <n v="34.072251000000001"/>
    <n v="-118.256687"/>
    <s v="761 Los Angeles Ave"/>
    <s v=" Los Angeles"/>
    <s v="United States"/>
    <s v="United States"/>
    <s v="North America"/>
    <s v="DC Fast Charger"/>
    <n v="0.25"/>
    <d v="2025-07-24T00:00:00"/>
    <s v="9.00-21.00"/>
    <d v="1900-01-11T00:00:00"/>
    <n v="18.420000000000002"/>
    <n v="97"/>
    <x v="3"/>
    <x v="1"/>
    <s v="CHAdeMO, CCS"/>
    <n v="2010"/>
    <s v="Yes"/>
    <n v="4.0999999999999996"/>
    <n v="3"/>
    <s v="Monthly"/>
  </r>
  <r>
    <s v="EVS03455"/>
    <n v="19.501268"/>
    <n v="-99.108204000000001"/>
    <s v="4125 Mexico City Ave"/>
    <s v=" Mexico City"/>
    <s v="Mexico"/>
    <s v="Mexico"/>
    <s v="North America"/>
    <s v="DC Fast Charger"/>
    <n v="0.28000000000000003"/>
    <s v="9:00-18:00"/>
    <s v="9:00-18:00"/>
    <d v="1899-12-30T08:52:48"/>
    <n v="19.59"/>
    <n v="10"/>
    <x v="0"/>
    <x v="2"/>
    <s v="CHAdeMO, Tesla"/>
    <n v="2018"/>
    <s v="No"/>
    <n v="3.7"/>
    <n v="8"/>
    <s v="Quarterly"/>
  </r>
  <r>
    <s v="EVS03456"/>
    <n v="41.926251999999998"/>
    <n v="-87.739560999999995"/>
    <s v="684 Chicago Ave"/>
    <s v=" Chicago"/>
    <s v="United States"/>
    <s v="United States"/>
    <s v="North America"/>
    <s v="DC Fast Charger"/>
    <n v="0.4"/>
    <s v="6:00-22:00"/>
    <s v="6:00-22:00"/>
    <d v="1899-12-30T16:04:48"/>
    <n v="2.77"/>
    <n v="65"/>
    <x v="2"/>
    <x v="3"/>
    <s v="Tesla, CCS"/>
    <n v="2021"/>
    <s v="Yes"/>
    <n v="4.8"/>
    <n v="9"/>
    <s v="Annually"/>
  </r>
  <r>
    <s v="EVS03457"/>
    <n v="41.963515999999998"/>
    <n v="-87.785145999999997"/>
    <s v="8054 Chicago Ave"/>
    <s v=" Chicago"/>
    <s v="United States"/>
    <s v="United States"/>
    <s v="North America"/>
    <s v="DC Fast Charger"/>
    <n v="0.39"/>
    <s v="9:00-18:00"/>
    <s v="9:00-18:00"/>
    <d v="1899-12-30T08:52:48"/>
    <n v="14.91"/>
    <n v="71"/>
    <x v="4"/>
    <x v="0"/>
    <s v="Tesla"/>
    <n v="2014"/>
    <s v="Yes"/>
    <n v="3.9"/>
    <n v="7"/>
    <s v="Quarterly"/>
  </r>
  <r>
    <s v="EVS03462"/>
    <n v="-23.687048000000001"/>
    <n v="-46.652596000000003"/>
    <s v="2376 SÃ£o Paulo Ave"/>
    <s v=" SÃ£o Paulo"/>
    <s v="Brazil"/>
    <s v="Brazil"/>
    <s v="South America"/>
    <s v="DC Fast Charger"/>
    <n v="0.5"/>
    <s v="9:00-18:00"/>
    <s v="9:00-18:00"/>
    <d v="1899-12-30T08:52:48"/>
    <n v="18.73"/>
    <n v="73"/>
    <x v="2"/>
    <x v="0"/>
    <s v="CHAdeMO, Tesla"/>
    <n v="2014"/>
    <s v="Yes"/>
    <n v="4.3"/>
    <n v="7"/>
    <s v="Quarterly"/>
  </r>
  <r>
    <s v="EVS03463"/>
    <n v="-33.887092000000003"/>
    <n v="151.329218"/>
    <s v="9793 Sydney Ave"/>
    <s v=" Sydney"/>
    <s v="Australia"/>
    <s v="Australia"/>
    <s v="Australia"/>
    <s v="DC Fast Charger"/>
    <n v="0.43"/>
    <d v="2025-07-24T00:00:00"/>
    <s v="9.00-21.00"/>
    <d v="1900-01-11T00:00:00"/>
    <n v="13.75"/>
    <n v="10"/>
    <x v="3"/>
    <x v="0"/>
    <s v="CHAdeMO"/>
    <n v="2015"/>
    <s v="Yes"/>
    <n v="5"/>
    <n v="3"/>
    <s v="Quarterly"/>
  </r>
  <r>
    <s v="EVS03464"/>
    <n v="37.531981000000002"/>
    <n v="126.927153"/>
    <s v="9172 Seoul Ave"/>
    <s v=" Seoul"/>
    <s v="South Korea"/>
    <s v="South Korea"/>
    <s v="Asia"/>
    <s v="DC Fast Charger"/>
    <n v="0.47"/>
    <d v="2025-07-24T00:00:00"/>
    <s v="9.00-21.00"/>
    <d v="1900-01-11T00:00:00"/>
    <n v="10.61"/>
    <n v="47"/>
    <x v="4"/>
    <x v="1"/>
    <s v="CCS, Type 2"/>
    <n v="2023"/>
    <s v="Yes"/>
    <n v="4.7"/>
    <n v="8"/>
    <s v="Monthly"/>
  </r>
  <r>
    <s v="EVS03465"/>
    <n v="34.076804000000003"/>
    <n v="-118.211752"/>
    <s v="1490 Los Angeles Ave"/>
    <s v=" Los Angeles"/>
    <s v="United States"/>
    <s v="United States"/>
    <s v="North America"/>
    <s v="DC Fast Charger"/>
    <n v="0.26"/>
    <s v="6:00-22:00"/>
    <s v="6:00-22:00"/>
    <d v="1899-12-30T16:04:48"/>
    <n v="5.77"/>
    <n v="11"/>
    <x v="4"/>
    <x v="2"/>
    <s v="Tesla, CCS"/>
    <n v="2013"/>
    <s v="Yes"/>
    <n v="3.8"/>
    <n v="1"/>
    <s v="Monthly"/>
  </r>
  <r>
    <s v="EVS03466"/>
    <n v="37.891779999999997"/>
    <n v="-122.47221399999999"/>
    <s v="3410 San Francisco Ave"/>
    <s v=" San Francisco"/>
    <s v="United States"/>
    <s v="United States"/>
    <s v="North America"/>
    <s v="DC Fast Charger"/>
    <n v="0.44"/>
    <s v="6:00-22:00"/>
    <s v="6:00-22:00"/>
    <d v="1899-12-30T16:04:48"/>
    <n v="8.02"/>
    <n v="53"/>
    <x v="0"/>
    <x v="3"/>
    <s v="Tesla, Type 2"/>
    <n v="2022"/>
    <s v="No"/>
    <n v="4.2"/>
    <n v="4"/>
    <s v="Monthly"/>
  </r>
  <r>
    <s v="EVS03467"/>
    <n v="37.554105999999997"/>
    <n v="127.031886"/>
    <s v="7123 Seoul Ave"/>
    <s v=" Seoul"/>
    <s v="South Korea"/>
    <s v="South Korea"/>
    <s v="Asia"/>
    <s v="DC Fast Charger"/>
    <n v="0.26"/>
    <s v="6:00-22:00"/>
    <s v="6:00-22:00"/>
    <d v="1899-12-30T16:04:48"/>
    <n v="18.989999999999998"/>
    <n v="82"/>
    <x v="4"/>
    <x v="2"/>
    <s v="Type 2, CHAdeMO"/>
    <n v="2013"/>
    <s v="Yes"/>
    <n v="4.7"/>
    <n v="4"/>
    <s v="Quarterly"/>
  </r>
  <r>
    <s v="EVS03468"/>
    <n v="37.588258000000003"/>
    <n v="127.021362"/>
    <s v="3861 Seoul Ave"/>
    <s v=" Seoul"/>
    <s v="South Korea"/>
    <s v="South Korea"/>
    <s v="Asia"/>
    <s v="DC Fast Charger"/>
    <n v="0.28000000000000003"/>
    <s v="9:00-18:00"/>
    <s v="9:00-18:00"/>
    <d v="1899-12-30T08:52:48"/>
    <n v="14.02"/>
    <n v="44"/>
    <x v="1"/>
    <x v="0"/>
    <s v="CHAdeMO"/>
    <n v="2011"/>
    <s v="Yes"/>
    <n v="3.8"/>
    <n v="2"/>
    <s v="Quarterly"/>
  </r>
  <r>
    <s v="EVS03470"/>
    <n v="25.245273000000001"/>
    <n v="55.368166000000002"/>
    <s v="9045 Dubai Ave"/>
    <s v=" Dubai"/>
    <s v="United Arab Emirates"/>
    <s v="United Arab Emirates"/>
    <s v="Asia"/>
    <s v="DC Fast Charger"/>
    <n v="0.23"/>
    <d v="2025-07-24T00:00:00"/>
    <s v="9.00-21.00"/>
    <d v="1900-01-11T00:00:00"/>
    <n v="9"/>
    <n v="100"/>
    <x v="2"/>
    <x v="3"/>
    <s v="CHAdeMO, CCS"/>
    <n v="2017"/>
    <s v="Yes"/>
    <n v="5"/>
    <n v="9"/>
    <s v="Monthly"/>
  </r>
  <r>
    <s v="EVS03471"/>
    <n v="-60.448602000000001"/>
    <n v="100.410321"/>
    <s v="7659 Random Rd"/>
    <s v="Not Found"/>
    <s v="Not Found"/>
    <s v="Not Found"/>
    <s v="Not Found"/>
    <s v="DC Fast Charger"/>
    <n v="0.3"/>
    <s v="9:00-18:00"/>
    <s v="9:00-18:00"/>
    <d v="1899-12-30T08:52:48"/>
    <n v="6.18"/>
    <n v="75"/>
    <x v="1"/>
    <x v="0"/>
    <s v="Type 2, CCS"/>
    <n v="2012"/>
    <s v="Yes"/>
    <n v="3.5"/>
    <n v="4"/>
    <s v="Quarterly"/>
  </r>
  <r>
    <s v="EVS03472"/>
    <n v="39.846674"/>
    <n v="116.37090000000001"/>
    <s v="9063 Beijing Ave"/>
    <s v=" Beijing"/>
    <s v="China"/>
    <s v="China"/>
    <s v="Asia"/>
    <s v="DC Fast Charger"/>
    <n v="0.16"/>
    <s v="9:00-18:00"/>
    <s v="9:00-18:00"/>
    <d v="1899-12-30T08:52:48"/>
    <n v="15.99"/>
    <n v="68"/>
    <x v="4"/>
    <x v="1"/>
    <s v="Tesla, CCS"/>
    <n v="2011"/>
    <s v="Yes"/>
    <n v="4.8"/>
    <n v="1"/>
    <s v="Monthly"/>
  </r>
  <r>
    <s v="EVS03474"/>
    <n v="19.021159999999998"/>
    <n v="72.931380000000004"/>
    <s v="2342 Mumbai Ave"/>
    <s v=" Mumbai"/>
    <s v="India"/>
    <s v="India"/>
    <s v="Asia"/>
    <s v="DC Fast Charger"/>
    <n v="0.1"/>
    <d v="2025-07-24T00:00:00"/>
    <s v="9.00-21.00"/>
    <d v="1900-01-11T00:00:00"/>
    <n v="12.24"/>
    <n v="92"/>
    <x v="0"/>
    <x v="2"/>
    <s v="CHAdeMO, Type 2"/>
    <n v="2014"/>
    <s v="No"/>
    <n v="4.4000000000000004"/>
    <n v="6"/>
    <s v="Monthly"/>
  </r>
  <r>
    <s v="EVS03478"/>
    <n v="13.732233000000001"/>
    <n v="100.563204"/>
    <s v="7190 Bangkok Ave"/>
    <s v=" Bangkok"/>
    <s v="Thailand"/>
    <s v="Thailand"/>
    <s v="Asia"/>
    <s v="DC Fast Charger"/>
    <n v="0.27"/>
    <s v="9:00-18:00"/>
    <s v="9:00-18:00"/>
    <d v="1899-12-30T08:52:48"/>
    <n v="0.68"/>
    <n v="75"/>
    <x v="2"/>
    <x v="1"/>
    <s v="Tesla, CHAdeMO"/>
    <n v="2012"/>
    <s v="Yes"/>
    <n v="3.6"/>
    <n v="9"/>
    <s v="Annually"/>
  </r>
  <r>
    <s v="EVS03480"/>
    <n v="25.317495999999998"/>
    <n v="55.301454"/>
    <s v="6937 Dubai Ave"/>
    <s v=" Dubai"/>
    <s v="United Arab Emirates"/>
    <s v="United Arab Emirates"/>
    <s v="Asia"/>
    <s v="DC Fast Charger"/>
    <n v="0.45"/>
    <s v="9:00-18:00"/>
    <s v="9:00-18:00"/>
    <d v="1899-12-30T08:52:48"/>
    <n v="8.1"/>
    <n v="28"/>
    <x v="3"/>
    <x v="1"/>
    <s v="Tesla"/>
    <n v="2010"/>
    <s v="No"/>
    <n v="4.3"/>
    <n v="7"/>
    <s v="Quarterly"/>
  </r>
  <r>
    <s v="EVS03481"/>
    <n v="47.845236999999997"/>
    <n v="119.345253"/>
    <s v="773 Random Rd"/>
    <s v="Hulunbuir"/>
    <s v="China"/>
    <s v="China"/>
    <s v="Asia"/>
    <s v="DC Fast Charger"/>
    <n v="0.44"/>
    <s v="6:00-22:00"/>
    <s v="6:00-22:00"/>
    <d v="1899-12-30T16:04:48"/>
    <n v="9.74"/>
    <n v="53"/>
    <x v="2"/>
    <x v="2"/>
    <s v="Type 2, CHAdeMO"/>
    <n v="2018"/>
    <s v="Yes"/>
    <n v="4.3"/>
    <n v="6"/>
    <s v="Annually"/>
  </r>
  <r>
    <s v="EVS03482"/>
    <n v="34.131262999999997"/>
    <n v="-118.25465"/>
    <s v="8918 Los Angeles Ave"/>
    <s v=" Los Angeles"/>
    <s v="United States"/>
    <s v="United States"/>
    <s v="North America"/>
    <s v="DC Fast Charger"/>
    <n v="0.34"/>
    <s v="6:00-22:00"/>
    <s v="6:00-22:00"/>
    <d v="1899-12-30T16:04:48"/>
    <n v="15.71"/>
    <n v="93"/>
    <x v="2"/>
    <x v="1"/>
    <s v="Tesla"/>
    <n v="2016"/>
    <s v="No"/>
    <n v="4.2"/>
    <n v="4"/>
    <s v="Quarterly"/>
  </r>
  <r>
    <s v="EVS03484"/>
    <n v="43.797930999999998"/>
    <n v="-79.404707000000002"/>
    <s v="7591 Toronto Ave"/>
    <s v=" Toronto"/>
    <s v="Canada"/>
    <s v="Canada"/>
    <s v="North America"/>
    <s v="DC Fast Charger"/>
    <n v="0.11"/>
    <s v="9:00-18:00"/>
    <s v="9:00-18:00"/>
    <d v="1899-12-30T08:52:48"/>
    <n v="4.1500000000000004"/>
    <n v="11"/>
    <x v="1"/>
    <x v="0"/>
    <s v="CCS, Type 2"/>
    <n v="2014"/>
    <s v="Yes"/>
    <n v="4.7"/>
    <n v="1"/>
    <s v="Monthly"/>
  </r>
  <r>
    <s v="EVS03485"/>
    <n v="41.869943999999997"/>
    <n v="-87.636746000000002"/>
    <s v="4579 Chicago Ave"/>
    <s v=" Chicago"/>
    <s v="United States"/>
    <s v="United States"/>
    <s v="North America"/>
    <s v="DC Fast Charger"/>
    <n v="0.26"/>
    <s v="6:00-22:00"/>
    <s v="6:00-22:00"/>
    <d v="1899-12-30T16:04:48"/>
    <n v="19.059999999999999"/>
    <n v="48"/>
    <x v="4"/>
    <x v="3"/>
    <s v="CHAdeMO, Type 2"/>
    <n v="2021"/>
    <s v="No"/>
    <n v="3.3"/>
    <n v="8"/>
    <s v="Monthly"/>
  </r>
  <r>
    <s v="EVS03486"/>
    <n v="-33.894154999999998"/>
    <n v="18.511234000000002"/>
    <s v="1964 Cape Town Ave"/>
    <s v=" Cape Town"/>
    <s v="South Africa"/>
    <s v="South Africa"/>
    <s v="Africa"/>
    <s v="DC Fast Charger"/>
    <n v="0.34"/>
    <s v="6:00-22:00"/>
    <s v="6:00-22:00"/>
    <d v="1899-12-30T16:04:48"/>
    <n v="1.47"/>
    <n v="25"/>
    <x v="2"/>
    <x v="2"/>
    <s v="Tesla"/>
    <n v="2017"/>
    <s v="Yes"/>
    <n v="3.1"/>
    <n v="10"/>
    <s v="Monthly"/>
  </r>
  <r>
    <s v="EVS03487"/>
    <n v="52.434133000000003"/>
    <n v="13.338575000000001"/>
    <s v="5748 Berlin Ave"/>
    <s v=" Berlin"/>
    <s v="Germany"/>
    <s v="Germany"/>
    <s v="Europe"/>
    <s v="DC Fast Charger"/>
    <n v="0.24"/>
    <d v="2025-07-24T00:00:00"/>
    <s v="9.00-21.00"/>
    <d v="1900-01-11T00:00:00"/>
    <n v="10.050000000000001"/>
    <n v="19"/>
    <x v="4"/>
    <x v="1"/>
    <s v="Type 2, CCS"/>
    <n v="2010"/>
    <s v="No"/>
    <n v="3.9"/>
    <n v="4"/>
    <s v="Monthly"/>
  </r>
  <r>
    <s v="EVS03490"/>
    <n v="52.435344999999998"/>
    <n v="13.323088"/>
    <s v="4639 Berlin Ave"/>
    <s v=" Berlin"/>
    <s v="Germany"/>
    <s v="Germany"/>
    <s v="Europe"/>
    <s v="DC Fast Charger"/>
    <n v="0.16"/>
    <d v="2025-07-24T00:00:00"/>
    <s v="9.00-21.00"/>
    <d v="1900-01-11T00:00:00"/>
    <n v="16.899999999999999"/>
    <n v="39"/>
    <x v="3"/>
    <x v="2"/>
    <s v="CHAdeMO"/>
    <n v="2020"/>
    <s v="Yes"/>
    <n v="3.3"/>
    <n v="4"/>
    <s v="Annually"/>
  </r>
  <r>
    <s v="EVS03502"/>
    <n v="13.731878999999999"/>
    <n v="100.532678"/>
    <s v="8254 Bangkok Ave"/>
    <s v=" Bangkok"/>
    <s v="Thailand"/>
    <s v="Thailand"/>
    <s v="Asia"/>
    <s v="DC Fast Charger"/>
    <n v="0.18"/>
    <s v="9:00-18:00"/>
    <s v="9:00-18:00"/>
    <d v="1899-12-30T08:52:48"/>
    <n v="5.21"/>
    <n v="87"/>
    <x v="2"/>
    <x v="3"/>
    <s v="CCS"/>
    <n v="2022"/>
    <s v="Yes"/>
    <n v="3.4"/>
    <n v="7"/>
    <s v="Quarterly"/>
  </r>
  <r>
    <s v="EVS03503"/>
    <n v="25.298728000000001"/>
    <n v="55.307143000000003"/>
    <s v="4384 Dubai Ave"/>
    <s v=" Dubai"/>
    <s v="United Arab Emirates"/>
    <s v="United Arab Emirates"/>
    <s v="Asia"/>
    <s v="DC Fast Charger"/>
    <n v="0.27"/>
    <s v="6:00-22:00"/>
    <s v="6:00-22:00"/>
    <d v="1899-12-30T16:04:48"/>
    <n v="5"/>
    <n v="36"/>
    <x v="3"/>
    <x v="3"/>
    <s v="CCS, CHAdeMO"/>
    <n v="2014"/>
    <s v="No"/>
    <n v="3.5"/>
    <n v="9"/>
    <s v="Quarterly"/>
  </r>
  <r>
    <s v="EVS03507"/>
    <n v="55.843677999999997"/>
    <n v="37.536771999999999"/>
    <s v="6422 Moscow Ave"/>
    <s v=" Moscow"/>
    <s v="Russia"/>
    <s v="Russia"/>
    <s v="Europe"/>
    <s v="DC Fast Charger"/>
    <n v="0.28999999999999998"/>
    <s v="6:00-22:00"/>
    <s v="6:00-22:00"/>
    <d v="1899-12-30T16:04:48"/>
    <n v="6.22"/>
    <n v="86"/>
    <x v="1"/>
    <x v="0"/>
    <s v="Tesla"/>
    <n v="2019"/>
    <s v="Yes"/>
    <n v="4.4000000000000004"/>
    <n v="6"/>
    <s v="Annually"/>
  </r>
  <r>
    <s v="EVS03513"/>
    <n v="55.707225999999999"/>
    <n v="37.616073999999998"/>
    <s v="3606 Moscow Ave"/>
    <s v=" Moscow"/>
    <s v="Russia"/>
    <s v="Russia"/>
    <s v="Europe"/>
    <s v="DC Fast Charger"/>
    <n v="0.37"/>
    <s v="9:00-18:00"/>
    <s v="9:00-18:00"/>
    <d v="1899-12-30T08:52:48"/>
    <n v="14.7"/>
    <n v="48"/>
    <x v="1"/>
    <x v="2"/>
    <s v="CHAdeMO, Type 2"/>
    <n v="2020"/>
    <s v="Yes"/>
    <n v="4.7"/>
    <n v="9"/>
    <s v="Monthly"/>
  </r>
  <r>
    <s v="EVS03515"/>
    <n v="19.142204"/>
    <n v="72.981566000000001"/>
    <s v="9674 Mumbai Ave"/>
    <s v=" Mumbai"/>
    <s v="India"/>
    <s v="India"/>
    <s v="Asia"/>
    <s v="DC Fast Charger"/>
    <n v="0.13"/>
    <s v="6:00-22:00"/>
    <s v="6:00-22:00"/>
    <d v="1899-12-30T16:04:48"/>
    <n v="9.81"/>
    <n v="96"/>
    <x v="4"/>
    <x v="2"/>
    <s v="CHAdeMO, Tesla"/>
    <n v="2010"/>
    <s v="No"/>
    <n v="3.5"/>
    <n v="5"/>
    <s v="Monthly"/>
  </r>
  <r>
    <s v="EVS03517"/>
    <n v="13.743879"/>
    <n v="100.46301"/>
    <s v="4561 Bangkok Ave"/>
    <s v=" Bangkok"/>
    <s v="Thailand"/>
    <s v="Thailand"/>
    <s v="Asia"/>
    <s v="DC Fast Charger"/>
    <n v="0.27"/>
    <d v="2025-07-24T00:00:00"/>
    <s v="9.00-21.00"/>
    <d v="1900-01-11T00:00:00"/>
    <n v="15.88"/>
    <n v="21"/>
    <x v="2"/>
    <x v="2"/>
    <s v="Type 2"/>
    <n v="2019"/>
    <s v="No"/>
    <n v="3.4"/>
    <n v="3"/>
    <s v="Monthly"/>
  </r>
  <r>
    <s v="EVS03523"/>
    <n v="19.520759999999999"/>
    <n v="-99.024614999999997"/>
    <s v="3336 Mexico City Ave"/>
    <s v=" Mexico City"/>
    <s v="Mexico"/>
    <s v="Mexico"/>
    <s v="North America"/>
    <s v="DC Fast Charger"/>
    <n v="0.5"/>
    <s v="6:00-22:00"/>
    <s v="6:00-22:00"/>
    <d v="1899-12-30T16:04:48"/>
    <n v="6.23"/>
    <n v="77"/>
    <x v="4"/>
    <x v="0"/>
    <s v="Type 2, Tesla"/>
    <n v="2018"/>
    <s v="No"/>
    <n v="4.8"/>
    <n v="3"/>
    <s v="Annually"/>
  </r>
  <r>
    <s v="EVS03524"/>
    <n v="19.024474999999999"/>
    <n v="72.809206000000003"/>
    <s v="5979 Mumbai Ave"/>
    <s v=" Mumbai"/>
    <s v="India"/>
    <s v="India"/>
    <s v="Asia"/>
    <s v="DC Fast Charger"/>
    <n v="0.28999999999999998"/>
    <s v="9:00-18:00"/>
    <s v="9:00-18:00"/>
    <d v="1899-12-30T08:52:48"/>
    <n v="7"/>
    <n v="50"/>
    <x v="2"/>
    <x v="1"/>
    <s v="Tesla"/>
    <n v="2022"/>
    <s v="No"/>
    <n v="3.7"/>
    <n v="9"/>
    <s v="Quarterly"/>
  </r>
  <r>
    <s v="EVS03526"/>
    <n v="39.929554000000003"/>
    <n v="116.27811699999999"/>
    <s v="1099 Beijing Ave"/>
    <s v=" Beijing"/>
    <s v="China"/>
    <s v="China"/>
    <s v="Asia"/>
    <s v="DC Fast Charger"/>
    <n v="0.42"/>
    <s v="9:00-18:00"/>
    <s v="9:00-18:00"/>
    <d v="1899-12-30T08:52:48"/>
    <n v="16.690000000000001"/>
    <n v="48"/>
    <x v="3"/>
    <x v="2"/>
    <s v="Type 2, Tesla"/>
    <n v="2012"/>
    <s v="No"/>
    <n v="4.4000000000000004"/>
    <n v="6"/>
    <s v="Quarterly"/>
  </r>
  <r>
    <s v="EVS03527"/>
    <n v="-33.832777"/>
    <n v="151.35414700000001"/>
    <s v="1174 Sydney Ave"/>
    <s v=" Sydney"/>
    <s v="Australia"/>
    <s v="Australia"/>
    <s v="Australia"/>
    <s v="DC Fast Charger"/>
    <n v="0.45"/>
    <s v="6:00-22:00"/>
    <s v="6:00-22:00"/>
    <d v="1899-12-30T16:04:48"/>
    <n v="14.26"/>
    <n v="72"/>
    <x v="3"/>
    <x v="1"/>
    <s v="Tesla"/>
    <n v="2014"/>
    <s v="No"/>
    <n v="4.7"/>
    <n v="2"/>
    <s v="Quarterly"/>
  </r>
  <r>
    <s v="EVS03531"/>
    <n v="-16.292528000000001"/>
    <n v="-80.314340000000001"/>
    <s v="5851 Random Rd"/>
    <s v="Error"/>
    <s v="Error"/>
    <s v="Error"/>
    <s v="Error"/>
    <s v="DC Fast Charger"/>
    <n v="0.48"/>
    <s v="6:00-22:00"/>
    <s v="6:00-22:00"/>
    <d v="1899-12-30T16:04:48"/>
    <n v="2.3199999999999998"/>
    <n v="16"/>
    <x v="4"/>
    <x v="2"/>
    <s v="CHAdeMO"/>
    <n v="2023"/>
    <s v="Yes"/>
    <n v="4.7"/>
    <n v="7"/>
    <s v="Quarterly"/>
  </r>
  <r>
    <s v="EVS03551"/>
    <n v="67.716284000000002"/>
    <n v="103.489222"/>
    <s v="7989 Random Rd"/>
    <n v="0"/>
    <s v="Not Found"/>
    <s v="Not Found"/>
    <s v="Not Found"/>
    <s v="DC Fast Charger"/>
    <n v="0.42"/>
    <d v="2025-07-24T00:00:00"/>
    <s v="9.00-21.00"/>
    <d v="1900-01-11T00:00:00"/>
    <n v="11.29"/>
    <n v="84"/>
    <x v="0"/>
    <x v="1"/>
    <s v="Type 2"/>
    <n v="2018"/>
    <s v="Yes"/>
    <n v="3.3"/>
    <n v="9"/>
    <s v="Quarterly"/>
  </r>
  <r>
    <s v="EVS03555"/>
    <n v="43.740974000000001"/>
    <n v="-79.397988999999995"/>
    <s v="5618 Toronto Ave"/>
    <s v=" Toronto"/>
    <s v="Canada"/>
    <s v="Canada"/>
    <s v="North America"/>
    <s v="DC Fast Charger"/>
    <n v="0.25"/>
    <d v="2025-07-24T00:00:00"/>
    <s v="9.00-21.00"/>
    <d v="1900-01-11T00:00:00"/>
    <n v="2.27"/>
    <n v="73"/>
    <x v="0"/>
    <x v="1"/>
    <s v="CHAdeMO, CCS"/>
    <n v="2014"/>
    <s v="No"/>
    <n v="3.3"/>
    <n v="9"/>
    <s v="Annually"/>
  </r>
  <r>
    <s v="EVS03557"/>
    <n v="19.488486000000002"/>
    <n v="-99.149934000000002"/>
    <s v="8274 Mexico City Ave"/>
    <s v=" Mexico City"/>
    <s v="Mexico"/>
    <s v="Mexico"/>
    <s v="North America"/>
    <s v="DC Fast Charger"/>
    <n v="0.21"/>
    <s v="9:00-18:00"/>
    <s v="9:00-18:00"/>
    <d v="1899-12-30T08:52:48"/>
    <n v="15.52"/>
    <n v="51"/>
    <x v="1"/>
    <x v="1"/>
    <s v="Tesla"/>
    <n v="2010"/>
    <s v="Yes"/>
    <n v="4.4000000000000004"/>
    <n v="10"/>
    <s v="Monthly"/>
  </r>
  <r>
    <s v="EVS03558"/>
    <n v="13.840892999999999"/>
    <n v="100.501768"/>
    <s v="451 Bangkok Ave"/>
    <s v=" Bangkok"/>
    <s v="Thailand"/>
    <s v="Thailand"/>
    <s v="Asia"/>
    <s v="DC Fast Charger"/>
    <n v="0.47"/>
    <s v="9:00-18:00"/>
    <s v="9:00-18:00"/>
    <d v="1899-12-30T08:52:48"/>
    <n v="6.78"/>
    <n v="93"/>
    <x v="0"/>
    <x v="3"/>
    <s v="Type 2"/>
    <n v="2021"/>
    <s v="Yes"/>
    <n v="3.7"/>
    <n v="2"/>
    <s v="Quarterly"/>
  </r>
  <r>
    <s v="EVS03559"/>
    <n v="19.198578999999999"/>
    <n v="72.857017999999997"/>
    <s v="5639 Mumbai Ave"/>
    <s v=" Mumbai"/>
    <s v="India"/>
    <s v="India"/>
    <s v="Asia"/>
    <s v="DC Fast Charger"/>
    <n v="0.45"/>
    <s v="9:00-18:00"/>
    <s v="9:00-18:00"/>
    <d v="1899-12-30T08:52:48"/>
    <n v="15.81"/>
    <n v="30"/>
    <x v="0"/>
    <x v="0"/>
    <s v="Tesla"/>
    <n v="2021"/>
    <s v="No"/>
    <n v="3.5"/>
    <n v="8"/>
    <s v="Annually"/>
  </r>
  <r>
    <s v="EVS03563"/>
    <n v="37.842357999999997"/>
    <n v="-122.305145"/>
    <s v="4137 San Francisco Ave"/>
    <s v=" San Francisco"/>
    <s v="United States"/>
    <s v="United States"/>
    <s v="North America"/>
    <s v="DC Fast Charger"/>
    <n v="0.28999999999999998"/>
    <d v="2025-07-24T00:00:00"/>
    <s v="9.00-21.00"/>
    <d v="1900-01-11T00:00:00"/>
    <n v="13.28"/>
    <n v="34"/>
    <x v="1"/>
    <x v="0"/>
    <s v="Type 2"/>
    <n v="2019"/>
    <s v="Yes"/>
    <n v="3.2"/>
    <n v="1"/>
    <s v="Monthly"/>
  </r>
  <r>
    <s v="EVS03566"/>
    <n v="-33.841334000000003"/>
    <n v="18.529736"/>
    <s v="1123 Cape Town Ave"/>
    <s v=" Cape Town"/>
    <s v="South Africa"/>
    <s v="South Africa"/>
    <s v="Africa"/>
    <s v="DC Fast Charger"/>
    <n v="0.1"/>
    <s v="9:00-18:00"/>
    <s v="9:00-18:00"/>
    <d v="1899-12-30T08:52:48"/>
    <n v="5.86"/>
    <n v="37"/>
    <x v="4"/>
    <x v="3"/>
    <s v="CHAdeMO, CCS"/>
    <n v="2015"/>
    <s v="No"/>
    <n v="4.5999999999999996"/>
    <n v="6"/>
    <s v="Quarterly"/>
  </r>
  <r>
    <s v="EVS03573"/>
    <n v="-33.878310999999997"/>
    <n v="151.23847000000001"/>
    <s v="2399 Sydney Ave"/>
    <s v=" Sydney"/>
    <s v="Australia"/>
    <s v="Australia"/>
    <s v="Australia"/>
    <s v="DC Fast Charger"/>
    <n v="0.38"/>
    <s v="9:00-18:00"/>
    <s v="9:00-18:00"/>
    <d v="1899-12-30T08:52:48"/>
    <n v="9.76"/>
    <n v="48"/>
    <x v="3"/>
    <x v="3"/>
    <s v="Type 2"/>
    <n v="2017"/>
    <s v="Yes"/>
    <n v="3.5"/>
    <n v="1"/>
    <s v="Annually"/>
  </r>
  <r>
    <s v="EVS03577"/>
    <n v="39.975450000000002"/>
    <n v="116.499324"/>
    <s v="8217 Beijing Ave"/>
    <s v=" Beijing"/>
    <s v="China"/>
    <s v="China"/>
    <s v="Asia"/>
    <s v="DC Fast Charger"/>
    <n v="0.17"/>
    <s v="9:00-18:00"/>
    <s v="9:00-18:00"/>
    <d v="1899-12-30T08:52:48"/>
    <n v="18.91"/>
    <n v="69"/>
    <x v="3"/>
    <x v="2"/>
    <s v="Type 2"/>
    <n v="2018"/>
    <s v="Yes"/>
    <n v="4.3"/>
    <n v="9"/>
    <s v="Monthly"/>
  </r>
  <r>
    <s v="EVS03580"/>
    <n v="52.487498000000002"/>
    <n v="13.498593"/>
    <s v="6838 Berlin Ave"/>
    <s v=" Berlin"/>
    <s v="Germany"/>
    <s v="Germany"/>
    <s v="Europe"/>
    <s v="DC Fast Charger"/>
    <n v="0.24"/>
    <s v="9:00-18:00"/>
    <s v="9:00-18:00"/>
    <d v="1899-12-30T08:52:48"/>
    <n v="12.31"/>
    <n v="36"/>
    <x v="2"/>
    <x v="2"/>
    <s v="Type 2, Tesla"/>
    <n v="2023"/>
    <s v="Yes"/>
    <n v="3.4"/>
    <n v="1"/>
    <s v="Monthly"/>
  </r>
  <r>
    <s v="EVS03581"/>
    <n v="70.461515000000006"/>
    <n v="-84.846863999999997"/>
    <s v="2886 Random Rd"/>
    <n v="0"/>
    <s v="Not Found"/>
    <s v="Not Found"/>
    <s v="Not Found"/>
    <s v="DC Fast Charger"/>
    <n v="0.31"/>
    <s v="9:00-18:00"/>
    <s v="9:00-18:00"/>
    <d v="1899-12-30T08:52:48"/>
    <n v="14.93"/>
    <n v="68"/>
    <x v="3"/>
    <x v="2"/>
    <s v="CCS"/>
    <n v="2019"/>
    <s v="No"/>
    <n v="3.5"/>
    <n v="9"/>
    <s v="Monthly"/>
  </r>
  <r>
    <s v="EVS03584"/>
    <n v="52.450740000000003"/>
    <n v="13.441114000000001"/>
    <s v="3626 Berlin Ave"/>
    <s v=" Berlin"/>
    <s v="Germany"/>
    <s v="Germany"/>
    <s v="Europe"/>
    <s v="DC Fast Charger"/>
    <n v="0.24"/>
    <s v="9:00-18:00"/>
    <s v="9:00-18:00"/>
    <d v="1899-12-30T08:52:48"/>
    <n v="7.85"/>
    <n v="10"/>
    <x v="3"/>
    <x v="3"/>
    <s v="Tesla, CHAdeMO"/>
    <n v="2010"/>
    <s v="No"/>
    <n v="3.4"/>
    <n v="7"/>
    <s v="Annually"/>
  </r>
  <r>
    <s v="EVS03586"/>
    <n v="19.019546999999999"/>
    <n v="72.852551000000005"/>
    <s v="8095 Mumbai Ave"/>
    <s v=" Mumbai"/>
    <s v="India"/>
    <s v="India"/>
    <s v="Asia"/>
    <s v="DC Fast Charger"/>
    <n v="0.3"/>
    <s v="6:00-22:00"/>
    <s v="6:00-22:00"/>
    <d v="1899-12-30T16:04:48"/>
    <n v="1.68"/>
    <n v="87"/>
    <x v="4"/>
    <x v="0"/>
    <s v="Tesla, CCS"/>
    <n v="2015"/>
    <s v="No"/>
    <n v="3.9"/>
    <n v="6"/>
    <s v="Monthly"/>
  </r>
  <r>
    <s v="EVS03587"/>
    <n v="34.030512999999999"/>
    <n v="-118.380199"/>
    <s v="8212 Los Angeles Ave"/>
    <s v=" Los Angeles"/>
    <s v="United States"/>
    <s v="United States"/>
    <s v="North America"/>
    <s v="DC Fast Charger"/>
    <n v="0.17"/>
    <s v="9:00-18:00"/>
    <s v="9:00-18:00"/>
    <d v="1899-12-30T08:52:48"/>
    <n v="10.87"/>
    <n v="71"/>
    <x v="3"/>
    <x v="3"/>
    <s v="CHAdeMO, CCS"/>
    <n v="2012"/>
    <s v="Yes"/>
    <n v="3.6"/>
    <n v="6"/>
    <s v="Monthly"/>
  </r>
  <r>
    <s v="EVS03599"/>
    <n v="43.718052"/>
    <n v="-79.342035999999993"/>
    <s v="3560 Toronto Ave"/>
    <s v=" Toronto"/>
    <s v="Canada"/>
    <s v="Canada"/>
    <s v="North America"/>
    <s v="DC Fast Charger"/>
    <n v="0.36"/>
    <s v="9:00-18:00"/>
    <s v="9:00-18:00"/>
    <d v="1899-12-30T08:52:48"/>
    <n v="10.92"/>
    <n v="70"/>
    <x v="3"/>
    <x v="3"/>
    <s v="CCS, CHAdeMO"/>
    <n v="2015"/>
    <s v="No"/>
    <n v="3.9"/>
    <n v="8"/>
    <s v="Monthly"/>
  </r>
  <r>
    <s v="EVS03604"/>
    <n v="25.266855"/>
    <n v="55.208965999999997"/>
    <s v="2686 Dubai Ave"/>
    <s v=" Dubai"/>
    <s v="United Arab Emirates"/>
    <s v="United Arab Emirates"/>
    <s v="Asia"/>
    <s v="DC Fast Charger"/>
    <n v="0.42"/>
    <s v="6:00-22:00"/>
    <s v="6:00-22:00"/>
    <d v="1899-12-30T16:04:48"/>
    <n v="9.89"/>
    <n v="32"/>
    <x v="1"/>
    <x v="2"/>
    <s v="CCS"/>
    <n v="2011"/>
    <s v="Yes"/>
    <n v="3.1"/>
    <n v="3"/>
    <s v="Quarterly"/>
  </r>
  <r>
    <s v="EVS03605"/>
    <n v="43.605110000000003"/>
    <n v="-79.377458000000004"/>
    <s v="843 Toronto Ave"/>
    <s v=" Toronto"/>
    <s v="Canada"/>
    <s v="Canada"/>
    <s v="North America"/>
    <s v="DC Fast Charger"/>
    <n v="0.47"/>
    <d v="2025-07-24T00:00:00"/>
    <s v="9.00-21.00"/>
    <d v="1900-01-11T00:00:00"/>
    <n v="3.79"/>
    <n v="58"/>
    <x v="1"/>
    <x v="2"/>
    <s v="Tesla"/>
    <n v="2012"/>
    <s v="Yes"/>
    <n v="3.6"/>
    <n v="10"/>
    <s v="Quarterly"/>
  </r>
  <r>
    <s v="EVS03614"/>
    <n v="-33.750760999999997"/>
    <n v="151.260955"/>
    <s v="5042 Sydney Ave"/>
    <s v=" Sydney"/>
    <s v="Australia"/>
    <s v="Australia"/>
    <s v="Australia"/>
    <s v="DC Fast Charger"/>
    <n v="0.38"/>
    <s v="6:00-22:00"/>
    <s v="6:00-22:00"/>
    <d v="1899-12-30T16:04:48"/>
    <n v="2.39"/>
    <n v="78"/>
    <x v="3"/>
    <x v="1"/>
    <s v="Tesla"/>
    <n v="2011"/>
    <s v="Yes"/>
    <n v="4.5999999999999996"/>
    <n v="3"/>
    <s v="Annually"/>
  </r>
  <r>
    <s v="EVS03621"/>
    <n v="-76.865656000000001"/>
    <n v="-175.08964700000001"/>
    <s v="7584 Random Rd"/>
    <s v="Not Found"/>
    <s v="Not Found"/>
    <s v="Not Found"/>
    <s v="Not Found"/>
    <s v="DC Fast Charger"/>
    <n v="0.41"/>
    <d v="2025-07-24T00:00:00"/>
    <s v="9.00-21.00"/>
    <d v="1900-01-11T00:00:00"/>
    <n v="13.5"/>
    <n v="68"/>
    <x v="4"/>
    <x v="1"/>
    <s v="CCS, Tesla"/>
    <n v="2023"/>
    <s v="Yes"/>
    <n v="4.4000000000000004"/>
    <n v="6"/>
    <s v="Quarterly"/>
  </r>
  <r>
    <s v="EVS03625"/>
    <n v="19.167742000000001"/>
    <n v="72.961916000000002"/>
    <s v="9431 Mumbai Ave"/>
    <s v=" Mumbai"/>
    <s v="India"/>
    <s v="India"/>
    <s v="Asia"/>
    <s v="DC Fast Charger"/>
    <n v="0.46"/>
    <s v="9:00-18:00"/>
    <s v="9:00-18:00"/>
    <d v="1899-12-30T08:52:48"/>
    <n v="6.47"/>
    <n v="88"/>
    <x v="4"/>
    <x v="2"/>
    <s v="Type 2"/>
    <n v="2011"/>
    <s v="Yes"/>
    <n v="4.9000000000000004"/>
    <n v="8"/>
    <s v="Quarterly"/>
  </r>
  <r>
    <s v="EVS03627"/>
    <n v="-33.788881000000003"/>
    <n v="151.26047700000001"/>
    <s v="5903 Sydney Ave"/>
    <s v=" Sydney"/>
    <s v="Australia"/>
    <s v="Australia"/>
    <s v="Australia"/>
    <s v="DC Fast Charger"/>
    <n v="0.43"/>
    <s v="9:00-18:00"/>
    <s v="9:00-18:00"/>
    <d v="1899-12-30T08:52:48"/>
    <n v="8.34"/>
    <n v="76"/>
    <x v="0"/>
    <x v="0"/>
    <s v="CHAdeMO, CCS"/>
    <n v="2022"/>
    <s v="Yes"/>
    <n v="3.7"/>
    <n v="3"/>
    <s v="Monthly"/>
  </r>
  <r>
    <s v="EVS03635"/>
    <n v="13.829471"/>
    <n v="100.424702"/>
    <s v="6946 Bangkok Ave"/>
    <s v=" Bangkok"/>
    <s v="Thailand"/>
    <s v="Thailand"/>
    <s v="Asia"/>
    <s v="DC Fast Charger"/>
    <n v="0.48"/>
    <s v="6:00-22:00"/>
    <s v="6:00-22:00"/>
    <d v="1899-12-30T16:04:48"/>
    <n v="19.18"/>
    <n v="40"/>
    <x v="1"/>
    <x v="2"/>
    <s v="CCS, Tesla"/>
    <n v="2018"/>
    <s v="Yes"/>
    <n v="3.3"/>
    <n v="5"/>
    <s v="Monthly"/>
  </r>
  <r>
    <s v="EVS03637"/>
    <n v="55.877561999999998"/>
    <n v="37.687756"/>
    <s v="9121 Moscow Ave"/>
    <s v=" Moscow"/>
    <s v="Russia"/>
    <s v="Russia"/>
    <s v="Europe"/>
    <s v="DC Fast Charger"/>
    <n v="0.15"/>
    <s v="9:00-18:00"/>
    <s v="9:00-18:00"/>
    <d v="1899-12-30T08:52:48"/>
    <n v="17.190000000000001"/>
    <n v="76"/>
    <x v="3"/>
    <x v="1"/>
    <s v="CCS, CHAdeMO"/>
    <n v="2010"/>
    <s v="Yes"/>
    <n v="4.2"/>
    <n v="7"/>
    <s v="Quarterly"/>
  </r>
  <r>
    <s v="EVS03645"/>
    <n v="37.702888000000002"/>
    <n v="-122.463826"/>
    <s v="2382 San Francisco Ave"/>
    <s v=" San Francisco"/>
    <s v="United States"/>
    <s v="United States"/>
    <s v="North America"/>
    <s v="DC Fast Charger"/>
    <n v="0.41"/>
    <s v="6:00-22:00"/>
    <s v="6:00-22:00"/>
    <d v="1899-12-30T16:04:48"/>
    <n v="9.2899999999999991"/>
    <n v="19"/>
    <x v="4"/>
    <x v="1"/>
    <s v="Type 2"/>
    <n v="2012"/>
    <s v="No"/>
    <n v="4.9000000000000004"/>
    <n v="9"/>
    <s v="Quarterly"/>
  </r>
  <r>
    <s v="EVS03646"/>
    <n v="37.535139999999998"/>
    <n v="126.942993"/>
    <s v="3566 Seoul Ave"/>
    <s v=" Seoul"/>
    <s v="South Korea"/>
    <s v="South Korea"/>
    <s v="Asia"/>
    <s v="DC Fast Charger"/>
    <n v="0.24"/>
    <s v="9:00-18:00"/>
    <s v="9:00-18:00"/>
    <d v="1899-12-30T08:52:48"/>
    <n v="14.89"/>
    <n v="52"/>
    <x v="0"/>
    <x v="2"/>
    <s v="CHAdeMO"/>
    <n v="2013"/>
    <s v="No"/>
    <n v="3.8"/>
    <n v="2"/>
    <s v="Annually"/>
  </r>
  <r>
    <s v="EVS03647"/>
    <n v="-33.842146999999997"/>
    <n v="18.422962999999999"/>
    <s v="7228 Cape Town Ave"/>
    <s v=" Cape Town"/>
    <s v="South Africa"/>
    <s v="South Africa"/>
    <s v="Africa"/>
    <s v="DC Fast Charger"/>
    <n v="0.13"/>
    <s v="6:00-22:00"/>
    <s v="6:00-22:00"/>
    <d v="1899-12-30T16:04:48"/>
    <n v="10.43"/>
    <n v="89"/>
    <x v="2"/>
    <x v="1"/>
    <s v="CHAdeMO"/>
    <n v="2021"/>
    <s v="No"/>
    <n v="4.0999999999999996"/>
    <n v="4"/>
    <s v="Annually"/>
  </r>
  <r>
    <s v="EVS03652"/>
    <n v="43.622281000000001"/>
    <n v="-79.485513999999995"/>
    <s v="8957 Toronto Ave"/>
    <s v=" Toronto"/>
    <s v="Canada"/>
    <s v="Canada"/>
    <s v="North America"/>
    <s v="DC Fast Charger"/>
    <n v="0.15"/>
    <s v="6:00-22:00"/>
    <s v="6:00-22:00"/>
    <d v="1899-12-30T16:04:48"/>
    <n v="5.37"/>
    <n v="36"/>
    <x v="2"/>
    <x v="2"/>
    <s v="Type 2"/>
    <n v="2021"/>
    <s v="No"/>
    <n v="4"/>
    <n v="9"/>
    <s v="Monthly"/>
  </r>
  <r>
    <s v="EVS03655"/>
    <n v="43.638286000000001"/>
    <n v="-79.330886000000007"/>
    <s v="7066 Toronto Ave"/>
    <s v=" Toronto"/>
    <s v="Canada"/>
    <s v="Canada"/>
    <s v="North America"/>
    <s v="DC Fast Charger"/>
    <n v="0.39"/>
    <s v="6:00-22:00"/>
    <s v="6:00-22:00"/>
    <d v="1899-12-30T16:04:48"/>
    <n v="19.690000000000001"/>
    <n v="91"/>
    <x v="0"/>
    <x v="2"/>
    <s v="Type 2"/>
    <n v="2013"/>
    <s v="No"/>
    <n v="4.3"/>
    <n v="5"/>
    <s v="Monthly"/>
  </r>
  <r>
    <s v="EVS03662"/>
    <n v="25.262806000000001"/>
    <n v="55.232444999999998"/>
    <s v="281 Dubai Ave"/>
    <s v=" Dubai"/>
    <s v="United Arab Emirates"/>
    <s v="United Arab Emirates"/>
    <s v="Asia"/>
    <s v="DC Fast Charger"/>
    <n v="0.18"/>
    <s v="9:00-18:00"/>
    <s v="9:00-18:00"/>
    <d v="1899-12-30T08:52:48"/>
    <n v="17.41"/>
    <n v="41"/>
    <x v="2"/>
    <x v="2"/>
    <s v="Tesla"/>
    <n v="2019"/>
    <s v="No"/>
    <n v="3.6"/>
    <n v="4"/>
    <s v="Annually"/>
  </r>
  <r>
    <s v="EVS03680"/>
    <n v="-23.514125"/>
    <n v="-46.501463000000001"/>
    <s v="7337 SÃ£o Paulo Ave"/>
    <s v=" SÃ£o Paulo"/>
    <s v="Brazil"/>
    <s v="Brazil"/>
    <s v="South America"/>
    <s v="DC Fast Charger"/>
    <n v="0.19"/>
    <d v="2025-07-24T00:00:00"/>
    <s v="9.00-21.00"/>
    <d v="1900-01-11T00:00:00"/>
    <n v="7.96"/>
    <n v="23"/>
    <x v="4"/>
    <x v="2"/>
    <s v="Type 2"/>
    <n v="2019"/>
    <s v="Yes"/>
    <n v="3.3"/>
    <n v="6"/>
    <s v="Annually"/>
  </r>
  <r>
    <s v="EVS03683"/>
    <n v="37.514729000000003"/>
    <n v="126.99441899999999"/>
    <s v="3746 Seoul Ave"/>
    <s v=" Seoul"/>
    <s v="South Korea"/>
    <s v="South Korea"/>
    <s v="Asia"/>
    <s v="DC Fast Charger"/>
    <n v="0.39"/>
    <s v="6:00-22:00"/>
    <s v="6:00-22:00"/>
    <d v="1899-12-30T16:04:48"/>
    <n v="5.55"/>
    <n v="36"/>
    <x v="4"/>
    <x v="0"/>
    <s v="CHAdeMO"/>
    <n v="2016"/>
    <s v="Yes"/>
    <n v="3"/>
    <n v="3"/>
    <s v="Monthly"/>
  </r>
  <r>
    <s v="EVS03684"/>
    <n v="37.773389000000002"/>
    <n v="-122.410282"/>
    <s v="7229 San Francisco Ave"/>
    <s v=" San Francisco"/>
    <s v="United States"/>
    <s v="United States"/>
    <s v="North America"/>
    <s v="DC Fast Charger"/>
    <n v="0.49"/>
    <d v="2025-07-24T00:00:00"/>
    <s v="9.00-21.00"/>
    <d v="1900-01-11T00:00:00"/>
    <n v="15.52"/>
    <n v="21"/>
    <x v="4"/>
    <x v="3"/>
    <s v="CCS"/>
    <n v="2023"/>
    <s v="Yes"/>
    <n v="3"/>
    <n v="5"/>
    <s v="Annually"/>
  </r>
  <r>
    <s v="EVS03687"/>
    <n v="19.087799"/>
    <n v="72.994202000000001"/>
    <s v="5857 Mumbai Ave"/>
    <s v=" Mumbai"/>
    <s v="India"/>
    <s v="India"/>
    <s v="Asia"/>
    <s v="DC Fast Charger"/>
    <n v="0.3"/>
    <s v="9:00-18:00"/>
    <s v="9:00-18:00"/>
    <d v="1899-12-30T08:52:48"/>
    <n v="17.62"/>
    <n v="36"/>
    <x v="2"/>
    <x v="2"/>
    <s v="Tesla"/>
    <n v="2015"/>
    <s v="No"/>
    <n v="4.5"/>
    <n v="9"/>
    <s v="Quarterly"/>
  </r>
  <r>
    <s v="EVS03689"/>
    <n v="37.856115000000003"/>
    <n v="-122.391155"/>
    <s v="9679 San Francisco Ave"/>
    <s v=" San Francisco"/>
    <s v="United States"/>
    <s v="United States"/>
    <s v="North America"/>
    <s v="DC Fast Charger"/>
    <n v="0.16"/>
    <s v="9:00-18:00"/>
    <s v="9:00-18:00"/>
    <d v="1899-12-30T08:52:48"/>
    <n v="15.27"/>
    <n v="97"/>
    <x v="1"/>
    <x v="1"/>
    <s v="Tesla"/>
    <n v="2021"/>
    <s v="No"/>
    <n v="3.9"/>
    <n v="1"/>
    <s v="Monthly"/>
  </r>
  <r>
    <s v="EVS03690"/>
    <n v="18.906324000000001"/>
    <n v="72.805745000000002"/>
    <s v="6298 Mumbai Ave"/>
    <s v=" Mumbai"/>
    <s v="India"/>
    <s v="India"/>
    <s v="Asia"/>
    <s v="DC Fast Charger"/>
    <n v="0.49"/>
    <s v="9:00-18:00"/>
    <s v="9:00-18:00"/>
    <d v="1899-12-30T08:52:48"/>
    <n v="6.19"/>
    <n v="88"/>
    <x v="0"/>
    <x v="2"/>
    <s v="Type 2"/>
    <n v="2010"/>
    <s v="Yes"/>
    <n v="4"/>
    <n v="1"/>
    <s v="Quarterly"/>
  </r>
  <r>
    <s v="EVS03691"/>
    <n v="-84.785422999999994"/>
    <n v="142.81133600000001"/>
    <s v="6377 Random Rd"/>
    <s v="Not Found"/>
    <s v="Not Found"/>
    <s v="Not Found"/>
    <s v="Not Found"/>
    <s v="DC Fast Charger"/>
    <n v="0.15"/>
    <s v="9:00-18:00"/>
    <s v="9:00-18:00"/>
    <d v="1899-12-30T08:52:48"/>
    <n v="12.42"/>
    <n v="89"/>
    <x v="1"/>
    <x v="1"/>
    <s v="CCS, Type 2"/>
    <n v="2011"/>
    <s v="Yes"/>
    <n v="4.5"/>
    <n v="10"/>
    <s v="Annually"/>
  </r>
  <r>
    <s v="EVS03695"/>
    <n v="25.294951000000001"/>
    <n v="55.319629999999997"/>
    <s v="2079 Dubai Ave"/>
    <s v=" Dubai"/>
    <s v="United Arab Emirates"/>
    <s v="United Arab Emirates"/>
    <s v="Asia"/>
    <s v="DC Fast Charger"/>
    <n v="0.44"/>
    <s v="6:00-22:00"/>
    <s v="6:00-22:00"/>
    <d v="1899-12-30T16:04:48"/>
    <n v="12.6"/>
    <n v="48"/>
    <x v="1"/>
    <x v="2"/>
    <s v="Type 2, Tesla"/>
    <n v="2013"/>
    <s v="No"/>
    <n v="4.5999999999999996"/>
    <n v="10"/>
    <s v="Annually"/>
  </r>
  <r>
    <s v="EVS03706"/>
    <n v="37.754275"/>
    <n v="-122.429929"/>
    <s v="4505 San Francisco Ave"/>
    <s v=" San Francisco"/>
    <s v="United States"/>
    <s v="United States"/>
    <s v="North America"/>
    <s v="DC Fast Charger"/>
    <n v="0.28000000000000003"/>
    <d v="2025-07-24T00:00:00"/>
    <s v="9.00-21.00"/>
    <d v="1900-01-11T00:00:00"/>
    <n v="7.27"/>
    <n v="95"/>
    <x v="3"/>
    <x v="2"/>
    <s v="Tesla"/>
    <n v="2010"/>
    <s v="Yes"/>
    <n v="3.1"/>
    <n v="1"/>
    <s v="Annually"/>
  </r>
  <r>
    <s v="EVS03709"/>
    <n v="41.920394999999999"/>
    <n v="-87.696468999999993"/>
    <s v="4009 Chicago Ave"/>
    <s v=" Chicago"/>
    <s v="United States"/>
    <s v="United States"/>
    <s v="North America"/>
    <s v="DC Fast Charger"/>
    <n v="0.25"/>
    <s v="6:00-22:00"/>
    <s v="6:00-22:00"/>
    <d v="1899-12-30T16:04:48"/>
    <n v="13.77"/>
    <n v="71"/>
    <x v="2"/>
    <x v="1"/>
    <s v="Type 2, CHAdeMO"/>
    <n v="2021"/>
    <s v="No"/>
    <n v="3.6"/>
    <n v="6"/>
    <s v="Quarterly"/>
  </r>
  <r>
    <s v="EVS03711"/>
    <n v="22.272513"/>
    <n v="165.88046"/>
    <s v="498 Random Rd"/>
    <s v="Error"/>
    <s v="Error"/>
    <s v="Error"/>
    <s v="Error"/>
    <s v="DC Fast Charger"/>
    <n v="0.26"/>
    <d v="2025-07-24T00:00:00"/>
    <s v="9.00-21.00"/>
    <d v="1900-01-11T00:00:00"/>
    <n v="1.28"/>
    <n v="71"/>
    <x v="3"/>
    <x v="3"/>
    <s v="Tesla, Type 2"/>
    <n v="2016"/>
    <s v="No"/>
    <n v="4.5"/>
    <n v="3"/>
    <s v="Monthly"/>
  </r>
  <r>
    <s v="EVS03717"/>
    <n v="39.921194999999997"/>
    <n v="116.283781"/>
    <s v="7451 Beijing Ave"/>
    <s v=" Beijing"/>
    <s v="China"/>
    <s v="China"/>
    <s v="Asia"/>
    <s v="DC Fast Charger"/>
    <n v="0.24"/>
    <s v="9:00-18:00"/>
    <s v="9:00-18:00"/>
    <d v="1899-12-30T08:52:48"/>
    <n v="6.46"/>
    <n v="18"/>
    <x v="0"/>
    <x v="1"/>
    <s v="CHAdeMO, CCS"/>
    <n v="2014"/>
    <s v="No"/>
    <n v="4.9000000000000004"/>
    <n v="1"/>
    <s v="Monthly"/>
  </r>
  <r>
    <s v="EVS03718"/>
    <n v="13.832371999999999"/>
    <n v="100.574708"/>
    <s v="8676 Bangkok Ave"/>
    <s v=" Bangkok"/>
    <s v="Thailand"/>
    <s v="Thailand"/>
    <s v="Asia"/>
    <s v="DC Fast Charger"/>
    <n v="0.22"/>
    <s v="6:00-22:00"/>
    <s v="6:00-22:00"/>
    <d v="1899-12-30T16:04:48"/>
    <n v="9.66"/>
    <n v="36"/>
    <x v="0"/>
    <x v="3"/>
    <s v="CHAdeMO, Type 2"/>
    <n v="2018"/>
    <s v="Yes"/>
    <n v="4.3"/>
    <n v="5"/>
    <s v="Quarterly"/>
  </r>
  <r>
    <s v="EVS03719"/>
    <n v="-33.757769000000003"/>
    <n v="151.21188000000001"/>
    <s v="6696 Sydney Ave"/>
    <s v=" Sydney"/>
    <s v="Australia"/>
    <s v="Australia"/>
    <s v="Australia"/>
    <s v="DC Fast Charger"/>
    <n v="0.2"/>
    <s v="9:00-18:00"/>
    <s v="9:00-18:00"/>
    <d v="1899-12-30T08:52:48"/>
    <n v="5.74"/>
    <n v="31"/>
    <x v="4"/>
    <x v="1"/>
    <s v="Tesla"/>
    <n v="2011"/>
    <s v="Yes"/>
    <n v="4.7"/>
    <n v="7"/>
    <s v="Annually"/>
  </r>
  <r>
    <s v="EVS03720"/>
    <n v="19.552191000000001"/>
    <n v="-99.032561999999999"/>
    <s v="7136 Mexico City Ave"/>
    <s v=" Mexico City"/>
    <s v="Mexico"/>
    <s v="Mexico"/>
    <s v="North America"/>
    <s v="DC Fast Charger"/>
    <n v="0.28000000000000003"/>
    <s v="9:00-18:00"/>
    <s v="9:00-18:00"/>
    <d v="1899-12-30T08:52:48"/>
    <n v="10.97"/>
    <n v="43"/>
    <x v="4"/>
    <x v="3"/>
    <s v="CCS"/>
    <n v="2012"/>
    <s v="No"/>
    <n v="3.8"/>
    <n v="2"/>
    <s v="Annually"/>
  </r>
  <r>
    <s v="EVS03722"/>
    <n v="18.932593000000001"/>
    <n v="72.841149999999999"/>
    <s v="4459 Mumbai Ave"/>
    <s v=" Mumbai"/>
    <s v="India"/>
    <s v="India"/>
    <s v="Asia"/>
    <s v="DC Fast Charger"/>
    <n v="0.16"/>
    <d v="2025-07-24T00:00:00"/>
    <s v="9.00-21.00"/>
    <d v="1900-01-11T00:00:00"/>
    <n v="0.96"/>
    <n v="15"/>
    <x v="1"/>
    <x v="0"/>
    <s v="Tesla"/>
    <n v="2010"/>
    <s v="No"/>
    <n v="3.6"/>
    <n v="5"/>
    <s v="Annually"/>
  </r>
  <r>
    <s v="EVS03728"/>
    <n v="41.811445999999997"/>
    <n v="-87.663442000000003"/>
    <s v="7866 Chicago Ave"/>
    <s v=" Chicago"/>
    <s v="United States"/>
    <s v="United States"/>
    <s v="North America"/>
    <s v="DC Fast Charger"/>
    <n v="0.16"/>
    <d v="2025-07-24T00:00:00"/>
    <s v="9.00-21.00"/>
    <d v="1900-01-11T00:00:00"/>
    <n v="1.17"/>
    <n v="61"/>
    <x v="0"/>
    <x v="1"/>
    <s v="Tesla"/>
    <n v="2015"/>
    <s v="Yes"/>
    <n v="3.8"/>
    <n v="5"/>
    <s v="Monthly"/>
  </r>
  <r>
    <s v="EVS03730"/>
    <n v="37.747525000000003"/>
    <n v="-122.40036600000001"/>
    <s v="9059 San Francisco Ave"/>
    <s v=" San Francisco"/>
    <s v="United States"/>
    <s v="United States"/>
    <s v="North America"/>
    <s v="DC Fast Charger"/>
    <n v="0.24"/>
    <s v="6:00-22:00"/>
    <s v="6:00-22:00"/>
    <d v="1899-12-30T16:04:48"/>
    <n v="5.67"/>
    <n v="95"/>
    <x v="4"/>
    <x v="3"/>
    <s v="Type 2, Tesla"/>
    <n v="2021"/>
    <s v="Yes"/>
    <n v="4.7"/>
    <n v="6"/>
    <s v="Annually"/>
  </r>
  <r>
    <s v="EVS03731"/>
    <n v="-72.344132999999999"/>
    <n v="-52.680917999999998"/>
    <s v="3459 Random Rd"/>
    <s v="Error"/>
    <s v="Error"/>
    <s v="Error"/>
    <s v="Error"/>
    <s v="DC Fast Charger"/>
    <n v="0.45"/>
    <s v="9:00-18:00"/>
    <s v="9:00-18:00"/>
    <d v="1899-12-30T08:52:48"/>
    <n v="18.18"/>
    <n v="58"/>
    <x v="0"/>
    <x v="2"/>
    <s v="Type 2, CHAdeMO"/>
    <n v="2022"/>
    <s v="Yes"/>
    <n v="4.0999999999999996"/>
    <n v="3"/>
    <s v="Annually"/>
  </r>
  <r>
    <s v="EVS03732"/>
    <n v="52.449961999999999"/>
    <n v="13.306482000000001"/>
    <s v="6167 Berlin Ave"/>
    <s v=" Berlin"/>
    <s v="Germany"/>
    <s v="Germany"/>
    <s v="Europe"/>
    <s v="DC Fast Charger"/>
    <n v="0.13"/>
    <d v="2025-07-24T00:00:00"/>
    <s v="9.00-21.00"/>
    <d v="1900-01-11T00:00:00"/>
    <n v="0.84"/>
    <n v="99"/>
    <x v="2"/>
    <x v="3"/>
    <s v="CHAdeMO"/>
    <n v="2023"/>
    <s v="No"/>
    <n v="3.3"/>
    <n v="7"/>
    <s v="Quarterly"/>
  </r>
  <r>
    <s v="EVS03735"/>
    <n v="19.40277"/>
    <n v="-99.147765000000007"/>
    <s v="5628 Mexico City Ave"/>
    <s v=" Mexico City"/>
    <s v="Mexico"/>
    <s v="Mexico"/>
    <s v="North America"/>
    <s v="DC Fast Charger"/>
    <n v="0.28999999999999998"/>
    <s v="9:00-18:00"/>
    <s v="9:00-18:00"/>
    <d v="1899-12-30T08:52:48"/>
    <n v="16.989999999999998"/>
    <n v="23"/>
    <x v="4"/>
    <x v="2"/>
    <s v="Tesla, CCS"/>
    <n v="2014"/>
    <s v="Yes"/>
    <n v="3.2"/>
    <n v="4"/>
    <s v="Annually"/>
  </r>
  <r>
    <s v="EVS03736"/>
    <n v="37.870908999999997"/>
    <n v="-122.386852"/>
    <s v="2397 San Francisco Ave"/>
    <s v=" San Francisco"/>
    <s v="United States"/>
    <s v="United States"/>
    <s v="North America"/>
    <s v="DC Fast Charger"/>
    <n v="0.31"/>
    <s v="6:00-22:00"/>
    <s v="6:00-22:00"/>
    <d v="1899-12-30T16:04:48"/>
    <n v="6.51"/>
    <n v="98"/>
    <x v="2"/>
    <x v="2"/>
    <s v="Type 2, CCS"/>
    <n v="2013"/>
    <s v="Yes"/>
    <n v="4.7"/>
    <n v="6"/>
    <s v="Annually"/>
  </r>
  <r>
    <s v="EVS03741"/>
    <n v="-69.451330999999996"/>
    <n v="-69.533304000000001"/>
    <s v="5851 Random Rd"/>
    <s v="Not Found"/>
    <s v="Not Found"/>
    <s v="Not Found"/>
    <s v="Not Found"/>
    <s v="DC Fast Charger"/>
    <n v="0.39"/>
    <s v="9:00-18:00"/>
    <s v="9:00-18:00"/>
    <d v="1899-12-30T08:52:48"/>
    <n v="13.18"/>
    <n v="27"/>
    <x v="4"/>
    <x v="1"/>
    <s v="Type 2, CHAdeMO"/>
    <n v="2021"/>
    <s v="Yes"/>
    <n v="3.5"/>
    <n v="6"/>
    <s v="Monthly"/>
  </r>
  <r>
    <s v="EVS03745"/>
    <n v="37.642341999999999"/>
    <n v="127.048816"/>
    <s v="9328 Seoul Ave"/>
    <s v=" Seoul"/>
    <s v="South Korea"/>
    <s v="South Korea"/>
    <s v="Asia"/>
    <s v="DC Fast Charger"/>
    <n v="0.1"/>
    <s v="9:00-18:00"/>
    <s v="9:00-18:00"/>
    <d v="1899-12-30T08:52:48"/>
    <n v="13.05"/>
    <n v="26"/>
    <x v="2"/>
    <x v="1"/>
    <s v="Tesla"/>
    <n v="2013"/>
    <s v="Yes"/>
    <n v="5"/>
    <n v="8"/>
    <s v="Monthly"/>
  </r>
  <r>
    <s v="EVS03749"/>
    <n v="-23.507807"/>
    <n v="-46.585140000000003"/>
    <s v="8815 SÃ£o Paulo Ave"/>
    <s v=" SÃ£o Paulo"/>
    <s v="Brazil"/>
    <s v="Brazil"/>
    <s v="South America"/>
    <s v="DC Fast Charger"/>
    <n v="0.22"/>
    <d v="2025-07-24T00:00:00"/>
    <s v="9.00-21.00"/>
    <d v="1900-01-11T00:00:00"/>
    <n v="17.510000000000002"/>
    <n v="65"/>
    <x v="0"/>
    <x v="0"/>
    <s v="CCS, Tesla"/>
    <n v="2014"/>
    <s v="No"/>
    <n v="3.3"/>
    <n v="10"/>
    <s v="Annually"/>
  </r>
  <r>
    <s v="EVS03754"/>
    <n v="37.685963000000001"/>
    <n v="126.984559"/>
    <s v="127 Seoul Ave"/>
    <s v=" Seoul"/>
    <s v="South Korea"/>
    <s v="South Korea"/>
    <s v="Asia"/>
    <s v="DC Fast Charger"/>
    <n v="0.33"/>
    <s v="9:00-18:00"/>
    <s v="9:00-18:00"/>
    <d v="1899-12-30T08:52:48"/>
    <n v="2.13"/>
    <n v="16"/>
    <x v="2"/>
    <x v="2"/>
    <s v="Type 2, CCS"/>
    <n v="2017"/>
    <s v="No"/>
    <n v="3.9"/>
    <n v="10"/>
    <s v="Annually"/>
  </r>
  <r>
    <s v="EVS03756"/>
    <n v="52.434626999999999"/>
    <n v="13.457093"/>
    <s v="3671 Berlin Ave"/>
    <s v=" Berlin"/>
    <s v="Germany"/>
    <s v="Germany"/>
    <s v="Europe"/>
    <s v="DC Fast Charger"/>
    <n v="0.24"/>
    <s v="6:00-22:00"/>
    <s v="6:00-22:00"/>
    <d v="1899-12-30T16:04:48"/>
    <n v="2.21"/>
    <n v="61"/>
    <x v="2"/>
    <x v="3"/>
    <s v="CCS"/>
    <n v="2023"/>
    <s v="Yes"/>
    <n v="3.7"/>
    <n v="1"/>
    <s v="Monthly"/>
  </r>
  <r>
    <s v="EVS03757"/>
    <n v="13.804575"/>
    <n v="100.532304"/>
    <s v="6953 Bangkok Ave"/>
    <s v=" Bangkok"/>
    <s v="Thailand"/>
    <s v="Thailand"/>
    <s v="Asia"/>
    <s v="DC Fast Charger"/>
    <n v="0.49"/>
    <d v="2025-07-24T00:00:00"/>
    <s v="9.00-21.00"/>
    <d v="1900-01-11T00:00:00"/>
    <n v="8.61"/>
    <n v="11"/>
    <x v="4"/>
    <x v="2"/>
    <s v="Tesla"/>
    <n v="2013"/>
    <s v="No"/>
    <n v="3.7"/>
    <n v="1"/>
    <s v="Monthly"/>
  </r>
  <r>
    <s v="EVS03758"/>
    <n v="-23.639913"/>
    <n v="-46.516688000000002"/>
    <s v="6856 SÃ£o Paulo Ave"/>
    <s v=" SÃ£o Paulo"/>
    <s v="Brazil"/>
    <s v="Brazil"/>
    <s v="South America"/>
    <s v="DC Fast Charger"/>
    <n v="0.11"/>
    <s v="9:00-18:00"/>
    <s v="9:00-18:00"/>
    <d v="1899-12-30T08:52:48"/>
    <n v="1.1399999999999999"/>
    <n v="93"/>
    <x v="2"/>
    <x v="3"/>
    <s v="CCS"/>
    <n v="2020"/>
    <s v="No"/>
    <n v="4.5999999999999996"/>
    <n v="4"/>
    <s v="Quarterly"/>
  </r>
  <r>
    <s v="EVS03761"/>
    <n v="-3.2206939999999999"/>
    <n v="-115.72954300000001"/>
    <s v="2688 Random Rd"/>
    <s v="Error"/>
    <s v="Error"/>
    <s v="Error"/>
    <s v="Error"/>
    <s v="DC Fast Charger"/>
    <n v="0.18"/>
    <s v="9:00-18:00"/>
    <s v="9:00-18:00"/>
    <d v="1899-12-30T08:52:48"/>
    <n v="3.66"/>
    <n v="99"/>
    <x v="2"/>
    <x v="2"/>
    <s v="CCS"/>
    <n v="2010"/>
    <s v="No"/>
    <n v="3.8"/>
    <n v="5"/>
    <s v="Quarterly"/>
  </r>
  <r>
    <s v="EVS03765"/>
    <n v="52.542644000000003"/>
    <n v="13.338058999999999"/>
    <s v="4475 Berlin Ave"/>
    <s v=" Berlin"/>
    <s v="Germany"/>
    <s v="Germany"/>
    <s v="Europe"/>
    <s v="DC Fast Charger"/>
    <n v="0.24"/>
    <d v="2025-07-24T00:00:00"/>
    <s v="9.00-21.00"/>
    <d v="1900-01-11T00:00:00"/>
    <n v="14.03"/>
    <n v="86"/>
    <x v="3"/>
    <x v="3"/>
    <s v="CHAdeMO"/>
    <n v="2020"/>
    <s v="No"/>
    <n v="3.7"/>
    <n v="7"/>
    <s v="Annually"/>
  </r>
  <r>
    <s v="EVS03771"/>
    <n v="-33.856273000000002"/>
    <n v="-134.37211199999999"/>
    <s v="1983 Random Rd"/>
    <s v="Error"/>
    <s v="Error"/>
    <s v="Error"/>
    <s v="Error"/>
    <s v="DC Fast Charger"/>
    <n v="0.28999999999999998"/>
    <s v="9:00-18:00"/>
    <s v="9:00-18:00"/>
    <d v="1899-12-30T08:52:48"/>
    <n v="2.33"/>
    <n v="29"/>
    <x v="4"/>
    <x v="1"/>
    <s v="Type 2, Tesla"/>
    <n v="2017"/>
    <s v="No"/>
    <n v="4.0999999999999996"/>
    <n v="8"/>
    <s v="Annually"/>
  </r>
  <r>
    <s v="EVS03775"/>
    <n v="43.731889000000002"/>
    <n v="-79.436678999999998"/>
    <s v="17 Toronto Ave"/>
    <s v=" Toronto"/>
    <s v="Canada"/>
    <s v="Canada"/>
    <s v="North America"/>
    <s v="DC Fast Charger"/>
    <n v="0.13"/>
    <d v="2025-07-24T00:00:00"/>
    <s v="9.00-21.00"/>
    <d v="1900-01-11T00:00:00"/>
    <n v="9.16"/>
    <n v="85"/>
    <x v="4"/>
    <x v="2"/>
    <s v="CCS, CHAdeMO"/>
    <n v="2014"/>
    <s v="Yes"/>
    <n v="4.9000000000000004"/>
    <n v="2"/>
    <s v="Annually"/>
  </r>
  <r>
    <s v="EVS03781"/>
    <n v="71.352525"/>
    <n v="81.703050000000005"/>
    <s v="8842 Random Rd"/>
    <n v="0"/>
    <s v="Not Found"/>
    <s v="Not Found"/>
    <s v="Not Found"/>
    <s v="DC Fast Charger"/>
    <n v="0.26"/>
    <s v="6:00-22:00"/>
    <s v="6:00-22:00"/>
    <d v="1899-12-30T16:04:48"/>
    <n v="4.9000000000000004"/>
    <n v="15"/>
    <x v="3"/>
    <x v="1"/>
    <s v="Type 2, Tesla"/>
    <n v="2013"/>
    <s v="Yes"/>
    <n v="4"/>
    <n v="10"/>
    <s v="Annually"/>
  </r>
  <r>
    <s v="EVS03790"/>
    <n v="19.519918000000001"/>
    <n v="-99.146888000000004"/>
    <s v="7836 Mexico City Ave"/>
    <s v=" Mexico City"/>
    <s v="Mexico"/>
    <s v="Mexico"/>
    <s v="North America"/>
    <s v="DC Fast Charger"/>
    <n v="0.43"/>
    <s v="6:00-22:00"/>
    <s v="6:00-22:00"/>
    <d v="1899-12-30T16:04:48"/>
    <n v="0.75"/>
    <n v="34"/>
    <x v="0"/>
    <x v="2"/>
    <s v="CHAdeMO, Tesla"/>
    <n v="2016"/>
    <s v="No"/>
    <n v="4.4000000000000004"/>
    <n v="2"/>
    <s v="Quarterly"/>
  </r>
  <r>
    <s v="EVS03791"/>
    <n v="80.251149999999996"/>
    <n v="-93.966757999999999"/>
    <s v="5991 Random Rd"/>
    <n v="0"/>
    <s v="Not Found"/>
    <s v="Not Found"/>
    <s v="Not Found"/>
    <s v="DC Fast Charger"/>
    <n v="0.21"/>
    <s v="6:00-22:00"/>
    <s v="6:00-22:00"/>
    <d v="1899-12-30T16:04:48"/>
    <n v="4.7"/>
    <n v="50"/>
    <x v="0"/>
    <x v="2"/>
    <s v="Tesla, Type 2"/>
    <n v="2022"/>
    <s v="Yes"/>
    <n v="3"/>
    <n v="10"/>
    <s v="Monthly"/>
  </r>
  <r>
    <s v="EVS03795"/>
    <n v="37.662466000000002"/>
    <n v="126.978863"/>
    <s v="7765 Seoul Ave"/>
    <s v=" Seoul"/>
    <s v="South Korea"/>
    <s v="South Korea"/>
    <s v="Asia"/>
    <s v="DC Fast Charger"/>
    <n v="0.12"/>
    <s v="9:00-18:00"/>
    <s v="9:00-18:00"/>
    <d v="1899-12-30T08:52:48"/>
    <n v="11.95"/>
    <n v="18"/>
    <x v="4"/>
    <x v="1"/>
    <s v="Type 2"/>
    <n v="2016"/>
    <s v="Yes"/>
    <n v="4.4000000000000004"/>
    <n v="6"/>
    <s v="Annually"/>
  </r>
  <r>
    <s v="EVS03798"/>
    <n v="13.837729"/>
    <n v="100.574511"/>
    <s v="9838 Bangkok Ave"/>
    <s v=" Bangkok"/>
    <s v="Thailand"/>
    <s v="Thailand"/>
    <s v="Asia"/>
    <s v="DC Fast Charger"/>
    <n v="0.11"/>
    <s v="9:00-18:00"/>
    <s v="9:00-18:00"/>
    <d v="1899-12-30T08:52:48"/>
    <n v="16.239999999999998"/>
    <n v="99"/>
    <x v="1"/>
    <x v="1"/>
    <s v="CCS, CHAdeMO"/>
    <n v="2011"/>
    <s v="No"/>
    <n v="3.9"/>
    <n v="7"/>
    <s v="Monthly"/>
  </r>
  <r>
    <s v="EVS03799"/>
    <n v="-33.788873000000002"/>
    <n v="151.256227"/>
    <s v="4488 Sydney Ave"/>
    <s v=" Sydney"/>
    <s v="Australia"/>
    <s v="Australia"/>
    <s v="Australia"/>
    <s v="DC Fast Charger"/>
    <n v="0.31"/>
    <s v="6:00-22:00"/>
    <s v="6:00-22:00"/>
    <d v="1899-12-30T16:04:48"/>
    <n v="18.809999999999999"/>
    <n v="38"/>
    <x v="2"/>
    <x v="3"/>
    <s v="CCS"/>
    <n v="2016"/>
    <s v="No"/>
    <n v="4.9000000000000004"/>
    <n v="8"/>
    <s v="Annually"/>
  </r>
  <r>
    <s v="EVS03809"/>
    <n v="19.464026"/>
    <n v="-99.092820000000003"/>
    <s v="243 Mexico City Ave"/>
    <s v=" Mexico City"/>
    <s v="Mexico"/>
    <s v="Mexico"/>
    <s v="North America"/>
    <s v="DC Fast Charger"/>
    <n v="0.4"/>
    <s v="9:00-18:00"/>
    <s v="9:00-18:00"/>
    <d v="1899-12-30T08:52:48"/>
    <n v="1.47"/>
    <n v="30"/>
    <x v="0"/>
    <x v="2"/>
    <s v="Tesla"/>
    <n v="2015"/>
    <s v="No"/>
    <n v="3.3"/>
    <n v="4"/>
    <s v="Quarterly"/>
  </r>
  <r>
    <s v="EVS03810"/>
    <n v="39.920282"/>
    <n v="116.39686"/>
    <s v="1961 Beijing Ave"/>
    <s v=" Beijing"/>
    <s v="China"/>
    <s v="China"/>
    <s v="Asia"/>
    <s v="DC Fast Charger"/>
    <n v="0.45"/>
    <s v="6:00-22:00"/>
    <s v="6:00-22:00"/>
    <d v="1899-12-30T16:04:48"/>
    <n v="18.88"/>
    <n v="23"/>
    <x v="2"/>
    <x v="0"/>
    <s v="Type 2, CHAdeMO"/>
    <n v="2014"/>
    <s v="No"/>
    <n v="3.9"/>
    <n v="5"/>
    <s v="Monthly"/>
  </r>
  <r>
    <s v="EVS03816"/>
    <n v="19.102573"/>
    <n v="72.912946000000005"/>
    <s v="7609 Mumbai Ave"/>
    <s v=" Mumbai"/>
    <s v="India"/>
    <s v="India"/>
    <s v="Asia"/>
    <s v="DC Fast Charger"/>
    <n v="0.35"/>
    <s v="6:00-22:00"/>
    <s v="6:00-22:00"/>
    <d v="1899-12-30T16:04:48"/>
    <n v="10.43"/>
    <n v="96"/>
    <x v="3"/>
    <x v="1"/>
    <s v="CHAdeMO, Tesla"/>
    <n v="2013"/>
    <s v="No"/>
    <n v="4.7"/>
    <n v="4"/>
    <s v="Monthly"/>
  </r>
  <r>
    <s v="EVS03818"/>
    <n v="41.933433999999998"/>
    <n v="-87.648624999999996"/>
    <s v="6118 Chicago Ave"/>
    <s v=" Chicago"/>
    <s v="United States"/>
    <s v="United States"/>
    <s v="North America"/>
    <s v="DC Fast Charger"/>
    <n v="0.46"/>
    <s v="9:00-18:00"/>
    <s v="9:00-18:00"/>
    <d v="1899-12-30T08:52:48"/>
    <n v="9.58"/>
    <n v="26"/>
    <x v="0"/>
    <x v="2"/>
    <s v="Tesla, CCS"/>
    <n v="2011"/>
    <s v="Yes"/>
    <n v="3.2"/>
    <n v="1"/>
    <s v="Monthly"/>
  </r>
  <r>
    <s v="EVS03819"/>
    <n v="52.441133000000001"/>
    <n v="13.340745999999999"/>
    <s v="8379 Berlin Ave"/>
    <s v=" Berlin"/>
    <s v="Germany"/>
    <s v="Germany"/>
    <s v="Europe"/>
    <s v="DC Fast Charger"/>
    <n v="0.26"/>
    <s v="6:00-22:00"/>
    <s v="6:00-22:00"/>
    <d v="1899-12-30T16:04:48"/>
    <n v="4.6399999999999997"/>
    <n v="24"/>
    <x v="4"/>
    <x v="0"/>
    <s v="CCS"/>
    <n v="2016"/>
    <s v="Yes"/>
    <n v="3.3"/>
    <n v="9"/>
    <s v="Annually"/>
  </r>
  <r>
    <s v="EVS03820"/>
    <n v="41.885235000000002"/>
    <n v="-87.695761000000005"/>
    <s v="6639 Chicago Ave"/>
    <s v=" Chicago"/>
    <s v="United States"/>
    <s v="United States"/>
    <s v="North America"/>
    <s v="DC Fast Charger"/>
    <n v="0.49"/>
    <s v="9:00-18:00"/>
    <s v="9:00-18:00"/>
    <d v="1899-12-30T08:52:48"/>
    <n v="19.78"/>
    <n v="39"/>
    <x v="3"/>
    <x v="0"/>
    <s v="CCS"/>
    <n v="2012"/>
    <s v="Yes"/>
    <n v="4.3"/>
    <n v="6"/>
    <s v="Annually"/>
  </r>
  <r>
    <s v="EVS03827"/>
    <n v="-23.613917000000001"/>
    <n v="-46.604553000000003"/>
    <s v="8107 SÃ£o Paulo Ave"/>
    <s v=" SÃ£o Paulo"/>
    <s v="Brazil"/>
    <s v="Brazil"/>
    <s v="South America"/>
    <s v="DC Fast Charger"/>
    <n v="0.4"/>
    <d v="2025-07-24T00:00:00"/>
    <s v="9.00-21.00"/>
    <d v="1900-01-11T00:00:00"/>
    <n v="1.83"/>
    <n v="13"/>
    <x v="0"/>
    <x v="1"/>
    <s v="Type 2"/>
    <n v="2011"/>
    <s v="Yes"/>
    <n v="4.4000000000000004"/>
    <n v="10"/>
    <s v="Monthly"/>
  </r>
  <r>
    <s v="EVS03829"/>
    <n v="34.106779000000003"/>
    <n v="-118.29772"/>
    <s v="8407 Los Angeles Ave"/>
    <s v=" Los Angeles"/>
    <s v="United States"/>
    <s v="United States"/>
    <s v="North America"/>
    <s v="DC Fast Charger"/>
    <n v="0.45"/>
    <s v="6:00-22:00"/>
    <s v="6:00-22:00"/>
    <d v="1899-12-30T16:04:48"/>
    <n v="17.84"/>
    <n v="79"/>
    <x v="1"/>
    <x v="1"/>
    <s v="Tesla, CCS"/>
    <n v="2022"/>
    <s v="No"/>
    <n v="4.5999999999999996"/>
    <n v="3"/>
    <s v="Monthly"/>
  </r>
  <r>
    <s v="EVS03830"/>
    <n v="39.800587"/>
    <n v="116.26008"/>
    <s v="1164 Beijing Ave"/>
    <s v=" Beijing"/>
    <s v="China"/>
    <s v="China"/>
    <s v="Asia"/>
    <s v="DC Fast Charger"/>
    <n v="0.41"/>
    <s v="6:00-22:00"/>
    <s v="6:00-22:00"/>
    <d v="1899-12-30T16:04:48"/>
    <n v="3.82"/>
    <n v="61"/>
    <x v="0"/>
    <x v="1"/>
    <s v="CCS, Type 2"/>
    <n v="2019"/>
    <s v="Yes"/>
    <n v="4.5"/>
    <n v="3"/>
    <s v="Annually"/>
  </r>
  <r>
    <s v="EVS03831"/>
    <n v="-68.550295000000006"/>
    <n v="39.052072000000003"/>
    <s v="4687 Random Rd"/>
    <s v="Not Found"/>
    <s v="Not Found"/>
    <s v="Not Found"/>
    <s v="Not Found"/>
    <s v="DC Fast Charger"/>
    <n v="0.16"/>
    <s v="9:00-18:00"/>
    <s v="9:00-18:00"/>
    <d v="1899-12-30T08:52:48"/>
    <n v="11.69"/>
    <n v="80"/>
    <x v="1"/>
    <x v="3"/>
    <s v="CHAdeMO"/>
    <n v="2012"/>
    <s v="No"/>
    <n v="4.3"/>
    <n v="9"/>
    <s v="Annually"/>
  </r>
  <r>
    <s v="EVS03832"/>
    <n v="19.150739000000002"/>
    <n v="72.930862000000005"/>
    <s v="9594 Mumbai Ave"/>
    <s v=" Mumbai"/>
    <s v="India"/>
    <s v="India"/>
    <s v="Asia"/>
    <s v="DC Fast Charger"/>
    <n v="0.21"/>
    <s v="9:00-18:00"/>
    <s v="9:00-18:00"/>
    <d v="1899-12-30T08:52:48"/>
    <n v="0.99"/>
    <n v="28"/>
    <x v="2"/>
    <x v="1"/>
    <s v="CHAdeMO, Tesla"/>
    <n v="2017"/>
    <s v="Yes"/>
    <n v="3.3"/>
    <n v="8"/>
    <s v="Quarterly"/>
  </r>
  <r>
    <s v="EVS03834"/>
    <n v="13.724067"/>
    <n v="100.554366"/>
    <s v="1912 Bangkok Ave"/>
    <s v=" Bangkok"/>
    <s v="Thailand"/>
    <s v="Thailand"/>
    <s v="Asia"/>
    <s v="DC Fast Charger"/>
    <n v="0.35"/>
    <s v="6:00-22:00"/>
    <s v="6:00-22:00"/>
    <d v="1899-12-30T16:04:48"/>
    <n v="16.649999999999999"/>
    <n v="38"/>
    <x v="1"/>
    <x v="0"/>
    <s v="CCS, CHAdeMO"/>
    <n v="2015"/>
    <s v="Yes"/>
    <n v="4.5"/>
    <n v="2"/>
    <s v="Monthly"/>
  </r>
  <r>
    <s v="EVS03837"/>
    <n v="52.514581999999997"/>
    <n v="13.494138"/>
    <s v="1281 Berlin Ave"/>
    <s v=" Berlin"/>
    <s v="Germany"/>
    <s v="Germany"/>
    <s v="Europe"/>
    <s v="DC Fast Charger"/>
    <n v="0.42"/>
    <d v="2025-07-24T00:00:00"/>
    <s v="9.00-21.00"/>
    <d v="1900-01-11T00:00:00"/>
    <n v="5.75"/>
    <n v="18"/>
    <x v="1"/>
    <x v="1"/>
    <s v="CHAdeMO, Type 2"/>
    <n v="2016"/>
    <s v="Yes"/>
    <n v="4.4000000000000004"/>
    <n v="8"/>
    <s v="Quarterly"/>
  </r>
  <r>
    <s v="EVS03843"/>
    <n v="41.856668999999997"/>
    <n v="-87.671091000000004"/>
    <s v="131 Chicago Ave"/>
    <s v=" Chicago"/>
    <s v="United States"/>
    <s v="United States"/>
    <s v="North America"/>
    <s v="DC Fast Charger"/>
    <n v="0.41"/>
    <s v="6:00-22:00"/>
    <s v="6:00-22:00"/>
    <d v="1899-12-30T16:04:48"/>
    <n v="17.37"/>
    <n v="62"/>
    <x v="1"/>
    <x v="2"/>
    <s v="CCS, CHAdeMO"/>
    <n v="2020"/>
    <s v="No"/>
    <n v="3.3"/>
    <n v="7"/>
    <s v="Monthly"/>
  </r>
  <r>
    <s v="EVS03844"/>
    <n v="39.889746000000002"/>
    <n v="116.35525"/>
    <s v="5509 Beijing Ave"/>
    <s v=" Beijing"/>
    <s v="China"/>
    <s v="China"/>
    <s v="Asia"/>
    <s v="DC Fast Charger"/>
    <n v="0.42"/>
    <s v="6:00-22:00"/>
    <s v="6:00-22:00"/>
    <d v="1899-12-30T16:04:48"/>
    <n v="12.35"/>
    <n v="21"/>
    <x v="3"/>
    <x v="0"/>
    <s v="Type 2"/>
    <n v="2011"/>
    <s v="No"/>
    <n v="3.7"/>
    <n v="3"/>
    <s v="Monthly"/>
  </r>
  <r>
    <s v="EVS03845"/>
    <n v="37.798940999999999"/>
    <n v="-122.314083"/>
    <s v="6787 San Francisco Ave"/>
    <s v=" San Francisco"/>
    <s v="United States"/>
    <s v="United States"/>
    <s v="North America"/>
    <s v="DC Fast Charger"/>
    <n v="0.17"/>
    <s v="9:00-18:00"/>
    <s v="9:00-18:00"/>
    <d v="1899-12-30T08:52:48"/>
    <n v="17.54"/>
    <n v="24"/>
    <x v="3"/>
    <x v="1"/>
    <s v="Type 2"/>
    <n v="2020"/>
    <s v="No"/>
    <n v="4.2"/>
    <n v="4"/>
    <s v="Annually"/>
  </r>
  <r>
    <s v="EVS03846"/>
    <n v="-33.794322999999999"/>
    <n v="18.575171999999998"/>
    <s v="8133 Cape Town Ave"/>
    <s v=" Cape Town"/>
    <s v="South Africa"/>
    <s v="South Africa"/>
    <s v="Africa"/>
    <s v="DC Fast Charger"/>
    <n v="0.18"/>
    <s v="9:00-18:00"/>
    <s v="9:00-18:00"/>
    <d v="1899-12-30T08:52:48"/>
    <n v="1.47"/>
    <n v="59"/>
    <x v="4"/>
    <x v="0"/>
    <s v="Type 2"/>
    <n v="2014"/>
    <s v="No"/>
    <n v="3.9"/>
    <n v="4"/>
    <s v="Monthly"/>
  </r>
  <r>
    <s v="EVS03848"/>
    <n v="41.870674999999999"/>
    <n v="-87.634119999999996"/>
    <s v="8603 Chicago Ave"/>
    <s v=" Chicago"/>
    <s v="United States"/>
    <s v="United States"/>
    <s v="North America"/>
    <s v="DC Fast Charger"/>
    <n v="0.1"/>
    <s v="9:00-18:00"/>
    <s v="9:00-18:00"/>
    <d v="1899-12-30T08:52:48"/>
    <n v="13.05"/>
    <n v="86"/>
    <x v="1"/>
    <x v="0"/>
    <s v="Type 2, CCS"/>
    <n v="2012"/>
    <s v="No"/>
    <n v="4.8"/>
    <n v="7"/>
    <s v="Monthly"/>
  </r>
  <r>
    <s v="EVS03850"/>
    <n v="52.475681999999999"/>
    <n v="13.370687"/>
    <s v="2293 Berlin Ave"/>
    <s v=" Berlin"/>
    <s v="Germany"/>
    <s v="Germany"/>
    <s v="Europe"/>
    <s v="DC Fast Charger"/>
    <n v="0.46"/>
    <s v="9:00-18:00"/>
    <s v="9:00-18:00"/>
    <d v="1899-12-30T08:52:48"/>
    <n v="11.01"/>
    <n v="68"/>
    <x v="0"/>
    <x v="1"/>
    <s v="Type 2"/>
    <n v="2022"/>
    <s v="No"/>
    <n v="3.6"/>
    <n v="9"/>
    <s v="Monthly"/>
  </r>
  <r>
    <s v="EVS03852"/>
    <n v="13.837211999999999"/>
    <n v="100.519384"/>
    <s v="4051 Bangkok Ave"/>
    <s v=" Bangkok"/>
    <s v="Thailand"/>
    <s v="Thailand"/>
    <s v="Asia"/>
    <s v="DC Fast Charger"/>
    <n v="0.11"/>
    <s v="6:00-22:00"/>
    <s v="6:00-22:00"/>
    <d v="1899-12-30T16:04:48"/>
    <n v="11.07"/>
    <n v="28"/>
    <x v="2"/>
    <x v="3"/>
    <s v="Tesla, Type 2"/>
    <n v="2021"/>
    <s v="Yes"/>
    <n v="4.8"/>
    <n v="3"/>
    <s v="Annually"/>
  </r>
  <r>
    <s v="EVS03857"/>
    <n v="18.98621"/>
    <n v="72.846568000000005"/>
    <s v="5333 Mumbai Ave"/>
    <s v=" Mumbai"/>
    <s v="India"/>
    <s v="India"/>
    <s v="Asia"/>
    <s v="DC Fast Charger"/>
    <n v="0.36"/>
    <s v="9:00-18:00"/>
    <s v="9:00-18:00"/>
    <d v="1899-12-30T08:52:48"/>
    <n v="7.16"/>
    <n v="36"/>
    <x v="2"/>
    <x v="2"/>
    <s v="CCS"/>
    <n v="2020"/>
    <s v="No"/>
    <n v="3.8"/>
    <n v="5"/>
    <s v="Quarterly"/>
  </r>
  <r>
    <s v="EVS03859"/>
    <n v="-33.846079000000003"/>
    <n v="18.407371000000001"/>
    <s v="9276 Cape Town Ave"/>
    <s v=" Cape Town"/>
    <s v="South Africa"/>
    <s v="South Africa"/>
    <s v="Africa"/>
    <s v="DC Fast Charger"/>
    <n v="0.34"/>
    <s v="9:00-18:00"/>
    <s v="9:00-18:00"/>
    <d v="1899-12-30T08:52:48"/>
    <n v="5.55"/>
    <n v="19"/>
    <x v="3"/>
    <x v="3"/>
    <s v="CHAdeMO, CCS"/>
    <n v="2020"/>
    <s v="No"/>
    <n v="3.3"/>
    <n v="6"/>
    <s v="Quarterly"/>
  </r>
  <r>
    <s v="EVS03863"/>
    <n v="-23.527750000000001"/>
    <n v="-46.595598000000003"/>
    <s v="5539 SÃ£o Paulo Ave"/>
    <s v=" SÃ£o Paulo"/>
    <s v="Brazil"/>
    <s v="Brazil"/>
    <s v="South America"/>
    <s v="DC Fast Charger"/>
    <n v="0.11"/>
    <s v="6:00-22:00"/>
    <s v="6:00-22:00"/>
    <d v="1899-12-30T16:04:48"/>
    <n v="6.57"/>
    <n v="47"/>
    <x v="0"/>
    <x v="0"/>
    <s v="CHAdeMO"/>
    <n v="2016"/>
    <s v="Yes"/>
    <n v="4.7"/>
    <n v="3"/>
    <s v="Quarterly"/>
  </r>
  <r>
    <s v="EVS03865"/>
    <n v="34.041386000000003"/>
    <n v="-118.364856"/>
    <s v="804 Los Angeles Ave"/>
    <s v=" Los Angeles"/>
    <s v="United States"/>
    <s v="United States"/>
    <s v="North America"/>
    <s v="DC Fast Charger"/>
    <n v="0.33"/>
    <s v="9:00-18:00"/>
    <s v="9:00-18:00"/>
    <d v="1899-12-30T08:52:48"/>
    <n v="5.68"/>
    <n v="14"/>
    <x v="0"/>
    <x v="1"/>
    <s v="Tesla"/>
    <n v="2019"/>
    <s v="Yes"/>
    <n v="3.4"/>
    <n v="2"/>
    <s v="Annually"/>
  </r>
  <r>
    <s v="EVS03867"/>
    <n v="37.640239000000001"/>
    <n v="126.913875"/>
    <s v="2921 Seoul Ave"/>
    <s v=" Seoul"/>
    <s v="South Korea"/>
    <s v="South Korea"/>
    <s v="Asia"/>
    <s v="DC Fast Charger"/>
    <n v="0.34"/>
    <s v="6:00-22:00"/>
    <s v="6:00-22:00"/>
    <d v="1899-12-30T16:04:48"/>
    <n v="4.03"/>
    <n v="75"/>
    <x v="2"/>
    <x v="2"/>
    <s v="Type 2"/>
    <n v="2016"/>
    <s v="No"/>
    <n v="3.7"/>
    <n v="5"/>
    <s v="Quarterly"/>
  </r>
  <r>
    <s v="EVS03870"/>
    <n v="43.773578999999998"/>
    <n v="-79.391769999999994"/>
    <s v="2659 Toronto Ave"/>
    <s v=" Toronto"/>
    <s v="Canada"/>
    <s v="Canada"/>
    <s v="North America"/>
    <s v="DC Fast Charger"/>
    <n v="0.49"/>
    <s v="9:00-18:00"/>
    <s v="9:00-18:00"/>
    <d v="1899-12-30T08:52:48"/>
    <n v="1.5"/>
    <n v="24"/>
    <x v="3"/>
    <x v="2"/>
    <s v="CCS, CHAdeMO"/>
    <n v="2010"/>
    <s v="Yes"/>
    <n v="5"/>
    <n v="9"/>
    <s v="Annually"/>
  </r>
  <r>
    <s v="EVS03871"/>
    <n v="76.746189999999999"/>
    <n v="-49.968628000000002"/>
    <s v="5180 Random Rd"/>
    <n v="0"/>
    <s v="Not Found"/>
    <s v="Not Found"/>
    <s v="Not Found"/>
    <s v="DC Fast Charger"/>
    <n v="0.23"/>
    <d v="2025-07-24T00:00:00"/>
    <s v="9.00-21.00"/>
    <d v="1900-01-11T00:00:00"/>
    <n v="10.54"/>
    <n v="68"/>
    <x v="1"/>
    <x v="2"/>
    <s v="CHAdeMO, CCS"/>
    <n v="2014"/>
    <s v="Yes"/>
    <n v="4.5"/>
    <n v="3"/>
    <s v="Quarterly"/>
  </r>
  <r>
    <s v="EVS03872"/>
    <n v="34.118361999999998"/>
    <n v="-118.281879"/>
    <s v="6231 Los Angeles Ave"/>
    <s v=" Los Angeles"/>
    <s v="United States"/>
    <s v="United States"/>
    <s v="North America"/>
    <s v="DC Fast Charger"/>
    <n v="0.24"/>
    <s v="9:00-18:00"/>
    <s v="9:00-18:00"/>
    <d v="1899-12-30T08:52:48"/>
    <n v="8.3699999999999992"/>
    <n v="97"/>
    <x v="2"/>
    <x v="3"/>
    <s v="Type 2, Tesla"/>
    <n v="2022"/>
    <s v="No"/>
    <n v="4.3"/>
    <n v="10"/>
    <s v="Monthly"/>
  </r>
  <r>
    <s v="EVS03873"/>
    <n v="41.925007999999998"/>
    <n v="-87.747045"/>
    <s v="6057 Chicago Ave"/>
    <s v=" Chicago"/>
    <s v="United States"/>
    <s v="United States"/>
    <s v="North America"/>
    <s v="DC Fast Charger"/>
    <n v="0.3"/>
    <s v="9:00-18:00"/>
    <s v="9:00-18:00"/>
    <d v="1899-12-30T08:52:48"/>
    <n v="11.88"/>
    <n v="42"/>
    <x v="1"/>
    <x v="0"/>
    <s v="Tesla, Type 2"/>
    <n v="2019"/>
    <s v="No"/>
    <n v="3.2"/>
    <n v="3"/>
    <s v="Annually"/>
  </r>
  <r>
    <s v="EVS03877"/>
    <n v="55.896943"/>
    <n v="37.505532000000002"/>
    <s v="6779 Moscow Ave"/>
    <s v=" Moscow"/>
    <s v="Russia"/>
    <s v="Russia"/>
    <s v="Europe"/>
    <s v="DC Fast Charger"/>
    <n v="0.12"/>
    <s v="6:00-22:00"/>
    <s v="6:00-22:00"/>
    <d v="1899-12-30T16:04:48"/>
    <n v="19.170000000000002"/>
    <n v="53"/>
    <x v="0"/>
    <x v="1"/>
    <s v="Tesla, CHAdeMO"/>
    <n v="2015"/>
    <s v="Yes"/>
    <n v="4.7"/>
    <n v="2"/>
    <s v="Quarterly"/>
  </r>
  <r>
    <s v="EVS03880"/>
    <n v="55.868367999999997"/>
    <n v="37.539146000000002"/>
    <s v="6080 Moscow Ave"/>
    <s v=" Moscow"/>
    <s v="Russia"/>
    <s v="Russia"/>
    <s v="Europe"/>
    <s v="DC Fast Charger"/>
    <n v="0.4"/>
    <s v="9:00-18:00"/>
    <s v="9:00-18:00"/>
    <d v="1899-12-30T08:52:48"/>
    <n v="10.58"/>
    <n v="68"/>
    <x v="3"/>
    <x v="2"/>
    <s v="Type 2"/>
    <n v="2017"/>
    <s v="No"/>
    <n v="3.9"/>
    <n v="3"/>
    <s v="Monthly"/>
  </r>
  <r>
    <s v="EVS03882"/>
    <n v="-33.753698999999997"/>
    <n v="151.376124"/>
    <s v="2624 Sydney Ave"/>
    <s v=" Sydney"/>
    <s v="Australia"/>
    <s v="Australia"/>
    <s v="Australia"/>
    <s v="DC Fast Charger"/>
    <n v="0.35"/>
    <d v="2025-07-24T00:00:00"/>
    <s v="9.00-21.00"/>
    <d v="1900-01-11T00:00:00"/>
    <n v="17.34"/>
    <n v="80"/>
    <x v="4"/>
    <x v="0"/>
    <s v="CCS, Tesla"/>
    <n v="2015"/>
    <s v="No"/>
    <n v="3.6"/>
    <n v="6"/>
    <s v="Annually"/>
  </r>
  <r>
    <s v="EVS03883"/>
    <n v="-23.515851999999999"/>
    <n v="-46.525399999999998"/>
    <s v="9685 SÃ£o Paulo Ave"/>
    <s v=" SÃ£o Paulo"/>
    <s v="Brazil"/>
    <s v="Brazil"/>
    <s v="South America"/>
    <s v="DC Fast Charger"/>
    <n v="0.21"/>
    <d v="2025-07-24T00:00:00"/>
    <s v="9.00-21.00"/>
    <d v="1900-01-11T00:00:00"/>
    <n v="14.47"/>
    <n v="92"/>
    <x v="2"/>
    <x v="0"/>
    <s v="CHAdeMO"/>
    <n v="2018"/>
    <s v="No"/>
    <n v="4.3"/>
    <n v="8"/>
    <s v="Quarterly"/>
  </r>
  <r>
    <s v="EVS03889"/>
    <n v="19.051881999999999"/>
    <n v="72.994765000000001"/>
    <s v="94 Mumbai Ave"/>
    <s v=" Mumbai"/>
    <s v="India"/>
    <s v="India"/>
    <s v="Asia"/>
    <s v="DC Fast Charger"/>
    <n v="0.33"/>
    <s v="6:00-22:00"/>
    <s v="6:00-22:00"/>
    <d v="1899-12-30T16:04:48"/>
    <n v="9.56"/>
    <n v="96"/>
    <x v="4"/>
    <x v="3"/>
    <s v="CHAdeMO, CCS"/>
    <n v="2015"/>
    <s v="Yes"/>
    <n v="3"/>
    <n v="5"/>
    <s v="Quarterly"/>
  </r>
  <r>
    <s v="EVS03890"/>
    <n v="39.951625"/>
    <n v="116.398904"/>
    <s v="6624 Beijing Ave"/>
    <s v=" Beijing"/>
    <s v="China"/>
    <s v="China"/>
    <s v="Asia"/>
    <s v="DC Fast Charger"/>
    <n v="0.48"/>
    <s v="6:00-22:00"/>
    <s v="6:00-22:00"/>
    <d v="1899-12-30T16:04:48"/>
    <n v="5.07"/>
    <n v="91"/>
    <x v="2"/>
    <x v="3"/>
    <s v="Type 2"/>
    <n v="2010"/>
    <s v="No"/>
    <n v="3.5"/>
    <n v="5"/>
    <s v="Annually"/>
  </r>
  <r>
    <s v="EVS03891"/>
    <n v="63.148285999999999"/>
    <n v="108.478919"/>
    <s v="4596 Random Rd"/>
    <n v="0"/>
    <s v="Not Found"/>
    <s v="Not Found"/>
    <s v="Not Found"/>
    <s v="DC Fast Charger"/>
    <n v="0.25"/>
    <s v="9:00-18:00"/>
    <s v="9:00-18:00"/>
    <d v="1899-12-30T08:52:48"/>
    <n v="10.06"/>
    <n v="58"/>
    <x v="1"/>
    <x v="1"/>
    <s v="Type 2"/>
    <n v="2021"/>
    <s v="Yes"/>
    <n v="4.5"/>
    <n v="2"/>
    <s v="Quarterly"/>
  </r>
  <r>
    <s v="EVS03892"/>
    <n v="37.705333000000003"/>
    <n v="-122.424757"/>
    <s v="4020 San Francisco Ave"/>
    <s v=" San Francisco"/>
    <s v="United States"/>
    <s v="United States"/>
    <s v="North America"/>
    <s v="DC Fast Charger"/>
    <n v="0.42"/>
    <s v="6:00-22:00"/>
    <s v="6:00-22:00"/>
    <d v="1899-12-30T16:04:48"/>
    <n v="8.31"/>
    <n v="82"/>
    <x v="3"/>
    <x v="2"/>
    <s v="CCS"/>
    <n v="2017"/>
    <s v="No"/>
    <n v="3.5"/>
    <n v="2"/>
    <s v="Monthly"/>
  </r>
  <r>
    <s v="EVS03900"/>
    <n v="37.590184999999998"/>
    <n v="127.057046"/>
    <s v="4084 Seoul Ave"/>
    <s v=" Seoul"/>
    <s v="South Korea"/>
    <s v="South Korea"/>
    <s v="Asia"/>
    <s v="DC Fast Charger"/>
    <n v="0.34"/>
    <s v="6:00-22:00"/>
    <s v="6:00-22:00"/>
    <d v="1899-12-30T16:04:48"/>
    <n v="6.49"/>
    <n v="78"/>
    <x v="2"/>
    <x v="1"/>
    <s v="Tesla"/>
    <n v="2015"/>
    <s v="Yes"/>
    <n v="4.2"/>
    <n v="5"/>
    <s v="Annually"/>
  </r>
  <r>
    <s v="EVS03901"/>
    <n v="75.076712999999998"/>
    <n v="76.665902000000003"/>
    <s v="8297 Random Rd"/>
    <s v="Error"/>
    <s v="Error"/>
    <s v="Error"/>
    <s v="Error"/>
    <s v="DC Fast Charger"/>
    <n v="0.23"/>
    <s v="9:00-18:00"/>
    <s v="9:00-18:00"/>
    <d v="1899-12-30T08:52:48"/>
    <n v="9.2100000000000009"/>
    <n v="64"/>
    <x v="2"/>
    <x v="0"/>
    <s v="Tesla, CHAdeMO"/>
    <n v="2014"/>
    <s v="No"/>
    <n v="4.2"/>
    <n v="6"/>
    <s v="Annually"/>
  </r>
  <r>
    <s v="EVS03902"/>
    <n v="37.655582000000003"/>
    <n v="126.955664"/>
    <s v="721 Seoul Ave"/>
    <s v=" Seoul"/>
    <s v="South Korea"/>
    <s v="South Korea"/>
    <s v="Asia"/>
    <s v="DC Fast Charger"/>
    <n v="0.24"/>
    <d v="2025-07-24T00:00:00"/>
    <s v="9.00-21.00"/>
    <d v="1900-01-11T00:00:00"/>
    <n v="15.79"/>
    <n v="33"/>
    <x v="0"/>
    <x v="2"/>
    <s v="CHAdeMO"/>
    <n v="2023"/>
    <s v="No"/>
    <n v="4.7"/>
    <n v="2"/>
    <s v="Quarterly"/>
  </r>
  <r>
    <s v="EVS03905"/>
    <n v="-23.51238"/>
    <n v="-46.628892"/>
    <s v="1314 SÃ£o Paulo Ave"/>
    <s v=" SÃ£o Paulo"/>
    <s v="Brazil"/>
    <s v="Brazil"/>
    <s v="South America"/>
    <s v="DC Fast Charger"/>
    <n v="0.21"/>
    <d v="2025-07-24T00:00:00"/>
    <s v="9.00-21.00"/>
    <d v="1900-01-11T00:00:00"/>
    <n v="4.46"/>
    <n v="94"/>
    <x v="1"/>
    <x v="3"/>
    <s v="CHAdeMO"/>
    <n v="2017"/>
    <s v="Yes"/>
    <n v="3.6"/>
    <n v="1"/>
    <s v="Annually"/>
  </r>
  <r>
    <s v="EVS03906"/>
    <n v="-23.694956000000001"/>
    <n v="-46.669989000000001"/>
    <s v="1273 SÃ£o Paulo Ave"/>
    <s v=" SÃ£o Paulo"/>
    <s v="Brazil"/>
    <s v="Brazil"/>
    <s v="South America"/>
    <s v="DC Fast Charger"/>
    <n v="0.22"/>
    <s v="9:00-18:00"/>
    <s v="9:00-18:00"/>
    <d v="1899-12-30T08:52:48"/>
    <n v="9.09"/>
    <n v="38"/>
    <x v="4"/>
    <x v="0"/>
    <s v="Tesla, CCS"/>
    <n v="2013"/>
    <s v="Yes"/>
    <n v="4.8"/>
    <n v="7"/>
    <s v="Quarterly"/>
  </r>
  <r>
    <s v="EVS03908"/>
    <n v="-33.804628000000001"/>
    <n v="151.23747399999999"/>
    <s v="6555 Sydney Ave"/>
    <s v=" Sydney"/>
    <s v="Australia"/>
    <s v="Australia"/>
    <s v="Australia"/>
    <s v="DC Fast Charger"/>
    <n v="0.3"/>
    <s v="9:00-18:00"/>
    <s v="9:00-18:00"/>
    <d v="1899-12-30T08:52:48"/>
    <n v="19.87"/>
    <n v="65"/>
    <x v="4"/>
    <x v="2"/>
    <s v="CHAdeMO"/>
    <n v="2011"/>
    <s v="Yes"/>
    <n v="4.4000000000000004"/>
    <n v="10"/>
    <s v="Quarterly"/>
  </r>
  <r>
    <s v="EVS03915"/>
    <n v="19.562799999999999"/>
    <n v="-99.038720999999995"/>
    <s v="6065 Mexico City Ave"/>
    <s v=" Mexico City"/>
    <s v="Mexico"/>
    <s v="Mexico"/>
    <s v="North America"/>
    <s v="DC Fast Charger"/>
    <n v="0.22"/>
    <s v="9:00-18:00"/>
    <s v="9:00-18:00"/>
    <d v="1899-12-30T08:52:48"/>
    <n v="10.210000000000001"/>
    <n v="80"/>
    <x v="4"/>
    <x v="2"/>
    <s v="CCS"/>
    <n v="2016"/>
    <s v="Yes"/>
    <n v="3.7"/>
    <n v="4"/>
    <s v="Monthly"/>
  </r>
  <r>
    <s v="EVS03921"/>
    <n v="17.834371999999998"/>
    <n v="150.27214799999999"/>
    <s v="8766 Random Rd"/>
    <s v="Error"/>
    <s v="Error"/>
    <s v="Error"/>
    <s v="Error"/>
    <s v="DC Fast Charger"/>
    <n v="0.25"/>
    <s v="6:00-22:00"/>
    <s v="6:00-22:00"/>
    <d v="1899-12-30T16:04:48"/>
    <n v="19.47"/>
    <n v="63"/>
    <x v="3"/>
    <x v="2"/>
    <s v="CHAdeMO, Type 2"/>
    <n v="2019"/>
    <s v="No"/>
    <n v="4.5"/>
    <n v="1"/>
    <s v="Quarterly"/>
  </r>
  <r>
    <s v="EVS03925"/>
    <n v="-23.621202"/>
    <n v="-46.657789000000001"/>
    <s v="9599 SÃ£o Paulo Ave"/>
    <s v=" SÃ£o Paulo"/>
    <s v="Brazil"/>
    <s v="Brazil"/>
    <s v="South America"/>
    <s v="DC Fast Charger"/>
    <n v="0.41"/>
    <s v="9:00-18:00"/>
    <s v="9:00-18:00"/>
    <d v="1899-12-30T08:52:48"/>
    <n v="8.59"/>
    <n v="59"/>
    <x v="3"/>
    <x v="0"/>
    <s v="Type 2, CCS"/>
    <n v="2010"/>
    <s v="Yes"/>
    <n v="4.5999999999999996"/>
    <n v="8"/>
    <s v="Annually"/>
  </r>
  <r>
    <s v="EVS03928"/>
    <n v="37.783037"/>
    <n v="-122.40453599999999"/>
    <s v="1538 San Francisco Ave"/>
    <s v=" San Francisco"/>
    <s v="United States"/>
    <s v="United States"/>
    <s v="North America"/>
    <s v="DC Fast Charger"/>
    <n v="0.2"/>
    <s v="9:00-18:00"/>
    <s v="9:00-18:00"/>
    <d v="1899-12-30T08:52:48"/>
    <n v="14.49"/>
    <n v="31"/>
    <x v="1"/>
    <x v="3"/>
    <s v="Tesla"/>
    <n v="2022"/>
    <s v="Yes"/>
    <n v="4.8"/>
    <n v="2"/>
    <s v="Monthly"/>
  </r>
  <r>
    <s v="EVS03931"/>
    <n v="4.2148190000000003"/>
    <n v="84.211563999999996"/>
    <s v="7303 Random Rd"/>
    <s v="Error"/>
    <s v="Error"/>
    <s v="Error"/>
    <s v="Error"/>
    <s v="DC Fast Charger"/>
    <n v="0.4"/>
    <s v="6:00-22:00"/>
    <s v="6:00-22:00"/>
    <d v="1899-12-30T16:04:48"/>
    <n v="10.35"/>
    <n v="57"/>
    <x v="4"/>
    <x v="2"/>
    <s v="CCS"/>
    <n v="2019"/>
    <s v="Yes"/>
    <n v="3.7"/>
    <n v="4"/>
    <s v="Quarterly"/>
  </r>
  <r>
    <s v="EVS03938"/>
    <n v="-33.774565000000003"/>
    <n v="18.561049000000001"/>
    <s v="2636 Cape Town Ave"/>
    <s v=" Cape Town"/>
    <s v="South Africa"/>
    <s v="South Africa"/>
    <s v="Africa"/>
    <s v="DC Fast Charger"/>
    <n v="0.21"/>
    <s v="6:00-22:00"/>
    <s v="6:00-22:00"/>
    <d v="1899-12-30T16:04:48"/>
    <n v="1.69"/>
    <n v="42"/>
    <x v="4"/>
    <x v="1"/>
    <s v="CCS"/>
    <n v="2021"/>
    <s v="Yes"/>
    <n v="3.4"/>
    <n v="5"/>
    <s v="Monthly"/>
  </r>
  <r>
    <s v="EVS03940"/>
    <n v="-33.832211000000001"/>
    <n v="151.229322"/>
    <s v="7237 Sydney Ave"/>
    <s v=" Sydney"/>
    <s v="Australia"/>
    <s v="Australia"/>
    <s v="Australia"/>
    <s v="DC Fast Charger"/>
    <n v="0.25"/>
    <d v="2025-07-24T00:00:00"/>
    <s v="9.00-21.00"/>
    <d v="1900-01-11T00:00:00"/>
    <n v="5.76"/>
    <n v="89"/>
    <x v="0"/>
    <x v="3"/>
    <s v="CHAdeMO, Tesla"/>
    <n v="2012"/>
    <s v="No"/>
    <n v="4.5"/>
    <n v="9"/>
    <s v="Quarterly"/>
  </r>
  <r>
    <s v="EVS03943"/>
    <n v="34.193091000000003"/>
    <n v="-118.383388"/>
    <s v="681 Los Angeles Ave"/>
    <s v=" Los Angeles"/>
    <s v="United States"/>
    <s v="United States"/>
    <s v="North America"/>
    <s v="DC Fast Charger"/>
    <n v="0.28000000000000003"/>
    <s v="6:00-22:00"/>
    <s v="6:00-22:00"/>
    <d v="1899-12-30T16:04:48"/>
    <n v="11.44"/>
    <n v="31"/>
    <x v="4"/>
    <x v="3"/>
    <s v="CCS, Tesla"/>
    <n v="2020"/>
    <s v="Yes"/>
    <n v="4.3"/>
    <n v="9"/>
    <s v="Quarterly"/>
  </r>
  <r>
    <s v="EVS03944"/>
    <n v="37.764912000000002"/>
    <n v="-122.343368"/>
    <s v="4600 San Francisco Ave"/>
    <s v=" San Francisco"/>
    <s v="United States"/>
    <s v="United States"/>
    <s v="North America"/>
    <s v="DC Fast Charger"/>
    <n v="0.48"/>
    <s v="9:00-18:00"/>
    <s v="9:00-18:00"/>
    <d v="1899-12-30T08:52:48"/>
    <n v="7.67"/>
    <n v="40"/>
    <x v="4"/>
    <x v="1"/>
    <s v="Tesla"/>
    <n v="2023"/>
    <s v="Yes"/>
    <n v="3.3"/>
    <n v="3"/>
    <s v="Quarterly"/>
  </r>
  <r>
    <s v="EVS03947"/>
    <n v="34.098900999999998"/>
    <n v="-118.351252"/>
    <s v="1725 Los Angeles Ave"/>
    <s v=" Los Angeles"/>
    <s v="United States"/>
    <s v="United States"/>
    <s v="North America"/>
    <s v="DC Fast Charger"/>
    <n v="0.28000000000000003"/>
    <s v="6:00-22:00"/>
    <s v="6:00-22:00"/>
    <d v="1899-12-30T16:04:48"/>
    <n v="12.61"/>
    <n v="81"/>
    <x v="4"/>
    <x v="2"/>
    <s v="CCS, Type 2"/>
    <n v="2012"/>
    <s v="No"/>
    <n v="4"/>
    <n v="6"/>
    <s v="Monthly"/>
  </r>
  <r>
    <s v="EVS03950"/>
    <n v="19.097059999999999"/>
    <n v="72.924380999999997"/>
    <s v="3589 Mumbai Ave"/>
    <s v=" Mumbai"/>
    <s v="India"/>
    <s v="India"/>
    <s v="Asia"/>
    <s v="DC Fast Charger"/>
    <n v="0.28999999999999998"/>
    <s v="6:00-22:00"/>
    <s v="6:00-22:00"/>
    <d v="1899-12-30T16:04:48"/>
    <n v="15.57"/>
    <n v="10"/>
    <x v="1"/>
    <x v="0"/>
    <s v="Type 2"/>
    <n v="2015"/>
    <s v="No"/>
    <n v="4.8"/>
    <n v="1"/>
    <s v="Monthly"/>
  </r>
  <r>
    <s v="EVS03952"/>
    <n v="19.179718999999999"/>
    <n v="72.925375000000003"/>
    <s v="1756 Mumbai Ave"/>
    <s v=" Mumbai"/>
    <s v="India"/>
    <s v="India"/>
    <s v="Asia"/>
    <s v="DC Fast Charger"/>
    <n v="0.35"/>
    <s v="6:00-22:00"/>
    <s v="6:00-22:00"/>
    <d v="1899-12-30T16:04:48"/>
    <n v="18.3"/>
    <n v="56"/>
    <x v="1"/>
    <x v="3"/>
    <s v="Tesla, CCS"/>
    <n v="2014"/>
    <s v="No"/>
    <n v="4.0999999999999996"/>
    <n v="4"/>
    <s v="Annually"/>
  </r>
  <r>
    <s v="EVS03953"/>
    <n v="43.734943000000001"/>
    <n v="-79.414458999999994"/>
    <s v="5609 Toronto Ave"/>
    <s v=" Toronto"/>
    <s v="Canada"/>
    <s v="Canada"/>
    <s v="North America"/>
    <s v="DC Fast Charger"/>
    <n v="0.19"/>
    <s v="6:00-22:00"/>
    <s v="6:00-22:00"/>
    <d v="1899-12-30T16:04:48"/>
    <n v="18.73"/>
    <n v="66"/>
    <x v="4"/>
    <x v="0"/>
    <s v="CHAdeMO, Type 2"/>
    <n v="2022"/>
    <s v="Yes"/>
    <n v="4.9000000000000004"/>
    <n v="8"/>
    <s v="Annually"/>
  </r>
  <r>
    <s v="EVS03958"/>
    <n v="19.484577000000002"/>
    <n v="-99.154223000000002"/>
    <s v="2769 Mexico City Ave"/>
    <s v=" Mexico City"/>
    <s v="Mexico"/>
    <s v="Mexico"/>
    <s v="North America"/>
    <s v="DC Fast Charger"/>
    <n v="0.21"/>
    <s v="9:00-18:00"/>
    <s v="9:00-18:00"/>
    <d v="1899-12-30T08:52:48"/>
    <n v="15.31"/>
    <n v="50"/>
    <x v="2"/>
    <x v="2"/>
    <s v="CHAdeMO"/>
    <n v="2022"/>
    <s v="Yes"/>
    <n v="4.9000000000000004"/>
    <n v="5"/>
    <s v="Quarterly"/>
  </r>
  <r>
    <s v="EVS03964"/>
    <n v="18.929856000000001"/>
    <n v="72.915937"/>
    <s v="4800 Mumbai Ave"/>
    <s v=" Mumbai"/>
    <s v="India"/>
    <s v="India"/>
    <s v="Asia"/>
    <s v="DC Fast Charger"/>
    <n v="0.19"/>
    <d v="2025-07-24T00:00:00"/>
    <s v="9.00-21.00"/>
    <d v="1900-01-11T00:00:00"/>
    <n v="1.77"/>
    <n v="89"/>
    <x v="0"/>
    <x v="3"/>
    <s v="Tesla, Type 2"/>
    <n v="2022"/>
    <s v="Yes"/>
    <n v="3.5"/>
    <n v="9"/>
    <s v="Quarterly"/>
  </r>
  <r>
    <s v="EVS03965"/>
    <n v="-23.592784000000002"/>
    <n v="-46.582245"/>
    <s v="4963 SÃ£o Paulo Ave"/>
    <s v=" SÃ£o Paulo"/>
    <s v="Brazil"/>
    <s v="Brazil"/>
    <s v="South America"/>
    <s v="DC Fast Charger"/>
    <n v="0.2"/>
    <d v="2025-07-24T00:00:00"/>
    <s v="9.00-21.00"/>
    <d v="1900-01-11T00:00:00"/>
    <n v="12.13"/>
    <n v="44"/>
    <x v="0"/>
    <x v="1"/>
    <s v="Tesla, Type 2"/>
    <n v="2020"/>
    <s v="Yes"/>
    <n v="4.4000000000000004"/>
    <n v="9"/>
    <s v="Annually"/>
  </r>
  <r>
    <s v="EVS03966"/>
    <n v="37.695169999999997"/>
    <n v="126.92907200000001"/>
    <s v="8443 Seoul Ave"/>
    <s v=" Seoul"/>
    <s v="South Korea"/>
    <s v="South Korea"/>
    <s v="Asia"/>
    <s v="DC Fast Charger"/>
    <n v="0.36"/>
    <s v="9:00-18:00"/>
    <s v="9:00-18:00"/>
    <d v="1899-12-30T08:52:48"/>
    <n v="2.37"/>
    <n v="11"/>
    <x v="4"/>
    <x v="3"/>
    <s v="CCS"/>
    <n v="2020"/>
    <s v="No"/>
    <n v="4.2"/>
    <n v="8"/>
    <s v="Monthly"/>
  </r>
  <r>
    <s v="EVS03968"/>
    <n v="41.851435000000002"/>
    <n v="-87.716228000000001"/>
    <s v="380 Chicago Ave"/>
    <s v=" Chicago"/>
    <s v="United States"/>
    <s v="United States"/>
    <s v="North America"/>
    <s v="DC Fast Charger"/>
    <n v="0.28999999999999998"/>
    <d v="2025-07-24T00:00:00"/>
    <s v="9.00-21.00"/>
    <d v="1900-01-11T00:00:00"/>
    <n v="1.43"/>
    <n v="99"/>
    <x v="1"/>
    <x v="2"/>
    <s v="CHAdeMO, Tesla"/>
    <n v="2018"/>
    <s v="No"/>
    <n v="4.7"/>
    <n v="1"/>
    <s v="Annually"/>
  </r>
  <r>
    <s v="EVS03969"/>
    <n v="25.378768999999998"/>
    <n v="55.223103000000002"/>
    <s v="2925 Dubai Ave"/>
    <s v=" Dubai"/>
    <s v="United Arab Emirates"/>
    <s v="United Arab Emirates"/>
    <s v="Asia"/>
    <s v="DC Fast Charger"/>
    <n v="0.19"/>
    <s v="6:00-22:00"/>
    <s v="6:00-22:00"/>
    <d v="1899-12-30T16:04:48"/>
    <n v="16.84"/>
    <n v="68"/>
    <x v="0"/>
    <x v="2"/>
    <s v="Tesla, Type 2"/>
    <n v="2023"/>
    <s v="Yes"/>
    <n v="3.4"/>
    <n v="7"/>
    <s v="Quarterly"/>
  </r>
  <r>
    <s v="EVS03974"/>
    <n v="52.563552000000001"/>
    <n v="13.482680999999999"/>
    <s v="27 Berlin Ave"/>
    <s v=" Berlin"/>
    <s v="Germany"/>
    <s v="Germany"/>
    <s v="Europe"/>
    <s v="DC Fast Charger"/>
    <n v="0.46"/>
    <d v="2025-07-24T00:00:00"/>
    <s v="9.00-21.00"/>
    <d v="1900-01-11T00:00:00"/>
    <n v="15.49"/>
    <n v="48"/>
    <x v="1"/>
    <x v="0"/>
    <s v="CCS"/>
    <n v="2023"/>
    <s v="No"/>
    <n v="3.6"/>
    <n v="9"/>
    <s v="Quarterly"/>
  </r>
  <r>
    <s v="EVS03975"/>
    <n v="55.865622000000002"/>
    <n v="37.532798999999997"/>
    <s v="8370 Moscow Ave"/>
    <s v=" Moscow"/>
    <s v="Russia"/>
    <s v="Russia"/>
    <s v="Europe"/>
    <s v="DC Fast Charger"/>
    <n v="0.35"/>
    <s v="6:00-22:00"/>
    <s v="6:00-22:00"/>
    <d v="1899-12-30T16:04:48"/>
    <n v="12.78"/>
    <n v="27"/>
    <x v="1"/>
    <x v="0"/>
    <s v="Type 2"/>
    <n v="2022"/>
    <s v="Yes"/>
    <n v="4.0999999999999996"/>
    <n v="10"/>
    <s v="Monthly"/>
  </r>
  <r>
    <s v="EVS03980"/>
    <n v="41.892465000000001"/>
    <n v="-87.749105999999998"/>
    <s v="7368 Chicago Ave"/>
    <s v=" Chicago"/>
    <s v="United States"/>
    <s v="United States"/>
    <s v="North America"/>
    <s v="DC Fast Charger"/>
    <n v="0.25"/>
    <s v="9:00-18:00"/>
    <s v="9:00-18:00"/>
    <d v="1899-12-30T08:52:48"/>
    <n v="14.18"/>
    <n v="95"/>
    <x v="0"/>
    <x v="1"/>
    <s v="Tesla, CHAdeMO"/>
    <n v="2019"/>
    <s v="No"/>
    <n v="3.8"/>
    <n v="7"/>
    <s v="Quarterly"/>
  </r>
  <r>
    <s v="EVS03984"/>
    <n v="13.775786999999999"/>
    <n v="100.589052"/>
    <s v="7584 Bangkok Ave"/>
    <s v=" Bangkok"/>
    <s v="Thailand"/>
    <s v="Thailand"/>
    <s v="Asia"/>
    <s v="DC Fast Charger"/>
    <n v="0.42"/>
    <s v="9:00-18:00"/>
    <s v="9:00-18:00"/>
    <d v="1899-12-30T08:52:48"/>
    <n v="14.61"/>
    <n v="90"/>
    <x v="1"/>
    <x v="2"/>
    <s v="CHAdeMO"/>
    <n v="2016"/>
    <s v="Yes"/>
    <n v="3.3"/>
    <n v="3"/>
    <s v="Quarterly"/>
  </r>
  <r>
    <s v="EVS03986"/>
    <n v="13.818671999999999"/>
    <n v="100.492169"/>
    <s v="9092 Bangkok Ave"/>
    <s v=" Bangkok"/>
    <s v="Thailand"/>
    <s v="Thailand"/>
    <s v="Asia"/>
    <s v="DC Fast Charger"/>
    <n v="0.28999999999999998"/>
    <s v="9:00-18:00"/>
    <s v="9:00-18:00"/>
    <d v="1899-12-30T08:52:48"/>
    <n v="5.91"/>
    <n v="53"/>
    <x v="2"/>
    <x v="3"/>
    <s v="Tesla"/>
    <n v="2011"/>
    <s v="No"/>
    <n v="4.4000000000000004"/>
    <n v="1"/>
    <s v="Monthly"/>
  </r>
  <r>
    <s v="EVS03989"/>
    <n v="55.837541000000002"/>
    <n v="37.518084999999999"/>
    <s v="5742 Moscow Ave"/>
    <s v=" Moscow"/>
    <s v="Russia"/>
    <s v="Russia"/>
    <s v="Europe"/>
    <s v="DC Fast Charger"/>
    <n v="0.5"/>
    <d v="2025-07-24T00:00:00"/>
    <s v="9.00-21.00"/>
    <d v="1900-01-11T00:00:00"/>
    <n v="5.46"/>
    <n v="52"/>
    <x v="3"/>
    <x v="2"/>
    <s v="CHAdeMO"/>
    <n v="2022"/>
    <s v="No"/>
    <n v="3.3"/>
    <n v="4"/>
    <s v="Monthly"/>
  </r>
  <r>
    <s v="EVS03991"/>
    <n v="42.237039000000003"/>
    <n v="-171.43366499999999"/>
    <s v="1990 Random Rd"/>
    <s v="Error"/>
    <s v="Error"/>
    <s v="Error"/>
    <s v="Error"/>
    <s v="DC Fast Charger"/>
    <n v="0.4"/>
    <s v="9:00-18:00"/>
    <s v="9:00-18:00"/>
    <d v="1899-12-30T08:52:48"/>
    <n v="2.59"/>
    <n v="84"/>
    <x v="3"/>
    <x v="0"/>
    <s v="CHAdeMO"/>
    <n v="2010"/>
    <s v="No"/>
    <n v="3.5"/>
    <n v="8"/>
    <s v="Quarterly"/>
  </r>
  <r>
    <s v="EVS03993"/>
    <n v="43.688482999999998"/>
    <n v="-79.414946999999998"/>
    <s v="2958 Toronto Ave"/>
    <s v=" Toronto"/>
    <s v="Canada"/>
    <s v="Canada"/>
    <s v="North America"/>
    <s v="DC Fast Charger"/>
    <n v="0.4"/>
    <s v="9:00-18:00"/>
    <s v="9:00-18:00"/>
    <d v="1899-12-30T08:52:48"/>
    <n v="10.84"/>
    <n v="38"/>
    <x v="2"/>
    <x v="2"/>
    <s v="Type 2"/>
    <n v="2021"/>
    <s v="No"/>
    <n v="4.5"/>
    <n v="4"/>
    <s v="Annually"/>
  </r>
  <r>
    <s v="EVS03994"/>
    <n v="19.543583000000002"/>
    <n v="-99.155227999999994"/>
    <s v="8579 Mexico City Ave"/>
    <s v=" Mexico City"/>
    <s v="Mexico"/>
    <s v="Mexico"/>
    <s v="North America"/>
    <s v="DC Fast Charger"/>
    <n v="0.17"/>
    <s v="9:00-18:00"/>
    <s v="9:00-18:00"/>
    <d v="1899-12-30T08:52:48"/>
    <n v="8.7799999999999994"/>
    <n v="10"/>
    <x v="3"/>
    <x v="2"/>
    <s v="CCS"/>
    <n v="2012"/>
    <s v="Yes"/>
    <n v="3.7"/>
    <n v="7"/>
    <s v="Annually"/>
  </r>
  <r>
    <s v="EVS03997"/>
    <n v="43.729508000000003"/>
    <n v="-79.341645"/>
    <s v="956 Toronto Ave"/>
    <s v=" Toronto"/>
    <s v="Canada"/>
    <s v="Canada"/>
    <s v="North America"/>
    <s v="DC Fast Charger"/>
    <n v="0.33"/>
    <s v="6:00-22:00"/>
    <s v="6:00-22:00"/>
    <d v="1899-12-30T16:04:48"/>
    <n v="8.65"/>
    <n v="43"/>
    <x v="0"/>
    <x v="2"/>
    <s v="Tesla, CCS"/>
    <n v="2016"/>
    <s v="No"/>
    <n v="3.4"/>
    <n v="2"/>
    <s v="Monthly"/>
  </r>
  <r>
    <s v="EVS03998"/>
    <n v="39.926115000000003"/>
    <n v="116.24722"/>
    <s v="2470 Beijing Ave"/>
    <s v=" Beijing"/>
    <s v="China"/>
    <s v="China"/>
    <s v="Asia"/>
    <s v="DC Fast Charger"/>
    <n v="0.49"/>
    <s v="9:00-18:00"/>
    <s v="9:00-18:00"/>
    <d v="1899-12-30T08:52:48"/>
    <n v="14.26"/>
    <n v="25"/>
    <x v="0"/>
    <x v="1"/>
    <s v="CCS"/>
    <n v="2012"/>
    <s v="No"/>
    <n v="4.8"/>
    <n v="5"/>
    <s v="Annually"/>
  </r>
  <r>
    <s v="EVS03999"/>
    <n v="34.100065999999998"/>
    <n v="-118.398555"/>
    <s v="6325 Los Angeles Ave"/>
    <s v=" Los Angeles"/>
    <s v="United States"/>
    <s v="United States"/>
    <s v="North America"/>
    <s v="DC Fast Charger"/>
    <n v="0.27"/>
    <d v="2025-07-24T00:00:00"/>
    <s v="9.00-21.00"/>
    <d v="1900-01-11T00:00:00"/>
    <n v="18.829999999999998"/>
    <n v="64"/>
    <x v="1"/>
    <x v="0"/>
    <s v="CHAdeMO, Type 2"/>
    <n v="2011"/>
    <s v="Yes"/>
    <n v="4.3"/>
    <n v="9"/>
    <s v="Quarterly"/>
  </r>
  <r>
    <s v="EVS04007"/>
    <n v="55.849572000000002"/>
    <n v="37.523853000000003"/>
    <s v="5544 Moscow Ave"/>
    <s v=" Moscow"/>
    <s v="Russia"/>
    <s v="Russia"/>
    <s v="Europe"/>
    <s v="DC Fast Charger"/>
    <n v="0.16"/>
    <s v="6:00-22:00"/>
    <s v="6:00-22:00"/>
    <d v="1899-12-30T16:04:48"/>
    <n v="8.86"/>
    <n v="41"/>
    <x v="2"/>
    <x v="1"/>
    <s v="CHAdeMO"/>
    <n v="2023"/>
    <s v="Yes"/>
    <n v="3.1"/>
    <n v="4"/>
    <s v="Quarterly"/>
  </r>
  <r>
    <s v="EVS04011"/>
    <n v="-60.426198999999997"/>
    <n v="-160.37732199999999"/>
    <s v="2927 Random Rd"/>
    <s v="Error"/>
    <s v="Error"/>
    <s v="Error"/>
    <s v="Error"/>
    <s v="DC Fast Charger"/>
    <n v="0.33"/>
    <s v="6:00-22:00"/>
    <s v="6:00-22:00"/>
    <d v="1899-12-30T16:04:48"/>
    <n v="1.53"/>
    <n v="45"/>
    <x v="0"/>
    <x v="2"/>
    <s v="CHAdeMO, Tesla"/>
    <n v="2013"/>
    <s v="Yes"/>
    <n v="3.4"/>
    <n v="6"/>
    <s v="Quarterly"/>
  </r>
  <r>
    <s v="EVS04016"/>
    <n v="37.641303999999998"/>
    <n v="126.95299"/>
    <s v="1172 Seoul Ave"/>
    <s v=" Seoul"/>
    <s v="South Korea"/>
    <s v="South Korea"/>
    <s v="Asia"/>
    <s v="DC Fast Charger"/>
    <n v="0.37"/>
    <s v="6:00-22:00"/>
    <s v="6:00-22:00"/>
    <d v="1899-12-30T16:04:48"/>
    <n v="6.58"/>
    <n v="87"/>
    <x v="2"/>
    <x v="2"/>
    <s v="CCS"/>
    <n v="2012"/>
    <s v="Yes"/>
    <n v="4.5999999999999996"/>
    <n v="10"/>
    <s v="Monthly"/>
  </r>
  <r>
    <s v="EVS04017"/>
    <n v="19.084909"/>
    <n v="72.903695999999997"/>
    <s v="9935 Mumbai Ave"/>
    <s v=" Mumbai"/>
    <s v="India"/>
    <s v="India"/>
    <s v="Asia"/>
    <s v="DC Fast Charger"/>
    <n v="0.32"/>
    <d v="2025-07-24T00:00:00"/>
    <s v="9.00-21.00"/>
    <d v="1900-01-11T00:00:00"/>
    <n v="1.1000000000000001"/>
    <n v="13"/>
    <x v="3"/>
    <x v="3"/>
    <s v="Tesla, CCS"/>
    <n v="2014"/>
    <s v="Yes"/>
    <n v="4.0999999999999996"/>
    <n v="6"/>
    <s v="Annually"/>
  </r>
  <r>
    <s v="EVS04023"/>
    <n v="37.861775999999999"/>
    <n v="-122.458758"/>
    <s v="9278 San Francisco Ave"/>
    <s v=" San Francisco"/>
    <s v="United States"/>
    <s v="United States"/>
    <s v="North America"/>
    <s v="DC Fast Charger"/>
    <n v="0.2"/>
    <d v="2025-07-24T00:00:00"/>
    <s v="9.00-21.00"/>
    <d v="1900-01-11T00:00:00"/>
    <n v="19.149999999999999"/>
    <n v="89"/>
    <x v="1"/>
    <x v="2"/>
    <s v="Tesla"/>
    <n v="2015"/>
    <s v="Yes"/>
    <n v="3.6"/>
    <n v="3"/>
    <s v="Monthly"/>
  </r>
  <r>
    <s v="EVS04025"/>
    <n v="43.665022999999998"/>
    <n v="-79.422303999999997"/>
    <s v="2199 Toronto Ave"/>
    <s v=" Toronto"/>
    <s v="Canada"/>
    <s v="Canada"/>
    <s v="North America"/>
    <s v="DC Fast Charger"/>
    <n v="0.23"/>
    <s v="6:00-22:00"/>
    <s v="6:00-22:00"/>
    <d v="1899-12-30T16:04:48"/>
    <n v="10.79"/>
    <n v="88"/>
    <x v="1"/>
    <x v="1"/>
    <s v="Tesla"/>
    <n v="2016"/>
    <s v="Yes"/>
    <n v="3.1"/>
    <n v="1"/>
    <s v="Monthly"/>
  </r>
  <r>
    <s v="EVS04030"/>
    <n v="43.665080000000003"/>
    <n v="-79.474449000000007"/>
    <s v="3525 Toronto Ave"/>
    <s v=" Toronto"/>
    <s v="Canada"/>
    <s v="Canada"/>
    <s v="North America"/>
    <s v="DC Fast Charger"/>
    <n v="0.33"/>
    <d v="2025-07-24T00:00:00"/>
    <s v="9.00-21.00"/>
    <d v="1900-01-11T00:00:00"/>
    <n v="15.56"/>
    <n v="56"/>
    <x v="0"/>
    <x v="0"/>
    <s v="CCS"/>
    <n v="2011"/>
    <s v="No"/>
    <n v="3.2"/>
    <n v="9"/>
    <s v="Monthly"/>
  </r>
  <r>
    <s v="EVS04034"/>
    <n v="19.174253"/>
    <n v="72.838369"/>
    <s v="704 Mumbai Ave"/>
    <s v=" Mumbai"/>
    <s v="India"/>
    <s v="India"/>
    <s v="Asia"/>
    <s v="DC Fast Charger"/>
    <n v="0.42"/>
    <s v="6:00-22:00"/>
    <s v="6:00-22:00"/>
    <d v="1899-12-30T16:04:48"/>
    <n v="12.35"/>
    <n v="35"/>
    <x v="0"/>
    <x v="2"/>
    <s v="CHAdeMO, Type 2"/>
    <n v="2012"/>
    <s v="No"/>
    <n v="3.7"/>
    <n v="4"/>
    <s v="Monthly"/>
  </r>
  <r>
    <s v="EVS04035"/>
    <n v="34.045760000000001"/>
    <n v="-118.29598300000001"/>
    <s v="270 Los Angeles Ave"/>
    <s v=" Los Angeles"/>
    <s v="United States"/>
    <s v="United States"/>
    <s v="North America"/>
    <s v="DC Fast Charger"/>
    <n v="0.48"/>
    <s v="9:00-18:00"/>
    <s v="9:00-18:00"/>
    <d v="1899-12-30T08:52:48"/>
    <n v="3.03"/>
    <n v="35"/>
    <x v="0"/>
    <x v="0"/>
    <s v="CCS, CHAdeMO"/>
    <n v="2010"/>
    <s v="Yes"/>
    <n v="4.8"/>
    <n v="10"/>
    <s v="Annually"/>
  </r>
  <r>
    <s v="EVS04036"/>
    <n v="13.770273"/>
    <n v="100.54987199999999"/>
    <s v="3607 Bangkok Ave"/>
    <s v=" Bangkok"/>
    <s v="Thailand"/>
    <s v="Thailand"/>
    <s v="Asia"/>
    <s v="DC Fast Charger"/>
    <n v="0.48"/>
    <d v="2025-07-24T00:00:00"/>
    <s v="9.00-21.00"/>
    <d v="1900-01-11T00:00:00"/>
    <n v="6.4"/>
    <n v="30"/>
    <x v="2"/>
    <x v="1"/>
    <s v="Type 2"/>
    <n v="2018"/>
    <s v="Yes"/>
    <n v="4.0999999999999996"/>
    <n v="4"/>
    <s v="Quarterly"/>
  </r>
  <r>
    <s v="EVS04040"/>
    <n v="39.803474000000001"/>
    <n v="116.255679"/>
    <s v="3818 Beijing Ave"/>
    <s v=" Beijing"/>
    <s v="China"/>
    <s v="China"/>
    <s v="Asia"/>
    <s v="DC Fast Charger"/>
    <n v="0.16"/>
    <s v="6:00-22:00"/>
    <s v="6:00-22:00"/>
    <d v="1899-12-30T16:04:48"/>
    <n v="16.579999999999998"/>
    <n v="82"/>
    <x v="3"/>
    <x v="3"/>
    <s v="Tesla"/>
    <n v="2017"/>
    <s v="No"/>
    <n v="4.7"/>
    <n v="1"/>
    <s v="Quarterly"/>
  </r>
  <r>
    <s v="EVS04041"/>
    <n v="-5.7879750000000003"/>
    <n v="-152.89112399999999"/>
    <s v="5769 Random Rd"/>
    <s v="Error"/>
    <s v="Error"/>
    <s v="Error"/>
    <s v="Error"/>
    <s v="DC Fast Charger"/>
    <n v="0.45"/>
    <d v="2025-07-24T00:00:00"/>
    <s v="9.00-21.00"/>
    <d v="1900-01-11T00:00:00"/>
    <n v="12.5"/>
    <n v="33"/>
    <x v="0"/>
    <x v="0"/>
    <s v="Tesla, Type 2"/>
    <n v="2012"/>
    <s v="No"/>
    <n v="4.5999999999999996"/>
    <n v="7"/>
    <s v="Monthly"/>
  </r>
  <r>
    <s v="EVS04046"/>
    <n v="19.456315"/>
    <n v="-99.029588000000004"/>
    <s v="2937 Mexico City Ave"/>
    <s v=" Mexico City"/>
    <s v="Mexico"/>
    <s v="Mexico"/>
    <s v="North America"/>
    <s v="DC Fast Charger"/>
    <n v="0.43"/>
    <s v="9:00-18:00"/>
    <s v="9:00-18:00"/>
    <d v="1899-12-30T08:52:48"/>
    <n v="5.85"/>
    <n v="29"/>
    <x v="1"/>
    <x v="1"/>
    <s v="Tesla"/>
    <n v="2017"/>
    <s v="No"/>
    <n v="4.9000000000000004"/>
    <n v="2"/>
    <s v="Monthly"/>
  </r>
  <r>
    <s v="EVS04053"/>
    <n v="34.172631000000003"/>
    <n v="-118.335866"/>
    <s v="3553 Los Angeles Ave"/>
    <s v=" Los Angeles"/>
    <s v="United States"/>
    <s v="United States"/>
    <s v="North America"/>
    <s v="DC Fast Charger"/>
    <n v="0.42"/>
    <s v="9:00-18:00"/>
    <s v="9:00-18:00"/>
    <d v="1899-12-30T08:52:48"/>
    <n v="17.78"/>
    <n v="85"/>
    <x v="0"/>
    <x v="3"/>
    <s v="CHAdeMO, CCS"/>
    <n v="2022"/>
    <s v="No"/>
    <n v="4"/>
    <n v="9"/>
    <s v="Annually"/>
  </r>
  <r>
    <s v="EVS04055"/>
    <n v="19.074642999999998"/>
    <n v="72.900837999999993"/>
    <s v="1117 Mumbai Ave"/>
    <s v=" Mumbai"/>
    <s v="India"/>
    <s v="India"/>
    <s v="Asia"/>
    <s v="DC Fast Charger"/>
    <n v="0.34"/>
    <s v="9:00-18:00"/>
    <s v="9:00-18:00"/>
    <d v="1899-12-30T08:52:48"/>
    <n v="4.2300000000000004"/>
    <n v="36"/>
    <x v="1"/>
    <x v="0"/>
    <s v="CHAdeMO, Type 2"/>
    <n v="2023"/>
    <s v="Yes"/>
    <n v="4.4000000000000004"/>
    <n v="1"/>
    <s v="Monthly"/>
  </r>
  <r>
    <s v="EVS04056"/>
    <n v="43.789149000000002"/>
    <n v="-79.314670000000007"/>
    <s v="4149 Toronto Ave"/>
    <s v=" Toronto"/>
    <s v="Canada"/>
    <s v="Canada"/>
    <s v="North America"/>
    <s v="DC Fast Charger"/>
    <n v="0.27"/>
    <s v="6:00-22:00"/>
    <s v="6:00-22:00"/>
    <d v="1899-12-30T16:04:48"/>
    <n v="7.74"/>
    <n v="31"/>
    <x v="4"/>
    <x v="0"/>
    <s v="Tesla"/>
    <n v="2010"/>
    <s v="Yes"/>
    <n v="4.9000000000000004"/>
    <n v="2"/>
    <s v="Quarterly"/>
  </r>
  <r>
    <s v="EVS04064"/>
    <n v="37.584345999999996"/>
    <n v="126.99028199999999"/>
    <s v="2676 Seoul Ave"/>
    <s v=" Seoul"/>
    <s v="South Korea"/>
    <s v="South Korea"/>
    <s v="Asia"/>
    <s v="DC Fast Charger"/>
    <n v="0.18"/>
    <s v="6:00-22:00"/>
    <s v="6:00-22:00"/>
    <d v="1899-12-30T16:04:48"/>
    <n v="14.5"/>
    <n v="41"/>
    <x v="1"/>
    <x v="0"/>
    <s v="CCS, Tesla"/>
    <n v="2023"/>
    <s v="Yes"/>
    <n v="3.3"/>
    <n v="2"/>
    <s v="Quarterly"/>
  </r>
  <r>
    <s v="EVS04066"/>
    <n v="25.340688"/>
    <n v="55.229782"/>
    <s v="4803 Dubai Ave"/>
    <s v=" Dubai"/>
    <s v="United Arab Emirates"/>
    <s v="United Arab Emirates"/>
    <s v="Asia"/>
    <s v="DC Fast Charger"/>
    <n v="0.46"/>
    <d v="2025-07-24T00:00:00"/>
    <s v="9.00-21.00"/>
    <d v="1900-01-11T00:00:00"/>
    <n v="0.66"/>
    <n v="11"/>
    <x v="1"/>
    <x v="1"/>
    <s v="CCS"/>
    <n v="2021"/>
    <s v="No"/>
    <n v="3.8"/>
    <n v="4"/>
    <s v="Annually"/>
  </r>
  <r>
    <s v="EVS04070"/>
    <n v="43.764373999999997"/>
    <n v="-79.416859000000002"/>
    <s v="4007 Toronto Ave"/>
    <s v=" Toronto"/>
    <s v="Canada"/>
    <s v="Canada"/>
    <s v="North America"/>
    <s v="DC Fast Charger"/>
    <n v="0.2"/>
    <s v="9:00-18:00"/>
    <s v="9:00-18:00"/>
    <d v="1899-12-30T08:52:48"/>
    <n v="14.96"/>
    <n v="30"/>
    <x v="3"/>
    <x v="2"/>
    <s v="CCS"/>
    <n v="2010"/>
    <s v="Yes"/>
    <n v="4.7"/>
    <n v="4"/>
    <s v="Quarterly"/>
  </r>
  <r>
    <s v="EVS04074"/>
    <n v="19.415369999999999"/>
    <n v="-99.053805999999994"/>
    <s v="5155 Mexico City Ave"/>
    <s v=" Mexico City"/>
    <s v="Mexico"/>
    <s v="Mexico"/>
    <s v="North America"/>
    <s v="DC Fast Charger"/>
    <n v="0.44"/>
    <s v="9:00-18:00"/>
    <s v="9:00-18:00"/>
    <d v="1899-12-30T08:52:48"/>
    <n v="10.06"/>
    <n v="74"/>
    <x v="2"/>
    <x v="0"/>
    <s v="Tesla, CCS"/>
    <n v="2018"/>
    <s v="Yes"/>
    <n v="4.8"/>
    <n v="9"/>
    <s v="Monthly"/>
  </r>
  <r>
    <s v="EVS04076"/>
    <n v="41.847912999999998"/>
    <n v="-87.721729999999994"/>
    <s v="7532 Chicago Ave"/>
    <s v=" Chicago"/>
    <s v="United States"/>
    <s v="United States"/>
    <s v="North America"/>
    <s v="DC Fast Charger"/>
    <n v="0.49"/>
    <s v="9:00-18:00"/>
    <s v="9:00-18:00"/>
    <d v="1899-12-30T08:52:48"/>
    <n v="12.25"/>
    <n v="36"/>
    <x v="1"/>
    <x v="1"/>
    <s v="Type 2, Tesla"/>
    <n v="2020"/>
    <s v="No"/>
    <n v="4.0999999999999996"/>
    <n v="8"/>
    <s v="Annually"/>
  </r>
  <r>
    <s v="EVS04078"/>
    <n v="43.654029000000001"/>
    <n v="-79.470428999999996"/>
    <s v="9068 Toronto Ave"/>
    <s v=" Toronto"/>
    <s v="Canada"/>
    <s v="Canada"/>
    <s v="North America"/>
    <s v="DC Fast Charger"/>
    <n v="0.42"/>
    <s v="6:00-22:00"/>
    <s v="6:00-22:00"/>
    <d v="1899-12-30T16:04:48"/>
    <n v="4.8600000000000003"/>
    <n v="43"/>
    <x v="3"/>
    <x v="1"/>
    <s v="Tesla, CHAdeMO"/>
    <n v="2020"/>
    <s v="No"/>
    <n v="4.5"/>
    <n v="9"/>
    <s v="Monthly"/>
  </r>
  <r>
    <s v="EVS04079"/>
    <n v="25.394217000000001"/>
    <n v="55.237641000000004"/>
    <s v="2393 Dubai Ave"/>
    <s v=" Dubai"/>
    <s v="United Arab Emirates"/>
    <s v="United Arab Emirates"/>
    <s v="Asia"/>
    <s v="DC Fast Charger"/>
    <n v="0.48"/>
    <s v="6:00-22:00"/>
    <s v="6:00-22:00"/>
    <d v="1899-12-30T16:04:48"/>
    <n v="7.57"/>
    <n v="25"/>
    <x v="1"/>
    <x v="2"/>
    <s v="Tesla"/>
    <n v="2022"/>
    <s v="Yes"/>
    <n v="3.3"/>
    <n v="6"/>
    <s v="Monthly"/>
  </r>
  <r>
    <s v="EVS04087"/>
    <n v="-33.714719000000002"/>
    <n v="18.503409000000001"/>
    <s v="4065 Cape Town Ave"/>
    <s v=" Cape Town"/>
    <s v="South Africa"/>
    <s v="South Africa"/>
    <s v="Africa"/>
    <s v="DC Fast Charger"/>
    <n v="0.44"/>
    <s v="6:00-22:00"/>
    <s v="6:00-22:00"/>
    <d v="1899-12-30T16:04:48"/>
    <n v="15.44"/>
    <n v="32"/>
    <x v="2"/>
    <x v="2"/>
    <s v="Type 2, Tesla"/>
    <n v="2014"/>
    <s v="Yes"/>
    <n v="3.9"/>
    <n v="10"/>
    <s v="Annually"/>
  </r>
  <r>
    <s v="EVS04088"/>
    <n v="34.075355999999999"/>
    <n v="-118.30975599999999"/>
    <s v="9516 Los Angeles Ave"/>
    <s v=" Los Angeles"/>
    <s v="United States"/>
    <s v="United States"/>
    <s v="North America"/>
    <s v="DC Fast Charger"/>
    <n v="0.12"/>
    <s v="6:00-22:00"/>
    <s v="6:00-22:00"/>
    <d v="1899-12-30T16:04:48"/>
    <n v="11.79"/>
    <n v="15"/>
    <x v="3"/>
    <x v="2"/>
    <s v="Type 2, Tesla"/>
    <n v="2023"/>
    <s v="No"/>
    <n v="3.7"/>
    <n v="9"/>
    <s v="Quarterly"/>
  </r>
  <r>
    <s v="EVS04092"/>
    <n v="34.091825"/>
    <n v="-118.29594"/>
    <s v="3044 Los Angeles Ave"/>
    <s v=" Los Angeles"/>
    <s v="United States"/>
    <s v="United States"/>
    <s v="North America"/>
    <s v="DC Fast Charger"/>
    <n v="0.14000000000000001"/>
    <s v="9:00-18:00"/>
    <s v="9:00-18:00"/>
    <d v="1899-12-30T08:52:48"/>
    <n v="3.52"/>
    <n v="70"/>
    <x v="1"/>
    <x v="3"/>
    <s v="CCS"/>
    <n v="2020"/>
    <s v="No"/>
    <n v="4.9000000000000004"/>
    <n v="1"/>
    <s v="Quarterly"/>
  </r>
  <r>
    <s v="EVS04094"/>
    <n v="37.868254999999998"/>
    <n v="-122.45738"/>
    <s v="4665 San Francisco Ave"/>
    <s v=" San Francisco"/>
    <s v="United States"/>
    <s v="United States"/>
    <s v="North America"/>
    <s v="DC Fast Charger"/>
    <n v="0.22"/>
    <d v="2025-07-24T00:00:00"/>
    <s v="9.00-21.00"/>
    <d v="1900-01-11T00:00:00"/>
    <n v="14.2"/>
    <n v="29"/>
    <x v="3"/>
    <x v="1"/>
    <s v="Tesla, CCS"/>
    <n v="2017"/>
    <s v="No"/>
    <n v="3.4"/>
    <n v="5"/>
    <s v="Quarterly"/>
  </r>
  <r>
    <s v="EVS04098"/>
    <n v="55.773620999999999"/>
    <n v="37.675713999999999"/>
    <s v="9496 Moscow Ave"/>
    <s v=" Moscow"/>
    <s v="Russia"/>
    <s v="Russia"/>
    <s v="Europe"/>
    <s v="DC Fast Charger"/>
    <n v="0.27"/>
    <s v="6:00-22:00"/>
    <s v="6:00-22:00"/>
    <d v="1899-12-30T16:04:48"/>
    <n v="6.48"/>
    <n v="80"/>
    <x v="2"/>
    <x v="0"/>
    <s v="Tesla, CHAdeMO"/>
    <n v="2012"/>
    <s v="No"/>
    <n v="4.9000000000000004"/>
    <n v="6"/>
    <s v="Quarterly"/>
  </r>
  <r>
    <s v="EVS04100"/>
    <n v="37.864507000000003"/>
    <n v="-122.33720599999999"/>
    <s v="7284 San Francisco Ave"/>
    <s v=" San Francisco"/>
    <s v="United States"/>
    <s v="United States"/>
    <s v="North America"/>
    <s v="DC Fast Charger"/>
    <n v="0.41"/>
    <s v="6:00-22:00"/>
    <s v="6:00-22:00"/>
    <d v="1899-12-30T16:04:48"/>
    <n v="5.21"/>
    <n v="33"/>
    <x v="1"/>
    <x v="0"/>
    <s v="Type 2, CCS"/>
    <n v="2019"/>
    <s v="Yes"/>
    <n v="3.4"/>
    <n v="7"/>
    <s v="Quarterly"/>
  </r>
  <r>
    <s v="EVS04102"/>
    <n v="-33.795034000000001"/>
    <n v="151.33579"/>
    <s v="4777 Sydney Ave"/>
    <s v=" Sydney"/>
    <s v="Australia"/>
    <s v="Australia"/>
    <s v="Australia"/>
    <s v="DC Fast Charger"/>
    <n v="0.13"/>
    <s v="6:00-22:00"/>
    <s v="6:00-22:00"/>
    <d v="1899-12-30T16:04:48"/>
    <n v="5.18"/>
    <n v="44"/>
    <x v="0"/>
    <x v="0"/>
    <s v="CHAdeMO, Type 2"/>
    <n v="2019"/>
    <s v="Yes"/>
    <n v="3"/>
    <n v="10"/>
    <s v="Annually"/>
  </r>
  <r>
    <s v="EVS04103"/>
    <n v="19.513176999999999"/>
    <n v="-99.133279999999999"/>
    <s v="5709 Mexico City Ave"/>
    <s v=" Mexico City"/>
    <s v="Mexico"/>
    <s v="Mexico"/>
    <s v="North America"/>
    <s v="DC Fast Charger"/>
    <n v="0.41"/>
    <s v="9:00-18:00"/>
    <s v="9:00-18:00"/>
    <d v="1899-12-30T08:52:48"/>
    <n v="3.89"/>
    <n v="13"/>
    <x v="3"/>
    <x v="0"/>
    <s v="CHAdeMO"/>
    <n v="2013"/>
    <s v="No"/>
    <n v="3.3"/>
    <n v="4"/>
    <s v="Annually"/>
  </r>
  <r>
    <s v="EVS04109"/>
    <n v="-33.896596000000002"/>
    <n v="151.368289"/>
    <s v="5216 Sydney Ave"/>
    <s v=" Sydney"/>
    <s v="Australia"/>
    <s v="Australia"/>
    <s v="Australia"/>
    <s v="DC Fast Charger"/>
    <n v="0.28999999999999998"/>
    <s v="6:00-22:00"/>
    <s v="6:00-22:00"/>
    <d v="1899-12-30T16:04:48"/>
    <n v="5.25"/>
    <n v="16"/>
    <x v="1"/>
    <x v="2"/>
    <s v="Type 2"/>
    <n v="2013"/>
    <s v="No"/>
    <n v="3.3"/>
    <n v="8"/>
    <s v="Annually"/>
  </r>
  <r>
    <s v="EVS04117"/>
    <n v="55.794198000000002"/>
    <n v="37.588844000000002"/>
    <s v="4571 Moscow Ave"/>
    <s v=" Moscow"/>
    <s v="Russia"/>
    <s v="Russia"/>
    <s v="Europe"/>
    <s v="DC Fast Charger"/>
    <n v="0.49"/>
    <s v="9:00-18:00"/>
    <s v="9:00-18:00"/>
    <d v="1899-12-30T08:52:48"/>
    <n v="11.62"/>
    <n v="27"/>
    <x v="0"/>
    <x v="0"/>
    <s v="CCS, Tesla"/>
    <n v="2020"/>
    <s v="No"/>
    <n v="3.8"/>
    <n v="1"/>
    <s v="Quarterly"/>
  </r>
  <r>
    <s v="EVS04118"/>
    <n v="37.757084999999996"/>
    <n v="-122.43253799999999"/>
    <s v="987 San Francisco Ave"/>
    <s v=" San Francisco"/>
    <s v="United States"/>
    <s v="United States"/>
    <s v="North America"/>
    <s v="DC Fast Charger"/>
    <n v="0.28000000000000003"/>
    <s v="9:00-18:00"/>
    <s v="9:00-18:00"/>
    <d v="1899-12-30T08:52:48"/>
    <n v="14.34"/>
    <n v="92"/>
    <x v="1"/>
    <x v="1"/>
    <s v="CCS"/>
    <n v="2021"/>
    <s v="No"/>
    <n v="4.2"/>
    <n v="6"/>
    <s v="Annually"/>
  </r>
  <r>
    <s v="EVS04123"/>
    <n v="55.884824999999999"/>
    <n v="37.570887999999997"/>
    <s v="5346 Moscow Ave"/>
    <s v=" Moscow"/>
    <s v="Russia"/>
    <s v="Russia"/>
    <s v="Europe"/>
    <s v="DC Fast Charger"/>
    <n v="0.27"/>
    <s v="6:00-22:00"/>
    <s v="6:00-22:00"/>
    <d v="1899-12-30T16:04:48"/>
    <n v="6.71"/>
    <n v="92"/>
    <x v="4"/>
    <x v="3"/>
    <s v="Type 2"/>
    <n v="2014"/>
    <s v="Yes"/>
    <n v="3.4"/>
    <n v="1"/>
    <s v="Monthly"/>
  </r>
  <r>
    <s v="EVS04124"/>
    <n v="19.566851"/>
    <n v="-99.172822999999994"/>
    <s v="4779 Mexico City Ave"/>
    <s v=" Mexico City"/>
    <s v="Mexico"/>
    <s v="Mexico"/>
    <s v="North America"/>
    <s v="DC Fast Charger"/>
    <n v="0.12"/>
    <d v="2025-07-24T00:00:00"/>
    <s v="9.00-21.00"/>
    <d v="1900-01-11T00:00:00"/>
    <n v="13.13"/>
    <n v="83"/>
    <x v="2"/>
    <x v="2"/>
    <s v="Type 2"/>
    <n v="2019"/>
    <s v="Yes"/>
    <n v="3.9"/>
    <n v="10"/>
    <s v="Monthly"/>
  </r>
  <r>
    <s v="EVS04126"/>
    <n v="13.707049"/>
    <n v="100.54444100000001"/>
    <s v="6949 Bangkok Ave"/>
    <s v=" Bangkok"/>
    <s v="Thailand"/>
    <s v="Thailand"/>
    <s v="Asia"/>
    <s v="DC Fast Charger"/>
    <n v="0.25"/>
    <d v="2025-07-24T00:00:00"/>
    <s v="9.00-21.00"/>
    <d v="1900-01-11T00:00:00"/>
    <n v="12.13"/>
    <n v="17"/>
    <x v="0"/>
    <x v="0"/>
    <s v="CCS, CHAdeMO"/>
    <n v="2011"/>
    <s v="No"/>
    <n v="3.5"/>
    <n v="4"/>
    <s v="Quarterly"/>
  </r>
  <r>
    <s v="EVS04129"/>
    <n v="52.417909000000002"/>
    <n v="13.481949999999999"/>
    <s v="68 Berlin Ave"/>
    <s v=" Berlin"/>
    <s v="Germany"/>
    <s v="Germany"/>
    <s v="Europe"/>
    <s v="DC Fast Charger"/>
    <n v="0.12"/>
    <s v="9:00-18:00"/>
    <s v="9:00-18:00"/>
    <d v="1899-12-30T08:52:48"/>
    <n v="19.25"/>
    <n v="57"/>
    <x v="0"/>
    <x v="0"/>
    <s v="CHAdeMO"/>
    <n v="2020"/>
    <s v="No"/>
    <n v="3.3"/>
    <n v="7"/>
    <s v="Annually"/>
  </r>
  <r>
    <s v="EVS04131"/>
    <n v="77.338003"/>
    <n v="-55.633457999999997"/>
    <s v="3283 Random Rd"/>
    <n v="0"/>
    <s v="Not Found"/>
    <s v="Not Found"/>
    <s v="Not Found"/>
    <s v="DC Fast Charger"/>
    <n v="0.31"/>
    <s v="9:00-18:00"/>
    <s v="9:00-18:00"/>
    <d v="1899-12-30T08:52:48"/>
    <n v="5.64"/>
    <n v="26"/>
    <x v="0"/>
    <x v="0"/>
    <s v="Tesla, CHAdeMO"/>
    <n v="2014"/>
    <s v="No"/>
    <n v="4.2"/>
    <n v="6"/>
    <s v="Monthly"/>
  </r>
  <r>
    <s v="EVS04132"/>
    <n v="13.705176"/>
    <n v="100.42137700000001"/>
    <s v="8478 Bangkok Ave"/>
    <s v=" Bangkok"/>
    <s v="Thailand"/>
    <s v="Thailand"/>
    <s v="Asia"/>
    <s v="DC Fast Charger"/>
    <n v="0.48"/>
    <s v="9:00-18:00"/>
    <s v="9:00-18:00"/>
    <d v="1899-12-30T08:52:48"/>
    <n v="16.399999999999999"/>
    <n v="91"/>
    <x v="3"/>
    <x v="1"/>
    <s v="Tesla"/>
    <n v="2010"/>
    <s v="No"/>
    <n v="4.8"/>
    <n v="5"/>
    <s v="Quarterly"/>
  </r>
  <r>
    <s v="EVS04137"/>
    <n v="37.829788999999998"/>
    <n v="-122.408704"/>
    <s v="5334 San Francisco Ave"/>
    <s v=" San Francisco"/>
    <s v="United States"/>
    <s v="United States"/>
    <s v="North America"/>
    <s v="DC Fast Charger"/>
    <n v="0.19"/>
    <d v="2025-07-24T00:00:00"/>
    <s v="9.00-21.00"/>
    <d v="1900-01-11T00:00:00"/>
    <n v="3.5"/>
    <n v="42"/>
    <x v="0"/>
    <x v="1"/>
    <s v="Type 2"/>
    <n v="2010"/>
    <s v="No"/>
    <n v="3.3"/>
    <n v="7"/>
    <s v="Monthly"/>
  </r>
  <r>
    <s v="EVS04140"/>
    <n v="-23.563849000000001"/>
    <n v="-46.537024000000002"/>
    <s v="8578 SÃ£o Paulo Ave"/>
    <s v=" SÃ£o Paulo"/>
    <s v="Brazil"/>
    <s v="Brazil"/>
    <s v="South America"/>
    <s v="DC Fast Charger"/>
    <n v="0.5"/>
    <s v="9:00-18:00"/>
    <s v="9:00-18:00"/>
    <d v="1899-12-30T08:52:48"/>
    <n v="10.52"/>
    <n v="24"/>
    <x v="1"/>
    <x v="2"/>
    <s v="CCS, CHAdeMO"/>
    <n v="2013"/>
    <s v="Yes"/>
    <n v="3.9"/>
    <n v="6"/>
    <s v="Monthly"/>
  </r>
  <r>
    <s v="EVS04142"/>
    <n v="25.228929999999998"/>
    <n v="55.307985000000002"/>
    <s v="5577 Dubai Ave"/>
    <s v=" Dubai"/>
    <s v="United Arab Emirates"/>
    <s v="United Arab Emirates"/>
    <s v="Asia"/>
    <s v="DC Fast Charger"/>
    <n v="0.31"/>
    <s v="9:00-18:00"/>
    <s v="9:00-18:00"/>
    <d v="1899-12-30T08:52:48"/>
    <n v="14.03"/>
    <n v="70"/>
    <x v="3"/>
    <x v="0"/>
    <s v="CCS"/>
    <n v="2023"/>
    <s v="Yes"/>
    <n v="4.8"/>
    <n v="6"/>
    <s v="Annually"/>
  </r>
  <r>
    <s v="EVS04143"/>
    <n v="52.481693"/>
    <n v="13.435093999999999"/>
    <s v="2992 Berlin Ave"/>
    <s v=" Berlin"/>
    <s v="Germany"/>
    <s v="Germany"/>
    <s v="Europe"/>
    <s v="DC Fast Charger"/>
    <n v="0.49"/>
    <s v="6:00-22:00"/>
    <s v="6:00-22:00"/>
    <d v="1899-12-30T16:04:48"/>
    <n v="14.34"/>
    <n v="68"/>
    <x v="3"/>
    <x v="2"/>
    <s v="Tesla"/>
    <n v="2016"/>
    <s v="No"/>
    <n v="3.7"/>
    <n v="6"/>
    <s v="Monthly"/>
  </r>
  <r>
    <s v="EVS04148"/>
    <n v="37.707377000000001"/>
    <n v="-122.476889"/>
    <s v="3425 San Francisco Ave"/>
    <s v=" San Francisco"/>
    <s v="United States"/>
    <s v="United States"/>
    <s v="North America"/>
    <s v="DC Fast Charger"/>
    <n v="0.3"/>
    <d v="2025-07-24T00:00:00"/>
    <s v="9.00-21.00"/>
    <d v="1900-01-11T00:00:00"/>
    <n v="13.96"/>
    <n v="88"/>
    <x v="3"/>
    <x v="2"/>
    <s v="CCS, Tesla"/>
    <n v="2017"/>
    <s v="Yes"/>
    <n v="5"/>
    <n v="6"/>
    <s v="Monthly"/>
  </r>
  <r>
    <s v="EVS04154"/>
    <n v="37.809600000000003"/>
    <n v="-122.482541"/>
    <s v="8045 San Francisco Ave"/>
    <s v=" San Francisco"/>
    <s v="United States"/>
    <s v="United States"/>
    <s v="North America"/>
    <s v="DC Fast Charger"/>
    <n v="0.2"/>
    <s v="9:00-18:00"/>
    <s v="9:00-18:00"/>
    <d v="1899-12-30T08:52:48"/>
    <n v="7.78"/>
    <n v="46"/>
    <x v="4"/>
    <x v="1"/>
    <s v="CCS, CHAdeMO"/>
    <n v="2016"/>
    <s v="No"/>
    <n v="3.5"/>
    <n v="9"/>
    <s v="Annually"/>
  </r>
  <r>
    <s v="EVS04158"/>
    <n v="43.640860000000004"/>
    <n v="-79.352842999999993"/>
    <s v="1915 Toronto Ave"/>
    <s v=" Toronto"/>
    <s v="Canada"/>
    <s v="Canada"/>
    <s v="North America"/>
    <s v="DC Fast Charger"/>
    <n v="0.21"/>
    <s v="6:00-22:00"/>
    <s v="6:00-22:00"/>
    <d v="1899-12-30T16:04:48"/>
    <n v="10.84"/>
    <n v="75"/>
    <x v="0"/>
    <x v="2"/>
    <s v="CCS, Type 2"/>
    <n v="2018"/>
    <s v="No"/>
    <n v="3.9"/>
    <n v="5"/>
    <s v="Monthly"/>
  </r>
  <r>
    <s v="EVS04164"/>
    <n v="39.995508000000001"/>
    <n v="116.237438"/>
    <s v="9036 Beijing Ave"/>
    <s v=" Beijing"/>
    <s v="China"/>
    <s v="China"/>
    <s v="Asia"/>
    <s v="DC Fast Charger"/>
    <n v="0.18"/>
    <d v="2025-07-24T00:00:00"/>
    <s v="9.00-21.00"/>
    <d v="1900-01-11T00:00:00"/>
    <n v="5.71"/>
    <n v="26"/>
    <x v="3"/>
    <x v="1"/>
    <s v="Type 2, Tesla"/>
    <n v="2022"/>
    <s v="No"/>
    <n v="3"/>
    <n v="2"/>
    <s v="Quarterly"/>
  </r>
  <r>
    <s v="EVS04166"/>
    <n v="37.571783000000003"/>
    <n v="127.081304"/>
    <s v="6007 Seoul Ave"/>
    <s v=" Seoul"/>
    <s v="South Korea"/>
    <s v="South Korea"/>
    <s v="Asia"/>
    <s v="DC Fast Charger"/>
    <n v="0.43"/>
    <s v="9:00-18:00"/>
    <s v="9:00-18:00"/>
    <d v="1899-12-30T08:52:48"/>
    <n v="17.440000000000001"/>
    <n v="90"/>
    <x v="4"/>
    <x v="3"/>
    <s v="CHAdeMO"/>
    <n v="2013"/>
    <s v="Yes"/>
    <n v="3.1"/>
    <n v="2"/>
    <s v="Quarterly"/>
  </r>
  <r>
    <s v="EVS04170"/>
    <n v="13.792517999999999"/>
    <n v="100.45963"/>
    <s v="7170 Bangkok Ave"/>
    <s v=" Bangkok"/>
    <s v="Thailand"/>
    <s v="Thailand"/>
    <s v="Asia"/>
    <s v="DC Fast Charger"/>
    <n v="0.43"/>
    <s v="9:00-18:00"/>
    <s v="9:00-18:00"/>
    <d v="1899-12-30T08:52:48"/>
    <n v="10.66"/>
    <n v="61"/>
    <x v="3"/>
    <x v="1"/>
    <s v="Tesla"/>
    <n v="2016"/>
    <s v="Yes"/>
    <n v="3.9"/>
    <n v="4"/>
    <s v="Quarterly"/>
  </r>
  <r>
    <s v="EVS04174"/>
    <n v="55.781343"/>
    <n v="37.614725999999997"/>
    <s v="9705 Moscow Ave"/>
    <s v=" Moscow"/>
    <s v="Russia"/>
    <s v="Russia"/>
    <s v="Europe"/>
    <s v="DC Fast Charger"/>
    <n v="0.42"/>
    <d v="2025-07-24T00:00:00"/>
    <s v="9.00-21.00"/>
    <d v="1900-01-11T00:00:00"/>
    <n v="14.36"/>
    <n v="100"/>
    <x v="0"/>
    <x v="1"/>
    <s v="Tesla, Type 2"/>
    <n v="2014"/>
    <s v="Yes"/>
    <n v="3.1"/>
    <n v="3"/>
    <s v="Annually"/>
  </r>
  <r>
    <s v="EVS04175"/>
    <n v="52.471345999999997"/>
    <n v="13.340838"/>
    <s v="48 Berlin Ave"/>
    <s v=" Berlin"/>
    <s v="Germany"/>
    <s v="Germany"/>
    <s v="Europe"/>
    <s v="DC Fast Charger"/>
    <n v="0.44"/>
    <s v="9:00-18:00"/>
    <s v="9:00-18:00"/>
    <d v="1899-12-30T08:52:48"/>
    <n v="19.2"/>
    <n v="59"/>
    <x v="1"/>
    <x v="1"/>
    <s v="Type 2, CHAdeMO"/>
    <n v="2012"/>
    <s v="No"/>
    <n v="4.4000000000000004"/>
    <n v="8"/>
    <s v="Annually"/>
  </r>
  <r>
    <s v="EVS04182"/>
    <n v="25.232009999999999"/>
    <n v="55.256737000000001"/>
    <s v="7104 Dubai Ave"/>
    <s v=" Dubai"/>
    <s v="United Arab Emirates"/>
    <s v="United Arab Emirates"/>
    <s v="Asia"/>
    <s v="DC Fast Charger"/>
    <n v="0.34"/>
    <d v="2025-07-24T00:00:00"/>
    <s v="9.00-21.00"/>
    <d v="1900-01-11T00:00:00"/>
    <n v="7.48"/>
    <n v="17"/>
    <x v="4"/>
    <x v="2"/>
    <s v="Tesla"/>
    <n v="2019"/>
    <s v="No"/>
    <n v="3.9"/>
    <n v="1"/>
    <s v="Annually"/>
  </r>
  <r>
    <s v="EVS04193"/>
    <n v="39.804276000000002"/>
    <n v="116.326928"/>
    <s v="8114 Beijing Ave"/>
    <s v=" Beijing"/>
    <s v="China"/>
    <s v="China"/>
    <s v="Asia"/>
    <s v="DC Fast Charger"/>
    <n v="0.28000000000000003"/>
    <d v="2025-07-24T00:00:00"/>
    <s v="9.00-21.00"/>
    <d v="1900-01-11T00:00:00"/>
    <n v="2.57"/>
    <n v="52"/>
    <x v="1"/>
    <x v="2"/>
    <s v="Type 2"/>
    <n v="2022"/>
    <s v="No"/>
    <n v="4.2"/>
    <n v="2"/>
    <s v="Monthly"/>
  </r>
  <r>
    <s v="EVS04194"/>
    <n v="19.121839999999999"/>
    <n v="72.905195000000006"/>
    <s v="4520 Mumbai Ave"/>
    <s v=" Mumbai"/>
    <s v="India"/>
    <s v="India"/>
    <s v="Asia"/>
    <s v="DC Fast Charger"/>
    <n v="0.41"/>
    <s v="9:00-18:00"/>
    <s v="9:00-18:00"/>
    <d v="1899-12-30T08:52:48"/>
    <n v="10.99"/>
    <n v="64"/>
    <x v="1"/>
    <x v="3"/>
    <s v="Type 2, Tesla"/>
    <n v="2016"/>
    <s v="No"/>
    <n v="4.8"/>
    <n v="9"/>
    <s v="Monthly"/>
  </r>
  <r>
    <s v="EVS04195"/>
    <n v="-33.845891999999999"/>
    <n v="18.493575"/>
    <s v="6629 Cape Town Ave"/>
    <s v=" Cape Town"/>
    <s v="South Africa"/>
    <s v="South Africa"/>
    <s v="Africa"/>
    <s v="DC Fast Charger"/>
    <n v="0.31"/>
    <d v="2025-07-24T00:00:00"/>
    <s v="9.00-21.00"/>
    <d v="1900-01-11T00:00:00"/>
    <n v="17.96"/>
    <n v="85"/>
    <x v="1"/>
    <x v="3"/>
    <s v="Tesla"/>
    <n v="2021"/>
    <s v="No"/>
    <n v="4.3"/>
    <n v="7"/>
    <s v="Annually"/>
  </r>
  <r>
    <s v="EVS04196"/>
    <n v="43.751522999999999"/>
    <n v="-79.482251000000005"/>
    <s v="1576 Toronto Ave"/>
    <s v=" Toronto"/>
    <s v="Canada"/>
    <s v="Canada"/>
    <s v="North America"/>
    <s v="DC Fast Charger"/>
    <n v="0.42"/>
    <s v="6:00-22:00"/>
    <s v="6:00-22:00"/>
    <d v="1899-12-30T16:04:48"/>
    <n v="12.45"/>
    <n v="17"/>
    <x v="1"/>
    <x v="0"/>
    <s v="Type 2"/>
    <n v="2015"/>
    <s v="Yes"/>
    <n v="3.4"/>
    <n v="7"/>
    <s v="Quarterly"/>
  </r>
  <r>
    <s v="EVS04199"/>
    <n v="-23.57236"/>
    <n v="-46.665686999999998"/>
    <s v="1611 SÃ£o Paulo Ave"/>
    <s v=" SÃ£o Paulo"/>
    <s v="Brazil"/>
    <s v="Brazil"/>
    <s v="South America"/>
    <s v="DC Fast Charger"/>
    <n v="0.47"/>
    <d v="2025-07-24T00:00:00"/>
    <s v="9.00-21.00"/>
    <d v="1900-01-11T00:00:00"/>
    <n v="13.9"/>
    <n v="54"/>
    <x v="3"/>
    <x v="1"/>
    <s v="CHAdeMO"/>
    <n v="2015"/>
    <s v="No"/>
    <n v="4.9000000000000004"/>
    <n v="1"/>
    <s v="Monthly"/>
  </r>
  <r>
    <s v="EVS04202"/>
    <n v="19.036275"/>
    <n v="72.814734999999999"/>
    <s v="3479 Mumbai Ave"/>
    <s v=" Mumbai"/>
    <s v="India"/>
    <s v="India"/>
    <s v="Asia"/>
    <s v="DC Fast Charger"/>
    <n v="0.36"/>
    <s v="9:00-18:00"/>
    <s v="9:00-18:00"/>
    <d v="1899-12-30T08:52:48"/>
    <n v="3.24"/>
    <n v="89"/>
    <x v="3"/>
    <x v="3"/>
    <s v="CHAdeMO"/>
    <n v="2017"/>
    <s v="Yes"/>
    <n v="4.4000000000000004"/>
    <n v="5"/>
    <s v="Monthly"/>
  </r>
  <r>
    <s v="EVS04209"/>
    <n v="13.798283"/>
    <n v="100.558145"/>
    <s v="7235 Bangkok Ave"/>
    <s v=" Bangkok"/>
    <s v="Thailand"/>
    <s v="Thailand"/>
    <s v="Asia"/>
    <s v="DC Fast Charger"/>
    <n v="0.44"/>
    <s v="6:00-22:00"/>
    <s v="6:00-22:00"/>
    <d v="1899-12-30T16:04:48"/>
    <n v="16.34"/>
    <n v="68"/>
    <x v="0"/>
    <x v="0"/>
    <s v="Type 2"/>
    <n v="2014"/>
    <s v="Yes"/>
    <n v="3.3"/>
    <n v="2"/>
    <s v="Monthly"/>
  </r>
  <r>
    <s v="EVS04213"/>
    <n v="34.119529"/>
    <n v="-118.24278099999999"/>
    <s v="7837 Los Angeles Ave"/>
    <s v=" Los Angeles"/>
    <s v="United States"/>
    <s v="United States"/>
    <s v="North America"/>
    <s v="DC Fast Charger"/>
    <n v="0.41"/>
    <s v="6:00-22:00"/>
    <s v="6:00-22:00"/>
    <d v="1899-12-30T16:04:48"/>
    <n v="15.98"/>
    <n v="93"/>
    <x v="2"/>
    <x v="1"/>
    <s v="Tesla"/>
    <n v="2016"/>
    <s v="Yes"/>
    <n v="3.6"/>
    <n v="2"/>
    <s v="Annually"/>
  </r>
  <r>
    <s v="EVS04218"/>
    <n v="41.995125999999999"/>
    <n v="-87.777387000000004"/>
    <s v="8091 Chicago Ave"/>
    <s v=" Chicago"/>
    <s v="United States"/>
    <s v="United States"/>
    <s v="North America"/>
    <s v="DC Fast Charger"/>
    <n v="0.27"/>
    <s v="9:00-18:00"/>
    <s v="9:00-18:00"/>
    <d v="1899-12-30T08:52:48"/>
    <n v="8.8800000000000008"/>
    <n v="19"/>
    <x v="2"/>
    <x v="3"/>
    <s v="Type 2"/>
    <n v="2020"/>
    <s v="Yes"/>
    <n v="4"/>
    <n v="9"/>
    <s v="Monthly"/>
  </r>
  <r>
    <s v="EVS04220"/>
    <n v="19.066749000000002"/>
    <n v="72.988944000000004"/>
    <s v="5194 Mumbai Ave"/>
    <s v=" Mumbai"/>
    <s v="India"/>
    <s v="India"/>
    <s v="Asia"/>
    <s v="DC Fast Charger"/>
    <n v="0.2"/>
    <s v="6:00-22:00"/>
    <s v="6:00-22:00"/>
    <d v="1899-12-30T16:04:48"/>
    <n v="7.11"/>
    <n v="36"/>
    <x v="4"/>
    <x v="0"/>
    <s v="Type 2"/>
    <n v="2023"/>
    <s v="Yes"/>
    <n v="4.4000000000000004"/>
    <n v="4"/>
    <s v="Annually"/>
  </r>
  <r>
    <s v="EVS04222"/>
    <n v="19.435663000000002"/>
    <n v="-99.015012999999996"/>
    <s v="7114 Mexico City Ave"/>
    <s v=" Mexico City"/>
    <s v="Mexico"/>
    <s v="Mexico"/>
    <s v="North America"/>
    <s v="DC Fast Charger"/>
    <n v="0.19"/>
    <s v="6:00-22:00"/>
    <s v="6:00-22:00"/>
    <d v="1899-12-30T16:04:48"/>
    <n v="3.39"/>
    <n v="33"/>
    <x v="3"/>
    <x v="3"/>
    <s v="CHAdeMO, Tesla"/>
    <n v="2021"/>
    <s v="No"/>
    <n v="4.8"/>
    <n v="4"/>
    <s v="Annually"/>
  </r>
  <r>
    <s v="EVS04225"/>
    <n v="19.036490000000001"/>
    <n v="72.876531"/>
    <s v="5299 Mumbai Ave"/>
    <s v=" Mumbai"/>
    <s v="India"/>
    <s v="India"/>
    <s v="Asia"/>
    <s v="DC Fast Charger"/>
    <n v="0.19"/>
    <s v="6:00-22:00"/>
    <s v="6:00-22:00"/>
    <d v="1899-12-30T16:04:48"/>
    <n v="18.34"/>
    <n v="99"/>
    <x v="1"/>
    <x v="1"/>
    <s v="CCS, CHAdeMO"/>
    <n v="2013"/>
    <s v="Yes"/>
    <n v="4.4000000000000004"/>
    <n v="1"/>
    <s v="Annually"/>
  </r>
  <r>
    <s v="EVS04227"/>
    <n v="55.842539000000002"/>
    <n v="37.614131999999998"/>
    <s v="1236 Moscow Ave"/>
    <s v=" Moscow"/>
    <s v="Russia"/>
    <s v="Russia"/>
    <s v="Europe"/>
    <s v="DC Fast Charger"/>
    <n v="0.37"/>
    <s v="9:00-18:00"/>
    <s v="9:00-18:00"/>
    <d v="1899-12-30T08:52:48"/>
    <n v="7.49"/>
    <n v="76"/>
    <x v="1"/>
    <x v="3"/>
    <s v="CCS, Tesla"/>
    <n v="2012"/>
    <s v="No"/>
    <n v="4.0999999999999996"/>
    <n v="1"/>
    <s v="Monthly"/>
  </r>
  <r>
    <s v="EVS04230"/>
    <n v="25.271414"/>
    <n v="55.274695999999999"/>
    <s v="9485 Dubai Ave"/>
    <s v=" Dubai"/>
    <s v="United Arab Emirates"/>
    <s v="United Arab Emirates"/>
    <s v="Asia"/>
    <s v="DC Fast Charger"/>
    <n v="0.37"/>
    <d v="2025-07-24T00:00:00"/>
    <s v="9.00-21.00"/>
    <d v="1900-01-11T00:00:00"/>
    <n v="5.83"/>
    <n v="92"/>
    <x v="4"/>
    <x v="3"/>
    <s v="Tesla, CCS"/>
    <n v="2018"/>
    <s v="No"/>
    <n v="4.8"/>
    <n v="4"/>
    <s v="Quarterly"/>
  </r>
  <r>
    <s v="EVS04234"/>
    <n v="-23.655816999999999"/>
    <n v="-46.548381999999997"/>
    <s v="2520 SÃ£o Paulo Ave"/>
    <s v=" SÃ£o Paulo"/>
    <s v="Brazil"/>
    <s v="Brazil"/>
    <s v="South America"/>
    <s v="DC Fast Charger"/>
    <n v="0.14000000000000001"/>
    <d v="2025-07-24T00:00:00"/>
    <s v="9.00-21.00"/>
    <d v="1900-01-11T00:00:00"/>
    <n v="14.69"/>
    <n v="52"/>
    <x v="3"/>
    <x v="1"/>
    <s v="Type 2, CCS"/>
    <n v="2016"/>
    <s v="No"/>
    <n v="4.8"/>
    <n v="5"/>
    <s v="Quarterly"/>
  </r>
  <r>
    <s v="EVS04235"/>
    <n v="19.430315"/>
    <n v="-99.070267000000001"/>
    <s v="1398 Mexico City Ave"/>
    <s v=" Mexico City"/>
    <s v="Mexico"/>
    <s v="Mexico"/>
    <s v="North America"/>
    <s v="DC Fast Charger"/>
    <n v="0.14000000000000001"/>
    <s v="9:00-18:00"/>
    <s v="9:00-18:00"/>
    <d v="1899-12-30T08:52:48"/>
    <n v="9.36"/>
    <n v="81"/>
    <x v="1"/>
    <x v="0"/>
    <s v="CHAdeMO"/>
    <n v="2011"/>
    <s v="Yes"/>
    <n v="4.3"/>
    <n v="1"/>
    <s v="Quarterly"/>
  </r>
  <r>
    <s v="EVS04240"/>
    <n v="-33.845976"/>
    <n v="18.590271000000001"/>
    <s v="8768 Cape Town Ave"/>
    <s v=" Cape Town"/>
    <s v="South Africa"/>
    <s v="South Africa"/>
    <s v="Africa"/>
    <s v="DC Fast Charger"/>
    <n v="0.36"/>
    <d v="2025-07-24T00:00:00"/>
    <s v="9.00-21.00"/>
    <d v="1900-01-11T00:00:00"/>
    <n v="1.29"/>
    <n v="13"/>
    <x v="2"/>
    <x v="2"/>
    <s v="Tesla"/>
    <n v="2016"/>
    <s v="Yes"/>
    <n v="3.7"/>
    <n v="1"/>
    <s v="Quarterly"/>
  </r>
  <r>
    <s v="EVS04241"/>
    <n v="73.810736000000006"/>
    <n v="-55.068080999999999"/>
    <s v="9686 Random Rd"/>
    <n v="0"/>
    <s v="Not Found"/>
    <s v="Not Found"/>
    <s v="Not Found"/>
    <s v="DC Fast Charger"/>
    <n v="0.21"/>
    <s v="9:00-18:00"/>
    <s v="9:00-18:00"/>
    <d v="1899-12-30T08:52:48"/>
    <n v="10.29"/>
    <n v="26"/>
    <x v="2"/>
    <x v="2"/>
    <s v="CCS, Type 2"/>
    <n v="2023"/>
    <s v="No"/>
    <n v="4.3"/>
    <n v="7"/>
    <s v="Monthly"/>
  </r>
  <r>
    <s v="EVS04246"/>
    <n v="37.700425000000003"/>
    <n v="-122.346493"/>
    <s v="9296 San Francisco Ave"/>
    <s v=" San Francisco"/>
    <s v="United States"/>
    <s v="United States"/>
    <s v="North America"/>
    <s v="DC Fast Charger"/>
    <n v="0.49"/>
    <d v="2025-07-24T00:00:00"/>
    <s v="9.00-21.00"/>
    <d v="1900-01-11T00:00:00"/>
    <n v="5.3"/>
    <n v="25"/>
    <x v="4"/>
    <x v="3"/>
    <s v="Tesla"/>
    <n v="2012"/>
    <s v="No"/>
    <n v="4.7"/>
    <n v="5"/>
    <s v="Annually"/>
  </r>
  <r>
    <s v="EVS04249"/>
    <n v="41.939183999999997"/>
    <n v="-87.613952999999995"/>
    <s v="2761 Chicago Ave"/>
    <s v=" Chicago"/>
    <s v="United States"/>
    <s v="United States"/>
    <s v="North America"/>
    <s v="DC Fast Charger"/>
    <n v="0.15"/>
    <d v="2025-07-24T00:00:00"/>
    <s v="9.00-21.00"/>
    <d v="1900-01-11T00:00:00"/>
    <n v="0.82"/>
    <n v="54"/>
    <x v="4"/>
    <x v="0"/>
    <s v="CHAdeMO, CCS"/>
    <n v="2021"/>
    <s v="No"/>
    <n v="4.9000000000000004"/>
    <n v="8"/>
    <s v="Monthly"/>
  </r>
  <r>
    <s v="EVS04254"/>
    <n v="52.592281"/>
    <n v="13.307090000000001"/>
    <s v="7975 Berlin Ave"/>
    <s v=" Berlin"/>
    <s v="Germany"/>
    <s v="Germany"/>
    <s v="Europe"/>
    <s v="DC Fast Charger"/>
    <n v="0.28000000000000003"/>
    <d v="2025-07-24T00:00:00"/>
    <s v="9.00-21.00"/>
    <d v="1900-01-11T00:00:00"/>
    <n v="3.86"/>
    <n v="97"/>
    <x v="0"/>
    <x v="2"/>
    <s v="Type 2, Tesla"/>
    <n v="2020"/>
    <s v="No"/>
    <n v="3.6"/>
    <n v="7"/>
    <s v="Annually"/>
  </r>
  <r>
    <s v="EVS04255"/>
    <n v="-23.560148000000002"/>
    <n v="-46.605573999999997"/>
    <s v="9129 SÃ£o Paulo Ave"/>
    <s v=" SÃ£o Paulo"/>
    <s v="Brazil"/>
    <s v="Brazil"/>
    <s v="South America"/>
    <s v="DC Fast Charger"/>
    <n v="0.25"/>
    <s v="9:00-18:00"/>
    <s v="9:00-18:00"/>
    <d v="1899-12-30T08:52:48"/>
    <n v="5.54"/>
    <n v="34"/>
    <x v="1"/>
    <x v="1"/>
    <s v="Tesla, Type 2"/>
    <n v="2013"/>
    <s v="No"/>
    <n v="4.4000000000000004"/>
    <n v="9"/>
    <s v="Quarterly"/>
  </r>
  <r>
    <s v="EVS04259"/>
    <n v="43.733356000000001"/>
    <n v="-79.487658999999994"/>
    <s v="814 Toronto Ave"/>
    <s v=" Toronto"/>
    <s v="Canada"/>
    <s v="Canada"/>
    <s v="North America"/>
    <s v="DC Fast Charger"/>
    <n v="0.31"/>
    <d v="2025-07-24T00:00:00"/>
    <s v="9.00-21.00"/>
    <d v="1900-01-11T00:00:00"/>
    <n v="7.69"/>
    <n v="50"/>
    <x v="2"/>
    <x v="2"/>
    <s v="CCS"/>
    <n v="2014"/>
    <s v="No"/>
    <n v="4.5999999999999996"/>
    <n v="8"/>
    <s v="Monthly"/>
  </r>
  <r>
    <s v="EVS04261"/>
    <n v="-3.0320939999999998"/>
    <n v="87.998451000000003"/>
    <s v="5955 Random Rd"/>
    <s v="Error"/>
    <s v="Error"/>
    <s v="Error"/>
    <s v="Error"/>
    <s v="DC Fast Charger"/>
    <n v="0.22"/>
    <s v="9:00-18:00"/>
    <s v="9:00-18:00"/>
    <d v="1899-12-30T08:52:48"/>
    <n v="5.79"/>
    <n v="45"/>
    <x v="3"/>
    <x v="0"/>
    <s v="Type 2, CCS"/>
    <n v="2021"/>
    <s v="Yes"/>
    <n v="5"/>
    <n v="7"/>
    <s v="Annually"/>
  </r>
  <r>
    <s v="EVS04262"/>
    <n v="-33.758167999999998"/>
    <n v="18.474059"/>
    <s v="4684 Cape Town Ave"/>
    <s v=" Cape Town"/>
    <s v="South Africa"/>
    <s v="South Africa"/>
    <s v="Africa"/>
    <s v="DC Fast Charger"/>
    <n v="0.28000000000000003"/>
    <s v="9:00-18:00"/>
    <s v="9:00-18:00"/>
    <d v="1899-12-30T08:52:48"/>
    <n v="10.55"/>
    <n v="99"/>
    <x v="2"/>
    <x v="1"/>
    <s v="CHAdeMO"/>
    <n v="2019"/>
    <s v="No"/>
    <n v="3.9"/>
    <n v="3"/>
    <s v="Monthly"/>
  </r>
  <r>
    <s v="EVS04264"/>
    <n v="25.286459000000001"/>
    <n v="55.397711999999999"/>
    <s v="6786 Dubai Ave"/>
    <s v=" Dubai"/>
    <s v="United Arab Emirates"/>
    <s v="United Arab Emirates"/>
    <s v="Asia"/>
    <s v="DC Fast Charger"/>
    <n v="0.36"/>
    <s v="9:00-18:00"/>
    <s v="9:00-18:00"/>
    <d v="1899-12-30T08:52:48"/>
    <n v="11.4"/>
    <n v="31"/>
    <x v="1"/>
    <x v="0"/>
    <s v="CCS, Type 2"/>
    <n v="2016"/>
    <s v="Yes"/>
    <n v="3.4"/>
    <n v="8"/>
    <s v="Annually"/>
  </r>
  <r>
    <s v="EVS04271"/>
    <n v="-9.6579490000000003"/>
    <n v="-101.26616199999999"/>
    <s v="6953 Random Rd"/>
    <s v="Error"/>
    <s v="Error"/>
    <s v="Error"/>
    <s v="Error"/>
    <s v="DC Fast Charger"/>
    <n v="0.17"/>
    <s v="9:00-18:00"/>
    <s v="9:00-18:00"/>
    <d v="1899-12-30T08:52:48"/>
    <n v="16.73"/>
    <n v="26"/>
    <x v="2"/>
    <x v="2"/>
    <s v="CHAdeMO"/>
    <n v="2019"/>
    <s v="Yes"/>
    <n v="4.7"/>
    <n v="9"/>
    <s v="Annually"/>
  </r>
  <r>
    <s v="EVS04276"/>
    <n v="19.194057999999998"/>
    <n v="72.972673"/>
    <s v="3305 Mumbai Ave"/>
    <s v=" Mumbai"/>
    <s v="India"/>
    <s v="India"/>
    <s v="Asia"/>
    <s v="DC Fast Charger"/>
    <n v="0.3"/>
    <d v="2025-07-24T00:00:00"/>
    <s v="9.00-21.00"/>
    <d v="1900-01-11T00:00:00"/>
    <n v="3.97"/>
    <n v="11"/>
    <x v="0"/>
    <x v="3"/>
    <s v="CCS"/>
    <n v="2022"/>
    <s v="No"/>
    <n v="4.9000000000000004"/>
    <n v="3"/>
    <s v="Annually"/>
  </r>
  <r>
    <s v="EVS04279"/>
    <n v="25.339969"/>
    <n v="55.219509000000002"/>
    <s v="2968 Dubai Ave"/>
    <s v=" Dubai"/>
    <s v="United Arab Emirates"/>
    <s v="United Arab Emirates"/>
    <s v="Asia"/>
    <s v="DC Fast Charger"/>
    <n v="0.36"/>
    <s v="9:00-18:00"/>
    <s v="9:00-18:00"/>
    <d v="1899-12-30T08:52:48"/>
    <n v="14.67"/>
    <n v="57"/>
    <x v="1"/>
    <x v="3"/>
    <s v="CCS"/>
    <n v="2011"/>
    <s v="No"/>
    <n v="5"/>
    <n v="10"/>
    <s v="Annually"/>
  </r>
  <r>
    <s v="EVS04283"/>
    <n v="-33.804312000000003"/>
    <n v="18.427351000000002"/>
    <s v="8835 Cape Town Ave"/>
    <s v=" Cape Town"/>
    <s v="South Africa"/>
    <s v="South Africa"/>
    <s v="Africa"/>
    <s v="DC Fast Charger"/>
    <n v="0.19"/>
    <s v="6:00-22:00"/>
    <s v="6:00-22:00"/>
    <d v="1899-12-30T16:04:48"/>
    <n v="10.36"/>
    <n v="19"/>
    <x v="1"/>
    <x v="2"/>
    <s v="CHAdeMO"/>
    <n v="2023"/>
    <s v="No"/>
    <n v="3.9"/>
    <n v="4"/>
    <s v="Annually"/>
  </r>
  <r>
    <s v="EVS04287"/>
    <n v="37.661979000000002"/>
    <n v="127.018141"/>
    <s v="9845 Seoul Ave"/>
    <s v=" Seoul"/>
    <s v="South Korea"/>
    <s v="South Korea"/>
    <s v="Asia"/>
    <s v="DC Fast Charger"/>
    <n v="0.47"/>
    <s v="9:00-18:00"/>
    <s v="9:00-18:00"/>
    <d v="1899-12-30T08:52:48"/>
    <n v="14.72"/>
    <n v="63"/>
    <x v="4"/>
    <x v="1"/>
    <s v="Tesla"/>
    <n v="2013"/>
    <s v="No"/>
    <n v="4.2"/>
    <n v="4"/>
    <s v="Quarterly"/>
  </r>
  <r>
    <s v="EVS04291"/>
    <n v="5.3846470000000002"/>
    <n v="54.856679"/>
    <s v="933 Random Rd"/>
    <s v="Error"/>
    <s v="Error"/>
    <s v="Error"/>
    <s v="Error"/>
    <s v="DC Fast Charger"/>
    <n v="0.16"/>
    <d v="2025-07-24T00:00:00"/>
    <s v="9.00-21.00"/>
    <d v="1900-01-11T00:00:00"/>
    <n v="12.48"/>
    <n v="86"/>
    <x v="4"/>
    <x v="0"/>
    <s v="CCS"/>
    <n v="2012"/>
    <s v="No"/>
    <n v="3.7"/>
    <n v="3"/>
    <s v="Monthly"/>
  </r>
  <r>
    <s v="EVS04292"/>
    <n v="-33.772044999999999"/>
    <n v="151.32628099999999"/>
    <s v="4031 Sydney Ave"/>
    <s v=" Sydney"/>
    <s v="Australia"/>
    <s v="Australia"/>
    <s v="Australia"/>
    <s v="DC Fast Charger"/>
    <n v="0.31"/>
    <s v="9:00-18:00"/>
    <s v="9:00-18:00"/>
    <d v="1899-12-30T08:52:48"/>
    <n v="6.54"/>
    <n v="54"/>
    <x v="2"/>
    <x v="1"/>
    <s v="Tesla"/>
    <n v="2020"/>
    <s v="Yes"/>
    <n v="4.5"/>
    <n v="5"/>
    <s v="Annually"/>
  </r>
  <r>
    <s v="EVS04293"/>
    <n v="37.711602999999997"/>
    <n v="-122.382284"/>
    <s v="7253 San Francisco Ave"/>
    <s v=" San Francisco"/>
    <s v="United States"/>
    <s v="United States"/>
    <s v="North America"/>
    <s v="DC Fast Charger"/>
    <n v="0.39"/>
    <s v="6:00-22:00"/>
    <s v="6:00-22:00"/>
    <d v="1899-12-30T16:04:48"/>
    <n v="5.4"/>
    <n v="90"/>
    <x v="0"/>
    <x v="0"/>
    <s v="CHAdeMO"/>
    <n v="2018"/>
    <s v="Yes"/>
    <n v="4.0999999999999996"/>
    <n v="3"/>
    <s v="Annually"/>
  </r>
  <r>
    <s v="EVS04296"/>
    <n v="52.464613999999997"/>
    <n v="13.373153"/>
    <s v="6966 Berlin Ave"/>
    <s v=" Berlin"/>
    <s v="Germany"/>
    <s v="Germany"/>
    <s v="Europe"/>
    <s v="DC Fast Charger"/>
    <n v="0.28000000000000003"/>
    <s v="9:00-18:00"/>
    <s v="9:00-18:00"/>
    <d v="1899-12-30T08:52:48"/>
    <n v="8.06"/>
    <n v="24"/>
    <x v="4"/>
    <x v="2"/>
    <s v="CCS, Tesla"/>
    <n v="2013"/>
    <s v="Yes"/>
    <n v="4"/>
    <n v="5"/>
    <s v="Monthly"/>
  </r>
  <r>
    <s v="EVS04298"/>
    <n v="37.784897999999998"/>
    <n v="-122.32287100000001"/>
    <s v="7435 San Francisco Ave"/>
    <s v=" San Francisco"/>
    <s v="United States"/>
    <s v="United States"/>
    <s v="North America"/>
    <s v="DC Fast Charger"/>
    <n v="0.22"/>
    <s v="6:00-22:00"/>
    <s v="6:00-22:00"/>
    <d v="1899-12-30T16:04:48"/>
    <n v="7.42"/>
    <n v="82"/>
    <x v="4"/>
    <x v="3"/>
    <s v="Tesla"/>
    <n v="2023"/>
    <s v="Yes"/>
    <n v="4.3"/>
    <n v="10"/>
    <s v="Monthly"/>
  </r>
  <r>
    <s v="EVS04299"/>
    <n v="37.546829000000002"/>
    <n v="126.938996"/>
    <s v="8882 Seoul Ave"/>
    <s v=" Seoul"/>
    <s v="South Korea"/>
    <s v="South Korea"/>
    <s v="Asia"/>
    <s v="DC Fast Charger"/>
    <n v="0.11"/>
    <d v="2025-07-24T00:00:00"/>
    <s v="9.00-21.00"/>
    <d v="1900-01-11T00:00:00"/>
    <n v="3.48"/>
    <n v="27"/>
    <x v="4"/>
    <x v="2"/>
    <s v="Tesla"/>
    <n v="2015"/>
    <s v="Yes"/>
    <n v="4.9000000000000004"/>
    <n v="9"/>
    <s v="Annually"/>
  </r>
  <r>
    <s v="EVS04300"/>
    <n v="-23.681398000000002"/>
    <n v="-46.533358"/>
    <s v="1508 SÃ£o Paulo Ave"/>
    <s v=" SÃ£o Paulo"/>
    <s v="Brazil"/>
    <s v="Brazil"/>
    <s v="South America"/>
    <s v="DC Fast Charger"/>
    <n v="0.13"/>
    <d v="2025-07-24T00:00:00"/>
    <s v="9.00-21.00"/>
    <d v="1900-01-11T00:00:00"/>
    <n v="6.74"/>
    <n v="24"/>
    <x v="2"/>
    <x v="3"/>
    <s v="CHAdeMO"/>
    <n v="2010"/>
    <s v="No"/>
    <n v="3.5"/>
    <n v="9"/>
    <s v="Quarterly"/>
  </r>
  <r>
    <s v="EVS04302"/>
    <n v="55.720319000000003"/>
    <n v="37.675852999999996"/>
    <s v="7998 Moscow Ave"/>
    <s v=" Moscow"/>
    <s v="Russia"/>
    <s v="Russia"/>
    <s v="Europe"/>
    <s v="DC Fast Charger"/>
    <n v="0.28000000000000003"/>
    <s v="6:00-22:00"/>
    <s v="6:00-22:00"/>
    <d v="1899-12-30T16:04:48"/>
    <n v="11.44"/>
    <n v="89"/>
    <x v="1"/>
    <x v="1"/>
    <s v="CCS, Type 2"/>
    <n v="2016"/>
    <s v="No"/>
    <n v="3.9"/>
    <n v="5"/>
    <s v="Quarterly"/>
  </r>
  <r>
    <s v="EVS04306"/>
    <n v="34.035635999999997"/>
    <n v="-118.210387"/>
    <s v="408 Los Angeles Ave"/>
    <s v=" Los Angeles"/>
    <s v="United States"/>
    <s v="United States"/>
    <s v="North America"/>
    <s v="DC Fast Charger"/>
    <n v="0.25"/>
    <d v="2025-07-24T00:00:00"/>
    <s v="9.00-21.00"/>
    <d v="1900-01-11T00:00:00"/>
    <n v="1.86"/>
    <n v="26"/>
    <x v="4"/>
    <x v="0"/>
    <s v="CHAdeMO"/>
    <n v="2015"/>
    <s v="No"/>
    <n v="3.2"/>
    <n v="1"/>
    <s v="Monthly"/>
  </r>
  <r>
    <s v="EVS04308"/>
    <n v="-33.702661999999997"/>
    <n v="18.494544999999999"/>
    <s v="2904 Cape Town Ave"/>
    <s v=" Cape Town"/>
    <s v="South Africa"/>
    <s v="South Africa"/>
    <s v="Africa"/>
    <s v="DC Fast Charger"/>
    <n v="0.22"/>
    <s v="6:00-22:00"/>
    <s v="6:00-22:00"/>
    <d v="1899-12-30T16:04:48"/>
    <n v="11.96"/>
    <n v="70"/>
    <x v="3"/>
    <x v="1"/>
    <s v="Type 2, Tesla"/>
    <n v="2014"/>
    <s v="Yes"/>
    <n v="3.7"/>
    <n v="3"/>
    <s v="Quarterly"/>
  </r>
  <r>
    <s v="EVS04312"/>
    <n v="41.962612999999997"/>
    <n v="-87.698391999999998"/>
    <s v="5326 Chicago Ave"/>
    <s v=" Chicago"/>
    <s v="United States"/>
    <s v="United States"/>
    <s v="North America"/>
    <s v="DC Fast Charger"/>
    <n v="0.32"/>
    <d v="2025-07-24T00:00:00"/>
    <s v="9.00-21.00"/>
    <d v="1900-01-11T00:00:00"/>
    <n v="3.56"/>
    <n v="42"/>
    <x v="0"/>
    <x v="2"/>
    <s v="Type 2"/>
    <n v="2023"/>
    <s v="No"/>
    <n v="5"/>
    <n v="4"/>
    <s v="Annually"/>
  </r>
  <r>
    <s v="EVS04317"/>
    <n v="41.929671999999997"/>
    <n v="-87.602534000000006"/>
    <s v="1162 Chicago Ave"/>
    <s v=" Chicago"/>
    <s v="United States"/>
    <s v="United States"/>
    <s v="North America"/>
    <s v="DC Fast Charger"/>
    <n v="0.13"/>
    <s v="6:00-22:00"/>
    <s v="6:00-22:00"/>
    <d v="1899-12-30T16:04:48"/>
    <n v="13.81"/>
    <n v="34"/>
    <x v="1"/>
    <x v="2"/>
    <s v="CHAdeMO, CCS"/>
    <n v="2013"/>
    <s v="Yes"/>
    <n v="3.7"/>
    <n v="5"/>
    <s v="Quarterly"/>
  </r>
  <r>
    <s v="EVS04320"/>
    <n v="55.753110999999997"/>
    <n v="37.621642000000001"/>
    <s v="5427 Moscow Ave"/>
    <s v=" Moscow"/>
    <s v="Russia"/>
    <s v="Russia"/>
    <s v="Europe"/>
    <s v="DC Fast Charger"/>
    <n v="0.35"/>
    <s v="6:00-22:00"/>
    <s v="6:00-22:00"/>
    <d v="1899-12-30T16:04:48"/>
    <n v="17.600000000000001"/>
    <n v="35"/>
    <x v="3"/>
    <x v="0"/>
    <s v="CHAdeMO"/>
    <n v="2012"/>
    <s v="Yes"/>
    <n v="4.5"/>
    <n v="6"/>
    <s v="Quarterly"/>
  </r>
  <r>
    <s v="EVS04321"/>
    <n v="87.399057999999997"/>
    <n v="-86.176007999999996"/>
    <s v="5287 Random Rd"/>
    <s v="Not Found"/>
    <s v="Not Found"/>
    <s v="Not Found"/>
    <s v="Not Found"/>
    <s v="DC Fast Charger"/>
    <n v="0.32"/>
    <s v="6:00-22:00"/>
    <s v="6:00-22:00"/>
    <d v="1899-12-30T16:04:48"/>
    <n v="5.7"/>
    <n v="97"/>
    <x v="4"/>
    <x v="0"/>
    <s v="Tesla"/>
    <n v="2011"/>
    <s v="Yes"/>
    <n v="4"/>
    <n v="4"/>
    <s v="Monthly"/>
  </r>
  <r>
    <s v="EVS04323"/>
    <n v="34.133913"/>
    <n v="-118.341301"/>
    <s v="8892 Los Angeles Ave"/>
    <s v=" Los Angeles"/>
    <s v="United States"/>
    <s v="United States"/>
    <s v="North America"/>
    <s v="DC Fast Charger"/>
    <n v="0.14000000000000001"/>
    <s v="6:00-22:00"/>
    <s v="6:00-22:00"/>
    <d v="1899-12-30T16:04:48"/>
    <n v="17.93"/>
    <n v="66"/>
    <x v="3"/>
    <x v="3"/>
    <s v="CHAdeMO"/>
    <n v="2023"/>
    <s v="No"/>
    <n v="3.7"/>
    <n v="9"/>
    <s v="Quarterly"/>
  </r>
  <r>
    <s v="EVS04324"/>
    <n v="-23.636393999999999"/>
    <n v="-46.593094000000001"/>
    <s v="1500 SÃ£o Paulo Ave"/>
    <s v=" SÃ£o Paulo"/>
    <s v="Brazil"/>
    <s v="Brazil"/>
    <s v="South America"/>
    <s v="DC Fast Charger"/>
    <n v="0.35"/>
    <d v="2025-07-24T00:00:00"/>
    <s v="9.00-21.00"/>
    <d v="1900-01-11T00:00:00"/>
    <n v="7.57"/>
    <n v="28"/>
    <x v="2"/>
    <x v="2"/>
    <s v="CCS, Type 2"/>
    <n v="2015"/>
    <s v="No"/>
    <n v="4.8"/>
    <n v="8"/>
    <s v="Monthly"/>
  </r>
  <r>
    <s v="EVS04325"/>
    <n v="39.994967000000003"/>
    <n v="116.394947"/>
    <s v="5201 Beijing Ave"/>
    <s v=" Beijing"/>
    <s v="China"/>
    <s v="China"/>
    <s v="Asia"/>
    <s v="DC Fast Charger"/>
    <n v="0.47"/>
    <s v="6:00-22:00"/>
    <s v="6:00-22:00"/>
    <d v="1899-12-30T16:04:48"/>
    <n v="18.079999999999998"/>
    <n v="19"/>
    <x v="3"/>
    <x v="3"/>
    <s v="Tesla, Type 2"/>
    <n v="2020"/>
    <s v="No"/>
    <n v="3.1"/>
    <n v="9"/>
    <s v="Annually"/>
  </r>
  <r>
    <s v="EVS04329"/>
    <n v="34.029744000000001"/>
    <n v="-118.28946999999999"/>
    <s v="7133 Los Angeles Ave"/>
    <s v=" Los Angeles"/>
    <s v="United States"/>
    <s v="United States"/>
    <s v="North America"/>
    <s v="DC Fast Charger"/>
    <n v="0.14000000000000001"/>
    <s v="9:00-18:00"/>
    <s v="9:00-18:00"/>
    <d v="1899-12-30T08:52:48"/>
    <n v="3.08"/>
    <n v="46"/>
    <x v="1"/>
    <x v="0"/>
    <s v="CHAdeMO, Tesla"/>
    <n v="2017"/>
    <s v="No"/>
    <n v="3.6"/>
    <n v="4"/>
    <s v="Quarterly"/>
  </r>
  <r>
    <s v="EVS04333"/>
    <n v="34.065311999999999"/>
    <n v="-118.324635"/>
    <s v="9112 Los Angeles Ave"/>
    <s v=" Los Angeles"/>
    <s v="United States"/>
    <s v="United States"/>
    <s v="North America"/>
    <s v="DC Fast Charger"/>
    <n v="0.28000000000000003"/>
    <s v="6:00-22:00"/>
    <s v="6:00-22:00"/>
    <d v="1899-12-30T16:04:48"/>
    <n v="11.53"/>
    <n v="30"/>
    <x v="2"/>
    <x v="3"/>
    <s v="CHAdeMO"/>
    <n v="2019"/>
    <s v="Yes"/>
    <n v="3.2"/>
    <n v="8"/>
    <s v="Quarterly"/>
  </r>
  <r>
    <s v="EVS04336"/>
    <n v="-23.525517000000001"/>
    <n v="-46.575558999999998"/>
    <s v="3353 SÃ£o Paulo Ave"/>
    <s v=" SÃ£o Paulo"/>
    <s v="Brazil"/>
    <s v="Brazil"/>
    <s v="South America"/>
    <s v="DC Fast Charger"/>
    <n v="0.4"/>
    <s v="6:00-22:00"/>
    <s v="6:00-22:00"/>
    <d v="1899-12-30T16:04:48"/>
    <n v="7.29"/>
    <n v="86"/>
    <x v="4"/>
    <x v="3"/>
    <s v="Type 2, CCS"/>
    <n v="2021"/>
    <s v="No"/>
    <n v="3.7"/>
    <n v="1"/>
    <s v="Annually"/>
  </r>
  <r>
    <s v="EVS04340"/>
    <n v="13.776393000000001"/>
    <n v="100.49332099999999"/>
    <s v="5532 Bangkok Ave"/>
    <s v=" Bangkok"/>
    <s v="Thailand"/>
    <s v="Thailand"/>
    <s v="Asia"/>
    <s v="DC Fast Charger"/>
    <n v="0.44"/>
    <s v="6:00-22:00"/>
    <s v="6:00-22:00"/>
    <d v="1899-12-30T16:04:48"/>
    <n v="3.19"/>
    <n v="26"/>
    <x v="2"/>
    <x v="0"/>
    <s v="CHAdeMO, Tesla"/>
    <n v="2010"/>
    <s v="Yes"/>
    <n v="3.8"/>
    <n v="9"/>
    <s v="Monthly"/>
  </r>
  <r>
    <s v="EVS04344"/>
    <n v="37.724403000000002"/>
    <n v="-122.419676"/>
    <s v="3477 San Francisco Ave"/>
    <s v=" San Francisco"/>
    <s v="United States"/>
    <s v="United States"/>
    <s v="North America"/>
    <s v="DC Fast Charger"/>
    <n v="0.44"/>
    <d v="2025-07-24T00:00:00"/>
    <s v="9.00-21.00"/>
    <d v="1900-01-11T00:00:00"/>
    <n v="1.48"/>
    <n v="29"/>
    <x v="4"/>
    <x v="2"/>
    <s v="Type 2, Tesla"/>
    <n v="2011"/>
    <s v="Yes"/>
    <n v="4.9000000000000004"/>
    <n v="3"/>
    <s v="Quarterly"/>
  </r>
  <r>
    <s v="EVS04349"/>
    <n v="55.871364"/>
    <n v="37.531046000000003"/>
    <s v="8148 Moscow Ave"/>
    <s v=" Moscow"/>
    <s v="Russia"/>
    <s v="Russia"/>
    <s v="Europe"/>
    <s v="DC Fast Charger"/>
    <n v="0.47"/>
    <s v="9:00-18:00"/>
    <s v="9:00-18:00"/>
    <d v="1899-12-30T08:52:48"/>
    <n v="3.5"/>
    <n v="96"/>
    <x v="0"/>
    <x v="3"/>
    <s v="Type 2, Tesla"/>
    <n v="2012"/>
    <s v="Yes"/>
    <n v="4.9000000000000004"/>
    <n v="8"/>
    <s v="Monthly"/>
  </r>
  <r>
    <s v="EVS04350"/>
    <n v="-23.676026"/>
    <n v="-46.660516000000001"/>
    <s v="4799 SÃ£o Paulo Ave"/>
    <s v=" SÃ£o Paulo"/>
    <s v="Brazil"/>
    <s v="Brazil"/>
    <s v="South America"/>
    <s v="DC Fast Charger"/>
    <n v="0.44"/>
    <s v="6:00-22:00"/>
    <s v="6:00-22:00"/>
    <d v="1899-12-30T16:04:48"/>
    <n v="6.9"/>
    <n v="69"/>
    <x v="2"/>
    <x v="3"/>
    <s v="Tesla"/>
    <n v="2015"/>
    <s v="No"/>
    <n v="3.6"/>
    <n v="5"/>
    <s v="Annually"/>
  </r>
  <r>
    <s v="EVS04362"/>
    <n v="34.108007999999998"/>
    <n v="-118.25678499999999"/>
    <s v="4649 Los Angeles Ave"/>
    <s v=" Los Angeles"/>
    <s v="United States"/>
    <s v="United States"/>
    <s v="North America"/>
    <s v="DC Fast Charger"/>
    <n v="0.44"/>
    <s v="9:00-18:00"/>
    <s v="9:00-18:00"/>
    <d v="1899-12-30T08:52:48"/>
    <n v="4.6500000000000004"/>
    <n v="45"/>
    <x v="3"/>
    <x v="1"/>
    <s v="Type 2"/>
    <n v="2021"/>
    <s v="No"/>
    <n v="3.4"/>
    <n v="7"/>
    <s v="Monthly"/>
  </r>
  <r>
    <s v="EVS04363"/>
    <n v="-33.844946999999998"/>
    <n v="18.491606999999998"/>
    <s v="4669 Cape Town Ave"/>
    <s v=" Cape Town"/>
    <s v="South Africa"/>
    <s v="South Africa"/>
    <s v="Africa"/>
    <s v="DC Fast Charger"/>
    <n v="0.43"/>
    <d v="2025-07-24T00:00:00"/>
    <s v="9.00-21.00"/>
    <d v="1900-01-11T00:00:00"/>
    <n v="15.44"/>
    <n v="13"/>
    <x v="0"/>
    <x v="0"/>
    <s v="CCS, CHAdeMO"/>
    <n v="2023"/>
    <s v="No"/>
    <n v="3.6"/>
    <n v="8"/>
    <s v="Annually"/>
  </r>
  <r>
    <s v="EVS04367"/>
    <n v="25.220455999999999"/>
    <n v="55.327950000000001"/>
    <s v="6302 Dubai Ave"/>
    <s v=" Dubai"/>
    <s v="United Arab Emirates"/>
    <s v="United Arab Emirates"/>
    <s v="Asia"/>
    <s v="DC Fast Charger"/>
    <n v="0.18"/>
    <d v="2025-07-24T00:00:00"/>
    <s v="9.00-21.00"/>
    <d v="1900-01-11T00:00:00"/>
    <n v="2.27"/>
    <n v="49"/>
    <x v="1"/>
    <x v="2"/>
    <s v="CHAdeMO"/>
    <n v="2011"/>
    <s v="Yes"/>
    <n v="4.9000000000000004"/>
    <n v="6"/>
    <s v="Annually"/>
  </r>
  <r>
    <s v="EVS04368"/>
    <n v="55.720841999999998"/>
    <n v="37.557847000000002"/>
    <s v="467 Moscow Ave"/>
    <s v=" Moscow"/>
    <s v="Russia"/>
    <s v="Russia"/>
    <s v="Europe"/>
    <s v="DC Fast Charger"/>
    <n v="0.25"/>
    <d v="2025-07-24T00:00:00"/>
    <s v="9.00-21.00"/>
    <d v="1900-01-11T00:00:00"/>
    <n v="13.99"/>
    <n v="77"/>
    <x v="0"/>
    <x v="2"/>
    <s v="CCS"/>
    <n v="2017"/>
    <s v="No"/>
    <n v="4.7"/>
    <n v="1"/>
    <s v="Quarterly"/>
  </r>
  <r>
    <s v="EVS04369"/>
    <n v="55.809688000000001"/>
    <n v="37.589799999999997"/>
    <s v="1704 Moscow Ave"/>
    <s v=" Moscow"/>
    <s v="Russia"/>
    <s v="Russia"/>
    <s v="Europe"/>
    <s v="DC Fast Charger"/>
    <n v="0.37"/>
    <s v="9:00-18:00"/>
    <s v="9:00-18:00"/>
    <d v="1899-12-30T08:52:48"/>
    <n v="14.47"/>
    <n v="80"/>
    <x v="2"/>
    <x v="1"/>
    <s v="CCS"/>
    <n v="2012"/>
    <s v="No"/>
    <n v="4.7"/>
    <n v="10"/>
    <s v="Annually"/>
  </r>
  <r>
    <s v="EVS04371"/>
    <n v="55.611623999999999"/>
    <n v="-6.6138630000000003"/>
    <s v="5683 Random Rd"/>
    <n v="0"/>
    <s v="Not Found"/>
    <s v="Not Found"/>
    <s v="Not Found"/>
    <s v="DC Fast Charger"/>
    <n v="0.45"/>
    <d v="2025-07-24T00:00:00"/>
    <s v="9.00-21.00"/>
    <d v="1900-01-11T00:00:00"/>
    <n v="6.25"/>
    <n v="96"/>
    <x v="2"/>
    <x v="2"/>
    <s v="CCS, Type 2"/>
    <n v="2022"/>
    <s v="Yes"/>
    <n v="5"/>
    <n v="9"/>
    <s v="Quarterly"/>
  </r>
  <r>
    <s v="EVS04375"/>
    <n v="-23.592255999999999"/>
    <n v="-46.588003999999998"/>
    <s v="6704 SÃ£o Paulo Ave"/>
    <s v=" SÃ£o Paulo"/>
    <s v="Brazil"/>
    <s v="Brazil"/>
    <s v="South America"/>
    <s v="DC Fast Charger"/>
    <n v="0.38"/>
    <s v="6:00-22:00"/>
    <s v="6:00-22:00"/>
    <d v="1899-12-30T16:04:48"/>
    <n v="3.21"/>
    <n v="80"/>
    <x v="0"/>
    <x v="1"/>
    <s v="Type 2"/>
    <n v="2012"/>
    <s v="No"/>
    <n v="3.7"/>
    <n v="5"/>
    <s v="Monthly"/>
  </r>
  <r>
    <s v="EVS04376"/>
    <n v="55.727767"/>
    <n v="37.649450000000002"/>
    <s v="8191 Moscow Ave"/>
    <s v=" Moscow"/>
    <s v="Russia"/>
    <s v="Russia"/>
    <s v="Europe"/>
    <s v="DC Fast Charger"/>
    <n v="0.36"/>
    <d v="2025-07-24T00:00:00"/>
    <s v="9.00-21.00"/>
    <d v="1900-01-11T00:00:00"/>
    <n v="9.1"/>
    <n v="66"/>
    <x v="3"/>
    <x v="3"/>
    <s v="CCS"/>
    <n v="2013"/>
    <s v="Yes"/>
    <n v="4.5999999999999996"/>
    <n v="7"/>
    <s v="Monthly"/>
  </r>
  <r>
    <s v="EVS04378"/>
    <n v="-33.825088000000001"/>
    <n v="151.27618200000001"/>
    <s v="2472 Sydney Ave"/>
    <s v=" Sydney"/>
    <s v="Australia"/>
    <s v="Australia"/>
    <s v="Australia"/>
    <s v="DC Fast Charger"/>
    <n v="0.12"/>
    <s v="6:00-22:00"/>
    <s v="6:00-22:00"/>
    <d v="1899-12-30T16:04:48"/>
    <n v="12.92"/>
    <n v="96"/>
    <x v="0"/>
    <x v="0"/>
    <s v="Type 2, CHAdeMO"/>
    <n v="2023"/>
    <s v="No"/>
    <n v="3.6"/>
    <n v="10"/>
    <s v="Quarterly"/>
  </r>
  <r>
    <s v="EVS04381"/>
    <n v="-71.725578999999996"/>
    <n v="82.174903"/>
    <s v="381 Random Rd"/>
    <s v="Error"/>
    <s v="Error"/>
    <s v="Error"/>
    <s v="Error"/>
    <s v="DC Fast Charger"/>
    <n v="0.45"/>
    <s v="9:00-18:00"/>
    <s v="9:00-18:00"/>
    <d v="1899-12-30T08:52:48"/>
    <n v="4.41"/>
    <n v="26"/>
    <x v="0"/>
    <x v="3"/>
    <s v="CHAdeMO"/>
    <n v="2019"/>
    <s v="Yes"/>
    <n v="3.4"/>
    <n v="9"/>
    <s v="Annually"/>
  </r>
  <r>
    <s v="EVS04383"/>
    <n v="55.736497999999997"/>
    <n v="37.616858999999998"/>
    <s v="9423 Moscow Ave"/>
    <s v=" Moscow"/>
    <s v="Russia"/>
    <s v="Russia"/>
    <s v="Europe"/>
    <s v="DC Fast Charger"/>
    <n v="0.25"/>
    <s v="6:00-22:00"/>
    <s v="6:00-22:00"/>
    <d v="1899-12-30T16:04:48"/>
    <n v="19.559999999999999"/>
    <n v="94"/>
    <x v="2"/>
    <x v="1"/>
    <s v="CCS"/>
    <n v="2016"/>
    <s v="Yes"/>
    <n v="4"/>
    <n v="1"/>
    <s v="Annually"/>
  </r>
  <r>
    <s v="EVS04384"/>
    <n v="-33.726199999999999"/>
    <n v="151.25221199999999"/>
    <s v="3847 Sydney Ave"/>
    <s v=" Sydney"/>
    <s v="Australia"/>
    <s v="Australia"/>
    <s v="Australia"/>
    <s v="DC Fast Charger"/>
    <n v="0.28000000000000003"/>
    <s v="6:00-22:00"/>
    <s v="6:00-22:00"/>
    <d v="1899-12-30T16:04:48"/>
    <n v="4.1399999999999997"/>
    <n v="28"/>
    <x v="4"/>
    <x v="1"/>
    <s v="Type 2, CCS"/>
    <n v="2014"/>
    <s v="No"/>
    <n v="3.4"/>
    <n v="8"/>
    <s v="Quarterly"/>
  </r>
  <r>
    <s v="EVS04385"/>
    <n v="52.577314999999999"/>
    <n v="13.425287000000001"/>
    <s v="1301 Berlin Ave"/>
    <s v=" Berlin"/>
    <s v="Germany"/>
    <s v="Germany"/>
    <s v="Europe"/>
    <s v="DC Fast Charger"/>
    <n v="0.39"/>
    <s v="6:00-22:00"/>
    <s v="6:00-22:00"/>
    <d v="1899-12-30T16:04:48"/>
    <n v="2.69"/>
    <n v="92"/>
    <x v="2"/>
    <x v="0"/>
    <s v="Tesla, CCS"/>
    <n v="2015"/>
    <s v="Yes"/>
    <n v="3.8"/>
    <n v="8"/>
    <s v="Quarterly"/>
  </r>
  <r>
    <s v="EVS04389"/>
    <n v="-33.758859999999999"/>
    <n v="151.21016499999999"/>
    <s v="9313 Sydney Ave"/>
    <s v=" Sydney"/>
    <s v="Australia"/>
    <s v="Australia"/>
    <s v="Australia"/>
    <s v="DC Fast Charger"/>
    <n v="0.14000000000000001"/>
    <s v="6:00-22:00"/>
    <s v="6:00-22:00"/>
    <d v="1899-12-30T16:04:48"/>
    <n v="5.91"/>
    <n v="86"/>
    <x v="1"/>
    <x v="0"/>
    <s v="CHAdeMO, Tesla"/>
    <n v="2022"/>
    <s v="No"/>
    <n v="3.6"/>
    <n v="3"/>
    <s v="Quarterly"/>
  </r>
  <r>
    <s v="EVS04390"/>
    <n v="55.819083999999997"/>
    <n v="37.567292000000002"/>
    <s v="2277 Moscow Ave"/>
    <s v=" Moscow"/>
    <s v="Russia"/>
    <s v="Russia"/>
    <s v="Europe"/>
    <s v="DC Fast Charger"/>
    <n v="0.16"/>
    <d v="2025-07-24T00:00:00"/>
    <s v="9.00-21.00"/>
    <d v="1900-01-11T00:00:00"/>
    <n v="8.44"/>
    <n v="70"/>
    <x v="3"/>
    <x v="1"/>
    <s v="CHAdeMO"/>
    <n v="2013"/>
    <s v="Yes"/>
    <n v="3.5"/>
    <n v="7"/>
    <s v="Annually"/>
  </r>
  <r>
    <s v="EVS04392"/>
    <n v="13.72099"/>
    <n v="100.59554300000001"/>
    <s v="5476 Bangkok Ave"/>
    <s v=" Bangkok"/>
    <s v="Thailand"/>
    <s v="Thailand"/>
    <s v="Asia"/>
    <s v="DC Fast Charger"/>
    <n v="0.3"/>
    <d v="2025-07-24T00:00:00"/>
    <s v="9.00-21.00"/>
    <d v="1900-01-11T00:00:00"/>
    <n v="19.34"/>
    <n v="76"/>
    <x v="1"/>
    <x v="1"/>
    <s v="Type 2"/>
    <n v="2019"/>
    <s v="No"/>
    <n v="4.7"/>
    <n v="9"/>
    <s v="Monthly"/>
  </r>
  <r>
    <s v="EVS04394"/>
    <n v="19.1815"/>
    <n v="72.802390000000003"/>
    <s v="5630 Mumbai Ave"/>
    <s v=" Mumbai"/>
    <s v="India"/>
    <s v="India"/>
    <s v="Asia"/>
    <s v="DC Fast Charger"/>
    <n v="0.15"/>
    <s v="9:00-18:00"/>
    <s v="9:00-18:00"/>
    <d v="1899-12-30T08:52:48"/>
    <n v="12.9"/>
    <n v="32"/>
    <x v="3"/>
    <x v="0"/>
    <s v="CCS"/>
    <n v="2010"/>
    <s v="No"/>
    <n v="3.8"/>
    <n v="5"/>
    <s v="Annually"/>
  </r>
  <r>
    <s v="EVS04398"/>
    <n v="-23.667719999999999"/>
    <n v="-46.658737000000002"/>
    <s v="1011 SÃ£o Paulo Ave"/>
    <s v=" SÃ£o Paulo"/>
    <s v="Brazil"/>
    <s v="Brazil"/>
    <s v="South America"/>
    <s v="DC Fast Charger"/>
    <n v="0.44"/>
    <s v="9:00-18:00"/>
    <s v="9:00-18:00"/>
    <d v="1899-12-30T08:52:48"/>
    <n v="10.92"/>
    <n v="19"/>
    <x v="2"/>
    <x v="1"/>
    <s v="CHAdeMO, Type 2"/>
    <n v="2013"/>
    <s v="No"/>
    <n v="3.2"/>
    <n v="1"/>
    <s v="Monthly"/>
  </r>
  <r>
    <s v="EVS04399"/>
    <n v="55.842281999999997"/>
    <n v="37.695459"/>
    <s v="5559 Moscow Ave"/>
    <s v=" Moscow"/>
    <s v="Russia"/>
    <s v="Russia"/>
    <s v="Europe"/>
    <s v="DC Fast Charger"/>
    <n v="0.1"/>
    <d v="2025-07-24T00:00:00"/>
    <s v="9.00-21.00"/>
    <d v="1900-01-11T00:00:00"/>
    <n v="19.95"/>
    <n v="55"/>
    <x v="1"/>
    <x v="0"/>
    <s v="CHAdeMO, Type 2"/>
    <n v="2016"/>
    <s v="No"/>
    <n v="3.7"/>
    <n v="3"/>
    <s v="Monthly"/>
  </r>
  <r>
    <s v="EVS04402"/>
    <n v="-33.799649000000002"/>
    <n v="151.25486599999999"/>
    <s v="8869 Sydney Ave"/>
    <s v=" Sydney"/>
    <s v="Australia"/>
    <s v="Australia"/>
    <s v="Australia"/>
    <s v="DC Fast Charger"/>
    <n v="0.11"/>
    <s v="6:00-22:00"/>
    <s v="6:00-22:00"/>
    <d v="1899-12-30T16:04:48"/>
    <n v="11.72"/>
    <n v="38"/>
    <x v="0"/>
    <x v="3"/>
    <s v="CCS"/>
    <n v="2011"/>
    <s v="Yes"/>
    <n v="4.0999999999999996"/>
    <n v="4"/>
    <s v="Quarterly"/>
  </r>
  <r>
    <s v="EVS04403"/>
    <n v="13.832336"/>
    <n v="100.498287"/>
    <s v="8874 Bangkok Ave"/>
    <s v=" Bangkok"/>
    <s v="Thailand"/>
    <s v="Thailand"/>
    <s v="Asia"/>
    <s v="DC Fast Charger"/>
    <n v="0.47"/>
    <s v="9:00-18:00"/>
    <s v="9:00-18:00"/>
    <d v="1899-12-30T08:52:48"/>
    <n v="2.58"/>
    <n v="16"/>
    <x v="0"/>
    <x v="3"/>
    <s v="CCS"/>
    <n v="2014"/>
    <s v="No"/>
    <n v="3.5"/>
    <n v="1"/>
    <s v="Annually"/>
  </r>
  <r>
    <s v="EVS04404"/>
    <n v="37.768002000000003"/>
    <n v="-122.41227000000001"/>
    <s v="3641 San Francisco Ave"/>
    <s v=" San Francisco"/>
    <s v="United States"/>
    <s v="United States"/>
    <s v="North America"/>
    <s v="DC Fast Charger"/>
    <n v="0.22"/>
    <d v="2025-07-24T00:00:00"/>
    <s v="9.00-21.00"/>
    <d v="1900-01-11T00:00:00"/>
    <n v="7.14"/>
    <n v="61"/>
    <x v="1"/>
    <x v="3"/>
    <s v="CCS"/>
    <n v="2012"/>
    <s v="No"/>
    <n v="3"/>
    <n v="6"/>
    <s v="Annually"/>
  </r>
  <r>
    <s v="EVS04406"/>
    <n v="37.727409000000002"/>
    <n v="-122.471391"/>
    <s v="355 San Francisco Ave"/>
    <s v=" San Francisco"/>
    <s v="United States"/>
    <s v="United States"/>
    <s v="North America"/>
    <s v="DC Fast Charger"/>
    <n v="0.4"/>
    <s v="9:00-18:00"/>
    <s v="9:00-18:00"/>
    <d v="1899-12-30T08:52:48"/>
    <n v="2.94"/>
    <n v="62"/>
    <x v="3"/>
    <x v="2"/>
    <s v="CCS, CHAdeMO"/>
    <n v="2019"/>
    <s v="No"/>
    <n v="3.4"/>
    <n v="9"/>
    <s v="Annually"/>
  </r>
  <r>
    <s v="EVS04410"/>
    <n v="55.886426"/>
    <n v="37.546889"/>
    <s v="3849 Moscow Ave"/>
    <s v=" Moscow"/>
    <s v="Russia"/>
    <s v="Russia"/>
    <s v="Europe"/>
    <s v="DC Fast Charger"/>
    <n v="0.28999999999999998"/>
    <d v="2025-07-24T00:00:00"/>
    <s v="9.00-21.00"/>
    <d v="1900-01-11T00:00:00"/>
    <n v="19.170000000000002"/>
    <n v="30"/>
    <x v="0"/>
    <x v="2"/>
    <s v="CCS"/>
    <n v="2020"/>
    <s v="Yes"/>
    <n v="4.9000000000000004"/>
    <n v="3"/>
    <s v="Quarterly"/>
  </r>
  <r>
    <s v="EVS04412"/>
    <n v="-23.631402999999999"/>
    <n v="-46.546860000000002"/>
    <s v="7085 SÃ£o Paulo Ave"/>
    <s v=" SÃ£o Paulo"/>
    <s v="Brazil"/>
    <s v="Brazil"/>
    <s v="South America"/>
    <s v="DC Fast Charger"/>
    <n v="0.23"/>
    <s v="9:00-18:00"/>
    <s v="9:00-18:00"/>
    <d v="1899-12-30T08:52:48"/>
    <n v="12.66"/>
    <n v="54"/>
    <x v="3"/>
    <x v="2"/>
    <s v="Tesla, CHAdeMO"/>
    <n v="2022"/>
    <s v="No"/>
    <n v="3.6"/>
    <n v="6"/>
    <s v="Quarterly"/>
  </r>
  <r>
    <s v="EVS04419"/>
    <n v="55.795285"/>
    <n v="37.519677999999999"/>
    <s v="7297 Moscow Ave"/>
    <s v=" Moscow"/>
    <s v="Russia"/>
    <s v="Russia"/>
    <s v="Europe"/>
    <s v="DC Fast Charger"/>
    <n v="0.26"/>
    <d v="2025-07-24T00:00:00"/>
    <s v="9.00-21.00"/>
    <d v="1900-01-11T00:00:00"/>
    <n v="2.11"/>
    <n v="86"/>
    <x v="2"/>
    <x v="1"/>
    <s v="Type 2"/>
    <n v="2016"/>
    <s v="Yes"/>
    <n v="4.5999999999999996"/>
    <n v="7"/>
    <s v="Monthly"/>
  </r>
  <r>
    <s v="EVS04423"/>
    <n v="19.131661999999999"/>
    <n v="72.823909"/>
    <s v="8999 Mumbai Ave"/>
    <s v=" Mumbai"/>
    <s v="India"/>
    <s v="India"/>
    <s v="Asia"/>
    <s v="DC Fast Charger"/>
    <n v="0.28999999999999998"/>
    <d v="2025-07-24T00:00:00"/>
    <s v="9.00-21.00"/>
    <d v="1900-01-11T00:00:00"/>
    <n v="19.18"/>
    <n v="54"/>
    <x v="0"/>
    <x v="0"/>
    <s v="Type 2"/>
    <n v="2013"/>
    <s v="No"/>
    <n v="4.4000000000000004"/>
    <n v="3"/>
    <s v="Annually"/>
  </r>
  <r>
    <s v="EVS04424"/>
    <n v="37.695844000000001"/>
    <n v="126.967544"/>
    <s v="2207 Seoul Ave"/>
    <s v=" Seoul"/>
    <s v="South Korea"/>
    <s v="South Korea"/>
    <s v="Asia"/>
    <s v="DC Fast Charger"/>
    <n v="0.33"/>
    <s v="6:00-22:00"/>
    <s v="6:00-22:00"/>
    <d v="1899-12-30T16:04:48"/>
    <n v="16.47"/>
    <n v="12"/>
    <x v="3"/>
    <x v="0"/>
    <s v="Type 2, Tesla"/>
    <n v="2013"/>
    <s v="No"/>
    <n v="3.1"/>
    <n v="3"/>
    <s v="Quarterly"/>
  </r>
  <r>
    <s v="EVS04425"/>
    <n v="55.704441000000003"/>
    <n v="37.699257000000003"/>
    <s v="8267 Moscow Ave"/>
    <s v=" Moscow"/>
    <s v="Russia"/>
    <s v="Russia"/>
    <s v="Europe"/>
    <s v="DC Fast Charger"/>
    <n v="0.34"/>
    <s v="6:00-22:00"/>
    <s v="6:00-22:00"/>
    <d v="1899-12-30T16:04:48"/>
    <n v="13.6"/>
    <n v="75"/>
    <x v="3"/>
    <x v="1"/>
    <s v="CHAdeMO, Tesla"/>
    <n v="2022"/>
    <s v="No"/>
    <n v="4.0999999999999996"/>
    <n v="6"/>
    <s v="Annually"/>
  </r>
  <r>
    <s v="EVS04427"/>
    <n v="-33.782412000000001"/>
    <n v="18.455368"/>
    <s v="4861 Cape Town Ave"/>
    <s v=" Cape Town"/>
    <s v="South Africa"/>
    <s v="South Africa"/>
    <s v="Africa"/>
    <s v="DC Fast Charger"/>
    <n v="0.35"/>
    <s v="6:00-22:00"/>
    <s v="6:00-22:00"/>
    <d v="1899-12-30T16:04:48"/>
    <n v="0.9"/>
    <n v="87"/>
    <x v="3"/>
    <x v="0"/>
    <s v="Type 2"/>
    <n v="2023"/>
    <s v="No"/>
    <n v="4.2"/>
    <n v="9"/>
    <s v="Monthly"/>
  </r>
  <r>
    <s v="EVS04428"/>
    <n v="34.054716999999997"/>
    <n v="-118.30490899999999"/>
    <s v="6850 Los Angeles Ave"/>
    <s v=" Los Angeles"/>
    <s v="United States"/>
    <s v="United States"/>
    <s v="North America"/>
    <s v="DC Fast Charger"/>
    <n v="0.36"/>
    <s v="9:00-18:00"/>
    <s v="9:00-18:00"/>
    <d v="1899-12-30T08:52:48"/>
    <n v="11.12"/>
    <n v="70"/>
    <x v="3"/>
    <x v="1"/>
    <s v="Tesla, Type 2"/>
    <n v="2019"/>
    <s v="Yes"/>
    <n v="3.4"/>
    <n v="4"/>
    <s v="Quarterly"/>
  </r>
  <r>
    <s v="EVS04431"/>
    <n v="-56.230404"/>
    <n v="81.655989000000005"/>
    <s v="9060 Random Rd"/>
    <s v="Error"/>
    <s v="Error"/>
    <s v="Error"/>
    <s v="Error"/>
    <s v="DC Fast Charger"/>
    <n v="0.45"/>
    <s v="6:00-22:00"/>
    <s v="6:00-22:00"/>
    <d v="1899-12-30T16:04:48"/>
    <n v="19.420000000000002"/>
    <n v="100"/>
    <x v="2"/>
    <x v="3"/>
    <s v="CHAdeMO"/>
    <n v="2015"/>
    <s v="No"/>
    <n v="4.4000000000000004"/>
    <n v="6"/>
    <s v="Annually"/>
  </r>
  <r>
    <s v="EVS04432"/>
    <n v="43.673524999999998"/>
    <n v="-79.387801999999994"/>
    <s v="7311 Toronto Ave"/>
    <s v=" Toronto"/>
    <s v="Canada"/>
    <s v="Canada"/>
    <s v="North America"/>
    <s v="DC Fast Charger"/>
    <n v="0.13"/>
    <s v="9:00-18:00"/>
    <s v="9:00-18:00"/>
    <d v="1899-12-30T08:52:48"/>
    <n v="15.17"/>
    <n v="70"/>
    <x v="4"/>
    <x v="1"/>
    <s v="Tesla, CCS"/>
    <n v="2016"/>
    <s v="No"/>
    <n v="3.9"/>
    <n v="9"/>
    <s v="Quarterly"/>
  </r>
  <r>
    <s v="EVS04434"/>
    <n v="13.817761000000001"/>
    <n v="100.428144"/>
    <s v="9696 Bangkok Ave"/>
    <s v=" Bangkok"/>
    <s v="Thailand"/>
    <s v="Thailand"/>
    <s v="Asia"/>
    <s v="DC Fast Charger"/>
    <n v="0.28999999999999998"/>
    <s v="6:00-22:00"/>
    <s v="6:00-22:00"/>
    <d v="1899-12-30T16:04:48"/>
    <n v="18.8"/>
    <n v="64"/>
    <x v="0"/>
    <x v="2"/>
    <s v="Type 2"/>
    <n v="2018"/>
    <s v="No"/>
    <n v="3.6"/>
    <n v="6"/>
    <s v="Monthly"/>
  </r>
  <r>
    <s v="EVS04435"/>
    <n v="19.011559999999999"/>
    <n v="72.913337999999996"/>
    <s v="5291 Mumbai Ave"/>
    <s v=" Mumbai"/>
    <s v="India"/>
    <s v="India"/>
    <s v="Asia"/>
    <s v="DC Fast Charger"/>
    <n v="0.21"/>
    <s v="9:00-18:00"/>
    <s v="9:00-18:00"/>
    <d v="1899-12-30T08:52:48"/>
    <n v="0.56999999999999995"/>
    <n v="95"/>
    <x v="0"/>
    <x v="3"/>
    <s v="Type 2"/>
    <n v="2022"/>
    <s v="Yes"/>
    <n v="4.9000000000000004"/>
    <n v="2"/>
    <s v="Quarterly"/>
  </r>
  <r>
    <s v="EVS04436"/>
    <n v="19.519247"/>
    <n v="-99.094785000000002"/>
    <s v="6585 Mexico City Ave"/>
    <s v=" Mexico City"/>
    <s v="Mexico"/>
    <s v="Mexico"/>
    <s v="North America"/>
    <s v="DC Fast Charger"/>
    <n v="0.45"/>
    <s v="6:00-22:00"/>
    <s v="6:00-22:00"/>
    <d v="1899-12-30T16:04:48"/>
    <n v="10.49"/>
    <n v="12"/>
    <x v="4"/>
    <x v="2"/>
    <s v="Tesla"/>
    <n v="2017"/>
    <s v="Yes"/>
    <n v="4"/>
    <n v="7"/>
    <s v="Monthly"/>
  </r>
  <r>
    <s v="EVS04438"/>
    <n v="18.920642999999998"/>
    <n v="72.825344000000001"/>
    <s v="8335 Mumbai Ave"/>
    <s v=" Mumbai"/>
    <s v="India"/>
    <s v="India"/>
    <s v="Asia"/>
    <s v="DC Fast Charger"/>
    <n v="0.23"/>
    <s v="9:00-18:00"/>
    <s v="9:00-18:00"/>
    <d v="1899-12-30T08:52:48"/>
    <n v="11.3"/>
    <n v="89"/>
    <x v="1"/>
    <x v="1"/>
    <s v="Tesla, Type 2"/>
    <n v="2015"/>
    <s v="No"/>
    <n v="3.1"/>
    <n v="8"/>
    <s v="Annually"/>
  </r>
  <r>
    <s v="EVS04449"/>
    <n v="34.072716999999997"/>
    <n v="-118.235067"/>
    <s v="5594 Los Angeles Ave"/>
    <s v=" Los Angeles"/>
    <s v="United States"/>
    <s v="United States"/>
    <s v="North America"/>
    <s v="DC Fast Charger"/>
    <n v="0.27"/>
    <s v="6:00-22:00"/>
    <s v="6:00-22:00"/>
    <d v="1899-12-30T16:04:48"/>
    <n v="2.58"/>
    <n v="64"/>
    <x v="0"/>
    <x v="1"/>
    <s v="Tesla"/>
    <n v="2019"/>
    <s v="Yes"/>
    <n v="3.7"/>
    <n v="2"/>
    <s v="Annually"/>
  </r>
  <r>
    <s v="EVS04450"/>
    <n v="39.869114000000003"/>
    <n v="116.27569699999999"/>
    <s v="4663 Beijing Ave"/>
    <s v=" Beijing"/>
    <s v="China"/>
    <s v="China"/>
    <s v="Asia"/>
    <s v="DC Fast Charger"/>
    <n v="0.48"/>
    <s v="6:00-22:00"/>
    <s v="6:00-22:00"/>
    <d v="1899-12-30T16:04:48"/>
    <n v="7.63"/>
    <n v="32"/>
    <x v="0"/>
    <x v="0"/>
    <s v="Type 2, Tesla"/>
    <n v="2014"/>
    <s v="Yes"/>
    <n v="4"/>
    <n v="2"/>
    <s v="Quarterly"/>
  </r>
  <r>
    <s v="EVS04453"/>
    <n v="39.910403000000002"/>
    <n v="116.22857399999999"/>
    <s v="3268 Beijing Ave"/>
    <s v=" Beijing"/>
    <s v="China"/>
    <s v="China"/>
    <s v="Asia"/>
    <s v="DC Fast Charger"/>
    <n v="0.42"/>
    <s v="9:00-18:00"/>
    <s v="9:00-18:00"/>
    <d v="1899-12-30T08:52:48"/>
    <n v="17.66"/>
    <n v="79"/>
    <x v="3"/>
    <x v="1"/>
    <s v="CHAdeMO, Tesla"/>
    <n v="2019"/>
    <s v="Yes"/>
    <n v="4.0999999999999996"/>
    <n v="10"/>
    <s v="Annually"/>
  </r>
  <r>
    <s v="EVS04456"/>
    <n v="-23.521058"/>
    <n v="-46.613906999999998"/>
    <s v="5817 SÃ£o Paulo Ave"/>
    <s v=" SÃ£o Paulo"/>
    <s v="Brazil"/>
    <s v="Brazil"/>
    <s v="South America"/>
    <s v="DC Fast Charger"/>
    <n v="0.37"/>
    <d v="2025-07-24T00:00:00"/>
    <s v="9.00-21.00"/>
    <d v="1900-01-11T00:00:00"/>
    <n v="18.03"/>
    <n v="19"/>
    <x v="2"/>
    <x v="0"/>
    <s v="Tesla, CCS"/>
    <n v="2012"/>
    <s v="No"/>
    <n v="4.5999999999999996"/>
    <n v="5"/>
    <s v="Annually"/>
  </r>
  <r>
    <s v="EVS04458"/>
    <n v="37.831457999999998"/>
    <n v="-122.439161"/>
    <s v="7514 San Francisco Ave"/>
    <s v=" San Francisco"/>
    <s v="United States"/>
    <s v="United States"/>
    <s v="North America"/>
    <s v="DC Fast Charger"/>
    <n v="0.1"/>
    <d v="2025-07-24T00:00:00"/>
    <s v="9.00-21.00"/>
    <d v="1900-01-11T00:00:00"/>
    <n v="2.66"/>
    <n v="57"/>
    <x v="0"/>
    <x v="3"/>
    <s v="Type 2"/>
    <n v="2016"/>
    <s v="Yes"/>
    <n v="4.5999999999999996"/>
    <n v="5"/>
    <s v="Annually"/>
  </r>
  <r>
    <s v="EVS04472"/>
    <n v="39.911168000000004"/>
    <n v="116.376746"/>
    <s v="3511 Beijing Ave"/>
    <s v=" Beijing"/>
    <s v="China"/>
    <s v="China"/>
    <s v="Asia"/>
    <s v="DC Fast Charger"/>
    <n v="0.11"/>
    <s v="6:00-22:00"/>
    <s v="6:00-22:00"/>
    <d v="1899-12-30T16:04:48"/>
    <n v="12.09"/>
    <n v="82"/>
    <x v="0"/>
    <x v="1"/>
    <s v="Tesla"/>
    <n v="2017"/>
    <s v="No"/>
    <n v="4.5999999999999996"/>
    <n v="7"/>
    <s v="Annually"/>
  </r>
  <r>
    <s v="EVS04474"/>
    <n v="18.970243"/>
    <n v="72.821804999999998"/>
    <s v="7406 Mumbai Ave"/>
    <s v=" Mumbai"/>
    <s v="India"/>
    <s v="India"/>
    <s v="Asia"/>
    <s v="DC Fast Charger"/>
    <n v="0.2"/>
    <s v="6:00-22:00"/>
    <s v="6:00-22:00"/>
    <d v="1899-12-30T16:04:48"/>
    <n v="7.29"/>
    <n v="77"/>
    <x v="2"/>
    <x v="1"/>
    <s v="CCS"/>
    <n v="2018"/>
    <s v="No"/>
    <n v="5"/>
    <n v="6"/>
    <s v="Annually"/>
  </r>
  <r>
    <s v="EVS04475"/>
    <n v="37.712375999999999"/>
    <n v="-122.36638600000001"/>
    <s v="8592 San Francisco Ave"/>
    <s v=" San Francisco"/>
    <s v="United States"/>
    <s v="United States"/>
    <s v="North America"/>
    <s v="DC Fast Charger"/>
    <n v="0.38"/>
    <d v="2025-07-24T00:00:00"/>
    <s v="9.00-21.00"/>
    <d v="1900-01-11T00:00:00"/>
    <n v="4.25"/>
    <n v="67"/>
    <x v="1"/>
    <x v="0"/>
    <s v="CCS"/>
    <n v="2017"/>
    <s v="No"/>
    <n v="4.0999999999999996"/>
    <n v="4"/>
    <s v="Annually"/>
  </r>
  <r>
    <s v="EVS04476"/>
    <n v="37.764654"/>
    <n v="-122.45542399999999"/>
    <s v="8394 San Francisco Ave"/>
    <s v=" San Francisco"/>
    <s v="United States"/>
    <s v="United States"/>
    <s v="North America"/>
    <s v="DC Fast Charger"/>
    <n v="0.32"/>
    <s v="6:00-22:00"/>
    <s v="6:00-22:00"/>
    <d v="1899-12-30T16:04:48"/>
    <n v="4.16"/>
    <n v="15"/>
    <x v="2"/>
    <x v="2"/>
    <s v="CCS"/>
    <n v="2020"/>
    <s v="No"/>
    <n v="3.4"/>
    <n v="9"/>
    <s v="Annually"/>
  </r>
  <r>
    <s v="EVS04480"/>
    <n v="37.843221"/>
    <n v="-122.438782"/>
    <s v="5696 San Francisco Ave"/>
    <s v=" San Francisco"/>
    <s v="United States"/>
    <s v="United States"/>
    <s v="North America"/>
    <s v="DC Fast Charger"/>
    <n v="0.49"/>
    <s v="6:00-22:00"/>
    <s v="6:00-22:00"/>
    <d v="1899-12-30T16:04:48"/>
    <n v="15.26"/>
    <n v="38"/>
    <x v="0"/>
    <x v="2"/>
    <s v="Tesla"/>
    <n v="2020"/>
    <s v="Yes"/>
    <n v="3.7"/>
    <n v="6"/>
    <s v="Monthly"/>
  </r>
  <r>
    <s v="EVS04482"/>
    <n v="37.589655"/>
    <n v="126.931096"/>
    <s v="5627 Seoul Ave"/>
    <s v=" Seoul"/>
    <s v="South Korea"/>
    <s v="South Korea"/>
    <s v="Asia"/>
    <s v="DC Fast Charger"/>
    <n v="0.4"/>
    <s v="6:00-22:00"/>
    <s v="6:00-22:00"/>
    <d v="1899-12-30T16:04:48"/>
    <n v="5.93"/>
    <n v="52"/>
    <x v="4"/>
    <x v="2"/>
    <s v="Type 2, Tesla"/>
    <n v="2021"/>
    <s v="Yes"/>
    <n v="4.9000000000000004"/>
    <n v="5"/>
    <s v="Annually"/>
  </r>
  <r>
    <s v="EVS04483"/>
    <n v="-23.672142999999998"/>
    <n v="-46.585351000000003"/>
    <s v="6185 SÃ£o Paulo Ave"/>
    <s v=" SÃ£o Paulo"/>
    <s v="Brazil"/>
    <s v="Brazil"/>
    <s v="South America"/>
    <s v="DC Fast Charger"/>
    <n v="0.22"/>
    <s v="6:00-22:00"/>
    <s v="6:00-22:00"/>
    <d v="1899-12-30T16:04:48"/>
    <n v="0.89"/>
    <n v="49"/>
    <x v="3"/>
    <x v="1"/>
    <s v="CCS"/>
    <n v="2018"/>
    <s v="Yes"/>
    <n v="4.5999999999999996"/>
    <n v="6"/>
    <s v="Quarterly"/>
  </r>
  <r>
    <s v="EVS04492"/>
    <n v="37.834860999999997"/>
    <n v="-122.38703"/>
    <s v="9497 San Francisco Ave"/>
    <s v=" San Francisco"/>
    <s v="United States"/>
    <s v="United States"/>
    <s v="North America"/>
    <s v="DC Fast Charger"/>
    <n v="0.38"/>
    <d v="2025-07-24T00:00:00"/>
    <s v="9.00-21.00"/>
    <d v="1900-01-11T00:00:00"/>
    <n v="8.89"/>
    <n v="30"/>
    <x v="2"/>
    <x v="0"/>
    <s v="CHAdeMO, CCS"/>
    <n v="2019"/>
    <s v="Yes"/>
    <n v="5"/>
    <n v="8"/>
    <s v="Quarterly"/>
  </r>
  <r>
    <s v="EVS04493"/>
    <n v="-33.706699999999998"/>
    <n v="18.480720000000002"/>
    <s v="621 Cape Town Ave"/>
    <s v=" Cape Town"/>
    <s v="South Africa"/>
    <s v="South Africa"/>
    <s v="Africa"/>
    <s v="DC Fast Charger"/>
    <n v="0.42"/>
    <s v="6:00-22:00"/>
    <s v="6:00-22:00"/>
    <d v="1899-12-30T16:04:48"/>
    <n v="13.61"/>
    <n v="56"/>
    <x v="4"/>
    <x v="2"/>
    <s v="CHAdeMO, Type 2"/>
    <n v="2020"/>
    <s v="Yes"/>
    <n v="3.5"/>
    <n v="5"/>
    <s v="Monthly"/>
  </r>
  <r>
    <s v="EVS04498"/>
    <n v="41.971902999999998"/>
    <n v="-87.771373999999994"/>
    <s v="3374 Chicago Ave"/>
    <s v=" Chicago"/>
    <s v="United States"/>
    <s v="United States"/>
    <s v="North America"/>
    <s v="DC Fast Charger"/>
    <n v="0.21"/>
    <s v="6:00-22:00"/>
    <s v="6:00-22:00"/>
    <d v="1899-12-30T16:04:48"/>
    <n v="2.8"/>
    <n v="16"/>
    <x v="0"/>
    <x v="3"/>
    <s v="Type 2, Tesla"/>
    <n v="2019"/>
    <s v="Yes"/>
    <n v="3"/>
    <n v="6"/>
    <s v="Quarterly"/>
  </r>
  <r>
    <s v="EVS04499"/>
    <n v="19.477184999999999"/>
    <n v="-99.167480999999995"/>
    <s v="8089 Mexico City Ave"/>
    <s v=" Mexico City"/>
    <s v="Mexico"/>
    <s v="Mexico"/>
    <s v="North America"/>
    <s v="DC Fast Charger"/>
    <n v="0.33"/>
    <d v="2025-07-24T00:00:00"/>
    <s v="9.00-21.00"/>
    <d v="1900-01-11T00:00:00"/>
    <n v="13.23"/>
    <n v="62"/>
    <x v="0"/>
    <x v="1"/>
    <s v="Type 2, Tesla"/>
    <n v="2020"/>
    <s v="No"/>
    <n v="3.7"/>
    <n v="4"/>
    <s v="Quarterly"/>
  </r>
  <r>
    <s v="EVS04507"/>
    <n v="43.646039999999999"/>
    <n v="-79.345197999999996"/>
    <s v="1282 Toronto Ave"/>
    <s v=" Toronto"/>
    <s v="Canada"/>
    <s v="Canada"/>
    <s v="North America"/>
    <s v="DC Fast Charger"/>
    <n v="0.39"/>
    <d v="2025-07-24T00:00:00"/>
    <s v="9.00-21.00"/>
    <d v="1900-01-11T00:00:00"/>
    <n v="4.5999999999999996"/>
    <n v="54"/>
    <x v="2"/>
    <x v="3"/>
    <s v="CCS, Type 2"/>
    <n v="2014"/>
    <s v="No"/>
    <n v="3.5"/>
    <n v="5"/>
    <s v="Monthly"/>
  </r>
  <r>
    <s v="EVS04508"/>
    <n v="37.851154000000001"/>
    <n v="-122.432354"/>
    <s v="3142 San Francisco Ave"/>
    <s v=" San Francisco"/>
    <s v="United States"/>
    <s v="United States"/>
    <s v="North America"/>
    <s v="DC Fast Charger"/>
    <n v="0.3"/>
    <s v="6:00-22:00"/>
    <s v="6:00-22:00"/>
    <d v="1899-12-30T16:04:48"/>
    <n v="14.84"/>
    <n v="70"/>
    <x v="3"/>
    <x v="0"/>
    <s v="CCS"/>
    <n v="2020"/>
    <s v="No"/>
    <n v="3.6"/>
    <n v="1"/>
    <s v="Monthly"/>
  </r>
  <r>
    <s v="EVS04514"/>
    <n v="43.611845000000002"/>
    <n v="-79.330174"/>
    <s v="1593 Toronto Ave"/>
    <s v=" Toronto"/>
    <s v="Canada"/>
    <s v="Canada"/>
    <s v="North America"/>
    <s v="DC Fast Charger"/>
    <n v="0.35"/>
    <d v="2025-07-24T00:00:00"/>
    <s v="9.00-21.00"/>
    <d v="1900-01-11T00:00:00"/>
    <n v="19.48"/>
    <n v="98"/>
    <x v="0"/>
    <x v="0"/>
    <s v="Type 2, CHAdeMO"/>
    <n v="2019"/>
    <s v="Yes"/>
    <n v="4"/>
    <n v="5"/>
    <s v="Monthly"/>
  </r>
  <r>
    <s v="EVS04518"/>
    <n v="-33.705359000000001"/>
    <n v="18.582999999999998"/>
    <s v="3712 Cape Town Ave"/>
    <s v=" Cape Town"/>
    <s v="South Africa"/>
    <s v="South Africa"/>
    <s v="Africa"/>
    <s v="DC Fast Charger"/>
    <n v="0.4"/>
    <s v="6:00-22:00"/>
    <s v="6:00-22:00"/>
    <d v="1899-12-30T16:04:48"/>
    <n v="4.75"/>
    <n v="61"/>
    <x v="2"/>
    <x v="3"/>
    <s v="Type 2"/>
    <n v="2023"/>
    <s v="No"/>
    <n v="4.3"/>
    <n v="4"/>
    <s v="Annually"/>
  </r>
  <r>
    <s v="EVS04520"/>
    <n v="37.8035"/>
    <n v="-122.475707"/>
    <s v="1199 San Francisco Ave"/>
    <s v=" San Francisco"/>
    <s v="United States"/>
    <s v="United States"/>
    <s v="North America"/>
    <s v="DC Fast Charger"/>
    <n v="0.38"/>
    <s v="9:00-18:00"/>
    <s v="9:00-18:00"/>
    <d v="1899-12-30T08:52:48"/>
    <n v="10.77"/>
    <n v="98"/>
    <x v="2"/>
    <x v="0"/>
    <s v="Type 2, CHAdeMO"/>
    <n v="2022"/>
    <s v="Yes"/>
    <n v="3.1"/>
    <n v="5"/>
    <s v="Annually"/>
  </r>
  <r>
    <s v="EVS04526"/>
    <n v="41.820687999999997"/>
    <n v="-87.620887999999994"/>
    <s v="565 Chicago Ave"/>
    <s v=" Chicago"/>
    <s v="United States"/>
    <s v="United States"/>
    <s v="North America"/>
    <s v="DC Fast Charger"/>
    <n v="0.14000000000000001"/>
    <d v="2025-07-24T00:00:00"/>
    <s v="9.00-21.00"/>
    <d v="1900-01-11T00:00:00"/>
    <n v="15.33"/>
    <n v="76"/>
    <x v="0"/>
    <x v="0"/>
    <s v="CCS"/>
    <n v="2018"/>
    <s v="Yes"/>
    <n v="3.6"/>
    <n v="1"/>
    <s v="Monthly"/>
  </r>
  <r>
    <s v="EVS04527"/>
    <n v="55.816504000000002"/>
    <n v="37.694513999999998"/>
    <s v="53 Moscow Ave"/>
    <s v=" Moscow"/>
    <s v="Russia"/>
    <s v="Russia"/>
    <s v="Europe"/>
    <s v="DC Fast Charger"/>
    <n v="0.37"/>
    <s v="6:00-22:00"/>
    <s v="6:00-22:00"/>
    <d v="1899-12-30T16:04:48"/>
    <n v="2.98"/>
    <n v="80"/>
    <x v="2"/>
    <x v="3"/>
    <s v="CHAdeMO"/>
    <n v="2012"/>
    <s v="Yes"/>
    <n v="3.8"/>
    <n v="4"/>
    <s v="Annually"/>
  </r>
  <r>
    <s v="EVS04536"/>
    <n v="37.661920000000002"/>
    <n v="126.973018"/>
    <s v="7572 Seoul Ave"/>
    <s v=" Seoul"/>
    <s v="South Korea"/>
    <s v="South Korea"/>
    <s v="Asia"/>
    <s v="DC Fast Charger"/>
    <n v="0.31"/>
    <s v="6:00-22:00"/>
    <s v="6:00-22:00"/>
    <d v="1899-12-30T16:04:48"/>
    <n v="7.07"/>
    <n v="46"/>
    <x v="4"/>
    <x v="1"/>
    <s v="Tesla, CCS"/>
    <n v="2016"/>
    <s v="No"/>
    <n v="4.0999999999999996"/>
    <n v="1"/>
    <s v="Quarterly"/>
  </r>
  <r>
    <s v="EVS04537"/>
    <n v="34.131262999999997"/>
    <n v="-118.23000500000001"/>
    <s v="4540 Los Angeles Ave"/>
    <s v=" Los Angeles"/>
    <s v="United States"/>
    <s v="United States"/>
    <s v="North America"/>
    <s v="DC Fast Charger"/>
    <n v="0.32"/>
    <s v="6:00-22:00"/>
    <s v="6:00-22:00"/>
    <d v="1899-12-30T16:04:48"/>
    <n v="18.11"/>
    <n v="83"/>
    <x v="1"/>
    <x v="2"/>
    <s v="Tesla, CCS"/>
    <n v="2019"/>
    <s v="Yes"/>
    <n v="3.5"/>
    <n v="4"/>
    <s v="Monthly"/>
  </r>
  <r>
    <s v="EVS04545"/>
    <n v="37.733472999999996"/>
    <n v="-122.31362799999999"/>
    <s v="273 San Francisco Ave"/>
    <s v=" San Francisco"/>
    <s v="United States"/>
    <s v="United States"/>
    <s v="North America"/>
    <s v="DC Fast Charger"/>
    <n v="0.38"/>
    <s v="9:00-18:00"/>
    <s v="9:00-18:00"/>
    <d v="1899-12-30T08:52:48"/>
    <n v="11.16"/>
    <n v="43"/>
    <x v="4"/>
    <x v="0"/>
    <s v="CCS, CHAdeMO"/>
    <n v="2010"/>
    <s v="Yes"/>
    <n v="3.3"/>
    <n v="1"/>
    <s v="Monthly"/>
  </r>
  <r>
    <s v="EVS04550"/>
    <n v="52.545909000000002"/>
    <n v="13.380366"/>
    <s v="8120 Berlin Ave"/>
    <s v=" Berlin"/>
    <s v="Germany"/>
    <s v="Germany"/>
    <s v="Europe"/>
    <s v="DC Fast Charger"/>
    <n v="0.17"/>
    <s v="6:00-22:00"/>
    <s v="6:00-22:00"/>
    <d v="1899-12-30T16:04:48"/>
    <n v="5.8"/>
    <n v="90"/>
    <x v="3"/>
    <x v="2"/>
    <s v="CCS"/>
    <n v="2010"/>
    <s v="Yes"/>
    <n v="4.2"/>
    <n v="7"/>
    <s v="Quarterly"/>
  </r>
  <r>
    <s v="EVS04552"/>
    <n v="39.873815"/>
    <n v="116.201605"/>
    <s v="3200 Beijing Ave"/>
    <s v=" Beijing"/>
    <s v="China"/>
    <s v="China"/>
    <s v="Asia"/>
    <s v="DC Fast Charger"/>
    <n v="0.27"/>
    <s v="6:00-22:00"/>
    <s v="6:00-22:00"/>
    <d v="1899-12-30T16:04:48"/>
    <n v="1.77"/>
    <n v="93"/>
    <x v="4"/>
    <x v="3"/>
    <s v="Tesla"/>
    <n v="2013"/>
    <s v="No"/>
    <n v="4.8"/>
    <n v="4"/>
    <s v="Monthly"/>
  </r>
  <r>
    <s v="EVS04553"/>
    <n v="41.866202999999999"/>
    <n v="-87.757718999999994"/>
    <s v="4171 Chicago Ave"/>
    <s v=" Chicago"/>
    <s v="United States"/>
    <s v="United States"/>
    <s v="North America"/>
    <s v="DC Fast Charger"/>
    <n v="0.45"/>
    <d v="2025-07-24T00:00:00"/>
    <s v="9.00-21.00"/>
    <d v="1900-01-11T00:00:00"/>
    <n v="14.3"/>
    <n v="45"/>
    <x v="1"/>
    <x v="3"/>
    <s v="CHAdeMO, Type 2"/>
    <n v="2011"/>
    <s v="Yes"/>
    <n v="3.8"/>
    <n v="9"/>
    <s v="Monthly"/>
  </r>
  <r>
    <s v="EVS04556"/>
    <n v="55.795819000000002"/>
    <n v="37.514876999999998"/>
    <s v="1051 Moscow Ave"/>
    <s v=" Moscow"/>
    <s v="Russia"/>
    <s v="Russia"/>
    <s v="Europe"/>
    <s v="DC Fast Charger"/>
    <n v="0.45"/>
    <s v="6:00-22:00"/>
    <s v="6:00-22:00"/>
    <d v="1899-12-30T16:04:48"/>
    <n v="18.260000000000002"/>
    <n v="31"/>
    <x v="1"/>
    <x v="2"/>
    <s v="Tesla, Type 2"/>
    <n v="2022"/>
    <s v="Yes"/>
    <n v="4.0999999999999996"/>
    <n v="6"/>
    <s v="Annually"/>
  </r>
  <r>
    <s v="EVS04563"/>
    <n v="34.193581000000002"/>
    <n v="-118.272261"/>
    <s v="6207 Los Angeles Ave"/>
    <s v=" Los Angeles"/>
    <s v="United States"/>
    <s v="United States"/>
    <s v="North America"/>
    <s v="DC Fast Charger"/>
    <n v="0.49"/>
    <d v="2025-07-24T00:00:00"/>
    <s v="9.00-21.00"/>
    <d v="1900-01-11T00:00:00"/>
    <n v="1.39"/>
    <n v="54"/>
    <x v="3"/>
    <x v="2"/>
    <s v="Type 2, CCS"/>
    <n v="2019"/>
    <s v="Yes"/>
    <n v="4.7"/>
    <n v="9"/>
    <s v="Quarterly"/>
  </r>
  <r>
    <s v="EVS04567"/>
    <n v="19.456264999999998"/>
    <n v="-99.045039000000003"/>
    <s v="8064 Mexico City Ave"/>
    <s v=" Mexico City"/>
    <s v="Mexico"/>
    <s v="Mexico"/>
    <s v="North America"/>
    <s v="DC Fast Charger"/>
    <n v="0.32"/>
    <s v="6:00-22:00"/>
    <s v="6:00-22:00"/>
    <d v="1899-12-30T16:04:48"/>
    <n v="15.25"/>
    <n v="75"/>
    <x v="2"/>
    <x v="3"/>
    <s v="CHAdeMO"/>
    <n v="2010"/>
    <s v="No"/>
    <n v="3.9"/>
    <n v="1"/>
    <s v="Quarterly"/>
  </r>
  <r>
    <s v="EVS04569"/>
    <n v="-33.729100000000003"/>
    <n v="18.533078"/>
    <s v="5007 Cape Town Ave"/>
    <s v=" Cape Town"/>
    <s v="South Africa"/>
    <s v="South Africa"/>
    <s v="Africa"/>
    <s v="DC Fast Charger"/>
    <n v="0.3"/>
    <d v="2025-07-24T00:00:00"/>
    <s v="9.00-21.00"/>
    <d v="1900-01-11T00:00:00"/>
    <n v="6.23"/>
    <n v="51"/>
    <x v="0"/>
    <x v="2"/>
    <s v="CHAdeMO, Tesla"/>
    <n v="2022"/>
    <s v="Yes"/>
    <n v="3.3"/>
    <n v="4"/>
    <s v="Monthly"/>
  </r>
  <r>
    <s v="EVS04571"/>
    <n v="-69.429250999999994"/>
    <n v="-1.035228"/>
    <s v="3169 Random Rd"/>
    <s v="Not Found"/>
    <s v="Not Found"/>
    <s v="Not Found"/>
    <s v="Not Found"/>
    <s v="DC Fast Charger"/>
    <n v="0.14000000000000001"/>
    <s v="6:00-22:00"/>
    <s v="6:00-22:00"/>
    <d v="1899-12-30T16:04:48"/>
    <n v="5.62"/>
    <n v="60"/>
    <x v="3"/>
    <x v="1"/>
    <s v="CHAdeMO"/>
    <n v="2013"/>
    <s v="Yes"/>
    <n v="4.4000000000000004"/>
    <n v="6"/>
    <s v="Quarterly"/>
  </r>
  <r>
    <s v="EVS04572"/>
    <n v="34.065759"/>
    <n v="-118.271242"/>
    <s v="3569 Los Angeles Ave"/>
    <s v=" Los Angeles"/>
    <s v="United States"/>
    <s v="United States"/>
    <s v="North America"/>
    <s v="DC Fast Charger"/>
    <n v="0.46"/>
    <s v="6:00-22:00"/>
    <s v="6:00-22:00"/>
    <d v="1899-12-30T16:04:48"/>
    <n v="11.44"/>
    <n v="26"/>
    <x v="2"/>
    <x v="1"/>
    <s v="CCS"/>
    <n v="2023"/>
    <s v="Yes"/>
    <n v="4.0999999999999996"/>
    <n v="10"/>
    <s v="Quarterly"/>
  </r>
  <r>
    <s v="EVS04574"/>
    <n v="34.071013000000001"/>
    <n v="-118.26213799999999"/>
    <s v="6714 Los Angeles Ave"/>
    <s v=" Los Angeles"/>
    <s v="United States"/>
    <s v="United States"/>
    <s v="North America"/>
    <s v="DC Fast Charger"/>
    <n v="0.37"/>
    <d v="2025-07-24T00:00:00"/>
    <s v="9.00-21.00"/>
    <d v="1900-01-11T00:00:00"/>
    <n v="1.87"/>
    <n v="70"/>
    <x v="0"/>
    <x v="0"/>
    <s v="Type 2, Tesla"/>
    <n v="2020"/>
    <s v="No"/>
    <n v="3.9"/>
    <n v="3"/>
    <s v="Annually"/>
  </r>
  <r>
    <s v="EVS04575"/>
    <n v="18.924759999999999"/>
    <n v="72.841821999999993"/>
    <s v="8808 Mumbai Ave"/>
    <s v=" Mumbai"/>
    <s v="India"/>
    <s v="India"/>
    <s v="Asia"/>
    <s v="DC Fast Charger"/>
    <n v="0.2"/>
    <s v="9:00-18:00"/>
    <s v="9:00-18:00"/>
    <d v="1899-12-30T08:52:48"/>
    <n v="18.04"/>
    <n v="90"/>
    <x v="2"/>
    <x v="2"/>
    <s v="CCS"/>
    <n v="2016"/>
    <s v="No"/>
    <n v="4.9000000000000004"/>
    <n v="2"/>
    <s v="Monthly"/>
  </r>
  <r>
    <s v="EVS04579"/>
    <n v="-33.813392"/>
    <n v="18.579167999999999"/>
    <s v="8104 Cape Town Ave"/>
    <s v=" Cape Town"/>
    <s v="South Africa"/>
    <s v="South Africa"/>
    <s v="Africa"/>
    <s v="DC Fast Charger"/>
    <n v="0.36"/>
    <s v="6:00-22:00"/>
    <s v="6:00-22:00"/>
    <d v="1899-12-30T16:04:48"/>
    <n v="12.13"/>
    <n v="67"/>
    <x v="2"/>
    <x v="1"/>
    <s v="CHAdeMO, CCS"/>
    <n v="2015"/>
    <s v="Yes"/>
    <n v="4.7"/>
    <n v="2"/>
    <s v="Quarterly"/>
  </r>
  <r>
    <s v="EVS04581"/>
    <n v="89.464534"/>
    <n v="-133.778727"/>
    <s v="8158 Random Rd"/>
    <s v="Not Found"/>
    <s v="Not Found"/>
    <s v="Not Found"/>
    <s v="Not Found"/>
    <s v="DC Fast Charger"/>
    <n v="0.17"/>
    <s v="9:00-18:00"/>
    <s v="9:00-18:00"/>
    <d v="1899-12-30T08:52:48"/>
    <n v="12.35"/>
    <n v="40"/>
    <x v="1"/>
    <x v="0"/>
    <s v="Tesla"/>
    <n v="2022"/>
    <s v="Yes"/>
    <n v="3.7"/>
    <n v="10"/>
    <s v="Quarterly"/>
  </r>
  <r>
    <s v="EVS04583"/>
    <n v="37.842695999999997"/>
    <n v="-122.343098"/>
    <s v="3212 San Francisco Ave"/>
    <s v=" San Francisco"/>
    <s v="United States"/>
    <s v="United States"/>
    <s v="North America"/>
    <s v="DC Fast Charger"/>
    <n v="0.28000000000000003"/>
    <s v="9:00-18:00"/>
    <s v="9:00-18:00"/>
    <d v="1899-12-30T08:52:48"/>
    <n v="2.2999999999999998"/>
    <n v="71"/>
    <x v="4"/>
    <x v="2"/>
    <s v="CCS"/>
    <n v="2021"/>
    <s v="No"/>
    <n v="4.5999999999999996"/>
    <n v="9"/>
    <s v="Monthly"/>
  </r>
  <r>
    <s v="EVS04585"/>
    <n v="34.199997000000003"/>
    <n v="-118.21781799999999"/>
    <s v="4950 Los Angeles Ave"/>
    <s v=" Los Angeles"/>
    <s v="United States"/>
    <s v="United States"/>
    <s v="North America"/>
    <s v="DC Fast Charger"/>
    <n v="0.31"/>
    <s v="6:00-22:00"/>
    <s v="6:00-22:00"/>
    <d v="1899-12-30T16:04:48"/>
    <n v="1.71"/>
    <n v="77"/>
    <x v="1"/>
    <x v="0"/>
    <s v="CCS, CHAdeMO"/>
    <n v="2010"/>
    <s v="Yes"/>
    <n v="3.8"/>
    <n v="5"/>
    <s v="Quarterly"/>
  </r>
  <r>
    <s v="EVS04587"/>
    <n v="19.526451999999999"/>
    <n v="-99.138300000000001"/>
    <s v="986 Mexico City Ave"/>
    <s v=" Mexico City"/>
    <s v="Mexico"/>
    <s v="Mexico"/>
    <s v="North America"/>
    <s v="DC Fast Charger"/>
    <n v="0.4"/>
    <d v="2025-07-24T00:00:00"/>
    <s v="9.00-21.00"/>
    <d v="1900-01-11T00:00:00"/>
    <n v="3.98"/>
    <n v="68"/>
    <x v="4"/>
    <x v="1"/>
    <s v="Tesla"/>
    <n v="2012"/>
    <s v="Yes"/>
    <n v="4.4000000000000004"/>
    <n v="5"/>
    <s v="Annually"/>
  </r>
  <r>
    <s v="EVS04589"/>
    <n v="-33.884830000000001"/>
    <n v="18.408885000000001"/>
    <s v="5004 Cape Town Ave"/>
    <s v=" Cape Town"/>
    <s v="South Africa"/>
    <s v="South Africa"/>
    <s v="Africa"/>
    <s v="DC Fast Charger"/>
    <n v="0.34"/>
    <s v="9:00-18:00"/>
    <s v="9:00-18:00"/>
    <d v="1899-12-30T08:52:48"/>
    <n v="6.68"/>
    <n v="17"/>
    <x v="3"/>
    <x v="0"/>
    <s v="CCS"/>
    <n v="2015"/>
    <s v="Yes"/>
    <n v="3.6"/>
    <n v="4"/>
    <s v="Monthly"/>
  </r>
  <r>
    <s v="EVS04602"/>
    <n v="-23.543513000000001"/>
    <n v="-46.616112999999999"/>
    <s v="8449 SÃ£o Paulo Ave"/>
    <s v=" SÃ£o Paulo"/>
    <s v="Brazil"/>
    <s v="Brazil"/>
    <s v="South America"/>
    <s v="DC Fast Charger"/>
    <n v="0.33"/>
    <d v="2025-07-24T00:00:00"/>
    <s v="9.00-21.00"/>
    <d v="1900-01-11T00:00:00"/>
    <n v="18.97"/>
    <n v="21"/>
    <x v="3"/>
    <x v="2"/>
    <s v="Tesla"/>
    <n v="2011"/>
    <s v="Yes"/>
    <n v="4.5999999999999996"/>
    <n v="1"/>
    <s v="Quarterly"/>
  </r>
  <r>
    <s v="EVS04610"/>
    <n v="25.317264999999999"/>
    <n v="55.377710999999998"/>
    <s v="577 Dubai Ave"/>
    <s v=" Dubai"/>
    <s v="United Arab Emirates"/>
    <s v="United Arab Emirates"/>
    <s v="Asia"/>
    <s v="DC Fast Charger"/>
    <n v="0.14000000000000001"/>
    <d v="2025-07-24T00:00:00"/>
    <s v="9.00-21.00"/>
    <d v="1900-01-11T00:00:00"/>
    <n v="7.5"/>
    <n v="39"/>
    <x v="0"/>
    <x v="3"/>
    <s v="Tesla, CCS"/>
    <n v="2015"/>
    <s v="No"/>
    <n v="3.7"/>
    <n v="1"/>
    <s v="Annually"/>
  </r>
  <r>
    <s v="EVS04621"/>
    <n v="-53.098100000000002"/>
    <n v="81.621955999999997"/>
    <s v="8758 Random Rd"/>
    <s v="Error"/>
    <s v="Error"/>
    <s v="Error"/>
    <s v="Error"/>
    <s v="DC Fast Charger"/>
    <n v="0.14000000000000001"/>
    <s v="9:00-18:00"/>
    <s v="9:00-18:00"/>
    <d v="1899-12-30T08:52:48"/>
    <n v="10.85"/>
    <n v="39"/>
    <x v="4"/>
    <x v="1"/>
    <s v="Type 2"/>
    <n v="2023"/>
    <s v="No"/>
    <n v="5"/>
    <n v="2"/>
    <s v="Annually"/>
  </r>
  <r>
    <s v="EVS04622"/>
    <n v="13.841089"/>
    <n v="100.565794"/>
    <s v="8397 Bangkok Ave"/>
    <s v=" Bangkok"/>
    <s v="Thailand"/>
    <s v="Thailand"/>
    <s v="Asia"/>
    <s v="DC Fast Charger"/>
    <n v="0.41"/>
    <s v="9:00-18:00"/>
    <s v="9:00-18:00"/>
    <d v="1899-12-30T08:52:48"/>
    <n v="1.8"/>
    <n v="47"/>
    <x v="1"/>
    <x v="1"/>
    <s v="CCS"/>
    <n v="2020"/>
    <s v="No"/>
    <n v="3"/>
    <n v="6"/>
    <s v="Quarterly"/>
  </r>
  <r>
    <s v="EVS04627"/>
    <n v="37.658003000000001"/>
    <n v="126.90093299999999"/>
    <s v="3840 Seoul Ave"/>
    <s v=" Seoul"/>
    <s v="South Korea"/>
    <s v="South Korea"/>
    <s v="Asia"/>
    <s v="DC Fast Charger"/>
    <n v="0.32"/>
    <s v="6:00-22:00"/>
    <s v="6:00-22:00"/>
    <d v="1899-12-30T16:04:48"/>
    <n v="13.08"/>
    <n v="91"/>
    <x v="0"/>
    <x v="1"/>
    <s v="Type 2, CCS"/>
    <n v="2020"/>
    <s v="No"/>
    <n v="4.7"/>
    <n v="10"/>
    <s v="Monthly"/>
  </r>
  <r>
    <s v="EVS04629"/>
    <n v="-33.765537000000002"/>
    <n v="151.26798700000001"/>
    <s v="1883 Sydney Ave"/>
    <s v=" Sydney"/>
    <s v="Australia"/>
    <s v="Australia"/>
    <s v="Australia"/>
    <s v="DC Fast Charger"/>
    <n v="0.5"/>
    <s v="9:00-18:00"/>
    <s v="9:00-18:00"/>
    <d v="1899-12-30T08:52:48"/>
    <n v="12.36"/>
    <n v="15"/>
    <x v="1"/>
    <x v="0"/>
    <s v="Type 2"/>
    <n v="2022"/>
    <s v="No"/>
    <n v="3.4"/>
    <n v="7"/>
    <s v="Annually"/>
  </r>
  <r>
    <s v="EVS04632"/>
    <n v="37.632983000000003"/>
    <n v="126.984053"/>
    <s v="6939 Seoul Ave"/>
    <s v=" Seoul"/>
    <s v="South Korea"/>
    <s v="South Korea"/>
    <s v="Asia"/>
    <s v="DC Fast Charger"/>
    <n v="0.46"/>
    <d v="2025-07-24T00:00:00"/>
    <s v="9.00-21.00"/>
    <d v="1900-01-11T00:00:00"/>
    <n v="8.91"/>
    <n v="17"/>
    <x v="1"/>
    <x v="1"/>
    <s v="CHAdeMO"/>
    <n v="2017"/>
    <s v="Yes"/>
    <n v="4.8"/>
    <n v="7"/>
    <s v="Quarterly"/>
  </r>
  <r>
    <s v="EVS04633"/>
    <n v="39.935938999999998"/>
    <n v="116.20790700000001"/>
    <s v="7180 Beijing Ave"/>
    <s v=" Beijing"/>
    <s v="China"/>
    <s v="China"/>
    <s v="Asia"/>
    <s v="DC Fast Charger"/>
    <n v="0.17"/>
    <s v="9:00-18:00"/>
    <s v="9:00-18:00"/>
    <d v="1899-12-30T08:52:48"/>
    <n v="15.24"/>
    <n v="98"/>
    <x v="2"/>
    <x v="3"/>
    <s v="Type 2, CCS"/>
    <n v="2010"/>
    <s v="Yes"/>
    <n v="4.0999999999999996"/>
    <n v="2"/>
    <s v="Monthly"/>
  </r>
  <r>
    <s v="EVS04634"/>
    <n v="43.604292000000001"/>
    <n v="-79.477057000000002"/>
    <s v="9804 Toronto Ave"/>
    <s v=" Toronto"/>
    <s v="Canada"/>
    <s v="Canada"/>
    <s v="North America"/>
    <s v="DC Fast Charger"/>
    <n v="0.11"/>
    <d v="2025-07-24T00:00:00"/>
    <s v="9.00-21.00"/>
    <d v="1900-01-11T00:00:00"/>
    <n v="14.59"/>
    <n v="94"/>
    <x v="1"/>
    <x v="1"/>
    <s v="Type 2, Tesla"/>
    <n v="2011"/>
    <s v="Yes"/>
    <n v="4"/>
    <n v="4"/>
    <s v="Monthly"/>
  </r>
  <r>
    <s v="EVS04636"/>
    <n v="43.733047999999997"/>
    <n v="-79.460808"/>
    <s v="9573 Toronto Ave"/>
    <s v=" Toronto"/>
    <s v="Canada"/>
    <s v="Canada"/>
    <s v="North America"/>
    <s v="DC Fast Charger"/>
    <n v="0.14000000000000001"/>
    <d v="2025-07-24T00:00:00"/>
    <s v="9.00-21.00"/>
    <d v="1900-01-11T00:00:00"/>
    <n v="13.66"/>
    <n v="48"/>
    <x v="2"/>
    <x v="0"/>
    <s v="Tesla, CCS"/>
    <n v="2022"/>
    <s v="Yes"/>
    <n v="3.7"/>
    <n v="3"/>
    <s v="Quarterly"/>
  </r>
  <r>
    <s v="EVS04642"/>
    <n v="-33.716704999999997"/>
    <n v="151.355761"/>
    <s v="8225 Sydney Ave"/>
    <s v=" Sydney"/>
    <s v="Australia"/>
    <s v="Australia"/>
    <s v="Australia"/>
    <s v="DC Fast Charger"/>
    <n v="0.26"/>
    <s v="9:00-18:00"/>
    <s v="9:00-18:00"/>
    <d v="1899-12-30T08:52:48"/>
    <n v="12.9"/>
    <n v="51"/>
    <x v="3"/>
    <x v="1"/>
    <s v="Type 2, CHAdeMO"/>
    <n v="2019"/>
    <s v="Yes"/>
    <n v="4.3"/>
    <n v="4"/>
    <s v="Quarterly"/>
  </r>
  <r>
    <s v="EVS04643"/>
    <n v="52.582670999999998"/>
    <n v="13.478146000000001"/>
    <s v="2560 Berlin Ave"/>
    <s v=" Berlin"/>
    <s v="Germany"/>
    <s v="Germany"/>
    <s v="Europe"/>
    <s v="DC Fast Charger"/>
    <n v="0.28000000000000003"/>
    <s v="9:00-18:00"/>
    <s v="9:00-18:00"/>
    <d v="1899-12-30T08:52:48"/>
    <n v="12.58"/>
    <n v="64"/>
    <x v="4"/>
    <x v="1"/>
    <s v="Tesla, CHAdeMO"/>
    <n v="2018"/>
    <s v="No"/>
    <n v="3.6"/>
    <n v="4"/>
    <s v="Quarterly"/>
  </r>
  <r>
    <s v="EVS04645"/>
    <n v="-33.866701999999997"/>
    <n v="18.584578"/>
    <s v="5325 Cape Town Ave"/>
    <s v=" Cape Town"/>
    <s v="South Africa"/>
    <s v="South Africa"/>
    <s v="Africa"/>
    <s v="DC Fast Charger"/>
    <n v="0.18"/>
    <s v="6:00-22:00"/>
    <s v="6:00-22:00"/>
    <d v="1899-12-30T16:04:48"/>
    <n v="4.49"/>
    <n v="93"/>
    <x v="4"/>
    <x v="2"/>
    <s v="CHAdeMO, Tesla"/>
    <n v="2022"/>
    <s v="No"/>
    <n v="3.5"/>
    <n v="6"/>
    <s v="Monthly"/>
  </r>
  <r>
    <s v="EVS04649"/>
    <n v="43.799826000000003"/>
    <n v="-79.414638999999994"/>
    <s v="9658 Toronto Ave"/>
    <s v=" Toronto"/>
    <s v="Canada"/>
    <s v="Canada"/>
    <s v="North America"/>
    <s v="DC Fast Charger"/>
    <n v="0.16"/>
    <s v="6:00-22:00"/>
    <s v="6:00-22:00"/>
    <d v="1899-12-30T16:04:48"/>
    <n v="17.690000000000001"/>
    <n v="100"/>
    <x v="4"/>
    <x v="2"/>
    <s v="CCS"/>
    <n v="2019"/>
    <s v="Yes"/>
    <n v="3.4"/>
    <n v="5"/>
    <s v="Monthly"/>
  </r>
  <r>
    <s v="EVS04650"/>
    <n v="34.169513000000002"/>
    <n v="-118.22223"/>
    <s v="5133 Los Angeles Ave"/>
    <s v=" Los Angeles"/>
    <s v="United States"/>
    <s v="United States"/>
    <s v="North America"/>
    <s v="DC Fast Charger"/>
    <n v="0.11"/>
    <s v="6:00-22:00"/>
    <s v="6:00-22:00"/>
    <d v="1899-12-30T16:04:48"/>
    <n v="13.81"/>
    <n v="18"/>
    <x v="4"/>
    <x v="3"/>
    <s v="CHAdeMO"/>
    <n v="2010"/>
    <s v="No"/>
    <n v="3.9"/>
    <n v="1"/>
    <s v="Annually"/>
  </r>
  <r>
    <s v="EVS04653"/>
    <n v="18.983751999999999"/>
    <n v="72.981482999999997"/>
    <s v="2486 Mumbai Ave"/>
    <s v=" Mumbai"/>
    <s v="India"/>
    <s v="India"/>
    <s v="Asia"/>
    <s v="DC Fast Charger"/>
    <n v="0.13"/>
    <s v="6:00-22:00"/>
    <s v="6:00-22:00"/>
    <d v="1899-12-30T16:04:48"/>
    <n v="3.02"/>
    <n v="72"/>
    <x v="3"/>
    <x v="2"/>
    <s v="CHAdeMO"/>
    <n v="2020"/>
    <s v="No"/>
    <n v="4.7"/>
    <n v="4"/>
    <s v="Monthly"/>
  </r>
  <r>
    <s v="EVS04656"/>
    <n v="37.849649999999997"/>
    <n v="-122.47639700000001"/>
    <s v="9157 San Francisco Ave"/>
    <s v=" San Francisco"/>
    <s v="United States"/>
    <s v="United States"/>
    <s v="North America"/>
    <s v="DC Fast Charger"/>
    <n v="0.11"/>
    <d v="2025-07-24T00:00:00"/>
    <s v="9.00-21.00"/>
    <d v="1900-01-11T00:00:00"/>
    <n v="14.71"/>
    <n v="78"/>
    <x v="3"/>
    <x v="0"/>
    <s v="CCS, Type 2"/>
    <n v="2013"/>
    <s v="Yes"/>
    <n v="4.4000000000000004"/>
    <n v="10"/>
    <s v="Annually"/>
  </r>
  <r>
    <s v="EVS04659"/>
    <n v="52.595945"/>
    <n v="13.384549"/>
    <s v="4857 Berlin Ave"/>
    <s v=" Berlin"/>
    <s v="Germany"/>
    <s v="Germany"/>
    <s v="Europe"/>
    <s v="DC Fast Charger"/>
    <n v="0.22"/>
    <s v="9:00-18:00"/>
    <s v="9:00-18:00"/>
    <d v="1899-12-30T08:52:48"/>
    <n v="5.07"/>
    <n v="21"/>
    <x v="2"/>
    <x v="1"/>
    <s v="CHAdeMO"/>
    <n v="2023"/>
    <s v="Yes"/>
    <n v="3.4"/>
    <n v="6"/>
    <s v="Monthly"/>
  </r>
  <r>
    <s v="EVS04661"/>
    <n v="-22.224218"/>
    <n v="66.952681999999996"/>
    <s v="8976 Random Rd"/>
    <s v="Error"/>
    <s v="Error"/>
    <s v="Error"/>
    <s v="Error"/>
    <s v="DC Fast Charger"/>
    <n v="0.12"/>
    <d v="2025-07-24T00:00:00"/>
    <s v="9.00-21.00"/>
    <d v="1900-01-11T00:00:00"/>
    <n v="9.17"/>
    <n v="48"/>
    <x v="0"/>
    <x v="1"/>
    <s v="CHAdeMO"/>
    <n v="2015"/>
    <s v="Yes"/>
    <n v="3.3"/>
    <n v="7"/>
    <s v="Quarterly"/>
  </r>
  <r>
    <s v="EVS04662"/>
    <n v="43.739632"/>
    <n v="-79.469948000000002"/>
    <s v="9457 Toronto Ave"/>
    <s v=" Toronto"/>
    <s v="Canada"/>
    <s v="Canada"/>
    <s v="North America"/>
    <s v="DC Fast Charger"/>
    <n v="0.17"/>
    <s v="9:00-18:00"/>
    <s v="9:00-18:00"/>
    <d v="1899-12-30T08:52:48"/>
    <n v="11.7"/>
    <n v="52"/>
    <x v="1"/>
    <x v="2"/>
    <s v="CCS"/>
    <n v="2011"/>
    <s v="No"/>
    <n v="4.3"/>
    <n v="2"/>
    <s v="Quarterly"/>
  </r>
  <r>
    <s v="EVS04663"/>
    <n v="43.757632999999998"/>
    <n v="-79.478522999999996"/>
    <s v="9982 Toronto Ave"/>
    <s v=" Toronto"/>
    <s v="Canada"/>
    <s v="Canada"/>
    <s v="North America"/>
    <s v="DC Fast Charger"/>
    <n v="0.17"/>
    <s v="6:00-22:00"/>
    <s v="6:00-22:00"/>
    <d v="1899-12-30T16:04:48"/>
    <n v="19.39"/>
    <n v="25"/>
    <x v="1"/>
    <x v="2"/>
    <s v="CCS, Tesla"/>
    <n v="2023"/>
    <s v="Yes"/>
    <n v="4.9000000000000004"/>
    <n v="2"/>
    <s v="Monthly"/>
  </r>
  <r>
    <s v="EVS04664"/>
    <n v="39.970385"/>
    <n v="116.200397"/>
    <s v="2908 Beijing Ave"/>
    <s v=" Beijing"/>
    <s v="China"/>
    <s v="China"/>
    <s v="Asia"/>
    <s v="DC Fast Charger"/>
    <n v="0.33"/>
    <s v="9:00-18:00"/>
    <s v="9:00-18:00"/>
    <d v="1899-12-30T08:52:48"/>
    <n v="14.95"/>
    <n v="87"/>
    <x v="1"/>
    <x v="1"/>
    <s v="CHAdeMO"/>
    <n v="2021"/>
    <s v="Yes"/>
    <n v="4.5999999999999996"/>
    <n v="9"/>
    <s v="Quarterly"/>
  </r>
  <r>
    <s v="EVS04666"/>
    <n v="41.834741999999999"/>
    <n v="-87.667168000000004"/>
    <s v="1254 Chicago Ave"/>
    <s v=" Chicago"/>
    <s v="United States"/>
    <s v="United States"/>
    <s v="North America"/>
    <s v="DC Fast Charger"/>
    <n v="0.25"/>
    <d v="2025-07-24T00:00:00"/>
    <s v="9.00-21.00"/>
    <d v="1900-01-11T00:00:00"/>
    <n v="11.46"/>
    <n v="62"/>
    <x v="0"/>
    <x v="1"/>
    <s v="Tesla, Type 2"/>
    <n v="2010"/>
    <s v="No"/>
    <n v="4.2"/>
    <n v="8"/>
    <s v="Quarterly"/>
  </r>
  <r>
    <s v="EVS04667"/>
    <n v="19.513673000000001"/>
    <n v="-99.132604000000001"/>
    <s v="9113 Mexico City Ave"/>
    <s v=" Mexico City"/>
    <s v="Mexico"/>
    <s v="Mexico"/>
    <s v="North America"/>
    <s v="DC Fast Charger"/>
    <n v="0.42"/>
    <s v="9:00-18:00"/>
    <s v="9:00-18:00"/>
    <d v="1899-12-30T08:52:48"/>
    <n v="10.76"/>
    <n v="40"/>
    <x v="1"/>
    <x v="1"/>
    <s v="CCS, Type 2"/>
    <n v="2023"/>
    <s v="Yes"/>
    <n v="3.1"/>
    <n v="6"/>
    <s v="Quarterly"/>
  </r>
  <r>
    <s v="EVS04670"/>
    <n v="19.488859000000001"/>
    <n v="-99.005762000000004"/>
    <s v="7492 Mexico City Ave"/>
    <s v=" Mexico City"/>
    <s v="Mexico"/>
    <s v="Mexico"/>
    <s v="North America"/>
    <s v="DC Fast Charger"/>
    <n v="0.48"/>
    <d v="2025-07-24T00:00:00"/>
    <s v="9.00-21.00"/>
    <d v="1900-01-11T00:00:00"/>
    <n v="10.86"/>
    <n v="48"/>
    <x v="3"/>
    <x v="1"/>
    <s v="CHAdeMO, CCS"/>
    <n v="2012"/>
    <s v="No"/>
    <n v="3.4"/>
    <n v="7"/>
    <s v="Annually"/>
  </r>
  <r>
    <s v="EVS04673"/>
    <n v="13.826776000000001"/>
    <n v="100.538732"/>
    <s v="2186 Bangkok Ave"/>
    <s v=" Bangkok"/>
    <s v="Thailand"/>
    <s v="Thailand"/>
    <s v="Asia"/>
    <s v="DC Fast Charger"/>
    <n v="0.28999999999999998"/>
    <d v="2025-07-24T00:00:00"/>
    <s v="9.00-21.00"/>
    <d v="1900-01-11T00:00:00"/>
    <n v="1.82"/>
    <n v="62"/>
    <x v="4"/>
    <x v="0"/>
    <s v="Tesla, CCS"/>
    <n v="2011"/>
    <s v="Yes"/>
    <n v="3.3"/>
    <n v="3"/>
    <s v="Quarterly"/>
  </r>
  <r>
    <s v="EVS04678"/>
    <n v="43.699115999999997"/>
    <n v="-79.494860000000003"/>
    <s v="9765 Toronto Ave"/>
    <s v=" Toronto"/>
    <s v="Canada"/>
    <s v="Canada"/>
    <s v="North America"/>
    <s v="DC Fast Charger"/>
    <n v="0.41"/>
    <s v="9:00-18:00"/>
    <s v="9:00-18:00"/>
    <d v="1899-12-30T08:52:48"/>
    <n v="5.24"/>
    <n v="56"/>
    <x v="4"/>
    <x v="2"/>
    <s v="CCS, CHAdeMO"/>
    <n v="2017"/>
    <s v="No"/>
    <n v="4.0999999999999996"/>
    <n v="9"/>
    <s v="Quarterly"/>
  </r>
  <r>
    <s v="EVS04679"/>
    <n v="25.264588"/>
    <n v="55.273769000000001"/>
    <s v="9372 Dubai Ave"/>
    <s v=" Dubai"/>
    <s v="United Arab Emirates"/>
    <s v="United Arab Emirates"/>
    <s v="Asia"/>
    <s v="DC Fast Charger"/>
    <n v="0.21"/>
    <s v="6:00-22:00"/>
    <s v="6:00-22:00"/>
    <d v="1899-12-30T16:04:48"/>
    <n v="7.11"/>
    <n v="32"/>
    <x v="1"/>
    <x v="0"/>
    <s v="CHAdeMO"/>
    <n v="2023"/>
    <s v="Yes"/>
    <n v="4.7"/>
    <n v="4"/>
    <s v="Annually"/>
  </r>
  <r>
    <s v="EVS04680"/>
    <n v="43.774638000000003"/>
    <n v="-79.393378999999996"/>
    <s v="207 Toronto Ave"/>
    <s v=" Toronto"/>
    <s v="Canada"/>
    <s v="Canada"/>
    <s v="North America"/>
    <s v="DC Fast Charger"/>
    <n v="0.35"/>
    <d v="2025-07-24T00:00:00"/>
    <s v="9.00-21.00"/>
    <d v="1900-01-11T00:00:00"/>
    <n v="6.15"/>
    <n v="87"/>
    <x v="4"/>
    <x v="3"/>
    <s v="CCS, CHAdeMO"/>
    <n v="2022"/>
    <s v="No"/>
    <n v="3.3"/>
    <n v="7"/>
    <s v="Monthly"/>
  </r>
  <r>
    <s v="EVS04682"/>
    <n v="43.792361999999997"/>
    <n v="-79.451616999999999"/>
    <s v="4967 Toronto Ave"/>
    <s v=" Toronto"/>
    <s v="Canada"/>
    <s v="Canada"/>
    <s v="North America"/>
    <s v="DC Fast Charger"/>
    <n v="0.33"/>
    <s v="9:00-18:00"/>
    <s v="9:00-18:00"/>
    <d v="1899-12-30T08:52:48"/>
    <n v="14.13"/>
    <n v="27"/>
    <x v="3"/>
    <x v="2"/>
    <s v="CCS"/>
    <n v="2018"/>
    <s v="Yes"/>
    <n v="3.9"/>
    <n v="9"/>
    <s v="Monthly"/>
  </r>
  <r>
    <s v="EVS04683"/>
    <n v="13.755280000000001"/>
    <n v="100.42322"/>
    <s v="9018 Bangkok Ave"/>
    <s v=" Bangkok"/>
    <s v="Thailand"/>
    <s v="Thailand"/>
    <s v="Asia"/>
    <s v="DC Fast Charger"/>
    <n v="0.4"/>
    <s v="6:00-22:00"/>
    <s v="6:00-22:00"/>
    <d v="1899-12-30T16:04:48"/>
    <n v="3.96"/>
    <n v="35"/>
    <x v="0"/>
    <x v="2"/>
    <s v="Tesla"/>
    <n v="2017"/>
    <s v="No"/>
    <n v="4.5999999999999996"/>
    <n v="8"/>
    <s v="Annually"/>
  </r>
  <r>
    <s v="EVS04684"/>
    <n v="39.825228000000003"/>
    <n v="116.33813499999999"/>
    <s v="1899 Beijing Ave"/>
    <s v=" Beijing"/>
    <s v="China"/>
    <s v="China"/>
    <s v="Asia"/>
    <s v="DC Fast Charger"/>
    <n v="0.37"/>
    <s v="6:00-22:00"/>
    <s v="6:00-22:00"/>
    <d v="1899-12-30T16:04:48"/>
    <n v="7.03"/>
    <n v="49"/>
    <x v="0"/>
    <x v="3"/>
    <s v="Type 2, Tesla"/>
    <n v="2021"/>
    <s v="No"/>
    <n v="3.3"/>
    <n v="2"/>
    <s v="Annually"/>
  </r>
  <r>
    <s v="EVS04689"/>
    <n v="13.831552"/>
    <n v="100.47166300000001"/>
    <s v="7447 Bangkok Ave"/>
    <s v=" Bangkok"/>
    <s v="Thailand"/>
    <s v="Thailand"/>
    <s v="Asia"/>
    <s v="DC Fast Charger"/>
    <n v="0.35"/>
    <d v="2025-07-24T00:00:00"/>
    <s v="9.00-21.00"/>
    <d v="1900-01-11T00:00:00"/>
    <n v="4.84"/>
    <n v="89"/>
    <x v="1"/>
    <x v="3"/>
    <s v="CHAdeMO"/>
    <n v="2014"/>
    <s v="No"/>
    <n v="4.2"/>
    <n v="3"/>
    <s v="Quarterly"/>
  </r>
  <r>
    <s v="EVS04691"/>
    <n v="-58.309260999999999"/>
    <n v="-71.468838000000005"/>
    <s v="6207 Random Rd"/>
    <s v="Error"/>
    <s v="Error"/>
    <s v="Error"/>
    <s v="Error"/>
    <s v="DC Fast Charger"/>
    <n v="0.3"/>
    <s v="6:00-22:00"/>
    <s v="6:00-22:00"/>
    <d v="1899-12-30T16:04:48"/>
    <n v="16.850000000000001"/>
    <n v="44"/>
    <x v="2"/>
    <x v="0"/>
    <s v="CHAdeMO, Type 2"/>
    <n v="2020"/>
    <s v="No"/>
    <n v="3.4"/>
    <n v="5"/>
    <s v="Annually"/>
  </r>
  <r>
    <s v="EVS04692"/>
    <n v="25.344916000000001"/>
    <n v="55.282176999999997"/>
    <s v="5056 Dubai Ave"/>
    <s v=" Dubai"/>
    <s v="United Arab Emirates"/>
    <s v="United Arab Emirates"/>
    <s v="Asia"/>
    <s v="DC Fast Charger"/>
    <n v="0.4"/>
    <d v="2025-07-24T00:00:00"/>
    <s v="9.00-21.00"/>
    <d v="1900-01-11T00:00:00"/>
    <n v="5.18"/>
    <n v="29"/>
    <x v="4"/>
    <x v="0"/>
    <s v="CHAdeMO"/>
    <n v="2013"/>
    <s v="No"/>
    <n v="3.4"/>
    <n v="10"/>
    <s v="Annually"/>
  </r>
  <r>
    <s v="EVS04698"/>
    <n v="-33.797823999999999"/>
    <n v="18.498176999999998"/>
    <s v="9109 Cape Town Ave"/>
    <s v=" Cape Town"/>
    <s v="South Africa"/>
    <s v="South Africa"/>
    <s v="Africa"/>
    <s v="DC Fast Charger"/>
    <n v="0.42"/>
    <d v="2025-07-24T00:00:00"/>
    <s v="9.00-21.00"/>
    <d v="1900-01-11T00:00:00"/>
    <n v="13.57"/>
    <n v="45"/>
    <x v="0"/>
    <x v="2"/>
    <s v="CCS, Type 2"/>
    <n v="2016"/>
    <s v="No"/>
    <n v="4.7"/>
    <n v="4"/>
    <s v="Quarterly"/>
  </r>
  <r>
    <s v="EVS04699"/>
    <n v="39.969168000000003"/>
    <n v="116.49732299999999"/>
    <s v="9114 Beijing Ave"/>
    <s v=" Beijing"/>
    <s v="China"/>
    <s v="China"/>
    <s v="Asia"/>
    <s v="DC Fast Charger"/>
    <n v="0.23"/>
    <d v="2025-07-24T00:00:00"/>
    <s v="9.00-21.00"/>
    <d v="1900-01-11T00:00:00"/>
    <n v="13.78"/>
    <n v="93"/>
    <x v="2"/>
    <x v="3"/>
    <s v="Type 2"/>
    <n v="2019"/>
    <s v="No"/>
    <n v="4.9000000000000004"/>
    <n v="1"/>
    <s v="Monthly"/>
  </r>
  <r>
    <s v="EVS04702"/>
    <n v="25.279775999999998"/>
    <n v="55.325654999999998"/>
    <s v="9133 Dubai Ave"/>
    <s v=" Dubai"/>
    <s v="United Arab Emirates"/>
    <s v="United Arab Emirates"/>
    <s v="Asia"/>
    <s v="DC Fast Charger"/>
    <n v="0.2"/>
    <s v="9:00-18:00"/>
    <s v="9:00-18:00"/>
    <d v="1899-12-30T08:52:48"/>
    <n v="7.53"/>
    <n v="50"/>
    <x v="2"/>
    <x v="1"/>
    <s v="CCS, Tesla"/>
    <n v="2022"/>
    <s v="No"/>
    <n v="3.6"/>
    <n v="10"/>
    <s v="Quarterly"/>
  </r>
  <r>
    <s v="EVS04722"/>
    <n v="37.780306000000003"/>
    <n v="-122.477283"/>
    <s v="6922 San Francisco Ave"/>
    <s v=" San Francisco"/>
    <s v="United States"/>
    <s v="United States"/>
    <s v="North America"/>
    <s v="DC Fast Charger"/>
    <n v="0.25"/>
    <s v="9:00-18:00"/>
    <s v="9:00-18:00"/>
    <d v="1899-12-30T08:52:48"/>
    <n v="9.2200000000000006"/>
    <n v="93"/>
    <x v="1"/>
    <x v="1"/>
    <s v="CHAdeMO, Type 2"/>
    <n v="2017"/>
    <s v="No"/>
    <n v="3.1"/>
    <n v="7"/>
    <s v="Annually"/>
  </r>
  <r>
    <s v="EVS04728"/>
    <n v="39.972754000000002"/>
    <n v="116.273394"/>
    <s v="1277 Beijing Ave"/>
    <s v=" Beijing"/>
    <s v="China"/>
    <s v="China"/>
    <s v="Asia"/>
    <s v="DC Fast Charger"/>
    <n v="0.17"/>
    <s v="9:00-18:00"/>
    <s v="9:00-18:00"/>
    <d v="1899-12-30T08:52:48"/>
    <n v="17.73"/>
    <n v="51"/>
    <x v="1"/>
    <x v="1"/>
    <s v="Tesla, CHAdeMO"/>
    <n v="2015"/>
    <s v="Yes"/>
    <n v="4.9000000000000004"/>
    <n v="5"/>
    <s v="Quarterly"/>
  </r>
  <r>
    <s v="EVS04734"/>
    <n v="37.856278000000003"/>
    <n v="-122.442652"/>
    <s v="8299 San Francisco Ave"/>
    <s v=" San Francisco"/>
    <s v="United States"/>
    <s v="United States"/>
    <s v="North America"/>
    <s v="DC Fast Charger"/>
    <n v="0.19"/>
    <d v="2025-07-24T00:00:00"/>
    <s v="9.00-21.00"/>
    <d v="1900-01-11T00:00:00"/>
    <n v="9.41"/>
    <n v="96"/>
    <x v="4"/>
    <x v="0"/>
    <s v="CHAdeMO"/>
    <n v="2022"/>
    <s v="No"/>
    <n v="3.2"/>
    <n v="4"/>
    <s v="Annually"/>
  </r>
  <r>
    <s v="EVS04736"/>
    <n v="-23.528556999999999"/>
    <n v="-46.516286000000001"/>
    <s v="8938 SÃ£o Paulo Ave"/>
    <s v=" SÃ£o Paulo"/>
    <s v="Brazil"/>
    <s v="Brazil"/>
    <s v="South America"/>
    <s v="DC Fast Charger"/>
    <n v="0.46"/>
    <s v="6:00-22:00"/>
    <s v="6:00-22:00"/>
    <d v="1899-12-30T16:04:48"/>
    <n v="7.4"/>
    <n v="38"/>
    <x v="1"/>
    <x v="3"/>
    <s v="CCS"/>
    <n v="2022"/>
    <s v="No"/>
    <n v="3.3"/>
    <n v="2"/>
    <s v="Monthly"/>
  </r>
  <r>
    <s v="EVS04745"/>
    <n v="39.907719"/>
    <n v="116.368779"/>
    <s v="1352 Beijing Ave"/>
    <s v=" Beijing"/>
    <s v="China"/>
    <s v="China"/>
    <s v="Asia"/>
    <s v="DC Fast Charger"/>
    <n v="0.37"/>
    <d v="2025-07-24T00:00:00"/>
    <s v="9.00-21.00"/>
    <d v="1900-01-11T00:00:00"/>
    <n v="17.96"/>
    <n v="27"/>
    <x v="0"/>
    <x v="3"/>
    <s v="Type 2, CCS"/>
    <n v="2020"/>
    <s v="No"/>
    <n v="3.7"/>
    <n v="2"/>
    <s v="Monthly"/>
  </r>
  <r>
    <s v="EVS04746"/>
    <n v="-23.670780000000001"/>
    <n v="-46.577351999999998"/>
    <s v="5630 SÃ£o Paulo Ave"/>
    <s v=" SÃ£o Paulo"/>
    <s v="Brazil"/>
    <s v="Brazil"/>
    <s v="South America"/>
    <s v="DC Fast Charger"/>
    <n v="0.18"/>
    <s v="6:00-22:00"/>
    <s v="6:00-22:00"/>
    <d v="1899-12-30T16:04:48"/>
    <n v="11.04"/>
    <n v="41"/>
    <x v="2"/>
    <x v="2"/>
    <s v="Type 2, CCS"/>
    <n v="2011"/>
    <s v="No"/>
    <n v="4.5"/>
    <n v="1"/>
    <s v="Quarterly"/>
  </r>
  <r>
    <s v="EVS04749"/>
    <n v="41.847045999999999"/>
    <n v="-87.689943999999997"/>
    <s v="229 Chicago Ave"/>
    <s v=" Chicago"/>
    <s v="United States"/>
    <s v="United States"/>
    <s v="North America"/>
    <s v="DC Fast Charger"/>
    <n v="0.2"/>
    <d v="2025-07-24T00:00:00"/>
    <s v="9.00-21.00"/>
    <d v="1900-01-11T00:00:00"/>
    <n v="0.51"/>
    <n v="21"/>
    <x v="4"/>
    <x v="1"/>
    <s v="CCS"/>
    <n v="2014"/>
    <s v="Yes"/>
    <n v="3.3"/>
    <n v="3"/>
    <s v="Quarterly"/>
  </r>
  <r>
    <s v="EVS04753"/>
    <n v="25.33222"/>
    <n v="55.211652999999998"/>
    <s v="6465 Dubai Ave"/>
    <s v=" Dubai"/>
    <s v="United Arab Emirates"/>
    <s v="United Arab Emirates"/>
    <s v="Asia"/>
    <s v="DC Fast Charger"/>
    <n v="0.13"/>
    <s v="9:00-18:00"/>
    <s v="9:00-18:00"/>
    <d v="1899-12-30T08:52:48"/>
    <n v="13.69"/>
    <n v="75"/>
    <x v="4"/>
    <x v="3"/>
    <s v="Type 2, CCS"/>
    <n v="2013"/>
    <s v="No"/>
    <n v="3.1"/>
    <n v="5"/>
    <s v="Annually"/>
  </r>
  <r>
    <s v="EVS04755"/>
    <n v="39.822600999999999"/>
    <n v="116.479365"/>
    <s v="4073 Beijing Ave"/>
    <s v=" Beijing"/>
    <s v="China"/>
    <s v="China"/>
    <s v="Asia"/>
    <s v="DC Fast Charger"/>
    <n v="0.24"/>
    <s v="6:00-22:00"/>
    <s v="6:00-22:00"/>
    <d v="1899-12-30T16:04:48"/>
    <n v="2.83"/>
    <n v="93"/>
    <x v="1"/>
    <x v="3"/>
    <s v="Type 2"/>
    <n v="2017"/>
    <s v="Yes"/>
    <n v="4.9000000000000004"/>
    <n v="9"/>
    <s v="Annually"/>
  </r>
  <r>
    <s v="EVS04763"/>
    <n v="-33.793427999999999"/>
    <n v="18.522548"/>
    <s v="6079 Cape Town Ave"/>
    <s v=" Cape Town"/>
    <s v="South Africa"/>
    <s v="South Africa"/>
    <s v="Africa"/>
    <s v="DC Fast Charger"/>
    <n v="0.17"/>
    <s v="6:00-22:00"/>
    <s v="6:00-22:00"/>
    <d v="1899-12-30T16:04:48"/>
    <n v="7.06"/>
    <n v="68"/>
    <x v="1"/>
    <x v="0"/>
    <s v="CHAdeMO, CCS"/>
    <n v="2022"/>
    <s v="No"/>
    <n v="3.1"/>
    <n v="9"/>
    <s v="Quarterly"/>
  </r>
  <r>
    <s v="EVS04764"/>
    <n v="37.620047999999997"/>
    <n v="127.093841"/>
    <s v="3935 Seoul Ave"/>
    <s v=" Seoul"/>
    <s v="South Korea"/>
    <s v="South Korea"/>
    <s v="Asia"/>
    <s v="DC Fast Charger"/>
    <n v="0.45"/>
    <d v="2025-07-24T00:00:00"/>
    <s v="9.00-21.00"/>
    <d v="1900-01-11T00:00:00"/>
    <n v="3.51"/>
    <n v="59"/>
    <x v="2"/>
    <x v="3"/>
    <s v="Tesla"/>
    <n v="2012"/>
    <s v="No"/>
    <n v="3.1"/>
    <n v="6"/>
    <s v="Annually"/>
  </r>
  <r>
    <s v="EVS04765"/>
    <n v="25.331274000000001"/>
    <n v="55.220320000000001"/>
    <s v="8568 Dubai Ave"/>
    <s v=" Dubai"/>
    <s v="United Arab Emirates"/>
    <s v="United Arab Emirates"/>
    <s v="Asia"/>
    <s v="DC Fast Charger"/>
    <n v="0.3"/>
    <d v="2025-07-24T00:00:00"/>
    <s v="9.00-21.00"/>
    <d v="1900-01-11T00:00:00"/>
    <n v="3.12"/>
    <n v="57"/>
    <x v="2"/>
    <x v="3"/>
    <s v="Tesla, Type 2"/>
    <n v="2017"/>
    <s v="No"/>
    <n v="4"/>
    <n v="7"/>
    <s v="Quarterly"/>
  </r>
  <r>
    <s v="EVS04769"/>
    <n v="37.841532999999998"/>
    <n v="-122.39269400000001"/>
    <s v="4507 San Francisco Ave"/>
    <s v=" San Francisco"/>
    <s v="United States"/>
    <s v="United States"/>
    <s v="North America"/>
    <s v="DC Fast Charger"/>
    <n v="0.32"/>
    <d v="2025-07-24T00:00:00"/>
    <s v="9.00-21.00"/>
    <d v="1900-01-11T00:00:00"/>
    <n v="2.7"/>
    <n v="82"/>
    <x v="1"/>
    <x v="1"/>
    <s v="Tesla"/>
    <n v="2018"/>
    <s v="No"/>
    <n v="4.0999999999999996"/>
    <n v="7"/>
    <s v="Annually"/>
  </r>
  <r>
    <s v="EVS04775"/>
    <n v="13.725986000000001"/>
    <n v="100.49640100000001"/>
    <s v="1336 Bangkok Ave"/>
    <s v=" Bangkok"/>
    <s v="Thailand"/>
    <s v="Thailand"/>
    <s v="Asia"/>
    <s v="DC Fast Charger"/>
    <n v="0.15"/>
    <s v="9:00-18:00"/>
    <s v="9:00-18:00"/>
    <d v="1899-12-30T08:52:48"/>
    <n v="11.35"/>
    <n v="20"/>
    <x v="0"/>
    <x v="0"/>
    <s v="CCS"/>
    <n v="2022"/>
    <s v="Yes"/>
    <n v="3.3"/>
    <n v="7"/>
    <s v="Quarterly"/>
  </r>
  <r>
    <s v="EVS04777"/>
    <n v="-33.833688000000002"/>
    <n v="151.347373"/>
    <s v="5676 Sydney Ave"/>
    <s v=" Sydney"/>
    <s v="Australia"/>
    <s v="Australia"/>
    <s v="Australia"/>
    <s v="DC Fast Charger"/>
    <n v="0.16"/>
    <s v="6:00-22:00"/>
    <s v="6:00-22:00"/>
    <d v="1899-12-30T16:04:48"/>
    <n v="13.71"/>
    <n v="59"/>
    <x v="1"/>
    <x v="1"/>
    <s v="Tesla"/>
    <n v="2020"/>
    <s v="Yes"/>
    <n v="4.4000000000000004"/>
    <n v="7"/>
    <s v="Quarterly"/>
  </r>
  <r>
    <s v="EVS04781"/>
    <n v="22.832964"/>
    <n v="63.242908999999997"/>
    <s v="3796 Random Rd"/>
    <s v="Error"/>
    <s v="Error"/>
    <s v="Error"/>
    <s v="Error"/>
    <s v="DC Fast Charger"/>
    <n v="0.4"/>
    <s v="9:00-18:00"/>
    <s v="9:00-18:00"/>
    <d v="1899-12-30T08:52:48"/>
    <n v="6.73"/>
    <n v="34"/>
    <x v="2"/>
    <x v="1"/>
    <s v="CHAdeMO, Tesla"/>
    <n v="2016"/>
    <s v="No"/>
    <n v="4.0999999999999996"/>
    <n v="4"/>
    <s v="Quarterly"/>
  </r>
  <r>
    <s v="EVS04783"/>
    <n v="55.791573"/>
    <n v="37.650585999999997"/>
    <s v="9780 Moscow Ave"/>
    <s v=" Moscow"/>
    <s v="Russia"/>
    <s v="Russia"/>
    <s v="Europe"/>
    <s v="DC Fast Charger"/>
    <n v="0.5"/>
    <s v="9:00-18:00"/>
    <s v="9:00-18:00"/>
    <d v="1899-12-30T08:52:48"/>
    <n v="7.92"/>
    <n v="85"/>
    <x v="1"/>
    <x v="1"/>
    <s v="Type 2"/>
    <n v="2012"/>
    <s v="No"/>
    <n v="4.9000000000000004"/>
    <n v="9"/>
    <s v="Monthly"/>
  </r>
  <r>
    <s v="EVS04784"/>
    <n v="43.740344999999998"/>
    <n v="-79.467682999999994"/>
    <s v="4188 Toronto Ave"/>
    <s v=" Toronto"/>
    <s v="Canada"/>
    <s v="Canada"/>
    <s v="North America"/>
    <s v="DC Fast Charger"/>
    <n v="0.38"/>
    <d v="2025-07-24T00:00:00"/>
    <s v="9.00-21.00"/>
    <d v="1900-01-11T00:00:00"/>
    <n v="5.87"/>
    <n v="86"/>
    <x v="3"/>
    <x v="0"/>
    <s v="CCS, Tesla"/>
    <n v="2021"/>
    <s v="No"/>
    <n v="3.4"/>
    <n v="4"/>
    <s v="Monthly"/>
  </r>
  <r>
    <s v="EVS04785"/>
    <n v="41.899422999999999"/>
    <n v="-87.749736999999996"/>
    <s v="6411 Chicago Ave"/>
    <s v=" Chicago"/>
    <s v="United States"/>
    <s v="United States"/>
    <s v="North America"/>
    <s v="DC Fast Charger"/>
    <n v="0.33"/>
    <s v="6:00-22:00"/>
    <s v="6:00-22:00"/>
    <d v="1899-12-30T16:04:48"/>
    <n v="14.61"/>
    <n v="61"/>
    <x v="0"/>
    <x v="0"/>
    <s v="CHAdeMO, CCS"/>
    <n v="2019"/>
    <s v="Yes"/>
    <n v="5"/>
    <n v="2"/>
    <s v="Quarterly"/>
  </r>
  <r>
    <s v="EVS04789"/>
    <n v="43.763416999999997"/>
    <n v="-79.424976000000001"/>
    <s v="4329 Toronto Ave"/>
    <s v=" Toronto"/>
    <s v="Canada"/>
    <s v="Canada"/>
    <s v="North America"/>
    <s v="DC Fast Charger"/>
    <n v="0.35"/>
    <s v="6:00-22:00"/>
    <s v="6:00-22:00"/>
    <d v="1899-12-30T16:04:48"/>
    <n v="19.079999999999998"/>
    <n v="47"/>
    <x v="4"/>
    <x v="2"/>
    <s v="CCS"/>
    <n v="2012"/>
    <s v="Yes"/>
    <n v="4.8"/>
    <n v="7"/>
    <s v="Quarterly"/>
  </r>
  <r>
    <s v="EVS04790"/>
    <n v="25.336234999999999"/>
    <n v="55.298470000000002"/>
    <s v="1804 Dubai Ave"/>
    <s v=" Dubai"/>
    <s v="United Arab Emirates"/>
    <s v="United Arab Emirates"/>
    <s v="Asia"/>
    <s v="DC Fast Charger"/>
    <n v="0.11"/>
    <s v="6:00-22:00"/>
    <s v="6:00-22:00"/>
    <d v="1899-12-30T16:04:48"/>
    <n v="5.43"/>
    <n v="85"/>
    <x v="0"/>
    <x v="2"/>
    <s v="CCS"/>
    <n v="2019"/>
    <s v="No"/>
    <n v="4.4000000000000004"/>
    <n v="10"/>
    <s v="Quarterly"/>
  </r>
  <r>
    <s v="EVS04792"/>
    <n v="52.493729999999999"/>
    <n v="13.444379"/>
    <s v="160 Berlin Ave"/>
    <s v=" Berlin"/>
    <s v="Germany"/>
    <s v="Germany"/>
    <s v="Europe"/>
    <s v="DC Fast Charger"/>
    <n v="0.48"/>
    <d v="2025-07-24T00:00:00"/>
    <s v="9.00-21.00"/>
    <d v="1900-01-11T00:00:00"/>
    <n v="1.31"/>
    <n v="70"/>
    <x v="2"/>
    <x v="3"/>
    <s v="Type 2"/>
    <n v="2021"/>
    <s v="Yes"/>
    <n v="3.4"/>
    <n v="4"/>
    <s v="Quarterly"/>
  </r>
  <r>
    <s v="EVS04796"/>
    <n v="19.515595999999999"/>
    <n v="-99.051985999999999"/>
    <s v="2572 Mexico City Ave"/>
    <s v=" Mexico City"/>
    <s v="Mexico"/>
    <s v="Mexico"/>
    <s v="North America"/>
    <s v="DC Fast Charger"/>
    <n v="0.13"/>
    <s v="6:00-22:00"/>
    <s v="6:00-22:00"/>
    <d v="1899-12-30T16:04:48"/>
    <n v="16.97"/>
    <n v="81"/>
    <x v="2"/>
    <x v="1"/>
    <s v="Tesla"/>
    <n v="2019"/>
    <s v="Yes"/>
    <n v="3.1"/>
    <n v="1"/>
    <s v="Quarterly"/>
  </r>
  <r>
    <s v="EVS04797"/>
    <n v="55.783602000000002"/>
    <n v="37.651594000000003"/>
    <s v="5463 Moscow Ave"/>
    <s v=" Moscow"/>
    <s v="Russia"/>
    <s v="Russia"/>
    <s v="Europe"/>
    <s v="DC Fast Charger"/>
    <n v="0.13"/>
    <s v="6:00-22:00"/>
    <s v="6:00-22:00"/>
    <d v="1899-12-30T16:04:48"/>
    <n v="16.079999999999998"/>
    <n v="23"/>
    <x v="4"/>
    <x v="2"/>
    <s v="Type 2"/>
    <n v="2016"/>
    <s v="No"/>
    <n v="3.5"/>
    <n v="9"/>
    <s v="Monthly"/>
  </r>
  <r>
    <s v="EVS04800"/>
    <n v="52.404504000000003"/>
    <n v="13.484165000000001"/>
    <s v="6079 Berlin Ave"/>
    <s v=" Berlin"/>
    <s v="Germany"/>
    <s v="Germany"/>
    <s v="Europe"/>
    <s v="DC Fast Charger"/>
    <n v="0.28999999999999998"/>
    <s v="6:00-22:00"/>
    <s v="6:00-22:00"/>
    <d v="1899-12-30T16:04:48"/>
    <n v="7.17"/>
    <n v="54"/>
    <x v="1"/>
    <x v="0"/>
    <s v="Type 2"/>
    <n v="2018"/>
    <s v="Yes"/>
    <n v="3.9"/>
    <n v="8"/>
    <s v="Quarterly"/>
  </r>
  <r>
    <s v="EVS04802"/>
    <n v="25.311767"/>
    <n v="55.381877000000003"/>
    <s v="981 Dubai Ave"/>
    <s v=" Dubai"/>
    <s v="United Arab Emirates"/>
    <s v="United Arab Emirates"/>
    <s v="Asia"/>
    <s v="DC Fast Charger"/>
    <n v="0.22"/>
    <s v="9:00-18:00"/>
    <s v="9:00-18:00"/>
    <d v="1899-12-30T08:52:48"/>
    <n v="16"/>
    <n v="56"/>
    <x v="2"/>
    <x v="1"/>
    <s v="CCS"/>
    <n v="2011"/>
    <s v="Yes"/>
    <n v="5"/>
    <n v="2"/>
    <s v="Monthly"/>
  </r>
  <r>
    <s v="EVS04808"/>
    <n v="37.786648999999997"/>
    <n v="-122.465024"/>
    <s v="9267 San Francisco Ave"/>
    <s v=" San Francisco"/>
    <s v="United States"/>
    <s v="United States"/>
    <s v="North America"/>
    <s v="DC Fast Charger"/>
    <n v="0.23"/>
    <d v="2025-07-24T00:00:00"/>
    <s v="9.00-21.00"/>
    <d v="1900-01-11T00:00:00"/>
    <n v="15.91"/>
    <n v="57"/>
    <x v="3"/>
    <x v="3"/>
    <s v="Tesla"/>
    <n v="2016"/>
    <s v="No"/>
    <n v="4.9000000000000004"/>
    <n v="1"/>
    <s v="Quarterly"/>
  </r>
  <r>
    <s v="EVS04812"/>
    <n v="34.156095999999998"/>
    <n v="-118.274264"/>
    <s v="964 Los Angeles Ave"/>
    <s v=" Los Angeles"/>
    <s v="United States"/>
    <s v="United States"/>
    <s v="North America"/>
    <s v="DC Fast Charger"/>
    <n v="0.47"/>
    <s v="6:00-22:00"/>
    <s v="6:00-22:00"/>
    <d v="1899-12-30T16:04:48"/>
    <n v="16.46"/>
    <n v="82"/>
    <x v="0"/>
    <x v="3"/>
    <s v="Tesla"/>
    <n v="2011"/>
    <s v="Yes"/>
    <n v="4.7"/>
    <n v="1"/>
    <s v="Annually"/>
  </r>
  <r>
    <s v="EVS04813"/>
    <n v="-33.707858999999999"/>
    <n v="18.448512999999998"/>
    <s v="5204 Cape Town Ave"/>
    <s v=" Cape Town"/>
    <s v="South Africa"/>
    <s v="South Africa"/>
    <s v="Africa"/>
    <s v="DC Fast Charger"/>
    <n v="0.14000000000000001"/>
    <s v="6:00-22:00"/>
    <s v="6:00-22:00"/>
    <d v="1899-12-30T16:04:48"/>
    <n v="19.11"/>
    <n v="73"/>
    <x v="4"/>
    <x v="3"/>
    <s v="CHAdeMO"/>
    <n v="2010"/>
    <s v="No"/>
    <n v="3.1"/>
    <n v="1"/>
    <s v="Quarterly"/>
  </r>
  <r>
    <s v="EVS04814"/>
    <n v="13.849812"/>
    <n v="100.432074"/>
    <s v="3866 Bangkok Ave"/>
    <s v=" Bangkok"/>
    <s v="Thailand"/>
    <s v="Thailand"/>
    <s v="Asia"/>
    <s v="DC Fast Charger"/>
    <n v="0.14000000000000001"/>
    <s v="6:00-22:00"/>
    <s v="6:00-22:00"/>
    <d v="1899-12-30T16:04:48"/>
    <n v="9.4"/>
    <n v="95"/>
    <x v="3"/>
    <x v="1"/>
    <s v="CCS, CHAdeMO"/>
    <n v="2013"/>
    <s v="Yes"/>
    <n v="4.5999999999999996"/>
    <n v="6"/>
    <s v="Monthly"/>
  </r>
  <r>
    <s v="EVS04815"/>
    <n v="-23.558160999999998"/>
    <n v="-46.564554999999999"/>
    <s v="3255 SÃ£o Paulo Ave"/>
    <s v=" SÃ£o Paulo"/>
    <s v="Brazil"/>
    <s v="Brazil"/>
    <s v="South America"/>
    <s v="DC Fast Charger"/>
    <n v="0.18"/>
    <s v="6:00-22:00"/>
    <s v="6:00-22:00"/>
    <d v="1899-12-30T16:04:48"/>
    <n v="8.85"/>
    <n v="18"/>
    <x v="1"/>
    <x v="0"/>
    <s v="Type 2"/>
    <n v="2020"/>
    <s v="No"/>
    <n v="4.3"/>
    <n v="5"/>
    <s v="Annually"/>
  </r>
  <r>
    <s v="EVS04821"/>
    <n v="58.930371000000001"/>
    <n v="-80.919996999999995"/>
    <s v="6612 Random Rd"/>
    <n v="0"/>
    <s v="Not Found"/>
    <s v="Not Found"/>
    <s v="Not Found"/>
    <s v="DC Fast Charger"/>
    <n v="0.16"/>
    <s v="6:00-22:00"/>
    <s v="6:00-22:00"/>
    <d v="1899-12-30T16:04:48"/>
    <n v="13.05"/>
    <n v="53"/>
    <x v="0"/>
    <x v="0"/>
    <s v="CCS, Type 2"/>
    <n v="2020"/>
    <s v="No"/>
    <n v="4.0999999999999996"/>
    <n v="2"/>
    <s v="Quarterly"/>
  </r>
  <r>
    <s v="EVS04822"/>
    <n v="-23.592164"/>
    <n v="-46.604412000000004"/>
    <s v="1107 SÃ£o Paulo Ave"/>
    <s v=" SÃ£o Paulo"/>
    <s v="Brazil"/>
    <s v="Brazil"/>
    <s v="South America"/>
    <s v="DC Fast Charger"/>
    <n v="0.14000000000000001"/>
    <d v="2025-07-24T00:00:00"/>
    <s v="9.00-21.00"/>
    <d v="1900-01-11T00:00:00"/>
    <n v="2.69"/>
    <n v="66"/>
    <x v="1"/>
    <x v="0"/>
    <s v="CCS, Type 2"/>
    <n v="2010"/>
    <s v="No"/>
    <n v="3.5"/>
    <n v="6"/>
    <s v="Monthly"/>
  </r>
  <r>
    <s v="EVS04823"/>
    <n v="37.546233999999998"/>
    <n v="126.921986"/>
    <s v="6876 Seoul Ave"/>
    <s v=" Seoul"/>
    <s v="South Korea"/>
    <s v="South Korea"/>
    <s v="Asia"/>
    <s v="DC Fast Charger"/>
    <n v="0.18"/>
    <s v="9:00-18:00"/>
    <s v="9:00-18:00"/>
    <d v="1899-12-30T08:52:48"/>
    <n v="6.95"/>
    <n v="99"/>
    <x v="1"/>
    <x v="1"/>
    <s v="Tesla, CHAdeMO"/>
    <n v="2017"/>
    <s v="No"/>
    <n v="3.4"/>
    <n v="5"/>
    <s v="Monthly"/>
  </r>
  <r>
    <s v="EVS04829"/>
    <n v="18.995401999999999"/>
    <n v="72.850566000000001"/>
    <s v="4996 Mumbai Ave"/>
    <s v=" Mumbai"/>
    <s v="India"/>
    <s v="India"/>
    <s v="Asia"/>
    <s v="DC Fast Charger"/>
    <n v="0.3"/>
    <d v="2025-07-24T00:00:00"/>
    <s v="9.00-21.00"/>
    <d v="1900-01-11T00:00:00"/>
    <n v="9.16"/>
    <n v="56"/>
    <x v="3"/>
    <x v="0"/>
    <s v="Type 2, Tesla"/>
    <n v="2019"/>
    <s v="Yes"/>
    <n v="4.9000000000000004"/>
    <n v="9"/>
    <s v="Quarterly"/>
  </r>
  <r>
    <s v="EVS04832"/>
    <n v="37.665677000000002"/>
    <n v="127.018226"/>
    <s v="8991 Seoul Ave"/>
    <s v=" Seoul"/>
    <s v="South Korea"/>
    <s v="South Korea"/>
    <s v="Asia"/>
    <s v="DC Fast Charger"/>
    <n v="0.3"/>
    <s v="6:00-22:00"/>
    <s v="6:00-22:00"/>
    <d v="1899-12-30T16:04:48"/>
    <n v="14.48"/>
    <n v="37"/>
    <x v="2"/>
    <x v="2"/>
    <s v="Tesla, CHAdeMO"/>
    <n v="2023"/>
    <s v="No"/>
    <n v="3.8"/>
    <n v="3"/>
    <s v="Quarterly"/>
  </r>
  <r>
    <s v="EVS04836"/>
    <n v="25.201146000000001"/>
    <n v="55.204973000000003"/>
    <s v="3254 Dubai Ave"/>
    <s v=" Dubai"/>
    <s v="United Arab Emirates"/>
    <s v="United Arab Emirates"/>
    <s v="Asia"/>
    <s v="DC Fast Charger"/>
    <n v="0.45"/>
    <s v="6:00-22:00"/>
    <s v="6:00-22:00"/>
    <d v="1899-12-30T16:04:48"/>
    <n v="12.35"/>
    <n v="83"/>
    <x v="0"/>
    <x v="2"/>
    <s v="Type 2, Tesla"/>
    <n v="2023"/>
    <s v="No"/>
    <n v="3.7"/>
    <n v="6"/>
    <s v="Monthly"/>
  </r>
  <r>
    <s v="EVS04837"/>
    <n v="19.189906000000001"/>
    <n v="72.880626000000007"/>
    <s v="3456 Mumbai Ave"/>
    <s v=" Mumbai"/>
    <s v="India"/>
    <s v="India"/>
    <s v="Asia"/>
    <s v="DC Fast Charger"/>
    <n v="0.24"/>
    <s v="6:00-22:00"/>
    <s v="6:00-22:00"/>
    <d v="1899-12-30T16:04:48"/>
    <n v="15.99"/>
    <n v="61"/>
    <x v="3"/>
    <x v="2"/>
    <s v="Type 2"/>
    <n v="2012"/>
    <s v="No"/>
    <n v="4.0999999999999996"/>
    <n v="10"/>
    <s v="Quarterly"/>
  </r>
  <r>
    <s v="EVS04839"/>
    <n v="13.80888"/>
    <n v="100.513959"/>
    <s v="2546 Bangkok Ave"/>
    <s v=" Bangkok"/>
    <s v="Thailand"/>
    <s v="Thailand"/>
    <s v="Asia"/>
    <s v="DC Fast Charger"/>
    <n v="0.24"/>
    <s v="9:00-18:00"/>
    <s v="9:00-18:00"/>
    <d v="1899-12-30T08:52:48"/>
    <n v="1.71"/>
    <n v="89"/>
    <x v="1"/>
    <x v="3"/>
    <s v="CCS, Type 2"/>
    <n v="2023"/>
    <s v="Yes"/>
    <n v="3.1"/>
    <n v="4"/>
    <s v="Annually"/>
  </r>
  <r>
    <s v="EVS04842"/>
    <n v="37.595767000000002"/>
    <n v="127.08158"/>
    <s v="5507 Seoul Ave"/>
    <s v=" Seoul"/>
    <s v="South Korea"/>
    <s v="South Korea"/>
    <s v="Asia"/>
    <s v="DC Fast Charger"/>
    <n v="0.34"/>
    <s v="9:00-18:00"/>
    <s v="9:00-18:00"/>
    <d v="1899-12-30T08:52:48"/>
    <n v="7.93"/>
    <n v="67"/>
    <x v="2"/>
    <x v="1"/>
    <s v="Type 2, CCS"/>
    <n v="2012"/>
    <s v="Yes"/>
    <n v="4.8"/>
    <n v="6"/>
    <s v="Monthly"/>
  </r>
  <r>
    <s v="EVS04843"/>
    <n v="52.483708"/>
    <n v="13.397119"/>
    <s v="1790 Berlin Ave"/>
    <s v=" Berlin"/>
    <s v="Germany"/>
    <s v="Germany"/>
    <s v="Europe"/>
    <s v="DC Fast Charger"/>
    <n v="0.28000000000000003"/>
    <s v="6:00-22:00"/>
    <s v="6:00-22:00"/>
    <d v="1899-12-30T16:04:48"/>
    <n v="1.32"/>
    <n v="85"/>
    <x v="1"/>
    <x v="0"/>
    <s v="Type 2, Tesla"/>
    <n v="2019"/>
    <s v="No"/>
    <n v="4.9000000000000004"/>
    <n v="10"/>
    <s v="Annually"/>
  </r>
  <r>
    <s v="EVS04849"/>
    <n v="-33.835498000000001"/>
    <n v="18.474971"/>
    <s v="8760 Cape Town Ave"/>
    <s v=" Cape Town"/>
    <s v="South Africa"/>
    <s v="South Africa"/>
    <s v="Africa"/>
    <s v="DC Fast Charger"/>
    <n v="0.34"/>
    <d v="2025-07-24T00:00:00"/>
    <s v="9.00-21.00"/>
    <d v="1900-01-11T00:00:00"/>
    <n v="1.56"/>
    <n v="43"/>
    <x v="4"/>
    <x v="1"/>
    <s v="CHAdeMO"/>
    <n v="2011"/>
    <s v="Yes"/>
    <n v="3.6"/>
    <n v="7"/>
    <s v="Monthly"/>
  </r>
  <r>
    <s v="EVS04850"/>
    <n v="34.136392999999998"/>
    <n v="-118.378506"/>
    <s v="5794 Los Angeles Ave"/>
    <s v=" Los Angeles"/>
    <s v="United States"/>
    <s v="United States"/>
    <s v="North America"/>
    <s v="DC Fast Charger"/>
    <n v="0.15"/>
    <s v="6:00-22:00"/>
    <s v="6:00-22:00"/>
    <d v="1899-12-30T16:04:48"/>
    <n v="3.82"/>
    <n v="40"/>
    <x v="3"/>
    <x v="2"/>
    <s v="Type 2"/>
    <n v="2018"/>
    <s v="Yes"/>
    <n v="3.3"/>
    <n v="1"/>
    <s v="Annually"/>
  </r>
  <r>
    <s v="EVS04851"/>
    <n v="50.967745999999998"/>
    <n v="147.08048400000001"/>
    <s v="9939 Random Rd"/>
    <s v="Error"/>
    <s v="Error"/>
    <s v="Error"/>
    <s v="Error"/>
    <s v="DC Fast Charger"/>
    <n v="0.31"/>
    <s v="6:00-22:00"/>
    <s v="6:00-22:00"/>
    <d v="1899-12-30T16:04:48"/>
    <n v="4.78"/>
    <n v="75"/>
    <x v="4"/>
    <x v="3"/>
    <s v="CCS"/>
    <n v="2013"/>
    <s v="No"/>
    <n v="3.7"/>
    <n v="8"/>
    <s v="Monthly"/>
  </r>
  <r>
    <s v="EVS04855"/>
    <n v="43.767367999999998"/>
    <n v="-79.341431999999998"/>
    <s v="4851 Toronto Ave"/>
    <s v=" Toronto"/>
    <s v="Canada"/>
    <s v="Canada"/>
    <s v="North America"/>
    <s v="DC Fast Charger"/>
    <n v="0.39"/>
    <s v="6:00-22:00"/>
    <s v="6:00-22:00"/>
    <d v="1899-12-30T16:04:48"/>
    <n v="10.78"/>
    <n v="56"/>
    <x v="1"/>
    <x v="1"/>
    <s v="Type 2"/>
    <n v="2010"/>
    <s v="Yes"/>
    <n v="3.3"/>
    <n v="3"/>
    <s v="Monthly"/>
  </r>
  <r>
    <s v="EVS04857"/>
    <n v="-33.769257000000003"/>
    <n v="151.29675"/>
    <s v="6365 Sydney Ave"/>
    <s v=" Sydney"/>
    <s v="Australia"/>
    <s v="Australia"/>
    <s v="Australia"/>
    <s v="DC Fast Charger"/>
    <n v="0.34"/>
    <s v="6:00-22:00"/>
    <s v="6:00-22:00"/>
    <d v="1899-12-30T16:04:48"/>
    <n v="10.74"/>
    <n v="17"/>
    <x v="4"/>
    <x v="2"/>
    <s v="CHAdeMO, CCS"/>
    <n v="2019"/>
    <s v="No"/>
    <n v="4.8"/>
    <n v="2"/>
    <s v="Quarterly"/>
  </r>
  <r>
    <s v="EVS04859"/>
    <n v="52.464976"/>
    <n v="13.332670999999999"/>
    <s v="9271 Berlin Ave"/>
    <s v=" Berlin"/>
    <s v="Germany"/>
    <s v="Germany"/>
    <s v="Europe"/>
    <s v="DC Fast Charger"/>
    <n v="0.41"/>
    <s v="9:00-18:00"/>
    <s v="9:00-18:00"/>
    <d v="1899-12-30T08:52:48"/>
    <n v="10.91"/>
    <n v="31"/>
    <x v="2"/>
    <x v="2"/>
    <s v="Tesla, Type 2"/>
    <n v="2017"/>
    <s v="Yes"/>
    <n v="3.8"/>
    <n v="1"/>
    <s v="Quarterly"/>
  </r>
  <r>
    <s v="EVS04868"/>
    <n v="18.908534"/>
    <n v="72.886695000000003"/>
    <s v="3365 Mumbai Ave"/>
    <s v=" Mumbai"/>
    <s v="India"/>
    <s v="India"/>
    <s v="Asia"/>
    <s v="DC Fast Charger"/>
    <n v="0.18"/>
    <s v="9:00-18:00"/>
    <s v="9:00-18:00"/>
    <d v="1899-12-30T08:52:48"/>
    <n v="4.1399999999999997"/>
    <n v="89"/>
    <x v="2"/>
    <x v="0"/>
    <s v="Type 2"/>
    <n v="2013"/>
    <s v="No"/>
    <n v="3.5"/>
    <n v="2"/>
    <s v="Quarterly"/>
  </r>
  <r>
    <s v="EVS04871"/>
    <n v="-16.946118999999999"/>
    <n v="-82.920998999999995"/>
    <s v="5664 Random Rd"/>
    <s v="Error"/>
    <s v="Error"/>
    <s v="Error"/>
    <s v="Error"/>
    <s v="DC Fast Charger"/>
    <n v="0.47"/>
    <s v="9:00-18:00"/>
    <s v="9:00-18:00"/>
    <d v="1899-12-30T08:52:48"/>
    <n v="16.829999999999998"/>
    <n v="36"/>
    <x v="4"/>
    <x v="3"/>
    <s v="Type 2"/>
    <n v="2023"/>
    <s v="Yes"/>
    <n v="3.7"/>
    <n v="6"/>
    <s v="Monthly"/>
  </r>
  <r>
    <s v="EVS04873"/>
    <n v="43.616284999999998"/>
    <n v="-79.494619"/>
    <s v="1352 Toronto Ave"/>
    <s v=" Toronto"/>
    <s v="Canada"/>
    <s v="Canada"/>
    <s v="North America"/>
    <s v="DC Fast Charger"/>
    <n v="0.24"/>
    <s v="6:00-22:00"/>
    <s v="6:00-22:00"/>
    <d v="1899-12-30T16:04:48"/>
    <n v="14.81"/>
    <n v="28"/>
    <x v="2"/>
    <x v="0"/>
    <s v="Type 2, CHAdeMO"/>
    <n v="2015"/>
    <s v="No"/>
    <n v="4.8"/>
    <n v="4"/>
    <s v="Quarterly"/>
  </r>
  <r>
    <s v="EVS04874"/>
    <n v="43.625495999999998"/>
    <n v="-79.459625000000003"/>
    <s v="3246 Toronto Ave"/>
    <s v=" Toronto"/>
    <s v="Canada"/>
    <s v="Canada"/>
    <s v="North America"/>
    <s v="DC Fast Charger"/>
    <n v="0.22"/>
    <s v="9:00-18:00"/>
    <s v="9:00-18:00"/>
    <d v="1899-12-30T08:52:48"/>
    <n v="2.89"/>
    <n v="85"/>
    <x v="2"/>
    <x v="2"/>
    <s v="CCS"/>
    <n v="2018"/>
    <s v="No"/>
    <n v="3.6"/>
    <n v="9"/>
    <s v="Quarterly"/>
  </r>
  <r>
    <s v="EVS04887"/>
    <n v="19.523935000000002"/>
    <n v="-99.104315999999997"/>
    <s v="4501 Mexico City Ave"/>
    <s v=" Mexico City"/>
    <s v="Mexico"/>
    <s v="Mexico"/>
    <s v="North America"/>
    <s v="DC Fast Charger"/>
    <n v="0.21"/>
    <s v="9:00-18:00"/>
    <s v="9:00-18:00"/>
    <d v="1899-12-30T08:52:48"/>
    <n v="9.51"/>
    <n v="33"/>
    <x v="3"/>
    <x v="3"/>
    <s v="Tesla"/>
    <n v="2017"/>
    <s v="Yes"/>
    <n v="3.6"/>
    <n v="4"/>
    <s v="Annually"/>
  </r>
  <r>
    <s v="EVS04888"/>
    <n v="55.781519000000003"/>
    <n v="37.636549000000002"/>
    <s v="756 Moscow Ave"/>
    <s v=" Moscow"/>
    <s v="Russia"/>
    <s v="Russia"/>
    <s v="Europe"/>
    <s v="DC Fast Charger"/>
    <n v="0.33"/>
    <s v="9:00-18:00"/>
    <s v="9:00-18:00"/>
    <d v="1899-12-30T08:52:48"/>
    <n v="16.79"/>
    <n v="81"/>
    <x v="1"/>
    <x v="0"/>
    <s v="Type 2, CHAdeMO"/>
    <n v="2020"/>
    <s v="Yes"/>
    <n v="3.9"/>
    <n v="7"/>
    <s v="Annually"/>
  </r>
  <r>
    <s v="EVS04890"/>
    <n v="13.892177999999999"/>
    <n v="100.524851"/>
    <s v="9093 Bangkok Ave"/>
    <s v=" Bangkok"/>
    <s v="Thailand"/>
    <s v="Thailand"/>
    <s v="Asia"/>
    <s v="DC Fast Charger"/>
    <n v="0.12"/>
    <s v="6:00-22:00"/>
    <s v="6:00-22:00"/>
    <d v="1899-12-30T16:04:48"/>
    <n v="5.28"/>
    <n v="57"/>
    <x v="2"/>
    <x v="1"/>
    <s v="Type 2, Tesla"/>
    <n v="2020"/>
    <s v="Yes"/>
    <n v="4.9000000000000004"/>
    <n v="5"/>
    <s v="Annually"/>
  </r>
  <r>
    <s v="EVS04894"/>
    <n v="-33.79663"/>
    <n v="151.269407"/>
    <s v="8633 Sydney Ave"/>
    <s v=" Sydney"/>
    <s v="Australia"/>
    <s v="Australia"/>
    <s v="Australia"/>
    <s v="DC Fast Charger"/>
    <n v="0.47"/>
    <s v="6:00-22:00"/>
    <s v="6:00-22:00"/>
    <d v="1899-12-30T16:04:48"/>
    <n v="13.35"/>
    <n v="14"/>
    <x v="3"/>
    <x v="1"/>
    <s v="Tesla"/>
    <n v="2020"/>
    <s v="Yes"/>
    <n v="3.7"/>
    <n v="4"/>
    <s v="Annually"/>
  </r>
  <r>
    <s v="EVS04900"/>
    <n v="52.524968000000001"/>
    <n v="13.393018"/>
    <s v="7802 Berlin Ave"/>
    <s v=" Berlin"/>
    <s v="Germany"/>
    <s v="Germany"/>
    <s v="Europe"/>
    <s v="DC Fast Charger"/>
    <n v="0.5"/>
    <s v="6:00-22:00"/>
    <s v="6:00-22:00"/>
    <d v="1899-12-30T16:04:48"/>
    <n v="9.4"/>
    <n v="22"/>
    <x v="1"/>
    <x v="0"/>
    <s v="CCS"/>
    <n v="2011"/>
    <s v="No"/>
    <n v="4.2"/>
    <n v="7"/>
    <s v="Annually"/>
  </r>
  <r>
    <s v="EVS04901"/>
    <n v="72.550409000000002"/>
    <n v="43.171900999999998"/>
    <s v="8937 Random Rd"/>
    <s v="Error"/>
    <s v="Error"/>
    <s v="Error"/>
    <s v="Error"/>
    <s v="DC Fast Charger"/>
    <n v="0.36"/>
    <d v="2025-07-24T00:00:00"/>
    <s v="9.00-21.00"/>
    <d v="1900-01-11T00:00:00"/>
    <n v="11.9"/>
    <n v="36"/>
    <x v="4"/>
    <x v="3"/>
    <s v="CCS"/>
    <n v="2018"/>
    <s v="Yes"/>
    <n v="4.3"/>
    <n v="8"/>
    <s v="Monthly"/>
  </r>
  <r>
    <s v="EVS04902"/>
    <n v="37.635368999999997"/>
    <n v="126.978751"/>
    <s v="1279 Seoul Ave"/>
    <s v=" Seoul"/>
    <s v="South Korea"/>
    <s v="South Korea"/>
    <s v="Asia"/>
    <s v="DC Fast Charger"/>
    <n v="0.26"/>
    <s v="6:00-22:00"/>
    <s v="6:00-22:00"/>
    <d v="1899-12-30T16:04:48"/>
    <n v="12.9"/>
    <n v="70"/>
    <x v="3"/>
    <x v="1"/>
    <s v="Type 2, Tesla"/>
    <n v="2014"/>
    <s v="No"/>
    <n v="3.2"/>
    <n v="1"/>
    <s v="Annually"/>
  </r>
  <r>
    <s v="EVS04903"/>
    <n v="25.312799999999999"/>
    <n v="55.306353000000001"/>
    <s v="2046 Dubai Ave"/>
    <s v=" Dubai"/>
    <s v="United Arab Emirates"/>
    <s v="United Arab Emirates"/>
    <s v="Asia"/>
    <s v="DC Fast Charger"/>
    <n v="0.36"/>
    <s v="9:00-18:00"/>
    <s v="9:00-18:00"/>
    <d v="1899-12-30T08:52:48"/>
    <n v="1.63"/>
    <n v="90"/>
    <x v="2"/>
    <x v="2"/>
    <s v="CCS"/>
    <n v="2014"/>
    <s v="No"/>
    <n v="4.5999999999999996"/>
    <n v="6"/>
    <s v="Monthly"/>
  </r>
  <r>
    <s v="EVS04904"/>
    <n v="55.708888999999999"/>
    <n v="37.522207999999999"/>
    <s v="579 Moscow Ave"/>
    <s v=" Moscow"/>
    <s v="Russia"/>
    <s v="Russia"/>
    <s v="Europe"/>
    <s v="DC Fast Charger"/>
    <n v="0.2"/>
    <s v="6:00-22:00"/>
    <s v="6:00-22:00"/>
    <d v="1899-12-30T16:04:48"/>
    <n v="8.25"/>
    <n v="54"/>
    <x v="2"/>
    <x v="1"/>
    <s v="Type 2, CHAdeMO"/>
    <n v="2012"/>
    <s v="No"/>
    <n v="3.3"/>
    <n v="9"/>
    <s v="Quarterly"/>
  </r>
  <r>
    <s v="EVS04908"/>
    <n v="-33.733438999999997"/>
    <n v="151.300917"/>
    <s v="7478 Sydney Ave"/>
    <s v=" Sydney"/>
    <s v="Australia"/>
    <s v="Australia"/>
    <s v="Australia"/>
    <s v="DC Fast Charger"/>
    <n v="0.14000000000000001"/>
    <s v="9:00-18:00"/>
    <s v="9:00-18:00"/>
    <d v="1899-12-30T08:52:48"/>
    <n v="10.19"/>
    <n v="24"/>
    <x v="2"/>
    <x v="2"/>
    <s v="CCS, Tesla"/>
    <n v="2010"/>
    <s v="Yes"/>
    <n v="3.1"/>
    <n v="8"/>
    <s v="Annually"/>
  </r>
  <r>
    <s v="EVS04915"/>
    <n v="-33.764279999999999"/>
    <n v="18.454162"/>
    <s v="7666 Cape Town Ave"/>
    <s v=" Cape Town"/>
    <s v="South Africa"/>
    <s v="South Africa"/>
    <s v="Africa"/>
    <s v="DC Fast Charger"/>
    <n v="0.18"/>
    <d v="2025-07-24T00:00:00"/>
    <s v="9.00-21.00"/>
    <d v="1900-01-11T00:00:00"/>
    <n v="6.21"/>
    <n v="37"/>
    <x v="1"/>
    <x v="2"/>
    <s v="CCS"/>
    <n v="2017"/>
    <s v="Yes"/>
    <n v="4"/>
    <n v="9"/>
    <s v="Annually"/>
  </r>
  <r>
    <s v="EVS04916"/>
    <n v="13.822903999999999"/>
    <n v="100.426609"/>
    <s v="664 Bangkok Ave"/>
    <s v=" Bangkok"/>
    <s v="Thailand"/>
    <s v="Thailand"/>
    <s v="Asia"/>
    <s v="DC Fast Charger"/>
    <n v="0.2"/>
    <d v="2025-07-24T00:00:00"/>
    <s v="9.00-21.00"/>
    <d v="1900-01-11T00:00:00"/>
    <n v="10.18"/>
    <n v="40"/>
    <x v="2"/>
    <x v="3"/>
    <s v="Type 2, CCS"/>
    <n v="2016"/>
    <s v="No"/>
    <n v="3.9"/>
    <n v="2"/>
    <s v="Quarterly"/>
  </r>
  <r>
    <s v="EVS04917"/>
    <n v="-33.773837"/>
    <n v="151.223669"/>
    <s v="8254 Sydney Ave"/>
    <s v=" Sydney"/>
    <s v="Australia"/>
    <s v="Australia"/>
    <s v="Australia"/>
    <s v="DC Fast Charger"/>
    <n v="0.48"/>
    <s v="6:00-22:00"/>
    <s v="6:00-22:00"/>
    <d v="1899-12-30T16:04:48"/>
    <n v="9.27"/>
    <n v="86"/>
    <x v="3"/>
    <x v="0"/>
    <s v="Tesla"/>
    <n v="2020"/>
    <s v="No"/>
    <n v="3.3"/>
    <n v="7"/>
    <s v="Monthly"/>
  </r>
  <r>
    <s v="EVS04918"/>
    <n v="37.829211999999998"/>
    <n v="-122.35626999999999"/>
    <s v="6756 San Francisco Ave"/>
    <s v=" San Francisco"/>
    <s v="United States"/>
    <s v="United States"/>
    <s v="North America"/>
    <s v="DC Fast Charger"/>
    <n v="0.42"/>
    <s v="9:00-18:00"/>
    <s v="9:00-18:00"/>
    <d v="1899-12-30T08:52:48"/>
    <n v="13.53"/>
    <n v="41"/>
    <x v="2"/>
    <x v="0"/>
    <s v="CCS"/>
    <n v="2010"/>
    <s v="Yes"/>
    <n v="4.5999999999999996"/>
    <n v="4"/>
    <s v="Monthly"/>
  </r>
  <r>
    <s v="EVS04925"/>
    <n v="18.986470000000001"/>
    <n v="72.994311999999994"/>
    <s v="5131 Mumbai Ave"/>
    <s v=" Mumbai"/>
    <s v="India"/>
    <s v="India"/>
    <s v="Asia"/>
    <s v="DC Fast Charger"/>
    <n v="0.23"/>
    <s v="6:00-22:00"/>
    <s v="6:00-22:00"/>
    <d v="1899-12-30T16:04:48"/>
    <n v="6.58"/>
    <n v="85"/>
    <x v="2"/>
    <x v="2"/>
    <s v="Type 2, Tesla"/>
    <n v="2013"/>
    <s v="No"/>
    <n v="4.5999999999999996"/>
    <n v="2"/>
    <s v="Monthly"/>
  </r>
  <r>
    <s v="EVS04932"/>
    <n v="55.777633999999999"/>
    <n v="37.598753000000002"/>
    <s v="1937 Moscow Ave"/>
    <s v=" Moscow"/>
    <s v="Russia"/>
    <s v="Russia"/>
    <s v="Europe"/>
    <s v="DC Fast Charger"/>
    <n v="0.36"/>
    <s v="9:00-18:00"/>
    <s v="9:00-18:00"/>
    <d v="1899-12-30T08:52:48"/>
    <n v="5.0999999999999996"/>
    <n v="41"/>
    <x v="3"/>
    <x v="3"/>
    <s v="Tesla, Type 2"/>
    <n v="2023"/>
    <s v="No"/>
    <n v="4.7"/>
    <n v="7"/>
    <s v="Annually"/>
  </r>
  <r>
    <s v="EVS04933"/>
    <n v="37.830556999999999"/>
    <n v="-122.44402700000001"/>
    <s v="9818 San Francisco Ave"/>
    <s v=" San Francisco"/>
    <s v="United States"/>
    <s v="United States"/>
    <s v="North America"/>
    <s v="DC Fast Charger"/>
    <n v="0.43"/>
    <d v="2025-07-24T00:00:00"/>
    <s v="9.00-21.00"/>
    <d v="1900-01-11T00:00:00"/>
    <n v="0.81"/>
    <n v="16"/>
    <x v="3"/>
    <x v="2"/>
    <s v="CCS, Tesla"/>
    <n v="2016"/>
    <s v="No"/>
    <n v="4.2"/>
    <n v="6"/>
    <s v="Annually"/>
  </r>
  <r>
    <s v="EVS04935"/>
    <n v="55.891845000000004"/>
    <n v="37.651752999999999"/>
    <s v="1115 Moscow Ave"/>
    <s v=" Moscow"/>
    <s v="Russia"/>
    <s v="Russia"/>
    <s v="Europe"/>
    <s v="DC Fast Charger"/>
    <n v="0.33"/>
    <s v="9:00-18:00"/>
    <s v="9:00-18:00"/>
    <d v="1899-12-30T08:52:48"/>
    <n v="18.03"/>
    <n v="30"/>
    <x v="2"/>
    <x v="1"/>
    <s v="Type 2"/>
    <n v="2017"/>
    <s v="Yes"/>
    <n v="5"/>
    <n v="5"/>
    <s v="Annually"/>
  </r>
  <r>
    <s v="EVS04939"/>
    <n v="-33.745989000000002"/>
    <n v="151.266884"/>
    <s v="6329 Sydney Ave"/>
    <s v=" Sydney"/>
    <s v="Australia"/>
    <s v="Australia"/>
    <s v="Australia"/>
    <s v="DC Fast Charger"/>
    <n v="0.32"/>
    <d v="2025-07-24T00:00:00"/>
    <s v="9.00-21.00"/>
    <d v="1900-01-11T00:00:00"/>
    <n v="11.52"/>
    <n v="67"/>
    <x v="2"/>
    <x v="3"/>
    <s v="CHAdeMO"/>
    <n v="2017"/>
    <s v="Yes"/>
    <n v="3.1"/>
    <n v="6"/>
    <s v="Quarterly"/>
  </r>
  <r>
    <s v="EVS04942"/>
    <n v="37.890393000000003"/>
    <n v="-122.361484"/>
    <s v="5353 San Francisco Ave"/>
    <s v=" San Francisco"/>
    <s v="United States"/>
    <s v="United States"/>
    <s v="North America"/>
    <s v="DC Fast Charger"/>
    <n v="0.2"/>
    <s v="9:00-18:00"/>
    <s v="9:00-18:00"/>
    <d v="1899-12-30T08:52:48"/>
    <n v="7.19"/>
    <n v="60"/>
    <x v="3"/>
    <x v="2"/>
    <s v="CHAdeMO, Type 2"/>
    <n v="2012"/>
    <s v="Yes"/>
    <n v="4.5999999999999996"/>
    <n v="5"/>
    <s v="Monthly"/>
  </r>
  <r>
    <s v="EVS04943"/>
    <n v="-33.808064999999999"/>
    <n v="151.357494"/>
    <s v="155 Sydney Ave"/>
    <s v=" Sydney"/>
    <s v="Australia"/>
    <s v="Australia"/>
    <s v="Australia"/>
    <s v="DC Fast Charger"/>
    <n v="0.23"/>
    <d v="2025-07-24T00:00:00"/>
    <s v="9.00-21.00"/>
    <d v="1900-01-11T00:00:00"/>
    <n v="13.73"/>
    <n v="62"/>
    <x v="0"/>
    <x v="2"/>
    <s v="Type 2, CHAdeMO"/>
    <n v="2017"/>
    <s v="No"/>
    <n v="4.7"/>
    <n v="1"/>
    <s v="Annually"/>
  </r>
  <r>
    <s v="EVS04945"/>
    <n v="43.758488999999997"/>
    <n v="-79.399276"/>
    <s v="5719 Toronto Ave"/>
    <s v=" Toronto"/>
    <s v="Canada"/>
    <s v="Canada"/>
    <s v="North America"/>
    <s v="DC Fast Charger"/>
    <n v="0.49"/>
    <d v="2025-07-24T00:00:00"/>
    <s v="9.00-21.00"/>
    <d v="1900-01-11T00:00:00"/>
    <n v="10.23"/>
    <n v="14"/>
    <x v="0"/>
    <x v="1"/>
    <s v="CHAdeMO, Tesla"/>
    <n v="2018"/>
    <s v="Yes"/>
    <n v="4.9000000000000004"/>
    <n v="6"/>
    <s v="Monthly"/>
  </r>
  <r>
    <s v="EVS04947"/>
    <n v="34.034081"/>
    <n v="-118.234542"/>
    <s v="2691 Los Angeles Ave"/>
    <s v=" Los Angeles"/>
    <s v="United States"/>
    <s v="United States"/>
    <s v="North America"/>
    <s v="DC Fast Charger"/>
    <n v="0.11"/>
    <s v="6:00-22:00"/>
    <s v="6:00-22:00"/>
    <d v="1899-12-30T16:04:48"/>
    <n v="9.35"/>
    <n v="15"/>
    <x v="3"/>
    <x v="2"/>
    <s v="Tesla"/>
    <n v="2020"/>
    <s v="No"/>
    <n v="3.3"/>
    <n v="1"/>
    <s v="Monthly"/>
  </r>
  <r>
    <s v="EVS04950"/>
    <n v="-33.712102999999999"/>
    <n v="151.21040500000001"/>
    <s v="5808 Sydney Ave"/>
    <s v=" Sydney"/>
    <s v="Australia"/>
    <s v="Australia"/>
    <s v="Australia"/>
    <s v="DC Fast Charger"/>
    <n v="0.21"/>
    <d v="2025-07-24T00:00:00"/>
    <s v="9.00-21.00"/>
    <d v="1900-01-11T00:00:00"/>
    <n v="8.34"/>
    <n v="68"/>
    <x v="4"/>
    <x v="3"/>
    <s v="Tesla, CCS"/>
    <n v="2023"/>
    <s v="Yes"/>
    <n v="5"/>
    <n v="1"/>
    <s v="Monthly"/>
  </r>
  <r>
    <s v="EVS04952"/>
    <n v="37.872625999999997"/>
    <n v="-122.31187799999999"/>
    <s v="8604 San Francisco Ave"/>
    <s v=" San Francisco"/>
    <s v="United States"/>
    <s v="United States"/>
    <s v="North America"/>
    <s v="DC Fast Charger"/>
    <n v="0.27"/>
    <d v="2025-07-24T00:00:00"/>
    <s v="9.00-21.00"/>
    <d v="1900-01-11T00:00:00"/>
    <n v="0.84"/>
    <n v="21"/>
    <x v="2"/>
    <x v="3"/>
    <s v="Tesla, CHAdeMO"/>
    <n v="2015"/>
    <s v="No"/>
    <n v="3.9"/>
    <n v="9"/>
    <s v="Quarterly"/>
  </r>
  <r>
    <s v="EVS04956"/>
    <n v="52.574223000000003"/>
    <n v="13.445506"/>
    <s v="4192 Berlin Ave"/>
    <s v=" Berlin"/>
    <s v="Germany"/>
    <s v="Germany"/>
    <s v="Europe"/>
    <s v="DC Fast Charger"/>
    <n v="0.15"/>
    <d v="2025-07-24T00:00:00"/>
    <s v="9.00-21.00"/>
    <d v="1900-01-11T00:00:00"/>
    <n v="10.39"/>
    <n v="97"/>
    <x v="2"/>
    <x v="3"/>
    <s v="CCS"/>
    <n v="2020"/>
    <s v="No"/>
    <n v="3.1"/>
    <n v="5"/>
    <s v="Quarterly"/>
  </r>
  <r>
    <s v="EVS04957"/>
    <n v="-23.672910000000002"/>
    <n v="-46.544086"/>
    <s v="2981 SÃ£o Paulo Ave"/>
    <s v=" SÃ£o Paulo"/>
    <s v="Brazil"/>
    <s v="Brazil"/>
    <s v="South America"/>
    <s v="DC Fast Charger"/>
    <n v="0.3"/>
    <s v="6:00-22:00"/>
    <s v="6:00-22:00"/>
    <d v="1899-12-30T16:04:48"/>
    <n v="15.32"/>
    <n v="30"/>
    <x v="3"/>
    <x v="2"/>
    <s v="CHAdeMO, Type 2"/>
    <n v="2017"/>
    <s v="Yes"/>
    <n v="3.3"/>
    <n v="5"/>
    <s v="Monthly"/>
  </r>
  <r>
    <s v="EVS04958"/>
    <n v="55.725054"/>
    <n v="37.537587000000002"/>
    <s v="7515 Moscow Ave"/>
    <s v=" Moscow"/>
    <s v="Russia"/>
    <s v="Russia"/>
    <s v="Europe"/>
    <s v="DC Fast Charger"/>
    <n v="0.3"/>
    <d v="2025-07-24T00:00:00"/>
    <s v="9.00-21.00"/>
    <d v="1900-01-11T00:00:00"/>
    <n v="14.88"/>
    <n v="98"/>
    <x v="4"/>
    <x v="0"/>
    <s v="Type 2, CCS"/>
    <n v="2019"/>
    <s v="No"/>
    <n v="3.4"/>
    <n v="2"/>
    <s v="Monthly"/>
  </r>
  <r>
    <s v="EVS04962"/>
    <n v="-23.570872999999999"/>
    <n v="-46.572457"/>
    <s v="6086 SÃ£o Paulo Ave"/>
    <s v=" SÃ£o Paulo"/>
    <s v="Brazil"/>
    <s v="Brazil"/>
    <s v="South America"/>
    <s v="DC Fast Charger"/>
    <n v="0.15"/>
    <s v="9:00-18:00"/>
    <s v="9:00-18:00"/>
    <d v="1899-12-30T08:52:48"/>
    <n v="10.81"/>
    <n v="92"/>
    <x v="0"/>
    <x v="2"/>
    <s v="Type 2, Tesla"/>
    <n v="2019"/>
    <s v="No"/>
    <n v="3.2"/>
    <n v="2"/>
    <s v="Quarterly"/>
  </r>
  <r>
    <s v="EVS04963"/>
    <n v="37.721820000000001"/>
    <n v="-122.49969400000001"/>
    <s v="1606 San Francisco Ave"/>
    <s v=" San Francisco"/>
    <s v="United States"/>
    <s v="United States"/>
    <s v="North America"/>
    <s v="DC Fast Charger"/>
    <n v="0.11"/>
    <d v="2025-07-24T00:00:00"/>
    <s v="9.00-21.00"/>
    <d v="1900-01-11T00:00:00"/>
    <n v="14.16"/>
    <n v="62"/>
    <x v="4"/>
    <x v="0"/>
    <s v="Type 2"/>
    <n v="2015"/>
    <s v="No"/>
    <n v="3.9"/>
    <n v="4"/>
    <s v="Monthly"/>
  </r>
  <r>
    <s v="EVS04964"/>
    <n v="-33.885069000000001"/>
    <n v="151.21520599999999"/>
    <s v="6363 Sydney Ave"/>
    <s v=" Sydney"/>
    <s v="Australia"/>
    <s v="Australia"/>
    <s v="Australia"/>
    <s v="DC Fast Charger"/>
    <n v="0.28999999999999998"/>
    <s v="6:00-22:00"/>
    <s v="6:00-22:00"/>
    <d v="1899-12-30T16:04:48"/>
    <n v="17.940000000000001"/>
    <n v="13"/>
    <x v="3"/>
    <x v="3"/>
    <s v="CCS, Tesla"/>
    <n v="2017"/>
    <s v="No"/>
    <n v="4.3"/>
    <n v="2"/>
    <s v="Monthly"/>
  </r>
  <r>
    <s v="EVS04968"/>
    <n v="41.913421"/>
    <n v="-87.762482000000006"/>
    <s v="5642 Chicago Ave"/>
    <s v=" Chicago"/>
    <s v="United States"/>
    <s v="United States"/>
    <s v="North America"/>
    <s v="DC Fast Charger"/>
    <n v="0.5"/>
    <s v="9:00-18:00"/>
    <s v="9:00-18:00"/>
    <d v="1899-12-30T08:52:48"/>
    <n v="3.54"/>
    <n v="14"/>
    <x v="0"/>
    <x v="0"/>
    <s v="CCS, Tesla"/>
    <n v="2017"/>
    <s v="No"/>
    <n v="3.6"/>
    <n v="8"/>
    <s v="Annually"/>
  </r>
  <r>
    <s v="EVS04969"/>
    <n v="39.807589999999998"/>
    <n v="116.36714499999999"/>
    <s v="791 Beijing Ave"/>
    <s v=" Beijing"/>
    <s v="China"/>
    <s v="China"/>
    <s v="Asia"/>
    <s v="DC Fast Charger"/>
    <n v="0.35"/>
    <s v="6:00-22:00"/>
    <s v="6:00-22:00"/>
    <d v="1899-12-30T16:04:48"/>
    <n v="9.1199999999999992"/>
    <n v="83"/>
    <x v="4"/>
    <x v="0"/>
    <s v="CCS, Type 2"/>
    <n v="2018"/>
    <s v="Yes"/>
    <n v="3.3"/>
    <n v="2"/>
    <s v="Quarterly"/>
  </r>
  <r>
    <s v="EVS04970"/>
    <n v="19.486891"/>
    <n v="-99.152694999999994"/>
    <s v="3837 Mexico City Ave"/>
    <s v=" Mexico City"/>
    <s v="Mexico"/>
    <s v="Mexico"/>
    <s v="North America"/>
    <s v="DC Fast Charger"/>
    <n v="0.46"/>
    <s v="6:00-22:00"/>
    <s v="6:00-22:00"/>
    <d v="1899-12-30T16:04:48"/>
    <n v="17.27"/>
    <n v="52"/>
    <x v="1"/>
    <x v="1"/>
    <s v="Type 2, CCS"/>
    <n v="2021"/>
    <s v="No"/>
    <n v="4.2"/>
    <n v="3"/>
    <s v="Monthly"/>
  </r>
  <r>
    <s v="EVS04972"/>
    <n v="52.530065"/>
    <n v="13.315410999999999"/>
    <s v="8198 Berlin Ave"/>
    <s v=" Berlin"/>
    <s v="Germany"/>
    <s v="Germany"/>
    <s v="Europe"/>
    <s v="DC Fast Charger"/>
    <n v="0.4"/>
    <s v="6:00-22:00"/>
    <s v="6:00-22:00"/>
    <d v="1899-12-30T16:04:48"/>
    <n v="5.3"/>
    <n v="12"/>
    <x v="3"/>
    <x v="3"/>
    <s v="CHAdeMO"/>
    <n v="2020"/>
    <s v="Yes"/>
    <n v="4.9000000000000004"/>
    <n v="5"/>
    <s v="Monthly"/>
  </r>
  <r>
    <s v="EVS04974"/>
    <n v="37.691236000000004"/>
    <n v="127.039536"/>
    <s v="739 Seoul Ave"/>
    <s v=" Seoul"/>
    <s v="South Korea"/>
    <s v="South Korea"/>
    <s v="Asia"/>
    <s v="DC Fast Charger"/>
    <n v="0.48"/>
    <s v="9:00-18:00"/>
    <s v="9:00-18:00"/>
    <d v="1899-12-30T08:52:48"/>
    <n v="7.6"/>
    <n v="13"/>
    <x v="4"/>
    <x v="0"/>
    <s v="Tesla"/>
    <n v="2010"/>
    <s v="Yes"/>
    <n v="4.3"/>
    <n v="2"/>
    <s v="Quarterly"/>
  </r>
  <r>
    <s v="EVS04979"/>
    <n v="37.797899000000001"/>
    <n v="-122.45912"/>
    <s v="5229 San Francisco Ave"/>
    <s v=" San Francisco"/>
    <s v="United States"/>
    <s v="United States"/>
    <s v="North America"/>
    <s v="DC Fast Charger"/>
    <n v="0.25"/>
    <s v="9:00-18:00"/>
    <s v="9:00-18:00"/>
    <d v="1899-12-30T08:52:48"/>
    <n v="18.29"/>
    <n v="84"/>
    <x v="1"/>
    <x v="1"/>
    <s v="Tesla, CHAdeMO"/>
    <n v="2016"/>
    <s v="Yes"/>
    <n v="3.6"/>
    <n v="10"/>
    <s v="Annually"/>
  </r>
  <r>
    <s v="EVS04981"/>
    <n v="59.796982"/>
    <n v="31.709833"/>
    <s v="7943 Random Rd"/>
    <n v="0"/>
    <s v="Not Found"/>
    <s v="Not Found"/>
    <s v="Not Found"/>
    <s v="DC Fast Charger"/>
    <n v="0.5"/>
    <s v="9:00-18:00"/>
    <s v="9:00-18:00"/>
    <d v="1899-12-30T08:52:48"/>
    <n v="17.3"/>
    <n v="64"/>
    <x v="2"/>
    <x v="1"/>
    <s v="Type 2"/>
    <n v="2016"/>
    <s v="Yes"/>
    <n v="3.1"/>
    <n v="1"/>
    <s v="Quarterly"/>
  </r>
  <r>
    <s v="EVS04982"/>
    <n v="19.05452"/>
    <n v="72.815813000000006"/>
    <s v="9112 Mumbai Ave"/>
    <s v=" Mumbai"/>
    <s v="India"/>
    <s v="India"/>
    <s v="Asia"/>
    <s v="DC Fast Charger"/>
    <n v="0.2"/>
    <d v="2025-07-24T00:00:00"/>
    <s v="9.00-21.00"/>
    <d v="1900-01-11T00:00:00"/>
    <n v="6.22"/>
    <n v="34"/>
    <x v="2"/>
    <x v="2"/>
    <s v="CCS"/>
    <n v="2020"/>
    <s v="Yes"/>
    <n v="4.0999999999999996"/>
    <n v="9"/>
    <s v="Monthly"/>
  </r>
  <r>
    <s v="EVS04984"/>
    <n v="-33.893219999999999"/>
    <n v="151.35974100000001"/>
    <s v="8914 Sydney Ave"/>
    <s v=" Sydney"/>
    <s v="Australia"/>
    <s v="Australia"/>
    <s v="Australia"/>
    <s v="DC Fast Charger"/>
    <n v="0.35"/>
    <s v="9:00-18:00"/>
    <s v="9:00-18:00"/>
    <d v="1899-12-30T08:52:48"/>
    <n v="2.15"/>
    <n v="18"/>
    <x v="1"/>
    <x v="2"/>
    <s v="Tesla"/>
    <n v="2012"/>
    <s v="Yes"/>
    <n v="4"/>
    <n v="4"/>
    <s v="Annually"/>
  </r>
  <r>
    <s v="EVS04991"/>
    <n v="53.747796999999998"/>
    <n v="-13.057793999999999"/>
    <s v="9464 Random Rd"/>
    <s v="Error"/>
    <s v="Error"/>
    <s v="Error"/>
    <s v="Error"/>
    <s v="DC Fast Charger"/>
    <n v="0.43"/>
    <d v="2025-07-24T00:00:00"/>
    <s v="9.00-21.00"/>
    <d v="1900-01-11T00:00:00"/>
    <n v="4.3600000000000003"/>
    <n v="35"/>
    <x v="0"/>
    <x v="2"/>
    <s v="Tesla"/>
    <n v="2013"/>
    <s v="Yes"/>
    <n v="3.3"/>
    <n v="8"/>
    <s v="Quarterly"/>
  </r>
  <r>
    <s v="EVS04994"/>
    <n v="13.701511"/>
    <n v="100.415226"/>
    <s v="8954 Bangkok Ave"/>
    <s v=" Bangkok"/>
    <s v="Thailand"/>
    <s v="Thailand"/>
    <s v="Asia"/>
    <s v="DC Fast Charger"/>
    <n v="0.39"/>
    <d v="2025-07-24T00:00:00"/>
    <s v="9.00-21.00"/>
    <d v="1900-01-11T00:00:00"/>
    <n v="6.34"/>
    <n v="28"/>
    <x v="1"/>
    <x v="0"/>
    <s v="Tesla"/>
    <n v="2017"/>
    <s v="No"/>
    <n v="3.7"/>
    <n v="5"/>
    <s v="Quarterly"/>
  </r>
  <r>
    <s v="EVS04996"/>
    <n v="52.406920999999997"/>
    <n v="13.441112"/>
    <s v="614 Berlin Ave"/>
    <s v=" Berlin"/>
    <s v="Germany"/>
    <s v="Germany"/>
    <s v="Europe"/>
    <s v="DC Fast Charger"/>
    <n v="0.31"/>
    <s v="9:00-18:00"/>
    <s v="9:00-18:00"/>
    <d v="1899-12-30T08:52:48"/>
    <n v="6.05"/>
    <n v="67"/>
    <x v="3"/>
    <x v="3"/>
    <s v="CCS"/>
    <n v="2014"/>
    <s v="Yes"/>
    <n v="3.4"/>
    <n v="3"/>
    <s v="Monthly"/>
  </r>
  <r>
    <s v="EVS04998"/>
    <n v="41.882499000000003"/>
    <n v="-87.662550999999993"/>
    <s v="7567 Chicago Ave"/>
    <s v=" Chicago"/>
    <s v="United States"/>
    <s v="United States"/>
    <s v="North America"/>
    <s v="DC Fast Charger"/>
    <n v="0.2"/>
    <s v="6:00-22:00"/>
    <s v="6:00-22:00"/>
    <d v="1899-12-30T16:04:48"/>
    <n v="13.27"/>
    <n v="89"/>
    <x v="1"/>
    <x v="2"/>
    <s v="CHAdeMO"/>
    <n v="2015"/>
    <s v="Yes"/>
    <n v="3.6"/>
    <n v="3"/>
    <s v="Monthly"/>
  </r>
  <r>
    <s v="EVS04999"/>
    <n v="25.398405"/>
    <n v="55.295233000000003"/>
    <s v="8710 Dubai Ave"/>
    <s v=" Dubai"/>
    <s v="United Arab Emirates"/>
    <s v="United Arab Emirates"/>
    <s v="Asia"/>
    <s v="DC Fast Charger"/>
    <n v="0.19"/>
    <s v="9:00-18:00"/>
    <s v="9:00-18:00"/>
    <d v="1899-12-30T08:52:48"/>
    <n v="4.03"/>
    <n v="44"/>
    <x v="1"/>
    <x v="2"/>
    <s v="CCS, CHAdeMO"/>
    <n v="2016"/>
    <s v="Yes"/>
    <n v="4.7"/>
    <n v="3"/>
    <s v="Quarterl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46F522-8140-45F9-83A6-C4A24DF1DEB3}" name="PivotTable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2">
    <pivotField showAll="0"/>
    <pivotField showAll="0"/>
    <pivotField showAll="0"/>
    <pivotField showAll="0"/>
    <pivotField showAll="0">
      <items count="58">
        <item x="2"/>
        <item x="4"/>
        <item x="10"/>
        <item x="3"/>
        <item x="14"/>
        <item x="7"/>
        <item x="12"/>
        <item x="16"/>
        <item x="17"/>
        <item x="1"/>
        <item x="13"/>
        <item x="8"/>
        <item x="5"/>
        <item x="6"/>
        <item x="9"/>
        <item x="0"/>
        <item x="53"/>
        <item x="30"/>
        <item x="27"/>
        <item x="55"/>
        <item x="40"/>
        <item x="20"/>
        <item x="28"/>
        <item x="37"/>
        <item x="11"/>
        <item x="18"/>
        <item x="34"/>
        <item x="50"/>
        <item x="51"/>
        <item x="39"/>
        <item x="36"/>
        <item x="24"/>
        <item x="21"/>
        <item x="41"/>
        <item x="44"/>
        <item x="32"/>
        <item x="26"/>
        <item x="48"/>
        <item x="23"/>
        <item x="33"/>
        <item x="52"/>
        <item x="19"/>
        <item x="22"/>
        <item x="43"/>
        <item x="38"/>
        <item x="25"/>
        <item x="46"/>
        <item x="54"/>
        <item x="47"/>
        <item x="42"/>
        <item x="29"/>
        <item x="31"/>
        <item x="35"/>
        <item x="45"/>
        <item x="49"/>
        <item x="15"/>
        <item x="56"/>
        <item t="default"/>
      </items>
    </pivotField>
    <pivotField showAll="0"/>
    <pivotField showAll="0"/>
    <pivotField axis="axisRow" dataField="1" showAll="0">
      <items count="5">
        <item x="0"/>
        <item x="1"/>
        <item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Charger Type" fld="7"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BF59D2-0D66-450B-A924-A524D8CE93B0}"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F36" firstHeaderRow="1" firstDataRow="2" firstDataCol="1"/>
  <pivotFields count="22">
    <pivotField showAll="0"/>
    <pivotField showAll="0"/>
    <pivotField showAll="0"/>
    <pivotField showAll="0"/>
    <pivotField showAll="0"/>
    <pivotField axis="axisRow" showAll="0">
      <items count="31">
        <item x="20"/>
        <item x="16"/>
        <item x="15"/>
        <item x="19"/>
        <item x="8"/>
        <item x="23"/>
        <item x="24"/>
        <item x="7"/>
        <item x="0"/>
        <item x="9"/>
        <item x="17"/>
        <item x="10"/>
        <item x="3"/>
        <item x="12"/>
        <item x="28"/>
        <item x="18"/>
        <item x="14"/>
        <item x="2"/>
        <item x="27"/>
        <item x="26"/>
        <item x="21"/>
        <item x="1"/>
        <item x="25"/>
        <item x="13"/>
        <item x="6"/>
        <item x="22"/>
        <item x="4"/>
        <item x="11"/>
        <item x="5"/>
        <item x="29"/>
        <item t="default"/>
      </items>
    </pivotField>
    <pivotField showAll="0">
      <items count="11">
        <item x="8"/>
        <item x="7"/>
        <item x="3"/>
        <item x="5"/>
        <item x="6"/>
        <item x="1"/>
        <item x="0"/>
        <item x="2"/>
        <item x="4"/>
        <item x="9"/>
        <item t="default"/>
      </items>
    </pivotField>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7"/>
  </colFields>
  <colItems count="5">
    <i>
      <x/>
    </i>
    <i>
      <x v="1"/>
    </i>
    <i>
      <x v="2"/>
    </i>
    <i>
      <x v="3"/>
    </i>
    <i t="grand">
      <x/>
    </i>
  </colItems>
  <dataFields count="1">
    <dataField name="Count of Charger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C8167E-1CD1-48D6-B59C-830CB0CBE893}" name="PivotTable7"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8" firstHeaderRow="1" firstDataRow="1" firstDataCol="1"/>
  <pivotFields count="23">
    <pivotField showAll="0"/>
    <pivotField showAll="0"/>
    <pivotField numFmtId="2"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axis="axisRow" dataField="1" showAll="0">
      <items count="6">
        <item x="1"/>
        <item x="2"/>
        <item x="0"/>
        <item x="3"/>
        <item x="4"/>
        <item t="default"/>
      </items>
    </pivotField>
    <pivotField showAll="0"/>
    <pivotField showAll="0"/>
    <pivotField showAll="0"/>
    <pivotField showAll="0"/>
    <pivotField numFmtId="2" showAll="0"/>
    <pivotField numFmtId="2" showAll="0"/>
    <pivotField showAll="0"/>
  </pivotFields>
  <rowFields count="1">
    <field x="15"/>
  </rowFields>
  <rowItems count="6">
    <i>
      <x/>
    </i>
    <i>
      <x v="1"/>
    </i>
    <i>
      <x v="2"/>
    </i>
    <i>
      <x v="3"/>
    </i>
    <i>
      <x v="4"/>
    </i>
    <i t="grand">
      <x/>
    </i>
  </rowItems>
  <colItems count="1">
    <i/>
  </colItems>
  <dataFields count="1">
    <dataField name="Count of Station Operator" fld="1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09023E-0201-4A0E-8735-A1AC1C0B130D}" name="PivotTable8"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harging Capacity" colHeaderCaption="Count Avalilable">
  <location ref="A3:G9" firstHeaderRow="1" firstDataRow="2" firstDataCol="1"/>
  <pivotFields count="23">
    <pivotField showAll="0"/>
    <pivotField showAll="0"/>
    <pivotField numFmtId="2" showAll="0"/>
    <pivotField showAll="0"/>
    <pivotField showAll="0"/>
    <pivotField showAll="0"/>
    <pivotField showAll="0"/>
    <pivotField showAll="0"/>
    <pivotField showAll="0"/>
    <pivotField numFmtId="2" showAll="0"/>
    <pivotField showAll="0"/>
    <pivotField showAll="0"/>
    <pivotField showAll="0"/>
    <pivotField numFmtId="2" showAll="0"/>
    <pivotField numFmtId="2" showAll="0"/>
    <pivotField axis="axisCol" dataField="1" showAll="0">
      <items count="6">
        <item x="1"/>
        <item x="2"/>
        <item x="0"/>
        <item x="3"/>
        <item x="4"/>
        <item t="default"/>
      </items>
    </pivotField>
    <pivotField axis="axisRow" showAll="0">
      <items count="5">
        <item x="1"/>
        <item x="3"/>
        <item x="2"/>
        <item x="0"/>
        <item t="default"/>
      </items>
    </pivotField>
    <pivotField showAll="0"/>
    <pivotField showAll="0"/>
    <pivotField showAll="0"/>
    <pivotField numFmtId="2" showAll="0"/>
    <pivotField numFmtId="2" showAll="0"/>
    <pivotField showAll="0"/>
  </pivotFields>
  <rowFields count="1">
    <field x="16"/>
  </rowFields>
  <rowItems count="5">
    <i>
      <x/>
    </i>
    <i>
      <x v="1"/>
    </i>
    <i>
      <x v="2"/>
    </i>
    <i>
      <x v="3"/>
    </i>
    <i t="grand">
      <x/>
    </i>
  </rowItems>
  <colFields count="1">
    <field x="15"/>
  </colFields>
  <colItems count="6">
    <i>
      <x/>
    </i>
    <i>
      <x v="1"/>
    </i>
    <i>
      <x v="2"/>
    </i>
    <i>
      <x v="3"/>
    </i>
    <i>
      <x v="4"/>
    </i>
    <i t="grand">
      <x/>
    </i>
  </colItems>
  <dataFields count="1">
    <dataField name="Count of Station Operator" fld="15" subtotal="count" baseField="0" baseItem="0"/>
  </dataFields>
  <chartFormats count="5">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OSK.380316b6ec7e3f5c2fadae3206181af4&amp;qlt=95" TargetMode="External"/><Relationship Id="rId18" Type="http://schemas.openxmlformats.org/officeDocument/2006/relationships/hyperlink" Target="https://www.bing.com/images/search?form=xlimg&amp;q=China" TargetMode="External"/><Relationship Id="rId26" Type="http://schemas.openxmlformats.org/officeDocument/2006/relationships/hyperlink" Target="https://www.bing.com/images/search?form=xlimg&amp;q=Mexico" TargetMode="External"/><Relationship Id="rId39" Type="http://schemas.openxmlformats.org/officeDocument/2006/relationships/hyperlink" Target="https://www.bing.com/th?id=OSK.3f2c2e35d6d20f861bc4ca4ec4fd7ae8&amp;qlt=95" TargetMode="External"/><Relationship Id="rId21" Type="http://schemas.openxmlformats.org/officeDocument/2006/relationships/hyperlink" Target="https://www.bing.com/th?id=OSK.3386bc8d96f35351f9956787a1c677c6&amp;qlt=95" TargetMode="External"/><Relationship Id="rId34" Type="http://schemas.openxmlformats.org/officeDocument/2006/relationships/hyperlink" Target="https://www.bing.com/images/search?form=xlimg&amp;q=Poland" TargetMode="External"/><Relationship Id="rId42" Type="http://schemas.openxmlformats.org/officeDocument/2006/relationships/hyperlink" Target="https://www.bing.com/images/search?form=xlimg&amp;q=Israel" TargetMode="External"/><Relationship Id="rId7" Type="http://schemas.openxmlformats.org/officeDocument/2006/relationships/hyperlink" Target="https://www.bing.com/th?id=OSK.GqOT1qhL9G6u_5AL8_ul98pC_nA8lVsG2EBdNFIzeRo&amp;qlt=95" TargetMode="External"/><Relationship Id="rId2" Type="http://schemas.openxmlformats.org/officeDocument/2006/relationships/hyperlink" Target="https://www.bing.com/images/search?form=xlimg&amp;q=Canada" TargetMode="External"/><Relationship Id="rId16" Type="http://schemas.openxmlformats.org/officeDocument/2006/relationships/hyperlink" Target="https://www.bing.com/images/search?form=xlimg&amp;q=Australia" TargetMode="External"/><Relationship Id="rId20" Type="http://schemas.openxmlformats.org/officeDocument/2006/relationships/hyperlink" Target="https://www.bing.com/images/search?form=xlimg&amp;q=United%20Arab%20Emirates" TargetMode="External"/><Relationship Id="rId29" Type="http://schemas.openxmlformats.org/officeDocument/2006/relationships/hyperlink" Target="https://www.bing.com/th?id=OSK.YyStd3n6FeCyDWZVKn54i8IqezKRsFpq7XThd1PUiDk&amp;qlt=95" TargetMode="External"/><Relationship Id="rId41" Type="http://schemas.openxmlformats.org/officeDocument/2006/relationships/hyperlink" Target="https://www.bing.com/th?id=OSK.2645723e4c6975ff4c578c04da130f2e&amp;qlt=95" TargetMode="External"/><Relationship Id="rId1" Type="http://schemas.openxmlformats.org/officeDocument/2006/relationships/hyperlink" Target="https://www.bing.com/th?id=OSK.f2dbd079068622692d8b57832120921d&amp;qlt=95" TargetMode="External"/><Relationship Id="rId6" Type="http://schemas.openxmlformats.org/officeDocument/2006/relationships/hyperlink" Target="https://www.bing.com/images/search?form=xlimg&amp;q=Germany" TargetMode="External"/><Relationship Id="rId11" Type="http://schemas.openxmlformats.org/officeDocument/2006/relationships/hyperlink" Target="https://www.bing.com/th?id=OSK.3ad9dc82b4ada40031ce05d559610900&amp;qlt=95" TargetMode="External"/><Relationship Id="rId24" Type="http://schemas.openxmlformats.org/officeDocument/2006/relationships/hyperlink" Target="https://www.bing.com/images/search?form=xlimg&amp;q=South%20Africa" TargetMode="External"/><Relationship Id="rId32" Type="http://schemas.openxmlformats.org/officeDocument/2006/relationships/hyperlink" Target="https://www.bing.com/images/search?form=xlimg&amp;q=Algeria" TargetMode="External"/><Relationship Id="rId37" Type="http://schemas.openxmlformats.org/officeDocument/2006/relationships/hyperlink" Target="https://www.bing.com/th?id=OSK.94d547e45ab6412094898994510adb0e&amp;qlt=95" TargetMode="External"/><Relationship Id="rId40" Type="http://schemas.openxmlformats.org/officeDocument/2006/relationships/hyperlink" Target="https://www.bing.com/images/search?form=xlimg&amp;q=Paraguay" TargetMode="External"/><Relationship Id="rId5" Type="http://schemas.openxmlformats.org/officeDocument/2006/relationships/hyperlink" Target="https://www.bing.com/th?id=OSK.7_iYqjXftHmThTCYlh51zbqPoNnoe4Qk7UaH59Ba1Z0&amp;qlt=95" TargetMode="External"/><Relationship Id="rId15" Type="http://schemas.openxmlformats.org/officeDocument/2006/relationships/hyperlink" Target="https://www.bing.com/th?id=OSK.bed9fc3690f3414a4850855fee332f1c&amp;qlt=95" TargetMode="External"/><Relationship Id="rId23" Type="http://schemas.openxmlformats.org/officeDocument/2006/relationships/hyperlink" Target="https://www.bing.com/th?id=OSK.5ca82a675c844491e9b0ecb82e975a85&amp;qlt=95" TargetMode="External"/><Relationship Id="rId28" Type="http://schemas.openxmlformats.org/officeDocument/2006/relationships/hyperlink" Target="https://www.bing.com/images/search?form=xlimg&amp;q=Democratic%20Republic%20of%20the%20Congo" TargetMode="External"/><Relationship Id="rId36" Type="http://schemas.openxmlformats.org/officeDocument/2006/relationships/hyperlink" Target="https://www.bing.com/images/search?form=xlimg&amp;q=Slovakia" TargetMode="External"/><Relationship Id="rId10" Type="http://schemas.openxmlformats.org/officeDocument/2006/relationships/hyperlink" Target="https://www.bing.com/images/search?form=xlimg&amp;q=United%20States" TargetMode="External"/><Relationship Id="rId19" Type="http://schemas.openxmlformats.org/officeDocument/2006/relationships/hyperlink" Target="https://www.bing.com/th?id=OSK.ffaa47f2f4e92fa19bdb4953fe6f287a&amp;qlt=95" TargetMode="External"/><Relationship Id="rId31" Type="http://schemas.openxmlformats.org/officeDocument/2006/relationships/hyperlink" Target="https://www.bing.com/th?id=OSK.316f58a16f5641ca1e7305b18ee3e197&amp;qlt=95" TargetMode="External"/><Relationship Id="rId4" Type="http://schemas.openxmlformats.org/officeDocument/2006/relationships/hyperlink" Target="https://www.bing.com/images/search?form=xlimg&amp;q=Russia" TargetMode="External"/><Relationship Id="rId9" Type="http://schemas.openxmlformats.org/officeDocument/2006/relationships/hyperlink" Target="https://www.bing.com/th?id=OSK.08d481ce2e6378c8b3492a5438438208&amp;qlt=95" TargetMode="External"/><Relationship Id="rId14" Type="http://schemas.openxmlformats.org/officeDocument/2006/relationships/hyperlink" Target="https://www.bing.com/images/search?form=xlimg&amp;q=Brazil" TargetMode="External"/><Relationship Id="rId22" Type="http://schemas.openxmlformats.org/officeDocument/2006/relationships/hyperlink" Target="https://www.bing.com/images/search?form=xlimg&amp;q=India" TargetMode="External"/><Relationship Id="rId27" Type="http://schemas.openxmlformats.org/officeDocument/2006/relationships/hyperlink" Target="https://www.bing.com/th?id=OSK.f6b1290e9b681e4992c332311e4b1ed5&amp;qlt=95" TargetMode="External"/><Relationship Id="rId30" Type="http://schemas.openxmlformats.org/officeDocument/2006/relationships/hyperlink" Target="https://www.bing.com/images/search?form=xlimg&amp;q=Italy" TargetMode="External"/><Relationship Id="rId35" Type="http://schemas.openxmlformats.org/officeDocument/2006/relationships/hyperlink" Target="https://www.bing.com/th?id=OSK.d9b621cc7d88019e0d716dda1c17a307&amp;qlt=95" TargetMode="External"/><Relationship Id="rId8" Type="http://schemas.openxmlformats.org/officeDocument/2006/relationships/hyperlink" Target="https://www.bing.com/images/search?form=xlimg&amp;q=Thailand" TargetMode="External"/><Relationship Id="rId3" Type="http://schemas.openxmlformats.org/officeDocument/2006/relationships/hyperlink" Target="https://www.bing.com/th?id=OSK.-vv9GBngWnUSPvi3oyl0yHQjBgdeoIaih8KMBshpXcM&amp;qlt=95" TargetMode="External"/><Relationship Id="rId12" Type="http://schemas.openxmlformats.org/officeDocument/2006/relationships/hyperlink" Target="https://www.bing.com/images/search?form=xlimg&amp;q=South%20Korea" TargetMode="External"/><Relationship Id="rId17" Type="http://schemas.openxmlformats.org/officeDocument/2006/relationships/hyperlink" Target="https://www.bing.com/th?id=OSK.0e6c478df6cde6a6638a941604998dae&amp;qlt=95" TargetMode="External"/><Relationship Id="rId25" Type="http://schemas.openxmlformats.org/officeDocument/2006/relationships/hyperlink" Target="https://www.bing.com/th?id=OSK.cf17e786b97fde4860ff0b98a404701f&amp;qlt=95" TargetMode="External"/><Relationship Id="rId33" Type="http://schemas.openxmlformats.org/officeDocument/2006/relationships/hyperlink" Target="https://www.bing.com/th?id=OSK.wh-UTEFTEh6yXROAExnHHJuw4N-wHkAAkwvLwczJijw&amp;qlt=95" TargetMode="External"/><Relationship Id="rId38" Type="http://schemas.openxmlformats.org/officeDocument/2006/relationships/hyperlink" Target="https://www.bing.com/images/search?form=xlimg&amp;q=Philippines"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Srd>
</file>

<file path=xl/richData/rdarray.xml><?xml version="1.0" encoding="utf-8"?>
<arrayData xmlns="http://schemas.microsoft.com/office/spreadsheetml/2017/richdata2" count="83">
  <a r="2">
    <v t="r">21</v>
    <v t="r">22</v>
  </a>
  <a r="2">
    <v t="s">Canadian French</v>
    <v t="s">Canadian English</v>
  </a>
  <a r="13">
    <v t="r">41</v>
    <v t="r">42</v>
    <v t="r">43</v>
    <v t="r">44</v>
    <v t="r">45</v>
    <v t="r">46</v>
    <v t="r">47</v>
    <v t="r">48</v>
    <v t="r">49</v>
    <v t="r">50</v>
    <v t="r">51</v>
    <v t="r">52</v>
    <v t="r">53</v>
  </a>
  <a r="6">
    <v t="s">Newfoundland Time Zone</v>
    <v t="s">Atlantic Time Zone</v>
    <v t="s">Central Time Zone</v>
    <v t="s">Mountain Time Zone</v>
    <v t="s">Pacific Time Zone</v>
    <v t="s">Eastern Time Zone</v>
  </a>
  <a r="2">
    <v t="r">81</v>
    <v t="r">82</v>
  </a>
  <a r="1">
    <v t="s">Russian language</v>
  </a>
  <a r="83">
    <v t="r">101</v>
    <v t="r">102</v>
    <v t="r">103</v>
    <v t="r">104</v>
    <v t="r">105</v>
    <v t="r">106</v>
    <v t="r">107</v>
    <v t="r">108</v>
    <v t="r">109</v>
    <v t="r">110</v>
    <v t="r">111</v>
    <v t="r">112</v>
    <v t="r">113</v>
    <v t="r">114</v>
    <v t="r">115</v>
    <v t="r">116</v>
    <v t="r">117</v>
    <v t="r">118</v>
    <v t="r">119</v>
    <v t="r">120</v>
    <v t="r">121</v>
    <v t="r">122</v>
    <v t="r">123</v>
    <v t="r">124</v>
    <v t="r">125</v>
    <v t="r">126</v>
    <v t="r">127</v>
    <v t="r">128</v>
    <v t="r">129</v>
    <v t="r">130</v>
    <v t="r">131</v>
    <v t="r">132</v>
    <v t="r">133</v>
    <v t="r">134</v>
    <v t="r">135</v>
    <v t="r">136</v>
    <v t="r">137</v>
    <v t="r">138</v>
    <v t="r">139</v>
    <v t="r">140</v>
    <v t="r">141</v>
    <v t="r">142</v>
    <v t="r">143</v>
    <v t="r">144</v>
    <v t="r">145</v>
    <v t="r">146</v>
    <v t="r">147</v>
    <v t="r">148</v>
    <v t="r">149</v>
    <v t="r">150</v>
    <v t="r">151</v>
    <v t="r">152</v>
    <v t="r">153</v>
    <v t="r">154</v>
    <v t="r">155</v>
    <v t="r">156</v>
    <v t="r">157</v>
    <v t="r">158</v>
    <v t="r">159</v>
    <v t="r">160</v>
    <v t="r">161</v>
    <v t="r">162</v>
    <v t="r">163</v>
    <v t="r">164</v>
    <v t="r">165</v>
    <v t="r">166</v>
    <v t="r">167</v>
    <v t="r">168</v>
    <v t="r">169</v>
    <v t="r">170</v>
    <v t="r">171</v>
    <v t="r">172</v>
    <v t="r">173</v>
    <v t="r">174</v>
    <v t="r">175</v>
    <v t="r">67</v>
    <v t="r">176</v>
    <v t="r">177</v>
    <v t="r">178</v>
    <v t="r">179</v>
    <v t="r">180</v>
    <v t="r">181</v>
    <v t="r">182</v>
  </a>
  <a r="1">
    <v t="s">Magadan Time</v>
  </a>
  <a r="1">
    <v t="r">210</v>
  </a>
  <a r="1">
    <v t="s">German language</v>
  </a>
  <a r="15">
    <v t="r">228</v>
    <v t="r">229</v>
    <v t="r">196</v>
    <v t="r">230</v>
    <v t="r">231</v>
    <v t="r">232</v>
    <v t="r">233</v>
    <v t="r">234</v>
    <v t="r">235</v>
    <v t="r">236</v>
    <v t="r">237</v>
    <v t="r">238</v>
    <v t="r">239</v>
    <v t="r">240</v>
    <v t="r">241</v>
  </a>
  <a r="2">
    <v t="s">UTC+02:00</v>
    <v t="s">UTC+01:00</v>
  </a>
  <a r="2">
    <v t="r">269</v>
    <v t="r">270</v>
  </a>
  <a r="1">
    <v t="s">Thai language</v>
  </a>
  <a r="76">
    <v t="r">289</v>
    <v t="r">290</v>
    <v t="r">291</v>
    <v t="r">292</v>
    <v t="r">293</v>
    <v t="r">294</v>
    <v t="r">295</v>
    <v t="r">296</v>
    <v t="r">297</v>
    <v t="r">298</v>
    <v t="r">299</v>
    <v t="r">300</v>
    <v t="r">301</v>
    <v t="r">302</v>
    <v t="r">303</v>
    <v t="r">304</v>
    <v t="r">305</v>
    <v t="r">306</v>
    <v t="r">307</v>
    <v t="r">308</v>
    <v t="r">309</v>
    <v t="r">310</v>
    <v t="r">311</v>
    <v t="r">312</v>
    <v t="r">313</v>
    <v t="r">314</v>
    <v t="r">315</v>
    <v t="r">316</v>
    <v t="r">317</v>
    <v t="r">318</v>
    <v t="r">319</v>
    <v t="r">320</v>
    <v t="r">321</v>
    <v t="r">322</v>
    <v t="r">323</v>
    <v t="r">324</v>
    <v t="r">255</v>
    <v t="r">325</v>
    <v t="r">326</v>
    <v t="r">327</v>
    <v t="r">328</v>
    <v t="r">329</v>
    <v t="r">330</v>
    <v t="r">331</v>
    <v t="r">332</v>
    <v t="r">333</v>
    <v t="r">334</v>
    <v t="r">335</v>
    <v t="r">336</v>
    <v t="r">337</v>
    <v t="r">338</v>
    <v t="r">339</v>
    <v t="r">340</v>
    <v t="r">341</v>
    <v t="r">342</v>
    <v t="r">343</v>
    <v t="r">344</v>
    <v t="r">345</v>
    <v t="r">346</v>
    <v t="r">347</v>
    <v t="r">348</v>
    <v t="r">349</v>
    <v t="r">350</v>
    <v t="r">351</v>
    <v t="r">352</v>
    <v t="r">353</v>
    <v t="r">354</v>
    <v t="r">355</v>
    <v t="r">356</v>
    <v t="r">357</v>
    <v t="r">358</v>
    <v t="r">359</v>
    <v t="r">360</v>
    <v t="r">361</v>
    <v t="r">362</v>
    <v t="r">363</v>
  </a>
  <a r="1">
    <v t="s">Asia/Bangkok</v>
  </a>
  <a r="4">
    <v t="r">390</v>
    <v t="r">391</v>
    <v t="r">392</v>
    <v t="r">393</v>
  </a>
  <a r="1">
    <v t="s">English language</v>
  </a>
  <a r="55">
    <v t="r">412</v>
    <v t="r">413</v>
    <v t="r">414</v>
    <v t="r">415</v>
    <v t="r">416</v>
    <v t="r">417</v>
    <v t="r">418</v>
    <v t="r">419</v>
    <v t="r">420</v>
    <v t="r">421</v>
    <v t="r">422</v>
    <v t="r">423</v>
    <v t="r">424</v>
    <v t="r">425</v>
    <v t="r">426</v>
    <v t="r">427</v>
    <v t="r">428</v>
    <v t="r">429</v>
    <v t="r">430</v>
    <v t="r">431</v>
    <v t="r">432</v>
    <v t="r">433</v>
    <v t="r">434</v>
    <v t="r">435</v>
    <v t="r">436</v>
    <v t="r">437</v>
    <v t="r">438</v>
    <v t="r">439</v>
    <v t="r">440</v>
    <v t="r">441</v>
    <v t="r">442</v>
    <v t="r">443</v>
    <v t="r">444</v>
    <v t="r">445</v>
    <v t="r">446</v>
    <v t="r">447</v>
    <v t="r">448</v>
    <v t="r">449</v>
    <v t="r">450</v>
    <v t="r">451</v>
    <v t="r">452</v>
    <v t="r">453</v>
    <v t="r">454</v>
    <v t="r">455</v>
    <v t="r">456</v>
    <v t="r">457</v>
    <v t="r">458</v>
    <v t="r">459</v>
    <v t="r">460</v>
    <v t="r">461</v>
    <v t="r">462</v>
    <v t="r">463</v>
    <v t="r">464</v>
    <v t="r">465</v>
    <v t="r">466</v>
  </a>
  <a r="6">
    <v t="s">Samoa Time Zone</v>
    <v t="s">Atlantic Time Zone</v>
    <v t="s">Central Time Zone</v>
    <v t="s">Alaska Time Zone</v>
    <v t="s">Mountain Time Zone</v>
    <v t="s">Chamorro Time Zone</v>
  </a>
  <a r="2">
    <v t="r">494</v>
    <v t="r">495</v>
  </a>
  <a r="2">
    <v t="s">Korean Sign Language</v>
    <v t="s">Korean language</v>
  </a>
  <a r="17">
    <v t="r">480</v>
    <v t="r">514</v>
    <v t="r">515</v>
    <v t="r">516</v>
    <v t="r">517</v>
    <v t="r">518</v>
    <v t="r">519</v>
    <v t="r">520</v>
    <v t="r">521</v>
    <v t="r">522</v>
    <v t="r">523</v>
    <v t="r">524</v>
    <v t="r">525</v>
    <v t="r">526</v>
    <v t="r">527</v>
    <v t="r">528</v>
    <v t="r">529</v>
  </a>
  <a r="1">
    <v t="s">Korea Standard Time</v>
  </a>
  <a r="2">
    <v t="r">558</v>
    <v t="r">559</v>
  </a>
  <a r="1">
    <v t="s">Portuguese language</v>
  </a>
  <a r="27">
    <v t="r">577</v>
    <v t="r">578</v>
    <v t="r">579</v>
    <v t="r">580</v>
    <v t="r">581</v>
    <v t="r">582</v>
    <v t="r">583</v>
    <v t="r">584</v>
    <v t="r">585</v>
    <v t="r">586</v>
    <v t="r">587</v>
    <v t="r">588</v>
    <v t="r">589</v>
    <v t="r">590</v>
    <v t="r">591</v>
    <v t="r">592</v>
    <v t="r">593</v>
    <v t="r">594</v>
    <v t="r">595</v>
    <v t="r">596</v>
    <v t="r">597</v>
    <v t="r">598</v>
    <v t="r">599</v>
    <v t="r">600</v>
    <v t="r">601</v>
    <v t="r">602</v>
    <v t="r">603</v>
  </a>
  <a r="3">
    <v t="s">Fernando de Noronha Time Zone</v>
    <v t="s">Brasília Time Zone</v>
    <v t="s">Amazon Time Zone</v>
  </a>
  <a r="2">
    <v t="r">21</v>
    <v t="r">631</v>
  </a>
  <a r="1">
    <v t="s">Australian English</v>
  </a>
  <a r="15">
    <v t="r">650</v>
    <v t="r">651</v>
    <v t="r">652</v>
    <v t="r">653</v>
    <v t="r">654</v>
    <v t="r">655</v>
    <v t="r">656</v>
    <v t="r">657</v>
    <v t="r">658</v>
    <v t="r">659</v>
    <v t="r">660</v>
    <v t="r">661</v>
    <v t="r">662</v>
    <v t="r">663</v>
    <v t="r">664</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4">
    <v t="r">693</v>
    <v t="r">694</v>
    <v t="r">695</v>
    <v t="r">696</v>
  </a>
  <a r="1">
    <v t="s">Standard Chinese</v>
  </a>
  <a r="33">
    <v t="r">678</v>
    <v t="r">713</v>
    <v t="r">714</v>
    <v t="r">715</v>
    <v t="r">716</v>
    <v t="r">717</v>
    <v t="r">718</v>
    <v t="r">719</v>
    <v t="r">720</v>
    <v t="r">721</v>
    <v t="r">722</v>
    <v t="r">723</v>
    <v t="r">724</v>
    <v t="r">725</v>
    <v t="r">726</v>
    <v t="r">727</v>
    <v t="r">728</v>
    <v t="r">729</v>
    <v t="r">730</v>
    <v t="r">731</v>
    <v t="r">732</v>
    <v t="r">692</v>
    <v t="r">733</v>
    <v t="r">734</v>
    <v t="r">735</v>
    <v t="r">736</v>
    <v t="r">737</v>
    <v t="r">738</v>
    <v t="r">739</v>
    <v t="r">740</v>
    <v t="r">741</v>
    <v t="r">742</v>
    <v t="r">743</v>
  </a>
  <a r="1">
    <v t="s">China Standard Time</v>
  </a>
  <a r="2">
    <v t="r">772</v>
    <v t="r">773</v>
  </a>
  <a r="1">
    <v t="s">Modern Standard Arabic</v>
  </a>
  <a r="5">
    <v t="r">789</v>
    <v t="r">790</v>
    <v t="r">791</v>
    <v t="r">792</v>
    <v t="r">793</v>
  </a>
  <a r="1">
    <v t="s">UTC+04:00</v>
  </a>
  <a r="4">
    <v t="r">822</v>
    <v t="r">823</v>
    <v t="r">824</v>
    <v t="r">825</v>
  </a>
  <a r="2">
    <v t="s">Indian English</v>
    <v t="s">Hindi</v>
  </a>
  <a r="34">
    <v t="r">842</v>
    <v t="r">843</v>
    <v t="r">844</v>
    <v t="r">845</v>
    <v t="r">846</v>
    <v t="r">847</v>
    <v t="r">848</v>
    <v t="r">849</v>
    <v t="r">850</v>
    <v t="r">851</v>
    <v t="r">852</v>
    <v t="r">853</v>
    <v t="r">854</v>
    <v t="r">855</v>
    <v t="r">856</v>
    <v t="r">857</v>
    <v t="r">858</v>
    <v t="r">859</v>
    <v t="r">860</v>
    <v t="r">861</v>
    <v t="r">862</v>
    <v t="r">863</v>
    <v t="r">864</v>
    <v t="r">865</v>
    <v t="r">866</v>
    <v t="r">867</v>
    <v t="r">868</v>
    <v t="r">869</v>
    <v t="r">870</v>
    <v t="r">871</v>
    <v t="r">872</v>
    <v t="r">873</v>
    <v t="r">874</v>
    <v t="r">875</v>
  </a>
  <a r="1">
    <v t="s">Indian Standard Time</v>
  </a>
  <a r="2">
    <v t="r">904</v>
    <v t="r">905</v>
  </a>
  <a r="26">
    <v t="s">Gujarati language</v>
    <v t="s">South African English</v>
    <v t="s">Khoisan languages</v>
    <v t="s">Greek language</v>
    <v t="s">Arabic</v>
    <v t="s">Swazi language</v>
    <v t="s">Venda language</v>
    <v t="s">Tsonga language</v>
    <v t="s">Khoekhoe language</v>
    <v t="s">Afrikaans</v>
    <v t="s">Portuguese language</v>
    <v t="s">Hindi</v>
    <v t="s">Tswana language</v>
    <v t="s">Sesotho</v>
    <v t="s">Urdu</v>
    <v t="s">Khoe languages</v>
    <v t="s">South African Sign Language</v>
    <v t="s">Hebrew language</v>
    <v t="s">Xhosa language</v>
    <v t="s">Telugu language</v>
    <v t="s">German language</v>
    <v t="s">Zulu language</v>
    <v t="s">Southern Ndebele language</v>
    <v t="s">Tamil language</v>
    <v t="s">Sanskrit</v>
    <v t="s">Northern Sotho language</v>
  </a>
  <a r="9">
    <v t="r">922</v>
    <v t="r">923</v>
    <v t="r">924</v>
    <v t="r">925</v>
    <v t="r">926</v>
    <v t="r">927</v>
    <v t="r">928</v>
    <v t="r">929</v>
    <v t="r">930</v>
  </a>
  <a r="1">
    <v t="s">Africa/Johannesburg</v>
  </a>
  <a r="2">
    <v t="r">957</v>
    <v t="r">958</v>
  </a>
  <a r="1">
    <v t="s">Mexican Spanish</v>
  </a>
  <a r="32">
    <v t="r">944</v>
    <v t="r">976</v>
    <v t="r">977</v>
    <v t="r">978</v>
    <v t="r">979</v>
    <v t="r">980</v>
    <v t="r">981</v>
    <v t="r">982</v>
    <v t="r">983</v>
    <v t="r">984</v>
    <v t="r">985</v>
    <v t="r">986</v>
    <v t="r">987</v>
    <v t="r">988</v>
    <v t="r">989</v>
    <v t="r">990</v>
    <v t="r">991</v>
    <v t="r">992</v>
    <v t="r">993</v>
    <v t="r">994</v>
    <v t="r">995</v>
    <v t="r">996</v>
    <v t="r">997</v>
    <v t="r">998</v>
    <v t="r">999</v>
    <v t="r">1000</v>
    <v t="r">1001</v>
    <v t="r">1002</v>
    <v t="r">1003</v>
    <v t="r">1004</v>
    <v t="r">1005</v>
    <v t="r">1006</v>
  </a>
  <a r="4">
    <v t="s">Central Time Zone</v>
    <v t="s">Mountain Time Zone</v>
    <v t="s">Pacific Time Zone</v>
    <v t="s">Eastern Time Zone</v>
  </a>
  <a r="2">
    <v t="r">1034</v>
    <v t="r">1035</v>
  </a>
  <a r="1">
    <v t="s">French language</v>
  </a>
  <a r="8">
    <v t="r">1053</v>
    <v t="r">1054</v>
    <v t="r">1055</v>
    <v t="r">1056</v>
    <v t="r">1020</v>
    <v t="r">1057</v>
    <v t="r">1058</v>
    <v t="r">1059</v>
  </a>
  <a r="2">
    <v t="s">Central Africa Time Zone</v>
    <v t="s">West Africa Time Zone</v>
  </a>
  <a r="2">
    <v t="r">1087</v>
    <v t="r">1088</v>
  </a>
  <a r="1">
    <v t="s">Italian language</v>
  </a>
  <a r="20">
    <v t="r">1104</v>
    <v t="r">1105</v>
    <v t="r">1106</v>
    <v t="r">1107</v>
    <v t="r">1108</v>
    <v t="r">1109</v>
    <v t="r">1110</v>
    <v t="r">1111</v>
    <v t="r">1112</v>
    <v t="r">1113</v>
    <v t="r">1114</v>
    <v t="r">1115</v>
    <v t="r">1116</v>
    <v t="r">1117</v>
    <v t="r">1118</v>
    <v t="r">1119</v>
    <v t="r">1120</v>
    <v t="r">1121</v>
    <v t="r">1122</v>
    <v t="r">1123</v>
  </a>
  <a r="2">
    <v t="r">1150</v>
    <v t="r">1151</v>
  </a>
  <a r="2">
    <v t="s">Modern Standard Arabic</v>
    <v t="s">Standard Algerian Berber</v>
  </a>
  <a r="48">
    <v t="r">1169</v>
    <v t="r">1170</v>
    <v t="r">1171</v>
    <v t="r">1172</v>
    <v t="r">1173</v>
    <v t="r">1174</v>
    <v t="r">1175</v>
    <v t="r">1176</v>
    <v t="r">1177</v>
    <v t="r">1178</v>
    <v t="r">1179</v>
    <v t="r">1180</v>
    <v t="r">1181</v>
    <v t="r">1182</v>
    <v t="r">1183</v>
    <v t="r">1184</v>
    <v t="r">1185</v>
    <v t="r">1186</v>
    <v t="r">1187</v>
    <v t="r">1188</v>
    <v t="r">1189</v>
    <v t="r">1190</v>
    <v t="r">1191</v>
    <v t="r">1192</v>
    <v t="r">1193</v>
    <v t="r">1194</v>
    <v t="r">1195</v>
    <v t="r">1196</v>
    <v t="r">1197</v>
    <v t="r">1198</v>
    <v t="r">1199</v>
    <v t="r">1200</v>
    <v t="r">1201</v>
    <v t="r">1202</v>
    <v t="r">1203</v>
    <v t="r">1204</v>
    <v t="r">1205</v>
    <v t="r">1206</v>
    <v t="r">1207</v>
    <v t="r">1208</v>
    <v t="r">1209</v>
    <v t="r">1210</v>
    <v t="r">1211</v>
    <v t="r">1212</v>
    <v t="r">1213</v>
    <v t="r">1214</v>
    <v t="r">1215</v>
    <v t="r">1216</v>
  </a>
  <a r="1">
    <v t="s">Africa/Algiers</v>
  </a>
  <a r="2">
    <v t="r">1244</v>
    <v t="r">1245</v>
  </a>
  <a r="1">
    <v t="s">Polish language</v>
  </a>
  <a r="16">
    <v t="r">1260</v>
    <v t="r">1261</v>
    <v t="r">1262</v>
    <v t="r">1263</v>
    <v t="r">1264</v>
    <v t="r">1265</v>
    <v t="r">1266</v>
    <v t="r">1267</v>
    <v t="r">1268</v>
    <v t="r">1269</v>
    <v t="r">1270</v>
    <v t="r">1271</v>
    <v t="r">1272</v>
    <v t="r">1273</v>
    <v t="r">1274</v>
    <v t="r">1275</v>
  </a>
  <a r="4">
    <v t="s">Central European Time</v>
    <v t="s">UTC+02:00</v>
    <v t="s">UTC+01:00</v>
    <v t="s">Central European Summer Time</v>
  </a>
  <a r="2">
    <v t="r">1303</v>
    <v t="r">1304</v>
  </a>
  <a r="1">
    <v t="s">Slovak language</v>
  </a>
  <a r="8">
    <v t="r">1321</v>
    <v t="r">1322</v>
    <v t="r">1323</v>
    <v t="r">1324</v>
    <v t="r">1325</v>
    <v t="r">1326</v>
    <v t="r">1327</v>
    <v t="r">1328</v>
  </a>
  <a r="1">
    <v t="s">Central European Time</v>
  </a>
  <a r="4">
    <v t="r">1356</v>
    <v t="r">1357</v>
    <v t="r">1358</v>
    <v t="r">1359</v>
  </a>
  <a r="2">
    <v t="s">Philippine English</v>
    <v t="s">Filipino language</v>
  </a>
  <a r="1">
    <v t="r">1376</v>
  </a>
  <a r="1">
    <v t="s">Philippine Standard Time</v>
  </a>
  <a r="2">
    <v t="r">1404</v>
    <v t="r">1405</v>
  </a>
  <a r="2">
    <v t="s">Paraguayan Spanish</v>
    <v t="s">Guarani language</v>
  </a>
  <a r="17">
    <v t="r">1422</v>
    <v t="r">1423</v>
    <v t="r">1424</v>
    <v t="r">1425</v>
    <v t="r">1426</v>
    <v t="r">1427</v>
    <v t="r">1428</v>
    <v t="r">1429</v>
    <v t="r">1430</v>
    <v t="r">1431</v>
    <v t="r">1432</v>
    <v t="r">1433</v>
    <v t="r">1434</v>
    <v t="r">1435</v>
    <v t="r">1436</v>
    <v t="r">1437</v>
    <v t="r">1438</v>
  </a>
  <a r="1">
    <v t="s">UTC−04:00</v>
  </a>
  <a r="3">
    <v t="r">1465</v>
    <v t="r">1466</v>
    <v t="r">1467</v>
  </a>
  <a r="1">
    <v t="s">Modern Hebrew</v>
  </a>
  <a r="6">
    <v t="r">1483</v>
    <v t="r">1484</v>
    <v t="r">1485</v>
    <v t="r">1486</v>
    <v t="r">1487</v>
    <v t="r">1488</v>
  </a>
  <a r="4">
    <v t="s">Israel Summer Time</v>
    <v t="s">Israel Standard Time</v>
    <v t="s">UTC+03:00</v>
    <v t="s">UTC+02:00</v>
  </a>
</arrayData>
</file>

<file path=xl/richData/rdrichvalue.xml><?xml version="1.0" encoding="utf-8"?>
<rvData xmlns="http://schemas.microsoft.com/office/spreadsheetml/2017/richdata" count="1496">
  <rv s="0">
    <v>536870912</v>
    <v>Canada</v>
    <v>370ed614-32e1-4326-a356-dc0a7dd56aaa</v>
    <v>en-CA</v>
    <v>Map</v>
  </rv>
  <rv s="1">
    <fb>6.8918382450780802E-2</fb>
    <v>23</v>
  </rv>
  <rv s="1">
    <fb>9984670</fb>
    <v>24</v>
  </rv>
  <rv s="1">
    <fb>72000</fb>
    <v>24</v>
  </rv>
  <rv s="1">
    <fb>10.1</fb>
    <v>25</v>
  </rv>
  <rv s="1">
    <fb>1</fb>
    <v>26</v>
  </rv>
  <rv s="0">
    <v>536870912</v>
    <v>Ottawa</v>
    <v>3f2544d2-4937-9101-2f53-621199e253e5</v>
    <v>en-CA</v>
    <v>Map</v>
  </rv>
  <rv s="1">
    <fb>544894.19799999997</fb>
    <v>24</v>
  </rv>
  <rv s="1">
    <fb>116.75729822552999</fb>
    <v>27</v>
  </rv>
  <rv s="1">
    <fb>1.9492690241159599E-2</fb>
    <v>23</v>
  </rv>
  <rv s="1">
    <fb>15588.4871464315</fb>
    <v>24</v>
  </rv>
  <rv s="1">
    <fb>1.4987999999999999</fb>
    <v>25</v>
  </rv>
  <rv s="1">
    <fb>0.38161546668997998</fb>
    <v>23</v>
  </rv>
  <rv s="1">
    <fb>74.089062024805997</fb>
    <v>28</v>
  </rv>
  <rv s="1">
    <fb>0.81</fb>
    <v>29</v>
  </rv>
  <rv s="1">
    <fb>1736425629519.96</fb>
    <v>30</v>
  </rv>
  <rv s="1">
    <fb>1.0094368</fb>
    <v>23</v>
  </rv>
  <rv s="1">
    <fb>0.68922510000000003</fb>
    <v>23</v>
  </rv>
  <rv s="2">
    <v>0</v>
    <v>21</v>
    <v>2</v>
    <v>7</v>
    <v>0</v>
    <v>Image of Canada</v>
  </rv>
  <rv s="1">
    <fb>4.3</fb>
    <v>28</v>
  </rv>
  <rv s="0">
    <v>536870912</v>
    <v>Toronto</v>
    <v>e9c1d78f-effd-4cbf-af56-ce709763b200</v>
    <v>en-CA</v>
    <v>Map</v>
  </rv>
  <rv s="0">
    <v>805306368</v>
    <v>Charles III (Monarch)</v>
    <v>afc6f6a9-5b55-9178-3e6f-2c8b6d16ee9c</v>
    <v>en-CA</v>
    <v>Generic</v>
  </rv>
  <rv s="0">
    <v>805306368</v>
    <v>Justin Trudeau (Prime minister)</v>
    <v>d37aba31-28d1-b943-f0c6-dbddeb460528</v>
    <v>en-CA</v>
    <v>Generic</v>
  </rv>
  <rv s="3">
    <v>0</v>
  </rv>
  <rv s="4">
    <v>https://www.bing.com/search?q=canada+country&amp;form=skydnc</v>
    <v>Learn more on Bing</v>
  </rv>
  <rv s="1">
    <fb>81.948780487804896</fb>
    <v>28</v>
  </rv>
  <rv s="1">
    <fb>1937902710000</fb>
    <v>30</v>
  </rv>
  <rv s="1">
    <fb>10</fb>
    <v>28</v>
  </rv>
  <rv s="1">
    <fb>9.51</fb>
    <v>29</v>
  </rv>
  <rv s="3">
    <v>1</v>
  </rv>
  <rv s="1">
    <fb>0.1458492763</fb>
    <v>23</v>
  </rv>
  <rv s="1">
    <fb>2.6101999999999999</fb>
    <v>25</v>
  </rv>
  <rv s="1">
    <fb>38246108</fb>
    <v>24</v>
  </rv>
  <rv s="1">
    <fb>0.23300000000000001</fb>
    <v>23</v>
  </rv>
  <rv s="1">
    <fb>0.251</fb>
    <v>23</v>
  </rv>
  <rv s="1">
    <fb>0.40600000000000003</fb>
    <v>23</v>
  </rv>
  <rv s="1">
    <fb>2.4E-2</fb>
    <v>23</v>
  </rv>
  <rv s="1">
    <fb>6.7000000000000004E-2</fb>
    <v>23</v>
  </rv>
  <rv s="1">
    <fb>0.124</fb>
    <v>23</v>
  </rv>
  <rv s="1">
    <fb>0.17</fb>
    <v>23</v>
  </rv>
  <rv s="1">
    <fb>0.65070999145507802</fb>
    <v>23</v>
  </rv>
  <rv s="0">
    <v>536870912</v>
    <v>Ontario</v>
    <v>070ad921-224a-9ed5-6fe1-8eab57b4b2e7</v>
    <v>en-CA</v>
    <v>Map</v>
  </rv>
  <rv s="0">
    <v>536870912</v>
    <v>Quebec</v>
    <v>32da1fe8-6bb5-f40e-e008-82becf7ef390</v>
    <v>en-CA</v>
    <v>Map</v>
  </rv>
  <rv s="0">
    <v>536870912</v>
    <v>Nova Scotia</v>
    <v>baa4aedd-bbb6-989e-cba4-ec2c9bdd906a</v>
    <v>en-CA</v>
    <v>Map</v>
  </rv>
  <rv s="0">
    <v>536870912</v>
    <v>New Brunswick</v>
    <v>ed967bed-da27-9206-2407-d4e698015192</v>
    <v>en-CA</v>
    <v>Map</v>
  </rv>
  <rv s="0">
    <v>536870912</v>
    <v>Manitoba</v>
    <v>21c9c883-dcc4-1490-a815-79c6eb525369</v>
    <v>en-CA</v>
    <v>Map</v>
  </rv>
  <rv s="0">
    <v>536870912</v>
    <v>Newfoundland and Labrador</v>
    <v>895215e2-2c65-6494-fa6a-1f441a39ac4f</v>
    <v>en-CA</v>
    <v>Map</v>
  </rv>
  <rv s="0">
    <v>536870912</v>
    <v>Prince Edward Island</v>
    <v>4e4aadcb-4928-0762-e307-bc01ba8f3dfb</v>
    <v>en-CA</v>
    <v>Map</v>
  </rv>
  <rv s="0">
    <v>536870912</v>
    <v>Saskatchewan</v>
    <v>ec7108bb-bd34-c969-f3f2-2a9eed70102e</v>
    <v>en-CA</v>
    <v>Map</v>
  </rv>
  <rv s="0">
    <v>536870912</v>
    <v>Alberta</v>
    <v>ac4b7d59-c4be-889f-9a45-7e7c524794ec</v>
    <v>en-CA</v>
    <v>Map</v>
  </rv>
  <rv s="0">
    <v>536870912</v>
    <v>Yukon</v>
    <v>68d0a1b9-92a8-857c-53f4-9150cd050ece</v>
    <v>en-CA</v>
    <v>Map</v>
  </rv>
  <rv s="0">
    <v>536870912</v>
    <v>Northwest Territories</v>
    <v>2e2284ce-2cc1-0b16-10e6-0783ada7c95b</v>
    <v>en-CA</v>
    <v>Map</v>
  </rv>
  <rv s="0">
    <v>536870912</v>
    <v>Nunavut</v>
    <v>5220a5b2-1244-23fe-9851-d4b0373ac92e</v>
    <v>en-CA</v>
    <v>Map</v>
  </rv>
  <rv s="0">
    <v>536870912</v>
    <v>British Columbia</v>
    <v>32a8fd1c-cd9d-0da9-35fb-f952ed824d4f</v>
    <v>en-CA</v>
    <v>Map</v>
  </rv>
  <rv s="3">
    <v>2</v>
  </rv>
  <rv s="1">
    <fb>0.12844017475747799</fb>
    <v>23</v>
  </rv>
  <rv s="3">
    <v>3</v>
  </rv>
  <rv s="1">
    <fb>0.245</fb>
    <v>23</v>
  </rv>
  <rv s="1">
    <fb>5.5640001296997095E-2</fb>
    <v>31</v>
  </rv>
  <rv s="1">
    <fb>30628482</fb>
    <v>24</v>
  </rv>
  <rv s="5">
    <v>#VALUE!</v>
    <v>en-CA</v>
    <v>370ed614-32e1-4326-a356-dc0a7dd56aaa</v>
    <v>536870912</v>
    <v>1</v>
    <v>16</v>
    <v>17</v>
    <v>Canada</v>
    <v>19</v>
    <v>20</v>
    <v>Map</v>
    <v>21</v>
    <v>22</v>
    <v>CA</v>
    <v>1</v>
    <v>2</v>
    <v>3</v>
    <v>4</v>
    <v>5</v>
    <v>6</v>
    <v>7</v>
    <v>8</v>
    <v>9</v>
    <v>CAD</v>
    <v>Canada is a country in North America. Its ten provinces and three territories extend from the Atlantic Ocean to the Pacific Ocean and northward into the Arctic Ocean, making it the world's second-largest country by total area, with the world's ...</v>
    <v>10</v>
    <v>11</v>
    <v>12</v>
    <v>13</v>
    <v>14</v>
    <v>15</v>
    <v>16</v>
    <v>17</v>
    <v>18</v>
    <v>19</v>
    <v>20</v>
    <v>23</v>
    <v>24</v>
    <v>25</v>
    <v>26</v>
    <v>27</v>
    <v>28</v>
    <v>Canada</v>
    <v>O Canada</v>
    <v>29</v>
    <v>Canada</v>
    <v>30</v>
    <v>31</v>
    <v>32</v>
    <v>33</v>
    <v>34</v>
    <v>35</v>
    <v>36</v>
    <v>37</v>
    <v>38</v>
    <v>39</v>
    <v>40</v>
    <v>54</v>
    <v>55</v>
    <v>56</v>
    <v>57</v>
    <v>58</v>
    <v>Canada</v>
    <v>59</v>
    <v>mdp/vdpid/39</v>
  </rv>
  <rv s="0">
    <v>536870912</v>
    <v>Russia</v>
    <v>ed4fce79-8ad4-352b-205b-e4db36c49bbe</v>
    <v>en-CA</v>
    <v>Map</v>
  </rv>
  <rv s="1">
    <fb>0.13294470341402198</fb>
    <v>23</v>
  </rv>
  <rv s="1">
    <fb>17075400</fb>
    <v>24</v>
  </rv>
  <rv s="1">
    <fb>1454000</fb>
    <v>24</v>
  </rv>
  <rv s="1">
    <fb>11.5</fb>
    <v>25</v>
  </rv>
  <rv s="1">
    <fb>7</fb>
    <v>26</v>
  </rv>
  <rv s="0">
    <v>536870912</v>
    <v>Moscow</v>
    <v>6bb559e5-6af9-adf8-d8bc-7f999aba8a3a</v>
    <v>en-CA</v>
    <v>Map</v>
  </rv>
  <rv s="1">
    <fb>1732026.7760000001</fb>
    <v>24</v>
  </rv>
  <rv s="1">
    <fb>180.74643865422601</fb>
    <v>27</v>
  </rv>
  <rv s="1">
    <fb>4.4703597689969995E-2</fb>
    <v>23</v>
  </rv>
  <rv s="1">
    <fb>6602.6575252928196</fb>
    <v>24</v>
  </rv>
  <rv s="1">
    <fb>1.57</fb>
    <v>25</v>
  </rv>
  <rv s="1">
    <fb>0.49758561923004796</fb>
    <v>23</v>
  </rv>
  <rv s="1">
    <fb>92.142875817828696</fb>
    <v>28</v>
  </rv>
  <rv s="1">
    <fb>0.59</fb>
    <v>29</v>
  </rv>
  <rv s="1">
    <fb>1699876578871.3501</fb>
    <v>30</v>
  </rv>
  <rv s="1">
    <fb>1.0258246</fb>
    <v>23</v>
  </rv>
  <rv s="1">
    <fb>0.81909310000000002</fb>
    <v>23</v>
  </rv>
  <rv s="2">
    <v>1</v>
    <v>21</v>
    <v>33</v>
    <v>7</v>
    <v>0</v>
    <v>Image of Russia</v>
  </rv>
  <rv s="1">
    <fb>6.1</fb>
    <v>28</v>
  </rv>
  <rv s="0">
    <v>805306368</v>
    <v>Vladimir Putin (President)</v>
    <v>60d41b9e-06ae-967b-bcc5-97ad4a13d29c</v>
    <v>en-CA</v>
    <v>Generic</v>
  </rv>
  <rv s="0">
    <v>805306368</v>
    <v>Mikhail Mishustin (Prime minister)</v>
    <v>8176b935-a6dc-cfbe-2565-cfb891845a4a</v>
    <v>en-CA</v>
    <v>Generic</v>
  </rv>
  <rv s="3">
    <v>4</v>
  </rv>
  <rv s="4">
    <v>https://www.bing.com/search?q=russia&amp;form=skydnc</v>
    <v>Learn more on Bing</v>
  </rv>
  <rv s="1">
    <fb>72.657317073170702</fb>
    <v>28</v>
  </rv>
  <rv s="1">
    <fb>576116340000</fb>
    <v>30</v>
  </rv>
  <rv s="1">
    <fb>17</fb>
    <v>28</v>
  </rv>
  <rv s="1">
    <fb>0.53</fb>
    <v>29</v>
  </rv>
  <rv s="3">
    <v>5</v>
  </rv>
  <rv s="1">
    <fb>0.36436404289999996</fb>
    <v>23</v>
  </rv>
  <rv s="1">
    <fb>4.0138999999999996</fb>
    <v>25</v>
  </rv>
  <rv s="1">
    <fb>143449286</fb>
    <v>24</v>
  </rv>
  <rv s="1">
    <fb>0.214</fb>
    <v>23</v>
  </rv>
  <rv s="1">
    <fb>0.29899999999999999</fb>
    <v>23</v>
  </rv>
  <rv s="1">
    <fb>0.45100000000000001</fb>
    <v>23</v>
  </rv>
  <rv s="1">
    <fb>2.8999999999999998E-2</fb>
    <v>23</v>
  </rv>
  <rv s="1">
    <fb>7.0999999999999994E-2</fb>
    <v>23</v>
  </rv>
  <rv s="1">
    <fb>0.11199999999999999</fb>
    <v>23</v>
  </rv>
  <rv s="1">
    <fb>0.152</fb>
    <v>23</v>
  </rv>
  <rv s="1">
    <fb>0.61800998687744102</fb>
    <v>23</v>
  </rv>
  <rv s="0">
    <v>536870912</v>
    <v>Adygea</v>
    <v>22b5ba45-672e-34b8-e6f1-db4a112d6473</v>
    <v>en-CA</v>
    <v>Map</v>
  </rv>
  <rv s="0">
    <v>536870912</v>
    <v>Altai Republic</v>
    <v>bc671e26-2d75-8823-293a-5af58859f724</v>
    <v>en-CA</v>
    <v>Map</v>
  </rv>
  <rv s="0">
    <v>536870912</v>
    <v>Bashkortostan</v>
    <v>fc6eab09-3383-820f-1442-4f6dde32cbf9</v>
    <v>en-CA</v>
    <v>Map</v>
  </rv>
  <rv s="0">
    <v>536870912</v>
    <v>Buryatia</v>
    <v>559aae54-84df-2df7-b208-d0e2975a541f</v>
    <v>en-CA</v>
    <v>Map</v>
  </rv>
  <rv s="0">
    <v>536870912</v>
    <v>Dagestan</v>
    <v>7be0631e-08a6-71a2-bd8f-1be3fab541d4</v>
    <v>en-CA</v>
    <v>Map</v>
  </rv>
  <rv s="0">
    <v>536870912</v>
    <v>Ingushetia</v>
    <v>d71ef53a-a58c-2149-fc5b-7f305c67d703</v>
    <v>en-CA</v>
    <v>Map</v>
  </rv>
  <rv s="0">
    <v>536870912</v>
    <v>Kabardino-Balkaria</v>
    <v>3c3eefab-1013-5556-2903-4a792d0de818</v>
    <v>en-CA</v>
    <v>Map</v>
  </rv>
  <rv s="0">
    <v>536870912</v>
    <v>Kalmykia</v>
    <v>aa5d46bb-1a45-ccab-629e-32a57e11433b</v>
    <v>en-CA</v>
    <v>Map</v>
  </rv>
  <rv s="0">
    <v>536870912</v>
    <v>Karachay-Cherkess Republic</v>
    <v>427be6f6-6a91-8144-0b4b-023b249fb86c</v>
    <v>en-CA</v>
    <v>Map</v>
  </rv>
  <rv s="0">
    <v>536870912</v>
    <v>Komi Republic</v>
    <v>7ef61531-763c-4148-8cc5-3804e7ea0b0f</v>
    <v>en-CA</v>
    <v>Map</v>
  </rv>
  <rv s="0">
    <v>536870912</v>
    <v>Stavropol Krai</v>
    <v>cea31d3e-370c-d7b9-8aa9-739d9a55a85a</v>
    <v>en-CA</v>
    <v>Map</v>
  </rv>
  <rv s="0">
    <v>536870912</v>
    <v>Mari El Republic</v>
    <v>b89c03bf-1661-bc0b-45ea-52497ba4afaf</v>
    <v>en-CA</v>
    <v>Map</v>
  </rv>
  <rv s="0">
    <v>536870912</v>
    <v>Mordovia</v>
    <v>f239c732-02c7-4a65-ceef-e3e0f395c4ad</v>
    <v>en-CA</v>
    <v>Map</v>
  </rv>
  <rv s="0">
    <v>536870912</v>
    <v>Sakha Republic</v>
    <v>ea625ee4-93bc-476d-b81d-2daeb4e75cc9</v>
    <v>en-CA</v>
    <v>Map</v>
  </rv>
  <rv s="0">
    <v>536870912</v>
    <v>North Ossetia–Alania</v>
    <v>d769211e-6a13-19e2-34f9-58681d88ee0e</v>
    <v>en-CA</v>
    <v>Map</v>
  </rv>
  <rv s="0">
    <v>536870912</v>
    <v>Republic of Tatarstan</v>
    <v>7e36bead-7c24-03eb-3164-2a047e5b7eb1</v>
    <v>en-CA</v>
    <v>Map</v>
  </rv>
  <rv s="0">
    <v>536870912</v>
    <v>Tuva Republic</v>
    <v>ab07bfe8-07ff-28f8-5b60-d4cd5e7f48f8</v>
    <v>en-CA</v>
    <v>Map</v>
  </rv>
  <rv s="0">
    <v>536870912</v>
    <v>Udmurt Republic</v>
    <v>9650b146-7f52-f62d-cc53-c0f71081c647</v>
    <v>en-CA</v>
    <v>Map</v>
  </rv>
  <rv s="0">
    <v>536870912</v>
    <v>Khakassia</v>
    <v>f1e1928b-1461-ec9b-f1f0-d161dfb0ded0</v>
    <v>en-CA</v>
    <v>Map</v>
  </rv>
  <rv s="0">
    <v>536870912</v>
    <v>Chechen Republic</v>
    <v>380a5b31-8fbf-1061-698e-34d4218fc514</v>
    <v>en-CA</v>
    <v>Map</v>
  </rv>
  <rv s="0">
    <v>536870912</v>
    <v>Chuvash Republic</v>
    <v>52dde999-303c-705c-0053-8cd4a44ea3bc</v>
    <v>en-CA</v>
    <v>Map</v>
  </rv>
  <rv s="0">
    <v>536870912</v>
    <v>Altai Krai</v>
    <v>5e9c8636-bfc7-6ace-eac3-4751db61d1cd</v>
    <v>en-CA</v>
    <v>Map</v>
  </rv>
  <rv s="0">
    <v>536870912</v>
    <v>Krasnodar Krai</v>
    <v>9a429c3b-d4ba-835f-1b73-b43e11683d61</v>
    <v>en-CA</v>
    <v>Map</v>
  </rv>
  <rv s="0">
    <v>536870912</v>
    <v>Krasnoyarsk Krai</v>
    <v>1266f13e-65bc-fc05-ccd0-3c7a17af0597</v>
    <v>en-CA</v>
    <v>Map</v>
  </rv>
  <rv s="0">
    <v>536870912</v>
    <v>Primorsky Krai</v>
    <v>c162694d-0600-3d2a-14ab-bd32888d7c8d</v>
    <v>en-CA</v>
    <v>Map</v>
  </rv>
  <rv s="0">
    <v>536870912</v>
    <v>Khabarovsk Krai</v>
    <v>02068939-5788-e619-fddd-7743d37b74b3</v>
    <v>en-CA</v>
    <v>Map</v>
  </rv>
  <rv s="0">
    <v>536870912</v>
    <v>Amur Oblast</v>
    <v>706fd605-8507-bdd1-46b4-ee14136bf6f2</v>
    <v>en-CA</v>
    <v>Map</v>
  </rv>
  <rv s="0">
    <v>536870912</v>
    <v>Astrakhan Oblast</v>
    <v>06c7a94b-2d3b-41f7-ad05-8d46bb820ade</v>
    <v>en-CA</v>
    <v>Map</v>
  </rv>
  <rv s="0">
    <v>536870912</v>
    <v>Arkhangelsk Oblast</v>
    <v>a26f0229-f4b7-1b73-1448-9522bf6b8a00</v>
    <v>en-CA</v>
    <v>Map</v>
  </rv>
  <rv s="0">
    <v>536870912</v>
    <v>Belgorod Oblast</v>
    <v>c8940f0f-9335-1cda-1a75-5dd0ab1960ff</v>
    <v>en-CA</v>
    <v>Map</v>
  </rv>
  <rv s="0">
    <v>536870912</v>
    <v>Bryansk Oblast</v>
    <v>0ea1957d-9d7f-b8a7-f59b-31b5d6b1bd4a</v>
    <v>en-CA</v>
    <v>Map</v>
  </rv>
  <rv s="0">
    <v>536870912</v>
    <v>Vladimir Oblast</v>
    <v>2d317c56-15fe-4a06-56e0-02319a666d05</v>
    <v>en-CA</v>
    <v>Map</v>
  </rv>
  <rv s="0">
    <v>536870912</v>
    <v>Volgograd Oblast</v>
    <v>8b9d97f0-f2de-ac3e-5891-976a9a8b1e60</v>
    <v>en-CA</v>
    <v>Map</v>
  </rv>
  <rv s="0">
    <v>536870912</v>
    <v>Vologda Oblast</v>
    <v>e52cd8ce-a2fe-316d-8b57-f4e3b77333a5</v>
    <v>en-CA</v>
    <v>Map</v>
  </rv>
  <rv s="0">
    <v>536870912</v>
    <v>Voronezh Oblast</v>
    <v>9b7449fa-9d99-9753-8580-fc09a3e938a1</v>
    <v>en-CA</v>
    <v>Map</v>
  </rv>
  <rv s="0">
    <v>536870912</v>
    <v>Ivanovo Oblast</v>
    <v>fdcd3a68-b12f-1397-beb5-b43095d4606b</v>
    <v>en-CA</v>
    <v>Map</v>
  </rv>
  <rv s="0">
    <v>536870912</v>
    <v>Irkutsk Oblast</v>
    <v>d1d27863-f692-cd79-ec4a-a224cb9b6b50</v>
    <v>en-CA</v>
    <v>Map</v>
  </rv>
  <rv s="0">
    <v>536870912</v>
    <v>Kaliningrad Oblast</v>
    <v>7898a7d2-2c53-4ac9-fd66-da04a64ed92e</v>
    <v>en-CA</v>
    <v>Map</v>
  </rv>
  <rv s="0">
    <v>536870912</v>
    <v>Kaluga Oblast</v>
    <v>97df7123-82c1-1ae8-dc29-631fa213b57f</v>
    <v>en-CA</v>
    <v>Map</v>
  </rv>
  <rv s="0">
    <v>536870912</v>
    <v>Kamchatka Krai</v>
    <v>aa601ace-14aa-0457-d7e0-cc6046c92351</v>
    <v>en-CA</v>
    <v>Map</v>
  </rv>
  <rv s="0">
    <v>536870912</v>
    <v>Kemerovo Oblast</v>
    <v>1e6a003a-be48-9fa5-55bd-e117a8409e45</v>
    <v>en-CA</v>
    <v>Map</v>
  </rv>
  <rv s="0">
    <v>536870912</v>
    <v>Kirov Oblast</v>
    <v>d59795b1-20b4-27f8-b756-5227d25439ae</v>
    <v>en-CA</v>
    <v>Map</v>
  </rv>
  <rv s="0">
    <v>536870912</v>
    <v>Kostroma Oblast</v>
    <v>48255075-9db6-a984-2d1d-fcf0441e427b</v>
    <v>en-CA</v>
    <v>Map</v>
  </rv>
  <rv s="0">
    <v>536870912</v>
    <v>Kurgan Oblast</v>
    <v>903834e8-fe8c-1307-487f-0fb6d8993461</v>
    <v>en-CA</v>
    <v>Map</v>
  </rv>
  <rv s="0">
    <v>536870912</v>
    <v>Kursk Oblast</v>
    <v>567e1124-acb2-49af-175b-c71b4a0ba198</v>
    <v>en-CA</v>
    <v>Map</v>
  </rv>
  <rv s="0">
    <v>536870912</v>
    <v>Leningrad Oblast</v>
    <v>5c4a620f-878c-b7a4-a401-7f5115731d25</v>
    <v>en-CA</v>
    <v>Map</v>
  </rv>
  <rv s="0">
    <v>536870912</v>
    <v>Lipetsk Oblast</v>
    <v>f35c04f7-4cb7-0802-ca04-755f7af52074</v>
    <v>en-CA</v>
    <v>Map</v>
  </rv>
  <rv s="0">
    <v>536870912</v>
    <v>Magadan Oblast</v>
    <v>41a617f0-e934-53ad-bb6c-2cac390b18ba</v>
    <v>en-CA</v>
    <v>Map</v>
  </rv>
  <rv s="0">
    <v>536870912</v>
    <v>Moscow Oblast</v>
    <v>dd63de90-3429-69f1-11c7-7129ec818a44</v>
    <v>en-CA</v>
    <v>Map</v>
  </rv>
  <rv s="0">
    <v>536870912</v>
    <v>Murmansk Oblast</v>
    <v>07a783e3-274d-ec11-cee4-83081096a87f</v>
    <v>en-CA</v>
    <v>Map</v>
  </rv>
  <rv s="0">
    <v>536870912</v>
    <v>Nizhny Novgorod Oblast</v>
    <v>691cbf3e-b13a-27a2-730d-d3a89a54588c</v>
    <v>en-CA</v>
    <v>Map</v>
  </rv>
  <rv s="0">
    <v>536870912</v>
    <v>Novgorod Oblast</v>
    <v>5c6f11f1-917e-4dd9-5f0f-bca854810e3e</v>
    <v>en-CA</v>
    <v>Map</v>
  </rv>
  <rv s="0">
    <v>536870912</v>
    <v>Novosibirsk Oblast</v>
    <v>e05e3666-c6d4-b98c-cf0b-3f8fbdcca509</v>
    <v>en-CA</v>
    <v>Map</v>
  </rv>
  <rv s="0">
    <v>536870912</v>
    <v>Omsk Oblast</v>
    <v>ca626861-e115-9a15-2bb4-9047d7b785cd</v>
    <v>en-CA</v>
    <v>Map</v>
  </rv>
  <rv s="0">
    <v>536870912</v>
    <v>Orenburg Oblast</v>
    <v>e416ef3d-74dd-73c7-82c5-e10e02791bfb</v>
    <v>en-CA</v>
    <v>Map</v>
  </rv>
  <rv s="0">
    <v>536870912</v>
    <v>Oryol Oblast</v>
    <v>30918ef9-6129-11eb-d922-92a0eda65b46</v>
    <v>en-CA</v>
    <v>Map</v>
  </rv>
  <rv s="0">
    <v>536870912</v>
    <v>Penza Oblast</v>
    <v>6037735b-86a2-89e3-37b1-b7b82ed427b8</v>
    <v>en-CA</v>
    <v>Map</v>
  </rv>
  <rv s="0">
    <v>536870912</v>
    <v>Perm Krai</v>
    <v>e3254562-12b4-8af6-5efc-c33e6b4cc2fd</v>
    <v>en-CA</v>
    <v>Map</v>
  </rv>
  <rv s="0">
    <v>536870912</v>
    <v>Pskov Oblast</v>
    <v>c4c338de-2857-ea26-c274-85903024dee2</v>
    <v>en-CA</v>
    <v>Map</v>
  </rv>
  <rv s="0">
    <v>536870912</v>
    <v>Rostov Oblast</v>
    <v>05c23ef3-37da-92dc-0d82-db4e339caaa8</v>
    <v>en-CA</v>
    <v>Map</v>
  </rv>
  <rv s="0">
    <v>536870912</v>
    <v>Ryazan Oblast</v>
    <v>6c69b62c-3503-7ba4-5d89-faeb0fc23ab3</v>
    <v>en-CA</v>
    <v>Map</v>
  </rv>
  <rv s="0">
    <v>536870912</v>
    <v>Samara Oblast</v>
    <v>13d9bea7-a7c1-1b2c-7fb1-e678ddcd7a71</v>
    <v>en-CA</v>
    <v>Map</v>
  </rv>
  <rv s="0">
    <v>536870912</v>
    <v>Saratov Oblast</v>
    <v>a391453d-4362-449f-bbe1-00b8176ec2f8</v>
    <v>en-CA</v>
    <v>Map</v>
  </rv>
  <rv s="0">
    <v>536870912</v>
    <v>Sakhalin Oblast</v>
    <v>a0ca8508-79a7-09d7-1e4f-84e80916d921</v>
    <v>en-CA</v>
    <v>Map</v>
  </rv>
  <rv s="0">
    <v>536870912</v>
    <v>Sverdlovsk Oblast</v>
    <v>32643100-03ea-0c14-f58e-a7d70c8c1468</v>
    <v>en-CA</v>
    <v>Map</v>
  </rv>
  <rv s="0">
    <v>536870912</v>
    <v>Smolensk Oblast</v>
    <v>d2bbaf83-1065-8b46-d8df-55a0e9dd6b3a</v>
    <v>en-CA</v>
    <v>Map</v>
  </rv>
  <rv s="0">
    <v>536870912</v>
    <v>Tambov Oblast</v>
    <v>c8c484f3-ed59-31b5-c134-bc324e7837a7</v>
    <v>en-CA</v>
    <v>Map</v>
  </rv>
  <rv s="0">
    <v>536870912</v>
    <v>Tver Oblast</v>
    <v>43dbfe25-b444-4ee4-6a06-4a0c84faf831</v>
    <v>en-CA</v>
    <v>Map</v>
  </rv>
  <rv s="0">
    <v>536870912</v>
    <v>Tomsk Oblast</v>
    <v>4833e982-a51c-b27a-99ba-c7aa39fdbfc5</v>
    <v>en-CA</v>
    <v>Map</v>
  </rv>
  <rv s="0">
    <v>536870912</v>
    <v>Tula Oblast</v>
    <v>06958213-9024-c72f-be1d-870a43124549</v>
    <v>en-CA</v>
    <v>Map</v>
  </rv>
  <rv s="0">
    <v>536870912</v>
    <v>Tyumen Oblast</v>
    <v>f7074e1e-5809-6c44-a836-391d78cc63b0</v>
    <v>en-CA</v>
    <v>Map</v>
  </rv>
  <rv s="0">
    <v>536870912</v>
    <v>Ulyanovsk Oblast</v>
    <v>285ad0e8-dfc5-6c4f-f919-783c565347c2</v>
    <v>en-CA</v>
    <v>Map</v>
  </rv>
  <rv s="0">
    <v>536870912</v>
    <v>Chelyabinsk Oblast</v>
    <v>e8506c94-c78a-be96-22a5-f42d90ce4d85</v>
    <v>en-CA</v>
    <v>Map</v>
  </rv>
  <rv s="0">
    <v>536870912</v>
    <v>Zabaykalsky Krai</v>
    <v>4eec5a15-6252-a5ba-a675-32f7c3941986</v>
    <v>en-CA</v>
    <v>Map</v>
  </rv>
  <rv s="0">
    <v>536870912</v>
    <v>Yaroslavl Oblast</v>
    <v>78a787d0-5bd7-369e-abec-20334f55f284</v>
    <v>en-CA</v>
    <v>Map</v>
  </rv>
  <rv s="0">
    <v>536870912</v>
    <v>Saint Petersburg</v>
    <v>e3ed1086-8cd2-4813-dfa1-22d6666852c7</v>
    <v>en-CA</v>
    <v>Map</v>
  </rv>
  <rv s="0">
    <v>536870912</v>
    <v>Sevastopol</v>
    <v>1d4e43aa-65a2-a88a-3324-a9ac6e098708</v>
    <v>en-CA</v>
    <v>Map</v>
  </rv>
  <rv s="0">
    <v>536870912</v>
    <v>Jewish Autonomous Oblast</v>
    <v>f238d267-34ac-88dc-5e18-ecd8a1d9f1bd</v>
    <v>en-CA</v>
    <v>Map</v>
  </rv>
  <rv s="0">
    <v>536870912</v>
    <v>Nenets Autonomous Okrug</v>
    <v>0bfd44fb-94fd-9862-0994-343325ef0e56</v>
    <v>en-CA</v>
    <v>Map</v>
  </rv>
  <rv s="0">
    <v>536870912</v>
    <v>Khanty-Mansi Autonomous Okrug</v>
    <v>c54c2f51-aac8-6ea4-fc82-3027ba8cc45b</v>
    <v>en-CA</v>
    <v>Map</v>
  </rv>
  <rv s="0">
    <v>536870912</v>
    <v>Chukotka Autonomous Okrug</v>
    <v>32d0b1a4-54c8-f9af-b97c-f05f93680504</v>
    <v>en-CA</v>
    <v>Map</v>
  </rv>
  <rv s="0">
    <v>536870912</v>
    <v>Yamalo-Nenets Autonomous Okrug</v>
    <v>9ad3fb88-2ff4-83f3-32a9-b85ad7f10c6c</v>
    <v>en-CA</v>
    <v>Map</v>
  </rv>
  <rv s="3">
    <v>6</v>
  </rv>
  <rv s="1">
    <fb>0.11384595754929799</fb>
    <v>23</v>
  </rv>
  <rv s="3">
    <v>7</v>
  </rv>
  <rv s="1">
    <fb>0.46200000000000002</fb>
    <v>23</v>
  </rv>
  <rv s="1">
    <fb>4.5850000381469698E-2</fb>
    <v>31</v>
  </rv>
  <rv s="1">
    <fb>107683889</fb>
    <v>24</v>
  </rv>
  <rv s="5">
    <v>#VALUE!</v>
    <v>en-CA</v>
    <v>ed4fce79-8ad4-352b-205b-e4db36c49bbe</v>
    <v>536870912</v>
    <v>1</v>
    <v>36</v>
    <v>17</v>
    <v>Russia</v>
    <v>19</v>
    <v>20</v>
    <v>Map</v>
    <v>21</v>
    <v>37</v>
    <v>RU</v>
    <v>62</v>
    <v>63</v>
    <v>64</v>
    <v>65</v>
    <v>66</v>
    <v>67</v>
    <v>68</v>
    <v>69</v>
    <v>70</v>
    <v>RUB</v>
    <v>Russia, or the Russian Federation, is a country spanning Eastern Europe and North Asia. It is the largest country in the world by land area, and extends across eleven time zones; sharing land borders with fourteen countries. Russia is the most ...</v>
    <v>71</v>
    <v>72</v>
    <v>73</v>
    <v>74</v>
    <v>75</v>
    <v>76</v>
    <v>77</v>
    <v>78</v>
    <v>79</v>
    <v>80</v>
    <v>67</v>
    <v>83</v>
    <v>84</v>
    <v>85</v>
    <v>86</v>
    <v>87</v>
    <v>88</v>
    <v>Russia</v>
    <v>National anthem of Russia</v>
    <v>89</v>
    <v>Российская Федерация</v>
    <v>90</v>
    <v>91</v>
    <v>92</v>
    <v>93</v>
    <v>94</v>
    <v>95</v>
    <v>96</v>
    <v>97</v>
    <v>98</v>
    <v>99</v>
    <v>100</v>
    <v>183</v>
    <v>184</v>
    <v>185</v>
    <v>186</v>
    <v>187</v>
    <v>Russia</v>
    <v>188</v>
    <v>mdp/vdpid/203</v>
  </rv>
  <rv s="0">
    <v>536870912</v>
    <v>Germany</v>
    <v>75c62d8e-1449-4e4d-b188-d9e88f878dd9</v>
    <v>en-CA</v>
    <v>Map</v>
  </rv>
  <rv s="1">
    <fb>0.47678612319670299</fb>
    <v>23</v>
  </rv>
  <rv s="1">
    <fb>357587.77</fb>
    <v>24</v>
  </rv>
  <rv s="1">
    <fb>180000</fb>
    <v>24</v>
  </rv>
  <rv s="1">
    <fb>9.5</fb>
    <v>25</v>
  </rv>
  <rv s="1">
    <fb>49</fb>
    <v>26</v>
  </rv>
  <rv s="0">
    <v>536870912</v>
    <v>Berlin</v>
    <v>42784943-7c23-7672-5527-06f89b965cdf</v>
    <v>en-CA</v>
    <v>Map</v>
  </rv>
  <rv s="1">
    <fb>727972.84</fb>
    <v>24</v>
  </rv>
  <rv s="1">
    <fb>112.854887342124</fb>
    <v>27</v>
  </rv>
  <rv s="1">
    <fb>1.4456670146976E-2</fb>
    <v>23</v>
  </rv>
  <rv s="1">
    <fb>7035.4829747167596</fb>
    <v>24</v>
  </rv>
  <rv s="1">
    <fb>1.56</fb>
    <v>25</v>
  </rv>
  <rv s="1">
    <fb>0.326912067781085</fb>
    <v>23</v>
  </rv>
  <rv s="1">
    <fb>78.862551056754995</fb>
    <v>28</v>
  </rv>
  <rv s="1">
    <fb>1.39</fb>
    <v>29</v>
  </rv>
  <rv s="1">
    <fb>3845630030823.52</fb>
    <v>30</v>
  </rv>
  <rv s="1">
    <fb>1.0402236</fb>
    <v>23</v>
  </rv>
  <rv s="1">
    <fb>0.70246649999999999</fb>
    <v>23</v>
  </rv>
  <rv s="2">
    <v>2</v>
    <v>21</v>
    <v>39</v>
    <v>7</v>
    <v>0</v>
    <v>Image of Germany</v>
  </rv>
  <rv s="1">
    <fb>3.1</fb>
    <v>28</v>
  </rv>
  <rv s="0">
    <v>805306368</v>
    <v>Frank-Walter Steinmeier (President)</v>
    <v>a6d595f9-116c-57de-2b35-48e9bde9f83d</v>
    <v>en-CA</v>
    <v>Generic</v>
  </rv>
  <rv s="3">
    <v>8</v>
  </rv>
  <rv s="4">
    <v>https://www.bing.com/search?q=germany&amp;form=skydnc</v>
    <v>Learn more on Bing</v>
  </rv>
  <rv s="1">
    <fb>80.892682926829295</fb>
    <v>28</v>
  </rv>
  <rv s="1">
    <fb>2098173930000</fb>
    <v>30</v>
  </rv>
  <rv s="1">
    <fb>7</fb>
    <v>28</v>
  </rv>
  <rv s="1">
    <fb>9.99</fb>
    <v>29</v>
  </rv>
  <rv s="3">
    <v>9</v>
  </rv>
  <rv s="1">
    <fb>0.12528421940000001</fb>
    <v>23</v>
  </rv>
  <rv s="1">
    <fb>4.2488000000000001</fb>
    <v>25</v>
  </rv>
  <rv s="1">
    <fb>83149300</fb>
    <v>24</v>
  </rv>
  <rv s="1">
    <fb>0.22800000000000001</fb>
    <v>23</v>
  </rv>
  <rv s="1">
    <fb>0.24600000000000002</fb>
    <v>23</v>
  </rv>
  <rv s="1">
    <fb>0.39600000000000002</fb>
    <v>23</v>
  </rv>
  <rv s="1">
    <fb>7.5999999999999998E-2</fb>
    <v>23</v>
  </rv>
  <rv s="1">
    <fb>0.128</fb>
    <v>23</v>
  </rv>
  <rv s="1">
    <fb>0.17100000000000001</fb>
    <v>23</v>
  </rv>
  <rv s="1">
    <fb>0.60811000823974604</fb>
    <v>23</v>
  </rv>
  <rv s="0">
    <v>536870912</v>
    <v>Baden-Württemberg</v>
    <v>e4767d1d-15fd-a8bd-1fcd-f8214d3c189f</v>
    <v>en-CA</v>
    <v>Map</v>
  </rv>
  <rv s="0">
    <v>536870912</v>
    <v>Bavaria</v>
    <v>e4f7e69f-e1bc-189a-d23d-b2ecee6a88d5</v>
    <v>en-CA</v>
    <v>Map</v>
  </rv>
  <rv s="0">
    <v>536870912</v>
    <v>Bremen</v>
    <v>70a6262d-6ded-6a1a-8a3d-e24538d50a05</v>
    <v>en-CA</v>
    <v>Map</v>
  </rv>
  <rv s="0">
    <v>536870912</v>
    <v>Hamburg</v>
    <v>0937ec8c-54f7-94c7-d7b8-0ea8c6cfce6f</v>
    <v>en-CA</v>
    <v>Map</v>
  </rv>
  <rv s="0">
    <v>536870912</v>
    <v>Mecklenburg-Vorpommern</v>
    <v>b0adc1b4-6fe2-3ad0-81e1-78c9ba53cedb</v>
    <v>en-CA</v>
    <v>Map</v>
  </rv>
  <rv s="0">
    <v>536870912</v>
    <v>Lower Saxony</v>
    <v>c91589e2-9db8-e9f2-b60d-1000c3502bc2</v>
    <v>en-CA</v>
    <v>Map</v>
  </rv>
  <rv s="0">
    <v>536870912</v>
    <v>North Rhine-Westphalia</v>
    <v>7192ac29-308b-9018-2da7-1d16b5afb233</v>
    <v>en-CA</v>
    <v>Map</v>
  </rv>
  <rv s="0">
    <v>536870912</v>
    <v>Rhineland-Palatinate</v>
    <v>b2634da1-26f3-4709-d63d-9f9489a33d9c</v>
    <v>en-CA</v>
    <v>Map</v>
  </rv>
  <rv s="0">
    <v>536870912</v>
    <v>Saarland</v>
    <v>077b3058-0078-d492-aee0-52b8d21ee39e</v>
    <v>en-CA</v>
    <v>Map</v>
  </rv>
  <rv s="0">
    <v>536870912</v>
    <v>Saxony</v>
    <v>db04ed86-d227-952f-dbae-2881e92d2d0a</v>
    <v>en-CA</v>
    <v>Map</v>
  </rv>
  <rv s="0">
    <v>536870912</v>
    <v>Saxony-Anhalt</v>
    <v>6af91c75-020d-7d63-0e2d-ab73f9f73280</v>
    <v>en-CA</v>
    <v>Map</v>
  </rv>
  <rv s="0">
    <v>536870912</v>
    <v>Schleswig-Holstein</v>
    <v>6dde426c-96c7-18bd-f4e1-b41b7575557a</v>
    <v>en-CA</v>
    <v>Map</v>
  </rv>
  <rv s="0">
    <v>536870912</v>
    <v>Brandenburg</v>
    <v>c841173c-24ae-1249-8be1-c2ff2ec02111</v>
    <v>en-CA</v>
    <v>Map</v>
  </rv>
  <rv s="0">
    <v>536870912</v>
    <v>Hesse</v>
    <v>90fbe078-3753-40db-ff12-40aa58e76c5f</v>
    <v>en-CA</v>
    <v>Map</v>
  </rv>
  <rv s="3">
    <v>10</v>
  </rv>
  <rv s="1">
    <fb>0.11505903952014901</fb>
    <v>23</v>
  </rv>
  <rv s="3">
    <v>11</v>
  </rv>
  <rv s="1">
    <fb>0.48799999999999999</fb>
    <v>23</v>
  </rv>
  <rv s="1">
    <fb>3.0429999828338602E-2</fb>
    <v>31</v>
  </rv>
  <rv s="1">
    <fb>64324835</fb>
    <v>24</v>
  </rv>
  <rv s="5">
    <v>#VALUE!</v>
    <v>en-CA</v>
    <v>75c62d8e-1449-4e4d-b188-d9e88f878dd9</v>
    <v>536870912</v>
    <v>1</v>
    <v>42</v>
    <v>17</v>
    <v>Germany</v>
    <v>19</v>
    <v>20</v>
    <v>Map</v>
    <v>21</v>
    <v>43</v>
    <v>DE</v>
    <v>191</v>
    <v>192</v>
    <v>193</v>
    <v>194</v>
    <v>195</v>
    <v>196</v>
    <v>197</v>
    <v>198</v>
    <v>199</v>
    <v>DEM</v>
    <v>Germany, officially the Federal Republic of Germany, is a country in Central Europe. It lies between the Baltic and North Sea to the north and the Alps to the south. Its sixteen constituent states have a total population of over 82 million in an ...</v>
    <v>200</v>
    <v>201</v>
    <v>202</v>
    <v>203</v>
    <v>204</v>
    <v>205</v>
    <v>206</v>
    <v>207</v>
    <v>208</v>
    <v>209</v>
    <v>196</v>
    <v>211</v>
    <v>212</v>
    <v>213</v>
    <v>214</v>
    <v>215</v>
    <v>216</v>
    <v>Germany</v>
    <v>National Anthem of Germany</v>
    <v>217</v>
    <v>Bundesrepublik Deutschland</v>
    <v>218</v>
    <v>219</v>
    <v>220</v>
    <v>221</v>
    <v>222</v>
    <v>223</v>
    <v>96</v>
    <v>224</v>
    <v>225</v>
    <v>226</v>
    <v>227</v>
    <v>242</v>
    <v>243</v>
    <v>244</v>
    <v>245</v>
    <v>246</v>
    <v>Germany</v>
    <v>247</v>
    <v>mdp/vdpid/94</v>
  </rv>
  <rv s="0">
    <v>536870912</v>
    <v>Thailand</v>
    <v>588bd4b9-e440-b7eb-2cab-2a54c0458548</v>
    <v>en-CA</v>
    <v>Map</v>
  </rv>
  <rv s="1">
    <fb>0.43277417839456594</fb>
    <v>23</v>
  </rv>
  <rv s="1">
    <fb>513119.5</fb>
    <v>24</v>
  </rv>
  <rv s="1">
    <fb>455000</fb>
    <v>24</v>
  </rv>
  <rv s="1">
    <fb>10.343999999999999</fb>
    <v>25</v>
  </rv>
  <rv s="1">
    <fb>66</fb>
    <v>26</v>
  </rv>
  <rv s="0">
    <v>536870912</v>
    <v>Bangkok</v>
    <v>651e796f-a780-c032-4e9c-23e5f5fe5854</v>
    <v>en-CA</v>
    <v>Map</v>
  </rv>
  <rv s="1">
    <fb>283763.46100000001</fb>
    <v>24</v>
  </rv>
  <rv s="1">
    <fb>113.265649996346</fb>
    <v>27</v>
  </rv>
  <rv s="1">
    <fb>7.0672860131430508E-3</fb>
    <v>23</v>
  </rv>
  <rv s="1">
    <fb>2538.79638035364</fb>
    <v>24</v>
  </rv>
  <rv s="1">
    <fb>1.5249999999999999</fb>
    <v>25</v>
  </rv>
  <rv s="1">
    <fb>0.32157607312728798</fb>
    <v>23</v>
  </rv>
  <rv s="1">
    <fb>79.839022650550007</fb>
    <v>28</v>
  </rv>
  <rv s="1">
    <fb>0.71</fb>
    <v>29</v>
  </rv>
  <rv s="1">
    <fb>543649976165.63</fb>
    <v>30</v>
  </rv>
  <rv s="1">
    <fb>0.99774360000000006</fb>
    <v>23</v>
  </rv>
  <rv s="1">
    <fb>0.49286810000000003</fb>
    <v>23</v>
  </rv>
  <rv s="2">
    <v>3</v>
    <v>21</v>
    <v>45</v>
    <v>7</v>
    <v>0</v>
    <v>Image of Thailand</v>
  </rv>
  <rv s="1">
    <fb>7.8</fb>
    <v>28</v>
  </rv>
  <rv s="0">
    <v>805306368</v>
    <v>Vajiralongkorn (Monarch)</v>
    <v>838f8fba-7ce1-3cb6-caf3-eadcdd6d67c4</v>
    <v>en-CA</v>
    <v>Generic</v>
  </rv>
  <rv s="0">
    <v>805306368</v>
    <v>Srettha Thavisin (Prime minister)</v>
    <v>df7e055c-ffb1-de44-0c65-3085de0bdc08</v>
    <v>en-CA</v>
    <v>Generic</v>
  </rv>
  <rv s="3">
    <v>12</v>
  </rv>
  <rv s="4">
    <v>https://www.bing.com/search?q=thailand&amp;form=skydnc</v>
    <v>Learn more on Bing</v>
  </rv>
  <rv s="1">
    <fb>76.930999999999997</fb>
    <v>28</v>
  </rv>
  <rv s="1">
    <fb>569228320000</fb>
    <v>30</v>
  </rv>
  <rv s="1">
    <fb>37</fb>
    <v>28</v>
  </rv>
  <rv s="1">
    <fb>1.06</fb>
    <v>29</v>
  </rv>
  <rv s="3">
    <v>13</v>
  </rv>
  <rv s="1">
    <fb>0.11765354909999999</fb>
    <v>23</v>
  </rv>
  <rv s="1">
    <fb>0.80500000000000005</fb>
    <v>25</v>
  </rv>
  <rv s="1">
    <fb>71601103</fb>
    <v>24</v>
  </rv>
  <rv s="1">
    <fb>0.222</fb>
    <v>23</v>
  </rv>
  <rv s="1">
    <fb>0.28100000000000003</fb>
    <v>23</v>
  </rv>
  <rv s="1">
    <fb>0.44</fb>
    <v>23</v>
  </rv>
  <rv s="1">
    <fb>0.03</fb>
    <v>23</v>
  </rv>
  <rv s="1">
    <fb>7.2000000000000008E-2</fb>
    <v>23</v>
  </rv>
  <rv s="1">
    <fb>0.111</fb>
    <v>23</v>
  </rv>
  <rv s="1">
    <fb>0.155</fb>
    <v>23</v>
  </rv>
  <rv s="1">
    <fb>0.67325996398925791</fb>
    <v>23</v>
  </rv>
  <rv s="0">
    <v>536870912</v>
    <v>Chiang Mai province</v>
    <v>ec21839a-048d-d7f2-68f9-73688da0c93d</v>
    <v>en-CA</v>
    <v>Map</v>
  </rv>
  <rv s="0">
    <v>536870912</v>
    <v>Chiang Rai province</v>
    <v>773cf086-b01f-6641-3201-e1cb9355ccf9</v>
    <v>en-CA</v>
    <v>Map</v>
  </rv>
  <rv s="0">
    <v>536870912</v>
    <v>Lampang province</v>
    <v>ea3b275a-ae62-b46c-be21-4f66c21cf992</v>
    <v>en-CA</v>
    <v>Map</v>
  </rv>
  <rv s="0">
    <v>536870912</v>
    <v>Lamphun province</v>
    <v>d37b9cb6-896b-23c8-17ae-5cd391241ada</v>
    <v>en-CA</v>
    <v>Map</v>
  </rv>
  <rv s="0">
    <v>536870912</v>
    <v>Mae Hong Son province</v>
    <v>220094e8-a250-8e9a-0ae9-19272c634f8b</v>
    <v>en-CA</v>
    <v>Map</v>
  </rv>
  <rv s="0">
    <v>536870912</v>
    <v>Nan province</v>
    <v>c2231910-8e0c-3f11-ee64-9812ca91010f</v>
    <v>en-CA</v>
    <v>Map</v>
  </rv>
  <rv s="0">
    <v>536870912</v>
    <v>Phayao province</v>
    <v>58fbb830-cd58-6852-5600-332a50023b7d</v>
    <v>en-CA</v>
    <v>Map</v>
  </rv>
  <rv s="0">
    <v>536870912</v>
    <v>Phrae province</v>
    <v>1c56ac66-0095-e89e-3205-89e7e4a9078c</v>
    <v>en-CA</v>
    <v>Map</v>
  </rv>
  <rv s="0">
    <v>536870912</v>
    <v>Uttaradit province</v>
    <v>7afa7c5a-244d-03f0-7fc4-689f94788bdb</v>
    <v>en-CA</v>
    <v>Map</v>
  </rv>
  <rv s="0">
    <v>536870912</v>
    <v>Kanchanaburi province</v>
    <v>78829daf-4fa5-5c2d-9f10-4da1ebbb7b07</v>
    <v>en-CA</v>
    <v>Map</v>
  </rv>
  <rv s="0">
    <v>536870912</v>
    <v>Phetchaburi province</v>
    <v>24d7d851-f000-498e-4b14-950395383091</v>
    <v>en-CA</v>
    <v>Map</v>
  </rv>
  <rv s="0">
    <v>536870912</v>
    <v>Prachuap Khiri Khan province</v>
    <v>f02632b4-4ca3-476d-b8ca-6d6eeca727b5</v>
    <v>en-CA</v>
    <v>Map</v>
  </rv>
  <rv s="0">
    <v>536870912</v>
    <v>Ratchaburi province</v>
    <v>9106e633-4925-4a04-b58f-0ed8024ae947</v>
    <v>en-CA</v>
    <v>Map</v>
  </rv>
  <rv s="0">
    <v>536870912</v>
    <v>Tak province</v>
    <v>243b2c7d-8668-e11f-6500-7bf8544652a1</v>
    <v>en-CA</v>
    <v>Map</v>
  </rv>
  <rv s="0">
    <v>536870912</v>
    <v>Amnat Charoen province</v>
    <v>a3e2255c-2d4c-6a39-ee14-acb4b82794da</v>
    <v>en-CA</v>
    <v>Map</v>
  </rv>
  <rv s="0">
    <v>536870912</v>
    <v>Buri Ram</v>
    <v>286bf73d-595c-88a0-198d-d63ade1a7db0</v>
    <v>en-CA</v>
    <v>Map</v>
  </rv>
  <rv s="0">
    <v>536870912</v>
    <v>Chaiyaphum province</v>
    <v>95db73b8-fa30-ad09-16f1-ce5277ecdcc7</v>
    <v>en-CA</v>
    <v>Map</v>
  </rv>
  <rv s="0">
    <v>536870912</v>
    <v>Kalasin province</v>
    <v>a8164165-4567-027a-d2ff-7bb056e870e8</v>
    <v>en-CA</v>
    <v>Map</v>
  </rv>
  <rv s="0">
    <v>536870912</v>
    <v>Khon Kaen province</v>
    <v>e2d66065-6e59-a164-1343-8f12f640920b</v>
    <v>en-CA</v>
    <v>Map</v>
  </rv>
  <rv s="0">
    <v>536870912</v>
    <v>Loei province</v>
    <v>e58d9875-c305-ee1f-05ef-1fdf818e52db</v>
    <v>en-CA</v>
    <v>Map</v>
  </rv>
  <rv s="0">
    <v>536870912</v>
    <v>Maha Sarakham province</v>
    <v>ed8e7a88-5ca7-1c3c-095f-53c3c392ca36</v>
    <v>en-CA</v>
    <v>Map</v>
  </rv>
  <rv s="0">
    <v>536870912</v>
    <v>Mukdahan province</v>
    <v>183e95bf-ae60-ffc8-cd43-8bd722ea5cad</v>
    <v>en-CA</v>
    <v>Map</v>
  </rv>
  <rv s="0">
    <v>536870912</v>
    <v>Nakhon Phanom province</v>
    <v>b431d58e-d6c9-cf67-b191-473f5b3d1e8d</v>
    <v>en-CA</v>
    <v>Map</v>
  </rv>
  <rv s="0">
    <v>536870912</v>
    <v>Nakhon Ratchasima province</v>
    <v>7ce7803a-8dd0-1cde-8139-69ebef62dfa9</v>
    <v>en-CA</v>
    <v>Map</v>
  </rv>
  <rv s="0">
    <v>536870912</v>
    <v>Nong Bua Lamphu province</v>
    <v>f506fb74-64c3-e442-eb93-23f39d769940</v>
    <v>en-CA</v>
    <v>Map</v>
  </rv>
  <rv s="0">
    <v>536870912</v>
    <v>Nong Khai province</v>
    <v>8c153c99-d1d5-8939-8e38-a4771dab046e</v>
    <v>en-CA</v>
    <v>Map</v>
  </rv>
  <rv s="0">
    <v>536870912</v>
    <v>Roi Et province</v>
    <v>85d9a1b9-72b1-8c2d-c8ae-a1a4ebeabff1</v>
    <v>en-CA</v>
    <v>Map</v>
  </rv>
  <rv s="0">
    <v>536870912</v>
    <v>Sakon Nakhon province</v>
    <v>643c56ea-b791-7a7b-1715-4fb369e4828b</v>
    <v>en-CA</v>
    <v>Map</v>
  </rv>
  <rv s="0">
    <v>536870912</v>
    <v>Si Sa Ket</v>
    <v>efff8ff8-a9e2-ff41-f162-5fe167bc2f68</v>
    <v>en-CA</v>
    <v>Map</v>
  </rv>
  <rv s="0">
    <v>536870912</v>
    <v>Surin province</v>
    <v>bcfc86b1-45fe-cae6-e72b-124be7c0ec4c</v>
    <v>en-CA</v>
    <v>Map</v>
  </rv>
  <rv s="0">
    <v>536870912</v>
    <v>Ubon Ratchathani province</v>
    <v>9799346e-1d7b-454c-1596-f7cfec285b4f</v>
    <v>en-CA</v>
    <v>Map</v>
  </rv>
  <rv s="0">
    <v>536870912</v>
    <v>Udon Thani province</v>
    <v>f98afd3c-06df-6455-f66f-2905e60856a2</v>
    <v>en-CA</v>
    <v>Map</v>
  </rv>
  <rv s="0">
    <v>536870912</v>
    <v>Yasothon province</v>
    <v>b691e27e-bdb8-cf25-87ee-76541e6804e2</v>
    <v>en-CA</v>
    <v>Map</v>
  </rv>
  <rv s="0">
    <v>536870912</v>
    <v>Bueng Kan province</v>
    <v>a4160bb6-525a-4048-8b1c-f189304eeb89</v>
    <v>en-CA</v>
    <v>Map</v>
  </rv>
  <rv s="0">
    <v>536870912</v>
    <v>Ang Thong province</v>
    <v>3b530508-becc-3215-2c96-0b9e1b51f154</v>
    <v>en-CA</v>
    <v>Map</v>
  </rv>
  <rv s="0">
    <v>536870912</v>
    <v>Phra Nakhon Si Ayutthaya province</v>
    <v>578e9ec0-ecf1-f532-a8a1-18a5e9597ac1</v>
    <v>en-CA</v>
    <v>Map</v>
  </rv>
  <rv s="0">
    <v>536870912</v>
    <v>Chai Nat province</v>
    <v>2ce7514f-a8ea-6fa8-4dd1-da4225bd72b8</v>
    <v>en-CA</v>
    <v>Map</v>
  </rv>
  <rv s="0">
    <v>536870912</v>
    <v>Kamphaeng Phet province</v>
    <v>b90a4bac-0833-3612-3e23-e8e94bc63851</v>
    <v>en-CA</v>
    <v>Map</v>
  </rv>
  <rv s="0">
    <v>536870912</v>
    <v>Lopburi province</v>
    <v>ceae64d6-76e9-5c56-fff7-00643272f340</v>
    <v>en-CA</v>
    <v>Map</v>
  </rv>
  <rv s="0">
    <v>536870912</v>
    <v>Nakhon Nayok province</v>
    <v>c79375e7-7f58-a4e5-8d37-2d475d0b3ade</v>
    <v>en-CA</v>
    <v>Map</v>
  </rv>
  <rv s="0">
    <v>536870912</v>
    <v>Nakhon Pathom province</v>
    <v>e0d61a62-637b-f7a9-232d-82400c4c113b</v>
    <v>en-CA</v>
    <v>Map</v>
  </rv>
  <rv s="0">
    <v>536870912</v>
    <v>Nakhon Sawan province</v>
    <v>8d29908e-40c6-7b33-244d-14818fc17c76</v>
    <v>en-CA</v>
    <v>Map</v>
  </rv>
  <rv s="0">
    <v>536870912</v>
    <v>Nonthaburi province</v>
    <v>38a59c88-5429-4d6c-b137-db4bef343bae</v>
    <v>en-CA</v>
    <v>Map</v>
  </rv>
  <rv s="0">
    <v>536870912</v>
    <v>Pathum Thani province</v>
    <v>a4631966-30fd-7622-899c-11205340b931</v>
    <v>en-CA</v>
    <v>Map</v>
  </rv>
  <rv s="0">
    <v>536870912</v>
    <v>Phetchabun province</v>
    <v>96583f01-5ecf-e761-123a-bbd7a098a0af</v>
    <v>en-CA</v>
    <v>Map</v>
  </rv>
  <rv s="0">
    <v>536870912</v>
    <v>Phichit province</v>
    <v>1df4e6ac-5ca1-5d05-bdf2-8f2a41a56be6</v>
    <v>en-CA</v>
    <v>Map</v>
  </rv>
  <rv s="0">
    <v>536870912</v>
    <v>Phitsanulok province</v>
    <v>99f5afe8-6528-aa85-8e99-e1d4b74eecb9</v>
    <v>en-CA</v>
    <v>Map</v>
  </rv>
  <rv s="0">
    <v>536870912</v>
    <v>Sukhothai province</v>
    <v>0a6402e0-1579-efc4-94ee-731b92d86d30</v>
    <v>en-CA</v>
    <v>Map</v>
  </rv>
  <rv s="0">
    <v>536870912</v>
    <v>Samut Prakan province</v>
    <v>4fca47ef-6db5-529c-d8cc-7233dae78274</v>
    <v>en-CA</v>
    <v>Map</v>
  </rv>
  <rv s="0">
    <v>536870912</v>
    <v>Samut Sakhon province</v>
    <v>e980786c-cdbc-c326-bccd-3ef129d64795</v>
    <v>en-CA</v>
    <v>Map</v>
  </rv>
  <rv s="0">
    <v>536870912</v>
    <v>Samut Songkhram province</v>
    <v>6981b8c3-86e5-2eb3-b5b0-dca3df5b623d</v>
    <v>en-CA</v>
    <v>Map</v>
  </rv>
  <rv s="0">
    <v>536870912</v>
    <v>Saraburi province</v>
    <v>fc7f8d5c-4c87-0cc6-10a0-48e2cb2cbf12</v>
    <v>en-CA</v>
    <v>Map</v>
  </rv>
  <rv s="0">
    <v>536870912</v>
    <v>Sing Buri province</v>
    <v>6130b71a-93d5-381b-8994-6c662c98368f</v>
    <v>en-CA</v>
    <v>Map</v>
  </rv>
  <rv s="0">
    <v>536870912</v>
    <v>Suphan Buri province</v>
    <v>128d66e6-6c6c-7b30-fcd2-4a52c17fba2f</v>
    <v>en-CA</v>
    <v>Map</v>
  </rv>
  <rv s="0">
    <v>536870912</v>
    <v>Uthai Thani province</v>
    <v>b43cdfd9-80ff-1611-dc6e-e1252fbdc043</v>
    <v>en-CA</v>
    <v>Map</v>
  </rv>
  <rv s="0">
    <v>536870912</v>
    <v>Chachoengsao province</v>
    <v>65d6edef-7834-54a9-e3dd-9960101fd398</v>
    <v>en-CA</v>
    <v>Map</v>
  </rv>
  <rv s="0">
    <v>536870912</v>
    <v>Chanthaburi province</v>
    <v>7e320113-f3bc-a68a-e3e2-32a306211183</v>
    <v>en-CA</v>
    <v>Map</v>
  </rv>
  <rv s="0">
    <v>536870912</v>
    <v>Chon Buri</v>
    <v>51facd2e-84fc-996e-b57b-f36d2fd58e2f</v>
    <v>en-CA</v>
    <v>Map</v>
  </rv>
  <rv s="0">
    <v>536870912</v>
    <v>Prachin Buri</v>
    <v>014a3f63-d8f1-79a4-bc41-df01b86d6dc0</v>
    <v>en-CA</v>
    <v>Map</v>
  </rv>
  <rv s="0">
    <v>536870912</v>
    <v>Rayong province</v>
    <v>e967d008-0fd5-839d-5f76-1239ea9a3d78</v>
    <v>en-CA</v>
    <v>Map</v>
  </rv>
  <rv s="0">
    <v>536870912</v>
    <v>Sa Kaeo province</v>
    <v>8822c0d1-49f1-ef37-2d74-4236bdae7db2</v>
    <v>en-CA</v>
    <v>Map</v>
  </rv>
  <rv s="0">
    <v>536870912</v>
    <v>Trat province</v>
    <v>9a550417-ad10-bbc6-94db-81ea617698ac</v>
    <v>en-CA</v>
    <v>Map</v>
  </rv>
  <rv s="0">
    <v>536870912</v>
    <v>Chumphon province</v>
    <v>f41d048f-3362-a5c8-e21b-0a64c129467e</v>
    <v>en-CA</v>
    <v>Map</v>
  </rv>
  <rv s="0">
    <v>536870912</v>
    <v>Krabi province</v>
    <v>4cd9acbf-b437-bb27-ea9a-d3d74997c2ad</v>
    <v>en-CA</v>
    <v>Map</v>
  </rv>
  <rv s="0">
    <v>536870912</v>
    <v>Nakhon Si Thammarat province</v>
    <v>bd31e26b-e9fb-5bfb-a24d-f97a2010852d</v>
    <v>en-CA</v>
    <v>Map</v>
  </rv>
  <rv s="0">
    <v>536870912</v>
    <v>Narathiwat province</v>
    <v>920b263b-f271-938d-3446-028731fe8698</v>
    <v>en-CA</v>
    <v>Map</v>
  </rv>
  <rv s="0">
    <v>536870912</v>
    <v>Pattani province</v>
    <v>19227138-e1ac-2ebe-45af-dec9111e9931</v>
    <v>en-CA</v>
    <v>Map</v>
  </rv>
  <rv s="0">
    <v>536870912</v>
    <v>Phang Nga province</v>
    <v>e6a34126-0490-3447-3fb6-fdd8bf0b7afe</v>
    <v>en-CA</v>
    <v>Map</v>
  </rv>
  <rv s="0">
    <v>536870912</v>
    <v>Phatthalung province</v>
    <v>b443801d-894b-7e2b-fe41-182a7f70dabd</v>
    <v>en-CA</v>
    <v>Map</v>
  </rv>
  <rv s="0">
    <v>536870912</v>
    <v>Ranong province</v>
    <v>fbdf6111-bf54-12d4-c6d1-95590b109932</v>
    <v>en-CA</v>
    <v>Map</v>
  </rv>
  <rv s="0">
    <v>536870912</v>
    <v>Satun province</v>
    <v>514729e9-3ba9-13c3-90e2-2b9fc1e5562f</v>
    <v>en-CA</v>
    <v>Map</v>
  </rv>
  <rv s="0">
    <v>536870912</v>
    <v>Songkhla province</v>
    <v>0e2aa654-5226-84b6-807e-5786195cb93c</v>
    <v>en-CA</v>
    <v>Map</v>
  </rv>
  <rv s="0">
    <v>536870912</v>
    <v>Surat Thani province</v>
    <v>e9f26cf5-c566-940d-61f7-5ce884ac07f3</v>
    <v>en-CA</v>
    <v>Map</v>
  </rv>
  <rv s="0">
    <v>536870912</v>
    <v>Trang province</v>
    <v>674457b4-7466-8dd8-d488-e2285a57a9a8</v>
    <v>en-CA</v>
    <v>Map</v>
  </rv>
  <rv s="0">
    <v>536870912</v>
    <v>Yala province</v>
    <v>e1a596b2-50dd-aa13-03aa-db9fe1a505e3</v>
    <v>en-CA</v>
    <v>Map</v>
  </rv>
  <rv s="3">
    <v>14</v>
  </rv>
  <rv s="1">
    <fb>0.14927746956191601</fb>
    <v>23</v>
  </rv>
  <rv s="3">
    <v>15</v>
  </rv>
  <rv s="1">
    <fb>0.29499999999999998</fb>
    <v>23</v>
  </rv>
  <rv s="1">
    <fb>7.5400000810623199E-3</fb>
    <v>31</v>
  </rv>
  <rv s="1">
    <fb>35294600</fb>
    <v>24</v>
  </rv>
  <rv s="5">
    <v>#VALUE!</v>
    <v>en-CA</v>
    <v>588bd4b9-e440-b7eb-2cab-2a54c0458548</v>
    <v>536870912</v>
    <v>1</v>
    <v>48</v>
    <v>17</v>
    <v>Thailand</v>
    <v>19</v>
    <v>20</v>
    <v>Map</v>
    <v>21</v>
    <v>49</v>
    <v>TH</v>
    <v>250</v>
    <v>251</v>
    <v>252</v>
    <v>253</v>
    <v>254</v>
    <v>255</v>
    <v>256</v>
    <v>257</v>
    <v>258</v>
    <v>THB</v>
    <v>Thailand, officially the Kingdom of Thailand and historically known as Siam, is a country in Southeast Asia on the Indochinese Peninsula. With a population of almost 66 million, it spans 513,115 square kilometres. Thailand is bordered to the ...</v>
    <v>259</v>
    <v>260</v>
    <v>261</v>
    <v>262</v>
    <v>263</v>
    <v>264</v>
    <v>265</v>
    <v>266</v>
    <v>267</v>
    <v>268</v>
    <v>255</v>
    <v>271</v>
    <v>272</v>
    <v>273</v>
    <v>274</v>
    <v>275</v>
    <v>276</v>
    <v>Thailand</v>
    <v>Thai National Anthem</v>
    <v>277</v>
    <v>ราชอาณาจักรไทย</v>
    <v>278</v>
    <v>279</v>
    <v>280</v>
    <v>281</v>
    <v>282</v>
    <v>283</v>
    <v>284</v>
    <v>285</v>
    <v>286</v>
    <v>287</v>
    <v>288</v>
    <v>364</v>
    <v>365</v>
    <v>366</v>
    <v>367</v>
    <v>368</v>
    <v>Thailand</v>
    <v>369</v>
    <v>mdp/vdpid/227</v>
  </rv>
  <rv s="0">
    <v>536870912</v>
    <v>United States</v>
    <v>5232ed96-85b1-2edb-12c6-63e6c597a1de</v>
    <v>en-CA</v>
    <v>Map</v>
  </rv>
  <rv s="1">
    <fb>0.44369067999501505</fb>
    <v>23</v>
  </rv>
  <rv s="1">
    <fb>9826675</fb>
    <v>24</v>
  </rv>
  <rv s="1">
    <fb>1359000</fb>
    <v>24</v>
  </rv>
  <rv s="1">
    <fb>11.6</fb>
    <v>25</v>
  </rv>
  <rv s="0">
    <v>536870912</v>
    <v>Washington, D.C.</v>
    <v>216726d1-8987-06d3-5eff-823da05c3d3c</v>
    <v>en-CA</v>
    <v>Map</v>
  </rv>
  <rv s="1">
    <fb>5006302.0769999996</fb>
    <v>24</v>
  </rv>
  <rv s="1">
    <fb>117.244195476228</fb>
    <v>27</v>
  </rv>
  <rv s="1">
    <fb>7.4999999999999997E-2</fb>
    <v>23</v>
  </rv>
  <rv s="1">
    <fb>12993.961824772699</fb>
    <v>24</v>
  </rv>
  <rv s="1">
    <fb>1.7295</fb>
    <v>25</v>
  </rv>
  <rv s="1">
    <fb>0.339297856663409</fb>
    <v>23</v>
  </rv>
  <rv s="1">
    <fb>82.427828245269197</fb>
    <v>28</v>
  </rv>
  <rv s="1">
    <fb>21427700000000</fb>
    <v>30</v>
  </rv>
  <rv s="1">
    <fb>1.0182144</fb>
    <v>23</v>
  </rv>
  <rv s="1">
    <fb>0.88167390000000001</fb>
    <v>23</v>
  </rv>
  <rv s="2">
    <v>4</v>
    <v>21</v>
    <v>51</v>
    <v>7</v>
    <v>0</v>
    <v>Image of United States</v>
  </rv>
  <rv s="1">
    <fb>5.6</fb>
    <v>28</v>
  </rv>
  <rv s="0">
    <v>536870912</v>
    <v>New York City</v>
    <v>60d5dc2b-c915-460b-b722-c9e3485499ca</v>
    <v>en-CA</v>
    <v>Map</v>
  </rv>
  <rv s="0">
    <v>805306368</v>
    <v>Joe Biden (President)</v>
    <v>cad484f9-be75-7a78-12dd-16233f823cd7</v>
    <v>en-CA</v>
    <v>Generic</v>
  </rv>
  <rv s="0">
    <v>805306368</v>
    <v>Kamala Harris (Vice president)</v>
    <v>ef5cf66f-32b7-7271-286a-8e8313eda5c5</v>
    <v>en-CA</v>
    <v>Generic</v>
  </rv>
  <rv s="0">
    <v>805306368</v>
    <v>Kevin McCarthy (Speaker)</v>
    <v>deb3b1b0-ed4c-206d-2f27-d94f7f833250</v>
    <v>en-CA</v>
    <v>Generic</v>
  </rv>
  <rv s="0">
    <v>805306368</v>
    <v>John Roberts (Chief justice)</v>
    <v>af7f7f4b-fd5b-867d-e108-4b6ecf118076</v>
    <v>en-CA</v>
    <v>Generic</v>
  </rv>
  <rv s="3">
    <v>16</v>
  </rv>
  <rv s="4">
    <v>https://www.bing.com/search?q=united+states&amp;form=skydnc</v>
    <v>Learn more on Bing</v>
  </rv>
  <rv s="1">
    <fb>78.539024390243895</fb>
    <v>28</v>
  </rv>
  <rv s="1">
    <fb>30436313050000</fb>
    <v>30</v>
  </rv>
  <rv s="1">
    <fb>19</fb>
    <v>28</v>
  </rv>
  <rv s="1">
    <fb>7.25</fb>
    <v>29</v>
  </rv>
  <rv s="3">
    <v>17</v>
  </rv>
  <rv s="1">
    <fb>0.1108387988</fb>
    <v>23</v>
  </rv>
  <rv s="1">
    <fb>2.6120000000000001</fb>
    <v>25</v>
  </rv>
  <rv s="1">
    <fb>331893745</fb>
    <v>24</v>
  </rv>
  <rv s="1">
    <fb>0.22600000000000001</fb>
    <v>23</v>
  </rv>
  <rv s="1">
    <fb>0.30499999999999999</fb>
    <v>23</v>
  </rv>
  <rv s="1">
    <fb>0.46799999999999997</fb>
    <v>23</v>
  </rv>
  <rv s="1">
    <fb>1.7000000000000001E-2</fb>
    <v>23</v>
  </rv>
  <rv s="1">
    <fb>5.0999999999999997E-2</fb>
    <v>23</v>
  </rv>
  <rv s="1">
    <fb>0.10300000000000001</fb>
    <v>23</v>
  </rv>
  <rv s="1">
    <fb>0.153</fb>
    <v>23</v>
  </rv>
  <rv s="1">
    <fb>0.62048999786377002</fb>
    <v>23</v>
  </rv>
  <rv s="0">
    <v>536870912</v>
    <v>Alabama</v>
    <v>376f8b06-52f6-4e72-a31d-311a3563e645</v>
    <v>en-CA</v>
    <v>Map</v>
  </rv>
  <rv s="0">
    <v>536870912</v>
    <v>Arkansas</v>
    <v>b939db72-08f2-4ea6-a16a-a53bf32e6612</v>
    <v>en-CA</v>
    <v>Map</v>
  </rv>
  <rv s="0">
    <v>536870912</v>
    <v>California</v>
    <v>3009d91d-d582-4c34-85ba-772ba09e5be1</v>
    <v>en-CA</v>
    <v>Map</v>
  </rv>
  <rv s="0">
    <v>536870912</v>
    <v>Colorado</v>
    <v>a070c5c2-b22d-41d8-b869-f20e583c4f80</v>
    <v>en-CA</v>
    <v>Map</v>
  </rv>
  <rv s="0">
    <v>536870912</v>
    <v>Connecticut</v>
    <v>b3ca6523-435e-4a3b-8f78-1ad900a52cf8</v>
    <v>en-CA</v>
    <v>Map</v>
  </rv>
  <rv s="0">
    <v>536870912</v>
    <v>Florida</v>
    <v>5fece3f4-e8e8-4159-843e-f725a930ad50</v>
    <v>en-CA</v>
    <v>Map</v>
  </rv>
  <rv s="0">
    <v>536870912</v>
    <v>Georgia</v>
    <v>84604bc7-2c47-4f8d-8ea5-b6ac8c018a20</v>
    <v>en-CA</v>
    <v>Map</v>
  </rv>
  <rv s="0">
    <v>536870912</v>
    <v>Hawaii</v>
    <v>b6f01eaf-aecf-44f6-b64d-1f6e982365c3</v>
    <v>en-CA</v>
    <v>Map</v>
  </rv>
  <rv s="0">
    <v>536870912</v>
    <v>Idaho</v>
    <v>ecd30387-20fa-4523-9045-e2860154b5e9</v>
    <v>en-CA</v>
    <v>Map</v>
  </rv>
  <rv s="0">
    <v>536870912</v>
    <v>Illinois</v>
    <v>4131acb8-628a-4241-8920-ca79eab9dade</v>
    <v>en-CA</v>
    <v>Map</v>
  </rv>
  <rv s="0">
    <v>536870912</v>
    <v>Indiana</v>
    <v>109f7e5a-efbb-4953-b4b8-cb812ce1ff5d</v>
    <v>en-CA</v>
    <v>Map</v>
  </rv>
  <rv s="0">
    <v>536870912</v>
    <v>Iowa</v>
    <v>77850824-b07a-487a-af58-37f9949afc27</v>
    <v>en-CA</v>
    <v>Map</v>
  </rv>
  <rv s="0">
    <v>536870912</v>
    <v>Kansas</v>
    <v>6e527b71-bd3e-4bc1-b1c0-59d288b4fd5e</v>
    <v>en-CA</v>
    <v>Map</v>
  </rv>
  <rv s="0">
    <v>536870912</v>
    <v>Kentucky</v>
    <v>108dfd18-4626-481a-8dfa-18f64e6eac84</v>
    <v>en-CA</v>
    <v>Map</v>
  </rv>
  <rv s="0">
    <v>536870912</v>
    <v>Louisiana</v>
    <v>0ca1e87f-e2f6-43fb-8deb-d22bd09a9cae</v>
    <v>en-CA</v>
    <v>Map</v>
  </rv>
  <rv s="0">
    <v>536870912</v>
    <v>Maine</v>
    <v>d62dd683-9cf9-4db9-a497-d810d529592b</v>
    <v>en-CA</v>
    <v>Map</v>
  </rv>
  <rv s="0">
    <v>536870912</v>
    <v>Maryland</v>
    <v>4c472f4d-06a8-4d90-8bb8-da4d168c73fe</v>
    <v>en-CA</v>
    <v>Map</v>
  </rv>
  <rv s="0">
    <v>536870912</v>
    <v>Massachusetts</v>
    <v>845219d5-3650-4199-b926-964ca27c863c</v>
    <v>en-CA</v>
    <v>Map</v>
  </rv>
  <rv s="0">
    <v>536870912</v>
    <v>Michigan</v>
    <v>162411c2-b757-495d-aa81-93942fae2f7e</v>
    <v>en-CA</v>
    <v>Map</v>
  </rv>
  <rv s="0">
    <v>536870912</v>
    <v>Minnesota</v>
    <v>77f97f6f-7e93-46e5-b486-6198effe8dea</v>
    <v>en-CA</v>
    <v>Map</v>
  </rv>
  <rv s="0">
    <v>536870912</v>
    <v>Mississippi</v>
    <v>6af619ca-217d-49c0-9a86-153fc7fbcd78</v>
    <v>en-CA</v>
    <v>Map</v>
  </rv>
  <rv s="0">
    <v>536870912</v>
    <v>Missouri</v>
    <v>6185f8cb-44e1-4da6-9bf0-b75286aeb591</v>
    <v>en-CA</v>
    <v>Map</v>
  </rv>
  <rv s="0">
    <v>536870912</v>
    <v>Montana</v>
    <v>447d6cd5-53f6-4c8f-bf6c-9ff228415c3b</v>
    <v>en-CA</v>
    <v>Map</v>
  </rv>
  <rv s="0">
    <v>536870912</v>
    <v>Nebraska</v>
    <v>3e64ff5d-6b40-4dbe-91b1-0e554e892496</v>
    <v>en-CA</v>
    <v>Map</v>
  </rv>
  <rv s="0">
    <v>536870912</v>
    <v>Nevada</v>
    <v>c2157d7e-617e-4517-80f8-1b08113afc14</v>
    <v>en-CA</v>
    <v>Map</v>
  </rv>
  <rv s="0">
    <v>536870912</v>
    <v>New Hampshire</v>
    <v>9ca71997-cc97-46eb-8911-fac32f80b0b1</v>
    <v>en-CA</v>
    <v>Map</v>
  </rv>
  <rv s="0">
    <v>536870912</v>
    <v>New Jersey</v>
    <v>05277898-b62b-4878-8632-09d29756a2ff</v>
    <v>en-CA</v>
    <v>Map</v>
  </rv>
  <rv s="0">
    <v>536870912</v>
    <v>New Mexico</v>
    <v>a16d3636-4349-41c7-a77e-89e34b26a8ad</v>
    <v>en-CA</v>
    <v>Map</v>
  </rv>
  <rv s="0">
    <v>536870912</v>
    <v>New York</v>
    <v>caeb7b9a-f5d7-4686-8fb5-cf7628296b13</v>
    <v>en-CA</v>
    <v>Map</v>
  </rv>
  <rv s="0">
    <v>536870912</v>
    <v>North Carolina</v>
    <v>9e2bf053-dd80-4646-8f26-65075e7085c0</v>
    <v>en-CA</v>
    <v>Map</v>
  </rv>
  <rv s="0">
    <v>536870912</v>
    <v>North Dakota</v>
    <v>77fbc744-3efe-4aa9-9e8e-f8034f06b941</v>
    <v>en-CA</v>
    <v>Map</v>
  </rv>
  <rv s="0">
    <v>536870912</v>
    <v>Ohio</v>
    <v>6f3df7da-1ef6-48e3-b2b3-b5b5fce3e846</v>
    <v>en-CA</v>
    <v>Map</v>
  </rv>
  <rv s="0">
    <v>536870912</v>
    <v>Oklahoma</v>
    <v>cbcf556f-952a-4665-bb95-0500b27f9976</v>
    <v>en-CA</v>
    <v>Map</v>
  </rv>
  <rv s="0">
    <v>536870912</v>
    <v>Oregon</v>
    <v>cacd36fd-7c62-43e2-a632-64a2a1811933</v>
    <v>en-CA</v>
    <v>Map</v>
  </rv>
  <rv s="0">
    <v>536870912</v>
    <v>Pennsylvania</v>
    <v>6304580e-c803-4266-818a-971619176547</v>
    <v>en-CA</v>
    <v>Map</v>
  </rv>
  <rv s="0">
    <v>536870912</v>
    <v>Rhode Island</v>
    <v>65a08f52-b469-4f7c-8353-9b3c0b2a5752</v>
    <v>en-CA</v>
    <v>Map</v>
  </rv>
  <rv s="0">
    <v>536870912</v>
    <v>South Carolina</v>
    <v>810015e8-b10b-4232-9e2c-de87a67bd26e</v>
    <v>en-CA</v>
    <v>Map</v>
  </rv>
  <rv s="0">
    <v>536870912</v>
    <v>South Dakota</v>
    <v>9cee0b65-d357-479e-a066-31c634648f47</v>
    <v>en-CA</v>
    <v>Map</v>
  </rv>
  <rv s="0">
    <v>536870912</v>
    <v>Tennessee</v>
    <v>9bbc9c72-1bf1-4ef6-b66d-a6cdef70f4f3</v>
    <v>en-CA</v>
    <v>Map</v>
  </rv>
  <rv s="0">
    <v>536870912</v>
    <v>Texas</v>
    <v>00a23ccd-3344-461c-8b9f-c2bb55be5815</v>
    <v>en-CA</v>
    <v>Map</v>
  </rv>
  <rv s="0">
    <v>536870912</v>
    <v>Utah</v>
    <v>c6705e44-d27f-4240-95a2-54e802e3b524</v>
    <v>en-CA</v>
    <v>Map</v>
  </rv>
  <rv s="0">
    <v>536870912</v>
    <v>Vermont</v>
    <v>221864cc-447e-4e78-847c-59e485d73bff</v>
    <v>en-CA</v>
    <v>Map</v>
  </rv>
  <rv s="0">
    <v>536870912</v>
    <v>Virginia</v>
    <v>7eee9976-e8a7-472c-ada1-007208abd678</v>
    <v>en-CA</v>
    <v>Map</v>
  </rv>
  <rv s="0">
    <v>536870912</v>
    <v>Washington</v>
    <v>982ad551-fd5d-45df-bd70-bf704dd576e4</v>
    <v>en-CA</v>
    <v>Map</v>
  </rv>
  <rv s="0">
    <v>536870912</v>
    <v>West Virginia</v>
    <v>8a47255a-fae3-4faa-aa32-c6f384cb6c1d</v>
    <v>en-CA</v>
    <v>Map</v>
  </rv>
  <rv s="0">
    <v>536870912</v>
    <v>Wisconsin</v>
    <v>cb4d2853-06f4-4467-8e7c-4e31cbb35cb2</v>
    <v>en-CA</v>
    <v>Map</v>
  </rv>
  <rv s="0">
    <v>536870912</v>
    <v>Wyoming</v>
    <v>bff03ad6-2b7f-400b-a76e-eb9fc4a93961</v>
    <v>en-CA</v>
    <v>Map</v>
  </rv>
  <rv s="0">
    <v>536870912</v>
    <v>American Samoa</v>
    <v>12d04d63-b9b5-855b-0821-b32474a729a4</v>
    <v>en-CA</v>
    <v>Map</v>
  </rv>
  <rv s="0">
    <v>536870912</v>
    <v>Guam</v>
    <v>f842c067-b461-3084-6a3b-6c6c7431fc9a</v>
    <v>en-CA</v>
    <v>Map</v>
  </rv>
  <rv s="0">
    <v>536870912</v>
    <v>Northern Mariana Islands</v>
    <v>f4475436-adda-9ff0-b5fe-6c3dff0e26be</v>
    <v>en-CA</v>
    <v>Map</v>
  </rv>
  <rv s="0">
    <v>536870912</v>
    <v>Puerto Rico</v>
    <v>72752f4d-11d3-5470-b64e-b9e012b0520f</v>
    <v>en-CA</v>
    <v>Map</v>
  </rv>
  <rv s="0">
    <v>536870912</v>
    <v>United States Virgin Islands</v>
    <v>38bd827b-bc00-140e-85be-46a96078429c</v>
    <v>en-CA</v>
    <v>Map</v>
  </rv>
  <rv s="0">
    <v>536870912</v>
    <v>Alaska</v>
    <v>31c4c7a1-54e7-4306-ac9b-f1b02e85bda5</v>
    <v>en-CA</v>
    <v>Map</v>
  </rv>
  <rv s="0">
    <v>536870912</v>
    <v>Arizona</v>
    <v>bf973f46-5962-4997-a7ba-a05f1aa2a9f9</v>
    <v>en-CA</v>
    <v>Map</v>
  </rv>
  <rv s="0">
    <v>536870912</v>
    <v>Delaware</v>
    <v>8ad617cc-3d7a-4b3c-a787-098de959ccc4</v>
    <v>en-CA</v>
    <v>Map</v>
  </rv>
  <rv s="3">
    <v>18</v>
  </rv>
  <rv s="1">
    <fb>9.5866513904898809E-2</fb>
    <v>23</v>
  </rv>
  <rv s="3">
    <v>19</v>
  </rv>
  <rv s="1">
    <fb>0.36599999999999999</fb>
    <v>23</v>
  </rv>
  <rv s="1">
    <fb>0.14699999999999999</fb>
    <v>31</v>
  </rv>
  <rv s="1">
    <fb>270663028</fb>
    <v>24</v>
  </rv>
  <rv s="5">
    <v>#VALUE!</v>
    <v>en-CA</v>
    <v>5232ed96-85b1-2edb-12c6-63e6c597a1de</v>
    <v>536870912</v>
    <v>1</v>
    <v>54</v>
    <v>17</v>
    <v>United States</v>
    <v>19</v>
    <v>20</v>
    <v>Map</v>
    <v>21</v>
    <v>55</v>
    <v>US</v>
    <v>372</v>
    <v>373</v>
    <v>374</v>
    <v>375</v>
    <v>5</v>
    <v>376</v>
    <v>377</v>
    <v>378</v>
    <v>379</v>
    <v>USD</v>
    <v>The United States of America, commonly known as the United States or America, is a country primarily located in North America. It is a federal union of 50 states and Washington, D.C. as its federal capital district. The 48 contiguous states ...</v>
    <v>380</v>
    <v>381</v>
    <v>382</v>
    <v>383</v>
    <v>263</v>
    <v>384</v>
    <v>385</v>
    <v>386</v>
    <v>387</v>
    <v>388</v>
    <v>389</v>
    <v>394</v>
    <v>395</v>
    <v>396</v>
    <v>397</v>
    <v>398</v>
    <v>399</v>
    <v>United States</v>
    <v>The Star-Spangled Banner</v>
    <v>400</v>
    <v>the United States of America</v>
    <v>401</v>
    <v>402</v>
    <v>403</v>
    <v>404</v>
    <v>405</v>
    <v>406</v>
    <v>407</v>
    <v>408</v>
    <v>409</v>
    <v>410</v>
    <v>411</v>
    <v>467</v>
    <v>468</v>
    <v>469</v>
    <v>470</v>
    <v>471</v>
    <v>United States</v>
    <v>472</v>
    <v>mdp/vdpid/244</v>
  </rv>
  <rv s="0">
    <v>536870912</v>
    <v>South Korea</v>
    <v>c0e15be0-5113-402c-c03f-516a6265e9cb</v>
    <v>en-CA</v>
    <v>Map</v>
  </rv>
  <rv s="1">
    <fb>0.17446070640579101</fb>
    <v>23</v>
  </rv>
  <rv s="1">
    <fb>100295</fb>
    <v>24</v>
  </rv>
  <rv s="1">
    <fb>634000</fb>
    <v>24</v>
  </rv>
  <rv s="1">
    <fb>6.4</fb>
    <v>25</v>
  </rv>
  <rv s="1">
    <fb>82</fb>
    <v>26</v>
  </rv>
  <rv s="0">
    <v>536870912</v>
    <v>Seoul</v>
    <v>669b47ba-40b4-0147-3657-a7dd0861132c</v>
    <v>en-CA</v>
    <v>Map</v>
  </rv>
  <rv s="1">
    <fb>620302.38600000006</fb>
    <v>24</v>
  </rv>
  <rv s="1">
    <fb>115.15858742558</fb>
    <v>27</v>
  </rv>
  <rv s="1">
    <fb>3.8294613224406E-3</fb>
    <v>23</v>
  </rv>
  <rv s="1">
    <fb>10496.5136719641</fb>
    <v>24</v>
  </rv>
  <rv s="1">
    <fb>0.97699999999999998</fb>
    <v>25</v>
  </rv>
  <rv s="1">
    <fb>0.63354836492977906</fb>
    <v>23</v>
  </rv>
  <rv s="1">
    <fb>81.028475807144503</fb>
    <v>28</v>
  </rv>
  <rv s="1">
    <fb>1.22</fb>
    <v>29</v>
  </rv>
  <rv s="1">
    <fb>2029000000000</fb>
    <v>30</v>
  </rv>
  <rv s="1">
    <fb>0.98088600000000004</fb>
    <v>23</v>
  </rv>
  <rv s="1">
    <fb>0.94349689999999997</fb>
    <v>23</v>
  </rv>
  <rv s="2">
    <v>5</v>
    <v>21</v>
    <v>57</v>
    <v>7</v>
    <v>0</v>
    <v>Image of South Korea</v>
  </rv>
  <rv s="1">
    <fb>2.7</fb>
    <v>28</v>
  </rv>
  <rv s="0">
    <v>805306368</v>
    <v>Yoon Suk Yeol (President)</v>
    <v>af8383ab-575b-52df-438a-1678504626cd</v>
    <v>en-CA</v>
    <v>Generic</v>
  </rv>
  <rv s="0">
    <v>805306368</v>
    <v>Han Duck-soo (Prime minister)</v>
    <v>058dfd81-df36-7fb6-eadf-9736baef167f</v>
    <v>en-CA</v>
    <v>Generic</v>
  </rv>
  <rv s="3">
    <v>20</v>
  </rv>
  <rv s="4">
    <v>https://www.bing.com/search?q=south+korea&amp;form=skydnc</v>
    <v>Learn more on Bing</v>
  </rv>
  <rv s="1">
    <fb>82.626829268292695</fb>
    <v>28</v>
  </rv>
  <rv s="1">
    <fb>1413716510000</fb>
    <v>30</v>
  </rv>
  <rv s="1">
    <fb>11</fb>
    <v>28</v>
  </rv>
  <rv s="1">
    <fb>6.49</fb>
    <v>29</v>
  </rv>
  <rv s="3">
    <v>21</v>
  </rv>
  <rv s="1">
    <fb>0.36792971710000005</fb>
    <v>23</v>
  </rv>
  <rv s="1">
    <fb>2.3607999999999998</fb>
    <v>25</v>
  </rv>
  <rv s="1">
    <fb>51744876</fb>
    <v>24</v>
  </rv>
  <rv s="1">
    <fb>0.23199999999999998</fb>
    <v>23</v>
  </rv>
  <rv s="1">
    <fb>0.23800000000000002</fb>
    <v>23</v>
  </rv>
  <rv s="1">
    <fb>0.39</fb>
    <v>23</v>
  </rv>
  <rv s="1">
    <fb>2.6000000000000002E-2</fb>
    <v>23</v>
  </rv>
  <rv s="1">
    <fb>7.2999999999999995E-2</fb>
    <v>23</v>
  </rv>
  <rv s="1">
    <fb>0.13</fb>
    <v>23</v>
  </rv>
  <rv s="1">
    <fb>0.17499999999999999</fb>
    <v>23</v>
  </rv>
  <rv s="1">
    <fb>0.62970001220703098</fb>
    <v>23</v>
  </rv>
  <rv s="0">
    <v>536870912</v>
    <v>Busan</v>
    <v>ab78ce75-913b-16f3-a3d1-72a46c7e4c42</v>
    <v>en-CA</v>
    <v>Map</v>
  </rv>
  <rv s="0">
    <v>536870912</v>
    <v>Daegu</v>
    <v>ed9efeb7-692d-e93b-eeff-c93b6f906f73</v>
    <v>en-CA</v>
    <v>Map</v>
  </rv>
  <rv s="0">
    <v>536870912</v>
    <v>Incheon</v>
    <v>251c93a5-c29d-4e48-dd3f-1d5ac7861fa3</v>
    <v>en-CA</v>
    <v>Map</v>
  </rv>
  <rv s="0">
    <v>536870912</v>
    <v>Gwangju</v>
    <v>1ceff0b5-a865-dd51-d697-9fee8740447e</v>
    <v>en-CA</v>
    <v>Map</v>
  </rv>
  <rv s="0">
    <v>536870912</v>
    <v>Daejeon</v>
    <v>6f5216bc-1581-3eaa-8a74-f4122af47cdd</v>
    <v>en-CA</v>
    <v>Map</v>
  </rv>
  <rv s="0">
    <v>536870912</v>
    <v>Ulsan</v>
    <v>91c0546f-5834-7fd6-735f-542bc70be1cf</v>
    <v>en-CA</v>
    <v>Map</v>
  </rv>
  <rv s="0">
    <v>536870912</v>
    <v>Sejong City</v>
    <v>4b3538fb-9c24-d852-b122-f107916a0663</v>
    <v>en-CA</v>
    <v>Map</v>
  </rv>
  <rv s="0">
    <v>536870912</v>
    <v>Gyeonggi Province</v>
    <v>6b578621-8b2d-13ef-1af0-281a90a0fd92</v>
    <v>en-CA</v>
    <v>Map</v>
  </rv>
  <rv s="0">
    <v>536870912</v>
    <v>Gangwon Province, South Korea</v>
    <v>969f749a-ed96-7379-b76c-a7fc63af8e94</v>
    <v>en-CA</v>
    <v>Map</v>
  </rv>
  <rv s="0">
    <v>536870912</v>
    <v>North Chungcheong Province</v>
    <v>ea7cdefc-04fe-45be-8ac1-07b9a4d6dc32</v>
    <v>en-CA</v>
    <v>Map</v>
  </rv>
  <rv s="0">
    <v>536870912</v>
    <v>South Chungcheong Province</v>
    <v>302fa333-ce2a-affc-c170-5f8d18500d9b</v>
    <v>en-CA</v>
    <v>Map</v>
  </rv>
  <rv s="0">
    <v>536870912</v>
    <v>North Jeolla Province</v>
    <v>d8cda014-25af-90ec-91e8-3b7ffccc6380</v>
    <v>en-CA</v>
    <v>Map</v>
  </rv>
  <rv s="0">
    <v>536870912</v>
    <v>South Jeolla Province</v>
    <v>9a4dcd3b-649f-605b-aee3-3f6dcf5c3680</v>
    <v>en-CA</v>
    <v>Map</v>
  </rv>
  <rv s="0">
    <v>536870912</v>
    <v>North Gyeongsang Province</v>
    <v>44899bdf-131d-a103-5b55-bb862b8d3bf3</v>
    <v>en-CA</v>
    <v>Map</v>
  </rv>
  <rv s="0">
    <v>536870912</v>
    <v>South Gyeongsang Province</v>
    <v>86e32791-8efc-1d3b-3a8f-1b9d6fd990a1</v>
    <v>en-CA</v>
    <v>Map</v>
  </rv>
  <rv s="0">
    <v>536870912</v>
    <v>Jeju Province</v>
    <v>30be7545-0861-845d-8d83-ec99d53fc5d9</v>
    <v>en-CA</v>
    <v>Map</v>
  </rv>
  <rv s="3">
    <v>22</v>
  </rv>
  <rv s="1">
    <fb>0.15574911728035101</fb>
    <v>23</v>
  </rv>
  <rv s="3">
    <v>23</v>
  </rv>
  <rv s="1">
    <fb>0.33200000000000002</fb>
    <v>23</v>
  </rv>
  <rv s="1">
    <fb>4.1479997634887703E-2</fb>
    <v>31</v>
  </rv>
  <rv s="1">
    <fb>42106719</fb>
    <v>24</v>
  </rv>
  <rv s="5">
    <v>#VALUE!</v>
    <v>en-CA</v>
    <v>c0e15be0-5113-402c-c03f-516a6265e9cb</v>
    <v>536870912</v>
    <v>1</v>
    <v>61</v>
    <v>17</v>
    <v>South Korea</v>
    <v>19</v>
    <v>20</v>
    <v>Map</v>
    <v>21</v>
    <v>62</v>
    <v>KR</v>
    <v>475</v>
    <v>476</v>
    <v>477</v>
    <v>478</v>
    <v>479</v>
    <v>480</v>
    <v>481</v>
    <v>482</v>
    <v>483</v>
    <v>KRW</v>
    <v>South Korea, officially the Republic of Korea, is a country in East Asia. It constitutes the southern half of the Korean Peninsula and borders North Korea along the Korean Demilitarized Zone, with the Yellow Sea to the west and the Sea of Japan ...</v>
    <v>484</v>
    <v>485</v>
    <v>486</v>
    <v>487</v>
    <v>488</v>
    <v>489</v>
    <v>490</v>
    <v>491</v>
    <v>492</v>
    <v>493</v>
    <v>480</v>
    <v>496</v>
    <v>497</v>
    <v>498</v>
    <v>499</v>
    <v>500</v>
    <v>501</v>
    <v>South Korea</v>
    <v>Aegukga</v>
    <v>502</v>
    <v>대한민국</v>
    <v>503</v>
    <v>504</v>
    <v>505</v>
    <v>506</v>
    <v>507</v>
    <v>508</v>
    <v>509</v>
    <v>510</v>
    <v>511</v>
    <v>512</v>
    <v>513</v>
    <v>530</v>
    <v>531</v>
    <v>532</v>
    <v>533</v>
    <v>534</v>
    <v>South Korea</v>
    <v>535</v>
    <v>mdp/vdpid/134</v>
  </rv>
  <rv s="0">
    <v>536870912</v>
    <v>Brazil</v>
    <v>a828cf41-b938-49fe-7986-4b336618d413</v>
    <v>en-CA</v>
    <v>Map</v>
  </rv>
  <rv s="1">
    <fb>0.33924533448829503</fb>
    <v>23</v>
  </rv>
  <rv s="1">
    <fb>8515767</fb>
    <v>24</v>
  </rv>
  <rv s="1">
    <fb>730000</fb>
    <v>24</v>
  </rv>
  <rv s="1">
    <fb>13.923999999999999</fb>
    <v>25</v>
  </rv>
  <rv s="1">
    <fb>55</fb>
    <v>26</v>
  </rv>
  <rv s="0">
    <v>536870912</v>
    <v>Brasília</v>
    <v>0f4c1a26-f33c-b6de-a63f-578da6617369</v>
    <v>en-CA</v>
    <v>Map</v>
  </rv>
  <rv s="1">
    <fb>462298.69</fb>
    <v>24</v>
  </rv>
  <rv s="1">
    <fb>167.397860280061</fb>
    <v>27</v>
  </rv>
  <rv s="1">
    <fb>3.7329762121689397E-2</fb>
    <v>23</v>
  </rv>
  <rv s="1">
    <fb>2619.96061573831</fb>
    <v>24</v>
  </rv>
  <rv s="1">
    <fb>1.73</fb>
    <v>25</v>
  </rv>
  <rv s="1">
    <fb>0.58931054038338704</fb>
    <v>23</v>
  </rv>
  <rv s="1">
    <fb>59.1075326389753</fb>
    <v>28</v>
  </rv>
  <rv s="1">
    <fb>1.02</fb>
    <v>29</v>
  </rv>
  <rv s="1">
    <fb>1839758040765.6201</fb>
    <v>30</v>
  </rv>
  <rv s="1">
    <fb>1.1544783999999999</fb>
    <v>23</v>
  </rv>
  <rv s="1">
    <fb>0.513436</fb>
    <v>23</v>
  </rv>
  <rv s="2">
    <v>6</v>
    <v>21</v>
    <v>64</v>
    <v>7</v>
    <v>0</v>
    <v>Image of Brazil</v>
  </rv>
  <rv s="1">
    <fb>12.8</fb>
    <v>28</v>
  </rv>
  <rv s="0">
    <v>536870912</v>
    <v>São Paulo</v>
    <v>c6cf2f6e-626c-4267-ae48-9e13ea74d2b9</v>
    <v>en-CA</v>
    <v>Map</v>
  </rv>
  <rv s="0">
    <v>805306368</v>
    <v>Luiz Inácio Lula da Silva (President)</v>
    <v>d1dff6dd-e1d9-642a-4044-fc3f6765ae2b</v>
    <v>en-CA</v>
    <v>Generic</v>
  </rv>
  <rv s="0">
    <v>805306368</v>
    <v>Geraldo Alckmin (Vice president)</v>
    <v>ea2c259d-ca87-ae96-81e3-8e0b97870fa3</v>
    <v>en-CA</v>
    <v>Generic</v>
  </rv>
  <rv s="3">
    <v>24</v>
  </rv>
  <rv s="4">
    <v>https://www.bing.com/search?q=brazil&amp;form=skydnc</v>
    <v>Learn more on Bing</v>
  </rv>
  <rv s="1">
    <fb>75.671999999999997</fb>
    <v>28</v>
  </rv>
  <rv s="1">
    <fb>1187361690000</fb>
    <v>30</v>
  </rv>
  <rv s="1">
    <fb>60</fb>
    <v>28</v>
  </rv>
  <rv s="1">
    <fb>1.53</fb>
    <v>29</v>
  </rv>
  <rv s="3">
    <v>25</v>
  </rv>
  <rv s="1">
    <fb>0.28289823089999999</fb>
    <v>23</v>
  </rv>
  <rv s="1">
    <fb>2.1499000000000001</fb>
    <v>25</v>
  </rv>
  <rv s="1">
    <fb>215313498</fb>
    <v>24</v>
  </rv>
  <rv s="1">
    <fb>0.192</fb>
    <v>23</v>
  </rv>
  <rv s="1">
    <fb>0.42499999999999999</fb>
    <v>23</v>
  </rv>
  <rv s="1">
    <fb>0.58399999999999996</fb>
    <v>23</v>
  </rv>
  <rv s="1">
    <fb>0.01</fb>
    <v>23</v>
  </rv>
  <rv s="1">
    <fb>3.1E-2</fb>
    <v>23</v>
  </rv>
  <rv s="1">
    <fb>0.12</fb>
    <v>23</v>
  </rv>
  <rv s="1">
    <fb>0.63883998870849601</fb>
    <v>23</v>
  </rv>
  <rv s="0">
    <v>536870912</v>
    <v>Acre</v>
    <v>8960bf27-5261-01d1-4019-e7d898f67bb4</v>
    <v>en-CA</v>
    <v>Map</v>
  </rv>
  <rv s="0">
    <v>536870912</v>
    <v>Amapá</v>
    <v>28d39e09-4b9f-31f6-cc72-48b1f9be59db</v>
    <v>en-CA</v>
    <v>Map</v>
  </rv>
  <rv s="0">
    <v>536870912</v>
    <v>Amazonas</v>
    <v>f79e57ca-6fc1-5a6a-015b-38d90f33902f</v>
    <v>en-CA</v>
    <v>Map</v>
  </rv>
  <rv s="0">
    <v>536870912</v>
    <v>Pará</v>
    <v>7a0db70a-73db-e83d-e548-6fab7a523b35</v>
    <v>en-CA</v>
    <v>Map</v>
  </rv>
  <rv s="0">
    <v>536870912</v>
    <v>Rondônia</v>
    <v>25fbe5d5-9bc1-0ec2-ac78-2d9fe5b147dd</v>
    <v>en-CA</v>
    <v>Map</v>
  </rv>
  <rv s="0">
    <v>536870912</v>
    <v>Roraima</v>
    <v>3b8383a2-7c79-31f6-2359-bd9ba2099213</v>
    <v>en-CA</v>
    <v>Map</v>
  </rv>
  <rv s="0">
    <v>536870912</v>
    <v>Tocantins</v>
    <v>f7a46dfe-e192-d6f7-e5f8-084e555ba7cb</v>
    <v>en-CA</v>
    <v>Map</v>
  </rv>
  <rv s="0">
    <v>536870912</v>
    <v>Alagoas</v>
    <v>4e3f1ba4-1948-0514-728a-55b34ab027b4</v>
    <v>en-CA</v>
    <v>Map</v>
  </rv>
  <rv s="0">
    <v>536870912</v>
    <v>Bahia</v>
    <v>e904684f-6d5b-f7bb-c27d-bdb50a0ec8ab</v>
    <v>en-CA</v>
    <v>Map</v>
  </rv>
  <rv s="0">
    <v>536870912</v>
    <v>Ceará</v>
    <v>b598e20e-29fb-ccf6-be0e-2650e6ba40c5</v>
    <v>en-CA</v>
    <v>Map</v>
  </rv>
  <rv s="0">
    <v>536870912</v>
    <v>Maranhão</v>
    <v>98274980-9da4-ff5e-78a1-e512bb4179ca</v>
    <v>en-CA</v>
    <v>Map</v>
  </rv>
  <rv s="0">
    <v>536870912</v>
    <v>Paraíba</v>
    <v>f5be810b-3322-2252-c10f-35206d84b548</v>
    <v>en-CA</v>
    <v>Map</v>
  </rv>
  <rv s="0">
    <v>536870912</v>
    <v>Pernambuco</v>
    <v>5538aab1-15ae-294f-2c10-f5083201cca1</v>
    <v>en-CA</v>
    <v>Map</v>
  </rv>
  <rv s="0">
    <v>536870912</v>
    <v>Piauí</v>
    <v>ab11433a-8357-ae6d-67fe-8570cc271399</v>
    <v>en-CA</v>
    <v>Map</v>
  </rv>
  <rv s="0">
    <v>536870912</v>
    <v>Rio Grande do Norte</v>
    <v>4cccb40d-d26b-4493-e031-bcf803f1c2b1</v>
    <v>en-CA</v>
    <v>Map</v>
  </rv>
  <rv s="0">
    <v>536870912</v>
    <v>Sergipe</v>
    <v>a7f70762-a1ab-d5de-8bf0-3eb8532c1eb9</v>
    <v>en-CA</v>
    <v>Map</v>
  </rv>
  <rv s="0">
    <v>536870912</v>
    <v>Goiás</v>
    <v>38750702-647a-b72a-2cec-e4a55e078f36</v>
    <v>en-CA</v>
    <v>Map</v>
  </rv>
  <rv s="0">
    <v>536870912</v>
    <v>Mato Grosso</v>
    <v>af05c757-4d77-813e-b8eb-97635c07f37a</v>
    <v>en-CA</v>
    <v>Map</v>
  </rv>
  <rv s="0">
    <v>536870912</v>
    <v>Mato Grosso do Sul</v>
    <v>7de24933-1d79-fc85-387b-3ce7947910b6</v>
    <v>en-CA</v>
    <v>Map</v>
  </rv>
  <rv s="0">
    <v>536870912</v>
    <v>Espírito Santo</v>
    <v>dbc4d679-53e7-49d7-c6b3-88a4ca7f522f</v>
    <v>en-CA</v>
    <v>Map</v>
  </rv>
  <rv s="0">
    <v>536870912</v>
    <v>Minas Gerais</v>
    <v>974e2066-dee0-aecd-c973-50babb750033</v>
    <v>en-CA</v>
    <v>Map</v>
  </rv>
  <rv s="0">
    <v>536870912</v>
    <v>Rio de Janeiro</v>
    <v>3f5a22fa-26bd-86f9-0345-3a6206e8aab5</v>
    <v>en-CA</v>
    <v>Map</v>
  </rv>
  <rv s="0">
    <v>536870912</v>
    <v>São Paulo</v>
    <v>4d56ae2d-1aad-8c4f-dca2-4456acc12f89</v>
    <v>en-CA</v>
    <v>Map</v>
  </rv>
  <rv s="0">
    <v>536870912</v>
    <v>Paraná</v>
    <v>a33450c4-459a-0682-41ee-635b343dd785</v>
    <v>en-CA</v>
    <v>Map</v>
  </rv>
  <rv s="0">
    <v>536870912</v>
    <v>Rio Grande do Sul</v>
    <v>9644dbbf-be0c-de9c-a534-3d7ff4801a8b</v>
    <v>en-CA</v>
    <v>Map</v>
  </rv>
  <rv s="0">
    <v>536870912</v>
    <v>Santa Catarina</v>
    <v>6262969d-76c7-e65f-1be5-668011a93ff0</v>
    <v>en-CA</v>
    <v>Map</v>
  </rv>
  <rv s="0">
    <v>536870912</v>
    <v>Federal District</v>
    <v>88dfc3b6-8e7a-694d-61b2-96d14f226ec4</v>
    <v>en-CA</v>
    <v>Map</v>
  </rv>
  <rv s="3">
    <v>26</v>
  </rv>
  <rv s="1">
    <fb>0.14178605589771201</fb>
    <v>23</v>
  </rv>
  <rv s="3">
    <v>27</v>
  </rv>
  <rv s="1">
    <fb>0.65099999999999991</fb>
    <v>23</v>
  </rv>
  <rv s="1">
    <fb>0.12083000183105501</fb>
    <v>31</v>
  </rv>
  <rv s="1">
    <fb>183241641</fb>
    <v>24</v>
  </rv>
  <rv s="5">
    <v>#VALUE!</v>
    <v>en-CA</v>
    <v>a828cf41-b938-49fe-7986-4b336618d413</v>
    <v>536870912</v>
    <v>1</v>
    <v>67</v>
    <v>17</v>
    <v>Brazil</v>
    <v>19</v>
    <v>20</v>
    <v>Map</v>
    <v>21</v>
    <v>68</v>
    <v>BR</v>
    <v>538</v>
    <v>539</v>
    <v>540</v>
    <v>541</v>
    <v>542</v>
    <v>543</v>
    <v>544</v>
    <v>545</v>
    <v>546</v>
    <v>BRL</v>
    <v>Brazil, officially the Federative Republic of Brazil, is the largest and easternmost country in South America. It is the world's fifth-largest country by area and the seventh largest by population, with over 212 million people. The country is a ...</v>
    <v>547</v>
    <v>548</v>
    <v>549</v>
    <v>550</v>
    <v>551</v>
    <v>552</v>
    <v>553</v>
    <v>554</v>
    <v>555</v>
    <v>556</v>
    <v>557</v>
    <v>560</v>
    <v>561</v>
    <v>562</v>
    <v>563</v>
    <v>564</v>
    <v>565</v>
    <v>Brazil</v>
    <v>Brazilian National Anthem</v>
    <v>566</v>
    <v>República Federativa do Brasil</v>
    <v>567</v>
    <v>568</v>
    <v>569</v>
    <v>570</v>
    <v>571</v>
    <v>572</v>
    <v>573</v>
    <v>574</v>
    <v>510</v>
    <v>575</v>
    <v>576</v>
    <v>604</v>
    <v>605</v>
    <v>606</v>
    <v>607</v>
    <v>608</v>
    <v>Brazil</v>
    <v>609</v>
    <v>mdp/vdpid/32</v>
  </rv>
  <rv s="0">
    <v>536870912</v>
    <v>Australia</v>
    <v>06de2191-243d-a83f-6990-2eb1c7f3382a</v>
    <v>en-CA</v>
    <v>Map</v>
  </rv>
  <rv s="1">
    <fb>0.48241944248714902</fb>
    <v>23</v>
  </rv>
  <rv s="1">
    <fb>7692024</fb>
    <v>24</v>
  </rv>
  <rv s="1">
    <fb>58000</fb>
    <v>24</v>
  </rv>
  <rv s="1">
    <fb>12.6</fb>
    <v>25</v>
  </rv>
  <rv s="1">
    <fb>61</fb>
    <v>26</v>
  </rv>
  <rv s="0">
    <v>536870912</v>
    <v>Canberra</v>
    <v>59ab58e3-2f00-9175-e7b8-76d910040855</v>
    <v>en-CA</v>
    <v>Map</v>
  </rv>
  <rv s="1">
    <fb>375907.837</fb>
    <v>24</v>
  </rv>
  <rv s="1">
    <fb>119.797086368366</fb>
    <v>27</v>
  </rv>
  <rv s="1">
    <fb>1.61076787290379E-2</fb>
    <v>23</v>
  </rv>
  <rv s="1">
    <fb>10071.3989785006</fb>
    <v>24</v>
  </rv>
  <rv s="1">
    <fb>1.74</fb>
    <v>25</v>
  </rv>
  <rv s="1">
    <fb>0.16258278059599401</fb>
    <v>23</v>
  </rv>
  <rv s="1">
    <fb>89.625630110237395</fb>
    <v>28</v>
  </rv>
  <rv s="1">
    <fb>0.93</fb>
    <v>29</v>
  </rv>
  <rv s="1">
    <fb>1392680589329.1399</fb>
    <v>30</v>
  </rv>
  <rv s="1">
    <fb>1.0033898000000001</fb>
    <v>23</v>
  </rv>
  <rv s="1">
    <fb>1.1314216000000001</fb>
    <v>23</v>
  </rv>
  <rv s="2">
    <v>7</v>
    <v>21</v>
    <v>70</v>
    <v>7</v>
    <v>0</v>
    <v>Image of Australia</v>
  </rv>
  <rv s="0">
    <v>536870912</v>
    <v>Sydney</v>
    <v>3ecec2e8-2993-42e7-7299-f693bbe3b9b9</v>
    <v>en-CA</v>
    <v>Map</v>
  </rv>
  <rv s="0">
    <v>805306368</v>
    <v>Anthony Albanese (Prime minister)</v>
    <v>00f8b947-2f64-9828-df4d-5993583bdbe4</v>
    <v>en-CA</v>
    <v>Generic</v>
  </rv>
  <rv s="3">
    <v>28</v>
  </rv>
  <rv s="4">
    <v>https://www.bing.com/search?q=australia&amp;form=skydnc</v>
    <v>Learn more on Bing</v>
  </rv>
  <rv s="1">
    <fb>82.748780487804893</fb>
    <v>28</v>
  </rv>
  <rv s="1">
    <fb>1487598500000</fb>
    <v>30</v>
  </rv>
  <rv s="1">
    <fb>6</fb>
    <v>28</v>
  </rv>
  <rv s="1">
    <fb>13.59</fb>
    <v>29</v>
  </rv>
  <rv s="3">
    <v>29</v>
  </rv>
  <rv s="1">
    <fb>0.19558295019999999</fb>
    <v>23</v>
  </rv>
  <rv s="1">
    <fb>3.6778</fb>
    <v>25</v>
  </rv>
  <rv s="1">
    <fb>25978935</fb>
    <v>24</v>
  </rv>
  <rv s="1">
    <fb>0.221</fb>
    <v>23</v>
  </rv>
  <rv s="1">
    <fb>0.27</fb>
    <v>23</v>
  </rv>
  <rv s="1">
    <fb>0.42100000000000004</fb>
    <v>23</v>
  </rv>
  <rv s="1">
    <fb>2.7999999999999997E-2</fb>
    <v>23</v>
  </rv>
  <rv s="1">
    <fb>7.400000000000001E-2</fb>
    <v>23</v>
  </rv>
  <rv s="1">
    <fb>0.122</fb>
    <v>23</v>
  </rv>
  <rv s="1">
    <fb>0.161</fb>
    <v>23</v>
  </rv>
  <rv s="1">
    <fb>0.65517997741699208</fb>
    <v>23</v>
  </rv>
  <rv s="0">
    <v>536870912</v>
    <v>Australian Capital Territory</v>
    <v>c296eb2e-2c1a-16bf-bc37-164541ce7365</v>
    <v>en-CA</v>
    <v>Map</v>
  </rv>
  <rv s="0">
    <v>536870912</v>
    <v>New South Wales</v>
    <v>9143b1e4-782f-52c3-0f4a-cea5eaf6f36a</v>
    <v>en-CA</v>
    <v>Map</v>
  </rv>
  <rv s="0">
    <v>536870912</v>
    <v>Northern Territory</v>
    <v>20947ace-4dd4-0516-21df-2af8da517b06</v>
    <v>en-CA</v>
    <v>Map</v>
  </rv>
  <rv s="0">
    <v>536870912</v>
    <v>Queensland</v>
    <v>d8d1c6ea-bc68-82f2-5bb3-ae7aa11442b4</v>
    <v>en-CA</v>
    <v>Map</v>
  </rv>
  <rv s="0">
    <v>536870912</v>
    <v>South Australia</v>
    <v>202994ba-49c2-98c5-91fa-e0b05ffcf2da</v>
    <v>en-CA</v>
    <v>Map</v>
  </rv>
  <rv s="0">
    <v>536870912</v>
    <v>Tasmania</v>
    <v>8327961c-5e1c-9007-38cc-b90bc76e7bc3</v>
    <v>en-CA</v>
    <v>Map</v>
  </rv>
  <rv s="0">
    <v>536870912</v>
    <v>Victoria</v>
    <v>afad25fd-4cbc-2e30-7764-19bd8a1cb1bc</v>
    <v>en-CA</v>
    <v>Map</v>
  </rv>
  <rv s="0">
    <v>536870912</v>
    <v>Western Australia</v>
    <v>bf87c7cd-72cb-99af-809b-eb7577149dcd</v>
    <v>en-CA</v>
    <v>Map</v>
  </rv>
  <rv s="0">
    <v>536870912</v>
    <v>Christmas Island</v>
    <v>66788ba9-2bf3-1a5c-abea-c2feb1989f85</v>
    <v>en-CA</v>
    <v>Map</v>
  </rv>
  <rv s="0">
    <v>536870912</v>
    <v>Ashmore and Cartier Islands</v>
    <v>0cf3b96d-0c52-2057-50e3-f4d0baacc740</v>
    <v>en-CA</v>
    <v>Map</v>
  </rv>
  <rv s="0">
    <v>536870912</v>
    <v>Cocos (Keeling) Islands</v>
    <v>02bce610-1981-8169-049c-5f416771ad7e</v>
    <v>en-CA</v>
    <v>Map</v>
  </rv>
  <rv s="0">
    <v>536870912</v>
    <v>Coral Sea Islands</v>
    <v>12fcab3d-6815-b0bc-3cf7-b1396ef5cd47</v>
    <v>en-CA</v>
    <v>Map</v>
  </rv>
  <rv s="0">
    <v>536870912</v>
    <v>Heard Island and McDonald Islands</v>
    <v>fb1ed011-1cc6-3fa2-760a-a9290a0bfc5d</v>
    <v>en-CA</v>
    <v>Map</v>
  </rv>
  <rv s="0">
    <v>536870912</v>
    <v>Jervis Bay Territory</v>
    <v>e59341af-b7a6-b4f4-6a5d-590c58c94b7c</v>
    <v>en-CA</v>
    <v>Map</v>
  </rv>
  <rv s="0">
    <v>536870912</v>
    <v>Norfolk Island</v>
    <v>edf78bdd-d272-9969-118f-522fd065d490</v>
    <v>en-CA</v>
    <v>Map</v>
  </rv>
  <rv s="3">
    <v>30</v>
  </rv>
  <rv s="1">
    <fb>0.22985815296127299</fb>
    <v>23</v>
  </rv>
  <rv s="3">
    <v>31</v>
  </rv>
  <rv s="1">
    <fb>0.47399999999999998</fb>
    <v>23</v>
  </rv>
  <rv s="1">
    <fb>5.2680001258850098E-2</fb>
    <v>31</v>
  </rv>
  <rv s="1">
    <fb>21844756</fb>
    <v>24</v>
  </rv>
  <rv s="5">
    <v>#VALUE!</v>
    <v>en-CA</v>
    <v>06de2191-243d-a83f-6990-2eb1c7f3382a</v>
    <v>536870912</v>
    <v>1</v>
    <v>73</v>
    <v>17</v>
    <v>Australia</v>
    <v>19</v>
    <v>20</v>
    <v>Map</v>
    <v>21</v>
    <v>74</v>
    <v>AU</v>
    <v>612</v>
    <v>613</v>
    <v>614</v>
    <v>615</v>
    <v>616</v>
    <v>617</v>
    <v>618</v>
    <v>619</v>
    <v>620</v>
    <v>AUD</v>
    <v>Australia, officially the Commonwealth of Australia, is a country comprising the mainland of the Australian continent, the island of Tasmania and numerous smaller islands. It has a total area of 7,688,287 km², making it the sixth-largest country ...</v>
    <v>621</v>
    <v>622</v>
    <v>623</v>
    <v>624</v>
    <v>625</v>
    <v>626</v>
    <v>627</v>
    <v>628</v>
    <v>629</v>
    <v>209</v>
    <v>630</v>
    <v>632</v>
    <v>633</v>
    <v>634</v>
    <v>635</v>
    <v>636</v>
    <v>637</v>
    <v>Australia</v>
    <v>Advance Australia Fair</v>
    <v>638</v>
    <v>Commonwealth of Australia</v>
    <v>639</v>
    <v>640</v>
    <v>641</v>
    <v>642</v>
    <v>643</v>
    <v>644</v>
    <v>645</v>
    <v>646</v>
    <v>647</v>
    <v>648</v>
    <v>649</v>
    <v>665</v>
    <v>666</v>
    <v>667</v>
    <v>668</v>
    <v>669</v>
    <v>Australia</v>
    <v>670</v>
    <v>mdp/vdpid/12</v>
  </rv>
  <rv s="0">
    <v>536870912</v>
    <v>China</v>
    <v>5fcc3d97-0cf2-94e5-6dad-cd70e387bd69</v>
    <v>en-CA</v>
    <v>Map</v>
  </rv>
  <rv s="1">
    <fb>0.56212313103349798</fb>
    <v>23</v>
  </rv>
  <rv s="1">
    <fb>9596961</fb>
    <v>24</v>
  </rv>
  <rv s="1">
    <fb>2695000</fb>
    <v>24</v>
  </rv>
  <rv s="1">
    <fb>10.9</fb>
    <v>25</v>
  </rv>
  <rv s="1">
    <fb>86</fb>
    <v>26</v>
  </rv>
  <rv s="0">
    <v>536870912</v>
    <v>Beijing</v>
    <v>e43bc499-902a-5deb-aced-aa4a247e6822</v>
    <v>en-CA</v>
    <v>Map</v>
  </rv>
  <rv s="1">
    <fb>9893037.9519999996</fb>
    <v>24</v>
  </rv>
  <rv s="1">
    <fb>125.083155733959</fb>
    <v>27</v>
  </rv>
  <rv s="1">
    <fb>2.8992357992594101E-2</fb>
    <v>23</v>
  </rv>
  <rv s="1">
    <fb>3927.0444999890101</fb>
    <v>24</v>
  </rv>
  <rv s="1">
    <fb>1.69</fb>
    <v>25</v>
  </rv>
  <rv s="1">
    <fb>0.22353941805732902</fb>
    <v>23</v>
  </rv>
  <rv s="1">
    <fb>87.670430768185398</fb>
    <v>28</v>
  </rv>
  <rv s="1">
    <fb>0.96</fb>
    <v>29</v>
  </rv>
  <rv s="1">
    <fb>19910000000000</fb>
    <v>30</v>
  </rv>
  <rv s="1">
    <fb>1.0022275</fb>
    <v>23</v>
  </rv>
  <rv s="1">
    <fb>0.50604439999999995</fb>
    <v>23</v>
  </rv>
  <rv s="2">
    <v>8</v>
    <v>21</v>
    <v>76</v>
    <v>7</v>
    <v>0</v>
    <v>Image of China</v>
  </rv>
  <rv s="1">
    <fb>7.4</fb>
    <v>28</v>
  </rv>
  <rv s="0">
    <v>536870912</v>
    <v>Chongqing</v>
    <v>69bf0da4-4c0f-d795-e3d4-f2087fc9101e</v>
    <v>en-CA</v>
    <v>Map</v>
  </rv>
  <rv s="0">
    <v>805306368</v>
    <v>Xi Jinping (Secretary)</v>
    <v>cd954b68-481c-b388-8b3d-6c0081dc9adf</v>
    <v>en-CA</v>
    <v>Generic</v>
  </rv>
  <rv s="0">
    <v>805306368</v>
    <v>Xi Jinping (President)</v>
    <v>cd954b68-481c-b388-8b3d-6c0081dc9adf</v>
    <v>en-CA</v>
    <v>Generic</v>
  </rv>
  <rv s="0">
    <v>805306368</v>
    <v>Li Qiang (Premier)</v>
    <v>f0d727f0-3735-908f-e9a5-a6e2264d2e8e</v>
    <v>en-CA</v>
    <v>Generic</v>
  </rv>
  <rv s="0">
    <v>805306368</v>
    <v>Han Zheng (Vice president)</v>
    <v>e9aab0c7-cc9c-fc04-646c-f65aabe8bd9a</v>
    <v>en-CA</v>
    <v>Generic</v>
  </rv>
  <rv s="3">
    <v>32</v>
  </rv>
  <rv s="4">
    <v>https://www.bing.com/search?q=china&amp;form=skydnc</v>
    <v>Learn more on Bing</v>
  </rv>
  <rv s="1">
    <fb>76.959999999999994</fb>
    <v>28</v>
  </rv>
  <rv s="1">
    <fb>8515504380000</fb>
    <v>30</v>
  </rv>
  <rv s="1">
    <fb>29</fb>
    <v>28</v>
  </rv>
  <rv s="1">
    <fb>0.87</fb>
    <v>29</v>
  </rv>
  <rv s="3">
    <v>33</v>
  </rv>
  <rv s="1">
    <fb>0.32386296240000001</fb>
    <v>23</v>
  </rv>
  <rv s="1">
    <fb>1.9798</fb>
    <v>25</v>
  </rv>
  <rv s="1">
    <fb>1412175000</fb>
    <v>24</v>
  </rv>
  <rv s="1">
    <fb>0.29299999999999998</fb>
    <v>23</v>
  </rv>
  <rv s="1">
    <fb>0.45299999999999996</fb>
    <v>23</v>
  </rv>
  <rv s="1">
    <fb>2.7000000000000003E-2</fb>
    <v>23</v>
  </rv>
  <rv s="1">
    <fb>6.5000000000000002E-2</fb>
    <v>23</v>
  </rv>
  <rv s="1">
    <fb>0.107</fb>
    <v>23</v>
  </rv>
  <rv s="1">
    <fb>0.67986999511718804</fb>
    <v>23</v>
  </rv>
  <rv s="0">
    <v>536870912</v>
    <v>Tianjin</v>
    <v>45fdbb85-8f7d-7f8b-dc59-7cb26189ef7d</v>
    <v>en-CA</v>
    <v>Map</v>
  </rv>
  <rv s="0">
    <v>536870912</v>
    <v>Hebei</v>
    <v>268021ac-4731-f143-328a-f385a6b2f343</v>
    <v>en-CA</v>
    <v>Map</v>
  </rv>
  <rv s="0">
    <v>536870912</v>
    <v>Shanxi</v>
    <v>075dd860-13e3-fb9e-dab0-6f2a22a59c5d</v>
    <v>en-CA</v>
    <v>Map</v>
  </rv>
  <rv s="0">
    <v>536870912</v>
    <v>Inner Mongolia</v>
    <v>2c74fdb2-19bf-0f2d-f20d-13b21d6103e6</v>
    <v>en-CA</v>
    <v>Map</v>
  </rv>
  <rv s="0">
    <v>536870912</v>
    <v>Liaoning</v>
    <v>50b9b45b-7555-8f4e-500a-81f90d66f392</v>
    <v>en-CA</v>
    <v>Map</v>
  </rv>
  <rv s="0">
    <v>536870912</v>
    <v>Jilin</v>
    <v>20bba38c-89a4-7448-c64a-9ec85a4ba341</v>
    <v>en-CA</v>
    <v>Map</v>
  </rv>
  <rv s="0">
    <v>536870912</v>
    <v>Heilongjiang</v>
    <v>a7c2e681-f80e-cae6-2ae7-fccb47f12008</v>
    <v>en-CA</v>
    <v>Map</v>
  </rv>
  <rv s="0">
    <v>536870912</v>
    <v>Shanghai</v>
    <v>29ece984-463e-6074-60e1-83f8c012ef70</v>
    <v>en-CA</v>
    <v>Map</v>
  </rv>
  <rv s="0">
    <v>536870912</v>
    <v>Jiangsu</v>
    <v>c979b1db-2e4e-7b88-511f-1cd5a525053c</v>
    <v>en-CA</v>
    <v>Map</v>
  </rv>
  <rv s="0">
    <v>536870912</v>
    <v>Zhejiang</v>
    <v>5464490d-3361-4945-967e-d8879b9c8415</v>
    <v>en-CA</v>
    <v>Map</v>
  </rv>
  <rv s="0">
    <v>536870912</v>
    <v>Anhui</v>
    <v>7a26b7d2-0ec9-86cd-351a-a9f347c4b9cd</v>
    <v>en-CA</v>
    <v>Map</v>
  </rv>
  <rv s="0">
    <v>536870912</v>
    <v>Fujian</v>
    <v>f7e228b4-20f3-6c06-f9d2-0e381cb472db</v>
    <v>en-CA</v>
    <v>Map</v>
  </rv>
  <rv s="0">
    <v>536870912</v>
    <v>Jiangxi</v>
    <v>60bbd587-912f-cf97-4a3b-4e9236f59153</v>
    <v>en-CA</v>
    <v>Map</v>
  </rv>
  <rv s="0">
    <v>536870912</v>
    <v>Shandong</v>
    <v>311c787d-5f0d-3960-4647-a0b3ee6bb863</v>
    <v>en-CA</v>
    <v>Map</v>
  </rv>
  <rv s="0">
    <v>536870912</v>
    <v>Henan</v>
    <v>e1b3708c-e5d8-671a-5b9c-e74cf7d11971</v>
    <v>en-CA</v>
    <v>Map</v>
  </rv>
  <rv s="0">
    <v>536870912</v>
    <v>Hubei</v>
    <v>03c5c53c-6c11-7737-b58a-31b9b73bce20</v>
    <v>en-CA</v>
    <v>Map</v>
  </rv>
  <rv s="0">
    <v>536870912</v>
    <v>Hunan</v>
    <v>84852e67-826c-7232-5aec-3bd5a776c21b</v>
    <v>en-CA</v>
    <v>Map</v>
  </rv>
  <rv s="0">
    <v>536870912</v>
    <v>Guangdong</v>
    <v>533d187e-5296-4200-eed8-55f3257c948f</v>
    <v>en-CA</v>
    <v>Map</v>
  </rv>
  <rv s="0">
    <v>536870912</v>
    <v>Guangxi</v>
    <v>b2e2f034-494c-f814-7555-fa5d56071d6f</v>
    <v>en-CA</v>
    <v>Map</v>
  </rv>
  <rv s="0">
    <v>536870912</v>
    <v>Hainan</v>
    <v>85cb11dd-f8f0-f5e0-35d3-42ce64c34e9e</v>
    <v>en-CA</v>
    <v>Map</v>
  </rv>
  <rv s="0">
    <v>536870912</v>
    <v>Sichuan</v>
    <v>49bf1471-e0d6-011f-bb5b-edd67fea0a6f</v>
    <v>en-CA</v>
    <v>Map</v>
  </rv>
  <rv s="0">
    <v>536870912</v>
    <v>Guizhou</v>
    <v>3025ec8b-299d-6131-4293-401f8dd1701e</v>
    <v>en-CA</v>
    <v>Map</v>
  </rv>
  <rv s="0">
    <v>536870912</v>
    <v>Yunnan</v>
    <v>62345ab8-b0e6-d4c5-87b4-0e7a5b39c7dc</v>
    <v>en-CA</v>
    <v>Map</v>
  </rv>
  <rv s="0">
    <v>536870912</v>
    <v>Hong Kong</v>
    <v>304df1d5-38ee-e835-eb2a-554caba5c30e</v>
    <v>en-CA</v>
    <v>Map</v>
  </rv>
  <rv s="0">
    <v>536870912</v>
    <v>Tibet Autonomous Region</v>
    <v>47172d29-ddc9-3139-5851-4a08c8219822</v>
    <v>en-CA</v>
    <v>Map</v>
  </rv>
  <rv s="0">
    <v>536870912</v>
    <v>Shaanxi</v>
    <v>2c52cd90-c486-5a30-6fdf-b777d9331efd</v>
    <v>en-CA</v>
    <v>Map</v>
  </rv>
  <rv s="0">
    <v>536870912</v>
    <v>Gansu</v>
    <v>2bf7e5b1-3ba4-5943-77aa-7ac1cb9a0535</v>
    <v>en-CA</v>
    <v>Map</v>
  </rv>
  <rv s="0">
    <v>536870912</v>
    <v>Qinghai</v>
    <v>c8ddeac2-af7f-8ee9-dbac-33f9f697d88c</v>
    <v>en-CA</v>
    <v>Map</v>
  </rv>
  <rv s="0">
    <v>536870912</v>
    <v>Ningxia</v>
    <v>b9d307c1-70f4-a27f-6800-d624b3030236</v>
    <v>en-CA</v>
    <v>Map</v>
  </rv>
  <rv s="0">
    <v>536870912</v>
    <v>Xinjiang</v>
    <v>8e7874f1-5a52-a168-5737-ced81488dfca</v>
    <v>en-CA</v>
    <v>Map</v>
  </rv>
  <rv s="0">
    <v>536870912</v>
    <v>Macau</v>
    <v>d7203e23-120a-c7fd-485a-3fbcf88a3288</v>
    <v>en-CA</v>
    <v>Map</v>
  </rv>
  <rv s="3">
    <v>34</v>
  </rv>
  <rv s="1">
    <fb>9.4193182022714303E-2</fb>
    <v>23</v>
  </rv>
  <rv s="3">
    <v>35</v>
  </rv>
  <rv s="1">
    <fb>0.59200000000000008</fb>
    <v>23</v>
  </rv>
  <rv s="1">
    <fb>4.3200001716613798E-2</fb>
    <v>31</v>
  </rv>
  <rv s="1">
    <fb>842933962</fb>
    <v>24</v>
  </rv>
  <rv s="5">
    <v>#VALUE!</v>
    <v>en-CA</v>
    <v>5fcc3d97-0cf2-94e5-6dad-cd70e387bd69</v>
    <v>536870912</v>
    <v>1</v>
    <v>80</v>
    <v>17</v>
    <v>China</v>
    <v>19</v>
    <v>20</v>
    <v>Map</v>
    <v>21</v>
    <v>81</v>
    <v>CN</v>
    <v>673</v>
    <v>674</v>
    <v>675</v>
    <v>676</v>
    <v>677</v>
    <v>678</v>
    <v>679</v>
    <v>680</v>
    <v>681</v>
    <v>CNY</v>
    <v>China, officially the People's Republic of China, is a country in East Asia. With a population exceeding 1.4 billion, it is the second-most populous country after India, representing 17.4% of the world population. China spans the equivalent of ...</v>
    <v>682</v>
    <v>683</v>
    <v>684</v>
    <v>685</v>
    <v>686</v>
    <v>687</v>
    <v>688</v>
    <v>689</v>
    <v>690</v>
    <v>691</v>
    <v>692</v>
    <v>697</v>
    <v>698</v>
    <v>699</v>
    <v>700</v>
    <v>701</v>
    <v>702</v>
    <v>China</v>
    <v>March of the Volunteers</v>
    <v>703</v>
    <v>中华人民共和国</v>
    <v>704</v>
    <v>705</v>
    <v>706</v>
    <v>281</v>
    <v>707</v>
    <v>708</v>
    <v>709</v>
    <v>710</v>
    <v>711</v>
    <v>410</v>
    <v>712</v>
    <v>744</v>
    <v>745</v>
    <v>746</v>
    <v>747</v>
    <v>748</v>
    <v>China</v>
    <v>749</v>
    <v>mdp/vdpid/45</v>
  </rv>
  <rv s="0">
    <v>536870912</v>
    <v>United Arab Emirates</v>
    <v>254a2621-4625-0f85-0b9d-13e4e75e5c9b</v>
    <v>en-CA</v>
    <v>Map</v>
  </rv>
  <rv s="1">
    <fb>5.4745140494645003E-2</fb>
    <v>23</v>
  </rv>
  <rv s="1">
    <fb>83600</fb>
    <v>24</v>
  </rv>
  <rv s="1">
    <fb>63000</fb>
    <v>24</v>
  </rv>
  <rv s="1">
    <fb>10.331</fb>
    <v>25</v>
  </rv>
  <rv s="1">
    <fb>971</fb>
    <v>26</v>
  </rv>
  <rv s="0">
    <v>536870912</v>
    <v>Abu Dhabi</v>
    <v>5c13f73c-6c26-b05a-8294-4e5d670b582c</v>
    <v>en-CA</v>
    <v>Map</v>
  </rv>
  <rv s="1">
    <fb>206323.755</fb>
    <v>24</v>
  </rv>
  <rv s="1">
    <fb>114.52466053234301</fb>
    <v>27</v>
  </rv>
  <rv s="1">
    <fb>-1.9310811478217102E-2</fb>
    <v>23</v>
  </rv>
  <rv s="1">
    <fb>11088.3502863794</fb>
    <v>24</v>
  </rv>
  <rv s="1">
    <fb>1.413</fb>
    <v>25</v>
  </rv>
  <rv s="1">
    <fb>4.5573078521840199E-2</fb>
    <v>23</v>
  </rv>
  <rv s="1">
    <fb>86.1283490244126</fb>
    <v>28</v>
  </rv>
  <rv s="1">
    <fb>0.49</fb>
    <v>29</v>
  </rv>
  <rv s="1">
    <fb>421142267937.65002</fb>
    <v>30</v>
  </rv>
  <rv s="1">
    <fb>1.0839706</fb>
    <v>23</v>
  </rv>
  <rv s="1">
    <fb>0.36847080230712898</fb>
    <v>23</v>
  </rv>
  <rv s="2">
    <v>9</v>
    <v>21</v>
    <v>83</v>
    <v>7</v>
    <v>0</v>
    <v>Image of United Arab Emirates</v>
  </rv>
  <rv s="1">
    <fb>6.5</fb>
    <v>28</v>
  </rv>
  <rv s="0">
    <v>536870912</v>
    <v>Dubai</v>
    <v>be495e21-8e36-a64d-d87a-350ba05996eb</v>
    <v>en-CA</v>
    <v>Map</v>
  </rv>
  <rv s="0">
    <v>805306368</v>
    <v>Mohamed bin Zayed Al Nahyan (President)</v>
    <v>f9a564f5-d322-fa19-3bc8-73e961373e10</v>
    <v>en-CA</v>
    <v>Generic</v>
  </rv>
  <rv s="0">
    <v>805306368</v>
    <v>Mohammed bin Rashid Al Maktoum (Prime minister)</v>
    <v>699a9d4c-17ad-a2e7-0654-51e1cf321b41</v>
    <v>en-CA</v>
    <v>Generic</v>
  </rv>
  <rv s="3">
    <v>36</v>
  </rv>
  <rv s="4">
    <v>https://www.bing.com/search?q=united+arab+emirates&amp;form=skydnc</v>
    <v>Learn more on Bing</v>
  </rv>
  <rv s="1">
    <fb>77.813999999999993</fb>
    <v>28</v>
  </rv>
  <rv s="1">
    <fb>247209143274.88101</fb>
    <v>30</v>
  </rv>
  <rv s="1">
    <fb>3</fb>
    <v>28</v>
  </rv>
  <rv s="3">
    <v>37</v>
  </rv>
  <rv s="1">
    <fb>0.1778964985</fb>
    <v>23</v>
  </rv>
  <rv s="1">
    <fb>2.5278</fb>
    <v>25</v>
  </rv>
  <rv s="1">
    <fb>9441129</fb>
    <v>24</v>
  </rv>
  <rv s="1">
    <fb>0.255</fb>
    <v>23</v>
  </rv>
  <rv s="1">
    <fb>0.38200000000000001</fb>
    <v>23</v>
  </rv>
  <rv s="1">
    <fb>2.3E-2</fb>
    <v>23</v>
  </rv>
  <rv s="1">
    <fb>6.2E-2</fb>
    <v>23</v>
  </rv>
  <rv s="1">
    <fb>0.18</fb>
    <v>23</v>
  </rv>
  <rv s="1">
    <fb>0.82094001770019498</fb>
    <v>23</v>
  </rv>
  <rv s="0">
    <v>536870912</v>
    <v>Emirate of Abu Dhabi</v>
    <v>64d30bb6-7457-2a4b-5a2a-ef4f432d2eb6</v>
    <v>en-CA</v>
    <v>Map</v>
  </rv>
  <rv s="0">
    <v>536870912</v>
    <v>Emirate of Sharjah</v>
    <v>d4a83efb-738c-4204-0d9b-311bba6e7d55</v>
    <v>en-CA</v>
    <v>Map</v>
  </rv>
  <rv s="0">
    <v>536870912</v>
    <v>Emirate of Ajman</v>
    <v>e99dee76-8670-41c5-83d6-9915d5d5da4e</v>
    <v>en-CA</v>
    <v>Map</v>
  </rv>
  <rv s="0">
    <v>536870912</v>
    <v>Emirate of Ras Al Khaimah</v>
    <v>2290fba6-b72e-3389-2cb6-7a529757db04</v>
    <v>en-CA</v>
    <v>Map</v>
  </rv>
  <rv s="0">
    <v>536870912</v>
    <v>Emirate of Fujairah</v>
    <v>4afc1d56-0440-fff3-812e-07b2c32fa703</v>
    <v>en-CA</v>
    <v>Map</v>
  </rv>
  <rv s="3">
    <v>38</v>
  </rv>
  <rv s="1">
    <fb>5.9310281329913201E-4</fb>
    <v>23</v>
  </rv>
  <rv s="3">
    <v>39</v>
  </rv>
  <rv s="1">
    <fb>0.159</fb>
    <v>23</v>
  </rv>
  <rv s="1">
    <fb>2.3480000495910602E-2</fb>
    <v>31</v>
  </rv>
  <rv s="1">
    <fb>8479744</fb>
    <v>24</v>
  </rv>
  <rv s="6">
    <v>#VALUE!</v>
    <v>en-CA</v>
    <v>254a2621-4625-0f85-0b9d-13e4e75e5c9b</v>
    <v>536870912</v>
    <v>1</v>
    <v>86</v>
    <v>87</v>
    <v>United Arab Emirates</v>
    <v>19</v>
    <v>20</v>
    <v>Map</v>
    <v>21</v>
    <v>88</v>
    <v>AE</v>
    <v>752</v>
    <v>753</v>
    <v>754</v>
    <v>755</v>
    <v>756</v>
    <v>757</v>
    <v>758</v>
    <v>759</v>
    <v>760</v>
    <v>AED</v>
    <v>The United Arab Emirates is a country in West Asia, in the Middle East, at the eastern end of the Arabian Peninsula. It is a federal elective monarchy made up of seven emirates, with Abu Dhabi serving as its capital. It shares land borders with ...</v>
    <v>761</v>
    <v>762</v>
    <v>763</v>
    <v>764</v>
    <v>765</v>
    <v>766</v>
    <v>767</v>
    <v>768</v>
    <v>769</v>
    <v>770</v>
    <v>771</v>
    <v>774</v>
    <v>775</v>
    <v>776</v>
    <v>777</v>
    <v>778</v>
    <v>United Arab Emirates</v>
    <v>Ishy Bilady</v>
    <v>779</v>
    <v>les Émirats arabes unis</v>
    <v>780</v>
    <v>781</v>
    <v>782</v>
    <v>783</v>
    <v>93</v>
    <v>784</v>
    <v>785</v>
    <v>786</v>
    <v>575</v>
    <v>787</v>
    <v>788</v>
    <v>794</v>
    <v>795</v>
    <v>796</v>
    <v>797</v>
    <v>798</v>
    <v>United Arab Emirates</v>
    <v>799</v>
    <v>mdp/vdpid/224</v>
  </rv>
  <rv s="0">
    <v>536870912</v>
    <v>India</v>
    <v>85fa63d3-9596-adb9-b4eb-502273d84f56</v>
    <v>en-CA</v>
    <v>Map</v>
  </rv>
  <rv s="1">
    <fb>0.60447196445568596</fb>
    <v>23</v>
  </rv>
  <rv s="1">
    <fb>3287263</fb>
    <v>24</v>
  </rv>
  <rv s="1">
    <fb>3031000</fb>
    <v>24</v>
  </rv>
  <rv s="1">
    <fb>17.856999999999999</fb>
    <v>25</v>
  </rv>
  <rv s="1">
    <fb>91</fb>
    <v>26</v>
  </rv>
  <rv s="0">
    <v>536870912</v>
    <v>New Delhi</v>
    <v>9b1ec747-aca0-6708-8b17-4f08ca9a1c2d</v>
    <v>en-CA</v>
    <v>Map</v>
  </rv>
  <rv s="1">
    <fb>2407671.5260000001</fb>
    <v>24</v>
  </rv>
  <rv s="1">
    <fb>180.43581241118</fb>
    <v>27</v>
  </rv>
  <rv s="1">
    <fb>7.6596947427925291E-2</fb>
    <v>23</v>
  </rv>
  <rv s="1">
    <fb>804.51422808927896</fb>
    <v>24</v>
  </rv>
  <rv s="1">
    <fb>2.222</fb>
    <v>25</v>
  </rv>
  <rv s="1">
    <fb>0.23833121474746</fb>
    <v>23</v>
  </rv>
  <rv s="1">
    <fb>73.576979087800794</fb>
    <v>28</v>
  </rv>
  <rv s="1">
    <fb>0.97</fb>
    <v>29</v>
  </rv>
  <rv s="1">
    <fb>2611000000000.0098</fb>
    <v>30</v>
  </rv>
  <rv s="1">
    <fb>1.1295785999999999</fb>
    <v>23</v>
  </rv>
  <rv s="1">
    <fb>0.28060550000000001</fb>
    <v>23</v>
  </rv>
  <rv s="2">
    <v>10</v>
    <v>21</v>
    <v>90</v>
    <v>7</v>
    <v>0</v>
    <v>Image of India</v>
  </rv>
  <rv s="1">
    <fb>29.9</fb>
    <v>28</v>
  </rv>
  <rv s="0">
    <v>536870912</v>
    <v>Mumbai</v>
    <v>fbbc8d69-667a-e1ff-34bf-e524be01025d</v>
    <v>en-CA</v>
    <v>Map</v>
  </rv>
  <rv s="0">
    <v>805306368</v>
    <v>Droupadi Murmu (President)</v>
    <v>adde4ff7-2867-52d2-5cee-2e1eb72876cd</v>
    <v>en-CA</v>
    <v>Generic</v>
  </rv>
  <rv s="0">
    <v>805306368</v>
    <v>Jagdeep Dhankhar (Vice president)</v>
    <v>cfa2e8c7-64e1-e81b-7e51-6da604f190d6</v>
    <v>en-CA</v>
    <v>Generic</v>
  </rv>
  <rv s="0">
    <v>805306368</v>
    <v>Narendra Modi (Prime minister)</v>
    <v>04fee623-e9bd-ee4b-f30d-cad3c29199e4</v>
    <v>en-CA</v>
    <v>Generic</v>
  </rv>
  <rv s="0">
    <v>805306368</v>
    <v>Dhananjaya Y. Chandrachud (Chief justice)</v>
    <v>f421a29e-7806-c913-4950-d7dc466c1465</v>
    <v>en-CA</v>
    <v>Generic</v>
  </rv>
  <rv s="3">
    <v>40</v>
  </rv>
  <rv s="4">
    <v>https://www.bing.com/search?q=india&amp;form=skydnc</v>
    <v>Learn more on Bing</v>
  </rv>
  <rv s="1">
    <fb>69.415999999999997</fb>
    <v>28</v>
  </rv>
  <rv s="1">
    <fb>2179781240000</fb>
    <v>30</v>
  </rv>
  <rv s="1">
    <fb>145</fb>
    <v>28</v>
  </rv>
  <rv s="1">
    <fb>0.3</fb>
    <v>29</v>
  </rv>
  <rv s="3">
    <v>41</v>
  </rv>
  <rv s="1">
    <fb>0.65060906480000003</fb>
    <v>23</v>
  </rv>
  <rv s="1">
    <fb>0.85709999999999997</fb>
    <v>25</v>
  </rv>
  <rv s="1">
    <fb>1407563842</fb>
    <v>24</v>
  </rv>
  <rv s="1">
    <fb>0.20300000000000001</fb>
    <v>23</v>
  </rv>
  <rv s="1">
    <fb>0.317</fb>
    <v>23</v>
  </rv>
  <rv s="1">
    <fb>3.3000000000000002E-2</fb>
    <v>23</v>
  </rv>
  <rv s="1">
    <fb>7.6999999999999999E-2</fb>
    <v>23</v>
  </rv>
  <rv s="1">
    <fb>0.14699999999999999</fb>
    <v>23</v>
  </rv>
  <rv s="1">
    <fb>0.49292999267578097</fb>
    <v>23</v>
  </rv>
  <rv s="0">
    <v>536870912</v>
    <v>Arunachal Pradesh</v>
    <v>c2da5cc2-b1a0-f17a-707d-e5067136b9e9</v>
    <v>en-CA</v>
    <v>Map</v>
  </rv>
  <rv s="0">
    <v>536870912</v>
    <v>Assam</v>
    <v>a9d4e5df-f559-c28f-dc41-7c72a82dfaf7</v>
    <v>en-CA</v>
    <v>Map</v>
  </rv>
  <rv s="0">
    <v>536870912</v>
    <v>Bihar</v>
    <v>e402c108-ade8-40dd-b6d7-f36882e8e3e3</v>
    <v>en-CA</v>
    <v>Map</v>
  </rv>
  <rv s="0">
    <v>536870912</v>
    <v>Chhattisgarh</v>
    <v>91e8d1d3-b929-8697-13f5-91241ae0d1b6</v>
    <v>en-CA</v>
    <v>Map</v>
  </rv>
  <rv s="0">
    <v>536870912</v>
    <v>Goa</v>
    <v>d9bda1c6-a2c4-994c-5335-195386cef40a</v>
    <v>en-CA</v>
    <v>Map</v>
  </rv>
  <rv s="0">
    <v>536870912</v>
    <v>Gujarat</v>
    <v>c70b768e-21ab-4f53-a356-564e8da2291e</v>
    <v>en-CA</v>
    <v>Map</v>
  </rv>
  <rv s="0">
    <v>536870912</v>
    <v>Haryana</v>
    <v>f50b36c9-0e06-9b0a-b657-100ebb295bb1</v>
    <v>en-CA</v>
    <v>Map</v>
  </rv>
  <rv s="0">
    <v>536870912</v>
    <v>Himachal Pradesh</v>
    <v>0e213229-adc2-378d-f093-949050fffa34</v>
    <v>en-CA</v>
    <v>Map</v>
  </rv>
  <rv s="0">
    <v>536870912</v>
    <v>Jharkhand</v>
    <v>9cf33868-3d76-c243-1cd3-91dda44b77e3</v>
    <v>en-CA</v>
    <v>Map</v>
  </rv>
  <rv s="0">
    <v>536870912</v>
    <v>Karnataka</v>
    <v>216903eb-bbc1-497e-b914-8eb69db6f747</v>
    <v>en-CA</v>
    <v>Map</v>
  </rv>
  <rv s="0">
    <v>536870912</v>
    <v>Kerala</v>
    <v>9d932c0c-d3e6-abbd-5274-6b53036ca764</v>
    <v>en-CA</v>
    <v>Map</v>
  </rv>
  <rv s="0">
    <v>536870912</v>
    <v>Madhya Pradesh</v>
    <v>bcbcd891-852b-6dac-1671-8d00b9eae5ea</v>
    <v>en-CA</v>
    <v>Map</v>
  </rv>
  <rv s="0">
    <v>536870912</v>
    <v>Maharashtra</v>
    <v>8e20e4dc-1423-75a9-a049-5e500370aafa</v>
    <v>en-CA</v>
    <v>Map</v>
  </rv>
  <rv s="0">
    <v>536870912</v>
    <v>Manipur</v>
    <v>774dc6a3-56a4-d8f3-26d2-6e2536af50a5</v>
    <v>en-CA</v>
    <v>Map</v>
  </rv>
  <rv s="0">
    <v>536870912</v>
    <v>Meghalaya</v>
    <v>b317786c-1e28-16cc-03ca-835f315a094d</v>
    <v>en-CA</v>
    <v>Map</v>
  </rv>
  <rv s="0">
    <v>536870912</v>
    <v>Mizoram</v>
    <v>a1dcfd92-e2ab-1111-48a2-8c885ebd1155</v>
    <v>en-CA</v>
    <v>Map</v>
  </rv>
  <rv s="0">
    <v>536870912</v>
    <v>Nagaland</v>
    <v>9097c945-eb0e-f294-cb7f-43ad572c6903</v>
    <v>en-CA</v>
    <v>Map</v>
  </rv>
  <rv s="0">
    <v>536870912</v>
    <v>Odisha</v>
    <v>becca699-9820-c027-8e14-b5840348a600</v>
    <v>en-CA</v>
    <v>Map</v>
  </rv>
  <rv s="0">
    <v>536870912</v>
    <v>Punjab</v>
    <v>d98d08e1-818e-a7ba-30a5-4637a11eec3e</v>
    <v>en-CA</v>
    <v>Map</v>
  </rv>
  <rv s="0">
    <v>536870912</v>
    <v>Rajasthan</v>
    <v>58d414c6-9557-d15b-60ff-52f256e32345</v>
    <v>en-CA</v>
    <v>Map</v>
  </rv>
  <rv s="0">
    <v>536870912</v>
    <v>Sikkim</v>
    <v>aa8e9a23-8c5b-d667-7f28-62e9ce93f9bd</v>
    <v>en-CA</v>
    <v>Map</v>
  </rv>
  <rv s="0">
    <v>536870912</v>
    <v>Tamil Nadu</v>
    <v>6e3e5a82-8737-a613-1d99-0b4d68370109</v>
    <v>en-CA</v>
    <v>Map</v>
  </rv>
  <rv s="0">
    <v>536870912</v>
    <v>Tripura</v>
    <v>a7fa8608-5e0d-f0d4-37a2-b87e3fe2b039</v>
    <v>en-CA</v>
    <v>Map</v>
  </rv>
  <rv s="0">
    <v>536870912</v>
    <v>Uttar Pradesh</v>
    <v>f624b656-1585-9836-7a98-128016c67d52</v>
    <v>en-CA</v>
    <v>Map</v>
  </rv>
  <rv s="0">
    <v>536870912</v>
    <v>Uttarakhand</v>
    <v>41a39bbc-6b82-df10-b345-3afffff3985d</v>
    <v>en-CA</v>
    <v>Map</v>
  </rv>
  <rv s="0">
    <v>536870912</v>
    <v>West Bengal</v>
    <v>067d886f-4d7d-8889-c8c7-d54e2dbc1cb8</v>
    <v>en-CA</v>
    <v>Map</v>
  </rv>
  <rv s="0">
    <v>536870912</v>
    <v>Andaman and Nicobar Islands</v>
    <v>0543bce3-574a-8949-ac01-944cd0418886</v>
    <v>en-CA</v>
    <v>Map</v>
  </rv>
  <rv s="0">
    <v>536870912</v>
    <v>Chandigarh</v>
    <v>10beaf9e-bdab-00b9-8037-79ffe16cf357</v>
    <v>en-CA</v>
    <v>Map</v>
  </rv>
  <rv s="0">
    <v>536870912</v>
    <v>Lakshadweep</v>
    <v>90dcf823-b8a7-5ca7-11dd-dcf29ea357f2</v>
    <v>en-CA</v>
    <v>Map</v>
  </rv>
  <rv s="0">
    <v>536870912</v>
    <v>Delhi</v>
    <v>275e8ab8-7bd0-4633-9c89-0133be92e587</v>
    <v>en-CA</v>
    <v>Map</v>
  </rv>
  <rv s="0">
    <v>536870912</v>
    <v>Puducherry</v>
    <v>6e0dc6cc-da9d-7f4a-75a8-85997485edfd</v>
    <v>en-CA</v>
    <v>Map</v>
  </rv>
  <rv s="0">
    <v>536870912</v>
    <v>Telangana</v>
    <v>19abdc7d-29ea-4ed5-99d8-3a1d7bc90b05</v>
    <v>en-CA</v>
    <v>Map</v>
  </rv>
  <rv s="0">
    <v>536870912</v>
    <v>Andhra Pradesh</v>
    <v>9e3a52bb-38ae-c817-5cd2-7a8dd2a4c0e5</v>
    <v>en-CA</v>
    <v>Map</v>
  </rv>
  <rv s="0">
    <v>536870912</v>
    <v>Ladakh</v>
    <v>a7a84d3a-9c83-e85a-7347-73d712e71fe2</v>
    <v>en-CA</v>
    <v>Map</v>
  </rv>
  <rv s="3">
    <v>42</v>
  </rv>
  <rv s="1">
    <fb>0.111799218352875</fb>
    <v>23</v>
  </rv>
  <rv s="3">
    <v>43</v>
  </rv>
  <rv s="1">
    <fb>0.49700000000000005</fb>
    <v>23</v>
  </rv>
  <rv s="1">
    <fb>5.35500001907349E-2</fb>
    <v>31</v>
  </rv>
  <rv s="1">
    <fb>471031528</fb>
    <v>24</v>
  </rv>
  <rv s="5">
    <v>#VALUE!</v>
    <v>en-CA</v>
    <v>85fa63d3-9596-adb9-b4eb-502273d84f56</v>
    <v>536870912</v>
    <v>1</v>
    <v>94</v>
    <v>17</v>
    <v>India</v>
    <v>19</v>
    <v>20</v>
    <v>Map</v>
    <v>21</v>
    <v>95</v>
    <v>IN</v>
    <v>802</v>
    <v>803</v>
    <v>804</v>
    <v>805</v>
    <v>806</v>
    <v>807</v>
    <v>808</v>
    <v>809</v>
    <v>810</v>
    <v>INR</v>
    <v>India, officially the Republic of India, is a country in South Asia. It is the seventh-largest country by area; the most populous country from June 2023 onwards; and since its independence in 1947, the world's most populous democracy. Bounded by ...</v>
    <v>811</v>
    <v>812</v>
    <v>813</v>
    <v>814</v>
    <v>815</v>
    <v>816</v>
    <v>817</v>
    <v>818</v>
    <v>819</v>
    <v>820</v>
    <v>821</v>
    <v>826</v>
    <v>827</v>
    <v>828</v>
    <v>829</v>
    <v>830</v>
    <v>831</v>
    <v>India</v>
    <v>Jana Gana Mana</v>
    <v>832</v>
    <v>भारत गणराज्य</v>
    <v>833</v>
    <v>834</v>
    <v>835</v>
    <v>836</v>
    <v>837</v>
    <v>186</v>
    <v>838</v>
    <v>839</v>
    <v>286</v>
    <v>840</v>
    <v>841</v>
    <v>876</v>
    <v>877</v>
    <v>878</v>
    <v>879</v>
    <v>880</v>
    <v>India</v>
    <v>881</v>
    <v>mdp/vdpid/113</v>
  </rv>
  <rv s="0">
    <v>536870912</v>
    <v>South Africa</v>
    <v>38a9fd4a-4f7c-6d91-d6dd-4eed3131672d</v>
    <v>en-CA</v>
    <v>Map</v>
  </rv>
  <rv s="1">
    <fb>0.79830020855830996</fb>
    <v>23</v>
  </rv>
  <rv s="1">
    <fb>1221037</fb>
    <v>24</v>
  </rv>
  <rv s="1">
    <fb>80000</fb>
    <v>24</v>
  </rv>
  <rv s="1">
    <fb>20.51</fb>
    <v>25</v>
  </rv>
  <rv s="1">
    <fb>27</fb>
    <v>26</v>
  </rv>
  <rv s="0">
    <v>536870912</v>
    <v>Pretoria</v>
    <v>3fa43cca-3409-4d81-f4f9-2df74e37e177</v>
    <v>en-CA</v>
    <v>Map</v>
  </rv>
  <rv s="1">
    <fb>476643.99400000001</fb>
    <v>24</v>
  </rv>
  <rv s="1">
    <fb>158.92793752218699</fb>
    <v>27</v>
  </rv>
  <rv s="1">
    <fb>4.1243507248623905E-2</fb>
    <v>23</v>
  </rv>
  <rv s="1">
    <fb>4197.9070469175304</fb>
    <v>24</v>
  </rv>
  <rv s="1">
    <fb>2.4049999999999998</fb>
    <v>25</v>
  </rv>
  <rv s="1">
    <fb>7.6177365240831296E-2</fb>
    <v>23</v>
  </rv>
  <rv s="1">
    <fb>86.791431691401598</fb>
    <v>28</v>
  </rv>
  <rv s="1">
    <fb>0.92</fb>
    <v>29</v>
  </rv>
  <rv s="1">
    <fb>351431649241.43903</fb>
    <v>30</v>
  </rv>
  <rv s="1">
    <fb>1.0086473</fb>
    <v>23</v>
  </rv>
  <rv s="1">
    <fb>0.22366029999999998</fb>
    <v>23</v>
  </rv>
  <rv s="2">
    <v>11</v>
    <v>21</v>
    <v>97</v>
    <v>7</v>
    <v>0</v>
    <v>Image of South Africa</v>
  </rv>
  <rv s="1">
    <fb>28.5</fb>
    <v>28</v>
  </rv>
  <rv s="0">
    <v>536870912</v>
    <v>Johannesburg</v>
    <v>fdf01f15-cb04-8b6c-43e6-a8b2138c0312</v>
    <v>en-CA</v>
    <v>Map</v>
  </rv>
  <rv s="0">
    <v>805306368</v>
    <v>Cyril Ramaphosa (President)</v>
    <v>c3bf14fa-ef5e-696f-af28-746c7d0b22a9</v>
    <v>en-CA</v>
    <v>Generic</v>
  </rv>
  <rv s="0">
    <v>805306368</v>
    <v>Ray Zondo (Chief justice)</v>
    <v>6777ea3b-220e-4ddf-83ca-57de231379fd</v>
    <v>en-CA</v>
    <v>Generic</v>
  </rv>
  <rv s="3">
    <v>44</v>
  </rv>
  <rv s="4">
    <v>https://www.bing.com/search?q=south+africa&amp;form=skydnc</v>
    <v>Learn more on Bing</v>
  </rv>
  <rv s="1">
    <fb>63.856999999999999</fb>
    <v>28</v>
  </rv>
  <rv s="1">
    <fb>1056341440000</fb>
    <v>30</v>
  </rv>
  <rv s="1">
    <fb>119</fb>
    <v>28</v>
  </rv>
  <rv s="3">
    <v>45</v>
  </rv>
  <rv s="1">
    <fb>7.6985469299999998E-2</fb>
    <v>23</v>
  </rv>
  <rv s="1">
    <fb>0.90539999999999998</fb>
    <v>25</v>
  </rv>
  <rv s="1">
    <fb>60142978</fb>
    <v>24</v>
  </rv>
  <rv s="1">
    <fb>0.16500000000000001</fb>
    <v>23</v>
  </rv>
  <rv s="1">
    <fb>0.505</fb>
    <v>23</v>
  </rv>
  <rv s="1">
    <fb>0.68200000000000005</fb>
    <v>23</v>
  </rv>
  <rv s="1">
    <fb>9.0000000000000011E-3</fb>
    <v>23</v>
  </rv>
  <rv s="1">
    <fb>4.8000000000000001E-2</fb>
    <v>23</v>
  </rv>
  <rv s="1">
    <fb>8.199999999999999E-2</fb>
    <v>23</v>
  </rv>
  <rv s="1">
    <fb>0.56016998291015596</fb>
    <v>23</v>
  </rv>
  <rv s="0">
    <v>536870912</v>
    <v>Eastern Cape</v>
    <v>52d32047-22e4-2498-c546-1854275462d0</v>
    <v>en-CA</v>
    <v>Map</v>
  </rv>
  <rv s="0">
    <v>536870912</v>
    <v>Free State</v>
    <v>a80d303a-f84e-1047-ecc5-821b167d82e2</v>
    <v>en-CA</v>
    <v>Map</v>
  </rv>
  <rv s="0">
    <v>536870912</v>
    <v>Gauteng</v>
    <v>adc304a6-9c62-702f-7ed7-29afec5c41a8</v>
    <v>en-CA</v>
    <v>Map</v>
  </rv>
  <rv s="0">
    <v>536870912</v>
    <v>KwaZulu-Natal</v>
    <v>b18f871a-4296-ec9f-bd43-fc7b0e94f309</v>
    <v>en-CA</v>
    <v>Map</v>
  </rv>
  <rv s="0">
    <v>536870912</v>
    <v>Limpopo</v>
    <v>1145af3c-da05-7eb5-c05e-8dbdf794ccd4</v>
    <v>en-CA</v>
    <v>Map</v>
  </rv>
  <rv s="0">
    <v>536870912</v>
    <v>Mpumalanga</v>
    <v>fe8e43ff-3125-ea79-5306-db1bee5c12d8</v>
    <v>en-CA</v>
    <v>Map</v>
  </rv>
  <rv s="0">
    <v>536870912</v>
    <v>North West Province</v>
    <v>a9ca554b-55e2-f0d1-dbe6-796b1fc29dff</v>
    <v>en-CA</v>
    <v>Map</v>
  </rv>
  <rv s="0">
    <v>536870912</v>
    <v>Northern Cape</v>
    <v>c7811f0b-afea-afb9-4c2d-695826b9ca98</v>
    <v>en-CA</v>
    <v>Map</v>
  </rv>
  <rv s="0">
    <v>536870912</v>
    <v>Western Cape</v>
    <v>c7b124b8-e75d-0b9b-5245-dda6bbb13800</v>
    <v>en-CA</v>
    <v>Map</v>
  </rv>
  <rv s="3">
    <v>46</v>
  </rv>
  <rv s="1">
    <fb>0.27465217966612804</fb>
    <v>23</v>
  </rv>
  <rv s="3">
    <v>47</v>
  </rv>
  <rv s="1">
    <fb>0.29199999999999998</fb>
    <v>23</v>
  </rv>
  <rv s="1">
    <fb>0.28180999755859398</fb>
    <v>31</v>
  </rv>
  <rv s="1">
    <fb>39149717</fb>
    <v>24</v>
  </rv>
  <rv s="6">
    <v>#VALUE!</v>
    <v>en-CA</v>
    <v>38a9fd4a-4f7c-6d91-d6dd-4eed3131672d</v>
    <v>536870912</v>
    <v>1</v>
    <v>100</v>
    <v>87</v>
    <v>South Africa</v>
    <v>19</v>
    <v>20</v>
    <v>Map</v>
    <v>21</v>
    <v>101</v>
    <v>ZA</v>
    <v>884</v>
    <v>885</v>
    <v>886</v>
    <v>887</v>
    <v>888</v>
    <v>889</v>
    <v>890</v>
    <v>891</v>
    <v>892</v>
    <v>ZAR</v>
    <v>South Africa, officially the Republic of South Africa, is the southernmost country in Africa. Its nine provinces are bounded to the south by 2,798 kilometres of coastline that stretches along the South Atlantic and Indian Ocean; to the north by ...</v>
    <v>893</v>
    <v>894</v>
    <v>895</v>
    <v>896</v>
    <v>897</v>
    <v>898</v>
    <v>899</v>
    <v>900</v>
    <v>901</v>
    <v>902</v>
    <v>903</v>
    <v>906</v>
    <v>907</v>
    <v>908</v>
    <v>909</v>
    <v>910</v>
    <v>South Africa</v>
    <v>National anthem of South Africa</v>
    <v>911</v>
    <v>Republic of South Africa</v>
    <v>912</v>
    <v>913</v>
    <v>914</v>
    <v>915</v>
    <v>916</v>
    <v>917</v>
    <v>918</v>
    <v>36</v>
    <v>919</v>
    <v>920</v>
    <v>921</v>
    <v>931</v>
    <v>932</v>
    <v>933</v>
    <v>934</v>
    <v>935</v>
    <v>South Africa</v>
    <v>936</v>
    <v>mdp/vdpid/209</v>
  </rv>
  <rv s="0">
    <v>536870912</v>
    <v>Mexico</v>
    <v>8e475659-4bdc-d912-6494-affce0096bc1</v>
    <v>en-CA</v>
    <v>Map</v>
  </rv>
  <rv s="1">
    <fb>0.54649553743666202</fb>
    <v>23</v>
  </rv>
  <rv s="1">
    <fb>1972550</fb>
    <v>24</v>
  </rv>
  <rv s="1">
    <fb>336000</fb>
    <v>24</v>
  </rv>
  <rv s="1">
    <fb>17.602</fb>
    <v>25</v>
  </rv>
  <rv s="1">
    <fb>52</fb>
    <v>26</v>
  </rv>
  <rv s="0">
    <v>536870912</v>
    <v>Mexico City</v>
    <v>f1281260-8340-e258-c8ec-3522504400e5</v>
    <v>en-CA</v>
    <v>Map</v>
  </rv>
  <rv s="1">
    <fb>486405.54800000001</fb>
    <v>24</v>
  </rv>
  <rv s="1">
    <fb>141.54252296997399</fb>
    <v>27</v>
  </rv>
  <rv s="1">
    <fb>3.6359614212704998E-2</fb>
    <v>23</v>
  </rv>
  <rv s="1">
    <fb>2157.32394883914</fb>
    <v>24</v>
  </rv>
  <rv s="1">
    <fb>2.129</fb>
    <v>25</v>
  </rv>
  <rv s="1">
    <fb>0.339249458255099</fb>
    <v>23</v>
  </rv>
  <rv s="1">
    <fb>90.426207910940704</fb>
    <v>28</v>
  </rv>
  <rv s="1">
    <fb>0.73</fb>
    <v>29</v>
  </rv>
  <rv s="1">
    <fb>1258286717124.53</fb>
    <v>30</v>
  </rv>
  <rv s="1">
    <fb>1.0577000999999999</fb>
    <v>23</v>
  </rv>
  <rv s="1">
    <fb>0.40228960000000002</fb>
    <v>23</v>
  </rv>
  <rv s="2">
    <v>12</v>
    <v>21</v>
    <v>103</v>
    <v>7</v>
    <v>0</v>
    <v>Image of Mexico</v>
  </rv>
  <rv s="0">
    <v>805306368</v>
    <v>Andrés Manuel López Obrador (President)</v>
    <v>f285a927-f27b-4a8e-277b-5c53b148cf20</v>
    <v>en-CA</v>
    <v>Generic</v>
  </rv>
  <rv s="0">
    <v>805306368</v>
    <v>Norma Lucía Piña Hernández (Chief justice)</v>
    <v>c6ded009-db4d-d436-ada5-514c16278dd4</v>
    <v>en-CA</v>
    <v>Generic</v>
  </rv>
  <rv s="3">
    <v>48</v>
  </rv>
  <rv s="4">
    <v>https://www.bing.com/search?q=mexico&amp;form=skydnc</v>
    <v>Learn more on Bing</v>
  </rv>
  <rv s="1">
    <fb>74.992000000000004</fb>
    <v>28</v>
  </rv>
  <rv s="1">
    <fb>413618820000</fb>
    <v>30</v>
  </rv>
  <rv s="1">
    <fb>33</fb>
    <v>28</v>
  </rv>
  <rv s="3">
    <v>49</v>
  </rv>
  <rv s="1">
    <fb>0.41370018680000004</fb>
    <v>23</v>
  </rv>
  <rv s="1">
    <fb>2.3826999999999998</fb>
    <v>25</v>
  </rv>
  <rv s="1">
    <fb>126705138</fb>
    <v>24</v>
  </rv>
  <rv s="1">
    <fb>0.2</fb>
    <v>23</v>
  </rv>
  <rv s="1">
    <fb>0.36399999999999999</fb>
    <v>23</v>
  </rv>
  <rv s="1">
    <fb>0.51700000000000002</fb>
    <v>23</v>
  </rv>
  <rv s="1">
    <fb>0.02</fb>
    <v>23</v>
  </rv>
  <rv s="1">
    <fb>5.4000000000000006E-2</fb>
    <v>23</v>
  </rv>
  <rv s="1">
    <fb>9.5000000000000001E-2</fb>
    <v>23</v>
  </rv>
  <rv s="1">
    <fb>0.13500000000000001</fb>
    <v>23</v>
  </rv>
  <rv s="1">
    <fb>0.60680000305175807</fb>
    <v>23</v>
  </rv>
  <rv s="0">
    <v>536870912</v>
    <v>Aguascalientes</v>
    <v>7f39db16-d0e9-f4ba-b929-2a69336bbcb0</v>
    <v>en-CA</v>
    <v>Map</v>
  </rv>
  <rv s="0">
    <v>536870912</v>
    <v>Baja California</v>
    <v>6b504587-24aa-0512-9ca8-180f7fa0f586</v>
    <v>en-CA</v>
    <v>Map</v>
  </rv>
  <rv s="0">
    <v>536870912</v>
    <v>Baja California Sur</v>
    <v>72f2373c-402d-1899-776e-ebde71dada5d</v>
    <v>en-CA</v>
    <v>Map</v>
  </rv>
  <rv s="0">
    <v>536870912</v>
    <v>Campeche</v>
    <v>7c67b06b-20b4-3244-d633-4a6255df7395</v>
    <v>en-CA</v>
    <v>Map</v>
  </rv>
  <rv s="0">
    <v>536870912</v>
    <v>Chiapas</v>
    <v>f0d5e228-a3c3-8699-7df3-32ab85b078b3</v>
    <v>en-CA</v>
    <v>Map</v>
  </rv>
  <rv s="0">
    <v>536870912</v>
    <v>Chihuahua</v>
    <v>ce5a5e29-7bae-05e8-fec7-e028f5c1e139</v>
    <v>en-CA</v>
    <v>Map</v>
  </rv>
  <rv s="0">
    <v>536870912</v>
    <v>Coahuila</v>
    <v>b1fb0720-5dff-3cd3-aa9b-e91c0988b9f4</v>
    <v>en-CA</v>
    <v>Map</v>
  </rv>
  <rv s="0">
    <v>536870912</v>
    <v>Colima</v>
    <v>c5187e51-1440-155f-505d-5c7804e1489f</v>
    <v>en-CA</v>
    <v>Map</v>
  </rv>
  <rv s="0">
    <v>536870912</v>
    <v>Durango</v>
    <v>d5a4a060-173a-aa5a-3023-abf4cbc2f03d</v>
    <v>en-CA</v>
    <v>Map</v>
  </rv>
  <rv s="0">
    <v>536870912</v>
    <v>Guanajuato</v>
    <v>9eaf00cd-2b5c-3655-adbc-dc91f1f0fca3</v>
    <v>en-CA</v>
    <v>Map</v>
  </rv>
  <rv s="0">
    <v>536870912</v>
    <v>Guerrero</v>
    <v>86638283-e8d0-0d69-1241-dc688f82149b</v>
    <v>en-CA</v>
    <v>Map</v>
  </rv>
  <rv s="0">
    <v>536870912</v>
    <v>Hidalgo</v>
    <v>76baa939-e01a-077d-0c83-522220d05a5b</v>
    <v>en-CA</v>
    <v>Map</v>
  </rv>
  <rv s="0">
    <v>536870912</v>
    <v>Jalisco</v>
    <v>18c29bf9-bbf0-e90f-10f3-c48c9791339b</v>
    <v>en-CA</v>
    <v>Map</v>
  </rv>
  <rv s="0">
    <v>536870912</v>
    <v>State of Mexico</v>
    <v>884c2c6c-6f06-85ee-aa8d-65b8980f2231</v>
    <v>en-CA</v>
    <v>Map</v>
  </rv>
  <rv s="0">
    <v>536870912</v>
    <v>Michoacán</v>
    <v>33ec3160-5b7b-5fef-defd-4574b6b819d6</v>
    <v>en-CA</v>
    <v>Map</v>
  </rv>
  <rv s="0">
    <v>536870912</v>
    <v>Morelos</v>
    <v>457cd12b-12ce-71c2-81d5-f60ba9645b36</v>
    <v>en-CA</v>
    <v>Map</v>
  </rv>
  <rv s="0">
    <v>536870912</v>
    <v>Nayarit</v>
    <v>d5ab8703-9922-20b7-03c7-acb17f76b03e</v>
    <v>en-CA</v>
    <v>Map</v>
  </rv>
  <rv s="0">
    <v>536870912</v>
    <v>Nuevo León</v>
    <v>1696b325-bf35-b9aa-28db-3304c1996498</v>
    <v>en-CA</v>
    <v>Map</v>
  </rv>
  <rv s="0">
    <v>536870912</v>
    <v>Oaxaca State</v>
    <v>2a651e2b-4cd2-6315-971b-6bddb30dfb4d</v>
    <v>en-CA</v>
    <v>Map</v>
  </rv>
  <rv s="0">
    <v>536870912</v>
    <v>Puebla</v>
    <v>e266f3f0-af5e-7537-36e1-118cfcc783a3</v>
    <v>en-CA</v>
    <v>Map</v>
  </rv>
  <rv s="0">
    <v>536870912</v>
    <v>Querétaro</v>
    <v>4a2d4179-0f55-70d5-99e7-165b2289a273</v>
    <v>en-CA</v>
    <v>Map</v>
  </rv>
  <rv s="0">
    <v>536870912</v>
    <v>Quintana Roo</v>
    <v>96bcffec-8d1c-5e86-ab0e-e31d5b9a157c</v>
    <v>en-CA</v>
    <v>Map</v>
  </rv>
  <rv s="0">
    <v>536870912</v>
    <v>San Luis Potosí</v>
    <v>c228dff2-2024-525b-1b90-fe82a2f5ccfc</v>
    <v>en-CA</v>
    <v>Map</v>
  </rv>
  <rv s="0">
    <v>536870912</v>
    <v>Sinaloa</v>
    <v>ef7dcafc-cca2-39b2-e063-e2bbf5b2022e</v>
    <v>en-CA</v>
    <v>Map</v>
  </rv>
  <rv s="0">
    <v>536870912</v>
    <v>Sonora</v>
    <v>e59e4f16-5e42-af6e-b970-e0ae59046077</v>
    <v>en-CA</v>
    <v>Map</v>
  </rv>
  <rv s="0">
    <v>536870912</v>
    <v>Tabasco</v>
    <v>f96880d9-0a36-58d3-7351-a4c7070c642d</v>
    <v>en-CA</v>
    <v>Map</v>
  </rv>
  <rv s="0">
    <v>536870912</v>
    <v>Tamaulipas State</v>
    <v>6f2fce2f-2090-8583-dbf3-dd9d6fc3cab3</v>
    <v>en-CA</v>
    <v>Map</v>
  </rv>
  <rv s="0">
    <v>536870912</v>
    <v>Tlaxcala</v>
    <v>77063c53-3a0e-fbf0-30d8-68218fbc38fa</v>
    <v>en-CA</v>
    <v>Map</v>
  </rv>
  <rv s="0">
    <v>536870912</v>
    <v>Veracruz</v>
    <v>10381f79-264a-f2fd-08f8-cc5377683832</v>
    <v>en-CA</v>
    <v>Map</v>
  </rv>
  <rv s="0">
    <v>536870912</v>
    <v>Yucatán</v>
    <v>f096e19b-5b56-f73a-3e33-e3f03e33fffc</v>
    <v>en-CA</v>
    <v>Map</v>
  </rv>
  <rv s="0">
    <v>536870912</v>
    <v>Zacatecas</v>
    <v>135a47e4-6f2c-2112-febf-50c21b485bd3</v>
    <v>en-CA</v>
    <v>Map</v>
  </rv>
  <rv s="3">
    <v>50</v>
  </rv>
  <rv s="1">
    <fb>0.130829255322402</fb>
    <v>23</v>
  </rv>
  <rv s="3">
    <v>51</v>
  </rv>
  <rv s="1">
    <fb>0.55100000000000005</fb>
    <v>23</v>
  </rv>
  <rv s="1">
    <fb>3.4249999523162801E-2</fb>
    <v>31</v>
  </rv>
  <rv s="1">
    <fb>102626859</fb>
    <v>24</v>
  </rv>
  <rv s="5">
    <v>#VALUE!</v>
    <v>en-CA</v>
    <v>8e475659-4bdc-d912-6494-affce0096bc1</v>
    <v>536870912</v>
    <v>1</v>
    <v>106</v>
    <v>17</v>
    <v>Mexico</v>
    <v>19</v>
    <v>20</v>
    <v>Map</v>
    <v>21</v>
    <v>107</v>
    <v>MX</v>
    <v>939</v>
    <v>940</v>
    <v>941</v>
    <v>942</v>
    <v>943</v>
    <v>944</v>
    <v>945</v>
    <v>946</v>
    <v>947</v>
    <v>MXN</v>
    <v>Mexico, officially the United Mexican States, is a country in North America. It borders the United States to the north, and Guatemala and Belize to the southeast; while having maritime boundaries with the Pacific Ocean to the west, the Caribbean ...</v>
    <v>948</v>
    <v>949</v>
    <v>950</v>
    <v>951</v>
    <v>952</v>
    <v>953</v>
    <v>954</v>
    <v>955</v>
    <v>956</v>
    <v>500</v>
    <v>944</v>
    <v>959</v>
    <v>960</v>
    <v>961</v>
    <v>962</v>
    <v>963</v>
    <v>765</v>
    <v>Mexico</v>
    <v>Himno Nacional Mexicano</v>
    <v>964</v>
    <v>Estaos Xuníos Mexicanos</v>
    <v>965</v>
    <v>966</v>
    <v>967</v>
    <v>968</v>
    <v>969</v>
    <v>970</v>
    <v>971</v>
    <v>972</v>
    <v>973</v>
    <v>974</v>
    <v>975</v>
    <v>1007</v>
    <v>1008</v>
    <v>1009</v>
    <v>1010</v>
    <v>1011</v>
    <v>Mexico</v>
    <v>1012</v>
    <v>mdp/vdpid/166</v>
  </rv>
  <rv s="0">
    <v>536870912</v>
    <v>Democratic Republic of the Congo</v>
    <v>ca4ca1f6-14e8-4ec4-828b-9f989adfdedf</v>
    <v>en-CA</v>
    <v>Map</v>
  </rv>
  <rv s="1">
    <fb>0.115568690589092</fb>
    <v>23</v>
  </rv>
  <rv s="1">
    <fb>2344858</fb>
    <v>24</v>
  </rv>
  <rv s="1">
    <fb>134000</fb>
    <v>24</v>
  </rv>
  <rv s="1">
    <fb>41.183</fb>
    <v>25</v>
  </rv>
  <rv s="1">
    <fb>243</fb>
    <v>26</v>
  </rv>
  <rv s="0">
    <v>536870912</v>
    <v>Kinshasa</v>
    <v>2acb1013-1141-4cb4-9703-aa6eef3bc16a</v>
    <v>en-CA</v>
    <v>Map</v>
  </rv>
  <rv s="1">
    <fb>2020.5170000000001</fb>
    <v>24</v>
  </rv>
  <rv s="1">
    <fb>133.85092657703501</fb>
    <v>27</v>
  </rv>
  <rv s="1">
    <fb>2.8858510729000902E-2</fb>
    <v>23</v>
  </rv>
  <rv s="1">
    <fb>108.516701140545</fb>
    <v>24</v>
  </rv>
  <rv s="1">
    <fb>5.9189999999999996</fb>
    <v>25</v>
  </rv>
  <rv s="1">
    <fb>0.67165079618888002</fb>
    <v>23</v>
  </rv>
  <rv s="1">
    <fb>5.3558141424821999</fb>
    <v>28</v>
  </rv>
  <rv s="1">
    <fb>1.49</fb>
    <v>29</v>
  </rv>
  <rv s="1">
    <fb>47319624204.093803</fb>
    <v>30</v>
  </rv>
  <rv s="1">
    <fb>1.0797707999999999</fb>
    <v>23</v>
  </rv>
  <rv s="1">
    <fb>6.6033400000000006E-2</fb>
    <v>23</v>
  </rv>
  <rv s="2">
    <v>13</v>
    <v>21</v>
    <v>109</v>
    <v>7</v>
    <v>0</v>
    <v>Image of Democratic Republic of the Congo</v>
  </rv>
  <rv s="1">
    <fb>68.2</fb>
    <v>28</v>
  </rv>
  <rv s="0">
    <v>805306368</v>
    <v>Félix Tshisekedi (President)</v>
    <v>c33cb891-5387-79e5-c3ac-161bddd248b5</v>
    <v>en-CA</v>
    <v>Generic</v>
  </rv>
  <rv s="0">
    <v>805306368</v>
    <v>Jean-Michel Sama Lukonde (Prime minister)</v>
    <v>3a92aae7-edf2-2ad7-bcc3-ade7c0b5fa53</v>
    <v>en-CA</v>
    <v>Generic</v>
  </rv>
  <rv s="3">
    <v>52</v>
  </rv>
  <rv s="4">
    <v>https://www.bing.com/search?q=democratic+republic+of+the+congo&amp;form=skydnc</v>
    <v>Learn more on Bing</v>
  </rv>
  <rv s="1">
    <fb>60.368000000000002</fb>
    <v>28</v>
  </rv>
  <rv s="1">
    <fb>473</fb>
    <v>28</v>
  </rv>
  <rv s="1">
    <fb>0.18</fb>
    <v>29</v>
  </rv>
  <rv s="3">
    <v>53</v>
  </rv>
  <rv s="1">
    <fb>0.37426708410000004</fb>
    <v>23</v>
  </rv>
  <rv s="1">
    <fb>7.3999999999999996E-2</fb>
    <v>25</v>
  </rv>
  <rv s="1">
    <fb>95894118</fb>
    <v>24</v>
  </rv>
  <rv s="1">
    <fb>0.21600000000000003</fb>
    <v>23</v>
  </rv>
  <rv s="1">
    <fb>0.32</fb>
    <v>23</v>
  </rv>
  <rv s="1">
    <fb>0.48399999999999999</fb>
    <v>23</v>
  </rv>
  <rv s="1">
    <fb>2.1000000000000001E-2</fb>
    <v>23</v>
  </rv>
  <rv s="1">
    <fb>5.5E-2</fb>
    <v>23</v>
  </rv>
  <rv s="1">
    <fb>0.1</fb>
    <v>23</v>
  </rv>
  <rv s="1">
    <fb>0.14499999999999999</fb>
    <v>23</v>
  </rv>
  <rv s="1">
    <fb>0.63462001800537104</fb>
    <v>23</v>
  </rv>
  <rv s="0">
    <v>536870912</v>
    <v>Équateur</v>
    <v>0f6db8a7-f756-4513-8871-9fce750158e0</v>
    <v>en-CA</v>
    <v>Map</v>
  </rv>
  <rv s="0">
    <v>536870912</v>
    <v>Kasai-Occidental</v>
    <v>f109ad29-3f8e-4a1d-ba07-ff0b3b9ec275</v>
    <v>en-CA</v>
    <v>Map</v>
  </rv>
  <rv s="0">
    <v>536870912</v>
    <v>Kasaï-Oriental</v>
    <v>19bed4cb-4bbb-4863-afdf-a7ac510bc840</v>
    <v>en-CA</v>
    <v>Map</v>
  </rv>
  <rv s="0">
    <v>536870912</v>
    <v>Katanga Province</v>
    <v>56ae1879-db81-4f74-a52e-7fe9ed5ea5a2</v>
    <v>en-CA</v>
    <v>Map</v>
  </rv>
  <rv s="0">
    <v>536870912</v>
    <v>Maniema</v>
    <v>061168d8-c9d6-4e36-a475-b6c1b6b53803</v>
    <v>en-CA</v>
    <v>Map</v>
  </rv>
  <rv s="0">
    <v>536870912</v>
    <v>North Kivu</v>
    <v>cff98cf5-c18d-4744-b7fd-3460e4e602e4</v>
    <v>en-CA</v>
    <v>Map</v>
  </rv>
  <rv s="0">
    <v>536870912</v>
    <v>South Kivu</v>
    <v>9e033254-96ff-4a56-bf8a-9bd770751374</v>
    <v>en-CA</v>
    <v>Map</v>
  </rv>
  <rv s="3">
    <v>54</v>
  </rv>
  <rv s="1">
    <fb>0.10704062801046201</fb>
    <v>23</v>
  </rv>
  <rv s="3">
    <v>55</v>
  </rv>
  <rv s="1">
    <fb>0.50700000000000001</fb>
    <v>23</v>
  </rv>
  <rv s="1">
    <fb>4.2360000610351597E-2</fb>
    <v>31</v>
  </rv>
  <rv s="1">
    <fb>39095679</fb>
    <v>24</v>
  </rv>
  <rv s="7">
    <v>#VALUE!</v>
    <v>en-CA</v>
    <v>ca4ca1f6-14e8-4ec4-828b-9f989adfdedf</v>
    <v>536870912</v>
    <v>1</v>
    <v>112</v>
    <v>113</v>
    <v>Democratic Republic of the Congo</v>
    <v>19</v>
    <v>20</v>
    <v>Map</v>
    <v>21</v>
    <v>114</v>
    <v>CD</v>
    <v>1015</v>
    <v>1016</v>
    <v>1017</v>
    <v>1018</v>
    <v>1019</v>
    <v>1020</v>
    <v>1021</v>
    <v>1022</v>
    <v>1023</v>
    <v>CDF</v>
    <v>The Democratic Republic of the Congo, also known as the DR Congo, Congo-Kinshasa, or simply the Congo, is a country in Central Africa. By land area, the country is the second-largest country in Africa and the 11th-largest in the world. With a ...</v>
    <v>1024</v>
    <v>1025</v>
    <v>1026</v>
    <v>1027</v>
    <v>1028</v>
    <v>1029</v>
    <v>1030</v>
    <v>1031</v>
    <v>1032</v>
    <v>1033</v>
    <v>1020</v>
    <v>1036</v>
    <v>1037</v>
    <v>1038</v>
    <v>1039</v>
    <v>1040</v>
    <v>Democratic Republic of the Congo</v>
    <v>Debout Congolais</v>
    <v>1041</v>
    <v>République démocratique du Congo</v>
    <v>1042</v>
    <v>1043</v>
    <v>1044</v>
    <v>1045</v>
    <v>1046</v>
    <v>1047</v>
    <v>1048</v>
    <v>1049</v>
    <v>1050</v>
    <v>1051</v>
    <v>1052</v>
    <v>1060</v>
    <v>1061</v>
    <v>1062</v>
    <v>1063</v>
    <v>1064</v>
    <v>Democratic Republic of the Congo</v>
    <v>1065</v>
    <v>mdp/vdpid/44</v>
  </rv>
  <rv s="0">
    <v>536870912</v>
    <v>Italy</v>
    <v>09e8f885-427b-8850-947d-202e0287b9e8</v>
    <v>en-CA</v>
    <v>Map</v>
  </rv>
  <rv s="1">
    <fb>0.432345141769226</fb>
    <v>23</v>
  </rv>
  <rv s="1">
    <fb>302068</fb>
    <v>24</v>
  </rv>
  <rv s="1">
    <fb>347000</fb>
    <v>24</v>
  </rv>
  <rv s="1">
    <fb>7.3</fb>
    <v>25</v>
  </rv>
  <rv s="1">
    <fb>39</fb>
    <v>26</v>
  </rv>
  <rv s="0">
    <v>536870912</v>
    <v>Rome</v>
    <v>5ed498af-fa85-2a88-874d-212494ddb06f</v>
    <v>en-CA</v>
    <v>Map</v>
  </rv>
  <rv s="1">
    <fb>320411.45899999997</fb>
    <v>24</v>
  </rv>
  <rv s="1">
    <fb>110.623595648239</fb>
    <v>27</v>
  </rv>
  <rv s="1">
    <fb>6.1124694376529102E-3</fb>
    <v>23</v>
  </rv>
  <rv s="1">
    <fb>5002.4066798773601</fb>
    <v>24</v>
  </rv>
  <rv s="1">
    <fb>1.29</fb>
    <v>25</v>
  </rv>
  <rv s="1">
    <fb>0.31790303272888798</fb>
    <v>23</v>
  </rv>
  <rv s="1">
    <fb>79.948454735494707</fb>
    <v>28</v>
  </rv>
  <rv s="1">
    <fb>1.61</fb>
    <v>29</v>
  </rv>
  <rv s="1">
    <fb>2001244392041.5701</fb>
    <v>30</v>
  </rv>
  <rv s="1">
    <fb>1.0187936</fb>
    <v>23</v>
  </rv>
  <rv s="1">
    <fb>0.61933000000000005</fb>
    <v>23</v>
  </rv>
  <rv s="2">
    <v>14</v>
    <v>21</v>
    <v>116</v>
    <v>7</v>
    <v>0</v>
    <v>Image of Italy</v>
  </rv>
  <rv s="1">
    <fb>2.6</fb>
    <v>28</v>
  </rv>
  <rv s="0">
    <v>805306368</v>
    <v>Sergio Mattarella (President)</v>
    <v>7b09388e-8b92-1261-db16-7c6882735fe1</v>
    <v>en-CA</v>
    <v>Generic</v>
  </rv>
  <rv s="0">
    <v>805306368</v>
    <v>Giorgia Meloni (Prime minister)</v>
    <v>5c9bb82e-e08f-f5eb-9f29-f20e75e8eb8f</v>
    <v>en-CA</v>
    <v>Generic</v>
  </rv>
  <rv s="3">
    <v>56</v>
  </rv>
  <rv s="4">
    <v>https://www.bing.com/search?q=italy&amp;form=skydnc</v>
    <v>Learn more on Bing</v>
  </rv>
  <rv s="1">
    <fb>82.946341463414697</fb>
    <v>28</v>
  </rv>
  <rv s="1">
    <fb>522087790000</fb>
    <v>30</v>
  </rv>
  <rv s="1">
    <fb>2</fb>
    <v>28</v>
  </rv>
  <rv s="3">
    <v>57</v>
  </rv>
  <rv s="1">
    <fb>0.2283268819</fb>
    <v>23</v>
  </rv>
  <rv s="1">
    <fb>3.9773999999999998</fb>
    <v>25</v>
  </rv>
  <rv s="1">
    <fb>58856847</fb>
    <v>24</v>
  </rv>
  <rv s="1">
    <fb>0.23</fb>
    <v>23</v>
  </rv>
  <rv s="1">
    <fb>0.26700000000000002</fb>
    <v>23</v>
  </rv>
  <rv s="1">
    <fb>1.9E-2</fb>
    <v>23</v>
  </rv>
  <rv s="1">
    <fb>0.06</fb>
    <v>23</v>
  </rv>
  <rv s="1">
    <fb>0.16899999999999998</fb>
    <v>23</v>
  </rv>
  <rv s="1">
    <fb>0.495550003051758</fb>
    <v>23</v>
  </rv>
  <rv s="0">
    <v>536870912</v>
    <v>Abruzzo</v>
    <v>6d07734f-0734-da73-bda9-a2e9e44c1042</v>
    <v>en-CA</v>
    <v>Map</v>
  </rv>
  <rv s="0">
    <v>536870912</v>
    <v>Basilicata</v>
    <v>c286f639-68f8-3ed2-0119-87142c109b42</v>
    <v>en-CA</v>
    <v>Map</v>
  </rv>
  <rv s="0">
    <v>536870912</v>
    <v>Calabria</v>
    <v>87d05176-c03a-c209-fa72-dfafed738418</v>
    <v>en-CA</v>
    <v>Map</v>
  </rv>
  <rv s="0">
    <v>536870912</v>
    <v>Campania</v>
    <v>9933ef2b-24f2-a29d-6e4f-fe6bffe78694</v>
    <v>en-CA</v>
    <v>Map</v>
  </rv>
  <rv s="0">
    <v>536870912</v>
    <v>Emilia-Romagna</v>
    <v>129d3426-cfe5-9154-2989-f246e1aa5cec</v>
    <v>en-CA</v>
    <v>Map</v>
  </rv>
  <rv s="0">
    <v>536870912</v>
    <v>Friuli-Venezia Giulia</v>
    <v>dfe11af7-836d-40cf-b176-995500a2a2fb</v>
    <v>en-CA</v>
    <v>Map</v>
  </rv>
  <rv s="0">
    <v>536870912</v>
    <v>Lazio</v>
    <v>e5d48b4e-72f5-da43-7854-da4784df7b51</v>
    <v>en-CA</v>
    <v>Map</v>
  </rv>
  <rv s="0">
    <v>536870912</v>
    <v>Liguria</v>
    <v>bc9d0bc0-7501-9ea0-5ffc-8d29df64f153</v>
    <v>en-CA</v>
    <v>Map</v>
  </rv>
  <rv s="0">
    <v>536870912</v>
    <v>Lombardy</v>
    <v>4e4d95c0-6e91-acd2-e10c-7165bc365e22</v>
    <v>en-CA</v>
    <v>Map</v>
  </rv>
  <rv s="0">
    <v>536870912</v>
    <v>Marche</v>
    <v>262ac8bf-0bbd-ba85-aef3-2130493eaa9b</v>
    <v>en-CA</v>
    <v>Map</v>
  </rv>
  <rv s="0">
    <v>536870912</v>
    <v>Molise</v>
    <v>048932e0-ef04-999e-a84f-326f5eaf1b11</v>
    <v>en-CA</v>
    <v>Map</v>
  </rv>
  <rv s="0">
    <v>536870912</v>
    <v>Piedmont</v>
    <v>1a1b261b-a6b1-8503-5262-e2f707fe58ce</v>
    <v>en-CA</v>
    <v>Map</v>
  </rv>
  <rv s="0">
    <v>536870912</v>
    <v>Apulia</v>
    <v>162619f7-7efb-76cc-0544-2da0306bd7c3</v>
    <v>en-CA</v>
    <v>Map</v>
  </rv>
  <rv s="0">
    <v>536870912</v>
    <v>Sardinia</v>
    <v>2ac543b8-3c5f-c1c2-9c26-7153eb61c3d0</v>
    <v>en-CA</v>
    <v>Map</v>
  </rv>
  <rv s="0">
    <v>536870912</v>
    <v>Sicily</v>
    <v>610fbc95-e594-a116-6d30-36286446a003</v>
    <v>en-CA</v>
    <v>Map</v>
  </rv>
  <rv s="0">
    <v>536870912</v>
    <v>Tuscany</v>
    <v>a8854f08-da35-486d-5bd1-760f4eeb3da0</v>
    <v>en-CA</v>
    <v>Map</v>
  </rv>
  <rv s="0">
    <v>536870912</v>
    <v>Trentino-Alto Adige/Südtirol</v>
    <v>b537e28d-6f0c-d8cf-1384-534def0737dd</v>
    <v>en-CA</v>
    <v>Map</v>
  </rv>
  <rv s="0">
    <v>536870912</v>
    <v>Umbria</v>
    <v>a75c12d3-c6a9-ea7c-e844-577d1cfe72dd</v>
    <v>en-CA</v>
    <v>Map</v>
  </rv>
  <rv s="0">
    <v>536870912</v>
    <v>Aosta Valley</v>
    <v>d9b216c7-5de6-eaf4-2383-5f7fc3075fdb</v>
    <v>en-CA</v>
    <v>Map</v>
  </rv>
  <rv s="0">
    <v>536870912</v>
    <v>Veneto</v>
    <v>6809e680-9adc-134d-ebe9-70b79f5adb5f</v>
    <v>en-CA</v>
    <v>Map</v>
  </rv>
  <rv s="3">
    <v>58</v>
  </rv>
  <rv s="1">
    <fb>0.24250464933068097</fb>
    <v>23</v>
  </rv>
  <rv s="1">
    <fb>0.59099999999999997</fb>
    <v>23</v>
  </rv>
  <rv s="1">
    <fb>9.8870000839233405E-2</fb>
    <v>31</v>
  </rv>
  <rv s="1">
    <fb>42651966</fb>
    <v>24</v>
  </rv>
  <rv s="6">
    <v>#VALUE!</v>
    <v>en-CA</v>
    <v>09e8f885-427b-8850-947d-202e0287b9e8</v>
    <v>536870912</v>
    <v>1</v>
    <v>119</v>
    <v>87</v>
    <v>Italy</v>
    <v>19</v>
    <v>20</v>
    <v>Map</v>
    <v>21</v>
    <v>120</v>
    <v>IT</v>
    <v>1068</v>
    <v>1069</v>
    <v>1070</v>
    <v>1071</v>
    <v>1072</v>
    <v>1073</v>
    <v>1074</v>
    <v>1075</v>
    <v>1076</v>
    <v>EUR</v>
    <v>Italy, officially the Italian Republic, is a country in Southern and Western Europe. It consists of a peninsula that extends into the Mediterranean Sea, with the Alps on its northern land border, as well as nearly 800 islands, notably Sicily and ...</v>
    <v>1077</v>
    <v>1078</v>
    <v>1079</v>
    <v>1080</v>
    <v>1081</v>
    <v>1082</v>
    <v>1083</v>
    <v>1084</v>
    <v>1085</v>
    <v>1086</v>
    <v>1073</v>
    <v>1089</v>
    <v>1090</v>
    <v>1091</v>
    <v>1092</v>
    <v>1093</v>
    <v>Italy</v>
    <v>Il Canto degli Italiani</v>
    <v>1094</v>
    <v>Repubblica Italiana</v>
    <v>1095</v>
    <v>1096</v>
    <v>1097</v>
    <v>1098</v>
    <v>1099</v>
    <v>644</v>
    <v>1100</v>
    <v>1101</v>
    <v>575</v>
    <v>1102</v>
    <v>1103</v>
    <v>1124</v>
    <v>1125</v>
    <v>244</v>
    <v>1126</v>
    <v>1127</v>
    <v>Italy</v>
    <v>1128</v>
    <v>mdp/vdpid/118</v>
  </rv>
  <rv s="0">
    <v>536870912</v>
    <v>Algeria</v>
    <v>9670a4ec-16dd-f8c8-9fa8-4a541682532b</v>
    <v>en-CA</v>
    <v>Map</v>
  </rv>
  <rv s="1">
    <fb>0.17365539151523698</fb>
    <v>23</v>
  </rv>
  <rv s="1">
    <fb>2381741</fb>
    <v>24</v>
  </rv>
  <rv s="1">
    <fb>317000</fb>
    <v>24</v>
  </rv>
  <rv s="1">
    <fb>24.282</fb>
    <v>25</v>
  </rv>
  <rv s="1">
    <fb>213</fb>
    <v>26</v>
  </rv>
  <rv s="0">
    <v>536870912</v>
    <v>Algiers</v>
    <v>4ae67151-d610-04af-dcbe-ab5836a4ec9a</v>
    <v>en-CA</v>
    <v>Map</v>
  </rv>
  <rv s="1">
    <fb>150005.96900000001</fb>
    <v>24</v>
  </rv>
  <rv s="1">
    <fb>151.36166776774601</fb>
    <v>27</v>
  </rv>
  <rv s="1">
    <fb>1.95176821052894E-2</fb>
    <v>23</v>
  </rv>
  <rv s="1">
    <fb>1362.87191909646</fb>
    <v>24</v>
  </rv>
  <rv s="1">
    <fb>3.0230000000000001</fb>
    <v>25</v>
  </rv>
  <rv s="1">
    <fb>8.2443926523715402E-3</fb>
    <v>23</v>
  </rv>
  <rv s="1">
    <fb>99.977916720160493</fb>
    <v>28</v>
  </rv>
  <rv s="1">
    <fb>0.28000000000000003</fb>
    <v>29</v>
  </rv>
  <rv s="1">
    <fb>169988236398.12601</fb>
    <v>30</v>
  </rv>
  <rv s="1">
    <fb>1.0988282</fb>
    <v>23</v>
  </rv>
  <rv s="1">
    <fb>0.51365669999999997</fb>
    <v>23</v>
  </rv>
  <rv s="2">
    <v>15</v>
    <v>21</v>
    <v>122</v>
    <v>7</v>
    <v>0</v>
    <v>Image of Algeria</v>
  </rv>
  <rv s="1">
    <fb>20.100000000000001</fb>
    <v>28</v>
  </rv>
  <rv s="0">
    <v>805306368</v>
    <v>Abdelmadjid Tebboune (President)</v>
    <v>436c70fd-cb2e-c836-8892-66d5579a3e0d</v>
    <v>en-CA</v>
    <v>Generic</v>
  </rv>
  <rv s="0">
    <v>805306368</v>
    <v>Nadir Larbaoui (Prime minister)</v>
    <v>1787c8b3-1c4c-fb85-6a09-2f5a637efb79</v>
    <v>en-CA</v>
    <v>Generic</v>
  </rv>
  <rv s="3">
    <v>59</v>
  </rv>
  <rv s="4">
    <v>https://www.bing.com/search?q=algeria&amp;form=skydnc</v>
    <v>Learn more on Bing</v>
  </rv>
  <rv s="1">
    <fb>76.692999999999998</fb>
    <v>28</v>
  </rv>
  <rv s="1">
    <fb>371418617.76844501</fb>
    <v>30</v>
  </rv>
  <rv s="1">
    <fb>112</fb>
    <v>28</v>
  </rv>
  <rv s="1">
    <fb>0.95</fb>
    <v>29</v>
  </rv>
  <rv s="3">
    <v>60</v>
  </rv>
  <rv s="1">
    <fb>0.2809868089</fb>
    <v>23</v>
  </rv>
  <rv s="1">
    <fb>1.7193000000000001</fb>
    <v>25</v>
  </rv>
  <rv s="1">
    <fb>44903225</fb>
    <v>24</v>
  </rv>
  <rv s="1">
    <fb>0.223</fb>
    <v>23</v>
  </rv>
  <rv s="1">
    <fb>0.22899999999999998</fb>
    <v>23</v>
  </rv>
  <rv s="1">
    <fb>0.37200000000000005</fb>
    <v>23</v>
  </rv>
  <rv s="1">
    <fb>0.04</fb>
    <v>23</v>
  </rv>
  <rv s="1">
    <fb>9.4E-2</fb>
    <v>23</v>
  </rv>
  <rv s="1">
    <fb>0.13699999999999998</fb>
    <v>23</v>
  </rv>
  <rv s="1">
    <fb>0.41150001525878899</fb>
    <v>23</v>
  </rv>
  <rv s="0">
    <v>536870912</v>
    <v>Adrar Province</v>
    <v>e80340d2-0aa5-2b0c-fb1c-bd69bab50fee</v>
    <v>en-CA</v>
    <v>Map</v>
  </rv>
  <rv s="0">
    <v>536870912</v>
    <v>Chlef Province</v>
    <v>1acf3983-2a04-0df1-0997-69dc42da586f</v>
    <v>en-CA</v>
    <v>Map</v>
  </rv>
  <rv s="0">
    <v>536870912</v>
    <v>Laghouat Province</v>
    <v>d4076a39-39e3-f41a-92d2-b9618007f75f</v>
    <v>en-CA</v>
    <v>Map</v>
  </rv>
  <rv s="0">
    <v>536870912</v>
    <v>Oum El Bouaghi Province</v>
    <v>1e877a8b-f23f-144a-273a-acf4cf64e874</v>
    <v>en-CA</v>
    <v>Map</v>
  </rv>
  <rv s="0">
    <v>536870912</v>
    <v>Batna Province</v>
    <v>03798679-3067-3ce1-e775-136bc42632b4</v>
    <v>en-CA</v>
    <v>Map</v>
  </rv>
  <rv s="0">
    <v>536870912</v>
    <v>Béjaïa Province</v>
    <v>30f9883c-00f0-bcb1-5b07-73c107d4ec27</v>
    <v>en-CA</v>
    <v>Map</v>
  </rv>
  <rv s="0">
    <v>536870912</v>
    <v>Biskra Province</v>
    <v>30caea82-5ebf-afc8-093d-b1fcc02f8822</v>
    <v>en-CA</v>
    <v>Map</v>
  </rv>
  <rv s="0">
    <v>536870912</v>
    <v>Béchar Province</v>
    <v>24f80762-70ab-125d-3b2a-fb404f45b0c9</v>
    <v>en-CA</v>
    <v>Map</v>
  </rv>
  <rv s="0">
    <v>536870912</v>
    <v>Blida Province</v>
    <v>71591415-5039-fe81-f0d4-611b0460e355</v>
    <v>en-CA</v>
    <v>Map</v>
  </rv>
  <rv s="0">
    <v>536870912</v>
    <v>Bouïra Province</v>
    <v>55ca513f-5cd5-7951-a652-a1fb57037b1b</v>
    <v>en-CA</v>
    <v>Map</v>
  </rv>
  <rv s="0">
    <v>536870912</v>
    <v>Tamanrasset Province</v>
    <v>8348fc50-5a85-1652-57b9-c003a081b5df</v>
    <v>en-CA</v>
    <v>Map</v>
  </rv>
  <rv s="0">
    <v>536870912</v>
    <v>Tébessa Province</v>
    <v>f2ebf872-2516-1716-e59d-f3545c77d034</v>
    <v>en-CA</v>
    <v>Map</v>
  </rv>
  <rv s="0">
    <v>536870912</v>
    <v>Tlemcen Province</v>
    <v>69d07753-699a-b527-d530-1469a9ff5a30</v>
    <v>en-CA</v>
    <v>Map</v>
  </rv>
  <rv s="0">
    <v>536870912</v>
    <v>Tiaret Province</v>
    <v>26ec220a-73b5-8acc-51e5-f254398bda65</v>
    <v>en-CA</v>
    <v>Map</v>
  </rv>
  <rv s="0">
    <v>536870912</v>
    <v>Tizi Ouzou Province</v>
    <v>c41bb1c1-e903-14bd-c6f9-df096c22fbe6</v>
    <v>en-CA</v>
    <v>Map</v>
  </rv>
  <rv s="0">
    <v>536870912</v>
    <v>Algiers Province</v>
    <v>ea8a9141-0ad1-066d-5e89-cb0db5eb4917</v>
    <v>en-CA</v>
    <v>Map</v>
  </rv>
  <rv s="0">
    <v>536870912</v>
    <v>Djelfa Province</v>
    <v>831a90bb-6e78-8f93-6238-5392a1713a9d</v>
    <v>en-CA</v>
    <v>Map</v>
  </rv>
  <rv s="0">
    <v>536870912</v>
    <v>Jijel Province</v>
    <v>919f38f1-2c46-7d06-90e9-1d6e9fc5538a</v>
    <v>en-CA</v>
    <v>Map</v>
  </rv>
  <rv s="0">
    <v>536870912</v>
    <v>Sétif Province</v>
    <v>060f7c8c-07c4-f638-2a58-1eaf6fbf9249</v>
    <v>en-CA</v>
    <v>Map</v>
  </rv>
  <rv s="0">
    <v>536870912</v>
    <v>Saïda Province</v>
    <v>3fa9fedb-4fa5-1a1d-4434-2cf1ac843569</v>
    <v>en-CA</v>
    <v>Map</v>
  </rv>
  <rv s="0">
    <v>536870912</v>
    <v>Skikda Province</v>
    <v>138b26fc-1717-c9a9-7539-e60aa374f21a</v>
    <v>en-CA</v>
    <v>Map</v>
  </rv>
  <rv s="0">
    <v>536870912</v>
    <v>Sidi Bel Abbès Province</v>
    <v>69b6ecb6-5801-49ba-06fe-3c6d9972fd69</v>
    <v>en-CA</v>
    <v>Map</v>
  </rv>
  <rv s="0">
    <v>536870912</v>
    <v>Annaba Province</v>
    <v>a6e46d37-fc33-8276-f921-57d5fe6789af</v>
    <v>en-CA</v>
    <v>Map</v>
  </rv>
  <rv s="0">
    <v>536870912</v>
    <v>Guelma Province</v>
    <v>94b58887-31b3-08b5-6536-39538653ae1f</v>
    <v>en-CA</v>
    <v>Map</v>
  </rv>
  <rv s="0">
    <v>536870912</v>
    <v>Constantine Province</v>
    <v>eb74d20a-ef89-edde-bd54-ae45f66e22cb</v>
    <v>en-CA</v>
    <v>Map</v>
  </rv>
  <rv s="0">
    <v>536870912</v>
    <v>Médéa Province</v>
    <v>3da968a2-6ead-44cf-bc06-fd404b739dba</v>
    <v>en-CA</v>
    <v>Map</v>
  </rv>
  <rv s="0">
    <v>536870912</v>
    <v>Mostaganem Province</v>
    <v>36d36997-eea3-4842-7a5e-49f78217c3b7</v>
    <v>en-CA</v>
    <v>Map</v>
  </rv>
  <rv s="0">
    <v>536870912</v>
    <v>M'Sila Province</v>
    <v>63b01c60-7512-43c0-9b2e-6b6dba83f42f</v>
    <v>en-CA</v>
    <v>Map</v>
  </rv>
  <rv s="0">
    <v>536870912</v>
    <v>Mascara Province</v>
    <v>3ff9b333-7d59-1405-1ca1-803a869f3996</v>
    <v>en-CA</v>
    <v>Map</v>
  </rv>
  <rv s="0">
    <v>536870912</v>
    <v>Ouargla Province</v>
    <v>39052d39-9c8a-f6bb-7992-377b3fb685ee</v>
    <v>en-CA</v>
    <v>Map</v>
  </rv>
  <rv s="0">
    <v>536870912</v>
    <v>Oran Province</v>
    <v>829bd425-a119-4b49-b667-0ae18016a69d</v>
    <v>en-CA</v>
    <v>Map</v>
  </rv>
  <rv s="0">
    <v>536870912</v>
    <v>El Bayadh Province</v>
    <v>840dda87-341b-8851-c804-6090462701dc</v>
    <v>en-CA</v>
    <v>Map</v>
  </rv>
  <rv s="0">
    <v>536870912</v>
    <v>Illizi Province</v>
    <v>536aa71a-66b8-79ef-13c3-ff4fdcdff0ed</v>
    <v>en-CA</v>
    <v>Map</v>
  </rv>
  <rv s="0">
    <v>536870912</v>
    <v>Bordj Bou Arréridj Province</v>
    <v>ee29c9bc-9c3f-6a55-0bdf-5f8ea504a1ae</v>
    <v>en-CA</v>
    <v>Map</v>
  </rv>
  <rv s="0">
    <v>536870912</v>
    <v>Boumerdès Province</v>
    <v>b901dc60-651a-6b30-3086-01e6ef851d60</v>
    <v>en-CA</v>
    <v>Map</v>
  </rv>
  <rv s="0">
    <v>536870912</v>
    <v>El Taref Province</v>
    <v>07d91857-cce9-d9c1-d1e1-667e6c62dd04</v>
    <v>en-CA</v>
    <v>Map</v>
  </rv>
  <rv s="0">
    <v>536870912</v>
    <v>Tindouf Province</v>
    <v>788fbab2-bfde-86b7-ad42-160dc24f5efa</v>
    <v>en-CA</v>
    <v>Map</v>
  </rv>
  <rv s="0">
    <v>536870912</v>
    <v>Tissemsilt Province</v>
    <v>c9cb8041-1f5f-e573-0832-218ec37b549c</v>
    <v>en-CA</v>
    <v>Map</v>
  </rv>
  <rv s="0">
    <v>536870912</v>
    <v>El Oued Province</v>
    <v>d0e2786c-ea9d-dc18-983c-bd8019d89ffe</v>
    <v>en-CA</v>
    <v>Map</v>
  </rv>
  <rv s="0">
    <v>536870912</v>
    <v>Khenchela Province</v>
    <v>c88af56d-093f-fb0a-943e-79bf2fef03df</v>
    <v>en-CA</v>
    <v>Map</v>
  </rv>
  <rv s="0">
    <v>536870912</v>
    <v>Souk Ahras Province</v>
    <v>a69fb5c9-79e5-4c96-b4a3-2828652e0600</v>
    <v>en-CA</v>
    <v>Map</v>
  </rv>
  <rv s="0">
    <v>536870912</v>
    <v>Tipaza Province</v>
    <v>a29c7857-b220-2939-ae52-084e1879daff</v>
    <v>en-CA</v>
    <v>Map</v>
  </rv>
  <rv s="0">
    <v>536870912</v>
    <v>Mila Province</v>
    <v>51dcefda-cbda-a660-78bf-2a927a530acf</v>
    <v>en-CA</v>
    <v>Map</v>
  </rv>
  <rv s="0">
    <v>536870912</v>
    <v>Aïn Defla Province</v>
    <v>3ebea165-7a1f-fc5d-6bd7-3e252f0e47c7</v>
    <v>en-CA</v>
    <v>Map</v>
  </rv>
  <rv s="0">
    <v>536870912</v>
    <v>Naâma Province</v>
    <v>f5d98543-5eaf-b83a-8198-a5c40fe9cf09</v>
    <v>en-CA</v>
    <v>Map</v>
  </rv>
  <rv s="0">
    <v>536870912</v>
    <v>Aïn Témouchent Province</v>
    <v>d08a520e-10b6-7977-186b-3702c2f6569f</v>
    <v>en-CA</v>
    <v>Map</v>
  </rv>
  <rv s="0">
    <v>536870912</v>
    <v>Ghardaïa Province</v>
    <v>ad52639a-6c24-85ac-b45e-bfcb70c7c9de</v>
    <v>en-CA</v>
    <v>Map</v>
  </rv>
  <rv s="0">
    <v>536870912</v>
    <v>Relizane Province</v>
    <v>1e82e6d1-4556-73c7-20ee-ced90d66ec84</v>
    <v>en-CA</v>
    <v>Map</v>
  </rv>
  <rv s="3">
    <v>61</v>
  </rv>
  <rv s="1">
    <fb>0.37184736139700098</fb>
    <v>23</v>
  </rv>
  <rv s="3">
    <v>62</v>
  </rv>
  <rv s="1">
    <fb>0.66099999999999992</fb>
    <v>23</v>
  </rv>
  <rv s="1">
    <fb>0.11704000473022499</fb>
    <v>31</v>
  </rv>
  <rv s="1">
    <fb>31510100</fb>
    <v>24</v>
  </rv>
  <rv s="5">
    <v>#VALUE!</v>
    <v>en-CA</v>
    <v>9670a4ec-16dd-f8c8-9fa8-4a541682532b</v>
    <v>536870912</v>
    <v>1</v>
    <v>125</v>
    <v>17</v>
    <v>Algeria</v>
    <v>19</v>
    <v>20</v>
    <v>Map</v>
    <v>21</v>
    <v>126</v>
    <v>DZ</v>
    <v>1131</v>
    <v>1132</v>
    <v>1133</v>
    <v>1134</v>
    <v>1135</v>
    <v>1136</v>
    <v>1137</v>
    <v>1138</v>
    <v>1139</v>
    <v>DZD</v>
    <v>Algeria, officially the People's Democratic Republic of Algeria, is a country in the Maghreb region of North Africa. It is bordered to the northeast by Tunisia; to the east by Libya; to the southeast by Niger; to the southwest by Mali, ...</v>
    <v>1140</v>
    <v>1141</v>
    <v>1142</v>
    <v>1143</v>
    <v>1144</v>
    <v>1145</v>
    <v>1146</v>
    <v>1147</v>
    <v>1148</v>
    <v>1149</v>
    <v>1136</v>
    <v>1152</v>
    <v>1153</v>
    <v>1154</v>
    <v>1155</v>
    <v>1156</v>
    <v>1157</v>
    <v>Algeria</v>
    <v>Kassaman</v>
    <v>1158</v>
    <v>اَلْجُمهُورِيَّة اَلْجَزَائِرِيَّة اَلدِّيمُقرَاطِيَّة اَلشَّعبِيَّة</v>
    <v>1159</v>
    <v>1160</v>
    <v>1161</v>
    <v>1162</v>
    <v>1163</v>
    <v>1164</v>
    <v>1165</v>
    <v>1166</v>
    <v>1167</v>
    <v>512</v>
    <v>1168</v>
    <v>1217</v>
    <v>1218</v>
    <v>1219</v>
    <v>1220</v>
    <v>1221</v>
    <v>Algeria</v>
    <v>1222</v>
    <v>mdp/vdpid/4</v>
  </rv>
  <rv s="0">
    <v>536870912</v>
    <v>Poland</v>
    <v>1d6059a2-d1f1-d2d7-4261-dc7cd5cdb84b</v>
    <v>en-CA</v>
    <v>Map</v>
  </rv>
  <rv s="1">
    <fb>0.469447075345374</fb>
    <v>23</v>
  </rv>
  <rv s="1">
    <fb>312683</fb>
    <v>24</v>
  </rv>
  <rv s="1">
    <fb>191000</fb>
    <v>24</v>
  </rv>
  <rv s="1">
    <fb>10.199999999999999</fb>
    <v>25</v>
  </rv>
  <rv s="1">
    <fb>48</fb>
    <v>26</v>
  </rv>
  <rv s="0">
    <v>536870912</v>
    <v>Warsaw</v>
    <v>c79f30ac-b9a3-0949-6bdf-956551e5fc81</v>
    <v>en-CA</v>
    <v>Map</v>
  </rv>
  <rv s="1">
    <fb>299036.516</fb>
    <v>24</v>
  </rv>
  <rv s="1">
    <fb>114.111779375092</fb>
    <v>27</v>
  </rv>
  <rv s="1">
    <fb>2.227478809383E-2</fb>
    <v>23</v>
  </rv>
  <rv s="1">
    <fb>3971.7997613105499</fb>
    <v>24</v>
  </rv>
  <rv s="1">
    <fb>1.46</fb>
    <v>25</v>
  </rv>
  <rv s="1">
    <fb>0.30883439025809101</fb>
    <v>23</v>
  </rv>
  <rv s="1">
    <fb>90.291375435655297</fb>
    <v>28</v>
  </rv>
  <rv s="1">
    <fb>1.07</fb>
    <v>29</v>
  </rv>
  <rv s="1">
    <fb>592164400687.60706</fb>
    <v>30</v>
  </rv>
  <rv s="1">
    <fb>1.000159</fb>
    <v>23</v>
  </rv>
  <rv s="1">
    <fb>0.67827439999999994</fb>
    <v>23</v>
  </rv>
  <rv s="2">
    <v>16</v>
    <v>21</v>
    <v>128</v>
    <v>7</v>
    <v>0</v>
    <v>Image of Poland</v>
  </rv>
  <rv s="1">
    <fb>3.8</fb>
    <v>28</v>
  </rv>
  <rv s="0">
    <v>805306368</v>
    <v>Andrzej Duda (President)</v>
    <v>fd659446-93d5-1c05-f501-9d102870ea43</v>
    <v>en-CA</v>
    <v>Generic</v>
  </rv>
  <rv s="0">
    <v>805306368</v>
    <v>Donald Tusk (Prime minister)</v>
    <v>42c246ff-649b-1da6-5b06-8c6201991d6a</v>
    <v>en-CA</v>
    <v>Generic</v>
  </rv>
  <rv s="3">
    <v>63</v>
  </rv>
  <rv s="4">
    <v>https://www.bing.com/search?q=poland&amp;form=skydnc</v>
    <v>Learn more on Bing</v>
  </rv>
  <rv s="1">
    <fb>77.602439024390307</fb>
    <v>28</v>
  </rv>
  <rv s="1">
    <fb>151618860000</fb>
    <v>30</v>
  </rv>
  <rv s="1">
    <fb>2.93</fb>
    <v>29</v>
  </rv>
  <rv s="3">
    <v>64</v>
  </rv>
  <rv s="1">
    <fb>0.23246298360000001</fb>
    <v>23</v>
  </rv>
  <rv s="1">
    <fb>2.3788</fb>
    <v>25</v>
  </rv>
  <rv s="1">
    <fb>37561599</fb>
    <v>24</v>
  </rv>
  <rv s="1">
    <fb>0.23499999999999999</fb>
    <v>23</v>
  </rv>
  <rv s="1">
    <fb>3.2000000000000001E-2</fb>
    <v>23</v>
  </rv>
  <rv s="1">
    <fb>8.3000000000000004E-2</fb>
    <v>23</v>
  </rv>
  <rv s="1">
    <fb>0.13400000000000001</fb>
    <v>23</v>
  </rv>
  <rv s="1">
    <fb>0.56701000213622998</fb>
    <v>23</v>
  </rv>
  <rv s="0">
    <v>536870912</v>
    <v>Lower Silesian Voivodeship</v>
    <v>2c12027c-f1f3-15e4-470e-533d0b324b34</v>
    <v>en-CA</v>
    <v>Map</v>
  </rv>
  <rv s="0">
    <v>536870912</v>
    <v>Łódź Voivodeship</v>
    <v>0fe063e3-0ad6-1012-edb0-f676300d33ea</v>
    <v>en-CA</v>
    <v>Map</v>
  </rv>
  <rv s="0">
    <v>536870912</v>
    <v>Świętokrzyskie Voivodeship</v>
    <v>f361912e-d7ba-dd37-b583-2068d7a03177</v>
    <v>en-CA</v>
    <v>Map</v>
  </rv>
  <rv s="0">
    <v>536870912</v>
    <v>Lesser Poland Voivodeship</v>
    <v>efd58db8-b0c8-2329-0f3a-8adeab450d74</v>
    <v>en-CA</v>
    <v>Map</v>
  </rv>
  <rv s="0">
    <v>536870912</v>
    <v>Lublin Voivodeship</v>
    <v>b5dea0b6-7035-ffe9-a5c1-a961fcb0e72e</v>
    <v>en-CA</v>
    <v>Map</v>
  </rv>
  <rv s="0">
    <v>536870912</v>
    <v>Masovian Voivodeship</v>
    <v>32cae853-042c-0a77-5173-f511fead52f6</v>
    <v>en-CA</v>
    <v>Map</v>
  </rv>
  <rv s="0">
    <v>536870912</v>
    <v>Kuyavian–Pomeranian Voivodeship</v>
    <v>2b254630-1d13-aca8-305f-0841a7ec6b83</v>
    <v>en-CA</v>
    <v>Map</v>
  </rv>
  <rv s="0">
    <v>536870912</v>
    <v>Opole Voivodeship</v>
    <v>6a026a5e-de28-6062-3c38-7c6f4181e5bc</v>
    <v>en-CA</v>
    <v>Map</v>
  </rv>
  <rv s="0">
    <v>536870912</v>
    <v>Subcarpathian Voivodeship</v>
    <v>f88dda2b-0c12-4d9a-984c-52115296336c</v>
    <v>en-CA</v>
    <v>Map</v>
  </rv>
  <rv s="0">
    <v>536870912</v>
    <v>Lubusz Voivodeship</v>
    <v>c0d124dd-136d-3834-1fe8-efd33254942d</v>
    <v>en-CA</v>
    <v>Map</v>
  </rv>
  <rv s="0">
    <v>536870912</v>
    <v>Pomeranian Voivodeship</v>
    <v>765662c5-0a8a-9aea-8c1c-c063ec4e16f8</v>
    <v>en-CA</v>
    <v>Map</v>
  </rv>
  <rv s="0">
    <v>536870912</v>
    <v>Warmian–Masurian Voivodeship</v>
    <v>eed14489-8bcb-c40c-6362-4e95235cce3f</v>
    <v>en-CA</v>
    <v>Map</v>
  </rv>
  <rv s="0">
    <v>536870912</v>
    <v>Silesian Voivodeship</v>
    <v>21f7e450-daba-be7f-4ac9-7f73980437c9</v>
    <v>en-CA</v>
    <v>Map</v>
  </rv>
  <rv s="0">
    <v>536870912</v>
    <v>Podlaskie Voivodeship</v>
    <v>82774917-52f8-91a2-e0f4-7810458bd6ed</v>
    <v>en-CA</v>
    <v>Map</v>
  </rv>
  <rv s="0">
    <v>536870912</v>
    <v>West Pomeranian Voivodeship</v>
    <v>af2cc162-3439-53b4-582b-cb4495bdbf8e</v>
    <v>en-CA</v>
    <v>Map</v>
  </rv>
  <rv s="0">
    <v>536870912</v>
    <v>Greater Poland Voivodeship</v>
    <v>edec10d8-3c1d-302b-daa4-5a643ab293e8</v>
    <v>en-CA</v>
    <v>Map</v>
  </rv>
  <rv s="3">
    <v>65</v>
  </rv>
  <rv s="1">
    <fb>0.174019561608692</fb>
    <v>23</v>
  </rv>
  <rv s="3">
    <v>66</v>
  </rv>
  <rv s="1">
    <fb>0.40799999999999997</fb>
    <v>23</v>
  </rv>
  <rv s="1">
    <fb>3.4739999771118198E-2</fb>
    <v>31</v>
  </rv>
  <rv s="1">
    <fb>22796574</fb>
    <v>24</v>
  </rv>
  <rv s="5">
    <v>#VALUE!</v>
    <v>en-CA</v>
    <v>1d6059a2-d1f1-d2d7-4261-dc7cd5cdb84b</v>
    <v>536870912</v>
    <v>1</v>
    <v>131</v>
    <v>17</v>
    <v>Poland</v>
    <v>19</v>
    <v>20</v>
    <v>Map</v>
    <v>21</v>
    <v>132</v>
    <v>PL</v>
    <v>1225</v>
    <v>1226</v>
    <v>1227</v>
    <v>1228</v>
    <v>1229</v>
    <v>1230</v>
    <v>1231</v>
    <v>1232</v>
    <v>1233</v>
    <v>PLN</v>
    <v>Poland, officially the Republic of Poland, is a country in Central Europe. It extends from the Baltic Sea in the north to the Sudetes and Carpathian Mountains in the south, bordered by Lithuania and Russia to the northeast, Belarus and Ukraine ...</v>
    <v>1234</v>
    <v>1235</v>
    <v>1236</v>
    <v>1237</v>
    <v>1238</v>
    <v>1239</v>
    <v>1240</v>
    <v>1241</v>
    <v>1242</v>
    <v>1243</v>
    <v>1230</v>
    <v>1246</v>
    <v>1247</v>
    <v>1248</v>
    <v>1249</v>
    <v>1093</v>
    <v>1250</v>
    <v>Poland</v>
    <v>Poland Is Not Yet Lost</v>
    <v>1251</v>
    <v>Rzeczpospolita Polska</v>
    <v>1252</v>
    <v>1253</v>
    <v>1254</v>
    <v>404</v>
    <v>1255</v>
    <v>784</v>
    <v>1256</v>
    <v>1257</v>
    <v>1258</v>
    <v>512</v>
    <v>1259</v>
    <v>1276</v>
    <v>1277</v>
    <v>1278</v>
    <v>1279</v>
    <v>1280</v>
    <v>Poland</v>
    <v>1281</v>
    <v>mdp/vdpid/191</v>
  </rv>
  <rv s="0">
    <v>536870912</v>
    <v>Slovakia</v>
    <v>edb4720a-f85f-2ef3-4669-e9de895513b0</v>
    <v>en-CA</v>
    <v>Map</v>
  </rv>
  <rv s="1">
    <fb>0.39226289517470903</fb>
    <v>23</v>
  </rv>
  <rv s="1">
    <fb>49035</fb>
    <v>24</v>
  </rv>
  <rv s="1">
    <fb>16000</fb>
    <v>24</v>
  </rv>
  <rv s="1">
    <fb>10.6</fb>
    <v>25</v>
  </rv>
  <rv s="1">
    <fb>421</fb>
    <v>26</v>
  </rv>
  <rv s="0">
    <v>536870912</v>
    <v>Bratislava</v>
    <v>58b70fde-dfcf-1beb-05ed-c5baeec68486</v>
    <v>en-CA</v>
    <v>Map</v>
  </rv>
  <rv s="1">
    <fb>32423.614000000001</fb>
    <v>24</v>
  </rv>
  <rv s="1">
    <fb>115.338987748767</fb>
    <v>27</v>
  </rv>
  <rv s="1">
    <fb>2.6645613342544297E-2</fb>
    <v>23</v>
  </rv>
  <rv s="1">
    <fb>5137.0738351939799</fb>
    <v>24</v>
  </rv>
  <rv s="1">
    <fb>1.52</fb>
    <v>25</v>
  </rv>
  <rv s="1">
    <fb>0.40353576355488302</fb>
    <v>23</v>
  </rv>
  <rv s="1">
    <fb>64.091495098880202</fb>
    <v>28</v>
  </rv>
  <rv s="1">
    <fb>1.32</fb>
    <v>29</v>
  </rv>
  <rv s="1">
    <fb>105422304975.576</fb>
    <v>30</v>
  </rv>
  <rv s="1">
    <fb>0.98732050000000005</fb>
    <v>23</v>
  </rv>
  <rv s="1">
    <fb>0.46634390000000003</fb>
    <v>23</v>
  </rv>
  <rv s="2">
    <v>17</v>
    <v>21</v>
    <v>134</v>
    <v>7</v>
    <v>0</v>
    <v>Image of Slovakia</v>
  </rv>
  <rv s="1">
    <fb>4.5999999999999996</fb>
    <v>28</v>
  </rv>
  <rv s="0">
    <v>805306368</v>
    <v>Peter Pellegrini (President)</v>
    <v>f629decd-819c-5335-3056-a303e967b3ef</v>
    <v>en-CA</v>
    <v>Generic</v>
  </rv>
  <rv s="0">
    <v>805306368</v>
    <v>Robert Fico (Prime minister)</v>
    <v>8e083165-c1e0-fe2d-8b3f-c60ab5f7ccbc</v>
    <v>en-CA</v>
    <v>Generic</v>
  </rv>
  <rv s="3">
    <v>67</v>
  </rv>
  <rv s="4">
    <v>https://www.bing.com/search?q=slovakia&amp;form=skydnc</v>
    <v>Learn more on Bing</v>
  </rv>
  <rv s="1">
    <fb>77.165853658536605</fb>
    <v>28</v>
  </rv>
  <rv s="1">
    <fb>4801320000</fb>
    <v>30</v>
  </rv>
  <rv s="1">
    <fb>5</fb>
    <v>28</v>
  </rv>
  <rv s="1">
    <fb>3.11</fb>
    <v>29</v>
  </rv>
  <rv s="3">
    <v>68</v>
  </rv>
  <rv s="1">
    <fb>0.18443573520000001</fb>
    <v>23</v>
  </rv>
  <rv s="1">
    <fb>3.4156</fb>
    <v>25</v>
  </rv>
  <rv s="1">
    <fb>5431752</fb>
    <v>24</v>
  </rv>
  <rv s="1">
    <fb>0.19899999999999998</fb>
    <v>23</v>
  </rv>
  <rv s="1">
    <fb>0.34</fb>
    <v>23</v>
  </rv>
  <rv s="1">
    <fb>8.6999999999999994E-2</fb>
    <v>23</v>
  </rv>
  <rv s="1">
    <fb>0.151</fb>
    <v>23</v>
  </rv>
  <rv s="1">
    <fb>0.19</fb>
    <v>23</v>
  </rv>
  <rv s="1">
    <fb>0.59541000366210906</fb>
    <v>23</v>
  </rv>
  <rv s="0">
    <v>536870912</v>
    <v>Bratislava Region</v>
    <v>e637bf19-eeaa-4459-9caf-f56123dbf175</v>
    <v>en-CA</v>
    <v>Map</v>
  </rv>
  <rv s="0">
    <v>536870912</v>
    <v>Trnava Region</v>
    <v>4f2bb7cb-6583-4c39-9bf0-d4e3bb63dc18</v>
    <v>en-CA</v>
    <v>Map</v>
  </rv>
  <rv s="0">
    <v>536870912</v>
    <v>Nitra Region</v>
    <v>d1ead58e-466d-468e-a927-7b14d511bee9</v>
    <v>en-CA</v>
    <v>Map</v>
  </rv>
  <rv s="0">
    <v>536870912</v>
    <v>Trenčín Region</v>
    <v>20297534-639a-464f-90d3-81da4026bd2b</v>
    <v>en-CA</v>
    <v>Map</v>
  </rv>
  <rv s="0">
    <v>536870912</v>
    <v>Žilina Region</v>
    <v>712f0aa7-5c71-4ca0-b231-743ce5252eb2</v>
    <v>en-CA</v>
    <v>Map</v>
  </rv>
  <rv s="0">
    <v>536870912</v>
    <v>Banská Bystrica Region</v>
    <v>2e442f08-059f-48a2-8f6e-cbe382c50935</v>
    <v>en-CA</v>
    <v>Map</v>
  </rv>
  <rv s="0">
    <v>536870912</v>
    <v>Košice Region</v>
    <v>d93306fe-d07e-40fc-876e-e0ebf15d5b24</v>
    <v>en-CA</v>
    <v>Map</v>
  </rv>
  <rv s="0">
    <v>536870912</v>
    <v>Prešov Region</v>
    <v>9ed1d64f-c597-423c-8a57-6c255167c0ef</v>
    <v>en-CA</v>
    <v>Map</v>
  </rv>
  <rv s="3">
    <v>69</v>
  </rv>
  <rv s="1">
    <fb>0.18701973520562698</fb>
    <v>23</v>
  </rv>
  <rv s="3">
    <v>70</v>
  </rv>
  <rv s="1">
    <fb>5.56099987030029E-2</fb>
    <v>31</v>
  </rv>
  <rv s="1">
    <fb>2930419</fb>
    <v>24</v>
  </rv>
  <rv s="5">
    <v>#VALUE!</v>
    <v>en-CA</v>
    <v>edb4720a-f85f-2ef3-4669-e9de895513b0</v>
    <v>536870912</v>
    <v>1</v>
    <v>137</v>
    <v>17</v>
    <v>Slovakia</v>
    <v>19</v>
    <v>20</v>
    <v>Map</v>
    <v>21</v>
    <v>138</v>
    <v>SK</v>
    <v>1284</v>
    <v>1285</v>
    <v>1286</v>
    <v>1287</v>
    <v>1288</v>
    <v>1289</v>
    <v>1290</v>
    <v>1291</v>
    <v>1292</v>
    <v>EUR</v>
    <v>Slovakia, officially the Slovak Republic, is a landlocked country in Central Europe. It is bordered by Poland to the north, Ukraine to the east, Hungary to the south, Austria to the west, and the Czech Republic to the northwest. Slovakia's ...</v>
    <v>1293</v>
    <v>1294</v>
    <v>1295</v>
    <v>1296</v>
    <v>1297</v>
    <v>1298</v>
    <v>1299</v>
    <v>1300</v>
    <v>1301</v>
    <v>1302</v>
    <v>1289</v>
    <v>1305</v>
    <v>1306</v>
    <v>1307</v>
    <v>1308</v>
    <v>1309</v>
    <v>1310</v>
    <v>Slovakia</v>
    <v>Nad Tatrou sa blýska</v>
    <v>1311</v>
    <v>Slovenská republika</v>
    <v>1312</v>
    <v>1313</v>
    <v>1314</v>
    <v>506</v>
    <v>1315</v>
    <v>1316</v>
    <v>96</v>
    <v>1317</v>
    <v>1318</v>
    <v>1319</v>
    <v>1320</v>
    <v>1329</v>
    <v>1330</v>
    <v>1331</v>
    <v>879</v>
    <v>1332</v>
    <v>Slovakia</v>
    <v>1333</v>
    <v>mdp/vdpid/143</v>
  </rv>
  <rv s="0">
    <v>536870912</v>
    <v>Philippines</v>
    <v>fe47e182-43d6-4546-8bee-86609d6dd805</v>
    <v>en-CA</v>
    <v>Map</v>
  </rv>
  <rv s="1">
    <fb>0.41721165777911901</fb>
    <v>23</v>
  </rv>
  <rv s="1">
    <fb>343448</fb>
    <v>24</v>
  </rv>
  <rv s="1">
    <fb>153000</fb>
    <v>24</v>
  </rv>
  <rv s="1">
    <fb>20.545999999999999</fb>
    <v>25</v>
  </rv>
  <rv s="1">
    <fb>63</fb>
    <v>26</v>
  </rv>
  <rv s="0">
    <v>536870912</v>
    <v>Manila</v>
    <v>33b0f709-fe63-e51f-6893-aa4d29b074e5</v>
    <v>en-CA</v>
    <v>Map</v>
  </rv>
  <rv s="1">
    <fb>122287.11599999999</fb>
    <v>24</v>
  </rv>
  <rv s="1">
    <fb>129.61325724947901</fb>
    <v>27</v>
  </rv>
  <rv s="1">
    <fb>2.4802785871650902E-2</fb>
    <v>23</v>
  </rv>
  <rv s="1">
    <fb>696.34678005973694</fb>
    <v>24</v>
  </rv>
  <rv s="1">
    <fb>2.5760000000000001</fb>
    <v>25</v>
  </rv>
  <rv s="1">
    <fb>0.27769393299124701</fb>
    <v>23</v>
  </rv>
  <rv s="1">
    <fb>62.434896292186799</fb>
    <v>28</v>
  </rv>
  <rv s="1">
    <fb>0.86</fb>
    <v>29</v>
  </rv>
  <rv s="1">
    <fb>376795508679.67603</fb>
    <v>30</v>
  </rv>
  <rv s="1">
    <fb>1.0750976999999999</fb>
    <v>23</v>
  </rv>
  <rv s="1">
    <fb>0.35475459999999998</fb>
    <v>23</v>
  </rv>
  <rv s="2">
    <v>18</v>
    <v>21</v>
    <v>140</v>
    <v>7</v>
    <v>0</v>
    <v>Image of Philippines</v>
  </rv>
  <rv s="1">
    <fb>22.5</fb>
    <v>28</v>
  </rv>
  <rv s="0">
    <v>536870912</v>
    <v>Quezon City</v>
    <v>5e001b49-2fd0-4f45-a43f-6c8cdf9ee04c</v>
    <v>en-CA</v>
    <v>Map</v>
  </rv>
  <rv s="0">
    <v>805306368</v>
    <v>Bongbong Marcos (President)</v>
    <v>f7c45c07-8e0a-4068-b1e9-b2253baca0e4</v>
    <v>en-CA</v>
    <v>Generic</v>
  </rv>
  <rv s="0">
    <v>805306368</v>
    <v>Sara Duterte (Vice president)</v>
    <v>0cce571a-fcbe-deed-21b5-93ccb00a9659</v>
    <v>en-CA</v>
    <v>Generic</v>
  </rv>
  <rv s="0">
    <v>805306368</v>
    <v>Martin Romualdez (Speaker)</v>
    <v>3897d44f-0f8c-3aa3-1122-6253bf831d7f</v>
    <v>en-CA</v>
    <v>Generic</v>
  </rv>
  <rv s="0">
    <v>805306368</v>
    <v>Alexander Gesmundo (Chief justice)</v>
    <v>0c0b44c1-58c1-0d6f-bc59-db94bbe6aba7</v>
    <v>en-CA</v>
    <v>Generic</v>
  </rv>
  <rv s="3">
    <v>71</v>
  </rv>
  <rv s="4">
    <v>https://www.bing.com/search?q=philippines&amp;form=skydnc</v>
    <v>Learn more on Bing</v>
  </rv>
  <rv s="1">
    <fb>71.094999999999999</fb>
    <v>28</v>
  </rv>
  <rv s="1">
    <fb>275302190000</fb>
    <v>30</v>
  </rv>
  <rv s="1">
    <fb>121</fb>
    <v>28</v>
  </rv>
  <rv s="1">
    <fb>1.1200000000000001</fb>
    <v>29</v>
  </rv>
  <rv s="3">
    <v>72</v>
  </rv>
  <rv s="1">
    <fb>0.53544594130000001</fb>
    <v>23</v>
  </rv>
  <rv s="1">
    <fb>0.60040000000000004</fb>
    <v>25</v>
  </rv>
  <rv s="1">
    <fb>115559009</fb>
    <v>24</v>
  </rv>
  <rv s="1">
    <fb>0.20699999999999999</fb>
    <v>23</v>
  </rv>
  <rv s="1">
    <fb>0.34799999999999998</fb>
    <v>23</v>
  </rv>
  <rv s="1">
    <fb>0.50900000000000001</fb>
    <v>23</v>
  </rv>
  <rv s="1">
    <fb>5.7000000000000002E-2</fb>
    <v>23</v>
  </rv>
  <rv s="1">
    <fb>9.3000000000000013E-2</fb>
    <v>23</v>
  </rv>
  <rv s="1">
    <fb>0.59620998382568402</fb>
    <v>23</v>
  </rv>
  <rv s="0">
    <v>536870912</v>
    <v>Metro Manila</v>
    <v>e5a6d40a-2913-d8a4-ff60-8a8e01d06a21</v>
    <v>en-CA</v>
    <v>Map</v>
  </rv>
  <rv s="3">
    <v>73</v>
  </rv>
  <rv s="1">
    <fb>0.14047533279066099</fb>
    <v>23</v>
  </rv>
  <rv s="3">
    <v>74</v>
  </rv>
  <rv s="1">
    <fb>0.43099999999999999</fb>
    <v>23</v>
  </rv>
  <rv s="1">
    <fb>2.1500000953674298E-2</fb>
    <v>31</v>
  </rv>
  <rv s="1">
    <fb>50975903</fb>
    <v>24</v>
  </rv>
  <rv s="5">
    <v>#VALUE!</v>
    <v>en-CA</v>
    <v>fe47e182-43d6-4546-8bee-86609d6dd805</v>
    <v>536870912</v>
    <v>1</v>
    <v>143</v>
    <v>17</v>
    <v>Philippines</v>
    <v>19</v>
    <v>20</v>
    <v>Map</v>
    <v>21</v>
    <v>144</v>
    <v>PH</v>
    <v>1336</v>
    <v>1337</v>
    <v>1338</v>
    <v>1339</v>
    <v>1340</v>
    <v>1341</v>
    <v>1342</v>
    <v>1343</v>
    <v>1344</v>
    <v>PHP</v>
    <v>The Philippines, officially the Republic of the Philippines, is an archipelagic country in Southeast Asia. In the western Pacific Ocean, it consists of 7,641 islands, with a total area of roughly 300,000 square kilometers, which are broadly ...</v>
    <v>1345</v>
    <v>1346</v>
    <v>1347</v>
    <v>1348</v>
    <v>1349</v>
    <v>1350</v>
    <v>1351</v>
    <v>1352</v>
    <v>1353</v>
    <v>1354</v>
    <v>1355</v>
    <v>1360</v>
    <v>1361</v>
    <v>1362</v>
    <v>1363</v>
    <v>1364</v>
    <v>1365</v>
    <v>Philippines</v>
    <v>Lupang Hinirang</v>
    <v>1366</v>
    <v>Republic of the Philippines</v>
    <v>1367</v>
    <v>1368</v>
    <v>1369</v>
    <v>1370</v>
    <v>1371</v>
    <v>1372</v>
    <v>785</v>
    <v>1373</v>
    <v>1374</v>
    <v>974</v>
    <v>1375</v>
    <v>1377</v>
    <v>1378</v>
    <v>1379</v>
    <v>1380</v>
    <v>1381</v>
    <v>Philippines</v>
    <v>1382</v>
    <v>mdp/vdpid/201</v>
  </rv>
  <rv s="0">
    <v>536870912</v>
    <v>Paraguay</v>
    <v>38755944-7eb5-b816-af98-acd4bbf59209</v>
    <v>en-CA</v>
    <v>Map</v>
  </rv>
  <rv s="1">
    <fb>0.55084319154291495</fb>
    <v>23</v>
  </rv>
  <rv s="1">
    <fb>406756</fb>
    <v>24</v>
  </rv>
  <rv s="1">
    <fb>27000</fb>
    <v>24</v>
  </rv>
  <rv s="1">
    <fb>20.571000000000002</fb>
    <v>25</v>
  </rv>
  <rv s="1">
    <fb>595</fb>
    <v>26</v>
  </rv>
  <rv s="0">
    <v>536870912</v>
    <v>Asunción</v>
    <v>4b5ad817-2782-74b0-8e77-733cb22e48af</v>
    <v>en-CA</v>
    <v>Map</v>
  </rv>
  <rv s="1">
    <fb>7407.34</fb>
    <v>24</v>
  </rv>
  <rv s="1">
    <fb>143.82104097452901</fb>
    <v>27</v>
  </rv>
  <rv s="1">
    <fb>2.7570972756279E-2</fb>
    <v>23</v>
  </rv>
  <rv s="1">
    <fb>1552.38421668465</fb>
    <v>24</v>
  </rv>
  <rv s="1">
    <fb>2.4289999999999998</fb>
    <v>25</v>
  </rv>
  <rv s="1">
    <fb>0.377488034467027</fb>
    <v>23</v>
  </rv>
  <rv s="1">
    <fb>33.703312045093298</fb>
    <v>28</v>
  </rv>
  <rv s="1">
    <fb>1.04</fb>
    <v>29</v>
  </rv>
  <rv s="1">
    <fb>38145288939.848801</fb>
    <v>30</v>
  </rv>
  <rv s="1">
    <fb>1.0437316999999999</fb>
    <v>23</v>
  </rv>
  <rv s="1">
    <fb>0.3463021</fb>
    <v>23</v>
  </rv>
  <rv s="2">
    <v>19</v>
    <v>21</v>
    <v>146</v>
    <v>7</v>
    <v>0</v>
    <v>Image of Paraguay</v>
  </rv>
  <rv s="1">
    <fb>17.2</fb>
    <v>28</v>
  </rv>
  <rv s="0">
    <v>805306368</v>
    <v>Santiago Peña (President)</v>
    <v>22f2da7c-613d-1af9-2ba7-629e3a20819d</v>
    <v>en-CA</v>
    <v>Generic</v>
  </rv>
  <rv s="0">
    <v>805306368</v>
    <v>Pedro Alliana (Vice president)</v>
    <v>4bf067bc-dca2-1fc0-62b9-a74f4e4681d3</v>
    <v>en-CA</v>
    <v>Generic</v>
  </rv>
  <rv s="3">
    <v>75</v>
  </rv>
  <rv s="4">
    <v>https://www.bing.com/search?q=paraguay&amp;form=skydnc</v>
    <v>Learn more on Bing</v>
  </rv>
  <rv s="1">
    <fb>74.131</fb>
    <v>28</v>
  </rv>
  <rv s="1">
    <fb>312800000</fb>
    <v>30</v>
  </rv>
  <rv s="1">
    <fb>129</fb>
    <v>28</v>
  </rv>
  <rv s="1">
    <fb>1.55</fb>
    <v>29</v>
  </rv>
  <rv s="3">
    <v>76</v>
  </rv>
  <rv s="1">
    <fb>0.36485746740000002</fb>
    <v>23</v>
  </rv>
  <rv s="1">
    <fb>1.3544</fb>
    <v>25</v>
  </rv>
  <rv s="1">
    <fb>6780744</fb>
    <v>24</v>
  </rv>
  <rv s="1">
    <fb>0.20899999999999999</fb>
    <v>23</v>
  </rv>
  <rv s="1">
    <fb>0.35899999999999999</fb>
    <v>23</v>
  </rv>
  <rv s="1">
    <fb>4.7E-2</fb>
    <v>23</v>
  </rv>
  <rv s="1">
    <fb>9.1999999999999998E-2</fb>
    <v>23</v>
  </rv>
  <rv s="1">
    <fb>0.13600000000000001</fb>
    <v>23</v>
  </rv>
  <rv s="1">
    <fb>0.720940017700195</fb>
    <v>23</v>
  </rv>
  <rv s="0">
    <v>536870912</v>
    <v>Alto Paraguay</v>
    <v>0f551218-6ef2-8a91-e4f1-0c4fe5301403</v>
    <v>en-CA</v>
    <v>Map</v>
  </rv>
  <rv s="0">
    <v>536870912</v>
    <v>Alto Paraná</v>
    <v>622aa25a-b0e7-3e94-0a4e-c44b2a606a8a</v>
    <v>en-CA</v>
    <v>Map</v>
  </rv>
  <rv s="0">
    <v>536870912</v>
    <v>Amambay</v>
    <v>25a00850-f819-32d0-7038-bc8149b837aa</v>
    <v>en-CA</v>
    <v>Map</v>
  </rv>
  <rv s="0">
    <v>536870912</v>
    <v>Boquerón, Paraguay</v>
    <v>264bbe90-3ccd-c6d3-58b3-d86320f4ef99</v>
    <v>en-CA</v>
    <v>Map</v>
  </rv>
  <rv s="0">
    <v>536870912</v>
    <v>Caaguazú Department</v>
    <v>8656eba9-1676-8f22-780a-c0756489d7fc</v>
    <v>en-CA</v>
    <v>Map</v>
  </rv>
  <rv s="0">
    <v>536870912</v>
    <v>Caazapá Department</v>
    <v>6f5c0121-41d3-9b26-6619-eb3818cdf435</v>
    <v>en-CA</v>
    <v>Map</v>
  </rv>
  <rv s="0">
    <v>536870912</v>
    <v>Canindeyú</v>
    <v>b5c80568-77c7-fcca-6fd0-05c3042f525b</v>
    <v>en-CA</v>
    <v>Map</v>
  </rv>
  <rv s="0">
    <v>536870912</v>
    <v>Central, Paraguay</v>
    <v>59d5a6d8-a7b3-7a69-d2a3-3a433b800d61</v>
    <v>en-CA</v>
    <v>Map</v>
  </rv>
  <rv s="0">
    <v>536870912</v>
    <v>Concepción department, Paraguay</v>
    <v>ecdae5ff-9f88-4c47-d96b-9767fc2314eb</v>
    <v>en-CA</v>
    <v>Map</v>
  </rv>
  <rv s="0">
    <v>536870912</v>
    <v>Cordillera, Paraguay</v>
    <v>89438784-9b0e-7aa1-c1ee-7e58bfd1b3f6</v>
    <v>en-CA</v>
    <v>Map</v>
  </rv>
  <rv s="0">
    <v>536870912</v>
    <v>Guairá, Paraguay</v>
    <v>32b611ea-667c-e49b-e6b7-ddfeb81e65bf</v>
    <v>en-CA</v>
    <v>Map</v>
  </rv>
  <rv s="0">
    <v>536870912</v>
    <v>Itapúa</v>
    <v>ba6578b1-4465-fe52-5dc0-c6ac0ae5ac29</v>
    <v>en-CA</v>
    <v>Map</v>
  </rv>
  <rv s="0">
    <v>536870912</v>
    <v>Misiones, Paraguay</v>
    <v>3e400bd0-4c3e-986b-69dc-02bf27b9cc4a</v>
    <v>en-CA</v>
    <v>Map</v>
  </rv>
  <rv s="0">
    <v>536870912</v>
    <v>Ñeembucú</v>
    <v>13a16305-3bea-2508-da0d-f0b9907eb6cb</v>
    <v>en-CA</v>
    <v>Map</v>
  </rv>
  <rv s="0">
    <v>536870912</v>
    <v>Paraguarí Department</v>
    <v>9073627b-6ef6-56d0-339c-6644cacabfb3</v>
    <v>en-CA</v>
    <v>Map</v>
  </rv>
  <rv s="0">
    <v>536870912</v>
    <v>Presidente Hayes Department</v>
    <v>6bcdea9e-cac6-d960-1f0d-f93d906430ae</v>
    <v>en-CA</v>
    <v>Map</v>
  </rv>
  <rv s="0">
    <v>536870912</v>
    <v>San Pedro department, Paraguay</v>
    <v>bd80c2dc-b58f-53fc-cd75-24b916825161</v>
    <v>en-CA</v>
    <v>Map</v>
  </rv>
  <rv s="3">
    <v>77</v>
  </rv>
  <rv s="1">
    <fb>0.100353309716205</fb>
    <v>23</v>
  </rv>
  <rv s="3">
    <v>78</v>
  </rv>
  <rv s="1">
    <fb>0.35</fb>
    <v>23</v>
  </rv>
  <rv s="1">
    <fb>4.8090000152587901E-2</fb>
    <v>31</v>
  </rv>
  <rv s="1">
    <fb>4359150</fb>
    <v>24</v>
  </rv>
  <rv s="5">
    <v>#VALUE!</v>
    <v>en-CA</v>
    <v>38755944-7eb5-b816-af98-acd4bbf59209</v>
    <v>536870912</v>
    <v>1</v>
    <v>149</v>
    <v>17</v>
    <v>Paraguay</v>
    <v>19</v>
    <v>20</v>
    <v>Map</v>
    <v>21</v>
    <v>150</v>
    <v>PY</v>
    <v>1385</v>
    <v>1386</v>
    <v>1387</v>
    <v>1388</v>
    <v>1389</v>
    <v>1390</v>
    <v>1391</v>
    <v>1392</v>
    <v>1393</v>
    <v>PYG</v>
    <v>Paraguay, officially the Republic of Paraguay, is a landlocked country in South America. It is bordered by Argentina to the south and southwest, Brazil to the east and northeast, and Bolivia to the northwest. It has a population of around 6.1 ...</v>
    <v>1394</v>
    <v>1395</v>
    <v>1396</v>
    <v>1397</v>
    <v>1398</v>
    <v>1399</v>
    <v>1400</v>
    <v>1401</v>
    <v>1402</v>
    <v>1403</v>
    <v>1390</v>
    <v>1406</v>
    <v>1407</v>
    <v>1408</v>
    <v>1409</v>
    <v>1410</v>
    <v>1411</v>
    <v>Paraguay</v>
    <v>Paraguayan National Anthem</v>
    <v>1412</v>
    <v>Paraguay</v>
    <v>1413</v>
    <v>1414</v>
    <v>1415</v>
    <v>1416</v>
    <v>1417</v>
    <v>970</v>
    <v>407</v>
    <v>1418</v>
    <v>1419</v>
    <v>1420</v>
    <v>1421</v>
    <v>1439</v>
    <v>1440</v>
    <v>1441</v>
    <v>1442</v>
    <v>1443</v>
    <v>Paraguay</v>
    <v>1444</v>
    <v>mdp/vdpid/185</v>
  </rv>
  <rv s="0">
    <v>536870912</v>
    <v>Israel</v>
    <v>1ffafed3-2b37-b871-c271-aa855d98449a</v>
    <v>en-CA</v>
    <v>Map</v>
  </rv>
  <rv s="1">
    <fb>0.24584103512014799</fb>
    <v>23</v>
  </rv>
  <rv s="1">
    <fb>20770</fb>
    <v>24</v>
  </rv>
  <rv s="1">
    <fb>178000</fb>
    <v>24</v>
  </rv>
  <rv s="1">
    <fb>20.8</fb>
    <v>25</v>
  </rv>
  <rv s="1">
    <fb>972</fb>
    <v>26</v>
  </rv>
  <rv s="0">
    <v>536870912</v>
    <v>Jerusalem</v>
    <v>f723d141-8609-b204-3b1d-30bfcbfb9dcb</v>
    <v>en-CA</v>
    <v>Map</v>
  </rv>
  <rv s="1">
    <fb>65166.256999999998</fb>
    <v>24</v>
  </rv>
  <rv s="1">
    <fb>108.150134048257</fb>
    <v>27</v>
  </rv>
  <rv s="1">
    <fb>8.4159653362219401E-3</fb>
    <v>23</v>
  </rv>
  <rv s="1">
    <fb>6600.8982801222</fb>
    <v>24</v>
  </rv>
  <rv s="1">
    <fb>3.09</fb>
    <v>25</v>
  </rv>
  <rv s="1">
    <fb>7.7264323913235705E-2</fb>
    <v>23</v>
  </rv>
  <rv s="1">
    <fb>97.382124126026198</fb>
    <v>28</v>
  </rv>
  <rv s="1">
    <fb>1.57</fb>
    <v>29</v>
  </rv>
  <rv s="1">
    <fb>395098666121.61603</fb>
    <v>30</v>
  </rv>
  <rv s="1">
    <fb>1.0490112</fb>
    <v>23</v>
  </rv>
  <rv s="1">
    <fb>0.63354690000000002</fb>
    <v>23</v>
  </rv>
  <rv s="2">
    <v>20</v>
    <v>21</v>
    <v>152</v>
    <v>7</v>
    <v>0</v>
    <v>Image of Israel</v>
  </rv>
  <rv s="0">
    <v>805306368</v>
    <v>Isaac Herzog (President)</v>
    <v>6ec2eb61-c901-7fbe-05ae-d176e780a498</v>
    <v>en-CA</v>
    <v>Generic</v>
  </rv>
  <rv s="0">
    <v>805306368</v>
    <v>Benjamin Netanyahu (Prime minister)</v>
    <v>7ce1e366-2545-8063-de37-56de6515eb11</v>
    <v>en-CA</v>
    <v>Generic</v>
  </rv>
  <rv s="0">
    <v>805306368</v>
    <v>Yitzhak Amit (Chief justice)</v>
    <v>a9aa79ed-3ba6-c4d9-960a-095feb7831ab</v>
    <v>en-CA</v>
    <v>Generic</v>
  </rv>
  <rv s="3">
    <v>79</v>
  </rv>
  <rv s="4">
    <v>https://www.bing.com/search?q=israel&amp;form=skydnc</v>
    <v>Learn more on Bing</v>
  </rv>
  <rv s="1">
    <fb>82.802439024390296</fb>
    <v>28</v>
  </rv>
  <rv s="1">
    <fb>237371160000</fb>
    <v>30</v>
  </rv>
  <rv s="1">
    <fb>7.58</fb>
    <v>29</v>
  </rv>
  <rv s="3">
    <v>80</v>
  </rv>
  <rv s="1">
    <fb>0.24369154550000002</fb>
    <v>23</v>
  </rv>
  <rv s="1">
    <fb>4.6249000000000002</fb>
    <v>25</v>
  </rv>
  <rv s="1">
    <fb>9550600</fb>
    <v>24</v>
  </rv>
  <rv s="1">
    <fb>0.23600000000000002</fb>
    <v>23</v>
  </rv>
  <rv s="1">
    <fb>0.27699999999999997</fb>
    <v>23</v>
  </rv>
  <rv s="1">
    <fb>0.442</fb>
    <v>23</v>
  </rv>
  <rv s="1">
    <fb>0.106</fb>
    <v>23</v>
  </rv>
  <rv s="1">
    <fb>0.16399999999999998</fb>
    <v>23</v>
  </rv>
  <rv s="1">
    <fb>0.64041999816894501</fb>
    <v>23</v>
  </rv>
  <rv s="0">
    <v>536870912</v>
    <v>Jerusalem District</v>
    <v>dcd9b1e0-1b32-7e66-c4c1-f534cad85a11</v>
    <v>en-CA</v>
    <v>Map</v>
  </rv>
  <rv s="0">
    <v>536870912</v>
    <v>Tel Aviv District</v>
    <v>d6015b27-4dd3-610b-2fbd-43bf89e90313</v>
    <v>en-CA</v>
    <v>Map</v>
  </rv>
  <rv s="0">
    <v>536870912</v>
    <v>Central District</v>
    <v>b8c7175b-f887-8fa0-637f-e2e7e8ae8040</v>
    <v>en-CA</v>
    <v>Map</v>
  </rv>
  <rv s="0">
    <v>536870912</v>
    <v>Haifa District</v>
    <v>dbc45f9b-a63f-a09b-d54c-697c99324074</v>
    <v>en-CA</v>
    <v>Map</v>
  </rv>
  <rv s="0">
    <v>536870912</v>
    <v>Northern District</v>
    <v>22ac91a9-f743-acdf-4359-b436f384753b</v>
    <v>en-CA</v>
    <v>Map</v>
  </rv>
  <rv s="0">
    <v>536870912</v>
    <v>Southern District</v>
    <v>970325e2-3c4e-8bc8-62a8-400202e79fc2</v>
    <v>en-CA</v>
    <v>Map</v>
  </rv>
  <rv s="3">
    <v>81</v>
  </rv>
  <rv s="1">
    <fb>0.23067846531370401</fb>
    <v>23</v>
  </rv>
  <rv s="3">
    <v>82</v>
  </rv>
  <rv s="1">
    <fb>0.253</fb>
    <v>23</v>
  </rv>
  <rv s="1">
    <fb>3.8610000610351601E-2</fb>
    <v>31</v>
  </rv>
  <rv s="1">
    <fb>8374393</fb>
    <v>24</v>
  </rv>
  <rv s="5">
    <v>#VALUE!</v>
    <v>en-CA</v>
    <v>1ffafed3-2b37-b871-c271-aa855d98449a</v>
    <v>536870912</v>
    <v>1</v>
    <v>155</v>
    <v>17</v>
    <v>Israel</v>
    <v>19</v>
    <v>20</v>
    <v>Map</v>
    <v>21</v>
    <v>156</v>
    <v>IL</v>
    <v>1447</v>
    <v>1448</v>
    <v>1449</v>
    <v>1450</v>
    <v>1451</v>
    <v>1452</v>
    <v>1453</v>
    <v>1454</v>
    <v>1455</v>
    <v>ILS</v>
    <v>This page is subject to the extended confirmed restriction related to the Arab-Israeli conflict. Israel, officially the State of Israel, is a country in West Asia. It is situated in the Southern Levant of the Middle East; and shares borders with ...</v>
    <v>1456</v>
    <v>1457</v>
    <v>1458</v>
    <v>1459</v>
    <v>1460</v>
    <v>1461</v>
    <v>1462</v>
    <v>1463</v>
    <v>1464</v>
    <v>778</v>
    <v>1452</v>
    <v>1468</v>
    <v>1469</v>
    <v>1470</v>
    <v>1471</v>
    <v>778</v>
    <v>1472</v>
    <v>Israel</v>
    <v>Hatikvah</v>
    <v>1473</v>
    <v>ישראל</v>
    <v>1474</v>
    <v>1475</v>
    <v>1476</v>
    <v>1477</v>
    <v>1478</v>
    <v>1479</v>
    <v>1100</v>
    <v>408</v>
    <v>1480</v>
    <v>1481</v>
    <v>1482</v>
    <v>1489</v>
    <v>1490</v>
    <v>1491</v>
    <v>1492</v>
    <v>1493</v>
    <v>Israel</v>
    <v>1494</v>
    <v>mdp/vdpid/117</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3">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157">
    <spb s="0">
      <v xml:space="preserve">data.worldbank.org	</v>
      <v xml:space="preserve">	</v>
      <v xml:space="preserve">http://data.worldbank.org/indicator/FP.CPI.TOTL	</v>
      <v xml:space="preserve">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6</v>
      <v>1</v>
      <v>5</v>
      <v>7</v>
      <v>2</v>
      <v>5</v>
      <v>8</v>
      <v>9</v>
      <v>10</v>
      <v>5</v>
      <v>5</v>
      <v>2</v>
      <v>5</v>
      <v>11</v>
      <v>12</v>
      <v>13</v>
      <v>14</v>
      <v>5</v>
      <v>1</v>
      <v>5</v>
      <v>5</v>
      <v>5</v>
      <v>5</v>
      <v>5</v>
      <v>5</v>
      <v>5</v>
      <v>5</v>
      <v>5</v>
      <v>5</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8">
      <v>3</v>
    </spb>
    <spb s="8">
      <v>4</v>
    </spb>
    <spb s="8">
      <v>5</v>
    </spb>
    <spb s="8">
      <v>6</v>
    </spb>
    <spb s="8">
      <v>7</v>
    </spb>
    <spb s="8">
      <v>8</v>
    </spb>
    <spb s="8">
      <v>9</v>
    </spb>
    <spb s="8">
      <v>10</v>
    </spb>
    <spb s="8">
      <v>11</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Wikipedia	</v>
      <v xml:space="preserve">CC BY-SA 3.0	</v>
      <v xml:space="preserve">https://en.wikipedia.org/wiki/Russia	</v>
      <v xml:space="preserve">https://creativecommons.org/licenses/by-sa/3.0	</v>
    </spb>
    <spb s="0">
      <v xml:space="preserve">Wikipedia	</v>
      <v xml:space="preserve">CC-BY-SA	</v>
      <v xml:space="preserve">http://en.wikipedia.org/wiki/Russia	</v>
      <v xml:space="preserve">http://creativecommons.org/licenses/by-sa/3.0/	</v>
    </spb>
    <spb s="0">
      <v xml:space="preserve">Cia	</v>
      <v xml:space="preserve">	</v>
      <v xml:space="preserve">https://www.cia.gov/library/publications/the-world-factbook/geos/rs.html?Transportation	</v>
      <v xml:space="preserve">	</v>
    </spb>
    <spb s="1">
      <v>0</v>
      <v>32</v>
      <v>33</v>
      <v>33</v>
      <v>3</v>
      <v>33</v>
      <v>33</v>
      <v>33</v>
      <v>34</v>
      <v>33</v>
      <v>33</v>
      <v>34</v>
      <v>33</v>
      <v>33</v>
      <v>35</v>
      <v>6</v>
      <v>32</v>
      <v>35</v>
      <v>7</v>
      <v>33</v>
      <v>35</v>
      <v>8</v>
      <v>9</v>
      <v>10</v>
      <v>35</v>
      <v>35</v>
      <v>33</v>
      <v>35</v>
      <v>11</v>
      <v>12</v>
      <v>13</v>
      <v>14</v>
      <v>35</v>
      <v>32</v>
      <v>35</v>
      <v>35</v>
      <v>35</v>
      <v>35</v>
      <v>35</v>
      <v>35</v>
      <v>35</v>
      <v>35</v>
      <v>35</v>
      <v>35</v>
      <v>15</v>
    </spb>
    <spb s="7">
      <v>2019</v>
      <v>2019</v>
      <v>square km</v>
      <v>per thousand (2018)</v>
      <v>2021</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1">
      <v>0</v>
      <v>38</v>
      <v>39</v>
      <v>39</v>
      <v>3</v>
      <v>39</v>
      <v>39</v>
      <v>39</v>
      <v>40</v>
      <v>39</v>
      <v>39</v>
      <v>40</v>
      <v>39</v>
      <v>39</v>
      <v>41</v>
      <v>6</v>
      <v>38</v>
      <v>41</v>
      <v>7</v>
      <v>39</v>
      <v>41</v>
      <v>8</v>
      <v>9</v>
      <v>10</v>
      <v>41</v>
      <v>41</v>
      <v>39</v>
      <v>41</v>
      <v>11</v>
      <v>12</v>
      <v>13</v>
      <v>14</v>
      <v>41</v>
      <v>38</v>
      <v>41</v>
      <v>41</v>
      <v>41</v>
      <v>41</v>
      <v>41</v>
      <v>41</v>
      <v>41</v>
      <v>41</v>
      <v>41</v>
      <v>41</v>
      <v>15</v>
    </spb>
    <spb s="7">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v>
      <v xml:space="preserve">CC BY-SA 3.0	</v>
      <v xml:space="preserve">https://en.wikipedia.org/wiki/Thailand	</v>
      <v xml:space="preserve">https://creativecommons.org/licenses/by-sa/3.0	</v>
    </spb>
    <spb s="0">
      <v xml:space="preserve">Wikipedia	</v>
      <v xml:space="preserve">CC-BY-SA	</v>
      <v xml:space="preserve">http://en.wikipedia.org/wiki/Thailand	</v>
      <v xml:space="preserve">http://creativecommons.org/licenses/by-sa/3.0/	</v>
    </spb>
    <spb s="0">
      <v xml:space="preserve">Cia	</v>
      <v xml:space="preserve">	</v>
      <v xml:space="preserve">https://www.cia.gov/library/publications/the-world-factbook/geos/th.html?Transportation	</v>
      <v xml:space="preserve">	</v>
    </spb>
    <spb s="1">
      <v>0</v>
      <v>44</v>
      <v>45</v>
      <v>45</v>
      <v>3</v>
      <v>45</v>
      <v>45</v>
      <v>45</v>
      <v>46</v>
      <v>45</v>
      <v>45</v>
      <v>46</v>
      <v>45</v>
      <v>45</v>
      <v>47</v>
      <v>6</v>
      <v>44</v>
      <v>47</v>
      <v>7</v>
      <v>45</v>
      <v>47</v>
      <v>8</v>
      <v>9</v>
      <v>10</v>
      <v>47</v>
      <v>47</v>
      <v>45</v>
      <v>47</v>
      <v>11</v>
      <v>12</v>
      <v>13</v>
      <v>14</v>
      <v>47</v>
      <v>44</v>
      <v>47</v>
      <v>47</v>
      <v>47</v>
      <v>47</v>
      <v>47</v>
      <v>47</v>
      <v>47</v>
      <v>47</v>
      <v>47</v>
      <v>47</v>
      <v>15</v>
    </spb>
    <spb s="7">
      <v>2019</v>
      <v>2019</v>
      <v>square km</v>
      <v>per thousand (2018)</v>
      <v>2021</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9">
      <v>0</v>
      <v>50</v>
      <v>51</v>
      <v>51</v>
      <v>3</v>
      <v>51</v>
      <v>51</v>
      <v>51</v>
      <v>52</v>
      <v>51</v>
      <v>51</v>
      <v>52</v>
      <v>51</v>
      <v>51</v>
      <v>6</v>
      <v>50</v>
      <v>53</v>
      <v>7</v>
      <v>51</v>
      <v>53</v>
      <v>8</v>
      <v>9</v>
      <v>10</v>
      <v>53</v>
      <v>51</v>
      <v>53</v>
      <v>11</v>
      <v>12</v>
      <v>13</v>
      <v>14</v>
      <v>53</v>
      <v>50</v>
      <v>53</v>
      <v>53</v>
      <v>53</v>
      <v>53</v>
      <v>53</v>
      <v>53</v>
      <v>53</v>
      <v>53</v>
      <v>53</v>
      <v>53</v>
      <v>15</v>
    </spb>
    <spb s="7">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Wikipedia	</v>
      <v xml:space="preserve">CC BY-SA 3.0	</v>
      <v xml:space="preserve">https://en.wikipedia.org/wiki/South_Korea	</v>
      <v xml:space="preserve">https://creativecommons.org/licenses/by-sa/3.0	</v>
    </spb>
    <spb s="0">
      <v xml:space="preserve">Wikipedia	</v>
      <v xml:space="preserve">CC-BY-SA	</v>
      <v xml:space="preserve">http://en.wikipedia.org/wiki/South_Korea	</v>
      <v xml:space="preserve">http://creativecommons.org/licenses/by-sa/3.0/	</v>
    </spb>
    <spb s="0">
      <v xml:space="preserve">Cia	</v>
      <v xml:space="preserve">	</v>
      <v xml:space="preserve">https://www.cia.gov/library/publications/the-world-factbook/geos/ks.html?Transportation	</v>
      <v xml:space="preserve">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1">
      <v>0</v>
      <v>56</v>
      <v>57</v>
      <v>57</v>
      <v>3</v>
      <v>57</v>
      <v>57</v>
      <v>57</v>
      <v>58</v>
      <v>57</v>
      <v>57</v>
      <v>58</v>
      <v>57</v>
      <v>57</v>
      <v>59</v>
      <v>6</v>
      <v>60</v>
      <v>59</v>
      <v>7</v>
      <v>57</v>
      <v>59</v>
      <v>8</v>
      <v>9</v>
      <v>10</v>
      <v>59</v>
      <v>59</v>
      <v>57</v>
      <v>59</v>
      <v>11</v>
      <v>12</v>
      <v>13</v>
      <v>14</v>
      <v>59</v>
      <v>60</v>
      <v>59</v>
      <v>59</v>
      <v>59</v>
      <v>59</v>
      <v>59</v>
      <v>59</v>
      <v>59</v>
      <v>59</v>
      <v>59</v>
      <v>59</v>
      <v>15</v>
    </spb>
    <spb s="7">
      <v>2019</v>
      <v>2017</v>
      <v>square km</v>
      <v>per thousand (2018)</v>
      <v>2021</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1">
      <v>0</v>
      <v>63</v>
      <v>64</v>
      <v>64</v>
      <v>3</v>
      <v>64</v>
      <v>64</v>
      <v>64</v>
      <v>65</v>
      <v>64</v>
      <v>64</v>
      <v>65</v>
      <v>64</v>
      <v>64</v>
      <v>66</v>
      <v>6</v>
      <v>63</v>
      <v>66</v>
      <v>7</v>
      <v>64</v>
      <v>66</v>
      <v>8</v>
      <v>9</v>
      <v>10</v>
      <v>66</v>
      <v>66</v>
      <v>64</v>
      <v>66</v>
      <v>11</v>
      <v>12</v>
      <v>13</v>
      <v>14</v>
      <v>66</v>
      <v>63</v>
      <v>66</v>
      <v>66</v>
      <v>66</v>
      <v>66</v>
      <v>66</v>
      <v>66</v>
      <v>66</v>
      <v>66</v>
      <v>66</v>
      <v>66</v>
      <v>15</v>
    </spb>
    <spb s="7">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1">
      <v>0</v>
      <v>69</v>
      <v>70</v>
      <v>70</v>
      <v>3</v>
      <v>70</v>
      <v>70</v>
      <v>70</v>
      <v>71</v>
      <v>70</v>
      <v>70</v>
      <v>71</v>
      <v>70</v>
      <v>70</v>
      <v>72</v>
      <v>6</v>
      <v>69</v>
      <v>72</v>
      <v>7</v>
      <v>70</v>
      <v>72</v>
      <v>8</v>
      <v>9</v>
      <v>10</v>
      <v>72</v>
      <v>72</v>
      <v>70</v>
      <v>72</v>
      <v>11</v>
      <v>12</v>
      <v>13</v>
      <v>14</v>
      <v>72</v>
      <v>69</v>
      <v>72</v>
      <v>72</v>
      <v>72</v>
      <v>72</v>
      <v>72</v>
      <v>72</v>
      <v>72</v>
      <v>72</v>
      <v>72</v>
      <v>72</v>
      <v>15</v>
    </spb>
    <spb s="7">
      <v>2019</v>
      <v>2019</v>
      <v>square km</v>
      <v>per thousand (2018)</v>
      <v>2022</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Wikipedia	</v>
      <v xml:space="preserve">CC BY-SA 3.0	</v>
      <v xml:space="preserve">https://en.wikipedia.org/wiki/China	</v>
      <v xml:space="preserve">https://creativecommons.org/licenses/by-sa/3.0	</v>
    </spb>
    <spb s="0">
      <v xml:space="preserve">Wikipedia	</v>
      <v xml:space="preserve">CC-BY-SA	</v>
      <v xml:space="preserve">http://en.wikipedia.org/wiki/China	</v>
      <v xml:space="preserve">http://creativecommons.org/licenses/by-sa/3.0/	</v>
    </spb>
    <spb s="0">
      <v xml:space="preserve">Cia	</v>
      <v xml:space="preserve">	</v>
      <v xml:space="preserve">https://www.cia.gov/library/publications/the-world-factbook/geos/ch.html?Transportation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10">
      <v>0</v>
      <v>75</v>
      <v>76</v>
      <v>76</v>
      <v>3</v>
      <v>76</v>
      <v>76</v>
      <v>76</v>
      <v>77</v>
      <v>76</v>
      <v>76</v>
      <v>77</v>
      <v>76</v>
      <v>76</v>
      <v>78</v>
      <v>6</v>
      <v>79</v>
      <v>78</v>
      <v>76</v>
      <v>78</v>
      <v>8</v>
      <v>9</v>
      <v>10</v>
      <v>78</v>
      <v>78</v>
      <v>76</v>
      <v>78</v>
      <v>11</v>
      <v>12</v>
      <v>13</v>
      <v>14</v>
      <v>78</v>
      <v>79</v>
      <v>78</v>
      <v>78</v>
      <v>78</v>
      <v>78</v>
      <v>78</v>
      <v>78</v>
      <v>78</v>
      <v>78</v>
      <v>78</v>
      <v>78</v>
      <v>15</v>
    </spb>
    <spb s="7">
      <v>2019</v>
      <v>2022</v>
      <v>square km</v>
      <v>per thousand (2018)</v>
      <v>2022</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v>
      <v xml:space="preserve">CC BY-SA 3.0	</v>
      <v xml:space="preserve">https://en.wikipedia.org/wiki/United_Arab_Emirates	</v>
      <v xml:space="preserve">https://creativecommons.org/licenses/by-sa/3.0	</v>
    </spb>
    <spb s="0">
      <v xml:space="preserve">Wikipedia	</v>
      <v xml:space="preserve">CC-BY-SA	</v>
      <v xml:space="preserve">http://en.wikipedia.org/wiki/United_Arab_Emirates	</v>
      <v xml:space="preserve">http://creativecommons.org/licenses/by-sa/3.0/	</v>
    </spb>
    <spb s="0">
      <v xml:space="preserve">Cia	</v>
      <v xml:space="preserve">	</v>
      <v xml:space="preserve">https://www.cia.gov/library/publications/the-world-factbook/geos/ae.html?Transportation	</v>
      <v xml:space="preserve">	</v>
    </spb>
    <spb s="11">
      <v>0</v>
      <v>82</v>
      <v>83</v>
      <v>83</v>
      <v>3</v>
      <v>83</v>
      <v>83</v>
      <v>83</v>
      <v>84</v>
      <v>83</v>
      <v>83</v>
      <v>83</v>
      <v>83</v>
      <v>85</v>
      <v>6</v>
      <v>82</v>
      <v>85</v>
      <v>7</v>
      <v>83</v>
      <v>85</v>
      <v>8</v>
      <v>9</v>
      <v>10</v>
      <v>85</v>
      <v>85</v>
      <v>83</v>
      <v>85</v>
      <v>11</v>
      <v>12</v>
      <v>13</v>
      <v>14</v>
      <v>85</v>
      <v>82</v>
      <v>85</v>
      <v>85</v>
      <v>85</v>
      <v>85</v>
      <v>85</v>
      <v>85</v>
      <v>85</v>
      <v>85</v>
      <v>85</v>
      <v>85</v>
      <v>15</v>
    </spb>
    <spb s="2">
      <v>1</v>
      <v>Name</v>
      <v>LearnMoreOnLink</v>
    </spb>
    <spb s="7">
      <v>2019</v>
      <v>2019</v>
      <v>square km</v>
      <v>per thousand (2018)</v>
      <v>2022</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v>
      <v xml:space="preserve">CC BY-SA 3.0	</v>
      <v xml:space="preserve">https://en.wikipedia.org/wiki/India	</v>
      <v xml:space="preserve">https://creativecommons.org/licenses/by-sa/3.0	</v>
    </spb>
    <spb s="0">
      <v xml:space="preserve">Wikipedia	</v>
      <v xml:space="preserve">CC-BY-SA	</v>
      <v xml:space="preserve">http://en.wikipedia.org/wiki/India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
      <v>0</v>
      <v>89</v>
      <v>90</v>
      <v>90</v>
      <v>3</v>
      <v>90</v>
      <v>90</v>
      <v>90</v>
      <v>91</v>
      <v>90</v>
      <v>90</v>
      <v>91</v>
      <v>90</v>
      <v>90</v>
      <v>92</v>
      <v>6</v>
      <v>93</v>
      <v>92</v>
      <v>7</v>
      <v>90</v>
      <v>92</v>
      <v>8</v>
      <v>9</v>
      <v>10</v>
      <v>92</v>
      <v>92</v>
      <v>90</v>
      <v>92</v>
      <v>11</v>
      <v>12</v>
      <v>13</v>
      <v>14</v>
      <v>92</v>
      <v>93</v>
      <v>92</v>
      <v>92</v>
      <v>92</v>
      <v>92</v>
      <v>92</v>
      <v>92</v>
      <v>92</v>
      <v>92</v>
      <v>92</v>
      <v>92</v>
      <v>15</v>
    </spb>
    <spb s="7">
      <v>2019</v>
      <v>2017</v>
      <v>square km</v>
      <v>per thousand (2018)</v>
      <v>2021</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Wikipedia	</v>
      <v xml:space="preserve">CC BY-SA 3.0	</v>
      <v xml:space="preserve">https://en.wikipedia.org/wiki/South_Africa	</v>
      <v xml:space="preserve">https://creativecommons.org/licenses/by-sa/3.0	</v>
    </spb>
    <spb s="0">
      <v xml:space="preserve">Wikipedia	</v>
      <v xml:space="preserve">CC-BY-SA	</v>
      <v xml:space="preserve">http://en.wikipedia.org/wiki/South_Africa	</v>
      <v xml:space="preserve">http://creativecommons.org/licenses/by-sa/3.0/	</v>
    </spb>
    <spb s="0">
      <v xml:space="preserve">Cia	</v>
      <v xml:space="preserve">	</v>
      <v xml:space="preserve">https://www.cia.gov/library/publications/the-world-factbook/geos/sf.html?Transportation	</v>
      <v xml:space="preserve">	</v>
    </spb>
    <spb s="11">
      <v>0</v>
      <v>96</v>
      <v>97</v>
      <v>97</v>
      <v>3</v>
      <v>97</v>
      <v>97</v>
      <v>97</v>
      <v>98</v>
      <v>97</v>
      <v>97</v>
      <v>97</v>
      <v>97</v>
      <v>99</v>
      <v>6</v>
      <v>96</v>
      <v>99</v>
      <v>7</v>
      <v>97</v>
      <v>99</v>
      <v>8</v>
      <v>9</v>
      <v>10</v>
      <v>99</v>
      <v>99</v>
      <v>97</v>
      <v>99</v>
      <v>11</v>
      <v>12</v>
      <v>13</v>
      <v>14</v>
      <v>99</v>
      <v>96</v>
      <v>99</v>
      <v>99</v>
      <v>99</v>
      <v>99</v>
      <v>99</v>
      <v>99</v>
      <v>99</v>
      <v>99</v>
      <v>99</v>
      <v>99</v>
      <v>15</v>
    </spb>
    <spb s="7">
      <v>2019</v>
      <v>2019</v>
      <v>square km</v>
      <v>per thousand (2018)</v>
      <v>2021</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v>
      <v xml:space="preserve">CC BY-SA 3.0	</v>
      <v xml:space="preserve">https://en.wikipedia.org/wiki/Mexico	</v>
      <v xml:space="preserve">https://creativecommons.org/licenses/by-sa/3.0	</v>
    </spb>
    <spb s="0">
      <v xml:space="preserve">Wikipedia	</v>
      <v xml:space="preserve">CC-BY-SA	</v>
      <v xml:space="preserve">http://en.wikipedia.org/wiki/Mexico	</v>
      <v xml:space="preserve">http://creativecommons.org/licenses/by-sa/3.0/	</v>
    </spb>
    <spb s="0">
      <v xml:space="preserve">Cia	</v>
      <v xml:space="preserve">	</v>
      <v xml:space="preserve">https://www.cia.gov/library/publications/the-world-factbook/geos/mx.html?Transportation	</v>
      <v xml:space="preserve">	</v>
    </spb>
    <spb s="1">
      <v>0</v>
      <v>102</v>
      <v>103</v>
      <v>103</v>
      <v>3</v>
      <v>103</v>
      <v>103</v>
      <v>103</v>
      <v>104</v>
      <v>103</v>
      <v>103</v>
      <v>104</v>
      <v>103</v>
      <v>103</v>
      <v>105</v>
      <v>6</v>
      <v>102</v>
      <v>105</v>
      <v>7</v>
      <v>103</v>
      <v>105</v>
      <v>8</v>
      <v>9</v>
      <v>10</v>
      <v>105</v>
      <v>105</v>
      <v>103</v>
      <v>105</v>
      <v>11</v>
      <v>12</v>
      <v>13</v>
      <v>14</v>
      <v>105</v>
      <v>102</v>
      <v>105</v>
      <v>105</v>
      <v>105</v>
      <v>105</v>
      <v>105</v>
      <v>105</v>
      <v>105</v>
      <v>105</v>
      <v>105</v>
      <v>105</v>
      <v>15</v>
    </spb>
    <spb s="7">
      <v>2019</v>
      <v>2019</v>
      <v>square km</v>
      <v>per thousand (2018)</v>
      <v>2021</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Cia	travel.state.gov	</v>
      <v xml:space="preserve">CC-BY-SA			</v>
      <v xml:space="preserve">http://en.wikipedia.org/wiki/Democratic_Republic_of_the_Congo	https://www.cia.gov/library/publications/the-world-factbook/geos/cg.html?Transportation	https://travel.state.gov/content/travel/en/international-travel/International-Travel-Country-Information-Pages/DemocraticRepublicoftheCongoDRC.html	</v>
      <v xml:space="preserve">http://creativecommons.org/licenses/by-sa/3.0/			</v>
    </spb>
    <spb s="0">
      <v xml:space="preserve">Wikipedia	</v>
      <v xml:space="preserve">CC BY-SA 3.0	</v>
      <v xml:space="preserve">https://en.wikipedia.org/wiki/Democratic_Republic_of_the_Congo	</v>
      <v xml:space="preserve">https://creativecommons.org/licenses/by-sa/3.0	</v>
    </spb>
    <spb s="0">
      <v xml:space="preserve">Wikipedia	</v>
      <v xml:space="preserve">CC-BY-SA	</v>
      <v xml:space="preserve">http://en.wikipedia.org/wiki/Democratic_Republic_of_the_Congo	</v>
      <v xml:space="preserve">http://creativecommons.org/licenses/by-sa/3.0/	</v>
    </spb>
    <spb s="0">
      <v xml:space="preserve">Cia	</v>
      <v xml:space="preserve">	</v>
      <v xml:space="preserve">https://www.cia.gov/library/publications/the-world-factbook/geos/cg.html?Transportation	</v>
      <v xml:space="preserve">	</v>
    </spb>
    <spb s="12">
      <v>0</v>
      <v>108</v>
      <v>109</v>
      <v>109</v>
      <v>3</v>
      <v>109</v>
      <v>109</v>
      <v>109</v>
      <v>110</v>
      <v>109</v>
      <v>109</v>
      <v>110</v>
      <v>109</v>
      <v>109</v>
      <v>111</v>
      <v>6</v>
      <v>108</v>
      <v>111</v>
      <v>7</v>
      <v>109</v>
      <v>111</v>
      <v>8</v>
      <v>9</v>
      <v>10</v>
      <v>111</v>
      <v>111</v>
      <v>109</v>
      <v>111</v>
      <v>11</v>
      <v>12</v>
      <v>13</v>
      <v>14</v>
      <v>111</v>
      <v>111</v>
      <v>111</v>
      <v>111</v>
      <v>111</v>
      <v>111</v>
      <v>111</v>
      <v>111</v>
      <v>111</v>
      <v>111</v>
      <v>111</v>
      <v>15</v>
    </spb>
    <spb s="2">
      <v>2</v>
      <v>Name</v>
      <v>LearnMoreOnLink</v>
    </spb>
    <spb s="13">
      <v>2016</v>
      <v>2019</v>
      <v>square km</v>
      <v>per thousand (2018)</v>
      <v>2021</v>
      <v>2016</v>
      <v>2018</v>
      <v>per liter (2016)</v>
      <v>2019</v>
      <v>years (2018)</v>
      <v>1989</v>
      <v>per thousand (2018)</v>
      <v>2019</v>
      <v>2017</v>
      <v>2016</v>
      <v>2019</v>
      <v>2016</v>
      <v>2016</v>
      <v>kilotons per year (2016)</v>
      <v>deaths per 100,000 (2017)</v>
      <v>kWh (2014)</v>
      <v>2014</v>
      <v>2012</v>
      <v>2012</v>
      <v>2012</v>
      <v>2012</v>
      <v>2012</v>
      <v>2015</v>
      <v>2012</v>
      <v>2012</v>
      <v>2015</v>
      <v>2016</v>
      <v>2019</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11">
      <v>0</v>
      <v>115</v>
      <v>116</v>
      <v>116</v>
      <v>3</v>
      <v>116</v>
      <v>116</v>
      <v>116</v>
      <v>117</v>
      <v>116</v>
      <v>116</v>
      <v>116</v>
      <v>116</v>
      <v>118</v>
      <v>6</v>
      <v>115</v>
      <v>118</v>
      <v>7</v>
      <v>116</v>
      <v>118</v>
      <v>8</v>
      <v>9</v>
      <v>10</v>
      <v>118</v>
      <v>118</v>
      <v>116</v>
      <v>118</v>
      <v>11</v>
      <v>12</v>
      <v>13</v>
      <v>14</v>
      <v>118</v>
      <v>115</v>
      <v>118</v>
      <v>118</v>
      <v>118</v>
      <v>118</v>
      <v>118</v>
      <v>118</v>
      <v>118</v>
      <v>118</v>
      <v>118</v>
      <v>118</v>
      <v>15</v>
    </spb>
    <spb s="7">
      <v>2019</v>
      <v>2019</v>
      <v>square km</v>
      <v>per thousand (2018)</v>
      <v>2022</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v>
      <v xml:space="preserve">CC BY-SA 3.0	</v>
      <v xml:space="preserve">https://en.wikipedia.org/wiki/Algeria	</v>
      <v xml:space="preserve">https://creativecommons.org/licenses/by-sa/3.0	</v>
    </spb>
    <spb s="0">
      <v xml:space="preserve">Wikipedia	</v>
      <v xml:space="preserve">CC-BY-SA	</v>
      <v xml:space="preserve">http://en.wikipedia.org/wiki/Algeria	</v>
      <v xml:space="preserve">http://creativecommons.org/licenses/by-sa/3.0/	</v>
    </spb>
    <spb s="0">
      <v xml:space="preserve">Cia	</v>
      <v xml:space="preserve">	</v>
      <v xml:space="preserve">https://www.cia.gov/library/publications/the-world-factbook/geos/ag.html?Transportation	</v>
      <v xml:space="preserve">	</v>
    </spb>
    <spb s="1">
      <v>0</v>
      <v>121</v>
      <v>122</v>
      <v>122</v>
      <v>3</v>
      <v>122</v>
      <v>122</v>
      <v>122</v>
      <v>123</v>
      <v>122</v>
      <v>122</v>
      <v>123</v>
      <v>122</v>
      <v>122</v>
      <v>124</v>
      <v>6</v>
      <v>121</v>
      <v>124</v>
      <v>7</v>
      <v>122</v>
      <v>124</v>
      <v>8</v>
      <v>9</v>
      <v>10</v>
      <v>124</v>
      <v>124</v>
      <v>122</v>
      <v>124</v>
      <v>11</v>
      <v>12</v>
      <v>13</v>
      <v>14</v>
      <v>124</v>
      <v>121</v>
      <v>124</v>
      <v>124</v>
      <v>124</v>
      <v>124</v>
      <v>124</v>
      <v>124</v>
      <v>124</v>
      <v>124</v>
      <v>124</v>
      <v>124</v>
      <v>15</v>
    </spb>
    <spb s="7">
      <v>2019</v>
      <v>2019</v>
      <v>square km</v>
      <v>per thousand (2018)</v>
      <v>2022</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Wikipedia	</v>
      <v xml:space="preserve">CC BY-SA 3.0	</v>
      <v xml:space="preserve">https://en.wikipedia.org/wiki/Poland	</v>
      <v xml:space="preserve">https://creativecommons.org/licenses/by-sa/3.0	</v>
    </spb>
    <spb s="0">
      <v xml:space="preserve">Wikipedia	</v>
      <v xml:space="preserve">CC-BY-SA	</v>
      <v xml:space="preserve">http://en.wikipedia.org/wiki/Poland	</v>
      <v xml:space="preserve">http://creativecommons.org/licenses/by-sa/3.0/	</v>
    </spb>
    <spb s="0">
      <v xml:space="preserve">Cia	</v>
      <v xml:space="preserve">	</v>
      <v xml:space="preserve">https://www.cia.gov/library/publications/the-world-factbook/geos/pl.html?Transportation	</v>
      <v xml:space="preserve">	</v>
    </spb>
    <spb s="1">
      <v>0</v>
      <v>127</v>
      <v>128</v>
      <v>128</v>
      <v>3</v>
      <v>128</v>
      <v>128</v>
      <v>128</v>
      <v>129</v>
      <v>128</v>
      <v>128</v>
      <v>129</v>
      <v>128</v>
      <v>128</v>
      <v>130</v>
      <v>6</v>
      <v>127</v>
      <v>130</v>
      <v>7</v>
      <v>128</v>
      <v>130</v>
      <v>8</v>
      <v>9</v>
      <v>10</v>
      <v>130</v>
      <v>130</v>
      <v>128</v>
      <v>130</v>
      <v>11</v>
      <v>12</v>
      <v>13</v>
      <v>14</v>
      <v>130</v>
      <v>127</v>
      <v>130</v>
      <v>130</v>
      <v>130</v>
      <v>130</v>
      <v>130</v>
      <v>130</v>
      <v>130</v>
      <v>130</v>
      <v>130</v>
      <v>130</v>
      <v>15</v>
    </spb>
    <spb s="7">
      <v>2019</v>
      <v>2019</v>
      <v>square km</v>
      <v>per thousand (2018)</v>
      <v>2022</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v>
      <v xml:space="preserve">CC BY-SA 3.0	</v>
      <v xml:space="preserve">https://en.wikipedia.org/wiki/Slovakia	</v>
      <v xml:space="preserve">https://creativecommons.org/licenses/by-sa/3.0	</v>
    </spb>
    <spb s="0">
      <v xml:space="preserve">Wikipedia	</v>
      <v xml:space="preserve">CC-BY-SA	</v>
      <v xml:space="preserve">http://en.wikipedia.org/wiki/Slovakia	</v>
      <v xml:space="preserve">http://creativecommons.org/licenses/by-sa/3.0/	</v>
    </spb>
    <spb s="0">
      <v xml:space="preserve">Cia	</v>
      <v xml:space="preserve">	</v>
      <v xml:space="preserve">https://www.cia.gov/library/publications/the-world-factbook/geos/lo.html?Transportation	</v>
      <v xml:space="preserve">	</v>
    </spb>
    <spb s="1">
      <v>0</v>
      <v>133</v>
      <v>134</v>
      <v>134</v>
      <v>3</v>
      <v>134</v>
      <v>134</v>
      <v>134</v>
      <v>135</v>
      <v>134</v>
      <v>134</v>
      <v>135</v>
      <v>134</v>
      <v>134</v>
      <v>136</v>
      <v>6</v>
      <v>133</v>
      <v>136</v>
      <v>7</v>
      <v>134</v>
      <v>136</v>
      <v>8</v>
      <v>9</v>
      <v>10</v>
      <v>136</v>
      <v>136</v>
      <v>134</v>
      <v>136</v>
      <v>11</v>
      <v>12</v>
      <v>13</v>
      <v>14</v>
      <v>136</v>
      <v>133</v>
      <v>136</v>
      <v>136</v>
      <v>136</v>
      <v>136</v>
      <v>136</v>
      <v>136</v>
      <v>136</v>
      <v>136</v>
      <v>136</v>
      <v>136</v>
      <v>15</v>
    </spb>
    <spb s="7">
      <v>2019</v>
      <v>2019</v>
      <v>square km</v>
      <v>per thousand (2018)</v>
      <v>2022</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v>
      <v xml:space="preserve">CC BY-SA 3.0	</v>
      <v xml:space="preserve">https://en.wikipedia.org/wiki/Philippines	</v>
      <v xml:space="preserve">https://creativecommons.org/licenses/by-sa/3.0	</v>
    </spb>
    <spb s="0">
      <v xml:space="preserve">Wikipedia	</v>
      <v xml:space="preserve">CC-BY-SA	</v>
      <v xml:space="preserve">http://en.wikipedia.org/wiki/Philippines	</v>
      <v xml:space="preserve">http://creativecommons.org/licenses/by-sa/3.0/	</v>
    </spb>
    <spb s="0">
      <v xml:space="preserve">Cia	</v>
      <v xml:space="preserve">	</v>
      <v xml:space="preserve">https://www.cia.gov/library/publications/the-world-factbook/geos/rp.html?Transportation	</v>
      <v xml:space="preserve">	</v>
    </spb>
    <spb s="1">
      <v>0</v>
      <v>139</v>
      <v>140</v>
      <v>140</v>
      <v>3</v>
      <v>140</v>
      <v>140</v>
      <v>140</v>
      <v>141</v>
      <v>140</v>
      <v>140</v>
      <v>141</v>
      <v>140</v>
      <v>140</v>
      <v>142</v>
      <v>6</v>
      <v>139</v>
      <v>142</v>
      <v>7</v>
      <v>140</v>
      <v>142</v>
      <v>8</v>
      <v>9</v>
      <v>10</v>
      <v>142</v>
      <v>142</v>
      <v>140</v>
      <v>142</v>
      <v>11</v>
      <v>12</v>
      <v>13</v>
      <v>14</v>
      <v>142</v>
      <v>139</v>
      <v>142</v>
      <v>142</v>
      <v>142</v>
      <v>142</v>
      <v>142</v>
      <v>142</v>
      <v>142</v>
      <v>142</v>
      <v>142</v>
      <v>142</v>
      <v>15</v>
    </spb>
    <spb s="7">
      <v>2019</v>
      <v>2019</v>
      <v>square km</v>
      <v>per thousand (2018)</v>
      <v>2022</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Cia	travel.state.gov	</v>
      <v xml:space="preserve">CC-BY-SA			</v>
      <v xml:space="preserve">http://en.wikipedia.org/wiki/Paraguay	https://www.cia.gov/library/publications/the-world-factbook/geos/pa.html?Transportation	https://travel.state.gov/content/travel/en/international-travel/International-Travel-Country-Information-Pages/Paraguay.html	</v>
      <v xml:space="preserve">http://creativecommons.org/licenses/by-sa/3.0/			</v>
    </spb>
    <spb s="0">
      <v xml:space="preserve">Wikipedia	</v>
      <v xml:space="preserve">CC BY-SA 3.0	</v>
      <v xml:space="preserve">https://en.wikipedia.org/wiki/Paraguay	</v>
      <v xml:space="preserve">https://creativecommons.org/licenses/by-sa/3.0	</v>
    </spb>
    <spb s="0">
      <v xml:space="preserve">Wikipedia	</v>
      <v xml:space="preserve">CC-BY-SA	</v>
      <v xml:space="preserve">http://en.wikipedia.org/wiki/Paraguay	</v>
      <v xml:space="preserve">http://creativecommons.org/licenses/by-sa/3.0/	</v>
    </spb>
    <spb s="0">
      <v xml:space="preserve">Cia	</v>
      <v xml:space="preserve">	</v>
      <v xml:space="preserve">https://www.cia.gov/library/publications/the-world-factbook/geos/pa.html?Transportation	</v>
      <v xml:space="preserve">	</v>
    </spb>
    <spb s="1">
      <v>0</v>
      <v>145</v>
      <v>146</v>
      <v>146</v>
      <v>3</v>
      <v>146</v>
      <v>146</v>
      <v>146</v>
      <v>147</v>
      <v>146</v>
      <v>146</v>
      <v>147</v>
      <v>146</v>
      <v>146</v>
      <v>148</v>
      <v>6</v>
      <v>145</v>
      <v>148</v>
      <v>7</v>
      <v>146</v>
      <v>148</v>
      <v>8</v>
      <v>9</v>
      <v>10</v>
      <v>148</v>
      <v>148</v>
      <v>146</v>
      <v>148</v>
      <v>11</v>
      <v>12</v>
      <v>13</v>
      <v>14</v>
      <v>148</v>
      <v>145</v>
      <v>148</v>
      <v>148</v>
      <v>148</v>
      <v>148</v>
      <v>148</v>
      <v>148</v>
      <v>148</v>
      <v>148</v>
      <v>148</v>
      <v>148</v>
      <v>15</v>
    </spb>
    <spb s="7">
      <v>2019</v>
      <v>2019</v>
      <v>square km</v>
      <v>per thousand (2018)</v>
      <v>2022</v>
      <v>2019</v>
      <v>2018</v>
      <v>per liter (2016)</v>
      <v>2019</v>
      <v>years (2018)</v>
      <v>2018</v>
      <v>per thousand (2018)</v>
      <v>2019</v>
      <v>2017</v>
      <v>2016</v>
      <v>2019</v>
      <v>2016</v>
      <v>2018</v>
      <v>kilotons per year (2016)</v>
      <v>deaths per 100,000 (2017)</v>
      <v>kWh (2014)</v>
      <v>2014</v>
      <v>1999</v>
      <v>2018</v>
      <v>2018</v>
      <v>2018</v>
      <v>2018</v>
      <v>2018</v>
      <v>2015</v>
      <v>2018</v>
      <v>2018</v>
      <v>2012</v>
      <v>2010</v>
      <v>2019</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Wikipedia	</v>
      <v xml:space="preserve">CC BY-SA 3.0	</v>
      <v xml:space="preserve">https://en.wikipedia.org/wiki/Israel	</v>
      <v xml:space="preserve">https://creativecommons.org/licenses/by-sa/3.0	</v>
    </spb>
    <spb s="0">
      <v xml:space="preserve">Wikipedia	</v>
      <v xml:space="preserve">CC-BY-SA	</v>
      <v xml:space="preserve">http://en.wikipedia.org/wiki/Israel	</v>
      <v xml:space="preserve">http://creativecommons.org/licenses/by-sa/3.0/	</v>
    </spb>
    <spb s="0">
      <v xml:space="preserve">Cia	</v>
      <v xml:space="preserve">	</v>
      <v xml:space="preserve">https://www.cia.gov/library/publications/the-world-factbook/geos/is.html?Transportation	</v>
      <v xml:space="preserve">	</v>
    </spb>
    <spb s="1">
      <v>0</v>
      <v>151</v>
      <v>152</v>
      <v>152</v>
      <v>3</v>
      <v>152</v>
      <v>152</v>
      <v>152</v>
      <v>153</v>
      <v>152</v>
      <v>152</v>
      <v>153</v>
      <v>152</v>
      <v>152</v>
      <v>154</v>
      <v>6</v>
      <v>151</v>
      <v>154</v>
      <v>7</v>
      <v>152</v>
      <v>154</v>
      <v>8</v>
      <v>9</v>
      <v>10</v>
      <v>154</v>
      <v>154</v>
      <v>152</v>
      <v>154</v>
      <v>11</v>
      <v>12</v>
      <v>13</v>
      <v>14</v>
      <v>154</v>
      <v>151</v>
      <v>154</v>
      <v>154</v>
      <v>154</v>
      <v>154</v>
      <v>154</v>
      <v>154</v>
      <v>154</v>
      <v>154</v>
      <v>154</v>
      <v>154</v>
      <v>15</v>
    </spb>
    <spb s="7">
      <v>2019</v>
      <v>2019</v>
      <v>square km</v>
      <v>per thousand (2018)</v>
      <v>2022</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Data>
</supportingPropertyBags>
</file>

<file path=xl/richData/rdsupportingpropertybagstructure.xml><?xml version="1.0" encoding="utf-8"?>
<spbStructures xmlns="http://schemas.microsoft.com/office/spreadsheetml/2017/richdata2" count="14">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NumberFormat" t="s"/>
  </richProperties>
  <richStyles>
    <rSty>
      <rpv i="0">1</rpv>
    </rSty>
    <rSty>
      <rpv i="1">1</rpv>
    </rSty>
    <rSty dxfid="3">
      <rpv i="2">0.0%</rpv>
    </rSty>
    <rSty dxfid="0">
      <rpv i="2">#,##0</rpv>
    </rSty>
    <rSty dxfid="2">
      <rpv i="2">0.00</rpv>
    </rSty>
    <rSty dxfid="5">
      <rpv i="2">0</rpv>
    </rSty>
    <rSty dxfid="4">
      <rpv i="2">#,##0.00</rpv>
    </rSty>
    <rSty dxfid="1">
      <rpv i="2">0.0</rpv>
    </rSty>
    <rSty dxfid="1">
      <rpv i="2">_([$$-en-US]* #,##0.00_);_([$$-en-US]* (#,##0.00);_([$$-en-US]* "-"??_);_(@_)</rpv>
    </rSty>
    <rSty dxfid="1">
      <rpv i="2">_([$$-en-US]* #,##0_);_([$$-en-US]* (#,##0);_([$$-en-US]* "-"_);_(@_)</rpv>
    </rSty>
    <rSty dxfid="3"/>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AE6A9-8D49-4276-B8B5-721D55059CF1}">
  <dimension ref="A1:C7"/>
  <sheetViews>
    <sheetView topLeftCell="A2" zoomScale="145" zoomScaleNormal="145" workbookViewId="0">
      <selection activeCell="B37" sqref="B36:B37"/>
    </sheetView>
  </sheetViews>
  <sheetFormatPr defaultRowHeight="15.75"/>
  <cols>
    <col min="1" max="1" width="14.125" bestFit="1" customWidth="1"/>
    <col min="2" max="2" width="20.25" bestFit="1" customWidth="1"/>
  </cols>
  <sheetData>
    <row r="1" spans="1:3">
      <c r="A1" t="s">
        <v>10113</v>
      </c>
    </row>
    <row r="3" spans="1:3">
      <c r="A3" s="3" t="s">
        <v>10073</v>
      </c>
      <c r="B3" t="s">
        <v>10114</v>
      </c>
      <c r="C3" t="s">
        <v>10115</v>
      </c>
    </row>
    <row r="4" spans="1:3">
      <c r="A4" s="4" t="s">
        <v>18</v>
      </c>
      <c r="B4" s="18">
        <v>1638</v>
      </c>
      <c r="C4" s="19">
        <f>1638/5000</f>
        <v>0.3276</v>
      </c>
    </row>
    <row r="5" spans="1:3">
      <c r="A5" s="4" t="s">
        <v>1684</v>
      </c>
      <c r="B5" s="18">
        <v>1764</v>
      </c>
      <c r="C5" s="19">
        <f>1764/5000</f>
        <v>0.3528</v>
      </c>
    </row>
    <row r="6" spans="1:3">
      <c r="A6" s="4" t="s">
        <v>3449</v>
      </c>
      <c r="B6" s="18">
        <v>1598</v>
      </c>
      <c r="C6" s="19">
        <f>1598/5000</f>
        <v>0.3196</v>
      </c>
    </row>
    <row r="7" spans="1:3">
      <c r="A7" s="4" t="s">
        <v>10075</v>
      </c>
      <c r="B7" s="18">
        <v>5000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EC2F1-6125-4E06-9182-7417206C61C8}">
  <dimension ref="A1:L36"/>
  <sheetViews>
    <sheetView workbookViewId="0">
      <selection activeCell="K31" sqref="K31"/>
    </sheetView>
  </sheetViews>
  <sheetFormatPr defaultRowHeight="15.75"/>
  <cols>
    <col min="1" max="1" width="29" bestFit="1" customWidth="1"/>
    <col min="2" max="2" width="15.25" bestFit="1" customWidth="1"/>
    <col min="3" max="3" width="9.5" bestFit="1" customWidth="1"/>
    <col min="4" max="4" width="14.25" bestFit="1" customWidth="1"/>
    <col min="5" max="5" width="6.875" bestFit="1" customWidth="1"/>
    <col min="6" max="6" width="11" bestFit="1" customWidth="1"/>
    <col min="7" max="8" width="20.25" bestFit="1" customWidth="1"/>
    <col min="9" max="9" width="29" style="23" bestFit="1" customWidth="1"/>
    <col min="10" max="10" width="15.25" style="23" bestFit="1" customWidth="1"/>
    <col min="11" max="11" width="14.5" style="23" customWidth="1"/>
    <col min="12" max="12" width="14.25" bestFit="1" customWidth="1"/>
    <col min="13" max="14" width="11" bestFit="1" customWidth="1"/>
    <col min="15" max="15" width="7" bestFit="1" customWidth="1"/>
    <col min="16" max="16" width="29" bestFit="1" customWidth="1"/>
    <col min="17" max="18" width="9.5" bestFit="1" customWidth="1"/>
    <col min="19" max="19" width="14.25" bestFit="1" customWidth="1"/>
    <col min="20" max="20" width="11" bestFit="1" customWidth="1"/>
    <col min="21" max="21" width="19.375" bestFit="1" customWidth="1"/>
    <col min="22" max="22" width="12.375" bestFit="1" customWidth="1"/>
    <col min="23" max="23" width="14.5" bestFit="1" customWidth="1"/>
    <col min="24" max="24" width="11.25" bestFit="1" customWidth="1"/>
    <col min="25" max="25" width="15.25" bestFit="1" customWidth="1"/>
    <col min="26" max="26" width="15.375" bestFit="1" customWidth="1"/>
    <col min="27" max="27" width="6.875" bestFit="1" customWidth="1"/>
    <col min="28" max="28" width="8.5" bestFit="1" customWidth="1"/>
    <col min="29" max="29" width="6.625" bestFit="1" customWidth="1"/>
    <col min="30" max="30" width="9.25" bestFit="1" customWidth="1"/>
    <col min="31" max="31" width="5.5" bestFit="1" customWidth="1"/>
    <col min="32" max="32" width="7.125" bestFit="1" customWidth="1"/>
    <col min="33" max="33" width="5.625" bestFit="1" customWidth="1"/>
    <col min="34" max="34" width="5.25" bestFit="1" customWidth="1"/>
    <col min="35" max="35" width="8.625" bestFit="1" customWidth="1"/>
    <col min="36" max="36" width="5.125" bestFit="1" customWidth="1"/>
    <col min="37" max="37" width="7" bestFit="1" customWidth="1"/>
    <col min="38" max="38" width="10" bestFit="1" customWidth="1"/>
    <col min="39" max="39" width="6.875" bestFit="1" customWidth="1"/>
    <col min="40" max="40" width="6.125" bestFit="1" customWidth="1"/>
    <col min="41" max="41" width="8" bestFit="1" customWidth="1"/>
    <col min="42" max="43" width="11.5" bestFit="1" customWidth="1"/>
    <col min="44" max="44" width="8.625" bestFit="1" customWidth="1"/>
    <col min="45" max="45" width="8.25" bestFit="1" customWidth="1"/>
    <col min="46" max="46" width="19.375" bestFit="1" customWidth="1"/>
    <col min="47" max="47" width="12.375" bestFit="1" customWidth="1"/>
    <col min="48" max="48" width="14.5" bestFit="1" customWidth="1"/>
    <col min="49" max="49" width="16" bestFit="1" customWidth="1"/>
    <col min="50" max="50" width="8.5" bestFit="1" customWidth="1"/>
    <col min="51" max="51" width="5.5" bestFit="1" customWidth="1"/>
    <col min="52" max="52" width="7.125" bestFit="1" customWidth="1"/>
    <col min="53" max="53" width="5.625" bestFit="1" customWidth="1"/>
    <col min="54" max="54" width="5.25" bestFit="1" customWidth="1"/>
    <col min="55" max="55" width="8.625" bestFit="1" customWidth="1"/>
    <col min="56" max="56" width="5.125" bestFit="1" customWidth="1"/>
    <col min="57" max="57" width="5.375" bestFit="1" customWidth="1"/>
    <col min="58" max="58" width="7" bestFit="1" customWidth="1"/>
    <col min="59" max="59" width="10" bestFit="1" customWidth="1"/>
    <col min="60" max="60" width="8.875" bestFit="1" customWidth="1"/>
    <col min="61" max="61" width="10.25" bestFit="1" customWidth="1"/>
    <col min="62" max="62" width="6.125" bestFit="1" customWidth="1"/>
    <col min="63" max="64" width="11.5" bestFit="1" customWidth="1"/>
    <col min="65" max="65" width="8.25" bestFit="1" customWidth="1"/>
    <col min="66" max="66" width="19.375" bestFit="1" customWidth="1"/>
    <col min="67" max="67" width="12.375" bestFit="1" customWidth="1"/>
    <col min="68" max="68" width="19.25" bestFit="1" customWidth="1"/>
    <col min="69" max="69" width="8.625" bestFit="1" customWidth="1"/>
    <col min="70" max="70" width="11.75" bestFit="1" customWidth="1"/>
    <col min="71" max="71" width="11" bestFit="1" customWidth="1"/>
  </cols>
  <sheetData>
    <row r="1" spans="1:12">
      <c r="A1" t="s">
        <v>10116</v>
      </c>
    </row>
    <row r="3" spans="1:12">
      <c r="H3" s="20" t="s">
        <v>5048</v>
      </c>
      <c r="I3" s="24" t="s">
        <v>18</v>
      </c>
      <c r="J3" s="24" t="s">
        <v>1684</v>
      </c>
      <c r="K3" s="24" t="s">
        <v>3449</v>
      </c>
      <c r="L3" s="20" t="s">
        <v>10075</v>
      </c>
    </row>
    <row r="4" spans="1:12">
      <c r="A4" s="3" t="s">
        <v>10114</v>
      </c>
      <c r="B4" s="3" t="s">
        <v>10117</v>
      </c>
      <c r="H4" s="21" t="s">
        <v>10098</v>
      </c>
      <c r="I4" s="24">
        <v>1</v>
      </c>
      <c r="J4" s="24">
        <v>1</v>
      </c>
      <c r="K4" s="24">
        <v>0</v>
      </c>
      <c r="L4" s="22">
        <v>2</v>
      </c>
    </row>
    <row r="5" spans="1:12">
      <c r="A5" s="3" t="s">
        <v>10073</v>
      </c>
      <c r="B5" t="s">
        <v>18</v>
      </c>
      <c r="C5" t="s">
        <v>1684</v>
      </c>
      <c r="D5" t="s">
        <v>3449</v>
      </c>
      <c r="E5" t="s">
        <v>10074</v>
      </c>
      <c r="F5" t="s">
        <v>10075</v>
      </c>
      <c r="H5" s="21" t="s">
        <v>10095</v>
      </c>
      <c r="I5" s="24">
        <v>98</v>
      </c>
      <c r="J5" s="24">
        <v>109</v>
      </c>
      <c r="K5" s="24">
        <v>89</v>
      </c>
      <c r="L5" s="22">
        <v>296</v>
      </c>
    </row>
    <row r="6" spans="1:12">
      <c r="A6" s="4" t="s">
        <v>10097</v>
      </c>
      <c r="B6" s="18">
        <v>1</v>
      </c>
      <c r="C6" s="18">
        <v>1</v>
      </c>
      <c r="D6" s="18">
        <v>1</v>
      </c>
      <c r="E6" s="18"/>
      <c r="F6" s="18">
        <v>3</v>
      </c>
      <c r="H6" s="21" t="s">
        <v>10103</v>
      </c>
      <c r="I6" s="24">
        <v>0</v>
      </c>
      <c r="J6" s="24">
        <v>1</v>
      </c>
      <c r="K6" s="24">
        <v>0</v>
      </c>
      <c r="L6" s="22">
        <v>1</v>
      </c>
    </row>
    <row r="7" spans="1:12">
      <c r="A7" s="4" t="s">
        <v>10104</v>
      </c>
      <c r="B7" s="18">
        <v>1</v>
      </c>
      <c r="C7" s="18">
        <v>1</v>
      </c>
      <c r="D7" s="18"/>
      <c r="E7" s="18"/>
      <c r="F7" s="18">
        <v>2</v>
      </c>
      <c r="H7" s="21" t="s">
        <v>10109</v>
      </c>
      <c r="I7" s="24">
        <v>0</v>
      </c>
      <c r="J7" s="24">
        <v>1</v>
      </c>
      <c r="K7" s="24">
        <v>0</v>
      </c>
      <c r="L7" s="22">
        <v>1</v>
      </c>
    </row>
    <row r="8" spans="1:12">
      <c r="A8" s="4" t="s">
        <v>10099</v>
      </c>
      <c r="B8" s="18">
        <v>1</v>
      </c>
      <c r="C8" s="18">
        <v>1</v>
      </c>
      <c r="D8" s="18"/>
      <c r="E8" s="18"/>
      <c r="F8" s="18">
        <v>2</v>
      </c>
      <c r="H8" s="21" t="s">
        <v>10092</v>
      </c>
      <c r="I8" s="24">
        <v>100</v>
      </c>
      <c r="J8" s="24">
        <v>91</v>
      </c>
      <c r="K8" s="24">
        <v>90</v>
      </c>
      <c r="L8" s="22">
        <v>281</v>
      </c>
    </row>
    <row r="9" spans="1:12">
      <c r="A9" s="4" t="s">
        <v>10098</v>
      </c>
      <c r="B9" s="18">
        <v>1</v>
      </c>
      <c r="C9" s="18">
        <v>1</v>
      </c>
      <c r="D9" s="18"/>
      <c r="E9" s="18"/>
      <c r="F9" s="18">
        <v>2</v>
      </c>
      <c r="H9" s="21" t="s">
        <v>10096</v>
      </c>
      <c r="I9" s="24">
        <v>87</v>
      </c>
      <c r="J9" s="24">
        <v>82</v>
      </c>
      <c r="K9" s="24">
        <v>92</v>
      </c>
      <c r="L9" s="22">
        <v>261</v>
      </c>
    </row>
    <row r="10" spans="1:12">
      <c r="A10" s="4" t="s">
        <v>10095</v>
      </c>
      <c r="B10" s="18">
        <v>98</v>
      </c>
      <c r="C10" s="18">
        <v>109</v>
      </c>
      <c r="D10" s="18">
        <v>89</v>
      </c>
      <c r="E10" s="18"/>
      <c r="F10" s="18">
        <v>296</v>
      </c>
      <c r="H10" s="21" t="s">
        <v>10081</v>
      </c>
      <c r="I10" s="24">
        <v>114</v>
      </c>
      <c r="J10" s="24">
        <v>118</v>
      </c>
      <c r="K10" s="24">
        <v>96</v>
      </c>
      <c r="L10" s="22">
        <v>328</v>
      </c>
    </row>
    <row r="11" spans="1:12">
      <c r="A11" s="4" t="s">
        <v>10103</v>
      </c>
      <c r="B11" s="18"/>
      <c r="C11" s="18">
        <v>1</v>
      </c>
      <c r="D11" s="18"/>
      <c r="E11" s="18"/>
      <c r="F11" s="18">
        <v>1</v>
      </c>
      <c r="H11" s="21" t="s">
        <v>10100</v>
      </c>
      <c r="I11" s="24">
        <v>1</v>
      </c>
      <c r="J11" s="24"/>
      <c r="K11" s="24">
        <v>0</v>
      </c>
      <c r="L11" s="22">
        <v>1</v>
      </c>
    </row>
    <row r="12" spans="1:12">
      <c r="A12" s="4" t="s">
        <v>10109</v>
      </c>
      <c r="B12" s="18"/>
      <c r="C12" s="18">
        <v>1</v>
      </c>
      <c r="D12" s="18"/>
      <c r="E12" s="18"/>
      <c r="F12" s="18">
        <v>1</v>
      </c>
      <c r="H12" s="21" t="s">
        <v>10082</v>
      </c>
      <c r="I12" s="24">
        <v>109</v>
      </c>
      <c r="J12" s="24">
        <v>84</v>
      </c>
      <c r="K12" s="24">
        <v>99</v>
      </c>
      <c r="L12" s="22">
        <v>292</v>
      </c>
    </row>
    <row r="13" spans="1:12">
      <c r="A13" s="4" t="s">
        <v>10092</v>
      </c>
      <c r="B13" s="18">
        <v>100</v>
      </c>
      <c r="C13" s="18">
        <v>91</v>
      </c>
      <c r="D13" s="18">
        <v>90</v>
      </c>
      <c r="E13" s="18"/>
      <c r="F13" s="18">
        <v>281</v>
      </c>
      <c r="H13" s="21" t="s">
        <v>10091</v>
      </c>
      <c r="I13" s="24">
        <v>96</v>
      </c>
      <c r="J13" s="24">
        <v>115</v>
      </c>
      <c r="K13" s="24">
        <v>104</v>
      </c>
      <c r="L13" s="22">
        <v>315</v>
      </c>
    </row>
    <row r="14" spans="1:12">
      <c r="A14" s="4" t="s">
        <v>10096</v>
      </c>
      <c r="B14" s="18">
        <v>87</v>
      </c>
      <c r="C14" s="18">
        <v>82</v>
      </c>
      <c r="D14" s="18">
        <v>92</v>
      </c>
      <c r="E14" s="18"/>
      <c r="F14" s="18">
        <v>261</v>
      </c>
      <c r="H14" s="21" t="s">
        <v>10107</v>
      </c>
      <c r="I14" s="24">
        <v>0</v>
      </c>
      <c r="J14" s="24"/>
      <c r="K14" s="24">
        <v>1</v>
      </c>
      <c r="L14" s="22">
        <v>1</v>
      </c>
    </row>
    <row r="15" spans="1:12">
      <c r="A15" s="4" t="s">
        <v>10081</v>
      </c>
      <c r="B15" s="18">
        <v>114</v>
      </c>
      <c r="C15" s="18">
        <v>118</v>
      </c>
      <c r="D15" s="18">
        <v>96</v>
      </c>
      <c r="E15" s="18"/>
      <c r="F15" s="18">
        <v>328</v>
      </c>
      <c r="H15" s="21" t="s">
        <v>10102</v>
      </c>
      <c r="I15" s="24">
        <v>1</v>
      </c>
      <c r="J15" s="24"/>
      <c r="K15" s="24">
        <v>0</v>
      </c>
      <c r="L15" s="22">
        <v>1</v>
      </c>
    </row>
    <row r="16" spans="1:12">
      <c r="A16" s="4" t="s">
        <v>10100</v>
      </c>
      <c r="B16" s="18">
        <v>1</v>
      </c>
      <c r="C16" s="18"/>
      <c r="D16" s="18"/>
      <c r="E16" s="18"/>
      <c r="F16" s="18">
        <v>1</v>
      </c>
      <c r="H16" s="21" t="s">
        <v>10089</v>
      </c>
      <c r="I16" s="24">
        <v>105</v>
      </c>
      <c r="J16" s="24">
        <v>111</v>
      </c>
      <c r="K16" s="24">
        <v>105</v>
      </c>
      <c r="L16" s="22">
        <v>321</v>
      </c>
    </row>
    <row r="17" spans="1:12">
      <c r="A17" s="4" t="s">
        <v>9987</v>
      </c>
      <c r="B17" s="18">
        <v>97</v>
      </c>
      <c r="C17" s="18">
        <v>95</v>
      </c>
      <c r="D17" s="18">
        <v>83</v>
      </c>
      <c r="E17" s="18"/>
      <c r="F17" s="18">
        <v>275</v>
      </c>
      <c r="H17" s="21" t="s">
        <v>10106</v>
      </c>
      <c r="I17" s="24">
        <v>0</v>
      </c>
      <c r="J17" s="24"/>
      <c r="K17" s="24">
        <v>1</v>
      </c>
      <c r="L17" s="22">
        <v>1</v>
      </c>
    </row>
    <row r="18" spans="1:12">
      <c r="A18" s="4" t="s">
        <v>10082</v>
      </c>
      <c r="B18" s="18">
        <v>109</v>
      </c>
      <c r="C18" s="18">
        <v>84</v>
      </c>
      <c r="D18" s="18">
        <v>99</v>
      </c>
      <c r="E18" s="18"/>
      <c r="F18" s="18">
        <v>292</v>
      </c>
      <c r="H18" s="21" t="s">
        <v>10112</v>
      </c>
      <c r="I18" s="24">
        <v>0</v>
      </c>
      <c r="J18" s="24"/>
      <c r="K18" s="24">
        <v>1</v>
      </c>
      <c r="L18" s="22">
        <v>1</v>
      </c>
    </row>
    <row r="19" spans="1:12">
      <c r="A19" s="4" t="s">
        <v>10091</v>
      </c>
      <c r="B19" s="18">
        <v>96</v>
      </c>
      <c r="C19" s="18">
        <v>115</v>
      </c>
      <c r="D19" s="18">
        <v>104</v>
      </c>
      <c r="E19" s="18"/>
      <c r="F19" s="18">
        <v>315</v>
      </c>
      <c r="H19" s="21" t="s">
        <v>10108</v>
      </c>
      <c r="I19" s="24">
        <v>0</v>
      </c>
      <c r="J19" s="24">
        <v>1</v>
      </c>
      <c r="K19" s="24">
        <v>0</v>
      </c>
      <c r="L19" s="22">
        <v>1</v>
      </c>
    </row>
    <row r="20" spans="1:12">
      <c r="A20" s="4" t="s">
        <v>10107</v>
      </c>
      <c r="B20" s="18"/>
      <c r="C20" s="18"/>
      <c r="D20" s="18">
        <v>1</v>
      </c>
      <c r="E20" s="18"/>
      <c r="F20" s="18">
        <v>1</v>
      </c>
      <c r="H20" s="21" t="s">
        <v>10090</v>
      </c>
      <c r="I20" s="24">
        <v>96</v>
      </c>
      <c r="J20" s="24">
        <v>97</v>
      </c>
      <c r="K20" s="24">
        <v>88</v>
      </c>
      <c r="L20" s="22">
        <v>281</v>
      </c>
    </row>
    <row r="21" spans="1:12">
      <c r="A21" s="4" t="s">
        <v>10102</v>
      </c>
      <c r="B21" s="18">
        <v>1</v>
      </c>
      <c r="C21" s="18"/>
      <c r="D21" s="18"/>
      <c r="E21" s="18"/>
      <c r="F21" s="18">
        <v>1</v>
      </c>
      <c r="H21" s="21" t="s">
        <v>10105</v>
      </c>
      <c r="I21" s="24">
        <v>0</v>
      </c>
      <c r="J21" s="24">
        <v>1</v>
      </c>
      <c r="K21" s="24">
        <v>0</v>
      </c>
      <c r="L21" s="22">
        <v>1</v>
      </c>
    </row>
    <row r="22" spans="1:12">
      <c r="A22" s="4" t="s">
        <v>10089</v>
      </c>
      <c r="B22" s="18">
        <v>105</v>
      </c>
      <c r="C22" s="18">
        <v>111</v>
      </c>
      <c r="D22" s="18">
        <v>105</v>
      </c>
      <c r="E22" s="18"/>
      <c r="F22" s="18">
        <v>321</v>
      </c>
      <c r="H22" s="21" t="s">
        <v>10084</v>
      </c>
      <c r="I22" s="24">
        <v>102</v>
      </c>
      <c r="J22" s="24">
        <v>110</v>
      </c>
      <c r="K22" s="24">
        <v>105</v>
      </c>
      <c r="L22" s="22">
        <v>317</v>
      </c>
    </row>
    <row r="23" spans="1:12">
      <c r="A23" s="4" t="s">
        <v>9990</v>
      </c>
      <c r="B23" s="18">
        <v>55</v>
      </c>
      <c r="C23" s="18">
        <v>73</v>
      </c>
      <c r="D23" s="18">
        <v>58</v>
      </c>
      <c r="E23" s="18"/>
      <c r="F23" s="18">
        <v>186</v>
      </c>
      <c r="H23" s="21" t="s">
        <v>10094</v>
      </c>
      <c r="I23" s="24">
        <v>97</v>
      </c>
      <c r="J23" s="24">
        <v>100</v>
      </c>
      <c r="K23" s="24">
        <v>102</v>
      </c>
      <c r="L23" s="22">
        <v>299</v>
      </c>
    </row>
    <row r="24" spans="1:12">
      <c r="A24" s="4" t="s">
        <v>10106</v>
      </c>
      <c r="B24" s="18"/>
      <c r="C24" s="18"/>
      <c r="D24" s="18">
        <v>1</v>
      </c>
      <c r="E24" s="18"/>
      <c r="F24" s="18">
        <v>1</v>
      </c>
      <c r="H24" s="21" t="s">
        <v>10101</v>
      </c>
      <c r="I24" s="24">
        <v>0</v>
      </c>
      <c r="J24" s="24">
        <v>1</v>
      </c>
      <c r="K24" s="24">
        <v>0</v>
      </c>
      <c r="L24" s="22">
        <v>1</v>
      </c>
    </row>
    <row r="25" spans="1:12">
      <c r="A25" s="4" t="s">
        <v>10112</v>
      </c>
      <c r="B25" s="18"/>
      <c r="C25" s="18"/>
      <c r="D25" s="18">
        <v>1</v>
      </c>
      <c r="E25" s="18"/>
      <c r="F25" s="18">
        <v>1</v>
      </c>
      <c r="H25" s="21" t="s">
        <v>10079</v>
      </c>
      <c r="I25" s="24">
        <v>96</v>
      </c>
      <c r="J25" s="24">
        <v>122</v>
      </c>
      <c r="K25" s="24">
        <v>96</v>
      </c>
      <c r="L25" s="22">
        <v>314</v>
      </c>
    </row>
    <row r="26" spans="1:12">
      <c r="A26" s="4" t="s">
        <v>10108</v>
      </c>
      <c r="B26" s="18"/>
      <c r="C26" s="18">
        <v>1</v>
      </c>
      <c r="D26" s="18"/>
      <c r="E26" s="18"/>
      <c r="F26" s="18">
        <v>1</v>
      </c>
      <c r="H26" s="21" t="s">
        <v>10088</v>
      </c>
      <c r="I26" s="24">
        <v>95</v>
      </c>
      <c r="J26" s="24">
        <v>109</v>
      </c>
      <c r="K26" s="24">
        <v>92</v>
      </c>
      <c r="L26" s="22">
        <v>296</v>
      </c>
    </row>
    <row r="27" spans="1:12">
      <c r="A27" s="4" t="s">
        <v>10090</v>
      </c>
      <c r="B27" s="18">
        <v>96</v>
      </c>
      <c r="C27" s="18">
        <v>97</v>
      </c>
      <c r="D27" s="18">
        <v>88</v>
      </c>
      <c r="E27" s="18"/>
      <c r="F27" s="18">
        <v>281</v>
      </c>
      <c r="H27" s="21" t="s">
        <v>10086</v>
      </c>
      <c r="I27" s="24">
        <v>285</v>
      </c>
      <c r="J27" s="24">
        <v>339</v>
      </c>
      <c r="K27" s="24">
        <v>295</v>
      </c>
      <c r="L27" s="22">
        <v>919</v>
      </c>
    </row>
    <row r="28" spans="1:12">
      <c r="A28" s="4" t="s">
        <v>10105</v>
      </c>
      <c r="B28" s="18"/>
      <c r="C28" s="18">
        <v>1</v>
      </c>
      <c r="D28" s="18"/>
      <c r="E28" s="18"/>
      <c r="F28" s="18">
        <v>1</v>
      </c>
    </row>
    <row r="29" spans="1:12">
      <c r="A29" s="4" t="s">
        <v>10084</v>
      </c>
      <c r="B29" s="18">
        <v>102</v>
      </c>
      <c r="C29" s="18">
        <v>110</v>
      </c>
      <c r="D29" s="18">
        <v>105</v>
      </c>
      <c r="E29" s="18"/>
      <c r="F29" s="18">
        <v>317</v>
      </c>
    </row>
    <row r="30" spans="1:12">
      <c r="A30" s="4" t="s">
        <v>10094</v>
      </c>
      <c r="B30" s="18">
        <v>97</v>
      </c>
      <c r="C30" s="18">
        <v>100</v>
      </c>
      <c r="D30" s="18">
        <v>102</v>
      </c>
      <c r="E30" s="18"/>
      <c r="F30" s="18">
        <v>299</v>
      </c>
    </row>
    <row r="31" spans="1:12">
      <c r="A31" s="4" t="s">
        <v>10101</v>
      </c>
      <c r="B31" s="18"/>
      <c r="C31" s="18">
        <v>1</v>
      </c>
      <c r="D31" s="18"/>
      <c r="E31" s="18"/>
      <c r="F31" s="18">
        <v>1</v>
      </c>
    </row>
    <row r="32" spans="1:12">
      <c r="A32" s="4" t="s">
        <v>10079</v>
      </c>
      <c r="B32" s="18">
        <v>96</v>
      </c>
      <c r="C32" s="18">
        <v>122</v>
      </c>
      <c r="D32" s="18">
        <v>96</v>
      </c>
      <c r="E32" s="18"/>
      <c r="F32" s="18">
        <v>314</v>
      </c>
    </row>
    <row r="33" spans="1:6">
      <c r="A33" s="4" t="s">
        <v>10088</v>
      </c>
      <c r="B33" s="18">
        <v>95</v>
      </c>
      <c r="C33" s="18">
        <v>109</v>
      </c>
      <c r="D33" s="18">
        <v>92</v>
      </c>
      <c r="E33" s="18"/>
      <c r="F33" s="18">
        <v>296</v>
      </c>
    </row>
    <row r="34" spans="1:6">
      <c r="A34" s="4" t="s">
        <v>10086</v>
      </c>
      <c r="B34" s="18">
        <v>285</v>
      </c>
      <c r="C34" s="18">
        <v>339</v>
      </c>
      <c r="D34" s="18">
        <v>295</v>
      </c>
      <c r="E34" s="18"/>
      <c r="F34" s="18">
        <v>919</v>
      </c>
    </row>
    <row r="35" spans="1:6">
      <c r="A35" s="4" t="s">
        <v>10074</v>
      </c>
      <c r="B35" s="18"/>
      <c r="C35" s="18"/>
      <c r="D35" s="18"/>
      <c r="E35" s="18"/>
      <c r="F35" s="18"/>
    </row>
    <row r="36" spans="1:6">
      <c r="A36" s="4" t="s">
        <v>10075</v>
      </c>
      <c r="B36" s="18">
        <v>1638</v>
      </c>
      <c r="C36" s="18">
        <v>1764</v>
      </c>
      <c r="D36" s="18">
        <v>1598</v>
      </c>
      <c r="E36" s="18"/>
      <c r="F36" s="18">
        <v>5000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A2A65-FE48-4DD5-8FC5-A677FB6DF804}">
  <dimension ref="A1:C8"/>
  <sheetViews>
    <sheetView workbookViewId="0">
      <selection activeCell="F32" sqref="F32:F34"/>
    </sheetView>
  </sheetViews>
  <sheetFormatPr defaultRowHeight="15.75"/>
  <cols>
    <col min="1" max="1" width="12.375" bestFit="1" customWidth="1"/>
    <col min="2" max="2" width="23.75" bestFit="1" customWidth="1"/>
  </cols>
  <sheetData>
    <row r="1" spans="1:3" ht="26.25">
      <c r="A1" s="25" t="s">
        <v>10119</v>
      </c>
    </row>
    <row r="2" spans="1:3">
      <c r="A2" s="3" t="s">
        <v>10073</v>
      </c>
      <c r="B2" t="s">
        <v>10120</v>
      </c>
      <c r="C2" t="s">
        <v>10115</v>
      </c>
    </row>
    <row r="3" spans="1:3">
      <c r="A3" s="4" t="s">
        <v>25</v>
      </c>
      <c r="B3" s="18">
        <v>1004</v>
      </c>
      <c r="C3" s="26">
        <f>1004/5000</f>
        <v>0.20080000000000001</v>
      </c>
    </row>
    <row r="4" spans="1:3">
      <c r="A4" s="4" t="s">
        <v>29</v>
      </c>
      <c r="B4" s="18">
        <v>1002</v>
      </c>
      <c r="C4" s="26">
        <f>1002/5000</f>
        <v>0.20039999999999999</v>
      </c>
    </row>
    <row r="5" spans="1:3">
      <c r="A5" s="4" t="s">
        <v>20</v>
      </c>
      <c r="B5" s="18">
        <v>987</v>
      </c>
      <c r="C5" s="26">
        <f>987/5000</f>
        <v>0.19739999999999999</v>
      </c>
    </row>
    <row r="6" spans="1:3">
      <c r="A6" s="4" t="s">
        <v>39</v>
      </c>
      <c r="B6" s="18">
        <v>978</v>
      </c>
      <c r="C6" s="26">
        <f>978/5000</f>
        <v>0.1956</v>
      </c>
    </row>
    <row r="7" spans="1:3">
      <c r="A7" s="4" t="s">
        <v>37</v>
      </c>
      <c r="B7" s="18">
        <v>1029</v>
      </c>
      <c r="C7" s="26">
        <f>1029/5000</f>
        <v>0.20580000000000001</v>
      </c>
    </row>
    <row r="8" spans="1:3">
      <c r="A8" s="4" t="s">
        <v>10075</v>
      </c>
      <c r="B8" s="18">
        <v>5000</v>
      </c>
      <c r="C8" s="19"/>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7B4C1-E38A-41EA-B2C1-CDBD699C01DF}">
  <dimension ref="A1:J9"/>
  <sheetViews>
    <sheetView workbookViewId="0">
      <selection activeCell="O35" sqref="O35"/>
    </sheetView>
  </sheetViews>
  <sheetFormatPr defaultRowHeight="15.75"/>
  <cols>
    <col min="1" max="1" width="23.75" bestFit="1" customWidth="1"/>
    <col min="2" max="2" width="15.25" bestFit="1" customWidth="1"/>
    <col min="3" max="3" width="5.125" bestFit="1" customWidth="1"/>
    <col min="4" max="4" width="9.125" bestFit="1" customWidth="1"/>
    <col min="5" max="5" width="5.875" bestFit="1" customWidth="1"/>
    <col min="6" max="6" width="5.125" bestFit="1" customWidth="1"/>
    <col min="7" max="7" width="11" bestFit="1" customWidth="1"/>
    <col min="8" max="8" width="6.875" bestFit="1" customWidth="1"/>
    <col min="9" max="9" width="10.75" style="15" bestFit="1" customWidth="1"/>
    <col min="10" max="10" width="12" style="15" bestFit="1" customWidth="1"/>
    <col min="11" max="14" width="10.875" bestFit="1" customWidth="1"/>
    <col min="15" max="15" width="14.125" bestFit="1" customWidth="1"/>
    <col min="16" max="17" width="7.625" bestFit="1" customWidth="1"/>
    <col min="18" max="18" width="14.375" bestFit="1" customWidth="1"/>
    <col min="19" max="19" width="20.25" bestFit="1" customWidth="1"/>
    <col min="20" max="20" width="10.75" bestFit="1" customWidth="1"/>
    <col min="21" max="24" width="6.875" bestFit="1" customWidth="1"/>
    <col min="25" max="25" width="10" bestFit="1" customWidth="1"/>
    <col min="26" max="26" width="11" bestFit="1" customWidth="1"/>
  </cols>
  <sheetData>
    <row r="1" spans="1:10">
      <c r="A1" t="s">
        <v>10121</v>
      </c>
    </row>
    <row r="2" spans="1:10">
      <c r="I2" s="15" t="s">
        <v>10123</v>
      </c>
      <c r="J2" s="15" t="s">
        <v>10124</v>
      </c>
    </row>
    <row r="3" spans="1:10">
      <c r="A3" s="3" t="s">
        <v>10120</v>
      </c>
      <c r="B3" s="3" t="s">
        <v>10126</v>
      </c>
      <c r="I3" s="15" t="s">
        <v>25</v>
      </c>
      <c r="J3" s="15">
        <f>AVERAGEIFS('2025-03-17'!Q2:Q5001,'2025-03-17'!P2:P5001,"ChargePoint")</f>
        <v>150.29083665338646</v>
      </c>
    </row>
    <row r="4" spans="1:10">
      <c r="A4" s="3" t="s">
        <v>10125</v>
      </c>
      <c r="B4" t="s">
        <v>25</v>
      </c>
      <c r="C4" t="s">
        <v>29</v>
      </c>
      <c r="D4" t="s">
        <v>20</v>
      </c>
      <c r="E4" t="s">
        <v>39</v>
      </c>
      <c r="F4" t="s">
        <v>37</v>
      </c>
      <c r="G4" t="s">
        <v>10075</v>
      </c>
      <c r="I4" s="15" t="s">
        <v>10122</v>
      </c>
      <c r="J4" s="15">
        <f>AVERAGEIFS('2025-03-17'!Q3:Q5002,'2025-03-17'!P3:P5002,"Evgo")</f>
        <v>143.32534930139721</v>
      </c>
    </row>
    <row r="5" spans="1:10">
      <c r="A5" s="4">
        <v>22</v>
      </c>
      <c r="B5" s="18">
        <v>236</v>
      </c>
      <c r="C5" s="18">
        <v>246</v>
      </c>
      <c r="D5" s="18">
        <v>232</v>
      </c>
      <c r="E5" s="18">
        <v>237</v>
      </c>
      <c r="F5" s="18">
        <v>254</v>
      </c>
      <c r="G5" s="18">
        <v>1205</v>
      </c>
      <c r="I5" s="15" t="s">
        <v>20</v>
      </c>
      <c r="J5" s="15">
        <f>AVERAGEIFS('2025-03-17'!Q4:Q5003,'2025-03-17'!P4:P5003,"Greenlots")</f>
        <v>144.83164300202839</v>
      </c>
    </row>
    <row r="6" spans="1:10">
      <c r="A6" s="4">
        <v>50</v>
      </c>
      <c r="B6" s="18">
        <v>239</v>
      </c>
      <c r="C6" s="18">
        <v>248</v>
      </c>
      <c r="D6" s="18">
        <v>254</v>
      </c>
      <c r="E6" s="18">
        <v>251</v>
      </c>
      <c r="F6" s="18">
        <v>264</v>
      </c>
      <c r="G6" s="18">
        <v>1256</v>
      </c>
      <c r="I6" s="15" t="s">
        <v>39</v>
      </c>
      <c r="J6" s="15">
        <f>AVERAGEIFS('2025-03-17'!Q5:Q5004,'2025-03-17'!P5:P5004,"Ionity")</f>
        <v>141.37423312883436</v>
      </c>
    </row>
    <row r="7" spans="1:10">
      <c r="A7" s="4">
        <v>150</v>
      </c>
      <c r="B7" s="18">
        <v>257</v>
      </c>
      <c r="C7" s="18">
        <v>260</v>
      </c>
      <c r="D7" s="18">
        <v>250</v>
      </c>
      <c r="E7" s="18">
        <v>255</v>
      </c>
      <c r="F7" s="18">
        <v>261</v>
      </c>
      <c r="G7" s="18">
        <v>1283</v>
      </c>
      <c r="I7" s="15" t="s">
        <v>37</v>
      </c>
      <c r="J7" s="15">
        <f>AVERAGEIFS('2025-03-17'!Q6:Q5005,'2025-03-17'!P6:P5005,"Tesla")</f>
        <v>141.33916423712341</v>
      </c>
    </row>
    <row r="8" spans="1:10">
      <c r="A8" s="4">
        <v>350</v>
      </c>
      <c r="B8" s="18">
        <v>272</v>
      </c>
      <c r="C8" s="18">
        <v>248</v>
      </c>
      <c r="D8" s="18">
        <v>251</v>
      </c>
      <c r="E8" s="18">
        <v>235</v>
      </c>
      <c r="F8" s="18">
        <v>250</v>
      </c>
      <c r="G8" s="18">
        <v>1256</v>
      </c>
    </row>
    <row r="9" spans="1:10">
      <c r="A9" s="4" t="s">
        <v>10075</v>
      </c>
      <c r="B9" s="18">
        <v>1004</v>
      </c>
      <c r="C9" s="18">
        <v>1002</v>
      </c>
      <c r="D9" s="18">
        <v>987</v>
      </c>
      <c r="E9" s="18">
        <v>978</v>
      </c>
      <c r="F9" s="18">
        <v>1029</v>
      </c>
      <c r="G9" s="18">
        <v>5000</v>
      </c>
    </row>
  </sheetData>
  <sortState xmlns:xlrd2="http://schemas.microsoft.com/office/spreadsheetml/2017/richdata2" ref="I3:J7">
    <sortCondition ref="I3:I7"/>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B23AC-9342-40B1-B698-4BB748278EFE}">
  <dimension ref="A1"/>
  <sheetViews>
    <sheetView workbookViewId="0">
      <selection activeCell="E13" sqref="E13"/>
    </sheetView>
  </sheetViews>
  <sheetFormatPr defaultRowHeight="15.75"/>
  <sheetData>
    <row r="1" spans="1:1">
      <c r="A1" t="s">
        <v>10127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1F074-F059-4977-9E89-18B27A2057D2}">
  <dimension ref="A1:W5001"/>
  <sheetViews>
    <sheetView tabSelected="1" topLeftCell="F1" zoomScale="160" zoomScaleNormal="160" workbookViewId="0">
      <selection activeCell="K16" sqref="K16"/>
    </sheetView>
  </sheetViews>
  <sheetFormatPr defaultRowHeight="15.75"/>
  <cols>
    <col min="1" max="1" width="10.75" bestFit="1" customWidth="1"/>
    <col min="2" max="2" width="10.5" bestFit="1" customWidth="1"/>
    <col min="3" max="3" width="10.875" style="15" bestFit="1" customWidth="1"/>
    <col min="4" max="4" width="20.125" bestFit="1" customWidth="1"/>
    <col min="5" max="5" width="45.25" style="14" bestFit="1" customWidth="1"/>
    <col min="6" max="6" width="45.25" style="14" customWidth="1"/>
    <col min="7" max="7" width="29" style="2" bestFit="1" customWidth="1"/>
    <col min="8" max="8" width="16.75" bestFit="1" customWidth="1"/>
    <col min="9" max="9" width="14.125" bestFit="1" customWidth="1"/>
    <col min="10" max="10" width="16.125" style="15" bestFit="1" customWidth="1"/>
    <col min="11" max="11" width="11.875" bestFit="1" customWidth="1"/>
    <col min="12" max="12" width="14.25" style="15" bestFit="1" customWidth="1"/>
    <col min="13" max="13" width="13.5" style="16" bestFit="1" customWidth="1"/>
    <col min="14" max="14" width="20.125" style="15" bestFit="1" customWidth="1"/>
    <col min="15" max="15" width="26" style="15" bestFit="1" customWidth="1"/>
    <col min="16" max="16" width="16.375" bestFit="1" customWidth="1"/>
    <col min="17" max="17" width="22.25" bestFit="1" customWidth="1"/>
    <col min="18" max="18" width="16.5" bestFit="1" customWidth="1"/>
    <col min="19" max="19" width="16.25" bestFit="1" customWidth="1"/>
    <col min="20" max="20" width="24.125" bestFit="1" customWidth="1"/>
    <col min="21" max="21" width="16.75" style="15" bestFit="1" customWidth="1"/>
    <col min="22" max="22" width="13.75" style="15" bestFit="1" customWidth="1"/>
    <col min="23" max="23" width="22.5" bestFit="1" customWidth="1"/>
  </cols>
  <sheetData>
    <row r="1" spans="1:23">
      <c r="A1" t="s">
        <v>0</v>
      </c>
      <c r="B1" t="s">
        <v>1</v>
      </c>
      <c r="C1" s="15" t="s">
        <v>2</v>
      </c>
      <c r="D1" s="2" t="s">
        <v>3</v>
      </c>
      <c r="E1" s="14" t="s">
        <v>5047</v>
      </c>
      <c r="F1" s="14" t="s">
        <v>10118</v>
      </c>
      <c r="G1" s="2" t="s">
        <v>5048</v>
      </c>
      <c r="H1" t="s">
        <v>10078</v>
      </c>
      <c r="I1" t="s">
        <v>4</v>
      </c>
      <c r="J1" s="15" t="s">
        <v>5</v>
      </c>
      <c r="K1" t="s">
        <v>6</v>
      </c>
      <c r="L1" s="15" t="s">
        <v>10110</v>
      </c>
      <c r="M1" s="16" t="s">
        <v>10111</v>
      </c>
      <c r="N1" s="15" t="s">
        <v>7</v>
      </c>
      <c r="O1" s="15" t="s">
        <v>8</v>
      </c>
      <c r="P1" t="s">
        <v>9</v>
      </c>
      <c r="Q1" t="s">
        <v>10</v>
      </c>
      <c r="R1" t="s">
        <v>11</v>
      </c>
      <c r="S1" t="s">
        <v>12</v>
      </c>
      <c r="T1" t="s">
        <v>13</v>
      </c>
      <c r="U1" s="15" t="s">
        <v>14</v>
      </c>
      <c r="V1" s="15" t="s">
        <v>15</v>
      </c>
      <c r="W1" t="s">
        <v>16</v>
      </c>
    </row>
    <row r="2" spans="1:23">
      <c r="A2" t="s">
        <v>17</v>
      </c>
      <c r="B2">
        <v>43.628250000000001</v>
      </c>
      <c r="C2" s="15">
        <v>-79.468935000000002</v>
      </c>
      <c r="D2" s="2" t="s">
        <v>5049</v>
      </c>
      <c r="E2" s="14" t="s">
        <v>5050</v>
      </c>
      <c r="F2" s="14" t="e" vm="1">
        <v>#VALUE!</v>
      </c>
      <c r="G2" s="2" t="str">
        <f>_xlfn.XLOOKUP(E2,missing_cities!$Q$2:$Q$56,missing_cities!$R$2:$R$56,"Not Found",0)</f>
        <v>Canada</v>
      </c>
      <c r="H2" t="str">
        <f>_xlfn.XLOOKUP(E2,missing_cities!$Q$2:$Q$56,missing_cities!$S$2:$S$56,"Not Found",0)</f>
        <v>North America</v>
      </c>
      <c r="I2" t="s">
        <v>18</v>
      </c>
      <c r="J2" s="15">
        <v>0.41</v>
      </c>
      <c r="K2" t="s">
        <v>19</v>
      </c>
      <c r="L2" s="15" t="str">
        <f>IF(ISNUMBER(SEARCH("-",K2)),K2,"9.00-21.00")</f>
        <v>9:00-18:00</v>
      </c>
      <c r="M2" s="16">
        <f>IF(ISNUMBER(SEARCH("-", L2)), TEXT(RIGHT(L2, LEN(L2) - FIND("-", L2)), "0.00") - TEXT(LEFT(L2, FIND("-", L2)-1), "0.00"), "")</f>
        <v>0.37</v>
      </c>
      <c r="N2" s="15">
        <v>13.28</v>
      </c>
      <c r="O2" s="15">
        <v>70</v>
      </c>
      <c r="P2" t="s">
        <v>20</v>
      </c>
      <c r="Q2">
        <v>350</v>
      </c>
      <c r="R2" t="s">
        <v>21</v>
      </c>
      <c r="S2">
        <v>2010</v>
      </c>
      <c r="T2" t="s">
        <v>22</v>
      </c>
      <c r="U2" s="15">
        <v>4.2</v>
      </c>
      <c r="V2" s="15">
        <v>7</v>
      </c>
      <c r="W2" t="s">
        <v>23</v>
      </c>
    </row>
    <row r="3" spans="1:23">
      <c r="A3" t="s">
        <v>24</v>
      </c>
      <c r="B3">
        <v>55.762408999999998</v>
      </c>
      <c r="C3" s="15">
        <v>37.655830000000002</v>
      </c>
      <c r="D3" s="2" t="s">
        <v>5051</v>
      </c>
      <c r="E3" s="14" t="s">
        <v>5052</v>
      </c>
      <c r="F3" s="14" t="e" vm="2">
        <v>#VALUE!</v>
      </c>
      <c r="G3" s="2" t="str">
        <f>_xlfn.XLOOKUP(E3,missing_cities!$Q$2:$Q$56,missing_cities!$R$2:$R$56,"Not Found",0)</f>
        <v>Russia</v>
      </c>
      <c r="H3" t="str">
        <f>_xlfn.XLOOKUP(E3,missing_cities!$Q$2:$Q$56,missing_cities!$S$2:$S$56,"Not Found",0)</f>
        <v>Europe</v>
      </c>
      <c r="I3" t="s">
        <v>18</v>
      </c>
      <c r="J3" s="15">
        <v>0.4</v>
      </c>
      <c r="K3" s="1">
        <v>45862</v>
      </c>
      <c r="L3" s="15" t="str">
        <f t="shared" ref="L3:L66" si="0">IF(ISNUMBER(SEARCH("-",K3)),K3,"9.00-21.00")</f>
        <v>9.00-21.00</v>
      </c>
      <c r="M3" s="16">
        <f t="shared" ref="M3:M66" si="1">IF(ISNUMBER(SEARCH("-", L3)), TEXT(RIGHT(L3, LEN(L3) - FIND("-", L3)), "0.00") - TEXT(LEFT(L3, FIND("-", L3)-1), "0.00"), "")</f>
        <v>12</v>
      </c>
      <c r="N3" s="15">
        <v>2.68</v>
      </c>
      <c r="O3" s="15">
        <v>89</v>
      </c>
      <c r="P3" t="s">
        <v>25</v>
      </c>
      <c r="Q3">
        <v>350</v>
      </c>
      <c r="R3" t="s">
        <v>26</v>
      </c>
      <c r="S3">
        <v>2011</v>
      </c>
      <c r="T3" t="s">
        <v>22</v>
      </c>
      <c r="U3" s="15">
        <v>4</v>
      </c>
      <c r="V3" s="15">
        <v>4</v>
      </c>
      <c r="W3" t="s">
        <v>27</v>
      </c>
    </row>
    <row r="4" spans="1:23">
      <c r="A4" t="s">
        <v>28</v>
      </c>
      <c r="B4">
        <v>19.944110999999999</v>
      </c>
      <c r="C4" s="15">
        <v>26.228083000000002</v>
      </c>
      <c r="D4" s="2" t="s">
        <v>5053</v>
      </c>
      <c r="E4" s="14">
        <f>_xlfn.XLOOKUP(C4,missing_cities!B:B,missing_cities!C:C,"Not Found",0)</f>
        <v>0</v>
      </c>
      <c r="F4" s="14" t="s">
        <v>9990</v>
      </c>
      <c r="G4" s="2" t="str">
        <f>_xlfn.XLOOKUP(E4,missing_cities!$Q$2:$Q$56,missing_cities!$R$2:$R$56,"Not Found",0)</f>
        <v>Not Found</v>
      </c>
      <c r="H4" t="str">
        <f>_xlfn.XLOOKUP(E4,missing_cities!$Q$2:$Q$56,missing_cities!$S$2:$S$56,"Not Found",0)</f>
        <v>Not Found</v>
      </c>
      <c r="I4" t="s">
        <v>18</v>
      </c>
      <c r="J4" s="15">
        <v>0.39</v>
      </c>
      <c r="K4" t="s">
        <v>19</v>
      </c>
      <c r="L4" s="15" t="str">
        <f t="shared" si="0"/>
        <v>9:00-18:00</v>
      </c>
      <c r="M4" s="16">
        <f t="shared" si="1"/>
        <v>0.37</v>
      </c>
      <c r="N4" s="15">
        <v>17.420000000000002</v>
      </c>
      <c r="O4" s="15">
        <v>59</v>
      </c>
      <c r="P4" t="s">
        <v>29</v>
      </c>
      <c r="Q4">
        <v>22</v>
      </c>
      <c r="R4" t="s">
        <v>30</v>
      </c>
      <c r="S4">
        <v>2013</v>
      </c>
      <c r="T4" t="s">
        <v>31</v>
      </c>
      <c r="U4" s="15">
        <v>3.7</v>
      </c>
      <c r="V4" s="15">
        <v>5</v>
      </c>
      <c r="W4" t="s">
        <v>32</v>
      </c>
    </row>
    <row r="5" spans="1:23">
      <c r="A5" t="s">
        <v>33</v>
      </c>
      <c r="B5">
        <v>55.819369999999999</v>
      </c>
      <c r="C5" s="15">
        <v>37.543244999999999</v>
      </c>
      <c r="D5" s="2" t="s">
        <v>5055</v>
      </c>
      <c r="E5" s="14" t="s">
        <v>5052</v>
      </c>
      <c r="F5" s="14" t="e" vm="2">
        <v>#VALUE!</v>
      </c>
      <c r="G5" s="2" t="str">
        <f>_xlfn.XLOOKUP(E5,missing_cities!$Q$2:$Q$56,missing_cities!$R$2:$R$56,"Not Found",0)</f>
        <v>Russia</v>
      </c>
      <c r="H5" t="str">
        <f>_xlfn.XLOOKUP(E5,missing_cities!$Q$2:$Q$56,missing_cities!$S$2:$S$56,"Not Found",0)</f>
        <v>Europe</v>
      </c>
      <c r="I5" t="s">
        <v>18</v>
      </c>
      <c r="J5" s="15">
        <v>0.17</v>
      </c>
      <c r="K5" t="s">
        <v>34</v>
      </c>
      <c r="L5" s="15" t="str">
        <f t="shared" si="0"/>
        <v>6:00-22:00</v>
      </c>
      <c r="M5" s="16">
        <f t="shared" si="1"/>
        <v>0.67</v>
      </c>
      <c r="N5" s="15">
        <v>1.88</v>
      </c>
      <c r="O5" s="15">
        <v>18</v>
      </c>
      <c r="P5" t="s">
        <v>20</v>
      </c>
      <c r="Q5">
        <v>150</v>
      </c>
      <c r="R5" t="s">
        <v>35</v>
      </c>
      <c r="S5">
        <v>2016</v>
      </c>
      <c r="T5" t="s">
        <v>22</v>
      </c>
      <c r="U5" s="15">
        <v>4</v>
      </c>
      <c r="V5" s="15">
        <v>5</v>
      </c>
      <c r="W5" t="s">
        <v>27</v>
      </c>
    </row>
    <row r="6" spans="1:23">
      <c r="A6" t="s">
        <v>36</v>
      </c>
      <c r="B6">
        <v>52.506967000000003</v>
      </c>
      <c r="C6" s="15">
        <v>13.345088000000001</v>
      </c>
      <c r="D6" s="2" t="s">
        <v>5056</v>
      </c>
      <c r="E6" s="14" t="s">
        <v>5057</v>
      </c>
      <c r="F6" s="14" t="e" vm="3">
        <v>#VALUE!</v>
      </c>
      <c r="G6" s="2" t="str">
        <f>_xlfn.XLOOKUP(E6,missing_cities!$Q$2:$Q$56,missing_cities!$R$2:$R$56,"Not Found",0)</f>
        <v>Germany</v>
      </c>
      <c r="H6" t="str">
        <f>_xlfn.XLOOKUP(E6,missing_cities!$Q$2:$Q$56,missing_cities!$S$2:$S$56,"Not Found",0)</f>
        <v>Europe</v>
      </c>
      <c r="I6" t="s">
        <v>18</v>
      </c>
      <c r="J6" s="15">
        <v>0.16</v>
      </c>
      <c r="K6" t="s">
        <v>19</v>
      </c>
      <c r="L6" s="15" t="str">
        <f t="shared" si="0"/>
        <v>9:00-18:00</v>
      </c>
      <c r="M6" s="16">
        <f t="shared" si="1"/>
        <v>0.37</v>
      </c>
      <c r="N6" s="15">
        <v>11.77</v>
      </c>
      <c r="O6" s="15">
        <v>73</v>
      </c>
      <c r="P6" t="s">
        <v>25</v>
      </c>
      <c r="Q6">
        <v>22</v>
      </c>
      <c r="R6" t="s">
        <v>37</v>
      </c>
      <c r="S6">
        <v>2012</v>
      </c>
      <c r="T6" t="s">
        <v>31</v>
      </c>
      <c r="U6" s="15">
        <v>4</v>
      </c>
      <c r="V6" s="15">
        <v>2</v>
      </c>
      <c r="W6" t="s">
        <v>32</v>
      </c>
    </row>
    <row r="7" spans="1:23">
      <c r="A7" t="s">
        <v>38</v>
      </c>
      <c r="B7">
        <v>13.877602</v>
      </c>
      <c r="C7" s="15">
        <v>100.508728</v>
      </c>
      <c r="D7" s="2" t="s">
        <v>5058</v>
      </c>
      <c r="E7" s="14" t="s">
        <v>5059</v>
      </c>
      <c r="F7" s="14" t="e" vm="4">
        <v>#VALUE!</v>
      </c>
      <c r="G7" s="2" t="str">
        <f>_xlfn.XLOOKUP(E7,missing_cities!$Q$2:$Q$56,missing_cities!$R$2:$R$56,"Not Found",0)</f>
        <v>Thailand</v>
      </c>
      <c r="H7" t="str">
        <f>_xlfn.XLOOKUP(E7,missing_cities!$Q$2:$Q$56,missing_cities!$S$2:$S$56,"Not Found",0)</f>
        <v>Asia</v>
      </c>
      <c r="I7" t="s">
        <v>18</v>
      </c>
      <c r="J7" s="15">
        <v>0.17</v>
      </c>
      <c r="K7" t="s">
        <v>34</v>
      </c>
      <c r="L7" s="15" t="str">
        <f t="shared" si="0"/>
        <v>6:00-22:00</v>
      </c>
      <c r="M7" s="16">
        <f t="shared" si="1"/>
        <v>0.67</v>
      </c>
      <c r="N7" s="15">
        <v>13.18</v>
      </c>
      <c r="O7" s="15">
        <v>28</v>
      </c>
      <c r="P7" t="s">
        <v>39</v>
      </c>
      <c r="Q7">
        <v>350</v>
      </c>
      <c r="R7" t="s">
        <v>40</v>
      </c>
      <c r="S7">
        <v>2018</v>
      </c>
      <c r="T7" t="s">
        <v>31</v>
      </c>
      <c r="U7" s="15">
        <v>4</v>
      </c>
      <c r="V7" s="15">
        <v>3</v>
      </c>
      <c r="W7" t="s">
        <v>27</v>
      </c>
    </row>
    <row r="8" spans="1:23">
      <c r="A8" t="s">
        <v>41</v>
      </c>
      <c r="B8">
        <v>37.790360999999997</v>
      </c>
      <c r="C8" s="15">
        <v>-122.37832400000001</v>
      </c>
      <c r="D8" s="2" t="s">
        <v>5060</v>
      </c>
      <c r="E8" s="14" t="s">
        <v>5061</v>
      </c>
      <c r="F8" s="14" t="e" vm="5">
        <v>#VALUE!</v>
      </c>
      <c r="G8" s="2" t="str">
        <f>_xlfn.XLOOKUP(E8,missing_cities!$Q$2:$Q$56,missing_cities!$R$2:$R$56,"Not Found",0)</f>
        <v>United States</v>
      </c>
      <c r="H8" t="str">
        <f>_xlfn.XLOOKUP(E8,missing_cities!$Q$2:$Q$56,missing_cities!$S$2:$S$56,"Not Found",0)</f>
        <v>North America</v>
      </c>
      <c r="I8" t="s">
        <v>18</v>
      </c>
      <c r="J8" s="15">
        <v>0.44</v>
      </c>
      <c r="K8" s="1">
        <v>45862</v>
      </c>
      <c r="L8" s="15" t="str">
        <f t="shared" si="0"/>
        <v>9.00-21.00</v>
      </c>
      <c r="M8" s="16">
        <f t="shared" si="1"/>
        <v>12</v>
      </c>
      <c r="N8" s="15">
        <v>2.0499999999999998</v>
      </c>
      <c r="O8" s="15">
        <v>60</v>
      </c>
      <c r="P8" t="s">
        <v>25</v>
      </c>
      <c r="Q8">
        <v>150</v>
      </c>
      <c r="R8" t="s">
        <v>42</v>
      </c>
      <c r="S8">
        <v>2023</v>
      </c>
      <c r="T8" t="s">
        <v>31</v>
      </c>
      <c r="U8" s="15">
        <v>4.9000000000000004</v>
      </c>
      <c r="V8" s="15">
        <v>7</v>
      </c>
      <c r="W8" t="s">
        <v>27</v>
      </c>
    </row>
    <row r="9" spans="1:23">
      <c r="A9" t="s">
        <v>43</v>
      </c>
      <c r="B9">
        <v>37.695636</v>
      </c>
      <c r="C9" s="15">
        <v>127.050246</v>
      </c>
      <c r="D9" s="2" t="s">
        <v>5062</v>
      </c>
      <c r="E9" s="14" t="s">
        <v>5063</v>
      </c>
      <c r="F9" s="14" t="e" vm="6">
        <v>#VALUE!</v>
      </c>
      <c r="G9" s="2" t="str">
        <f>_xlfn.XLOOKUP(E9,missing_cities!$Q$2:$Q$56,missing_cities!$R$2:$R$56,"Not Found",0)</f>
        <v>South Korea</v>
      </c>
      <c r="H9" t="str">
        <f>_xlfn.XLOOKUP(E9,missing_cities!$Q$2:$Q$56,missing_cities!$S$2:$S$56,"Not Found",0)</f>
        <v>Asia</v>
      </c>
      <c r="I9" t="s">
        <v>18</v>
      </c>
      <c r="J9" s="15">
        <v>0.25</v>
      </c>
      <c r="K9" t="s">
        <v>19</v>
      </c>
      <c r="L9" s="15" t="str">
        <f t="shared" si="0"/>
        <v>9:00-18:00</v>
      </c>
      <c r="M9" s="16">
        <f t="shared" si="1"/>
        <v>0.37</v>
      </c>
      <c r="N9" s="15">
        <v>7.35</v>
      </c>
      <c r="O9" s="15">
        <v>29</v>
      </c>
      <c r="P9" t="s">
        <v>37</v>
      </c>
      <c r="Q9">
        <v>350</v>
      </c>
      <c r="R9" t="s">
        <v>44</v>
      </c>
      <c r="S9">
        <v>2017</v>
      </c>
      <c r="T9" t="s">
        <v>31</v>
      </c>
      <c r="U9" s="15">
        <v>4.0999999999999996</v>
      </c>
      <c r="V9" s="15">
        <v>2</v>
      </c>
      <c r="W9" t="s">
        <v>23</v>
      </c>
    </row>
    <row r="10" spans="1:23">
      <c r="A10" t="s">
        <v>45</v>
      </c>
      <c r="B10">
        <v>41.989866999999997</v>
      </c>
      <c r="C10" s="15">
        <v>-87.637142999999995</v>
      </c>
      <c r="D10" s="2" t="s">
        <v>5064</v>
      </c>
      <c r="E10" s="14" t="s">
        <v>5065</v>
      </c>
      <c r="F10" s="14" t="e" vm="5">
        <v>#VALUE!</v>
      </c>
      <c r="G10" s="2" t="str">
        <f>_xlfn.XLOOKUP(E10,missing_cities!$Q$2:$Q$56,missing_cities!$R$2:$R$56,"Not Found",0)</f>
        <v>United States</v>
      </c>
      <c r="H10" t="str">
        <f>_xlfn.XLOOKUP(E10,missing_cities!$Q$2:$Q$56,missing_cities!$S$2:$S$56,"Not Found",0)</f>
        <v>North America</v>
      </c>
      <c r="I10" t="s">
        <v>18</v>
      </c>
      <c r="J10" s="15">
        <v>0.5</v>
      </c>
      <c r="K10" t="s">
        <v>19</v>
      </c>
      <c r="L10" s="15" t="str">
        <f t="shared" si="0"/>
        <v>9:00-18:00</v>
      </c>
      <c r="M10" s="16">
        <f t="shared" si="1"/>
        <v>0.37</v>
      </c>
      <c r="N10" s="15">
        <v>4.71</v>
      </c>
      <c r="O10" s="15">
        <v>67</v>
      </c>
      <c r="P10" t="s">
        <v>25</v>
      </c>
      <c r="Q10">
        <v>50</v>
      </c>
      <c r="R10" t="s">
        <v>46</v>
      </c>
      <c r="S10">
        <v>2021</v>
      </c>
      <c r="T10" t="s">
        <v>31</v>
      </c>
      <c r="U10" s="15">
        <v>4.7</v>
      </c>
      <c r="V10" s="15">
        <v>7</v>
      </c>
      <c r="W10" t="s">
        <v>32</v>
      </c>
    </row>
    <row r="11" spans="1:23">
      <c r="A11" t="s">
        <v>47</v>
      </c>
      <c r="B11">
        <v>-23.654772000000001</v>
      </c>
      <c r="C11" s="15">
        <v>-46.534002999999998</v>
      </c>
      <c r="D11" s="2" t="s">
        <v>5066</v>
      </c>
      <c r="E11" s="14" t="s">
        <v>5067</v>
      </c>
      <c r="F11" s="14" t="e" vm="7">
        <v>#VALUE!</v>
      </c>
      <c r="G11" s="2" t="str">
        <f>_xlfn.XLOOKUP(E11,missing_cities!$Q$2:$Q$56,missing_cities!$R$2:$R$56,"Not Found",0)</f>
        <v>Brazil</v>
      </c>
      <c r="H11" t="str">
        <f>_xlfn.XLOOKUP(E11,missing_cities!$Q$2:$Q$56,missing_cities!$S$2:$S$56,"Not Found",0)</f>
        <v>South America</v>
      </c>
      <c r="I11" t="s">
        <v>18</v>
      </c>
      <c r="J11" s="15">
        <v>0.25</v>
      </c>
      <c r="K11" s="1">
        <v>45862</v>
      </c>
      <c r="L11" s="15" t="str">
        <f t="shared" si="0"/>
        <v>9.00-21.00</v>
      </c>
      <c r="M11" s="16">
        <f t="shared" si="1"/>
        <v>12</v>
      </c>
      <c r="N11" s="15">
        <v>13.65</v>
      </c>
      <c r="O11" s="15">
        <v>52</v>
      </c>
      <c r="P11" t="s">
        <v>37</v>
      </c>
      <c r="Q11">
        <v>50</v>
      </c>
      <c r="R11" t="s">
        <v>48</v>
      </c>
      <c r="S11">
        <v>2014</v>
      </c>
      <c r="T11" t="s">
        <v>31</v>
      </c>
      <c r="U11" s="15">
        <v>4.7</v>
      </c>
      <c r="V11" s="15">
        <v>3</v>
      </c>
      <c r="W11" t="s">
        <v>32</v>
      </c>
    </row>
    <row r="12" spans="1:23">
      <c r="A12" t="s">
        <v>49</v>
      </c>
      <c r="B12">
        <v>-33.718043999999999</v>
      </c>
      <c r="C12" s="15">
        <v>151.21730600000001</v>
      </c>
      <c r="D12" s="2" t="s">
        <v>5068</v>
      </c>
      <c r="E12" s="14" t="s">
        <v>5069</v>
      </c>
      <c r="F12" s="14" t="e" vm="8">
        <v>#VALUE!</v>
      </c>
      <c r="G12" s="2" t="str">
        <f>_xlfn.XLOOKUP(E12,missing_cities!$Q$2:$Q$56,missing_cities!$R$2:$R$56,"Not Found",0)</f>
        <v>Australia</v>
      </c>
      <c r="H12" t="str">
        <f>_xlfn.XLOOKUP(E12,missing_cities!$Q$2:$Q$56,missing_cities!$S$2:$S$56,"Not Found",0)</f>
        <v>Australia</v>
      </c>
      <c r="I12" t="s">
        <v>18</v>
      </c>
      <c r="J12" s="15">
        <v>0.45</v>
      </c>
      <c r="K12" t="s">
        <v>34</v>
      </c>
      <c r="L12" s="15" t="str">
        <f t="shared" si="0"/>
        <v>6:00-22:00</v>
      </c>
      <c r="M12" s="16">
        <f t="shared" si="1"/>
        <v>0.67</v>
      </c>
      <c r="N12" s="15">
        <v>8.36</v>
      </c>
      <c r="O12" s="15">
        <v>72</v>
      </c>
      <c r="P12" t="s">
        <v>39</v>
      </c>
      <c r="Q12">
        <v>22</v>
      </c>
      <c r="R12" t="s">
        <v>37</v>
      </c>
      <c r="S12">
        <v>2017</v>
      </c>
      <c r="T12" t="s">
        <v>31</v>
      </c>
      <c r="U12" s="15">
        <v>4.8</v>
      </c>
      <c r="V12" s="15">
        <v>9</v>
      </c>
      <c r="W12" t="s">
        <v>27</v>
      </c>
    </row>
    <row r="13" spans="1:23">
      <c r="A13" t="s">
        <v>50</v>
      </c>
      <c r="B13">
        <v>39.843387999999997</v>
      </c>
      <c r="C13" s="15">
        <v>116.357078</v>
      </c>
      <c r="D13" s="2" t="s">
        <v>5070</v>
      </c>
      <c r="E13" s="14" t="s">
        <v>5071</v>
      </c>
      <c r="F13" s="14" t="e" vm="9">
        <v>#VALUE!</v>
      </c>
      <c r="G13" s="2" t="str">
        <f>_xlfn.XLOOKUP(E13,missing_cities!$Q$2:$Q$56,missing_cities!$R$2:$R$56,"Not Found",0)</f>
        <v>China</v>
      </c>
      <c r="H13" t="str">
        <f>_xlfn.XLOOKUP(E13,missing_cities!$Q$2:$Q$56,missing_cities!$S$2:$S$56,"Not Found",0)</f>
        <v>Asia</v>
      </c>
      <c r="I13" t="s">
        <v>18</v>
      </c>
      <c r="J13" s="15">
        <v>0.21</v>
      </c>
      <c r="K13" t="s">
        <v>34</v>
      </c>
      <c r="L13" s="15" t="str">
        <f t="shared" si="0"/>
        <v>6:00-22:00</v>
      </c>
      <c r="M13" s="16">
        <f t="shared" si="1"/>
        <v>0.67</v>
      </c>
      <c r="N13" s="15">
        <v>0.84</v>
      </c>
      <c r="O13" s="15">
        <v>59</v>
      </c>
      <c r="P13" t="s">
        <v>29</v>
      </c>
      <c r="Q13">
        <v>150</v>
      </c>
      <c r="R13" t="s">
        <v>35</v>
      </c>
      <c r="S13">
        <v>2018</v>
      </c>
      <c r="T13" t="s">
        <v>22</v>
      </c>
      <c r="U13" s="15">
        <v>3.7</v>
      </c>
      <c r="V13" s="15">
        <v>9</v>
      </c>
      <c r="W13" t="s">
        <v>23</v>
      </c>
    </row>
    <row r="14" spans="1:23">
      <c r="A14" t="s">
        <v>51</v>
      </c>
      <c r="B14">
        <v>13.756978</v>
      </c>
      <c r="C14" s="15">
        <v>100.402198</v>
      </c>
      <c r="D14" s="2" t="s">
        <v>5072</v>
      </c>
      <c r="E14" s="14" t="s">
        <v>5059</v>
      </c>
      <c r="F14" s="14" t="e" vm="4">
        <v>#VALUE!</v>
      </c>
      <c r="G14" s="2" t="str">
        <f>_xlfn.XLOOKUP(E14,missing_cities!$Q$2:$Q$56,missing_cities!$R$2:$R$56,"Not Found",0)</f>
        <v>Thailand</v>
      </c>
      <c r="H14" t="str">
        <f>_xlfn.XLOOKUP(E14,missing_cities!$Q$2:$Q$56,missing_cities!$S$2:$S$56,"Not Found",0)</f>
        <v>Asia</v>
      </c>
      <c r="I14" t="s">
        <v>18</v>
      </c>
      <c r="J14" s="15">
        <v>0.28999999999999998</v>
      </c>
      <c r="K14" t="s">
        <v>19</v>
      </c>
      <c r="L14" s="15" t="str">
        <f t="shared" si="0"/>
        <v>9:00-18:00</v>
      </c>
      <c r="M14" s="16">
        <f t="shared" si="1"/>
        <v>0.37</v>
      </c>
      <c r="N14" s="15">
        <v>1.28</v>
      </c>
      <c r="O14" s="15">
        <v>50</v>
      </c>
      <c r="P14" t="s">
        <v>20</v>
      </c>
      <c r="Q14">
        <v>350</v>
      </c>
      <c r="R14" t="s">
        <v>21</v>
      </c>
      <c r="S14">
        <v>2016</v>
      </c>
      <c r="T14" t="s">
        <v>31</v>
      </c>
      <c r="U14" s="15">
        <v>4.3</v>
      </c>
      <c r="V14" s="15">
        <v>1</v>
      </c>
      <c r="W14" t="s">
        <v>32</v>
      </c>
    </row>
    <row r="15" spans="1:23">
      <c r="A15" t="s">
        <v>52</v>
      </c>
      <c r="B15">
        <v>-33.759341999999997</v>
      </c>
      <c r="C15" s="15">
        <v>151.21036599999999</v>
      </c>
      <c r="D15" s="2" t="s">
        <v>5073</v>
      </c>
      <c r="E15" s="14" t="s">
        <v>5069</v>
      </c>
      <c r="F15" s="14" t="e" vm="8">
        <v>#VALUE!</v>
      </c>
      <c r="G15" s="2" t="str">
        <f>_xlfn.XLOOKUP(E15,missing_cities!$Q$2:$Q$56,missing_cities!$R$2:$R$56,"Not Found",0)</f>
        <v>Australia</v>
      </c>
      <c r="H15" t="str">
        <f>_xlfn.XLOOKUP(E15,missing_cities!$Q$2:$Q$56,missing_cities!$S$2:$S$56,"Not Found",0)</f>
        <v>Australia</v>
      </c>
      <c r="I15" t="s">
        <v>18</v>
      </c>
      <c r="J15" s="15">
        <v>0.13</v>
      </c>
      <c r="K15" t="s">
        <v>19</v>
      </c>
      <c r="L15" s="15" t="str">
        <f t="shared" si="0"/>
        <v>9:00-18:00</v>
      </c>
      <c r="M15" s="16">
        <f t="shared" si="1"/>
        <v>0.37</v>
      </c>
      <c r="N15" s="15">
        <v>19.059999999999999</v>
      </c>
      <c r="O15" s="15">
        <v>61</v>
      </c>
      <c r="P15" t="s">
        <v>39</v>
      </c>
      <c r="Q15">
        <v>22</v>
      </c>
      <c r="R15" t="s">
        <v>42</v>
      </c>
      <c r="S15">
        <v>2018</v>
      </c>
      <c r="T15" t="s">
        <v>22</v>
      </c>
      <c r="U15" s="15">
        <v>4.2</v>
      </c>
      <c r="V15" s="15">
        <v>4</v>
      </c>
      <c r="W15" t="s">
        <v>32</v>
      </c>
    </row>
    <row r="16" spans="1:23">
      <c r="A16" t="s">
        <v>53</v>
      </c>
      <c r="B16">
        <v>-52.343694999999997</v>
      </c>
      <c r="C16" s="15">
        <v>-47.887827999999999</v>
      </c>
      <c r="D16" s="2" t="s">
        <v>5074</v>
      </c>
      <c r="E16" s="14" t="str">
        <f>_xlfn.XLOOKUP(C16,missing_cities!B:B,missing_cities!C:C,"Not Found",0)</f>
        <v>Error</v>
      </c>
      <c r="F16" s="14" t="s">
        <v>9987</v>
      </c>
      <c r="G16" s="2" t="str">
        <f>_xlfn.XLOOKUP(E16,missing_cities!$Q$2:$Q$56,missing_cities!$R$2:$R$56,"Not Found",0)</f>
        <v>Error</v>
      </c>
      <c r="H16" t="str">
        <f>_xlfn.XLOOKUP(E16,missing_cities!$Q$2:$Q$56,missing_cities!$S$2:$S$56,"Not Found",0)</f>
        <v>Error</v>
      </c>
      <c r="I16" t="s">
        <v>18</v>
      </c>
      <c r="J16" s="15">
        <v>0.44</v>
      </c>
      <c r="K16" t="s">
        <v>34</v>
      </c>
      <c r="L16" s="15" t="str">
        <f t="shared" si="0"/>
        <v>6:00-22:00</v>
      </c>
      <c r="M16" s="16">
        <f t="shared" si="1"/>
        <v>0.67</v>
      </c>
      <c r="N16" s="15">
        <v>2.0299999999999998</v>
      </c>
      <c r="O16" s="15">
        <v>20</v>
      </c>
      <c r="P16" t="s">
        <v>29</v>
      </c>
      <c r="Q16">
        <v>350</v>
      </c>
      <c r="R16" t="s">
        <v>37</v>
      </c>
      <c r="S16">
        <v>2014</v>
      </c>
      <c r="T16" t="s">
        <v>31</v>
      </c>
      <c r="U16" s="15">
        <v>5</v>
      </c>
      <c r="V16" s="15">
        <v>3</v>
      </c>
      <c r="W16" t="s">
        <v>27</v>
      </c>
    </row>
    <row r="17" spans="1:23">
      <c r="A17" t="s">
        <v>54</v>
      </c>
      <c r="B17">
        <v>25.281220999999999</v>
      </c>
      <c r="C17" s="15">
        <v>55.258951000000003</v>
      </c>
      <c r="D17" s="2" t="s">
        <v>5075</v>
      </c>
      <c r="E17" s="14" t="s">
        <v>5076</v>
      </c>
      <c r="F17" s="14" t="e" vm="10">
        <v>#VALUE!</v>
      </c>
      <c r="G17" s="2" t="str">
        <f>_xlfn.XLOOKUP(E17,missing_cities!$Q$2:$Q$56,missing_cities!$R$2:$R$56,"Not Found",0)</f>
        <v>United Arab Emirates</v>
      </c>
      <c r="H17" t="str">
        <f>_xlfn.XLOOKUP(E17,missing_cities!$Q$2:$Q$56,missing_cities!$S$2:$S$56,"Not Found",0)</f>
        <v>Asia</v>
      </c>
      <c r="I17" t="s">
        <v>18</v>
      </c>
      <c r="J17" s="15">
        <v>0.27</v>
      </c>
      <c r="K17" t="s">
        <v>34</v>
      </c>
      <c r="L17" s="15" t="str">
        <f t="shared" si="0"/>
        <v>6:00-22:00</v>
      </c>
      <c r="M17" s="16">
        <f t="shared" si="1"/>
        <v>0.67</v>
      </c>
      <c r="N17" s="15">
        <v>5.0599999999999996</v>
      </c>
      <c r="O17" s="15">
        <v>73</v>
      </c>
      <c r="P17" t="s">
        <v>20</v>
      </c>
      <c r="Q17">
        <v>50</v>
      </c>
      <c r="R17" t="s">
        <v>30</v>
      </c>
      <c r="S17">
        <v>2012</v>
      </c>
      <c r="T17" t="s">
        <v>22</v>
      </c>
      <c r="U17" s="15">
        <v>4.3</v>
      </c>
      <c r="V17" s="15">
        <v>8</v>
      </c>
      <c r="W17" t="s">
        <v>32</v>
      </c>
    </row>
    <row r="18" spans="1:23">
      <c r="A18" t="s">
        <v>55</v>
      </c>
      <c r="B18">
        <v>37.574356999999999</v>
      </c>
      <c r="C18" s="15">
        <v>127.06750700000001</v>
      </c>
      <c r="D18" s="2" t="s">
        <v>5077</v>
      </c>
      <c r="E18" s="14" t="s">
        <v>5063</v>
      </c>
      <c r="F18" s="14" t="e" vm="6">
        <v>#VALUE!</v>
      </c>
      <c r="G18" s="2" t="str">
        <f>_xlfn.XLOOKUP(E18,missing_cities!$Q$2:$Q$56,missing_cities!$R$2:$R$56,"Not Found",0)</f>
        <v>South Korea</v>
      </c>
      <c r="H18" t="str">
        <f>_xlfn.XLOOKUP(E18,missing_cities!$Q$2:$Q$56,missing_cities!$S$2:$S$56,"Not Found",0)</f>
        <v>Asia</v>
      </c>
      <c r="I18" t="s">
        <v>18</v>
      </c>
      <c r="J18" s="15">
        <v>0.36</v>
      </c>
      <c r="K18" t="s">
        <v>19</v>
      </c>
      <c r="L18" s="15" t="str">
        <f t="shared" si="0"/>
        <v>9:00-18:00</v>
      </c>
      <c r="M18" s="16">
        <f t="shared" si="1"/>
        <v>0.37</v>
      </c>
      <c r="N18" s="15">
        <v>2.38</v>
      </c>
      <c r="O18" s="15">
        <v>96</v>
      </c>
      <c r="P18" t="s">
        <v>25</v>
      </c>
      <c r="Q18">
        <v>50</v>
      </c>
      <c r="R18" t="s">
        <v>48</v>
      </c>
      <c r="S18">
        <v>2019</v>
      </c>
      <c r="T18" t="s">
        <v>31</v>
      </c>
      <c r="U18" s="15">
        <v>3.8</v>
      </c>
      <c r="V18" s="15">
        <v>3</v>
      </c>
      <c r="W18" t="s">
        <v>23</v>
      </c>
    </row>
    <row r="19" spans="1:23">
      <c r="A19" t="s">
        <v>56</v>
      </c>
      <c r="B19">
        <v>19.055517999999999</v>
      </c>
      <c r="C19" s="15">
        <v>72.88937</v>
      </c>
      <c r="D19" s="2" t="s">
        <v>5078</v>
      </c>
      <c r="E19" s="14" t="s">
        <v>5079</v>
      </c>
      <c r="F19" s="14" t="e" vm="11">
        <v>#VALUE!</v>
      </c>
      <c r="G19" s="2" t="str">
        <f>_xlfn.XLOOKUP(E19,missing_cities!$Q$2:$Q$56,missing_cities!$R$2:$R$56,"Not Found",0)</f>
        <v>India</v>
      </c>
      <c r="H19" t="str">
        <f>_xlfn.XLOOKUP(E19,missing_cities!$Q$2:$Q$56,missing_cities!$S$2:$S$56,"Not Found",0)</f>
        <v>Asia</v>
      </c>
      <c r="I19" t="s">
        <v>18</v>
      </c>
      <c r="J19" s="15">
        <v>0.35</v>
      </c>
      <c r="K19" s="1">
        <v>45862</v>
      </c>
      <c r="L19" s="15" t="str">
        <f t="shared" si="0"/>
        <v>9.00-21.00</v>
      </c>
      <c r="M19" s="16">
        <f t="shared" si="1"/>
        <v>12</v>
      </c>
      <c r="N19" s="15">
        <v>19.399999999999999</v>
      </c>
      <c r="O19" s="15">
        <v>68</v>
      </c>
      <c r="P19" t="s">
        <v>39</v>
      </c>
      <c r="Q19">
        <v>50</v>
      </c>
      <c r="R19" t="s">
        <v>46</v>
      </c>
      <c r="S19">
        <v>2021</v>
      </c>
      <c r="T19" t="s">
        <v>22</v>
      </c>
      <c r="U19" s="15">
        <v>3</v>
      </c>
      <c r="V19" s="15">
        <v>9</v>
      </c>
      <c r="W19" t="s">
        <v>32</v>
      </c>
    </row>
    <row r="20" spans="1:23">
      <c r="A20" t="s">
        <v>57</v>
      </c>
      <c r="B20">
        <v>41.878593000000002</v>
      </c>
      <c r="C20" s="15">
        <v>-87.698920000000001</v>
      </c>
      <c r="D20" s="2" t="s">
        <v>5080</v>
      </c>
      <c r="E20" s="14" t="s">
        <v>5065</v>
      </c>
      <c r="F20" s="14" t="e" vm="5">
        <v>#VALUE!</v>
      </c>
      <c r="G20" s="2" t="str">
        <f>_xlfn.XLOOKUP(E20,missing_cities!$Q$2:$Q$56,missing_cities!$R$2:$R$56,"Not Found",0)</f>
        <v>United States</v>
      </c>
      <c r="H20" t="str">
        <f>_xlfn.XLOOKUP(E20,missing_cities!$Q$2:$Q$56,missing_cities!$S$2:$S$56,"Not Found",0)</f>
        <v>North America</v>
      </c>
      <c r="I20" t="s">
        <v>18</v>
      </c>
      <c r="J20" s="15">
        <v>0.18</v>
      </c>
      <c r="K20" t="s">
        <v>19</v>
      </c>
      <c r="L20" s="15" t="str">
        <f t="shared" si="0"/>
        <v>9:00-18:00</v>
      </c>
      <c r="M20" s="16">
        <f t="shared" si="1"/>
        <v>0.37</v>
      </c>
      <c r="N20" s="15">
        <v>19.260000000000002</v>
      </c>
      <c r="O20" s="15">
        <v>40</v>
      </c>
      <c r="P20" t="s">
        <v>25</v>
      </c>
      <c r="Q20">
        <v>150</v>
      </c>
      <c r="R20" t="s">
        <v>35</v>
      </c>
      <c r="S20">
        <v>2011</v>
      </c>
      <c r="T20" t="s">
        <v>22</v>
      </c>
      <c r="U20" s="15">
        <v>3.8</v>
      </c>
      <c r="V20" s="15">
        <v>8</v>
      </c>
      <c r="W20" t="s">
        <v>23</v>
      </c>
    </row>
    <row r="21" spans="1:23">
      <c r="A21" t="s">
        <v>58</v>
      </c>
      <c r="B21">
        <v>68.997157000000001</v>
      </c>
      <c r="C21" s="15">
        <v>173.39668399999999</v>
      </c>
      <c r="D21" s="2" t="s">
        <v>5081</v>
      </c>
      <c r="E21" s="14">
        <f>_xlfn.XLOOKUP(C21,missing_cities!B:B,missing_cities!C:C,"Not Found",0)</f>
        <v>0</v>
      </c>
      <c r="F21" s="14" t="s">
        <v>9990</v>
      </c>
      <c r="G21" s="2" t="str">
        <f>_xlfn.XLOOKUP(E21,missing_cities!$Q$2:$Q$56,missing_cities!$R$2:$R$56,"Not Found",0)</f>
        <v>Not Found</v>
      </c>
      <c r="H21" t="str">
        <f>_xlfn.XLOOKUP(E21,missing_cities!$Q$2:$Q$56,missing_cities!$S$2:$S$56,"Not Found",0)</f>
        <v>Not Found</v>
      </c>
      <c r="I21" t="s">
        <v>18</v>
      </c>
      <c r="J21" s="15">
        <v>0.45</v>
      </c>
      <c r="K21" s="1">
        <v>45862</v>
      </c>
      <c r="L21" s="15" t="str">
        <f t="shared" si="0"/>
        <v>9.00-21.00</v>
      </c>
      <c r="M21" s="16">
        <f t="shared" si="1"/>
        <v>12</v>
      </c>
      <c r="N21" s="15">
        <v>2.29</v>
      </c>
      <c r="O21" s="15">
        <v>75</v>
      </c>
      <c r="P21" t="s">
        <v>29</v>
      </c>
      <c r="Q21">
        <v>50</v>
      </c>
      <c r="R21" t="s">
        <v>42</v>
      </c>
      <c r="S21">
        <v>2022</v>
      </c>
      <c r="T21" t="s">
        <v>31</v>
      </c>
      <c r="U21" s="15">
        <v>5</v>
      </c>
      <c r="V21" s="15">
        <v>9</v>
      </c>
      <c r="W21" t="s">
        <v>27</v>
      </c>
    </row>
    <row r="22" spans="1:23">
      <c r="A22" t="s">
        <v>59</v>
      </c>
      <c r="B22">
        <v>37.523099999999999</v>
      </c>
      <c r="C22" s="15">
        <v>127.072447</v>
      </c>
      <c r="D22" s="2" t="s">
        <v>5082</v>
      </c>
      <c r="E22" s="14" t="s">
        <v>5063</v>
      </c>
      <c r="F22" s="14" t="e" vm="6">
        <v>#VALUE!</v>
      </c>
      <c r="G22" s="2" t="str">
        <f>_xlfn.XLOOKUP(E22,missing_cities!$Q$2:$Q$56,missing_cities!$R$2:$R$56,"Not Found",0)</f>
        <v>South Korea</v>
      </c>
      <c r="H22" t="str">
        <f>_xlfn.XLOOKUP(E22,missing_cities!$Q$2:$Q$56,missing_cities!$S$2:$S$56,"Not Found",0)</f>
        <v>Asia</v>
      </c>
      <c r="I22" t="s">
        <v>18</v>
      </c>
      <c r="J22" s="15">
        <v>0.13</v>
      </c>
      <c r="K22" s="1">
        <v>45862</v>
      </c>
      <c r="L22" s="15" t="str">
        <f t="shared" si="0"/>
        <v>9.00-21.00</v>
      </c>
      <c r="M22" s="17">
        <f t="shared" si="1"/>
        <v>12</v>
      </c>
      <c r="N22" s="15">
        <v>9.16</v>
      </c>
      <c r="O22" s="15">
        <v>19</v>
      </c>
      <c r="P22" t="s">
        <v>37</v>
      </c>
      <c r="Q22">
        <v>150</v>
      </c>
      <c r="R22" t="s">
        <v>42</v>
      </c>
      <c r="S22">
        <v>2013</v>
      </c>
      <c r="T22" t="s">
        <v>22</v>
      </c>
      <c r="U22" s="15">
        <v>3.5</v>
      </c>
      <c r="V22" s="15">
        <v>5</v>
      </c>
      <c r="W22" t="s">
        <v>32</v>
      </c>
    </row>
    <row r="23" spans="1:23">
      <c r="A23" t="s">
        <v>60</v>
      </c>
      <c r="B23">
        <v>37.601252000000002</v>
      </c>
      <c r="C23" s="15">
        <v>127.028633</v>
      </c>
      <c r="D23" s="2" t="s">
        <v>5083</v>
      </c>
      <c r="E23" s="14" t="s">
        <v>5063</v>
      </c>
      <c r="F23" s="14" t="e" vm="6">
        <v>#VALUE!</v>
      </c>
      <c r="G23" s="2" t="str">
        <f>_xlfn.XLOOKUP(E23,missing_cities!$Q$2:$Q$56,missing_cities!$R$2:$R$56,"Not Found",0)</f>
        <v>South Korea</v>
      </c>
      <c r="H23" t="str">
        <f>_xlfn.XLOOKUP(E23,missing_cities!$Q$2:$Q$56,missing_cities!$S$2:$S$56,"Not Found",0)</f>
        <v>Asia</v>
      </c>
      <c r="I23" t="s">
        <v>18</v>
      </c>
      <c r="J23" s="15">
        <v>0.41</v>
      </c>
      <c r="K23" t="s">
        <v>19</v>
      </c>
      <c r="L23" s="15" t="str">
        <f t="shared" si="0"/>
        <v>9:00-18:00</v>
      </c>
      <c r="M23" s="16">
        <f t="shared" si="1"/>
        <v>0.37</v>
      </c>
      <c r="N23" s="15">
        <v>13.14</v>
      </c>
      <c r="O23" s="15">
        <v>71</v>
      </c>
      <c r="P23" t="s">
        <v>29</v>
      </c>
      <c r="Q23">
        <v>150</v>
      </c>
      <c r="R23" t="s">
        <v>26</v>
      </c>
      <c r="S23">
        <v>2012</v>
      </c>
      <c r="T23" t="s">
        <v>22</v>
      </c>
      <c r="U23" s="15">
        <v>4</v>
      </c>
      <c r="V23" s="15">
        <v>4</v>
      </c>
      <c r="W23" t="s">
        <v>23</v>
      </c>
    </row>
    <row r="24" spans="1:23">
      <c r="A24" t="s">
        <v>61</v>
      </c>
      <c r="B24">
        <v>-33.796979</v>
      </c>
      <c r="C24" s="15">
        <v>18.591207000000001</v>
      </c>
      <c r="D24" s="2" t="s">
        <v>5084</v>
      </c>
      <c r="E24" s="14" t="s">
        <v>5085</v>
      </c>
      <c r="F24" s="14" t="e" vm="12">
        <v>#VALUE!</v>
      </c>
      <c r="G24" s="2" t="str">
        <f>_xlfn.XLOOKUP(E24,missing_cities!$Q$2:$Q$56,missing_cities!$R$2:$R$56,"Not Found",0)</f>
        <v>South Africa</v>
      </c>
      <c r="H24" t="str">
        <f>_xlfn.XLOOKUP(E24,missing_cities!$Q$2:$Q$56,missing_cities!$S$2:$S$56,"Not Found",0)</f>
        <v>Africa</v>
      </c>
      <c r="I24" t="s">
        <v>18</v>
      </c>
      <c r="J24" s="15">
        <v>0.46</v>
      </c>
      <c r="K24" t="s">
        <v>19</v>
      </c>
      <c r="L24" s="15" t="str">
        <f t="shared" si="0"/>
        <v>9:00-18:00</v>
      </c>
      <c r="M24" s="16">
        <f t="shared" si="1"/>
        <v>0.37</v>
      </c>
      <c r="N24" s="15">
        <v>4.17</v>
      </c>
      <c r="O24" s="15">
        <v>37</v>
      </c>
      <c r="P24" t="s">
        <v>37</v>
      </c>
      <c r="Q24">
        <v>22</v>
      </c>
      <c r="R24" t="s">
        <v>42</v>
      </c>
      <c r="S24">
        <v>2020</v>
      </c>
      <c r="T24" t="s">
        <v>22</v>
      </c>
      <c r="U24" s="15">
        <v>4.9000000000000004</v>
      </c>
      <c r="V24" s="15">
        <v>6</v>
      </c>
      <c r="W24" t="s">
        <v>32</v>
      </c>
    </row>
    <row r="25" spans="1:23">
      <c r="A25" t="s">
        <v>62</v>
      </c>
      <c r="B25">
        <v>39.839933000000002</v>
      </c>
      <c r="C25" s="15">
        <v>116.357848</v>
      </c>
      <c r="D25" s="2" t="s">
        <v>5086</v>
      </c>
      <c r="E25" s="14" t="s">
        <v>5071</v>
      </c>
      <c r="F25" s="14" t="e" vm="9">
        <v>#VALUE!</v>
      </c>
      <c r="G25" s="2" t="str">
        <f>_xlfn.XLOOKUP(E25,missing_cities!$Q$2:$Q$56,missing_cities!$R$2:$R$56,"Not Found",0)</f>
        <v>China</v>
      </c>
      <c r="H25" t="str">
        <f>_xlfn.XLOOKUP(E25,missing_cities!$Q$2:$Q$56,missing_cities!$S$2:$S$56,"Not Found",0)</f>
        <v>Asia</v>
      </c>
      <c r="I25" t="s">
        <v>18</v>
      </c>
      <c r="J25" s="15">
        <v>0.23</v>
      </c>
      <c r="K25" s="1">
        <v>45862</v>
      </c>
      <c r="L25" s="15" t="str">
        <f t="shared" si="0"/>
        <v>9.00-21.00</v>
      </c>
      <c r="M25" s="16">
        <f t="shared" si="1"/>
        <v>12</v>
      </c>
      <c r="N25" s="15">
        <v>14.31</v>
      </c>
      <c r="O25" s="15">
        <v>80</v>
      </c>
      <c r="P25" t="s">
        <v>39</v>
      </c>
      <c r="Q25">
        <v>350</v>
      </c>
      <c r="R25" t="s">
        <v>44</v>
      </c>
      <c r="S25">
        <v>2018</v>
      </c>
      <c r="T25" t="s">
        <v>31</v>
      </c>
      <c r="U25" s="15">
        <v>4.7</v>
      </c>
      <c r="V25" s="15">
        <v>10</v>
      </c>
      <c r="W25" t="s">
        <v>23</v>
      </c>
    </row>
    <row r="26" spans="1:23">
      <c r="A26" t="s">
        <v>63</v>
      </c>
      <c r="B26">
        <v>43.633113999999999</v>
      </c>
      <c r="C26" s="15">
        <v>-79.440011999999996</v>
      </c>
      <c r="D26" s="2" t="s">
        <v>5087</v>
      </c>
      <c r="E26" s="14" t="s">
        <v>5050</v>
      </c>
      <c r="F26" s="14" t="e" vm="1">
        <v>#VALUE!</v>
      </c>
      <c r="G26" s="2" t="str">
        <f>_xlfn.XLOOKUP(E26,missing_cities!$Q$2:$Q$56,missing_cities!$R$2:$R$56,"Not Found",0)</f>
        <v>Canada</v>
      </c>
      <c r="H26" t="str">
        <f>_xlfn.XLOOKUP(E26,missing_cities!$Q$2:$Q$56,missing_cities!$S$2:$S$56,"Not Found",0)</f>
        <v>North America</v>
      </c>
      <c r="I26" t="s">
        <v>18</v>
      </c>
      <c r="J26" s="15">
        <v>0.16</v>
      </c>
      <c r="K26" t="s">
        <v>19</v>
      </c>
      <c r="L26" s="15" t="str">
        <f t="shared" si="0"/>
        <v>9:00-18:00</v>
      </c>
      <c r="M26" s="16">
        <f t="shared" si="1"/>
        <v>0.37</v>
      </c>
      <c r="N26" s="15">
        <v>3.08</v>
      </c>
      <c r="O26" s="15">
        <v>99</v>
      </c>
      <c r="P26" t="s">
        <v>25</v>
      </c>
      <c r="Q26">
        <v>50</v>
      </c>
      <c r="R26" t="s">
        <v>42</v>
      </c>
      <c r="S26">
        <v>2018</v>
      </c>
      <c r="T26" t="s">
        <v>31</v>
      </c>
      <c r="U26" s="15">
        <v>3.7</v>
      </c>
      <c r="V26" s="15">
        <v>6</v>
      </c>
      <c r="W26" t="s">
        <v>32</v>
      </c>
    </row>
    <row r="27" spans="1:23">
      <c r="A27" t="s">
        <v>64</v>
      </c>
      <c r="B27">
        <v>34.909016000000001</v>
      </c>
      <c r="C27" s="15">
        <v>103.164075</v>
      </c>
      <c r="D27" s="2" t="s">
        <v>5088</v>
      </c>
      <c r="E27" s="14" t="str">
        <f>_xlfn.XLOOKUP(C27,missing_cities!B:B,missing_cities!C:C,"Not Found",0)</f>
        <v>Zuogaiduoma</v>
      </c>
      <c r="F27" s="14" t="e" vm="9">
        <v>#VALUE!</v>
      </c>
      <c r="G27" s="2" t="str">
        <f>_xlfn.XLOOKUP(E27,missing_cities!$Q$2:$Q$56,missing_cities!$R$2:$R$56,"Not Found",0)</f>
        <v>China</v>
      </c>
      <c r="H27" t="str">
        <f>_xlfn.XLOOKUP(E27,missing_cities!$Q$2:$Q$56,missing_cities!$S$2:$S$56,"Not Found",0)</f>
        <v>Asia</v>
      </c>
      <c r="I27" t="s">
        <v>18</v>
      </c>
      <c r="J27" s="15">
        <v>0.19</v>
      </c>
      <c r="K27" s="1">
        <v>45862</v>
      </c>
      <c r="L27" s="15" t="str">
        <f t="shared" si="0"/>
        <v>9.00-21.00</v>
      </c>
      <c r="M27" s="16">
        <f t="shared" si="1"/>
        <v>12</v>
      </c>
      <c r="N27" s="15">
        <v>11.59</v>
      </c>
      <c r="O27" s="15">
        <v>98</v>
      </c>
      <c r="P27" t="s">
        <v>39</v>
      </c>
      <c r="Q27">
        <v>150</v>
      </c>
      <c r="R27" t="s">
        <v>37</v>
      </c>
      <c r="S27">
        <v>2015</v>
      </c>
      <c r="T27" t="s">
        <v>22</v>
      </c>
      <c r="U27" s="15">
        <v>4.3</v>
      </c>
      <c r="V27" s="15">
        <v>10</v>
      </c>
      <c r="W27" t="s">
        <v>23</v>
      </c>
    </row>
    <row r="28" spans="1:23">
      <c r="A28" t="s">
        <v>65</v>
      </c>
      <c r="B28">
        <v>37.737893999999997</v>
      </c>
      <c r="C28" s="15">
        <v>-122.413068</v>
      </c>
      <c r="D28" s="2" t="s">
        <v>5089</v>
      </c>
      <c r="E28" s="14" t="s">
        <v>5061</v>
      </c>
      <c r="F28" s="14" t="e" vm="5">
        <v>#VALUE!</v>
      </c>
      <c r="G28" s="2" t="str">
        <f>_xlfn.XLOOKUP(E28,missing_cities!$Q$2:$Q$56,missing_cities!$R$2:$R$56,"Not Found",0)</f>
        <v>United States</v>
      </c>
      <c r="H28" t="str">
        <f>_xlfn.XLOOKUP(E28,missing_cities!$Q$2:$Q$56,missing_cities!$S$2:$S$56,"Not Found",0)</f>
        <v>North America</v>
      </c>
      <c r="I28" t="s">
        <v>18</v>
      </c>
      <c r="J28" s="15">
        <v>0.39</v>
      </c>
      <c r="K28" s="1">
        <v>45862</v>
      </c>
      <c r="L28" s="15" t="str">
        <f t="shared" si="0"/>
        <v>9.00-21.00</v>
      </c>
      <c r="M28" s="16">
        <f t="shared" si="1"/>
        <v>12</v>
      </c>
      <c r="N28" s="15">
        <v>13.83</v>
      </c>
      <c r="O28" s="15">
        <v>58</v>
      </c>
      <c r="P28" t="s">
        <v>29</v>
      </c>
      <c r="Q28">
        <v>350</v>
      </c>
      <c r="R28" t="s">
        <v>26</v>
      </c>
      <c r="S28">
        <v>2018</v>
      </c>
      <c r="T28" t="s">
        <v>22</v>
      </c>
      <c r="U28" s="15">
        <v>3.7</v>
      </c>
      <c r="V28" s="15">
        <v>3</v>
      </c>
      <c r="W28" t="s">
        <v>27</v>
      </c>
    </row>
    <row r="29" spans="1:23">
      <c r="A29" t="s">
        <v>66</v>
      </c>
      <c r="B29">
        <v>52.458154</v>
      </c>
      <c r="C29" s="15">
        <v>13.383547999999999</v>
      </c>
      <c r="D29" s="2" t="s">
        <v>5090</v>
      </c>
      <c r="E29" s="14" t="s">
        <v>5057</v>
      </c>
      <c r="F29" s="14" t="e" vm="3">
        <v>#VALUE!</v>
      </c>
      <c r="G29" s="2" t="str">
        <f>_xlfn.XLOOKUP(E29,missing_cities!$Q$2:$Q$56,missing_cities!$R$2:$R$56,"Not Found",0)</f>
        <v>Germany</v>
      </c>
      <c r="H29" t="str">
        <f>_xlfn.XLOOKUP(E29,missing_cities!$Q$2:$Q$56,missing_cities!$S$2:$S$56,"Not Found",0)</f>
        <v>Europe</v>
      </c>
      <c r="I29" t="s">
        <v>18</v>
      </c>
      <c r="J29" s="15">
        <v>0.11</v>
      </c>
      <c r="K29" t="s">
        <v>19</v>
      </c>
      <c r="L29" s="15" t="str">
        <f t="shared" si="0"/>
        <v>9:00-18:00</v>
      </c>
      <c r="M29" s="16">
        <f t="shared" si="1"/>
        <v>0.37</v>
      </c>
      <c r="N29" s="15">
        <v>6.63</v>
      </c>
      <c r="O29" s="15">
        <v>18</v>
      </c>
      <c r="P29" t="s">
        <v>20</v>
      </c>
      <c r="Q29">
        <v>350</v>
      </c>
      <c r="R29" t="s">
        <v>67</v>
      </c>
      <c r="S29">
        <v>2022</v>
      </c>
      <c r="T29" t="s">
        <v>22</v>
      </c>
      <c r="U29" s="15">
        <v>4.9000000000000004</v>
      </c>
      <c r="V29" s="15">
        <v>8</v>
      </c>
      <c r="W29" t="s">
        <v>27</v>
      </c>
    </row>
    <row r="30" spans="1:23">
      <c r="A30" t="s">
        <v>68</v>
      </c>
      <c r="B30">
        <v>13.875159</v>
      </c>
      <c r="C30" s="15">
        <v>100.507561</v>
      </c>
      <c r="D30" s="2" t="s">
        <v>5091</v>
      </c>
      <c r="E30" s="14" t="s">
        <v>5059</v>
      </c>
      <c r="F30" s="14" t="e" vm="4">
        <v>#VALUE!</v>
      </c>
      <c r="G30" s="2" t="str">
        <f>_xlfn.XLOOKUP(E30,missing_cities!$Q$2:$Q$56,missing_cities!$R$2:$R$56,"Not Found",0)</f>
        <v>Thailand</v>
      </c>
      <c r="H30" t="str">
        <f>_xlfn.XLOOKUP(E30,missing_cities!$Q$2:$Q$56,missing_cities!$S$2:$S$56,"Not Found",0)</f>
        <v>Asia</v>
      </c>
      <c r="I30" t="s">
        <v>18</v>
      </c>
      <c r="J30" s="15">
        <v>0.3</v>
      </c>
      <c r="K30" t="s">
        <v>34</v>
      </c>
      <c r="L30" s="15" t="str">
        <f t="shared" si="0"/>
        <v>6:00-22:00</v>
      </c>
      <c r="M30" s="16">
        <f t="shared" si="1"/>
        <v>0.67</v>
      </c>
      <c r="N30" s="15">
        <v>10.97</v>
      </c>
      <c r="O30" s="15">
        <v>67</v>
      </c>
      <c r="P30" t="s">
        <v>20</v>
      </c>
      <c r="Q30">
        <v>22</v>
      </c>
      <c r="R30" t="s">
        <v>42</v>
      </c>
      <c r="S30">
        <v>2021</v>
      </c>
      <c r="T30" t="s">
        <v>31</v>
      </c>
      <c r="U30" s="15">
        <v>3.9</v>
      </c>
      <c r="V30" s="15">
        <v>3</v>
      </c>
      <c r="W30" t="s">
        <v>32</v>
      </c>
    </row>
    <row r="31" spans="1:23">
      <c r="A31" t="s">
        <v>69</v>
      </c>
      <c r="B31">
        <v>-23.603701999999998</v>
      </c>
      <c r="C31" s="15">
        <v>-46.520629</v>
      </c>
      <c r="D31" s="2" t="s">
        <v>5092</v>
      </c>
      <c r="E31" s="14" t="s">
        <v>5067</v>
      </c>
      <c r="F31" s="14" t="e" vm="7">
        <v>#VALUE!</v>
      </c>
      <c r="G31" s="2" t="str">
        <f>_xlfn.XLOOKUP(E31,missing_cities!$Q$2:$Q$56,missing_cities!$R$2:$R$56,"Not Found",0)</f>
        <v>Brazil</v>
      </c>
      <c r="H31" t="str">
        <f>_xlfn.XLOOKUP(E31,missing_cities!$Q$2:$Q$56,missing_cities!$S$2:$S$56,"Not Found",0)</f>
        <v>South America</v>
      </c>
      <c r="I31" t="s">
        <v>18</v>
      </c>
      <c r="J31" s="15">
        <v>0.11</v>
      </c>
      <c r="K31" s="1">
        <v>45862</v>
      </c>
      <c r="L31" s="15" t="str">
        <f t="shared" si="0"/>
        <v>9.00-21.00</v>
      </c>
      <c r="M31" s="16">
        <f t="shared" si="1"/>
        <v>12</v>
      </c>
      <c r="N31" s="15">
        <v>18.489999999999998</v>
      </c>
      <c r="O31" s="15">
        <v>85</v>
      </c>
      <c r="P31" t="s">
        <v>25</v>
      </c>
      <c r="Q31">
        <v>50</v>
      </c>
      <c r="R31" t="s">
        <v>44</v>
      </c>
      <c r="S31">
        <v>2014</v>
      </c>
      <c r="T31" t="s">
        <v>22</v>
      </c>
      <c r="U31" s="15">
        <v>4.9000000000000004</v>
      </c>
      <c r="V31" s="15">
        <v>2</v>
      </c>
      <c r="W31" t="s">
        <v>23</v>
      </c>
    </row>
    <row r="32" spans="1:23">
      <c r="A32" t="s">
        <v>70</v>
      </c>
      <c r="B32">
        <v>37.648780000000002</v>
      </c>
      <c r="C32" s="15">
        <v>126.903295</v>
      </c>
      <c r="D32" s="2" t="s">
        <v>5093</v>
      </c>
      <c r="E32" s="14" t="s">
        <v>5063</v>
      </c>
      <c r="F32" s="14" t="e" vm="6">
        <v>#VALUE!</v>
      </c>
      <c r="G32" s="2" t="str">
        <f>_xlfn.XLOOKUP(E32,missing_cities!$Q$2:$Q$56,missing_cities!$R$2:$R$56,"Not Found",0)</f>
        <v>South Korea</v>
      </c>
      <c r="H32" t="str">
        <f>_xlfn.XLOOKUP(E32,missing_cities!$Q$2:$Q$56,missing_cities!$S$2:$S$56,"Not Found",0)</f>
        <v>Asia</v>
      </c>
      <c r="I32" t="s">
        <v>18</v>
      </c>
      <c r="J32" s="15">
        <v>0.32</v>
      </c>
      <c r="K32" t="s">
        <v>19</v>
      </c>
      <c r="L32" s="15" t="str">
        <f t="shared" si="0"/>
        <v>9:00-18:00</v>
      </c>
      <c r="M32" s="16">
        <f t="shared" si="1"/>
        <v>0.37</v>
      </c>
      <c r="N32" s="15">
        <v>8.26</v>
      </c>
      <c r="O32" s="15">
        <v>20</v>
      </c>
      <c r="P32" t="s">
        <v>20</v>
      </c>
      <c r="Q32">
        <v>22</v>
      </c>
      <c r="R32" t="s">
        <v>21</v>
      </c>
      <c r="S32">
        <v>2010</v>
      </c>
      <c r="T32" t="s">
        <v>31</v>
      </c>
      <c r="U32" s="15">
        <v>3.3</v>
      </c>
      <c r="V32" s="15">
        <v>7</v>
      </c>
      <c r="W32" t="s">
        <v>23</v>
      </c>
    </row>
    <row r="33" spans="1:23">
      <c r="A33" t="s">
        <v>71</v>
      </c>
      <c r="B33">
        <v>39.857604000000002</v>
      </c>
      <c r="C33" s="15">
        <v>116.357044</v>
      </c>
      <c r="D33" s="2" t="s">
        <v>5094</v>
      </c>
      <c r="E33" s="14" t="s">
        <v>5071</v>
      </c>
      <c r="F33" s="14" t="e" vm="9">
        <v>#VALUE!</v>
      </c>
      <c r="G33" s="2" t="str">
        <f>_xlfn.XLOOKUP(E33,missing_cities!$Q$2:$Q$56,missing_cities!$R$2:$R$56,"Not Found",0)</f>
        <v>China</v>
      </c>
      <c r="H33" t="str">
        <f>_xlfn.XLOOKUP(E33,missing_cities!$Q$2:$Q$56,missing_cities!$S$2:$S$56,"Not Found",0)</f>
        <v>Asia</v>
      </c>
      <c r="I33" t="s">
        <v>18</v>
      </c>
      <c r="J33" s="15">
        <v>0.19</v>
      </c>
      <c r="K33" t="s">
        <v>19</v>
      </c>
      <c r="L33" s="15" t="str">
        <f t="shared" si="0"/>
        <v>9:00-18:00</v>
      </c>
      <c r="M33" s="16">
        <f t="shared" si="1"/>
        <v>0.37</v>
      </c>
      <c r="N33" s="15">
        <v>3.73</v>
      </c>
      <c r="O33" s="15">
        <v>68</v>
      </c>
      <c r="P33" t="s">
        <v>29</v>
      </c>
      <c r="Q33">
        <v>350</v>
      </c>
      <c r="R33" t="s">
        <v>67</v>
      </c>
      <c r="S33">
        <v>2018</v>
      </c>
      <c r="T33" t="s">
        <v>22</v>
      </c>
      <c r="U33" s="15">
        <v>4.3</v>
      </c>
      <c r="V33" s="15">
        <v>9</v>
      </c>
      <c r="W33" t="s">
        <v>32</v>
      </c>
    </row>
    <row r="34" spans="1:23">
      <c r="A34" t="s">
        <v>72</v>
      </c>
      <c r="B34">
        <v>41.902875999999999</v>
      </c>
      <c r="C34" s="15">
        <v>-87.633566999999999</v>
      </c>
      <c r="D34" s="2" t="s">
        <v>5095</v>
      </c>
      <c r="E34" s="14" t="s">
        <v>5065</v>
      </c>
      <c r="F34" s="14" t="e" vm="5">
        <v>#VALUE!</v>
      </c>
      <c r="G34" s="2" t="str">
        <f>_xlfn.XLOOKUP(E34,missing_cities!$Q$2:$Q$56,missing_cities!$R$2:$R$56,"Not Found",0)</f>
        <v>United States</v>
      </c>
      <c r="H34" t="str">
        <f>_xlfn.XLOOKUP(E34,missing_cities!$Q$2:$Q$56,missing_cities!$S$2:$S$56,"Not Found",0)</f>
        <v>North America</v>
      </c>
      <c r="I34" t="s">
        <v>18</v>
      </c>
      <c r="J34" s="15">
        <v>0.35</v>
      </c>
      <c r="K34" t="s">
        <v>34</v>
      </c>
      <c r="L34" s="15" t="str">
        <f t="shared" si="0"/>
        <v>6:00-22:00</v>
      </c>
      <c r="M34" s="16">
        <f t="shared" si="1"/>
        <v>0.67</v>
      </c>
      <c r="N34" s="15">
        <v>2.2000000000000002</v>
      </c>
      <c r="O34" s="15">
        <v>48</v>
      </c>
      <c r="P34" t="s">
        <v>20</v>
      </c>
      <c r="Q34">
        <v>50</v>
      </c>
      <c r="R34" t="s">
        <v>37</v>
      </c>
      <c r="S34">
        <v>2017</v>
      </c>
      <c r="T34" t="s">
        <v>22</v>
      </c>
      <c r="U34" s="15">
        <v>4.0999999999999996</v>
      </c>
      <c r="V34" s="15">
        <v>2</v>
      </c>
      <c r="W34" t="s">
        <v>32</v>
      </c>
    </row>
    <row r="35" spans="1:23">
      <c r="A35" t="s">
        <v>73</v>
      </c>
      <c r="B35">
        <v>37.532947999999998</v>
      </c>
      <c r="C35" s="15">
        <v>127.008718</v>
      </c>
      <c r="D35" s="2" t="s">
        <v>5096</v>
      </c>
      <c r="E35" s="14" t="s">
        <v>5063</v>
      </c>
      <c r="F35" s="14" t="e" vm="6">
        <v>#VALUE!</v>
      </c>
      <c r="G35" s="2" t="str">
        <f>_xlfn.XLOOKUP(E35,missing_cities!$Q$2:$Q$56,missing_cities!$R$2:$R$56,"Not Found",0)</f>
        <v>South Korea</v>
      </c>
      <c r="H35" t="str">
        <f>_xlfn.XLOOKUP(E35,missing_cities!$Q$2:$Q$56,missing_cities!$S$2:$S$56,"Not Found",0)</f>
        <v>Asia</v>
      </c>
      <c r="I35" t="s">
        <v>18</v>
      </c>
      <c r="J35" s="15">
        <v>0.47</v>
      </c>
      <c r="K35" s="1">
        <v>45862</v>
      </c>
      <c r="L35" s="15" t="str">
        <f t="shared" si="0"/>
        <v>9.00-21.00</v>
      </c>
      <c r="M35" s="16">
        <f t="shared" si="1"/>
        <v>12</v>
      </c>
      <c r="N35" s="15">
        <v>14.8</v>
      </c>
      <c r="O35" s="15">
        <v>45</v>
      </c>
      <c r="P35" t="s">
        <v>37</v>
      </c>
      <c r="Q35">
        <v>150</v>
      </c>
      <c r="R35" t="s">
        <v>74</v>
      </c>
      <c r="S35">
        <v>2021</v>
      </c>
      <c r="T35" t="s">
        <v>22</v>
      </c>
      <c r="U35" s="15">
        <v>4.3</v>
      </c>
      <c r="V35" s="15">
        <v>10</v>
      </c>
      <c r="W35" t="s">
        <v>27</v>
      </c>
    </row>
    <row r="36" spans="1:23">
      <c r="A36" t="s">
        <v>75</v>
      </c>
      <c r="B36">
        <v>39.916791000000003</v>
      </c>
      <c r="C36" s="15">
        <v>116.26719799999999</v>
      </c>
      <c r="D36" s="2" t="s">
        <v>5097</v>
      </c>
      <c r="E36" s="14" t="s">
        <v>5071</v>
      </c>
      <c r="F36" s="14" t="e" vm="9">
        <v>#VALUE!</v>
      </c>
      <c r="G36" s="2" t="str">
        <f>_xlfn.XLOOKUP(E36,missing_cities!$Q$2:$Q$56,missing_cities!$R$2:$R$56,"Not Found",0)</f>
        <v>China</v>
      </c>
      <c r="H36" t="str">
        <f>_xlfn.XLOOKUP(E36,missing_cities!$Q$2:$Q$56,missing_cities!$S$2:$S$56,"Not Found",0)</f>
        <v>Asia</v>
      </c>
      <c r="I36" t="s">
        <v>18</v>
      </c>
      <c r="J36" s="15">
        <v>0.1</v>
      </c>
      <c r="K36" t="s">
        <v>34</v>
      </c>
      <c r="L36" s="15" t="str">
        <f t="shared" si="0"/>
        <v>6:00-22:00</v>
      </c>
      <c r="M36" s="16">
        <f t="shared" si="1"/>
        <v>0.67</v>
      </c>
      <c r="N36" s="15">
        <v>11.77</v>
      </c>
      <c r="O36" s="15">
        <v>66</v>
      </c>
      <c r="P36" t="s">
        <v>39</v>
      </c>
      <c r="Q36">
        <v>22</v>
      </c>
      <c r="R36" t="s">
        <v>76</v>
      </c>
      <c r="S36">
        <v>2021</v>
      </c>
      <c r="T36" t="s">
        <v>22</v>
      </c>
      <c r="U36" s="15">
        <v>4.3</v>
      </c>
      <c r="V36" s="15">
        <v>4</v>
      </c>
      <c r="W36" t="s">
        <v>32</v>
      </c>
    </row>
    <row r="37" spans="1:23">
      <c r="A37" t="s">
        <v>77</v>
      </c>
      <c r="B37">
        <v>32.988858999999998</v>
      </c>
      <c r="C37" s="15">
        <v>32.234935999999998</v>
      </c>
      <c r="D37" s="2" t="s">
        <v>5098</v>
      </c>
      <c r="E37" s="14" t="str">
        <f>_xlfn.XLOOKUP(C37,missing_cities!B:B,missing_cities!C:C,"Not Found",0)</f>
        <v>Error</v>
      </c>
      <c r="F37" s="14" t="s">
        <v>9987</v>
      </c>
      <c r="G37" s="2" t="str">
        <f>_xlfn.XLOOKUP(E37,missing_cities!$Q$2:$Q$56,missing_cities!$R$2:$R$56,"Not Found",0)</f>
        <v>Error</v>
      </c>
      <c r="H37" t="str">
        <f>_xlfn.XLOOKUP(E37,missing_cities!$Q$2:$Q$56,missing_cities!$S$2:$S$56,"Not Found",0)</f>
        <v>Error</v>
      </c>
      <c r="I37" t="s">
        <v>18</v>
      </c>
      <c r="J37" s="15">
        <v>0.16</v>
      </c>
      <c r="K37" t="s">
        <v>34</v>
      </c>
      <c r="L37" s="15" t="str">
        <f t="shared" si="0"/>
        <v>6:00-22:00</v>
      </c>
      <c r="M37" s="16">
        <f t="shared" si="1"/>
        <v>0.67</v>
      </c>
      <c r="N37" s="15">
        <v>16.3</v>
      </c>
      <c r="O37" s="15">
        <v>28</v>
      </c>
      <c r="P37" t="s">
        <v>37</v>
      </c>
      <c r="Q37">
        <v>50</v>
      </c>
      <c r="R37" t="s">
        <v>48</v>
      </c>
      <c r="S37">
        <v>2012</v>
      </c>
      <c r="T37" t="s">
        <v>22</v>
      </c>
      <c r="U37" s="15">
        <v>4.5</v>
      </c>
      <c r="V37" s="15">
        <v>1</v>
      </c>
      <c r="W37" t="s">
        <v>27</v>
      </c>
    </row>
    <row r="38" spans="1:23">
      <c r="A38" t="s">
        <v>78</v>
      </c>
      <c r="B38">
        <v>41.968074999999999</v>
      </c>
      <c r="C38" s="15">
        <v>-87.730962000000005</v>
      </c>
      <c r="D38" s="2" t="s">
        <v>5099</v>
      </c>
      <c r="E38" s="14" t="s">
        <v>5065</v>
      </c>
      <c r="F38" s="14" t="e" vm="5">
        <v>#VALUE!</v>
      </c>
      <c r="G38" s="2" t="str">
        <f>_xlfn.XLOOKUP(E38,missing_cities!$Q$2:$Q$56,missing_cities!$R$2:$R$56,"Not Found",0)</f>
        <v>United States</v>
      </c>
      <c r="H38" t="str">
        <f>_xlfn.XLOOKUP(E38,missing_cities!$Q$2:$Q$56,missing_cities!$S$2:$S$56,"Not Found",0)</f>
        <v>North America</v>
      </c>
      <c r="I38" t="s">
        <v>18</v>
      </c>
      <c r="J38" s="15">
        <v>0.27</v>
      </c>
      <c r="K38" t="s">
        <v>19</v>
      </c>
      <c r="L38" s="15" t="str">
        <f t="shared" si="0"/>
        <v>9:00-18:00</v>
      </c>
      <c r="M38" s="16">
        <f t="shared" si="1"/>
        <v>0.37</v>
      </c>
      <c r="N38" s="15">
        <v>4.99</v>
      </c>
      <c r="O38" s="15">
        <v>32</v>
      </c>
      <c r="P38" t="s">
        <v>29</v>
      </c>
      <c r="Q38">
        <v>150</v>
      </c>
      <c r="R38" t="s">
        <v>48</v>
      </c>
      <c r="S38">
        <v>2016</v>
      </c>
      <c r="T38" t="s">
        <v>31</v>
      </c>
      <c r="U38" s="15">
        <v>4.9000000000000004</v>
      </c>
      <c r="V38" s="15">
        <v>1</v>
      </c>
      <c r="W38" t="s">
        <v>32</v>
      </c>
    </row>
    <row r="39" spans="1:23">
      <c r="A39" t="s">
        <v>79</v>
      </c>
      <c r="B39">
        <v>41.847634999999997</v>
      </c>
      <c r="C39" s="15">
        <v>-87.753595000000004</v>
      </c>
      <c r="D39" s="2" t="s">
        <v>5100</v>
      </c>
      <c r="E39" s="14" t="s">
        <v>5065</v>
      </c>
      <c r="F39" s="14" t="e" vm="5">
        <v>#VALUE!</v>
      </c>
      <c r="G39" s="2" t="str">
        <f>_xlfn.XLOOKUP(E39,missing_cities!$Q$2:$Q$56,missing_cities!$R$2:$R$56,"Not Found",0)</f>
        <v>United States</v>
      </c>
      <c r="H39" t="str">
        <f>_xlfn.XLOOKUP(E39,missing_cities!$Q$2:$Q$56,missing_cities!$S$2:$S$56,"Not Found",0)</f>
        <v>North America</v>
      </c>
      <c r="I39" t="s">
        <v>18</v>
      </c>
      <c r="J39" s="15">
        <v>0.33</v>
      </c>
      <c r="K39" s="1">
        <v>45862</v>
      </c>
      <c r="L39" s="15" t="str">
        <f t="shared" si="0"/>
        <v>9.00-21.00</v>
      </c>
      <c r="M39" s="16">
        <f t="shared" si="1"/>
        <v>12</v>
      </c>
      <c r="N39" s="15">
        <v>9.0299999999999994</v>
      </c>
      <c r="O39" s="15">
        <v>26</v>
      </c>
      <c r="P39" t="s">
        <v>20</v>
      </c>
      <c r="Q39">
        <v>50</v>
      </c>
      <c r="R39" t="s">
        <v>26</v>
      </c>
      <c r="S39">
        <v>2017</v>
      </c>
      <c r="T39" t="s">
        <v>31</v>
      </c>
      <c r="U39" s="15">
        <v>4.5</v>
      </c>
      <c r="V39" s="15">
        <v>8</v>
      </c>
      <c r="W39" t="s">
        <v>23</v>
      </c>
    </row>
    <row r="40" spans="1:23">
      <c r="A40" t="s">
        <v>80</v>
      </c>
      <c r="B40">
        <v>-33.885375000000003</v>
      </c>
      <c r="C40" s="15">
        <v>151.30901900000001</v>
      </c>
      <c r="D40" s="2" t="s">
        <v>5101</v>
      </c>
      <c r="E40" s="14" t="s">
        <v>5069</v>
      </c>
      <c r="F40" s="14" t="e" vm="8">
        <v>#VALUE!</v>
      </c>
      <c r="G40" s="2" t="str">
        <f>_xlfn.XLOOKUP(E40,missing_cities!$Q$2:$Q$56,missing_cities!$R$2:$R$56,"Not Found",0)</f>
        <v>Australia</v>
      </c>
      <c r="H40" t="str">
        <f>_xlfn.XLOOKUP(E40,missing_cities!$Q$2:$Q$56,missing_cities!$S$2:$S$56,"Not Found",0)</f>
        <v>Australia</v>
      </c>
      <c r="I40" t="s">
        <v>18</v>
      </c>
      <c r="J40" s="15">
        <v>0.34</v>
      </c>
      <c r="K40" t="s">
        <v>34</v>
      </c>
      <c r="L40" s="15" t="str">
        <f t="shared" si="0"/>
        <v>6:00-22:00</v>
      </c>
      <c r="M40" s="16">
        <f t="shared" si="1"/>
        <v>0.67</v>
      </c>
      <c r="N40" s="15">
        <v>5.92</v>
      </c>
      <c r="O40" s="15">
        <v>30</v>
      </c>
      <c r="P40" t="s">
        <v>37</v>
      </c>
      <c r="Q40">
        <v>350</v>
      </c>
      <c r="R40" t="s">
        <v>81</v>
      </c>
      <c r="S40">
        <v>2010</v>
      </c>
      <c r="T40" t="s">
        <v>31</v>
      </c>
      <c r="U40" s="15">
        <v>4.5999999999999996</v>
      </c>
      <c r="V40" s="15">
        <v>4</v>
      </c>
      <c r="W40" t="s">
        <v>32</v>
      </c>
    </row>
    <row r="41" spans="1:23">
      <c r="A41" t="s">
        <v>82</v>
      </c>
      <c r="B41">
        <v>-33.762238000000004</v>
      </c>
      <c r="C41" s="15">
        <v>18.497402000000001</v>
      </c>
      <c r="D41" s="2" t="s">
        <v>5102</v>
      </c>
      <c r="E41" s="14" t="s">
        <v>5085</v>
      </c>
      <c r="F41" s="14" t="e" vm="12">
        <v>#VALUE!</v>
      </c>
      <c r="G41" s="2" t="str">
        <f>_xlfn.XLOOKUP(E41,missing_cities!$Q$2:$Q$56,missing_cities!$R$2:$R$56,"Not Found",0)</f>
        <v>South Africa</v>
      </c>
      <c r="H41" t="str">
        <f>_xlfn.XLOOKUP(E41,missing_cities!$Q$2:$Q$56,missing_cities!$S$2:$S$56,"Not Found",0)</f>
        <v>Africa</v>
      </c>
      <c r="I41" t="s">
        <v>18</v>
      </c>
      <c r="J41" s="15">
        <v>0.41</v>
      </c>
      <c r="K41" t="s">
        <v>19</v>
      </c>
      <c r="L41" s="15" t="str">
        <f t="shared" si="0"/>
        <v>9:00-18:00</v>
      </c>
      <c r="M41" s="16">
        <f t="shared" si="1"/>
        <v>0.37</v>
      </c>
      <c r="N41" s="15">
        <v>0.59</v>
      </c>
      <c r="O41" s="15">
        <v>37</v>
      </c>
      <c r="P41" t="s">
        <v>39</v>
      </c>
      <c r="Q41">
        <v>350</v>
      </c>
      <c r="R41" t="s">
        <v>21</v>
      </c>
      <c r="S41">
        <v>2020</v>
      </c>
      <c r="T41" t="s">
        <v>22</v>
      </c>
      <c r="U41" s="15">
        <v>3.4</v>
      </c>
      <c r="V41" s="15">
        <v>4</v>
      </c>
      <c r="W41" t="s">
        <v>32</v>
      </c>
    </row>
    <row r="42" spans="1:23">
      <c r="A42" t="s">
        <v>83</v>
      </c>
      <c r="B42">
        <v>39.972484999999999</v>
      </c>
      <c r="C42" s="15">
        <v>116.200458</v>
      </c>
      <c r="D42" s="2" t="s">
        <v>5103</v>
      </c>
      <c r="E42" s="14" t="s">
        <v>5071</v>
      </c>
      <c r="F42" s="14" t="e" vm="9">
        <v>#VALUE!</v>
      </c>
      <c r="G42" s="2" t="str">
        <f>_xlfn.XLOOKUP(E42,missing_cities!$Q$2:$Q$56,missing_cities!$R$2:$R$56,"Not Found",0)</f>
        <v>China</v>
      </c>
      <c r="H42" t="str">
        <f>_xlfn.XLOOKUP(E42,missing_cities!$Q$2:$Q$56,missing_cities!$S$2:$S$56,"Not Found",0)</f>
        <v>Asia</v>
      </c>
      <c r="I42" t="s">
        <v>18</v>
      </c>
      <c r="J42" s="15">
        <v>0.34</v>
      </c>
      <c r="K42" t="s">
        <v>34</v>
      </c>
      <c r="L42" s="15" t="str">
        <f t="shared" si="0"/>
        <v>6:00-22:00</v>
      </c>
      <c r="M42" s="16">
        <f t="shared" si="1"/>
        <v>0.67</v>
      </c>
      <c r="N42" s="15">
        <v>12.54</v>
      </c>
      <c r="O42" s="15">
        <v>94</v>
      </c>
      <c r="P42" t="s">
        <v>39</v>
      </c>
      <c r="Q42">
        <v>22</v>
      </c>
      <c r="R42" t="s">
        <v>21</v>
      </c>
      <c r="S42">
        <v>2016</v>
      </c>
      <c r="T42" t="s">
        <v>22</v>
      </c>
      <c r="U42" s="15">
        <v>5</v>
      </c>
      <c r="V42" s="15">
        <v>3</v>
      </c>
      <c r="W42" t="s">
        <v>32</v>
      </c>
    </row>
    <row r="43" spans="1:23">
      <c r="A43" t="s">
        <v>84</v>
      </c>
      <c r="B43">
        <v>-50.498252999999998</v>
      </c>
      <c r="C43" s="15">
        <v>-91.137594000000007</v>
      </c>
      <c r="D43" s="2" t="s">
        <v>5104</v>
      </c>
      <c r="E43" s="14" t="str">
        <f>_xlfn.XLOOKUP(C43,missing_cities!B:B,missing_cities!C:C,"Not Found",0)</f>
        <v>Error</v>
      </c>
      <c r="F43" s="14" t="s">
        <v>9987</v>
      </c>
      <c r="G43" s="2" t="str">
        <f>_xlfn.XLOOKUP(E43,missing_cities!$Q$2:$Q$56,missing_cities!$R$2:$R$56,"Not Found",0)</f>
        <v>Error</v>
      </c>
      <c r="H43" t="str">
        <f>_xlfn.XLOOKUP(E43,missing_cities!$Q$2:$Q$56,missing_cities!$S$2:$S$56,"Not Found",0)</f>
        <v>Error</v>
      </c>
      <c r="I43" t="s">
        <v>18</v>
      </c>
      <c r="J43" s="15">
        <v>0.35</v>
      </c>
      <c r="K43" t="s">
        <v>34</v>
      </c>
      <c r="L43" s="15" t="str">
        <f t="shared" si="0"/>
        <v>6:00-22:00</v>
      </c>
      <c r="M43" s="16">
        <f t="shared" si="1"/>
        <v>0.67</v>
      </c>
      <c r="N43" s="15">
        <v>13.3</v>
      </c>
      <c r="O43" s="15">
        <v>87</v>
      </c>
      <c r="P43" t="s">
        <v>37</v>
      </c>
      <c r="Q43">
        <v>22</v>
      </c>
      <c r="R43" t="s">
        <v>76</v>
      </c>
      <c r="S43">
        <v>2010</v>
      </c>
      <c r="T43" t="s">
        <v>31</v>
      </c>
      <c r="U43" s="15">
        <v>4.7</v>
      </c>
      <c r="V43" s="15">
        <v>6</v>
      </c>
      <c r="W43" t="s">
        <v>32</v>
      </c>
    </row>
    <row r="44" spans="1:23">
      <c r="A44" t="s">
        <v>85</v>
      </c>
      <c r="B44">
        <v>39.925919999999998</v>
      </c>
      <c r="C44" s="15">
        <v>116.42365599999999</v>
      </c>
      <c r="D44" s="2" t="s">
        <v>5105</v>
      </c>
      <c r="E44" s="14" t="s">
        <v>5071</v>
      </c>
      <c r="F44" s="14" t="e" vm="9">
        <v>#VALUE!</v>
      </c>
      <c r="G44" s="2" t="str">
        <f>_xlfn.XLOOKUP(E44,missing_cities!$Q$2:$Q$56,missing_cities!$R$2:$R$56,"Not Found",0)</f>
        <v>China</v>
      </c>
      <c r="H44" t="str">
        <f>_xlfn.XLOOKUP(E44,missing_cities!$Q$2:$Q$56,missing_cities!$S$2:$S$56,"Not Found",0)</f>
        <v>Asia</v>
      </c>
      <c r="I44" t="s">
        <v>18</v>
      </c>
      <c r="J44" s="15">
        <v>0.11</v>
      </c>
      <c r="K44" s="1">
        <v>45862</v>
      </c>
      <c r="L44" s="15" t="str">
        <f t="shared" si="0"/>
        <v>9.00-21.00</v>
      </c>
      <c r="M44" s="16">
        <f t="shared" si="1"/>
        <v>12</v>
      </c>
      <c r="N44" s="15">
        <v>8.57</v>
      </c>
      <c r="O44" s="15">
        <v>85</v>
      </c>
      <c r="P44" t="s">
        <v>25</v>
      </c>
      <c r="Q44">
        <v>150</v>
      </c>
      <c r="R44" t="s">
        <v>48</v>
      </c>
      <c r="S44">
        <v>2022</v>
      </c>
      <c r="T44" t="s">
        <v>31</v>
      </c>
      <c r="U44" s="15">
        <v>4.4000000000000004</v>
      </c>
      <c r="V44" s="15">
        <v>10</v>
      </c>
      <c r="W44" t="s">
        <v>23</v>
      </c>
    </row>
    <row r="45" spans="1:23">
      <c r="A45" t="s">
        <v>86</v>
      </c>
      <c r="B45">
        <v>55.720416</v>
      </c>
      <c r="C45" s="15">
        <v>37.545200999999999</v>
      </c>
      <c r="D45" s="2" t="s">
        <v>5106</v>
      </c>
      <c r="E45" s="14" t="s">
        <v>5052</v>
      </c>
      <c r="F45" s="14" t="e" vm="2">
        <v>#VALUE!</v>
      </c>
      <c r="G45" s="2" t="str">
        <f>_xlfn.XLOOKUP(E45,missing_cities!$Q$2:$Q$56,missing_cities!$R$2:$R$56,"Not Found",0)</f>
        <v>Russia</v>
      </c>
      <c r="H45" t="str">
        <f>_xlfn.XLOOKUP(E45,missing_cities!$Q$2:$Q$56,missing_cities!$S$2:$S$56,"Not Found",0)</f>
        <v>Europe</v>
      </c>
      <c r="I45" t="s">
        <v>18</v>
      </c>
      <c r="J45" s="15">
        <v>0.5</v>
      </c>
      <c r="K45" s="1">
        <v>45862</v>
      </c>
      <c r="L45" s="15" t="str">
        <f t="shared" si="0"/>
        <v>9.00-21.00</v>
      </c>
      <c r="M45" s="16">
        <f t="shared" si="1"/>
        <v>12</v>
      </c>
      <c r="N45" s="15">
        <v>10.27</v>
      </c>
      <c r="O45" s="15">
        <v>34</v>
      </c>
      <c r="P45" t="s">
        <v>20</v>
      </c>
      <c r="Q45">
        <v>350</v>
      </c>
      <c r="R45" t="s">
        <v>46</v>
      </c>
      <c r="S45">
        <v>2012</v>
      </c>
      <c r="T45" t="s">
        <v>22</v>
      </c>
      <c r="U45" s="15">
        <v>4.4000000000000004</v>
      </c>
      <c r="V45" s="15">
        <v>9</v>
      </c>
      <c r="W45" t="s">
        <v>27</v>
      </c>
    </row>
    <row r="46" spans="1:23">
      <c r="A46" t="s">
        <v>87</v>
      </c>
      <c r="B46">
        <v>13.874673</v>
      </c>
      <c r="C46" s="15">
        <v>100.49941099999999</v>
      </c>
      <c r="D46" s="2" t="s">
        <v>5107</v>
      </c>
      <c r="E46" s="14" t="s">
        <v>5059</v>
      </c>
      <c r="F46" s="14" t="e" vm="4">
        <v>#VALUE!</v>
      </c>
      <c r="G46" s="2" t="str">
        <f>_xlfn.XLOOKUP(E46,missing_cities!$Q$2:$Q$56,missing_cities!$R$2:$R$56,"Not Found",0)</f>
        <v>Thailand</v>
      </c>
      <c r="H46" t="str">
        <f>_xlfn.XLOOKUP(E46,missing_cities!$Q$2:$Q$56,missing_cities!$S$2:$S$56,"Not Found",0)</f>
        <v>Asia</v>
      </c>
      <c r="I46" t="s">
        <v>18</v>
      </c>
      <c r="J46" s="15">
        <v>0.39</v>
      </c>
      <c r="K46" t="s">
        <v>34</v>
      </c>
      <c r="L46" s="15" t="str">
        <f t="shared" si="0"/>
        <v>6:00-22:00</v>
      </c>
      <c r="M46" s="16">
        <f t="shared" si="1"/>
        <v>0.67</v>
      </c>
      <c r="N46" s="15">
        <v>14.29</v>
      </c>
      <c r="O46" s="15">
        <v>42</v>
      </c>
      <c r="P46" t="s">
        <v>25</v>
      </c>
      <c r="Q46">
        <v>350</v>
      </c>
      <c r="R46" t="s">
        <v>37</v>
      </c>
      <c r="S46">
        <v>2011</v>
      </c>
      <c r="T46" t="s">
        <v>22</v>
      </c>
      <c r="U46" s="15">
        <v>4.0999999999999996</v>
      </c>
      <c r="V46" s="15">
        <v>9</v>
      </c>
      <c r="W46" t="s">
        <v>32</v>
      </c>
    </row>
    <row r="47" spans="1:23">
      <c r="A47" t="s">
        <v>88</v>
      </c>
      <c r="B47">
        <v>52.450769999999999</v>
      </c>
      <c r="C47" s="15">
        <v>13.404804</v>
      </c>
      <c r="D47" s="2" t="s">
        <v>5108</v>
      </c>
      <c r="E47" s="14" t="s">
        <v>5057</v>
      </c>
      <c r="F47" s="14" t="e" vm="3">
        <v>#VALUE!</v>
      </c>
      <c r="G47" s="2" t="str">
        <f>_xlfn.XLOOKUP(E47,missing_cities!$Q$2:$Q$56,missing_cities!$R$2:$R$56,"Not Found",0)</f>
        <v>Germany</v>
      </c>
      <c r="H47" t="str">
        <f>_xlfn.XLOOKUP(E47,missing_cities!$Q$2:$Q$56,missing_cities!$S$2:$S$56,"Not Found",0)</f>
        <v>Europe</v>
      </c>
      <c r="I47" t="s">
        <v>18</v>
      </c>
      <c r="J47" s="15">
        <v>0.41</v>
      </c>
      <c r="K47" t="s">
        <v>34</v>
      </c>
      <c r="L47" s="15" t="str">
        <f t="shared" si="0"/>
        <v>6:00-22:00</v>
      </c>
      <c r="M47" s="16">
        <f t="shared" si="1"/>
        <v>0.67</v>
      </c>
      <c r="N47" s="15">
        <v>0.64</v>
      </c>
      <c r="O47" s="15">
        <v>52</v>
      </c>
      <c r="P47" t="s">
        <v>25</v>
      </c>
      <c r="Q47">
        <v>150</v>
      </c>
      <c r="R47" t="s">
        <v>37</v>
      </c>
      <c r="S47">
        <v>2011</v>
      </c>
      <c r="T47" t="s">
        <v>31</v>
      </c>
      <c r="U47" s="15">
        <v>5</v>
      </c>
      <c r="V47" s="15">
        <v>6</v>
      </c>
      <c r="W47" t="s">
        <v>23</v>
      </c>
    </row>
    <row r="48" spans="1:23">
      <c r="A48" t="s">
        <v>89</v>
      </c>
      <c r="B48">
        <v>55.767175999999999</v>
      </c>
      <c r="C48" s="15">
        <v>37.663525</v>
      </c>
      <c r="D48" s="2" t="s">
        <v>5109</v>
      </c>
      <c r="E48" s="14" t="s">
        <v>5052</v>
      </c>
      <c r="F48" s="14" t="e" vm="2">
        <v>#VALUE!</v>
      </c>
      <c r="G48" s="2" t="str">
        <f>_xlfn.XLOOKUP(E48,missing_cities!$Q$2:$Q$56,missing_cities!$R$2:$R$56,"Not Found",0)</f>
        <v>Russia</v>
      </c>
      <c r="H48" t="str">
        <f>_xlfn.XLOOKUP(E48,missing_cities!$Q$2:$Q$56,missing_cities!$S$2:$S$56,"Not Found",0)</f>
        <v>Europe</v>
      </c>
      <c r="I48" t="s">
        <v>18</v>
      </c>
      <c r="J48" s="15">
        <v>0.12</v>
      </c>
      <c r="K48" t="s">
        <v>34</v>
      </c>
      <c r="L48" s="15" t="str">
        <f t="shared" si="0"/>
        <v>6:00-22:00</v>
      </c>
      <c r="M48" s="16">
        <f t="shared" si="1"/>
        <v>0.67</v>
      </c>
      <c r="N48" s="15">
        <v>16.5</v>
      </c>
      <c r="O48" s="15">
        <v>52</v>
      </c>
      <c r="P48" t="s">
        <v>20</v>
      </c>
      <c r="Q48">
        <v>22</v>
      </c>
      <c r="R48" t="s">
        <v>37</v>
      </c>
      <c r="S48">
        <v>2015</v>
      </c>
      <c r="T48" t="s">
        <v>22</v>
      </c>
      <c r="U48" s="15">
        <v>4</v>
      </c>
      <c r="V48" s="15">
        <v>2</v>
      </c>
      <c r="W48" t="s">
        <v>27</v>
      </c>
    </row>
    <row r="49" spans="1:23">
      <c r="A49" t="s">
        <v>90</v>
      </c>
      <c r="B49">
        <v>34.149478999999999</v>
      </c>
      <c r="C49" s="15">
        <v>-118.22180400000001</v>
      </c>
      <c r="D49" s="2" t="s">
        <v>5110</v>
      </c>
      <c r="E49" s="14" t="s">
        <v>5111</v>
      </c>
      <c r="F49" s="14" t="e" vm="5">
        <v>#VALUE!</v>
      </c>
      <c r="G49" s="2" t="str">
        <f>_xlfn.XLOOKUP(E49,missing_cities!$Q$2:$Q$56,missing_cities!$R$2:$R$56,"Not Found",0)</f>
        <v>United States</v>
      </c>
      <c r="H49" t="str">
        <f>_xlfn.XLOOKUP(E49,missing_cities!$Q$2:$Q$56,missing_cities!$S$2:$S$56,"Not Found",0)</f>
        <v>North America</v>
      </c>
      <c r="I49" t="s">
        <v>18</v>
      </c>
      <c r="J49" s="15">
        <v>0.46</v>
      </c>
      <c r="K49" t="s">
        <v>19</v>
      </c>
      <c r="L49" s="15" t="str">
        <f t="shared" si="0"/>
        <v>9:00-18:00</v>
      </c>
      <c r="M49" s="16">
        <f t="shared" si="1"/>
        <v>0.37</v>
      </c>
      <c r="N49" s="15">
        <v>18.559999999999999</v>
      </c>
      <c r="O49" s="15">
        <v>100</v>
      </c>
      <c r="P49" t="s">
        <v>25</v>
      </c>
      <c r="Q49">
        <v>50</v>
      </c>
      <c r="R49" t="s">
        <v>35</v>
      </c>
      <c r="S49">
        <v>2022</v>
      </c>
      <c r="T49" t="s">
        <v>22</v>
      </c>
      <c r="U49" s="15">
        <v>4.2</v>
      </c>
      <c r="V49" s="15">
        <v>9</v>
      </c>
      <c r="W49" t="s">
        <v>23</v>
      </c>
    </row>
    <row r="50" spans="1:23">
      <c r="A50" t="s">
        <v>91</v>
      </c>
      <c r="B50">
        <v>39.86551</v>
      </c>
      <c r="C50" s="15">
        <v>116.33183</v>
      </c>
      <c r="D50" s="2" t="s">
        <v>5112</v>
      </c>
      <c r="E50" s="14" t="s">
        <v>5071</v>
      </c>
      <c r="F50" s="14" t="e" vm="9">
        <v>#VALUE!</v>
      </c>
      <c r="G50" s="2" t="str">
        <f>_xlfn.XLOOKUP(E50,missing_cities!$Q$2:$Q$56,missing_cities!$R$2:$R$56,"Not Found",0)</f>
        <v>China</v>
      </c>
      <c r="H50" t="str">
        <f>_xlfn.XLOOKUP(E50,missing_cities!$Q$2:$Q$56,missing_cities!$S$2:$S$56,"Not Found",0)</f>
        <v>Asia</v>
      </c>
      <c r="I50" t="s">
        <v>18</v>
      </c>
      <c r="J50" s="15">
        <v>0.15</v>
      </c>
      <c r="K50" t="s">
        <v>34</v>
      </c>
      <c r="L50" s="15" t="str">
        <f t="shared" si="0"/>
        <v>6:00-22:00</v>
      </c>
      <c r="M50" s="16">
        <f t="shared" si="1"/>
        <v>0.67</v>
      </c>
      <c r="N50" s="15">
        <v>16.48</v>
      </c>
      <c r="O50" s="15">
        <v>70</v>
      </c>
      <c r="P50" t="s">
        <v>37</v>
      </c>
      <c r="Q50">
        <v>350</v>
      </c>
      <c r="R50" t="s">
        <v>40</v>
      </c>
      <c r="S50">
        <v>2013</v>
      </c>
      <c r="T50" t="s">
        <v>31</v>
      </c>
      <c r="U50" s="15">
        <v>3.7</v>
      </c>
      <c r="V50" s="15">
        <v>9</v>
      </c>
      <c r="W50" t="s">
        <v>32</v>
      </c>
    </row>
    <row r="51" spans="1:23">
      <c r="A51" t="s">
        <v>92</v>
      </c>
      <c r="B51">
        <v>46.166127000000003</v>
      </c>
      <c r="C51" s="15">
        <v>-87.073986000000005</v>
      </c>
      <c r="D51" s="2" t="s">
        <v>5113</v>
      </c>
      <c r="E51" s="14">
        <f>_xlfn.XLOOKUP(C51,missing_cities!B:B,missing_cities!C:C,"Not Found",0)</f>
        <v>0</v>
      </c>
      <c r="F51" s="14" t="s">
        <v>9990</v>
      </c>
      <c r="G51" s="2" t="str">
        <f>_xlfn.XLOOKUP(E51,missing_cities!$Q$2:$Q$56,missing_cities!$R$2:$R$56,"Not Found",0)</f>
        <v>Not Found</v>
      </c>
      <c r="H51" t="str">
        <f>_xlfn.XLOOKUP(E51,missing_cities!$Q$2:$Q$56,missing_cities!$S$2:$S$56,"Not Found",0)</f>
        <v>Not Found</v>
      </c>
      <c r="I51" t="s">
        <v>18</v>
      </c>
      <c r="J51" s="15">
        <v>0.17</v>
      </c>
      <c r="K51" t="s">
        <v>19</v>
      </c>
      <c r="L51" s="15" t="str">
        <f t="shared" si="0"/>
        <v>9:00-18:00</v>
      </c>
      <c r="M51" s="16">
        <f t="shared" si="1"/>
        <v>0.37</v>
      </c>
      <c r="N51" s="15">
        <v>6.24</v>
      </c>
      <c r="O51" s="15">
        <v>21</v>
      </c>
      <c r="P51" t="s">
        <v>29</v>
      </c>
      <c r="Q51">
        <v>150</v>
      </c>
      <c r="R51" t="s">
        <v>21</v>
      </c>
      <c r="S51">
        <v>2015</v>
      </c>
      <c r="T51" t="s">
        <v>22</v>
      </c>
      <c r="U51" s="15">
        <v>3.2</v>
      </c>
      <c r="V51" s="15">
        <v>5</v>
      </c>
      <c r="W51" t="s">
        <v>27</v>
      </c>
    </row>
    <row r="52" spans="1:23">
      <c r="A52" t="s">
        <v>93</v>
      </c>
      <c r="B52">
        <v>52.503320000000002</v>
      </c>
      <c r="C52" s="15">
        <v>13.424196</v>
      </c>
      <c r="D52" s="2" t="s">
        <v>5114</v>
      </c>
      <c r="E52" s="14" t="s">
        <v>5057</v>
      </c>
      <c r="F52" s="14" t="e" vm="3">
        <v>#VALUE!</v>
      </c>
      <c r="G52" s="2" t="str">
        <f>_xlfn.XLOOKUP(E52,missing_cities!$Q$2:$Q$56,missing_cities!$R$2:$R$56,"Not Found",0)</f>
        <v>Germany</v>
      </c>
      <c r="H52" t="str">
        <f>_xlfn.XLOOKUP(E52,missing_cities!$Q$2:$Q$56,missing_cities!$S$2:$S$56,"Not Found",0)</f>
        <v>Europe</v>
      </c>
      <c r="I52" t="s">
        <v>18</v>
      </c>
      <c r="J52" s="15">
        <v>0.32</v>
      </c>
      <c r="K52" s="1">
        <v>45862</v>
      </c>
      <c r="L52" s="15" t="str">
        <f t="shared" si="0"/>
        <v>9.00-21.00</v>
      </c>
      <c r="M52" s="16">
        <f t="shared" si="1"/>
        <v>12</v>
      </c>
      <c r="N52" s="15">
        <v>7.39</v>
      </c>
      <c r="O52" s="15">
        <v>45</v>
      </c>
      <c r="P52" t="s">
        <v>25</v>
      </c>
      <c r="Q52">
        <v>22</v>
      </c>
      <c r="R52" t="s">
        <v>81</v>
      </c>
      <c r="S52">
        <v>2016</v>
      </c>
      <c r="T52" t="s">
        <v>31</v>
      </c>
      <c r="U52" s="15">
        <v>4.8</v>
      </c>
      <c r="V52" s="15">
        <v>3</v>
      </c>
      <c r="W52" t="s">
        <v>27</v>
      </c>
    </row>
    <row r="53" spans="1:23">
      <c r="A53" t="s">
        <v>94</v>
      </c>
      <c r="B53">
        <v>39.906151999999999</v>
      </c>
      <c r="C53" s="15">
        <v>116.31880099999999</v>
      </c>
      <c r="D53" s="2" t="s">
        <v>5115</v>
      </c>
      <c r="E53" s="14" t="s">
        <v>5071</v>
      </c>
      <c r="F53" s="14" t="e" vm="9">
        <v>#VALUE!</v>
      </c>
      <c r="G53" s="2" t="str">
        <f>_xlfn.XLOOKUP(E53,missing_cities!$Q$2:$Q$56,missing_cities!$R$2:$R$56,"Not Found",0)</f>
        <v>China</v>
      </c>
      <c r="H53" t="str">
        <f>_xlfn.XLOOKUP(E53,missing_cities!$Q$2:$Q$56,missing_cities!$S$2:$S$56,"Not Found",0)</f>
        <v>Asia</v>
      </c>
      <c r="I53" t="s">
        <v>18</v>
      </c>
      <c r="J53" s="15">
        <v>0.49</v>
      </c>
      <c r="K53" t="s">
        <v>19</v>
      </c>
      <c r="L53" s="15" t="str">
        <f t="shared" si="0"/>
        <v>9:00-18:00</v>
      </c>
      <c r="M53" s="16">
        <f t="shared" si="1"/>
        <v>0.37</v>
      </c>
      <c r="N53" s="15">
        <v>2.4500000000000002</v>
      </c>
      <c r="O53" s="15">
        <v>56</v>
      </c>
      <c r="P53" t="s">
        <v>20</v>
      </c>
      <c r="Q53">
        <v>350</v>
      </c>
      <c r="R53" t="s">
        <v>21</v>
      </c>
      <c r="S53">
        <v>2022</v>
      </c>
      <c r="T53" t="s">
        <v>31</v>
      </c>
      <c r="U53" s="15">
        <v>4.4000000000000004</v>
      </c>
      <c r="V53" s="15">
        <v>9</v>
      </c>
      <c r="W53" t="s">
        <v>27</v>
      </c>
    </row>
    <row r="54" spans="1:23">
      <c r="A54" t="s">
        <v>95</v>
      </c>
      <c r="B54">
        <v>37.689982999999998</v>
      </c>
      <c r="C54" s="15">
        <v>127.09878</v>
      </c>
      <c r="D54" s="2" t="s">
        <v>5116</v>
      </c>
      <c r="E54" s="14" t="s">
        <v>5063</v>
      </c>
      <c r="F54" s="14" t="e" vm="6">
        <v>#VALUE!</v>
      </c>
      <c r="G54" s="2" t="str">
        <f>_xlfn.XLOOKUP(E54,missing_cities!$Q$2:$Q$56,missing_cities!$R$2:$R$56,"Not Found",0)</f>
        <v>South Korea</v>
      </c>
      <c r="H54" t="str">
        <f>_xlfn.XLOOKUP(E54,missing_cities!$Q$2:$Q$56,missing_cities!$S$2:$S$56,"Not Found",0)</f>
        <v>Asia</v>
      </c>
      <c r="I54" t="s">
        <v>18</v>
      </c>
      <c r="J54" s="15">
        <v>0.3</v>
      </c>
      <c r="K54" s="1">
        <v>45862</v>
      </c>
      <c r="L54" s="15" t="str">
        <f t="shared" si="0"/>
        <v>9.00-21.00</v>
      </c>
      <c r="M54" s="16">
        <f t="shared" si="1"/>
        <v>12</v>
      </c>
      <c r="N54" s="15">
        <v>4.2300000000000004</v>
      </c>
      <c r="O54" s="15">
        <v>38</v>
      </c>
      <c r="P54" t="s">
        <v>39</v>
      </c>
      <c r="Q54">
        <v>22</v>
      </c>
      <c r="R54" t="s">
        <v>74</v>
      </c>
      <c r="S54">
        <v>2015</v>
      </c>
      <c r="T54" t="s">
        <v>31</v>
      </c>
      <c r="U54" s="15">
        <v>4.4000000000000004</v>
      </c>
      <c r="V54" s="15">
        <v>9</v>
      </c>
      <c r="W54" t="s">
        <v>32</v>
      </c>
    </row>
    <row r="55" spans="1:23">
      <c r="A55" t="s">
        <v>96</v>
      </c>
      <c r="B55">
        <v>-23.584593000000002</v>
      </c>
      <c r="C55" s="15">
        <v>-46.502028000000003</v>
      </c>
      <c r="D55" s="2" t="s">
        <v>5117</v>
      </c>
      <c r="E55" s="14" t="s">
        <v>5067</v>
      </c>
      <c r="F55" s="14" t="e" vm="7">
        <v>#VALUE!</v>
      </c>
      <c r="G55" s="2" t="str">
        <f>_xlfn.XLOOKUP(E55,missing_cities!$Q$2:$Q$56,missing_cities!$R$2:$R$56,"Not Found",0)</f>
        <v>Brazil</v>
      </c>
      <c r="H55" t="str">
        <f>_xlfn.XLOOKUP(E55,missing_cities!$Q$2:$Q$56,missing_cities!$S$2:$S$56,"Not Found",0)</f>
        <v>South America</v>
      </c>
      <c r="I55" t="s">
        <v>18</v>
      </c>
      <c r="J55" s="15">
        <v>0.19</v>
      </c>
      <c r="K55" s="1">
        <v>45862</v>
      </c>
      <c r="L55" s="15" t="str">
        <f t="shared" si="0"/>
        <v>9.00-21.00</v>
      </c>
      <c r="M55" s="16">
        <f t="shared" si="1"/>
        <v>12</v>
      </c>
      <c r="N55" s="15">
        <v>7.58</v>
      </c>
      <c r="O55" s="15">
        <v>75</v>
      </c>
      <c r="P55" t="s">
        <v>29</v>
      </c>
      <c r="Q55">
        <v>350</v>
      </c>
      <c r="R55" t="s">
        <v>97</v>
      </c>
      <c r="S55">
        <v>2023</v>
      </c>
      <c r="T55" t="s">
        <v>22</v>
      </c>
      <c r="U55" s="15">
        <v>4.5</v>
      </c>
      <c r="V55" s="15">
        <v>3</v>
      </c>
      <c r="W55" t="s">
        <v>23</v>
      </c>
    </row>
    <row r="56" spans="1:23">
      <c r="A56" t="s">
        <v>98</v>
      </c>
      <c r="B56">
        <v>19.497968</v>
      </c>
      <c r="C56" s="15">
        <v>-99.051454000000007</v>
      </c>
      <c r="D56" s="2" t="s">
        <v>5118</v>
      </c>
      <c r="E56" s="14" t="s">
        <v>5119</v>
      </c>
      <c r="F56" s="14" t="e" vm="13">
        <v>#VALUE!</v>
      </c>
      <c r="G56" s="2" t="str">
        <f>_xlfn.XLOOKUP(E56,missing_cities!$Q$2:$Q$56,missing_cities!$R$2:$R$56,"Not Found",0)</f>
        <v>Mexico</v>
      </c>
      <c r="H56" t="str">
        <f>_xlfn.XLOOKUP(E56,missing_cities!$Q$2:$Q$56,missing_cities!$S$2:$S$56,"Not Found",0)</f>
        <v>North America</v>
      </c>
      <c r="I56" t="s">
        <v>18</v>
      </c>
      <c r="J56" s="15">
        <v>0.31</v>
      </c>
      <c r="K56" t="s">
        <v>34</v>
      </c>
      <c r="L56" s="15" t="str">
        <f t="shared" si="0"/>
        <v>6:00-22:00</v>
      </c>
      <c r="M56" s="16">
        <f t="shared" si="1"/>
        <v>0.67</v>
      </c>
      <c r="N56" s="15">
        <v>11.61</v>
      </c>
      <c r="O56" s="15">
        <v>35</v>
      </c>
      <c r="P56" t="s">
        <v>37</v>
      </c>
      <c r="Q56">
        <v>150</v>
      </c>
      <c r="R56" t="s">
        <v>40</v>
      </c>
      <c r="S56">
        <v>2020</v>
      </c>
      <c r="T56" t="s">
        <v>31</v>
      </c>
      <c r="U56" s="15">
        <v>4.0999999999999996</v>
      </c>
      <c r="V56" s="15">
        <v>4</v>
      </c>
      <c r="W56" t="s">
        <v>27</v>
      </c>
    </row>
    <row r="57" spans="1:23">
      <c r="A57" t="s">
        <v>99</v>
      </c>
      <c r="B57">
        <v>13.863524</v>
      </c>
      <c r="C57" s="15">
        <v>100.491938</v>
      </c>
      <c r="D57" s="2" t="s">
        <v>5120</v>
      </c>
      <c r="E57" s="14" t="s">
        <v>5059</v>
      </c>
      <c r="F57" s="14" t="e" vm="4">
        <v>#VALUE!</v>
      </c>
      <c r="G57" s="2" t="str">
        <f>_xlfn.XLOOKUP(E57,missing_cities!$Q$2:$Q$56,missing_cities!$R$2:$R$56,"Not Found",0)</f>
        <v>Thailand</v>
      </c>
      <c r="H57" t="str">
        <f>_xlfn.XLOOKUP(E57,missing_cities!$Q$2:$Q$56,missing_cities!$S$2:$S$56,"Not Found",0)</f>
        <v>Asia</v>
      </c>
      <c r="I57" t="s">
        <v>18</v>
      </c>
      <c r="J57" s="15">
        <v>0.48</v>
      </c>
      <c r="K57" t="s">
        <v>34</v>
      </c>
      <c r="L57" s="15" t="str">
        <f t="shared" si="0"/>
        <v>6:00-22:00</v>
      </c>
      <c r="M57" s="16">
        <f t="shared" si="1"/>
        <v>0.67</v>
      </c>
      <c r="N57" s="15">
        <v>4.24</v>
      </c>
      <c r="O57" s="15">
        <v>28</v>
      </c>
      <c r="P57" t="s">
        <v>39</v>
      </c>
      <c r="Q57">
        <v>22</v>
      </c>
      <c r="R57" t="s">
        <v>42</v>
      </c>
      <c r="S57">
        <v>2022</v>
      </c>
      <c r="T57" t="s">
        <v>31</v>
      </c>
      <c r="U57" s="15">
        <v>3.1</v>
      </c>
      <c r="V57" s="15">
        <v>7</v>
      </c>
      <c r="W57" t="s">
        <v>32</v>
      </c>
    </row>
    <row r="58" spans="1:23">
      <c r="A58" t="s">
        <v>100</v>
      </c>
      <c r="B58">
        <v>13.705385</v>
      </c>
      <c r="C58" s="15">
        <v>100.44108900000001</v>
      </c>
      <c r="D58" s="2" t="s">
        <v>5121</v>
      </c>
      <c r="E58" s="14" t="s">
        <v>5059</v>
      </c>
      <c r="F58" s="14" t="e" vm="4">
        <v>#VALUE!</v>
      </c>
      <c r="G58" s="2" t="str">
        <f>_xlfn.XLOOKUP(E58,missing_cities!$Q$2:$Q$56,missing_cities!$R$2:$R$56,"Not Found",0)</f>
        <v>Thailand</v>
      </c>
      <c r="H58" t="str">
        <f>_xlfn.XLOOKUP(E58,missing_cities!$Q$2:$Q$56,missing_cities!$S$2:$S$56,"Not Found",0)</f>
        <v>Asia</v>
      </c>
      <c r="I58" t="s">
        <v>18</v>
      </c>
      <c r="J58" s="15">
        <v>0.44</v>
      </c>
      <c r="K58" s="1">
        <v>45862</v>
      </c>
      <c r="L58" s="15" t="str">
        <f t="shared" si="0"/>
        <v>9.00-21.00</v>
      </c>
      <c r="M58" s="16">
        <f t="shared" si="1"/>
        <v>12</v>
      </c>
      <c r="N58" s="15">
        <v>19.45</v>
      </c>
      <c r="O58" s="15">
        <v>79</v>
      </c>
      <c r="P58" t="s">
        <v>20</v>
      </c>
      <c r="Q58">
        <v>350</v>
      </c>
      <c r="R58" t="s">
        <v>48</v>
      </c>
      <c r="S58">
        <v>2011</v>
      </c>
      <c r="T58" t="s">
        <v>31</v>
      </c>
      <c r="U58" s="15">
        <v>3.4</v>
      </c>
      <c r="V58" s="15">
        <v>7</v>
      </c>
      <c r="W58" t="s">
        <v>27</v>
      </c>
    </row>
    <row r="59" spans="1:23">
      <c r="A59" t="s">
        <v>101</v>
      </c>
      <c r="B59">
        <v>52.403092000000001</v>
      </c>
      <c r="C59" s="15">
        <v>13.468500000000001</v>
      </c>
      <c r="D59" s="2" t="s">
        <v>5122</v>
      </c>
      <c r="E59" s="14" t="s">
        <v>5057</v>
      </c>
      <c r="F59" s="14" t="e" vm="3">
        <v>#VALUE!</v>
      </c>
      <c r="G59" s="2" t="str">
        <f>_xlfn.XLOOKUP(E59,missing_cities!$Q$2:$Q$56,missing_cities!$R$2:$R$56,"Not Found",0)</f>
        <v>Germany</v>
      </c>
      <c r="H59" t="str">
        <f>_xlfn.XLOOKUP(E59,missing_cities!$Q$2:$Q$56,missing_cities!$S$2:$S$56,"Not Found",0)</f>
        <v>Europe</v>
      </c>
      <c r="I59" t="s">
        <v>18</v>
      </c>
      <c r="J59" s="15">
        <v>0.26</v>
      </c>
      <c r="K59" t="s">
        <v>19</v>
      </c>
      <c r="L59" s="15" t="str">
        <f t="shared" si="0"/>
        <v>9:00-18:00</v>
      </c>
      <c r="M59" s="16">
        <f t="shared" si="1"/>
        <v>0.37</v>
      </c>
      <c r="N59" s="15">
        <v>9.2200000000000006</v>
      </c>
      <c r="O59" s="15">
        <v>70</v>
      </c>
      <c r="P59" t="s">
        <v>37</v>
      </c>
      <c r="Q59">
        <v>350</v>
      </c>
      <c r="R59" t="s">
        <v>42</v>
      </c>
      <c r="S59">
        <v>2012</v>
      </c>
      <c r="T59" t="s">
        <v>22</v>
      </c>
      <c r="U59" s="15">
        <v>3.8</v>
      </c>
      <c r="V59" s="15">
        <v>7</v>
      </c>
      <c r="W59" t="s">
        <v>32</v>
      </c>
    </row>
    <row r="60" spans="1:23">
      <c r="A60" t="s">
        <v>102</v>
      </c>
      <c r="B60">
        <v>-23.518492999999999</v>
      </c>
      <c r="C60" s="15">
        <v>-46.619176000000003</v>
      </c>
      <c r="D60" s="2" t="s">
        <v>5123</v>
      </c>
      <c r="E60" s="14" t="s">
        <v>5067</v>
      </c>
      <c r="F60" s="14" t="e" vm="7">
        <v>#VALUE!</v>
      </c>
      <c r="G60" s="2" t="str">
        <f>_xlfn.XLOOKUP(E60,missing_cities!$Q$2:$Q$56,missing_cities!$R$2:$R$56,"Not Found",0)</f>
        <v>Brazil</v>
      </c>
      <c r="H60" t="str">
        <f>_xlfn.XLOOKUP(E60,missing_cities!$Q$2:$Q$56,missing_cities!$S$2:$S$56,"Not Found",0)</f>
        <v>South America</v>
      </c>
      <c r="I60" t="s">
        <v>18</v>
      </c>
      <c r="J60" s="15">
        <v>0.11</v>
      </c>
      <c r="K60" t="s">
        <v>19</v>
      </c>
      <c r="L60" s="15" t="str">
        <f t="shared" si="0"/>
        <v>9:00-18:00</v>
      </c>
      <c r="M60" s="16">
        <f t="shared" si="1"/>
        <v>0.37</v>
      </c>
      <c r="N60" s="15">
        <v>8.1</v>
      </c>
      <c r="O60" s="15">
        <v>30</v>
      </c>
      <c r="P60" t="s">
        <v>25</v>
      </c>
      <c r="Q60">
        <v>350</v>
      </c>
      <c r="R60" t="s">
        <v>37</v>
      </c>
      <c r="S60">
        <v>2023</v>
      </c>
      <c r="T60" t="s">
        <v>31</v>
      </c>
      <c r="U60" s="15">
        <v>4.3</v>
      </c>
      <c r="V60" s="15">
        <v>5</v>
      </c>
      <c r="W60" t="s">
        <v>23</v>
      </c>
    </row>
    <row r="61" spans="1:23">
      <c r="A61" t="s">
        <v>103</v>
      </c>
      <c r="B61">
        <v>55.704517000000003</v>
      </c>
      <c r="C61" s="15">
        <v>37.512363999999998</v>
      </c>
      <c r="D61" s="2" t="s">
        <v>5124</v>
      </c>
      <c r="E61" s="14" t="s">
        <v>5052</v>
      </c>
      <c r="F61" s="14" t="e" vm="2">
        <v>#VALUE!</v>
      </c>
      <c r="G61" s="2" t="str">
        <f>_xlfn.XLOOKUP(E61,missing_cities!$Q$2:$Q$56,missing_cities!$R$2:$R$56,"Not Found",0)</f>
        <v>Russia</v>
      </c>
      <c r="H61" t="str">
        <f>_xlfn.XLOOKUP(E61,missing_cities!$Q$2:$Q$56,missing_cities!$S$2:$S$56,"Not Found",0)</f>
        <v>Europe</v>
      </c>
      <c r="I61" t="s">
        <v>18</v>
      </c>
      <c r="J61" s="15">
        <v>0.36</v>
      </c>
      <c r="K61" s="1">
        <v>45862</v>
      </c>
      <c r="L61" s="15" t="str">
        <f t="shared" si="0"/>
        <v>9.00-21.00</v>
      </c>
      <c r="M61" s="16">
        <f t="shared" si="1"/>
        <v>12</v>
      </c>
      <c r="N61" s="15">
        <v>14.41</v>
      </c>
      <c r="O61" s="15">
        <v>31</v>
      </c>
      <c r="P61" t="s">
        <v>37</v>
      </c>
      <c r="Q61">
        <v>50</v>
      </c>
      <c r="R61" t="s">
        <v>81</v>
      </c>
      <c r="S61">
        <v>2011</v>
      </c>
      <c r="T61" t="s">
        <v>22</v>
      </c>
      <c r="U61" s="15">
        <v>3.5</v>
      </c>
      <c r="V61" s="15">
        <v>7</v>
      </c>
      <c r="W61" t="s">
        <v>23</v>
      </c>
    </row>
    <row r="62" spans="1:23">
      <c r="A62" t="s">
        <v>104</v>
      </c>
      <c r="B62">
        <v>52.527169999999998</v>
      </c>
      <c r="C62" s="15">
        <v>13.326888</v>
      </c>
      <c r="D62" s="2" t="s">
        <v>5125</v>
      </c>
      <c r="E62" s="14" t="s">
        <v>5057</v>
      </c>
      <c r="F62" s="14" t="e" vm="3">
        <v>#VALUE!</v>
      </c>
      <c r="G62" s="2" t="str">
        <f>_xlfn.XLOOKUP(E62,missing_cities!$Q$2:$Q$56,missing_cities!$R$2:$R$56,"Not Found",0)</f>
        <v>Germany</v>
      </c>
      <c r="H62" t="str">
        <f>_xlfn.XLOOKUP(E62,missing_cities!$Q$2:$Q$56,missing_cities!$S$2:$S$56,"Not Found",0)</f>
        <v>Europe</v>
      </c>
      <c r="I62" t="s">
        <v>18</v>
      </c>
      <c r="J62" s="15">
        <v>0.14000000000000001</v>
      </c>
      <c r="K62" t="s">
        <v>19</v>
      </c>
      <c r="L62" s="15" t="str">
        <f t="shared" si="0"/>
        <v>9:00-18:00</v>
      </c>
      <c r="M62" s="16">
        <f t="shared" si="1"/>
        <v>0.37</v>
      </c>
      <c r="N62" s="15">
        <v>4.3899999999999997</v>
      </c>
      <c r="O62" s="15">
        <v>92</v>
      </c>
      <c r="P62" t="s">
        <v>29</v>
      </c>
      <c r="Q62">
        <v>350</v>
      </c>
      <c r="R62" t="s">
        <v>37</v>
      </c>
      <c r="S62">
        <v>2014</v>
      </c>
      <c r="T62" t="s">
        <v>22</v>
      </c>
      <c r="U62" s="15">
        <v>4.8</v>
      </c>
      <c r="V62" s="15">
        <v>10</v>
      </c>
      <c r="W62" t="s">
        <v>32</v>
      </c>
    </row>
    <row r="63" spans="1:23">
      <c r="A63" t="s">
        <v>105</v>
      </c>
      <c r="B63">
        <v>69.714552999999995</v>
      </c>
      <c r="C63" s="15">
        <v>92.357163</v>
      </c>
      <c r="D63" s="2" t="s">
        <v>5126</v>
      </c>
      <c r="E63" s="14">
        <f>_xlfn.XLOOKUP(C63,missing_cities!B:B,missing_cities!C:C,"Not Found",0)</f>
        <v>0</v>
      </c>
      <c r="F63" s="14" t="s">
        <v>9990</v>
      </c>
      <c r="G63" s="2" t="str">
        <f>_xlfn.XLOOKUP(E63,missing_cities!$Q$2:$Q$56,missing_cities!$R$2:$R$56,"Not Found",0)</f>
        <v>Not Found</v>
      </c>
      <c r="H63" t="str">
        <f>_xlfn.XLOOKUP(E63,missing_cities!$Q$2:$Q$56,missing_cities!$S$2:$S$56,"Not Found",0)</f>
        <v>Not Found</v>
      </c>
      <c r="I63" t="s">
        <v>18</v>
      </c>
      <c r="J63" s="15">
        <v>0.38</v>
      </c>
      <c r="K63" t="s">
        <v>34</v>
      </c>
      <c r="L63" s="15" t="str">
        <f t="shared" si="0"/>
        <v>6:00-22:00</v>
      </c>
      <c r="M63" s="16">
        <f t="shared" si="1"/>
        <v>0.67</v>
      </c>
      <c r="N63" s="15">
        <v>19.149999999999999</v>
      </c>
      <c r="O63" s="15">
        <v>19</v>
      </c>
      <c r="P63" t="s">
        <v>20</v>
      </c>
      <c r="Q63">
        <v>150</v>
      </c>
      <c r="R63" t="s">
        <v>26</v>
      </c>
      <c r="S63">
        <v>2023</v>
      </c>
      <c r="T63" t="s">
        <v>31</v>
      </c>
      <c r="U63" s="15">
        <v>4.8</v>
      </c>
      <c r="V63" s="15">
        <v>7</v>
      </c>
      <c r="W63" t="s">
        <v>23</v>
      </c>
    </row>
    <row r="64" spans="1:23">
      <c r="A64" t="s">
        <v>106</v>
      </c>
      <c r="B64">
        <v>-33.891384000000002</v>
      </c>
      <c r="C64" s="15">
        <v>18.420943000000001</v>
      </c>
      <c r="D64" s="2" t="s">
        <v>5127</v>
      </c>
      <c r="E64" s="14" t="s">
        <v>5085</v>
      </c>
      <c r="F64" s="14" t="e" vm="12">
        <v>#VALUE!</v>
      </c>
      <c r="G64" s="2" t="str">
        <f>_xlfn.XLOOKUP(E64,missing_cities!$Q$2:$Q$56,missing_cities!$R$2:$R$56,"Not Found",0)</f>
        <v>South Africa</v>
      </c>
      <c r="H64" t="str">
        <f>_xlfn.XLOOKUP(E64,missing_cities!$Q$2:$Q$56,missing_cities!$S$2:$S$56,"Not Found",0)</f>
        <v>Africa</v>
      </c>
      <c r="I64" t="s">
        <v>18</v>
      </c>
      <c r="J64" s="15">
        <v>0.49</v>
      </c>
      <c r="K64" t="s">
        <v>19</v>
      </c>
      <c r="L64" s="15" t="str">
        <f t="shared" si="0"/>
        <v>9:00-18:00</v>
      </c>
      <c r="M64" s="16">
        <f t="shared" si="1"/>
        <v>0.37</v>
      </c>
      <c r="N64" s="15">
        <v>4.28</v>
      </c>
      <c r="O64" s="15">
        <v>81</v>
      </c>
      <c r="P64" t="s">
        <v>25</v>
      </c>
      <c r="Q64">
        <v>22</v>
      </c>
      <c r="R64" t="s">
        <v>21</v>
      </c>
      <c r="S64">
        <v>2011</v>
      </c>
      <c r="T64" t="s">
        <v>22</v>
      </c>
      <c r="U64" s="15">
        <v>3.9</v>
      </c>
      <c r="V64" s="15">
        <v>3</v>
      </c>
      <c r="W64" t="s">
        <v>27</v>
      </c>
    </row>
    <row r="65" spans="1:23">
      <c r="A65" t="s">
        <v>107</v>
      </c>
      <c r="B65">
        <v>43.740445999999999</v>
      </c>
      <c r="C65" s="15">
        <v>-79.416777999999994</v>
      </c>
      <c r="D65" s="2" t="s">
        <v>5128</v>
      </c>
      <c r="E65" s="14" t="s">
        <v>5050</v>
      </c>
      <c r="F65" s="14" t="e" vm="1">
        <v>#VALUE!</v>
      </c>
      <c r="G65" s="2" t="str">
        <f>_xlfn.XLOOKUP(E65,missing_cities!$Q$2:$Q$56,missing_cities!$R$2:$R$56,"Not Found",0)</f>
        <v>Canada</v>
      </c>
      <c r="H65" t="str">
        <f>_xlfn.XLOOKUP(E65,missing_cities!$Q$2:$Q$56,missing_cities!$S$2:$S$56,"Not Found",0)</f>
        <v>North America</v>
      </c>
      <c r="I65" t="s">
        <v>18</v>
      </c>
      <c r="J65" s="15">
        <v>0.14000000000000001</v>
      </c>
      <c r="K65" t="s">
        <v>34</v>
      </c>
      <c r="L65" s="15" t="str">
        <f t="shared" si="0"/>
        <v>6:00-22:00</v>
      </c>
      <c r="M65" s="16">
        <f t="shared" si="1"/>
        <v>0.67</v>
      </c>
      <c r="N65" s="15">
        <v>6.97</v>
      </c>
      <c r="O65" s="15">
        <v>78</v>
      </c>
      <c r="P65" t="s">
        <v>25</v>
      </c>
      <c r="Q65">
        <v>22</v>
      </c>
      <c r="R65" t="s">
        <v>42</v>
      </c>
      <c r="S65">
        <v>2020</v>
      </c>
      <c r="T65" t="s">
        <v>22</v>
      </c>
      <c r="U65" s="15">
        <v>3</v>
      </c>
      <c r="V65" s="15">
        <v>6</v>
      </c>
      <c r="W65" t="s">
        <v>27</v>
      </c>
    </row>
    <row r="66" spans="1:23">
      <c r="A66" t="s">
        <v>108</v>
      </c>
      <c r="B66">
        <v>38.12088</v>
      </c>
      <c r="C66" s="15">
        <v>115.97817000000001</v>
      </c>
      <c r="D66" s="2" t="s">
        <v>5129</v>
      </c>
      <c r="E66" s="14" t="str">
        <f>_xlfn.XLOOKUP(C66,missing_cities!B:B,missing_cities!C:C,"Not Found",0)</f>
        <v>Hengshui</v>
      </c>
      <c r="F66" s="14" t="e" vm="9">
        <v>#VALUE!</v>
      </c>
      <c r="G66" s="2" t="str">
        <f>_xlfn.XLOOKUP(E66,missing_cities!$Q$2:$Q$56,missing_cities!$R$2:$R$56,"Not Found",0)</f>
        <v>China</v>
      </c>
      <c r="H66" t="str">
        <f>_xlfn.XLOOKUP(E66,missing_cities!$Q$2:$Q$56,missing_cities!$S$2:$S$56,"Not Found",0)</f>
        <v>Asia</v>
      </c>
      <c r="I66" t="s">
        <v>18</v>
      </c>
      <c r="J66" s="15">
        <v>0.43</v>
      </c>
      <c r="K66" s="1">
        <v>45862</v>
      </c>
      <c r="L66" s="15" t="str">
        <f t="shared" si="0"/>
        <v>9.00-21.00</v>
      </c>
      <c r="M66" s="16">
        <f t="shared" si="1"/>
        <v>12</v>
      </c>
      <c r="N66" s="15">
        <v>7.52</v>
      </c>
      <c r="O66" s="15">
        <v>43</v>
      </c>
      <c r="P66" t="s">
        <v>20</v>
      </c>
      <c r="Q66">
        <v>50</v>
      </c>
      <c r="R66" t="s">
        <v>97</v>
      </c>
      <c r="S66">
        <v>2014</v>
      </c>
      <c r="T66" t="s">
        <v>22</v>
      </c>
      <c r="U66" s="15">
        <v>3.5</v>
      </c>
      <c r="V66" s="15">
        <v>4</v>
      </c>
      <c r="W66" t="s">
        <v>23</v>
      </c>
    </row>
    <row r="67" spans="1:23">
      <c r="A67" t="s">
        <v>109</v>
      </c>
      <c r="B67">
        <v>19.587109000000002</v>
      </c>
      <c r="C67" s="15">
        <v>-99.138538999999994</v>
      </c>
      <c r="D67" s="2" t="s">
        <v>5130</v>
      </c>
      <c r="E67" s="14" t="s">
        <v>5119</v>
      </c>
      <c r="F67" s="14" t="e" vm="13">
        <v>#VALUE!</v>
      </c>
      <c r="G67" s="2" t="str">
        <f>_xlfn.XLOOKUP(E67,missing_cities!$Q$2:$Q$56,missing_cities!$R$2:$R$56,"Not Found",0)</f>
        <v>Mexico</v>
      </c>
      <c r="H67" t="str">
        <f>_xlfn.XLOOKUP(E67,missing_cities!$Q$2:$Q$56,missing_cities!$S$2:$S$56,"Not Found",0)</f>
        <v>North America</v>
      </c>
      <c r="I67" t="s">
        <v>18</v>
      </c>
      <c r="J67" s="15">
        <v>0.11</v>
      </c>
      <c r="K67" t="s">
        <v>34</v>
      </c>
      <c r="L67" s="15" t="str">
        <f t="shared" ref="L67:L130" si="2">IF(ISNUMBER(SEARCH("-",K67)),K67,"9.00-21.00")</f>
        <v>6:00-22:00</v>
      </c>
      <c r="M67" s="16">
        <f t="shared" ref="M67:M130" si="3">IF(ISNUMBER(SEARCH("-", L67)), TEXT(RIGHT(L67, LEN(L67) - FIND("-", L67)), "0.00") - TEXT(LEFT(L67, FIND("-", L67)-1), "0.00"), "")</f>
        <v>0.67</v>
      </c>
      <c r="N67" s="15">
        <v>14.17</v>
      </c>
      <c r="O67" s="15">
        <v>52</v>
      </c>
      <c r="P67" t="s">
        <v>20</v>
      </c>
      <c r="Q67">
        <v>150</v>
      </c>
      <c r="R67" t="s">
        <v>44</v>
      </c>
      <c r="S67">
        <v>2015</v>
      </c>
      <c r="T67" t="s">
        <v>22</v>
      </c>
      <c r="U67" s="15">
        <v>4.2</v>
      </c>
      <c r="V67" s="15">
        <v>3</v>
      </c>
      <c r="W67" t="s">
        <v>23</v>
      </c>
    </row>
    <row r="68" spans="1:23">
      <c r="A68" t="s">
        <v>110</v>
      </c>
      <c r="B68">
        <v>37.843345999999997</v>
      </c>
      <c r="C68" s="15">
        <v>-122.338399</v>
      </c>
      <c r="D68" s="2" t="s">
        <v>5131</v>
      </c>
      <c r="E68" s="14" t="s">
        <v>5061</v>
      </c>
      <c r="F68" s="14" t="e" vm="5">
        <v>#VALUE!</v>
      </c>
      <c r="G68" s="2" t="str">
        <f>_xlfn.XLOOKUP(E68,missing_cities!$Q$2:$Q$56,missing_cities!$R$2:$R$56,"Not Found",0)</f>
        <v>United States</v>
      </c>
      <c r="H68" t="str">
        <f>_xlfn.XLOOKUP(E68,missing_cities!$Q$2:$Q$56,missing_cities!$S$2:$S$56,"Not Found",0)</f>
        <v>North America</v>
      </c>
      <c r="I68" t="s">
        <v>18</v>
      </c>
      <c r="J68" s="15">
        <v>0.25</v>
      </c>
      <c r="K68" t="s">
        <v>19</v>
      </c>
      <c r="L68" s="15" t="str">
        <f t="shared" si="2"/>
        <v>9:00-18:00</v>
      </c>
      <c r="M68" s="16">
        <f t="shared" si="3"/>
        <v>0.37</v>
      </c>
      <c r="N68" s="15">
        <v>16.3</v>
      </c>
      <c r="O68" s="15">
        <v>71</v>
      </c>
      <c r="P68" t="s">
        <v>25</v>
      </c>
      <c r="Q68">
        <v>150</v>
      </c>
      <c r="R68" t="s">
        <v>30</v>
      </c>
      <c r="S68">
        <v>2021</v>
      </c>
      <c r="T68" t="s">
        <v>31</v>
      </c>
      <c r="U68" s="15">
        <v>4.5999999999999996</v>
      </c>
      <c r="V68" s="15">
        <v>5</v>
      </c>
      <c r="W68" t="s">
        <v>32</v>
      </c>
    </row>
    <row r="69" spans="1:23">
      <c r="A69" t="s">
        <v>111</v>
      </c>
      <c r="B69">
        <v>81.886622000000003</v>
      </c>
      <c r="C69" s="15">
        <v>-43.849634999999999</v>
      </c>
      <c r="D69" s="2" t="s">
        <v>5132</v>
      </c>
      <c r="E69" s="14">
        <f>_xlfn.XLOOKUP(C69,missing_cities!B:B,missing_cities!C:C,"Not Found",0)</f>
        <v>0</v>
      </c>
      <c r="F69" s="14" t="s">
        <v>9990</v>
      </c>
      <c r="G69" s="2" t="str">
        <f>_xlfn.XLOOKUP(E69,missing_cities!$Q$2:$Q$56,missing_cities!$R$2:$R$56,"Not Found",0)</f>
        <v>Not Found</v>
      </c>
      <c r="H69" t="str">
        <f>_xlfn.XLOOKUP(E69,missing_cities!$Q$2:$Q$56,missing_cities!$S$2:$S$56,"Not Found",0)</f>
        <v>Not Found</v>
      </c>
      <c r="I69" t="s">
        <v>18</v>
      </c>
      <c r="J69" s="15">
        <v>0.3</v>
      </c>
      <c r="K69" t="s">
        <v>34</v>
      </c>
      <c r="L69" s="15" t="str">
        <f t="shared" si="2"/>
        <v>6:00-22:00</v>
      </c>
      <c r="M69" s="16">
        <f t="shared" si="3"/>
        <v>0.67</v>
      </c>
      <c r="N69" s="15">
        <v>14.6</v>
      </c>
      <c r="O69" s="15">
        <v>73</v>
      </c>
      <c r="P69" t="s">
        <v>29</v>
      </c>
      <c r="Q69">
        <v>150</v>
      </c>
      <c r="R69" t="s">
        <v>21</v>
      </c>
      <c r="S69">
        <v>2023</v>
      </c>
      <c r="T69" t="s">
        <v>22</v>
      </c>
      <c r="U69" s="15">
        <v>4.0999999999999996</v>
      </c>
      <c r="V69" s="15">
        <v>9</v>
      </c>
      <c r="W69" t="s">
        <v>27</v>
      </c>
    </row>
    <row r="70" spans="1:23">
      <c r="A70" t="s">
        <v>112</v>
      </c>
      <c r="B70">
        <v>52.542310000000001</v>
      </c>
      <c r="C70" s="15">
        <v>13.309848000000001</v>
      </c>
      <c r="D70" s="2" t="s">
        <v>5133</v>
      </c>
      <c r="E70" s="14" t="s">
        <v>5057</v>
      </c>
      <c r="F70" s="14" t="e" vm="3">
        <v>#VALUE!</v>
      </c>
      <c r="G70" s="2" t="str">
        <f>_xlfn.XLOOKUP(E70,missing_cities!$Q$2:$Q$56,missing_cities!$R$2:$R$56,"Not Found",0)</f>
        <v>Germany</v>
      </c>
      <c r="H70" t="str">
        <f>_xlfn.XLOOKUP(E70,missing_cities!$Q$2:$Q$56,missing_cities!$S$2:$S$56,"Not Found",0)</f>
        <v>Europe</v>
      </c>
      <c r="I70" t="s">
        <v>18</v>
      </c>
      <c r="J70" s="15">
        <v>0.23</v>
      </c>
      <c r="K70" t="s">
        <v>19</v>
      </c>
      <c r="L70" s="15" t="str">
        <f t="shared" si="2"/>
        <v>9:00-18:00</v>
      </c>
      <c r="M70" s="16">
        <f t="shared" si="3"/>
        <v>0.37</v>
      </c>
      <c r="N70" s="15">
        <v>9.5500000000000007</v>
      </c>
      <c r="O70" s="15">
        <v>49</v>
      </c>
      <c r="P70" t="s">
        <v>39</v>
      </c>
      <c r="Q70">
        <v>150</v>
      </c>
      <c r="R70" t="s">
        <v>21</v>
      </c>
      <c r="S70">
        <v>2023</v>
      </c>
      <c r="T70" t="s">
        <v>31</v>
      </c>
      <c r="U70" s="15">
        <v>4.7</v>
      </c>
      <c r="V70" s="15">
        <v>5</v>
      </c>
      <c r="W70" t="s">
        <v>32</v>
      </c>
    </row>
    <row r="71" spans="1:23">
      <c r="A71" t="s">
        <v>113</v>
      </c>
      <c r="B71">
        <v>43.758918000000001</v>
      </c>
      <c r="C71" s="15">
        <v>-79.407207999999997</v>
      </c>
      <c r="D71" s="2" t="s">
        <v>5134</v>
      </c>
      <c r="E71" s="14" t="s">
        <v>5050</v>
      </c>
      <c r="F71" s="14" t="e" vm="1">
        <v>#VALUE!</v>
      </c>
      <c r="G71" s="2" t="str">
        <f>_xlfn.XLOOKUP(E71,missing_cities!$Q$2:$Q$56,missing_cities!$R$2:$R$56,"Not Found",0)</f>
        <v>Canada</v>
      </c>
      <c r="H71" t="str">
        <f>_xlfn.XLOOKUP(E71,missing_cities!$Q$2:$Q$56,missing_cities!$S$2:$S$56,"Not Found",0)</f>
        <v>North America</v>
      </c>
      <c r="I71" t="s">
        <v>18</v>
      </c>
      <c r="J71" s="15">
        <v>0.22</v>
      </c>
      <c r="K71" t="s">
        <v>34</v>
      </c>
      <c r="L71" s="15" t="str">
        <f t="shared" si="2"/>
        <v>6:00-22:00</v>
      </c>
      <c r="M71" s="16">
        <f t="shared" si="3"/>
        <v>0.67</v>
      </c>
      <c r="N71" s="15">
        <v>13.18</v>
      </c>
      <c r="O71" s="15">
        <v>40</v>
      </c>
      <c r="P71" t="s">
        <v>29</v>
      </c>
      <c r="Q71">
        <v>150</v>
      </c>
      <c r="R71" t="s">
        <v>44</v>
      </c>
      <c r="S71">
        <v>2020</v>
      </c>
      <c r="T71" t="s">
        <v>22</v>
      </c>
      <c r="U71" s="15">
        <v>4</v>
      </c>
      <c r="V71" s="15">
        <v>4</v>
      </c>
      <c r="W71" t="s">
        <v>23</v>
      </c>
    </row>
    <row r="72" spans="1:23">
      <c r="A72" t="s">
        <v>114</v>
      </c>
      <c r="B72">
        <v>37.547787</v>
      </c>
      <c r="C72" s="15">
        <v>126.939294</v>
      </c>
      <c r="D72" s="2" t="s">
        <v>5135</v>
      </c>
      <c r="E72" s="14" t="s">
        <v>5063</v>
      </c>
      <c r="F72" s="14" t="e" vm="6">
        <v>#VALUE!</v>
      </c>
      <c r="G72" s="2" t="str">
        <f>_xlfn.XLOOKUP(E72,missing_cities!$Q$2:$Q$56,missing_cities!$R$2:$R$56,"Not Found",0)</f>
        <v>South Korea</v>
      </c>
      <c r="H72" t="str">
        <f>_xlfn.XLOOKUP(E72,missing_cities!$Q$2:$Q$56,missing_cities!$S$2:$S$56,"Not Found",0)</f>
        <v>Asia</v>
      </c>
      <c r="I72" t="s">
        <v>18</v>
      </c>
      <c r="J72" s="15">
        <v>0.42</v>
      </c>
      <c r="K72" t="s">
        <v>19</v>
      </c>
      <c r="L72" s="15" t="str">
        <f t="shared" si="2"/>
        <v>9:00-18:00</v>
      </c>
      <c r="M72" s="16">
        <f t="shared" si="3"/>
        <v>0.37</v>
      </c>
      <c r="N72" s="15">
        <v>7.24</v>
      </c>
      <c r="O72" s="15">
        <v>19</v>
      </c>
      <c r="P72" t="s">
        <v>25</v>
      </c>
      <c r="Q72">
        <v>22</v>
      </c>
      <c r="R72" t="s">
        <v>21</v>
      </c>
      <c r="S72">
        <v>2010</v>
      </c>
      <c r="T72" t="s">
        <v>22</v>
      </c>
      <c r="U72" s="15">
        <v>4.5999999999999996</v>
      </c>
      <c r="V72" s="15">
        <v>8</v>
      </c>
      <c r="W72" t="s">
        <v>23</v>
      </c>
    </row>
    <row r="73" spans="1:23">
      <c r="A73" t="s">
        <v>115</v>
      </c>
      <c r="B73">
        <v>37.547657999999998</v>
      </c>
      <c r="C73" s="15">
        <v>126.915145</v>
      </c>
      <c r="D73" s="2" t="s">
        <v>5136</v>
      </c>
      <c r="E73" s="14" t="s">
        <v>5063</v>
      </c>
      <c r="F73" s="14" t="e" vm="6">
        <v>#VALUE!</v>
      </c>
      <c r="G73" s="2" t="str">
        <f>_xlfn.XLOOKUP(E73,missing_cities!$Q$2:$Q$56,missing_cities!$R$2:$R$56,"Not Found",0)</f>
        <v>South Korea</v>
      </c>
      <c r="H73" t="str">
        <f>_xlfn.XLOOKUP(E73,missing_cities!$Q$2:$Q$56,missing_cities!$S$2:$S$56,"Not Found",0)</f>
        <v>Asia</v>
      </c>
      <c r="I73" t="s">
        <v>18</v>
      </c>
      <c r="J73" s="15">
        <v>0.26</v>
      </c>
      <c r="K73" t="s">
        <v>19</v>
      </c>
      <c r="L73" s="15" t="str">
        <f t="shared" si="2"/>
        <v>9:00-18:00</v>
      </c>
      <c r="M73" s="16">
        <f t="shared" si="3"/>
        <v>0.37</v>
      </c>
      <c r="N73" s="15">
        <v>5.68</v>
      </c>
      <c r="O73" s="15">
        <v>43</v>
      </c>
      <c r="P73" t="s">
        <v>29</v>
      </c>
      <c r="Q73">
        <v>22</v>
      </c>
      <c r="R73" t="s">
        <v>48</v>
      </c>
      <c r="S73">
        <v>2017</v>
      </c>
      <c r="T73" t="s">
        <v>22</v>
      </c>
      <c r="U73" s="15">
        <v>4.5</v>
      </c>
      <c r="V73" s="15">
        <v>2</v>
      </c>
      <c r="W73" t="s">
        <v>27</v>
      </c>
    </row>
    <row r="74" spans="1:23">
      <c r="A74" t="s">
        <v>116</v>
      </c>
      <c r="B74">
        <v>-33.710763999999998</v>
      </c>
      <c r="C74" s="15">
        <v>18.438451000000001</v>
      </c>
      <c r="D74" s="2" t="s">
        <v>5137</v>
      </c>
      <c r="E74" s="14" t="s">
        <v>5085</v>
      </c>
      <c r="F74" s="14" t="e" vm="12">
        <v>#VALUE!</v>
      </c>
      <c r="G74" s="2" t="str">
        <f>_xlfn.XLOOKUP(E74,missing_cities!$Q$2:$Q$56,missing_cities!$R$2:$R$56,"Not Found",0)</f>
        <v>South Africa</v>
      </c>
      <c r="H74" t="str">
        <f>_xlfn.XLOOKUP(E74,missing_cities!$Q$2:$Q$56,missing_cities!$S$2:$S$56,"Not Found",0)</f>
        <v>Africa</v>
      </c>
      <c r="I74" t="s">
        <v>18</v>
      </c>
      <c r="J74" s="15">
        <v>0.36</v>
      </c>
      <c r="K74" s="1">
        <v>45862</v>
      </c>
      <c r="L74" s="15" t="str">
        <f t="shared" si="2"/>
        <v>9.00-21.00</v>
      </c>
      <c r="M74" s="16">
        <f t="shared" si="3"/>
        <v>12</v>
      </c>
      <c r="N74" s="15">
        <v>0.9</v>
      </c>
      <c r="O74" s="15">
        <v>56</v>
      </c>
      <c r="P74" t="s">
        <v>39</v>
      </c>
      <c r="Q74">
        <v>350</v>
      </c>
      <c r="R74" t="s">
        <v>48</v>
      </c>
      <c r="S74">
        <v>2019</v>
      </c>
      <c r="T74" t="s">
        <v>31</v>
      </c>
      <c r="U74" s="15">
        <v>3.6</v>
      </c>
      <c r="V74" s="15">
        <v>4</v>
      </c>
      <c r="W74" t="s">
        <v>23</v>
      </c>
    </row>
    <row r="75" spans="1:23">
      <c r="A75" t="s">
        <v>117</v>
      </c>
      <c r="B75">
        <v>34.177621000000002</v>
      </c>
      <c r="C75" s="15">
        <v>-118.30548899999999</v>
      </c>
      <c r="D75" s="2" t="s">
        <v>5138</v>
      </c>
      <c r="E75" s="14" t="s">
        <v>5111</v>
      </c>
      <c r="F75" s="14" t="e" vm="5">
        <v>#VALUE!</v>
      </c>
      <c r="G75" s="2" t="str">
        <f>_xlfn.XLOOKUP(E75,missing_cities!$Q$2:$Q$56,missing_cities!$R$2:$R$56,"Not Found",0)</f>
        <v>United States</v>
      </c>
      <c r="H75" t="str">
        <f>_xlfn.XLOOKUP(E75,missing_cities!$Q$2:$Q$56,missing_cities!$S$2:$S$56,"Not Found",0)</f>
        <v>North America</v>
      </c>
      <c r="I75" t="s">
        <v>18</v>
      </c>
      <c r="J75" s="15">
        <v>0.48</v>
      </c>
      <c r="K75" t="s">
        <v>19</v>
      </c>
      <c r="L75" s="15" t="str">
        <f t="shared" si="2"/>
        <v>9:00-18:00</v>
      </c>
      <c r="M75" s="16">
        <f t="shared" si="3"/>
        <v>0.37</v>
      </c>
      <c r="N75" s="15">
        <v>5.95</v>
      </c>
      <c r="O75" s="15">
        <v>23</v>
      </c>
      <c r="P75" t="s">
        <v>39</v>
      </c>
      <c r="Q75">
        <v>22</v>
      </c>
      <c r="R75" t="s">
        <v>44</v>
      </c>
      <c r="S75">
        <v>2022</v>
      </c>
      <c r="T75" t="s">
        <v>22</v>
      </c>
      <c r="U75" s="15">
        <v>4.8</v>
      </c>
      <c r="V75" s="15">
        <v>3</v>
      </c>
      <c r="W75" t="s">
        <v>23</v>
      </c>
    </row>
    <row r="76" spans="1:23">
      <c r="A76" t="s">
        <v>118</v>
      </c>
      <c r="B76">
        <v>-86.599320000000006</v>
      </c>
      <c r="C76" s="15">
        <v>-161.13175100000001</v>
      </c>
      <c r="D76" s="2" t="s">
        <v>5139</v>
      </c>
      <c r="E76" s="14" t="str">
        <f>_xlfn.XLOOKUP(C76,missing_cities!B:B,missing_cities!C:C,"Not Found",0)</f>
        <v>Not Found</v>
      </c>
      <c r="F76" s="14" t="s">
        <v>9990</v>
      </c>
      <c r="G76" s="2" t="str">
        <f>_xlfn.XLOOKUP(E76,missing_cities!$Q$2:$Q$56,missing_cities!$R$2:$R$56,"Not Found",0)</f>
        <v>Not Found</v>
      </c>
      <c r="H76" t="str">
        <f>_xlfn.XLOOKUP(E76,missing_cities!$Q$2:$Q$56,missing_cities!$S$2:$S$56,"Not Found",0)</f>
        <v>Not Found</v>
      </c>
      <c r="I76" t="s">
        <v>18</v>
      </c>
      <c r="J76" s="15">
        <v>0.3</v>
      </c>
      <c r="K76" t="s">
        <v>34</v>
      </c>
      <c r="L76" s="15" t="str">
        <f t="shared" si="2"/>
        <v>6:00-22:00</v>
      </c>
      <c r="M76" s="16">
        <f t="shared" si="3"/>
        <v>0.67</v>
      </c>
      <c r="N76" s="15">
        <v>5.66</v>
      </c>
      <c r="O76" s="15">
        <v>67</v>
      </c>
      <c r="P76" t="s">
        <v>20</v>
      </c>
      <c r="Q76">
        <v>350</v>
      </c>
      <c r="R76" t="s">
        <v>48</v>
      </c>
      <c r="S76">
        <v>2011</v>
      </c>
      <c r="T76" t="s">
        <v>22</v>
      </c>
      <c r="U76" s="15">
        <v>4.8</v>
      </c>
      <c r="V76" s="15">
        <v>3</v>
      </c>
      <c r="W76" t="s">
        <v>32</v>
      </c>
    </row>
    <row r="77" spans="1:23">
      <c r="A77" t="s">
        <v>119</v>
      </c>
      <c r="B77">
        <v>55.838417999999997</v>
      </c>
      <c r="C77" s="15">
        <v>37.513429000000002</v>
      </c>
      <c r="D77" s="2" t="s">
        <v>5140</v>
      </c>
      <c r="E77" s="14" t="s">
        <v>5052</v>
      </c>
      <c r="F77" s="14" t="e" vm="2">
        <v>#VALUE!</v>
      </c>
      <c r="G77" s="2" t="str">
        <f>_xlfn.XLOOKUP(E77,missing_cities!$Q$2:$Q$56,missing_cities!$R$2:$R$56,"Not Found",0)</f>
        <v>Russia</v>
      </c>
      <c r="H77" t="str">
        <f>_xlfn.XLOOKUP(E77,missing_cities!$Q$2:$Q$56,missing_cities!$S$2:$S$56,"Not Found",0)</f>
        <v>Europe</v>
      </c>
      <c r="I77" t="s">
        <v>18</v>
      </c>
      <c r="J77" s="15">
        <v>0.44</v>
      </c>
      <c r="K77" t="s">
        <v>19</v>
      </c>
      <c r="L77" s="15" t="str">
        <f t="shared" si="2"/>
        <v>9:00-18:00</v>
      </c>
      <c r="M77" s="16">
        <f t="shared" si="3"/>
        <v>0.37</v>
      </c>
      <c r="N77" s="15">
        <v>14.77</v>
      </c>
      <c r="O77" s="15">
        <v>40</v>
      </c>
      <c r="P77" t="s">
        <v>29</v>
      </c>
      <c r="Q77">
        <v>350</v>
      </c>
      <c r="R77" t="s">
        <v>48</v>
      </c>
      <c r="S77">
        <v>2013</v>
      </c>
      <c r="T77" t="s">
        <v>31</v>
      </c>
      <c r="U77" s="15">
        <v>3.7</v>
      </c>
      <c r="V77" s="15">
        <v>6</v>
      </c>
      <c r="W77" t="s">
        <v>27</v>
      </c>
    </row>
    <row r="78" spans="1:23">
      <c r="A78" t="s">
        <v>120</v>
      </c>
      <c r="B78">
        <v>34.105927000000001</v>
      </c>
      <c r="C78" s="15">
        <v>-118.212816</v>
      </c>
      <c r="D78" s="2" t="s">
        <v>5141</v>
      </c>
      <c r="E78" s="14" t="s">
        <v>5111</v>
      </c>
      <c r="F78" s="14" t="e" vm="5">
        <v>#VALUE!</v>
      </c>
      <c r="G78" s="2" t="str">
        <f>_xlfn.XLOOKUP(E78,missing_cities!$Q$2:$Q$56,missing_cities!$R$2:$R$56,"Not Found",0)</f>
        <v>United States</v>
      </c>
      <c r="H78" t="str">
        <f>_xlfn.XLOOKUP(E78,missing_cities!$Q$2:$Q$56,missing_cities!$S$2:$S$56,"Not Found",0)</f>
        <v>North America</v>
      </c>
      <c r="I78" t="s">
        <v>18</v>
      </c>
      <c r="J78" s="15">
        <v>0.17</v>
      </c>
      <c r="K78" t="s">
        <v>19</v>
      </c>
      <c r="L78" s="15" t="str">
        <f t="shared" si="2"/>
        <v>9:00-18:00</v>
      </c>
      <c r="M78" s="16">
        <f t="shared" si="3"/>
        <v>0.37</v>
      </c>
      <c r="N78" s="15">
        <v>11.8</v>
      </c>
      <c r="O78" s="15">
        <v>10</v>
      </c>
      <c r="P78" t="s">
        <v>29</v>
      </c>
      <c r="Q78">
        <v>50</v>
      </c>
      <c r="R78" t="s">
        <v>21</v>
      </c>
      <c r="S78">
        <v>2015</v>
      </c>
      <c r="T78" t="s">
        <v>31</v>
      </c>
      <c r="U78" s="15">
        <v>3.4</v>
      </c>
      <c r="V78" s="15">
        <v>6</v>
      </c>
      <c r="W78" t="s">
        <v>23</v>
      </c>
    </row>
    <row r="79" spans="1:23">
      <c r="A79" t="s">
        <v>121</v>
      </c>
      <c r="B79">
        <v>52.508405000000003</v>
      </c>
      <c r="C79" s="15">
        <v>13.333463999999999</v>
      </c>
      <c r="D79" s="2" t="s">
        <v>5142</v>
      </c>
      <c r="E79" s="14" t="s">
        <v>5057</v>
      </c>
      <c r="F79" s="14" t="e" vm="3">
        <v>#VALUE!</v>
      </c>
      <c r="G79" s="2" t="str">
        <f>_xlfn.XLOOKUP(E79,missing_cities!$Q$2:$Q$56,missing_cities!$R$2:$R$56,"Not Found",0)</f>
        <v>Germany</v>
      </c>
      <c r="H79" t="str">
        <f>_xlfn.XLOOKUP(E79,missing_cities!$Q$2:$Q$56,missing_cities!$S$2:$S$56,"Not Found",0)</f>
        <v>Europe</v>
      </c>
      <c r="I79" t="s">
        <v>18</v>
      </c>
      <c r="J79" s="15">
        <v>0.38</v>
      </c>
      <c r="K79" t="s">
        <v>19</v>
      </c>
      <c r="L79" s="15" t="str">
        <f t="shared" si="2"/>
        <v>9:00-18:00</v>
      </c>
      <c r="M79" s="16">
        <f t="shared" si="3"/>
        <v>0.37</v>
      </c>
      <c r="N79" s="15">
        <v>4.9800000000000004</v>
      </c>
      <c r="O79" s="15">
        <v>54</v>
      </c>
      <c r="P79" t="s">
        <v>25</v>
      </c>
      <c r="Q79">
        <v>150</v>
      </c>
      <c r="R79" t="s">
        <v>48</v>
      </c>
      <c r="S79">
        <v>2015</v>
      </c>
      <c r="T79" t="s">
        <v>31</v>
      </c>
      <c r="U79" s="15">
        <v>5</v>
      </c>
      <c r="V79" s="15">
        <v>1</v>
      </c>
      <c r="W79" t="s">
        <v>32</v>
      </c>
    </row>
    <row r="80" spans="1:23">
      <c r="A80" t="s">
        <v>122</v>
      </c>
      <c r="B80">
        <v>13.722263999999999</v>
      </c>
      <c r="C80" s="15">
        <v>100.567829</v>
      </c>
      <c r="D80" s="2" t="s">
        <v>5143</v>
      </c>
      <c r="E80" s="14" t="s">
        <v>5059</v>
      </c>
      <c r="F80" s="14" t="e" vm="4">
        <v>#VALUE!</v>
      </c>
      <c r="G80" s="2" t="str">
        <f>_xlfn.XLOOKUP(E80,missing_cities!$Q$2:$Q$56,missing_cities!$R$2:$R$56,"Not Found",0)</f>
        <v>Thailand</v>
      </c>
      <c r="H80" t="str">
        <f>_xlfn.XLOOKUP(E80,missing_cities!$Q$2:$Q$56,missing_cities!$S$2:$S$56,"Not Found",0)</f>
        <v>Asia</v>
      </c>
      <c r="I80" t="s">
        <v>18</v>
      </c>
      <c r="J80" s="15">
        <v>0.45</v>
      </c>
      <c r="K80" s="1">
        <v>45862</v>
      </c>
      <c r="L80" s="15" t="str">
        <f t="shared" si="2"/>
        <v>9.00-21.00</v>
      </c>
      <c r="M80" s="16">
        <f t="shared" si="3"/>
        <v>12</v>
      </c>
      <c r="N80" s="15">
        <v>19.91</v>
      </c>
      <c r="O80" s="15">
        <v>49</v>
      </c>
      <c r="P80" t="s">
        <v>37</v>
      </c>
      <c r="Q80">
        <v>22</v>
      </c>
      <c r="R80" t="s">
        <v>42</v>
      </c>
      <c r="S80">
        <v>2011</v>
      </c>
      <c r="T80" t="s">
        <v>31</v>
      </c>
      <c r="U80" s="15">
        <v>4</v>
      </c>
      <c r="V80" s="15">
        <v>3</v>
      </c>
      <c r="W80" t="s">
        <v>32</v>
      </c>
    </row>
    <row r="81" spans="1:23">
      <c r="A81" t="s">
        <v>123</v>
      </c>
      <c r="B81">
        <v>25.283726999999999</v>
      </c>
      <c r="C81" s="15">
        <v>55.332695999999999</v>
      </c>
      <c r="D81" s="2" t="s">
        <v>5144</v>
      </c>
      <c r="E81" s="14" t="s">
        <v>5076</v>
      </c>
      <c r="F81" s="14" t="e" vm="10">
        <v>#VALUE!</v>
      </c>
      <c r="G81" s="2" t="str">
        <f>_xlfn.XLOOKUP(E81,missing_cities!$Q$2:$Q$56,missing_cities!$R$2:$R$56,"Not Found",0)</f>
        <v>United Arab Emirates</v>
      </c>
      <c r="H81" t="str">
        <f>_xlfn.XLOOKUP(E81,missing_cities!$Q$2:$Q$56,missing_cities!$S$2:$S$56,"Not Found",0)</f>
        <v>Asia</v>
      </c>
      <c r="I81" t="s">
        <v>18</v>
      </c>
      <c r="J81" s="15">
        <v>0.19</v>
      </c>
      <c r="K81" t="s">
        <v>34</v>
      </c>
      <c r="L81" s="15" t="str">
        <f t="shared" si="2"/>
        <v>6:00-22:00</v>
      </c>
      <c r="M81" s="16">
        <f t="shared" si="3"/>
        <v>0.67</v>
      </c>
      <c r="N81" s="15">
        <v>19.309999999999999</v>
      </c>
      <c r="O81" s="15">
        <v>83</v>
      </c>
      <c r="P81" t="s">
        <v>29</v>
      </c>
      <c r="Q81">
        <v>150</v>
      </c>
      <c r="R81" t="s">
        <v>46</v>
      </c>
      <c r="S81">
        <v>2020</v>
      </c>
      <c r="T81" t="s">
        <v>22</v>
      </c>
      <c r="U81" s="15">
        <v>3.5</v>
      </c>
      <c r="V81" s="15">
        <v>5</v>
      </c>
      <c r="W81" t="s">
        <v>32</v>
      </c>
    </row>
    <row r="82" spans="1:23">
      <c r="A82" t="s">
        <v>124</v>
      </c>
      <c r="B82">
        <v>34.028377999999996</v>
      </c>
      <c r="C82" s="15">
        <v>-118.297633</v>
      </c>
      <c r="D82" s="2" t="s">
        <v>5145</v>
      </c>
      <c r="E82" s="14" t="s">
        <v>5111</v>
      </c>
      <c r="F82" s="14" t="e" vm="5">
        <v>#VALUE!</v>
      </c>
      <c r="G82" s="2" t="str">
        <f>_xlfn.XLOOKUP(E82,missing_cities!$Q$2:$Q$56,missing_cities!$R$2:$R$56,"Not Found",0)</f>
        <v>United States</v>
      </c>
      <c r="H82" t="str">
        <f>_xlfn.XLOOKUP(E82,missing_cities!$Q$2:$Q$56,missing_cities!$S$2:$S$56,"Not Found",0)</f>
        <v>North America</v>
      </c>
      <c r="I82" t="s">
        <v>18</v>
      </c>
      <c r="J82" s="15">
        <v>0.24</v>
      </c>
      <c r="K82" t="s">
        <v>19</v>
      </c>
      <c r="L82" s="15" t="str">
        <f t="shared" si="2"/>
        <v>9:00-18:00</v>
      </c>
      <c r="M82" s="16">
        <f t="shared" si="3"/>
        <v>0.37</v>
      </c>
      <c r="N82" s="15">
        <v>8.19</v>
      </c>
      <c r="O82" s="15">
        <v>24</v>
      </c>
      <c r="P82" t="s">
        <v>20</v>
      </c>
      <c r="Q82">
        <v>22</v>
      </c>
      <c r="R82" t="s">
        <v>35</v>
      </c>
      <c r="S82">
        <v>2011</v>
      </c>
      <c r="T82" t="s">
        <v>22</v>
      </c>
      <c r="U82" s="15">
        <v>4.0999999999999996</v>
      </c>
      <c r="V82" s="15">
        <v>5</v>
      </c>
      <c r="W82" t="s">
        <v>23</v>
      </c>
    </row>
    <row r="83" spans="1:23">
      <c r="A83" t="s">
        <v>125</v>
      </c>
      <c r="B83">
        <v>19.532420999999999</v>
      </c>
      <c r="C83" s="15">
        <v>-99.126076999999995</v>
      </c>
      <c r="D83" s="2" t="s">
        <v>5146</v>
      </c>
      <c r="E83" s="14" t="s">
        <v>5119</v>
      </c>
      <c r="F83" s="14" t="e" vm="13">
        <v>#VALUE!</v>
      </c>
      <c r="G83" s="2" t="str">
        <f>_xlfn.XLOOKUP(E83,missing_cities!$Q$2:$Q$56,missing_cities!$R$2:$R$56,"Not Found",0)</f>
        <v>Mexico</v>
      </c>
      <c r="H83" t="str">
        <f>_xlfn.XLOOKUP(E83,missing_cities!$Q$2:$Q$56,missing_cities!$S$2:$S$56,"Not Found",0)</f>
        <v>North America</v>
      </c>
      <c r="I83" t="s">
        <v>18</v>
      </c>
      <c r="J83" s="15">
        <v>0.31</v>
      </c>
      <c r="K83" t="s">
        <v>19</v>
      </c>
      <c r="L83" s="15" t="str">
        <f t="shared" si="2"/>
        <v>9:00-18:00</v>
      </c>
      <c r="M83" s="16">
        <f t="shared" si="3"/>
        <v>0.37</v>
      </c>
      <c r="N83" s="15">
        <v>16.13</v>
      </c>
      <c r="O83" s="15">
        <v>22</v>
      </c>
      <c r="P83" t="s">
        <v>37</v>
      </c>
      <c r="Q83">
        <v>22</v>
      </c>
      <c r="R83" t="s">
        <v>76</v>
      </c>
      <c r="S83">
        <v>2020</v>
      </c>
      <c r="T83" t="s">
        <v>22</v>
      </c>
      <c r="U83" s="15">
        <v>3.8</v>
      </c>
      <c r="V83" s="15">
        <v>5</v>
      </c>
      <c r="W83" t="s">
        <v>27</v>
      </c>
    </row>
    <row r="84" spans="1:23">
      <c r="A84" t="s">
        <v>126</v>
      </c>
      <c r="B84">
        <v>55.854326</v>
      </c>
      <c r="C84" s="15">
        <v>37.572693000000001</v>
      </c>
      <c r="D84" s="2" t="s">
        <v>5147</v>
      </c>
      <c r="E84" s="14" t="s">
        <v>5052</v>
      </c>
      <c r="F84" s="14" t="e" vm="2">
        <v>#VALUE!</v>
      </c>
      <c r="G84" s="2" t="str">
        <f>_xlfn.XLOOKUP(E84,missing_cities!$Q$2:$Q$56,missing_cities!$R$2:$R$56,"Not Found",0)</f>
        <v>Russia</v>
      </c>
      <c r="H84" t="str">
        <f>_xlfn.XLOOKUP(E84,missing_cities!$Q$2:$Q$56,missing_cities!$S$2:$S$56,"Not Found",0)</f>
        <v>Europe</v>
      </c>
      <c r="I84" t="s">
        <v>18</v>
      </c>
      <c r="J84" s="15">
        <v>0.42</v>
      </c>
      <c r="K84" s="1">
        <v>45862</v>
      </c>
      <c r="L84" s="15" t="str">
        <f t="shared" si="2"/>
        <v>9.00-21.00</v>
      </c>
      <c r="M84" s="16">
        <f t="shared" si="3"/>
        <v>12</v>
      </c>
      <c r="N84" s="15">
        <v>9.14</v>
      </c>
      <c r="O84" s="15">
        <v>96</v>
      </c>
      <c r="P84" t="s">
        <v>39</v>
      </c>
      <c r="Q84">
        <v>22</v>
      </c>
      <c r="R84" t="s">
        <v>30</v>
      </c>
      <c r="S84">
        <v>2015</v>
      </c>
      <c r="T84" t="s">
        <v>31</v>
      </c>
      <c r="U84" s="15">
        <v>4.3</v>
      </c>
      <c r="V84" s="15">
        <v>2</v>
      </c>
      <c r="W84" t="s">
        <v>32</v>
      </c>
    </row>
    <row r="85" spans="1:23">
      <c r="A85" t="s">
        <v>127</v>
      </c>
      <c r="B85">
        <v>37.547002999999997</v>
      </c>
      <c r="C85" s="15">
        <v>127.09391100000001</v>
      </c>
      <c r="D85" s="2" t="s">
        <v>5148</v>
      </c>
      <c r="E85" s="14" t="s">
        <v>5063</v>
      </c>
      <c r="F85" s="14" t="e" vm="6">
        <v>#VALUE!</v>
      </c>
      <c r="G85" s="2" t="str">
        <f>_xlfn.XLOOKUP(E85,missing_cities!$Q$2:$Q$56,missing_cities!$R$2:$R$56,"Not Found",0)</f>
        <v>South Korea</v>
      </c>
      <c r="H85" t="str">
        <f>_xlfn.XLOOKUP(E85,missing_cities!$Q$2:$Q$56,missing_cities!$S$2:$S$56,"Not Found",0)</f>
        <v>Asia</v>
      </c>
      <c r="I85" t="s">
        <v>18</v>
      </c>
      <c r="J85" s="15">
        <v>0.14000000000000001</v>
      </c>
      <c r="K85" t="s">
        <v>19</v>
      </c>
      <c r="L85" s="15" t="str">
        <f t="shared" si="2"/>
        <v>9:00-18:00</v>
      </c>
      <c r="M85" s="16">
        <f t="shared" si="3"/>
        <v>0.37</v>
      </c>
      <c r="N85" s="15">
        <v>7.03</v>
      </c>
      <c r="O85" s="15">
        <v>45</v>
      </c>
      <c r="P85" t="s">
        <v>25</v>
      </c>
      <c r="Q85">
        <v>50</v>
      </c>
      <c r="R85" t="s">
        <v>48</v>
      </c>
      <c r="S85">
        <v>2015</v>
      </c>
      <c r="T85" t="s">
        <v>22</v>
      </c>
      <c r="U85" s="15">
        <v>4.9000000000000004</v>
      </c>
      <c r="V85" s="15">
        <v>7</v>
      </c>
      <c r="W85" t="s">
        <v>23</v>
      </c>
    </row>
    <row r="86" spans="1:23">
      <c r="A86" t="s">
        <v>128</v>
      </c>
      <c r="B86">
        <v>38.047158000000003</v>
      </c>
      <c r="C86" s="15">
        <v>-123.505751</v>
      </c>
      <c r="D86" s="2" t="s">
        <v>5149</v>
      </c>
      <c r="E86" s="14" t="str">
        <f>_xlfn.XLOOKUP(C86,missing_cities!B:B,missing_cities!C:C,"Not Found",0)</f>
        <v>Error</v>
      </c>
      <c r="F86" s="14" t="s">
        <v>9987</v>
      </c>
      <c r="G86" s="2" t="str">
        <f>_xlfn.XLOOKUP(E86,missing_cities!$Q$2:$Q$56,missing_cities!$R$2:$R$56,"Not Found",0)</f>
        <v>Error</v>
      </c>
      <c r="H86" t="str">
        <f>_xlfn.XLOOKUP(E86,missing_cities!$Q$2:$Q$56,missing_cities!$S$2:$S$56,"Not Found",0)</f>
        <v>Error</v>
      </c>
      <c r="I86" t="s">
        <v>18</v>
      </c>
      <c r="J86" s="15">
        <v>0.23</v>
      </c>
      <c r="K86" t="s">
        <v>34</v>
      </c>
      <c r="L86" s="15" t="str">
        <f t="shared" si="2"/>
        <v>6:00-22:00</v>
      </c>
      <c r="M86" s="16">
        <f t="shared" si="3"/>
        <v>0.67</v>
      </c>
      <c r="N86" s="15">
        <v>8.49</v>
      </c>
      <c r="O86" s="15">
        <v>38</v>
      </c>
      <c r="P86" t="s">
        <v>37</v>
      </c>
      <c r="Q86">
        <v>22</v>
      </c>
      <c r="R86" t="s">
        <v>37</v>
      </c>
      <c r="S86">
        <v>2011</v>
      </c>
      <c r="T86" t="s">
        <v>22</v>
      </c>
      <c r="U86" s="15">
        <v>3.2</v>
      </c>
      <c r="V86" s="15">
        <v>4</v>
      </c>
      <c r="W86" t="s">
        <v>27</v>
      </c>
    </row>
    <row r="87" spans="1:23">
      <c r="A87" t="s">
        <v>129</v>
      </c>
      <c r="B87">
        <v>-23.577463000000002</v>
      </c>
      <c r="C87" s="15">
        <v>-46.562364000000002</v>
      </c>
      <c r="D87" s="2" t="s">
        <v>5150</v>
      </c>
      <c r="E87" s="14" t="s">
        <v>5067</v>
      </c>
      <c r="F87" s="14" t="e" vm="7">
        <v>#VALUE!</v>
      </c>
      <c r="G87" s="2" t="str">
        <f>_xlfn.XLOOKUP(E87,missing_cities!$Q$2:$Q$56,missing_cities!$R$2:$R$56,"Not Found",0)</f>
        <v>Brazil</v>
      </c>
      <c r="H87" t="str">
        <f>_xlfn.XLOOKUP(E87,missing_cities!$Q$2:$Q$56,missing_cities!$S$2:$S$56,"Not Found",0)</f>
        <v>South America</v>
      </c>
      <c r="I87" t="s">
        <v>18</v>
      </c>
      <c r="J87" s="15">
        <v>0.33</v>
      </c>
      <c r="K87" t="s">
        <v>19</v>
      </c>
      <c r="L87" s="15" t="str">
        <f t="shared" si="2"/>
        <v>9:00-18:00</v>
      </c>
      <c r="M87" s="16">
        <f t="shared" si="3"/>
        <v>0.37</v>
      </c>
      <c r="N87" s="15">
        <v>19.97</v>
      </c>
      <c r="O87" s="15">
        <v>18</v>
      </c>
      <c r="P87" t="s">
        <v>29</v>
      </c>
      <c r="Q87">
        <v>350</v>
      </c>
      <c r="R87" t="s">
        <v>40</v>
      </c>
      <c r="S87">
        <v>2022</v>
      </c>
      <c r="T87" t="s">
        <v>22</v>
      </c>
      <c r="U87" s="15">
        <v>4.0999999999999996</v>
      </c>
      <c r="V87" s="15">
        <v>9</v>
      </c>
      <c r="W87" t="s">
        <v>32</v>
      </c>
    </row>
    <row r="88" spans="1:23">
      <c r="A88" t="s">
        <v>130</v>
      </c>
      <c r="B88">
        <v>41.995282000000003</v>
      </c>
      <c r="C88" s="15">
        <v>-87.704410999999993</v>
      </c>
      <c r="D88" s="2" t="s">
        <v>5151</v>
      </c>
      <c r="E88" s="14" t="s">
        <v>5065</v>
      </c>
      <c r="F88" s="14" t="e" vm="5">
        <v>#VALUE!</v>
      </c>
      <c r="G88" s="2" t="str">
        <f>_xlfn.XLOOKUP(E88,missing_cities!$Q$2:$Q$56,missing_cities!$R$2:$R$56,"Not Found",0)</f>
        <v>United States</v>
      </c>
      <c r="H88" t="str">
        <f>_xlfn.XLOOKUP(E88,missing_cities!$Q$2:$Q$56,missing_cities!$S$2:$S$56,"Not Found",0)</f>
        <v>North America</v>
      </c>
      <c r="I88" t="s">
        <v>18</v>
      </c>
      <c r="J88" s="15">
        <v>0.33</v>
      </c>
      <c r="K88" t="s">
        <v>34</v>
      </c>
      <c r="L88" s="15" t="str">
        <f t="shared" si="2"/>
        <v>6:00-22:00</v>
      </c>
      <c r="M88" s="16">
        <f t="shared" si="3"/>
        <v>0.67</v>
      </c>
      <c r="N88" s="15">
        <v>1.56</v>
      </c>
      <c r="O88" s="15">
        <v>39</v>
      </c>
      <c r="P88" t="s">
        <v>29</v>
      </c>
      <c r="Q88">
        <v>350</v>
      </c>
      <c r="R88" t="s">
        <v>76</v>
      </c>
      <c r="S88">
        <v>2016</v>
      </c>
      <c r="T88" t="s">
        <v>31</v>
      </c>
      <c r="U88" s="15">
        <v>3.9</v>
      </c>
      <c r="V88" s="15">
        <v>10</v>
      </c>
      <c r="W88" t="s">
        <v>23</v>
      </c>
    </row>
    <row r="89" spans="1:23">
      <c r="A89" t="s">
        <v>131</v>
      </c>
      <c r="B89">
        <v>39.863928000000001</v>
      </c>
      <c r="C89" s="15">
        <v>116.30800000000001</v>
      </c>
      <c r="D89" s="2" t="s">
        <v>5152</v>
      </c>
      <c r="E89" s="14" t="s">
        <v>5071</v>
      </c>
      <c r="F89" s="14" t="e" vm="9">
        <v>#VALUE!</v>
      </c>
      <c r="G89" s="2" t="str">
        <f>_xlfn.XLOOKUP(E89,missing_cities!$Q$2:$Q$56,missing_cities!$R$2:$R$56,"Not Found",0)</f>
        <v>China</v>
      </c>
      <c r="H89" t="str">
        <f>_xlfn.XLOOKUP(E89,missing_cities!$Q$2:$Q$56,missing_cities!$S$2:$S$56,"Not Found",0)</f>
        <v>Asia</v>
      </c>
      <c r="I89" t="s">
        <v>18</v>
      </c>
      <c r="J89" s="15">
        <v>0.46</v>
      </c>
      <c r="K89" t="s">
        <v>34</v>
      </c>
      <c r="L89" s="15" t="str">
        <f t="shared" si="2"/>
        <v>6:00-22:00</v>
      </c>
      <c r="M89" s="16">
        <f t="shared" si="3"/>
        <v>0.67</v>
      </c>
      <c r="N89" s="15">
        <v>6.91</v>
      </c>
      <c r="O89" s="15">
        <v>40</v>
      </c>
      <c r="P89" t="s">
        <v>20</v>
      </c>
      <c r="Q89">
        <v>22</v>
      </c>
      <c r="R89" t="s">
        <v>132</v>
      </c>
      <c r="S89">
        <v>2016</v>
      </c>
      <c r="T89" t="s">
        <v>31</v>
      </c>
      <c r="U89" s="15">
        <v>3.9</v>
      </c>
      <c r="V89" s="15">
        <v>6</v>
      </c>
      <c r="W89" t="s">
        <v>32</v>
      </c>
    </row>
    <row r="90" spans="1:23">
      <c r="A90" t="s">
        <v>133</v>
      </c>
      <c r="B90">
        <v>19.524304999999998</v>
      </c>
      <c r="C90" s="15">
        <v>-99.130166000000003</v>
      </c>
      <c r="D90" s="2" t="s">
        <v>5153</v>
      </c>
      <c r="E90" s="14" t="s">
        <v>5119</v>
      </c>
      <c r="F90" s="14" t="e" vm="13">
        <v>#VALUE!</v>
      </c>
      <c r="G90" s="2" t="str">
        <f>_xlfn.XLOOKUP(E90,missing_cities!$Q$2:$Q$56,missing_cities!$R$2:$R$56,"Not Found",0)</f>
        <v>Mexico</v>
      </c>
      <c r="H90" t="str">
        <f>_xlfn.XLOOKUP(E90,missing_cities!$Q$2:$Q$56,missing_cities!$S$2:$S$56,"Not Found",0)</f>
        <v>North America</v>
      </c>
      <c r="I90" t="s">
        <v>18</v>
      </c>
      <c r="J90" s="15">
        <v>0.24</v>
      </c>
      <c r="K90" t="s">
        <v>34</v>
      </c>
      <c r="L90" s="15" t="str">
        <f t="shared" si="2"/>
        <v>6:00-22:00</v>
      </c>
      <c r="M90" s="16">
        <f t="shared" si="3"/>
        <v>0.67</v>
      </c>
      <c r="N90" s="15">
        <v>12.41</v>
      </c>
      <c r="O90" s="15">
        <v>49</v>
      </c>
      <c r="P90" t="s">
        <v>29</v>
      </c>
      <c r="Q90">
        <v>350</v>
      </c>
      <c r="R90" t="s">
        <v>44</v>
      </c>
      <c r="S90">
        <v>2014</v>
      </c>
      <c r="T90" t="s">
        <v>31</v>
      </c>
      <c r="U90" s="15">
        <v>3.5</v>
      </c>
      <c r="V90" s="15">
        <v>10</v>
      </c>
      <c r="W90" t="s">
        <v>23</v>
      </c>
    </row>
    <row r="91" spans="1:23">
      <c r="A91" t="s">
        <v>134</v>
      </c>
      <c r="B91">
        <v>53.587488999999998</v>
      </c>
      <c r="C91" s="15">
        <v>29.812446999999999</v>
      </c>
      <c r="D91" s="2" t="s">
        <v>5154</v>
      </c>
      <c r="E91" s="14" t="str">
        <f>_xlfn.XLOOKUP(C91,missing_cities!B:B,missing_cities!C:C,"Not Found",0)</f>
        <v>Ð”Ð¾ÑžÐ³Ð°ÑžÑÐºÑ– ÑÐµÐ»ÑŒÑÐºÑ– Ð¡Ð°Ð²ÐµÑ‚</v>
      </c>
      <c r="F91" s="14" t="s">
        <v>10099</v>
      </c>
      <c r="G91" s="2" t="str">
        <f>_xlfn.XLOOKUP(E91,missing_cities!$Q$2:$Q$56,missing_cities!$R$2:$R$56,"Not Found",0)</f>
        <v>(Unclear, Cyrillic)</v>
      </c>
      <c r="H91" t="str">
        <f>_xlfn.XLOOKUP(E91,missing_cities!$Q$2:$Q$56,missing_cities!$S$2:$S$56,"Not Found",0)</f>
        <v>(Unclear)</v>
      </c>
      <c r="I91" t="s">
        <v>18</v>
      </c>
      <c r="J91" s="15">
        <v>0.2</v>
      </c>
      <c r="K91" t="s">
        <v>34</v>
      </c>
      <c r="L91" s="15" t="str">
        <f t="shared" si="2"/>
        <v>6:00-22:00</v>
      </c>
      <c r="M91" s="16">
        <f t="shared" si="3"/>
        <v>0.67</v>
      </c>
      <c r="N91" s="15">
        <v>12.26</v>
      </c>
      <c r="O91" s="15">
        <v>86</v>
      </c>
      <c r="P91" t="s">
        <v>25</v>
      </c>
      <c r="Q91">
        <v>350</v>
      </c>
      <c r="R91" t="s">
        <v>21</v>
      </c>
      <c r="S91">
        <v>2022</v>
      </c>
      <c r="T91" t="s">
        <v>31</v>
      </c>
      <c r="U91" s="15">
        <v>3.9</v>
      </c>
      <c r="V91" s="15">
        <v>2</v>
      </c>
      <c r="W91" t="s">
        <v>23</v>
      </c>
    </row>
    <row r="92" spans="1:23">
      <c r="A92" t="s">
        <v>135</v>
      </c>
      <c r="B92">
        <v>52.591552999999998</v>
      </c>
      <c r="C92" s="15">
        <v>13.486425000000001</v>
      </c>
      <c r="D92" s="2" t="s">
        <v>5155</v>
      </c>
      <c r="E92" s="14" t="s">
        <v>5057</v>
      </c>
      <c r="F92" s="14" t="e" vm="3">
        <v>#VALUE!</v>
      </c>
      <c r="G92" s="2" t="str">
        <f>_xlfn.XLOOKUP(E92,missing_cities!$Q$2:$Q$56,missing_cities!$R$2:$R$56,"Not Found",0)</f>
        <v>Germany</v>
      </c>
      <c r="H92" t="str">
        <f>_xlfn.XLOOKUP(E92,missing_cities!$Q$2:$Q$56,missing_cities!$S$2:$S$56,"Not Found",0)</f>
        <v>Europe</v>
      </c>
      <c r="I92" t="s">
        <v>18</v>
      </c>
      <c r="J92" s="15">
        <v>0.11</v>
      </c>
      <c r="K92" s="1">
        <v>45862</v>
      </c>
      <c r="L92" s="15" t="str">
        <f t="shared" si="2"/>
        <v>9.00-21.00</v>
      </c>
      <c r="M92" s="16">
        <f t="shared" si="3"/>
        <v>12</v>
      </c>
      <c r="N92" s="15">
        <v>2.92</v>
      </c>
      <c r="O92" s="15">
        <v>69</v>
      </c>
      <c r="P92" t="s">
        <v>39</v>
      </c>
      <c r="Q92">
        <v>350</v>
      </c>
      <c r="R92" t="s">
        <v>48</v>
      </c>
      <c r="S92">
        <v>2018</v>
      </c>
      <c r="T92" t="s">
        <v>31</v>
      </c>
      <c r="U92" s="15">
        <v>4.2</v>
      </c>
      <c r="V92" s="15">
        <v>4</v>
      </c>
      <c r="W92" t="s">
        <v>27</v>
      </c>
    </row>
    <row r="93" spans="1:23">
      <c r="A93" t="s">
        <v>136</v>
      </c>
      <c r="B93">
        <v>18.942605</v>
      </c>
      <c r="C93" s="15">
        <v>72.947576999999995</v>
      </c>
      <c r="D93" s="2" t="s">
        <v>5156</v>
      </c>
      <c r="E93" s="14" t="s">
        <v>5079</v>
      </c>
      <c r="F93" s="14" t="e" vm="11">
        <v>#VALUE!</v>
      </c>
      <c r="G93" s="2" t="str">
        <f>_xlfn.XLOOKUP(E93,missing_cities!$Q$2:$Q$56,missing_cities!$R$2:$R$56,"Not Found",0)</f>
        <v>India</v>
      </c>
      <c r="H93" t="str">
        <f>_xlfn.XLOOKUP(E93,missing_cities!$Q$2:$Q$56,missing_cities!$S$2:$S$56,"Not Found",0)</f>
        <v>Asia</v>
      </c>
      <c r="I93" t="s">
        <v>18</v>
      </c>
      <c r="J93" s="15">
        <v>0.15</v>
      </c>
      <c r="K93" s="1">
        <v>45862</v>
      </c>
      <c r="L93" s="15" t="str">
        <f t="shared" si="2"/>
        <v>9.00-21.00</v>
      </c>
      <c r="M93" s="16">
        <f t="shared" si="3"/>
        <v>12</v>
      </c>
      <c r="N93" s="15">
        <v>8.07</v>
      </c>
      <c r="O93" s="15">
        <v>78</v>
      </c>
      <c r="P93" t="s">
        <v>39</v>
      </c>
      <c r="Q93">
        <v>350</v>
      </c>
      <c r="R93" t="s">
        <v>21</v>
      </c>
      <c r="S93">
        <v>2011</v>
      </c>
      <c r="T93" t="s">
        <v>31</v>
      </c>
      <c r="U93" s="15">
        <v>4.2</v>
      </c>
      <c r="V93" s="15">
        <v>6</v>
      </c>
      <c r="W93" t="s">
        <v>23</v>
      </c>
    </row>
    <row r="94" spans="1:23">
      <c r="A94" t="s">
        <v>137</v>
      </c>
      <c r="B94">
        <v>-34.439497000000003</v>
      </c>
      <c r="C94" s="15">
        <v>-100.76587000000001</v>
      </c>
      <c r="D94" s="2" t="s">
        <v>5157</v>
      </c>
      <c r="E94" s="14" t="str">
        <f>_xlfn.XLOOKUP(C94,missing_cities!B:B,missing_cities!C:C,"Not Found",0)</f>
        <v>Error</v>
      </c>
      <c r="F94" s="14" t="s">
        <v>9987</v>
      </c>
      <c r="G94" s="2" t="str">
        <f>_xlfn.XLOOKUP(E94,missing_cities!$Q$2:$Q$56,missing_cities!$R$2:$R$56,"Not Found",0)</f>
        <v>Error</v>
      </c>
      <c r="H94" t="str">
        <f>_xlfn.XLOOKUP(E94,missing_cities!$Q$2:$Q$56,missing_cities!$S$2:$S$56,"Not Found",0)</f>
        <v>Error</v>
      </c>
      <c r="I94" t="s">
        <v>18</v>
      </c>
      <c r="J94" s="15">
        <v>0.16</v>
      </c>
      <c r="K94" s="1">
        <v>45862</v>
      </c>
      <c r="L94" s="15" t="str">
        <f t="shared" si="2"/>
        <v>9.00-21.00</v>
      </c>
      <c r="M94" s="16">
        <f t="shared" si="3"/>
        <v>12</v>
      </c>
      <c r="N94" s="15">
        <v>7.37</v>
      </c>
      <c r="O94" s="15">
        <v>29</v>
      </c>
      <c r="P94" t="s">
        <v>25</v>
      </c>
      <c r="Q94">
        <v>150</v>
      </c>
      <c r="R94" t="s">
        <v>97</v>
      </c>
      <c r="S94">
        <v>2019</v>
      </c>
      <c r="T94" t="s">
        <v>31</v>
      </c>
      <c r="U94" s="15">
        <v>5</v>
      </c>
      <c r="V94" s="15">
        <v>10</v>
      </c>
      <c r="W94" t="s">
        <v>27</v>
      </c>
    </row>
    <row r="95" spans="1:23">
      <c r="A95" t="s">
        <v>138</v>
      </c>
      <c r="B95">
        <v>41.949204999999999</v>
      </c>
      <c r="C95" s="15">
        <v>-87.649623000000005</v>
      </c>
      <c r="D95" s="2" t="s">
        <v>5158</v>
      </c>
      <c r="E95" s="14" t="s">
        <v>5065</v>
      </c>
      <c r="F95" s="14" t="e" vm="5">
        <v>#VALUE!</v>
      </c>
      <c r="G95" s="2" t="str">
        <f>_xlfn.XLOOKUP(E95,missing_cities!$Q$2:$Q$56,missing_cities!$R$2:$R$56,"Not Found",0)</f>
        <v>United States</v>
      </c>
      <c r="H95" t="str">
        <f>_xlfn.XLOOKUP(E95,missing_cities!$Q$2:$Q$56,missing_cities!$S$2:$S$56,"Not Found",0)</f>
        <v>North America</v>
      </c>
      <c r="I95" t="s">
        <v>18</v>
      </c>
      <c r="J95" s="15">
        <v>0.16</v>
      </c>
      <c r="K95" t="s">
        <v>19</v>
      </c>
      <c r="L95" s="15" t="str">
        <f t="shared" si="2"/>
        <v>9:00-18:00</v>
      </c>
      <c r="M95" s="16">
        <f t="shared" si="3"/>
        <v>0.37</v>
      </c>
      <c r="N95" s="15">
        <v>16.48</v>
      </c>
      <c r="O95" s="15">
        <v>30</v>
      </c>
      <c r="P95" t="s">
        <v>37</v>
      </c>
      <c r="Q95">
        <v>50</v>
      </c>
      <c r="R95" t="s">
        <v>76</v>
      </c>
      <c r="S95">
        <v>2011</v>
      </c>
      <c r="T95" t="s">
        <v>22</v>
      </c>
      <c r="U95" s="15">
        <v>4.5</v>
      </c>
      <c r="V95" s="15">
        <v>4</v>
      </c>
      <c r="W95" t="s">
        <v>23</v>
      </c>
    </row>
    <row r="96" spans="1:23">
      <c r="A96" t="s">
        <v>139</v>
      </c>
      <c r="B96">
        <v>19.474591</v>
      </c>
      <c r="C96" s="15">
        <v>-99.115449999999996</v>
      </c>
      <c r="D96" s="2" t="s">
        <v>5159</v>
      </c>
      <c r="E96" s="14" t="s">
        <v>5119</v>
      </c>
      <c r="F96" s="14" t="e" vm="13">
        <v>#VALUE!</v>
      </c>
      <c r="G96" s="2" t="str">
        <f>_xlfn.XLOOKUP(E96,missing_cities!$Q$2:$Q$56,missing_cities!$R$2:$R$56,"Not Found",0)</f>
        <v>Mexico</v>
      </c>
      <c r="H96" t="str">
        <f>_xlfn.XLOOKUP(E96,missing_cities!$Q$2:$Q$56,missing_cities!$S$2:$S$56,"Not Found",0)</f>
        <v>North America</v>
      </c>
      <c r="I96" t="s">
        <v>18</v>
      </c>
      <c r="J96" s="15">
        <v>0.43</v>
      </c>
      <c r="K96" s="1">
        <v>45862</v>
      </c>
      <c r="L96" s="15" t="str">
        <f t="shared" si="2"/>
        <v>9.00-21.00</v>
      </c>
      <c r="M96" s="16">
        <f t="shared" si="3"/>
        <v>12</v>
      </c>
      <c r="N96" s="15">
        <v>14.48</v>
      </c>
      <c r="O96" s="15">
        <v>23</v>
      </c>
      <c r="P96" t="s">
        <v>37</v>
      </c>
      <c r="Q96">
        <v>150</v>
      </c>
      <c r="R96" t="s">
        <v>97</v>
      </c>
      <c r="S96">
        <v>2010</v>
      </c>
      <c r="T96" t="s">
        <v>31</v>
      </c>
      <c r="U96" s="15">
        <v>4.3</v>
      </c>
      <c r="V96" s="15">
        <v>9</v>
      </c>
      <c r="W96" t="s">
        <v>27</v>
      </c>
    </row>
    <row r="97" spans="1:23">
      <c r="A97" t="s">
        <v>140</v>
      </c>
      <c r="B97">
        <v>75.525966999999994</v>
      </c>
      <c r="C97" s="15">
        <v>13.354647999999999</v>
      </c>
      <c r="D97" s="2" t="s">
        <v>5160</v>
      </c>
      <c r="E97" s="14" t="str">
        <f>_xlfn.XLOOKUP(C97,missing_cities!B:B,missing_cities!C:C,"Not Found",0)</f>
        <v>Error</v>
      </c>
      <c r="F97" s="14" t="s">
        <v>9987</v>
      </c>
      <c r="G97" s="2" t="str">
        <f>_xlfn.XLOOKUP(E97,missing_cities!$Q$2:$Q$56,missing_cities!$R$2:$R$56,"Not Found",0)</f>
        <v>Error</v>
      </c>
      <c r="H97" t="str">
        <f>_xlfn.XLOOKUP(E97,missing_cities!$Q$2:$Q$56,missing_cities!$S$2:$S$56,"Not Found",0)</f>
        <v>Error</v>
      </c>
      <c r="I97" t="s">
        <v>18</v>
      </c>
      <c r="J97" s="15">
        <v>0.13</v>
      </c>
      <c r="K97" s="1">
        <v>45862</v>
      </c>
      <c r="L97" s="15" t="str">
        <f t="shared" si="2"/>
        <v>9.00-21.00</v>
      </c>
      <c r="M97" s="16">
        <f t="shared" si="3"/>
        <v>12</v>
      </c>
      <c r="N97" s="15">
        <v>10.27</v>
      </c>
      <c r="O97" s="15">
        <v>47</v>
      </c>
      <c r="P97" t="s">
        <v>20</v>
      </c>
      <c r="Q97">
        <v>350</v>
      </c>
      <c r="R97" t="s">
        <v>40</v>
      </c>
      <c r="S97">
        <v>2013</v>
      </c>
      <c r="T97" t="s">
        <v>22</v>
      </c>
      <c r="U97" s="15">
        <v>4.8</v>
      </c>
      <c r="V97" s="15">
        <v>1</v>
      </c>
      <c r="W97" t="s">
        <v>32</v>
      </c>
    </row>
    <row r="98" spans="1:23">
      <c r="A98" t="s">
        <v>141</v>
      </c>
      <c r="B98">
        <v>34.032266</v>
      </c>
      <c r="C98" s="15">
        <v>-118.245019</v>
      </c>
      <c r="D98" s="2" t="s">
        <v>5161</v>
      </c>
      <c r="E98" s="14" t="s">
        <v>5111</v>
      </c>
      <c r="F98" s="14" t="e" vm="5">
        <v>#VALUE!</v>
      </c>
      <c r="G98" s="2" t="str">
        <f>_xlfn.XLOOKUP(E98,missing_cities!$Q$2:$Q$56,missing_cities!$R$2:$R$56,"Not Found",0)</f>
        <v>United States</v>
      </c>
      <c r="H98" t="str">
        <f>_xlfn.XLOOKUP(E98,missing_cities!$Q$2:$Q$56,missing_cities!$S$2:$S$56,"Not Found",0)</f>
        <v>North America</v>
      </c>
      <c r="I98" t="s">
        <v>18</v>
      </c>
      <c r="J98" s="15">
        <v>0.13</v>
      </c>
      <c r="K98" t="s">
        <v>19</v>
      </c>
      <c r="L98" s="15" t="str">
        <f t="shared" si="2"/>
        <v>9:00-18:00</v>
      </c>
      <c r="M98" s="16">
        <f t="shared" si="3"/>
        <v>0.37</v>
      </c>
      <c r="N98" s="15">
        <v>9.66</v>
      </c>
      <c r="O98" s="15">
        <v>29</v>
      </c>
      <c r="P98" t="s">
        <v>37</v>
      </c>
      <c r="Q98">
        <v>150</v>
      </c>
      <c r="R98" t="s">
        <v>37</v>
      </c>
      <c r="S98">
        <v>2017</v>
      </c>
      <c r="T98" t="s">
        <v>22</v>
      </c>
      <c r="U98" s="15">
        <v>4.5</v>
      </c>
      <c r="V98" s="15">
        <v>4</v>
      </c>
      <c r="W98" t="s">
        <v>23</v>
      </c>
    </row>
    <row r="99" spans="1:23">
      <c r="A99" t="s">
        <v>142</v>
      </c>
      <c r="B99">
        <v>20.755407999999999</v>
      </c>
      <c r="C99" s="15">
        <v>102.61065000000001</v>
      </c>
      <c r="D99" s="2" t="s">
        <v>5162</v>
      </c>
      <c r="E99" s="14">
        <f>_xlfn.XLOOKUP(C99,missing_cities!B:B,missing_cities!C:C,"Not Found",0)</f>
        <v>0</v>
      </c>
      <c r="F99" s="14" t="s">
        <v>9990</v>
      </c>
      <c r="G99" s="2" t="str">
        <f>_xlfn.XLOOKUP(E99,missing_cities!$Q$2:$Q$56,missing_cities!$R$2:$R$56,"Not Found",0)</f>
        <v>Not Found</v>
      </c>
      <c r="H99" t="str">
        <f>_xlfn.XLOOKUP(E99,missing_cities!$Q$2:$Q$56,missing_cities!$S$2:$S$56,"Not Found",0)</f>
        <v>Not Found</v>
      </c>
      <c r="I99" t="s">
        <v>18</v>
      </c>
      <c r="J99" s="15">
        <v>0.31</v>
      </c>
      <c r="K99" t="s">
        <v>34</v>
      </c>
      <c r="L99" s="15" t="str">
        <f t="shared" si="2"/>
        <v>6:00-22:00</v>
      </c>
      <c r="M99" s="16">
        <f t="shared" si="3"/>
        <v>0.67</v>
      </c>
      <c r="N99" s="15">
        <v>10.98</v>
      </c>
      <c r="O99" s="15">
        <v>43</v>
      </c>
      <c r="P99" t="s">
        <v>20</v>
      </c>
      <c r="Q99">
        <v>350</v>
      </c>
      <c r="R99" t="s">
        <v>37</v>
      </c>
      <c r="S99">
        <v>2016</v>
      </c>
      <c r="T99" t="s">
        <v>22</v>
      </c>
      <c r="U99" s="15">
        <v>3.1</v>
      </c>
      <c r="V99" s="15">
        <v>2</v>
      </c>
      <c r="W99" t="s">
        <v>27</v>
      </c>
    </row>
    <row r="100" spans="1:23">
      <c r="A100" t="s">
        <v>143</v>
      </c>
      <c r="B100">
        <v>-33.745398000000002</v>
      </c>
      <c r="C100" s="15">
        <v>151.20104599999999</v>
      </c>
      <c r="D100" s="2" t="s">
        <v>5163</v>
      </c>
      <c r="E100" s="14" t="s">
        <v>5069</v>
      </c>
      <c r="F100" s="14" t="e" vm="8">
        <v>#VALUE!</v>
      </c>
      <c r="G100" s="2" t="str">
        <f>_xlfn.XLOOKUP(E100,missing_cities!$Q$2:$Q$56,missing_cities!$R$2:$R$56,"Not Found",0)</f>
        <v>Australia</v>
      </c>
      <c r="H100" t="str">
        <f>_xlfn.XLOOKUP(E100,missing_cities!$Q$2:$Q$56,missing_cities!$S$2:$S$56,"Not Found",0)</f>
        <v>Australia</v>
      </c>
      <c r="I100" t="s">
        <v>18</v>
      </c>
      <c r="J100" s="15">
        <v>0.14000000000000001</v>
      </c>
      <c r="K100" s="1">
        <v>45862</v>
      </c>
      <c r="L100" s="15" t="str">
        <f t="shared" si="2"/>
        <v>9.00-21.00</v>
      </c>
      <c r="M100" s="16">
        <f t="shared" si="3"/>
        <v>12</v>
      </c>
      <c r="N100" s="15">
        <v>17.55</v>
      </c>
      <c r="O100" s="15">
        <v>25</v>
      </c>
      <c r="P100" t="s">
        <v>37</v>
      </c>
      <c r="Q100">
        <v>150</v>
      </c>
      <c r="R100" t="s">
        <v>35</v>
      </c>
      <c r="S100">
        <v>2017</v>
      </c>
      <c r="T100" t="s">
        <v>31</v>
      </c>
      <c r="U100" s="15">
        <v>4.3</v>
      </c>
      <c r="V100" s="15">
        <v>2</v>
      </c>
      <c r="W100" t="s">
        <v>27</v>
      </c>
    </row>
    <row r="101" spans="1:23">
      <c r="A101" t="s">
        <v>144</v>
      </c>
      <c r="B101">
        <v>25.383932999999999</v>
      </c>
      <c r="C101" s="15">
        <v>55.314596999999999</v>
      </c>
      <c r="D101" s="2" t="s">
        <v>5164</v>
      </c>
      <c r="E101" s="14" t="s">
        <v>5076</v>
      </c>
      <c r="F101" s="14" t="e" vm="10">
        <v>#VALUE!</v>
      </c>
      <c r="G101" s="2" t="str">
        <f>_xlfn.XLOOKUP(E101,missing_cities!$Q$2:$Q$56,missing_cities!$R$2:$R$56,"Not Found",0)</f>
        <v>United Arab Emirates</v>
      </c>
      <c r="H101" t="str">
        <f>_xlfn.XLOOKUP(E101,missing_cities!$Q$2:$Q$56,missing_cities!$S$2:$S$56,"Not Found",0)</f>
        <v>Asia</v>
      </c>
      <c r="I101" t="s">
        <v>18</v>
      </c>
      <c r="J101" s="15">
        <v>0.23</v>
      </c>
      <c r="K101" s="1">
        <v>45862</v>
      </c>
      <c r="L101" s="15" t="str">
        <f t="shared" si="2"/>
        <v>9.00-21.00</v>
      </c>
      <c r="M101" s="16">
        <f t="shared" si="3"/>
        <v>12</v>
      </c>
      <c r="N101" s="15">
        <v>14.3</v>
      </c>
      <c r="O101" s="15">
        <v>41</v>
      </c>
      <c r="P101" t="s">
        <v>25</v>
      </c>
      <c r="Q101">
        <v>22</v>
      </c>
      <c r="R101" t="s">
        <v>67</v>
      </c>
      <c r="S101">
        <v>2010</v>
      </c>
      <c r="T101" t="s">
        <v>22</v>
      </c>
      <c r="U101" s="15">
        <v>4.4000000000000004</v>
      </c>
      <c r="V101" s="15">
        <v>7</v>
      </c>
      <c r="W101" t="s">
        <v>32</v>
      </c>
    </row>
    <row r="102" spans="1:23">
      <c r="A102" t="s">
        <v>145</v>
      </c>
      <c r="B102">
        <v>55.854035000000003</v>
      </c>
      <c r="C102" s="15">
        <v>37.557335000000002</v>
      </c>
      <c r="D102" s="2" t="s">
        <v>5165</v>
      </c>
      <c r="E102" s="14" t="s">
        <v>5052</v>
      </c>
      <c r="F102" s="14" t="e" vm="2">
        <v>#VALUE!</v>
      </c>
      <c r="G102" s="2" t="str">
        <f>_xlfn.XLOOKUP(E102,missing_cities!$Q$2:$Q$56,missing_cities!$R$2:$R$56,"Not Found",0)</f>
        <v>Russia</v>
      </c>
      <c r="H102" t="str">
        <f>_xlfn.XLOOKUP(E102,missing_cities!$Q$2:$Q$56,missing_cities!$S$2:$S$56,"Not Found",0)</f>
        <v>Europe</v>
      </c>
      <c r="I102" t="s">
        <v>18</v>
      </c>
      <c r="J102" s="15">
        <v>0.2</v>
      </c>
      <c r="K102" t="s">
        <v>19</v>
      </c>
      <c r="L102" s="15" t="str">
        <f t="shared" si="2"/>
        <v>9:00-18:00</v>
      </c>
      <c r="M102" s="16">
        <f t="shared" si="3"/>
        <v>0.37</v>
      </c>
      <c r="N102" s="15">
        <v>16.3</v>
      </c>
      <c r="O102" s="15">
        <v>79</v>
      </c>
      <c r="P102" t="s">
        <v>20</v>
      </c>
      <c r="Q102">
        <v>50</v>
      </c>
      <c r="R102" t="s">
        <v>26</v>
      </c>
      <c r="S102">
        <v>2013</v>
      </c>
      <c r="T102" t="s">
        <v>22</v>
      </c>
      <c r="U102" s="15">
        <v>3.1</v>
      </c>
      <c r="V102" s="15">
        <v>3</v>
      </c>
      <c r="W102" t="s">
        <v>32</v>
      </c>
    </row>
    <row r="103" spans="1:23">
      <c r="A103" t="s">
        <v>146</v>
      </c>
      <c r="B103">
        <v>-33.731862</v>
      </c>
      <c r="C103" s="15">
        <v>18.533169999999998</v>
      </c>
      <c r="D103" s="2" t="s">
        <v>5166</v>
      </c>
      <c r="E103" s="14" t="s">
        <v>5085</v>
      </c>
      <c r="F103" s="14" t="e" vm="12">
        <v>#VALUE!</v>
      </c>
      <c r="G103" s="2" t="str">
        <f>_xlfn.XLOOKUP(E103,missing_cities!$Q$2:$Q$56,missing_cities!$R$2:$R$56,"Not Found",0)</f>
        <v>South Africa</v>
      </c>
      <c r="H103" t="str">
        <f>_xlfn.XLOOKUP(E103,missing_cities!$Q$2:$Q$56,missing_cities!$S$2:$S$56,"Not Found",0)</f>
        <v>Africa</v>
      </c>
      <c r="I103" t="s">
        <v>18</v>
      </c>
      <c r="J103" s="15">
        <v>0.42</v>
      </c>
      <c r="K103" t="s">
        <v>34</v>
      </c>
      <c r="L103" s="15" t="str">
        <f t="shared" si="2"/>
        <v>6:00-22:00</v>
      </c>
      <c r="M103" s="16">
        <f t="shared" si="3"/>
        <v>0.67</v>
      </c>
      <c r="N103" s="15">
        <v>12.27</v>
      </c>
      <c r="O103" s="15">
        <v>89</v>
      </c>
      <c r="P103" t="s">
        <v>39</v>
      </c>
      <c r="Q103">
        <v>50</v>
      </c>
      <c r="R103" t="s">
        <v>30</v>
      </c>
      <c r="S103">
        <v>2015</v>
      </c>
      <c r="T103" t="s">
        <v>22</v>
      </c>
      <c r="U103" s="15">
        <v>3.8</v>
      </c>
      <c r="V103" s="15">
        <v>10</v>
      </c>
      <c r="W103" t="s">
        <v>32</v>
      </c>
    </row>
    <row r="104" spans="1:23">
      <c r="A104" t="s">
        <v>147</v>
      </c>
      <c r="B104">
        <v>13.715468</v>
      </c>
      <c r="C104" s="15">
        <v>100.543204</v>
      </c>
      <c r="D104" s="2" t="s">
        <v>5167</v>
      </c>
      <c r="E104" s="14" t="s">
        <v>5059</v>
      </c>
      <c r="F104" s="14" t="e" vm="4">
        <v>#VALUE!</v>
      </c>
      <c r="G104" s="2" t="str">
        <f>_xlfn.XLOOKUP(E104,missing_cities!$Q$2:$Q$56,missing_cities!$R$2:$R$56,"Not Found",0)</f>
        <v>Thailand</v>
      </c>
      <c r="H104" t="str">
        <f>_xlfn.XLOOKUP(E104,missing_cities!$Q$2:$Q$56,missing_cities!$S$2:$S$56,"Not Found",0)</f>
        <v>Asia</v>
      </c>
      <c r="I104" t="s">
        <v>18</v>
      </c>
      <c r="J104" s="15">
        <v>0.19</v>
      </c>
      <c r="K104" t="s">
        <v>34</v>
      </c>
      <c r="L104" s="15" t="str">
        <f t="shared" si="2"/>
        <v>6:00-22:00</v>
      </c>
      <c r="M104" s="16">
        <f t="shared" si="3"/>
        <v>0.67</v>
      </c>
      <c r="N104" s="15">
        <v>14.13</v>
      </c>
      <c r="O104" s="15">
        <v>68</v>
      </c>
      <c r="P104" t="s">
        <v>29</v>
      </c>
      <c r="Q104">
        <v>350</v>
      </c>
      <c r="R104" t="s">
        <v>48</v>
      </c>
      <c r="S104">
        <v>2015</v>
      </c>
      <c r="T104" t="s">
        <v>31</v>
      </c>
      <c r="U104" s="15">
        <v>4.9000000000000004</v>
      </c>
      <c r="V104" s="15">
        <v>8</v>
      </c>
      <c r="W104" t="s">
        <v>23</v>
      </c>
    </row>
    <row r="105" spans="1:23">
      <c r="A105" t="s">
        <v>148</v>
      </c>
      <c r="B105">
        <v>37.794009000000003</v>
      </c>
      <c r="C105" s="15">
        <v>-122.439509</v>
      </c>
      <c r="D105" s="2" t="s">
        <v>5168</v>
      </c>
      <c r="E105" s="14" t="s">
        <v>5061</v>
      </c>
      <c r="F105" s="14" t="e" vm="5">
        <v>#VALUE!</v>
      </c>
      <c r="G105" s="2" t="str">
        <f>_xlfn.XLOOKUP(E105,missing_cities!$Q$2:$Q$56,missing_cities!$R$2:$R$56,"Not Found",0)</f>
        <v>United States</v>
      </c>
      <c r="H105" t="str">
        <f>_xlfn.XLOOKUP(E105,missing_cities!$Q$2:$Q$56,missing_cities!$S$2:$S$56,"Not Found",0)</f>
        <v>North America</v>
      </c>
      <c r="I105" t="s">
        <v>18</v>
      </c>
      <c r="J105" s="15">
        <v>0.24</v>
      </c>
      <c r="K105" t="s">
        <v>19</v>
      </c>
      <c r="L105" s="15" t="str">
        <f t="shared" si="2"/>
        <v>9:00-18:00</v>
      </c>
      <c r="M105" s="16">
        <f t="shared" si="3"/>
        <v>0.37</v>
      </c>
      <c r="N105" s="15">
        <v>14.6</v>
      </c>
      <c r="O105" s="15">
        <v>66</v>
      </c>
      <c r="P105" t="s">
        <v>20</v>
      </c>
      <c r="Q105">
        <v>22</v>
      </c>
      <c r="R105" t="s">
        <v>67</v>
      </c>
      <c r="S105">
        <v>2020</v>
      </c>
      <c r="T105" t="s">
        <v>22</v>
      </c>
      <c r="U105" s="15">
        <v>4.9000000000000004</v>
      </c>
      <c r="V105" s="15">
        <v>3</v>
      </c>
      <c r="W105" t="s">
        <v>23</v>
      </c>
    </row>
    <row r="106" spans="1:23">
      <c r="A106" t="s">
        <v>149</v>
      </c>
      <c r="B106">
        <v>-23.513197999999999</v>
      </c>
      <c r="C106" s="15">
        <v>-46.642926000000003</v>
      </c>
      <c r="D106" s="2" t="s">
        <v>5169</v>
      </c>
      <c r="E106" s="14" t="s">
        <v>5067</v>
      </c>
      <c r="F106" s="14" t="e" vm="7">
        <v>#VALUE!</v>
      </c>
      <c r="G106" s="2" t="str">
        <f>_xlfn.XLOOKUP(E106,missing_cities!$Q$2:$Q$56,missing_cities!$R$2:$R$56,"Not Found",0)</f>
        <v>Brazil</v>
      </c>
      <c r="H106" t="str">
        <f>_xlfn.XLOOKUP(E106,missing_cities!$Q$2:$Q$56,missing_cities!$S$2:$S$56,"Not Found",0)</f>
        <v>South America</v>
      </c>
      <c r="I106" t="s">
        <v>18</v>
      </c>
      <c r="J106" s="15">
        <v>0.15</v>
      </c>
      <c r="K106" s="1">
        <v>45862</v>
      </c>
      <c r="L106" s="15" t="str">
        <f t="shared" si="2"/>
        <v>9.00-21.00</v>
      </c>
      <c r="M106" s="16">
        <f t="shared" si="3"/>
        <v>12</v>
      </c>
      <c r="N106" s="15">
        <v>15.92</v>
      </c>
      <c r="O106" s="15">
        <v>95</v>
      </c>
      <c r="P106" t="s">
        <v>29</v>
      </c>
      <c r="Q106">
        <v>22</v>
      </c>
      <c r="R106" t="s">
        <v>26</v>
      </c>
      <c r="S106">
        <v>2012</v>
      </c>
      <c r="T106" t="s">
        <v>22</v>
      </c>
      <c r="U106" s="15">
        <v>4.5999999999999996</v>
      </c>
      <c r="V106" s="15">
        <v>9</v>
      </c>
      <c r="W106" t="s">
        <v>27</v>
      </c>
    </row>
    <row r="107" spans="1:23">
      <c r="A107" t="s">
        <v>150</v>
      </c>
      <c r="B107">
        <v>39.851481999999997</v>
      </c>
      <c r="C107" s="15">
        <v>116.465052</v>
      </c>
      <c r="D107" s="2" t="s">
        <v>5170</v>
      </c>
      <c r="E107" s="14" t="s">
        <v>5071</v>
      </c>
      <c r="F107" s="14" t="e" vm="9">
        <v>#VALUE!</v>
      </c>
      <c r="G107" s="2" t="str">
        <f>_xlfn.XLOOKUP(E107,missing_cities!$Q$2:$Q$56,missing_cities!$R$2:$R$56,"Not Found",0)</f>
        <v>China</v>
      </c>
      <c r="H107" t="str">
        <f>_xlfn.XLOOKUP(E107,missing_cities!$Q$2:$Q$56,missing_cities!$S$2:$S$56,"Not Found",0)</f>
        <v>Asia</v>
      </c>
      <c r="I107" t="s">
        <v>18</v>
      </c>
      <c r="J107" s="15">
        <v>0.28999999999999998</v>
      </c>
      <c r="K107" t="s">
        <v>19</v>
      </c>
      <c r="L107" s="15" t="str">
        <f t="shared" si="2"/>
        <v>9:00-18:00</v>
      </c>
      <c r="M107" s="16">
        <f t="shared" si="3"/>
        <v>0.37</v>
      </c>
      <c r="N107" s="15">
        <v>5.48</v>
      </c>
      <c r="O107" s="15">
        <v>100</v>
      </c>
      <c r="P107" t="s">
        <v>29</v>
      </c>
      <c r="Q107">
        <v>50</v>
      </c>
      <c r="R107" t="s">
        <v>46</v>
      </c>
      <c r="S107">
        <v>2021</v>
      </c>
      <c r="T107" t="s">
        <v>31</v>
      </c>
      <c r="U107" s="15">
        <v>3.7</v>
      </c>
      <c r="V107" s="15">
        <v>8</v>
      </c>
      <c r="W107" t="s">
        <v>23</v>
      </c>
    </row>
    <row r="108" spans="1:23">
      <c r="A108" t="s">
        <v>151</v>
      </c>
      <c r="B108">
        <v>-23.569559999999999</v>
      </c>
      <c r="C108" s="15">
        <v>-46.521262999999998</v>
      </c>
      <c r="D108" s="2" t="s">
        <v>5171</v>
      </c>
      <c r="E108" s="14" t="s">
        <v>5067</v>
      </c>
      <c r="F108" s="14" t="e" vm="7">
        <v>#VALUE!</v>
      </c>
      <c r="G108" s="2" t="str">
        <f>_xlfn.XLOOKUP(E108,missing_cities!$Q$2:$Q$56,missing_cities!$R$2:$R$56,"Not Found",0)</f>
        <v>Brazil</v>
      </c>
      <c r="H108" t="str">
        <f>_xlfn.XLOOKUP(E108,missing_cities!$Q$2:$Q$56,missing_cities!$S$2:$S$56,"Not Found",0)</f>
        <v>South America</v>
      </c>
      <c r="I108" t="s">
        <v>18</v>
      </c>
      <c r="J108" s="15">
        <v>0.19</v>
      </c>
      <c r="K108" t="s">
        <v>19</v>
      </c>
      <c r="L108" s="15" t="str">
        <f t="shared" si="2"/>
        <v>9:00-18:00</v>
      </c>
      <c r="M108" s="16">
        <f t="shared" si="3"/>
        <v>0.37</v>
      </c>
      <c r="N108" s="15">
        <v>7.78</v>
      </c>
      <c r="O108" s="15">
        <v>78</v>
      </c>
      <c r="P108" t="s">
        <v>29</v>
      </c>
      <c r="Q108">
        <v>50</v>
      </c>
      <c r="R108" t="s">
        <v>42</v>
      </c>
      <c r="S108">
        <v>2020</v>
      </c>
      <c r="T108" t="s">
        <v>31</v>
      </c>
      <c r="U108" s="15">
        <v>3.2</v>
      </c>
      <c r="V108" s="15">
        <v>3</v>
      </c>
      <c r="W108" t="s">
        <v>23</v>
      </c>
    </row>
    <row r="109" spans="1:23">
      <c r="A109" t="s">
        <v>152</v>
      </c>
      <c r="B109">
        <v>39.962195999999999</v>
      </c>
      <c r="C109" s="15">
        <v>116.212253</v>
      </c>
      <c r="D109" s="2" t="s">
        <v>5172</v>
      </c>
      <c r="E109" s="14" t="s">
        <v>5071</v>
      </c>
      <c r="F109" s="14" t="e" vm="9">
        <v>#VALUE!</v>
      </c>
      <c r="G109" s="2" t="str">
        <f>_xlfn.XLOOKUP(E109,missing_cities!$Q$2:$Q$56,missing_cities!$R$2:$R$56,"Not Found",0)</f>
        <v>China</v>
      </c>
      <c r="H109" t="str">
        <f>_xlfn.XLOOKUP(E109,missing_cities!$Q$2:$Q$56,missing_cities!$S$2:$S$56,"Not Found",0)</f>
        <v>Asia</v>
      </c>
      <c r="I109" t="s">
        <v>18</v>
      </c>
      <c r="J109" s="15">
        <v>0.13</v>
      </c>
      <c r="K109" s="1">
        <v>45862</v>
      </c>
      <c r="L109" s="15" t="str">
        <f t="shared" si="2"/>
        <v>9.00-21.00</v>
      </c>
      <c r="M109" s="16">
        <f t="shared" si="3"/>
        <v>12</v>
      </c>
      <c r="N109" s="15">
        <v>1.52</v>
      </c>
      <c r="O109" s="15">
        <v>24</v>
      </c>
      <c r="P109" t="s">
        <v>25</v>
      </c>
      <c r="Q109">
        <v>350</v>
      </c>
      <c r="R109" t="s">
        <v>48</v>
      </c>
      <c r="S109">
        <v>2018</v>
      </c>
      <c r="T109" t="s">
        <v>22</v>
      </c>
      <c r="U109" s="15">
        <v>3</v>
      </c>
      <c r="V109" s="15">
        <v>4</v>
      </c>
      <c r="W109" t="s">
        <v>27</v>
      </c>
    </row>
    <row r="110" spans="1:23">
      <c r="A110" t="s">
        <v>153</v>
      </c>
      <c r="B110">
        <v>34.004627999999997</v>
      </c>
      <c r="C110" s="15">
        <v>-118.301117</v>
      </c>
      <c r="D110" s="2" t="s">
        <v>5173</v>
      </c>
      <c r="E110" s="14" t="s">
        <v>5111</v>
      </c>
      <c r="F110" s="14" t="e" vm="5">
        <v>#VALUE!</v>
      </c>
      <c r="G110" s="2" t="str">
        <f>_xlfn.XLOOKUP(E110,missing_cities!$Q$2:$Q$56,missing_cities!$R$2:$R$56,"Not Found",0)</f>
        <v>United States</v>
      </c>
      <c r="H110" t="str">
        <f>_xlfn.XLOOKUP(E110,missing_cities!$Q$2:$Q$56,missing_cities!$S$2:$S$56,"Not Found",0)</f>
        <v>North America</v>
      </c>
      <c r="I110" t="s">
        <v>18</v>
      </c>
      <c r="J110" s="15">
        <v>0.24</v>
      </c>
      <c r="K110" t="s">
        <v>19</v>
      </c>
      <c r="L110" s="15" t="str">
        <f t="shared" si="2"/>
        <v>9:00-18:00</v>
      </c>
      <c r="M110" s="16">
        <f t="shared" si="3"/>
        <v>0.37</v>
      </c>
      <c r="N110" s="15">
        <v>10.79</v>
      </c>
      <c r="O110" s="15">
        <v>95</v>
      </c>
      <c r="P110" t="s">
        <v>39</v>
      </c>
      <c r="Q110">
        <v>150</v>
      </c>
      <c r="R110" t="s">
        <v>42</v>
      </c>
      <c r="S110">
        <v>2017</v>
      </c>
      <c r="T110" t="s">
        <v>31</v>
      </c>
      <c r="U110" s="15">
        <v>4.3</v>
      </c>
      <c r="V110" s="15">
        <v>3</v>
      </c>
      <c r="W110" t="s">
        <v>27</v>
      </c>
    </row>
    <row r="111" spans="1:23">
      <c r="A111" t="s">
        <v>154</v>
      </c>
      <c r="B111">
        <v>-23.665894000000002</v>
      </c>
      <c r="C111" s="15">
        <v>-46.609585000000003</v>
      </c>
      <c r="D111" s="2" t="s">
        <v>5174</v>
      </c>
      <c r="E111" s="14" t="s">
        <v>5067</v>
      </c>
      <c r="F111" s="14" t="e" vm="7">
        <v>#VALUE!</v>
      </c>
      <c r="G111" s="2" t="str">
        <f>_xlfn.XLOOKUP(E111,missing_cities!$Q$2:$Q$56,missing_cities!$R$2:$R$56,"Not Found",0)</f>
        <v>Brazil</v>
      </c>
      <c r="H111" t="str">
        <f>_xlfn.XLOOKUP(E111,missing_cities!$Q$2:$Q$56,missing_cities!$S$2:$S$56,"Not Found",0)</f>
        <v>South America</v>
      </c>
      <c r="I111" t="s">
        <v>18</v>
      </c>
      <c r="J111" s="15">
        <v>0.4</v>
      </c>
      <c r="K111" t="s">
        <v>34</v>
      </c>
      <c r="L111" s="15" t="str">
        <f t="shared" si="2"/>
        <v>6:00-22:00</v>
      </c>
      <c r="M111" s="16">
        <f t="shared" si="3"/>
        <v>0.67</v>
      </c>
      <c r="N111" s="15">
        <v>12.62</v>
      </c>
      <c r="O111" s="15">
        <v>97</v>
      </c>
      <c r="P111" t="s">
        <v>25</v>
      </c>
      <c r="Q111">
        <v>150</v>
      </c>
      <c r="R111" t="s">
        <v>48</v>
      </c>
      <c r="S111">
        <v>2015</v>
      </c>
      <c r="T111" t="s">
        <v>22</v>
      </c>
      <c r="U111" s="15">
        <v>3.4</v>
      </c>
      <c r="V111" s="15">
        <v>10</v>
      </c>
      <c r="W111" t="s">
        <v>32</v>
      </c>
    </row>
    <row r="112" spans="1:23">
      <c r="A112" t="s">
        <v>155</v>
      </c>
      <c r="B112">
        <v>37.589454000000003</v>
      </c>
      <c r="C112" s="15">
        <v>126.985607</v>
      </c>
      <c r="D112" s="2" t="s">
        <v>5175</v>
      </c>
      <c r="E112" s="14" t="s">
        <v>5063</v>
      </c>
      <c r="F112" s="14" t="e" vm="6">
        <v>#VALUE!</v>
      </c>
      <c r="G112" s="2" t="str">
        <f>_xlfn.XLOOKUP(E112,missing_cities!$Q$2:$Q$56,missing_cities!$R$2:$R$56,"Not Found",0)</f>
        <v>South Korea</v>
      </c>
      <c r="H112" t="str">
        <f>_xlfn.XLOOKUP(E112,missing_cities!$Q$2:$Q$56,missing_cities!$S$2:$S$56,"Not Found",0)</f>
        <v>Asia</v>
      </c>
      <c r="I112" t="s">
        <v>18</v>
      </c>
      <c r="J112" s="15">
        <v>0.37</v>
      </c>
      <c r="K112" t="s">
        <v>19</v>
      </c>
      <c r="L112" s="15" t="str">
        <f t="shared" si="2"/>
        <v>9:00-18:00</v>
      </c>
      <c r="M112" s="16">
        <f t="shared" si="3"/>
        <v>0.37</v>
      </c>
      <c r="N112" s="15">
        <v>12.7</v>
      </c>
      <c r="O112" s="15">
        <v>45</v>
      </c>
      <c r="P112" t="s">
        <v>29</v>
      </c>
      <c r="Q112">
        <v>350</v>
      </c>
      <c r="R112" t="s">
        <v>37</v>
      </c>
      <c r="S112">
        <v>2023</v>
      </c>
      <c r="T112" t="s">
        <v>22</v>
      </c>
      <c r="U112" s="15">
        <v>3.9</v>
      </c>
      <c r="V112" s="15">
        <v>1</v>
      </c>
      <c r="W112" t="s">
        <v>23</v>
      </c>
    </row>
    <row r="113" spans="1:23">
      <c r="A113" t="s">
        <v>156</v>
      </c>
      <c r="B113">
        <v>39.914279999999998</v>
      </c>
      <c r="C113" s="15">
        <v>116.222656</v>
      </c>
      <c r="D113" s="2" t="s">
        <v>5176</v>
      </c>
      <c r="E113" s="14" t="s">
        <v>5071</v>
      </c>
      <c r="F113" s="14" t="e" vm="9">
        <v>#VALUE!</v>
      </c>
      <c r="G113" s="2" t="str">
        <f>_xlfn.XLOOKUP(E113,missing_cities!$Q$2:$Q$56,missing_cities!$R$2:$R$56,"Not Found",0)</f>
        <v>China</v>
      </c>
      <c r="H113" t="str">
        <f>_xlfn.XLOOKUP(E113,missing_cities!$Q$2:$Q$56,missing_cities!$S$2:$S$56,"Not Found",0)</f>
        <v>Asia</v>
      </c>
      <c r="I113" t="s">
        <v>18</v>
      </c>
      <c r="J113" s="15">
        <v>0.25</v>
      </c>
      <c r="K113" s="1">
        <v>45862</v>
      </c>
      <c r="L113" s="15" t="str">
        <f t="shared" si="2"/>
        <v>9.00-21.00</v>
      </c>
      <c r="M113" s="16">
        <f t="shared" si="3"/>
        <v>12</v>
      </c>
      <c r="N113" s="15">
        <v>19.600000000000001</v>
      </c>
      <c r="O113" s="15">
        <v>84</v>
      </c>
      <c r="P113" t="s">
        <v>20</v>
      </c>
      <c r="Q113">
        <v>150</v>
      </c>
      <c r="R113" t="s">
        <v>132</v>
      </c>
      <c r="S113">
        <v>2020</v>
      </c>
      <c r="T113" t="s">
        <v>22</v>
      </c>
      <c r="U113" s="15">
        <v>3.9</v>
      </c>
      <c r="V113" s="15">
        <v>4</v>
      </c>
      <c r="W113" t="s">
        <v>32</v>
      </c>
    </row>
    <row r="114" spans="1:23">
      <c r="A114" t="s">
        <v>157</v>
      </c>
      <c r="B114">
        <v>27.853342999999999</v>
      </c>
      <c r="C114" s="15">
        <v>147.66514799999999</v>
      </c>
      <c r="D114" s="2" t="s">
        <v>5177</v>
      </c>
      <c r="E114" s="14" t="str">
        <f>_xlfn.XLOOKUP(C114,missing_cities!B:B,missing_cities!C:C,"Not Found",0)</f>
        <v>Error</v>
      </c>
      <c r="F114" s="14" t="s">
        <v>9987</v>
      </c>
      <c r="G114" s="2" t="str">
        <f>_xlfn.XLOOKUP(E114,missing_cities!$Q$2:$Q$56,missing_cities!$R$2:$R$56,"Not Found",0)</f>
        <v>Error</v>
      </c>
      <c r="H114" t="str">
        <f>_xlfn.XLOOKUP(E114,missing_cities!$Q$2:$Q$56,missing_cities!$S$2:$S$56,"Not Found",0)</f>
        <v>Error</v>
      </c>
      <c r="I114" t="s">
        <v>18</v>
      </c>
      <c r="J114" s="15">
        <v>0.43</v>
      </c>
      <c r="K114" s="1">
        <v>45862</v>
      </c>
      <c r="L114" s="15" t="str">
        <f t="shared" si="2"/>
        <v>9.00-21.00</v>
      </c>
      <c r="M114" s="16">
        <f t="shared" si="3"/>
        <v>12</v>
      </c>
      <c r="N114" s="15">
        <v>1.29</v>
      </c>
      <c r="O114" s="15">
        <v>27</v>
      </c>
      <c r="P114" t="s">
        <v>37</v>
      </c>
      <c r="Q114">
        <v>22</v>
      </c>
      <c r="R114" t="s">
        <v>35</v>
      </c>
      <c r="S114">
        <v>2022</v>
      </c>
      <c r="T114" t="s">
        <v>31</v>
      </c>
      <c r="U114" s="15">
        <v>3.8</v>
      </c>
      <c r="V114" s="15">
        <v>2</v>
      </c>
      <c r="W114" t="s">
        <v>27</v>
      </c>
    </row>
    <row r="115" spans="1:23">
      <c r="A115" t="s">
        <v>158</v>
      </c>
      <c r="B115">
        <v>-33.707169999999998</v>
      </c>
      <c r="C115" s="15">
        <v>151.346689</v>
      </c>
      <c r="D115" s="2" t="s">
        <v>5178</v>
      </c>
      <c r="E115" s="14" t="s">
        <v>5069</v>
      </c>
      <c r="F115" s="14" t="e" vm="8">
        <v>#VALUE!</v>
      </c>
      <c r="G115" s="2" t="str">
        <f>_xlfn.XLOOKUP(E115,missing_cities!$Q$2:$Q$56,missing_cities!$R$2:$R$56,"Not Found",0)</f>
        <v>Australia</v>
      </c>
      <c r="H115" t="str">
        <f>_xlfn.XLOOKUP(E115,missing_cities!$Q$2:$Q$56,missing_cities!$S$2:$S$56,"Not Found",0)</f>
        <v>Australia</v>
      </c>
      <c r="I115" t="s">
        <v>18</v>
      </c>
      <c r="J115" s="15">
        <v>0.43</v>
      </c>
      <c r="K115" s="1">
        <v>45862</v>
      </c>
      <c r="L115" s="15" t="str">
        <f t="shared" si="2"/>
        <v>9.00-21.00</v>
      </c>
      <c r="M115" s="16">
        <f t="shared" si="3"/>
        <v>12</v>
      </c>
      <c r="N115" s="15">
        <v>7.58</v>
      </c>
      <c r="O115" s="15">
        <v>93</v>
      </c>
      <c r="P115" t="s">
        <v>20</v>
      </c>
      <c r="Q115">
        <v>50</v>
      </c>
      <c r="R115" t="s">
        <v>48</v>
      </c>
      <c r="S115">
        <v>2016</v>
      </c>
      <c r="T115" t="s">
        <v>22</v>
      </c>
      <c r="U115" s="15">
        <v>3.6</v>
      </c>
      <c r="V115" s="15">
        <v>2</v>
      </c>
      <c r="W115" t="s">
        <v>32</v>
      </c>
    </row>
    <row r="116" spans="1:23">
      <c r="A116" t="s">
        <v>159</v>
      </c>
      <c r="B116">
        <v>43.692397</v>
      </c>
      <c r="C116" s="15">
        <v>-79.430858999999998</v>
      </c>
      <c r="D116" s="2" t="s">
        <v>5179</v>
      </c>
      <c r="E116" s="14" t="s">
        <v>5050</v>
      </c>
      <c r="F116" s="14" t="e" vm="1">
        <v>#VALUE!</v>
      </c>
      <c r="G116" s="2" t="str">
        <f>_xlfn.XLOOKUP(E116,missing_cities!$Q$2:$Q$56,missing_cities!$R$2:$R$56,"Not Found",0)</f>
        <v>Canada</v>
      </c>
      <c r="H116" t="str">
        <f>_xlfn.XLOOKUP(E116,missing_cities!$Q$2:$Q$56,missing_cities!$S$2:$S$56,"Not Found",0)</f>
        <v>North America</v>
      </c>
      <c r="I116" t="s">
        <v>18</v>
      </c>
      <c r="J116" s="15">
        <v>0.19</v>
      </c>
      <c r="K116" t="s">
        <v>19</v>
      </c>
      <c r="L116" s="15" t="str">
        <f t="shared" si="2"/>
        <v>9:00-18:00</v>
      </c>
      <c r="M116" s="16">
        <f t="shared" si="3"/>
        <v>0.37</v>
      </c>
      <c r="N116" s="15">
        <v>17.77</v>
      </c>
      <c r="O116" s="15">
        <v>55</v>
      </c>
      <c r="P116" t="s">
        <v>29</v>
      </c>
      <c r="Q116">
        <v>150</v>
      </c>
      <c r="R116" t="s">
        <v>42</v>
      </c>
      <c r="S116">
        <v>2010</v>
      </c>
      <c r="T116" t="s">
        <v>22</v>
      </c>
      <c r="U116" s="15">
        <v>3.6</v>
      </c>
      <c r="V116" s="15">
        <v>4</v>
      </c>
      <c r="W116" t="s">
        <v>32</v>
      </c>
    </row>
    <row r="117" spans="1:23">
      <c r="A117" t="s">
        <v>160</v>
      </c>
      <c r="B117">
        <v>43.734647000000002</v>
      </c>
      <c r="C117" s="15">
        <v>-79.341354999999993</v>
      </c>
      <c r="D117" s="2" t="s">
        <v>5180</v>
      </c>
      <c r="E117" s="14" t="s">
        <v>5050</v>
      </c>
      <c r="F117" s="14" t="e" vm="1">
        <v>#VALUE!</v>
      </c>
      <c r="G117" s="2" t="str">
        <f>_xlfn.XLOOKUP(E117,missing_cities!$Q$2:$Q$56,missing_cities!$R$2:$R$56,"Not Found",0)</f>
        <v>Canada</v>
      </c>
      <c r="H117" t="str">
        <f>_xlfn.XLOOKUP(E117,missing_cities!$Q$2:$Q$56,missing_cities!$S$2:$S$56,"Not Found",0)</f>
        <v>North America</v>
      </c>
      <c r="I117" t="s">
        <v>18</v>
      </c>
      <c r="J117" s="15">
        <v>0.37</v>
      </c>
      <c r="K117" t="s">
        <v>34</v>
      </c>
      <c r="L117" s="15" t="str">
        <f t="shared" si="2"/>
        <v>6:00-22:00</v>
      </c>
      <c r="M117" s="16">
        <f t="shared" si="3"/>
        <v>0.67</v>
      </c>
      <c r="N117" s="15">
        <v>16.579999999999998</v>
      </c>
      <c r="O117" s="15">
        <v>78</v>
      </c>
      <c r="P117" t="s">
        <v>20</v>
      </c>
      <c r="Q117">
        <v>150</v>
      </c>
      <c r="R117" t="s">
        <v>81</v>
      </c>
      <c r="S117">
        <v>2012</v>
      </c>
      <c r="T117" t="s">
        <v>31</v>
      </c>
      <c r="U117" s="15">
        <v>3.3</v>
      </c>
      <c r="V117" s="15">
        <v>10</v>
      </c>
      <c r="W117" t="s">
        <v>27</v>
      </c>
    </row>
    <row r="118" spans="1:23">
      <c r="A118" t="s">
        <v>161</v>
      </c>
      <c r="B118">
        <v>-23.673970000000001</v>
      </c>
      <c r="C118" s="15">
        <v>-46.58952</v>
      </c>
      <c r="D118" s="2" t="s">
        <v>5181</v>
      </c>
      <c r="E118" s="14" t="s">
        <v>5067</v>
      </c>
      <c r="F118" s="14" t="e" vm="7">
        <v>#VALUE!</v>
      </c>
      <c r="G118" s="2" t="str">
        <f>_xlfn.XLOOKUP(E118,missing_cities!$Q$2:$Q$56,missing_cities!$R$2:$R$56,"Not Found",0)</f>
        <v>Brazil</v>
      </c>
      <c r="H118" t="str">
        <f>_xlfn.XLOOKUP(E118,missing_cities!$Q$2:$Q$56,missing_cities!$S$2:$S$56,"Not Found",0)</f>
        <v>South America</v>
      </c>
      <c r="I118" t="s">
        <v>18</v>
      </c>
      <c r="J118" s="15">
        <v>0.31</v>
      </c>
      <c r="K118" t="s">
        <v>19</v>
      </c>
      <c r="L118" s="15" t="str">
        <f t="shared" si="2"/>
        <v>9:00-18:00</v>
      </c>
      <c r="M118" s="16">
        <f t="shared" si="3"/>
        <v>0.37</v>
      </c>
      <c r="N118" s="15">
        <v>1.1399999999999999</v>
      </c>
      <c r="O118" s="15">
        <v>84</v>
      </c>
      <c r="P118" t="s">
        <v>25</v>
      </c>
      <c r="Q118">
        <v>50</v>
      </c>
      <c r="R118" t="s">
        <v>44</v>
      </c>
      <c r="S118">
        <v>2018</v>
      </c>
      <c r="T118" t="s">
        <v>22</v>
      </c>
      <c r="U118" s="15">
        <v>3.3</v>
      </c>
      <c r="V118" s="15">
        <v>8</v>
      </c>
      <c r="W118" t="s">
        <v>23</v>
      </c>
    </row>
    <row r="119" spans="1:23">
      <c r="A119" t="s">
        <v>162</v>
      </c>
      <c r="B119">
        <v>-33.857883000000001</v>
      </c>
      <c r="C119" s="15">
        <v>18.402777</v>
      </c>
      <c r="D119" s="2" t="s">
        <v>5182</v>
      </c>
      <c r="E119" s="14" t="s">
        <v>5085</v>
      </c>
      <c r="F119" s="14" t="e" vm="12">
        <v>#VALUE!</v>
      </c>
      <c r="G119" s="2" t="str">
        <f>_xlfn.XLOOKUP(E119,missing_cities!$Q$2:$Q$56,missing_cities!$R$2:$R$56,"Not Found",0)</f>
        <v>South Africa</v>
      </c>
      <c r="H119" t="str">
        <f>_xlfn.XLOOKUP(E119,missing_cities!$Q$2:$Q$56,missing_cities!$S$2:$S$56,"Not Found",0)</f>
        <v>Africa</v>
      </c>
      <c r="I119" t="s">
        <v>18</v>
      </c>
      <c r="J119" s="15">
        <v>0.46</v>
      </c>
      <c r="K119" t="s">
        <v>19</v>
      </c>
      <c r="L119" s="15" t="str">
        <f t="shared" si="2"/>
        <v>9:00-18:00</v>
      </c>
      <c r="M119" s="16">
        <f t="shared" si="3"/>
        <v>0.37</v>
      </c>
      <c r="N119" s="15">
        <v>5.57</v>
      </c>
      <c r="O119" s="15">
        <v>95</v>
      </c>
      <c r="P119" t="s">
        <v>29</v>
      </c>
      <c r="Q119">
        <v>150</v>
      </c>
      <c r="R119" t="s">
        <v>35</v>
      </c>
      <c r="S119">
        <v>2013</v>
      </c>
      <c r="T119" t="s">
        <v>22</v>
      </c>
      <c r="U119" s="15">
        <v>4.4000000000000004</v>
      </c>
      <c r="V119" s="15">
        <v>8</v>
      </c>
      <c r="W119" t="s">
        <v>27</v>
      </c>
    </row>
    <row r="120" spans="1:23">
      <c r="A120" t="s">
        <v>163</v>
      </c>
      <c r="B120">
        <v>55.723990999999998</v>
      </c>
      <c r="C120" s="15">
        <v>37.615585000000003</v>
      </c>
      <c r="D120" s="2" t="s">
        <v>5183</v>
      </c>
      <c r="E120" s="14" t="s">
        <v>5052</v>
      </c>
      <c r="F120" s="14" t="e" vm="2">
        <v>#VALUE!</v>
      </c>
      <c r="G120" s="2" t="str">
        <f>_xlfn.XLOOKUP(E120,missing_cities!$Q$2:$Q$56,missing_cities!$R$2:$R$56,"Not Found",0)</f>
        <v>Russia</v>
      </c>
      <c r="H120" t="str">
        <f>_xlfn.XLOOKUP(E120,missing_cities!$Q$2:$Q$56,missing_cities!$S$2:$S$56,"Not Found",0)</f>
        <v>Europe</v>
      </c>
      <c r="I120" t="s">
        <v>18</v>
      </c>
      <c r="J120" s="15">
        <v>0.41</v>
      </c>
      <c r="K120" t="s">
        <v>34</v>
      </c>
      <c r="L120" s="15" t="str">
        <f t="shared" si="2"/>
        <v>6:00-22:00</v>
      </c>
      <c r="M120" s="16">
        <f t="shared" si="3"/>
        <v>0.67</v>
      </c>
      <c r="N120" s="15">
        <v>9.77</v>
      </c>
      <c r="O120" s="15">
        <v>86</v>
      </c>
      <c r="P120" t="s">
        <v>37</v>
      </c>
      <c r="Q120">
        <v>22</v>
      </c>
      <c r="R120" t="s">
        <v>40</v>
      </c>
      <c r="S120">
        <v>2021</v>
      </c>
      <c r="T120" t="s">
        <v>22</v>
      </c>
      <c r="U120" s="15">
        <v>3.1</v>
      </c>
      <c r="V120" s="15">
        <v>10</v>
      </c>
      <c r="W120" t="s">
        <v>27</v>
      </c>
    </row>
    <row r="121" spans="1:23">
      <c r="A121" t="s">
        <v>164</v>
      </c>
      <c r="B121">
        <v>-33.856036000000003</v>
      </c>
      <c r="C121" s="15">
        <v>151.34466399999999</v>
      </c>
      <c r="D121" s="2" t="s">
        <v>5184</v>
      </c>
      <c r="E121" s="14" t="s">
        <v>5069</v>
      </c>
      <c r="F121" s="14" t="e" vm="8">
        <v>#VALUE!</v>
      </c>
      <c r="G121" s="2" t="str">
        <f>_xlfn.XLOOKUP(E121,missing_cities!$Q$2:$Q$56,missing_cities!$R$2:$R$56,"Not Found",0)</f>
        <v>Australia</v>
      </c>
      <c r="H121" t="str">
        <f>_xlfn.XLOOKUP(E121,missing_cities!$Q$2:$Q$56,missing_cities!$S$2:$S$56,"Not Found",0)</f>
        <v>Australia</v>
      </c>
      <c r="I121" t="s">
        <v>18</v>
      </c>
      <c r="J121" s="15">
        <v>0.28999999999999998</v>
      </c>
      <c r="K121" s="1">
        <v>45862</v>
      </c>
      <c r="L121" s="15" t="str">
        <f t="shared" si="2"/>
        <v>9.00-21.00</v>
      </c>
      <c r="M121" s="16">
        <f t="shared" si="3"/>
        <v>12</v>
      </c>
      <c r="N121" s="15">
        <v>16.399999999999999</v>
      </c>
      <c r="O121" s="15">
        <v>50</v>
      </c>
      <c r="P121" t="s">
        <v>25</v>
      </c>
      <c r="Q121">
        <v>150</v>
      </c>
      <c r="R121" t="s">
        <v>35</v>
      </c>
      <c r="S121">
        <v>2010</v>
      </c>
      <c r="T121" t="s">
        <v>22</v>
      </c>
      <c r="U121" s="15">
        <v>4.3</v>
      </c>
      <c r="V121" s="15">
        <v>2</v>
      </c>
      <c r="W121" t="s">
        <v>27</v>
      </c>
    </row>
    <row r="122" spans="1:23">
      <c r="A122" t="s">
        <v>165</v>
      </c>
      <c r="B122">
        <v>41.863942000000002</v>
      </c>
      <c r="C122" s="15">
        <v>-87.632282000000004</v>
      </c>
      <c r="D122" s="2" t="s">
        <v>5185</v>
      </c>
      <c r="E122" s="14" t="s">
        <v>5065</v>
      </c>
      <c r="F122" s="14" t="e" vm="5">
        <v>#VALUE!</v>
      </c>
      <c r="G122" s="2" t="str">
        <f>_xlfn.XLOOKUP(E122,missing_cities!$Q$2:$Q$56,missing_cities!$R$2:$R$56,"Not Found",0)</f>
        <v>United States</v>
      </c>
      <c r="H122" t="str">
        <f>_xlfn.XLOOKUP(E122,missing_cities!$Q$2:$Q$56,missing_cities!$S$2:$S$56,"Not Found",0)</f>
        <v>North America</v>
      </c>
      <c r="I122" t="s">
        <v>18</v>
      </c>
      <c r="J122" s="15">
        <v>0.49</v>
      </c>
      <c r="K122" s="1">
        <v>45862</v>
      </c>
      <c r="L122" s="15" t="str">
        <f t="shared" si="2"/>
        <v>9.00-21.00</v>
      </c>
      <c r="M122" s="16">
        <f t="shared" si="3"/>
        <v>12</v>
      </c>
      <c r="N122" s="15">
        <v>1.95</v>
      </c>
      <c r="O122" s="15">
        <v>13</v>
      </c>
      <c r="P122" t="s">
        <v>20</v>
      </c>
      <c r="Q122">
        <v>22</v>
      </c>
      <c r="R122" t="s">
        <v>26</v>
      </c>
      <c r="S122">
        <v>2012</v>
      </c>
      <c r="T122" t="s">
        <v>22</v>
      </c>
      <c r="U122" s="15">
        <v>3.8</v>
      </c>
      <c r="V122" s="15">
        <v>9</v>
      </c>
      <c r="W122" t="s">
        <v>27</v>
      </c>
    </row>
    <row r="123" spans="1:23">
      <c r="A123" t="s">
        <v>166</v>
      </c>
      <c r="B123">
        <v>-23.5731</v>
      </c>
      <c r="C123" s="15">
        <v>-46.549267</v>
      </c>
      <c r="D123" s="2" t="s">
        <v>5186</v>
      </c>
      <c r="E123" s="14" t="s">
        <v>5067</v>
      </c>
      <c r="F123" s="14" t="e" vm="7">
        <v>#VALUE!</v>
      </c>
      <c r="G123" s="2" t="str">
        <f>_xlfn.XLOOKUP(E123,missing_cities!$Q$2:$Q$56,missing_cities!$R$2:$R$56,"Not Found",0)</f>
        <v>Brazil</v>
      </c>
      <c r="H123" t="str">
        <f>_xlfn.XLOOKUP(E123,missing_cities!$Q$2:$Q$56,missing_cities!$S$2:$S$56,"Not Found",0)</f>
        <v>South America</v>
      </c>
      <c r="I123" t="s">
        <v>18</v>
      </c>
      <c r="J123" s="15">
        <v>0.46</v>
      </c>
      <c r="K123" t="s">
        <v>19</v>
      </c>
      <c r="L123" s="15" t="str">
        <f t="shared" si="2"/>
        <v>9:00-18:00</v>
      </c>
      <c r="M123" s="16">
        <f t="shared" si="3"/>
        <v>0.37</v>
      </c>
      <c r="N123" s="15">
        <v>19.649999999999999</v>
      </c>
      <c r="O123" s="15">
        <v>23</v>
      </c>
      <c r="P123" t="s">
        <v>20</v>
      </c>
      <c r="Q123">
        <v>150</v>
      </c>
      <c r="R123" t="s">
        <v>42</v>
      </c>
      <c r="S123">
        <v>2021</v>
      </c>
      <c r="T123" t="s">
        <v>22</v>
      </c>
      <c r="U123" s="15">
        <v>3.2</v>
      </c>
      <c r="V123" s="15">
        <v>4</v>
      </c>
      <c r="W123" t="s">
        <v>23</v>
      </c>
    </row>
    <row r="124" spans="1:23">
      <c r="A124" t="s">
        <v>167</v>
      </c>
      <c r="B124">
        <v>19.11693</v>
      </c>
      <c r="C124" s="15">
        <v>72.939987000000002</v>
      </c>
      <c r="D124" s="2" t="s">
        <v>5187</v>
      </c>
      <c r="E124" s="14" t="s">
        <v>5079</v>
      </c>
      <c r="F124" s="14" t="e" vm="11">
        <v>#VALUE!</v>
      </c>
      <c r="G124" s="2" t="str">
        <f>_xlfn.XLOOKUP(E124,missing_cities!$Q$2:$Q$56,missing_cities!$R$2:$R$56,"Not Found",0)</f>
        <v>India</v>
      </c>
      <c r="H124" t="str">
        <f>_xlfn.XLOOKUP(E124,missing_cities!$Q$2:$Q$56,missing_cities!$S$2:$S$56,"Not Found",0)</f>
        <v>Asia</v>
      </c>
      <c r="I124" t="s">
        <v>18</v>
      </c>
      <c r="J124" s="15">
        <v>0.15</v>
      </c>
      <c r="K124" t="s">
        <v>19</v>
      </c>
      <c r="L124" s="15" t="str">
        <f t="shared" si="2"/>
        <v>9:00-18:00</v>
      </c>
      <c r="M124" s="16">
        <f t="shared" si="3"/>
        <v>0.37</v>
      </c>
      <c r="N124" s="15">
        <v>16.63</v>
      </c>
      <c r="O124" s="15">
        <v>25</v>
      </c>
      <c r="P124" t="s">
        <v>37</v>
      </c>
      <c r="Q124">
        <v>50</v>
      </c>
      <c r="R124" t="s">
        <v>21</v>
      </c>
      <c r="S124">
        <v>2018</v>
      </c>
      <c r="T124" t="s">
        <v>31</v>
      </c>
      <c r="U124" s="15">
        <v>4.2</v>
      </c>
      <c r="V124" s="15">
        <v>5</v>
      </c>
      <c r="W124" t="s">
        <v>27</v>
      </c>
    </row>
    <row r="125" spans="1:23">
      <c r="A125" t="s">
        <v>168</v>
      </c>
      <c r="B125">
        <v>34.149836000000001</v>
      </c>
      <c r="C125" s="15">
        <v>-118.29912</v>
      </c>
      <c r="D125" s="2" t="s">
        <v>5188</v>
      </c>
      <c r="E125" s="14" t="s">
        <v>5111</v>
      </c>
      <c r="F125" s="14" t="e" vm="5">
        <v>#VALUE!</v>
      </c>
      <c r="G125" s="2" t="str">
        <f>_xlfn.XLOOKUP(E125,missing_cities!$Q$2:$Q$56,missing_cities!$R$2:$R$56,"Not Found",0)</f>
        <v>United States</v>
      </c>
      <c r="H125" t="str">
        <f>_xlfn.XLOOKUP(E125,missing_cities!$Q$2:$Q$56,missing_cities!$S$2:$S$56,"Not Found",0)</f>
        <v>North America</v>
      </c>
      <c r="I125" t="s">
        <v>18</v>
      </c>
      <c r="J125" s="15">
        <v>0.12</v>
      </c>
      <c r="K125" t="s">
        <v>19</v>
      </c>
      <c r="L125" s="15" t="str">
        <f t="shared" si="2"/>
        <v>9:00-18:00</v>
      </c>
      <c r="M125" s="16">
        <f t="shared" si="3"/>
        <v>0.37</v>
      </c>
      <c r="N125" s="15">
        <v>12.32</v>
      </c>
      <c r="O125" s="15">
        <v>78</v>
      </c>
      <c r="P125" t="s">
        <v>20</v>
      </c>
      <c r="Q125">
        <v>150</v>
      </c>
      <c r="R125" t="s">
        <v>132</v>
      </c>
      <c r="S125">
        <v>2013</v>
      </c>
      <c r="T125" t="s">
        <v>22</v>
      </c>
      <c r="U125" s="15">
        <v>3.4</v>
      </c>
      <c r="V125" s="15">
        <v>7</v>
      </c>
      <c r="W125" t="s">
        <v>23</v>
      </c>
    </row>
    <row r="126" spans="1:23">
      <c r="A126" t="s">
        <v>169</v>
      </c>
      <c r="B126">
        <v>-80.166123999999996</v>
      </c>
      <c r="C126" s="15">
        <v>73.697969000000001</v>
      </c>
      <c r="D126" s="2" t="s">
        <v>5189</v>
      </c>
      <c r="E126" s="14" t="str">
        <f>_xlfn.XLOOKUP(C126,missing_cities!B:B,missing_cities!C:C,"Not Found",0)</f>
        <v>Error</v>
      </c>
      <c r="F126" s="14" t="s">
        <v>9987</v>
      </c>
      <c r="G126" s="2" t="str">
        <f>_xlfn.XLOOKUP(E126,missing_cities!$Q$2:$Q$56,missing_cities!$R$2:$R$56,"Not Found",0)</f>
        <v>Error</v>
      </c>
      <c r="H126" t="str">
        <f>_xlfn.XLOOKUP(E126,missing_cities!$Q$2:$Q$56,missing_cities!$S$2:$S$56,"Not Found",0)</f>
        <v>Error</v>
      </c>
      <c r="I126" t="s">
        <v>18</v>
      </c>
      <c r="J126" s="15">
        <v>0.27</v>
      </c>
      <c r="K126" t="s">
        <v>34</v>
      </c>
      <c r="L126" s="15" t="str">
        <f t="shared" si="2"/>
        <v>6:00-22:00</v>
      </c>
      <c r="M126" s="16">
        <f t="shared" si="3"/>
        <v>0.67</v>
      </c>
      <c r="N126" s="15">
        <v>4.4800000000000004</v>
      </c>
      <c r="O126" s="15">
        <v>40</v>
      </c>
      <c r="P126" t="s">
        <v>39</v>
      </c>
      <c r="Q126">
        <v>350</v>
      </c>
      <c r="R126" t="s">
        <v>42</v>
      </c>
      <c r="S126">
        <v>2017</v>
      </c>
      <c r="T126" t="s">
        <v>31</v>
      </c>
      <c r="U126" s="15">
        <v>4</v>
      </c>
      <c r="V126" s="15">
        <v>10</v>
      </c>
      <c r="W126" t="s">
        <v>32</v>
      </c>
    </row>
    <row r="127" spans="1:23">
      <c r="A127" t="s">
        <v>170</v>
      </c>
      <c r="B127">
        <v>19.447657</v>
      </c>
      <c r="C127" s="15">
        <v>-99.180842999999996</v>
      </c>
      <c r="D127" s="2" t="s">
        <v>5190</v>
      </c>
      <c r="E127" s="14" t="s">
        <v>5119</v>
      </c>
      <c r="F127" s="14" t="e" vm="13">
        <v>#VALUE!</v>
      </c>
      <c r="G127" s="2" t="str">
        <f>_xlfn.XLOOKUP(E127,missing_cities!$Q$2:$Q$56,missing_cities!$R$2:$R$56,"Not Found",0)</f>
        <v>Mexico</v>
      </c>
      <c r="H127" t="str">
        <f>_xlfn.XLOOKUP(E127,missing_cities!$Q$2:$Q$56,missing_cities!$S$2:$S$56,"Not Found",0)</f>
        <v>North America</v>
      </c>
      <c r="I127" t="s">
        <v>18</v>
      </c>
      <c r="J127" s="15">
        <v>0.32</v>
      </c>
      <c r="K127" t="s">
        <v>19</v>
      </c>
      <c r="L127" s="15" t="str">
        <f t="shared" si="2"/>
        <v>9:00-18:00</v>
      </c>
      <c r="M127" s="16">
        <f t="shared" si="3"/>
        <v>0.37</v>
      </c>
      <c r="N127" s="15">
        <v>7.48</v>
      </c>
      <c r="O127" s="15">
        <v>73</v>
      </c>
      <c r="P127" t="s">
        <v>37</v>
      </c>
      <c r="Q127">
        <v>50</v>
      </c>
      <c r="R127" t="s">
        <v>37</v>
      </c>
      <c r="S127">
        <v>2012</v>
      </c>
      <c r="T127" t="s">
        <v>31</v>
      </c>
      <c r="U127" s="15">
        <v>4.3</v>
      </c>
      <c r="V127" s="15">
        <v>8</v>
      </c>
      <c r="W127" t="s">
        <v>27</v>
      </c>
    </row>
    <row r="128" spans="1:23">
      <c r="A128" t="s">
        <v>171</v>
      </c>
      <c r="B128">
        <v>34.160815999999997</v>
      </c>
      <c r="C128" s="15">
        <v>-118.33326599999999</v>
      </c>
      <c r="D128" s="2" t="s">
        <v>5191</v>
      </c>
      <c r="E128" s="14" t="s">
        <v>5111</v>
      </c>
      <c r="F128" s="14" t="e" vm="5">
        <v>#VALUE!</v>
      </c>
      <c r="G128" s="2" t="str">
        <f>_xlfn.XLOOKUP(E128,missing_cities!$Q$2:$Q$56,missing_cities!$R$2:$R$56,"Not Found",0)</f>
        <v>United States</v>
      </c>
      <c r="H128" t="str">
        <f>_xlfn.XLOOKUP(E128,missing_cities!$Q$2:$Q$56,missing_cities!$S$2:$S$56,"Not Found",0)</f>
        <v>North America</v>
      </c>
      <c r="I128" t="s">
        <v>18</v>
      </c>
      <c r="J128" s="15">
        <v>0.27</v>
      </c>
      <c r="K128" s="1">
        <v>45862</v>
      </c>
      <c r="L128" s="15" t="str">
        <f t="shared" si="2"/>
        <v>9.00-21.00</v>
      </c>
      <c r="M128" s="16">
        <f t="shared" si="3"/>
        <v>12</v>
      </c>
      <c r="N128" s="15">
        <v>10.210000000000001</v>
      </c>
      <c r="O128" s="15">
        <v>55</v>
      </c>
      <c r="P128" t="s">
        <v>39</v>
      </c>
      <c r="Q128">
        <v>150</v>
      </c>
      <c r="R128" t="s">
        <v>37</v>
      </c>
      <c r="S128">
        <v>2022</v>
      </c>
      <c r="T128" t="s">
        <v>22</v>
      </c>
      <c r="U128" s="15">
        <v>4</v>
      </c>
      <c r="V128" s="15">
        <v>4</v>
      </c>
      <c r="W128" t="s">
        <v>27</v>
      </c>
    </row>
    <row r="129" spans="1:23">
      <c r="A129" t="s">
        <v>172</v>
      </c>
      <c r="B129">
        <v>-33.864997000000002</v>
      </c>
      <c r="C129" s="15">
        <v>151.29065800000001</v>
      </c>
      <c r="D129" s="2" t="s">
        <v>5192</v>
      </c>
      <c r="E129" s="14" t="s">
        <v>5069</v>
      </c>
      <c r="F129" s="14" t="e" vm="8">
        <v>#VALUE!</v>
      </c>
      <c r="G129" s="2" t="str">
        <f>_xlfn.XLOOKUP(E129,missing_cities!$Q$2:$Q$56,missing_cities!$R$2:$R$56,"Not Found",0)</f>
        <v>Australia</v>
      </c>
      <c r="H129" t="str">
        <f>_xlfn.XLOOKUP(E129,missing_cities!$Q$2:$Q$56,missing_cities!$S$2:$S$56,"Not Found",0)</f>
        <v>Australia</v>
      </c>
      <c r="I129" t="s">
        <v>18</v>
      </c>
      <c r="J129" s="15">
        <v>0.45</v>
      </c>
      <c r="K129" t="s">
        <v>19</v>
      </c>
      <c r="L129" s="15" t="str">
        <f t="shared" si="2"/>
        <v>9:00-18:00</v>
      </c>
      <c r="M129" s="16">
        <f t="shared" si="3"/>
        <v>0.37</v>
      </c>
      <c r="N129" s="15">
        <v>9.9499999999999993</v>
      </c>
      <c r="O129" s="15">
        <v>51</v>
      </c>
      <c r="P129" t="s">
        <v>39</v>
      </c>
      <c r="Q129">
        <v>22</v>
      </c>
      <c r="R129" t="s">
        <v>26</v>
      </c>
      <c r="S129">
        <v>2019</v>
      </c>
      <c r="T129" t="s">
        <v>31</v>
      </c>
      <c r="U129" s="15">
        <v>3.9</v>
      </c>
      <c r="V129" s="15">
        <v>5</v>
      </c>
      <c r="W129" t="s">
        <v>27</v>
      </c>
    </row>
    <row r="130" spans="1:23">
      <c r="A130" t="s">
        <v>173</v>
      </c>
      <c r="B130">
        <v>55.879009000000003</v>
      </c>
      <c r="C130" s="15">
        <v>37.551299999999998</v>
      </c>
      <c r="D130" s="2" t="s">
        <v>5193</v>
      </c>
      <c r="E130" s="14" t="s">
        <v>5052</v>
      </c>
      <c r="F130" s="14" t="e" vm="2">
        <v>#VALUE!</v>
      </c>
      <c r="G130" s="2" t="str">
        <f>_xlfn.XLOOKUP(E130,missing_cities!$Q$2:$Q$56,missing_cities!$R$2:$R$56,"Not Found",0)</f>
        <v>Russia</v>
      </c>
      <c r="H130" t="str">
        <f>_xlfn.XLOOKUP(E130,missing_cities!$Q$2:$Q$56,missing_cities!$S$2:$S$56,"Not Found",0)</f>
        <v>Europe</v>
      </c>
      <c r="I130" t="s">
        <v>18</v>
      </c>
      <c r="J130" s="15">
        <v>0.37</v>
      </c>
      <c r="K130" t="s">
        <v>34</v>
      </c>
      <c r="L130" s="15" t="str">
        <f t="shared" si="2"/>
        <v>6:00-22:00</v>
      </c>
      <c r="M130" s="16">
        <f t="shared" si="3"/>
        <v>0.67</v>
      </c>
      <c r="N130" s="15">
        <v>10.44</v>
      </c>
      <c r="O130" s="15">
        <v>28</v>
      </c>
      <c r="P130" t="s">
        <v>25</v>
      </c>
      <c r="Q130">
        <v>150</v>
      </c>
      <c r="R130" t="s">
        <v>67</v>
      </c>
      <c r="S130">
        <v>2018</v>
      </c>
      <c r="T130" t="s">
        <v>22</v>
      </c>
      <c r="U130" s="15">
        <v>3.7</v>
      </c>
      <c r="V130" s="15">
        <v>4</v>
      </c>
      <c r="W130" t="s">
        <v>27</v>
      </c>
    </row>
    <row r="131" spans="1:23">
      <c r="A131" t="s">
        <v>174</v>
      </c>
      <c r="B131">
        <v>55.747414999999997</v>
      </c>
      <c r="C131" s="15">
        <v>37.577435999999999</v>
      </c>
      <c r="D131" s="2" t="s">
        <v>5194</v>
      </c>
      <c r="E131" s="14" t="s">
        <v>5052</v>
      </c>
      <c r="F131" s="14" t="e" vm="2">
        <v>#VALUE!</v>
      </c>
      <c r="G131" s="2" t="str">
        <f>_xlfn.XLOOKUP(E131,missing_cities!$Q$2:$Q$56,missing_cities!$R$2:$R$56,"Not Found",0)</f>
        <v>Russia</v>
      </c>
      <c r="H131" t="str">
        <f>_xlfn.XLOOKUP(E131,missing_cities!$Q$2:$Q$56,missing_cities!$S$2:$S$56,"Not Found",0)</f>
        <v>Europe</v>
      </c>
      <c r="I131" t="s">
        <v>18</v>
      </c>
      <c r="J131" s="15">
        <v>0.27</v>
      </c>
      <c r="K131" t="s">
        <v>34</v>
      </c>
      <c r="L131" s="15" t="str">
        <f t="shared" ref="L131:L194" si="4">IF(ISNUMBER(SEARCH("-",K131)),K131,"9.00-21.00")</f>
        <v>6:00-22:00</v>
      </c>
      <c r="M131" s="16">
        <f t="shared" ref="M131:M194" si="5">IF(ISNUMBER(SEARCH("-", L131)), TEXT(RIGHT(L131, LEN(L131) - FIND("-", L131)), "0.00") - TEXT(LEFT(L131, FIND("-", L131)-1), "0.00"), "")</f>
        <v>0.67</v>
      </c>
      <c r="N131" s="15">
        <v>15.98</v>
      </c>
      <c r="O131" s="15">
        <v>76</v>
      </c>
      <c r="P131" t="s">
        <v>29</v>
      </c>
      <c r="Q131">
        <v>22</v>
      </c>
      <c r="R131" t="s">
        <v>67</v>
      </c>
      <c r="S131">
        <v>2011</v>
      </c>
      <c r="T131" t="s">
        <v>31</v>
      </c>
      <c r="U131" s="15">
        <v>3.1</v>
      </c>
      <c r="V131" s="15">
        <v>3</v>
      </c>
      <c r="W131" t="s">
        <v>32</v>
      </c>
    </row>
    <row r="132" spans="1:23">
      <c r="A132" t="s">
        <v>175</v>
      </c>
      <c r="B132">
        <v>-50.521439000000001</v>
      </c>
      <c r="C132" s="15">
        <v>78.744472999999999</v>
      </c>
      <c r="D132" s="2" t="s">
        <v>5195</v>
      </c>
      <c r="E132" s="14" t="str">
        <f>_xlfn.XLOOKUP(C132,missing_cities!B:B,missing_cities!C:C,"Not Found",0)</f>
        <v>Error</v>
      </c>
      <c r="F132" s="14" t="s">
        <v>9987</v>
      </c>
      <c r="G132" s="2" t="str">
        <f>_xlfn.XLOOKUP(E132,missing_cities!$Q$2:$Q$56,missing_cities!$R$2:$R$56,"Not Found",0)</f>
        <v>Error</v>
      </c>
      <c r="H132" t="str">
        <f>_xlfn.XLOOKUP(E132,missing_cities!$Q$2:$Q$56,missing_cities!$S$2:$S$56,"Not Found",0)</f>
        <v>Error</v>
      </c>
      <c r="I132" t="s">
        <v>18</v>
      </c>
      <c r="J132" s="15">
        <v>0.43</v>
      </c>
      <c r="K132" t="s">
        <v>19</v>
      </c>
      <c r="L132" s="15" t="str">
        <f t="shared" si="4"/>
        <v>9:00-18:00</v>
      </c>
      <c r="M132" s="16">
        <f t="shared" si="5"/>
        <v>0.37</v>
      </c>
      <c r="N132" s="15">
        <v>8.68</v>
      </c>
      <c r="O132" s="15">
        <v>59</v>
      </c>
      <c r="P132" t="s">
        <v>39</v>
      </c>
      <c r="Q132">
        <v>50</v>
      </c>
      <c r="R132" t="s">
        <v>35</v>
      </c>
      <c r="S132">
        <v>2016</v>
      </c>
      <c r="T132" t="s">
        <v>31</v>
      </c>
      <c r="U132" s="15">
        <v>4.5</v>
      </c>
      <c r="V132" s="15">
        <v>1</v>
      </c>
      <c r="W132" t="s">
        <v>23</v>
      </c>
    </row>
    <row r="133" spans="1:23">
      <c r="A133" t="s">
        <v>176</v>
      </c>
      <c r="B133">
        <v>68.448106999999993</v>
      </c>
      <c r="C133" s="15">
        <v>121.743094</v>
      </c>
      <c r="D133" s="2" t="s">
        <v>5196</v>
      </c>
      <c r="E133" s="14">
        <f>_xlfn.XLOOKUP(C133,missing_cities!B:B,missing_cities!C:C,"Not Found",0)</f>
        <v>0</v>
      </c>
      <c r="F133" s="14" t="s">
        <v>9990</v>
      </c>
      <c r="G133" s="2" t="str">
        <f>_xlfn.XLOOKUP(E133,missing_cities!$Q$2:$Q$56,missing_cities!$R$2:$R$56,"Not Found",0)</f>
        <v>Not Found</v>
      </c>
      <c r="H133" t="str">
        <f>_xlfn.XLOOKUP(E133,missing_cities!$Q$2:$Q$56,missing_cities!$S$2:$S$56,"Not Found",0)</f>
        <v>Not Found</v>
      </c>
      <c r="I133" t="s">
        <v>18</v>
      </c>
      <c r="J133" s="15">
        <v>0.25</v>
      </c>
      <c r="K133" t="s">
        <v>19</v>
      </c>
      <c r="L133" s="15" t="str">
        <f t="shared" si="4"/>
        <v>9:00-18:00</v>
      </c>
      <c r="M133" s="16">
        <f t="shared" si="5"/>
        <v>0.37</v>
      </c>
      <c r="N133" s="15">
        <v>11.76</v>
      </c>
      <c r="O133" s="15">
        <v>56</v>
      </c>
      <c r="P133" t="s">
        <v>37</v>
      </c>
      <c r="Q133">
        <v>350</v>
      </c>
      <c r="R133" t="s">
        <v>42</v>
      </c>
      <c r="S133">
        <v>2012</v>
      </c>
      <c r="T133" t="s">
        <v>31</v>
      </c>
      <c r="U133" s="15">
        <v>4.5</v>
      </c>
      <c r="V133" s="15">
        <v>10</v>
      </c>
      <c r="W133" t="s">
        <v>27</v>
      </c>
    </row>
    <row r="134" spans="1:23">
      <c r="A134" t="s">
        <v>177</v>
      </c>
      <c r="B134">
        <v>37.509712</v>
      </c>
      <c r="C134" s="15">
        <v>127.014717</v>
      </c>
      <c r="D134" s="2" t="s">
        <v>5197</v>
      </c>
      <c r="E134" s="14" t="s">
        <v>5063</v>
      </c>
      <c r="F134" s="14" t="e" vm="6">
        <v>#VALUE!</v>
      </c>
      <c r="G134" s="2" t="str">
        <f>_xlfn.XLOOKUP(E134,missing_cities!$Q$2:$Q$56,missing_cities!$R$2:$R$56,"Not Found",0)</f>
        <v>South Korea</v>
      </c>
      <c r="H134" t="str">
        <f>_xlfn.XLOOKUP(E134,missing_cities!$Q$2:$Q$56,missing_cities!$S$2:$S$56,"Not Found",0)</f>
        <v>Asia</v>
      </c>
      <c r="I134" t="s">
        <v>18</v>
      </c>
      <c r="J134" s="15">
        <v>0.46</v>
      </c>
      <c r="K134" s="1">
        <v>45862</v>
      </c>
      <c r="L134" s="15" t="str">
        <f t="shared" si="4"/>
        <v>9.00-21.00</v>
      </c>
      <c r="M134" s="16">
        <f t="shared" si="5"/>
        <v>12</v>
      </c>
      <c r="N134" s="15">
        <v>6.59</v>
      </c>
      <c r="O134" s="15">
        <v>19</v>
      </c>
      <c r="P134" t="s">
        <v>29</v>
      </c>
      <c r="Q134">
        <v>150</v>
      </c>
      <c r="R134" t="s">
        <v>40</v>
      </c>
      <c r="S134">
        <v>2018</v>
      </c>
      <c r="T134" t="s">
        <v>22</v>
      </c>
      <c r="U134" s="15">
        <v>3.6</v>
      </c>
      <c r="V134" s="15">
        <v>5</v>
      </c>
      <c r="W134" t="s">
        <v>32</v>
      </c>
    </row>
    <row r="135" spans="1:23">
      <c r="A135" t="s">
        <v>178</v>
      </c>
      <c r="B135">
        <v>19.182179000000001</v>
      </c>
      <c r="C135" s="15">
        <v>72.842205000000007</v>
      </c>
      <c r="D135" s="2" t="s">
        <v>5198</v>
      </c>
      <c r="E135" s="14" t="s">
        <v>5079</v>
      </c>
      <c r="F135" s="14" t="e" vm="11">
        <v>#VALUE!</v>
      </c>
      <c r="G135" s="2" t="str">
        <f>_xlfn.XLOOKUP(E135,missing_cities!$Q$2:$Q$56,missing_cities!$R$2:$R$56,"Not Found",0)</f>
        <v>India</v>
      </c>
      <c r="H135" t="str">
        <f>_xlfn.XLOOKUP(E135,missing_cities!$Q$2:$Q$56,missing_cities!$S$2:$S$56,"Not Found",0)</f>
        <v>Asia</v>
      </c>
      <c r="I135" t="s">
        <v>18</v>
      </c>
      <c r="J135" s="15">
        <v>0.47</v>
      </c>
      <c r="K135" t="s">
        <v>19</v>
      </c>
      <c r="L135" s="15" t="str">
        <f t="shared" si="4"/>
        <v>9:00-18:00</v>
      </c>
      <c r="M135" s="16">
        <f t="shared" si="5"/>
        <v>0.37</v>
      </c>
      <c r="N135" s="15">
        <v>1.24</v>
      </c>
      <c r="O135" s="15">
        <v>14</v>
      </c>
      <c r="P135" t="s">
        <v>39</v>
      </c>
      <c r="Q135">
        <v>22</v>
      </c>
      <c r="R135" t="s">
        <v>46</v>
      </c>
      <c r="S135">
        <v>2022</v>
      </c>
      <c r="T135" t="s">
        <v>22</v>
      </c>
      <c r="U135" s="15">
        <v>3.5</v>
      </c>
      <c r="V135" s="15">
        <v>10</v>
      </c>
      <c r="W135" t="s">
        <v>23</v>
      </c>
    </row>
    <row r="136" spans="1:23">
      <c r="A136" t="s">
        <v>179</v>
      </c>
      <c r="B136">
        <v>34.183425</v>
      </c>
      <c r="C136" s="15">
        <v>-118.22689200000001</v>
      </c>
      <c r="D136" s="2" t="s">
        <v>5199</v>
      </c>
      <c r="E136" s="14" t="s">
        <v>5111</v>
      </c>
      <c r="F136" s="14" t="e" vm="5">
        <v>#VALUE!</v>
      </c>
      <c r="G136" s="2" t="str">
        <f>_xlfn.XLOOKUP(E136,missing_cities!$Q$2:$Q$56,missing_cities!$R$2:$R$56,"Not Found",0)</f>
        <v>United States</v>
      </c>
      <c r="H136" t="str">
        <f>_xlfn.XLOOKUP(E136,missing_cities!$Q$2:$Q$56,missing_cities!$S$2:$S$56,"Not Found",0)</f>
        <v>North America</v>
      </c>
      <c r="I136" t="s">
        <v>18</v>
      </c>
      <c r="J136" s="15">
        <v>0.18</v>
      </c>
      <c r="K136" t="s">
        <v>19</v>
      </c>
      <c r="L136" s="15" t="str">
        <f t="shared" si="4"/>
        <v>9:00-18:00</v>
      </c>
      <c r="M136" s="16">
        <f t="shared" si="5"/>
        <v>0.37</v>
      </c>
      <c r="N136" s="15">
        <v>7.8</v>
      </c>
      <c r="O136" s="15">
        <v>69</v>
      </c>
      <c r="P136" t="s">
        <v>25</v>
      </c>
      <c r="Q136">
        <v>50</v>
      </c>
      <c r="R136" t="s">
        <v>42</v>
      </c>
      <c r="S136">
        <v>2016</v>
      </c>
      <c r="T136" t="s">
        <v>22</v>
      </c>
      <c r="U136" s="15">
        <v>3.8</v>
      </c>
      <c r="V136" s="15">
        <v>7</v>
      </c>
      <c r="W136" t="s">
        <v>32</v>
      </c>
    </row>
    <row r="137" spans="1:23">
      <c r="A137" t="s">
        <v>180</v>
      </c>
      <c r="B137">
        <v>19.524296</v>
      </c>
      <c r="C137" s="15">
        <v>-99.141946000000004</v>
      </c>
      <c r="D137" s="2" t="s">
        <v>5200</v>
      </c>
      <c r="E137" s="14" t="s">
        <v>5119</v>
      </c>
      <c r="F137" s="14" t="e" vm="13">
        <v>#VALUE!</v>
      </c>
      <c r="G137" s="2" t="str">
        <f>_xlfn.XLOOKUP(E137,missing_cities!$Q$2:$Q$56,missing_cities!$R$2:$R$56,"Not Found",0)</f>
        <v>Mexico</v>
      </c>
      <c r="H137" t="str">
        <f>_xlfn.XLOOKUP(E137,missing_cities!$Q$2:$Q$56,missing_cities!$S$2:$S$56,"Not Found",0)</f>
        <v>North America</v>
      </c>
      <c r="I137" t="s">
        <v>18</v>
      </c>
      <c r="J137" s="15">
        <v>0.38</v>
      </c>
      <c r="K137" t="s">
        <v>34</v>
      </c>
      <c r="L137" s="15" t="str">
        <f t="shared" si="4"/>
        <v>6:00-22:00</v>
      </c>
      <c r="M137" s="16">
        <f t="shared" si="5"/>
        <v>0.67</v>
      </c>
      <c r="N137" s="15">
        <v>14.63</v>
      </c>
      <c r="O137" s="15">
        <v>71</v>
      </c>
      <c r="P137" t="s">
        <v>25</v>
      </c>
      <c r="Q137">
        <v>50</v>
      </c>
      <c r="R137" t="s">
        <v>37</v>
      </c>
      <c r="S137">
        <v>2016</v>
      </c>
      <c r="T137" t="s">
        <v>22</v>
      </c>
      <c r="U137" s="15">
        <v>4.5</v>
      </c>
      <c r="V137" s="15">
        <v>10</v>
      </c>
      <c r="W137" t="s">
        <v>23</v>
      </c>
    </row>
    <row r="138" spans="1:23">
      <c r="A138" t="s">
        <v>181</v>
      </c>
      <c r="B138">
        <v>-54.546380999999997</v>
      </c>
      <c r="C138" s="15">
        <v>-166.28205299999999</v>
      </c>
      <c r="D138" s="2" t="s">
        <v>5201</v>
      </c>
      <c r="E138" s="14" t="str">
        <f>_xlfn.XLOOKUP(C138,missing_cities!B:B,missing_cities!C:C,"Not Found",0)</f>
        <v>Error</v>
      </c>
      <c r="F138" s="14" t="s">
        <v>9987</v>
      </c>
      <c r="G138" s="2" t="str">
        <f>_xlfn.XLOOKUP(E138,missing_cities!$Q$2:$Q$56,missing_cities!$R$2:$R$56,"Not Found",0)</f>
        <v>Error</v>
      </c>
      <c r="H138" t="str">
        <f>_xlfn.XLOOKUP(E138,missing_cities!$Q$2:$Q$56,missing_cities!$S$2:$S$56,"Not Found",0)</f>
        <v>Error</v>
      </c>
      <c r="I138" t="s">
        <v>18</v>
      </c>
      <c r="J138" s="15">
        <v>0.19</v>
      </c>
      <c r="K138" t="s">
        <v>34</v>
      </c>
      <c r="L138" s="15" t="str">
        <f t="shared" si="4"/>
        <v>6:00-22:00</v>
      </c>
      <c r="M138" s="16">
        <f t="shared" si="5"/>
        <v>0.67</v>
      </c>
      <c r="N138" s="15">
        <v>19.690000000000001</v>
      </c>
      <c r="O138" s="15">
        <v>14</v>
      </c>
      <c r="P138" t="s">
        <v>20</v>
      </c>
      <c r="Q138">
        <v>22</v>
      </c>
      <c r="R138" t="s">
        <v>37</v>
      </c>
      <c r="S138">
        <v>2014</v>
      </c>
      <c r="T138" t="s">
        <v>22</v>
      </c>
      <c r="U138" s="15">
        <v>4.8</v>
      </c>
      <c r="V138" s="15">
        <v>6</v>
      </c>
      <c r="W138" t="s">
        <v>32</v>
      </c>
    </row>
    <row r="139" spans="1:23">
      <c r="A139" t="s">
        <v>182</v>
      </c>
      <c r="B139">
        <v>34.138247</v>
      </c>
      <c r="C139" s="15">
        <v>-118.205872</v>
      </c>
      <c r="D139" s="2" t="s">
        <v>5202</v>
      </c>
      <c r="E139" s="14" t="s">
        <v>5111</v>
      </c>
      <c r="F139" s="14" t="e" vm="5">
        <v>#VALUE!</v>
      </c>
      <c r="G139" s="2" t="str">
        <f>_xlfn.XLOOKUP(E139,missing_cities!$Q$2:$Q$56,missing_cities!$R$2:$R$56,"Not Found",0)</f>
        <v>United States</v>
      </c>
      <c r="H139" t="str">
        <f>_xlfn.XLOOKUP(E139,missing_cities!$Q$2:$Q$56,missing_cities!$S$2:$S$56,"Not Found",0)</f>
        <v>North America</v>
      </c>
      <c r="I139" t="s">
        <v>18</v>
      </c>
      <c r="J139" s="15">
        <v>0.45</v>
      </c>
      <c r="K139" t="s">
        <v>19</v>
      </c>
      <c r="L139" s="15" t="str">
        <f t="shared" si="4"/>
        <v>9:00-18:00</v>
      </c>
      <c r="M139" s="16">
        <f t="shared" si="5"/>
        <v>0.37</v>
      </c>
      <c r="N139" s="15">
        <v>13.49</v>
      </c>
      <c r="O139" s="15">
        <v>49</v>
      </c>
      <c r="P139" t="s">
        <v>25</v>
      </c>
      <c r="Q139">
        <v>350</v>
      </c>
      <c r="R139" t="s">
        <v>76</v>
      </c>
      <c r="S139">
        <v>2021</v>
      </c>
      <c r="T139" t="s">
        <v>22</v>
      </c>
      <c r="U139" s="15">
        <v>4.2</v>
      </c>
      <c r="V139" s="15">
        <v>10</v>
      </c>
      <c r="W139" t="s">
        <v>27</v>
      </c>
    </row>
    <row r="140" spans="1:23">
      <c r="A140" t="s">
        <v>183</v>
      </c>
      <c r="B140">
        <v>25.349233999999999</v>
      </c>
      <c r="C140" s="15">
        <v>55.305235000000003</v>
      </c>
      <c r="D140" s="2" t="s">
        <v>5203</v>
      </c>
      <c r="E140" s="14" t="s">
        <v>5076</v>
      </c>
      <c r="F140" s="14" t="e" vm="10">
        <v>#VALUE!</v>
      </c>
      <c r="G140" s="2" t="str">
        <f>_xlfn.XLOOKUP(E140,missing_cities!$Q$2:$Q$56,missing_cities!$R$2:$R$56,"Not Found",0)</f>
        <v>United Arab Emirates</v>
      </c>
      <c r="H140" t="str">
        <f>_xlfn.XLOOKUP(E140,missing_cities!$Q$2:$Q$56,missing_cities!$S$2:$S$56,"Not Found",0)</f>
        <v>Asia</v>
      </c>
      <c r="I140" t="s">
        <v>18</v>
      </c>
      <c r="J140" s="15">
        <v>0.47</v>
      </c>
      <c r="K140" t="s">
        <v>34</v>
      </c>
      <c r="L140" s="15" t="str">
        <f t="shared" si="4"/>
        <v>6:00-22:00</v>
      </c>
      <c r="M140" s="16">
        <f t="shared" si="5"/>
        <v>0.67</v>
      </c>
      <c r="N140" s="15">
        <v>17.739999999999998</v>
      </c>
      <c r="O140" s="15">
        <v>20</v>
      </c>
      <c r="P140" t="s">
        <v>37</v>
      </c>
      <c r="Q140">
        <v>22</v>
      </c>
      <c r="R140" t="s">
        <v>81</v>
      </c>
      <c r="S140">
        <v>2015</v>
      </c>
      <c r="T140" t="s">
        <v>31</v>
      </c>
      <c r="U140" s="15">
        <v>4.3</v>
      </c>
      <c r="V140" s="15">
        <v>10</v>
      </c>
      <c r="W140" t="s">
        <v>23</v>
      </c>
    </row>
    <row r="141" spans="1:23">
      <c r="A141" t="s">
        <v>184</v>
      </c>
      <c r="B141">
        <v>43.646332000000001</v>
      </c>
      <c r="C141" s="15">
        <v>-79.477922000000007</v>
      </c>
      <c r="D141" s="2" t="s">
        <v>5204</v>
      </c>
      <c r="E141" s="14" t="s">
        <v>5050</v>
      </c>
      <c r="F141" s="14" t="e" vm="1">
        <v>#VALUE!</v>
      </c>
      <c r="G141" s="2" t="str">
        <f>_xlfn.XLOOKUP(E141,missing_cities!$Q$2:$Q$56,missing_cities!$R$2:$R$56,"Not Found",0)</f>
        <v>Canada</v>
      </c>
      <c r="H141" t="str">
        <f>_xlfn.XLOOKUP(E141,missing_cities!$Q$2:$Q$56,missing_cities!$S$2:$S$56,"Not Found",0)</f>
        <v>North America</v>
      </c>
      <c r="I141" t="s">
        <v>18</v>
      </c>
      <c r="J141" s="15">
        <v>0.28000000000000003</v>
      </c>
      <c r="K141" s="1">
        <v>45862</v>
      </c>
      <c r="L141" s="15" t="str">
        <f t="shared" si="4"/>
        <v>9.00-21.00</v>
      </c>
      <c r="M141" s="16">
        <f t="shared" si="5"/>
        <v>12</v>
      </c>
      <c r="N141" s="15">
        <v>9.26</v>
      </c>
      <c r="O141" s="15">
        <v>36</v>
      </c>
      <c r="P141" t="s">
        <v>29</v>
      </c>
      <c r="Q141">
        <v>150</v>
      </c>
      <c r="R141" t="s">
        <v>21</v>
      </c>
      <c r="S141">
        <v>2010</v>
      </c>
      <c r="T141" t="s">
        <v>22</v>
      </c>
      <c r="U141" s="15">
        <v>4.3</v>
      </c>
      <c r="V141" s="15">
        <v>7</v>
      </c>
      <c r="W141" t="s">
        <v>32</v>
      </c>
    </row>
    <row r="142" spans="1:23">
      <c r="A142" t="s">
        <v>185</v>
      </c>
      <c r="B142">
        <v>-22.883203999999999</v>
      </c>
      <c r="C142" s="15">
        <v>140.494732</v>
      </c>
      <c r="D142" s="2" t="s">
        <v>5205</v>
      </c>
      <c r="E142" s="14">
        <f>_xlfn.XLOOKUP(C142,missing_cities!B:B,missing_cities!C:C,"Not Found",0)</f>
        <v>0</v>
      </c>
      <c r="F142" s="14" t="s">
        <v>9990</v>
      </c>
      <c r="G142" s="2" t="str">
        <f>_xlfn.XLOOKUP(E142,missing_cities!$Q$2:$Q$56,missing_cities!$R$2:$R$56,"Not Found",0)</f>
        <v>Not Found</v>
      </c>
      <c r="H142" t="str">
        <f>_xlfn.XLOOKUP(E142,missing_cities!$Q$2:$Q$56,missing_cities!$S$2:$S$56,"Not Found",0)</f>
        <v>Not Found</v>
      </c>
      <c r="I142" t="s">
        <v>18</v>
      </c>
      <c r="J142" s="15">
        <v>0.35</v>
      </c>
      <c r="K142" t="s">
        <v>19</v>
      </c>
      <c r="L142" s="15" t="str">
        <f t="shared" si="4"/>
        <v>9:00-18:00</v>
      </c>
      <c r="M142" s="16">
        <f t="shared" si="5"/>
        <v>0.37</v>
      </c>
      <c r="N142" s="15">
        <v>8.01</v>
      </c>
      <c r="O142" s="15">
        <v>99</v>
      </c>
      <c r="P142" t="s">
        <v>20</v>
      </c>
      <c r="Q142">
        <v>350</v>
      </c>
      <c r="R142" t="s">
        <v>21</v>
      </c>
      <c r="S142">
        <v>2014</v>
      </c>
      <c r="T142" t="s">
        <v>22</v>
      </c>
      <c r="U142" s="15">
        <v>4.8</v>
      </c>
      <c r="V142" s="15">
        <v>4</v>
      </c>
      <c r="W142" t="s">
        <v>27</v>
      </c>
    </row>
    <row r="143" spans="1:23">
      <c r="A143" t="s">
        <v>186</v>
      </c>
      <c r="B143">
        <v>19.546218</v>
      </c>
      <c r="C143" s="15">
        <v>-99.035174999999995</v>
      </c>
      <c r="D143" s="2" t="s">
        <v>5206</v>
      </c>
      <c r="E143" s="14" t="s">
        <v>5119</v>
      </c>
      <c r="F143" s="14" t="e" vm="13">
        <v>#VALUE!</v>
      </c>
      <c r="G143" s="2" t="str">
        <f>_xlfn.XLOOKUP(E143,missing_cities!$Q$2:$Q$56,missing_cities!$R$2:$R$56,"Not Found",0)</f>
        <v>Mexico</v>
      </c>
      <c r="H143" t="str">
        <f>_xlfn.XLOOKUP(E143,missing_cities!$Q$2:$Q$56,missing_cities!$S$2:$S$56,"Not Found",0)</f>
        <v>North America</v>
      </c>
      <c r="I143" t="s">
        <v>18</v>
      </c>
      <c r="J143" s="15">
        <v>0.35</v>
      </c>
      <c r="K143" t="s">
        <v>34</v>
      </c>
      <c r="L143" s="15" t="str">
        <f t="shared" si="4"/>
        <v>6:00-22:00</v>
      </c>
      <c r="M143" s="16">
        <f t="shared" si="5"/>
        <v>0.67</v>
      </c>
      <c r="N143" s="15">
        <v>12.67</v>
      </c>
      <c r="O143" s="15">
        <v>92</v>
      </c>
      <c r="P143" t="s">
        <v>29</v>
      </c>
      <c r="Q143">
        <v>150</v>
      </c>
      <c r="R143" t="s">
        <v>48</v>
      </c>
      <c r="S143">
        <v>2020</v>
      </c>
      <c r="T143" t="s">
        <v>31</v>
      </c>
      <c r="U143" s="15">
        <v>3.2</v>
      </c>
      <c r="V143" s="15">
        <v>3</v>
      </c>
      <c r="W143" t="s">
        <v>32</v>
      </c>
    </row>
    <row r="144" spans="1:23">
      <c r="A144" t="s">
        <v>187</v>
      </c>
      <c r="B144">
        <v>25.315421000000001</v>
      </c>
      <c r="C144" s="15">
        <v>55.306339000000001</v>
      </c>
      <c r="D144" s="2" t="s">
        <v>5207</v>
      </c>
      <c r="E144" s="14" t="s">
        <v>5076</v>
      </c>
      <c r="F144" s="14" t="e" vm="10">
        <v>#VALUE!</v>
      </c>
      <c r="G144" s="2" t="str">
        <f>_xlfn.XLOOKUP(E144,missing_cities!$Q$2:$Q$56,missing_cities!$R$2:$R$56,"Not Found",0)</f>
        <v>United Arab Emirates</v>
      </c>
      <c r="H144" t="str">
        <f>_xlfn.XLOOKUP(E144,missing_cities!$Q$2:$Q$56,missing_cities!$S$2:$S$56,"Not Found",0)</f>
        <v>Asia</v>
      </c>
      <c r="I144" t="s">
        <v>18</v>
      </c>
      <c r="J144" s="15">
        <v>0.5</v>
      </c>
      <c r="K144" t="s">
        <v>34</v>
      </c>
      <c r="L144" s="15" t="str">
        <f t="shared" si="4"/>
        <v>6:00-22:00</v>
      </c>
      <c r="M144" s="16">
        <f t="shared" si="5"/>
        <v>0.67</v>
      </c>
      <c r="N144" s="15">
        <v>7.49</v>
      </c>
      <c r="O144" s="15">
        <v>43</v>
      </c>
      <c r="P144" t="s">
        <v>20</v>
      </c>
      <c r="Q144">
        <v>350</v>
      </c>
      <c r="R144" t="s">
        <v>48</v>
      </c>
      <c r="S144">
        <v>2020</v>
      </c>
      <c r="T144" t="s">
        <v>31</v>
      </c>
      <c r="U144" s="15">
        <v>3.1</v>
      </c>
      <c r="V144" s="15">
        <v>2</v>
      </c>
      <c r="W144" t="s">
        <v>23</v>
      </c>
    </row>
    <row r="145" spans="1:23">
      <c r="A145" t="s">
        <v>188</v>
      </c>
      <c r="B145">
        <v>55.765017</v>
      </c>
      <c r="C145" s="15">
        <v>37.699376000000001</v>
      </c>
      <c r="D145" s="2" t="s">
        <v>5208</v>
      </c>
      <c r="E145" s="14" t="s">
        <v>5052</v>
      </c>
      <c r="F145" s="14" t="e" vm="2">
        <v>#VALUE!</v>
      </c>
      <c r="G145" s="2" t="str">
        <f>_xlfn.XLOOKUP(E145,missing_cities!$Q$2:$Q$56,missing_cities!$R$2:$R$56,"Not Found",0)</f>
        <v>Russia</v>
      </c>
      <c r="H145" t="str">
        <f>_xlfn.XLOOKUP(E145,missing_cities!$Q$2:$Q$56,missing_cities!$S$2:$S$56,"Not Found",0)</f>
        <v>Europe</v>
      </c>
      <c r="I145" t="s">
        <v>18</v>
      </c>
      <c r="J145" s="15">
        <v>0.36</v>
      </c>
      <c r="K145" t="s">
        <v>19</v>
      </c>
      <c r="L145" s="15" t="str">
        <f t="shared" si="4"/>
        <v>9:00-18:00</v>
      </c>
      <c r="M145" s="16">
        <f t="shared" si="5"/>
        <v>0.37</v>
      </c>
      <c r="N145" s="15">
        <v>16.14</v>
      </c>
      <c r="O145" s="15">
        <v>11</v>
      </c>
      <c r="P145" t="s">
        <v>25</v>
      </c>
      <c r="Q145">
        <v>22</v>
      </c>
      <c r="R145" t="s">
        <v>67</v>
      </c>
      <c r="S145">
        <v>2010</v>
      </c>
      <c r="T145" t="s">
        <v>22</v>
      </c>
      <c r="U145" s="15">
        <v>3</v>
      </c>
      <c r="V145" s="15">
        <v>10</v>
      </c>
      <c r="W145" t="s">
        <v>32</v>
      </c>
    </row>
    <row r="146" spans="1:23">
      <c r="A146" t="s">
        <v>189</v>
      </c>
      <c r="B146">
        <v>19.129722000000001</v>
      </c>
      <c r="C146" s="15">
        <v>72.906358999999995</v>
      </c>
      <c r="D146" s="2" t="s">
        <v>5209</v>
      </c>
      <c r="E146" s="14" t="s">
        <v>5079</v>
      </c>
      <c r="F146" s="14" t="e" vm="11">
        <v>#VALUE!</v>
      </c>
      <c r="G146" s="2" t="str">
        <f>_xlfn.XLOOKUP(E146,missing_cities!$Q$2:$Q$56,missing_cities!$R$2:$R$56,"Not Found",0)</f>
        <v>India</v>
      </c>
      <c r="H146" t="str">
        <f>_xlfn.XLOOKUP(E146,missing_cities!$Q$2:$Q$56,missing_cities!$S$2:$S$56,"Not Found",0)</f>
        <v>Asia</v>
      </c>
      <c r="I146" t="s">
        <v>18</v>
      </c>
      <c r="J146" s="15">
        <v>0.43</v>
      </c>
      <c r="K146" s="1">
        <v>45862</v>
      </c>
      <c r="L146" s="15" t="str">
        <f t="shared" si="4"/>
        <v>9.00-21.00</v>
      </c>
      <c r="M146" s="16">
        <f t="shared" si="5"/>
        <v>12</v>
      </c>
      <c r="N146" s="15">
        <v>0.9</v>
      </c>
      <c r="O146" s="15">
        <v>29</v>
      </c>
      <c r="P146" t="s">
        <v>20</v>
      </c>
      <c r="Q146">
        <v>350</v>
      </c>
      <c r="R146" t="s">
        <v>37</v>
      </c>
      <c r="S146">
        <v>2014</v>
      </c>
      <c r="T146" t="s">
        <v>22</v>
      </c>
      <c r="U146" s="15">
        <v>3.5</v>
      </c>
      <c r="V146" s="15">
        <v>2</v>
      </c>
      <c r="W146" t="s">
        <v>23</v>
      </c>
    </row>
    <row r="147" spans="1:23">
      <c r="A147" t="s">
        <v>190</v>
      </c>
      <c r="B147">
        <v>39.893768000000001</v>
      </c>
      <c r="C147" s="15">
        <v>116.31617199999999</v>
      </c>
      <c r="D147" s="2" t="s">
        <v>5210</v>
      </c>
      <c r="E147" s="14" t="s">
        <v>5071</v>
      </c>
      <c r="F147" s="14" t="e" vm="9">
        <v>#VALUE!</v>
      </c>
      <c r="G147" s="2" t="str">
        <f>_xlfn.XLOOKUP(E147,missing_cities!$Q$2:$Q$56,missing_cities!$R$2:$R$56,"Not Found",0)</f>
        <v>China</v>
      </c>
      <c r="H147" t="str">
        <f>_xlfn.XLOOKUP(E147,missing_cities!$Q$2:$Q$56,missing_cities!$S$2:$S$56,"Not Found",0)</f>
        <v>Asia</v>
      </c>
      <c r="I147" t="s">
        <v>18</v>
      </c>
      <c r="J147" s="15">
        <v>0.12</v>
      </c>
      <c r="K147" t="s">
        <v>34</v>
      </c>
      <c r="L147" s="15" t="str">
        <f t="shared" si="4"/>
        <v>6:00-22:00</v>
      </c>
      <c r="M147" s="16">
        <f t="shared" si="5"/>
        <v>0.67</v>
      </c>
      <c r="N147" s="15">
        <v>2.25</v>
      </c>
      <c r="O147" s="15">
        <v>32</v>
      </c>
      <c r="P147" t="s">
        <v>20</v>
      </c>
      <c r="Q147">
        <v>50</v>
      </c>
      <c r="R147" t="s">
        <v>37</v>
      </c>
      <c r="S147">
        <v>2012</v>
      </c>
      <c r="T147" t="s">
        <v>31</v>
      </c>
      <c r="U147" s="15">
        <v>4.5</v>
      </c>
      <c r="V147" s="15">
        <v>5</v>
      </c>
      <c r="W147" t="s">
        <v>23</v>
      </c>
    </row>
    <row r="148" spans="1:23">
      <c r="A148" t="s">
        <v>191</v>
      </c>
      <c r="B148">
        <v>25.284956999999999</v>
      </c>
      <c r="C148" s="15">
        <v>55.302441000000002</v>
      </c>
      <c r="D148" s="2" t="s">
        <v>5211</v>
      </c>
      <c r="E148" s="14" t="s">
        <v>5076</v>
      </c>
      <c r="F148" s="14" t="e" vm="10">
        <v>#VALUE!</v>
      </c>
      <c r="G148" s="2" t="str">
        <f>_xlfn.XLOOKUP(E148,missing_cities!$Q$2:$Q$56,missing_cities!$R$2:$R$56,"Not Found",0)</f>
        <v>United Arab Emirates</v>
      </c>
      <c r="H148" t="str">
        <f>_xlfn.XLOOKUP(E148,missing_cities!$Q$2:$Q$56,missing_cities!$S$2:$S$56,"Not Found",0)</f>
        <v>Asia</v>
      </c>
      <c r="I148" t="s">
        <v>18</v>
      </c>
      <c r="J148" s="15">
        <v>0.19</v>
      </c>
      <c r="K148" s="1">
        <v>45862</v>
      </c>
      <c r="L148" s="15" t="str">
        <f t="shared" si="4"/>
        <v>9.00-21.00</v>
      </c>
      <c r="M148" s="16">
        <f t="shared" si="5"/>
        <v>12</v>
      </c>
      <c r="N148" s="15">
        <v>16.12</v>
      </c>
      <c r="O148" s="15">
        <v>86</v>
      </c>
      <c r="P148" t="s">
        <v>37</v>
      </c>
      <c r="Q148">
        <v>150</v>
      </c>
      <c r="R148" t="s">
        <v>48</v>
      </c>
      <c r="S148">
        <v>2023</v>
      </c>
      <c r="T148" t="s">
        <v>22</v>
      </c>
      <c r="U148" s="15">
        <v>3.7</v>
      </c>
      <c r="V148" s="15">
        <v>7</v>
      </c>
      <c r="W148" t="s">
        <v>32</v>
      </c>
    </row>
    <row r="149" spans="1:23">
      <c r="A149" t="s">
        <v>192</v>
      </c>
      <c r="B149">
        <v>-33.744565000000001</v>
      </c>
      <c r="C149" s="15">
        <v>18.492564999999999</v>
      </c>
      <c r="D149" s="2" t="s">
        <v>5212</v>
      </c>
      <c r="E149" s="14" t="s">
        <v>5085</v>
      </c>
      <c r="F149" s="14" t="e" vm="12">
        <v>#VALUE!</v>
      </c>
      <c r="G149" s="2" t="str">
        <f>_xlfn.XLOOKUP(E149,missing_cities!$Q$2:$Q$56,missing_cities!$R$2:$R$56,"Not Found",0)</f>
        <v>South Africa</v>
      </c>
      <c r="H149" t="str">
        <f>_xlfn.XLOOKUP(E149,missing_cities!$Q$2:$Q$56,missing_cities!$S$2:$S$56,"Not Found",0)</f>
        <v>Africa</v>
      </c>
      <c r="I149" t="s">
        <v>18</v>
      </c>
      <c r="J149" s="15">
        <v>0.1</v>
      </c>
      <c r="K149" t="s">
        <v>19</v>
      </c>
      <c r="L149" s="15" t="str">
        <f t="shared" si="4"/>
        <v>9:00-18:00</v>
      </c>
      <c r="M149" s="16">
        <f t="shared" si="5"/>
        <v>0.37</v>
      </c>
      <c r="N149" s="15">
        <v>7.39</v>
      </c>
      <c r="O149" s="15">
        <v>84</v>
      </c>
      <c r="P149" t="s">
        <v>29</v>
      </c>
      <c r="Q149">
        <v>350</v>
      </c>
      <c r="R149" t="s">
        <v>26</v>
      </c>
      <c r="S149">
        <v>2016</v>
      </c>
      <c r="T149" t="s">
        <v>22</v>
      </c>
      <c r="U149" s="15">
        <v>4.5999999999999996</v>
      </c>
      <c r="V149" s="15">
        <v>10</v>
      </c>
      <c r="W149" t="s">
        <v>27</v>
      </c>
    </row>
    <row r="150" spans="1:23">
      <c r="A150" t="s">
        <v>193</v>
      </c>
      <c r="B150">
        <v>-33.744014</v>
      </c>
      <c r="C150" s="15">
        <v>151.361019</v>
      </c>
      <c r="D150" s="2" t="s">
        <v>5213</v>
      </c>
      <c r="E150" s="14" t="s">
        <v>5069</v>
      </c>
      <c r="F150" s="14" t="e" vm="8">
        <v>#VALUE!</v>
      </c>
      <c r="G150" s="2" t="str">
        <f>_xlfn.XLOOKUP(E150,missing_cities!$Q$2:$Q$56,missing_cities!$R$2:$R$56,"Not Found",0)</f>
        <v>Australia</v>
      </c>
      <c r="H150" t="str">
        <f>_xlfn.XLOOKUP(E150,missing_cities!$Q$2:$Q$56,missing_cities!$S$2:$S$56,"Not Found",0)</f>
        <v>Australia</v>
      </c>
      <c r="I150" t="s">
        <v>18</v>
      </c>
      <c r="J150" s="15">
        <v>0.4</v>
      </c>
      <c r="K150" t="s">
        <v>34</v>
      </c>
      <c r="L150" s="15" t="str">
        <f t="shared" si="4"/>
        <v>6:00-22:00</v>
      </c>
      <c r="M150" s="16">
        <f t="shared" si="5"/>
        <v>0.67</v>
      </c>
      <c r="N150" s="15">
        <v>1.3</v>
      </c>
      <c r="O150" s="15">
        <v>91</v>
      </c>
      <c r="P150" t="s">
        <v>37</v>
      </c>
      <c r="Q150">
        <v>50</v>
      </c>
      <c r="R150" t="s">
        <v>132</v>
      </c>
      <c r="S150">
        <v>2018</v>
      </c>
      <c r="T150" t="s">
        <v>31</v>
      </c>
      <c r="U150" s="15">
        <v>4.4000000000000004</v>
      </c>
      <c r="V150" s="15">
        <v>3</v>
      </c>
      <c r="W150" t="s">
        <v>23</v>
      </c>
    </row>
    <row r="151" spans="1:23">
      <c r="A151" t="s">
        <v>194</v>
      </c>
      <c r="B151">
        <v>-33.738376000000002</v>
      </c>
      <c r="C151" s="15">
        <v>18.447614000000002</v>
      </c>
      <c r="D151" s="2" t="s">
        <v>5214</v>
      </c>
      <c r="E151" s="14" t="s">
        <v>5085</v>
      </c>
      <c r="F151" s="14" t="e" vm="12">
        <v>#VALUE!</v>
      </c>
      <c r="G151" s="2" t="str">
        <f>_xlfn.XLOOKUP(E151,missing_cities!$Q$2:$Q$56,missing_cities!$R$2:$R$56,"Not Found",0)</f>
        <v>South Africa</v>
      </c>
      <c r="H151" t="str">
        <f>_xlfn.XLOOKUP(E151,missing_cities!$Q$2:$Q$56,missing_cities!$S$2:$S$56,"Not Found",0)</f>
        <v>Africa</v>
      </c>
      <c r="I151" t="s">
        <v>18</v>
      </c>
      <c r="J151" s="15">
        <v>0.15</v>
      </c>
      <c r="K151" s="1">
        <v>45862</v>
      </c>
      <c r="L151" s="15" t="str">
        <f t="shared" si="4"/>
        <v>9.00-21.00</v>
      </c>
      <c r="M151" s="16">
        <f t="shared" si="5"/>
        <v>12</v>
      </c>
      <c r="N151" s="15">
        <v>9.8699999999999992</v>
      </c>
      <c r="O151" s="15">
        <v>47</v>
      </c>
      <c r="P151" t="s">
        <v>39</v>
      </c>
      <c r="Q151">
        <v>50</v>
      </c>
      <c r="R151" t="s">
        <v>48</v>
      </c>
      <c r="S151">
        <v>2017</v>
      </c>
      <c r="T151" t="s">
        <v>31</v>
      </c>
      <c r="U151" s="15">
        <v>3.9</v>
      </c>
      <c r="V151" s="15">
        <v>8</v>
      </c>
      <c r="W151" t="s">
        <v>27</v>
      </c>
    </row>
    <row r="152" spans="1:23">
      <c r="A152" t="s">
        <v>195</v>
      </c>
      <c r="B152">
        <v>34.020332000000003</v>
      </c>
      <c r="C152" s="15">
        <v>-118.287323</v>
      </c>
      <c r="D152" s="2" t="s">
        <v>5215</v>
      </c>
      <c r="E152" s="14" t="s">
        <v>5111</v>
      </c>
      <c r="F152" s="14" t="e" vm="5">
        <v>#VALUE!</v>
      </c>
      <c r="G152" s="2" t="str">
        <f>_xlfn.XLOOKUP(E152,missing_cities!$Q$2:$Q$56,missing_cities!$R$2:$R$56,"Not Found",0)</f>
        <v>United States</v>
      </c>
      <c r="H152" t="str">
        <f>_xlfn.XLOOKUP(E152,missing_cities!$Q$2:$Q$56,missing_cities!$S$2:$S$56,"Not Found",0)</f>
        <v>North America</v>
      </c>
      <c r="I152" t="s">
        <v>18</v>
      </c>
      <c r="J152" s="15">
        <v>0.31</v>
      </c>
      <c r="K152" t="s">
        <v>34</v>
      </c>
      <c r="L152" s="15" t="str">
        <f t="shared" si="4"/>
        <v>6:00-22:00</v>
      </c>
      <c r="M152" s="16">
        <f t="shared" si="5"/>
        <v>0.67</v>
      </c>
      <c r="N152" s="15">
        <v>13.03</v>
      </c>
      <c r="O152" s="15">
        <v>36</v>
      </c>
      <c r="P152" t="s">
        <v>39</v>
      </c>
      <c r="Q152">
        <v>350</v>
      </c>
      <c r="R152" t="s">
        <v>97</v>
      </c>
      <c r="S152">
        <v>2015</v>
      </c>
      <c r="T152" t="s">
        <v>22</v>
      </c>
      <c r="U152" s="15">
        <v>3.1</v>
      </c>
      <c r="V152" s="15">
        <v>3</v>
      </c>
      <c r="W152" t="s">
        <v>23</v>
      </c>
    </row>
    <row r="153" spans="1:23">
      <c r="A153" t="s">
        <v>196</v>
      </c>
      <c r="B153">
        <v>43.660907000000002</v>
      </c>
      <c r="C153" s="15">
        <v>-79.320081999999999</v>
      </c>
      <c r="D153" s="2" t="s">
        <v>5216</v>
      </c>
      <c r="E153" s="14" t="s">
        <v>5050</v>
      </c>
      <c r="F153" s="14" t="e" vm="1">
        <v>#VALUE!</v>
      </c>
      <c r="G153" s="2" t="str">
        <f>_xlfn.XLOOKUP(E153,missing_cities!$Q$2:$Q$56,missing_cities!$R$2:$R$56,"Not Found",0)</f>
        <v>Canada</v>
      </c>
      <c r="H153" t="str">
        <f>_xlfn.XLOOKUP(E153,missing_cities!$Q$2:$Q$56,missing_cities!$S$2:$S$56,"Not Found",0)</f>
        <v>North America</v>
      </c>
      <c r="I153" t="s">
        <v>18</v>
      </c>
      <c r="J153" s="15">
        <v>0.14000000000000001</v>
      </c>
      <c r="K153" s="1">
        <v>45862</v>
      </c>
      <c r="L153" s="15" t="str">
        <f t="shared" si="4"/>
        <v>9.00-21.00</v>
      </c>
      <c r="M153" s="16">
        <f t="shared" si="5"/>
        <v>12</v>
      </c>
      <c r="N153" s="15">
        <v>0.77</v>
      </c>
      <c r="O153" s="15">
        <v>55</v>
      </c>
      <c r="P153" t="s">
        <v>29</v>
      </c>
      <c r="Q153">
        <v>50</v>
      </c>
      <c r="R153" t="s">
        <v>21</v>
      </c>
      <c r="S153">
        <v>2019</v>
      </c>
      <c r="T153" t="s">
        <v>31</v>
      </c>
      <c r="U153" s="15">
        <v>4.9000000000000004</v>
      </c>
      <c r="V153" s="15">
        <v>7</v>
      </c>
      <c r="W153" t="s">
        <v>23</v>
      </c>
    </row>
    <row r="154" spans="1:23">
      <c r="A154" t="s">
        <v>197</v>
      </c>
      <c r="B154">
        <v>13.789147</v>
      </c>
      <c r="C154" s="15">
        <v>100.47404899999999</v>
      </c>
      <c r="D154" s="2" t="s">
        <v>5217</v>
      </c>
      <c r="E154" s="14" t="s">
        <v>5059</v>
      </c>
      <c r="F154" s="14" t="e" vm="4">
        <v>#VALUE!</v>
      </c>
      <c r="G154" s="2" t="str">
        <f>_xlfn.XLOOKUP(E154,missing_cities!$Q$2:$Q$56,missing_cities!$R$2:$R$56,"Not Found",0)</f>
        <v>Thailand</v>
      </c>
      <c r="H154" t="str">
        <f>_xlfn.XLOOKUP(E154,missing_cities!$Q$2:$Q$56,missing_cities!$S$2:$S$56,"Not Found",0)</f>
        <v>Asia</v>
      </c>
      <c r="I154" t="s">
        <v>18</v>
      </c>
      <c r="J154" s="15">
        <v>0.23</v>
      </c>
      <c r="K154" s="1">
        <v>45862</v>
      </c>
      <c r="L154" s="15" t="str">
        <f t="shared" si="4"/>
        <v>9.00-21.00</v>
      </c>
      <c r="M154" s="16">
        <f t="shared" si="5"/>
        <v>12</v>
      </c>
      <c r="N154" s="15">
        <v>11.52</v>
      </c>
      <c r="O154" s="15">
        <v>26</v>
      </c>
      <c r="P154" t="s">
        <v>29</v>
      </c>
      <c r="Q154">
        <v>50</v>
      </c>
      <c r="R154" t="s">
        <v>48</v>
      </c>
      <c r="S154">
        <v>2015</v>
      </c>
      <c r="T154" t="s">
        <v>31</v>
      </c>
      <c r="U154" s="15">
        <v>3</v>
      </c>
      <c r="V154" s="15">
        <v>8</v>
      </c>
      <c r="W154" t="s">
        <v>27</v>
      </c>
    </row>
    <row r="155" spans="1:23">
      <c r="A155" t="s">
        <v>198</v>
      </c>
      <c r="B155">
        <v>52.433768000000001</v>
      </c>
      <c r="C155" s="15">
        <v>13.303693000000001</v>
      </c>
      <c r="D155" s="2" t="s">
        <v>5218</v>
      </c>
      <c r="E155" s="14" t="s">
        <v>5057</v>
      </c>
      <c r="F155" s="14" t="e" vm="3">
        <v>#VALUE!</v>
      </c>
      <c r="G155" s="2" t="str">
        <f>_xlfn.XLOOKUP(E155,missing_cities!$Q$2:$Q$56,missing_cities!$R$2:$R$56,"Not Found",0)</f>
        <v>Germany</v>
      </c>
      <c r="H155" t="str">
        <f>_xlfn.XLOOKUP(E155,missing_cities!$Q$2:$Q$56,missing_cities!$S$2:$S$56,"Not Found",0)</f>
        <v>Europe</v>
      </c>
      <c r="I155" t="s">
        <v>18</v>
      </c>
      <c r="J155" s="15">
        <v>0.49</v>
      </c>
      <c r="K155" t="s">
        <v>34</v>
      </c>
      <c r="L155" s="15" t="str">
        <f t="shared" si="4"/>
        <v>6:00-22:00</v>
      </c>
      <c r="M155" s="16">
        <f t="shared" si="5"/>
        <v>0.67</v>
      </c>
      <c r="N155" s="15">
        <v>17.12</v>
      </c>
      <c r="O155" s="15">
        <v>36</v>
      </c>
      <c r="P155" t="s">
        <v>39</v>
      </c>
      <c r="Q155">
        <v>22</v>
      </c>
      <c r="R155" t="s">
        <v>21</v>
      </c>
      <c r="S155">
        <v>2013</v>
      </c>
      <c r="T155" t="s">
        <v>31</v>
      </c>
      <c r="U155" s="15">
        <v>4.3</v>
      </c>
      <c r="V155" s="15">
        <v>1</v>
      </c>
      <c r="W155" t="s">
        <v>27</v>
      </c>
    </row>
    <row r="156" spans="1:23">
      <c r="A156" t="s">
        <v>199</v>
      </c>
      <c r="B156">
        <v>55.772109999999998</v>
      </c>
      <c r="C156" s="15">
        <v>37.601101</v>
      </c>
      <c r="D156" s="2" t="s">
        <v>5219</v>
      </c>
      <c r="E156" s="14" t="s">
        <v>5052</v>
      </c>
      <c r="F156" s="14" t="e" vm="2">
        <v>#VALUE!</v>
      </c>
      <c r="G156" s="2" t="str">
        <f>_xlfn.XLOOKUP(E156,missing_cities!$Q$2:$Q$56,missing_cities!$R$2:$R$56,"Not Found",0)</f>
        <v>Russia</v>
      </c>
      <c r="H156" t="str">
        <f>_xlfn.XLOOKUP(E156,missing_cities!$Q$2:$Q$56,missing_cities!$S$2:$S$56,"Not Found",0)</f>
        <v>Europe</v>
      </c>
      <c r="I156" t="s">
        <v>18</v>
      </c>
      <c r="J156" s="15">
        <v>0.19</v>
      </c>
      <c r="K156" t="s">
        <v>19</v>
      </c>
      <c r="L156" s="15" t="str">
        <f t="shared" si="4"/>
        <v>9:00-18:00</v>
      </c>
      <c r="M156" s="16">
        <f t="shared" si="5"/>
        <v>0.37</v>
      </c>
      <c r="N156" s="15">
        <v>16.809999999999999</v>
      </c>
      <c r="O156" s="15">
        <v>57</v>
      </c>
      <c r="P156" t="s">
        <v>39</v>
      </c>
      <c r="Q156">
        <v>150</v>
      </c>
      <c r="R156" t="s">
        <v>76</v>
      </c>
      <c r="S156">
        <v>2016</v>
      </c>
      <c r="T156" t="s">
        <v>31</v>
      </c>
      <c r="U156" s="15">
        <v>4.2</v>
      </c>
      <c r="V156" s="15">
        <v>3</v>
      </c>
      <c r="W156" t="s">
        <v>27</v>
      </c>
    </row>
    <row r="157" spans="1:23">
      <c r="A157" t="s">
        <v>200</v>
      </c>
      <c r="B157">
        <v>59.032387</v>
      </c>
      <c r="C157" s="15">
        <v>52.728014999999999</v>
      </c>
      <c r="D157" s="2" t="s">
        <v>5220</v>
      </c>
      <c r="E157" s="14">
        <f>_xlfn.XLOOKUP(C157,missing_cities!B:B,missing_cities!C:C,"Not Found",0)</f>
        <v>0</v>
      </c>
      <c r="F157" s="14" t="s">
        <v>9990</v>
      </c>
      <c r="G157" s="2" t="str">
        <f>_xlfn.XLOOKUP(E157,missing_cities!$Q$2:$Q$56,missing_cities!$R$2:$R$56,"Not Found",0)</f>
        <v>Not Found</v>
      </c>
      <c r="H157" t="str">
        <f>_xlfn.XLOOKUP(E157,missing_cities!$Q$2:$Q$56,missing_cities!$S$2:$S$56,"Not Found",0)</f>
        <v>Not Found</v>
      </c>
      <c r="I157" t="s">
        <v>18</v>
      </c>
      <c r="J157" s="15">
        <v>0.27</v>
      </c>
      <c r="K157" t="s">
        <v>34</v>
      </c>
      <c r="L157" s="15" t="str">
        <f t="shared" si="4"/>
        <v>6:00-22:00</v>
      </c>
      <c r="M157" s="16">
        <f t="shared" si="5"/>
        <v>0.67</v>
      </c>
      <c r="N157" s="15">
        <v>18.25</v>
      </c>
      <c r="O157" s="15">
        <v>48</v>
      </c>
      <c r="P157" t="s">
        <v>29</v>
      </c>
      <c r="Q157">
        <v>22</v>
      </c>
      <c r="R157" t="s">
        <v>81</v>
      </c>
      <c r="S157">
        <v>2017</v>
      </c>
      <c r="T157" t="s">
        <v>22</v>
      </c>
      <c r="U157" s="15">
        <v>4</v>
      </c>
      <c r="V157" s="15">
        <v>7</v>
      </c>
      <c r="W157" t="s">
        <v>32</v>
      </c>
    </row>
    <row r="158" spans="1:23">
      <c r="A158" t="s">
        <v>201</v>
      </c>
      <c r="B158">
        <v>18.996604000000001</v>
      </c>
      <c r="C158" s="15">
        <v>72.891825999999995</v>
      </c>
      <c r="D158" s="2" t="s">
        <v>5221</v>
      </c>
      <c r="E158" s="14" t="s">
        <v>5079</v>
      </c>
      <c r="F158" s="14" t="e" vm="11">
        <v>#VALUE!</v>
      </c>
      <c r="G158" s="2" t="str">
        <f>_xlfn.XLOOKUP(E158,missing_cities!$Q$2:$Q$56,missing_cities!$R$2:$R$56,"Not Found",0)</f>
        <v>India</v>
      </c>
      <c r="H158" t="str">
        <f>_xlfn.XLOOKUP(E158,missing_cities!$Q$2:$Q$56,missing_cities!$S$2:$S$56,"Not Found",0)</f>
        <v>Asia</v>
      </c>
      <c r="I158" t="s">
        <v>18</v>
      </c>
      <c r="J158" s="15">
        <v>0.44</v>
      </c>
      <c r="K158" t="s">
        <v>19</v>
      </c>
      <c r="L158" s="15" t="str">
        <f t="shared" si="4"/>
        <v>9:00-18:00</v>
      </c>
      <c r="M158" s="16">
        <f t="shared" si="5"/>
        <v>0.37</v>
      </c>
      <c r="N158" s="15">
        <v>17.649999999999999</v>
      </c>
      <c r="O158" s="15">
        <v>11</v>
      </c>
      <c r="P158" t="s">
        <v>29</v>
      </c>
      <c r="Q158">
        <v>150</v>
      </c>
      <c r="R158" t="s">
        <v>74</v>
      </c>
      <c r="S158">
        <v>2012</v>
      </c>
      <c r="T158" t="s">
        <v>22</v>
      </c>
      <c r="U158" s="15">
        <v>3.4</v>
      </c>
      <c r="V158" s="15">
        <v>8</v>
      </c>
      <c r="W158" t="s">
        <v>32</v>
      </c>
    </row>
    <row r="159" spans="1:23">
      <c r="A159" t="s">
        <v>202</v>
      </c>
      <c r="B159">
        <v>13.758290000000001</v>
      </c>
      <c r="C159" s="15">
        <v>100.53652599999999</v>
      </c>
      <c r="D159" s="2" t="s">
        <v>5222</v>
      </c>
      <c r="E159" s="14" t="s">
        <v>5059</v>
      </c>
      <c r="F159" s="14" t="e" vm="4">
        <v>#VALUE!</v>
      </c>
      <c r="G159" s="2" t="str">
        <f>_xlfn.XLOOKUP(E159,missing_cities!$Q$2:$Q$56,missing_cities!$R$2:$R$56,"Not Found",0)</f>
        <v>Thailand</v>
      </c>
      <c r="H159" t="str">
        <f>_xlfn.XLOOKUP(E159,missing_cities!$Q$2:$Q$56,missing_cities!$S$2:$S$56,"Not Found",0)</f>
        <v>Asia</v>
      </c>
      <c r="I159" t="s">
        <v>18</v>
      </c>
      <c r="J159" s="15">
        <v>0.27</v>
      </c>
      <c r="K159" t="s">
        <v>34</v>
      </c>
      <c r="L159" s="15" t="str">
        <f t="shared" si="4"/>
        <v>6:00-22:00</v>
      </c>
      <c r="M159" s="16">
        <f t="shared" si="5"/>
        <v>0.67</v>
      </c>
      <c r="N159" s="15">
        <v>10.050000000000001</v>
      </c>
      <c r="O159" s="15">
        <v>32</v>
      </c>
      <c r="P159" t="s">
        <v>20</v>
      </c>
      <c r="Q159">
        <v>22</v>
      </c>
      <c r="R159" t="s">
        <v>40</v>
      </c>
      <c r="S159">
        <v>2018</v>
      </c>
      <c r="T159" t="s">
        <v>31</v>
      </c>
      <c r="U159" s="15">
        <v>3.1</v>
      </c>
      <c r="V159" s="15">
        <v>10</v>
      </c>
      <c r="W159" t="s">
        <v>27</v>
      </c>
    </row>
    <row r="160" spans="1:23">
      <c r="A160" t="s">
        <v>203</v>
      </c>
      <c r="B160">
        <v>13.73715</v>
      </c>
      <c r="C160" s="15">
        <v>100.500361</v>
      </c>
      <c r="D160" s="2" t="s">
        <v>5223</v>
      </c>
      <c r="E160" s="14" t="s">
        <v>5059</v>
      </c>
      <c r="F160" s="14" t="e" vm="4">
        <v>#VALUE!</v>
      </c>
      <c r="G160" s="2" t="str">
        <f>_xlfn.XLOOKUP(E160,missing_cities!$Q$2:$Q$56,missing_cities!$R$2:$R$56,"Not Found",0)</f>
        <v>Thailand</v>
      </c>
      <c r="H160" t="str">
        <f>_xlfn.XLOOKUP(E160,missing_cities!$Q$2:$Q$56,missing_cities!$S$2:$S$56,"Not Found",0)</f>
        <v>Asia</v>
      </c>
      <c r="I160" t="s">
        <v>18</v>
      </c>
      <c r="J160" s="15">
        <v>0.39</v>
      </c>
      <c r="K160" s="1">
        <v>45862</v>
      </c>
      <c r="L160" s="15" t="str">
        <f t="shared" si="4"/>
        <v>9.00-21.00</v>
      </c>
      <c r="M160" s="16">
        <f t="shared" si="5"/>
        <v>12</v>
      </c>
      <c r="N160" s="15">
        <v>19.510000000000002</v>
      </c>
      <c r="O160" s="15">
        <v>100</v>
      </c>
      <c r="P160" t="s">
        <v>25</v>
      </c>
      <c r="Q160">
        <v>150</v>
      </c>
      <c r="R160" t="s">
        <v>21</v>
      </c>
      <c r="S160">
        <v>2018</v>
      </c>
      <c r="T160" t="s">
        <v>31</v>
      </c>
      <c r="U160" s="15">
        <v>4.9000000000000004</v>
      </c>
      <c r="V160" s="15">
        <v>9</v>
      </c>
      <c r="W160" t="s">
        <v>27</v>
      </c>
    </row>
    <row r="161" spans="1:23">
      <c r="A161" t="s">
        <v>204</v>
      </c>
      <c r="B161">
        <v>37.820565000000002</v>
      </c>
      <c r="C161" s="15">
        <v>-122.315361</v>
      </c>
      <c r="D161" s="2" t="s">
        <v>5224</v>
      </c>
      <c r="E161" s="14" t="s">
        <v>5061</v>
      </c>
      <c r="F161" s="14" t="e" vm="5">
        <v>#VALUE!</v>
      </c>
      <c r="G161" s="2" t="str">
        <f>_xlfn.XLOOKUP(E161,missing_cities!$Q$2:$Q$56,missing_cities!$R$2:$R$56,"Not Found",0)</f>
        <v>United States</v>
      </c>
      <c r="H161" t="str">
        <f>_xlfn.XLOOKUP(E161,missing_cities!$Q$2:$Q$56,missing_cities!$S$2:$S$56,"Not Found",0)</f>
        <v>North America</v>
      </c>
      <c r="I161" t="s">
        <v>18</v>
      </c>
      <c r="J161" s="15">
        <v>0.42</v>
      </c>
      <c r="K161" s="1">
        <v>45862</v>
      </c>
      <c r="L161" s="15" t="str">
        <f t="shared" si="4"/>
        <v>9.00-21.00</v>
      </c>
      <c r="M161" s="16">
        <f t="shared" si="5"/>
        <v>12</v>
      </c>
      <c r="N161" s="15">
        <v>15.18</v>
      </c>
      <c r="O161" s="15">
        <v>93</v>
      </c>
      <c r="P161" t="s">
        <v>29</v>
      </c>
      <c r="Q161">
        <v>50</v>
      </c>
      <c r="R161" t="s">
        <v>42</v>
      </c>
      <c r="S161">
        <v>2021</v>
      </c>
      <c r="T161" t="s">
        <v>31</v>
      </c>
      <c r="U161" s="15">
        <v>4.9000000000000004</v>
      </c>
      <c r="V161" s="15">
        <v>7</v>
      </c>
      <c r="W161" t="s">
        <v>23</v>
      </c>
    </row>
    <row r="162" spans="1:23">
      <c r="A162" t="s">
        <v>205</v>
      </c>
      <c r="B162">
        <v>34.058424000000002</v>
      </c>
      <c r="C162" s="15">
        <v>-118.387118</v>
      </c>
      <c r="D162" s="2" t="s">
        <v>5225</v>
      </c>
      <c r="E162" s="14" t="s">
        <v>5111</v>
      </c>
      <c r="F162" s="14" t="e" vm="5">
        <v>#VALUE!</v>
      </c>
      <c r="G162" s="2" t="str">
        <f>_xlfn.XLOOKUP(E162,missing_cities!$Q$2:$Q$56,missing_cities!$R$2:$R$56,"Not Found",0)</f>
        <v>United States</v>
      </c>
      <c r="H162" t="str">
        <f>_xlfn.XLOOKUP(E162,missing_cities!$Q$2:$Q$56,missing_cities!$S$2:$S$56,"Not Found",0)</f>
        <v>North America</v>
      </c>
      <c r="I162" t="s">
        <v>18</v>
      </c>
      <c r="J162" s="15">
        <v>0.42</v>
      </c>
      <c r="K162" t="s">
        <v>34</v>
      </c>
      <c r="L162" s="15" t="str">
        <f t="shared" si="4"/>
        <v>6:00-22:00</v>
      </c>
      <c r="M162" s="16">
        <f t="shared" si="5"/>
        <v>0.67</v>
      </c>
      <c r="N162" s="15">
        <v>8.43</v>
      </c>
      <c r="O162" s="15">
        <v>58</v>
      </c>
      <c r="P162" t="s">
        <v>39</v>
      </c>
      <c r="Q162">
        <v>350</v>
      </c>
      <c r="R162" t="s">
        <v>26</v>
      </c>
      <c r="S162">
        <v>2014</v>
      </c>
      <c r="T162" t="s">
        <v>31</v>
      </c>
      <c r="U162" s="15">
        <v>3.8</v>
      </c>
      <c r="V162" s="15">
        <v>10</v>
      </c>
      <c r="W162" t="s">
        <v>32</v>
      </c>
    </row>
    <row r="163" spans="1:23">
      <c r="A163" t="s">
        <v>206</v>
      </c>
      <c r="B163">
        <v>39.904657999999998</v>
      </c>
      <c r="C163" s="15">
        <v>116.473406</v>
      </c>
      <c r="D163" s="2" t="s">
        <v>5226</v>
      </c>
      <c r="E163" s="14" t="s">
        <v>5071</v>
      </c>
      <c r="F163" s="14" t="e" vm="9">
        <v>#VALUE!</v>
      </c>
      <c r="G163" s="2" t="str">
        <f>_xlfn.XLOOKUP(E163,missing_cities!$Q$2:$Q$56,missing_cities!$R$2:$R$56,"Not Found",0)</f>
        <v>China</v>
      </c>
      <c r="H163" t="str">
        <f>_xlfn.XLOOKUP(E163,missing_cities!$Q$2:$Q$56,missing_cities!$S$2:$S$56,"Not Found",0)</f>
        <v>Asia</v>
      </c>
      <c r="I163" t="s">
        <v>18</v>
      </c>
      <c r="J163" s="15">
        <v>0.37</v>
      </c>
      <c r="K163" t="s">
        <v>19</v>
      </c>
      <c r="L163" s="15" t="str">
        <f t="shared" si="4"/>
        <v>9:00-18:00</v>
      </c>
      <c r="M163" s="16">
        <f t="shared" si="5"/>
        <v>0.37</v>
      </c>
      <c r="N163" s="15">
        <v>19.39</v>
      </c>
      <c r="O163" s="15">
        <v>29</v>
      </c>
      <c r="P163" t="s">
        <v>29</v>
      </c>
      <c r="Q163">
        <v>150</v>
      </c>
      <c r="R163" t="s">
        <v>21</v>
      </c>
      <c r="S163">
        <v>2015</v>
      </c>
      <c r="T163" t="s">
        <v>31</v>
      </c>
      <c r="U163" s="15">
        <v>3.9</v>
      </c>
      <c r="V163" s="15">
        <v>2</v>
      </c>
      <c r="W163" t="s">
        <v>23</v>
      </c>
    </row>
    <row r="164" spans="1:23">
      <c r="A164" t="s">
        <v>207</v>
      </c>
      <c r="B164">
        <v>-33.853088999999997</v>
      </c>
      <c r="C164" s="15">
        <v>18.427854</v>
      </c>
      <c r="D164" s="2" t="s">
        <v>5227</v>
      </c>
      <c r="E164" s="14" t="s">
        <v>5085</v>
      </c>
      <c r="F164" s="14" t="e" vm="12">
        <v>#VALUE!</v>
      </c>
      <c r="G164" s="2" t="str">
        <f>_xlfn.XLOOKUP(E164,missing_cities!$Q$2:$Q$56,missing_cities!$R$2:$R$56,"Not Found",0)</f>
        <v>South Africa</v>
      </c>
      <c r="H164" t="str">
        <f>_xlfn.XLOOKUP(E164,missing_cities!$Q$2:$Q$56,missing_cities!$S$2:$S$56,"Not Found",0)</f>
        <v>Africa</v>
      </c>
      <c r="I164" t="s">
        <v>18</v>
      </c>
      <c r="J164" s="15">
        <v>0.18</v>
      </c>
      <c r="K164" t="s">
        <v>19</v>
      </c>
      <c r="L164" s="15" t="str">
        <f t="shared" si="4"/>
        <v>9:00-18:00</v>
      </c>
      <c r="M164" s="16">
        <f t="shared" si="5"/>
        <v>0.37</v>
      </c>
      <c r="N164" s="15">
        <v>8.94</v>
      </c>
      <c r="O164" s="15">
        <v>62</v>
      </c>
      <c r="P164" t="s">
        <v>37</v>
      </c>
      <c r="Q164">
        <v>50</v>
      </c>
      <c r="R164" t="s">
        <v>76</v>
      </c>
      <c r="S164">
        <v>2010</v>
      </c>
      <c r="T164" t="s">
        <v>22</v>
      </c>
      <c r="U164" s="15">
        <v>3.7</v>
      </c>
      <c r="V164" s="15">
        <v>9</v>
      </c>
      <c r="W164" t="s">
        <v>27</v>
      </c>
    </row>
    <row r="165" spans="1:23">
      <c r="A165" t="s">
        <v>208</v>
      </c>
      <c r="B165">
        <v>43.600512000000002</v>
      </c>
      <c r="C165" s="15">
        <v>-79.494201000000004</v>
      </c>
      <c r="D165" s="2" t="s">
        <v>5228</v>
      </c>
      <c r="E165" s="14" t="s">
        <v>5050</v>
      </c>
      <c r="F165" s="14" t="e" vm="1">
        <v>#VALUE!</v>
      </c>
      <c r="G165" s="2" t="str">
        <f>_xlfn.XLOOKUP(E165,missing_cities!$Q$2:$Q$56,missing_cities!$R$2:$R$56,"Not Found",0)</f>
        <v>Canada</v>
      </c>
      <c r="H165" t="str">
        <f>_xlfn.XLOOKUP(E165,missing_cities!$Q$2:$Q$56,missing_cities!$S$2:$S$56,"Not Found",0)</f>
        <v>North America</v>
      </c>
      <c r="I165" t="s">
        <v>18</v>
      </c>
      <c r="J165" s="15">
        <v>0.13</v>
      </c>
      <c r="K165" t="s">
        <v>34</v>
      </c>
      <c r="L165" s="15" t="str">
        <f t="shared" si="4"/>
        <v>6:00-22:00</v>
      </c>
      <c r="M165" s="16">
        <f t="shared" si="5"/>
        <v>0.67</v>
      </c>
      <c r="N165" s="15">
        <v>19.96</v>
      </c>
      <c r="O165" s="15">
        <v>59</v>
      </c>
      <c r="P165" t="s">
        <v>37</v>
      </c>
      <c r="Q165">
        <v>22</v>
      </c>
      <c r="R165" t="s">
        <v>42</v>
      </c>
      <c r="S165">
        <v>2016</v>
      </c>
      <c r="T165" t="s">
        <v>22</v>
      </c>
      <c r="U165" s="15">
        <v>4</v>
      </c>
      <c r="V165" s="15">
        <v>8</v>
      </c>
      <c r="W165" t="s">
        <v>32</v>
      </c>
    </row>
    <row r="166" spans="1:23">
      <c r="A166" t="s">
        <v>209</v>
      </c>
      <c r="B166">
        <v>34.118001</v>
      </c>
      <c r="C166" s="15">
        <v>-118.38186399999999</v>
      </c>
      <c r="D166" s="2" t="s">
        <v>5229</v>
      </c>
      <c r="E166" s="14" t="s">
        <v>5111</v>
      </c>
      <c r="F166" s="14" t="e" vm="5">
        <v>#VALUE!</v>
      </c>
      <c r="G166" s="2" t="str">
        <f>_xlfn.XLOOKUP(E166,missing_cities!$Q$2:$Q$56,missing_cities!$R$2:$R$56,"Not Found",0)</f>
        <v>United States</v>
      </c>
      <c r="H166" t="str">
        <f>_xlfn.XLOOKUP(E166,missing_cities!$Q$2:$Q$56,missing_cities!$S$2:$S$56,"Not Found",0)</f>
        <v>North America</v>
      </c>
      <c r="I166" t="s">
        <v>18</v>
      </c>
      <c r="J166" s="15">
        <v>0.27</v>
      </c>
      <c r="K166" t="s">
        <v>34</v>
      </c>
      <c r="L166" s="15" t="str">
        <f t="shared" si="4"/>
        <v>6:00-22:00</v>
      </c>
      <c r="M166" s="16">
        <f t="shared" si="5"/>
        <v>0.67</v>
      </c>
      <c r="N166" s="15">
        <v>5.38</v>
      </c>
      <c r="O166" s="15">
        <v>76</v>
      </c>
      <c r="P166" t="s">
        <v>25</v>
      </c>
      <c r="Q166">
        <v>50</v>
      </c>
      <c r="R166" t="s">
        <v>74</v>
      </c>
      <c r="S166">
        <v>2015</v>
      </c>
      <c r="T166" t="s">
        <v>22</v>
      </c>
      <c r="U166" s="15">
        <v>3.4</v>
      </c>
      <c r="V166" s="15">
        <v>10</v>
      </c>
      <c r="W166" t="s">
        <v>23</v>
      </c>
    </row>
    <row r="167" spans="1:23">
      <c r="A167" t="s">
        <v>210</v>
      </c>
      <c r="B167">
        <v>13.863227999999999</v>
      </c>
      <c r="C167" s="15">
        <v>100.50694300000001</v>
      </c>
      <c r="D167" s="2" t="s">
        <v>5230</v>
      </c>
      <c r="E167" s="14" t="s">
        <v>5059</v>
      </c>
      <c r="F167" s="14" t="e" vm="4">
        <v>#VALUE!</v>
      </c>
      <c r="G167" s="2" t="str">
        <f>_xlfn.XLOOKUP(E167,missing_cities!$Q$2:$Q$56,missing_cities!$R$2:$R$56,"Not Found",0)</f>
        <v>Thailand</v>
      </c>
      <c r="H167" t="str">
        <f>_xlfn.XLOOKUP(E167,missing_cities!$Q$2:$Q$56,missing_cities!$S$2:$S$56,"Not Found",0)</f>
        <v>Asia</v>
      </c>
      <c r="I167" t="s">
        <v>18</v>
      </c>
      <c r="J167" s="15">
        <v>0.33</v>
      </c>
      <c r="K167" t="s">
        <v>19</v>
      </c>
      <c r="L167" s="15" t="str">
        <f t="shared" si="4"/>
        <v>9:00-18:00</v>
      </c>
      <c r="M167" s="16">
        <f t="shared" si="5"/>
        <v>0.37</v>
      </c>
      <c r="N167" s="15">
        <v>4.6100000000000003</v>
      </c>
      <c r="O167" s="15">
        <v>65</v>
      </c>
      <c r="P167" t="s">
        <v>29</v>
      </c>
      <c r="Q167">
        <v>150</v>
      </c>
      <c r="R167" t="s">
        <v>132</v>
      </c>
      <c r="S167">
        <v>2014</v>
      </c>
      <c r="T167" t="s">
        <v>31</v>
      </c>
      <c r="U167" s="15">
        <v>3.6</v>
      </c>
      <c r="V167" s="15">
        <v>2</v>
      </c>
      <c r="W167" t="s">
        <v>23</v>
      </c>
    </row>
    <row r="168" spans="1:23">
      <c r="A168" t="s">
        <v>211</v>
      </c>
      <c r="B168">
        <v>13.821081</v>
      </c>
      <c r="C168" s="15">
        <v>100.438851</v>
      </c>
      <c r="D168" s="2" t="s">
        <v>5231</v>
      </c>
      <c r="E168" s="14" t="s">
        <v>5059</v>
      </c>
      <c r="F168" s="14" t="e" vm="4">
        <v>#VALUE!</v>
      </c>
      <c r="G168" s="2" t="str">
        <f>_xlfn.XLOOKUP(E168,missing_cities!$Q$2:$Q$56,missing_cities!$R$2:$R$56,"Not Found",0)</f>
        <v>Thailand</v>
      </c>
      <c r="H168" t="str">
        <f>_xlfn.XLOOKUP(E168,missing_cities!$Q$2:$Q$56,missing_cities!$S$2:$S$56,"Not Found",0)</f>
        <v>Asia</v>
      </c>
      <c r="I168" t="s">
        <v>18</v>
      </c>
      <c r="J168" s="15">
        <v>0.26</v>
      </c>
      <c r="K168" t="s">
        <v>34</v>
      </c>
      <c r="L168" s="15" t="str">
        <f t="shared" si="4"/>
        <v>6:00-22:00</v>
      </c>
      <c r="M168" s="16">
        <f t="shared" si="5"/>
        <v>0.67</v>
      </c>
      <c r="N168" s="15">
        <v>12.43</v>
      </c>
      <c r="O168" s="15">
        <v>71</v>
      </c>
      <c r="P168" t="s">
        <v>39</v>
      </c>
      <c r="Q168">
        <v>22</v>
      </c>
      <c r="R168" t="s">
        <v>44</v>
      </c>
      <c r="S168">
        <v>2019</v>
      </c>
      <c r="T168" t="s">
        <v>22</v>
      </c>
      <c r="U168" s="15">
        <v>4.5999999999999996</v>
      </c>
      <c r="V168" s="15">
        <v>10</v>
      </c>
      <c r="W168" t="s">
        <v>32</v>
      </c>
    </row>
    <row r="169" spans="1:23">
      <c r="A169" t="s">
        <v>212</v>
      </c>
      <c r="B169">
        <v>-23.538056000000001</v>
      </c>
      <c r="C169" s="15">
        <v>-46.581910000000001</v>
      </c>
      <c r="D169" s="2" t="s">
        <v>5232</v>
      </c>
      <c r="E169" s="14" t="s">
        <v>5067</v>
      </c>
      <c r="F169" s="14" t="e" vm="7">
        <v>#VALUE!</v>
      </c>
      <c r="G169" s="2" t="str">
        <f>_xlfn.XLOOKUP(E169,missing_cities!$Q$2:$Q$56,missing_cities!$R$2:$R$56,"Not Found",0)</f>
        <v>Brazil</v>
      </c>
      <c r="H169" t="str">
        <f>_xlfn.XLOOKUP(E169,missing_cities!$Q$2:$Q$56,missing_cities!$S$2:$S$56,"Not Found",0)</f>
        <v>South America</v>
      </c>
      <c r="I169" t="s">
        <v>18</v>
      </c>
      <c r="J169" s="15">
        <v>0.15</v>
      </c>
      <c r="K169" s="1">
        <v>45862</v>
      </c>
      <c r="L169" s="15" t="str">
        <f t="shared" si="4"/>
        <v>9.00-21.00</v>
      </c>
      <c r="M169" s="16">
        <f t="shared" si="5"/>
        <v>12</v>
      </c>
      <c r="N169" s="15">
        <v>11.42</v>
      </c>
      <c r="O169" s="15">
        <v>18</v>
      </c>
      <c r="P169" t="s">
        <v>20</v>
      </c>
      <c r="Q169">
        <v>22</v>
      </c>
      <c r="R169" t="s">
        <v>40</v>
      </c>
      <c r="S169">
        <v>2015</v>
      </c>
      <c r="T169" t="s">
        <v>31</v>
      </c>
      <c r="U169" s="15">
        <v>4.3</v>
      </c>
      <c r="V169" s="15">
        <v>9</v>
      </c>
      <c r="W169" t="s">
        <v>32</v>
      </c>
    </row>
    <row r="170" spans="1:23">
      <c r="A170" t="s">
        <v>213</v>
      </c>
      <c r="B170">
        <v>43.749308999999997</v>
      </c>
      <c r="C170" s="15">
        <v>-79.443753999999998</v>
      </c>
      <c r="D170" s="2" t="s">
        <v>5233</v>
      </c>
      <c r="E170" s="14" t="s">
        <v>5050</v>
      </c>
      <c r="F170" s="14" t="e" vm="1">
        <v>#VALUE!</v>
      </c>
      <c r="G170" s="2" t="str">
        <f>_xlfn.XLOOKUP(E170,missing_cities!$Q$2:$Q$56,missing_cities!$R$2:$R$56,"Not Found",0)</f>
        <v>Canada</v>
      </c>
      <c r="H170" t="str">
        <f>_xlfn.XLOOKUP(E170,missing_cities!$Q$2:$Q$56,missing_cities!$S$2:$S$56,"Not Found",0)</f>
        <v>North America</v>
      </c>
      <c r="I170" t="s">
        <v>18</v>
      </c>
      <c r="J170" s="15">
        <v>0.49</v>
      </c>
      <c r="K170" t="s">
        <v>34</v>
      </c>
      <c r="L170" s="15" t="str">
        <f t="shared" si="4"/>
        <v>6:00-22:00</v>
      </c>
      <c r="M170" s="16">
        <f t="shared" si="5"/>
        <v>0.67</v>
      </c>
      <c r="N170" s="15">
        <v>5.46</v>
      </c>
      <c r="O170" s="15">
        <v>67</v>
      </c>
      <c r="P170" t="s">
        <v>25</v>
      </c>
      <c r="Q170">
        <v>150</v>
      </c>
      <c r="R170" t="s">
        <v>40</v>
      </c>
      <c r="S170">
        <v>2014</v>
      </c>
      <c r="T170" t="s">
        <v>22</v>
      </c>
      <c r="U170" s="15">
        <v>4.4000000000000004</v>
      </c>
      <c r="V170" s="15">
        <v>2</v>
      </c>
      <c r="W170" t="s">
        <v>23</v>
      </c>
    </row>
    <row r="171" spans="1:23">
      <c r="A171" t="s">
        <v>214</v>
      </c>
      <c r="B171">
        <v>-23.5594</v>
      </c>
      <c r="C171" s="15">
        <v>-46.597318999999999</v>
      </c>
      <c r="D171" s="2" t="s">
        <v>5234</v>
      </c>
      <c r="E171" s="14" t="s">
        <v>5067</v>
      </c>
      <c r="F171" s="14" t="e" vm="7">
        <v>#VALUE!</v>
      </c>
      <c r="G171" s="2" t="str">
        <f>_xlfn.XLOOKUP(E171,missing_cities!$Q$2:$Q$56,missing_cities!$R$2:$R$56,"Not Found",0)</f>
        <v>Brazil</v>
      </c>
      <c r="H171" t="str">
        <f>_xlfn.XLOOKUP(E171,missing_cities!$Q$2:$Q$56,missing_cities!$S$2:$S$56,"Not Found",0)</f>
        <v>South America</v>
      </c>
      <c r="I171" t="s">
        <v>18</v>
      </c>
      <c r="J171" s="15">
        <v>0.26</v>
      </c>
      <c r="K171" t="s">
        <v>34</v>
      </c>
      <c r="L171" s="15" t="str">
        <f t="shared" si="4"/>
        <v>6:00-22:00</v>
      </c>
      <c r="M171" s="16">
        <f t="shared" si="5"/>
        <v>0.67</v>
      </c>
      <c r="N171" s="15">
        <v>15.91</v>
      </c>
      <c r="O171" s="15">
        <v>22</v>
      </c>
      <c r="P171" t="s">
        <v>39</v>
      </c>
      <c r="Q171">
        <v>50</v>
      </c>
      <c r="R171" t="s">
        <v>48</v>
      </c>
      <c r="S171">
        <v>2020</v>
      </c>
      <c r="T171" t="s">
        <v>22</v>
      </c>
      <c r="U171" s="15">
        <v>3.4</v>
      </c>
      <c r="V171" s="15">
        <v>7</v>
      </c>
      <c r="W171" t="s">
        <v>27</v>
      </c>
    </row>
    <row r="172" spans="1:23">
      <c r="A172" t="s">
        <v>215</v>
      </c>
      <c r="B172">
        <v>37.675722</v>
      </c>
      <c r="C172" s="15">
        <v>126.96456499999999</v>
      </c>
      <c r="D172" s="2" t="s">
        <v>5235</v>
      </c>
      <c r="E172" s="14" t="s">
        <v>5063</v>
      </c>
      <c r="F172" s="14" t="e" vm="6">
        <v>#VALUE!</v>
      </c>
      <c r="G172" s="2" t="str">
        <f>_xlfn.XLOOKUP(E172,missing_cities!$Q$2:$Q$56,missing_cities!$R$2:$R$56,"Not Found",0)</f>
        <v>South Korea</v>
      </c>
      <c r="H172" t="str">
        <f>_xlfn.XLOOKUP(E172,missing_cities!$Q$2:$Q$56,missing_cities!$S$2:$S$56,"Not Found",0)</f>
        <v>Asia</v>
      </c>
      <c r="I172" t="s">
        <v>18</v>
      </c>
      <c r="J172" s="15">
        <v>0.42</v>
      </c>
      <c r="K172" t="s">
        <v>19</v>
      </c>
      <c r="L172" s="15" t="str">
        <f t="shared" si="4"/>
        <v>9:00-18:00</v>
      </c>
      <c r="M172" s="16">
        <f t="shared" si="5"/>
        <v>0.37</v>
      </c>
      <c r="N172" s="15">
        <v>8.83</v>
      </c>
      <c r="O172" s="15">
        <v>96</v>
      </c>
      <c r="P172" t="s">
        <v>29</v>
      </c>
      <c r="Q172">
        <v>50</v>
      </c>
      <c r="R172" t="s">
        <v>26</v>
      </c>
      <c r="S172">
        <v>2018</v>
      </c>
      <c r="T172" t="s">
        <v>22</v>
      </c>
      <c r="U172" s="15">
        <v>4.5</v>
      </c>
      <c r="V172" s="15">
        <v>2</v>
      </c>
      <c r="W172" t="s">
        <v>27</v>
      </c>
    </row>
    <row r="173" spans="1:23">
      <c r="A173" t="s">
        <v>216</v>
      </c>
      <c r="B173">
        <v>19.450901999999999</v>
      </c>
      <c r="C173" s="15">
        <v>-99.085239999999999</v>
      </c>
      <c r="D173" s="2" t="s">
        <v>5236</v>
      </c>
      <c r="E173" s="14" t="s">
        <v>5119</v>
      </c>
      <c r="F173" s="14" t="e" vm="13">
        <v>#VALUE!</v>
      </c>
      <c r="G173" s="2" t="str">
        <f>_xlfn.XLOOKUP(E173,missing_cities!$Q$2:$Q$56,missing_cities!$R$2:$R$56,"Not Found",0)</f>
        <v>Mexico</v>
      </c>
      <c r="H173" t="str">
        <f>_xlfn.XLOOKUP(E173,missing_cities!$Q$2:$Q$56,missing_cities!$S$2:$S$56,"Not Found",0)</f>
        <v>North America</v>
      </c>
      <c r="I173" t="s">
        <v>18</v>
      </c>
      <c r="J173" s="15">
        <v>0.1</v>
      </c>
      <c r="K173" s="1">
        <v>45862</v>
      </c>
      <c r="L173" s="15" t="str">
        <f t="shared" si="4"/>
        <v>9.00-21.00</v>
      </c>
      <c r="M173" s="16">
        <f t="shared" si="5"/>
        <v>12</v>
      </c>
      <c r="N173" s="15">
        <v>14.33</v>
      </c>
      <c r="O173" s="15">
        <v>90</v>
      </c>
      <c r="P173" t="s">
        <v>39</v>
      </c>
      <c r="Q173">
        <v>350</v>
      </c>
      <c r="R173" t="s">
        <v>76</v>
      </c>
      <c r="S173">
        <v>2012</v>
      </c>
      <c r="T173" t="s">
        <v>22</v>
      </c>
      <c r="U173" s="15">
        <v>3.3</v>
      </c>
      <c r="V173" s="15">
        <v>7</v>
      </c>
      <c r="W173" t="s">
        <v>32</v>
      </c>
    </row>
    <row r="174" spans="1:23">
      <c r="A174" t="s">
        <v>217</v>
      </c>
      <c r="B174">
        <v>-33.897658999999997</v>
      </c>
      <c r="C174" s="15">
        <v>151.37483700000001</v>
      </c>
      <c r="D174" s="2" t="s">
        <v>5237</v>
      </c>
      <c r="E174" s="14" t="s">
        <v>5069</v>
      </c>
      <c r="F174" s="14" t="e" vm="8">
        <v>#VALUE!</v>
      </c>
      <c r="G174" s="2" t="str">
        <f>_xlfn.XLOOKUP(E174,missing_cities!$Q$2:$Q$56,missing_cities!$R$2:$R$56,"Not Found",0)</f>
        <v>Australia</v>
      </c>
      <c r="H174" t="str">
        <f>_xlfn.XLOOKUP(E174,missing_cities!$Q$2:$Q$56,missing_cities!$S$2:$S$56,"Not Found",0)</f>
        <v>Australia</v>
      </c>
      <c r="I174" t="s">
        <v>18</v>
      </c>
      <c r="J174" s="15">
        <v>0.42</v>
      </c>
      <c r="K174" t="s">
        <v>19</v>
      </c>
      <c r="L174" s="15" t="str">
        <f t="shared" si="4"/>
        <v>9:00-18:00</v>
      </c>
      <c r="M174" s="16">
        <f t="shared" si="5"/>
        <v>0.37</v>
      </c>
      <c r="N174" s="15">
        <v>5.39</v>
      </c>
      <c r="O174" s="15">
        <v>37</v>
      </c>
      <c r="P174" t="s">
        <v>20</v>
      </c>
      <c r="Q174">
        <v>22</v>
      </c>
      <c r="R174" t="s">
        <v>48</v>
      </c>
      <c r="S174">
        <v>2019</v>
      </c>
      <c r="T174" t="s">
        <v>22</v>
      </c>
      <c r="U174" s="15">
        <v>3.7</v>
      </c>
      <c r="V174" s="15">
        <v>10</v>
      </c>
      <c r="W174" t="s">
        <v>23</v>
      </c>
    </row>
    <row r="175" spans="1:23">
      <c r="A175" t="s">
        <v>218</v>
      </c>
      <c r="B175">
        <v>41.974277999999998</v>
      </c>
      <c r="C175" s="15">
        <v>-87.792542999999995</v>
      </c>
      <c r="D175" s="2" t="s">
        <v>5238</v>
      </c>
      <c r="E175" s="14" t="s">
        <v>5065</v>
      </c>
      <c r="F175" s="14" t="e" vm="5">
        <v>#VALUE!</v>
      </c>
      <c r="G175" s="2" t="str">
        <f>_xlfn.XLOOKUP(E175,missing_cities!$Q$2:$Q$56,missing_cities!$R$2:$R$56,"Not Found",0)</f>
        <v>United States</v>
      </c>
      <c r="H175" t="str">
        <f>_xlfn.XLOOKUP(E175,missing_cities!$Q$2:$Q$56,missing_cities!$S$2:$S$56,"Not Found",0)</f>
        <v>North America</v>
      </c>
      <c r="I175" t="s">
        <v>18</v>
      </c>
      <c r="J175" s="15">
        <v>0.37</v>
      </c>
      <c r="K175" t="s">
        <v>34</v>
      </c>
      <c r="L175" s="15" t="str">
        <f t="shared" si="4"/>
        <v>6:00-22:00</v>
      </c>
      <c r="M175" s="16">
        <f t="shared" si="5"/>
        <v>0.67</v>
      </c>
      <c r="N175" s="15">
        <v>15.12</v>
      </c>
      <c r="O175" s="15">
        <v>69</v>
      </c>
      <c r="P175" t="s">
        <v>29</v>
      </c>
      <c r="Q175">
        <v>50</v>
      </c>
      <c r="R175" t="s">
        <v>21</v>
      </c>
      <c r="S175">
        <v>2013</v>
      </c>
      <c r="T175" t="s">
        <v>22</v>
      </c>
      <c r="U175" s="15">
        <v>4.5</v>
      </c>
      <c r="V175" s="15">
        <v>3</v>
      </c>
      <c r="W175" t="s">
        <v>32</v>
      </c>
    </row>
    <row r="176" spans="1:23">
      <c r="A176" t="s">
        <v>219</v>
      </c>
      <c r="B176">
        <v>43.655258000000003</v>
      </c>
      <c r="C176" s="15">
        <v>-79.385666000000001</v>
      </c>
      <c r="D176" s="2" t="s">
        <v>5239</v>
      </c>
      <c r="E176" s="14" t="s">
        <v>5050</v>
      </c>
      <c r="F176" s="14" t="e" vm="1">
        <v>#VALUE!</v>
      </c>
      <c r="G176" s="2" t="str">
        <f>_xlfn.XLOOKUP(E176,missing_cities!$Q$2:$Q$56,missing_cities!$R$2:$R$56,"Not Found",0)</f>
        <v>Canada</v>
      </c>
      <c r="H176" t="str">
        <f>_xlfn.XLOOKUP(E176,missing_cities!$Q$2:$Q$56,missing_cities!$S$2:$S$56,"Not Found",0)</f>
        <v>North America</v>
      </c>
      <c r="I176" t="s">
        <v>18</v>
      </c>
      <c r="J176" s="15">
        <v>0.25</v>
      </c>
      <c r="K176" s="1">
        <v>45862</v>
      </c>
      <c r="L176" s="15" t="str">
        <f t="shared" si="4"/>
        <v>9.00-21.00</v>
      </c>
      <c r="M176" s="16">
        <f t="shared" si="5"/>
        <v>12</v>
      </c>
      <c r="N176" s="15">
        <v>4.22</v>
      </c>
      <c r="O176" s="15">
        <v>46</v>
      </c>
      <c r="P176" t="s">
        <v>29</v>
      </c>
      <c r="Q176">
        <v>50</v>
      </c>
      <c r="R176" t="s">
        <v>37</v>
      </c>
      <c r="S176">
        <v>2015</v>
      </c>
      <c r="T176" t="s">
        <v>31</v>
      </c>
      <c r="U176" s="15">
        <v>3.1</v>
      </c>
      <c r="V176" s="15">
        <v>7</v>
      </c>
      <c r="W176" t="s">
        <v>32</v>
      </c>
    </row>
    <row r="177" spans="1:23">
      <c r="A177" t="s">
        <v>220</v>
      </c>
      <c r="B177">
        <v>52.581127000000002</v>
      </c>
      <c r="C177" s="15">
        <v>13.308411</v>
      </c>
      <c r="D177" s="2" t="s">
        <v>5240</v>
      </c>
      <c r="E177" s="14" t="s">
        <v>5057</v>
      </c>
      <c r="F177" s="14" t="e" vm="3">
        <v>#VALUE!</v>
      </c>
      <c r="G177" s="2" t="str">
        <f>_xlfn.XLOOKUP(E177,missing_cities!$Q$2:$Q$56,missing_cities!$R$2:$R$56,"Not Found",0)</f>
        <v>Germany</v>
      </c>
      <c r="H177" t="str">
        <f>_xlfn.XLOOKUP(E177,missing_cities!$Q$2:$Q$56,missing_cities!$S$2:$S$56,"Not Found",0)</f>
        <v>Europe</v>
      </c>
      <c r="I177" t="s">
        <v>18</v>
      </c>
      <c r="J177" s="15">
        <v>0.11</v>
      </c>
      <c r="K177" t="s">
        <v>19</v>
      </c>
      <c r="L177" s="15" t="str">
        <f t="shared" si="4"/>
        <v>9:00-18:00</v>
      </c>
      <c r="M177" s="16">
        <f t="shared" si="5"/>
        <v>0.37</v>
      </c>
      <c r="N177" s="15">
        <v>7.3</v>
      </c>
      <c r="O177" s="15">
        <v>100</v>
      </c>
      <c r="P177" t="s">
        <v>39</v>
      </c>
      <c r="Q177">
        <v>22</v>
      </c>
      <c r="R177" t="s">
        <v>76</v>
      </c>
      <c r="S177">
        <v>2020</v>
      </c>
      <c r="T177" t="s">
        <v>31</v>
      </c>
      <c r="U177" s="15">
        <v>4.4000000000000004</v>
      </c>
      <c r="V177" s="15">
        <v>8</v>
      </c>
      <c r="W177" t="s">
        <v>27</v>
      </c>
    </row>
    <row r="178" spans="1:23">
      <c r="A178" t="s">
        <v>221</v>
      </c>
      <c r="B178">
        <v>55.797440000000002</v>
      </c>
      <c r="C178" s="15">
        <v>37.512115999999999</v>
      </c>
      <c r="D178" s="2" t="s">
        <v>5241</v>
      </c>
      <c r="E178" s="14" t="s">
        <v>5052</v>
      </c>
      <c r="F178" s="14" t="e" vm="2">
        <v>#VALUE!</v>
      </c>
      <c r="G178" s="2" t="str">
        <f>_xlfn.XLOOKUP(E178,missing_cities!$Q$2:$Q$56,missing_cities!$R$2:$R$56,"Not Found",0)</f>
        <v>Russia</v>
      </c>
      <c r="H178" t="str">
        <f>_xlfn.XLOOKUP(E178,missing_cities!$Q$2:$Q$56,missing_cities!$S$2:$S$56,"Not Found",0)</f>
        <v>Europe</v>
      </c>
      <c r="I178" t="s">
        <v>18</v>
      </c>
      <c r="J178" s="15">
        <v>0.4</v>
      </c>
      <c r="K178" s="1">
        <v>45862</v>
      </c>
      <c r="L178" s="15" t="str">
        <f t="shared" si="4"/>
        <v>9.00-21.00</v>
      </c>
      <c r="M178" s="16">
        <f t="shared" si="5"/>
        <v>12</v>
      </c>
      <c r="N178" s="15">
        <v>16.16</v>
      </c>
      <c r="O178" s="15">
        <v>52</v>
      </c>
      <c r="P178" t="s">
        <v>39</v>
      </c>
      <c r="Q178">
        <v>150</v>
      </c>
      <c r="R178" t="s">
        <v>48</v>
      </c>
      <c r="S178">
        <v>2010</v>
      </c>
      <c r="T178" t="s">
        <v>22</v>
      </c>
      <c r="U178" s="15">
        <v>3.7</v>
      </c>
      <c r="V178" s="15">
        <v>8</v>
      </c>
      <c r="W178" t="s">
        <v>23</v>
      </c>
    </row>
    <row r="179" spans="1:23">
      <c r="A179" t="s">
        <v>222</v>
      </c>
      <c r="B179">
        <v>13.760868</v>
      </c>
      <c r="C179" s="15">
        <v>100.51022399999999</v>
      </c>
      <c r="D179" s="2" t="s">
        <v>5242</v>
      </c>
      <c r="E179" s="14" t="s">
        <v>5059</v>
      </c>
      <c r="F179" s="14" t="e" vm="4">
        <v>#VALUE!</v>
      </c>
      <c r="G179" s="2" t="str">
        <f>_xlfn.XLOOKUP(E179,missing_cities!$Q$2:$Q$56,missing_cities!$R$2:$R$56,"Not Found",0)</f>
        <v>Thailand</v>
      </c>
      <c r="H179" t="str">
        <f>_xlfn.XLOOKUP(E179,missing_cities!$Q$2:$Q$56,missing_cities!$S$2:$S$56,"Not Found",0)</f>
        <v>Asia</v>
      </c>
      <c r="I179" t="s">
        <v>18</v>
      </c>
      <c r="J179" s="15">
        <v>0.31</v>
      </c>
      <c r="K179" t="s">
        <v>34</v>
      </c>
      <c r="L179" s="15" t="str">
        <f t="shared" si="4"/>
        <v>6:00-22:00</v>
      </c>
      <c r="M179" s="16">
        <f t="shared" si="5"/>
        <v>0.67</v>
      </c>
      <c r="N179" s="15">
        <v>2.59</v>
      </c>
      <c r="O179" s="15">
        <v>24</v>
      </c>
      <c r="P179" t="s">
        <v>25</v>
      </c>
      <c r="Q179">
        <v>350</v>
      </c>
      <c r="R179" t="s">
        <v>30</v>
      </c>
      <c r="S179">
        <v>2016</v>
      </c>
      <c r="T179" t="s">
        <v>22</v>
      </c>
      <c r="U179" s="15">
        <v>4</v>
      </c>
      <c r="V179" s="15">
        <v>6</v>
      </c>
      <c r="W179" t="s">
        <v>32</v>
      </c>
    </row>
    <row r="180" spans="1:23">
      <c r="A180" t="s">
        <v>223</v>
      </c>
      <c r="B180">
        <v>18.964041999999999</v>
      </c>
      <c r="C180" s="15">
        <v>72.824032000000003</v>
      </c>
      <c r="D180" s="2" t="s">
        <v>5243</v>
      </c>
      <c r="E180" s="14" t="s">
        <v>5079</v>
      </c>
      <c r="F180" s="14" t="e" vm="11">
        <v>#VALUE!</v>
      </c>
      <c r="G180" s="2" t="str">
        <f>_xlfn.XLOOKUP(E180,missing_cities!$Q$2:$Q$56,missing_cities!$R$2:$R$56,"Not Found",0)</f>
        <v>India</v>
      </c>
      <c r="H180" t="str">
        <f>_xlfn.XLOOKUP(E180,missing_cities!$Q$2:$Q$56,missing_cities!$S$2:$S$56,"Not Found",0)</f>
        <v>Asia</v>
      </c>
      <c r="I180" t="s">
        <v>18</v>
      </c>
      <c r="J180" s="15">
        <v>0.46</v>
      </c>
      <c r="K180" t="s">
        <v>19</v>
      </c>
      <c r="L180" s="15" t="str">
        <f t="shared" si="4"/>
        <v>9:00-18:00</v>
      </c>
      <c r="M180" s="16">
        <f t="shared" si="5"/>
        <v>0.37</v>
      </c>
      <c r="N180" s="15">
        <v>9.43</v>
      </c>
      <c r="O180" s="15">
        <v>89</v>
      </c>
      <c r="P180" t="s">
        <v>29</v>
      </c>
      <c r="Q180">
        <v>22</v>
      </c>
      <c r="R180" t="s">
        <v>21</v>
      </c>
      <c r="S180">
        <v>2010</v>
      </c>
      <c r="T180" t="s">
        <v>31</v>
      </c>
      <c r="U180" s="15">
        <v>3.8</v>
      </c>
      <c r="V180" s="15">
        <v>6</v>
      </c>
      <c r="W180" t="s">
        <v>27</v>
      </c>
    </row>
    <row r="181" spans="1:23">
      <c r="A181" t="s">
        <v>224</v>
      </c>
      <c r="B181">
        <v>48.958368999999998</v>
      </c>
      <c r="C181" s="15">
        <v>54.050978000000001</v>
      </c>
      <c r="D181" s="2" t="s">
        <v>5244</v>
      </c>
      <c r="E181" s="14">
        <f>_xlfn.XLOOKUP(C181,missing_cities!B:B,missing_cities!C:C,"Not Found",0)</f>
        <v>0</v>
      </c>
      <c r="F181" s="14" t="s">
        <v>9990</v>
      </c>
      <c r="G181" s="2" t="str">
        <f>_xlfn.XLOOKUP(E181,missing_cities!$Q$2:$Q$56,missing_cities!$R$2:$R$56,"Not Found",0)</f>
        <v>Not Found</v>
      </c>
      <c r="H181" t="str">
        <f>_xlfn.XLOOKUP(E181,missing_cities!$Q$2:$Q$56,missing_cities!$S$2:$S$56,"Not Found",0)</f>
        <v>Not Found</v>
      </c>
      <c r="I181" t="s">
        <v>18</v>
      </c>
      <c r="J181" s="15">
        <v>0.26</v>
      </c>
      <c r="K181" s="1">
        <v>45862</v>
      </c>
      <c r="L181" s="15" t="str">
        <f t="shared" si="4"/>
        <v>9.00-21.00</v>
      </c>
      <c r="M181" s="16">
        <f t="shared" si="5"/>
        <v>12</v>
      </c>
      <c r="N181" s="15">
        <v>13.33</v>
      </c>
      <c r="O181" s="15">
        <v>42</v>
      </c>
      <c r="P181" t="s">
        <v>20</v>
      </c>
      <c r="Q181">
        <v>150</v>
      </c>
      <c r="R181" t="s">
        <v>35</v>
      </c>
      <c r="S181">
        <v>2022</v>
      </c>
      <c r="T181" t="s">
        <v>31</v>
      </c>
      <c r="U181" s="15">
        <v>3.7</v>
      </c>
      <c r="V181" s="15">
        <v>6</v>
      </c>
      <c r="W181" t="s">
        <v>32</v>
      </c>
    </row>
    <row r="182" spans="1:23">
      <c r="A182" t="s">
        <v>225</v>
      </c>
      <c r="B182">
        <v>55.879944999999999</v>
      </c>
      <c r="C182" s="15">
        <v>37.645097999999997</v>
      </c>
      <c r="D182" s="2" t="s">
        <v>5245</v>
      </c>
      <c r="E182" s="14" t="s">
        <v>5052</v>
      </c>
      <c r="F182" s="14" t="e" vm="2">
        <v>#VALUE!</v>
      </c>
      <c r="G182" s="2" t="str">
        <f>_xlfn.XLOOKUP(E182,missing_cities!$Q$2:$Q$56,missing_cities!$R$2:$R$56,"Not Found",0)</f>
        <v>Russia</v>
      </c>
      <c r="H182" t="str">
        <f>_xlfn.XLOOKUP(E182,missing_cities!$Q$2:$Q$56,missing_cities!$S$2:$S$56,"Not Found",0)</f>
        <v>Europe</v>
      </c>
      <c r="I182" t="s">
        <v>18</v>
      </c>
      <c r="J182" s="15">
        <v>0.2</v>
      </c>
      <c r="K182" t="s">
        <v>34</v>
      </c>
      <c r="L182" s="15" t="str">
        <f t="shared" si="4"/>
        <v>6:00-22:00</v>
      </c>
      <c r="M182" s="16">
        <f t="shared" si="5"/>
        <v>0.67</v>
      </c>
      <c r="N182" s="15">
        <v>16.28</v>
      </c>
      <c r="O182" s="15">
        <v>57</v>
      </c>
      <c r="P182" t="s">
        <v>20</v>
      </c>
      <c r="Q182">
        <v>22</v>
      </c>
      <c r="R182" t="s">
        <v>37</v>
      </c>
      <c r="S182">
        <v>2017</v>
      </c>
      <c r="T182" t="s">
        <v>22</v>
      </c>
      <c r="U182" s="15">
        <v>4.2</v>
      </c>
      <c r="V182" s="15">
        <v>10</v>
      </c>
      <c r="W182" t="s">
        <v>27</v>
      </c>
    </row>
    <row r="183" spans="1:23">
      <c r="A183" t="s">
        <v>226</v>
      </c>
      <c r="B183">
        <v>34.138815000000001</v>
      </c>
      <c r="C183" s="15">
        <v>-118.33261899999999</v>
      </c>
      <c r="D183" s="2" t="s">
        <v>5246</v>
      </c>
      <c r="E183" s="14" t="s">
        <v>5111</v>
      </c>
      <c r="F183" s="14" t="e" vm="5">
        <v>#VALUE!</v>
      </c>
      <c r="G183" s="2" t="str">
        <f>_xlfn.XLOOKUP(E183,missing_cities!$Q$2:$Q$56,missing_cities!$R$2:$R$56,"Not Found",0)</f>
        <v>United States</v>
      </c>
      <c r="H183" t="str">
        <f>_xlfn.XLOOKUP(E183,missing_cities!$Q$2:$Q$56,missing_cities!$S$2:$S$56,"Not Found",0)</f>
        <v>North America</v>
      </c>
      <c r="I183" t="s">
        <v>18</v>
      </c>
      <c r="J183" s="15">
        <v>0.26</v>
      </c>
      <c r="K183" t="s">
        <v>34</v>
      </c>
      <c r="L183" s="15" t="str">
        <f t="shared" si="4"/>
        <v>6:00-22:00</v>
      </c>
      <c r="M183" s="16">
        <f t="shared" si="5"/>
        <v>0.67</v>
      </c>
      <c r="N183" s="15">
        <v>18.78</v>
      </c>
      <c r="O183" s="15">
        <v>65</v>
      </c>
      <c r="P183" t="s">
        <v>39</v>
      </c>
      <c r="Q183">
        <v>50</v>
      </c>
      <c r="R183" t="s">
        <v>21</v>
      </c>
      <c r="S183">
        <v>2022</v>
      </c>
      <c r="T183" t="s">
        <v>22</v>
      </c>
      <c r="U183" s="15">
        <v>4.2</v>
      </c>
      <c r="V183" s="15">
        <v>9</v>
      </c>
      <c r="W183" t="s">
        <v>23</v>
      </c>
    </row>
    <row r="184" spans="1:23">
      <c r="A184" t="s">
        <v>227</v>
      </c>
      <c r="B184">
        <v>19.597169000000001</v>
      </c>
      <c r="C184" s="15">
        <v>-99.108878000000004</v>
      </c>
      <c r="D184" s="2" t="s">
        <v>5247</v>
      </c>
      <c r="E184" s="14" t="s">
        <v>5119</v>
      </c>
      <c r="F184" s="14" t="e" vm="13">
        <v>#VALUE!</v>
      </c>
      <c r="G184" s="2" t="str">
        <f>_xlfn.XLOOKUP(E184,missing_cities!$Q$2:$Q$56,missing_cities!$R$2:$R$56,"Not Found",0)</f>
        <v>Mexico</v>
      </c>
      <c r="H184" t="str">
        <f>_xlfn.XLOOKUP(E184,missing_cities!$Q$2:$Q$56,missing_cities!$S$2:$S$56,"Not Found",0)</f>
        <v>North America</v>
      </c>
      <c r="I184" t="s">
        <v>18</v>
      </c>
      <c r="J184" s="15">
        <v>0.49</v>
      </c>
      <c r="K184" t="s">
        <v>34</v>
      </c>
      <c r="L184" s="15" t="str">
        <f t="shared" si="4"/>
        <v>6:00-22:00</v>
      </c>
      <c r="M184" s="16">
        <f t="shared" si="5"/>
        <v>0.67</v>
      </c>
      <c r="N184" s="15">
        <v>17.91</v>
      </c>
      <c r="O184" s="15">
        <v>77</v>
      </c>
      <c r="P184" t="s">
        <v>37</v>
      </c>
      <c r="Q184">
        <v>150</v>
      </c>
      <c r="R184" t="s">
        <v>37</v>
      </c>
      <c r="S184">
        <v>2012</v>
      </c>
      <c r="T184" t="s">
        <v>22</v>
      </c>
      <c r="U184" s="15">
        <v>3.9</v>
      </c>
      <c r="V184" s="15">
        <v>1</v>
      </c>
      <c r="W184" t="s">
        <v>27</v>
      </c>
    </row>
    <row r="185" spans="1:23">
      <c r="A185" t="s">
        <v>228</v>
      </c>
      <c r="B185">
        <v>39.810482999999998</v>
      </c>
      <c r="C185" s="15">
        <v>116.236767</v>
      </c>
      <c r="D185" s="2" t="s">
        <v>5248</v>
      </c>
      <c r="E185" s="14" t="s">
        <v>5071</v>
      </c>
      <c r="F185" s="14" t="e" vm="9">
        <v>#VALUE!</v>
      </c>
      <c r="G185" s="2" t="str">
        <f>_xlfn.XLOOKUP(E185,missing_cities!$Q$2:$Q$56,missing_cities!$R$2:$R$56,"Not Found",0)</f>
        <v>China</v>
      </c>
      <c r="H185" t="str">
        <f>_xlfn.XLOOKUP(E185,missing_cities!$Q$2:$Q$56,missing_cities!$S$2:$S$56,"Not Found",0)</f>
        <v>Asia</v>
      </c>
      <c r="I185" t="s">
        <v>18</v>
      </c>
      <c r="J185" s="15">
        <v>0.39</v>
      </c>
      <c r="K185" t="s">
        <v>34</v>
      </c>
      <c r="L185" s="15" t="str">
        <f t="shared" si="4"/>
        <v>6:00-22:00</v>
      </c>
      <c r="M185" s="16">
        <f t="shared" si="5"/>
        <v>0.67</v>
      </c>
      <c r="N185" s="15">
        <v>3.68</v>
      </c>
      <c r="O185" s="15">
        <v>28</v>
      </c>
      <c r="P185" t="s">
        <v>20</v>
      </c>
      <c r="Q185">
        <v>350</v>
      </c>
      <c r="R185" t="s">
        <v>48</v>
      </c>
      <c r="S185">
        <v>2022</v>
      </c>
      <c r="T185" t="s">
        <v>22</v>
      </c>
      <c r="U185" s="15">
        <v>3.1</v>
      </c>
      <c r="V185" s="15">
        <v>4</v>
      </c>
      <c r="W185" t="s">
        <v>23</v>
      </c>
    </row>
    <row r="186" spans="1:23">
      <c r="A186" t="s">
        <v>229</v>
      </c>
      <c r="B186">
        <v>19.483436000000001</v>
      </c>
      <c r="C186" s="15">
        <v>-99.138191000000006</v>
      </c>
      <c r="D186" s="2" t="s">
        <v>5249</v>
      </c>
      <c r="E186" s="14" t="s">
        <v>5119</v>
      </c>
      <c r="F186" s="14" t="e" vm="13">
        <v>#VALUE!</v>
      </c>
      <c r="G186" s="2" t="str">
        <f>_xlfn.XLOOKUP(E186,missing_cities!$Q$2:$Q$56,missing_cities!$R$2:$R$56,"Not Found",0)</f>
        <v>Mexico</v>
      </c>
      <c r="H186" t="str">
        <f>_xlfn.XLOOKUP(E186,missing_cities!$Q$2:$Q$56,missing_cities!$S$2:$S$56,"Not Found",0)</f>
        <v>North America</v>
      </c>
      <c r="I186" t="s">
        <v>18</v>
      </c>
      <c r="J186" s="15">
        <v>0.1</v>
      </c>
      <c r="K186" s="1">
        <v>45862</v>
      </c>
      <c r="L186" s="15" t="str">
        <f t="shared" si="4"/>
        <v>9.00-21.00</v>
      </c>
      <c r="M186" s="16">
        <f t="shared" si="5"/>
        <v>12</v>
      </c>
      <c r="N186" s="15">
        <v>5.82</v>
      </c>
      <c r="O186" s="15">
        <v>70</v>
      </c>
      <c r="P186" t="s">
        <v>20</v>
      </c>
      <c r="Q186">
        <v>50</v>
      </c>
      <c r="R186" t="s">
        <v>48</v>
      </c>
      <c r="S186">
        <v>2016</v>
      </c>
      <c r="T186" t="s">
        <v>31</v>
      </c>
      <c r="U186" s="15">
        <v>4.8</v>
      </c>
      <c r="V186" s="15">
        <v>10</v>
      </c>
      <c r="W186" t="s">
        <v>27</v>
      </c>
    </row>
    <row r="187" spans="1:23">
      <c r="A187" t="s">
        <v>230</v>
      </c>
      <c r="B187">
        <v>-33.731909000000002</v>
      </c>
      <c r="C187" s="15">
        <v>18.574731</v>
      </c>
      <c r="D187" s="2" t="s">
        <v>5250</v>
      </c>
      <c r="E187" s="14" t="s">
        <v>5085</v>
      </c>
      <c r="F187" s="14" t="e" vm="12">
        <v>#VALUE!</v>
      </c>
      <c r="G187" s="2" t="str">
        <f>_xlfn.XLOOKUP(E187,missing_cities!$Q$2:$Q$56,missing_cities!$R$2:$R$56,"Not Found",0)</f>
        <v>South Africa</v>
      </c>
      <c r="H187" t="str">
        <f>_xlfn.XLOOKUP(E187,missing_cities!$Q$2:$Q$56,missing_cities!$S$2:$S$56,"Not Found",0)</f>
        <v>Africa</v>
      </c>
      <c r="I187" t="s">
        <v>18</v>
      </c>
      <c r="J187" s="15">
        <v>0.34</v>
      </c>
      <c r="K187" s="1">
        <v>45862</v>
      </c>
      <c r="L187" s="15" t="str">
        <f t="shared" si="4"/>
        <v>9.00-21.00</v>
      </c>
      <c r="M187" s="16">
        <f t="shared" si="5"/>
        <v>12</v>
      </c>
      <c r="N187" s="15">
        <v>11.78</v>
      </c>
      <c r="O187" s="15">
        <v>21</v>
      </c>
      <c r="P187" t="s">
        <v>39</v>
      </c>
      <c r="Q187">
        <v>150</v>
      </c>
      <c r="R187" t="s">
        <v>42</v>
      </c>
      <c r="S187">
        <v>2013</v>
      </c>
      <c r="T187" t="s">
        <v>31</v>
      </c>
      <c r="U187" s="15">
        <v>3.2</v>
      </c>
      <c r="V187" s="15">
        <v>5</v>
      </c>
      <c r="W187" t="s">
        <v>27</v>
      </c>
    </row>
    <row r="188" spans="1:23">
      <c r="A188" t="s">
        <v>231</v>
      </c>
      <c r="B188">
        <v>19.007853999999998</v>
      </c>
      <c r="C188" s="15">
        <v>72.966796000000002</v>
      </c>
      <c r="D188" s="2" t="s">
        <v>5251</v>
      </c>
      <c r="E188" s="14" t="s">
        <v>5079</v>
      </c>
      <c r="F188" s="14" t="e" vm="11">
        <v>#VALUE!</v>
      </c>
      <c r="G188" s="2" t="str">
        <f>_xlfn.XLOOKUP(E188,missing_cities!$Q$2:$Q$56,missing_cities!$R$2:$R$56,"Not Found",0)</f>
        <v>India</v>
      </c>
      <c r="H188" t="str">
        <f>_xlfn.XLOOKUP(E188,missing_cities!$Q$2:$Q$56,missing_cities!$S$2:$S$56,"Not Found",0)</f>
        <v>Asia</v>
      </c>
      <c r="I188" t="s">
        <v>18</v>
      </c>
      <c r="J188" s="15">
        <v>0.31</v>
      </c>
      <c r="K188" t="s">
        <v>34</v>
      </c>
      <c r="L188" s="15" t="str">
        <f t="shared" si="4"/>
        <v>6:00-22:00</v>
      </c>
      <c r="M188" s="16">
        <f t="shared" si="5"/>
        <v>0.67</v>
      </c>
      <c r="N188" s="15">
        <v>4.59</v>
      </c>
      <c r="O188" s="15">
        <v>61</v>
      </c>
      <c r="P188" t="s">
        <v>37</v>
      </c>
      <c r="Q188">
        <v>150</v>
      </c>
      <c r="R188" t="s">
        <v>21</v>
      </c>
      <c r="S188">
        <v>2017</v>
      </c>
      <c r="T188" t="s">
        <v>22</v>
      </c>
      <c r="U188" s="15">
        <v>3.8</v>
      </c>
      <c r="V188" s="15">
        <v>10</v>
      </c>
      <c r="W188" t="s">
        <v>32</v>
      </c>
    </row>
    <row r="189" spans="1:23">
      <c r="A189" t="s">
        <v>232</v>
      </c>
      <c r="B189">
        <v>37.570934000000001</v>
      </c>
      <c r="C189" s="15">
        <v>127.04696</v>
      </c>
      <c r="D189" s="2" t="s">
        <v>5252</v>
      </c>
      <c r="E189" s="14" t="s">
        <v>5063</v>
      </c>
      <c r="F189" s="14" t="e" vm="6">
        <v>#VALUE!</v>
      </c>
      <c r="G189" s="2" t="str">
        <f>_xlfn.XLOOKUP(E189,missing_cities!$Q$2:$Q$56,missing_cities!$R$2:$R$56,"Not Found",0)</f>
        <v>South Korea</v>
      </c>
      <c r="H189" t="str">
        <f>_xlfn.XLOOKUP(E189,missing_cities!$Q$2:$Q$56,missing_cities!$S$2:$S$56,"Not Found",0)</f>
        <v>Asia</v>
      </c>
      <c r="I189" t="s">
        <v>18</v>
      </c>
      <c r="J189" s="15">
        <v>0.4</v>
      </c>
      <c r="K189" t="s">
        <v>19</v>
      </c>
      <c r="L189" s="15" t="str">
        <f t="shared" si="4"/>
        <v>9:00-18:00</v>
      </c>
      <c r="M189" s="16">
        <f t="shared" si="5"/>
        <v>0.37</v>
      </c>
      <c r="N189" s="15">
        <v>5.36</v>
      </c>
      <c r="O189" s="15">
        <v>33</v>
      </c>
      <c r="P189" t="s">
        <v>25</v>
      </c>
      <c r="Q189">
        <v>50</v>
      </c>
      <c r="R189" t="s">
        <v>44</v>
      </c>
      <c r="S189">
        <v>2016</v>
      </c>
      <c r="T189" t="s">
        <v>31</v>
      </c>
      <c r="U189" s="15">
        <v>3.1</v>
      </c>
      <c r="V189" s="15">
        <v>10</v>
      </c>
      <c r="W189" t="s">
        <v>23</v>
      </c>
    </row>
    <row r="190" spans="1:23">
      <c r="A190" t="s">
        <v>233</v>
      </c>
      <c r="B190">
        <v>-23.658027000000001</v>
      </c>
      <c r="C190" s="15">
        <v>-46.512518999999998</v>
      </c>
      <c r="D190" s="2" t="s">
        <v>5253</v>
      </c>
      <c r="E190" s="14" t="s">
        <v>5067</v>
      </c>
      <c r="F190" s="14" t="e" vm="7">
        <v>#VALUE!</v>
      </c>
      <c r="G190" s="2" t="str">
        <f>_xlfn.XLOOKUP(E190,missing_cities!$Q$2:$Q$56,missing_cities!$R$2:$R$56,"Not Found",0)</f>
        <v>Brazil</v>
      </c>
      <c r="H190" t="str">
        <f>_xlfn.XLOOKUP(E190,missing_cities!$Q$2:$Q$56,missing_cities!$S$2:$S$56,"Not Found",0)</f>
        <v>South America</v>
      </c>
      <c r="I190" t="s">
        <v>18</v>
      </c>
      <c r="J190" s="15">
        <v>0.22</v>
      </c>
      <c r="K190" t="s">
        <v>34</v>
      </c>
      <c r="L190" s="15" t="str">
        <f t="shared" si="4"/>
        <v>6:00-22:00</v>
      </c>
      <c r="M190" s="16">
        <f t="shared" si="5"/>
        <v>0.67</v>
      </c>
      <c r="N190" s="15">
        <v>6.26</v>
      </c>
      <c r="O190" s="15">
        <v>66</v>
      </c>
      <c r="P190" t="s">
        <v>20</v>
      </c>
      <c r="Q190">
        <v>350</v>
      </c>
      <c r="R190" t="s">
        <v>40</v>
      </c>
      <c r="S190">
        <v>2021</v>
      </c>
      <c r="T190" t="s">
        <v>31</v>
      </c>
      <c r="U190" s="15">
        <v>4</v>
      </c>
      <c r="V190" s="15">
        <v>10</v>
      </c>
      <c r="W190" t="s">
        <v>32</v>
      </c>
    </row>
    <row r="191" spans="1:23">
      <c r="A191" t="s">
        <v>234</v>
      </c>
      <c r="B191">
        <v>43.606138999999999</v>
      </c>
      <c r="C191" s="15">
        <v>-79.396910000000005</v>
      </c>
      <c r="D191" s="2" t="s">
        <v>5254</v>
      </c>
      <c r="E191" s="14" t="s">
        <v>5050</v>
      </c>
      <c r="F191" s="14" t="e" vm="1">
        <v>#VALUE!</v>
      </c>
      <c r="G191" s="2" t="str">
        <f>_xlfn.XLOOKUP(E191,missing_cities!$Q$2:$Q$56,missing_cities!$R$2:$R$56,"Not Found",0)</f>
        <v>Canada</v>
      </c>
      <c r="H191" t="str">
        <f>_xlfn.XLOOKUP(E191,missing_cities!$Q$2:$Q$56,missing_cities!$S$2:$S$56,"Not Found",0)</f>
        <v>North America</v>
      </c>
      <c r="I191" t="s">
        <v>18</v>
      </c>
      <c r="J191" s="15">
        <v>0.24</v>
      </c>
      <c r="K191" t="s">
        <v>34</v>
      </c>
      <c r="L191" s="15" t="str">
        <f t="shared" si="4"/>
        <v>6:00-22:00</v>
      </c>
      <c r="M191" s="16">
        <f t="shared" si="5"/>
        <v>0.67</v>
      </c>
      <c r="N191" s="15">
        <v>17.489999999999998</v>
      </c>
      <c r="O191" s="15">
        <v>38</v>
      </c>
      <c r="P191" t="s">
        <v>20</v>
      </c>
      <c r="Q191">
        <v>150</v>
      </c>
      <c r="R191" t="s">
        <v>74</v>
      </c>
      <c r="S191">
        <v>2011</v>
      </c>
      <c r="T191" t="s">
        <v>31</v>
      </c>
      <c r="U191" s="15">
        <v>3.9</v>
      </c>
      <c r="V191" s="15">
        <v>4</v>
      </c>
      <c r="W191" t="s">
        <v>32</v>
      </c>
    </row>
    <row r="192" spans="1:23">
      <c r="A192" t="s">
        <v>235</v>
      </c>
      <c r="B192">
        <v>37.534728000000001</v>
      </c>
      <c r="C192" s="15">
        <v>126.971924</v>
      </c>
      <c r="D192" s="2" t="s">
        <v>5255</v>
      </c>
      <c r="E192" s="14" t="s">
        <v>5063</v>
      </c>
      <c r="F192" s="14" t="e" vm="6">
        <v>#VALUE!</v>
      </c>
      <c r="G192" s="2" t="str">
        <f>_xlfn.XLOOKUP(E192,missing_cities!$Q$2:$Q$56,missing_cities!$R$2:$R$56,"Not Found",0)</f>
        <v>South Korea</v>
      </c>
      <c r="H192" t="str">
        <f>_xlfn.XLOOKUP(E192,missing_cities!$Q$2:$Q$56,missing_cities!$S$2:$S$56,"Not Found",0)</f>
        <v>Asia</v>
      </c>
      <c r="I192" t="s">
        <v>18</v>
      </c>
      <c r="J192" s="15">
        <v>0.38</v>
      </c>
      <c r="K192" t="s">
        <v>34</v>
      </c>
      <c r="L192" s="15" t="str">
        <f t="shared" si="4"/>
        <v>6:00-22:00</v>
      </c>
      <c r="M192" s="16">
        <f t="shared" si="5"/>
        <v>0.67</v>
      </c>
      <c r="N192" s="15">
        <v>18.43</v>
      </c>
      <c r="O192" s="15">
        <v>18</v>
      </c>
      <c r="P192" t="s">
        <v>29</v>
      </c>
      <c r="Q192">
        <v>50</v>
      </c>
      <c r="R192" t="s">
        <v>35</v>
      </c>
      <c r="S192">
        <v>2018</v>
      </c>
      <c r="T192" t="s">
        <v>31</v>
      </c>
      <c r="U192" s="15">
        <v>3.6</v>
      </c>
      <c r="V192" s="15">
        <v>1</v>
      </c>
      <c r="W192" t="s">
        <v>27</v>
      </c>
    </row>
    <row r="193" spans="1:23">
      <c r="A193" t="s">
        <v>236</v>
      </c>
      <c r="B193">
        <v>41.957507999999997</v>
      </c>
      <c r="C193" s="15">
        <v>-87.713475000000003</v>
      </c>
      <c r="D193" s="2" t="s">
        <v>5256</v>
      </c>
      <c r="E193" s="14" t="s">
        <v>5065</v>
      </c>
      <c r="F193" s="14" t="e" vm="5">
        <v>#VALUE!</v>
      </c>
      <c r="G193" s="2" t="str">
        <f>_xlfn.XLOOKUP(E193,missing_cities!$Q$2:$Q$56,missing_cities!$R$2:$R$56,"Not Found",0)</f>
        <v>United States</v>
      </c>
      <c r="H193" t="str">
        <f>_xlfn.XLOOKUP(E193,missing_cities!$Q$2:$Q$56,missing_cities!$S$2:$S$56,"Not Found",0)</f>
        <v>North America</v>
      </c>
      <c r="I193" t="s">
        <v>18</v>
      </c>
      <c r="J193" s="15">
        <v>0.12</v>
      </c>
      <c r="K193" t="s">
        <v>19</v>
      </c>
      <c r="L193" s="15" t="str">
        <f t="shared" si="4"/>
        <v>9:00-18:00</v>
      </c>
      <c r="M193" s="16">
        <f t="shared" si="5"/>
        <v>0.37</v>
      </c>
      <c r="N193" s="15">
        <v>19.38</v>
      </c>
      <c r="O193" s="15">
        <v>76</v>
      </c>
      <c r="P193" t="s">
        <v>29</v>
      </c>
      <c r="Q193">
        <v>150</v>
      </c>
      <c r="R193" t="s">
        <v>21</v>
      </c>
      <c r="S193">
        <v>2022</v>
      </c>
      <c r="T193" t="s">
        <v>31</v>
      </c>
      <c r="U193" s="15">
        <v>3.2</v>
      </c>
      <c r="V193" s="15">
        <v>8</v>
      </c>
      <c r="W193" t="s">
        <v>32</v>
      </c>
    </row>
    <row r="194" spans="1:23">
      <c r="A194" t="s">
        <v>237</v>
      </c>
      <c r="B194">
        <v>19.431563000000001</v>
      </c>
      <c r="C194" s="15">
        <v>-99.082120000000003</v>
      </c>
      <c r="D194" s="2" t="s">
        <v>5257</v>
      </c>
      <c r="E194" s="14" t="s">
        <v>5119</v>
      </c>
      <c r="F194" s="14" t="e" vm="13">
        <v>#VALUE!</v>
      </c>
      <c r="G194" s="2" t="str">
        <f>_xlfn.XLOOKUP(E194,missing_cities!$Q$2:$Q$56,missing_cities!$R$2:$R$56,"Not Found",0)</f>
        <v>Mexico</v>
      </c>
      <c r="H194" t="str">
        <f>_xlfn.XLOOKUP(E194,missing_cities!$Q$2:$Q$56,missing_cities!$S$2:$S$56,"Not Found",0)</f>
        <v>North America</v>
      </c>
      <c r="I194" t="s">
        <v>18</v>
      </c>
      <c r="J194" s="15">
        <v>0.21</v>
      </c>
      <c r="K194" s="1">
        <v>45862</v>
      </c>
      <c r="L194" s="15" t="str">
        <f t="shared" si="4"/>
        <v>9.00-21.00</v>
      </c>
      <c r="M194" s="16">
        <f t="shared" si="5"/>
        <v>12</v>
      </c>
      <c r="N194" s="15">
        <v>10.97</v>
      </c>
      <c r="O194" s="15">
        <v>27</v>
      </c>
      <c r="P194" t="s">
        <v>20</v>
      </c>
      <c r="Q194">
        <v>350</v>
      </c>
      <c r="R194" t="s">
        <v>74</v>
      </c>
      <c r="S194">
        <v>2017</v>
      </c>
      <c r="T194" t="s">
        <v>31</v>
      </c>
      <c r="U194" s="15">
        <v>4</v>
      </c>
      <c r="V194" s="15">
        <v>1</v>
      </c>
      <c r="W194" t="s">
        <v>32</v>
      </c>
    </row>
    <row r="195" spans="1:23">
      <c r="A195" t="s">
        <v>238</v>
      </c>
      <c r="B195">
        <v>52.520378000000001</v>
      </c>
      <c r="C195" s="15">
        <v>13.309874000000001</v>
      </c>
      <c r="D195" s="2" t="s">
        <v>5258</v>
      </c>
      <c r="E195" s="14" t="s">
        <v>5057</v>
      </c>
      <c r="F195" s="14" t="e" vm="3">
        <v>#VALUE!</v>
      </c>
      <c r="G195" s="2" t="str">
        <f>_xlfn.XLOOKUP(E195,missing_cities!$Q$2:$Q$56,missing_cities!$R$2:$R$56,"Not Found",0)</f>
        <v>Germany</v>
      </c>
      <c r="H195" t="str">
        <f>_xlfn.XLOOKUP(E195,missing_cities!$Q$2:$Q$56,missing_cities!$S$2:$S$56,"Not Found",0)</f>
        <v>Europe</v>
      </c>
      <c r="I195" t="s">
        <v>18</v>
      </c>
      <c r="J195" s="15">
        <v>0.28999999999999998</v>
      </c>
      <c r="K195" s="1">
        <v>45862</v>
      </c>
      <c r="L195" s="15" t="str">
        <f t="shared" ref="L195:L258" si="6">IF(ISNUMBER(SEARCH("-",K195)),K195,"9.00-21.00")</f>
        <v>9.00-21.00</v>
      </c>
      <c r="M195" s="16">
        <f t="shared" ref="M195:M258" si="7">IF(ISNUMBER(SEARCH("-", L195)), TEXT(RIGHT(L195, LEN(L195) - FIND("-", L195)), "0.00") - TEXT(LEFT(L195, FIND("-", L195)-1), "0.00"), "")</f>
        <v>12</v>
      </c>
      <c r="N195" s="15">
        <v>7.91</v>
      </c>
      <c r="O195" s="15">
        <v>31</v>
      </c>
      <c r="P195" t="s">
        <v>25</v>
      </c>
      <c r="Q195">
        <v>350</v>
      </c>
      <c r="R195" t="s">
        <v>35</v>
      </c>
      <c r="S195">
        <v>2017</v>
      </c>
      <c r="T195" t="s">
        <v>22</v>
      </c>
      <c r="U195" s="15">
        <v>3.8</v>
      </c>
      <c r="V195" s="15">
        <v>6</v>
      </c>
      <c r="W195" t="s">
        <v>27</v>
      </c>
    </row>
    <row r="196" spans="1:23">
      <c r="A196" t="s">
        <v>239</v>
      </c>
      <c r="B196">
        <v>39.922165999999997</v>
      </c>
      <c r="C196" s="15">
        <v>116.206515</v>
      </c>
      <c r="D196" s="2" t="s">
        <v>5259</v>
      </c>
      <c r="E196" s="14" t="s">
        <v>5071</v>
      </c>
      <c r="F196" s="14" t="e" vm="9">
        <v>#VALUE!</v>
      </c>
      <c r="G196" s="2" t="str">
        <f>_xlfn.XLOOKUP(E196,missing_cities!$Q$2:$Q$56,missing_cities!$R$2:$R$56,"Not Found",0)</f>
        <v>China</v>
      </c>
      <c r="H196" t="str">
        <f>_xlfn.XLOOKUP(E196,missing_cities!$Q$2:$Q$56,missing_cities!$S$2:$S$56,"Not Found",0)</f>
        <v>Asia</v>
      </c>
      <c r="I196" t="s">
        <v>18</v>
      </c>
      <c r="J196" s="15">
        <v>0.28999999999999998</v>
      </c>
      <c r="K196" t="s">
        <v>34</v>
      </c>
      <c r="L196" s="15" t="str">
        <f t="shared" si="6"/>
        <v>6:00-22:00</v>
      </c>
      <c r="M196" s="16">
        <f t="shared" si="7"/>
        <v>0.67</v>
      </c>
      <c r="N196" s="15">
        <v>10.75</v>
      </c>
      <c r="O196" s="15">
        <v>63</v>
      </c>
      <c r="P196" t="s">
        <v>25</v>
      </c>
      <c r="Q196">
        <v>22</v>
      </c>
      <c r="R196" t="s">
        <v>30</v>
      </c>
      <c r="S196">
        <v>2013</v>
      </c>
      <c r="T196" t="s">
        <v>22</v>
      </c>
      <c r="U196" s="15">
        <v>3.3</v>
      </c>
      <c r="V196" s="15">
        <v>1</v>
      </c>
      <c r="W196" t="s">
        <v>27</v>
      </c>
    </row>
    <row r="197" spans="1:23">
      <c r="A197" t="s">
        <v>240</v>
      </c>
      <c r="B197">
        <v>13.313599999999999</v>
      </c>
      <c r="C197" s="15">
        <v>-170.999427</v>
      </c>
      <c r="D197" s="2" t="s">
        <v>5260</v>
      </c>
      <c r="E197" s="14" t="str">
        <f>_xlfn.XLOOKUP(C197,missing_cities!B:B,missing_cities!C:C,"Not Found",0)</f>
        <v>Error</v>
      </c>
      <c r="F197" s="14" t="s">
        <v>9987</v>
      </c>
      <c r="G197" s="2" t="str">
        <f>_xlfn.XLOOKUP(E197,missing_cities!$Q$2:$Q$56,missing_cities!$R$2:$R$56,"Not Found",0)</f>
        <v>Error</v>
      </c>
      <c r="H197" t="str">
        <f>_xlfn.XLOOKUP(E197,missing_cities!$Q$2:$Q$56,missing_cities!$S$2:$S$56,"Not Found",0)</f>
        <v>Error</v>
      </c>
      <c r="I197" t="s">
        <v>18</v>
      </c>
      <c r="J197" s="15">
        <v>0.16</v>
      </c>
      <c r="K197" t="s">
        <v>19</v>
      </c>
      <c r="L197" s="15" t="str">
        <f t="shared" si="6"/>
        <v>9:00-18:00</v>
      </c>
      <c r="M197" s="16">
        <f t="shared" si="7"/>
        <v>0.37</v>
      </c>
      <c r="N197" s="15">
        <v>10.37</v>
      </c>
      <c r="O197" s="15">
        <v>42</v>
      </c>
      <c r="P197" t="s">
        <v>29</v>
      </c>
      <c r="Q197">
        <v>50</v>
      </c>
      <c r="R197" t="s">
        <v>30</v>
      </c>
      <c r="S197">
        <v>2021</v>
      </c>
      <c r="T197" t="s">
        <v>31</v>
      </c>
      <c r="U197" s="15">
        <v>4.7</v>
      </c>
      <c r="V197" s="15">
        <v>5</v>
      </c>
      <c r="W197" t="s">
        <v>23</v>
      </c>
    </row>
    <row r="198" spans="1:23">
      <c r="A198" t="s">
        <v>241</v>
      </c>
      <c r="B198">
        <v>-33.820000999999998</v>
      </c>
      <c r="C198" s="15">
        <v>151.39889299999999</v>
      </c>
      <c r="D198" s="2" t="s">
        <v>5261</v>
      </c>
      <c r="E198" s="14" t="s">
        <v>5069</v>
      </c>
      <c r="F198" s="14" t="e" vm="8">
        <v>#VALUE!</v>
      </c>
      <c r="G198" s="2" t="str">
        <f>_xlfn.XLOOKUP(E198,missing_cities!$Q$2:$Q$56,missing_cities!$R$2:$R$56,"Not Found",0)</f>
        <v>Australia</v>
      </c>
      <c r="H198" t="str">
        <f>_xlfn.XLOOKUP(E198,missing_cities!$Q$2:$Q$56,missing_cities!$S$2:$S$56,"Not Found",0)</f>
        <v>Australia</v>
      </c>
      <c r="I198" t="s">
        <v>18</v>
      </c>
      <c r="J198" s="15">
        <v>0.28000000000000003</v>
      </c>
      <c r="K198" t="s">
        <v>34</v>
      </c>
      <c r="L198" s="15" t="str">
        <f t="shared" si="6"/>
        <v>6:00-22:00</v>
      </c>
      <c r="M198" s="16">
        <f t="shared" si="7"/>
        <v>0.67</v>
      </c>
      <c r="N198" s="15">
        <v>14.51</v>
      </c>
      <c r="O198" s="15">
        <v>70</v>
      </c>
      <c r="P198" t="s">
        <v>39</v>
      </c>
      <c r="Q198">
        <v>150</v>
      </c>
      <c r="R198" t="s">
        <v>30</v>
      </c>
      <c r="S198">
        <v>2021</v>
      </c>
      <c r="T198" t="s">
        <v>22</v>
      </c>
      <c r="U198" s="15">
        <v>3.2</v>
      </c>
      <c r="V198" s="15">
        <v>2</v>
      </c>
      <c r="W198" t="s">
        <v>23</v>
      </c>
    </row>
    <row r="199" spans="1:23">
      <c r="A199" t="s">
        <v>242</v>
      </c>
      <c r="B199">
        <v>52.568747999999999</v>
      </c>
      <c r="C199" s="15">
        <v>13.352207</v>
      </c>
      <c r="D199" s="2" t="s">
        <v>5262</v>
      </c>
      <c r="E199" s="14" t="s">
        <v>5057</v>
      </c>
      <c r="F199" s="14" t="e" vm="3">
        <v>#VALUE!</v>
      </c>
      <c r="G199" s="2" t="str">
        <f>_xlfn.XLOOKUP(E199,missing_cities!$Q$2:$Q$56,missing_cities!$R$2:$R$56,"Not Found",0)</f>
        <v>Germany</v>
      </c>
      <c r="H199" t="str">
        <f>_xlfn.XLOOKUP(E199,missing_cities!$Q$2:$Q$56,missing_cities!$S$2:$S$56,"Not Found",0)</f>
        <v>Europe</v>
      </c>
      <c r="I199" t="s">
        <v>18</v>
      </c>
      <c r="J199" s="15">
        <v>0.34</v>
      </c>
      <c r="K199" t="s">
        <v>19</v>
      </c>
      <c r="L199" s="15" t="str">
        <f t="shared" si="6"/>
        <v>9:00-18:00</v>
      </c>
      <c r="M199" s="16">
        <f t="shared" si="7"/>
        <v>0.37</v>
      </c>
      <c r="N199" s="15">
        <v>13.45</v>
      </c>
      <c r="O199" s="15">
        <v>45</v>
      </c>
      <c r="P199" t="s">
        <v>37</v>
      </c>
      <c r="Q199">
        <v>50</v>
      </c>
      <c r="R199" t="s">
        <v>132</v>
      </c>
      <c r="S199">
        <v>2023</v>
      </c>
      <c r="T199" t="s">
        <v>22</v>
      </c>
      <c r="U199" s="15">
        <v>4.8</v>
      </c>
      <c r="V199" s="15">
        <v>2</v>
      </c>
      <c r="W199" t="s">
        <v>32</v>
      </c>
    </row>
    <row r="200" spans="1:23">
      <c r="A200" t="s">
        <v>243</v>
      </c>
      <c r="B200">
        <v>52.541054000000003</v>
      </c>
      <c r="C200" s="15">
        <v>13.492239</v>
      </c>
      <c r="D200" s="2" t="s">
        <v>5263</v>
      </c>
      <c r="E200" s="14" t="s">
        <v>5057</v>
      </c>
      <c r="F200" s="14" t="e" vm="3">
        <v>#VALUE!</v>
      </c>
      <c r="G200" s="2" t="str">
        <f>_xlfn.XLOOKUP(E200,missing_cities!$Q$2:$Q$56,missing_cities!$R$2:$R$56,"Not Found",0)</f>
        <v>Germany</v>
      </c>
      <c r="H200" t="str">
        <f>_xlfn.XLOOKUP(E200,missing_cities!$Q$2:$Q$56,missing_cities!$S$2:$S$56,"Not Found",0)</f>
        <v>Europe</v>
      </c>
      <c r="I200" t="s">
        <v>18</v>
      </c>
      <c r="J200" s="15">
        <v>0.28000000000000003</v>
      </c>
      <c r="K200" s="1">
        <v>45862</v>
      </c>
      <c r="L200" s="15" t="str">
        <f t="shared" si="6"/>
        <v>9.00-21.00</v>
      </c>
      <c r="M200" s="16">
        <f t="shared" si="7"/>
        <v>12</v>
      </c>
      <c r="N200" s="15">
        <v>2.7</v>
      </c>
      <c r="O200" s="15">
        <v>100</v>
      </c>
      <c r="P200" t="s">
        <v>20</v>
      </c>
      <c r="Q200">
        <v>50</v>
      </c>
      <c r="R200" t="s">
        <v>42</v>
      </c>
      <c r="S200">
        <v>2019</v>
      </c>
      <c r="T200" t="s">
        <v>31</v>
      </c>
      <c r="U200" s="15">
        <v>3.6</v>
      </c>
      <c r="V200" s="15">
        <v>3</v>
      </c>
      <c r="W200" t="s">
        <v>32</v>
      </c>
    </row>
    <row r="201" spans="1:23">
      <c r="A201" t="s">
        <v>244</v>
      </c>
      <c r="B201">
        <v>19.529928999999999</v>
      </c>
      <c r="C201" s="15">
        <v>-99.124187000000006</v>
      </c>
      <c r="D201" s="2" t="s">
        <v>5264</v>
      </c>
      <c r="E201" s="14" t="s">
        <v>5119</v>
      </c>
      <c r="F201" s="14" t="e" vm="13">
        <v>#VALUE!</v>
      </c>
      <c r="G201" s="2" t="str">
        <f>_xlfn.XLOOKUP(E201,missing_cities!$Q$2:$Q$56,missing_cities!$R$2:$R$56,"Not Found",0)</f>
        <v>Mexico</v>
      </c>
      <c r="H201" t="str">
        <f>_xlfn.XLOOKUP(E201,missing_cities!$Q$2:$Q$56,missing_cities!$S$2:$S$56,"Not Found",0)</f>
        <v>North America</v>
      </c>
      <c r="I201" t="s">
        <v>18</v>
      </c>
      <c r="J201" s="15">
        <v>0.11</v>
      </c>
      <c r="K201" t="s">
        <v>19</v>
      </c>
      <c r="L201" s="15" t="str">
        <f t="shared" si="6"/>
        <v>9:00-18:00</v>
      </c>
      <c r="M201" s="16">
        <f t="shared" si="7"/>
        <v>0.37</v>
      </c>
      <c r="N201" s="15">
        <v>17.73</v>
      </c>
      <c r="O201" s="15">
        <v>63</v>
      </c>
      <c r="P201" t="s">
        <v>29</v>
      </c>
      <c r="Q201">
        <v>22</v>
      </c>
      <c r="R201" t="s">
        <v>40</v>
      </c>
      <c r="S201">
        <v>2015</v>
      </c>
      <c r="T201" t="s">
        <v>31</v>
      </c>
      <c r="U201" s="15">
        <v>4.7</v>
      </c>
      <c r="V201" s="15">
        <v>4</v>
      </c>
      <c r="W201" t="s">
        <v>23</v>
      </c>
    </row>
    <row r="202" spans="1:23">
      <c r="A202" t="s">
        <v>245</v>
      </c>
      <c r="B202">
        <v>13.730672999999999</v>
      </c>
      <c r="C202" s="15">
        <v>100.5573</v>
      </c>
      <c r="D202" s="2" t="s">
        <v>5265</v>
      </c>
      <c r="E202" s="14" t="s">
        <v>5059</v>
      </c>
      <c r="F202" s="14" t="e" vm="4">
        <v>#VALUE!</v>
      </c>
      <c r="G202" s="2" t="str">
        <f>_xlfn.XLOOKUP(E202,missing_cities!$Q$2:$Q$56,missing_cities!$R$2:$R$56,"Not Found",0)</f>
        <v>Thailand</v>
      </c>
      <c r="H202" t="str">
        <f>_xlfn.XLOOKUP(E202,missing_cities!$Q$2:$Q$56,missing_cities!$S$2:$S$56,"Not Found",0)</f>
        <v>Asia</v>
      </c>
      <c r="I202" t="s">
        <v>18</v>
      </c>
      <c r="J202" s="15">
        <v>0.46</v>
      </c>
      <c r="K202" s="1">
        <v>45862</v>
      </c>
      <c r="L202" s="15" t="str">
        <f t="shared" si="6"/>
        <v>9.00-21.00</v>
      </c>
      <c r="M202" s="16">
        <f t="shared" si="7"/>
        <v>12</v>
      </c>
      <c r="N202" s="15">
        <v>6.73</v>
      </c>
      <c r="O202" s="15">
        <v>95</v>
      </c>
      <c r="P202" t="s">
        <v>20</v>
      </c>
      <c r="Q202">
        <v>50</v>
      </c>
      <c r="R202" t="s">
        <v>81</v>
      </c>
      <c r="S202">
        <v>2022</v>
      </c>
      <c r="T202" t="s">
        <v>22</v>
      </c>
      <c r="U202" s="15">
        <v>3.3</v>
      </c>
      <c r="V202" s="15">
        <v>3</v>
      </c>
      <c r="W202" t="s">
        <v>23</v>
      </c>
    </row>
    <row r="203" spans="1:23">
      <c r="A203" t="s">
        <v>246</v>
      </c>
      <c r="B203">
        <v>-65.289390999999995</v>
      </c>
      <c r="C203" s="15">
        <v>-166.431613</v>
      </c>
      <c r="D203" s="2" t="s">
        <v>5266</v>
      </c>
      <c r="E203" s="14" t="str">
        <f>_xlfn.XLOOKUP(C203,missing_cities!B:B,missing_cities!C:C,"Not Found",0)</f>
        <v>Not Found</v>
      </c>
      <c r="F203" s="14" t="s">
        <v>9990</v>
      </c>
      <c r="G203" s="2" t="str">
        <f>_xlfn.XLOOKUP(E203,missing_cities!$Q$2:$Q$56,missing_cities!$R$2:$R$56,"Not Found",0)</f>
        <v>Not Found</v>
      </c>
      <c r="H203" t="str">
        <f>_xlfn.XLOOKUP(E203,missing_cities!$Q$2:$Q$56,missing_cities!$S$2:$S$56,"Not Found",0)</f>
        <v>Not Found</v>
      </c>
      <c r="I203" t="s">
        <v>18</v>
      </c>
      <c r="J203" s="15">
        <v>0.16</v>
      </c>
      <c r="K203" t="s">
        <v>34</v>
      </c>
      <c r="L203" s="15" t="str">
        <f t="shared" si="6"/>
        <v>6:00-22:00</v>
      </c>
      <c r="M203" s="16">
        <f t="shared" si="7"/>
        <v>0.67</v>
      </c>
      <c r="N203" s="15">
        <v>11.2</v>
      </c>
      <c r="O203" s="15">
        <v>46</v>
      </c>
      <c r="P203" t="s">
        <v>37</v>
      </c>
      <c r="Q203">
        <v>350</v>
      </c>
      <c r="R203" t="s">
        <v>132</v>
      </c>
      <c r="S203">
        <v>2023</v>
      </c>
      <c r="T203" t="s">
        <v>22</v>
      </c>
      <c r="U203" s="15">
        <v>4.8</v>
      </c>
      <c r="V203" s="15">
        <v>1</v>
      </c>
      <c r="W203" t="s">
        <v>32</v>
      </c>
    </row>
    <row r="204" spans="1:23">
      <c r="A204" t="s">
        <v>247</v>
      </c>
      <c r="B204">
        <v>-33.868929000000001</v>
      </c>
      <c r="C204" s="15">
        <v>151.34496200000001</v>
      </c>
      <c r="D204" s="2" t="s">
        <v>5267</v>
      </c>
      <c r="E204" s="14" t="s">
        <v>5069</v>
      </c>
      <c r="F204" s="14" t="e" vm="8">
        <v>#VALUE!</v>
      </c>
      <c r="G204" s="2" t="str">
        <f>_xlfn.XLOOKUP(E204,missing_cities!$Q$2:$Q$56,missing_cities!$R$2:$R$56,"Not Found",0)</f>
        <v>Australia</v>
      </c>
      <c r="H204" t="str">
        <f>_xlfn.XLOOKUP(E204,missing_cities!$Q$2:$Q$56,missing_cities!$S$2:$S$56,"Not Found",0)</f>
        <v>Australia</v>
      </c>
      <c r="I204" t="s">
        <v>18</v>
      </c>
      <c r="J204" s="15">
        <v>0.34</v>
      </c>
      <c r="K204" t="s">
        <v>19</v>
      </c>
      <c r="L204" s="15" t="str">
        <f t="shared" si="6"/>
        <v>9:00-18:00</v>
      </c>
      <c r="M204" s="16">
        <f t="shared" si="7"/>
        <v>0.37</v>
      </c>
      <c r="N204" s="15">
        <v>14.81</v>
      </c>
      <c r="O204" s="15">
        <v>25</v>
      </c>
      <c r="P204" t="s">
        <v>20</v>
      </c>
      <c r="Q204">
        <v>150</v>
      </c>
      <c r="R204" t="s">
        <v>81</v>
      </c>
      <c r="S204">
        <v>2020</v>
      </c>
      <c r="T204" t="s">
        <v>31</v>
      </c>
      <c r="U204" s="15">
        <v>4.9000000000000004</v>
      </c>
      <c r="V204" s="15">
        <v>5</v>
      </c>
      <c r="W204" t="s">
        <v>27</v>
      </c>
    </row>
    <row r="205" spans="1:23">
      <c r="A205" t="s">
        <v>248</v>
      </c>
      <c r="B205">
        <v>37.543691000000003</v>
      </c>
      <c r="C205" s="15">
        <v>126.993188</v>
      </c>
      <c r="D205" s="2" t="s">
        <v>5268</v>
      </c>
      <c r="E205" s="14" t="s">
        <v>5063</v>
      </c>
      <c r="F205" s="14" t="e" vm="6">
        <v>#VALUE!</v>
      </c>
      <c r="G205" s="2" t="str">
        <f>_xlfn.XLOOKUP(E205,missing_cities!$Q$2:$Q$56,missing_cities!$R$2:$R$56,"Not Found",0)</f>
        <v>South Korea</v>
      </c>
      <c r="H205" t="str">
        <f>_xlfn.XLOOKUP(E205,missing_cities!$Q$2:$Q$56,missing_cities!$S$2:$S$56,"Not Found",0)</f>
        <v>Asia</v>
      </c>
      <c r="I205" t="s">
        <v>18</v>
      </c>
      <c r="J205" s="15">
        <v>0.28000000000000003</v>
      </c>
      <c r="K205" t="s">
        <v>19</v>
      </c>
      <c r="L205" s="15" t="str">
        <f t="shared" si="6"/>
        <v>9:00-18:00</v>
      </c>
      <c r="M205" s="16">
        <f t="shared" si="7"/>
        <v>0.37</v>
      </c>
      <c r="N205" s="15">
        <v>7.6</v>
      </c>
      <c r="O205" s="15">
        <v>56</v>
      </c>
      <c r="P205" t="s">
        <v>37</v>
      </c>
      <c r="Q205">
        <v>150</v>
      </c>
      <c r="R205" t="s">
        <v>37</v>
      </c>
      <c r="S205">
        <v>2023</v>
      </c>
      <c r="T205" t="s">
        <v>22</v>
      </c>
      <c r="U205" s="15">
        <v>4.3</v>
      </c>
      <c r="V205" s="15">
        <v>10</v>
      </c>
      <c r="W205" t="s">
        <v>27</v>
      </c>
    </row>
    <row r="206" spans="1:23">
      <c r="A206" t="s">
        <v>249</v>
      </c>
      <c r="B206">
        <v>25.351372999999999</v>
      </c>
      <c r="C206" s="15">
        <v>55.380513999999998</v>
      </c>
      <c r="D206" s="2" t="s">
        <v>5269</v>
      </c>
      <c r="E206" s="14" t="s">
        <v>5076</v>
      </c>
      <c r="F206" s="14" t="e" vm="10">
        <v>#VALUE!</v>
      </c>
      <c r="G206" s="2" t="str">
        <f>_xlfn.XLOOKUP(E206,missing_cities!$Q$2:$Q$56,missing_cities!$R$2:$R$56,"Not Found",0)</f>
        <v>United Arab Emirates</v>
      </c>
      <c r="H206" t="str">
        <f>_xlfn.XLOOKUP(E206,missing_cities!$Q$2:$Q$56,missing_cities!$S$2:$S$56,"Not Found",0)</f>
        <v>Asia</v>
      </c>
      <c r="I206" t="s">
        <v>18</v>
      </c>
      <c r="J206" s="15">
        <v>0.24</v>
      </c>
      <c r="K206" t="s">
        <v>19</v>
      </c>
      <c r="L206" s="15" t="str">
        <f t="shared" si="6"/>
        <v>9:00-18:00</v>
      </c>
      <c r="M206" s="16">
        <f t="shared" si="7"/>
        <v>0.37</v>
      </c>
      <c r="N206" s="15">
        <v>1.66</v>
      </c>
      <c r="O206" s="15">
        <v>96</v>
      </c>
      <c r="P206" t="s">
        <v>20</v>
      </c>
      <c r="Q206">
        <v>150</v>
      </c>
      <c r="R206" t="s">
        <v>21</v>
      </c>
      <c r="S206">
        <v>2015</v>
      </c>
      <c r="T206" t="s">
        <v>22</v>
      </c>
      <c r="U206" s="15">
        <v>3.8</v>
      </c>
      <c r="V206" s="15">
        <v>7</v>
      </c>
      <c r="W206" t="s">
        <v>27</v>
      </c>
    </row>
    <row r="207" spans="1:23">
      <c r="A207" t="s">
        <v>250</v>
      </c>
      <c r="B207">
        <v>13.854151</v>
      </c>
      <c r="C207" s="15">
        <v>100.504515</v>
      </c>
      <c r="D207" s="2" t="s">
        <v>5270</v>
      </c>
      <c r="E207" s="14" t="s">
        <v>5059</v>
      </c>
      <c r="F207" s="14" t="e" vm="4">
        <v>#VALUE!</v>
      </c>
      <c r="G207" s="2" t="str">
        <f>_xlfn.XLOOKUP(E207,missing_cities!$Q$2:$Q$56,missing_cities!$R$2:$R$56,"Not Found",0)</f>
        <v>Thailand</v>
      </c>
      <c r="H207" t="str">
        <f>_xlfn.XLOOKUP(E207,missing_cities!$Q$2:$Q$56,missing_cities!$S$2:$S$56,"Not Found",0)</f>
        <v>Asia</v>
      </c>
      <c r="I207" t="s">
        <v>18</v>
      </c>
      <c r="J207" s="15">
        <v>0.39</v>
      </c>
      <c r="K207" t="s">
        <v>34</v>
      </c>
      <c r="L207" s="15" t="str">
        <f t="shared" si="6"/>
        <v>6:00-22:00</v>
      </c>
      <c r="M207" s="16">
        <f t="shared" si="7"/>
        <v>0.67</v>
      </c>
      <c r="N207" s="15">
        <v>2.71</v>
      </c>
      <c r="O207" s="15">
        <v>21</v>
      </c>
      <c r="P207" t="s">
        <v>25</v>
      </c>
      <c r="Q207">
        <v>350</v>
      </c>
      <c r="R207" t="s">
        <v>37</v>
      </c>
      <c r="S207">
        <v>2012</v>
      </c>
      <c r="T207" t="s">
        <v>22</v>
      </c>
      <c r="U207" s="15">
        <v>4.5</v>
      </c>
      <c r="V207" s="15">
        <v>4</v>
      </c>
      <c r="W207" t="s">
        <v>23</v>
      </c>
    </row>
    <row r="208" spans="1:23">
      <c r="A208" t="s">
        <v>251</v>
      </c>
      <c r="B208">
        <v>39.882212000000003</v>
      </c>
      <c r="C208" s="15">
        <v>116.38481</v>
      </c>
      <c r="D208" s="2" t="s">
        <v>5271</v>
      </c>
      <c r="E208" s="14" t="s">
        <v>5071</v>
      </c>
      <c r="F208" s="14" t="e" vm="9">
        <v>#VALUE!</v>
      </c>
      <c r="G208" s="2" t="str">
        <f>_xlfn.XLOOKUP(E208,missing_cities!$Q$2:$Q$56,missing_cities!$R$2:$R$56,"Not Found",0)</f>
        <v>China</v>
      </c>
      <c r="H208" t="str">
        <f>_xlfn.XLOOKUP(E208,missing_cities!$Q$2:$Q$56,missing_cities!$S$2:$S$56,"Not Found",0)</f>
        <v>Asia</v>
      </c>
      <c r="I208" t="s">
        <v>18</v>
      </c>
      <c r="J208" s="15">
        <v>0.46</v>
      </c>
      <c r="K208" s="1">
        <v>45862</v>
      </c>
      <c r="L208" s="15" t="str">
        <f t="shared" si="6"/>
        <v>9.00-21.00</v>
      </c>
      <c r="M208" s="16">
        <f t="shared" si="7"/>
        <v>12</v>
      </c>
      <c r="N208" s="15">
        <v>14.19</v>
      </c>
      <c r="O208" s="15">
        <v>41</v>
      </c>
      <c r="P208" t="s">
        <v>25</v>
      </c>
      <c r="Q208">
        <v>150</v>
      </c>
      <c r="R208" t="s">
        <v>30</v>
      </c>
      <c r="S208">
        <v>2013</v>
      </c>
      <c r="T208" t="s">
        <v>31</v>
      </c>
      <c r="U208" s="15">
        <v>4.8</v>
      </c>
      <c r="V208" s="15">
        <v>5</v>
      </c>
      <c r="W208" t="s">
        <v>23</v>
      </c>
    </row>
    <row r="209" spans="1:23">
      <c r="A209" t="s">
        <v>252</v>
      </c>
      <c r="B209">
        <v>36.953116999999999</v>
      </c>
      <c r="C209" s="15">
        <v>86.817203000000006</v>
      </c>
      <c r="D209" s="2" t="s">
        <v>5272</v>
      </c>
      <c r="E209" s="14" t="str">
        <f>_xlfn.XLOOKUP(C209,missing_cities!B:B,missing_cities!C:C,"Not Found",0)</f>
        <v>Koramlik</v>
      </c>
      <c r="F209" s="14" t="e" vm="9">
        <v>#VALUE!</v>
      </c>
      <c r="G209" s="2" t="str">
        <f>_xlfn.XLOOKUP(E209,missing_cities!$Q$2:$Q$56,missing_cities!$R$2:$R$56,"Not Found",0)</f>
        <v>China</v>
      </c>
      <c r="H209" t="str">
        <f>_xlfn.XLOOKUP(E209,missing_cities!$Q$2:$Q$56,missing_cities!$S$2:$S$56,"Not Found",0)</f>
        <v>Asia</v>
      </c>
      <c r="I209" t="s">
        <v>18</v>
      </c>
      <c r="J209" s="15">
        <v>0.49</v>
      </c>
      <c r="K209" s="1">
        <v>45862</v>
      </c>
      <c r="L209" s="15" t="str">
        <f t="shared" si="6"/>
        <v>9.00-21.00</v>
      </c>
      <c r="M209" s="16">
        <f t="shared" si="7"/>
        <v>12</v>
      </c>
      <c r="N209" s="15">
        <v>1.87</v>
      </c>
      <c r="O209" s="15">
        <v>85</v>
      </c>
      <c r="P209" t="s">
        <v>20</v>
      </c>
      <c r="Q209">
        <v>50</v>
      </c>
      <c r="R209" t="s">
        <v>37</v>
      </c>
      <c r="S209">
        <v>2022</v>
      </c>
      <c r="T209" t="s">
        <v>31</v>
      </c>
      <c r="U209" s="15">
        <v>4.8</v>
      </c>
      <c r="V209" s="15">
        <v>1</v>
      </c>
      <c r="W209" t="s">
        <v>23</v>
      </c>
    </row>
    <row r="210" spans="1:23">
      <c r="A210" t="s">
        <v>253</v>
      </c>
      <c r="B210">
        <v>-33.830748</v>
      </c>
      <c r="C210" s="15">
        <v>18.517638999999999</v>
      </c>
      <c r="D210" s="2" t="s">
        <v>5273</v>
      </c>
      <c r="E210" s="14" t="s">
        <v>5085</v>
      </c>
      <c r="F210" s="14" t="e" vm="12">
        <v>#VALUE!</v>
      </c>
      <c r="G210" s="2" t="str">
        <f>_xlfn.XLOOKUP(E210,missing_cities!$Q$2:$Q$56,missing_cities!$R$2:$R$56,"Not Found",0)</f>
        <v>South Africa</v>
      </c>
      <c r="H210" t="str">
        <f>_xlfn.XLOOKUP(E210,missing_cities!$Q$2:$Q$56,missing_cities!$S$2:$S$56,"Not Found",0)</f>
        <v>Africa</v>
      </c>
      <c r="I210" t="s">
        <v>18</v>
      </c>
      <c r="J210" s="15">
        <v>0.49</v>
      </c>
      <c r="K210" t="s">
        <v>34</v>
      </c>
      <c r="L210" s="15" t="str">
        <f t="shared" si="6"/>
        <v>6:00-22:00</v>
      </c>
      <c r="M210" s="16">
        <f t="shared" si="7"/>
        <v>0.67</v>
      </c>
      <c r="N210" s="15">
        <v>2.62</v>
      </c>
      <c r="O210" s="15">
        <v>92</v>
      </c>
      <c r="P210" t="s">
        <v>29</v>
      </c>
      <c r="Q210">
        <v>350</v>
      </c>
      <c r="R210" t="s">
        <v>42</v>
      </c>
      <c r="S210">
        <v>2023</v>
      </c>
      <c r="T210" t="s">
        <v>22</v>
      </c>
      <c r="U210" s="15">
        <v>3.9</v>
      </c>
      <c r="V210" s="15">
        <v>7</v>
      </c>
      <c r="W210" t="s">
        <v>23</v>
      </c>
    </row>
    <row r="211" spans="1:23">
      <c r="A211" t="s">
        <v>254</v>
      </c>
      <c r="B211">
        <v>34.176881999999999</v>
      </c>
      <c r="C211" s="15">
        <v>-118.351828</v>
      </c>
      <c r="D211" s="2" t="s">
        <v>5274</v>
      </c>
      <c r="E211" s="14" t="s">
        <v>5111</v>
      </c>
      <c r="F211" s="14" t="e" vm="5">
        <v>#VALUE!</v>
      </c>
      <c r="G211" s="2" t="str">
        <f>_xlfn.XLOOKUP(E211,missing_cities!$Q$2:$Q$56,missing_cities!$R$2:$R$56,"Not Found",0)</f>
        <v>United States</v>
      </c>
      <c r="H211" t="str">
        <f>_xlfn.XLOOKUP(E211,missing_cities!$Q$2:$Q$56,missing_cities!$S$2:$S$56,"Not Found",0)</f>
        <v>North America</v>
      </c>
      <c r="I211" t="s">
        <v>18</v>
      </c>
      <c r="J211" s="15">
        <v>0.32</v>
      </c>
      <c r="K211" t="s">
        <v>34</v>
      </c>
      <c r="L211" s="15" t="str">
        <f t="shared" si="6"/>
        <v>6:00-22:00</v>
      </c>
      <c r="M211" s="16">
        <f t="shared" si="7"/>
        <v>0.67</v>
      </c>
      <c r="N211" s="15">
        <v>12.8</v>
      </c>
      <c r="O211" s="15">
        <v>95</v>
      </c>
      <c r="P211" t="s">
        <v>20</v>
      </c>
      <c r="Q211">
        <v>50</v>
      </c>
      <c r="R211" t="s">
        <v>37</v>
      </c>
      <c r="S211">
        <v>2011</v>
      </c>
      <c r="T211" t="s">
        <v>31</v>
      </c>
      <c r="U211" s="15">
        <v>5</v>
      </c>
      <c r="V211" s="15">
        <v>10</v>
      </c>
      <c r="W211" t="s">
        <v>32</v>
      </c>
    </row>
    <row r="212" spans="1:23">
      <c r="A212" t="s">
        <v>255</v>
      </c>
      <c r="B212">
        <v>-33.874737000000003</v>
      </c>
      <c r="C212" s="15">
        <v>18.560110999999999</v>
      </c>
      <c r="D212" s="2" t="s">
        <v>5275</v>
      </c>
      <c r="E212" s="14" t="s">
        <v>5085</v>
      </c>
      <c r="F212" s="14" t="e" vm="12">
        <v>#VALUE!</v>
      </c>
      <c r="G212" s="2" t="str">
        <f>_xlfn.XLOOKUP(E212,missing_cities!$Q$2:$Q$56,missing_cities!$R$2:$R$56,"Not Found",0)</f>
        <v>South Africa</v>
      </c>
      <c r="H212" t="str">
        <f>_xlfn.XLOOKUP(E212,missing_cities!$Q$2:$Q$56,missing_cities!$S$2:$S$56,"Not Found",0)</f>
        <v>Africa</v>
      </c>
      <c r="I212" t="s">
        <v>18</v>
      </c>
      <c r="J212" s="15">
        <v>0.41</v>
      </c>
      <c r="K212" t="s">
        <v>19</v>
      </c>
      <c r="L212" s="15" t="str">
        <f t="shared" si="6"/>
        <v>9:00-18:00</v>
      </c>
      <c r="M212" s="16">
        <f t="shared" si="7"/>
        <v>0.37</v>
      </c>
      <c r="N212" s="15">
        <v>2.5</v>
      </c>
      <c r="O212" s="15">
        <v>71</v>
      </c>
      <c r="P212" t="s">
        <v>39</v>
      </c>
      <c r="Q212">
        <v>22</v>
      </c>
      <c r="R212" t="s">
        <v>81</v>
      </c>
      <c r="S212">
        <v>2022</v>
      </c>
      <c r="T212" t="s">
        <v>31</v>
      </c>
      <c r="U212" s="15">
        <v>4</v>
      </c>
      <c r="V212" s="15">
        <v>1</v>
      </c>
      <c r="W212" t="s">
        <v>23</v>
      </c>
    </row>
    <row r="213" spans="1:23">
      <c r="A213" t="s">
        <v>256</v>
      </c>
      <c r="B213">
        <v>43.744934000000001</v>
      </c>
      <c r="C213" s="15">
        <v>-79.347741999999997</v>
      </c>
      <c r="D213" s="2" t="s">
        <v>5276</v>
      </c>
      <c r="E213" s="14" t="s">
        <v>5050</v>
      </c>
      <c r="F213" s="14" t="e" vm="1">
        <v>#VALUE!</v>
      </c>
      <c r="G213" s="2" t="str">
        <f>_xlfn.XLOOKUP(E213,missing_cities!$Q$2:$Q$56,missing_cities!$R$2:$R$56,"Not Found",0)</f>
        <v>Canada</v>
      </c>
      <c r="H213" t="str">
        <f>_xlfn.XLOOKUP(E213,missing_cities!$Q$2:$Q$56,missing_cities!$S$2:$S$56,"Not Found",0)</f>
        <v>North America</v>
      </c>
      <c r="I213" t="s">
        <v>18</v>
      </c>
      <c r="J213" s="15">
        <v>0.36</v>
      </c>
      <c r="K213" t="s">
        <v>19</v>
      </c>
      <c r="L213" s="15" t="str">
        <f t="shared" si="6"/>
        <v>9:00-18:00</v>
      </c>
      <c r="M213" s="16">
        <f t="shared" si="7"/>
        <v>0.37</v>
      </c>
      <c r="N213" s="15">
        <v>12.59</v>
      </c>
      <c r="O213" s="15">
        <v>96</v>
      </c>
      <c r="P213" t="s">
        <v>39</v>
      </c>
      <c r="Q213">
        <v>150</v>
      </c>
      <c r="R213" t="s">
        <v>48</v>
      </c>
      <c r="S213">
        <v>2020</v>
      </c>
      <c r="T213" t="s">
        <v>31</v>
      </c>
      <c r="U213" s="15">
        <v>3.8</v>
      </c>
      <c r="V213" s="15">
        <v>5</v>
      </c>
      <c r="W213" t="s">
        <v>32</v>
      </c>
    </row>
    <row r="214" spans="1:23">
      <c r="A214" t="s">
        <v>257</v>
      </c>
      <c r="B214">
        <v>52.581068999999999</v>
      </c>
      <c r="C214" s="15">
        <v>13.452109</v>
      </c>
      <c r="D214" s="2" t="s">
        <v>5277</v>
      </c>
      <c r="E214" s="14" t="s">
        <v>5057</v>
      </c>
      <c r="F214" s="14" t="e" vm="3">
        <v>#VALUE!</v>
      </c>
      <c r="G214" s="2" t="str">
        <f>_xlfn.XLOOKUP(E214,missing_cities!$Q$2:$Q$56,missing_cities!$R$2:$R$56,"Not Found",0)</f>
        <v>Germany</v>
      </c>
      <c r="H214" t="str">
        <f>_xlfn.XLOOKUP(E214,missing_cities!$Q$2:$Q$56,missing_cities!$S$2:$S$56,"Not Found",0)</f>
        <v>Europe</v>
      </c>
      <c r="I214" t="s">
        <v>18</v>
      </c>
      <c r="J214" s="15">
        <v>0.45</v>
      </c>
      <c r="K214" s="1">
        <v>45862</v>
      </c>
      <c r="L214" s="15" t="str">
        <f t="shared" si="6"/>
        <v>9.00-21.00</v>
      </c>
      <c r="M214" s="16">
        <f t="shared" si="7"/>
        <v>12</v>
      </c>
      <c r="N214" s="15">
        <v>10.39</v>
      </c>
      <c r="O214" s="15">
        <v>39</v>
      </c>
      <c r="P214" t="s">
        <v>39</v>
      </c>
      <c r="Q214">
        <v>150</v>
      </c>
      <c r="R214" t="s">
        <v>81</v>
      </c>
      <c r="S214">
        <v>2023</v>
      </c>
      <c r="T214" t="s">
        <v>31</v>
      </c>
      <c r="U214" s="15">
        <v>4.8</v>
      </c>
      <c r="V214" s="15">
        <v>8</v>
      </c>
      <c r="W214" t="s">
        <v>32</v>
      </c>
    </row>
    <row r="215" spans="1:23">
      <c r="A215" t="s">
        <v>258</v>
      </c>
      <c r="B215">
        <v>37.602713000000001</v>
      </c>
      <c r="C215" s="15">
        <v>126.92236200000001</v>
      </c>
      <c r="D215" s="2" t="s">
        <v>5278</v>
      </c>
      <c r="E215" s="14" t="s">
        <v>5063</v>
      </c>
      <c r="F215" s="14" t="e" vm="6">
        <v>#VALUE!</v>
      </c>
      <c r="G215" s="2" t="str">
        <f>_xlfn.XLOOKUP(E215,missing_cities!$Q$2:$Q$56,missing_cities!$R$2:$R$56,"Not Found",0)</f>
        <v>South Korea</v>
      </c>
      <c r="H215" t="str">
        <f>_xlfn.XLOOKUP(E215,missing_cities!$Q$2:$Q$56,missing_cities!$S$2:$S$56,"Not Found",0)</f>
        <v>Asia</v>
      </c>
      <c r="I215" t="s">
        <v>18</v>
      </c>
      <c r="J215" s="15">
        <v>0.44</v>
      </c>
      <c r="K215" s="1">
        <v>45862</v>
      </c>
      <c r="L215" s="15" t="str">
        <f t="shared" si="6"/>
        <v>9.00-21.00</v>
      </c>
      <c r="M215" s="16">
        <f t="shared" si="7"/>
        <v>12</v>
      </c>
      <c r="N215" s="15">
        <v>2.98</v>
      </c>
      <c r="O215" s="15">
        <v>41</v>
      </c>
      <c r="P215" t="s">
        <v>25</v>
      </c>
      <c r="Q215">
        <v>150</v>
      </c>
      <c r="R215" t="s">
        <v>35</v>
      </c>
      <c r="S215">
        <v>2017</v>
      </c>
      <c r="T215" t="s">
        <v>22</v>
      </c>
      <c r="U215" s="15">
        <v>3.3</v>
      </c>
      <c r="V215" s="15">
        <v>2</v>
      </c>
      <c r="W215" t="s">
        <v>27</v>
      </c>
    </row>
    <row r="216" spans="1:23">
      <c r="A216" t="s">
        <v>259</v>
      </c>
      <c r="B216">
        <v>43.613981000000003</v>
      </c>
      <c r="C216" s="15">
        <v>-79.427142000000003</v>
      </c>
      <c r="D216" s="2" t="s">
        <v>5279</v>
      </c>
      <c r="E216" s="14" t="s">
        <v>5050</v>
      </c>
      <c r="F216" s="14" t="e" vm="1">
        <v>#VALUE!</v>
      </c>
      <c r="G216" s="2" t="str">
        <f>_xlfn.XLOOKUP(E216,missing_cities!$Q$2:$Q$56,missing_cities!$R$2:$R$56,"Not Found",0)</f>
        <v>Canada</v>
      </c>
      <c r="H216" t="str">
        <f>_xlfn.XLOOKUP(E216,missing_cities!$Q$2:$Q$56,missing_cities!$S$2:$S$56,"Not Found",0)</f>
        <v>North America</v>
      </c>
      <c r="I216" t="s">
        <v>18</v>
      </c>
      <c r="J216" s="15">
        <v>0.48</v>
      </c>
      <c r="K216" t="s">
        <v>34</v>
      </c>
      <c r="L216" s="15" t="str">
        <f t="shared" si="6"/>
        <v>6:00-22:00</v>
      </c>
      <c r="M216" s="16">
        <f t="shared" si="7"/>
        <v>0.67</v>
      </c>
      <c r="N216" s="15">
        <v>1.9</v>
      </c>
      <c r="O216" s="15">
        <v>84</v>
      </c>
      <c r="P216" t="s">
        <v>29</v>
      </c>
      <c r="Q216">
        <v>22</v>
      </c>
      <c r="R216" t="s">
        <v>97</v>
      </c>
      <c r="S216">
        <v>2022</v>
      </c>
      <c r="T216" t="s">
        <v>31</v>
      </c>
      <c r="U216" s="15">
        <v>3.9</v>
      </c>
      <c r="V216" s="15">
        <v>6</v>
      </c>
      <c r="W216" t="s">
        <v>23</v>
      </c>
    </row>
    <row r="217" spans="1:23">
      <c r="A217" t="s">
        <v>260</v>
      </c>
      <c r="B217">
        <v>55.850403999999997</v>
      </c>
      <c r="C217" s="15">
        <v>37.504151</v>
      </c>
      <c r="D217" s="2" t="s">
        <v>5280</v>
      </c>
      <c r="E217" s="14" t="s">
        <v>5052</v>
      </c>
      <c r="F217" s="14" t="e" vm="2">
        <v>#VALUE!</v>
      </c>
      <c r="G217" s="2" t="str">
        <f>_xlfn.XLOOKUP(E217,missing_cities!$Q$2:$Q$56,missing_cities!$R$2:$R$56,"Not Found",0)</f>
        <v>Russia</v>
      </c>
      <c r="H217" t="str">
        <f>_xlfn.XLOOKUP(E217,missing_cities!$Q$2:$Q$56,missing_cities!$S$2:$S$56,"Not Found",0)</f>
        <v>Europe</v>
      </c>
      <c r="I217" t="s">
        <v>18</v>
      </c>
      <c r="J217" s="15">
        <v>0.27</v>
      </c>
      <c r="K217" s="1">
        <v>45862</v>
      </c>
      <c r="L217" s="15" t="str">
        <f t="shared" si="6"/>
        <v>9.00-21.00</v>
      </c>
      <c r="M217" s="16">
        <f t="shared" si="7"/>
        <v>12</v>
      </c>
      <c r="N217" s="15">
        <v>9.84</v>
      </c>
      <c r="O217" s="15">
        <v>71</v>
      </c>
      <c r="P217" t="s">
        <v>39</v>
      </c>
      <c r="Q217">
        <v>50</v>
      </c>
      <c r="R217" t="s">
        <v>76</v>
      </c>
      <c r="S217">
        <v>2015</v>
      </c>
      <c r="T217" t="s">
        <v>31</v>
      </c>
      <c r="U217" s="15">
        <v>4.0999999999999996</v>
      </c>
      <c r="V217" s="15">
        <v>8</v>
      </c>
      <c r="W217" t="s">
        <v>32</v>
      </c>
    </row>
    <row r="218" spans="1:23">
      <c r="A218" t="s">
        <v>261</v>
      </c>
      <c r="B218">
        <v>55.793066000000003</v>
      </c>
      <c r="C218" s="15">
        <v>37.541995999999997</v>
      </c>
      <c r="D218" s="2" t="s">
        <v>5281</v>
      </c>
      <c r="E218" s="14" t="s">
        <v>5052</v>
      </c>
      <c r="F218" s="14" t="e" vm="2">
        <v>#VALUE!</v>
      </c>
      <c r="G218" s="2" t="str">
        <f>_xlfn.XLOOKUP(E218,missing_cities!$Q$2:$Q$56,missing_cities!$R$2:$R$56,"Not Found",0)</f>
        <v>Russia</v>
      </c>
      <c r="H218" t="str">
        <f>_xlfn.XLOOKUP(E218,missing_cities!$Q$2:$Q$56,missing_cities!$S$2:$S$56,"Not Found",0)</f>
        <v>Europe</v>
      </c>
      <c r="I218" t="s">
        <v>18</v>
      </c>
      <c r="J218" s="15">
        <v>0.47</v>
      </c>
      <c r="K218" s="1">
        <v>45862</v>
      </c>
      <c r="L218" s="15" t="str">
        <f t="shared" si="6"/>
        <v>9.00-21.00</v>
      </c>
      <c r="M218" s="16">
        <f t="shared" si="7"/>
        <v>12</v>
      </c>
      <c r="N218" s="15">
        <v>7.9</v>
      </c>
      <c r="O218" s="15">
        <v>46</v>
      </c>
      <c r="P218" t="s">
        <v>39</v>
      </c>
      <c r="Q218">
        <v>150</v>
      </c>
      <c r="R218" t="s">
        <v>30</v>
      </c>
      <c r="S218">
        <v>2011</v>
      </c>
      <c r="T218" t="s">
        <v>22</v>
      </c>
      <c r="U218" s="15">
        <v>3.5</v>
      </c>
      <c r="V218" s="15">
        <v>1</v>
      </c>
      <c r="W218" t="s">
        <v>23</v>
      </c>
    </row>
    <row r="219" spans="1:23">
      <c r="A219" t="s">
        <v>262</v>
      </c>
      <c r="B219">
        <v>37.538673000000003</v>
      </c>
      <c r="C219" s="15">
        <v>126.904016</v>
      </c>
      <c r="D219" s="2" t="s">
        <v>5282</v>
      </c>
      <c r="E219" s="14" t="s">
        <v>5063</v>
      </c>
      <c r="F219" s="14" t="e" vm="6">
        <v>#VALUE!</v>
      </c>
      <c r="G219" s="2" t="str">
        <f>_xlfn.XLOOKUP(E219,missing_cities!$Q$2:$Q$56,missing_cities!$R$2:$R$56,"Not Found",0)</f>
        <v>South Korea</v>
      </c>
      <c r="H219" t="str">
        <f>_xlfn.XLOOKUP(E219,missing_cities!$Q$2:$Q$56,missing_cities!$S$2:$S$56,"Not Found",0)</f>
        <v>Asia</v>
      </c>
      <c r="I219" t="s">
        <v>18</v>
      </c>
      <c r="J219" s="15">
        <v>0.4</v>
      </c>
      <c r="K219" t="s">
        <v>19</v>
      </c>
      <c r="L219" s="15" t="str">
        <f t="shared" si="6"/>
        <v>9:00-18:00</v>
      </c>
      <c r="M219" s="16">
        <f t="shared" si="7"/>
        <v>0.37</v>
      </c>
      <c r="N219" s="15">
        <v>4.1500000000000004</v>
      </c>
      <c r="O219" s="15">
        <v>72</v>
      </c>
      <c r="P219" t="s">
        <v>25</v>
      </c>
      <c r="Q219">
        <v>50</v>
      </c>
      <c r="R219" t="s">
        <v>21</v>
      </c>
      <c r="S219">
        <v>2022</v>
      </c>
      <c r="T219" t="s">
        <v>22</v>
      </c>
      <c r="U219" s="15">
        <v>4.5999999999999996</v>
      </c>
      <c r="V219" s="15">
        <v>10</v>
      </c>
      <c r="W219" t="s">
        <v>32</v>
      </c>
    </row>
    <row r="220" spans="1:23">
      <c r="A220" t="s">
        <v>263</v>
      </c>
      <c r="B220">
        <v>52.440392000000003</v>
      </c>
      <c r="C220" s="15">
        <v>13.416435999999999</v>
      </c>
      <c r="D220" s="2" t="s">
        <v>5283</v>
      </c>
      <c r="E220" s="14" t="s">
        <v>5057</v>
      </c>
      <c r="F220" s="14" t="e" vm="3">
        <v>#VALUE!</v>
      </c>
      <c r="G220" s="2" t="str">
        <f>_xlfn.XLOOKUP(E220,missing_cities!$Q$2:$Q$56,missing_cities!$R$2:$R$56,"Not Found",0)</f>
        <v>Germany</v>
      </c>
      <c r="H220" t="str">
        <f>_xlfn.XLOOKUP(E220,missing_cities!$Q$2:$Q$56,missing_cities!$S$2:$S$56,"Not Found",0)</f>
        <v>Europe</v>
      </c>
      <c r="I220" t="s">
        <v>18</v>
      </c>
      <c r="J220" s="15">
        <v>0.28999999999999998</v>
      </c>
      <c r="K220" t="s">
        <v>19</v>
      </c>
      <c r="L220" s="15" t="str">
        <f t="shared" si="6"/>
        <v>9:00-18:00</v>
      </c>
      <c r="M220" s="16">
        <f t="shared" si="7"/>
        <v>0.37</v>
      </c>
      <c r="N220" s="15">
        <v>16.579999999999998</v>
      </c>
      <c r="O220" s="15">
        <v>89</v>
      </c>
      <c r="P220" t="s">
        <v>37</v>
      </c>
      <c r="Q220">
        <v>350</v>
      </c>
      <c r="R220" t="s">
        <v>37</v>
      </c>
      <c r="S220">
        <v>2020</v>
      </c>
      <c r="T220" t="s">
        <v>22</v>
      </c>
      <c r="U220" s="15">
        <v>3.6</v>
      </c>
      <c r="V220" s="15">
        <v>2</v>
      </c>
      <c r="W220" t="s">
        <v>23</v>
      </c>
    </row>
    <row r="221" spans="1:23">
      <c r="A221" t="s">
        <v>264</v>
      </c>
      <c r="B221">
        <v>37.703978999999997</v>
      </c>
      <c r="C221" s="15">
        <v>-122.410465</v>
      </c>
      <c r="D221" s="2" t="s">
        <v>5284</v>
      </c>
      <c r="E221" s="14" t="s">
        <v>5061</v>
      </c>
      <c r="F221" s="14" t="e" vm="5">
        <v>#VALUE!</v>
      </c>
      <c r="G221" s="2" t="str">
        <f>_xlfn.XLOOKUP(E221,missing_cities!$Q$2:$Q$56,missing_cities!$R$2:$R$56,"Not Found",0)</f>
        <v>United States</v>
      </c>
      <c r="H221" t="str">
        <f>_xlfn.XLOOKUP(E221,missing_cities!$Q$2:$Q$56,missing_cities!$S$2:$S$56,"Not Found",0)</f>
        <v>North America</v>
      </c>
      <c r="I221" t="s">
        <v>18</v>
      </c>
      <c r="J221" s="15">
        <v>0.18</v>
      </c>
      <c r="K221" t="s">
        <v>34</v>
      </c>
      <c r="L221" s="15" t="str">
        <f t="shared" si="6"/>
        <v>6:00-22:00</v>
      </c>
      <c r="M221" s="16">
        <f t="shared" si="7"/>
        <v>0.67</v>
      </c>
      <c r="N221" s="15">
        <v>2.1</v>
      </c>
      <c r="O221" s="15">
        <v>85</v>
      </c>
      <c r="P221" t="s">
        <v>39</v>
      </c>
      <c r="Q221">
        <v>350</v>
      </c>
      <c r="R221" t="s">
        <v>37</v>
      </c>
      <c r="S221">
        <v>2010</v>
      </c>
      <c r="T221" t="s">
        <v>22</v>
      </c>
      <c r="U221" s="15">
        <v>4</v>
      </c>
      <c r="V221" s="15">
        <v>8</v>
      </c>
      <c r="W221" t="s">
        <v>32</v>
      </c>
    </row>
    <row r="222" spans="1:23">
      <c r="A222" t="s">
        <v>265</v>
      </c>
      <c r="B222">
        <v>19.106152999999999</v>
      </c>
      <c r="C222" s="15">
        <v>72.906536000000003</v>
      </c>
      <c r="D222" s="2" t="s">
        <v>5285</v>
      </c>
      <c r="E222" s="14" t="s">
        <v>5079</v>
      </c>
      <c r="F222" s="14" t="e" vm="11">
        <v>#VALUE!</v>
      </c>
      <c r="G222" s="2" t="str">
        <f>_xlfn.XLOOKUP(E222,missing_cities!$Q$2:$Q$56,missing_cities!$R$2:$R$56,"Not Found",0)</f>
        <v>India</v>
      </c>
      <c r="H222" t="str">
        <f>_xlfn.XLOOKUP(E222,missing_cities!$Q$2:$Q$56,missing_cities!$S$2:$S$56,"Not Found",0)</f>
        <v>Asia</v>
      </c>
      <c r="I222" t="s">
        <v>18</v>
      </c>
      <c r="J222" s="15">
        <v>0.28999999999999998</v>
      </c>
      <c r="K222" t="s">
        <v>34</v>
      </c>
      <c r="L222" s="15" t="str">
        <f t="shared" si="6"/>
        <v>6:00-22:00</v>
      </c>
      <c r="M222" s="16">
        <f t="shared" si="7"/>
        <v>0.67</v>
      </c>
      <c r="N222" s="15">
        <v>8.09</v>
      </c>
      <c r="O222" s="15">
        <v>89</v>
      </c>
      <c r="P222" t="s">
        <v>20</v>
      </c>
      <c r="Q222">
        <v>22</v>
      </c>
      <c r="R222" t="s">
        <v>46</v>
      </c>
      <c r="S222">
        <v>2021</v>
      </c>
      <c r="T222" t="s">
        <v>22</v>
      </c>
      <c r="U222" s="15">
        <v>3.5</v>
      </c>
      <c r="V222" s="15">
        <v>5</v>
      </c>
      <c r="W222" t="s">
        <v>32</v>
      </c>
    </row>
    <row r="223" spans="1:23">
      <c r="A223" t="s">
        <v>266</v>
      </c>
      <c r="B223">
        <v>-46.565147000000003</v>
      </c>
      <c r="C223" s="15">
        <v>71.345476000000005</v>
      </c>
      <c r="D223" s="2" t="s">
        <v>5286</v>
      </c>
      <c r="E223" s="14" t="str">
        <f>_xlfn.XLOOKUP(C223,missing_cities!B:B,missing_cities!C:C,"Not Found",0)</f>
        <v>Error</v>
      </c>
      <c r="F223" s="14" t="s">
        <v>9987</v>
      </c>
      <c r="G223" s="2" t="str">
        <f>_xlfn.XLOOKUP(E223,missing_cities!$Q$2:$Q$56,missing_cities!$R$2:$R$56,"Not Found",0)</f>
        <v>Error</v>
      </c>
      <c r="H223" t="str">
        <f>_xlfn.XLOOKUP(E223,missing_cities!$Q$2:$Q$56,missing_cities!$S$2:$S$56,"Not Found",0)</f>
        <v>Error</v>
      </c>
      <c r="I223" t="s">
        <v>18</v>
      </c>
      <c r="J223" s="15">
        <v>0.35</v>
      </c>
      <c r="K223" t="s">
        <v>19</v>
      </c>
      <c r="L223" s="15" t="str">
        <f t="shared" si="6"/>
        <v>9:00-18:00</v>
      </c>
      <c r="M223" s="16">
        <f t="shared" si="7"/>
        <v>0.37</v>
      </c>
      <c r="N223" s="15">
        <v>6.71</v>
      </c>
      <c r="O223" s="15">
        <v>14</v>
      </c>
      <c r="P223" t="s">
        <v>20</v>
      </c>
      <c r="Q223">
        <v>350</v>
      </c>
      <c r="R223" t="s">
        <v>67</v>
      </c>
      <c r="S223">
        <v>2021</v>
      </c>
      <c r="T223" t="s">
        <v>31</v>
      </c>
      <c r="U223" s="15">
        <v>4.5</v>
      </c>
      <c r="V223" s="15">
        <v>10</v>
      </c>
      <c r="W223" t="s">
        <v>23</v>
      </c>
    </row>
    <row r="224" spans="1:23">
      <c r="A224" t="s">
        <v>267</v>
      </c>
      <c r="B224">
        <v>52.440241999999998</v>
      </c>
      <c r="C224" s="15">
        <v>13.414426000000001</v>
      </c>
      <c r="D224" s="2" t="s">
        <v>5287</v>
      </c>
      <c r="E224" s="14" t="s">
        <v>5057</v>
      </c>
      <c r="F224" s="14" t="e" vm="3">
        <v>#VALUE!</v>
      </c>
      <c r="G224" s="2" t="str">
        <f>_xlfn.XLOOKUP(E224,missing_cities!$Q$2:$Q$56,missing_cities!$R$2:$R$56,"Not Found",0)</f>
        <v>Germany</v>
      </c>
      <c r="H224" t="str">
        <f>_xlfn.XLOOKUP(E224,missing_cities!$Q$2:$Q$56,missing_cities!$S$2:$S$56,"Not Found",0)</f>
        <v>Europe</v>
      </c>
      <c r="I224" t="s">
        <v>18</v>
      </c>
      <c r="J224" s="15">
        <v>0.17</v>
      </c>
      <c r="K224" t="s">
        <v>19</v>
      </c>
      <c r="L224" s="15" t="str">
        <f t="shared" si="6"/>
        <v>9:00-18:00</v>
      </c>
      <c r="M224" s="16">
        <f t="shared" si="7"/>
        <v>0.37</v>
      </c>
      <c r="N224" s="15">
        <v>14.21</v>
      </c>
      <c r="O224" s="15">
        <v>20</v>
      </c>
      <c r="P224" t="s">
        <v>37</v>
      </c>
      <c r="Q224">
        <v>150</v>
      </c>
      <c r="R224" t="s">
        <v>97</v>
      </c>
      <c r="S224">
        <v>2020</v>
      </c>
      <c r="T224" t="s">
        <v>22</v>
      </c>
      <c r="U224" s="15">
        <v>4.3</v>
      </c>
      <c r="V224" s="15">
        <v>1</v>
      </c>
      <c r="W224" t="s">
        <v>23</v>
      </c>
    </row>
    <row r="225" spans="1:23">
      <c r="A225" t="s">
        <v>268</v>
      </c>
      <c r="B225">
        <v>43.788527999999999</v>
      </c>
      <c r="C225" s="15">
        <v>-79.353823000000006</v>
      </c>
      <c r="D225" s="2" t="s">
        <v>5288</v>
      </c>
      <c r="E225" s="14" t="s">
        <v>5050</v>
      </c>
      <c r="F225" s="14" t="e" vm="1">
        <v>#VALUE!</v>
      </c>
      <c r="G225" s="2" t="str">
        <f>_xlfn.XLOOKUP(E225,missing_cities!$Q$2:$Q$56,missing_cities!$R$2:$R$56,"Not Found",0)</f>
        <v>Canada</v>
      </c>
      <c r="H225" t="str">
        <f>_xlfn.XLOOKUP(E225,missing_cities!$Q$2:$Q$56,missing_cities!$S$2:$S$56,"Not Found",0)</f>
        <v>North America</v>
      </c>
      <c r="I225" t="s">
        <v>18</v>
      </c>
      <c r="J225" s="15">
        <v>0.38</v>
      </c>
      <c r="K225" t="s">
        <v>19</v>
      </c>
      <c r="L225" s="15" t="str">
        <f t="shared" si="6"/>
        <v>9:00-18:00</v>
      </c>
      <c r="M225" s="16">
        <f t="shared" si="7"/>
        <v>0.37</v>
      </c>
      <c r="N225" s="15">
        <v>19.149999999999999</v>
      </c>
      <c r="O225" s="15">
        <v>88</v>
      </c>
      <c r="P225" t="s">
        <v>20</v>
      </c>
      <c r="Q225">
        <v>150</v>
      </c>
      <c r="R225" t="s">
        <v>48</v>
      </c>
      <c r="S225">
        <v>2013</v>
      </c>
      <c r="T225" t="s">
        <v>22</v>
      </c>
      <c r="U225" s="15">
        <v>3.6</v>
      </c>
      <c r="V225" s="15">
        <v>9</v>
      </c>
      <c r="W225" t="s">
        <v>23</v>
      </c>
    </row>
    <row r="226" spans="1:23">
      <c r="A226" t="s">
        <v>269</v>
      </c>
      <c r="B226">
        <v>52.440623000000002</v>
      </c>
      <c r="C226" s="15">
        <v>13.442743</v>
      </c>
      <c r="D226" s="2" t="s">
        <v>5289</v>
      </c>
      <c r="E226" s="14" t="s">
        <v>5057</v>
      </c>
      <c r="F226" s="14" t="e" vm="3">
        <v>#VALUE!</v>
      </c>
      <c r="G226" s="2" t="str">
        <f>_xlfn.XLOOKUP(E226,missing_cities!$Q$2:$Q$56,missing_cities!$R$2:$R$56,"Not Found",0)</f>
        <v>Germany</v>
      </c>
      <c r="H226" t="str">
        <f>_xlfn.XLOOKUP(E226,missing_cities!$Q$2:$Q$56,missing_cities!$S$2:$S$56,"Not Found",0)</f>
        <v>Europe</v>
      </c>
      <c r="I226" t="s">
        <v>18</v>
      </c>
      <c r="J226" s="15">
        <v>0.16</v>
      </c>
      <c r="K226" t="s">
        <v>34</v>
      </c>
      <c r="L226" s="15" t="str">
        <f t="shared" si="6"/>
        <v>6:00-22:00</v>
      </c>
      <c r="M226" s="16">
        <f t="shared" si="7"/>
        <v>0.67</v>
      </c>
      <c r="N226" s="15">
        <v>6.09</v>
      </c>
      <c r="O226" s="15">
        <v>34</v>
      </c>
      <c r="P226" t="s">
        <v>20</v>
      </c>
      <c r="Q226">
        <v>150</v>
      </c>
      <c r="R226" t="s">
        <v>37</v>
      </c>
      <c r="S226">
        <v>2021</v>
      </c>
      <c r="T226" t="s">
        <v>22</v>
      </c>
      <c r="U226" s="15">
        <v>5</v>
      </c>
      <c r="V226" s="15">
        <v>1</v>
      </c>
      <c r="W226" t="s">
        <v>23</v>
      </c>
    </row>
    <row r="227" spans="1:23">
      <c r="A227" t="s">
        <v>270</v>
      </c>
      <c r="B227">
        <v>52.596291999999998</v>
      </c>
      <c r="C227" s="15">
        <v>13.323900999999999</v>
      </c>
      <c r="D227" s="2" t="s">
        <v>5290</v>
      </c>
      <c r="E227" s="14" t="s">
        <v>5057</v>
      </c>
      <c r="F227" s="14" t="e" vm="3">
        <v>#VALUE!</v>
      </c>
      <c r="G227" s="2" t="str">
        <f>_xlfn.XLOOKUP(E227,missing_cities!$Q$2:$Q$56,missing_cities!$R$2:$R$56,"Not Found",0)</f>
        <v>Germany</v>
      </c>
      <c r="H227" t="str">
        <f>_xlfn.XLOOKUP(E227,missing_cities!$Q$2:$Q$56,missing_cities!$S$2:$S$56,"Not Found",0)</f>
        <v>Europe</v>
      </c>
      <c r="I227" t="s">
        <v>18</v>
      </c>
      <c r="J227" s="15">
        <v>0.28000000000000003</v>
      </c>
      <c r="K227" s="1">
        <v>45862</v>
      </c>
      <c r="L227" s="15" t="str">
        <f t="shared" si="6"/>
        <v>9.00-21.00</v>
      </c>
      <c r="M227" s="16">
        <f t="shared" si="7"/>
        <v>12</v>
      </c>
      <c r="N227" s="15">
        <v>14.69</v>
      </c>
      <c r="O227" s="15">
        <v>91</v>
      </c>
      <c r="P227" t="s">
        <v>29</v>
      </c>
      <c r="Q227">
        <v>350</v>
      </c>
      <c r="R227" t="s">
        <v>132</v>
      </c>
      <c r="S227">
        <v>2016</v>
      </c>
      <c r="T227" t="s">
        <v>22</v>
      </c>
      <c r="U227" s="15">
        <v>3.2</v>
      </c>
      <c r="V227" s="15">
        <v>5</v>
      </c>
      <c r="W227" t="s">
        <v>27</v>
      </c>
    </row>
    <row r="228" spans="1:23">
      <c r="A228" t="s">
        <v>271</v>
      </c>
      <c r="B228">
        <v>43.759847000000001</v>
      </c>
      <c r="C228" s="15">
        <v>-79.308077999999995</v>
      </c>
      <c r="D228" s="2" t="s">
        <v>5291</v>
      </c>
      <c r="E228" s="14" t="s">
        <v>5050</v>
      </c>
      <c r="F228" s="14" t="e" vm="1">
        <v>#VALUE!</v>
      </c>
      <c r="G228" s="2" t="str">
        <f>_xlfn.XLOOKUP(E228,missing_cities!$Q$2:$Q$56,missing_cities!$R$2:$R$56,"Not Found",0)</f>
        <v>Canada</v>
      </c>
      <c r="H228" t="str">
        <f>_xlfn.XLOOKUP(E228,missing_cities!$Q$2:$Q$56,missing_cities!$S$2:$S$56,"Not Found",0)</f>
        <v>North America</v>
      </c>
      <c r="I228" t="s">
        <v>18</v>
      </c>
      <c r="J228" s="15">
        <v>0.33</v>
      </c>
      <c r="K228" t="s">
        <v>19</v>
      </c>
      <c r="L228" s="15" t="str">
        <f t="shared" si="6"/>
        <v>9:00-18:00</v>
      </c>
      <c r="M228" s="16">
        <f t="shared" si="7"/>
        <v>0.37</v>
      </c>
      <c r="N228" s="15">
        <v>17.850000000000001</v>
      </c>
      <c r="O228" s="15">
        <v>11</v>
      </c>
      <c r="P228" t="s">
        <v>37</v>
      </c>
      <c r="Q228">
        <v>22</v>
      </c>
      <c r="R228" t="s">
        <v>46</v>
      </c>
      <c r="S228">
        <v>2020</v>
      </c>
      <c r="T228" t="s">
        <v>22</v>
      </c>
      <c r="U228" s="15">
        <v>4</v>
      </c>
      <c r="V228" s="15">
        <v>5</v>
      </c>
      <c r="W228" t="s">
        <v>23</v>
      </c>
    </row>
    <row r="229" spans="1:23">
      <c r="A229" t="s">
        <v>272</v>
      </c>
      <c r="B229">
        <v>19.599893999999999</v>
      </c>
      <c r="C229" s="15">
        <v>-99.124140999999995</v>
      </c>
      <c r="D229" s="2" t="s">
        <v>5292</v>
      </c>
      <c r="E229" s="14" t="s">
        <v>5119</v>
      </c>
      <c r="F229" s="14" t="e" vm="13">
        <v>#VALUE!</v>
      </c>
      <c r="G229" s="2" t="str">
        <f>_xlfn.XLOOKUP(E229,missing_cities!$Q$2:$Q$56,missing_cities!$R$2:$R$56,"Not Found",0)</f>
        <v>Mexico</v>
      </c>
      <c r="H229" t="str">
        <f>_xlfn.XLOOKUP(E229,missing_cities!$Q$2:$Q$56,missing_cities!$S$2:$S$56,"Not Found",0)</f>
        <v>North America</v>
      </c>
      <c r="I229" t="s">
        <v>18</v>
      </c>
      <c r="J229" s="15">
        <v>0.42</v>
      </c>
      <c r="K229" s="1">
        <v>45862</v>
      </c>
      <c r="L229" s="15" t="str">
        <f t="shared" si="6"/>
        <v>9.00-21.00</v>
      </c>
      <c r="M229" s="16">
        <f t="shared" si="7"/>
        <v>12</v>
      </c>
      <c r="N229" s="15">
        <v>18.7</v>
      </c>
      <c r="O229" s="15">
        <v>24</v>
      </c>
      <c r="P229" t="s">
        <v>25</v>
      </c>
      <c r="Q229">
        <v>22</v>
      </c>
      <c r="R229" t="s">
        <v>35</v>
      </c>
      <c r="S229">
        <v>2020</v>
      </c>
      <c r="T229" t="s">
        <v>22</v>
      </c>
      <c r="U229" s="15">
        <v>4.0999999999999996</v>
      </c>
      <c r="V229" s="15">
        <v>10</v>
      </c>
      <c r="W229" t="s">
        <v>27</v>
      </c>
    </row>
    <row r="230" spans="1:23">
      <c r="A230" t="s">
        <v>273</v>
      </c>
      <c r="B230">
        <v>-82.853336999999996</v>
      </c>
      <c r="C230" s="15">
        <v>-171.87849800000001</v>
      </c>
      <c r="D230" s="2" t="s">
        <v>5293</v>
      </c>
      <c r="E230" s="14" t="str">
        <f>_xlfn.XLOOKUP(C230,missing_cities!B:B,missing_cities!C:C,"Not Found",0)</f>
        <v>Not Found</v>
      </c>
      <c r="F230" s="14" t="s">
        <v>9990</v>
      </c>
      <c r="G230" s="2" t="str">
        <f>_xlfn.XLOOKUP(E230,missing_cities!$Q$2:$Q$56,missing_cities!$R$2:$R$56,"Not Found",0)</f>
        <v>Not Found</v>
      </c>
      <c r="H230" t="str">
        <f>_xlfn.XLOOKUP(E230,missing_cities!$Q$2:$Q$56,missing_cities!$S$2:$S$56,"Not Found",0)</f>
        <v>Not Found</v>
      </c>
      <c r="I230" t="s">
        <v>18</v>
      </c>
      <c r="J230" s="15">
        <v>0.45</v>
      </c>
      <c r="K230" t="s">
        <v>19</v>
      </c>
      <c r="L230" s="15" t="str">
        <f t="shared" si="6"/>
        <v>9:00-18:00</v>
      </c>
      <c r="M230" s="16">
        <f t="shared" si="7"/>
        <v>0.37</v>
      </c>
      <c r="N230" s="15">
        <v>9.83</v>
      </c>
      <c r="O230" s="15">
        <v>78</v>
      </c>
      <c r="P230" t="s">
        <v>29</v>
      </c>
      <c r="Q230">
        <v>350</v>
      </c>
      <c r="R230" t="s">
        <v>21</v>
      </c>
      <c r="S230">
        <v>2012</v>
      </c>
      <c r="T230" t="s">
        <v>31</v>
      </c>
      <c r="U230" s="15">
        <v>3.9</v>
      </c>
      <c r="V230" s="15">
        <v>10</v>
      </c>
      <c r="W230" t="s">
        <v>32</v>
      </c>
    </row>
    <row r="231" spans="1:23">
      <c r="A231" t="s">
        <v>274</v>
      </c>
      <c r="B231">
        <v>34.063583999999999</v>
      </c>
      <c r="C231" s="15">
        <v>-118.343221</v>
      </c>
      <c r="D231" s="2" t="s">
        <v>5294</v>
      </c>
      <c r="E231" s="14" t="s">
        <v>5111</v>
      </c>
      <c r="F231" s="14" t="e" vm="5">
        <v>#VALUE!</v>
      </c>
      <c r="G231" s="2" t="str">
        <f>_xlfn.XLOOKUP(E231,missing_cities!$Q$2:$Q$56,missing_cities!$R$2:$R$56,"Not Found",0)</f>
        <v>United States</v>
      </c>
      <c r="H231" t="str">
        <f>_xlfn.XLOOKUP(E231,missing_cities!$Q$2:$Q$56,missing_cities!$S$2:$S$56,"Not Found",0)</f>
        <v>North America</v>
      </c>
      <c r="I231" t="s">
        <v>18</v>
      </c>
      <c r="J231" s="15">
        <v>0.31</v>
      </c>
      <c r="K231" t="s">
        <v>19</v>
      </c>
      <c r="L231" s="15" t="str">
        <f t="shared" si="6"/>
        <v>9:00-18:00</v>
      </c>
      <c r="M231" s="16">
        <f t="shared" si="7"/>
        <v>0.37</v>
      </c>
      <c r="N231" s="15">
        <v>16.559999999999999</v>
      </c>
      <c r="O231" s="15">
        <v>43</v>
      </c>
      <c r="P231" t="s">
        <v>20</v>
      </c>
      <c r="Q231">
        <v>22</v>
      </c>
      <c r="R231" t="s">
        <v>48</v>
      </c>
      <c r="S231">
        <v>2023</v>
      </c>
      <c r="T231" t="s">
        <v>31</v>
      </c>
      <c r="U231" s="15">
        <v>4.4000000000000004</v>
      </c>
      <c r="V231" s="15">
        <v>5</v>
      </c>
      <c r="W231" t="s">
        <v>23</v>
      </c>
    </row>
    <row r="232" spans="1:23">
      <c r="A232" t="s">
        <v>275</v>
      </c>
      <c r="B232">
        <v>-33.769582999999997</v>
      </c>
      <c r="C232" s="15">
        <v>18.422214</v>
      </c>
      <c r="D232" s="2" t="s">
        <v>5295</v>
      </c>
      <c r="E232" s="14" t="s">
        <v>5085</v>
      </c>
      <c r="F232" s="14" t="e" vm="12">
        <v>#VALUE!</v>
      </c>
      <c r="G232" s="2" t="str">
        <f>_xlfn.XLOOKUP(E232,missing_cities!$Q$2:$Q$56,missing_cities!$R$2:$R$56,"Not Found",0)</f>
        <v>South Africa</v>
      </c>
      <c r="H232" t="str">
        <f>_xlfn.XLOOKUP(E232,missing_cities!$Q$2:$Q$56,missing_cities!$S$2:$S$56,"Not Found",0)</f>
        <v>Africa</v>
      </c>
      <c r="I232" t="s">
        <v>18</v>
      </c>
      <c r="J232" s="15">
        <v>0.32</v>
      </c>
      <c r="K232" s="1">
        <v>45862</v>
      </c>
      <c r="L232" s="15" t="str">
        <f t="shared" si="6"/>
        <v>9.00-21.00</v>
      </c>
      <c r="M232" s="16">
        <f t="shared" si="7"/>
        <v>12</v>
      </c>
      <c r="N232" s="15">
        <v>10.69</v>
      </c>
      <c r="O232" s="15">
        <v>19</v>
      </c>
      <c r="P232" t="s">
        <v>25</v>
      </c>
      <c r="Q232">
        <v>50</v>
      </c>
      <c r="R232" t="s">
        <v>76</v>
      </c>
      <c r="S232">
        <v>2017</v>
      </c>
      <c r="T232" t="s">
        <v>31</v>
      </c>
      <c r="U232" s="15">
        <v>3.2</v>
      </c>
      <c r="V232" s="15">
        <v>7</v>
      </c>
      <c r="W232" t="s">
        <v>23</v>
      </c>
    </row>
    <row r="233" spans="1:23">
      <c r="A233" t="s">
        <v>276</v>
      </c>
      <c r="B233">
        <v>-33.824713000000003</v>
      </c>
      <c r="C233" s="15">
        <v>151.356865</v>
      </c>
      <c r="D233" s="2" t="s">
        <v>5296</v>
      </c>
      <c r="E233" s="14" t="s">
        <v>5069</v>
      </c>
      <c r="F233" s="14" t="e" vm="8">
        <v>#VALUE!</v>
      </c>
      <c r="G233" s="2" t="str">
        <f>_xlfn.XLOOKUP(E233,missing_cities!$Q$2:$Q$56,missing_cities!$R$2:$R$56,"Not Found",0)</f>
        <v>Australia</v>
      </c>
      <c r="H233" t="str">
        <f>_xlfn.XLOOKUP(E233,missing_cities!$Q$2:$Q$56,missing_cities!$S$2:$S$56,"Not Found",0)</f>
        <v>Australia</v>
      </c>
      <c r="I233" t="s">
        <v>18</v>
      </c>
      <c r="J233" s="15">
        <v>0.11</v>
      </c>
      <c r="K233" t="s">
        <v>19</v>
      </c>
      <c r="L233" s="15" t="str">
        <f t="shared" si="6"/>
        <v>9:00-18:00</v>
      </c>
      <c r="M233" s="16">
        <f t="shared" si="7"/>
        <v>0.37</v>
      </c>
      <c r="N233" s="15">
        <v>18.46</v>
      </c>
      <c r="O233" s="15">
        <v>57</v>
      </c>
      <c r="P233" t="s">
        <v>20</v>
      </c>
      <c r="Q233">
        <v>22</v>
      </c>
      <c r="R233" t="s">
        <v>37</v>
      </c>
      <c r="S233">
        <v>2017</v>
      </c>
      <c r="T233" t="s">
        <v>31</v>
      </c>
      <c r="U233" s="15">
        <v>4.7</v>
      </c>
      <c r="V233" s="15">
        <v>9</v>
      </c>
      <c r="W233" t="s">
        <v>32</v>
      </c>
    </row>
    <row r="234" spans="1:23">
      <c r="A234" t="s">
        <v>277</v>
      </c>
      <c r="B234">
        <v>-33.700144999999999</v>
      </c>
      <c r="C234" s="15">
        <v>151.306422</v>
      </c>
      <c r="D234" s="2" t="s">
        <v>5297</v>
      </c>
      <c r="E234" s="14" t="s">
        <v>5069</v>
      </c>
      <c r="F234" s="14" t="e" vm="8">
        <v>#VALUE!</v>
      </c>
      <c r="G234" s="2" t="str">
        <f>_xlfn.XLOOKUP(E234,missing_cities!$Q$2:$Q$56,missing_cities!$R$2:$R$56,"Not Found",0)</f>
        <v>Australia</v>
      </c>
      <c r="H234" t="str">
        <f>_xlfn.XLOOKUP(E234,missing_cities!$Q$2:$Q$56,missing_cities!$S$2:$S$56,"Not Found",0)</f>
        <v>Australia</v>
      </c>
      <c r="I234" t="s">
        <v>18</v>
      </c>
      <c r="J234" s="15">
        <v>0.26</v>
      </c>
      <c r="K234" t="s">
        <v>34</v>
      </c>
      <c r="L234" s="15" t="str">
        <f t="shared" si="6"/>
        <v>6:00-22:00</v>
      </c>
      <c r="M234" s="16">
        <f t="shared" si="7"/>
        <v>0.67</v>
      </c>
      <c r="N234" s="15">
        <v>1.24</v>
      </c>
      <c r="O234" s="15">
        <v>13</v>
      </c>
      <c r="P234" t="s">
        <v>29</v>
      </c>
      <c r="Q234">
        <v>150</v>
      </c>
      <c r="R234" t="s">
        <v>21</v>
      </c>
      <c r="S234">
        <v>2019</v>
      </c>
      <c r="T234" t="s">
        <v>22</v>
      </c>
      <c r="U234" s="15">
        <v>4.4000000000000004</v>
      </c>
      <c r="V234" s="15">
        <v>5</v>
      </c>
      <c r="W234" t="s">
        <v>27</v>
      </c>
    </row>
    <row r="235" spans="1:23">
      <c r="A235" t="s">
        <v>278</v>
      </c>
      <c r="B235">
        <v>52.451518999999998</v>
      </c>
      <c r="C235" s="15">
        <v>13.433367000000001</v>
      </c>
      <c r="D235" s="2" t="s">
        <v>5298</v>
      </c>
      <c r="E235" s="14" t="s">
        <v>5057</v>
      </c>
      <c r="F235" s="14" t="e" vm="3">
        <v>#VALUE!</v>
      </c>
      <c r="G235" s="2" t="str">
        <f>_xlfn.XLOOKUP(E235,missing_cities!$Q$2:$Q$56,missing_cities!$R$2:$R$56,"Not Found",0)</f>
        <v>Germany</v>
      </c>
      <c r="H235" t="str">
        <f>_xlfn.XLOOKUP(E235,missing_cities!$Q$2:$Q$56,missing_cities!$S$2:$S$56,"Not Found",0)</f>
        <v>Europe</v>
      </c>
      <c r="I235" t="s">
        <v>18</v>
      </c>
      <c r="J235" s="15">
        <v>0.25</v>
      </c>
      <c r="K235" t="s">
        <v>19</v>
      </c>
      <c r="L235" s="15" t="str">
        <f t="shared" si="6"/>
        <v>9:00-18:00</v>
      </c>
      <c r="M235" s="16">
        <f t="shared" si="7"/>
        <v>0.37</v>
      </c>
      <c r="N235" s="15">
        <v>11.53</v>
      </c>
      <c r="O235" s="15">
        <v>71</v>
      </c>
      <c r="P235" t="s">
        <v>39</v>
      </c>
      <c r="Q235">
        <v>22</v>
      </c>
      <c r="R235" t="s">
        <v>21</v>
      </c>
      <c r="S235">
        <v>2023</v>
      </c>
      <c r="T235" t="s">
        <v>22</v>
      </c>
      <c r="U235" s="15">
        <v>4.9000000000000004</v>
      </c>
      <c r="V235" s="15">
        <v>2</v>
      </c>
      <c r="W235" t="s">
        <v>23</v>
      </c>
    </row>
    <row r="236" spans="1:23">
      <c r="A236" t="s">
        <v>279</v>
      </c>
      <c r="B236">
        <v>55.723382000000001</v>
      </c>
      <c r="C236" s="15">
        <v>37.591354000000003</v>
      </c>
      <c r="D236" s="2" t="s">
        <v>5299</v>
      </c>
      <c r="E236" s="14" t="s">
        <v>5052</v>
      </c>
      <c r="F236" s="14" t="e" vm="2">
        <v>#VALUE!</v>
      </c>
      <c r="G236" s="2" t="str">
        <f>_xlfn.XLOOKUP(E236,missing_cities!$Q$2:$Q$56,missing_cities!$R$2:$R$56,"Not Found",0)</f>
        <v>Russia</v>
      </c>
      <c r="H236" t="str">
        <f>_xlfn.XLOOKUP(E236,missing_cities!$Q$2:$Q$56,missing_cities!$S$2:$S$56,"Not Found",0)</f>
        <v>Europe</v>
      </c>
      <c r="I236" t="s">
        <v>18</v>
      </c>
      <c r="J236" s="15">
        <v>0.2</v>
      </c>
      <c r="K236" t="s">
        <v>19</v>
      </c>
      <c r="L236" s="15" t="str">
        <f t="shared" si="6"/>
        <v>9:00-18:00</v>
      </c>
      <c r="M236" s="16">
        <f t="shared" si="7"/>
        <v>0.37</v>
      </c>
      <c r="N236" s="15">
        <v>12.65</v>
      </c>
      <c r="O236" s="15">
        <v>55</v>
      </c>
      <c r="P236" t="s">
        <v>37</v>
      </c>
      <c r="Q236">
        <v>22</v>
      </c>
      <c r="R236" t="s">
        <v>37</v>
      </c>
      <c r="S236">
        <v>2014</v>
      </c>
      <c r="T236" t="s">
        <v>31</v>
      </c>
      <c r="U236" s="15">
        <v>4.3</v>
      </c>
      <c r="V236" s="15">
        <v>7</v>
      </c>
      <c r="W236" t="s">
        <v>23</v>
      </c>
    </row>
    <row r="237" spans="1:23">
      <c r="A237" t="s">
        <v>280</v>
      </c>
      <c r="B237">
        <v>37.669556999999998</v>
      </c>
      <c r="C237" s="15">
        <v>126.945894</v>
      </c>
      <c r="D237" s="2" t="s">
        <v>5300</v>
      </c>
      <c r="E237" s="14" t="s">
        <v>5063</v>
      </c>
      <c r="F237" s="14" t="e" vm="6">
        <v>#VALUE!</v>
      </c>
      <c r="G237" s="2" t="str">
        <f>_xlfn.XLOOKUP(E237,missing_cities!$Q$2:$Q$56,missing_cities!$R$2:$R$56,"Not Found",0)</f>
        <v>South Korea</v>
      </c>
      <c r="H237" t="str">
        <f>_xlfn.XLOOKUP(E237,missing_cities!$Q$2:$Q$56,missing_cities!$S$2:$S$56,"Not Found",0)</f>
        <v>Asia</v>
      </c>
      <c r="I237" t="s">
        <v>18</v>
      </c>
      <c r="J237" s="15">
        <v>0.22</v>
      </c>
      <c r="K237" s="1">
        <v>45862</v>
      </c>
      <c r="L237" s="15" t="str">
        <f t="shared" si="6"/>
        <v>9.00-21.00</v>
      </c>
      <c r="M237" s="16">
        <f t="shared" si="7"/>
        <v>12</v>
      </c>
      <c r="N237" s="15">
        <v>14.05</v>
      </c>
      <c r="O237" s="15">
        <v>59</v>
      </c>
      <c r="P237" t="s">
        <v>29</v>
      </c>
      <c r="Q237">
        <v>150</v>
      </c>
      <c r="R237" t="s">
        <v>30</v>
      </c>
      <c r="S237">
        <v>2022</v>
      </c>
      <c r="T237" t="s">
        <v>22</v>
      </c>
      <c r="U237" s="15">
        <v>3.5</v>
      </c>
      <c r="V237" s="15">
        <v>6</v>
      </c>
      <c r="W237" t="s">
        <v>27</v>
      </c>
    </row>
    <row r="238" spans="1:23">
      <c r="A238" t="s">
        <v>281</v>
      </c>
      <c r="B238">
        <v>43.625008999999999</v>
      </c>
      <c r="C238" s="15">
        <v>-79.308013000000003</v>
      </c>
      <c r="D238" s="2" t="s">
        <v>5301</v>
      </c>
      <c r="E238" s="14" t="s">
        <v>5050</v>
      </c>
      <c r="F238" s="14" t="e" vm="1">
        <v>#VALUE!</v>
      </c>
      <c r="G238" s="2" t="str">
        <f>_xlfn.XLOOKUP(E238,missing_cities!$Q$2:$Q$56,missing_cities!$R$2:$R$56,"Not Found",0)</f>
        <v>Canada</v>
      </c>
      <c r="H238" t="str">
        <f>_xlfn.XLOOKUP(E238,missing_cities!$Q$2:$Q$56,missing_cities!$S$2:$S$56,"Not Found",0)</f>
        <v>North America</v>
      </c>
      <c r="I238" t="s">
        <v>18</v>
      </c>
      <c r="J238" s="15">
        <v>0.27</v>
      </c>
      <c r="K238" s="1">
        <v>45862</v>
      </c>
      <c r="L238" s="15" t="str">
        <f t="shared" si="6"/>
        <v>9.00-21.00</v>
      </c>
      <c r="M238" s="16">
        <f t="shared" si="7"/>
        <v>12</v>
      </c>
      <c r="N238" s="15">
        <v>7.93</v>
      </c>
      <c r="O238" s="15">
        <v>80</v>
      </c>
      <c r="P238" t="s">
        <v>25</v>
      </c>
      <c r="Q238">
        <v>350</v>
      </c>
      <c r="R238" t="s">
        <v>37</v>
      </c>
      <c r="S238">
        <v>2018</v>
      </c>
      <c r="T238" t="s">
        <v>22</v>
      </c>
      <c r="U238" s="15">
        <v>3</v>
      </c>
      <c r="V238" s="15">
        <v>9</v>
      </c>
      <c r="W238" t="s">
        <v>23</v>
      </c>
    </row>
    <row r="239" spans="1:23">
      <c r="A239" t="s">
        <v>282</v>
      </c>
      <c r="B239">
        <v>13.842186999999999</v>
      </c>
      <c r="C239" s="15">
        <v>100.44457800000001</v>
      </c>
      <c r="D239" s="2" t="s">
        <v>5302</v>
      </c>
      <c r="E239" s="14" t="s">
        <v>5059</v>
      </c>
      <c r="F239" s="14" t="e" vm="4">
        <v>#VALUE!</v>
      </c>
      <c r="G239" s="2" t="str">
        <f>_xlfn.XLOOKUP(E239,missing_cities!$Q$2:$Q$56,missing_cities!$R$2:$R$56,"Not Found",0)</f>
        <v>Thailand</v>
      </c>
      <c r="H239" t="str">
        <f>_xlfn.XLOOKUP(E239,missing_cities!$Q$2:$Q$56,missing_cities!$S$2:$S$56,"Not Found",0)</f>
        <v>Asia</v>
      </c>
      <c r="I239" t="s">
        <v>18</v>
      </c>
      <c r="J239" s="15">
        <v>0.38</v>
      </c>
      <c r="K239" s="1">
        <v>45862</v>
      </c>
      <c r="L239" s="15" t="str">
        <f t="shared" si="6"/>
        <v>9.00-21.00</v>
      </c>
      <c r="M239" s="16">
        <f t="shared" si="7"/>
        <v>12</v>
      </c>
      <c r="N239" s="15">
        <v>17.18</v>
      </c>
      <c r="O239" s="15">
        <v>69</v>
      </c>
      <c r="P239" t="s">
        <v>25</v>
      </c>
      <c r="Q239">
        <v>50</v>
      </c>
      <c r="R239" t="s">
        <v>37</v>
      </c>
      <c r="S239">
        <v>2015</v>
      </c>
      <c r="T239" t="s">
        <v>22</v>
      </c>
      <c r="U239" s="15">
        <v>4.7</v>
      </c>
      <c r="V239" s="15">
        <v>8</v>
      </c>
      <c r="W239" t="s">
        <v>32</v>
      </c>
    </row>
    <row r="240" spans="1:23">
      <c r="A240" t="s">
        <v>283</v>
      </c>
      <c r="B240">
        <v>25.360346</v>
      </c>
      <c r="C240" s="15">
        <v>55.399560000000001</v>
      </c>
      <c r="D240" s="2" t="s">
        <v>5303</v>
      </c>
      <c r="E240" s="14" t="s">
        <v>5076</v>
      </c>
      <c r="F240" s="14" t="e" vm="10">
        <v>#VALUE!</v>
      </c>
      <c r="G240" s="2" t="str">
        <f>_xlfn.XLOOKUP(E240,missing_cities!$Q$2:$Q$56,missing_cities!$R$2:$R$56,"Not Found",0)</f>
        <v>United Arab Emirates</v>
      </c>
      <c r="H240" t="str">
        <f>_xlfn.XLOOKUP(E240,missing_cities!$Q$2:$Q$56,missing_cities!$S$2:$S$56,"Not Found",0)</f>
        <v>Asia</v>
      </c>
      <c r="I240" t="s">
        <v>18</v>
      </c>
      <c r="J240" s="15">
        <v>0.32</v>
      </c>
      <c r="K240" t="s">
        <v>34</v>
      </c>
      <c r="L240" s="15" t="str">
        <f t="shared" si="6"/>
        <v>6:00-22:00</v>
      </c>
      <c r="M240" s="16">
        <f t="shared" si="7"/>
        <v>0.67</v>
      </c>
      <c r="N240" s="15">
        <v>2.86</v>
      </c>
      <c r="O240" s="15">
        <v>61</v>
      </c>
      <c r="P240" t="s">
        <v>29</v>
      </c>
      <c r="Q240">
        <v>22</v>
      </c>
      <c r="R240" t="s">
        <v>67</v>
      </c>
      <c r="S240">
        <v>2022</v>
      </c>
      <c r="T240" t="s">
        <v>22</v>
      </c>
      <c r="U240" s="15">
        <v>3.4</v>
      </c>
      <c r="V240" s="15">
        <v>1</v>
      </c>
      <c r="W240" t="s">
        <v>23</v>
      </c>
    </row>
    <row r="241" spans="1:23">
      <c r="A241" t="s">
        <v>284</v>
      </c>
      <c r="B241">
        <v>-33.862977000000001</v>
      </c>
      <c r="C241" s="15">
        <v>18.521996999999999</v>
      </c>
      <c r="D241" s="2" t="s">
        <v>5304</v>
      </c>
      <c r="E241" s="14" t="s">
        <v>5085</v>
      </c>
      <c r="F241" s="14" t="e" vm="12">
        <v>#VALUE!</v>
      </c>
      <c r="G241" s="2" t="str">
        <f>_xlfn.XLOOKUP(E241,missing_cities!$Q$2:$Q$56,missing_cities!$R$2:$R$56,"Not Found",0)</f>
        <v>South Africa</v>
      </c>
      <c r="H241" t="str">
        <f>_xlfn.XLOOKUP(E241,missing_cities!$Q$2:$Q$56,missing_cities!$S$2:$S$56,"Not Found",0)</f>
        <v>Africa</v>
      </c>
      <c r="I241" t="s">
        <v>18</v>
      </c>
      <c r="J241" s="15">
        <v>0.24</v>
      </c>
      <c r="K241" s="1">
        <v>45862</v>
      </c>
      <c r="L241" s="15" t="str">
        <f t="shared" si="6"/>
        <v>9.00-21.00</v>
      </c>
      <c r="M241" s="16">
        <f t="shared" si="7"/>
        <v>12</v>
      </c>
      <c r="N241" s="15">
        <v>10.01</v>
      </c>
      <c r="O241" s="15">
        <v>31</v>
      </c>
      <c r="P241" t="s">
        <v>29</v>
      </c>
      <c r="Q241">
        <v>150</v>
      </c>
      <c r="R241" t="s">
        <v>48</v>
      </c>
      <c r="S241">
        <v>2023</v>
      </c>
      <c r="T241" t="s">
        <v>22</v>
      </c>
      <c r="U241" s="15">
        <v>4.4000000000000004</v>
      </c>
      <c r="V241" s="15">
        <v>4</v>
      </c>
      <c r="W241" t="s">
        <v>27</v>
      </c>
    </row>
    <row r="242" spans="1:23">
      <c r="A242" t="s">
        <v>285</v>
      </c>
      <c r="B242">
        <v>-33.734527</v>
      </c>
      <c r="C242" s="15">
        <v>18.524304000000001</v>
      </c>
      <c r="D242" s="2" t="s">
        <v>5305</v>
      </c>
      <c r="E242" s="14" t="s">
        <v>5085</v>
      </c>
      <c r="F242" s="14" t="e" vm="12">
        <v>#VALUE!</v>
      </c>
      <c r="G242" s="2" t="str">
        <f>_xlfn.XLOOKUP(E242,missing_cities!$Q$2:$Q$56,missing_cities!$R$2:$R$56,"Not Found",0)</f>
        <v>South Africa</v>
      </c>
      <c r="H242" t="str">
        <f>_xlfn.XLOOKUP(E242,missing_cities!$Q$2:$Q$56,missing_cities!$S$2:$S$56,"Not Found",0)</f>
        <v>Africa</v>
      </c>
      <c r="I242" t="s">
        <v>18</v>
      </c>
      <c r="J242" s="15">
        <v>0.15</v>
      </c>
      <c r="K242" s="1">
        <v>45862</v>
      </c>
      <c r="L242" s="15" t="str">
        <f t="shared" si="6"/>
        <v>9.00-21.00</v>
      </c>
      <c r="M242" s="16">
        <f t="shared" si="7"/>
        <v>12</v>
      </c>
      <c r="N242" s="15">
        <v>16</v>
      </c>
      <c r="O242" s="15">
        <v>83</v>
      </c>
      <c r="P242" t="s">
        <v>29</v>
      </c>
      <c r="Q242">
        <v>350</v>
      </c>
      <c r="R242" t="s">
        <v>48</v>
      </c>
      <c r="S242">
        <v>2012</v>
      </c>
      <c r="T242" t="s">
        <v>22</v>
      </c>
      <c r="U242" s="15">
        <v>4.5</v>
      </c>
      <c r="V242" s="15">
        <v>2</v>
      </c>
      <c r="W242" t="s">
        <v>32</v>
      </c>
    </row>
    <row r="243" spans="1:23">
      <c r="A243" t="s">
        <v>286</v>
      </c>
      <c r="B243">
        <v>34.145077000000001</v>
      </c>
      <c r="C243" s="15">
        <v>-118.230671</v>
      </c>
      <c r="D243" s="2" t="s">
        <v>5306</v>
      </c>
      <c r="E243" s="14" t="s">
        <v>5111</v>
      </c>
      <c r="F243" s="14" t="e" vm="5">
        <v>#VALUE!</v>
      </c>
      <c r="G243" s="2" t="str">
        <f>_xlfn.XLOOKUP(E243,missing_cities!$Q$2:$Q$56,missing_cities!$R$2:$R$56,"Not Found",0)</f>
        <v>United States</v>
      </c>
      <c r="H243" t="str">
        <f>_xlfn.XLOOKUP(E243,missing_cities!$Q$2:$Q$56,missing_cities!$S$2:$S$56,"Not Found",0)</f>
        <v>North America</v>
      </c>
      <c r="I243" t="s">
        <v>18</v>
      </c>
      <c r="J243" s="15">
        <v>0.16</v>
      </c>
      <c r="K243" s="1">
        <v>45862</v>
      </c>
      <c r="L243" s="15" t="str">
        <f t="shared" si="6"/>
        <v>9.00-21.00</v>
      </c>
      <c r="M243" s="16">
        <f t="shared" si="7"/>
        <v>12</v>
      </c>
      <c r="N243" s="15">
        <v>14.81</v>
      </c>
      <c r="O243" s="15">
        <v>72</v>
      </c>
      <c r="P243" t="s">
        <v>20</v>
      </c>
      <c r="Q243">
        <v>22</v>
      </c>
      <c r="R243" t="s">
        <v>132</v>
      </c>
      <c r="S243">
        <v>2014</v>
      </c>
      <c r="T243" t="s">
        <v>22</v>
      </c>
      <c r="U243" s="15">
        <v>4.4000000000000004</v>
      </c>
      <c r="V243" s="15">
        <v>1</v>
      </c>
      <c r="W243" t="s">
        <v>32</v>
      </c>
    </row>
    <row r="244" spans="1:23">
      <c r="A244" t="s">
        <v>287</v>
      </c>
      <c r="B244">
        <v>34.012402999999999</v>
      </c>
      <c r="C244" s="15">
        <v>-118.206996</v>
      </c>
      <c r="D244" s="2" t="s">
        <v>5307</v>
      </c>
      <c r="E244" s="14" t="s">
        <v>5111</v>
      </c>
      <c r="F244" s="14" t="e" vm="5">
        <v>#VALUE!</v>
      </c>
      <c r="G244" s="2" t="str">
        <f>_xlfn.XLOOKUP(E244,missing_cities!$Q$2:$Q$56,missing_cities!$R$2:$R$56,"Not Found",0)</f>
        <v>United States</v>
      </c>
      <c r="H244" t="str">
        <f>_xlfn.XLOOKUP(E244,missing_cities!$Q$2:$Q$56,missing_cities!$S$2:$S$56,"Not Found",0)</f>
        <v>North America</v>
      </c>
      <c r="I244" t="s">
        <v>18</v>
      </c>
      <c r="J244" s="15">
        <v>0.37</v>
      </c>
      <c r="K244" t="s">
        <v>19</v>
      </c>
      <c r="L244" s="15" t="str">
        <f t="shared" si="6"/>
        <v>9:00-18:00</v>
      </c>
      <c r="M244" s="16">
        <f t="shared" si="7"/>
        <v>0.37</v>
      </c>
      <c r="N244" s="15">
        <v>1.92</v>
      </c>
      <c r="O244" s="15">
        <v>18</v>
      </c>
      <c r="P244" t="s">
        <v>37</v>
      </c>
      <c r="Q244">
        <v>22</v>
      </c>
      <c r="R244" t="s">
        <v>44</v>
      </c>
      <c r="S244">
        <v>2019</v>
      </c>
      <c r="T244" t="s">
        <v>22</v>
      </c>
      <c r="U244" s="15">
        <v>3.9</v>
      </c>
      <c r="V244" s="15">
        <v>9</v>
      </c>
      <c r="W244" t="s">
        <v>23</v>
      </c>
    </row>
    <row r="245" spans="1:23">
      <c r="A245" t="s">
        <v>288</v>
      </c>
      <c r="B245">
        <v>37.882773</v>
      </c>
      <c r="C245" s="15">
        <v>-122.310383</v>
      </c>
      <c r="D245" s="2" t="s">
        <v>5308</v>
      </c>
      <c r="E245" s="14" t="s">
        <v>5061</v>
      </c>
      <c r="F245" s="14" t="e" vm="5">
        <v>#VALUE!</v>
      </c>
      <c r="G245" s="2" t="str">
        <f>_xlfn.XLOOKUP(E245,missing_cities!$Q$2:$Q$56,missing_cities!$R$2:$R$56,"Not Found",0)</f>
        <v>United States</v>
      </c>
      <c r="H245" t="str">
        <f>_xlfn.XLOOKUP(E245,missing_cities!$Q$2:$Q$56,missing_cities!$S$2:$S$56,"Not Found",0)</f>
        <v>North America</v>
      </c>
      <c r="I245" t="s">
        <v>18</v>
      </c>
      <c r="J245" s="15">
        <v>0.33</v>
      </c>
      <c r="K245" s="1">
        <v>45862</v>
      </c>
      <c r="L245" s="15" t="str">
        <f t="shared" si="6"/>
        <v>9.00-21.00</v>
      </c>
      <c r="M245" s="16">
        <f t="shared" si="7"/>
        <v>12</v>
      </c>
      <c r="N245" s="15">
        <v>8.14</v>
      </c>
      <c r="O245" s="15">
        <v>93</v>
      </c>
      <c r="P245" t="s">
        <v>39</v>
      </c>
      <c r="Q245">
        <v>150</v>
      </c>
      <c r="R245" t="s">
        <v>37</v>
      </c>
      <c r="S245">
        <v>2015</v>
      </c>
      <c r="T245" t="s">
        <v>22</v>
      </c>
      <c r="U245" s="15">
        <v>4.3</v>
      </c>
      <c r="V245" s="15">
        <v>9</v>
      </c>
      <c r="W245" t="s">
        <v>23</v>
      </c>
    </row>
    <row r="246" spans="1:23">
      <c r="A246" t="s">
        <v>289</v>
      </c>
      <c r="B246">
        <v>13.777010000000001</v>
      </c>
      <c r="C246" s="15">
        <v>100.417593</v>
      </c>
      <c r="D246" s="2" t="s">
        <v>5309</v>
      </c>
      <c r="E246" s="14" t="s">
        <v>5059</v>
      </c>
      <c r="F246" s="14" t="e" vm="4">
        <v>#VALUE!</v>
      </c>
      <c r="G246" s="2" t="str">
        <f>_xlfn.XLOOKUP(E246,missing_cities!$Q$2:$Q$56,missing_cities!$R$2:$R$56,"Not Found",0)</f>
        <v>Thailand</v>
      </c>
      <c r="H246" t="str">
        <f>_xlfn.XLOOKUP(E246,missing_cities!$Q$2:$Q$56,missing_cities!$S$2:$S$56,"Not Found",0)</f>
        <v>Asia</v>
      </c>
      <c r="I246" t="s">
        <v>18</v>
      </c>
      <c r="J246" s="15">
        <v>0.47</v>
      </c>
      <c r="K246" t="s">
        <v>34</v>
      </c>
      <c r="L246" s="15" t="str">
        <f t="shared" si="6"/>
        <v>6:00-22:00</v>
      </c>
      <c r="M246" s="16">
        <f t="shared" si="7"/>
        <v>0.67</v>
      </c>
      <c r="N246" s="15">
        <v>2.02</v>
      </c>
      <c r="O246" s="15">
        <v>59</v>
      </c>
      <c r="P246" t="s">
        <v>20</v>
      </c>
      <c r="Q246">
        <v>50</v>
      </c>
      <c r="R246" t="s">
        <v>81</v>
      </c>
      <c r="S246">
        <v>2023</v>
      </c>
      <c r="T246" t="s">
        <v>22</v>
      </c>
      <c r="U246" s="15">
        <v>4.5999999999999996</v>
      </c>
      <c r="V246" s="15">
        <v>3</v>
      </c>
      <c r="W246" t="s">
        <v>27</v>
      </c>
    </row>
    <row r="247" spans="1:23">
      <c r="A247" t="s">
        <v>290</v>
      </c>
      <c r="B247">
        <v>-33.866692</v>
      </c>
      <c r="C247" s="15">
        <v>151.392932</v>
      </c>
      <c r="D247" s="2" t="s">
        <v>5310</v>
      </c>
      <c r="E247" s="14" t="s">
        <v>5069</v>
      </c>
      <c r="F247" s="14" t="e" vm="8">
        <v>#VALUE!</v>
      </c>
      <c r="G247" s="2" t="str">
        <f>_xlfn.XLOOKUP(E247,missing_cities!$Q$2:$Q$56,missing_cities!$R$2:$R$56,"Not Found",0)</f>
        <v>Australia</v>
      </c>
      <c r="H247" t="str">
        <f>_xlfn.XLOOKUP(E247,missing_cities!$Q$2:$Q$56,missing_cities!$S$2:$S$56,"Not Found",0)</f>
        <v>Australia</v>
      </c>
      <c r="I247" t="s">
        <v>18</v>
      </c>
      <c r="J247" s="15">
        <v>0.27</v>
      </c>
      <c r="K247" t="s">
        <v>34</v>
      </c>
      <c r="L247" s="15" t="str">
        <f t="shared" si="6"/>
        <v>6:00-22:00</v>
      </c>
      <c r="M247" s="16">
        <f t="shared" si="7"/>
        <v>0.67</v>
      </c>
      <c r="N247" s="15">
        <v>0.81</v>
      </c>
      <c r="O247" s="15">
        <v>92</v>
      </c>
      <c r="P247" t="s">
        <v>25</v>
      </c>
      <c r="Q247">
        <v>350</v>
      </c>
      <c r="R247" t="s">
        <v>21</v>
      </c>
      <c r="S247">
        <v>2022</v>
      </c>
      <c r="T247" t="s">
        <v>31</v>
      </c>
      <c r="U247" s="15">
        <v>3.9</v>
      </c>
      <c r="V247" s="15">
        <v>6</v>
      </c>
      <c r="W247" t="s">
        <v>27</v>
      </c>
    </row>
    <row r="248" spans="1:23">
      <c r="A248" t="s">
        <v>291</v>
      </c>
      <c r="B248">
        <v>43.665287999999997</v>
      </c>
      <c r="C248" s="15">
        <v>-79.310818999999995</v>
      </c>
      <c r="D248" s="2" t="s">
        <v>5311</v>
      </c>
      <c r="E248" s="14" t="s">
        <v>5050</v>
      </c>
      <c r="F248" s="14" t="e" vm="1">
        <v>#VALUE!</v>
      </c>
      <c r="G248" s="2" t="str">
        <f>_xlfn.XLOOKUP(E248,missing_cities!$Q$2:$Q$56,missing_cities!$R$2:$R$56,"Not Found",0)</f>
        <v>Canada</v>
      </c>
      <c r="H248" t="str">
        <f>_xlfn.XLOOKUP(E248,missing_cities!$Q$2:$Q$56,missing_cities!$S$2:$S$56,"Not Found",0)</f>
        <v>North America</v>
      </c>
      <c r="I248" t="s">
        <v>18</v>
      </c>
      <c r="J248" s="15">
        <v>0.28000000000000003</v>
      </c>
      <c r="K248" t="s">
        <v>19</v>
      </c>
      <c r="L248" s="15" t="str">
        <f t="shared" si="6"/>
        <v>9:00-18:00</v>
      </c>
      <c r="M248" s="16">
        <f t="shared" si="7"/>
        <v>0.37</v>
      </c>
      <c r="N248" s="15">
        <v>7.47</v>
      </c>
      <c r="O248" s="15">
        <v>46</v>
      </c>
      <c r="P248" t="s">
        <v>37</v>
      </c>
      <c r="Q248">
        <v>50</v>
      </c>
      <c r="R248" t="s">
        <v>26</v>
      </c>
      <c r="S248">
        <v>2019</v>
      </c>
      <c r="T248" t="s">
        <v>31</v>
      </c>
      <c r="U248" s="15">
        <v>3.5</v>
      </c>
      <c r="V248" s="15">
        <v>7</v>
      </c>
      <c r="W248" t="s">
        <v>23</v>
      </c>
    </row>
    <row r="249" spans="1:23">
      <c r="A249" t="s">
        <v>292</v>
      </c>
      <c r="B249">
        <v>19.192789999999999</v>
      </c>
      <c r="C249" s="15">
        <v>72.806192999999993</v>
      </c>
      <c r="D249" s="2" t="s">
        <v>5312</v>
      </c>
      <c r="E249" s="14" t="s">
        <v>5079</v>
      </c>
      <c r="F249" s="14" t="e" vm="11">
        <v>#VALUE!</v>
      </c>
      <c r="G249" s="2" t="str">
        <f>_xlfn.XLOOKUP(E249,missing_cities!$Q$2:$Q$56,missing_cities!$R$2:$R$56,"Not Found",0)</f>
        <v>India</v>
      </c>
      <c r="H249" t="str">
        <f>_xlfn.XLOOKUP(E249,missing_cities!$Q$2:$Q$56,missing_cities!$S$2:$S$56,"Not Found",0)</f>
        <v>Asia</v>
      </c>
      <c r="I249" t="s">
        <v>18</v>
      </c>
      <c r="J249" s="15">
        <v>0.48</v>
      </c>
      <c r="K249" t="s">
        <v>19</v>
      </c>
      <c r="L249" s="15" t="str">
        <f t="shared" si="6"/>
        <v>9:00-18:00</v>
      </c>
      <c r="M249" s="16">
        <f t="shared" si="7"/>
        <v>0.37</v>
      </c>
      <c r="N249" s="15">
        <v>11.49</v>
      </c>
      <c r="O249" s="15">
        <v>10</v>
      </c>
      <c r="P249" t="s">
        <v>37</v>
      </c>
      <c r="Q249">
        <v>350</v>
      </c>
      <c r="R249" t="s">
        <v>76</v>
      </c>
      <c r="S249">
        <v>2019</v>
      </c>
      <c r="T249" t="s">
        <v>22</v>
      </c>
      <c r="U249" s="15">
        <v>3.6</v>
      </c>
      <c r="V249" s="15">
        <v>2</v>
      </c>
      <c r="W249" t="s">
        <v>23</v>
      </c>
    </row>
    <row r="250" spans="1:23">
      <c r="A250" t="s">
        <v>293</v>
      </c>
      <c r="B250">
        <v>-23.53632</v>
      </c>
      <c r="C250" s="15">
        <v>-46.661875999999999</v>
      </c>
      <c r="D250" s="2" t="s">
        <v>5313</v>
      </c>
      <c r="E250" s="14" t="s">
        <v>5067</v>
      </c>
      <c r="F250" s="14" t="e" vm="7">
        <v>#VALUE!</v>
      </c>
      <c r="G250" s="2" t="str">
        <f>_xlfn.XLOOKUP(E250,missing_cities!$Q$2:$Q$56,missing_cities!$R$2:$R$56,"Not Found",0)</f>
        <v>Brazil</v>
      </c>
      <c r="H250" t="str">
        <f>_xlfn.XLOOKUP(E250,missing_cities!$Q$2:$Q$56,missing_cities!$S$2:$S$56,"Not Found",0)</f>
        <v>South America</v>
      </c>
      <c r="I250" t="s">
        <v>18</v>
      </c>
      <c r="J250" s="15">
        <v>0.44</v>
      </c>
      <c r="K250" s="1">
        <v>45862</v>
      </c>
      <c r="L250" s="15" t="str">
        <f t="shared" si="6"/>
        <v>9.00-21.00</v>
      </c>
      <c r="M250" s="16">
        <f t="shared" si="7"/>
        <v>12</v>
      </c>
      <c r="N250" s="15">
        <v>9.02</v>
      </c>
      <c r="O250" s="15">
        <v>50</v>
      </c>
      <c r="P250" t="s">
        <v>20</v>
      </c>
      <c r="Q250">
        <v>50</v>
      </c>
      <c r="R250" t="s">
        <v>97</v>
      </c>
      <c r="S250">
        <v>2010</v>
      </c>
      <c r="T250" t="s">
        <v>31</v>
      </c>
      <c r="U250" s="15">
        <v>4.7</v>
      </c>
      <c r="V250" s="15">
        <v>1</v>
      </c>
      <c r="W250" t="s">
        <v>27</v>
      </c>
    </row>
    <row r="251" spans="1:23">
      <c r="A251" t="s">
        <v>294</v>
      </c>
      <c r="B251">
        <v>-33.864156999999999</v>
      </c>
      <c r="C251" s="15">
        <v>151.22067300000001</v>
      </c>
      <c r="D251" s="2" t="s">
        <v>5314</v>
      </c>
      <c r="E251" s="14" t="s">
        <v>5069</v>
      </c>
      <c r="F251" s="14" t="e" vm="8">
        <v>#VALUE!</v>
      </c>
      <c r="G251" s="2" t="str">
        <f>_xlfn.XLOOKUP(E251,missing_cities!$Q$2:$Q$56,missing_cities!$R$2:$R$56,"Not Found",0)</f>
        <v>Australia</v>
      </c>
      <c r="H251" t="str">
        <f>_xlfn.XLOOKUP(E251,missing_cities!$Q$2:$Q$56,missing_cities!$S$2:$S$56,"Not Found",0)</f>
        <v>Australia</v>
      </c>
      <c r="I251" t="s">
        <v>18</v>
      </c>
      <c r="J251" s="15">
        <v>0.15</v>
      </c>
      <c r="K251" s="1">
        <v>45862</v>
      </c>
      <c r="L251" s="15" t="str">
        <f t="shared" si="6"/>
        <v>9.00-21.00</v>
      </c>
      <c r="M251" s="16">
        <f t="shared" si="7"/>
        <v>12</v>
      </c>
      <c r="N251" s="15">
        <v>12.91</v>
      </c>
      <c r="O251" s="15">
        <v>84</v>
      </c>
      <c r="P251" t="s">
        <v>37</v>
      </c>
      <c r="Q251">
        <v>22</v>
      </c>
      <c r="R251" t="s">
        <v>30</v>
      </c>
      <c r="S251">
        <v>2016</v>
      </c>
      <c r="T251" t="s">
        <v>22</v>
      </c>
      <c r="U251" s="15">
        <v>4.3</v>
      </c>
      <c r="V251" s="15">
        <v>2</v>
      </c>
      <c r="W251" t="s">
        <v>32</v>
      </c>
    </row>
    <row r="252" spans="1:23">
      <c r="A252" t="s">
        <v>295</v>
      </c>
      <c r="B252">
        <v>19.597360999999999</v>
      </c>
      <c r="C252" s="15">
        <v>-99.047549000000004</v>
      </c>
      <c r="D252" s="2" t="s">
        <v>5315</v>
      </c>
      <c r="E252" s="14" t="s">
        <v>5119</v>
      </c>
      <c r="F252" s="14" t="e" vm="13">
        <v>#VALUE!</v>
      </c>
      <c r="G252" s="2" t="str">
        <f>_xlfn.XLOOKUP(E252,missing_cities!$Q$2:$Q$56,missing_cities!$R$2:$R$56,"Not Found",0)</f>
        <v>Mexico</v>
      </c>
      <c r="H252" t="str">
        <f>_xlfn.XLOOKUP(E252,missing_cities!$Q$2:$Q$56,missing_cities!$S$2:$S$56,"Not Found",0)</f>
        <v>North America</v>
      </c>
      <c r="I252" t="s">
        <v>18</v>
      </c>
      <c r="J252" s="15">
        <v>0.38</v>
      </c>
      <c r="K252" t="s">
        <v>34</v>
      </c>
      <c r="L252" s="15" t="str">
        <f t="shared" si="6"/>
        <v>6:00-22:00</v>
      </c>
      <c r="M252" s="16">
        <f t="shared" si="7"/>
        <v>0.67</v>
      </c>
      <c r="N252" s="15">
        <v>1.89</v>
      </c>
      <c r="O252" s="15">
        <v>75</v>
      </c>
      <c r="P252" t="s">
        <v>25</v>
      </c>
      <c r="Q252">
        <v>50</v>
      </c>
      <c r="R252" t="s">
        <v>48</v>
      </c>
      <c r="S252">
        <v>2019</v>
      </c>
      <c r="T252" t="s">
        <v>31</v>
      </c>
      <c r="U252" s="15">
        <v>4.2</v>
      </c>
      <c r="V252" s="15">
        <v>4</v>
      </c>
      <c r="W252" t="s">
        <v>27</v>
      </c>
    </row>
    <row r="253" spans="1:23">
      <c r="A253" t="s">
        <v>296</v>
      </c>
      <c r="B253">
        <v>34.081916</v>
      </c>
      <c r="C253" s="15">
        <v>-118.303921</v>
      </c>
      <c r="D253" s="2" t="s">
        <v>5316</v>
      </c>
      <c r="E253" s="14" t="s">
        <v>5111</v>
      </c>
      <c r="F253" s="14" t="e" vm="5">
        <v>#VALUE!</v>
      </c>
      <c r="G253" s="2" t="str">
        <f>_xlfn.XLOOKUP(E253,missing_cities!$Q$2:$Q$56,missing_cities!$R$2:$R$56,"Not Found",0)</f>
        <v>United States</v>
      </c>
      <c r="H253" t="str">
        <f>_xlfn.XLOOKUP(E253,missing_cities!$Q$2:$Q$56,missing_cities!$S$2:$S$56,"Not Found",0)</f>
        <v>North America</v>
      </c>
      <c r="I253" t="s">
        <v>18</v>
      </c>
      <c r="J253" s="15">
        <v>0.48</v>
      </c>
      <c r="K253" t="s">
        <v>34</v>
      </c>
      <c r="L253" s="15" t="str">
        <f t="shared" si="6"/>
        <v>6:00-22:00</v>
      </c>
      <c r="M253" s="16">
        <f t="shared" si="7"/>
        <v>0.67</v>
      </c>
      <c r="N253" s="15">
        <v>0.59</v>
      </c>
      <c r="O253" s="15">
        <v>10</v>
      </c>
      <c r="P253" t="s">
        <v>37</v>
      </c>
      <c r="Q253">
        <v>150</v>
      </c>
      <c r="R253" t="s">
        <v>76</v>
      </c>
      <c r="S253">
        <v>2013</v>
      </c>
      <c r="T253" t="s">
        <v>31</v>
      </c>
      <c r="U253" s="15">
        <v>4.5999999999999996</v>
      </c>
      <c r="V253" s="15">
        <v>2</v>
      </c>
      <c r="W253" t="s">
        <v>27</v>
      </c>
    </row>
    <row r="254" spans="1:23">
      <c r="A254" t="s">
        <v>297</v>
      </c>
      <c r="B254">
        <v>-45.801231999999999</v>
      </c>
      <c r="C254" s="15">
        <v>-45.928271000000002</v>
      </c>
      <c r="D254" s="2" t="s">
        <v>5317</v>
      </c>
      <c r="E254" s="14" t="str">
        <f>_xlfn.XLOOKUP(C254,missing_cities!B:B,missing_cities!C:C,"Not Found",0)</f>
        <v>Error</v>
      </c>
      <c r="F254" s="14" t="s">
        <v>9987</v>
      </c>
      <c r="G254" s="2" t="str">
        <f>_xlfn.XLOOKUP(E254,missing_cities!$Q$2:$Q$56,missing_cities!$R$2:$R$56,"Not Found",0)</f>
        <v>Error</v>
      </c>
      <c r="H254" t="str">
        <f>_xlfn.XLOOKUP(E254,missing_cities!$Q$2:$Q$56,missing_cities!$S$2:$S$56,"Not Found",0)</f>
        <v>Error</v>
      </c>
      <c r="I254" t="s">
        <v>18</v>
      </c>
      <c r="J254" s="15">
        <v>0.13</v>
      </c>
      <c r="K254" s="1">
        <v>45862</v>
      </c>
      <c r="L254" s="15" t="str">
        <f t="shared" si="6"/>
        <v>9.00-21.00</v>
      </c>
      <c r="M254" s="16">
        <f t="shared" si="7"/>
        <v>12</v>
      </c>
      <c r="N254" s="15">
        <v>2.2599999999999998</v>
      </c>
      <c r="O254" s="15">
        <v>50</v>
      </c>
      <c r="P254" t="s">
        <v>20</v>
      </c>
      <c r="Q254">
        <v>150</v>
      </c>
      <c r="R254" t="s">
        <v>40</v>
      </c>
      <c r="S254">
        <v>2013</v>
      </c>
      <c r="T254" t="s">
        <v>31</v>
      </c>
      <c r="U254" s="15">
        <v>3.7</v>
      </c>
      <c r="V254" s="15">
        <v>5</v>
      </c>
      <c r="W254" t="s">
        <v>23</v>
      </c>
    </row>
    <row r="255" spans="1:23">
      <c r="A255" t="s">
        <v>298</v>
      </c>
      <c r="B255">
        <v>-23.682236</v>
      </c>
      <c r="C255" s="15">
        <v>-46.687860999999998</v>
      </c>
      <c r="D255" s="2" t="s">
        <v>5318</v>
      </c>
      <c r="E255" s="14" t="s">
        <v>5067</v>
      </c>
      <c r="F255" s="14" t="e" vm="7">
        <v>#VALUE!</v>
      </c>
      <c r="G255" s="2" t="str">
        <f>_xlfn.XLOOKUP(E255,missing_cities!$Q$2:$Q$56,missing_cities!$R$2:$R$56,"Not Found",0)</f>
        <v>Brazil</v>
      </c>
      <c r="H255" t="str">
        <f>_xlfn.XLOOKUP(E255,missing_cities!$Q$2:$Q$56,missing_cities!$S$2:$S$56,"Not Found",0)</f>
        <v>South America</v>
      </c>
      <c r="I255" t="s">
        <v>18</v>
      </c>
      <c r="J255" s="15">
        <v>0.32</v>
      </c>
      <c r="K255" s="1">
        <v>45862</v>
      </c>
      <c r="L255" s="15" t="str">
        <f t="shared" si="6"/>
        <v>9.00-21.00</v>
      </c>
      <c r="M255" s="16">
        <f t="shared" si="7"/>
        <v>12</v>
      </c>
      <c r="N255" s="15">
        <v>2.88</v>
      </c>
      <c r="O255" s="15">
        <v>62</v>
      </c>
      <c r="P255" t="s">
        <v>39</v>
      </c>
      <c r="Q255">
        <v>50</v>
      </c>
      <c r="R255" t="s">
        <v>21</v>
      </c>
      <c r="S255">
        <v>2012</v>
      </c>
      <c r="T255" t="s">
        <v>22</v>
      </c>
      <c r="U255" s="15">
        <v>3.9</v>
      </c>
      <c r="V255" s="15">
        <v>10</v>
      </c>
      <c r="W255" t="s">
        <v>27</v>
      </c>
    </row>
    <row r="256" spans="1:23">
      <c r="A256" t="s">
        <v>299</v>
      </c>
      <c r="B256">
        <v>55.887965000000001</v>
      </c>
      <c r="C256" s="15">
        <v>37.631034999999997</v>
      </c>
      <c r="D256" s="2" t="s">
        <v>5319</v>
      </c>
      <c r="E256" s="14" t="s">
        <v>5052</v>
      </c>
      <c r="F256" s="14" t="e" vm="2">
        <v>#VALUE!</v>
      </c>
      <c r="G256" s="2" t="str">
        <f>_xlfn.XLOOKUP(E256,missing_cities!$Q$2:$Q$56,missing_cities!$R$2:$R$56,"Not Found",0)</f>
        <v>Russia</v>
      </c>
      <c r="H256" t="str">
        <f>_xlfn.XLOOKUP(E256,missing_cities!$Q$2:$Q$56,missing_cities!$S$2:$S$56,"Not Found",0)</f>
        <v>Europe</v>
      </c>
      <c r="I256" t="s">
        <v>18</v>
      </c>
      <c r="J256" s="15">
        <v>0.35</v>
      </c>
      <c r="K256" t="s">
        <v>19</v>
      </c>
      <c r="L256" s="15" t="str">
        <f t="shared" si="6"/>
        <v>9:00-18:00</v>
      </c>
      <c r="M256" s="16">
        <f t="shared" si="7"/>
        <v>0.37</v>
      </c>
      <c r="N256" s="15">
        <v>17.309999999999999</v>
      </c>
      <c r="O256" s="15">
        <v>20</v>
      </c>
      <c r="P256" t="s">
        <v>20</v>
      </c>
      <c r="Q256">
        <v>350</v>
      </c>
      <c r="R256" t="s">
        <v>37</v>
      </c>
      <c r="S256">
        <v>2022</v>
      </c>
      <c r="T256" t="s">
        <v>31</v>
      </c>
      <c r="U256" s="15">
        <v>3.7</v>
      </c>
      <c r="V256" s="15">
        <v>7</v>
      </c>
      <c r="W256" t="s">
        <v>32</v>
      </c>
    </row>
    <row r="257" spans="1:23">
      <c r="A257" t="s">
        <v>300</v>
      </c>
      <c r="B257">
        <v>-33.765369999999997</v>
      </c>
      <c r="C257" s="15">
        <v>151.26288099999999</v>
      </c>
      <c r="D257" s="2" t="s">
        <v>5320</v>
      </c>
      <c r="E257" s="14" t="s">
        <v>5069</v>
      </c>
      <c r="F257" s="14" t="e" vm="8">
        <v>#VALUE!</v>
      </c>
      <c r="G257" s="2" t="str">
        <f>_xlfn.XLOOKUP(E257,missing_cities!$Q$2:$Q$56,missing_cities!$R$2:$R$56,"Not Found",0)</f>
        <v>Australia</v>
      </c>
      <c r="H257" t="str">
        <f>_xlfn.XLOOKUP(E257,missing_cities!$Q$2:$Q$56,missing_cities!$S$2:$S$56,"Not Found",0)</f>
        <v>Australia</v>
      </c>
      <c r="I257" t="s">
        <v>18</v>
      </c>
      <c r="J257" s="15">
        <v>0.39</v>
      </c>
      <c r="K257" t="s">
        <v>34</v>
      </c>
      <c r="L257" s="15" t="str">
        <f t="shared" si="6"/>
        <v>6:00-22:00</v>
      </c>
      <c r="M257" s="16">
        <f t="shared" si="7"/>
        <v>0.67</v>
      </c>
      <c r="N257" s="15">
        <v>6.59</v>
      </c>
      <c r="O257" s="15">
        <v>13</v>
      </c>
      <c r="P257" t="s">
        <v>20</v>
      </c>
      <c r="Q257">
        <v>50</v>
      </c>
      <c r="R257" t="s">
        <v>48</v>
      </c>
      <c r="S257">
        <v>2013</v>
      </c>
      <c r="T257" t="s">
        <v>31</v>
      </c>
      <c r="U257" s="15">
        <v>4.5999999999999996</v>
      </c>
      <c r="V257" s="15">
        <v>8</v>
      </c>
      <c r="W257" t="s">
        <v>23</v>
      </c>
    </row>
    <row r="258" spans="1:23">
      <c r="A258" t="s">
        <v>301</v>
      </c>
      <c r="B258">
        <v>-45.063217000000002</v>
      </c>
      <c r="C258" s="15">
        <v>25.414375</v>
      </c>
      <c r="D258" s="2" t="s">
        <v>5321</v>
      </c>
      <c r="E258" s="14" t="str">
        <f>_xlfn.XLOOKUP(C258,missing_cities!B:B,missing_cities!C:C,"Not Found",0)</f>
        <v>Error</v>
      </c>
      <c r="F258" s="14" t="s">
        <v>9987</v>
      </c>
      <c r="G258" s="2" t="str">
        <f>_xlfn.XLOOKUP(E258,missing_cities!$Q$2:$Q$56,missing_cities!$R$2:$R$56,"Not Found",0)</f>
        <v>Error</v>
      </c>
      <c r="H258" t="str">
        <f>_xlfn.XLOOKUP(E258,missing_cities!$Q$2:$Q$56,missing_cities!$S$2:$S$56,"Not Found",0)</f>
        <v>Error</v>
      </c>
      <c r="I258" t="s">
        <v>18</v>
      </c>
      <c r="J258" s="15">
        <v>0.12</v>
      </c>
      <c r="K258" t="s">
        <v>19</v>
      </c>
      <c r="L258" s="15" t="str">
        <f t="shared" si="6"/>
        <v>9:00-18:00</v>
      </c>
      <c r="M258" s="16">
        <f t="shared" si="7"/>
        <v>0.37</v>
      </c>
      <c r="N258" s="15">
        <v>12.94</v>
      </c>
      <c r="O258" s="15">
        <v>97</v>
      </c>
      <c r="P258" t="s">
        <v>20</v>
      </c>
      <c r="Q258">
        <v>22</v>
      </c>
      <c r="R258" t="s">
        <v>46</v>
      </c>
      <c r="S258">
        <v>2011</v>
      </c>
      <c r="T258" t="s">
        <v>22</v>
      </c>
      <c r="U258" s="15">
        <v>3.2</v>
      </c>
      <c r="V258" s="15">
        <v>2</v>
      </c>
      <c r="W258" t="s">
        <v>27</v>
      </c>
    </row>
    <row r="259" spans="1:23">
      <c r="A259" t="s">
        <v>302</v>
      </c>
      <c r="B259">
        <v>37.552891000000002</v>
      </c>
      <c r="C259" s="15">
        <v>126.97538400000001</v>
      </c>
      <c r="D259" s="2" t="s">
        <v>5322</v>
      </c>
      <c r="E259" s="14" t="s">
        <v>5063</v>
      </c>
      <c r="F259" s="14" t="e" vm="6">
        <v>#VALUE!</v>
      </c>
      <c r="G259" s="2" t="str">
        <f>_xlfn.XLOOKUP(E259,missing_cities!$Q$2:$Q$56,missing_cities!$R$2:$R$56,"Not Found",0)</f>
        <v>South Korea</v>
      </c>
      <c r="H259" t="str">
        <f>_xlfn.XLOOKUP(E259,missing_cities!$Q$2:$Q$56,missing_cities!$S$2:$S$56,"Not Found",0)</f>
        <v>Asia</v>
      </c>
      <c r="I259" t="s">
        <v>18</v>
      </c>
      <c r="J259" s="15">
        <v>0.41</v>
      </c>
      <c r="K259" t="s">
        <v>34</v>
      </c>
      <c r="L259" s="15" t="str">
        <f t="shared" ref="L259:L322" si="8">IF(ISNUMBER(SEARCH("-",K259)),K259,"9.00-21.00")</f>
        <v>6:00-22:00</v>
      </c>
      <c r="M259" s="16">
        <f t="shared" ref="M259:M322" si="9">IF(ISNUMBER(SEARCH("-", L259)), TEXT(RIGHT(L259, LEN(L259) - FIND("-", L259)), "0.00") - TEXT(LEFT(L259, FIND("-", L259)-1), "0.00"), "")</f>
        <v>0.67</v>
      </c>
      <c r="N259" s="15">
        <v>10.43</v>
      </c>
      <c r="O259" s="15">
        <v>15</v>
      </c>
      <c r="P259" t="s">
        <v>29</v>
      </c>
      <c r="Q259">
        <v>150</v>
      </c>
      <c r="R259" t="s">
        <v>40</v>
      </c>
      <c r="S259">
        <v>2012</v>
      </c>
      <c r="T259" t="s">
        <v>22</v>
      </c>
      <c r="U259" s="15">
        <v>3.7</v>
      </c>
      <c r="V259" s="15">
        <v>4</v>
      </c>
      <c r="W259" t="s">
        <v>32</v>
      </c>
    </row>
    <row r="260" spans="1:23">
      <c r="A260" t="s">
        <v>303</v>
      </c>
      <c r="B260">
        <v>23.818487999999999</v>
      </c>
      <c r="C260" s="15">
        <v>-148.61160100000001</v>
      </c>
      <c r="D260" s="2" t="s">
        <v>5323</v>
      </c>
      <c r="E260" s="14" t="str">
        <f>_xlfn.XLOOKUP(C260,missing_cities!B:B,missing_cities!C:C,"Not Found",0)</f>
        <v>Error</v>
      </c>
      <c r="F260" s="14" t="s">
        <v>9987</v>
      </c>
      <c r="G260" s="2" t="str">
        <f>_xlfn.XLOOKUP(E260,missing_cities!$Q$2:$Q$56,missing_cities!$R$2:$R$56,"Not Found",0)</f>
        <v>Error</v>
      </c>
      <c r="H260" t="str">
        <f>_xlfn.XLOOKUP(E260,missing_cities!$Q$2:$Q$56,missing_cities!$S$2:$S$56,"Not Found",0)</f>
        <v>Error</v>
      </c>
      <c r="I260" t="s">
        <v>18</v>
      </c>
      <c r="J260" s="15">
        <v>0.2</v>
      </c>
      <c r="K260" s="1">
        <v>45862</v>
      </c>
      <c r="L260" s="15" t="str">
        <f t="shared" si="8"/>
        <v>9.00-21.00</v>
      </c>
      <c r="M260" s="16">
        <f t="shared" si="9"/>
        <v>12</v>
      </c>
      <c r="N260" s="15">
        <v>19.52</v>
      </c>
      <c r="O260" s="15">
        <v>98</v>
      </c>
      <c r="P260" t="s">
        <v>20</v>
      </c>
      <c r="Q260">
        <v>150</v>
      </c>
      <c r="R260" t="s">
        <v>21</v>
      </c>
      <c r="S260">
        <v>2012</v>
      </c>
      <c r="T260" t="s">
        <v>31</v>
      </c>
      <c r="U260" s="15">
        <v>4.8</v>
      </c>
      <c r="V260" s="15">
        <v>4</v>
      </c>
      <c r="W260" t="s">
        <v>23</v>
      </c>
    </row>
    <row r="261" spans="1:23">
      <c r="A261" t="s">
        <v>304</v>
      </c>
      <c r="B261">
        <v>-35.227662000000002</v>
      </c>
      <c r="C261" s="15">
        <v>112.84277400000001</v>
      </c>
      <c r="D261" s="2" t="s">
        <v>5324</v>
      </c>
      <c r="E261" s="14" t="str">
        <f>_xlfn.XLOOKUP(C261,missing_cities!B:B,missing_cities!C:C,"Not Found",0)</f>
        <v>Error</v>
      </c>
      <c r="F261" s="14" t="s">
        <v>9987</v>
      </c>
      <c r="G261" s="2" t="str">
        <f>_xlfn.XLOOKUP(E261,missing_cities!$Q$2:$Q$56,missing_cities!$R$2:$R$56,"Not Found",0)</f>
        <v>Error</v>
      </c>
      <c r="H261" t="str">
        <f>_xlfn.XLOOKUP(E261,missing_cities!$Q$2:$Q$56,missing_cities!$S$2:$S$56,"Not Found",0)</f>
        <v>Error</v>
      </c>
      <c r="I261" t="s">
        <v>18</v>
      </c>
      <c r="J261" s="15">
        <v>0.4</v>
      </c>
      <c r="K261" s="1">
        <v>45862</v>
      </c>
      <c r="L261" s="15" t="str">
        <f t="shared" si="8"/>
        <v>9.00-21.00</v>
      </c>
      <c r="M261" s="16">
        <f t="shared" si="9"/>
        <v>12</v>
      </c>
      <c r="N261" s="15">
        <v>17.989999999999998</v>
      </c>
      <c r="O261" s="15">
        <v>86</v>
      </c>
      <c r="P261" t="s">
        <v>20</v>
      </c>
      <c r="Q261">
        <v>350</v>
      </c>
      <c r="R261" t="s">
        <v>97</v>
      </c>
      <c r="S261">
        <v>2019</v>
      </c>
      <c r="T261" t="s">
        <v>31</v>
      </c>
      <c r="U261" s="15">
        <v>4.4000000000000004</v>
      </c>
      <c r="V261" s="15">
        <v>1</v>
      </c>
      <c r="W261" t="s">
        <v>27</v>
      </c>
    </row>
    <row r="262" spans="1:23">
      <c r="A262" t="s">
        <v>305</v>
      </c>
      <c r="B262">
        <v>52.547626999999999</v>
      </c>
      <c r="C262" s="15">
        <v>13.340388000000001</v>
      </c>
      <c r="D262" s="2" t="s">
        <v>5325</v>
      </c>
      <c r="E262" s="14" t="s">
        <v>5057</v>
      </c>
      <c r="F262" s="14" t="e" vm="3">
        <v>#VALUE!</v>
      </c>
      <c r="G262" s="2" t="str">
        <f>_xlfn.XLOOKUP(E262,missing_cities!$Q$2:$Q$56,missing_cities!$R$2:$R$56,"Not Found",0)</f>
        <v>Germany</v>
      </c>
      <c r="H262" t="str">
        <f>_xlfn.XLOOKUP(E262,missing_cities!$Q$2:$Q$56,missing_cities!$S$2:$S$56,"Not Found",0)</f>
        <v>Europe</v>
      </c>
      <c r="I262" t="s">
        <v>18</v>
      </c>
      <c r="J262" s="15">
        <v>0.24</v>
      </c>
      <c r="K262" t="s">
        <v>34</v>
      </c>
      <c r="L262" s="15" t="str">
        <f t="shared" si="8"/>
        <v>6:00-22:00</v>
      </c>
      <c r="M262" s="16">
        <f t="shared" si="9"/>
        <v>0.67</v>
      </c>
      <c r="N262" s="15">
        <v>2.21</v>
      </c>
      <c r="O262" s="15">
        <v>64</v>
      </c>
      <c r="P262" t="s">
        <v>29</v>
      </c>
      <c r="Q262">
        <v>50</v>
      </c>
      <c r="R262" t="s">
        <v>42</v>
      </c>
      <c r="S262">
        <v>2012</v>
      </c>
      <c r="T262" t="s">
        <v>22</v>
      </c>
      <c r="U262" s="15">
        <v>3.9</v>
      </c>
      <c r="V262" s="15">
        <v>6</v>
      </c>
      <c r="W262" t="s">
        <v>23</v>
      </c>
    </row>
    <row r="263" spans="1:23">
      <c r="A263" t="s">
        <v>306</v>
      </c>
      <c r="B263">
        <v>37.537072000000002</v>
      </c>
      <c r="C263" s="15">
        <v>126.908734</v>
      </c>
      <c r="D263" s="2" t="s">
        <v>5326</v>
      </c>
      <c r="E263" s="14" t="s">
        <v>5063</v>
      </c>
      <c r="F263" s="14" t="e" vm="6">
        <v>#VALUE!</v>
      </c>
      <c r="G263" s="2" t="str">
        <f>_xlfn.XLOOKUP(E263,missing_cities!$Q$2:$Q$56,missing_cities!$R$2:$R$56,"Not Found",0)</f>
        <v>South Korea</v>
      </c>
      <c r="H263" t="str">
        <f>_xlfn.XLOOKUP(E263,missing_cities!$Q$2:$Q$56,missing_cities!$S$2:$S$56,"Not Found",0)</f>
        <v>Asia</v>
      </c>
      <c r="I263" t="s">
        <v>18</v>
      </c>
      <c r="J263" s="15">
        <v>0.37</v>
      </c>
      <c r="K263" t="s">
        <v>34</v>
      </c>
      <c r="L263" s="15" t="str">
        <f t="shared" si="8"/>
        <v>6:00-22:00</v>
      </c>
      <c r="M263" s="16">
        <f t="shared" si="9"/>
        <v>0.67</v>
      </c>
      <c r="N263" s="15">
        <v>17.13</v>
      </c>
      <c r="O263" s="15">
        <v>28</v>
      </c>
      <c r="P263" t="s">
        <v>25</v>
      </c>
      <c r="Q263">
        <v>22</v>
      </c>
      <c r="R263" t="s">
        <v>30</v>
      </c>
      <c r="S263">
        <v>2015</v>
      </c>
      <c r="T263" t="s">
        <v>22</v>
      </c>
      <c r="U263" s="15">
        <v>3.1</v>
      </c>
      <c r="V263" s="15">
        <v>9</v>
      </c>
      <c r="W263" t="s">
        <v>23</v>
      </c>
    </row>
    <row r="264" spans="1:23">
      <c r="A264" t="s">
        <v>307</v>
      </c>
      <c r="B264">
        <v>-23.511272000000002</v>
      </c>
      <c r="C264" s="15">
        <v>-46.697147999999999</v>
      </c>
      <c r="D264" s="2" t="s">
        <v>5327</v>
      </c>
      <c r="E264" s="14" t="s">
        <v>5067</v>
      </c>
      <c r="F264" s="14" t="e" vm="7">
        <v>#VALUE!</v>
      </c>
      <c r="G264" s="2" t="str">
        <f>_xlfn.XLOOKUP(E264,missing_cities!$Q$2:$Q$56,missing_cities!$R$2:$R$56,"Not Found",0)</f>
        <v>Brazil</v>
      </c>
      <c r="H264" t="str">
        <f>_xlfn.XLOOKUP(E264,missing_cities!$Q$2:$Q$56,missing_cities!$S$2:$S$56,"Not Found",0)</f>
        <v>South America</v>
      </c>
      <c r="I264" t="s">
        <v>18</v>
      </c>
      <c r="J264" s="15">
        <v>0.46</v>
      </c>
      <c r="K264" t="s">
        <v>19</v>
      </c>
      <c r="L264" s="15" t="str">
        <f t="shared" si="8"/>
        <v>9:00-18:00</v>
      </c>
      <c r="M264" s="16">
        <f t="shared" si="9"/>
        <v>0.37</v>
      </c>
      <c r="N264" s="15">
        <v>3.57</v>
      </c>
      <c r="O264" s="15">
        <v>28</v>
      </c>
      <c r="P264" t="s">
        <v>39</v>
      </c>
      <c r="Q264">
        <v>150</v>
      </c>
      <c r="R264" t="s">
        <v>74</v>
      </c>
      <c r="S264">
        <v>2021</v>
      </c>
      <c r="T264" t="s">
        <v>22</v>
      </c>
      <c r="U264" s="15">
        <v>4.7</v>
      </c>
      <c r="V264" s="15">
        <v>9</v>
      </c>
      <c r="W264" t="s">
        <v>23</v>
      </c>
    </row>
    <row r="265" spans="1:23">
      <c r="A265" t="s">
        <v>308</v>
      </c>
      <c r="B265">
        <v>52.454408000000001</v>
      </c>
      <c r="C265" s="15">
        <v>13.422357999999999</v>
      </c>
      <c r="D265" s="2" t="s">
        <v>5328</v>
      </c>
      <c r="E265" s="14" t="s">
        <v>5057</v>
      </c>
      <c r="F265" s="14" t="e" vm="3">
        <v>#VALUE!</v>
      </c>
      <c r="G265" s="2" t="str">
        <f>_xlfn.XLOOKUP(E265,missing_cities!$Q$2:$Q$56,missing_cities!$R$2:$R$56,"Not Found",0)</f>
        <v>Germany</v>
      </c>
      <c r="H265" t="str">
        <f>_xlfn.XLOOKUP(E265,missing_cities!$Q$2:$Q$56,missing_cities!$S$2:$S$56,"Not Found",0)</f>
        <v>Europe</v>
      </c>
      <c r="I265" t="s">
        <v>18</v>
      </c>
      <c r="J265" s="15">
        <v>0.2</v>
      </c>
      <c r="K265" t="s">
        <v>34</v>
      </c>
      <c r="L265" s="15" t="str">
        <f t="shared" si="8"/>
        <v>6:00-22:00</v>
      </c>
      <c r="M265" s="16">
        <f t="shared" si="9"/>
        <v>0.67</v>
      </c>
      <c r="N265" s="15">
        <v>9.1999999999999993</v>
      </c>
      <c r="O265" s="15">
        <v>18</v>
      </c>
      <c r="P265" t="s">
        <v>29</v>
      </c>
      <c r="Q265">
        <v>50</v>
      </c>
      <c r="R265" t="s">
        <v>97</v>
      </c>
      <c r="S265">
        <v>2015</v>
      </c>
      <c r="T265" t="s">
        <v>22</v>
      </c>
      <c r="U265" s="15">
        <v>3.2</v>
      </c>
      <c r="V265" s="15">
        <v>2</v>
      </c>
      <c r="W265" t="s">
        <v>27</v>
      </c>
    </row>
    <row r="266" spans="1:23">
      <c r="A266" t="s">
        <v>309</v>
      </c>
      <c r="B266">
        <v>37.766035000000002</v>
      </c>
      <c r="C266" s="15">
        <v>-122.399354</v>
      </c>
      <c r="D266" s="2" t="s">
        <v>5329</v>
      </c>
      <c r="E266" s="14" t="s">
        <v>5061</v>
      </c>
      <c r="F266" s="14" t="e" vm="5">
        <v>#VALUE!</v>
      </c>
      <c r="G266" s="2" t="str">
        <f>_xlfn.XLOOKUP(E266,missing_cities!$Q$2:$Q$56,missing_cities!$R$2:$R$56,"Not Found",0)</f>
        <v>United States</v>
      </c>
      <c r="H266" t="str">
        <f>_xlfn.XLOOKUP(E266,missing_cities!$Q$2:$Q$56,missing_cities!$S$2:$S$56,"Not Found",0)</f>
        <v>North America</v>
      </c>
      <c r="I266" t="s">
        <v>18</v>
      </c>
      <c r="J266" s="15">
        <v>0.16</v>
      </c>
      <c r="K266" t="s">
        <v>34</v>
      </c>
      <c r="L266" s="15" t="str">
        <f t="shared" si="8"/>
        <v>6:00-22:00</v>
      </c>
      <c r="M266" s="16">
        <f t="shared" si="9"/>
        <v>0.67</v>
      </c>
      <c r="N266" s="15">
        <v>12.7</v>
      </c>
      <c r="O266" s="15">
        <v>88</v>
      </c>
      <c r="P266" t="s">
        <v>37</v>
      </c>
      <c r="Q266">
        <v>22</v>
      </c>
      <c r="R266" t="s">
        <v>21</v>
      </c>
      <c r="S266">
        <v>2012</v>
      </c>
      <c r="T266" t="s">
        <v>22</v>
      </c>
      <c r="U266" s="15">
        <v>4.5</v>
      </c>
      <c r="V266" s="15">
        <v>2</v>
      </c>
      <c r="W266" t="s">
        <v>27</v>
      </c>
    </row>
    <row r="267" spans="1:23">
      <c r="A267" t="s">
        <v>310</v>
      </c>
      <c r="B267">
        <v>39.806229000000002</v>
      </c>
      <c r="C267" s="15">
        <v>116.437386</v>
      </c>
      <c r="D267" s="2" t="s">
        <v>5330</v>
      </c>
      <c r="E267" s="14" t="s">
        <v>5071</v>
      </c>
      <c r="F267" s="14" t="e" vm="9">
        <v>#VALUE!</v>
      </c>
      <c r="G267" s="2" t="str">
        <f>_xlfn.XLOOKUP(E267,missing_cities!$Q$2:$Q$56,missing_cities!$R$2:$R$56,"Not Found",0)</f>
        <v>China</v>
      </c>
      <c r="H267" t="str">
        <f>_xlfn.XLOOKUP(E267,missing_cities!$Q$2:$Q$56,missing_cities!$S$2:$S$56,"Not Found",0)</f>
        <v>Asia</v>
      </c>
      <c r="I267" t="s">
        <v>18</v>
      </c>
      <c r="J267" s="15">
        <v>0.38</v>
      </c>
      <c r="K267" t="s">
        <v>34</v>
      </c>
      <c r="L267" s="15" t="str">
        <f t="shared" si="8"/>
        <v>6:00-22:00</v>
      </c>
      <c r="M267" s="16">
        <f t="shared" si="9"/>
        <v>0.67</v>
      </c>
      <c r="N267" s="15">
        <v>7.12</v>
      </c>
      <c r="O267" s="15">
        <v>80</v>
      </c>
      <c r="P267" t="s">
        <v>25</v>
      </c>
      <c r="Q267">
        <v>22</v>
      </c>
      <c r="R267" t="s">
        <v>35</v>
      </c>
      <c r="S267">
        <v>2013</v>
      </c>
      <c r="T267" t="s">
        <v>22</v>
      </c>
      <c r="U267" s="15">
        <v>3.5</v>
      </c>
      <c r="V267" s="15">
        <v>4</v>
      </c>
      <c r="W267" t="s">
        <v>27</v>
      </c>
    </row>
    <row r="268" spans="1:23">
      <c r="A268" t="s">
        <v>311</v>
      </c>
      <c r="B268">
        <v>37.884613000000002</v>
      </c>
      <c r="C268" s="15">
        <v>-122.417331</v>
      </c>
      <c r="D268" s="2" t="s">
        <v>5331</v>
      </c>
      <c r="E268" s="14" t="s">
        <v>5061</v>
      </c>
      <c r="F268" s="14" t="e" vm="5">
        <v>#VALUE!</v>
      </c>
      <c r="G268" s="2" t="str">
        <f>_xlfn.XLOOKUP(E268,missing_cities!$Q$2:$Q$56,missing_cities!$R$2:$R$56,"Not Found",0)</f>
        <v>United States</v>
      </c>
      <c r="H268" t="str">
        <f>_xlfn.XLOOKUP(E268,missing_cities!$Q$2:$Q$56,missing_cities!$S$2:$S$56,"Not Found",0)</f>
        <v>North America</v>
      </c>
      <c r="I268" t="s">
        <v>18</v>
      </c>
      <c r="J268" s="15">
        <v>0.18</v>
      </c>
      <c r="K268" t="s">
        <v>34</v>
      </c>
      <c r="L268" s="15" t="str">
        <f t="shared" si="8"/>
        <v>6:00-22:00</v>
      </c>
      <c r="M268" s="16">
        <f t="shared" si="9"/>
        <v>0.67</v>
      </c>
      <c r="N268" s="15">
        <v>5.27</v>
      </c>
      <c r="O268" s="15">
        <v>24</v>
      </c>
      <c r="P268" t="s">
        <v>37</v>
      </c>
      <c r="Q268">
        <v>50</v>
      </c>
      <c r="R268" t="s">
        <v>42</v>
      </c>
      <c r="S268">
        <v>2017</v>
      </c>
      <c r="T268" t="s">
        <v>31</v>
      </c>
      <c r="U268" s="15">
        <v>4.5</v>
      </c>
      <c r="V268" s="15">
        <v>7</v>
      </c>
      <c r="W268" t="s">
        <v>32</v>
      </c>
    </row>
    <row r="269" spans="1:23">
      <c r="A269" t="s">
        <v>312</v>
      </c>
      <c r="B269">
        <v>43.754165999999998</v>
      </c>
      <c r="C269" s="15">
        <v>-79.301213000000004</v>
      </c>
      <c r="D269" s="2" t="s">
        <v>5332</v>
      </c>
      <c r="E269" s="14" t="s">
        <v>5050</v>
      </c>
      <c r="F269" s="14" t="e" vm="1">
        <v>#VALUE!</v>
      </c>
      <c r="G269" s="2" t="str">
        <f>_xlfn.XLOOKUP(E269,missing_cities!$Q$2:$Q$56,missing_cities!$R$2:$R$56,"Not Found",0)</f>
        <v>Canada</v>
      </c>
      <c r="H269" t="str">
        <f>_xlfn.XLOOKUP(E269,missing_cities!$Q$2:$Q$56,missing_cities!$S$2:$S$56,"Not Found",0)</f>
        <v>North America</v>
      </c>
      <c r="I269" t="s">
        <v>18</v>
      </c>
      <c r="J269" s="15">
        <v>0.41</v>
      </c>
      <c r="K269" s="1">
        <v>45862</v>
      </c>
      <c r="L269" s="15" t="str">
        <f t="shared" si="8"/>
        <v>9.00-21.00</v>
      </c>
      <c r="M269" s="16">
        <f t="shared" si="9"/>
        <v>12</v>
      </c>
      <c r="N269" s="15">
        <v>17.68</v>
      </c>
      <c r="O269" s="15">
        <v>95</v>
      </c>
      <c r="P269" t="s">
        <v>25</v>
      </c>
      <c r="Q269">
        <v>150</v>
      </c>
      <c r="R269" t="s">
        <v>37</v>
      </c>
      <c r="S269">
        <v>2023</v>
      </c>
      <c r="T269" t="s">
        <v>22</v>
      </c>
      <c r="U269" s="15">
        <v>4.5999999999999996</v>
      </c>
      <c r="V269" s="15">
        <v>6</v>
      </c>
      <c r="W269" t="s">
        <v>23</v>
      </c>
    </row>
    <row r="270" spans="1:23">
      <c r="A270" t="s">
        <v>313</v>
      </c>
      <c r="B270">
        <v>-33.733611000000003</v>
      </c>
      <c r="C270" s="15">
        <v>151.25013899999999</v>
      </c>
      <c r="D270" s="2" t="s">
        <v>5333</v>
      </c>
      <c r="E270" s="14" t="s">
        <v>5069</v>
      </c>
      <c r="F270" s="14" t="e" vm="8">
        <v>#VALUE!</v>
      </c>
      <c r="G270" s="2" t="str">
        <f>_xlfn.XLOOKUP(E270,missing_cities!$Q$2:$Q$56,missing_cities!$R$2:$R$56,"Not Found",0)</f>
        <v>Australia</v>
      </c>
      <c r="H270" t="str">
        <f>_xlfn.XLOOKUP(E270,missing_cities!$Q$2:$Q$56,missing_cities!$S$2:$S$56,"Not Found",0)</f>
        <v>Australia</v>
      </c>
      <c r="I270" t="s">
        <v>18</v>
      </c>
      <c r="J270" s="15">
        <v>0.47</v>
      </c>
      <c r="K270" t="s">
        <v>19</v>
      </c>
      <c r="L270" s="15" t="str">
        <f t="shared" si="8"/>
        <v>9:00-18:00</v>
      </c>
      <c r="M270" s="16">
        <f t="shared" si="9"/>
        <v>0.37</v>
      </c>
      <c r="N270" s="15">
        <v>16.41</v>
      </c>
      <c r="O270" s="15">
        <v>68</v>
      </c>
      <c r="P270" t="s">
        <v>39</v>
      </c>
      <c r="Q270">
        <v>22</v>
      </c>
      <c r="R270" t="s">
        <v>48</v>
      </c>
      <c r="S270">
        <v>2012</v>
      </c>
      <c r="T270" t="s">
        <v>31</v>
      </c>
      <c r="U270" s="15">
        <v>3.2</v>
      </c>
      <c r="V270" s="15">
        <v>4</v>
      </c>
      <c r="W270" t="s">
        <v>27</v>
      </c>
    </row>
    <row r="271" spans="1:23">
      <c r="A271" t="s">
        <v>314</v>
      </c>
      <c r="B271">
        <v>55.875329000000001</v>
      </c>
      <c r="C271" s="15">
        <v>37.586297000000002</v>
      </c>
      <c r="D271" s="2" t="s">
        <v>5334</v>
      </c>
      <c r="E271" s="14" t="s">
        <v>5052</v>
      </c>
      <c r="F271" s="14" t="e" vm="2">
        <v>#VALUE!</v>
      </c>
      <c r="G271" s="2" t="str">
        <f>_xlfn.XLOOKUP(E271,missing_cities!$Q$2:$Q$56,missing_cities!$R$2:$R$56,"Not Found",0)</f>
        <v>Russia</v>
      </c>
      <c r="H271" t="str">
        <f>_xlfn.XLOOKUP(E271,missing_cities!$Q$2:$Q$56,missing_cities!$S$2:$S$56,"Not Found",0)</f>
        <v>Europe</v>
      </c>
      <c r="I271" t="s">
        <v>18</v>
      </c>
      <c r="J271" s="15">
        <v>0.44</v>
      </c>
      <c r="K271" s="1">
        <v>45862</v>
      </c>
      <c r="L271" s="15" t="str">
        <f t="shared" si="8"/>
        <v>9.00-21.00</v>
      </c>
      <c r="M271" s="16">
        <f t="shared" si="9"/>
        <v>12</v>
      </c>
      <c r="N271" s="15">
        <v>16.12</v>
      </c>
      <c r="O271" s="15">
        <v>79</v>
      </c>
      <c r="P271" t="s">
        <v>39</v>
      </c>
      <c r="Q271">
        <v>50</v>
      </c>
      <c r="R271" t="s">
        <v>21</v>
      </c>
      <c r="S271">
        <v>2015</v>
      </c>
      <c r="T271" t="s">
        <v>31</v>
      </c>
      <c r="U271" s="15">
        <v>3.6</v>
      </c>
      <c r="V271" s="15">
        <v>2</v>
      </c>
      <c r="W271" t="s">
        <v>27</v>
      </c>
    </row>
    <row r="272" spans="1:23">
      <c r="A272" t="s">
        <v>315</v>
      </c>
      <c r="B272">
        <v>25.248934999999999</v>
      </c>
      <c r="C272" s="15">
        <v>55.296031999999997</v>
      </c>
      <c r="D272" s="2" t="s">
        <v>5335</v>
      </c>
      <c r="E272" s="14" t="s">
        <v>5076</v>
      </c>
      <c r="F272" s="14" t="e" vm="10">
        <v>#VALUE!</v>
      </c>
      <c r="G272" s="2" t="str">
        <f>_xlfn.XLOOKUP(E272,missing_cities!$Q$2:$Q$56,missing_cities!$R$2:$R$56,"Not Found",0)</f>
        <v>United Arab Emirates</v>
      </c>
      <c r="H272" t="str">
        <f>_xlfn.XLOOKUP(E272,missing_cities!$Q$2:$Q$56,missing_cities!$S$2:$S$56,"Not Found",0)</f>
        <v>Asia</v>
      </c>
      <c r="I272" t="s">
        <v>18</v>
      </c>
      <c r="J272" s="15">
        <v>0.36</v>
      </c>
      <c r="K272" t="s">
        <v>19</v>
      </c>
      <c r="L272" s="15" t="str">
        <f t="shared" si="8"/>
        <v>9:00-18:00</v>
      </c>
      <c r="M272" s="16">
        <f t="shared" si="9"/>
        <v>0.37</v>
      </c>
      <c r="N272" s="15">
        <v>13.16</v>
      </c>
      <c r="O272" s="15">
        <v>57</v>
      </c>
      <c r="P272" t="s">
        <v>37</v>
      </c>
      <c r="Q272">
        <v>350</v>
      </c>
      <c r="R272" t="s">
        <v>30</v>
      </c>
      <c r="S272">
        <v>2023</v>
      </c>
      <c r="T272" t="s">
        <v>22</v>
      </c>
      <c r="U272" s="15">
        <v>4.5999999999999996</v>
      </c>
      <c r="V272" s="15">
        <v>4</v>
      </c>
      <c r="W272" t="s">
        <v>23</v>
      </c>
    </row>
    <row r="273" spans="1:23">
      <c r="A273" t="s">
        <v>316</v>
      </c>
      <c r="B273">
        <v>-33.877768000000003</v>
      </c>
      <c r="C273" s="15">
        <v>18.444956999999999</v>
      </c>
      <c r="D273" s="2" t="s">
        <v>5336</v>
      </c>
      <c r="E273" s="14" t="s">
        <v>5085</v>
      </c>
      <c r="F273" s="14" t="e" vm="12">
        <v>#VALUE!</v>
      </c>
      <c r="G273" s="2" t="str">
        <f>_xlfn.XLOOKUP(E273,missing_cities!$Q$2:$Q$56,missing_cities!$R$2:$R$56,"Not Found",0)</f>
        <v>South Africa</v>
      </c>
      <c r="H273" t="str">
        <f>_xlfn.XLOOKUP(E273,missing_cities!$Q$2:$Q$56,missing_cities!$S$2:$S$56,"Not Found",0)</f>
        <v>Africa</v>
      </c>
      <c r="I273" t="s">
        <v>18</v>
      </c>
      <c r="J273" s="15">
        <v>0.31</v>
      </c>
      <c r="K273" t="s">
        <v>19</v>
      </c>
      <c r="L273" s="15" t="str">
        <f t="shared" si="8"/>
        <v>9:00-18:00</v>
      </c>
      <c r="M273" s="16">
        <f t="shared" si="9"/>
        <v>0.37</v>
      </c>
      <c r="N273" s="15">
        <v>19.329999999999998</v>
      </c>
      <c r="O273" s="15">
        <v>91</v>
      </c>
      <c r="P273" t="s">
        <v>25</v>
      </c>
      <c r="Q273">
        <v>350</v>
      </c>
      <c r="R273" t="s">
        <v>37</v>
      </c>
      <c r="S273">
        <v>2016</v>
      </c>
      <c r="T273" t="s">
        <v>31</v>
      </c>
      <c r="U273" s="15">
        <v>3.3</v>
      </c>
      <c r="V273" s="15">
        <v>7</v>
      </c>
      <c r="W273" t="s">
        <v>27</v>
      </c>
    </row>
    <row r="274" spans="1:23">
      <c r="A274" t="s">
        <v>317</v>
      </c>
      <c r="B274">
        <v>19.133029000000001</v>
      </c>
      <c r="C274" s="15">
        <v>72.907398999999998</v>
      </c>
      <c r="D274" s="2" t="s">
        <v>5337</v>
      </c>
      <c r="E274" s="14" t="s">
        <v>5079</v>
      </c>
      <c r="F274" s="14" t="e" vm="11">
        <v>#VALUE!</v>
      </c>
      <c r="G274" s="2" t="str">
        <f>_xlfn.XLOOKUP(E274,missing_cities!$Q$2:$Q$56,missing_cities!$R$2:$R$56,"Not Found",0)</f>
        <v>India</v>
      </c>
      <c r="H274" t="str">
        <f>_xlfn.XLOOKUP(E274,missing_cities!$Q$2:$Q$56,missing_cities!$S$2:$S$56,"Not Found",0)</f>
        <v>Asia</v>
      </c>
      <c r="I274" t="s">
        <v>18</v>
      </c>
      <c r="J274" s="15">
        <v>0.38</v>
      </c>
      <c r="K274" t="s">
        <v>19</v>
      </c>
      <c r="L274" s="15" t="str">
        <f t="shared" si="8"/>
        <v>9:00-18:00</v>
      </c>
      <c r="M274" s="16">
        <f t="shared" si="9"/>
        <v>0.37</v>
      </c>
      <c r="N274" s="15">
        <v>0.67</v>
      </c>
      <c r="O274" s="15">
        <v>62</v>
      </c>
      <c r="P274" t="s">
        <v>25</v>
      </c>
      <c r="Q274">
        <v>22</v>
      </c>
      <c r="R274" t="s">
        <v>48</v>
      </c>
      <c r="S274">
        <v>2022</v>
      </c>
      <c r="T274" t="s">
        <v>22</v>
      </c>
      <c r="U274" s="15">
        <v>3.9</v>
      </c>
      <c r="V274" s="15">
        <v>3</v>
      </c>
      <c r="W274" t="s">
        <v>23</v>
      </c>
    </row>
    <row r="275" spans="1:23">
      <c r="A275" t="s">
        <v>318</v>
      </c>
      <c r="B275">
        <v>13.739414</v>
      </c>
      <c r="C275" s="15">
        <v>100.40047</v>
      </c>
      <c r="D275" s="2" t="s">
        <v>5338</v>
      </c>
      <c r="E275" s="14" t="s">
        <v>5059</v>
      </c>
      <c r="F275" s="14" t="e" vm="4">
        <v>#VALUE!</v>
      </c>
      <c r="G275" s="2" t="str">
        <f>_xlfn.XLOOKUP(E275,missing_cities!$Q$2:$Q$56,missing_cities!$R$2:$R$56,"Not Found",0)</f>
        <v>Thailand</v>
      </c>
      <c r="H275" t="str">
        <f>_xlfn.XLOOKUP(E275,missing_cities!$Q$2:$Q$56,missing_cities!$S$2:$S$56,"Not Found",0)</f>
        <v>Asia</v>
      </c>
      <c r="I275" t="s">
        <v>18</v>
      </c>
      <c r="J275" s="15">
        <v>0.4</v>
      </c>
      <c r="K275" t="s">
        <v>19</v>
      </c>
      <c r="L275" s="15" t="str">
        <f t="shared" si="8"/>
        <v>9:00-18:00</v>
      </c>
      <c r="M275" s="16">
        <f t="shared" si="9"/>
        <v>0.37</v>
      </c>
      <c r="N275" s="15">
        <v>11.93</v>
      </c>
      <c r="O275" s="15">
        <v>97</v>
      </c>
      <c r="P275" t="s">
        <v>20</v>
      </c>
      <c r="Q275">
        <v>50</v>
      </c>
      <c r="R275" t="s">
        <v>37</v>
      </c>
      <c r="S275">
        <v>2014</v>
      </c>
      <c r="T275" t="s">
        <v>31</v>
      </c>
      <c r="U275" s="15">
        <v>4.0999999999999996</v>
      </c>
      <c r="V275" s="15">
        <v>1</v>
      </c>
      <c r="W275" t="s">
        <v>23</v>
      </c>
    </row>
    <row r="276" spans="1:23">
      <c r="A276" t="s">
        <v>319</v>
      </c>
      <c r="B276">
        <v>37.866185000000002</v>
      </c>
      <c r="C276" s="15">
        <v>-122.428321</v>
      </c>
      <c r="D276" s="2" t="s">
        <v>5339</v>
      </c>
      <c r="E276" s="14" t="s">
        <v>5061</v>
      </c>
      <c r="F276" s="14" t="e" vm="5">
        <v>#VALUE!</v>
      </c>
      <c r="G276" s="2" t="str">
        <f>_xlfn.XLOOKUP(E276,missing_cities!$Q$2:$Q$56,missing_cities!$R$2:$R$56,"Not Found",0)</f>
        <v>United States</v>
      </c>
      <c r="H276" t="str">
        <f>_xlfn.XLOOKUP(E276,missing_cities!$Q$2:$Q$56,missing_cities!$S$2:$S$56,"Not Found",0)</f>
        <v>North America</v>
      </c>
      <c r="I276" t="s">
        <v>18</v>
      </c>
      <c r="J276" s="15">
        <v>0.32</v>
      </c>
      <c r="K276" t="s">
        <v>19</v>
      </c>
      <c r="L276" s="15" t="str">
        <f t="shared" si="8"/>
        <v>9:00-18:00</v>
      </c>
      <c r="M276" s="16">
        <f t="shared" si="9"/>
        <v>0.37</v>
      </c>
      <c r="N276" s="15">
        <v>8.34</v>
      </c>
      <c r="O276" s="15">
        <v>84</v>
      </c>
      <c r="P276" t="s">
        <v>20</v>
      </c>
      <c r="Q276">
        <v>150</v>
      </c>
      <c r="R276" t="s">
        <v>40</v>
      </c>
      <c r="S276">
        <v>2021</v>
      </c>
      <c r="T276" t="s">
        <v>31</v>
      </c>
      <c r="U276" s="15">
        <v>4</v>
      </c>
      <c r="V276" s="15">
        <v>8</v>
      </c>
      <c r="W276" t="s">
        <v>32</v>
      </c>
    </row>
    <row r="277" spans="1:23">
      <c r="A277" t="s">
        <v>320</v>
      </c>
      <c r="B277">
        <v>-23.651432</v>
      </c>
      <c r="C277" s="15">
        <v>-46.594388000000002</v>
      </c>
      <c r="D277" s="2" t="s">
        <v>5340</v>
      </c>
      <c r="E277" s="14" t="s">
        <v>5067</v>
      </c>
      <c r="F277" s="14" t="e" vm="7">
        <v>#VALUE!</v>
      </c>
      <c r="G277" s="2" t="str">
        <f>_xlfn.XLOOKUP(E277,missing_cities!$Q$2:$Q$56,missing_cities!$R$2:$R$56,"Not Found",0)</f>
        <v>Brazil</v>
      </c>
      <c r="H277" t="str">
        <f>_xlfn.XLOOKUP(E277,missing_cities!$Q$2:$Q$56,missing_cities!$S$2:$S$56,"Not Found",0)</f>
        <v>South America</v>
      </c>
      <c r="I277" t="s">
        <v>18</v>
      </c>
      <c r="J277" s="15">
        <v>0.46</v>
      </c>
      <c r="K277" t="s">
        <v>19</v>
      </c>
      <c r="L277" s="15" t="str">
        <f t="shared" si="8"/>
        <v>9:00-18:00</v>
      </c>
      <c r="M277" s="16">
        <f t="shared" si="9"/>
        <v>0.37</v>
      </c>
      <c r="N277" s="15">
        <v>9.0299999999999994</v>
      </c>
      <c r="O277" s="15">
        <v>98</v>
      </c>
      <c r="P277" t="s">
        <v>39</v>
      </c>
      <c r="Q277">
        <v>350</v>
      </c>
      <c r="R277" t="s">
        <v>42</v>
      </c>
      <c r="S277">
        <v>2019</v>
      </c>
      <c r="T277" t="s">
        <v>22</v>
      </c>
      <c r="U277" s="15">
        <v>4.3</v>
      </c>
      <c r="V277" s="15">
        <v>1</v>
      </c>
      <c r="W277" t="s">
        <v>23</v>
      </c>
    </row>
    <row r="278" spans="1:23">
      <c r="A278" t="s">
        <v>321</v>
      </c>
      <c r="B278">
        <v>52.588357999999999</v>
      </c>
      <c r="C278" s="15">
        <v>13.303202000000001</v>
      </c>
      <c r="D278" s="2" t="s">
        <v>5341</v>
      </c>
      <c r="E278" s="14" t="s">
        <v>5057</v>
      </c>
      <c r="F278" s="14" t="e" vm="3">
        <v>#VALUE!</v>
      </c>
      <c r="G278" s="2" t="str">
        <f>_xlfn.XLOOKUP(E278,missing_cities!$Q$2:$Q$56,missing_cities!$R$2:$R$56,"Not Found",0)</f>
        <v>Germany</v>
      </c>
      <c r="H278" t="str">
        <f>_xlfn.XLOOKUP(E278,missing_cities!$Q$2:$Q$56,missing_cities!$S$2:$S$56,"Not Found",0)</f>
        <v>Europe</v>
      </c>
      <c r="I278" t="s">
        <v>18</v>
      </c>
      <c r="J278" s="15">
        <v>0.24</v>
      </c>
      <c r="K278" s="1">
        <v>45862</v>
      </c>
      <c r="L278" s="15" t="str">
        <f t="shared" si="8"/>
        <v>9.00-21.00</v>
      </c>
      <c r="M278" s="16">
        <f t="shared" si="9"/>
        <v>12</v>
      </c>
      <c r="N278" s="15">
        <v>8.9600000000000009</v>
      </c>
      <c r="O278" s="15">
        <v>37</v>
      </c>
      <c r="P278" t="s">
        <v>39</v>
      </c>
      <c r="Q278">
        <v>350</v>
      </c>
      <c r="R278" t="s">
        <v>132</v>
      </c>
      <c r="S278">
        <v>2015</v>
      </c>
      <c r="T278" t="s">
        <v>22</v>
      </c>
      <c r="U278" s="15">
        <v>4.9000000000000004</v>
      </c>
      <c r="V278" s="15">
        <v>3</v>
      </c>
      <c r="W278" t="s">
        <v>27</v>
      </c>
    </row>
    <row r="279" spans="1:23">
      <c r="A279" t="s">
        <v>322</v>
      </c>
      <c r="B279">
        <v>25.264652999999999</v>
      </c>
      <c r="C279" s="15">
        <v>55.288438999999997</v>
      </c>
      <c r="D279" s="2" t="s">
        <v>5342</v>
      </c>
      <c r="E279" s="14" t="s">
        <v>5076</v>
      </c>
      <c r="F279" s="14" t="e" vm="10">
        <v>#VALUE!</v>
      </c>
      <c r="G279" s="2" t="str">
        <f>_xlfn.XLOOKUP(E279,missing_cities!$Q$2:$Q$56,missing_cities!$R$2:$R$56,"Not Found",0)</f>
        <v>United Arab Emirates</v>
      </c>
      <c r="H279" t="str">
        <f>_xlfn.XLOOKUP(E279,missing_cities!$Q$2:$Q$56,missing_cities!$S$2:$S$56,"Not Found",0)</f>
        <v>Asia</v>
      </c>
      <c r="I279" t="s">
        <v>18</v>
      </c>
      <c r="J279" s="15">
        <v>0.34</v>
      </c>
      <c r="K279" s="1">
        <v>45862</v>
      </c>
      <c r="L279" s="15" t="str">
        <f t="shared" si="8"/>
        <v>9.00-21.00</v>
      </c>
      <c r="M279" s="16">
        <f t="shared" si="9"/>
        <v>12</v>
      </c>
      <c r="N279" s="15">
        <v>5.65</v>
      </c>
      <c r="O279" s="15">
        <v>93</v>
      </c>
      <c r="P279" t="s">
        <v>20</v>
      </c>
      <c r="Q279">
        <v>150</v>
      </c>
      <c r="R279" t="s">
        <v>42</v>
      </c>
      <c r="S279">
        <v>2010</v>
      </c>
      <c r="T279" t="s">
        <v>31</v>
      </c>
      <c r="U279" s="15">
        <v>4.8</v>
      </c>
      <c r="V279" s="15">
        <v>5</v>
      </c>
      <c r="W279" t="s">
        <v>27</v>
      </c>
    </row>
    <row r="280" spans="1:23">
      <c r="A280" t="s">
        <v>323</v>
      </c>
      <c r="B280">
        <v>55.779319999999998</v>
      </c>
      <c r="C280" s="15">
        <v>37.649954999999999</v>
      </c>
      <c r="D280" s="2" t="s">
        <v>5343</v>
      </c>
      <c r="E280" s="14" t="s">
        <v>5052</v>
      </c>
      <c r="F280" s="14" t="e" vm="2">
        <v>#VALUE!</v>
      </c>
      <c r="G280" s="2" t="str">
        <f>_xlfn.XLOOKUP(E280,missing_cities!$Q$2:$Q$56,missing_cities!$R$2:$R$56,"Not Found",0)</f>
        <v>Russia</v>
      </c>
      <c r="H280" t="str">
        <f>_xlfn.XLOOKUP(E280,missing_cities!$Q$2:$Q$56,missing_cities!$S$2:$S$56,"Not Found",0)</f>
        <v>Europe</v>
      </c>
      <c r="I280" t="s">
        <v>18</v>
      </c>
      <c r="J280" s="15">
        <v>0.38</v>
      </c>
      <c r="K280" s="1">
        <v>45862</v>
      </c>
      <c r="L280" s="15" t="str">
        <f t="shared" si="8"/>
        <v>9.00-21.00</v>
      </c>
      <c r="M280" s="16">
        <f t="shared" si="9"/>
        <v>12</v>
      </c>
      <c r="N280" s="15">
        <v>15.34</v>
      </c>
      <c r="O280" s="15">
        <v>67</v>
      </c>
      <c r="P280" t="s">
        <v>29</v>
      </c>
      <c r="Q280">
        <v>22</v>
      </c>
      <c r="R280" t="s">
        <v>21</v>
      </c>
      <c r="S280">
        <v>2021</v>
      </c>
      <c r="T280" t="s">
        <v>31</v>
      </c>
      <c r="U280" s="15">
        <v>4.5</v>
      </c>
      <c r="V280" s="15">
        <v>5</v>
      </c>
      <c r="W280" t="s">
        <v>27</v>
      </c>
    </row>
    <row r="281" spans="1:23">
      <c r="A281" t="s">
        <v>324</v>
      </c>
      <c r="B281">
        <v>-33.897590000000001</v>
      </c>
      <c r="C281" s="15">
        <v>18.514637</v>
      </c>
      <c r="D281" s="2" t="s">
        <v>5344</v>
      </c>
      <c r="E281" s="14" t="s">
        <v>5085</v>
      </c>
      <c r="F281" s="14" t="e" vm="12">
        <v>#VALUE!</v>
      </c>
      <c r="G281" s="2" t="str">
        <f>_xlfn.XLOOKUP(E281,missing_cities!$Q$2:$Q$56,missing_cities!$R$2:$R$56,"Not Found",0)</f>
        <v>South Africa</v>
      </c>
      <c r="H281" t="str">
        <f>_xlfn.XLOOKUP(E281,missing_cities!$Q$2:$Q$56,missing_cities!$S$2:$S$56,"Not Found",0)</f>
        <v>Africa</v>
      </c>
      <c r="I281" t="s">
        <v>18</v>
      </c>
      <c r="J281" s="15">
        <v>0.21</v>
      </c>
      <c r="K281" t="s">
        <v>19</v>
      </c>
      <c r="L281" s="15" t="str">
        <f t="shared" si="8"/>
        <v>9:00-18:00</v>
      </c>
      <c r="M281" s="16">
        <f t="shared" si="9"/>
        <v>0.37</v>
      </c>
      <c r="N281" s="15">
        <v>12.64</v>
      </c>
      <c r="O281" s="15">
        <v>87</v>
      </c>
      <c r="P281" t="s">
        <v>20</v>
      </c>
      <c r="Q281">
        <v>50</v>
      </c>
      <c r="R281" t="s">
        <v>37</v>
      </c>
      <c r="S281">
        <v>2012</v>
      </c>
      <c r="T281" t="s">
        <v>31</v>
      </c>
      <c r="U281" s="15">
        <v>3.6</v>
      </c>
      <c r="V281" s="15">
        <v>4</v>
      </c>
      <c r="W281" t="s">
        <v>23</v>
      </c>
    </row>
    <row r="282" spans="1:23">
      <c r="A282" t="s">
        <v>325</v>
      </c>
      <c r="B282">
        <v>34.021307999999998</v>
      </c>
      <c r="C282" s="15">
        <v>-118.223084</v>
      </c>
      <c r="D282" s="2" t="s">
        <v>5345</v>
      </c>
      <c r="E282" s="14" t="s">
        <v>5111</v>
      </c>
      <c r="F282" s="14" t="e" vm="5">
        <v>#VALUE!</v>
      </c>
      <c r="G282" s="2" t="str">
        <f>_xlfn.XLOOKUP(E282,missing_cities!$Q$2:$Q$56,missing_cities!$R$2:$R$56,"Not Found",0)</f>
        <v>United States</v>
      </c>
      <c r="H282" t="str">
        <f>_xlfn.XLOOKUP(E282,missing_cities!$Q$2:$Q$56,missing_cities!$S$2:$S$56,"Not Found",0)</f>
        <v>North America</v>
      </c>
      <c r="I282" t="s">
        <v>18</v>
      </c>
      <c r="J282" s="15">
        <v>0.15</v>
      </c>
      <c r="K282" s="1">
        <v>45862</v>
      </c>
      <c r="L282" s="15" t="str">
        <f t="shared" si="8"/>
        <v>9.00-21.00</v>
      </c>
      <c r="M282" s="16">
        <f t="shared" si="9"/>
        <v>12</v>
      </c>
      <c r="N282" s="15">
        <v>15.97</v>
      </c>
      <c r="O282" s="15">
        <v>16</v>
      </c>
      <c r="P282" t="s">
        <v>29</v>
      </c>
      <c r="Q282">
        <v>350</v>
      </c>
      <c r="R282" t="s">
        <v>44</v>
      </c>
      <c r="S282">
        <v>2022</v>
      </c>
      <c r="T282" t="s">
        <v>22</v>
      </c>
      <c r="U282" s="15">
        <v>4.5</v>
      </c>
      <c r="V282" s="15">
        <v>5</v>
      </c>
      <c r="W282" t="s">
        <v>27</v>
      </c>
    </row>
    <row r="283" spans="1:23">
      <c r="A283" t="s">
        <v>326</v>
      </c>
      <c r="B283">
        <v>52.554619000000002</v>
      </c>
      <c r="C283" s="15">
        <v>13.404918</v>
      </c>
      <c r="D283" s="2" t="s">
        <v>5346</v>
      </c>
      <c r="E283" s="14" t="s">
        <v>5057</v>
      </c>
      <c r="F283" s="14" t="e" vm="3">
        <v>#VALUE!</v>
      </c>
      <c r="G283" s="2" t="str">
        <f>_xlfn.XLOOKUP(E283,missing_cities!$Q$2:$Q$56,missing_cities!$R$2:$R$56,"Not Found",0)</f>
        <v>Germany</v>
      </c>
      <c r="H283" t="str">
        <f>_xlfn.XLOOKUP(E283,missing_cities!$Q$2:$Q$56,missing_cities!$S$2:$S$56,"Not Found",0)</f>
        <v>Europe</v>
      </c>
      <c r="I283" t="s">
        <v>18</v>
      </c>
      <c r="J283" s="15">
        <v>0.46</v>
      </c>
      <c r="K283" t="s">
        <v>19</v>
      </c>
      <c r="L283" s="15" t="str">
        <f t="shared" si="8"/>
        <v>9:00-18:00</v>
      </c>
      <c r="M283" s="16">
        <f t="shared" si="9"/>
        <v>0.37</v>
      </c>
      <c r="N283" s="15">
        <v>19.170000000000002</v>
      </c>
      <c r="O283" s="15">
        <v>50</v>
      </c>
      <c r="P283" t="s">
        <v>25</v>
      </c>
      <c r="Q283">
        <v>150</v>
      </c>
      <c r="R283" t="s">
        <v>48</v>
      </c>
      <c r="S283">
        <v>2021</v>
      </c>
      <c r="T283" t="s">
        <v>31</v>
      </c>
      <c r="U283" s="15">
        <v>4.0999999999999996</v>
      </c>
      <c r="V283" s="15">
        <v>4</v>
      </c>
      <c r="W283" t="s">
        <v>27</v>
      </c>
    </row>
    <row r="284" spans="1:23">
      <c r="A284" t="s">
        <v>327</v>
      </c>
      <c r="B284">
        <v>41.841869000000003</v>
      </c>
      <c r="C284" s="15">
        <v>-87.645348999999996</v>
      </c>
      <c r="D284" s="2" t="s">
        <v>5347</v>
      </c>
      <c r="E284" s="14" t="s">
        <v>5065</v>
      </c>
      <c r="F284" s="14" t="e" vm="5">
        <v>#VALUE!</v>
      </c>
      <c r="G284" s="2" t="str">
        <f>_xlfn.XLOOKUP(E284,missing_cities!$Q$2:$Q$56,missing_cities!$R$2:$R$56,"Not Found",0)</f>
        <v>United States</v>
      </c>
      <c r="H284" t="str">
        <f>_xlfn.XLOOKUP(E284,missing_cities!$Q$2:$Q$56,missing_cities!$S$2:$S$56,"Not Found",0)</f>
        <v>North America</v>
      </c>
      <c r="I284" t="s">
        <v>18</v>
      </c>
      <c r="J284" s="15">
        <v>0.23</v>
      </c>
      <c r="K284" s="1">
        <v>45862</v>
      </c>
      <c r="L284" s="15" t="str">
        <f t="shared" si="8"/>
        <v>9.00-21.00</v>
      </c>
      <c r="M284" s="16">
        <f t="shared" si="9"/>
        <v>12</v>
      </c>
      <c r="N284" s="15">
        <v>6.46</v>
      </c>
      <c r="O284" s="15">
        <v>72</v>
      </c>
      <c r="P284" t="s">
        <v>29</v>
      </c>
      <c r="Q284">
        <v>22</v>
      </c>
      <c r="R284" t="s">
        <v>37</v>
      </c>
      <c r="S284">
        <v>2013</v>
      </c>
      <c r="T284" t="s">
        <v>31</v>
      </c>
      <c r="U284" s="15">
        <v>3.2</v>
      </c>
      <c r="V284" s="15">
        <v>10</v>
      </c>
      <c r="W284" t="s">
        <v>32</v>
      </c>
    </row>
    <row r="285" spans="1:23">
      <c r="A285" t="s">
        <v>328</v>
      </c>
      <c r="B285">
        <v>55.719552</v>
      </c>
      <c r="C285" s="15">
        <v>37.560898000000002</v>
      </c>
      <c r="D285" s="2" t="s">
        <v>5348</v>
      </c>
      <c r="E285" s="14" t="s">
        <v>5052</v>
      </c>
      <c r="F285" s="14" t="e" vm="2">
        <v>#VALUE!</v>
      </c>
      <c r="G285" s="2" t="str">
        <f>_xlfn.XLOOKUP(E285,missing_cities!$Q$2:$Q$56,missing_cities!$R$2:$R$56,"Not Found",0)</f>
        <v>Russia</v>
      </c>
      <c r="H285" t="str">
        <f>_xlfn.XLOOKUP(E285,missing_cities!$Q$2:$Q$56,missing_cities!$S$2:$S$56,"Not Found",0)</f>
        <v>Europe</v>
      </c>
      <c r="I285" t="s">
        <v>18</v>
      </c>
      <c r="J285" s="15">
        <v>0.2</v>
      </c>
      <c r="K285" s="1">
        <v>45862</v>
      </c>
      <c r="L285" s="15" t="str">
        <f t="shared" si="8"/>
        <v>9.00-21.00</v>
      </c>
      <c r="M285" s="16">
        <f t="shared" si="9"/>
        <v>12</v>
      </c>
      <c r="N285" s="15">
        <v>6.06</v>
      </c>
      <c r="O285" s="15">
        <v>58</v>
      </c>
      <c r="P285" t="s">
        <v>20</v>
      </c>
      <c r="Q285">
        <v>350</v>
      </c>
      <c r="R285" t="s">
        <v>26</v>
      </c>
      <c r="S285">
        <v>2013</v>
      </c>
      <c r="T285" t="s">
        <v>22</v>
      </c>
      <c r="U285" s="15">
        <v>3.9</v>
      </c>
      <c r="V285" s="15">
        <v>2</v>
      </c>
      <c r="W285" t="s">
        <v>23</v>
      </c>
    </row>
    <row r="286" spans="1:23">
      <c r="A286" t="s">
        <v>329</v>
      </c>
      <c r="B286">
        <v>-35.633636000000003</v>
      </c>
      <c r="C286" s="15">
        <v>36.810200999999999</v>
      </c>
      <c r="D286" s="2" t="s">
        <v>5349</v>
      </c>
      <c r="E286" s="14" t="str">
        <f>_xlfn.XLOOKUP(C286,missing_cities!B:B,missing_cities!C:C,"Not Found",0)</f>
        <v>Error</v>
      </c>
      <c r="F286" s="14" t="s">
        <v>9987</v>
      </c>
      <c r="G286" s="2" t="str">
        <f>_xlfn.XLOOKUP(E286,missing_cities!$Q$2:$Q$56,missing_cities!$R$2:$R$56,"Not Found",0)</f>
        <v>Error</v>
      </c>
      <c r="H286" t="str">
        <f>_xlfn.XLOOKUP(E286,missing_cities!$Q$2:$Q$56,missing_cities!$S$2:$S$56,"Not Found",0)</f>
        <v>Error</v>
      </c>
      <c r="I286" t="s">
        <v>18</v>
      </c>
      <c r="J286" s="15">
        <v>0.38</v>
      </c>
      <c r="K286" t="s">
        <v>34</v>
      </c>
      <c r="L286" s="15" t="str">
        <f t="shared" si="8"/>
        <v>6:00-22:00</v>
      </c>
      <c r="M286" s="16">
        <f t="shared" si="9"/>
        <v>0.67</v>
      </c>
      <c r="N286" s="15">
        <v>17.12</v>
      </c>
      <c r="O286" s="15">
        <v>81</v>
      </c>
      <c r="P286" t="s">
        <v>37</v>
      </c>
      <c r="Q286">
        <v>350</v>
      </c>
      <c r="R286" t="s">
        <v>35</v>
      </c>
      <c r="S286">
        <v>2020</v>
      </c>
      <c r="T286" t="s">
        <v>22</v>
      </c>
      <c r="U286" s="15">
        <v>4.4000000000000004</v>
      </c>
      <c r="V286" s="15">
        <v>6</v>
      </c>
      <c r="W286" t="s">
        <v>27</v>
      </c>
    </row>
    <row r="287" spans="1:23">
      <c r="A287" t="s">
        <v>330</v>
      </c>
      <c r="B287">
        <v>-59.872217999999997</v>
      </c>
      <c r="C287" s="15">
        <v>-148.04834099999999</v>
      </c>
      <c r="D287" s="2" t="s">
        <v>5350</v>
      </c>
      <c r="E287" s="14" t="str">
        <f>_xlfn.XLOOKUP(C287,missing_cities!B:B,missing_cities!C:C,"Not Found",0)</f>
        <v>Error</v>
      </c>
      <c r="F287" s="14" t="s">
        <v>9987</v>
      </c>
      <c r="G287" s="2" t="str">
        <f>_xlfn.XLOOKUP(E287,missing_cities!$Q$2:$Q$56,missing_cities!$R$2:$R$56,"Not Found",0)</f>
        <v>Error</v>
      </c>
      <c r="H287" t="str">
        <f>_xlfn.XLOOKUP(E287,missing_cities!$Q$2:$Q$56,missing_cities!$S$2:$S$56,"Not Found",0)</f>
        <v>Error</v>
      </c>
      <c r="I287" t="s">
        <v>18</v>
      </c>
      <c r="J287" s="15">
        <v>0.34</v>
      </c>
      <c r="K287" t="s">
        <v>34</v>
      </c>
      <c r="L287" s="15" t="str">
        <f t="shared" si="8"/>
        <v>6:00-22:00</v>
      </c>
      <c r="M287" s="16">
        <f t="shared" si="9"/>
        <v>0.67</v>
      </c>
      <c r="N287" s="15">
        <v>2.85</v>
      </c>
      <c r="O287" s="15">
        <v>99</v>
      </c>
      <c r="P287" t="s">
        <v>25</v>
      </c>
      <c r="Q287">
        <v>50</v>
      </c>
      <c r="R287" t="s">
        <v>44</v>
      </c>
      <c r="S287">
        <v>2013</v>
      </c>
      <c r="T287" t="s">
        <v>22</v>
      </c>
      <c r="U287" s="15">
        <v>3.2</v>
      </c>
      <c r="V287" s="15">
        <v>1</v>
      </c>
      <c r="W287" t="s">
        <v>32</v>
      </c>
    </row>
    <row r="288" spans="1:23">
      <c r="A288" t="s">
        <v>331</v>
      </c>
      <c r="B288">
        <v>13.757046000000001</v>
      </c>
      <c r="C288" s="15">
        <v>100.52610300000001</v>
      </c>
      <c r="D288" s="2" t="s">
        <v>5351</v>
      </c>
      <c r="E288" s="14" t="s">
        <v>5059</v>
      </c>
      <c r="F288" s="14" t="e" vm="4">
        <v>#VALUE!</v>
      </c>
      <c r="G288" s="2" t="str">
        <f>_xlfn.XLOOKUP(E288,missing_cities!$Q$2:$Q$56,missing_cities!$R$2:$R$56,"Not Found",0)</f>
        <v>Thailand</v>
      </c>
      <c r="H288" t="str">
        <f>_xlfn.XLOOKUP(E288,missing_cities!$Q$2:$Q$56,missing_cities!$S$2:$S$56,"Not Found",0)</f>
        <v>Asia</v>
      </c>
      <c r="I288" t="s">
        <v>18</v>
      </c>
      <c r="J288" s="15">
        <v>0.21</v>
      </c>
      <c r="K288" s="1">
        <v>45862</v>
      </c>
      <c r="L288" s="15" t="str">
        <f t="shared" si="8"/>
        <v>9.00-21.00</v>
      </c>
      <c r="M288" s="16">
        <f t="shared" si="9"/>
        <v>12</v>
      </c>
      <c r="N288" s="15">
        <v>12.17</v>
      </c>
      <c r="O288" s="15">
        <v>65</v>
      </c>
      <c r="P288" t="s">
        <v>29</v>
      </c>
      <c r="Q288">
        <v>150</v>
      </c>
      <c r="R288" t="s">
        <v>42</v>
      </c>
      <c r="S288">
        <v>2023</v>
      </c>
      <c r="T288" t="s">
        <v>22</v>
      </c>
      <c r="U288" s="15">
        <v>3.2</v>
      </c>
      <c r="V288" s="15">
        <v>3</v>
      </c>
      <c r="W288" t="s">
        <v>23</v>
      </c>
    </row>
    <row r="289" spans="1:23">
      <c r="A289" t="s">
        <v>332</v>
      </c>
      <c r="B289">
        <v>19.092922999999999</v>
      </c>
      <c r="C289" s="15">
        <v>72.917398000000006</v>
      </c>
      <c r="D289" s="2" t="s">
        <v>5352</v>
      </c>
      <c r="E289" s="14" t="s">
        <v>5079</v>
      </c>
      <c r="F289" s="14" t="e" vm="11">
        <v>#VALUE!</v>
      </c>
      <c r="G289" s="2" t="str">
        <f>_xlfn.XLOOKUP(E289,missing_cities!$Q$2:$Q$56,missing_cities!$R$2:$R$56,"Not Found",0)</f>
        <v>India</v>
      </c>
      <c r="H289" t="str">
        <f>_xlfn.XLOOKUP(E289,missing_cities!$Q$2:$Q$56,missing_cities!$S$2:$S$56,"Not Found",0)</f>
        <v>Asia</v>
      </c>
      <c r="I289" t="s">
        <v>18</v>
      </c>
      <c r="J289" s="15">
        <v>0.5</v>
      </c>
      <c r="K289" s="1">
        <v>45862</v>
      </c>
      <c r="L289" s="15" t="str">
        <f t="shared" si="8"/>
        <v>9.00-21.00</v>
      </c>
      <c r="M289" s="16">
        <f t="shared" si="9"/>
        <v>12</v>
      </c>
      <c r="N289" s="15">
        <v>10.41</v>
      </c>
      <c r="O289" s="15">
        <v>30</v>
      </c>
      <c r="P289" t="s">
        <v>37</v>
      </c>
      <c r="Q289">
        <v>22</v>
      </c>
      <c r="R289" t="s">
        <v>21</v>
      </c>
      <c r="S289">
        <v>2017</v>
      </c>
      <c r="T289" t="s">
        <v>31</v>
      </c>
      <c r="U289" s="15">
        <v>3.9</v>
      </c>
      <c r="V289" s="15">
        <v>10</v>
      </c>
      <c r="W289" t="s">
        <v>32</v>
      </c>
    </row>
    <row r="290" spans="1:23">
      <c r="A290" t="s">
        <v>333</v>
      </c>
      <c r="B290">
        <v>37.540250999999998</v>
      </c>
      <c r="C290" s="15">
        <v>127.096737</v>
      </c>
      <c r="D290" s="2" t="s">
        <v>5353</v>
      </c>
      <c r="E290" s="14" t="s">
        <v>5063</v>
      </c>
      <c r="F290" s="14" t="e" vm="6">
        <v>#VALUE!</v>
      </c>
      <c r="G290" s="2" t="str">
        <f>_xlfn.XLOOKUP(E290,missing_cities!$Q$2:$Q$56,missing_cities!$R$2:$R$56,"Not Found",0)</f>
        <v>South Korea</v>
      </c>
      <c r="H290" t="str">
        <f>_xlfn.XLOOKUP(E290,missing_cities!$Q$2:$Q$56,missing_cities!$S$2:$S$56,"Not Found",0)</f>
        <v>Asia</v>
      </c>
      <c r="I290" t="s">
        <v>18</v>
      </c>
      <c r="J290" s="15">
        <v>0.28000000000000003</v>
      </c>
      <c r="K290" t="s">
        <v>19</v>
      </c>
      <c r="L290" s="15" t="str">
        <f t="shared" si="8"/>
        <v>9:00-18:00</v>
      </c>
      <c r="M290" s="16">
        <f t="shared" si="9"/>
        <v>0.37</v>
      </c>
      <c r="N290" s="15">
        <v>14.77</v>
      </c>
      <c r="O290" s="15">
        <v>71</v>
      </c>
      <c r="P290" t="s">
        <v>29</v>
      </c>
      <c r="Q290">
        <v>22</v>
      </c>
      <c r="R290" t="s">
        <v>48</v>
      </c>
      <c r="S290">
        <v>2023</v>
      </c>
      <c r="T290" t="s">
        <v>31</v>
      </c>
      <c r="U290" s="15">
        <v>3.7</v>
      </c>
      <c r="V290" s="15">
        <v>9</v>
      </c>
      <c r="W290" t="s">
        <v>32</v>
      </c>
    </row>
    <row r="291" spans="1:23">
      <c r="A291" t="s">
        <v>334</v>
      </c>
      <c r="B291">
        <v>19.502535999999999</v>
      </c>
      <c r="C291" s="15">
        <v>-99.009175999999997</v>
      </c>
      <c r="D291" s="2" t="s">
        <v>5354</v>
      </c>
      <c r="E291" s="14" t="s">
        <v>5119</v>
      </c>
      <c r="F291" s="14" t="e" vm="13">
        <v>#VALUE!</v>
      </c>
      <c r="G291" s="2" t="str">
        <f>_xlfn.XLOOKUP(E291,missing_cities!$Q$2:$Q$56,missing_cities!$R$2:$R$56,"Not Found",0)</f>
        <v>Mexico</v>
      </c>
      <c r="H291" t="str">
        <f>_xlfn.XLOOKUP(E291,missing_cities!$Q$2:$Q$56,missing_cities!$S$2:$S$56,"Not Found",0)</f>
        <v>North America</v>
      </c>
      <c r="I291" t="s">
        <v>18</v>
      </c>
      <c r="J291" s="15">
        <v>0.2</v>
      </c>
      <c r="K291" t="s">
        <v>34</v>
      </c>
      <c r="L291" s="15" t="str">
        <f t="shared" si="8"/>
        <v>6:00-22:00</v>
      </c>
      <c r="M291" s="16">
        <f t="shared" si="9"/>
        <v>0.67</v>
      </c>
      <c r="N291" s="15">
        <v>15.4</v>
      </c>
      <c r="O291" s="15">
        <v>44</v>
      </c>
      <c r="P291" t="s">
        <v>25</v>
      </c>
      <c r="Q291">
        <v>150</v>
      </c>
      <c r="R291" t="s">
        <v>37</v>
      </c>
      <c r="S291">
        <v>2015</v>
      </c>
      <c r="T291" t="s">
        <v>22</v>
      </c>
      <c r="U291" s="15">
        <v>4.0999999999999996</v>
      </c>
      <c r="V291" s="15">
        <v>4</v>
      </c>
      <c r="W291" t="s">
        <v>23</v>
      </c>
    </row>
    <row r="292" spans="1:23">
      <c r="A292" t="s">
        <v>335</v>
      </c>
      <c r="B292">
        <v>37.580410999999998</v>
      </c>
      <c r="C292" s="15">
        <v>127.005573</v>
      </c>
      <c r="D292" s="2" t="s">
        <v>5355</v>
      </c>
      <c r="E292" s="14" t="s">
        <v>5063</v>
      </c>
      <c r="F292" s="14" t="e" vm="6">
        <v>#VALUE!</v>
      </c>
      <c r="G292" s="2" t="str">
        <f>_xlfn.XLOOKUP(E292,missing_cities!$Q$2:$Q$56,missing_cities!$R$2:$R$56,"Not Found",0)</f>
        <v>South Korea</v>
      </c>
      <c r="H292" t="str">
        <f>_xlfn.XLOOKUP(E292,missing_cities!$Q$2:$Q$56,missing_cities!$S$2:$S$56,"Not Found",0)</f>
        <v>Asia</v>
      </c>
      <c r="I292" t="s">
        <v>18</v>
      </c>
      <c r="J292" s="15">
        <v>0.28000000000000003</v>
      </c>
      <c r="K292" s="1">
        <v>45862</v>
      </c>
      <c r="L292" s="15" t="str">
        <f t="shared" si="8"/>
        <v>9.00-21.00</v>
      </c>
      <c r="M292" s="16">
        <f t="shared" si="9"/>
        <v>12</v>
      </c>
      <c r="N292" s="15">
        <v>9.86</v>
      </c>
      <c r="O292" s="15">
        <v>61</v>
      </c>
      <c r="P292" t="s">
        <v>37</v>
      </c>
      <c r="Q292">
        <v>50</v>
      </c>
      <c r="R292" t="s">
        <v>37</v>
      </c>
      <c r="S292">
        <v>2018</v>
      </c>
      <c r="T292" t="s">
        <v>31</v>
      </c>
      <c r="U292" s="15">
        <v>4.2</v>
      </c>
      <c r="V292" s="15">
        <v>3</v>
      </c>
      <c r="W292" t="s">
        <v>32</v>
      </c>
    </row>
    <row r="293" spans="1:23">
      <c r="A293" t="s">
        <v>336</v>
      </c>
      <c r="B293">
        <v>34.157268000000002</v>
      </c>
      <c r="C293" s="15">
        <v>-118.226178</v>
      </c>
      <c r="D293" s="2" t="s">
        <v>5356</v>
      </c>
      <c r="E293" s="14" t="s">
        <v>5111</v>
      </c>
      <c r="F293" s="14" t="e" vm="5">
        <v>#VALUE!</v>
      </c>
      <c r="G293" s="2" t="str">
        <f>_xlfn.XLOOKUP(E293,missing_cities!$Q$2:$Q$56,missing_cities!$R$2:$R$56,"Not Found",0)</f>
        <v>United States</v>
      </c>
      <c r="H293" t="str">
        <f>_xlfn.XLOOKUP(E293,missing_cities!$Q$2:$Q$56,missing_cities!$S$2:$S$56,"Not Found",0)</f>
        <v>North America</v>
      </c>
      <c r="I293" t="s">
        <v>18</v>
      </c>
      <c r="J293" s="15">
        <v>0.11</v>
      </c>
      <c r="K293" s="1">
        <v>45862</v>
      </c>
      <c r="L293" s="15" t="str">
        <f t="shared" si="8"/>
        <v>9.00-21.00</v>
      </c>
      <c r="M293" s="16">
        <f t="shared" si="9"/>
        <v>12</v>
      </c>
      <c r="N293" s="15">
        <v>14.73</v>
      </c>
      <c r="O293" s="15">
        <v>67</v>
      </c>
      <c r="P293" t="s">
        <v>20</v>
      </c>
      <c r="Q293">
        <v>150</v>
      </c>
      <c r="R293" t="s">
        <v>48</v>
      </c>
      <c r="S293">
        <v>2019</v>
      </c>
      <c r="T293" t="s">
        <v>31</v>
      </c>
      <c r="U293" s="15">
        <v>4.8</v>
      </c>
      <c r="V293" s="15">
        <v>3</v>
      </c>
      <c r="W293" t="s">
        <v>23</v>
      </c>
    </row>
    <row r="294" spans="1:23">
      <c r="A294" t="s">
        <v>337</v>
      </c>
      <c r="B294">
        <v>52.493270000000003</v>
      </c>
      <c r="C294" s="15">
        <v>13.313229</v>
      </c>
      <c r="D294" s="2" t="s">
        <v>5357</v>
      </c>
      <c r="E294" s="14" t="s">
        <v>5057</v>
      </c>
      <c r="F294" s="14" t="e" vm="3">
        <v>#VALUE!</v>
      </c>
      <c r="G294" s="2" t="str">
        <f>_xlfn.XLOOKUP(E294,missing_cities!$Q$2:$Q$56,missing_cities!$R$2:$R$56,"Not Found",0)</f>
        <v>Germany</v>
      </c>
      <c r="H294" t="str">
        <f>_xlfn.XLOOKUP(E294,missing_cities!$Q$2:$Q$56,missing_cities!$S$2:$S$56,"Not Found",0)</f>
        <v>Europe</v>
      </c>
      <c r="I294" t="s">
        <v>18</v>
      </c>
      <c r="J294" s="15">
        <v>0.28000000000000003</v>
      </c>
      <c r="K294" s="1">
        <v>45862</v>
      </c>
      <c r="L294" s="15" t="str">
        <f t="shared" si="8"/>
        <v>9.00-21.00</v>
      </c>
      <c r="M294" s="16">
        <f t="shared" si="9"/>
        <v>12</v>
      </c>
      <c r="N294" s="15">
        <v>5.76</v>
      </c>
      <c r="O294" s="15">
        <v>61</v>
      </c>
      <c r="P294" t="s">
        <v>39</v>
      </c>
      <c r="Q294">
        <v>50</v>
      </c>
      <c r="R294" t="s">
        <v>48</v>
      </c>
      <c r="S294">
        <v>2013</v>
      </c>
      <c r="T294" t="s">
        <v>22</v>
      </c>
      <c r="U294" s="15">
        <v>3.2</v>
      </c>
      <c r="V294" s="15">
        <v>2</v>
      </c>
      <c r="W294" t="s">
        <v>32</v>
      </c>
    </row>
    <row r="295" spans="1:23">
      <c r="A295" t="s">
        <v>338</v>
      </c>
      <c r="B295">
        <v>43.726089999999999</v>
      </c>
      <c r="C295" s="15">
        <v>-79.356826999999996</v>
      </c>
      <c r="D295" s="2" t="s">
        <v>5358</v>
      </c>
      <c r="E295" s="14" t="s">
        <v>5050</v>
      </c>
      <c r="F295" s="14" t="e" vm="1">
        <v>#VALUE!</v>
      </c>
      <c r="G295" s="2" t="str">
        <f>_xlfn.XLOOKUP(E295,missing_cities!$Q$2:$Q$56,missing_cities!$R$2:$R$56,"Not Found",0)</f>
        <v>Canada</v>
      </c>
      <c r="H295" t="str">
        <f>_xlfn.XLOOKUP(E295,missing_cities!$Q$2:$Q$56,missing_cities!$S$2:$S$56,"Not Found",0)</f>
        <v>North America</v>
      </c>
      <c r="I295" t="s">
        <v>18</v>
      </c>
      <c r="J295" s="15">
        <v>0.31</v>
      </c>
      <c r="K295" t="s">
        <v>34</v>
      </c>
      <c r="L295" s="15" t="str">
        <f t="shared" si="8"/>
        <v>6:00-22:00</v>
      </c>
      <c r="M295" s="16">
        <f t="shared" si="9"/>
        <v>0.67</v>
      </c>
      <c r="N295" s="15">
        <v>3.42</v>
      </c>
      <c r="O295" s="15">
        <v>65</v>
      </c>
      <c r="P295" t="s">
        <v>37</v>
      </c>
      <c r="Q295">
        <v>150</v>
      </c>
      <c r="R295" t="s">
        <v>74</v>
      </c>
      <c r="S295">
        <v>2021</v>
      </c>
      <c r="T295" t="s">
        <v>22</v>
      </c>
      <c r="U295" s="15">
        <v>3.7</v>
      </c>
      <c r="V295" s="15">
        <v>7</v>
      </c>
      <c r="W295" t="s">
        <v>23</v>
      </c>
    </row>
    <row r="296" spans="1:23">
      <c r="A296" t="s">
        <v>339</v>
      </c>
      <c r="B296">
        <v>-23.558510999999999</v>
      </c>
      <c r="C296" s="15">
        <v>-46.690672999999997</v>
      </c>
      <c r="D296" s="2" t="s">
        <v>5359</v>
      </c>
      <c r="E296" s="14" t="s">
        <v>5067</v>
      </c>
      <c r="F296" s="14" t="e" vm="7">
        <v>#VALUE!</v>
      </c>
      <c r="G296" s="2" t="str">
        <f>_xlfn.XLOOKUP(E296,missing_cities!$Q$2:$Q$56,missing_cities!$R$2:$R$56,"Not Found",0)</f>
        <v>Brazil</v>
      </c>
      <c r="H296" t="str">
        <f>_xlfn.XLOOKUP(E296,missing_cities!$Q$2:$Q$56,missing_cities!$S$2:$S$56,"Not Found",0)</f>
        <v>South America</v>
      </c>
      <c r="I296" t="s">
        <v>18</v>
      </c>
      <c r="J296" s="15">
        <v>0.18</v>
      </c>
      <c r="K296" t="s">
        <v>34</v>
      </c>
      <c r="L296" s="15" t="str">
        <f t="shared" si="8"/>
        <v>6:00-22:00</v>
      </c>
      <c r="M296" s="16">
        <f t="shared" si="9"/>
        <v>0.67</v>
      </c>
      <c r="N296" s="15">
        <v>12.77</v>
      </c>
      <c r="O296" s="15">
        <v>74</v>
      </c>
      <c r="P296" t="s">
        <v>20</v>
      </c>
      <c r="Q296">
        <v>150</v>
      </c>
      <c r="R296" t="s">
        <v>21</v>
      </c>
      <c r="S296">
        <v>2017</v>
      </c>
      <c r="T296" t="s">
        <v>31</v>
      </c>
      <c r="U296" s="15">
        <v>3</v>
      </c>
      <c r="V296" s="15">
        <v>10</v>
      </c>
      <c r="W296" t="s">
        <v>23</v>
      </c>
    </row>
    <row r="297" spans="1:23">
      <c r="A297" t="s">
        <v>340</v>
      </c>
      <c r="B297">
        <v>37.707520000000002</v>
      </c>
      <c r="C297" s="15">
        <v>-122.38583199999999</v>
      </c>
      <c r="D297" s="2" t="s">
        <v>5360</v>
      </c>
      <c r="E297" s="14" t="s">
        <v>5061</v>
      </c>
      <c r="F297" s="14" t="e" vm="5">
        <v>#VALUE!</v>
      </c>
      <c r="G297" s="2" t="str">
        <f>_xlfn.XLOOKUP(E297,missing_cities!$Q$2:$Q$56,missing_cities!$R$2:$R$56,"Not Found",0)</f>
        <v>United States</v>
      </c>
      <c r="H297" t="str">
        <f>_xlfn.XLOOKUP(E297,missing_cities!$Q$2:$Q$56,missing_cities!$S$2:$S$56,"Not Found",0)</f>
        <v>North America</v>
      </c>
      <c r="I297" t="s">
        <v>18</v>
      </c>
      <c r="J297" s="15">
        <v>0.15</v>
      </c>
      <c r="K297" t="s">
        <v>19</v>
      </c>
      <c r="L297" s="15" t="str">
        <f t="shared" si="8"/>
        <v>9:00-18:00</v>
      </c>
      <c r="M297" s="16">
        <f t="shared" si="9"/>
        <v>0.37</v>
      </c>
      <c r="N297" s="15">
        <v>14.87</v>
      </c>
      <c r="O297" s="15">
        <v>89</v>
      </c>
      <c r="P297" t="s">
        <v>39</v>
      </c>
      <c r="Q297">
        <v>22</v>
      </c>
      <c r="R297" t="s">
        <v>42</v>
      </c>
      <c r="S297">
        <v>2015</v>
      </c>
      <c r="T297" t="s">
        <v>31</v>
      </c>
      <c r="U297" s="15">
        <v>3.4</v>
      </c>
      <c r="V297" s="15">
        <v>4</v>
      </c>
      <c r="W297" t="s">
        <v>32</v>
      </c>
    </row>
    <row r="298" spans="1:23">
      <c r="A298" t="s">
        <v>341</v>
      </c>
      <c r="B298">
        <v>19.478282</v>
      </c>
      <c r="C298" s="15">
        <v>-99.075939000000005</v>
      </c>
      <c r="D298" s="2" t="s">
        <v>5361</v>
      </c>
      <c r="E298" s="14" t="s">
        <v>5119</v>
      </c>
      <c r="F298" s="14" t="e" vm="13">
        <v>#VALUE!</v>
      </c>
      <c r="G298" s="2" t="str">
        <f>_xlfn.XLOOKUP(E298,missing_cities!$Q$2:$Q$56,missing_cities!$R$2:$R$56,"Not Found",0)</f>
        <v>Mexico</v>
      </c>
      <c r="H298" t="str">
        <f>_xlfn.XLOOKUP(E298,missing_cities!$Q$2:$Q$56,missing_cities!$S$2:$S$56,"Not Found",0)</f>
        <v>North America</v>
      </c>
      <c r="I298" t="s">
        <v>18</v>
      </c>
      <c r="J298" s="15">
        <v>0.34</v>
      </c>
      <c r="K298" t="s">
        <v>19</v>
      </c>
      <c r="L298" s="15" t="str">
        <f t="shared" si="8"/>
        <v>9:00-18:00</v>
      </c>
      <c r="M298" s="16">
        <f t="shared" si="9"/>
        <v>0.37</v>
      </c>
      <c r="N298" s="15">
        <v>5.92</v>
      </c>
      <c r="O298" s="15">
        <v>15</v>
      </c>
      <c r="P298" t="s">
        <v>25</v>
      </c>
      <c r="Q298">
        <v>150</v>
      </c>
      <c r="R298" t="s">
        <v>44</v>
      </c>
      <c r="S298">
        <v>2011</v>
      </c>
      <c r="T298" t="s">
        <v>22</v>
      </c>
      <c r="U298" s="15">
        <v>3.8</v>
      </c>
      <c r="V298" s="15">
        <v>5</v>
      </c>
      <c r="W298" t="s">
        <v>27</v>
      </c>
    </row>
    <row r="299" spans="1:23">
      <c r="A299" t="s">
        <v>342</v>
      </c>
      <c r="B299">
        <v>25.342144000000001</v>
      </c>
      <c r="C299" s="15">
        <v>55.231985000000002</v>
      </c>
      <c r="D299" s="2" t="s">
        <v>5362</v>
      </c>
      <c r="E299" s="14" t="s">
        <v>5076</v>
      </c>
      <c r="F299" s="14" t="e" vm="10">
        <v>#VALUE!</v>
      </c>
      <c r="G299" s="2" t="str">
        <f>_xlfn.XLOOKUP(E299,missing_cities!$Q$2:$Q$56,missing_cities!$R$2:$R$56,"Not Found",0)</f>
        <v>United Arab Emirates</v>
      </c>
      <c r="H299" t="str">
        <f>_xlfn.XLOOKUP(E299,missing_cities!$Q$2:$Q$56,missing_cities!$S$2:$S$56,"Not Found",0)</f>
        <v>Asia</v>
      </c>
      <c r="I299" t="s">
        <v>18</v>
      </c>
      <c r="J299" s="15">
        <v>0.38</v>
      </c>
      <c r="K299" s="1">
        <v>45862</v>
      </c>
      <c r="L299" s="15" t="str">
        <f t="shared" si="8"/>
        <v>9.00-21.00</v>
      </c>
      <c r="M299" s="16">
        <f t="shared" si="9"/>
        <v>12</v>
      </c>
      <c r="N299" s="15">
        <v>14.72</v>
      </c>
      <c r="O299" s="15">
        <v>40</v>
      </c>
      <c r="P299" t="s">
        <v>37</v>
      </c>
      <c r="Q299">
        <v>22</v>
      </c>
      <c r="R299" t="s">
        <v>67</v>
      </c>
      <c r="S299">
        <v>2014</v>
      </c>
      <c r="T299" t="s">
        <v>22</v>
      </c>
      <c r="U299" s="15">
        <v>3.7</v>
      </c>
      <c r="V299" s="15">
        <v>8</v>
      </c>
      <c r="W299" t="s">
        <v>23</v>
      </c>
    </row>
    <row r="300" spans="1:23">
      <c r="A300" t="s">
        <v>343</v>
      </c>
      <c r="B300">
        <v>19.571708999999998</v>
      </c>
      <c r="C300" s="15">
        <v>-99.033961000000005</v>
      </c>
      <c r="D300" s="2" t="s">
        <v>5363</v>
      </c>
      <c r="E300" s="14" t="s">
        <v>5119</v>
      </c>
      <c r="F300" s="14" t="e" vm="13">
        <v>#VALUE!</v>
      </c>
      <c r="G300" s="2" t="str">
        <f>_xlfn.XLOOKUP(E300,missing_cities!$Q$2:$Q$56,missing_cities!$R$2:$R$56,"Not Found",0)</f>
        <v>Mexico</v>
      </c>
      <c r="H300" t="str">
        <f>_xlfn.XLOOKUP(E300,missing_cities!$Q$2:$Q$56,missing_cities!$S$2:$S$56,"Not Found",0)</f>
        <v>North America</v>
      </c>
      <c r="I300" t="s">
        <v>18</v>
      </c>
      <c r="J300" s="15">
        <v>0.23</v>
      </c>
      <c r="K300" t="s">
        <v>19</v>
      </c>
      <c r="L300" s="15" t="str">
        <f t="shared" si="8"/>
        <v>9:00-18:00</v>
      </c>
      <c r="M300" s="16">
        <f t="shared" si="9"/>
        <v>0.37</v>
      </c>
      <c r="N300" s="15">
        <v>11.24</v>
      </c>
      <c r="O300" s="15">
        <v>21</v>
      </c>
      <c r="P300" t="s">
        <v>20</v>
      </c>
      <c r="Q300">
        <v>150</v>
      </c>
      <c r="R300" t="s">
        <v>37</v>
      </c>
      <c r="S300">
        <v>2019</v>
      </c>
      <c r="T300" t="s">
        <v>31</v>
      </c>
      <c r="U300" s="15">
        <v>4.4000000000000004</v>
      </c>
      <c r="V300" s="15">
        <v>10</v>
      </c>
      <c r="W300" t="s">
        <v>32</v>
      </c>
    </row>
    <row r="301" spans="1:23">
      <c r="A301" t="s">
        <v>344</v>
      </c>
      <c r="B301">
        <v>52.502144999999999</v>
      </c>
      <c r="C301" s="15">
        <v>13.359866</v>
      </c>
      <c r="D301" s="2" t="s">
        <v>5364</v>
      </c>
      <c r="E301" s="14" t="s">
        <v>5057</v>
      </c>
      <c r="F301" s="14" t="e" vm="3">
        <v>#VALUE!</v>
      </c>
      <c r="G301" s="2" t="str">
        <f>_xlfn.XLOOKUP(E301,missing_cities!$Q$2:$Q$56,missing_cities!$R$2:$R$56,"Not Found",0)</f>
        <v>Germany</v>
      </c>
      <c r="H301" t="str">
        <f>_xlfn.XLOOKUP(E301,missing_cities!$Q$2:$Q$56,missing_cities!$S$2:$S$56,"Not Found",0)</f>
        <v>Europe</v>
      </c>
      <c r="I301" t="s">
        <v>18</v>
      </c>
      <c r="J301" s="15">
        <v>0.14000000000000001</v>
      </c>
      <c r="K301" t="s">
        <v>34</v>
      </c>
      <c r="L301" s="15" t="str">
        <f t="shared" si="8"/>
        <v>6:00-22:00</v>
      </c>
      <c r="M301" s="16">
        <f t="shared" si="9"/>
        <v>0.67</v>
      </c>
      <c r="N301" s="15">
        <v>7.88</v>
      </c>
      <c r="O301" s="15">
        <v>40</v>
      </c>
      <c r="P301" t="s">
        <v>37</v>
      </c>
      <c r="Q301">
        <v>22</v>
      </c>
      <c r="R301" t="s">
        <v>21</v>
      </c>
      <c r="S301">
        <v>2022</v>
      </c>
      <c r="T301" t="s">
        <v>31</v>
      </c>
      <c r="U301" s="15">
        <v>4.2</v>
      </c>
      <c r="V301" s="15">
        <v>10</v>
      </c>
      <c r="W301" t="s">
        <v>23</v>
      </c>
    </row>
    <row r="302" spans="1:23">
      <c r="A302" t="s">
        <v>345</v>
      </c>
      <c r="B302">
        <v>37.877651999999998</v>
      </c>
      <c r="C302" s="15">
        <v>-122.343953</v>
      </c>
      <c r="D302" s="2" t="s">
        <v>5365</v>
      </c>
      <c r="E302" s="14" t="s">
        <v>5061</v>
      </c>
      <c r="F302" s="14" t="e" vm="5">
        <v>#VALUE!</v>
      </c>
      <c r="G302" s="2" t="str">
        <f>_xlfn.XLOOKUP(E302,missing_cities!$Q$2:$Q$56,missing_cities!$R$2:$R$56,"Not Found",0)</f>
        <v>United States</v>
      </c>
      <c r="H302" t="str">
        <f>_xlfn.XLOOKUP(E302,missing_cities!$Q$2:$Q$56,missing_cities!$S$2:$S$56,"Not Found",0)</f>
        <v>North America</v>
      </c>
      <c r="I302" t="s">
        <v>18</v>
      </c>
      <c r="J302" s="15">
        <v>0.33</v>
      </c>
      <c r="K302" t="s">
        <v>34</v>
      </c>
      <c r="L302" s="15" t="str">
        <f t="shared" si="8"/>
        <v>6:00-22:00</v>
      </c>
      <c r="M302" s="16">
        <f t="shared" si="9"/>
        <v>0.67</v>
      </c>
      <c r="N302" s="15">
        <v>10.35</v>
      </c>
      <c r="O302" s="15">
        <v>99</v>
      </c>
      <c r="P302" t="s">
        <v>39</v>
      </c>
      <c r="Q302">
        <v>350</v>
      </c>
      <c r="R302" t="s">
        <v>44</v>
      </c>
      <c r="S302">
        <v>2012</v>
      </c>
      <c r="T302" t="s">
        <v>31</v>
      </c>
      <c r="U302" s="15">
        <v>5</v>
      </c>
      <c r="V302" s="15">
        <v>1</v>
      </c>
      <c r="W302" t="s">
        <v>23</v>
      </c>
    </row>
    <row r="303" spans="1:23">
      <c r="A303" t="s">
        <v>346</v>
      </c>
      <c r="B303">
        <v>19.534185000000001</v>
      </c>
      <c r="C303" s="15">
        <v>-99.071917999999997</v>
      </c>
      <c r="D303" s="2" t="s">
        <v>5366</v>
      </c>
      <c r="E303" s="14" t="s">
        <v>5119</v>
      </c>
      <c r="F303" s="14" t="e" vm="13">
        <v>#VALUE!</v>
      </c>
      <c r="G303" s="2" t="str">
        <f>_xlfn.XLOOKUP(E303,missing_cities!$Q$2:$Q$56,missing_cities!$R$2:$R$56,"Not Found",0)</f>
        <v>Mexico</v>
      </c>
      <c r="H303" t="str">
        <f>_xlfn.XLOOKUP(E303,missing_cities!$Q$2:$Q$56,missing_cities!$S$2:$S$56,"Not Found",0)</f>
        <v>North America</v>
      </c>
      <c r="I303" t="s">
        <v>18</v>
      </c>
      <c r="J303" s="15">
        <v>0.35</v>
      </c>
      <c r="K303" t="s">
        <v>19</v>
      </c>
      <c r="L303" s="15" t="str">
        <f t="shared" si="8"/>
        <v>9:00-18:00</v>
      </c>
      <c r="M303" s="16">
        <f t="shared" si="9"/>
        <v>0.37</v>
      </c>
      <c r="N303" s="15">
        <v>15.19</v>
      </c>
      <c r="O303" s="15">
        <v>10</v>
      </c>
      <c r="P303" t="s">
        <v>39</v>
      </c>
      <c r="Q303">
        <v>150</v>
      </c>
      <c r="R303" t="s">
        <v>76</v>
      </c>
      <c r="S303">
        <v>2013</v>
      </c>
      <c r="T303" t="s">
        <v>22</v>
      </c>
      <c r="U303" s="15">
        <v>4.8</v>
      </c>
      <c r="V303" s="15">
        <v>4</v>
      </c>
      <c r="W303" t="s">
        <v>32</v>
      </c>
    </row>
    <row r="304" spans="1:23">
      <c r="A304" t="s">
        <v>347</v>
      </c>
      <c r="B304">
        <v>-23.604063</v>
      </c>
      <c r="C304" s="15">
        <v>-46.690600000000003</v>
      </c>
      <c r="D304" s="2" t="s">
        <v>5367</v>
      </c>
      <c r="E304" s="14" t="s">
        <v>5067</v>
      </c>
      <c r="F304" s="14" t="e" vm="7">
        <v>#VALUE!</v>
      </c>
      <c r="G304" s="2" t="str">
        <f>_xlfn.XLOOKUP(E304,missing_cities!$Q$2:$Q$56,missing_cities!$R$2:$R$56,"Not Found",0)</f>
        <v>Brazil</v>
      </c>
      <c r="H304" t="str">
        <f>_xlfn.XLOOKUP(E304,missing_cities!$Q$2:$Q$56,missing_cities!$S$2:$S$56,"Not Found",0)</f>
        <v>South America</v>
      </c>
      <c r="I304" t="s">
        <v>18</v>
      </c>
      <c r="J304" s="15">
        <v>0.47</v>
      </c>
      <c r="K304" t="s">
        <v>34</v>
      </c>
      <c r="L304" s="15" t="str">
        <f t="shared" si="8"/>
        <v>6:00-22:00</v>
      </c>
      <c r="M304" s="16">
        <f t="shared" si="9"/>
        <v>0.67</v>
      </c>
      <c r="N304" s="15">
        <v>6.94</v>
      </c>
      <c r="O304" s="15">
        <v>51</v>
      </c>
      <c r="P304" t="s">
        <v>20</v>
      </c>
      <c r="Q304">
        <v>150</v>
      </c>
      <c r="R304" t="s">
        <v>35</v>
      </c>
      <c r="S304">
        <v>2022</v>
      </c>
      <c r="T304" t="s">
        <v>22</v>
      </c>
      <c r="U304" s="15">
        <v>5</v>
      </c>
      <c r="V304" s="15">
        <v>2</v>
      </c>
      <c r="W304" t="s">
        <v>32</v>
      </c>
    </row>
    <row r="305" spans="1:23">
      <c r="A305" t="s">
        <v>348</v>
      </c>
      <c r="B305">
        <v>55.840736999999997</v>
      </c>
      <c r="C305" s="15">
        <v>37.684454000000002</v>
      </c>
      <c r="D305" s="2" t="s">
        <v>5368</v>
      </c>
      <c r="E305" s="14" t="s">
        <v>5052</v>
      </c>
      <c r="F305" s="14" t="e" vm="2">
        <v>#VALUE!</v>
      </c>
      <c r="G305" s="2" t="str">
        <f>_xlfn.XLOOKUP(E305,missing_cities!$Q$2:$Q$56,missing_cities!$R$2:$R$56,"Not Found",0)</f>
        <v>Russia</v>
      </c>
      <c r="H305" t="str">
        <f>_xlfn.XLOOKUP(E305,missing_cities!$Q$2:$Q$56,missing_cities!$S$2:$S$56,"Not Found",0)</f>
        <v>Europe</v>
      </c>
      <c r="I305" t="s">
        <v>18</v>
      </c>
      <c r="J305" s="15">
        <v>0.4</v>
      </c>
      <c r="K305" t="s">
        <v>19</v>
      </c>
      <c r="L305" s="15" t="str">
        <f t="shared" si="8"/>
        <v>9:00-18:00</v>
      </c>
      <c r="M305" s="16">
        <f t="shared" si="9"/>
        <v>0.37</v>
      </c>
      <c r="N305" s="15">
        <v>10.29</v>
      </c>
      <c r="O305" s="15">
        <v>83</v>
      </c>
      <c r="P305" t="s">
        <v>20</v>
      </c>
      <c r="Q305">
        <v>50</v>
      </c>
      <c r="R305" t="s">
        <v>42</v>
      </c>
      <c r="S305">
        <v>2022</v>
      </c>
      <c r="T305" t="s">
        <v>22</v>
      </c>
      <c r="U305" s="15">
        <v>4</v>
      </c>
      <c r="V305" s="15">
        <v>10</v>
      </c>
      <c r="W305" t="s">
        <v>32</v>
      </c>
    </row>
    <row r="306" spans="1:23">
      <c r="A306" t="s">
        <v>349</v>
      </c>
      <c r="B306">
        <v>25.342618999999999</v>
      </c>
      <c r="C306" s="15">
        <v>55.294322999999999</v>
      </c>
      <c r="D306" s="2" t="s">
        <v>5369</v>
      </c>
      <c r="E306" s="14" t="s">
        <v>5076</v>
      </c>
      <c r="F306" s="14" t="e" vm="10">
        <v>#VALUE!</v>
      </c>
      <c r="G306" s="2" t="str">
        <f>_xlfn.XLOOKUP(E306,missing_cities!$Q$2:$Q$56,missing_cities!$R$2:$R$56,"Not Found",0)</f>
        <v>United Arab Emirates</v>
      </c>
      <c r="H306" t="str">
        <f>_xlfn.XLOOKUP(E306,missing_cities!$Q$2:$Q$56,missing_cities!$S$2:$S$56,"Not Found",0)</f>
        <v>Asia</v>
      </c>
      <c r="I306" t="s">
        <v>18</v>
      </c>
      <c r="J306" s="15">
        <v>0.15</v>
      </c>
      <c r="K306" s="1">
        <v>45862</v>
      </c>
      <c r="L306" s="15" t="str">
        <f t="shared" si="8"/>
        <v>9.00-21.00</v>
      </c>
      <c r="M306" s="16">
        <f t="shared" si="9"/>
        <v>12</v>
      </c>
      <c r="N306" s="15">
        <v>16.18</v>
      </c>
      <c r="O306" s="15">
        <v>100</v>
      </c>
      <c r="P306" t="s">
        <v>20</v>
      </c>
      <c r="Q306">
        <v>350</v>
      </c>
      <c r="R306" t="s">
        <v>21</v>
      </c>
      <c r="S306">
        <v>2020</v>
      </c>
      <c r="T306" t="s">
        <v>31</v>
      </c>
      <c r="U306" s="15">
        <v>4.0999999999999996</v>
      </c>
      <c r="V306" s="15">
        <v>5</v>
      </c>
      <c r="W306" t="s">
        <v>32</v>
      </c>
    </row>
    <row r="307" spans="1:23">
      <c r="A307" t="s">
        <v>350</v>
      </c>
      <c r="B307">
        <v>39.800085000000003</v>
      </c>
      <c r="C307" s="15">
        <v>116.31488899999999</v>
      </c>
      <c r="D307" s="2" t="s">
        <v>5370</v>
      </c>
      <c r="E307" s="14" t="s">
        <v>5071</v>
      </c>
      <c r="F307" s="14" t="e" vm="9">
        <v>#VALUE!</v>
      </c>
      <c r="G307" s="2" t="str">
        <f>_xlfn.XLOOKUP(E307,missing_cities!$Q$2:$Q$56,missing_cities!$R$2:$R$56,"Not Found",0)</f>
        <v>China</v>
      </c>
      <c r="H307" t="str">
        <f>_xlfn.XLOOKUP(E307,missing_cities!$Q$2:$Q$56,missing_cities!$S$2:$S$56,"Not Found",0)</f>
        <v>Asia</v>
      </c>
      <c r="I307" t="s">
        <v>18</v>
      </c>
      <c r="J307" s="15">
        <v>0.31</v>
      </c>
      <c r="K307" t="s">
        <v>19</v>
      </c>
      <c r="L307" s="15" t="str">
        <f t="shared" si="8"/>
        <v>9:00-18:00</v>
      </c>
      <c r="M307" s="16">
        <f t="shared" si="9"/>
        <v>0.37</v>
      </c>
      <c r="N307" s="15">
        <v>16.39</v>
      </c>
      <c r="O307" s="15">
        <v>19</v>
      </c>
      <c r="P307" t="s">
        <v>25</v>
      </c>
      <c r="Q307">
        <v>150</v>
      </c>
      <c r="R307" t="s">
        <v>37</v>
      </c>
      <c r="S307">
        <v>2011</v>
      </c>
      <c r="T307" t="s">
        <v>31</v>
      </c>
      <c r="U307" s="15">
        <v>3</v>
      </c>
      <c r="V307" s="15">
        <v>5</v>
      </c>
      <c r="W307" t="s">
        <v>27</v>
      </c>
    </row>
    <row r="308" spans="1:23">
      <c r="A308" t="s">
        <v>351</v>
      </c>
      <c r="B308">
        <v>41.879865000000002</v>
      </c>
      <c r="C308" s="15">
        <v>-87.743803</v>
      </c>
      <c r="D308" s="2" t="s">
        <v>5371</v>
      </c>
      <c r="E308" s="14" t="s">
        <v>5065</v>
      </c>
      <c r="F308" s="14" t="e" vm="5">
        <v>#VALUE!</v>
      </c>
      <c r="G308" s="2" t="str">
        <f>_xlfn.XLOOKUP(E308,missing_cities!$Q$2:$Q$56,missing_cities!$R$2:$R$56,"Not Found",0)</f>
        <v>United States</v>
      </c>
      <c r="H308" t="str">
        <f>_xlfn.XLOOKUP(E308,missing_cities!$Q$2:$Q$56,missing_cities!$S$2:$S$56,"Not Found",0)</f>
        <v>North America</v>
      </c>
      <c r="I308" t="s">
        <v>18</v>
      </c>
      <c r="J308" s="15">
        <v>0.5</v>
      </c>
      <c r="K308" s="1">
        <v>45862</v>
      </c>
      <c r="L308" s="15" t="str">
        <f t="shared" si="8"/>
        <v>9.00-21.00</v>
      </c>
      <c r="M308" s="16">
        <f t="shared" si="9"/>
        <v>12</v>
      </c>
      <c r="N308" s="15">
        <v>2.31</v>
      </c>
      <c r="O308" s="15">
        <v>78</v>
      </c>
      <c r="P308" t="s">
        <v>29</v>
      </c>
      <c r="Q308">
        <v>350</v>
      </c>
      <c r="R308" t="s">
        <v>48</v>
      </c>
      <c r="S308">
        <v>2013</v>
      </c>
      <c r="T308" t="s">
        <v>31</v>
      </c>
      <c r="U308" s="15">
        <v>3.5</v>
      </c>
      <c r="V308" s="15">
        <v>7</v>
      </c>
      <c r="W308" t="s">
        <v>23</v>
      </c>
    </row>
    <row r="309" spans="1:23">
      <c r="A309" t="s">
        <v>352</v>
      </c>
      <c r="B309">
        <v>41.877941</v>
      </c>
      <c r="C309" s="15">
        <v>-87.644041000000001</v>
      </c>
      <c r="D309" s="2" t="s">
        <v>5372</v>
      </c>
      <c r="E309" s="14" t="s">
        <v>5065</v>
      </c>
      <c r="F309" s="14" t="e" vm="5">
        <v>#VALUE!</v>
      </c>
      <c r="G309" s="2" t="str">
        <f>_xlfn.XLOOKUP(E309,missing_cities!$Q$2:$Q$56,missing_cities!$R$2:$R$56,"Not Found",0)</f>
        <v>United States</v>
      </c>
      <c r="H309" t="str">
        <f>_xlfn.XLOOKUP(E309,missing_cities!$Q$2:$Q$56,missing_cities!$S$2:$S$56,"Not Found",0)</f>
        <v>North America</v>
      </c>
      <c r="I309" t="s">
        <v>18</v>
      </c>
      <c r="J309" s="15">
        <v>0.47</v>
      </c>
      <c r="K309" s="1">
        <v>45862</v>
      </c>
      <c r="L309" s="15" t="str">
        <f t="shared" si="8"/>
        <v>9.00-21.00</v>
      </c>
      <c r="M309" s="16">
        <f t="shared" si="9"/>
        <v>12</v>
      </c>
      <c r="N309" s="15">
        <v>16.079999999999998</v>
      </c>
      <c r="O309" s="15">
        <v>95</v>
      </c>
      <c r="P309" t="s">
        <v>20</v>
      </c>
      <c r="Q309">
        <v>22</v>
      </c>
      <c r="R309" t="s">
        <v>132</v>
      </c>
      <c r="S309">
        <v>2022</v>
      </c>
      <c r="T309" t="s">
        <v>22</v>
      </c>
      <c r="U309" s="15">
        <v>3.5</v>
      </c>
      <c r="V309" s="15">
        <v>4</v>
      </c>
      <c r="W309" t="s">
        <v>32</v>
      </c>
    </row>
    <row r="310" spans="1:23">
      <c r="A310" t="s">
        <v>353</v>
      </c>
      <c r="B310">
        <v>19.169744000000001</v>
      </c>
      <c r="C310" s="15">
        <v>72.800731999999996</v>
      </c>
      <c r="D310" s="2" t="s">
        <v>5373</v>
      </c>
      <c r="E310" s="14" t="s">
        <v>5079</v>
      </c>
      <c r="F310" s="14" t="e" vm="11">
        <v>#VALUE!</v>
      </c>
      <c r="G310" s="2" t="str">
        <f>_xlfn.XLOOKUP(E310,missing_cities!$Q$2:$Q$56,missing_cities!$R$2:$R$56,"Not Found",0)</f>
        <v>India</v>
      </c>
      <c r="H310" t="str">
        <f>_xlfn.XLOOKUP(E310,missing_cities!$Q$2:$Q$56,missing_cities!$S$2:$S$56,"Not Found",0)</f>
        <v>Asia</v>
      </c>
      <c r="I310" t="s">
        <v>18</v>
      </c>
      <c r="J310" s="15">
        <v>0.42</v>
      </c>
      <c r="K310" t="s">
        <v>19</v>
      </c>
      <c r="L310" s="15" t="str">
        <f t="shared" si="8"/>
        <v>9:00-18:00</v>
      </c>
      <c r="M310" s="16">
        <f t="shared" si="9"/>
        <v>0.37</v>
      </c>
      <c r="N310" s="15">
        <v>6.86</v>
      </c>
      <c r="O310" s="15">
        <v>61</v>
      </c>
      <c r="P310" t="s">
        <v>25</v>
      </c>
      <c r="Q310">
        <v>22</v>
      </c>
      <c r="R310" t="s">
        <v>26</v>
      </c>
      <c r="S310">
        <v>2012</v>
      </c>
      <c r="T310" t="s">
        <v>22</v>
      </c>
      <c r="U310" s="15">
        <v>4.9000000000000004</v>
      </c>
      <c r="V310" s="15">
        <v>3</v>
      </c>
      <c r="W310" t="s">
        <v>23</v>
      </c>
    </row>
    <row r="311" spans="1:23">
      <c r="A311" t="s">
        <v>354</v>
      </c>
      <c r="B311">
        <v>34.120238999999998</v>
      </c>
      <c r="C311" s="15">
        <v>-118.387714</v>
      </c>
      <c r="D311" s="2" t="s">
        <v>5374</v>
      </c>
      <c r="E311" s="14" t="s">
        <v>5111</v>
      </c>
      <c r="F311" s="14" t="e" vm="5">
        <v>#VALUE!</v>
      </c>
      <c r="G311" s="2" t="str">
        <f>_xlfn.XLOOKUP(E311,missing_cities!$Q$2:$Q$56,missing_cities!$R$2:$R$56,"Not Found",0)</f>
        <v>United States</v>
      </c>
      <c r="H311" t="str">
        <f>_xlfn.XLOOKUP(E311,missing_cities!$Q$2:$Q$56,missing_cities!$S$2:$S$56,"Not Found",0)</f>
        <v>North America</v>
      </c>
      <c r="I311" t="s">
        <v>18</v>
      </c>
      <c r="J311" s="15">
        <v>0.42</v>
      </c>
      <c r="K311" t="s">
        <v>19</v>
      </c>
      <c r="L311" s="15" t="str">
        <f t="shared" si="8"/>
        <v>9:00-18:00</v>
      </c>
      <c r="M311" s="16">
        <f t="shared" si="9"/>
        <v>0.37</v>
      </c>
      <c r="N311" s="15">
        <v>6.82</v>
      </c>
      <c r="O311" s="15">
        <v>59</v>
      </c>
      <c r="P311" t="s">
        <v>25</v>
      </c>
      <c r="Q311">
        <v>50</v>
      </c>
      <c r="R311" t="s">
        <v>21</v>
      </c>
      <c r="S311">
        <v>2013</v>
      </c>
      <c r="T311" t="s">
        <v>22</v>
      </c>
      <c r="U311" s="15">
        <v>3.5</v>
      </c>
      <c r="V311" s="15">
        <v>9</v>
      </c>
      <c r="W311" t="s">
        <v>32</v>
      </c>
    </row>
    <row r="312" spans="1:23">
      <c r="A312" t="s">
        <v>355</v>
      </c>
      <c r="B312">
        <v>-23.599086</v>
      </c>
      <c r="C312" s="15">
        <v>-46.655738999999997</v>
      </c>
      <c r="D312" s="2" t="s">
        <v>5375</v>
      </c>
      <c r="E312" s="14" t="s">
        <v>5067</v>
      </c>
      <c r="F312" s="14" t="e" vm="7">
        <v>#VALUE!</v>
      </c>
      <c r="G312" s="2" t="str">
        <f>_xlfn.XLOOKUP(E312,missing_cities!$Q$2:$Q$56,missing_cities!$R$2:$R$56,"Not Found",0)</f>
        <v>Brazil</v>
      </c>
      <c r="H312" t="str">
        <f>_xlfn.XLOOKUP(E312,missing_cities!$Q$2:$Q$56,missing_cities!$S$2:$S$56,"Not Found",0)</f>
        <v>South America</v>
      </c>
      <c r="I312" t="s">
        <v>18</v>
      </c>
      <c r="J312" s="15">
        <v>0.37</v>
      </c>
      <c r="K312" t="s">
        <v>34</v>
      </c>
      <c r="L312" s="15" t="str">
        <f t="shared" si="8"/>
        <v>6:00-22:00</v>
      </c>
      <c r="M312" s="16">
        <f t="shared" si="9"/>
        <v>0.67</v>
      </c>
      <c r="N312" s="15">
        <v>12.66</v>
      </c>
      <c r="O312" s="15">
        <v>45</v>
      </c>
      <c r="P312" t="s">
        <v>39</v>
      </c>
      <c r="Q312">
        <v>150</v>
      </c>
      <c r="R312" t="s">
        <v>97</v>
      </c>
      <c r="S312">
        <v>2012</v>
      </c>
      <c r="T312" t="s">
        <v>31</v>
      </c>
      <c r="U312" s="15">
        <v>4.9000000000000004</v>
      </c>
      <c r="V312" s="15">
        <v>3</v>
      </c>
      <c r="W312" t="s">
        <v>32</v>
      </c>
    </row>
    <row r="313" spans="1:23">
      <c r="A313" t="s">
        <v>356</v>
      </c>
      <c r="B313">
        <v>52.426228999999999</v>
      </c>
      <c r="C313" s="15">
        <v>13.441496000000001</v>
      </c>
      <c r="D313" s="2" t="s">
        <v>5376</v>
      </c>
      <c r="E313" s="14" t="s">
        <v>5057</v>
      </c>
      <c r="F313" s="14" t="e" vm="3">
        <v>#VALUE!</v>
      </c>
      <c r="G313" s="2" t="str">
        <f>_xlfn.XLOOKUP(E313,missing_cities!$Q$2:$Q$56,missing_cities!$R$2:$R$56,"Not Found",0)</f>
        <v>Germany</v>
      </c>
      <c r="H313" t="str">
        <f>_xlfn.XLOOKUP(E313,missing_cities!$Q$2:$Q$56,missing_cities!$S$2:$S$56,"Not Found",0)</f>
        <v>Europe</v>
      </c>
      <c r="I313" t="s">
        <v>18</v>
      </c>
      <c r="J313" s="15">
        <v>0.37</v>
      </c>
      <c r="K313" s="1">
        <v>45862</v>
      </c>
      <c r="L313" s="15" t="str">
        <f t="shared" si="8"/>
        <v>9.00-21.00</v>
      </c>
      <c r="M313" s="16">
        <f t="shared" si="9"/>
        <v>12</v>
      </c>
      <c r="N313" s="15">
        <v>9.9600000000000009</v>
      </c>
      <c r="O313" s="15">
        <v>58</v>
      </c>
      <c r="P313" t="s">
        <v>39</v>
      </c>
      <c r="Q313">
        <v>50</v>
      </c>
      <c r="R313" t="s">
        <v>35</v>
      </c>
      <c r="S313">
        <v>2021</v>
      </c>
      <c r="T313" t="s">
        <v>31</v>
      </c>
      <c r="U313" s="15">
        <v>4.3</v>
      </c>
      <c r="V313" s="15">
        <v>5</v>
      </c>
      <c r="W313" t="s">
        <v>23</v>
      </c>
    </row>
    <row r="314" spans="1:23">
      <c r="A314" t="s">
        <v>357</v>
      </c>
      <c r="B314">
        <v>52.563648000000001</v>
      </c>
      <c r="C314" s="15">
        <v>13.400145999999999</v>
      </c>
      <c r="D314" s="2" t="s">
        <v>5377</v>
      </c>
      <c r="E314" s="14" t="s">
        <v>5057</v>
      </c>
      <c r="F314" s="14" t="e" vm="3">
        <v>#VALUE!</v>
      </c>
      <c r="G314" s="2" t="str">
        <f>_xlfn.XLOOKUP(E314,missing_cities!$Q$2:$Q$56,missing_cities!$R$2:$R$56,"Not Found",0)</f>
        <v>Germany</v>
      </c>
      <c r="H314" t="str">
        <f>_xlfn.XLOOKUP(E314,missing_cities!$Q$2:$Q$56,missing_cities!$S$2:$S$56,"Not Found",0)</f>
        <v>Europe</v>
      </c>
      <c r="I314" t="s">
        <v>18</v>
      </c>
      <c r="J314" s="15">
        <v>0.14000000000000001</v>
      </c>
      <c r="K314" t="s">
        <v>34</v>
      </c>
      <c r="L314" s="15" t="str">
        <f t="shared" si="8"/>
        <v>6:00-22:00</v>
      </c>
      <c r="M314" s="16">
        <f t="shared" si="9"/>
        <v>0.67</v>
      </c>
      <c r="N314" s="15">
        <v>16.63</v>
      </c>
      <c r="O314" s="15">
        <v>67</v>
      </c>
      <c r="P314" t="s">
        <v>29</v>
      </c>
      <c r="Q314">
        <v>350</v>
      </c>
      <c r="R314" t="s">
        <v>67</v>
      </c>
      <c r="S314">
        <v>2013</v>
      </c>
      <c r="T314" t="s">
        <v>31</v>
      </c>
      <c r="U314" s="15">
        <v>4.3</v>
      </c>
      <c r="V314" s="15">
        <v>5</v>
      </c>
      <c r="W314" t="s">
        <v>23</v>
      </c>
    </row>
    <row r="315" spans="1:23">
      <c r="A315" t="s">
        <v>358</v>
      </c>
      <c r="B315">
        <v>19.534748</v>
      </c>
      <c r="C315" s="15">
        <v>-99.181330000000003</v>
      </c>
      <c r="D315" s="2" t="s">
        <v>5378</v>
      </c>
      <c r="E315" s="14" t="s">
        <v>5119</v>
      </c>
      <c r="F315" s="14" t="e" vm="13">
        <v>#VALUE!</v>
      </c>
      <c r="G315" s="2" t="str">
        <f>_xlfn.XLOOKUP(E315,missing_cities!$Q$2:$Q$56,missing_cities!$R$2:$R$56,"Not Found",0)</f>
        <v>Mexico</v>
      </c>
      <c r="H315" t="str">
        <f>_xlfn.XLOOKUP(E315,missing_cities!$Q$2:$Q$56,missing_cities!$S$2:$S$56,"Not Found",0)</f>
        <v>North America</v>
      </c>
      <c r="I315" t="s">
        <v>18</v>
      </c>
      <c r="J315" s="15">
        <v>0.2</v>
      </c>
      <c r="K315" s="1">
        <v>45862</v>
      </c>
      <c r="L315" s="15" t="str">
        <f t="shared" si="8"/>
        <v>9.00-21.00</v>
      </c>
      <c r="M315" s="16">
        <f t="shared" si="9"/>
        <v>12</v>
      </c>
      <c r="N315" s="15">
        <v>8.41</v>
      </c>
      <c r="O315" s="15">
        <v>43</v>
      </c>
      <c r="P315" t="s">
        <v>20</v>
      </c>
      <c r="Q315">
        <v>150</v>
      </c>
      <c r="R315" t="s">
        <v>42</v>
      </c>
      <c r="S315">
        <v>2010</v>
      </c>
      <c r="T315" t="s">
        <v>31</v>
      </c>
      <c r="U315" s="15">
        <v>4</v>
      </c>
      <c r="V315" s="15">
        <v>9</v>
      </c>
      <c r="W315" t="s">
        <v>23</v>
      </c>
    </row>
    <row r="316" spans="1:23">
      <c r="A316" t="s">
        <v>359</v>
      </c>
      <c r="B316">
        <v>39.856893999999997</v>
      </c>
      <c r="C316" s="15">
        <v>116.430064</v>
      </c>
      <c r="D316" s="2" t="s">
        <v>5379</v>
      </c>
      <c r="E316" s="14" t="s">
        <v>5071</v>
      </c>
      <c r="F316" s="14" t="e" vm="9">
        <v>#VALUE!</v>
      </c>
      <c r="G316" s="2" t="str">
        <f>_xlfn.XLOOKUP(E316,missing_cities!$Q$2:$Q$56,missing_cities!$R$2:$R$56,"Not Found",0)</f>
        <v>China</v>
      </c>
      <c r="H316" t="str">
        <f>_xlfn.XLOOKUP(E316,missing_cities!$Q$2:$Q$56,missing_cities!$S$2:$S$56,"Not Found",0)</f>
        <v>Asia</v>
      </c>
      <c r="I316" t="s">
        <v>18</v>
      </c>
      <c r="J316" s="15">
        <v>0.37</v>
      </c>
      <c r="K316" t="s">
        <v>34</v>
      </c>
      <c r="L316" s="15" t="str">
        <f t="shared" si="8"/>
        <v>6:00-22:00</v>
      </c>
      <c r="M316" s="16">
        <f t="shared" si="9"/>
        <v>0.67</v>
      </c>
      <c r="N316" s="15">
        <v>13.34</v>
      </c>
      <c r="O316" s="15">
        <v>52</v>
      </c>
      <c r="P316" t="s">
        <v>20</v>
      </c>
      <c r="Q316">
        <v>150</v>
      </c>
      <c r="R316" t="s">
        <v>37</v>
      </c>
      <c r="S316">
        <v>2014</v>
      </c>
      <c r="T316" t="s">
        <v>31</v>
      </c>
      <c r="U316" s="15">
        <v>4.7</v>
      </c>
      <c r="V316" s="15">
        <v>5</v>
      </c>
      <c r="W316" t="s">
        <v>27</v>
      </c>
    </row>
    <row r="317" spans="1:23">
      <c r="A317" t="s">
        <v>360</v>
      </c>
      <c r="B317">
        <v>-23.543952000000001</v>
      </c>
      <c r="C317" s="15">
        <v>-46.520859000000002</v>
      </c>
      <c r="D317" s="2" t="s">
        <v>5380</v>
      </c>
      <c r="E317" s="14" t="s">
        <v>5067</v>
      </c>
      <c r="F317" s="14" t="e" vm="7">
        <v>#VALUE!</v>
      </c>
      <c r="G317" s="2" t="str">
        <f>_xlfn.XLOOKUP(E317,missing_cities!$Q$2:$Q$56,missing_cities!$R$2:$R$56,"Not Found",0)</f>
        <v>Brazil</v>
      </c>
      <c r="H317" t="str">
        <f>_xlfn.XLOOKUP(E317,missing_cities!$Q$2:$Q$56,missing_cities!$S$2:$S$56,"Not Found",0)</f>
        <v>South America</v>
      </c>
      <c r="I317" t="s">
        <v>18</v>
      </c>
      <c r="J317" s="15">
        <v>0.23</v>
      </c>
      <c r="K317" t="s">
        <v>34</v>
      </c>
      <c r="L317" s="15" t="str">
        <f t="shared" si="8"/>
        <v>6:00-22:00</v>
      </c>
      <c r="M317" s="16">
        <f t="shared" si="9"/>
        <v>0.67</v>
      </c>
      <c r="N317" s="15">
        <v>7.07</v>
      </c>
      <c r="O317" s="15">
        <v>96</v>
      </c>
      <c r="P317" t="s">
        <v>39</v>
      </c>
      <c r="Q317">
        <v>50</v>
      </c>
      <c r="R317" t="s">
        <v>37</v>
      </c>
      <c r="S317">
        <v>2011</v>
      </c>
      <c r="T317" t="s">
        <v>31</v>
      </c>
      <c r="U317" s="15">
        <v>3.4</v>
      </c>
      <c r="V317" s="15">
        <v>7</v>
      </c>
      <c r="W317" t="s">
        <v>32</v>
      </c>
    </row>
    <row r="318" spans="1:23">
      <c r="A318" t="s">
        <v>361</v>
      </c>
      <c r="B318">
        <v>19.130020999999999</v>
      </c>
      <c r="C318" s="15">
        <v>72.820006000000006</v>
      </c>
      <c r="D318" s="2" t="s">
        <v>5381</v>
      </c>
      <c r="E318" s="14" t="s">
        <v>5079</v>
      </c>
      <c r="F318" s="14" t="e" vm="11">
        <v>#VALUE!</v>
      </c>
      <c r="G318" s="2" t="str">
        <f>_xlfn.XLOOKUP(E318,missing_cities!$Q$2:$Q$56,missing_cities!$R$2:$R$56,"Not Found",0)</f>
        <v>India</v>
      </c>
      <c r="H318" t="str">
        <f>_xlfn.XLOOKUP(E318,missing_cities!$Q$2:$Q$56,missing_cities!$S$2:$S$56,"Not Found",0)</f>
        <v>Asia</v>
      </c>
      <c r="I318" t="s">
        <v>18</v>
      </c>
      <c r="J318" s="15">
        <v>0.17</v>
      </c>
      <c r="K318" t="s">
        <v>34</v>
      </c>
      <c r="L318" s="15" t="str">
        <f t="shared" si="8"/>
        <v>6:00-22:00</v>
      </c>
      <c r="M318" s="16">
        <f t="shared" si="9"/>
        <v>0.67</v>
      </c>
      <c r="N318" s="15">
        <v>8.18</v>
      </c>
      <c r="O318" s="15">
        <v>74</v>
      </c>
      <c r="P318" t="s">
        <v>25</v>
      </c>
      <c r="Q318">
        <v>22</v>
      </c>
      <c r="R318" t="s">
        <v>48</v>
      </c>
      <c r="S318">
        <v>2017</v>
      </c>
      <c r="T318" t="s">
        <v>31</v>
      </c>
      <c r="U318" s="15">
        <v>4.2</v>
      </c>
      <c r="V318" s="15">
        <v>6</v>
      </c>
      <c r="W318" t="s">
        <v>32</v>
      </c>
    </row>
    <row r="319" spans="1:23">
      <c r="A319" t="s">
        <v>362</v>
      </c>
      <c r="B319">
        <v>37.843896999999998</v>
      </c>
      <c r="C319" s="15">
        <v>-122.46410299999999</v>
      </c>
      <c r="D319" s="2" t="s">
        <v>5382</v>
      </c>
      <c r="E319" s="14" t="s">
        <v>5061</v>
      </c>
      <c r="F319" s="14" t="e" vm="5">
        <v>#VALUE!</v>
      </c>
      <c r="G319" s="2" t="str">
        <f>_xlfn.XLOOKUP(E319,missing_cities!$Q$2:$Q$56,missing_cities!$R$2:$R$56,"Not Found",0)</f>
        <v>United States</v>
      </c>
      <c r="H319" t="str">
        <f>_xlfn.XLOOKUP(E319,missing_cities!$Q$2:$Q$56,missing_cities!$S$2:$S$56,"Not Found",0)</f>
        <v>North America</v>
      </c>
      <c r="I319" t="s">
        <v>18</v>
      </c>
      <c r="J319" s="15">
        <v>0.27</v>
      </c>
      <c r="K319" t="s">
        <v>19</v>
      </c>
      <c r="L319" s="15" t="str">
        <f t="shared" si="8"/>
        <v>9:00-18:00</v>
      </c>
      <c r="M319" s="16">
        <f t="shared" si="9"/>
        <v>0.37</v>
      </c>
      <c r="N319" s="15">
        <v>11.11</v>
      </c>
      <c r="O319" s="15">
        <v>23</v>
      </c>
      <c r="P319" t="s">
        <v>25</v>
      </c>
      <c r="Q319">
        <v>50</v>
      </c>
      <c r="R319" t="s">
        <v>21</v>
      </c>
      <c r="S319">
        <v>2017</v>
      </c>
      <c r="T319" t="s">
        <v>22</v>
      </c>
      <c r="U319" s="15">
        <v>4.3</v>
      </c>
      <c r="V319" s="15">
        <v>4</v>
      </c>
      <c r="W319" t="s">
        <v>32</v>
      </c>
    </row>
    <row r="320" spans="1:23">
      <c r="A320" t="s">
        <v>363</v>
      </c>
      <c r="B320">
        <v>37.697946000000002</v>
      </c>
      <c r="C320" s="15">
        <v>126.952468</v>
      </c>
      <c r="D320" s="2" t="s">
        <v>5383</v>
      </c>
      <c r="E320" s="14" t="s">
        <v>5063</v>
      </c>
      <c r="F320" s="14" t="e" vm="6">
        <v>#VALUE!</v>
      </c>
      <c r="G320" s="2" t="str">
        <f>_xlfn.XLOOKUP(E320,missing_cities!$Q$2:$Q$56,missing_cities!$R$2:$R$56,"Not Found",0)</f>
        <v>South Korea</v>
      </c>
      <c r="H320" t="str">
        <f>_xlfn.XLOOKUP(E320,missing_cities!$Q$2:$Q$56,missing_cities!$S$2:$S$56,"Not Found",0)</f>
        <v>Asia</v>
      </c>
      <c r="I320" t="s">
        <v>18</v>
      </c>
      <c r="J320" s="15">
        <v>0.37</v>
      </c>
      <c r="K320" t="s">
        <v>19</v>
      </c>
      <c r="L320" s="15" t="str">
        <f t="shared" si="8"/>
        <v>9:00-18:00</v>
      </c>
      <c r="M320" s="16">
        <f t="shared" si="9"/>
        <v>0.37</v>
      </c>
      <c r="N320" s="15">
        <v>14.45</v>
      </c>
      <c r="O320" s="15">
        <v>68</v>
      </c>
      <c r="P320" t="s">
        <v>37</v>
      </c>
      <c r="Q320">
        <v>350</v>
      </c>
      <c r="R320" t="s">
        <v>42</v>
      </c>
      <c r="S320">
        <v>2011</v>
      </c>
      <c r="T320" t="s">
        <v>22</v>
      </c>
      <c r="U320" s="15">
        <v>4.2</v>
      </c>
      <c r="V320" s="15">
        <v>1</v>
      </c>
      <c r="W320" t="s">
        <v>27</v>
      </c>
    </row>
    <row r="321" spans="1:23">
      <c r="A321" t="s">
        <v>364</v>
      </c>
      <c r="B321">
        <v>-33.827291000000002</v>
      </c>
      <c r="C321" s="15">
        <v>18.579165</v>
      </c>
      <c r="D321" s="2" t="s">
        <v>5384</v>
      </c>
      <c r="E321" s="14" t="s">
        <v>5085</v>
      </c>
      <c r="F321" s="14" t="e" vm="12">
        <v>#VALUE!</v>
      </c>
      <c r="G321" s="2" t="str">
        <f>_xlfn.XLOOKUP(E321,missing_cities!$Q$2:$Q$56,missing_cities!$R$2:$R$56,"Not Found",0)</f>
        <v>South Africa</v>
      </c>
      <c r="H321" t="str">
        <f>_xlfn.XLOOKUP(E321,missing_cities!$Q$2:$Q$56,missing_cities!$S$2:$S$56,"Not Found",0)</f>
        <v>Africa</v>
      </c>
      <c r="I321" t="s">
        <v>18</v>
      </c>
      <c r="J321" s="15">
        <v>0.41</v>
      </c>
      <c r="K321" t="s">
        <v>34</v>
      </c>
      <c r="L321" s="15" t="str">
        <f t="shared" si="8"/>
        <v>6:00-22:00</v>
      </c>
      <c r="M321" s="16">
        <f t="shared" si="9"/>
        <v>0.67</v>
      </c>
      <c r="N321" s="15">
        <v>18.32</v>
      </c>
      <c r="O321" s="15">
        <v>62</v>
      </c>
      <c r="P321" t="s">
        <v>37</v>
      </c>
      <c r="Q321">
        <v>350</v>
      </c>
      <c r="R321" t="s">
        <v>42</v>
      </c>
      <c r="S321">
        <v>2012</v>
      </c>
      <c r="T321" t="s">
        <v>22</v>
      </c>
      <c r="U321" s="15">
        <v>4.5</v>
      </c>
      <c r="V321" s="15">
        <v>9</v>
      </c>
      <c r="W321" t="s">
        <v>27</v>
      </c>
    </row>
    <row r="322" spans="1:23">
      <c r="A322" t="s">
        <v>365</v>
      </c>
      <c r="B322">
        <v>52.507406000000003</v>
      </c>
      <c r="C322" s="15">
        <v>13.469262000000001</v>
      </c>
      <c r="D322" s="2" t="s">
        <v>5385</v>
      </c>
      <c r="E322" s="14" t="s">
        <v>5057</v>
      </c>
      <c r="F322" s="14" t="e" vm="3">
        <v>#VALUE!</v>
      </c>
      <c r="G322" s="2" t="str">
        <f>_xlfn.XLOOKUP(E322,missing_cities!$Q$2:$Q$56,missing_cities!$R$2:$R$56,"Not Found",0)</f>
        <v>Germany</v>
      </c>
      <c r="H322" t="str">
        <f>_xlfn.XLOOKUP(E322,missing_cities!$Q$2:$Q$56,missing_cities!$S$2:$S$56,"Not Found",0)</f>
        <v>Europe</v>
      </c>
      <c r="I322" t="s">
        <v>18</v>
      </c>
      <c r="J322" s="15">
        <v>0.41</v>
      </c>
      <c r="K322" t="s">
        <v>19</v>
      </c>
      <c r="L322" s="15" t="str">
        <f t="shared" si="8"/>
        <v>9:00-18:00</v>
      </c>
      <c r="M322" s="16">
        <f t="shared" si="9"/>
        <v>0.37</v>
      </c>
      <c r="N322" s="15">
        <v>14.13</v>
      </c>
      <c r="O322" s="15">
        <v>70</v>
      </c>
      <c r="P322" t="s">
        <v>37</v>
      </c>
      <c r="Q322">
        <v>50</v>
      </c>
      <c r="R322" t="s">
        <v>48</v>
      </c>
      <c r="S322">
        <v>2014</v>
      </c>
      <c r="T322" t="s">
        <v>22</v>
      </c>
      <c r="U322" s="15">
        <v>3.5</v>
      </c>
      <c r="V322" s="15">
        <v>4</v>
      </c>
      <c r="W322" t="s">
        <v>32</v>
      </c>
    </row>
    <row r="323" spans="1:23">
      <c r="A323" t="s">
        <v>366</v>
      </c>
      <c r="B323">
        <v>13.716495999999999</v>
      </c>
      <c r="C323" s="15">
        <v>100.594154</v>
      </c>
      <c r="D323" s="2" t="s">
        <v>5386</v>
      </c>
      <c r="E323" s="14" t="s">
        <v>5059</v>
      </c>
      <c r="F323" s="14" t="e" vm="4">
        <v>#VALUE!</v>
      </c>
      <c r="G323" s="2" t="str">
        <f>_xlfn.XLOOKUP(E323,missing_cities!$Q$2:$Q$56,missing_cities!$R$2:$R$56,"Not Found",0)</f>
        <v>Thailand</v>
      </c>
      <c r="H323" t="str">
        <f>_xlfn.XLOOKUP(E323,missing_cities!$Q$2:$Q$56,missing_cities!$S$2:$S$56,"Not Found",0)</f>
        <v>Asia</v>
      </c>
      <c r="I323" t="s">
        <v>18</v>
      </c>
      <c r="J323" s="15">
        <v>0.43</v>
      </c>
      <c r="K323" t="s">
        <v>19</v>
      </c>
      <c r="L323" s="15" t="str">
        <f t="shared" ref="L323:L386" si="10">IF(ISNUMBER(SEARCH("-",K323)),K323,"9.00-21.00")</f>
        <v>9:00-18:00</v>
      </c>
      <c r="M323" s="16">
        <f t="shared" ref="M323:M386" si="11">IF(ISNUMBER(SEARCH("-", L323)), TEXT(RIGHT(L323, LEN(L323) - FIND("-", L323)), "0.00") - TEXT(LEFT(L323, FIND("-", L323)-1), "0.00"), "")</f>
        <v>0.37</v>
      </c>
      <c r="N323" s="15">
        <v>1.06</v>
      </c>
      <c r="O323" s="15">
        <v>30</v>
      </c>
      <c r="P323" t="s">
        <v>39</v>
      </c>
      <c r="Q323">
        <v>150</v>
      </c>
      <c r="R323" t="s">
        <v>42</v>
      </c>
      <c r="S323">
        <v>2017</v>
      </c>
      <c r="T323" t="s">
        <v>31</v>
      </c>
      <c r="U323" s="15">
        <v>3.1</v>
      </c>
      <c r="V323" s="15">
        <v>4</v>
      </c>
      <c r="W323" t="s">
        <v>23</v>
      </c>
    </row>
    <row r="324" spans="1:23">
      <c r="A324" t="s">
        <v>367</v>
      </c>
      <c r="B324">
        <v>27.002793</v>
      </c>
      <c r="C324" s="15">
        <v>-120.55894600000001</v>
      </c>
      <c r="D324" s="2" t="s">
        <v>5387</v>
      </c>
      <c r="E324" s="14" t="str">
        <f>_xlfn.XLOOKUP(C324,missing_cities!B:B,missing_cities!C:C,"Not Found",0)</f>
        <v>Error</v>
      </c>
      <c r="F324" s="14" t="s">
        <v>9987</v>
      </c>
      <c r="G324" s="2" t="str">
        <f>_xlfn.XLOOKUP(E324,missing_cities!$Q$2:$Q$56,missing_cities!$R$2:$R$56,"Not Found",0)</f>
        <v>Error</v>
      </c>
      <c r="H324" t="str">
        <f>_xlfn.XLOOKUP(E324,missing_cities!$Q$2:$Q$56,missing_cities!$S$2:$S$56,"Not Found",0)</f>
        <v>Error</v>
      </c>
      <c r="I324" t="s">
        <v>18</v>
      </c>
      <c r="J324" s="15">
        <v>0.37</v>
      </c>
      <c r="K324" t="s">
        <v>19</v>
      </c>
      <c r="L324" s="15" t="str">
        <f t="shared" si="10"/>
        <v>9:00-18:00</v>
      </c>
      <c r="M324" s="16">
        <f t="shared" si="11"/>
        <v>0.37</v>
      </c>
      <c r="N324" s="15">
        <v>6.12</v>
      </c>
      <c r="O324" s="15">
        <v>100</v>
      </c>
      <c r="P324" t="s">
        <v>39</v>
      </c>
      <c r="Q324">
        <v>50</v>
      </c>
      <c r="R324" t="s">
        <v>37</v>
      </c>
      <c r="S324">
        <v>2014</v>
      </c>
      <c r="T324" t="s">
        <v>22</v>
      </c>
      <c r="U324" s="15">
        <v>4.4000000000000004</v>
      </c>
      <c r="V324" s="15">
        <v>7</v>
      </c>
      <c r="W324" t="s">
        <v>27</v>
      </c>
    </row>
    <row r="325" spans="1:23">
      <c r="A325" t="s">
        <v>368</v>
      </c>
      <c r="B325">
        <v>13.799814</v>
      </c>
      <c r="C325" s="15">
        <v>100.55315400000001</v>
      </c>
      <c r="D325" s="2" t="s">
        <v>5388</v>
      </c>
      <c r="E325" s="14" t="s">
        <v>5059</v>
      </c>
      <c r="F325" s="14" t="e" vm="4">
        <v>#VALUE!</v>
      </c>
      <c r="G325" s="2" t="str">
        <f>_xlfn.XLOOKUP(E325,missing_cities!$Q$2:$Q$56,missing_cities!$R$2:$R$56,"Not Found",0)</f>
        <v>Thailand</v>
      </c>
      <c r="H325" t="str">
        <f>_xlfn.XLOOKUP(E325,missing_cities!$Q$2:$Q$56,missing_cities!$S$2:$S$56,"Not Found",0)</f>
        <v>Asia</v>
      </c>
      <c r="I325" t="s">
        <v>18</v>
      </c>
      <c r="J325" s="15">
        <v>0.33</v>
      </c>
      <c r="K325" t="s">
        <v>19</v>
      </c>
      <c r="L325" s="15" t="str">
        <f t="shared" si="10"/>
        <v>9:00-18:00</v>
      </c>
      <c r="M325" s="16">
        <f t="shared" si="11"/>
        <v>0.37</v>
      </c>
      <c r="N325" s="15">
        <v>2.16</v>
      </c>
      <c r="O325" s="15">
        <v>91</v>
      </c>
      <c r="P325" t="s">
        <v>39</v>
      </c>
      <c r="Q325">
        <v>22</v>
      </c>
      <c r="R325" t="s">
        <v>97</v>
      </c>
      <c r="S325">
        <v>2020</v>
      </c>
      <c r="T325" t="s">
        <v>31</v>
      </c>
      <c r="U325" s="15">
        <v>3.6</v>
      </c>
      <c r="V325" s="15">
        <v>9</v>
      </c>
      <c r="W325" t="s">
        <v>32</v>
      </c>
    </row>
    <row r="326" spans="1:23">
      <c r="A326" t="s">
        <v>369</v>
      </c>
      <c r="B326">
        <v>37.732382000000001</v>
      </c>
      <c r="C326" s="15">
        <v>-122.304987</v>
      </c>
      <c r="D326" s="2" t="s">
        <v>5389</v>
      </c>
      <c r="E326" s="14" t="s">
        <v>5061</v>
      </c>
      <c r="F326" s="14" t="e" vm="5">
        <v>#VALUE!</v>
      </c>
      <c r="G326" s="2" t="str">
        <f>_xlfn.XLOOKUP(E326,missing_cities!$Q$2:$Q$56,missing_cities!$R$2:$R$56,"Not Found",0)</f>
        <v>United States</v>
      </c>
      <c r="H326" t="str">
        <f>_xlfn.XLOOKUP(E326,missing_cities!$Q$2:$Q$56,missing_cities!$S$2:$S$56,"Not Found",0)</f>
        <v>North America</v>
      </c>
      <c r="I326" t="s">
        <v>18</v>
      </c>
      <c r="J326" s="15">
        <v>0.37</v>
      </c>
      <c r="K326" t="s">
        <v>34</v>
      </c>
      <c r="L326" s="15" t="str">
        <f t="shared" si="10"/>
        <v>6:00-22:00</v>
      </c>
      <c r="M326" s="16">
        <f t="shared" si="11"/>
        <v>0.67</v>
      </c>
      <c r="N326" s="15">
        <v>2.61</v>
      </c>
      <c r="O326" s="15">
        <v>44</v>
      </c>
      <c r="P326" t="s">
        <v>39</v>
      </c>
      <c r="Q326">
        <v>150</v>
      </c>
      <c r="R326" t="s">
        <v>46</v>
      </c>
      <c r="S326">
        <v>2023</v>
      </c>
      <c r="T326" t="s">
        <v>22</v>
      </c>
      <c r="U326" s="15">
        <v>4</v>
      </c>
      <c r="V326" s="15">
        <v>5</v>
      </c>
      <c r="W326" t="s">
        <v>32</v>
      </c>
    </row>
    <row r="327" spans="1:23">
      <c r="A327" t="s">
        <v>370</v>
      </c>
      <c r="B327">
        <v>52.463548000000003</v>
      </c>
      <c r="C327" s="15">
        <v>13.495144</v>
      </c>
      <c r="D327" s="2" t="s">
        <v>5390</v>
      </c>
      <c r="E327" s="14" t="s">
        <v>5057</v>
      </c>
      <c r="F327" s="14" t="e" vm="3">
        <v>#VALUE!</v>
      </c>
      <c r="G327" s="2" t="str">
        <f>_xlfn.XLOOKUP(E327,missing_cities!$Q$2:$Q$56,missing_cities!$R$2:$R$56,"Not Found",0)</f>
        <v>Germany</v>
      </c>
      <c r="H327" t="str">
        <f>_xlfn.XLOOKUP(E327,missing_cities!$Q$2:$Q$56,missing_cities!$S$2:$S$56,"Not Found",0)</f>
        <v>Europe</v>
      </c>
      <c r="I327" t="s">
        <v>18</v>
      </c>
      <c r="J327" s="15">
        <v>0.18</v>
      </c>
      <c r="K327" s="1">
        <v>45862</v>
      </c>
      <c r="L327" s="15" t="str">
        <f t="shared" si="10"/>
        <v>9.00-21.00</v>
      </c>
      <c r="M327" s="16">
        <f t="shared" si="11"/>
        <v>12</v>
      </c>
      <c r="N327" s="15">
        <v>8.7799999999999994</v>
      </c>
      <c r="O327" s="15">
        <v>51</v>
      </c>
      <c r="P327" t="s">
        <v>39</v>
      </c>
      <c r="Q327">
        <v>350</v>
      </c>
      <c r="R327" t="s">
        <v>21</v>
      </c>
      <c r="S327">
        <v>2015</v>
      </c>
      <c r="T327" t="s">
        <v>31</v>
      </c>
      <c r="U327" s="15">
        <v>3.3</v>
      </c>
      <c r="V327" s="15">
        <v>7</v>
      </c>
      <c r="W327" t="s">
        <v>27</v>
      </c>
    </row>
    <row r="328" spans="1:23">
      <c r="A328" t="s">
        <v>371</v>
      </c>
      <c r="B328">
        <v>-23.563639999999999</v>
      </c>
      <c r="C328" s="15">
        <v>-46.574897999999997</v>
      </c>
      <c r="D328" s="2" t="s">
        <v>5391</v>
      </c>
      <c r="E328" s="14" t="s">
        <v>5067</v>
      </c>
      <c r="F328" s="14" t="e" vm="7">
        <v>#VALUE!</v>
      </c>
      <c r="G328" s="2" t="str">
        <f>_xlfn.XLOOKUP(E328,missing_cities!$Q$2:$Q$56,missing_cities!$R$2:$R$56,"Not Found",0)</f>
        <v>Brazil</v>
      </c>
      <c r="H328" t="str">
        <f>_xlfn.XLOOKUP(E328,missing_cities!$Q$2:$Q$56,missing_cities!$S$2:$S$56,"Not Found",0)</f>
        <v>South America</v>
      </c>
      <c r="I328" t="s">
        <v>18</v>
      </c>
      <c r="J328" s="15">
        <v>0.28999999999999998</v>
      </c>
      <c r="K328" t="s">
        <v>19</v>
      </c>
      <c r="L328" s="15" t="str">
        <f t="shared" si="10"/>
        <v>9:00-18:00</v>
      </c>
      <c r="M328" s="16">
        <f t="shared" si="11"/>
        <v>0.37</v>
      </c>
      <c r="N328" s="15">
        <v>16.489999999999998</v>
      </c>
      <c r="O328" s="15">
        <v>58</v>
      </c>
      <c r="P328" t="s">
        <v>20</v>
      </c>
      <c r="Q328">
        <v>50</v>
      </c>
      <c r="R328" t="s">
        <v>35</v>
      </c>
      <c r="S328">
        <v>2011</v>
      </c>
      <c r="T328" t="s">
        <v>22</v>
      </c>
      <c r="U328" s="15">
        <v>3</v>
      </c>
      <c r="V328" s="15">
        <v>8</v>
      </c>
      <c r="W328" t="s">
        <v>32</v>
      </c>
    </row>
    <row r="329" spans="1:23">
      <c r="A329" t="s">
        <v>372</v>
      </c>
      <c r="B329">
        <v>18.950544000000001</v>
      </c>
      <c r="C329" s="15">
        <v>72.989706999999996</v>
      </c>
      <c r="D329" s="2" t="s">
        <v>5392</v>
      </c>
      <c r="E329" s="14" t="s">
        <v>5079</v>
      </c>
      <c r="F329" s="14" t="e" vm="11">
        <v>#VALUE!</v>
      </c>
      <c r="G329" s="2" t="str">
        <f>_xlfn.XLOOKUP(E329,missing_cities!$Q$2:$Q$56,missing_cities!$R$2:$R$56,"Not Found",0)</f>
        <v>India</v>
      </c>
      <c r="H329" t="str">
        <f>_xlfn.XLOOKUP(E329,missing_cities!$Q$2:$Q$56,missing_cities!$S$2:$S$56,"Not Found",0)</f>
        <v>Asia</v>
      </c>
      <c r="I329" t="s">
        <v>18</v>
      </c>
      <c r="J329" s="15">
        <v>0.42</v>
      </c>
      <c r="K329" t="s">
        <v>34</v>
      </c>
      <c r="L329" s="15" t="str">
        <f t="shared" si="10"/>
        <v>6:00-22:00</v>
      </c>
      <c r="M329" s="16">
        <f t="shared" si="11"/>
        <v>0.67</v>
      </c>
      <c r="N329" s="15">
        <v>4.41</v>
      </c>
      <c r="O329" s="15">
        <v>14</v>
      </c>
      <c r="P329" t="s">
        <v>29</v>
      </c>
      <c r="Q329">
        <v>150</v>
      </c>
      <c r="R329" t="s">
        <v>67</v>
      </c>
      <c r="S329">
        <v>2015</v>
      </c>
      <c r="T329" t="s">
        <v>22</v>
      </c>
      <c r="U329" s="15">
        <v>4.3</v>
      </c>
      <c r="V329" s="15">
        <v>7</v>
      </c>
      <c r="W329" t="s">
        <v>27</v>
      </c>
    </row>
    <row r="330" spans="1:23">
      <c r="A330" t="s">
        <v>373</v>
      </c>
      <c r="B330">
        <v>18.937888999999998</v>
      </c>
      <c r="C330" s="15">
        <v>72.982044999999999</v>
      </c>
      <c r="D330" s="2" t="s">
        <v>5393</v>
      </c>
      <c r="E330" s="14" t="s">
        <v>5079</v>
      </c>
      <c r="F330" s="14" t="e" vm="11">
        <v>#VALUE!</v>
      </c>
      <c r="G330" s="2" t="str">
        <f>_xlfn.XLOOKUP(E330,missing_cities!$Q$2:$Q$56,missing_cities!$R$2:$R$56,"Not Found",0)</f>
        <v>India</v>
      </c>
      <c r="H330" t="str">
        <f>_xlfn.XLOOKUP(E330,missing_cities!$Q$2:$Q$56,missing_cities!$S$2:$S$56,"Not Found",0)</f>
        <v>Asia</v>
      </c>
      <c r="I330" t="s">
        <v>18</v>
      </c>
      <c r="J330" s="15">
        <v>0.24</v>
      </c>
      <c r="K330" t="s">
        <v>34</v>
      </c>
      <c r="L330" s="15" t="str">
        <f t="shared" si="10"/>
        <v>6:00-22:00</v>
      </c>
      <c r="M330" s="16">
        <f t="shared" si="11"/>
        <v>0.67</v>
      </c>
      <c r="N330" s="15">
        <v>13.81</v>
      </c>
      <c r="O330" s="15">
        <v>11</v>
      </c>
      <c r="P330" t="s">
        <v>39</v>
      </c>
      <c r="Q330">
        <v>150</v>
      </c>
      <c r="R330" t="s">
        <v>97</v>
      </c>
      <c r="S330">
        <v>2020</v>
      </c>
      <c r="T330" t="s">
        <v>22</v>
      </c>
      <c r="U330" s="15">
        <v>4.2</v>
      </c>
      <c r="V330" s="15">
        <v>3</v>
      </c>
      <c r="W330" t="s">
        <v>32</v>
      </c>
    </row>
    <row r="331" spans="1:23">
      <c r="A331" t="s">
        <v>374</v>
      </c>
      <c r="B331">
        <v>52.419111999999998</v>
      </c>
      <c r="C331" s="15">
        <v>13.319209000000001</v>
      </c>
      <c r="D331" s="2" t="s">
        <v>5394</v>
      </c>
      <c r="E331" s="14" t="s">
        <v>5057</v>
      </c>
      <c r="F331" s="14" t="e" vm="3">
        <v>#VALUE!</v>
      </c>
      <c r="G331" s="2" t="str">
        <f>_xlfn.XLOOKUP(E331,missing_cities!$Q$2:$Q$56,missing_cities!$R$2:$R$56,"Not Found",0)</f>
        <v>Germany</v>
      </c>
      <c r="H331" t="str">
        <f>_xlfn.XLOOKUP(E331,missing_cities!$Q$2:$Q$56,missing_cities!$S$2:$S$56,"Not Found",0)</f>
        <v>Europe</v>
      </c>
      <c r="I331" t="s">
        <v>18</v>
      </c>
      <c r="J331" s="15">
        <v>0.39</v>
      </c>
      <c r="K331" t="s">
        <v>19</v>
      </c>
      <c r="L331" s="15" t="str">
        <f t="shared" si="10"/>
        <v>9:00-18:00</v>
      </c>
      <c r="M331" s="16">
        <f t="shared" si="11"/>
        <v>0.37</v>
      </c>
      <c r="N331" s="15">
        <v>11.54</v>
      </c>
      <c r="O331" s="15">
        <v>34</v>
      </c>
      <c r="P331" t="s">
        <v>29</v>
      </c>
      <c r="Q331">
        <v>350</v>
      </c>
      <c r="R331" t="s">
        <v>37</v>
      </c>
      <c r="S331">
        <v>2018</v>
      </c>
      <c r="T331" t="s">
        <v>22</v>
      </c>
      <c r="U331" s="15">
        <v>3.7</v>
      </c>
      <c r="V331" s="15">
        <v>6</v>
      </c>
      <c r="W331" t="s">
        <v>23</v>
      </c>
    </row>
    <row r="332" spans="1:23">
      <c r="A332" t="s">
        <v>375</v>
      </c>
      <c r="B332">
        <v>13.800879999999999</v>
      </c>
      <c r="C332" s="15">
        <v>100.412736</v>
      </c>
      <c r="D332" s="2" t="s">
        <v>5395</v>
      </c>
      <c r="E332" s="14" t="s">
        <v>5059</v>
      </c>
      <c r="F332" s="14" t="e" vm="4">
        <v>#VALUE!</v>
      </c>
      <c r="G332" s="2" t="str">
        <f>_xlfn.XLOOKUP(E332,missing_cities!$Q$2:$Q$56,missing_cities!$R$2:$R$56,"Not Found",0)</f>
        <v>Thailand</v>
      </c>
      <c r="H332" t="str">
        <f>_xlfn.XLOOKUP(E332,missing_cities!$Q$2:$Q$56,missing_cities!$S$2:$S$56,"Not Found",0)</f>
        <v>Asia</v>
      </c>
      <c r="I332" t="s">
        <v>18</v>
      </c>
      <c r="J332" s="15">
        <v>0.39</v>
      </c>
      <c r="K332" t="s">
        <v>34</v>
      </c>
      <c r="L332" s="15" t="str">
        <f t="shared" si="10"/>
        <v>6:00-22:00</v>
      </c>
      <c r="M332" s="16">
        <f t="shared" si="11"/>
        <v>0.67</v>
      </c>
      <c r="N332" s="15">
        <v>3.32</v>
      </c>
      <c r="O332" s="15">
        <v>92</v>
      </c>
      <c r="P332" t="s">
        <v>39</v>
      </c>
      <c r="Q332">
        <v>350</v>
      </c>
      <c r="R332" t="s">
        <v>97</v>
      </c>
      <c r="S332">
        <v>2010</v>
      </c>
      <c r="T332" t="s">
        <v>31</v>
      </c>
      <c r="U332" s="15">
        <v>3.7</v>
      </c>
      <c r="V332" s="15">
        <v>3</v>
      </c>
      <c r="W332" t="s">
        <v>27</v>
      </c>
    </row>
    <row r="333" spans="1:23">
      <c r="A333" t="s">
        <v>376</v>
      </c>
      <c r="B333">
        <v>13.805158</v>
      </c>
      <c r="C333" s="15">
        <v>100.53084200000001</v>
      </c>
      <c r="D333" s="2" t="s">
        <v>5396</v>
      </c>
      <c r="E333" s="14" t="s">
        <v>5059</v>
      </c>
      <c r="F333" s="14" t="e" vm="4">
        <v>#VALUE!</v>
      </c>
      <c r="G333" s="2" t="str">
        <f>_xlfn.XLOOKUP(E333,missing_cities!$Q$2:$Q$56,missing_cities!$R$2:$R$56,"Not Found",0)</f>
        <v>Thailand</v>
      </c>
      <c r="H333" t="str">
        <f>_xlfn.XLOOKUP(E333,missing_cities!$Q$2:$Q$56,missing_cities!$S$2:$S$56,"Not Found",0)</f>
        <v>Asia</v>
      </c>
      <c r="I333" t="s">
        <v>18</v>
      </c>
      <c r="J333" s="15">
        <v>0.2</v>
      </c>
      <c r="K333" t="s">
        <v>34</v>
      </c>
      <c r="L333" s="15" t="str">
        <f t="shared" si="10"/>
        <v>6:00-22:00</v>
      </c>
      <c r="M333" s="16">
        <f t="shared" si="11"/>
        <v>0.67</v>
      </c>
      <c r="N333" s="15">
        <v>14.21</v>
      </c>
      <c r="O333" s="15">
        <v>45</v>
      </c>
      <c r="P333" t="s">
        <v>29</v>
      </c>
      <c r="Q333">
        <v>350</v>
      </c>
      <c r="R333" t="s">
        <v>132</v>
      </c>
      <c r="S333">
        <v>2023</v>
      </c>
      <c r="T333" t="s">
        <v>22</v>
      </c>
      <c r="U333" s="15">
        <v>3.2</v>
      </c>
      <c r="V333" s="15">
        <v>4</v>
      </c>
      <c r="W333" t="s">
        <v>23</v>
      </c>
    </row>
    <row r="334" spans="1:23">
      <c r="A334" t="s">
        <v>377</v>
      </c>
      <c r="B334">
        <v>55.895586000000002</v>
      </c>
      <c r="C334" s="15">
        <v>37.665838000000001</v>
      </c>
      <c r="D334" s="2" t="s">
        <v>5397</v>
      </c>
      <c r="E334" s="14" t="s">
        <v>5052</v>
      </c>
      <c r="F334" s="14" t="e" vm="2">
        <v>#VALUE!</v>
      </c>
      <c r="G334" s="2" t="str">
        <f>_xlfn.XLOOKUP(E334,missing_cities!$Q$2:$Q$56,missing_cities!$R$2:$R$56,"Not Found",0)</f>
        <v>Russia</v>
      </c>
      <c r="H334" t="str">
        <f>_xlfn.XLOOKUP(E334,missing_cities!$Q$2:$Q$56,missing_cities!$S$2:$S$56,"Not Found",0)</f>
        <v>Europe</v>
      </c>
      <c r="I334" t="s">
        <v>18</v>
      </c>
      <c r="J334" s="15">
        <v>0.26</v>
      </c>
      <c r="K334" t="s">
        <v>34</v>
      </c>
      <c r="L334" s="15" t="str">
        <f t="shared" si="10"/>
        <v>6:00-22:00</v>
      </c>
      <c r="M334" s="16">
        <f t="shared" si="11"/>
        <v>0.67</v>
      </c>
      <c r="N334" s="15">
        <v>8.1199999999999992</v>
      </c>
      <c r="O334" s="15">
        <v>15</v>
      </c>
      <c r="P334" t="s">
        <v>37</v>
      </c>
      <c r="Q334">
        <v>150</v>
      </c>
      <c r="R334" t="s">
        <v>44</v>
      </c>
      <c r="S334">
        <v>2020</v>
      </c>
      <c r="T334" t="s">
        <v>22</v>
      </c>
      <c r="U334" s="15">
        <v>4.5</v>
      </c>
      <c r="V334" s="15">
        <v>6</v>
      </c>
      <c r="W334" t="s">
        <v>23</v>
      </c>
    </row>
    <row r="335" spans="1:23">
      <c r="A335" t="s">
        <v>378</v>
      </c>
      <c r="B335">
        <v>55.746808999999999</v>
      </c>
      <c r="C335" s="15">
        <v>37.582155999999998</v>
      </c>
      <c r="D335" s="2" t="s">
        <v>5398</v>
      </c>
      <c r="E335" s="14" t="s">
        <v>5052</v>
      </c>
      <c r="F335" s="14" t="e" vm="2">
        <v>#VALUE!</v>
      </c>
      <c r="G335" s="2" t="str">
        <f>_xlfn.XLOOKUP(E335,missing_cities!$Q$2:$Q$56,missing_cities!$R$2:$R$56,"Not Found",0)</f>
        <v>Russia</v>
      </c>
      <c r="H335" t="str">
        <f>_xlfn.XLOOKUP(E335,missing_cities!$Q$2:$Q$56,missing_cities!$S$2:$S$56,"Not Found",0)</f>
        <v>Europe</v>
      </c>
      <c r="I335" t="s">
        <v>18</v>
      </c>
      <c r="J335" s="15">
        <v>0.33</v>
      </c>
      <c r="K335" t="s">
        <v>19</v>
      </c>
      <c r="L335" s="15" t="str">
        <f t="shared" si="10"/>
        <v>9:00-18:00</v>
      </c>
      <c r="M335" s="16">
        <f t="shared" si="11"/>
        <v>0.37</v>
      </c>
      <c r="N335" s="15">
        <v>13.36</v>
      </c>
      <c r="O335" s="15">
        <v>42</v>
      </c>
      <c r="P335" t="s">
        <v>39</v>
      </c>
      <c r="Q335">
        <v>50</v>
      </c>
      <c r="R335" t="s">
        <v>37</v>
      </c>
      <c r="S335">
        <v>2016</v>
      </c>
      <c r="T335" t="s">
        <v>22</v>
      </c>
      <c r="U335" s="15">
        <v>4.3</v>
      </c>
      <c r="V335" s="15">
        <v>2</v>
      </c>
      <c r="W335" t="s">
        <v>23</v>
      </c>
    </row>
    <row r="336" spans="1:23">
      <c r="A336" t="s">
        <v>379</v>
      </c>
      <c r="B336">
        <v>52.406412000000003</v>
      </c>
      <c r="C336" s="15">
        <v>13.414761</v>
      </c>
      <c r="D336" s="2" t="s">
        <v>5399</v>
      </c>
      <c r="E336" s="14" t="s">
        <v>5057</v>
      </c>
      <c r="F336" s="14" t="e" vm="3">
        <v>#VALUE!</v>
      </c>
      <c r="G336" s="2" t="str">
        <f>_xlfn.XLOOKUP(E336,missing_cities!$Q$2:$Q$56,missing_cities!$R$2:$R$56,"Not Found",0)</f>
        <v>Germany</v>
      </c>
      <c r="H336" t="str">
        <f>_xlfn.XLOOKUP(E336,missing_cities!$Q$2:$Q$56,missing_cities!$S$2:$S$56,"Not Found",0)</f>
        <v>Europe</v>
      </c>
      <c r="I336" t="s">
        <v>18</v>
      </c>
      <c r="J336" s="15">
        <v>0.25</v>
      </c>
      <c r="K336" t="s">
        <v>34</v>
      </c>
      <c r="L336" s="15" t="str">
        <f t="shared" si="10"/>
        <v>6:00-22:00</v>
      </c>
      <c r="M336" s="16">
        <f t="shared" si="11"/>
        <v>0.67</v>
      </c>
      <c r="N336" s="15">
        <v>4.0599999999999996</v>
      </c>
      <c r="O336" s="15">
        <v>80</v>
      </c>
      <c r="P336" t="s">
        <v>20</v>
      </c>
      <c r="Q336">
        <v>350</v>
      </c>
      <c r="R336" t="s">
        <v>48</v>
      </c>
      <c r="S336">
        <v>2023</v>
      </c>
      <c r="T336" t="s">
        <v>22</v>
      </c>
      <c r="U336" s="15">
        <v>3.2</v>
      </c>
      <c r="V336" s="15">
        <v>9</v>
      </c>
      <c r="W336" t="s">
        <v>23</v>
      </c>
    </row>
    <row r="337" spans="1:23">
      <c r="A337" t="s">
        <v>380</v>
      </c>
      <c r="B337">
        <v>55.837004999999998</v>
      </c>
      <c r="C337" s="15">
        <v>37.621822000000002</v>
      </c>
      <c r="D337" s="2" t="s">
        <v>5400</v>
      </c>
      <c r="E337" s="14" t="s">
        <v>5052</v>
      </c>
      <c r="F337" s="14" t="e" vm="2">
        <v>#VALUE!</v>
      </c>
      <c r="G337" s="2" t="str">
        <f>_xlfn.XLOOKUP(E337,missing_cities!$Q$2:$Q$56,missing_cities!$R$2:$R$56,"Not Found",0)</f>
        <v>Russia</v>
      </c>
      <c r="H337" t="str">
        <f>_xlfn.XLOOKUP(E337,missing_cities!$Q$2:$Q$56,missing_cities!$S$2:$S$56,"Not Found",0)</f>
        <v>Europe</v>
      </c>
      <c r="I337" t="s">
        <v>18</v>
      </c>
      <c r="J337" s="15">
        <v>0.28999999999999998</v>
      </c>
      <c r="K337" s="1">
        <v>45862</v>
      </c>
      <c r="L337" s="15" t="str">
        <f t="shared" si="10"/>
        <v>9.00-21.00</v>
      </c>
      <c r="M337" s="16">
        <f t="shared" si="11"/>
        <v>12</v>
      </c>
      <c r="N337" s="15">
        <v>17.82</v>
      </c>
      <c r="O337" s="15">
        <v>50</v>
      </c>
      <c r="P337" t="s">
        <v>37</v>
      </c>
      <c r="Q337">
        <v>22</v>
      </c>
      <c r="R337" t="s">
        <v>21</v>
      </c>
      <c r="S337">
        <v>2012</v>
      </c>
      <c r="T337" t="s">
        <v>31</v>
      </c>
      <c r="U337" s="15">
        <v>3.8</v>
      </c>
      <c r="V337" s="15">
        <v>10</v>
      </c>
      <c r="W337" t="s">
        <v>27</v>
      </c>
    </row>
    <row r="338" spans="1:23">
      <c r="A338" t="s">
        <v>381</v>
      </c>
      <c r="B338">
        <v>41.929398999999997</v>
      </c>
      <c r="C338" s="15">
        <v>-87.771359000000004</v>
      </c>
      <c r="D338" s="2" t="s">
        <v>5401</v>
      </c>
      <c r="E338" s="14" t="s">
        <v>5065</v>
      </c>
      <c r="F338" s="14" t="e" vm="5">
        <v>#VALUE!</v>
      </c>
      <c r="G338" s="2" t="str">
        <f>_xlfn.XLOOKUP(E338,missing_cities!$Q$2:$Q$56,missing_cities!$R$2:$R$56,"Not Found",0)</f>
        <v>United States</v>
      </c>
      <c r="H338" t="str">
        <f>_xlfn.XLOOKUP(E338,missing_cities!$Q$2:$Q$56,missing_cities!$S$2:$S$56,"Not Found",0)</f>
        <v>North America</v>
      </c>
      <c r="I338" t="s">
        <v>18</v>
      </c>
      <c r="J338" s="15">
        <v>0.12</v>
      </c>
      <c r="K338" t="s">
        <v>34</v>
      </c>
      <c r="L338" s="15" t="str">
        <f t="shared" si="10"/>
        <v>6:00-22:00</v>
      </c>
      <c r="M338" s="16">
        <f t="shared" si="11"/>
        <v>0.67</v>
      </c>
      <c r="N338" s="15">
        <v>18.09</v>
      </c>
      <c r="O338" s="15">
        <v>86</v>
      </c>
      <c r="P338" t="s">
        <v>39</v>
      </c>
      <c r="Q338">
        <v>50</v>
      </c>
      <c r="R338" t="s">
        <v>35</v>
      </c>
      <c r="S338">
        <v>2010</v>
      </c>
      <c r="T338" t="s">
        <v>31</v>
      </c>
      <c r="U338" s="15">
        <v>3.3</v>
      </c>
      <c r="V338" s="15">
        <v>3</v>
      </c>
      <c r="W338" t="s">
        <v>27</v>
      </c>
    </row>
    <row r="339" spans="1:23">
      <c r="A339" t="s">
        <v>382</v>
      </c>
      <c r="B339">
        <v>-33.783969999999997</v>
      </c>
      <c r="C339" s="15">
        <v>18.599836</v>
      </c>
      <c r="D339" s="2" t="s">
        <v>5402</v>
      </c>
      <c r="E339" s="14" t="s">
        <v>5085</v>
      </c>
      <c r="F339" s="14" t="e" vm="12">
        <v>#VALUE!</v>
      </c>
      <c r="G339" s="2" t="str">
        <f>_xlfn.XLOOKUP(E339,missing_cities!$Q$2:$Q$56,missing_cities!$R$2:$R$56,"Not Found",0)</f>
        <v>South Africa</v>
      </c>
      <c r="H339" t="str">
        <f>_xlfn.XLOOKUP(E339,missing_cities!$Q$2:$Q$56,missing_cities!$S$2:$S$56,"Not Found",0)</f>
        <v>Africa</v>
      </c>
      <c r="I339" t="s">
        <v>18</v>
      </c>
      <c r="J339" s="15">
        <v>0.37</v>
      </c>
      <c r="K339" s="1">
        <v>45862</v>
      </c>
      <c r="L339" s="15" t="str">
        <f t="shared" si="10"/>
        <v>9.00-21.00</v>
      </c>
      <c r="M339" s="16">
        <f t="shared" si="11"/>
        <v>12</v>
      </c>
      <c r="N339" s="15">
        <v>3.64</v>
      </c>
      <c r="O339" s="15">
        <v>25</v>
      </c>
      <c r="P339" t="s">
        <v>25</v>
      </c>
      <c r="Q339">
        <v>350</v>
      </c>
      <c r="R339" t="s">
        <v>37</v>
      </c>
      <c r="S339">
        <v>2014</v>
      </c>
      <c r="T339" t="s">
        <v>22</v>
      </c>
      <c r="U339" s="15">
        <v>4.0999999999999996</v>
      </c>
      <c r="V339" s="15">
        <v>3</v>
      </c>
      <c r="W339" t="s">
        <v>23</v>
      </c>
    </row>
    <row r="340" spans="1:23">
      <c r="A340" t="s">
        <v>383</v>
      </c>
      <c r="B340">
        <v>34.158670000000001</v>
      </c>
      <c r="C340" s="15">
        <v>-118.347808</v>
      </c>
      <c r="D340" s="2" t="s">
        <v>5403</v>
      </c>
      <c r="E340" s="14" t="s">
        <v>5111</v>
      </c>
      <c r="F340" s="14" t="e" vm="5">
        <v>#VALUE!</v>
      </c>
      <c r="G340" s="2" t="str">
        <f>_xlfn.XLOOKUP(E340,missing_cities!$Q$2:$Q$56,missing_cities!$R$2:$R$56,"Not Found",0)</f>
        <v>United States</v>
      </c>
      <c r="H340" t="str">
        <f>_xlfn.XLOOKUP(E340,missing_cities!$Q$2:$Q$56,missing_cities!$S$2:$S$56,"Not Found",0)</f>
        <v>North America</v>
      </c>
      <c r="I340" t="s">
        <v>18</v>
      </c>
      <c r="J340" s="15">
        <v>0.37</v>
      </c>
      <c r="K340" t="s">
        <v>34</v>
      </c>
      <c r="L340" s="15" t="str">
        <f t="shared" si="10"/>
        <v>6:00-22:00</v>
      </c>
      <c r="M340" s="16">
        <f t="shared" si="11"/>
        <v>0.67</v>
      </c>
      <c r="N340" s="15">
        <v>5.61</v>
      </c>
      <c r="O340" s="15">
        <v>50</v>
      </c>
      <c r="P340" t="s">
        <v>25</v>
      </c>
      <c r="Q340">
        <v>22</v>
      </c>
      <c r="R340" t="s">
        <v>44</v>
      </c>
      <c r="S340">
        <v>2016</v>
      </c>
      <c r="T340" t="s">
        <v>31</v>
      </c>
      <c r="U340" s="15">
        <v>4</v>
      </c>
      <c r="V340" s="15">
        <v>9</v>
      </c>
      <c r="W340" t="s">
        <v>27</v>
      </c>
    </row>
    <row r="341" spans="1:23">
      <c r="A341" t="s">
        <v>384</v>
      </c>
      <c r="B341">
        <v>25.254607</v>
      </c>
      <c r="C341" s="15">
        <v>55.284241000000002</v>
      </c>
      <c r="D341" s="2" t="s">
        <v>5404</v>
      </c>
      <c r="E341" s="14" t="s">
        <v>5076</v>
      </c>
      <c r="F341" s="14" t="e" vm="10">
        <v>#VALUE!</v>
      </c>
      <c r="G341" s="2" t="str">
        <f>_xlfn.XLOOKUP(E341,missing_cities!$Q$2:$Q$56,missing_cities!$R$2:$R$56,"Not Found",0)</f>
        <v>United Arab Emirates</v>
      </c>
      <c r="H341" t="str">
        <f>_xlfn.XLOOKUP(E341,missing_cities!$Q$2:$Q$56,missing_cities!$S$2:$S$56,"Not Found",0)</f>
        <v>Asia</v>
      </c>
      <c r="I341" t="s">
        <v>18</v>
      </c>
      <c r="J341" s="15">
        <v>0.38</v>
      </c>
      <c r="K341" t="s">
        <v>19</v>
      </c>
      <c r="L341" s="15" t="str">
        <f t="shared" si="10"/>
        <v>9:00-18:00</v>
      </c>
      <c r="M341" s="16">
        <f t="shared" si="11"/>
        <v>0.37</v>
      </c>
      <c r="N341" s="15">
        <v>8.01</v>
      </c>
      <c r="O341" s="15">
        <v>44</v>
      </c>
      <c r="P341" t="s">
        <v>25</v>
      </c>
      <c r="Q341">
        <v>22</v>
      </c>
      <c r="R341" t="s">
        <v>46</v>
      </c>
      <c r="S341">
        <v>2022</v>
      </c>
      <c r="T341" t="s">
        <v>22</v>
      </c>
      <c r="U341" s="15">
        <v>4</v>
      </c>
      <c r="V341" s="15">
        <v>9</v>
      </c>
      <c r="W341" t="s">
        <v>32</v>
      </c>
    </row>
    <row r="342" spans="1:23">
      <c r="A342" t="s">
        <v>385</v>
      </c>
      <c r="B342">
        <v>37.529696999999999</v>
      </c>
      <c r="C342" s="15">
        <v>127.084211</v>
      </c>
      <c r="D342" s="2" t="s">
        <v>5405</v>
      </c>
      <c r="E342" s="14" t="s">
        <v>5063</v>
      </c>
      <c r="F342" s="14" t="e" vm="6">
        <v>#VALUE!</v>
      </c>
      <c r="G342" s="2" t="str">
        <f>_xlfn.XLOOKUP(E342,missing_cities!$Q$2:$Q$56,missing_cities!$R$2:$R$56,"Not Found",0)</f>
        <v>South Korea</v>
      </c>
      <c r="H342" t="str">
        <f>_xlfn.XLOOKUP(E342,missing_cities!$Q$2:$Q$56,missing_cities!$S$2:$S$56,"Not Found",0)</f>
        <v>Asia</v>
      </c>
      <c r="I342" t="s">
        <v>18</v>
      </c>
      <c r="J342" s="15">
        <v>0.42</v>
      </c>
      <c r="K342" s="1">
        <v>45862</v>
      </c>
      <c r="L342" s="15" t="str">
        <f t="shared" si="10"/>
        <v>9.00-21.00</v>
      </c>
      <c r="M342" s="16">
        <f t="shared" si="11"/>
        <v>12</v>
      </c>
      <c r="N342" s="15">
        <v>10.32</v>
      </c>
      <c r="O342" s="15">
        <v>36</v>
      </c>
      <c r="P342" t="s">
        <v>39</v>
      </c>
      <c r="Q342">
        <v>22</v>
      </c>
      <c r="R342" t="s">
        <v>40</v>
      </c>
      <c r="S342">
        <v>2013</v>
      </c>
      <c r="T342" t="s">
        <v>31</v>
      </c>
      <c r="U342" s="15">
        <v>4</v>
      </c>
      <c r="V342" s="15">
        <v>8</v>
      </c>
      <c r="W342" t="s">
        <v>23</v>
      </c>
    </row>
    <row r="343" spans="1:23">
      <c r="A343" t="s">
        <v>386</v>
      </c>
      <c r="B343">
        <v>25.278725000000001</v>
      </c>
      <c r="C343" s="15">
        <v>55.205686</v>
      </c>
      <c r="D343" s="2" t="s">
        <v>5406</v>
      </c>
      <c r="E343" s="14" t="s">
        <v>5076</v>
      </c>
      <c r="F343" s="14" t="e" vm="10">
        <v>#VALUE!</v>
      </c>
      <c r="G343" s="2" t="str">
        <f>_xlfn.XLOOKUP(E343,missing_cities!$Q$2:$Q$56,missing_cities!$R$2:$R$56,"Not Found",0)</f>
        <v>United Arab Emirates</v>
      </c>
      <c r="H343" t="str">
        <f>_xlfn.XLOOKUP(E343,missing_cities!$Q$2:$Q$56,missing_cities!$S$2:$S$56,"Not Found",0)</f>
        <v>Asia</v>
      </c>
      <c r="I343" t="s">
        <v>18</v>
      </c>
      <c r="J343" s="15">
        <v>0.23</v>
      </c>
      <c r="K343" t="s">
        <v>19</v>
      </c>
      <c r="L343" s="15" t="str">
        <f t="shared" si="10"/>
        <v>9:00-18:00</v>
      </c>
      <c r="M343" s="16">
        <f t="shared" si="11"/>
        <v>0.37</v>
      </c>
      <c r="N343" s="15">
        <v>7.45</v>
      </c>
      <c r="O343" s="15">
        <v>18</v>
      </c>
      <c r="P343" t="s">
        <v>29</v>
      </c>
      <c r="Q343">
        <v>22</v>
      </c>
      <c r="R343" t="s">
        <v>81</v>
      </c>
      <c r="S343">
        <v>2011</v>
      </c>
      <c r="T343" t="s">
        <v>31</v>
      </c>
      <c r="U343" s="15">
        <v>4.2</v>
      </c>
      <c r="V343" s="15">
        <v>3</v>
      </c>
      <c r="W343" t="s">
        <v>32</v>
      </c>
    </row>
    <row r="344" spans="1:23">
      <c r="A344" t="s">
        <v>387</v>
      </c>
      <c r="B344">
        <v>55.790418000000003</v>
      </c>
      <c r="C344" s="15">
        <v>37.527448</v>
      </c>
      <c r="D344" s="2" t="s">
        <v>5407</v>
      </c>
      <c r="E344" s="14" t="s">
        <v>5052</v>
      </c>
      <c r="F344" s="14" t="e" vm="2">
        <v>#VALUE!</v>
      </c>
      <c r="G344" s="2" t="str">
        <f>_xlfn.XLOOKUP(E344,missing_cities!$Q$2:$Q$56,missing_cities!$R$2:$R$56,"Not Found",0)</f>
        <v>Russia</v>
      </c>
      <c r="H344" t="str">
        <f>_xlfn.XLOOKUP(E344,missing_cities!$Q$2:$Q$56,missing_cities!$S$2:$S$56,"Not Found",0)</f>
        <v>Europe</v>
      </c>
      <c r="I344" t="s">
        <v>18</v>
      </c>
      <c r="J344" s="15">
        <v>0.41</v>
      </c>
      <c r="K344" t="s">
        <v>34</v>
      </c>
      <c r="L344" s="15" t="str">
        <f t="shared" si="10"/>
        <v>6:00-22:00</v>
      </c>
      <c r="M344" s="16">
        <f t="shared" si="11"/>
        <v>0.67</v>
      </c>
      <c r="N344" s="15">
        <v>16.89</v>
      </c>
      <c r="O344" s="15">
        <v>50</v>
      </c>
      <c r="P344" t="s">
        <v>37</v>
      </c>
      <c r="Q344">
        <v>22</v>
      </c>
      <c r="R344" t="s">
        <v>21</v>
      </c>
      <c r="S344">
        <v>2017</v>
      </c>
      <c r="T344" t="s">
        <v>31</v>
      </c>
      <c r="U344" s="15">
        <v>3.5</v>
      </c>
      <c r="V344" s="15">
        <v>7</v>
      </c>
      <c r="W344" t="s">
        <v>27</v>
      </c>
    </row>
    <row r="345" spans="1:23">
      <c r="A345" t="s">
        <v>388</v>
      </c>
      <c r="B345">
        <v>-33.724645000000002</v>
      </c>
      <c r="C345" s="15">
        <v>18.559037</v>
      </c>
      <c r="D345" s="2" t="s">
        <v>5408</v>
      </c>
      <c r="E345" s="14" t="s">
        <v>5085</v>
      </c>
      <c r="F345" s="14" t="e" vm="12">
        <v>#VALUE!</v>
      </c>
      <c r="G345" s="2" t="str">
        <f>_xlfn.XLOOKUP(E345,missing_cities!$Q$2:$Q$56,missing_cities!$R$2:$R$56,"Not Found",0)</f>
        <v>South Africa</v>
      </c>
      <c r="H345" t="str">
        <f>_xlfn.XLOOKUP(E345,missing_cities!$Q$2:$Q$56,missing_cities!$S$2:$S$56,"Not Found",0)</f>
        <v>Africa</v>
      </c>
      <c r="I345" t="s">
        <v>18</v>
      </c>
      <c r="J345" s="15">
        <v>0.31</v>
      </c>
      <c r="K345" t="s">
        <v>19</v>
      </c>
      <c r="L345" s="15" t="str">
        <f t="shared" si="10"/>
        <v>9:00-18:00</v>
      </c>
      <c r="M345" s="16">
        <f t="shared" si="11"/>
        <v>0.37</v>
      </c>
      <c r="N345" s="15">
        <v>16.670000000000002</v>
      </c>
      <c r="O345" s="15">
        <v>41</v>
      </c>
      <c r="P345" t="s">
        <v>39</v>
      </c>
      <c r="Q345">
        <v>50</v>
      </c>
      <c r="R345" t="s">
        <v>37</v>
      </c>
      <c r="S345">
        <v>2013</v>
      </c>
      <c r="T345" t="s">
        <v>31</v>
      </c>
      <c r="U345" s="15">
        <v>3.1</v>
      </c>
      <c r="V345" s="15">
        <v>8</v>
      </c>
      <c r="W345" t="s">
        <v>23</v>
      </c>
    </row>
    <row r="346" spans="1:23">
      <c r="A346" t="s">
        <v>389</v>
      </c>
      <c r="B346">
        <v>43.790897999999999</v>
      </c>
      <c r="C346" s="15">
        <v>-79.356487000000001</v>
      </c>
      <c r="D346" s="2" t="s">
        <v>5409</v>
      </c>
      <c r="E346" s="14" t="s">
        <v>5050</v>
      </c>
      <c r="F346" s="14" t="e" vm="1">
        <v>#VALUE!</v>
      </c>
      <c r="G346" s="2" t="str">
        <f>_xlfn.XLOOKUP(E346,missing_cities!$Q$2:$Q$56,missing_cities!$R$2:$R$56,"Not Found",0)</f>
        <v>Canada</v>
      </c>
      <c r="H346" t="str">
        <f>_xlfn.XLOOKUP(E346,missing_cities!$Q$2:$Q$56,missing_cities!$S$2:$S$56,"Not Found",0)</f>
        <v>North America</v>
      </c>
      <c r="I346" t="s">
        <v>18</v>
      </c>
      <c r="J346" s="15">
        <v>0.43</v>
      </c>
      <c r="K346" s="1">
        <v>45862</v>
      </c>
      <c r="L346" s="15" t="str">
        <f t="shared" si="10"/>
        <v>9.00-21.00</v>
      </c>
      <c r="M346" s="16">
        <f t="shared" si="11"/>
        <v>12</v>
      </c>
      <c r="N346" s="15">
        <v>14.29</v>
      </c>
      <c r="O346" s="15">
        <v>38</v>
      </c>
      <c r="P346" t="s">
        <v>20</v>
      </c>
      <c r="Q346">
        <v>350</v>
      </c>
      <c r="R346" t="s">
        <v>21</v>
      </c>
      <c r="S346">
        <v>2014</v>
      </c>
      <c r="T346" t="s">
        <v>22</v>
      </c>
      <c r="U346" s="15">
        <v>5</v>
      </c>
      <c r="V346" s="15">
        <v>4</v>
      </c>
      <c r="W346" t="s">
        <v>23</v>
      </c>
    </row>
    <row r="347" spans="1:23">
      <c r="A347" t="s">
        <v>390</v>
      </c>
      <c r="B347">
        <v>39.837207999999997</v>
      </c>
      <c r="C347" s="15">
        <v>116.254026</v>
      </c>
      <c r="D347" s="2" t="s">
        <v>5410</v>
      </c>
      <c r="E347" s="14" t="s">
        <v>5071</v>
      </c>
      <c r="F347" s="14" t="e" vm="9">
        <v>#VALUE!</v>
      </c>
      <c r="G347" s="2" t="str">
        <f>_xlfn.XLOOKUP(E347,missing_cities!$Q$2:$Q$56,missing_cities!$R$2:$R$56,"Not Found",0)</f>
        <v>China</v>
      </c>
      <c r="H347" t="str">
        <f>_xlfn.XLOOKUP(E347,missing_cities!$Q$2:$Q$56,missing_cities!$S$2:$S$56,"Not Found",0)</f>
        <v>Asia</v>
      </c>
      <c r="I347" t="s">
        <v>18</v>
      </c>
      <c r="J347" s="15">
        <v>0.5</v>
      </c>
      <c r="K347" t="s">
        <v>34</v>
      </c>
      <c r="L347" s="15" t="str">
        <f t="shared" si="10"/>
        <v>6:00-22:00</v>
      </c>
      <c r="M347" s="16">
        <f t="shared" si="11"/>
        <v>0.67</v>
      </c>
      <c r="N347" s="15">
        <v>2.62</v>
      </c>
      <c r="O347" s="15">
        <v>17</v>
      </c>
      <c r="P347" t="s">
        <v>29</v>
      </c>
      <c r="Q347">
        <v>350</v>
      </c>
      <c r="R347" t="s">
        <v>21</v>
      </c>
      <c r="S347">
        <v>2010</v>
      </c>
      <c r="T347" t="s">
        <v>31</v>
      </c>
      <c r="U347" s="15">
        <v>3.8</v>
      </c>
      <c r="V347" s="15">
        <v>2</v>
      </c>
      <c r="W347" t="s">
        <v>32</v>
      </c>
    </row>
    <row r="348" spans="1:23">
      <c r="A348" t="s">
        <v>391</v>
      </c>
      <c r="B348">
        <v>37.775775000000003</v>
      </c>
      <c r="C348" s="15">
        <v>-122.344577</v>
      </c>
      <c r="D348" s="2" t="s">
        <v>5411</v>
      </c>
      <c r="E348" s="14" t="s">
        <v>5061</v>
      </c>
      <c r="F348" s="14" t="e" vm="5">
        <v>#VALUE!</v>
      </c>
      <c r="G348" s="2" t="str">
        <f>_xlfn.XLOOKUP(E348,missing_cities!$Q$2:$Q$56,missing_cities!$R$2:$R$56,"Not Found",0)</f>
        <v>United States</v>
      </c>
      <c r="H348" t="str">
        <f>_xlfn.XLOOKUP(E348,missing_cities!$Q$2:$Q$56,missing_cities!$S$2:$S$56,"Not Found",0)</f>
        <v>North America</v>
      </c>
      <c r="I348" t="s">
        <v>18</v>
      </c>
      <c r="J348" s="15">
        <v>0.36</v>
      </c>
      <c r="K348" t="s">
        <v>34</v>
      </c>
      <c r="L348" s="15" t="str">
        <f t="shared" si="10"/>
        <v>6:00-22:00</v>
      </c>
      <c r="M348" s="16">
        <f t="shared" si="11"/>
        <v>0.67</v>
      </c>
      <c r="N348" s="15">
        <v>6.82</v>
      </c>
      <c r="O348" s="15">
        <v>80</v>
      </c>
      <c r="P348" t="s">
        <v>20</v>
      </c>
      <c r="Q348">
        <v>150</v>
      </c>
      <c r="R348" t="s">
        <v>44</v>
      </c>
      <c r="S348">
        <v>2016</v>
      </c>
      <c r="T348" t="s">
        <v>31</v>
      </c>
      <c r="U348" s="15">
        <v>4.9000000000000004</v>
      </c>
      <c r="V348" s="15">
        <v>5</v>
      </c>
      <c r="W348" t="s">
        <v>27</v>
      </c>
    </row>
    <row r="349" spans="1:23">
      <c r="A349" t="s">
        <v>392</v>
      </c>
      <c r="B349">
        <v>-33.748457999999999</v>
      </c>
      <c r="C349" s="15">
        <v>151.37608499999999</v>
      </c>
      <c r="D349" s="2" t="s">
        <v>5412</v>
      </c>
      <c r="E349" s="14" t="s">
        <v>5069</v>
      </c>
      <c r="F349" s="14" t="e" vm="8">
        <v>#VALUE!</v>
      </c>
      <c r="G349" s="2" t="str">
        <f>_xlfn.XLOOKUP(E349,missing_cities!$Q$2:$Q$56,missing_cities!$R$2:$R$56,"Not Found",0)</f>
        <v>Australia</v>
      </c>
      <c r="H349" t="str">
        <f>_xlfn.XLOOKUP(E349,missing_cities!$Q$2:$Q$56,missing_cities!$S$2:$S$56,"Not Found",0)</f>
        <v>Australia</v>
      </c>
      <c r="I349" t="s">
        <v>18</v>
      </c>
      <c r="J349" s="15">
        <v>0.34</v>
      </c>
      <c r="K349" s="1">
        <v>45862</v>
      </c>
      <c r="L349" s="15" t="str">
        <f t="shared" si="10"/>
        <v>9.00-21.00</v>
      </c>
      <c r="M349" s="16">
        <f t="shared" si="11"/>
        <v>12</v>
      </c>
      <c r="N349" s="15">
        <v>9.09</v>
      </c>
      <c r="O349" s="15">
        <v>46</v>
      </c>
      <c r="P349" t="s">
        <v>29</v>
      </c>
      <c r="Q349">
        <v>350</v>
      </c>
      <c r="R349" t="s">
        <v>26</v>
      </c>
      <c r="S349">
        <v>2014</v>
      </c>
      <c r="T349" t="s">
        <v>22</v>
      </c>
      <c r="U349" s="15">
        <v>3.3</v>
      </c>
      <c r="V349" s="15">
        <v>5</v>
      </c>
      <c r="W349" t="s">
        <v>32</v>
      </c>
    </row>
    <row r="350" spans="1:23">
      <c r="A350" t="s">
        <v>393</v>
      </c>
      <c r="B350">
        <v>25.330476999999998</v>
      </c>
      <c r="C350" s="15">
        <v>55.327948999999997</v>
      </c>
      <c r="D350" s="2" t="s">
        <v>5413</v>
      </c>
      <c r="E350" s="14" t="s">
        <v>5076</v>
      </c>
      <c r="F350" s="14" t="e" vm="10">
        <v>#VALUE!</v>
      </c>
      <c r="G350" s="2" t="str">
        <f>_xlfn.XLOOKUP(E350,missing_cities!$Q$2:$Q$56,missing_cities!$R$2:$R$56,"Not Found",0)</f>
        <v>United Arab Emirates</v>
      </c>
      <c r="H350" t="str">
        <f>_xlfn.XLOOKUP(E350,missing_cities!$Q$2:$Q$56,missing_cities!$S$2:$S$56,"Not Found",0)</f>
        <v>Asia</v>
      </c>
      <c r="I350" t="s">
        <v>18</v>
      </c>
      <c r="J350" s="15">
        <v>0.26</v>
      </c>
      <c r="K350" t="s">
        <v>19</v>
      </c>
      <c r="L350" s="15" t="str">
        <f t="shared" si="10"/>
        <v>9:00-18:00</v>
      </c>
      <c r="M350" s="16">
        <f t="shared" si="11"/>
        <v>0.37</v>
      </c>
      <c r="N350" s="15">
        <v>15.27</v>
      </c>
      <c r="O350" s="15">
        <v>85</v>
      </c>
      <c r="P350" t="s">
        <v>29</v>
      </c>
      <c r="Q350">
        <v>150</v>
      </c>
      <c r="R350" t="s">
        <v>30</v>
      </c>
      <c r="S350">
        <v>2017</v>
      </c>
      <c r="T350" t="s">
        <v>31</v>
      </c>
      <c r="U350" s="15">
        <v>3.4</v>
      </c>
      <c r="V350" s="15">
        <v>2</v>
      </c>
      <c r="W350" t="s">
        <v>32</v>
      </c>
    </row>
    <row r="351" spans="1:23">
      <c r="A351" t="s">
        <v>394</v>
      </c>
      <c r="B351">
        <v>-33.722096000000001</v>
      </c>
      <c r="C351" s="15">
        <v>151.378939</v>
      </c>
      <c r="D351" s="2" t="s">
        <v>5414</v>
      </c>
      <c r="E351" s="14" t="s">
        <v>5069</v>
      </c>
      <c r="F351" s="14" t="e" vm="8">
        <v>#VALUE!</v>
      </c>
      <c r="G351" s="2" t="str">
        <f>_xlfn.XLOOKUP(E351,missing_cities!$Q$2:$Q$56,missing_cities!$R$2:$R$56,"Not Found",0)</f>
        <v>Australia</v>
      </c>
      <c r="H351" t="str">
        <f>_xlfn.XLOOKUP(E351,missing_cities!$Q$2:$Q$56,missing_cities!$S$2:$S$56,"Not Found",0)</f>
        <v>Australia</v>
      </c>
      <c r="I351" t="s">
        <v>18</v>
      </c>
      <c r="J351" s="15">
        <v>0.17</v>
      </c>
      <c r="K351" s="1">
        <v>45862</v>
      </c>
      <c r="L351" s="15" t="str">
        <f t="shared" si="10"/>
        <v>9.00-21.00</v>
      </c>
      <c r="M351" s="16">
        <f t="shared" si="11"/>
        <v>12</v>
      </c>
      <c r="N351" s="15">
        <v>10.58</v>
      </c>
      <c r="O351" s="15">
        <v>60</v>
      </c>
      <c r="P351" t="s">
        <v>29</v>
      </c>
      <c r="Q351">
        <v>50</v>
      </c>
      <c r="R351" t="s">
        <v>30</v>
      </c>
      <c r="S351">
        <v>2016</v>
      </c>
      <c r="T351" t="s">
        <v>31</v>
      </c>
      <c r="U351" s="15">
        <v>4</v>
      </c>
      <c r="V351" s="15">
        <v>1</v>
      </c>
      <c r="W351" t="s">
        <v>27</v>
      </c>
    </row>
    <row r="352" spans="1:23">
      <c r="A352" t="s">
        <v>395</v>
      </c>
      <c r="B352">
        <v>18.951820999999999</v>
      </c>
      <c r="C352" s="15">
        <v>72.831930999999997</v>
      </c>
      <c r="D352" s="2" t="s">
        <v>5415</v>
      </c>
      <c r="E352" s="14" t="s">
        <v>5079</v>
      </c>
      <c r="F352" s="14" t="e" vm="11">
        <v>#VALUE!</v>
      </c>
      <c r="G352" s="2" t="str">
        <f>_xlfn.XLOOKUP(E352,missing_cities!$Q$2:$Q$56,missing_cities!$R$2:$R$56,"Not Found",0)</f>
        <v>India</v>
      </c>
      <c r="H352" t="str">
        <f>_xlfn.XLOOKUP(E352,missing_cities!$Q$2:$Q$56,missing_cities!$S$2:$S$56,"Not Found",0)</f>
        <v>Asia</v>
      </c>
      <c r="I352" t="s">
        <v>18</v>
      </c>
      <c r="J352" s="15">
        <v>0.1</v>
      </c>
      <c r="K352" t="s">
        <v>19</v>
      </c>
      <c r="L352" s="15" t="str">
        <f t="shared" si="10"/>
        <v>9:00-18:00</v>
      </c>
      <c r="M352" s="16">
        <f t="shared" si="11"/>
        <v>0.37</v>
      </c>
      <c r="N352" s="15">
        <v>3.1</v>
      </c>
      <c r="O352" s="15">
        <v>31</v>
      </c>
      <c r="P352" t="s">
        <v>37</v>
      </c>
      <c r="Q352">
        <v>22</v>
      </c>
      <c r="R352" t="s">
        <v>35</v>
      </c>
      <c r="S352">
        <v>2022</v>
      </c>
      <c r="T352" t="s">
        <v>31</v>
      </c>
      <c r="U352" s="15">
        <v>5</v>
      </c>
      <c r="V352" s="15">
        <v>2</v>
      </c>
      <c r="W352" t="s">
        <v>32</v>
      </c>
    </row>
    <row r="353" spans="1:23">
      <c r="A353" t="s">
        <v>396</v>
      </c>
      <c r="B353">
        <v>18.932378</v>
      </c>
      <c r="C353" s="15">
        <v>72.887180999999998</v>
      </c>
      <c r="D353" s="2" t="s">
        <v>5416</v>
      </c>
      <c r="E353" s="14" t="s">
        <v>5079</v>
      </c>
      <c r="F353" s="14" t="e" vm="11">
        <v>#VALUE!</v>
      </c>
      <c r="G353" s="2" t="str">
        <f>_xlfn.XLOOKUP(E353,missing_cities!$Q$2:$Q$56,missing_cities!$R$2:$R$56,"Not Found",0)</f>
        <v>India</v>
      </c>
      <c r="H353" t="str">
        <f>_xlfn.XLOOKUP(E353,missing_cities!$Q$2:$Q$56,missing_cities!$S$2:$S$56,"Not Found",0)</f>
        <v>Asia</v>
      </c>
      <c r="I353" t="s">
        <v>18</v>
      </c>
      <c r="J353" s="15">
        <v>0.2</v>
      </c>
      <c r="K353" s="1">
        <v>45862</v>
      </c>
      <c r="L353" s="15" t="str">
        <f t="shared" si="10"/>
        <v>9.00-21.00</v>
      </c>
      <c r="M353" s="16">
        <f t="shared" si="11"/>
        <v>12</v>
      </c>
      <c r="N353" s="15">
        <v>1.48</v>
      </c>
      <c r="O353" s="15">
        <v>51</v>
      </c>
      <c r="P353" t="s">
        <v>25</v>
      </c>
      <c r="Q353">
        <v>150</v>
      </c>
      <c r="R353" t="s">
        <v>37</v>
      </c>
      <c r="S353">
        <v>2016</v>
      </c>
      <c r="T353" t="s">
        <v>31</v>
      </c>
      <c r="U353" s="15">
        <v>4.8</v>
      </c>
      <c r="V353" s="15">
        <v>10</v>
      </c>
      <c r="W353" t="s">
        <v>32</v>
      </c>
    </row>
    <row r="354" spans="1:23">
      <c r="A354" t="s">
        <v>397</v>
      </c>
      <c r="B354">
        <v>43.743755999999998</v>
      </c>
      <c r="C354" s="15">
        <v>-79.409620000000004</v>
      </c>
      <c r="D354" s="2" t="s">
        <v>5417</v>
      </c>
      <c r="E354" s="14" t="s">
        <v>5050</v>
      </c>
      <c r="F354" s="14" t="e" vm="1">
        <v>#VALUE!</v>
      </c>
      <c r="G354" s="2" t="str">
        <f>_xlfn.XLOOKUP(E354,missing_cities!$Q$2:$Q$56,missing_cities!$R$2:$R$56,"Not Found",0)</f>
        <v>Canada</v>
      </c>
      <c r="H354" t="str">
        <f>_xlfn.XLOOKUP(E354,missing_cities!$Q$2:$Q$56,missing_cities!$S$2:$S$56,"Not Found",0)</f>
        <v>North America</v>
      </c>
      <c r="I354" t="s">
        <v>18</v>
      </c>
      <c r="J354" s="15">
        <v>0.33</v>
      </c>
      <c r="K354" t="s">
        <v>19</v>
      </c>
      <c r="L354" s="15" t="str">
        <f t="shared" si="10"/>
        <v>9:00-18:00</v>
      </c>
      <c r="M354" s="16">
        <f t="shared" si="11"/>
        <v>0.37</v>
      </c>
      <c r="N354" s="15">
        <v>5.31</v>
      </c>
      <c r="O354" s="15">
        <v>97</v>
      </c>
      <c r="P354" t="s">
        <v>20</v>
      </c>
      <c r="Q354">
        <v>50</v>
      </c>
      <c r="R354" t="s">
        <v>30</v>
      </c>
      <c r="S354">
        <v>2013</v>
      </c>
      <c r="T354" t="s">
        <v>22</v>
      </c>
      <c r="U354" s="15">
        <v>3.3</v>
      </c>
      <c r="V354" s="15">
        <v>2</v>
      </c>
      <c r="W354" t="s">
        <v>23</v>
      </c>
    </row>
    <row r="355" spans="1:23">
      <c r="A355" t="s">
        <v>398</v>
      </c>
      <c r="B355">
        <v>25.30416</v>
      </c>
      <c r="C355" s="15">
        <v>55.339643000000002</v>
      </c>
      <c r="D355" s="2" t="s">
        <v>5418</v>
      </c>
      <c r="E355" s="14" t="s">
        <v>5076</v>
      </c>
      <c r="F355" s="14" t="e" vm="10">
        <v>#VALUE!</v>
      </c>
      <c r="G355" s="2" t="str">
        <f>_xlfn.XLOOKUP(E355,missing_cities!$Q$2:$Q$56,missing_cities!$R$2:$R$56,"Not Found",0)</f>
        <v>United Arab Emirates</v>
      </c>
      <c r="H355" t="str">
        <f>_xlfn.XLOOKUP(E355,missing_cities!$Q$2:$Q$56,missing_cities!$S$2:$S$56,"Not Found",0)</f>
        <v>Asia</v>
      </c>
      <c r="I355" t="s">
        <v>18</v>
      </c>
      <c r="J355" s="15">
        <v>0.21</v>
      </c>
      <c r="K355" s="1">
        <v>45862</v>
      </c>
      <c r="L355" s="15" t="str">
        <f t="shared" si="10"/>
        <v>9.00-21.00</v>
      </c>
      <c r="M355" s="16">
        <f t="shared" si="11"/>
        <v>12</v>
      </c>
      <c r="N355" s="15">
        <v>9.5399999999999991</v>
      </c>
      <c r="O355" s="15">
        <v>33</v>
      </c>
      <c r="P355" t="s">
        <v>29</v>
      </c>
      <c r="Q355">
        <v>22</v>
      </c>
      <c r="R355" t="s">
        <v>76</v>
      </c>
      <c r="S355">
        <v>2018</v>
      </c>
      <c r="T355" t="s">
        <v>31</v>
      </c>
      <c r="U355" s="15">
        <v>3.5</v>
      </c>
      <c r="V355" s="15">
        <v>10</v>
      </c>
      <c r="W355" t="s">
        <v>32</v>
      </c>
    </row>
    <row r="356" spans="1:23">
      <c r="A356" t="s">
        <v>399</v>
      </c>
      <c r="B356">
        <v>19.548655</v>
      </c>
      <c r="C356" s="15">
        <v>-99.152523000000002</v>
      </c>
      <c r="D356" s="2" t="s">
        <v>5419</v>
      </c>
      <c r="E356" s="14" t="s">
        <v>5119</v>
      </c>
      <c r="F356" s="14" t="e" vm="13">
        <v>#VALUE!</v>
      </c>
      <c r="G356" s="2" t="str">
        <f>_xlfn.XLOOKUP(E356,missing_cities!$Q$2:$Q$56,missing_cities!$R$2:$R$56,"Not Found",0)</f>
        <v>Mexico</v>
      </c>
      <c r="H356" t="str">
        <f>_xlfn.XLOOKUP(E356,missing_cities!$Q$2:$Q$56,missing_cities!$S$2:$S$56,"Not Found",0)</f>
        <v>North America</v>
      </c>
      <c r="I356" t="s">
        <v>18</v>
      </c>
      <c r="J356" s="15">
        <v>0.15</v>
      </c>
      <c r="K356" s="1">
        <v>45862</v>
      </c>
      <c r="L356" s="15" t="str">
        <f t="shared" si="10"/>
        <v>9.00-21.00</v>
      </c>
      <c r="M356" s="16">
        <f t="shared" si="11"/>
        <v>12</v>
      </c>
      <c r="N356" s="15">
        <v>14.13</v>
      </c>
      <c r="O356" s="15">
        <v>70</v>
      </c>
      <c r="P356" t="s">
        <v>37</v>
      </c>
      <c r="Q356">
        <v>22</v>
      </c>
      <c r="R356" t="s">
        <v>42</v>
      </c>
      <c r="S356">
        <v>2020</v>
      </c>
      <c r="T356" t="s">
        <v>22</v>
      </c>
      <c r="U356" s="15">
        <v>4.0999999999999996</v>
      </c>
      <c r="V356" s="15">
        <v>9</v>
      </c>
      <c r="W356" t="s">
        <v>27</v>
      </c>
    </row>
    <row r="357" spans="1:23">
      <c r="A357" t="s">
        <v>400</v>
      </c>
      <c r="B357">
        <v>-33.794587</v>
      </c>
      <c r="C357" s="15">
        <v>18.482990999999998</v>
      </c>
      <c r="D357" s="2" t="s">
        <v>5420</v>
      </c>
      <c r="E357" s="14" t="s">
        <v>5085</v>
      </c>
      <c r="F357" s="14" t="e" vm="12">
        <v>#VALUE!</v>
      </c>
      <c r="G357" s="2" t="str">
        <f>_xlfn.XLOOKUP(E357,missing_cities!$Q$2:$Q$56,missing_cities!$R$2:$R$56,"Not Found",0)</f>
        <v>South Africa</v>
      </c>
      <c r="H357" t="str">
        <f>_xlfn.XLOOKUP(E357,missing_cities!$Q$2:$Q$56,missing_cities!$S$2:$S$56,"Not Found",0)</f>
        <v>Africa</v>
      </c>
      <c r="I357" t="s">
        <v>18</v>
      </c>
      <c r="J357" s="15">
        <v>0.31</v>
      </c>
      <c r="K357" t="s">
        <v>34</v>
      </c>
      <c r="L357" s="15" t="str">
        <f t="shared" si="10"/>
        <v>6:00-22:00</v>
      </c>
      <c r="M357" s="16">
        <f t="shared" si="11"/>
        <v>0.67</v>
      </c>
      <c r="N357" s="15">
        <v>16.260000000000002</v>
      </c>
      <c r="O357" s="15">
        <v>94</v>
      </c>
      <c r="P357" t="s">
        <v>29</v>
      </c>
      <c r="Q357">
        <v>350</v>
      </c>
      <c r="R357" t="s">
        <v>42</v>
      </c>
      <c r="S357">
        <v>2017</v>
      </c>
      <c r="T357" t="s">
        <v>31</v>
      </c>
      <c r="U357" s="15">
        <v>3.8</v>
      </c>
      <c r="V357" s="15">
        <v>4</v>
      </c>
      <c r="W357" t="s">
        <v>27</v>
      </c>
    </row>
    <row r="358" spans="1:23">
      <c r="A358" t="s">
        <v>401</v>
      </c>
      <c r="B358">
        <v>19.470749000000001</v>
      </c>
      <c r="C358" s="15">
        <v>-99.117493999999994</v>
      </c>
      <c r="D358" s="2" t="s">
        <v>5421</v>
      </c>
      <c r="E358" s="14" t="s">
        <v>5119</v>
      </c>
      <c r="F358" s="14" t="e" vm="13">
        <v>#VALUE!</v>
      </c>
      <c r="G358" s="2" t="str">
        <f>_xlfn.XLOOKUP(E358,missing_cities!$Q$2:$Q$56,missing_cities!$R$2:$R$56,"Not Found",0)</f>
        <v>Mexico</v>
      </c>
      <c r="H358" t="str">
        <f>_xlfn.XLOOKUP(E358,missing_cities!$Q$2:$Q$56,missing_cities!$S$2:$S$56,"Not Found",0)</f>
        <v>North America</v>
      </c>
      <c r="I358" t="s">
        <v>18</v>
      </c>
      <c r="J358" s="15">
        <v>0.22</v>
      </c>
      <c r="K358" t="s">
        <v>34</v>
      </c>
      <c r="L358" s="15" t="str">
        <f t="shared" si="10"/>
        <v>6:00-22:00</v>
      </c>
      <c r="M358" s="16">
        <f t="shared" si="11"/>
        <v>0.67</v>
      </c>
      <c r="N358" s="15">
        <v>0.77</v>
      </c>
      <c r="O358" s="15">
        <v>17</v>
      </c>
      <c r="P358" t="s">
        <v>29</v>
      </c>
      <c r="Q358">
        <v>150</v>
      </c>
      <c r="R358" t="s">
        <v>21</v>
      </c>
      <c r="S358">
        <v>2013</v>
      </c>
      <c r="T358" t="s">
        <v>22</v>
      </c>
      <c r="U358" s="15">
        <v>4.7</v>
      </c>
      <c r="V358" s="15">
        <v>5</v>
      </c>
      <c r="W358" t="s">
        <v>27</v>
      </c>
    </row>
    <row r="359" spans="1:23">
      <c r="A359" t="s">
        <v>402</v>
      </c>
      <c r="B359">
        <v>19.577614000000001</v>
      </c>
      <c r="C359" s="15">
        <v>-99.161105000000006</v>
      </c>
      <c r="D359" s="2" t="s">
        <v>5422</v>
      </c>
      <c r="E359" s="14" t="s">
        <v>5119</v>
      </c>
      <c r="F359" s="14" t="e" vm="13">
        <v>#VALUE!</v>
      </c>
      <c r="G359" s="2" t="str">
        <f>_xlfn.XLOOKUP(E359,missing_cities!$Q$2:$Q$56,missing_cities!$R$2:$R$56,"Not Found",0)</f>
        <v>Mexico</v>
      </c>
      <c r="H359" t="str">
        <f>_xlfn.XLOOKUP(E359,missing_cities!$Q$2:$Q$56,missing_cities!$S$2:$S$56,"Not Found",0)</f>
        <v>North America</v>
      </c>
      <c r="I359" t="s">
        <v>18</v>
      </c>
      <c r="J359" s="15">
        <v>0.33</v>
      </c>
      <c r="K359" t="s">
        <v>34</v>
      </c>
      <c r="L359" s="15" t="str">
        <f t="shared" si="10"/>
        <v>6:00-22:00</v>
      </c>
      <c r="M359" s="16">
        <f t="shared" si="11"/>
        <v>0.67</v>
      </c>
      <c r="N359" s="15">
        <v>8.1999999999999993</v>
      </c>
      <c r="O359" s="15">
        <v>96</v>
      </c>
      <c r="P359" t="s">
        <v>20</v>
      </c>
      <c r="Q359">
        <v>22</v>
      </c>
      <c r="R359" t="s">
        <v>97</v>
      </c>
      <c r="S359">
        <v>2015</v>
      </c>
      <c r="T359" t="s">
        <v>31</v>
      </c>
      <c r="U359" s="15">
        <v>4.2</v>
      </c>
      <c r="V359" s="15">
        <v>6</v>
      </c>
      <c r="W359" t="s">
        <v>32</v>
      </c>
    </row>
    <row r="360" spans="1:23">
      <c r="A360" t="s">
        <v>403</v>
      </c>
      <c r="B360">
        <v>52.509095000000002</v>
      </c>
      <c r="C360" s="15">
        <v>13.330651</v>
      </c>
      <c r="D360" s="2" t="s">
        <v>5423</v>
      </c>
      <c r="E360" s="14" t="s">
        <v>5057</v>
      </c>
      <c r="F360" s="14" t="e" vm="3">
        <v>#VALUE!</v>
      </c>
      <c r="G360" s="2" t="str">
        <f>_xlfn.XLOOKUP(E360,missing_cities!$Q$2:$Q$56,missing_cities!$R$2:$R$56,"Not Found",0)</f>
        <v>Germany</v>
      </c>
      <c r="H360" t="str">
        <f>_xlfn.XLOOKUP(E360,missing_cities!$Q$2:$Q$56,missing_cities!$S$2:$S$56,"Not Found",0)</f>
        <v>Europe</v>
      </c>
      <c r="I360" t="s">
        <v>18</v>
      </c>
      <c r="J360" s="15">
        <v>0.18</v>
      </c>
      <c r="K360" s="1">
        <v>45862</v>
      </c>
      <c r="L360" s="15" t="str">
        <f t="shared" si="10"/>
        <v>9.00-21.00</v>
      </c>
      <c r="M360" s="16">
        <f t="shared" si="11"/>
        <v>12</v>
      </c>
      <c r="N360" s="15">
        <v>11.8</v>
      </c>
      <c r="O360" s="15">
        <v>59</v>
      </c>
      <c r="P360" t="s">
        <v>39</v>
      </c>
      <c r="Q360">
        <v>350</v>
      </c>
      <c r="R360" t="s">
        <v>67</v>
      </c>
      <c r="S360">
        <v>2016</v>
      </c>
      <c r="T360" t="s">
        <v>31</v>
      </c>
      <c r="U360" s="15">
        <v>3.2</v>
      </c>
      <c r="V360" s="15">
        <v>5</v>
      </c>
      <c r="W360" t="s">
        <v>32</v>
      </c>
    </row>
    <row r="361" spans="1:23">
      <c r="A361" t="s">
        <v>404</v>
      </c>
      <c r="B361">
        <v>34.179369999999999</v>
      </c>
      <c r="C361" s="15">
        <v>-118.21969799999999</v>
      </c>
      <c r="D361" s="2" t="s">
        <v>5424</v>
      </c>
      <c r="E361" s="14" t="s">
        <v>5111</v>
      </c>
      <c r="F361" s="14" t="e" vm="5">
        <v>#VALUE!</v>
      </c>
      <c r="G361" s="2" t="str">
        <f>_xlfn.XLOOKUP(E361,missing_cities!$Q$2:$Q$56,missing_cities!$R$2:$R$56,"Not Found",0)</f>
        <v>United States</v>
      </c>
      <c r="H361" t="str">
        <f>_xlfn.XLOOKUP(E361,missing_cities!$Q$2:$Q$56,missing_cities!$S$2:$S$56,"Not Found",0)</f>
        <v>North America</v>
      </c>
      <c r="I361" t="s">
        <v>18</v>
      </c>
      <c r="J361" s="15">
        <v>0.46</v>
      </c>
      <c r="K361" t="s">
        <v>19</v>
      </c>
      <c r="L361" s="15" t="str">
        <f t="shared" si="10"/>
        <v>9:00-18:00</v>
      </c>
      <c r="M361" s="16">
        <f t="shared" si="11"/>
        <v>0.37</v>
      </c>
      <c r="N361" s="15">
        <v>17.690000000000001</v>
      </c>
      <c r="O361" s="15">
        <v>83</v>
      </c>
      <c r="P361" t="s">
        <v>39</v>
      </c>
      <c r="Q361">
        <v>50</v>
      </c>
      <c r="R361" t="s">
        <v>132</v>
      </c>
      <c r="S361">
        <v>2016</v>
      </c>
      <c r="T361" t="s">
        <v>22</v>
      </c>
      <c r="U361" s="15">
        <v>4.5999999999999996</v>
      </c>
      <c r="V361" s="15">
        <v>3</v>
      </c>
      <c r="W361" t="s">
        <v>23</v>
      </c>
    </row>
    <row r="362" spans="1:23">
      <c r="A362" t="s">
        <v>405</v>
      </c>
      <c r="B362">
        <v>37.522961000000002</v>
      </c>
      <c r="C362" s="15">
        <v>126.913867</v>
      </c>
      <c r="D362" s="2" t="s">
        <v>5425</v>
      </c>
      <c r="E362" s="14" t="s">
        <v>5063</v>
      </c>
      <c r="F362" s="14" t="e" vm="6">
        <v>#VALUE!</v>
      </c>
      <c r="G362" s="2" t="str">
        <f>_xlfn.XLOOKUP(E362,missing_cities!$Q$2:$Q$56,missing_cities!$R$2:$R$56,"Not Found",0)</f>
        <v>South Korea</v>
      </c>
      <c r="H362" t="str">
        <f>_xlfn.XLOOKUP(E362,missing_cities!$Q$2:$Q$56,missing_cities!$S$2:$S$56,"Not Found",0)</f>
        <v>Asia</v>
      </c>
      <c r="I362" t="s">
        <v>18</v>
      </c>
      <c r="J362" s="15">
        <v>0.4</v>
      </c>
      <c r="K362" t="s">
        <v>19</v>
      </c>
      <c r="L362" s="15" t="str">
        <f t="shared" si="10"/>
        <v>9:00-18:00</v>
      </c>
      <c r="M362" s="16">
        <f t="shared" si="11"/>
        <v>0.37</v>
      </c>
      <c r="N362" s="15">
        <v>7.22</v>
      </c>
      <c r="O362" s="15">
        <v>34</v>
      </c>
      <c r="P362" t="s">
        <v>29</v>
      </c>
      <c r="Q362">
        <v>50</v>
      </c>
      <c r="R362" t="s">
        <v>37</v>
      </c>
      <c r="S362">
        <v>2011</v>
      </c>
      <c r="T362" t="s">
        <v>22</v>
      </c>
      <c r="U362" s="15">
        <v>3.2</v>
      </c>
      <c r="V362" s="15">
        <v>1</v>
      </c>
      <c r="W362" t="s">
        <v>27</v>
      </c>
    </row>
    <row r="363" spans="1:23">
      <c r="A363" t="s">
        <v>406</v>
      </c>
      <c r="B363">
        <v>39.842593999999998</v>
      </c>
      <c r="C363" s="15">
        <v>116.473522</v>
      </c>
      <c r="D363" s="2" t="s">
        <v>5426</v>
      </c>
      <c r="E363" s="14" t="s">
        <v>5071</v>
      </c>
      <c r="F363" s="14" t="e" vm="9">
        <v>#VALUE!</v>
      </c>
      <c r="G363" s="2" t="str">
        <f>_xlfn.XLOOKUP(E363,missing_cities!$Q$2:$Q$56,missing_cities!$R$2:$R$56,"Not Found",0)</f>
        <v>China</v>
      </c>
      <c r="H363" t="str">
        <f>_xlfn.XLOOKUP(E363,missing_cities!$Q$2:$Q$56,missing_cities!$S$2:$S$56,"Not Found",0)</f>
        <v>Asia</v>
      </c>
      <c r="I363" t="s">
        <v>18</v>
      </c>
      <c r="J363" s="15">
        <v>0.4</v>
      </c>
      <c r="K363" t="s">
        <v>34</v>
      </c>
      <c r="L363" s="15" t="str">
        <f t="shared" si="10"/>
        <v>6:00-22:00</v>
      </c>
      <c r="M363" s="16">
        <f t="shared" si="11"/>
        <v>0.67</v>
      </c>
      <c r="N363" s="15">
        <v>5.57</v>
      </c>
      <c r="O363" s="15">
        <v>48</v>
      </c>
      <c r="P363" t="s">
        <v>20</v>
      </c>
      <c r="Q363">
        <v>50</v>
      </c>
      <c r="R363" t="s">
        <v>42</v>
      </c>
      <c r="S363">
        <v>2013</v>
      </c>
      <c r="T363" t="s">
        <v>31</v>
      </c>
      <c r="U363" s="15">
        <v>3.9</v>
      </c>
      <c r="V363" s="15">
        <v>9</v>
      </c>
      <c r="W363" t="s">
        <v>27</v>
      </c>
    </row>
    <row r="364" spans="1:23">
      <c r="A364" t="s">
        <v>407</v>
      </c>
      <c r="B364">
        <v>25.310428999999999</v>
      </c>
      <c r="C364" s="15">
        <v>55.380609999999997</v>
      </c>
      <c r="D364" s="2" t="s">
        <v>5427</v>
      </c>
      <c r="E364" s="14" t="s">
        <v>5076</v>
      </c>
      <c r="F364" s="14" t="e" vm="10">
        <v>#VALUE!</v>
      </c>
      <c r="G364" s="2" t="str">
        <f>_xlfn.XLOOKUP(E364,missing_cities!$Q$2:$Q$56,missing_cities!$R$2:$R$56,"Not Found",0)</f>
        <v>United Arab Emirates</v>
      </c>
      <c r="H364" t="str">
        <f>_xlfn.XLOOKUP(E364,missing_cities!$Q$2:$Q$56,missing_cities!$S$2:$S$56,"Not Found",0)</f>
        <v>Asia</v>
      </c>
      <c r="I364" t="s">
        <v>18</v>
      </c>
      <c r="J364" s="15">
        <v>0.25</v>
      </c>
      <c r="K364" s="1">
        <v>45862</v>
      </c>
      <c r="L364" s="15" t="str">
        <f t="shared" si="10"/>
        <v>9.00-21.00</v>
      </c>
      <c r="M364" s="16">
        <f t="shared" si="11"/>
        <v>12</v>
      </c>
      <c r="N364" s="15">
        <v>8.23</v>
      </c>
      <c r="O364" s="15">
        <v>61</v>
      </c>
      <c r="P364" t="s">
        <v>37</v>
      </c>
      <c r="Q364">
        <v>50</v>
      </c>
      <c r="R364" t="s">
        <v>30</v>
      </c>
      <c r="S364">
        <v>2010</v>
      </c>
      <c r="T364" t="s">
        <v>31</v>
      </c>
      <c r="U364" s="15">
        <v>4</v>
      </c>
      <c r="V364" s="15">
        <v>8</v>
      </c>
      <c r="W364" t="s">
        <v>23</v>
      </c>
    </row>
    <row r="365" spans="1:23">
      <c r="A365" t="s">
        <v>408</v>
      </c>
      <c r="B365">
        <v>37.790101</v>
      </c>
      <c r="C365" s="15">
        <v>-122.37044400000001</v>
      </c>
      <c r="D365" s="2" t="s">
        <v>5428</v>
      </c>
      <c r="E365" s="14" t="s">
        <v>5061</v>
      </c>
      <c r="F365" s="14" t="e" vm="5">
        <v>#VALUE!</v>
      </c>
      <c r="G365" s="2" t="str">
        <f>_xlfn.XLOOKUP(E365,missing_cities!$Q$2:$Q$56,missing_cities!$R$2:$R$56,"Not Found",0)</f>
        <v>United States</v>
      </c>
      <c r="H365" t="str">
        <f>_xlfn.XLOOKUP(E365,missing_cities!$Q$2:$Q$56,missing_cities!$S$2:$S$56,"Not Found",0)</f>
        <v>North America</v>
      </c>
      <c r="I365" t="s">
        <v>18</v>
      </c>
      <c r="J365" s="15">
        <v>0.12</v>
      </c>
      <c r="K365" s="1">
        <v>45862</v>
      </c>
      <c r="L365" s="15" t="str">
        <f t="shared" si="10"/>
        <v>9.00-21.00</v>
      </c>
      <c r="M365" s="16">
        <f t="shared" si="11"/>
        <v>12</v>
      </c>
      <c r="N365" s="15">
        <v>12.66</v>
      </c>
      <c r="O365" s="15">
        <v>79</v>
      </c>
      <c r="P365" t="s">
        <v>29</v>
      </c>
      <c r="Q365">
        <v>150</v>
      </c>
      <c r="R365" t="s">
        <v>74</v>
      </c>
      <c r="S365">
        <v>2023</v>
      </c>
      <c r="T365" t="s">
        <v>31</v>
      </c>
      <c r="U365" s="15">
        <v>4.7</v>
      </c>
      <c r="V365" s="15">
        <v>3</v>
      </c>
      <c r="W365" t="s">
        <v>23</v>
      </c>
    </row>
    <row r="366" spans="1:23">
      <c r="A366" t="s">
        <v>409</v>
      </c>
      <c r="B366">
        <v>37.711162999999999</v>
      </c>
      <c r="C366" s="15">
        <v>-122.454235</v>
      </c>
      <c r="D366" s="2" t="s">
        <v>5429</v>
      </c>
      <c r="E366" s="14" t="s">
        <v>5061</v>
      </c>
      <c r="F366" s="14" t="e" vm="5">
        <v>#VALUE!</v>
      </c>
      <c r="G366" s="2" t="str">
        <f>_xlfn.XLOOKUP(E366,missing_cities!$Q$2:$Q$56,missing_cities!$R$2:$R$56,"Not Found",0)</f>
        <v>United States</v>
      </c>
      <c r="H366" t="str">
        <f>_xlfn.XLOOKUP(E366,missing_cities!$Q$2:$Q$56,missing_cities!$S$2:$S$56,"Not Found",0)</f>
        <v>North America</v>
      </c>
      <c r="I366" t="s">
        <v>18</v>
      </c>
      <c r="J366" s="15">
        <v>0.22</v>
      </c>
      <c r="K366" t="s">
        <v>19</v>
      </c>
      <c r="L366" s="15" t="str">
        <f t="shared" si="10"/>
        <v>9:00-18:00</v>
      </c>
      <c r="M366" s="16">
        <f t="shared" si="11"/>
        <v>0.37</v>
      </c>
      <c r="N366" s="15">
        <v>8.4499999999999993</v>
      </c>
      <c r="O366" s="15">
        <v>48</v>
      </c>
      <c r="P366" t="s">
        <v>20</v>
      </c>
      <c r="Q366">
        <v>50</v>
      </c>
      <c r="R366" t="s">
        <v>81</v>
      </c>
      <c r="S366">
        <v>2020</v>
      </c>
      <c r="T366" t="s">
        <v>31</v>
      </c>
      <c r="U366" s="15">
        <v>4.5999999999999996</v>
      </c>
      <c r="V366" s="15">
        <v>9</v>
      </c>
      <c r="W366" t="s">
        <v>32</v>
      </c>
    </row>
    <row r="367" spans="1:23">
      <c r="A367" t="s">
        <v>410</v>
      </c>
      <c r="B367">
        <v>43.741636</v>
      </c>
      <c r="C367" s="15">
        <v>-79.41695</v>
      </c>
      <c r="D367" s="2" t="s">
        <v>5430</v>
      </c>
      <c r="E367" s="14" t="s">
        <v>5050</v>
      </c>
      <c r="F367" s="14" t="e" vm="1">
        <v>#VALUE!</v>
      </c>
      <c r="G367" s="2" t="str">
        <f>_xlfn.XLOOKUP(E367,missing_cities!$Q$2:$Q$56,missing_cities!$R$2:$R$56,"Not Found",0)</f>
        <v>Canada</v>
      </c>
      <c r="H367" t="str">
        <f>_xlfn.XLOOKUP(E367,missing_cities!$Q$2:$Q$56,missing_cities!$S$2:$S$56,"Not Found",0)</f>
        <v>North America</v>
      </c>
      <c r="I367" t="s">
        <v>18</v>
      </c>
      <c r="J367" s="15">
        <v>0.19</v>
      </c>
      <c r="K367" s="1">
        <v>45862</v>
      </c>
      <c r="L367" s="15" t="str">
        <f t="shared" si="10"/>
        <v>9.00-21.00</v>
      </c>
      <c r="M367" s="16">
        <f t="shared" si="11"/>
        <v>12</v>
      </c>
      <c r="N367" s="15">
        <v>16.579999999999998</v>
      </c>
      <c r="O367" s="15">
        <v>63</v>
      </c>
      <c r="P367" t="s">
        <v>20</v>
      </c>
      <c r="Q367">
        <v>150</v>
      </c>
      <c r="R367" t="s">
        <v>81</v>
      </c>
      <c r="S367">
        <v>2023</v>
      </c>
      <c r="T367" t="s">
        <v>31</v>
      </c>
      <c r="U367" s="15">
        <v>4</v>
      </c>
      <c r="V367" s="15">
        <v>4</v>
      </c>
      <c r="W367" t="s">
        <v>27</v>
      </c>
    </row>
    <row r="368" spans="1:23">
      <c r="A368" t="s">
        <v>411</v>
      </c>
      <c r="B368">
        <v>34.149341999999997</v>
      </c>
      <c r="C368" s="15">
        <v>-118.355191</v>
      </c>
      <c r="D368" s="2" t="s">
        <v>5431</v>
      </c>
      <c r="E368" s="14" t="s">
        <v>5111</v>
      </c>
      <c r="F368" s="14" t="e" vm="5">
        <v>#VALUE!</v>
      </c>
      <c r="G368" s="2" t="str">
        <f>_xlfn.XLOOKUP(E368,missing_cities!$Q$2:$Q$56,missing_cities!$R$2:$R$56,"Not Found",0)</f>
        <v>United States</v>
      </c>
      <c r="H368" t="str">
        <f>_xlfn.XLOOKUP(E368,missing_cities!$Q$2:$Q$56,missing_cities!$S$2:$S$56,"Not Found",0)</f>
        <v>North America</v>
      </c>
      <c r="I368" t="s">
        <v>18</v>
      </c>
      <c r="J368" s="15">
        <v>0.42</v>
      </c>
      <c r="K368" t="s">
        <v>19</v>
      </c>
      <c r="L368" s="15" t="str">
        <f t="shared" si="10"/>
        <v>9:00-18:00</v>
      </c>
      <c r="M368" s="16">
        <f t="shared" si="11"/>
        <v>0.37</v>
      </c>
      <c r="N368" s="15">
        <v>11.49</v>
      </c>
      <c r="O368" s="15">
        <v>34</v>
      </c>
      <c r="P368" t="s">
        <v>39</v>
      </c>
      <c r="Q368">
        <v>22</v>
      </c>
      <c r="R368" t="s">
        <v>21</v>
      </c>
      <c r="S368">
        <v>2013</v>
      </c>
      <c r="T368" t="s">
        <v>31</v>
      </c>
      <c r="U368" s="15">
        <v>4.0999999999999996</v>
      </c>
      <c r="V368" s="15">
        <v>10</v>
      </c>
      <c r="W368" t="s">
        <v>32</v>
      </c>
    </row>
    <row r="369" spans="1:23">
      <c r="A369" t="s">
        <v>412</v>
      </c>
      <c r="B369">
        <v>25.365817</v>
      </c>
      <c r="C369" s="15">
        <v>55.241501999999997</v>
      </c>
      <c r="D369" s="2" t="s">
        <v>5432</v>
      </c>
      <c r="E369" s="14" t="s">
        <v>5076</v>
      </c>
      <c r="F369" s="14" t="e" vm="10">
        <v>#VALUE!</v>
      </c>
      <c r="G369" s="2" t="str">
        <f>_xlfn.XLOOKUP(E369,missing_cities!$Q$2:$Q$56,missing_cities!$R$2:$R$56,"Not Found",0)</f>
        <v>United Arab Emirates</v>
      </c>
      <c r="H369" t="str">
        <f>_xlfn.XLOOKUP(E369,missing_cities!$Q$2:$Q$56,missing_cities!$S$2:$S$56,"Not Found",0)</f>
        <v>Asia</v>
      </c>
      <c r="I369" t="s">
        <v>18</v>
      </c>
      <c r="J369" s="15">
        <v>0.32</v>
      </c>
      <c r="K369" t="s">
        <v>34</v>
      </c>
      <c r="L369" s="15" t="str">
        <f t="shared" si="10"/>
        <v>6:00-22:00</v>
      </c>
      <c r="M369" s="16">
        <f t="shared" si="11"/>
        <v>0.67</v>
      </c>
      <c r="N369" s="15">
        <v>10.33</v>
      </c>
      <c r="O369" s="15">
        <v>96</v>
      </c>
      <c r="P369" t="s">
        <v>20</v>
      </c>
      <c r="Q369">
        <v>22</v>
      </c>
      <c r="R369" t="s">
        <v>42</v>
      </c>
      <c r="S369">
        <v>2023</v>
      </c>
      <c r="T369" t="s">
        <v>22</v>
      </c>
      <c r="U369" s="15">
        <v>3.1</v>
      </c>
      <c r="V369" s="15">
        <v>6</v>
      </c>
      <c r="W369" t="s">
        <v>23</v>
      </c>
    </row>
    <row r="370" spans="1:23">
      <c r="A370" t="s">
        <v>413</v>
      </c>
      <c r="B370">
        <v>41.952905000000001</v>
      </c>
      <c r="C370" s="15">
        <v>-87.749205000000003</v>
      </c>
      <c r="D370" s="2" t="s">
        <v>5433</v>
      </c>
      <c r="E370" s="14" t="s">
        <v>5065</v>
      </c>
      <c r="F370" s="14" t="e" vm="5">
        <v>#VALUE!</v>
      </c>
      <c r="G370" s="2" t="str">
        <f>_xlfn.XLOOKUP(E370,missing_cities!$Q$2:$Q$56,missing_cities!$R$2:$R$56,"Not Found",0)</f>
        <v>United States</v>
      </c>
      <c r="H370" t="str">
        <f>_xlfn.XLOOKUP(E370,missing_cities!$Q$2:$Q$56,missing_cities!$S$2:$S$56,"Not Found",0)</f>
        <v>North America</v>
      </c>
      <c r="I370" t="s">
        <v>18</v>
      </c>
      <c r="J370" s="15">
        <v>0.17</v>
      </c>
      <c r="K370" s="1">
        <v>45862</v>
      </c>
      <c r="L370" s="15" t="str">
        <f t="shared" si="10"/>
        <v>9.00-21.00</v>
      </c>
      <c r="M370" s="16">
        <f t="shared" si="11"/>
        <v>12</v>
      </c>
      <c r="N370" s="15">
        <v>16.34</v>
      </c>
      <c r="O370" s="15">
        <v>18</v>
      </c>
      <c r="P370" t="s">
        <v>39</v>
      </c>
      <c r="Q370">
        <v>22</v>
      </c>
      <c r="R370" t="s">
        <v>30</v>
      </c>
      <c r="S370">
        <v>2019</v>
      </c>
      <c r="T370" t="s">
        <v>31</v>
      </c>
      <c r="U370" s="15">
        <v>4</v>
      </c>
      <c r="V370" s="15">
        <v>7</v>
      </c>
      <c r="W370" t="s">
        <v>23</v>
      </c>
    </row>
    <row r="371" spans="1:23">
      <c r="A371" t="s">
        <v>414</v>
      </c>
      <c r="B371">
        <v>37.771476999999997</v>
      </c>
      <c r="C371" s="15">
        <v>-122.405787</v>
      </c>
      <c r="D371" s="2" t="s">
        <v>5434</v>
      </c>
      <c r="E371" s="14" t="s">
        <v>5061</v>
      </c>
      <c r="F371" s="14" t="e" vm="5">
        <v>#VALUE!</v>
      </c>
      <c r="G371" s="2" t="str">
        <f>_xlfn.XLOOKUP(E371,missing_cities!$Q$2:$Q$56,missing_cities!$R$2:$R$56,"Not Found",0)</f>
        <v>United States</v>
      </c>
      <c r="H371" t="str">
        <f>_xlfn.XLOOKUP(E371,missing_cities!$Q$2:$Q$56,missing_cities!$S$2:$S$56,"Not Found",0)</f>
        <v>North America</v>
      </c>
      <c r="I371" t="s">
        <v>18</v>
      </c>
      <c r="J371" s="15">
        <v>0.3</v>
      </c>
      <c r="K371" t="s">
        <v>19</v>
      </c>
      <c r="L371" s="15" t="str">
        <f t="shared" si="10"/>
        <v>9:00-18:00</v>
      </c>
      <c r="M371" s="16">
        <f t="shared" si="11"/>
        <v>0.37</v>
      </c>
      <c r="N371" s="15">
        <v>5.7</v>
      </c>
      <c r="O371" s="15">
        <v>59</v>
      </c>
      <c r="P371" t="s">
        <v>25</v>
      </c>
      <c r="Q371">
        <v>22</v>
      </c>
      <c r="R371" t="s">
        <v>48</v>
      </c>
      <c r="S371">
        <v>2012</v>
      </c>
      <c r="T371" t="s">
        <v>22</v>
      </c>
      <c r="U371" s="15">
        <v>3</v>
      </c>
      <c r="V371" s="15">
        <v>1</v>
      </c>
      <c r="W371" t="s">
        <v>23</v>
      </c>
    </row>
    <row r="372" spans="1:23">
      <c r="A372" t="s">
        <v>415</v>
      </c>
      <c r="B372">
        <v>19.153956999999998</v>
      </c>
      <c r="C372" s="15">
        <v>72.983214000000004</v>
      </c>
      <c r="D372" s="2" t="s">
        <v>5435</v>
      </c>
      <c r="E372" s="14" t="s">
        <v>5079</v>
      </c>
      <c r="F372" s="14" t="e" vm="11">
        <v>#VALUE!</v>
      </c>
      <c r="G372" s="2" t="str">
        <f>_xlfn.XLOOKUP(E372,missing_cities!$Q$2:$Q$56,missing_cities!$R$2:$R$56,"Not Found",0)</f>
        <v>India</v>
      </c>
      <c r="H372" t="str">
        <f>_xlfn.XLOOKUP(E372,missing_cities!$Q$2:$Q$56,missing_cities!$S$2:$S$56,"Not Found",0)</f>
        <v>Asia</v>
      </c>
      <c r="I372" t="s">
        <v>18</v>
      </c>
      <c r="J372" s="15">
        <v>0.49</v>
      </c>
      <c r="K372" t="s">
        <v>34</v>
      </c>
      <c r="L372" s="15" t="str">
        <f t="shared" si="10"/>
        <v>6:00-22:00</v>
      </c>
      <c r="M372" s="16">
        <f t="shared" si="11"/>
        <v>0.67</v>
      </c>
      <c r="N372" s="15">
        <v>14.69</v>
      </c>
      <c r="O372" s="15">
        <v>50</v>
      </c>
      <c r="P372" t="s">
        <v>39</v>
      </c>
      <c r="Q372">
        <v>22</v>
      </c>
      <c r="R372" t="s">
        <v>37</v>
      </c>
      <c r="S372">
        <v>2020</v>
      </c>
      <c r="T372" t="s">
        <v>31</v>
      </c>
      <c r="U372" s="15">
        <v>4.5</v>
      </c>
      <c r="V372" s="15">
        <v>9</v>
      </c>
      <c r="W372" t="s">
        <v>27</v>
      </c>
    </row>
    <row r="373" spans="1:23">
      <c r="A373" t="s">
        <v>416</v>
      </c>
      <c r="B373">
        <v>-33.770390999999996</v>
      </c>
      <c r="C373" s="15">
        <v>18.479780999999999</v>
      </c>
      <c r="D373" s="2" t="s">
        <v>5436</v>
      </c>
      <c r="E373" s="14" t="s">
        <v>5085</v>
      </c>
      <c r="F373" s="14" t="e" vm="12">
        <v>#VALUE!</v>
      </c>
      <c r="G373" s="2" t="str">
        <f>_xlfn.XLOOKUP(E373,missing_cities!$Q$2:$Q$56,missing_cities!$R$2:$R$56,"Not Found",0)</f>
        <v>South Africa</v>
      </c>
      <c r="H373" t="str">
        <f>_xlfn.XLOOKUP(E373,missing_cities!$Q$2:$Q$56,missing_cities!$S$2:$S$56,"Not Found",0)</f>
        <v>Africa</v>
      </c>
      <c r="I373" t="s">
        <v>18</v>
      </c>
      <c r="J373" s="15">
        <v>0.48</v>
      </c>
      <c r="K373" s="1">
        <v>45862</v>
      </c>
      <c r="L373" s="15" t="str">
        <f t="shared" si="10"/>
        <v>9.00-21.00</v>
      </c>
      <c r="M373" s="16">
        <f t="shared" si="11"/>
        <v>12</v>
      </c>
      <c r="N373" s="15">
        <v>14.04</v>
      </c>
      <c r="O373" s="15">
        <v>69</v>
      </c>
      <c r="P373" t="s">
        <v>37</v>
      </c>
      <c r="Q373">
        <v>22</v>
      </c>
      <c r="R373" t="s">
        <v>35</v>
      </c>
      <c r="S373">
        <v>2011</v>
      </c>
      <c r="T373" t="s">
        <v>22</v>
      </c>
      <c r="U373" s="15">
        <v>3.3</v>
      </c>
      <c r="V373" s="15">
        <v>10</v>
      </c>
      <c r="W373" t="s">
        <v>27</v>
      </c>
    </row>
    <row r="374" spans="1:23">
      <c r="A374" t="s">
        <v>417</v>
      </c>
      <c r="B374">
        <v>41.917420999999997</v>
      </c>
      <c r="C374" s="15">
        <v>-87.651098000000005</v>
      </c>
      <c r="D374" s="2" t="s">
        <v>5437</v>
      </c>
      <c r="E374" s="14" t="s">
        <v>5065</v>
      </c>
      <c r="F374" s="14" t="e" vm="5">
        <v>#VALUE!</v>
      </c>
      <c r="G374" s="2" t="str">
        <f>_xlfn.XLOOKUP(E374,missing_cities!$Q$2:$Q$56,missing_cities!$R$2:$R$56,"Not Found",0)</f>
        <v>United States</v>
      </c>
      <c r="H374" t="str">
        <f>_xlfn.XLOOKUP(E374,missing_cities!$Q$2:$Q$56,missing_cities!$S$2:$S$56,"Not Found",0)</f>
        <v>North America</v>
      </c>
      <c r="I374" t="s">
        <v>18</v>
      </c>
      <c r="J374" s="15">
        <v>0.43</v>
      </c>
      <c r="K374" s="1">
        <v>45862</v>
      </c>
      <c r="L374" s="15" t="str">
        <f t="shared" si="10"/>
        <v>9.00-21.00</v>
      </c>
      <c r="M374" s="16">
        <f t="shared" si="11"/>
        <v>12</v>
      </c>
      <c r="N374" s="15">
        <v>9.5399999999999991</v>
      </c>
      <c r="O374" s="15">
        <v>27</v>
      </c>
      <c r="P374" t="s">
        <v>20</v>
      </c>
      <c r="Q374">
        <v>50</v>
      </c>
      <c r="R374" t="s">
        <v>37</v>
      </c>
      <c r="S374">
        <v>2010</v>
      </c>
      <c r="T374" t="s">
        <v>22</v>
      </c>
      <c r="U374" s="15">
        <v>4.2</v>
      </c>
      <c r="V374" s="15">
        <v>10</v>
      </c>
      <c r="W374" t="s">
        <v>27</v>
      </c>
    </row>
    <row r="375" spans="1:23">
      <c r="A375" t="s">
        <v>418</v>
      </c>
      <c r="B375">
        <v>55.840206000000002</v>
      </c>
      <c r="C375" s="15">
        <v>37.673208000000002</v>
      </c>
      <c r="D375" s="2" t="s">
        <v>5438</v>
      </c>
      <c r="E375" s="14" t="s">
        <v>5052</v>
      </c>
      <c r="F375" s="14" t="e" vm="2">
        <v>#VALUE!</v>
      </c>
      <c r="G375" s="2" t="str">
        <f>_xlfn.XLOOKUP(E375,missing_cities!$Q$2:$Q$56,missing_cities!$R$2:$R$56,"Not Found",0)</f>
        <v>Russia</v>
      </c>
      <c r="H375" t="str">
        <f>_xlfn.XLOOKUP(E375,missing_cities!$Q$2:$Q$56,missing_cities!$S$2:$S$56,"Not Found",0)</f>
        <v>Europe</v>
      </c>
      <c r="I375" t="s">
        <v>18</v>
      </c>
      <c r="J375" s="15">
        <v>0.15</v>
      </c>
      <c r="K375" t="s">
        <v>34</v>
      </c>
      <c r="L375" s="15" t="str">
        <f t="shared" si="10"/>
        <v>6:00-22:00</v>
      </c>
      <c r="M375" s="16">
        <f t="shared" si="11"/>
        <v>0.67</v>
      </c>
      <c r="N375" s="15">
        <v>10.93</v>
      </c>
      <c r="O375" s="15">
        <v>10</v>
      </c>
      <c r="P375" t="s">
        <v>37</v>
      </c>
      <c r="Q375">
        <v>50</v>
      </c>
      <c r="R375" t="s">
        <v>46</v>
      </c>
      <c r="S375">
        <v>2018</v>
      </c>
      <c r="T375" t="s">
        <v>22</v>
      </c>
      <c r="U375" s="15">
        <v>4</v>
      </c>
      <c r="V375" s="15">
        <v>3</v>
      </c>
      <c r="W375" t="s">
        <v>23</v>
      </c>
    </row>
    <row r="376" spans="1:23">
      <c r="A376" t="s">
        <v>419</v>
      </c>
      <c r="B376">
        <v>37.744720000000001</v>
      </c>
      <c r="C376" s="15">
        <v>-122.49882599999999</v>
      </c>
      <c r="D376" s="2" t="s">
        <v>5439</v>
      </c>
      <c r="E376" s="14" t="s">
        <v>5061</v>
      </c>
      <c r="F376" s="14" t="e" vm="5">
        <v>#VALUE!</v>
      </c>
      <c r="G376" s="2" t="str">
        <f>_xlfn.XLOOKUP(E376,missing_cities!$Q$2:$Q$56,missing_cities!$R$2:$R$56,"Not Found",0)</f>
        <v>United States</v>
      </c>
      <c r="H376" t="str">
        <f>_xlfn.XLOOKUP(E376,missing_cities!$Q$2:$Q$56,missing_cities!$S$2:$S$56,"Not Found",0)</f>
        <v>North America</v>
      </c>
      <c r="I376" t="s">
        <v>18</v>
      </c>
      <c r="J376" s="15">
        <v>0.25</v>
      </c>
      <c r="K376" t="s">
        <v>34</v>
      </c>
      <c r="L376" s="15" t="str">
        <f t="shared" si="10"/>
        <v>6:00-22:00</v>
      </c>
      <c r="M376" s="16">
        <f t="shared" si="11"/>
        <v>0.67</v>
      </c>
      <c r="N376" s="15">
        <v>19.89</v>
      </c>
      <c r="O376" s="15">
        <v>52</v>
      </c>
      <c r="P376" t="s">
        <v>20</v>
      </c>
      <c r="Q376">
        <v>22</v>
      </c>
      <c r="R376" t="s">
        <v>81</v>
      </c>
      <c r="S376">
        <v>2012</v>
      </c>
      <c r="T376" t="s">
        <v>31</v>
      </c>
      <c r="U376" s="15">
        <v>3.8</v>
      </c>
      <c r="V376" s="15">
        <v>9</v>
      </c>
      <c r="W376" t="s">
        <v>32</v>
      </c>
    </row>
    <row r="377" spans="1:23">
      <c r="A377" t="s">
        <v>420</v>
      </c>
      <c r="B377">
        <v>39.926687000000001</v>
      </c>
      <c r="C377" s="15">
        <v>116.347863</v>
      </c>
      <c r="D377" s="2" t="s">
        <v>5440</v>
      </c>
      <c r="E377" s="14" t="s">
        <v>5071</v>
      </c>
      <c r="F377" s="14" t="e" vm="9">
        <v>#VALUE!</v>
      </c>
      <c r="G377" s="2" t="str">
        <f>_xlfn.XLOOKUP(E377,missing_cities!$Q$2:$Q$56,missing_cities!$R$2:$R$56,"Not Found",0)</f>
        <v>China</v>
      </c>
      <c r="H377" t="str">
        <f>_xlfn.XLOOKUP(E377,missing_cities!$Q$2:$Q$56,missing_cities!$S$2:$S$56,"Not Found",0)</f>
        <v>Asia</v>
      </c>
      <c r="I377" t="s">
        <v>18</v>
      </c>
      <c r="J377" s="15">
        <v>0.1</v>
      </c>
      <c r="K377" t="s">
        <v>19</v>
      </c>
      <c r="L377" s="15" t="str">
        <f t="shared" si="10"/>
        <v>9:00-18:00</v>
      </c>
      <c r="M377" s="16">
        <f t="shared" si="11"/>
        <v>0.37</v>
      </c>
      <c r="N377" s="15">
        <v>12.45</v>
      </c>
      <c r="O377" s="15">
        <v>73</v>
      </c>
      <c r="P377" t="s">
        <v>29</v>
      </c>
      <c r="Q377">
        <v>150</v>
      </c>
      <c r="R377" t="s">
        <v>37</v>
      </c>
      <c r="S377">
        <v>2011</v>
      </c>
      <c r="T377" t="s">
        <v>31</v>
      </c>
      <c r="U377" s="15">
        <v>3.9</v>
      </c>
      <c r="V377" s="15">
        <v>1</v>
      </c>
      <c r="W377" t="s">
        <v>32</v>
      </c>
    </row>
    <row r="378" spans="1:23">
      <c r="A378" t="s">
        <v>421</v>
      </c>
      <c r="B378">
        <v>43.740850999999999</v>
      </c>
      <c r="C378" s="15">
        <v>-79.39358</v>
      </c>
      <c r="D378" s="2" t="s">
        <v>5441</v>
      </c>
      <c r="E378" s="14" t="s">
        <v>5050</v>
      </c>
      <c r="F378" s="14" t="e" vm="1">
        <v>#VALUE!</v>
      </c>
      <c r="G378" s="2" t="str">
        <f>_xlfn.XLOOKUP(E378,missing_cities!$Q$2:$Q$56,missing_cities!$R$2:$R$56,"Not Found",0)</f>
        <v>Canada</v>
      </c>
      <c r="H378" t="str">
        <f>_xlfn.XLOOKUP(E378,missing_cities!$Q$2:$Q$56,missing_cities!$S$2:$S$56,"Not Found",0)</f>
        <v>North America</v>
      </c>
      <c r="I378" t="s">
        <v>18</v>
      </c>
      <c r="J378" s="15">
        <v>0.43</v>
      </c>
      <c r="K378" t="s">
        <v>19</v>
      </c>
      <c r="L378" s="15" t="str">
        <f t="shared" si="10"/>
        <v>9:00-18:00</v>
      </c>
      <c r="M378" s="16">
        <f t="shared" si="11"/>
        <v>0.37</v>
      </c>
      <c r="N378" s="15">
        <v>17.559999999999999</v>
      </c>
      <c r="O378" s="15">
        <v>42</v>
      </c>
      <c r="P378" t="s">
        <v>25</v>
      </c>
      <c r="Q378">
        <v>350</v>
      </c>
      <c r="R378" t="s">
        <v>42</v>
      </c>
      <c r="S378">
        <v>2010</v>
      </c>
      <c r="T378" t="s">
        <v>31</v>
      </c>
      <c r="U378" s="15">
        <v>4.7</v>
      </c>
      <c r="V378" s="15">
        <v>9</v>
      </c>
      <c r="W378" t="s">
        <v>32</v>
      </c>
    </row>
    <row r="379" spans="1:23">
      <c r="A379" t="s">
        <v>422</v>
      </c>
      <c r="B379">
        <v>39.962107000000003</v>
      </c>
      <c r="C379" s="15">
        <v>116.465186</v>
      </c>
      <c r="D379" s="2" t="s">
        <v>5442</v>
      </c>
      <c r="E379" s="14" t="s">
        <v>5071</v>
      </c>
      <c r="F379" s="14" t="e" vm="9">
        <v>#VALUE!</v>
      </c>
      <c r="G379" s="2" t="str">
        <f>_xlfn.XLOOKUP(E379,missing_cities!$Q$2:$Q$56,missing_cities!$R$2:$R$56,"Not Found",0)</f>
        <v>China</v>
      </c>
      <c r="H379" t="str">
        <f>_xlfn.XLOOKUP(E379,missing_cities!$Q$2:$Q$56,missing_cities!$S$2:$S$56,"Not Found",0)</f>
        <v>Asia</v>
      </c>
      <c r="I379" t="s">
        <v>18</v>
      </c>
      <c r="J379" s="15">
        <v>0.46</v>
      </c>
      <c r="K379" t="s">
        <v>34</v>
      </c>
      <c r="L379" s="15" t="str">
        <f t="shared" si="10"/>
        <v>6:00-22:00</v>
      </c>
      <c r="M379" s="16">
        <f t="shared" si="11"/>
        <v>0.67</v>
      </c>
      <c r="N379" s="15">
        <v>16.47</v>
      </c>
      <c r="O379" s="15">
        <v>93</v>
      </c>
      <c r="P379" t="s">
        <v>37</v>
      </c>
      <c r="Q379">
        <v>22</v>
      </c>
      <c r="R379" t="s">
        <v>37</v>
      </c>
      <c r="S379">
        <v>2020</v>
      </c>
      <c r="T379" t="s">
        <v>31</v>
      </c>
      <c r="U379" s="15">
        <v>3.7</v>
      </c>
      <c r="V379" s="15">
        <v>1</v>
      </c>
      <c r="W379" t="s">
        <v>32</v>
      </c>
    </row>
    <row r="380" spans="1:23">
      <c r="A380" t="s">
        <v>423</v>
      </c>
      <c r="B380">
        <v>-33.861676000000003</v>
      </c>
      <c r="C380" s="15">
        <v>18.468477</v>
      </c>
      <c r="D380" s="2" t="s">
        <v>5443</v>
      </c>
      <c r="E380" s="14" t="s">
        <v>5085</v>
      </c>
      <c r="F380" s="14" t="e" vm="12">
        <v>#VALUE!</v>
      </c>
      <c r="G380" s="2" t="str">
        <f>_xlfn.XLOOKUP(E380,missing_cities!$Q$2:$Q$56,missing_cities!$R$2:$R$56,"Not Found",0)</f>
        <v>South Africa</v>
      </c>
      <c r="H380" t="str">
        <f>_xlfn.XLOOKUP(E380,missing_cities!$Q$2:$Q$56,missing_cities!$S$2:$S$56,"Not Found",0)</f>
        <v>Africa</v>
      </c>
      <c r="I380" t="s">
        <v>18</v>
      </c>
      <c r="J380" s="15">
        <v>0.38</v>
      </c>
      <c r="K380" t="s">
        <v>19</v>
      </c>
      <c r="L380" s="15" t="str">
        <f t="shared" si="10"/>
        <v>9:00-18:00</v>
      </c>
      <c r="M380" s="16">
        <f t="shared" si="11"/>
        <v>0.37</v>
      </c>
      <c r="N380" s="15">
        <v>17.37</v>
      </c>
      <c r="O380" s="15">
        <v>20</v>
      </c>
      <c r="P380" t="s">
        <v>37</v>
      </c>
      <c r="Q380">
        <v>50</v>
      </c>
      <c r="R380" t="s">
        <v>132</v>
      </c>
      <c r="S380">
        <v>2014</v>
      </c>
      <c r="T380" t="s">
        <v>31</v>
      </c>
      <c r="U380" s="15">
        <v>3.5</v>
      </c>
      <c r="V380" s="15">
        <v>10</v>
      </c>
      <c r="W380" t="s">
        <v>27</v>
      </c>
    </row>
    <row r="381" spans="1:23">
      <c r="A381" t="s">
        <v>424</v>
      </c>
      <c r="B381">
        <v>-33.755611000000002</v>
      </c>
      <c r="C381" s="15">
        <v>18.509609999999999</v>
      </c>
      <c r="D381" s="2" t="s">
        <v>5444</v>
      </c>
      <c r="E381" s="14" t="s">
        <v>5085</v>
      </c>
      <c r="F381" s="14" t="e" vm="12">
        <v>#VALUE!</v>
      </c>
      <c r="G381" s="2" t="str">
        <f>_xlfn.XLOOKUP(E381,missing_cities!$Q$2:$Q$56,missing_cities!$R$2:$R$56,"Not Found",0)</f>
        <v>South Africa</v>
      </c>
      <c r="H381" t="str">
        <f>_xlfn.XLOOKUP(E381,missing_cities!$Q$2:$Q$56,missing_cities!$S$2:$S$56,"Not Found",0)</f>
        <v>Africa</v>
      </c>
      <c r="I381" t="s">
        <v>18</v>
      </c>
      <c r="J381" s="15">
        <v>0.48</v>
      </c>
      <c r="K381" s="1">
        <v>45862</v>
      </c>
      <c r="L381" s="15" t="str">
        <f t="shared" si="10"/>
        <v>9.00-21.00</v>
      </c>
      <c r="M381" s="16">
        <f t="shared" si="11"/>
        <v>12</v>
      </c>
      <c r="N381" s="15">
        <v>6.17</v>
      </c>
      <c r="O381" s="15">
        <v>19</v>
      </c>
      <c r="P381" t="s">
        <v>39</v>
      </c>
      <c r="Q381">
        <v>50</v>
      </c>
      <c r="R381" t="s">
        <v>48</v>
      </c>
      <c r="S381">
        <v>2019</v>
      </c>
      <c r="T381" t="s">
        <v>31</v>
      </c>
      <c r="U381" s="15">
        <v>4.2</v>
      </c>
      <c r="V381" s="15">
        <v>1</v>
      </c>
      <c r="W381" t="s">
        <v>23</v>
      </c>
    </row>
    <row r="382" spans="1:23">
      <c r="A382" t="s">
        <v>425</v>
      </c>
      <c r="B382">
        <v>-33.729807999999998</v>
      </c>
      <c r="C382" s="15">
        <v>151.26068799999999</v>
      </c>
      <c r="D382" s="2" t="s">
        <v>5445</v>
      </c>
      <c r="E382" s="14" t="s">
        <v>5069</v>
      </c>
      <c r="F382" s="14" t="e" vm="8">
        <v>#VALUE!</v>
      </c>
      <c r="G382" s="2" t="str">
        <f>_xlfn.XLOOKUP(E382,missing_cities!$Q$2:$Q$56,missing_cities!$R$2:$R$56,"Not Found",0)</f>
        <v>Australia</v>
      </c>
      <c r="H382" t="str">
        <f>_xlfn.XLOOKUP(E382,missing_cities!$Q$2:$Q$56,missing_cities!$S$2:$S$56,"Not Found",0)</f>
        <v>Australia</v>
      </c>
      <c r="I382" t="s">
        <v>18</v>
      </c>
      <c r="J382" s="15">
        <v>0.5</v>
      </c>
      <c r="K382" t="s">
        <v>34</v>
      </c>
      <c r="L382" s="15" t="str">
        <f t="shared" si="10"/>
        <v>6:00-22:00</v>
      </c>
      <c r="M382" s="16">
        <f t="shared" si="11"/>
        <v>0.67</v>
      </c>
      <c r="N382" s="15">
        <v>16.5</v>
      </c>
      <c r="O382" s="15">
        <v>92</v>
      </c>
      <c r="P382" t="s">
        <v>37</v>
      </c>
      <c r="Q382">
        <v>150</v>
      </c>
      <c r="R382" t="s">
        <v>46</v>
      </c>
      <c r="S382">
        <v>2018</v>
      </c>
      <c r="T382" t="s">
        <v>22</v>
      </c>
      <c r="U382" s="15">
        <v>3.2</v>
      </c>
      <c r="V382" s="15">
        <v>9</v>
      </c>
      <c r="W382" t="s">
        <v>23</v>
      </c>
    </row>
    <row r="383" spans="1:23">
      <c r="A383" t="s">
        <v>426</v>
      </c>
      <c r="B383">
        <v>19.592200999999999</v>
      </c>
      <c r="C383" s="15">
        <v>-99.099669000000006</v>
      </c>
      <c r="D383" s="2" t="s">
        <v>5446</v>
      </c>
      <c r="E383" s="14" t="s">
        <v>5119</v>
      </c>
      <c r="F383" s="14" t="e" vm="13">
        <v>#VALUE!</v>
      </c>
      <c r="G383" s="2" t="str">
        <f>_xlfn.XLOOKUP(E383,missing_cities!$Q$2:$Q$56,missing_cities!$R$2:$R$56,"Not Found",0)</f>
        <v>Mexico</v>
      </c>
      <c r="H383" t="str">
        <f>_xlfn.XLOOKUP(E383,missing_cities!$Q$2:$Q$56,missing_cities!$S$2:$S$56,"Not Found",0)</f>
        <v>North America</v>
      </c>
      <c r="I383" t="s">
        <v>18</v>
      </c>
      <c r="J383" s="15">
        <v>0.19</v>
      </c>
      <c r="K383" t="s">
        <v>19</v>
      </c>
      <c r="L383" s="15" t="str">
        <f t="shared" si="10"/>
        <v>9:00-18:00</v>
      </c>
      <c r="M383" s="16">
        <f t="shared" si="11"/>
        <v>0.37</v>
      </c>
      <c r="N383" s="15">
        <v>5.71</v>
      </c>
      <c r="O383" s="15">
        <v>11</v>
      </c>
      <c r="P383" t="s">
        <v>20</v>
      </c>
      <c r="Q383">
        <v>150</v>
      </c>
      <c r="R383" t="s">
        <v>42</v>
      </c>
      <c r="S383">
        <v>2023</v>
      </c>
      <c r="T383" t="s">
        <v>22</v>
      </c>
      <c r="U383" s="15">
        <v>4</v>
      </c>
      <c r="V383" s="15">
        <v>5</v>
      </c>
      <c r="W383" t="s">
        <v>27</v>
      </c>
    </row>
    <row r="384" spans="1:23">
      <c r="A384" t="s">
        <v>427</v>
      </c>
      <c r="B384">
        <v>37.50967</v>
      </c>
      <c r="C384" s="15">
        <v>127.030334</v>
      </c>
      <c r="D384" s="2" t="s">
        <v>5447</v>
      </c>
      <c r="E384" s="14" t="s">
        <v>5063</v>
      </c>
      <c r="F384" s="14" t="e" vm="6">
        <v>#VALUE!</v>
      </c>
      <c r="G384" s="2" t="str">
        <f>_xlfn.XLOOKUP(E384,missing_cities!$Q$2:$Q$56,missing_cities!$R$2:$R$56,"Not Found",0)</f>
        <v>South Korea</v>
      </c>
      <c r="H384" t="str">
        <f>_xlfn.XLOOKUP(E384,missing_cities!$Q$2:$Q$56,missing_cities!$S$2:$S$56,"Not Found",0)</f>
        <v>Asia</v>
      </c>
      <c r="I384" t="s">
        <v>18</v>
      </c>
      <c r="J384" s="15">
        <v>0.21</v>
      </c>
      <c r="K384" s="1">
        <v>45862</v>
      </c>
      <c r="L384" s="15" t="str">
        <f t="shared" si="10"/>
        <v>9.00-21.00</v>
      </c>
      <c r="M384" s="16">
        <f t="shared" si="11"/>
        <v>12</v>
      </c>
      <c r="N384" s="15">
        <v>14.49</v>
      </c>
      <c r="O384" s="15">
        <v>92</v>
      </c>
      <c r="P384" t="s">
        <v>39</v>
      </c>
      <c r="Q384">
        <v>50</v>
      </c>
      <c r="R384" t="s">
        <v>132</v>
      </c>
      <c r="S384">
        <v>2020</v>
      </c>
      <c r="T384" t="s">
        <v>31</v>
      </c>
      <c r="U384" s="15">
        <v>3.7</v>
      </c>
      <c r="V384" s="15">
        <v>5</v>
      </c>
      <c r="W384" t="s">
        <v>32</v>
      </c>
    </row>
    <row r="385" spans="1:23">
      <c r="A385" t="s">
        <v>428</v>
      </c>
      <c r="B385">
        <v>41.935383000000002</v>
      </c>
      <c r="C385" s="15">
        <v>-87.616722999999993</v>
      </c>
      <c r="D385" s="2" t="s">
        <v>5448</v>
      </c>
      <c r="E385" s="14" t="s">
        <v>5065</v>
      </c>
      <c r="F385" s="14" t="e" vm="5">
        <v>#VALUE!</v>
      </c>
      <c r="G385" s="2" t="str">
        <f>_xlfn.XLOOKUP(E385,missing_cities!$Q$2:$Q$56,missing_cities!$R$2:$R$56,"Not Found",0)</f>
        <v>United States</v>
      </c>
      <c r="H385" t="str">
        <f>_xlfn.XLOOKUP(E385,missing_cities!$Q$2:$Q$56,missing_cities!$S$2:$S$56,"Not Found",0)</f>
        <v>North America</v>
      </c>
      <c r="I385" t="s">
        <v>18</v>
      </c>
      <c r="J385" s="15">
        <v>0.21</v>
      </c>
      <c r="K385" t="s">
        <v>34</v>
      </c>
      <c r="L385" s="15" t="str">
        <f t="shared" si="10"/>
        <v>6:00-22:00</v>
      </c>
      <c r="M385" s="16">
        <f t="shared" si="11"/>
        <v>0.67</v>
      </c>
      <c r="N385" s="15">
        <v>3.25</v>
      </c>
      <c r="O385" s="15">
        <v>55</v>
      </c>
      <c r="P385" t="s">
        <v>39</v>
      </c>
      <c r="Q385">
        <v>150</v>
      </c>
      <c r="R385" t="s">
        <v>35</v>
      </c>
      <c r="S385">
        <v>2013</v>
      </c>
      <c r="T385" t="s">
        <v>31</v>
      </c>
      <c r="U385" s="15">
        <v>4.5</v>
      </c>
      <c r="V385" s="15">
        <v>6</v>
      </c>
      <c r="W385" t="s">
        <v>27</v>
      </c>
    </row>
    <row r="386" spans="1:23">
      <c r="A386" t="s">
        <v>429</v>
      </c>
      <c r="B386">
        <v>43.628504</v>
      </c>
      <c r="C386" s="15">
        <v>-79.403437999999994</v>
      </c>
      <c r="D386" s="2" t="s">
        <v>5449</v>
      </c>
      <c r="E386" s="14" t="s">
        <v>5050</v>
      </c>
      <c r="F386" s="14" t="e" vm="1">
        <v>#VALUE!</v>
      </c>
      <c r="G386" s="2" t="str">
        <f>_xlfn.XLOOKUP(E386,missing_cities!$Q$2:$Q$56,missing_cities!$R$2:$R$56,"Not Found",0)</f>
        <v>Canada</v>
      </c>
      <c r="H386" t="str">
        <f>_xlfn.XLOOKUP(E386,missing_cities!$Q$2:$Q$56,missing_cities!$S$2:$S$56,"Not Found",0)</f>
        <v>North America</v>
      </c>
      <c r="I386" t="s">
        <v>18</v>
      </c>
      <c r="J386" s="15">
        <v>0.13</v>
      </c>
      <c r="K386" t="s">
        <v>34</v>
      </c>
      <c r="L386" s="15" t="str">
        <f t="shared" si="10"/>
        <v>6:00-22:00</v>
      </c>
      <c r="M386" s="16">
        <f t="shared" si="11"/>
        <v>0.67</v>
      </c>
      <c r="N386" s="15">
        <v>14.29</v>
      </c>
      <c r="O386" s="15">
        <v>14</v>
      </c>
      <c r="P386" t="s">
        <v>25</v>
      </c>
      <c r="Q386">
        <v>150</v>
      </c>
      <c r="R386" t="s">
        <v>48</v>
      </c>
      <c r="S386">
        <v>2019</v>
      </c>
      <c r="T386" t="s">
        <v>31</v>
      </c>
      <c r="U386" s="15">
        <v>3.7</v>
      </c>
      <c r="V386" s="15">
        <v>8</v>
      </c>
      <c r="W386" t="s">
        <v>23</v>
      </c>
    </row>
    <row r="387" spans="1:23">
      <c r="A387" t="s">
        <v>430</v>
      </c>
      <c r="B387">
        <v>19.576398999999999</v>
      </c>
      <c r="C387" s="15">
        <v>-99.179317999999995</v>
      </c>
      <c r="D387" s="2" t="s">
        <v>5450</v>
      </c>
      <c r="E387" s="14" t="s">
        <v>5119</v>
      </c>
      <c r="F387" s="14" t="e" vm="13">
        <v>#VALUE!</v>
      </c>
      <c r="G387" s="2" t="str">
        <f>_xlfn.XLOOKUP(E387,missing_cities!$Q$2:$Q$56,missing_cities!$R$2:$R$56,"Not Found",0)</f>
        <v>Mexico</v>
      </c>
      <c r="H387" t="str">
        <f>_xlfn.XLOOKUP(E387,missing_cities!$Q$2:$Q$56,missing_cities!$S$2:$S$56,"Not Found",0)</f>
        <v>North America</v>
      </c>
      <c r="I387" t="s">
        <v>18</v>
      </c>
      <c r="J387" s="15">
        <v>0.11</v>
      </c>
      <c r="K387" t="s">
        <v>34</v>
      </c>
      <c r="L387" s="15" t="str">
        <f t="shared" ref="L387:L450" si="12">IF(ISNUMBER(SEARCH("-",K387)),K387,"9.00-21.00")</f>
        <v>6:00-22:00</v>
      </c>
      <c r="M387" s="16">
        <f t="shared" ref="M387:M450" si="13">IF(ISNUMBER(SEARCH("-", L387)), TEXT(RIGHT(L387, LEN(L387) - FIND("-", L387)), "0.00") - TEXT(LEFT(L387, FIND("-", L387)-1), "0.00"), "")</f>
        <v>0.67</v>
      </c>
      <c r="N387" s="15">
        <v>2.2599999999999998</v>
      </c>
      <c r="O387" s="15">
        <v>26</v>
      </c>
      <c r="P387" t="s">
        <v>37</v>
      </c>
      <c r="Q387">
        <v>22</v>
      </c>
      <c r="R387" t="s">
        <v>46</v>
      </c>
      <c r="S387">
        <v>2023</v>
      </c>
      <c r="T387" t="s">
        <v>31</v>
      </c>
      <c r="U387" s="15">
        <v>4.3</v>
      </c>
      <c r="V387" s="15">
        <v>3</v>
      </c>
      <c r="W387" t="s">
        <v>23</v>
      </c>
    </row>
    <row r="388" spans="1:23">
      <c r="A388" t="s">
        <v>431</v>
      </c>
      <c r="B388">
        <v>37.849393999999997</v>
      </c>
      <c r="C388" s="15">
        <v>-122.43957399999999</v>
      </c>
      <c r="D388" s="2" t="s">
        <v>5451</v>
      </c>
      <c r="E388" s="14" t="s">
        <v>5061</v>
      </c>
      <c r="F388" s="14" t="e" vm="5">
        <v>#VALUE!</v>
      </c>
      <c r="G388" s="2" t="str">
        <f>_xlfn.XLOOKUP(E388,missing_cities!$Q$2:$Q$56,missing_cities!$R$2:$R$56,"Not Found",0)</f>
        <v>United States</v>
      </c>
      <c r="H388" t="str">
        <f>_xlfn.XLOOKUP(E388,missing_cities!$Q$2:$Q$56,missing_cities!$S$2:$S$56,"Not Found",0)</f>
        <v>North America</v>
      </c>
      <c r="I388" t="s">
        <v>18</v>
      </c>
      <c r="J388" s="15">
        <v>0.4</v>
      </c>
      <c r="K388" t="s">
        <v>34</v>
      </c>
      <c r="L388" s="15" t="str">
        <f t="shared" si="12"/>
        <v>6:00-22:00</v>
      </c>
      <c r="M388" s="16">
        <f t="shared" si="13"/>
        <v>0.67</v>
      </c>
      <c r="N388" s="15">
        <v>11.01</v>
      </c>
      <c r="O388" s="15">
        <v>27</v>
      </c>
      <c r="P388" t="s">
        <v>29</v>
      </c>
      <c r="Q388">
        <v>50</v>
      </c>
      <c r="R388" t="s">
        <v>26</v>
      </c>
      <c r="S388">
        <v>2015</v>
      </c>
      <c r="T388" t="s">
        <v>22</v>
      </c>
      <c r="U388" s="15">
        <v>4.4000000000000004</v>
      </c>
      <c r="V388" s="15">
        <v>5</v>
      </c>
      <c r="W388" t="s">
        <v>32</v>
      </c>
    </row>
    <row r="389" spans="1:23">
      <c r="A389" t="s">
        <v>432</v>
      </c>
      <c r="B389">
        <v>39.964159000000002</v>
      </c>
      <c r="C389" s="15">
        <v>116.39743900000001</v>
      </c>
      <c r="D389" s="2" t="s">
        <v>5452</v>
      </c>
      <c r="E389" s="14" t="s">
        <v>5071</v>
      </c>
      <c r="F389" s="14" t="e" vm="9">
        <v>#VALUE!</v>
      </c>
      <c r="G389" s="2" t="str">
        <f>_xlfn.XLOOKUP(E389,missing_cities!$Q$2:$Q$56,missing_cities!$R$2:$R$56,"Not Found",0)</f>
        <v>China</v>
      </c>
      <c r="H389" t="str">
        <f>_xlfn.XLOOKUP(E389,missing_cities!$Q$2:$Q$56,missing_cities!$S$2:$S$56,"Not Found",0)</f>
        <v>Asia</v>
      </c>
      <c r="I389" t="s">
        <v>18</v>
      </c>
      <c r="J389" s="15">
        <v>0.28999999999999998</v>
      </c>
      <c r="K389" t="s">
        <v>34</v>
      </c>
      <c r="L389" s="15" t="str">
        <f t="shared" si="12"/>
        <v>6:00-22:00</v>
      </c>
      <c r="M389" s="16">
        <f t="shared" si="13"/>
        <v>0.67</v>
      </c>
      <c r="N389" s="15">
        <v>16.23</v>
      </c>
      <c r="O389" s="15">
        <v>100</v>
      </c>
      <c r="P389" t="s">
        <v>25</v>
      </c>
      <c r="Q389">
        <v>50</v>
      </c>
      <c r="R389" t="s">
        <v>132</v>
      </c>
      <c r="S389">
        <v>2013</v>
      </c>
      <c r="T389" t="s">
        <v>22</v>
      </c>
      <c r="U389" s="15">
        <v>3.4</v>
      </c>
      <c r="V389" s="15">
        <v>9</v>
      </c>
      <c r="W389" t="s">
        <v>27</v>
      </c>
    </row>
    <row r="390" spans="1:23">
      <c r="A390" t="s">
        <v>433</v>
      </c>
      <c r="B390">
        <v>13.85369</v>
      </c>
      <c r="C390" s="15">
        <v>100.504924</v>
      </c>
      <c r="D390" s="2" t="s">
        <v>5453</v>
      </c>
      <c r="E390" s="14" t="s">
        <v>5059</v>
      </c>
      <c r="F390" s="14" t="e" vm="4">
        <v>#VALUE!</v>
      </c>
      <c r="G390" s="2" t="str">
        <f>_xlfn.XLOOKUP(E390,missing_cities!$Q$2:$Q$56,missing_cities!$R$2:$R$56,"Not Found",0)</f>
        <v>Thailand</v>
      </c>
      <c r="H390" t="str">
        <f>_xlfn.XLOOKUP(E390,missing_cities!$Q$2:$Q$56,missing_cities!$S$2:$S$56,"Not Found",0)</f>
        <v>Asia</v>
      </c>
      <c r="I390" t="s">
        <v>18</v>
      </c>
      <c r="J390" s="15">
        <v>0.35</v>
      </c>
      <c r="K390" s="1">
        <v>45862</v>
      </c>
      <c r="L390" s="15" t="str">
        <f t="shared" si="12"/>
        <v>9.00-21.00</v>
      </c>
      <c r="M390" s="16">
        <f t="shared" si="13"/>
        <v>12</v>
      </c>
      <c r="N390" s="15">
        <v>5.2</v>
      </c>
      <c r="O390" s="15">
        <v>81</v>
      </c>
      <c r="P390" t="s">
        <v>25</v>
      </c>
      <c r="Q390">
        <v>150</v>
      </c>
      <c r="R390" t="s">
        <v>48</v>
      </c>
      <c r="S390">
        <v>2011</v>
      </c>
      <c r="T390" t="s">
        <v>22</v>
      </c>
      <c r="U390" s="15">
        <v>3.9</v>
      </c>
      <c r="V390" s="15">
        <v>5</v>
      </c>
      <c r="W390" t="s">
        <v>27</v>
      </c>
    </row>
    <row r="391" spans="1:23">
      <c r="A391" t="s">
        <v>434</v>
      </c>
      <c r="B391">
        <v>-23.564703999999999</v>
      </c>
      <c r="C391" s="15">
        <v>-46.697662000000001</v>
      </c>
      <c r="D391" s="2" t="s">
        <v>5454</v>
      </c>
      <c r="E391" s="14" t="s">
        <v>5067</v>
      </c>
      <c r="F391" s="14" t="e" vm="7">
        <v>#VALUE!</v>
      </c>
      <c r="G391" s="2" t="str">
        <f>_xlfn.XLOOKUP(E391,missing_cities!$Q$2:$Q$56,missing_cities!$R$2:$R$56,"Not Found",0)</f>
        <v>Brazil</v>
      </c>
      <c r="H391" t="str">
        <f>_xlfn.XLOOKUP(E391,missing_cities!$Q$2:$Q$56,missing_cities!$S$2:$S$56,"Not Found",0)</f>
        <v>South America</v>
      </c>
      <c r="I391" t="s">
        <v>18</v>
      </c>
      <c r="J391" s="15">
        <v>0.14000000000000001</v>
      </c>
      <c r="K391" t="s">
        <v>19</v>
      </c>
      <c r="L391" s="15" t="str">
        <f t="shared" si="12"/>
        <v>9:00-18:00</v>
      </c>
      <c r="M391" s="16">
        <f t="shared" si="13"/>
        <v>0.37</v>
      </c>
      <c r="N391" s="15">
        <v>13.41</v>
      </c>
      <c r="O391" s="15">
        <v>85</v>
      </c>
      <c r="P391" t="s">
        <v>29</v>
      </c>
      <c r="Q391">
        <v>150</v>
      </c>
      <c r="R391" t="s">
        <v>37</v>
      </c>
      <c r="S391">
        <v>2022</v>
      </c>
      <c r="T391" t="s">
        <v>31</v>
      </c>
      <c r="U391" s="15">
        <v>4.2</v>
      </c>
      <c r="V391" s="15">
        <v>6</v>
      </c>
      <c r="W391" t="s">
        <v>27</v>
      </c>
    </row>
    <row r="392" spans="1:23">
      <c r="A392" t="s">
        <v>435</v>
      </c>
      <c r="B392">
        <v>25.313647</v>
      </c>
      <c r="C392" s="15">
        <v>55.216661999999999</v>
      </c>
      <c r="D392" s="2" t="s">
        <v>5455</v>
      </c>
      <c r="E392" s="14" t="s">
        <v>5076</v>
      </c>
      <c r="F392" s="14" t="e" vm="10">
        <v>#VALUE!</v>
      </c>
      <c r="G392" s="2" t="str">
        <f>_xlfn.XLOOKUP(E392,missing_cities!$Q$2:$Q$56,missing_cities!$R$2:$R$56,"Not Found",0)</f>
        <v>United Arab Emirates</v>
      </c>
      <c r="H392" t="str">
        <f>_xlfn.XLOOKUP(E392,missing_cities!$Q$2:$Q$56,missing_cities!$S$2:$S$56,"Not Found",0)</f>
        <v>Asia</v>
      </c>
      <c r="I392" t="s">
        <v>18</v>
      </c>
      <c r="J392" s="15">
        <v>0.23</v>
      </c>
      <c r="K392" s="1">
        <v>45862</v>
      </c>
      <c r="L392" s="15" t="str">
        <f t="shared" si="12"/>
        <v>9.00-21.00</v>
      </c>
      <c r="M392" s="16">
        <f t="shared" si="13"/>
        <v>12</v>
      </c>
      <c r="N392" s="15">
        <v>3.16</v>
      </c>
      <c r="O392" s="15">
        <v>61</v>
      </c>
      <c r="P392" t="s">
        <v>29</v>
      </c>
      <c r="Q392">
        <v>350</v>
      </c>
      <c r="R392" t="s">
        <v>97</v>
      </c>
      <c r="S392">
        <v>2021</v>
      </c>
      <c r="T392" t="s">
        <v>31</v>
      </c>
      <c r="U392" s="15">
        <v>4.5</v>
      </c>
      <c r="V392" s="15">
        <v>4</v>
      </c>
      <c r="W392" t="s">
        <v>32</v>
      </c>
    </row>
    <row r="393" spans="1:23">
      <c r="A393" t="s">
        <v>436</v>
      </c>
      <c r="B393">
        <v>52.491019000000001</v>
      </c>
      <c r="C393" s="15">
        <v>13.348886</v>
      </c>
      <c r="D393" s="2" t="s">
        <v>5456</v>
      </c>
      <c r="E393" s="14" t="s">
        <v>5057</v>
      </c>
      <c r="F393" s="14" t="e" vm="3">
        <v>#VALUE!</v>
      </c>
      <c r="G393" s="2" t="str">
        <f>_xlfn.XLOOKUP(E393,missing_cities!$Q$2:$Q$56,missing_cities!$R$2:$R$56,"Not Found",0)</f>
        <v>Germany</v>
      </c>
      <c r="H393" t="str">
        <f>_xlfn.XLOOKUP(E393,missing_cities!$Q$2:$Q$56,missing_cities!$S$2:$S$56,"Not Found",0)</f>
        <v>Europe</v>
      </c>
      <c r="I393" t="s">
        <v>18</v>
      </c>
      <c r="J393" s="15">
        <v>0.5</v>
      </c>
      <c r="K393" t="s">
        <v>34</v>
      </c>
      <c r="L393" s="15" t="str">
        <f t="shared" si="12"/>
        <v>6:00-22:00</v>
      </c>
      <c r="M393" s="16">
        <f t="shared" si="13"/>
        <v>0.67</v>
      </c>
      <c r="N393" s="15">
        <v>3.54</v>
      </c>
      <c r="O393" s="15">
        <v>56</v>
      </c>
      <c r="P393" t="s">
        <v>29</v>
      </c>
      <c r="Q393">
        <v>50</v>
      </c>
      <c r="R393" t="s">
        <v>42</v>
      </c>
      <c r="S393">
        <v>2011</v>
      </c>
      <c r="T393" t="s">
        <v>31</v>
      </c>
      <c r="U393" s="15">
        <v>3.4</v>
      </c>
      <c r="V393" s="15">
        <v>5</v>
      </c>
      <c r="W393" t="s">
        <v>27</v>
      </c>
    </row>
    <row r="394" spans="1:23">
      <c r="A394" t="s">
        <v>437</v>
      </c>
      <c r="B394">
        <v>52.592899000000003</v>
      </c>
      <c r="C394" s="15">
        <v>13.384266999999999</v>
      </c>
      <c r="D394" s="2" t="s">
        <v>5457</v>
      </c>
      <c r="E394" s="14" t="s">
        <v>5057</v>
      </c>
      <c r="F394" s="14" t="e" vm="3">
        <v>#VALUE!</v>
      </c>
      <c r="G394" s="2" t="str">
        <f>_xlfn.XLOOKUP(E394,missing_cities!$Q$2:$Q$56,missing_cities!$R$2:$R$56,"Not Found",0)</f>
        <v>Germany</v>
      </c>
      <c r="H394" t="str">
        <f>_xlfn.XLOOKUP(E394,missing_cities!$Q$2:$Q$56,missing_cities!$S$2:$S$56,"Not Found",0)</f>
        <v>Europe</v>
      </c>
      <c r="I394" t="s">
        <v>18</v>
      </c>
      <c r="J394" s="15">
        <v>0.3</v>
      </c>
      <c r="K394" t="s">
        <v>34</v>
      </c>
      <c r="L394" s="15" t="str">
        <f t="shared" si="12"/>
        <v>6:00-22:00</v>
      </c>
      <c r="M394" s="16">
        <f t="shared" si="13"/>
        <v>0.67</v>
      </c>
      <c r="N394" s="15">
        <v>12.16</v>
      </c>
      <c r="O394" s="15">
        <v>82</v>
      </c>
      <c r="P394" t="s">
        <v>37</v>
      </c>
      <c r="Q394">
        <v>50</v>
      </c>
      <c r="R394" t="s">
        <v>48</v>
      </c>
      <c r="S394">
        <v>2012</v>
      </c>
      <c r="T394" t="s">
        <v>31</v>
      </c>
      <c r="U394" s="15">
        <v>3.8</v>
      </c>
      <c r="V394" s="15">
        <v>8</v>
      </c>
      <c r="W394" t="s">
        <v>23</v>
      </c>
    </row>
    <row r="395" spans="1:23">
      <c r="A395" t="s">
        <v>438</v>
      </c>
      <c r="B395">
        <v>18.938383999999999</v>
      </c>
      <c r="C395" s="15">
        <v>72.816944000000007</v>
      </c>
      <c r="D395" s="2" t="s">
        <v>5458</v>
      </c>
      <c r="E395" s="14" t="s">
        <v>5079</v>
      </c>
      <c r="F395" s="14" t="e" vm="11">
        <v>#VALUE!</v>
      </c>
      <c r="G395" s="2" t="str">
        <f>_xlfn.XLOOKUP(E395,missing_cities!$Q$2:$Q$56,missing_cities!$R$2:$R$56,"Not Found",0)</f>
        <v>India</v>
      </c>
      <c r="H395" t="str">
        <f>_xlfn.XLOOKUP(E395,missing_cities!$Q$2:$Q$56,missing_cities!$S$2:$S$56,"Not Found",0)</f>
        <v>Asia</v>
      </c>
      <c r="I395" t="s">
        <v>18</v>
      </c>
      <c r="J395" s="15">
        <v>0.36</v>
      </c>
      <c r="K395" t="s">
        <v>19</v>
      </c>
      <c r="L395" s="15" t="str">
        <f t="shared" si="12"/>
        <v>9:00-18:00</v>
      </c>
      <c r="M395" s="16">
        <f t="shared" si="13"/>
        <v>0.37</v>
      </c>
      <c r="N395" s="15">
        <v>3.8</v>
      </c>
      <c r="O395" s="15">
        <v>70</v>
      </c>
      <c r="P395" t="s">
        <v>20</v>
      </c>
      <c r="Q395">
        <v>150</v>
      </c>
      <c r="R395" t="s">
        <v>37</v>
      </c>
      <c r="S395">
        <v>2020</v>
      </c>
      <c r="T395" t="s">
        <v>31</v>
      </c>
      <c r="U395" s="15">
        <v>4.8</v>
      </c>
      <c r="V395" s="15">
        <v>4</v>
      </c>
      <c r="W395" t="s">
        <v>27</v>
      </c>
    </row>
    <row r="396" spans="1:23">
      <c r="A396" t="s">
        <v>439</v>
      </c>
      <c r="B396">
        <v>52.411659</v>
      </c>
      <c r="C396" s="15">
        <v>13.44088</v>
      </c>
      <c r="D396" s="2" t="s">
        <v>5459</v>
      </c>
      <c r="E396" s="14" t="s">
        <v>5057</v>
      </c>
      <c r="F396" s="14" t="e" vm="3">
        <v>#VALUE!</v>
      </c>
      <c r="G396" s="2" t="str">
        <f>_xlfn.XLOOKUP(E396,missing_cities!$Q$2:$Q$56,missing_cities!$R$2:$R$56,"Not Found",0)</f>
        <v>Germany</v>
      </c>
      <c r="H396" t="str">
        <f>_xlfn.XLOOKUP(E396,missing_cities!$Q$2:$Q$56,missing_cities!$S$2:$S$56,"Not Found",0)</f>
        <v>Europe</v>
      </c>
      <c r="I396" t="s">
        <v>18</v>
      </c>
      <c r="J396" s="15">
        <v>0.11</v>
      </c>
      <c r="K396" t="s">
        <v>19</v>
      </c>
      <c r="L396" s="15" t="str">
        <f t="shared" si="12"/>
        <v>9:00-18:00</v>
      </c>
      <c r="M396" s="16">
        <f t="shared" si="13"/>
        <v>0.37</v>
      </c>
      <c r="N396" s="15">
        <v>7.96</v>
      </c>
      <c r="O396" s="15">
        <v>27</v>
      </c>
      <c r="P396" t="s">
        <v>29</v>
      </c>
      <c r="Q396">
        <v>50</v>
      </c>
      <c r="R396" t="s">
        <v>30</v>
      </c>
      <c r="S396">
        <v>2021</v>
      </c>
      <c r="T396" t="s">
        <v>22</v>
      </c>
      <c r="U396" s="15">
        <v>4.0999999999999996</v>
      </c>
      <c r="V396" s="15">
        <v>7</v>
      </c>
      <c r="W396" t="s">
        <v>27</v>
      </c>
    </row>
    <row r="397" spans="1:23">
      <c r="A397" t="s">
        <v>440</v>
      </c>
      <c r="B397">
        <v>18.950461000000001</v>
      </c>
      <c r="C397" s="15">
        <v>72.896086999999994</v>
      </c>
      <c r="D397" s="2" t="s">
        <v>5460</v>
      </c>
      <c r="E397" s="14" t="s">
        <v>5079</v>
      </c>
      <c r="F397" s="14" t="e" vm="11">
        <v>#VALUE!</v>
      </c>
      <c r="G397" s="2" t="str">
        <f>_xlfn.XLOOKUP(E397,missing_cities!$Q$2:$Q$56,missing_cities!$R$2:$R$56,"Not Found",0)</f>
        <v>India</v>
      </c>
      <c r="H397" t="str">
        <f>_xlfn.XLOOKUP(E397,missing_cities!$Q$2:$Q$56,missing_cities!$S$2:$S$56,"Not Found",0)</f>
        <v>Asia</v>
      </c>
      <c r="I397" t="s">
        <v>18</v>
      </c>
      <c r="J397" s="15">
        <v>0.48</v>
      </c>
      <c r="K397" t="s">
        <v>34</v>
      </c>
      <c r="L397" s="15" t="str">
        <f t="shared" si="12"/>
        <v>6:00-22:00</v>
      </c>
      <c r="M397" s="16">
        <f t="shared" si="13"/>
        <v>0.67</v>
      </c>
      <c r="N397" s="15">
        <v>19.86</v>
      </c>
      <c r="O397" s="15">
        <v>47</v>
      </c>
      <c r="P397" t="s">
        <v>29</v>
      </c>
      <c r="Q397">
        <v>50</v>
      </c>
      <c r="R397" t="s">
        <v>21</v>
      </c>
      <c r="S397">
        <v>2017</v>
      </c>
      <c r="T397" t="s">
        <v>22</v>
      </c>
      <c r="U397" s="15">
        <v>4.3</v>
      </c>
      <c r="V397" s="15">
        <v>3</v>
      </c>
      <c r="W397" t="s">
        <v>23</v>
      </c>
    </row>
    <row r="398" spans="1:23">
      <c r="A398" t="s">
        <v>441</v>
      </c>
      <c r="B398">
        <v>13.848853999999999</v>
      </c>
      <c r="C398" s="15">
        <v>100.532025</v>
      </c>
      <c r="D398" s="2" t="s">
        <v>5461</v>
      </c>
      <c r="E398" s="14" t="s">
        <v>5059</v>
      </c>
      <c r="F398" s="14" t="e" vm="4">
        <v>#VALUE!</v>
      </c>
      <c r="G398" s="2" t="str">
        <f>_xlfn.XLOOKUP(E398,missing_cities!$Q$2:$Q$56,missing_cities!$R$2:$R$56,"Not Found",0)</f>
        <v>Thailand</v>
      </c>
      <c r="H398" t="str">
        <f>_xlfn.XLOOKUP(E398,missing_cities!$Q$2:$Q$56,missing_cities!$S$2:$S$56,"Not Found",0)</f>
        <v>Asia</v>
      </c>
      <c r="I398" t="s">
        <v>18</v>
      </c>
      <c r="J398" s="15">
        <v>0.15</v>
      </c>
      <c r="K398" s="1">
        <v>45862</v>
      </c>
      <c r="L398" s="15" t="str">
        <f t="shared" si="12"/>
        <v>9.00-21.00</v>
      </c>
      <c r="M398" s="16">
        <f t="shared" si="13"/>
        <v>12</v>
      </c>
      <c r="N398" s="15">
        <v>14.62</v>
      </c>
      <c r="O398" s="15">
        <v>99</v>
      </c>
      <c r="P398" t="s">
        <v>29</v>
      </c>
      <c r="Q398">
        <v>350</v>
      </c>
      <c r="R398" t="s">
        <v>74</v>
      </c>
      <c r="S398">
        <v>2016</v>
      </c>
      <c r="T398" t="s">
        <v>31</v>
      </c>
      <c r="U398" s="15">
        <v>3.9</v>
      </c>
      <c r="V398" s="15">
        <v>7</v>
      </c>
      <c r="W398" t="s">
        <v>32</v>
      </c>
    </row>
    <row r="399" spans="1:23">
      <c r="A399" t="s">
        <v>442</v>
      </c>
      <c r="B399">
        <v>-33.888069999999999</v>
      </c>
      <c r="C399" s="15">
        <v>18.440263999999999</v>
      </c>
      <c r="D399" s="2" t="s">
        <v>5462</v>
      </c>
      <c r="E399" s="14" t="s">
        <v>5085</v>
      </c>
      <c r="F399" s="14" t="e" vm="12">
        <v>#VALUE!</v>
      </c>
      <c r="G399" s="2" t="str">
        <f>_xlfn.XLOOKUP(E399,missing_cities!$Q$2:$Q$56,missing_cities!$R$2:$R$56,"Not Found",0)</f>
        <v>South Africa</v>
      </c>
      <c r="H399" t="str">
        <f>_xlfn.XLOOKUP(E399,missing_cities!$Q$2:$Q$56,missing_cities!$S$2:$S$56,"Not Found",0)</f>
        <v>Africa</v>
      </c>
      <c r="I399" t="s">
        <v>18</v>
      </c>
      <c r="J399" s="15">
        <v>0.36</v>
      </c>
      <c r="K399" t="s">
        <v>34</v>
      </c>
      <c r="L399" s="15" t="str">
        <f t="shared" si="12"/>
        <v>6:00-22:00</v>
      </c>
      <c r="M399" s="16">
        <f t="shared" si="13"/>
        <v>0.67</v>
      </c>
      <c r="N399" s="15">
        <v>11.48</v>
      </c>
      <c r="O399" s="15">
        <v>69</v>
      </c>
      <c r="P399" t="s">
        <v>39</v>
      </c>
      <c r="Q399">
        <v>150</v>
      </c>
      <c r="R399" t="s">
        <v>30</v>
      </c>
      <c r="S399">
        <v>2013</v>
      </c>
      <c r="T399" t="s">
        <v>31</v>
      </c>
      <c r="U399" s="15">
        <v>4.4000000000000004</v>
      </c>
      <c r="V399" s="15">
        <v>2</v>
      </c>
      <c r="W399" t="s">
        <v>32</v>
      </c>
    </row>
    <row r="400" spans="1:23">
      <c r="A400" t="s">
        <v>443</v>
      </c>
      <c r="B400">
        <v>-33.710382000000003</v>
      </c>
      <c r="C400" s="15">
        <v>151.21445399999999</v>
      </c>
      <c r="D400" s="2" t="s">
        <v>5463</v>
      </c>
      <c r="E400" s="14" t="s">
        <v>5069</v>
      </c>
      <c r="F400" s="14" t="e" vm="8">
        <v>#VALUE!</v>
      </c>
      <c r="G400" s="2" t="str">
        <f>_xlfn.XLOOKUP(E400,missing_cities!$Q$2:$Q$56,missing_cities!$R$2:$R$56,"Not Found",0)</f>
        <v>Australia</v>
      </c>
      <c r="H400" t="str">
        <f>_xlfn.XLOOKUP(E400,missing_cities!$Q$2:$Q$56,missing_cities!$S$2:$S$56,"Not Found",0)</f>
        <v>Australia</v>
      </c>
      <c r="I400" t="s">
        <v>18</v>
      </c>
      <c r="J400" s="15">
        <v>0.47</v>
      </c>
      <c r="K400" s="1">
        <v>45862</v>
      </c>
      <c r="L400" s="15" t="str">
        <f t="shared" si="12"/>
        <v>9.00-21.00</v>
      </c>
      <c r="M400" s="16">
        <f t="shared" si="13"/>
        <v>12</v>
      </c>
      <c r="N400" s="15">
        <v>15.41</v>
      </c>
      <c r="O400" s="15">
        <v>42</v>
      </c>
      <c r="P400" t="s">
        <v>37</v>
      </c>
      <c r="Q400">
        <v>22</v>
      </c>
      <c r="R400" t="s">
        <v>21</v>
      </c>
      <c r="S400">
        <v>2011</v>
      </c>
      <c r="T400" t="s">
        <v>22</v>
      </c>
      <c r="U400" s="15">
        <v>3.5</v>
      </c>
      <c r="V400" s="15">
        <v>4</v>
      </c>
      <c r="W400" t="s">
        <v>27</v>
      </c>
    </row>
    <row r="401" spans="1:23">
      <c r="A401" t="s">
        <v>444</v>
      </c>
      <c r="B401">
        <v>39.933034999999997</v>
      </c>
      <c r="C401" s="15">
        <v>116.341178</v>
      </c>
      <c r="D401" s="2" t="s">
        <v>5464</v>
      </c>
      <c r="E401" s="14" t="s">
        <v>5071</v>
      </c>
      <c r="F401" s="14" t="e" vm="9">
        <v>#VALUE!</v>
      </c>
      <c r="G401" s="2" t="str">
        <f>_xlfn.XLOOKUP(E401,missing_cities!$Q$2:$Q$56,missing_cities!$R$2:$R$56,"Not Found",0)</f>
        <v>China</v>
      </c>
      <c r="H401" t="str">
        <f>_xlfn.XLOOKUP(E401,missing_cities!$Q$2:$Q$56,missing_cities!$S$2:$S$56,"Not Found",0)</f>
        <v>Asia</v>
      </c>
      <c r="I401" t="s">
        <v>18</v>
      </c>
      <c r="J401" s="15">
        <v>0.17</v>
      </c>
      <c r="K401" t="s">
        <v>34</v>
      </c>
      <c r="L401" s="15" t="str">
        <f t="shared" si="12"/>
        <v>6:00-22:00</v>
      </c>
      <c r="M401" s="16">
        <f t="shared" si="13"/>
        <v>0.67</v>
      </c>
      <c r="N401" s="15">
        <v>13.62</v>
      </c>
      <c r="O401" s="15">
        <v>39</v>
      </c>
      <c r="P401" t="s">
        <v>25</v>
      </c>
      <c r="Q401">
        <v>22</v>
      </c>
      <c r="R401" t="s">
        <v>21</v>
      </c>
      <c r="S401">
        <v>2018</v>
      </c>
      <c r="T401" t="s">
        <v>22</v>
      </c>
      <c r="U401" s="15">
        <v>4</v>
      </c>
      <c r="V401" s="15">
        <v>8</v>
      </c>
      <c r="W401" t="s">
        <v>23</v>
      </c>
    </row>
    <row r="402" spans="1:23">
      <c r="A402" t="s">
        <v>445</v>
      </c>
      <c r="B402">
        <v>18.917158000000001</v>
      </c>
      <c r="C402" s="15">
        <v>72.878654999999995</v>
      </c>
      <c r="D402" s="2" t="s">
        <v>5465</v>
      </c>
      <c r="E402" s="14" t="s">
        <v>5079</v>
      </c>
      <c r="F402" s="14" t="e" vm="11">
        <v>#VALUE!</v>
      </c>
      <c r="G402" s="2" t="str">
        <f>_xlfn.XLOOKUP(E402,missing_cities!$Q$2:$Q$56,missing_cities!$R$2:$R$56,"Not Found",0)</f>
        <v>India</v>
      </c>
      <c r="H402" t="str">
        <f>_xlfn.XLOOKUP(E402,missing_cities!$Q$2:$Q$56,missing_cities!$S$2:$S$56,"Not Found",0)</f>
        <v>Asia</v>
      </c>
      <c r="I402" t="s">
        <v>18</v>
      </c>
      <c r="J402" s="15">
        <v>0.11</v>
      </c>
      <c r="K402" s="1">
        <v>45862</v>
      </c>
      <c r="L402" s="15" t="str">
        <f t="shared" si="12"/>
        <v>9.00-21.00</v>
      </c>
      <c r="M402" s="16">
        <f t="shared" si="13"/>
        <v>12</v>
      </c>
      <c r="N402" s="15">
        <v>4.25</v>
      </c>
      <c r="O402" s="15">
        <v>90</v>
      </c>
      <c r="P402" t="s">
        <v>39</v>
      </c>
      <c r="Q402">
        <v>350</v>
      </c>
      <c r="R402" t="s">
        <v>48</v>
      </c>
      <c r="S402">
        <v>2017</v>
      </c>
      <c r="T402" t="s">
        <v>22</v>
      </c>
      <c r="U402" s="15">
        <v>4.5</v>
      </c>
      <c r="V402" s="15">
        <v>7</v>
      </c>
      <c r="W402" t="s">
        <v>32</v>
      </c>
    </row>
    <row r="403" spans="1:23">
      <c r="A403" t="s">
        <v>446</v>
      </c>
      <c r="B403">
        <v>19.426656999999999</v>
      </c>
      <c r="C403" s="15">
        <v>-99.042676</v>
      </c>
      <c r="D403" s="2" t="s">
        <v>5466</v>
      </c>
      <c r="E403" s="14" t="s">
        <v>5119</v>
      </c>
      <c r="F403" s="14" t="e" vm="13">
        <v>#VALUE!</v>
      </c>
      <c r="G403" s="2" t="str">
        <f>_xlfn.XLOOKUP(E403,missing_cities!$Q$2:$Q$56,missing_cities!$R$2:$R$56,"Not Found",0)</f>
        <v>Mexico</v>
      </c>
      <c r="H403" t="str">
        <f>_xlfn.XLOOKUP(E403,missing_cities!$Q$2:$Q$56,missing_cities!$S$2:$S$56,"Not Found",0)</f>
        <v>North America</v>
      </c>
      <c r="I403" t="s">
        <v>18</v>
      </c>
      <c r="J403" s="15">
        <v>0.13</v>
      </c>
      <c r="K403" t="s">
        <v>19</v>
      </c>
      <c r="L403" s="15" t="str">
        <f t="shared" si="12"/>
        <v>9:00-18:00</v>
      </c>
      <c r="M403" s="16">
        <f t="shared" si="13"/>
        <v>0.37</v>
      </c>
      <c r="N403" s="15">
        <v>9.35</v>
      </c>
      <c r="O403" s="15">
        <v>56</v>
      </c>
      <c r="P403" t="s">
        <v>25</v>
      </c>
      <c r="Q403">
        <v>150</v>
      </c>
      <c r="R403" t="s">
        <v>35</v>
      </c>
      <c r="S403">
        <v>2015</v>
      </c>
      <c r="T403" t="s">
        <v>22</v>
      </c>
      <c r="U403" s="15">
        <v>3.4</v>
      </c>
      <c r="V403" s="15">
        <v>8</v>
      </c>
      <c r="W403" t="s">
        <v>32</v>
      </c>
    </row>
    <row r="404" spans="1:23">
      <c r="A404" t="s">
        <v>447</v>
      </c>
      <c r="B404">
        <v>43.664200000000001</v>
      </c>
      <c r="C404" s="15">
        <v>-79.423907999999997</v>
      </c>
      <c r="D404" s="2" t="s">
        <v>5467</v>
      </c>
      <c r="E404" s="14" t="s">
        <v>5050</v>
      </c>
      <c r="F404" s="14" t="e" vm="1">
        <v>#VALUE!</v>
      </c>
      <c r="G404" s="2" t="str">
        <f>_xlfn.XLOOKUP(E404,missing_cities!$Q$2:$Q$56,missing_cities!$R$2:$R$56,"Not Found",0)</f>
        <v>Canada</v>
      </c>
      <c r="H404" t="str">
        <f>_xlfn.XLOOKUP(E404,missing_cities!$Q$2:$Q$56,missing_cities!$S$2:$S$56,"Not Found",0)</f>
        <v>North America</v>
      </c>
      <c r="I404" t="s">
        <v>18</v>
      </c>
      <c r="J404" s="15">
        <v>0.46</v>
      </c>
      <c r="K404" s="1">
        <v>45862</v>
      </c>
      <c r="L404" s="15" t="str">
        <f t="shared" si="12"/>
        <v>9.00-21.00</v>
      </c>
      <c r="M404" s="16">
        <f t="shared" si="13"/>
        <v>12</v>
      </c>
      <c r="N404" s="15">
        <v>10.88</v>
      </c>
      <c r="O404" s="15">
        <v>33</v>
      </c>
      <c r="P404" t="s">
        <v>29</v>
      </c>
      <c r="Q404">
        <v>350</v>
      </c>
      <c r="R404" t="s">
        <v>67</v>
      </c>
      <c r="S404">
        <v>2019</v>
      </c>
      <c r="T404" t="s">
        <v>22</v>
      </c>
      <c r="U404" s="15">
        <v>3.6</v>
      </c>
      <c r="V404" s="15">
        <v>5</v>
      </c>
      <c r="W404" t="s">
        <v>27</v>
      </c>
    </row>
    <row r="405" spans="1:23">
      <c r="A405" t="s">
        <v>448</v>
      </c>
      <c r="B405">
        <v>39.965361000000001</v>
      </c>
      <c r="C405" s="15">
        <v>116.24622599999999</v>
      </c>
      <c r="D405" s="2" t="s">
        <v>5468</v>
      </c>
      <c r="E405" s="14" t="s">
        <v>5071</v>
      </c>
      <c r="F405" s="14" t="e" vm="9">
        <v>#VALUE!</v>
      </c>
      <c r="G405" s="2" t="str">
        <f>_xlfn.XLOOKUP(E405,missing_cities!$Q$2:$Q$56,missing_cities!$R$2:$R$56,"Not Found",0)</f>
        <v>China</v>
      </c>
      <c r="H405" t="str">
        <f>_xlfn.XLOOKUP(E405,missing_cities!$Q$2:$Q$56,missing_cities!$S$2:$S$56,"Not Found",0)</f>
        <v>Asia</v>
      </c>
      <c r="I405" t="s">
        <v>18</v>
      </c>
      <c r="J405" s="15">
        <v>0.25</v>
      </c>
      <c r="K405" t="s">
        <v>34</v>
      </c>
      <c r="L405" s="15" t="str">
        <f t="shared" si="12"/>
        <v>6:00-22:00</v>
      </c>
      <c r="M405" s="16">
        <f t="shared" si="13"/>
        <v>0.67</v>
      </c>
      <c r="N405" s="15">
        <v>6.5</v>
      </c>
      <c r="O405" s="15">
        <v>34</v>
      </c>
      <c r="P405" t="s">
        <v>39</v>
      </c>
      <c r="Q405">
        <v>150</v>
      </c>
      <c r="R405" t="s">
        <v>97</v>
      </c>
      <c r="S405">
        <v>2020</v>
      </c>
      <c r="T405" t="s">
        <v>22</v>
      </c>
      <c r="U405" s="15">
        <v>4.5999999999999996</v>
      </c>
      <c r="V405" s="15">
        <v>5</v>
      </c>
      <c r="W405" t="s">
        <v>32</v>
      </c>
    </row>
    <row r="406" spans="1:23">
      <c r="A406" t="s">
        <v>449</v>
      </c>
      <c r="B406">
        <v>19.463640999999999</v>
      </c>
      <c r="C406" s="15">
        <v>-99.002180999999993</v>
      </c>
      <c r="D406" s="2" t="s">
        <v>5469</v>
      </c>
      <c r="E406" s="14" t="s">
        <v>5119</v>
      </c>
      <c r="F406" s="14" t="e" vm="13">
        <v>#VALUE!</v>
      </c>
      <c r="G406" s="2" t="str">
        <f>_xlfn.XLOOKUP(E406,missing_cities!$Q$2:$Q$56,missing_cities!$R$2:$R$56,"Not Found",0)</f>
        <v>Mexico</v>
      </c>
      <c r="H406" t="str">
        <f>_xlfn.XLOOKUP(E406,missing_cities!$Q$2:$Q$56,missing_cities!$S$2:$S$56,"Not Found",0)</f>
        <v>North America</v>
      </c>
      <c r="I406" t="s">
        <v>18</v>
      </c>
      <c r="J406" s="15">
        <v>0.33</v>
      </c>
      <c r="K406" s="1">
        <v>45862</v>
      </c>
      <c r="L406" s="15" t="str">
        <f t="shared" si="12"/>
        <v>9.00-21.00</v>
      </c>
      <c r="M406" s="16">
        <f t="shared" si="13"/>
        <v>12</v>
      </c>
      <c r="N406" s="15">
        <v>3.34</v>
      </c>
      <c r="O406" s="15">
        <v>40</v>
      </c>
      <c r="P406" t="s">
        <v>25</v>
      </c>
      <c r="Q406">
        <v>50</v>
      </c>
      <c r="R406" t="s">
        <v>76</v>
      </c>
      <c r="S406">
        <v>2017</v>
      </c>
      <c r="T406" t="s">
        <v>31</v>
      </c>
      <c r="U406" s="15">
        <v>3.3</v>
      </c>
      <c r="V406" s="15">
        <v>6</v>
      </c>
      <c r="W406" t="s">
        <v>23</v>
      </c>
    </row>
    <row r="407" spans="1:23">
      <c r="A407" t="s">
        <v>450</v>
      </c>
      <c r="B407">
        <v>-33.895029999999998</v>
      </c>
      <c r="C407" s="15">
        <v>151.28654</v>
      </c>
      <c r="D407" s="2" t="s">
        <v>5470</v>
      </c>
      <c r="E407" s="14" t="s">
        <v>5069</v>
      </c>
      <c r="F407" s="14" t="e" vm="8">
        <v>#VALUE!</v>
      </c>
      <c r="G407" s="2" t="str">
        <f>_xlfn.XLOOKUP(E407,missing_cities!$Q$2:$Q$56,missing_cities!$R$2:$R$56,"Not Found",0)</f>
        <v>Australia</v>
      </c>
      <c r="H407" t="str">
        <f>_xlfn.XLOOKUP(E407,missing_cities!$Q$2:$Q$56,missing_cities!$S$2:$S$56,"Not Found",0)</f>
        <v>Australia</v>
      </c>
      <c r="I407" t="s">
        <v>18</v>
      </c>
      <c r="J407" s="15">
        <v>0.28999999999999998</v>
      </c>
      <c r="K407" s="1">
        <v>45862</v>
      </c>
      <c r="L407" s="15" t="str">
        <f t="shared" si="12"/>
        <v>9.00-21.00</v>
      </c>
      <c r="M407" s="16">
        <f t="shared" si="13"/>
        <v>12</v>
      </c>
      <c r="N407" s="15">
        <v>6.4</v>
      </c>
      <c r="O407" s="15">
        <v>51</v>
      </c>
      <c r="P407" t="s">
        <v>39</v>
      </c>
      <c r="Q407">
        <v>150</v>
      </c>
      <c r="R407" t="s">
        <v>40</v>
      </c>
      <c r="S407">
        <v>2021</v>
      </c>
      <c r="T407" t="s">
        <v>31</v>
      </c>
      <c r="U407" s="15">
        <v>4.5</v>
      </c>
      <c r="V407" s="15">
        <v>6</v>
      </c>
      <c r="W407" t="s">
        <v>32</v>
      </c>
    </row>
    <row r="408" spans="1:23">
      <c r="A408" t="s">
        <v>451</v>
      </c>
      <c r="B408">
        <v>13.879457</v>
      </c>
      <c r="C408" s="15">
        <v>100.58747099999999</v>
      </c>
      <c r="D408" s="2" t="s">
        <v>5471</v>
      </c>
      <c r="E408" s="14" t="s">
        <v>5059</v>
      </c>
      <c r="F408" s="14" t="e" vm="4">
        <v>#VALUE!</v>
      </c>
      <c r="G408" s="2" t="str">
        <f>_xlfn.XLOOKUP(E408,missing_cities!$Q$2:$Q$56,missing_cities!$R$2:$R$56,"Not Found",0)</f>
        <v>Thailand</v>
      </c>
      <c r="H408" t="str">
        <f>_xlfn.XLOOKUP(E408,missing_cities!$Q$2:$Q$56,missing_cities!$S$2:$S$56,"Not Found",0)</f>
        <v>Asia</v>
      </c>
      <c r="I408" t="s">
        <v>18</v>
      </c>
      <c r="J408" s="15">
        <v>0.35</v>
      </c>
      <c r="K408" s="1">
        <v>45862</v>
      </c>
      <c r="L408" s="15" t="str">
        <f t="shared" si="12"/>
        <v>9.00-21.00</v>
      </c>
      <c r="M408" s="16">
        <f t="shared" si="13"/>
        <v>12</v>
      </c>
      <c r="N408" s="15">
        <v>14.85</v>
      </c>
      <c r="O408" s="15">
        <v>86</v>
      </c>
      <c r="P408" t="s">
        <v>39</v>
      </c>
      <c r="Q408">
        <v>150</v>
      </c>
      <c r="R408" t="s">
        <v>26</v>
      </c>
      <c r="S408">
        <v>2021</v>
      </c>
      <c r="T408" t="s">
        <v>31</v>
      </c>
      <c r="U408" s="15">
        <v>4.7</v>
      </c>
      <c r="V408" s="15">
        <v>10</v>
      </c>
      <c r="W408" t="s">
        <v>27</v>
      </c>
    </row>
    <row r="409" spans="1:23">
      <c r="A409" t="s">
        <v>452</v>
      </c>
      <c r="B409">
        <v>-33.887163999999999</v>
      </c>
      <c r="C409" s="15">
        <v>151.26508000000001</v>
      </c>
      <c r="D409" s="2" t="s">
        <v>5472</v>
      </c>
      <c r="E409" s="14" t="s">
        <v>5069</v>
      </c>
      <c r="F409" s="14" t="e" vm="8">
        <v>#VALUE!</v>
      </c>
      <c r="G409" s="2" t="str">
        <f>_xlfn.XLOOKUP(E409,missing_cities!$Q$2:$Q$56,missing_cities!$R$2:$R$56,"Not Found",0)</f>
        <v>Australia</v>
      </c>
      <c r="H409" t="str">
        <f>_xlfn.XLOOKUP(E409,missing_cities!$Q$2:$Q$56,missing_cities!$S$2:$S$56,"Not Found",0)</f>
        <v>Australia</v>
      </c>
      <c r="I409" t="s">
        <v>18</v>
      </c>
      <c r="J409" s="15">
        <v>0.34</v>
      </c>
      <c r="K409" t="s">
        <v>34</v>
      </c>
      <c r="L409" s="15" t="str">
        <f t="shared" si="12"/>
        <v>6:00-22:00</v>
      </c>
      <c r="M409" s="16">
        <f t="shared" si="13"/>
        <v>0.67</v>
      </c>
      <c r="N409" s="15">
        <v>13.71</v>
      </c>
      <c r="O409" s="15">
        <v>14</v>
      </c>
      <c r="P409" t="s">
        <v>29</v>
      </c>
      <c r="Q409">
        <v>22</v>
      </c>
      <c r="R409" t="s">
        <v>35</v>
      </c>
      <c r="S409">
        <v>2016</v>
      </c>
      <c r="T409" t="s">
        <v>22</v>
      </c>
      <c r="U409" s="15">
        <v>3.4</v>
      </c>
      <c r="V409" s="15">
        <v>9</v>
      </c>
      <c r="W409" t="s">
        <v>27</v>
      </c>
    </row>
    <row r="410" spans="1:23">
      <c r="A410" t="s">
        <v>453</v>
      </c>
      <c r="B410">
        <v>73.388051000000004</v>
      </c>
      <c r="C410" s="15">
        <v>20.366689999999998</v>
      </c>
      <c r="D410" s="2" t="s">
        <v>5473</v>
      </c>
      <c r="E410" s="14" t="str">
        <f>_xlfn.XLOOKUP(C410,missing_cities!B:B,missing_cities!C:C,"Not Found",0)</f>
        <v>Error</v>
      </c>
      <c r="F410" s="14" t="s">
        <v>9987</v>
      </c>
      <c r="G410" s="2" t="str">
        <f>_xlfn.XLOOKUP(E410,missing_cities!$Q$2:$Q$56,missing_cities!$R$2:$R$56,"Not Found",0)</f>
        <v>Error</v>
      </c>
      <c r="H410" t="str">
        <f>_xlfn.XLOOKUP(E410,missing_cities!$Q$2:$Q$56,missing_cities!$S$2:$S$56,"Not Found",0)</f>
        <v>Error</v>
      </c>
      <c r="I410" t="s">
        <v>18</v>
      </c>
      <c r="J410" s="15">
        <v>0.47</v>
      </c>
      <c r="K410" t="s">
        <v>19</v>
      </c>
      <c r="L410" s="15" t="str">
        <f t="shared" si="12"/>
        <v>9:00-18:00</v>
      </c>
      <c r="M410" s="16">
        <f t="shared" si="13"/>
        <v>0.37</v>
      </c>
      <c r="N410" s="15">
        <v>6.47</v>
      </c>
      <c r="O410" s="15">
        <v>26</v>
      </c>
      <c r="P410" t="s">
        <v>37</v>
      </c>
      <c r="Q410">
        <v>150</v>
      </c>
      <c r="R410" t="s">
        <v>21</v>
      </c>
      <c r="S410">
        <v>2021</v>
      </c>
      <c r="T410" t="s">
        <v>31</v>
      </c>
      <c r="U410" s="15">
        <v>4.7</v>
      </c>
      <c r="V410" s="15">
        <v>8</v>
      </c>
      <c r="W410" t="s">
        <v>27</v>
      </c>
    </row>
    <row r="411" spans="1:23">
      <c r="A411" t="s">
        <v>454</v>
      </c>
      <c r="B411">
        <v>43.726371</v>
      </c>
      <c r="C411" s="15">
        <v>-79.351855</v>
      </c>
      <c r="D411" s="2" t="s">
        <v>5474</v>
      </c>
      <c r="E411" s="14" t="s">
        <v>5050</v>
      </c>
      <c r="F411" s="14" t="e" vm="1">
        <v>#VALUE!</v>
      </c>
      <c r="G411" s="2" t="str">
        <f>_xlfn.XLOOKUP(E411,missing_cities!$Q$2:$Q$56,missing_cities!$R$2:$R$56,"Not Found",0)</f>
        <v>Canada</v>
      </c>
      <c r="H411" t="str">
        <f>_xlfn.XLOOKUP(E411,missing_cities!$Q$2:$Q$56,missing_cities!$S$2:$S$56,"Not Found",0)</f>
        <v>North America</v>
      </c>
      <c r="I411" t="s">
        <v>18</v>
      </c>
      <c r="J411" s="15">
        <v>0.37</v>
      </c>
      <c r="K411" t="s">
        <v>34</v>
      </c>
      <c r="L411" s="15" t="str">
        <f t="shared" si="12"/>
        <v>6:00-22:00</v>
      </c>
      <c r="M411" s="16">
        <f t="shared" si="13"/>
        <v>0.67</v>
      </c>
      <c r="N411" s="15">
        <v>3.12</v>
      </c>
      <c r="O411" s="15">
        <v>99</v>
      </c>
      <c r="P411" t="s">
        <v>20</v>
      </c>
      <c r="Q411">
        <v>350</v>
      </c>
      <c r="R411" t="s">
        <v>44</v>
      </c>
      <c r="S411">
        <v>2013</v>
      </c>
      <c r="T411" t="s">
        <v>22</v>
      </c>
      <c r="U411" s="15">
        <v>3.1</v>
      </c>
      <c r="V411" s="15">
        <v>1</v>
      </c>
      <c r="W411" t="s">
        <v>32</v>
      </c>
    </row>
    <row r="412" spans="1:23">
      <c r="A412" t="s">
        <v>455</v>
      </c>
      <c r="B412">
        <v>37.695295000000002</v>
      </c>
      <c r="C412" s="15">
        <v>127.039537</v>
      </c>
      <c r="D412" s="2" t="s">
        <v>5475</v>
      </c>
      <c r="E412" s="14" t="s">
        <v>5063</v>
      </c>
      <c r="F412" s="14" t="e" vm="6">
        <v>#VALUE!</v>
      </c>
      <c r="G412" s="2" t="str">
        <f>_xlfn.XLOOKUP(E412,missing_cities!$Q$2:$Q$56,missing_cities!$R$2:$R$56,"Not Found",0)</f>
        <v>South Korea</v>
      </c>
      <c r="H412" t="str">
        <f>_xlfn.XLOOKUP(E412,missing_cities!$Q$2:$Q$56,missing_cities!$S$2:$S$56,"Not Found",0)</f>
        <v>Asia</v>
      </c>
      <c r="I412" t="s">
        <v>18</v>
      </c>
      <c r="J412" s="15">
        <v>0.11</v>
      </c>
      <c r="K412" s="1">
        <v>45862</v>
      </c>
      <c r="L412" s="15" t="str">
        <f t="shared" si="12"/>
        <v>9.00-21.00</v>
      </c>
      <c r="M412" s="16">
        <f t="shared" si="13"/>
        <v>12</v>
      </c>
      <c r="N412" s="15">
        <v>15.96</v>
      </c>
      <c r="O412" s="15">
        <v>78</v>
      </c>
      <c r="P412" t="s">
        <v>25</v>
      </c>
      <c r="Q412">
        <v>50</v>
      </c>
      <c r="R412" t="s">
        <v>48</v>
      </c>
      <c r="S412">
        <v>2016</v>
      </c>
      <c r="T412" t="s">
        <v>22</v>
      </c>
      <c r="U412" s="15">
        <v>4.5999999999999996</v>
      </c>
      <c r="V412" s="15">
        <v>8</v>
      </c>
      <c r="W412" t="s">
        <v>27</v>
      </c>
    </row>
    <row r="413" spans="1:23">
      <c r="A413" t="s">
        <v>456</v>
      </c>
      <c r="B413">
        <v>-33.815818999999998</v>
      </c>
      <c r="C413" s="15">
        <v>151.33215999999999</v>
      </c>
      <c r="D413" s="2" t="s">
        <v>5476</v>
      </c>
      <c r="E413" s="14" t="s">
        <v>5069</v>
      </c>
      <c r="F413" s="14" t="e" vm="8">
        <v>#VALUE!</v>
      </c>
      <c r="G413" s="2" t="str">
        <f>_xlfn.XLOOKUP(E413,missing_cities!$Q$2:$Q$56,missing_cities!$R$2:$R$56,"Not Found",0)</f>
        <v>Australia</v>
      </c>
      <c r="H413" t="str">
        <f>_xlfn.XLOOKUP(E413,missing_cities!$Q$2:$Q$56,missing_cities!$S$2:$S$56,"Not Found",0)</f>
        <v>Australia</v>
      </c>
      <c r="I413" t="s">
        <v>18</v>
      </c>
      <c r="J413" s="15">
        <v>0.35</v>
      </c>
      <c r="K413" t="s">
        <v>34</v>
      </c>
      <c r="L413" s="15" t="str">
        <f t="shared" si="12"/>
        <v>6:00-22:00</v>
      </c>
      <c r="M413" s="16">
        <f t="shared" si="13"/>
        <v>0.67</v>
      </c>
      <c r="N413" s="15">
        <v>17.71</v>
      </c>
      <c r="O413" s="15">
        <v>27</v>
      </c>
      <c r="P413" t="s">
        <v>29</v>
      </c>
      <c r="Q413">
        <v>22</v>
      </c>
      <c r="R413" t="s">
        <v>132</v>
      </c>
      <c r="S413">
        <v>2010</v>
      </c>
      <c r="T413" t="s">
        <v>22</v>
      </c>
      <c r="U413" s="15">
        <v>3.2</v>
      </c>
      <c r="V413" s="15">
        <v>9</v>
      </c>
      <c r="W413" t="s">
        <v>23</v>
      </c>
    </row>
    <row r="414" spans="1:23">
      <c r="A414" t="s">
        <v>457</v>
      </c>
      <c r="B414">
        <v>-33.873117999999998</v>
      </c>
      <c r="C414" s="15">
        <v>151.37527</v>
      </c>
      <c r="D414" s="2" t="s">
        <v>5477</v>
      </c>
      <c r="E414" s="14" t="s">
        <v>5069</v>
      </c>
      <c r="F414" s="14" t="e" vm="8">
        <v>#VALUE!</v>
      </c>
      <c r="G414" s="2" t="str">
        <f>_xlfn.XLOOKUP(E414,missing_cities!$Q$2:$Q$56,missing_cities!$R$2:$R$56,"Not Found",0)</f>
        <v>Australia</v>
      </c>
      <c r="H414" t="str">
        <f>_xlfn.XLOOKUP(E414,missing_cities!$Q$2:$Q$56,missing_cities!$S$2:$S$56,"Not Found",0)</f>
        <v>Australia</v>
      </c>
      <c r="I414" t="s">
        <v>18</v>
      </c>
      <c r="J414" s="15">
        <v>0.12</v>
      </c>
      <c r="K414" t="s">
        <v>19</v>
      </c>
      <c r="L414" s="15" t="str">
        <f t="shared" si="12"/>
        <v>9:00-18:00</v>
      </c>
      <c r="M414" s="16">
        <f t="shared" si="13"/>
        <v>0.37</v>
      </c>
      <c r="N414" s="15">
        <v>15.08</v>
      </c>
      <c r="O414" s="15">
        <v>66</v>
      </c>
      <c r="P414" t="s">
        <v>20</v>
      </c>
      <c r="Q414">
        <v>350</v>
      </c>
      <c r="R414" t="s">
        <v>44</v>
      </c>
      <c r="S414">
        <v>2011</v>
      </c>
      <c r="T414" t="s">
        <v>31</v>
      </c>
      <c r="U414" s="15">
        <v>3.3</v>
      </c>
      <c r="V414" s="15">
        <v>7</v>
      </c>
      <c r="W414" t="s">
        <v>27</v>
      </c>
    </row>
    <row r="415" spans="1:23">
      <c r="A415" t="s">
        <v>458</v>
      </c>
      <c r="B415">
        <v>34.023187</v>
      </c>
      <c r="C415" s="15">
        <v>-118.350064</v>
      </c>
      <c r="D415" s="2" t="s">
        <v>5478</v>
      </c>
      <c r="E415" s="14" t="s">
        <v>5111</v>
      </c>
      <c r="F415" s="14" t="e" vm="5">
        <v>#VALUE!</v>
      </c>
      <c r="G415" s="2" t="str">
        <f>_xlfn.XLOOKUP(E415,missing_cities!$Q$2:$Q$56,missing_cities!$R$2:$R$56,"Not Found",0)</f>
        <v>United States</v>
      </c>
      <c r="H415" t="str">
        <f>_xlfn.XLOOKUP(E415,missing_cities!$Q$2:$Q$56,missing_cities!$S$2:$S$56,"Not Found",0)</f>
        <v>North America</v>
      </c>
      <c r="I415" t="s">
        <v>18</v>
      </c>
      <c r="J415" s="15">
        <v>0.15</v>
      </c>
      <c r="K415" t="s">
        <v>34</v>
      </c>
      <c r="L415" s="15" t="str">
        <f t="shared" si="12"/>
        <v>6:00-22:00</v>
      </c>
      <c r="M415" s="16">
        <f t="shared" si="13"/>
        <v>0.67</v>
      </c>
      <c r="N415" s="15">
        <v>1.89</v>
      </c>
      <c r="O415" s="15">
        <v>21</v>
      </c>
      <c r="P415" t="s">
        <v>25</v>
      </c>
      <c r="Q415">
        <v>50</v>
      </c>
      <c r="R415" t="s">
        <v>44</v>
      </c>
      <c r="S415">
        <v>2013</v>
      </c>
      <c r="T415" t="s">
        <v>31</v>
      </c>
      <c r="U415" s="15">
        <v>3.5</v>
      </c>
      <c r="V415" s="15">
        <v>2</v>
      </c>
      <c r="W415" t="s">
        <v>23</v>
      </c>
    </row>
    <row r="416" spans="1:23">
      <c r="A416" t="s">
        <v>459</v>
      </c>
      <c r="B416">
        <v>-33.882882000000002</v>
      </c>
      <c r="C416" s="15">
        <v>151.22963300000001</v>
      </c>
      <c r="D416" s="2" t="s">
        <v>5479</v>
      </c>
      <c r="E416" s="14" t="s">
        <v>5069</v>
      </c>
      <c r="F416" s="14" t="e" vm="8">
        <v>#VALUE!</v>
      </c>
      <c r="G416" s="2" t="str">
        <f>_xlfn.XLOOKUP(E416,missing_cities!$Q$2:$Q$56,missing_cities!$R$2:$R$56,"Not Found",0)</f>
        <v>Australia</v>
      </c>
      <c r="H416" t="str">
        <f>_xlfn.XLOOKUP(E416,missing_cities!$Q$2:$Q$56,missing_cities!$S$2:$S$56,"Not Found",0)</f>
        <v>Australia</v>
      </c>
      <c r="I416" t="s">
        <v>18</v>
      </c>
      <c r="J416" s="15">
        <v>0.49</v>
      </c>
      <c r="K416" t="s">
        <v>19</v>
      </c>
      <c r="L416" s="15" t="str">
        <f t="shared" si="12"/>
        <v>9:00-18:00</v>
      </c>
      <c r="M416" s="16">
        <f t="shared" si="13"/>
        <v>0.37</v>
      </c>
      <c r="N416" s="15">
        <v>3.52</v>
      </c>
      <c r="O416" s="15">
        <v>71</v>
      </c>
      <c r="P416" t="s">
        <v>20</v>
      </c>
      <c r="Q416">
        <v>50</v>
      </c>
      <c r="R416" t="s">
        <v>40</v>
      </c>
      <c r="S416">
        <v>2018</v>
      </c>
      <c r="T416" t="s">
        <v>31</v>
      </c>
      <c r="U416" s="15">
        <v>4.5999999999999996</v>
      </c>
      <c r="V416" s="15">
        <v>9</v>
      </c>
      <c r="W416" t="s">
        <v>23</v>
      </c>
    </row>
    <row r="417" spans="1:23">
      <c r="A417" t="s">
        <v>460</v>
      </c>
      <c r="B417">
        <v>37.864618999999998</v>
      </c>
      <c r="C417" s="15">
        <v>-122.45056099999999</v>
      </c>
      <c r="D417" s="2" t="s">
        <v>5480</v>
      </c>
      <c r="E417" s="14" t="s">
        <v>5061</v>
      </c>
      <c r="F417" s="14" t="e" vm="5">
        <v>#VALUE!</v>
      </c>
      <c r="G417" s="2" t="str">
        <f>_xlfn.XLOOKUP(E417,missing_cities!$Q$2:$Q$56,missing_cities!$R$2:$R$56,"Not Found",0)</f>
        <v>United States</v>
      </c>
      <c r="H417" t="str">
        <f>_xlfn.XLOOKUP(E417,missing_cities!$Q$2:$Q$56,missing_cities!$S$2:$S$56,"Not Found",0)</f>
        <v>North America</v>
      </c>
      <c r="I417" t="s">
        <v>18</v>
      </c>
      <c r="J417" s="15">
        <v>0.46</v>
      </c>
      <c r="K417" t="s">
        <v>19</v>
      </c>
      <c r="L417" s="15" t="str">
        <f t="shared" si="12"/>
        <v>9:00-18:00</v>
      </c>
      <c r="M417" s="16">
        <f t="shared" si="13"/>
        <v>0.37</v>
      </c>
      <c r="N417" s="15">
        <v>19.920000000000002</v>
      </c>
      <c r="O417" s="15">
        <v>16</v>
      </c>
      <c r="P417" t="s">
        <v>37</v>
      </c>
      <c r="Q417">
        <v>22</v>
      </c>
      <c r="R417" t="s">
        <v>40</v>
      </c>
      <c r="S417">
        <v>2011</v>
      </c>
      <c r="T417" t="s">
        <v>22</v>
      </c>
      <c r="U417" s="15">
        <v>3.6</v>
      </c>
      <c r="V417" s="15">
        <v>3</v>
      </c>
      <c r="W417" t="s">
        <v>27</v>
      </c>
    </row>
    <row r="418" spans="1:23">
      <c r="A418" t="s">
        <v>461</v>
      </c>
      <c r="B418">
        <v>-83.623067000000006</v>
      </c>
      <c r="C418" s="15">
        <v>-9.8276289999999999</v>
      </c>
      <c r="D418" s="2" t="s">
        <v>5481</v>
      </c>
      <c r="E418" s="14" t="str">
        <f>_xlfn.XLOOKUP(C418,missing_cities!B:B,missing_cities!C:C,"Not Found",0)</f>
        <v>Error</v>
      </c>
      <c r="F418" s="14" t="s">
        <v>9987</v>
      </c>
      <c r="G418" s="2" t="str">
        <f>_xlfn.XLOOKUP(E418,missing_cities!$Q$2:$Q$56,missing_cities!$R$2:$R$56,"Not Found",0)</f>
        <v>Error</v>
      </c>
      <c r="H418" t="str">
        <f>_xlfn.XLOOKUP(E418,missing_cities!$Q$2:$Q$56,missing_cities!$S$2:$S$56,"Not Found",0)</f>
        <v>Error</v>
      </c>
      <c r="I418" t="s">
        <v>18</v>
      </c>
      <c r="J418" s="15">
        <v>0.28999999999999998</v>
      </c>
      <c r="K418" s="1">
        <v>45862</v>
      </c>
      <c r="L418" s="15" t="str">
        <f t="shared" si="12"/>
        <v>9.00-21.00</v>
      </c>
      <c r="M418" s="16">
        <f t="shared" si="13"/>
        <v>12</v>
      </c>
      <c r="N418" s="15">
        <v>13.55</v>
      </c>
      <c r="O418" s="15">
        <v>97</v>
      </c>
      <c r="P418" t="s">
        <v>37</v>
      </c>
      <c r="Q418">
        <v>350</v>
      </c>
      <c r="R418" t="s">
        <v>48</v>
      </c>
      <c r="S418">
        <v>2013</v>
      </c>
      <c r="T418" t="s">
        <v>31</v>
      </c>
      <c r="U418" s="15">
        <v>4.7</v>
      </c>
      <c r="V418" s="15">
        <v>10</v>
      </c>
      <c r="W418" t="s">
        <v>23</v>
      </c>
    </row>
    <row r="419" spans="1:23">
      <c r="A419" t="s">
        <v>462</v>
      </c>
      <c r="B419">
        <v>-33.739927000000002</v>
      </c>
      <c r="C419" s="15">
        <v>151.34907699999999</v>
      </c>
      <c r="D419" s="2" t="s">
        <v>5482</v>
      </c>
      <c r="E419" s="14" t="s">
        <v>5069</v>
      </c>
      <c r="F419" s="14" t="e" vm="8">
        <v>#VALUE!</v>
      </c>
      <c r="G419" s="2" t="str">
        <f>_xlfn.XLOOKUP(E419,missing_cities!$Q$2:$Q$56,missing_cities!$R$2:$R$56,"Not Found",0)</f>
        <v>Australia</v>
      </c>
      <c r="H419" t="str">
        <f>_xlfn.XLOOKUP(E419,missing_cities!$Q$2:$Q$56,missing_cities!$S$2:$S$56,"Not Found",0)</f>
        <v>Australia</v>
      </c>
      <c r="I419" t="s">
        <v>18</v>
      </c>
      <c r="J419" s="15">
        <v>0.14000000000000001</v>
      </c>
      <c r="K419" s="1">
        <v>45862</v>
      </c>
      <c r="L419" s="15" t="str">
        <f t="shared" si="12"/>
        <v>9.00-21.00</v>
      </c>
      <c r="M419" s="16">
        <f t="shared" si="13"/>
        <v>12</v>
      </c>
      <c r="N419" s="15">
        <v>6.93</v>
      </c>
      <c r="O419" s="15">
        <v>93</v>
      </c>
      <c r="P419" t="s">
        <v>37</v>
      </c>
      <c r="Q419">
        <v>350</v>
      </c>
      <c r="R419" t="s">
        <v>37</v>
      </c>
      <c r="S419">
        <v>2014</v>
      </c>
      <c r="T419" t="s">
        <v>31</v>
      </c>
      <c r="U419" s="15">
        <v>3.9</v>
      </c>
      <c r="V419" s="15">
        <v>2</v>
      </c>
      <c r="W419" t="s">
        <v>32</v>
      </c>
    </row>
    <row r="420" spans="1:23">
      <c r="A420" t="s">
        <v>463</v>
      </c>
      <c r="B420">
        <v>37.822372000000001</v>
      </c>
      <c r="C420" s="15">
        <v>-122.464574</v>
      </c>
      <c r="D420" s="2" t="s">
        <v>5483</v>
      </c>
      <c r="E420" s="14" t="s">
        <v>5061</v>
      </c>
      <c r="F420" s="14" t="e" vm="5">
        <v>#VALUE!</v>
      </c>
      <c r="G420" s="2" t="str">
        <f>_xlfn.XLOOKUP(E420,missing_cities!$Q$2:$Q$56,missing_cities!$R$2:$R$56,"Not Found",0)</f>
        <v>United States</v>
      </c>
      <c r="H420" t="str">
        <f>_xlfn.XLOOKUP(E420,missing_cities!$Q$2:$Q$56,missing_cities!$S$2:$S$56,"Not Found",0)</f>
        <v>North America</v>
      </c>
      <c r="I420" t="s">
        <v>18</v>
      </c>
      <c r="J420" s="15">
        <v>0.23</v>
      </c>
      <c r="K420" s="1">
        <v>45862</v>
      </c>
      <c r="L420" s="15" t="str">
        <f t="shared" si="12"/>
        <v>9.00-21.00</v>
      </c>
      <c r="M420" s="16">
        <f t="shared" si="13"/>
        <v>12</v>
      </c>
      <c r="N420" s="15">
        <v>6.78</v>
      </c>
      <c r="O420" s="15">
        <v>40</v>
      </c>
      <c r="P420" t="s">
        <v>39</v>
      </c>
      <c r="Q420">
        <v>150</v>
      </c>
      <c r="R420" t="s">
        <v>42</v>
      </c>
      <c r="S420">
        <v>2012</v>
      </c>
      <c r="T420" t="s">
        <v>31</v>
      </c>
      <c r="U420" s="15">
        <v>4.2</v>
      </c>
      <c r="V420" s="15">
        <v>7</v>
      </c>
      <c r="W420" t="s">
        <v>27</v>
      </c>
    </row>
    <row r="421" spans="1:23">
      <c r="A421" t="s">
        <v>464</v>
      </c>
      <c r="B421">
        <v>37.747585999999998</v>
      </c>
      <c r="C421" s="15">
        <v>-122.466256</v>
      </c>
      <c r="D421" s="2" t="s">
        <v>5484</v>
      </c>
      <c r="E421" s="14" t="s">
        <v>5061</v>
      </c>
      <c r="F421" s="14" t="e" vm="5">
        <v>#VALUE!</v>
      </c>
      <c r="G421" s="2" t="str">
        <f>_xlfn.XLOOKUP(E421,missing_cities!$Q$2:$Q$56,missing_cities!$R$2:$R$56,"Not Found",0)</f>
        <v>United States</v>
      </c>
      <c r="H421" t="str">
        <f>_xlfn.XLOOKUP(E421,missing_cities!$Q$2:$Q$56,missing_cities!$S$2:$S$56,"Not Found",0)</f>
        <v>North America</v>
      </c>
      <c r="I421" t="s">
        <v>18</v>
      </c>
      <c r="J421" s="15">
        <v>0.38</v>
      </c>
      <c r="K421" t="s">
        <v>19</v>
      </c>
      <c r="L421" s="15" t="str">
        <f t="shared" si="12"/>
        <v>9:00-18:00</v>
      </c>
      <c r="M421" s="16">
        <f t="shared" si="13"/>
        <v>0.37</v>
      </c>
      <c r="N421" s="15">
        <v>16.05</v>
      </c>
      <c r="O421" s="15">
        <v>62</v>
      </c>
      <c r="P421" t="s">
        <v>39</v>
      </c>
      <c r="Q421">
        <v>50</v>
      </c>
      <c r="R421" t="s">
        <v>48</v>
      </c>
      <c r="S421">
        <v>2022</v>
      </c>
      <c r="T421" t="s">
        <v>31</v>
      </c>
      <c r="U421" s="15">
        <v>4.2</v>
      </c>
      <c r="V421" s="15">
        <v>10</v>
      </c>
      <c r="W421" t="s">
        <v>32</v>
      </c>
    </row>
    <row r="422" spans="1:23">
      <c r="A422" t="s">
        <v>465</v>
      </c>
      <c r="B422">
        <v>37.781537999999998</v>
      </c>
      <c r="C422" s="15">
        <v>-122.365482</v>
      </c>
      <c r="D422" s="2" t="s">
        <v>5485</v>
      </c>
      <c r="E422" s="14" t="s">
        <v>5061</v>
      </c>
      <c r="F422" s="14" t="e" vm="5">
        <v>#VALUE!</v>
      </c>
      <c r="G422" s="2" t="str">
        <f>_xlfn.XLOOKUP(E422,missing_cities!$Q$2:$Q$56,missing_cities!$R$2:$R$56,"Not Found",0)</f>
        <v>United States</v>
      </c>
      <c r="H422" t="str">
        <f>_xlfn.XLOOKUP(E422,missing_cities!$Q$2:$Q$56,missing_cities!$S$2:$S$56,"Not Found",0)</f>
        <v>North America</v>
      </c>
      <c r="I422" t="s">
        <v>18</v>
      </c>
      <c r="J422" s="15">
        <v>0.41</v>
      </c>
      <c r="K422" t="s">
        <v>19</v>
      </c>
      <c r="L422" s="15" t="str">
        <f t="shared" si="12"/>
        <v>9:00-18:00</v>
      </c>
      <c r="M422" s="16">
        <f t="shared" si="13"/>
        <v>0.37</v>
      </c>
      <c r="N422" s="15">
        <v>2.2799999999999998</v>
      </c>
      <c r="O422" s="15">
        <v>22</v>
      </c>
      <c r="P422" t="s">
        <v>37</v>
      </c>
      <c r="Q422">
        <v>22</v>
      </c>
      <c r="R422" t="s">
        <v>35</v>
      </c>
      <c r="S422">
        <v>2013</v>
      </c>
      <c r="T422" t="s">
        <v>31</v>
      </c>
      <c r="U422" s="15">
        <v>3.6</v>
      </c>
      <c r="V422" s="15">
        <v>4</v>
      </c>
      <c r="W422" t="s">
        <v>23</v>
      </c>
    </row>
    <row r="423" spans="1:23">
      <c r="A423" t="s">
        <v>466</v>
      </c>
      <c r="B423">
        <v>19.046437000000001</v>
      </c>
      <c r="C423" s="15">
        <v>72.870101000000005</v>
      </c>
      <c r="D423" s="2" t="s">
        <v>5486</v>
      </c>
      <c r="E423" s="14" t="s">
        <v>5079</v>
      </c>
      <c r="F423" s="14" t="e" vm="11">
        <v>#VALUE!</v>
      </c>
      <c r="G423" s="2" t="str">
        <f>_xlfn.XLOOKUP(E423,missing_cities!$Q$2:$Q$56,missing_cities!$R$2:$R$56,"Not Found",0)</f>
        <v>India</v>
      </c>
      <c r="H423" t="str">
        <f>_xlfn.XLOOKUP(E423,missing_cities!$Q$2:$Q$56,missing_cities!$S$2:$S$56,"Not Found",0)</f>
        <v>Asia</v>
      </c>
      <c r="I423" t="s">
        <v>18</v>
      </c>
      <c r="J423" s="15">
        <v>0.16</v>
      </c>
      <c r="K423" s="1">
        <v>45862</v>
      </c>
      <c r="L423" s="15" t="str">
        <f t="shared" si="12"/>
        <v>9.00-21.00</v>
      </c>
      <c r="M423" s="16">
        <f t="shared" si="13"/>
        <v>12</v>
      </c>
      <c r="N423" s="15">
        <v>0.65</v>
      </c>
      <c r="O423" s="15">
        <v>48</v>
      </c>
      <c r="P423" t="s">
        <v>39</v>
      </c>
      <c r="Q423">
        <v>150</v>
      </c>
      <c r="R423" t="s">
        <v>48</v>
      </c>
      <c r="S423">
        <v>2010</v>
      </c>
      <c r="T423" t="s">
        <v>31</v>
      </c>
      <c r="U423" s="15">
        <v>4</v>
      </c>
      <c r="V423" s="15">
        <v>8</v>
      </c>
      <c r="W423" t="s">
        <v>32</v>
      </c>
    </row>
    <row r="424" spans="1:23">
      <c r="A424" t="s">
        <v>467</v>
      </c>
      <c r="B424">
        <v>32.978420999999997</v>
      </c>
      <c r="C424" s="15">
        <v>-43.776871999999997</v>
      </c>
      <c r="D424" s="2" t="s">
        <v>5487</v>
      </c>
      <c r="E424" s="14" t="str">
        <f>_xlfn.XLOOKUP(C424,missing_cities!B:B,missing_cities!C:C,"Not Found",0)</f>
        <v>Error</v>
      </c>
      <c r="F424" s="14" t="s">
        <v>9987</v>
      </c>
      <c r="G424" s="2" t="str">
        <f>_xlfn.XLOOKUP(E424,missing_cities!$Q$2:$Q$56,missing_cities!$R$2:$R$56,"Not Found",0)</f>
        <v>Error</v>
      </c>
      <c r="H424" t="str">
        <f>_xlfn.XLOOKUP(E424,missing_cities!$Q$2:$Q$56,missing_cities!$S$2:$S$56,"Not Found",0)</f>
        <v>Error</v>
      </c>
      <c r="I424" t="s">
        <v>18</v>
      </c>
      <c r="J424" s="15">
        <v>0.14000000000000001</v>
      </c>
      <c r="K424" t="s">
        <v>19</v>
      </c>
      <c r="L424" s="15" t="str">
        <f t="shared" si="12"/>
        <v>9:00-18:00</v>
      </c>
      <c r="M424" s="16">
        <f t="shared" si="13"/>
        <v>0.37</v>
      </c>
      <c r="N424" s="15">
        <v>3.86</v>
      </c>
      <c r="O424" s="15">
        <v>15</v>
      </c>
      <c r="P424" t="s">
        <v>39</v>
      </c>
      <c r="Q424">
        <v>50</v>
      </c>
      <c r="R424" t="s">
        <v>81</v>
      </c>
      <c r="S424">
        <v>2018</v>
      </c>
      <c r="T424" t="s">
        <v>31</v>
      </c>
      <c r="U424" s="15">
        <v>3.9</v>
      </c>
      <c r="V424" s="15">
        <v>9</v>
      </c>
      <c r="W424" t="s">
        <v>32</v>
      </c>
    </row>
    <row r="425" spans="1:23">
      <c r="A425" t="s">
        <v>468</v>
      </c>
      <c r="B425">
        <v>39.928899999999999</v>
      </c>
      <c r="C425" s="15">
        <v>116.448475</v>
      </c>
      <c r="D425" s="2" t="s">
        <v>5488</v>
      </c>
      <c r="E425" s="14" t="s">
        <v>5071</v>
      </c>
      <c r="F425" s="14" t="e" vm="9">
        <v>#VALUE!</v>
      </c>
      <c r="G425" s="2" t="str">
        <f>_xlfn.XLOOKUP(E425,missing_cities!$Q$2:$Q$56,missing_cities!$R$2:$R$56,"Not Found",0)</f>
        <v>China</v>
      </c>
      <c r="H425" t="str">
        <f>_xlfn.XLOOKUP(E425,missing_cities!$Q$2:$Q$56,missing_cities!$S$2:$S$56,"Not Found",0)</f>
        <v>Asia</v>
      </c>
      <c r="I425" t="s">
        <v>18</v>
      </c>
      <c r="J425" s="15">
        <v>0.47</v>
      </c>
      <c r="K425" t="s">
        <v>34</v>
      </c>
      <c r="L425" s="15" t="str">
        <f t="shared" si="12"/>
        <v>6:00-22:00</v>
      </c>
      <c r="M425" s="16">
        <f t="shared" si="13"/>
        <v>0.67</v>
      </c>
      <c r="N425" s="15">
        <v>13.63</v>
      </c>
      <c r="O425" s="15">
        <v>99</v>
      </c>
      <c r="P425" t="s">
        <v>39</v>
      </c>
      <c r="Q425">
        <v>50</v>
      </c>
      <c r="R425" t="s">
        <v>21</v>
      </c>
      <c r="S425">
        <v>2010</v>
      </c>
      <c r="T425" t="s">
        <v>22</v>
      </c>
      <c r="U425" s="15">
        <v>3.9</v>
      </c>
      <c r="V425" s="15">
        <v>9</v>
      </c>
      <c r="W425" t="s">
        <v>32</v>
      </c>
    </row>
    <row r="426" spans="1:23">
      <c r="A426" t="s">
        <v>469</v>
      </c>
      <c r="B426">
        <v>43.798651</v>
      </c>
      <c r="C426" s="15">
        <v>-79.349846999999997</v>
      </c>
      <c r="D426" s="2" t="s">
        <v>5489</v>
      </c>
      <c r="E426" s="14" t="s">
        <v>5050</v>
      </c>
      <c r="F426" s="14" t="e" vm="1">
        <v>#VALUE!</v>
      </c>
      <c r="G426" s="2" t="str">
        <f>_xlfn.XLOOKUP(E426,missing_cities!$Q$2:$Q$56,missing_cities!$R$2:$R$56,"Not Found",0)</f>
        <v>Canada</v>
      </c>
      <c r="H426" t="str">
        <f>_xlfn.XLOOKUP(E426,missing_cities!$Q$2:$Q$56,missing_cities!$S$2:$S$56,"Not Found",0)</f>
        <v>North America</v>
      </c>
      <c r="I426" t="s">
        <v>18</v>
      </c>
      <c r="J426" s="15">
        <v>0.28999999999999998</v>
      </c>
      <c r="K426" t="s">
        <v>19</v>
      </c>
      <c r="L426" s="15" t="str">
        <f t="shared" si="12"/>
        <v>9:00-18:00</v>
      </c>
      <c r="M426" s="16">
        <f t="shared" si="13"/>
        <v>0.37</v>
      </c>
      <c r="N426" s="15">
        <v>10.1</v>
      </c>
      <c r="O426" s="15">
        <v>37</v>
      </c>
      <c r="P426" t="s">
        <v>37</v>
      </c>
      <c r="Q426">
        <v>350</v>
      </c>
      <c r="R426" t="s">
        <v>46</v>
      </c>
      <c r="S426">
        <v>2021</v>
      </c>
      <c r="T426" t="s">
        <v>22</v>
      </c>
      <c r="U426" s="15">
        <v>3.6</v>
      </c>
      <c r="V426" s="15">
        <v>10</v>
      </c>
      <c r="W426" t="s">
        <v>23</v>
      </c>
    </row>
    <row r="427" spans="1:23">
      <c r="A427" t="s">
        <v>470</v>
      </c>
      <c r="B427">
        <v>37.643523999999999</v>
      </c>
      <c r="C427" s="15">
        <v>127.09444000000001</v>
      </c>
      <c r="D427" s="2" t="s">
        <v>5490</v>
      </c>
      <c r="E427" s="14" t="s">
        <v>5063</v>
      </c>
      <c r="F427" s="14" t="e" vm="6">
        <v>#VALUE!</v>
      </c>
      <c r="G427" s="2" t="str">
        <f>_xlfn.XLOOKUP(E427,missing_cities!$Q$2:$Q$56,missing_cities!$R$2:$R$56,"Not Found",0)</f>
        <v>South Korea</v>
      </c>
      <c r="H427" t="str">
        <f>_xlfn.XLOOKUP(E427,missing_cities!$Q$2:$Q$56,missing_cities!$S$2:$S$56,"Not Found",0)</f>
        <v>Asia</v>
      </c>
      <c r="I427" t="s">
        <v>18</v>
      </c>
      <c r="J427" s="15">
        <v>0.11</v>
      </c>
      <c r="K427" t="s">
        <v>34</v>
      </c>
      <c r="L427" s="15" t="str">
        <f t="shared" si="12"/>
        <v>6:00-22:00</v>
      </c>
      <c r="M427" s="16">
        <f t="shared" si="13"/>
        <v>0.67</v>
      </c>
      <c r="N427" s="15">
        <v>7.09</v>
      </c>
      <c r="O427" s="15">
        <v>82</v>
      </c>
      <c r="P427" t="s">
        <v>37</v>
      </c>
      <c r="Q427">
        <v>350</v>
      </c>
      <c r="R427" t="s">
        <v>48</v>
      </c>
      <c r="S427">
        <v>2021</v>
      </c>
      <c r="T427" t="s">
        <v>22</v>
      </c>
      <c r="U427" s="15">
        <v>3.5</v>
      </c>
      <c r="V427" s="15">
        <v>8</v>
      </c>
      <c r="W427" t="s">
        <v>23</v>
      </c>
    </row>
    <row r="428" spans="1:23">
      <c r="A428" t="s">
        <v>471</v>
      </c>
      <c r="B428">
        <v>13.799237</v>
      </c>
      <c r="C428" s="15">
        <v>100.570212</v>
      </c>
      <c r="D428" s="2" t="s">
        <v>5491</v>
      </c>
      <c r="E428" s="14" t="s">
        <v>5059</v>
      </c>
      <c r="F428" s="14" t="e" vm="4">
        <v>#VALUE!</v>
      </c>
      <c r="G428" s="2" t="str">
        <f>_xlfn.XLOOKUP(E428,missing_cities!$Q$2:$Q$56,missing_cities!$R$2:$R$56,"Not Found",0)</f>
        <v>Thailand</v>
      </c>
      <c r="H428" t="str">
        <f>_xlfn.XLOOKUP(E428,missing_cities!$Q$2:$Q$56,missing_cities!$S$2:$S$56,"Not Found",0)</f>
        <v>Asia</v>
      </c>
      <c r="I428" t="s">
        <v>18</v>
      </c>
      <c r="J428" s="15">
        <v>0.48</v>
      </c>
      <c r="K428" t="s">
        <v>19</v>
      </c>
      <c r="L428" s="15" t="str">
        <f t="shared" si="12"/>
        <v>9:00-18:00</v>
      </c>
      <c r="M428" s="16">
        <f t="shared" si="13"/>
        <v>0.37</v>
      </c>
      <c r="N428" s="15">
        <v>14.05</v>
      </c>
      <c r="O428" s="15">
        <v>65</v>
      </c>
      <c r="P428" t="s">
        <v>37</v>
      </c>
      <c r="Q428">
        <v>350</v>
      </c>
      <c r="R428" t="s">
        <v>46</v>
      </c>
      <c r="S428">
        <v>2022</v>
      </c>
      <c r="T428" t="s">
        <v>22</v>
      </c>
      <c r="U428" s="15">
        <v>3.4</v>
      </c>
      <c r="V428" s="15">
        <v>3</v>
      </c>
      <c r="W428" t="s">
        <v>32</v>
      </c>
    </row>
    <row r="429" spans="1:23">
      <c r="A429" t="s">
        <v>472</v>
      </c>
      <c r="B429">
        <v>13.838505</v>
      </c>
      <c r="C429" s="15">
        <v>100.592743</v>
      </c>
      <c r="D429" s="2" t="s">
        <v>5492</v>
      </c>
      <c r="E429" s="14" t="s">
        <v>5059</v>
      </c>
      <c r="F429" s="14" t="e" vm="4">
        <v>#VALUE!</v>
      </c>
      <c r="G429" s="2" t="str">
        <f>_xlfn.XLOOKUP(E429,missing_cities!$Q$2:$Q$56,missing_cities!$R$2:$R$56,"Not Found",0)</f>
        <v>Thailand</v>
      </c>
      <c r="H429" t="str">
        <f>_xlfn.XLOOKUP(E429,missing_cities!$Q$2:$Q$56,missing_cities!$S$2:$S$56,"Not Found",0)</f>
        <v>Asia</v>
      </c>
      <c r="I429" t="s">
        <v>18</v>
      </c>
      <c r="J429" s="15">
        <v>0.18</v>
      </c>
      <c r="K429" t="s">
        <v>34</v>
      </c>
      <c r="L429" s="15" t="str">
        <f t="shared" si="12"/>
        <v>6:00-22:00</v>
      </c>
      <c r="M429" s="16">
        <f t="shared" si="13"/>
        <v>0.67</v>
      </c>
      <c r="N429" s="15">
        <v>18.63</v>
      </c>
      <c r="O429" s="15">
        <v>59</v>
      </c>
      <c r="P429" t="s">
        <v>25</v>
      </c>
      <c r="Q429">
        <v>350</v>
      </c>
      <c r="R429" t="s">
        <v>40</v>
      </c>
      <c r="S429">
        <v>2021</v>
      </c>
      <c r="T429" t="s">
        <v>22</v>
      </c>
      <c r="U429" s="15">
        <v>4.5</v>
      </c>
      <c r="V429" s="15">
        <v>4</v>
      </c>
      <c r="W429" t="s">
        <v>23</v>
      </c>
    </row>
    <row r="430" spans="1:23">
      <c r="A430" t="s">
        <v>473</v>
      </c>
      <c r="B430">
        <v>-50.106558999999997</v>
      </c>
      <c r="C430" s="15">
        <v>-155.664376</v>
      </c>
      <c r="D430" s="2" t="s">
        <v>5493</v>
      </c>
      <c r="E430" s="14" t="str">
        <f>_xlfn.XLOOKUP(C430,missing_cities!B:B,missing_cities!C:C,"Not Found",0)</f>
        <v>Error</v>
      </c>
      <c r="F430" s="14" t="s">
        <v>9987</v>
      </c>
      <c r="G430" s="2" t="str">
        <f>_xlfn.XLOOKUP(E430,missing_cities!$Q$2:$Q$56,missing_cities!$R$2:$R$56,"Not Found",0)</f>
        <v>Error</v>
      </c>
      <c r="H430" t="str">
        <f>_xlfn.XLOOKUP(E430,missing_cities!$Q$2:$Q$56,missing_cities!$S$2:$S$56,"Not Found",0)</f>
        <v>Error</v>
      </c>
      <c r="I430" t="s">
        <v>18</v>
      </c>
      <c r="J430" s="15">
        <v>0.35</v>
      </c>
      <c r="K430" t="s">
        <v>34</v>
      </c>
      <c r="L430" s="15" t="str">
        <f t="shared" si="12"/>
        <v>6:00-22:00</v>
      </c>
      <c r="M430" s="16">
        <f t="shared" si="13"/>
        <v>0.67</v>
      </c>
      <c r="N430" s="15">
        <v>8.59</v>
      </c>
      <c r="O430" s="15">
        <v>18</v>
      </c>
      <c r="P430" t="s">
        <v>37</v>
      </c>
      <c r="Q430">
        <v>22</v>
      </c>
      <c r="R430" t="s">
        <v>21</v>
      </c>
      <c r="S430">
        <v>2020</v>
      </c>
      <c r="T430" t="s">
        <v>31</v>
      </c>
      <c r="U430" s="15">
        <v>3.3</v>
      </c>
      <c r="V430" s="15">
        <v>8</v>
      </c>
      <c r="W430" t="s">
        <v>27</v>
      </c>
    </row>
    <row r="431" spans="1:23">
      <c r="A431" t="s">
        <v>474</v>
      </c>
      <c r="B431">
        <v>-33.860878999999997</v>
      </c>
      <c r="C431" s="15">
        <v>18.57245</v>
      </c>
      <c r="D431" s="2" t="s">
        <v>5494</v>
      </c>
      <c r="E431" s="14" t="s">
        <v>5085</v>
      </c>
      <c r="F431" s="14" t="e" vm="12">
        <v>#VALUE!</v>
      </c>
      <c r="G431" s="2" t="str">
        <f>_xlfn.XLOOKUP(E431,missing_cities!$Q$2:$Q$56,missing_cities!$R$2:$R$56,"Not Found",0)</f>
        <v>South Africa</v>
      </c>
      <c r="H431" t="str">
        <f>_xlfn.XLOOKUP(E431,missing_cities!$Q$2:$Q$56,missing_cities!$S$2:$S$56,"Not Found",0)</f>
        <v>Africa</v>
      </c>
      <c r="I431" t="s">
        <v>18</v>
      </c>
      <c r="J431" s="15">
        <v>0.13</v>
      </c>
      <c r="K431" t="s">
        <v>34</v>
      </c>
      <c r="L431" s="15" t="str">
        <f t="shared" si="12"/>
        <v>6:00-22:00</v>
      </c>
      <c r="M431" s="16">
        <f t="shared" si="13"/>
        <v>0.67</v>
      </c>
      <c r="N431" s="15">
        <v>9.0299999999999994</v>
      </c>
      <c r="O431" s="15">
        <v>26</v>
      </c>
      <c r="P431" t="s">
        <v>37</v>
      </c>
      <c r="Q431">
        <v>150</v>
      </c>
      <c r="R431" t="s">
        <v>48</v>
      </c>
      <c r="S431">
        <v>2015</v>
      </c>
      <c r="T431" t="s">
        <v>22</v>
      </c>
      <c r="U431" s="15">
        <v>3.5</v>
      </c>
      <c r="V431" s="15">
        <v>3</v>
      </c>
      <c r="W431" t="s">
        <v>27</v>
      </c>
    </row>
    <row r="432" spans="1:23">
      <c r="A432" t="s">
        <v>475</v>
      </c>
      <c r="B432">
        <v>41.961902000000002</v>
      </c>
      <c r="C432" s="15">
        <v>-87.753527000000005</v>
      </c>
      <c r="D432" s="2" t="s">
        <v>5495</v>
      </c>
      <c r="E432" s="14" t="s">
        <v>5065</v>
      </c>
      <c r="F432" s="14" t="e" vm="5">
        <v>#VALUE!</v>
      </c>
      <c r="G432" s="2" t="str">
        <f>_xlfn.XLOOKUP(E432,missing_cities!$Q$2:$Q$56,missing_cities!$R$2:$R$56,"Not Found",0)</f>
        <v>United States</v>
      </c>
      <c r="H432" t="str">
        <f>_xlfn.XLOOKUP(E432,missing_cities!$Q$2:$Q$56,missing_cities!$S$2:$S$56,"Not Found",0)</f>
        <v>North America</v>
      </c>
      <c r="I432" t="s">
        <v>18</v>
      </c>
      <c r="J432" s="15">
        <v>0.28000000000000003</v>
      </c>
      <c r="K432" t="s">
        <v>34</v>
      </c>
      <c r="L432" s="15" t="str">
        <f t="shared" si="12"/>
        <v>6:00-22:00</v>
      </c>
      <c r="M432" s="16">
        <f t="shared" si="13"/>
        <v>0.67</v>
      </c>
      <c r="N432" s="15">
        <v>7.11</v>
      </c>
      <c r="O432" s="15">
        <v>28</v>
      </c>
      <c r="P432" t="s">
        <v>20</v>
      </c>
      <c r="Q432">
        <v>22</v>
      </c>
      <c r="R432" t="s">
        <v>48</v>
      </c>
      <c r="S432">
        <v>2016</v>
      </c>
      <c r="T432" t="s">
        <v>31</v>
      </c>
      <c r="U432" s="15">
        <v>4.5</v>
      </c>
      <c r="V432" s="15">
        <v>7</v>
      </c>
      <c r="W432" t="s">
        <v>27</v>
      </c>
    </row>
    <row r="433" spans="1:23">
      <c r="A433" t="s">
        <v>476</v>
      </c>
      <c r="B433">
        <v>55.861840000000001</v>
      </c>
      <c r="C433" s="15">
        <v>37.689776999999999</v>
      </c>
      <c r="D433" s="2" t="s">
        <v>5496</v>
      </c>
      <c r="E433" s="14" t="s">
        <v>5052</v>
      </c>
      <c r="F433" s="14" t="e" vm="2">
        <v>#VALUE!</v>
      </c>
      <c r="G433" s="2" t="str">
        <f>_xlfn.XLOOKUP(E433,missing_cities!$Q$2:$Q$56,missing_cities!$R$2:$R$56,"Not Found",0)</f>
        <v>Russia</v>
      </c>
      <c r="H433" t="str">
        <f>_xlfn.XLOOKUP(E433,missing_cities!$Q$2:$Q$56,missing_cities!$S$2:$S$56,"Not Found",0)</f>
        <v>Europe</v>
      </c>
      <c r="I433" t="s">
        <v>18</v>
      </c>
      <c r="J433" s="15">
        <v>0.14000000000000001</v>
      </c>
      <c r="K433" t="s">
        <v>19</v>
      </c>
      <c r="L433" s="15" t="str">
        <f t="shared" si="12"/>
        <v>9:00-18:00</v>
      </c>
      <c r="M433" s="16">
        <f t="shared" si="13"/>
        <v>0.37</v>
      </c>
      <c r="N433" s="15">
        <v>16.940000000000001</v>
      </c>
      <c r="O433" s="15">
        <v>48</v>
      </c>
      <c r="P433" t="s">
        <v>39</v>
      </c>
      <c r="Q433">
        <v>150</v>
      </c>
      <c r="R433" t="s">
        <v>76</v>
      </c>
      <c r="S433">
        <v>2010</v>
      </c>
      <c r="T433" t="s">
        <v>31</v>
      </c>
      <c r="U433" s="15">
        <v>3.2</v>
      </c>
      <c r="V433" s="15">
        <v>2</v>
      </c>
      <c r="W433" t="s">
        <v>32</v>
      </c>
    </row>
    <row r="434" spans="1:23">
      <c r="A434" t="s">
        <v>477</v>
      </c>
      <c r="B434">
        <v>34.017420000000001</v>
      </c>
      <c r="C434" s="15">
        <v>-118.226354</v>
      </c>
      <c r="D434" s="2" t="s">
        <v>5497</v>
      </c>
      <c r="E434" s="14" t="s">
        <v>5111</v>
      </c>
      <c r="F434" s="14" t="e" vm="5">
        <v>#VALUE!</v>
      </c>
      <c r="G434" s="2" t="str">
        <f>_xlfn.XLOOKUP(E434,missing_cities!$Q$2:$Q$56,missing_cities!$R$2:$R$56,"Not Found",0)</f>
        <v>United States</v>
      </c>
      <c r="H434" t="str">
        <f>_xlfn.XLOOKUP(E434,missing_cities!$Q$2:$Q$56,missing_cities!$S$2:$S$56,"Not Found",0)</f>
        <v>North America</v>
      </c>
      <c r="I434" t="s">
        <v>18</v>
      </c>
      <c r="J434" s="15">
        <v>0.25</v>
      </c>
      <c r="K434" t="s">
        <v>34</v>
      </c>
      <c r="L434" s="15" t="str">
        <f t="shared" si="12"/>
        <v>6:00-22:00</v>
      </c>
      <c r="M434" s="16">
        <f t="shared" si="13"/>
        <v>0.67</v>
      </c>
      <c r="N434" s="15">
        <v>16.440000000000001</v>
      </c>
      <c r="O434" s="15">
        <v>39</v>
      </c>
      <c r="P434" t="s">
        <v>25</v>
      </c>
      <c r="Q434">
        <v>50</v>
      </c>
      <c r="R434" t="s">
        <v>40</v>
      </c>
      <c r="S434">
        <v>2014</v>
      </c>
      <c r="T434" t="s">
        <v>31</v>
      </c>
      <c r="U434" s="15">
        <v>4.2</v>
      </c>
      <c r="V434" s="15">
        <v>4</v>
      </c>
      <c r="W434" t="s">
        <v>23</v>
      </c>
    </row>
    <row r="435" spans="1:23">
      <c r="A435" t="s">
        <v>478</v>
      </c>
      <c r="B435">
        <v>52.597169999999998</v>
      </c>
      <c r="C435" s="15">
        <v>13.489921000000001</v>
      </c>
      <c r="D435" s="2" t="s">
        <v>5498</v>
      </c>
      <c r="E435" s="14" t="s">
        <v>5057</v>
      </c>
      <c r="F435" s="14" t="e" vm="3">
        <v>#VALUE!</v>
      </c>
      <c r="G435" s="2" t="str">
        <f>_xlfn.XLOOKUP(E435,missing_cities!$Q$2:$Q$56,missing_cities!$R$2:$R$56,"Not Found",0)</f>
        <v>Germany</v>
      </c>
      <c r="H435" t="str">
        <f>_xlfn.XLOOKUP(E435,missing_cities!$Q$2:$Q$56,missing_cities!$S$2:$S$56,"Not Found",0)</f>
        <v>Europe</v>
      </c>
      <c r="I435" t="s">
        <v>18</v>
      </c>
      <c r="J435" s="15">
        <v>0.5</v>
      </c>
      <c r="K435" t="s">
        <v>34</v>
      </c>
      <c r="L435" s="15" t="str">
        <f t="shared" si="12"/>
        <v>6:00-22:00</v>
      </c>
      <c r="M435" s="16">
        <f t="shared" si="13"/>
        <v>0.67</v>
      </c>
      <c r="N435" s="15">
        <v>10.86</v>
      </c>
      <c r="O435" s="15">
        <v>69</v>
      </c>
      <c r="P435" t="s">
        <v>29</v>
      </c>
      <c r="Q435">
        <v>22</v>
      </c>
      <c r="R435" t="s">
        <v>46</v>
      </c>
      <c r="S435">
        <v>2012</v>
      </c>
      <c r="T435" t="s">
        <v>22</v>
      </c>
      <c r="U435" s="15">
        <v>4.9000000000000004</v>
      </c>
      <c r="V435" s="15">
        <v>7</v>
      </c>
      <c r="W435" t="s">
        <v>23</v>
      </c>
    </row>
    <row r="436" spans="1:23">
      <c r="A436" t="s">
        <v>479</v>
      </c>
      <c r="B436">
        <v>-33.868569000000001</v>
      </c>
      <c r="C436" s="15">
        <v>151.32228900000001</v>
      </c>
      <c r="D436" s="2" t="s">
        <v>5499</v>
      </c>
      <c r="E436" s="14" t="s">
        <v>5069</v>
      </c>
      <c r="F436" s="14" t="e" vm="8">
        <v>#VALUE!</v>
      </c>
      <c r="G436" s="2" t="str">
        <f>_xlfn.XLOOKUP(E436,missing_cities!$Q$2:$Q$56,missing_cities!$R$2:$R$56,"Not Found",0)</f>
        <v>Australia</v>
      </c>
      <c r="H436" t="str">
        <f>_xlfn.XLOOKUP(E436,missing_cities!$Q$2:$Q$56,missing_cities!$S$2:$S$56,"Not Found",0)</f>
        <v>Australia</v>
      </c>
      <c r="I436" t="s">
        <v>18</v>
      </c>
      <c r="J436" s="15">
        <v>0.22</v>
      </c>
      <c r="K436" t="s">
        <v>34</v>
      </c>
      <c r="L436" s="15" t="str">
        <f t="shared" si="12"/>
        <v>6:00-22:00</v>
      </c>
      <c r="M436" s="16">
        <f t="shared" si="13"/>
        <v>0.67</v>
      </c>
      <c r="N436" s="15">
        <v>2.27</v>
      </c>
      <c r="O436" s="15">
        <v>57</v>
      </c>
      <c r="P436" t="s">
        <v>29</v>
      </c>
      <c r="Q436">
        <v>50</v>
      </c>
      <c r="R436" t="s">
        <v>46</v>
      </c>
      <c r="S436">
        <v>2011</v>
      </c>
      <c r="T436" t="s">
        <v>31</v>
      </c>
      <c r="U436" s="15">
        <v>3.6</v>
      </c>
      <c r="V436" s="15">
        <v>1</v>
      </c>
      <c r="W436" t="s">
        <v>27</v>
      </c>
    </row>
    <row r="437" spans="1:23">
      <c r="A437" t="s">
        <v>480</v>
      </c>
      <c r="B437">
        <v>-2.3950719999999999</v>
      </c>
      <c r="C437" s="15">
        <v>-117.93907299999999</v>
      </c>
      <c r="D437" s="2" t="s">
        <v>5500</v>
      </c>
      <c r="E437" s="14" t="str">
        <f>_xlfn.XLOOKUP(C437,missing_cities!B:B,missing_cities!C:C,"Not Found",0)</f>
        <v>Error</v>
      </c>
      <c r="F437" s="14" t="s">
        <v>9987</v>
      </c>
      <c r="G437" s="2" t="str">
        <f>_xlfn.XLOOKUP(E437,missing_cities!$Q$2:$Q$56,missing_cities!$R$2:$R$56,"Not Found",0)</f>
        <v>Error</v>
      </c>
      <c r="H437" t="str">
        <f>_xlfn.XLOOKUP(E437,missing_cities!$Q$2:$Q$56,missing_cities!$S$2:$S$56,"Not Found",0)</f>
        <v>Error</v>
      </c>
      <c r="I437" t="s">
        <v>18</v>
      </c>
      <c r="J437" s="15">
        <v>0.27</v>
      </c>
      <c r="K437" s="1">
        <v>45862</v>
      </c>
      <c r="L437" s="15" t="str">
        <f t="shared" si="12"/>
        <v>9.00-21.00</v>
      </c>
      <c r="M437" s="16">
        <f t="shared" si="13"/>
        <v>12</v>
      </c>
      <c r="N437" s="15">
        <v>7.51</v>
      </c>
      <c r="O437" s="15">
        <v>29</v>
      </c>
      <c r="P437" t="s">
        <v>20</v>
      </c>
      <c r="Q437">
        <v>150</v>
      </c>
      <c r="R437" t="s">
        <v>26</v>
      </c>
      <c r="S437">
        <v>2015</v>
      </c>
      <c r="T437" t="s">
        <v>22</v>
      </c>
      <c r="U437" s="15">
        <v>4</v>
      </c>
      <c r="V437" s="15">
        <v>9</v>
      </c>
      <c r="W437" t="s">
        <v>27</v>
      </c>
    </row>
    <row r="438" spans="1:23">
      <c r="A438" t="s">
        <v>481</v>
      </c>
      <c r="B438">
        <v>39.874910999999997</v>
      </c>
      <c r="C438" s="15">
        <v>116.206175</v>
      </c>
      <c r="D438" s="2" t="s">
        <v>5501</v>
      </c>
      <c r="E438" s="14" t="s">
        <v>5071</v>
      </c>
      <c r="F438" s="14" t="e" vm="9">
        <v>#VALUE!</v>
      </c>
      <c r="G438" s="2" t="str">
        <f>_xlfn.XLOOKUP(E438,missing_cities!$Q$2:$Q$56,missing_cities!$R$2:$R$56,"Not Found",0)</f>
        <v>China</v>
      </c>
      <c r="H438" t="str">
        <f>_xlfn.XLOOKUP(E438,missing_cities!$Q$2:$Q$56,missing_cities!$S$2:$S$56,"Not Found",0)</f>
        <v>Asia</v>
      </c>
      <c r="I438" t="s">
        <v>18</v>
      </c>
      <c r="J438" s="15">
        <v>0.35</v>
      </c>
      <c r="K438" s="1">
        <v>45862</v>
      </c>
      <c r="L438" s="15" t="str">
        <f t="shared" si="12"/>
        <v>9.00-21.00</v>
      </c>
      <c r="M438" s="16">
        <f t="shared" si="13"/>
        <v>12</v>
      </c>
      <c r="N438" s="15">
        <v>7</v>
      </c>
      <c r="O438" s="15">
        <v>42</v>
      </c>
      <c r="P438" t="s">
        <v>20</v>
      </c>
      <c r="Q438">
        <v>150</v>
      </c>
      <c r="R438" t="s">
        <v>81</v>
      </c>
      <c r="S438">
        <v>2013</v>
      </c>
      <c r="T438" t="s">
        <v>22</v>
      </c>
      <c r="U438" s="15">
        <v>4.5999999999999996</v>
      </c>
      <c r="V438" s="15">
        <v>1</v>
      </c>
      <c r="W438" t="s">
        <v>32</v>
      </c>
    </row>
    <row r="439" spans="1:23">
      <c r="A439" t="s">
        <v>482</v>
      </c>
      <c r="B439">
        <v>-33.853662</v>
      </c>
      <c r="C439" s="15">
        <v>151.32678200000001</v>
      </c>
      <c r="D439" s="2" t="s">
        <v>5502</v>
      </c>
      <c r="E439" s="14" t="s">
        <v>5069</v>
      </c>
      <c r="F439" s="14" t="e" vm="8">
        <v>#VALUE!</v>
      </c>
      <c r="G439" s="2" t="str">
        <f>_xlfn.XLOOKUP(E439,missing_cities!$Q$2:$Q$56,missing_cities!$R$2:$R$56,"Not Found",0)</f>
        <v>Australia</v>
      </c>
      <c r="H439" t="str">
        <f>_xlfn.XLOOKUP(E439,missing_cities!$Q$2:$Q$56,missing_cities!$S$2:$S$56,"Not Found",0)</f>
        <v>Australia</v>
      </c>
      <c r="I439" t="s">
        <v>18</v>
      </c>
      <c r="J439" s="15">
        <v>0.3</v>
      </c>
      <c r="K439" s="1">
        <v>45862</v>
      </c>
      <c r="L439" s="15" t="str">
        <f t="shared" si="12"/>
        <v>9.00-21.00</v>
      </c>
      <c r="M439" s="16">
        <f t="shared" si="13"/>
        <v>12</v>
      </c>
      <c r="N439" s="15">
        <v>13.33</v>
      </c>
      <c r="O439" s="15">
        <v>23</v>
      </c>
      <c r="P439" t="s">
        <v>25</v>
      </c>
      <c r="Q439">
        <v>350</v>
      </c>
      <c r="R439" t="s">
        <v>21</v>
      </c>
      <c r="S439">
        <v>2016</v>
      </c>
      <c r="T439" t="s">
        <v>22</v>
      </c>
      <c r="U439" s="15">
        <v>3.1</v>
      </c>
      <c r="V439" s="15">
        <v>2</v>
      </c>
      <c r="W439" t="s">
        <v>32</v>
      </c>
    </row>
    <row r="440" spans="1:23">
      <c r="A440" t="s">
        <v>483</v>
      </c>
      <c r="B440">
        <v>13.722958</v>
      </c>
      <c r="C440" s="15">
        <v>100.514492</v>
      </c>
      <c r="D440" s="2" t="s">
        <v>5503</v>
      </c>
      <c r="E440" s="14" t="s">
        <v>5059</v>
      </c>
      <c r="F440" s="14" t="e" vm="4">
        <v>#VALUE!</v>
      </c>
      <c r="G440" s="2" t="str">
        <f>_xlfn.XLOOKUP(E440,missing_cities!$Q$2:$Q$56,missing_cities!$R$2:$R$56,"Not Found",0)</f>
        <v>Thailand</v>
      </c>
      <c r="H440" t="str">
        <f>_xlfn.XLOOKUP(E440,missing_cities!$Q$2:$Q$56,missing_cities!$S$2:$S$56,"Not Found",0)</f>
        <v>Asia</v>
      </c>
      <c r="I440" t="s">
        <v>18</v>
      </c>
      <c r="J440" s="15">
        <v>0.31</v>
      </c>
      <c r="K440" t="s">
        <v>34</v>
      </c>
      <c r="L440" s="15" t="str">
        <f t="shared" si="12"/>
        <v>6:00-22:00</v>
      </c>
      <c r="M440" s="16">
        <f t="shared" si="13"/>
        <v>0.67</v>
      </c>
      <c r="N440" s="15">
        <v>18.7</v>
      </c>
      <c r="O440" s="15">
        <v>36</v>
      </c>
      <c r="P440" t="s">
        <v>29</v>
      </c>
      <c r="Q440">
        <v>22</v>
      </c>
      <c r="R440" t="s">
        <v>97</v>
      </c>
      <c r="S440">
        <v>2015</v>
      </c>
      <c r="T440" t="s">
        <v>22</v>
      </c>
      <c r="U440" s="15">
        <v>4</v>
      </c>
      <c r="V440" s="15">
        <v>1</v>
      </c>
      <c r="W440" t="s">
        <v>32</v>
      </c>
    </row>
    <row r="441" spans="1:23">
      <c r="A441" t="s">
        <v>484</v>
      </c>
      <c r="B441">
        <v>39.962356999999997</v>
      </c>
      <c r="C441" s="15">
        <v>116.464322</v>
      </c>
      <c r="D441" s="2" t="s">
        <v>5504</v>
      </c>
      <c r="E441" s="14" t="s">
        <v>5071</v>
      </c>
      <c r="F441" s="14" t="e" vm="9">
        <v>#VALUE!</v>
      </c>
      <c r="G441" s="2" t="str">
        <f>_xlfn.XLOOKUP(E441,missing_cities!$Q$2:$Q$56,missing_cities!$R$2:$R$56,"Not Found",0)</f>
        <v>China</v>
      </c>
      <c r="H441" t="str">
        <f>_xlfn.XLOOKUP(E441,missing_cities!$Q$2:$Q$56,missing_cities!$S$2:$S$56,"Not Found",0)</f>
        <v>Asia</v>
      </c>
      <c r="I441" t="s">
        <v>18</v>
      </c>
      <c r="J441" s="15">
        <v>0.26</v>
      </c>
      <c r="K441" t="s">
        <v>34</v>
      </c>
      <c r="L441" s="15" t="str">
        <f t="shared" si="12"/>
        <v>6:00-22:00</v>
      </c>
      <c r="M441" s="16">
        <f t="shared" si="13"/>
        <v>0.67</v>
      </c>
      <c r="N441" s="15">
        <v>4.07</v>
      </c>
      <c r="O441" s="15">
        <v>58</v>
      </c>
      <c r="P441" t="s">
        <v>29</v>
      </c>
      <c r="Q441">
        <v>350</v>
      </c>
      <c r="R441" t="s">
        <v>81</v>
      </c>
      <c r="S441">
        <v>2014</v>
      </c>
      <c r="T441" t="s">
        <v>22</v>
      </c>
      <c r="U441" s="15">
        <v>3.7</v>
      </c>
      <c r="V441" s="15">
        <v>1</v>
      </c>
      <c r="W441" t="s">
        <v>32</v>
      </c>
    </row>
    <row r="442" spans="1:23">
      <c r="A442" t="s">
        <v>485</v>
      </c>
      <c r="B442">
        <v>13.650950999999999</v>
      </c>
      <c r="C442" s="15">
        <v>-107.42209</v>
      </c>
      <c r="D442" s="2" t="s">
        <v>5505</v>
      </c>
      <c r="E442" s="14" t="str">
        <f>_xlfn.XLOOKUP(C442,missing_cities!B:B,missing_cities!C:C,"Not Found",0)</f>
        <v>Error</v>
      </c>
      <c r="F442" s="14" t="s">
        <v>9987</v>
      </c>
      <c r="G442" s="2" t="str">
        <f>_xlfn.XLOOKUP(E442,missing_cities!$Q$2:$Q$56,missing_cities!$R$2:$R$56,"Not Found",0)</f>
        <v>Error</v>
      </c>
      <c r="H442" t="str">
        <f>_xlfn.XLOOKUP(E442,missing_cities!$Q$2:$Q$56,missing_cities!$S$2:$S$56,"Not Found",0)</f>
        <v>Error</v>
      </c>
      <c r="I442" t="s">
        <v>18</v>
      </c>
      <c r="J442" s="15">
        <v>0.35</v>
      </c>
      <c r="K442" t="s">
        <v>34</v>
      </c>
      <c r="L442" s="15" t="str">
        <f t="shared" si="12"/>
        <v>6:00-22:00</v>
      </c>
      <c r="M442" s="16">
        <f t="shared" si="13"/>
        <v>0.67</v>
      </c>
      <c r="N442" s="15">
        <v>17.97</v>
      </c>
      <c r="O442" s="15">
        <v>98</v>
      </c>
      <c r="P442" t="s">
        <v>39</v>
      </c>
      <c r="Q442">
        <v>150</v>
      </c>
      <c r="R442" t="s">
        <v>37</v>
      </c>
      <c r="S442">
        <v>2022</v>
      </c>
      <c r="T442" t="s">
        <v>31</v>
      </c>
      <c r="U442" s="15">
        <v>3.7</v>
      </c>
      <c r="V442" s="15">
        <v>1</v>
      </c>
      <c r="W442" t="s">
        <v>23</v>
      </c>
    </row>
    <row r="443" spans="1:23">
      <c r="A443" t="s">
        <v>486</v>
      </c>
      <c r="B443">
        <v>13.860588</v>
      </c>
      <c r="C443" s="15">
        <v>100.527264</v>
      </c>
      <c r="D443" s="2" t="s">
        <v>5506</v>
      </c>
      <c r="E443" s="14" t="s">
        <v>5059</v>
      </c>
      <c r="F443" s="14" t="e" vm="4">
        <v>#VALUE!</v>
      </c>
      <c r="G443" s="2" t="str">
        <f>_xlfn.XLOOKUP(E443,missing_cities!$Q$2:$Q$56,missing_cities!$R$2:$R$56,"Not Found",0)</f>
        <v>Thailand</v>
      </c>
      <c r="H443" t="str">
        <f>_xlfn.XLOOKUP(E443,missing_cities!$Q$2:$Q$56,missing_cities!$S$2:$S$56,"Not Found",0)</f>
        <v>Asia</v>
      </c>
      <c r="I443" t="s">
        <v>18</v>
      </c>
      <c r="J443" s="15">
        <v>0.34</v>
      </c>
      <c r="K443" s="1">
        <v>45862</v>
      </c>
      <c r="L443" s="15" t="str">
        <f t="shared" si="12"/>
        <v>9.00-21.00</v>
      </c>
      <c r="M443" s="16">
        <f t="shared" si="13"/>
        <v>12</v>
      </c>
      <c r="N443" s="15">
        <v>4.93</v>
      </c>
      <c r="O443" s="15">
        <v>36</v>
      </c>
      <c r="P443" t="s">
        <v>29</v>
      </c>
      <c r="Q443">
        <v>22</v>
      </c>
      <c r="R443" t="s">
        <v>21</v>
      </c>
      <c r="S443">
        <v>2012</v>
      </c>
      <c r="T443" t="s">
        <v>22</v>
      </c>
      <c r="U443" s="15">
        <v>3.1</v>
      </c>
      <c r="V443" s="15">
        <v>8</v>
      </c>
      <c r="W443" t="s">
        <v>32</v>
      </c>
    </row>
    <row r="444" spans="1:23">
      <c r="A444" t="s">
        <v>487</v>
      </c>
      <c r="B444">
        <v>-46.883234999999999</v>
      </c>
      <c r="C444" s="15">
        <v>-90.183888999999994</v>
      </c>
      <c r="D444" s="2" t="s">
        <v>5507</v>
      </c>
      <c r="E444" s="14" t="str">
        <f>_xlfn.XLOOKUP(C444,missing_cities!B:B,missing_cities!C:C,"Not Found",0)</f>
        <v>Error</v>
      </c>
      <c r="F444" s="14" t="s">
        <v>9987</v>
      </c>
      <c r="G444" s="2" t="str">
        <f>_xlfn.XLOOKUP(E444,missing_cities!$Q$2:$Q$56,missing_cities!$R$2:$R$56,"Not Found",0)</f>
        <v>Error</v>
      </c>
      <c r="H444" t="str">
        <f>_xlfn.XLOOKUP(E444,missing_cities!$Q$2:$Q$56,missing_cities!$S$2:$S$56,"Not Found",0)</f>
        <v>Error</v>
      </c>
      <c r="I444" t="s">
        <v>18</v>
      </c>
      <c r="J444" s="15">
        <v>0.28999999999999998</v>
      </c>
      <c r="K444" t="s">
        <v>34</v>
      </c>
      <c r="L444" s="15" t="str">
        <f t="shared" si="12"/>
        <v>6:00-22:00</v>
      </c>
      <c r="M444" s="16">
        <f t="shared" si="13"/>
        <v>0.67</v>
      </c>
      <c r="N444" s="15">
        <v>5.54</v>
      </c>
      <c r="O444" s="15">
        <v>44</v>
      </c>
      <c r="P444" t="s">
        <v>25</v>
      </c>
      <c r="Q444">
        <v>50</v>
      </c>
      <c r="R444" t="s">
        <v>76</v>
      </c>
      <c r="S444">
        <v>2012</v>
      </c>
      <c r="T444" t="s">
        <v>31</v>
      </c>
      <c r="U444" s="15">
        <v>3.4</v>
      </c>
      <c r="V444" s="15">
        <v>2</v>
      </c>
      <c r="W444" t="s">
        <v>23</v>
      </c>
    </row>
    <row r="445" spans="1:23">
      <c r="A445" t="s">
        <v>488</v>
      </c>
      <c r="B445">
        <v>-33.776435999999997</v>
      </c>
      <c r="C445" s="15">
        <v>151.388665</v>
      </c>
      <c r="D445" s="2" t="s">
        <v>5508</v>
      </c>
      <c r="E445" s="14" t="s">
        <v>5069</v>
      </c>
      <c r="F445" s="14" t="e" vm="8">
        <v>#VALUE!</v>
      </c>
      <c r="G445" s="2" t="str">
        <f>_xlfn.XLOOKUP(E445,missing_cities!$Q$2:$Q$56,missing_cities!$R$2:$R$56,"Not Found",0)</f>
        <v>Australia</v>
      </c>
      <c r="H445" t="str">
        <f>_xlfn.XLOOKUP(E445,missing_cities!$Q$2:$Q$56,missing_cities!$S$2:$S$56,"Not Found",0)</f>
        <v>Australia</v>
      </c>
      <c r="I445" t="s">
        <v>18</v>
      </c>
      <c r="J445" s="15">
        <v>0.28999999999999998</v>
      </c>
      <c r="K445" t="s">
        <v>34</v>
      </c>
      <c r="L445" s="15" t="str">
        <f t="shared" si="12"/>
        <v>6:00-22:00</v>
      </c>
      <c r="M445" s="16">
        <f t="shared" si="13"/>
        <v>0.67</v>
      </c>
      <c r="N445" s="15">
        <v>3.26</v>
      </c>
      <c r="O445" s="15">
        <v>10</v>
      </c>
      <c r="P445" t="s">
        <v>39</v>
      </c>
      <c r="Q445">
        <v>350</v>
      </c>
      <c r="R445" t="s">
        <v>30</v>
      </c>
      <c r="S445">
        <v>2021</v>
      </c>
      <c r="T445" t="s">
        <v>22</v>
      </c>
      <c r="U445" s="15">
        <v>5</v>
      </c>
      <c r="V445" s="15">
        <v>3</v>
      </c>
      <c r="W445" t="s">
        <v>23</v>
      </c>
    </row>
    <row r="446" spans="1:23">
      <c r="A446" t="s">
        <v>489</v>
      </c>
      <c r="B446">
        <v>19.016195</v>
      </c>
      <c r="C446" s="15">
        <v>72.852008999999995</v>
      </c>
      <c r="D446" s="2" t="s">
        <v>5509</v>
      </c>
      <c r="E446" s="14" t="s">
        <v>5079</v>
      </c>
      <c r="F446" s="14" t="e" vm="11">
        <v>#VALUE!</v>
      </c>
      <c r="G446" s="2" t="str">
        <f>_xlfn.XLOOKUP(E446,missing_cities!$Q$2:$Q$56,missing_cities!$R$2:$R$56,"Not Found",0)</f>
        <v>India</v>
      </c>
      <c r="H446" t="str">
        <f>_xlfn.XLOOKUP(E446,missing_cities!$Q$2:$Q$56,missing_cities!$S$2:$S$56,"Not Found",0)</f>
        <v>Asia</v>
      </c>
      <c r="I446" t="s">
        <v>18</v>
      </c>
      <c r="J446" s="15">
        <v>0.2</v>
      </c>
      <c r="K446" t="s">
        <v>19</v>
      </c>
      <c r="L446" s="15" t="str">
        <f t="shared" si="12"/>
        <v>9:00-18:00</v>
      </c>
      <c r="M446" s="16">
        <f t="shared" si="13"/>
        <v>0.37</v>
      </c>
      <c r="N446" s="15">
        <v>4.75</v>
      </c>
      <c r="O446" s="15">
        <v>13</v>
      </c>
      <c r="P446" t="s">
        <v>39</v>
      </c>
      <c r="Q446">
        <v>22</v>
      </c>
      <c r="R446" t="s">
        <v>42</v>
      </c>
      <c r="S446">
        <v>2018</v>
      </c>
      <c r="T446" t="s">
        <v>31</v>
      </c>
      <c r="U446" s="15">
        <v>3.1</v>
      </c>
      <c r="V446" s="15">
        <v>4</v>
      </c>
      <c r="W446" t="s">
        <v>27</v>
      </c>
    </row>
    <row r="447" spans="1:23">
      <c r="A447" t="s">
        <v>490</v>
      </c>
      <c r="B447">
        <v>39.948154000000002</v>
      </c>
      <c r="C447" s="15">
        <v>116.464414</v>
      </c>
      <c r="D447" s="2" t="s">
        <v>5510</v>
      </c>
      <c r="E447" s="14" t="s">
        <v>5071</v>
      </c>
      <c r="F447" s="14" t="e" vm="9">
        <v>#VALUE!</v>
      </c>
      <c r="G447" s="2" t="str">
        <f>_xlfn.XLOOKUP(E447,missing_cities!$Q$2:$Q$56,missing_cities!$R$2:$R$56,"Not Found",0)</f>
        <v>China</v>
      </c>
      <c r="H447" t="str">
        <f>_xlfn.XLOOKUP(E447,missing_cities!$Q$2:$Q$56,missing_cities!$S$2:$S$56,"Not Found",0)</f>
        <v>Asia</v>
      </c>
      <c r="I447" t="s">
        <v>18</v>
      </c>
      <c r="J447" s="15">
        <v>0.18</v>
      </c>
      <c r="K447" s="1">
        <v>45862</v>
      </c>
      <c r="L447" s="15" t="str">
        <f t="shared" si="12"/>
        <v>9.00-21.00</v>
      </c>
      <c r="M447" s="16">
        <f t="shared" si="13"/>
        <v>12</v>
      </c>
      <c r="N447" s="15">
        <v>19.28</v>
      </c>
      <c r="O447" s="15">
        <v>45</v>
      </c>
      <c r="P447" t="s">
        <v>37</v>
      </c>
      <c r="Q447">
        <v>22</v>
      </c>
      <c r="R447" t="s">
        <v>21</v>
      </c>
      <c r="S447">
        <v>2016</v>
      </c>
      <c r="T447" t="s">
        <v>22</v>
      </c>
      <c r="U447" s="15">
        <v>4.4000000000000004</v>
      </c>
      <c r="V447" s="15">
        <v>7</v>
      </c>
      <c r="W447" t="s">
        <v>23</v>
      </c>
    </row>
    <row r="448" spans="1:23">
      <c r="A448" t="s">
        <v>491</v>
      </c>
      <c r="B448">
        <v>34.181975000000001</v>
      </c>
      <c r="C448" s="15">
        <v>-118.287696</v>
      </c>
      <c r="D448" s="2" t="s">
        <v>5511</v>
      </c>
      <c r="E448" s="14" t="s">
        <v>5111</v>
      </c>
      <c r="F448" s="14" t="e" vm="5">
        <v>#VALUE!</v>
      </c>
      <c r="G448" s="2" t="str">
        <f>_xlfn.XLOOKUP(E448,missing_cities!$Q$2:$Q$56,missing_cities!$R$2:$R$56,"Not Found",0)</f>
        <v>United States</v>
      </c>
      <c r="H448" t="str">
        <f>_xlfn.XLOOKUP(E448,missing_cities!$Q$2:$Q$56,missing_cities!$S$2:$S$56,"Not Found",0)</f>
        <v>North America</v>
      </c>
      <c r="I448" t="s">
        <v>18</v>
      </c>
      <c r="J448" s="15">
        <v>0.17</v>
      </c>
      <c r="K448" t="s">
        <v>34</v>
      </c>
      <c r="L448" s="15" t="str">
        <f t="shared" si="12"/>
        <v>6:00-22:00</v>
      </c>
      <c r="M448" s="16">
        <f t="shared" si="13"/>
        <v>0.67</v>
      </c>
      <c r="N448" s="15">
        <v>13.42</v>
      </c>
      <c r="O448" s="15">
        <v>90</v>
      </c>
      <c r="P448" t="s">
        <v>37</v>
      </c>
      <c r="Q448">
        <v>50</v>
      </c>
      <c r="R448" t="s">
        <v>67</v>
      </c>
      <c r="S448">
        <v>2011</v>
      </c>
      <c r="T448" t="s">
        <v>22</v>
      </c>
      <c r="U448" s="15">
        <v>3.8</v>
      </c>
      <c r="V448" s="15">
        <v>3</v>
      </c>
      <c r="W448" t="s">
        <v>27</v>
      </c>
    </row>
    <row r="449" spans="1:23">
      <c r="A449" t="s">
        <v>492</v>
      </c>
      <c r="B449">
        <v>25.250222000000001</v>
      </c>
      <c r="C449" s="15">
        <v>55.315418999999999</v>
      </c>
      <c r="D449" s="2" t="s">
        <v>5512</v>
      </c>
      <c r="E449" s="14" t="s">
        <v>5076</v>
      </c>
      <c r="F449" s="14" t="e" vm="10">
        <v>#VALUE!</v>
      </c>
      <c r="G449" s="2" t="str">
        <f>_xlfn.XLOOKUP(E449,missing_cities!$Q$2:$Q$56,missing_cities!$R$2:$R$56,"Not Found",0)</f>
        <v>United Arab Emirates</v>
      </c>
      <c r="H449" t="str">
        <f>_xlfn.XLOOKUP(E449,missing_cities!$Q$2:$Q$56,missing_cities!$S$2:$S$56,"Not Found",0)</f>
        <v>Asia</v>
      </c>
      <c r="I449" t="s">
        <v>18</v>
      </c>
      <c r="J449" s="15">
        <v>0.32</v>
      </c>
      <c r="K449" t="s">
        <v>19</v>
      </c>
      <c r="L449" s="15" t="str">
        <f t="shared" si="12"/>
        <v>9:00-18:00</v>
      </c>
      <c r="M449" s="16">
        <f t="shared" si="13"/>
        <v>0.37</v>
      </c>
      <c r="N449" s="15">
        <v>5.98</v>
      </c>
      <c r="O449" s="15">
        <v>43</v>
      </c>
      <c r="P449" t="s">
        <v>29</v>
      </c>
      <c r="Q449">
        <v>50</v>
      </c>
      <c r="R449" t="s">
        <v>26</v>
      </c>
      <c r="S449">
        <v>2010</v>
      </c>
      <c r="T449" t="s">
        <v>31</v>
      </c>
      <c r="U449" s="15">
        <v>3.3</v>
      </c>
      <c r="V449" s="15">
        <v>8</v>
      </c>
      <c r="W449" t="s">
        <v>32</v>
      </c>
    </row>
    <row r="450" spans="1:23">
      <c r="A450" t="s">
        <v>493</v>
      </c>
      <c r="B450">
        <v>39.820999999999998</v>
      </c>
      <c r="C450" s="15">
        <v>116.31952800000001</v>
      </c>
      <c r="D450" s="2" t="s">
        <v>5513</v>
      </c>
      <c r="E450" s="14" t="s">
        <v>5071</v>
      </c>
      <c r="F450" s="14" t="e" vm="9">
        <v>#VALUE!</v>
      </c>
      <c r="G450" s="2" t="str">
        <f>_xlfn.XLOOKUP(E450,missing_cities!$Q$2:$Q$56,missing_cities!$R$2:$R$56,"Not Found",0)</f>
        <v>China</v>
      </c>
      <c r="H450" t="str">
        <f>_xlfn.XLOOKUP(E450,missing_cities!$Q$2:$Q$56,missing_cities!$S$2:$S$56,"Not Found",0)</f>
        <v>Asia</v>
      </c>
      <c r="I450" t="s">
        <v>18</v>
      </c>
      <c r="J450" s="15">
        <v>0.1</v>
      </c>
      <c r="K450" t="s">
        <v>34</v>
      </c>
      <c r="L450" s="15" t="str">
        <f t="shared" si="12"/>
        <v>6:00-22:00</v>
      </c>
      <c r="M450" s="16">
        <f t="shared" si="13"/>
        <v>0.67</v>
      </c>
      <c r="N450" s="15">
        <v>19.45</v>
      </c>
      <c r="O450" s="15">
        <v>50</v>
      </c>
      <c r="P450" t="s">
        <v>25</v>
      </c>
      <c r="Q450">
        <v>22</v>
      </c>
      <c r="R450" t="s">
        <v>37</v>
      </c>
      <c r="S450">
        <v>2018</v>
      </c>
      <c r="T450" t="s">
        <v>22</v>
      </c>
      <c r="U450" s="15">
        <v>4.7</v>
      </c>
      <c r="V450" s="15">
        <v>3</v>
      </c>
      <c r="W450" t="s">
        <v>27</v>
      </c>
    </row>
    <row r="451" spans="1:23">
      <c r="A451" t="s">
        <v>494</v>
      </c>
      <c r="B451">
        <v>19.536237</v>
      </c>
      <c r="C451" s="15">
        <v>-99.086703999999997</v>
      </c>
      <c r="D451" s="2" t="s">
        <v>5514</v>
      </c>
      <c r="E451" s="14" t="s">
        <v>5119</v>
      </c>
      <c r="F451" s="14" t="e" vm="13">
        <v>#VALUE!</v>
      </c>
      <c r="G451" s="2" t="str">
        <f>_xlfn.XLOOKUP(E451,missing_cities!$Q$2:$Q$56,missing_cities!$R$2:$R$56,"Not Found",0)</f>
        <v>Mexico</v>
      </c>
      <c r="H451" t="str">
        <f>_xlfn.XLOOKUP(E451,missing_cities!$Q$2:$Q$56,missing_cities!$S$2:$S$56,"Not Found",0)</f>
        <v>North America</v>
      </c>
      <c r="I451" t="s">
        <v>18</v>
      </c>
      <c r="J451" s="15">
        <v>0.42</v>
      </c>
      <c r="K451" t="s">
        <v>19</v>
      </c>
      <c r="L451" s="15" t="str">
        <f t="shared" ref="L451:L514" si="14">IF(ISNUMBER(SEARCH("-",K451)),K451,"9.00-21.00")</f>
        <v>9:00-18:00</v>
      </c>
      <c r="M451" s="16">
        <f t="shared" ref="M451:M514" si="15">IF(ISNUMBER(SEARCH("-", L451)), TEXT(RIGHT(L451, LEN(L451) - FIND("-", L451)), "0.00") - TEXT(LEFT(L451, FIND("-", L451)-1), "0.00"), "")</f>
        <v>0.37</v>
      </c>
      <c r="N451" s="15">
        <v>12.9</v>
      </c>
      <c r="O451" s="15">
        <v>63</v>
      </c>
      <c r="P451" t="s">
        <v>25</v>
      </c>
      <c r="Q451">
        <v>350</v>
      </c>
      <c r="R451" t="s">
        <v>48</v>
      </c>
      <c r="S451">
        <v>2022</v>
      </c>
      <c r="T451" t="s">
        <v>31</v>
      </c>
      <c r="U451" s="15">
        <v>4.4000000000000004</v>
      </c>
      <c r="V451" s="15">
        <v>1</v>
      </c>
      <c r="W451" t="s">
        <v>23</v>
      </c>
    </row>
    <row r="452" spans="1:23">
      <c r="A452" t="s">
        <v>495</v>
      </c>
      <c r="B452">
        <v>37.532967999999997</v>
      </c>
      <c r="C452" s="15">
        <v>127.022485</v>
      </c>
      <c r="D452" s="2" t="s">
        <v>5515</v>
      </c>
      <c r="E452" s="14" t="s">
        <v>5063</v>
      </c>
      <c r="F452" s="14" t="e" vm="6">
        <v>#VALUE!</v>
      </c>
      <c r="G452" s="2" t="str">
        <f>_xlfn.XLOOKUP(E452,missing_cities!$Q$2:$Q$56,missing_cities!$R$2:$R$56,"Not Found",0)</f>
        <v>South Korea</v>
      </c>
      <c r="H452" t="str">
        <f>_xlfn.XLOOKUP(E452,missing_cities!$Q$2:$Q$56,missing_cities!$S$2:$S$56,"Not Found",0)</f>
        <v>Asia</v>
      </c>
      <c r="I452" t="s">
        <v>18</v>
      </c>
      <c r="J452" s="15">
        <v>0.27</v>
      </c>
      <c r="K452" t="s">
        <v>19</v>
      </c>
      <c r="L452" s="15" t="str">
        <f t="shared" si="14"/>
        <v>9:00-18:00</v>
      </c>
      <c r="M452" s="16">
        <f t="shared" si="15"/>
        <v>0.37</v>
      </c>
      <c r="N452" s="15">
        <v>15.34</v>
      </c>
      <c r="O452" s="15">
        <v>16</v>
      </c>
      <c r="P452" t="s">
        <v>20</v>
      </c>
      <c r="Q452">
        <v>150</v>
      </c>
      <c r="R452" t="s">
        <v>48</v>
      </c>
      <c r="S452">
        <v>2020</v>
      </c>
      <c r="T452" t="s">
        <v>31</v>
      </c>
      <c r="U452" s="15">
        <v>4.7</v>
      </c>
      <c r="V452" s="15">
        <v>2</v>
      </c>
      <c r="W452" t="s">
        <v>27</v>
      </c>
    </row>
    <row r="453" spans="1:23">
      <c r="A453" t="s">
        <v>496</v>
      </c>
      <c r="B453">
        <v>25.239124</v>
      </c>
      <c r="C453" s="15">
        <v>55.340282999999999</v>
      </c>
      <c r="D453" s="2" t="s">
        <v>5516</v>
      </c>
      <c r="E453" s="14" t="s">
        <v>5076</v>
      </c>
      <c r="F453" s="14" t="e" vm="10">
        <v>#VALUE!</v>
      </c>
      <c r="G453" s="2" t="str">
        <f>_xlfn.XLOOKUP(E453,missing_cities!$Q$2:$Q$56,missing_cities!$R$2:$R$56,"Not Found",0)</f>
        <v>United Arab Emirates</v>
      </c>
      <c r="H453" t="str">
        <f>_xlfn.XLOOKUP(E453,missing_cities!$Q$2:$Q$56,missing_cities!$S$2:$S$56,"Not Found",0)</f>
        <v>Asia</v>
      </c>
      <c r="I453" t="s">
        <v>18</v>
      </c>
      <c r="J453" s="15">
        <v>0.14000000000000001</v>
      </c>
      <c r="K453" t="s">
        <v>19</v>
      </c>
      <c r="L453" s="15" t="str">
        <f t="shared" si="14"/>
        <v>9:00-18:00</v>
      </c>
      <c r="M453" s="16">
        <f t="shared" si="15"/>
        <v>0.37</v>
      </c>
      <c r="N453" s="15">
        <v>14</v>
      </c>
      <c r="O453" s="15">
        <v>54</v>
      </c>
      <c r="P453" t="s">
        <v>25</v>
      </c>
      <c r="Q453">
        <v>150</v>
      </c>
      <c r="R453" t="s">
        <v>42</v>
      </c>
      <c r="S453">
        <v>2011</v>
      </c>
      <c r="T453" t="s">
        <v>22</v>
      </c>
      <c r="U453" s="15">
        <v>3.9</v>
      </c>
      <c r="V453" s="15">
        <v>1</v>
      </c>
      <c r="W453" t="s">
        <v>23</v>
      </c>
    </row>
    <row r="454" spans="1:23">
      <c r="A454" t="s">
        <v>497</v>
      </c>
      <c r="B454">
        <v>-23.685549999999999</v>
      </c>
      <c r="C454" s="15">
        <v>-46.544040000000003</v>
      </c>
      <c r="D454" s="2" t="s">
        <v>5517</v>
      </c>
      <c r="E454" s="14" t="s">
        <v>5067</v>
      </c>
      <c r="F454" s="14" t="e" vm="7">
        <v>#VALUE!</v>
      </c>
      <c r="G454" s="2" t="str">
        <f>_xlfn.XLOOKUP(E454,missing_cities!$Q$2:$Q$56,missing_cities!$R$2:$R$56,"Not Found",0)</f>
        <v>Brazil</v>
      </c>
      <c r="H454" t="str">
        <f>_xlfn.XLOOKUP(E454,missing_cities!$Q$2:$Q$56,missing_cities!$S$2:$S$56,"Not Found",0)</f>
        <v>South America</v>
      </c>
      <c r="I454" t="s">
        <v>18</v>
      </c>
      <c r="J454" s="15">
        <v>0.13</v>
      </c>
      <c r="K454" s="1">
        <v>45862</v>
      </c>
      <c r="L454" s="15" t="str">
        <f t="shared" si="14"/>
        <v>9.00-21.00</v>
      </c>
      <c r="M454" s="16">
        <f t="shared" si="15"/>
        <v>12</v>
      </c>
      <c r="N454" s="15">
        <v>1.39</v>
      </c>
      <c r="O454" s="15">
        <v>49</v>
      </c>
      <c r="P454" t="s">
        <v>25</v>
      </c>
      <c r="Q454">
        <v>22</v>
      </c>
      <c r="R454" t="s">
        <v>42</v>
      </c>
      <c r="S454">
        <v>2011</v>
      </c>
      <c r="T454" t="s">
        <v>22</v>
      </c>
      <c r="U454" s="15">
        <v>3.4</v>
      </c>
      <c r="V454" s="15">
        <v>4</v>
      </c>
      <c r="W454" t="s">
        <v>32</v>
      </c>
    </row>
    <row r="455" spans="1:23">
      <c r="A455" t="s">
        <v>498</v>
      </c>
      <c r="B455">
        <v>-23.676579</v>
      </c>
      <c r="C455" s="15">
        <v>-46.697564</v>
      </c>
      <c r="D455" s="2" t="s">
        <v>5518</v>
      </c>
      <c r="E455" s="14" t="s">
        <v>5067</v>
      </c>
      <c r="F455" s="14" t="e" vm="7">
        <v>#VALUE!</v>
      </c>
      <c r="G455" s="2" t="str">
        <f>_xlfn.XLOOKUP(E455,missing_cities!$Q$2:$Q$56,missing_cities!$R$2:$R$56,"Not Found",0)</f>
        <v>Brazil</v>
      </c>
      <c r="H455" t="str">
        <f>_xlfn.XLOOKUP(E455,missing_cities!$Q$2:$Q$56,missing_cities!$S$2:$S$56,"Not Found",0)</f>
        <v>South America</v>
      </c>
      <c r="I455" t="s">
        <v>18</v>
      </c>
      <c r="J455" s="15">
        <v>0.32</v>
      </c>
      <c r="K455" s="1">
        <v>45862</v>
      </c>
      <c r="L455" s="15" t="str">
        <f t="shared" si="14"/>
        <v>9.00-21.00</v>
      </c>
      <c r="M455" s="16">
        <f t="shared" si="15"/>
        <v>12</v>
      </c>
      <c r="N455" s="15">
        <v>18.78</v>
      </c>
      <c r="O455" s="15">
        <v>95</v>
      </c>
      <c r="P455" t="s">
        <v>29</v>
      </c>
      <c r="Q455">
        <v>350</v>
      </c>
      <c r="R455" t="s">
        <v>46</v>
      </c>
      <c r="S455">
        <v>2012</v>
      </c>
      <c r="T455" t="s">
        <v>22</v>
      </c>
      <c r="U455" s="15">
        <v>4.0999999999999996</v>
      </c>
      <c r="V455" s="15">
        <v>7</v>
      </c>
      <c r="W455" t="s">
        <v>27</v>
      </c>
    </row>
    <row r="456" spans="1:23">
      <c r="A456" t="s">
        <v>499</v>
      </c>
      <c r="B456">
        <v>41.851339000000003</v>
      </c>
      <c r="C456" s="15">
        <v>-87.684073999999995</v>
      </c>
      <c r="D456" s="2" t="s">
        <v>5519</v>
      </c>
      <c r="E456" s="14" t="s">
        <v>5065</v>
      </c>
      <c r="F456" s="14" t="e" vm="5">
        <v>#VALUE!</v>
      </c>
      <c r="G456" s="2" t="str">
        <f>_xlfn.XLOOKUP(E456,missing_cities!$Q$2:$Q$56,missing_cities!$R$2:$R$56,"Not Found",0)</f>
        <v>United States</v>
      </c>
      <c r="H456" t="str">
        <f>_xlfn.XLOOKUP(E456,missing_cities!$Q$2:$Q$56,missing_cities!$S$2:$S$56,"Not Found",0)</f>
        <v>North America</v>
      </c>
      <c r="I456" t="s">
        <v>18</v>
      </c>
      <c r="J456" s="15">
        <v>0.28999999999999998</v>
      </c>
      <c r="K456" t="s">
        <v>34</v>
      </c>
      <c r="L456" s="15" t="str">
        <f t="shared" si="14"/>
        <v>6:00-22:00</v>
      </c>
      <c r="M456" s="16">
        <f t="shared" si="15"/>
        <v>0.67</v>
      </c>
      <c r="N456" s="15">
        <v>14.74</v>
      </c>
      <c r="O456" s="15">
        <v>15</v>
      </c>
      <c r="P456" t="s">
        <v>25</v>
      </c>
      <c r="Q456">
        <v>350</v>
      </c>
      <c r="R456" t="s">
        <v>30</v>
      </c>
      <c r="S456">
        <v>2022</v>
      </c>
      <c r="T456" t="s">
        <v>22</v>
      </c>
      <c r="U456" s="15">
        <v>3.2</v>
      </c>
      <c r="V456" s="15">
        <v>4</v>
      </c>
      <c r="W456" t="s">
        <v>23</v>
      </c>
    </row>
    <row r="457" spans="1:23">
      <c r="A457" t="s">
        <v>500</v>
      </c>
      <c r="B457">
        <v>25.207298999999999</v>
      </c>
      <c r="C457" s="15">
        <v>55.399957999999998</v>
      </c>
      <c r="D457" s="2" t="s">
        <v>5520</v>
      </c>
      <c r="E457" s="14" t="s">
        <v>5076</v>
      </c>
      <c r="F457" s="14" t="e" vm="10">
        <v>#VALUE!</v>
      </c>
      <c r="G457" s="2" t="str">
        <f>_xlfn.XLOOKUP(E457,missing_cities!$Q$2:$Q$56,missing_cities!$R$2:$R$56,"Not Found",0)</f>
        <v>United Arab Emirates</v>
      </c>
      <c r="H457" t="str">
        <f>_xlfn.XLOOKUP(E457,missing_cities!$Q$2:$Q$56,missing_cities!$S$2:$S$56,"Not Found",0)</f>
        <v>Asia</v>
      </c>
      <c r="I457" t="s">
        <v>18</v>
      </c>
      <c r="J457" s="15">
        <v>0.18</v>
      </c>
      <c r="K457" t="s">
        <v>19</v>
      </c>
      <c r="L457" s="15" t="str">
        <f t="shared" si="14"/>
        <v>9:00-18:00</v>
      </c>
      <c r="M457" s="16">
        <f t="shared" si="15"/>
        <v>0.37</v>
      </c>
      <c r="N457" s="15">
        <v>4.9400000000000004</v>
      </c>
      <c r="O457" s="15">
        <v>95</v>
      </c>
      <c r="P457" t="s">
        <v>20</v>
      </c>
      <c r="Q457">
        <v>350</v>
      </c>
      <c r="R457" t="s">
        <v>48</v>
      </c>
      <c r="S457">
        <v>2010</v>
      </c>
      <c r="T457" t="s">
        <v>22</v>
      </c>
      <c r="U457" s="15">
        <v>5</v>
      </c>
      <c r="V457" s="15">
        <v>4</v>
      </c>
      <c r="W457" t="s">
        <v>23</v>
      </c>
    </row>
    <row r="458" spans="1:23">
      <c r="A458" t="s">
        <v>501</v>
      </c>
      <c r="B458">
        <v>37.845804000000001</v>
      </c>
      <c r="C458" s="15">
        <v>-122.478836</v>
      </c>
      <c r="D458" s="2" t="s">
        <v>5521</v>
      </c>
      <c r="E458" s="14" t="s">
        <v>5061</v>
      </c>
      <c r="F458" s="14" t="e" vm="5">
        <v>#VALUE!</v>
      </c>
      <c r="G458" s="2" t="str">
        <f>_xlfn.XLOOKUP(E458,missing_cities!$Q$2:$Q$56,missing_cities!$R$2:$R$56,"Not Found",0)</f>
        <v>United States</v>
      </c>
      <c r="H458" t="str">
        <f>_xlfn.XLOOKUP(E458,missing_cities!$Q$2:$Q$56,missing_cities!$S$2:$S$56,"Not Found",0)</f>
        <v>North America</v>
      </c>
      <c r="I458" t="s">
        <v>18</v>
      </c>
      <c r="J458" s="15">
        <v>0.21</v>
      </c>
      <c r="K458" t="s">
        <v>34</v>
      </c>
      <c r="L458" s="15" t="str">
        <f t="shared" si="14"/>
        <v>6:00-22:00</v>
      </c>
      <c r="M458" s="16">
        <f t="shared" si="15"/>
        <v>0.67</v>
      </c>
      <c r="N458" s="15">
        <v>4.3099999999999996</v>
      </c>
      <c r="O458" s="15">
        <v>51</v>
      </c>
      <c r="P458" t="s">
        <v>20</v>
      </c>
      <c r="Q458">
        <v>22</v>
      </c>
      <c r="R458" t="s">
        <v>67</v>
      </c>
      <c r="S458">
        <v>2013</v>
      </c>
      <c r="T458" t="s">
        <v>31</v>
      </c>
      <c r="U458" s="15">
        <v>3.1</v>
      </c>
      <c r="V458" s="15">
        <v>6</v>
      </c>
      <c r="W458" t="s">
        <v>23</v>
      </c>
    </row>
    <row r="459" spans="1:23">
      <c r="A459" t="s">
        <v>502</v>
      </c>
      <c r="B459">
        <v>-33.704645999999997</v>
      </c>
      <c r="C459" s="15">
        <v>151.349526</v>
      </c>
      <c r="D459" s="2" t="s">
        <v>5522</v>
      </c>
      <c r="E459" s="14" t="s">
        <v>5069</v>
      </c>
      <c r="F459" s="14" t="e" vm="8">
        <v>#VALUE!</v>
      </c>
      <c r="G459" s="2" t="str">
        <f>_xlfn.XLOOKUP(E459,missing_cities!$Q$2:$Q$56,missing_cities!$R$2:$R$56,"Not Found",0)</f>
        <v>Australia</v>
      </c>
      <c r="H459" t="str">
        <f>_xlfn.XLOOKUP(E459,missing_cities!$Q$2:$Q$56,missing_cities!$S$2:$S$56,"Not Found",0)</f>
        <v>Australia</v>
      </c>
      <c r="I459" t="s">
        <v>18</v>
      </c>
      <c r="J459" s="15">
        <v>0.25</v>
      </c>
      <c r="K459" s="1">
        <v>45862</v>
      </c>
      <c r="L459" s="15" t="str">
        <f t="shared" si="14"/>
        <v>9.00-21.00</v>
      </c>
      <c r="M459" s="16">
        <f t="shared" si="15"/>
        <v>12</v>
      </c>
      <c r="N459" s="15">
        <v>16.510000000000002</v>
      </c>
      <c r="O459" s="15">
        <v>64</v>
      </c>
      <c r="P459" t="s">
        <v>20</v>
      </c>
      <c r="Q459">
        <v>50</v>
      </c>
      <c r="R459" t="s">
        <v>21</v>
      </c>
      <c r="S459">
        <v>2020</v>
      </c>
      <c r="T459" t="s">
        <v>31</v>
      </c>
      <c r="U459" s="15">
        <v>3.8</v>
      </c>
      <c r="V459" s="15">
        <v>9</v>
      </c>
      <c r="W459" t="s">
        <v>27</v>
      </c>
    </row>
    <row r="460" spans="1:23">
      <c r="A460" t="s">
        <v>503</v>
      </c>
      <c r="B460">
        <v>24.756145</v>
      </c>
      <c r="C460" s="15">
        <v>61.741309000000001</v>
      </c>
      <c r="D460" s="2" t="s">
        <v>5523</v>
      </c>
      <c r="E460" s="14" t="str">
        <f>_xlfn.XLOOKUP(C460,missing_cities!B:B,missing_cities!C:C,"Not Found",0)</f>
        <v>Error</v>
      </c>
      <c r="F460" s="14" t="s">
        <v>9987</v>
      </c>
      <c r="G460" s="2" t="str">
        <f>_xlfn.XLOOKUP(E460,missing_cities!$Q$2:$Q$56,missing_cities!$R$2:$R$56,"Not Found",0)</f>
        <v>Error</v>
      </c>
      <c r="H460" t="str">
        <f>_xlfn.XLOOKUP(E460,missing_cities!$Q$2:$Q$56,missing_cities!$S$2:$S$56,"Not Found",0)</f>
        <v>Error</v>
      </c>
      <c r="I460" t="s">
        <v>18</v>
      </c>
      <c r="J460" s="15">
        <v>0.33</v>
      </c>
      <c r="K460" s="1">
        <v>45862</v>
      </c>
      <c r="L460" s="15" t="str">
        <f t="shared" si="14"/>
        <v>9.00-21.00</v>
      </c>
      <c r="M460" s="16">
        <f t="shared" si="15"/>
        <v>12</v>
      </c>
      <c r="N460" s="15">
        <v>10.119999999999999</v>
      </c>
      <c r="O460" s="15">
        <v>82</v>
      </c>
      <c r="P460" t="s">
        <v>20</v>
      </c>
      <c r="Q460">
        <v>350</v>
      </c>
      <c r="R460" t="s">
        <v>44</v>
      </c>
      <c r="S460">
        <v>2011</v>
      </c>
      <c r="T460" t="s">
        <v>22</v>
      </c>
      <c r="U460" s="15">
        <v>3.4</v>
      </c>
      <c r="V460" s="15">
        <v>10</v>
      </c>
      <c r="W460" t="s">
        <v>32</v>
      </c>
    </row>
    <row r="461" spans="1:23">
      <c r="A461" t="s">
        <v>504</v>
      </c>
      <c r="B461">
        <v>18.99877</v>
      </c>
      <c r="C461" s="15">
        <v>72.840746999999993</v>
      </c>
      <c r="D461" s="2" t="s">
        <v>5524</v>
      </c>
      <c r="E461" s="14" t="s">
        <v>5079</v>
      </c>
      <c r="F461" s="14" t="e" vm="11">
        <v>#VALUE!</v>
      </c>
      <c r="G461" s="2" t="str">
        <f>_xlfn.XLOOKUP(E461,missing_cities!$Q$2:$Q$56,missing_cities!$R$2:$R$56,"Not Found",0)</f>
        <v>India</v>
      </c>
      <c r="H461" t="str">
        <f>_xlfn.XLOOKUP(E461,missing_cities!$Q$2:$Q$56,missing_cities!$S$2:$S$56,"Not Found",0)</f>
        <v>Asia</v>
      </c>
      <c r="I461" t="s">
        <v>18</v>
      </c>
      <c r="J461" s="15">
        <v>0.48</v>
      </c>
      <c r="K461" t="s">
        <v>34</v>
      </c>
      <c r="L461" s="15" t="str">
        <f t="shared" si="14"/>
        <v>6:00-22:00</v>
      </c>
      <c r="M461" s="16">
        <f t="shared" si="15"/>
        <v>0.67</v>
      </c>
      <c r="N461" s="15">
        <v>15.78</v>
      </c>
      <c r="O461" s="15">
        <v>15</v>
      </c>
      <c r="P461" t="s">
        <v>20</v>
      </c>
      <c r="Q461">
        <v>150</v>
      </c>
      <c r="R461" t="s">
        <v>37</v>
      </c>
      <c r="S461">
        <v>2018</v>
      </c>
      <c r="T461" t="s">
        <v>31</v>
      </c>
      <c r="U461" s="15">
        <v>4.4000000000000004</v>
      </c>
      <c r="V461" s="15">
        <v>1</v>
      </c>
      <c r="W461" t="s">
        <v>27</v>
      </c>
    </row>
    <row r="462" spans="1:23">
      <c r="A462" t="s">
        <v>505</v>
      </c>
      <c r="B462">
        <v>43.727091000000001</v>
      </c>
      <c r="C462" s="15">
        <v>-79.445031999999998</v>
      </c>
      <c r="D462" s="2" t="s">
        <v>5525</v>
      </c>
      <c r="E462" s="14" t="s">
        <v>5050</v>
      </c>
      <c r="F462" s="14" t="e" vm="1">
        <v>#VALUE!</v>
      </c>
      <c r="G462" s="2" t="str">
        <f>_xlfn.XLOOKUP(E462,missing_cities!$Q$2:$Q$56,missing_cities!$R$2:$R$56,"Not Found",0)</f>
        <v>Canada</v>
      </c>
      <c r="H462" t="str">
        <f>_xlfn.XLOOKUP(E462,missing_cities!$Q$2:$Q$56,missing_cities!$S$2:$S$56,"Not Found",0)</f>
        <v>North America</v>
      </c>
      <c r="I462" t="s">
        <v>18</v>
      </c>
      <c r="J462" s="15">
        <v>0.19</v>
      </c>
      <c r="K462" t="s">
        <v>19</v>
      </c>
      <c r="L462" s="15" t="str">
        <f t="shared" si="14"/>
        <v>9:00-18:00</v>
      </c>
      <c r="M462" s="16">
        <f t="shared" si="15"/>
        <v>0.37</v>
      </c>
      <c r="N462" s="15">
        <v>13.76</v>
      </c>
      <c r="O462" s="15">
        <v>65</v>
      </c>
      <c r="P462" t="s">
        <v>39</v>
      </c>
      <c r="Q462">
        <v>22</v>
      </c>
      <c r="R462" t="s">
        <v>76</v>
      </c>
      <c r="S462">
        <v>2014</v>
      </c>
      <c r="T462" t="s">
        <v>31</v>
      </c>
      <c r="U462" s="15">
        <v>3.8</v>
      </c>
      <c r="V462" s="15">
        <v>2</v>
      </c>
      <c r="W462" t="s">
        <v>32</v>
      </c>
    </row>
    <row r="463" spans="1:23">
      <c r="A463" t="s">
        <v>506</v>
      </c>
      <c r="B463">
        <v>19.477122000000001</v>
      </c>
      <c r="C463" s="15">
        <v>-99.020056999999994</v>
      </c>
      <c r="D463" s="2" t="s">
        <v>5526</v>
      </c>
      <c r="E463" s="14" t="s">
        <v>5119</v>
      </c>
      <c r="F463" s="14" t="e" vm="13">
        <v>#VALUE!</v>
      </c>
      <c r="G463" s="2" t="str">
        <f>_xlfn.XLOOKUP(E463,missing_cities!$Q$2:$Q$56,missing_cities!$R$2:$R$56,"Not Found",0)</f>
        <v>Mexico</v>
      </c>
      <c r="H463" t="str">
        <f>_xlfn.XLOOKUP(E463,missing_cities!$Q$2:$Q$56,missing_cities!$S$2:$S$56,"Not Found",0)</f>
        <v>North America</v>
      </c>
      <c r="I463" t="s">
        <v>18</v>
      </c>
      <c r="J463" s="15">
        <v>0.16</v>
      </c>
      <c r="K463" t="s">
        <v>34</v>
      </c>
      <c r="L463" s="15" t="str">
        <f t="shared" si="14"/>
        <v>6:00-22:00</v>
      </c>
      <c r="M463" s="16">
        <f t="shared" si="15"/>
        <v>0.67</v>
      </c>
      <c r="N463" s="15">
        <v>3.78</v>
      </c>
      <c r="O463" s="15">
        <v>83</v>
      </c>
      <c r="P463" t="s">
        <v>37</v>
      </c>
      <c r="Q463">
        <v>350</v>
      </c>
      <c r="R463" t="s">
        <v>21</v>
      </c>
      <c r="S463">
        <v>2013</v>
      </c>
      <c r="T463" t="s">
        <v>31</v>
      </c>
      <c r="U463" s="15">
        <v>4.5999999999999996</v>
      </c>
      <c r="V463" s="15">
        <v>8</v>
      </c>
      <c r="W463" t="s">
        <v>27</v>
      </c>
    </row>
    <row r="464" spans="1:23">
      <c r="A464" t="s">
        <v>507</v>
      </c>
      <c r="B464">
        <v>43.637380999999998</v>
      </c>
      <c r="C464" s="15">
        <v>-79.435596000000004</v>
      </c>
      <c r="D464" s="2" t="s">
        <v>5527</v>
      </c>
      <c r="E464" s="14" t="s">
        <v>5050</v>
      </c>
      <c r="F464" s="14" t="e" vm="1">
        <v>#VALUE!</v>
      </c>
      <c r="G464" s="2" t="str">
        <f>_xlfn.XLOOKUP(E464,missing_cities!$Q$2:$Q$56,missing_cities!$R$2:$R$56,"Not Found",0)</f>
        <v>Canada</v>
      </c>
      <c r="H464" t="str">
        <f>_xlfn.XLOOKUP(E464,missing_cities!$Q$2:$Q$56,missing_cities!$S$2:$S$56,"Not Found",0)</f>
        <v>North America</v>
      </c>
      <c r="I464" t="s">
        <v>18</v>
      </c>
      <c r="J464" s="15">
        <v>0.14000000000000001</v>
      </c>
      <c r="K464" s="1">
        <v>45862</v>
      </c>
      <c r="L464" s="15" t="str">
        <f t="shared" si="14"/>
        <v>9.00-21.00</v>
      </c>
      <c r="M464" s="16">
        <f t="shared" si="15"/>
        <v>12</v>
      </c>
      <c r="N464" s="15">
        <v>15.42</v>
      </c>
      <c r="O464" s="15">
        <v>20</v>
      </c>
      <c r="P464" t="s">
        <v>29</v>
      </c>
      <c r="Q464">
        <v>22</v>
      </c>
      <c r="R464" t="s">
        <v>48</v>
      </c>
      <c r="S464">
        <v>2023</v>
      </c>
      <c r="T464" t="s">
        <v>31</v>
      </c>
      <c r="U464" s="15">
        <v>3.3</v>
      </c>
      <c r="V464" s="15">
        <v>7</v>
      </c>
      <c r="W464" t="s">
        <v>27</v>
      </c>
    </row>
    <row r="465" spans="1:23">
      <c r="A465" t="s">
        <v>508</v>
      </c>
      <c r="B465">
        <v>-54.301943000000001</v>
      </c>
      <c r="C465" s="15">
        <v>-59.990983999999997</v>
      </c>
      <c r="D465" s="2" t="s">
        <v>5528</v>
      </c>
      <c r="E465" s="14" t="str">
        <f>_xlfn.XLOOKUP(C465,missing_cities!B:B,missing_cities!C:C,"Not Found",0)</f>
        <v>Error</v>
      </c>
      <c r="F465" s="14" t="s">
        <v>9987</v>
      </c>
      <c r="G465" s="2" t="str">
        <f>_xlfn.XLOOKUP(E465,missing_cities!$Q$2:$Q$56,missing_cities!$R$2:$R$56,"Not Found",0)</f>
        <v>Error</v>
      </c>
      <c r="H465" t="str">
        <f>_xlfn.XLOOKUP(E465,missing_cities!$Q$2:$Q$56,missing_cities!$S$2:$S$56,"Not Found",0)</f>
        <v>Error</v>
      </c>
      <c r="I465" t="s">
        <v>18</v>
      </c>
      <c r="J465" s="15">
        <v>0.22</v>
      </c>
      <c r="K465" t="s">
        <v>19</v>
      </c>
      <c r="L465" s="15" t="str">
        <f t="shared" si="14"/>
        <v>9:00-18:00</v>
      </c>
      <c r="M465" s="16">
        <f t="shared" si="15"/>
        <v>0.37</v>
      </c>
      <c r="N465" s="15">
        <v>17.559999999999999</v>
      </c>
      <c r="O465" s="15">
        <v>62</v>
      </c>
      <c r="P465" t="s">
        <v>25</v>
      </c>
      <c r="Q465">
        <v>22</v>
      </c>
      <c r="R465" t="s">
        <v>42</v>
      </c>
      <c r="S465">
        <v>2013</v>
      </c>
      <c r="T465" t="s">
        <v>22</v>
      </c>
      <c r="U465" s="15">
        <v>3.7</v>
      </c>
      <c r="V465" s="15">
        <v>7</v>
      </c>
      <c r="W465" t="s">
        <v>27</v>
      </c>
    </row>
    <row r="466" spans="1:23">
      <c r="A466" t="s">
        <v>509</v>
      </c>
      <c r="B466">
        <v>19.517790000000002</v>
      </c>
      <c r="C466" s="15">
        <v>-99.136702999999997</v>
      </c>
      <c r="D466" s="2" t="s">
        <v>5529</v>
      </c>
      <c r="E466" s="14" t="s">
        <v>5119</v>
      </c>
      <c r="F466" s="14" t="e" vm="13">
        <v>#VALUE!</v>
      </c>
      <c r="G466" s="2" t="str">
        <f>_xlfn.XLOOKUP(E466,missing_cities!$Q$2:$Q$56,missing_cities!$R$2:$R$56,"Not Found",0)</f>
        <v>Mexico</v>
      </c>
      <c r="H466" t="str">
        <f>_xlfn.XLOOKUP(E466,missing_cities!$Q$2:$Q$56,missing_cities!$S$2:$S$56,"Not Found",0)</f>
        <v>North America</v>
      </c>
      <c r="I466" t="s">
        <v>18</v>
      </c>
      <c r="J466" s="15">
        <v>0.48</v>
      </c>
      <c r="K466" t="s">
        <v>34</v>
      </c>
      <c r="L466" s="15" t="str">
        <f t="shared" si="14"/>
        <v>6:00-22:00</v>
      </c>
      <c r="M466" s="16">
        <f t="shared" si="15"/>
        <v>0.67</v>
      </c>
      <c r="N466" s="15">
        <v>14.38</v>
      </c>
      <c r="O466" s="15">
        <v>88</v>
      </c>
      <c r="P466" t="s">
        <v>25</v>
      </c>
      <c r="Q466">
        <v>22</v>
      </c>
      <c r="R466" t="s">
        <v>76</v>
      </c>
      <c r="S466">
        <v>2019</v>
      </c>
      <c r="T466" t="s">
        <v>31</v>
      </c>
      <c r="U466" s="15">
        <v>4.0999999999999996</v>
      </c>
      <c r="V466" s="15">
        <v>7</v>
      </c>
      <c r="W466" t="s">
        <v>32</v>
      </c>
    </row>
    <row r="467" spans="1:23">
      <c r="A467" t="s">
        <v>510</v>
      </c>
      <c r="B467">
        <v>55.899262</v>
      </c>
      <c r="C467" s="15">
        <v>37.564703000000002</v>
      </c>
      <c r="D467" s="2" t="s">
        <v>5530</v>
      </c>
      <c r="E467" s="14" t="s">
        <v>5052</v>
      </c>
      <c r="F467" s="14" t="e" vm="2">
        <v>#VALUE!</v>
      </c>
      <c r="G467" s="2" t="str">
        <f>_xlfn.XLOOKUP(E467,missing_cities!$Q$2:$Q$56,missing_cities!$R$2:$R$56,"Not Found",0)</f>
        <v>Russia</v>
      </c>
      <c r="H467" t="str">
        <f>_xlfn.XLOOKUP(E467,missing_cities!$Q$2:$Q$56,missing_cities!$S$2:$S$56,"Not Found",0)</f>
        <v>Europe</v>
      </c>
      <c r="I467" t="s">
        <v>18</v>
      </c>
      <c r="J467" s="15">
        <v>0.35</v>
      </c>
      <c r="K467" t="s">
        <v>34</v>
      </c>
      <c r="L467" s="15" t="str">
        <f t="shared" si="14"/>
        <v>6:00-22:00</v>
      </c>
      <c r="M467" s="16">
        <f t="shared" si="15"/>
        <v>0.67</v>
      </c>
      <c r="N467" s="15">
        <v>8.98</v>
      </c>
      <c r="O467" s="15">
        <v>98</v>
      </c>
      <c r="P467" t="s">
        <v>39</v>
      </c>
      <c r="Q467">
        <v>150</v>
      </c>
      <c r="R467" t="s">
        <v>132</v>
      </c>
      <c r="S467">
        <v>2016</v>
      </c>
      <c r="T467" t="s">
        <v>31</v>
      </c>
      <c r="U467" s="15">
        <v>4</v>
      </c>
      <c r="V467" s="15">
        <v>2</v>
      </c>
      <c r="W467" t="s">
        <v>23</v>
      </c>
    </row>
    <row r="468" spans="1:23">
      <c r="A468" t="s">
        <v>511</v>
      </c>
      <c r="B468">
        <v>43.667948000000003</v>
      </c>
      <c r="C468" s="15">
        <v>-79.431229000000002</v>
      </c>
      <c r="D468" s="2" t="s">
        <v>5531</v>
      </c>
      <c r="E468" s="14" t="s">
        <v>5050</v>
      </c>
      <c r="F468" s="14" t="e" vm="1">
        <v>#VALUE!</v>
      </c>
      <c r="G468" s="2" t="str">
        <f>_xlfn.XLOOKUP(E468,missing_cities!$Q$2:$Q$56,missing_cities!$R$2:$R$56,"Not Found",0)</f>
        <v>Canada</v>
      </c>
      <c r="H468" t="str">
        <f>_xlfn.XLOOKUP(E468,missing_cities!$Q$2:$Q$56,missing_cities!$S$2:$S$56,"Not Found",0)</f>
        <v>North America</v>
      </c>
      <c r="I468" t="s">
        <v>18</v>
      </c>
      <c r="J468" s="15">
        <v>0.31</v>
      </c>
      <c r="K468" t="s">
        <v>34</v>
      </c>
      <c r="L468" s="15" t="str">
        <f t="shared" si="14"/>
        <v>6:00-22:00</v>
      </c>
      <c r="M468" s="16">
        <f t="shared" si="15"/>
        <v>0.67</v>
      </c>
      <c r="N468" s="15">
        <v>8.0299999999999994</v>
      </c>
      <c r="O468" s="15">
        <v>56</v>
      </c>
      <c r="P468" t="s">
        <v>20</v>
      </c>
      <c r="Q468">
        <v>150</v>
      </c>
      <c r="R468" t="s">
        <v>76</v>
      </c>
      <c r="S468">
        <v>2015</v>
      </c>
      <c r="T468" t="s">
        <v>31</v>
      </c>
      <c r="U468" s="15">
        <v>3.9</v>
      </c>
      <c r="V468" s="15">
        <v>8</v>
      </c>
      <c r="W468" t="s">
        <v>23</v>
      </c>
    </row>
    <row r="469" spans="1:23">
      <c r="A469" t="s">
        <v>512</v>
      </c>
      <c r="B469">
        <v>-23.588260999999999</v>
      </c>
      <c r="C469" s="15">
        <v>-46.582307999999998</v>
      </c>
      <c r="D469" s="2" t="s">
        <v>5532</v>
      </c>
      <c r="E469" s="14" t="s">
        <v>5067</v>
      </c>
      <c r="F469" s="14" t="e" vm="7">
        <v>#VALUE!</v>
      </c>
      <c r="G469" s="2" t="str">
        <f>_xlfn.XLOOKUP(E469,missing_cities!$Q$2:$Q$56,missing_cities!$R$2:$R$56,"Not Found",0)</f>
        <v>Brazil</v>
      </c>
      <c r="H469" t="str">
        <f>_xlfn.XLOOKUP(E469,missing_cities!$Q$2:$Q$56,missing_cities!$S$2:$S$56,"Not Found",0)</f>
        <v>South America</v>
      </c>
      <c r="I469" t="s">
        <v>18</v>
      </c>
      <c r="J469" s="15">
        <v>0.1</v>
      </c>
      <c r="K469" t="s">
        <v>19</v>
      </c>
      <c r="L469" s="15" t="str">
        <f t="shared" si="14"/>
        <v>9:00-18:00</v>
      </c>
      <c r="M469" s="16">
        <f t="shared" si="15"/>
        <v>0.37</v>
      </c>
      <c r="N469" s="15">
        <v>2.72</v>
      </c>
      <c r="O469" s="15">
        <v>50</v>
      </c>
      <c r="P469" t="s">
        <v>20</v>
      </c>
      <c r="Q469">
        <v>22</v>
      </c>
      <c r="R469" t="s">
        <v>76</v>
      </c>
      <c r="S469">
        <v>2013</v>
      </c>
      <c r="T469" t="s">
        <v>22</v>
      </c>
      <c r="U469" s="15">
        <v>4.3</v>
      </c>
      <c r="V469" s="15">
        <v>4</v>
      </c>
      <c r="W469" t="s">
        <v>32</v>
      </c>
    </row>
    <row r="470" spans="1:23">
      <c r="A470" t="s">
        <v>513</v>
      </c>
      <c r="B470">
        <v>-9.1928870000000007</v>
      </c>
      <c r="C470" s="15">
        <v>130.96374599999999</v>
      </c>
      <c r="D470" s="2" t="s">
        <v>5533</v>
      </c>
      <c r="E470" s="14" t="str">
        <f>_xlfn.XLOOKUP(C470,missing_cities!B:B,missing_cities!C:C,"Not Found",0)</f>
        <v>Not Found</v>
      </c>
      <c r="F470" s="14" t="s">
        <v>9990</v>
      </c>
      <c r="G470" s="2" t="str">
        <f>_xlfn.XLOOKUP(E470,missing_cities!$Q$2:$Q$56,missing_cities!$R$2:$R$56,"Not Found",0)</f>
        <v>Not Found</v>
      </c>
      <c r="H470" t="str">
        <f>_xlfn.XLOOKUP(E470,missing_cities!$Q$2:$Q$56,missing_cities!$S$2:$S$56,"Not Found",0)</f>
        <v>Not Found</v>
      </c>
      <c r="I470" t="s">
        <v>18</v>
      </c>
      <c r="J470" s="15">
        <v>0.42</v>
      </c>
      <c r="K470" s="1">
        <v>45862</v>
      </c>
      <c r="L470" s="15" t="str">
        <f t="shared" si="14"/>
        <v>9.00-21.00</v>
      </c>
      <c r="M470" s="16">
        <f t="shared" si="15"/>
        <v>12</v>
      </c>
      <c r="N470" s="15">
        <v>0.91</v>
      </c>
      <c r="O470" s="15">
        <v>78</v>
      </c>
      <c r="P470" t="s">
        <v>29</v>
      </c>
      <c r="Q470">
        <v>50</v>
      </c>
      <c r="R470" t="s">
        <v>35</v>
      </c>
      <c r="S470">
        <v>2018</v>
      </c>
      <c r="T470" t="s">
        <v>22</v>
      </c>
      <c r="U470" s="15">
        <v>3.9</v>
      </c>
      <c r="V470" s="15">
        <v>4</v>
      </c>
      <c r="W470" t="s">
        <v>27</v>
      </c>
    </row>
    <row r="471" spans="1:23">
      <c r="A471" t="s">
        <v>514</v>
      </c>
      <c r="B471">
        <v>43.734918999999998</v>
      </c>
      <c r="C471" s="15">
        <v>-79.474361000000002</v>
      </c>
      <c r="D471" s="2" t="s">
        <v>5534</v>
      </c>
      <c r="E471" s="14" t="s">
        <v>5050</v>
      </c>
      <c r="F471" s="14" t="e" vm="1">
        <v>#VALUE!</v>
      </c>
      <c r="G471" s="2" t="str">
        <f>_xlfn.XLOOKUP(E471,missing_cities!$Q$2:$Q$56,missing_cities!$R$2:$R$56,"Not Found",0)</f>
        <v>Canada</v>
      </c>
      <c r="H471" t="str">
        <f>_xlfn.XLOOKUP(E471,missing_cities!$Q$2:$Q$56,missing_cities!$S$2:$S$56,"Not Found",0)</f>
        <v>North America</v>
      </c>
      <c r="I471" t="s">
        <v>18</v>
      </c>
      <c r="J471" s="15">
        <v>0.45</v>
      </c>
      <c r="K471" t="s">
        <v>19</v>
      </c>
      <c r="L471" s="15" t="str">
        <f t="shared" si="14"/>
        <v>9:00-18:00</v>
      </c>
      <c r="M471" s="16">
        <f t="shared" si="15"/>
        <v>0.37</v>
      </c>
      <c r="N471" s="15">
        <v>17.13</v>
      </c>
      <c r="O471" s="15">
        <v>90</v>
      </c>
      <c r="P471" t="s">
        <v>39</v>
      </c>
      <c r="Q471">
        <v>350</v>
      </c>
      <c r="R471" t="s">
        <v>30</v>
      </c>
      <c r="S471">
        <v>2012</v>
      </c>
      <c r="T471" t="s">
        <v>31</v>
      </c>
      <c r="U471" s="15">
        <v>4.8</v>
      </c>
      <c r="V471" s="15">
        <v>5</v>
      </c>
      <c r="W471" t="s">
        <v>32</v>
      </c>
    </row>
    <row r="472" spans="1:23">
      <c r="A472" t="s">
        <v>515</v>
      </c>
      <c r="B472">
        <v>19.490392</v>
      </c>
      <c r="C472" s="15">
        <v>-99.178324000000003</v>
      </c>
      <c r="D472" s="2" t="s">
        <v>5535</v>
      </c>
      <c r="E472" s="14" t="s">
        <v>5119</v>
      </c>
      <c r="F472" s="14" t="e" vm="13">
        <v>#VALUE!</v>
      </c>
      <c r="G472" s="2" t="str">
        <f>_xlfn.XLOOKUP(E472,missing_cities!$Q$2:$Q$56,missing_cities!$R$2:$R$56,"Not Found",0)</f>
        <v>Mexico</v>
      </c>
      <c r="H472" t="str">
        <f>_xlfn.XLOOKUP(E472,missing_cities!$Q$2:$Q$56,missing_cities!$S$2:$S$56,"Not Found",0)</f>
        <v>North America</v>
      </c>
      <c r="I472" t="s">
        <v>18</v>
      </c>
      <c r="J472" s="15">
        <v>0.25</v>
      </c>
      <c r="K472" t="s">
        <v>34</v>
      </c>
      <c r="L472" s="15" t="str">
        <f t="shared" si="14"/>
        <v>6:00-22:00</v>
      </c>
      <c r="M472" s="16">
        <f t="shared" si="15"/>
        <v>0.67</v>
      </c>
      <c r="N472" s="15">
        <v>8.92</v>
      </c>
      <c r="O472" s="15">
        <v>61</v>
      </c>
      <c r="P472" t="s">
        <v>37</v>
      </c>
      <c r="Q472">
        <v>22</v>
      </c>
      <c r="R472" t="s">
        <v>21</v>
      </c>
      <c r="S472">
        <v>2018</v>
      </c>
      <c r="T472" t="s">
        <v>22</v>
      </c>
      <c r="U472" s="15">
        <v>4.2</v>
      </c>
      <c r="V472" s="15">
        <v>7</v>
      </c>
      <c r="W472" t="s">
        <v>23</v>
      </c>
    </row>
    <row r="473" spans="1:23">
      <c r="A473" t="s">
        <v>516</v>
      </c>
      <c r="B473">
        <v>39.953507999999999</v>
      </c>
      <c r="C473" s="15">
        <v>116.385712</v>
      </c>
      <c r="D473" s="2" t="s">
        <v>5536</v>
      </c>
      <c r="E473" s="14" t="s">
        <v>5071</v>
      </c>
      <c r="F473" s="14" t="e" vm="9">
        <v>#VALUE!</v>
      </c>
      <c r="G473" s="2" t="str">
        <f>_xlfn.XLOOKUP(E473,missing_cities!$Q$2:$Q$56,missing_cities!$R$2:$R$56,"Not Found",0)</f>
        <v>China</v>
      </c>
      <c r="H473" t="str">
        <f>_xlfn.XLOOKUP(E473,missing_cities!$Q$2:$Q$56,missing_cities!$S$2:$S$56,"Not Found",0)</f>
        <v>Asia</v>
      </c>
      <c r="I473" t="s">
        <v>18</v>
      </c>
      <c r="J473" s="15">
        <v>0.17</v>
      </c>
      <c r="K473" t="s">
        <v>19</v>
      </c>
      <c r="L473" s="15" t="str">
        <f t="shared" si="14"/>
        <v>9:00-18:00</v>
      </c>
      <c r="M473" s="16">
        <f t="shared" si="15"/>
        <v>0.37</v>
      </c>
      <c r="N473" s="15">
        <v>10.02</v>
      </c>
      <c r="O473" s="15">
        <v>66</v>
      </c>
      <c r="P473" t="s">
        <v>20</v>
      </c>
      <c r="Q473">
        <v>50</v>
      </c>
      <c r="R473" t="s">
        <v>30</v>
      </c>
      <c r="S473">
        <v>2015</v>
      </c>
      <c r="T473" t="s">
        <v>31</v>
      </c>
      <c r="U473" s="15">
        <v>4.8</v>
      </c>
      <c r="V473" s="15">
        <v>8</v>
      </c>
      <c r="W473" t="s">
        <v>23</v>
      </c>
    </row>
    <row r="474" spans="1:23">
      <c r="A474" t="s">
        <v>517</v>
      </c>
      <c r="B474">
        <v>25.327424000000001</v>
      </c>
      <c r="C474" s="15">
        <v>55.233725</v>
      </c>
      <c r="D474" s="2" t="s">
        <v>5537</v>
      </c>
      <c r="E474" s="14" t="s">
        <v>5076</v>
      </c>
      <c r="F474" s="14" t="e" vm="10">
        <v>#VALUE!</v>
      </c>
      <c r="G474" s="2" t="str">
        <f>_xlfn.XLOOKUP(E474,missing_cities!$Q$2:$Q$56,missing_cities!$R$2:$R$56,"Not Found",0)</f>
        <v>United Arab Emirates</v>
      </c>
      <c r="H474" t="str">
        <f>_xlfn.XLOOKUP(E474,missing_cities!$Q$2:$Q$56,missing_cities!$S$2:$S$56,"Not Found",0)</f>
        <v>Asia</v>
      </c>
      <c r="I474" t="s">
        <v>18</v>
      </c>
      <c r="J474" s="15">
        <v>0.35</v>
      </c>
      <c r="K474" t="s">
        <v>19</v>
      </c>
      <c r="L474" s="15" t="str">
        <f t="shared" si="14"/>
        <v>9:00-18:00</v>
      </c>
      <c r="M474" s="16">
        <f t="shared" si="15"/>
        <v>0.37</v>
      </c>
      <c r="N474" s="15">
        <v>4.4000000000000004</v>
      </c>
      <c r="O474" s="15">
        <v>49</v>
      </c>
      <c r="P474" t="s">
        <v>20</v>
      </c>
      <c r="Q474">
        <v>150</v>
      </c>
      <c r="R474" t="s">
        <v>35</v>
      </c>
      <c r="S474">
        <v>2010</v>
      </c>
      <c r="T474" t="s">
        <v>22</v>
      </c>
      <c r="U474" s="15">
        <v>3.1</v>
      </c>
      <c r="V474" s="15">
        <v>5</v>
      </c>
      <c r="W474" t="s">
        <v>27</v>
      </c>
    </row>
    <row r="475" spans="1:23">
      <c r="A475" t="s">
        <v>518</v>
      </c>
      <c r="B475">
        <v>37.814725000000003</v>
      </c>
      <c r="C475" s="15">
        <v>-122.40591000000001</v>
      </c>
      <c r="D475" s="2" t="s">
        <v>5538</v>
      </c>
      <c r="E475" s="14" t="s">
        <v>5061</v>
      </c>
      <c r="F475" s="14" t="e" vm="5">
        <v>#VALUE!</v>
      </c>
      <c r="G475" s="2" t="str">
        <f>_xlfn.XLOOKUP(E475,missing_cities!$Q$2:$Q$56,missing_cities!$R$2:$R$56,"Not Found",0)</f>
        <v>United States</v>
      </c>
      <c r="H475" t="str">
        <f>_xlfn.XLOOKUP(E475,missing_cities!$Q$2:$Q$56,missing_cities!$S$2:$S$56,"Not Found",0)</f>
        <v>North America</v>
      </c>
      <c r="I475" t="s">
        <v>18</v>
      </c>
      <c r="J475" s="15">
        <v>0.35</v>
      </c>
      <c r="K475" t="s">
        <v>19</v>
      </c>
      <c r="L475" s="15" t="str">
        <f t="shared" si="14"/>
        <v>9:00-18:00</v>
      </c>
      <c r="M475" s="16">
        <f t="shared" si="15"/>
        <v>0.37</v>
      </c>
      <c r="N475" s="15">
        <v>11.12</v>
      </c>
      <c r="O475" s="15">
        <v>88</v>
      </c>
      <c r="P475" t="s">
        <v>29</v>
      </c>
      <c r="Q475">
        <v>150</v>
      </c>
      <c r="R475" t="s">
        <v>97</v>
      </c>
      <c r="S475">
        <v>2010</v>
      </c>
      <c r="T475" t="s">
        <v>31</v>
      </c>
      <c r="U475" s="15">
        <v>3.8</v>
      </c>
      <c r="V475" s="15">
        <v>4</v>
      </c>
      <c r="W475" t="s">
        <v>32</v>
      </c>
    </row>
    <row r="476" spans="1:23">
      <c r="A476" t="s">
        <v>519</v>
      </c>
      <c r="B476">
        <v>13.826333</v>
      </c>
      <c r="C476" s="15">
        <v>100.59402</v>
      </c>
      <c r="D476" s="2" t="s">
        <v>5539</v>
      </c>
      <c r="E476" s="14" t="s">
        <v>5059</v>
      </c>
      <c r="F476" s="14" t="e" vm="4">
        <v>#VALUE!</v>
      </c>
      <c r="G476" s="2" t="str">
        <f>_xlfn.XLOOKUP(E476,missing_cities!$Q$2:$Q$56,missing_cities!$R$2:$R$56,"Not Found",0)</f>
        <v>Thailand</v>
      </c>
      <c r="H476" t="str">
        <f>_xlfn.XLOOKUP(E476,missing_cities!$Q$2:$Q$56,missing_cities!$S$2:$S$56,"Not Found",0)</f>
        <v>Asia</v>
      </c>
      <c r="I476" t="s">
        <v>18</v>
      </c>
      <c r="J476" s="15">
        <v>0.37</v>
      </c>
      <c r="K476" s="1">
        <v>45862</v>
      </c>
      <c r="L476" s="15" t="str">
        <f t="shared" si="14"/>
        <v>9.00-21.00</v>
      </c>
      <c r="M476" s="16">
        <f t="shared" si="15"/>
        <v>12</v>
      </c>
      <c r="N476" s="15">
        <v>10.31</v>
      </c>
      <c r="O476" s="15">
        <v>83</v>
      </c>
      <c r="P476" t="s">
        <v>29</v>
      </c>
      <c r="Q476">
        <v>150</v>
      </c>
      <c r="R476" t="s">
        <v>42</v>
      </c>
      <c r="S476">
        <v>2021</v>
      </c>
      <c r="T476" t="s">
        <v>31</v>
      </c>
      <c r="U476" s="15">
        <v>4.0999999999999996</v>
      </c>
      <c r="V476" s="15">
        <v>9</v>
      </c>
      <c r="W476" t="s">
        <v>32</v>
      </c>
    </row>
    <row r="477" spans="1:23">
      <c r="A477" t="s">
        <v>520</v>
      </c>
      <c r="B477">
        <v>-40.297221</v>
      </c>
      <c r="C477" s="15">
        <v>-51.391022999999997</v>
      </c>
      <c r="D477" s="2" t="s">
        <v>5540</v>
      </c>
      <c r="E477" s="14" t="str">
        <f>_xlfn.XLOOKUP(C477,missing_cities!B:B,missing_cities!C:C,"Not Found",0)</f>
        <v>Error</v>
      </c>
      <c r="F477" s="14" t="s">
        <v>9987</v>
      </c>
      <c r="G477" s="2" t="str">
        <f>_xlfn.XLOOKUP(E477,missing_cities!$Q$2:$Q$56,missing_cities!$R$2:$R$56,"Not Found",0)</f>
        <v>Error</v>
      </c>
      <c r="H477" t="str">
        <f>_xlfn.XLOOKUP(E477,missing_cities!$Q$2:$Q$56,missing_cities!$S$2:$S$56,"Not Found",0)</f>
        <v>Error</v>
      </c>
      <c r="I477" t="s">
        <v>18</v>
      </c>
      <c r="J477" s="15">
        <v>0.5</v>
      </c>
      <c r="K477" s="1">
        <v>45862</v>
      </c>
      <c r="L477" s="15" t="str">
        <f t="shared" si="14"/>
        <v>9.00-21.00</v>
      </c>
      <c r="M477" s="16">
        <f t="shared" si="15"/>
        <v>12</v>
      </c>
      <c r="N477" s="15">
        <v>16.95</v>
      </c>
      <c r="O477" s="15">
        <v>20</v>
      </c>
      <c r="P477" t="s">
        <v>39</v>
      </c>
      <c r="Q477">
        <v>150</v>
      </c>
      <c r="R477" t="s">
        <v>37</v>
      </c>
      <c r="S477">
        <v>2023</v>
      </c>
      <c r="T477" t="s">
        <v>31</v>
      </c>
      <c r="U477" s="15">
        <v>3.8</v>
      </c>
      <c r="V477" s="15">
        <v>4</v>
      </c>
      <c r="W477" t="s">
        <v>23</v>
      </c>
    </row>
    <row r="478" spans="1:23">
      <c r="A478" t="s">
        <v>521</v>
      </c>
      <c r="B478">
        <v>43.602848000000002</v>
      </c>
      <c r="C478" s="15">
        <v>-79.47766</v>
      </c>
      <c r="D478" s="2" t="s">
        <v>5541</v>
      </c>
      <c r="E478" s="14" t="s">
        <v>5050</v>
      </c>
      <c r="F478" s="14" t="e" vm="1">
        <v>#VALUE!</v>
      </c>
      <c r="G478" s="2" t="str">
        <f>_xlfn.XLOOKUP(E478,missing_cities!$Q$2:$Q$56,missing_cities!$R$2:$R$56,"Not Found",0)</f>
        <v>Canada</v>
      </c>
      <c r="H478" t="str">
        <f>_xlfn.XLOOKUP(E478,missing_cities!$Q$2:$Q$56,missing_cities!$S$2:$S$56,"Not Found",0)</f>
        <v>North America</v>
      </c>
      <c r="I478" t="s">
        <v>18</v>
      </c>
      <c r="J478" s="15">
        <v>0.37</v>
      </c>
      <c r="K478" t="s">
        <v>34</v>
      </c>
      <c r="L478" s="15" t="str">
        <f t="shared" si="14"/>
        <v>6:00-22:00</v>
      </c>
      <c r="M478" s="16">
        <f t="shared" si="15"/>
        <v>0.67</v>
      </c>
      <c r="N478" s="15">
        <v>18.86</v>
      </c>
      <c r="O478" s="15">
        <v>41</v>
      </c>
      <c r="P478" t="s">
        <v>20</v>
      </c>
      <c r="Q478">
        <v>50</v>
      </c>
      <c r="R478" t="s">
        <v>44</v>
      </c>
      <c r="S478">
        <v>2015</v>
      </c>
      <c r="T478" t="s">
        <v>31</v>
      </c>
      <c r="U478" s="15">
        <v>4</v>
      </c>
      <c r="V478" s="15">
        <v>5</v>
      </c>
      <c r="W478" t="s">
        <v>27</v>
      </c>
    </row>
    <row r="479" spans="1:23">
      <c r="A479" t="s">
        <v>522</v>
      </c>
      <c r="B479">
        <v>-23.627983</v>
      </c>
      <c r="C479" s="15">
        <v>-46.63185</v>
      </c>
      <c r="D479" s="2" t="s">
        <v>5542</v>
      </c>
      <c r="E479" s="14" t="s">
        <v>5067</v>
      </c>
      <c r="F479" s="14" t="e" vm="7">
        <v>#VALUE!</v>
      </c>
      <c r="G479" s="2" t="str">
        <f>_xlfn.XLOOKUP(E479,missing_cities!$Q$2:$Q$56,missing_cities!$R$2:$R$56,"Not Found",0)</f>
        <v>Brazil</v>
      </c>
      <c r="H479" t="str">
        <f>_xlfn.XLOOKUP(E479,missing_cities!$Q$2:$Q$56,missing_cities!$S$2:$S$56,"Not Found",0)</f>
        <v>South America</v>
      </c>
      <c r="I479" t="s">
        <v>18</v>
      </c>
      <c r="J479" s="15">
        <v>0.22</v>
      </c>
      <c r="K479" t="s">
        <v>19</v>
      </c>
      <c r="L479" s="15" t="str">
        <f t="shared" si="14"/>
        <v>9:00-18:00</v>
      </c>
      <c r="M479" s="16">
        <f t="shared" si="15"/>
        <v>0.37</v>
      </c>
      <c r="N479" s="15">
        <v>18.440000000000001</v>
      </c>
      <c r="O479" s="15">
        <v>90</v>
      </c>
      <c r="P479" t="s">
        <v>37</v>
      </c>
      <c r="Q479">
        <v>22</v>
      </c>
      <c r="R479" t="s">
        <v>48</v>
      </c>
      <c r="S479">
        <v>2015</v>
      </c>
      <c r="T479" t="s">
        <v>31</v>
      </c>
      <c r="U479" s="15">
        <v>4.2</v>
      </c>
      <c r="V479" s="15">
        <v>8</v>
      </c>
      <c r="W479" t="s">
        <v>32</v>
      </c>
    </row>
    <row r="480" spans="1:23">
      <c r="A480" t="s">
        <v>523</v>
      </c>
      <c r="B480">
        <v>-33.758899999999997</v>
      </c>
      <c r="C480" s="15">
        <v>151.34761800000001</v>
      </c>
      <c r="D480" s="2" t="s">
        <v>5543</v>
      </c>
      <c r="E480" s="14" t="s">
        <v>5069</v>
      </c>
      <c r="F480" s="14" t="e" vm="8">
        <v>#VALUE!</v>
      </c>
      <c r="G480" s="2" t="str">
        <f>_xlfn.XLOOKUP(E480,missing_cities!$Q$2:$Q$56,missing_cities!$R$2:$R$56,"Not Found",0)</f>
        <v>Australia</v>
      </c>
      <c r="H480" t="str">
        <f>_xlfn.XLOOKUP(E480,missing_cities!$Q$2:$Q$56,missing_cities!$S$2:$S$56,"Not Found",0)</f>
        <v>Australia</v>
      </c>
      <c r="I480" t="s">
        <v>18</v>
      </c>
      <c r="J480" s="15">
        <v>0.48</v>
      </c>
      <c r="K480" t="s">
        <v>34</v>
      </c>
      <c r="L480" s="15" t="str">
        <f t="shared" si="14"/>
        <v>6:00-22:00</v>
      </c>
      <c r="M480" s="16">
        <f t="shared" si="15"/>
        <v>0.67</v>
      </c>
      <c r="N480" s="15">
        <v>3.43</v>
      </c>
      <c r="O480" s="15">
        <v>55</v>
      </c>
      <c r="P480" t="s">
        <v>39</v>
      </c>
      <c r="Q480">
        <v>150</v>
      </c>
      <c r="R480" t="s">
        <v>132</v>
      </c>
      <c r="S480">
        <v>2019</v>
      </c>
      <c r="T480" t="s">
        <v>22</v>
      </c>
      <c r="U480" s="15">
        <v>3</v>
      </c>
      <c r="V480" s="15">
        <v>10</v>
      </c>
      <c r="W480" t="s">
        <v>27</v>
      </c>
    </row>
    <row r="481" spans="1:23">
      <c r="A481" t="s">
        <v>524</v>
      </c>
      <c r="B481">
        <v>35.505384999999997</v>
      </c>
      <c r="C481" s="15">
        <v>35.107309000000001</v>
      </c>
      <c r="D481" s="2" t="s">
        <v>5544</v>
      </c>
      <c r="E481" s="14" t="str">
        <f>_xlfn.XLOOKUP(C481,missing_cities!B:B,missing_cities!C:C,"Not Found",0)</f>
        <v>Error</v>
      </c>
      <c r="F481" s="14" t="s">
        <v>9987</v>
      </c>
      <c r="G481" s="2" t="str">
        <f>_xlfn.XLOOKUP(E481,missing_cities!$Q$2:$Q$56,missing_cities!$R$2:$R$56,"Not Found",0)</f>
        <v>Error</v>
      </c>
      <c r="H481" t="str">
        <f>_xlfn.XLOOKUP(E481,missing_cities!$Q$2:$Q$56,missing_cities!$S$2:$S$56,"Not Found",0)</f>
        <v>Error</v>
      </c>
      <c r="I481" t="s">
        <v>18</v>
      </c>
      <c r="J481" s="15">
        <v>0.37</v>
      </c>
      <c r="K481" t="s">
        <v>19</v>
      </c>
      <c r="L481" s="15" t="str">
        <f t="shared" si="14"/>
        <v>9:00-18:00</v>
      </c>
      <c r="M481" s="16">
        <f t="shared" si="15"/>
        <v>0.37</v>
      </c>
      <c r="N481" s="15">
        <v>9.57</v>
      </c>
      <c r="O481" s="15">
        <v>41</v>
      </c>
      <c r="P481" t="s">
        <v>29</v>
      </c>
      <c r="Q481">
        <v>350</v>
      </c>
      <c r="R481" t="s">
        <v>67</v>
      </c>
      <c r="S481">
        <v>2013</v>
      </c>
      <c r="T481" t="s">
        <v>22</v>
      </c>
      <c r="U481" s="15">
        <v>3.6</v>
      </c>
      <c r="V481" s="15">
        <v>7</v>
      </c>
      <c r="W481" t="s">
        <v>27</v>
      </c>
    </row>
    <row r="482" spans="1:23">
      <c r="A482" t="s">
        <v>525</v>
      </c>
      <c r="B482">
        <v>-23.594453000000001</v>
      </c>
      <c r="C482" s="15">
        <v>-46.694926000000002</v>
      </c>
      <c r="D482" s="2" t="s">
        <v>5545</v>
      </c>
      <c r="E482" s="14" t="s">
        <v>5067</v>
      </c>
      <c r="F482" s="14" t="e" vm="7">
        <v>#VALUE!</v>
      </c>
      <c r="G482" s="2" t="str">
        <f>_xlfn.XLOOKUP(E482,missing_cities!$Q$2:$Q$56,missing_cities!$R$2:$R$56,"Not Found",0)</f>
        <v>Brazil</v>
      </c>
      <c r="H482" t="str">
        <f>_xlfn.XLOOKUP(E482,missing_cities!$Q$2:$Q$56,missing_cities!$S$2:$S$56,"Not Found",0)</f>
        <v>South America</v>
      </c>
      <c r="I482" t="s">
        <v>18</v>
      </c>
      <c r="J482" s="15">
        <v>0.26</v>
      </c>
      <c r="K482" s="1">
        <v>45862</v>
      </c>
      <c r="L482" s="15" t="str">
        <f t="shared" si="14"/>
        <v>9.00-21.00</v>
      </c>
      <c r="M482" s="16">
        <f t="shared" si="15"/>
        <v>12</v>
      </c>
      <c r="N482" s="15">
        <v>17.7</v>
      </c>
      <c r="O482" s="15">
        <v>52</v>
      </c>
      <c r="P482" t="s">
        <v>20</v>
      </c>
      <c r="Q482">
        <v>50</v>
      </c>
      <c r="R482" t="s">
        <v>37</v>
      </c>
      <c r="S482">
        <v>2015</v>
      </c>
      <c r="T482" t="s">
        <v>22</v>
      </c>
      <c r="U482" s="15">
        <v>4.5999999999999996</v>
      </c>
      <c r="V482" s="15">
        <v>10</v>
      </c>
      <c r="W482" t="s">
        <v>32</v>
      </c>
    </row>
    <row r="483" spans="1:23">
      <c r="A483" t="s">
        <v>526</v>
      </c>
      <c r="B483">
        <v>34.196626999999999</v>
      </c>
      <c r="C483" s="15">
        <v>-118.22929600000001</v>
      </c>
      <c r="D483" s="2" t="s">
        <v>5546</v>
      </c>
      <c r="E483" s="14" t="s">
        <v>5111</v>
      </c>
      <c r="F483" s="14" t="e" vm="5">
        <v>#VALUE!</v>
      </c>
      <c r="G483" s="2" t="str">
        <f>_xlfn.XLOOKUP(E483,missing_cities!$Q$2:$Q$56,missing_cities!$R$2:$R$56,"Not Found",0)</f>
        <v>United States</v>
      </c>
      <c r="H483" t="str">
        <f>_xlfn.XLOOKUP(E483,missing_cities!$Q$2:$Q$56,missing_cities!$S$2:$S$56,"Not Found",0)</f>
        <v>North America</v>
      </c>
      <c r="I483" t="s">
        <v>18</v>
      </c>
      <c r="J483" s="15">
        <v>0.45</v>
      </c>
      <c r="K483" s="1">
        <v>45862</v>
      </c>
      <c r="L483" s="15" t="str">
        <f t="shared" si="14"/>
        <v>9.00-21.00</v>
      </c>
      <c r="M483" s="16">
        <f t="shared" si="15"/>
        <v>12</v>
      </c>
      <c r="N483" s="15">
        <v>17.25</v>
      </c>
      <c r="O483" s="15">
        <v>49</v>
      </c>
      <c r="P483" t="s">
        <v>29</v>
      </c>
      <c r="Q483">
        <v>350</v>
      </c>
      <c r="R483" t="s">
        <v>37</v>
      </c>
      <c r="S483">
        <v>2018</v>
      </c>
      <c r="T483" t="s">
        <v>22</v>
      </c>
      <c r="U483" s="15">
        <v>4.8</v>
      </c>
      <c r="V483" s="15">
        <v>1</v>
      </c>
      <c r="W483" t="s">
        <v>27</v>
      </c>
    </row>
    <row r="484" spans="1:23">
      <c r="A484" t="s">
        <v>527</v>
      </c>
      <c r="B484">
        <v>-23.591487000000001</v>
      </c>
      <c r="C484" s="15">
        <v>-46.520854</v>
      </c>
      <c r="D484" s="2" t="s">
        <v>5547</v>
      </c>
      <c r="E484" s="14" t="s">
        <v>5067</v>
      </c>
      <c r="F484" s="14" t="e" vm="7">
        <v>#VALUE!</v>
      </c>
      <c r="G484" s="2" t="str">
        <f>_xlfn.XLOOKUP(E484,missing_cities!$Q$2:$Q$56,missing_cities!$R$2:$R$56,"Not Found",0)</f>
        <v>Brazil</v>
      </c>
      <c r="H484" t="str">
        <f>_xlfn.XLOOKUP(E484,missing_cities!$Q$2:$Q$56,missing_cities!$S$2:$S$56,"Not Found",0)</f>
        <v>South America</v>
      </c>
      <c r="I484" t="s">
        <v>18</v>
      </c>
      <c r="J484" s="15">
        <v>0.39</v>
      </c>
      <c r="K484" s="1">
        <v>45862</v>
      </c>
      <c r="L484" s="15" t="str">
        <f t="shared" si="14"/>
        <v>9.00-21.00</v>
      </c>
      <c r="M484" s="16">
        <f t="shared" si="15"/>
        <v>12</v>
      </c>
      <c r="N484" s="15">
        <v>19.38</v>
      </c>
      <c r="O484" s="15">
        <v>62</v>
      </c>
      <c r="P484" t="s">
        <v>39</v>
      </c>
      <c r="Q484">
        <v>22</v>
      </c>
      <c r="R484" t="s">
        <v>97</v>
      </c>
      <c r="S484">
        <v>2022</v>
      </c>
      <c r="T484" t="s">
        <v>31</v>
      </c>
      <c r="U484" s="15">
        <v>4.9000000000000004</v>
      </c>
      <c r="V484" s="15">
        <v>9</v>
      </c>
      <c r="W484" t="s">
        <v>32</v>
      </c>
    </row>
    <row r="485" spans="1:23">
      <c r="A485" t="s">
        <v>528</v>
      </c>
      <c r="B485">
        <v>-57.701684999999998</v>
      </c>
      <c r="C485" s="15">
        <v>122.42197400000001</v>
      </c>
      <c r="D485" s="2" t="s">
        <v>5548</v>
      </c>
      <c r="E485" s="14" t="str">
        <f>_xlfn.XLOOKUP(C485,missing_cities!B:B,missing_cities!C:C,"Not Found",0)</f>
        <v>Error</v>
      </c>
      <c r="F485" s="14" t="s">
        <v>9987</v>
      </c>
      <c r="G485" s="2" t="str">
        <f>_xlfn.XLOOKUP(E485,missing_cities!$Q$2:$Q$56,missing_cities!$R$2:$R$56,"Not Found",0)</f>
        <v>Error</v>
      </c>
      <c r="H485" t="str">
        <f>_xlfn.XLOOKUP(E485,missing_cities!$Q$2:$Q$56,missing_cities!$S$2:$S$56,"Not Found",0)</f>
        <v>Error</v>
      </c>
      <c r="I485" t="s">
        <v>18</v>
      </c>
      <c r="J485" s="15">
        <v>0.28000000000000003</v>
      </c>
      <c r="K485" t="s">
        <v>34</v>
      </c>
      <c r="L485" s="15" t="str">
        <f t="shared" si="14"/>
        <v>6:00-22:00</v>
      </c>
      <c r="M485" s="16">
        <f t="shared" si="15"/>
        <v>0.67</v>
      </c>
      <c r="N485" s="15">
        <v>1.21</v>
      </c>
      <c r="O485" s="15">
        <v>12</v>
      </c>
      <c r="P485" t="s">
        <v>25</v>
      </c>
      <c r="Q485">
        <v>50</v>
      </c>
      <c r="R485" t="s">
        <v>37</v>
      </c>
      <c r="S485">
        <v>2014</v>
      </c>
      <c r="T485" t="s">
        <v>31</v>
      </c>
      <c r="U485" s="15">
        <v>3.9</v>
      </c>
      <c r="V485" s="15">
        <v>8</v>
      </c>
      <c r="W485" t="s">
        <v>32</v>
      </c>
    </row>
    <row r="486" spans="1:23">
      <c r="A486" t="s">
        <v>529</v>
      </c>
      <c r="B486">
        <v>39.862012999999997</v>
      </c>
      <c r="C486" s="15">
        <v>116.44029999999999</v>
      </c>
      <c r="D486" s="2" t="s">
        <v>5549</v>
      </c>
      <c r="E486" s="14" t="s">
        <v>5071</v>
      </c>
      <c r="F486" s="14" t="e" vm="9">
        <v>#VALUE!</v>
      </c>
      <c r="G486" s="2" t="str">
        <f>_xlfn.XLOOKUP(E486,missing_cities!$Q$2:$Q$56,missing_cities!$R$2:$R$56,"Not Found",0)</f>
        <v>China</v>
      </c>
      <c r="H486" t="str">
        <f>_xlfn.XLOOKUP(E486,missing_cities!$Q$2:$Q$56,missing_cities!$S$2:$S$56,"Not Found",0)</f>
        <v>Asia</v>
      </c>
      <c r="I486" t="s">
        <v>18</v>
      </c>
      <c r="J486" s="15">
        <v>0.19</v>
      </c>
      <c r="K486" t="s">
        <v>34</v>
      </c>
      <c r="L486" s="15" t="str">
        <f t="shared" si="14"/>
        <v>6:00-22:00</v>
      </c>
      <c r="M486" s="16">
        <f t="shared" si="15"/>
        <v>0.67</v>
      </c>
      <c r="N486" s="15">
        <v>0.5</v>
      </c>
      <c r="O486" s="15">
        <v>45</v>
      </c>
      <c r="P486" t="s">
        <v>25</v>
      </c>
      <c r="Q486">
        <v>350</v>
      </c>
      <c r="R486" t="s">
        <v>132</v>
      </c>
      <c r="S486">
        <v>2021</v>
      </c>
      <c r="T486" t="s">
        <v>22</v>
      </c>
      <c r="U486" s="15">
        <v>5</v>
      </c>
      <c r="V486" s="15">
        <v>7</v>
      </c>
      <c r="W486" t="s">
        <v>23</v>
      </c>
    </row>
    <row r="487" spans="1:23">
      <c r="A487" t="s">
        <v>530</v>
      </c>
      <c r="B487">
        <v>41.829132000000001</v>
      </c>
      <c r="C487" s="15">
        <v>-87.721828000000002</v>
      </c>
      <c r="D487" s="2" t="s">
        <v>5550</v>
      </c>
      <c r="E487" s="14" t="s">
        <v>5065</v>
      </c>
      <c r="F487" s="14" t="e" vm="5">
        <v>#VALUE!</v>
      </c>
      <c r="G487" s="2" t="str">
        <f>_xlfn.XLOOKUP(E487,missing_cities!$Q$2:$Q$56,missing_cities!$R$2:$R$56,"Not Found",0)</f>
        <v>United States</v>
      </c>
      <c r="H487" t="str">
        <f>_xlfn.XLOOKUP(E487,missing_cities!$Q$2:$Q$56,missing_cities!$S$2:$S$56,"Not Found",0)</f>
        <v>North America</v>
      </c>
      <c r="I487" t="s">
        <v>18</v>
      </c>
      <c r="J487" s="15">
        <v>0.21</v>
      </c>
      <c r="K487" s="1">
        <v>45862</v>
      </c>
      <c r="L487" s="15" t="str">
        <f t="shared" si="14"/>
        <v>9.00-21.00</v>
      </c>
      <c r="M487" s="16">
        <f t="shared" si="15"/>
        <v>12</v>
      </c>
      <c r="N487" s="15">
        <v>8.31</v>
      </c>
      <c r="O487" s="15">
        <v>26</v>
      </c>
      <c r="P487" t="s">
        <v>29</v>
      </c>
      <c r="Q487">
        <v>350</v>
      </c>
      <c r="R487" t="s">
        <v>37</v>
      </c>
      <c r="S487">
        <v>2011</v>
      </c>
      <c r="T487" t="s">
        <v>22</v>
      </c>
      <c r="U487" s="15">
        <v>3.9</v>
      </c>
      <c r="V487" s="15">
        <v>8</v>
      </c>
      <c r="W487" t="s">
        <v>23</v>
      </c>
    </row>
    <row r="488" spans="1:23">
      <c r="A488" t="s">
        <v>531</v>
      </c>
      <c r="B488">
        <v>55.852735000000003</v>
      </c>
      <c r="C488" s="15">
        <v>37.546604000000002</v>
      </c>
      <c r="D488" s="2" t="s">
        <v>5551</v>
      </c>
      <c r="E488" s="14" t="s">
        <v>5052</v>
      </c>
      <c r="F488" s="14" t="e" vm="2">
        <v>#VALUE!</v>
      </c>
      <c r="G488" s="2" t="str">
        <f>_xlfn.XLOOKUP(E488,missing_cities!$Q$2:$Q$56,missing_cities!$R$2:$R$56,"Not Found",0)</f>
        <v>Russia</v>
      </c>
      <c r="H488" t="str">
        <f>_xlfn.XLOOKUP(E488,missing_cities!$Q$2:$Q$56,missing_cities!$S$2:$S$56,"Not Found",0)</f>
        <v>Europe</v>
      </c>
      <c r="I488" t="s">
        <v>18</v>
      </c>
      <c r="J488" s="15">
        <v>0.22</v>
      </c>
      <c r="K488" t="s">
        <v>19</v>
      </c>
      <c r="L488" s="15" t="str">
        <f t="shared" si="14"/>
        <v>9:00-18:00</v>
      </c>
      <c r="M488" s="16">
        <f t="shared" si="15"/>
        <v>0.37</v>
      </c>
      <c r="N488" s="15">
        <v>9.5399999999999991</v>
      </c>
      <c r="O488" s="15">
        <v>71</v>
      </c>
      <c r="P488" t="s">
        <v>20</v>
      </c>
      <c r="Q488">
        <v>350</v>
      </c>
      <c r="R488" t="s">
        <v>44</v>
      </c>
      <c r="S488">
        <v>2017</v>
      </c>
      <c r="T488" t="s">
        <v>31</v>
      </c>
      <c r="U488" s="15">
        <v>3.8</v>
      </c>
      <c r="V488" s="15">
        <v>7</v>
      </c>
      <c r="W488" t="s">
        <v>27</v>
      </c>
    </row>
    <row r="489" spans="1:23">
      <c r="A489" t="s">
        <v>532</v>
      </c>
      <c r="B489">
        <v>-33.814796999999999</v>
      </c>
      <c r="C489" s="15">
        <v>151.236706</v>
      </c>
      <c r="D489" s="2" t="s">
        <v>5552</v>
      </c>
      <c r="E489" s="14" t="s">
        <v>5069</v>
      </c>
      <c r="F489" s="14" t="e" vm="8">
        <v>#VALUE!</v>
      </c>
      <c r="G489" s="2" t="str">
        <f>_xlfn.XLOOKUP(E489,missing_cities!$Q$2:$Q$56,missing_cities!$R$2:$R$56,"Not Found",0)</f>
        <v>Australia</v>
      </c>
      <c r="H489" t="str">
        <f>_xlfn.XLOOKUP(E489,missing_cities!$Q$2:$Q$56,missing_cities!$S$2:$S$56,"Not Found",0)</f>
        <v>Australia</v>
      </c>
      <c r="I489" t="s">
        <v>18</v>
      </c>
      <c r="J489" s="15">
        <v>0.24</v>
      </c>
      <c r="K489" t="s">
        <v>19</v>
      </c>
      <c r="L489" s="15" t="str">
        <f t="shared" si="14"/>
        <v>9:00-18:00</v>
      </c>
      <c r="M489" s="16">
        <f t="shared" si="15"/>
        <v>0.37</v>
      </c>
      <c r="N489" s="15">
        <v>1.54</v>
      </c>
      <c r="O489" s="15">
        <v>98</v>
      </c>
      <c r="P489" t="s">
        <v>37</v>
      </c>
      <c r="Q489">
        <v>150</v>
      </c>
      <c r="R489" t="s">
        <v>21</v>
      </c>
      <c r="S489">
        <v>2015</v>
      </c>
      <c r="T489" t="s">
        <v>22</v>
      </c>
      <c r="U489" s="15">
        <v>5</v>
      </c>
      <c r="V489" s="15">
        <v>3</v>
      </c>
      <c r="W489" t="s">
        <v>32</v>
      </c>
    </row>
    <row r="490" spans="1:23">
      <c r="A490" t="s">
        <v>533</v>
      </c>
      <c r="B490">
        <v>43.759472000000002</v>
      </c>
      <c r="C490" s="15">
        <v>-79.334462000000002</v>
      </c>
      <c r="D490" s="2" t="s">
        <v>5553</v>
      </c>
      <c r="E490" s="14" t="s">
        <v>5050</v>
      </c>
      <c r="F490" s="14" t="e" vm="1">
        <v>#VALUE!</v>
      </c>
      <c r="G490" s="2" t="str">
        <f>_xlfn.XLOOKUP(E490,missing_cities!$Q$2:$Q$56,missing_cities!$R$2:$R$56,"Not Found",0)</f>
        <v>Canada</v>
      </c>
      <c r="H490" t="str">
        <f>_xlfn.XLOOKUP(E490,missing_cities!$Q$2:$Q$56,missing_cities!$S$2:$S$56,"Not Found",0)</f>
        <v>North America</v>
      </c>
      <c r="I490" t="s">
        <v>18</v>
      </c>
      <c r="J490" s="15">
        <v>0.32</v>
      </c>
      <c r="K490" s="1">
        <v>45862</v>
      </c>
      <c r="L490" s="15" t="str">
        <f t="shared" si="14"/>
        <v>9.00-21.00</v>
      </c>
      <c r="M490" s="16">
        <f t="shared" si="15"/>
        <v>12</v>
      </c>
      <c r="N490" s="15">
        <v>13.81</v>
      </c>
      <c r="O490" s="15">
        <v>83</v>
      </c>
      <c r="P490" t="s">
        <v>37</v>
      </c>
      <c r="Q490">
        <v>50</v>
      </c>
      <c r="R490" t="s">
        <v>37</v>
      </c>
      <c r="S490">
        <v>2014</v>
      </c>
      <c r="T490" t="s">
        <v>22</v>
      </c>
      <c r="U490" s="15">
        <v>3.4</v>
      </c>
      <c r="V490" s="15">
        <v>8</v>
      </c>
      <c r="W490" t="s">
        <v>23</v>
      </c>
    </row>
    <row r="491" spans="1:23">
      <c r="A491" t="s">
        <v>534</v>
      </c>
      <c r="B491">
        <v>19.093508</v>
      </c>
      <c r="C491" s="15">
        <v>72.835280999999995</v>
      </c>
      <c r="D491" s="2" t="s">
        <v>5554</v>
      </c>
      <c r="E491" s="14" t="s">
        <v>5079</v>
      </c>
      <c r="F491" s="14" t="e" vm="11">
        <v>#VALUE!</v>
      </c>
      <c r="G491" s="2" t="str">
        <f>_xlfn.XLOOKUP(E491,missing_cities!$Q$2:$Q$56,missing_cities!$R$2:$R$56,"Not Found",0)</f>
        <v>India</v>
      </c>
      <c r="H491" t="str">
        <f>_xlfn.XLOOKUP(E491,missing_cities!$Q$2:$Q$56,missing_cities!$S$2:$S$56,"Not Found",0)</f>
        <v>Asia</v>
      </c>
      <c r="I491" t="s">
        <v>18</v>
      </c>
      <c r="J491" s="15">
        <v>0.41</v>
      </c>
      <c r="K491" t="s">
        <v>34</v>
      </c>
      <c r="L491" s="15" t="str">
        <f t="shared" si="14"/>
        <v>6:00-22:00</v>
      </c>
      <c r="M491" s="16">
        <f t="shared" si="15"/>
        <v>0.67</v>
      </c>
      <c r="N491" s="15">
        <v>10.25</v>
      </c>
      <c r="O491" s="15">
        <v>30</v>
      </c>
      <c r="P491" t="s">
        <v>20</v>
      </c>
      <c r="Q491">
        <v>50</v>
      </c>
      <c r="R491" t="s">
        <v>37</v>
      </c>
      <c r="S491">
        <v>2012</v>
      </c>
      <c r="T491" t="s">
        <v>31</v>
      </c>
      <c r="U491" s="15">
        <v>3.3</v>
      </c>
      <c r="V491" s="15">
        <v>2</v>
      </c>
      <c r="W491" t="s">
        <v>27</v>
      </c>
    </row>
    <row r="492" spans="1:23">
      <c r="A492" t="s">
        <v>535</v>
      </c>
      <c r="B492">
        <v>13.83662</v>
      </c>
      <c r="C492" s="15">
        <v>100.402618</v>
      </c>
      <c r="D492" s="2" t="s">
        <v>5555</v>
      </c>
      <c r="E492" s="14" t="s">
        <v>5059</v>
      </c>
      <c r="F492" s="14" t="e" vm="4">
        <v>#VALUE!</v>
      </c>
      <c r="G492" s="2" t="str">
        <f>_xlfn.XLOOKUP(E492,missing_cities!$Q$2:$Q$56,missing_cities!$R$2:$R$56,"Not Found",0)</f>
        <v>Thailand</v>
      </c>
      <c r="H492" t="str">
        <f>_xlfn.XLOOKUP(E492,missing_cities!$Q$2:$Q$56,missing_cities!$S$2:$S$56,"Not Found",0)</f>
        <v>Asia</v>
      </c>
      <c r="I492" t="s">
        <v>18</v>
      </c>
      <c r="J492" s="15">
        <v>0.28000000000000003</v>
      </c>
      <c r="K492" s="1">
        <v>45862</v>
      </c>
      <c r="L492" s="15" t="str">
        <f t="shared" si="14"/>
        <v>9.00-21.00</v>
      </c>
      <c r="M492" s="16">
        <f t="shared" si="15"/>
        <v>12</v>
      </c>
      <c r="N492" s="15">
        <v>6.71</v>
      </c>
      <c r="O492" s="15">
        <v>14</v>
      </c>
      <c r="P492" t="s">
        <v>39</v>
      </c>
      <c r="Q492">
        <v>50</v>
      </c>
      <c r="R492" t="s">
        <v>21</v>
      </c>
      <c r="S492">
        <v>2023</v>
      </c>
      <c r="T492" t="s">
        <v>22</v>
      </c>
      <c r="U492" s="15">
        <v>4.0999999999999996</v>
      </c>
      <c r="V492" s="15">
        <v>5</v>
      </c>
      <c r="W492" t="s">
        <v>23</v>
      </c>
    </row>
    <row r="493" spans="1:23">
      <c r="A493" t="s">
        <v>536</v>
      </c>
      <c r="B493">
        <v>19.403282000000001</v>
      </c>
      <c r="C493" s="15">
        <v>-99.031351999999998</v>
      </c>
      <c r="D493" s="2" t="s">
        <v>5556</v>
      </c>
      <c r="E493" s="14" t="s">
        <v>5119</v>
      </c>
      <c r="F493" s="14" t="e" vm="13">
        <v>#VALUE!</v>
      </c>
      <c r="G493" s="2" t="str">
        <f>_xlfn.XLOOKUP(E493,missing_cities!$Q$2:$Q$56,missing_cities!$R$2:$R$56,"Not Found",0)</f>
        <v>Mexico</v>
      </c>
      <c r="H493" t="str">
        <f>_xlfn.XLOOKUP(E493,missing_cities!$Q$2:$Q$56,missing_cities!$S$2:$S$56,"Not Found",0)</f>
        <v>North America</v>
      </c>
      <c r="I493" t="s">
        <v>18</v>
      </c>
      <c r="J493" s="15">
        <v>0.23</v>
      </c>
      <c r="K493" t="s">
        <v>19</v>
      </c>
      <c r="L493" s="15" t="str">
        <f t="shared" si="14"/>
        <v>9:00-18:00</v>
      </c>
      <c r="M493" s="16">
        <f t="shared" si="15"/>
        <v>0.37</v>
      </c>
      <c r="N493" s="15">
        <v>18.47</v>
      </c>
      <c r="O493" s="15">
        <v>47</v>
      </c>
      <c r="P493" t="s">
        <v>39</v>
      </c>
      <c r="Q493">
        <v>350</v>
      </c>
      <c r="R493" t="s">
        <v>37</v>
      </c>
      <c r="S493">
        <v>2010</v>
      </c>
      <c r="T493" t="s">
        <v>22</v>
      </c>
      <c r="U493" s="15">
        <v>3.7</v>
      </c>
      <c r="V493" s="15">
        <v>7</v>
      </c>
      <c r="W493" t="s">
        <v>32</v>
      </c>
    </row>
    <row r="494" spans="1:23">
      <c r="A494" t="s">
        <v>537</v>
      </c>
      <c r="B494">
        <v>-23.585045999999998</v>
      </c>
      <c r="C494" s="15">
        <v>-46.521509000000002</v>
      </c>
      <c r="D494" s="2" t="s">
        <v>5557</v>
      </c>
      <c r="E494" s="14" t="s">
        <v>5067</v>
      </c>
      <c r="F494" s="14" t="e" vm="7">
        <v>#VALUE!</v>
      </c>
      <c r="G494" s="2" t="str">
        <f>_xlfn.XLOOKUP(E494,missing_cities!$Q$2:$Q$56,missing_cities!$R$2:$R$56,"Not Found",0)</f>
        <v>Brazil</v>
      </c>
      <c r="H494" t="str">
        <f>_xlfn.XLOOKUP(E494,missing_cities!$Q$2:$Q$56,missing_cities!$S$2:$S$56,"Not Found",0)</f>
        <v>South America</v>
      </c>
      <c r="I494" t="s">
        <v>18</v>
      </c>
      <c r="J494" s="15">
        <v>0.28000000000000003</v>
      </c>
      <c r="K494" s="1">
        <v>45862</v>
      </c>
      <c r="L494" s="15" t="str">
        <f t="shared" si="14"/>
        <v>9.00-21.00</v>
      </c>
      <c r="M494" s="16">
        <f t="shared" si="15"/>
        <v>12</v>
      </c>
      <c r="N494" s="15">
        <v>4.5199999999999996</v>
      </c>
      <c r="O494" s="15">
        <v>24</v>
      </c>
      <c r="P494" t="s">
        <v>39</v>
      </c>
      <c r="Q494">
        <v>350</v>
      </c>
      <c r="R494" t="s">
        <v>44</v>
      </c>
      <c r="S494">
        <v>2021</v>
      </c>
      <c r="T494" t="s">
        <v>22</v>
      </c>
      <c r="U494" s="15">
        <v>3.4</v>
      </c>
      <c r="V494" s="15">
        <v>8</v>
      </c>
      <c r="W494" t="s">
        <v>23</v>
      </c>
    </row>
    <row r="495" spans="1:23">
      <c r="A495" t="s">
        <v>538</v>
      </c>
      <c r="B495">
        <v>55.859015999999997</v>
      </c>
      <c r="C495" s="15">
        <v>37.533394999999999</v>
      </c>
      <c r="D495" s="2" t="s">
        <v>5558</v>
      </c>
      <c r="E495" s="14" t="s">
        <v>5052</v>
      </c>
      <c r="F495" s="14" t="e" vm="2">
        <v>#VALUE!</v>
      </c>
      <c r="G495" s="2" t="str">
        <f>_xlfn.XLOOKUP(E495,missing_cities!$Q$2:$Q$56,missing_cities!$R$2:$R$56,"Not Found",0)</f>
        <v>Russia</v>
      </c>
      <c r="H495" t="str">
        <f>_xlfn.XLOOKUP(E495,missing_cities!$Q$2:$Q$56,missing_cities!$S$2:$S$56,"Not Found",0)</f>
        <v>Europe</v>
      </c>
      <c r="I495" t="s">
        <v>18</v>
      </c>
      <c r="J495" s="15">
        <v>0.37</v>
      </c>
      <c r="K495" t="s">
        <v>19</v>
      </c>
      <c r="L495" s="15" t="str">
        <f t="shared" si="14"/>
        <v>9:00-18:00</v>
      </c>
      <c r="M495" s="16">
        <f t="shared" si="15"/>
        <v>0.37</v>
      </c>
      <c r="N495" s="15">
        <v>19.89</v>
      </c>
      <c r="O495" s="15">
        <v>84</v>
      </c>
      <c r="P495" t="s">
        <v>37</v>
      </c>
      <c r="Q495">
        <v>150</v>
      </c>
      <c r="R495" t="s">
        <v>37</v>
      </c>
      <c r="S495">
        <v>2013</v>
      </c>
      <c r="T495" t="s">
        <v>31</v>
      </c>
      <c r="U495" s="15">
        <v>4.9000000000000004</v>
      </c>
      <c r="V495" s="15">
        <v>10</v>
      </c>
      <c r="W495" t="s">
        <v>32</v>
      </c>
    </row>
    <row r="496" spans="1:23">
      <c r="A496" t="s">
        <v>539</v>
      </c>
      <c r="B496">
        <v>37.687756999999998</v>
      </c>
      <c r="C496" s="15">
        <v>126.91449</v>
      </c>
      <c r="D496" s="2" t="s">
        <v>5559</v>
      </c>
      <c r="E496" s="14" t="s">
        <v>5063</v>
      </c>
      <c r="F496" s="14" t="e" vm="6">
        <v>#VALUE!</v>
      </c>
      <c r="G496" s="2" t="str">
        <f>_xlfn.XLOOKUP(E496,missing_cities!$Q$2:$Q$56,missing_cities!$R$2:$R$56,"Not Found",0)</f>
        <v>South Korea</v>
      </c>
      <c r="H496" t="str">
        <f>_xlfn.XLOOKUP(E496,missing_cities!$Q$2:$Q$56,missing_cities!$S$2:$S$56,"Not Found",0)</f>
        <v>Asia</v>
      </c>
      <c r="I496" t="s">
        <v>18</v>
      </c>
      <c r="J496" s="15">
        <v>0.27</v>
      </c>
      <c r="K496" t="s">
        <v>19</v>
      </c>
      <c r="L496" s="15" t="str">
        <f t="shared" si="14"/>
        <v>9:00-18:00</v>
      </c>
      <c r="M496" s="16">
        <f t="shared" si="15"/>
        <v>0.37</v>
      </c>
      <c r="N496" s="15">
        <v>16.600000000000001</v>
      </c>
      <c r="O496" s="15">
        <v>65</v>
      </c>
      <c r="P496" t="s">
        <v>25</v>
      </c>
      <c r="Q496">
        <v>150</v>
      </c>
      <c r="R496" t="s">
        <v>46</v>
      </c>
      <c r="S496">
        <v>2020</v>
      </c>
      <c r="T496" t="s">
        <v>22</v>
      </c>
      <c r="U496" s="15">
        <v>4.3</v>
      </c>
      <c r="V496" s="15">
        <v>6</v>
      </c>
      <c r="W496" t="s">
        <v>32</v>
      </c>
    </row>
    <row r="497" spans="1:23">
      <c r="A497" t="s">
        <v>540</v>
      </c>
      <c r="B497">
        <v>41.984068000000001</v>
      </c>
      <c r="C497" s="15">
        <v>-87.676889000000003</v>
      </c>
      <c r="D497" s="2" t="s">
        <v>5560</v>
      </c>
      <c r="E497" s="14" t="s">
        <v>5065</v>
      </c>
      <c r="F497" s="14" t="e" vm="5">
        <v>#VALUE!</v>
      </c>
      <c r="G497" s="2" t="str">
        <f>_xlfn.XLOOKUP(E497,missing_cities!$Q$2:$Q$56,missing_cities!$R$2:$R$56,"Not Found",0)</f>
        <v>United States</v>
      </c>
      <c r="H497" t="str">
        <f>_xlfn.XLOOKUP(E497,missing_cities!$Q$2:$Q$56,missing_cities!$S$2:$S$56,"Not Found",0)</f>
        <v>North America</v>
      </c>
      <c r="I497" t="s">
        <v>18</v>
      </c>
      <c r="J497" s="15">
        <v>0.38</v>
      </c>
      <c r="K497" t="s">
        <v>19</v>
      </c>
      <c r="L497" s="15" t="str">
        <f t="shared" si="14"/>
        <v>9:00-18:00</v>
      </c>
      <c r="M497" s="16">
        <f t="shared" si="15"/>
        <v>0.37</v>
      </c>
      <c r="N497" s="15">
        <v>15.13</v>
      </c>
      <c r="O497" s="15">
        <v>24</v>
      </c>
      <c r="P497" t="s">
        <v>37</v>
      </c>
      <c r="Q497">
        <v>350</v>
      </c>
      <c r="R497" t="s">
        <v>37</v>
      </c>
      <c r="S497">
        <v>2013</v>
      </c>
      <c r="T497" t="s">
        <v>31</v>
      </c>
      <c r="U497" s="15">
        <v>3.7</v>
      </c>
      <c r="V497" s="15">
        <v>10</v>
      </c>
      <c r="W497" t="s">
        <v>27</v>
      </c>
    </row>
    <row r="498" spans="1:23">
      <c r="A498" t="s">
        <v>541</v>
      </c>
      <c r="B498">
        <v>-33.862499</v>
      </c>
      <c r="C498" s="15">
        <v>151.30388600000001</v>
      </c>
      <c r="D498" s="2" t="s">
        <v>5561</v>
      </c>
      <c r="E498" s="14" t="s">
        <v>5069</v>
      </c>
      <c r="F498" s="14" t="e" vm="8">
        <v>#VALUE!</v>
      </c>
      <c r="G498" s="2" t="str">
        <f>_xlfn.XLOOKUP(E498,missing_cities!$Q$2:$Q$56,missing_cities!$R$2:$R$56,"Not Found",0)</f>
        <v>Australia</v>
      </c>
      <c r="H498" t="str">
        <f>_xlfn.XLOOKUP(E498,missing_cities!$Q$2:$Q$56,missing_cities!$S$2:$S$56,"Not Found",0)</f>
        <v>Australia</v>
      </c>
      <c r="I498" t="s">
        <v>18</v>
      </c>
      <c r="J498" s="15">
        <v>0.36</v>
      </c>
      <c r="K498" t="s">
        <v>19</v>
      </c>
      <c r="L498" s="15" t="str">
        <f t="shared" si="14"/>
        <v>9:00-18:00</v>
      </c>
      <c r="M498" s="16">
        <f t="shared" si="15"/>
        <v>0.37</v>
      </c>
      <c r="N498" s="15">
        <v>9.3699999999999992</v>
      </c>
      <c r="O498" s="15">
        <v>51</v>
      </c>
      <c r="P498" t="s">
        <v>29</v>
      </c>
      <c r="Q498">
        <v>50</v>
      </c>
      <c r="R498" t="s">
        <v>132</v>
      </c>
      <c r="S498">
        <v>2015</v>
      </c>
      <c r="T498" t="s">
        <v>31</v>
      </c>
      <c r="U498" s="15">
        <v>3.4</v>
      </c>
      <c r="V498" s="15">
        <v>10</v>
      </c>
      <c r="W498" t="s">
        <v>32</v>
      </c>
    </row>
    <row r="499" spans="1:23">
      <c r="A499" t="s">
        <v>542</v>
      </c>
      <c r="B499">
        <v>-23.523087</v>
      </c>
      <c r="C499" s="15">
        <v>-46.596257000000001</v>
      </c>
      <c r="D499" s="2" t="s">
        <v>5562</v>
      </c>
      <c r="E499" s="14" t="s">
        <v>5067</v>
      </c>
      <c r="F499" s="14" t="e" vm="7">
        <v>#VALUE!</v>
      </c>
      <c r="G499" s="2" t="str">
        <f>_xlfn.XLOOKUP(E499,missing_cities!$Q$2:$Q$56,missing_cities!$R$2:$R$56,"Not Found",0)</f>
        <v>Brazil</v>
      </c>
      <c r="H499" t="str">
        <f>_xlfn.XLOOKUP(E499,missing_cities!$Q$2:$Q$56,missing_cities!$S$2:$S$56,"Not Found",0)</f>
        <v>South America</v>
      </c>
      <c r="I499" t="s">
        <v>18</v>
      </c>
      <c r="J499" s="15">
        <v>0.21</v>
      </c>
      <c r="K499" s="1">
        <v>45862</v>
      </c>
      <c r="L499" s="15" t="str">
        <f t="shared" si="14"/>
        <v>9.00-21.00</v>
      </c>
      <c r="M499" s="16">
        <f t="shared" si="15"/>
        <v>12</v>
      </c>
      <c r="N499" s="15">
        <v>17.149999999999999</v>
      </c>
      <c r="O499" s="15">
        <v>31</v>
      </c>
      <c r="P499" t="s">
        <v>29</v>
      </c>
      <c r="Q499">
        <v>150</v>
      </c>
      <c r="R499" t="s">
        <v>48</v>
      </c>
      <c r="S499">
        <v>2010</v>
      </c>
      <c r="T499" t="s">
        <v>31</v>
      </c>
      <c r="U499" s="15">
        <v>3.3</v>
      </c>
      <c r="V499" s="15">
        <v>1</v>
      </c>
      <c r="W499" t="s">
        <v>23</v>
      </c>
    </row>
    <row r="500" spans="1:23">
      <c r="A500" t="s">
        <v>543</v>
      </c>
      <c r="B500">
        <v>39.937266999999999</v>
      </c>
      <c r="C500" s="15">
        <v>116.355288</v>
      </c>
      <c r="D500" s="2" t="s">
        <v>5563</v>
      </c>
      <c r="E500" s="14" t="s">
        <v>5071</v>
      </c>
      <c r="F500" s="14" t="e" vm="9">
        <v>#VALUE!</v>
      </c>
      <c r="G500" s="2" t="str">
        <f>_xlfn.XLOOKUP(E500,missing_cities!$Q$2:$Q$56,missing_cities!$R$2:$R$56,"Not Found",0)</f>
        <v>China</v>
      </c>
      <c r="H500" t="str">
        <f>_xlfn.XLOOKUP(E500,missing_cities!$Q$2:$Q$56,missing_cities!$S$2:$S$56,"Not Found",0)</f>
        <v>Asia</v>
      </c>
      <c r="I500" t="s">
        <v>18</v>
      </c>
      <c r="J500" s="15">
        <v>0.5</v>
      </c>
      <c r="K500" t="s">
        <v>34</v>
      </c>
      <c r="L500" s="15" t="str">
        <f t="shared" si="14"/>
        <v>6:00-22:00</v>
      </c>
      <c r="M500" s="16">
        <f t="shared" si="15"/>
        <v>0.67</v>
      </c>
      <c r="N500" s="15">
        <v>18.91</v>
      </c>
      <c r="O500" s="15">
        <v>87</v>
      </c>
      <c r="P500" t="s">
        <v>25</v>
      </c>
      <c r="Q500">
        <v>22</v>
      </c>
      <c r="R500" t="s">
        <v>21</v>
      </c>
      <c r="S500">
        <v>2011</v>
      </c>
      <c r="T500" t="s">
        <v>22</v>
      </c>
      <c r="U500" s="15">
        <v>4.5</v>
      </c>
      <c r="V500" s="15">
        <v>8</v>
      </c>
      <c r="W500" t="s">
        <v>32</v>
      </c>
    </row>
    <row r="501" spans="1:23">
      <c r="A501" t="s">
        <v>544</v>
      </c>
      <c r="B501">
        <v>37.737096999999999</v>
      </c>
      <c r="C501" s="15">
        <v>-122.322953</v>
      </c>
      <c r="D501" s="2" t="s">
        <v>5564</v>
      </c>
      <c r="E501" s="14" t="s">
        <v>5061</v>
      </c>
      <c r="F501" s="14" t="e" vm="5">
        <v>#VALUE!</v>
      </c>
      <c r="G501" s="2" t="str">
        <f>_xlfn.XLOOKUP(E501,missing_cities!$Q$2:$Q$56,missing_cities!$R$2:$R$56,"Not Found",0)</f>
        <v>United States</v>
      </c>
      <c r="H501" t="str">
        <f>_xlfn.XLOOKUP(E501,missing_cities!$Q$2:$Q$56,missing_cities!$S$2:$S$56,"Not Found",0)</f>
        <v>North America</v>
      </c>
      <c r="I501" t="s">
        <v>18</v>
      </c>
      <c r="J501" s="15">
        <v>0.23</v>
      </c>
      <c r="K501" t="s">
        <v>19</v>
      </c>
      <c r="L501" s="15" t="str">
        <f t="shared" si="14"/>
        <v>9:00-18:00</v>
      </c>
      <c r="M501" s="16">
        <f t="shared" si="15"/>
        <v>0.37</v>
      </c>
      <c r="N501" s="15">
        <v>16.16</v>
      </c>
      <c r="O501" s="15">
        <v>23</v>
      </c>
      <c r="P501" t="s">
        <v>20</v>
      </c>
      <c r="Q501">
        <v>350</v>
      </c>
      <c r="R501" t="s">
        <v>35</v>
      </c>
      <c r="S501">
        <v>2020</v>
      </c>
      <c r="T501" t="s">
        <v>31</v>
      </c>
      <c r="U501" s="15">
        <v>3.2</v>
      </c>
      <c r="V501" s="15">
        <v>9</v>
      </c>
      <c r="W501" t="s">
        <v>32</v>
      </c>
    </row>
    <row r="502" spans="1:23">
      <c r="A502" t="s">
        <v>545</v>
      </c>
      <c r="B502">
        <v>34.197159999999997</v>
      </c>
      <c r="C502" s="15">
        <v>-118.351409</v>
      </c>
      <c r="D502" s="2" t="s">
        <v>5565</v>
      </c>
      <c r="E502" s="14" t="s">
        <v>5111</v>
      </c>
      <c r="F502" s="14" t="e" vm="5">
        <v>#VALUE!</v>
      </c>
      <c r="G502" s="2" t="str">
        <f>_xlfn.XLOOKUP(E502,missing_cities!$Q$2:$Q$56,missing_cities!$R$2:$R$56,"Not Found",0)</f>
        <v>United States</v>
      </c>
      <c r="H502" t="str">
        <f>_xlfn.XLOOKUP(E502,missing_cities!$Q$2:$Q$56,missing_cities!$S$2:$S$56,"Not Found",0)</f>
        <v>North America</v>
      </c>
      <c r="I502" t="s">
        <v>18</v>
      </c>
      <c r="J502" s="15">
        <v>0.46</v>
      </c>
      <c r="K502" t="s">
        <v>34</v>
      </c>
      <c r="L502" s="15" t="str">
        <f t="shared" si="14"/>
        <v>6:00-22:00</v>
      </c>
      <c r="M502" s="16">
        <f t="shared" si="15"/>
        <v>0.67</v>
      </c>
      <c r="N502" s="15">
        <v>5.36</v>
      </c>
      <c r="O502" s="15">
        <v>84</v>
      </c>
      <c r="P502" t="s">
        <v>29</v>
      </c>
      <c r="Q502">
        <v>350</v>
      </c>
      <c r="R502" t="s">
        <v>37</v>
      </c>
      <c r="S502">
        <v>2018</v>
      </c>
      <c r="T502" t="s">
        <v>22</v>
      </c>
      <c r="U502" s="15">
        <v>3.5</v>
      </c>
      <c r="V502" s="15">
        <v>6</v>
      </c>
      <c r="W502" t="s">
        <v>27</v>
      </c>
    </row>
    <row r="503" spans="1:23">
      <c r="A503" t="s">
        <v>546</v>
      </c>
      <c r="B503">
        <v>25.281545000000001</v>
      </c>
      <c r="C503" s="15">
        <v>55.230581999999998</v>
      </c>
      <c r="D503" s="2" t="s">
        <v>5566</v>
      </c>
      <c r="E503" s="14" t="s">
        <v>5076</v>
      </c>
      <c r="F503" s="14" t="e" vm="10">
        <v>#VALUE!</v>
      </c>
      <c r="G503" s="2" t="str">
        <f>_xlfn.XLOOKUP(E503,missing_cities!$Q$2:$Q$56,missing_cities!$R$2:$R$56,"Not Found",0)</f>
        <v>United Arab Emirates</v>
      </c>
      <c r="H503" t="str">
        <f>_xlfn.XLOOKUP(E503,missing_cities!$Q$2:$Q$56,missing_cities!$S$2:$S$56,"Not Found",0)</f>
        <v>Asia</v>
      </c>
      <c r="I503" t="s">
        <v>18</v>
      </c>
      <c r="J503" s="15">
        <v>0.49</v>
      </c>
      <c r="K503" t="s">
        <v>34</v>
      </c>
      <c r="L503" s="15" t="str">
        <f t="shared" si="14"/>
        <v>6:00-22:00</v>
      </c>
      <c r="M503" s="16">
        <f t="shared" si="15"/>
        <v>0.67</v>
      </c>
      <c r="N503" s="15">
        <v>12.1</v>
      </c>
      <c r="O503" s="15">
        <v>22</v>
      </c>
      <c r="P503" t="s">
        <v>20</v>
      </c>
      <c r="Q503">
        <v>150</v>
      </c>
      <c r="R503" t="s">
        <v>48</v>
      </c>
      <c r="S503">
        <v>2020</v>
      </c>
      <c r="T503" t="s">
        <v>22</v>
      </c>
      <c r="U503" s="15">
        <v>3.5</v>
      </c>
      <c r="V503" s="15">
        <v>1</v>
      </c>
      <c r="W503" t="s">
        <v>23</v>
      </c>
    </row>
    <row r="504" spans="1:23">
      <c r="A504" t="s">
        <v>547</v>
      </c>
      <c r="B504">
        <v>19.181077999999999</v>
      </c>
      <c r="C504" s="15">
        <v>72.937821999999997</v>
      </c>
      <c r="D504" s="2" t="s">
        <v>5567</v>
      </c>
      <c r="E504" s="14" t="s">
        <v>5079</v>
      </c>
      <c r="F504" s="14" t="e" vm="11">
        <v>#VALUE!</v>
      </c>
      <c r="G504" s="2" t="str">
        <f>_xlfn.XLOOKUP(E504,missing_cities!$Q$2:$Q$56,missing_cities!$R$2:$R$56,"Not Found",0)</f>
        <v>India</v>
      </c>
      <c r="H504" t="str">
        <f>_xlfn.XLOOKUP(E504,missing_cities!$Q$2:$Q$56,missing_cities!$S$2:$S$56,"Not Found",0)</f>
        <v>Asia</v>
      </c>
      <c r="I504" t="s">
        <v>18</v>
      </c>
      <c r="J504" s="15">
        <v>0.27</v>
      </c>
      <c r="K504" t="s">
        <v>19</v>
      </c>
      <c r="L504" s="15" t="str">
        <f t="shared" si="14"/>
        <v>9:00-18:00</v>
      </c>
      <c r="M504" s="16">
        <f t="shared" si="15"/>
        <v>0.37</v>
      </c>
      <c r="N504" s="15">
        <v>3.86</v>
      </c>
      <c r="O504" s="15">
        <v>53</v>
      </c>
      <c r="P504" t="s">
        <v>25</v>
      </c>
      <c r="Q504">
        <v>150</v>
      </c>
      <c r="R504" t="s">
        <v>37</v>
      </c>
      <c r="S504">
        <v>2013</v>
      </c>
      <c r="T504" t="s">
        <v>31</v>
      </c>
      <c r="U504" s="15">
        <v>3.3</v>
      </c>
      <c r="V504" s="15">
        <v>5</v>
      </c>
      <c r="W504" t="s">
        <v>27</v>
      </c>
    </row>
    <row r="505" spans="1:23">
      <c r="A505" t="s">
        <v>548</v>
      </c>
      <c r="B505">
        <v>41.921261000000001</v>
      </c>
      <c r="C505" s="15">
        <v>-87.707538999999997</v>
      </c>
      <c r="D505" s="2" t="s">
        <v>5568</v>
      </c>
      <c r="E505" s="14" t="s">
        <v>5065</v>
      </c>
      <c r="F505" s="14" t="e" vm="5">
        <v>#VALUE!</v>
      </c>
      <c r="G505" s="2" t="str">
        <f>_xlfn.XLOOKUP(E505,missing_cities!$Q$2:$Q$56,missing_cities!$R$2:$R$56,"Not Found",0)</f>
        <v>United States</v>
      </c>
      <c r="H505" t="str">
        <f>_xlfn.XLOOKUP(E505,missing_cities!$Q$2:$Q$56,missing_cities!$S$2:$S$56,"Not Found",0)</f>
        <v>North America</v>
      </c>
      <c r="I505" t="s">
        <v>18</v>
      </c>
      <c r="J505" s="15">
        <v>0.38</v>
      </c>
      <c r="K505" s="1">
        <v>45862</v>
      </c>
      <c r="L505" s="15" t="str">
        <f t="shared" si="14"/>
        <v>9.00-21.00</v>
      </c>
      <c r="M505" s="16">
        <f t="shared" si="15"/>
        <v>12</v>
      </c>
      <c r="N505" s="15">
        <v>5.5</v>
      </c>
      <c r="O505" s="15">
        <v>54</v>
      </c>
      <c r="P505" t="s">
        <v>37</v>
      </c>
      <c r="Q505">
        <v>50</v>
      </c>
      <c r="R505" t="s">
        <v>67</v>
      </c>
      <c r="S505">
        <v>2013</v>
      </c>
      <c r="T505" t="s">
        <v>22</v>
      </c>
      <c r="U505" s="15">
        <v>4.0999999999999996</v>
      </c>
      <c r="V505" s="15">
        <v>3</v>
      </c>
      <c r="W505" t="s">
        <v>32</v>
      </c>
    </row>
    <row r="506" spans="1:23">
      <c r="A506" t="s">
        <v>549</v>
      </c>
      <c r="B506">
        <v>43.784148000000002</v>
      </c>
      <c r="C506" s="15">
        <v>-79.395653999999993</v>
      </c>
      <c r="D506" s="2" t="s">
        <v>5569</v>
      </c>
      <c r="E506" s="14" t="s">
        <v>5050</v>
      </c>
      <c r="F506" s="14" t="e" vm="1">
        <v>#VALUE!</v>
      </c>
      <c r="G506" s="2" t="str">
        <f>_xlfn.XLOOKUP(E506,missing_cities!$Q$2:$Q$56,missing_cities!$R$2:$R$56,"Not Found",0)</f>
        <v>Canada</v>
      </c>
      <c r="H506" t="str">
        <f>_xlfn.XLOOKUP(E506,missing_cities!$Q$2:$Q$56,missing_cities!$S$2:$S$56,"Not Found",0)</f>
        <v>North America</v>
      </c>
      <c r="I506" t="s">
        <v>18</v>
      </c>
      <c r="J506" s="15">
        <v>0.19</v>
      </c>
      <c r="K506" t="s">
        <v>19</v>
      </c>
      <c r="L506" s="15" t="str">
        <f t="shared" si="14"/>
        <v>9:00-18:00</v>
      </c>
      <c r="M506" s="16">
        <f t="shared" si="15"/>
        <v>0.37</v>
      </c>
      <c r="N506" s="15">
        <v>9.6</v>
      </c>
      <c r="O506" s="15">
        <v>77</v>
      </c>
      <c r="P506" t="s">
        <v>25</v>
      </c>
      <c r="Q506">
        <v>350</v>
      </c>
      <c r="R506" t="s">
        <v>21</v>
      </c>
      <c r="S506">
        <v>2017</v>
      </c>
      <c r="T506" t="s">
        <v>22</v>
      </c>
      <c r="U506" s="15">
        <v>4.3</v>
      </c>
      <c r="V506" s="15">
        <v>4</v>
      </c>
      <c r="W506" t="s">
        <v>23</v>
      </c>
    </row>
    <row r="507" spans="1:23">
      <c r="A507" t="s">
        <v>550</v>
      </c>
      <c r="B507">
        <v>81.222294000000005</v>
      </c>
      <c r="C507" s="15">
        <v>35.443129999999996</v>
      </c>
      <c r="D507" s="2" t="s">
        <v>5570</v>
      </c>
      <c r="E507" s="14" t="str">
        <f>_xlfn.XLOOKUP(C507,missing_cities!B:B,missing_cities!C:C,"Not Found",0)</f>
        <v>Error</v>
      </c>
      <c r="F507" s="14" t="s">
        <v>9987</v>
      </c>
      <c r="G507" s="2" t="str">
        <f>_xlfn.XLOOKUP(E507,missing_cities!$Q$2:$Q$56,missing_cities!$R$2:$R$56,"Not Found",0)</f>
        <v>Error</v>
      </c>
      <c r="H507" t="str">
        <f>_xlfn.XLOOKUP(E507,missing_cities!$Q$2:$Q$56,missing_cities!$S$2:$S$56,"Not Found",0)</f>
        <v>Error</v>
      </c>
      <c r="I507" t="s">
        <v>18</v>
      </c>
      <c r="J507" s="15">
        <v>0.22</v>
      </c>
      <c r="K507" s="1">
        <v>45862</v>
      </c>
      <c r="L507" s="15" t="str">
        <f t="shared" si="14"/>
        <v>9.00-21.00</v>
      </c>
      <c r="M507" s="16">
        <f t="shared" si="15"/>
        <v>12</v>
      </c>
      <c r="N507" s="15">
        <v>8.59</v>
      </c>
      <c r="O507" s="15">
        <v>72</v>
      </c>
      <c r="P507" t="s">
        <v>37</v>
      </c>
      <c r="Q507">
        <v>350</v>
      </c>
      <c r="R507" t="s">
        <v>21</v>
      </c>
      <c r="S507">
        <v>2020</v>
      </c>
      <c r="T507" t="s">
        <v>22</v>
      </c>
      <c r="U507" s="15">
        <v>4.9000000000000004</v>
      </c>
      <c r="V507" s="15">
        <v>6</v>
      </c>
      <c r="W507" t="s">
        <v>32</v>
      </c>
    </row>
    <row r="508" spans="1:23">
      <c r="A508" t="s">
        <v>551</v>
      </c>
      <c r="B508">
        <v>19.173221000000002</v>
      </c>
      <c r="C508" s="15">
        <v>72.858878000000004</v>
      </c>
      <c r="D508" s="2" t="s">
        <v>5571</v>
      </c>
      <c r="E508" s="14" t="s">
        <v>5079</v>
      </c>
      <c r="F508" s="14" t="e" vm="11">
        <v>#VALUE!</v>
      </c>
      <c r="G508" s="2" t="str">
        <f>_xlfn.XLOOKUP(E508,missing_cities!$Q$2:$Q$56,missing_cities!$R$2:$R$56,"Not Found",0)</f>
        <v>India</v>
      </c>
      <c r="H508" t="str">
        <f>_xlfn.XLOOKUP(E508,missing_cities!$Q$2:$Q$56,missing_cities!$S$2:$S$56,"Not Found",0)</f>
        <v>Asia</v>
      </c>
      <c r="I508" t="s">
        <v>18</v>
      </c>
      <c r="J508" s="15">
        <v>0.38</v>
      </c>
      <c r="K508" s="1">
        <v>45862</v>
      </c>
      <c r="L508" s="15" t="str">
        <f t="shared" si="14"/>
        <v>9.00-21.00</v>
      </c>
      <c r="M508" s="16">
        <f t="shared" si="15"/>
        <v>12</v>
      </c>
      <c r="N508" s="15">
        <v>0.53</v>
      </c>
      <c r="O508" s="15">
        <v>55</v>
      </c>
      <c r="P508" t="s">
        <v>37</v>
      </c>
      <c r="Q508">
        <v>150</v>
      </c>
      <c r="R508" t="s">
        <v>21</v>
      </c>
      <c r="S508">
        <v>2015</v>
      </c>
      <c r="T508" t="s">
        <v>22</v>
      </c>
      <c r="U508" s="15">
        <v>4.0999999999999996</v>
      </c>
      <c r="V508" s="15">
        <v>2</v>
      </c>
      <c r="W508" t="s">
        <v>23</v>
      </c>
    </row>
    <row r="509" spans="1:23">
      <c r="A509" t="s">
        <v>552</v>
      </c>
      <c r="B509">
        <v>52.413066999999998</v>
      </c>
      <c r="C509" s="15">
        <v>13.312136000000001</v>
      </c>
      <c r="D509" s="2" t="s">
        <v>5572</v>
      </c>
      <c r="E509" s="14" t="s">
        <v>5057</v>
      </c>
      <c r="F509" s="14" t="e" vm="3">
        <v>#VALUE!</v>
      </c>
      <c r="G509" s="2" t="str">
        <f>_xlfn.XLOOKUP(E509,missing_cities!$Q$2:$Q$56,missing_cities!$R$2:$R$56,"Not Found",0)</f>
        <v>Germany</v>
      </c>
      <c r="H509" t="str">
        <f>_xlfn.XLOOKUP(E509,missing_cities!$Q$2:$Q$56,missing_cities!$S$2:$S$56,"Not Found",0)</f>
        <v>Europe</v>
      </c>
      <c r="I509" t="s">
        <v>18</v>
      </c>
      <c r="J509" s="15">
        <v>0.4</v>
      </c>
      <c r="K509" t="s">
        <v>34</v>
      </c>
      <c r="L509" s="15" t="str">
        <f t="shared" si="14"/>
        <v>6:00-22:00</v>
      </c>
      <c r="M509" s="16">
        <f t="shared" si="15"/>
        <v>0.67</v>
      </c>
      <c r="N509" s="15">
        <v>7.1</v>
      </c>
      <c r="O509" s="15">
        <v>44</v>
      </c>
      <c r="P509" t="s">
        <v>37</v>
      </c>
      <c r="Q509">
        <v>50</v>
      </c>
      <c r="R509" t="s">
        <v>81</v>
      </c>
      <c r="S509">
        <v>2010</v>
      </c>
      <c r="T509" t="s">
        <v>22</v>
      </c>
      <c r="U509" s="15">
        <v>3.6</v>
      </c>
      <c r="V509" s="15">
        <v>6</v>
      </c>
      <c r="W509" t="s">
        <v>32</v>
      </c>
    </row>
    <row r="510" spans="1:23">
      <c r="A510" t="s">
        <v>553</v>
      </c>
      <c r="B510">
        <v>18.991613000000001</v>
      </c>
      <c r="C510" s="15">
        <v>72.817131000000003</v>
      </c>
      <c r="D510" s="2" t="s">
        <v>5573</v>
      </c>
      <c r="E510" s="14" t="s">
        <v>5079</v>
      </c>
      <c r="F510" s="14" t="e" vm="11">
        <v>#VALUE!</v>
      </c>
      <c r="G510" s="2" t="str">
        <f>_xlfn.XLOOKUP(E510,missing_cities!$Q$2:$Q$56,missing_cities!$R$2:$R$56,"Not Found",0)</f>
        <v>India</v>
      </c>
      <c r="H510" t="str">
        <f>_xlfn.XLOOKUP(E510,missing_cities!$Q$2:$Q$56,missing_cities!$S$2:$S$56,"Not Found",0)</f>
        <v>Asia</v>
      </c>
      <c r="I510" t="s">
        <v>18</v>
      </c>
      <c r="J510" s="15">
        <v>0.42</v>
      </c>
      <c r="K510" s="1">
        <v>45862</v>
      </c>
      <c r="L510" s="15" t="str">
        <f t="shared" si="14"/>
        <v>9.00-21.00</v>
      </c>
      <c r="M510" s="16">
        <f t="shared" si="15"/>
        <v>12</v>
      </c>
      <c r="N510" s="15">
        <v>13.54</v>
      </c>
      <c r="O510" s="15">
        <v>26</v>
      </c>
      <c r="P510" t="s">
        <v>37</v>
      </c>
      <c r="Q510">
        <v>350</v>
      </c>
      <c r="R510" t="s">
        <v>42</v>
      </c>
      <c r="S510">
        <v>2014</v>
      </c>
      <c r="T510" t="s">
        <v>31</v>
      </c>
      <c r="U510" s="15">
        <v>4.9000000000000004</v>
      </c>
      <c r="V510" s="15">
        <v>5</v>
      </c>
      <c r="W510" t="s">
        <v>23</v>
      </c>
    </row>
    <row r="511" spans="1:23">
      <c r="A511" t="s">
        <v>554</v>
      </c>
      <c r="B511">
        <v>37.548993000000003</v>
      </c>
      <c r="C511" s="15">
        <v>126.948363</v>
      </c>
      <c r="D511" s="2" t="s">
        <v>5574</v>
      </c>
      <c r="E511" s="14" t="s">
        <v>5063</v>
      </c>
      <c r="F511" s="14" t="e" vm="6">
        <v>#VALUE!</v>
      </c>
      <c r="G511" s="2" t="str">
        <f>_xlfn.XLOOKUP(E511,missing_cities!$Q$2:$Q$56,missing_cities!$R$2:$R$56,"Not Found",0)</f>
        <v>South Korea</v>
      </c>
      <c r="H511" t="str">
        <f>_xlfn.XLOOKUP(E511,missing_cities!$Q$2:$Q$56,missing_cities!$S$2:$S$56,"Not Found",0)</f>
        <v>Asia</v>
      </c>
      <c r="I511" t="s">
        <v>18</v>
      </c>
      <c r="J511" s="15">
        <v>0.43</v>
      </c>
      <c r="K511" s="1">
        <v>45862</v>
      </c>
      <c r="L511" s="15" t="str">
        <f t="shared" si="14"/>
        <v>9.00-21.00</v>
      </c>
      <c r="M511" s="16">
        <f t="shared" si="15"/>
        <v>12</v>
      </c>
      <c r="N511" s="15">
        <v>10.11</v>
      </c>
      <c r="O511" s="15">
        <v>92</v>
      </c>
      <c r="P511" t="s">
        <v>37</v>
      </c>
      <c r="Q511">
        <v>350</v>
      </c>
      <c r="R511" t="s">
        <v>76</v>
      </c>
      <c r="S511">
        <v>2023</v>
      </c>
      <c r="T511" t="s">
        <v>31</v>
      </c>
      <c r="U511" s="15">
        <v>4.4000000000000004</v>
      </c>
      <c r="V511" s="15">
        <v>1</v>
      </c>
      <c r="W511" t="s">
        <v>23</v>
      </c>
    </row>
    <row r="512" spans="1:23">
      <c r="A512" t="s">
        <v>555</v>
      </c>
      <c r="B512">
        <v>13.745374</v>
      </c>
      <c r="C512" s="15">
        <v>100.518362</v>
      </c>
      <c r="D512" s="2" t="s">
        <v>5575</v>
      </c>
      <c r="E512" s="14" t="s">
        <v>5059</v>
      </c>
      <c r="F512" s="14" t="e" vm="4">
        <v>#VALUE!</v>
      </c>
      <c r="G512" s="2" t="str">
        <f>_xlfn.XLOOKUP(E512,missing_cities!$Q$2:$Q$56,missing_cities!$R$2:$R$56,"Not Found",0)</f>
        <v>Thailand</v>
      </c>
      <c r="H512" t="str">
        <f>_xlfn.XLOOKUP(E512,missing_cities!$Q$2:$Q$56,missing_cities!$S$2:$S$56,"Not Found",0)</f>
        <v>Asia</v>
      </c>
      <c r="I512" t="s">
        <v>18</v>
      </c>
      <c r="J512" s="15">
        <v>0.25</v>
      </c>
      <c r="K512" t="s">
        <v>34</v>
      </c>
      <c r="L512" s="15" t="str">
        <f t="shared" si="14"/>
        <v>6:00-22:00</v>
      </c>
      <c r="M512" s="16">
        <f t="shared" si="15"/>
        <v>0.67</v>
      </c>
      <c r="N512" s="15">
        <v>19.96</v>
      </c>
      <c r="O512" s="15">
        <v>26</v>
      </c>
      <c r="P512" t="s">
        <v>37</v>
      </c>
      <c r="Q512">
        <v>50</v>
      </c>
      <c r="R512" t="s">
        <v>81</v>
      </c>
      <c r="S512">
        <v>2021</v>
      </c>
      <c r="T512" t="s">
        <v>22</v>
      </c>
      <c r="U512" s="15">
        <v>4.5999999999999996</v>
      </c>
      <c r="V512" s="15">
        <v>3</v>
      </c>
      <c r="W512" t="s">
        <v>27</v>
      </c>
    </row>
    <row r="513" spans="1:23">
      <c r="A513" t="s">
        <v>556</v>
      </c>
      <c r="B513">
        <v>-9.0359789999999993</v>
      </c>
      <c r="C513" s="15">
        <v>85.542556000000005</v>
      </c>
      <c r="D513" s="2" t="s">
        <v>5576</v>
      </c>
      <c r="E513" s="14" t="str">
        <f>_xlfn.XLOOKUP(C513,missing_cities!B:B,missing_cities!C:C,"Not Found",0)</f>
        <v>Error</v>
      </c>
      <c r="F513" s="14" t="s">
        <v>9987</v>
      </c>
      <c r="G513" s="2" t="str">
        <f>_xlfn.XLOOKUP(E513,missing_cities!$Q$2:$Q$56,missing_cities!$R$2:$R$56,"Not Found",0)</f>
        <v>Error</v>
      </c>
      <c r="H513" t="str">
        <f>_xlfn.XLOOKUP(E513,missing_cities!$Q$2:$Q$56,missing_cities!$S$2:$S$56,"Not Found",0)</f>
        <v>Error</v>
      </c>
      <c r="I513" t="s">
        <v>18</v>
      </c>
      <c r="J513" s="15">
        <v>0.34</v>
      </c>
      <c r="K513" s="1">
        <v>45862</v>
      </c>
      <c r="L513" s="15" t="str">
        <f t="shared" si="14"/>
        <v>9.00-21.00</v>
      </c>
      <c r="M513" s="16">
        <f t="shared" si="15"/>
        <v>12</v>
      </c>
      <c r="N513" s="15">
        <v>17.36</v>
      </c>
      <c r="O513" s="15">
        <v>60</v>
      </c>
      <c r="P513" t="s">
        <v>25</v>
      </c>
      <c r="Q513">
        <v>22</v>
      </c>
      <c r="R513" t="s">
        <v>97</v>
      </c>
      <c r="S513">
        <v>2016</v>
      </c>
      <c r="T513" t="s">
        <v>22</v>
      </c>
      <c r="U513" s="15">
        <v>4.2</v>
      </c>
      <c r="V513" s="15">
        <v>9</v>
      </c>
      <c r="W513" t="s">
        <v>23</v>
      </c>
    </row>
    <row r="514" spans="1:23">
      <c r="A514" t="s">
        <v>557</v>
      </c>
      <c r="B514">
        <v>52.583016999999998</v>
      </c>
      <c r="C514" s="15">
        <v>13.417558</v>
      </c>
      <c r="D514" s="2" t="s">
        <v>5577</v>
      </c>
      <c r="E514" s="14" t="s">
        <v>5057</v>
      </c>
      <c r="F514" s="14" t="e" vm="3">
        <v>#VALUE!</v>
      </c>
      <c r="G514" s="2" t="str">
        <f>_xlfn.XLOOKUP(E514,missing_cities!$Q$2:$Q$56,missing_cities!$R$2:$R$56,"Not Found",0)</f>
        <v>Germany</v>
      </c>
      <c r="H514" t="str">
        <f>_xlfn.XLOOKUP(E514,missing_cities!$Q$2:$Q$56,missing_cities!$S$2:$S$56,"Not Found",0)</f>
        <v>Europe</v>
      </c>
      <c r="I514" t="s">
        <v>18</v>
      </c>
      <c r="J514" s="15">
        <v>0.45</v>
      </c>
      <c r="K514" t="s">
        <v>19</v>
      </c>
      <c r="L514" s="15" t="str">
        <f t="shared" si="14"/>
        <v>9:00-18:00</v>
      </c>
      <c r="M514" s="16">
        <f t="shared" si="15"/>
        <v>0.37</v>
      </c>
      <c r="N514" s="15">
        <v>5.21</v>
      </c>
      <c r="O514" s="15">
        <v>19</v>
      </c>
      <c r="P514" t="s">
        <v>25</v>
      </c>
      <c r="Q514">
        <v>50</v>
      </c>
      <c r="R514" t="s">
        <v>42</v>
      </c>
      <c r="S514">
        <v>2014</v>
      </c>
      <c r="T514" t="s">
        <v>22</v>
      </c>
      <c r="U514" s="15">
        <v>4.4000000000000004</v>
      </c>
      <c r="V514" s="15">
        <v>5</v>
      </c>
      <c r="W514" t="s">
        <v>23</v>
      </c>
    </row>
    <row r="515" spans="1:23">
      <c r="A515" t="s">
        <v>558</v>
      </c>
      <c r="B515">
        <v>25.297961999999998</v>
      </c>
      <c r="C515" s="15">
        <v>55.303415000000001</v>
      </c>
      <c r="D515" s="2" t="s">
        <v>5578</v>
      </c>
      <c r="E515" s="14" t="s">
        <v>5076</v>
      </c>
      <c r="F515" s="14" t="e" vm="10">
        <v>#VALUE!</v>
      </c>
      <c r="G515" s="2" t="str">
        <f>_xlfn.XLOOKUP(E515,missing_cities!$Q$2:$Q$56,missing_cities!$R$2:$R$56,"Not Found",0)</f>
        <v>United Arab Emirates</v>
      </c>
      <c r="H515" t="str">
        <f>_xlfn.XLOOKUP(E515,missing_cities!$Q$2:$Q$56,missing_cities!$S$2:$S$56,"Not Found",0)</f>
        <v>Asia</v>
      </c>
      <c r="I515" t="s">
        <v>18</v>
      </c>
      <c r="J515" s="15">
        <v>0.47</v>
      </c>
      <c r="K515" t="s">
        <v>19</v>
      </c>
      <c r="L515" s="15" t="str">
        <f t="shared" ref="L515:L578" si="16">IF(ISNUMBER(SEARCH("-",K515)),K515,"9.00-21.00")</f>
        <v>9:00-18:00</v>
      </c>
      <c r="M515" s="16">
        <f t="shared" ref="M515:M578" si="17">IF(ISNUMBER(SEARCH("-", L515)), TEXT(RIGHT(L515, LEN(L515) - FIND("-", L515)), "0.00") - TEXT(LEFT(L515, FIND("-", L515)-1), "0.00"), "")</f>
        <v>0.37</v>
      </c>
      <c r="N515" s="15">
        <v>15.08</v>
      </c>
      <c r="O515" s="15">
        <v>98</v>
      </c>
      <c r="P515" t="s">
        <v>39</v>
      </c>
      <c r="Q515">
        <v>50</v>
      </c>
      <c r="R515" t="s">
        <v>97</v>
      </c>
      <c r="S515">
        <v>2017</v>
      </c>
      <c r="T515" t="s">
        <v>31</v>
      </c>
      <c r="U515" s="15">
        <v>4.0999999999999996</v>
      </c>
      <c r="V515" s="15">
        <v>1</v>
      </c>
      <c r="W515" t="s">
        <v>27</v>
      </c>
    </row>
    <row r="516" spans="1:23">
      <c r="A516" t="s">
        <v>559</v>
      </c>
      <c r="B516">
        <v>43.751927999999999</v>
      </c>
      <c r="C516" s="15">
        <v>-79.421881999999997</v>
      </c>
      <c r="D516" s="2" t="s">
        <v>5579</v>
      </c>
      <c r="E516" s="14" t="s">
        <v>5050</v>
      </c>
      <c r="F516" s="14" t="e" vm="1">
        <v>#VALUE!</v>
      </c>
      <c r="G516" s="2" t="str">
        <f>_xlfn.XLOOKUP(E516,missing_cities!$Q$2:$Q$56,missing_cities!$R$2:$R$56,"Not Found",0)</f>
        <v>Canada</v>
      </c>
      <c r="H516" t="str">
        <f>_xlfn.XLOOKUP(E516,missing_cities!$Q$2:$Q$56,missing_cities!$S$2:$S$56,"Not Found",0)</f>
        <v>North America</v>
      </c>
      <c r="I516" t="s">
        <v>18</v>
      </c>
      <c r="J516" s="15">
        <v>0.38</v>
      </c>
      <c r="K516" s="1">
        <v>45862</v>
      </c>
      <c r="L516" s="15" t="str">
        <f t="shared" si="16"/>
        <v>9.00-21.00</v>
      </c>
      <c r="M516" s="16">
        <f t="shared" si="17"/>
        <v>12</v>
      </c>
      <c r="N516" s="15">
        <v>13.1</v>
      </c>
      <c r="O516" s="15">
        <v>50</v>
      </c>
      <c r="P516" t="s">
        <v>29</v>
      </c>
      <c r="Q516">
        <v>22</v>
      </c>
      <c r="R516" t="s">
        <v>42</v>
      </c>
      <c r="S516">
        <v>2018</v>
      </c>
      <c r="T516" t="s">
        <v>22</v>
      </c>
      <c r="U516" s="15">
        <v>4.3</v>
      </c>
      <c r="V516" s="15">
        <v>7</v>
      </c>
      <c r="W516" t="s">
        <v>27</v>
      </c>
    </row>
    <row r="517" spans="1:23">
      <c r="A517" t="s">
        <v>560</v>
      </c>
      <c r="B517">
        <v>-33.723027000000002</v>
      </c>
      <c r="C517" s="15">
        <v>18.597726000000002</v>
      </c>
      <c r="D517" s="2" t="s">
        <v>5580</v>
      </c>
      <c r="E517" s="14" t="s">
        <v>5085</v>
      </c>
      <c r="F517" s="14" t="e" vm="12">
        <v>#VALUE!</v>
      </c>
      <c r="G517" s="2" t="str">
        <f>_xlfn.XLOOKUP(E517,missing_cities!$Q$2:$Q$56,missing_cities!$R$2:$R$56,"Not Found",0)</f>
        <v>South Africa</v>
      </c>
      <c r="H517" t="str">
        <f>_xlfn.XLOOKUP(E517,missing_cities!$Q$2:$Q$56,missing_cities!$S$2:$S$56,"Not Found",0)</f>
        <v>Africa</v>
      </c>
      <c r="I517" t="s">
        <v>18</v>
      </c>
      <c r="J517" s="15">
        <v>0.38</v>
      </c>
      <c r="K517" t="s">
        <v>19</v>
      </c>
      <c r="L517" s="15" t="str">
        <f t="shared" si="16"/>
        <v>9:00-18:00</v>
      </c>
      <c r="M517" s="16">
        <f t="shared" si="17"/>
        <v>0.37</v>
      </c>
      <c r="N517" s="15">
        <v>6.13</v>
      </c>
      <c r="O517" s="15">
        <v>18</v>
      </c>
      <c r="P517" t="s">
        <v>20</v>
      </c>
      <c r="Q517">
        <v>22</v>
      </c>
      <c r="R517" t="s">
        <v>46</v>
      </c>
      <c r="S517">
        <v>2017</v>
      </c>
      <c r="T517" t="s">
        <v>31</v>
      </c>
      <c r="U517" s="15">
        <v>3.8</v>
      </c>
      <c r="V517" s="15">
        <v>8</v>
      </c>
      <c r="W517" t="s">
        <v>23</v>
      </c>
    </row>
    <row r="518" spans="1:23">
      <c r="A518" t="s">
        <v>561</v>
      </c>
      <c r="B518">
        <v>-33.845981000000002</v>
      </c>
      <c r="C518" s="15">
        <v>151.25160399999999</v>
      </c>
      <c r="D518" s="2" t="s">
        <v>5581</v>
      </c>
      <c r="E518" s="14" t="s">
        <v>5069</v>
      </c>
      <c r="F518" s="14" t="e" vm="8">
        <v>#VALUE!</v>
      </c>
      <c r="G518" s="2" t="str">
        <f>_xlfn.XLOOKUP(E518,missing_cities!$Q$2:$Q$56,missing_cities!$R$2:$R$56,"Not Found",0)</f>
        <v>Australia</v>
      </c>
      <c r="H518" t="str">
        <f>_xlfn.XLOOKUP(E518,missing_cities!$Q$2:$Q$56,missing_cities!$S$2:$S$56,"Not Found",0)</f>
        <v>Australia</v>
      </c>
      <c r="I518" t="s">
        <v>18</v>
      </c>
      <c r="J518" s="15">
        <v>0.48</v>
      </c>
      <c r="K518" s="1">
        <v>45862</v>
      </c>
      <c r="L518" s="15" t="str">
        <f t="shared" si="16"/>
        <v>9.00-21.00</v>
      </c>
      <c r="M518" s="16">
        <f t="shared" si="17"/>
        <v>12</v>
      </c>
      <c r="N518" s="15">
        <v>7.11</v>
      </c>
      <c r="O518" s="15">
        <v>86</v>
      </c>
      <c r="P518" t="s">
        <v>37</v>
      </c>
      <c r="Q518">
        <v>22</v>
      </c>
      <c r="R518" t="s">
        <v>26</v>
      </c>
      <c r="S518">
        <v>2011</v>
      </c>
      <c r="T518" t="s">
        <v>22</v>
      </c>
      <c r="U518" s="15">
        <v>3.4</v>
      </c>
      <c r="V518" s="15">
        <v>4</v>
      </c>
      <c r="W518" t="s">
        <v>27</v>
      </c>
    </row>
    <row r="519" spans="1:23">
      <c r="A519" t="s">
        <v>562</v>
      </c>
      <c r="B519">
        <v>39.933093</v>
      </c>
      <c r="C519" s="15">
        <v>116.43629799999999</v>
      </c>
      <c r="D519" s="2" t="s">
        <v>5582</v>
      </c>
      <c r="E519" s="14" t="s">
        <v>5071</v>
      </c>
      <c r="F519" s="14" t="e" vm="9">
        <v>#VALUE!</v>
      </c>
      <c r="G519" s="2" t="str">
        <f>_xlfn.XLOOKUP(E519,missing_cities!$Q$2:$Q$56,missing_cities!$R$2:$R$56,"Not Found",0)</f>
        <v>China</v>
      </c>
      <c r="H519" t="str">
        <f>_xlfn.XLOOKUP(E519,missing_cities!$Q$2:$Q$56,missing_cities!$S$2:$S$56,"Not Found",0)</f>
        <v>Asia</v>
      </c>
      <c r="I519" t="s">
        <v>18</v>
      </c>
      <c r="J519" s="15">
        <v>0.27</v>
      </c>
      <c r="K519" s="1">
        <v>45862</v>
      </c>
      <c r="L519" s="15" t="str">
        <f t="shared" si="16"/>
        <v>9.00-21.00</v>
      </c>
      <c r="M519" s="16">
        <f t="shared" si="17"/>
        <v>12</v>
      </c>
      <c r="N519" s="15">
        <v>3.7</v>
      </c>
      <c r="O519" s="15">
        <v>32</v>
      </c>
      <c r="P519" t="s">
        <v>20</v>
      </c>
      <c r="Q519">
        <v>350</v>
      </c>
      <c r="R519" t="s">
        <v>46</v>
      </c>
      <c r="S519">
        <v>2017</v>
      </c>
      <c r="T519" t="s">
        <v>31</v>
      </c>
      <c r="U519" s="15">
        <v>4.0999999999999996</v>
      </c>
      <c r="V519" s="15">
        <v>6</v>
      </c>
      <c r="W519" t="s">
        <v>27</v>
      </c>
    </row>
    <row r="520" spans="1:23">
      <c r="A520" t="s">
        <v>563</v>
      </c>
      <c r="B520">
        <v>18.952584999999999</v>
      </c>
      <c r="C520" s="15">
        <v>72.905232999999996</v>
      </c>
      <c r="D520" s="2" t="s">
        <v>5583</v>
      </c>
      <c r="E520" s="14" t="s">
        <v>5079</v>
      </c>
      <c r="F520" s="14" t="e" vm="11">
        <v>#VALUE!</v>
      </c>
      <c r="G520" s="2" t="str">
        <f>_xlfn.XLOOKUP(E520,missing_cities!$Q$2:$Q$56,missing_cities!$R$2:$R$56,"Not Found",0)</f>
        <v>India</v>
      </c>
      <c r="H520" t="str">
        <f>_xlfn.XLOOKUP(E520,missing_cities!$Q$2:$Q$56,missing_cities!$S$2:$S$56,"Not Found",0)</f>
        <v>Asia</v>
      </c>
      <c r="I520" t="s">
        <v>18</v>
      </c>
      <c r="J520" s="15">
        <v>0.3</v>
      </c>
      <c r="K520" t="s">
        <v>19</v>
      </c>
      <c r="L520" s="15" t="str">
        <f t="shared" si="16"/>
        <v>9:00-18:00</v>
      </c>
      <c r="M520" s="16">
        <f t="shared" si="17"/>
        <v>0.37</v>
      </c>
      <c r="N520" s="15">
        <v>15.64</v>
      </c>
      <c r="O520" s="15">
        <v>56</v>
      </c>
      <c r="P520" t="s">
        <v>29</v>
      </c>
      <c r="Q520">
        <v>50</v>
      </c>
      <c r="R520" t="s">
        <v>81</v>
      </c>
      <c r="S520">
        <v>2013</v>
      </c>
      <c r="T520" t="s">
        <v>22</v>
      </c>
      <c r="U520" s="15">
        <v>4.5</v>
      </c>
      <c r="V520" s="15">
        <v>7</v>
      </c>
      <c r="W520" t="s">
        <v>32</v>
      </c>
    </row>
    <row r="521" spans="1:23">
      <c r="A521" t="s">
        <v>564</v>
      </c>
      <c r="B521">
        <v>-23.605899999999998</v>
      </c>
      <c r="C521" s="15">
        <v>-46.562399999999997</v>
      </c>
      <c r="D521" s="2" t="s">
        <v>5584</v>
      </c>
      <c r="E521" s="14" t="s">
        <v>5067</v>
      </c>
      <c r="F521" s="14" t="e" vm="7">
        <v>#VALUE!</v>
      </c>
      <c r="G521" s="2" t="str">
        <f>_xlfn.XLOOKUP(E521,missing_cities!$Q$2:$Q$56,missing_cities!$R$2:$R$56,"Not Found",0)</f>
        <v>Brazil</v>
      </c>
      <c r="H521" t="str">
        <f>_xlfn.XLOOKUP(E521,missing_cities!$Q$2:$Q$56,missing_cities!$S$2:$S$56,"Not Found",0)</f>
        <v>South America</v>
      </c>
      <c r="I521" t="s">
        <v>18</v>
      </c>
      <c r="J521" s="15">
        <v>0.37</v>
      </c>
      <c r="K521" t="s">
        <v>19</v>
      </c>
      <c r="L521" s="15" t="str">
        <f t="shared" si="16"/>
        <v>9:00-18:00</v>
      </c>
      <c r="M521" s="16">
        <f t="shared" si="17"/>
        <v>0.37</v>
      </c>
      <c r="N521" s="15">
        <v>17.77</v>
      </c>
      <c r="O521" s="15">
        <v>73</v>
      </c>
      <c r="P521" t="s">
        <v>29</v>
      </c>
      <c r="Q521">
        <v>22</v>
      </c>
      <c r="R521" t="s">
        <v>46</v>
      </c>
      <c r="S521">
        <v>2015</v>
      </c>
      <c r="T521" t="s">
        <v>31</v>
      </c>
      <c r="U521" s="15">
        <v>3.1</v>
      </c>
      <c r="V521" s="15">
        <v>1</v>
      </c>
      <c r="W521" t="s">
        <v>27</v>
      </c>
    </row>
    <row r="522" spans="1:23">
      <c r="A522" t="s">
        <v>565</v>
      </c>
      <c r="B522">
        <v>-23.692142</v>
      </c>
      <c r="C522" s="15">
        <v>-46.671861999999997</v>
      </c>
      <c r="D522" s="2" t="s">
        <v>5585</v>
      </c>
      <c r="E522" s="14" t="s">
        <v>5067</v>
      </c>
      <c r="F522" s="14" t="e" vm="7">
        <v>#VALUE!</v>
      </c>
      <c r="G522" s="2" t="str">
        <f>_xlfn.XLOOKUP(E522,missing_cities!$Q$2:$Q$56,missing_cities!$R$2:$R$56,"Not Found",0)</f>
        <v>Brazil</v>
      </c>
      <c r="H522" t="str">
        <f>_xlfn.XLOOKUP(E522,missing_cities!$Q$2:$Q$56,missing_cities!$S$2:$S$56,"Not Found",0)</f>
        <v>South America</v>
      </c>
      <c r="I522" t="s">
        <v>18</v>
      </c>
      <c r="J522" s="15">
        <v>0.1</v>
      </c>
      <c r="K522" s="1">
        <v>45862</v>
      </c>
      <c r="L522" s="15" t="str">
        <f t="shared" si="16"/>
        <v>9.00-21.00</v>
      </c>
      <c r="M522" s="16">
        <f t="shared" si="17"/>
        <v>12</v>
      </c>
      <c r="N522" s="15">
        <v>19.39</v>
      </c>
      <c r="O522" s="15">
        <v>65</v>
      </c>
      <c r="P522" t="s">
        <v>25</v>
      </c>
      <c r="Q522">
        <v>150</v>
      </c>
      <c r="R522" t="s">
        <v>48</v>
      </c>
      <c r="S522">
        <v>2021</v>
      </c>
      <c r="T522" t="s">
        <v>22</v>
      </c>
      <c r="U522" s="15">
        <v>3.1</v>
      </c>
      <c r="V522" s="15">
        <v>4</v>
      </c>
      <c r="W522" t="s">
        <v>23</v>
      </c>
    </row>
    <row r="523" spans="1:23">
      <c r="A523" t="s">
        <v>566</v>
      </c>
      <c r="B523">
        <v>25.268325000000001</v>
      </c>
      <c r="C523" s="15">
        <v>55.26999</v>
      </c>
      <c r="D523" s="2" t="s">
        <v>5586</v>
      </c>
      <c r="E523" s="14" t="s">
        <v>5076</v>
      </c>
      <c r="F523" s="14" t="e" vm="10">
        <v>#VALUE!</v>
      </c>
      <c r="G523" s="2" t="str">
        <f>_xlfn.XLOOKUP(E523,missing_cities!$Q$2:$Q$56,missing_cities!$R$2:$R$56,"Not Found",0)</f>
        <v>United Arab Emirates</v>
      </c>
      <c r="H523" t="str">
        <f>_xlfn.XLOOKUP(E523,missing_cities!$Q$2:$Q$56,missing_cities!$S$2:$S$56,"Not Found",0)</f>
        <v>Asia</v>
      </c>
      <c r="I523" t="s">
        <v>18</v>
      </c>
      <c r="J523" s="15">
        <v>0.26</v>
      </c>
      <c r="K523" t="s">
        <v>19</v>
      </c>
      <c r="L523" s="15" t="str">
        <f t="shared" si="16"/>
        <v>9:00-18:00</v>
      </c>
      <c r="M523" s="16">
        <f t="shared" si="17"/>
        <v>0.37</v>
      </c>
      <c r="N523" s="15">
        <v>1.1499999999999999</v>
      </c>
      <c r="O523" s="15">
        <v>81</v>
      </c>
      <c r="P523" t="s">
        <v>20</v>
      </c>
      <c r="Q523">
        <v>350</v>
      </c>
      <c r="R523" t="s">
        <v>30</v>
      </c>
      <c r="S523">
        <v>2013</v>
      </c>
      <c r="T523" t="s">
        <v>22</v>
      </c>
      <c r="U523" s="15">
        <v>3.3</v>
      </c>
      <c r="V523" s="15">
        <v>5</v>
      </c>
      <c r="W523" t="s">
        <v>27</v>
      </c>
    </row>
    <row r="524" spans="1:23">
      <c r="A524" t="s">
        <v>567</v>
      </c>
      <c r="B524">
        <v>-23.620898</v>
      </c>
      <c r="C524" s="15">
        <v>-46.535508</v>
      </c>
      <c r="D524" s="2" t="s">
        <v>5587</v>
      </c>
      <c r="E524" s="14" t="s">
        <v>5067</v>
      </c>
      <c r="F524" s="14" t="e" vm="7">
        <v>#VALUE!</v>
      </c>
      <c r="G524" s="2" t="str">
        <f>_xlfn.XLOOKUP(E524,missing_cities!$Q$2:$Q$56,missing_cities!$R$2:$R$56,"Not Found",0)</f>
        <v>Brazil</v>
      </c>
      <c r="H524" t="str">
        <f>_xlfn.XLOOKUP(E524,missing_cities!$Q$2:$Q$56,missing_cities!$S$2:$S$56,"Not Found",0)</f>
        <v>South America</v>
      </c>
      <c r="I524" t="s">
        <v>18</v>
      </c>
      <c r="J524" s="15">
        <v>0.28999999999999998</v>
      </c>
      <c r="K524" t="s">
        <v>19</v>
      </c>
      <c r="L524" s="15" t="str">
        <f t="shared" si="16"/>
        <v>9:00-18:00</v>
      </c>
      <c r="M524" s="16">
        <f t="shared" si="17"/>
        <v>0.37</v>
      </c>
      <c r="N524" s="15">
        <v>2.2200000000000002</v>
      </c>
      <c r="O524" s="15">
        <v>10</v>
      </c>
      <c r="P524" t="s">
        <v>37</v>
      </c>
      <c r="Q524">
        <v>22</v>
      </c>
      <c r="R524" t="s">
        <v>26</v>
      </c>
      <c r="S524">
        <v>2012</v>
      </c>
      <c r="T524" t="s">
        <v>31</v>
      </c>
      <c r="U524" s="15">
        <v>4.4000000000000004</v>
      </c>
      <c r="V524" s="15">
        <v>2</v>
      </c>
      <c r="W524" t="s">
        <v>32</v>
      </c>
    </row>
    <row r="525" spans="1:23">
      <c r="A525" t="s">
        <v>568</v>
      </c>
      <c r="B525">
        <v>25.347957000000001</v>
      </c>
      <c r="C525" s="15">
        <v>55.267240000000001</v>
      </c>
      <c r="D525" s="2" t="s">
        <v>5588</v>
      </c>
      <c r="E525" s="14" t="s">
        <v>5076</v>
      </c>
      <c r="F525" s="14" t="e" vm="10">
        <v>#VALUE!</v>
      </c>
      <c r="G525" s="2" t="str">
        <f>_xlfn.XLOOKUP(E525,missing_cities!$Q$2:$Q$56,missing_cities!$R$2:$R$56,"Not Found",0)</f>
        <v>United Arab Emirates</v>
      </c>
      <c r="H525" t="str">
        <f>_xlfn.XLOOKUP(E525,missing_cities!$Q$2:$Q$56,missing_cities!$S$2:$S$56,"Not Found",0)</f>
        <v>Asia</v>
      </c>
      <c r="I525" t="s">
        <v>18</v>
      </c>
      <c r="J525" s="15">
        <v>0.1</v>
      </c>
      <c r="K525" t="s">
        <v>19</v>
      </c>
      <c r="L525" s="15" t="str">
        <f t="shared" si="16"/>
        <v>9:00-18:00</v>
      </c>
      <c r="M525" s="16">
        <f t="shared" si="17"/>
        <v>0.37</v>
      </c>
      <c r="N525" s="15">
        <v>9.33</v>
      </c>
      <c r="O525" s="15">
        <v>86</v>
      </c>
      <c r="P525" t="s">
        <v>39</v>
      </c>
      <c r="Q525">
        <v>150</v>
      </c>
      <c r="R525" t="s">
        <v>26</v>
      </c>
      <c r="S525">
        <v>2021</v>
      </c>
      <c r="T525" t="s">
        <v>22</v>
      </c>
      <c r="U525" s="15">
        <v>3.1</v>
      </c>
      <c r="V525" s="15">
        <v>4</v>
      </c>
      <c r="W525" t="s">
        <v>27</v>
      </c>
    </row>
    <row r="526" spans="1:23">
      <c r="A526" t="s">
        <v>569</v>
      </c>
      <c r="B526">
        <v>41.837516000000001</v>
      </c>
      <c r="C526" s="15">
        <v>-87.722665000000006</v>
      </c>
      <c r="D526" s="2" t="s">
        <v>5589</v>
      </c>
      <c r="E526" s="14" t="s">
        <v>5065</v>
      </c>
      <c r="F526" s="14" t="e" vm="5">
        <v>#VALUE!</v>
      </c>
      <c r="G526" s="2" t="str">
        <f>_xlfn.XLOOKUP(E526,missing_cities!$Q$2:$Q$56,missing_cities!$R$2:$R$56,"Not Found",0)</f>
        <v>United States</v>
      </c>
      <c r="H526" t="str">
        <f>_xlfn.XLOOKUP(E526,missing_cities!$Q$2:$Q$56,missing_cities!$S$2:$S$56,"Not Found",0)</f>
        <v>North America</v>
      </c>
      <c r="I526" t="s">
        <v>18</v>
      </c>
      <c r="J526" s="15">
        <v>0.12</v>
      </c>
      <c r="K526" s="1">
        <v>45862</v>
      </c>
      <c r="L526" s="15" t="str">
        <f t="shared" si="16"/>
        <v>9.00-21.00</v>
      </c>
      <c r="M526" s="16">
        <f t="shared" si="17"/>
        <v>12</v>
      </c>
      <c r="N526" s="15">
        <v>5.84</v>
      </c>
      <c r="O526" s="15">
        <v>99</v>
      </c>
      <c r="P526" t="s">
        <v>39</v>
      </c>
      <c r="Q526">
        <v>50</v>
      </c>
      <c r="R526" t="s">
        <v>42</v>
      </c>
      <c r="S526">
        <v>2012</v>
      </c>
      <c r="T526" t="s">
        <v>22</v>
      </c>
      <c r="U526" s="15">
        <v>3.8</v>
      </c>
      <c r="V526" s="15">
        <v>1</v>
      </c>
      <c r="W526" t="s">
        <v>32</v>
      </c>
    </row>
    <row r="527" spans="1:23">
      <c r="A527" t="s">
        <v>570</v>
      </c>
      <c r="B527">
        <v>55.720092000000001</v>
      </c>
      <c r="C527" s="15">
        <v>37.678705000000001</v>
      </c>
      <c r="D527" s="2" t="s">
        <v>5590</v>
      </c>
      <c r="E527" s="14" t="s">
        <v>5052</v>
      </c>
      <c r="F527" s="14" t="e" vm="2">
        <v>#VALUE!</v>
      </c>
      <c r="G527" s="2" t="str">
        <f>_xlfn.XLOOKUP(E527,missing_cities!$Q$2:$Q$56,missing_cities!$R$2:$R$56,"Not Found",0)</f>
        <v>Russia</v>
      </c>
      <c r="H527" t="str">
        <f>_xlfn.XLOOKUP(E527,missing_cities!$Q$2:$Q$56,missing_cities!$S$2:$S$56,"Not Found",0)</f>
        <v>Europe</v>
      </c>
      <c r="I527" t="s">
        <v>18</v>
      </c>
      <c r="J527" s="15">
        <v>0.34</v>
      </c>
      <c r="K527" t="s">
        <v>34</v>
      </c>
      <c r="L527" s="15" t="str">
        <f t="shared" si="16"/>
        <v>6:00-22:00</v>
      </c>
      <c r="M527" s="16">
        <f t="shared" si="17"/>
        <v>0.67</v>
      </c>
      <c r="N527" s="15">
        <v>8.64</v>
      </c>
      <c r="O527" s="15">
        <v>91</v>
      </c>
      <c r="P527" t="s">
        <v>25</v>
      </c>
      <c r="Q527">
        <v>22</v>
      </c>
      <c r="R527" t="s">
        <v>42</v>
      </c>
      <c r="S527">
        <v>2014</v>
      </c>
      <c r="T527" t="s">
        <v>22</v>
      </c>
      <c r="U527" s="15">
        <v>4.9000000000000004</v>
      </c>
      <c r="V527" s="15">
        <v>4</v>
      </c>
      <c r="W527" t="s">
        <v>27</v>
      </c>
    </row>
    <row r="528" spans="1:23">
      <c r="A528" t="s">
        <v>571</v>
      </c>
      <c r="B528">
        <v>19.115794999999999</v>
      </c>
      <c r="C528" s="15">
        <v>72.981876</v>
      </c>
      <c r="D528" s="2" t="s">
        <v>5591</v>
      </c>
      <c r="E528" s="14" t="s">
        <v>5079</v>
      </c>
      <c r="F528" s="14" t="e" vm="11">
        <v>#VALUE!</v>
      </c>
      <c r="G528" s="2" t="str">
        <f>_xlfn.XLOOKUP(E528,missing_cities!$Q$2:$Q$56,missing_cities!$R$2:$R$56,"Not Found",0)</f>
        <v>India</v>
      </c>
      <c r="H528" t="str">
        <f>_xlfn.XLOOKUP(E528,missing_cities!$Q$2:$Q$56,missing_cities!$S$2:$S$56,"Not Found",0)</f>
        <v>Asia</v>
      </c>
      <c r="I528" t="s">
        <v>18</v>
      </c>
      <c r="J528" s="15">
        <v>0.31</v>
      </c>
      <c r="K528" t="s">
        <v>19</v>
      </c>
      <c r="L528" s="15" t="str">
        <f t="shared" si="16"/>
        <v>9:00-18:00</v>
      </c>
      <c r="M528" s="16">
        <f t="shared" si="17"/>
        <v>0.37</v>
      </c>
      <c r="N528" s="15">
        <v>1.1599999999999999</v>
      </c>
      <c r="O528" s="15">
        <v>21</v>
      </c>
      <c r="P528" t="s">
        <v>37</v>
      </c>
      <c r="Q528">
        <v>150</v>
      </c>
      <c r="R528" t="s">
        <v>35</v>
      </c>
      <c r="S528">
        <v>2021</v>
      </c>
      <c r="T528" t="s">
        <v>31</v>
      </c>
      <c r="U528" s="15">
        <v>3.4</v>
      </c>
      <c r="V528" s="15">
        <v>2</v>
      </c>
      <c r="W528" t="s">
        <v>23</v>
      </c>
    </row>
    <row r="529" spans="1:23">
      <c r="A529" t="s">
        <v>572</v>
      </c>
      <c r="B529">
        <v>-33.807380999999999</v>
      </c>
      <c r="C529" s="15">
        <v>18.520916</v>
      </c>
      <c r="D529" s="2" t="s">
        <v>5592</v>
      </c>
      <c r="E529" s="14" t="s">
        <v>5085</v>
      </c>
      <c r="F529" s="14" t="e" vm="12">
        <v>#VALUE!</v>
      </c>
      <c r="G529" s="2" t="str">
        <f>_xlfn.XLOOKUP(E529,missing_cities!$Q$2:$Q$56,missing_cities!$R$2:$R$56,"Not Found",0)</f>
        <v>South Africa</v>
      </c>
      <c r="H529" t="str">
        <f>_xlfn.XLOOKUP(E529,missing_cities!$Q$2:$Q$56,missing_cities!$S$2:$S$56,"Not Found",0)</f>
        <v>Africa</v>
      </c>
      <c r="I529" t="s">
        <v>18</v>
      </c>
      <c r="J529" s="15">
        <v>0.23</v>
      </c>
      <c r="K529" t="s">
        <v>19</v>
      </c>
      <c r="L529" s="15" t="str">
        <f t="shared" si="16"/>
        <v>9:00-18:00</v>
      </c>
      <c r="M529" s="16">
        <f t="shared" si="17"/>
        <v>0.37</v>
      </c>
      <c r="N529" s="15">
        <v>8.09</v>
      </c>
      <c r="O529" s="15">
        <v>90</v>
      </c>
      <c r="P529" t="s">
        <v>29</v>
      </c>
      <c r="Q529">
        <v>22</v>
      </c>
      <c r="R529" t="s">
        <v>21</v>
      </c>
      <c r="S529">
        <v>2013</v>
      </c>
      <c r="T529" t="s">
        <v>31</v>
      </c>
      <c r="U529" s="15">
        <v>4.0999999999999996</v>
      </c>
      <c r="V529" s="15">
        <v>8</v>
      </c>
      <c r="W529" t="s">
        <v>23</v>
      </c>
    </row>
    <row r="530" spans="1:23">
      <c r="A530" t="s">
        <v>573</v>
      </c>
      <c r="B530">
        <v>-23.692287</v>
      </c>
      <c r="C530" s="15">
        <v>-46.667765000000003</v>
      </c>
      <c r="D530" s="2" t="s">
        <v>5593</v>
      </c>
      <c r="E530" s="14" t="s">
        <v>5067</v>
      </c>
      <c r="F530" s="14" t="e" vm="7">
        <v>#VALUE!</v>
      </c>
      <c r="G530" s="2" t="str">
        <f>_xlfn.XLOOKUP(E530,missing_cities!$Q$2:$Q$56,missing_cities!$R$2:$R$56,"Not Found",0)</f>
        <v>Brazil</v>
      </c>
      <c r="H530" t="str">
        <f>_xlfn.XLOOKUP(E530,missing_cities!$Q$2:$Q$56,missing_cities!$S$2:$S$56,"Not Found",0)</f>
        <v>South America</v>
      </c>
      <c r="I530" t="s">
        <v>18</v>
      </c>
      <c r="J530" s="15">
        <v>0.36</v>
      </c>
      <c r="K530" s="1">
        <v>45862</v>
      </c>
      <c r="L530" s="15" t="str">
        <f t="shared" si="16"/>
        <v>9.00-21.00</v>
      </c>
      <c r="M530" s="16">
        <f t="shared" si="17"/>
        <v>12</v>
      </c>
      <c r="N530" s="15">
        <v>0.78</v>
      </c>
      <c r="O530" s="15">
        <v>13</v>
      </c>
      <c r="P530" t="s">
        <v>20</v>
      </c>
      <c r="Q530">
        <v>22</v>
      </c>
      <c r="R530" t="s">
        <v>26</v>
      </c>
      <c r="S530">
        <v>2022</v>
      </c>
      <c r="T530" t="s">
        <v>31</v>
      </c>
      <c r="U530" s="15">
        <v>4</v>
      </c>
      <c r="V530" s="15">
        <v>6</v>
      </c>
      <c r="W530" t="s">
        <v>27</v>
      </c>
    </row>
    <row r="531" spans="1:23">
      <c r="A531" t="s">
        <v>574</v>
      </c>
      <c r="B531">
        <v>-33.788314999999997</v>
      </c>
      <c r="C531" s="15">
        <v>151.22729000000001</v>
      </c>
      <c r="D531" s="2" t="s">
        <v>5594</v>
      </c>
      <c r="E531" s="14" t="s">
        <v>5069</v>
      </c>
      <c r="F531" s="14" t="e" vm="8">
        <v>#VALUE!</v>
      </c>
      <c r="G531" s="2" t="str">
        <f>_xlfn.XLOOKUP(E531,missing_cities!$Q$2:$Q$56,missing_cities!$R$2:$R$56,"Not Found",0)</f>
        <v>Australia</v>
      </c>
      <c r="H531" t="str">
        <f>_xlfn.XLOOKUP(E531,missing_cities!$Q$2:$Q$56,missing_cities!$S$2:$S$56,"Not Found",0)</f>
        <v>Australia</v>
      </c>
      <c r="I531" t="s">
        <v>18</v>
      </c>
      <c r="J531" s="15">
        <v>0.46</v>
      </c>
      <c r="K531" t="s">
        <v>34</v>
      </c>
      <c r="L531" s="15" t="str">
        <f t="shared" si="16"/>
        <v>6:00-22:00</v>
      </c>
      <c r="M531" s="16">
        <f t="shared" si="17"/>
        <v>0.67</v>
      </c>
      <c r="N531" s="15">
        <v>14.98</v>
      </c>
      <c r="O531" s="15">
        <v>41</v>
      </c>
      <c r="P531" t="s">
        <v>25</v>
      </c>
      <c r="Q531">
        <v>150</v>
      </c>
      <c r="R531" t="s">
        <v>97</v>
      </c>
      <c r="S531">
        <v>2019</v>
      </c>
      <c r="T531" t="s">
        <v>31</v>
      </c>
      <c r="U531" s="15">
        <v>3.2</v>
      </c>
      <c r="V531" s="15">
        <v>9</v>
      </c>
      <c r="W531" t="s">
        <v>23</v>
      </c>
    </row>
    <row r="532" spans="1:23">
      <c r="A532" t="s">
        <v>575</v>
      </c>
      <c r="B532">
        <v>19.470372999999999</v>
      </c>
      <c r="C532" s="15">
        <v>-99.035415999999998</v>
      </c>
      <c r="D532" s="2" t="s">
        <v>5595</v>
      </c>
      <c r="E532" s="14" t="s">
        <v>5119</v>
      </c>
      <c r="F532" s="14" t="e" vm="13">
        <v>#VALUE!</v>
      </c>
      <c r="G532" s="2" t="str">
        <f>_xlfn.XLOOKUP(E532,missing_cities!$Q$2:$Q$56,missing_cities!$R$2:$R$56,"Not Found",0)</f>
        <v>Mexico</v>
      </c>
      <c r="H532" t="str">
        <f>_xlfn.XLOOKUP(E532,missing_cities!$Q$2:$Q$56,missing_cities!$S$2:$S$56,"Not Found",0)</f>
        <v>North America</v>
      </c>
      <c r="I532" t="s">
        <v>18</v>
      </c>
      <c r="J532" s="15">
        <v>0.27</v>
      </c>
      <c r="K532" t="s">
        <v>19</v>
      </c>
      <c r="L532" s="15" t="str">
        <f t="shared" si="16"/>
        <v>9:00-18:00</v>
      </c>
      <c r="M532" s="16">
        <f t="shared" si="17"/>
        <v>0.37</v>
      </c>
      <c r="N532" s="15">
        <v>15.05</v>
      </c>
      <c r="O532" s="15">
        <v>21</v>
      </c>
      <c r="P532" t="s">
        <v>39</v>
      </c>
      <c r="Q532">
        <v>150</v>
      </c>
      <c r="R532" t="s">
        <v>40</v>
      </c>
      <c r="S532">
        <v>2023</v>
      </c>
      <c r="T532" t="s">
        <v>31</v>
      </c>
      <c r="U532" s="15">
        <v>3.5</v>
      </c>
      <c r="V532" s="15">
        <v>1</v>
      </c>
      <c r="W532" t="s">
        <v>32</v>
      </c>
    </row>
    <row r="533" spans="1:23">
      <c r="A533" t="s">
        <v>576</v>
      </c>
      <c r="B533">
        <v>34.132381000000002</v>
      </c>
      <c r="C533" s="15">
        <v>-118.292981</v>
      </c>
      <c r="D533" s="2" t="s">
        <v>5596</v>
      </c>
      <c r="E533" s="14" t="s">
        <v>5111</v>
      </c>
      <c r="F533" s="14" t="e" vm="5">
        <v>#VALUE!</v>
      </c>
      <c r="G533" s="2" t="str">
        <f>_xlfn.XLOOKUP(E533,missing_cities!$Q$2:$Q$56,missing_cities!$R$2:$R$56,"Not Found",0)</f>
        <v>United States</v>
      </c>
      <c r="H533" t="str">
        <f>_xlfn.XLOOKUP(E533,missing_cities!$Q$2:$Q$56,missing_cities!$S$2:$S$56,"Not Found",0)</f>
        <v>North America</v>
      </c>
      <c r="I533" t="s">
        <v>18</v>
      </c>
      <c r="J533" s="15">
        <v>0.4</v>
      </c>
      <c r="K533" t="s">
        <v>34</v>
      </c>
      <c r="L533" s="15" t="str">
        <f t="shared" si="16"/>
        <v>6:00-22:00</v>
      </c>
      <c r="M533" s="16">
        <f t="shared" si="17"/>
        <v>0.67</v>
      </c>
      <c r="N533" s="15">
        <v>13.84</v>
      </c>
      <c r="O533" s="15">
        <v>43</v>
      </c>
      <c r="P533" t="s">
        <v>20</v>
      </c>
      <c r="Q533">
        <v>50</v>
      </c>
      <c r="R533" t="s">
        <v>46</v>
      </c>
      <c r="S533">
        <v>2019</v>
      </c>
      <c r="T533" t="s">
        <v>31</v>
      </c>
      <c r="U533" s="15">
        <v>3.1</v>
      </c>
      <c r="V533" s="15">
        <v>5</v>
      </c>
      <c r="W533" t="s">
        <v>32</v>
      </c>
    </row>
    <row r="534" spans="1:23">
      <c r="A534" t="s">
        <v>577</v>
      </c>
      <c r="B534">
        <v>-37.190364000000002</v>
      </c>
      <c r="C534" s="15">
        <v>21.155325000000001</v>
      </c>
      <c r="D534" s="2" t="s">
        <v>5597</v>
      </c>
      <c r="E534" s="14" t="str">
        <f>_xlfn.XLOOKUP(C534,missing_cities!B:B,missing_cities!C:C,"Not Found",0)</f>
        <v>Error</v>
      </c>
      <c r="F534" s="14" t="s">
        <v>9987</v>
      </c>
      <c r="G534" s="2" t="str">
        <f>_xlfn.XLOOKUP(E534,missing_cities!$Q$2:$Q$56,missing_cities!$R$2:$R$56,"Not Found",0)</f>
        <v>Error</v>
      </c>
      <c r="H534" t="str">
        <f>_xlfn.XLOOKUP(E534,missing_cities!$Q$2:$Q$56,missing_cities!$S$2:$S$56,"Not Found",0)</f>
        <v>Error</v>
      </c>
      <c r="I534" t="s">
        <v>18</v>
      </c>
      <c r="J534" s="15">
        <v>0.24</v>
      </c>
      <c r="K534" t="s">
        <v>34</v>
      </c>
      <c r="L534" s="15" t="str">
        <f t="shared" si="16"/>
        <v>6:00-22:00</v>
      </c>
      <c r="M534" s="16">
        <f t="shared" si="17"/>
        <v>0.67</v>
      </c>
      <c r="N534" s="15">
        <v>1.99</v>
      </c>
      <c r="O534" s="15">
        <v>22</v>
      </c>
      <c r="P534" t="s">
        <v>37</v>
      </c>
      <c r="Q534">
        <v>22</v>
      </c>
      <c r="R534" t="s">
        <v>37</v>
      </c>
      <c r="S534">
        <v>2013</v>
      </c>
      <c r="T534" t="s">
        <v>31</v>
      </c>
      <c r="U534" s="15">
        <v>4.5</v>
      </c>
      <c r="V534" s="15">
        <v>9</v>
      </c>
      <c r="W534" t="s">
        <v>27</v>
      </c>
    </row>
    <row r="535" spans="1:23">
      <c r="A535" t="s">
        <v>578</v>
      </c>
      <c r="B535">
        <v>19.189171000000002</v>
      </c>
      <c r="C535" s="15">
        <v>72.983519000000001</v>
      </c>
      <c r="D535" s="2" t="s">
        <v>5598</v>
      </c>
      <c r="E535" s="14" t="s">
        <v>5079</v>
      </c>
      <c r="F535" s="14" t="e" vm="11">
        <v>#VALUE!</v>
      </c>
      <c r="G535" s="2" t="str">
        <f>_xlfn.XLOOKUP(E535,missing_cities!$Q$2:$Q$56,missing_cities!$R$2:$R$56,"Not Found",0)</f>
        <v>India</v>
      </c>
      <c r="H535" t="str">
        <f>_xlfn.XLOOKUP(E535,missing_cities!$Q$2:$Q$56,missing_cities!$S$2:$S$56,"Not Found",0)</f>
        <v>Asia</v>
      </c>
      <c r="I535" t="s">
        <v>18</v>
      </c>
      <c r="J535" s="15">
        <v>0.19</v>
      </c>
      <c r="K535" t="s">
        <v>19</v>
      </c>
      <c r="L535" s="15" t="str">
        <f t="shared" si="16"/>
        <v>9:00-18:00</v>
      </c>
      <c r="M535" s="16">
        <f t="shared" si="17"/>
        <v>0.37</v>
      </c>
      <c r="N535" s="15">
        <v>10.43</v>
      </c>
      <c r="O535" s="15">
        <v>83</v>
      </c>
      <c r="P535" t="s">
        <v>39</v>
      </c>
      <c r="Q535">
        <v>22</v>
      </c>
      <c r="R535" t="s">
        <v>42</v>
      </c>
      <c r="S535">
        <v>2019</v>
      </c>
      <c r="T535" t="s">
        <v>22</v>
      </c>
      <c r="U535" s="15">
        <v>3.3</v>
      </c>
      <c r="V535" s="15">
        <v>2</v>
      </c>
      <c r="W535" t="s">
        <v>32</v>
      </c>
    </row>
    <row r="536" spans="1:23">
      <c r="A536" t="s">
        <v>579</v>
      </c>
      <c r="B536">
        <v>34.126648000000003</v>
      </c>
      <c r="C536" s="15">
        <v>-118.312594</v>
      </c>
      <c r="D536" s="2" t="s">
        <v>5599</v>
      </c>
      <c r="E536" s="14" t="s">
        <v>5111</v>
      </c>
      <c r="F536" s="14" t="e" vm="5">
        <v>#VALUE!</v>
      </c>
      <c r="G536" s="2" t="str">
        <f>_xlfn.XLOOKUP(E536,missing_cities!$Q$2:$Q$56,missing_cities!$R$2:$R$56,"Not Found",0)</f>
        <v>United States</v>
      </c>
      <c r="H536" t="str">
        <f>_xlfn.XLOOKUP(E536,missing_cities!$Q$2:$Q$56,missing_cities!$S$2:$S$56,"Not Found",0)</f>
        <v>North America</v>
      </c>
      <c r="I536" t="s">
        <v>18</v>
      </c>
      <c r="J536" s="15">
        <v>0.39</v>
      </c>
      <c r="K536" t="s">
        <v>34</v>
      </c>
      <c r="L536" s="15" t="str">
        <f t="shared" si="16"/>
        <v>6:00-22:00</v>
      </c>
      <c r="M536" s="16">
        <f t="shared" si="17"/>
        <v>0.67</v>
      </c>
      <c r="N536" s="15">
        <v>14.75</v>
      </c>
      <c r="O536" s="15">
        <v>52</v>
      </c>
      <c r="P536" t="s">
        <v>37</v>
      </c>
      <c r="Q536">
        <v>150</v>
      </c>
      <c r="R536" t="s">
        <v>21</v>
      </c>
      <c r="S536">
        <v>2013</v>
      </c>
      <c r="T536" t="s">
        <v>31</v>
      </c>
      <c r="U536" s="15">
        <v>3.5</v>
      </c>
      <c r="V536" s="15">
        <v>6</v>
      </c>
      <c r="W536" t="s">
        <v>23</v>
      </c>
    </row>
    <row r="537" spans="1:23">
      <c r="A537" t="s">
        <v>580</v>
      </c>
      <c r="B537">
        <v>34.159162000000002</v>
      </c>
      <c r="C537" s="15">
        <v>-118.383219</v>
      </c>
      <c r="D537" s="2" t="s">
        <v>5600</v>
      </c>
      <c r="E537" s="14" t="s">
        <v>5111</v>
      </c>
      <c r="F537" s="14" t="e" vm="5">
        <v>#VALUE!</v>
      </c>
      <c r="G537" s="2" t="str">
        <f>_xlfn.XLOOKUP(E537,missing_cities!$Q$2:$Q$56,missing_cities!$R$2:$R$56,"Not Found",0)</f>
        <v>United States</v>
      </c>
      <c r="H537" t="str">
        <f>_xlfn.XLOOKUP(E537,missing_cities!$Q$2:$Q$56,missing_cities!$S$2:$S$56,"Not Found",0)</f>
        <v>North America</v>
      </c>
      <c r="I537" t="s">
        <v>18</v>
      </c>
      <c r="J537" s="15">
        <v>0.12</v>
      </c>
      <c r="K537" s="1">
        <v>45862</v>
      </c>
      <c r="L537" s="15" t="str">
        <f t="shared" si="16"/>
        <v>9.00-21.00</v>
      </c>
      <c r="M537" s="16">
        <f t="shared" si="17"/>
        <v>12</v>
      </c>
      <c r="N537" s="15">
        <v>16.3</v>
      </c>
      <c r="O537" s="15">
        <v>65</v>
      </c>
      <c r="P537" t="s">
        <v>20</v>
      </c>
      <c r="Q537">
        <v>150</v>
      </c>
      <c r="R537" t="s">
        <v>21</v>
      </c>
      <c r="S537">
        <v>2010</v>
      </c>
      <c r="T537" t="s">
        <v>31</v>
      </c>
      <c r="U537" s="15">
        <v>4.2</v>
      </c>
      <c r="V537" s="15">
        <v>4</v>
      </c>
      <c r="W537" t="s">
        <v>27</v>
      </c>
    </row>
    <row r="538" spans="1:23">
      <c r="A538" t="s">
        <v>581</v>
      </c>
      <c r="B538">
        <v>52.504187999999999</v>
      </c>
      <c r="C538" s="15">
        <v>13.411853000000001</v>
      </c>
      <c r="D538" s="2" t="s">
        <v>5601</v>
      </c>
      <c r="E538" s="14" t="s">
        <v>5057</v>
      </c>
      <c r="F538" s="14" t="e" vm="3">
        <v>#VALUE!</v>
      </c>
      <c r="G538" s="2" t="str">
        <f>_xlfn.XLOOKUP(E538,missing_cities!$Q$2:$Q$56,missing_cities!$R$2:$R$56,"Not Found",0)</f>
        <v>Germany</v>
      </c>
      <c r="H538" t="str">
        <f>_xlfn.XLOOKUP(E538,missing_cities!$Q$2:$Q$56,missing_cities!$S$2:$S$56,"Not Found",0)</f>
        <v>Europe</v>
      </c>
      <c r="I538" t="s">
        <v>18</v>
      </c>
      <c r="J538" s="15">
        <v>0.18</v>
      </c>
      <c r="K538" t="s">
        <v>34</v>
      </c>
      <c r="L538" s="15" t="str">
        <f t="shared" si="16"/>
        <v>6:00-22:00</v>
      </c>
      <c r="M538" s="16">
        <f t="shared" si="17"/>
        <v>0.67</v>
      </c>
      <c r="N538" s="15">
        <v>16.46</v>
      </c>
      <c r="O538" s="15">
        <v>61</v>
      </c>
      <c r="P538" t="s">
        <v>29</v>
      </c>
      <c r="Q538">
        <v>22</v>
      </c>
      <c r="R538" t="s">
        <v>35</v>
      </c>
      <c r="S538">
        <v>2023</v>
      </c>
      <c r="T538" t="s">
        <v>31</v>
      </c>
      <c r="U538" s="15">
        <v>3.2</v>
      </c>
      <c r="V538" s="15">
        <v>1</v>
      </c>
      <c r="W538" t="s">
        <v>23</v>
      </c>
    </row>
    <row r="539" spans="1:23">
      <c r="A539" t="s">
        <v>582</v>
      </c>
      <c r="B539">
        <v>19.562396</v>
      </c>
      <c r="C539" s="15">
        <v>-99.165524000000005</v>
      </c>
      <c r="D539" s="2" t="s">
        <v>5602</v>
      </c>
      <c r="E539" s="14" t="s">
        <v>5119</v>
      </c>
      <c r="F539" s="14" t="e" vm="13">
        <v>#VALUE!</v>
      </c>
      <c r="G539" s="2" t="str">
        <f>_xlfn.XLOOKUP(E539,missing_cities!$Q$2:$Q$56,missing_cities!$R$2:$R$56,"Not Found",0)</f>
        <v>Mexico</v>
      </c>
      <c r="H539" t="str">
        <f>_xlfn.XLOOKUP(E539,missing_cities!$Q$2:$Q$56,missing_cities!$S$2:$S$56,"Not Found",0)</f>
        <v>North America</v>
      </c>
      <c r="I539" t="s">
        <v>18</v>
      </c>
      <c r="J539" s="15">
        <v>0.42</v>
      </c>
      <c r="K539" t="s">
        <v>34</v>
      </c>
      <c r="L539" s="15" t="str">
        <f t="shared" si="16"/>
        <v>6:00-22:00</v>
      </c>
      <c r="M539" s="16">
        <f t="shared" si="17"/>
        <v>0.67</v>
      </c>
      <c r="N539" s="15">
        <v>14.82</v>
      </c>
      <c r="O539" s="15">
        <v>72</v>
      </c>
      <c r="P539" t="s">
        <v>39</v>
      </c>
      <c r="Q539">
        <v>350</v>
      </c>
      <c r="R539" t="s">
        <v>76</v>
      </c>
      <c r="S539">
        <v>2020</v>
      </c>
      <c r="T539" t="s">
        <v>22</v>
      </c>
      <c r="U539" s="15">
        <v>3.5</v>
      </c>
      <c r="V539" s="15">
        <v>4</v>
      </c>
      <c r="W539" t="s">
        <v>23</v>
      </c>
    </row>
    <row r="540" spans="1:23">
      <c r="A540" t="s">
        <v>583</v>
      </c>
      <c r="B540">
        <v>37.848813999999997</v>
      </c>
      <c r="C540" s="15">
        <v>-122.351406</v>
      </c>
      <c r="D540" s="2" t="s">
        <v>5603</v>
      </c>
      <c r="E540" s="14" t="s">
        <v>5061</v>
      </c>
      <c r="F540" s="14" t="e" vm="5">
        <v>#VALUE!</v>
      </c>
      <c r="G540" s="2" t="str">
        <f>_xlfn.XLOOKUP(E540,missing_cities!$Q$2:$Q$56,missing_cities!$R$2:$R$56,"Not Found",0)</f>
        <v>United States</v>
      </c>
      <c r="H540" t="str">
        <f>_xlfn.XLOOKUP(E540,missing_cities!$Q$2:$Q$56,missing_cities!$S$2:$S$56,"Not Found",0)</f>
        <v>North America</v>
      </c>
      <c r="I540" t="s">
        <v>18</v>
      </c>
      <c r="J540" s="15">
        <v>0.28999999999999998</v>
      </c>
      <c r="K540" s="1">
        <v>45862</v>
      </c>
      <c r="L540" s="15" t="str">
        <f t="shared" si="16"/>
        <v>9.00-21.00</v>
      </c>
      <c r="M540" s="16">
        <f t="shared" si="17"/>
        <v>12</v>
      </c>
      <c r="N540" s="15">
        <v>4.21</v>
      </c>
      <c r="O540" s="15">
        <v>98</v>
      </c>
      <c r="P540" t="s">
        <v>29</v>
      </c>
      <c r="Q540">
        <v>350</v>
      </c>
      <c r="R540" t="s">
        <v>48</v>
      </c>
      <c r="S540">
        <v>2016</v>
      </c>
      <c r="T540" t="s">
        <v>22</v>
      </c>
      <c r="U540" s="15">
        <v>3.8</v>
      </c>
      <c r="V540" s="15">
        <v>6</v>
      </c>
      <c r="W540" t="s">
        <v>32</v>
      </c>
    </row>
    <row r="541" spans="1:23">
      <c r="A541" t="s">
        <v>584</v>
      </c>
      <c r="B541">
        <v>13.814622</v>
      </c>
      <c r="C541" s="15">
        <v>100.50194</v>
      </c>
      <c r="D541" s="2" t="s">
        <v>5604</v>
      </c>
      <c r="E541" s="14" t="s">
        <v>5059</v>
      </c>
      <c r="F541" s="14" t="e" vm="4">
        <v>#VALUE!</v>
      </c>
      <c r="G541" s="2" t="str">
        <f>_xlfn.XLOOKUP(E541,missing_cities!$Q$2:$Q$56,missing_cities!$R$2:$R$56,"Not Found",0)</f>
        <v>Thailand</v>
      </c>
      <c r="H541" t="str">
        <f>_xlfn.XLOOKUP(E541,missing_cities!$Q$2:$Q$56,missing_cities!$S$2:$S$56,"Not Found",0)</f>
        <v>Asia</v>
      </c>
      <c r="I541" t="s">
        <v>18</v>
      </c>
      <c r="J541" s="15">
        <v>0.24</v>
      </c>
      <c r="K541" s="1">
        <v>45862</v>
      </c>
      <c r="L541" s="15" t="str">
        <f t="shared" si="16"/>
        <v>9.00-21.00</v>
      </c>
      <c r="M541" s="16">
        <f t="shared" si="17"/>
        <v>12</v>
      </c>
      <c r="N541" s="15">
        <v>12.27</v>
      </c>
      <c r="O541" s="15">
        <v>27</v>
      </c>
      <c r="P541" t="s">
        <v>39</v>
      </c>
      <c r="Q541">
        <v>350</v>
      </c>
      <c r="R541" t="s">
        <v>40</v>
      </c>
      <c r="S541">
        <v>2010</v>
      </c>
      <c r="T541" t="s">
        <v>31</v>
      </c>
      <c r="U541" s="15">
        <v>4.5</v>
      </c>
      <c r="V541" s="15">
        <v>3</v>
      </c>
      <c r="W541" t="s">
        <v>32</v>
      </c>
    </row>
    <row r="542" spans="1:23">
      <c r="A542" t="s">
        <v>585</v>
      </c>
      <c r="B542">
        <v>19.559476</v>
      </c>
      <c r="C542" s="15">
        <v>-99.181481000000005</v>
      </c>
      <c r="D542" s="2" t="s">
        <v>5605</v>
      </c>
      <c r="E542" s="14" t="s">
        <v>5119</v>
      </c>
      <c r="F542" s="14" t="e" vm="13">
        <v>#VALUE!</v>
      </c>
      <c r="G542" s="2" t="str">
        <f>_xlfn.XLOOKUP(E542,missing_cities!$Q$2:$Q$56,missing_cities!$R$2:$R$56,"Not Found",0)</f>
        <v>Mexico</v>
      </c>
      <c r="H542" t="str">
        <f>_xlfn.XLOOKUP(E542,missing_cities!$Q$2:$Q$56,missing_cities!$S$2:$S$56,"Not Found",0)</f>
        <v>North America</v>
      </c>
      <c r="I542" t="s">
        <v>18</v>
      </c>
      <c r="J542" s="15">
        <v>0.12</v>
      </c>
      <c r="K542" t="s">
        <v>19</v>
      </c>
      <c r="L542" s="15" t="str">
        <f t="shared" si="16"/>
        <v>9:00-18:00</v>
      </c>
      <c r="M542" s="16">
        <f t="shared" si="17"/>
        <v>0.37</v>
      </c>
      <c r="N542" s="15">
        <v>10.87</v>
      </c>
      <c r="O542" s="15">
        <v>80</v>
      </c>
      <c r="P542" t="s">
        <v>37</v>
      </c>
      <c r="Q542">
        <v>22</v>
      </c>
      <c r="R542" t="s">
        <v>48</v>
      </c>
      <c r="S542">
        <v>2022</v>
      </c>
      <c r="T542" t="s">
        <v>22</v>
      </c>
      <c r="U542" s="15">
        <v>3.5</v>
      </c>
      <c r="V542" s="15">
        <v>1</v>
      </c>
      <c r="W542" t="s">
        <v>32</v>
      </c>
    </row>
    <row r="543" spans="1:23">
      <c r="A543" t="s">
        <v>586</v>
      </c>
      <c r="B543">
        <v>19.481024000000001</v>
      </c>
      <c r="C543" s="15">
        <v>-99.011303999999996</v>
      </c>
      <c r="D543" s="2" t="s">
        <v>5606</v>
      </c>
      <c r="E543" s="14" t="s">
        <v>5119</v>
      </c>
      <c r="F543" s="14" t="e" vm="13">
        <v>#VALUE!</v>
      </c>
      <c r="G543" s="2" t="str">
        <f>_xlfn.XLOOKUP(E543,missing_cities!$Q$2:$Q$56,missing_cities!$R$2:$R$56,"Not Found",0)</f>
        <v>Mexico</v>
      </c>
      <c r="H543" t="str">
        <f>_xlfn.XLOOKUP(E543,missing_cities!$Q$2:$Q$56,missing_cities!$S$2:$S$56,"Not Found",0)</f>
        <v>North America</v>
      </c>
      <c r="I543" t="s">
        <v>18</v>
      </c>
      <c r="J543" s="15">
        <v>0.32</v>
      </c>
      <c r="K543" t="s">
        <v>19</v>
      </c>
      <c r="L543" s="15" t="str">
        <f t="shared" si="16"/>
        <v>9:00-18:00</v>
      </c>
      <c r="M543" s="16">
        <f t="shared" si="17"/>
        <v>0.37</v>
      </c>
      <c r="N543" s="15">
        <v>7.82</v>
      </c>
      <c r="O543" s="15">
        <v>52</v>
      </c>
      <c r="P543" t="s">
        <v>25</v>
      </c>
      <c r="Q543">
        <v>150</v>
      </c>
      <c r="R543" t="s">
        <v>37</v>
      </c>
      <c r="S543">
        <v>2022</v>
      </c>
      <c r="T543" t="s">
        <v>31</v>
      </c>
      <c r="U543" s="15">
        <v>3.9</v>
      </c>
      <c r="V543" s="15">
        <v>7</v>
      </c>
      <c r="W543" t="s">
        <v>23</v>
      </c>
    </row>
    <row r="544" spans="1:23">
      <c r="A544" t="s">
        <v>587</v>
      </c>
      <c r="B544">
        <v>19.463456000000001</v>
      </c>
      <c r="C544" s="15">
        <v>-99.001542000000001</v>
      </c>
      <c r="D544" s="2" t="s">
        <v>5607</v>
      </c>
      <c r="E544" s="14" t="s">
        <v>5119</v>
      </c>
      <c r="F544" s="14" t="e" vm="13">
        <v>#VALUE!</v>
      </c>
      <c r="G544" s="2" t="str">
        <f>_xlfn.XLOOKUP(E544,missing_cities!$Q$2:$Q$56,missing_cities!$R$2:$R$56,"Not Found",0)</f>
        <v>Mexico</v>
      </c>
      <c r="H544" t="str">
        <f>_xlfn.XLOOKUP(E544,missing_cities!$Q$2:$Q$56,missing_cities!$S$2:$S$56,"Not Found",0)</f>
        <v>North America</v>
      </c>
      <c r="I544" t="s">
        <v>18</v>
      </c>
      <c r="J544" s="15">
        <v>0.27</v>
      </c>
      <c r="K544" s="1">
        <v>45862</v>
      </c>
      <c r="L544" s="15" t="str">
        <f t="shared" si="16"/>
        <v>9.00-21.00</v>
      </c>
      <c r="M544" s="16">
        <f t="shared" si="17"/>
        <v>12</v>
      </c>
      <c r="N544" s="15">
        <v>13.31</v>
      </c>
      <c r="O544" s="15">
        <v>59</v>
      </c>
      <c r="P544" t="s">
        <v>20</v>
      </c>
      <c r="Q544">
        <v>350</v>
      </c>
      <c r="R544" t="s">
        <v>35</v>
      </c>
      <c r="S544">
        <v>2019</v>
      </c>
      <c r="T544" t="s">
        <v>31</v>
      </c>
      <c r="U544" s="15">
        <v>4</v>
      </c>
      <c r="V544" s="15">
        <v>8</v>
      </c>
      <c r="W544" t="s">
        <v>23</v>
      </c>
    </row>
    <row r="545" spans="1:23">
      <c r="A545" t="s">
        <v>588</v>
      </c>
      <c r="B545">
        <v>-15.797864000000001</v>
      </c>
      <c r="C545" s="15">
        <v>129.08644100000001</v>
      </c>
      <c r="D545" s="2" t="s">
        <v>5608</v>
      </c>
      <c r="E545" s="14">
        <f>_xlfn.XLOOKUP(C545,missing_cities!B:B,missing_cities!C:C,"Not Found",0)</f>
        <v>0</v>
      </c>
      <c r="F545" s="14" t="s">
        <v>9990</v>
      </c>
      <c r="G545" s="2" t="str">
        <f>_xlfn.XLOOKUP(E545,missing_cities!$Q$2:$Q$56,missing_cities!$R$2:$R$56,"Not Found",0)</f>
        <v>Not Found</v>
      </c>
      <c r="H545" t="str">
        <f>_xlfn.XLOOKUP(E545,missing_cities!$Q$2:$Q$56,missing_cities!$S$2:$S$56,"Not Found",0)</f>
        <v>Not Found</v>
      </c>
      <c r="I545" t="s">
        <v>18</v>
      </c>
      <c r="J545" s="15">
        <v>0.23</v>
      </c>
      <c r="K545" s="1">
        <v>45862</v>
      </c>
      <c r="L545" s="15" t="str">
        <f t="shared" si="16"/>
        <v>9.00-21.00</v>
      </c>
      <c r="M545" s="16">
        <f t="shared" si="17"/>
        <v>12</v>
      </c>
      <c r="N545" s="15">
        <v>14.4</v>
      </c>
      <c r="O545" s="15">
        <v>48</v>
      </c>
      <c r="P545" t="s">
        <v>39</v>
      </c>
      <c r="Q545">
        <v>22</v>
      </c>
      <c r="R545" t="s">
        <v>42</v>
      </c>
      <c r="S545">
        <v>2015</v>
      </c>
      <c r="T545" t="s">
        <v>22</v>
      </c>
      <c r="U545" s="15">
        <v>3.1</v>
      </c>
      <c r="V545" s="15">
        <v>6</v>
      </c>
      <c r="W545" t="s">
        <v>27</v>
      </c>
    </row>
    <row r="546" spans="1:23">
      <c r="A546" t="s">
        <v>589</v>
      </c>
      <c r="B546">
        <v>52.577534999999997</v>
      </c>
      <c r="C546" s="15">
        <v>13.363431</v>
      </c>
      <c r="D546" s="2" t="s">
        <v>5609</v>
      </c>
      <c r="E546" s="14" t="s">
        <v>5057</v>
      </c>
      <c r="F546" s="14" t="e" vm="3">
        <v>#VALUE!</v>
      </c>
      <c r="G546" s="2" t="str">
        <f>_xlfn.XLOOKUP(E546,missing_cities!$Q$2:$Q$56,missing_cities!$R$2:$R$56,"Not Found",0)</f>
        <v>Germany</v>
      </c>
      <c r="H546" t="str">
        <f>_xlfn.XLOOKUP(E546,missing_cities!$Q$2:$Q$56,missing_cities!$S$2:$S$56,"Not Found",0)</f>
        <v>Europe</v>
      </c>
      <c r="I546" t="s">
        <v>18</v>
      </c>
      <c r="J546" s="15">
        <v>0.45</v>
      </c>
      <c r="K546" s="1">
        <v>45862</v>
      </c>
      <c r="L546" s="15" t="str">
        <f t="shared" si="16"/>
        <v>9.00-21.00</v>
      </c>
      <c r="M546" s="16">
        <f t="shared" si="17"/>
        <v>12</v>
      </c>
      <c r="N546" s="15">
        <v>19.02</v>
      </c>
      <c r="O546" s="15">
        <v>35</v>
      </c>
      <c r="P546" t="s">
        <v>25</v>
      </c>
      <c r="Q546">
        <v>350</v>
      </c>
      <c r="R546" t="s">
        <v>74</v>
      </c>
      <c r="S546">
        <v>2015</v>
      </c>
      <c r="T546" t="s">
        <v>22</v>
      </c>
      <c r="U546" s="15">
        <v>3.3</v>
      </c>
      <c r="V546" s="15">
        <v>3</v>
      </c>
      <c r="W546" t="s">
        <v>32</v>
      </c>
    </row>
    <row r="547" spans="1:23">
      <c r="A547" t="s">
        <v>590</v>
      </c>
      <c r="B547">
        <v>19.044419000000001</v>
      </c>
      <c r="C547" s="15">
        <v>72.841813999999999</v>
      </c>
      <c r="D547" s="2" t="s">
        <v>5610</v>
      </c>
      <c r="E547" s="14" t="s">
        <v>5079</v>
      </c>
      <c r="F547" s="14" t="e" vm="11">
        <v>#VALUE!</v>
      </c>
      <c r="G547" s="2" t="str">
        <f>_xlfn.XLOOKUP(E547,missing_cities!$Q$2:$Q$56,missing_cities!$R$2:$R$56,"Not Found",0)</f>
        <v>India</v>
      </c>
      <c r="H547" t="str">
        <f>_xlfn.XLOOKUP(E547,missing_cities!$Q$2:$Q$56,missing_cities!$S$2:$S$56,"Not Found",0)</f>
        <v>Asia</v>
      </c>
      <c r="I547" t="s">
        <v>18</v>
      </c>
      <c r="J547" s="15">
        <v>0.22</v>
      </c>
      <c r="K547" t="s">
        <v>34</v>
      </c>
      <c r="L547" s="15" t="str">
        <f t="shared" si="16"/>
        <v>6:00-22:00</v>
      </c>
      <c r="M547" s="16">
        <f t="shared" si="17"/>
        <v>0.67</v>
      </c>
      <c r="N547" s="15">
        <v>10.42</v>
      </c>
      <c r="O547" s="15">
        <v>28</v>
      </c>
      <c r="P547" t="s">
        <v>25</v>
      </c>
      <c r="Q547">
        <v>150</v>
      </c>
      <c r="R547" t="s">
        <v>21</v>
      </c>
      <c r="S547">
        <v>2023</v>
      </c>
      <c r="T547" t="s">
        <v>22</v>
      </c>
      <c r="U547" s="15">
        <v>3.2</v>
      </c>
      <c r="V547" s="15">
        <v>7</v>
      </c>
      <c r="W547" t="s">
        <v>23</v>
      </c>
    </row>
    <row r="548" spans="1:23">
      <c r="A548" t="s">
        <v>591</v>
      </c>
      <c r="B548">
        <v>-23.531573000000002</v>
      </c>
      <c r="C548" s="15">
        <v>-46.519452999999999</v>
      </c>
      <c r="D548" s="2" t="s">
        <v>5611</v>
      </c>
      <c r="E548" s="14" t="s">
        <v>5067</v>
      </c>
      <c r="F548" s="14" t="e" vm="7">
        <v>#VALUE!</v>
      </c>
      <c r="G548" s="2" t="str">
        <f>_xlfn.XLOOKUP(E548,missing_cities!$Q$2:$Q$56,missing_cities!$R$2:$R$56,"Not Found",0)</f>
        <v>Brazil</v>
      </c>
      <c r="H548" t="str">
        <f>_xlfn.XLOOKUP(E548,missing_cities!$Q$2:$Q$56,missing_cities!$S$2:$S$56,"Not Found",0)</f>
        <v>South America</v>
      </c>
      <c r="I548" t="s">
        <v>18</v>
      </c>
      <c r="J548" s="15">
        <v>0.37</v>
      </c>
      <c r="K548" s="1">
        <v>45862</v>
      </c>
      <c r="L548" s="15" t="str">
        <f t="shared" si="16"/>
        <v>9.00-21.00</v>
      </c>
      <c r="M548" s="16">
        <f t="shared" si="17"/>
        <v>12</v>
      </c>
      <c r="N548" s="15">
        <v>17.16</v>
      </c>
      <c r="O548" s="15">
        <v>27</v>
      </c>
      <c r="P548" t="s">
        <v>39</v>
      </c>
      <c r="Q548">
        <v>150</v>
      </c>
      <c r="R548" t="s">
        <v>132</v>
      </c>
      <c r="S548">
        <v>2010</v>
      </c>
      <c r="T548" t="s">
        <v>31</v>
      </c>
      <c r="U548" s="15">
        <v>4.7</v>
      </c>
      <c r="V548" s="15">
        <v>8</v>
      </c>
      <c r="W548" t="s">
        <v>27</v>
      </c>
    </row>
    <row r="549" spans="1:23">
      <c r="A549" t="s">
        <v>592</v>
      </c>
      <c r="B549">
        <v>-23.602122999999999</v>
      </c>
      <c r="C549" s="15">
        <v>-46.594723000000002</v>
      </c>
      <c r="D549" s="2" t="s">
        <v>5612</v>
      </c>
      <c r="E549" s="14" t="s">
        <v>5067</v>
      </c>
      <c r="F549" s="14" t="e" vm="7">
        <v>#VALUE!</v>
      </c>
      <c r="G549" s="2" t="str">
        <f>_xlfn.XLOOKUP(E549,missing_cities!$Q$2:$Q$56,missing_cities!$R$2:$R$56,"Not Found",0)</f>
        <v>Brazil</v>
      </c>
      <c r="H549" t="str">
        <f>_xlfn.XLOOKUP(E549,missing_cities!$Q$2:$Q$56,missing_cities!$S$2:$S$56,"Not Found",0)</f>
        <v>South America</v>
      </c>
      <c r="I549" t="s">
        <v>18</v>
      </c>
      <c r="J549" s="15">
        <v>0.48</v>
      </c>
      <c r="K549" t="s">
        <v>34</v>
      </c>
      <c r="L549" s="15" t="str">
        <f t="shared" si="16"/>
        <v>6:00-22:00</v>
      </c>
      <c r="M549" s="16">
        <f t="shared" si="17"/>
        <v>0.67</v>
      </c>
      <c r="N549" s="15">
        <v>3.98</v>
      </c>
      <c r="O549" s="15">
        <v>85</v>
      </c>
      <c r="P549" t="s">
        <v>20</v>
      </c>
      <c r="Q549">
        <v>350</v>
      </c>
      <c r="R549" t="s">
        <v>48</v>
      </c>
      <c r="S549">
        <v>2015</v>
      </c>
      <c r="T549" t="s">
        <v>22</v>
      </c>
      <c r="U549" s="15">
        <v>4.9000000000000004</v>
      </c>
      <c r="V549" s="15">
        <v>5</v>
      </c>
      <c r="W549" t="s">
        <v>32</v>
      </c>
    </row>
    <row r="550" spans="1:23">
      <c r="A550" t="s">
        <v>593</v>
      </c>
      <c r="B550">
        <v>-33.813837999999997</v>
      </c>
      <c r="C550" s="15">
        <v>151.36033699999999</v>
      </c>
      <c r="D550" s="2" t="s">
        <v>5613</v>
      </c>
      <c r="E550" s="14" t="s">
        <v>5069</v>
      </c>
      <c r="F550" s="14" t="e" vm="8">
        <v>#VALUE!</v>
      </c>
      <c r="G550" s="2" t="str">
        <f>_xlfn.XLOOKUP(E550,missing_cities!$Q$2:$Q$56,missing_cities!$R$2:$R$56,"Not Found",0)</f>
        <v>Australia</v>
      </c>
      <c r="H550" t="str">
        <f>_xlfn.XLOOKUP(E550,missing_cities!$Q$2:$Q$56,missing_cities!$S$2:$S$56,"Not Found",0)</f>
        <v>Australia</v>
      </c>
      <c r="I550" t="s">
        <v>18</v>
      </c>
      <c r="J550" s="15">
        <v>0.12</v>
      </c>
      <c r="K550" s="1">
        <v>45862</v>
      </c>
      <c r="L550" s="15" t="str">
        <f t="shared" si="16"/>
        <v>9.00-21.00</v>
      </c>
      <c r="M550" s="16">
        <f t="shared" si="17"/>
        <v>12</v>
      </c>
      <c r="N550" s="15">
        <v>3.85</v>
      </c>
      <c r="O550" s="15">
        <v>18</v>
      </c>
      <c r="P550" t="s">
        <v>20</v>
      </c>
      <c r="Q550">
        <v>150</v>
      </c>
      <c r="R550" t="s">
        <v>42</v>
      </c>
      <c r="S550">
        <v>2015</v>
      </c>
      <c r="T550" t="s">
        <v>31</v>
      </c>
      <c r="U550" s="15">
        <v>3.2</v>
      </c>
      <c r="V550" s="15">
        <v>2</v>
      </c>
      <c r="W550" t="s">
        <v>27</v>
      </c>
    </row>
    <row r="551" spans="1:23">
      <c r="A551" t="s">
        <v>594</v>
      </c>
      <c r="B551">
        <v>55.817462999999996</v>
      </c>
      <c r="C551" s="15">
        <v>37.645949999999999</v>
      </c>
      <c r="D551" s="2" t="s">
        <v>5614</v>
      </c>
      <c r="E551" s="14" t="s">
        <v>5052</v>
      </c>
      <c r="F551" s="14" t="e" vm="2">
        <v>#VALUE!</v>
      </c>
      <c r="G551" s="2" t="str">
        <f>_xlfn.XLOOKUP(E551,missing_cities!$Q$2:$Q$56,missing_cities!$R$2:$R$56,"Not Found",0)</f>
        <v>Russia</v>
      </c>
      <c r="H551" t="str">
        <f>_xlfn.XLOOKUP(E551,missing_cities!$Q$2:$Q$56,missing_cities!$S$2:$S$56,"Not Found",0)</f>
        <v>Europe</v>
      </c>
      <c r="I551" t="s">
        <v>18</v>
      </c>
      <c r="J551" s="15">
        <v>0.27</v>
      </c>
      <c r="K551" t="s">
        <v>34</v>
      </c>
      <c r="L551" s="15" t="str">
        <f t="shared" si="16"/>
        <v>6:00-22:00</v>
      </c>
      <c r="M551" s="16">
        <f t="shared" si="17"/>
        <v>0.67</v>
      </c>
      <c r="N551" s="15">
        <v>1.01</v>
      </c>
      <c r="O551" s="15">
        <v>70</v>
      </c>
      <c r="P551" t="s">
        <v>39</v>
      </c>
      <c r="Q551">
        <v>350</v>
      </c>
      <c r="R551" t="s">
        <v>48</v>
      </c>
      <c r="S551">
        <v>2011</v>
      </c>
      <c r="T551" t="s">
        <v>31</v>
      </c>
      <c r="U551" s="15">
        <v>3.4</v>
      </c>
      <c r="V551" s="15">
        <v>10</v>
      </c>
      <c r="W551" t="s">
        <v>23</v>
      </c>
    </row>
    <row r="552" spans="1:23">
      <c r="A552" t="s">
        <v>595</v>
      </c>
      <c r="B552">
        <v>37.527206999999997</v>
      </c>
      <c r="C552" s="15">
        <v>126.940033</v>
      </c>
      <c r="D552" s="2" t="s">
        <v>5615</v>
      </c>
      <c r="E552" s="14" t="s">
        <v>5063</v>
      </c>
      <c r="F552" s="14" t="e" vm="6">
        <v>#VALUE!</v>
      </c>
      <c r="G552" s="2" t="str">
        <f>_xlfn.XLOOKUP(E552,missing_cities!$Q$2:$Q$56,missing_cities!$R$2:$R$56,"Not Found",0)</f>
        <v>South Korea</v>
      </c>
      <c r="H552" t="str">
        <f>_xlfn.XLOOKUP(E552,missing_cities!$Q$2:$Q$56,missing_cities!$S$2:$S$56,"Not Found",0)</f>
        <v>Asia</v>
      </c>
      <c r="I552" t="s">
        <v>18</v>
      </c>
      <c r="J552" s="15">
        <v>0.37</v>
      </c>
      <c r="K552" t="s">
        <v>34</v>
      </c>
      <c r="L552" s="15" t="str">
        <f t="shared" si="16"/>
        <v>6:00-22:00</v>
      </c>
      <c r="M552" s="16">
        <f t="shared" si="17"/>
        <v>0.67</v>
      </c>
      <c r="N552" s="15">
        <v>18.149999999999999</v>
      </c>
      <c r="O552" s="15">
        <v>74</v>
      </c>
      <c r="P552" t="s">
        <v>37</v>
      </c>
      <c r="Q552">
        <v>50</v>
      </c>
      <c r="R552" t="s">
        <v>42</v>
      </c>
      <c r="S552">
        <v>2015</v>
      </c>
      <c r="T552" t="s">
        <v>31</v>
      </c>
      <c r="U552" s="15">
        <v>3.8</v>
      </c>
      <c r="V552" s="15">
        <v>3</v>
      </c>
      <c r="W552" t="s">
        <v>32</v>
      </c>
    </row>
    <row r="553" spans="1:23">
      <c r="A553" t="s">
        <v>596</v>
      </c>
      <c r="B553">
        <v>-23.521675999999999</v>
      </c>
      <c r="C553" s="15">
        <v>-46.501531</v>
      </c>
      <c r="D553" s="2" t="s">
        <v>5616</v>
      </c>
      <c r="E553" s="14" t="s">
        <v>5067</v>
      </c>
      <c r="F553" s="14" t="e" vm="7">
        <v>#VALUE!</v>
      </c>
      <c r="G553" s="2" t="str">
        <f>_xlfn.XLOOKUP(E553,missing_cities!$Q$2:$Q$56,missing_cities!$R$2:$R$56,"Not Found",0)</f>
        <v>Brazil</v>
      </c>
      <c r="H553" t="str">
        <f>_xlfn.XLOOKUP(E553,missing_cities!$Q$2:$Q$56,missing_cities!$S$2:$S$56,"Not Found",0)</f>
        <v>South America</v>
      </c>
      <c r="I553" t="s">
        <v>18</v>
      </c>
      <c r="J553" s="15">
        <v>0.43</v>
      </c>
      <c r="K553" t="s">
        <v>19</v>
      </c>
      <c r="L553" s="15" t="str">
        <f t="shared" si="16"/>
        <v>9:00-18:00</v>
      </c>
      <c r="M553" s="16">
        <f t="shared" si="17"/>
        <v>0.37</v>
      </c>
      <c r="N553" s="15">
        <v>11.3</v>
      </c>
      <c r="O553" s="15">
        <v>50</v>
      </c>
      <c r="P553" t="s">
        <v>25</v>
      </c>
      <c r="Q553">
        <v>50</v>
      </c>
      <c r="R553" t="s">
        <v>21</v>
      </c>
      <c r="S553">
        <v>2017</v>
      </c>
      <c r="T553" t="s">
        <v>31</v>
      </c>
      <c r="U553" s="15">
        <v>4</v>
      </c>
      <c r="V553" s="15">
        <v>9</v>
      </c>
      <c r="W553" t="s">
        <v>32</v>
      </c>
    </row>
    <row r="554" spans="1:23">
      <c r="A554" t="s">
        <v>597</v>
      </c>
      <c r="B554">
        <v>-23.505336</v>
      </c>
      <c r="C554" s="15">
        <v>-46.666383000000003</v>
      </c>
      <c r="D554" s="2" t="s">
        <v>5617</v>
      </c>
      <c r="E554" s="14" t="s">
        <v>5067</v>
      </c>
      <c r="F554" s="14" t="e" vm="7">
        <v>#VALUE!</v>
      </c>
      <c r="G554" s="2" t="str">
        <f>_xlfn.XLOOKUP(E554,missing_cities!$Q$2:$Q$56,missing_cities!$R$2:$R$56,"Not Found",0)</f>
        <v>Brazil</v>
      </c>
      <c r="H554" t="str">
        <f>_xlfn.XLOOKUP(E554,missing_cities!$Q$2:$Q$56,missing_cities!$S$2:$S$56,"Not Found",0)</f>
        <v>South America</v>
      </c>
      <c r="I554" t="s">
        <v>18</v>
      </c>
      <c r="J554" s="15">
        <v>0.4</v>
      </c>
      <c r="K554" t="s">
        <v>34</v>
      </c>
      <c r="L554" s="15" t="str">
        <f t="shared" si="16"/>
        <v>6:00-22:00</v>
      </c>
      <c r="M554" s="16">
        <f t="shared" si="17"/>
        <v>0.67</v>
      </c>
      <c r="N554" s="15">
        <v>13.09</v>
      </c>
      <c r="O554" s="15">
        <v>23</v>
      </c>
      <c r="P554" t="s">
        <v>39</v>
      </c>
      <c r="Q554">
        <v>50</v>
      </c>
      <c r="R554" t="s">
        <v>46</v>
      </c>
      <c r="S554">
        <v>2017</v>
      </c>
      <c r="T554" t="s">
        <v>31</v>
      </c>
      <c r="U554" s="15">
        <v>4.8</v>
      </c>
      <c r="V554" s="15">
        <v>6</v>
      </c>
      <c r="W554" t="s">
        <v>23</v>
      </c>
    </row>
    <row r="555" spans="1:23">
      <c r="A555" t="s">
        <v>598</v>
      </c>
      <c r="B555">
        <v>19.096876000000002</v>
      </c>
      <c r="C555" s="15">
        <v>72.829076000000001</v>
      </c>
      <c r="D555" s="2" t="s">
        <v>5618</v>
      </c>
      <c r="E555" s="14" t="s">
        <v>5079</v>
      </c>
      <c r="F555" s="14" t="e" vm="11">
        <v>#VALUE!</v>
      </c>
      <c r="G555" s="2" t="str">
        <f>_xlfn.XLOOKUP(E555,missing_cities!$Q$2:$Q$56,missing_cities!$R$2:$R$56,"Not Found",0)</f>
        <v>India</v>
      </c>
      <c r="H555" t="str">
        <f>_xlfn.XLOOKUP(E555,missing_cities!$Q$2:$Q$56,missing_cities!$S$2:$S$56,"Not Found",0)</f>
        <v>Asia</v>
      </c>
      <c r="I555" t="s">
        <v>18</v>
      </c>
      <c r="J555" s="15">
        <v>0.17</v>
      </c>
      <c r="K555" t="s">
        <v>19</v>
      </c>
      <c r="L555" s="15" t="str">
        <f t="shared" si="16"/>
        <v>9:00-18:00</v>
      </c>
      <c r="M555" s="16">
        <f t="shared" si="17"/>
        <v>0.37</v>
      </c>
      <c r="N555" s="15">
        <v>11.92</v>
      </c>
      <c r="O555" s="15">
        <v>27</v>
      </c>
      <c r="P555" t="s">
        <v>39</v>
      </c>
      <c r="Q555">
        <v>150</v>
      </c>
      <c r="R555" t="s">
        <v>44</v>
      </c>
      <c r="S555">
        <v>2021</v>
      </c>
      <c r="T555" t="s">
        <v>22</v>
      </c>
      <c r="U555" s="15">
        <v>4.5</v>
      </c>
      <c r="V555" s="15">
        <v>6</v>
      </c>
      <c r="W555" t="s">
        <v>32</v>
      </c>
    </row>
    <row r="556" spans="1:23">
      <c r="A556" t="s">
        <v>599</v>
      </c>
      <c r="B556">
        <v>52.511966000000001</v>
      </c>
      <c r="C556" s="15">
        <v>13.320892000000001</v>
      </c>
      <c r="D556" s="2" t="s">
        <v>5619</v>
      </c>
      <c r="E556" s="14" t="s">
        <v>5057</v>
      </c>
      <c r="F556" s="14" t="e" vm="3">
        <v>#VALUE!</v>
      </c>
      <c r="G556" s="2" t="str">
        <f>_xlfn.XLOOKUP(E556,missing_cities!$Q$2:$Q$56,missing_cities!$R$2:$R$56,"Not Found",0)</f>
        <v>Germany</v>
      </c>
      <c r="H556" t="str">
        <f>_xlfn.XLOOKUP(E556,missing_cities!$Q$2:$Q$56,missing_cities!$S$2:$S$56,"Not Found",0)</f>
        <v>Europe</v>
      </c>
      <c r="I556" t="s">
        <v>18</v>
      </c>
      <c r="J556" s="15">
        <v>0.16</v>
      </c>
      <c r="K556" t="s">
        <v>34</v>
      </c>
      <c r="L556" s="15" t="str">
        <f t="shared" si="16"/>
        <v>6:00-22:00</v>
      </c>
      <c r="M556" s="16">
        <f t="shared" si="17"/>
        <v>0.67</v>
      </c>
      <c r="N556" s="15">
        <v>11.97</v>
      </c>
      <c r="O556" s="15">
        <v>27</v>
      </c>
      <c r="P556" t="s">
        <v>37</v>
      </c>
      <c r="Q556">
        <v>150</v>
      </c>
      <c r="R556" t="s">
        <v>42</v>
      </c>
      <c r="S556">
        <v>2015</v>
      </c>
      <c r="T556" t="s">
        <v>31</v>
      </c>
      <c r="U556" s="15">
        <v>3.2</v>
      </c>
      <c r="V556" s="15">
        <v>3</v>
      </c>
      <c r="W556" t="s">
        <v>27</v>
      </c>
    </row>
    <row r="557" spans="1:23">
      <c r="A557" t="s">
        <v>600</v>
      </c>
      <c r="B557">
        <v>37.835326999999999</v>
      </c>
      <c r="C557" s="15">
        <v>-122.342091</v>
      </c>
      <c r="D557" s="2" t="s">
        <v>5620</v>
      </c>
      <c r="E557" s="14" t="s">
        <v>5061</v>
      </c>
      <c r="F557" s="14" t="e" vm="5">
        <v>#VALUE!</v>
      </c>
      <c r="G557" s="2" t="str">
        <f>_xlfn.XLOOKUP(E557,missing_cities!$Q$2:$Q$56,missing_cities!$R$2:$R$56,"Not Found",0)</f>
        <v>United States</v>
      </c>
      <c r="H557" t="str">
        <f>_xlfn.XLOOKUP(E557,missing_cities!$Q$2:$Q$56,missing_cities!$S$2:$S$56,"Not Found",0)</f>
        <v>North America</v>
      </c>
      <c r="I557" t="s">
        <v>18</v>
      </c>
      <c r="J557" s="15">
        <v>0.47</v>
      </c>
      <c r="K557" t="s">
        <v>19</v>
      </c>
      <c r="L557" s="15" t="str">
        <f t="shared" si="16"/>
        <v>9:00-18:00</v>
      </c>
      <c r="M557" s="16">
        <f t="shared" si="17"/>
        <v>0.37</v>
      </c>
      <c r="N557" s="15">
        <v>9.3699999999999992</v>
      </c>
      <c r="O557" s="15">
        <v>27</v>
      </c>
      <c r="P557" t="s">
        <v>20</v>
      </c>
      <c r="Q557">
        <v>22</v>
      </c>
      <c r="R557" t="s">
        <v>30</v>
      </c>
      <c r="S557">
        <v>2017</v>
      </c>
      <c r="T557" t="s">
        <v>31</v>
      </c>
      <c r="U557" s="15">
        <v>3.6</v>
      </c>
      <c r="V557" s="15">
        <v>7</v>
      </c>
      <c r="W557" t="s">
        <v>23</v>
      </c>
    </row>
    <row r="558" spans="1:23">
      <c r="A558" t="s">
        <v>601</v>
      </c>
      <c r="B558">
        <v>43.769634000000003</v>
      </c>
      <c r="C558" s="15">
        <v>-79.394329999999997</v>
      </c>
      <c r="D558" s="2" t="s">
        <v>5621</v>
      </c>
      <c r="E558" s="14" t="s">
        <v>5050</v>
      </c>
      <c r="F558" s="14" t="e" vm="1">
        <v>#VALUE!</v>
      </c>
      <c r="G558" s="2" t="str">
        <f>_xlfn.XLOOKUP(E558,missing_cities!$Q$2:$Q$56,missing_cities!$R$2:$R$56,"Not Found",0)</f>
        <v>Canada</v>
      </c>
      <c r="H558" t="str">
        <f>_xlfn.XLOOKUP(E558,missing_cities!$Q$2:$Q$56,missing_cities!$S$2:$S$56,"Not Found",0)</f>
        <v>North America</v>
      </c>
      <c r="I558" t="s">
        <v>18</v>
      </c>
      <c r="J558" s="15">
        <v>0.14000000000000001</v>
      </c>
      <c r="K558" t="s">
        <v>19</v>
      </c>
      <c r="L558" s="15" t="str">
        <f t="shared" si="16"/>
        <v>9:00-18:00</v>
      </c>
      <c r="M558" s="16">
        <f t="shared" si="17"/>
        <v>0.37</v>
      </c>
      <c r="N558" s="15">
        <v>9.0399999999999991</v>
      </c>
      <c r="O558" s="15">
        <v>56</v>
      </c>
      <c r="P558" t="s">
        <v>39</v>
      </c>
      <c r="Q558">
        <v>22</v>
      </c>
      <c r="R558" t="s">
        <v>46</v>
      </c>
      <c r="S558">
        <v>2020</v>
      </c>
      <c r="T558" t="s">
        <v>22</v>
      </c>
      <c r="U558" s="15">
        <v>3.6</v>
      </c>
      <c r="V558" s="15">
        <v>6</v>
      </c>
      <c r="W558" t="s">
        <v>27</v>
      </c>
    </row>
    <row r="559" spans="1:23">
      <c r="A559" t="s">
        <v>602</v>
      </c>
      <c r="B559">
        <v>37.653803000000003</v>
      </c>
      <c r="C559" s="15">
        <v>127.00878299999999</v>
      </c>
      <c r="D559" s="2" t="s">
        <v>5622</v>
      </c>
      <c r="E559" s="14" t="s">
        <v>5063</v>
      </c>
      <c r="F559" s="14" t="e" vm="6">
        <v>#VALUE!</v>
      </c>
      <c r="G559" s="2" t="str">
        <f>_xlfn.XLOOKUP(E559,missing_cities!$Q$2:$Q$56,missing_cities!$R$2:$R$56,"Not Found",0)</f>
        <v>South Korea</v>
      </c>
      <c r="H559" t="str">
        <f>_xlfn.XLOOKUP(E559,missing_cities!$Q$2:$Q$56,missing_cities!$S$2:$S$56,"Not Found",0)</f>
        <v>Asia</v>
      </c>
      <c r="I559" t="s">
        <v>18</v>
      </c>
      <c r="J559" s="15">
        <v>0.5</v>
      </c>
      <c r="K559" t="s">
        <v>34</v>
      </c>
      <c r="L559" s="15" t="str">
        <f t="shared" si="16"/>
        <v>6:00-22:00</v>
      </c>
      <c r="M559" s="16">
        <f t="shared" si="17"/>
        <v>0.67</v>
      </c>
      <c r="N559" s="15">
        <v>9.06</v>
      </c>
      <c r="O559" s="15">
        <v>57</v>
      </c>
      <c r="P559" t="s">
        <v>39</v>
      </c>
      <c r="Q559">
        <v>350</v>
      </c>
      <c r="R559" t="s">
        <v>35</v>
      </c>
      <c r="S559">
        <v>2015</v>
      </c>
      <c r="T559" t="s">
        <v>22</v>
      </c>
      <c r="U559" s="15">
        <v>3.4</v>
      </c>
      <c r="V559" s="15">
        <v>7</v>
      </c>
      <c r="W559" t="s">
        <v>32</v>
      </c>
    </row>
    <row r="560" spans="1:23">
      <c r="A560" t="s">
        <v>603</v>
      </c>
      <c r="B560">
        <v>52.554068000000001</v>
      </c>
      <c r="C560" s="15">
        <v>13.450507</v>
      </c>
      <c r="D560" s="2" t="s">
        <v>5623</v>
      </c>
      <c r="E560" s="14" t="s">
        <v>5057</v>
      </c>
      <c r="F560" s="14" t="e" vm="3">
        <v>#VALUE!</v>
      </c>
      <c r="G560" s="2" t="str">
        <f>_xlfn.XLOOKUP(E560,missing_cities!$Q$2:$Q$56,missing_cities!$R$2:$R$56,"Not Found",0)</f>
        <v>Germany</v>
      </c>
      <c r="H560" t="str">
        <f>_xlfn.XLOOKUP(E560,missing_cities!$Q$2:$Q$56,missing_cities!$S$2:$S$56,"Not Found",0)</f>
        <v>Europe</v>
      </c>
      <c r="I560" t="s">
        <v>18</v>
      </c>
      <c r="J560" s="15">
        <v>0.25</v>
      </c>
      <c r="K560" s="1">
        <v>45862</v>
      </c>
      <c r="L560" s="15" t="str">
        <f t="shared" si="16"/>
        <v>9.00-21.00</v>
      </c>
      <c r="M560" s="16">
        <f t="shared" si="17"/>
        <v>12</v>
      </c>
      <c r="N560" s="15">
        <v>6.4</v>
      </c>
      <c r="O560" s="15">
        <v>84</v>
      </c>
      <c r="P560" t="s">
        <v>29</v>
      </c>
      <c r="Q560">
        <v>22</v>
      </c>
      <c r="R560" t="s">
        <v>44</v>
      </c>
      <c r="S560">
        <v>2021</v>
      </c>
      <c r="T560" t="s">
        <v>22</v>
      </c>
      <c r="U560" s="15">
        <v>3.2</v>
      </c>
      <c r="V560" s="15">
        <v>5</v>
      </c>
      <c r="W560" t="s">
        <v>27</v>
      </c>
    </row>
    <row r="561" spans="1:23">
      <c r="A561" t="s">
        <v>604</v>
      </c>
      <c r="B561">
        <v>-33.856243999999997</v>
      </c>
      <c r="C561" s="15">
        <v>18.555892</v>
      </c>
      <c r="D561" s="2" t="s">
        <v>5624</v>
      </c>
      <c r="E561" s="14" t="s">
        <v>5085</v>
      </c>
      <c r="F561" s="14" t="e" vm="12">
        <v>#VALUE!</v>
      </c>
      <c r="G561" s="2" t="str">
        <f>_xlfn.XLOOKUP(E561,missing_cities!$Q$2:$Q$56,missing_cities!$R$2:$R$56,"Not Found",0)</f>
        <v>South Africa</v>
      </c>
      <c r="H561" t="str">
        <f>_xlfn.XLOOKUP(E561,missing_cities!$Q$2:$Q$56,missing_cities!$S$2:$S$56,"Not Found",0)</f>
        <v>Africa</v>
      </c>
      <c r="I561" t="s">
        <v>18</v>
      </c>
      <c r="J561" s="15">
        <v>0.11</v>
      </c>
      <c r="K561" s="1">
        <v>45862</v>
      </c>
      <c r="L561" s="15" t="str">
        <f t="shared" si="16"/>
        <v>9.00-21.00</v>
      </c>
      <c r="M561" s="16">
        <f t="shared" si="17"/>
        <v>12</v>
      </c>
      <c r="N561" s="15">
        <v>9.25</v>
      </c>
      <c r="O561" s="15">
        <v>59</v>
      </c>
      <c r="P561" t="s">
        <v>20</v>
      </c>
      <c r="Q561">
        <v>22</v>
      </c>
      <c r="R561" t="s">
        <v>48</v>
      </c>
      <c r="S561">
        <v>2022</v>
      </c>
      <c r="T561" t="s">
        <v>31</v>
      </c>
      <c r="U561" s="15">
        <v>4.8</v>
      </c>
      <c r="V561" s="15">
        <v>7</v>
      </c>
      <c r="W561" t="s">
        <v>27</v>
      </c>
    </row>
    <row r="562" spans="1:23">
      <c r="A562" t="s">
        <v>605</v>
      </c>
      <c r="B562">
        <v>55.828423999999998</v>
      </c>
      <c r="C562" s="15">
        <v>37.698847999999998</v>
      </c>
      <c r="D562" s="2" t="s">
        <v>5625</v>
      </c>
      <c r="E562" s="14" t="s">
        <v>5052</v>
      </c>
      <c r="F562" s="14" t="e" vm="2">
        <v>#VALUE!</v>
      </c>
      <c r="G562" s="2" t="str">
        <f>_xlfn.XLOOKUP(E562,missing_cities!$Q$2:$Q$56,missing_cities!$R$2:$R$56,"Not Found",0)</f>
        <v>Russia</v>
      </c>
      <c r="H562" t="str">
        <f>_xlfn.XLOOKUP(E562,missing_cities!$Q$2:$Q$56,missing_cities!$S$2:$S$56,"Not Found",0)</f>
        <v>Europe</v>
      </c>
      <c r="I562" t="s">
        <v>18</v>
      </c>
      <c r="J562" s="15">
        <v>0.44</v>
      </c>
      <c r="K562" t="s">
        <v>19</v>
      </c>
      <c r="L562" s="15" t="str">
        <f t="shared" si="16"/>
        <v>9:00-18:00</v>
      </c>
      <c r="M562" s="16">
        <f t="shared" si="17"/>
        <v>0.37</v>
      </c>
      <c r="N562" s="15">
        <v>9.59</v>
      </c>
      <c r="O562" s="15">
        <v>32</v>
      </c>
      <c r="P562" t="s">
        <v>37</v>
      </c>
      <c r="Q562">
        <v>50</v>
      </c>
      <c r="R562" t="s">
        <v>37</v>
      </c>
      <c r="S562">
        <v>2016</v>
      </c>
      <c r="T562" t="s">
        <v>22</v>
      </c>
      <c r="U562" s="15">
        <v>4.2</v>
      </c>
      <c r="V562" s="15">
        <v>6</v>
      </c>
      <c r="W562" t="s">
        <v>23</v>
      </c>
    </row>
    <row r="563" spans="1:23">
      <c r="A563" t="s">
        <v>606</v>
      </c>
      <c r="B563">
        <v>19.444782</v>
      </c>
      <c r="C563" s="15">
        <v>-99.044961999999998</v>
      </c>
      <c r="D563" s="2" t="s">
        <v>5626</v>
      </c>
      <c r="E563" s="14" t="s">
        <v>5119</v>
      </c>
      <c r="F563" s="14" t="e" vm="13">
        <v>#VALUE!</v>
      </c>
      <c r="G563" s="2" t="str">
        <f>_xlfn.XLOOKUP(E563,missing_cities!$Q$2:$Q$56,missing_cities!$R$2:$R$56,"Not Found",0)</f>
        <v>Mexico</v>
      </c>
      <c r="H563" t="str">
        <f>_xlfn.XLOOKUP(E563,missing_cities!$Q$2:$Q$56,missing_cities!$S$2:$S$56,"Not Found",0)</f>
        <v>North America</v>
      </c>
      <c r="I563" t="s">
        <v>18</v>
      </c>
      <c r="J563" s="15">
        <v>0.39</v>
      </c>
      <c r="K563" t="s">
        <v>19</v>
      </c>
      <c r="L563" s="15" t="str">
        <f t="shared" si="16"/>
        <v>9:00-18:00</v>
      </c>
      <c r="M563" s="16">
        <f t="shared" si="17"/>
        <v>0.37</v>
      </c>
      <c r="N563" s="15">
        <v>4.9800000000000004</v>
      </c>
      <c r="O563" s="15">
        <v>88</v>
      </c>
      <c r="P563" t="s">
        <v>20</v>
      </c>
      <c r="Q563">
        <v>350</v>
      </c>
      <c r="R563" t="s">
        <v>37</v>
      </c>
      <c r="S563">
        <v>2011</v>
      </c>
      <c r="T563" t="s">
        <v>31</v>
      </c>
      <c r="U563" s="15">
        <v>4.0999999999999996</v>
      </c>
      <c r="V563" s="15">
        <v>1</v>
      </c>
      <c r="W563" t="s">
        <v>27</v>
      </c>
    </row>
    <row r="564" spans="1:23">
      <c r="A564" t="s">
        <v>607</v>
      </c>
      <c r="B564">
        <v>25.316289999999999</v>
      </c>
      <c r="C564" s="15">
        <v>55.300839000000003</v>
      </c>
      <c r="D564" s="2" t="s">
        <v>5627</v>
      </c>
      <c r="E564" s="14" t="s">
        <v>5076</v>
      </c>
      <c r="F564" s="14" t="e" vm="10">
        <v>#VALUE!</v>
      </c>
      <c r="G564" s="2" t="str">
        <f>_xlfn.XLOOKUP(E564,missing_cities!$Q$2:$Q$56,missing_cities!$R$2:$R$56,"Not Found",0)</f>
        <v>United Arab Emirates</v>
      </c>
      <c r="H564" t="str">
        <f>_xlfn.XLOOKUP(E564,missing_cities!$Q$2:$Q$56,missing_cities!$S$2:$S$56,"Not Found",0)</f>
        <v>Asia</v>
      </c>
      <c r="I564" t="s">
        <v>18</v>
      </c>
      <c r="J564" s="15">
        <v>0.47</v>
      </c>
      <c r="K564" s="1">
        <v>45862</v>
      </c>
      <c r="L564" s="15" t="str">
        <f t="shared" si="16"/>
        <v>9.00-21.00</v>
      </c>
      <c r="M564" s="16">
        <f t="shared" si="17"/>
        <v>12</v>
      </c>
      <c r="N564" s="15">
        <v>12.1</v>
      </c>
      <c r="O564" s="15">
        <v>26</v>
      </c>
      <c r="P564" t="s">
        <v>25</v>
      </c>
      <c r="Q564">
        <v>350</v>
      </c>
      <c r="R564" t="s">
        <v>48</v>
      </c>
      <c r="S564">
        <v>2016</v>
      </c>
      <c r="T564" t="s">
        <v>31</v>
      </c>
      <c r="U564" s="15">
        <v>4.7</v>
      </c>
      <c r="V564" s="15">
        <v>1</v>
      </c>
      <c r="W564" t="s">
        <v>23</v>
      </c>
    </row>
    <row r="565" spans="1:23">
      <c r="A565" t="s">
        <v>608</v>
      </c>
      <c r="B565">
        <v>52.523623999999998</v>
      </c>
      <c r="C565" s="15">
        <v>13.417643999999999</v>
      </c>
      <c r="D565" s="2" t="s">
        <v>5628</v>
      </c>
      <c r="E565" s="14" t="s">
        <v>5057</v>
      </c>
      <c r="F565" s="14" t="e" vm="3">
        <v>#VALUE!</v>
      </c>
      <c r="G565" s="2" t="str">
        <f>_xlfn.XLOOKUP(E565,missing_cities!$Q$2:$Q$56,missing_cities!$R$2:$R$56,"Not Found",0)</f>
        <v>Germany</v>
      </c>
      <c r="H565" t="str">
        <f>_xlfn.XLOOKUP(E565,missing_cities!$Q$2:$Q$56,missing_cities!$S$2:$S$56,"Not Found",0)</f>
        <v>Europe</v>
      </c>
      <c r="I565" t="s">
        <v>18</v>
      </c>
      <c r="J565" s="15">
        <v>0.15</v>
      </c>
      <c r="K565" s="1">
        <v>45862</v>
      </c>
      <c r="L565" s="15" t="str">
        <f t="shared" si="16"/>
        <v>9.00-21.00</v>
      </c>
      <c r="M565" s="16">
        <f t="shared" si="17"/>
        <v>12</v>
      </c>
      <c r="N565" s="15">
        <v>8.77</v>
      </c>
      <c r="O565" s="15">
        <v>90</v>
      </c>
      <c r="P565" t="s">
        <v>20</v>
      </c>
      <c r="Q565">
        <v>350</v>
      </c>
      <c r="R565" t="s">
        <v>21</v>
      </c>
      <c r="S565">
        <v>2013</v>
      </c>
      <c r="T565" t="s">
        <v>22</v>
      </c>
      <c r="U565" s="15">
        <v>3.8</v>
      </c>
      <c r="V565" s="15">
        <v>8</v>
      </c>
      <c r="W565" t="s">
        <v>27</v>
      </c>
    </row>
    <row r="566" spans="1:23">
      <c r="A566" t="s">
        <v>609</v>
      </c>
      <c r="B566">
        <v>37.776632999999997</v>
      </c>
      <c r="C566" s="15">
        <v>-122.438711</v>
      </c>
      <c r="D566" s="2" t="s">
        <v>5629</v>
      </c>
      <c r="E566" s="14" t="s">
        <v>5061</v>
      </c>
      <c r="F566" s="14" t="e" vm="5">
        <v>#VALUE!</v>
      </c>
      <c r="G566" s="2" t="str">
        <f>_xlfn.XLOOKUP(E566,missing_cities!$Q$2:$Q$56,missing_cities!$R$2:$R$56,"Not Found",0)</f>
        <v>United States</v>
      </c>
      <c r="H566" t="str">
        <f>_xlfn.XLOOKUP(E566,missing_cities!$Q$2:$Q$56,missing_cities!$S$2:$S$56,"Not Found",0)</f>
        <v>North America</v>
      </c>
      <c r="I566" t="s">
        <v>18</v>
      </c>
      <c r="J566" s="15">
        <v>0.28000000000000003</v>
      </c>
      <c r="K566" s="1">
        <v>45862</v>
      </c>
      <c r="L566" s="15" t="str">
        <f t="shared" si="16"/>
        <v>9.00-21.00</v>
      </c>
      <c r="M566" s="16">
        <f t="shared" si="17"/>
        <v>12</v>
      </c>
      <c r="N566" s="15">
        <v>11.7</v>
      </c>
      <c r="O566" s="15">
        <v>76</v>
      </c>
      <c r="P566" t="s">
        <v>25</v>
      </c>
      <c r="Q566">
        <v>350</v>
      </c>
      <c r="R566" t="s">
        <v>42</v>
      </c>
      <c r="S566">
        <v>2021</v>
      </c>
      <c r="T566" t="s">
        <v>31</v>
      </c>
      <c r="U566" s="15">
        <v>4.4000000000000004</v>
      </c>
      <c r="V566" s="15">
        <v>5</v>
      </c>
      <c r="W566" t="s">
        <v>27</v>
      </c>
    </row>
    <row r="567" spans="1:23">
      <c r="A567" t="s">
        <v>610</v>
      </c>
      <c r="B567">
        <v>-87.862195999999997</v>
      </c>
      <c r="C567" s="15">
        <v>121.52312999999999</v>
      </c>
      <c r="D567" s="2" t="s">
        <v>5630</v>
      </c>
      <c r="E567" s="14" t="str">
        <f>_xlfn.XLOOKUP(C567,missing_cities!B:B,missing_cities!C:C,"Not Found",0)</f>
        <v>Not Found</v>
      </c>
      <c r="F567" s="14" t="s">
        <v>9990</v>
      </c>
      <c r="G567" s="2" t="str">
        <f>_xlfn.XLOOKUP(E567,missing_cities!$Q$2:$Q$56,missing_cities!$R$2:$R$56,"Not Found",0)</f>
        <v>Not Found</v>
      </c>
      <c r="H567" t="str">
        <f>_xlfn.XLOOKUP(E567,missing_cities!$Q$2:$Q$56,missing_cities!$S$2:$S$56,"Not Found",0)</f>
        <v>Not Found</v>
      </c>
      <c r="I567" t="s">
        <v>18</v>
      </c>
      <c r="J567" s="15">
        <v>0.25</v>
      </c>
      <c r="K567" s="1">
        <v>45862</v>
      </c>
      <c r="L567" s="15" t="str">
        <f t="shared" si="16"/>
        <v>9.00-21.00</v>
      </c>
      <c r="M567" s="16">
        <f t="shared" si="17"/>
        <v>12</v>
      </c>
      <c r="N567" s="15">
        <v>0.64</v>
      </c>
      <c r="O567" s="15">
        <v>73</v>
      </c>
      <c r="P567" t="s">
        <v>25</v>
      </c>
      <c r="Q567">
        <v>350</v>
      </c>
      <c r="R567" t="s">
        <v>42</v>
      </c>
      <c r="S567">
        <v>2020</v>
      </c>
      <c r="T567" t="s">
        <v>22</v>
      </c>
      <c r="U567" s="15">
        <v>4.2</v>
      </c>
      <c r="V567" s="15">
        <v>10</v>
      </c>
      <c r="W567" t="s">
        <v>32</v>
      </c>
    </row>
    <row r="568" spans="1:23">
      <c r="A568" t="s">
        <v>611</v>
      </c>
      <c r="B568">
        <v>37.626421000000001</v>
      </c>
      <c r="C568" s="15">
        <v>127.088187</v>
      </c>
      <c r="D568" s="2" t="s">
        <v>5631</v>
      </c>
      <c r="E568" s="14" t="s">
        <v>5063</v>
      </c>
      <c r="F568" s="14" t="e" vm="6">
        <v>#VALUE!</v>
      </c>
      <c r="G568" s="2" t="str">
        <f>_xlfn.XLOOKUP(E568,missing_cities!$Q$2:$Q$56,missing_cities!$R$2:$R$56,"Not Found",0)</f>
        <v>South Korea</v>
      </c>
      <c r="H568" t="str">
        <f>_xlfn.XLOOKUP(E568,missing_cities!$Q$2:$Q$56,missing_cities!$S$2:$S$56,"Not Found",0)</f>
        <v>Asia</v>
      </c>
      <c r="I568" t="s">
        <v>18</v>
      </c>
      <c r="J568" s="15">
        <v>0.2</v>
      </c>
      <c r="K568" t="s">
        <v>34</v>
      </c>
      <c r="L568" s="15" t="str">
        <f t="shared" si="16"/>
        <v>6:00-22:00</v>
      </c>
      <c r="M568" s="16">
        <f t="shared" si="17"/>
        <v>0.67</v>
      </c>
      <c r="N568" s="15">
        <v>3.9</v>
      </c>
      <c r="O568" s="15">
        <v>69</v>
      </c>
      <c r="P568" t="s">
        <v>20</v>
      </c>
      <c r="Q568">
        <v>22</v>
      </c>
      <c r="R568" t="s">
        <v>37</v>
      </c>
      <c r="S568">
        <v>2020</v>
      </c>
      <c r="T568" t="s">
        <v>31</v>
      </c>
      <c r="U568" s="15">
        <v>4.5999999999999996</v>
      </c>
      <c r="V568" s="15">
        <v>5</v>
      </c>
      <c r="W568" t="s">
        <v>23</v>
      </c>
    </row>
    <row r="569" spans="1:23">
      <c r="A569" t="s">
        <v>612</v>
      </c>
      <c r="B569">
        <v>25.298774999999999</v>
      </c>
      <c r="C569" s="15">
        <v>55.366652999999999</v>
      </c>
      <c r="D569" s="2" t="s">
        <v>5632</v>
      </c>
      <c r="E569" s="14" t="s">
        <v>5076</v>
      </c>
      <c r="F569" s="14" t="e" vm="10">
        <v>#VALUE!</v>
      </c>
      <c r="G569" s="2" t="str">
        <f>_xlfn.XLOOKUP(E569,missing_cities!$Q$2:$Q$56,missing_cities!$R$2:$R$56,"Not Found",0)</f>
        <v>United Arab Emirates</v>
      </c>
      <c r="H569" t="str">
        <f>_xlfn.XLOOKUP(E569,missing_cities!$Q$2:$Q$56,missing_cities!$S$2:$S$56,"Not Found",0)</f>
        <v>Asia</v>
      </c>
      <c r="I569" t="s">
        <v>18</v>
      </c>
      <c r="J569" s="15">
        <v>0.17</v>
      </c>
      <c r="K569" s="1">
        <v>45862</v>
      </c>
      <c r="L569" s="15" t="str">
        <f t="shared" si="16"/>
        <v>9.00-21.00</v>
      </c>
      <c r="M569" s="16">
        <f t="shared" si="17"/>
        <v>12</v>
      </c>
      <c r="N569" s="15">
        <v>15.59</v>
      </c>
      <c r="O569" s="15">
        <v>19</v>
      </c>
      <c r="P569" t="s">
        <v>29</v>
      </c>
      <c r="Q569">
        <v>150</v>
      </c>
      <c r="R569" t="s">
        <v>21</v>
      </c>
      <c r="S569">
        <v>2023</v>
      </c>
      <c r="T569" t="s">
        <v>22</v>
      </c>
      <c r="U569" s="15">
        <v>3.3</v>
      </c>
      <c r="V569" s="15">
        <v>4</v>
      </c>
      <c r="W569" t="s">
        <v>27</v>
      </c>
    </row>
    <row r="570" spans="1:23">
      <c r="A570" t="s">
        <v>613</v>
      </c>
      <c r="B570">
        <v>19.112952</v>
      </c>
      <c r="C570" s="15">
        <v>72.807135000000002</v>
      </c>
      <c r="D570" s="2" t="s">
        <v>5633</v>
      </c>
      <c r="E570" s="14" t="s">
        <v>5079</v>
      </c>
      <c r="F570" s="14" t="e" vm="11">
        <v>#VALUE!</v>
      </c>
      <c r="G570" s="2" t="str">
        <f>_xlfn.XLOOKUP(E570,missing_cities!$Q$2:$Q$56,missing_cities!$R$2:$R$56,"Not Found",0)</f>
        <v>India</v>
      </c>
      <c r="H570" t="str">
        <f>_xlfn.XLOOKUP(E570,missing_cities!$Q$2:$Q$56,missing_cities!$S$2:$S$56,"Not Found",0)</f>
        <v>Asia</v>
      </c>
      <c r="I570" t="s">
        <v>18</v>
      </c>
      <c r="J570" s="15">
        <v>0.36</v>
      </c>
      <c r="K570" t="s">
        <v>19</v>
      </c>
      <c r="L570" s="15" t="str">
        <f t="shared" si="16"/>
        <v>9:00-18:00</v>
      </c>
      <c r="M570" s="16">
        <f t="shared" si="17"/>
        <v>0.37</v>
      </c>
      <c r="N570" s="15">
        <v>1.6</v>
      </c>
      <c r="O570" s="15">
        <v>22</v>
      </c>
      <c r="P570" t="s">
        <v>39</v>
      </c>
      <c r="Q570">
        <v>150</v>
      </c>
      <c r="R570" t="s">
        <v>35</v>
      </c>
      <c r="S570">
        <v>2021</v>
      </c>
      <c r="T570" t="s">
        <v>31</v>
      </c>
      <c r="U570" s="15">
        <v>3.6</v>
      </c>
      <c r="V570" s="15">
        <v>3</v>
      </c>
      <c r="W570" t="s">
        <v>27</v>
      </c>
    </row>
    <row r="571" spans="1:23">
      <c r="A571" t="s">
        <v>614</v>
      </c>
      <c r="B571">
        <v>-70.600353999999996</v>
      </c>
      <c r="C571" s="15">
        <v>-51.379576</v>
      </c>
      <c r="D571" s="2" t="s">
        <v>5634</v>
      </c>
      <c r="E571" s="14" t="str">
        <f>_xlfn.XLOOKUP(C571,missing_cities!B:B,missing_cities!C:C,"Not Found",0)</f>
        <v>Error</v>
      </c>
      <c r="F571" s="14" t="s">
        <v>9987</v>
      </c>
      <c r="G571" s="2" t="str">
        <f>_xlfn.XLOOKUP(E571,missing_cities!$Q$2:$Q$56,missing_cities!$R$2:$R$56,"Not Found",0)</f>
        <v>Error</v>
      </c>
      <c r="H571" t="str">
        <f>_xlfn.XLOOKUP(E571,missing_cities!$Q$2:$Q$56,missing_cities!$S$2:$S$56,"Not Found",0)</f>
        <v>Error</v>
      </c>
      <c r="I571" t="s">
        <v>18</v>
      </c>
      <c r="J571" s="15">
        <v>0.24</v>
      </c>
      <c r="K571" s="1">
        <v>45862</v>
      </c>
      <c r="L571" s="15" t="str">
        <f t="shared" si="16"/>
        <v>9.00-21.00</v>
      </c>
      <c r="M571" s="16">
        <f t="shared" si="17"/>
        <v>12</v>
      </c>
      <c r="N571" s="15">
        <v>17.03</v>
      </c>
      <c r="O571" s="15">
        <v>28</v>
      </c>
      <c r="P571" t="s">
        <v>39</v>
      </c>
      <c r="Q571">
        <v>350</v>
      </c>
      <c r="R571" t="s">
        <v>81</v>
      </c>
      <c r="S571">
        <v>2017</v>
      </c>
      <c r="T571" t="s">
        <v>31</v>
      </c>
      <c r="U571" s="15">
        <v>4.5999999999999996</v>
      </c>
      <c r="V571" s="15">
        <v>7</v>
      </c>
      <c r="W571" t="s">
        <v>23</v>
      </c>
    </row>
    <row r="572" spans="1:23">
      <c r="A572" t="s">
        <v>615</v>
      </c>
      <c r="B572">
        <v>39.982644000000001</v>
      </c>
      <c r="C572" s="15">
        <v>116.492273</v>
      </c>
      <c r="D572" s="2" t="s">
        <v>5635</v>
      </c>
      <c r="E572" s="14" t="s">
        <v>5071</v>
      </c>
      <c r="F572" s="14" t="e" vm="9">
        <v>#VALUE!</v>
      </c>
      <c r="G572" s="2" t="str">
        <f>_xlfn.XLOOKUP(E572,missing_cities!$Q$2:$Q$56,missing_cities!$R$2:$R$56,"Not Found",0)</f>
        <v>China</v>
      </c>
      <c r="H572" t="str">
        <f>_xlfn.XLOOKUP(E572,missing_cities!$Q$2:$Q$56,missing_cities!$S$2:$S$56,"Not Found",0)</f>
        <v>Asia</v>
      </c>
      <c r="I572" t="s">
        <v>18</v>
      </c>
      <c r="J572" s="15">
        <v>0.43</v>
      </c>
      <c r="K572" t="s">
        <v>34</v>
      </c>
      <c r="L572" s="15" t="str">
        <f t="shared" si="16"/>
        <v>6:00-22:00</v>
      </c>
      <c r="M572" s="16">
        <f t="shared" si="17"/>
        <v>0.67</v>
      </c>
      <c r="N572" s="15">
        <v>9.11</v>
      </c>
      <c r="O572" s="15">
        <v>69</v>
      </c>
      <c r="P572" t="s">
        <v>37</v>
      </c>
      <c r="Q572">
        <v>50</v>
      </c>
      <c r="R572" t="s">
        <v>46</v>
      </c>
      <c r="S572">
        <v>2015</v>
      </c>
      <c r="T572" t="s">
        <v>22</v>
      </c>
      <c r="U572" s="15">
        <v>4.5999999999999996</v>
      </c>
      <c r="V572" s="15">
        <v>7</v>
      </c>
      <c r="W572" t="s">
        <v>27</v>
      </c>
    </row>
    <row r="573" spans="1:23">
      <c r="A573" t="s">
        <v>616</v>
      </c>
      <c r="B573">
        <v>55.838960999999998</v>
      </c>
      <c r="C573" s="15">
        <v>37.543793000000001</v>
      </c>
      <c r="D573" s="2" t="s">
        <v>5636</v>
      </c>
      <c r="E573" s="14" t="s">
        <v>5052</v>
      </c>
      <c r="F573" s="14" t="e" vm="2">
        <v>#VALUE!</v>
      </c>
      <c r="G573" s="2" t="str">
        <f>_xlfn.XLOOKUP(E573,missing_cities!$Q$2:$Q$56,missing_cities!$R$2:$R$56,"Not Found",0)</f>
        <v>Russia</v>
      </c>
      <c r="H573" t="str">
        <f>_xlfn.XLOOKUP(E573,missing_cities!$Q$2:$Q$56,missing_cities!$S$2:$S$56,"Not Found",0)</f>
        <v>Europe</v>
      </c>
      <c r="I573" t="s">
        <v>18</v>
      </c>
      <c r="J573" s="15">
        <v>0.12</v>
      </c>
      <c r="K573" t="s">
        <v>19</v>
      </c>
      <c r="L573" s="15" t="str">
        <f t="shared" si="16"/>
        <v>9:00-18:00</v>
      </c>
      <c r="M573" s="16">
        <f t="shared" si="17"/>
        <v>0.37</v>
      </c>
      <c r="N573" s="15">
        <v>11.94</v>
      </c>
      <c r="O573" s="15">
        <v>98</v>
      </c>
      <c r="P573" t="s">
        <v>39</v>
      </c>
      <c r="Q573">
        <v>150</v>
      </c>
      <c r="R573" t="s">
        <v>42</v>
      </c>
      <c r="S573">
        <v>2022</v>
      </c>
      <c r="T573" t="s">
        <v>31</v>
      </c>
      <c r="U573" s="15">
        <v>5</v>
      </c>
      <c r="V573" s="15">
        <v>7</v>
      </c>
      <c r="W573" t="s">
        <v>23</v>
      </c>
    </row>
    <row r="574" spans="1:23">
      <c r="A574" t="s">
        <v>617</v>
      </c>
      <c r="B574">
        <v>41.901076000000003</v>
      </c>
      <c r="C574" s="15">
        <v>-87.741744999999995</v>
      </c>
      <c r="D574" s="2" t="s">
        <v>5637</v>
      </c>
      <c r="E574" s="14" t="s">
        <v>5065</v>
      </c>
      <c r="F574" s="14" t="e" vm="5">
        <v>#VALUE!</v>
      </c>
      <c r="G574" s="2" t="str">
        <f>_xlfn.XLOOKUP(E574,missing_cities!$Q$2:$Q$56,missing_cities!$R$2:$R$56,"Not Found",0)</f>
        <v>United States</v>
      </c>
      <c r="H574" t="str">
        <f>_xlfn.XLOOKUP(E574,missing_cities!$Q$2:$Q$56,missing_cities!$S$2:$S$56,"Not Found",0)</f>
        <v>North America</v>
      </c>
      <c r="I574" t="s">
        <v>18</v>
      </c>
      <c r="J574" s="15">
        <v>0.48</v>
      </c>
      <c r="K574" t="s">
        <v>19</v>
      </c>
      <c r="L574" s="15" t="str">
        <f t="shared" si="16"/>
        <v>9:00-18:00</v>
      </c>
      <c r="M574" s="16">
        <f t="shared" si="17"/>
        <v>0.37</v>
      </c>
      <c r="N574" s="15">
        <v>7.1</v>
      </c>
      <c r="O574" s="15">
        <v>24</v>
      </c>
      <c r="P574" t="s">
        <v>20</v>
      </c>
      <c r="Q574">
        <v>50</v>
      </c>
      <c r="R574" t="s">
        <v>26</v>
      </c>
      <c r="S574">
        <v>2011</v>
      </c>
      <c r="T574" t="s">
        <v>31</v>
      </c>
      <c r="U574" s="15">
        <v>4.3</v>
      </c>
      <c r="V574" s="15">
        <v>8</v>
      </c>
      <c r="W574" t="s">
        <v>27</v>
      </c>
    </row>
    <row r="575" spans="1:23">
      <c r="A575" t="s">
        <v>618</v>
      </c>
      <c r="B575">
        <v>-37.899292000000003</v>
      </c>
      <c r="C575" s="15">
        <v>155.263677</v>
      </c>
      <c r="D575" s="2" t="s">
        <v>5638</v>
      </c>
      <c r="E575" s="14" t="str">
        <f>_xlfn.XLOOKUP(C575,missing_cities!B:B,missing_cities!C:C,"Not Found",0)</f>
        <v>Error</v>
      </c>
      <c r="F575" s="14" t="s">
        <v>9987</v>
      </c>
      <c r="G575" s="2" t="str">
        <f>_xlfn.XLOOKUP(E575,missing_cities!$Q$2:$Q$56,missing_cities!$R$2:$R$56,"Not Found",0)</f>
        <v>Error</v>
      </c>
      <c r="H575" t="str">
        <f>_xlfn.XLOOKUP(E575,missing_cities!$Q$2:$Q$56,missing_cities!$S$2:$S$56,"Not Found",0)</f>
        <v>Error</v>
      </c>
      <c r="I575" t="s">
        <v>18</v>
      </c>
      <c r="J575" s="15">
        <v>0.28999999999999998</v>
      </c>
      <c r="K575" t="s">
        <v>19</v>
      </c>
      <c r="L575" s="15" t="str">
        <f t="shared" si="16"/>
        <v>9:00-18:00</v>
      </c>
      <c r="M575" s="16">
        <f t="shared" si="17"/>
        <v>0.37</v>
      </c>
      <c r="N575" s="15">
        <v>18.260000000000002</v>
      </c>
      <c r="O575" s="15">
        <v>14</v>
      </c>
      <c r="P575" t="s">
        <v>39</v>
      </c>
      <c r="Q575">
        <v>350</v>
      </c>
      <c r="R575" t="s">
        <v>35</v>
      </c>
      <c r="S575">
        <v>2014</v>
      </c>
      <c r="T575" t="s">
        <v>31</v>
      </c>
      <c r="U575" s="15">
        <v>3.3</v>
      </c>
      <c r="V575" s="15">
        <v>9</v>
      </c>
      <c r="W575" t="s">
        <v>32</v>
      </c>
    </row>
    <row r="576" spans="1:23">
      <c r="A576" t="s">
        <v>619</v>
      </c>
      <c r="B576">
        <v>55.744539000000003</v>
      </c>
      <c r="C576" s="15">
        <v>37.632358000000004</v>
      </c>
      <c r="D576" s="2" t="s">
        <v>5639</v>
      </c>
      <c r="E576" s="14" t="s">
        <v>5052</v>
      </c>
      <c r="F576" s="14" t="e" vm="2">
        <v>#VALUE!</v>
      </c>
      <c r="G576" s="2" t="str">
        <f>_xlfn.XLOOKUP(E576,missing_cities!$Q$2:$Q$56,missing_cities!$R$2:$R$56,"Not Found",0)</f>
        <v>Russia</v>
      </c>
      <c r="H576" t="str">
        <f>_xlfn.XLOOKUP(E576,missing_cities!$Q$2:$Q$56,missing_cities!$S$2:$S$56,"Not Found",0)</f>
        <v>Europe</v>
      </c>
      <c r="I576" t="s">
        <v>18</v>
      </c>
      <c r="J576" s="15">
        <v>0.39</v>
      </c>
      <c r="K576" t="s">
        <v>34</v>
      </c>
      <c r="L576" s="15" t="str">
        <f t="shared" si="16"/>
        <v>6:00-22:00</v>
      </c>
      <c r="M576" s="16">
        <f t="shared" si="17"/>
        <v>0.67</v>
      </c>
      <c r="N576" s="15">
        <v>3.95</v>
      </c>
      <c r="O576" s="15">
        <v>32</v>
      </c>
      <c r="P576" t="s">
        <v>39</v>
      </c>
      <c r="Q576">
        <v>22</v>
      </c>
      <c r="R576" t="s">
        <v>76</v>
      </c>
      <c r="S576">
        <v>2019</v>
      </c>
      <c r="T576" t="s">
        <v>31</v>
      </c>
      <c r="U576" s="15">
        <v>4.0999999999999996</v>
      </c>
      <c r="V576" s="15">
        <v>1</v>
      </c>
      <c r="W576" t="s">
        <v>23</v>
      </c>
    </row>
    <row r="577" spans="1:23">
      <c r="A577" t="s">
        <v>620</v>
      </c>
      <c r="B577">
        <v>25.345043</v>
      </c>
      <c r="C577" s="15">
        <v>55.223106999999999</v>
      </c>
      <c r="D577" s="2" t="s">
        <v>5640</v>
      </c>
      <c r="E577" s="14" t="s">
        <v>5076</v>
      </c>
      <c r="F577" s="14" t="e" vm="10">
        <v>#VALUE!</v>
      </c>
      <c r="G577" s="2" t="str">
        <f>_xlfn.XLOOKUP(E577,missing_cities!$Q$2:$Q$56,missing_cities!$R$2:$R$56,"Not Found",0)</f>
        <v>United Arab Emirates</v>
      </c>
      <c r="H577" t="str">
        <f>_xlfn.XLOOKUP(E577,missing_cities!$Q$2:$Q$56,missing_cities!$S$2:$S$56,"Not Found",0)</f>
        <v>Asia</v>
      </c>
      <c r="I577" t="s">
        <v>18</v>
      </c>
      <c r="J577" s="15">
        <v>0.15</v>
      </c>
      <c r="K577" s="1">
        <v>45862</v>
      </c>
      <c r="L577" s="15" t="str">
        <f t="shared" si="16"/>
        <v>9.00-21.00</v>
      </c>
      <c r="M577" s="16">
        <f t="shared" si="17"/>
        <v>12</v>
      </c>
      <c r="N577" s="15">
        <v>19.09</v>
      </c>
      <c r="O577" s="15">
        <v>55</v>
      </c>
      <c r="P577" t="s">
        <v>29</v>
      </c>
      <c r="Q577">
        <v>22</v>
      </c>
      <c r="R577" t="s">
        <v>37</v>
      </c>
      <c r="S577">
        <v>2020</v>
      </c>
      <c r="T577" t="s">
        <v>22</v>
      </c>
      <c r="U577" s="15">
        <v>3.2</v>
      </c>
      <c r="V577" s="15">
        <v>9</v>
      </c>
      <c r="W577" t="s">
        <v>27</v>
      </c>
    </row>
    <row r="578" spans="1:23">
      <c r="A578" t="s">
        <v>621</v>
      </c>
      <c r="B578">
        <v>25.248934999999999</v>
      </c>
      <c r="C578" s="15">
        <v>55.244180999999998</v>
      </c>
      <c r="D578" s="2" t="s">
        <v>5641</v>
      </c>
      <c r="E578" s="14" t="s">
        <v>5076</v>
      </c>
      <c r="F578" s="14" t="e" vm="10">
        <v>#VALUE!</v>
      </c>
      <c r="G578" s="2" t="str">
        <f>_xlfn.XLOOKUP(E578,missing_cities!$Q$2:$Q$56,missing_cities!$R$2:$R$56,"Not Found",0)</f>
        <v>United Arab Emirates</v>
      </c>
      <c r="H578" t="str">
        <f>_xlfn.XLOOKUP(E578,missing_cities!$Q$2:$Q$56,missing_cities!$S$2:$S$56,"Not Found",0)</f>
        <v>Asia</v>
      </c>
      <c r="I578" t="s">
        <v>18</v>
      </c>
      <c r="J578" s="15">
        <v>0.16</v>
      </c>
      <c r="K578" t="s">
        <v>19</v>
      </c>
      <c r="L578" s="15" t="str">
        <f t="shared" si="16"/>
        <v>9:00-18:00</v>
      </c>
      <c r="M578" s="16">
        <f t="shared" si="17"/>
        <v>0.37</v>
      </c>
      <c r="N578" s="15">
        <v>8.57</v>
      </c>
      <c r="O578" s="15">
        <v>35</v>
      </c>
      <c r="P578" t="s">
        <v>20</v>
      </c>
      <c r="Q578">
        <v>50</v>
      </c>
      <c r="R578" t="s">
        <v>42</v>
      </c>
      <c r="S578">
        <v>2013</v>
      </c>
      <c r="T578" t="s">
        <v>22</v>
      </c>
      <c r="U578" s="15">
        <v>4</v>
      </c>
      <c r="V578" s="15">
        <v>4</v>
      </c>
      <c r="W578" t="s">
        <v>23</v>
      </c>
    </row>
    <row r="579" spans="1:23">
      <c r="A579" t="s">
        <v>622</v>
      </c>
      <c r="B579">
        <v>41.921339000000003</v>
      </c>
      <c r="C579" s="15">
        <v>-87.649747000000005</v>
      </c>
      <c r="D579" s="2" t="s">
        <v>5642</v>
      </c>
      <c r="E579" s="14" t="s">
        <v>5065</v>
      </c>
      <c r="F579" s="14" t="e" vm="5">
        <v>#VALUE!</v>
      </c>
      <c r="G579" s="2" t="str">
        <f>_xlfn.XLOOKUP(E579,missing_cities!$Q$2:$Q$56,missing_cities!$R$2:$R$56,"Not Found",0)</f>
        <v>United States</v>
      </c>
      <c r="H579" t="str">
        <f>_xlfn.XLOOKUP(E579,missing_cities!$Q$2:$Q$56,missing_cities!$S$2:$S$56,"Not Found",0)</f>
        <v>North America</v>
      </c>
      <c r="I579" t="s">
        <v>18</v>
      </c>
      <c r="J579" s="15">
        <v>0.31</v>
      </c>
      <c r="K579" t="s">
        <v>19</v>
      </c>
      <c r="L579" s="15" t="str">
        <f t="shared" ref="L579:L642" si="18">IF(ISNUMBER(SEARCH("-",K579)),K579,"9.00-21.00")</f>
        <v>9:00-18:00</v>
      </c>
      <c r="M579" s="16">
        <f t="shared" ref="M579:M642" si="19">IF(ISNUMBER(SEARCH("-", L579)), TEXT(RIGHT(L579, LEN(L579) - FIND("-", L579)), "0.00") - TEXT(LEFT(L579, FIND("-", L579)-1), "0.00"), "")</f>
        <v>0.37</v>
      </c>
      <c r="N579" s="15">
        <v>1.74</v>
      </c>
      <c r="O579" s="15">
        <v>79</v>
      </c>
      <c r="P579" t="s">
        <v>25</v>
      </c>
      <c r="Q579">
        <v>22</v>
      </c>
      <c r="R579" t="s">
        <v>67</v>
      </c>
      <c r="S579">
        <v>2017</v>
      </c>
      <c r="T579" t="s">
        <v>31</v>
      </c>
      <c r="U579" s="15">
        <v>3.3</v>
      </c>
      <c r="V579" s="15">
        <v>6</v>
      </c>
      <c r="W579" t="s">
        <v>23</v>
      </c>
    </row>
    <row r="580" spans="1:23">
      <c r="A580" t="s">
        <v>623</v>
      </c>
      <c r="B580">
        <v>37.801461000000003</v>
      </c>
      <c r="C580" s="15">
        <v>-122.341573</v>
      </c>
      <c r="D580" s="2" t="s">
        <v>5643</v>
      </c>
      <c r="E580" s="14" t="s">
        <v>5061</v>
      </c>
      <c r="F580" s="14" t="e" vm="5">
        <v>#VALUE!</v>
      </c>
      <c r="G580" s="2" t="str">
        <f>_xlfn.XLOOKUP(E580,missing_cities!$Q$2:$Q$56,missing_cities!$R$2:$R$56,"Not Found",0)</f>
        <v>United States</v>
      </c>
      <c r="H580" t="str">
        <f>_xlfn.XLOOKUP(E580,missing_cities!$Q$2:$Q$56,missing_cities!$S$2:$S$56,"Not Found",0)</f>
        <v>North America</v>
      </c>
      <c r="I580" t="s">
        <v>18</v>
      </c>
      <c r="J580" s="15">
        <v>0.25</v>
      </c>
      <c r="K580" s="1">
        <v>45862</v>
      </c>
      <c r="L580" s="15" t="str">
        <f t="shared" si="18"/>
        <v>9.00-21.00</v>
      </c>
      <c r="M580" s="16">
        <f t="shared" si="19"/>
        <v>12</v>
      </c>
      <c r="N580" s="15">
        <v>15.23</v>
      </c>
      <c r="O580" s="15">
        <v>10</v>
      </c>
      <c r="P580" t="s">
        <v>20</v>
      </c>
      <c r="Q580">
        <v>350</v>
      </c>
      <c r="R580" t="s">
        <v>48</v>
      </c>
      <c r="S580">
        <v>2020</v>
      </c>
      <c r="T580" t="s">
        <v>31</v>
      </c>
      <c r="U580" s="15">
        <v>4</v>
      </c>
      <c r="V580" s="15">
        <v>10</v>
      </c>
      <c r="W580" t="s">
        <v>27</v>
      </c>
    </row>
    <row r="581" spans="1:23">
      <c r="A581" t="s">
        <v>624</v>
      </c>
      <c r="B581">
        <v>-33.773538000000002</v>
      </c>
      <c r="C581" s="15">
        <v>18.568503</v>
      </c>
      <c r="D581" s="2" t="s">
        <v>5644</v>
      </c>
      <c r="E581" s="14" t="s">
        <v>5085</v>
      </c>
      <c r="F581" s="14" t="e" vm="12">
        <v>#VALUE!</v>
      </c>
      <c r="G581" s="2" t="str">
        <f>_xlfn.XLOOKUP(E581,missing_cities!$Q$2:$Q$56,missing_cities!$R$2:$R$56,"Not Found",0)</f>
        <v>South Africa</v>
      </c>
      <c r="H581" t="str">
        <f>_xlfn.XLOOKUP(E581,missing_cities!$Q$2:$Q$56,missing_cities!$S$2:$S$56,"Not Found",0)</f>
        <v>Africa</v>
      </c>
      <c r="I581" t="s">
        <v>18</v>
      </c>
      <c r="J581" s="15">
        <v>0.27</v>
      </c>
      <c r="K581" s="1">
        <v>45862</v>
      </c>
      <c r="L581" s="15" t="str">
        <f t="shared" si="18"/>
        <v>9.00-21.00</v>
      </c>
      <c r="M581" s="16">
        <f t="shared" si="19"/>
        <v>12</v>
      </c>
      <c r="N581" s="15">
        <v>1.96</v>
      </c>
      <c r="O581" s="15">
        <v>80</v>
      </c>
      <c r="P581" t="s">
        <v>29</v>
      </c>
      <c r="Q581">
        <v>50</v>
      </c>
      <c r="R581" t="s">
        <v>67</v>
      </c>
      <c r="S581">
        <v>2012</v>
      </c>
      <c r="T581" t="s">
        <v>22</v>
      </c>
      <c r="U581" s="15">
        <v>4.5</v>
      </c>
      <c r="V581" s="15">
        <v>1</v>
      </c>
      <c r="W581" t="s">
        <v>27</v>
      </c>
    </row>
    <row r="582" spans="1:23">
      <c r="A582" t="s">
        <v>625</v>
      </c>
      <c r="B582">
        <v>13.741488</v>
      </c>
      <c r="C582" s="15">
        <v>100.52893400000001</v>
      </c>
      <c r="D582" s="2" t="s">
        <v>5645</v>
      </c>
      <c r="E582" s="14" t="s">
        <v>5059</v>
      </c>
      <c r="F582" s="14" t="e" vm="4">
        <v>#VALUE!</v>
      </c>
      <c r="G582" s="2" t="str">
        <f>_xlfn.XLOOKUP(E582,missing_cities!$Q$2:$Q$56,missing_cities!$R$2:$R$56,"Not Found",0)</f>
        <v>Thailand</v>
      </c>
      <c r="H582" t="str">
        <f>_xlfn.XLOOKUP(E582,missing_cities!$Q$2:$Q$56,missing_cities!$S$2:$S$56,"Not Found",0)</f>
        <v>Asia</v>
      </c>
      <c r="I582" t="s">
        <v>18</v>
      </c>
      <c r="J582" s="15">
        <v>0.38</v>
      </c>
      <c r="K582" s="1">
        <v>45862</v>
      </c>
      <c r="L582" s="15" t="str">
        <f t="shared" si="18"/>
        <v>9.00-21.00</v>
      </c>
      <c r="M582" s="16">
        <f t="shared" si="19"/>
        <v>12</v>
      </c>
      <c r="N582" s="15">
        <v>15.31</v>
      </c>
      <c r="O582" s="15">
        <v>32</v>
      </c>
      <c r="P582" t="s">
        <v>37</v>
      </c>
      <c r="Q582">
        <v>150</v>
      </c>
      <c r="R582" t="s">
        <v>48</v>
      </c>
      <c r="S582">
        <v>2016</v>
      </c>
      <c r="T582" t="s">
        <v>22</v>
      </c>
      <c r="U582" s="15">
        <v>3</v>
      </c>
      <c r="V582" s="15">
        <v>7</v>
      </c>
      <c r="W582" t="s">
        <v>27</v>
      </c>
    </row>
    <row r="583" spans="1:23">
      <c r="A583" t="s">
        <v>626</v>
      </c>
      <c r="B583">
        <v>37.590406999999999</v>
      </c>
      <c r="C583" s="15">
        <v>126.98484000000001</v>
      </c>
      <c r="D583" s="2" t="s">
        <v>5646</v>
      </c>
      <c r="E583" s="14" t="s">
        <v>5063</v>
      </c>
      <c r="F583" s="14" t="e" vm="6">
        <v>#VALUE!</v>
      </c>
      <c r="G583" s="2" t="str">
        <f>_xlfn.XLOOKUP(E583,missing_cities!$Q$2:$Q$56,missing_cities!$R$2:$R$56,"Not Found",0)</f>
        <v>South Korea</v>
      </c>
      <c r="H583" t="str">
        <f>_xlfn.XLOOKUP(E583,missing_cities!$Q$2:$Q$56,missing_cities!$S$2:$S$56,"Not Found",0)</f>
        <v>Asia</v>
      </c>
      <c r="I583" t="s">
        <v>18</v>
      </c>
      <c r="J583" s="15">
        <v>0.24</v>
      </c>
      <c r="K583" t="s">
        <v>34</v>
      </c>
      <c r="L583" s="15" t="str">
        <f t="shared" si="18"/>
        <v>6:00-22:00</v>
      </c>
      <c r="M583" s="16">
        <f t="shared" si="19"/>
        <v>0.67</v>
      </c>
      <c r="N583" s="15">
        <v>6.44</v>
      </c>
      <c r="O583" s="15">
        <v>69</v>
      </c>
      <c r="P583" t="s">
        <v>37</v>
      </c>
      <c r="Q583">
        <v>50</v>
      </c>
      <c r="R583" t="s">
        <v>35</v>
      </c>
      <c r="S583">
        <v>2011</v>
      </c>
      <c r="T583" t="s">
        <v>22</v>
      </c>
      <c r="U583" s="15">
        <v>3.2</v>
      </c>
      <c r="V583" s="15">
        <v>2</v>
      </c>
      <c r="W583" t="s">
        <v>23</v>
      </c>
    </row>
    <row r="584" spans="1:23">
      <c r="A584" t="s">
        <v>627</v>
      </c>
      <c r="B584">
        <v>19.092648000000001</v>
      </c>
      <c r="C584" s="15">
        <v>72.887988000000007</v>
      </c>
      <c r="D584" s="2" t="s">
        <v>5647</v>
      </c>
      <c r="E584" s="14" t="s">
        <v>5079</v>
      </c>
      <c r="F584" s="14" t="e" vm="11">
        <v>#VALUE!</v>
      </c>
      <c r="G584" s="2" t="str">
        <f>_xlfn.XLOOKUP(E584,missing_cities!$Q$2:$Q$56,missing_cities!$R$2:$R$56,"Not Found",0)</f>
        <v>India</v>
      </c>
      <c r="H584" t="str">
        <f>_xlfn.XLOOKUP(E584,missing_cities!$Q$2:$Q$56,missing_cities!$S$2:$S$56,"Not Found",0)</f>
        <v>Asia</v>
      </c>
      <c r="I584" t="s">
        <v>18</v>
      </c>
      <c r="J584" s="15">
        <v>0.16</v>
      </c>
      <c r="K584" s="1">
        <v>45862</v>
      </c>
      <c r="L584" s="15" t="str">
        <f t="shared" si="18"/>
        <v>9.00-21.00</v>
      </c>
      <c r="M584" s="16">
        <f t="shared" si="19"/>
        <v>12</v>
      </c>
      <c r="N584" s="15">
        <v>16.850000000000001</v>
      </c>
      <c r="O584" s="15">
        <v>36</v>
      </c>
      <c r="P584" t="s">
        <v>29</v>
      </c>
      <c r="Q584">
        <v>50</v>
      </c>
      <c r="R584" t="s">
        <v>21</v>
      </c>
      <c r="S584">
        <v>2023</v>
      </c>
      <c r="T584" t="s">
        <v>22</v>
      </c>
      <c r="U584" s="15">
        <v>3.2</v>
      </c>
      <c r="V584" s="15">
        <v>2</v>
      </c>
      <c r="W584" t="s">
        <v>23</v>
      </c>
    </row>
    <row r="585" spans="1:23">
      <c r="A585" t="s">
        <v>628</v>
      </c>
      <c r="B585">
        <v>19.445855999999999</v>
      </c>
      <c r="C585" s="15">
        <v>-99.124190999999996</v>
      </c>
      <c r="D585" s="2" t="s">
        <v>5648</v>
      </c>
      <c r="E585" s="14" t="s">
        <v>5119</v>
      </c>
      <c r="F585" s="14" t="e" vm="13">
        <v>#VALUE!</v>
      </c>
      <c r="G585" s="2" t="str">
        <f>_xlfn.XLOOKUP(E585,missing_cities!$Q$2:$Q$56,missing_cities!$R$2:$R$56,"Not Found",0)</f>
        <v>Mexico</v>
      </c>
      <c r="H585" t="str">
        <f>_xlfn.XLOOKUP(E585,missing_cities!$Q$2:$Q$56,missing_cities!$S$2:$S$56,"Not Found",0)</f>
        <v>North America</v>
      </c>
      <c r="I585" t="s">
        <v>18</v>
      </c>
      <c r="J585" s="15">
        <v>0.19</v>
      </c>
      <c r="K585" t="s">
        <v>19</v>
      </c>
      <c r="L585" s="15" t="str">
        <f t="shared" si="18"/>
        <v>9:00-18:00</v>
      </c>
      <c r="M585" s="16">
        <f t="shared" si="19"/>
        <v>0.37</v>
      </c>
      <c r="N585" s="15">
        <v>8.59</v>
      </c>
      <c r="O585" s="15">
        <v>20</v>
      </c>
      <c r="P585" t="s">
        <v>29</v>
      </c>
      <c r="Q585">
        <v>350</v>
      </c>
      <c r="R585" t="s">
        <v>30</v>
      </c>
      <c r="S585">
        <v>2017</v>
      </c>
      <c r="T585" t="s">
        <v>31</v>
      </c>
      <c r="U585" s="15">
        <v>4.0999999999999996</v>
      </c>
      <c r="V585" s="15">
        <v>2</v>
      </c>
      <c r="W585" t="s">
        <v>32</v>
      </c>
    </row>
    <row r="586" spans="1:23">
      <c r="A586" t="s">
        <v>629</v>
      </c>
      <c r="B586">
        <v>25.230951000000001</v>
      </c>
      <c r="C586" s="15">
        <v>55.331333999999998</v>
      </c>
      <c r="D586" s="2" t="s">
        <v>5649</v>
      </c>
      <c r="E586" s="14" t="s">
        <v>5076</v>
      </c>
      <c r="F586" s="14" t="e" vm="10">
        <v>#VALUE!</v>
      </c>
      <c r="G586" s="2" t="str">
        <f>_xlfn.XLOOKUP(E586,missing_cities!$Q$2:$Q$56,missing_cities!$R$2:$R$56,"Not Found",0)</f>
        <v>United Arab Emirates</v>
      </c>
      <c r="H586" t="str">
        <f>_xlfn.XLOOKUP(E586,missing_cities!$Q$2:$Q$56,missing_cities!$S$2:$S$56,"Not Found",0)</f>
        <v>Asia</v>
      </c>
      <c r="I586" t="s">
        <v>18</v>
      </c>
      <c r="J586" s="15">
        <v>0.39</v>
      </c>
      <c r="K586" s="1">
        <v>45862</v>
      </c>
      <c r="L586" s="15" t="str">
        <f t="shared" si="18"/>
        <v>9.00-21.00</v>
      </c>
      <c r="M586" s="16">
        <f t="shared" si="19"/>
        <v>12</v>
      </c>
      <c r="N586" s="15">
        <v>13.57</v>
      </c>
      <c r="O586" s="15">
        <v>26</v>
      </c>
      <c r="P586" t="s">
        <v>37</v>
      </c>
      <c r="Q586">
        <v>350</v>
      </c>
      <c r="R586" t="s">
        <v>21</v>
      </c>
      <c r="S586">
        <v>2023</v>
      </c>
      <c r="T586" t="s">
        <v>22</v>
      </c>
      <c r="U586" s="15">
        <v>3.1</v>
      </c>
      <c r="V586" s="15">
        <v>3</v>
      </c>
      <c r="W586" t="s">
        <v>23</v>
      </c>
    </row>
    <row r="587" spans="1:23">
      <c r="A587" t="s">
        <v>630</v>
      </c>
      <c r="B587">
        <v>19.156718000000001</v>
      </c>
      <c r="C587" s="15">
        <v>72.986851000000001</v>
      </c>
      <c r="D587" s="2" t="s">
        <v>5650</v>
      </c>
      <c r="E587" s="14" t="s">
        <v>5079</v>
      </c>
      <c r="F587" s="14" t="e" vm="11">
        <v>#VALUE!</v>
      </c>
      <c r="G587" s="2" t="str">
        <f>_xlfn.XLOOKUP(E587,missing_cities!$Q$2:$Q$56,missing_cities!$R$2:$R$56,"Not Found",0)</f>
        <v>India</v>
      </c>
      <c r="H587" t="str">
        <f>_xlfn.XLOOKUP(E587,missing_cities!$Q$2:$Q$56,missing_cities!$S$2:$S$56,"Not Found",0)</f>
        <v>Asia</v>
      </c>
      <c r="I587" t="s">
        <v>18</v>
      </c>
      <c r="J587" s="15">
        <v>0.45</v>
      </c>
      <c r="K587" t="s">
        <v>19</v>
      </c>
      <c r="L587" s="15" t="str">
        <f t="shared" si="18"/>
        <v>9:00-18:00</v>
      </c>
      <c r="M587" s="16">
        <f t="shared" si="19"/>
        <v>0.37</v>
      </c>
      <c r="N587" s="15">
        <v>11.68</v>
      </c>
      <c r="O587" s="15">
        <v>67</v>
      </c>
      <c r="P587" t="s">
        <v>29</v>
      </c>
      <c r="Q587">
        <v>22</v>
      </c>
      <c r="R587" t="s">
        <v>21</v>
      </c>
      <c r="S587">
        <v>2021</v>
      </c>
      <c r="T587" t="s">
        <v>31</v>
      </c>
      <c r="U587" s="15">
        <v>3.8</v>
      </c>
      <c r="V587" s="15">
        <v>1</v>
      </c>
      <c r="W587" t="s">
        <v>32</v>
      </c>
    </row>
    <row r="588" spans="1:23">
      <c r="A588" t="s">
        <v>631</v>
      </c>
      <c r="B588">
        <v>39.893785000000001</v>
      </c>
      <c r="C588" s="15">
        <v>116.34748500000001</v>
      </c>
      <c r="D588" s="2" t="s">
        <v>5651</v>
      </c>
      <c r="E588" s="14" t="s">
        <v>5071</v>
      </c>
      <c r="F588" s="14" t="e" vm="9">
        <v>#VALUE!</v>
      </c>
      <c r="G588" s="2" t="str">
        <f>_xlfn.XLOOKUP(E588,missing_cities!$Q$2:$Q$56,missing_cities!$R$2:$R$56,"Not Found",0)</f>
        <v>China</v>
      </c>
      <c r="H588" t="str">
        <f>_xlfn.XLOOKUP(E588,missing_cities!$Q$2:$Q$56,missing_cities!$S$2:$S$56,"Not Found",0)</f>
        <v>Asia</v>
      </c>
      <c r="I588" t="s">
        <v>18</v>
      </c>
      <c r="J588" s="15">
        <v>0.48</v>
      </c>
      <c r="K588" s="1">
        <v>45862</v>
      </c>
      <c r="L588" s="15" t="str">
        <f t="shared" si="18"/>
        <v>9.00-21.00</v>
      </c>
      <c r="M588" s="16">
        <f t="shared" si="19"/>
        <v>12</v>
      </c>
      <c r="N588" s="15">
        <v>3.9</v>
      </c>
      <c r="O588" s="15">
        <v>74</v>
      </c>
      <c r="P588" t="s">
        <v>25</v>
      </c>
      <c r="Q588">
        <v>150</v>
      </c>
      <c r="R588" t="s">
        <v>42</v>
      </c>
      <c r="S588">
        <v>2016</v>
      </c>
      <c r="T588" t="s">
        <v>22</v>
      </c>
      <c r="U588" s="15">
        <v>3.6</v>
      </c>
      <c r="V588" s="15">
        <v>5</v>
      </c>
      <c r="W588" t="s">
        <v>27</v>
      </c>
    </row>
    <row r="589" spans="1:23">
      <c r="A589" t="s">
        <v>632</v>
      </c>
      <c r="B589">
        <v>-14.465456</v>
      </c>
      <c r="C589" s="15">
        <v>81.379726000000005</v>
      </c>
      <c r="D589" s="2" t="s">
        <v>5652</v>
      </c>
      <c r="E589" s="14" t="str">
        <f>_xlfn.XLOOKUP(C589,missing_cities!B:B,missing_cities!C:C,"Not Found",0)</f>
        <v>Error</v>
      </c>
      <c r="F589" s="14" t="s">
        <v>9987</v>
      </c>
      <c r="G589" s="2" t="str">
        <f>_xlfn.XLOOKUP(E589,missing_cities!$Q$2:$Q$56,missing_cities!$R$2:$R$56,"Not Found",0)</f>
        <v>Error</v>
      </c>
      <c r="H589" t="str">
        <f>_xlfn.XLOOKUP(E589,missing_cities!$Q$2:$Q$56,missing_cities!$S$2:$S$56,"Not Found",0)</f>
        <v>Error</v>
      </c>
      <c r="I589" t="s">
        <v>18</v>
      </c>
      <c r="J589" s="15">
        <v>0.37</v>
      </c>
      <c r="K589" s="1">
        <v>45862</v>
      </c>
      <c r="L589" s="15" t="str">
        <f t="shared" si="18"/>
        <v>9.00-21.00</v>
      </c>
      <c r="M589" s="16">
        <f t="shared" si="19"/>
        <v>12</v>
      </c>
      <c r="N589" s="15">
        <v>2.29</v>
      </c>
      <c r="O589" s="15">
        <v>75</v>
      </c>
      <c r="P589" t="s">
        <v>25</v>
      </c>
      <c r="Q589">
        <v>22</v>
      </c>
      <c r="R589" t="s">
        <v>37</v>
      </c>
      <c r="S589">
        <v>2016</v>
      </c>
      <c r="T589" t="s">
        <v>31</v>
      </c>
      <c r="U589" s="15">
        <v>4.7</v>
      </c>
      <c r="V589" s="15">
        <v>10</v>
      </c>
      <c r="W589" t="s">
        <v>32</v>
      </c>
    </row>
    <row r="590" spans="1:23">
      <c r="A590" t="s">
        <v>633</v>
      </c>
      <c r="B590">
        <v>-33.889752000000001</v>
      </c>
      <c r="C590" s="15">
        <v>18.498218000000001</v>
      </c>
      <c r="D590" s="2" t="s">
        <v>5653</v>
      </c>
      <c r="E590" s="14" t="s">
        <v>5085</v>
      </c>
      <c r="F590" s="14" t="e" vm="12">
        <v>#VALUE!</v>
      </c>
      <c r="G590" s="2" t="str">
        <f>_xlfn.XLOOKUP(E590,missing_cities!$Q$2:$Q$56,missing_cities!$R$2:$R$56,"Not Found",0)</f>
        <v>South Africa</v>
      </c>
      <c r="H590" t="str">
        <f>_xlfn.XLOOKUP(E590,missing_cities!$Q$2:$Q$56,missing_cities!$S$2:$S$56,"Not Found",0)</f>
        <v>Africa</v>
      </c>
      <c r="I590" t="s">
        <v>18</v>
      </c>
      <c r="J590" s="15">
        <v>0.3</v>
      </c>
      <c r="K590" s="1">
        <v>45862</v>
      </c>
      <c r="L590" s="15" t="str">
        <f t="shared" si="18"/>
        <v>9.00-21.00</v>
      </c>
      <c r="M590" s="16">
        <f t="shared" si="19"/>
        <v>12</v>
      </c>
      <c r="N590" s="15">
        <v>14.73</v>
      </c>
      <c r="O590" s="15">
        <v>91</v>
      </c>
      <c r="P590" t="s">
        <v>39</v>
      </c>
      <c r="Q590">
        <v>22</v>
      </c>
      <c r="R590" t="s">
        <v>42</v>
      </c>
      <c r="S590">
        <v>2021</v>
      </c>
      <c r="T590" t="s">
        <v>31</v>
      </c>
      <c r="U590" s="15">
        <v>3.7</v>
      </c>
      <c r="V590" s="15">
        <v>4</v>
      </c>
      <c r="W590" t="s">
        <v>27</v>
      </c>
    </row>
    <row r="591" spans="1:23">
      <c r="A591" t="s">
        <v>634</v>
      </c>
      <c r="B591">
        <v>41.979379000000002</v>
      </c>
      <c r="C591" s="15">
        <v>-87.701408000000001</v>
      </c>
      <c r="D591" s="2" t="s">
        <v>5654</v>
      </c>
      <c r="E591" s="14" t="s">
        <v>5065</v>
      </c>
      <c r="F591" s="14" t="e" vm="5">
        <v>#VALUE!</v>
      </c>
      <c r="G591" s="2" t="str">
        <f>_xlfn.XLOOKUP(E591,missing_cities!$Q$2:$Q$56,missing_cities!$R$2:$R$56,"Not Found",0)</f>
        <v>United States</v>
      </c>
      <c r="H591" t="str">
        <f>_xlfn.XLOOKUP(E591,missing_cities!$Q$2:$Q$56,missing_cities!$S$2:$S$56,"Not Found",0)</f>
        <v>North America</v>
      </c>
      <c r="I591" t="s">
        <v>18</v>
      </c>
      <c r="J591" s="15">
        <v>0.22</v>
      </c>
      <c r="K591" t="s">
        <v>19</v>
      </c>
      <c r="L591" s="15" t="str">
        <f t="shared" si="18"/>
        <v>9:00-18:00</v>
      </c>
      <c r="M591" s="16">
        <f t="shared" si="19"/>
        <v>0.37</v>
      </c>
      <c r="N591" s="15">
        <v>15.63</v>
      </c>
      <c r="O591" s="15">
        <v>21</v>
      </c>
      <c r="P591" t="s">
        <v>39</v>
      </c>
      <c r="Q591">
        <v>150</v>
      </c>
      <c r="R591" t="s">
        <v>37</v>
      </c>
      <c r="S591">
        <v>2018</v>
      </c>
      <c r="T591" t="s">
        <v>22</v>
      </c>
      <c r="U591" s="15">
        <v>4.5</v>
      </c>
      <c r="V591" s="15">
        <v>1</v>
      </c>
      <c r="W591" t="s">
        <v>27</v>
      </c>
    </row>
    <row r="592" spans="1:23">
      <c r="A592" t="s">
        <v>635</v>
      </c>
      <c r="B592">
        <v>-33.754519999999999</v>
      </c>
      <c r="C592" s="15">
        <v>18.476355000000002</v>
      </c>
      <c r="D592" s="2" t="s">
        <v>5655</v>
      </c>
      <c r="E592" s="14" t="s">
        <v>5085</v>
      </c>
      <c r="F592" s="14" t="e" vm="12">
        <v>#VALUE!</v>
      </c>
      <c r="G592" s="2" t="str">
        <f>_xlfn.XLOOKUP(E592,missing_cities!$Q$2:$Q$56,missing_cities!$R$2:$R$56,"Not Found",0)</f>
        <v>South Africa</v>
      </c>
      <c r="H592" t="str">
        <f>_xlfn.XLOOKUP(E592,missing_cities!$Q$2:$Q$56,missing_cities!$S$2:$S$56,"Not Found",0)</f>
        <v>Africa</v>
      </c>
      <c r="I592" t="s">
        <v>18</v>
      </c>
      <c r="J592" s="15">
        <v>0.14000000000000001</v>
      </c>
      <c r="K592" t="s">
        <v>19</v>
      </c>
      <c r="L592" s="15" t="str">
        <f t="shared" si="18"/>
        <v>9:00-18:00</v>
      </c>
      <c r="M592" s="16">
        <f t="shared" si="19"/>
        <v>0.37</v>
      </c>
      <c r="N592" s="15">
        <v>19.72</v>
      </c>
      <c r="O592" s="15">
        <v>22</v>
      </c>
      <c r="P592" t="s">
        <v>39</v>
      </c>
      <c r="Q592">
        <v>22</v>
      </c>
      <c r="R592" t="s">
        <v>37</v>
      </c>
      <c r="S592">
        <v>2014</v>
      </c>
      <c r="T592" t="s">
        <v>31</v>
      </c>
      <c r="U592" s="15">
        <v>3.6</v>
      </c>
      <c r="V592" s="15">
        <v>8</v>
      </c>
      <c r="W592" t="s">
        <v>27</v>
      </c>
    </row>
    <row r="593" spans="1:23">
      <c r="A593" t="s">
        <v>636</v>
      </c>
      <c r="B593">
        <v>-33.795627000000003</v>
      </c>
      <c r="C593" s="15">
        <v>18.590561000000001</v>
      </c>
      <c r="D593" s="2" t="s">
        <v>5656</v>
      </c>
      <c r="E593" s="14" t="s">
        <v>5085</v>
      </c>
      <c r="F593" s="14" t="e" vm="12">
        <v>#VALUE!</v>
      </c>
      <c r="G593" s="2" t="str">
        <f>_xlfn.XLOOKUP(E593,missing_cities!$Q$2:$Q$56,missing_cities!$R$2:$R$56,"Not Found",0)</f>
        <v>South Africa</v>
      </c>
      <c r="H593" t="str">
        <f>_xlfn.XLOOKUP(E593,missing_cities!$Q$2:$Q$56,missing_cities!$S$2:$S$56,"Not Found",0)</f>
        <v>Africa</v>
      </c>
      <c r="I593" t="s">
        <v>18</v>
      </c>
      <c r="J593" s="15">
        <v>0.43</v>
      </c>
      <c r="K593" t="s">
        <v>19</v>
      </c>
      <c r="L593" s="15" t="str">
        <f t="shared" si="18"/>
        <v>9:00-18:00</v>
      </c>
      <c r="M593" s="16">
        <f t="shared" si="19"/>
        <v>0.37</v>
      </c>
      <c r="N593" s="15">
        <v>5.05</v>
      </c>
      <c r="O593" s="15">
        <v>48</v>
      </c>
      <c r="P593" t="s">
        <v>37</v>
      </c>
      <c r="Q593">
        <v>22</v>
      </c>
      <c r="R593" t="s">
        <v>37</v>
      </c>
      <c r="S593">
        <v>2020</v>
      </c>
      <c r="T593" t="s">
        <v>31</v>
      </c>
      <c r="U593" s="15">
        <v>4.3</v>
      </c>
      <c r="V593" s="15">
        <v>10</v>
      </c>
      <c r="W593" t="s">
        <v>27</v>
      </c>
    </row>
    <row r="594" spans="1:23">
      <c r="A594" t="s">
        <v>637</v>
      </c>
      <c r="B594">
        <v>39.971434000000002</v>
      </c>
      <c r="C594" s="15">
        <v>116.326205</v>
      </c>
      <c r="D594" s="2" t="s">
        <v>5657</v>
      </c>
      <c r="E594" s="14" t="s">
        <v>5071</v>
      </c>
      <c r="F594" s="14" t="e" vm="9">
        <v>#VALUE!</v>
      </c>
      <c r="G594" s="2" t="str">
        <f>_xlfn.XLOOKUP(E594,missing_cities!$Q$2:$Q$56,missing_cities!$R$2:$R$56,"Not Found",0)</f>
        <v>China</v>
      </c>
      <c r="H594" t="str">
        <f>_xlfn.XLOOKUP(E594,missing_cities!$Q$2:$Q$56,missing_cities!$S$2:$S$56,"Not Found",0)</f>
        <v>Asia</v>
      </c>
      <c r="I594" t="s">
        <v>18</v>
      </c>
      <c r="J594" s="15">
        <v>0.42</v>
      </c>
      <c r="K594" t="s">
        <v>34</v>
      </c>
      <c r="L594" s="15" t="str">
        <f t="shared" si="18"/>
        <v>6:00-22:00</v>
      </c>
      <c r="M594" s="16">
        <f t="shared" si="19"/>
        <v>0.67</v>
      </c>
      <c r="N594" s="15">
        <v>8.6300000000000008</v>
      </c>
      <c r="O594" s="15">
        <v>61</v>
      </c>
      <c r="P594" t="s">
        <v>39</v>
      </c>
      <c r="Q594">
        <v>22</v>
      </c>
      <c r="R594" t="s">
        <v>42</v>
      </c>
      <c r="S594">
        <v>2010</v>
      </c>
      <c r="T594" t="s">
        <v>31</v>
      </c>
      <c r="U594" s="15">
        <v>5</v>
      </c>
      <c r="V594" s="15">
        <v>4</v>
      </c>
      <c r="W594" t="s">
        <v>27</v>
      </c>
    </row>
    <row r="595" spans="1:23">
      <c r="A595" t="s">
        <v>638</v>
      </c>
      <c r="B595">
        <v>39.954683000000003</v>
      </c>
      <c r="C595" s="15">
        <v>116.46363599999999</v>
      </c>
      <c r="D595" s="2" t="s">
        <v>5658</v>
      </c>
      <c r="E595" s="14" t="s">
        <v>5071</v>
      </c>
      <c r="F595" s="14" t="e" vm="9">
        <v>#VALUE!</v>
      </c>
      <c r="G595" s="2" t="str">
        <f>_xlfn.XLOOKUP(E595,missing_cities!$Q$2:$Q$56,missing_cities!$R$2:$R$56,"Not Found",0)</f>
        <v>China</v>
      </c>
      <c r="H595" t="str">
        <f>_xlfn.XLOOKUP(E595,missing_cities!$Q$2:$Q$56,missing_cities!$S$2:$S$56,"Not Found",0)</f>
        <v>Asia</v>
      </c>
      <c r="I595" t="s">
        <v>18</v>
      </c>
      <c r="J595" s="15">
        <v>0.27</v>
      </c>
      <c r="K595" s="1">
        <v>45862</v>
      </c>
      <c r="L595" s="15" t="str">
        <f t="shared" si="18"/>
        <v>9.00-21.00</v>
      </c>
      <c r="M595" s="16">
        <f t="shared" si="19"/>
        <v>12</v>
      </c>
      <c r="N595" s="15">
        <v>10.96</v>
      </c>
      <c r="O595" s="15">
        <v>85</v>
      </c>
      <c r="P595" t="s">
        <v>29</v>
      </c>
      <c r="Q595">
        <v>50</v>
      </c>
      <c r="R595" t="s">
        <v>67</v>
      </c>
      <c r="S595">
        <v>2019</v>
      </c>
      <c r="T595" t="s">
        <v>22</v>
      </c>
      <c r="U595" s="15">
        <v>4</v>
      </c>
      <c r="V595" s="15">
        <v>1</v>
      </c>
      <c r="W595" t="s">
        <v>32</v>
      </c>
    </row>
    <row r="596" spans="1:23">
      <c r="A596" t="s">
        <v>639</v>
      </c>
      <c r="B596">
        <v>-33.849463</v>
      </c>
      <c r="C596" s="15">
        <v>18.448371999999999</v>
      </c>
      <c r="D596" s="2" t="s">
        <v>5659</v>
      </c>
      <c r="E596" s="14" t="s">
        <v>5085</v>
      </c>
      <c r="F596" s="14" t="e" vm="12">
        <v>#VALUE!</v>
      </c>
      <c r="G596" s="2" t="str">
        <f>_xlfn.XLOOKUP(E596,missing_cities!$Q$2:$Q$56,missing_cities!$R$2:$R$56,"Not Found",0)</f>
        <v>South Africa</v>
      </c>
      <c r="H596" t="str">
        <f>_xlfn.XLOOKUP(E596,missing_cities!$Q$2:$Q$56,missing_cities!$S$2:$S$56,"Not Found",0)</f>
        <v>Africa</v>
      </c>
      <c r="I596" t="s">
        <v>18</v>
      </c>
      <c r="J596" s="15">
        <v>0.23</v>
      </c>
      <c r="K596" t="s">
        <v>34</v>
      </c>
      <c r="L596" s="15" t="str">
        <f t="shared" si="18"/>
        <v>6:00-22:00</v>
      </c>
      <c r="M596" s="16">
        <f t="shared" si="19"/>
        <v>0.67</v>
      </c>
      <c r="N596" s="15">
        <v>19.71</v>
      </c>
      <c r="O596" s="15">
        <v>77</v>
      </c>
      <c r="P596" t="s">
        <v>20</v>
      </c>
      <c r="Q596">
        <v>50</v>
      </c>
      <c r="R596" t="s">
        <v>42</v>
      </c>
      <c r="S596">
        <v>2020</v>
      </c>
      <c r="T596" t="s">
        <v>31</v>
      </c>
      <c r="U596" s="15">
        <v>4.5999999999999996</v>
      </c>
      <c r="V596" s="15">
        <v>7</v>
      </c>
      <c r="W596" t="s">
        <v>32</v>
      </c>
    </row>
    <row r="597" spans="1:23">
      <c r="A597" t="s">
        <v>640</v>
      </c>
      <c r="B597">
        <v>25.285352</v>
      </c>
      <c r="C597" s="15">
        <v>55.231043999999997</v>
      </c>
      <c r="D597" s="2" t="s">
        <v>5660</v>
      </c>
      <c r="E597" s="14" t="s">
        <v>5076</v>
      </c>
      <c r="F597" s="14" t="e" vm="10">
        <v>#VALUE!</v>
      </c>
      <c r="G597" s="2" t="str">
        <f>_xlfn.XLOOKUP(E597,missing_cities!$Q$2:$Q$56,missing_cities!$R$2:$R$56,"Not Found",0)</f>
        <v>United Arab Emirates</v>
      </c>
      <c r="H597" t="str">
        <f>_xlfn.XLOOKUP(E597,missing_cities!$Q$2:$Q$56,missing_cities!$S$2:$S$56,"Not Found",0)</f>
        <v>Asia</v>
      </c>
      <c r="I597" t="s">
        <v>18</v>
      </c>
      <c r="J597" s="15">
        <v>0.49</v>
      </c>
      <c r="K597" t="s">
        <v>19</v>
      </c>
      <c r="L597" s="15" t="str">
        <f t="shared" si="18"/>
        <v>9:00-18:00</v>
      </c>
      <c r="M597" s="16">
        <f t="shared" si="19"/>
        <v>0.37</v>
      </c>
      <c r="N597" s="15">
        <v>4.04</v>
      </c>
      <c r="O597" s="15">
        <v>40</v>
      </c>
      <c r="P597" t="s">
        <v>37</v>
      </c>
      <c r="Q597">
        <v>22</v>
      </c>
      <c r="R597" t="s">
        <v>132</v>
      </c>
      <c r="S597">
        <v>2021</v>
      </c>
      <c r="T597" t="s">
        <v>31</v>
      </c>
      <c r="U597" s="15">
        <v>3.2</v>
      </c>
      <c r="V597" s="15">
        <v>6</v>
      </c>
      <c r="W597" t="s">
        <v>27</v>
      </c>
    </row>
    <row r="598" spans="1:23">
      <c r="A598" t="s">
        <v>641</v>
      </c>
      <c r="B598">
        <v>-23.620560000000001</v>
      </c>
      <c r="C598" s="15">
        <v>-46.522292999999998</v>
      </c>
      <c r="D598" s="2" t="s">
        <v>5661</v>
      </c>
      <c r="E598" s="14" t="s">
        <v>5067</v>
      </c>
      <c r="F598" s="14" t="e" vm="7">
        <v>#VALUE!</v>
      </c>
      <c r="G598" s="2" t="str">
        <f>_xlfn.XLOOKUP(E598,missing_cities!$Q$2:$Q$56,missing_cities!$R$2:$R$56,"Not Found",0)</f>
        <v>Brazil</v>
      </c>
      <c r="H598" t="str">
        <f>_xlfn.XLOOKUP(E598,missing_cities!$Q$2:$Q$56,missing_cities!$S$2:$S$56,"Not Found",0)</f>
        <v>South America</v>
      </c>
      <c r="I598" t="s">
        <v>18</v>
      </c>
      <c r="J598" s="15">
        <v>0.18</v>
      </c>
      <c r="K598" t="s">
        <v>34</v>
      </c>
      <c r="L598" s="15" t="str">
        <f t="shared" si="18"/>
        <v>6:00-22:00</v>
      </c>
      <c r="M598" s="16">
        <f t="shared" si="19"/>
        <v>0.67</v>
      </c>
      <c r="N598" s="15">
        <v>12.27</v>
      </c>
      <c r="O598" s="15">
        <v>74</v>
      </c>
      <c r="P598" t="s">
        <v>29</v>
      </c>
      <c r="Q598">
        <v>150</v>
      </c>
      <c r="R598" t="s">
        <v>35</v>
      </c>
      <c r="S598">
        <v>2015</v>
      </c>
      <c r="T598" t="s">
        <v>31</v>
      </c>
      <c r="U598" s="15">
        <v>3.5</v>
      </c>
      <c r="V598" s="15">
        <v>3</v>
      </c>
      <c r="W598" t="s">
        <v>32</v>
      </c>
    </row>
    <row r="599" spans="1:23">
      <c r="A599" t="s">
        <v>642</v>
      </c>
      <c r="B599">
        <v>13.826212</v>
      </c>
      <c r="C599" s="15">
        <v>100.53465</v>
      </c>
      <c r="D599" s="2" t="s">
        <v>5662</v>
      </c>
      <c r="E599" s="14" t="s">
        <v>5059</v>
      </c>
      <c r="F599" s="14" t="e" vm="4">
        <v>#VALUE!</v>
      </c>
      <c r="G599" s="2" t="str">
        <f>_xlfn.XLOOKUP(E599,missing_cities!$Q$2:$Q$56,missing_cities!$R$2:$R$56,"Not Found",0)</f>
        <v>Thailand</v>
      </c>
      <c r="H599" t="str">
        <f>_xlfn.XLOOKUP(E599,missing_cities!$Q$2:$Q$56,missing_cities!$S$2:$S$56,"Not Found",0)</f>
        <v>Asia</v>
      </c>
      <c r="I599" t="s">
        <v>18</v>
      </c>
      <c r="J599" s="15">
        <v>0.38</v>
      </c>
      <c r="K599" t="s">
        <v>34</v>
      </c>
      <c r="L599" s="15" t="str">
        <f t="shared" si="18"/>
        <v>6:00-22:00</v>
      </c>
      <c r="M599" s="16">
        <f t="shared" si="19"/>
        <v>0.67</v>
      </c>
      <c r="N599" s="15">
        <v>15.09</v>
      </c>
      <c r="O599" s="15">
        <v>15</v>
      </c>
      <c r="P599" t="s">
        <v>37</v>
      </c>
      <c r="Q599">
        <v>150</v>
      </c>
      <c r="R599" t="s">
        <v>48</v>
      </c>
      <c r="S599">
        <v>2021</v>
      </c>
      <c r="T599" t="s">
        <v>31</v>
      </c>
      <c r="U599" s="15">
        <v>3.7</v>
      </c>
      <c r="V599" s="15">
        <v>10</v>
      </c>
      <c r="W599" t="s">
        <v>27</v>
      </c>
    </row>
    <row r="600" spans="1:23">
      <c r="A600" t="s">
        <v>643</v>
      </c>
      <c r="B600">
        <v>52.506790000000002</v>
      </c>
      <c r="C600" s="15">
        <v>13.337591</v>
      </c>
      <c r="D600" s="2" t="s">
        <v>5663</v>
      </c>
      <c r="E600" s="14" t="s">
        <v>5057</v>
      </c>
      <c r="F600" s="14" t="e" vm="3">
        <v>#VALUE!</v>
      </c>
      <c r="G600" s="2" t="str">
        <f>_xlfn.XLOOKUP(E600,missing_cities!$Q$2:$Q$56,missing_cities!$R$2:$R$56,"Not Found",0)</f>
        <v>Germany</v>
      </c>
      <c r="H600" t="str">
        <f>_xlfn.XLOOKUP(E600,missing_cities!$Q$2:$Q$56,missing_cities!$S$2:$S$56,"Not Found",0)</f>
        <v>Europe</v>
      </c>
      <c r="I600" t="s">
        <v>18</v>
      </c>
      <c r="J600" s="15">
        <v>0.26</v>
      </c>
      <c r="K600" s="1">
        <v>45862</v>
      </c>
      <c r="L600" s="15" t="str">
        <f t="shared" si="18"/>
        <v>9.00-21.00</v>
      </c>
      <c r="M600" s="16">
        <f t="shared" si="19"/>
        <v>12</v>
      </c>
      <c r="N600" s="15">
        <v>3.84</v>
      </c>
      <c r="O600" s="15">
        <v>100</v>
      </c>
      <c r="P600" t="s">
        <v>37</v>
      </c>
      <c r="Q600">
        <v>150</v>
      </c>
      <c r="R600" t="s">
        <v>97</v>
      </c>
      <c r="S600">
        <v>2014</v>
      </c>
      <c r="T600" t="s">
        <v>31</v>
      </c>
      <c r="U600" s="15">
        <v>3.3</v>
      </c>
      <c r="V600" s="15">
        <v>3</v>
      </c>
      <c r="W600" t="s">
        <v>32</v>
      </c>
    </row>
    <row r="601" spans="1:23">
      <c r="A601" t="s">
        <v>644</v>
      </c>
      <c r="B601">
        <v>34.099775999999999</v>
      </c>
      <c r="C601" s="15">
        <v>-118.218593</v>
      </c>
      <c r="D601" s="2" t="s">
        <v>5664</v>
      </c>
      <c r="E601" s="14" t="s">
        <v>5111</v>
      </c>
      <c r="F601" s="14" t="e" vm="5">
        <v>#VALUE!</v>
      </c>
      <c r="G601" s="2" t="str">
        <f>_xlfn.XLOOKUP(E601,missing_cities!$Q$2:$Q$56,missing_cities!$R$2:$R$56,"Not Found",0)</f>
        <v>United States</v>
      </c>
      <c r="H601" t="str">
        <f>_xlfn.XLOOKUP(E601,missing_cities!$Q$2:$Q$56,missing_cities!$S$2:$S$56,"Not Found",0)</f>
        <v>North America</v>
      </c>
      <c r="I601" t="s">
        <v>18</v>
      </c>
      <c r="J601" s="15">
        <v>0.48</v>
      </c>
      <c r="K601" t="s">
        <v>34</v>
      </c>
      <c r="L601" s="15" t="str">
        <f t="shared" si="18"/>
        <v>6:00-22:00</v>
      </c>
      <c r="M601" s="16">
        <f t="shared" si="19"/>
        <v>0.67</v>
      </c>
      <c r="N601" s="15">
        <v>16.12</v>
      </c>
      <c r="O601" s="15">
        <v>32</v>
      </c>
      <c r="P601" t="s">
        <v>29</v>
      </c>
      <c r="Q601">
        <v>350</v>
      </c>
      <c r="R601" t="s">
        <v>74</v>
      </c>
      <c r="S601">
        <v>2016</v>
      </c>
      <c r="T601" t="s">
        <v>22</v>
      </c>
      <c r="U601" s="15">
        <v>4.9000000000000004</v>
      </c>
      <c r="V601" s="15">
        <v>7</v>
      </c>
      <c r="W601" t="s">
        <v>27</v>
      </c>
    </row>
    <row r="602" spans="1:23">
      <c r="A602" t="s">
        <v>645</v>
      </c>
      <c r="B602">
        <v>-33.833168000000001</v>
      </c>
      <c r="C602" s="15">
        <v>151.32127500000001</v>
      </c>
      <c r="D602" s="2" t="s">
        <v>5665</v>
      </c>
      <c r="E602" s="14" t="s">
        <v>5069</v>
      </c>
      <c r="F602" s="14" t="e" vm="8">
        <v>#VALUE!</v>
      </c>
      <c r="G602" s="2" t="str">
        <f>_xlfn.XLOOKUP(E602,missing_cities!$Q$2:$Q$56,missing_cities!$R$2:$R$56,"Not Found",0)</f>
        <v>Australia</v>
      </c>
      <c r="H602" t="str">
        <f>_xlfn.XLOOKUP(E602,missing_cities!$Q$2:$Q$56,missing_cities!$S$2:$S$56,"Not Found",0)</f>
        <v>Australia</v>
      </c>
      <c r="I602" t="s">
        <v>18</v>
      </c>
      <c r="J602" s="15">
        <v>0.34</v>
      </c>
      <c r="K602" s="1">
        <v>45862</v>
      </c>
      <c r="L602" s="15" t="str">
        <f t="shared" si="18"/>
        <v>9.00-21.00</v>
      </c>
      <c r="M602" s="16">
        <f t="shared" si="19"/>
        <v>12</v>
      </c>
      <c r="N602" s="15">
        <v>0.92</v>
      </c>
      <c r="O602" s="15">
        <v>71</v>
      </c>
      <c r="P602" t="s">
        <v>37</v>
      </c>
      <c r="Q602">
        <v>22</v>
      </c>
      <c r="R602" t="s">
        <v>132</v>
      </c>
      <c r="S602">
        <v>2015</v>
      </c>
      <c r="T602" t="s">
        <v>31</v>
      </c>
      <c r="U602" s="15">
        <v>4.2</v>
      </c>
      <c r="V602" s="15">
        <v>6</v>
      </c>
      <c r="W602" t="s">
        <v>27</v>
      </c>
    </row>
    <row r="603" spans="1:23">
      <c r="A603" t="s">
        <v>646</v>
      </c>
      <c r="B603">
        <v>52.597085</v>
      </c>
      <c r="C603" s="15">
        <v>13.325891</v>
      </c>
      <c r="D603" s="2" t="s">
        <v>5666</v>
      </c>
      <c r="E603" s="14" t="s">
        <v>5057</v>
      </c>
      <c r="F603" s="14" t="e" vm="3">
        <v>#VALUE!</v>
      </c>
      <c r="G603" s="2" t="str">
        <f>_xlfn.XLOOKUP(E603,missing_cities!$Q$2:$Q$56,missing_cities!$R$2:$R$56,"Not Found",0)</f>
        <v>Germany</v>
      </c>
      <c r="H603" t="str">
        <f>_xlfn.XLOOKUP(E603,missing_cities!$Q$2:$Q$56,missing_cities!$S$2:$S$56,"Not Found",0)</f>
        <v>Europe</v>
      </c>
      <c r="I603" t="s">
        <v>18</v>
      </c>
      <c r="J603" s="15">
        <v>0.19</v>
      </c>
      <c r="K603" s="1">
        <v>45862</v>
      </c>
      <c r="L603" s="15" t="str">
        <f t="shared" si="18"/>
        <v>9.00-21.00</v>
      </c>
      <c r="M603" s="16">
        <f t="shared" si="19"/>
        <v>12</v>
      </c>
      <c r="N603" s="15">
        <v>13.28</v>
      </c>
      <c r="O603" s="15">
        <v>13</v>
      </c>
      <c r="P603" t="s">
        <v>25</v>
      </c>
      <c r="Q603">
        <v>50</v>
      </c>
      <c r="R603" t="s">
        <v>35</v>
      </c>
      <c r="S603">
        <v>2021</v>
      </c>
      <c r="T603" t="s">
        <v>22</v>
      </c>
      <c r="U603" s="15">
        <v>4.8</v>
      </c>
      <c r="V603" s="15">
        <v>6</v>
      </c>
      <c r="W603" t="s">
        <v>23</v>
      </c>
    </row>
    <row r="604" spans="1:23">
      <c r="A604" t="s">
        <v>647</v>
      </c>
      <c r="B604">
        <v>52.430911000000002</v>
      </c>
      <c r="C604" s="15">
        <v>13.311071999999999</v>
      </c>
      <c r="D604" s="2" t="s">
        <v>5667</v>
      </c>
      <c r="E604" s="14" t="s">
        <v>5057</v>
      </c>
      <c r="F604" s="14" t="e" vm="3">
        <v>#VALUE!</v>
      </c>
      <c r="G604" s="2" t="str">
        <f>_xlfn.XLOOKUP(E604,missing_cities!$Q$2:$Q$56,missing_cities!$R$2:$R$56,"Not Found",0)</f>
        <v>Germany</v>
      </c>
      <c r="H604" t="str">
        <f>_xlfn.XLOOKUP(E604,missing_cities!$Q$2:$Q$56,missing_cities!$S$2:$S$56,"Not Found",0)</f>
        <v>Europe</v>
      </c>
      <c r="I604" t="s">
        <v>18</v>
      </c>
      <c r="J604" s="15">
        <v>0.13</v>
      </c>
      <c r="K604" t="s">
        <v>19</v>
      </c>
      <c r="L604" s="15" t="str">
        <f t="shared" si="18"/>
        <v>9:00-18:00</v>
      </c>
      <c r="M604" s="16">
        <f t="shared" si="19"/>
        <v>0.37</v>
      </c>
      <c r="N604" s="15">
        <v>1.8</v>
      </c>
      <c r="O604" s="15">
        <v>47</v>
      </c>
      <c r="P604" t="s">
        <v>37</v>
      </c>
      <c r="Q604">
        <v>50</v>
      </c>
      <c r="R604" t="s">
        <v>48</v>
      </c>
      <c r="S604">
        <v>2017</v>
      </c>
      <c r="T604" t="s">
        <v>31</v>
      </c>
      <c r="U604" s="15">
        <v>4.2</v>
      </c>
      <c r="V604" s="15">
        <v>7</v>
      </c>
      <c r="W604" t="s">
        <v>27</v>
      </c>
    </row>
    <row r="605" spans="1:23">
      <c r="A605" t="s">
        <v>648</v>
      </c>
      <c r="B605">
        <v>52.466802999999999</v>
      </c>
      <c r="C605" s="15">
        <v>13.313666</v>
      </c>
      <c r="D605" s="2" t="s">
        <v>5668</v>
      </c>
      <c r="E605" s="14" t="s">
        <v>5057</v>
      </c>
      <c r="F605" s="14" t="e" vm="3">
        <v>#VALUE!</v>
      </c>
      <c r="G605" s="2" t="str">
        <f>_xlfn.XLOOKUP(E605,missing_cities!$Q$2:$Q$56,missing_cities!$R$2:$R$56,"Not Found",0)</f>
        <v>Germany</v>
      </c>
      <c r="H605" t="str">
        <f>_xlfn.XLOOKUP(E605,missing_cities!$Q$2:$Q$56,missing_cities!$S$2:$S$56,"Not Found",0)</f>
        <v>Europe</v>
      </c>
      <c r="I605" t="s">
        <v>18</v>
      </c>
      <c r="J605" s="15">
        <v>0.46</v>
      </c>
      <c r="K605" s="1">
        <v>45862</v>
      </c>
      <c r="L605" s="15" t="str">
        <f t="shared" si="18"/>
        <v>9.00-21.00</v>
      </c>
      <c r="M605" s="16">
        <f t="shared" si="19"/>
        <v>12</v>
      </c>
      <c r="N605" s="15">
        <v>13.98</v>
      </c>
      <c r="O605" s="15">
        <v>29</v>
      </c>
      <c r="P605" t="s">
        <v>37</v>
      </c>
      <c r="Q605">
        <v>350</v>
      </c>
      <c r="R605" t="s">
        <v>97</v>
      </c>
      <c r="S605">
        <v>2013</v>
      </c>
      <c r="T605" t="s">
        <v>31</v>
      </c>
      <c r="U605" s="15">
        <v>3.2</v>
      </c>
      <c r="V605" s="15">
        <v>6</v>
      </c>
      <c r="W605" t="s">
        <v>32</v>
      </c>
    </row>
    <row r="606" spans="1:23">
      <c r="A606" t="s">
        <v>649</v>
      </c>
      <c r="B606">
        <v>-24.578696000000001</v>
      </c>
      <c r="C606" s="15">
        <v>-23.715803999999999</v>
      </c>
      <c r="D606" s="2" t="s">
        <v>5669</v>
      </c>
      <c r="E606" s="14" t="str">
        <f>_xlfn.XLOOKUP(C606,missing_cities!B:B,missing_cities!C:C,"Not Found",0)</f>
        <v>Error</v>
      </c>
      <c r="F606" s="14" t="s">
        <v>9987</v>
      </c>
      <c r="G606" s="2" t="str">
        <f>_xlfn.XLOOKUP(E606,missing_cities!$Q$2:$Q$56,missing_cities!$R$2:$R$56,"Not Found",0)</f>
        <v>Error</v>
      </c>
      <c r="H606" t="str">
        <f>_xlfn.XLOOKUP(E606,missing_cities!$Q$2:$Q$56,missing_cities!$S$2:$S$56,"Not Found",0)</f>
        <v>Error</v>
      </c>
      <c r="I606" t="s">
        <v>18</v>
      </c>
      <c r="J606" s="15">
        <v>0.45</v>
      </c>
      <c r="K606" s="1">
        <v>45862</v>
      </c>
      <c r="L606" s="15" t="str">
        <f t="shared" si="18"/>
        <v>9.00-21.00</v>
      </c>
      <c r="M606" s="16">
        <f t="shared" si="19"/>
        <v>12</v>
      </c>
      <c r="N606" s="15">
        <v>18.420000000000002</v>
      </c>
      <c r="O606" s="15">
        <v>98</v>
      </c>
      <c r="P606" t="s">
        <v>29</v>
      </c>
      <c r="Q606">
        <v>150</v>
      </c>
      <c r="R606" t="s">
        <v>46</v>
      </c>
      <c r="S606">
        <v>2015</v>
      </c>
      <c r="T606" t="s">
        <v>31</v>
      </c>
      <c r="U606" s="15">
        <v>3.6</v>
      </c>
      <c r="V606" s="15">
        <v>7</v>
      </c>
      <c r="W606" t="s">
        <v>32</v>
      </c>
    </row>
    <row r="607" spans="1:23">
      <c r="A607" t="s">
        <v>650</v>
      </c>
      <c r="B607">
        <v>19.506845999999999</v>
      </c>
      <c r="C607" s="15">
        <v>-99.049846000000002</v>
      </c>
      <c r="D607" s="2" t="s">
        <v>5670</v>
      </c>
      <c r="E607" s="14" t="s">
        <v>5119</v>
      </c>
      <c r="F607" s="14" t="e" vm="13">
        <v>#VALUE!</v>
      </c>
      <c r="G607" s="2" t="str">
        <f>_xlfn.XLOOKUP(E607,missing_cities!$Q$2:$Q$56,missing_cities!$R$2:$R$56,"Not Found",0)</f>
        <v>Mexico</v>
      </c>
      <c r="H607" t="str">
        <f>_xlfn.XLOOKUP(E607,missing_cities!$Q$2:$Q$56,missing_cities!$S$2:$S$56,"Not Found",0)</f>
        <v>North America</v>
      </c>
      <c r="I607" t="s">
        <v>18</v>
      </c>
      <c r="J607" s="15">
        <v>0.46</v>
      </c>
      <c r="K607" s="1">
        <v>45862</v>
      </c>
      <c r="L607" s="15" t="str">
        <f t="shared" si="18"/>
        <v>9.00-21.00</v>
      </c>
      <c r="M607" s="16">
        <f t="shared" si="19"/>
        <v>12</v>
      </c>
      <c r="N607" s="15">
        <v>3.18</v>
      </c>
      <c r="O607" s="15">
        <v>80</v>
      </c>
      <c r="P607" t="s">
        <v>20</v>
      </c>
      <c r="Q607">
        <v>150</v>
      </c>
      <c r="R607" t="s">
        <v>37</v>
      </c>
      <c r="S607">
        <v>2015</v>
      </c>
      <c r="T607" t="s">
        <v>22</v>
      </c>
      <c r="U607" s="15">
        <v>3.7</v>
      </c>
      <c r="V607" s="15">
        <v>3</v>
      </c>
      <c r="W607" t="s">
        <v>23</v>
      </c>
    </row>
    <row r="608" spans="1:23">
      <c r="A608" t="s">
        <v>651</v>
      </c>
      <c r="B608">
        <v>13.81283</v>
      </c>
      <c r="C608" s="15">
        <v>100.589945</v>
      </c>
      <c r="D608" s="2" t="s">
        <v>5671</v>
      </c>
      <c r="E608" s="14" t="s">
        <v>5059</v>
      </c>
      <c r="F608" s="14" t="e" vm="4">
        <v>#VALUE!</v>
      </c>
      <c r="G608" s="2" t="str">
        <f>_xlfn.XLOOKUP(E608,missing_cities!$Q$2:$Q$56,missing_cities!$R$2:$R$56,"Not Found",0)</f>
        <v>Thailand</v>
      </c>
      <c r="H608" t="str">
        <f>_xlfn.XLOOKUP(E608,missing_cities!$Q$2:$Q$56,missing_cities!$S$2:$S$56,"Not Found",0)</f>
        <v>Asia</v>
      </c>
      <c r="I608" t="s">
        <v>18</v>
      </c>
      <c r="J608" s="15">
        <v>0.31</v>
      </c>
      <c r="K608" t="s">
        <v>34</v>
      </c>
      <c r="L608" s="15" t="str">
        <f t="shared" si="18"/>
        <v>6:00-22:00</v>
      </c>
      <c r="M608" s="16">
        <f t="shared" si="19"/>
        <v>0.67</v>
      </c>
      <c r="N608" s="15">
        <v>11.73</v>
      </c>
      <c r="O608" s="15">
        <v>38</v>
      </c>
      <c r="P608" t="s">
        <v>25</v>
      </c>
      <c r="Q608">
        <v>150</v>
      </c>
      <c r="R608" t="s">
        <v>37</v>
      </c>
      <c r="S608">
        <v>2014</v>
      </c>
      <c r="T608" t="s">
        <v>31</v>
      </c>
      <c r="U608" s="15">
        <v>3.7</v>
      </c>
      <c r="V608" s="15">
        <v>5</v>
      </c>
      <c r="W608" t="s">
        <v>27</v>
      </c>
    </row>
    <row r="609" spans="1:23">
      <c r="A609" t="s">
        <v>652</v>
      </c>
      <c r="B609">
        <v>37.666021000000001</v>
      </c>
      <c r="C609" s="15">
        <v>126.92881</v>
      </c>
      <c r="D609" s="2" t="s">
        <v>5672</v>
      </c>
      <c r="E609" s="14" t="s">
        <v>5063</v>
      </c>
      <c r="F609" s="14" t="e" vm="6">
        <v>#VALUE!</v>
      </c>
      <c r="G609" s="2" t="str">
        <f>_xlfn.XLOOKUP(E609,missing_cities!$Q$2:$Q$56,missing_cities!$R$2:$R$56,"Not Found",0)</f>
        <v>South Korea</v>
      </c>
      <c r="H609" t="str">
        <f>_xlfn.XLOOKUP(E609,missing_cities!$Q$2:$Q$56,missing_cities!$S$2:$S$56,"Not Found",0)</f>
        <v>Asia</v>
      </c>
      <c r="I609" t="s">
        <v>18</v>
      </c>
      <c r="J609" s="15">
        <v>0.38</v>
      </c>
      <c r="K609" t="s">
        <v>34</v>
      </c>
      <c r="L609" s="15" t="str">
        <f t="shared" si="18"/>
        <v>6:00-22:00</v>
      </c>
      <c r="M609" s="16">
        <f t="shared" si="19"/>
        <v>0.67</v>
      </c>
      <c r="N609" s="15">
        <v>6.12</v>
      </c>
      <c r="O609" s="15">
        <v>90</v>
      </c>
      <c r="P609" t="s">
        <v>29</v>
      </c>
      <c r="Q609">
        <v>350</v>
      </c>
      <c r="R609" t="s">
        <v>21</v>
      </c>
      <c r="S609">
        <v>2015</v>
      </c>
      <c r="T609" t="s">
        <v>31</v>
      </c>
      <c r="U609" s="15">
        <v>4.8</v>
      </c>
      <c r="V609" s="15">
        <v>9</v>
      </c>
      <c r="W609" t="s">
        <v>32</v>
      </c>
    </row>
    <row r="610" spans="1:23">
      <c r="A610" t="s">
        <v>653</v>
      </c>
      <c r="B610">
        <v>39.932493999999998</v>
      </c>
      <c r="C610" s="15">
        <v>116.218735</v>
      </c>
      <c r="D610" s="2" t="s">
        <v>5673</v>
      </c>
      <c r="E610" s="14" t="s">
        <v>5071</v>
      </c>
      <c r="F610" s="14" t="e" vm="9">
        <v>#VALUE!</v>
      </c>
      <c r="G610" s="2" t="str">
        <f>_xlfn.XLOOKUP(E610,missing_cities!$Q$2:$Q$56,missing_cities!$R$2:$R$56,"Not Found",0)</f>
        <v>China</v>
      </c>
      <c r="H610" t="str">
        <f>_xlfn.XLOOKUP(E610,missing_cities!$Q$2:$Q$56,missing_cities!$S$2:$S$56,"Not Found",0)</f>
        <v>Asia</v>
      </c>
      <c r="I610" t="s">
        <v>18</v>
      </c>
      <c r="J610" s="15">
        <v>0.33</v>
      </c>
      <c r="K610" s="1">
        <v>45862</v>
      </c>
      <c r="L610" s="15" t="str">
        <f t="shared" si="18"/>
        <v>9.00-21.00</v>
      </c>
      <c r="M610" s="16">
        <f t="shared" si="19"/>
        <v>12</v>
      </c>
      <c r="N610" s="15">
        <v>6.71</v>
      </c>
      <c r="O610" s="15">
        <v>76</v>
      </c>
      <c r="P610" t="s">
        <v>37</v>
      </c>
      <c r="Q610">
        <v>150</v>
      </c>
      <c r="R610" t="s">
        <v>40</v>
      </c>
      <c r="S610">
        <v>2010</v>
      </c>
      <c r="T610" t="s">
        <v>22</v>
      </c>
      <c r="U610" s="15">
        <v>4.4000000000000004</v>
      </c>
      <c r="V610" s="15">
        <v>9</v>
      </c>
      <c r="W610" t="s">
        <v>27</v>
      </c>
    </row>
    <row r="611" spans="1:23">
      <c r="A611" t="s">
        <v>654</v>
      </c>
      <c r="B611">
        <v>41.891210999999998</v>
      </c>
      <c r="C611" s="15">
        <v>-87.616725000000002</v>
      </c>
      <c r="D611" s="2" t="s">
        <v>5674</v>
      </c>
      <c r="E611" s="14" t="s">
        <v>5065</v>
      </c>
      <c r="F611" s="14" t="e" vm="5">
        <v>#VALUE!</v>
      </c>
      <c r="G611" s="2" t="str">
        <f>_xlfn.XLOOKUP(E611,missing_cities!$Q$2:$Q$56,missing_cities!$R$2:$R$56,"Not Found",0)</f>
        <v>United States</v>
      </c>
      <c r="H611" t="str">
        <f>_xlfn.XLOOKUP(E611,missing_cities!$Q$2:$Q$56,missing_cities!$S$2:$S$56,"Not Found",0)</f>
        <v>North America</v>
      </c>
      <c r="I611" t="s">
        <v>18</v>
      </c>
      <c r="J611" s="15">
        <v>0.4</v>
      </c>
      <c r="K611" s="1">
        <v>45862</v>
      </c>
      <c r="L611" s="15" t="str">
        <f t="shared" si="18"/>
        <v>9.00-21.00</v>
      </c>
      <c r="M611" s="16">
        <f t="shared" si="19"/>
        <v>12</v>
      </c>
      <c r="N611" s="15">
        <v>8.07</v>
      </c>
      <c r="O611" s="15">
        <v>50</v>
      </c>
      <c r="P611" t="s">
        <v>37</v>
      </c>
      <c r="Q611">
        <v>350</v>
      </c>
      <c r="R611" t="s">
        <v>37</v>
      </c>
      <c r="S611">
        <v>2016</v>
      </c>
      <c r="T611" t="s">
        <v>31</v>
      </c>
      <c r="U611" s="15">
        <v>4.2</v>
      </c>
      <c r="V611" s="15">
        <v>7</v>
      </c>
      <c r="W611" t="s">
        <v>23</v>
      </c>
    </row>
    <row r="612" spans="1:23">
      <c r="A612" t="s">
        <v>655</v>
      </c>
      <c r="B612">
        <v>43.752270000000003</v>
      </c>
      <c r="C612" s="15">
        <v>-79.311043999999995</v>
      </c>
      <c r="D612" s="2" t="s">
        <v>5675</v>
      </c>
      <c r="E612" s="14" t="s">
        <v>5050</v>
      </c>
      <c r="F612" s="14" t="e" vm="1">
        <v>#VALUE!</v>
      </c>
      <c r="G612" s="2" t="str">
        <f>_xlfn.XLOOKUP(E612,missing_cities!$Q$2:$Q$56,missing_cities!$R$2:$R$56,"Not Found",0)</f>
        <v>Canada</v>
      </c>
      <c r="H612" t="str">
        <f>_xlfn.XLOOKUP(E612,missing_cities!$Q$2:$Q$56,missing_cities!$S$2:$S$56,"Not Found",0)</f>
        <v>North America</v>
      </c>
      <c r="I612" t="s">
        <v>18</v>
      </c>
      <c r="J612" s="15">
        <v>0.31</v>
      </c>
      <c r="K612" t="s">
        <v>34</v>
      </c>
      <c r="L612" s="15" t="str">
        <f t="shared" si="18"/>
        <v>6:00-22:00</v>
      </c>
      <c r="M612" s="16">
        <f t="shared" si="19"/>
        <v>0.67</v>
      </c>
      <c r="N612" s="15">
        <v>2.33</v>
      </c>
      <c r="O612" s="15">
        <v>62</v>
      </c>
      <c r="P612" t="s">
        <v>39</v>
      </c>
      <c r="Q612">
        <v>150</v>
      </c>
      <c r="R612" t="s">
        <v>42</v>
      </c>
      <c r="S612">
        <v>2011</v>
      </c>
      <c r="T612" t="s">
        <v>22</v>
      </c>
      <c r="U612" s="15">
        <v>3.8</v>
      </c>
      <c r="V612" s="15">
        <v>10</v>
      </c>
      <c r="W612" t="s">
        <v>32</v>
      </c>
    </row>
    <row r="613" spans="1:23">
      <c r="A613" t="s">
        <v>656</v>
      </c>
      <c r="B613">
        <v>52.577599999999997</v>
      </c>
      <c r="C613" s="15">
        <v>13.323786999999999</v>
      </c>
      <c r="D613" s="2" t="s">
        <v>5676</v>
      </c>
      <c r="E613" s="14" t="s">
        <v>5057</v>
      </c>
      <c r="F613" s="14" t="e" vm="3">
        <v>#VALUE!</v>
      </c>
      <c r="G613" s="2" t="str">
        <f>_xlfn.XLOOKUP(E613,missing_cities!$Q$2:$Q$56,missing_cities!$R$2:$R$56,"Not Found",0)</f>
        <v>Germany</v>
      </c>
      <c r="H613" t="str">
        <f>_xlfn.XLOOKUP(E613,missing_cities!$Q$2:$Q$56,missing_cities!$S$2:$S$56,"Not Found",0)</f>
        <v>Europe</v>
      </c>
      <c r="I613" t="s">
        <v>18</v>
      </c>
      <c r="J613" s="15">
        <v>0.47</v>
      </c>
      <c r="K613" s="1">
        <v>45862</v>
      </c>
      <c r="L613" s="15" t="str">
        <f t="shared" si="18"/>
        <v>9.00-21.00</v>
      </c>
      <c r="M613" s="16">
        <f t="shared" si="19"/>
        <v>12</v>
      </c>
      <c r="N613" s="15">
        <v>19.91</v>
      </c>
      <c r="O613" s="15">
        <v>74</v>
      </c>
      <c r="P613" t="s">
        <v>20</v>
      </c>
      <c r="Q613">
        <v>150</v>
      </c>
      <c r="R613" t="s">
        <v>42</v>
      </c>
      <c r="S613">
        <v>2011</v>
      </c>
      <c r="T613" t="s">
        <v>31</v>
      </c>
      <c r="U613" s="15">
        <v>4.8</v>
      </c>
      <c r="V613" s="15">
        <v>9</v>
      </c>
      <c r="W613" t="s">
        <v>23</v>
      </c>
    </row>
    <row r="614" spans="1:23">
      <c r="A614" t="s">
        <v>657</v>
      </c>
      <c r="B614">
        <v>43.777042000000002</v>
      </c>
      <c r="C614" s="15">
        <v>-79.421694000000002</v>
      </c>
      <c r="D614" s="2" t="s">
        <v>5677</v>
      </c>
      <c r="E614" s="14" t="s">
        <v>5050</v>
      </c>
      <c r="F614" s="14" t="e" vm="1">
        <v>#VALUE!</v>
      </c>
      <c r="G614" s="2" t="str">
        <f>_xlfn.XLOOKUP(E614,missing_cities!$Q$2:$Q$56,missing_cities!$R$2:$R$56,"Not Found",0)</f>
        <v>Canada</v>
      </c>
      <c r="H614" t="str">
        <f>_xlfn.XLOOKUP(E614,missing_cities!$Q$2:$Q$56,missing_cities!$S$2:$S$56,"Not Found",0)</f>
        <v>North America</v>
      </c>
      <c r="I614" t="s">
        <v>18</v>
      </c>
      <c r="J614" s="15">
        <v>0.31</v>
      </c>
      <c r="K614" t="s">
        <v>19</v>
      </c>
      <c r="L614" s="15" t="str">
        <f t="shared" si="18"/>
        <v>9:00-18:00</v>
      </c>
      <c r="M614" s="16">
        <f t="shared" si="19"/>
        <v>0.37</v>
      </c>
      <c r="N614" s="15">
        <v>12.19</v>
      </c>
      <c r="O614" s="15">
        <v>54</v>
      </c>
      <c r="P614" t="s">
        <v>20</v>
      </c>
      <c r="Q614">
        <v>22</v>
      </c>
      <c r="R614" t="s">
        <v>44</v>
      </c>
      <c r="S614">
        <v>2016</v>
      </c>
      <c r="T614" t="s">
        <v>31</v>
      </c>
      <c r="U614" s="15">
        <v>4</v>
      </c>
      <c r="V614" s="15">
        <v>8</v>
      </c>
      <c r="W614" t="s">
        <v>23</v>
      </c>
    </row>
    <row r="615" spans="1:23">
      <c r="A615" t="s">
        <v>658</v>
      </c>
      <c r="B615">
        <v>19.537385</v>
      </c>
      <c r="C615" s="15">
        <v>-99.109572</v>
      </c>
      <c r="D615" s="2" t="s">
        <v>5678</v>
      </c>
      <c r="E615" s="14" t="s">
        <v>5119</v>
      </c>
      <c r="F615" s="14" t="e" vm="13">
        <v>#VALUE!</v>
      </c>
      <c r="G615" s="2" t="str">
        <f>_xlfn.XLOOKUP(E615,missing_cities!$Q$2:$Q$56,missing_cities!$R$2:$R$56,"Not Found",0)</f>
        <v>Mexico</v>
      </c>
      <c r="H615" t="str">
        <f>_xlfn.XLOOKUP(E615,missing_cities!$Q$2:$Q$56,missing_cities!$S$2:$S$56,"Not Found",0)</f>
        <v>North America</v>
      </c>
      <c r="I615" t="s">
        <v>18</v>
      </c>
      <c r="J615" s="15">
        <v>0.43</v>
      </c>
      <c r="K615" t="s">
        <v>34</v>
      </c>
      <c r="L615" s="15" t="str">
        <f t="shared" si="18"/>
        <v>6:00-22:00</v>
      </c>
      <c r="M615" s="16">
        <f t="shared" si="19"/>
        <v>0.67</v>
      </c>
      <c r="N615" s="15">
        <v>3.03</v>
      </c>
      <c r="O615" s="15">
        <v>75</v>
      </c>
      <c r="P615" t="s">
        <v>25</v>
      </c>
      <c r="Q615">
        <v>150</v>
      </c>
      <c r="R615" t="s">
        <v>21</v>
      </c>
      <c r="S615">
        <v>2017</v>
      </c>
      <c r="T615" t="s">
        <v>31</v>
      </c>
      <c r="U615" s="15">
        <v>4.5999999999999996</v>
      </c>
      <c r="V615" s="15">
        <v>8</v>
      </c>
      <c r="W615" t="s">
        <v>27</v>
      </c>
    </row>
    <row r="616" spans="1:23">
      <c r="A616" t="s">
        <v>659</v>
      </c>
      <c r="B616">
        <v>37.804265999999998</v>
      </c>
      <c r="C616" s="15">
        <v>-122.44753799999999</v>
      </c>
      <c r="D616" s="2" t="s">
        <v>5679</v>
      </c>
      <c r="E616" s="14" t="s">
        <v>5061</v>
      </c>
      <c r="F616" s="14" t="e" vm="5">
        <v>#VALUE!</v>
      </c>
      <c r="G616" s="2" t="str">
        <f>_xlfn.XLOOKUP(E616,missing_cities!$Q$2:$Q$56,missing_cities!$R$2:$R$56,"Not Found",0)</f>
        <v>United States</v>
      </c>
      <c r="H616" t="str">
        <f>_xlfn.XLOOKUP(E616,missing_cities!$Q$2:$Q$56,missing_cities!$S$2:$S$56,"Not Found",0)</f>
        <v>North America</v>
      </c>
      <c r="I616" t="s">
        <v>18</v>
      </c>
      <c r="J616" s="15">
        <v>0.46</v>
      </c>
      <c r="K616" s="1">
        <v>45862</v>
      </c>
      <c r="L616" s="15" t="str">
        <f t="shared" si="18"/>
        <v>9.00-21.00</v>
      </c>
      <c r="M616" s="16">
        <f t="shared" si="19"/>
        <v>12</v>
      </c>
      <c r="N616" s="15">
        <v>2.5</v>
      </c>
      <c r="O616" s="15">
        <v>17</v>
      </c>
      <c r="P616" t="s">
        <v>25</v>
      </c>
      <c r="Q616">
        <v>22</v>
      </c>
      <c r="R616" t="s">
        <v>81</v>
      </c>
      <c r="S616">
        <v>2017</v>
      </c>
      <c r="T616" t="s">
        <v>22</v>
      </c>
      <c r="U616" s="15">
        <v>3.9</v>
      </c>
      <c r="V616" s="15">
        <v>3</v>
      </c>
      <c r="W616" t="s">
        <v>23</v>
      </c>
    </row>
    <row r="617" spans="1:23">
      <c r="A617" t="s">
        <v>660</v>
      </c>
      <c r="B617">
        <v>-23.552833</v>
      </c>
      <c r="C617" s="15">
        <v>-46.559562</v>
      </c>
      <c r="D617" s="2" t="s">
        <v>5680</v>
      </c>
      <c r="E617" s="14" t="s">
        <v>5067</v>
      </c>
      <c r="F617" s="14" t="e" vm="7">
        <v>#VALUE!</v>
      </c>
      <c r="G617" s="2" t="str">
        <f>_xlfn.XLOOKUP(E617,missing_cities!$Q$2:$Q$56,missing_cities!$R$2:$R$56,"Not Found",0)</f>
        <v>Brazil</v>
      </c>
      <c r="H617" t="str">
        <f>_xlfn.XLOOKUP(E617,missing_cities!$Q$2:$Q$56,missing_cities!$S$2:$S$56,"Not Found",0)</f>
        <v>South America</v>
      </c>
      <c r="I617" t="s">
        <v>18</v>
      </c>
      <c r="J617" s="15">
        <v>0.32</v>
      </c>
      <c r="K617" s="1">
        <v>45862</v>
      </c>
      <c r="L617" s="15" t="str">
        <f t="shared" si="18"/>
        <v>9.00-21.00</v>
      </c>
      <c r="M617" s="16">
        <f t="shared" si="19"/>
        <v>12</v>
      </c>
      <c r="N617" s="15">
        <v>9.6</v>
      </c>
      <c r="O617" s="15">
        <v>20</v>
      </c>
      <c r="P617" t="s">
        <v>39</v>
      </c>
      <c r="Q617">
        <v>150</v>
      </c>
      <c r="R617" t="s">
        <v>26</v>
      </c>
      <c r="S617">
        <v>2017</v>
      </c>
      <c r="T617" t="s">
        <v>22</v>
      </c>
      <c r="U617" s="15">
        <v>3.5</v>
      </c>
      <c r="V617" s="15">
        <v>2</v>
      </c>
      <c r="W617" t="s">
        <v>27</v>
      </c>
    </row>
    <row r="618" spans="1:23">
      <c r="A618" t="s">
        <v>661</v>
      </c>
      <c r="B618">
        <v>25.265021000000001</v>
      </c>
      <c r="C618" s="15">
        <v>55.284404000000002</v>
      </c>
      <c r="D618" s="2" t="s">
        <v>5681</v>
      </c>
      <c r="E618" s="14" t="s">
        <v>5076</v>
      </c>
      <c r="F618" s="14" t="e" vm="10">
        <v>#VALUE!</v>
      </c>
      <c r="G618" s="2" t="str">
        <f>_xlfn.XLOOKUP(E618,missing_cities!$Q$2:$Q$56,missing_cities!$R$2:$R$56,"Not Found",0)</f>
        <v>United Arab Emirates</v>
      </c>
      <c r="H618" t="str">
        <f>_xlfn.XLOOKUP(E618,missing_cities!$Q$2:$Q$56,missing_cities!$S$2:$S$56,"Not Found",0)</f>
        <v>Asia</v>
      </c>
      <c r="I618" t="s">
        <v>18</v>
      </c>
      <c r="J618" s="15">
        <v>0.12</v>
      </c>
      <c r="K618" t="s">
        <v>34</v>
      </c>
      <c r="L618" s="15" t="str">
        <f t="shared" si="18"/>
        <v>6:00-22:00</v>
      </c>
      <c r="M618" s="16">
        <f t="shared" si="19"/>
        <v>0.67</v>
      </c>
      <c r="N618" s="15">
        <v>16.02</v>
      </c>
      <c r="O618" s="15">
        <v>62</v>
      </c>
      <c r="P618" t="s">
        <v>20</v>
      </c>
      <c r="Q618">
        <v>150</v>
      </c>
      <c r="R618" t="s">
        <v>21</v>
      </c>
      <c r="S618">
        <v>2021</v>
      </c>
      <c r="T618" t="s">
        <v>31</v>
      </c>
      <c r="U618" s="15">
        <v>4.9000000000000004</v>
      </c>
      <c r="V618" s="15">
        <v>1</v>
      </c>
      <c r="W618" t="s">
        <v>27</v>
      </c>
    </row>
    <row r="619" spans="1:23">
      <c r="A619" t="s">
        <v>662</v>
      </c>
      <c r="B619">
        <v>19.475705999999999</v>
      </c>
      <c r="C619" s="15">
        <v>-99.053211000000005</v>
      </c>
      <c r="D619" s="2" t="s">
        <v>5682</v>
      </c>
      <c r="E619" s="14" t="s">
        <v>5119</v>
      </c>
      <c r="F619" s="14" t="e" vm="13">
        <v>#VALUE!</v>
      </c>
      <c r="G619" s="2" t="str">
        <f>_xlfn.XLOOKUP(E619,missing_cities!$Q$2:$Q$56,missing_cities!$R$2:$R$56,"Not Found",0)</f>
        <v>Mexico</v>
      </c>
      <c r="H619" t="str">
        <f>_xlfn.XLOOKUP(E619,missing_cities!$Q$2:$Q$56,missing_cities!$S$2:$S$56,"Not Found",0)</f>
        <v>North America</v>
      </c>
      <c r="I619" t="s">
        <v>18</v>
      </c>
      <c r="J619" s="15">
        <v>0.43</v>
      </c>
      <c r="K619" s="1">
        <v>45862</v>
      </c>
      <c r="L619" s="15" t="str">
        <f t="shared" si="18"/>
        <v>9.00-21.00</v>
      </c>
      <c r="M619" s="16">
        <f t="shared" si="19"/>
        <v>12</v>
      </c>
      <c r="N619" s="15">
        <v>14.04</v>
      </c>
      <c r="O619" s="15">
        <v>87</v>
      </c>
      <c r="P619" t="s">
        <v>39</v>
      </c>
      <c r="Q619">
        <v>350</v>
      </c>
      <c r="R619" t="s">
        <v>40</v>
      </c>
      <c r="S619">
        <v>2022</v>
      </c>
      <c r="T619" t="s">
        <v>31</v>
      </c>
      <c r="U619" s="15">
        <v>4.9000000000000004</v>
      </c>
      <c r="V619" s="15">
        <v>4</v>
      </c>
      <c r="W619" t="s">
        <v>23</v>
      </c>
    </row>
    <row r="620" spans="1:23">
      <c r="A620" t="s">
        <v>663</v>
      </c>
      <c r="B620">
        <v>39.857075000000002</v>
      </c>
      <c r="C620" s="15">
        <v>116.408467</v>
      </c>
      <c r="D620" s="2" t="s">
        <v>5683</v>
      </c>
      <c r="E620" s="14" t="s">
        <v>5071</v>
      </c>
      <c r="F620" s="14" t="e" vm="9">
        <v>#VALUE!</v>
      </c>
      <c r="G620" s="2" t="str">
        <f>_xlfn.XLOOKUP(E620,missing_cities!$Q$2:$Q$56,missing_cities!$R$2:$R$56,"Not Found",0)</f>
        <v>China</v>
      </c>
      <c r="H620" t="str">
        <f>_xlfn.XLOOKUP(E620,missing_cities!$Q$2:$Q$56,missing_cities!$S$2:$S$56,"Not Found",0)</f>
        <v>Asia</v>
      </c>
      <c r="I620" t="s">
        <v>18</v>
      </c>
      <c r="J620" s="15">
        <v>0.3</v>
      </c>
      <c r="K620" s="1">
        <v>45862</v>
      </c>
      <c r="L620" s="15" t="str">
        <f t="shared" si="18"/>
        <v>9.00-21.00</v>
      </c>
      <c r="M620" s="16">
        <f t="shared" si="19"/>
        <v>12</v>
      </c>
      <c r="N620" s="15">
        <v>3.46</v>
      </c>
      <c r="O620" s="15">
        <v>10</v>
      </c>
      <c r="P620" t="s">
        <v>37</v>
      </c>
      <c r="Q620">
        <v>50</v>
      </c>
      <c r="R620" t="s">
        <v>42</v>
      </c>
      <c r="S620">
        <v>2016</v>
      </c>
      <c r="T620" t="s">
        <v>31</v>
      </c>
      <c r="U620" s="15">
        <v>4.7</v>
      </c>
      <c r="V620" s="15">
        <v>10</v>
      </c>
      <c r="W620" t="s">
        <v>27</v>
      </c>
    </row>
    <row r="621" spans="1:23">
      <c r="A621" t="s">
        <v>664</v>
      </c>
      <c r="B621">
        <v>34.068103999999998</v>
      </c>
      <c r="C621" s="15">
        <v>-118.324505</v>
      </c>
      <c r="D621" s="2" t="s">
        <v>5684</v>
      </c>
      <c r="E621" s="14" t="s">
        <v>5111</v>
      </c>
      <c r="F621" s="14" t="e" vm="5">
        <v>#VALUE!</v>
      </c>
      <c r="G621" s="2" t="str">
        <f>_xlfn.XLOOKUP(E621,missing_cities!$Q$2:$Q$56,missing_cities!$R$2:$R$56,"Not Found",0)</f>
        <v>United States</v>
      </c>
      <c r="H621" t="str">
        <f>_xlfn.XLOOKUP(E621,missing_cities!$Q$2:$Q$56,missing_cities!$S$2:$S$56,"Not Found",0)</f>
        <v>North America</v>
      </c>
      <c r="I621" t="s">
        <v>18</v>
      </c>
      <c r="J621" s="15">
        <v>0.5</v>
      </c>
      <c r="K621" t="s">
        <v>19</v>
      </c>
      <c r="L621" s="15" t="str">
        <f t="shared" si="18"/>
        <v>9:00-18:00</v>
      </c>
      <c r="M621" s="16">
        <f t="shared" si="19"/>
        <v>0.37</v>
      </c>
      <c r="N621" s="15">
        <v>17.920000000000002</v>
      </c>
      <c r="O621" s="15">
        <v>84</v>
      </c>
      <c r="P621" t="s">
        <v>20</v>
      </c>
      <c r="Q621">
        <v>350</v>
      </c>
      <c r="R621" t="s">
        <v>74</v>
      </c>
      <c r="S621">
        <v>2012</v>
      </c>
      <c r="T621" t="s">
        <v>31</v>
      </c>
      <c r="U621" s="15">
        <v>3.3</v>
      </c>
      <c r="V621" s="15">
        <v>6</v>
      </c>
      <c r="W621" t="s">
        <v>23</v>
      </c>
    </row>
    <row r="622" spans="1:23">
      <c r="A622" t="s">
        <v>665</v>
      </c>
      <c r="B622">
        <v>34.045233000000003</v>
      </c>
      <c r="C622" s="15">
        <v>-118.252505</v>
      </c>
      <c r="D622" s="2" t="s">
        <v>5685</v>
      </c>
      <c r="E622" s="14" t="s">
        <v>5111</v>
      </c>
      <c r="F622" s="14" t="e" vm="5">
        <v>#VALUE!</v>
      </c>
      <c r="G622" s="2" t="str">
        <f>_xlfn.XLOOKUP(E622,missing_cities!$Q$2:$Q$56,missing_cities!$R$2:$R$56,"Not Found",0)</f>
        <v>United States</v>
      </c>
      <c r="H622" t="str">
        <f>_xlfn.XLOOKUP(E622,missing_cities!$Q$2:$Q$56,missing_cities!$S$2:$S$56,"Not Found",0)</f>
        <v>North America</v>
      </c>
      <c r="I622" t="s">
        <v>18</v>
      </c>
      <c r="J622" s="15">
        <v>0.23</v>
      </c>
      <c r="K622" t="s">
        <v>19</v>
      </c>
      <c r="L622" s="15" t="str">
        <f t="shared" si="18"/>
        <v>9:00-18:00</v>
      </c>
      <c r="M622" s="16">
        <f t="shared" si="19"/>
        <v>0.37</v>
      </c>
      <c r="N622" s="15">
        <v>7.71</v>
      </c>
      <c r="O622" s="15">
        <v>66</v>
      </c>
      <c r="P622" t="s">
        <v>37</v>
      </c>
      <c r="Q622">
        <v>150</v>
      </c>
      <c r="R622" t="s">
        <v>40</v>
      </c>
      <c r="S622">
        <v>2016</v>
      </c>
      <c r="T622" t="s">
        <v>22</v>
      </c>
      <c r="U622" s="15">
        <v>3.2</v>
      </c>
      <c r="V622" s="15">
        <v>1</v>
      </c>
      <c r="W622" t="s">
        <v>23</v>
      </c>
    </row>
    <row r="623" spans="1:23">
      <c r="A623" t="s">
        <v>666</v>
      </c>
      <c r="B623">
        <v>-65.268367999999995</v>
      </c>
      <c r="C623" s="15">
        <v>110.236242</v>
      </c>
      <c r="D623" s="2" t="s">
        <v>5686</v>
      </c>
      <c r="E623" s="14" t="str">
        <f>_xlfn.XLOOKUP(C623,missing_cities!B:B,missing_cities!C:C,"Not Found",0)</f>
        <v>Not Found</v>
      </c>
      <c r="F623" s="14" t="s">
        <v>9990</v>
      </c>
      <c r="G623" s="2" t="str">
        <f>_xlfn.XLOOKUP(E623,missing_cities!$Q$2:$Q$56,missing_cities!$R$2:$R$56,"Not Found",0)</f>
        <v>Not Found</v>
      </c>
      <c r="H623" t="str">
        <f>_xlfn.XLOOKUP(E623,missing_cities!$Q$2:$Q$56,missing_cities!$S$2:$S$56,"Not Found",0)</f>
        <v>Not Found</v>
      </c>
      <c r="I623" t="s">
        <v>18</v>
      </c>
      <c r="J623" s="15">
        <v>0.31</v>
      </c>
      <c r="K623" t="s">
        <v>19</v>
      </c>
      <c r="L623" s="15" t="str">
        <f t="shared" si="18"/>
        <v>9:00-18:00</v>
      </c>
      <c r="M623" s="16">
        <f t="shared" si="19"/>
        <v>0.37</v>
      </c>
      <c r="N623" s="15">
        <v>13.96</v>
      </c>
      <c r="O623" s="15">
        <v>82</v>
      </c>
      <c r="P623" t="s">
        <v>20</v>
      </c>
      <c r="Q623">
        <v>350</v>
      </c>
      <c r="R623" t="s">
        <v>48</v>
      </c>
      <c r="S623">
        <v>2020</v>
      </c>
      <c r="T623" t="s">
        <v>22</v>
      </c>
      <c r="U623" s="15">
        <v>3.9</v>
      </c>
      <c r="V623" s="15">
        <v>3</v>
      </c>
      <c r="W623" t="s">
        <v>27</v>
      </c>
    </row>
    <row r="624" spans="1:23">
      <c r="A624" t="s">
        <v>667</v>
      </c>
      <c r="B624">
        <v>-33.794758999999999</v>
      </c>
      <c r="C624" s="15">
        <v>18.553629999999998</v>
      </c>
      <c r="D624" s="2" t="s">
        <v>5687</v>
      </c>
      <c r="E624" s="14" t="s">
        <v>5085</v>
      </c>
      <c r="F624" s="14" t="e" vm="12">
        <v>#VALUE!</v>
      </c>
      <c r="G624" s="2" t="str">
        <f>_xlfn.XLOOKUP(E624,missing_cities!$Q$2:$Q$56,missing_cities!$R$2:$R$56,"Not Found",0)</f>
        <v>South Africa</v>
      </c>
      <c r="H624" t="str">
        <f>_xlfn.XLOOKUP(E624,missing_cities!$Q$2:$Q$56,missing_cities!$S$2:$S$56,"Not Found",0)</f>
        <v>Africa</v>
      </c>
      <c r="I624" t="s">
        <v>18</v>
      </c>
      <c r="J624" s="15">
        <v>0.27</v>
      </c>
      <c r="K624" s="1">
        <v>45862</v>
      </c>
      <c r="L624" s="15" t="str">
        <f t="shared" si="18"/>
        <v>9.00-21.00</v>
      </c>
      <c r="M624" s="16">
        <f t="shared" si="19"/>
        <v>12</v>
      </c>
      <c r="N624" s="15">
        <v>12.1</v>
      </c>
      <c r="O624" s="15">
        <v>66</v>
      </c>
      <c r="P624" t="s">
        <v>20</v>
      </c>
      <c r="Q624">
        <v>50</v>
      </c>
      <c r="R624" t="s">
        <v>37</v>
      </c>
      <c r="S624">
        <v>2011</v>
      </c>
      <c r="T624" t="s">
        <v>22</v>
      </c>
      <c r="U624" s="15">
        <v>5</v>
      </c>
      <c r="V624" s="15">
        <v>10</v>
      </c>
      <c r="W624" t="s">
        <v>32</v>
      </c>
    </row>
    <row r="625" spans="1:23">
      <c r="A625" t="s">
        <v>668</v>
      </c>
      <c r="B625">
        <v>58.571392000000003</v>
      </c>
      <c r="C625" s="15">
        <v>95.218911000000006</v>
      </c>
      <c r="D625" s="2" t="s">
        <v>5688</v>
      </c>
      <c r="E625" s="14">
        <f>_xlfn.XLOOKUP(C625,missing_cities!B:B,missing_cities!C:C,"Not Found",0)</f>
        <v>0</v>
      </c>
      <c r="F625" s="14" t="s">
        <v>9990</v>
      </c>
      <c r="G625" s="2" t="str">
        <f>_xlfn.XLOOKUP(E625,missing_cities!$Q$2:$Q$56,missing_cities!$R$2:$R$56,"Not Found",0)</f>
        <v>Not Found</v>
      </c>
      <c r="H625" t="str">
        <f>_xlfn.XLOOKUP(E625,missing_cities!$Q$2:$Q$56,missing_cities!$S$2:$S$56,"Not Found",0)</f>
        <v>Not Found</v>
      </c>
      <c r="I625" t="s">
        <v>18</v>
      </c>
      <c r="J625" s="15">
        <v>0.21</v>
      </c>
      <c r="K625" s="1">
        <v>45862</v>
      </c>
      <c r="L625" s="15" t="str">
        <f t="shared" si="18"/>
        <v>9.00-21.00</v>
      </c>
      <c r="M625" s="16">
        <f t="shared" si="19"/>
        <v>12</v>
      </c>
      <c r="N625" s="15">
        <v>0.55000000000000004</v>
      </c>
      <c r="O625" s="15">
        <v>21</v>
      </c>
      <c r="P625" t="s">
        <v>29</v>
      </c>
      <c r="Q625">
        <v>150</v>
      </c>
      <c r="R625" t="s">
        <v>42</v>
      </c>
      <c r="S625">
        <v>2015</v>
      </c>
      <c r="T625" t="s">
        <v>22</v>
      </c>
      <c r="U625" s="15">
        <v>3.6</v>
      </c>
      <c r="V625" s="15">
        <v>2</v>
      </c>
      <c r="W625" t="s">
        <v>32</v>
      </c>
    </row>
    <row r="626" spans="1:23">
      <c r="A626" t="s">
        <v>669</v>
      </c>
      <c r="B626">
        <v>-33.851962999999998</v>
      </c>
      <c r="C626" s="15">
        <v>151.251169</v>
      </c>
      <c r="D626" s="2" t="s">
        <v>5689</v>
      </c>
      <c r="E626" s="14" t="s">
        <v>5069</v>
      </c>
      <c r="F626" s="14" t="e" vm="8">
        <v>#VALUE!</v>
      </c>
      <c r="G626" s="2" t="str">
        <f>_xlfn.XLOOKUP(E626,missing_cities!$Q$2:$Q$56,missing_cities!$R$2:$R$56,"Not Found",0)</f>
        <v>Australia</v>
      </c>
      <c r="H626" t="str">
        <f>_xlfn.XLOOKUP(E626,missing_cities!$Q$2:$Q$56,missing_cities!$S$2:$S$56,"Not Found",0)</f>
        <v>Australia</v>
      </c>
      <c r="I626" t="s">
        <v>18</v>
      </c>
      <c r="J626" s="15">
        <v>0.14000000000000001</v>
      </c>
      <c r="K626" t="s">
        <v>34</v>
      </c>
      <c r="L626" s="15" t="str">
        <f t="shared" si="18"/>
        <v>6:00-22:00</v>
      </c>
      <c r="M626" s="16">
        <f t="shared" si="19"/>
        <v>0.67</v>
      </c>
      <c r="N626" s="15">
        <v>3.07</v>
      </c>
      <c r="O626" s="15">
        <v>48</v>
      </c>
      <c r="P626" t="s">
        <v>39</v>
      </c>
      <c r="Q626">
        <v>150</v>
      </c>
      <c r="R626" t="s">
        <v>21</v>
      </c>
      <c r="S626">
        <v>2013</v>
      </c>
      <c r="T626" t="s">
        <v>22</v>
      </c>
      <c r="U626" s="15">
        <v>3.3</v>
      </c>
      <c r="V626" s="15">
        <v>6</v>
      </c>
      <c r="W626" t="s">
        <v>32</v>
      </c>
    </row>
    <row r="627" spans="1:23">
      <c r="A627" t="s">
        <v>670</v>
      </c>
      <c r="B627">
        <v>55.703896</v>
      </c>
      <c r="C627" s="15">
        <v>37.600262000000001</v>
      </c>
      <c r="D627" s="2" t="s">
        <v>5690</v>
      </c>
      <c r="E627" s="14" t="s">
        <v>5052</v>
      </c>
      <c r="F627" s="14" t="e" vm="2">
        <v>#VALUE!</v>
      </c>
      <c r="G627" s="2" t="str">
        <f>_xlfn.XLOOKUP(E627,missing_cities!$Q$2:$Q$56,missing_cities!$R$2:$R$56,"Not Found",0)</f>
        <v>Russia</v>
      </c>
      <c r="H627" t="str">
        <f>_xlfn.XLOOKUP(E627,missing_cities!$Q$2:$Q$56,missing_cities!$S$2:$S$56,"Not Found",0)</f>
        <v>Europe</v>
      </c>
      <c r="I627" t="s">
        <v>18</v>
      </c>
      <c r="J627" s="15">
        <v>0.2</v>
      </c>
      <c r="K627" t="s">
        <v>19</v>
      </c>
      <c r="L627" s="15" t="str">
        <f t="shared" si="18"/>
        <v>9:00-18:00</v>
      </c>
      <c r="M627" s="16">
        <f t="shared" si="19"/>
        <v>0.37</v>
      </c>
      <c r="N627" s="15">
        <v>7.51</v>
      </c>
      <c r="O627" s="15">
        <v>24</v>
      </c>
      <c r="P627" t="s">
        <v>37</v>
      </c>
      <c r="Q627">
        <v>350</v>
      </c>
      <c r="R627" t="s">
        <v>46</v>
      </c>
      <c r="S627">
        <v>2017</v>
      </c>
      <c r="T627" t="s">
        <v>22</v>
      </c>
      <c r="U627" s="15">
        <v>3</v>
      </c>
      <c r="V627" s="15">
        <v>4</v>
      </c>
      <c r="W627" t="s">
        <v>23</v>
      </c>
    </row>
    <row r="628" spans="1:23">
      <c r="A628" t="s">
        <v>671</v>
      </c>
      <c r="B628">
        <v>37.867618</v>
      </c>
      <c r="C628" s="15">
        <v>-122.323357</v>
      </c>
      <c r="D628" s="2" t="s">
        <v>5691</v>
      </c>
      <c r="E628" s="14" t="s">
        <v>5061</v>
      </c>
      <c r="F628" s="14" t="e" vm="5">
        <v>#VALUE!</v>
      </c>
      <c r="G628" s="2" t="str">
        <f>_xlfn.XLOOKUP(E628,missing_cities!$Q$2:$Q$56,missing_cities!$R$2:$R$56,"Not Found",0)</f>
        <v>United States</v>
      </c>
      <c r="H628" t="str">
        <f>_xlfn.XLOOKUP(E628,missing_cities!$Q$2:$Q$56,missing_cities!$S$2:$S$56,"Not Found",0)</f>
        <v>North America</v>
      </c>
      <c r="I628" t="s">
        <v>18</v>
      </c>
      <c r="J628" s="15">
        <v>0.46</v>
      </c>
      <c r="K628" s="1">
        <v>45862</v>
      </c>
      <c r="L628" s="15" t="str">
        <f t="shared" si="18"/>
        <v>9.00-21.00</v>
      </c>
      <c r="M628" s="16">
        <f t="shared" si="19"/>
        <v>12</v>
      </c>
      <c r="N628" s="15">
        <v>19.86</v>
      </c>
      <c r="O628" s="15">
        <v>90</v>
      </c>
      <c r="P628" t="s">
        <v>29</v>
      </c>
      <c r="Q628">
        <v>50</v>
      </c>
      <c r="R628" t="s">
        <v>37</v>
      </c>
      <c r="S628">
        <v>2016</v>
      </c>
      <c r="T628" t="s">
        <v>22</v>
      </c>
      <c r="U628" s="15">
        <v>3.6</v>
      </c>
      <c r="V628" s="15">
        <v>4</v>
      </c>
      <c r="W628" t="s">
        <v>32</v>
      </c>
    </row>
    <row r="629" spans="1:23">
      <c r="A629" t="s">
        <v>672</v>
      </c>
      <c r="B629">
        <v>-33.860405999999998</v>
      </c>
      <c r="C629" s="15">
        <v>151.37737799999999</v>
      </c>
      <c r="D629" s="2" t="s">
        <v>5692</v>
      </c>
      <c r="E629" s="14" t="s">
        <v>5069</v>
      </c>
      <c r="F629" s="14" t="e" vm="8">
        <v>#VALUE!</v>
      </c>
      <c r="G629" s="2" t="str">
        <f>_xlfn.XLOOKUP(E629,missing_cities!$Q$2:$Q$56,missing_cities!$R$2:$R$56,"Not Found",0)</f>
        <v>Australia</v>
      </c>
      <c r="H629" t="str">
        <f>_xlfn.XLOOKUP(E629,missing_cities!$Q$2:$Q$56,missing_cities!$S$2:$S$56,"Not Found",0)</f>
        <v>Australia</v>
      </c>
      <c r="I629" t="s">
        <v>18</v>
      </c>
      <c r="J629" s="15">
        <v>0.27</v>
      </c>
      <c r="K629" s="1">
        <v>45862</v>
      </c>
      <c r="L629" s="15" t="str">
        <f t="shared" si="18"/>
        <v>9.00-21.00</v>
      </c>
      <c r="M629" s="16">
        <f t="shared" si="19"/>
        <v>12</v>
      </c>
      <c r="N629" s="15">
        <v>8.9499999999999993</v>
      </c>
      <c r="O629" s="15">
        <v>65</v>
      </c>
      <c r="P629" t="s">
        <v>39</v>
      </c>
      <c r="Q629">
        <v>150</v>
      </c>
      <c r="R629" t="s">
        <v>26</v>
      </c>
      <c r="S629">
        <v>2022</v>
      </c>
      <c r="T629" t="s">
        <v>22</v>
      </c>
      <c r="U629" s="15">
        <v>4.5</v>
      </c>
      <c r="V629" s="15">
        <v>5</v>
      </c>
      <c r="W629" t="s">
        <v>23</v>
      </c>
    </row>
    <row r="630" spans="1:23">
      <c r="A630" t="s">
        <v>673</v>
      </c>
      <c r="B630">
        <v>-33.810786999999998</v>
      </c>
      <c r="C630" s="15">
        <v>18.453620999999998</v>
      </c>
      <c r="D630" s="2" t="s">
        <v>5693</v>
      </c>
      <c r="E630" s="14" t="s">
        <v>5085</v>
      </c>
      <c r="F630" s="14" t="e" vm="12">
        <v>#VALUE!</v>
      </c>
      <c r="G630" s="2" t="str">
        <f>_xlfn.XLOOKUP(E630,missing_cities!$Q$2:$Q$56,missing_cities!$R$2:$R$56,"Not Found",0)</f>
        <v>South Africa</v>
      </c>
      <c r="H630" t="str">
        <f>_xlfn.XLOOKUP(E630,missing_cities!$Q$2:$Q$56,missing_cities!$S$2:$S$56,"Not Found",0)</f>
        <v>Africa</v>
      </c>
      <c r="I630" t="s">
        <v>18</v>
      </c>
      <c r="J630" s="15">
        <v>0.32</v>
      </c>
      <c r="K630" s="1">
        <v>45862</v>
      </c>
      <c r="L630" s="15" t="str">
        <f t="shared" si="18"/>
        <v>9.00-21.00</v>
      </c>
      <c r="M630" s="16">
        <f t="shared" si="19"/>
        <v>12</v>
      </c>
      <c r="N630" s="15">
        <v>17.079999999999998</v>
      </c>
      <c r="O630" s="15">
        <v>82</v>
      </c>
      <c r="P630" t="s">
        <v>25</v>
      </c>
      <c r="Q630">
        <v>150</v>
      </c>
      <c r="R630" t="s">
        <v>74</v>
      </c>
      <c r="S630">
        <v>2023</v>
      </c>
      <c r="T630" t="s">
        <v>22</v>
      </c>
      <c r="U630" s="15">
        <v>4.5999999999999996</v>
      </c>
      <c r="V630" s="15">
        <v>5</v>
      </c>
      <c r="W630" t="s">
        <v>23</v>
      </c>
    </row>
    <row r="631" spans="1:23">
      <c r="A631" t="s">
        <v>674</v>
      </c>
      <c r="B631">
        <v>34.000594</v>
      </c>
      <c r="C631" s="15">
        <v>-118.213155</v>
      </c>
      <c r="D631" s="2" t="s">
        <v>5694</v>
      </c>
      <c r="E631" s="14" t="s">
        <v>5111</v>
      </c>
      <c r="F631" s="14" t="e" vm="5">
        <v>#VALUE!</v>
      </c>
      <c r="G631" s="2" t="str">
        <f>_xlfn.XLOOKUP(E631,missing_cities!$Q$2:$Q$56,missing_cities!$R$2:$R$56,"Not Found",0)</f>
        <v>United States</v>
      </c>
      <c r="H631" t="str">
        <f>_xlfn.XLOOKUP(E631,missing_cities!$Q$2:$Q$56,missing_cities!$S$2:$S$56,"Not Found",0)</f>
        <v>North America</v>
      </c>
      <c r="I631" t="s">
        <v>18</v>
      </c>
      <c r="J631" s="15">
        <v>0.24</v>
      </c>
      <c r="K631" t="s">
        <v>34</v>
      </c>
      <c r="L631" s="15" t="str">
        <f t="shared" si="18"/>
        <v>6:00-22:00</v>
      </c>
      <c r="M631" s="16">
        <f t="shared" si="19"/>
        <v>0.67</v>
      </c>
      <c r="N631" s="15">
        <v>16.05</v>
      </c>
      <c r="O631" s="15">
        <v>81</v>
      </c>
      <c r="P631" t="s">
        <v>20</v>
      </c>
      <c r="Q631">
        <v>350</v>
      </c>
      <c r="R631" t="s">
        <v>42</v>
      </c>
      <c r="S631">
        <v>2021</v>
      </c>
      <c r="T631" t="s">
        <v>22</v>
      </c>
      <c r="U631" s="15">
        <v>4</v>
      </c>
      <c r="V631" s="15">
        <v>3</v>
      </c>
      <c r="W631" t="s">
        <v>23</v>
      </c>
    </row>
    <row r="632" spans="1:23">
      <c r="A632" t="s">
        <v>675</v>
      </c>
      <c r="B632">
        <v>37.781615000000002</v>
      </c>
      <c r="C632" s="15">
        <v>-122.405928</v>
      </c>
      <c r="D632" s="2" t="s">
        <v>5695</v>
      </c>
      <c r="E632" s="14" t="s">
        <v>5061</v>
      </c>
      <c r="F632" s="14" t="e" vm="5">
        <v>#VALUE!</v>
      </c>
      <c r="G632" s="2" t="str">
        <f>_xlfn.XLOOKUP(E632,missing_cities!$Q$2:$Q$56,missing_cities!$R$2:$R$56,"Not Found",0)</f>
        <v>United States</v>
      </c>
      <c r="H632" t="str">
        <f>_xlfn.XLOOKUP(E632,missing_cities!$Q$2:$Q$56,missing_cities!$S$2:$S$56,"Not Found",0)</f>
        <v>North America</v>
      </c>
      <c r="I632" t="s">
        <v>18</v>
      </c>
      <c r="J632" s="15">
        <v>0.24</v>
      </c>
      <c r="K632" s="1">
        <v>45862</v>
      </c>
      <c r="L632" s="15" t="str">
        <f t="shared" si="18"/>
        <v>9.00-21.00</v>
      </c>
      <c r="M632" s="16">
        <f t="shared" si="19"/>
        <v>12</v>
      </c>
      <c r="N632" s="15">
        <v>10.14</v>
      </c>
      <c r="O632" s="15">
        <v>30</v>
      </c>
      <c r="P632" t="s">
        <v>25</v>
      </c>
      <c r="Q632">
        <v>150</v>
      </c>
      <c r="R632" t="s">
        <v>37</v>
      </c>
      <c r="S632">
        <v>2013</v>
      </c>
      <c r="T632" t="s">
        <v>31</v>
      </c>
      <c r="U632" s="15">
        <v>4.5</v>
      </c>
      <c r="V632" s="15">
        <v>3</v>
      </c>
      <c r="W632" t="s">
        <v>23</v>
      </c>
    </row>
    <row r="633" spans="1:23">
      <c r="A633" t="s">
        <v>676</v>
      </c>
      <c r="B633">
        <v>19.455757999999999</v>
      </c>
      <c r="C633" s="15">
        <v>-99.170306999999994</v>
      </c>
      <c r="D633" s="2" t="s">
        <v>5696</v>
      </c>
      <c r="E633" s="14" t="s">
        <v>5119</v>
      </c>
      <c r="F633" s="14" t="e" vm="13">
        <v>#VALUE!</v>
      </c>
      <c r="G633" s="2" t="str">
        <f>_xlfn.XLOOKUP(E633,missing_cities!$Q$2:$Q$56,missing_cities!$R$2:$R$56,"Not Found",0)</f>
        <v>Mexico</v>
      </c>
      <c r="H633" t="str">
        <f>_xlfn.XLOOKUP(E633,missing_cities!$Q$2:$Q$56,missing_cities!$S$2:$S$56,"Not Found",0)</f>
        <v>North America</v>
      </c>
      <c r="I633" t="s">
        <v>18</v>
      </c>
      <c r="J633" s="15">
        <v>0.19</v>
      </c>
      <c r="K633" s="1">
        <v>45862</v>
      </c>
      <c r="L633" s="15" t="str">
        <f t="shared" si="18"/>
        <v>9.00-21.00</v>
      </c>
      <c r="M633" s="16">
        <f t="shared" si="19"/>
        <v>12</v>
      </c>
      <c r="N633" s="15">
        <v>12.23</v>
      </c>
      <c r="O633" s="15">
        <v>94</v>
      </c>
      <c r="P633" t="s">
        <v>39</v>
      </c>
      <c r="Q633">
        <v>150</v>
      </c>
      <c r="R633" t="s">
        <v>26</v>
      </c>
      <c r="S633">
        <v>2017</v>
      </c>
      <c r="T633" t="s">
        <v>22</v>
      </c>
      <c r="U633" s="15">
        <v>4.5</v>
      </c>
      <c r="V633" s="15">
        <v>9</v>
      </c>
      <c r="W633" t="s">
        <v>32</v>
      </c>
    </row>
    <row r="634" spans="1:23">
      <c r="A634" t="s">
        <v>677</v>
      </c>
      <c r="B634">
        <v>19.463760000000001</v>
      </c>
      <c r="C634" s="15">
        <v>-99.067254000000005</v>
      </c>
      <c r="D634" s="2" t="s">
        <v>5697</v>
      </c>
      <c r="E634" s="14" t="s">
        <v>5119</v>
      </c>
      <c r="F634" s="14" t="e" vm="13">
        <v>#VALUE!</v>
      </c>
      <c r="G634" s="2" t="str">
        <f>_xlfn.XLOOKUP(E634,missing_cities!$Q$2:$Q$56,missing_cities!$R$2:$R$56,"Not Found",0)</f>
        <v>Mexico</v>
      </c>
      <c r="H634" t="str">
        <f>_xlfn.XLOOKUP(E634,missing_cities!$Q$2:$Q$56,missing_cities!$S$2:$S$56,"Not Found",0)</f>
        <v>North America</v>
      </c>
      <c r="I634" t="s">
        <v>18</v>
      </c>
      <c r="J634" s="15">
        <v>0.48</v>
      </c>
      <c r="K634" t="s">
        <v>19</v>
      </c>
      <c r="L634" s="15" t="str">
        <f t="shared" si="18"/>
        <v>9:00-18:00</v>
      </c>
      <c r="M634" s="16">
        <f t="shared" si="19"/>
        <v>0.37</v>
      </c>
      <c r="N634" s="15">
        <v>7.74</v>
      </c>
      <c r="O634" s="15">
        <v>47</v>
      </c>
      <c r="P634" t="s">
        <v>20</v>
      </c>
      <c r="Q634">
        <v>150</v>
      </c>
      <c r="R634" t="s">
        <v>48</v>
      </c>
      <c r="S634">
        <v>2021</v>
      </c>
      <c r="T634" t="s">
        <v>31</v>
      </c>
      <c r="U634" s="15">
        <v>3.1</v>
      </c>
      <c r="V634" s="15">
        <v>6</v>
      </c>
      <c r="W634" t="s">
        <v>32</v>
      </c>
    </row>
    <row r="635" spans="1:23">
      <c r="A635" t="s">
        <v>678</v>
      </c>
      <c r="B635">
        <v>71.508746000000002</v>
      </c>
      <c r="C635" s="15">
        <v>-6.4297329999999997</v>
      </c>
      <c r="D635" s="2" t="s">
        <v>5698</v>
      </c>
      <c r="E635" s="14" t="str">
        <f>_xlfn.XLOOKUP(C635,missing_cities!B:B,missing_cities!C:C,"Not Found",0)</f>
        <v>Error</v>
      </c>
      <c r="F635" s="14" t="s">
        <v>9987</v>
      </c>
      <c r="G635" s="2" t="str">
        <f>_xlfn.XLOOKUP(E635,missing_cities!$Q$2:$Q$56,missing_cities!$R$2:$R$56,"Not Found",0)</f>
        <v>Error</v>
      </c>
      <c r="H635" t="str">
        <f>_xlfn.XLOOKUP(E635,missing_cities!$Q$2:$Q$56,missing_cities!$S$2:$S$56,"Not Found",0)</f>
        <v>Error</v>
      </c>
      <c r="I635" t="s">
        <v>18</v>
      </c>
      <c r="J635" s="15">
        <v>0.44</v>
      </c>
      <c r="K635" s="1">
        <v>45862</v>
      </c>
      <c r="L635" s="15" t="str">
        <f t="shared" si="18"/>
        <v>9.00-21.00</v>
      </c>
      <c r="M635" s="16">
        <f t="shared" si="19"/>
        <v>12</v>
      </c>
      <c r="N635" s="15">
        <v>15.2</v>
      </c>
      <c r="O635" s="15">
        <v>58</v>
      </c>
      <c r="P635" t="s">
        <v>25</v>
      </c>
      <c r="Q635">
        <v>22</v>
      </c>
      <c r="R635" t="s">
        <v>21</v>
      </c>
      <c r="S635">
        <v>2013</v>
      </c>
      <c r="T635" t="s">
        <v>31</v>
      </c>
      <c r="U635" s="15">
        <v>4.2</v>
      </c>
      <c r="V635" s="15">
        <v>5</v>
      </c>
      <c r="W635" t="s">
        <v>32</v>
      </c>
    </row>
    <row r="636" spans="1:23">
      <c r="A636" t="s">
        <v>679</v>
      </c>
      <c r="B636">
        <v>-33.733308999999998</v>
      </c>
      <c r="C636" s="15">
        <v>151.265792</v>
      </c>
      <c r="D636" s="2" t="s">
        <v>5699</v>
      </c>
      <c r="E636" s="14" t="s">
        <v>5069</v>
      </c>
      <c r="F636" s="14" t="e" vm="8">
        <v>#VALUE!</v>
      </c>
      <c r="G636" s="2" t="str">
        <f>_xlfn.XLOOKUP(E636,missing_cities!$Q$2:$Q$56,missing_cities!$R$2:$R$56,"Not Found",0)</f>
        <v>Australia</v>
      </c>
      <c r="H636" t="str">
        <f>_xlfn.XLOOKUP(E636,missing_cities!$Q$2:$Q$56,missing_cities!$S$2:$S$56,"Not Found",0)</f>
        <v>Australia</v>
      </c>
      <c r="I636" t="s">
        <v>18</v>
      </c>
      <c r="J636" s="15">
        <v>0.48</v>
      </c>
      <c r="K636" s="1">
        <v>45862</v>
      </c>
      <c r="L636" s="15" t="str">
        <f t="shared" si="18"/>
        <v>9.00-21.00</v>
      </c>
      <c r="M636" s="16">
        <f t="shared" si="19"/>
        <v>12</v>
      </c>
      <c r="N636" s="15">
        <v>7.08</v>
      </c>
      <c r="O636" s="15">
        <v>85</v>
      </c>
      <c r="P636" t="s">
        <v>25</v>
      </c>
      <c r="Q636">
        <v>350</v>
      </c>
      <c r="R636" t="s">
        <v>48</v>
      </c>
      <c r="S636">
        <v>2017</v>
      </c>
      <c r="T636" t="s">
        <v>22</v>
      </c>
      <c r="U636" s="15">
        <v>3.6</v>
      </c>
      <c r="V636" s="15">
        <v>9</v>
      </c>
      <c r="W636" t="s">
        <v>23</v>
      </c>
    </row>
    <row r="637" spans="1:23">
      <c r="A637" t="s">
        <v>680</v>
      </c>
      <c r="B637">
        <v>39.93047</v>
      </c>
      <c r="C637" s="15">
        <v>116.36977899999999</v>
      </c>
      <c r="D637" s="2" t="s">
        <v>5700</v>
      </c>
      <c r="E637" s="14" t="s">
        <v>5071</v>
      </c>
      <c r="F637" s="14" t="e" vm="9">
        <v>#VALUE!</v>
      </c>
      <c r="G637" s="2" t="str">
        <f>_xlfn.XLOOKUP(E637,missing_cities!$Q$2:$Q$56,missing_cities!$R$2:$R$56,"Not Found",0)</f>
        <v>China</v>
      </c>
      <c r="H637" t="str">
        <f>_xlfn.XLOOKUP(E637,missing_cities!$Q$2:$Q$56,missing_cities!$S$2:$S$56,"Not Found",0)</f>
        <v>Asia</v>
      </c>
      <c r="I637" t="s">
        <v>18</v>
      </c>
      <c r="J637" s="15">
        <v>0.19</v>
      </c>
      <c r="K637" t="s">
        <v>34</v>
      </c>
      <c r="L637" s="15" t="str">
        <f t="shared" si="18"/>
        <v>6:00-22:00</v>
      </c>
      <c r="M637" s="16">
        <f t="shared" si="19"/>
        <v>0.67</v>
      </c>
      <c r="N637" s="15">
        <v>5.3</v>
      </c>
      <c r="O637" s="15">
        <v>90</v>
      </c>
      <c r="P637" t="s">
        <v>37</v>
      </c>
      <c r="Q637">
        <v>150</v>
      </c>
      <c r="R637" t="s">
        <v>30</v>
      </c>
      <c r="S637">
        <v>2023</v>
      </c>
      <c r="T637" t="s">
        <v>31</v>
      </c>
      <c r="U637" s="15">
        <v>3.7</v>
      </c>
      <c r="V637" s="15">
        <v>2</v>
      </c>
      <c r="W637" t="s">
        <v>27</v>
      </c>
    </row>
    <row r="638" spans="1:23">
      <c r="A638" t="s">
        <v>681</v>
      </c>
      <c r="B638">
        <v>19.513850999999999</v>
      </c>
      <c r="C638" s="15">
        <v>-99.128945999999999</v>
      </c>
      <c r="D638" s="2" t="s">
        <v>5701</v>
      </c>
      <c r="E638" s="14" t="s">
        <v>5119</v>
      </c>
      <c r="F638" s="14" t="e" vm="13">
        <v>#VALUE!</v>
      </c>
      <c r="G638" s="2" t="str">
        <f>_xlfn.XLOOKUP(E638,missing_cities!$Q$2:$Q$56,missing_cities!$R$2:$R$56,"Not Found",0)</f>
        <v>Mexico</v>
      </c>
      <c r="H638" t="str">
        <f>_xlfn.XLOOKUP(E638,missing_cities!$Q$2:$Q$56,missing_cities!$S$2:$S$56,"Not Found",0)</f>
        <v>North America</v>
      </c>
      <c r="I638" t="s">
        <v>18</v>
      </c>
      <c r="J638" s="15">
        <v>0.44</v>
      </c>
      <c r="K638" t="s">
        <v>34</v>
      </c>
      <c r="L638" s="15" t="str">
        <f t="shared" si="18"/>
        <v>6:00-22:00</v>
      </c>
      <c r="M638" s="16">
        <f t="shared" si="19"/>
        <v>0.67</v>
      </c>
      <c r="N638" s="15">
        <v>1.49</v>
      </c>
      <c r="O638" s="15">
        <v>68</v>
      </c>
      <c r="P638" t="s">
        <v>29</v>
      </c>
      <c r="Q638">
        <v>150</v>
      </c>
      <c r="R638" t="s">
        <v>21</v>
      </c>
      <c r="S638">
        <v>2018</v>
      </c>
      <c r="T638" t="s">
        <v>22</v>
      </c>
      <c r="U638" s="15">
        <v>4.2</v>
      </c>
      <c r="V638" s="15">
        <v>1</v>
      </c>
      <c r="W638" t="s">
        <v>27</v>
      </c>
    </row>
    <row r="639" spans="1:23">
      <c r="A639" t="s">
        <v>682</v>
      </c>
      <c r="B639">
        <v>5.2850669999999997</v>
      </c>
      <c r="C639" s="15">
        <v>81.242230000000006</v>
      </c>
      <c r="D639" s="2" t="s">
        <v>5702</v>
      </c>
      <c r="E639" s="14" t="str">
        <f>_xlfn.XLOOKUP(C639,missing_cities!B:B,missing_cities!C:C,"Not Found",0)</f>
        <v>Error</v>
      </c>
      <c r="F639" s="14" t="s">
        <v>9987</v>
      </c>
      <c r="G639" s="2" t="str">
        <f>_xlfn.XLOOKUP(E639,missing_cities!$Q$2:$Q$56,missing_cities!$R$2:$R$56,"Not Found",0)</f>
        <v>Error</v>
      </c>
      <c r="H639" t="str">
        <f>_xlfn.XLOOKUP(E639,missing_cities!$Q$2:$Q$56,missing_cities!$S$2:$S$56,"Not Found",0)</f>
        <v>Error</v>
      </c>
      <c r="I639" t="s">
        <v>18</v>
      </c>
      <c r="J639" s="15">
        <v>0.35</v>
      </c>
      <c r="K639" t="s">
        <v>34</v>
      </c>
      <c r="L639" s="15" t="str">
        <f t="shared" si="18"/>
        <v>6:00-22:00</v>
      </c>
      <c r="M639" s="16">
        <f t="shared" si="19"/>
        <v>0.67</v>
      </c>
      <c r="N639" s="15">
        <v>17.09</v>
      </c>
      <c r="O639" s="15">
        <v>64</v>
      </c>
      <c r="P639" t="s">
        <v>25</v>
      </c>
      <c r="Q639">
        <v>350</v>
      </c>
      <c r="R639" t="s">
        <v>21</v>
      </c>
      <c r="S639">
        <v>2016</v>
      </c>
      <c r="T639" t="s">
        <v>31</v>
      </c>
      <c r="U639" s="15">
        <v>3.9</v>
      </c>
      <c r="V639" s="15">
        <v>3</v>
      </c>
      <c r="W639" t="s">
        <v>32</v>
      </c>
    </row>
    <row r="640" spans="1:23">
      <c r="A640" t="s">
        <v>683</v>
      </c>
      <c r="B640">
        <v>37.876610999999997</v>
      </c>
      <c r="C640" s="15">
        <v>-122.482333</v>
      </c>
      <c r="D640" s="2" t="s">
        <v>5703</v>
      </c>
      <c r="E640" s="14" t="s">
        <v>5061</v>
      </c>
      <c r="F640" s="14" t="e" vm="5">
        <v>#VALUE!</v>
      </c>
      <c r="G640" s="2" t="str">
        <f>_xlfn.XLOOKUP(E640,missing_cities!$Q$2:$Q$56,missing_cities!$R$2:$R$56,"Not Found",0)</f>
        <v>United States</v>
      </c>
      <c r="H640" t="str">
        <f>_xlfn.XLOOKUP(E640,missing_cities!$Q$2:$Q$56,missing_cities!$S$2:$S$56,"Not Found",0)</f>
        <v>North America</v>
      </c>
      <c r="I640" t="s">
        <v>18</v>
      </c>
      <c r="J640" s="15">
        <v>0.13</v>
      </c>
      <c r="K640" s="1">
        <v>45862</v>
      </c>
      <c r="L640" s="15" t="str">
        <f t="shared" si="18"/>
        <v>9.00-21.00</v>
      </c>
      <c r="M640" s="16">
        <f t="shared" si="19"/>
        <v>12</v>
      </c>
      <c r="N640" s="15">
        <v>11.24</v>
      </c>
      <c r="O640" s="15">
        <v>53</v>
      </c>
      <c r="P640" t="s">
        <v>20</v>
      </c>
      <c r="Q640">
        <v>350</v>
      </c>
      <c r="R640" t="s">
        <v>37</v>
      </c>
      <c r="S640">
        <v>2011</v>
      </c>
      <c r="T640" t="s">
        <v>31</v>
      </c>
      <c r="U640" s="15">
        <v>4.2</v>
      </c>
      <c r="V640" s="15">
        <v>7</v>
      </c>
      <c r="W640" t="s">
        <v>27</v>
      </c>
    </row>
    <row r="641" spans="1:23">
      <c r="A641" t="s">
        <v>684</v>
      </c>
      <c r="B641">
        <v>55.723117000000002</v>
      </c>
      <c r="C641" s="15">
        <v>37.676859</v>
      </c>
      <c r="D641" s="2" t="s">
        <v>5704</v>
      </c>
      <c r="E641" s="14" t="s">
        <v>5052</v>
      </c>
      <c r="F641" s="14" t="e" vm="2">
        <v>#VALUE!</v>
      </c>
      <c r="G641" s="2" t="str">
        <f>_xlfn.XLOOKUP(E641,missing_cities!$Q$2:$Q$56,missing_cities!$R$2:$R$56,"Not Found",0)</f>
        <v>Russia</v>
      </c>
      <c r="H641" t="str">
        <f>_xlfn.XLOOKUP(E641,missing_cities!$Q$2:$Q$56,missing_cities!$S$2:$S$56,"Not Found",0)</f>
        <v>Europe</v>
      </c>
      <c r="I641" t="s">
        <v>18</v>
      </c>
      <c r="J641" s="15">
        <v>0.18</v>
      </c>
      <c r="K641" t="s">
        <v>34</v>
      </c>
      <c r="L641" s="15" t="str">
        <f t="shared" si="18"/>
        <v>6:00-22:00</v>
      </c>
      <c r="M641" s="16">
        <f t="shared" si="19"/>
        <v>0.67</v>
      </c>
      <c r="N641" s="15">
        <v>4.71</v>
      </c>
      <c r="O641" s="15">
        <v>49</v>
      </c>
      <c r="P641" t="s">
        <v>29</v>
      </c>
      <c r="Q641">
        <v>50</v>
      </c>
      <c r="R641" t="s">
        <v>30</v>
      </c>
      <c r="S641">
        <v>2020</v>
      </c>
      <c r="T641" t="s">
        <v>22</v>
      </c>
      <c r="U641" s="15">
        <v>5</v>
      </c>
      <c r="V641" s="15">
        <v>6</v>
      </c>
      <c r="W641" t="s">
        <v>23</v>
      </c>
    </row>
    <row r="642" spans="1:23">
      <c r="A642" t="s">
        <v>685</v>
      </c>
      <c r="B642">
        <v>19.043693000000001</v>
      </c>
      <c r="C642" s="15">
        <v>72.848010000000002</v>
      </c>
      <c r="D642" s="2" t="s">
        <v>5705</v>
      </c>
      <c r="E642" s="14" t="s">
        <v>5079</v>
      </c>
      <c r="F642" s="14" t="e" vm="11">
        <v>#VALUE!</v>
      </c>
      <c r="G642" s="2" t="str">
        <f>_xlfn.XLOOKUP(E642,missing_cities!$Q$2:$Q$56,missing_cities!$R$2:$R$56,"Not Found",0)</f>
        <v>India</v>
      </c>
      <c r="H642" t="str">
        <f>_xlfn.XLOOKUP(E642,missing_cities!$Q$2:$Q$56,missing_cities!$S$2:$S$56,"Not Found",0)</f>
        <v>Asia</v>
      </c>
      <c r="I642" t="s">
        <v>18</v>
      </c>
      <c r="J642" s="15">
        <v>0.47</v>
      </c>
      <c r="K642" t="s">
        <v>34</v>
      </c>
      <c r="L642" s="15" t="str">
        <f t="shared" si="18"/>
        <v>6:00-22:00</v>
      </c>
      <c r="M642" s="16">
        <f t="shared" si="19"/>
        <v>0.67</v>
      </c>
      <c r="N642" s="15">
        <v>4.21</v>
      </c>
      <c r="O642" s="15">
        <v>77</v>
      </c>
      <c r="P642" t="s">
        <v>39</v>
      </c>
      <c r="Q642">
        <v>50</v>
      </c>
      <c r="R642" t="s">
        <v>97</v>
      </c>
      <c r="S642">
        <v>2010</v>
      </c>
      <c r="T642" t="s">
        <v>31</v>
      </c>
      <c r="U642" s="15">
        <v>3.3</v>
      </c>
      <c r="V642" s="15">
        <v>1</v>
      </c>
      <c r="W642" t="s">
        <v>27</v>
      </c>
    </row>
    <row r="643" spans="1:23">
      <c r="A643" t="s">
        <v>686</v>
      </c>
      <c r="B643">
        <v>43.798141999999999</v>
      </c>
      <c r="C643" s="15">
        <v>-79.369068999999996</v>
      </c>
      <c r="D643" s="2" t="s">
        <v>5706</v>
      </c>
      <c r="E643" s="14" t="s">
        <v>5050</v>
      </c>
      <c r="F643" s="14" t="e" vm="1">
        <v>#VALUE!</v>
      </c>
      <c r="G643" s="2" t="str">
        <f>_xlfn.XLOOKUP(E643,missing_cities!$Q$2:$Q$56,missing_cities!$R$2:$R$56,"Not Found",0)</f>
        <v>Canada</v>
      </c>
      <c r="H643" t="str">
        <f>_xlfn.XLOOKUP(E643,missing_cities!$Q$2:$Q$56,missing_cities!$S$2:$S$56,"Not Found",0)</f>
        <v>North America</v>
      </c>
      <c r="I643" t="s">
        <v>18</v>
      </c>
      <c r="J643" s="15">
        <v>0.17</v>
      </c>
      <c r="K643" t="s">
        <v>34</v>
      </c>
      <c r="L643" s="15" t="str">
        <f t="shared" ref="L643:L706" si="20">IF(ISNUMBER(SEARCH("-",K643)),K643,"9.00-21.00")</f>
        <v>6:00-22:00</v>
      </c>
      <c r="M643" s="16">
        <f t="shared" ref="M643:M706" si="21">IF(ISNUMBER(SEARCH("-", L643)), TEXT(RIGHT(L643, LEN(L643) - FIND("-", L643)), "0.00") - TEXT(LEFT(L643, FIND("-", L643)-1), "0.00"), "")</f>
        <v>0.67</v>
      </c>
      <c r="N643" s="15">
        <v>14.33</v>
      </c>
      <c r="O643" s="15">
        <v>65</v>
      </c>
      <c r="P643" t="s">
        <v>37</v>
      </c>
      <c r="Q643">
        <v>22</v>
      </c>
      <c r="R643" t="s">
        <v>67</v>
      </c>
      <c r="S643">
        <v>2019</v>
      </c>
      <c r="T643" t="s">
        <v>31</v>
      </c>
      <c r="U643" s="15">
        <v>4.5999999999999996</v>
      </c>
      <c r="V643" s="15">
        <v>10</v>
      </c>
      <c r="W643" t="s">
        <v>23</v>
      </c>
    </row>
    <row r="644" spans="1:23">
      <c r="A644" t="s">
        <v>687</v>
      </c>
      <c r="B644">
        <v>44.092179000000002</v>
      </c>
      <c r="C644" s="15">
        <v>-59.142654999999998</v>
      </c>
      <c r="D644" s="2" t="s">
        <v>5707</v>
      </c>
      <c r="E644" s="14" t="str">
        <f>_xlfn.XLOOKUP(C644,missing_cities!B:B,missing_cities!C:C,"Not Found",0)</f>
        <v>Error</v>
      </c>
      <c r="F644" s="14" t="s">
        <v>9987</v>
      </c>
      <c r="G644" s="2" t="str">
        <f>_xlfn.XLOOKUP(E644,missing_cities!$Q$2:$Q$56,missing_cities!$R$2:$R$56,"Not Found",0)</f>
        <v>Error</v>
      </c>
      <c r="H644" t="str">
        <f>_xlfn.XLOOKUP(E644,missing_cities!$Q$2:$Q$56,missing_cities!$S$2:$S$56,"Not Found",0)</f>
        <v>Error</v>
      </c>
      <c r="I644" t="s">
        <v>18</v>
      </c>
      <c r="J644" s="15">
        <v>0.3</v>
      </c>
      <c r="K644" t="s">
        <v>19</v>
      </c>
      <c r="L644" s="15" t="str">
        <f t="shared" si="20"/>
        <v>9:00-18:00</v>
      </c>
      <c r="M644" s="16">
        <f t="shared" si="21"/>
        <v>0.37</v>
      </c>
      <c r="N644" s="15">
        <v>3.06</v>
      </c>
      <c r="O644" s="15">
        <v>98</v>
      </c>
      <c r="P644" t="s">
        <v>20</v>
      </c>
      <c r="Q644">
        <v>150</v>
      </c>
      <c r="R644" t="s">
        <v>40</v>
      </c>
      <c r="S644">
        <v>2015</v>
      </c>
      <c r="T644" t="s">
        <v>22</v>
      </c>
      <c r="U644" s="15">
        <v>3.8</v>
      </c>
      <c r="V644" s="15">
        <v>5</v>
      </c>
      <c r="W644" t="s">
        <v>27</v>
      </c>
    </row>
    <row r="645" spans="1:23">
      <c r="A645" t="s">
        <v>688</v>
      </c>
      <c r="B645">
        <v>-33.833044000000001</v>
      </c>
      <c r="C645" s="15">
        <v>18.448885000000001</v>
      </c>
      <c r="D645" s="2" t="s">
        <v>5708</v>
      </c>
      <c r="E645" s="14" t="s">
        <v>5085</v>
      </c>
      <c r="F645" s="14" t="e" vm="12">
        <v>#VALUE!</v>
      </c>
      <c r="G645" s="2" t="str">
        <f>_xlfn.XLOOKUP(E645,missing_cities!$Q$2:$Q$56,missing_cities!$R$2:$R$56,"Not Found",0)</f>
        <v>South Africa</v>
      </c>
      <c r="H645" t="str">
        <f>_xlfn.XLOOKUP(E645,missing_cities!$Q$2:$Q$56,missing_cities!$S$2:$S$56,"Not Found",0)</f>
        <v>Africa</v>
      </c>
      <c r="I645" t="s">
        <v>18</v>
      </c>
      <c r="J645" s="15">
        <v>0.2</v>
      </c>
      <c r="K645" s="1">
        <v>45862</v>
      </c>
      <c r="L645" s="15" t="str">
        <f t="shared" si="20"/>
        <v>9.00-21.00</v>
      </c>
      <c r="M645" s="16">
        <f t="shared" si="21"/>
        <v>12</v>
      </c>
      <c r="N645" s="15">
        <v>18.91</v>
      </c>
      <c r="O645" s="15">
        <v>40</v>
      </c>
      <c r="P645" t="s">
        <v>37</v>
      </c>
      <c r="Q645">
        <v>350</v>
      </c>
      <c r="R645" t="s">
        <v>48</v>
      </c>
      <c r="S645">
        <v>2013</v>
      </c>
      <c r="T645" t="s">
        <v>31</v>
      </c>
      <c r="U645" s="15">
        <v>4.2</v>
      </c>
      <c r="V645" s="15">
        <v>1</v>
      </c>
      <c r="W645" t="s">
        <v>23</v>
      </c>
    </row>
    <row r="646" spans="1:23">
      <c r="A646" t="s">
        <v>689</v>
      </c>
      <c r="B646">
        <v>19.154032000000001</v>
      </c>
      <c r="C646" s="15">
        <v>72.929497999999995</v>
      </c>
      <c r="D646" s="2" t="s">
        <v>5709</v>
      </c>
      <c r="E646" s="14" t="s">
        <v>5079</v>
      </c>
      <c r="F646" s="14" t="e" vm="11">
        <v>#VALUE!</v>
      </c>
      <c r="G646" s="2" t="str">
        <f>_xlfn.XLOOKUP(E646,missing_cities!$Q$2:$Q$56,missing_cities!$R$2:$R$56,"Not Found",0)</f>
        <v>India</v>
      </c>
      <c r="H646" t="str">
        <f>_xlfn.XLOOKUP(E646,missing_cities!$Q$2:$Q$56,missing_cities!$S$2:$S$56,"Not Found",0)</f>
        <v>Asia</v>
      </c>
      <c r="I646" t="s">
        <v>18</v>
      </c>
      <c r="J646" s="15">
        <v>0.37</v>
      </c>
      <c r="K646" t="s">
        <v>34</v>
      </c>
      <c r="L646" s="15" t="str">
        <f t="shared" si="20"/>
        <v>6:00-22:00</v>
      </c>
      <c r="M646" s="16">
        <f t="shared" si="21"/>
        <v>0.67</v>
      </c>
      <c r="N646" s="15">
        <v>12.73</v>
      </c>
      <c r="O646" s="15">
        <v>100</v>
      </c>
      <c r="P646" t="s">
        <v>39</v>
      </c>
      <c r="Q646">
        <v>50</v>
      </c>
      <c r="R646" t="s">
        <v>97</v>
      </c>
      <c r="S646">
        <v>2015</v>
      </c>
      <c r="T646" t="s">
        <v>31</v>
      </c>
      <c r="U646" s="15">
        <v>4.0999999999999996</v>
      </c>
      <c r="V646" s="15">
        <v>10</v>
      </c>
      <c r="W646" t="s">
        <v>27</v>
      </c>
    </row>
    <row r="647" spans="1:23">
      <c r="A647" t="s">
        <v>690</v>
      </c>
      <c r="B647">
        <v>39.824970999999998</v>
      </c>
      <c r="C647" s="15">
        <v>116.359824</v>
      </c>
      <c r="D647" s="2" t="s">
        <v>5710</v>
      </c>
      <c r="E647" s="14" t="s">
        <v>5071</v>
      </c>
      <c r="F647" s="14" t="e" vm="9">
        <v>#VALUE!</v>
      </c>
      <c r="G647" s="2" t="str">
        <f>_xlfn.XLOOKUP(E647,missing_cities!$Q$2:$Q$56,missing_cities!$R$2:$R$56,"Not Found",0)</f>
        <v>China</v>
      </c>
      <c r="H647" t="str">
        <f>_xlfn.XLOOKUP(E647,missing_cities!$Q$2:$Q$56,missing_cities!$S$2:$S$56,"Not Found",0)</f>
        <v>Asia</v>
      </c>
      <c r="I647" t="s">
        <v>18</v>
      </c>
      <c r="J647" s="15">
        <v>0.16</v>
      </c>
      <c r="K647" s="1">
        <v>45862</v>
      </c>
      <c r="L647" s="15" t="str">
        <f t="shared" si="20"/>
        <v>9.00-21.00</v>
      </c>
      <c r="M647" s="16">
        <f t="shared" si="21"/>
        <v>12</v>
      </c>
      <c r="N647" s="15">
        <v>14.39</v>
      </c>
      <c r="O647" s="15">
        <v>82</v>
      </c>
      <c r="P647" t="s">
        <v>37</v>
      </c>
      <c r="Q647">
        <v>22</v>
      </c>
      <c r="R647" t="s">
        <v>74</v>
      </c>
      <c r="S647">
        <v>2019</v>
      </c>
      <c r="T647" t="s">
        <v>31</v>
      </c>
      <c r="U647" s="15">
        <v>3</v>
      </c>
      <c r="V647" s="15">
        <v>2</v>
      </c>
      <c r="W647" t="s">
        <v>23</v>
      </c>
    </row>
    <row r="648" spans="1:23">
      <c r="A648" t="s">
        <v>691</v>
      </c>
      <c r="B648">
        <v>43.633996000000003</v>
      </c>
      <c r="C648" s="15">
        <v>-79.375878</v>
      </c>
      <c r="D648" s="2" t="s">
        <v>5711</v>
      </c>
      <c r="E648" s="14" t="s">
        <v>5050</v>
      </c>
      <c r="F648" s="14" t="e" vm="1">
        <v>#VALUE!</v>
      </c>
      <c r="G648" s="2" t="str">
        <f>_xlfn.XLOOKUP(E648,missing_cities!$Q$2:$Q$56,missing_cities!$R$2:$R$56,"Not Found",0)</f>
        <v>Canada</v>
      </c>
      <c r="H648" t="str">
        <f>_xlfn.XLOOKUP(E648,missing_cities!$Q$2:$Q$56,missing_cities!$S$2:$S$56,"Not Found",0)</f>
        <v>North America</v>
      </c>
      <c r="I648" t="s">
        <v>18</v>
      </c>
      <c r="J648" s="15">
        <v>0.14000000000000001</v>
      </c>
      <c r="K648" t="s">
        <v>34</v>
      </c>
      <c r="L648" s="15" t="str">
        <f t="shared" si="20"/>
        <v>6:00-22:00</v>
      </c>
      <c r="M648" s="16">
        <f t="shared" si="21"/>
        <v>0.67</v>
      </c>
      <c r="N648" s="15">
        <v>6.98</v>
      </c>
      <c r="O648" s="15">
        <v>18</v>
      </c>
      <c r="P648" t="s">
        <v>25</v>
      </c>
      <c r="Q648">
        <v>150</v>
      </c>
      <c r="R648" t="s">
        <v>67</v>
      </c>
      <c r="S648">
        <v>2015</v>
      </c>
      <c r="T648" t="s">
        <v>31</v>
      </c>
      <c r="U648" s="15">
        <v>4</v>
      </c>
      <c r="V648" s="15">
        <v>2</v>
      </c>
      <c r="W648" t="s">
        <v>32</v>
      </c>
    </row>
    <row r="649" spans="1:23">
      <c r="A649" t="s">
        <v>692</v>
      </c>
      <c r="B649">
        <v>77.697969999999998</v>
      </c>
      <c r="C649" s="15">
        <v>7.5301590000000003</v>
      </c>
      <c r="D649" s="2" t="s">
        <v>5712</v>
      </c>
      <c r="E649" s="14" t="str">
        <f>_xlfn.XLOOKUP(C649,missing_cities!B:B,missing_cities!C:C,"Not Found",0)</f>
        <v>Error</v>
      </c>
      <c r="F649" s="14" t="s">
        <v>9987</v>
      </c>
      <c r="G649" s="2" t="str">
        <f>_xlfn.XLOOKUP(E649,missing_cities!$Q$2:$Q$56,missing_cities!$R$2:$R$56,"Not Found",0)</f>
        <v>Error</v>
      </c>
      <c r="H649" t="str">
        <f>_xlfn.XLOOKUP(E649,missing_cities!$Q$2:$Q$56,missing_cities!$S$2:$S$56,"Not Found",0)</f>
        <v>Error</v>
      </c>
      <c r="I649" t="s">
        <v>18</v>
      </c>
      <c r="J649" s="15">
        <v>0.18</v>
      </c>
      <c r="K649" s="1">
        <v>45862</v>
      </c>
      <c r="L649" s="15" t="str">
        <f t="shared" si="20"/>
        <v>9.00-21.00</v>
      </c>
      <c r="M649" s="16">
        <f t="shared" si="21"/>
        <v>12</v>
      </c>
      <c r="N649" s="15">
        <v>18.010000000000002</v>
      </c>
      <c r="O649" s="15">
        <v>14</v>
      </c>
      <c r="P649" t="s">
        <v>20</v>
      </c>
      <c r="Q649">
        <v>50</v>
      </c>
      <c r="R649" t="s">
        <v>48</v>
      </c>
      <c r="S649">
        <v>2015</v>
      </c>
      <c r="T649" t="s">
        <v>22</v>
      </c>
      <c r="U649" s="15">
        <v>4.5999999999999996</v>
      </c>
      <c r="V649" s="15">
        <v>2</v>
      </c>
      <c r="W649" t="s">
        <v>32</v>
      </c>
    </row>
    <row r="650" spans="1:23">
      <c r="A650" t="s">
        <v>693</v>
      </c>
      <c r="B650">
        <v>43.622055000000003</v>
      </c>
      <c r="C650" s="15">
        <v>-79.356262000000001</v>
      </c>
      <c r="D650" s="2" t="s">
        <v>5713</v>
      </c>
      <c r="E650" s="14" t="s">
        <v>5050</v>
      </c>
      <c r="F650" s="14" t="e" vm="1">
        <v>#VALUE!</v>
      </c>
      <c r="G650" s="2" t="str">
        <f>_xlfn.XLOOKUP(E650,missing_cities!$Q$2:$Q$56,missing_cities!$R$2:$R$56,"Not Found",0)</f>
        <v>Canada</v>
      </c>
      <c r="H650" t="str">
        <f>_xlfn.XLOOKUP(E650,missing_cities!$Q$2:$Q$56,missing_cities!$S$2:$S$56,"Not Found",0)</f>
        <v>North America</v>
      </c>
      <c r="I650" t="s">
        <v>18</v>
      </c>
      <c r="J650" s="15">
        <v>0.49</v>
      </c>
      <c r="K650" t="s">
        <v>34</v>
      </c>
      <c r="L650" s="15" t="str">
        <f t="shared" si="20"/>
        <v>6:00-22:00</v>
      </c>
      <c r="M650" s="16">
        <f t="shared" si="21"/>
        <v>0.67</v>
      </c>
      <c r="N650" s="15">
        <v>13.45</v>
      </c>
      <c r="O650" s="15">
        <v>97</v>
      </c>
      <c r="P650" t="s">
        <v>25</v>
      </c>
      <c r="Q650">
        <v>50</v>
      </c>
      <c r="R650" t="s">
        <v>42</v>
      </c>
      <c r="S650">
        <v>2016</v>
      </c>
      <c r="T650" t="s">
        <v>22</v>
      </c>
      <c r="U650" s="15">
        <v>3.6</v>
      </c>
      <c r="V650" s="15">
        <v>3</v>
      </c>
      <c r="W650" t="s">
        <v>27</v>
      </c>
    </row>
    <row r="651" spans="1:23">
      <c r="A651" t="s">
        <v>694</v>
      </c>
      <c r="B651">
        <v>-33.893006</v>
      </c>
      <c r="C651" s="15">
        <v>18.501048999999998</v>
      </c>
      <c r="D651" s="2" t="s">
        <v>5714</v>
      </c>
      <c r="E651" s="14" t="s">
        <v>5085</v>
      </c>
      <c r="F651" s="14" t="e" vm="12">
        <v>#VALUE!</v>
      </c>
      <c r="G651" s="2" t="str">
        <f>_xlfn.XLOOKUP(E651,missing_cities!$Q$2:$Q$56,missing_cities!$R$2:$R$56,"Not Found",0)</f>
        <v>South Africa</v>
      </c>
      <c r="H651" t="str">
        <f>_xlfn.XLOOKUP(E651,missing_cities!$Q$2:$Q$56,missing_cities!$S$2:$S$56,"Not Found",0)</f>
        <v>Africa</v>
      </c>
      <c r="I651" t="s">
        <v>18</v>
      </c>
      <c r="J651" s="15">
        <v>0.37</v>
      </c>
      <c r="K651" s="1">
        <v>45862</v>
      </c>
      <c r="L651" s="15" t="str">
        <f t="shared" si="20"/>
        <v>9.00-21.00</v>
      </c>
      <c r="M651" s="16">
        <f t="shared" si="21"/>
        <v>12</v>
      </c>
      <c r="N651" s="15">
        <v>9.02</v>
      </c>
      <c r="O651" s="15">
        <v>10</v>
      </c>
      <c r="P651" t="s">
        <v>37</v>
      </c>
      <c r="Q651">
        <v>150</v>
      </c>
      <c r="R651" t="s">
        <v>46</v>
      </c>
      <c r="S651">
        <v>2010</v>
      </c>
      <c r="T651" t="s">
        <v>22</v>
      </c>
      <c r="U651" s="15">
        <v>3.4</v>
      </c>
      <c r="V651" s="15">
        <v>4</v>
      </c>
      <c r="W651" t="s">
        <v>27</v>
      </c>
    </row>
    <row r="652" spans="1:23">
      <c r="A652" t="s">
        <v>695</v>
      </c>
      <c r="B652">
        <v>19.510836000000001</v>
      </c>
      <c r="C652" s="15">
        <v>-99.114536000000001</v>
      </c>
      <c r="D652" s="2" t="s">
        <v>5715</v>
      </c>
      <c r="E652" s="14" t="s">
        <v>5119</v>
      </c>
      <c r="F652" s="14" t="e" vm="13">
        <v>#VALUE!</v>
      </c>
      <c r="G652" s="2" t="str">
        <f>_xlfn.XLOOKUP(E652,missing_cities!$Q$2:$Q$56,missing_cities!$R$2:$R$56,"Not Found",0)</f>
        <v>Mexico</v>
      </c>
      <c r="H652" t="str">
        <f>_xlfn.XLOOKUP(E652,missing_cities!$Q$2:$Q$56,missing_cities!$S$2:$S$56,"Not Found",0)</f>
        <v>North America</v>
      </c>
      <c r="I652" t="s">
        <v>18</v>
      </c>
      <c r="J652" s="15">
        <v>0.23</v>
      </c>
      <c r="K652" t="s">
        <v>34</v>
      </c>
      <c r="L652" s="15" t="str">
        <f t="shared" si="20"/>
        <v>6:00-22:00</v>
      </c>
      <c r="M652" s="16">
        <f t="shared" si="21"/>
        <v>0.67</v>
      </c>
      <c r="N652" s="15">
        <v>5.36</v>
      </c>
      <c r="O652" s="15">
        <v>93</v>
      </c>
      <c r="P652" t="s">
        <v>39</v>
      </c>
      <c r="Q652">
        <v>350</v>
      </c>
      <c r="R652" t="s">
        <v>74</v>
      </c>
      <c r="S652">
        <v>2016</v>
      </c>
      <c r="T652" t="s">
        <v>22</v>
      </c>
      <c r="U652" s="15">
        <v>4.0999999999999996</v>
      </c>
      <c r="V652" s="15">
        <v>3</v>
      </c>
      <c r="W652" t="s">
        <v>27</v>
      </c>
    </row>
    <row r="653" spans="1:23">
      <c r="A653" t="s">
        <v>696</v>
      </c>
      <c r="B653">
        <v>-23.533458</v>
      </c>
      <c r="C653" s="15">
        <v>-46.592058000000002</v>
      </c>
      <c r="D653" s="2" t="s">
        <v>5716</v>
      </c>
      <c r="E653" s="14" t="s">
        <v>5067</v>
      </c>
      <c r="F653" s="14" t="e" vm="7">
        <v>#VALUE!</v>
      </c>
      <c r="G653" s="2" t="str">
        <f>_xlfn.XLOOKUP(E653,missing_cities!$Q$2:$Q$56,missing_cities!$R$2:$R$56,"Not Found",0)</f>
        <v>Brazil</v>
      </c>
      <c r="H653" t="str">
        <f>_xlfn.XLOOKUP(E653,missing_cities!$Q$2:$Q$56,missing_cities!$S$2:$S$56,"Not Found",0)</f>
        <v>South America</v>
      </c>
      <c r="I653" t="s">
        <v>18</v>
      </c>
      <c r="J653" s="15">
        <v>0.31</v>
      </c>
      <c r="K653" t="s">
        <v>34</v>
      </c>
      <c r="L653" s="15" t="str">
        <f t="shared" si="20"/>
        <v>6:00-22:00</v>
      </c>
      <c r="M653" s="16">
        <f t="shared" si="21"/>
        <v>0.67</v>
      </c>
      <c r="N653" s="15">
        <v>13.66</v>
      </c>
      <c r="O653" s="15">
        <v>94</v>
      </c>
      <c r="P653" t="s">
        <v>29</v>
      </c>
      <c r="Q653">
        <v>150</v>
      </c>
      <c r="R653" t="s">
        <v>26</v>
      </c>
      <c r="S653">
        <v>2012</v>
      </c>
      <c r="T653" t="s">
        <v>22</v>
      </c>
      <c r="U653" s="15">
        <v>3.6</v>
      </c>
      <c r="V653" s="15">
        <v>3</v>
      </c>
      <c r="W653" t="s">
        <v>23</v>
      </c>
    </row>
    <row r="654" spans="1:23">
      <c r="A654" t="s">
        <v>697</v>
      </c>
      <c r="B654">
        <v>-23.547529000000001</v>
      </c>
      <c r="C654" s="15">
        <v>-46.690043000000003</v>
      </c>
      <c r="D654" s="2" t="s">
        <v>5717</v>
      </c>
      <c r="E654" s="14" t="s">
        <v>5067</v>
      </c>
      <c r="F654" s="14" t="e" vm="7">
        <v>#VALUE!</v>
      </c>
      <c r="G654" s="2" t="str">
        <f>_xlfn.XLOOKUP(E654,missing_cities!$Q$2:$Q$56,missing_cities!$R$2:$R$56,"Not Found",0)</f>
        <v>Brazil</v>
      </c>
      <c r="H654" t="str">
        <f>_xlfn.XLOOKUP(E654,missing_cities!$Q$2:$Q$56,missing_cities!$S$2:$S$56,"Not Found",0)</f>
        <v>South America</v>
      </c>
      <c r="I654" t="s">
        <v>18</v>
      </c>
      <c r="J654" s="15">
        <v>0.22</v>
      </c>
      <c r="K654" s="1">
        <v>45862</v>
      </c>
      <c r="L654" s="15" t="str">
        <f t="shared" si="20"/>
        <v>9.00-21.00</v>
      </c>
      <c r="M654" s="16">
        <f t="shared" si="21"/>
        <v>12</v>
      </c>
      <c r="N654" s="15">
        <v>17.64</v>
      </c>
      <c r="O654" s="15">
        <v>73</v>
      </c>
      <c r="P654" t="s">
        <v>37</v>
      </c>
      <c r="Q654">
        <v>150</v>
      </c>
      <c r="R654" t="s">
        <v>21</v>
      </c>
      <c r="S654">
        <v>2017</v>
      </c>
      <c r="T654" t="s">
        <v>22</v>
      </c>
      <c r="U654" s="15">
        <v>4.0999999999999996</v>
      </c>
      <c r="V654" s="15">
        <v>7</v>
      </c>
      <c r="W654" t="s">
        <v>27</v>
      </c>
    </row>
    <row r="655" spans="1:23">
      <c r="A655" t="s">
        <v>698</v>
      </c>
      <c r="B655">
        <v>34.034548999999998</v>
      </c>
      <c r="C655" s="15">
        <v>-118.31004900000001</v>
      </c>
      <c r="D655" s="2" t="s">
        <v>5718</v>
      </c>
      <c r="E655" s="14" t="s">
        <v>5111</v>
      </c>
      <c r="F655" s="14" t="e" vm="5">
        <v>#VALUE!</v>
      </c>
      <c r="G655" s="2" t="str">
        <f>_xlfn.XLOOKUP(E655,missing_cities!$Q$2:$Q$56,missing_cities!$R$2:$R$56,"Not Found",0)</f>
        <v>United States</v>
      </c>
      <c r="H655" t="str">
        <f>_xlfn.XLOOKUP(E655,missing_cities!$Q$2:$Q$56,missing_cities!$S$2:$S$56,"Not Found",0)</f>
        <v>North America</v>
      </c>
      <c r="I655" t="s">
        <v>18</v>
      </c>
      <c r="J655" s="15">
        <v>0.4</v>
      </c>
      <c r="K655" s="1">
        <v>45862</v>
      </c>
      <c r="L655" s="15" t="str">
        <f t="shared" si="20"/>
        <v>9.00-21.00</v>
      </c>
      <c r="M655" s="16">
        <f t="shared" si="21"/>
        <v>12</v>
      </c>
      <c r="N655" s="15">
        <v>2.33</v>
      </c>
      <c r="O655" s="15">
        <v>49</v>
      </c>
      <c r="P655" t="s">
        <v>37</v>
      </c>
      <c r="Q655">
        <v>50</v>
      </c>
      <c r="R655" t="s">
        <v>30</v>
      </c>
      <c r="S655">
        <v>2017</v>
      </c>
      <c r="T655" t="s">
        <v>22</v>
      </c>
      <c r="U655" s="15">
        <v>4</v>
      </c>
      <c r="V655" s="15">
        <v>5</v>
      </c>
      <c r="W655" t="s">
        <v>23</v>
      </c>
    </row>
    <row r="656" spans="1:23">
      <c r="A656" t="s">
        <v>699</v>
      </c>
      <c r="B656">
        <v>-68.615555999999998</v>
      </c>
      <c r="C656" s="15">
        <v>157.746197</v>
      </c>
      <c r="D656" s="2" t="s">
        <v>5719</v>
      </c>
      <c r="E656" s="14" t="str">
        <f>_xlfn.XLOOKUP(C656,missing_cities!B:B,missing_cities!C:C,"Not Found",0)</f>
        <v>Not Found</v>
      </c>
      <c r="F656" s="14" t="s">
        <v>9990</v>
      </c>
      <c r="G656" s="2" t="str">
        <f>_xlfn.XLOOKUP(E656,missing_cities!$Q$2:$Q$56,missing_cities!$R$2:$R$56,"Not Found",0)</f>
        <v>Not Found</v>
      </c>
      <c r="H656" t="str">
        <f>_xlfn.XLOOKUP(E656,missing_cities!$Q$2:$Q$56,missing_cities!$S$2:$S$56,"Not Found",0)</f>
        <v>Not Found</v>
      </c>
      <c r="I656" t="s">
        <v>18</v>
      </c>
      <c r="J656" s="15">
        <v>0.34</v>
      </c>
      <c r="K656" s="1">
        <v>45862</v>
      </c>
      <c r="L656" s="15" t="str">
        <f t="shared" si="20"/>
        <v>9.00-21.00</v>
      </c>
      <c r="M656" s="16">
        <f t="shared" si="21"/>
        <v>12</v>
      </c>
      <c r="N656" s="15">
        <v>18.54</v>
      </c>
      <c r="O656" s="15">
        <v>30</v>
      </c>
      <c r="P656" t="s">
        <v>25</v>
      </c>
      <c r="Q656">
        <v>350</v>
      </c>
      <c r="R656" t="s">
        <v>37</v>
      </c>
      <c r="S656">
        <v>2014</v>
      </c>
      <c r="T656" t="s">
        <v>31</v>
      </c>
      <c r="U656" s="15">
        <v>3.7</v>
      </c>
      <c r="V656" s="15">
        <v>3</v>
      </c>
      <c r="W656" t="s">
        <v>27</v>
      </c>
    </row>
    <row r="657" spans="1:23">
      <c r="A657" t="s">
        <v>700</v>
      </c>
      <c r="B657">
        <v>13.863776</v>
      </c>
      <c r="C657" s="15">
        <v>100.426269</v>
      </c>
      <c r="D657" s="2" t="s">
        <v>5720</v>
      </c>
      <c r="E657" s="14" t="s">
        <v>5059</v>
      </c>
      <c r="F657" s="14" t="e" vm="4">
        <v>#VALUE!</v>
      </c>
      <c r="G657" s="2" t="str">
        <f>_xlfn.XLOOKUP(E657,missing_cities!$Q$2:$Q$56,missing_cities!$R$2:$R$56,"Not Found",0)</f>
        <v>Thailand</v>
      </c>
      <c r="H657" t="str">
        <f>_xlfn.XLOOKUP(E657,missing_cities!$Q$2:$Q$56,missing_cities!$S$2:$S$56,"Not Found",0)</f>
        <v>Asia</v>
      </c>
      <c r="I657" t="s">
        <v>18</v>
      </c>
      <c r="J657" s="15">
        <v>0.19</v>
      </c>
      <c r="K657" t="s">
        <v>19</v>
      </c>
      <c r="L657" s="15" t="str">
        <f t="shared" si="20"/>
        <v>9:00-18:00</v>
      </c>
      <c r="M657" s="16">
        <f t="shared" si="21"/>
        <v>0.37</v>
      </c>
      <c r="N657" s="15">
        <v>6.4</v>
      </c>
      <c r="O657" s="15">
        <v>28</v>
      </c>
      <c r="P657" t="s">
        <v>29</v>
      </c>
      <c r="Q657">
        <v>350</v>
      </c>
      <c r="R657" t="s">
        <v>26</v>
      </c>
      <c r="S657">
        <v>2013</v>
      </c>
      <c r="T657" t="s">
        <v>22</v>
      </c>
      <c r="U657" s="15">
        <v>3.8</v>
      </c>
      <c r="V657" s="15">
        <v>4</v>
      </c>
      <c r="W657" t="s">
        <v>27</v>
      </c>
    </row>
    <row r="658" spans="1:23">
      <c r="A658" t="s">
        <v>701</v>
      </c>
      <c r="B658">
        <v>13.776158000000001</v>
      </c>
      <c r="C658" s="15">
        <v>100.441693</v>
      </c>
      <c r="D658" s="2" t="s">
        <v>5721</v>
      </c>
      <c r="E658" s="14" t="s">
        <v>5059</v>
      </c>
      <c r="F658" s="14" t="e" vm="4">
        <v>#VALUE!</v>
      </c>
      <c r="G658" s="2" t="str">
        <f>_xlfn.XLOOKUP(E658,missing_cities!$Q$2:$Q$56,missing_cities!$R$2:$R$56,"Not Found",0)</f>
        <v>Thailand</v>
      </c>
      <c r="H658" t="str">
        <f>_xlfn.XLOOKUP(E658,missing_cities!$Q$2:$Q$56,missing_cities!$S$2:$S$56,"Not Found",0)</f>
        <v>Asia</v>
      </c>
      <c r="I658" t="s">
        <v>18</v>
      </c>
      <c r="J658" s="15">
        <v>0.21</v>
      </c>
      <c r="K658" t="s">
        <v>19</v>
      </c>
      <c r="L658" s="15" t="str">
        <f t="shared" si="20"/>
        <v>9:00-18:00</v>
      </c>
      <c r="M658" s="16">
        <f t="shared" si="21"/>
        <v>0.37</v>
      </c>
      <c r="N658" s="15">
        <v>1.04</v>
      </c>
      <c r="O658" s="15">
        <v>16</v>
      </c>
      <c r="P658" t="s">
        <v>37</v>
      </c>
      <c r="Q658">
        <v>50</v>
      </c>
      <c r="R658" t="s">
        <v>48</v>
      </c>
      <c r="S658">
        <v>2020</v>
      </c>
      <c r="T658" t="s">
        <v>31</v>
      </c>
      <c r="U658" s="15">
        <v>3.5</v>
      </c>
      <c r="V658" s="15">
        <v>6</v>
      </c>
      <c r="W658" t="s">
        <v>27</v>
      </c>
    </row>
    <row r="659" spans="1:23">
      <c r="A659" t="s">
        <v>702</v>
      </c>
      <c r="B659">
        <v>19.495732</v>
      </c>
      <c r="C659" s="15">
        <v>-99.042167000000006</v>
      </c>
      <c r="D659" s="2" t="s">
        <v>5722</v>
      </c>
      <c r="E659" s="14" t="s">
        <v>5119</v>
      </c>
      <c r="F659" s="14" t="e" vm="13">
        <v>#VALUE!</v>
      </c>
      <c r="G659" s="2" t="str">
        <f>_xlfn.XLOOKUP(E659,missing_cities!$Q$2:$Q$56,missing_cities!$R$2:$R$56,"Not Found",0)</f>
        <v>Mexico</v>
      </c>
      <c r="H659" t="str">
        <f>_xlfn.XLOOKUP(E659,missing_cities!$Q$2:$Q$56,missing_cities!$S$2:$S$56,"Not Found",0)</f>
        <v>North America</v>
      </c>
      <c r="I659" t="s">
        <v>18</v>
      </c>
      <c r="J659" s="15">
        <v>0.39</v>
      </c>
      <c r="K659" s="1">
        <v>45862</v>
      </c>
      <c r="L659" s="15" t="str">
        <f t="shared" si="20"/>
        <v>9.00-21.00</v>
      </c>
      <c r="M659" s="16">
        <f t="shared" si="21"/>
        <v>12</v>
      </c>
      <c r="N659" s="15">
        <v>7.31</v>
      </c>
      <c r="O659" s="15">
        <v>92</v>
      </c>
      <c r="P659" t="s">
        <v>37</v>
      </c>
      <c r="Q659">
        <v>350</v>
      </c>
      <c r="R659" t="s">
        <v>37</v>
      </c>
      <c r="S659">
        <v>2020</v>
      </c>
      <c r="T659" t="s">
        <v>22</v>
      </c>
      <c r="U659" s="15">
        <v>3.8</v>
      </c>
      <c r="V659" s="15">
        <v>4</v>
      </c>
      <c r="W659" t="s">
        <v>27</v>
      </c>
    </row>
    <row r="660" spans="1:23">
      <c r="A660" t="s">
        <v>703</v>
      </c>
      <c r="B660">
        <v>66.571815999999998</v>
      </c>
      <c r="C660" s="15">
        <v>163.237302</v>
      </c>
      <c r="D660" s="2" t="s">
        <v>5723</v>
      </c>
      <c r="E660" s="14">
        <f>_xlfn.XLOOKUP(C660,missing_cities!B:B,missing_cities!C:C,"Not Found",0)</f>
        <v>0</v>
      </c>
      <c r="F660" s="14" t="s">
        <v>9990</v>
      </c>
      <c r="G660" s="2" t="str">
        <f>_xlfn.XLOOKUP(E660,missing_cities!$Q$2:$Q$56,missing_cities!$R$2:$R$56,"Not Found",0)</f>
        <v>Not Found</v>
      </c>
      <c r="H660" t="str">
        <f>_xlfn.XLOOKUP(E660,missing_cities!$Q$2:$Q$56,missing_cities!$S$2:$S$56,"Not Found",0)</f>
        <v>Not Found</v>
      </c>
      <c r="I660" t="s">
        <v>18</v>
      </c>
      <c r="J660" s="15">
        <v>0.39</v>
      </c>
      <c r="K660" t="s">
        <v>34</v>
      </c>
      <c r="L660" s="15" t="str">
        <f t="shared" si="20"/>
        <v>6:00-22:00</v>
      </c>
      <c r="M660" s="16">
        <f t="shared" si="21"/>
        <v>0.67</v>
      </c>
      <c r="N660" s="15">
        <v>18.739999999999998</v>
      </c>
      <c r="O660" s="15">
        <v>75</v>
      </c>
      <c r="P660" t="s">
        <v>39</v>
      </c>
      <c r="Q660">
        <v>22</v>
      </c>
      <c r="R660" t="s">
        <v>42</v>
      </c>
      <c r="S660">
        <v>2013</v>
      </c>
      <c r="T660" t="s">
        <v>22</v>
      </c>
      <c r="U660" s="15">
        <v>4.9000000000000004</v>
      </c>
      <c r="V660" s="15">
        <v>3</v>
      </c>
      <c r="W660" t="s">
        <v>32</v>
      </c>
    </row>
    <row r="661" spans="1:23">
      <c r="A661" t="s">
        <v>704</v>
      </c>
      <c r="B661">
        <v>37.786465</v>
      </c>
      <c r="C661" s="15">
        <v>-122.476907</v>
      </c>
      <c r="D661" s="2" t="s">
        <v>5724</v>
      </c>
      <c r="E661" s="14" t="s">
        <v>5061</v>
      </c>
      <c r="F661" s="14" t="e" vm="5">
        <v>#VALUE!</v>
      </c>
      <c r="G661" s="2" t="str">
        <f>_xlfn.XLOOKUP(E661,missing_cities!$Q$2:$Q$56,missing_cities!$R$2:$R$56,"Not Found",0)</f>
        <v>United States</v>
      </c>
      <c r="H661" t="str">
        <f>_xlfn.XLOOKUP(E661,missing_cities!$Q$2:$Q$56,missing_cities!$S$2:$S$56,"Not Found",0)</f>
        <v>North America</v>
      </c>
      <c r="I661" t="s">
        <v>18</v>
      </c>
      <c r="J661" s="15">
        <v>0.41</v>
      </c>
      <c r="K661" s="1">
        <v>45862</v>
      </c>
      <c r="L661" s="15" t="str">
        <f t="shared" si="20"/>
        <v>9.00-21.00</v>
      </c>
      <c r="M661" s="16">
        <f t="shared" si="21"/>
        <v>12</v>
      </c>
      <c r="N661" s="15">
        <v>6.49</v>
      </c>
      <c r="O661" s="15">
        <v>75</v>
      </c>
      <c r="P661" t="s">
        <v>25</v>
      </c>
      <c r="Q661">
        <v>22</v>
      </c>
      <c r="R661" t="s">
        <v>48</v>
      </c>
      <c r="S661">
        <v>2016</v>
      </c>
      <c r="T661" t="s">
        <v>22</v>
      </c>
      <c r="U661" s="15">
        <v>3.2</v>
      </c>
      <c r="V661" s="15">
        <v>10</v>
      </c>
      <c r="W661" t="s">
        <v>23</v>
      </c>
    </row>
    <row r="662" spans="1:23">
      <c r="A662" t="s">
        <v>705</v>
      </c>
      <c r="B662">
        <v>-23.510241000000001</v>
      </c>
      <c r="C662" s="15">
        <v>-46.539650000000002</v>
      </c>
      <c r="D662" s="2" t="s">
        <v>5725</v>
      </c>
      <c r="E662" s="14" t="s">
        <v>5067</v>
      </c>
      <c r="F662" s="14" t="e" vm="7">
        <v>#VALUE!</v>
      </c>
      <c r="G662" s="2" t="str">
        <f>_xlfn.XLOOKUP(E662,missing_cities!$Q$2:$Q$56,missing_cities!$R$2:$R$56,"Not Found",0)</f>
        <v>Brazil</v>
      </c>
      <c r="H662" t="str">
        <f>_xlfn.XLOOKUP(E662,missing_cities!$Q$2:$Q$56,missing_cities!$S$2:$S$56,"Not Found",0)</f>
        <v>South America</v>
      </c>
      <c r="I662" t="s">
        <v>18</v>
      </c>
      <c r="J662" s="15">
        <v>0.28000000000000003</v>
      </c>
      <c r="K662" t="s">
        <v>34</v>
      </c>
      <c r="L662" s="15" t="str">
        <f t="shared" si="20"/>
        <v>6:00-22:00</v>
      </c>
      <c r="M662" s="16">
        <f t="shared" si="21"/>
        <v>0.67</v>
      </c>
      <c r="N662" s="15">
        <v>8.58</v>
      </c>
      <c r="O662" s="15">
        <v>98</v>
      </c>
      <c r="P662" t="s">
        <v>37</v>
      </c>
      <c r="Q662">
        <v>350</v>
      </c>
      <c r="R662" t="s">
        <v>76</v>
      </c>
      <c r="S662">
        <v>2023</v>
      </c>
      <c r="T662" t="s">
        <v>31</v>
      </c>
      <c r="U662" s="15">
        <v>4.8</v>
      </c>
      <c r="V662" s="15">
        <v>9</v>
      </c>
      <c r="W662" t="s">
        <v>23</v>
      </c>
    </row>
    <row r="663" spans="1:23">
      <c r="A663" t="s">
        <v>706</v>
      </c>
      <c r="B663">
        <v>37.777200999999998</v>
      </c>
      <c r="C663" s="15">
        <v>-122.317353</v>
      </c>
      <c r="D663" s="2" t="s">
        <v>5726</v>
      </c>
      <c r="E663" s="14" t="s">
        <v>5061</v>
      </c>
      <c r="F663" s="14" t="e" vm="5">
        <v>#VALUE!</v>
      </c>
      <c r="G663" s="2" t="str">
        <f>_xlfn.XLOOKUP(E663,missing_cities!$Q$2:$Q$56,missing_cities!$R$2:$R$56,"Not Found",0)</f>
        <v>United States</v>
      </c>
      <c r="H663" t="str">
        <f>_xlfn.XLOOKUP(E663,missing_cities!$Q$2:$Q$56,missing_cities!$S$2:$S$56,"Not Found",0)</f>
        <v>North America</v>
      </c>
      <c r="I663" t="s">
        <v>18</v>
      </c>
      <c r="J663" s="15">
        <v>0.49</v>
      </c>
      <c r="K663" s="1">
        <v>45862</v>
      </c>
      <c r="L663" s="15" t="str">
        <f t="shared" si="20"/>
        <v>9.00-21.00</v>
      </c>
      <c r="M663" s="16">
        <f t="shared" si="21"/>
        <v>12</v>
      </c>
      <c r="N663" s="15">
        <v>13.21</v>
      </c>
      <c r="O663" s="15">
        <v>79</v>
      </c>
      <c r="P663" t="s">
        <v>39</v>
      </c>
      <c r="Q663">
        <v>150</v>
      </c>
      <c r="R663" t="s">
        <v>76</v>
      </c>
      <c r="S663">
        <v>2014</v>
      </c>
      <c r="T663" t="s">
        <v>22</v>
      </c>
      <c r="U663" s="15">
        <v>3.1</v>
      </c>
      <c r="V663" s="15">
        <v>4</v>
      </c>
      <c r="W663" t="s">
        <v>27</v>
      </c>
    </row>
    <row r="664" spans="1:23">
      <c r="A664" t="s">
        <v>707</v>
      </c>
      <c r="B664">
        <v>-33.892508999999997</v>
      </c>
      <c r="C664" s="15">
        <v>151.204578</v>
      </c>
      <c r="D664" s="2" t="s">
        <v>5727</v>
      </c>
      <c r="E664" s="14" t="s">
        <v>5069</v>
      </c>
      <c r="F664" s="14" t="e" vm="8">
        <v>#VALUE!</v>
      </c>
      <c r="G664" s="2" t="str">
        <f>_xlfn.XLOOKUP(E664,missing_cities!$Q$2:$Q$56,missing_cities!$R$2:$R$56,"Not Found",0)</f>
        <v>Australia</v>
      </c>
      <c r="H664" t="str">
        <f>_xlfn.XLOOKUP(E664,missing_cities!$Q$2:$Q$56,missing_cities!$S$2:$S$56,"Not Found",0)</f>
        <v>Australia</v>
      </c>
      <c r="I664" t="s">
        <v>18</v>
      </c>
      <c r="J664" s="15">
        <v>0.44</v>
      </c>
      <c r="K664" t="s">
        <v>19</v>
      </c>
      <c r="L664" s="15" t="str">
        <f t="shared" si="20"/>
        <v>9:00-18:00</v>
      </c>
      <c r="M664" s="16">
        <f t="shared" si="21"/>
        <v>0.37</v>
      </c>
      <c r="N664" s="15">
        <v>2.4500000000000002</v>
      </c>
      <c r="O664" s="15">
        <v>92</v>
      </c>
      <c r="P664" t="s">
        <v>29</v>
      </c>
      <c r="Q664">
        <v>50</v>
      </c>
      <c r="R664" t="s">
        <v>37</v>
      </c>
      <c r="S664">
        <v>2018</v>
      </c>
      <c r="T664" t="s">
        <v>31</v>
      </c>
      <c r="U664" s="15">
        <v>4.4000000000000004</v>
      </c>
      <c r="V664" s="15">
        <v>9</v>
      </c>
      <c r="W664" t="s">
        <v>23</v>
      </c>
    </row>
    <row r="665" spans="1:23">
      <c r="A665" t="s">
        <v>708</v>
      </c>
      <c r="B665">
        <v>13.763465999999999</v>
      </c>
      <c r="C665" s="15">
        <v>100.463093</v>
      </c>
      <c r="D665" s="2" t="s">
        <v>5728</v>
      </c>
      <c r="E665" s="14" t="s">
        <v>5059</v>
      </c>
      <c r="F665" s="14" t="e" vm="4">
        <v>#VALUE!</v>
      </c>
      <c r="G665" s="2" t="str">
        <f>_xlfn.XLOOKUP(E665,missing_cities!$Q$2:$Q$56,missing_cities!$R$2:$R$56,"Not Found",0)</f>
        <v>Thailand</v>
      </c>
      <c r="H665" t="str">
        <f>_xlfn.XLOOKUP(E665,missing_cities!$Q$2:$Q$56,missing_cities!$S$2:$S$56,"Not Found",0)</f>
        <v>Asia</v>
      </c>
      <c r="I665" t="s">
        <v>18</v>
      </c>
      <c r="J665" s="15">
        <v>0.16</v>
      </c>
      <c r="K665" s="1">
        <v>45862</v>
      </c>
      <c r="L665" s="15" t="str">
        <f t="shared" si="20"/>
        <v>9.00-21.00</v>
      </c>
      <c r="M665" s="16">
        <f t="shared" si="21"/>
        <v>12</v>
      </c>
      <c r="N665" s="15">
        <v>6.59</v>
      </c>
      <c r="O665" s="15">
        <v>37</v>
      </c>
      <c r="P665" t="s">
        <v>37</v>
      </c>
      <c r="Q665">
        <v>22</v>
      </c>
      <c r="R665" t="s">
        <v>26</v>
      </c>
      <c r="S665">
        <v>2022</v>
      </c>
      <c r="T665" t="s">
        <v>22</v>
      </c>
      <c r="U665" s="15">
        <v>4.3</v>
      </c>
      <c r="V665" s="15">
        <v>9</v>
      </c>
      <c r="W665" t="s">
        <v>23</v>
      </c>
    </row>
    <row r="666" spans="1:23">
      <c r="A666" t="s">
        <v>709</v>
      </c>
      <c r="B666">
        <v>19.085227</v>
      </c>
      <c r="C666" s="15">
        <v>72.877260000000007</v>
      </c>
      <c r="D666" s="2" t="s">
        <v>5729</v>
      </c>
      <c r="E666" s="14" t="s">
        <v>5079</v>
      </c>
      <c r="F666" s="14" t="e" vm="11">
        <v>#VALUE!</v>
      </c>
      <c r="G666" s="2" t="str">
        <f>_xlfn.XLOOKUP(E666,missing_cities!$Q$2:$Q$56,missing_cities!$R$2:$R$56,"Not Found",0)</f>
        <v>India</v>
      </c>
      <c r="H666" t="str">
        <f>_xlfn.XLOOKUP(E666,missing_cities!$Q$2:$Q$56,missing_cities!$S$2:$S$56,"Not Found",0)</f>
        <v>Asia</v>
      </c>
      <c r="I666" t="s">
        <v>18</v>
      </c>
      <c r="J666" s="15">
        <v>0.49</v>
      </c>
      <c r="K666" t="s">
        <v>19</v>
      </c>
      <c r="L666" s="15" t="str">
        <f t="shared" si="20"/>
        <v>9:00-18:00</v>
      </c>
      <c r="M666" s="16">
        <f t="shared" si="21"/>
        <v>0.37</v>
      </c>
      <c r="N666" s="15">
        <v>17.25</v>
      </c>
      <c r="O666" s="15">
        <v>81</v>
      </c>
      <c r="P666" t="s">
        <v>25</v>
      </c>
      <c r="Q666">
        <v>50</v>
      </c>
      <c r="R666" t="s">
        <v>74</v>
      </c>
      <c r="S666">
        <v>2018</v>
      </c>
      <c r="T666" t="s">
        <v>31</v>
      </c>
      <c r="U666" s="15">
        <v>3.3</v>
      </c>
      <c r="V666" s="15">
        <v>9</v>
      </c>
      <c r="W666" t="s">
        <v>27</v>
      </c>
    </row>
    <row r="667" spans="1:23">
      <c r="A667" t="s">
        <v>710</v>
      </c>
      <c r="B667">
        <v>39.845363999999996</v>
      </c>
      <c r="C667" s="15">
        <v>116.31697</v>
      </c>
      <c r="D667" s="2" t="s">
        <v>5730</v>
      </c>
      <c r="E667" s="14" t="s">
        <v>5071</v>
      </c>
      <c r="F667" s="14" t="e" vm="9">
        <v>#VALUE!</v>
      </c>
      <c r="G667" s="2" t="str">
        <f>_xlfn.XLOOKUP(E667,missing_cities!$Q$2:$Q$56,missing_cities!$R$2:$R$56,"Not Found",0)</f>
        <v>China</v>
      </c>
      <c r="H667" t="str">
        <f>_xlfn.XLOOKUP(E667,missing_cities!$Q$2:$Q$56,missing_cities!$S$2:$S$56,"Not Found",0)</f>
        <v>Asia</v>
      </c>
      <c r="I667" t="s">
        <v>18</v>
      </c>
      <c r="J667" s="15">
        <v>0.25</v>
      </c>
      <c r="K667" s="1">
        <v>45862</v>
      </c>
      <c r="L667" s="15" t="str">
        <f t="shared" si="20"/>
        <v>9.00-21.00</v>
      </c>
      <c r="M667" s="16">
        <f t="shared" si="21"/>
        <v>12</v>
      </c>
      <c r="N667" s="15">
        <v>12.47</v>
      </c>
      <c r="O667" s="15">
        <v>48</v>
      </c>
      <c r="P667" t="s">
        <v>29</v>
      </c>
      <c r="Q667">
        <v>350</v>
      </c>
      <c r="R667" t="s">
        <v>30</v>
      </c>
      <c r="S667">
        <v>2014</v>
      </c>
      <c r="T667" t="s">
        <v>31</v>
      </c>
      <c r="U667" s="15">
        <v>3.3</v>
      </c>
      <c r="V667" s="15">
        <v>10</v>
      </c>
      <c r="W667" t="s">
        <v>27</v>
      </c>
    </row>
    <row r="668" spans="1:23">
      <c r="A668" t="s">
        <v>711</v>
      </c>
      <c r="B668">
        <v>18.944468000000001</v>
      </c>
      <c r="C668" s="15">
        <v>72.879558000000003</v>
      </c>
      <c r="D668" s="2" t="s">
        <v>5731</v>
      </c>
      <c r="E668" s="14" t="s">
        <v>5079</v>
      </c>
      <c r="F668" s="14" t="e" vm="11">
        <v>#VALUE!</v>
      </c>
      <c r="G668" s="2" t="str">
        <f>_xlfn.XLOOKUP(E668,missing_cities!$Q$2:$Q$56,missing_cities!$R$2:$R$56,"Not Found",0)</f>
        <v>India</v>
      </c>
      <c r="H668" t="str">
        <f>_xlfn.XLOOKUP(E668,missing_cities!$Q$2:$Q$56,missing_cities!$S$2:$S$56,"Not Found",0)</f>
        <v>Asia</v>
      </c>
      <c r="I668" t="s">
        <v>18</v>
      </c>
      <c r="J668" s="15">
        <v>0.1</v>
      </c>
      <c r="K668" t="s">
        <v>19</v>
      </c>
      <c r="L668" s="15" t="str">
        <f t="shared" si="20"/>
        <v>9:00-18:00</v>
      </c>
      <c r="M668" s="16">
        <f t="shared" si="21"/>
        <v>0.37</v>
      </c>
      <c r="N668" s="15">
        <v>13.22</v>
      </c>
      <c r="O668" s="15">
        <v>19</v>
      </c>
      <c r="P668" t="s">
        <v>29</v>
      </c>
      <c r="Q668">
        <v>22</v>
      </c>
      <c r="R668" t="s">
        <v>76</v>
      </c>
      <c r="S668">
        <v>2010</v>
      </c>
      <c r="T668" t="s">
        <v>22</v>
      </c>
      <c r="U668" s="15">
        <v>4.2</v>
      </c>
      <c r="V668" s="15">
        <v>6</v>
      </c>
      <c r="W668" t="s">
        <v>27</v>
      </c>
    </row>
    <row r="669" spans="1:23">
      <c r="A669" t="s">
        <v>712</v>
      </c>
      <c r="B669">
        <v>52.412519000000003</v>
      </c>
      <c r="C669" s="15">
        <v>13.311344</v>
      </c>
      <c r="D669" s="2" t="s">
        <v>5732</v>
      </c>
      <c r="E669" s="14" t="s">
        <v>5057</v>
      </c>
      <c r="F669" s="14" t="e" vm="3">
        <v>#VALUE!</v>
      </c>
      <c r="G669" s="2" t="str">
        <f>_xlfn.XLOOKUP(E669,missing_cities!$Q$2:$Q$56,missing_cities!$R$2:$R$56,"Not Found",0)</f>
        <v>Germany</v>
      </c>
      <c r="H669" t="str">
        <f>_xlfn.XLOOKUP(E669,missing_cities!$Q$2:$Q$56,missing_cities!$S$2:$S$56,"Not Found",0)</f>
        <v>Europe</v>
      </c>
      <c r="I669" t="s">
        <v>18</v>
      </c>
      <c r="J669" s="15">
        <v>0.37</v>
      </c>
      <c r="K669" t="s">
        <v>19</v>
      </c>
      <c r="L669" s="15" t="str">
        <f t="shared" si="20"/>
        <v>9:00-18:00</v>
      </c>
      <c r="M669" s="16">
        <f t="shared" si="21"/>
        <v>0.37</v>
      </c>
      <c r="N669" s="15">
        <v>7.01</v>
      </c>
      <c r="O669" s="15">
        <v>83</v>
      </c>
      <c r="P669" t="s">
        <v>37</v>
      </c>
      <c r="Q669">
        <v>350</v>
      </c>
      <c r="R669" t="s">
        <v>67</v>
      </c>
      <c r="S669">
        <v>2018</v>
      </c>
      <c r="T669" t="s">
        <v>31</v>
      </c>
      <c r="U669" s="15">
        <v>4</v>
      </c>
      <c r="V669" s="15">
        <v>8</v>
      </c>
      <c r="W669" t="s">
        <v>32</v>
      </c>
    </row>
    <row r="670" spans="1:23">
      <c r="A670" t="s">
        <v>713</v>
      </c>
      <c r="B670">
        <v>34.172134</v>
      </c>
      <c r="C670" s="15">
        <v>-118.255968</v>
      </c>
      <c r="D670" s="2" t="s">
        <v>5733</v>
      </c>
      <c r="E670" s="14" t="s">
        <v>5111</v>
      </c>
      <c r="F670" s="14" t="e" vm="5">
        <v>#VALUE!</v>
      </c>
      <c r="G670" s="2" t="str">
        <f>_xlfn.XLOOKUP(E670,missing_cities!$Q$2:$Q$56,missing_cities!$R$2:$R$56,"Not Found",0)</f>
        <v>United States</v>
      </c>
      <c r="H670" t="str">
        <f>_xlfn.XLOOKUP(E670,missing_cities!$Q$2:$Q$56,missing_cities!$S$2:$S$56,"Not Found",0)</f>
        <v>North America</v>
      </c>
      <c r="I670" t="s">
        <v>18</v>
      </c>
      <c r="J670" s="15">
        <v>0.19</v>
      </c>
      <c r="K670" t="s">
        <v>19</v>
      </c>
      <c r="L670" s="15" t="str">
        <f t="shared" si="20"/>
        <v>9:00-18:00</v>
      </c>
      <c r="M670" s="16">
        <f t="shared" si="21"/>
        <v>0.37</v>
      </c>
      <c r="N670" s="15">
        <v>3.85</v>
      </c>
      <c r="O670" s="15">
        <v>92</v>
      </c>
      <c r="P670" t="s">
        <v>29</v>
      </c>
      <c r="Q670">
        <v>22</v>
      </c>
      <c r="R670" t="s">
        <v>40</v>
      </c>
      <c r="S670">
        <v>2022</v>
      </c>
      <c r="T670" t="s">
        <v>22</v>
      </c>
      <c r="U670" s="15">
        <v>4.2</v>
      </c>
      <c r="V670" s="15">
        <v>2</v>
      </c>
      <c r="W670" t="s">
        <v>23</v>
      </c>
    </row>
    <row r="671" spans="1:23">
      <c r="A671" t="s">
        <v>714</v>
      </c>
      <c r="B671">
        <v>39.964877999999999</v>
      </c>
      <c r="C671" s="15">
        <v>116.433926</v>
      </c>
      <c r="D671" s="2" t="s">
        <v>5734</v>
      </c>
      <c r="E671" s="14" t="s">
        <v>5071</v>
      </c>
      <c r="F671" s="14" t="e" vm="9">
        <v>#VALUE!</v>
      </c>
      <c r="G671" s="2" t="str">
        <f>_xlfn.XLOOKUP(E671,missing_cities!$Q$2:$Q$56,missing_cities!$R$2:$R$56,"Not Found",0)</f>
        <v>China</v>
      </c>
      <c r="H671" t="str">
        <f>_xlfn.XLOOKUP(E671,missing_cities!$Q$2:$Q$56,missing_cities!$S$2:$S$56,"Not Found",0)</f>
        <v>Asia</v>
      </c>
      <c r="I671" t="s">
        <v>18</v>
      </c>
      <c r="J671" s="15">
        <v>0.18</v>
      </c>
      <c r="K671" t="s">
        <v>34</v>
      </c>
      <c r="L671" s="15" t="str">
        <f t="shared" si="20"/>
        <v>6:00-22:00</v>
      </c>
      <c r="M671" s="16">
        <f t="shared" si="21"/>
        <v>0.67</v>
      </c>
      <c r="N671" s="15">
        <v>17.02</v>
      </c>
      <c r="O671" s="15">
        <v>81</v>
      </c>
      <c r="P671" t="s">
        <v>25</v>
      </c>
      <c r="Q671">
        <v>150</v>
      </c>
      <c r="R671" t="s">
        <v>37</v>
      </c>
      <c r="S671">
        <v>2015</v>
      </c>
      <c r="T671" t="s">
        <v>22</v>
      </c>
      <c r="U671" s="15">
        <v>4.4000000000000004</v>
      </c>
      <c r="V671" s="15">
        <v>10</v>
      </c>
      <c r="W671" t="s">
        <v>27</v>
      </c>
    </row>
    <row r="672" spans="1:23">
      <c r="A672" t="s">
        <v>715</v>
      </c>
      <c r="B672">
        <v>-64.584674000000007</v>
      </c>
      <c r="C672" s="15">
        <v>-18.725536000000002</v>
      </c>
      <c r="D672" s="2" t="s">
        <v>5735</v>
      </c>
      <c r="E672" s="14" t="str">
        <f>_xlfn.XLOOKUP(C672,missing_cities!B:B,missing_cities!C:C,"Not Found",0)</f>
        <v>Not Found</v>
      </c>
      <c r="F672" s="14" t="s">
        <v>9990</v>
      </c>
      <c r="G672" s="2" t="str">
        <f>_xlfn.XLOOKUP(E672,missing_cities!$Q$2:$Q$56,missing_cities!$R$2:$R$56,"Not Found",0)</f>
        <v>Not Found</v>
      </c>
      <c r="H672" t="str">
        <f>_xlfn.XLOOKUP(E672,missing_cities!$Q$2:$Q$56,missing_cities!$S$2:$S$56,"Not Found",0)</f>
        <v>Not Found</v>
      </c>
      <c r="I672" t="s">
        <v>18</v>
      </c>
      <c r="J672" s="15">
        <v>0.28999999999999998</v>
      </c>
      <c r="K672" t="s">
        <v>34</v>
      </c>
      <c r="L672" s="15" t="str">
        <f t="shared" si="20"/>
        <v>6:00-22:00</v>
      </c>
      <c r="M672" s="16">
        <f t="shared" si="21"/>
        <v>0.67</v>
      </c>
      <c r="N672" s="15">
        <v>1.54</v>
      </c>
      <c r="O672" s="15">
        <v>82</v>
      </c>
      <c r="P672" t="s">
        <v>29</v>
      </c>
      <c r="Q672">
        <v>150</v>
      </c>
      <c r="R672" t="s">
        <v>30</v>
      </c>
      <c r="S672">
        <v>2018</v>
      </c>
      <c r="T672" t="s">
        <v>22</v>
      </c>
      <c r="U672" s="15">
        <v>4.7</v>
      </c>
      <c r="V672" s="15">
        <v>6</v>
      </c>
      <c r="W672" t="s">
        <v>23</v>
      </c>
    </row>
    <row r="673" spans="1:23">
      <c r="A673" t="s">
        <v>716</v>
      </c>
      <c r="B673">
        <v>13.843254999999999</v>
      </c>
      <c r="C673" s="15">
        <v>100.506276</v>
      </c>
      <c r="D673" s="2" t="s">
        <v>5736</v>
      </c>
      <c r="E673" s="14" t="s">
        <v>5059</v>
      </c>
      <c r="F673" s="14" t="e" vm="4">
        <v>#VALUE!</v>
      </c>
      <c r="G673" s="2" t="str">
        <f>_xlfn.XLOOKUP(E673,missing_cities!$Q$2:$Q$56,missing_cities!$R$2:$R$56,"Not Found",0)</f>
        <v>Thailand</v>
      </c>
      <c r="H673" t="str">
        <f>_xlfn.XLOOKUP(E673,missing_cities!$Q$2:$Q$56,missing_cities!$S$2:$S$56,"Not Found",0)</f>
        <v>Asia</v>
      </c>
      <c r="I673" t="s">
        <v>18</v>
      </c>
      <c r="J673" s="15">
        <v>0.33</v>
      </c>
      <c r="K673" t="s">
        <v>19</v>
      </c>
      <c r="L673" s="15" t="str">
        <f t="shared" si="20"/>
        <v>9:00-18:00</v>
      </c>
      <c r="M673" s="16">
        <f t="shared" si="21"/>
        <v>0.37</v>
      </c>
      <c r="N673" s="15">
        <v>3.1</v>
      </c>
      <c r="O673" s="15">
        <v>81</v>
      </c>
      <c r="P673" t="s">
        <v>25</v>
      </c>
      <c r="Q673">
        <v>350</v>
      </c>
      <c r="R673" t="s">
        <v>48</v>
      </c>
      <c r="S673">
        <v>2016</v>
      </c>
      <c r="T673" t="s">
        <v>31</v>
      </c>
      <c r="U673" s="15">
        <v>4.8</v>
      </c>
      <c r="V673" s="15">
        <v>6</v>
      </c>
      <c r="W673" t="s">
        <v>23</v>
      </c>
    </row>
    <row r="674" spans="1:23">
      <c r="A674" t="s">
        <v>717</v>
      </c>
      <c r="B674">
        <v>18.926556999999999</v>
      </c>
      <c r="C674" s="15">
        <v>72.875567000000004</v>
      </c>
      <c r="D674" s="2" t="s">
        <v>5737</v>
      </c>
      <c r="E674" s="14" t="s">
        <v>5079</v>
      </c>
      <c r="F674" s="14" t="e" vm="11">
        <v>#VALUE!</v>
      </c>
      <c r="G674" s="2" t="str">
        <f>_xlfn.XLOOKUP(E674,missing_cities!$Q$2:$Q$56,missing_cities!$R$2:$R$56,"Not Found",0)</f>
        <v>India</v>
      </c>
      <c r="H674" t="str">
        <f>_xlfn.XLOOKUP(E674,missing_cities!$Q$2:$Q$56,missing_cities!$S$2:$S$56,"Not Found",0)</f>
        <v>Asia</v>
      </c>
      <c r="I674" t="s">
        <v>18</v>
      </c>
      <c r="J674" s="15">
        <v>0.49</v>
      </c>
      <c r="K674" s="1">
        <v>45862</v>
      </c>
      <c r="L674" s="15" t="str">
        <f t="shared" si="20"/>
        <v>9.00-21.00</v>
      </c>
      <c r="M674" s="16">
        <f t="shared" si="21"/>
        <v>12</v>
      </c>
      <c r="N674" s="15">
        <v>19.440000000000001</v>
      </c>
      <c r="O674" s="15">
        <v>88</v>
      </c>
      <c r="P674" t="s">
        <v>39</v>
      </c>
      <c r="Q674">
        <v>22</v>
      </c>
      <c r="R674" t="s">
        <v>74</v>
      </c>
      <c r="S674">
        <v>2016</v>
      </c>
      <c r="T674" t="s">
        <v>31</v>
      </c>
      <c r="U674" s="15">
        <v>4.8</v>
      </c>
      <c r="V674" s="15">
        <v>7</v>
      </c>
      <c r="W674" t="s">
        <v>23</v>
      </c>
    </row>
    <row r="675" spans="1:23">
      <c r="A675" t="s">
        <v>718</v>
      </c>
      <c r="B675">
        <v>39.895380000000003</v>
      </c>
      <c r="C675" s="15">
        <v>116.271776</v>
      </c>
      <c r="D675" s="2" t="s">
        <v>5738</v>
      </c>
      <c r="E675" s="14" t="s">
        <v>5071</v>
      </c>
      <c r="F675" s="14" t="e" vm="9">
        <v>#VALUE!</v>
      </c>
      <c r="G675" s="2" t="str">
        <f>_xlfn.XLOOKUP(E675,missing_cities!$Q$2:$Q$56,missing_cities!$R$2:$R$56,"Not Found",0)</f>
        <v>China</v>
      </c>
      <c r="H675" t="str">
        <f>_xlfn.XLOOKUP(E675,missing_cities!$Q$2:$Q$56,missing_cities!$S$2:$S$56,"Not Found",0)</f>
        <v>Asia</v>
      </c>
      <c r="I675" t="s">
        <v>18</v>
      </c>
      <c r="J675" s="15">
        <v>0.15</v>
      </c>
      <c r="K675" t="s">
        <v>19</v>
      </c>
      <c r="L675" s="15" t="str">
        <f t="shared" si="20"/>
        <v>9:00-18:00</v>
      </c>
      <c r="M675" s="16">
        <f t="shared" si="21"/>
        <v>0.37</v>
      </c>
      <c r="N675" s="15">
        <v>9.58</v>
      </c>
      <c r="O675" s="15">
        <v>44</v>
      </c>
      <c r="P675" t="s">
        <v>25</v>
      </c>
      <c r="Q675">
        <v>22</v>
      </c>
      <c r="R675" t="s">
        <v>21</v>
      </c>
      <c r="S675">
        <v>2014</v>
      </c>
      <c r="T675" t="s">
        <v>22</v>
      </c>
      <c r="U675" s="15">
        <v>3.7</v>
      </c>
      <c r="V675" s="15">
        <v>3</v>
      </c>
      <c r="W675" t="s">
        <v>27</v>
      </c>
    </row>
    <row r="676" spans="1:23">
      <c r="A676" t="s">
        <v>719</v>
      </c>
      <c r="B676">
        <v>-33.858252999999998</v>
      </c>
      <c r="C676" s="15">
        <v>18.516859</v>
      </c>
      <c r="D676" s="2" t="s">
        <v>5739</v>
      </c>
      <c r="E676" s="14" t="s">
        <v>5085</v>
      </c>
      <c r="F676" s="14" t="e" vm="12">
        <v>#VALUE!</v>
      </c>
      <c r="G676" s="2" t="str">
        <f>_xlfn.XLOOKUP(E676,missing_cities!$Q$2:$Q$56,missing_cities!$R$2:$R$56,"Not Found",0)</f>
        <v>South Africa</v>
      </c>
      <c r="H676" t="str">
        <f>_xlfn.XLOOKUP(E676,missing_cities!$Q$2:$Q$56,missing_cities!$S$2:$S$56,"Not Found",0)</f>
        <v>Africa</v>
      </c>
      <c r="I676" t="s">
        <v>18</v>
      </c>
      <c r="J676" s="15">
        <v>0.24</v>
      </c>
      <c r="K676" t="s">
        <v>19</v>
      </c>
      <c r="L676" s="15" t="str">
        <f t="shared" si="20"/>
        <v>9:00-18:00</v>
      </c>
      <c r="M676" s="16">
        <f t="shared" si="21"/>
        <v>0.37</v>
      </c>
      <c r="N676" s="15">
        <v>17.079999999999998</v>
      </c>
      <c r="O676" s="15">
        <v>83</v>
      </c>
      <c r="P676" t="s">
        <v>29</v>
      </c>
      <c r="Q676">
        <v>50</v>
      </c>
      <c r="R676" t="s">
        <v>21</v>
      </c>
      <c r="S676">
        <v>2011</v>
      </c>
      <c r="T676" t="s">
        <v>31</v>
      </c>
      <c r="U676" s="15">
        <v>4.7</v>
      </c>
      <c r="V676" s="15">
        <v>1</v>
      </c>
      <c r="W676" t="s">
        <v>23</v>
      </c>
    </row>
    <row r="677" spans="1:23">
      <c r="A677" t="s">
        <v>720</v>
      </c>
      <c r="B677">
        <v>-33.840924999999999</v>
      </c>
      <c r="C677" s="15">
        <v>151.302741</v>
      </c>
      <c r="D677" s="2" t="s">
        <v>5740</v>
      </c>
      <c r="E677" s="14" t="s">
        <v>5069</v>
      </c>
      <c r="F677" s="14" t="e" vm="8">
        <v>#VALUE!</v>
      </c>
      <c r="G677" s="2" t="str">
        <f>_xlfn.XLOOKUP(E677,missing_cities!$Q$2:$Q$56,missing_cities!$R$2:$R$56,"Not Found",0)</f>
        <v>Australia</v>
      </c>
      <c r="H677" t="str">
        <f>_xlfn.XLOOKUP(E677,missing_cities!$Q$2:$Q$56,missing_cities!$S$2:$S$56,"Not Found",0)</f>
        <v>Australia</v>
      </c>
      <c r="I677" t="s">
        <v>18</v>
      </c>
      <c r="J677" s="15">
        <v>0.44</v>
      </c>
      <c r="K677" t="s">
        <v>19</v>
      </c>
      <c r="L677" s="15" t="str">
        <f t="shared" si="20"/>
        <v>9:00-18:00</v>
      </c>
      <c r="M677" s="16">
        <f t="shared" si="21"/>
        <v>0.37</v>
      </c>
      <c r="N677" s="15">
        <v>1.37</v>
      </c>
      <c r="O677" s="15">
        <v>57</v>
      </c>
      <c r="P677" t="s">
        <v>39</v>
      </c>
      <c r="Q677">
        <v>150</v>
      </c>
      <c r="R677" t="s">
        <v>132</v>
      </c>
      <c r="S677">
        <v>2022</v>
      </c>
      <c r="T677" t="s">
        <v>22</v>
      </c>
      <c r="U677" s="15">
        <v>4.3</v>
      </c>
      <c r="V677" s="15">
        <v>5</v>
      </c>
      <c r="W677" t="s">
        <v>23</v>
      </c>
    </row>
    <row r="678" spans="1:23">
      <c r="A678" t="s">
        <v>721</v>
      </c>
      <c r="B678">
        <v>34.001646000000001</v>
      </c>
      <c r="C678" s="15">
        <v>-118.38785799999999</v>
      </c>
      <c r="D678" s="2" t="s">
        <v>5741</v>
      </c>
      <c r="E678" s="14" t="s">
        <v>5111</v>
      </c>
      <c r="F678" s="14" t="e" vm="5">
        <v>#VALUE!</v>
      </c>
      <c r="G678" s="2" t="str">
        <f>_xlfn.XLOOKUP(E678,missing_cities!$Q$2:$Q$56,missing_cities!$R$2:$R$56,"Not Found",0)</f>
        <v>United States</v>
      </c>
      <c r="H678" t="str">
        <f>_xlfn.XLOOKUP(E678,missing_cities!$Q$2:$Q$56,missing_cities!$S$2:$S$56,"Not Found",0)</f>
        <v>North America</v>
      </c>
      <c r="I678" t="s">
        <v>18</v>
      </c>
      <c r="J678" s="15">
        <v>0.11</v>
      </c>
      <c r="K678" t="s">
        <v>19</v>
      </c>
      <c r="L678" s="15" t="str">
        <f t="shared" si="20"/>
        <v>9:00-18:00</v>
      </c>
      <c r="M678" s="16">
        <f t="shared" si="21"/>
        <v>0.37</v>
      </c>
      <c r="N678" s="15">
        <v>14.9</v>
      </c>
      <c r="O678" s="15">
        <v>38</v>
      </c>
      <c r="P678" t="s">
        <v>37</v>
      </c>
      <c r="Q678">
        <v>22</v>
      </c>
      <c r="R678" t="s">
        <v>67</v>
      </c>
      <c r="S678">
        <v>2010</v>
      </c>
      <c r="T678" t="s">
        <v>31</v>
      </c>
      <c r="U678" s="15">
        <v>3.6</v>
      </c>
      <c r="V678" s="15">
        <v>6</v>
      </c>
      <c r="W678" t="s">
        <v>32</v>
      </c>
    </row>
    <row r="679" spans="1:23">
      <c r="A679" t="s">
        <v>722</v>
      </c>
      <c r="B679">
        <v>37.700620999999998</v>
      </c>
      <c r="C679" s="15">
        <v>-122.45200699999999</v>
      </c>
      <c r="D679" s="2" t="s">
        <v>5742</v>
      </c>
      <c r="E679" s="14" t="s">
        <v>5061</v>
      </c>
      <c r="F679" s="14" t="e" vm="5">
        <v>#VALUE!</v>
      </c>
      <c r="G679" s="2" t="str">
        <f>_xlfn.XLOOKUP(E679,missing_cities!$Q$2:$Q$56,missing_cities!$R$2:$R$56,"Not Found",0)</f>
        <v>United States</v>
      </c>
      <c r="H679" t="str">
        <f>_xlfn.XLOOKUP(E679,missing_cities!$Q$2:$Q$56,missing_cities!$S$2:$S$56,"Not Found",0)</f>
        <v>North America</v>
      </c>
      <c r="I679" t="s">
        <v>18</v>
      </c>
      <c r="J679" s="15">
        <v>0.24</v>
      </c>
      <c r="K679" t="s">
        <v>34</v>
      </c>
      <c r="L679" s="15" t="str">
        <f t="shared" si="20"/>
        <v>6:00-22:00</v>
      </c>
      <c r="M679" s="16">
        <f t="shared" si="21"/>
        <v>0.67</v>
      </c>
      <c r="N679" s="15">
        <v>6.58</v>
      </c>
      <c r="O679" s="15">
        <v>26</v>
      </c>
      <c r="P679" t="s">
        <v>37</v>
      </c>
      <c r="Q679">
        <v>22</v>
      </c>
      <c r="R679" t="s">
        <v>21</v>
      </c>
      <c r="S679">
        <v>2011</v>
      </c>
      <c r="T679" t="s">
        <v>22</v>
      </c>
      <c r="U679" s="15">
        <v>4.3</v>
      </c>
      <c r="V679" s="15">
        <v>10</v>
      </c>
      <c r="W679" t="s">
        <v>23</v>
      </c>
    </row>
    <row r="680" spans="1:23">
      <c r="A680" t="s">
        <v>723</v>
      </c>
      <c r="B680">
        <v>37.548116</v>
      </c>
      <c r="C680" s="15">
        <v>126.954216</v>
      </c>
      <c r="D680" s="2" t="s">
        <v>5743</v>
      </c>
      <c r="E680" s="14" t="s">
        <v>5063</v>
      </c>
      <c r="F680" s="14" t="e" vm="6">
        <v>#VALUE!</v>
      </c>
      <c r="G680" s="2" t="str">
        <f>_xlfn.XLOOKUP(E680,missing_cities!$Q$2:$Q$56,missing_cities!$R$2:$R$56,"Not Found",0)</f>
        <v>South Korea</v>
      </c>
      <c r="H680" t="str">
        <f>_xlfn.XLOOKUP(E680,missing_cities!$Q$2:$Q$56,missing_cities!$S$2:$S$56,"Not Found",0)</f>
        <v>Asia</v>
      </c>
      <c r="I680" t="s">
        <v>18</v>
      </c>
      <c r="J680" s="15">
        <v>0.17</v>
      </c>
      <c r="K680" s="1">
        <v>45862</v>
      </c>
      <c r="L680" s="15" t="str">
        <f t="shared" si="20"/>
        <v>9.00-21.00</v>
      </c>
      <c r="M680" s="16">
        <f t="shared" si="21"/>
        <v>12</v>
      </c>
      <c r="N680" s="15">
        <v>5.6</v>
      </c>
      <c r="O680" s="15">
        <v>68</v>
      </c>
      <c r="P680" t="s">
        <v>29</v>
      </c>
      <c r="Q680">
        <v>150</v>
      </c>
      <c r="R680" t="s">
        <v>48</v>
      </c>
      <c r="S680">
        <v>2010</v>
      </c>
      <c r="T680" t="s">
        <v>31</v>
      </c>
      <c r="U680" s="15">
        <v>4.0999999999999996</v>
      </c>
      <c r="V680" s="15">
        <v>4</v>
      </c>
      <c r="W680" t="s">
        <v>23</v>
      </c>
    </row>
    <row r="681" spans="1:23">
      <c r="A681" t="s">
        <v>724</v>
      </c>
      <c r="B681">
        <v>52.572057000000001</v>
      </c>
      <c r="C681" s="15">
        <v>13.360379999999999</v>
      </c>
      <c r="D681" s="2" t="s">
        <v>5744</v>
      </c>
      <c r="E681" s="14" t="s">
        <v>5057</v>
      </c>
      <c r="F681" s="14" t="e" vm="3">
        <v>#VALUE!</v>
      </c>
      <c r="G681" s="2" t="str">
        <f>_xlfn.XLOOKUP(E681,missing_cities!$Q$2:$Q$56,missing_cities!$R$2:$R$56,"Not Found",0)</f>
        <v>Germany</v>
      </c>
      <c r="H681" t="str">
        <f>_xlfn.XLOOKUP(E681,missing_cities!$Q$2:$Q$56,missing_cities!$S$2:$S$56,"Not Found",0)</f>
        <v>Europe</v>
      </c>
      <c r="I681" t="s">
        <v>18</v>
      </c>
      <c r="J681" s="15">
        <v>0.15</v>
      </c>
      <c r="K681" s="1">
        <v>45862</v>
      </c>
      <c r="L681" s="15" t="str">
        <f t="shared" si="20"/>
        <v>9.00-21.00</v>
      </c>
      <c r="M681" s="16">
        <f t="shared" si="21"/>
        <v>12</v>
      </c>
      <c r="N681" s="15">
        <v>5.08</v>
      </c>
      <c r="O681" s="15">
        <v>71</v>
      </c>
      <c r="P681" t="s">
        <v>37</v>
      </c>
      <c r="Q681">
        <v>50</v>
      </c>
      <c r="R681" t="s">
        <v>76</v>
      </c>
      <c r="S681">
        <v>2014</v>
      </c>
      <c r="T681" t="s">
        <v>22</v>
      </c>
      <c r="U681" s="15">
        <v>3.1</v>
      </c>
      <c r="V681" s="15">
        <v>4</v>
      </c>
      <c r="W681" t="s">
        <v>23</v>
      </c>
    </row>
    <row r="682" spans="1:23">
      <c r="A682" t="s">
        <v>725</v>
      </c>
      <c r="B682">
        <v>13.768701999999999</v>
      </c>
      <c r="C682" s="15">
        <v>100.59410099999999</v>
      </c>
      <c r="D682" s="2" t="s">
        <v>5745</v>
      </c>
      <c r="E682" s="14" t="s">
        <v>5059</v>
      </c>
      <c r="F682" s="14" t="e" vm="4">
        <v>#VALUE!</v>
      </c>
      <c r="G682" s="2" t="str">
        <f>_xlfn.XLOOKUP(E682,missing_cities!$Q$2:$Q$56,missing_cities!$R$2:$R$56,"Not Found",0)</f>
        <v>Thailand</v>
      </c>
      <c r="H682" t="str">
        <f>_xlfn.XLOOKUP(E682,missing_cities!$Q$2:$Q$56,missing_cities!$S$2:$S$56,"Not Found",0)</f>
        <v>Asia</v>
      </c>
      <c r="I682" t="s">
        <v>18</v>
      </c>
      <c r="J682" s="15">
        <v>0.2</v>
      </c>
      <c r="K682" s="1">
        <v>45862</v>
      </c>
      <c r="L682" s="15" t="str">
        <f t="shared" si="20"/>
        <v>9.00-21.00</v>
      </c>
      <c r="M682" s="16">
        <f t="shared" si="21"/>
        <v>12</v>
      </c>
      <c r="N682" s="15">
        <v>4.84</v>
      </c>
      <c r="O682" s="15">
        <v>37</v>
      </c>
      <c r="P682" t="s">
        <v>20</v>
      </c>
      <c r="Q682">
        <v>22</v>
      </c>
      <c r="R682" t="s">
        <v>42</v>
      </c>
      <c r="S682">
        <v>2019</v>
      </c>
      <c r="T682" t="s">
        <v>22</v>
      </c>
      <c r="U682" s="15">
        <v>3.7</v>
      </c>
      <c r="V682" s="15">
        <v>5</v>
      </c>
      <c r="W682" t="s">
        <v>27</v>
      </c>
    </row>
    <row r="683" spans="1:23">
      <c r="A683" t="s">
        <v>726</v>
      </c>
      <c r="B683">
        <v>-23.520579000000001</v>
      </c>
      <c r="C683" s="15">
        <v>-46.582507999999997</v>
      </c>
      <c r="D683" s="2" t="s">
        <v>5746</v>
      </c>
      <c r="E683" s="14" t="s">
        <v>5067</v>
      </c>
      <c r="F683" s="14" t="e" vm="7">
        <v>#VALUE!</v>
      </c>
      <c r="G683" s="2" t="str">
        <f>_xlfn.XLOOKUP(E683,missing_cities!$Q$2:$Q$56,missing_cities!$R$2:$R$56,"Not Found",0)</f>
        <v>Brazil</v>
      </c>
      <c r="H683" t="str">
        <f>_xlfn.XLOOKUP(E683,missing_cities!$Q$2:$Q$56,missing_cities!$S$2:$S$56,"Not Found",0)</f>
        <v>South America</v>
      </c>
      <c r="I683" t="s">
        <v>18</v>
      </c>
      <c r="J683" s="15">
        <v>0.15</v>
      </c>
      <c r="K683" t="s">
        <v>19</v>
      </c>
      <c r="L683" s="15" t="str">
        <f t="shared" si="20"/>
        <v>9:00-18:00</v>
      </c>
      <c r="M683" s="16">
        <f t="shared" si="21"/>
        <v>0.37</v>
      </c>
      <c r="N683" s="15">
        <v>5.22</v>
      </c>
      <c r="O683" s="15">
        <v>12</v>
      </c>
      <c r="P683" t="s">
        <v>29</v>
      </c>
      <c r="Q683">
        <v>150</v>
      </c>
      <c r="R683" t="s">
        <v>42</v>
      </c>
      <c r="S683">
        <v>2017</v>
      </c>
      <c r="T683" t="s">
        <v>22</v>
      </c>
      <c r="U683" s="15">
        <v>4.5</v>
      </c>
      <c r="V683" s="15">
        <v>7</v>
      </c>
      <c r="W683" t="s">
        <v>23</v>
      </c>
    </row>
    <row r="684" spans="1:23">
      <c r="A684" t="s">
        <v>727</v>
      </c>
      <c r="B684">
        <v>55.892941999999998</v>
      </c>
      <c r="C684" s="15">
        <v>37.580533000000003</v>
      </c>
      <c r="D684" s="2" t="s">
        <v>5747</v>
      </c>
      <c r="E684" s="14" t="s">
        <v>5052</v>
      </c>
      <c r="F684" s="14" t="e" vm="2">
        <v>#VALUE!</v>
      </c>
      <c r="G684" s="2" t="str">
        <f>_xlfn.XLOOKUP(E684,missing_cities!$Q$2:$Q$56,missing_cities!$R$2:$R$56,"Not Found",0)</f>
        <v>Russia</v>
      </c>
      <c r="H684" t="str">
        <f>_xlfn.XLOOKUP(E684,missing_cities!$Q$2:$Q$56,missing_cities!$S$2:$S$56,"Not Found",0)</f>
        <v>Europe</v>
      </c>
      <c r="I684" t="s">
        <v>18</v>
      </c>
      <c r="J684" s="15">
        <v>0.12</v>
      </c>
      <c r="K684" t="s">
        <v>19</v>
      </c>
      <c r="L684" s="15" t="str">
        <f t="shared" si="20"/>
        <v>9:00-18:00</v>
      </c>
      <c r="M684" s="16">
        <f t="shared" si="21"/>
        <v>0.37</v>
      </c>
      <c r="N684" s="15">
        <v>17.27</v>
      </c>
      <c r="O684" s="15">
        <v>94</v>
      </c>
      <c r="P684" t="s">
        <v>37</v>
      </c>
      <c r="Q684">
        <v>350</v>
      </c>
      <c r="R684" t="s">
        <v>37</v>
      </c>
      <c r="S684">
        <v>2010</v>
      </c>
      <c r="T684" t="s">
        <v>22</v>
      </c>
      <c r="U684" s="15">
        <v>4.5999999999999996</v>
      </c>
      <c r="V684" s="15">
        <v>2</v>
      </c>
      <c r="W684" t="s">
        <v>32</v>
      </c>
    </row>
    <row r="685" spans="1:23">
      <c r="A685" t="s">
        <v>728</v>
      </c>
      <c r="B685">
        <v>77.522689999999997</v>
      </c>
      <c r="C685" s="15">
        <v>-86.390697000000003</v>
      </c>
      <c r="D685" s="2" t="s">
        <v>5748</v>
      </c>
      <c r="E685" s="14">
        <f>_xlfn.XLOOKUP(C685,missing_cities!B:B,missing_cities!C:C,"Not Found",0)</f>
        <v>0</v>
      </c>
      <c r="F685" s="14" t="s">
        <v>9990</v>
      </c>
      <c r="G685" s="2" t="str">
        <f>_xlfn.XLOOKUP(E685,missing_cities!$Q$2:$Q$56,missing_cities!$R$2:$R$56,"Not Found",0)</f>
        <v>Not Found</v>
      </c>
      <c r="H685" t="str">
        <f>_xlfn.XLOOKUP(E685,missing_cities!$Q$2:$Q$56,missing_cities!$S$2:$S$56,"Not Found",0)</f>
        <v>Not Found</v>
      </c>
      <c r="I685" t="s">
        <v>18</v>
      </c>
      <c r="J685" s="15">
        <v>0.27</v>
      </c>
      <c r="K685" s="1">
        <v>45862</v>
      </c>
      <c r="L685" s="15" t="str">
        <f t="shared" si="20"/>
        <v>9.00-21.00</v>
      </c>
      <c r="M685" s="16">
        <f t="shared" si="21"/>
        <v>12</v>
      </c>
      <c r="N685" s="15">
        <v>18.149999999999999</v>
      </c>
      <c r="O685" s="15">
        <v>63</v>
      </c>
      <c r="P685" t="s">
        <v>25</v>
      </c>
      <c r="Q685">
        <v>150</v>
      </c>
      <c r="R685" t="s">
        <v>48</v>
      </c>
      <c r="S685">
        <v>2016</v>
      </c>
      <c r="T685" t="s">
        <v>31</v>
      </c>
      <c r="U685" s="15">
        <v>3.7</v>
      </c>
      <c r="V685" s="15">
        <v>10</v>
      </c>
      <c r="W685" t="s">
        <v>23</v>
      </c>
    </row>
    <row r="686" spans="1:23">
      <c r="A686" t="s">
        <v>729</v>
      </c>
      <c r="B686">
        <v>-23.552251999999999</v>
      </c>
      <c r="C686" s="15">
        <v>-46.636778</v>
      </c>
      <c r="D686" s="2" t="s">
        <v>5749</v>
      </c>
      <c r="E686" s="14" t="s">
        <v>5067</v>
      </c>
      <c r="F686" s="14" t="e" vm="7">
        <v>#VALUE!</v>
      </c>
      <c r="G686" s="2" t="str">
        <f>_xlfn.XLOOKUP(E686,missing_cities!$Q$2:$Q$56,missing_cities!$R$2:$R$56,"Not Found",0)</f>
        <v>Brazil</v>
      </c>
      <c r="H686" t="str">
        <f>_xlfn.XLOOKUP(E686,missing_cities!$Q$2:$Q$56,missing_cities!$S$2:$S$56,"Not Found",0)</f>
        <v>South America</v>
      </c>
      <c r="I686" t="s">
        <v>18</v>
      </c>
      <c r="J686" s="15">
        <v>0.18</v>
      </c>
      <c r="K686" t="s">
        <v>19</v>
      </c>
      <c r="L686" s="15" t="str">
        <f t="shared" si="20"/>
        <v>9:00-18:00</v>
      </c>
      <c r="M686" s="16">
        <f t="shared" si="21"/>
        <v>0.37</v>
      </c>
      <c r="N686" s="15">
        <v>2</v>
      </c>
      <c r="O686" s="15">
        <v>67</v>
      </c>
      <c r="P686" t="s">
        <v>37</v>
      </c>
      <c r="Q686">
        <v>22</v>
      </c>
      <c r="R686" t="s">
        <v>97</v>
      </c>
      <c r="S686">
        <v>2013</v>
      </c>
      <c r="T686" t="s">
        <v>31</v>
      </c>
      <c r="U686" s="15">
        <v>3.8</v>
      </c>
      <c r="V686" s="15">
        <v>3</v>
      </c>
      <c r="W686" t="s">
        <v>32</v>
      </c>
    </row>
    <row r="687" spans="1:23">
      <c r="A687" t="s">
        <v>730</v>
      </c>
      <c r="B687">
        <v>19.184042999999999</v>
      </c>
      <c r="C687" s="15">
        <v>72.806213</v>
      </c>
      <c r="D687" s="2" t="s">
        <v>5750</v>
      </c>
      <c r="E687" s="14" t="s">
        <v>5079</v>
      </c>
      <c r="F687" s="14" t="e" vm="11">
        <v>#VALUE!</v>
      </c>
      <c r="G687" s="2" t="str">
        <f>_xlfn.XLOOKUP(E687,missing_cities!$Q$2:$Q$56,missing_cities!$R$2:$R$56,"Not Found",0)</f>
        <v>India</v>
      </c>
      <c r="H687" t="str">
        <f>_xlfn.XLOOKUP(E687,missing_cities!$Q$2:$Q$56,missing_cities!$S$2:$S$56,"Not Found",0)</f>
        <v>Asia</v>
      </c>
      <c r="I687" t="s">
        <v>18</v>
      </c>
      <c r="J687" s="15">
        <v>0.38</v>
      </c>
      <c r="K687" t="s">
        <v>19</v>
      </c>
      <c r="L687" s="15" t="str">
        <f t="shared" si="20"/>
        <v>9:00-18:00</v>
      </c>
      <c r="M687" s="16">
        <f t="shared" si="21"/>
        <v>0.37</v>
      </c>
      <c r="N687" s="15">
        <v>16.46</v>
      </c>
      <c r="O687" s="15">
        <v>92</v>
      </c>
      <c r="P687" t="s">
        <v>37</v>
      </c>
      <c r="Q687">
        <v>150</v>
      </c>
      <c r="R687" t="s">
        <v>42</v>
      </c>
      <c r="S687">
        <v>2021</v>
      </c>
      <c r="T687" t="s">
        <v>31</v>
      </c>
      <c r="U687" s="15">
        <v>3.9</v>
      </c>
      <c r="V687" s="15">
        <v>9</v>
      </c>
      <c r="W687" t="s">
        <v>23</v>
      </c>
    </row>
    <row r="688" spans="1:23">
      <c r="A688" t="s">
        <v>731</v>
      </c>
      <c r="B688">
        <v>43.637796999999999</v>
      </c>
      <c r="C688" s="15">
        <v>-79.426895999999999</v>
      </c>
      <c r="D688" s="2" t="s">
        <v>5751</v>
      </c>
      <c r="E688" s="14" t="s">
        <v>5050</v>
      </c>
      <c r="F688" s="14" t="e" vm="1">
        <v>#VALUE!</v>
      </c>
      <c r="G688" s="2" t="str">
        <f>_xlfn.XLOOKUP(E688,missing_cities!$Q$2:$Q$56,missing_cities!$R$2:$R$56,"Not Found",0)</f>
        <v>Canada</v>
      </c>
      <c r="H688" t="str">
        <f>_xlfn.XLOOKUP(E688,missing_cities!$Q$2:$Q$56,missing_cities!$S$2:$S$56,"Not Found",0)</f>
        <v>North America</v>
      </c>
      <c r="I688" t="s">
        <v>18</v>
      </c>
      <c r="J688" s="15">
        <v>0.11</v>
      </c>
      <c r="K688" t="s">
        <v>19</v>
      </c>
      <c r="L688" s="15" t="str">
        <f t="shared" si="20"/>
        <v>9:00-18:00</v>
      </c>
      <c r="M688" s="16">
        <f t="shared" si="21"/>
        <v>0.37</v>
      </c>
      <c r="N688" s="15">
        <v>17.5</v>
      </c>
      <c r="O688" s="15">
        <v>52</v>
      </c>
      <c r="P688" t="s">
        <v>39</v>
      </c>
      <c r="Q688">
        <v>150</v>
      </c>
      <c r="R688" t="s">
        <v>37</v>
      </c>
      <c r="S688">
        <v>2010</v>
      </c>
      <c r="T688" t="s">
        <v>31</v>
      </c>
      <c r="U688" s="15">
        <v>3.8</v>
      </c>
      <c r="V688" s="15">
        <v>5</v>
      </c>
      <c r="W688" t="s">
        <v>23</v>
      </c>
    </row>
    <row r="689" spans="1:23">
      <c r="A689" t="s">
        <v>732</v>
      </c>
      <c r="B689">
        <v>-23.569934</v>
      </c>
      <c r="C689" s="15">
        <v>-46.528993</v>
      </c>
      <c r="D689" s="2" t="s">
        <v>5752</v>
      </c>
      <c r="E689" s="14" t="s">
        <v>5067</v>
      </c>
      <c r="F689" s="14" t="e" vm="7">
        <v>#VALUE!</v>
      </c>
      <c r="G689" s="2" t="str">
        <f>_xlfn.XLOOKUP(E689,missing_cities!$Q$2:$Q$56,missing_cities!$R$2:$R$56,"Not Found",0)</f>
        <v>Brazil</v>
      </c>
      <c r="H689" t="str">
        <f>_xlfn.XLOOKUP(E689,missing_cities!$Q$2:$Q$56,missing_cities!$S$2:$S$56,"Not Found",0)</f>
        <v>South America</v>
      </c>
      <c r="I689" t="s">
        <v>18</v>
      </c>
      <c r="J689" s="15">
        <v>0.11</v>
      </c>
      <c r="K689" t="s">
        <v>19</v>
      </c>
      <c r="L689" s="15" t="str">
        <f t="shared" si="20"/>
        <v>9:00-18:00</v>
      </c>
      <c r="M689" s="16">
        <f t="shared" si="21"/>
        <v>0.37</v>
      </c>
      <c r="N689" s="15">
        <v>16.21</v>
      </c>
      <c r="O689" s="15">
        <v>39</v>
      </c>
      <c r="P689" t="s">
        <v>20</v>
      </c>
      <c r="Q689">
        <v>50</v>
      </c>
      <c r="R689" t="s">
        <v>44</v>
      </c>
      <c r="S689">
        <v>2020</v>
      </c>
      <c r="T689" t="s">
        <v>22</v>
      </c>
      <c r="U689" s="15">
        <v>3.8</v>
      </c>
      <c r="V689" s="15">
        <v>9</v>
      </c>
      <c r="W689" t="s">
        <v>32</v>
      </c>
    </row>
    <row r="690" spans="1:23">
      <c r="A690" t="s">
        <v>733</v>
      </c>
      <c r="B690">
        <v>37.577624999999998</v>
      </c>
      <c r="C690" s="15">
        <v>127.061975</v>
      </c>
      <c r="D690" s="2" t="s">
        <v>5753</v>
      </c>
      <c r="E690" s="14" t="s">
        <v>5063</v>
      </c>
      <c r="F690" s="14" t="e" vm="6">
        <v>#VALUE!</v>
      </c>
      <c r="G690" s="2" t="str">
        <f>_xlfn.XLOOKUP(E690,missing_cities!$Q$2:$Q$56,missing_cities!$R$2:$R$56,"Not Found",0)</f>
        <v>South Korea</v>
      </c>
      <c r="H690" t="str">
        <f>_xlfn.XLOOKUP(E690,missing_cities!$Q$2:$Q$56,missing_cities!$S$2:$S$56,"Not Found",0)</f>
        <v>Asia</v>
      </c>
      <c r="I690" t="s">
        <v>18</v>
      </c>
      <c r="J690" s="15">
        <v>0.47</v>
      </c>
      <c r="K690" t="s">
        <v>19</v>
      </c>
      <c r="L690" s="15" t="str">
        <f t="shared" si="20"/>
        <v>9:00-18:00</v>
      </c>
      <c r="M690" s="16">
        <f t="shared" si="21"/>
        <v>0.37</v>
      </c>
      <c r="N690" s="15">
        <v>6.42</v>
      </c>
      <c r="O690" s="15">
        <v>93</v>
      </c>
      <c r="P690" t="s">
        <v>37</v>
      </c>
      <c r="Q690">
        <v>350</v>
      </c>
      <c r="R690" t="s">
        <v>21</v>
      </c>
      <c r="S690">
        <v>2012</v>
      </c>
      <c r="T690" t="s">
        <v>22</v>
      </c>
      <c r="U690" s="15">
        <v>3.9</v>
      </c>
      <c r="V690" s="15">
        <v>1</v>
      </c>
      <c r="W690" t="s">
        <v>27</v>
      </c>
    </row>
    <row r="691" spans="1:23">
      <c r="A691" t="s">
        <v>734</v>
      </c>
      <c r="B691">
        <v>32.421551000000001</v>
      </c>
      <c r="C691" s="15">
        <v>55.599266999999998</v>
      </c>
      <c r="D691" s="2" t="s">
        <v>5754</v>
      </c>
      <c r="E691" s="14" t="str">
        <f>_xlfn.XLOOKUP(C691,missing_cities!B:B,missing_cities!C:C,"Not Found",0)</f>
        <v>Ø¯Ù‡Ø³ØªØ§Ù† Ø±Ø¨Ø§Ø·Ø§Øª</v>
      </c>
      <c r="F691" s="14" t="s">
        <v>10104</v>
      </c>
      <c r="G691" s="2" t="str">
        <f>_xlfn.XLOOKUP(E691,missing_cities!$Q$2:$Q$56,missing_cities!$R$2:$R$56,"Not Found",0)</f>
        <v>(Unclear, Arabic)</v>
      </c>
      <c r="H691" t="str">
        <f>_xlfn.XLOOKUP(E691,missing_cities!$Q$2:$Q$56,missing_cities!$S$2:$S$56,"Not Found",0)</f>
        <v>(Unclear)</v>
      </c>
      <c r="I691" t="s">
        <v>18</v>
      </c>
      <c r="J691" s="15">
        <v>0.48</v>
      </c>
      <c r="K691" t="s">
        <v>19</v>
      </c>
      <c r="L691" s="15" t="str">
        <f t="shared" si="20"/>
        <v>9:00-18:00</v>
      </c>
      <c r="M691" s="16">
        <f t="shared" si="21"/>
        <v>0.37</v>
      </c>
      <c r="N691" s="15">
        <v>18.27</v>
      </c>
      <c r="O691" s="15">
        <v>79</v>
      </c>
      <c r="P691" t="s">
        <v>25</v>
      </c>
      <c r="Q691">
        <v>150</v>
      </c>
      <c r="R691" t="s">
        <v>74</v>
      </c>
      <c r="S691">
        <v>2012</v>
      </c>
      <c r="T691" t="s">
        <v>31</v>
      </c>
      <c r="U691" s="15">
        <v>3</v>
      </c>
      <c r="V691" s="15">
        <v>2</v>
      </c>
      <c r="W691" t="s">
        <v>32</v>
      </c>
    </row>
    <row r="692" spans="1:23">
      <c r="A692" t="s">
        <v>735</v>
      </c>
      <c r="B692">
        <v>18.932855</v>
      </c>
      <c r="C692" s="15">
        <v>72.983661999999995</v>
      </c>
      <c r="D692" s="2" t="s">
        <v>5755</v>
      </c>
      <c r="E692" s="14" t="s">
        <v>5079</v>
      </c>
      <c r="F692" s="14" t="e" vm="11">
        <v>#VALUE!</v>
      </c>
      <c r="G692" s="2" t="str">
        <f>_xlfn.XLOOKUP(E692,missing_cities!$Q$2:$Q$56,missing_cities!$R$2:$R$56,"Not Found",0)</f>
        <v>India</v>
      </c>
      <c r="H692" t="str">
        <f>_xlfn.XLOOKUP(E692,missing_cities!$Q$2:$Q$56,missing_cities!$S$2:$S$56,"Not Found",0)</f>
        <v>Asia</v>
      </c>
      <c r="I692" t="s">
        <v>18</v>
      </c>
      <c r="J692" s="15">
        <v>0.5</v>
      </c>
      <c r="K692" t="s">
        <v>19</v>
      </c>
      <c r="L692" s="15" t="str">
        <f t="shared" si="20"/>
        <v>9:00-18:00</v>
      </c>
      <c r="M692" s="16">
        <f t="shared" si="21"/>
        <v>0.37</v>
      </c>
      <c r="N692" s="15">
        <v>1.61</v>
      </c>
      <c r="O692" s="15">
        <v>48</v>
      </c>
      <c r="P692" t="s">
        <v>37</v>
      </c>
      <c r="Q692">
        <v>350</v>
      </c>
      <c r="R692" t="s">
        <v>21</v>
      </c>
      <c r="S692">
        <v>2014</v>
      </c>
      <c r="T692" t="s">
        <v>31</v>
      </c>
      <c r="U692" s="15">
        <v>4.7</v>
      </c>
      <c r="V692" s="15">
        <v>6</v>
      </c>
      <c r="W692" t="s">
        <v>23</v>
      </c>
    </row>
    <row r="693" spans="1:23">
      <c r="A693" t="s">
        <v>736</v>
      </c>
      <c r="B693">
        <v>13.836379000000001</v>
      </c>
      <c r="C693" s="15">
        <v>100.53937000000001</v>
      </c>
      <c r="D693" s="2" t="s">
        <v>5756</v>
      </c>
      <c r="E693" s="14" t="s">
        <v>5059</v>
      </c>
      <c r="F693" s="14" t="e" vm="4">
        <v>#VALUE!</v>
      </c>
      <c r="G693" s="2" t="str">
        <f>_xlfn.XLOOKUP(E693,missing_cities!$Q$2:$Q$56,missing_cities!$R$2:$R$56,"Not Found",0)</f>
        <v>Thailand</v>
      </c>
      <c r="H693" t="str">
        <f>_xlfn.XLOOKUP(E693,missing_cities!$Q$2:$Q$56,missing_cities!$S$2:$S$56,"Not Found",0)</f>
        <v>Asia</v>
      </c>
      <c r="I693" t="s">
        <v>18</v>
      </c>
      <c r="J693" s="15">
        <v>0.44</v>
      </c>
      <c r="K693" t="s">
        <v>34</v>
      </c>
      <c r="L693" s="15" t="str">
        <f t="shared" si="20"/>
        <v>6:00-22:00</v>
      </c>
      <c r="M693" s="16">
        <f t="shared" si="21"/>
        <v>0.67</v>
      </c>
      <c r="N693" s="15">
        <v>7.72</v>
      </c>
      <c r="O693" s="15">
        <v>59</v>
      </c>
      <c r="P693" t="s">
        <v>29</v>
      </c>
      <c r="Q693">
        <v>150</v>
      </c>
      <c r="R693" t="s">
        <v>26</v>
      </c>
      <c r="S693">
        <v>2020</v>
      </c>
      <c r="T693" t="s">
        <v>31</v>
      </c>
      <c r="U693" s="15">
        <v>3.5</v>
      </c>
      <c r="V693" s="15">
        <v>5</v>
      </c>
      <c r="W693" t="s">
        <v>32</v>
      </c>
    </row>
    <row r="694" spans="1:23">
      <c r="A694" t="s">
        <v>737</v>
      </c>
      <c r="B694">
        <v>43.675507000000003</v>
      </c>
      <c r="C694" s="15">
        <v>-79.359823000000006</v>
      </c>
      <c r="D694" s="2" t="s">
        <v>5757</v>
      </c>
      <c r="E694" s="14" t="s">
        <v>5050</v>
      </c>
      <c r="F694" s="14" t="e" vm="1">
        <v>#VALUE!</v>
      </c>
      <c r="G694" s="2" t="str">
        <f>_xlfn.XLOOKUP(E694,missing_cities!$Q$2:$Q$56,missing_cities!$R$2:$R$56,"Not Found",0)</f>
        <v>Canada</v>
      </c>
      <c r="H694" t="str">
        <f>_xlfn.XLOOKUP(E694,missing_cities!$Q$2:$Q$56,missing_cities!$S$2:$S$56,"Not Found",0)</f>
        <v>North America</v>
      </c>
      <c r="I694" t="s">
        <v>18</v>
      </c>
      <c r="J694" s="15">
        <v>0.34</v>
      </c>
      <c r="K694" t="s">
        <v>19</v>
      </c>
      <c r="L694" s="15" t="str">
        <f t="shared" si="20"/>
        <v>9:00-18:00</v>
      </c>
      <c r="M694" s="16">
        <f t="shared" si="21"/>
        <v>0.37</v>
      </c>
      <c r="N694" s="15">
        <v>8.6300000000000008</v>
      </c>
      <c r="O694" s="15">
        <v>61</v>
      </c>
      <c r="P694" t="s">
        <v>29</v>
      </c>
      <c r="Q694">
        <v>150</v>
      </c>
      <c r="R694" t="s">
        <v>40</v>
      </c>
      <c r="S694">
        <v>2022</v>
      </c>
      <c r="T694" t="s">
        <v>22</v>
      </c>
      <c r="U694" s="15">
        <v>4</v>
      </c>
      <c r="V694" s="15">
        <v>2</v>
      </c>
      <c r="W694" t="s">
        <v>27</v>
      </c>
    </row>
    <row r="695" spans="1:23">
      <c r="A695" t="s">
        <v>738</v>
      </c>
      <c r="B695">
        <v>13.827982</v>
      </c>
      <c r="C695" s="15">
        <v>100.539727</v>
      </c>
      <c r="D695" s="2" t="s">
        <v>5758</v>
      </c>
      <c r="E695" s="14" t="s">
        <v>5059</v>
      </c>
      <c r="F695" s="14" t="e" vm="4">
        <v>#VALUE!</v>
      </c>
      <c r="G695" s="2" t="str">
        <f>_xlfn.XLOOKUP(E695,missing_cities!$Q$2:$Q$56,missing_cities!$R$2:$R$56,"Not Found",0)</f>
        <v>Thailand</v>
      </c>
      <c r="H695" t="str">
        <f>_xlfn.XLOOKUP(E695,missing_cities!$Q$2:$Q$56,missing_cities!$S$2:$S$56,"Not Found",0)</f>
        <v>Asia</v>
      </c>
      <c r="I695" t="s">
        <v>18</v>
      </c>
      <c r="J695" s="15">
        <v>0.28000000000000003</v>
      </c>
      <c r="K695" s="1">
        <v>45862</v>
      </c>
      <c r="L695" s="15" t="str">
        <f t="shared" si="20"/>
        <v>9.00-21.00</v>
      </c>
      <c r="M695" s="16">
        <f t="shared" si="21"/>
        <v>12</v>
      </c>
      <c r="N695" s="15">
        <v>8.02</v>
      </c>
      <c r="O695" s="15">
        <v>79</v>
      </c>
      <c r="P695" t="s">
        <v>20</v>
      </c>
      <c r="Q695">
        <v>50</v>
      </c>
      <c r="R695" t="s">
        <v>26</v>
      </c>
      <c r="S695">
        <v>2017</v>
      </c>
      <c r="T695" t="s">
        <v>22</v>
      </c>
      <c r="U695" s="15">
        <v>3.5</v>
      </c>
      <c r="V695" s="15">
        <v>10</v>
      </c>
      <c r="W695" t="s">
        <v>32</v>
      </c>
    </row>
    <row r="696" spans="1:23">
      <c r="A696" t="s">
        <v>739</v>
      </c>
      <c r="B696">
        <v>43.775221999999999</v>
      </c>
      <c r="C696" s="15">
        <v>-79.488394999999997</v>
      </c>
      <c r="D696" s="2" t="s">
        <v>5759</v>
      </c>
      <c r="E696" s="14" t="s">
        <v>5050</v>
      </c>
      <c r="F696" s="14" t="e" vm="1">
        <v>#VALUE!</v>
      </c>
      <c r="G696" s="2" t="str">
        <f>_xlfn.XLOOKUP(E696,missing_cities!$Q$2:$Q$56,missing_cities!$R$2:$R$56,"Not Found",0)</f>
        <v>Canada</v>
      </c>
      <c r="H696" t="str">
        <f>_xlfn.XLOOKUP(E696,missing_cities!$Q$2:$Q$56,missing_cities!$S$2:$S$56,"Not Found",0)</f>
        <v>North America</v>
      </c>
      <c r="I696" t="s">
        <v>18</v>
      </c>
      <c r="J696" s="15">
        <v>0.31</v>
      </c>
      <c r="K696" t="s">
        <v>34</v>
      </c>
      <c r="L696" s="15" t="str">
        <f t="shared" si="20"/>
        <v>6:00-22:00</v>
      </c>
      <c r="M696" s="16">
        <f t="shared" si="21"/>
        <v>0.67</v>
      </c>
      <c r="N696" s="15">
        <v>8.1300000000000008</v>
      </c>
      <c r="O696" s="15">
        <v>16</v>
      </c>
      <c r="P696" t="s">
        <v>29</v>
      </c>
      <c r="Q696">
        <v>350</v>
      </c>
      <c r="R696" t="s">
        <v>37</v>
      </c>
      <c r="S696">
        <v>2019</v>
      </c>
      <c r="T696" t="s">
        <v>31</v>
      </c>
      <c r="U696" s="15">
        <v>4.9000000000000004</v>
      </c>
      <c r="V696" s="15">
        <v>3</v>
      </c>
      <c r="W696" t="s">
        <v>23</v>
      </c>
    </row>
    <row r="697" spans="1:23">
      <c r="A697" t="s">
        <v>740</v>
      </c>
      <c r="B697">
        <v>-23.511382999999999</v>
      </c>
      <c r="C697" s="15">
        <v>-46.561084999999999</v>
      </c>
      <c r="D697" s="2" t="s">
        <v>5760</v>
      </c>
      <c r="E697" s="14" t="s">
        <v>5067</v>
      </c>
      <c r="F697" s="14" t="e" vm="7">
        <v>#VALUE!</v>
      </c>
      <c r="G697" s="2" t="str">
        <f>_xlfn.XLOOKUP(E697,missing_cities!$Q$2:$Q$56,missing_cities!$R$2:$R$56,"Not Found",0)</f>
        <v>Brazil</v>
      </c>
      <c r="H697" t="str">
        <f>_xlfn.XLOOKUP(E697,missing_cities!$Q$2:$Q$56,missing_cities!$S$2:$S$56,"Not Found",0)</f>
        <v>South America</v>
      </c>
      <c r="I697" t="s">
        <v>18</v>
      </c>
      <c r="J697" s="15">
        <v>0.17</v>
      </c>
      <c r="K697" t="s">
        <v>34</v>
      </c>
      <c r="L697" s="15" t="str">
        <f t="shared" si="20"/>
        <v>6:00-22:00</v>
      </c>
      <c r="M697" s="16">
        <f t="shared" si="21"/>
        <v>0.67</v>
      </c>
      <c r="N697" s="15">
        <v>9.35</v>
      </c>
      <c r="O697" s="15">
        <v>15</v>
      </c>
      <c r="P697" t="s">
        <v>37</v>
      </c>
      <c r="Q697">
        <v>22</v>
      </c>
      <c r="R697" t="s">
        <v>42</v>
      </c>
      <c r="S697">
        <v>2018</v>
      </c>
      <c r="T697" t="s">
        <v>22</v>
      </c>
      <c r="U697" s="15">
        <v>4.5</v>
      </c>
      <c r="V697" s="15">
        <v>1</v>
      </c>
      <c r="W697" t="s">
        <v>23</v>
      </c>
    </row>
    <row r="698" spans="1:23">
      <c r="A698" t="s">
        <v>741</v>
      </c>
      <c r="B698">
        <v>-29.437557999999999</v>
      </c>
      <c r="C698" s="15">
        <v>169.08598699999999</v>
      </c>
      <c r="D698" s="2" t="s">
        <v>5761</v>
      </c>
      <c r="E698" s="14" t="str">
        <f>_xlfn.XLOOKUP(C698,missing_cities!B:B,missing_cities!C:C,"Not Found",0)</f>
        <v>Error</v>
      </c>
      <c r="F698" s="14" t="s">
        <v>9987</v>
      </c>
      <c r="G698" s="2" t="str">
        <f>_xlfn.XLOOKUP(E698,missing_cities!$Q$2:$Q$56,missing_cities!$R$2:$R$56,"Not Found",0)</f>
        <v>Error</v>
      </c>
      <c r="H698" t="str">
        <f>_xlfn.XLOOKUP(E698,missing_cities!$Q$2:$Q$56,missing_cities!$S$2:$S$56,"Not Found",0)</f>
        <v>Error</v>
      </c>
      <c r="I698" t="s">
        <v>18</v>
      </c>
      <c r="J698" s="15">
        <v>0.22</v>
      </c>
      <c r="K698" t="s">
        <v>19</v>
      </c>
      <c r="L698" s="15" t="str">
        <f t="shared" si="20"/>
        <v>9:00-18:00</v>
      </c>
      <c r="M698" s="16">
        <f t="shared" si="21"/>
        <v>0.37</v>
      </c>
      <c r="N698" s="15">
        <v>17.13</v>
      </c>
      <c r="O698" s="15">
        <v>18</v>
      </c>
      <c r="P698" t="s">
        <v>25</v>
      </c>
      <c r="Q698">
        <v>22</v>
      </c>
      <c r="R698" t="s">
        <v>26</v>
      </c>
      <c r="S698">
        <v>2020</v>
      </c>
      <c r="T698" t="s">
        <v>22</v>
      </c>
      <c r="U698" s="15">
        <v>4.7</v>
      </c>
      <c r="V698" s="15">
        <v>10</v>
      </c>
      <c r="W698" t="s">
        <v>27</v>
      </c>
    </row>
    <row r="699" spans="1:23">
      <c r="A699" t="s">
        <v>742</v>
      </c>
      <c r="B699">
        <v>37.559305999999999</v>
      </c>
      <c r="C699" s="15">
        <v>127.03802399999999</v>
      </c>
      <c r="D699" s="2" t="s">
        <v>5762</v>
      </c>
      <c r="E699" s="14" t="s">
        <v>5063</v>
      </c>
      <c r="F699" s="14" t="e" vm="6">
        <v>#VALUE!</v>
      </c>
      <c r="G699" s="2" t="str">
        <f>_xlfn.XLOOKUP(E699,missing_cities!$Q$2:$Q$56,missing_cities!$R$2:$R$56,"Not Found",0)</f>
        <v>South Korea</v>
      </c>
      <c r="H699" t="str">
        <f>_xlfn.XLOOKUP(E699,missing_cities!$Q$2:$Q$56,missing_cities!$S$2:$S$56,"Not Found",0)</f>
        <v>Asia</v>
      </c>
      <c r="I699" t="s">
        <v>18</v>
      </c>
      <c r="J699" s="15">
        <v>0.15</v>
      </c>
      <c r="K699" s="1">
        <v>45862</v>
      </c>
      <c r="L699" s="15" t="str">
        <f t="shared" si="20"/>
        <v>9.00-21.00</v>
      </c>
      <c r="M699" s="16">
        <f t="shared" si="21"/>
        <v>12</v>
      </c>
      <c r="N699" s="15">
        <v>17.579999999999998</v>
      </c>
      <c r="O699" s="15">
        <v>27</v>
      </c>
      <c r="P699" t="s">
        <v>20</v>
      </c>
      <c r="Q699">
        <v>22</v>
      </c>
      <c r="R699" t="s">
        <v>74</v>
      </c>
      <c r="S699">
        <v>2019</v>
      </c>
      <c r="T699" t="s">
        <v>22</v>
      </c>
      <c r="U699" s="15">
        <v>3.2</v>
      </c>
      <c r="V699" s="15">
        <v>7</v>
      </c>
      <c r="W699" t="s">
        <v>27</v>
      </c>
    </row>
    <row r="700" spans="1:23">
      <c r="A700" t="s">
        <v>743</v>
      </c>
      <c r="B700">
        <v>37.558627999999999</v>
      </c>
      <c r="C700" s="15">
        <v>127.06338100000001</v>
      </c>
      <c r="D700" s="2" t="s">
        <v>5763</v>
      </c>
      <c r="E700" s="14" t="s">
        <v>5063</v>
      </c>
      <c r="F700" s="14" t="e" vm="6">
        <v>#VALUE!</v>
      </c>
      <c r="G700" s="2" t="str">
        <f>_xlfn.XLOOKUP(E700,missing_cities!$Q$2:$Q$56,missing_cities!$R$2:$R$56,"Not Found",0)</f>
        <v>South Korea</v>
      </c>
      <c r="H700" t="str">
        <f>_xlfn.XLOOKUP(E700,missing_cities!$Q$2:$Q$56,missing_cities!$S$2:$S$56,"Not Found",0)</f>
        <v>Asia</v>
      </c>
      <c r="I700" t="s">
        <v>18</v>
      </c>
      <c r="J700" s="15">
        <v>0.39</v>
      </c>
      <c r="K700" t="s">
        <v>19</v>
      </c>
      <c r="L700" s="15" t="str">
        <f t="shared" si="20"/>
        <v>9:00-18:00</v>
      </c>
      <c r="M700" s="16">
        <f t="shared" si="21"/>
        <v>0.37</v>
      </c>
      <c r="N700" s="15">
        <v>5.33</v>
      </c>
      <c r="O700" s="15">
        <v>59</v>
      </c>
      <c r="P700" t="s">
        <v>25</v>
      </c>
      <c r="Q700">
        <v>350</v>
      </c>
      <c r="R700" t="s">
        <v>48</v>
      </c>
      <c r="S700">
        <v>2018</v>
      </c>
      <c r="T700" t="s">
        <v>31</v>
      </c>
      <c r="U700" s="15">
        <v>3.8</v>
      </c>
      <c r="V700" s="15">
        <v>7</v>
      </c>
      <c r="W700" t="s">
        <v>32</v>
      </c>
    </row>
    <row r="701" spans="1:23">
      <c r="A701" t="s">
        <v>744</v>
      </c>
      <c r="B701">
        <v>37.647837000000003</v>
      </c>
      <c r="C701" s="15">
        <v>126.91445</v>
      </c>
      <c r="D701" s="2" t="s">
        <v>5764</v>
      </c>
      <c r="E701" s="14" t="s">
        <v>5063</v>
      </c>
      <c r="F701" s="14" t="e" vm="6">
        <v>#VALUE!</v>
      </c>
      <c r="G701" s="2" t="str">
        <f>_xlfn.XLOOKUP(E701,missing_cities!$Q$2:$Q$56,missing_cities!$R$2:$R$56,"Not Found",0)</f>
        <v>South Korea</v>
      </c>
      <c r="H701" t="str">
        <f>_xlfn.XLOOKUP(E701,missing_cities!$Q$2:$Q$56,missing_cities!$S$2:$S$56,"Not Found",0)</f>
        <v>Asia</v>
      </c>
      <c r="I701" t="s">
        <v>18</v>
      </c>
      <c r="J701" s="15">
        <v>0.3</v>
      </c>
      <c r="K701" s="1">
        <v>45862</v>
      </c>
      <c r="L701" s="15" t="str">
        <f t="shared" si="20"/>
        <v>9.00-21.00</v>
      </c>
      <c r="M701" s="16">
        <f t="shared" si="21"/>
        <v>12</v>
      </c>
      <c r="N701" s="15">
        <v>15.18</v>
      </c>
      <c r="O701" s="15">
        <v>28</v>
      </c>
      <c r="P701" t="s">
        <v>37</v>
      </c>
      <c r="Q701">
        <v>22</v>
      </c>
      <c r="R701" t="s">
        <v>26</v>
      </c>
      <c r="S701">
        <v>2011</v>
      </c>
      <c r="T701" t="s">
        <v>22</v>
      </c>
      <c r="U701" s="15">
        <v>3.3</v>
      </c>
      <c r="V701" s="15">
        <v>9</v>
      </c>
      <c r="W701" t="s">
        <v>23</v>
      </c>
    </row>
    <row r="702" spans="1:23">
      <c r="A702" t="s">
        <v>745</v>
      </c>
      <c r="B702">
        <v>18.994634999999999</v>
      </c>
      <c r="C702" s="15">
        <v>72.959368999999995</v>
      </c>
      <c r="D702" s="2" t="s">
        <v>5765</v>
      </c>
      <c r="E702" s="14" t="s">
        <v>5079</v>
      </c>
      <c r="F702" s="14" t="e" vm="11">
        <v>#VALUE!</v>
      </c>
      <c r="G702" s="2" t="str">
        <f>_xlfn.XLOOKUP(E702,missing_cities!$Q$2:$Q$56,missing_cities!$R$2:$R$56,"Not Found",0)</f>
        <v>India</v>
      </c>
      <c r="H702" t="str">
        <f>_xlfn.XLOOKUP(E702,missing_cities!$Q$2:$Q$56,missing_cities!$S$2:$S$56,"Not Found",0)</f>
        <v>Asia</v>
      </c>
      <c r="I702" t="s">
        <v>18</v>
      </c>
      <c r="J702" s="15">
        <v>0.36</v>
      </c>
      <c r="K702" s="1">
        <v>45862</v>
      </c>
      <c r="L702" s="15" t="str">
        <f t="shared" si="20"/>
        <v>9.00-21.00</v>
      </c>
      <c r="M702" s="16">
        <f t="shared" si="21"/>
        <v>12</v>
      </c>
      <c r="N702" s="15">
        <v>19.43</v>
      </c>
      <c r="O702" s="15">
        <v>74</v>
      </c>
      <c r="P702" t="s">
        <v>20</v>
      </c>
      <c r="Q702">
        <v>150</v>
      </c>
      <c r="R702" t="s">
        <v>37</v>
      </c>
      <c r="S702">
        <v>2020</v>
      </c>
      <c r="T702" t="s">
        <v>22</v>
      </c>
      <c r="U702" s="15">
        <v>4.8</v>
      </c>
      <c r="V702" s="15">
        <v>2</v>
      </c>
      <c r="W702" t="s">
        <v>23</v>
      </c>
    </row>
    <row r="703" spans="1:23">
      <c r="A703" t="s">
        <v>746</v>
      </c>
      <c r="B703">
        <v>41.975884000000001</v>
      </c>
      <c r="C703" s="15">
        <v>-87.747021000000004</v>
      </c>
      <c r="D703" s="2" t="s">
        <v>5766</v>
      </c>
      <c r="E703" s="14" t="s">
        <v>5065</v>
      </c>
      <c r="F703" s="14" t="e" vm="5">
        <v>#VALUE!</v>
      </c>
      <c r="G703" s="2" t="str">
        <f>_xlfn.XLOOKUP(E703,missing_cities!$Q$2:$Q$56,missing_cities!$R$2:$R$56,"Not Found",0)</f>
        <v>United States</v>
      </c>
      <c r="H703" t="str">
        <f>_xlfn.XLOOKUP(E703,missing_cities!$Q$2:$Q$56,missing_cities!$S$2:$S$56,"Not Found",0)</f>
        <v>North America</v>
      </c>
      <c r="I703" t="s">
        <v>18</v>
      </c>
      <c r="J703" s="15">
        <v>0.42</v>
      </c>
      <c r="K703" t="s">
        <v>19</v>
      </c>
      <c r="L703" s="15" t="str">
        <f t="shared" si="20"/>
        <v>9:00-18:00</v>
      </c>
      <c r="M703" s="16">
        <f t="shared" si="21"/>
        <v>0.37</v>
      </c>
      <c r="N703" s="15">
        <v>14.19</v>
      </c>
      <c r="O703" s="15">
        <v>57</v>
      </c>
      <c r="P703" t="s">
        <v>25</v>
      </c>
      <c r="Q703">
        <v>350</v>
      </c>
      <c r="R703" t="s">
        <v>42</v>
      </c>
      <c r="S703">
        <v>2012</v>
      </c>
      <c r="T703" t="s">
        <v>22</v>
      </c>
      <c r="U703" s="15">
        <v>3.4</v>
      </c>
      <c r="V703" s="15">
        <v>4</v>
      </c>
      <c r="W703" t="s">
        <v>32</v>
      </c>
    </row>
    <row r="704" spans="1:23">
      <c r="A704" t="s">
        <v>747</v>
      </c>
      <c r="B704">
        <v>37.893016000000003</v>
      </c>
      <c r="C704" s="15">
        <v>-122.471361</v>
      </c>
      <c r="D704" s="2" t="s">
        <v>5767</v>
      </c>
      <c r="E704" s="14" t="s">
        <v>5061</v>
      </c>
      <c r="F704" s="14" t="e" vm="5">
        <v>#VALUE!</v>
      </c>
      <c r="G704" s="2" t="str">
        <f>_xlfn.XLOOKUP(E704,missing_cities!$Q$2:$Q$56,missing_cities!$R$2:$R$56,"Not Found",0)</f>
        <v>United States</v>
      </c>
      <c r="H704" t="str">
        <f>_xlfn.XLOOKUP(E704,missing_cities!$Q$2:$Q$56,missing_cities!$S$2:$S$56,"Not Found",0)</f>
        <v>North America</v>
      </c>
      <c r="I704" t="s">
        <v>18</v>
      </c>
      <c r="J704" s="15">
        <v>0.38</v>
      </c>
      <c r="K704" s="1">
        <v>45862</v>
      </c>
      <c r="L704" s="15" t="str">
        <f t="shared" si="20"/>
        <v>9.00-21.00</v>
      </c>
      <c r="M704" s="16">
        <f t="shared" si="21"/>
        <v>12</v>
      </c>
      <c r="N704" s="15">
        <v>6.42</v>
      </c>
      <c r="O704" s="15">
        <v>54</v>
      </c>
      <c r="P704" t="s">
        <v>29</v>
      </c>
      <c r="Q704">
        <v>150</v>
      </c>
      <c r="R704" t="s">
        <v>46</v>
      </c>
      <c r="S704">
        <v>2011</v>
      </c>
      <c r="T704" t="s">
        <v>22</v>
      </c>
      <c r="U704" s="15">
        <v>3.4</v>
      </c>
      <c r="V704" s="15">
        <v>7</v>
      </c>
      <c r="W704" t="s">
        <v>32</v>
      </c>
    </row>
    <row r="705" spans="1:23">
      <c r="A705" t="s">
        <v>748</v>
      </c>
      <c r="B705">
        <v>52.577274000000003</v>
      </c>
      <c r="C705" s="15">
        <v>13.46458</v>
      </c>
      <c r="D705" s="2" t="s">
        <v>5768</v>
      </c>
      <c r="E705" s="14" t="s">
        <v>5057</v>
      </c>
      <c r="F705" s="14" t="e" vm="3">
        <v>#VALUE!</v>
      </c>
      <c r="G705" s="2" t="str">
        <f>_xlfn.XLOOKUP(E705,missing_cities!$Q$2:$Q$56,missing_cities!$R$2:$R$56,"Not Found",0)</f>
        <v>Germany</v>
      </c>
      <c r="H705" t="str">
        <f>_xlfn.XLOOKUP(E705,missing_cities!$Q$2:$Q$56,missing_cities!$S$2:$S$56,"Not Found",0)</f>
        <v>Europe</v>
      </c>
      <c r="I705" t="s">
        <v>18</v>
      </c>
      <c r="J705" s="15">
        <v>0.15</v>
      </c>
      <c r="K705" t="s">
        <v>19</v>
      </c>
      <c r="L705" s="15" t="str">
        <f t="shared" si="20"/>
        <v>9:00-18:00</v>
      </c>
      <c r="M705" s="16">
        <f t="shared" si="21"/>
        <v>0.37</v>
      </c>
      <c r="N705" s="15">
        <v>3.26</v>
      </c>
      <c r="O705" s="15">
        <v>84</v>
      </c>
      <c r="P705" t="s">
        <v>37</v>
      </c>
      <c r="Q705">
        <v>350</v>
      </c>
      <c r="R705" t="s">
        <v>48</v>
      </c>
      <c r="S705">
        <v>2010</v>
      </c>
      <c r="T705" t="s">
        <v>22</v>
      </c>
      <c r="U705" s="15">
        <v>4.3</v>
      </c>
      <c r="V705" s="15">
        <v>5</v>
      </c>
      <c r="W705" t="s">
        <v>23</v>
      </c>
    </row>
    <row r="706" spans="1:23">
      <c r="A706" t="s">
        <v>749</v>
      </c>
      <c r="B706">
        <v>19.408299</v>
      </c>
      <c r="C706" s="15">
        <v>-99.078877000000006</v>
      </c>
      <c r="D706" s="2" t="s">
        <v>5769</v>
      </c>
      <c r="E706" s="14" t="s">
        <v>5119</v>
      </c>
      <c r="F706" s="14" t="e" vm="13">
        <v>#VALUE!</v>
      </c>
      <c r="G706" s="2" t="str">
        <f>_xlfn.XLOOKUP(E706,missing_cities!$Q$2:$Q$56,missing_cities!$R$2:$R$56,"Not Found",0)</f>
        <v>Mexico</v>
      </c>
      <c r="H706" t="str">
        <f>_xlfn.XLOOKUP(E706,missing_cities!$Q$2:$Q$56,missing_cities!$S$2:$S$56,"Not Found",0)</f>
        <v>North America</v>
      </c>
      <c r="I706" t="s">
        <v>18</v>
      </c>
      <c r="J706" s="15">
        <v>0.32</v>
      </c>
      <c r="K706" t="s">
        <v>19</v>
      </c>
      <c r="L706" s="15" t="str">
        <f t="shared" si="20"/>
        <v>9:00-18:00</v>
      </c>
      <c r="M706" s="16">
        <f t="shared" si="21"/>
        <v>0.37</v>
      </c>
      <c r="N706" s="15">
        <v>13.89</v>
      </c>
      <c r="O706" s="15">
        <v>53</v>
      </c>
      <c r="P706" t="s">
        <v>25</v>
      </c>
      <c r="Q706">
        <v>350</v>
      </c>
      <c r="R706" t="s">
        <v>48</v>
      </c>
      <c r="S706">
        <v>2019</v>
      </c>
      <c r="T706" t="s">
        <v>31</v>
      </c>
      <c r="U706" s="15">
        <v>3.1</v>
      </c>
      <c r="V706" s="15">
        <v>10</v>
      </c>
      <c r="W706" t="s">
        <v>23</v>
      </c>
    </row>
    <row r="707" spans="1:23">
      <c r="A707" t="s">
        <v>750</v>
      </c>
      <c r="B707">
        <v>43.686931000000001</v>
      </c>
      <c r="C707" s="15">
        <v>-79.428576000000007</v>
      </c>
      <c r="D707" s="2" t="s">
        <v>5770</v>
      </c>
      <c r="E707" s="14" t="s">
        <v>5050</v>
      </c>
      <c r="F707" s="14" t="e" vm="1">
        <v>#VALUE!</v>
      </c>
      <c r="G707" s="2" t="str">
        <f>_xlfn.XLOOKUP(E707,missing_cities!$Q$2:$Q$56,missing_cities!$R$2:$R$56,"Not Found",0)</f>
        <v>Canada</v>
      </c>
      <c r="H707" t="str">
        <f>_xlfn.XLOOKUP(E707,missing_cities!$Q$2:$Q$56,missing_cities!$S$2:$S$56,"Not Found",0)</f>
        <v>North America</v>
      </c>
      <c r="I707" t="s">
        <v>18</v>
      </c>
      <c r="J707" s="15">
        <v>0.24</v>
      </c>
      <c r="K707" t="s">
        <v>34</v>
      </c>
      <c r="L707" s="15" t="str">
        <f t="shared" ref="L707:L770" si="22">IF(ISNUMBER(SEARCH("-",K707)),K707,"9.00-21.00")</f>
        <v>6:00-22:00</v>
      </c>
      <c r="M707" s="16">
        <f t="shared" ref="M707:M770" si="23">IF(ISNUMBER(SEARCH("-", L707)), TEXT(RIGHT(L707, LEN(L707) - FIND("-", L707)), "0.00") - TEXT(LEFT(L707, FIND("-", L707)-1), "0.00"), "")</f>
        <v>0.67</v>
      </c>
      <c r="N707" s="15">
        <v>3.57</v>
      </c>
      <c r="O707" s="15">
        <v>45</v>
      </c>
      <c r="P707" t="s">
        <v>20</v>
      </c>
      <c r="Q707">
        <v>22</v>
      </c>
      <c r="R707" t="s">
        <v>48</v>
      </c>
      <c r="S707">
        <v>2014</v>
      </c>
      <c r="T707" t="s">
        <v>31</v>
      </c>
      <c r="U707" s="15">
        <v>3.4</v>
      </c>
      <c r="V707" s="15">
        <v>5</v>
      </c>
      <c r="W707" t="s">
        <v>23</v>
      </c>
    </row>
    <row r="708" spans="1:23">
      <c r="A708" t="s">
        <v>751</v>
      </c>
      <c r="B708">
        <v>25.385603</v>
      </c>
      <c r="C708" s="15">
        <v>55.356659000000001</v>
      </c>
      <c r="D708" s="2" t="s">
        <v>5771</v>
      </c>
      <c r="E708" s="14" t="s">
        <v>5076</v>
      </c>
      <c r="F708" s="14" t="e" vm="10">
        <v>#VALUE!</v>
      </c>
      <c r="G708" s="2" t="str">
        <f>_xlfn.XLOOKUP(E708,missing_cities!$Q$2:$Q$56,missing_cities!$R$2:$R$56,"Not Found",0)</f>
        <v>United Arab Emirates</v>
      </c>
      <c r="H708" t="str">
        <f>_xlfn.XLOOKUP(E708,missing_cities!$Q$2:$Q$56,missing_cities!$S$2:$S$56,"Not Found",0)</f>
        <v>Asia</v>
      </c>
      <c r="I708" t="s">
        <v>18</v>
      </c>
      <c r="J708" s="15">
        <v>0.28999999999999998</v>
      </c>
      <c r="K708" s="1">
        <v>45862</v>
      </c>
      <c r="L708" s="15" t="str">
        <f t="shared" si="22"/>
        <v>9.00-21.00</v>
      </c>
      <c r="M708" s="16">
        <f t="shared" si="23"/>
        <v>12</v>
      </c>
      <c r="N708" s="15">
        <v>8.5299999999999994</v>
      </c>
      <c r="O708" s="15">
        <v>80</v>
      </c>
      <c r="P708" t="s">
        <v>20</v>
      </c>
      <c r="Q708">
        <v>22</v>
      </c>
      <c r="R708" t="s">
        <v>42</v>
      </c>
      <c r="S708">
        <v>2020</v>
      </c>
      <c r="T708" t="s">
        <v>22</v>
      </c>
      <c r="U708" s="15">
        <v>3.2</v>
      </c>
      <c r="V708" s="15">
        <v>1</v>
      </c>
      <c r="W708" t="s">
        <v>32</v>
      </c>
    </row>
    <row r="709" spans="1:23">
      <c r="A709" t="s">
        <v>752</v>
      </c>
      <c r="B709">
        <v>37.680140999999999</v>
      </c>
      <c r="C709" s="15">
        <v>126.957296</v>
      </c>
      <c r="D709" s="2" t="s">
        <v>5772</v>
      </c>
      <c r="E709" s="14" t="s">
        <v>5063</v>
      </c>
      <c r="F709" s="14" t="e" vm="6">
        <v>#VALUE!</v>
      </c>
      <c r="G709" s="2" t="str">
        <f>_xlfn.XLOOKUP(E709,missing_cities!$Q$2:$Q$56,missing_cities!$R$2:$R$56,"Not Found",0)</f>
        <v>South Korea</v>
      </c>
      <c r="H709" t="str">
        <f>_xlfn.XLOOKUP(E709,missing_cities!$Q$2:$Q$56,missing_cities!$S$2:$S$56,"Not Found",0)</f>
        <v>Asia</v>
      </c>
      <c r="I709" t="s">
        <v>18</v>
      </c>
      <c r="J709" s="15">
        <v>0.2</v>
      </c>
      <c r="K709" t="s">
        <v>19</v>
      </c>
      <c r="L709" s="15" t="str">
        <f t="shared" si="22"/>
        <v>9:00-18:00</v>
      </c>
      <c r="M709" s="16">
        <f t="shared" si="23"/>
        <v>0.37</v>
      </c>
      <c r="N709" s="15">
        <v>1.32</v>
      </c>
      <c r="O709" s="15">
        <v>75</v>
      </c>
      <c r="P709" t="s">
        <v>37</v>
      </c>
      <c r="Q709">
        <v>22</v>
      </c>
      <c r="R709" t="s">
        <v>21</v>
      </c>
      <c r="S709">
        <v>2021</v>
      </c>
      <c r="T709" t="s">
        <v>31</v>
      </c>
      <c r="U709" s="15">
        <v>3.2</v>
      </c>
      <c r="V709" s="15">
        <v>8</v>
      </c>
      <c r="W709" t="s">
        <v>23</v>
      </c>
    </row>
    <row r="710" spans="1:23">
      <c r="A710" t="s">
        <v>753</v>
      </c>
      <c r="B710">
        <v>-33.782421999999997</v>
      </c>
      <c r="C710" s="15">
        <v>151.23619600000001</v>
      </c>
      <c r="D710" s="2" t="s">
        <v>5773</v>
      </c>
      <c r="E710" s="14" t="s">
        <v>5069</v>
      </c>
      <c r="F710" s="14" t="e" vm="8">
        <v>#VALUE!</v>
      </c>
      <c r="G710" s="2" t="str">
        <f>_xlfn.XLOOKUP(E710,missing_cities!$Q$2:$Q$56,missing_cities!$R$2:$R$56,"Not Found",0)</f>
        <v>Australia</v>
      </c>
      <c r="H710" t="str">
        <f>_xlfn.XLOOKUP(E710,missing_cities!$Q$2:$Q$56,missing_cities!$S$2:$S$56,"Not Found",0)</f>
        <v>Australia</v>
      </c>
      <c r="I710" t="s">
        <v>18</v>
      </c>
      <c r="J710" s="15">
        <v>0.22</v>
      </c>
      <c r="K710" t="s">
        <v>34</v>
      </c>
      <c r="L710" s="15" t="str">
        <f t="shared" si="22"/>
        <v>6:00-22:00</v>
      </c>
      <c r="M710" s="16">
        <f t="shared" si="23"/>
        <v>0.67</v>
      </c>
      <c r="N710" s="15">
        <v>14.28</v>
      </c>
      <c r="O710" s="15">
        <v>78</v>
      </c>
      <c r="P710" t="s">
        <v>25</v>
      </c>
      <c r="Q710">
        <v>350</v>
      </c>
      <c r="R710" t="s">
        <v>42</v>
      </c>
      <c r="S710">
        <v>2022</v>
      </c>
      <c r="T710" t="s">
        <v>31</v>
      </c>
      <c r="U710" s="15">
        <v>4.7</v>
      </c>
      <c r="V710" s="15">
        <v>5</v>
      </c>
      <c r="W710" t="s">
        <v>27</v>
      </c>
    </row>
    <row r="711" spans="1:23">
      <c r="A711" t="s">
        <v>754</v>
      </c>
      <c r="B711">
        <v>55.759965000000001</v>
      </c>
      <c r="C711" s="15">
        <v>37.694201999999997</v>
      </c>
      <c r="D711" s="2" t="s">
        <v>5774</v>
      </c>
      <c r="E711" s="14" t="s">
        <v>5052</v>
      </c>
      <c r="F711" s="14" t="e" vm="2">
        <v>#VALUE!</v>
      </c>
      <c r="G711" s="2" t="str">
        <f>_xlfn.XLOOKUP(E711,missing_cities!$Q$2:$Q$56,missing_cities!$R$2:$R$56,"Not Found",0)</f>
        <v>Russia</v>
      </c>
      <c r="H711" t="str">
        <f>_xlfn.XLOOKUP(E711,missing_cities!$Q$2:$Q$56,missing_cities!$S$2:$S$56,"Not Found",0)</f>
        <v>Europe</v>
      </c>
      <c r="I711" t="s">
        <v>18</v>
      </c>
      <c r="J711" s="15">
        <v>0.41</v>
      </c>
      <c r="K711" t="s">
        <v>19</v>
      </c>
      <c r="L711" s="15" t="str">
        <f t="shared" si="22"/>
        <v>9:00-18:00</v>
      </c>
      <c r="M711" s="16">
        <f t="shared" si="23"/>
        <v>0.37</v>
      </c>
      <c r="N711" s="15">
        <v>12.83</v>
      </c>
      <c r="O711" s="15">
        <v>92</v>
      </c>
      <c r="P711" t="s">
        <v>20</v>
      </c>
      <c r="Q711">
        <v>50</v>
      </c>
      <c r="R711" t="s">
        <v>132</v>
      </c>
      <c r="S711">
        <v>2021</v>
      </c>
      <c r="T711" t="s">
        <v>31</v>
      </c>
      <c r="U711" s="15">
        <v>3.1</v>
      </c>
      <c r="V711" s="15">
        <v>3</v>
      </c>
      <c r="W711" t="s">
        <v>27</v>
      </c>
    </row>
    <row r="712" spans="1:23">
      <c r="A712" t="s">
        <v>755</v>
      </c>
      <c r="B712">
        <v>41.825671999999997</v>
      </c>
      <c r="C712" s="15">
        <v>-87.645615000000006</v>
      </c>
      <c r="D712" s="2" t="s">
        <v>5775</v>
      </c>
      <c r="E712" s="14" t="s">
        <v>5065</v>
      </c>
      <c r="F712" s="14" t="e" vm="5">
        <v>#VALUE!</v>
      </c>
      <c r="G712" s="2" t="str">
        <f>_xlfn.XLOOKUP(E712,missing_cities!$Q$2:$Q$56,missing_cities!$R$2:$R$56,"Not Found",0)</f>
        <v>United States</v>
      </c>
      <c r="H712" t="str">
        <f>_xlfn.XLOOKUP(E712,missing_cities!$Q$2:$Q$56,missing_cities!$S$2:$S$56,"Not Found",0)</f>
        <v>North America</v>
      </c>
      <c r="I712" t="s">
        <v>18</v>
      </c>
      <c r="J712" s="15">
        <v>0.17</v>
      </c>
      <c r="K712" t="s">
        <v>34</v>
      </c>
      <c r="L712" s="15" t="str">
        <f t="shared" si="22"/>
        <v>6:00-22:00</v>
      </c>
      <c r="M712" s="16">
        <f t="shared" si="23"/>
        <v>0.67</v>
      </c>
      <c r="N712" s="15">
        <v>13.17</v>
      </c>
      <c r="O712" s="15">
        <v>69</v>
      </c>
      <c r="P712" t="s">
        <v>37</v>
      </c>
      <c r="Q712">
        <v>350</v>
      </c>
      <c r="R712" t="s">
        <v>46</v>
      </c>
      <c r="S712">
        <v>2016</v>
      </c>
      <c r="T712" t="s">
        <v>31</v>
      </c>
      <c r="U712" s="15">
        <v>4.3</v>
      </c>
      <c r="V712" s="15">
        <v>6</v>
      </c>
      <c r="W712" t="s">
        <v>27</v>
      </c>
    </row>
    <row r="713" spans="1:23">
      <c r="A713" t="s">
        <v>756</v>
      </c>
      <c r="B713">
        <v>19.565024999999999</v>
      </c>
      <c r="C713" s="15">
        <v>-99.090254999999999</v>
      </c>
      <c r="D713" s="2" t="s">
        <v>5776</v>
      </c>
      <c r="E713" s="14" t="s">
        <v>5119</v>
      </c>
      <c r="F713" s="14" t="e" vm="13">
        <v>#VALUE!</v>
      </c>
      <c r="G713" s="2" t="str">
        <f>_xlfn.XLOOKUP(E713,missing_cities!$Q$2:$Q$56,missing_cities!$R$2:$R$56,"Not Found",0)</f>
        <v>Mexico</v>
      </c>
      <c r="H713" t="str">
        <f>_xlfn.XLOOKUP(E713,missing_cities!$Q$2:$Q$56,missing_cities!$S$2:$S$56,"Not Found",0)</f>
        <v>North America</v>
      </c>
      <c r="I713" t="s">
        <v>18</v>
      </c>
      <c r="J713" s="15">
        <v>0.24</v>
      </c>
      <c r="K713" t="s">
        <v>19</v>
      </c>
      <c r="L713" s="15" t="str">
        <f t="shared" si="22"/>
        <v>9:00-18:00</v>
      </c>
      <c r="M713" s="16">
        <f t="shared" si="23"/>
        <v>0.37</v>
      </c>
      <c r="N713" s="15">
        <v>5.89</v>
      </c>
      <c r="O713" s="15">
        <v>65</v>
      </c>
      <c r="P713" t="s">
        <v>20</v>
      </c>
      <c r="Q713">
        <v>350</v>
      </c>
      <c r="R713" t="s">
        <v>48</v>
      </c>
      <c r="S713">
        <v>2023</v>
      </c>
      <c r="T713" t="s">
        <v>22</v>
      </c>
      <c r="U713" s="15">
        <v>3.2</v>
      </c>
      <c r="V713" s="15">
        <v>6</v>
      </c>
      <c r="W713" t="s">
        <v>27</v>
      </c>
    </row>
    <row r="714" spans="1:23">
      <c r="A714" t="s">
        <v>757</v>
      </c>
      <c r="B714">
        <v>55.865367999999997</v>
      </c>
      <c r="C714" s="15">
        <v>37.631303000000003</v>
      </c>
      <c r="D714" s="2" t="s">
        <v>5777</v>
      </c>
      <c r="E714" s="14" t="s">
        <v>5052</v>
      </c>
      <c r="F714" s="14" t="e" vm="2">
        <v>#VALUE!</v>
      </c>
      <c r="G714" s="2" t="str">
        <f>_xlfn.XLOOKUP(E714,missing_cities!$Q$2:$Q$56,missing_cities!$R$2:$R$56,"Not Found",0)</f>
        <v>Russia</v>
      </c>
      <c r="H714" t="str">
        <f>_xlfn.XLOOKUP(E714,missing_cities!$Q$2:$Q$56,missing_cities!$S$2:$S$56,"Not Found",0)</f>
        <v>Europe</v>
      </c>
      <c r="I714" t="s">
        <v>18</v>
      </c>
      <c r="J714" s="15">
        <v>0.38</v>
      </c>
      <c r="K714" t="s">
        <v>34</v>
      </c>
      <c r="L714" s="15" t="str">
        <f t="shared" si="22"/>
        <v>6:00-22:00</v>
      </c>
      <c r="M714" s="16">
        <f t="shared" si="23"/>
        <v>0.67</v>
      </c>
      <c r="N714" s="15">
        <v>11.3</v>
      </c>
      <c r="O714" s="15">
        <v>33</v>
      </c>
      <c r="P714" t="s">
        <v>37</v>
      </c>
      <c r="Q714">
        <v>50</v>
      </c>
      <c r="R714" t="s">
        <v>67</v>
      </c>
      <c r="S714">
        <v>2019</v>
      </c>
      <c r="T714" t="s">
        <v>22</v>
      </c>
      <c r="U714" s="15">
        <v>4.2</v>
      </c>
      <c r="V714" s="15">
        <v>1</v>
      </c>
      <c r="W714" t="s">
        <v>23</v>
      </c>
    </row>
    <row r="715" spans="1:23">
      <c r="A715" t="s">
        <v>758</v>
      </c>
      <c r="B715">
        <v>-23.511513000000001</v>
      </c>
      <c r="C715" s="15">
        <v>-46.649329000000002</v>
      </c>
      <c r="D715" s="2" t="s">
        <v>5778</v>
      </c>
      <c r="E715" s="14" t="s">
        <v>5067</v>
      </c>
      <c r="F715" s="14" t="e" vm="7">
        <v>#VALUE!</v>
      </c>
      <c r="G715" s="2" t="str">
        <f>_xlfn.XLOOKUP(E715,missing_cities!$Q$2:$Q$56,missing_cities!$R$2:$R$56,"Not Found",0)</f>
        <v>Brazil</v>
      </c>
      <c r="H715" t="str">
        <f>_xlfn.XLOOKUP(E715,missing_cities!$Q$2:$Q$56,missing_cities!$S$2:$S$56,"Not Found",0)</f>
        <v>South America</v>
      </c>
      <c r="I715" t="s">
        <v>18</v>
      </c>
      <c r="J715" s="15">
        <v>0.13</v>
      </c>
      <c r="K715" t="s">
        <v>19</v>
      </c>
      <c r="L715" s="15" t="str">
        <f t="shared" si="22"/>
        <v>9:00-18:00</v>
      </c>
      <c r="M715" s="16">
        <f t="shared" si="23"/>
        <v>0.37</v>
      </c>
      <c r="N715" s="15">
        <v>17.329999999999998</v>
      </c>
      <c r="O715" s="15">
        <v>85</v>
      </c>
      <c r="P715" t="s">
        <v>25</v>
      </c>
      <c r="Q715">
        <v>350</v>
      </c>
      <c r="R715" t="s">
        <v>21</v>
      </c>
      <c r="S715">
        <v>2019</v>
      </c>
      <c r="T715" t="s">
        <v>22</v>
      </c>
      <c r="U715" s="15">
        <v>3.3</v>
      </c>
      <c r="V715" s="15">
        <v>8</v>
      </c>
      <c r="W715" t="s">
        <v>27</v>
      </c>
    </row>
    <row r="716" spans="1:23">
      <c r="A716" t="s">
        <v>759</v>
      </c>
      <c r="B716">
        <v>-23.632667000000001</v>
      </c>
      <c r="C716" s="15">
        <v>-46.514116000000001</v>
      </c>
      <c r="D716" s="2" t="s">
        <v>5779</v>
      </c>
      <c r="E716" s="14" t="s">
        <v>5067</v>
      </c>
      <c r="F716" s="14" t="e" vm="7">
        <v>#VALUE!</v>
      </c>
      <c r="G716" s="2" t="str">
        <f>_xlfn.XLOOKUP(E716,missing_cities!$Q$2:$Q$56,missing_cities!$R$2:$R$56,"Not Found",0)</f>
        <v>Brazil</v>
      </c>
      <c r="H716" t="str">
        <f>_xlfn.XLOOKUP(E716,missing_cities!$Q$2:$Q$56,missing_cities!$S$2:$S$56,"Not Found",0)</f>
        <v>South America</v>
      </c>
      <c r="I716" t="s">
        <v>18</v>
      </c>
      <c r="J716" s="15">
        <v>0.42</v>
      </c>
      <c r="K716" s="1">
        <v>45862</v>
      </c>
      <c r="L716" s="15" t="str">
        <f t="shared" si="22"/>
        <v>9.00-21.00</v>
      </c>
      <c r="M716" s="16">
        <f t="shared" si="23"/>
        <v>12</v>
      </c>
      <c r="N716" s="15">
        <v>6.92</v>
      </c>
      <c r="O716" s="15">
        <v>91</v>
      </c>
      <c r="P716" t="s">
        <v>29</v>
      </c>
      <c r="Q716">
        <v>22</v>
      </c>
      <c r="R716" t="s">
        <v>48</v>
      </c>
      <c r="S716">
        <v>2014</v>
      </c>
      <c r="T716" t="s">
        <v>22</v>
      </c>
      <c r="U716" s="15">
        <v>3.5</v>
      </c>
      <c r="V716" s="15">
        <v>1</v>
      </c>
      <c r="W716" t="s">
        <v>23</v>
      </c>
    </row>
    <row r="717" spans="1:23">
      <c r="A717" t="s">
        <v>760</v>
      </c>
      <c r="B717">
        <v>25.361588999999999</v>
      </c>
      <c r="C717" s="15">
        <v>55.278236</v>
      </c>
      <c r="D717" s="2" t="s">
        <v>5780</v>
      </c>
      <c r="E717" s="14" t="s">
        <v>5076</v>
      </c>
      <c r="F717" s="14" t="e" vm="10">
        <v>#VALUE!</v>
      </c>
      <c r="G717" s="2" t="str">
        <f>_xlfn.XLOOKUP(E717,missing_cities!$Q$2:$Q$56,missing_cities!$R$2:$R$56,"Not Found",0)</f>
        <v>United Arab Emirates</v>
      </c>
      <c r="H717" t="str">
        <f>_xlfn.XLOOKUP(E717,missing_cities!$Q$2:$Q$56,missing_cities!$S$2:$S$56,"Not Found",0)</f>
        <v>Asia</v>
      </c>
      <c r="I717" t="s">
        <v>18</v>
      </c>
      <c r="J717" s="15">
        <v>0.15</v>
      </c>
      <c r="K717" s="1">
        <v>45862</v>
      </c>
      <c r="L717" s="15" t="str">
        <f t="shared" si="22"/>
        <v>9.00-21.00</v>
      </c>
      <c r="M717" s="16">
        <f t="shared" si="23"/>
        <v>12</v>
      </c>
      <c r="N717" s="15">
        <v>6.71</v>
      </c>
      <c r="O717" s="15">
        <v>97</v>
      </c>
      <c r="P717" t="s">
        <v>25</v>
      </c>
      <c r="Q717">
        <v>22</v>
      </c>
      <c r="R717" t="s">
        <v>21</v>
      </c>
      <c r="S717">
        <v>2010</v>
      </c>
      <c r="T717" t="s">
        <v>22</v>
      </c>
      <c r="U717" s="15">
        <v>4.8</v>
      </c>
      <c r="V717" s="15">
        <v>8</v>
      </c>
      <c r="W717" t="s">
        <v>23</v>
      </c>
    </row>
    <row r="718" spans="1:23">
      <c r="A718" t="s">
        <v>761</v>
      </c>
      <c r="B718">
        <v>19.563127999999999</v>
      </c>
      <c r="C718" s="15">
        <v>-99.086213000000001</v>
      </c>
      <c r="D718" s="2" t="s">
        <v>5781</v>
      </c>
      <c r="E718" s="14" t="s">
        <v>5119</v>
      </c>
      <c r="F718" s="14" t="e" vm="13">
        <v>#VALUE!</v>
      </c>
      <c r="G718" s="2" t="str">
        <f>_xlfn.XLOOKUP(E718,missing_cities!$Q$2:$Q$56,missing_cities!$R$2:$R$56,"Not Found",0)</f>
        <v>Mexico</v>
      </c>
      <c r="H718" t="str">
        <f>_xlfn.XLOOKUP(E718,missing_cities!$Q$2:$Q$56,missing_cities!$S$2:$S$56,"Not Found",0)</f>
        <v>North America</v>
      </c>
      <c r="I718" t="s">
        <v>18</v>
      </c>
      <c r="J718" s="15">
        <v>0.1</v>
      </c>
      <c r="K718" s="1">
        <v>45862</v>
      </c>
      <c r="L718" s="15" t="str">
        <f t="shared" si="22"/>
        <v>9.00-21.00</v>
      </c>
      <c r="M718" s="16">
        <f t="shared" si="23"/>
        <v>12</v>
      </c>
      <c r="N718" s="15">
        <v>11.89</v>
      </c>
      <c r="O718" s="15">
        <v>26</v>
      </c>
      <c r="P718" t="s">
        <v>37</v>
      </c>
      <c r="Q718">
        <v>22</v>
      </c>
      <c r="R718" t="s">
        <v>48</v>
      </c>
      <c r="S718">
        <v>2012</v>
      </c>
      <c r="T718" t="s">
        <v>22</v>
      </c>
      <c r="U718" s="15">
        <v>3.5</v>
      </c>
      <c r="V718" s="15">
        <v>1</v>
      </c>
      <c r="W718" t="s">
        <v>32</v>
      </c>
    </row>
    <row r="719" spans="1:23">
      <c r="A719" t="s">
        <v>762</v>
      </c>
      <c r="B719">
        <v>-40.960529999999999</v>
      </c>
      <c r="C719" s="15">
        <v>-172.467276</v>
      </c>
      <c r="D719" s="2" t="s">
        <v>5782</v>
      </c>
      <c r="E719" s="14" t="str">
        <f>_xlfn.XLOOKUP(C719,missing_cities!B:B,missing_cities!C:C,"Not Found",0)</f>
        <v>Error</v>
      </c>
      <c r="F719" s="14" t="s">
        <v>9987</v>
      </c>
      <c r="G719" s="2" t="str">
        <f>_xlfn.XLOOKUP(E719,missing_cities!$Q$2:$Q$56,missing_cities!$R$2:$R$56,"Not Found",0)</f>
        <v>Error</v>
      </c>
      <c r="H719" t="str">
        <f>_xlfn.XLOOKUP(E719,missing_cities!$Q$2:$Q$56,missing_cities!$S$2:$S$56,"Not Found",0)</f>
        <v>Error</v>
      </c>
      <c r="I719" t="s">
        <v>18</v>
      </c>
      <c r="J719" s="15">
        <v>0.48</v>
      </c>
      <c r="K719" s="1">
        <v>45862</v>
      </c>
      <c r="L719" s="15" t="str">
        <f t="shared" si="22"/>
        <v>9.00-21.00</v>
      </c>
      <c r="M719" s="16">
        <f t="shared" si="23"/>
        <v>12</v>
      </c>
      <c r="N719" s="15">
        <v>11.92</v>
      </c>
      <c r="O719" s="15">
        <v>57</v>
      </c>
      <c r="P719" t="s">
        <v>37</v>
      </c>
      <c r="Q719">
        <v>50</v>
      </c>
      <c r="R719" t="s">
        <v>40</v>
      </c>
      <c r="S719">
        <v>2021</v>
      </c>
      <c r="T719" t="s">
        <v>31</v>
      </c>
      <c r="U719" s="15">
        <v>4.8</v>
      </c>
      <c r="V719" s="15">
        <v>1</v>
      </c>
      <c r="W719" t="s">
        <v>32</v>
      </c>
    </row>
    <row r="720" spans="1:23">
      <c r="A720" t="s">
        <v>763</v>
      </c>
      <c r="B720">
        <v>-33.708221000000002</v>
      </c>
      <c r="C720" s="15">
        <v>151.35476</v>
      </c>
      <c r="D720" s="2" t="s">
        <v>5783</v>
      </c>
      <c r="E720" s="14" t="s">
        <v>5069</v>
      </c>
      <c r="F720" s="14" t="e" vm="8">
        <v>#VALUE!</v>
      </c>
      <c r="G720" s="2" t="str">
        <f>_xlfn.XLOOKUP(E720,missing_cities!$Q$2:$Q$56,missing_cities!$R$2:$R$56,"Not Found",0)</f>
        <v>Australia</v>
      </c>
      <c r="H720" t="str">
        <f>_xlfn.XLOOKUP(E720,missing_cities!$Q$2:$Q$56,missing_cities!$S$2:$S$56,"Not Found",0)</f>
        <v>Australia</v>
      </c>
      <c r="I720" t="s">
        <v>18</v>
      </c>
      <c r="J720" s="15">
        <v>0.42</v>
      </c>
      <c r="K720" s="1">
        <v>45862</v>
      </c>
      <c r="L720" s="15" t="str">
        <f t="shared" si="22"/>
        <v>9.00-21.00</v>
      </c>
      <c r="M720" s="16">
        <f t="shared" si="23"/>
        <v>12</v>
      </c>
      <c r="N720" s="15">
        <v>0.62</v>
      </c>
      <c r="O720" s="15">
        <v>56</v>
      </c>
      <c r="P720" t="s">
        <v>29</v>
      </c>
      <c r="Q720">
        <v>350</v>
      </c>
      <c r="R720" t="s">
        <v>76</v>
      </c>
      <c r="S720">
        <v>2019</v>
      </c>
      <c r="T720" t="s">
        <v>22</v>
      </c>
      <c r="U720" s="15">
        <v>3.1</v>
      </c>
      <c r="V720" s="15">
        <v>10</v>
      </c>
      <c r="W720" t="s">
        <v>27</v>
      </c>
    </row>
    <row r="721" spans="1:23">
      <c r="A721" t="s">
        <v>764</v>
      </c>
      <c r="B721">
        <v>41.847814</v>
      </c>
      <c r="C721" s="15">
        <v>-87.625810000000001</v>
      </c>
      <c r="D721" s="2" t="s">
        <v>5784</v>
      </c>
      <c r="E721" s="14" t="s">
        <v>5065</v>
      </c>
      <c r="F721" s="14" t="e" vm="5">
        <v>#VALUE!</v>
      </c>
      <c r="G721" s="2" t="str">
        <f>_xlfn.XLOOKUP(E721,missing_cities!$Q$2:$Q$56,missing_cities!$R$2:$R$56,"Not Found",0)</f>
        <v>United States</v>
      </c>
      <c r="H721" t="str">
        <f>_xlfn.XLOOKUP(E721,missing_cities!$Q$2:$Q$56,missing_cities!$S$2:$S$56,"Not Found",0)</f>
        <v>North America</v>
      </c>
      <c r="I721" t="s">
        <v>18</v>
      </c>
      <c r="J721" s="15">
        <v>0.11</v>
      </c>
      <c r="K721" t="s">
        <v>34</v>
      </c>
      <c r="L721" s="15" t="str">
        <f t="shared" si="22"/>
        <v>6:00-22:00</v>
      </c>
      <c r="M721" s="16">
        <f t="shared" si="23"/>
        <v>0.67</v>
      </c>
      <c r="N721" s="15">
        <v>15</v>
      </c>
      <c r="O721" s="15">
        <v>17</v>
      </c>
      <c r="P721" t="s">
        <v>39</v>
      </c>
      <c r="Q721">
        <v>22</v>
      </c>
      <c r="R721" t="s">
        <v>42</v>
      </c>
      <c r="S721">
        <v>2013</v>
      </c>
      <c r="T721" t="s">
        <v>31</v>
      </c>
      <c r="U721" s="15">
        <v>3.1</v>
      </c>
      <c r="V721" s="15">
        <v>7</v>
      </c>
      <c r="W721" t="s">
        <v>27</v>
      </c>
    </row>
    <row r="722" spans="1:23">
      <c r="A722" t="s">
        <v>765</v>
      </c>
      <c r="B722">
        <v>34.089528000000001</v>
      </c>
      <c r="C722" s="15">
        <v>-118.263115</v>
      </c>
      <c r="D722" s="2" t="s">
        <v>5785</v>
      </c>
      <c r="E722" s="14" t="s">
        <v>5111</v>
      </c>
      <c r="F722" s="14" t="e" vm="5">
        <v>#VALUE!</v>
      </c>
      <c r="G722" s="2" t="str">
        <f>_xlfn.XLOOKUP(E722,missing_cities!$Q$2:$Q$56,missing_cities!$R$2:$R$56,"Not Found",0)</f>
        <v>United States</v>
      </c>
      <c r="H722" t="str">
        <f>_xlfn.XLOOKUP(E722,missing_cities!$Q$2:$Q$56,missing_cities!$S$2:$S$56,"Not Found",0)</f>
        <v>North America</v>
      </c>
      <c r="I722" t="s">
        <v>18</v>
      </c>
      <c r="J722" s="15">
        <v>0.36</v>
      </c>
      <c r="K722" s="1">
        <v>45862</v>
      </c>
      <c r="L722" s="15" t="str">
        <f t="shared" si="22"/>
        <v>9.00-21.00</v>
      </c>
      <c r="M722" s="16">
        <f t="shared" si="23"/>
        <v>12</v>
      </c>
      <c r="N722" s="15">
        <v>12.83</v>
      </c>
      <c r="O722" s="15">
        <v>15</v>
      </c>
      <c r="P722" t="s">
        <v>25</v>
      </c>
      <c r="Q722">
        <v>22</v>
      </c>
      <c r="R722" t="s">
        <v>42</v>
      </c>
      <c r="S722">
        <v>2017</v>
      </c>
      <c r="T722" t="s">
        <v>31</v>
      </c>
      <c r="U722" s="15">
        <v>3.3</v>
      </c>
      <c r="V722" s="15">
        <v>3</v>
      </c>
      <c r="W722" t="s">
        <v>23</v>
      </c>
    </row>
    <row r="723" spans="1:23">
      <c r="A723" t="s">
        <v>766</v>
      </c>
      <c r="B723">
        <v>-33.706282999999999</v>
      </c>
      <c r="C723" s="15">
        <v>18.507054</v>
      </c>
      <c r="D723" s="2" t="s">
        <v>5786</v>
      </c>
      <c r="E723" s="14" t="s">
        <v>5085</v>
      </c>
      <c r="F723" s="14" t="e" vm="12">
        <v>#VALUE!</v>
      </c>
      <c r="G723" s="2" t="str">
        <f>_xlfn.XLOOKUP(E723,missing_cities!$Q$2:$Q$56,missing_cities!$R$2:$R$56,"Not Found",0)</f>
        <v>South Africa</v>
      </c>
      <c r="H723" t="str">
        <f>_xlfn.XLOOKUP(E723,missing_cities!$Q$2:$Q$56,missing_cities!$S$2:$S$56,"Not Found",0)</f>
        <v>Africa</v>
      </c>
      <c r="I723" t="s">
        <v>18</v>
      </c>
      <c r="J723" s="15">
        <v>0.42</v>
      </c>
      <c r="K723" t="s">
        <v>19</v>
      </c>
      <c r="L723" s="15" t="str">
        <f t="shared" si="22"/>
        <v>9:00-18:00</v>
      </c>
      <c r="M723" s="16">
        <f t="shared" si="23"/>
        <v>0.37</v>
      </c>
      <c r="N723" s="15">
        <v>13.01</v>
      </c>
      <c r="O723" s="15">
        <v>50</v>
      </c>
      <c r="P723" t="s">
        <v>39</v>
      </c>
      <c r="Q723">
        <v>350</v>
      </c>
      <c r="R723" t="s">
        <v>48</v>
      </c>
      <c r="S723">
        <v>2012</v>
      </c>
      <c r="T723" t="s">
        <v>31</v>
      </c>
      <c r="U723" s="15">
        <v>4.0999999999999996</v>
      </c>
      <c r="V723" s="15">
        <v>1</v>
      </c>
      <c r="W723" t="s">
        <v>32</v>
      </c>
    </row>
    <row r="724" spans="1:23">
      <c r="A724" t="s">
        <v>767</v>
      </c>
      <c r="B724">
        <v>34.043339000000003</v>
      </c>
      <c r="C724" s="15">
        <v>-118.28512499999999</v>
      </c>
      <c r="D724" s="2" t="s">
        <v>5787</v>
      </c>
      <c r="E724" s="14" t="s">
        <v>5111</v>
      </c>
      <c r="F724" s="14" t="e" vm="5">
        <v>#VALUE!</v>
      </c>
      <c r="G724" s="2" t="str">
        <f>_xlfn.XLOOKUP(E724,missing_cities!$Q$2:$Q$56,missing_cities!$R$2:$R$56,"Not Found",0)</f>
        <v>United States</v>
      </c>
      <c r="H724" t="str">
        <f>_xlfn.XLOOKUP(E724,missing_cities!$Q$2:$Q$56,missing_cities!$S$2:$S$56,"Not Found",0)</f>
        <v>North America</v>
      </c>
      <c r="I724" t="s">
        <v>18</v>
      </c>
      <c r="J724" s="15">
        <v>0.24</v>
      </c>
      <c r="K724" t="s">
        <v>34</v>
      </c>
      <c r="L724" s="15" t="str">
        <f t="shared" si="22"/>
        <v>6:00-22:00</v>
      </c>
      <c r="M724" s="16">
        <f t="shared" si="23"/>
        <v>0.67</v>
      </c>
      <c r="N724" s="15">
        <v>12.08</v>
      </c>
      <c r="O724" s="15">
        <v>80</v>
      </c>
      <c r="P724" t="s">
        <v>29</v>
      </c>
      <c r="Q724">
        <v>150</v>
      </c>
      <c r="R724" t="s">
        <v>21</v>
      </c>
      <c r="S724">
        <v>2011</v>
      </c>
      <c r="T724" t="s">
        <v>22</v>
      </c>
      <c r="U724" s="15">
        <v>4.7</v>
      </c>
      <c r="V724" s="15">
        <v>6</v>
      </c>
      <c r="W724" t="s">
        <v>23</v>
      </c>
    </row>
    <row r="725" spans="1:23">
      <c r="A725" t="s">
        <v>768</v>
      </c>
      <c r="B725">
        <v>25.393882000000001</v>
      </c>
      <c r="C725" s="15">
        <v>55.290329</v>
      </c>
      <c r="D725" s="2" t="s">
        <v>5788</v>
      </c>
      <c r="E725" s="14" t="s">
        <v>5076</v>
      </c>
      <c r="F725" s="14" t="e" vm="10">
        <v>#VALUE!</v>
      </c>
      <c r="G725" s="2" t="str">
        <f>_xlfn.XLOOKUP(E725,missing_cities!$Q$2:$Q$56,missing_cities!$R$2:$R$56,"Not Found",0)</f>
        <v>United Arab Emirates</v>
      </c>
      <c r="H725" t="str">
        <f>_xlfn.XLOOKUP(E725,missing_cities!$Q$2:$Q$56,missing_cities!$S$2:$S$56,"Not Found",0)</f>
        <v>Asia</v>
      </c>
      <c r="I725" t="s">
        <v>18</v>
      </c>
      <c r="J725" s="15">
        <v>0.24</v>
      </c>
      <c r="K725" t="s">
        <v>19</v>
      </c>
      <c r="L725" s="15" t="str">
        <f t="shared" si="22"/>
        <v>9:00-18:00</v>
      </c>
      <c r="M725" s="16">
        <f t="shared" si="23"/>
        <v>0.37</v>
      </c>
      <c r="N725" s="15">
        <v>8.68</v>
      </c>
      <c r="O725" s="15">
        <v>44</v>
      </c>
      <c r="P725" t="s">
        <v>39</v>
      </c>
      <c r="Q725">
        <v>150</v>
      </c>
      <c r="R725" t="s">
        <v>48</v>
      </c>
      <c r="S725">
        <v>2018</v>
      </c>
      <c r="T725" t="s">
        <v>22</v>
      </c>
      <c r="U725" s="15">
        <v>4.8</v>
      </c>
      <c r="V725" s="15">
        <v>4</v>
      </c>
      <c r="W725" t="s">
        <v>27</v>
      </c>
    </row>
    <row r="726" spans="1:23">
      <c r="A726" t="s">
        <v>769</v>
      </c>
      <c r="B726">
        <v>37.688237000000001</v>
      </c>
      <c r="C726" s="15">
        <v>127.07494199999999</v>
      </c>
      <c r="D726" s="2" t="s">
        <v>5789</v>
      </c>
      <c r="E726" s="14" t="s">
        <v>5063</v>
      </c>
      <c r="F726" s="14" t="e" vm="6">
        <v>#VALUE!</v>
      </c>
      <c r="G726" s="2" t="str">
        <f>_xlfn.XLOOKUP(E726,missing_cities!$Q$2:$Q$56,missing_cities!$R$2:$R$56,"Not Found",0)</f>
        <v>South Korea</v>
      </c>
      <c r="H726" t="str">
        <f>_xlfn.XLOOKUP(E726,missing_cities!$Q$2:$Q$56,missing_cities!$S$2:$S$56,"Not Found",0)</f>
        <v>Asia</v>
      </c>
      <c r="I726" t="s">
        <v>18</v>
      </c>
      <c r="J726" s="15">
        <v>0.44</v>
      </c>
      <c r="K726" t="s">
        <v>34</v>
      </c>
      <c r="L726" s="15" t="str">
        <f t="shared" si="22"/>
        <v>6:00-22:00</v>
      </c>
      <c r="M726" s="16">
        <f t="shared" si="23"/>
        <v>0.67</v>
      </c>
      <c r="N726" s="15">
        <v>12.76</v>
      </c>
      <c r="O726" s="15">
        <v>42</v>
      </c>
      <c r="P726" t="s">
        <v>20</v>
      </c>
      <c r="Q726">
        <v>22</v>
      </c>
      <c r="R726" t="s">
        <v>21</v>
      </c>
      <c r="S726">
        <v>2013</v>
      </c>
      <c r="T726" t="s">
        <v>22</v>
      </c>
      <c r="U726" s="15">
        <v>4.7</v>
      </c>
      <c r="V726" s="15">
        <v>3</v>
      </c>
      <c r="W726" t="s">
        <v>32</v>
      </c>
    </row>
    <row r="727" spans="1:23">
      <c r="A727" t="s">
        <v>770</v>
      </c>
      <c r="B727">
        <v>-56.116557</v>
      </c>
      <c r="C727" s="15">
        <v>-26.028590999999999</v>
      </c>
      <c r="D727" s="2" t="s">
        <v>5790</v>
      </c>
      <c r="E727" s="14" t="str">
        <f>_xlfn.XLOOKUP(C727,missing_cities!B:B,missing_cities!C:C,"Not Found",0)</f>
        <v>Error</v>
      </c>
      <c r="F727" s="14" t="s">
        <v>9987</v>
      </c>
      <c r="G727" s="2" t="str">
        <f>_xlfn.XLOOKUP(E727,missing_cities!$Q$2:$Q$56,missing_cities!$R$2:$R$56,"Not Found",0)</f>
        <v>Error</v>
      </c>
      <c r="H727" t="str">
        <f>_xlfn.XLOOKUP(E727,missing_cities!$Q$2:$Q$56,missing_cities!$S$2:$S$56,"Not Found",0)</f>
        <v>Error</v>
      </c>
      <c r="I727" t="s">
        <v>18</v>
      </c>
      <c r="J727" s="15">
        <v>0.46</v>
      </c>
      <c r="K727" t="s">
        <v>34</v>
      </c>
      <c r="L727" s="15" t="str">
        <f t="shared" si="22"/>
        <v>6:00-22:00</v>
      </c>
      <c r="M727" s="16">
        <f t="shared" si="23"/>
        <v>0.67</v>
      </c>
      <c r="N727" s="15">
        <v>5.21</v>
      </c>
      <c r="O727" s="15">
        <v>62</v>
      </c>
      <c r="P727" t="s">
        <v>20</v>
      </c>
      <c r="Q727">
        <v>350</v>
      </c>
      <c r="R727" t="s">
        <v>132</v>
      </c>
      <c r="S727">
        <v>2021</v>
      </c>
      <c r="T727" t="s">
        <v>31</v>
      </c>
      <c r="U727" s="15">
        <v>4.7</v>
      </c>
      <c r="V727" s="15">
        <v>2</v>
      </c>
      <c r="W727" t="s">
        <v>27</v>
      </c>
    </row>
    <row r="728" spans="1:23">
      <c r="A728" t="s">
        <v>771</v>
      </c>
      <c r="B728">
        <v>19.472826000000001</v>
      </c>
      <c r="C728" s="15">
        <v>-99.015958999999995</v>
      </c>
      <c r="D728" s="2" t="s">
        <v>5791</v>
      </c>
      <c r="E728" s="14" t="s">
        <v>5119</v>
      </c>
      <c r="F728" s="14" t="e" vm="13">
        <v>#VALUE!</v>
      </c>
      <c r="G728" s="2" t="str">
        <f>_xlfn.XLOOKUP(E728,missing_cities!$Q$2:$Q$56,missing_cities!$R$2:$R$56,"Not Found",0)</f>
        <v>Mexico</v>
      </c>
      <c r="H728" t="str">
        <f>_xlfn.XLOOKUP(E728,missing_cities!$Q$2:$Q$56,missing_cities!$S$2:$S$56,"Not Found",0)</f>
        <v>North America</v>
      </c>
      <c r="I728" t="s">
        <v>18</v>
      </c>
      <c r="J728" s="15">
        <v>0.37</v>
      </c>
      <c r="K728" t="s">
        <v>19</v>
      </c>
      <c r="L728" s="15" t="str">
        <f t="shared" si="22"/>
        <v>9:00-18:00</v>
      </c>
      <c r="M728" s="16">
        <f t="shared" si="23"/>
        <v>0.37</v>
      </c>
      <c r="N728" s="15">
        <v>16.670000000000002</v>
      </c>
      <c r="O728" s="15">
        <v>84</v>
      </c>
      <c r="P728" t="s">
        <v>37</v>
      </c>
      <c r="Q728">
        <v>350</v>
      </c>
      <c r="R728" t="s">
        <v>44</v>
      </c>
      <c r="S728">
        <v>2010</v>
      </c>
      <c r="T728" t="s">
        <v>31</v>
      </c>
      <c r="U728" s="15">
        <v>4</v>
      </c>
      <c r="V728" s="15">
        <v>5</v>
      </c>
      <c r="W728" t="s">
        <v>32</v>
      </c>
    </row>
    <row r="729" spans="1:23">
      <c r="A729" t="s">
        <v>772</v>
      </c>
      <c r="B729">
        <v>-33.779752000000002</v>
      </c>
      <c r="C729" s="15">
        <v>18.573632</v>
      </c>
      <c r="D729" s="2" t="s">
        <v>5792</v>
      </c>
      <c r="E729" s="14" t="s">
        <v>5085</v>
      </c>
      <c r="F729" s="14" t="e" vm="12">
        <v>#VALUE!</v>
      </c>
      <c r="G729" s="2" t="str">
        <f>_xlfn.XLOOKUP(E729,missing_cities!$Q$2:$Q$56,missing_cities!$R$2:$R$56,"Not Found",0)</f>
        <v>South Africa</v>
      </c>
      <c r="H729" t="str">
        <f>_xlfn.XLOOKUP(E729,missing_cities!$Q$2:$Q$56,missing_cities!$S$2:$S$56,"Not Found",0)</f>
        <v>Africa</v>
      </c>
      <c r="I729" t="s">
        <v>18</v>
      </c>
      <c r="J729" s="15">
        <v>0.22</v>
      </c>
      <c r="K729" t="s">
        <v>34</v>
      </c>
      <c r="L729" s="15" t="str">
        <f t="shared" si="22"/>
        <v>6:00-22:00</v>
      </c>
      <c r="M729" s="16">
        <f t="shared" si="23"/>
        <v>0.67</v>
      </c>
      <c r="N729" s="15">
        <v>3.64</v>
      </c>
      <c r="O729" s="15">
        <v>64</v>
      </c>
      <c r="P729" t="s">
        <v>37</v>
      </c>
      <c r="Q729">
        <v>22</v>
      </c>
      <c r="R729" t="s">
        <v>48</v>
      </c>
      <c r="S729">
        <v>2015</v>
      </c>
      <c r="T729" t="s">
        <v>31</v>
      </c>
      <c r="U729" s="15">
        <v>3.8</v>
      </c>
      <c r="V729" s="15">
        <v>10</v>
      </c>
      <c r="W729" t="s">
        <v>27</v>
      </c>
    </row>
    <row r="730" spans="1:23">
      <c r="A730" t="s">
        <v>773</v>
      </c>
      <c r="B730">
        <v>-21.531911000000001</v>
      </c>
      <c r="C730" s="15">
        <v>-128.30358799999999</v>
      </c>
      <c r="D730" s="2" t="s">
        <v>5793</v>
      </c>
      <c r="E730" s="14" t="str">
        <f>_xlfn.XLOOKUP(C730,missing_cities!B:B,missing_cities!C:C,"Not Found",0)</f>
        <v>Error</v>
      </c>
      <c r="F730" s="14" t="s">
        <v>9987</v>
      </c>
      <c r="G730" s="2" t="str">
        <f>_xlfn.XLOOKUP(E730,missing_cities!$Q$2:$Q$56,missing_cities!$R$2:$R$56,"Not Found",0)</f>
        <v>Error</v>
      </c>
      <c r="H730" t="str">
        <f>_xlfn.XLOOKUP(E730,missing_cities!$Q$2:$Q$56,missing_cities!$S$2:$S$56,"Not Found",0)</f>
        <v>Error</v>
      </c>
      <c r="I730" t="s">
        <v>18</v>
      </c>
      <c r="J730" s="15">
        <v>0.38</v>
      </c>
      <c r="K730" s="1">
        <v>45862</v>
      </c>
      <c r="L730" s="15" t="str">
        <f t="shared" si="22"/>
        <v>9.00-21.00</v>
      </c>
      <c r="M730" s="16">
        <f t="shared" si="23"/>
        <v>12</v>
      </c>
      <c r="N730" s="15">
        <v>4.93</v>
      </c>
      <c r="O730" s="15">
        <v>12</v>
      </c>
      <c r="P730" t="s">
        <v>29</v>
      </c>
      <c r="Q730">
        <v>150</v>
      </c>
      <c r="R730" t="s">
        <v>26</v>
      </c>
      <c r="S730">
        <v>2021</v>
      </c>
      <c r="T730" t="s">
        <v>22</v>
      </c>
      <c r="U730" s="15">
        <v>3.3</v>
      </c>
      <c r="V730" s="15">
        <v>1</v>
      </c>
      <c r="W730" t="s">
        <v>27</v>
      </c>
    </row>
    <row r="731" spans="1:23">
      <c r="A731" t="s">
        <v>774</v>
      </c>
      <c r="B731">
        <v>55.876451000000003</v>
      </c>
      <c r="C731" s="15">
        <v>37.510874000000001</v>
      </c>
      <c r="D731" s="2" t="s">
        <v>5794</v>
      </c>
      <c r="E731" s="14" t="s">
        <v>5052</v>
      </c>
      <c r="F731" s="14" t="e" vm="2">
        <v>#VALUE!</v>
      </c>
      <c r="G731" s="2" t="str">
        <f>_xlfn.XLOOKUP(E731,missing_cities!$Q$2:$Q$56,missing_cities!$R$2:$R$56,"Not Found",0)</f>
        <v>Russia</v>
      </c>
      <c r="H731" t="str">
        <f>_xlfn.XLOOKUP(E731,missing_cities!$Q$2:$Q$56,missing_cities!$S$2:$S$56,"Not Found",0)</f>
        <v>Europe</v>
      </c>
      <c r="I731" t="s">
        <v>18</v>
      </c>
      <c r="J731" s="15">
        <v>0.13</v>
      </c>
      <c r="K731" t="s">
        <v>34</v>
      </c>
      <c r="L731" s="15" t="str">
        <f t="shared" si="22"/>
        <v>6:00-22:00</v>
      </c>
      <c r="M731" s="16">
        <f t="shared" si="23"/>
        <v>0.67</v>
      </c>
      <c r="N731" s="15">
        <v>19.12</v>
      </c>
      <c r="O731" s="15">
        <v>17</v>
      </c>
      <c r="P731" t="s">
        <v>25</v>
      </c>
      <c r="Q731">
        <v>22</v>
      </c>
      <c r="R731" t="s">
        <v>48</v>
      </c>
      <c r="S731">
        <v>2016</v>
      </c>
      <c r="T731" t="s">
        <v>22</v>
      </c>
      <c r="U731" s="15">
        <v>4.9000000000000004</v>
      </c>
      <c r="V731" s="15">
        <v>1</v>
      </c>
      <c r="W731" t="s">
        <v>27</v>
      </c>
    </row>
    <row r="732" spans="1:23">
      <c r="A732" t="s">
        <v>775</v>
      </c>
      <c r="B732">
        <v>52.415444000000001</v>
      </c>
      <c r="C732" s="15">
        <v>13.42854</v>
      </c>
      <c r="D732" s="2" t="s">
        <v>5795</v>
      </c>
      <c r="E732" s="14" t="s">
        <v>5057</v>
      </c>
      <c r="F732" s="14" t="e" vm="3">
        <v>#VALUE!</v>
      </c>
      <c r="G732" s="2" t="str">
        <f>_xlfn.XLOOKUP(E732,missing_cities!$Q$2:$Q$56,missing_cities!$R$2:$R$56,"Not Found",0)</f>
        <v>Germany</v>
      </c>
      <c r="H732" t="str">
        <f>_xlfn.XLOOKUP(E732,missing_cities!$Q$2:$Q$56,missing_cities!$S$2:$S$56,"Not Found",0)</f>
        <v>Europe</v>
      </c>
      <c r="I732" t="s">
        <v>18</v>
      </c>
      <c r="J732" s="15">
        <v>0.15</v>
      </c>
      <c r="K732" t="s">
        <v>34</v>
      </c>
      <c r="L732" s="15" t="str">
        <f t="shared" si="22"/>
        <v>6:00-22:00</v>
      </c>
      <c r="M732" s="16">
        <f t="shared" si="23"/>
        <v>0.67</v>
      </c>
      <c r="N732" s="15">
        <v>2.12</v>
      </c>
      <c r="O732" s="15">
        <v>80</v>
      </c>
      <c r="P732" t="s">
        <v>25</v>
      </c>
      <c r="Q732">
        <v>350</v>
      </c>
      <c r="R732" t="s">
        <v>42</v>
      </c>
      <c r="S732">
        <v>2010</v>
      </c>
      <c r="T732" t="s">
        <v>31</v>
      </c>
      <c r="U732" s="15">
        <v>4.8</v>
      </c>
      <c r="V732" s="15">
        <v>1</v>
      </c>
      <c r="W732" t="s">
        <v>32</v>
      </c>
    </row>
    <row r="733" spans="1:23">
      <c r="A733" t="s">
        <v>776</v>
      </c>
      <c r="B733">
        <v>43.788586000000002</v>
      </c>
      <c r="C733" s="15">
        <v>-79.329459</v>
      </c>
      <c r="D733" s="2" t="s">
        <v>5796</v>
      </c>
      <c r="E733" s="14" t="s">
        <v>5050</v>
      </c>
      <c r="F733" s="14" t="e" vm="1">
        <v>#VALUE!</v>
      </c>
      <c r="G733" s="2" t="str">
        <f>_xlfn.XLOOKUP(E733,missing_cities!$Q$2:$Q$56,missing_cities!$R$2:$R$56,"Not Found",0)</f>
        <v>Canada</v>
      </c>
      <c r="H733" t="str">
        <f>_xlfn.XLOOKUP(E733,missing_cities!$Q$2:$Q$56,missing_cities!$S$2:$S$56,"Not Found",0)</f>
        <v>North America</v>
      </c>
      <c r="I733" t="s">
        <v>18</v>
      </c>
      <c r="J733" s="15">
        <v>0.3</v>
      </c>
      <c r="K733" t="s">
        <v>34</v>
      </c>
      <c r="L733" s="15" t="str">
        <f t="shared" si="22"/>
        <v>6:00-22:00</v>
      </c>
      <c r="M733" s="16">
        <f t="shared" si="23"/>
        <v>0.67</v>
      </c>
      <c r="N733" s="15">
        <v>17.600000000000001</v>
      </c>
      <c r="O733" s="15">
        <v>18</v>
      </c>
      <c r="P733" t="s">
        <v>37</v>
      </c>
      <c r="Q733">
        <v>350</v>
      </c>
      <c r="R733" t="s">
        <v>26</v>
      </c>
      <c r="S733">
        <v>2021</v>
      </c>
      <c r="T733" t="s">
        <v>31</v>
      </c>
      <c r="U733" s="15">
        <v>3.5</v>
      </c>
      <c r="V733" s="15">
        <v>6</v>
      </c>
      <c r="W733" t="s">
        <v>27</v>
      </c>
    </row>
    <row r="734" spans="1:23">
      <c r="A734" t="s">
        <v>777</v>
      </c>
      <c r="B734">
        <v>52.422403000000003</v>
      </c>
      <c r="C734" s="15">
        <v>13.314500000000001</v>
      </c>
      <c r="D734" s="2" t="s">
        <v>5797</v>
      </c>
      <c r="E734" s="14" t="s">
        <v>5057</v>
      </c>
      <c r="F734" s="14" t="e" vm="3">
        <v>#VALUE!</v>
      </c>
      <c r="G734" s="2" t="str">
        <f>_xlfn.XLOOKUP(E734,missing_cities!$Q$2:$Q$56,missing_cities!$R$2:$R$56,"Not Found",0)</f>
        <v>Germany</v>
      </c>
      <c r="H734" t="str">
        <f>_xlfn.XLOOKUP(E734,missing_cities!$Q$2:$Q$56,missing_cities!$S$2:$S$56,"Not Found",0)</f>
        <v>Europe</v>
      </c>
      <c r="I734" t="s">
        <v>18</v>
      </c>
      <c r="J734" s="15">
        <v>0.14000000000000001</v>
      </c>
      <c r="K734" s="1">
        <v>45862</v>
      </c>
      <c r="L734" s="15" t="str">
        <f t="shared" si="22"/>
        <v>9.00-21.00</v>
      </c>
      <c r="M734" s="16">
        <f t="shared" si="23"/>
        <v>12</v>
      </c>
      <c r="N734" s="15">
        <v>6.17</v>
      </c>
      <c r="O734" s="15">
        <v>36</v>
      </c>
      <c r="P734" t="s">
        <v>29</v>
      </c>
      <c r="Q734">
        <v>50</v>
      </c>
      <c r="R734" t="s">
        <v>40</v>
      </c>
      <c r="S734">
        <v>2010</v>
      </c>
      <c r="T734" t="s">
        <v>31</v>
      </c>
      <c r="U734" s="15">
        <v>3.4</v>
      </c>
      <c r="V734" s="15">
        <v>5</v>
      </c>
      <c r="W734" t="s">
        <v>27</v>
      </c>
    </row>
    <row r="735" spans="1:23">
      <c r="A735" t="s">
        <v>778</v>
      </c>
      <c r="B735">
        <v>19.013708000000001</v>
      </c>
      <c r="C735" s="15">
        <v>72.912187000000003</v>
      </c>
      <c r="D735" s="2" t="s">
        <v>5798</v>
      </c>
      <c r="E735" s="14" t="s">
        <v>5079</v>
      </c>
      <c r="F735" s="14" t="e" vm="11">
        <v>#VALUE!</v>
      </c>
      <c r="G735" s="2" t="str">
        <f>_xlfn.XLOOKUP(E735,missing_cities!$Q$2:$Q$56,missing_cities!$R$2:$R$56,"Not Found",0)</f>
        <v>India</v>
      </c>
      <c r="H735" t="str">
        <f>_xlfn.XLOOKUP(E735,missing_cities!$Q$2:$Q$56,missing_cities!$S$2:$S$56,"Not Found",0)</f>
        <v>Asia</v>
      </c>
      <c r="I735" t="s">
        <v>18</v>
      </c>
      <c r="J735" s="15">
        <v>0.21</v>
      </c>
      <c r="K735" t="s">
        <v>19</v>
      </c>
      <c r="L735" s="15" t="str">
        <f t="shared" si="22"/>
        <v>9:00-18:00</v>
      </c>
      <c r="M735" s="16">
        <f t="shared" si="23"/>
        <v>0.37</v>
      </c>
      <c r="N735" s="15">
        <v>1.68</v>
      </c>
      <c r="O735" s="15">
        <v>46</v>
      </c>
      <c r="P735" t="s">
        <v>39</v>
      </c>
      <c r="Q735">
        <v>22</v>
      </c>
      <c r="R735" t="s">
        <v>48</v>
      </c>
      <c r="S735">
        <v>2015</v>
      </c>
      <c r="T735" t="s">
        <v>31</v>
      </c>
      <c r="U735" s="15">
        <v>4.3</v>
      </c>
      <c r="V735" s="15">
        <v>10</v>
      </c>
      <c r="W735" t="s">
        <v>27</v>
      </c>
    </row>
    <row r="736" spans="1:23">
      <c r="A736" t="s">
        <v>779</v>
      </c>
      <c r="B736">
        <v>13.84979</v>
      </c>
      <c r="C736" s="15">
        <v>100.45652</v>
      </c>
      <c r="D736" s="2" t="s">
        <v>5799</v>
      </c>
      <c r="E736" s="14" t="s">
        <v>5059</v>
      </c>
      <c r="F736" s="14" t="e" vm="4">
        <v>#VALUE!</v>
      </c>
      <c r="G736" s="2" t="str">
        <f>_xlfn.XLOOKUP(E736,missing_cities!$Q$2:$Q$56,missing_cities!$R$2:$R$56,"Not Found",0)</f>
        <v>Thailand</v>
      </c>
      <c r="H736" t="str">
        <f>_xlfn.XLOOKUP(E736,missing_cities!$Q$2:$Q$56,missing_cities!$S$2:$S$56,"Not Found",0)</f>
        <v>Asia</v>
      </c>
      <c r="I736" t="s">
        <v>18</v>
      </c>
      <c r="J736" s="15">
        <v>0.42</v>
      </c>
      <c r="K736" t="s">
        <v>19</v>
      </c>
      <c r="L736" s="15" t="str">
        <f t="shared" si="22"/>
        <v>9:00-18:00</v>
      </c>
      <c r="M736" s="16">
        <f t="shared" si="23"/>
        <v>0.37</v>
      </c>
      <c r="N736" s="15">
        <v>6.1</v>
      </c>
      <c r="O736" s="15">
        <v>69</v>
      </c>
      <c r="P736" t="s">
        <v>37</v>
      </c>
      <c r="Q736">
        <v>22</v>
      </c>
      <c r="R736" t="s">
        <v>30</v>
      </c>
      <c r="S736">
        <v>2022</v>
      </c>
      <c r="T736" t="s">
        <v>22</v>
      </c>
      <c r="U736" s="15">
        <v>3.4</v>
      </c>
      <c r="V736" s="15">
        <v>7</v>
      </c>
      <c r="W736" t="s">
        <v>32</v>
      </c>
    </row>
    <row r="737" spans="1:23">
      <c r="A737" t="s">
        <v>780</v>
      </c>
      <c r="B737">
        <v>55.704276999999998</v>
      </c>
      <c r="C737" s="15">
        <v>37.583266000000002</v>
      </c>
      <c r="D737" s="2" t="s">
        <v>5800</v>
      </c>
      <c r="E737" s="14" t="s">
        <v>5052</v>
      </c>
      <c r="F737" s="14" t="e" vm="2">
        <v>#VALUE!</v>
      </c>
      <c r="G737" s="2" t="str">
        <f>_xlfn.XLOOKUP(E737,missing_cities!$Q$2:$Q$56,missing_cities!$R$2:$R$56,"Not Found",0)</f>
        <v>Russia</v>
      </c>
      <c r="H737" t="str">
        <f>_xlfn.XLOOKUP(E737,missing_cities!$Q$2:$Q$56,missing_cities!$S$2:$S$56,"Not Found",0)</f>
        <v>Europe</v>
      </c>
      <c r="I737" t="s">
        <v>18</v>
      </c>
      <c r="J737" s="15">
        <v>0.41</v>
      </c>
      <c r="K737" s="1">
        <v>45862</v>
      </c>
      <c r="L737" s="15" t="str">
        <f t="shared" si="22"/>
        <v>9.00-21.00</v>
      </c>
      <c r="M737" s="16">
        <f t="shared" si="23"/>
        <v>12</v>
      </c>
      <c r="N737" s="15">
        <v>11.91</v>
      </c>
      <c r="O737" s="15">
        <v>80</v>
      </c>
      <c r="P737" t="s">
        <v>29</v>
      </c>
      <c r="Q737">
        <v>350</v>
      </c>
      <c r="R737" t="s">
        <v>35</v>
      </c>
      <c r="S737">
        <v>2011</v>
      </c>
      <c r="T737" t="s">
        <v>22</v>
      </c>
      <c r="U737" s="15">
        <v>4</v>
      </c>
      <c r="V737" s="15">
        <v>1</v>
      </c>
      <c r="W737" t="s">
        <v>23</v>
      </c>
    </row>
    <row r="738" spans="1:23">
      <c r="A738" t="s">
        <v>781</v>
      </c>
      <c r="B738">
        <v>25.315946</v>
      </c>
      <c r="C738" s="15">
        <v>55.259231</v>
      </c>
      <c r="D738" s="2" t="s">
        <v>5801</v>
      </c>
      <c r="E738" s="14" t="s">
        <v>5076</v>
      </c>
      <c r="F738" s="14" t="e" vm="10">
        <v>#VALUE!</v>
      </c>
      <c r="G738" s="2" t="str">
        <f>_xlfn.XLOOKUP(E738,missing_cities!$Q$2:$Q$56,missing_cities!$R$2:$R$56,"Not Found",0)</f>
        <v>United Arab Emirates</v>
      </c>
      <c r="H738" t="str">
        <f>_xlfn.XLOOKUP(E738,missing_cities!$Q$2:$Q$56,missing_cities!$S$2:$S$56,"Not Found",0)</f>
        <v>Asia</v>
      </c>
      <c r="I738" t="s">
        <v>18</v>
      </c>
      <c r="J738" s="15">
        <v>0.44</v>
      </c>
      <c r="K738" t="s">
        <v>19</v>
      </c>
      <c r="L738" s="15" t="str">
        <f t="shared" si="22"/>
        <v>9:00-18:00</v>
      </c>
      <c r="M738" s="16">
        <f t="shared" si="23"/>
        <v>0.37</v>
      </c>
      <c r="N738" s="15">
        <v>8.93</v>
      </c>
      <c r="O738" s="15">
        <v>21</v>
      </c>
      <c r="P738" t="s">
        <v>29</v>
      </c>
      <c r="Q738">
        <v>350</v>
      </c>
      <c r="R738" t="s">
        <v>67</v>
      </c>
      <c r="S738">
        <v>2011</v>
      </c>
      <c r="T738" t="s">
        <v>31</v>
      </c>
      <c r="U738" s="15">
        <v>4.0999999999999996</v>
      </c>
      <c r="V738" s="15">
        <v>8</v>
      </c>
      <c r="W738" t="s">
        <v>23</v>
      </c>
    </row>
    <row r="739" spans="1:23">
      <c r="A739" t="s">
        <v>782</v>
      </c>
      <c r="B739">
        <v>37.501545</v>
      </c>
      <c r="C739" s="15">
        <v>127.082667</v>
      </c>
      <c r="D739" s="2" t="s">
        <v>5802</v>
      </c>
      <c r="E739" s="14" t="s">
        <v>5063</v>
      </c>
      <c r="F739" s="14" t="e" vm="6">
        <v>#VALUE!</v>
      </c>
      <c r="G739" s="2" t="str">
        <f>_xlfn.XLOOKUP(E739,missing_cities!$Q$2:$Q$56,missing_cities!$R$2:$R$56,"Not Found",0)</f>
        <v>South Korea</v>
      </c>
      <c r="H739" t="str">
        <f>_xlfn.XLOOKUP(E739,missing_cities!$Q$2:$Q$56,missing_cities!$S$2:$S$56,"Not Found",0)</f>
        <v>Asia</v>
      </c>
      <c r="I739" t="s">
        <v>18</v>
      </c>
      <c r="J739" s="15">
        <v>0.43</v>
      </c>
      <c r="K739" t="s">
        <v>34</v>
      </c>
      <c r="L739" s="15" t="str">
        <f t="shared" si="22"/>
        <v>6:00-22:00</v>
      </c>
      <c r="M739" s="16">
        <f t="shared" si="23"/>
        <v>0.67</v>
      </c>
      <c r="N739" s="15">
        <v>5.55</v>
      </c>
      <c r="O739" s="15">
        <v>38</v>
      </c>
      <c r="P739" t="s">
        <v>25</v>
      </c>
      <c r="Q739">
        <v>150</v>
      </c>
      <c r="R739" t="s">
        <v>74</v>
      </c>
      <c r="S739">
        <v>2022</v>
      </c>
      <c r="T739" t="s">
        <v>22</v>
      </c>
      <c r="U739" s="15">
        <v>5</v>
      </c>
      <c r="V739" s="15">
        <v>4</v>
      </c>
      <c r="W739" t="s">
        <v>23</v>
      </c>
    </row>
    <row r="740" spans="1:23">
      <c r="A740" t="s">
        <v>783</v>
      </c>
      <c r="B740">
        <v>55.859237</v>
      </c>
      <c r="C740" s="15">
        <v>37.602004000000001</v>
      </c>
      <c r="D740" s="2" t="s">
        <v>5803</v>
      </c>
      <c r="E740" s="14" t="s">
        <v>5052</v>
      </c>
      <c r="F740" s="14" t="e" vm="2">
        <v>#VALUE!</v>
      </c>
      <c r="G740" s="2" t="str">
        <f>_xlfn.XLOOKUP(E740,missing_cities!$Q$2:$Q$56,missing_cities!$R$2:$R$56,"Not Found",0)</f>
        <v>Russia</v>
      </c>
      <c r="H740" t="str">
        <f>_xlfn.XLOOKUP(E740,missing_cities!$Q$2:$Q$56,missing_cities!$S$2:$S$56,"Not Found",0)</f>
        <v>Europe</v>
      </c>
      <c r="I740" t="s">
        <v>18</v>
      </c>
      <c r="J740" s="15">
        <v>0.33</v>
      </c>
      <c r="K740" s="1">
        <v>45862</v>
      </c>
      <c r="L740" s="15" t="str">
        <f t="shared" si="22"/>
        <v>9.00-21.00</v>
      </c>
      <c r="M740" s="16">
        <f t="shared" si="23"/>
        <v>12</v>
      </c>
      <c r="N740" s="15">
        <v>17.29</v>
      </c>
      <c r="O740" s="15">
        <v>23</v>
      </c>
      <c r="P740" t="s">
        <v>29</v>
      </c>
      <c r="Q740">
        <v>150</v>
      </c>
      <c r="R740" t="s">
        <v>37</v>
      </c>
      <c r="S740">
        <v>2012</v>
      </c>
      <c r="T740" t="s">
        <v>22</v>
      </c>
      <c r="U740" s="15">
        <v>3</v>
      </c>
      <c r="V740" s="15">
        <v>3</v>
      </c>
      <c r="W740" t="s">
        <v>32</v>
      </c>
    </row>
    <row r="741" spans="1:23">
      <c r="A741" t="s">
        <v>784</v>
      </c>
      <c r="B741">
        <v>41.860176000000003</v>
      </c>
      <c r="C741" s="15">
        <v>-87.646016000000003</v>
      </c>
      <c r="D741" s="2" t="s">
        <v>5804</v>
      </c>
      <c r="E741" s="14" t="s">
        <v>5065</v>
      </c>
      <c r="F741" s="14" t="e" vm="5">
        <v>#VALUE!</v>
      </c>
      <c r="G741" s="2" t="str">
        <f>_xlfn.XLOOKUP(E741,missing_cities!$Q$2:$Q$56,missing_cities!$R$2:$R$56,"Not Found",0)</f>
        <v>United States</v>
      </c>
      <c r="H741" t="str">
        <f>_xlfn.XLOOKUP(E741,missing_cities!$Q$2:$Q$56,missing_cities!$S$2:$S$56,"Not Found",0)</f>
        <v>North America</v>
      </c>
      <c r="I741" t="s">
        <v>18</v>
      </c>
      <c r="J741" s="15">
        <v>0.26</v>
      </c>
      <c r="K741" s="1">
        <v>45862</v>
      </c>
      <c r="L741" s="15" t="str">
        <f t="shared" si="22"/>
        <v>9.00-21.00</v>
      </c>
      <c r="M741" s="16">
        <f t="shared" si="23"/>
        <v>12</v>
      </c>
      <c r="N741" s="15">
        <v>5.12</v>
      </c>
      <c r="O741" s="15">
        <v>96</v>
      </c>
      <c r="P741" t="s">
        <v>29</v>
      </c>
      <c r="Q741">
        <v>150</v>
      </c>
      <c r="R741" t="s">
        <v>74</v>
      </c>
      <c r="S741">
        <v>2015</v>
      </c>
      <c r="T741" t="s">
        <v>31</v>
      </c>
      <c r="U741" s="15">
        <v>3.4</v>
      </c>
      <c r="V741" s="15">
        <v>8</v>
      </c>
      <c r="W741" t="s">
        <v>32</v>
      </c>
    </row>
    <row r="742" spans="1:23">
      <c r="A742" t="s">
        <v>785</v>
      </c>
      <c r="B742">
        <v>41.839618000000002</v>
      </c>
      <c r="C742" s="15">
        <v>-87.777404000000004</v>
      </c>
      <c r="D742" s="2" t="s">
        <v>5805</v>
      </c>
      <c r="E742" s="14" t="s">
        <v>5065</v>
      </c>
      <c r="F742" s="14" t="e" vm="5">
        <v>#VALUE!</v>
      </c>
      <c r="G742" s="2" t="str">
        <f>_xlfn.XLOOKUP(E742,missing_cities!$Q$2:$Q$56,missing_cities!$R$2:$R$56,"Not Found",0)</f>
        <v>United States</v>
      </c>
      <c r="H742" t="str">
        <f>_xlfn.XLOOKUP(E742,missing_cities!$Q$2:$Q$56,missing_cities!$S$2:$S$56,"Not Found",0)</f>
        <v>North America</v>
      </c>
      <c r="I742" t="s">
        <v>18</v>
      </c>
      <c r="J742" s="15">
        <v>0.3</v>
      </c>
      <c r="K742" s="1">
        <v>45862</v>
      </c>
      <c r="L742" s="15" t="str">
        <f t="shared" si="22"/>
        <v>9.00-21.00</v>
      </c>
      <c r="M742" s="16">
        <f t="shared" si="23"/>
        <v>12</v>
      </c>
      <c r="N742" s="15">
        <v>13.87</v>
      </c>
      <c r="O742" s="15">
        <v>17</v>
      </c>
      <c r="P742" t="s">
        <v>29</v>
      </c>
      <c r="Q742">
        <v>150</v>
      </c>
      <c r="R742" t="s">
        <v>81</v>
      </c>
      <c r="S742">
        <v>2019</v>
      </c>
      <c r="T742" t="s">
        <v>22</v>
      </c>
      <c r="U742" s="15">
        <v>4.2</v>
      </c>
      <c r="V742" s="15">
        <v>4</v>
      </c>
      <c r="W742" t="s">
        <v>23</v>
      </c>
    </row>
    <row r="743" spans="1:23">
      <c r="A743" t="s">
        <v>786</v>
      </c>
      <c r="B743">
        <v>19.496801000000001</v>
      </c>
      <c r="C743" s="15">
        <v>-99.075822000000002</v>
      </c>
      <c r="D743" s="2" t="s">
        <v>5806</v>
      </c>
      <c r="E743" s="14" t="s">
        <v>5119</v>
      </c>
      <c r="F743" s="14" t="e" vm="13">
        <v>#VALUE!</v>
      </c>
      <c r="G743" s="2" t="str">
        <f>_xlfn.XLOOKUP(E743,missing_cities!$Q$2:$Q$56,missing_cities!$R$2:$R$56,"Not Found",0)</f>
        <v>Mexico</v>
      </c>
      <c r="H743" t="str">
        <f>_xlfn.XLOOKUP(E743,missing_cities!$Q$2:$Q$56,missing_cities!$S$2:$S$56,"Not Found",0)</f>
        <v>North America</v>
      </c>
      <c r="I743" t="s">
        <v>18</v>
      </c>
      <c r="J743" s="15">
        <v>0.17</v>
      </c>
      <c r="K743" t="s">
        <v>19</v>
      </c>
      <c r="L743" s="15" t="str">
        <f t="shared" si="22"/>
        <v>9:00-18:00</v>
      </c>
      <c r="M743" s="16">
        <f t="shared" si="23"/>
        <v>0.37</v>
      </c>
      <c r="N743" s="15">
        <v>3.31</v>
      </c>
      <c r="O743" s="15">
        <v>43</v>
      </c>
      <c r="P743" t="s">
        <v>25</v>
      </c>
      <c r="Q743">
        <v>150</v>
      </c>
      <c r="R743" t="s">
        <v>132</v>
      </c>
      <c r="S743">
        <v>2014</v>
      </c>
      <c r="T743" t="s">
        <v>31</v>
      </c>
      <c r="U743" s="15">
        <v>4.3</v>
      </c>
      <c r="V743" s="15">
        <v>4</v>
      </c>
      <c r="W743" t="s">
        <v>32</v>
      </c>
    </row>
    <row r="744" spans="1:23">
      <c r="A744" t="s">
        <v>787</v>
      </c>
      <c r="B744">
        <v>55.739251000000003</v>
      </c>
      <c r="C744" s="15">
        <v>37.658042999999999</v>
      </c>
      <c r="D744" s="2" t="s">
        <v>5807</v>
      </c>
      <c r="E744" s="14" t="s">
        <v>5052</v>
      </c>
      <c r="F744" s="14" t="e" vm="2">
        <v>#VALUE!</v>
      </c>
      <c r="G744" s="2" t="str">
        <f>_xlfn.XLOOKUP(E744,missing_cities!$Q$2:$Q$56,missing_cities!$R$2:$R$56,"Not Found",0)</f>
        <v>Russia</v>
      </c>
      <c r="H744" t="str">
        <f>_xlfn.XLOOKUP(E744,missing_cities!$Q$2:$Q$56,missing_cities!$S$2:$S$56,"Not Found",0)</f>
        <v>Europe</v>
      </c>
      <c r="I744" t="s">
        <v>18</v>
      </c>
      <c r="J744" s="15">
        <v>0.48</v>
      </c>
      <c r="K744" t="s">
        <v>34</v>
      </c>
      <c r="L744" s="15" t="str">
        <f t="shared" si="22"/>
        <v>6:00-22:00</v>
      </c>
      <c r="M744" s="16">
        <f t="shared" si="23"/>
        <v>0.67</v>
      </c>
      <c r="N744" s="15">
        <v>16.8</v>
      </c>
      <c r="O744" s="15">
        <v>90</v>
      </c>
      <c r="P744" t="s">
        <v>37</v>
      </c>
      <c r="Q744">
        <v>350</v>
      </c>
      <c r="R744" t="s">
        <v>44</v>
      </c>
      <c r="S744">
        <v>2018</v>
      </c>
      <c r="T744" t="s">
        <v>31</v>
      </c>
      <c r="U744" s="15">
        <v>4.5</v>
      </c>
      <c r="V744" s="15">
        <v>1</v>
      </c>
      <c r="W744" t="s">
        <v>32</v>
      </c>
    </row>
    <row r="745" spans="1:23">
      <c r="A745" t="s">
        <v>788</v>
      </c>
      <c r="B745">
        <v>39.890239000000001</v>
      </c>
      <c r="C745" s="15">
        <v>116.267186</v>
      </c>
      <c r="D745" s="2" t="s">
        <v>5808</v>
      </c>
      <c r="E745" s="14" t="s">
        <v>5071</v>
      </c>
      <c r="F745" s="14" t="e" vm="9">
        <v>#VALUE!</v>
      </c>
      <c r="G745" s="2" t="str">
        <f>_xlfn.XLOOKUP(E745,missing_cities!$Q$2:$Q$56,missing_cities!$R$2:$R$56,"Not Found",0)</f>
        <v>China</v>
      </c>
      <c r="H745" t="str">
        <f>_xlfn.XLOOKUP(E745,missing_cities!$Q$2:$Q$56,missing_cities!$S$2:$S$56,"Not Found",0)</f>
        <v>Asia</v>
      </c>
      <c r="I745" t="s">
        <v>18</v>
      </c>
      <c r="J745" s="15">
        <v>0.38</v>
      </c>
      <c r="K745" t="s">
        <v>19</v>
      </c>
      <c r="L745" s="15" t="str">
        <f t="shared" si="22"/>
        <v>9:00-18:00</v>
      </c>
      <c r="M745" s="16">
        <f t="shared" si="23"/>
        <v>0.37</v>
      </c>
      <c r="N745" s="15">
        <v>18.38</v>
      </c>
      <c r="O745" s="15">
        <v>69</v>
      </c>
      <c r="P745" t="s">
        <v>25</v>
      </c>
      <c r="Q745">
        <v>350</v>
      </c>
      <c r="R745" t="s">
        <v>48</v>
      </c>
      <c r="S745">
        <v>2020</v>
      </c>
      <c r="T745" t="s">
        <v>22</v>
      </c>
      <c r="U745" s="15">
        <v>4.2</v>
      </c>
      <c r="V745" s="15">
        <v>5</v>
      </c>
      <c r="W745" t="s">
        <v>23</v>
      </c>
    </row>
    <row r="746" spans="1:23">
      <c r="A746" t="s">
        <v>789</v>
      </c>
      <c r="B746">
        <v>19.473869000000001</v>
      </c>
      <c r="C746" s="15">
        <v>-99.099365000000006</v>
      </c>
      <c r="D746" s="2" t="s">
        <v>5809</v>
      </c>
      <c r="E746" s="14" t="s">
        <v>5119</v>
      </c>
      <c r="F746" s="14" t="e" vm="13">
        <v>#VALUE!</v>
      </c>
      <c r="G746" s="2" t="str">
        <f>_xlfn.XLOOKUP(E746,missing_cities!$Q$2:$Q$56,missing_cities!$R$2:$R$56,"Not Found",0)</f>
        <v>Mexico</v>
      </c>
      <c r="H746" t="str">
        <f>_xlfn.XLOOKUP(E746,missing_cities!$Q$2:$Q$56,missing_cities!$S$2:$S$56,"Not Found",0)</f>
        <v>North America</v>
      </c>
      <c r="I746" t="s">
        <v>18</v>
      </c>
      <c r="J746" s="15">
        <v>0.34</v>
      </c>
      <c r="K746" s="1">
        <v>45862</v>
      </c>
      <c r="L746" s="15" t="str">
        <f t="shared" si="22"/>
        <v>9.00-21.00</v>
      </c>
      <c r="M746" s="16">
        <f t="shared" si="23"/>
        <v>12</v>
      </c>
      <c r="N746" s="15">
        <v>7.7</v>
      </c>
      <c r="O746" s="15">
        <v>93</v>
      </c>
      <c r="P746" t="s">
        <v>25</v>
      </c>
      <c r="Q746">
        <v>350</v>
      </c>
      <c r="R746" t="s">
        <v>21</v>
      </c>
      <c r="S746">
        <v>2020</v>
      </c>
      <c r="T746" t="s">
        <v>22</v>
      </c>
      <c r="U746" s="15">
        <v>4.0999999999999996</v>
      </c>
      <c r="V746" s="15">
        <v>10</v>
      </c>
      <c r="W746" t="s">
        <v>32</v>
      </c>
    </row>
    <row r="747" spans="1:23">
      <c r="A747" t="s">
        <v>790</v>
      </c>
      <c r="B747">
        <v>52.526023000000002</v>
      </c>
      <c r="C747" s="15">
        <v>13.434875</v>
      </c>
      <c r="D747" s="2" t="s">
        <v>5810</v>
      </c>
      <c r="E747" s="14" t="s">
        <v>5057</v>
      </c>
      <c r="F747" s="14" t="e" vm="3">
        <v>#VALUE!</v>
      </c>
      <c r="G747" s="2" t="str">
        <f>_xlfn.XLOOKUP(E747,missing_cities!$Q$2:$Q$56,missing_cities!$R$2:$R$56,"Not Found",0)</f>
        <v>Germany</v>
      </c>
      <c r="H747" t="str">
        <f>_xlfn.XLOOKUP(E747,missing_cities!$Q$2:$Q$56,missing_cities!$S$2:$S$56,"Not Found",0)</f>
        <v>Europe</v>
      </c>
      <c r="I747" t="s">
        <v>18</v>
      </c>
      <c r="J747" s="15">
        <v>0.24</v>
      </c>
      <c r="K747" t="s">
        <v>19</v>
      </c>
      <c r="L747" s="15" t="str">
        <f t="shared" si="22"/>
        <v>9:00-18:00</v>
      </c>
      <c r="M747" s="16">
        <f t="shared" si="23"/>
        <v>0.37</v>
      </c>
      <c r="N747" s="15">
        <v>3.14</v>
      </c>
      <c r="O747" s="15">
        <v>93</v>
      </c>
      <c r="P747" t="s">
        <v>37</v>
      </c>
      <c r="Q747">
        <v>150</v>
      </c>
      <c r="R747" t="s">
        <v>81</v>
      </c>
      <c r="S747">
        <v>2019</v>
      </c>
      <c r="T747" t="s">
        <v>31</v>
      </c>
      <c r="U747" s="15">
        <v>3.1</v>
      </c>
      <c r="V747" s="15">
        <v>5</v>
      </c>
      <c r="W747" t="s">
        <v>27</v>
      </c>
    </row>
    <row r="748" spans="1:23">
      <c r="A748" t="s">
        <v>791</v>
      </c>
      <c r="B748">
        <v>37.746899999999997</v>
      </c>
      <c r="C748" s="15">
        <v>-122.33188699999999</v>
      </c>
      <c r="D748" s="2" t="s">
        <v>5360</v>
      </c>
      <c r="E748" s="14" t="s">
        <v>5061</v>
      </c>
      <c r="F748" s="14" t="e" vm="5">
        <v>#VALUE!</v>
      </c>
      <c r="G748" s="2" t="str">
        <f>_xlfn.XLOOKUP(E748,missing_cities!$Q$2:$Q$56,missing_cities!$R$2:$R$56,"Not Found",0)</f>
        <v>United States</v>
      </c>
      <c r="H748" t="str">
        <f>_xlfn.XLOOKUP(E748,missing_cities!$Q$2:$Q$56,missing_cities!$S$2:$S$56,"Not Found",0)</f>
        <v>North America</v>
      </c>
      <c r="I748" t="s">
        <v>18</v>
      </c>
      <c r="J748" s="15">
        <v>0.3</v>
      </c>
      <c r="K748" s="1">
        <v>45862</v>
      </c>
      <c r="L748" s="15" t="str">
        <f t="shared" si="22"/>
        <v>9.00-21.00</v>
      </c>
      <c r="M748" s="16">
        <f t="shared" si="23"/>
        <v>12</v>
      </c>
      <c r="N748" s="15">
        <v>13.9</v>
      </c>
      <c r="O748" s="15">
        <v>92</v>
      </c>
      <c r="P748" t="s">
        <v>25</v>
      </c>
      <c r="Q748">
        <v>350</v>
      </c>
      <c r="R748" t="s">
        <v>48</v>
      </c>
      <c r="S748">
        <v>2016</v>
      </c>
      <c r="T748" t="s">
        <v>22</v>
      </c>
      <c r="U748" s="15">
        <v>4.5999999999999996</v>
      </c>
      <c r="V748" s="15">
        <v>6</v>
      </c>
      <c r="W748" t="s">
        <v>27</v>
      </c>
    </row>
    <row r="749" spans="1:23">
      <c r="A749" t="s">
        <v>792</v>
      </c>
      <c r="B749">
        <v>52.441637999999998</v>
      </c>
      <c r="C749" s="15">
        <v>13.333771</v>
      </c>
      <c r="D749" s="2" t="s">
        <v>5811</v>
      </c>
      <c r="E749" s="14" t="s">
        <v>5057</v>
      </c>
      <c r="F749" s="14" t="e" vm="3">
        <v>#VALUE!</v>
      </c>
      <c r="G749" s="2" t="str">
        <f>_xlfn.XLOOKUP(E749,missing_cities!$Q$2:$Q$56,missing_cities!$R$2:$R$56,"Not Found",0)</f>
        <v>Germany</v>
      </c>
      <c r="H749" t="str">
        <f>_xlfn.XLOOKUP(E749,missing_cities!$Q$2:$Q$56,missing_cities!$S$2:$S$56,"Not Found",0)</f>
        <v>Europe</v>
      </c>
      <c r="I749" t="s">
        <v>18</v>
      </c>
      <c r="J749" s="15">
        <v>0.16</v>
      </c>
      <c r="K749" s="1">
        <v>45862</v>
      </c>
      <c r="L749" s="15" t="str">
        <f t="shared" si="22"/>
        <v>9.00-21.00</v>
      </c>
      <c r="M749" s="16">
        <f t="shared" si="23"/>
        <v>12</v>
      </c>
      <c r="N749" s="15">
        <v>15.98</v>
      </c>
      <c r="O749" s="15">
        <v>13</v>
      </c>
      <c r="P749" t="s">
        <v>37</v>
      </c>
      <c r="Q749">
        <v>22</v>
      </c>
      <c r="R749" t="s">
        <v>21</v>
      </c>
      <c r="S749">
        <v>2011</v>
      </c>
      <c r="T749" t="s">
        <v>22</v>
      </c>
      <c r="U749" s="15">
        <v>4.4000000000000004</v>
      </c>
      <c r="V749" s="15">
        <v>6</v>
      </c>
      <c r="W749" t="s">
        <v>23</v>
      </c>
    </row>
    <row r="750" spans="1:23">
      <c r="A750" t="s">
        <v>793</v>
      </c>
      <c r="B750">
        <v>43.687378000000002</v>
      </c>
      <c r="C750" s="15">
        <v>-79.394475999999997</v>
      </c>
      <c r="D750" s="2" t="s">
        <v>5812</v>
      </c>
      <c r="E750" s="14" t="s">
        <v>5050</v>
      </c>
      <c r="F750" s="14" t="e" vm="1">
        <v>#VALUE!</v>
      </c>
      <c r="G750" s="2" t="str">
        <f>_xlfn.XLOOKUP(E750,missing_cities!$Q$2:$Q$56,missing_cities!$R$2:$R$56,"Not Found",0)</f>
        <v>Canada</v>
      </c>
      <c r="H750" t="str">
        <f>_xlfn.XLOOKUP(E750,missing_cities!$Q$2:$Q$56,missing_cities!$S$2:$S$56,"Not Found",0)</f>
        <v>North America</v>
      </c>
      <c r="I750" t="s">
        <v>18</v>
      </c>
      <c r="J750" s="15">
        <v>0.23</v>
      </c>
      <c r="K750" s="1">
        <v>45862</v>
      </c>
      <c r="L750" s="15" t="str">
        <f t="shared" si="22"/>
        <v>9.00-21.00</v>
      </c>
      <c r="M750" s="16">
        <f t="shared" si="23"/>
        <v>12</v>
      </c>
      <c r="N750" s="15">
        <v>10.44</v>
      </c>
      <c r="O750" s="15">
        <v>23</v>
      </c>
      <c r="P750" t="s">
        <v>39</v>
      </c>
      <c r="Q750">
        <v>150</v>
      </c>
      <c r="R750" t="s">
        <v>81</v>
      </c>
      <c r="S750">
        <v>2018</v>
      </c>
      <c r="T750" t="s">
        <v>31</v>
      </c>
      <c r="U750" s="15">
        <v>4.5999999999999996</v>
      </c>
      <c r="V750" s="15">
        <v>9</v>
      </c>
      <c r="W750" t="s">
        <v>23</v>
      </c>
    </row>
    <row r="751" spans="1:23">
      <c r="A751" t="s">
        <v>794</v>
      </c>
      <c r="B751">
        <v>53.363303000000002</v>
      </c>
      <c r="C751" s="15">
        <v>-117.780742</v>
      </c>
      <c r="D751" s="2" t="s">
        <v>5813</v>
      </c>
      <c r="E751" s="14">
        <f>_xlfn.XLOOKUP(C751,missing_cities!B:B,missing_cities!C:C,"Not Found",0)</f>
        <v>0</v>
      </c>
      <c r="F751" s="14" t="s">
        <v>9990</v>
      </c>
      <c r="G751" s="2" t="str">
        <f>_xlfn.XLOOKUP(E751,missing_cities!$Q$2:$Q$56,missing_cities!$R$2:$R$56,"Not Found",0)</f>
        <v>Not Found</v>
      </c>
      <c r="H751" t="str">
        <f>_xlfn.XLOOKUP(E751,missing_cities!$Q$2:$Q$56,missing_cities!$S$2:$S$56,"Not Found",0)</f>
        <v>Not Found</v>
      </c>
      <c r="I751" t="s">
        <v>18</v>
      </c>
      <c r="J751" s="15">
        <v>0.24</v>
      </c>
      <c r="K751" s="1">
        <v>45862</v>
      </c>
      <c r="L751" s="15" t="str">
        <f t="shared" si="22"/>
        <v>9.00-21.00</v>
      </c>
      <c r="M751" s="16">
        <f t="shared" si="23"/>
        <v>12</v>
      </c>
      <c r="N751" s="15">
        <v>9</v>
      </c>
      <c r="O751" s="15">
        <v>39</v>
      </c>
      <c r="P751" t="s">
        <v>20</v>
      </c>
      <c r="Q751">
        <v>50</v>
      </c>
      <c r="R751" t="s">
        <v>37</v>
      </c>
      <c r="S751">
        <v>2014</v>
      </c>
      <c r="T751" t="s">
        <v>31</v>
      </c>
      <c r="U751" s="15">
        <v>3.3</v>
      </c>
      <c r="V751" s="15">
        <v>7</v>
      </c>
      <c r="W751" t="s">
        <v>32</v>
      </c>
    </row>
    <row r="752" spans="1:23">
      <c r="A752" t="s">
        <v>795</v>
      </c>
      <c r="B752">
        <v>37.792012999999997</v>
      </c>
      <c r="C752" s="15">
        <v>-122.327547</v>
      </c>
      <c r="D752" s="2" t="s">
        <v>5814</v>
      </c>
      <c r="E752" s="14" t="s">
        <v>5061</v>
      </c>
      <c r="F752" s="14" t="e" vm="5">
        <v>#VALUE!</v>
      </c>
      <c r="G752" s="2" t="str">
        <f>_xlfn.XLOOKUP(E752,missing_cities!$Q$2:$Q$56,missing_cities!$R$2:$R$56,"Not Found",0)</f>
        <v>United States</v>
      </c>
      <c r="H752" t="str">
        <f>_xlfn.XLOOKUP(E752,missing_cities!$Q$2:$Q$56,missing_cities!$S$2:$S$56,"Not Found",0)</f>
        <v>North America</v>
      </c>
      <c r="I752" t="s">
        <v>18</v>
      </c>
      <c r="J752" s="15">
        <v>0.15</v>
      </c>
      <c r="K752" s="1">
        <v>45862</v>
      </c>
      <c r="L752" s="15" t="str">
        <f t="shared" si="22"/>
        <v>9.00-21.00</v>
      </c>
      <c r="M752" s="16">
        <f t="shared" si="23"/>
        <v>12</v>
      </c>
      <c r="N752" s="15">
        <v>12.9</v>
      </c>
      <c r="O752" s="15">
        <v>58</v>
      </c>
      <c r="P752" t="s">
        <v>25</v>
      </c>
      <c r="Q752">
        <v>350</v>
      </c>
      <c r="R752" t="s">
        <v>37</v>
      </c>
      <c r="S752">
        <v>2016</v>
      </c>
      <c r="T752" t="s">
        <v>31</v>
      </c>
      <c r="U752" s="15">
        <v>4.8</v>
      </c>
      <c r="V752" s="15">
        <v>2</v>
      </c>
      <c r="W752" t="s">
        <v>32</v>
      </c>
    </row>
    <row r="753" spans="1:23">
      <c r="A753" t="s">
        <v>796</v>
      </c>
      <c r="B753">
        <v>83.925963999999993</v>
      </c>
      <c r="C753" s="15">
        <v>20.855163000000001</v>
      </c>
      <c r="D753" s="2" t="s">
        <v>5815</v>
      </c>
      <c r="E753" s="14" t="str">
        <f>_xlfn.XLOOKUP(C753,missing_cities!B:B,missing_cities!C:C,"Not Found",0)</f>
        <v>Not Found</v>
      </c>
      <c r="F753" s="14" t="s">
        <v>9990</v>
      </c>
      <c r="G753" s="2" t="str">
        <f>_xlfn.XLOOKUP(E753,missing_cities!$Q$2:$Q$56,missing_cities!$R$2:$R$56,"Not Found",0)</f>
        <v>Not Found</v>
      </c>
      <c r="H753" t="str">
        <f>_xlfn.XLOOKUP(E753,missing_cities!$Q$2:$Q$56,missing_cities!$S$2:$S$56,"Not Found",0)</f>
        <v>Not Found</v>
      </c>
      <c r="I753" t="s">
        <v>18</v>
      </c>
      <c r="J753" s="15">
        <v>0.35</v>
      </c>
      <c r="K753" t="s">
        <v>34</v>
      </c>
      <c r="L753" s="15" t="str">
        <f t="shared" si="22"/>
        <v>6:00-22:00</v>
      </c>
      <c r="M753" s="16">
        <f t="shared" si="23"/>
        <v>0.67</v>
      </c>
      <c r="N753" s="15">
        <v>5.97</v>
      </c>
      <c r="O753" s="15">
        <v>18</v>
      </c>
      <c r="P753" t="s">
        <v>39</v>
      </c>
      <c r="Q753">
        <v>350</v>
      </c>
      <c r="R753" t="s">
        <v>21</v>
      </c>
      <c r="S753">
        <v>2015</v>
      </c>
      <c r="T753" t="s">
        <v>22</v>
      </c>
      <c r="U753" s="15">
        <v>3.8</v>
      </c>
      <c r="V753" s="15">
        <v>10</v>
      </c>
      <c r="W753" t="s">
        <v>32</v>
      </c>
    </row>
    <row r="754" spans="1:23">
      <c r="A754" t="s">
        <v>797</v>
      </c>
      <c r="B754">
        <v>-33.754767999999999</v>
      </c>
      <c r="C754" s="15">
        <v>151.21368100000001</v>
      </c>
      <c r="D754" s="2" t="s">
        <v>5816</v>
      </c>
      <c r="E754" s="14" t="s">
        <v>5069</v>
      </c>
      <c r="F754" s="14" t="e" vm="8">
        <v>#VALUE!</v>
      </c>
      <c r="G754" s="2" t="str">
        <f>_xlfn.XLOOKUP(E754,missing_cities!$Q$2:$Q$56,missing_cities!$R$2:$R$56,"Not Found",0)</f>
        <v>Australia</v>
      </c>
      <c r="H754" t="str">
        <f>_xlfn.XLOOKUP(E754,missing_cities!$Q$2:$Q$56,missing_cities!$S$2:$S$56,"Not Found",0)</f>
        <v>Australia</v>
      </c>
      <c r="I754" t="s">
        <v>18</v>
      </c>
      <c r="J754" s="15">
        <v>0.32</v>
      </c>
      <c r="K754" s="1">
        <v>45862</v>
      </c>
      <c r="L754" s="15" t="str">
        <f t="shared" si="22"/>
        <v>9.00-21.00</v>
      </c>
      <c r="M754" s="16">
        <f t="shared" si="23"/>
        <v>12</v>
      </c>
      <c r="N754" s="15">
        <v>13.98</v>
      </c>
      <c r="O754" s="15">
        <v>93</v>
      </c>
      <c r="P754" t="s">
        <v>29</v>
      </c>
      <c r="Q754">
        <v>50</v>
      </c>
      <c r="R754" t="s">
        <v>37</v>
      </c>
      <c r="S754">
        <v>2022</v>
      </c>
      <c r="T754" t="s">
        <v>31</v>
      </c>
      <c r="U754" s="15">
        <v>4.5999999999999996</v>
      </c>
      <c r="V754" s="15">
        <v>4</v>
      </c>
      <c r="W754" t="s">
        <v>27</v>
      </c>
    </row>
    <row r="755" spans="1:23">
      <c r="A755" t="s">
        <v>798</v>
      </c>
      <c r="B755">
        <v>-33.743796000000003</v>
      </c>
      <c r="C755" s="15">
        <v>18.490105</v>
      </c>
      <c r="D755" s="2" t="s">
        <v>5817</v>
      </c>
      <c r="E755" s="14" t="s">
        <v>5085</v>
      </c>
      <c r="F755" s="14" t="e" vm="12">
        <v>#VALUE!</v>
      </c>
      <c r="G755" s="2" t="str">
        <f>_xlfn.XLOOKUP(E755,missing_cities!$Q$2:$Q$56,missing_cities!$R$2:$R$56,"Not Found",0)</f>
        <v>South Africa</v>
      </c>
      <c r="H755" t="str">
        <f>_xlfn.XLOOKUP(E755,missing_cities!$Q$2:$Q$56,missing_cities!$S$2:$S$56,"Not Found",0)</f>
        <v>Africa</v>
      </c>
      <c r="I755" t="s">
        <v>18</v>
      </c>
      <c r="J755" s="15">
        <v>0.12</v>
      </c>
      <c r="K755" s="1">
        <v>45862</v>
      </c>
      <c r="L755" s="15" t="str">
        <f t="shared" si="22"/>
        <v>9.00-21.00</v>
      </c>
      <c r="M755" s="16">
        <f t="shared" si="23"/>
        <v>12</v>
      </c>
      <c r="N755" s="15">
        <v>6.57</v>
      </c>
      <c r="O755" s="15">
        <v>91</v>
      </c>
      <c r="P755" t="s">
        <v>39</v>
      </c>
      <c r="Q755">
        <v>50</v>
      </c>
      <c r="R755" t="s">
        <v>44</v>
      </c>
      <c r="S755">
        <v>2020</v>
      </c>
      <c r="T755" t="s">
        <v>22</v>
      </c>
      <c r="U755" s="15">
        <v>4.4000000000000004</v>
      </c>
      <c r="V755" s="15">
        <v>10</v>
      </c>
      <c r="W755" t="s">
        <v>23</v>
      </c>
    </row>
    <row r="756" spans="1:23">
      <c r="A756" t="s">
        <v>799</v>
      </c>
      <c r="B756">
        <v>37.583931999999997</v>
      </c>
      <c r="C756" s="15">
        <v>126.979465</v>
      </c>
      <c r="D756" s="2" t="s">
        <v>5818</v>
      </c>
      <c r="E756" s="14" t="s">
        <v>5063</v>
      </c>
      <c r="F756" s="14" t="e" vm="6">
        <v>#VALUE!</v>
      </c>
      <c r="G756" s="2" t="str">
        <f>_xlfn.XLOOKUP(E756,missing_cities!$Q$2:$Q$56,missing_cities!$R$2:$R$56,"Not Found",0)</f>
        <v>South Korea</v>
      </c>
      <c r="H756" t="str">
        <f>_xlfn.XLOOKUP(E756,missing_cities!$Q$2:$Q$56,missing_cities!$S$2:$S$56,"Not Found",0)</f>
        <v>Asia</v>
      </c>
      <c r="I756" t="s">
        <v>18</v>
      </c>
      <c r="J756" s="15">
        <v>0.13</v>
      </c>
      <c r="K756" t="s">
        <v>34</v>
      </c>
      <c r="L756" s="15" t="str">
        <f t="shared" si="22"/>
        <v>6:00-22:00</v>
      </c>
      <c r="M756" s="16">
        <f t="shared" si="23"/>
        <v>0.67</v>
      </c>
      <c r="N756" s="15">
        <v>14.53</v>
      </c>
      <c r="O756" s="15">
        <v>42</v>
      </c>
      <c r="P756" t="s">
        <v>25</v>
      </c>
      <c r="Q756">
        <v>22</v>
      </c>
      <c r="R756" t="s">
        <v>42</v>
      </c>
      <c r="S756">
        <v>2011</v>
      </c>
      <c r="T756" t="s">
        <v>22</v>
      </c>
      <c r="U756" s="15">
        <v>3.6</v>
      </c>
      <c r="V756" s="15">
        <v>9</v>
      </c>
      <c r="W756" t="s">
        <v>32</v>
      </c>
    </row>
    <row r="757" spans="1:23">
      <c r="A757" t="s">
        <v>800</v>
      </c>
      <c r="B757">
        <v>-33.757511999999998</v>
      </c>
      <c r="C757" s="15">
        <v>18.554435999999999</v>
      </c>
      <c r="D757" s="2" t="s">
        <v>5819</v>
      </c>
      <c r="E757" s="14" t="s">
        <v>5085</v>
      </c>
      <c r="F757" s="14" t="e" vm="12">
        <v>#VALUE!</v>
      </c>
      <c r="G757" s="2" t="str">
        <f>_xlfn.XLOOKUP(E757,missing_cities!$Q$2:$Q$56,missing_cities!$R$2:$R$56,"Not Found",0)</f>
        <v>South Africa</v>
      </c>
      <c r="H757" t="str">
        <f>_xlfn.XLOOKUP(E757,missing_cities!$Q$2:$Q$56,missing_cities!$S$2:$S$56,"Not Found",0)</f>
        <v>Africa</v>
      </c>
      <c r="I757" t="s">
        <v>18</v>
      </c>
      <c r="J757" s="15">
        <v>0.37</v>
      </c>
      <c r="K757" t="s">
        <v>19</v>
      </c>
      <c r="L757" s="15" t="str">
        <f t="shared" si="22"/>
        <v>9:00-18:00</v>
      </c>
      <c r="M757" s="16">
        <f t="shared" si="23"/>
        <v>0.37</v>
      </c>
      <c r="N757" s="15">
        <v>15.05</v>
      </c>
      <c r="O757" s="15">
        <v>70</v>
      </c>
      <c r="P757" t="s">
        <v>39</v>
      </c>
      <c r="Q757">
        <v>150</v>
      </c>
      <c r="R757" t="s">
        <v>67</v>
      </c>
      <c r="S757">
        <v>2012</v>
      </c>
      <c r="T757" t="s">
        <v>22</v>
      </c>
      <c r="U757" s="15">
        <v>3.1</v>
      </c>
      <c r="V757" s="15">
        <v>5</v>
      </c>
      <c r="W757" t="s">
        <v>27</v>
      </c>
    </row>
    <row r="758" spans="1:23">
      <c r="A758" t="s">
        <v>801</v>
      </c>
      <c r="B758">
        <v>37.805514000000002</v>
      </c>
      <c r="C758" s="15">
        <v>-122.347084</v>
      </c>
      <c r="D758" s="2" t="s">
        <v>5820</v>
      </c>
      <c r="E758" s="14" t="s">
        <v>5061</v>
      </c>
      <c r="F758" s="14" t="e" vm="5">
        <v>#VALUE!</v>
      </c>
      <c r="G758" s="2" t="str">
        <f>_xlfn.XLOOKUP(E758,missing_cities!$Q$2:$Q$56,missing_cities!$R$2:$R$56,"Not Found",0)</f>
        <v>United States</v>
      </c>
      <c r="H758" t="str">
        <f>_xlfn.XLOOKUP(E758,missing_cities!$Q$2:$Q$56,missing_cities!$S$2:$S$56,"Not Found",0)</f>
        <v>North America</v>
      </c>
      <c r="I758" t="s">
        <v>18</v>
      </c>
      <c r="J758" s="15">
        <v>0.28000000000000003</v>
      </c>
      <c r="K758" s="1">
        <v>45862</v>
      </c>
      <c r="L758" s="15" t="str">
        <f t="shared" si="22"/>
        <v>9.00-21.00</v>
      </c>
      <c r="M758" s="16">
        <f t="shared" si="23"/>
        <v>12</v>
      </c>
      <c r="N758" s="15">
        <v>10.35</v>
      </c>
      <c r="O758" s="15">
        <v>85</v>
      </c>
      <c r="P758" t="s">
        <v>39</v>
      </c>
      <c r="Q758">
        <v>50</v>
      </c>
      <c r="R758" t="s">
        <v>48</v>
      </c>
      <c r="S758">
        <v>2019</v>
      </c>
      <c r="T758" t="s">
        <v>31</v>
      </c>
      <c r="U758" s="15">
        <v>3.9</v>
      </c>
      <c r="V758" s="15">
        <v>6</v>
      </c>
      <c r="W758" t="s">
        <v>27</v>
      </c>
    </row>
    <row r="759" spans="1:23">
      <c r="A759" t="s">
        <v>802</v>
      </c>
      <c r="B759">
        <v>-33.844785000000002</v>
      </c>
      <c r="C759" s="15">
        <v>151.365926</v>
      </c>
      <c r="D759" s="2" t="s">
        <v>5821</v>
      </c>
      <c r="E759" s="14" t="s">
        <v>5069</v>
      </c>
      <c r="F759" s="14" t="e" vm="8">
        <v>#VALUE!</v>
      </c>
      <c r="G759" s="2" t="str">
        <f>_xlfn.XLOOKUP(E759,missing_cities!$Q$2:$Q$56,missing_cities!$R$2:$R$56,"Not Found",0)</f>
        <v>Australia</v>
      </c>
      <c r="H759" t="str">
        <f>_xlfn.XLOOKUP(E759,missing_cities!$Q$2:$Q$56,missing_cities!$S$2:$S$56,"Not Found",0)</f>
        <v>Australia</v>
      </c>
      <c r="I759" t="s">
        <v>18</v>
      </c>
      <c r="J759" s="15">
        <v>0.27</v>
      </c>
      <c r="K759" s="1">
        <v>45862</v>
      </c>
      <c r="L759" s="15" t="str">
        <f t="shared" si="22"/>
        <v>9.00-21.00</v>
      </c>
      <c r="M759" s="16">
        <f t="shared" si="23"/>
        <v>12</v>
      </c>
      <c r="N759" s="15">
        <v>15.66</v>
      </c>
      <c r="O759" s="15">
        <v>48</v>
      </c>
      <c r="P759" t="s">
        <v>20</v>
      </c>
      <c r="Q759">
        <v>350</v>
      </c>
      <c r="R759" t="s">
        <v>21</v>
      </c>
      <c r="S759">
        <v>2014</v>
      </c>
      <c r="T759" t="s">
        <v>31</v>
      </c>
      <c r="U759" s="15">
        <v>3.3</v>
      </c>
      <c r="V759" s="15">
        <v>10</v>
      </c>
      <c r="W759" t="s">
        <v>23</v>
      </c>
    </row>
    <row r="760" spans="1:23">
      <c r="A760" t="s">
        <v>803</v>
      </c>
      <c r="B760">
        <v>50.778640000000003</v>
      </c>
      <c r="C760" s="15">
        <v>-28.940249000000001</v>
      </c>
      <c r="D760" s="2" t="s">
        <v>5822</v>
      </c>
      <c r="E760" s="14" t="str">
        <f>_xlfn.XLOOKUP(C760,missing_cities!B:B,missing_cities!C:C,"Not Found",0)</f>
        <v>Error</v>
      </c>
      <c r="F760" s="14" t="s">
        <v>9987</v>
      </c>
      <c r="G760" s="2" t="str">
        <f>_xlfn.XLOOKUP(E760,missing_cities!$Q$2:$Q$56,missing_cities!$R$2:$R$56,"Not Found",0)</f>
        <v>Error</v>
      </c>
      <c r="H760" t="str">
        <f>_xlfn.XLOOKUP(E760,missing_cities!$Q$2:$Q$56,missing_cities!$S$2:$S$56,"Not Found",0)</f>
        <v>Error</v>
      </c>
      <c r="I760" t="s">
        <v>18</v>
      </c>
      <c r="J760" s="15">
        <v>0.11</v>
      </c>
      <c r="K760" t="s">
        <v>19</v>
      </c>
      <c r="L760" s="15" t="str">
        <f t="shared" si="22"/>
        <v>9:00-18:00</v>
      </c>
      <c r="M760" s="16">
        <f t="shared" si="23"/>
        <v>0.37</v>
      </c>
      <c r="N760" s="15">
        <v>10.26</v>
      </c>
      <c r="O760" s="15">
        <v>73</v>
      </c>
      <c r="P760" t="s">
        <v>25</v>
      </c>
      <c r="Q760">
        <v>22</v>
      </c>
      <c r="R760" t="s">
        <v>67</v>
      </c>
      <c r="S760">
        <v>2017</v>
      </c>
      <c r="T760" t="s">
        <v>31</v>
      </c>
      <c r="U760" s="15">
        <v>4.5999999999999996</v>
      </c>
      <c r="V760" s="15">
        <v>10</v>
      </c>
      <c r="W760" t="s">
        <v>32</v>
      </c>
    </row>
    <row r="761" spans="1:23">
      <c r="A761" t="s">
        <v>804</v>
      </c>
      <c r="B761">
        <v>34.057972999999997</v>
      </c>
      <c r="C761" s="15">
        <v>-118.36886199999999</v>
      </c>
      <c r="D761" s="2" t="s">
        <v>5823</v>
      </c>
      <c r="E761" s="14" t="s">
        <v>5111</v>
      </c>
      <c r="F761" s="14" t="e" vm="5">
        <v>#VALUE!</v>
      </c>
      <c r="G761" s="2" t="str">
        <f>_xlfn.XLOOKUP(E761,missing_cities!$Q$2:$Q$56,missing_cities!$R$2:$R$56,"Not Found",0)</f>
        <v>United States</v>
      </c>
      <c r="H761" t="str">
        <f>_xlfn.XLOOKUP(E761,missing_cities!$Q$2:$Q$56,missing_cities!$S$2:$S$56,"Not Found",0)</f>
        <v>North America</v>
      </c>
      <c r="I761" t="s">
        <v>18</v>
      </c>
      <c r="J761" s="15">
        <v>0.25</v>
      </c>
      <c r="K761" t="s">
        <v>34</v>
      </c>
      <c r="L761" s="15" t="str">
        <f t="shared" si="22"/>
        <v>6:00-22:00</v>
      </c>
      <c r="M761" s="16">
        <f t="shared" si="23"/>
        <v>0.67</v>
      </c>
      <c r="N761" s="15">
        <v>18.7</v>
      </c>
      <c r="O761" s="15">
        <v>86</v>
      </c>
      <c r="P761" t="s">
        <v>39</v>
      </c>
      <c r="Q761">
        <v>50</v>
      </c>
      <c r="R761" t="s">
        <v>44</v>
      </c>
      <c r="S761">
        <v>2020</v>
      </c>
      <c r="T761" t="s">
        <v>22</v>
      </c>
      <c r="U761" s="15">
        <v>3.5</v>
      </c>
      <c r="V761" s="15">
        <v>10</v>
      </c>
      <c r="W761" t="s">
        <v>32</v>
      </c>
    </row>
    <row r="762" spans="1:23">
      <c r="A762" t="s">
        <v>805</v>
      </c>
      <c r="B762">
        <v>27.51296</v>
      </c>
      <c r="C762" s="15">
        <v>155.230278</v>
      </c>
      <c r="D762" s="2" t="s">
        <v>5824</v>
      </c>
      <c r="E762" s="14" t="str">
        <f>_xlfn.XLOOKUP(C762,missing_cities!B:B,missing_cities!C:C,"Not Found",0)</f>
        <v>Error</v>
      </c>
      <c r="F762" s="14" t="s">
        <v>9987</v>
      </c>
      <c r="G762" s="2" t="str">
        <f>_xlfn.XLOOKUP(E762,missing_cities!$Q$2:$Q$56,missing_cities!$R$2:$R$56,"Not Found",0)</f>
        <v>Error</v>
      </c>
      <c r="H762" t="str">
        <f>_xlfn.XLOOKUP(E762,missing_cities!$Q$2:$Q$56,missing_cities!$S$2:$S$56,"Not Found",0)</f>
        <v>Error</v>
      </c>
      <c r="I762" t="s">
        <v>18</v>
      </c>
      <c r="J762" s="15">
        <v>0.19</v>
      </c>
      <c r="K762" t="s">
        <v>19</v>
      </c>
      <c r="L762" s="15" t="str">
        <f t="shared" si="22"/>
        <v>9:00-18:00</v>
      </c>
      <c r="M762" s="16">
        <f t="shared" si="23"/>
        <v>0.37</v>
      </c>
      <c r="N762" s="15">
        <v>2.2000000000000002</v>
      </c>
      <c r="O762" s="15">
        <v>88</v>
      </c>
      <c r="P762" t="s">
        <v>20</v>
      </c>
      <c r="Q762">
        <v>22</v>
      </c>
      <c r="R762" t="s">
        <v>74</v>
      </c>
      <c r="S762">
        <v>2013</v>
      </c>
      <c r="T762" t="s">
        <v>22</v>
      </c>
      <c r="U762" s="15">
        <v>3</v>
      </c>
      <c r="V762" s="15">
        <v>4</v>
      </c>
      <c r="W762" t="s">
        <v>27</v>
      </c>
    </row>
    <row r="763" spans="1:23">
      <c r="A763" t="s">
        <v>806</v>
      </c>
      <c r="B763">
        <v>43.669750999999998</v>
      </c>
      <c r="C763" s="15">
        <v>-79.452887000000004</v>
      </c>
      <c r="D763" s="2" t="s">
        <v>5825</v>
      </c>
      <c r="E763" s="14" t="s">
        <v>5050</v>
      </c>
      <c r="F763" s="14" t="e" vm="1">
        <v>#VALUE!</v>
      </c>
      <c r="G763" s="2" t="str">
        <f>_xlfn.XLOOKUP(E763,missing_cities!$Q$2:$Q$56,missing_cities!$R$2:$R$56,"Not Found",0)</f>
        <v>Canada</v>
      </c>
      <c r="H763" t="str">
        <f>_xlfn.XLOOKUP(E763,missing_cities!$Q$2:$Q$56,missing_cities!$S$2:$S$56,"Not Found",0)</f>
        <v>North America</v>
      </c>
      <c r="I763" t="s">
        <v>18</v>
      </c>
      <c r="J763" s="15">
        <v>0.37</v>
      </c>
      <c r="K763" t="s">
        <v>34</v>
      </c>
      <c r="L763" s="15" t="str">
        <f t="shared" si="22"/>
        <v>6:00-22:00</v>
      </c>
      <c r="M763" s="16">
        <f t="shared" si="23"/>
        <v>0.67</v>
      </c>
      <c r="N763" s="15">
        <v>19.399999999999999</v>
      </c>
      <c r="O763" s="15">
        <v>72</v>
      </c>
      <c r="P763" t="s">
        <v>29</v>
      </c>
      <c r="Q763">
        <v>150</v>
      </c>
      <c r="R763" t="s">
        <v>37</v>
      </c>
      <c r="S763">
        <v>2016</v>
      </c>
      <c r="T763" t="s">
        <v>22</v>
      </c>
      <c r="U763" s="15">
        <v>3.5</v>
      </c>
      <c r="V763" s="15">
        <v>5</v>
      </c>
      <c r="W763" t="s">
        <v>32</v>
      </c>
    </row>
    <row r="764" spans="1:23">
      <c r="A764" t="s">
        <v>807</v>
      </c>
      <c r="B764">
        <v>-33.750858999999998</v>
      </c>
      <c r="C764" s="15">
        <v>18.423237</v>
      </c>
      <c r="D764" s="2" t="s">
        <v>5826</v>
      </c>
      <c r="E764" s="14" t="s">
        <v>5085</v>
      </c>
      <c r="F764" s="14" t="e" vm="12">
        <v>#VALUE!</v>
      </c>
      <c r="G764" s="2" t="str">
        <f>_xlfn.XLOOKUP(E764,missing_cities!$Q$2:$Q$56,missing_cities!$R$2:$R$56,"Not Found",0)</f>
        <v>South Africa</v>
      </c>
      <c r="H764" t="str">
        <f>_xlfn.XLOOKUP(E764,missing_cities!$Q$2:$Q$56,missing_cities!$S$2:$S$56,"Not Found",0)</f>
        <v>Africa</v>
      </c>
      <c r="I764" t="s">
        <v>18</v>
      </c>
      <c r="J764" s="15">
        <v>0.2</v>
      </c>
      <c r="K764" t="s">
        <v>34</v>
      </c>
      <c r="L764" s="15" t="str">
        <f t="shared" si="22"/>
        <v>6:00-22:00</v>
      </c>
      <c r="M764" s="16">
        <f t="shared" si="23"/>
        <v>0.67</v>
      </c>
      <c r="N764" s="15">
        <v>12.56</v>
      </c>
      <c r="O764" s="15">
        <v>60</v>
      </c>
      <c r="P764" t="s">
        <v>37</v>
      </c>
      <c r="Q764">
        <v>350</v>
      </c>
      <c r="R764" t="s">
        <v>35</v>
      </c>
      <c r="S764">
        <v>2017</v>
      </c>
      <c r="T764" t="s">
        <v>22</v>
      </c>
      <c r="U764" s="15">
        <v>4.8</v>
      </c>
      <c r="V764" s="15">
        <v>3</v>
      </c>
      <c r="W764" t="s">
        <v>27</v>
      </c>
    </row>
    <row r="765" spans="1:23">
      <c r="A765" t="s">
        <v>808</v>
      </c>
      <c r="B765">
        <v>52.452025999999996</v>
      </c>
      <c r="C765" s="15">
        <v>13.378263</v>
      </c>
      <c r="D765" s="2" t="s">
        <v>5827</v>
      </c>
      <c r="E765" s="14" t="s">
        <v>5057</v>
      </c>
      <c r="F765" s="14" t="e" vm="3">
        <v>#VALUE!</v>
      </c>
      <c r="G765" s="2" t="str">
        <f>_xlfn.XLOOKUP(E765,missing_cities!$Q$2:$Q$56,missing_cities!$R$2:$R$56,"Not Found",0)</f>
        <v>Germany</v>
      </c>
      <c r="H765" t="str">
        <f>_xlfn.XLOOKUP(E765,missing_cities!$Q$2:$Q$56,missing_cities!$S$2:$S$56,"Not Found",0)</f>
        <v>Europe</v>
      </c>
      <c r="I765" t="s">
        <v>18</v>
      </c>
      <c r="J765" s="15">
        <v>0.3</v>
      </c>
      <c r="K765" s="1">
        <v>45862</v>
      </c>
      <c r="L765" s="15" t="str">
        <f t="shared" si="22"/>
        <v>9.00-21.00</v>
      </c>
      <c r="M765" s="16">
        <f t="shared" si="23"/>
        <v>12</v>
      </c>
      <c r="N765" s="15">
        <v>6</v>
      </c>
      <c r="O765" s="15">
        <v>27</v>
      </c>
      <c r="P765" t="s">
        <v>29</v>
      </c>
      <c r="Q765">
        <v>50</v>
      </c>
      <c r="R765" t="s">
        <v>37</v>
      </c>
      <c r="S765">
        <v>2022</v>
      </c>
      <c r="T765" t="s">
        <v>22</v>
      </c>
      <c r="U765" s="15">
        <v>3.4</v>
      </c>
      <c r="V765" s="15">
        <v>9</v>
      </c>
      <c r="W765" t="s">
        <v>27</v>
      </c>
    </row>
    <row r="766" spans="1:23">
      <c r="A766" t="s">
        <v>809</v>
      </c>
      <c r="B766">
        <v>43.788297999999998</v>
      </c>
      <c r="C766" s="15">
        <v>-79.419991999999993</v>
      </c>
      <c r="D766" s="2" t="s">
        <v>5828</v>
      </c>
      <c r="E766" s="14" t="s">
        <v>5050</v>
      </c>
      <c r="F766" s="14" t="e" vm="1">
        <v>#VALUE!</v>
      </c>
      <c r="G766" s="2" t="str">
        <f>_xlfn.XLOOKUP(E766,missing_cities!$Q$2:$Q$56,missing_cities!$R$2:$R$56,"Not Found",0)</f>
        <v>Canada</v>
      </c>
      <c r="H766" t="str">
        <f>_xlfn.XLOOKUP(E766,missing_cities!$Q$2:$Q$56,missing_cities!$S$2:$S$56,"Not Found",0)</f>
        <v>North America</v>
      </c>
      <c r="I766" t="s">
        <v>18</v>
      </c>
      <c r="J766" s="15">
        <v>0.22</v>
      </c>
      <c r="K766" t="s">
        <v>34</v>
      </c>
      <c r="L766" s="15" t="str">
        <f t="shared" si="22"/>
        <v>6:00-22:00</v>
      </c>
      <c r="M766" s="16">
        <f t="shared" si="23"/>
        <v>0.67</v>
      </c>
      <c r="N766" s="15">
        <v>4.3600000000000003</v>
      </c>
      <c r="O766" s="15">
        <v>83</v>
      </c>
      <c r="P766" t="s">
        <v>39</v>
      </c>
      <c r="Q766">
        <v>350</v>
      </c>
      <c r="R766" t="s">
        <v>132</v>
      </c>
      <c r="S766">
        <v>2022</v>
      </c>
      <c r="T766" t="s">
        <v>22</v>
      </c>
      <c r="U766" s="15">
        <v>4.4000000000000004</v>
      </c>
      <c r="V766" s="15">
        <v>1</v>
      </c>
      <c r="W766" t="s">
        <v>32</v>
      </c>
    </row>
    <row r="767" spans="1:23">
      <c r="A767" t="s">
        <v>810</v>
      </c>
      <c r="B767">
        <v>41.918757999999997</v>
      </c>
      <c r="C767" s="15">
        <v>-87.643545000000003</v>
      </c>
      <c r="D767" s="2" t="s">
        <v>5829</v>
      </c>
      <c r="E767" s="14" t="s">
        <v>5065</v>
      </c>
      <c r="F767" s="14" t="e" vm="5">
        <v>#VALUE!</v>
      </c>
      <c r="G767" s="2" t="str">
        <f>_xlfn.XLOOKUP(E767,missing_cities!$Q$2:$Q$56,missing_cities!$R$2:$R$56,"Not Found",0)</f>
        <v>United States</v>
      </c>
      <c r="H767" t="str">
        <f>_xlfn.XLOOKUP(E767,missing_cities!$Q$2:$Q$56,missing_cities!$S$2:$S$56,"Not Found",0)</f>
        <v>North America</v>
      </c>
      <c r="I767" t="s">
        <v>18</v>
      </c>
      <c r="J767" s="15">
        <v>0.36</v>
      </c>
      <c r="K767" s="1">
        <v>45862</v>
      </c>
      <c r="L767" s="15" t="str">
        <f t="shared" si="22"/>
        <v>9.00-21.00</v>
      </c>
      <c r="M767" s="16">
        <f t="shared" si="23"/>
        <v>12</v>
      </c>
      <c r="N767" s="15">
        <v>8.98</v>
      </c>
      <c r="O767" s="15">
        <v>27</v>
      </c>
      <c r="P767" t="s">
        <v>20</v>
      </c>
      <c r="Q767">
        <v>50</v>
      </c>
      <c r="R767" t="s">
        <v>37</v>
      </c>
      <c r="S767">
        <v>2023</v>
      </c>
      <c r="T767" t="s">
        <v>22</v>
      </c>
      <c r="U767" s="15">
        <v>3.4</v>
      </c>
      <c r="V767" s="15">
        <v>3</v>
      </c>
      <c r="W767" t="s">
        <v>27</v>
      </c>
    </row>
    <row r="768" spans="1:23">
      <c r="A768" t="s">
        <v>811</v>
      </c>
      <c r="B768">
        <v>37.867834999999999</v>
      </c>
      <c r="C768" s="15">
        <v>-122.456926</v>
      </c>
      <c r="D768" s="2" t="s">
        <v>5830</v>
      </c>
      <c r="E768" s="14" t="s">
        <v>5061</v>
      </c>
      <c r="F768" s="14" t="e" vm="5">
        <v>#VALUE!</v>
      </c>
      <c r="G768" s="2" t="str">
        <f>_xlfn.XLOOKUP(E768,missing_cities!$Q$2:$Q$56,missing_cities!$R$2:$R$56,"Not Found",0)</f>
        <v>United States</v>
      </c>
      <c r="H768" t="str">
        <f>_xlfn.XLOOKUP(E768,missing_cities!$Q$2:$Q$56,missing_cities!$S$2:$S$56,"Not Found",0)</f>
        <v>North America</v>
      </c>
      <c r="I768" t="s">
        <v>18</v>
      </c>
      <c r="J768" s="15">
        <v>0.23</v>
      </c>
      <c r="K768" t="s">
        <v>19</v>
      </c>
      <c r="L768" s="15" t="str">
        <f t="shared" si="22"/>
        <v>9:00-18:00</v>
      </c>
      <c r="M768" s="16">
        <f t="shared" si="23"/>
        <v>0.37</v>
      </c>
      <c r="N768" s="15">
        <v>12.95</v>
      </c>
      <c r="O768" s="15">
        <v>64</v>
      </c>
      <c r="P768" t="s">
        <v>39</v>
      </c>
      <c r="Q768">
        <v>50</v>
      </c>
      <c r="R768" t="s">
        <v>30</v>
      </c>
      <c r="S768">
        <v>2021</v>
      </c>
      <c r="T768" t="s">
        <v>31</v>
      </c>
      <c r="U768" s="15">
        <v>3.3</v>
      </c>
      <c r="V768" s="15">
        <v>10</v>
      </c>
      <c r="W768" t="s">
        <v>27</v>
      </c>
    </row>
    <row r="769" spans="1:23">
      <c r="A769" t="s">
        <v>812</v>
      </c>
      <c r="B769">
        <v>-33.855156000000001</v>
      </c>
      <c r="C769" s="15">
        <v>18.506931999999999</v>
      </c>
      <c r="D769" s="2" t="s">
        <v>5831</v>
      </c>
      <c r="E769" s="14" t="s">
        <v>5085</v>
      </c>
      <c r="F769" s="14" t="e" vm="12">
        <v>#VALUE!</v>
      </c>
      <c r="G769" s="2" t="str">
        <f>_xlfn.XLOOKUP(E769,missing_cities!$Q$2:$Q$56,missing_cities!$R$2:$R$56,"Not Found",0)</f>
        <v>South Africa</v>
      </c>
      <c r="H769" t="str">
        <f>_xlfn.XLOOKUP(E769,missing_cities!$Q$2:$Q$56,missing_cities!$S$2:$S$56,"Not Found",0)</f>
        <v>Africa</v>
      </c>
      <c r="I769" t="s">
        <v>18</v>
      </c>
      <c r="J769" s="15">
        <v>0.26</v>
      </c>
      <c r="K769" t="s">
        <v>19</v>
      </c>
      <c r="L769" s="15" t="str">
        <f t="shared" si="22"/>
        <v>9:00-18:00</v>
      </c>
      <c r="M769" s="16">
        <f t="shared" si="23"/>
        <v>0.37</v>
      </c>
      <c r="N769" s="15">
        <v>19.22</v>
      </c>
      <c r="O769" s="15">
        <v>82</v>
      </c>
      <c r="P769" t="s">
        <v>29</v>
      </c>
      <c r="Q769">
        <v>22</v>
      </c>
      <c r="R769" t="s">
        <v>26</v>
      </c>
      <c r="S769">
        <v>2020</v>
      </c>
      <c r="T769" t="s">
        <v>22</v>
      </c>
      <c r="U769" s="15">
        <v>3.8</v>
      </c>
      <c r="V769" s="15">
        <v>10</v>
      </c>
      <c r="W769" t="s">
        <v>32</v>
      </c>
    </row>
    <row r="770" spans="1:23">
      <c r="A770" t="s">
        <v>813</v>
      </c>
      <c r="B770">
        <v>-33.866857000000003</v>
      </c>
      <c r="C770" s="15">
        <v>151.32677100000001</v>
      </c>
      <c r="D770" s="2" t="s">
        <v>5832</v>
      </c>
      <c r="E770" s="14" t="s">
        <v>5069</v>
      </c>
      <c r="F770" s="14" t="e" vm="8">
        <v>#VALUE!</v>
      </c>
      <c r="G770" s="2" t="str">
        <f>_xlfn.XLOOKUP(E770,missing_cities!$Q$2:$Q$56,missing_cities!$R$2:$R$56,"Not Found",0)</f>
        <v>Australia</v>
      </c>
      <c r="H770" t="str">
        <f>_xlfn.XLOOKUP(E770,missing_cities!$Q$2:$Q$56,missing_cities!$S$2:$S$56,"Not Found",0)</f>
        <v>Australia</v>
      </c>
      <c r="I770" t="s">
        <v>18</v>
      </c>
      <c r="J770" s="15">
        <v>0.26</v>
      </c>
      <c r="K770" s="1">
        <v>45862</v>
      </c>
      <c r="L770" s="15" t="str">
        <f t="shared" si="22"/>
        <v>9.00-21.00</v>
      </c>
      <c r="M770" s="16">
        <f t="shared" si="23"/>
        <v>12</v>
      </c>
      <c r="N770" s="15">
        <v>13.96</v>
      </c>
      <c r="O770" s="15">
        <v>56</v>
      </c>
      <c r="P770" t="s">
        <v>29</v>
      </c>
      <c r="Q770">
        <v>22</v>
      </c>
      <c r="R770" t="s">
        <v>44</v>
      </c>
      <c r="S770">
        <v>2013</v>
      </c>
      <c r="T770" t="s">
        <v>22</v>
      </c>
      <c r="U770" s="15">
        <v>4.5</v>
      </c>
      <c r="V770" s="15">
        <v>4</v>
      </c>
      <c r="W770" t="s">
        <v>23</v>
      </c>
    </row>
    <row r="771" spans="1:23">
      <c r="A771" t="s">
        <v>814</v>
      </c>
      <c r="B771">
        <v>37.818826000000001</v>
      </c>
      <c r="C771" s="15">
        <v>-122.36223699999999</v>
      </c>
      <c r="D771" s="2" t="s">
        <v>5833</v>
      </c>
      <c r="E771" s="14" t="s">
        <v>5061</v>
      </c>
      <c r="F771" s="14" t="e" vm="5">
        <v>#VALUE!</v>
      </c>
      <c r="G771" s="2" t="str">
        <f>_xlfn.XLOOKUP(E771,missing_cities!$Q$2:$Q$56,missing_cities!$R$2:$R$56,"Not Found",0)</f>
        <v>United States</v>
      </c>
      <c r="H771" t="str">
        <f>_xlfn.XLOOKUP(E771,missing_cities!$Q$2:$Q$56,missing_cities!$S$2:$S$56,"Not Found",0)</f>
        <v>North America</v>
      </c>
      <c r="I771" t="s">
        <v>18</v>
      </c>
      <c r="J771" s="15">
        <v>0.19</v>
      </c>
      <c r="K771" t="s">
        <v>19</v>
      </c>
      <c r="L771" s="15" t="str">
        <f t="shared" ref="L771:L834" si="24">IF(ISNUMBER(SEARCH("-",K771)),K771,"9.00-21.00")</f>
        <v>9:00-18:00</v>
      </c>
      <c r="M771" s="16">
        <f t="shared" ref="M771:M834" si="25">IF(ISNUMBER(SEARCH("-", L771)), TEXT(RIGHT(L771, LEN(L771) - FIND("-", L771)), "0.00") - TEXT(LEFT(L771, FIND("-", L771)-1), "0.00"), "")</f>
        <v>0.37</v>
      </c>
      <c r="N771" s="15">
        <v>12.7</v>
      </c>
      <c r="O771" s="15">
        <v>62</v>
      </c>
      <c r="P771" t="s">
        <v>39</v>
      </c>
      <c r="Q771">
        <v>350</v>
      </c>
      <c r="R771" t="s">
        <v>21</v>
      </c>
      <c r="S771">
        <v>2020</v>
      </c>
      <c r="T771" t="s">
        <v>31</v>
      </c>
      <c r="U771" s="15">
        <v>4.4000000000000004</v>
      </c>
      <c r="V771" s="15">
        <v>1</v>
      </c>
      <c r="W771" t="s">
        <v>32</v>
      </c>
    </row>
    <row r="772" spans="1:23">
      <c r="A772" t="s">
        <v>815</v>
      </c>
      <c r="B772">
        <v>55.890208000000001</v>
      </c>
      <c r="C772" s="15">
        <v>37.617184000000002</v>
      </c>
      <c r="D772" s="2" t="s">
        <v>5834</v>
      </c>
      <c r="E772" s="14" t="s">
        <v>5052</v>
      </c>
      <c r="F772" s="14" t="e" vm="2">
        <v>#VALUE!</v>
      </c>
      <c r="G772" s="2" t="str">
        <f>_xlfn.XLOOKUP(E772,missing_cities!$Q$2:$Q$56,missing_cities!$R$2:$R$56,"Not Found",0)</f>
        <v>Russia</v>
      </c>
      <c r="H772" t="str">
        <f>_xlfn.XLOOKUP(E772,missing_cities!$Q$2:$Q$56,missing_cities!$S$2:$S$56,"Not Found",0)</f>
        <v>Europe</v>
      </c>
      <c r="I772" t="s">
        <v>18</v>
      </c>
      <c r="J772" s="15">
        <v>0.26</v>
      </c>
      <c r="K772" t="s">
        <v>19</v>
      </c>
      <c r="L772" s="15" t="str">
        <f t="shared" si="24"/>
        <v>9:00-18:00</v>
      </c>
      <c r="M772" s="16">
        <f t="shared" si="25"/>
        <v>0.37</v>
      </c>
      <c r="N772" s="15">
        <v>18.02</v>
      </c>
      <c r="O772" s="15">
        <v>30</v>
      </c>
      <c r="P772" t="s">
        <v>39</v>
      </c>
      <c r="Q772">
        <v>350</v>
      </c>
      <c r="R772" t="s">
        <v>35</v>
      </c>
      <c r="S772">
        <v>2023</v>
      </c>
      <c r="T772" t="s">
        <v>31</v>
      </c>
      <c r="U772" s="15">
        <v>4.7</v>
      </c>
      <c r="V772" s="15">
        <v>3</v>
      </c>
      <c r="W772" t="s">
        <v>23</v>
      </c>
    </row>
    <row r="773" spans="1:23">
      <c r="A773" t="s">
        <v>816</v>
      </c>
      <c r="B773">
        <v>-25.333987</v>
      </c>
      <c r="C773" s="15">
        <v>-101.031643</v>
      </c>
      <c r="D773" s="2" t="s">
        <v>5835</v>
      </c>
      <c r="E773" s="14" t="str">
        <f>_xlfn.XLOOKUP(C773,missing_cities!B:B,missing_cities!C:C,"Not Found",0)</f>
        <v>Error</v>
      </c>
      <c r="F773" s="14" t="s">
        <v>9987</v>
      </c>
      <c r="G773" s="2" t="str">
        <f>_xlfn.XLOOKUP(E773,missing_cities!$Q$2:$Q$56,missing_cities!$R$2:$R$56,"Not Found",0)</f>
        <v>Error</v>
      </c>
      <c r="H773" t="str">
        <f>_xlfn.XLOOKUP(E773,missing_cities!$Q$2:$Q$56,missing_cities!$S$2:$S$56,"Not Found",0)</f>
        <v>Error</v>
      </c>
      <c r="I773" t="s">
        <v>18</v>
      </c>
      <c r="J773" s="15">
        <v>0.27</v>
      </c>
      <c r="K773" t="s">
        <v>34</v>
      </c>
      <c r="L773" s="15" t="str">
        <f t="shared" si="24"/>
        <v>6:00-22:00</v>
      </c>
      <c r="M773" s="16">
        <f t="shared" si="25"/>
        <v>0.67</v>
      </c>
      <c r="N773" s="15">
        <v>14.93</v>
      </c>
      <c r="O773" s="15">
        <v>12</v>
      </c>
      <c r="P773" t="s">
        <v>39</v>
      </c>
      <c r="Q773">
        <v>22</v>
      </c>
      <c r="R773" t="s">
        <v>46</v>
      </c>
      <c r="S773">
        <v>2021</v>
      </c>
      <c r="T773" t="s">
        <v>31</v>
      </c>
      <c r="U773" s="15">
        <v>4.0999999999999996</v>
      </c>
      <c r="V773" s="15">
        <v>7</v>
      </c>
      <c r="W773" t="s">
        <v>27</v>
      </c>
    </row>
    <row r="774" spans="1:23">
      <c r="A774" t="s">
        <v>817</v>
      </c>
      <c r="B774">
        <v>-23.578823</v>
      </c>
      <c r="C774" s="15">
        <v>-46.517232999999997</v>
      </c>
      <c r="D774" s="2" t="s">
        <v>5836</v>
      </c>
      <c r="E774" s="14" t="s">
        <v>5067</v>
      </c>
      <c r="F774" s="14" t="e" vm="7">
        <v>#VALUE!</v>
      </c>
      <c r="G774" s="2" t="str">
        <f>_xlfn.XLOOKUP(E774,missing_cities!$Q$2:$Q$56,missing_cities!$R$2:$R$56,"Not Found",0)</f>
        <v>Brazil</v>
      </c>
      <c r="H774" t="str">
        <f>_xlfn.XLOOKUP(E774,missing_cities!$Q$2:$Q$56,missing_cities!$S$2:$S$56,"Not Found",0)</f>
        <v>South America</v>
      </c>
      <c r="I774" t="s">
        <v>18</v>
      </c>
      <c r="J774" s="15">
        <v>0.14000000000000001</v>
      </c>
      <c r="K774" s="1">
        <v>45862</v>
      </c>
      <c r="L774" s="15" t="str">
        <f t="shared" si="24"/>
        <v>9.00-21.00</v>
      </c>
      <c r="M774" s="16">
        <f t="shared" si="25"/>
        <v>12</v>
      </c>
      <c r="N774" s="15">
        <v>1.1499999999999999</v>
      </c>
      <c r="O774" s="15">
        <v>64</v>
      </c>
      <c r="P774" t="s">
        <v>37</v>
      </c>
      <c r="Q774">
        <v>50</v>
      </c>
      <c r="R774" t="s">
        <v>97</v>
      </c>
      <c r="S774">
        <v>2017</v>
      </c>
      <c r="T774" t="s">
        <v>22</v>
      </c>
      <c r="U774" s="15">
        <v>3</v>
      </c>
      <c r="V774" s="15">
        <v>2</v>
      </c>
      <c r="W774" t="s">
        <v>23</v>
      </c>
    </row>
    <row r="775" spans="1:23">
      <c r="A775" t="s">
        <v>818</v>
      </c>
      <c r="B775">
        <v>-23.536656000000001</v>
      </c>
      <c r="C775" s="15">
        <v>-46.504114000000001</v>
      </c>
      <c r="D775" s="2" t="s">
        <v>5837</v>
      </c>
      <c r="E775" s="14" t="s">
        <v>5067</v>
      </c>
      <c r="F775" s="14" t="e" vm="7">
        <v>#VALUE!</v>
      </c>
      <c r="G775" s="2" t="str">
        <f>_xlfn.XLOOKUP(E775,missing_cities!$Q$2:$Q$56,missing_cities!$R$2:$R$56,"Not Found",0)</f>
        <v>Brazil</v>
      </c>
      <c r="H775" t="str">
        <f>_xlfn.XLOOKUP(E775,missing_cities!$Q$2:$Q$56,missing_cities!$S$2:$S$56,"Not Found",0)</f>
        <v>South America</v>
      </c>
      <c r="I775" t="s">
        <v>18</v>
      </c>
      <c r="J775" s="15">
        <v>0.21</v>
      </c>
      <c r="K775" t="s">
        <v>19</v>
      </c>
      <c r="L775" s="15" t="str">
        <f t="shared" si="24"/>
        <v>9:00-18:00</v>
      </c>
      <c r="M775" s="16">
        <f t="shared" si="25"/>
        <v>0.37</v>
      </c>
      <c r="N775" s="15">
        <v>6.32</v>
      </c>
      <c r="O775" s="15">
        <v>62</v>
      </c>
      <c r="P775" t="s">
        <v>20</v>
      </c>
      <c r="Q775">
        <v>50</v>
      </c>
      <c r="R775" t="s">
        <v>46</v>
      </c>
      <c r="S775">
        <v>2011</v>
      </c>
      <c r="T775" t="s">
        <v>22</v>
      </c>
      <c r="U775" s="15">
        <v>4.7</v>
      </c>
      <c r="V775" s="15">
        <v>1</v>
      </c>
      <c r="W775" t="s">
        <v>23</v>
      </c>
    </row>
    <row r="776" spans="1:23">
      <c r="A776" t="s">
        <v>819</v>
      </c>
      <c r="B776">
        <v>41.93815</v>
      </c>
      <c r="C776" s="15">
        <v>-87.780581999999995</v>
      </c>
      <c r="D776" s="2" t="s">
        <v>5838</v>
      </c>
      <c r="E776" s="14" t="s">
        <v>5065</v>
      </c>
      <c r="F776" s="14" t="e" vm="5">
        <v>#VALUE!</v>
      </c>
      <c r="G776" s="2" t="str">
        <f>_xlfn.XLOOKUP(E776,missing_cities!$Q$2:$Q$56,missing_cities!$R$2:$R$56,"Not Found",0)</f>
        <v>United States</v>
      </c>
      <c r="H776" t="str">
        <f>_xlfn.XLOOKUP(E776,missing_cities!$Q$2:$Q$56,missing_cities!$S$2:$S$56,"Not Found",0)</f>
        <v>North America</v>
      </c>
      <c r="I776" t="s">
        <v>18</v>
      </c>
      <c r="J776" s="15">
        <v>0.31</v>
      </c>
      <c r="K776" t="s">
        <v>34</v>
      </c>
      <c r="L776" s="15" t="str">
        <f t="shared" si="24"/>
        <v>6:00-22:00</v>
      </c>
      <c r="M776" s="16">
        <f t="shared" si="25"/>
        <v>0.67</v>
      </c>
      <c r="N776" s="15">
        <v>18.59</v>
      </c>
      <c r="O776" s="15">
        <v>80</v>
      </c>
      <c r="P776" t="s">
        <v>29</v>
      </c>
      <c r="Q776">
        <v>150</v>
      </c>
      <c r="R776" t="s">
        <v>132</v>
      </c>
      <c r="S776">
        <v>2013</v>
      </c>
      <c r="T776" t="s">
        <v>31</v>
      </c>
      <c r="U776" s="15">
        <v>4.4000000000000004</v>
      </c>
      <c r="V776" s="15">
        <v>2</v>
      </c>
      <c r="W776" t="s">
        <v>27</v>
      </c>
    </row>
    <row r="777" spans="1:23">
      <c r="A777" t="s">
        <v>820</v>
      </c>
      <c r="B777">
        <v>-33.736960000000003</v>
      </c>
      <c r="C777" s="15">
        <v>18.416271999999999</v>
      </c>
      <c r="D777" s="2" t="s">
        <v>5839</v>
      </c>
      <c r="E777" s="14" t="s">
        <v>5085</v>
      </c>
      <c r="F777" s="14" t="e" vm="12">
        <v>#VALUE!</v>
      </c>
      <c r="G777" s="2" t="str">
        <f>_xlfn.XLOOKUP(E777,missing_cities!$Q$2:$Q$56,missing_cities!$R$2:$R$56,"Not Found",0)</f>
        <v>South Africa</v>
      </c>
      <c r="H777" t="str">
        <f>_xlfn.XLOOKUP(E777,missing_cities!$Q$2:$Q$56,missing_cities!$S$2:$S$56,"Not Found",0)</f>
        <v>Africa</v>
      </c>
      <c r="I777" t="s">
        <v>18</v>
      </c>
      <c r="J777" s="15">
        <v>0.44</v>
      </c>
      <c r="K777" t="s">
        <v>34</v>
      </c>
      <c r="L777" s="15" t="str">
        <f t="shared" si="24"/>
        <v>6:00-22:00</v>
      </c>
      <c r="M777" s="16">
        <f t="shared" si="25"/>
        <v>0.67</v>
      </c>
      <c r="N777" s="15">
        <v>2.0499999999999998</v>
      </c>
      <c r="O777" s="15">
        <v>99</v>
      </c>
      <c r="P777" t="s">
        <v>39</v>
      </c>
      <c r="Q777">
        <v>350</v>
      </c>
      <c r="R777" t="s">
        <v>48</v>
      </c>
      <c r="S777">
        <v>2018</v>
      </c>
      <c r="T777" t="s">
        <v>22</v>
      </c>
      <c r="U777" s="15">
        <v>3.6</v>
      </c>
      <c r="V777" s="15">
        <v>3</v>
      </c>
      <c r="W777" t="s">
        <v>32</v>
      </c>
    </row>
    <row r="778" spans="1:23">
      <c r="A778" t="s">
        <v>821</v>
      </c>
      <c r="B778">
        <v>55.817749999999997</v>
      </c>
      <c r="C778" s="15">
        <v>37.676918999999998</v>
      </c>
      <c r="D778" s="2" t="s">
        <v>5840</v>
      </c>
      <c r="E778" s="14" t="s">
        <v>5052</v>
      </c>
      <c r="F778" s="14" t="e" vm="2">
        <v>#VALUE!</v>
      </c>
      <c r="G778" s="2" t="str">
        <f>_xlfn.XLOOKUP(E778,missing_cities!$Q$2:$Q$56,missing_cities!$R$2:$R$56,"Not Found",0)</f>
        <v>Russia</v>
      </c>
      <c r="H778" t="str">
        <f>_xlfn.XLOOKUP(E778,missing_cities!$Q$2:$Q$56,missing_cities!$S$2:$S$56,"Not Found",0)</f>
        <v>Europe</v>
      </c>
      <c r="I778" t="s">
        <v>18</v>
      </c>
      <c r="J778" s="15">
        <v>0.42</v>
      </c>
      <c r="K778" t="s">
        <v>34</v>
      </c>
      <c r="L778" s="15" t="str">
        <f t="shared" si="24"/>
        <v>6:00-22:00</v>
      </c>
      <c r="M778" s="16">
        <f t="shared" si="25"/>
        <v>0.67</v>
      </c>
      <c r="N778" s="15">
        <v>2.12</v>
      </c>
      <c r="O778" s="15">
        <v>36</v>
      </c>
      <c r="P778" t="s">
        <v>29</v>
      </c>
      <c r="Q778">
        <v>50</v>
      </c>
      <c r="R778" t="s">
        <v>37</v>
      </c>
      <c r="S778">
        <v>2017</v>
      </c>
      <c r="T778" t="s">
        <v>31</v>
      </c>
      <c r="U778" s="15">
        <v>4</v>
      </c>
      <c r="V778" s="15">
        <v>7</v>
      </c>
      <c r="W778" t="s">
        <v>32</v>
      </c>
    </row>
    <row r="779" spans="1:23">
      <c r="A779" t="s">
        <v>822</v>
      </c>
      <c r="B779">
        <v>37.878602000000001</v>
      </c>
      <c r="C779" s="15">
        <v>-122.418729</v>
      </c>
      <c r="D779" s="2" t="s">
        <v>5841</v>
      </c>
      <c r="E779" s="14" t="s">
        <v>5061</v>
      </c>
      <c r="F779" s="14" t="e" vm="5">
        <v>#VALUE!</v>
      </c>
      <c r="G779" s="2" t="str">
        <f>_xlfn.XLOOKUP(E779,missing_cities!$Q$2:$Q$56,missing_cities!$R$2:$R$56,"Not Found",0)</f>
        <v>United States</v>
      </c>
      <c r="H779" t="str">
        <f>_xlfn.XLOOKUP(E779,missing_cities!$Q$2:$Q$56,missing_cities!$S$2:$S$56,"Not Found",0)</f>
        <v>North America</v>
      </c>
      <c r="I779" t="s">
        <v>18</v>
      </c>
      <c r="J779" s="15">
        <v>0.41</v>
      </c>
      <c r="K779" t="s">
        <v>19</v>
      </c>
      <c r="L779" s="15" t="str">
        <f t="shared" si="24"/>
        <v>9:00-18:00</v>
      </c>
      <c r="M779" s="16">
        <f t="shared" si="25"/>
        <v>0.37</v>
      </c>
      <c r="N779" s="15">
        <v>4.71</v>
      </c>
      <c r="O779" s="15">
        <v>71</v>
      </c>
      <c r="P779" t="s">
        <v>37</v>
      </c>
      <c r="Q779">
        <v>50</v>
      </c>
      <c r="R779" t="s">
        <v>76</v>
      </c>
      <c r="S779">
        <v>2014</v>
      </c>
      <c r="T779" t="s">
        <v>22</v>
      </c>
      <c r="U779" s="15">
        <v>4.9000000000000004</v>
      </c>
      <c r="V779" s="15">
        <v>3</v>
      </c>
      <c r="W779" t="s">
        <v>32</v>
      </c>
    </row>
    <row r="780" spans="1:23">
      <c r="A780" t="s">
        <v>823</v>
      </c>
      <c r="B780">
        <v>41.866464000000001</v>
      </c>
      <c r="C780" s="15">
        <v>-87.633572000000001</v>
      </c>
      <c r="D780" s="2" t="s">
        <v>5842</v>
      </c>
      <c r="E780" s="14" t="s">
        <v>5065</v>
      </c>
      <c r="F780" s="14" t="e" vm="5">
        <v>#VALUE!</v>
      </c>
      <c r="G780" s="2" t="str">
        <f>_xlfn.XLOOKUP(E780,missing_cities!$Q$2:$Q$56,missing_cities!$R$2:$R$56,"Not Found",0)</f>
        <v>United States</v>
      </c>
      <c r="H780" t="str">
        <f>_xlfn.XLOOKUP(E780,missing_cities!$Q$2:$Q$56,missing_cities!$S$2:$S$56,"Not Found",0)</f>
        <v>North America</v>
      </c>
      <c r="I780" t="s">
        <v>18</v>
      </c>
      <c r="J780" s="15">
        <v>0.32</v>
      </c>
      <c r="K780" s="1">
        <v>45862</v>
      </c>
      <c r="L780" s="15" t="str">
        <f t="shared" si="24"/>
        <v>9.00-21.00</v>
      </c>
      <c r="M780" s="16">
        <f t="shared" si="25"/>
        <v>12</v>
      </c>
      <c r="N780" s="15">
        <v>13.89</v>
      </c>
      <c r="O780" s="15">
        <v>66</v>
      </c>
      <c r="P780" t="s">
        <v>39</v>
      </c>
      <c r="Q780">
        <v>350</v>
      </c>
      <c r="R780" t="s">
        <v>37</v>
      </c>
      <c r="S780">
        <v>2023</v>
      </c>
      <c r="T780" t="s">
        <v>31</v>
      </c>
      <c r="U780" s="15">
        <v>3.9</v>
      </c>
      <c r="V780" s="15">
        <v>6</v>
      </c>
      <c r="W780" t="s">
        <v>32</v>
      </c>
    </row>
    <row r="781" spans="1:23">
      <c r="A781" t="s">
        <v>824</v>
      </c>
      <c r="B781">
        <v>34.007216</v>
      </c>
      <c r="C781" s="15">
        <v>-118.267135</v>
      </c>
      <c r="D781" s="2" t="s">
        <v>5843</v>
      </c>
      <c r="E781" s="14" t="s">
        <v>5111</v>
      </c>
      <c r="F781" s="14" t="e" vm="5">
        <v>#VALUE!</v>
      </c>
      <c r="G781" s="2" t="str">
        <f>_xlfn.XLOOKUP(E781,missing_cities!$Q$2:$Q$56,missing_cities!$R$2:$R$56,"Not Found",0)</f>
        <v>United States</v>
      </c>
      <c r="H781" t="str">
        <f>_xlfn.XLOOKUP(E781,missing_cities!$Q$2:$Q$56,missing_cities!$S$2:$S$56,"Not Found",0)</f>
        <v>North America</v>
      </c>
      <c r="I781" t="s">
        <v>18</v>
      </c>
      <c r="J781" s="15">
        <v>0.12</v>
      </c>
      <c r="K781" t="s">
        <v>19</v>
      </c>
      <c r="L781" s="15" t="str">
        <f t="shared" si="24"/>
        <v>9:00-18:00</v>
      </c>
      <c r="M781" s="16">
        <f t="shared" si="25"/>
        <v>0.37</v>
      </c>
      <c r="N781" s="15">
        <v>16.29</v>
      </c>
      <c r="O781" s="15">
        <v>12</v>
      </c>
      <c r="P781" t="s">
        <v>25</v>
      </c>
      <c r="Q781">
        <v>150</v>
      </c>
      <c r="R781" t="s">
        <v>21</v>
      </c>
      <c r="S781">
        <v>2010</v>
      </c>
      <c r="T781" t="s">
        <v>31</v>
      </c>
      <c r="U781" s="15">
        <v>4.0999999999999996</v>
      </c>
      <c r="V781" s="15">
        <v>8</v>
      </c>
      <c r="W781" t="s">
        <v>23</v>
      </c>
    </row>
    <row r="782" spans="1:23">
      <c r="A782" t="s">
        <v>825</v>
      </c>
      <c r="B782">
        <v>-23.604111</v>
      </c>
      <c r="C782" s="15">
        <v>-46.536746999999998</v>
      </c>
      <c r="D782" s="2" t="s">
        <v>5844</v>
      </c>
      <c r="E782" s="14" t="s">
        <v>5067</v>
      </c>
      <c r="F782" s="14" t="e" vm="7">
        <v>#VALUE!</v>
      </c>
      <c r="G782" s="2" t="str">
        <f>_xlfn.XLOOKUP(E782,missing_cities!$Q$2:$Q$56,missing_cities!$R$2:$R$56,"Not Found",0)</f>
        <v>Brazil</v>
      </c>
      <c r="H782" t="str">
        <f>_xlfn.XLOOKUP(E782,missing_cities!$Q$2:$Q$56,missing_cities!$S$2:$S$56,"Not Found",0)</f>
        <v>South America</v>
      </c>
      <c r="I782" t="s">
        <v>18</v>
      </c>
      <c r="J782" s="15">
        <v>0.23</v>
      </c>
      <c r="K782" t="s">
        <v>19</v>
      </c>
      <c r="L782" s="15" t="str">
        <f t="shared" si="24"/>
        <v>9:00-18:00</v>
      </c>
      <c r="M782" s="16">
        <f t="shared" si="25"/>
        <v>0.37</v>
      </c>
      <c r="N782" s="15">
        <v>9.66</v>
      </c>
      <c r="O782" s="15">
        <v>84</v>
      </c>
      <c r="P782" t="s">
        <v>39</v>
      </c>
      <c r="Q782">
        <v>350</v>
      </c>
      <c r="R782" t="s">
        <v>74</v>
      </c>
      <c r="S782">
        <v>2015</v>
      </c>
      <c r="T782" t="s">
        <v>31</v>
      </c>
      <c r="U782" s="15">
        <v>3.4</v>
      </c>
      <c r="V782" s="15">
        <v>10</v>
      </c>
      <c r="W782" t="s">
        <v>27</v>
      </c>
    </row>
    <row r="783" spans="1:23">
      <c r="A783" t="s">
        <v>826</v>
      </c>
      <c r="B783">
        <v>19.19886</v>
      </c>
      <c r="C783" s="15">
        <v>72.856830000000002</v>
      </c>
      <c r="D783" s="2" t="s">
        <v>5845</v>
      </c>
      <c r="E783" s="14" t="s">
        <v>5079</v>
      </c>
      <c r="F783" s="14" t="e" vm="11">
        <v>#VALUE!</v>
      </c>
      <c r="G783" s="2" t="str">
        <f>_xlfn.XLOOKUP(E783,missing_cities!$Q$2:$Q$56,missing_cities!$R$2:$R$56,"Not Found",0)</f>
        <v>India</v>
      </c>
      <c r="H783" t="str">
        <f>_xlfn.XLOOKUP(E783,missing_cities!$Q$2:$Q$56,missing_cities!$S$2:$S$56,"Not Found",0)</f>
        <v>Asia</v>
      </c>
      <c r="I783" t="s">
        <v>18</v>
      </c>
      <c r="J783" s="15">
        <v>0.18</v>
      </c>
      <c r="K783" s="1">
        <v>45862</v>
      </c>
      <c r="L783" s="15" t="str">
        <f t="shared" si="24"/>
        <v>9.00-21.00</v>
      </c>
      <c r="M783" s="16">
        <f t="shared" si="25"/>
        <v>12</v>
      </c>
      <c r="N783" s="15">
        <v>18.93</v>
      </c>
      <c r="O783" s="15">
        <v>31</v>
      </c>
      <c r="P783" t="s">
        <v>25</v>
      </c>
      <c r="Q783">
        <v>50</v>
      </c>
      <c r="R783" t="s">
        <v>48</v>
      </c>
      <c r="S783">
        <v>2019</v>
      </c>
      <c r="T783" t="s">
        <v>31</v>
      </c>
      <c r="U783" s="15">
        <v>3.8</v>
      </c>
      <c r="V783" s="15">
        <v>5</v>
      </c>
      <c r="W783" t="s">
        <v>27</v>
      </c>
    </row>
    <row r="784" spans="1:23">
      <c r="A784" t="s">
        <v>827</v>
      </c>
      <c r="B784">
        <v>19.467466000000002</v>
      </c>
      <c r="C784" s="15">
        <v>-99.072436999999994</v>
      </c>
      <c r="D784" s="2" t="s">
        <v>5846</v>
      </c>
      <c r="E784" s="14" t="s">
        <v>5119</v>
      </c>
      <c r="F784" s="14" t="e" vm="13">
        <v>#VALUE!</v>
      </c>
      <c r="G784" s="2" t="str">
        <f>_xlfn.XLOOKUP(E784,missing_cities!$Q$2:$Q$56,missing_cities!$R$2:$R$56,"Not Found",0)</f>
        <v>Mexico</v>
      </c>
      <c r="H784" t="str">
        <f>_xlfn.XLOOKUP(E784,missing_cities!$Q$2:$Q$56,missing_cities!$S$2:$S$56,"Not Found",0)</f>
        <v>North America</v>
      </c>
      <c r="I784" t="s">
        <v>18</v>
      </c>
      <c r="J784" s="15">
        <v>0.19</v>
      </c>
      <c r="K784" t="s">
        <v>34</v>
      </c>
      <c r="L784" s="15" t="str">
        <f t="shared" si="24"/>
        <v>6:00-22:00</v>
      </c>
      <c r="M784" s="16">
        <f t="shared" si="25"/>
        <v>0.67</v>
      </c>
      <c r="N784" s="15">
        <v>19.37</v>
      </c>
      <c r="O784" s="15">
        <v>41</v>
      </c>
      <c r="P784" t="s">
        <v>25</v>
      </c>
      <c r="Q784">
        <v>22</v>
      </c>
      <c r="R784" t="s">
        <v>37</v>
      </c>
      <c r="S784">
        <v>2013</v>
      </c>
      <c r="T784" t="s">
        <v>31</v>
      </c>
      <c r="U784" s="15">
        <v>3.1</v>
      </c>
      <c r="V784" s="15">
        <v>9</v>
      </c>
      <c r="W784" t="s">
        <v>23</v>
      </c>
    </row>
    <row r="785" spans="1:23">
      <c r="A785" t="s">
        <v>828</v>
      </c>
      <c r="B785">
        <v>39.906232000000003</v>
      </c>
      <c r="C785" s="15">
        <v>116.36766299999999</v>
      </c>
      <c r="D785" s="2" t="s">
        <v>5847</v>
      </c>
      <c r="E785" s="14" t="s">
        <v>5071</v>
      </c>
      <c r="F785" s="14" t="e" vm="9">
        <v>#VALUE!</v>
      </c>
      <c r="G785" s="2" t="str">
        <f>_xlfn.XLOOKUP(E785,missing_cities!$Q$2:$Q$56,missing_cities!$R$2:$R$56,"Not Found",0)</f>
        <v>China</v>
      </c>
      <c r="H785" t="str">
        <f>_xlfn.XLOOKUP(E785,missing_cities!$Q$2:$Q$56,missing_cities!$S$2:$S$56,"Not Found",0)</f>
        <v>Asia</v>
      </c>
      <c r="I785" t="s">
        <v>18</v>
      </c>
      <c r="J785" s="15">
        <v>0.39</v>
      </c>
      <c r="K785" t="s">
        <v>19</v>
      </c>
      <c r="L785" s="15" t="str">
        <f t="shared" si="24"/>
        <v>9:00-18:00</v>
      </c>
      <c r="M785" s="16">
        <f t="shared" si="25"/>
        <v>0.37</v>
      </c>
      <c r="N785" s="15">
        <v>10.8</v>
      </c>
      <c r="O785" s="15">
        <v>15</v>
      </c>
      <c r="P785" t="s">
        <v>37</v>
      </c>
      <c r="Q785">
        <v>22</v>
      </c>
      <c r="R785" t="s">
        <v>21</v>
      </c>
      <c r="S785">
        <v>2018</v>
      </c>
      <c r="T785" t="s">
        <v>22</v>
      </c>
      <c r="U785" s="15">
        <v>3.4</v>
      </c>
      <c r="V785" s="15">
        <v>7</v>
      </c>
      <c r="W785" t="s">
        <v>27</v>
      </c>
    </row>
    <row r="786" spans="1:23">
      <c r="A786" t="s">
        <v>829</v>
      </c>
      <c r="B786">
        <v>43.687376999999998</v>
      </c>
      <c r="C786" s="15">
        <v>-79.389335000000003</v>
      </c>
      <c r="D786" s="2" t="s">
        <v>5848</v>
      </c>
      <c r="E786" s="14" t="s">
        <v>5050</v>
      </c>
      <c r="F786" s="14" t="e" vm="1">
        <v>#VALUE!</v>
      </c>
      <c r="G786" s="2" t="str">
        <f>_xlfn.XLOOKUP(E786,missing_cities!$Q$2:$Q$56,missing_cities!$R$2:$R$56,"Not Found",0)</f>
        <v>Canada</v>
      </c>
      <c r="H786" t="str">
        <f>_xlfn.XLOOKUP(E786,missing_cities!$Q$2:$Q$56,missing_cities!$S$2:$S$56,"Not Found",0)</f>
        <v>North America</v>
      </c>
      <c r="I786" t="s">
        <v>18</v>
      </c>
      <c r="J786" s="15">
        <v>0.45</v>
      </c>
      <c r="K786" s="1">
        <v>45862</v>
      </c>
      <c r="L786" s="15" t="str">
        <f t="shared" si="24"/>
        <v>9.00-21.00</v>
      </c>
      <c r="M786" s="16">
        <f t="shared" si="25"/>
        <v>12</v>
      </c>
      <c r="N786" s="15">
        <v>6.09</v>
      </c>
      <c r="O786" s="15">
        <v>71</v>
      </c>
      <c r="P786" t="s">
        <v>29</v>
      </c>
      <c r="Q786">
        <v>22</v>
      </c>
      <c r="R786" t="s">
        <v>30</v>
      </c>
      <c r="S786">
        <v>2023</v>
      </c>
      <c r="T786" t="s">
        <v>31</v>
      </c>
      <c r="U786" s="15">
        <v>3.5</v>
      </c>
      <c r="V786" s="15">
        <v>1</v>
      </c>
      <c r="W786" t="s">
        <v>27</v>
      </c>
    </row>
    <row r="787" spans="1:23">
      <c r="A787" t="s">
        <v>830</v>
      </c>
      <c r="B787">
        <v>25.297934000000001</v>
      </c>
      <c r="C787" s="15">
        <v>55.215476000000002</v>
      </c>
      <c r="D787" s="2" t="s">
        <v>5849</v>
      </c>
      <c r="E787" s="14" t="s">
        <v>5076</v>
      </c>
      <c r="F787" s="14" t="e" vm="10">
        <v>#VALUE!</v>
      </c>
      <c r="G787" s="2" t="str">
        <f>_xlfn.XLOOKUP(E787,missing_cities!$Q$2:$Q$56,missing_cities!$R$2:$R$56,"Not Found",0)</f>
        <v>United Arab Emirates</v>
      </c>
      <c r="H787" t="str">
        <f>_xlfn.XLOOKUP(E787,missing_cities!$Q$2:$Q$56,missing_cities!$S$2:$S$56,"Not Found",0)</f>
        <v>Asia</v>
      </c>
      <c r="I787" t="s">
        <v>18</v>
      </c>
      <c r="J787" s="15">
        <v>0.18</v>
      </c>
      <c r="K787" s="1">
        <v>45862</v>
      </c>
      <c r="L787" s="15" t="str">
        <f t="shared" si="24"/>
        <v>9.00-21.00</v>
      </c>
      <c r="M787" s="16">
        <f t="shared" si="25"/>
        <v>12</v>
      </c>
      <c r="N787" s="15">
        <v>8.42</v>
      </c>
      <c r="O787" s="15">
        <v>42</v>
      </c>
      <c r="P787" t="s">
        <v>39</v>
      </c>
      <c r="Q787">
        <v>150</v>
      </c>
      <c r="R787" t="s">
        <v>42</v>
      </c>
      <c r="S787">
        <v>2010</v>
      </c>
      <c r="T787" t="s">
        <v>31</v>
      </c>
      <c r="U787" s="15">
        <v>4.2</v>
      </c>
      <c r="V787" s="15">
        <v>5</v>
      </c>
      <c r="W787" t="s">
        <v>23</v>
      </c>
    </row>
    <row r="788" spans="1:23">
      <c r="A788" t="s">
        <v>831</v>
      </c>
      <c r="B788">
        <v>-77.037941000000004</v>
      </c>
      <c r="C788" s="15">
        <v>58.231178999999997</v>
      </c>
      <c r="D788" s="2" t="s">
        <v>5850</v>
      </c>
      <c r="E788" s="14" t="str">
        <f>_xlfn.XLOOKUP(C788,missing_cities!B:B,missing_cities!C:C,"Not Found",0)</f>
        <v>Error</v>
      </c>
      <c r="F788" s="14" t="s">
        <v>9987</v>
      </c>
      <c r="G788" s="2" t="str">
        <f>_xlfn.XLOOKUP(E788,missing_cities!$Q$2:$Q$56,missing_cities!$R$2:$R$56,"Not Found",0)</f>
        <v>Error</v>
      </c>
      <c r="H788" t="str">
        <f>_xlfn.XLOOKUP(E788,missing_cities!$Q$2:$Q$56,missing_cities!$S$2:$S$56,"Not Found",0)</f>
        <v>Error</v>
      </c>
      <c r="I788" t="s">
        <v>18</v>
      </c>
      <c r="J788" s="15">
        <v>0.15</v>
      </c>
      <c r="K788" s="1">
        <v>45862</v>
      </c>
      <c r="L788" s="15" t="str">
        <f t="shared" si="24"/>
        <v>9.00-21.00</v>
      </c>
      <c r="M788" s="16">
        <f t="shared" si="25"/>
        <v>12</v>
      </c>
      <c r="N788" s="15">
        <v>12.57</v>
      </c>
      <c r="O788" s="15">
        <v>88</v>
      </c>
      <c r="P788" t="s">
        <v>39</v>
      </c>
      <c r="Q788">
        <v>350</v>
      </c>
      <c r="R788" t="s">
        <v>21</v>
      </c>
      <c r="S788">
        <v>2023</v>
      </c>
      <c r="T788" t="s">
        <v>31</v>
      </c>
      <c r="U788" s="15">
        <v>3.3</v>
      </c>
      <c r="V788" s="15">
        <v>8</v>
      </c>
      <c r="W788" t="s">
        <v>27</v>
      </c>
    </row>
    <row r="789" spans="1:23">
      <c r="A789" t="s">
        <v>832</v>
      </c>
      <c r="B789">
        <v>25.270859999999999</v>
      </c>
      <c r="C789" s="15">
        <v>55.338428999999998</v>
      </c>
      <c r="D789" s="2" t="s">
        <v>5851</v>
      </c>
      <c r="E789" s="14" t="s">
        <v>5076</v>
      </c>
      <c r="F789" s="14" t="e" vm="10">
        <v>#VALUE!</v>
      </c>
      <c r="G789" s="2" t="str">
        <f>_xlfn.XLOOKUP(E789,missing_cities!$Q$2:$Q$56,missing_cities!$R$2:$R$56,"Not Found",0)</f>
        <v>United Arab Emirates</v>
      </c>
      <c r="H789" t="str">
        <f>_xlfn.XLOOKUP(E789,missing_cities!$Q$2:$Q$56,missing_cities!$S$2:$S$56,"Not Found",0)</f>
        <v>Asia</v>
      </c>
      <c r="I789" t="s">
        <v>18</v>
      </c>
      <c r="J789" s="15">
        <v>0.39</v>
      </c>
      <c r="K789" s="1">
        <v>45862</v>
      </c>
      <c r="L789" s="15" t="str">
        <f t="shared" si="24"/>
        <v>9.00-21.00</v>
      </c>
      <c r="M789" s="16">
        <f t="shared" si="25"/>
        <v>12</v>
      </c>
      <c r="N789" s="15">
        <v>15.04</v>
      </c>
      <c r="O789" s="15">
        <v>53</v>
      </c>
      <c r="P789" t="s">
        <v>29</v>
      </c>
      <c r="Q789">
        <v>150</v>
      </c>
      <c r="R789" t="s">
        <v>37</v>
      </c>
      <c r="S789">
        <v>2012</v>
      </c>
      <c r="T789" t="s">
        <v>31</v>
      </c>
      <c r="U789" s="15">
        <v>3.5</v>
      </c>
      <c r="V789" s="15">
        <v>1</v>
      </c>
      <c r="W789" t="s">
        <v>27</v>
      </c>
    </row>
    <row r="790" spans="1:23">
      <c r="A790" t="s">
        <v>833</v>
      </c>
      <c r="B790">
        <v>45.806849999999997</v>
      </c>
      <c r="C790" s="15">
        <v>51.129517999999997</v>
      </c>
      <c r="D790" s="2" t="s">
        <v>5852</v>
      </c>
      <c r="E790" s="14" t="str">
        <f>_xlfn.XLOOKUP(C790,missing_cities!B:B,missing_cities!C:C,"Not Found",0)</f>
        <v>Error</v>
      </c>
      <c r="F790" s="14" t="s">
        <v>9987</v>
      </c>
      <c r="G790" s="2" t="str">
        <f>_xlfn.XLOOKUP(E790,missing_cities!$Q$2:$Q$56,missing_cities!$R$2:$R$56,"Not Found",0)</f>
        <v>Error</v>
      </c>
      <c r="H790" t="str">
        <f>_xlfn.XLOOKUP(E790,missing_cities!$Q$2:$Q$56,missing_cities!$S$2:$S$56,"Not Found",0)</f>
        <v>Error</v>
      </c>
      <c r="I790" t="s">
        <v>18</v>
      </c>
      <c r="J790" s="15">
        <v>0.39</v>
      </c>
      <c r="K790" t="s">
        <v>34</v>
      </c>
      <c r="L790" s="15" t="str">
        <f t="shared" si="24"/>
        <v>6:00-22:00</v>
      </c>
      <c r="M790" s="16">
        <f t="shared" si="25"/>
        <v>0.67</v>
      </c>
      <c r="N790" s="15">
        <v>8.66</v>
      </c>
      <c r="O790" s="15">
        <v>95</v>
      </c>
      <c r="P790" t="s">
        <v>20</v>
      </c>
      <c r="Q790">
        <v>350</v>
      </c>
      <c r="R790" t="s">
        <v>21</v>
      </c>
      <c r="S790">
        <v>2015</v>
      </c>
      <c r="T790" t="s">
        <v>31</v>
      </c>
      <c r="U790" s="15">
        <v>3.4</v>
      </c>
      <c r="V790" s="15">
        <v>5</v>
      </c>
      <c r="W790" t="s">
        <v>27</v>
      </c>
    </row>
    <row r="791" spans="1:23">
      <c r="A791" t="s">
        <v>834</v>
      </c>
      <c r="B791">
        <v>37.751100999999998</v>
      </c>
      <c r="C791" s="15">
        <v>-122.37777</v>
      </c>
      <c r="D791" s="2" t="s">
        <v>5853</v>
      </c>
      <c r="E791" s="14" t="s">
        <v>5061</v>
      </c>
      <c r="F791" s="14" t="e" vm="5">
        <v>#VALUE!</v>
      </c>
      <c r="G791" s="2" t="str">
        <f>_xlfn.XLOOKUP(E791,missing_cities!$Q$2:$Q$56,missing_cities!$R$2:$R$56,"Not Found",0)</f>
        <v>United States</v>
      </c>
      <c r="H791" t="str">
        <f>_xlfn.XLOOKUP(E791,missing_cities!$Q$2:$Q$56,missing_cities!$S$2:$S$56,"Not Found",0)</f>
        <v>North America</v>
      </c>
      <c r="I791" t="s">
        <v>18</v>
      </c>
      <c r="J791" s="15">
        <v>0.3</v>
      </c>
      <c r="K791" t="s">
        <v>19</v>
      </c>
      <c r="L791" s="15" t="str">
        <f t="shared" si="24"/>
        <v>9:00-18:00</v>
      </c>
      <c r="M791" s="16">
        <f t="shared" si="25"/>
        <v>0.37</v>
      </c>
      <c r="N791" s="15">
        <v>3.34</v>
      </c>
      <c r="O791" s="15">
        <v>54</v>
      </c>
      <c r="P791" t="s">
        <v>29</v>
      </c>
      <c r="Q791">
        <v>50</v>
      </c>
      <c r="R791" t="s">
        <v>42</v>
      </c>
      <c r="S791">
        <v>2011</v>
      </c>
      <c r="T791" t="s">
        <v>22</v>
      </c>
      <c r="U791" s="15">
        <v>3.1</v>
      </c>
      <c r="V791" s="15">
        <v>3</v>
      </c>
      <c r="W791" t="s">
        <v>23</v>
      </c>
    </row>
    <row r="792" spans="1:23">
      <c r="A792" t="s">
        <v>835</v>
      </c>
      <c r="B792">
        <v>55.736342999999998</v>
      </c>
      <c r="C792" s="15">
        <v>37.622059999999998</v>
      </c>
      <c r="D792" s="2" t="s">
        <v>5854</v>
      </c>
      <c r="E792" s="14" t="s">
        <v>5052</v>
      </c>
      <c r="F792" s="14" t="e" vm="2">
        <v>#VALUE!</v>
      </c>
      <c r="G792" s="2" t="str">
        <f>_xlfn.XLOOKUP(E792,missing_cities!$Q$2:$Q$56,missing_cities!$R$2:$R$56,"Not Found",0)</f>
        <v>Russia</v>
      </c>
      <c r="H792" t="str">
        <f>_xlfn.XLOOKUP(E792,missing_cities!$Q$2:$Q$56,missing_cities!$S$2:$S$56,"Not Found",0)</f>
        <v>Europe</v>
      </c>
      <c r="I792" t="s">
        <v>18</v>
      </c>
      <c r="J792" s="15">
        <v>0.25</v>
      </c>
      <c r="K792" t="s">
        <v>34</v>
      </c>
      <c r="L792" s="15" t="str">
        <f t="shared" si="24"/>
        <v>6:00-22:00</v>
      </c>
      <c r="M792" s="16">
        <f t="shared" si="25"/>
        <v>0.67</v>
      </c>
      <c r="N792" s="15">
        <v>2.04</v>
      </c>
      <c r="O792" s="15">
        <v>81</v>
      </c>
      <c r="P792" t="s">
        <v>29</v>
      </c>
      <c r="Q792">
        <v>22</v>
      </c>
      <c r="R792" t="s">
        <v>21</v>
      </c>
      <c r="S792">
        <v>2022</v>
      </c>
      <c r="T792" t="s">
        <v>22</v>
      </c>
      <c r="U792" s="15">
        <v>4.9000000000000004</v>
      </c>
      <c r="V792" s="15">
        <v>10</v>
      </c>
      <c r="W792" t="s">
        <v>23</v>
      </c>
    </row>
    <row r="793" spans="1:23">
      <c r="A793" t="s">
        <v>836</v>
      </c>
      <c r="B793">
        <v>37.890968999999998</v>
      </c>
      <c r="C793" s="15">
        <v>-122.435209</v>
      </c>
      <c r="D793" s="2" t="s">
        <v>5855</v>
      </c>
      <c r="E793" s="14" t="s">
        <v>5061</v>
      </c>
      <c r="F793" s="14" t="e" vm="5">
        <v>#VALUE!</v>
      </c>
      <c r="G793" s="2" t="str">
        <f>_xlfn.XLOOKUP(E793,missing_cities!$Q$2:$Q$56,missing_cities!$R$2:$R$56,"Not Found",0)</f>
        <v>United States</v>
      </c>
      <c r="H793" t="str">
        <f>_xlfn.XLOOKUP(E793,missing_cities!$Q$2:$Q$56,missing_cities!$S$2:$S$56,"Not Found",0)</f>
        <v>North America</v>
      </c>
      <c r="I793" t="s">
        <v>18</v>
      </c>
      <c r="J793" s="15">
        <v>0.3</v>
      </c>
      <c r="K793" s="1">
        <v>45862</v>
      </c>
      <c r="L793" s="15" t="str">
        <f t="shared" si="24"/>
        <v>9.00-21.00</v>
      </c>
      <c r="M793" s="16">
        <f t="shared" si="25"/>
        <v>12</v>
      </c>
      <c r="N793" s="15">
        <v>7.61</v>
      </c>
      <c r="O793" s="15">
        <v>27</v>
      </c>
      <c r="P793" t="s">
        <v>39</v>
      </c>
      <c r="Q793">
        <v>50</v>
      </c>
      <c r="R793" t="s">
        <v>21</v>
      </c>
      <c r="S793">
        <v>2011</v>
      </c>
      <c r="T793" t="s">
        <v>22</v>
      </c>
      <c r="U793" s="15">
        <v>4.0999999999999996</v>
      </c>
      <c r="V793" s="15">
        <v>9</v>
      </c>
      <c r="W793" t="s">
        <v>27</v>
      </c>
    </row>
    <row r="794" spans="1:23">
      <c r="A794" t="s">
        <v>837</v>
      </c>
      <c r="B794">
        <v>37.852155000000003</v>
      </c>
      <c r="C794" s="15">
        <v>-122.486372</v>
      </c>
      <c r="D794" s="2" t="s">
        <v>5856</v>
      </c>
      <c r="E794" s="14" t="s">
        <v>5061</v>
      </c>
      <c r="F794" s="14" t="e" vm="5">
        <v>#VALUE!</v>
      </c>
      <c r="G794" s="2" t="str">
        <f>_xlfn.XLOOKUP(E794,missing_cities!$Q$2:$Q$56,missing_cities!$R$2:$R$56,"Not Found",0)</f>
        <v>United States</v>
      </c>
      <c r="H794" t="str">
        <f>_xlfn.XLOOKUP(E794,missing_cities!$Q$2:$Q$56,missing_cities!$S$2:$S$56,"Not Found",0)</f>
        <v>North America</v>
      </c>
      <c r="I794" t="s">
        <v>18</v>
      </c>
      <c r="J794" s="15">
        <v>0.48</v>
      </c>
      <c r="K794" s="1">
        <v>45862</v>
      </c>
      <c r="L794" s="15" t="str">
        <f t="shared" si="24"/>
        <v>9.00-21.00</v>
      </c>
      <c r="M794" s="16">
        <f t="shared" si="25"/>
        <v>12</v>
      </c>
      <c r="N794" s="15">
        <v>16.079999999999998</v>
      </c>
      <c r="O794" s="15">
        <v>67</v>
      </c>
      <c r="P794" t="s">
        <v>20</v>
      </c>
      <c r="Q794">
        <v>150</v>
      </c>
      <c r="R794" t="s">
        <v>46</v>
      </c>
      <c r="S794">
        <v>2020</v>
      </c>
      <c r="T794" t="s">
        <v>22</v>
      </c>
      <c r="U794" s="15">
        <v>4.9000000000000004</v>
      </c>
      <c r="V794" s="15">
        <v>2</v>
      </c>
      <c r="W794" t="s">
        <v>32</v>
      </c>
    </row>
    <row r="795" spans="1:23">
      <c r="A795" t="s">
        <v>838</v>
      </c>
      <c r="B795">
        <v>-23.508357</v>
      </c>
      <c r="C795" s="15">
        <v>-46.522198000000003</v>
      </c>
      <c r="D795" s="2" t="s">
        <v>5857</v>
      </c>
      <c r="E795" s="14" t="s">
        <v>5067</v>
      </c>
      <c r="F795" s="14" t="e" vm="7">
        <v>#VALUE!</v>
      </c>
      <c r="G795" s="2" t="str">
        <f>_xlfn.XLOOKUP(E795,missing_cities!$Q$2:$Q$56,missing_cities!$R$2:$R$56,"Not Found",0)</f>
        <v>Brazil</v>
      </c>
      <c r="H795" t="str">
        <f>_xlfn.XLOOKUP(E795,missing_cities!$Q$2:$Q$56,missing_cities!$S$2:$S$56,"Not Found",0)</f>
        <v>South America</v>
      </c>
      <c r="I795" t="s">
        <v>18</v>
      </c>
      <c r="J795" s="15">
        <v>0.12</v>
      </c>
      <c r="K795" t="s">
        <v>34</v>
      </c>
      <c r="L795" s="15" t="str">
        <f t="shared" si="24"/>
        <v>6:00-22:00</v>
      </c>
      <c r="M795" s="16">
        <f t="shared" si="25"/>
        <v>0.67</v>
      </c>
      <c r="N795" s="15">
        <v>4.4400000000000004</v>
      </c>
      <c r="O795" s="15">
        <v>42</v>
      </c>
      <c r="P795" t="s">
        <v>29</v>
      </c>
      <c r="Q795">
        <v>350</v>
      </c>
      <c r="R795" t="s">
        <v>81</v>
      </c>
      <c r="S795">
        <v>2013</v>
      </c>
      <c r="T795" t="s">
        <v>22</v>
      </c>
      <c r="U795" s="15">
        <v>3.7</v>
      </c>
      <c r="V795" s="15">
        <v>4</v>
      </c>
      <c r="W795" t="s">
        <v>32</v>
      </c>
    </row>
    <row r="796" spans="1:23">
      <c r="A796" t="s">
        <v>839</v>
      </c>
      <c r="B796">
        <v>43.788617000000002</v>
      </c>
      <c r="C796" s="15">
        <v>-79.358170999999999</v>
      </c>
      <c r="D796" s="2" t="s">
        <v>5858</v>
      </c>
      <c r="E796" s="14" t="s">
        <v>5050</v>
      </c>
      <c r="F796" s="14" t="e" vm="1">
        <v>#VALUE!</v>
      </c>
      <c r="G796" s="2" t="str">
        <f>_xlfn.XLOOKUP(E796,missing_cities!$Q$2:$Q$56,missing_cities!$R$2:$R$56,"Not Found",0)</f>
        <v>Canada</v>
      </c>
      <c r="H796" t="str">
        <f>_xlfn.XLOOKUP(E796,missing_cities!$Q$2:$Q$56,missing_cities!$S$2:$S$56,"Not Found",0)</f>
        <v>North America</v>
      </c>
      <c r="I796" t="s">
        <v>18</v>
      </c>
      <c r="J796" s="15">
        <v>0.46</v>
      </c>
      <c r="K796" t="s">
        <v>34</v>
      </c>
      <c r="L796" s="15" t="str">
        <f t="shared" si="24"/>
        <v>6:00-22:00</v>
      </c>
      <c r="M796" s="16">
        <f t="shared" si="25"/>
        <v>0.67</v>
      </c>
      <c r="N796" s="15">
        <v>12.14</v>
      </c>
      <c r="O796" s="15">
        <v>10</v>
      </c>
      <c r="P796" t="s">
        <v>29</v>
      </c>
      <c r="Q796">
        <v>22</v>
      </c>
      <c r="R796" t="s">
        <v>132</v>
      </c>
      <c r="S796">
        <v>2019</v>
      </c>
      <c r="T796" t="s">
        <v>22</v>
      </c>
      <c r="U796" s="15">
        <v>4.9000000000000004</v>
      </c>
      <c r="V796" s="15">
        <v>10</v>
      </c>
      <c r="W796" t="s">
        <v>23</v>
      </c>
    </row>
    <row r="797" spans="1:23">
      <c r="A797" t="s">
        <v>840</v>
      </c>
      <c r="B797">
        <v>19.006405000000001</v>
      </c>
      <c r="C797" s="15">
        <v>72.962757999999994</v>
      </c>
      <c r="D797" s="2" t="s">
        <v>5859</v>
      </c>
      <c r="E797" s="14" t="s">
        <v>5079</v>
      </c>
      <c r="F797" s="14" t="e" vm="11">
        <v>#VALUE!</v>
      </c>
      <c r="G797" s="2" t="str">
        <f>_xlfn.XLOOKUP(E797,missing_cities!$Q$2:$Q$56,missing_cities!$R$2:$R$56,"Not Found",0)</f>
        <v>India</v>
      </c>
      <c r="H797" t="str">
        <f>_xlfn.XLOOKUP(E797,missing_cities!$Q$2:$Q$56,missing_cities!$S$2:$S$56,"Not Found",0)</f>
        <v>Asia</v>
      </c>
      <c r="I797" t="s">
        <v>18</v>
      </c>
      <c r="J797" s="15">
        <v>0.49</v>
      </c>
      <c r="K797" t="s">
        <v>34</v>
      </c>
      <c r="L797" s="15" t="str">
        <f t="shared" si="24"/>
        <v>6:00-22:00</v>
      </c>
      <c r="M797" s="16">
        <f t="shared" si="25"/>
        <v>0.67</v>
      </c>
      <c r="N797" s="15">
        <v>6.88</v>
      </c>
      <c r="O797" s="15">
        <v>34</v>
      </c>
      <c r="P797" t="s">
        <v>37</v>
      </c>
      <c r="Q797">
        <v>50</v>
      </c>
      <c r="R797" t="s">
        <v>42</v>
      </c>
      <c r="S797">
        <v>2016</v>
      </c>
      <c r="T797" t="s">
        <v>31</v>
      </c>
      <c r="U797" s="15">
        <v>3.6</v>
      </c>
      <c r="V797" s="15">
        <v>9</v>
      </c>
      <c r="W797" t="s">
        <v>27</v>
      </c>
    </row>
    <row r="798" spans="1:23">
      <c r="A798" t="s">
        <v>841</v>
      </c>
      <c r="B798">
        <v>52.504550000000002</v>
      </c>
      <c r="C798" s="15">
        <v>13.455619</v>
      </c>
      <c r="D798" s="2" t="s">
        <v>5860</v>
      </c>
      <c r="E798" s="14" t="s">
        <v>5057</v>
      </c>
      <c r="F798" s="14" t="e" vm="3">
        <v>#VALUE!</v>
      </c>
      <c r="G798" s="2" t="str">
        <f>_xlfn.XLOOKUP(E798,missing_cities!$Q$2:$Q$56,missing_cities!$R$2:$R$56,"Not Found",0)</f>
        <v>Germany</v>
      </c>
      <c r="H798" t="str">
        <f>_xlfn.XLOOKUP(E798,missing_cities!$Q$2:$Q$56,missing_cities!$S$2:$S$56,"Not Found",0)</f>
        <v>Europe</v>
      </c>
      <c r="I798" t="s">
        <v>18</v>
      </c>
      <c r="J798" s="15">
        <v>0.21</v>
      </c>
      <c r="K798" t="s">
        <v>34</v>
      </c>
      <c r="L798" s="15" t="str">
        <f t="shared" si="24"/>
        <v>6:00-22:00</v>
      </c>
      <c r="M798" s="16">
        <f t="shared" si="25"/>
        <v>0.67</v>
      </c>
      <c r="N798" s="15">
        <v>12.86</v>
      </c>
      <c r="O798" s="15">
        <v>67</v>
      </c>
      <c r="P798" t="s">
        <v>20</v>
      </c>
      <c r="Q798">
        <v>350</v>
      </c>
      <c r="R798" t="s">
        <v>76</v>
      </c>
      <c r="S798">
        <v>2014</v>
      </c>
      <c r="T798" t="s">
        <v>22</v>
      </c>
      <c r="U798" s="15">
        <v>4.5</v>
      </c>
      <c r="V798" s="15">
        <v>2</v>
      </c>
      <c r="W798" t="s">
        <v>32</v>
      </c>
    </row>
    <row r="799" spans="1:23">
      <c r="A799" t="s">
        <v>842</v>
      </c>
      <c r="B799">
        <v>55.845790999999998</v>
      </c>
      <c r="C799" s="15">
        <v>37.637532</v>
      </c>
      <c r="D799" s="2" t="s">
        <v>5861</v>
      </c>
      <c r="E799" s="14" t="s">
        <v>5052</v>
      </c>
      <c r="F799" s="14" t="e" vm="2">
        <v>#VALUE!</v>
      </c>
      <c r="G799" s="2" t="str">
        <f>_xlfn.XLOOKUP(E799,missing_cities!$Q$2:$Q$56,missing_cities!$R$2:$R$56,"Not Found",0)</f>
        <v>Russia</v>
      </c>
      <c r="H799" t="str">
        <f>_xlfn.XLOOKUP(E799,missing_cities!$Q$2:$Q$56,missing_cities!$S$2:$S$56,"Not Found",0)</f>
        <v>Europe</v>
      </c>
      <c r="I799" t="s">
        <v>18</v>
      </c>
      <c r="J799" s="15">
        <v>0.36</v>
      </c>
      <c r="K799" t="s">
        <v>34</v>
      </c>
      <c r="L799" s="15" t="str">
        <f t="shared" si="24"/>
        <v>6:00-22:00</v>
      </c>
      <c r="M799" s="16">
        <f t="shared" si="25"/>
        <v>0.67</v>
      </c>
      <c r="N799" s="15">
        <v>1.57</v>
      </c>
      <c r="O799" s="15">
        <v>53</v>
      </c>
      <c r="P799" t="s">
        <v>25</v>
      </c>
      <c r="Q799">
        <v>50</v>
      </c>
      <c r="R799" t="s">
        <v>42</v>
      </c>
      <c r="S799">
        <v>2017</v>
      </c>
      <c r="T799" t="s">
        <v>22</v>
      </c>
      <c r="U799" s="15">
        <v>4.4000000000000004</v>
      </c>
      <c r="V799" s="15">
        <v>1</v>
      </c>
      <c r="W799" t="s">
        <v>23</v>
      </c>
    </row>
    <row r="800" spans="1:23">
      <c r="A800" t="s">
        <v>843</v>
      </c>
      <c r="B800">
        <v>37.821930000000002</v>
      </c>
      <c r="C800" s="15">
        <v>-122.30744199999999</v>
      </c>
      <c r="D800" s="2" t="s">
        <v>5862</v>
      </c>
      <c r="E800" s="14" t="s">
        <v>5061</v>
      </c>
      <c r="F800" s="14" t="e" vm="5">
        <v>#VALUE!</v>
      </c>
      <c r="G800" s="2" t="str">
        <f>_xlfn.XLOOKUP(E800,missing_cities!$Q$2:$Q$56,missing_cities!$R$2:$R$56,"Not Found",0)</f>
        <v>United States</v>
      </c>
      <c r="H800" t="str">
        <f>_xlfn.XLOOKUP(E800,missing_cities!$Q$2:$Q$56,missing_cities!$S$2:$S$56,"Not Found",0)</f>
        <v>North America</v>
      </c>
      <c r="I800" t="s">
        <v>18</v>
      </c>
      <c r="J800" s="15">
        <v>0.37</v>
      </c>
      <c r="K800" t="s">
        <v>19</v>
      </c>
      <c r="L800" s="15" t="str">
        <f t="shared" si="24"/>
        <v>9:00-18:00</v>
      </c>
      <c r="M800" s="16">
        <f t="shared" si="25"/>
        <v>0.37</v>
      </c>
      <c r="N800" s="15">
        <v>13.45</v>
      </c>
      <c r="O800" s="15">
        <v>96</v>
      </c>
      <c r="P800" t="s">
        <v>20</v>
      </c>
      <c r="Q800">
        <v>350</v>
      </c>
      <c r="R800" t="s">
        <v>42</v>
      </c>
      <c r="S800">
        <v>2017</v>
      </c>
      <c r="T800" t="s">
        <v>31</v>
      </c>
      <c r="U800" s="15">
        <v>4.2</v>
      </c>
      <c r="V800" s="15">
        <v>4</v>
      </c>
      <c r="W800" t="s">
        <v>23</v>
      </c>
    </row>
    <row r="801" spans="1:23">
      <c r="A801" t="s">
        <v>844</v>
      </c>
      <c r="B801">
        <v>37.560811999999999</v>
      </c>
      <c r="C801" s="15">
        <v>127.01199699999999</v>
      </c>
      <c r="D801" s="2" t="s">
        <v>5863</v>
      </c>
      <c r="E801" s="14" t="s">
        <v>5063</v>
      </c>
      <c r="F801" s="14" t="e" vm="6">
        <v>#VALUE!</v>
      </c>
      <c r="G801" s="2" t="str">
        <f>_xlfn.XLOOKUP(E801,missing_cities!$Q$2:$Q$56,missing_cities!$R$2:$R$56,"Not Found",0)</f>
        <v>South Korea</v>
      </c>
      <c r="H801" t="str">
        <f>_xlfn.XLOOKUP(E801,missing_cities!$Q$2:$Q$56,missing_cities!$S$2:$S$56,"Not Found",0)</f>
        <v>Asia</v>
      </c>
      <c r="I801" t="s">
        <v>18</v>
      </c>
      <c r="J801" s="15">
        <v>0.41</v>
      </c>
      <c r="K801" s="1">
        <v>45862</v>
      </c>
      <c r="L801" s="15" t="str">
        <f t="shared" si="24"/>
        <v>9.00-21.00</v>
      </c>
      <c r="M801" s="16">
        <f t="shared" si="25"/>
        <v>12</v>
      </c>
      <c r="N801" s="15">
        <v>7.54</v>
      </c>
      <c r="O801" s="15">
        <v>100</v>
      </c>
      <c r="P801" t="s">
        <v>39</v>
      </c>
      <c r="Q801">
        <v>50</v>
      </c>
      <c r="R801" t="s">
        <v>74</v>
      </c>
      <c r="S801">
        <v>2019</v>
      </c>
      <c r="T801" t="s">
        <v>31</v>
      </c>
      <c r="U801" s="15">
        <v>4.9000000000000004</v>
      </c>
      <c r="V801" s="15">
        <v>8</v>
      </c>
      <c r="W801" t="s">
        <v>23</v>
      </c>
    </row>
    <row r="802" spans="1:23">
      <c r="A802" t="s">
        <v>845</v>
      </c>
      <c r="B802">
        <v>59.516571999999996</v>
      </c>
      <c r="C802" s="15">
        <v>124.573671</v>
      </c>
      <c r="D802" s="2" t="s">
        <v>5864</v>
      </c>
      <c r="E802" s="14">
        <f>_xlfn.XLOOKUP(C802,missing_cities!B:B,missing_cities!C:C,"Not Found",0)</f>
        <v>0</v>
      </c>
      <c r="F802" s="14" t="s">
        <v>9990</v>
      </c>
      <c r="G802" s="2" t="str">
        <f>_xlfn.XLOOKUP(E802,missing_cities!$Q$2:$Q$56,missing_cities!$R$2:$R$56,"Not Found",0)</f>
        <v>Not Found</v>
      </c>
      <c r="H802" t="str">
        <f>_xlfn.XLOOKUP(E802,missing_cities!$Q$2:$Q$56,missing_cities!$S$2:$S$56,"Not Found",0)</f>
        <v>Not Found</v>
      </c>
      <c r="I802" t="s">
        <v>18</v>
      </c>
      <c r="J802" s="15">
        <v>0.33</v>
      </c>
      <c r="K802" t="s">
        <v>34</v>
      </c>
      <c r="L802" s="15" t="str">
        <f t="shared" si="24"/>
        <v>6:00-22:00</v>
      </c>
      <c r="M802" s="16">
        <f t="shared" si="25"/>
        <v>0.67</v>
      </c>
      <c r="N802" s="15">
        <v>7.41</v>
      </c>
      <c r="O802" s="15">
        <v>45</v>
      </c>
      <c r="P802" t="s">
        <v>37</v>
      </c>
      <c r="Q802">
        <v>150</v>
      </c>
      <c r="R802" t="s">
        <v>37</v>
      </c>
      <c r="S802">
        <v>2012</v>
      </c>
      <c r="T802" t="s">
        <v>31</v>
      </c>
      <c r="U802" s="15">
        <v>3.6</v>
      </c>
      <c r="V802" s="15">
        <v>9</v>
      </c>
      <c r="W802" t="s">
        <v>23</v>
      </c>
    </row>
    <row r="803" spans="1:23">
      <c r="A803" t="s">
        <v>846</v>
      </c>
      <c r="B803">
        <v>55.862237999999998</v>
      </c>
      <c r="C803" s="15">
        <v>37.603459999999998</v>
      </c>
      <c r="D803" s="2" t="s">
        <v>5865</v>
      </c>
      <c r="E803" s="14" t="s">
        <v>5052</v>
      </c>
      <c r="F803" s="14" t="e" vm="2">
        <v>#VALUE!</v>
      </c>
      <c r="G803" s="2" t="str">
        <f>_xlfn.XLOOKUP(E803,missing_cities!$Q$2:$Q$56,missing_cities!$R$2:$R$56,"Not Found",0)</f>
        <v>Russia</v>
      </c>
      <c r="H803" t="str">
        <f>_xlfn.XLOOKUP(E803,missing_cities!$Q$2:$Q$56,missing_cities!$S$2:$S$56,"Not Found",0)</f>
        <v>Europe</v>
      </c>
      <c r="I803" t="s">
        <v>18</v>
      </c>
      <c r="J803" s="15">
        <v>0.16</v>
      </c>
      <c r="K803" t="s">
        <v>19</v>
      </c>
      <c r="L803" s="15" t="str">
        <f t="shared" si="24"/>
        <v>9:00-18:00</v>
      </c>
      <c r="M803" s="16">
        <f t="shared" si="25"/>
        <v>0.37</v>
      </c>
      <c r="N803" s="15">
        <v>9.26</v>
      </c>
      <c r="O803" s="15">
        <v>20</v>
      </c>
      <c r="P803" t="s">
        <v>20</v>
      </c>
      <c r="Q803">
        <v>350</v>
      </c>
      <c r="R803" t="s">
        <v>81</v>
      </c>
      <c r="S803">
        <v>2013</v>
      </c>
      <c r="T803" t="s">
        <v>22</v>
      </c>
      <c r="U803" s="15">
        <v>4</v>
      </c>
      <c r="V803" s="15">
        <v>4</v>
      </c>
      <c r="W803" t="s">
        <v>23</v>
      </c>
    </row>
    <row r="804" spans="1:23">
      <c r="A804" t="s">
        <v>847</v>
      </c>
      <c r="B804">
        <v>-36.836528000000001</v>
      </c>
      <c r="C804" s="15">
        <v>-176.30821499999999</v>
      </c>
      <c r="D804" s="2" t="s">
        <v>5866</v>
      </c>
      <c r="E804" s="14" t="str">
        <f>_xlfn.XLOOKUP(C804,missing_cities!B:B,missing_cities!C:C,"Not Found",0)</f>
        <v>Error</v>
      </c>
      <c r="F804" s="14" t="s">
        <v>9987</v>
      </c>
      <c r="G804" s="2" t="str">
        <f>_xlfn.XLOOKUP(E804,missing_cities!$Q$2:$Q$56,missing_cities!$R$2:$R$56,"Not Found",0)</f>
        <v>Error</v>
      </c>
      <c r="H804" t="str">
        <f>_xlfn.XLOOKUP(E804,missing_cities!$Q$2:$Q$56,missing_cities!$S$2:$S$56,"Not Found",0)</f>
        <v>Error</v>
      </c>
      <c r="I804" t="s">
        <v>18</v>
      </c>
      <c r="J804" s="15">
        <v>0.42</v>
      </c>
      <c r="K804" t="s">
        <v>34</v>
      </c>
      <c r="L804" s="15" t="str">
        <f t="shared" si="24"/>
        <v>6:00-22:00</v>
      </c>
      <c r="M804" s="16">
        <f t="shared" si="25"/>
        <v>0.67</v>
      </c>
      <c r="N804" s="15">
        <v>0.52</v>
      </c>
      <c r="O804" s="15">
        <v>66</v>
      </c>
      <c r="P804" t="s">
        <v>39</v>
      </c>
      <c r="Q804">
        <v>22</v>
      </c>
      <c r="R804" t="s">
        <v>42</v>
      </c>
      <c r="S804">
        <v>2011</v>
      </c>
      <c r="T804" t="s">
        <v>22</v>
      </c>
      <c r="U804" s="15">
        <v>3.9</v>
      </c>
      <c r="V804" s="15">
        <v>1</v>
      </c>
      <c r="W804" t="s">
        <v>27</v>
      </c>
    </row>
    <row r="805" spans="1:23">
      <c r="A805" t="s">
        <v>848</v>
      </c>
      <c r="B805">
        <v>25.30705</v>
      </c>
      <c r="C805" s="15">
        <v>55.250546</v>
      </c>
      <c r="D805" s="2" t="s">
        <v>5867</v>
      </c>
      <c r="E805" s="14" t="s">
        <v>5076</v>
      </c>
      <c r="F805" s="14" t="e" vm="10">
        <v>#VALUE!</v>
      </c>
      <c r="G805" s="2" t="str">
        <f>_xlfn.XLOOKUP(E805,missing_cities!$Q$2:$Q$56,missing_cities!$R$2:$R$56,"Not Found",0)</f>
        <v>United Arab Emirates</v>
      </c>
      <c r="H805" t="str">
        <f>_xlfn.XLOOKUP(E805,missing_cities!$Q$2:$Q$56,missing_cities!$S$2:$S$56,"Not Found",0)</f>
        <v>Asia</v>
      </c>
      <c r="I805" t="s">
        <v>18</v>
      </c>
      <c r="J805" s="15">
        <v>0.12</v>
      </c>
      <c r="K805" s="1">
        <v>45862</v>
      </c>
      <c r="L805" s="15" t="str">
        <f t="shared" si="24"/>
        <v>9.00-21.00</v>
      </c>
      <c r="M805" s="16">
        <f t="shared" si="25"/>
        <v>12</v>
      </c>
      <c r="N805" s="15">
        <v>2.56</v>
      </c>
      <c r="O805" s="15">
        <v>67</v>
      </c>
      <c r="P805" t="s">
        <v>20</v>
      </c>
      <c r="Q805">
        <v>22</v>
      </c>
      <c r="R805" t="s">
        <v>46</v>
      </c>
      <c r="S805">
        <v>2015</v>
      </c>
      <c r="T805" t="s">
        <v>22</v>
      </c>
      <c r="U805" s="15">
        <v>3.7</v>
      </c>
      <c r="V805" s="15">
        <v>9</v>
      </c>
      <c r="W805" t="s">
        <v>23</v>
      </c>
    </row>
    <row r="806" spans="1:23">
      <c r="A806" t="s">
        <v>849</v>
      </c>
      <c r="B806">
        <v>-33.817272000000003</v>
      </c>
      <c r="C806" s="15">
        <v>18.419608</v>
      </c>
      <c r="D806" s="2" t="s">
        <v>5868</v>
      </c>
      <c r="E806" s="14" t="s">
        <v>5085</v>
      </c>
      <c r="F806" s="14" t="e" vm="12">
        <v>#VALUE!</v>
      </c>
      <c r="G806" s="2" t="str">
        <f>_xlfn.XLOOKUP(E806,missing_cities!$Q$2:$Q$56,missing_cities!$R$2:$R$56,"Not Found",0)</f>
        <v>South Africa</v>
      </c>
      <c r="H806" t="str">
        <f>_xlfn.XLOOKUP(E806,missing_cities!$Q$2:$Q$56,missing_cities!$S$2:$S$56,"Not Found",0)</f>
        <v>Africa</v>
      </c>
      <c r="I806" t="s">
        <v>18</v>
      </c>
      <c r="J806" s="15">
        <v>0.18</v>
      </c>
      <c r="K806" t="s">
        <v>19</v>
      </c>
      <c r="L806" s="15" t="str">
        <f t="shared" si="24"/>
        <v>9:00-18:00</v>
      </c>
      <c r="M806" s="16">
        <f t="shared" si="25"/>
        <v>0.37</v>
      </c>
      <c r="N806" s="15">
        <v>1.27</v>
      </c>
      <c r="O806" s="15">
        <v>76</v>
      </c>
      <c r="P806" t="s">
        <v>25</v>
      </c>
      <c r="Q806">
        <v>22</v>
      </c>
      <c r="R806" t="s">
        <v>37</v>
      </c>
      <c r="S806">
        <v>2017</v>
      </c>
      <c r="T806" t="s">
        <v>22</v>
      </c>
      <c r="U806" s="15">
        <v>3.4</v>
      </c>
      <c r="V806" s="15">
        <v>7</v>
      </c>
      <c r="W806" t="s">
        <v>27</v>
      </c>
    </row>
    <row r="807" spans="1:23">
      <c r="A807" t="s">
        <v>850</v>
      </c>
      <c r="B807">
        <v>39.867911999999997</v>
      </c>
      <c r="C807" s="15">
        <v>116.36110600000001</v>
      </c>
      <c r="D807" s="2" t="s">
        <v>5869</v>
      </c>
      <c r="E807" s="14" t="s">
        <v>5071</v>
      </c>
      <c r="F807" s="14" t="e" vm="9">
        <v>#VALUE!</v>
      </c>
      <c r="G807" s="2" t="str">
        <f>_xlfn.XLOOKUP(E807,missing_cities!$Q$2:$Q$56,missing_cities!$R$2:$R$56,"Not Found",0)</f>
        <v>China</v>
      </c>
      <c r="H807" t="str">
        <f>_xlfn.XLOOKUP(E807,missing_cities!$Q$2:$Q$56,missing_cities!$S$2:$S$56,"Not Found",0)</f>
        <v>Asia</v>
      </c>
      <c r="I807" t="s">
        <v>18</v>
      </c>
      <c r="J807" s="15">
        <v>0.12</v>
      </c>
      <c r="K807" t="s">
        <v>34</v>
      </c>
      <c r="L807" s="15" t="str">
        <f t="shared" si="24"/>
        <v>6:00-22:00</v>
      </c>
      <c r="M807" s="16">
        <f t="shared" si="25"/>
        <v>0.67</v>
      </c>
      <c r="N807" s="15">
        <v>8.5299999999999994</v>
      </c>
      <c r="O807" s="15">
        <v>17</v>
      </c>
      <c r="P807" t="s">
        <v>25</v>
      </c>
      <c r="Q807">
        <v>350</v>
      </c>
      <c r="R807" t="s">
        <v>37</v>
      </c>
      <c r="S807">
        <v>2017</v>
      </c>
      <c r="T807" t="s">
        <v>31</v>
      </c>
      <c r="U807" s="15">
        <v>4.0999999999999996</v>
      </c>
      <c r="V807" s="15">
        <v>5</v>
      </c>
      <c r="W807" t="s">
        <v>23</v>
      </c>
    </row>
    <row r="808" spans="1:23">
      <c r="A808" t="s">
        <v>851</v>
      </c>
      <c r="B808">
        <v>13.734868000000001</v>
      </c>
      <c r="C808" s="15">
        <v>100.528896</v>
      </c>
      <c r="D808" s="2" t="s">
        <v>5870</v>
      </c>
      <c r="E808" s="14" t="s">
        <v>5059</v>
      </c>
      <c r="F808" s="14" t="e" vm="4">
        <v>#VALUE!</v>
      </c>
      <c r="G808" s="2" t="str">
        <f>_xlfn.XLOOKUP(E808,missing_cities!$Q$2:$Q$56,missing_cities!$R$2:$R$56,"Not Found",0)</f>
        <v>Thailand</v>
      </c>
      <c r="H808" t="str">
        <f>_xlfn.XLOOKUP(E808,missing_cities!$Q$2:$Q$56,missing_cities!$S$2:$S$56,"Not Found",0)</f>
        <v>Asia</v>
      </c>
      <c r="I808" t="s">
        <v>18</v>
      </c>
      <c r="J808" s="15">
        <v>0.47</v>
      </c>
      <c r="K808" t="s">
        <v>34</v>
      </c>
      <c r="L808" s="15" t="str">
        <f t="shared" si="24"/>
        <v>6:00-22:00</v>
      </c>
      <c r="M808" s="16">
        <f t="shared" si="25"/>
        <v>0.67</v>
      </c>
      <c r="N808" s="15">
        <v>18.87</v>
      </c>
      <c r="O808" s="15">
        <v>17</v>
      </c>
      <c r="P808" t="s">
        <v>29</v>
      </c>
      <c r="Q808">
        <v>22</v>
      </c>
      <c r="R808" t="s">
        <v>132</v>
      </c>
      <c r="S808">
        <v>2022</v>
      </c>
      <c r="T808" t="s">
        <v>22</v>
      </c>
      <c r="U808" s="15">
        <v>3.7</v>
      </c>
      <c r="V808" s="15">
        <v>8</v>
      </c>
      <c r="W808" t="s">
        <v>23</v>
      </c>
    </row>
    <row r="809" spans="1:23">
      <c r="A809" t="s">
        <v>852</v>
      </c>
      <c r="B809">
        <v>13.858131999999999</v>
      </c>
      <c r="C809" s="15">
        <v>100.44154</v>
      </c>
      <c r="D809" s="2" t="s">
        <v>5871</v>
      </c>
      <c r="E809" s="14" t="s">
        <v>5059</v>
      </c>
      <c r="F809" s="14" t="e" vm="4">
        <v>#VALUE!</v>
      </c>
      <c r="G809" s="2" t="str">
        <f>_xlfn.XLOOKUP(E809,missing_cities!$Q$2:$Q$56,missing_cities!$R$2:$R$56,"Not Found",0)</f>
        <v>Thailand</v>
      </c>
      <c r="H809" t="str">
        <f>_xlfn.XLOOKUP(E809,missing_cities!$Q$2:$Q$56,missing_cities!$S$2:$S$56,"Not Found",0)</f>
        <v>Asia</v>
      </c>
      <c r="I809" t="s">
        <v>18</v>
      </c>
      <c r="J809" s="15">
        <v>0.41</v>
      </c>
      <c r="K809" s="1">
        <v>45862</v>
      </c>
      <c r="L809" s="15" t="str">
        <f t="shared" si="24"/>
        <v>9.00-21.00</v>
      </c>
      <c r="M809" s="16">
        <f t="shared" si="25"/>
        <v>12</v>
      </c>
      <c r="N809" s="15">
        <v>17.690000000000001</v>
      </c>
      <c r="O809" s="15">
        <v>97</v>
      </c>
      <c r="P809" t="s">
        <v>29</v>
      </c>
      <c r="Q809">
        <v>350</v>
      </c>
      <c r="R809" t="s">
        <v>40</v>
      </c>
      <c r="S809">
        <v>2017</v>
      </c>
      <c r="T809" t="s">
        <v>31</v>
      </c>
      <c r="U809" s="15">
        <v>5</v>
      </c>
      <c r="V809" s="15">
        <v>3</v>
      </c>
      <c r="W809" t="s">
        <v>27</v>
      </c>
    </row>
    <row r="810" spans="1:23">
      <c r="A810" t="s">
        <v>853</v>
      </c>
      <c r="B810">
        <v>34.043483999999999</v>
      </c>
      <c r="C810" s="15">
        <v>-118.294949</v>
      </c>
      <c r="D810" s="2" t="s">
        <v>5872</v>
      </c>
      <c r="E810" s="14" t="s">
        <v>5111</v>
      </c>
      <c r="F810" s="14" t="e" vm="5">
        <v>#VALUE!</v>
      </c>
      <c r="G810" s="2" t="str">
        <f>_xlfn.XLOOKUP(E810,missing_cities!$Q$2:$Q$56,missing_cities!$R$2:$R$56,"Not Found",0)</f>
        <v>United States</v>
      </c>
      <c r="H810" t="str">
        <f>_xlfn.XLOOKUP(E810,missing_cities!$Q$2:$Q$56,missing_cities!$S$2:$S$56,"Not Found",0)</f>
        <v>North America</v>
      </c>
      <c r="I810" t="s">
        <v>18</v>
      </c>
      <c r="J810" s="15">
        <v>0.44</v>
      </c>
      <c r="K810" t="s">
        <v>19</v>
      </c>
      <c r="L810" s="15" t="str">
        <f t="shared" si="24"/>
        <v>9:00-18:00</v>
      </c>
      <c r="M810" s="16">
        <f t="shared" si="25"/>
        <v>0.37</v>
      </c>
      <c r="N810" s="15">
        <v>16.29</v>
      </c>
      <c r="O810" s="15">
        <v>79</v>
      </c>
      <c r="P810" t="s">
        <v>39</v>
      </c>
      <c r="Q810">
        <v>150</v>
      </c>
      <c r="R810" t="s">
        <v>35</v>
      </c>
      <c r="S810">
        <v>2019</v>
      </c>
      <c r="T810" t="s">
        <v>22</v>
      </c>
      <c r="U810" s="15">
        <v>4.4000000000000004</v>
      </c>
      <c r="V810" s="15">
        <v>8</v>
      </c>
      <c r="W810" t="s">
        <v>23</v>
      </c>
    </row>
    <row r="811" spans="1:23">
      <c r="A811" t="s">
        <v>854</v>
      </c>
      <c r="B811">
        <v>34.135452999999998</v>
      </c>
      <c r="C811" s="15">
        <v>-118.22054300000001</v>
      </c>
      <c r="D811" s="2" t="s">
        <v>5873</v>
      </c>
      <c r="E811" s="14" t="s">
        <v>5111</v>
      </c>
      <c r="F811" s="14" t="e" vm="5">
        <v>#VALUE!</v>
      </c>
      <c r="G811" s="2" t="str">
        <f>_xlfn.XLOOKUP(E811,missing_cities!$Q$2:$Q$56,missing_cities!$R$2:$R$56,"Not Found",0)</f>
        <v>United States</v>
      </c>
      <c r="H811" t="str">
        <f>_xlfn.XLOOKUP(E811,missing_cities!$Q$2:$Q$56,missing_cities!$S$2:$S$56,"Not Found",0)</f>
        <v>North America</v>
      </c>
      <c r="I811" t="s">
        <v>18</v>
      </c>
      <c r="J811" s="15">
        <v>0.22</v>
      </c>
      <c r="K811" t="s">
        <v>19</v>
      </c>
      <c r="L811" s="15" t="str">
        <f t="shared" si="24"/>
        <v>9:00-18:00</v>
      </c>
      <c r="M811" s="16">
        <f t="shared" si="25"/>
        <v>0.37</v>
      </c>
      <c r="N811" s="15">
        <v>0.96</v>
      </c>
      <c r="O811" s="15">
        <v>88</v>
      </c>
      <c r="P811" t="s">
        <v>39</v>
      </c>
      <c r="Q811">
        <v>22</v>
      </c>
      <c r="R811" t="s">
        <v>21</v>
      </c>
      <c r="S811">
        <v>2021</v>
      </c>
      <c r="T811" t="s">
        <v>22</v>
      </c>
      <c r="U811" s="15">
        <v>3.3</v>
      </c>
      <c r="V811" s="15">
        <v>7</v>
      </c>
      <c r="W811" t="s">
        <v>23</v>
      </c>
    </row>
    <row r="812" spans="1:23">
      <c r="A812" t="s">
        <v>855</v>
      </c>
      <c r="B812">
        <v>13.760792</v>
      </c>
      <c r="C812" s="15">
        <v>100.410281</v>
      </c>
      <c r="D812" s="2" t="s">
        <v>5874</v>
      </c>
      <c r="E812" s="14" t="s">
        <v>5059</v>
      </c>
      <c r="F812" s="14" t="e" vm="4">
        <v>#VALUE!</v>
      </c>
      <c r="G812" s="2" t="str">
        <f>_xlfn.XLOOKUP(E812,missing_cities!$Q$2:$Q$56,missing_cities!$R$2:$R$56,"Not Found",0)</f>
        <v>Thailand</v>
      </c>
      <c r="H812" t="str">
        <f>_xlfn.XLOOKUP(E812,missing_cities!$Q$2:$Q$56,missing_cities!$S$2:$S$56,"Not Found",0)</f>
        <v>Asia</v>
      </c>
      <c r="I812" t="s">
        <v>18</v>
      </c>
      <c r="J812" s="15">
        <v>0.46</v>
      </c>
      <c r="K812" s="1">
        <v>45862</v>
      </c>
      <c r="L812" s="15" t="str">
        <f t="shared" si="24"/>
        <v>9.00-21.00</v>
      </c>
      <c r="M812" s="16">
        <f t="shared" si="25"/>
        <v>12</v>
      </c>
      <c r="N812" s="15">
        <v>15.61</v>
      </c>
      <c r="O812" s="15">
        <v>23</v>
      </c>
      <c r="P812" t="s">
        <v>25</v>
      </c>
      <c r="Q812">
        <v>22</v>
      </c>
      <c r="R812" t="s">
        <v>40</v>
      </c>
      <c r="S812">
        <v>2012</v>
      </c>
      <c r="T812" t="s">
        <v>22</v>
      </c>
      <c r="U812" s="15">
        <v>4.8</v>
      </c>
      <c r="V812" s="15">
        <v>4</v>
      </c>
      <c r="W812" t="s">
        <v>23</v>
      </c>
    </row>
    <row r="813" spans="1:23">
      <c r="A813" t="s">
        <v>856</v>
      </c>
      <c r="B813">
        <v>18.925488999999999</v>
      </c>
      <c r="C813" s="15">
        <v>72.879734999999997</v>
      </c>
      <c r="D813" s="2" t="s">
        <v>5875</v>
      </c>
      <c r="E813" s="14" t="s">
        <v>5079</v>
      </c>
      <c r="F813" s="14" t="e" vm="11">
        <v>#VALUE!</v>
      </c>
      <c r="G813" s="2" t="str">
        <f>_xlfn.XLOOKUP(E813,missing_cities!$Q$2:$Q$56,missing_cities!$R$2:$R$56,"Not Found",0)</f>
        <v>India</v>
      </c>
      <c r="H813" t="str">
        <f>_xlfn.XLOOKUP(E813,missing_cities!$Q$2:$Q$56,missing_cities!$S$2:$S$56,"Not Found",0)</f>
        <v>Asia</v>
      </c>
      <c r="I813" t="s">
        <v>18</v>
      </c>
      <c r="J813" s="15">
        <v>0.28999999999999998</v>
      </c>
      <c r="K813" t="s">
        <v>34</v>
      </c>
      <c r="L813" s="15" t="str">
        <f t="shared" si="24"/>
        <v>6:00-22:00</v>
      </c>
      <c r="M813" s="16">
        <f t="shared" si="25"/>
        <v>0.67</v>
      </c>
      <c r="N813" s="15">
        <v>4.76</v>
      </c>
      <c r="O813" s="15">
        <v>88</v>
      </c>
      <c r="P813" t="s">
        <v>25</v>
      </c>
      <c r="Q813">
        <v>150</v>
      </c>
      <c r="R813" t="s">
        <v>74</v>
      </c>
      <c r="S813">
        <v>2023</v>
      </c>
      <c r="T813" t="s">
        <v>31</v>
      </c>
      <c r="U813" s="15">
        <v>3.1</v>
      </c>
      <c r="V813" s="15">
        <v>7</v>
      </c>
      <c r="W813" t="s">
        <v>27</v>
      </c>
    </row>
    <row r="814" spans="1:23">
      <c r="A814" t="s">
        <v>857</v>
      </c>
      <c r="B814">
        <v>18.948919</v>
      </c>
      <c r="C814" s="15">
        <v>72.810525999999996</v>
      </c>
      <c r="D814" s="2" t="s">
        <v>5876</v>
      </c>
      <c r="E814" s="14" t="s">
        <v>5079</v>
      </c>
      <c r="F814" s="14" t="e" vm="11">
        <v>#VALUE!</v>
      </c>
      <c r="G814" s="2" t="str">
        <f>_xlfn.XLOOKUP(E814,missing_cities!$Q$2:$Q$56,missing_cities!$R$2:$R$56,"Not Found",0)</f>
        <v>India</v>
      </c>
      <c r="H814" t="str">
        <f>_xlfn.XLOOKUP(E814,missing_cities!$Q$2:$Q$56,missing_cities!$S$2:$S$56,"Not Found",0)</f>
        <v>Asia</v>
      </c>
      <c r="I814" t="s">
        <v>18</v>
      </c>
      <c r="J814" s="15">
        <v>0.26</v>
      </c>
      <c r="K814" t="s">
        <v>19</v>
      </c>
      <c r="L814" s="15" t="str">
        <f t="shared" si="24"/>
        <v>9:00-18:00</v>
      </c>
      <c r="M814" s="16">
        <f t="shared" si="25"/>
        <v>0.37</v>
      </c>
      <c r="N814" s="15">
        <v>18.02</v>
      </c>
      <c r="O814" s="15">
        <v>67</v>
      </c>
      <c r="P814" t="s">
        <v>29</v>
      </c>
      <c r="Q814">
        <v>350</v>
      </c>
      <c r="R814" t="s">
        <v>37</v>
      </c>
      <c r="S814">
        <v>2022</v>
      </c>
      <c r="T814" t="s">
        <v>22</v>
      </c>
      <c r="U814" s="15">
        <v>4.3</v>
      </c>
      <c r="V814" s="15">
        <v>2</v>
      </c>
      <c r="W814" t="s">
        <v>23</v>
      </c>
    </row>
    <row r="815" spans="1:23">
      <c r="A815" t="s">
        <v>858</v>
      </c>
      <c r="B815">
        <v>39.813648999999998</v>
      </c>
      <c r="C815" s="15">
        <v>116.265252</v>
      </c>
      <c r="D815" s="2" t="s">
        <v>5877</v>
      </c>
      <c r="E815" s="14" t="s">
        <v>5071</v>
      </c>
      <c r="F815" s="14" t="e" vm="9">
        <v>#VALUE!</v>
      </c>
      <c r="G815" s="2" t="str">
        <f>_xlfn.XLOOKUP(E815,missing_cities!$Q$2:$Q$56,missing_cities!$R$2:$R$56,"Not Found",0)</f>
        <v>China</v>
      </c>
      <c r="H815" t="str">
        <f>_xlfn.XLOOKUP(E815,missing_cities!$Q$2:$Q$56,missing_cities!$S$2:$S$56,"Not Found",0)</f>
        <v>Asia</v>
      </c>
      <c r="I815" t="s">
        <v>18</v>
      </c>
      <c r="J815" s="15">
        <v>0.45</v>
      </c>
      <c r="K815" t="s">
        <v>34</v>
      </c>
      <c r="L815" s="15" t="str">
        <f t="shared" si="24"/>
        <v>6:00-22:00</v>
      </c>
      <c r="M815" s="16">
        <f t="shared" si="25"/>
        <v>0.67</v>
      </c>
      <c r="N815" s="15">
        <v>13.31</v>
      </c>
      <c r="O815" s="15">
        <v>37</v>
      </c>
      <c r="P815" t="s">
        <v>20</v>
      </c>
      <c r="Q815">
        <v>50</v>
      </c>
      <c r="R815" t="s">
        <v>37</v>
      </c>
      <c r="S815">
        <v>2012</v>
      </c>
      <c r="T815" t="s">
        <v>22</v>
      </c>
      <c r="U815" s="15">
        <v>3.8</v>
      </c>
      <c r="V815" s="15">
        <v>6</v>
      </c>
      <c r="W815" t="s">
        <v>23</v>
      </c>
    </row>
    <row r="816" spans="1:23">
      <c r="A816" t="s">
        <v>859</v>
      </c>
      <c r="B816">
        <v>19.145011</v>
      </c>
      <c r="C816" s="15">
        <v>72.832136000000006</v>
      </c>
      <c r="D816" s="2" t="s">
        <v>5878</v>
      </c>
      <c r="E816" s="14" t="s">
        <v>5079</v>
      </c>
      <c r="F816" s="14" t="e" vm="11">
        <v>#VALUE!</v>
      </c>
      <c r="G816" s="2" t="str">
        <f>_xlfn.XLOOKUP(E816,missing_cities!$Q$2:$Q$56,missing_cities!$R$2:$R$56,"Not Found",0)</f>
        <v>India</v>
      </c>
      <c r="H816" t="str">
        <f>_xlfn.XLOOKUP(E816,missing_cities!$Q$2:$Q$56,missing_cities!$S$2:$S$56,"Not Found",0)</f>
        <v>Asia</v>
      </c>
      <c r="I816" t="s">
        <v>18</v>
      </c>
      <c r="J816" s="15">
        <v>0.38</v>
      </c>
      <c r="K816" t="s">
        <v>19</v>
      </c>
      <c r="L816" s="15" t="str">
        <f t="shared" si="24"/>
        <v>9:00-18:00</v>
      </c>
      <c r="M816" s="16">
        <f t="shared" si="25"/>
        <v>0.37</v>
      </c>
      <c r="N816" s="15">
        <v>19.010000000000002</v>
      </c>
      <c r="O816" s="15">
        <v>40</v>
      </c>
      <c r="P816" t="s">
        <v>37</v>
      </c>
      <c r="Q816">
        <v>22</v>
      </c>
      <c r="R816" t="s">
        <v>21</v>
      </c>
      <c r="S816">
        <v>2015</v>
      </c>
      <c r="T816" t="s">
        <v>22</v>
      </c>
      <c r="U816" s="15">
        <v>4</v>
      </c>
      <c r="V816" s="15">
        <v>7</v>
      </c>
      <c r="W816" t="s">
        <v>27</v>
      </c>
    </row>
    <row r="817" spans="1:23">
      <c r="A817" t="s">
        <v>860</v>
      </c>
      <c r="B817">
        <v>52.529862000000001</v>
      </c>
      <c r="C817" s="15">
        <v>13.326848</v>
      </c>
      <c r="D817" s="2" t="s">
        <v>5879</v>
      </c>
      <c r="E817" s="14" t="s">
        <v>5057</v>
      </c>
      <c r="F817" s="14" t="e" vm="3">
        <v>#VALUE!</v>
      </c>
      <c r="G817" s="2" t="str">
        <f>_xlfn.XLOOKUP(E817,missing_cities!$Q$2:$Q$56,missing_cities!$R$2:$R$56,"Not Found",0)</f>
        <v>Germany</v>
      </c>
      <c r="H817" t="str">
        <f>_xlfn.XLOOKUP(E817,missing_cities!$Q$2:$Q$56,missing_cities!$S$2:$S$56,"Not Found",0)</f>
        <v>Europe</v>
      </c>
      <c r="I817" t="s">
        <v>18</v>
      </c>
      <c r="J817" s="15">
        <v>0.44</v>
      </c>
      <c r="K817" s="1">
        <v>45862</v>
      </c>
      <c r="L817" s="15" t="str">
        <f t="shared" si="24"/>
        <v>9.00-21.00</v>
      </c>
      <c r="M817" s="16">
        <f t="shared" si="25"/>
        <v>12</v>
      </c>
      <c r="N817" s="15">
        <v>0.59</v>
      </c>
      <c r="O817" s="15">
        <v>16</v>
      </c>
      <c r="P817" t="s">
        <v>37</v>
      </c>
      <c r="Q817">
        <v>22</v>
      </c>
      <c r="R817" t="s">
        <v>67</v>
      </c>
      <c r="S817">
        <v>2015</v>
      </c>
      <c r="T817" t="s">
        <v>31</v>
      </c>
      <c r="U817" s="15">
        <v>3.3</v>
      </c>
      <c r="V817" s="15">
        <v>3</v>
      </c>
      <c r="W817" t="s">
        <v>27</v>
      </c>
    </row>
    <row r="818" spans="1:23">
      <c r="A818" t="s">
        <v>861</v>
      </c>
      <c r="B818">
        <v>19.570657000000001</v>
      </c>
      <c r="C818" s="15">
        <v>-99.177708999999993</v>
      </c>
      <c r="D818" s="2" t="s">
        <v>5880</v>
      </c>
      <c r="E818" s="14" t="s">
        <v>5119</v>
      </c>
      <c r="F818" s="14" t="e" vm="13">
        <v>#VALUE!</v>
      </c>
      <c r="G818" s="2" t="str">
        <f>_xlfn.XLOOKUP(E818,missing_cities!$Q$2:$Q$56,missing_cities!$R$2:$R$56,"Not Found",0)</f>
        <v>Mexico</v>
      </c>
      <c r="H818" t="str">
        <f>_xlfn.XLOOKUP(E818,missing_cities!$Q$2:$Q$56,missing_cities!$S$2:$S$56,"Not Found",0)</f>
        <v>North America</v>
      </c>
      <c r="I818" t="s">
        <v>18</v>
      </c>
      <c r="J818" s="15">
        <v>0.18</v>
      </c>
      <c r="K818" t="s">
        <v>19</v>
      </c>
      <c r="L818" s="15" t="str">
        <f t="shared" si="24"/>
        <v>9:00-18:00</v>
      </c>
      <c r="M818" s="16">
        <f t="shared" si="25"/>
        <v>0.37</v>
      </c>
      <c r="N818" s="15">
        <v>9.7899999999999991</v>
      </c>
      <c r="O818" s="15">
        <v>51</v>
      </c>
      <c r="P818" t="s">
        <v>29</v>
      </c>
      <c r="Q818">
        <v>50</v>
      </c>
      <c r="R818" t="s">
        <v>67</v>
      </c>
      <c r="S818">
        <v>2012</v>
      </c>
      <c r="T818" t="s">
        <v>31</v>
      </c>
      <c r="U818" s="15">
        <v>4.5999999999999996</v>
      </c>
      <c r="V818" s="15">
        <v>9</v>
      </c>
      <c r="W818" t="s">
        <v>27</v>
      </c>
    </row>
    <row r="819" spans="1:23">
      <c r="A819" t="s">
        <v>862</v>
      </c>
      <c r="B819">
        <v>13.865033</v>
      </c>
      <c r="C819" s="15">
        <v>100.57393399999999</v>
      </c>
      <c r="D819" s="2" t="s">
        <v>5881</v>
      </c>
      <c r="E819" s="14" t="s">
        <v>5059</v>
      </c>
      <c r="F819" s="14" t="e" vm="4">
        <v>#VALUE!</v>
      </c>
      <c r="G819" s="2" t="str">
        <f>_xlfn.XLOOKUP(E819,missing_cities!$Q$2:$Q$56,missing_cities!$R$2:$R$56,"Not Found",0)</f>
        <v>Thailand</v>
      </c>
      <c r="H819" t="str">
        <f>_xlfn.XLOOKUP(E819,missing_cities!$Q$2:$Q$56,missing_cities!$S$2:$S$56,"Not Found",0)</f>
        <v>Asia</v>
      </c>
      <c r="I819" t="s">
        <v>18</v>
      </c>
      <c r="J819" s="15">
        <v>0.17</v>
      </c>
      <c r="K819" s="1">
        <v>45862</v>
      </c>
      <c r="L819" s="15" t="str">
        <f t="shared" si="24"/>
        <v>9.00-21.00</v>
      </c>
      <c r="M819" s="16">
        <f t="shared" si="25"/>
        <v>12</v>
      </c>
      <c r="N819" s="15">
        <v>17.48</v>
      </c>
      <c r="O819" s="15">
        <v>33</v>
      </c>
      <c r="P819" t="s">
        <v>20</v>
      </c>
      <c r="Q819">
        <v>22</v>
      </c>
      <c r="R819" t="s">
        <v>97</v>
      </c>
      <c r="S819">
        <v>2013</v>
      </c>
      <c r="T819" t="s">
        <v>31</v>
      </c>
      <c r="U819" s="15">
        <v>4.9000000000000004</v>
      </c>
      <c r="V819" s="15">
        <v>8</v>
      </c>
      <c r="W819" t="s">
        <v>32</v>
      </c>
    </row>
    <row r="820" spans="1:23">
      <c r="A820" t="s">
        <v>863</v>
      </c>
      <c r="B820">
        <v>19.452193999999999</v>
      </c>
      <c r="C820" s="15">
        <v>-99.043097000000003</v>
      </c>
      <c r="D820" s="2" t="s">
        <v>5882</v>
      </c>
      <c r="E820" s="14" t="s">
        <v>5119</v>
      </c>
      <c r="F820" s="14" t="e" vm="13">
        <v>#VALUE!</v>
      </c>
      <c r="G820" s="2" t="str">
        <f>_xlfn.XLOOKUP(E820,missing_cities!$Q$2:$Q$56,missing_cities!$R$2:$R$56,"Not Found",0)</f>
        <v>Mexico</v>
      </c>
      <c r="H820" t="str">
        <f>_xlfn.XLOOKUP(E820,missing_cities!$Q$2:$Q$56,missing_cities!$S$2:$S$56,"Not Found",0)</f>
        <v>North America</v>
      </c>
      <c r="I820" t="s">
        <v>18</v>
      </c>
      <c r="J820" s="15">
        <v>0.23</v>
      </c>
      <c r="K820" t="s">
        <v>19</v>
      </c>
      <c r="L820" s="15" t="str">
        <f t="shared" si="24"/>
        <v>9:00-18:00</v>
      </c>
      <c r="M820" s="16">
        <f t="shared" si="25"/>
        <v>0.37</v>
      </c>
      <c r="N820" s="15">
        <v>11.09</v>
      </c>
      <c r="O820" s="15">
        <v>68</v>
      </c>
      <c r="P820" t="s">
        <v>37</v>
      </c>
      <c r="Q820">
        <v>22</v>
      </c>
      <c r="R820" t="s">
        <v>48</v>
      </c>
      <c r="S820">
        <v>2015</v>
      </c>
      <c r="T820" t="s">
        <v>22</v>
      </c>
      <c r="U820" s="15">
        <v>4.5999999999999996</v>
      </c>
      <c r="V820" s="15">
        <v>5</v>
      </c>
      <c r="W820" t="s">
        <v>27</v>
      </c>
    </row>
    <row r="821" spans="1:23">
      <c r="A821" t="s">
        <v>864</v>
      </c>
      <c r="B821">
        <v>55.859129000000003</v>
      </c>
      <c r="C821" s="15">
        <v>37.609110999999999</v>
      </c>
      <c r="D821" s="2" t="s">
        <v>5883</v>
      </c>
      <c r="E821" s="14" t="s">
        <v>5052</v>
      </c>
      <c r="F821" s="14" t="e" vm="2">
        <v>#VALUE!</v>
      </c>
      <c r="G821" s="2" t="str">
        <f>_xlfn.XLOOKUP(E821,missing_cities!$Q$2:$Q$56,missing_cities!$R$2:$R$56,"Not Found",0)</f>
        <v>Russia</v>
      </c>
      <c r="H821" t="str">
        <f>_xlfn.XLOOKUP(E821,missing_cities!$Q$2:$Q$56,missing_cities!$S$2:$S$56,"Not Found",0)</f>
        <v>Europe</v>
      </c>
      <c r="I821" t="s">
        <v>18</v>
      </c>
      <c r="J821" s="15">
        <v>0.28000000000000003</v>
      </c>
      <c r="K821" s="1">
        <v>45862</v>
      </c>
      <c r="L821" s="15" t="str">
        <f t="shared" si="24"/>
        <v>9.00-21.00</v>
      </c>
      <c r="M821" s="16">
        <f t="shared" si="25"/>
        <v>12</v>
      </c>
      <c r="N821" s="15">
        <v>9.93</v>
      </c>
      <c r="O821" s="15">
        <v>23</v>
      </c>
      <c r="P821" t="s">
        <v>39</v>
      </c>
      <c r="Q821">
        <v>50</v>
      </c>
      <c r="R821" t="s">
        <v>44</v>
      </c>
      <c r="S821">
        <v>2012</v>
      </c>
      <c r="T821" t="s">
        <v>22</v>
      </c>
      <c r="U821" s="15">
        <v>4.8</v>
      </c>
      <c r="V821" s="15">
        <v>2</v>
      </c>
      <c r="W821" t="s">
        <v>32</v>
      </c>
    </row>
    <row r="822" spans="1:23">
      <c r="A822" t="s">
        <v>865</v>
      </c>
      <c r="B822">
        <v>19.032405000000001</v>
      </c>
      <c r="C822" s="15">
        <v>72.985122000000004</v>
      </c>
      <c r="D822" s="2" t="s">
        <v>5884</v>
      </c>
      <c r="E822" s="14" t="s">
        <v>5079</v>
      </c>
      <c r="F822" s="14" t="e" vm="11">
        <v>#VALUE!</v>
      </c>
      <c r="G822" s="2" t="str">
        <f>_xlfn.XLOOKUP(E822,missing_cities!$Q$2:$Q$56,missing_cities!$R$2:$R$56,"Not Found",0)</f>
        <v>India</v>
      </c>
      <c r="H822" t="str">
        <f>_xlfn.XLOOKUP(E822,missing_cities!$Q$2:$Q$56,missing_cities!$S$2:$S$56,"Not Found",0)</f>
        <v>Asia</v>
      </c>
      <c r="I822" t="s">
        <v>18</v>
      </c>
      <c r="J822" s="15">
        <v>0.15</v>
      </c>
      <c r="K822" s="1">
        <v>45862</v>
      </c>
      <c r="L822" s="15" t="str">
        <f t="shared" si="24"/>
        <v>9.00-21.00</v>
      </c>
      <c r="M822" s="16">
        <f t="shared" si="25"/>
        <v>12</v>
      </c>
      <c r="N822" s="15">
        <v>19.98</v>
      </c>
      <c r="O822" s="15">
        <v>97</v>
      </c>
      <c r="P822" t="s">
        <v>37</v>
      </c>
      <c r="Q822">
        <v>50</v>
      </c>
      <c r="R822" t="s">
        <v>42</v>
      </c>
      <c r="S822">
        <v>2020</v>
      </c>
      <c r="T822" t="s">
        <v>22</v>
      </c>
      <c r="U822" s="15">
        <v>3.9</v>
      </c>
      <c r="V822" s="15">
        <v>8</v>
      </c>
      <c r="W822" t="s">
        <v>27</v>
      </c>
    </row>
    <row r="823" spans="1:23">
      <c r="A823" t="s">
        <v>866</v>
      </c>
      <c r="B823">
        <v>39.883401999999997</v>
      </c>
      <c r="C823" s="15">
        <v>116.22224799999999</v>
      </c>
      <c r="D823" s="2" t="s">
        <v>5885</v>
      </c>
      <c r="E823" s="14" t="s">
        <v>5071</v>
      </c>
      <c r="F823" s="14" t="e" vm="9">
        <v>#VALUE!</v>
      </c>
      <c r="G823" s="2" t="str">
        <f>_xlfn.XLOOKUP(E823,missing_cities!$Q$2:$Q$56,missing_cities!$R$2:$R$56,"Not Found",0)</f>
        <v>China</v>
      </c>
      <c r="H823" t="str">
        <f>_xlfn.XLOOKUP(E823,missing_cities!$Q$2:$Q$56,missing_cities!$S$2:$S$56,"Not Found",0)</f>
        <v>Asia</v>
      </c>
      <c r="I823" t="s">
        <v>18</v>
      </c>
      <c r="J823" s="15">
        <v>0.42</v>
      </c>
      <c r="K823" t="s">
        <v>34</v>
      </c>
      <c r="L823" s="15" t="str">
        <f t="shared" si="24"/>
        <v>6:00-22:00</v>
      </c>
      <c r="M823" s="16">
        <f t="shared" si="25"/>
        <v>0.67</v>
      </c>
      <c r="N823" s="15">
        <v>19.73</v>
      </c>
      <c r="O823" s="15">
        <v>53</v>
      </c>
      <c r="P823" t="s">
        <v>37</v>
      </c>
      <c r="Q823">
        <v>150</v>
      </c>
      <c r="R823" t="s">
        <v>40</v>
      </c>
      <c r="S823">
        <v>2014</v>
      </c>
      <c r="T823" t="s">
        <v>22</v>
      </c>
      <c r="U823" s="15">
        <v>4.2</v>
      </c>
      <c r="V823" s="15">
        <v>3</v>
      </c>
      <c r="W823" t="s">
        <v>23</v>
      </c>
    </row>
    <row r="824" spans="1:23">
      <c r="A824" t="s">
        <v>867</v>
      </c>
      <c r="B824">
        <v>-33.825118000000003</v>
      </c>
      <c r="C824" s="15">
        <v>151.211647</v>
      </c>
      <c r="D824" s="2" t="s">
        <v>5886</v>
      </c>
      <c r="E824" s="14" t="s">
        <v>5069</v>
      </c>
      <c r="F824" s="14" t="e" vm="8">
        <v>#VALUE!</v>
      </c>
      <c r="G824" s="2" t="str">
        <f>_xlfn.XLOOKUP(E824,missing_cities!$Q$2:$Q$56,missing_cities!$R$2:$R$56,"Not Found",0)</f>
        <v>Australia</v>
      </c>
      <c r="H824" t="str">
        <f>_xlfn.XLOOKUP(E824,missing_cities!$Q$2:$Q$56,missing_cities!$S$2:$S$56,"Not Found",0)</f>
        <v>Australia</v>
      </c>
      <c r="I824" t="s">
        <v>18</v>
      </c>
      <c r="J824" s="15">
        <v>0.2</v>
      </c>
      <c r="K824" t="s">
        <v>19</v>
      </c>
      <c r="L824" s="15" t="str">
        <f t="shared" si="24"/>
        <v>9:00-18:00</v>
      </c>
      <c r="M824" s="16">
        <f t="shared" si="25"/>
        <v>0.37</v>
      </c>
      <c r="N824" s="15">
        <v>2.3199999999999998</v>
      </c>
      <c r="O824" s="15">
        <v>97</v>
      </c>
      <c r="P824" t="s">
        <v>29</v>
      </c>
      <c r="Q824">
        <v>22</v>
      </c>
      <c r="R824" t="s">
        <v>42</v>
      </c>
      <c r="S824">
        <v>2017</v>
      </c>
      <c r="T824" t="s">
        <v>22</v>
      </c>
      <c r="U824" s="15">
        <v>4</v>
      </c>
      <c r="V824" s="15">
        <v>5</v>
      </c>
      <c r="W824" t="s">
        <v>23</v>
      </c>
    </row>
    <row r="825" spans="1:23">
      <c r="A825" t="s">
        <v>868</v>
      </c>
      <c r="B825">
        <v>13.864272</v>
      </c>
      <c r="C825" s="15">
        <v>100.53374700000001</v>
      </c>
      <c r="D825" s="2" t="s">
        <v>5887</v>
      </c>
      <c r="E825" s="14" t="s">
        <v>5059</v>
      </c>
      <c r="F825" s="14" t="e" vm="4">
        <v>#VALUE!</v>
      </c>
      <c r="G825" s="2" t="str">
        <f>_xlfn.XLOOKUP(E825,missing_cities!$Q$2:$Q$56,missing_cities!$R$2:$R$56,"Not Found",0)</f>
        <v>Thailand</v>
      </c>
      <c r="H825" t="str">
        <f>_xlfn.XLOOKUP(E825,missing_cities!$Q$2:$Q$56,missing_cities!$S$2:$S$56,"Not Found",0)</f>
        <v>Asia</v>
      </c>
      <c r="I825" t="s">
        <v>18</v>
      </c>
      <c r="J825" s="15">
        <v>0.13</v>
      </c>
      <c r="K825" t="s">
        <v>34</v>
      </c>
      <c r="L825" s="15" t="str">
        <f t="shared" si="24"/>
        <v>6:00-22:00</v>
      </c>
      <c r="M825" s="16">
        <f t="shared" si="25"/>
        <v>0.67</v>
      </c>
      <c r="N825" s="15">
        <v>13.31</v>
      </c>
      <c r="O825" s="15">
        <v>85</v>
      </c>
      <c r="P825" t="s">
        <v>25</v>
      </c>
      <c r="Q825">
        <v>150</v>
      </c>
      <c r="R825" t="s">
        <v>132</v>
      </c>
      <c r="S825">
        <v>2017</v>
      </c>
      <c r="T825" t="s">
        <v>22</v>
      </c>
      <c r="U825" s="15">
        <v>3.6</v>
      </c>
      <c r="V825" s="15">
        <v>4</v>
      </c>
      <c r="W825" t="s">
        <v>32</v>
      </c>
    </row>
    <row r="826" spans="1:23">
      <c r="A826" t="s">
        <v>869</v>
      </c>
      <c r="B826">
        <v>52.457520000000002</v>
      </c>
      <c r="C826" s="15">
        <v>13.369259</v>
      </c>
      <c r="D826" s="2" t="s">
        <v>5888</v>
      </c>
      <c r="E826" s="14" t="s">
        <v>5057</v>
      </c>
      <c r="F826" s="14" t="e" vm="3">
        <v>#VALUE!</v>
      </c>
      <c r="G826" s="2" t="str">
        <f>_xlfn.XLOOKUP(E826,missing_cities!$Q$2:$Q$56,missing_cities!$R$2:$R$56,"Not Found",0)</f>
        <v>Germany</v>
      </c>
      <c r="H826" t="str">
        <f>_xlfn.XLOOKUP(E826,missing_cities!$Q$2:$Q$56,missing_cities!$S$2:$S$56,"Not Found",0)</f>
        <v>Europe</v>
      </c>
      <c r="I826" t="s">
        <v>18</v>
      </c>
      <c r="J826" s="15">
        <v>0.25</v>
      </c>
      <c r="K826" t="s">
        <v>19</v>
      </c>
      <c r="L826" s="15" t="str">
        <f t="shared" si="24"/>
        <v>9:00-18:00</v>
      </c>
      <c r="M826" s="16">
        <f t="shared" si="25"/>
        <v>0.37</v>
      </c>
      <c r="N826" s="15">
        <v>3.19</v>
      </c>
      <c r="O826" s="15">
        <v>39</v>
      </c>
      <c r="P826" t="s">
        <v>29</v>
      </c>
      <c r="Q826">
        <v>350</v>
      </c>
      <c r="R826" t="s">
        <v>48</v>
      </c>
      <c r="S826">
        <v>2016</v>
      </c>
      <c r="T826" t="s">
        <v>31</v>
      </c>
      <c r="U826" s="15">
        <v>3.1</v>
      </c>
      <c r="V826" s="15">
        <v>5</v>
      </c>
      <c r="W826" t="s">
        <v>32</v>
      </c>
    </row>
    <row r="827" spans="1:23">
      <c r="A827" t="s">
        <v>870</v>
      </c>
      <c r="B827">
        <v>52.531784000000002</v>
      </c>
      <c r="C827" s="15">
        <v>13.419510000000001</v>
      </c>
      <c r="D827" s="2" t="s">
        <v>5889</v>
      </c>
      <c r="E827" s="14" t="s">
        <v>5057</v>
      </c>
      <c r="F827" s="14" t="e" vm="3">
        <v>#VALUE!</v>
      </c>
      <c r="G827" s="2" t="str">
        <f>_xlfn.XLOOKUP(E827,missing_cities!$Q$2:$Q$56,missing_cities!$R$2:$R$56,"Not Found",0)</f>
        <v>Germany</v>
      </c>
      <c r="H827" t="str">
        <f>_xlfn.XLOOKUP(E827,missing_cities!$Q$2:$Q$56,missing_cities!$S$2:$S$56,"Not Found",0)</f>
        <v>Europe</v>
      </c>
      <c r="I827" t="s">
        <v>18</v>
      </c>
      <c r="J827" s="15">
        <v>0.39</v>
      </c>
      <c r="K827" t="s">
        <v>19</v>
      </c>
      <c r="L827" s="15" t="str">
        <f t="shared" si="24"/>
        <v>9:00-18:00</v>
      </c>
      <c r="M827" s="16">
        <f t="shared" si="25"/>
        <v>0.37</v>
      </c>
      <c r="N827" s="15">
        <v>9.6999999999999993</v>
      </c>
      <c r="O827" s="15">
        <v>46</v>
      </c>
      <c r="P827" t="s">
        <v>29</v>
      </c>
      <c r="Q827">
        <v>350</v>
      </c>
      <c r="R827" t="s">
        <v>42</v>
      </c>
      <c r="S827">
        <v>2016</v>
      </c>
      <c r="T827" t="s">
        <v>22</v>
      </c>
      <c r="U827" s="15">
        <v>3.7</v>
      </c>
      <c r="V827" s="15">
        <v>1</v>
      </c>
      <c r="W827" t="s">
        <v>27</v>
      </c>
    </row>
    <row r="828" spans="1:23">
      <c r="A828" t="s">
        <v>871</v>
      </c>
      <c r="B828">
        <v>-33.728226999999997</v>
      </c>
      <c r="C828" s="15">
        <v>18.529816</v>
      </c>
      <c r="D828" s="2" t="s">
        <v>5890</v>
      </c>
      <c r="E828" s="14" t="s">
        <v>5085</v>
      </c>
      <c r="F828" s="14" t="e" vm="12">
        <v>#VALUE!</v>
      </c>
      <c r="G828" s="2" t="str">
        <f>_xlfn.XLOOKUP(E828,missing_cities!$Q$2:$Q$56,missing_cities!$R$2:$R$56,"Not Found",0)</f>
        <v>South Africa</v>
      </c>
      <c r="H828" t="str">
        <f>_xlfn.XLOOKUP(E828,missing_cities!$Q$2:$Q$56,missing_cities!$S$2:$S$56,"Not Found",0)</f>
        <v>Africa</v>
      </c>
      <c r="I828" t="s">
        <v>18</v>
      </c>
      <c r="J828" s="15">
        <v>0.42</v>
      </c>
      <c r="K828" s="1">
        <v>45862</v>
      </c>
      <c r="L828" s="15" t="str">
        <f t="shared" si="24"/>
        <v>9.00-21.00</v>
      </c>
      <c r="M828" s="16">
        <f t="shared" si="25"/>
        <v>12</v>
      </c>
      <c r="N828" s="15">
        <v>13.51</v>
      </c>
      <c r="O828" s="15">
        <v>71</v>
      </c>
      <c r="P828" t="s">
        <v>39</v>
      </c>
      <c r="Q828">
        <v>150</v>
      </c>
      <c r="R828" t="s">
        <v>35</v>
      </c>
      <c r="S828">
        <v>2015</v>
      </c>
      <c r="T828" t="s">
        <v>22</v>
      </c>
      <c r="U828" s="15">
        <v>3</v>
      </c>
      <c r="V828" s="15">
        <v>4</v>
      </c>
      <c r="W828" t="s">
        <v>27</v>
      </c>
    </row>
    <row r="829" spans="1:23">
      <c r="A829" t="s">
        <v>872</v>
      </c>
      <c r="B829">
        <v>19.568778999999999</v>
      </c>
      <c r="C829" s="15">
        <v>-99.060374999999993</v>
      </c>
      <c r="D829" s="2" t="s">
        <v>5891</v>
      </c>
      <c r="E829" s="14" t="s">
        <v>5119</v>
      </c>
      <c r="F829" s="14" t="e" vm="13">
        <v>#VALUE!</v>
      </c>
      <c r="G829" s="2" t="str">
        <f>_xlfn.XLOOKUP(E829,missing_cities!$Q$2:$Q$56,missing_cities!$R$2:$R$56,"Not Found",0)</f>
        <v>Mexico</v>
      </c>
      <c r="H829" t="str">
        <f>_xlfn.XLOOKUP(E829,missing_cities!$Q$2:$Q$56,missing_cities!$S$2:$S$56,"Not Found",0)</f>
        <v>North America</v>
      </c>
      <c r="I829" t="s">
        <v>18</v>
      </c>
      <c r="J829" s="15">
        <v>0.44</v>
      </c>
      <c r="K829" t="s">
        <v>19</v>
      </c>
      <c r="L829" s="15" t="str">
        <f t="shared" si="24"/>
        <v>9:00-18:00</v>
      </c>
      <c r="M829" s="16">
        <f t="shared" si="25"/>
        <v>0.37</v>
      </c>
      <c r="N829" s="15">
        <v>10.3</v>
      </c>
      <c r="O829" s="15">
        <v>31</v>
      </c>
      <c r="P829" t="s">
        <v>20</v>
      </c>
      <c r="Q829">
        <v>50</v>
      </c>
      <c r="R829" t="s">
        <v>30</v>
      </c>
      <c r="S829">
        <v>2018</v>
      </c>
      <c r="T829" t="s">
        <v>31</v>
      </c>
      <c r="U829" s="15">
        <v>3.2</v>
      </c>
      <c r="V829" s="15">
        <v>5</v>
      </c>
      <c r="W829" t="s">
        <v>27</v>
      </c>
    </row>
    <row r="830" spans="1:23">
      <c r="A830" t="s">
        <v>873</v>
      </c>
      <c r="B830">
        <v>37.638423000000003</v>
      </c>
      <c r="C830" s="15">
        <v>127.062864</v>
      </c>
      <c r="D830" s="2" t="s">
        <v>5892</v>
      </c>
      <c r="E830" s="14" t="s">
        <v>5063</v>
      </c>
      <c r="F830" s="14" t="e" vm="6">
        <v>#VALUE!</v>
      </c>
      <c r="G830" s="2" t="str">
        <f>_xlfn.XLOOKUP(E830,missing_cities!$Q$2:$Q$56,missing_cities!$R$2:$R$56,"Not Found",0)</f>
        <v>South Korea</v>
      </c>
      <c r="H830" t="str">
        <f>_xlfn.XLOOKUP(E830,missing_cities!$Q$2:$Q$56,missing_cities!$S$2:$S$56,"Not Found",0)</f>
        <v>Asia</v>
      </c>
      <c r="I830" t="s">
        <v>18</v>
      </c>
      <c r="J830" s="15">
        <v>0.36</v>
      </c>
      <c r="K830" t="s">
        <v>34</v>
      </c>
      <c r="L830" s="15" t="str">
        <f t="shared" si="24"/>
        <v>6:00-22:00</v>
      </c>
      <c r="M830" s="16">
        <f t="shared" si="25"/>
        <v>0.67</v>
      </c>
      <c r="N830" s="15">
        <v>9.31</v>
      </c>
      <c r="O830" s="15">
        <v>25</v>
      </c>
      <c r="P830" t="s">
        <v>20</v>
      </c>
      <c r="Q830">
        <v>350</v>
      </c>
      <c r="R830" t="s">
        <v>30</v>
      </c>
      <c r="S830">
        <v>2012</v>
      </c>
      <c r="T830" t="s">
        <v>22</v>
      </c>
      <c r="U830" s="15">
        <v>3.4</v>
      </c>
      <c r="V830" s="15">
        <v>7</v>
      </c>
      <c r="W830" t="s">
        <v>23</v>
      </c>
    </row>
    <row r="831" spans="1:23">
      <c r="A831" t="s">
        <v>874</v>
      </c>
      <c r="B831">
        <v>37.785170999999998</v>
      </c>
      <c r="C831" s="15">
        <v>-122.301361</v>
      </c>
      <c r="D831" s="2" t="s">
        <v>5893</v>
      </c>
      <c r="E831" s="14" t="s">
        <v>5061</v>
      </c>
      <c r="F831" s="14" t="e" vm="5">
        <v>#VALUE!</v>
      </c>
      <c r="G831" s="2" t="str">
        <f>_xlfn.XLOOKUP(E831,missing_cities!$Q$2:$Q$56,missing_cities!$R$2:$R$56,"Not Found",0)</f>
        <v>United States</v>
      </c>
      <c r="H831" t="str">
        <f>_xlfn.XLOOKUP(E831,missing_cities!$Q$2:$Q$56,missing_cities!$S$2:$S$56,"Not Found",0)</f>
        <v>North America</v>
      </c>
      <c r="I831" t="s">
        <v>18</v>
      </c>
      <c r="J831" s="15">
        <v>0.37</v>
      </c>
      <c r="K831" t="s">
        <v>34</v>
      </c>
      <c r="L831" s="15" t="str">
        <f t="shared" si="24"/>
        <v>6:00-22:00</v>
      </c>
      <c r="M831" s="16">
        <f t="shared" si="25"/>
        <v>0.67</v>
      </c>
      <c r="N831" s="15">
        <v>4.5</v>
      </c>
      <c r="O831" s="15">
        <v>27</v>
      </c>
      <c r="P831" t="s">
        <v>25</v>
      </c>
      <c r="Q831">
        <v>350</v>
      </c>
      <c r="R831" t="s">
        <v>48</v>
      </c>
      <c r="S831">
        <v>2019</v>
      </c>
      <c r="T831" t="s">
        <v>31</v>
      </c>
      <c r="U831" s="15">
        <v>3.3</v>
      </c>
      <c r="V831" s="15">
        <v>2</v>
      </c>
      <c r="W831" t="s">
        <v>27</v>
      </c>
    </row>
    <row r="832" spans="1:23">
      <c r="A832" t="s">
        <v>875</v>
      </c>
      <c r="B832">
        <v>-57.833199999999998</v>
      </c>
      <c r="C832" s="15">
        <v>-177.21050399999999</v>
      </c>
      <c r="D832" s="2" t="s">
        <v>5894</v>
      </c>
      <c r="E832" s="14" t="str">
        <f>_xlfn.XLOOKUP(C832,missing_cities!B:B,missing_cities!C:C,"Not Found",0)</f>
        <v>Error</v>
      </c>
      <c r="F832" s="14" t="s">
        <v>9987</v>
      </c>
      <c r="G832" s="2" t="str">
        <f>_xlfn.XLOOKUP(E832,missing_cities!$Q$2:$Q$56,missing_cities!$R$2:$R$56,"Not Found",0)</f>
        <v>Error</v>
      </c>
      <c r="H832" t="str">
        <f>_xlfn.XLOOKUP(E832,missing_cities!$Q$2:$Q$56,missing_cities!$S$2:$S$56,"Not Found",0)</f>
        <v>Error</v>
      </c>
      <c r="I832" t="s">
        <v>18</v>
      </c>
      <c r="J832" s="15">
        <v>0.43</v>
      </c>
      <c r="K832" t="s">
        <v>19</v>
      </c>
      <c r="L832" s="15" t="str">
        <f t="shared" si="24"/>
        <v>9:00-18:00</v>
      </c>
      <c r="M832" s="16">
        <f t="shared" si="25"/>
        <v>0.37</v>
      </c>
      <c r="N832" s="15">
        <v>17.079999999999998</v>
      </c>
      <c r="O832" s="15">
        <v>41</v>
      </c>
      <c r="P832" t="s">
        <v>37</v>
      </c>
      <c r="Q832">
        <v>50</v>
      </c>
      <c r="R832" t="s">
        <v>76</v>
      </c>
      <c r="S832">
        <v>2018</v>
      </c>
      <c r="T832" t="s">
        <v>22</v>
      </c>
      <c r="U832" s="15">
        <v>3.8</v>
      </c>
      <c r="V832" s="15">
        <v>9</v>
      </c>
      <c r="W832" t="s">
        <v>32</v>
      </c>
    </row>
    <row r="833" spans="1:23">
      <c r="A833" t="s">
        <v>876</v>
      </c>
      <c r="B833">
        <v>19.525615999999999</v>
      </c>
      <c r="C833" s="15">
        <v>-99.020481000000004</v>
      </c>
      <c r="D833" s="2" t="s">
        <v>5514</v>
      </c>
      <c r="E833" s="14" t="s">
        <v>5119</v>
      </c>
      <c r="F833" s="14" t="e" vm="13">
        <v>#VALUE!</v>
      </c>
      <c r="G833" s="2" t="str">
        <f>_xlfn.XLOOKUP(E833,missing_cities!$Q$2:$Q$56,missing_cities!$R$2:$R$56,"Not Found",0)</f>
        <v>Mexico</v>
      </c>
      <c r="H833" t="str">
        <f>_xlfn.XLOOKUP(E833,missing_cities!$Q$2:$Q$56,missing_cities!$S$2:$S$56,"Not Found",0)</f>
        <v>North America</v>
      </c>
      <c r="I833" t="s">
        <v>18</v>
      </c>
      <c r="J833" s="15">
        <v>0.26</v>
      </c>
      <c r="K833" t="s">
        <v>19</v>
      </c>
      <c r="L833" s="15" t="str">
        <f t="shared" si="24"/>
        <v>9:00-18:00</v>
      </c>
      <c r="M833" s="16">
        <f t="shared" si="25"/>
        <v>0.37</v>
      </c>
      <c r="N833" s="15">
        <v>6.37</v>
      </c>
      <c r="O833" s="15">
        <v>58</v>
      </c>
      <c r="P833" t="s">
        <v>20</v>
      </c>
      <c r="Q833">
        <v>50</v>
      </c>
      <c r="R833" t="s">
        <v>21</v>
      </c>
      <c r="S833">
        <v>2021</v>
      </c>
      <c r="T833" t="s">
        <v>31</v>
      </c>
      <c r="U833" s="15">
        <v>3.3</v>
      </c>
      <c r="V833" s="15">
        <v>9</v>
      </c>
      <c r="W833" t="s">
        <v>23</v>
      </c>
    </row>
    <row r="834" spans="1:23">
      <c r="A834" t="s">
        <v>877</v>
      </c>
      <c r="B834">
        <v>-33.863546999999997</v>
      </c>
      <c r="C834" s="15">
        <v>151.37531999999999</v>
      </c>
      <c r="D834" s="2" t="s">
        <v>5895</v>
      </c>
      <c r="E834" s="14" t="s">
        <v>5069</v>
      </c>
      <c r="F834" s="14" t="e" vm="8">
        <v>#VALUE!</v>
      </c>
      <c r="G834" s="2" t="str">
        <f>_xlfn.XLOOKUP(E834,missing_cities!$Q$2:$Q$56,missing_cities!$R$2:$R$56,"Not Found",0)</f>
        <v>Australia</v>
      </c>
      <c r="H834" t="str">
        <f>_xlfn.XLOOKUP(E834,missing_cities!$Q$2:$Q$56,missing_cities!$S$2:$S$56,"Not Found",0)</f>
        <v>Australia</v>
      </c>
      <c r="I834" t="s">
        <v>18</v>
      </c>
      <c r="J834" s="15">
        <v>0.23</v>
      </c>
      <c r="K834" t="s">
        <v>19</v>
      </c>
      <c r="L834" s="15" t="str">
        <f t="shared" si="24"/>
        <v>9:00-18:00</v>
      </c>
      <c r="M834" s="16">
        <f t="shared" si="25"/>
        <v>0.37</v>
      </c>
      <c r="N834" s="15">
        <v>9.67</v>
      </c>
      <c r="O834" s="15">
        <v>66</v>
      </c>
      <c r="P834" t="s">
        <v>39</v>
      </c>
      <c r="Q834">
        <v>150</v>
      </c>
      <c r="R834" t="s">
        <v>46</v>
      </c>
      <c r="S834">
        <v>2023</v>
      </c>
      <c r="T834" t="s">
        <v>22</v>
      </c>
      <c r="U834" s="15">
        <v>4.0999999999999996</v>
      </c>
      <c r="V834" s="15">
        <v>8</v>
      </c>
      <c r="W834" t="s">
        <v>27</v>
      </c>
    </row>
    <row r="835" spans="1:23">
      <c r="A835" t="s">
        <v>878</v>
      </c>
      <c r="B835">
        <v>13.897581000000001</v>
      </c>
      <c r="C835" s="15">
        <v>100.561277</v>
      </c>
      <c r="D835" s="2" t="s">
        <v>5896</v>
      </c>
      <c r="E835" s="14" t="s">
        <v>5059</v>
      </c>
      <c r="F835" s="14" t="e" vm="4">
        <v>#VALUE!</v>
      </c>
      <c r="G835" s="2" t="str">
        <f>_xlfn.XLOOKUP(E835,missing_cities!$Q$2:$Q$56,missing_cities!$R$2:$R$56,"Not Found",0)</f>
        <v>Thailand</v>
      </c>
      <c r="H835" t="str">
        <f>_xlfn.XLOOKUP(E835,missing_cities!$Q$2:$Q$56,missing_cities!$S$2:$S$56,"Not Found",0)</f>
        <v>Asia</v>
      </c>
      <c r="I835" t="s">
        <v>18</v>
      </c>
      <c r="J835" s="15">
        <v>0.32</v>
      </c>
      <c r="K835" t="s">
        <v>34</v>
      </c>
      <c r="L835" s="15" t="str">
        <f t="shared" ref="L835:L898" si="26">IF(ISNUMBER(SEARCH("-",K835)),K835,"9.00-21.00")</f>
        <v>6:00-22:00</v>
      </c>
      <c r="M835" s="16">
        <f t="shared" ref="M835:M898" si="27">IF(ISNUMBER(SEARCH("-", L835)), TEXT(RIGHT(L835, LEN(L835) - FIND("-", L835)), "0.00") - TEXT(LEFT(L835, FIND("-", L835)-1), "0.00"), "")</f>
        <v>0.67</v>
      </c>
      <c r="N835" s="15">
        <v>7.45</v>
      </c>
      <c r="O835" s="15">
        <v>14</v>
      </c>
      <c r="P835" t="s">
        <v>37</v>
      </c>
      <c r="Q835">
        <v>50</v>
      </c>
      <c r="R835" t="s">
        <v>40</v>
      </c>
      <c r="S835">
        <v>2023</v>
      </c>
      <c r="T835" t="s">
        <v>31</v>
      </c>
      <c r="U835" s="15">
        <v>4.5999999999999996</v>
      </c>
      <c r="V835" s="15">
        <v>8</v>
      </c>
      <c r="W835" t="s">
        <v>27</v>
      </c>
    </row>
    <row r="836" spans="1:23">
      <c r="A836" t="s">
        <v>879</v>
      </c>
      <c r="B836">
        <v>39.970714000000001</v>
      </c>
      <c r="C836" s="15">
        <v>116.283807</v>
      </c>
      <c r="D836" s="2" t="s">
        <v>5897</v>
      </c>
      <c r="E836" s="14" t="s">
        <v>5071</v>
      </c>
      <c r="F836" s="14" t="e" vm="9">
        <v>#VALUE!</v>
      </c>
      <c r="G836" s="2" t="str">
        <f>_xlfn.XLOOKUP(E836,missing_cities!$Q$2:$Q$56,missing_cities!$R$2:$R$56,"Not Found",0)</f>
        <v>China</v>
      </c>
      <c r="H836" t="str">
        <f>_xlfn.XLOOKUP(E836,missing_cities!$Q$2:$Q$56,missing_cities!$S$2:$S$56,"Not Found",0)</f>
        <v>Asia</v>
      </c>
      <c r="I836" t="s">
        <v>18</v>
      </c>
      <c r="J836" s="15">
        <v>0.13</v>
      </c>
      <c r="K836" s="1">
        <v>45862</v>
      </c>
      <c r="L836" s="15" t="str">
        <f t="shared" si="26"/>
        <v>9.00-21.00</v>
      </c>
      <c r="M836" s="16">
        <f t="shared" si="27"/>
        <v>12</v>
      </c>
      <c r="N836" s="15">
        <v>0.93</v>
      </c>
      <c r="O836" s="15">
        <v>33</v>
      </c>
      <c r="P836" t="s">
        <v>39</v>
      </c>
      <c r="Q836">
        <v>22</v>
      </c>
      <c r="R836" t="s">
        <v>97</v>
      </c>
      <c r="S836">
        <v>2013</v>
      </c>
      <c r="T836" t="s">
        <v>31</v>
      </c>
      <c r="U836" s="15">
        <v>4.4000000000000004</v>
      </c>
      <c r="V836" s="15">
        <v>8</v>
      </c>
      <c r="W836" t="s">
        <v>23</v>
      </c>
    </row>
    <row r="837" spans="1:23">
      <c r="A837" t="s">
        <v>880</v>
      </c>
      <c r="B837">
        <v>39.839807</v>
      </c>
      <c r="C837" s="15">
        <v>116.2788</v>
      </c>
      <c r="D837" s="2" t="s">
        <v>5898</v>
      </c>
      <c r="E837" s="14" t="s">
        <v>5071</v>
      </c>
      <c r="F837" s="14" t="e" vm="9">
        <v>#VALUE!</v>
      </c>
      <c r="G837" s="2" t="str">
        <f>_xlfn.XLOOKUP(E837,missing_cities!$Q$2:$Q$56,missing_cities!$R$2:$R$56,"Not Found",0)</f>
        <v>China</v>
      </c>
      <c r="H837" t="str">
        <f>_xlfn.XLOOKUP(E837,missing_cities!$Q$2:$Q$56,missing_cities!$S$2:$S$56,"Not Found",0)</f>
        <v>Asia</v>
      </c>
      <c r="I837" t="s">
        <v>18</v>
      </c>
      <c r="J837" s="15">
        <v>0.15</v>
      </c>
      <c r="K837" s="1">
        <v>45862</v>
      </c>
      <c r="L837" s="15" t="str">
        <f t="shared" si="26"/>
        <v>9.00-21.00</v>
      </c>
      <c r="M837" s="16">
        <f t="shared" si="27"/>
        <v>12</v>
      </c>
      <c r="N837" s="15">
        <v>14.81</v>
      </c>
      <c r="O837" s="15">
        <v>29</v>
      </c>
      <c r="P837" t="s">
        <v>25</v>
      </c>
      <c r="Q837">
        <v>150</v>
      </c>
      <c r="R837" t="s">
        <v>48</v>
      </c>
      <c r="S837">
        <v>2011</v>
      </c>
      <c r="T837" t="s">
        <v>22</v>
      </c>
      <c r="U837" s="15">
        <v>4.0999999999999996</v>
      </c>
      <c r="V837" s="15">
        <v>7</v>
      </c>
      <c r="W837" t="s">
        <v>32</v>
      </c>
    </row>
    <row r="838" spans="1:23">
      <c r="A838" t="s">
        <v>881</v>
      </c>
      <c r="B838">
        <v>69.579797999999997</v>
      </c>
      <c r="C838" s="15">
        <v>67.836432000000002</v>
      </c>
      <c r="D838" s="2" t="s">
        <v>5899</v>
      </c>
      <c r="E838" s="14">
        <f>_xlfn.XLOOKUP(C838,missing_cities!B:B,missing_cities!C:C,"Not Found",0)</f>
        <v>0</v>
      </c>
      <c r="F838" s="14" t="s">
        <v>9990</v>
      </c>
      <c r="G838" s="2" t="str">
        <f>_xlfn.XLOOKUP(E838,missing_cities!$Q$2:$Q$56,missing_cities!$R$2:$R$56,"Not Found",0)</f>
        <v>Not Found</v>
      </c>
      <c r="H838" t="str">
        <f>_xlfn.XLOOKUP(E838,missing_cities!$Q$2:$Q$56,missing_cities!$S$2:$S$56,"Not Found",0)</f>
        <v>Not Found</v>
      </c>
      <c r="I838" t="s">
        <v>18</v>
      </c>
      <c r="J838" s="15">
        <v>0.18</v>
      </c>
      <c r="K838" s="1">
        <v>45862</v>
      </c>
      <c r="L838" s="15" t="str">
        <f t="shared" si="26"/>
        <v>9.00-21.00</v>
      </c>
      <c r="M838" s="16">
        <f t="shared" si="27"/>
        <v>12</v>
      </c>
      <c r="N838" s="15">
        <v>2.77</v>
      </c>
      <c r="O838" s="15">
        <v>46</v>
      </c>
      <c r="P838" t="s">
        <v>20</v>
      </c>
      <c r="Q838">
        <v>50</v>
      </c>
      <c r="R838" t="s">
        <v>48</v>
      </c>
      <c r="S838">
        <v>2015</v>
      </c>
      <c r="T838" t="s">
        <v>31</v>
      </c>
      <c r="U838" s="15">
        <v>4.8</v>
      </c>
      <c r="V838" s="15">
        <v>6</v>
      </c>
      <c r="W838" t="s">
        <v>23</v>
      </c>
    </row>
    <row r="839" spans="1:23">
      <c r="A839" t="s">
        <v>882</v>
      </c>
      <c r="B839">
        <v>34.120587999999998</v>
      </c>
      <c r="C839" s="15">
        <v>-118.333809</v>
      </c>
      <c r="D839" s="2" t="s">
        <v>5900</v>
      </c>
      <c r="E839" s="14" t="s">
        <v>5111</v>
      </c>
      <c r="F839" s="14" t="e" vm="5">
        <v>#VALUE!</v>
      </c>
      <c r="G839" s="2" t="str">
        <f>_xlfn.XLOOKUP(E839,missing_cities!$Q$2:$Q$56,missing_cities!$R$2:$R$56,"Not Found",0)</f>
        <v>United States</v>
      </c>
      <c r="H839" t="str">
        <f>_xlfn.XLOOKUP(E839,missing_cities!$Q$2:$Q$56,missing_cities!$S$2:$S$56,"Not Found",0)</f>
        <v>North America</v>
      </c>
      <c r="I839" t="s">
        <v>18</v>
      </c>
      <c r="J839" s="15">
        <v>0.35</v>
      </c>
      <c r="K839" t="s">
        <v>19</v>
      </c>
      <c r="L839" s="15" t="str">
        <f t="shared" si="26"/>
        <v>9:00-18:00</v>
      </c>
      <c r="M839" s="16">
        <f t="shared" si="27"/>
        <v>0.37</v>
      </c>
      <c r="N839" s="15">
        <v>13.02</v>
      </c>
      <c r="O839" s="15">
        <v>89</v>
      </c>
      <c r="P839" t="s">
        <v>37</v>
      </c>
      <c r="Q839">
        <v>50</v>
      </c>
      <c r="R839" t="s">
        <v>132</v>
      </c>
      <c r="S839">
        <v>2020</v>
      </c>
      <c r="T839" t="s">
        <v>22</v>
      </c>
      <c r="U839" s="15">
        <v>4.7</v>
      </c>
      <c r="V839" s="15">
        <v>6</v>
      </c>
      <c r="W839" t="s">
        <v>32</v>
      </c>
    </row>
    <row r="840" spans="1:23">
      <c r="A840" t="s">
        <v>883</v>
      </c>
      <c r="B840">
        <v>19.482316000000001</v>
      </c>
      <c r="C840" s="15">
        <v>-99.166950999999997</v>
      </c>
      <c r="D840" s="2" t="s">
        <v>5901</v>
      </c>
      <c r="E840" s="14" t="s">
        <v>5119</v>
      </c>
      <c r="F840" s="14" t="e" vm="13">
        <v>#VALUE!</v>
      </c>
      <c r="G840" s="2" t="str">
        <f>_xlfn.XLOOKUP(E840,missing_cities!$Q$2:$Q$56,missing_cities!$R$2:$R$56,"Not Found",0)</f>
        <v>Mexico</v>
      </c>
      <c r="H840" t="str">
        <f>_xlfn.XLOOKUP(E840,missing_cities!$Q$2:$Q$56,missing_cities!$S$2:$S$56,"Not Found",0)</f>
        <v>North America</v>
      </c>
      <c r="I840" t="s">
        <v>18</v>
      </c>
      <c r="J840" s="15">
        <v>0.14000000000000001</v>
      </c>
      <c r="K840" t="s">
        <v>34</v>
      </c>
      <c r="L840" s="15" t="str">
        <f t="shared" si="26"/>
        <v>6:00-22:00</v>
      </c>
      <c r="M840" s="16">
        <f t="shared" si="27"/>
        <v>0.67</v>
      </c>
      <c r="N840" s="15">
        <v>9.51</v>
      </c>
      <c r="O840" s="15">
        <v>45</v>
      </c>
      <c r="P840" t="s">
        <v>25</v>
      </c>
      <c r="Q840">
        <v>150</v>
      </c>
      <c r="R840" t="s">
        <v>46</v>
      </c>
      <c r="S840">
        <v>2019</v>
      </c>
      <c r="T840" t="s">
        <v>22</v>
      </c>
      <c r="U840" s="15">
        <v>3.3</v>
      </c>
      <c r="V840" s="15">
        <v>1</v>
      </c>
      <c r="W840" t="s">
        <v>23</v>
      </c>
    </row>
    <row r="841" spans="1:23">
      <c r="A841" t="s">
        <v>884</v>
      </c>
      <c r="B841">
        <v>25.319742000000002</v>
      </c>
      <c r="C841" s="15">
        <v>55.354312</v>
      </c>
      <c r="D841" s="2" t="s">
        <v>5902</v>
      </c>
      <c r="E841" s="14" t="s">
        <v>5076</v>
      </c>
      <c r="F841" s="14" t="e" vm="10">
        <v>#VALUE!</v>
      </c>
      <c r="G841" s="2" t="str">
        <f>_xlfn.XLOOKUP(E841,missing_cities!$Q$2:$Q$56,missing_cities!$R$2:$R$56,"Not Found",0)</f>
        <v>United Arab Emirates</v>
      </c>
      <c r="H841" t="str">
        <f>_xlfn.XLOOKUP(E841,missing_cities!$Q$2:$Q$56,missing_cities!$S$2:$S$56,"Not Found",0)</f>
        <v>Asia</v>
      </c>
      <c r="I841" t="s">
        <v>18</v>
      </c>
      <c r="J841" s="15">
        <v>0.47</v>
      </c>
      <c r="K841" t="s">
        <v>34</v>
      </c>
      <c r="L841" s="15" t="str">
        <f t="shared" si="26"/>
        <v>6:00-22:00</v>
      </c>
      <c r="M841" s="16">
        <f t="shared" si="27"/>
        <v>0.67</v>
      </c>
      <c r="N841" s="15">
        <v>16.98</v>
      </c>
      <c r="O841" s="15">
        <v>25</v>
      </c>
      <c r="P841" t="s">
        <v>37</v>
      </c>
      <c r="Q841">
        <v>350</v>
      </c>
      <c r="R841" t="s">
        <v>42</v>
      </c>
      <c r="S841">
        <v>2019</v>
      </c>
      <c r="T841" t="s">
        <v>22</v>
      </c>
      <c r="U841" s="15">
        <v>5</v>
      </c>
      <c r="V841" s="15">
        <v>2</v>
      </c>
      <c r="W841" t="s">
        <v>32</v>
      </c>
    </row>
    <row r="842" spans="1:23">
      <c r="A842" t="s">
        <v>885</v>
      </c>
      <c r="B842">
        <v>37.521839</v>
      </c>
      <c r="C842" s="15">
        <v>127.02069400000001</v>
      </c>
      <c r="D842" s="2" t="s">
        <v>5903</v>
      </c>
      <c r="E842" s="14" t="s">
        <v>5063</v>
      </c>
      <c r="F842" s="14" t="e" vm="6">
        <v>#VALUE!</v>
      </c>
      <c r="G842" s="2" t="str">
        <f>_xlfn.XLOOKUP(E842,missing_cities!$Q$2:$Q$56,missing_cities!$R$2:$R$56,"Not Found",0)</f>
        <v>South Korea</v>
      </c>
      <c r="H842" t="str">
        <f>_xlfn.XLOOKUP(E842,missing_cities!$Q$2:$Q$56,missing_cities!$S$2:$S$56,"Not Found",0)</f>
        <v>Asia</v>
      </c>
      <c r="I842" t="s">
        <v>18</v>
      </c>
      <c r="J842" s="15">
        <v>0.36</v>
      </c>
      <c r="K842" s="1">
        <v>45862</v>
      </c>
      <c r="L842" s="15" t="str">
        <f t="shared" si="26"/>
        <v>9.00-21.00</v>
      </c>
      <c r="M842" s="16">
        <f t="shared" si="27"/>
        <v>12</v>
      </c>
      <c r="N842" s="15">
        <v>7.78</v>
      </c>
      <c r="O842" s="15">
        <v>40</v>
      </c>
      <c r="P842" t="s">
        <v>29</v>
      </c>
      <c r="Q842">
        <v>50</v>
      </c>
      <c r="R842" t="s">
        <v>48</v>
      </c>
      <c r="S842">
        <v>2015</v>
      </c>
      <c r="T842" t="s">
        <v>31</v>
      </c>
      <c r="U842" s="15">
        <v>4.7</v>
      </c>
      <c r="V842" s="15">
        <v>1</v>
      </c>
      <c r="W842" t="s">
        <v>23</v>
      </c>
    </row>
    <row r="843" spans="1:23">
      <c r="A843" t="s">
        <v>886</v>
      </c>
      <c r="B843">
        <v>42.399034999999998</v>
      </c>
      <c r="C843" s="15">
        <v>167.35826900000001</v>
      </c>
      <c r="D843" s="2" t="s">
        <v>5904</v>
      </c>
      <c r="E843" s="14" t="str">
        <f>_xlfn.XLOOKUP(C843,missing_cities!B:B,missing_cities!C:C,"Not Found",0)</f>
        <v>Error</v>
      </c>
      <c r="F843" s="14" t="s">
        <v>9987</v>
      </c>
      <c r="G843" s="2" t="str">
        <f>_xlfn.XLOOKUP(E843,missing_cities!$Q$2:$Q$56,missing_cities!$R$2:$R$56,"Not Found",0)</f>
        <v>Error</v>
      </c>
      <c r="H843" t="str">
        <f>_xlfn.XLOOKUP(E843,missing_cities!$Q$2:$Q$56,missing_cities!$S$2:$S$56,"Not Found",0)</f>
        <v>Error</v>
      </c>
      <c r="I843" t="s">
        <v>18</v>
      </c>
      <c r="J843" s="15">
        <v>0.17</v>
      </c>
      <c r="K843" t="s">
        <v>19</v>
      </c>
      <c r="L843" s="15" t="str">
        <f t="shared" si="26"/>
        <v>9:00-18:00</v>
      </c>
      <c r="M843" s="16">
        <f t="shared" si="27"/>
        <v>0.37</v>
      </c>
      <c r="N843" s="15">
        <v>0.6</v>
      </c>
      <c r="O843" s="15">
        <v>13</v>
      </c>
      <c r="P843" t="s">
        <v>20</v>
      </c>
      <c r="Q843">
        <v>350</v>
      </c>
      <c r="R843" t="s">
        <v>42</v>
      </c>
      <c r="S843">
        <v>2017</v>
      </c>
      <c r="T843" t="s">
        <v>31</v>
      </c>
      <c r="U843" s="15">
        <v>4.2</v>
      </c>
      <c r="V843" s="15">
        <v>1</v>
      </c>
      <c r="W843" t="s">
        <v>27</v>
      </c>
    </row>
    <row r="844" spans="1:23">
      <c r="A844" t="s">
        <v>887</v>
      </c>
      <c r="B844">
        <v>19.043710999999998</v>
      </c>
      <c r="C844" s="15">
        <v>72.833042000000006</v>
      </c>
      <c r="D844" s="2" t="s">
        <v>5905</v>
      </c>
      <c r="E844" s="14" t="s">
        <v>5079</v>
      </c>
      <c r="F844" s="14" t="e" vm="11">
        <v>#VALUE!</v>
      </c>
      <c r="G844" s="2" t="str">
        <f>_xlfn.XLOOKUP(E844,missing_cities!$Q$2:$Q$56,missing_cities!$R$2:$R$56,"Not Found",0)</f>
        <v>India</v>
      </c>
      <c r="H844" t="str">
        <f>_xlfn.XLOOKUP(E844,missing_cities!$Q$2:$Q$56,missing_cities!$S$2:$S$56,"Not Found",0)</f>
        <v>Asia</v>
      </c>
      <c r="I844" t="s">
        <v>18</v>
      </c>
      <c r="J844" s="15">
        <v>0.17</v>
      </c>
      <c r="K844" s="1">
        <v>45862</v>
      </c>
      <c r="L844" s="15" t="str">
        <f t="shared" si="26"/>
        <v>9.00-21.00</v>
      </c>
      <c r="M844" s="16">
        <f t="shared" si="27"/>
        <v>12</v>
      </c>
      <c r="N844" s="15">
        <v>14.65</v>
      </c>
      <c r="O844" s="15">
        <v>63</v>
      </c>
      <c r="P844" t="s">
        <v>29</v>
      </c>
      <c r="Q844">
        <v>22</v>
      </c>
      <c r="R844" t="s">
        <v>46</v>
      </c>
      <c r="S844">
        <v>2021</v>
      </c>
      <c r="T844" t="s">
        <v>22</v>
      </c>
      <c r="U844" s="15">
        <v>4.5</v>
      </c>
      <c r="V844" s="15">
        <v>7</v>
      </c>
      <c r="W844" t="s">
        <v>27</v>
      </c>
    </row>
    <row r="845" spans="1:23">
      <c r="A845" t="s">
        <v>888</v>
      </c>
      <c r="B845">
        <v>25.278030999999999</v>
      </c>
      <c r="C845" s="15">
        <v>55.314874000000003</v>
      </c>
      <c r="D845" s="2" t="s">
        <v>5906</v>
      </c>
      <c r="E845" s="14" t="s">
        <v>5076</v>
      </c>
      <c r="F845" s="14" t="e" vm="10">
        <v>#VALUE!</v>
      </c>
      <c r="G845" s="2" t="str">
        <f>_xlfn.XLOOKUP(E845,missing_cities!$Q$2:$Q$56,missing_cities!$R$2:$R$56,"Not Found",0)</f>
        <v>United Arab Emirates</v>
      </c>
      <c r="H845" t="str">
        <f>_xlfn.XLOOKUP(E845,missing_cities!$Q$2:$Q$56,missing_cities!$S$2:$S$56,"Not Found",0)</f>
        <v>Asia</v>
      </c>
      <c r="I845" t="s">
        <v>18</v>
      </c>
      <c r="J845" s="15">
        <v>0.28999999999999998</v>
      </c>
      <c r="K845" t="s">
        <v>34</v>
      </c>
      <c r="L845" s="15" t="str">
        <f t="shared" si="26"/>
        <v>6:00-22:00</v>
      </c>
      <c r="M845" s="16">
        <f t="shared" si="27"/>
        <v>0.67</v>
      </c>
      <c r="N845" s="15">
        <v>5.64</v>
      </c>
      <c r="O845" s="15">
        <v>31</v>
      </c>
      <c r="P845" t="s">
        <v>20</v>
      </c>
      <c r="Q845">
        <v>350</v>
      </c>
      <c r="R845" t="s">
        <v>132</v>
      </c>
      <c r="S845">
        <v>2014</v>
      </c>
      <c r="T845" t="s">
        <v>22</v>
      </c>
      <c r="U845" s="15">
        <v>3.9</v>
      </c>
      <c r="V845" s="15">
        <v>10</v>
      </c>
      <c r="W845" t="s">
        <v>23</v>
      </c>
    </row>
    <row r="846" spans="1:23">
      <c r="A846" t="s">
        <v>889</v>
      </c>
      <c r="B846">
        <v>39.99785</v>
      </c>
      <c r="C846" s="15">
        <v>116.43588800000001</v>
      </c>
      <c r="D846" s="2" t="s">
        <v>5907</v>
      </c>
      <c r="E846" s="14" t="s">
        <v>5071</v>
      </c>
      <c r="F846" s="14" t="e" vm="9">
        <v>#VALUE!</v>
      </c>
      <c r="G846" s="2" t="str">
        <f>_xlfn.XLOOKUP(E846,missing_cities!$Q$2:$Q$56,missing_cities!$R$2:$R$56,"Not Found",0)</f>
        <v>China</v>
      </c>
      <c r="H846" t="str">
        <f>_xlfn.XLOOKUP(E846,missing_cities!$Q$2:$Q$56,missing_cities!$S$2:$S$56,"Not Found",0)</f>
        <v>Asia</v>
      </c>
      <c r="I846" t="s">
        <v>18</v>
      </c>
      <c r="J846" s="15">
        <v>0.24</v>
      </c>
      <c r="K846" t="s">
        <v>19</v>
      </c>
      <c r="L846" s="15" t="str">
        <f t="shared" si="26"/>
        <v>9:00-18:00</v>
      </c>
      <c r="M846" s="16">
        <f t="shared" si="27"/>
        <v>0.37</v>
      </c>
      <c r="N846" s="15">
        <v>4.8899999999999997</v>
      </c>
      <c r="O846" s="15">
        <v>66</v>
      </c>
      <c r="P846" t="s">
        <v>39</v>
      </c>
      <c r="Q846">
        <v>22</v>
      </c>
      <c r="R846" t="s">
        <v>48</v>
      </c>
      <c r="S846">
        <v>2020</v>
      </c>
      <c r="T846" t="s">
        <v>31</v>
      </c>
      <c r="U846" s="15">
        <v>4.8</v>
      </c>
      <c r="V846" s="15">
        <v>8</v>
      </c>
      <c r="W846" t="s">
        <v>27</v>
      </c>
    </row>
    <row r="847" spans="1:23">
      <c r="A847" t="s">
        <v>890</v>
      </c>
      <c r="B847">
        <v>41.85322</v>
      </c>
      <c r="C847" s="15">
        <v>-87.665413999999998</v>
      </c>
      <c r="D847" s="2" t="s">
        <v>5908</v>
      </c>
      <c r="E847" s="14" t="s">
        <v>5065</v>
      </c>
      <c r="F847" s="14" t="e" vm="5">
        <v>#VALUE!</v>
      </c>
      <c r="G847" s="2" t="str">
        <f>_xlfn.XLOOKUP(E847,missing_cities!$Q$2:$Q$56,missing_cities!$R$2:$R$56,"Not Found",0)</f>
        <v>United States</v>
      </c>
      <c r="H847" t="str">
        <f>_xlfn.XLOOKUP(E847,missing_cities!$Q$2:$Q$56,missing_cities!$S$2:$S$56,"Not Found",0)</f>
        <v>North America</v>
      </c>
      <c r="I847" t="s">
        <v>18</v>
      </c>
      <c r="J847" s="15">
        <v>0.44</v>
      </c>
      <c r="K847" s="1">
        <v>45862</v>
      </c>
      <c r="L847" s="15" t="str">
        <f t="shared" si="26"/>
        <v>9.00-21.00</v>
      </c>
      <c r="M847" s="16">
        <f t="shared" si="27"/>
        <v>12</v>
      </c>
      <c r="N847" s="15">
        <v>6.26</v>
      </c>
      <c r="O847" s="15">
        <v>15</v>
      </c>
      <c r="P847" t="s">
        <v>39</v>
      </c>
      <c r="Q847">
        <v>50</v>
      </c>
      <c r="R847" t="s">
        <v>81</v>
      </c>
      <c r="S847">
        <v>2023</v>
      </c>
      <c r="T847" t="s">
        <v>31</v>
      </c>
      <c r="U847" s="15">
        <v>4</v>
      </c>
      <c r="V847" s="15">
        <v>8</v>
      </c>
      <c r="W847" t="s">
        <v>27</v>
      </c>
    </row>
    <row r="848" spans="1:23">
      <c r="A848" t="s">
        <v>891</v>
      </c>
      <c r="B848">
        <v>13.774311000000001</v>
      </c>
      <c r="C848" s="15">
        <v>100.459458</v>
      </c>
      <c r="D848" s="2" t="s">
        <v>5909</v>
      </c>
      <c r="E848" s="14" t="s">
        <v>5059</v>
      </c>
      <c r="F848" s="14" t="e" vm="4">
        <v>#VALUE!</v>
      </c>
      <c r="G848" s="2" t="str">
        <f>_xlfn.XLOOKUP(E848,missing_cities!$Q$2:$Q$56,missing_cities!$R$2:$R$56,"Not Found",0)</f>
        <v>Thailand</v>
      </c>
      <c r="H848" t="str">
        <f>_xlfn.XLOOKUP(E848,missing_cities!$Q$2:$Q$56,missing_cities!$S$2:$S$56,"Not Found",0)</f>
        <v>Asia</v>
      </c>
      <c r="I848" t="s">
        <v>18</v>
      </c>
      <c r="J848" s="15">
        <v>0.31</v>
      </c>
      <c r="K848" t="s">
        <v>19</v>
      </c>
      <c r="L848" s="15" t="str">
        <f t="shared" si="26"/>
        <v>9:00-18:00</v>
      </c>
      <c r="M848" s="16">
        <f t="shared" si="27"/>
        <v>0.37</v>
      </c>
      <c r="N848" s="15">
        <v>7.3</v>
      </c>
      <c r="O848" s="15">
        <v>12</v>
      </c>
      <c r="P848" t="s">
        <v>37</v>
      </c>
      <c r="Q848">
        <v>50</v>
      </c>
      <c r="R848" t="s">
        <v>81</v>
      </c>
      <c r="S848">
        <v>2018</v>
      </c>
      <c r="T848" t="s">
        <v>22</v>
      </c>
      <c r="U848" s="15">
        <v>4.3</v>
      </c>
      <c r="V848" s="15">
        <v>6</v>
      </c>
      <c r="W848" t="s">
        <v>27</v>
      </c>
    </row>
    <row r="849" spans="1:23">
      <c r="A849" t="s">
        <v>892</v>
      </c>
      <c r="B849">
        <v>-33.825282999999999</v>
      </c>
      <c r="C849" s="15">
        <v>151.320503</v>
      </c>
      <c r="D849" s="2" t="s">
        <v>5910</v>
      </c>
      <c r="E849" s="14" t="s">
        <v>5069</v>
      </c>
      <c r="F849" s="14" t="e" vm="8">
        <v>#VALUE!</v>
      </c>
      <c r="G849" s="2" t="str">
        <f>_xlfn.XLOOKUP(E849,missing_cities!$Q$2:$Q$56,missing_cities!$R$2:$R$56,"Not Found",0)</f>
        <v>Australia</v>
      </c>
      <c r="H849" t="str">
        <f>_xlfn.XLOOKUP(E849,missing_cities!$Q$2:$Q$56,missing_cities!$S$2:$S$56,"Not Found",0)</f>
        <v>Australia</v>
      </c>
      <c r="I849" t="s">
        <v>18</v>
      </c>
      <c r="J849" s="15">
        <v>0.26</v>
      </c>
      <c r="K849" t="s">
        <v>19</v>
      </c>
      <c r="L849" s="15" t="str">
        <f t="shared" si="26"/>
        <v>9:00-18:00</v>
      </c>
      <c r="M849" s="16">
        <f t="shared" si="27"/>
        <v>0.37</v>
      </c>
      <c r="N849" s="15">
        <v>9.44</v>
      </c>
      <c r="O849" s="15">
        <v>35</v>
      </c>
      <c r="P849" t="s">
        <v>37</v>
      </c>
      <c r="Q849">
        <v>350</v>
      </c>
      <c r="R849" t="s">
        <v>40</v>
      </c>
      <c r="S849">
        <v>2017</v>
      </c>
      <c r="T849" t="s">
        <v>22</v>
      </c>
      <c r="U849" s="15">
        <v>3.5</v>
      </c>
      <c r="V849" s="15">
        <v>3</v>
      </c>
      <c r="W849" t="s">
        <v>27</v>
      </c>
    </row>
    <row r="850" spans="1:23">
      <c r="A850" t="s">
        <v>893</v>
      </c>
      <c r="B850">
        <v>-23.588104999999999</v>
      </c>
      <c r="C850" s="15">
        <v>-46.602041999999997</v>
      </c>
      <c r="D850" s="2" t="s">
        <v>5911</v>
      </c>
      <c r="E850" s="14" t="s">
        <v>5067</v>
      </c>
      <c r="F850" s="14" t="e" vm="7">
        <v>#VALUE!</v>
      </c>
      <c r="G850" s="2" t="str">
        <f>_xlfn.XLOOKUP(E850,missing_cities!$Q$2:$Q$56,missing_cities!$R$2:$R$56,"Not Found",0)</f>
        <v>Brazil</v>
      </c>
      <c r="H850" t="str">
        <f>_xlfn.XLOOKUP(E850,missing_cities!$Q$2:$Q$56,missing_cities!$S$2:$S$56,"Not Found",0)</f>
        <v>South America</v>
      </c>
      <c r="I850" t="s">
        <v>18</v>
      </c>
      <c r="J850" s="15">
        <v>0.35</v>
      </c>
      <c r="K850" s="1">
        <v>45862</v>
      </c>
      <c r="L850" s="15" t="str">
        <f t="shared" si="26"/>
        <v>9.00-21.00</v>
      </c>
      <c r="M850" s="16">
        <f t="shared" si="27"/>
        <v>12</v>
      </c>
      <c r="N850" s="15">
        <v>1.68</v>
      </c>
      <c r="O850" s="15">
        <v>52</v>
      </c>
      <c r="P850" t="s">
        <v>20</v>
      </c>
      <c r="Q850">
        <v>350</v>
      </c>
      <c r="R850" t="s">
        <v>97</v>
      </c>
      <c r="S850">
        <v>2017</v>
      </c>
      <c r="T850" t="s">
        <v>31</v>
      </c>
      <c r="U850" s="15">
        <v>3.5</v>
      </c>
      <c r="V850" s="15">
        <v>6</v>
      </c>
      <c r="W850" t="s">
        <v>32</v>
      </c>
    </row>
    <row r="851" spans="1:23">
      <c r="A851" t="s">
        <v>894</v>
      </c>
      <c r="B851">
        <v>41.920797999999998</v>
      </c>
      <c r="C851" s="15">
        <v>-87.638482999999994</v>
      </c>
      <c r="D851" s="2" t="s">
        <v>5912</v>
      </c>
      <c r="E851" s="14" t="s">
        <v>5065</v>
      </c>
      <c r="F851" s="14" t="e" vm="5">
        <v>#VALUE!</v>
      </c>
      <c r="G851" s="2" t="str">
        <f>_xlfn.XLOOKUP(E851,missing_cities!$Q$2:$Q$56,missing_cities!$R$2:$R$56,"Not Found",0)</f>
        <v>United States</v>
      </c>
      <c r="H851" t="str">
        <f>_xlfn.XLOOKUP(E851,missing_cities!$Q$2:$Q$56,missing_cities!$S$2:$S$56,"Not Found",0)</f>
        <v>North America</v>
      </c>
      <c r="I851" t="s">
        <v>18</v>
      </c>
      <c r="J851" s="15">
        <v>0.47</v>
      </c>
      <c r="K851" t="s">
        <v>34</v>
      </c>
      <c r="L851" s="15" t="str">
        <f t="shared" si="26"/>
        <v>6:00-22:00</v>
      </c>
      <c r="M851" s="16">
        <f t="shared" si="27"/>
        <v>0.67</v>
      </c>
      <c r="N851" s="15">
        <v>1.67</v>
      </c>
      <c r="O851" s="15">
        <v>96</v>
      </c>
      <c r="P851" t="s">
        <v>39</v>
      </c>
      <c r="Q851">
        <v>22</v>
      </c>
      <c r="R851" t="s">
        <v>42</v>
      </c>
      <c r="S851">
        <v>2017</v>
      </c>
      <c r="T851" t="s">
        <v>31</v>
      </c>
      <c r="U851" s="15">
        <v>4.5</v>
      </c>
      <c r="V851" s="15">
        <v>2</v>
      </c>
      <c r="W851" t="s">
        <v>32</v>
      </c>
    </row>
    <row r="852" spans="1:23">
      <c r="A852" t="s">
        <v>895</v>
      </c>
      <c r="B852">
        <v>19.042062999999999</v>
      </c>
      <c r="C852" s="15">
        <v>72.903977999999995</v>
      </c>
      <c r="D852" s="2" t="s">
        <v>5913</v>
      </c>
      <c r="E852" s="14" t="s">
        <v>5079</v>
      </c>
      <c r="F852" s="14" t="e" vm="11">
        <v>#VALUE!</v>
      </c>
      <c r="G852" s="2" t="str">
        <f>_xlfn.XLOOKUP(E852,missing_cities!$Q$2:$Q$56,missing_cities!$R$2:$R$56,"Not Found",0)</f>
        <v>India</v>
      </c>
      <c r="H852" t="str">
        <f>_xlfn.XLOOKUP(E852,missing_cities!$Q$2:$Q$56,missing_cities!$S$2:$S$56,"Not Found",0)</f>
        <v>Asia</v>
      </c>
      <c r="I852" t="s">
        <v>18</v>
      </c>
      <c r="J852" s="15">
        <v>0.21</v>
      </c>
      <c r="K852" t="s">
        <v>34</v>
      </c>
      <c r="L852" s="15" t="str">
        <f t="shared" si="26"/>
        <v>6:00-22:00</v>
      </c>
      <c r="M852" s="16">
        <f t="shared" si="27"/>
        <v>0.67</v>
      </c>
      <c r="N852" s="15">
        <v>9.02</v>
      </c>
      <c r="O852" s="15">
        <v>63</v>
      </c>
      <c r="P852" t="s">
        <v>39</v>
      </c>
      <c r="Q852">
        <v>350</v>
      </c>
      <c r="R852" t="s">
        <v>97</v>
      </c>
      <c r="S852">
        <v>2017</v>
      </c>
      <c r="T852" t="s">
        <v>22</v>
      </c>
      <c r="U852" s="15">
        <v>4.7</v>
      </c>
      <c r="V852" s="15">
        <v>3</v>
      </c>
      <c r="W852" t="s">
        <v>32</v>
      </c>
    </row>
    <row r="853" spans="1:23">
      <c r="A853" t="s">
        <v>896</v>
      </c>
      <c r="B853">
        <v>37.707203999999997</v>
      </c>
      <c r="C853" s="15">
        <v>-122.33583900000001</v>
      </c>
      <c r="D853" s="2" t="s">
        <v>5914</v>
      </c>
      <c r="E853" s="14" t="s">
        <v>5061</v>
      </c>
      <c r="F853" s="14" t="e" vm="5">
        <v>#VALUE!</v>
      </c>
      <c r="G853" s="2" t="str">
        <f>_xlfn.XLOOKUP(E853,missing_cities!$Q$2:$Q$56,missing_cities!$R$2:$R$56,"Not Found",0)</f>
        <v>United States</v>
      </c>
      <c r="H853" t="str">
        <f>_xlfn.XLOOKUP(E853,missing_cities!$Q$2:$Q$56,missing_cities!$S$2:$S$56,"Not Found",0)</f>
        <v>North America</v>
      </c>
      <c r="I853" t="s">
        <v>18</v>
      </c>
      <c r="J853" s="15">
        <v>0.34</v>
      </c>
      <c r="K853" t="s">
        <v>34</v>
      </c>
      <c r="L853" s="15" t="str">
        <f t="shared" si="26"/>
        <v>6:00-22:00</v>
      </c>
      <c r="M853" s="16">
        <f t="shared" si="27"/>
        <v>0.67</v>
      </c>
      <c r="N853" s="15">
        <v>16.809999999999999</v>
      </c>
      <c r="O853" s="15">
        <v>46</v>
      </c>
      <c r="P853" t="s">
        <v>20</v>
      </c>
      <c r="Q853">
        <v>22</v>
      </c>
      <c r="R853" t="s">
        <v>42</v>
      </c>
      <c r="S853">
        <v>2017</v>
      </c>
      <c r="T853" t="s">
        <v>22</v>
      </c>
      <c r="U853" s="15">
        <v>3.4</v>
      </c>
      <c r="V853" s="15">
        <v>7</v>
      </c>
      <c r="W853" t="s">
        <v>23</v>
      </c>
    </row>
    <row r="854" spans="1:23">
      <c r="A854" t="s">
        <v>897</v>
      </c>
      <c r="B854">
        <v>-33.821623000000002</v>
      </c>
      <c r="C854" s="15">
        <v>151.25700599999999</v>
      </c>
      <c r="D854" s="2" t="s">
        <v>5915</v>
      </c>
      <c r="E854" s="14" t="s">
        <v>5069</v>
      </c>
      <c r="F854" s="14" t="e" vm="8">
        <v>#VALUE!</v>
      </c>
      <c r="G854" s="2" t="str">
        <f>_xlfn.XLOOKUP(E854,missing_cities!$Q$2:$Q$56,missing_cities!$R$2:$R$56,"Not Found",0)</f>
        <v>Australia</v>
      </c>
      <c r="H854" t="str">
        <f>_xlfn.XLOOKUP(E854,missing_cities!$Q$2:$Q$56,missing_cities!$S$2:$S$56,"Not Found",0)</f>
        <v>Australia</v>
      </c>
      <c r="I854" t="s">
        <v>18</v>
      </c>
      <c r="J854" s="15">
        <v>0.22</v>
      </c>
      <c r="K854" t="s">
        <v>19</v>
      </c>
      <c r="L854" s="15" t="str">
        <f t="shared" si="26"/>
        <v>9:00-18:00</v>
      </c>
      <c r="M854" s="16">
        <f t="shared" si="27"/>
        <v>0.37</v>
      </c>
      <c r="N854" s="15">
        <v>18.68</v>
      </c>
      <c r="O854" s="15">
        <v>32</v>
      </c>
      <c r="P854" t="s">
        <v>37</v>
      </c>
      <c r="Q854">
        <v>350</v>
      </c>
      <c r="R854" t="s">
        <v>42</v>
      </c>
      <c r="S854">
        <v>2016</v>
      </c>
      <c r="T854" t="s">
        <v>31</v>
      </c>
      <c r="U854" s="15">
        <v>4.8</v>
      </c>
      <c r="V854" s="15">
        <v>4</v>
      </c>
      <c r="W854" t="s">
        <v>32</v>
      </c>
    </row>
    <row r="855" spans="1:23">
      <c r="A855" t="s">
        <v>898</v>
      </c>
      <c r="B855">
        <v>25.303550999999999</v>
      </c>
      <c r="C855" s="15">
        <v>55.375301999999998</v>
      </c>
      <c r="D855" s="2" t="s">
        <v>5916</v>
      </c>
      <c r="E855" s="14" t="s">
        <v>5076</v>
      </c>
      <c r="F855" s="14" t="e" vm="10">
        <v>#VALUE!</v>
      </c>
      <c r="G855" s="2" t="str">
        <f>_xlfn.XLOOKUP(E855,missing_cities!$Q$2:$Q$56,missing_cities!$R$2:$R$56,"Not Found",0)</f>
        <v>United Arab Emirates</v>
      </c>
      <c r="H855" t="str">
        <f>_xlfn.XLOOKUP(E855,missing_cities!$Q$2:$Q$56,missing_cities!$S$2:$S$56,"Not Found",0)</f>
        <v>Asia</v>
      </c>
      <c r="I855" t="s">
        <v>18</v>
      </c>
      <c r="J855" s="15">
        <v>0.24</v>
      </c>
      <c r="K855" s="1">
        <v>45862</v>
      </c>
      <c r="L855" s="15" t="str">
        <f t="shared" si="26"/>
        <v>9.00-21.00</v>
      </c>
      <c r="M855" s="16">
        <f t="shared" si="27"/>
        <v>12</v>
      </c>
      <c r="N855" s="15">
        <v>6.7</v>
      </c>
      <c r="O855" s="15">
        <v>20</v>
      </c>
      <c r="P855" t="s">
        <v>39</v>
      </c>
      <c r="Q855">
        <v>150</v>
      </c>
      <c r="R855" t="s">
        <v>40</v>
      </c>
      <c r="S855">
        <v>2015</v>
      </c>
      <c r="T855" t="s">
        <v>22</v>
      </c>
      <c r="U855" s="15">
        <v>4.7</v>
      </c>
      <c r="V855" s="15">
        <v>8</v>
      </c>
      <c r="W855" t="s">
        <v>32</v>
      </c>
    </row>
    <row r="856" spans="1:23">
      <c r="A856" t="s">
        <v>899</v>
      </c>
      <c r="B856">
        <v>37.805557999999998</v>
      </c>
      <c r="C856" s="15">
        <v>-122.43023100000001</v>
      </c>
      <c r="D856" s="2" t="s">
        <v>5917</v>
      </c>
      <c r="E856" s="14" t="s">
        <v>5061</v>
      </c>
      <c r="F856" s="14" t="e" vm="5">
        <v>#VALUE!</v>
      </c>
      <c r="G856" s="2" t="str">
        <f>_xlfn.XLOOKUP(E856,missing_cities!$Q$2:$Q$56,missing_cities!$R$2:$R$56,"Not Found",0)</f>
        <v>United States</v>
      </c>
      <c r="H856" t="str">
        <f>_xlfn.XLOOKUP(E856,missing_cities!$Q$2:$Q$56,missing_cities!$S$2:$S$56,"Not Found",0)</f>
        <v>North America</v>
      </c>
      <c r="I856" t="s">
        <v>18</v>
      </c>
      <c r="J856" s="15">
        <v>0.19</v>
      </c>
      <c r="K856" s="1">
        <v>45862</v>
      </c>
      <c r="L856" s="15" t="str">
        <f t="shared" si="26"/>
        <v>9.00-21.00</v>
      </c>
      <c r="M856" s="16">
        <f t="shared" si="27"/>
        <v>12</v>
      </c>
      <c r="N856" s="15">
        <v>6.36</v>
      </c>
      <c r="O856" s="15">
        <v>89</v>
      </c>
      <c r="P856" t="s">
        <v>20</v>
      </c>
      <c r="Q856">
        <v>150</v>
      </c>
      <c r="R856" t="s">
        <v>44</v>
      </c>
      <c r="S856">
        <v>2011</v>
      </c>
      <c r="T856" t="s">
        <v>22</v>
      </c>
      <c r="U856" s="15">
        <v>3.8</v>
      </c>
      <c r="V856" s="15">
        <v>10</v>
      </c>
      <c r="W856" t="s">
        <v>32</v>
      </c>
    </row>
    <row r="857" spans="1:23">
      <c r="A857" t="s">
        <v>900</v>
      </c>
      <c r="B857">
        <v>13.878634</v>
      </c>
      <c r="C857" s="15">
        <v>100.540261</v>
      </c>
      <c r="D857" s="2" t="s">
        <v>5918</v>
      </c>
      <c r="E857" s="14" t="s">
        <v>5059</v>
      </c>
      <c r="F857" s="14" t="e" vm="4">
        <v>#VALUE!</v>
      </c>
      <c r="G857" s="2" t="str">
        <f>_xlfn.XLOOKUP(E857,missing_cities!$Q$2:$Q$56,missing_cities!$R$2:$R$56,"Not Found",0)</f>
        <v>Thailand</v>
      </c>
      <c r="H857" t="str">
        <f>_xlfn.XLOOKUP(E857,missing_cities!$Q$2:$Q$56,missing_cities!$S$2:$S$56,"Not Found",0)</f>
        <v>Asia</v>
      </c>
      <c r="I857" t="s">
        <v>18</v>
      </c>
      <c r="J857" s="15">
        <v>0.36</v>
      </c>
      <c r="K857" s="1">
        <v>45862</v>
      </c>
      <c r="L857" s="15" t="str">
        <f t="shared" si="26"/>
        <v>9.00-21.00</v>
      </c>
      <c r="M857" s="16">
        <f t="shared" si="27"/>
        <v>12</v>
      </c>
      <c r="N857" s="15">
        <v>9.11</v>
      </c>
      <c r="O857" s="15">
        <v>78</v>
      </c>
      <c r="P857" t="s">
        <v>20</v>
      </c>
      <c r="Q857">
        <v>22</v>
      </c>
      <c r="R857" t="s">
        <v>42</v>
      </c>
      <c r="S857">
        <v>2017</v>
      </c>
      <c r="T857" t="s">
        <v>22</v>
      </c>
      <c r="U857" s="15">
        <v>3.6</v>
      </c>
      <c r="V857" s="15">
        <v>3</v>
      </c>
      <c r="W857" t="s">
        <v>23</v>
      </c>
    </row>
    <row r="858" spans="1:23">
      <c r="A858" t="s">
        <v>901</v>
      </c>
      <c r="B858">
        <v>52.587271000000001</v>
      </c>
      <c r="C858" s="15">
        <v>13.378568</v>
      </c>
      <c r="D858" s="2" t="s">
        <v>5919</v>
      </c>
      <c r="E858" s="14" t="s">
        <v>5057</v>
      </c>
      <c r="F858" s="14" t="e" vm="3">
        <v>#VALUE!</v>
      </c>
      <c r="G858" s="2" t="str">
        <f>_xlfn.XLOOKUP(E858,missing_cities!$Q$2:$Q$56,missing_cities!$R$2:$R$56,"Not Found",0)</f>
        <v>Germany</v>
      </c>
      <c r="H858" t="str">
        <f>_xlfn.XLOOKUP(E858,missing_cities!$Q$2:$Q$56,missing_cities!$S$2:$S$56,"Not Found",0)</f>
        <v>Europe</v>
      </c>
      <c r="I858" t="s">
        <v>18</v>
      </c>
      <c r="J858" s="15">
        <v>0.34</v>
      </c>
      <c r="K858" t="s">
        <v>34</v>
      </c>
      <c r="L858" s="15" t="str">
        <f t="shared" si="26"/>
        <v>6:00-22:00</v>
      </c>
      <c r="M858" s="16">
        <f t="shared" si="27"/>
        <v>0.67</v>
      </c>
      <c r="N858" s="15">
        <v>7.72</v>
      </c>
      <c r="O858" s="15">
        <v>41</v>
      </c>
      <c r="P858" t="s">
        <v>29</v>
      </c>
      <c r="Q858">
        <v>350</v>
      </c>
      <c r="R858" t="s">
        <v>26</v>
      </c>
      <c r="S858">
        <v>2011</v>
      </c>
      <c r="T858" t="s">
        <v>31</v>
      </c>
      <c r="U858" s="15">
        <v>3.9</v>
      </c>
      <c r="V858" s="15">
        <v>9</v>
      </c>
      <c r="W858" t="s">
        <v>23</v>
      </c>
    </row>
    <row r="859" spans="1:23">
      <c r="A859" t="s">
        <v>902</v>
      </c>
      <c r="B859">
        <v>37.624232999999997</v>
      </c>
      <c r="C859" s="15">
        <v>127.03166899999999</v>
      </c>
      <c r="D859" s="2" t="s">
        <v>5920</v>
      </c>
      <c r="E859" s="14" t="s">
        <v>5063</v>
      </c>
      <c r="F859" s="14" t="e" vm="6">
        <v>#VALUE!</v>
      </c>
      <c r="G859" s="2" t="str">
        <f>_xlfn.XLOOKUP(E859,missing_cities!$Q$2:$Q$56,missing_cities!$R$2:$R$56,"Not Found",0)</f>
        <v>South Korea</v>
      </c>
      <c r="H859" t="str">
        <f>_xlfn.XLOOKUP(E859,missing_cities!$Q$2:$Q$56,missing_cities!$S$2:$S$56,"Not Found",0)</f>
        <v>Asia</v>
      </c>
      <c r="I859" t="s">
        <v>18</v>
      </c>
      <c r="J859" s="15">
        <v>0.45</v>
      </c>
      <c r="K859" t="s">
        <v>34</v>
      </c>
      <c r="L859" s="15" t="str">
        <f t="shared" si="26"/>
        <v>6:00-22:00</v>
      </c>
      <c r="M859" s="16">
        <f t="shared" si="27"/>
        <v>0.67</v>
      </c>
      <c r="N859" s="15">
        <v>9.6999999999999993</v>
      </c>
      <c r="O859" s="15">
        <v>76</v>
      </c>
      <c r="P859" t="s">
        <v>29</v>
      </c>
      <c r="Q859">
        <v>22</v>
      </c>
      <c r="R859" t="s">
        <v>48</v>
      </c>
      <c r="S859">
        <v>2014</v>
      </c>
      <c r="T859" t="s">
        <v>31</v>
      </c>
      <c r="U859" s="15">
        <v>4.5</v>
      </c>
      <c r="V859" s="15">
        <v>6</v>
      </c>
      <c r="W859" t="s">
        <v>27</v>
      </c>
    </row>
    <row r="860" spans="1:23">
      <c r="A860" t="s">
        <v>903</v>
      </c>
      <c r="B860">
        <v>41.864241</v>
      </c>
      <c r="C860" s="15">
        <v>-87.635424999999998</v>
      </c>
      <c r="D860" s="2" t="s">
        <v>5921</v>
      </c>
      <c r="E860" s="14" t="s">
        <v>5065</v>
      </c>
      <c r="F860" s="14" t="e" vm="5">
        <v>#VALUE!</v>
      </c>
      <c r="G860" s="2" t="str">
        <f>_xlfn.XLOOKUP(E860,missing_cities!$Q$2:$Q$56,missing_cities!$R$2:$R$56,"Not Found",0)</f>
        <v>United States</v>
      </c>
      <c r="H860" t="str">
        <f>_xlfn.XLOOKUP(E860,missing_cities!$Q$2:$Q$56,missing_cities!$S$2:$S$56,"Not Found",0)</f>
        <v>North America</v>
      </c>
      <c r="I860" t="s">
        <v>18</v>
      </c>
      <c r="J860" s="15">
        <v>0.13</v>
      </c>
      <c r="K860" s="1">
        <v>45862</v>
      </c>
      <c r="L860" s="15" t="str">
        <f t="shared" si="26"/>
        <v>9.00-21.00</v>
      </c>
      <c r="M860" s="16">
        <f t="shared" si="27"/>
        <v>12</v>
      </c>
      <c r="N860" s="15">
        <v>11.62</v>
      </c>
      <c r="O860" s="15">
        <v>39</v>
      </c>
      <c r="P860" t="s">
        <v>25</v>
      </c>
      <c r="Q860">
        <v>350</v>
      </c>
      <c r="R860" t="s">
        <v>97</v>
      </c>
      <c r="S860">
        <v>2023</v>
      </c>
      <c r="T860" t="s">
        <v>22</v>
      </c>
      <c r="U860" s="15">
        <v>4.5999999999999996</v>
      </c>
      <c r="V860" s="15">
        <v>6</v>
      </c>
      <c r="W860" t="s">
        <v>32</v>
      </c>
    </row>
    <row r="861" spans="1:23">
      <c r="A861" t="s">
        <v>904</v>
      </c>
      <c r="B861">
        <v>-33.842599</v>
      </c>
      <c r="C861" s="15">
        <v>18.548622999999999</v>
      </c>
      <c r="D861" s="2" t="s">
        <v>5922</v>
      </c>
      <c r="E861" s="14" t="s">
        <v>5085</v>
      </c>
      <c r="F861" s="14" t="e" vm="12">
        <v>#VALUE!</v>
      </c>
      <c r="G861" s="2" t="str">
        <f>_xlfn.XLOOKUP(E861,missing_cities!$Q$2:$Q$56,missing_cities!$R$2:$R$56,"Not Found",0)</f>
        <v>South Africa</v>
      </c>
      <c r="H861" t="str">
        <f>_xlfn.XLOOKUP(E861,missing_cities!$Q$2:$Q$56,missing_cities!$S$2:$S$56,"Not Found",0)</f>
        <v>Africa</v>
      </c>
      <c r="I861" t="s">
        <v>18</v>
      </c>
      <c r="J861" s="15">
        <v>0.48</v>
      </c>
      <c r="K861" s="1">
        <v>45862</v>
      </c>
      <c r="L861" s="15" t="str">
        <f t="shared" si="26"/>
        <v>9.00-21.00</v>
      </c>
      <c r="M861" s="16">
        <f t="shared" si="27"/>
        <v>12</v>
      </c>
      <c r="N861" s="15">
        <v>15.79</v>
      </c>
      <c r="O861" s="15">
        <v>52</v>
      </c>
      <c r="P861" t="s">
        <v>25</v>
      </c>
      <c r="Q861">
        <v>350</v>
      </c>
      <c r="R861" t="s">
        <v>76</v>
      </c>
      <c r="S861">
        <v>2016</v>
      </c>
      <c r="T861" t="s">
        <v>31</v>
      </c>
      <c r="U861" s="15">
        <v>3.4</v>
      </c>
      <c r="V861" s="15">
        <v>8</v>
      </c>
      <c r="W861" t="s">
        <v>32</v>
      </c>
    </row>
    <row r="862" spans="1:23">
      <c r="A862" t="s">
        <v>905</v>
      </c>
      <c r="B862">
        <v>25.339971999999999</v>
      </c>
      <c r="C862" s="15">
        <v>55.271813999999999</v>
      </c>
      <c r="D862" s="2" t="s">
        <v>5923</v>
      </c>
      <c r="E862" s="14" t="s">
        <v>5076</v>
      </c>
      <c r="F862" s="14" t="e" vm="10">
        <v>#VALUE!</v>
      </c>
      <c r="G862" s="2" t="str">
        <f>_xlfn.XLOOKUP(E862,missing_cities!$Q$2:$Q$56,missing_cities!$R$2:$R$56,"Not Found",0)</f>
        <v>United Arab Emirates</v>
      </c>
      <c r="H862" t="str">
        <f>_xlfn.XLOOKUP(E862,missing_cities!$Q$2:$Q$56,missing_cities!$S$2:$S$56,"Not Found",0)</f>
        <v>Asia</v>
      </c>
      <c r="I862" t="s">
        <v>18</v>
      </c>
      <c r="J862" s="15">
        <v>0.15</v>
      </c>
      <c r="K862" s="1">
        <v>45862</v>
      </c>
      <c r="L862" s="15" t="str">
        <f t="shared" si="26"/>
        <v>9.00-21.00</v>
      </c>
      <c r="M862" s="16">
        <f t="shared" si="27"/>
        <v>12</v>
      </c>
      <c r="N862" s="15">
        <v>1.67</v>
      </c>
      <c r="O862" s="15">
        <v>45</v>
      </c>
      <c r="P862" t="s">
        <v>29</v>
      </c>
      <c r="Q862">
        <v>22</v>
      </c>
      <c r="R862" t="s">
        <v>81</v>
      </c>
      <c r="S862">
        <v>2014</v>
      </c>
      <c r="T862" t="s">
        <v>22</v>
      </c>
      <c r="U862" s="15">
        <v>4.9000000000000004</v>
      </c>
      <c r="V862" s="15">
        <v>8</v>
      </c>
      <c r="W862" t="s">
        <v>23</v>
      </c>
    </row>
    <row r="863" spans="1:23">
      <c r="A863" t="s">
        <v>906</v>
      </c>
      <c r="B863">
        <v>-33.791339000000001</v>
      </c>
      <c r="C863" s="15">
        <v>18.541474999999998</v>
      </c>
      <c r="D863" s="2" t="s">
        <v>5924</v>
      </c>
      <c r="E863" s="14" t="s">
        <v>5085</v>
      </c>
      <c r="F863" s="14" t="e" vm="12">
        <v>#VALUE!</v>
      </c>
      <c r="G863" s="2" t="str">
        <f>_xlfn.XLOOKUP(E863,missing_cities!$Q$2:$Q$56,missing_cities!$R$2:$R$56,"Not Found",0)</f>
        <v>South Africa</v>
      </c>
      <c r="H863" t="str">
        <f>_xlfn.XLOOKUP(E863,missing_cities!$Q$2:$Q$56,missing_cities!$S$2:$S$56,"Not Found",0)</f>
        <v>Africa</v>
      </c>
      <c r="I863" t="s">
        <v>18</v>
      </c>
      <c r="J863" s="15">
        <v>0.43</v>
      </c>
      <c r="K863" t="s">
        <v>34</v>
      </c>
      <c r="L863" s="15" t="str">
        <f t="shared" si="26"/>
        <v>6:00-22:00</v>
      </c>
      <c r="M863" s="16">
        <f t="shared" si="27"/>
        <v>0.67</v>
      </c>
      <c r="N863" s="15">
        <v>9.9700000000000006</v>
      </c>
      <c r="O863" s="15">
        <v>69</v>
      </c>
      <c r="P863" t="s">
        <v>37</v>
      </c>
      <c r="Q863">
        <v>350</v>
      </c>
      <c r="R863" t="s">
        <v>48</v>
      </c>
      <c r="S863">
        <v>2023</v>
      </c>
      <c r="T863" t="s">
        <v>22</v>
      </c>
      <c r="U863" s="15">
        <v>3.4</v>
      </c>
      <c r="V863" s="15">
        <v>9</v>
      </c>
      <c r="W863" t="s">
        <v>27</v>
      </c>
    </row>
    <row r="864" spans="1:23">
      <c r="A864" t="s">
        <v>907</v>
      </c>
      <c r="B864">
        <v>52.469946</v>
      </c>
      <c r="C864" s="15">
        <v>13.324477999999999</v>
      </c>
      <c r="D864" s="2" t="s">
        <v>5925</v>
      </c>
      <c r="E864" s="14" t="s">
        <v>5057</v>
      </c>
      <c r="F864" s="14" t="e" vm="3">
        <v>#VALUE!</v>
      </c>
      <c r="G864" s="2" t="str">
        <f>_xlfn.XLOOKUP(E864,missing_cities!$Q$2:$Q$56,missing_cities!$R$2:$R$56,"Not Found",0)</f>
        <v>Germany</v>
      </c>
      <c r="H864" t="str">
        <f>_xlfn.XLOOKUP(E864,missing_cities!$Q$2:$Q$56,missing_cities!$S$2:$S$56,"Not Found",0)</f>
        <v>Europe</v>
      </c>
      <c r="I864" t="s">
        <v>18</v>
      </c>
      <c r="J864" s="15">
        <v>0.37</v>
      </c>
      <c r="K864" s="1">
        <v>45862</v>
      </c>
      <c r="L864" s="15" t="str">
        <f t="shared" si="26"/>
        <v>9.00-21.00</v>
      </c>
      <c r="M864" s="16">
        <f t="shared" si="27"/>
        <v>12</v>
      </c>
      <c r="N864" s="15">
        <v>17.91</v>
      </c>
      <c r="O864" s="15">
        <v>98</v>
      </c>
      <c r="P864" t="s">
        <v>29</v>
      </c>
      <c r="Q864">
        <v>150</v>
      </c>
      <c r="R864" t="s">
        <v>37</v>
      </c>
      <c r="S864">
        <v>2013</v>
      </c>
      <c r="T864" t="s">
        <v>22</v>
      </c>
      <c r="U864" s="15">
        <v>4.8</v>
      </c>
      <c r="V864" s="15">
        <v>5</v>
      </c>
      <c r="W864" t="s">
        <v>23</v>
      </c>
    </row>
    <row r="865" spans="1:23">
      <c r="A865" t="s">
        <v>908</v>
      </c>
      <c r="B865">
        <v>-45.095137999999999</v>
      </c>
      <c r="C865" s="15">
        <v>-130.298281</v>
      </c>
      <c r="D865" s="2" t="s">
        <v>5926</v>
      </c>
      <c r="E865" s="14" t="str">
        <f>_xlfn.XLOOKUP(C865,missing_cities!B:B,missing_cities!C:C,"Not Found",0)</f>
        <v>Error</v>
      </c>
      <c r="F865" s="14" t="s">
        <v>9987</v>
      </c>
      <c r="G865" s="2" t="str">
        <f>_xlfn.XLOOKUP(E865,missing_cities!$Q$2:$Q$56,missing_cities!$R$2:$R$56,"Not Found",0)</f>
        <v>Error</v>
      </c>
      <c r="H865" t="str">
        <f>_xlfn.XLOOKUP(E865,missing_cities!$Q$2:$Q$56,missing_cities!$S$2:$S$56,"Not Found",0)</f>
        <v>Error</v>
      </c>
      <c r="I865" t="s">
        <v>18</v>
      </c>
      <c r="J865" s="15">
        <v>0.39</v>
      </c>
      <c r="K865" t="s">
        <v>34</v>
      </c>
      <c r="L865" s="15" t="str">
        <f t="shared" si="26"/>
        <v>6:00-22:00</v>
      </c>
      <c r="M865" s="16">
        <f t="shared" si="27"/>
        <v>0.67</v>
      </c>
      <c r="N865" s="15">
        <v>19.760000000000002</v>
      </c>
      <c r="O865" s="15">
        <v>51</v>
      </c>
      <c r="P865" t="s">
        <v>39</v>
      </c>
      <c r="Q865">
        <v>22</v>
      </c>
      <c r="R865" t="s">
        <v>42</v>
      </c>
      <c r="S865">
        <v>2022</v>
      </c>
      <c r="T865" t="s">
        <v>31</v>
      </c>
      <c r="U865" s="15">
        <v>3.7</v>
      </c>
      <c r="V865" s="15">
        <v>4</v>
      </c>
      <c r="W865" t="s">
        <v>23</v>
      </c>
    </row>
    <row r="866" spans="1:23">
      <c r="A866" t="s">
        <v>909</v>
      </c>
      <c r="B866">
        <v>41.845064999999998</v>
      </c>
      <c r="C866" s="15">
        <v>-87.749011999999993</v>
      </c>
      <c r="D866" s="2" t="s">
        <v>5927</v>
      </c>
      <c r="E866" s="14" t="s">
        <v>5065</v>
      </c>
      <c r="F866" s="14" t="e" vm="5">
        <v>#VALUE!</v>
      </c>
      <c r="G866" s="2" t="str">
        <f>_xlfn.XLOOKUP(E866,missing_cities!$Q$2:$Q$56,missing_cities!$R$2:$R$56,"Not Found",0)</f>
        <v>United States</v>
      </c>
      <c r="H866" t="str">
        <f>_xlfn.XLOOKUP(E866,missing_cities!$Q$2:$Q$56,missing_cities!$S$2:$S$56,"Not Found",0)</f>
        <v>North America</v>
      </c>
      <c r="I866" t="s">
        <v>18</v>
      </c>
      <c r="J866" s="15">
        <v>0.4</v>
      </c>
      <c r="K866" s="1">
        <v>45862</v>
      </c>
      <c r="L866" s="15" t="str">
        <f t="shared" si="26"/>
        <v>9.00-21.00</v>
      </c>
      <c r="M866" s="16">
        <f t="shared" si="27"/>
        <v>12</v>
      </c>
      <c r="N866" s="15">
        <v>8.23</v>
      </c>
      <c r="O866" s="15">
        <v>31</v>
      </c>
      <c r="P866" t="s">
        <v>29</v>
      </c>
      <c r="Q866">
        <v>22</v>
      </c>
      <c r="R866" t="s">
        <v>21</v>
      </c>
      <c r="S866">
        <v>2017</v>
      </c>
      <c r="T866" t="s">
        <v>22</v>
      </c>
      <c r="U866" s="15">
        <v>5</v>
      </c>
      <c r="V866" s="15">
        <v>4</v>
      </c>
      <c r="W866" t="s">
        <v>27</v>
      </c>
    </row>
    <row r="867" spans="1:23">
      <c r="A867" t="s">
        <v>910</v>
      </c>
      <c r="B867">
        <v>13.733525999999999</v>
      </c>
      <c r="C867" s="15">
        <v>100.431991</v>
      </c>
      <c r="D867" s="2" t="s">
        <v>5928</v>
      </c>
      <c r="E867" s="14" t="s">
        <v>5059</v>
      </c>
      <c r="F867" s="14" t="e" vm="4">
        <v>#VALUE!</v>
      </c>
      <c r="G867" s="2" t="str">
        <f>_xlfn.XLOOKUP(E867,missing_cities!$Q$2:$Q$56,missing_cities!$R$2:$R$56,"Not Found",0)</f>
        <v>Thailand</v>
      </c>
      <c r="H867" t="str">
        <f>_xlfn.XLOOKUP(E867,missing_cities!$Q$2:$Q$56,missing_cities!$S$2:$S$56,"Not Found",0)</f>
        <v>Asia</v>
      </c>
      <c r="I867" t="s">
        <v>18</v>
      </c>
      <c r="J867" s="15">
        <v>0.26</v>
      </c>
      <c r="K867" t="s">
        <v>34</v>
      </c>
      <c r="L867" s="15" t="str">
        <f t="shared" si="26"/>
        <v>6:00-22:00</v>
      </c>
      <c r="M867" s="16">
        <f t="shared" si="27"/>
        <v>0.67</v>
      </c>
      <c r="N867" s="15">
        <v>1.1100000000000001</v>
      </c>
      <c r="O867" s="15">
        <v>80</v>
      </c>
      <c r="P867" t="s">
        <v>29</v>
      </c>
      <c r="Q867">
        <v>350</v>
      </c>
      <c r="R867" t="s">
        <v>46</v>
      </c>
      <c r="S867">
        <v>2018</v>
      </c>
      <c r="T867" t="s">
        <v>31</v>
      </c>
      <c r="U867" s="15">
        <v>4</v>
      </c>
      <c r="V867" s="15">
        <v>4</v>
      </c>
      <c r="W867" t="s">
        <v>32</v>
      </c>
    </row>
    <row r="868" spans="1:23">
      <c r="A868" t="s">
        <v>911</v>
      </c>
      <c r="B868">
        <v>52.48321</v>
      </c>
      <c r="C868" s="15">
        <v>13.359724999999999</v>
      </c>
      <c r="D868" s="2" t="s">
        <v>5929</v>
      </c>
      <c r="E868" s="14" t="s">
        <v>5057</v>
      </c>
      <c r="F868" s="14" t="e" vm="3">
        <v>#VALUE!</v>
      </c>
      <c r="G868" s="2" t="str">
        <f>_xlfn.XLOOKUP(E868,missing_cities!$Q$2:$Q$56,missing_cities!$R$2:$R$56,"Not Found",0)</f>
        <v>Germany</v>
      </c>
      <c r="H868" t="str">
        <f>_xlfn.XLOOKUP(E868,missing_cities!$Q$2:$Q$56,missing_cities!$S$2:$S$56,"Not Found",0)</f>
        <v>Europe</v>
      </c>
      <c r="I868" t="s">
        <v>18</v>
      </c>
      <c r="J868" s="15">
        <v>0.23</v>
      </c>
      <c r="K868" s="1">
        <v>45862</v>
      </c>
      <c r="L868" s="15" t="str">
        <f t="shared" si="26"/>
        <v>9.00-21.00</v>
      </c>
      <c r="M868" s="16">
        <f t="shared" si="27"/>
        <v>12</v>
      </c>
      <c r="N868" s="15">
        <v>9.83</v>
      </c>
      <c r="O868" s="15">
        <v>59</v>
      </c>
      <c r="P868" t="s">
        <v>39</v>
      </c>
      <c r="Q868">
        <v>150</v>
      </c>
      <c r="R868" t="s">
        <v>132</v>
      </c>
      <c r="S868">
        <v>2023</v>
      </c>
      <c r="T868" t="s">
        <v>31</v>
      </c>
      <c r="U868" s="15">
        <v>3.7</v>
      </c>
      <c r="V868" s="15">
        <v>2</v>
      </c>
      <c r="W868" t="s">
        <v>27</v>
      </c>
    </row>
    <row r="869" spans="1:23">
      <c r="A869" t="s">
        <v>912</v>
      </c>
      <c r="B869">
        <v>19.580242999999999</v>
      </c>
      <c r="C869" s="15">
        <v>-99.165154999999999</v>
      </c>
      <c r="D869" s="2" t="s">
        <v>5930</v>
      </c>
      <c r="E869" s="14" t="s">
        <v>5119</v>
      </c>
      <c r="F869" s="14" t="e" vm="13">
        <v>#VALUE!</v>
      </c>
      <c r="G869" s="2" t="str">
        <f>_xlfn.XLOOKUP(E869,missing_cities!$Q$2:$Q$56,missing_cities!$R$2:$R$56,"Not Found",0)</f>
        <v>Mexico</v>
      </c>
      <c r="H869" t="str">
        <f>_xlfn.XLOOKUP(E869,missing_cities!$Q$2:$Q$56,missing_cities!$S$2:$S$56,"Not Found",0)</f>
        <v>North America</v>
      </c>
      <c r="I869" t="s">
        <v>18</v>
      </c>
      <c r="J869" s="15">
        <v>0.27</v>
      </c>
      <c r="K869" t="s">
        <v>34</v>
      </c>
      <c r="L869" s="15" t="str">
        <f t="shared" si="26"/>
        <v>6:00-22:00</v>
      </c>
      <c r="M869" s="16">
        <f t="shared" si="27"/>
        <v>0.67</v>
      </c>
      <c r="N869" s="15">
        <v>9.06</v>
      </c>
      <c r="O869" s="15">
        <v>82</v>
      </c>
      <c r="P869" t="s">
        <v>37</v>
      </c>
      <c r="Q869">
        <v>150</v>
      </c>
      <c r="R869" t="s">
        <v>37</v>
      </c>
      <c r="S869">
        <v>2019</v>
      </c>
      <c r="T869" t="s">
        <v>31</v>
      </c>
      <c r="U869" s="15">
        <v>3.4</v>
      </c>
      <c r="V869" s="15">
        <v>5</v>
      </c>
      <c r="W869" t="s">
        <v>27</v>
      </c>
    </row>
    <row r="870" spans="1:23">
      <c r="A870" t="s">
        <v>913</v>
      </c>
      <c r="B870">
        <v>43.730303999999997</v>
      </c>
      <c r="C870" s="15">
        <v>-79.499382999999995</v>
      </c>
      <c r="D870" s="2" t="s">
        <v>5931</v>
      </c>
      <c r="E870" s="14" t="s">
        <v>5050</v>
      </c>
      <c r="F870" s="14" t="e" vm="1">
        <v>#VALUE!</v>
      </c>
      <c r="G870" s="2" t="str">
        <f>_xlfn.XLOOKUP(E870,missing_cities!$Q$2:$Q$56,missing_cities!$R$2:$R$56,"Not Found",0)</f>
        <v>Canada</v>
      </c>
      <c r="H870" t="str">
        <f>_xlfn.XLOOKUP(E870,missing_cities!$Q$2:$Q$56,missing_cities!$S$2:$S$56,"Not Found",0)</f>
        <v>North America</v>
      </c>
      <c r="I870" t="s">
        <v>18</v>
      </c>
      <c r="J870" s="15">
        <v>0.15</v>
      </c>
      <c r="K870" s="1">
        <v>45862</v>
      </c>
      <c r="L870" s="15" t="str">
        <f t="shared" si="26"/>
        <v>9.00-21.00</v>
      </c>
      <c r="M870" s="16">
        <f t="shared" si="27"/>
        <v>12</v>
      </c>
      <c r="N870" s="15">
        <v>13.17</v>
      </c>
      <c r="O870" s="15">
        <v>72</v>
      </c>
      <c r="P870" t="s">
        <v>39</v>
      </c>
      <c r="Q870">
        <v>50</v>
      </c>
      <c r="R870" t="s">
        <v>76</v>
      </c>
      <c r="S870">
        <v>2021</v>
      </c>
      <c r="T870" t="s">
        <v>31</v>
      </c>
      <c r="U870" s="15">
        <v>3.5</v>
      </c>
      <c r="V870" s="15">
        <v>6</v>
      </c>
      <c r="W870" t="s">
        <v>32</v>
      </c>
    </row>
    <row r="871" spans="1:23">
      <c r="A871" t="s">
        <v>914</v>
      </c>
      <c r="B871">
        <v>37.862569999999998</v>
      </c>
      <c r="C871" s="15">
        <v>-122.451621</v>
      </c>
      <c r="D871" s="2" t="s">
        <v>5932</v>
      </c>
      <c r="E871" s="14" t="s">
        <v>5061</v>
      </c>
      <c r="F871" s="14" t="e" vm="5">
        <v>#VALUE!</v>
      </c>
      <c r="G871" s="2" t="str">
        <f>_xlfn.XLOOKUP(E871,missing_cities!$Q$2:$Q$56,missing_cities!$R$2:$R$56,"Not Found",0)</f>
        <v>United States</v>
      </c>
      <c r="H871" t="str">
        <f>_xlfn.XLOOKUP(E871,missing_cities!$Q$2:$Q$56,missing_cities!$S$2:$S$56,"Not Found",0)</f>
        <v>North America</v>
      </c>
      <c r="I871" t="s">
        <v>18</v>
      </c>
      <c r="J871" s="15">
        <v>0.49</v>
      </c>
      <c r="K871" s="1">
        <v>45862</v>
      </c>
      <c r="L871" s="15" t="str">
        <f t="shared" si="26"/>
        <v>9.00-21.00</v>
      </c>
      <c r="M871" s="16">
        <f t="shared" si="27"/>
        <v>12</v>
      </c>
      <c r="N871" s="15">
        <v>16.95</v>
      </c>
      <c r="O871" s="15">
        <v>52</v>
      </c>
      <c r="P871" t="s">
        <v>39</v>
      </c>
      <c r="Q871">
        <v>50</v>
      </c>
      <c r="R871" t="s">
        <v>40</v>
      </c>
      <c r="S871">
        <v>2014</v>
      </c>
      <c r="T871" t="s">
        <v>22</v>
      </c>
      <c r="U871" s="15">
        <v>3.2</v>
      </c>
      <c r="V871" s="15">
        <v>9</v>
      </c>
      <c r="W871" t="s">
        <v>27</v>
      </c>
    </row>
    <row r="872" spans="1:23">
      <c r="A872" t="s">
        <v>915</v>
      </c>
      <c r="B872">
        <v>37.648707999999999</v>
      </c>
      <c r="C872" s="15">
        <v>126.957589</v>
      </c>
      <c r="D872" s="2" t="s">
        <v>5933</v>
      </c>
      <c r="E872" s="14" t="s">
        <v>5063</v>
      </c>
      <c r="F872" s="14" t="e" vm="6">
        <v>#VALUE!</v>
      </c>
      <c r="G872" s="2" t="str">
        <f>_xlfn.XLOOKUP(E872,missing_cities!$Q$2:$Q$56,missing_cities!$R$2:$R$56,"Not Found",0)</f>
        <v>South Korea</v>
      </c>
      <c r="H872" t="str">
        <f>_xlfn.XLOOKUP(E872,missing_cities!$Q$2:$Q$56,missing_cities!$S$2:$S$56,"Not Found",0)</f>
        <v>Asia</v>
      </c>
      <c r="I872" t="s">
        <v>18</v>
      </c>
      <c r="J872" s="15">
        <v>0.36</v>
      </c>
      <c r="K872" t="s">
        <v>34</v>
      </c>
      <c r="L872" s="15" t="str">
        <f t="shared" si="26"/>
        <v>6:00-22:00</v>
      </c>
      <c r="M872" s="16">
        <f t="shared" si="27"/>
        <v>0.67</v>
      </c>
      <c r="N872" s="15">
        <v>2.91</v>
      </c>
      <c r="O872" s="15">
        <v>95</v>
      </c>
      <c r="P872" t="s">
        <v>20</v>
      </c>
      <c r="Q872">
        <v>50</v>
      </c>
      <c r="R872" t="s">
        <v>37</v>
      </c>
      <c r="S872">
        <v>2021</v>
      </c>
      <c r="T872" t="s">
        <v>22</v>
      </c>
      <c r="U872" s="15">
        <v>3.6</v>
      </c>
      <c r="V872" s="15">
        <v>9</v>
      </c>
      <c r="W872" t="s">
        <v>32</v>
      </c>
    </row>
    <row r="873" spans="1:23">
      <c r="A873" t="s">
        <v>916</v>
      </c>
      <c r="B873">
        <v>39.919882000000001</v>
      </c>
      <c r="C873" s="15">
        <v>116.20138799999999</v>
      </c>
      <c r="D873" s="2" t="s">
        <v>5934</v>
      </c>
      <c r="E873" s="14" t="s">
        <v>5071</v>
      </c>
      <c r="F873" s="14" t="e" vm="9">
        <v>#VALUE!</v>
      </c>
      <c r="G873" s="2" t="str">
        <f>_xlfn.XLOOKUP(E873,missing_cities!$Q$2:$Q$56,missing_cities!$R$2:$R$56,"Not Found",0)</f>
        <v>China</v>
      </c>
      <c r="H873" t="str">
        <f>_xlfn.XLOOKUP(E873,missing_cities!$Q$2:$Q$56,missing_cities!$S$2:$S$56,"Not Found",0)</f>
        <v>Asia</v>
      </c>
      <c r="I873" t="s">
        <v>18</v>
      </c>
      <c r="J873" s="15">
        <v>0.22</v>
      </c>
      <c r="K873" t="s">
        <v>19</v>
      </c>
      <c r="L873" s="15" t="str">
        <f t="shared" si="26"/>
        <v>9:00-18:00</v>
      </c>
      <c r="M873" s="16">
        <f t="shared" si="27"/>
        <v>0.37</v>
      </c>
      <c r="N873" s="15">
        <v>5.93</v>
      </c>
      <c r="O873" s="15">
        <v>70</v>
      </c>
      <c r="P873" t="s">
        <v>39</v>
      </c>
      <c r="Q873">
        <v>350</v>
      </c>
      <c r="R873" t="s">
        <v>26</v>
      </c>
      <c r="S873">
        <v>2013</v>
      </c>
      <c r="T873" t="s">
        <v>22</v>
      </c>
      <c r="U873" s="15">
        <v>4.4000000000000004</v>
      </c>
      <c r="V873" s="15">
        <v>9</v>
      </c>
      <c r="W873" t="s">
        <v>23</v>
      </c>
    </row>
    <row r="874" spans="1:23">
      <c r="A874" t="s">
        <v>917</v>
      </c>
      <c r="B874">
        <v>-33.720700000000001</v>
      </c>
      <c r="C874" s="15">
        <v>151.27605</v>
      </c>
      <c r="D874" s="2" t="s">
        <v>5935</v>
      </c>
      <c r="E874" s="14" t="s">
        <v>5069</v>
      </c>
      <c r="F874" s="14" t="e" vm="8">
        <v>#VALUE!</v>
      </c>
      <c r="G874" s="2" t="str">
        <f>_xlfn.XLOOKUP(E874,missing_cities!$Q$2:$Q$56,missing_cities!$R$2:$R$56,"Not Found",0)</f>
        <v>Australia</v>
      </c>
      <c r="H874" t="str">
        <f>_xlfn.XLOOKUP(E874,missing_cities!$Q$2:$Q$56,missing_cities!$S$2:$S$56,"Not Found",0)</f>
        <v>Australia</v>
      </c>
      <c r="I874" t="s">
        <v>18</v>
      </c>
      <c r="J874" s="15">
        <v>0.15</v>
      </c>
      <c r="K874" t="s">
        <v>19</v>
      </c>
      <c r="L874" s="15" t="str">
        <f t="shared" si="26"/>
        <v>9:00-18:00</v>
      </c>
      <c r="M874" s="16">
        <f t="shared" si="27"/>
        <v>0.37</v>
      </c>
      <c r="N874" s="15">
        <v>2.38</v>
      </c>
      <c r="O874" s="15">
        <v>91</v>
      </c>
      <c r="P874" t="s">
        <v>37</v>
      </c>
      <c r="Q874">
        <v>350</v>
      </c>
      <c r="R874" t="s">
        <v>74</v>
      </c>
      <c r="S874">
        <v>2012</v>
      </c>
      <c r="T874" t="s">
        <v>22</v>
      </c>
      <c r="U874" s="15">
        <v>5</v>
      </c>
      <c r="V874" s="15">
        <v>9</v>
      </c>
      <c r="W874" t="s">
        <v>32</v>
      </c>
    </row>
    <row r="875" spans="1:23">
      <c r="A875" t="s">
        <v>918</v>
      </c>
      <c r="B875">
        <v>43.697639000000002</v>
      </c>
      <c r="C875" s="15">
        <v>-79.397606999999994</v>
      </c>
      <c r="D875" s="2" t="s">
        <v>5936</v>
      </c>
      <c r="E875" s="14" t="s">
        <v>5050</v>
      </c>
      <c r="F875" s="14" t="e" vm="1">
        <v>#VALUE!</v>
      </c>
      <c r="G875" s="2" t="str">
        <f>_xlfn.XLOOKUP(E875,missing_cities!$Q$2:$Q$56,missing_cities!$R$2:$R$56,"Not Found",0)</f>
        <v>Canada</v>
      </c>
      <c r="H875" t="str">
        <f>_xlfn.XLOOKUP(E875,missing_cities!$Q$2:$Q$56,missing_cities!$S$2:$S$56,"Not Found",0)</f>
        <v>North America</v>
      </c>
      <c r="I875" t="s">
        <v>18</v>
      </c>
      <c r="J875" s="15">
        <v>0.48</v>
      </c>
      <c r="K875" t="s">
        <v>19</v>
      </c>
      <c r="L875" s="15" t="str">
        <f t="shared" si="26"/>
        <v>9:00-18:00</v>
      </c>
      <c r="M875" s="16">
        <f t="shared" si="27"/>
        <v>0.37</v>
      </c>
      <c r="N875" s="15">
        <v>2.98</v>
      </c>
      <c r="O875" s="15">
        <v>48</v>
      </c>
      <c r="P875" t="s">
        <v>37</v>
      </c>
      <c r="Q875">
        <v>150</v>
      </c>
      <c r="R875" t="s">
        <v>44</v>
      </c>
      <c r="S875">
        <v>2012</v>
      </c>
      <c r="T875" t="s">
        <v>31</v>
      </c>
      <c r="U875" s="15">
        <v>3.9</v>
      </c>
      <c r="V875" s="15">
        <v>4</v>
      </c>
      <c r="W875" t="s">
        <v>32</v>
      </c>
    </row>
    <row r="876" spans="1:23">
      <c r="A876" t="s">
        <v>919</v>
      </c>
      <c r="B876">
        <v>-23.678768999999999</v>
      </c>
      <c r="C876" s="15">
        <v>-46.536427000000003</v>
      </c>
      <c r="D876" s="2" t="s">
        <v>5937</v>
      </c>
      <c r="E876" s="14" t="s">
        <v>5067</v>
      </c>
      <c r="F876" s="14" t="e" vm="7">
        <v>#VALUE!</v>
      </c>
      <c r="G876" s="2" t="str">
        <f>_xlfn.XLOOKUP(E876,missing_cities!$Q$2:$Q$56,missing_cities!$R$2:$R$56,"Not Found",0)</f>
        <v>Brazil</v>
      </c>
      <c r="H876" t="str">
        <f>_xlfn.XLOOKUP(E876,missing_cities!$Q$2:$Q$56,missing_cities!$S$2:$S$56,"Not Found",0)</f>
        <v>South America</v>
      </c>
      <c r="I876" t="s">
        <v>18</v>
      </c>
      <c r="J876" s="15">
        <v>0.4</v>
      </c>
      <c r="K876" t="s">
        <v>19</v>
      </c>
      <c r="L876" s="15" t="str">
        <f t="shared" si="26"/>
        <v>9:00-18:00</v>
      </c>
      <c r="M876" s="16">
        <f t="shared" si="27"/>
        <v>0.37</v>
      </c>
      <c r="N876" s="15">
        <v>17.47</v>
      </c>
      <c r="O876" s="15">
        <v>14</v>
      </c>
      <c r="P876" t="s">
        <v>25</v>
      </c>
      <c r="Q876">
        <v>150</v>
      </c>
      <c r="R876" t="s">
        <v>42</v>
      </c>
      <c r="S876">
        <v>2015</v>
      </c>
      <c r="T876" t="s">
        <v>31</v>
      </c>
      <c r="U876" s="15">
        <v>3.9</v>
      </c>
      <c r="V876" s="15">
        <v>5</v>
      </c>
      <c r="W876" t="s">
        <v>23</v>
      </c>
    </row>
    <row r="877" spans="1:23">
      <c r="A877" t="s">
        <v>920</v>
      </c>
      <c r="B877">
        <v>41.879058000000001</v>
      </c>
      <c r="C877" s="15">
        <v>-87.681529999999995</v>
      </c>
      <c r="D877" s="2" t="s">
        <v>5938</v>
      </c>
      <c r="E877" s="14" t="s">
        <v>5065</v>
      </c>
      <c r="F877" s="14" t="e" vm="5">
        <v>#VALUE!</v>
      </c>
      <c r="G877" s="2" t="str">
        <f>_xlfn.XLOOKUP(E877,missing_cities!$Q$2:$Q$56,missing_cities!$R$2:$R$56,"Not Found",0)</f>
        <v>United States</v>
      </c>
      <c r="H877" t="str">
        <f>_xlfn.XLOOKUP(E877,missing_cities!$Q$2:$Q$56,missing_cities!$S$2:$S$56,"Not Found",0)</f>
        <v>North America</v>
      </c>
      <c r="I877" t="s">
        <v>18</v>
      </c>
      <c r="J877" s="15">
        <v>0.28000000000000003</v>
      </c>
      <c r="K877" s="1">
        <v>45862</v>
      </c>
      <c r="L877" s="15" t="str">
        <f t="shared" si="26"/>
        <v>9.00-21.00</v>
      </c>
      <c r="M877" s="16">
        <f t="shared" si="27"/>
        <v>12</v>
      </c>
      <c r="N877" s="15">
        <v>17.739999999999998</v>
      </c>
      <c r="O877" s="15">
        <v>30</v>
      </c>
      <c r="P877" t="s">
        <v>29</v>
      </c>
      <c r="Q877">
        <v>50</v>
      </c>
      <c r="R877" t="s">
        <v>48</v>
      </c>
      <c r="S877">
        <v>2010</v>
      </c>
      <c r="T877" t="s">
        <v>22</v>
      </c>
      <c r="U877" s="15">
        <v>5</v>
      </c>
      <c r="V877" s="15">
        <v>10</v>
      </c>
      <c r="W877" t="s">
        <v>32</v>
      </c>
    </row>
    <row r="878" spans="1:23">
      <c r="A878" t="s">
        <v>921</v>
      </c>
      <c r="B878">
        <v>-33.788811000000003</v>
      </c>
      <c r="C878" s="15">
        <v>151.337524</v>
      </c>
      <c r="D878" s="2" t="s">
        <v>5939</v>
      </c>
      <c r="E878" s="14" t="s">
        <v>5069</v>
      </c>
      <c r="F878" s="14" t="e" vm="8">
        <v>#VALUE!</v>
      </c>
      <c r="G878" s="2" t="str">
        <f>_xlfn.XLOOKUP(E878,missing_cities!$Q$2:$Q$56,missing_cities!$R$2:$R$56,"Not Found",0)</f>
        <v>Australia</v>
      </c>
      <c r="H878" t="str">
        <f>_xlfn.XLOOKUP(E878,missing_cities!$Q$2:$Q$56,missing_cities!$S$2:$S$56,"Not Found",0)</f>
        <v>Australia</v>
      </c>
      <c r="I878" t="s">
        <v>18</v>
      </c>
      <c r="J878" s="15">
        <v>0.18</v>
      </c>
      <c r="K878" s="1">
        <v>45862</v>
      </c>
      <c r="L878" s="15" t="str">
        <f t="shared" si="26"/>
        <v>9.00-21.00</v>
      </c>
      <c r="M878" s="16">
        <f t="shared" si="27"/>
        <v>12</v>
      </c>
      <c r="N878" s="15">
        <v>12.47</v>
      </c>
      <c r="O878" s="15">
        <v>33</v>
      </c>
      <c r="P878" t="s">
        <v>39</v>
      </c>
      <c r="Q878">
        <v>350</v>
      </c>
      <c r="R878" t="s">
        <v>37</v>
      </c>
      <c r="S878">
        <v>2019</v>
      </c>
      <c r="T878" t="s">
        <v>31</v>
      </c>
      <c r="U878" s="15">
        <v>3.6</v>
      </c>
      <c r="V878" s="15">
        <v>8</v>
      </c>
      <c r="W878" t="s">
        <v>27</v>
      </c>
    </row>
    <row r="879" spans="1:23">
      <c r="A879" t="s">
        <v>922</v>
      </c>
      <c r="B879">
        <v>-33.895932999999999</v>
      </c>
      <c r="C879" s="15">
        <v>151.28627800000001</v>
      </c>
      <c r="D879" s="2" t="s">
        <v>5940</v>
      </c>
      <c r="E879" s="14" t="s">
        <v>5069</v>
      </c>
      <c r="F879" s="14" t="e" vm="8">
        <v>#VALUE!</v>
      </c>
      <c r="G879" s="2" t="str">
        <f>_xlfn.XLOOKUP(E879,missing_cities!$Q$2:$Q$56,missing_cities!$R$2:$R$56,"Not Found",0)</f>
        <v>Australia</v>
      </c>
      <c r="H879" t="str">
        <f>_xlfn.XLOOKUP(E879,missing_cities!$Q$2:$Q$56,missing_cities!$S$2:$S$56,"Not Found",0)</f>
        <v>Australia</v>
      </c>
      <c r="I879" t="s">
        <v>18</v>
      </c>
      <c r="J879" s="15">
        <v>0.4</v>
      </c>
      <c r="K879" s="1">
        <v>45862</v>
      </c>
      <c r="L879" s="15" t="str">
        <f t="shared" si="26"/>
        <v>9.00-21.00</v>
      </c>
      <c r="M879" s="16">
        <f t="shared" si="27"/>
        <v>12</v>
      </c>
      <c r="N879" s="15">
        <v>14.15</v>
      </c>
      <c r="O879" s="15">
        <v>28</v>
      </c>
      <c r="P879" t="s">
        <v>20</v>
      </c>
      <c r="Q879">
        <v>350</v>
      </c>
      <c r="R879" t="s">
        <v>81</v>
      </c>
      <c r="S879">
        <v>2014</v>
      </c>
      <c r="T879" t="s">
        <v>31</v>
      </c>
      <c r="U879" s="15">
        <v>3.6</v>
      </c>
      <c r="V879" s="15">
        <v>2</v>
      </c>
      <c r="W879" t="s">
        <v>27</v>
      </c>
    </row>
    <row r="880" spans="1:23">
      <c r="A880" t="s">
        <v>923</v>
      </c>
      <c r="B880">
        <v>55.735607000000002</v>
      </c>
      <c r="C880" s="15">
        <v>37.529294999999998</v>
      </c>
      <c r="D880" s="2" t="s">
        <v>5941</v>
      </c>
      <c r="E880" s="14" t="s">
        <v>5052</v>
      </c>
      <c r="F880" s="14" t="e" vm="2">
        <v>#VALUE!</v>
      </c>
      <c r="G880" s="2" t="str">
        <f>_xlfn.XLOOKUP(E880,missing_cities!$Q$2:$Q$56,missing_cities!$R$2:$R$56,"Not Found",0)</f>
        <v>Russia</v>
      </c>
      <c r="H880" t="str">
        <f>_xlfn.XLOOKUP(E880,missing_cities!$Q$2:$Q$56,missing_cities!$S$2:$S$56,"Not Found",0)</f>
        <v>Europe</v>
      </c>
      <c r="I880" t="s">
        <v>18</v>
      </c>
      <c r="J880" s="15">
        <v>0.25</v>
      </c>
      <c r="K880" t="s">
        <v>34</v>
      </c>
      <c r="L880" s="15" t="str">
        <f t="shared" si="26"/>
        <v>6:00-22:00</v>
      </c>
      <c r="M880" s="16">
        <f t="shared" si="27"/>
        <v>0.67</v>
      </c>
      <c r="N880" s="15">
        <v>11.12</v>
      </c>
      <c r="O880" s="15">
        <v>24</v>
      </c>
      <c r="P880" t="s">
        <v>25</v>
      </c>
      <c r="Q880">
        <v>350</v>
      </c>
      <c r="R880" t="s">
        <v>76</v>
      </c>
      <c r="S880">
        <v>2010</v>
      </c>
      <c r="T880" t="s">
        <v>31</v>
      </c>
      <c r="U880" s="15">
        <v>4.4000000000000004</v>
      </c>
      <c r="V880" s="15">
        <v>9</v>
      </c>
      <c r="W880" t="s">
        <v>27</v>
      </c>
    </row>
    <row r="881" spans="1:23">
      <c r="A881" t="s">
        <v>924</v>
      </c>
      <c r="B881">
        <v>19.431754000000002</v>
      </c>
      <c r="C881" s="15">
        <v>-99.195537000000002</v>
      </c>
      <c r="D881" s="2" t="s">
        <v>5942</v>
      </c>
      <c r="E881" s="14" t="s">
        <v>5119</v>
      </c>
      <c r="F881" s="14" t="e" vm="13">
        <v>#VALUE!</v>
      </c>
      <c r="G881" s="2" t="str">
        <f>_xlfn.XLOOKUP(E881,missing_cities!$Q$2:$Q$56,missing_cities!$R$2:$R$56,"Not Found",0)</f>
        <v>Mexico</v>
      </c>
      <c r="H881" t="str">
        <f>_xlfn.XLOOKUP(E881,missing_cities!$Q$2:$Q$56,missing_cities!$S$2:$S$56,"Not Found",0)</f>
        <v>North America</v>
      </c>
      <c r="I881" t="s">
        <v>18</v>
      </c>
      <c r="J881" s="15">
        <v>0.28000000000000003</v>
      </c>
      <c r="K881" t="s">
        <v>34</v>
      </c>
      <c r="L881" s="15" t="str">
        <f t="shared" si="26"/>
        <v>6:00-22:00</v>
      </c>
      <c r="M881" s="16">
        <f t="shared" si="27"/>
        <v>0.67</v>
      </c>
      <c r="N881" s="15">
        <v>17.28</v>
      </c>
      <c r="O881" s="15">
        <v>40</v>
      </c>
      <c r="P881" t="s">
        <v>25</v>
      </c>
      <c r="Q881">
        <v>50</v>
      </c>
      <c r="R881" t="s">
        <v>42</v>
      </c>
      <c r="S881">
        <v>2022</v>
      </c>
      <c r="T881" t="s">
        <v>31</v>
      </c>
      <c r="U881" s="15">
        <v>3</v>
      </c>
      <c r="V881" s="15">
        <v>5</v>
      </c>
      <c r="W881" t="s">
        <v>32</v>
      </c>
    </row>
    <row r="882" spans="1:23">
      <c r="A882" t="s">
        <v>925</v>
      </c>
      <c r="B882">
        <v>41.999070000000003</v>
      </c>
      <c r="C882" s="15">
        <v>-87.697450000000003</v>
      </c>
      <c r="D882" s="2" t="s">
        <v>5943</v>
      </c>
      <c r="E882" s="14" t="s">
        <v>5065</v>
      </c>
      <c r="F882" s="14" t="e" vm="5">
        <v>#VALUE!</v>
      </c>
      <c r="G882" s="2" t="str">
        <f>_xlfn.XLOOKUP(E882,missing_cities!$Q$2:$Q$56,missing_cities!$R$2:$R$56,"Not Found",0)</f>
        <v>United States</v>
      </c>
      <c r="H882" t="str">
        <f>_xlfn.XLOOKUP(E882,missing_cities!$Q$2:$Q$56,missing_cities!$S$2:$S$56,"Not Found",0)</f>
        <v>North America</v>
      </c>
      <c r="I882" t="s">
        <v>18</v>
      </c>
      <c r="J882" s="15">
        <v>0.5</v>
      </c>
      <c r="K882" t="s">
        <v>34</v>
      </c>
      <c r="L882" s="15" t="str">
        <f t="shared" si="26"/>
        <v>6:00-22:00</v>
      </c>
      <c r="M882" s="16">
        <f t="shared" si="27"/>
        <v>0.67</v>
      </c>
      <c r="N882" s="15">
        <v>19.190000000000001</v>
      </c>
      <c r="O882" s="15">
        <v>48</v>
      </c>
      <c r="P882" t="s">
        <v>39</v>
      </c>
      <c r="Q882">
        <v>150</v>
      </c>
      <c r="R882" t="s">
        <v>40</v>
      </c>
      <c r="S882">
        <v>2018</v>
      </c>
      <c r="T882" t="s">
        <v>31</v>
      </c>
      <c r="U882" s="15">
        <v>4.3</v>
      </c>
      <c r="V882" s="15">
        <v>9</v>
      </c>
      <c r="W882" t="s">
        <v>27</v>
      </c>
    </row>
    <row r="883" spans="1:23">
      <c r="A883" t="s">
        <v>926</v>
      </c>
      <c r="B883">
        <v>19.442453</v>
      </c>
      <c r="C883" s="15">
        <v>-99.142179999999996</v>
      </c>
      <c r="D883" s="2" t="s">
        <v>5944</v>
      </c>
      <c r="E883" s="14" t="s">
        <v>5119</v>
      </c>
      <c r="F883" s="14" t="e" vm="13">
        <v>#VALUE!</v>
      </c>
      <c r="G883" s="2" t="str">
        <f>_xlfn.XLOOKUP(E883,missing_cities!$Q$2:$Q$56,missing_cities!$R$2:$R$56,"Not Found",0)</f>
        <v>Mexico</v>
      </c>
      <c r="H883" t="str">
        <f>_xlfn.XLOOKUP(E883,missing_cities!$Q$2:$Q$56,missing_cities!$S$2:$S$56,"Not Found",0)</f>
        <v>North America</v>
      </c>
      <c r="I883" t="s">
        <v>18</v>
      </c>
      <c r="J883" s="15">
        <v>0.14000000000000001</v>
      </c>
      <c r="K883" t="s">
        <v>19</v>
      </c>
      <c r="L883" s="15" t="str">
        <f t="shared" si="26"/>
        <v>9:00-18:00</v>
      </c>
      <c r="M883" s="16">
        <f t="shared" si="27"/>
        <v>0.37</v>
      </c>
      <c r="N883" s="15">
        <v>19.45</v>
      </c>
      <c r="O883" s="15">
        <v>96</v>
      </c>
      <c r="P883" t="s">
        <v>29</v>
      </c>
      <c r="Q883">
        <v>22</v>
      </c>
      <c r="R883" t="s">
        <v>74</v>
      </c>
      <c r="S883">
        <v>2020</v>
      </c>
      <c r="T883" t="s">
        <v>31</v>
      </c>
      <c r="U883" s="15">
        <v>4.7</v>
      </c>
      <c r="V883" s="15">
        <v>8</v>
      </c>
      <c r="W883" t="s">
        <v>27</v>
      </c>
    </row>
    <row r="884" spans="1:23">
      <c r="A884" t="s">
        <v>927</v>
      </c>
      <c r="B884">
        <v>39.836289000000001</v>
      </c>
      <c r="C884" s="15">
        <v>116.202836</v>
      </c>
      <c r="D884" s="2" t="s">
        <v>5945</v>
      </c>
      <c r="E884" s="14" t="s">
        <v>5071</v>
      </c>
      <c r="F884" s="14" t="e" vm="9">
        <v>#VALUE!</v>
      </c>
      <c r="G884" s="2" t="str">
        <f>_xlfn.XLOOKUP(E884,missing_cities!$Q$2:$Q$56,missing_cities!$R$2:$R$56,"Not Found",0)</f>
        <v>China</v>
      </c>
      <c r="H884" t="str">
        <f>_xlfn.XLOOKUP(E884,missing_cities!$Q$2:$Q$56,missing_cities!$S$2:$S$56,"Not Found",0)</f>
        <v>Asia</v>
      </c>
      <c r="I884" t="s">
        <v>18</v>
      </c>
      <c r="J884" s="15">
        <v>0.41</v>
      </c>
      <c r="K884" t="s">
        <v>19</v>
      </c>
      <c r="L884" s="15" t="str">
        <f t="shared" si="26"/>
        <v>9:00-18:00</v>
      </c>
      <c r="M884" s="16">
        <f t="shared" si="27"/>
        <v>0.37</v>
      </c>
      <c r="N884" s="15">
        <v>18.78</v>
      </c>
      <c r="O884" s="15">
        <v>43</v>
      </c>
      <c r="P884" t="s">
        <v>20</v>
      </c>
      <c r="Q884">
        <v>350</v>
      </c>
      <c r="R884" t="s">
        <v>37</v>
      </c>
      <c r="S884">
        <v>2018</v>
      </c>
      <c r="T884" t="s">
        <v>31</v>
      </c>
      <c r="U884" s="15">
        <v>4.2</v>
      </c>
      <c r="V884" s="15">
        <v>1</v>
      </c>
      <c r="W884" t="s">
        <v>32</v>
      </c>
    </row>
    <row r="885" spans="1:23">
      <c r="A885" t="s">
        <v>928</v>
      </c>
      <c r="B885">
        <v>-49.602663</v>
      </c>
      <c r="C885" s="15">
        <v>-140.65259499999999</v>
      </c>
      <c r="D885" s="2" t="s">
        <v>5946</v>
      </c>
      <c r="E885" s="14" t="str">
        <f>_xlfn.XLOOKUP(C885,missing_cities!B:B,missing_cities!C:C,"Not Found",0)</f>
        <v>Error</v>
      </c>
      <c r="F885" s="14" t="s">
        <v>9987</v>
      </c>
      <c r="G885" s="2" t="str">
        <f>_xlfn.XLOOKUP(E885,missing_cities!$Q$2:$Q$56,missing_cities!$R$2:$R$56,"Not Found",0)</f>
        <v>Error</v>
      </c>
      <c r="H885" t="str">
        <f>_xlfn.XLOOKUP(E885,missing_cities!$Q$2:$Q$56,missing_cities!$S$2:$S$56,"Not Found",0)</f>
        <v>Error</v>
      </c>
      <c r="I885" t="s">
        <v>18</v>
      </c>
      <c r="J885" s="15">
        <v>0.3</v>
      </c>
      <c r="K885" t="s">
        <v>34</v>
      </c>
      <c r="L885" s="15" t="str">
        <f t="shared" si="26"/>
        <v>6:00-22:00</v>
      </c>
      <c r="M885" s="16">
        <f t="shared" si="27"/>
        <v>0.67</v>
      </c>
      <c r="N885" s="15">
        <v>16.079999999999998</v>
      </c>
      <c r="O885" s="15">
        <v>88</v>
      </c>
      <c r="P885" t="s">
        <v>37</v>
      </c>
      <c r="Q885">
        <v>350</v>
      </c>
      <c r="R885" t="s">
        <v>42</v>
      </c>
      <c r="S885">
        <v>2015</v>
      </c>
      <c r="T885" t="s">
        <v>22</v>
      </c>
      <c r="U885" s="15">
        <v>3.9</v>
      </c>
      <c r="V885" s="15">
        <v>10</v>
      </c>
      <c r="W885" t="s">
        <v>23</v>
      </c>
    </row>
    <row r="886" spans="1:23">
      <c r="A886" t="s">
        <v>929</v>
      </c>
      <c r="B886">
        <v>25.214690000000001</v>
      </c>
      <c r="C886" s="15">
        <v>55.369</v>
      </c>
      <c r="D886" s="2" t="s">
        <v>5947</v>
      </c>
      <c r="E886" s="14" t="s">
        <v>5076</v>
      </c>
      <c r="F886" s="14" t="e" vm="10">
        <v>#VALUE!</v>
      </c>
      <c r="G886" s="2" t="str">
        <f>_xlfn.XLOOKUP(E886,missing_cities!$Q$2:$Q$56,missing_cities!$R$2:$R$56,"Not Found",0)</f>
        <v>United Arab Emirates</v>
      </c>
      <c r="H886" t="str">
        <f>_xlfn.XLOOKUP(E886,missing_cities!$Q$2:$Q$56,missing_cities!$S$2:$S$56,"Not Found",0)</f>
        <v>Asia</v>
      </c>
      <c r="I886" t="s">
        <v>18</v>
      </c>
      <c r="J886" s="15">
        <v>0.24</v>
      </c>
      <c r="K886" s="1">
        <v>45862</v>
      </c>
      <c r="L886" s="15" t="str">
        <f t="shared" si="26"/>
        <v>9.00-21.00</v>
      </c>
      <c r="M886" s="16">
        <f t="shared" si="27"/>
        <v>12</v>
      </c>
      <c r="N886" s="15">
        <v>11.58</v>
      </c>
      <c r="O886" s="15">
        <v>58</v>
      </c>
      <c r="P886" t="s">
        <v>39</v>
      </c>
      <c r="Q886">
        <v>22</v>
      </c>
      <c r="R886" t="s">
        <v>46</v>
      </c>
      <c r="S886">
        <v>2023</v>
      </c>
      <c r="T886" t="s">
        <v>22</v>
      </c>
      <c r="U886" s="15">
        <v>4</v>
      </c>
      <c r="V886" s="15">
        <v>6</v>
      </c>
      <c r="W886" t="s">
        <v>23</v>
      </c>
    </row>
    <row r="887" spans="1:23">
      <c r="A887" t="s">
        <v>930</v>
      </c>
      <c r="B887">
        <v>52.403157999999998</v>
      </c>
      <c r="C887" s="15">
        <v>13.396794</v>
      </c>
      <c r="D887" s="2" t="s">
        <v>5948</v>
      </c>
      <c r="E887" s="14" t="s">
        <v>5057</v>
      </c>
      <c r="F887" s="14" t="e" vm="3">
        <v>#VALUE!</v>
      </c>
      <c r="G887" s="2" t="str">
        <f>_xlfn.XLOOKUP(E887,missing_cities!$Q$2:$Q$56,missing_cities!$R$2:$R$56,"Not Found",0)</f>
        <v>Germany</v>
      </c>
      <c r="H887" t="str">
        <f>_xlfn.XLOOKUP(E887,missing_cities!$Q$2:$Q$56,missing_cities!$S$2:$S$56,"Not Found",0)</f>
        <v>Europe</v>
      </c>
      <c r="I887" t="s">
        <v>18</v>
      </c>
      <c r="J887" s="15">
        <v>0.2</v>
      </c>
      <c r="K887" t="s">
        <v>34</v>
      </c>
      <c r="L887" s="15" t="str">
        <f t="shared" si="26"/>
        <v>6:00-22:00</v>
      </c>
      <c r="M887" s="16">
        <f t="shared" si="27"/>
        <v>0.67</v>
      </c>
      <c r="N887" s="15">
        <v>18.28</v>
      </c>
      <c r="O887" s="15">
        <v>94</v>
      </c>
      <c r="P887" t="s">
        <v>29</v>
      </c>
      <c r="Q887">
        <v>150</v>
      </c>
      <c r="R887" t="s">
        <v>30</v>
      </c>
      <c r="S887">
        <v>2022</v>
      </c>
      <c r="T887" t="s">
        <v>31</v>
      </c>
      <c r="U887" s="15">
        <v>3.8</v>
      </c>
      <c r="V887" s="15">
        <v>7</v>
      </c>
      <c r="W887" t="s">
        <v>23</v>
      </c>
    </row>
    <row r="888" spans="1:23">
      <c r="A888" t="s">
        <v>931</v>
      </c>
      <c r="B888">
        <v>52.555002000000002</v>
      </c>
      <c r="C888" s="15">
        <v>13.411144</v>
      </c>
      <c r="D888" s="2" t="s">
        <v>5949</v>
      </c>
      <c r="E888" s="14" t="s">
        <v>5057</v>
      </c>
      <c r="F888" s="14" t="e" vm="3">
        <v>#VALUE!</v>
      </c>
      <c r="G888" s="2" t="str">
        <f>_xlfn.XLOOKUP(E888,missing_cities!$Q$2:$Q$56,missing_cities!$R$2:$R$56,"Not Found",0)</f>
        <v>Germany</v>
      </c>
      <c r="H888" t="str">
        <f>_xlfn.XLOOKUP(E888,missing_cities!$Q$2:$Q$56,missing_cities!$S$2:$S$56,"Not Found",0)</f>
        <v>Europe</v>
      </c>
      <c r="I888" t="s">
        <v>18</v>
      </c>
      <c r="J888" s="15">
        <v>0.33</v>
      </c>
      <c r="K888" t="s">
        <v>34</v>
      </c>
      <c r="L888" s="15" t="str">
        <f t="shared" si="26"/>
        <v>6:00-22:00</v>
      </c>
      <c r="M888" s="16">
        <f t="shared" si="27"/>
        <v>0.67</v>
      </c>
      <c r="N888" s="15">
        <v>6.95</v>
      </c>
      <c r="O888" s="15">
        <v>51</v>
      </c>
      <c r="P888" t="s">
        <v>20</v>
      </c>
      <c r="Q888">
        <v>22</v>
      </c>
      <c r="R888" t="s">
        <v>76</v>
      </c>
      <c r="S888">
        <v>2010</v>
      </c>
      <c r="T888" t="s">
        <v>22</v>
      </c>
      <c r="U888" s="15">
        <v>3.4</v>
      </c>
      <c r="V888" s="15">
        <v>4</v>
      </c>
      <c r="W888" t="s">
        <v>32</v>
      </c>
    </row>
    <row r="889" spans="1:23">
      <c r="A889" t="s">
        <v>932</v>
      </c>
      <c r="B889">
        <v>14.725139</v>
      </c>
      <c r="C889" s="15">
        <v>-49.221184999999998</v>
      </c>
      <c r="D889" s="2" t="s">
        <v>5950</v>
      </c>
      <c r="E889" s="14" t="str">
        <f>_xlfn.XLOOKUP(C889,missing_cities!B:B,missing_cities!C:C,"Not Found",0)</f>
        <v>Error</v>
      </c>
      <c r="F889" s="14" t="s">
        <v>9987</v>
      </c>
      <c r="G889" s="2" t="str">
        <f>_xlfn.XLOOKUP(E889,missing_cities!$Q$2:$Q$56,missing_cities!$R$2:$R$56,"Not Found",0)</f>
        <v>Error</v>
      </c>
      <c r="H889" t="str">
        <f>_xlfn.XLOOKUP(E889,missing_cities!$Q$2:$Q$56,missing_cities!$S$2:$S$56,"Not Found",0)</f>
        <v>Error</v>
      </c>
      <c r="I889" t="s">
        <v>18</v>
      </c>
      <c r="J889" s="15">
        <v>0.5</v>
      </c>
      <c r="K889" s="1">
        <v>45862</v>
      </c>
      <c r="L889" s="15" t="str">
        <f t="shared" si="26"/>
        <v>9.00-21.00</v>
      </c>
      <c r="M889" s="16">
        <f t="shared" si="27"/>
        <v>12</v>
      </c>
      <c r="N889" s="15">
        <v>4.8499999999999996</v>
      </c>
      <c r="O889" s="15">
        <v>30</v>
      </c>
      <c r="P889" t="s">
        <v>39</v>
      </c>
      <c r="Q889">
        <v>350</v>
      </c>
      <c r="R889" t="s">
        <v>42</v>
      </c>
      <c r="S889">
        <v>2016</v>
      </c>
      <c r="T889" t="s">
        <v>22</v>
      </c>
      <c r="U889" s="15">
        <v>4.4000000000000004</v>
      </c>
      <c r="V889" s="15">
        <v>1</v>
      </c>
      <c r="W889" t="s">
        <v>23</v>
      </c>
    </row>
    <row r="890" spans="1:23">
      <c r="A890" t="s">
        <v>933</v>
      </c>
      <c r="B890">
        <v>39.939059999999998</v>
      </c>
      <c r="C890" s="15">
        <v>116.353437</v>
      </c>
      <c r="D890" s="2" t="s">
        <v>5951</v>
      </c>
      <c r="E890" s="14" t="s">
        <v>5071</v>
      </c>
      <c r="F890" s="14" t="e" vm="9">
        <v>#VALUE!</v>
      </c>
      <c r="G890" s="2" t="str">
        <f>_xlfn.XLOOKUP(E890,missing_cities!$Q$2:$Q$56,missing_cities!$R$2:$R$56,"Not Found",0)</f>
        <v>China</v>
      </c>
      <c r="H890" t="str">
        <f>_xlfn.XLOOKUP(E890,missing_cities!$Q$2:$Q$56,missing_cities!$S$2:$S$56,"Not Found",0)</f>
        <v>Asia</v>
      </c>
      <c r="I890" t="s">
        <v>18</v>
      </c>
      <c r="J890" s="15">
        <v>0.31</v>
      </c>
      <c r="K890" t="s">
        <v>19</v>
      </c>
      <c r="L890" s="15" t="str">
        <f t="shared" si="26"/>
        <v>9:00-18:00</v>
      </c>
      <c r="M890" s="16">
        <f t="shared" si="27"/>
        <v>0.37</v>
      </c>
      <c r="N890" s="15">
        <v>3.49</v>
      </c>
      <c r="O890" s="15">
        <v>24</v>
      </c>
      <c r="P890" t="s">
        <v>39</v>
      </c>
      <c r="Q890">
        <v>150</v>
      </c>
      <c r="R890" t="s">
        <v>30</v>
      </c>
      <c r="S890">
        <v>2021</v>
      </c>
      <c r="T890" t="s">
        <v>31</v>
      </c>
      <c r="U890" s="15">
        <v>5</v>
      </c>
      <c r="V890" s="15">
        <v>6</v>
      </c>
      <c r="W890" t="s">
        <v>27</v>
      </c>
    </row>
    <row r="891" spans="1:23">
      <c r="A891" t="s">
        <v>934</v>
      </c>
      <c r="B891">
        <v>52.477575999999999</v>
      </c>
      <c r="C891" s="15">
        <v>13.368034</v>
      </c>
      <c r="D891" s="2" t="s">
        <v>5952</v>
      </c>
      <c r="E891" s="14" t="s">
        <v>5057</v>
      </c>
      <c r="F891" s="14" t="e" vm="3">
        <v>#VALUE!</v>
      </c>
      <c r="G891" s="2" t="str">
        <f>_xlfn.XLOOKUP(E891,missing_cities!$Q$2:$Q$56,missing_cities!$R$2:$R$56,"Not Found",0)</f>
        <v>Germany</v>
      </c>
      <c r="H891" t="str">
        <f>_xlfn.XLOOKUP(E891,missing_cities!$Q$2:$Q$56,missing_cities!$S$2:$S$56,"Not Found",0)</f>
        <v>Europe</v>
      </c>
      <c r="I891" t="s">
        <v>18</v>
      </c>
      <c r="J891" s="15">
        <v>0.15</v>
      </c>
      <c r="K891" s="1">
        <v>45862</v>
      </c>
      <c r="L891" s="15" t="str">
        <f t="shared" si="26"/>
        <v>9.00-21.00</v>
      </c>
      <c r="M891" s="16">
        <f t="shared" si="27"/>
        <v>12</v>
      </c>
      <c r="N891" s="15">
        <v>17.350000000000001</v>
      </c>
      <c r="O891" s="15">
        <v>65</v>
      </c>
      <c r="P891" t="s">
        <v>37</v>
      </c>
      <c r="Q891">
        <v>22</v>
      </c>
      <c r="R891" t="s">
        <v>37</v>
      </c>
      <c r="S891">
        <v>2019</v>
      </c>
      <c r="T891" t="s">
        <v>31</v>
      </c>
      <c r="U891" s="15">
        <v>3.6</v>
      </c>
      <c r="V891" s="15">
        <v>1</v>
      </c>
      <c r="W891" t="s">
        <v>32</v>
      </c>
    </row>
    <row r="892" spans="1:23">
      <c r="A892" t="s">
        <v>935</v>
      </c>
      <c r="B892">
        <v>39.967891000000002</v>
      </c>
      <c r="C892" s="15">
        <v>116.36284000000001</v>
      </c>
      <c r="D892" s="2" t="s">
        <v>5953</v>
      </c>
      <c r="E892" s="14" t="s">
        <v>5071</v>
      </c>
      <c r="F892" s="14" t="e" vm="9">
        <v>#VALUE!</v>
      </c>
      <c r="G892" s="2" t="str">
        <f>_xlfn.XLOOKUP(E892,missing_cities!$Q$2:$Q$56,missing_cities!$R$2:$R$56,"Not Found",0)</f>
        <v>China</v>
      </c>
      <c r="H892" t="str">
        <f>_xlfn.XLOOKUP(E892,missing_cities!$Q$2:$Q$56,missing_cities!$S$2:$S$56,"Not Found",0)</f>
        <v>Asia</v>
      </c>
      <c r="I892" t="s">
        <v>18</v>
      </c>
      <c r="J892" s="15">
        <v>0.15</v>
      </c>
      <c r="K892" t="s">
        <v>19</v>
      </c>
      <c r="L892" s="15" t="str">
        <f t="shared" si="26"/>
        <v>9:00-18:00</v>
      </c>
      <c r="M892" s="16">
        <f t="shared" si="27"/>
        <v>0.37</v>
      </c>
      <c r="N892" s="15">
        <v>4.78</v>
      </c>
      <c r="O892" s="15">
        <v>53</v>
      </c>
      <c r="P892" t="s">
        <v>37</v>
      </c>
      <c r="Q892">
        <v>150</v>
      </c>
      <c r="R892" t="s">
        <v>81</v>
      </c>
      <c r="S892">
        <v>2013</v>
      </c>
      <c r="T892" t="s">
        <v>22</v>
      </c>
      <c r="U892" s="15">
        <v>3.4</v>
      </c>
      <c r="V892" s="15">
        <v>7</v>
      </c>
      <c r="W892" t="s">
        <v>23</v>
      </c>
    </row>
    <row r="893" spans="1:23">
      <c r="A893" t="s">
        <v>936</v>
      </c>
      <c r="B893">
        <v>-33.772316000000004</v>
      </c>
      <c r="C893" s="15">
        <v>18.538399999999999</v>
      </c>
      <c r="D893" s="2" t="s">
        <v>5954</v>
      </c>
      <c r="E893" s="14" t="s">
        <v>5085</v>
      </c>
      <c r="F893" s="14" t="e" vm="12">
        <v>#VALUE!</v>
      </c>
      <c r="G893" s="2" t="str">
        <f>_xlfn.XLOOKUP(E893,missing_cities!$Q$2:$Q$56,missing_cities!$R$2:$R$56,"Not Found",0)</f>
        <v>South Africa</v>
      </c>
      <c r="H893" t="str">
        <f>_xlfn.XLOOKUP(E893,missing_cities!$Q$2:$Q$56,missing_cities!$S$2:$S$56,"Not Found",0)</f>
        <v>Africa</v>
      </c>
      <c r="I893" t="s">
        <v>18</v>
      </c>
      <c r="J893" s="15">
        <v>0.34</v>
      </c>
      <c r="K893" s="1">
        <v>45862</v>
      </c>
      <c r="L893" s="15" t="str">
        <f t="shared" si="26"/>
        <v>9.00-21.00</v>
      </c>
      <c r="M893" s="16">
        <f t="shared" si="27"/>
        <v>12</v>
      </c>
      <c r="N893" s="15">
        <v>2.2200000000000002</v>
      </c>
      <c r="O893" s="15">
        <v>47</v>
      </c>
      <c r="P893" t="s">
        <v>37</v>
      </c>
      <c r="Q893">
        <v>150</v>
      </c>
      <c r="R893" t="s">
        <v>37</v>
      </c>
      <c r="S893">
        <v>2018</v>
      </c>
      <c r="T893" t="s">
        <v>31</v>
      </c>
      <c r="U893" s="15">
        <v>4.8</v>
      </c>
      <c r="V893" s="15">
        <v>8</v>
      </c>
      <c r="W893" t="s">
        <v>27</v>
      </c>
    </row>
    <row r="894" spans="1:23">
      <c r="A894" t="s">
        <v>937</v>
      </c>
      <c r="B894">
        <v>37.897748999999997</v>
      </c>
      <c r="C894" s="15">
        <v>-122.452949</v>
      </c>
      <c r="D894" s="2" t="s">
        <v>5955</v>
      </c>
      <c r="E894" s="14" t="s">
        <v>5061</v>
      </c>
      <c r="F894" s="14" t="e" vm="5">
        <v>#VALUE!</v>
      </c>
      <c r="G894" s="2" t="str">
        <f>_xlfn.XLOOKUP(E894,missing_cities!$Q$2:$Q$56,missing_cities!$R$2:$R$56,"Not Found",0)</f>
        <v>United States</v>
      </c>
      <c r="H894" t="str">
        <f>_xlfn.XLOOKUP(E894,missing_cities!$Q$2:$Q$56,missing_cities!$S$2:$S$56,"Not Found",0)</f>
        <v>North America</v>
      </c>
      <c r="I894" t="s">
        <v>18</v>
      </c>
      <c r="J894" s="15">
        <v>0.18</v>
      </c>
      <c r="K894" s="1">
        <v>45862</v>
      </c>
      <c r="L894" s="15" t="str">
        <f t="shared" si="26"/>
        <v>9.00-21.00</v>
      </c>
      <c r="M894" s="16">
        <f t="shared" si="27"/>
        <v>12</v>
      </c>
      <c r="N894" s="15">
        <v>15.09</v>
      </c>
      <c r="O894" s="15">
        <v>35</v>
      </c>
      <c r="P894" t="s">
        <v>25</v>
      </c>
      <c r="Q894">
        <v>150</v>
      </c>
      <c r="R894" t="s">
        <v>97</v>
      </c>
      <c r="S894">
        <v>2014</v>
      </c>
      <c r="T894" t="s">
        <v>22</v>
      </c>
      <c r="U894" s="15">
        <v>5</v>
      </c>
      <c r="V894" s="15">
        <v>6</v>
      </c>
      <c r="W894" t="s">
        <v>32</v>
      </c>
    </row>
    <row r="895" spans="1:23">
      <c r="A895" t="s">
        <v>938</v>
      </c>
      <c r="B895">
        <v>-23.682334000000001</v>
      </c>
      <c r="C895" s="15">
        <v>-46.661414999999998</v>
      </c>
      <c r="D895" s="2" t="s">
        <v>5956</v>
      </c>
      <c r="E895" s="14" t="s">
        <v>5067</v>
      </c>
      <c r="F895" s="14" t="e" vm="7">
        <v>#VALUE!</v>
      </c>
      <c r="G895" s="2" t="str">
        <f>_xlfn.XLOOKUP(E895,missing_cities!$Q$2:$Q$56,missing_cities!$R$2:$R$56,"Not Found",0)</f>
        <v>Brazil</v>
      </c>
      <c r="H895" t="str">
        <f>_xlfn.XLOOKUP(E895,missing_cities!$Q$2:$Q$56,missing_cities!$S$2:$S$56,"Not Found",0)</f>
        <v>South America</v>
      </c>
      <c r="I895" t="s">
        <v>18</v>
      </c>
      <c r="J895" s="15">
        <v>0.13</v>
      </c>
      <c r="K895" t="s">
        <v>19</v>
      </c>
      <c r="L895" s="15" t="str">
        <f t="shared" si="26"/>
        <v>9:00-18:00</v>
      </c>
      <c r="M895" s="16">
        <f t="shared" si="27"/>
        <v>0.37</v>
      </c>
      <c r="N895" s="15">
        <v>3.91</v>
      </c>
      <c r="O895" s="15">
        <v>12</v>
      </c>
      <c r="P895" t="s">
        <v>25</v>
      </c>
      <c r="Q895">
        <v>50</v>
      </c>
      <c r="R895" t="s">
        <v>97</v>
      </c>
      <c r="S895">
        <v>2020</v>
      </c>
      <c r="T895" t="s">
        <v>31</v>
      </c>
      <c r="U895" s="15">
        <v>3.4</v>
      </c>
      <c r="V895" s="15">
        <v>7</v>
      </c>
      <c r="W895" t="s">
        <v>27</v>
      </c>
    </row>
    <row r="896" spans="1:23">
      <c r="A896" t="s">
        <v>939</v>
      </c>
      <c r="B896">
        <v>-23.589585</v>
      </c>
      <c r="C896" s="15">
        <v>-46.571731</v>
      </c>
      <c r="D896" s="2" t="s">
        <v>5957</v>
      </c>
      <c r="E896" s="14" t="s">
        <v>5067</v>
      </c>
      <c r="F896" s="14" t="e" vm="7">
        <v>#VALUE!</v>
      </c>
      <c r="G896" s="2" t="str">
        <f>_xlfn.XLOOKUP(E896,missing_cities!$Q$2:$Q$56,missing_cities!$R$2:$R$56,"Not Found",0)</f>
        <v>Brazil</v>
      </c>
      <c r="H896" t="str">
        <f>_xlfn.XLOOKUP(E896,missing_cities!$Q$2:$Q$56,missing_cities!$S$2:$S$56,"Not Found",0)</f>
        <v>South America</v>
      </c>
      <c r="I896" t="s">
        <v>18</v>
      </c>
      <c r="J896" s="15">
        <v>0.23</v>
      </c>
      <c r="K896" s="1">
        <v>45862</v>
      </c>
      <c r="L896" s="15" t="str">
        <f t="shared" si="26"/>
        <v>9.00-21.00</v>
      </c>
      <c r="M896" s="16">
        <f t="shared" si="27"/>
        <v>12</v>
      </c>
      <c r="N896" s="15">
        <v>5.2</v>
      </c>
      <c r="O896" s="15">
        <v>48</v>
      </c>
      <c r="P896" t="s">
        <v>39</v>
      </c>
      <c r="Q896">
        <v>150</v>
      </c>
      <c r="R896" t="s">
        <v>48</v>
      </c>
      <c r="S896">
        <v>2017</v>
      </c>
      <c r="T896" t="s">
        <v>31</v>
      </c>
      <c r="U896" s="15">
        <v>4</v>
      </c>
      <c r="V896" s="15">
        <v>1</v>
      </c>
      <c r="W896" t="s">
        <v>23</v>
      </c>
    </row>
    <row r="897" spans="1:23">
      <c r="A897" t="s">
        <v>940</v>
      </c>
      <c r="B897">
        <v>-23.540555000000001</v>
      </c>
      <c r="C897" s="15">
        <v>-46.521268999999997</v>
      </c>
      <c r="D897" s="2" t="s">
        <v>5958</v>
      </c>
      <c r="E897" s="14" t="s">
        <v>5067</v>
      </c>
      <c r="F897" s="14" t="e" vm="7">
        <v>#VALUE!</v>
      </c>
      <c r="G897" s="2" t="str">
        <f>_xlfn.XLOOKUP(E897,missing_cities!$Q$2:$Q$56,missing_cities!$R$2:$R$56,"Not Found",0)</f>
        <v>Brazil</v>
      </c>
      <c r="H897" t="str">
        <f>_xlfn.XLOOKUP(E897,missing_cities!$Q$2:$Q$56,missing_cities!$S$2:$S$56,"Not Found",0)</f>
        <v>South America</v>
      </c>
      <c r="I897" t="s">
        <v>18</v>
      </c>
      <c r="J897" s="15">
        <v>0.15</v>
      </c>
      <c r="K897" s="1">
        <v>45862</v>
      </c>
      <c r="L897" s="15" t="str">
        <f t="shared" si="26"/>
        <v>9.00-21.00</v>
      </c>
      <c r="M897" s="16">
        <f t="shared" si="27"/>
        <v>12</v>
      </c>
      <c r="N897" s="15">
        <v>11.58</v>
      </c>
      <c r="O897" s="15">
        <v>75</v>
      </c>
      <c r="P897" t="s">
        <v>37</v>
      </c>
      <c r="Q897">
        <v>150</v>
      </c>
      <c r="R897" t="s">
        <v>48</v>
      </c>
      <c r="S897">
        <v>2017</v>
      </c>
      <c r="T897" t="s">
        <v>31</v>
      </c>
      <c r="U897" s="15">
        <v>3.3</v>
      </c>
      <c r="V897" s="15">
        <v>7</v>
      </c>
      <c r="W897" t="s">
        <v>23</v>
      </c>
    </row>
    <row r="898" spans="1:23">
      <c r="A898" t="s">
        <v>941</v>
      </c>
      <c r="B898">
        <v>41.832259000000001</v>
      </c>
      <c r="C898" s="15">
        <v>-87.633741000000001</v>
      </c>
      <c r="D898" s="2" t="s">
        <v>5959</v>
      </c>
      <c r="E898" s="14" t="s">
        <v>5065</v>
      </c>
      <c r="F898" s="14" t="e" vm="5">
        <v>#VALUE!</v>
      </c>
      <c r="G898" s="2" t="str">
        <f>_xlfn.XLOOKUP(E898,missing_cities!$Q$2:$Q$56,missing_cities!$R$2:$R$56,"Not Found",0)</f>
        <v>United States</v>
      </c>
      <c r="H898" t="str">
        <f>_xlfn.XLOOKUP(E898,missing_cities!$Q$2:$Q$56,missing_cities!$S$2:$S$56,"Not Found",0)</f>
        <v>North America</v>
      </c>
      <c r="I898" t="s">
        <v>18</v>
      </c>
      <c r="J898" s="15">
        <v>0.43</v>
      </c>
      <c r="K898" t="s">
        <v>19</v>
      </c>
      <c r="L898" s="15" t="str">
        <f t="shared" si="26"/>
        <v>9:00-18:00</v>
      </c>
      <c r="M898" s="16">
        <f t="shared" si="27"/>
        <v>0.37</v>
      </c>
      <c r="N898" s="15">
        <v>16.28</v>
      </c>
      <c r="O898" s="15">
        <v>88</v>
      </c>
      <c r="P898" t="s">
        <v>20</v>
      </c>
      <c r="Q898">
        <v>150</v>
      </c>
      <c r="R898" t="s">
        <v>48</v>
      </c>
      <c r="S898">
        <v>2019</v>
      </c>
      <c r="T898" t="s">
        <v>22</v>
      </c>
      <c r="U898" s="15">
        <v>4.9000000000000004</v>
      </c>
      <c r="V898" s="15">
        <v>4</v>
      </c>
      <c r="W898" t="s">
        <v>23</v>
      </c>
    </row>
    <row r="899" spans="1:23">
      <c r="A899" t="s">
        <v>942</v>
      </c>
      <c r="B899">
        <v>13.803982</v>
      </c>
      <c r="C899" s="15">
        <v>100.429739</v>
      </c>
      <c r="D899" s="2" t="s">
        <v>5960</v>
      </c>
      <c r="E899" s="14" t="s">
        <v>5059</v>
      </c>
      <c r="F899" s="14" t="e" vm="4">
        <v>#VALUE!</v>
      </c>
      <c r="G899" s="2" t="str">
        <f>_xlfn.XLOOKUP(E899,missing_cities!$Q$2:$Q$56,missing_cities!$R$2:$R$56,"Not Found",0)</f>
        <v>Thailand</v>
      </c>
      <c r="H899" t="str">
        <f>_xlfn.XLOOKUP(E899,missing_cities!$Q$2:$Q$56,missing_cities!$S$2:$S$56,"Not Found",0)</f>
        <v>Asia</v>
      </c>
      <c r="I899" t="s">
        <v>18</v>
      </c>
      <c r="J899" s="15">
        <v>0.16</v>
      </c>
      <c r="K899" t="s">
        <v>34</v>
      </c>
      <c r="L899" s="15" t="str">
        <f t="shared" ref="L899:L962" si="28">IF(ISNUMBER(SEARCH("-",K899)),K899,"9.00-21.00")</f>
        <v>6:00-22:00</v>
      </c>
      <c r="M899" s="16">
        <f t="shared" ref="M899:M962" si="29">IF(ISNUMBER(SEARCH("-", L899)), TEXT(RIGHT(L899, LEN(L899) - FIND("-", L899)), "0.00") - TEXT(LEFT(L899, FIND("-", L899)-1), "0.00"), "")</f>
        <v>0.67</v>
      </c>
      <c r="N899" s="15">
        <v>14.58</v>
      </c>
      <c r="O899" s="15">
        <v>86</v>
      </c>
      <c r="P899" t="s">
        <v>39</v>
      </c>
      <c r="Q899">
        <v>350</v>
      </c>
      <c r="R899" t="s">
        <v>30</v>
      </c>
      <c r="S899">
        <v>2010</v>
      </c>
      <c r="T899" t="s">
        <v>31</v>
      </c>
      <c r="U899" s="15">
        <v>3.3</v>
      </c>
      <c r="V899" s="15">
        <v>1</v>
      </c>
      <c r="W899" t="s">
        <v>27</v>
      </c>
    </row>
    <row r="900" spans="1:23">
      <c r="A900" t="s">
        <v>943</v>
      </c>
      <c r="B900">
        <v>39.881745000000002</v>
      </c>
      <c r="C900" s="15">
        <v>116.311487</v>
      </c>
      <c r="D900" s="2" t="s">
        <v>5961</v>
      </c>
      <c r="E900" s="14" t="s">
        <v>5071</v>
      </c>
      <c r="F900" s="14" t="e" vm="9">
        <v>#VALUE!</v>
      </c>
      <c r="G900" s="2" t="str">
        <f>_xlfn.XLOOKUP(E900,missing_cities!$Q$2:$Q$56,missing_cities!$R$2:$R$56,"Not Found",0)</f>
        <v>China</v>
      </c>
      <c r="H900" t="str">
        <f>_xlfn.XLOOKUP(E900,missing_cities!$Q$2:$Q$56,missing_cities!$S$2:$S$56,"Not Found",0)</f>
        <v>Asia</v>
      </c>
      <c r="I900" t="s">
        <v>18</v>
      </c>
      <c r="J900" s="15">
        <v>0.47</v>
      </c>
      <c r="K900" t="s">
        <v>34</v>
      </c>
      <c r="L900" s="15" t="str">
        <f t="shared" si="28"/>
        <v>6:00-22:00</v>
      </c>
      <c r="M900" s="16">
        <f t="shared" si="29"/>
        <v>0.67</v>
      </c>
      <c r="N900" s="15">
        <v>6.04</v>
      </c>
      <c r="O900" s="15">
        <v>52</v>
      </c>
      <c r="P900" t="s">
        <v>39</v>
      </c>
      <c r="Q900">
        <v>350</v>
      </c>
      <c r="R900" t="s">
        <v>37</v>
      </c>
      <c r="S900">
        <v>2021</v>
      </c>
      <c r="T900" t="s">
        <v>31</v>
      </c>
      <c r="U900" s="15">
        <v>3.4</v>
      </c>
      <c r="V900" s="15">
        <v>1</v>
      </c>
      <c r="W900" t="s">
        <v>32</v>
      </c>
    </row>
    <row r="901" spans="1:23">
      <c r="A901" t="s">
        <v>944</v>
      </c>
      <c r="B901">
        <v>19.523674</v>
      </c>
      <c r="C901" s="15">
        <v>-99.068127000000004</v>
      </c>
      <c r="D901" s="2" t="s">
        <v>5962</v>
      </c>
      <c r="E901" s="14" t="s">
        <v>5119</v>
      </c>
      <c r="F901" s="14" t="e" vm="13">
        <v>#VALUE!</v>
      </c>
      <c r="G901" s="2" t="str">
        <f>_xlfn.XLOOKUP(E901,missing_cities!$Q$2:$Q$56,missing_cities!$R$2:$R$56,"Not Found",0)</f>
        <v>Mexico</v>
      </c>
      <c r="H901" t="str">
        <f>_xlfn.XLOOKUP(E901,missing_cities!$Q$2:$Q$56,missing_cities!$S$2:$S$56,"Not Found",0)</f>
        <v>North America</v>
      </c>
      <c r="I901" t="s">
        <v>18</v>
      </c>
      <c r="J901" s="15">
        <v>0.38</v>
      </c>
      <c r="K901" t="s">
        <v>34</v>
      </c>
      <c r="L901" s="15" t="str">
        <f t="shared" si="28"/>
        <v>6:00-22:00</v>
      </c>
      <c r="M901" s="16">
        <f t="shared" si="29"/>
        <v>0.67</v>
      </c>
      <c r="N901" s="15">
        <v>8.1</v>
      </c>
      <c r="O901" s="15">
        <v>21</v>
      </c>
      <c r="P901" t="s">
        <v>20</v>
      </c>
      <c r="Q901">
        <v>350</v>
      </c>
      <c r="R901" t="s">
        <v>48</v>
      </c>
      <c r="S901">
        <v>2014</v>
      </c>
      <c r="T901" t="s">
        <v>22</v>
      </c>
      <c r="U901" s="15">
        <v>3.8</v>
      </c>
      <c r="V901" s="15">
        <v>3</v>
      </c>
      <c r="W901" t="s">
        <v>32</v>
      </c>
    </row>
    <row r="902" spans="1:23">
      <c r="A902" t="s">
        <v>945</v>
      </c>
      <c r="B902">
        <v>-53.684803000000002</v>
      </c>
      <c r="C902" s="15">
        <v>-164.605256</v>
      </c>
      <c r="D902" s="2" t="s">
        <v>5963</v>
      </c>
      <c r="E902" s="14" t="str">
        <f>_xlfn.XLOOKUP(C902,missing_cities!B:B,missing_cities!C:C,"Not Found",0)</f>
        <v>Error</v>
      </c>
      <c r="F902" s="14" t="s">
        <v>9987</v>
      </c>
      <c r="G902" s="2" t="str">
        <f>_xlfn.XLOOKUP(E902,missing_cities!$Q$2:$Q$56,missing_cities!$R$2:$R$56,"Not Found",0)</f>
        <v>Error</v>
      </c>
      <c r="H902" t="str">
        <f>_xlfn.XLOOKUP(E902,missing_cities!$Q$2:$Q$56,missing_cities!$S$2:$S$56,"Not Found",0)</f>
        <v>Error</v>
      </c>
      <c r="I902" t="s">
        <v>18</v>
      </c>
      <c r="J902" s="15">
        <v>0.35</v>
      </c>
      <c r="K902" t="s">
        <v>34</v>
      </c>
      <c r="L902" s="15" t="str">
        <f t="shared" si="28"/>
        <v>6:00-22:00</v>
      </c>
      <c r="M902" s="16">
        <f t="shared" si="29"/>
        <v>0.67</v>
      </c>
      <c r="N902" s="15">
        <v>14.83</v>
      </c>
      <c r="O902" s="15">
        <v>13</v>
      </c>
      <c r="P902" t="s">
        <v>25</v>
      </c>
      <c r="Q902">
        <v>350</v>
      </c>
      <c r="R902" t="s">
        <v>40</v>
      </c>
      <c r="S902">
        <v>2015</v>
      </c>
      <c r="T902" t="s">
        <v>22</v>
      </c>
      <c r="U902" s="15">
        <v>4.5</v>
      </c>
      <c r="V902" s="15">
        <v>5</v>
      </c>
      <c r="W902" t="s">
        <v>32</v>
      </c>
    </row>
    <row r="903" spans="1:23">
      <c r="A903" t="s">
        <v>946</v>
      </c>
      <c r="B903">
        <v>19.446148000000001</v>
      </c>
      <c r="C903" s="15">
        <v>-99.010135000000005</v>
      </c>
      <c r="D903" s="2" t="s">
        <v>5964</v>
      </c>
      <c r="E903" s="14" t="s">
        <v>5119</v>
      </c>
      <c r="F903" s="14" t="e" vm="13">
        <v>#VALUE!</v>
      </c>
      <c r="G903" s="2" t="str">
        <f>_xlfn.XLOOKUP(E903,missing_cities!$Q$2:$Q$56,missing_cities!$R$2:$R$56,"Not Found",0)</f>
        <v>Mexico</v>
      </c>
      <c r="H903" t="str">
        <f>_xlfn.XLOOKUP(E903,missing_cities!$Q$2:$Q$56,missing_cities!$S$2:$S$56,"Not Found",0)</f>
        <v>North America</v>
      </c>
      <c r="I903" t="s">
        <v>18</v>
      </c>
      <c r="J903" s="15">
        <v>0.39</v>
      </c>
      <c r="K903" s="1">
        <v>45862</v>
      </c>
      <c r="L903" s="15" t="str">
        <f t="shared" si="28"/>
        <v>9.00-21.00</v>
      </c>
      <c r="M903" s="16">
        <f t="shared" si="29"/>
        <v>12</v>
      </c>
      <c r="N903" s="15">
        <v>19.559999999999999</v>
      </c>
      <c r="O903" s="15">
        <v>45</v>
      </c>
      <c r="P903" t="s">
        <v>25</v>
      </c>
      <c r="Q903">
        <v>50</v>
      </c>
      <c r="R903" t="s">
        <v>35</v>
      </c>
      <c r="S903">
        <v>2013</v>
      </c>
      <c r="T903" t="s">
        <v>22</v>
      </c>
      <c r="U903" s="15">
        <v>3.7</v>
      </c>
      <c r="V903" s="15">
        <v>2</v>
      </c>
      <c r="W903" t="s">
        <v>32</v>
      </c>
    </row>
    <row r="904" spans="1:23">
      <c r="A904" t="s">
        <v>947</v>
      </c>
      <c r="B904">
        <v>52.494773000000002</v>
      </c>
      <c r="C904" s="15">
        <v>13.300300999999999</v>
      </c>
      <c r="D904" s="2" t="s">
        <v>5965</v>
      </c>
      <c r="E904" s="14" t="s">
        <v>5057</v>
      </c>
      <c r="F904" s="14" t="e" vm="3">
        <v>#VALUE!</v>
      </c>
      <c r="G904" s="2" t="str">
        <f>_xlfn.XLOOKUP(E904,missing_cities!$Q$2:$Q$56,missing_cities!$R$2:$R$56,"Not Found",0)</f>
        <v>Germany</v>
      </c>
      <c r="H904" t="str">
        <f>_xlfn.XLOOKUP(E904,missing_cities!$Q$2:$Q$56,missing_cities!$S$2:$S$56,"Not Found",0)</f>
        <v>Europe</v>
      </c>
      <c r="I904" t="s">
        <v>18</v>
      </c>
      <c r="J904" s="15">
        <v>0.27</v>
      </c>
      <c r="K904" t="s">
        <v>34</v>
      </c>
      <c r="L904" s="15" t="str">
        <f t="shared" si="28"/>
        <v>6:00-22:00</v>
      </c>
      <c r="M904" s="16">
        <f t="shared" si="29"/>
        <v>0.67</v>
      </c>
      <c r="N904" s="15">
        <v>2</v>
      </c>
      <c r="O904" s="15">
        <v>59</v>
      </c>
      <c r="P904" t="s">
        <v>25</v>
      </c>
      <c r="Q904">
        <v>350</v>
      </c>
      <c r="R904" t="s">
        <v>48</v>
      </c>
      <c r="S904">
        <v>2022</v>
      </c>
      <c r="T904" t="s">
        <v>31</v>
      </c>
      <c r="U904" s="15">
        <v>3.3</v>
      </c>
      <c r="V904" s="15">
        <v>3</v>
      </c>
      <c r="W904" t="s">
        <v>23</v>
      </c>
    </row>
    <row r="905" spans="1:23">
      <c r="A905" t="s">
        <v>948</v>
      </c>
      <c r="B905">
        <v>25.259315999999998</v>
      </c>
      <c r="C905" s="15">
        <v>55.371760999999999</v>
      </c>
      <c r="D905" s="2" t="s">
        <v>5966</v>
      </c>
      <c r="E905" s="14" t="s">
        <v>5076</v>
      </c>
      <c r="F905" s="14" t="e" vm="10">
        <v>#VALUE!</v>
      </c>
      <c r="G905" s="2" t="str">
        <f>_xlfn.XLOOKUP(E905,missing_cities!$Q$2:$Q$56,missing_cities!$R$2:$R$56,"Not Found",0)</f>
        <v>United Arab Emirates</v>
      </c>
      <c r="H905" t="str">
        <f>_xlfn.XLOOKUP(E905,missing_cities!$Q$2:$Q$56,missing_cities!$S$2:$S$56,"Not Found",0)</f>
        <v>Asia</v>
      </c>
      <c r="I905" t="s">
        <v>18</v>
      </c>
      <c r="J905" s="15">
        <v>0.23</v>
      </c>
      <c r="K905" s="1">
        <v>45862</v>
      </c>
      <c r="L905" s="15" t="str">
        <f t="shared" si="28"/>
        <v>9.00-21.00</v>
      </c>
      <c r="M905" s="16">
        <f t="shared" si="29"/>
        <v>12</v>
      </c>
      <c r="N905" s="15">
        <v>16.7</v>
      </c>
      <c r="O905" s="15">
        <v>29</v>
      </c>
      <c r="P905" t="s">
        <v>20</v>
      </c>
      <c r="Q905">
        <v>350</v>
      </c>
      <c r="R905" t="s">
        <v>48</v>
      </c>
      <c r="S905">
        <v>2020</v>
      </c>
      <c r="T905" t="s">
        <v>22</v>
      </c>
      <c r="U905" s="15">
        <v>5</v>
      </c>
      <c r="V905" s="15">
        <v>4</v>
      </c>
      <c r="W905" t="s">
        <v>32</v>
      </c>
    </row>
    <row r="906" spans="1:23">
      <c r="A906" t="s">
        <v>949</v>
      </c>
      <c r="B906">
        <v>19.405190000000001</v>
      </c>
      <c r="C906" s="15">
        <v>-99.121454999999997</v>
      </c>
      <c r="D906" s="2" t="s">
        <v>5967</v>
      </c>
      <c r="E906" s="14" t="s">
        <v>5119</v>
      </c>
      <c r="F906" s="14" t="e" vm="13">
        <v>#VALUE!</v>
      </c>
      <c r="G906" s="2" t="str">
        <f>_xlfn.XLOOKUP(E906,missing_cities!$Q$2:$Q$56,missing_cities!$R$2:$R$56,"Not Found",0)</f>
        <v>Mexico</v>
      </c>
      <c r="H906" t="str">
        <f>_xlfn.XLOOKUP(E906,missing_cities!$Q$2:$Q$56,missing_cities!$S$2:$S$56,"Not Found",0)</f>
        <v>North America</v>
      </c>
      <c r="I906" t="s">
        <v>18</v>
      </c>
      <c r="J906" s="15">
        <v>0.48</v>
      </c>
      <c r="K906" t="s">
        <v>19</v>
      </c>
      <c r="L906" s="15" t="str">
        <f t="shared" si="28"/>
        <v>9:00-18:00</v>
      </c>
      <c r="M906" s="16">
        <f t="shared" si="29"/>
        <v>0.37</v>
      </c>
      <c r="N906" s="15">
        <v>19.79</v>
      </c>
      <c r="O906" s="15">
        <v>17</v>
      </c>
      <c r="P906" t="s">
        <v>25</v>
      </c>
      <c r="Q906">
        <v>22</v>
      </c>
      <c r="R906" t="s">
        <v>42</v>
      </c>
      <c r="S906">
        <v>2015</v>
      </c>
      <c r="T906" t="s">
        <v>31</v>
      </c>
      <c r="U906" s="15">
        <v>4.4000000000000004</v>
      </c>
      <c r="V906" s="15">
        <v>6</v>
      </c>
      <c r="W906" t="s">
        <v>27</v>
      </c>
    </row>
    <row r="907" spans="1:23">
      <c r="A907" t="s">
        <v>950</v>
      </c>
      <c r="B907">
        <v>43.707481000000001</v>
      </c>
      <c r="C907" s="15">
        <v>-79.305064999999999</v>
      </c>
      <c r="D907" s="2" t="s">
        <v>5968</v>
      </c>
      <c r="E907" s="14" t="s">
        <v>5050</v>
      </c>
      <c r="F907" s="14" t="e" vm="1">
        <v>#VALUE!</v>
      </c>
      <c r="G907" s="2" t="str">
        <f>_xlfn.XLOOKUP(E907,missing_cities!$Q$2:$Q$56,missing_cities!$R$2:$R$56,"Not Found",0)</f>
        <v>Canada</v>
      </c>
      <c r="H907" t="str">
        <f>_xlfn.XLOOKUP(E907,missing_cities!$Q$2:$Q$56,missing_cities!$S$2:$S$56,"Not Found",0)</f>
        <v>North America</v>
      </c>
      <c r="I907" t="s">
        <v>18</v>
      </c>
      <c r="J907" s="15">
        <v>0.37</v>
      </c>
      <c r="K907" s="1">
        <v>45862</v>
      </c>
      <c r="L907" s="15" t="str">
        <f t="shared" si="28"/>
        <v>9.00-21.00</v>
      </c>
      <c r="M907" s="16">
        <f t="shared" si="29"/>
        <v>12</v>
      </c>
      <c r="N907" s="15">
        <v>8.7799999999999994</v>
      </c>
      <c r="O907" s="15">
        <v>56</v>
      </c>
      <c r="P907" t="s">
        <v>25</v>
      </c>
      <c r="Q907">
        <v>350</v>
      </c>
      <c r="R907" t="s">
        <v>74</v>
      </c>
      <c r="S907">
        <v>2019</v>
      </c>
      <c r="T907" t="s">
        <v>31</v>
      </c>
      <c r="U907" s="15">
        <v>3.9</v>
      </c>
      <c r="V907" s="15">
        <v>5</v>
      </c>
      <c r="W907" t="s">
        <v>27</v>
      </c>
    </row>
    <row r="908" spans="1:23">
      <c r="A908" t="s">
        <v>951</v>
      </c>
      <c r="B908">
        <v>34.144202</v>
      </c>
      <c r="C908" s="15">
        <v>-118.27622100000001</v>
      </c>
      <c r="D908" s="2" t="s">
        <v>5969</v>
      </c>
      <c r="E908" s="14" t="s">
        <v>5111</v>
      </c>
      <c r="F908" s="14" t="e" vm="5">
        <v>#VALUE!</v>
      </c>
      <c r="G908" s="2" t="str">
        <f>_xlfn.XLOOKUP(E908,missing_cities!$Q$2:$Q$56,missing_cities!$R$2:$R$56,"Not Found",0)</f>
        <v>United States</v>
      </c>
      <c r="H908" t="str">
        <f>_xlfn.XLOOKUP(E908,missing_cities!$Q$2:$Q$56,missing_cities!$S$2:$S$56,"Not Found",0)</f>
        <v>North America</v>
      </c>
      <c r="I908" t="s">
        <v>18</v>
      </c>
      <c r="J908" s="15">
        <v>0.3</v>
      </c>
      <c r="K908" t="s">
        <v>34</v>
      </c>
      <c r="L908" s="15" t="str">
        <f t="shared" si="28"/>
        <v>6:00-22:00</v>
      </c>
      <c r="M908" s="16">
        <f t="shared" si="29"/>
        <v>0.67</v>
      </c>
      <c r="N908" s="15">
        <v>1.18</v>
      </c>
      <c r="O908" s="15">
        <v>85</v>
      </c>
      <c r="P908" t="s">
        <v>29</v>
      </c>
      <c r="Q908">
        <v>22</v>
      </c>
      <c r="R908" t="s">
        <v>132</v>
      </c>
      <c r="S908">
        <v>2011</v>
      </c>
      <c r="T908" t="s">
        <v>22</v>
      </c>
      <c r="U908" s="15">
        <v>3.2</v>
      </c>
      <c r="V908" s="15">
        <v>6</v>
      </c>
      <c r="W908" t="s">
        <v>23</v>
      </c>
    </row>
    <row r="909" spans="1:23">
      <c r="A909" t="s">
        <v>952</v>
      </c>
      <c r="B909">
        <v>19.456192000000001</v>
      </c>
      <c r="C909" s="15">
        <v>-99.067914999999999</v>
      </c>
      <c r="D909" s="2" t="s">
        <v>5970</v>
      </c>
      <c r="E909" s="14" t="s">
        <v>5119</v>
      </c>
      <c r="F909" s="14" t="e" vm="13">
        <v>#VALUE!</v>
      </c>
      <c r="G909" s="2" t="str">
        <f>_xlfn.XLOOKUP(E909,missing_cities!$Q$2:$Q$56,missing_cities!$R$2:$R$56,"Not Found",0)</f>
        <v>Mexico</v>
      </c>
      <c r="H909" t="str">
        <f>_xlfn.XLOOKUP(E909,missing_cities!$Q$2:$Q$56,missing_cities!$S$2:$S$56,"Not Found",0)</f>
        <v>North America</v>
      </c>
      <c r="I909" t="s">
        <v>18</v>
      </c>
      <c r="J909" s="15">
        <v>0.33</v>
      </c>
      <c r="K909" t="s">
        <v>34</v>
      </c>
      <c r="L909" s="15" t="str">
        <f t="shared" si="28"/>
        <v>6:00-22:00</v>
      </c>
      <c r="M909" s="16">
        <f t="shared" si="29"/>
        <v>0.67</v>
      </c>
      <c r="N909" s="15">
        <v>10.52</v>
      </c>
      <c r="O909" s="15">
        <v>51</v>
      </c>
      <c r="P909" t="s">
        <v>39</v>
      </c>
      <c r="Q909">
        <v>350</v>
      </c>
      <c r="R909" t="s">
        <v>40</v>
      </c>
      <c r="S909">
        <v>2021</v>
      </c>
      <c r="T909" t="s">
        <v>31</v>
      </c>
      <c r="U909" s="15">
        <v>3.3</v>
      </c>
      <c r="V909" s="15">
        <v>2</v>
      </c>
      <c r="W909" t="s">
        <v>23</v>
      </c>
    </row>
    <row r="910" spans="1:23">
      <c r="A910" t="s">
        <v>953</v>
      </c>
      <c r="B910">
        <v>-33.718696999999999</v>
      </c>
      <c r="C910" s="15">
        <v>18.533714</v>
      </c>
      <c r="D910" s="2" t="s">
        <v>5971</v>
      </c>
      <c r="E910" s="14" t="s">
        <v>5085</v>
      </c>
      <c r="F910" s="14" t="e" vm="12">
        <v>#VALUE!</v>
      </c>
      <c r="G910" s="2" t="str">
        <f>_xlfn.XLOOKUP(E910,missing_cities!$Q$2:$Q$56,missing_cities!$R$2:$R$56,"Not Found",0)</f>
        <v>South Africa</v>
      </c>
      <c r="H910" t="str">
        <f>_xlfn.XLOOKUP(E910,missing_cities!$Q$2:$Q$56,missing_cities!$S$2:$S$56,"Not Found",0)</f>
        <v>Africa</v>
      </c>
      <c r="I910" t="s">
        <v>18</v>
      </c>
      <c r="J910" s="15">
        <v>0.12</v>
      </c>
      <c r="K910" t="s">
        <v>34</v>
      </c>
      <c r="L910" s="15" t="str">
        <f t="shared" si="28"/>
        <v>6:00-22:00</v>
      </c>
      <c r="M910" s="16">
        <f t="shared" si="29"/>
        <v>0.67</v>
      </c>
      <c r="N910" s="15">
        <v>4.2300000000000004</v>
      </c>
      <c r="O910" s="15">
        <v>47</v>
      </c>
      <c r="P910" t="s">
        <v>20</v>
      </c>
      <c r="Q910">
        <v>150</v>
      </c>
      <c r="R910" t="s">
        <v>42</v>
      </c>
      <c r="S910">
        <v>2012</v>
      </c>
      <c r="T910" t="s">
        <v>22</v>
      </c>
      <c r="U910" s="15">
        <v>3.5</v>
      </c>
      <c r="V910" s="15">
        <v>5</v>
      </c>
      <c r="W910" t="s">
        <v>27</v>
      </c>
    </row>
    <row r="911" spans="1:23">
      <c r="A911" t="s">
        <v>954</v>
      </c>
      <c r="B911">
        <v>-23.632414000000001</v>
      </c>
      <c r="C911" s="15">
        <v>-46.649073999999999</v>
      </c>
      <c r="D911" s="2" t="s">
        <v>5972</v>
      </c>
      <c r="E911" s="14" t="s">
        <v>5067</v>
      </c>
      <c r="F911" s="14" t="e" vm="7">
        <v>#VALUE!</v>
      </c>
      <c r="G911" s="2" t="str">
        <f>_xlfn.XLOOKUP(E911,missing_cities!$Q$2:$Q$56,missing_cities!$R$2:$R$56,"Not Found",0)</f>
        <v>Brazil</v>
      </c>
      <c r="H911" t="str">
        <f>_xlfn.XLOOKUP(E911,missing_cities!$Q$2:$Q$56,missing_cities!$S$2:$S$56,"Not Found",0)</f>
        <v>South America</v>
      </c>
      <c r="I911" t="s">
        <v>18</v>
      </c>
      <c r="J911" s="15">
        <v>0.26</v>
      </c>
      <c r="K911" t="s">
        <v>19</v>
      </c>
      <c r="L911" s="15" t="str">
        <f t="shared" si="28"/>
        <v>9:00-18:00</v>
      </c>
      <c r="M911" s="16">
        <f t="shared" si="29"/>
        <v>0.37</v>
      </c>
      <c r="N911" s="15">
        <v>13.26</v>
      </c>
      <c r="O911" s="15">
        <v>25</v>
      </c>
      <c r="P911" t="s">
        <v>20</v>
      </c>
      <c r="Q911">
        <v>22</v>
      </c>
      <c r="R911" t="s">
        <v>37</v>
      </c>
      <c r="S911">
        <v>2020</v>
      </c>
      <c r="T911" t="s">
        <v>22</v>
      </c>
      <c r="U911" s="15">
        <v>4.9000000000000004</v>
      </c>
      <c r="V911" s="15">
        <v>1</v>
      </c>
      <c r="W911" t="s">
        <v>27</v>
      </c>
    </row>
    <row r="912" spans="1:23">
      <c r="A912" t="s">
        <v>955</v>
      </c>
      <c r="B912">
        <v>19.155190999999999</v>
      </c>
      <c r="C912" s="15">
        <v>72.913148000000007</v>
      </c>
      <c r="D912" s="2" t="s">
        <v>5973</v>
      </c>
      <c r="E912" s="14" t="s">
        <v>5079</v>
      </c>
      <c r="F912" s="14" t="e" vm="11">
        <v>#VALUE!</v>
      </c>
      <c r="G912" s="2" t="str">
        <f>_xlfn.XLOOKUP(E912,missing_cities!$Q$2:$Q$56,missing_cities!$R$2:$R$56,"Not Found",0)</f>
        <v>India</v>
      </c>
      <c r="H912" t="str">
        <f>_xlfn.XLOOKUP(E912,missing_cities!$Q$2:$Q$56,missing_cities!$S$2:$S$56,"Not Found",0)</f>
        <v>Asia</v>
      </c>
      <c r="I912" t="s">
        <v>18</v>
      </c>
      <c r="J912" s="15">
        <v>0.24</v>
      </c>
      <c r="K912" t="s">
        <v>34</v>
      </c>
      <c r="L912" s="15" t="str">
        <f t="shared" si="28"/>
        <v>6:00-22:00</v>
      </c>
      <c r="M912" s="16">
        <f t="shared" si="29"/>
        <v>0.67</v>
      </c>
      <c r="N912" s="15">
        <v>15.52</v>
      </c>
      <c r="O912" s="15">
        <v>98</v>
      </c>
      <c r="P912" t="s">
        <v>39</v>
      </c>
      <c r="Q912">
        <v>150</v>
      </c>
      <c r="R912" t="s">
        <v>42</v>
      </c>
      <c r="S912">
        <v>2011</v>
      </c>
      <c r="T912" t="s">
        <v>31</v>
      </c>
      <c r="U912" s="15">
        <v>4.4000000000000004</v>
      </c>
      <c r="V912" s="15">
        <v>7</v>
      </c>
      <c r="W912" t="s">
        <v>32</v>
      </c>
    </row>
    <row r="913" spans="1:23">
      <c r="A913" t="s">
        <v>956</v>
      </c>
      <c r="B913">
        <v>39.874636000000002</v>
      </c>
      <c r="C913" s="15">
        <v>116.471294</v>
      </c>
      <c r="D913" s="2" t="s">
        <v>5974</v>
      </c>
      <c r="E913" s="14" t="s">
        <v>5071</v>
      </c>
      <c r="F913" s="14" t="e" vm="9">
        <v>#VALUE!</v>
      </c>
      <c r="G913" s="2" t="str">
        <f>_xlfn.XLOOKUP(E913,missing_cities!$Q$2:$Q$56,missing_cities!$R$2:$R$56,"Not Found",0)</f>
        <v>China</v>
      </c>
      <c r="H913" t="str">
        <f>_xlfn.XLOOKUP(E913,missing_cities!$Q$2:$Q$56,missing_cities!$S$2:$S$56,"Not Found",0)</f>
        <v>Asia</v>
      </c>
      <c r="I913" t="s">
        <v>18</v>
      </c>
      <c r="J913" s="15">
        <v>0.16</v>
      </c>
      <c r="K913" s="1">
        <v>45862</v>
      </c>
      <c r="L913" s="15" t="str">
        <f t="shared" si="28"/>
        <v>9.00-21.00</v>
      </c>
      <c r="M913" s="16">
        <f t="shared" si="29"/>
        <v>12</v>
      </c>
      <c r="N913" s="15">
        <v>17.239999999999998</v>
      </c>
      <c r="O913" s="15">
        <v>81</v>
      </c>
      <c r="P913" t="s">
        <v>20</v>
      </c>
      <c r="Q913">
        <v>50</v>
      </c>
      <c r="R913" t="s">
        <v>37</v>
      </c>
      <c r="S913">
        <v>2021</v>
      </c>
      <c r="T913" t="s">
        <v>22</v>
      </c>
      <c r="U913" s="15">
        <v>3.8</v>
      </c>
      <c r="V913" s="15">
        <v>6</v>
      </c>
      <c r="W913" t="s">
        <v>27</v>
      </c>
    </row>
    <row r="914" spans="1:23">
      <c r="A914" t="s">
        <v>957</v>
      </c>
      <c r="B914">
        <v>55.793975000000003</v>
      </c>
      <c r="C914" s="15">
        <v>37.549101</v>
      </c>
      <c r="D914" s="2" t="s">
        <v>5975</v>
      </c>
      <c r="E914" s="14" t="s">
        <v>5052</v>
      </c>
      <c r="F914" s="14" t="e" vm="2">
        <v>#VALUE!</v>
      </c>
      <c r="G914" s="2" t="str">
        <f>_xlfn.XLOOKUP(E914,missing_cities!$Q$2:$Q$56,missing_cities!$R$2:$R$56,"Not Found",0)</f>
        <v>Russia</v>
      </c>
      <c r="H914" t="str">
        <f>_xlfn.XLOOKUP(E914,missing_cities!$Q$2:$Q$56,missing_cities!$S$2:$S$56,"Not Found",0)</f>
        <v>Europe</v>
      </c>
      <c r="I914" t="s">
        <v>18</v>
      </c>
      <c r="J914" s="15">
        <v>0.25</v>
      </c>
      <c r="K914" t="s">
        <v>19</v>
      </c>
      <c r="L914" s="15" t="str">
        <f t="shared" si="28"/>
        <v>9:00-18:00</v>
      </c>
      <c r="M914" s="16">
        <f t="shared" si="29"/>
        <v>0.37</v>
      </c>
      <c r="N914" s="15">
        <v>12.72</v>
      </c>
      <c r="O914" s="15">
        <v>30</v>
      </c>
      <c r="P914" t="s">
        <v>29</v>
      </c>
      <c r="Q914">
        <v>150</v>
      </c>
      <c r="R914" t="s">
        <v>74</v>
      </c>
      <c r="S914">
        <v>2021</v>
      </c>
      <c r="T914" t="s">
        <v>22</v>
      </c>
      <c r="U914" s="15">
        <v>4.4000000000000004</v>
      </c>
      <c r="V914" s="15">
        <v>9</v>
      </c>
      <c r="W914" t="s">
        <v>32</v>
      </c>
    </row>
    <row r="915" spans="1:23">
      <c r="A915" t="s">
        <v>958</v>
      </c>
      <c r="B915">
        <v>37.811374000000001</v>
      </c>
      <c r="C915" s="15">
        <v>-122.450998</v>
      </c>
      <c r="D915" s="2" t="s">
        <v>5976</v>
      </c>
      <c r="E915" s="14" t="s">
        <v>5061</v>
      </c>
      <c r="F915" s="14" t="e" vm="5">
        <v>#VALUE!</v>
      </c>
      <c r="G915" s="2" t="str">
        <f>_xlfn.XLOOKUP(E915,missing_cities!$Q$2:$Q$56,missing_cities!$R$2:$R$56,"Not Found",0)</f>
        <v>United States</v>
      </c>
      <c r="H915" t="str">
        <f>_xlfn.XLOOKUP(E915,missing_cities!$Q$2:$Q$56,missing_cities!$S$2:$S$56,"Not Found",0)</f>
        <v>North America</v>
      </c>
      <c r="I915" t="s">
        <v>18</v>
      </c>
      <c r="J915" s="15">
        <v>0.33</v>
      </c>
      <c r="K915" t="s">
        <v>19</v>
      </c>
      <c r="L915" s="15" t="str">
        <f t="shared" si="28"/>
        <v>9:00-18:00</v>
      </c>
      <c r="M915" s="16">
        <f t="shared" si="29"/>
        <v>0.37</v>
      </c>
      <c r="N915" s="15">
        <v>4.3099999999999996</v>
      </c>
      <c r="O915" s="15">
        <v>16</v>
      </c>
      <c r="P915" t="s">
        <v>29</v>
      </c>
      <c r="Q915">
        <v>22</v>
      </c>
      <c r="R915" t="s">
        <v>37</v>
      </c>
      <c r="S915">
        <v>2018</v>
      </c>
      <c r="T915" t="s">
        <v>22</v>
      </c>
      <c r="U915" s="15">
        <v>4.8</v>
      </c>
      <c r="V915" s="15">
        <v>9</v>
      </c>
      <c r="W915" t="s">
        <v>23</v>
      </c>
    </row>
    <row r="916" spans="1:23">
      <c r="A916" t="s">
        <v>959</v>
      </c>
      <c r="B916">
        <v>37.834814000000001</v>
      </c>
      <c r="C916" s="15">
        <v>-122.471975</v>
      </c>
      <c r="D916" s="2" t="s">
        <v>5977</v>
      </c>
      <c r="E916" s="14" t="s">
        <v>5061</v>
      </c>
      <c r="F916" s="14" t="e" vm="5">
        <v>#VALUE!</v>
      </c>
      <c r="G916" s="2" t="str">
        <f>_xlfn.XLOOKUP(E916,missing_cities!$Q$2:$Q$56,missing_cities!$R$2:$R$56,"Not Found",0)</f>
        <v>United States</v>
      </c>
      <c r="H916" t="str">
        <f>_xlfn.XLOOKUP(E916,missing_cities!$Q$2:$Q$56,missing_cities!$S$2:$S$56,"Not Found",0)</f>
        <v>North America</v>
      </c>
      <c r="I916" t="s">
        <v>18</v>
      </c>
      <c r="J916" s="15">
        <v>0.44</v>
      </c>
      <c r="K916" t="s">
        <v>34</v>
      </c>
      <c r="L916" s="15" t="str">
        <f t="shared" si="28"/>
        <v>6:00-22:00</v>
      </c>
      <c r="M916" s="16">
        <f t="shared" si="29"/>
        <v>0.67</v>
      </c>
      <c r="N916" s="15">
        <v>4.45</v>
      </c>
      <c r="O916" s="15">
        <v>56</v>
      </c>
      <c r="P916" t="s">
        <v>29</v>
      </c>
      <c r="Q916">
        <v>22</v>
      </c>
      <c r="R916" t="s">
        <v>46</v>
      </c>
      <c r="S916">
        <v>2012</v>
      </c>
      <c r="T916" t="s">
        <v>31</v>
      </c>
      <c r="U916" s="15">
        <v>3.8</v>
      </c>
      <c r="V916" s="15">
        <v>7</v>
      </c>
      <c r="W916" t="s">
        <v>27</v>
      </c>
    </row>
    <row r="917" spans="1:23">
      <c r="A917" t="s">
        <v>960</v>
      </c>
      <c r="B917">
        <v>-33.887917999999999</v>
      </c>
      <c r="C917" s="15">
        <v>151.21993900000001</v>
      </c>
      <c r="D917" s="2" t="s">
        <v>5978</v>
      </c>
      <c r="E917" s="14" t="s">
        <v>5069</v>
      </c>
      <c r="F917" s="14" t="e" vm="8">
        <v>#VALUE!</v>
      </c>
      <c r="G917" s="2" t="str">
        <f>_xlfn.XLOOKUP(E917,missing_cities!$Q$2:$Q$56,missing_cities!$R$2:$R$56,"Not Found",0)</f>
        <v>Australia</v>
      </c>
      <c r="H917" t="str">
        <f>_xlfn.XLOOKUP(E917,missing_cities!$Q$2:$Q$56,missing_cities!$S$2:$S$56,"Not Found",0)</f>
        <v>Australia</v>
      </c>
      <c r="I917" t="s">
        <v>18</v>
      </c>
      <c r="J917" s="15">
        <v>0.25</v>
      </c>
      <c r="K917" t="s">
        <v>34</v>
      </c>
      <c r="L917" s="15" t="str">
        <f t="shared" si="28"/>
        <v>6:00-22:00</v>
      </c>
      <c r="M917" s="16">
        <f t="shared" si="29"/>
        <v>0.67</v>
      </c>
      <c r="N917" s="15">
        <v>10.36</v>
      </c>
      <c r="O917" s="15">
        <v>62</v>
      </c>
      <c r="P917" t="s">
        <v>29</v>
      </c>
      <c r="Q917">
        <v>50</v>
      </c>
      <c r="R917" t="s">
        <v>74</v>
      </c>
      <c r="S917">
        <v>2019</v>
      </c>
      <c r="T917" t="s">
        <v>31</v>
      </c>
      <c r="U917" s="15">
        <v>3.1</v>
      </c>
      <c r="V917" s="15">
        <v>7</v>
      </c>
      <c r="W917" t="s">
        <v>23</v>
      </c>
    </row>
    <row r="918" spans="1:23">
      <c r="A918" t="s">
        <v>961</v>
      </c>
      <c r="B918">
        <v>19.556248</v>
      </c>
      <c r="C918" s="15">
        <v>-99.116437000000005</v>
      </c>
      <c r="D918" s="2" t="s">
        <v>5979</v>
      </c>
      <c r="E918" s="14" t="s">
        <v>5119</v>
      </c>
      <c r="F918" s="14" t="e" vm="13">
        <v>#VALUE!</v>
      </c>
      <c r="G918" s="2" t="str">
        <f>_xlfn.XLOOKUP(E918,missing_cities!$Q$2:$Q$56,missing_cities!$R$2:$R$56,"Not Found",0)</f>
        <v>Mexico</v>
      </c>
      <c r="H918" t="str">
        <f>_xlfn.XLOOKUP(E918,missing_cities!$Q$2:$Q$56,missing_cities!$S$2:$S$56,"Not Found",0)</f>
        <v>North America</v>
      </c>
      <c r="I918" t="s">
        <v>18</v>
      </c>
      <c r="J918" s="15">
        <v>0.24</v>
      </c>
      <c r="K918" s="1">
        <v>45862</v>
      </c>
      <c r="L918" s="15" t="str">
        <f t="shared" si="28"/>
        <v>9.00-21.00</v>
      </c>
      <c r="M918" s="16">
        <f t="shared" si="29"/>
        <v>12</v>
      </c>
      <c r="N918" s="15">
        <v>19.739999999999998</v>
      </c>
      <c r="O918" s="15">
        <v>52</v>
      </c>
      <c r="P918" t="s">
        <v>37</v>
      </c>
      <c r="Q918">
        <v>22</v>
      </c>
      <c r="R918" t="s">
        <v>48</v>
      </c>
      <c r="S918">
        <v>2016</v>
      </c>
      <c r="T918" t="s">
        <v>22</v>
      </c>
      <c r="U918" s="15">
        <v>3.1</v>
      </c>
      <c r="V918" s="15">
        <v>2</v>
      </c>
      <c r="W918" t="s">
        <v>23</v>
      </c>
    </row>
    <row r="919" spans="1:23">
      <c r="A919" t="s">
        <v>962</v>
      </c>
      <c r="B919">
        <v>25.294066000000001</v>
      </c>
      <c r="C919" s="15">
        <v>55.386408000000003</v>
      </c>
      <c r="D919" s="2" t="s">
        <v>5980</v>
      </c>
      <c r="E919" s="14" t="s">
        <v>5076</v>
      </c>
      <c r="F919" s="14" t="e" vm="10">
        <v>#VALUE!</v>
      </c>
      <c r="G919" s="2" t="str">
        <f>_xlfn.XLOOKUP(E919,missing_cities!$Q$2:$Q$56,missing_cities!$R$2:$R$56,"Not Found",0)</f>
        <v>United Arab Emirates</v>
      </c>
      <c r="H919" t="str">
        <f>_xlfn.XLOOKUP(E919,missing_cities!$Q$2:$Q$56,missing_cities!$S$2:$S$56,"Not Found",0)</f>
        <v>Asia</v>
      </c>
      <c r="I919" t="s">
        <v>18</v>
      </c>
      <c r="J919" s="15">
        <v>0.39</v>
      </c>
      <c r="K919" t="s">
        <v>34</v>
      </c>
      <c r="L919" s="15" t="str">
        <f t="shared" si="28"/>
        <v>6:00-22:00</v>
      </c>
      <c r="M919" s="16">
        <f t="shared" si="29"/>
        <v>0.67</v>
      </c>
      <c r="N919" s="15">
        <v>3.37</v>
      </c>
      <c r="O919" s="15">
        <v>83</v>
      </c>
      <c r="P919" t="s">
        <v>25</v>
      </c>
      <c r="Q919">
        <v>150</v>
      </c>
      <c r="R919" t="s">
        <v>37</v>
      </c>
      <c r="S919">
        <v>2022</v>
      </c>
      <c r="T919" t="s">
        <v>22</v>
      </c>
      <c r="U919" s="15">
        <v>4.4000000000000004</v>
      </c>
      <c r="V919" s="15">
        <v>8</v>
      </c>
      <c r="W919" t="s">
        <v>23</v>
      </c>
    </row>
    <row r="920" spans="1:23">
      <c r="A920" t="s">
        <v>963</v>
      </c>
      <c r="B920">
        <v>52.519973999999998</v>
      </c>
      <c r="C920" s="15">
        <v>13.402568</v>
      </c>
      <c r="D920" s="2" t="s">
        <v>5981</v>
      </c>
      <c r="E920" s="14" t="s">
        <v>5057</v>
      </c>
      <c r="F920" s="14" t="e" vm="3">
        <v>#VALUE!</v>
      </c>
      <c r="G920" s="2" t="str">
        <f>_xlfn.XLOOKUP(E920,missing_cities!$Q$2:$Q$56,missing_cities!$R$2:$R$56,"Not Found",0)</f>
        <v>Germany</v>
      </c>
      <c r="H920" t="str">
        <f>_xlfn.XLOOKUP(E920,missing_cities!$Q$2:$Q$56,missing_cities!$S$2:$S$56,"Not Found",0)</f>
        <v>Europe</v>
      </c>
      <c r="I920" t="s">
        <v>18</v>
      </c>
      <c r="J920" s="15">
        <v>0.39</v>
      </c>
      <c r="K920" s="1">
        <v>45862</v>
      </c>
      <c r="L920" s="15" t="str">
        <f t="shared" si="28"/>
        <v>9.00-21.00</v>
      </c>
      <c r="M920" s="16">
        <f t="shared" si="29"/>
        <v>12</v>
      </c>
      <c r="N920" s="15">
        <v>18.77</v>
      </c>
      <c r="O920" s="15">
        <v>34</v>
      </c>
      <c r="P920" t="s">
        <v>37</v>
      </c>
      <c r="Q920">
        <v>50</v>
      </c>
      <c r="R920" t="s">
        <v>132</v>
      </c>
      <c r="S920">
        <v>2018</v>
      </c>
      <c r="T920" t="s">
        <v>22</v>
      </c>
      <c r="U920" s="15">
        <v>4.0999999999999996</v>
      </c>
      <c r="V920" s="15">
        <v>5</v>
      </c>
      <c r="W920" t="s">
        <v>27</v>
      </c>
    </row>
    <row r="921" spans="1:23">
      <c r="A921" t="s">
        <v>964</v>
      </c>
      <c r="B921">
        <v>34.019908000000001</v>
      </c>
      <c r="C921" s="15">
        <v>-118.226671</v>
      </c>
      <c r="D921" s="2" t="s">
        <v>5982</v>
      </c>
      <c r="E921" s="14" t="s">
        <v>5111</v>
      </c>
      <c r="F921" s="14" t="e" vm="5">
        <v>#VALUE!</v>
      </c>
      <c r="G921" s="2" t="str">
        <f>_xlfn.XLOOKUP(E921,missing_cities!$Q$2:$Q$56,missing_cities!$R$2:$R$56,"Not Found",0)</f>
        <v>United States</v>
      </c>
      <c r="H921" t="str">
        <f>_xlfn.XLOOKUP(E921,missing_cities!$Q$2:$Q$56,missing_cities!$S$2:$S$56,"Not Found",0)</f>
        <v>North America</v>
      </c>
      <c r="I921" t="s">
        <v>18</v>
      </c>
      <c r="J921" s="15">
        <v>0.32</v>
      </c>
      <c r="K921" t="s">
        <v>34</v>
      </c>
      <c r="L921" s="15" t="str">
        <f t="shared" si="28"/>
        <v>6:00-22:00</v>
      </c>
      <c r="M921" s="16">
        <f t="shared" si="29"/>
        <v>0.67</v>
      </c>
      <c r="N921" s="15">
        <v>3.35</v>
      </c>
      <c r="O921" s="15">
        <v>57</v>
      </c>
      <c r="P921" t="s">
        <v>25</v>
      </c>
      <c r="Q921">
        <v>350</v>
      </c>
      <c r="R921" t="s">
        <v>97</v>
      </c>
      <c r="S921">
        <v>2014</v>
      </c>
      <c r="T921" t="s">
        <v>22</v>
      </c>
      <c r="U921" s="15">
        <v>3.8</v>
      </c>
      <c r="V921" s="15">
        <v>7</v>
      </c>
      <c r="W921" t="s">
        <v>27</v>
      </c>
    </row>
    <row r="922" spans="1:23">
      <c r="A922" t="s">
        <v>965</v>
      </c>
      <c r="B922">
        <v>25.282095999999999</v>
      </c>
      <c r="C922" s="15">
        <v>55.399379000000003</v>
      </c>
      <c r="D922" s="2" t="s">
        <v>5983</v>
      </c>
      <c r="E922" s="14" t="s">
        <v>5076</v>
      </c>
      <c r="F922" s="14" t="e" vm="10">
        <v>#VALUE!</v>
      </c>
      <c r="G922" s="2" t="str">
        <f>_xlfn.XLOOKUP(E922,missing_cities!$Q$2:$Q$56,missing_cities!$R$2:$R$56,"Not Found",0)</f>
        <v>United Arab Emirates</v>
      </c>
      <c r="H922" t="str">
        <f>_xlfn.XLOOKUP(E922,missing_cities!$Q$2:$Q$56,missing_cities!$S$2:$S$56,"Not Found",0)</f>
        <v>Asia</v>
      </c>
      <c r="I922" t="s">
        <v>18</v>
      </c>
      <c r="J922" s="15">
        <v>0.12</v>
      </c>
      <c r="K922" s="1">
        <v>45862</v>
      </c>
      <c r="L922" s="15" t="str">
        <f t="shared" si="28"/>
        <v>9.00-21.00</v>
      </c>
      <c r="M922" s="16">
        <f t="shared" si="29"/>
        <v>12</v>
      </c>
      <c r="N922" s="15">
        <v>12.69</v>
      </c>
      <c r="O922" s="15">
        <v>67</v>
      </c>
      <c r="P922" t="s">
        <v>20</v>
      </c>
      <c r="Q922">
        <v>22</v>
      </c>
      <c r="R922" t="s">
        <v>76</v>
      </c>
      <c r="S922">
        <v>2011</v>
      </c>
      <c r="T922" t="s">
        <v>31</v>
      </c>
      <c r="U922" s="15">
        <v>4</v>
      </c>
      <c r="V922" s="15">
        <v>9</v>
      </c>
      <c r="W922" t="s">
        <v>32</v>
      </c>
    </row>
    <row r="923" spans="1:23">
      <c r="A923" t="s">
        <v>966</v>
      </c>
      <c r="B923">
        <v>37.743042000000003</v>
      </c>
      <c r="C923" s="15">
        <v>-122.372452</v>
      </c>
      <c r="D923" s="2" t="s">
        <v>5984</v>
      </c>
      <c r="E923" s="14" t="s">
        <v>5061</v>
      </c>
      <c r="F923" s="14" t="e" vm="5">
        <v>#VALUE!</v>
      </c>
      <c r="G923" s="2" t="str">
        <f>_xlfn.XLOOKUP(E923,missing_cities!$Q$2:$Q$56,missing_cities!$R$2:$R$56,"Not Found",0)</f>
        <v>United States</v>
      </c>
      <c r="H923" t="str">
        <f>_xlfn.XLOOKUP(E923,missing_cities!$Q$2:$Q$56,missing_cities!$S$2:$S$56,"Not Found",0)</f>
        <v>North America</v>
      </c>
      <c r="I923" t="s">
        <v>18</v>
      </c>
      <c r="J923" s="15">
        <v>0.3</v>
      </c>
      <c r="K923" t="s">
        <v>19</v>
      </c>
      <c r="L923" s="15" t="str">
        <f t="shared" si="28"/>
        <v>9:00-18:00</v>
      </c>
      <c r="M923" s="16">
        <f t="shared" si="29"/>
        <v>0.37</v>
      </c>
      <c r="N923" s="15">
        <v>19.61</v>
      </c>
      <c r="O923" s="15">
        <v>87</v>
      </c>
      <c r="P923" t="s">
        <v>25</v>
      </c>
      <c r="Q923">
        <v>22</v>
      </c>
      <c r="R923" t="s">
        <v>97</v>
      </c>
      <c r="S923">
        <v>2016</v>
      </c>
      <c r="T923" t="s">
        <v>31</v>
      </c>
      <c r="U923" s="15">
        <v>3.7</v>
      </c>
      <c r="V923" s="15">
        <v>2</v>
      </c>
      <c r="W923" t="s">
        <v>32</v>
      </c>
    </row>
    <row r="924" spans="1:23">
      <c r="A924" t="s">
        <v>967</v>
      </c>
      <c r="B924">
        <v>25.357875</v>
      </c>
      <c r="C924" s="15">
        <v>55.36309</v>
      </c>
      <c r="D924" s="2" t="s">
        <v>5985</v>
      </c>
      <c r="E924" s="14" t="s">
        <v>5076</v>
      </c>
      <c r="F924" s="14" t="e" vm="10">
        <v>#VALUE!</v>
      </c>
      <c r="G924" s="2" t="str">
        <f>_xlfn.XLOOKUP(E924,missing_cities!$Q$2:$Q$56,missing_cities!$R$2:$R$56,"Not Found",0)</f>
        <v>United Arab Emirates</v>
      </c>
      <c r="H924" t="str">
        <f>_xlfn.XLOOKUP(E924,missing_cities!$Q$2:$Q$56,missing_cities!$S$2:$S$56,"Not Found",0)</f>
        <v>Asia</v>
      </c>
      <c r="I924" t="s">
        <v>18</v>
      </c>
      <c r="J924" s="15">
        <v>0.16</v>
      </c>
      <c r="K924" s="1">
        <v>45862</v>
      </c>
      <c r="L924" s="15" t="str">
        <f t="shared" si="28"/>
        <v>9.00-21.00</v>
      </c>
      <c r="M924" s="16">
        <f t="shared" si="29"/>
        <v>12</v>
      </c>
      <c r="N924" s="15">
        <v>13.45</v>
      </c>
      <c r="O924" s="15">
        <v>42</v>
      </c>
      <c r="P924" t="s">
        <v>39</v>
      </c>
      <c r="Q924">
        <v>22</v>
      </c>
      <c r="R924" t="s">
        <v>48</v>
      </c>
      <c r="S924">
        <v>2016</v>
      </c>
      <c r="T924" t="s">
        <v>31</v>
      </c>
      <c r="U924" s="15">
        <v>3.9</v>
      </c>
      <c r="V924" s="15">
        <v>10</v>
      </c>
      <c r="W924" t="s">
        <v>23</v>
      </c>
    </row>
    <row r="925" spans="1:23">
      <c r="A925" t="s">
        <v>968</v>
      </c>
      <c r="B925">
        <v>52.480682000000002</v>
      </c>
      <c r="C925" s="15">
        <v>13.439427</v>
      </c>
      <c r="D925" s="2" t="s">
        <v>5986</v>
      </c>
      <c r="E925" s="14" t="s">
        <v>5057</v>
      </c>
      <c r="F925" s="14" t="e" vm="3">
        <v>#VALUE!</v>
      </c>
      <c r="G925" s="2" t="str">
        <f>_xlfn.XLOOKUP(E925,missing_cities!$Q$2:$Q$56,missing_cities!$R$2:$R$56,"Not Found",0)</f>
        <v>Germany</v>
      </c>
      <c r="H925" t="str">
        <f>_xlfn.XLOOKUP(E925,missing_cities!$Q$2:$Q$56,missing_cities!$S$2:$S$56,"Not Found",0)</f>
        <v>Europe</v>
      </c>
      <c r="I925" t="s">
        <v>18</v>
      </c>
      <c r="J925" s="15">
        <v>0.32</v>
      </c>
      <c r="K925" t="s">
        <v>34</v>
      </c>
      <c r="L925" s="15" t="str">
        <f t="shared" si="28"/>
        <v>6:00-22:00</v>
      </c>
      <c r="M925" s="16">
        <f t="shared" si="29"/>
        <v>0.67</v>
      </c>
      <c r="N925" s="15">
        <v>13.84</v>
      </c>
      <c r="O925" s="15">
        <v>100</v>
      </c>
      <c r="P925" t="s">
        <v>29</v>
      </c>
      <c r="Q925">
        <v>150</v>
      </c>
      <c r="R925" t="s">
        <v>48</v>
      </c>
      <c r="S925">
        <v>2016</v>
      </c>
      <c r="T925" t="s">
        <v>22</v>
      </c>
      <c r="U925" s="15">
        <v>3.5</v>
      </c>
      <c r="V925" s="15">
        <v>3</v>
      </c>
      <c r="W925" t="s">
        <v>27</v>
      </c>
    </row>
    <row r="926" spans="1:23">
      <c r="A926" t="s">
        <v>969</v>
      </c>
      <c r="B926">
        <v>25.375464000000001</v>
      </c>
      <c r="C926" s="15">
        <v>55.202491999999999</v>
      </c>
      <c r="D926" s="2" t="s">
        <v>5987</v>
      </c>
      <c r="E926" s="14" t="s">
        <v>5076</v>
      </c>
      <c r="F926" s="14" t="e" vm="10">
        <v>#VALUE!</v>
      </c>
      <c r="G926" s="2" t="str">
        <f>_xlfn.XLOOKUP(E926,missing_cities!$Q$2:$Q$56,missing_cities!$R$2:$R$56,"Not Found",0)</f>
        <v>United Arab Emirates</v>
      </c>
      <c r="H926" t="str">
        <f>_xlfn.XLOOKUP(E926,missing_cities!$Q$2:$Q$56,missing_cities!$S$2:$S$56,"Not Found",0)</f>
        <v>Asia</v>
      </c>
      <c r="I926" t="s">
        <v>18</v>
      </c>
      <c r="J926" s="15">
        <v>0.2</v>
      </c>
      <c r="K926" t="s">
        <v>34</v>
      </c>
      <c r="L926" s="15" t="str">
        <f t="shared" si="28"/>
        <v>6:00-22:00</v>
      </c>
      <c r="M926" s="16">
        <f t="shared" si="29"/>
        <v>0.67</v>
      </c>
      <c r="N926" s="15">
        <v>1.94</v>
      </c>
      <c r="O926" s="15">
        <v>98</v>
      </c>
      <c r="P926" t="s">
        <v>25</v>
      </c>
      <c r="Q926">
        <v>22</v>
      </c>
      <c r="R926" t="s">
        <v>74</v>
      </c>
      <c r="S926">
        <v>2011</v>
      </c>
      <c r="T926" t="s">
        <v>22</v>
      </c>
      <c r="U926" s="15">
        <v>3.4</v>
      </c>
      <c r="V926" s="15">
        <v>4</v>
      </c>
      <c r="W926" t="s">
        <v>23</v>
      </c>
    </row>
    <row r="927" spans="1:23">
      <c r="A927" t="s">
        <v>970</v>
      </c>
      <c r="B927">
        <v>70.682263000000006</v>
      </c>
      <c r="C927" s="15">
        <v>-176.38865999999999</v>
      </c>
      <c r="D927" s="2" t="s">
        <v>5988</v>
      </c>
      <c r="E927" s="14" t="str">
        <f>_xlfn.XLOOKUP(C927,missing_cities!B:B,missing_cities!C:C,"Not Found",0)</f>
        <v>Error</v>
      </c>
      <c r="F927" s="14" t="s">
        <v>9987</v>
      </c>
      <c r="G927" s="2" t="str">
        <f>_xlfn.XLOOKUP(E927,missing_cities!$Q$2:$Q$56,missing_cities!$R$2:$R$56,"Not Found",0)</f>
        <v>Error</v>
      </c>
      <c r="H927" t="str">
        <f>_xlfn.XLOOKUP(E927,missing_cities!$Q$2:$Q$56,missing_cities!$S$2:$S$56,"Not Found",0)</f>
        <v>Error</v>
      </c>
      <c r="I927" t="s">
        <v>18</v>
      </c>
      <c r="J927" s="15">
        <v>0.37</v>
      </c>
      <c r="K927" t="s">
        <v>34</v>
      </c>
      <c r="L927" s="15" t="str">
        <f t="shared" si="28"/>
        <v>6:00-22:00</v>
      </c>
      <c r="M927" s="16">
        <f t="shared" si="29"/>
        <v>0.67</v>
      </c>
      <c r="N927" s="15">
        <v>7.4</v>
      </c>
      <c r="O927" s="15">
        <v>69</v>
      </c>
      <c r="P927" t="s">
        <v>29</v>
      </c>
      <c r="Q927">
        <v>350</v>
      </c>
      <c r="R927" t="s">
        <v>42</v>
      </c>
      <c r="S927">
        <v>2013</v>
      </c>
      <c r="T927" t="s">
        <v>22</v>
      </c>
      <c r="U927" s="15">
        <v>4</v>
      </c>
      <c r="V927" s="15">
        <v>6</v>
      </c>
      <c r="W927" t="s">
        <v>23</v>
      </c>
    </row>
    <row r="928" spans="1:23">
      <c r="A928" t="s">
        <v>971</v>
      </c>
      <c r="B928">
        <v>19.583335000000002</v>
      </c>
      <c r="C928" s="15">
        <v>-99.121830000000003</v>
      </c>
      <c r="D928" s="2" t="s">
        <v>5989</v>
      </c>
      <c r="E928" s="14" t="s">
        <v>5119</v>
      </c>
      <c r="F928" s="14" t="e" vm="13">
        <v>#VALUE!</v>
      </c>
      <c r="G928" s="2" t="str">
        <f>_xlfn.XLOOKUP(E928,missing_cities!$Q$2:$Q$56,missing_cities!$R$2:$R$56,"Not Found",0)</f>
        <v>Mexico</v>
      </c>
      <c r="H928" t="str">
        <f>_xlfn.XLOOKUP(E928,missing_cities!$Q$2:$Q$56,missing_cities!$S$2:$S$56,"Not Found",0)</f>
        <v>North America</v>
      </c>
      <c r="I928" t="s">
        <v>18</v>
      </c>
      <c r="J928" s="15">
        <v>0.16</v>
      </c>
      <c r="K928" t="s">
        <v>19</v>
      </c>
      <c r="L928" s="15" t="str">
        <f t="shared" si="28"/>
        <v>9:00-18:00</v>
      </c>
      <c r="M928" s="16">
        <f t="shared" si="29"/>
        <v>0.37</v>
      </c>
      <c r="N928" s="15">
        <v>3.72</v>
      </c>
      <c r="O928" s="15">
        <v>31</v>
      </c>
      <c r="P928" t="s">
        <v>29</v>
      </c>
      <c r="Q928">
        <v>22</v>
      </c>
      <c r="R928" t="s">
        <v>21</v>
      </c>
      <c r="S928">
        <v>2020</v>
      </c>
      <c r="T928" t="s">
        <v>22</v>
      </c>
      <c r="U928" s="15">
        <v>3.5</v>
      </c>
      <c r="V928" s="15">
        <v>10</v>
      </c>
      <c r="W928" t="s">
        <v>32</v>
      </c>
    </row>
    <row r="929" spans="1:23">
      <c r="A929" t="s">
        <v>972</v>
      </c>
      <c r="B929">
        <v>37.606540000000003</v>
      </c>
      <c r="C929" s="15">
        <v>126.9453</v>
      </c>
      <c r="D929" s="2" t="s">
        <v>5990</v>
      </c>
      <c r="E929" s="14" t="s">
        <v>5063</v>
      </c>
      <c r="F929" s="14" t="e" vm="6">
        <v>#VALUE!</v>
      </c>
      <c r="G929" s="2" t="str">
        <f>_xlfn.XLOOKUP(E929,missing_cities!$Q$2:$Q$56,missing_cities!$R$2:$R$56,"Not Found",0)</f>
        <v>South Korea</v>
      </c>
      <c r="H929" t="str">
        <f>_xlfn.XLOOKUP(E929,missing_cities!$Q$2:$Q$56,missing_cities!$S$2:$S$56,"Not Found",0)</f>
        <v>Asia</v>
      </c>
      <c r="I929" t="s">
        <v>18</v>
      </c>
      <c r="J929" s="15">
        <v>0.35</v>
      </c>
      <c r="K929" s="1">
        <v>45862</v>
      </c>
      <c r="L929" s="15" t="str">
        <f t="shared" si="28"/>
        <v>9.00-21.00</v>
      </c>
      <c r="M929" s="16">
        <f t="shared" si="29"/>
        <v>12</v>
      </c>
      <c r="N929" s="15">
        <v>5.43</v>
      </c>
      <c r="O929" s="15">
        <v>30</v>
      </c>
      <c r="P929" t="s">
        <v>29</v>
      </c>
      <c r="Q929">
        <v>350</v>
      </c>
      <c r="R929" t="s">
        <v>30</v>
      </c>
      <c r="S929">
        <v>2021</v>
      </c>
      <c r="T929" t="s">
        <v>31</v>
      </c>
      <c r="U929" s="15">
        <v>4.2</v>
      </c>
      <c r="V929" s="15">
        <v>3</v>
      </c>
      <c r="W929" t="s">
        <v>23</v>
      </c>
    </row>
    <row r="930" spans="1:23">
      <c r="A930" t="s">
        <v>973</v>
      </c>
      <c r="B930">
        <v>43.676037999999998</v>
      </c>
      <c r="C930" s="15">
        <v>-79.370587999999998</v>
      </c>
      <c r="D930" s="2" t="s">
        <v>5991</v>
      </c>
      <c r="E930" s="14" t="s">
        <v>5050</v>
      </c>
      <c r="F930" s="14" t="e" vm="1">
        <v>#VALUE!</v>
      </c>
      <c r="G930" s="2" t="str">
        <f>_xlfn.XLOOKUP(E930,missing_cities!$Q$2:$Q$56,missing_cities!$R$2:$R$56,"Not Found",0)</f>
        <v>Canada</v>
      </c>
      <c r="H930" t="str">
        <f>_xlfn.XLOOKUP(E930,missing_cities!$Q$2:$Q$56,missing_cities!$S$2:$S$56,"Not Found",0)</f>
        <v>North America</v>
      </c>
      <c r="I930" t="s">
        <v>18</v>
      </c>
      <c r="J930" s="15">
        <v>0.3</v>
      </c>
      <c r="K930" t="s">
        <v>34</v>
      </c>
      <c r="L930" s="15" t="str">
        <f t="shared" si="28"/>
        <v>6:00-22:00</v>
      </c>
      <c r="M930" s="16">
        <f t="shared" si="29"/>
        <v>0.67</v>
      </c>
      <c r="N930" s="15">
        <v>7.75</v>
      </c>
      <c r="O930" s="15">
        <v>88</v>
      </c>
      <c r="P930" t="s">
        <v>25</v>
      </c>
      <c r="Q930">
        <v>50</v>
      </c>
      <c r="R930" t="s">
        <v>44</v>
      </c>
      <c r="S930">
        <v>2020</v>
      </c>
      <c r="T930" t="s">
        <v>22</v>
      </c>
      <c r="U930" s="15">
        <v>4.8</v>
      </c>
      <c r="V930" s="15">
        <v>4</v>
      </c>
      <c r="W930" t="s">
        <v>23</v>
      </c>
    </row>
    <row r="931" spans="1:23">
      <c r="A931" t="s">
        <v>974</v>
      </c>
      <c r="B931">
        <v>35.289400000000001</v>
      </c>
      <c r="C931" s="15">
        <v>115.41836499999999</v>
      </c>
      <c r="D931" s="2" t="s">
        <v>5992</v>
      </c>
      <c r="E931" s="14" t="str">
        <f>_xlfn.XLOOKUP(C931,missing_cities!B:B,missing_cities!C:C,"Not Found",0)</f>
        <v>Mudan District</v>
      </c>
      <c r="F931" s="14" t="e" vm="9">
        <v>#VALUE!</v>
      </c>
      <c r="G931" s="2" t="str">
        <f>_xlfn.XLOOKUP(E931,missing_cities!$Q$2:$Q$56,missing_cities!$R$2:$R$56,"Not Found",0)</f>
        <v>China</v>
      </c>
      <c r="H931" t="str">
        <f>_xlfn.XLOOKUP(E931,missing_cities!$Q$2:$Q$56,missing_cities!$S$2:$S$56,"Not Found",0)</f>
        <v>Asia</v>
      </c>
      <c r="I931" t="s">
        <v>18</v>
      </c>
      <c r="J931" s="15">
        <v>0.13</v>
      </c>
      <c r="K931" t="s">
        <v>34</v>
      </c>
      <c r="L931" s="15" t="str">
        <f t="shared" si="28"/>
        <v>6:00-22:00</v>
      </c>
      <c r="M931" s="16">
        <f t="shared" si="29"/>
        <v>0.67</v>
      </c>
      <c r="N931" s="15">
        <v>8.01</v>
      </c>
      <c r="O931" s="15">
        <v>100</v>
      </c>
      <c r="P931" t="s">
        <v>25</v>
      </c>
      <c r="Q931">
        <v>350</v>
      </c>
      <c r="R931" t="s">
        <v>44</v>
      </c>
      <c r="S931">
        <v>2010</v>
      </c>
      <c r="T931" t="s">
        <v>31</v>
      </c>
      <c r="U931" s="15">
        <v>3.9</v>
      </c>
      <c r="V931" s="15">
        <v>4</v>
      </c>
      <c r="W931" t="s">
        <v>23</v>
      </c>
    </row>
    <row r="932" spans="1:23">
      <c r="A932" t="s">
        <v>975</v>
      </c>
      <c r="B932">
        <v>43.696750000000002</v>
      </c>
      <c r="C932" s="15">
        <v>-79.465154999999996</v>
      </c>
      <c r="D932" s="2" t="s">
        <v>5993</v>
      </c>
      <c r="E932" s="14" t="s">
        <v>5050</v>
      </c>
      <c r="F932" s="14" t="e" vm="1">
        <v>#VALUE!</v>
      </c>
      <c r="G932" s="2" t="str">
        <f>_xlfn.XLOOKUP(E932,missing_cities!$Q$2:$Q$56,missing_cities!$R$2:$R$56,"Not Found",0)</f>
        <v>Canada</v>
      </c>
      <c r="H932" t="str">
        <f>_xlfn.XLOOKUP(E932,missing_cities!$Q$2:$Q$56,missing_cities!$S$2:$S$56,"Not Found",0)</f>
        <v>North America</v>
      </c>
      <c r="I932" t="s">
        <v>18</v>
      </c>
      <c r="J932" s="15">
        <v>0.25</v>
      </c>
      <c r="K932" s="1">
        <v>45862</v>
      </c>
      <c r="L932" s="15" t="str">
        <f t="shared" si="28"/>
        <v>9.00-21.00</v>
      </c>
      <c r="M932" s="16">
        <f t="shared" si="29"/>
        <v>12</v>
      </c>
      <c r="N932" s="15">
        <v>9.69</v>
      </c>
      <c r="O932" s="15">
        <v>55</v>
      </c>
      <c r="P932" t="s">
        <v>20</v>
      </c>
      <c r="Q932">
        <v>22</v>
      </c>
      <c r="R932" t="s">
        <v>21</v>
      </c>
      <c r="S932">
        <v>2021</v>
      </c>
      <c r="T932" t="s">
        <v>31</v>
      </c>
      <c r="U932" s="15">
        <v>4.9000000000000004</v>
      </c>
      <c r="V932" s="15">
        <v>8</v>
      </c>
      <c r="W932" t="s">
        <v>32</v>
      </c>
    </row>
    <row r="933" spans="1:23">
      <c r="A933" t="s">
        <v>976</v>
      </c>
      <c r="B933">
        <v>34.040089999999999</v>
      </c>
      <c r="C933" s="15">
        <v>-118.257521</v>
      </c>
      <c r="D933" s="2" t="s">
        <v>5994</v>
      </c>
      <c r="E933" s="14" t="s">
        <v>5111</v>
      </c>
      <c r="F933" s="14" t="e" vm="5">
        <v>#VALUE!</v>
      </c>
      <c r="G933" s="2" t="str">
        <f>_xlfn.XLOOKUP(E933,missing_cities!$Q$2:$Q$56,missing_cities!$R$2:$R$56,"Not Found",0)</f>
        <v>United States</v>
      </c>
      <c r="H933" t="str">
        <f>_xlfn.XLOOKUP(E933,missing_cities!$Q$2:$Q$56,missing_cities!$S$2:$S$56,"Not Found",0)</f>
        <v>North America</v>
      </c>
      <c r="I933" t="s">
        <v>18</v>
      </c>
      <c r="J933" s="15">
        <v>0.49</v>
      </c>
      <c r="K933" s="1">
        <v>45862</v>
      </c>
      <c r="L933" s="15" t="str">
        <f t="shared" si="28"/>
        <v>9.00-21.00</v>
      </c>
      <c r="M933" s="16">
        <f t="shared" si="29"/>
        <v>12</v>
      </c>
      <c r="N933" s="15">
        <v>14.81</v>
      </c>
      <c r="O933" s="15">
        <v>36</v>
      </c>
      <c r="P933" t="s">
        <v>25</v>
      </c>
      <c r="Q933">
        <v>350</v>
      </c>
      <c r="R933" t="s">
        <v>48</v>
      </c>
      <c r="S933">
        <v>2013</v>
      </c>
      <c r="T933" t="s">
        <v>22</v>
      </c>
      <c r="U933" s="15">
        <v>3</v>
      </c>
      <c r="V933" s="15">
        <v>9</v>
      </c>
      <c r="W933" t="s">
        <v>27</v>
      </c>
    </row>
    <row r="934" spans="1:23">
      <c r="A934" t="s">
        <v>977</v>
      </c>
      <c r="B934">
        <v>34.120671000000002</v>
      </c>
      <c r="C934" s="15">
        <v>-118.273923</v>
      </c>
      <c r="D934" s="2" t="s">
        <v>5995</v>
      </c>
      <c r="E934" s="14" t="s">
        <v>5111</v>
      </c>
      <c r="F934" s="14" t="e" vm="5">
        <v>#VALUE!</v>
      </c>
      <c r="G934" s="2" t="str">
        <f>_xlfn.XLOOKUP(E934,missing_cities!$Q$2:$Q$56,missing_cities!$R$2:$R$56,"Not Found",0)</f>
        <v>United States</v>
      </c>
      <c r="H934" t="str">
        <f>_xlfn.XLOOKUP(E934,missing_cities!$Q$2:$Q$56,missing_cities!$S$2:$S$56,"Not Found",0)</f>
        <v>North America</v>
      </c>
      <c r="I934" t="s">
        <v>18</v>
      </c>
      <c r="J934" s="15">
        <v>0.47</v>
      </c>
      <c r="K934" t="s">
        <v>34</v>
      </c>
      <c r="L934" s="15" t="str">
        <f t="shared" si="28"/>
        <v>6:00-22:00</v>
      </c>
      <c r="M934" s="16">
        <f t="shared" si="29"/>
        <v>0.67</v>
      </c>
      <c r="N934" s="15">
        <v>13.61</v>
      </c>
      <c r="O934" s="15">
        <v>74</v>
      </c>
      <c r="P934" t="s">
        <v>29</v>
      </c>
      <c r="Q934">
        <v>50</v>
      </c>
      <c r="R934" t="s">
        <v>21</v>
      </c>
      <c r="S934">
        <v>2023</v>
      </c>
      <c r="T934" t="s">
        <v>22</v>
      </c>
      <c r="U934" s="15">
        <v>4.5999999999999996</v>
      </c>
      <c r="V934" s="15">
        <v>4</v>
      </c>
      <c r="W934" t="s">
        <v>23</v>
      </c>
    </row>
    <row r="935" spans="1:23">
      <c r="A935" t="s">
        <v>978</v>
      </c>
      <c r="B935">
        <v>43.698653</v>
      </c>
      <c r="C935" s="15">
        <v>-79.350842999999998</v>
      </c>
      <c r="D935" s="2" t="s">
        <v>5996</v>
      </c>
      <c r="E935" s="14" t="s">
        <v>5050</v>
      </c>
      <c r="F935" s="14" t="e" vm="1">
        <v>#VALUE!</v>
      </c>
      <c r="G935" s="2" t="str">
        <f>_xlfn.XLOOKUP(E935,missing_cities!$Q$2:$Q$56,missing_cities!$R$2:$R$56,"Not Found",0)</f>
        <v>Canada</v>
      </c>
      <c r="H935" t="str">
        <f>_xlfn.XLOOKUP(E935,missing_cities!$Q$2:$Q$56,missing_cities!$S$2:$S$56,"Not Found",0)</f>
        <v>North America</v>
      </c>
      <c r="I935" t="s">
        <v>18</v>
      </c>
      <c r="J935" s="15">
        <v>0.37</v>
      </c>
      <c r="K935" s="1">
        <v>45862</v>
      </c>
      <c r="L935" s="15" t="str">
        <f t="shared" si="28"/>
        <v>9.00-21.00</v>
      </c>
      <c r="M935" s="16">
        <f t="shared" si="29"/>
        <v>12</v>
      </c>
      <c r="N935" s="15">
        <v>4.71</v>
      </c>
      <c r="O935" s="15">
        <v>62</v>
      </c>
      <c r="P935" t="s">
        <v>20</v>
      </c>
      <c r="Q935">
        <v>50</v>
      </c>
      <c r="R935" t="s">
        <v>37</v>
      </c>
      <c r="S935">
        <v>2017</v>
      </c>
      <c r="T935" t="s">
        <v>31</v>
      </c>
      <c r="U935" s="15">
        <v>4.9000000000000004</v>
      </c>
      <c r="V935" s="15">
        <v>4</v>
      </c>
      <c r="W935" t="s">
        <v>32</v>
      </c>
    </row>
    <row r="936" spans="1:23">
      <c r="A936" t="s">
        <v>979</v>
      </c>
      <c r="B936">
        <v>19.434992000000001</v>
      </c>
      <c r="C936" s="15">
        <v>-99.015878999999998</v>
      </c>
      <c r="D936" s="2" t="s">
        <v>5997</v>
      </c>
      <c r="E936" s="14" t="s">
        <v>5119</v>
      </c>
      <c r="F936" s="14" t="e" vm="13">
        <v>#VALUE!</v>
      </c>
      <c r="G936" s="2" t="str">
        <f>_xlfn.XLOOKUP(E936,missing_cities!$Q$2:$Q$56,missing_cities!$R$2:$R$56,"Not Found",0)</f>
        <v>Mexico</v>
      </c>
      <c r="H936" t="str">
        <f>_xlfn.XLOOKUP(E936,missing_cities!$Q$2:$Q$56,missing_cities!$S$2:$S$56,"Not Found",0)</f>
        <v>North America</v>
      </c>
      <c r="I936" t="s">
        <v>18</v>
      </c>
      <c r="J936" s="15">
        <v>0.42</v>
      </c>
      <c r="K936" s="1">
        <v>45862</v>
      </c>
      <c r="L936" s="15" t="str">
        <f t="shared" si="28"/>
        <v>9.00-21.00</v>
      </c>
      <c r="M936" s="16">
        <f t="shared" si="29"/>
        <v>12</v>
      </c>
      <c r="N936" s="15">
        <v>13.88</v>
      </c>
      <c r="O936" s="15">
        <v>40</v>
      </c>
      <c r="P936" t="s">
        <v>37</v>
      </c>
      <c r="Q936">
        <v>350</v>
      </c>
      <c r="R936" t="s">
        <v>132</v>
      </c>
      <c r="S936">
        <v>2014</v>
      </c>
      <c r="T936" t="s">
        <v>22</v>
      </c>
      <c r="U936" s="15">
        <v>4.0999999999999996</v>
      </c>
      <c r="V936" s="15">
        <v>9</v>
      </c>
      <c r="W936" t="s">
        <v>27</v>
      </c>
    </row>
    <row r="937" spans="1:23">
      <c r="A937" t="s">
        <v>980</v>
      </c>
      <c r="B937">
        <v>67.116648999999995</v>
      </c>
      <c r="C937" s="15">
        <v>-92.772923000000006</v>
      </c>
      <c r="D937" s="2" t="s">
        <v>5998</v>
      </c>
      <c r="E937" s="14">
        <f>_xlfn.XLOOKUP(C937,missing_cities!B:B,missing_cities!C:C,"Not Found",0)</f>
        <v>0</v>
      </c>
      <c r="F937" s="14" t="s">
        <v>9990</v>
      </c>
      <c r="G937" s="2" t="str">
        <f>_xlfn.XLOOKUP(E937,missing_cities!$Q$2:$Q$56,missing_cities!$R$2:$R$56,"Not Found",0)</f>
        <v>Not Found</v>
      </c>
      <c r="H937" t="str">
        <f>_xlfn.XLOOKUP(E937,missing_cities!$Q$2:$Q$56,missing_cities!$S$2:$S$56,"Not Found",0)</f>
        <v>Not Found</v>
      </c>
      <c r="I937" t="s">
        <v>18</v>
      </c>
      <c r="J937" s="15">
        <v>0.36</v>
      </c>
      <c r="K937" t="s">
        <v>19</v>
      </c>
      <c r="L937" s="15" t="str">
        <f t="shared" si="28"/>
        <v>9:00-18:00</v>
      </c>
      <c r="M937" s="16">
        <f t="shared" si="29"/>
        <v>0.37</v>
      </c>
      <c r="N937" s="15">
        <v>4.49</v>
      </c>
      <c r="O937" s="15">
        <v>10</v>
      </c>
      <c r="P937" t="s">
        <v>25</v>
      </c>
      <c r="Q937">
        <v>150</v>
      </c>
      <c r="R937" t="s">
        <v>42</v>
      </c>
      <c r="S937">
        <v>2010</v>
      </c>
      <c r="T937" t="s">
        <v>22</v>
      </c>
      <c r="U937" s="15">
        <v>3.6</v>
      </c>
      <c r="V937" s="15">
        <v>2</v>
      </c>
      <c r="W937" t="s">
        <v>27</v>
      </c>
    </row>
    <row r="938" spans="1:23">
      <c r="A938" t="s">
        <v>981</v>
      </c>
      <c r="B938">
        <v>34.116270999999998</v>
      </c>
      <c r="C938" s="15">
        <v>-118.332876</v>
      </c>
      <c r="D938" s="2" t="s">
        <v>5999</v>
      </c>
      <c r="E938" s="14" t="s">
        <v>5111</v>
      </c>
      <c r="F938" s="14" t="e" vm="5">
        <v>#VALUE!</v>
      </c>
      <c r="G938" s="2" t="str">
        <f>_xlfn.XLOOKUP(E938,missing_cities!$Q$2:$Q$56,missing_cities!$R$2:$R$56,"Not Found",0)</f>
        <v>United States</v>
      </c>
      <c r="H938" t="str">
        <f>_xlfn.XLOOKUP(E938,missing_cities!$Q$2:$Q$56,missing_cities!$S$2:$S$56,"Not Found",0)</f>
        <v>North America</v>
      </c>
      <c r="I938" t="s">
        <v>18</v>
      </c>
      <c r="J938" s="15">
        <v>0.48</v>
      </c>
      <c r="K938" t="s">
        <v>34</v>
      </c>
      <c r="L938" s="15" t="str">
        <f t="shared" si="28"/>
        <v>6:00-22:00</v>
      </c>
      <c r="M938" s="16">
        <f t="shared" si="29"/>
        <v>0.67</v>
      </c>
      <c r="N938" s="15">
        <v>7.57</v>
      </c>
      <c r="O938" s="15">
        <v>47</v>
      </c>
      <c r="P938" t="s">
        <v>37</v>
      </c>
      <c r="Q938">
        <v>150</v>
      </c>
      <c r="R938" t="s">
        <v>21</v>
      </c>
      <c r="S938">
        <v>2011</v>
      </c>
      <c r="T938" t="s">
        <v>31</v>
      </c>
      <c r="U938" s="15">
        <v>3.5</v>
      </c>
      <c r="V938" s="15">
        <v>6</v>
      </c>
      <c r="W938" t="s">
        <v>23</v>
      </c>
    </row>
    <row r="939" spans="1:23">
      <c r="A939" t="s">
        <v>982</v>
      </c>
      <c r="B939">
        <v>-33.814318999999998</v>
      </c>
      <c r="C939" s="15">
        <v>18.431449000000001</v>
      </c>
      <c r="D939" s="2" t="s">
        <v>6000</v>
      </c>
      <c r="E939" s="14" t="s">
        <v>5085</v>
      </c>
      <c r="F939" s="14" t="e" vm="12">
        <v>#VALUE!</v>
      </c>
      <c r="G939" s="2" t="str">
        <f>_xlfn.XLOOKUP(E939,missing_cities!$Q$2:$Q$56,missing_cities!$R$2:$R$56,"Not Found",0)</f>
        <v>South Africa</v>
      </c>
      <c r="H939" t="str">
        <f>_xlfn.XLOOKUP(E939,missing_cities!$Q$2:$Q$56,missing_cities!$S$2:$S$56,"Not Found",0)</f>
        <v>Africa</v>
      </c>
      <c r="I939" t="s">
        <v>18</v>
      </c>
      <c r="J939" s="15">
        <v>0.34</v>
      </c>
      <c r="K939" s="1">
        <v>45862</v>
      </c>
      <c r="L939" s="15" t="str">
        <f t="shared" si="28"/>
        <v>9.00-21.00</v>
      </c>
      <c r="M939" s="16">
        <f t="shared" si="29"/>
        <v>12</v>
      </c>
      <c r="N939" s="15">
        <v>0.68</v>
      </c>
      <c r="O939" s="15">
        <v>16</v>
      </c>
      <c r="P939" t="s">
        <v>37</v>
      </c>
      <c r="Q939">
        <v>150</v>
      </c>
      <c r="R939" t="s">
        <v>37</v>
      </c>
      <c r="S939">
        <v>2010</v>
      </c>
      <c r="T939" t="s">
        <v>31</v>
      </c>
      <c r="U939" s="15">
        <v>4.8</v>
      </c>
      <c r="V939" s="15">
        <v>4</v>
      </c>
      <c r="W939" t="s">
        <v>27</v>
      </c>
    </row>
    <row r="940" spans="1:23">
      <c r="A940" t="s">
        <v>983</v>
      </c>
      <c r="B940">
        <v>25.306982000000001</v>
      </c>
      <c r="C940" s="15">
        <v>55.298746000000001</v>
      </c>
      <c r="D940" s="2" t="s">
        <v>6001</v>
      </c>
      <c r="E940" s="14" t="s">
        <v>5076</v>
      </c>
      <c r="F940" s="14" t="e" vm="10">
        <v>#VALUE!</v>
      </c>
      <c r="G940" s="2" t="str">
        <f>_xlfn.XLOOKUP(E940,missing_cities!$Q$2:$Q$56,missing_cities!$R$2:$R$56,"Not Found",0)</f>
        <v>United Arab Emirates</v>
      </c>
      <c r="H940" t="str">
        <f>_xlfn.XLOOKUP(E940,missing_cities!$Q$2:$Q$56,missing_cities!$S$2:$S$56,"Not Found",0)</f>
        <v>Asia</v>
      </c>
      <c r="I940" t="s">
        <v>18</v>
      </c>
      <c r="J940" s="15">
        <v>0.23</v>
      </c>
      <c r="K940" t="s">
        <v>34</v>
      </c>
      <c r="L940" s="15" t="str">
        <f t="shared" si="28"/>
        <v>6:00-22:00</v>
      </c>
      <c r="M940" s="16">
        <f t="shared" si="29"/>
        <v>0.67</v>
      </c>
      <c r="N940" s="15">
        <v>11.13</v>
      </c>
      <c r="O940" s="15">
        <v>90</v>
      </c>
      <c r="P940" t="s">
        <v>29</v>
      </c>
      <c r="Q940">
        <v>50</v>
      </c>
      <c r="R940" t="s">
        <v>42</v>
      </c>
      <c r="S940">
        <v>2011</v>
      </c>
      <c r="T940" t="s">
        <v>22</v>
      </c>
      <c r="U940" s="15">
        <v>3.4</v>
      </c>
      <c r="V940" s="15">
        <v>8</v>
      </c>
      <c r="W940" t="s">
        <v>27</v>
      </c>
    </row>
    <row r="941" spans="1:23">
      <c r="A941" t="s">
        <v>984</v>
      </c>
      <c r="B941">
        <v>39.860294000000003</v>
      </c>
      <c r="C941" s="15">
        <v>116.493959</v>
      </c>
      <c r="D941" s="2" t="s">
        <v>6002</v>
      </c>
      <c r="E941" s="14" t="s">
        <v>5071</v>
      </c>
      <c r="F941" s="14" t="e" vm="9">
        <v>#VALUE!</v>
      </c>
      <c r="G941" s="2" t="str">
        <f>_xlfn.XLOOKUP(E941,missing_cities!$Q$2:$Q$56,missing_cities!$R$2:$R$56,"Not Found",0)</f>
        <v>China</v>
      </c>
      <c r="H941" t="str">
        <f>_xlfn.XLOOKUP(E941,missing_cities!$Q$2:$Q$56,missing_cities!$S$2:$S$56,"Not Found",0)</f>
        <v>Asia</v>
      </c>
      <c r="I941" t="s">
        <v>18</v>
      </c>
      <c r="J941" s="15">
        <v>0.15</v>
      </c>
      <c r="K941" s="1">
        <v>45862</v>
      </c>
      <c r="L941" s="15" t="str">
        <f t="shared" si="28"/>
        <v>9.00-21.00</v>
      </c>
      <c r="M941" s="16">
        <f t="shared" si="29"/>
        <v>12</v>
      </c>
      <c r="N941" s="15">
        <v>1.5</v>
      </c>
      <c r="O941" s="15">
        <v>44</v>
      </c>
      <c r="P941" t="s">
        <v>20</v>
      </c>
      <c r="Q941">
        <v>22</v>
      </c>
      <c r="R941" t="s">
        <v>48</v>
      </c>
      <c r="S941">
        <v>2011</v>
      </c>
      <c r="T941" t="s">
        <v>22</v>
      </c>
      <c r="U941" s="15">
        <v>3.2</v>
      </c>
      <c r="V941" s="15">
        <v>10</v>
      </c>
      <c r="W941" t="s">
        <v>32</v>
      </c>
    </row>
    <row r="942" spans="1:23">
      <c r="A942" t="s">
        <v>985</v>
      </c>
      <c r="B942">
        <v>18.992162</v>
      </c>
      <c r="C942" s="15">
        <v>72.885080000000002</v>
      </c>
      <c r="D942" s="2" t="s">
        <v>6003</v>
      </c>
      <c r="E942" s="14" t="s">
        <v>5079</v>
      </c>
      <c r="F942" s="14" t="e" vm="11">
        <v>#VALUE!</v>
      </c>
      <c r="G942" s="2" t="str">
        <f>_xlfn.XLOOKUP(E942,missing_cities!$Q$2:$Q$56,missing_cities!$R$2:$R$56,"Not Found",0)</f>
        <v>India</v>
      </c>
      <c r="H942" t="str">
        <f>_xlfn.XLOOKUP(E942,missing_cities!$Q$2:$Q$56,missing_cities!$S$2:$S$56,"Not Found",0)</f>
        <v>Asia</v>
      </c>
      <c r="I942" t="s">
        <v>18</v>
      </c>
      <c r="J942" s="15">
        <v>0.43</v>
      </c>
      <c r="K942" t="s">
        <v>34</v>
      </c>
      <c r="L942" s="15" t="str">
        <f t="shared" si="28"/>
        <v>6:00-22:00</v>
      </c>
      <c r="M942" s="16">
        <f t="shared" si="29"/>
        <v>0.67</v>
      </c>
      <c r="N942" s="15">
        <v>16.399999999999999</v>
      </c>
      <c r="O942" s="15">
        <v>65</v>
      </c>
      <c r="P942" t="s">
        <v>20</v>
      </c>
      <c r="Q942">
        <v>350</v>
      </c>
      <c r="R942" t="s">
        <v>21</v>
      </c>
      <c r="S942">
        <v>2023</v>
      </c>
      <c r="T942" t="s">
        <v>22</v>
      </c>
      <c r="U942" s="15">
        <v>4.9000000000000004</v>
      </c>
      <c r="V942" s="15">
        <v>2</v>
      </c>
      <c r="W942" t="s">
        <v>23</v>
      </c>
    </row>
    <row r="943" spans="1:23">
      <c r="A943" t="s">
        <v>986</v>
      </c>
      <c r="B943">
        <v>18.973282000000001</v>
      </c>
      <c r="C943" s="15">
        <v>72.979500000000002</v>
      </c>
      <c r="D943" s="2" t="s">
        <v>6004</v>
      </c>
      <c r="E943" s="14" t="s">
        <v>5079</v>
      </c>
      <c r="F943" s="14" t="e" vm="11">
        <v>#VALUE!</v>
      </c>
      <c r="G943" s="2" t="str">
        <f>_xlfn.XLOOKUP(E943,missing_cities!$Q$2:$Q$56,missing_cities!$R$2:$R$56,"Not Found",0)</f>
        <v>India</v>
      </c>
      <c r="H943" t="str">
        <f>_xlfn.XLOOKUP(E943,missing_cities!$Q$2:$Q$56,missing_cities!$S$2:$S$56,"Not Found",0)</f>
        <v>Asia</v>
      </c>
      <c r="I943" t="s">
        <v>18</v>
      </c>
      <c r="J943" s="15">
        <v>0.16</v>
      </c>
      <c r="K943" s="1">
        <v>45862</v>
      </c>
      <c r="L943" s="15" t="str">
        <f t="shared" si="28"/>
        <v>9.00-21.00</v>
      </c>
      <c r="M943" s="16">
        <f t="shared" si="29"/>
        <v>12</v>
      </c>
      <c r="N943" s="15">
        <v>6.44</v>
      </c>
      <c r="O943" s="15">
        <v>66</v>
      </c>
      <c r="P943" t="s">
        <v>39</v>
      </c>
      <c r="Q943">
        <v>150</v>
      </c>
      <c r="R943" t="s">
        <v>81</v>
      </c>
      <c r="S943">
        <v>2022</v>
      </c>
      <c r="T943" t="s">
        <v>22</v>
      </c>
      <c r="U943" s="15">
        <v>4.5</v>
      </c>
      <c r="V943" s="15">
        <v>2</v>
      </c>
      <c r="W943" t="s">
        <v>23</v>
      </c>
    </row>
    <row r="944" spans="1:23">
      <c r="A944" t="s">
        <v>987</v>
      </c>
      <c r="B944">
        <v>37.653570000000002</v>
      </c>
      <c r="C944" s="15">
        <v>127.039597</v>
      </c>
      <c r="D944" s="2" t="s">
        <v>6005</v>
      </c>
      <c r="E944" s="14" t="s">
        <v>5063</v>
      </c>
      <c r="F944" s="14" t="e" vm="6">
        <v>#VALUE!</v>
      </c>
      <c r="G944" s="2" t="str">
        <f>_xlfn.XLOOKUP(E944,missing_cities!$Q$2:$Q$56,missing_cities!$R$2:$R$56,"Not Found",0)</f>
        <v>South Korea</v>
      </c>
      <c r="H944" t="str">
        <f>_xlfn.XLOOKUP(E944,missing_cities!$Q$2:$Q$56,missing_cities!$S$2:$S$56,"Not Found",0)</f>
        <v>Asia</v>
      </c>
      <c r="I944" t="s">
        <v>18</v>
      </c>
      <c r="J944" s="15">
        <v>0.36</v>
      </c>
      <c r="K944" t="s">
        <v>19</v>
      </c>
      <c r="L944" s="15" t="str">
        <f t="shared" si="28"/>
        <v>9:00-18:00</v>
      </c>
      <c r="M944" s="16">
        <f t="shared" si="29"/>
        <v>0.37</v>
      </c>
      <c r="N944" s="15">
        <v>16.16</v>
      </c>
      <c r="O944" s="15">
        <v>23</v>
      </c>
      <c r="P944" t="s">
        <v>29</v>
      </c>
      <c r="Q944">
        <v>350</v>
      </c>
      <c r="R944" t="s">
        <v>48</v>
      </c>
      <c r="S944">
        <v>2014</v>
      </c>
      <c r="T944" t="s">
        <v>22</v>
      </c>
      <c r="U944" s="15">
        <v>3.7</v>
      </c>
      <c r="V944" s="15">
        <v>3</v>
      </c>
      <c r="W944" t="s">
        <v>23</v>
      </c>
    </row>
    <row r="945" spans="1:23">
      <c r="A945" t="s">
        <v>988</v>
      </c>
      <c r="B945">
        <v>37.797181000000002</v>
      </c>
      <c r="C945" s="15">
        <v>-122.45582899999999</v>
      </c>
      <c r="D945" s="2" t="s">
        <v>6006</v>
      </c>
      <c r="E945" s="14" t="s">
        <v>5061</v>
      </c>
      <c r="F945" s="14" t="e" vm="5">
        <v>#VALUE!</v>
      </c>
      <c r="G945" s="2" t="str">
        <f>_xlfn.XLOOKUP(E945,missing_cities!$Q$2:$Q$56,missing_cities!$R$2:$R$56,"Not Found",0)</f>
        <v>United States</v>
      </c>
      <c r="H945" t="str">
        <f>_xlfn.XLOOKUP(E945,missing_cities!$Q$2:$Q$56,missing_cities!$S$2:$S$56,"Not Found",0)</f>
        <v>North America</v>
      </c>
      <c r="I945" t="s">
        <v>18</v>
      </c>
      <c r="J945" s="15">
        <v>0.25</v>
      </c>
      <c r="K945" t="s">
        <v>19</v>
      </c>
      <c r="L945" s="15" t="str">
        <f t="shared" si="28"/>
        <v>9:00-18:00</v>
      </c>
      <c r="M945" s="16">
        <f t="shared" si="29"/>
        <v>0.37</v>
      </c>
      <c r="N945" s="15">
        <v>6.34</v>
      </c>
      <c r="O945" s="15">
        <v>89</v>
      </c>
      <c r="P945" t="s">
        <v>37</v>
      </c>
      <c r="Q945">
        <v>150</v>
      </c>
      <c r="R945" t="s">
        <v>76</v>
      </c>
      <c r="S945">
        <v>2023</v>
      </c>
      <c r="T945" t="s">
        <v>22</v>
      </c>
      <c r="U945" s="15">
        <v>3.8</v>
      </c>
      <c r="V945" s="15">
        <v>6</v>
      </c>
      <c r="W945" t="s">
        <v>32</v>
      </c>
    </row>
    <row r="946" spans="1:23">
      <c r="A946" t="s">
        <v>989</v>
      </c>
      <c r="B946">
        <v>41.92568</v>
      </c>
      <c r="C946" s="15">
        <v>-87.776649000000006</v>
      </c>
      <c r="D946" s="2" t="s">
        <v>6007</v>
      </c>
      <c r="E946" s="14" t="s">
        <v>5065</v>
      </c>
      <c r="F946" s="14" t="e" vm="5">
        <v>#VALUE!</v>
      </c>
      <c r="G946" s="2" t="str">
        <f>_xlfn.XLOOKUP(E946,missing_cities!$Q$2:$Q$56,missing_cities!$R$2:$R$56,"Not Found",0)</f>
        <v>United States</v>
      </c>
      <c r="H946" t="str">
        <f>_xlfn.XLOOKUP(E946,missing_cities!$Q$2:$Q$56,missing_cities!$S$2:$S$56,"Not Found",0)</f>
        <v>North America</v>
      </c>
      <c r="I946" t="s">
        <v>18</v>
      </c>
      <c r="J946" s="15">
        <v>0.16</v>
      </c>
      <c r="K946" t="s">
        <v>34</v>
      </c>
      <c r="L946" s="15" t="str">
        <f t="shared" si="28"/>
        <v>6:00-22:00</v>
      </c>
      <c r="M946" s="16">
        <f t="shared" si="29"/>
        <v>0.67</v>
      </c>
      <c r="N946" s="15">
        <v>12.14</v>
      </c>
      <c r="O946" s="15">
        <v>10</v>
      </c>
      <c r="P946" t="s">
        <v>37</v>
      </c>
      <c r="Q946">
        <v>150</v>
      </c>
      <c r="R946" t="s">
        <v>97</v>
      </c>
      <c r="S946">
        <v>2023</v>
      </c>
      <c r="T946" t="s">
        <v>22</v>
      </c>
      <c r="U946" s="15">
        <v>3</v>
      </c>
      <c r="V946" s="15">
        <v>6</v>
      </c>
      <c r="W946" t="s">
        <v>23</v>
      </c>
    </row>
    <row r="947" spans="1:23">
      <c r="A947" t="s">
        <v>990</v>
      </c>
      <c r="B947">
        <v>43.608186000000003</v>
      </c>
      <c r="C947" s="15">
        <v>-79.343176999999997</v>
      </c>
      <c r="D947" s="2" t="s">
        <v>6008</v>
      </c>
      <c r="E947" s="14" t="s">
        <v>5050</v>
      </c>
      <c r="F947" s="14" t="e" vm="1">
        <v>#VALUE!</v>
      </c>
      <c r="G947" s="2" t="str">
        <f>_xlfn.XLOOKUP(E947,missing_cities!$Q$2:$Q$56,missing_cities!$R$2:$R$56,"Not Found",0)</f>
        <v>Canada</v>
      </c>
      <c r="H947" t="str">
        <f>_xlfn.XLOOKUP(E947,missing_cities!$Q$2:$Q$56,missing_cities!$S$2:$S$56,"Not Found",0)</f>
        <v>North America</v>
      </c>
      <c r="I947" t="s">
        <v>18</v>
      </c>
      <c r="J947" s="15">
        <v>0.13</v>
      </c>
      <c r="K947" s="1">
        <v>45862</v>
      </c>
      <c r="L947" s="15" t="str">
        <f t="shared" si="28"/>
        <v>9.00-21.00</v>
      </c>
      <c r="M947" s="16">
        <f t="shared" si="29"/>
        <v>12</v>
      </c>
      <c r="N947" s="15">
        <v>13.96</v>
      </c>
      <c r="O947" s="15">
        <v>19</v>
      </c>
      <c r="P947" t="s">
        <v>25</v>
      </c>
      <c r="Q947">
        <v>22</v>
      </c>
      <c r="R947" t="s">
        <v>40</v>
      </c>
      <c r="S947">
        <v>2023</v>
      </c>
      <c r="T947" t="s">
        <v>31</v>
      </c>
      <c r="U947" s="15">
        <v>3.4</v>
      </c>
      <c r="V947" s="15">
        <v>1</v>
      </c>
      <c r="W947" t="s">
        <v>27</v>
      </c>
    </row>
    <row r="948" spans="1:23">
      <c r="A948" t="s">
        <v>991</v>
      </c>
      <c r="B948">
        <v>7.7134539999999996</v>
      </c>
      <c r="C948" s="15">
        <v>-157.09899999999999</v>
      </c>
      <c r="D948" s="2" t="s">
        <v>6009</v>
      </c>
      <c r="E948" s="14" t="str">
        <f>_xlfn.XLOOKUP(C948,missing_cities!B:B,missing_cities!C:C,"Not Found",0)</f>
        <v>Error</v>
      </c>
      <c r="F948" s="14" t="s">
        <v>9987</v>
      </c>
      <c r="G948" s="2" t="str">
        <f>_xlfn.XLOOKUP(E948,missing_cities!$Q$2:$Q$56,missing_cities!$R$2:$R$56,"Not Found",0)</f>
        <v>Error</v>
      </c>
      <c r="H948" t="str">
        <f>_xlfn.XLOOKUP(E948,missing_cities!$Q$2:$Q$56,missing_cities!$S$2:$S$56,"Not Found",0)</f>
        <v>Error</v>
      </c>
      <c r="I948" t="s">
        <v>18</v>
      </c>
      <c r="J948" s="15">
        <v>0.16</v>
      </c>
      <c r="K948" s="1">
        <v>45862</v>
      </c>
      <c r="L948" s="15" t="str">
        <f t="shared" si="28"/>
        <v>9.00-21.00</v>
      </c>
      <c r="M948" s="16">
        <f t="shared" si="29"/>
        <v>12</v>
      </c>
      <c r="N948" s="15">
        <v>5.15</v>
      </c>
      <c r="O948" s="15">
        <v>64</v>
      </c>
      <c r="P948" t="s">
        <v>25</v>
      </c>
      <c r="Q948">
        <v>50</v>
      </c>
      <c r="R948" t="s">
        <v>48</v>
      </c>
      <c r="S948">
        <v>2020</v>
      </c>
      <c r="T948" t="s">
        <v>22</v>
      </c>
      <c r="U948" s="15">
        <v>4.5999999999999996</v>
      </c>
      <c r="V948" s="15">
        <v>2</v>
      </c>
      <c r="W948" t="s">
        <v>32</v>
      </c>
    </row>
    <row r="949" spans="1:23">
      <c r="A949" t="s">
        <v>992</v>
      </c>
      <c r="B949">
        <v>34.056122000000002</v>
      </c>
      <c r="C949" s="15">
        <v>-118.377217</v>
      </c>
      <c r="D949" s="2" t="s">
        <v>6010</v>
      </c>
      <c r="E949" s="14" t="s">
        <v>5111</v>
      </c>
      <c r="F949" s="14" t="e" vm="5">
        <v>#VALUE!</v>
      </c>
      <c r="G949" s="2" t="str">
        <f>_xlfn.XLOOKUP(E949,missing_cities!$Q$2:$Q$56,missing_cities!$R$2:$R$56,"Not Found",0)</f>
        <v>United States</v>
      </c>
      <c r="H949" t="str">
        <f>_xlfn.XLOOKUP(E949,missing_cities!$Q$2:$Q$56,missing_cities!$S$2:$S$56,"Not Found",0)</f>
        <v>North America</v>
      </c>
      <c r="I949" t="s">
        <v>18</v>
      </c>
      <c r="J949" s="15">
        <v>0.13</v>
      </c>
      <c r="K949" t="s">
        <v>34</v>
      </c>
      <c r="L949" s="15" t="str">
        <f t="shared" si="28"/>
        <v>6:00-22:00</v>
      </c>
      <c r="M949" s="16">
        <f t="shared" si="29"/>
        <v>0.67</v>
      </c>
      <c r="N949" s="15">
        <v>16.010000000000002</v>
      </c>
      <c r="O949" s="15">
        <v>17</v>
      </c>
      <c r="P949" t="s">
        <v>25</v>
      </c>
      <c r="Q949">
        <v>50</v>
      </c>
      <c r="R949" t="s">
        <v>132</v>
      </c>
      <c r="S949">
        <v>2013</v>
      </c>
      <c r="T949" t="s">
        <v>22</v>
      </c>
      <c r="U949" s="15">
        <v>4.2</v>
      </c>
      <c r="V949" s="15">
        <v>2</v>
      </c>
      <c r="W949" t="s">
        <v>32</v>
      </c>
    </row>
    <row r="950" spans="1:23">
      <c r="A950" t="s">
        <v>993</v>
      </c>
      <c r="B950">
        <v>34.156028999999997</v>
      </c>
      <c r="C950" s="15">
        <v>-118.276538</v>
      </c>
      <c r="D950" s="2" t="s">
        <v>6011</v>
      </c>
      <c r="E950" s="14" t="s">
        <v>5111</v>
      </c>
      <c r="F950" s="14" t="e" vm="5">
        <v>#VALUE!</v>
      </c>
      <c r="G950" s="2" t="str">
        <f>_xlfn.XLOOKUP(E950,missing_cities!$Q$2:$Q$56,missing_cities!$R$2:$R$56,"Not Found",0)</f>
        <v>United States</v>
      </c>
      <c r="H950" t="str">
        <f>_xlfn.XLOOKUP(E950,missing_cities!$Q$2:$Q$56,missing_cities!$S$2:$S$56,"Not Found",0)</f>
        <v>North America</v>
      </c>
      <c r="I950" t="s">
        <v>18</v>
      </c>
      <c r="J950" s="15">
        <v>0.1</v>
      </c>
      <c r="K950" s="1">
        <v>45862</v>
      </c>
      <c r="L950" s="15" t="str">
        <f t="shared" si="28"/>
        <v>9.00-21.00</v>
      </c>
      <c r="M950" s="16">
        <f t="shared" si="29"/>
        <v>12</v>
      </c>
      <c r="N950" s="15">
        <v>1.97</v>
      </c>
      <c r="O950" s="15">
        <v>82</v>
      </c>
      <c r="P950" t="s">
        <v>25</v>
      </c>
      <c r="Q950">
        <v>350</v>
      </c>
      <c r="R950" t="s">
        <v>40</v>
      </c>
      <c r="S950">
        <v>2011</v>
      </c>
      <c r="T950" t="s">
        <v>31</v>
      </c>
      <c r="U950" s="15">
        <v>3.6</v>
      </c>
      <c r="V950" s="15">
        <v>10</v>
      </c>
      <c r="W950" t="s">
        <v>32</v>
      </c>
    </row>
    <row r="951" spans="1:23">
      <c r="A951" t="s">
        <v>994</v>
      </c>
      <c r="B951">
        <v>27.599896999999999</v>
      </c>
      <c r="C951" s="15">
        <v>32.257894999999998</v>
      </c>
      <c r="D951" s="2" t="s">
        <v>6012</v>
      </c>
      <c r="E951" s="14">
        <f>_xlfn.XLOOKUP(C951,missing_cities!B:B,missing_cities!C:C,"Not Found",0)</f>
        <v>0</v>
      </c>
      <c r="F951" s="14" t="s">
        <v>9990</v>
      </c>
      <c r="G951" s="2" t="str">
        <f>_xlfn.XLOOKUP(E951,missing_cities!$Q$2:$Q$56,missing_cities!$R$2:$R$56,"Not Found",0)</f>
        <v>Not Found</v>
      </c>
      <c r="H951" t="str">
        <f>_xlfn.XLOOKUP(E951,missing_cities!$Q$2:$Q$56,missing_cities!$S$2:$S$56,"Not Found",0)</f>
        <v>Not Found</v>
      </c>
      <c r="I951" t="s">
        <v>18</v>
      </c>
      <c r="J951" s="15">
        <v>0.34</v>
      </c>
      <c r="K951" t="s">
        <v>19</v>
      </c>
      <c r="L951" s="15" t="str">
        <f t="shared" si="28"/>
        <v>9:00-18:00</v>
      </c>
      <c r="M951" s="16">
        <f t="shared" si="29"/>
        <v>0.37</v>
      </c>
      <c r="N951" s="15">
        <v>8.41</v>
      </c>
      <c r="O951" s="15">
        <v>23</v>
      </c>
      <c r="P951" t="s">
        <v>29</v>
      </c>
      <c r="Q951">
        <v>50</v>
      </c>
      <c r="R951" t="s">
        <v>42</v>
      </c>
      <c r="S951">
        <v>2020</v>
      </c>
      <c r="T951" t="s">
        <v>31</v>
      </c>
      <c r="U951" s="15">
        <v>4.2</v>
      </c>
      <c r="V951" s="15">
        <v>4</v>
      </c>
      <c r="W951" t="s">
        <v>23</v>
      </c>
    </row>
    <row r="952" spans="1:23">
      <c r="A952" t="s">
        <v>995</v>
      </c>
      <c r="B952">
        <v>25.325498</v>
      </c>
      <c r="C952" s="15">
        <v>55.282243000000001</v>
      </c>
      <c r="D952" s="2" t="s">
        <v>6013</v>
      </c>
      <c r="E952" s="14" t="s">
        <v>5076</v>
      </c>
      <c r="F952" s="14" t="e" vm="10">
        <v>#VALUE!</v>
      </c>
      <c r="G952" s="2" t="str">
        <f>_xlfn.XLOOKUP(E952,missing_cities!$Q$2:$Q$56,missing_cities!$R$2:$R$56,"Not Found",0)</f>
        <v>United Arab Emirates</v>
      </c>
      <c r="H952" t="str">
        <f>_xlfn.XLOOKUP(E952,missing_cities!$Q$2:$Q$56,missing_cities!$S$2:$S$56,"Not Found",0)</f>
        <v>Asia</v>
      </c>
      <c r="I952" t="s">
        <v>18</v>
      </c>
      <c r="J952" s="15">
        <v>0.14000000000000001</v>
      </c>
      <c r="K952" s="1">
        <v>45862</v>
      </c>
      <c r="L952" s="15" t="str">
        <f t="shared" si="28"/>
        <v>9.00-21.00</v>
      </c>
      <c r="M952" s="16">
        <f t="shared" si="29"/>
        <v>12</v>
      </c>
      <c r="N952" s="15">
        <v>12.77</v>
      </c>
      <c r="O952" s="15">
        <v>31</v>
      </c>
      <c r="P952" t="s">
        <v>37</v>
      </c>
      <c r="Q952">
        <v>50</v>
      </c>
      <c r="R952" t="s">
        <v>76</v>
      </c>
      <c r="S952">
        <v>2022</v>
      </c>
      <c r="T952" t="s">
        <v>31</v>
      </c>
      <c r="U952" s="15">
        <v>3.8</v>
      </c>
      <c r="V952" s="15">
        <v>10</v>
      </c>
      <c r="W952" t="s">
        <v>27</v>
      </c>
    </row>
    <row r="953" spans="1:23">
      <c r="A953" t="s">
        <v>996</v>
      </c>
      <c r="B953">
        <v>43.622197</v>
      </c>
      <c r="C953" s="15">
        <v>-79.431623000000002</v>
      </c>
      <c r="D953" s="2" t="s">
        <v>6014</v>
      </c>
      <c r="E953" s="14" t="s">
        <v>5050</v>
      </c>
      <c r="F953" s="14" t="e" vm="1">
        <v>#VALUE!</v>
      </c>
      <c r="G953" s="2" t="str">
        <f>_xlfn.XLOOKUP(E953,missing_cities!$Q$2:$Q$56,missing_cities!$R$2:$R$56,"Not Found",0)</f>
        <v>Canada</v>
      </c>
      <c r="H953" t="str">
        <f>_xlfn.XLOOKUP(E953,missing_cities!$Q$2:$Q$56,missing_cities!$S$2:$S$56,"Not Found",0)</f>
        <v>North America</v>
      </c>
      <c r="I953" t="s">
        <v>18</v>
      </c>
      <c r="J953" s="15">
        <v>0.38</v>
      </c>
      <c r="K953" t="s">
        <v>34</v>
      </c>
      <c r="L953" s="15" t="str">
        <f t="shared" si="28"/>
        <v>6:00-22:00</v>
      </c>
      <c r="M953" s="16">
        <f t="shared" si="29"/>
        <v>0.67</v>
      </c>
      <c r="N953" s="15">
        <v>11.32</v>
      </c>
      <c r="O953" s="15">
        <v>87</v>
      </c>
      <c r="P953" t="s">
        <v>20</v>
      </c>
      <c r="Q953">
        <v>150</v>
      </c>
      <c r="R953" t="s">
        <v>44</v>
      </c>
      <c r="S953">
        <v>2018</v>
      </c>
      <c r="T953" t="s">
        <v>22</v>
      </c>
      <c r="U953" s="15">
        <v>4.3</v>
      </c>
      <c r="V953" s="15">
        <v>3</v>
      </c>
      <c r="W953" t="s">
        <v>23</v>
      </c>
    </row>
    <row r="954" spans="1:23">
      <c r="A954" t="s">
        <v>997</v>
      </c>
      <c r="B954">
        <v>13.865257</v>
      </c>
      <c r="C954" s="15">
        <v>100.572986</v>
      </c>
      <c r="D954" s="2" t="s">
        <v>6015</v>
      </c>
      <c r="E954" s="14" t="s">
        <v>5059</v>
      </c>
      <c r="F954" s="14" t="e" vm="4">
        <v>#VALUE!</v>
      </c>
      <c r="G954" s="2" t="str">
        <f>_xlfn.XLOOKUP(E954,missing_cities!$Q$2:$Q$56,missing_cities!$R$2:$R$56,"Not Found",0)</f>
        <v>Thailand</v>
      </c>
      <c r="H954" t="str">
        <f>_xlfn.XLOOKUP(E954,missing_cities!$Q$2:$Q$56,missing_cities!$S$2:$S$56,"Not Found",0)</f>
        <v>Asia</v>
      </c>
      <c r="I954" t="s">
        <v>18</v>
      </c>
      <c r="J954" s="15">
        <v>0.31</v>
      </c>
      <c r="K954" t="s">
        <v>19</v>
      </c>
      <c r="L954" s="15" t="str">
        <f t="shared" si="28"/>
        <v>9:00-18:00</v>
      </c>
      <c r="M954" s="16">
        <f t="shared" si="29"/>
        <v>0.37</v>
      </c>
      <c r="N954" s="15">
        <v>1.97</v>
      </c>
      <c r="O954" s="15">
        <v>26</v>
      </c>
      <c r="P954" t="s">
        <v>20</v>
      </c>
      <c r="Q954">
        <v>150</v>
      </c>
      <c r="R954" t="s">
        <v>132</v>
      </c>
      <c r="S954">
        <v>2011</v>
      </c>
      <c r="T954" t="s">
        <v>22</v>
      </c>
      <c r="U954" s="15">
        <v>4.2</v>
      </c>
      <c r="V954" s="15">
        <v>2</v>
      </c>
      <c r="W954" t="s">
        <v>23</v>
      </c>
    </row>
    <row r="955" spans="1:23">
      <c r="A955" t="s">
        <v>998</v>
      </c>
      <c r="B955">
        <v>37.613576999999999</v>
      </c>
      <c r="C955" s="15">
        <v>126.939173</v>
      </c>
      <c r="D955" s="2" t="s">
        <v>6016</v>
      </c>
      <c r="E955" s="14" t="s">
        <v>5063</v>
      </c>
      <c r="F955" s="14" t="e" vm="6">
        <v>#VALUE!</v>
      </c>
      <c r="G955" s="2" t="str">
        <f>_xlfn.XLOOKUP(E955,missing_cities!$Q$2:$Q$56,missing_cities!$R$2:$R$56,"Not Found",0)</f>
        <v>South Korea</v>
      </c>
      <c r="H955" t="str">
        <f>_xlfn.XLOOKUP(E955,missing_cities!$Q$2:$Q$56,missing_cities!$S$2:$S$56,"Not Found",0)</f>
        <v>Asia</v>
      </c>
      <c r="I955" t="s">
        <v>18</v>
      </c>
      <c r="J955" s="15">
        <v>0.11</v>
      </c>
      <c r="K955" t="s">
        <v>34</v>
      </c>
      <c r="L955" s="15" t="str">
        <f t="shared" si="28"/>
        <v>6:00-22:00</v>
      </c>
      <c r="M955" s="16">
        <f t="shared" si="29"/>
        <v>0.67</v>
      </c>
      <c r="N955" s="15">
        <v>16.14</v>
      </c>
      <c r="O955" s="15">
        <v>99</v>
      </c>
      <c r="P955" t="s">
        <v>37</v>
      </c>
      <c r="Q955">
        <v>22</v>
      </c>
      <c r="R955" t="s">
        <v>67</v>
      </c>
      <c r="S955">
        <v>2018</v>
      </c>
      <c r="T955" t="s">
        <v>31</v>
      </c>
      <c r="U955" s="15">
        <v>3.6</v>
      </c>
      <c r="V955" s="15">
        <v>10</v>
      </c>
      <c r="W955" t="s">
        <v>32</v>
      </c>
    </row>
    <row r="956" spans="1:23">
      <c r="A956" t="s">
        <v>999</v>
      </c>
      <c r="B956">
        <v>52.496485</v>
      </c>
      <c r="C956" s="15">
        <v>13.476027999999999</v>
      </c>
      <c r="D956" s="2" t="s">
        <v>6017</v>
      </c>
      <c r="E956" s="14" t="s">
        <v>5057</v>
      </c>
      <c r="F956" s="14" t="e" vm="3">
        <v>#VALUE!</v>
      </c>
      <c r="G956" s="2" t="str">
        <f>_xlfn.XLOOKUP(E956,missing_cities!$Q$2:$Q$56,missing_cities!$R$2:$R$56,"Not Found",0)</f>
        <v>Germany</v>
      </c>
      <c r="H956" t="str">
        <f>_xlfn.XLOOKUP(E956,missing_cities!$Q$2:$Q$56,missing_cities!$S$2:$S$56,"Not Found",0)</f>
        <v>Europe</v>
      </c>
      <c r="I956" t="s">
        <v>18</v>
      </c>
      <c r="J956" s="15">
        <v>0.37</v>
      </c>
      <c r="K956" s="1">
        <v>45862</v>
      </c>
      <c r="L956" s="15" t="str">
        <f t="shared" si="28"/>
        <v>9.00-21.00</v>
      </c>
      <c r="M956" s="16">
        <f t="shared" si="29"/>
        <v>12</v>
      </c>
      <c r="N956" s="15">
        <v>18.47</v>
      </c>
      <c r="O956" s="15">
        <v>22</v>
      </c>
      <c r="P956" t="s">
        <v>29</v>
      </c>
      <c r="Q956">
        <v>22</v>
      </c>
      <c r="R956" t="s">
        <v>76</v>
      </c>
      <c r="S956">
        <v>2020</v>
      </c>
      <c r="T956" t="s">
        <v>31</v>
      </c>
      <c r="U956" s="15">
        <v>3.2</v>
      </c>
      <c r="V956" s="15">
        <v>6</v>
      </c>
      <c r="W956" t="s">
        <v>23</v>
      </c>
    </row>
    <row r="957" spans="1:23">
      <c r="A957" t="s">
        <v>1000</v>
      </c>
      <c r="B957">
        <v>37.632883</v>
      </c>
      <c r="C957" s="15">
        <v>127.070643</v>
      </c>
      <c r="D957" s="2" t="s">
        <v>6018</v>
      </c>
      <c r="E957" s="14" t="s">
        <v>5063</v>
      </c>
      <c r="F957" s="14" t="e" vm="6">
        <v>#VALUE!</v>
      </c>
      <c r="G957" s="2" t="str">
        <f>_xlfn.XLOOKUP(E957,missing_cities!$Q$2:$Q$56,missing_cities!$R$2:$R$56,"Not Found",0)</f>
        <v>South Korea</v>
      </c>
      <c r="H957" t="str">
        <f>_xlfn.XLOOKUP(E957,missing_cities!$Q$2:$Q$56,missing_cities!$S$2:$S$56,"Not Found",0)</f>
        <v>Asia</v>
      </c>
      <c r="I957" t="s">
        <v>18</v>
      </c>
      <c r="J957" s="15">
        <v>0.27</v>
      </c>
      <c r="K957" t="s">
        <v>19</v>
      </c>
      <c r="L957" s="15" t="str">
        <f t="shared" si="28"/>
        <v>9:00-18:00</v>
      </c>
      <c r="M957" s="16">
        <f t="shared" si="29"/>
        <v>0.37</v>
      </c>
      <c r="N957" s="15">
        <v>13.65</v>
      </c>
      <c r="O957" s="15">
        <v>63</v>
      </c>
      <c r="P957" t="s">
        <v>37</v>
      </c>
      <c r="Q957">
        <v>50</v>
      </c>
      <c r="R957" t="s">
        <v>21</v>
      </c>
      <c r="S957">
        <v>2012</v>
      </c>
      <c r="T957" t="s">
        <v>31</v>
      </c>
      <c r="U957" s="15">
        <v>4.3</v>
      </c>
      <c r="V957" s="15">
        <v>2</v>
      </c>
      <c r="W957" t="s">
        <v>27</v>
      </c>
    </row>
    <row r="958" spans="1:23">
      <c r="A958" t="s">
        <v>1001</v>
      </c>
      <c r="B958">
        <v>-15.832079999999999</v>
      </c>
      <c r="C958" s="15">
        <v>173.645478</v>
      </c>
      <c r="D958" s="2" t="s">
        <v>6019</v>
      </c>
      <c r="E958" s="14" t="str">
        <f>_xlfn.XLOOKUP(C958,missing_cities!B:B,missing_cities!C:C,"Not Found",0)</f>
        <v>Error</v>
      </c>
      <c r="F958" s="14" t="s">
        <v>9987</v>
      </c>
      <c r="G958" s="2" t="str">
        <f>_xlfn.XLOOKUP(E958,missing_cities!$Q$2:$Q$56,missing_cities!$R$2:$R$56,"Not Found",0)</f>
        <v>Error</v>
      </c>
      <c r="H958" t="str">
        <f>_xlfn.XLOOKUP(E958,missing_cities!$Q$2:$Q$56,missing_cities!$S$2:$S$56,"Not Found",0)</f>
        <v>Error</v>
      </c>
      <c r="I958" t="s">
        <v>18</v>
      </c>
      <c r="J958" s="15">
        <v>0.37</v>
      </c>
      <c r="K958" t="s">
        <v>19</v>
      </c>
      <c r="L958" s="15" t="str">
        <f t="shared" si="28"/>
        <v>9:00-18:00</v>
      </c>
      <c r="M958" s="16">
        <f t="shared" si="29"/>
        <v>0.37</v>
      </c>
      <c r="N958" s="15">
        <v>5.4</v>
      </c>
      <c r="O958" s="15">
        <v>25</v>
      </c>
      <c r="P958" t="s">
        <v>25</v>
      </c>
      <c r="Q958">
        <v>350</v>
      </c>
      <c r="R958" t="s">
        <v>97</v>
      </c>
      <c r="S958">
        <v>2014</v>
      </c>
      <c r="T958" t="s">
        <v>22</v>
      </c>
      <c r="U958" s="15">
        <v>3.3</v>
      </c>
      <c r="V958" s="15">
        <v>10</v>
      </c>
      <c r="W958" t="s">
        <v>27</v>
      </c>
    </row>
    <row r="959" spans="1:23">
      <c r="A959" t="s">
        <v>1002</v>
      </c>
      <c r="B959">
        <v>-33.820819999999998</v>
      </c>
      <c r="C959" s="15">
        <v>18.431778000000001</v>
      </c>
      <c r="D959" s="2" t="s">
        <v>6020</v>
      </c>
      <c r="E959" s="14" t="s">
        <v>5085</v>
      </c>
      <c r="F959" s="14" t="e" vm="12">
        <v>#VALUE!</v>
      </c>
      <c r="G959" s="2" t="str">
        <f>_xlfn.XLOOKUP(E959,missing_cities!$Q$2:$Q$56,missing_cities!$R$2:$R$56,"Not Found",0)</f>
        <v>South Africa</v>
      </c>
      <c r="H959" t="str">
        <f>_xlfn.XLOOKUP(E959,missing_cities!$Q$2:$Q$56,missing_cities!$S$2:$S$56,"Not Found",0)</f>
        <v>Africa</v>
      </c>
      <c r="I959" t="s">
        <v>18</v>
      </c>
      <c r="J959" s="15">
        <v>0.3</v>
      </c>
      <c r="K959" s="1">
        <v>45862</v>
      </c>
      <c r="L959" s="15" t="str">
        <f t="shared" si="28"/>
        <v>9.00-21.00</v>
      </c>
      <c r="M959" s="16">
        <f t="shared" si="29"/>
        <v>12</v>
      </c>
      <c r="N959" s="15">
        <v>6.11</v>
      </c>
      <c r="O959" s="15">
        <v>18</v>
      </c>
      <c r="P959" t="s">
        <v>29</v>
      </c>
      <c r="Q959">
        <v>22</v>
      </c>
      <c r="R959" t="s">
        <v>37</v>
      </c>
      <c r="S959">
        <v>2020</v>
      </c>
      <c r="T959" t="s">
        <v>31</v>
      </c>
      <c r="U959" s="15">
        <v>3.2</v>
      </c>
      <c r="V959" s="15">
        <v>8</v>
      </c>
      <c r="W959" t="s">
        <v>27</v>
      </c>
    </row>
    <row r="960" spans="1:23">
      <c r="A960" t="s">
        <v>1003</v>
      </c>
      <c r="B960">
        <v>41.826563999999998</v>
      </c>
      <c r="C960" s="15">
        <v>-87.734854999999996</v>
      </c>
      <c r="D960" s="2" t="s">
        <v>6021</v>
      </c>
      <c r="E960" s="14" t="s">
        <v>5065</v>
      </c>
      <c r="F960" s="14" t="e" vm="5">
        <v>#VALUE!</v>
      </c>
      <c r="G960" s="2" t="str">
        <f>_xlfn.XLOOKUP(E960,missing_cities!$Q$2:$Q$56,missing_cities!$R$2:$R$56,"Not Found",0)</f>
        <v>United States</v>
      </c>
      <c r="H960" t="str">
        <f>_xlfn.XLOOKUP(E960,missing_cities!$Q$2:$Q$56,missing_cities!$S$2:$S$56,"Not Found",0)</f>
        <v>North America</v>
      </c>
      <c r="I960" t="s">
        <v>18</v>
      </c>
      <c r="J960" s="15">
        <v>0.39</v>
      </c>
      <c r="K960" t="s">
        <v>19</v>
      </c>
      <c r="L960" s="15" t="str">
        <f t="shared" si="28"/>
        <v>9:00-18:00</v>
      </c>
      <c r="M960" s="16">
        <f t="shared" si="29"/>
        <v>0.37</v>
      </c>
      <c r="N960" s="15">
        <v>14.53</v>
      </c>
      <c r="O960" s="15">
        <v>45</v>
      </c>
      <c r="P960" t="s">
        <v>25</v>
      </c>
      <c r="Q960">
        <v>350</v>
      </c>
      <c r="R960" t="s">
        <v>37</v>
      </c>
      <c r="S960">
        <v>2020</v>
      </c>
      <c r="T960" t="s">
        <v>31</v>
      </c>
      <c r="U960" s="15">
        <v>3.6</v>
      </c>
      <c r="V960" s="15">
        <v>3</v>
      </c>
      <c r="W960" t="s">
        <v>27</v>
      </c>
    </row>
    <row r="961" spans="1:23">
      <c r="A961" t="s">
        <v>1004</v>
      </c>
      <c r="B961">
        <v>37.869878</v>
      </c>
      <c r="C961" s="15">
        <v>-122.35066999999999</v>
      </c>
      <c r="D961" s="2" t="s">
        <v>6022</v>
      </c>
      <c r="E961" s="14" t="s">
        <v>5061</v>
      </c>
      <c r="F961" s="14" t="e" vm="5">
        <v>#VALUE!</v>
      </c>
      <c r="G961" s="2" t="str">
        <f>_xlfn.XLOOKUP(E961,missing_cities!$Q$2:$Q$56,missing_cities!$R$2:$R$56,"Not Found",0)</f>
        <v>United States</v>
      </c>
      <c r="H961" t="str">
        <f>_xlfn.XLOOKUP(E961,missing_cities!$Q$2:$Q$56,missing_cities!$S$2:$S$56,"Not Found",0)</f>
        <v>North America</v>
      </c>
      <c r="I961" t="s">
        <v>18</v>
      </c>
      <c r="J961" s="15">
        <v>0.16</v>
      </c>
      <c r="K961" t="s">
        <v>19</v>
      </c>
      <c r="L961" s="15" t="str">
        <f t="shared" si="28"/>
        <v>9:00-18:00</v>
      </c>
      <c r="M961" s="16">
        <f t="shared" si="29"/>
        <v>0.37</v>
      </c>
      <c r="N961" s="15">
        <v>3.29</v>
      </c>
      <c r="O961" s="15">
        <v>65</v>
      </c>
      <c r="P961" t="s">
        <v>37</v>
      </c>
      <c r="Q961">
        <v>350</v>
      </c>
      <c r="R961" t="s">
        <v>81</v>
      </c>
      <c r="S961">
        <v>2012</v>
      </c>
      <c r="T961" t="s">
        <v>31</v>
      </c>
      <c r="U961" s="15">
        <v>3.7</v>
      </c>
      <c r="V961" s="15">
        <v>1</v>
      </c>
      <c r="W961" t="s">
        <v>23</v>
      </c>
    </row>
    <row r="962" spans="1:23">
      <c r="A962" t="s">
        <v>1005</v>
      </c>
      <c r="B962">
        <v>34.166226999999999</v>
      </c>
      <c r="C962" s="15">
        <v>-118.34981999999999</v>
      </c>
      <c r="D962" s="2" t="s">
        <v>6023</v>
      </c>
      <c r="E962" s="14" t="s">
        <v>5111</v>
      </c>
      <c r="F962" s="14" t="e" vm="5">
        <v>#VALUE!</v>
      </c>
      <c r="G962" s="2" t="str">
        <f>_xlfn.XLOOKUP(E962,missing_cities!$Q$2:$Q$56,missing_cities!$R$2:$R$56,"Not Found",0)</f>
        <v>United States</v>
      </c>
      <c r="H962" t="str">
        <f>_xlfn.XLOOKUP(E962,missing_cities!$Q$2:$Q$56,missing_cities!$S$2:$S$56,"Not Found",0)</f>
        <v>North America</v>
      </c>
      <c r="I962" t="s">
        <v>18</v>
      </c>
      <c r="J962" s="15">
        <v>0.22</v>
      </c>
      <c r="K962" s="1">
        <v>45862</v>
      </c>
      <c r="L962" s="15" t="str">
        <f t="shared" si="28"/>
        <v>9.00-21.00</v>
      </c>
      <c r="M962" s="16">
        <f t="shared" si="29"/>
        <v>12</v>
      </c>
      <c r="N962" s="15">
        <v>7.63</v>
      </c>
      <c r="O962" s="15">
        <v>99</v>
      </c>
      <c r="P962" t="s">
        <v>20</v>
      </c>
      <c r="Q962">
        <v>150</v>
      </c>
      <c r="R962" t="s">
        <v>81</v>
      </c>
      <c r="S962">
        <v>2023</v>
      </c>
      <c r="T962" t="s">
        <v>22</v>
      </c>
      <c r="U962" s="15">
        <v>3.6</v>
      </c>
      <c r="V962" s="15">
        <v>1</v>
      </c>
      <c r="W962" t="s">
        <v>27</v>
      </c>
    </row>
    <row r="963" spans="1:23">
      <c r="A963" t="s">
        <v>1006</v>
      </c>
      <c r="B963">
        <v>55.898204999999997</v>
      </c>
      <c r="C963" s="15">
        <v>37.509138</v>
      </c>
      <c r="D963" s="2" t="s">
        <v>6024</v>
      </c>
      <c r="E963" s="14" t="s">
        <v>5052</v>
      </c>
      <c r="F963" s="14" t="e" vm="2">
        <v>#VALUE!</v>
      </c>
      <c r="G963" s="2" t="str">
        <f>_xlfn.XLOOKUP(E963,missing_cities!$Q$2:$Q$56,missing_cities!$R$2:$R$56,"Not Found",0)</f>
        <v>Russia</v>
      </c>
      <c r="H963" t="str">
        <f>_xlfn.XLOOKUP(E963,missing_cities!$Q$2:$Q$56,missing_cities!$S$2:$S$56,"Not Found",0)</f>
        <v>Europe</v>
      </c>
      <c r="I963" t="s">
        <v>18</v>
      </c>
      <c r="J963" s="15">
        <v>0.17</v>
      </c>
      <c r="K963" s="1">
        <v>45862</v>
      </c>
      <c r="L963" s="15" t="str">
        <f t="shared" ref="L963:L1026" si="30">IF(ISNUMBER(SEARCH("-",K963)),K963,"9.00-21.00")</f>
        <v>9.00-21.00</v>
      </c>
      <c r="M963" s="16">
        <f t="shared" ref="M963:M1026" si="31">IF(ISNUMBER(SEARCH("-", L963)), TEXT(RIGHT(L963, LEN(L963) - FIND("-", L963)), "0.00") - TEXT(LEFT(L963, FIND("-", L963)-1), "0.00"), "")</f>
        <v>12</v>
      </c>
      <c r="N963" s="15">
        <v>8.09</v>
      </c>
      <c r="O963" s="15">
        <v>84</v>
      </c>
      <c r="P963" t="s">
        <v>29</v>
      </c>
      <c r="Q963">
        <v>50</v>
      </c>
      <c r="R963" t="s">
        <v>48</v>
      </c>
      <c r="S963">
        <v>2018</v>
      </c>
      <c r="T963" t="s">
        <v>31</v>
      </c>
      <c r="U963" s="15">
        <v>5</v>
      </c>
      <c r="V963" s="15">
        <v>5</v>
      </c>
      <c r="W963" t="s">
        <v>27</v>
      </c>
    </row>
    <row r="964" spans="1:23">
      <c r="A964" t="s">
        <v>1007</v>
      </c>
      <c r="B964">
        <v>43.726047000000001</v>
      </c>
      <c r="C964" s="15">
        <v>-79.496278000000004</v>
      </c>
      <c r="D964" s="2" t="s">
        <v>6025</v>
      </c>
      <c r="E964" s="14" t="s">
        <v>5050</v>
      </c>
      <c r="F964" s="14" t="e" vm="1">
        <v>#VALUE!</v>
      </c>
      <c r="G964" s="2" t="str">
        <f>_xlfn.XLOOKUP(E964,missing_cities!$Q$2:$Q$56,missing_cities!$R$2:$R$56,"Not Found",0)</f>
        <v>Canada</v>
      </c>
      <c r="H964" t="str">
        <f>_xlfn.XLOOKUP(E964,missing_cities!$Q$2:$Q$56,missing_cities!$S$2:$S$56,"Not Found",0)</f>
        <v>North America</v>
      </c>
      <c r="I964" t="s">
        <v>18</v>
      </c>
      <c r="J964" s="15">
        <v>0.16</v>
      </c>
      <c r="K964" s="1">
        <v>45862</v>
      </c>
      <c r="L964" s="15" t="str">
        <f t="shared" si="30"/>
        <v>9.00-21.00</v>
      </c>
      <c r="M964" s="16">
        <f t="shared" si="31"/>
        <v>12</v>
      </c>
      <c r="N964" s="15">
        <v>10.73</v>
      </c>
      <c r="O964" s="15">
        <v>40</v>
      </c>
      <c r="P964" t="s">
        <v>29</v>
      </c>
      <c r="Q964">
        <v>150</v>
      </c>
      <c r="R964" t="s">
        <v>48</v>
      </c>
      <c r="S964">
        <v>2013</v>
      </c>
      <c r="T964" t="s">
        <v>31</v>
      </c>
      <c r="U964" s="15">
        <v>4.4000000000000004</v>
      </c>
      <c r="V964" s="15">
        <v>6</v>
      </c>
      <c r="W964" t="s">
        <v>27</v>
      </c>
    </row>
    <row r="965" spans="1:23">
      <c r="A965" t="s">
        <v>1008</v>
      </c>
      <c r="B965">
        <v>55.745023000000003</v>
      </c>
      <c r="C965" s="15">
        <v>37.577207999999999</v>
      </c>
      <c r="D965" s="2" t="s">
        <v>6026</v>
      </c>
      <c r="E965" s="14" t="s">
        <v>5052</v>
      </c>
      <c r="F965" s="14" t="e" vm="2">
        <v>#VALUE!</v>
      </c>
      <c r="G965" s="2" t="str">
        <f>_xlfn.XLOOKUP(E965,missing_cities!$Q$2:$Q$56,missing_cities!$R$2:$R$56,"Not Found",0)</f>
        <v>Russia</v>
      </c>
      <c r="H965" t="str">
        <f>_xlfn.XLOOKUP(E965,missing_cities!$Q$2:$Q$56,missing_cities!$S$2:$S$56,"Not Found",0)</f>
        <v>Europe</v>
      </c>
      <c r="I965" t="s">
        <v>18</v>
      </c>
      <c r="J965" s="15">
        <v>0.37</v>
      </c>
      <c r="K965" t="s">
        <v>34</v>
      </c>
      <c r="L965" s="15" t="str">
        <f t="shared" si="30"/>
        <v>6:00-22:00</v>
      </c>
      <c r="M965" s="16">
        <f t="shared" si="31"/>
        <v>0.67</v>
      </c>
      <c r="N965" s="15">
        <v>7.3</v>
      </c>
      <c r="O965" s="15">
        <v>66</v>
      </c>
      <c r="P965" t="s">
        <v>25</v>
      </c>
      <c r="Q965">
        <v>50</v>
      </c>
      <c r="R965" t="s">
        <v>44</v>
      </c>
      <c r="S965">
        <v>2016</v>
      </c>
      <c r="T965" t="s">
        <v>31</v>
      </c>
      <c r="U965" s="15">
        <v>4.5999999999999996</v>
      </c>
      <c r="V965" s="15">
        <v>1</v>
      </c>
      <c r="W965" t="s">
        <v>23</v>
      </c>
    </row>
    <row r="966" spans="1:23">
      <c r="A966" t="s">
        <v>1009</v>
      </c>
      <c r="B966">
        <v>-33.883961999999997</v>
      </c>
      <c r="C966" s="15">
        <v>151.309743</v>
      </c>
      <c r="D966" s="2" t="s">
        <v>6027</v>
      </c>
      <c r="E966" s="14" t="s">
        <v>5069</v>
      </c>
      <c r="F966" s="14" t="e" vm="8">
        <v>#VALUE!</v>
      </c>
      <c r="G966" s="2" t="str">
        <f>_xlfn.XLOOKUP(E966,missing_cities!$Q$2:$Q$56,missing_cities!$R$2:$R$56,"Not Found",0)</f>
        <v>Australia</v>
      </c>
      <c r="H966" t="str">
        <f>_xlfn.XLOOKUP(E966,missing_cities!$Q$2:$Q$56,missing_cities!$S$2:$S$56,"Not Found",0)</f>
        <v>Australia</v>
      </c>
      <c r="I966" t="s">
        <v>18</v>
      </c>
      <c r="J966" s="15">
        <v>0.37</v>
      </c>
      <c r="K966" t="s">
        <v>19</v>
      </c>
      <c r="L966" s="15" t="str">
        <f t="shared" si="30"/>
        <v>9:00-18:00</v>
      </c>
      <c r="M966" s="16">
        <f t="shared" si="31"/>
        <v>0.37</v>
      </c>
      <c r="N966" s="15">
        <v>14.73</v>
      </c>
      <c r="O966" s="15">
        <v>49</v>
      </c>
      <c r="P966" t="s">
        <v>20</v>
      </c>
      <c r="Q966">
        <v>50</v>
      </c>
      <c r="R966" t="s">
        <v>44</v>
      </c>
      <c r="S966">
        <v>2011</v>
      </c>
      <c r="T966" t="s">
        <v>22</v>
      </c>
      <c r="U966" s="15">
        <v>4.2</v>
      </c>
      <c r="V966" s="15">
        <v>5</v>
      </c>
      <c r="W966" t="s">
        <v>23</v>
      </c>
    </row>
    <row r="967" spans="1:23">
      <c r="A967" t="s">
        <v>1010</v>
      </c>
      <c r="B967">
        <v>25.279226000000001</v>
      </c>
      <c r="C967" s="15">
        <v>55.235413000000001</v>
      </c>
      <c r="D967" s="2" t="s">
        <v>6028</v>
      </c>
      <c r="E967" s="14" t="s">
        <v>5076</v>
      </c>
      <c r="F967" s="14" t="e" vm="10">
        <v>#VALUE!</v>
      </c>
      <c r="G967" s="2" t="str">
        <f>_xlfn.XLOOKUP(E967,missing_cities!$Q$2:$Q$56,missing_cities!$R$2:$R$56,"Not Found",0)</f>
        <v>United Arab Emirates</v>
      </c>
      <c r="H967" t="str">
        <f>_xlfn.XLOOKUP(E967,missing_cities!$Q$2:$Q$56,missing_cities!$S$2:$S$56,"Not Found",0)</f>
        <v>Asia</v>
      </c>
      <c r="I967" t="s">
        <v>18</v>
      </c>
      <c r="J967" s="15">
        <v>0.19</v>
      </c>
      <c r="K967" s="1">
        <v>45862</v>
      </c>
      <c r="L967" s="15" t="str">
        <f t="shared" si="30"/>
        <v>9.00-21.00</v>
      </c>
      <c r="M967" s="16">
        <f t="shared" si="31"/>
        <v>12</v>
      </c>
      <c r="N967" s="15">
        <v>16.21</v>
      </c>
      <c r="O967" s="15">
        <v>14</v>
      </c>
      <c r="P967" t="s">
        <v>25</v>
      </c>
      <c r="Q967">
        <v>150</v>
      </c>
      <c r="R967" t="s">
        <v>26</v>
      </c>
      <c r="S967">
        <v>2023</v>
      </c>
      <c r="T967" t="s">
        <v>22</v>
      </c>
      <c r="U967" s="15">
        <v>3.5</v>
      </c>
      <c r="V967" s="15">
        <v>7</v>
      </c>
      <c r="W967" t="s">
        <v>32</v>
      </c>
    </row>
    <row r="968" spans="1:23">
      <c r="A968" t="s">
        <v>1011</v>
      </c>
      <c r="B968">
        <v>-21.562677000000001</v>
      </c>
      <c r="C968" s="15">
        <v>-115.182177</v>
      </c>
      <c r="D968" s="2" t="s">
        <v>6029</v>
      </c>
      <c r="E968" s="14" t="str">
        <f>_xlfn.XLOOKUP(C968,missing_cities!B:B,missing_cities!C:C,"Not Found",0)</f>
        <v>Error</v>
      </c>
      <c r="F968" s="14" t="s">
        <v>9987</v>
      </c>
      <c r="G968" s="2" t="str">
        <f>_xlfn.XLOOKUP(E968,missing_cities!$Q$2:$Q$56,missing_cities!$R$2:$R$56,"Not Found",0)</f>
        <v>Error</v>
      </c>
      <c r="H968" t="str">
        <f>_xlfn.XLOOKUP(E968,missing_cities!$Q$2:$Q$56,missing_cities!$S$2:$S$56,"Not Found",0)</f>
        <v>Error</v>
      </c>
      <c r="I968" t="s">
        <v>18</v>
      </c>
      <c r="J968" s="15">
        <v>0.45</v>
      </c>
      <c r="K968" t="s">
        <v>34</v>
      </c>
      <c r="L968" s="15" t="str">
        <f t="shared" si="30"/>
        <v>6:00-22:00</v>
      </c>
      <c r="M968" s="16">
        <f t="shared" si="31"/>
        <v>0.67</v>
      </c>
      <c r="N968" s="15">
        <v>9.36</v>
      </c>
      <c r="O968" s="15">
        <v>43</v>
      </c>
      <c r="P968" t="s">
        <v>37</v>
      </c>
      <c r="Q968">
        <v>150</v>
      </c>
      <c r="R968" t="s">
        <v>76</v>
      </c>
      <c r="S968">
        <v>2016</v>
      </c>
      <c r="T968" t="s">
        <v>31</v>
      </c>
      <c r="U968" s="15">
        <v>4.4000000000000004</v>
      </c>
      <c r="V968" s="15">
        <v>9</v>
      </c>
      <c r="W968" t="s">
        <v>23</v>
      </c>
    </row>
    <row r="969" spans="1:23">
      <c r="A969" t="s">
        <v>1012</v>
      </c>
      <c r="B969">
        <v>41.964004000000003</v>
      </c>
      <c r="C969" s="15">
        <v>-87.757969000000003</v>
      </c>
      <c r="D969" s="2" t="s">
        <v>6030</v>
      </c>
      <c r="E969" s="14" t="s">
        <v>5065</v>
      </c>
      <c r="F969" s="14" t="e" vm="5">
        <v>#VALUE!</v>
      </c>
      <c r="G969" s="2" t="str">
        <f>_xlfn.XLOOKUP(E969,missing_cities!$Q$2:$Q$56,missing_cities!$R$2:$R$56,"Not Found",0)</f>
        <v>United States</v>
      </c>
      <c r="H969" t="str">
        <f>_xlfn.XLOOKUP(E969,missing_cities!$Q$2:$Q$56,missing_cities!$S$2:$S$56,"Not Found",0)</f>
        <v>North America</v>
      </c>
      <c r="I969" t="s">
        <v>18</v>
      </c>
      <c r="J969" s="15">
        <v>0.35</v>
      </c>
      <c r="K969" t="s">
        <v>34</v>
      </c>
      <c r="L969" s="15" t="str">
        <f t="shared" si="30"/>
        <v>6:00-22:00</v>
      </c>
      <c r="M969" s="16">
        <f t="shared" si="31"/>
        <v>0.67</v>
      </c>
      <c r="N969" s="15">
        <v>13.11</v>
      </c>
      <c r="O969" s="15">
        <v>14</v>
      </c>
      <c r="P969" t="s">
        <v>29</v>
      </c>
      <c r="Q969">
        <v>50</v>
      </c>
      <c r="R969" t="s">
        <v>37</v>
      </c>
      <c r="S969">
        <v>2014</v>
      </c>
      <c r="T969" t="s">
        <v>22</v>
      </c>
      <c r="U969" s="15">
        <v>4.8</v>
      </c>
      <c r="V969" s="15">
        <v>3</v>
      </c>
      <c r="W969" t="s">
        <v>27</v>
      </c>
    </row>
    <row r="970" spans="1:23">
      <c r="A970" t="s">
        <v>1013</v>
      </c>
      <c r="B970">
        <v>37.51408</v>
      </c>
      <c r="C970" s="15">
        <v>126.909302</v>
      </c>
      <c r="D970" s="2" t="s">
        <v>6031</v>
      </c>
      <c r="E970" s="14" t="s">
        <v>5063</v>
      </c>
      <c r="F970" s="14" t="e" vm="6">
        <v>#VALUE!</v>
      </c>
      <c r="G970" s="2" t="str">
        <f>_xlfn.XLOOKUP(E970,missing_cities!$Q$2:$Q$56,missing_cities!$R$2:$R$56,"Not Found",0)</f>
        <v>South Korea</v>
      </c>
      <c r="H970" t="str">
        <f>_xlfn.XLOOKUP(E970,missing_cities!$Q$2:$Q$56,missing_cities!$S$2:$S$56,"Not Found",0)</f>
        <v>Asia</v>
      </c>
      <c r="I970" t="s">
        <v>18</v>
      </c>
      <c r="J970" s="15">
        <v>0.24</v>
      </c>
      <c r="K970" t="s">
        <v>19</v>
      </c>
      <c r="L970" s="15" t="str">
        <f t="shared" si="30"/>
        <v>9:00-18:00</v>
      </c>
      <c r="M970" s="16">
        <f t="shared" si="31"/>
        <v>0.37</v>
      </c>
      <c r="N970" s="15">
        <v>16.52</v>
      </c>
      <c r="O970" s="15">
        <v>49</v>
      </c>
      <c r="P970" t="s">
        <v>39</v>
      </c>
      <c r="Q970">
        <v>50</v>
      </c>
      <c r="R970" t="s">
        <v>76</v>
      </c>
      <c r="S970">
        <v>2023</v>
      </c>
      <c r="T970" t="s">
        <v>22</v>
      </c>
      <c r="U970" s="15">
        <v>4.5999999999999996</v>
      </c>
      <c r="V970" s="15">
        <v>8</v>
      </c>
      <c r="W970" t="s">
        <v>23</v>
      </c>
    </row>
    <row r="971" spans="1:23">
      <c r="A971" t="s">
        <v>1014</v>
      </c>
      <c r="B971">
        <v>55.845878999999996</v>
      </c>
      <c r="C971" s="15">
        <v>37.540371999999998</v>
      </c>
      <c r="D971" s="2" t="s">
        <v>6032</v>
      </c>
      <c r="E971" s="14" t="s">
        <v>5052</v>
      </c>
      <c r="F971" s="14" t="e" vm="2">
        <v>#VALUE!</v>
      </c>
      <c r="G971" s="2" t="str">
        <f>_xlfn.XLOOKUP(E971,missing_cities!$Q$2:$Q$56,missing_cities!$R$2:$R$56,"Not Found",0)</f>
        <v>Russia</v>
      </c>
      <c r="H971" t="str">
        <f>_xlfn.XLOOKUP(E971,missing_cities!$Q$2:$Q$56,missing_cities!$S$2:$S$56,"Not Found",0)</f>
        <v>Europe</v>
      </c>
      <c r="I971" t="s">
        <v>18</v>
      </c>
      <c r="J971" s="15">
        <v>0.15</v>
      </c>
      <c r="K971" s="1">
        <v>45862</v>
      </c>
      <c r="L971" s="15" t="str">
        <f t="shared" si="30"/>
        <v>9.00-21.00</v>
      </c>
      <c r="M971" s="16">
        <f t="shared" si="31"/>
        <v>12</v>
      </c>
      <c r="N971" s="15">
        <v>0.74</v>
      </c>
      <c r="O971" s="15">
        <v>90</v>
      </c>
      <c r="P971" t="s">
        <v>20</v>
      </c>
      <c r="Q971">
        <v>22</v>
      </c>
      <c r="R971" t="s">
        <v>37</v>
      </c>
      <c r="S971">
        <v>2015</v>
      </c>
      <c r="T971" t="s">
        <v>22</v>
      </c>
      <c r="U971" s="15">
        <v>4.5999999999999996</v>
      </c>
      <c r="V971" s="15">
        <v>3</v>
      </c>
      <c r="W971" t="s">
        <v>23</v>
      </c>
    </row>
    <row r="972" spans="1:23">
      <c r="A972" t="s">
        <v>1015</v>
      </c>
      <c r="B972">
        <v>41.972503000000003</v>
      </c>
      <c r="C972" s="15">
        <v>-87.740961999999996</v>
      </c>
      <c r="D972" s="2" t="s">
        <v>6033</v>
      </c>
      <c r="E972" s="14" t="s">
        <v>5065</v>
      </c>
      <c r="F972" s="14" t="e" vm="5">
        <v>#VALUE!</v>
      </c>
      <c r="G972" s="2" t="str">
        <f>_xlfn.XLOOKUP(E972,missing_cities!$Q$2:$Q$56,missing_cities!$R$2:$R$56,"Not Found",0)</f>
        <v>United States</v>
      </c>
      <c r="H972" t="str">
        <f>_xlfn.XLOOKUP(E972,missing_cities!$Q$2:$Q$56,missing_cities!$S$2:$S$56,"Not Found",0)</f>
        <v>North America</v>
      </c>
      <c r="I972" t="s">
        <v>18</v>
      </c>
      <c r="J972" s="15">
        <v>0.41</v>
      </c>
      <c r="K972" s="1">
        <v>45862</v>
      </c>
      <c r="L972" s="15" t="str">
        <f t="shared" si="30"/>
        <v>9.00-21.00</v>
      </c>
      <c r="M972" s="16">
        <f t="shared" si="31"/>
        <v>12</v>
      </c>
      <c r="N972" s="15">
        <v>5.25</v>
      </c>
      <c r="O972" s="15">
        <v>37</v>
      </c>
      <c r="P972" t="s">
        <v>25</v>
      </c>
      <c r="Q972">
        <v>50</v>
      </c>
      <c r="R972" t="s">
        <v>48</v>
      </c>
      <c r="S972">
        <v>2013</v>
      </c>
      <c r="T972" t="s">
        <v>31</v>
      </c>
      <c r="U972" s="15">
        <v>3.5</v>
      </c>
      <c r="V972" s="15">
        <v>6</v>
      </c>
      <c r="W972" t="s">
        <v>27</v>
      </c>
    </row>
    <row r="973" spans="1:23">
      <c r="A973" t="s">
        <v>1016</v>
      </c>
      <c r="B973">
        <v>39.877161000000001</v>
      </c>
      <c r="C973" s="15">
        <v>116.435007</v>
      </c>
      <c r="D973" s="2" t="s">
        <v>6034</v>
      </c>
      <c r="E973" s="14" t="s">
        <v>5071</v>
      </c>
      <c r="F973" s="14" t="e" vm="9">
        <v>#VALUE!</v>
      </c>
      <c r="G973" s="2" t="str">
        <f>_xlfn.XLOOKUP(E973,missing_cities!$Q$2:$Q$56,missing_cities!$R$2:$R$56,"Not Found",0)</f>
        <v>China</v>
      </c>
      <c r="H973" t="str">
        <f>_xlfn.XLOOKUP(E973,missing_cities!$Q$2:$Q$56,missing_cities!$S$2:$S$56,"Not Found",0)</f>
        <v>Asia</v>
      </c>
      <c r="I973" t="s">
        <v>18</v>
      </c>
      <c r="J973" s="15">
        <v>0.28000000000000003</v>
      </c>
      <c r="K973" t="s">
        <v>34</v>
      </c>
      <c r="L973" s="15" t="str">
        <f t="shared" si="30"/>
        <v>6:00-22:00</v>
      </c>
      <c r="M973" s="16">
        <f t="shared" si="31"/>
        <v>0.67</v>
      </c>
      <c r="N973" s="15">
        <v>10.25</v>
      </c>
      <c r="O973" s="15">
        <v>17</v>
      </c>
      <c r="P973" t="s">
        <v>39</v>
      </c>
      <c r="Q973">
        <v>22</v>
      </c>
      <c r="R973" t="s">
        <v>26</v>
      </c>
      <c r="S973">
        <v>2019</v>
      </c>
      <c r="T973" t="s">
        <v>22</v>
      </c>
      <c r="U973" s="15">
        <v>4.3</v>
      </c>
      <c r="V973" s="15">
        <v>7</v>
      </c>
      <c r="W973" t="s">
        <v>23</v>
      </c>
    </row>
    <row r="974" spans="1:23">
      <c r="A974" t="s">
        <v>1017</v>
      </c>
      <c r="B974">
        <v>25.215159</v>
      </c>
      <c r="C974" s="15">
        <v>55.212093000000003</v>
      </c>
      <c r="D974" s="2" t="s">
        <v>6035</v>
      </c>
      <c r="E974" s="14" t="s">
        <v>5076</v>
      </c>
      <c r="F974" s="14" t="e" vm="10">
        <v>#VALUE!</v>
      </c>
      <c r="G974" s="2" t="str">
        <f>_xlfn.XLOOKUP(E974,missing_cities!$Q$2:$Q$56,missing_cities!$R$2:$R$56,"Not Found",0)</f>
        <v>United Arab Emirates</v>
      </c>
      <c r="H974" t="str">
        <f>_xlfn.XLOOKUP(E974,missing_cities!$Q$2:$Q$56,missing_cities!$S$2:$S$56,"Not Found",0)</f>
        <v>Asia</v>
      </c>
      <c r="I974" t="s">
        <v>18</v>
      </c>
      <c r="J974" s="15">
        <v>0.37</v>
      </c>
      <c r="K974" s="1">
        <v>45862</v>
      </c>
      <c r="L974" s="15" t="str">
        <f t="shared" si="30"/>
        <v>9.00-21.00</v>
      </c>
      <c r="M974" s="16">
        <f t="shared" si="31"/>
        <v>12</v>
      </c>
      <c r="N974" s="15">
        <v>12.41</v>
      </c>
      <c r="O974" s="15">
        <v>27</v>
      </c>
      <c r="P974" t="s">
        <v>29</v>
      </c>
      <c r="Q974">
        <v>50</v>
      </c>
      <c r="R974" t="s">
        <v>42</v>
      </c>
      <c r="S974">
        <v>2015</v>
      </c>
      <c r="T974" t="s">
        <v>22</v>
      </c>
      <c r="U974" s="15">
        <v>4.2</v>
      </c>
      <c r="V974" s="15">
        <v>5</v>
      </c>
      <c r="W974" t="s">
        <v>27</v>
      </c>
    </row>
    <row r="975" spans="1:23">
      <c r="A975" t="s">
        <v>1018</v>
      </c>
      <c r="B975">
        <v>11.251358</v>
      </c>
      <c r="C975" s="15">
        <v>22.531801999999999</v>
      </c>
      <c r="D975" s="2" t="s">
        <v>6036</v>
      </c>
      <c r="E975" s="14">
        <f>_xlfn.XLOOKUP(C975,missing_cities!B:B,missing_cities!C:C,"Not Found",0)</f>
        <v>0</v>
      </c>
      <c r="F975" s="14" t="s">
        <v>9990</v>
      </c>
      <c r="G975" s="2" t="str">
        <f>_xlfn.XLOOKUP(E975,missing_cities!$Q$2:$Q$56,missing_cities!$R$2:$R$56,"Not Found",0)</f>
        <v>Not Found</v>
      </c>
      <c r="H975" t="str">
        <f>_xlfn.XLOOKUP(E975,missing_cities!$Q$2:$Q$56,missing_cities!$S$2:$S$56,"Not Found",0)</f>
        <v>Not Found</v>
      </c>
      <c r="I975" t="s">
        <v>18</v>
      </c>
      <c r="J975" s="15">
        <v>0.16</v>
      </c>
      <c r="K975" t="s">
        <v>34</v>
      </c>
      <c r="L975" s="15" t="str">
        <f t="shared" si="30"/>
        <v>6:00-22:00</v>
      </c>
      <c r="M975" s="16">
        <f t="shared" si="31"/>
        <v>0.67</v>
      </c>
      <c r="N975" s="15">
        <v>2.14</v>
      </c>
      <c r="O975" s="15">
        <v>72</v>
      </c>
      <c r="P975" t="s">
        <v>29</v>
      </c>
      <c r="Q975">
        <v>22</v>
      </c>
      <c r="R975" t="s">
        <v>48</v>
      </c>
      <c r="S975">
        <v>2018</v>
      </c>
      <c r="T975" t="s">
        <v>31</v>
      </c>
      <c r="U975" s="15">
        <v>4.5</v>
      </c>
      <c r="V975" s="15">
        <v>10</v>
      </c>
      <c r="W975" t="s">
        <v>27</v>
      </c>
    </row>
    <row r="976" spans="1:23">
      <c r="A976" t="s">
        <v>1019</v>
      </c>
      <c r="B976">
        <v>37.516162999999999</v>
      </c>
      <c r="C976" s="15">
        <v>126.99126699999999</v>
      </c>
      <c r="D976" s="2" t="s">
        <v>6037</v>
      </c>
      <c r="E976" s="14" t="s">
        <v>5063</v>
      </c>
      <c r="F976" s="14" t="e" vm="6">
        <v>#VALUE!</v>
      </c>
      <c r="G976" s="2" t="str">
        <f>_xlfn.XLOOKUP(E976,missing_cities!$Q$2:$Q$56,missing_cities!$R$2:$R$56,"Not Found",0)</f>
        <v>South Korea</v>
      </c>
      <c r="H976" t="str">
        <f>_xlfn.XLOOKUP(E976,missing_cities!$Q$2:$Q$56,missing_cities!$S$2:$S$56,"Not Found",0)</f>
        <v>Asia</v>
      </c>
      <c r="I976" t="s">
        <v>18</v>
      </c>
      <c r="J976" s="15">
        <v>0.33</v>
      </c>
      <c r="K976" t="s">
        <v>19</v>
      </c>
      <c r="L976" s="15" t="str">
        <f t="shared" si="30"/>
        <v>9:00-18:00</v>
      </c>
      <c r="M976" s="16">
        <f t="shared" si="31"/>
        <v>0.37</v>
      </c>
      <c r="N976" s="15">
        <v>11.94</v>
      </c>
      <c r="O976" s="15">
        <v>94</v>
      </c>
      <c r="P976" t="s">
        <v>20</v>
      </c>
      <c r="Q976">
        <v>350</v>
      </c>
      <c r="R976" t="s">
        <v>37</v>
      </c>
      <c r="S976">
        <v>2019</v>
      </c>
      <c r="T976" t="s">
        <v>22</v>
      </c>
      <c r="U976" s="15">
        <v>3</v>
      </c>
      <c r="V976" s="15">
        <v>4</v>
      </c>
      <c r="W976" t="s">
        <v>27</v>
      </c>
    </row>
    <row r="977" spans="1:23">
      <c r="A977" t="s">
        <v>1020</v>
      </c>
      <c r="B977">
        <v>13.748694</v>
      </c>
      <c r="C977" s="15">
        <v>100.409741</v>
      </c>
      <c r="D977" s="2" t="s">
        <v>6038</v>
      </c>
      <c r="E977" s="14" t="s">
        <v>5059</v>
      </c>
      <c r="F977" s="14" t="e" vm="4">
        <v>#VALUE!</v>
      </c>
      <c r="G977" s="2" t="str">
        <f>_xlfn.XLOOKUP(E977,missing_cities!$Q$2:$Q$56,missing_cities!$R$2:$R$56,"Not Found",0)</f>
        <v>Thailand</v>
      </c>
      <c r="H977" t="str">
        <f>_xlfn.XLOOKUP(E977,missing_cities!$Q$2:$Q$56,missing_cities!$S$2:$S$56,"Not Found",0)</f>
        <v>Asia</v>
      </c>
      <c r="I977" t="s">
        <v>18</v>
      </c>
      <c r="J977" s="15">
        <v>0.17</v>
      </c>
      <c r="K977" s="1">
        <v>45862</v>
      </c>
      <c r="L977" s="15" t="str">
        <f t="shared" si="30"/>
        <v>9.00-21.00</v>
      </c>
      <c r="M977" s="16">
        <f t="shared" si="31"/>
        <v>12</v>
      </c>
      <c r="N977" s="15">
        <v>7.36</v>
      </c>
      <c r="O977" s="15">
        <v>19</v>
      </c>
      <c r="P977" t="s">
        <v>29</v>
      </c>
      <c r="Q977">
        <v>50</v>
      </c>
      <c r="R977" t="s">
        <v>30</v>
      </c>
      <c r="S977">
        <v>2015</v>
      </c>
      <c r="T977" t="s">
        <v>31</v>
      </c>
      <c r="U977" s="15">
        <v>4.2</v>
      </c>
      <c r="V977" s="15">
        <v>10</v>
      </c>
      <c r="W977" t="s">
        <v>23</v>
      </c>
    </row>
    <row r="978" spans="1:23">
      <c r="A978" t="s">
        <v>1021</v>
      </c>
      <c r="B978">
        <v>52.507306999999997</v>
      </c>
      <c r="C978" s="15">
        <v>13.432992</v>
      </c>
      <c r="D978" s="2" t="s">
        <v>6039</v>
      </c>
      <c r="E978" s="14" t="s">
        <v>5057</v>
      </c>
      <c r="F978" s="14" t="e" vm="3">
        <v>#VALUE!</v>
      </c>
      <c r="G978" s="2" t="str">
        <f>_xlfn.XLOOKUP(E978,missing_cities!$Q$2:$Q$56,missing_cities!$R$2:$R$56,"Not Found",0)</f>
        <v>Germany</v>
      </c>
      <c r="H978" t="str">
        <f>_xlfn.XLOOKUP(E978,missing_cities!$Q$2:$Q$56,missing_cities!$S$2:$S$56,"Not Found",0)</f>
        <v>Europe</v>
      </c>
      <c r="I978" t="s">
        <v>18</v>
      </c>
      <c r="J978" s="15">
        <v>0.36</v>
      </c>
      <c r="K978" t="s">
        <v>34</v>
      </c>
      <c r="L978" s="15" t="str">
        <f t="shared" si="30"/>
        <v>6:00-22:00</v>
      </c>
      <c r="M978" s="16">
        <f t="shared" si="31"/>
        <v>0.67</v>
      </c>
      <c r="N978" s="15">
        <v>2.74</v>
      </c>
      <c r="O978" s="15">
        <v>83</v>
      </c>
      <c r="P978" t="s">
        <v>25</v>
      </c>
      <c r="Q978">
        <v>150</v>
      </c>
      <c r="R978" t="s">
        <v>37</v>
      </c>
      <c r="S978">
        <v>2016</v>
      </c>
      <c r="T978" t="s">
        <v>31</v>
      </c>
      <c r="U978" s="15">
        <v>4.5999999999999996</v>
      </c>
      <c r="V978" s="15">
        <v>1</v>
      </c>
      <c r="W978" t="s">
        <v>32</v>
      </c>
    </row>
    <row r="979" spans="1:23">
      <c r="A979" t="s">
        <v>1022</v>
      </c>
      <c r="B979">
        <v>25.368137999999998</v>
      </c>
      <c r="C979" s="15">
        <v>55.310411999999999</v>
      </c>
      <c r="D979" s="2" t="s">
        <v>6040</v>
      </c>
      <c r="E979" s="14" t="s">
        <v>5076</v>
      </c>
      <c r="F979" s="14" t="e" vm="10">
        <v>#VALUE!</v>
      </c>
      <c r="G979" s="2" t="str">
        <f>_xlfn.XLOOKUP(E979,missing_cities!$Q$2:$Q$56,missing_cities!$R$2:$R$56,"Not Found",0)</f>
        <v>United Arab Emirates</v>
      </c>
      <c r="H979" t="str">
        <f>_xlfn.XLOOKUP(E979,missing_cities!$Q$2:$Q$56,missing_cities!$S$2:$S$56,"Not Found",0)</f>
        <v>Asia</v>
      </c>
      <c r="I979" t="s">
        <v>18</v>
      </c>
      <c r="J979" s="15">
        <v>0.49</v>
      </c>
      <c r="K979" t="s">
        <v>34</v>
      </c>
      <c r="L979" s="15" t="str">
        <f t="shared" si="30"/>
        <v>6:00-22:00</v>
      </c>
      <c r="M979" s="16">
        <f t="shared" si="31"/>
        <v>0.67</v>
      </c>
      <c r="N979" s="15">
        <v>5.16</v>
      </c>
      <c r="O979" s="15">
        <v>17</v>
      </c>
      <c r="P979" t="s">
        <v>37</v>
      </c>
      <c r="Q979">
        <v>150</v>
      </c>
      <c r="R979" t="s">
        <v>21</v>
      </c>
      <c r="S979">
        <v>2013</v>
      </c>
      <c r="T979" t="s">
        <v>31</v>
      </c>
      <c r="U979" s="15">
        <v>4</v>
      </c>
      <c r="V979" s="15">
        <v>2</v>
      </c>
      <c r="W979" t="s">
        <v>32</v>
      </c>
    </row>
    <row r="980" spans="1:23">
      <c r="A980" t="s">
        <v>1023</v>
      </c>
      <c r="B980">
        <v>-33.758907000000001</v>
      </c>
      <c r="C980" s="15">
        <v>151.25553300000001</v>
      </c>
      <c r="D980" s="2" t="s">
        <v>6041</v>
      </c>
      <c r="E980" s="14" t="s">
        <v>5069</v>
      </c>
      <c r="F980" s="14" t="e" vm="8">
        <v>#VALUE!</v>
      </c>
      <c r="G980" s="2" t="str">
        <f>_xlfn.XLOOKUP(E980,missing_cities!$Q$2:$Q$56,missing_cities!$R$2:$R$56,"Not Found",0)</f>
        <v>Australia</v>
      </c>
      <c r="H980" t="str">
        <f>_xlfn.XLOOKUP(E980,missing_cities!$Q$2:$Q$56,missing_cities!$S$2:$S$56,"Not Found",0)</f>
        <v>Australia</v>
      </c>
      <c r="I980" t="s">
        <v>18</v>
      </c>
      <c r="J980" s="15">
        <v>0.37</v>
      </c>
      <c r="K980" t="s">
        <v>34</v>
      </c>
      <c r="L980" s="15" t="str">
        <f t="shared" si="30"/>
        <v>6:00-22:00</v>
      </c>
      <c r="M980" s="16">
        <f t="shared" si="31"/>
        <v>0.67</v>
      </c>
      <c r="N980" s="15">
        <v>8.2799999999999994</v>
      </c>
      <c r="O980" s="15">
        <v>81</v>
      </c>
      <c r="P980" t="s">
        <v>29</v>
      </c>
      <c r="Q980">
        <v>22</v>
      </c>
      <c r="R980" t="s">
        <v>37</v>
      </c>
      <c r="S980">
        <v>2018</v>
      </c>
      <c r="T980" t="s">
        <v>22</v>
      </c>
      <c r="U980" s="15">
        <v>4.7</v>
      </c>
      <c r="V980" s="15">
        <v>3</v>
      </c>
      <c r="W980" t="s">
        <v>32</v>
      </c>
    </row>
    <row r="981" spans="1:23">
      <c r="A981" t="s">
        <v>1024</v>
      </c>
      <c r="B981">
        <v>55.808869999999999</v>
      </c>
      <c r="C981" s="15">
        <v>37.671863999999999</v>
      </c>
      <c r="D981" s="2" t="s">
        <v>6042</v>
      </c>
      <c r="E981" s="14" t="s">
        <v>5052</v>
      </c>
      <c r="F981" s="14" t="e" vm="2">
        <v>#VALUE!</v>
      </c>
      <c r="G981" s="2" t="str">
        <f>_xlfn.XLOOKUP(E981,missing_cities!$Q$2:$Q$56,missing_cities!$R$2:$R$56,"Not Found",0)</f>
        <v>Russia</v>
      </c>
      <c r="H981" t="str">
        <f>_xlfn.XLOOKUP(E981,missing_cities!$Q$2:$Q$56,missing_cities!$S$2:$S$56,"Not Found",0)</f>
        <v>Europe</v>
      </c>
      <c r="I981" t="s">
        <v>18</v>
      </c>
      <c r="J981" s="15">
        <v>0.36</v>
      </c>
      <c r="K981" s="1">
        <v>45862</v>
      </c>
      <c r="L981" s="15" t="str">
        <f t="shared" si="30"/>
        <v>9.00-21.00</v>
      </c>
      <c r="M981" s="16">
        <f t="shared" si="31"/>
        <v>12</v>
      </c>
      <c r="N981" s="15">
        <v>6.29</v>
      </c>
      <c r="O981" s="15">
        <v>34</v>
      </c>
      <c r="P981" t="s">
        <v>37</v>
      </c>
      <c r="Q981">
        <v>350</v>
      </c>
      <c r="R981" t="s">
        <v>37</v>
      </c>
      <c r="S981">
        <v>2013</v>
      </c>
      <c r="T981" t="s">
        <v>31</v>
      </c>
      <c r="U981" s="15">
        <v>4.3</v>
      </c>
      <c r="V981" s="15">
        <v>7</v>
      </c>
      <c r="W981" t="s">
        <v>23</v>
      </c>
    </row>
    <row r="982" spans="1:23">
      <c r="A982" t="s">
        <v>1025</v>
      </c>
      <c r="B982">
        <v>52.572733999999997</v>
      </c>
      <c r="C982" s="15">
        <v>13.422304</v>
      </c>
      <c r="D982" s="2" t="s">
        <v>6043</v>
      </c>
      <c r="E982" s="14" t="s">
        <v>5057</v>
      </c>
      <c r="F982" s="14" t="e" vm="3">
        <v>#VALUE!</v>
      </c>
      <c r="G982" s="2" t="str">
        <f>_xlfn.XLOOKUP(E982,missing_cities!$Q$2:$Q$56,missing_cities!$R$2:$R$56,"Not Found",0)</f>
        <v>Germany</v>
      </c>
      <c r="H982" t="str">
        <f>_xlfn.XLOOKUP(E982,missing_cities!$Q$2:$Q$56,missing_cities!$S$2:$S$56,"Not Found",0)</f>
        <v>Europe</v>
      </c>
      <c r="I982" t="s">
        <v>18</v>
      </c>
      <c r="J982" s="15">
        <v>0.33</v>
      </c>
      <c r="K982" s="1">
        <v>45862</v>
      </c>
      <c r="L982" s="15" t="str">
        <f t="shared" si="30"/>
        <v>9.00-21.00</v>
      </c>
      <c r="M982" s="16">
        <f t="shared" si="31"/>
        <v>12</v>
      </c>
      <c r="N982" s="15">
        <v>7.42</v>
      </c>
      <c r="O982" s="15">
        <v>29</v>
      </c>
      <c r="P982" t="s">
        <v>39</v>
      </c>
      <c r="Q982">
        <v>350</v>
      </c>
      <c r="R982" t="s">
        <v>44</v>
      </c>
      <c r="S982">
        <v>2022</v>
      </c>
      <c r="T982" t="s">
        <v>22</v>
      </c>
      <c r="U982" s="15">
        <v>4.2</v>
      </c>
      <c r="V982" s="15">
        <v>7</v>
      </c>
      <c r="W982" t="s">
        <v>32</v>
      </c>
    </row>
    <row r="983" spans="1:23">
      <c r="A983" t="s">
        <v>1026</v>
      </c>
      <c r="B983">
        <v>41.839708999999999</v>
      </c>
      <c r="C983" s="15">
        <v>-87.791775000000001</v>
      </c>
      <c r="D983" s="2" t="s">
        <v>6044</v>
      </c>
      <c r="E983" s="14" t="s">
        <v>5065</v>
      </c>
      <c r="F983" s="14" t="e" vm="5">
        <v>#VALUE!</v>
      </c>
      <c r="G983" s="2" t="str">
        <f>_xlfn.XLOOKUP(E983,missing_cities!$Q$2:$Q$56,missing_cities!$R$2:$R$56,"Not Found",0)</f>
        <v>United States</v>
      </c>
      <c r="H983" t="str">
        <f>_xlfn.XLOOKUP(E983,missing_cities!$Q$2:$Q$56,missing_cities!$S$2:$S$56,"Not Found",0)</f>
        <v>North America</v>
      </c>
      <c r="I983" t="s">
        <v>18</v>
      </c>
      <c r="J983" s="15">
        <v>0.44</v>
      </c>
      <c r="K983" t="s">
        <v>19</v>
      </c>
      <c r="L983" s="15" t="str">
        <f t="shared" si="30"/>
        <v>9:00-18:00</v>
      </c>
      <c r="M983" s="16">
        <f t="shared" si="31"/>
        <v>0.37</v>
      </c>
      <c r="N983" s="15">
        <v>3.73</v>
      </c>
      <c r="O983" s="15">
        <v>72</v>
      </c>
      <c r="P983" t="s">
        <v>37</v>
      </c>
      <c r="Q983">
        <v>22</v>
      </c>
      <c r="R983" t="s">
        <v>42</v>
      </c>
      <c r="S983">
        <v>2015</v>
      </c>
      <c r="T983" t="s">
        <v>22</v>
      </c>
      <c r="U983" s="15">
        <v>3</v>
      </c>
      <c r="V983" s="15">
        <v>9</v>
      </c>
      <c r="W983" t="s">
        <v>32</v>
      </c>
    </row>
    <row r="984" spans="1:23">
      <c r="A984" t="s">
        <v>1027</v>
      </c>
      <c r="B984">
        <v>39.964942000000001</v>
      </c>
      <c r="C984" s="15">
        <v>116.41817399999999</v>
      </c>
      <c r="D984" s="2" t="s">
        <v>6045</v>
      </c>
      <c r="E984" s="14" t="s">
        <v>5071</v>
      </c>
      <c r="F984" s="14" t="e" vm="9">
        <v>#VALUE!</v>
      </c>
      <c r="G984" s="2" t="str">
        <f>_xlfn.XLOOKUP(E984,missing_cities!$Q$2:$Q$56,missing_cities!$R$2:$R$56,"Not Found",0)</f>
        <v>China</v>
      </c>
      <c r="H984" t="str">
        <f>_xlfn.XLOOKUP(E984,missing_cities!$Q$2:$Q$56,missing_cities!$S$2:$S$56,"Not Found",0)</f>
        <v>Asia</v>
      </c>
      <c r="I984" t="s">
        <v>18</v>
      </c>
      <c r="J984" s="15">
        <v>0.38</v>
      </c>
      <c r="K984" t="s">
        <v>19</v>
      </c>
      <c r="L984" s="15" t="str">
        <f t="shared" si="30"/>
        <v>9:00-18:00</v>
      </c>
      <c r="M984" s="16">
        <f t="shared" si="31"/>
        <v>0.37</v>
      </c>
      <c r="N984" s="15">
        <v>11.99</v>
      </c>
      <c r="O984" s="15">
        <v>72</v>
      </c>
      <c r="P984" t="s">
        <v>29</v>
      </c>
      <c r="Q984">
        <v>50</v>
      </c>
      <c r="R984" t="s">
        <v>132</v>
      </c>
      <c r="S984">
        <v>2018</v>
      </c>
      <c r="T984" t="s">
        <v>22</v>
      </c>
      <c r="U984" s="15">
        <v>3.9</v>
      </c>
      <c r="V984" s="15">
        <v>4</v>
      </c>
      <c r="W984" t="s">
        <v>27</v>
      </c>
    </row>
    <row r="985" spans="1:23">
      <c r="A985" t="s">
        <v>1028</v>
      </c>
      <c r="B985">
        <v>13.807292</v>
      </c>
      <c r="C985" s="15">
        <v>100.479018</v>
      </c>
      <c r="D985" s="2" t="s">
        <v>6046</v>
      </c>
      <c r="E985" s="14" t="s">
        <v>5059</v>
      </c>
      <c r="F985" s="14" t="e" vm="4">
        <v>#VALUE!</v>
      </c>
      <c r="G985" s="2" t="str">
        <f>_xlfn.XLOOKUP(E985,missing_cities!$Q$2:$Q$56,missing_cities!$R$2:$R$56,"Not Found",0)</f>
        <v>Thailand</v>
      </c>
      <c r="H985" t="str">
        <f>_xlfn.XLOOKUP(E985,missing_cities!$Q$2:$Q$56,missing_cities!$S$2:$S$56,"Not Found",0)</f>
        <v>Asia</v>
      </c>
      <c r="I985" t="s">
        <v>18</v>
      </c>
      <c r="J985" s="15">
        <v>0.4</v>
      </c>
      <c r="K985" t="s">
        <v>34</v>
      </c>
      <c r="L985" s="15" t="str">
        <f t="shared" si="30"/>
        <v>6:00-22:00</v>
      </c>
      <c r="M985" s="16">
        <f t="shared" si="31"/>
        <v>0.67</v>
      </c>
      <c r="N985" s="15">
        <v>1.63</v>
      </c>
      <c r="O985" s="15">
        <v>22</v>
      </c>
      <c r="P985" t="s">
        <v>37</v>
      </c>
      <c r="Q985">
        <v>50</v>
      </c>
      <c r="R985" t="s">
        <v>132</v>
      </c>
      <c r="S985">
        <v>2020</v>
      </c>
      <c r="T985" t="s">
        <v>22</v>
      </c>
      <c r="U985" s="15">
        <v>3.3</v>
      </c>
      <c r="V985" s="15">
        <v>5</v>
      </c>
      <c r="W985" t="s">
        <v>32</v>
      </c>
    </row>
    <row r="986" spans="1:23">
      <c r="A986" t="s">
        <v>1029</v>
      </c>
      <c r="B986">
        <v>55.865267000000003</v>
      </c>
      <c r="C986" s="15">
        <v>37.609647000000002</v>
      </c>
      <c r="D986" s="2" t="s">
        <v>6047</v>
      </c>
      <c r="E986" s="14" t="s">
        <v>5052</v>
      </c>
      <c r="F986" s="14" t="e" vm="2">
        <v>#VALUE!</v>
      </c>
      <c r="G986" s="2" t="str">
        <f>_xlfn.XLOOKUP(E986,missing_cities!$Q$2:$Q$56,missing_cities!$R$2:$R$56,"Not Found",0)</f>
        <v>Russia</v>
      </c>
      <c r="H986" t="str">
        <f>_xlfn.XLOOKUP(E986,missing_cities!$Q$2:$Q$56,missing_cities!$S$2:$S$56,"Not Found",0)</f>
        <v>Europe</v>
      </c>
      <c r="I986" t="s">
        <v>18</v>
      </c>
      <c r="J986" s="15">
        <v>0.22</v>
      </c>
      <c r="K986" t="s">
        <v>34</v>
      </c>
      <c r="L986" s="15" t="str">
        <f t="shared" si="30"/>
        <v>6:00-22:00</v>
      </c>
      <c r="M986" s="16">
        <f t="shared" si="31"/>
        <v>0.67</v>
      </c>
      <c r="N986" s="15">
        <v>10.83</v>
      </c>
      <c r="O986" s="15">
        <v>80</v>
      </c>
      <c r="P986" t="s">
        <v>29</v>
      </c>
      <c r="Q986">
        <v>350</v>
      </c>
      <c r="R986" t="s">
        <v>42</v>
      </c>
      <c r="S986">
        <v>2016</v>
      </c>
      <c r="T986" t="s">
        <v>22</v>
      </c>
      <c r="U986" s="15">
        <v>3.7</v>
      </c>
      <c r="V986" s="15">
        <v>9</v>
      </c>
      <c r="W986" t="s">
        <v>32</v>
      </c>
    </row>
    <row r="987" spans="1:23">
      <c r="A987" t="s">
        <v>1030</v>
      </c>
      <c r="B987">
        <v>19.142980999999999</v>
      </c>
      <c r="C987" s="15">
        <v>72.887282999999996</v>
      </c>
      <c r="D987" s="2" t="s">
        <v>6048</v>
      </c>
      <c r="E987" s="14" t="s">
        <v>5079</v>
      </c>
      <c r="F987" s="14" t="e" vm="11">
        <v>#VALUE!</v>
      </c>
      <c r="G987" s="2" t="str">
        <f>_xlfn.XLOOKUP(E987,missing_cities!$Q$2:$Q$56,missing_cities!$R$2:$R$56,"Not Found",0)</f>
        <v>India</v>
      </c>
      <c r="H987" t="str">
        <f>_xlfn.XLOOKUP(E987,missing_cities!$Q$2:$Q$56,missing_cities!$S$2:$S$56,"Not Found",0)</f>
        <v>Asia</v>
      </c>
      <c r="I987" t="s">
        <v>18</v>
      </c>
      <c r="J987" s="15">
        <v>0.5</v>
      </c>
      <c r="K987" t="s">
        <v>19</v>
      </c>
      <c r="L987" s="15" t="str">
        <f t="shared" si="30"/>
        <v>9:00-18:00</v>
      </c>
      <c r="M987" s="16">
        <f t="shared" si="31"/>
        <v>0.37</v>
      </c>
      <c r="N987" s="15">
        <v>3.08</v>
      </c>
      <c r="O987" s="15">
        <v>91</v>
      </c>
      <c r="P987" t="s">
        <v>20</v>
      </c>
      <c r="Q987">
        <v>22</v>
      </c>
      <c r="R987" t="s">
        <v>46</v>
      </c>
      <c r="S987">
        <v>2019</v>
      </c>
      <c r="T987" t="s">
        <v>22</v>
      </c>
      <c r="U987" s="15">
        <v>3.2</v>
      </c>
      <c r="V987" s="15">
        <v>3</v>
      </c>
      <c r="W987" t="s">
        <v>32</v>
      </c>
    </row>
    <row r="988" spans="1:23">
      <c r="A988" t="s">
        <v>1031</v>
      </c>
      <c r="B988">
        <v>19.594166000000001</v>
      </c>
      <c r="C988" s="15">
        <v>-99.170461000000003</v>
      </c>
      <c r="D988" s="2" t="s">
        <v>6049</v>
      </c>
      <c r="E988" s="14" t="s">
        <v>5119</v>
      </c>
      <c r="F988" s="14" t="e" vm="13">
        <v>#VALUE!</v>
      </c>
      <c r="G988" s="2" t="str">
        <f>_xlfn.XLOOKUP(E988,missing_cities!$Q$2:$Q$56,missing_cities!$R$2:$R$56,"Not Found",0)</f>
        <v>Mexico</v>
      </c>
      <c r="H988" t="str">
        <f>_xlfn.XLOOKUP(E988,missing_cities!$Q$2:$Q$56,missing_cities!$S$2:$S$56,"Not Found",0)</f>
        <v>North America</v>
      </c>
      <c r="I988" t="s">
        <v>18</v>
      </c>
      <c r="J988" s="15">
        <v>0.18</v>
      </c>
      <c r="K988" s="1">
        <v>45862</v>
      </c>
      <c r="L988" s="15" t="str">
        <f t="shared" si="30"/>
        <v>9.00-21.00</v>
      </c>
      <c r="M988" s="16">
        <f t="shared" si="31"/>
        <v>12</v>
      </c>
      <c r="N988" s="15">
        <v>5.82</v>
      </c>
      <c r="O988" s="15">
        <v>51</v>
      </c>
      <c r="P988" t="s">
        <v>29</v>
      </c>
      <c r="Q988">
        <v>350</v>
      </c>
      <c r="R988" t="s">
        <v>76</v>
      </c>
      <c r="S988">
        <v>2012</v>
      </c>
      <c r="T988" t="s">
        <v>22</v>
      </c>
      <c r="U988" s="15">
        <v>3.5</v>
      </c>
      <c r="V988" s="15">
        <v>6</v>
      </c>
      <c r="W988" t="s">
        <v>23</v>
      </c>
    </row>
    <row r="989" spans="1:23">
      <c r="A989" t="s">
        <v>1032</v>
      </c>
      <c r="B989">
        <v>37.754897999999997</v>
      </c>
      <c r="C989" s="15">
        <v>-122.351781</v>
      </c>
      <c r="D989" s="2" t="s">
        <v>6050</v>
      </c>
      <c r="E989" s="14" t="s">
        <v>5061</v>
      </c>
      <c r="F989" s="14" t="e" vm="5">
        <v>#VALUE!</v>
      </c>
      <c r="G989" s="2" t="str">
        <f>_xlfn.XLOOKUP(E989,missing_cities!$Q$2:$Q$56,missing_cities!$R$2:$R$56,"Not Found",0)</f>
        <v>United States</v>
      </c>
      <c r="H989" t="str">
        <f>_xlfn.XLOOKUP(E989,missing_cities!$Q$2:$Q$56,missing_cities!$S$2:$S$56,"Not Found",0)</f>
        <v>North America</v>
      </c>
      <c r="I989" t="s">
        <v>18</v>
      </c>
      <c r="J989" s="15">
        <v>0.39</v>
      </c>
      <c r="K989" t="s">
        <v>19</v>
      </c>
      <c r="L989" s="15" t="str">
        <f t="shared" si="30"/>
        <v>9:00-18:00</v>
      </c>
      <c r="M989" s="16">
        <f t="shared" si="31"/>
        <v>0.37</v>
      </c>
      <c r="N989" s="15">
        <v>18.079999999999998</v>
      </c>
      <c r="O989" s="15">
        <v>86</v>
      </c>
      <c r="P989" t="s">
        <v>29</v>
      </c>
      <c r="Q989">
        <v>22</v>
      </c>
      <c r="R989" t="s">
        <v>44</v>
      </c>
      <c r="S989">
        <v>2021</v>
      </c>
      <c r="T989" t="s">
        <v>31</v>
      </c>
      <c r="U989" s="15">
        <v>4.9000000000000004</v>
      </c>
      <c r="V989" s="15">
        <v>4</v>
      </c>
      <c r="W989" t="s">
        <v>32</v>
      </c>
    </row>
    <row r="990" spans="1:23">
      <c r="A990" t="s">
        <v>1033</v>
      </c>
      <c r="B990">
        <v>3.7205140000000001</v>
      </c>
      <c r="C990" s="15">
        <v>-110.888786</v>
      </c>
      <c r="D990" s="2" t="s">
        <v>6051</v>
      </c>
      <c r="E990" s="14" t="str">
        <f>_xlfn.XLOOKUP(C990,missing_cities!B:B,missing_cities!C:C,"Not Found",0)</f>
        <v>Error</v>
      </c>
      <c r="F990" s="14" t="s">
        <v>9987</v>
      </c>
      <c r="G990" s="2" t="str">
        <f>_xlfn.XLOOKUP(E990,missing_cities!$Q$2:$Q$56,missing_cities!$R$2:$R$56,"Not Found",0)</f>
        <v>Error</v>
      </c>
      <c r="H990" t="str">
        <f>_xlfn.XLOOKUP(E990,missing_cities!$Q$2:$Q$56,missing_cities!$S$2:$S$56,"Not Found",0)</f>
        <v>Error</v>
      </c>
      <c r="I990" t="s">
        <v>18</v>
      </c>
      <c r="J990" s="15">
        <v>0.24</v>
      </c>
      <c r="K990" s="1">
        <v>45862</v>
      </c>
      <c r="L990" s="15" t="str">
        <f t="shared" si="30"/>
        <v>9.00-21.00</v>
      </c>
      <c r="M990" s="16">
        <f t="shared" si="31"/>
        <v>12</v>
      </c>
      <c r="N990" s="15">
        <v>12.14</v>
      </c>
      <c r="O990" s="15">
        <v>99</v>
      </c>
      <c r="P990" t="s">
        <v>20</v>
      </c>
      <c r="Q990">
        <v>350</v>
      </c>
      <c r="R990" t="s">
        <v>30</v>
      </c>
      <c r="S990">
        <v>2014</v>
      </c>
      <c r="T990" t="s">
        <v>22</v>
      </c>
      <c r="U990" s="15">
        <v>3.5</v>
      </c>
      <c r="V990" s="15">
        <v>7</v>
      </c>
      <c r="W990" t="s">
        <v>23</v>
      </c>
    </row>
    <row r="991" spans="1:23">
      <c r="A991" t="s">
        <v>1034</v>
      </c>
      <c r="B991">
        <v>-33.702218999999999</v>
      </c>
      <c r="C991" s="15">
        <v>18.598738999999998</v>
      </c>
      <c r="D991" s="2" t="s">
        <v>6052</v>
      </c>
      <c r="E991" s="14" t="s">
        <v>5085</v>
      </c>
      <c r="F991" s="14" t="e" vm="12">
        <v>#VALUE!</v>
      </c>
      <c r="G991" s="2" t="str">
        <f>_xlfn.XLOOKUP(E991,missing_cities!$Q$2:$Q$56,missing_cities!$R$2:$R$56,"Not Found",0)</f>
        <v>South Africa</v>
      </c>
      <c r="H991" t="str">
        <f>_xlfn.XLOOKUP(E991,missing_cities!$Q$2:$Q$56,missing_cities!$S$2:$S$56,"Not Found",0)</f>
        <v>Africa</v>
      </c>
      <c r="I991" t="s">
        <v>18</v>
      </c>
      <c r="J991" s="15">
        <v>0.41</v>
      </c>
      <c r="K991" t="s">
        <v>19</v>
      </c>
      <c r="L991" s="15" t="str">
        <f t="shared" si="30"/>
        <v>9:00-18:00</v>
      </c>
      <c r="M991" s="16">
        <f t="shared" si="31"/>
        <v>0.37</v>
      </c>
      <c r="N991" s="15">
        <v>14.36</v>
      </c>
      <c r="O991" s="15">
        <v>84</v>
      </c>
      <c r="P991" t="s">
        <v>25</v>
      </c>
      <c r="Q991">
        <v>22</v>
      </c>
      <c r="R991" t="s">
        <v>42</v>
      </c>
      <c r="S991">
        <v>2012</v>
      </c>
      <c r="T991" t="s">
        <v>31</v>
      </c>
      <c r="U991" s="15">
        <v>3.9</v>
      </c>
      <c r="V991" s="15">
        <v>2</v>
      </c>
      <c r="W991" t="s">
        <v>32</v>
      </c>
    </row>
    <row r="992" spans="1:23">
      <c r="A992" t="s">
        <v>1035</v>
      </c>
      <c r="B992">
        <v>-23.591311999999999</v>
      </c>
      <c r="C992" s="15">
        <v>-46.537106000000001</v>
      </c>
      <c r="D992" s="2" t="s">
        <v>6053</v>
      </c>
      <c r="E992" s="14" t="s">
        <v>5067</v>
      </c>
      <c r="F992" s="14" t="e" vm="7">
        <v>#VALUE!</v>
      </c>
      <c r="G992" s="2" t="str">
        <f>_xlfn.XLOOKUP(E992,missing_cities!$Q$2:$Q$56,missing_cities!$R$2:$R$56,"Not Found",0)</f>
        <v>Brazil</v>
      </c>
      <c r="H992" t="str">
        <f>_xlfn.XLOOKUP(E992,missing_cities!$Q$2:$Q$56,missing_cities!$S$2:$S$56,"Not Found",0)</f>
        <v>South America</v>
      </c>
      <c r="I992" t="s">
        <v>18</v>
      </c>
      <c r="J992" s="15">
        <v>0.49</v>
      </c>
      <c r="K992" s="1">
        <v>45862</v>
      </c>
      <c r="L992" s="15" t="str">
        <f t="shared" si="30"/>
        <v>9.00-21.00</v>
      </c>
      <c r="M992" s="16">
        <f t="shared" si="31"/>
        <v>12</v>
      </c>
      <c r="N992" s="15">
        <v>12.68</v>
      </c>
      <c r="O992" s="15">
        <v>61</v>
      </c>
      <c r="P992" t="s">
        <v>25</v>
      </c>
      <c r="Q992">
        <v>50</v>
      </c>
      <c r="R992" t="s">
        <v>44</v>
      </c>
      <c r="S992">
        <v>2022</v>
      </c>
      <c r="T992" t="s">
        <v>31</v>
      </c>
      <c r="U992" s="15">
        <v>3.8</v>
      </c>
      <c r="V992" s="15">
        <v>4</v>
      </c>
      <c r="W992" t="s">
        <v>27</v>
      </c>
    </row>
    <row r="993" spans="1:23">
      <c r="A993" t="s">
        <v>1036</v>
      </c>
      <c r="B993">
        <v>19.147316</v>
      </c>
      <c r="C993" s="15">
        <v>72.868607999999995</v>
      </c>
      <c r="D993" s="2" t="s">
        <v>6054</v>
      </c>
      <c r="E993" s="14" t="s">
        <v>5079</v>
      </c>
      <c r="F993" s="14" t="e" vm="11">
        <v>#VALUE!</v>
      </c>
      <c r="G993" s="2" t="str">
        <f>_xlfn.XLOOKUP(E993,missing_cities!$Q$2:$Q$56,missing_cities!$R$2:$R$56,"Not Found",0)</f>
        <v>India</v>
      </c>
      <c r="H993" t="str">
        <f>_xlfn.XLOOKUP(E993,missing_cities!$Q$2:$Q$56,missing_cities!$S$2:$S$56,"Not Found",0)</f>
        <v>Asia</v>
      </c>
      <c r="I993" t="s">
        <v>18</v>
      </c>
      <c r="J993" s="15">
        <v>0.43</v>
      </c>
      <c r="K993" t="s">
        <v>19</v>
      </c>
      <c r="L993" s="15" t="str">
        <f t="shared" si="30"/>
        <v>9:00-18:00</v>
      </c>
      <c r="M993" s="16">
        <f t="shared" si="31"/>
        <v>0.37</v>
      </c>
      <c r="N993" s="15">
        <v>5.28</v>
      </c>
      <c r="O993" s="15">
        <v>15</v>
      </c>
      <c r="P993" t="s">
        <v>39</v>
      </c>
      <c r="Q993">
        <v>50</v>
      </c>
      <c r="R993" t="s">
        <v>46</v>
      </c>
      <c r="S993">
        <v>2018</v>
      </c>
      <c r="T993" t="s">
        <v>31</v>
      </c>
      <c r="U993" s="15">
        <v>4.3</v>
      </c>
      <c r="V993" s="15">
        <v>7</v>
      </c>
      <c r="W993" t="s">
        <v>23</v>
      </c>
    </row>
    <row r="994" spans="1:23">
      <c r="A994" t="s">
        <v>1037</v>
      </c>
      <c r="B994">
        <v>-33.878585000000001</v>
      </c>
      <c r="C994" s="15">
        <v>18.407882000000001</v>
      </c>
      <c r="D994" s="2" t="s">
        <v>6055</v>
      </c>
      <c r="E994" s="14" t="s">
        <v>5085</v>
      </c>
      <c r="F994" s="14" t="e" vm="12">
        <v>#VALUE!</v>
      </c>
      <c r="G994" s="2" t="str">
        <f>_xlfn.XLOOKUP(E994,missing_cities!$Q$2:$Q$56,missing_cities!$R$2:$R$56,"Not Found",0)</f>
        <v>South Africa</v>
      </c>
      <c r="H994" t="str">
        <f>_xlfn.XLOOKUP(E994,missing_cities!$Q$2:$Q$56,missing_cities!$S$2:$S$56,"Not Found",0)</f>
        <v>Africa</v>
      </c>
      <c r="I994" t="s">
        <v>18</v>
      </c>
      <c r="J994" s="15">
        <v>0.25</v>
      </c>
      <c r="K994" t="s">
        <v>19</v>
      </c>
      <c r="L994" s="15" t="str">
        <f t="shared" si="30"/>
        <v>9:00-18:00</v>
      </c>
      <c r="M994" s="16">
        <f t="shared" si="31"/>
        <v>0.37</v>
      </c>
      <c r="N994" s="15">
        <v>7</v>
      </c>
      <c r="O994" s="15">
        <v>20</v>
      </c>
      <c r="P994" t="s">
        <v>39</v>
      </c>
      <c r="Q994">
        <v>350</v>
      </c>
      <c r="R994" t="s">
        <v>40</v>
      </c>
      <c r="S994">
        <v>2015</v>
      </c>
      <c r="T994" t="s">
        <v>22</v>
      </c>
      <c r="U994" s="15">
        <v>4</v>
      </c>
      <c r="V994" s="15">
        <v>6</v>
      </c>
      <c r="W994" t="s">
        <v>23</v>
      </c>
    </row>
    <row r="995" spans="1:23">
      <c r="A995" t="s">
        <v>1038</v>
      </c>
      <c r="B995">
        <v>19.504928</v>
      </c>
      <c r="C995" s="15">
        <v>-99.136103000000006</v>
      </c>
      <c r="D995" s="2" t="s">
        <v>6056</v>
      </c>
      <c r="E995" s="14" t="s">
        <v>5119</v>
      </c>
      <c r="F995" s="14" t="e" vm="13">
        <v>#VALUE!</v>
      </c>
      <c r="G995" s="2" t="str">
        <f>_xlfn.XLOOKUP(E995,missing_cities!$Q$2:$Q$56,missing_cities!$R$2:$R$56,"Not Found",0)</f>
        <v>Mexico</v>
      </c>
      <c r="H995" t="str">
        <f>_xlfn.XLOOKUP(E995,missing_cities!$Q$2:$Q$56,missing_cities!$S$2:$S$56,"Not Found",0)</f>
        <v>North America</v>
      </c>
      <c r="I995" t="s">
        <v>18</v>
      </c>
      <c r="J995" s="15">
        <v>0.39</v>
      </c>
      <c r="K995" t="s">
        <v>34</v>
      </c>
      <c r="L995" s="15" t="str">
        <f t="shared" si="30"/>
        <v>6:00-22:00</v>
      </c>
      <c r="M995" s="16">
        <f t="shared" si="31"/>
        <v>0.67</v>
      </c>
      <c r="N995" s="15">
        <v>13.31</v>
      </c>
      <c r="O995" s="15">
        <v>53</v>
      </c>
      <c r="P995" t="s">
        <v>20</v>
      </c>
      <c r="Q995">
        <v>150</v>
      </c>
      <c r="R995" t="s">
        <v>97</v>
      </c>
      <c r="S995">
        <v>2023</v>
      </c>
      <c r="T995" t="s">
        <v>31</v>
      </c>
      <c r="U995" s="15">
        <v>3.1</v>
      </c>
      <c r="V995" s="15">
        <v>7</v>
      </c>
      <c r="W995" t="s">
        <v>32</v>
      </c>
    </row>
    <row r="996" spans="1:23">
      <c r="A996" t="s">
        <v>1039</v>
      </c>
      <c r="B996">
        <v>25.365836000000002</v>
      </c>
      <c r="C996" s="15">
        <v>55.342976999999998</v>
      </c>
      <c r="D996" s="2" t="s">
        <v>6057</v>
      </c>
      <c r="E996" s="14" t="s">
        <v>5076</v>
      </c>
      <c r="F996" s="14" t="e" vm="10">
        <v>#VALUE!</v>
      </c>
      <c r="G996" s="2" t="str">
        <f>_xlfn.XLOOKUP(E996,missing_cities!$Q$2:$Q$56,missing_cities!$R$2:$R$56,"Not Found",0)</f>
        <v>United Arab Emirates</v>
      </c>
      <c r="H996" t="str">
        <f>_xlfn.XLOOKUP(E996,missing_cities!$Q$2:$Q$56,missing_cities!$S$2:$S$56,"Not Found",0)</f>
        <v>Asia</v>
      </c>
      <c r="I996" t="s">
        <v>18</v>
      </c>
      <c r="J996" s="15">
        <v>0.49</v>
      </c>
      <c r="K996" t="s">
        <v>19</v>
      </c>
      <c r="L996" s="15" t="str">
        <f t="shared" si="30"/>
        <v>9:00-18:00</v>
      </c>
      <c r="M996" s="16">
        <f t="shared" si="31"/>
        <v>0.37</v>
      </c>
      <c r="N996" s="15">
        <v>7.93</v>
      </c>
      <c r="O996" s="15">
        <v>21</v>
      </c>
      <c r="P996" t="s">
        <v>25</v>
      </c>
      <c r="Q996">
        <v>50</v>
      </c>
      <c r="R996" t="s">
        <v>42</v>
      </c>
      <c r="S996">
        <v>2011</v>
      </c>
      <c r="T996" t="s">
        <v>31</v>
      </c>
      <c r="U996" s="15">
        <v>3.6</v>
      </c>
      <c r="V996" s="15">
        <v>8</v>
      </c>
      <c r="W996" t="s">
        <v>23</v>
      </c>
    </row>
    <row r="997" spans="1:23">
      <c r="A997" t="s">
        <v>1040</v>
      </c>
      <c r="B997">
        <v>18.927312000000001</v>
      </c>
      <c r="C997" s="15">
        <v>72.810445000000001</v>
      </c>
      <c r="D997" s="2" t="s">
        <v>6058</v>
      </c>
      <c r="E997" s="14" t="s">
        <v>5079</v>
      </c>
      <c r="F997" s="14" t="e" vm="11">
        <v>#VALUE!</v>
      </c>
      <c r="G997" s="2" t="str">
        <f>_xlfn.XLOOKUP(E997,missing_cities!$Q$2:$Q$56,missing_cities!$R$2:$R$56,"Not Found",0)</f>
        <v>India</v>
      </c>
      <c r="H997" t="str">
        <f>_xlfn.XLOOKUP(E997,missing_cities!$Q$2:$Q$56,missing_cities!$S$2:$S$56,"Not Found",0)</f>
        <v>Asia</v>
      </c>
      <c r="I997" t="s">
        <v>18</v>
      </c>
      <c r="J997" s="15">
        <v>0.3</v>
      </c>
      <c r="K997" t="s">
        <v>19</v>
      </c>
      <c r="L997" s="15" t="str">
        <f t="shared" si="30"/>
        <v>9:00-18:00</v>
      </c>
      <c r="M997" s="16">
        <f t="shared" si="31"/>
        <v>0.37</v>
      </c>
      <c r="N997" s="15">
        <v>18.22</v>
      </c>
      <c r="O997" s="15">
        <v>50</v>
      </c>
      <c r="P997" t="s">
        <v>20</v>
      </c>
      <c r="Q997">
        <v>22</v>
      </c>
      <c r="R997" t="s">
        <v>44</v>
      </c>
      <c r="S997">
        <v>2014</v>
      </c>
      <c r="T997" t="s">
        <v>31</v>
      </c>
      <c r="U997" s="15">
        <v>3.3</v>
      </c>
      <c r="V997" s="15">
        <v>1</v>
      </c>
      <c r="W997" t="s">
        <v>23</v>
      </c>
    </row>
    <row r="998" spans="1:23">
      <c r="A998" t="s">
        <v>1041</v>
      </c>
      <c r="B998">
        <v>25.372153000000001</v>
      </c>
      <c r="C998" s="15">
        <v>55.264046</v>
      </c>
      <c r="D998" s="2" t="s">
        <v>6059</v>
      </c>
      <c r="E998" s="14" t="s">
        <v>5076</v>
      </c>
      <c r="F998" s="14" t="e" vm="10">
        <v>#VALUE!</v>
      </c>
      <c r="G998" s="2" t="str">
        <f>_xlfn.XLOOKUP(E998,missing_cities!$Q$2:$Q$56,missing_cities!$R$2:$R$56,"Not Found",0)</f>
        <v>United Arab Emirates</v>
      </c>
      <c r="H998" t="str">
        <f>_xlfn.XLOOKUP(E998,missing_cities!$Q$2:$Q$56,missing_cities!$S$2:$S$56,"Not Found",0)</f>
        <v>Asia</v>
      </c>
      <c r="I998" t="s">
        <v>18</v>
      </c>
      <c r="J998" s="15">
        <v>0.41</v>
      </c>
      <c r="K998" t="s">
        <v>34</v>
      </c>
      <c r="L998" s="15" t="str">
        <f t="shared" si="30"/>
        <v>6:00-22:00</v>
      </c>
      <c r="M998" s="16">
        <f t="shared" si="31"/>
        <v>0.67</v>
      </c>
      <c r="N998" s="15">
        <v>1.69</v>
      </c>
      <c r="O998" s="15">
        <v>80</v>
      </c>
      <c r="P998" t="s">
        <v>39</v>
      </c>
      <c r="Q998">
        <v>350</v>
      </c>
      <c r="R998" t="s">
        <v>35</v>
      </c>
      <c r="S998">
        <v>2011</v>
      </c>
      <c r="T998" t="s">
        <v>31</v>
      </c>
      <c r="U998" s="15">
        <v>3.6</v>
      </c>
      <c r="V998" s="15">
        <v>10</v>
      </c>
      <c r="W998" t="s">
        <v>23</v>
      </c>
    </row>
    <row r="999" spans="1:23">
      <c r="A999" t="s">
        <v>1042</v>
      </c>
      <c r="B999">
        <v>34.061207000000003</v>
      </c>
      <c r="C999" s="15">
        <v>-118.310312</v>
      </c>
      <c r="D999" s="2" t="s">
        <v>6060</v>
      </c>
      <c r="E999" s="14" t="s">
        <v>5111</v>
      </c>
      <c r="F999" s="14" t="e" vm="5">
        <v>#VALUE!</v>
      </c>
      <c r="G999" s="2" t="str">
        <f>_xlfn.XLOOKUP(E999,missing_cities!$Q$2:$Q$56,missing_cities!$R$2:$R$56,"Not Found",0)</f>
        <v>United States</v>
      </c>
      <c r="H999" t="str">
        <f>_xlfn.XLOOKUP(E999,missing_cities!$Q$2:$Q$56,missing_cities!$S$2:$S$56,"Not Found",0)</f>
        <v>North America</v>
      </c>
      <c r="I999" t="s">
        <v>18</v>
      </c>
      <c r="J999" s="15">
        <v>0.16</v>
      </c>
      <c r="K999" t="s">
        <v>34</v>
      </c>
      <c r="L999" s="15" t="str">
        <f t="shared" si="30"/>
        <v>6:00-22:00</v>
      </c>
      <c r="M999" s="16">
        <f t="shared" si="31"/>
        <v>0.67</v>
      </c>
      <c r="N999" s="15">
        <v>19.04</v>
      </c>
      <c r="O999" s="15">
        <v>15</v>
      </c>
      <c r="P999" t="s">
        <v>37</v>
      </c>
      <c r="Q999">
        <v>150</v>
      </c>
      <c r="R999" t="s">
        <v>44</v>
      </c>
      <c r="S999">
        <v>2023</v>
      </c>
      <c r="T999" t="s">
        <v>31</v>
      </c>
      <c r="U999" s="15">
        <v>3.2</v>
      </c>
      <c r="V999" s="15">
        <v>9</v>
      </c>
      <c r="W999" t="s">
        <v>23</v>
      </c>
    </row>
    <row r="1000" spans="1:23">
      <c r="A1000" t="s">
        <v>1043</v>
      </c>
      <c r="B1000">
        <v>19.422827000000002</v>
      </c>
      <c r="C1000" s="15">
        <v>-99.134455000000003</v>
      </c>
      <c r="D1000" s="2" t="s">
        <v>6061</v>
      </c>
      <c r="E1000" s="14" t="s">
        <v>5119</v>
      </c>
      <c r="F1000" s="14" t="e" vm="13">
        <v>#VALUE!</v>
      </c>
      <c r="G1000" s="2" t="str">
        <f>_xlfn.XLOOKUP(E1000,missing_cities!$Q$2:$Q$56,missing_cities!$R$2:$R$56,"Not Found",0)</f>
        <v>Mexico</v>
      </c>
      <c r="H1000" t="str">
        <f>_xlfn.XLOOKUP(E1000,missing_cities!$Q$2:$Q$56,missing_cities!$S$2:$S$56,"Not Found",0)</f>
        <v>North America</v>
      </c>
      <c r="I1000" t="s">
        <v>18</v>
      </c>
      <c r="J1000" s="15">
        <v>0.26</v>
      </c>
      <c r="K1000" s="1">
        <v>45862</v>
      </c>
      <c r="L1000" s="15" t="str">
        <f t="shared" si="30"/>
        <v>9.00-21.00</v>
      </c>
      <c r="M1000" s="16">
        <f t="shared" si="31"/>
        <v>12</v>
      </c>
      <c r="N1000" s="15">
        <v>17.57</v>
      </c>
      <c r="O1000" s="15">
        <v>92</v>
      </c>
      <c r="P1000" t="s">
        <v>39</v>
      </c>
      <c r="Q1000">
        <v>150</v>
      </c>
      <c r="R1000" t="s">
        <v>42</v>
      </c>
      <c r="S1000">
        <v>2017</v>
      </c>
      <c r="T1000" t="s">
        <v>22</v>
      </c>
      <c r="U1000" s="15">
        <v>3.9</v>
      </c>
      <c r="V1000" s="15">
        <v>8</v>
      </c>
      <c r="W1000" t="s">
        <v>23</v>
      </c>
    </row>
    <row r="1001" spans="1:23">
      <c r="A1001" t="s">
        <v>1044</v>
      </c>
      <c r="B1001">
        <v>41.955795000000002</v>
      </c>
      <c r="C1001" s="15">
        <v>-87.785392000000002</v>
      </c>
      <c r="D1001" s="2" t="s">
        <v>6062</v>
      </c>
      <c r="E1001" s="14" t="s">
        <v>5065</v>
      </c>
      <c r="F1001" s="14" t="e" vm="5">
        <v>#VALUE!</v>
      </c>
      <c r="G1001" s="2" t="str">
        <f>_xlfn.XLOOKUP(E1001,missing_cities!$Q$2:$Q$56,missing_cities!$R$2:$R$56,"Not Found",0)</f>
        <v>United States</v>
      </c>
      <c r="H1001" t="str">
        <f>_xlfn.XLOOKUP(E1001,missing_cities!$Q$2:$Q$56,missing_cities!$S$2:$S$56,"Not Found",0)</f>
        <v>North America</v>
      </c>
      <c r="I1001" t="s">
        <v>18</v>
      </c>
      <c r="J1001" s="15">
        <v>0.15</v>
      </c>
      <c r="K1001" t="s">
        <v>19</v>
      </c>
      <c r="L1001" s="15" t="str">
        <f t="shared" si="30"/>
        <v>9:00-18:00</v>
      </c>
      <c r="M1001" s="16">
        <f t="shared" si="31"/>
        <v>0.37</v>
      </c>
      <c r="N1001" s="15">
        <v>6.29</v>
      </c>
      <c r="O1001" s="15">
        <v>62</v>
      </c>
      <c r="P1001" t="s">
        <v>37</v>
      </c>
      <c r="Q1001">
        <v>22</v>
      </c>
      <c r="R1001" t="s">
        <v>37</v>
      </c>
      <c r="S1001">
        <v>2014</v>
      </c>
      <c r="T1001" t="s">
        <v>31</v>
      </c>
      <c r="U1001" s="15">
        <v>4.4000000000000004</v>
      </c>
      <c r="V1001" s="15">
        <v>3</v>
      </c>
      <c r="W1001" t="s">
        <v>27</v>
      </c>
    </row>
    <row r="1002" spans="1:23">
      <c r="A1002" t="s">
        <v>1045</v>
      </c>
      <c r="B1002">
        <v>54.63608</v>
      </c>
      <c r="C1002" s="15">
        <v>-100.91936699999999</v>
      </c>
      <c r="D1002" s="2" t="s">
        <v>6063</v>
      </c>
      <c r="E1002" s="14">
        <f>_xlfn.XLOOKUP(C1002,missing_cities!B:B,missing_cities!C:C,"Not Found",0)</f>
        <v>0</v>
      </c>
      <c r="F1002" s="14" t="s">
        <v>9990</v>
      </c>
      <c r="G1002" s="2" t="str">
        <f>_xlfn.XLOOKUP(E1002,missing_cities!$Q$2:$Q$56,missing_cities!$R$2:$R$56,"Not Found",0)</f>
        <v>Not Found</v>
      </c>
      <c r="H1002" t="str">
        <f>_xlfn.XLOOKUP(E1002,missing_cities!$Q$2:$Q$56,missing_cities!$S$2:$S$56,"Not Found",0)</f>
        <v>Not Found</v>
      </c>
      <c r="I1002" t="s">
        <v>18</v>
      </c>
      <c r="J1002" s="15">
        <v>0.19</v>
      </c>
      <c r="K1002" t="s">
        <v>19</v>
      </c>
      <c r="L1002" s="15" t="str">
        <f t="shared" si="30"/>
        <v>9:00-18:00</v>
      </c>
      <c r="M1002" s="16">
        <f t="shared" si="31"/>
        <v>0.37</v>
      </c>
      <c r="N1002" s="15">
        <v>10.55</v>
      </c>
      <c r="O1002" s="15">
        <v>55</v>
      </c>
      <c r="P1002" t="s">
        <v>39</v>
      </c>
      <c r="Q1002">
        <v>22</v>
      </c>
      <c r="R1002" t="s">
        <v>44</v>
      </c>
      <c r="S1002">
        <v>2013</v>
      </c>
      <c r="T1002" t="s">
        <v>22</v>
      </c>
      <c r="U1002" s="15">
        <v>3.5</v>
      </c>
      <c r="V1002" s="15">
        <v>5</v>
      </c>
      <c r="W1002" t="s">
        <v>32</v>
      </c>
    </row>
    <row r="1003" spans="1:23">
      <c r="A1003" t="s">
        <v>1046</v>
      </c>
      <c r="B1003">
        <v>37.896912</v>
      </c>
      <c r="C1003" s="15">
        <v>-122.40262199999999</v>
      </c>
      <c r="D1003" s="2" t="s">
        <v>6064</v>
      </c>
      <c r="E1003" s="14" t="s">
        <v>5061</v>
      </c>
      <c r="F1003" s="14" t="e" vm="5">
        <v>#VALUE!</v>
      </c>
      <c r="G1003" s="2" t="str">
        <f>_xlfn.XLOOKUP(E1003,missing_cities!$Q$2:$Q$56,missing_cities!$R$2:$R$56,"Not Found",0)</f>
        <v>United States</v>
      </c>
      <c r="H1003" t="str">
        <f>_xlfn.XLOOKUP(E1003,missing_cities!$Q$2:$Q$56,missing_cities!$S$2:$S$56,"Not Found",0)</f>
        <v>North America</v>
      </c>
      <c r="I1003" t="s">
        <v>18</v>
      </c>
      <c r="J1003" s="15">
        <v>0.21</v>
      </c>
      <c r="K1003" s="1">
        <v>45862</v>
      </c>
      <c r="L1003" s="15" t="str">
        <f t="shared" si="30"/>
        <v>9.00-21.00</v>
      </c>
      <c r="M1003" s="16">
        <f t="shared" si="31"/>
        <v>12</v>
      </c>
      <c r="N1003" s="15">
        <v>4.3899999999999997</v>
      </c>
      <c r="O1003" s="15">
        <v>70</v>
      </c>
      <c r="P1003" t="s">
        <v>25</v>
      </c>
      <c r="Q1003">
        <v>150</v>
      </c>
      <c r="R1003" t="s">
        <v>35</v>
      </c>
      <c r="S1003">
        <v>2021</v>
      </c>
      <c r="T1003" t="s">
        <v>31</v>
      </c>
      <c r="U1003" s="15">
        <v>4.0999999999999996</v>
      </c>
      <c r="V1003" s="15">
        <v>7</v>
      </c>
      <c r="W1003" t="s">
        <v>23</v>
      </c>
    </row>
    <row r="1004" spans="1:23">
      <c r="A1004" t="s">
        <v>1047</v>
      </c>
      <c r="B1004">
        <v>34.047676000000003</v>
      </c>
      <c r="C1004" s="15">
        <v>-118.27504500000001</v>
      </c>
      <c r="D1004" s="2" t="s">
        <v>6065</v>
      </c>
      <c r="E1004" s="14" t="s">
        <v>5111</v>
      </c>
      <c r="F1004" s="14" t="e" vm="5">
        <v>#VALUE!</v>
      </c>
      <c r="G1004" s="2" t="str">
        <f>_xlfn.XLOOKUP(E1004,missing_cities!$Q$2:$Q$56,missing_cities!$R$2:$R$56,"Not Found",0)</f>
        <v>United States</v>
      </c>
      <c r="H1004" t="str">
        <f>_xlfn.XLOOKUP(E1004,missing_cities!$Q$2:$Q$56,missing_cities!$S$2:$S$56,"Not Found",0)</f>
        <v>North America</v>
      </c>
      <c r="I1004" t="s">
        <v>18</v>
      </c>
      <c r="J1004" s="15">
        <v>0.12</v>
      </c>
      <c r="K1004" s="1">
        <v>45862</v>
      </c>
      <c r="L1004" s="15" t="str">
        <f t="shared" si="30"/>
        <v>9.00-21.00</v>
      </c>
      <c r="M1004" s="16">
        <f t="shared" si="31"/>
        <v>12</v>
      </c>
      <c r="N1004" s="15">
        <v>18.600000000000001</v>
      </c>
      <c r="O1004" s="15">
        <v>39</v>
      </c>
      <c r="P1004" t="s">
        <v>25</v>
      </c>
      <c r="Q1004">
        <v>150</v>
      </c>
      <c r="R1004" t="s">
        <v>74</v>
      </c>
      <c r="S1004">
        <v>2022</v>
      </c>
      <c r="T1004" t="s">
        <v>22</v>
      </c>
      <c r="U1004" s="15">
        <v>4.5</v>
      </c>
      <c r="V1004" s="15">
        <v>4</v>
      </c>
      <c r="W1004" t="s">
        <v>27</v>
      </c>
    </row>
    <row r="1005" spans="1:23">
      <c r="A1005" t="s">
        <v>1048</v>
      </c>
      <c r="B1005">
        <v>37.793337999999999</v>
      </c>
      <c r="C1005" s="15">
        <v>-122.38324</v>
      </c>
      <c r="D1005" s="2" t="s">
        <v>6066</v>
      </c>
      <c r="E1005" s="14" t="s">
        <v>5061</v>
      </c>
      <c r="F1005" s="14" t="e" vm="5">
        <v>#VALUE!</v>
      </c>
      <c r="G1005" s="2" t="str">
        <f>_xlfn.XLOOKUP(E1005,missing_cities!$Q$2:$Q$56,missing_cities!$R$2:$R$56,"Not Found",0)</f>
        <v>United States</v>
      </c>
      <c r="H1005" t="str">
        <f>_xlfn.XLOOKUP(E1005,missing_cities!$Q$2:$Q$56,missing_cities!$S$2:$S$56,"Not Found",0)</f>
        <v>North America</v>
      </c>
      <c r="I1005" t="s">
        <v>18</v>
      </c>
      <c r="J1005" s="15">
        <v>0.37</v>
      </c>
      <c r="K1005" t="s">
        <v>19</v>
      </c>
      <c r="L1005" s="15" t="str">
        <f t="shared" si="30"/>
        <v>9:00-18:00</v>
      </c>
      <c r="M1005" s="16">
        <f t="shared" si="31"/>
        <v>0.37</v>
      </c>
      <c r="N1005" s="15">
        <v>19.73</v>
      </c>
      <c r="O1005" s="15">
        <v>42</v>
      </c>
      <c r="P1005" t="s">
        <v>37</v>
      </c>
      <c r="Q1005">
        <v>350</v>
      </c>
      <c r="R1005" t="s">
        <v>42</v>
      </c>
      <c r="S1005">
        <v>2018</v>
      </c>
      <c r="T1005" t="s">
        <v>22</v>
      </c>
      <c r="U1005" s="15">
        <v>4.4000000000000004</v>
      </c>
      <c r="V1005" s="15">
        <v>5</v>
      </c>
      <c r="W1005" t="s">
        <v>32</v>
      </c>
    </row>
    <row r="1006" spans="1:23">
      <c r="A1006" t="s">
        <v>1049</v>
      </c>
      <c r="B1006">
        <v>13.701694</v>
      </c>
      <c r="C1006" s="15">
        <v>100.575355</v>
      </c>
      <c r="D1006" s="2" t="s">
        <v>6067</v>
      </c>
      <c r="E1006" s="14" t="s">
        <v>5059</v>
      </c>
      <c r="F1006" s="14" t="e" vm="4">
        <v>#VALUE!</v>
      </c>
      <c r="G1006" s="2" t="str">
        <f>_xlfn.XLOOKUP(E1006,missing_cities!$Q$2:$Q$56,missing_cities!$R$2:$R$56,"Not Found",0)</f>
        <v>Thailand</v>
      </c>
      <c r="H1006" t="str">
        <f>_xlfn.XLOOKUP(E1006,missing_cities!$Q$2:$Q$56,missing_cities!$S$2:$S$56,"Not Found",0)</f>
        <v>Asia</v>
      </c>
      <c r="I1006" t="s">
        <v>18</v>
      </c>
      <c r="J1006" s="15">
        <v>0.31</v>
      </c>
      <c r="K1006" s="1">
        <v>45862</v>
      </c>
      <c r="L1006" s="15" t="str">
        <f t="shared" si="30"/>
        <v>9.00-21.00</v>
      </c>
      <c r="M1006" s="16">
        <f t="shared" si="31"/>
        <v>12</v>
      </c>
      <c r="N1006" s="15">
        <v>10.85</v>
      </c>
      <c r="O1006" s="15">
        <v>77</v>
      </c>
      <c r="P1006" t="s">
        <v>37</v>
      </c>
      <c r="Q1006">
        <v>22</v>
      </c>
      <c r="R1006" t="s">
        <v>42</v>
      </c>
      <c r="S1006">
        <v>2023</v>
      </c>
      <c r="T1006" t="s">
        <v>22</v>
      </c>
      <c r="U1006" s="15">
        <v>4.2</v>
      </c>
      <c r="V1006" s="15">
        <v>3</v>
      </c>
      <c r="W1006" t="s">
        <v>27</v>
      </c>
    </row>
    <row r="1007" spans="1:23">
      <c r="A1007" t="s">
        <v>1050</v>
      </c>
      <c r="B1007">
        <v>64.377673000000001</v>
      </c>
      <c r="C1007" s="15">
        <v>6.0504660000000001</v>
      </c>
      <c r="D1007" s="2" t="s">
        <v>6068</v>
      </c>
      <c r="E1007" s="14" t="str">
        <f>_xlfn.XLOOKUP(C1007,missing_cities!B:B,missing_cities!C:C,"Not Found",0)</f>
        <v>Error</v>
      </c>
      <c r="F1007" s="14" t="s">
        <v>9987</v>
      </c>
      <c r="G1007" s="2" t="str">
        <f>_xlfn.XLOOKUP(E1007,missing_cities!$Q$2:$Q$56,missing_cities!$R$2:$R$56,"Not Found",0)</f>
        <v>Error</v>
      </c>
      <c r="H1007" t="str">
        <f>_xlfn.XLOOKUP(E1007,missing_cities!$Q$2:$Q$56,missing_cities!$S$2:$S$56,"Not Found",0)</f>
        <v>Error</v>
      </c>
      <c r="I1007" t="s">
        <v>18</v>
      </c>
      <c r="J1007" s="15">
        <v>0.18</v>
      </c>
      <c r="K1007" s="1">
        <v>45862</v>
      </c>
      <c r="L1007" s="15" t="str">
        <f t="shared" si="30"/>
        <v>9.00-21.00</v>
      </c>
      <c r="M1007" s="16">
        <f t="shared" si="31"/>
        <v>12</v>
      </c>
      <c r="N1007" s="15">
        <v>7.86</v>
      </c>
      <c r="O1007" s="15">
        <v>55</v>
      </c>
      <c r="P1007" t="s">
        <v>37</v>
      </c>
      <c r="Q1007">
        <v>150</v>
      </c>
      <c r="R1007" t="s">
        <v>76</v>
      </c>
      <c r="S1007">
        <v>2021</v>
      </c>
      <c r="T1007" t="s">
        <v>22</v>
      </c>
      <c r="U1007" s="15">
        <v>4.5</v>
      </c>
      <c r="V1007" s="15">
        <v>3</v>
      </c>
      <c r="W1007" t="s">
        <v>23</v>
      </c>
    </row>
    <row r="1008" spans="1:23">
      <c r="A1008" t="s">
        <v>1051</v>
      </c>
      <c r="B1008">
        <v>39.803027</v>
      </c>
      <c r="C1008" s="15">
        <v>116.31605</v>
      </c>
      <c r="D1008" s="2" t="s">
        <v>6069</v>
      </c>
      <c r="E1008" s="14" t="s">
        <v>5071</v>
      </c>
      <c r="F1008" s="14" t="e" vm="9">
        <v>#VALUE!</v>
      </c>
      <c r="G1008" s="2" t="str">
        <f>_xlfn.XLOOKUP(E1008,missing_cities!$Q$2:$Q$56,missing_cities!$R$2:$R$56,"Not Found",0)</f>
        <v>China</v>
      </c>
      <c r="H1008" t="str">
        <f>_xlfn.XLOOKUP(E1008,missing_cities!$Q$2:$Q$56,missing_cities!$S$2:$S$56,"Not Found",0)</f>
        <v>Asia</v>
      </c>
      <c r="I1008" t="s">
        <v>18</v>
      </c>
      <c r="J1008" s="15">
        <v>0.34</v>
      </c>
      <c r="K1008" t="s">
        <v>19</v>
      </c>
      <c r="L1008" s="15" t="str">
        <f t="shared" si="30"/>
        <v>9:00-18:00</v>
      </c>
      <c r="M1008" s="16">
        <f t="shared" si="31"/>
        <v>0.37</v>
      </c>
      <c r="N1008" s="15">
        <v>10.08</v>
      </c>
      <c r="O1008" s="15">
        <v>74</v>
      </c>
      <c r="P1008" t="s">
        <v>39</v>
      </c>
      <c r="Q1008">
        <v>150</v>
      </c>
      <c r="R1008" t="s">
        <v>48</v>
      </c>
      <c r="S1008">
        <v>2010</v>
      </c>
      <c r="T1008" t="s">
        <v>22</v>
      </c>
      <c r="U1008" s="15">
        <v>3.9</v>
      </c>
      <c r="V1008" s="15">
        <v>1</v>
      </c>
      <c r="W1008" t="s">
        <v>32</v>
      </c>
    </row>
    <row r="1009" spans="1:23">
      <c r="A1009" t="s">
        <v>1052</v>
      </c>
      <c r="B1009">
        <v>37.641488000000003</v>
      </c>
      <c r="C1009" s="15">
        <v>127.023796</v>
      </c>
      <c r="D1009" s="2" t="s">
        <v>6070</v>
      </c>
      <c r="E1009" s="14" t="s">
        <v>5063</v>
      </c>
      <c r="F1009" s="14" t="e" vm="6">
        <v>#VALUE!</v>
      </c>
      <c r="G1009" s="2" t="str">
        <f>_xlfn.XLOOKUP(E1009,missing_cities!$Q$2:$Q$56,missing_cities!$R$2:$R$56,"Not Found",0)</f>
        <v>South Korea</v>
      </c>
      <c r="H1009" t="str">
        <f>_xlfn.XLOOKUP(E1009,missing_cities!$Q$2:$Q$56,missing_cities!$S$2:$S$56,"Not Found",0)</f>
        <v>Asia</v>
      </c>
      <c r="I1009" t="s">
        <v>18</v>
      </c>
      <c r="J1009" s="15">
        <v>0.14000000000000001</v>
      </c>
      <c r="K1009" t="s">
        <v>34</v>
      </c>
      <c r="L1009" s="15" t="str">
        <f t="shared" si="30"/>
        <v>6:00-22:00</v>
      </c>
      <c r="M1009" s="16">
        <f t="shared" si="31"/>
        <v>0.67</v>
      </c>
      <c r="N1009" s="15">
        <v>4.43</v>
      </c>
      <c r="O1009" s="15">
        <v>27</v>
      </c>
      <c r="P1009" t="s">
        <v>29</v>
      </c>
      <c r="Q1009">
        <v>150</v>
      </c>
      <c r="R1009" t="s">
        <v>37</v>
      </c>
      <c r="S1009">
        <v>2015</v>
      </c>
      <c r="T1009" t="s">
        <v>31</v>
      </c>
      <c r="U1009" s="15">
        <v>4.0999999999999996</v>
      </c>
      <c r="V1009" s="15">
        <v>2</v>
      </c>
      <c r="W1009" t="s">
        <v>23</v>
      </c>
    </row>
    <row r="1010" spans="1:23">
      <c r="A1010" t="s">
        <v>1053</v>
      </c>
      <c r="B1010">
        <v>37.789011000000002</v>
      </c>
      <c r="C1010" s="15">
        <v>-122.439273</v>
      </c>
      <c r="D1010" s="2" t="s">
        <v>6071</v>
      </c>
      <c r="E1010" s="14" t="s">
        <v>5061</v>
      </c>
      <c r="F1010" s="14" t="e" vm="5">
        <v>#VALUE!</v>
      </c>
      <c r="G1010" s="2" t="str">
        <f>_xlfn.XLOOKUP(E1010,missing_cities!$Q$2:$Q$56,missing_cities!$R$2:$R$56,"Not Found",0)</f>
        <v>United States</v>
      </c>
      <c r="H1010" t="str">
        <f>_xlfn.XLOOKUP(E1010,missing_cities!$Q$2:$Q$56,missing_cities!$S$2:$S$56,"Not Found",0)</f>
        <v>North America</v>
      </c>
      <c r="I1010" t="s">
        <v>18</v>
      </c>
      <c r="J1010" s="15">
        <v>0.34</v>
      </c>
      <c r="K1010" s="1">
        <v>45862</v>
      </c>
      <c r="L1010" s="15" t="str">
        <f t="shared" si="30"/>
        <v>9.00-21.00</v>
      </c>
      <c r="M1010" s="16">
        <f t="shared" si="31"/>
        <v>12</v>
      </c>
      <c r="N1010" s="15">
        <v>7.37</v>
      </c>
      <c r="O1010" s="15">
        <v>38</v>
      </c>
      <c r="P1010" t="s">
        <v>37</v>
      </c>
      <c r="Q1010">
        <v>50</v>
      </c>
      <c r="R1010" t="s">
        <v>42</v>
      </c>
      <c r="S1010">
        <v>2020</v>
      </c>
      <c r="T1010" t="s">
        <v>31</v>
      </c>
      <c r="U1010" s="15">
        <v>3.1</v>
      </c>
      <c r="V1010" s="15">
        <v>1</v>
      </c>
      <c r="W1010" t="s">
        <v>27</v>
      </c>
    </row>
    <row r="1011" spans="1:23">
      <c r="A1011" t="s">
        <v>1054</v>
      </c>
      <c r="B1011">
        <v>19.120253999999999</v>
      </c>
      <c r="C1011" s="15">
        <v>72.962311999999997</v>
      </c>
      <c r="D1011" s="2" t="s">
        <v>6072</v>
      </c>
      <c r="E1011" s="14" t="s">
        <v>5079</v>
      </c>
      <c r="F1011" s="14" t="e" vm="11">
        <v>#VALUE!</v>
      </c>
      <c r="G1011" s="2" t="str">
        <f>_xlfn.XLOOKUP(E1011,missing_cities!$Q$2:$Q$56,missing_cities!$R$2:$R$56,"Not Found",0)</f>
        <v>India</v>
      </c>
      <c r="H1011" t="str">
        <f>_xlfn.XLOOKUP(E1011,missing_cities!$Q$2:$Q$56,missing_cities!$S$2:$S$56,"Not Found",0)</f>
        <v>Asia</v>
      </c>
      <c r="I1011" t="s">
        <v>18</v>
      </c>
      <c r="J1011" s="15">
        <v>0.48</v>
      </c>
      <c r="K1011" t="s">
        <v>34</v>
      </c>
      <c r="L1011" s="15" t="str">
        <f t="shared" si="30"/>
        <v>6:00-22:00</v>
      </c>
      <c r="M1011" s="16">
        <f t="shared" si="31"/>
        <v>0.67</v>
      </c>
      <c r="N1011" s="15">
        <v>7</v>
      </c>
      <c r="O1011" s="15">
        <v>65</v>
      </c>
      <c r="P1011" t="s">
        <v>25</v>
      </c>
      <c r="Q1011">
        <v>150</v>
      </c>
      <c r="R1011" t="s">
        <v>26</v>
      </c>
      <c r="S1011">
        <v>2012</v>
      </c>
      <c r="T1011" t="s">
        <v>31</v>
      </c>
      <c r="U1011" s="15">
        <v>3</v>
      </c>
      <c r="V1011" s="15">
        <v>6</v>
      </c>
      <c r="W1011" t="s">
        <v>23</v>
      </c>
    </row>
    <row r="1012" spans="1:23">
      <c r="A1012" t="s">
        <v>1055</v>
      </c>
      <c r="B1012">
        <v>25.218768000000001</v>
      </c>
      <c r="C1012" s="15">
        <v>55.222107999999999</v>
      </c>
      <c r="D1012" s="2" t="s">
        <v>6073</v>
      </c>
      <c r="E1012" s="14" t="s">
        <v>5076</v>
      </c>
      <c r="F1012" s="14" t="e" vm="10">
        <v>#VALUE!</v>
      </c>
      <c r="G1012" s="2" t="str">
        <f>_xlfn.XLOOKUP(E1012,missing_cities!$Q$2:$Q$56,missing_cities!$R$2:$R$56,"Not Found",0)</f>
        <v>United Arab Emirates</v>
      </c>
      <c r="H1012" t="str">
        <f>_xlfn.XLOOKUP(E1012,missing_cities!$Q$2:$Q$56,missing_cities!$S$2:$S$56,"Not Found",0)</f>
        <v>Asia</v>
      </c>
      <c r="I1012" t="s">
        <v>18</v>
      </c>
      <c r="J1012" s="15">
        <v>0.2</v>
      </c>
      <c r="K1012" t="s">
        <v>19</v>
      </c>
      <c r="L1012" s="15" t="str">
        <f t="shared" si="30"/>
        <v>9:00-18:00</v>
      </c>
      <c r="M1012" s="16">
        <f t="shared" si="31"/>
        <v>0.37</v>
      </c>
      <c r="N1012" s="15">
        <v>12.64</v>
      </c>
      <c r="O1012" s="15">
        <v>56</v>
      </c>
      <c r="P1012" t="s">
        <v>29</v>
      </c>
      <c r="Q1012">
        <v>150</v>
      </c>
      <c r="R1012" t="s">
        <v>81</v>
      </c>
      <c r="S1012">
        <v>2019</v>
      </c>
      <c r="T1012" t="s">
        <v>22</v>
      </c>
      <c r="U1012" s="15">
        <v>3.1</v>
      </c>
      <c r="V1012" s="15">
        <v>4</v>
      </c>
      <c r="W1012" t="s">
        <v>23</v>
      </c>
    </row>
    <row r="1013" spans="1:23">
      <c r="A1013" t="s">
        <v>1056</v>
      </c>
      <c r="B1013">
        <v>-23.583653000000002</v>
      </c>
      <c r="C1013" s="15">
        <v>-46.550652999999997</v>
      </c>
      <c r="D1013" s="2" t="s">
        <v>6074</v>
      </c>
      <c r="E1013" s="14" t="s">
        <v>5067</v>
      </c>
      <c r="F1013" s="14" t="e" vm="7">
        <v>#VALUE!</v>
      </c>
      <c r="G1013" s="2" t="str">
        <f>_xlfn.XLOOKUP(E1013,missing_cities!$Q$2:$Q$56,missing_cities!$R$2:$R$56,"Not Found",0)</f>
        <v>Brazil</v>
      </c>
      <c r="H1013" t="str">
        <f>_xlfn.XLOOKUP(E1013,missing_cities!$Q$2:$Q$56,missing_cities!$S$2:$S$56,"Not Found",0)</f>
        <v>South America</v>
      </c>
      <c r="I1013" t="s">
        <v>18</v>
      </c>
      <c r="J1013" s="15">
        <v>0.17</v>
      </c>
      <c r="K1013" s="1">
        <v>45862</v>
      </c>
      <c r="L1013" s="15" t="str">
        <f t="shared" si="30"/>
        <v>9.00-21.00</v>
      </c>
      <c r="M1013" s="16">
        <f t="shared" si="31"/>
        <v>12</v>
      </c>
      <c r="N1013" s="15">
        <v>2.2400000000000002</v>
      </c>
      <c r="O1013" s="15">
        <v>94</v>
      </c>
      <c r="P1013" t="s">
        <v>29</v>
      </c>
      <c r="Q1013">
        <v>50</v>
      </c>
      <c r="R1013" t="s">
        <v>37</v>
      </c>
      <c r="S1013">
        <v>2013</v>
      </c>
      <c r="T1013" t="s">
        <v>22</v>
      </c>
      <c r="U1013" s="15">
        <v>4.0999999999999996</v>
      </c>
      <c r="V1013" s="15">
        <v>3</v>
      </c>
      <c r="W1013" t="s">
        <v>23</v>
      </c>
    </row>
    <row r="1014" spans="1:23">
      <c r="A1014" t="s">
        <v>1057</v>
      </c>
      <c r="B1014">
        <v>68.453494000000006</v>
      </c>
      <c r="C1014" s="15">
        <v>109.175544</v>
      </c>
      <c r="D1014" s="2" t="s">
        <v>6075</v>
      </c>
      <c r="E1014" s="14">
        <f>_xlfn.XLOOKUP(C1014,missing_cities!B:B,missing_cities!C:C,"Not Found",0)</f>
        <v>0</v>
      </c>
      <c r="F1014" s="14" t="s">
        <v>9990</v>
      </c>
      <c r="G1014" s="2" t="str">
        <f>_xlfn.XLOOKUP(E1014,missing_cities!$Q$2:$Q$56,missing_cities!$R$2:$R$56,"Not Found",0)</f>
        <v>Not Found</v>
      </c>
      <c r="H1014" t="str">
        <f>_xlfn.XLOOKUP(E1014,missing_cities!$Q$2:$Q$56,missing_cities!$S$2:$S$56,"Not Found",0)</f>
        <v>Not Found</v>
      </c>
      <c r="I1014" t="s">
        <v>18</v>
      </c>
      <c r="J1014" s="15">
        <v>0.2</v>
      </c>
      <c r="K1014" s="1">
        <v>45862</v>
      </c>
      <c r="L1014" s="15" t="str">
        <f t="shared" si="30"/>
        <v>9.00-21.00</v>
      </c>
      <c r="M1014" s="16">
        <f t="shared" si="31"/>
        <v>12</v>
      </c>
      <c r="N1014" s="15">
        <v>16.489999999999998</v>
      </c>
      <c r="O1014" s="15">
        <v>91</v>
      </c>
      <c r="P1014" t="s">
        <v>20</v>
      </c>
      <c r="Q1014">
        <v>50</v>
      </c>
      <c r="R1014" t="s">
        <v>40</v>
      </c>
      <c r="S1014">
        <v>2023</v>
      </c>
      <c r="T1014" t="s">
        <v>22</v>
      </c>
      <c r="U1014" s="15">
        <v>4.4000000000000004</v>
      </c>
      <c r="V1014" s="15">
        <v>9</v>
      </c>
      <c r="W1014" t="s">
        <v>23</v>
      </c>
    </row>
    <row r="1015" spans="1:23">
      <c r="A1015" t="s">
        <v>1058</v>
      </c>
      <c r="B1015">
        <v>39.804212</v>
      </c>
      <c r="C1015" s="15">
        <v>116.268323</v>
      </c>
      <c r="D1015" s="2" t="s">
        <v>6076</v>
      </c>
      <c r="E1015" s="14" t="s">
        <v>5071</v>
      </c>
      <c r="F1015" s="14" t="e" vm="9">
        <v>#VALUE!</v>
      </c>
      <c r="G1015" s="2" t="str">
        <f>_xlfn.XLOOKUP(E1015,missing_cities!$Q$2:$Q$56,missing_cities!$R$2:$R$56,"Not Found",0)</f>
        <v>China</v>
      </c>
      <c r="H1015" t="str">
        <f>_xlfn.XLOOKUP(E1015,missing_cities!$Q$2:$Q$56,missing_cities!$S$2:$S$56,"Not Found",0)</f>
        <v>Asia</v>
      </c>
      <c r="I1015" t="s">
        <v>18</v>
      </c>
      <c r="J1015" s="15">
        <v>0.31</v>
      </c>
      <c r="K1015" t="s">
        <v>34</v>
      </c>
      <c r="L1015" s="15" t="str">
        <f t="shared" si="30"/>
        <v>6:00-22:00</v>
      </c>
      <c r="M1015" s="16">
        <f t="shared" si="31"/>
        <v>0.67</v>
      </c>
      <c r="N1015" s="15">
        <v>14.32</v>
      </c>
      <c r="O1015" s="15">
        <v>78</v>
      </c>
      <c r="P1015" t="s">
        <v>37</v>
      </c>
      <c r="Q1015">
        <v>150</v>
      </c>
      <c r="R1015" t="s">
        <v>44</v>
      </c>
      <c r="S1015">
        <v>2017</v>
      </c>
      <c r="T1015" t="s">
        <v>22</v>
      </c>
      <c r="U1015" s="15">
        <v>4.8</v>
      </c>
      <c r="V1015" s="15">
        <v>5</v>
      </c>
      <c r="W1015" t="s">
        <v>32</v>
      </c>
    </row>
    <row r="1016" spans="1:23">
      <c r="A1016" t="s">
        <v>1059</v>
      </c>
      <c r="B1016">
        <v>-23.608149000000001</v>
      </c>
      <c r="C1016" s="15">
        <v>-46.555027000000003</v>
      </c>
      <c r="D1016" s="2" t="s">
        <v>6077</v>
      </c>
      <c r="E1016" s="14" t="s">
        <v>5067</v>
      </c>
      <c r="F1016" s="14" t="e" vm="7">
        <v>#VALUE!</v>
      </c>
      <c r="G1016" s="2" t="str">
        <f>_xlfn.XLOOKUP(E1016,missing_cities!$Q$2:$Q$56,missing_cities!$R$2:$R$56,"Not Found",0)</f>
        <v>Brazil</v>
      </c>
      <c r="H1016" t="str">
        <f>_xlfn.XLOOKUP(E1016,missing_cities!$Q$2:$Q$56,missing_cities!$S$2:$S$56,"Not Found",0)</f>
        <v>South America</v>
      </c>
      <c r="I1016" t="s">
        <v>18</v>
      </c>
      <c r="J1016" s="15">
        <v>0.16</v>
      </c>
      <c r="K1016" t="s">
        <v>19</v>
      </c>
      <c r="L1016" s="15" t="str">
        <f t="shared" si="30"/>
        <v>9:00-18:00</v>
      </c>
      <c r="M1016" s="16">
        <f t="shared" si="31"/>
        <v>0.37</v>
      </c>
      <c r="N1016" s="15">
        <v>15.38</v>
      </c>
      <c r="O1016" s="15">
        <v>31</v>
      </c>
      <c r="P1016" t="s">
        <v>29</v>
      </c>
      <c r="Q1016">
        <v>150</v>
      </c>
      <c r="R1016" t="s">
        <v>97</v>
      </c>
      <c r="S1016">
        <v>2020</v>
      </c>
      <c r="T1016" t="s">
        <v>31</v>
      </c>
      <c r="U1016" s="15">
        <v>4.5999999999999996</v>
      </c>
      <c r="V1016" s="15">
        <v>5</v>
      </c>
      <c r="W1016" t="s">
        <v>32</v>
      </c>
    </row>
    <row r="1017" spans="1:23">
      <c r="A1017" t="s">
        <v>1060</v>
      </c>
      <c r="B1017">
        <v>19.421057999999999</v>
      </c>
      <c r="C1017" s="15">
        <v>-99.197267999999994</v>
      </c>
      <c r="D1017" s="2" t="s">
        <v>6078</v>
      </c>
      <c r="E1017" s="14" t="s">
        <v>5119</v>
      </c>
      <c r="F1017" s="14" t="e" vm="13">
        <v>#VALUE!</v>
      </c>
      <c r="G1017" s="2" t="str">
        <f>_xlfn.XLOOKUP(E1017,missing_cities!$Q$2:$Q$56,missing_cities!$R$2:$R$56,"Not Found",0)</f>
        <v>Mexico</v>
      </c>
      <c r="H1017" t="str">
        <f>_xlfn.XLOOKUP(E1017,missing_cities!$Q$2:$Q$56,missing_cities!$S$2:$S$56,"Not Found",0)</f>
        <v>North America</v>
      </c>
      <c r="I1017" t="s">
        <v>18</v>
      </c>
      <c r="J1017" s="15">
        <v>0.16</v>
      </c>
      <c r="K1017" s="1">
        <v>45862</v>
      </c>
      <c r="L1017" s="15" t="str">
        <f t="shared" si="30"/>
        <v>9.00-21.00</v>
      </c>
      <c r="M1017" s="16">
        <f t="shared" si="31"/>
        <v>12</v>
      </c>
      <c r="N1017" s="15">
        <v>4.4800000000000004</v>
      </c>
      <c r="O1017" s="15">
        <v>17</v>
      </c>
      <c r="P1017" t="s">
        <v>25</v>
      </c>
      <c r="Q1017">
        <v>350</v>
      </c>
      <c r="R1017" t="s">
        <v>42</v>
      </c>
      <c r="S1017">
        <v>2015</v>
      </c>
      <c r="T1017" t="s">
        <v>22</v>
      </c>
      <c r="U1017" s="15">
        <v>4.4000000000000004</v>
      </c>
      <c r="V1017" s="15">
        <v>1</v>
      </c>
      <c r="W1017" t="s">
        <v>32</v>
      </c>
    </row>
    <row r="1018" spans="1:23">
      <c r="A1018" t="s">
        <v>1061</v>
      </c>
      <c r="B1018">
        <v>13.859597000000001</v>
      </c>
      <c r="C1018" s="15">
        <v>100.513305</v>
      </c>
      <c r="D1018" s="2" t="s">
        <v>6079</v>
      </c>
      <c r="E1018" s="14" t="s">
        <v>5059</v>
      </c>
      <c r="F1018" s="14" t="e" vm="4">
        <v>#VALUE!</v>
      </c>
      <c r="G1018" s="2" t="str">
        <f>_xlfn.XLOOKUP(E1018,missing_cities!$Q$2:$Q$56,missing_cities!$R$2:$R$56,"Not Found",0)</f>
        <v>Thailand</v>
      </c>
      <c r="H1018" t="str">
        <f>_xlfn.XLOOKUP(E1018,missing_cities!$Q$2:$Q$56,missing_cities!$S$2:$S$56,"Not Found",0)</f>
        <v>Asia</v>
      </c>
      <c r="I1018" t="s">
        <v>18</v>
      </c>
      <c r="J1018" s="15">
        <v>0.37</v>
      </c>
      <c r="K1018" t="s">
        <v>34</v>
      </c>
      <c r="L1018" s="15" t="str">
        <f t="shared" si="30"/>
        <v>6:00-22:00</v>
      </c>
      <c r="M1018" s="16">
        <f t="shared" si="31"/>
        <v>0.67</v>
      </c>
      <c r="N1018" s="15">
        <v>16.3</v>
      </c>
      <c r="O1018" s="15">
        <v>11</v>
      </c>
      <c r="P1018" t="s">
        <v>25</v>
      </c>
      <c r="Q1018">
        <v>150</v>
      </c>
      <c r="R1018" t="s">
        <v>97</v>
      </c>
      <c r="S1018">
        <v>2015</v>
      </c>
      <c r="T1018" t="s">
        <v>22</v>
      </c>
      <c r="U1018" s="15">
        <v>4.4000000000000004</v>
      </c>
      <c r="V1018" s="15">
        <v>1</v>
      </c>
      <c r="W1018" t="s">
        <v>27</v>
      </c>
    </row>
    <row r="1019" spans="1:23">
      <c r="A1019" t="s">
        <v>1062</v>
      </c>
      <c r="B1019">
        <v>-23.647971999999999</v>
      </c>
      <c r="C1019" s="15">
        <v>-46.657321000000003</v>
      </c>
      <c r="D1019" s="2" t="s">
        <v>6080</v>
      </c>
      <c r="E1019" s="14" t="s">
        <v>5067</v>
      </c>
      <c r="F1019" s="14" t="e" vm="7">
        <v>#VALUE!</v>
      </c>
      <c r="G1019" s="2" t="str">
        <f>_xlfn.XLOOKUP(E1019,missing_cities!$Q$2:$Q$56,missing_cities!$R$2:$R$56,"Not Found",0)</f>
        <v>Brazil</v>
      </c>
      <c r="H1019" t="str">
        <f>_xlfn.XLOOKUP(E1019,missing_cities!$Q$2:$Q$56,missing_cities!$S$2:$S$56,"Not Found",0)</f>
        <v>South America</v>
      </c>
      <c r="I1019" t="s">
        <v>18</v>
      </c>
      <c r="J1019" s="15">
        <v>0.24</v>
      </c>
      <c r="K1019" s="1">
        <v>45862</v>
      </c>
      <c r="L1019" s="15" t="str">
        <f t="shared" si="30"/>
        <v>9.00-21.00</v>
      </c>
      <c r="M1019" s="16">
        <f t="shared" si="31"/>
        <v>12</v>
      </c>
      <c r="N1019" s="15">
        <v>10.99</v>
      </c>
      <c r="O1019" s="15">
        <v>88</v>
      </c>
      <c r="P1019" t="s">
        <v>20</v>
      </c>
      <c r="Q1019">
        <v>50</v>
      </c>
      <c r="R1019" t="s">
        <v>35</v>
      </c>
      <c r="S1019">
        <v>2022</v>
      </c>
      <c r="T1019" t="s">
        <v>22</v>
      </c>
      <c r="U1019" s="15">
        <v>4.8</v>
      </c>
      <c r="V1019" s="15">
        <v>8</v>
      </c>
      <c r="W1019" t="s">
        <v>23</v>
      </c>
    </row>
    <row r="1020" spans="1:23">
      <c r="A1020" t="s">
        <v>1063</v>
      </c>
      <c r="B1020">
        <v>61.039985999999999</v>
      </c>
      <c r="C1020" s="15">
        <v>-63.718519000000001</v>
      </c>
      <c r="D1020" s="2" t="s">
        <v>6081</v>
      </c>
      <c r="E1020" s="14" t="str">
        <f>_xlfn.XLOOKUP(C1020,missing_cities!B:B,missing_cities!C:C,"Not Found",0)</f>
        <v>Error</v>
      </c>
      <c r="F1020" s="14" t="s">
        <v>9987</v>
      </c>
      <c r="G1020" s="2" t="str">
        <f>_xlfn.XLOOKUP(E1020,missing_cities!$Q$2:$Q$56,missing_cities!$R$2:$R$56,"Not Found",0)</f>
        <v>Error</v>
      </c>
      <c r="H1020" t="str">
        <f>_xlfn.XLOOKUP(E1020,missing_cities!$Q$2:$Q$56,missing_cities!$S$2:$S$56,"Not Found",0)</f>
        <v>Error</v>
      </c>
      <c r="I1020" t="s">
        <v>18</v>
      </c>
      <c r="J1020" s="15">
        <v>0.24</v>
      </c>
      <c r="K1020" t="s">
        <v>19</v>
      </c>
      <c r="L1020" s="15" t="str">
        <f t="shared" si="30"/>
        <v>9:00-18:00</v>
      </c>
      <c r="M1020" s="16">
        <f t="shared" si="31"/>
        <v>0.37</v>
      </c>
      <c r="N1020" s="15">
        <v>11.05</v>
      </c>
      <c r="O1020" s="15">
        <v>96</v>
      </c>
      <c r="P1020" t="s">
        <v>29</v>
      </c>
      <c r="Q1020">
        <v>150</v>
      </c>
      <c r="R1020" t="s">
        <v>132</v>
      </c>
      <c r="S1020">
        <v>2013</v>
      </c>
      <c r="T1020" t="s">
        <v>31</v>
      </c>
      <c r="U1020" s="15">
        <v>3.7</v>
      </c>
      <c r="V1020" s="15">
        <v>7</v>
      </c>
      <c r="W1020" t="s">
        <v>32</v>
      </c>
    </row>
    <row r="1021" spans="1:23">
      <c r="A1021" t="s">
        <v>1064</v>
      </c>
      <c r="B1021">
        <v>-23.610887000000002</v>
      </c>
      <c r="C1021" s="15">
        <v>-46.619098999999999</v>
      </c>
      <c r="D1021" s="2" t="s">
        <v>6082</v>
      </c>
      <c r="E1021" s="14" t="s">
        <v>5067</v>
      </c>
      <c r="F1021" s="14" t="e" vm="7">
        <v>#VALUE!</v>
      </c>
      <c r="G1021" s="2" t="str">
        <f>_xlfn.XLOOKUP(E1021,missing_cities!$Q$2:$Q$56,missing_cities!$R$2:$R$56,"Not Found",0)</f>
        <v>Brazil</v>
      </c>
      <c r="H1021" t="str">
        <f>_xlfn.XLOOKUP(E1021,missing_cities!$Q$2:$Q$56,missing_cities!$S$2:$S$56,"Not Found",0)</f>
        <v>South America</v>
      </c>
      <c r="I1021" t="s">
        <v>18</v>
      </c>
      <c r="J1021" s="15">
        <v>0.36</v>
      </c>
      <c r="K1021" s="1">
        <v>45862</v>
      </c>
      <c r="L1021" s="15" t="str">
        <f t="shared" si="30"/>
        <v>9.00-21.00</v>
      </c>
      <c r="M1021" s="16">
        <f t="shared" si="31"/>
        <v>12</v>
      </c>
      <c r="N1021" s="15">
        <v>5.39</v>
      </c>
      <c r="O1021" s="15">
        <v>65</v>
      </c>
      <c r="P1021" t="s">
        <v>29</v>
      </c>
      <c r="Q1021">
        <v>150</v>
      </c>
      <c r="R1021" t="s">
        <v>37</v>
      </c>
      <c r="S1021">
        <v>2017</v>
      </c>
      <c r="T1021" t="s">
        <v>22</v>
      </c>
      <c r="U1021" s="15">
        <v>4.7</v>
      </c>
      <c r="V1021" s="15">
        <v>4</v>
      </c>
      <c r="W1021" t="s">
        <v>23</v>
      </c>
    </row>
    <row r="1022" spans="1:23">
      <c r="A1022" t="s">
        <v>1065</v>
      </c>
      <c r="B1022">
        <v>41.944508999999996</v>
      </c>
      <c r="C1022" s="15">
        <v>-87.636325999999997</v>
      </c>
      <c r="D1022" s="2" t="s">
        <v>6083</v>
      </c>
      <c r="E1022" s="14" t="s">
        <v>5065</v>
      </c>
      <c r="F1022" s="14" t="e" vm="5">
        <v>#VALUE!</v>
      </c>
      <c r="G1022" s="2" t="str">
        <f>_xlfn.XLOOKUP(E1022,missing_cities!$Q$2:$Q$56,missing_cities!$R$2:$R$56,"Not Found",0)</f>
        <v>United States</v>
      </c>
      <c r="H1022" t="str">
        <f>_xlfn.XLOOKUP(E1022,missing_cities!$Q$2:$Q$56,missing_cities!$S$2:$S$56,"Not Found",0)</f>
        <v>North America</v>
      </c>
      <c r="I1022" t="s">
        <v>18</v>
      </c>
      <c r="J1022" s="15">
        <v>0.26</v>
      </c>
      <c r="K1022" t="s">
        <v>34</v>
      </c>
      <c r="L1022" s="15" t="str">
        <f t="shared" si="30"/>
        <v>6:00-22:00</v>
      </c>
      <c r="M1022" s="16">
        <f t="shared" si="31"/>
        <v>0.67</v>
      </c>
      <c r="N1022" s="15">
        <v>1.54</v>
      </c>
      <c r="O1022" s="15">
        <v>64</v>
      </c>
      <c r="P1022" t="s">
        <v>29</v>
      </c>
      <c r="Q1022">
        <v>150</v>
      </c>
      <c r="R1022" t="s">
        <v>44</v>
      </c>
      <c r="S1022">
        <v>2011</v>
      </c>
      <c r="T1022" t="s">
        <v>31</v>
      </c>
      <c r="U1022" s="15">
        <v>3.8</v>
      </c>
      <c r="V1022" s="15">
        <v>2</v>
      </c>
      <c r="W1022" t="s">
        <v>23</v>
      </c>
    </row>
    <row r="1023" spans="1:23">
      <c r="A1023" t="s">
        <v>1066</v>
      </c>
      <c r="B1023">
        <v>61.155472000000003</v>
      </c>
      <c r="C1023" s="15">
        <v>-44.226931</v>
      </c>
      <c r="D1023" s="2" t="s">
        <v>6084</v>
      </c>
      <c r="E1023" s="14">
        <f>_xlfn.XLOOKUP(C1023,missing_cities!B:B,missing_cities!C:C,"Not Found",0)</f>
        <v>0</v>
      </c>
      <c r="F1023" s="14" t="s">
        <v>9990</v>
      </c>
      <c r="G1023" s="2" t="str">
        <f>_xlfn.XLOOKUP(E1023,missing_cities!$Q$2:$Q$56,missing_cities!$R$2:$R$56,"Not Found",0)</f>
        <v>Not Found</v>
      </c>
      <c r="H1023" t="str">
        <f>_xlfn.XLOOKUP(E1023,missing_cities!$Q$2:$Q$56,missing_cities!$S$2:$S$56,"Not Found",0)</f>
        <v>Not Found</v>
      </c>
      <c r="I1023" t="s">
        <v>18</v>
      </c>
      <c r="J1023" s="15">
        <v>0.45</v>
      </c>
      <c r="K1023" t="s">
        <v>34</v>
      </c>
      <c r="L1023" s="15" t="str">
        <f t="shared" si="30"/>
        <v>6:00-22:00</v>
      </c>
      <c r="M1023" s="16">
        <f t="shared" si="31"/>
        <v>0.67</v>
      </c>
      <c r="N1023" s="15">
        <v>1.2</v>
      </c>
      <c r="O1023" s="15">
        <v>91</v>
      </c>
      <c r="P1023" t="s">
        <v>25</v>
      </c>
      <c r="Q1023">
        <v>350</v>
      </c>
      <c r="R1023" t="s">
        <v>67</v>
      </c>
      <c r="S1023">
        <v>2019</v>
      </c>
      <c r="T1023" t="s">
        <v>31</v>
      </c>
      <c r="U1023" s="15">
        <v>4.3</v>
      </c>
      <c r="V1023" s="15">
        <v>5</v>
      </c>
      <c r="W1023" t="s">
        <v>32</v>
      </c>
    </row>
    <row r="1024" spans="1:23">
      <c r="A1024" t="s">
        <v>1067</v>
      </c>
      <c r="B1024">
        <v>-23.562311999999999</v>
      </c>
      <c r="C1024" s="15">
        <v>-46.692686999999999</v>
      </c>
      <c r="D1024" s="2" t="s">
        <v>6085</v>
      </c>
      <c r="E1024" s="14" t="s">
        <v>5067</v>
      </c>
      <c r="F1024" s="14" t="e" vm="7">
        <v>#VALUE!</v>
      </c>
      <c r="G1024" s="2" t="str">
        <f>_xlfn.XLOOKUP(E1024,missing_cities!$Q$2:$Q$56,missing_cities!$R$2:$R$56,"Not Found",0)</f>
        <v>Brazil</v>
      </c>
      <c r="H1024" t="str">
        <f>_xlfn.XLOOKUP(E1024,missing_cities!$Q$2:$Q$56,missing_cities!$S$2:$S$56,"Not Found",0)</f>
        <v>South America</v>
      </c>
      <c r="I1024" t="s">
        <v>18</v>
      </c>
      <c r="J1024" s="15">
        <v>0.45</v>
      </c>
      <c r="K1024" t="s">
        <v>19</v>
      </c>
      <c r="L1024" s="15" t="str">
        <f t="shared" si="30"/>
        <v>9:00-18:00</v>
      </c>
      <c r="M1024" s="16">
        <f t="shared" si="31"/>
        <v>0.37</v>
      </c>
      <c r="N1024" s="15">
        <v>6.33</v>
      </c>
      <c r="O1024" s="15">
        <v>71</v>
      </c>
      <c r="P1024" t="s">
        <v>39</v>
      </c>
      <c r="Q1024">
        <v>350</v>
      </c>
      <c r="R1024" t="s">
        <v>48</v>
      </c>
      <c r="S1024">
        <v>2018</v>
      </c>
      <c r="T1024" t="s">
        <v>31</v>
      </c>
      <c r="U1024" s="15">
        <v>4.0999999999999996</v>
      </c>
      <c r="V1024" s="15">
        <v>1</v>
      </c>
      <c r="W1024" t="s">
        <v>32</v>
      </c>
    </row>
    <row r="1025" spans="1:23">
      <c r="A1025" t="s">
        <v>1068</v>
      </c>
      <c r="B1025">
        <v>34.189639</v>
      </c>
      <c r="C1025" s="15">
        <v>-118.380686</v>
      </c>
      <c r="D1025" s="2" t="s">
        <v>6086</v>
      </c>
      <c r="E1025" s="14" t="s">
        <v>5111</v>
      </c>
      <c r="F1025" s="14" t="e" vm="5">
        <v>#VALUE!</v>
      </c>
      <c r="G1025" s="2" t="str">
        <f>_xlfn.XLOOKUP(E1025,missing_cities!$Q$2:$Q$56,missing_cities!$R$2:$R$56,"Not Found",0)</f>
        <v>United States</v>
      </c>
      <c r="H1025" t="str">
        <f>_xlfn.XLOOKUP(E1025,missing_cities!$Q$2:$Q$56,missing_cities!$S$2:$S$56,"Not Found",0)</f>
        <v>North America</v>
      </c>
      <c r="I1025" t="s">
        <v>18</v>
      </c>
      <c r="J1025" s="15">
        <v>0.26</v>
      </c>
      <c r="K1025" t="s">
        <v>34</v>
      </c>
      <c r="L1025" s="15" t="str">
        <f t="shared" si="30"/>
        <v>6:00-22:00</v>
      </c>
      <c r="M1025" s="16">
        <f t="shared" si="31"/>
        <v>0.67</v>
      </c>
      <c r="N1025" s="15">
        <v>8.1300000000000008</v>
      </c>
      <c r="O1025" s="15">
        <v>43</v>
      </c>
      <c r="P1025" t="s">
        <v>20</v>
      </c>
      <c r="Q1025">
        <v>50</v>
      </c>
      <c r="R1025" t="s">
        <v>48</v>
      </c>
      <c r="S1025">
        <v>2022</v>
      </c>
      <c r="T1025" t="s">
        <v>31</v>
      </c>
      <c r="U1025" s="15">
        <v>4.5999999999999996</v>
      </c>
      <c r="V1025" s="15">
        <v>4</v>
      </c>
      <c r="W1025" t="s">
        <v>27</v>
      </c>
    </row>
    <row r="1026" spans="1:23">
      <c r="A1026" t="s">
        <v>1069</v>
      </c>
      <c r="B1026">
        <v>43.694651999999998</v>
      </c>
      <c r="C1026" s="15">
        <v>-79.422816999999995</v>
      </c>
      <c r="D1026" s="2" t="s">
        <v>6087</v>
      </c>
      <c r="E1026" s="14" t="s">
        <v>5050</v>
      </c>
      <c r="F1026" s="14" t="e" vm="1">
        <v>#VALUE!</v>
      </c>
      <c r="G1026" s="2" t="str">
        <f>_xlfn.XLOOKUP(E1026,missing_cities!$Q$2:$Q$56,missing_cities!$R$2:$R$56,"Not Found",0)</f>
        <v>Canada</v>
      </c>
      <c r="H1026" t="str">
        <f>_xlfn.XLOOKUP(E1026,missing_cities!$Q$2:$Q$56,missing_cities!$S$2:$S$56,"Not Found",0)</f>
        <v>North America</v>
      </c>
      <c r="I1026" t="s">
        <v>18</v>
      </c>
      <c r="J1026" s="15">
        <v>0.49</v>
      </c>
      <c r="K1026" t="s">
        <v>19</v>
      </c>
      <c r="L1026" s="15" t="str">
        <f t="shared" si="30"/>
        <v>9:00-18:00</v>
      </c>
      <c r="M1026" s="16">
        <f t="shared" si="31"/>
        <v>0.37</v>
      </c>
      <c r="N1026" s="15">
        <v>4.72</v>
      </c>
      <c r="O1026" s="15">
        <v>98</v>
      </c>
      <c r="P1026" t="s">
        <v>37</v>
      </c>
      <c r="Q1026">
        <v>50</v>
      </c>
      <c r="R1026" t="s">
        <v>35</v>
      </c>
      <c r="S1026">
        <v>2013</v>
      </c>
      <c r="T1026" t="s">
        <v>22</v>
      </c>
      <c r="U1026" s="15">
        <v>3.8</v>
      </c>
      <c r="V1026" s="15">
        <v>8</v>
      </c>
      <c r="W1026" t="s">
        <v>27</v>
      </c>
    </row>
    <row r="1027" spans="1:23">
      <c r="A1027" t="s">
        <v>1070</v>
      </c>
      <c r="B1027">
        <v>19.576076</v>
      </c>
      <c r="C1027" s="15">
        <v>-99.029989999999998</v>
      </c>
      <c r="D1027" s="2" t="s">
        <v>6088</v>
      </c>
      <c r="E1027" s="14" t="s">
        <v>5119</v>
      </c>
      <c r="F1027" s="14" t="e" vm="13">
        <v>#VALUE!</v>
      </c>
      <c r="G1027" s="2" t="str">
        <f>_xlfn.XLOOKUP(E1027,missing_cities!$Q$2:$Q$56,missing_cities!$R$2:$R$56,"Not Found",0)</f>
        <v>Mexico</v>
      </c>
      <c r="H1027" t="str">
        <f>_xlfn.XLOOKUP(E1027,missing_cities!$Q$2:$Q$56,missing_cities!$S$2:$S$56,"Not Found",0)</f>
        <v>North America</v>
      </c>
      <c r="I1027" t="s">
        <v>18</v>
      </c>
      <c r="J1027" s="15">
        <v>0.23</v>
      </c>
      <c r="K1027" t="s">
        <v>19</v>
      </c>
      <c r="L1027" s="15" t="str">
        <f t="shared" ref="L1027:L1090" si="32">IF(ISNUMBER(SEARCH("-",K1027)),K1027,"9.00-21.00")</f>
        <v>9:00-18:00</v>
      </c>
      <c r="M1027" s="16">
        <f t="shared" ref="M1027:M1090" si="33">IF(ISNUMBER(SEARCH("-", L1027)), TEXT(RIGHT(L1027, LEN(L1027) - FIND("-", L1027)), "0.00") - TEXT(LEFT(L1027, FIND("-", L1027)-1), "0.00"), "")</f>
        <v>0.37</v>
      </c>
      <c r="N1027" s="15">
        <v>4.82</v>
      </c>
      <c r="O1027" s="15">
        <v>37</v>
      </c>
      <c r="P1027" t="s">
        <v>20</v>
      </c>
      <c r="Q1027">
        <v>22</v>
      </c>
      <c r="R1027" t="s">
        <v>30</v>
      </c>
      <c r="S1027">
        <v>2010</v>
      </c>
      <c r="T1027" t="s">
        <v>22</v>
      </c>
      <c r="U1027" s="15">
        <v>3.1</v>
      </c>
      <c r="V1027" s="15">
        <v>6</v>
      </c>
      <c r="W1027" t="s">
        <v>32</v>
      </c>
    </row>
    <row r="1028" spans="1:23">
      <c r="A1028" t="s">
        <v>1071</v>
      </c>
      <c r="B1028">
        <v>-33.860565999999999</v>
      </c>
      <c r="C1028" s="15">
        <v>18.569641000000001</v>
      </c>
      <c r="D1028" s="2" t="s">
        <v>6089</v>
      </c>
      <c r="E1028" s="14" t="s">
        <v>5085</v>
      </c>
      <c r="F1028" s="14" t="e" vm="12">
        <v>#VALUE!</v>
      </c>
      <c r="G1028" s="2" t="str">
        <f>_xlfn.XLOOKUP(E1028,missing_cities!$Q$2:$Q$56,missing_cities!$R$2:$R$56,"Not Found",0)</f>
        <v>South Africa</v>
      </c>
      <c r="H1028" t="str">
        <f>_xlfn.XLOOKUP(E1028,missing_cities!$Q$2:$Q$56,missing_cities!$S$2:$S$56,"Not Found",0)</f>
        <v>Africa</v>
      </c>
      <c r="I1028" t="s">
        <v>18</v>
      </c>
      <c r="J1028" s="15">
        <v>0.37</v>
      </c>
      <c r="K1028" t="s">
        <v>19</v>
      </c>
      <c r="L1028" s="15" t="str">
        <f t="shared" si="32"/>
        <v>9:00-18:00</v>
      </c>
      <c r="M1028" s="16">
        <f t="shared" si="33"/>
        <v>0.37</v>
      </c>
      <c r="N1028" s="15">
        <v>7.41</v>
      </c>
      <c r="O1028" s="15">
        <v>62</v>
      </c>
      <c r="P1028" t="s">
        <v>39</v>
      </c>
      <c r="Q1028">
        <v>150</v>
      </c>
      <c r="R1028" t="s">
        <v>26</v>
      </c>
      <c r="S1028">
        <v>2023</v>
      </c>
      <c r="T1028" t="s">
        <v>31</v>
      </c>
      <c r="U1028" s="15">
        <v>3.2</v>
      </c>
      <c r="V1028" s="15">
        <v>6</v>
      </c>
      <c r="W1028" t="s">
        <v>32</v>
      </c>
    </row>
    <row r="1029" spans="1:23">
      <c r="A1029" t="s">
        <v>1072</v>
      </c>
      <c r="B1029">
        <v>52.454822</v>
      </c>
      <c r="C1029" s="15">
        <v>13.412634000000001</v>
      </c>
      <c r="D1029" s="2" t="s">
        <v>6090</v>
      </c>
      <c r="E1029" s="14" t="s">
        <v>5057</v>
      </c>
      <c r="F1029" s="14" t="e" vm="3">
        <v>#VALUE!</v>
      </c>
      <c r="G1029" s="2" t="str">
        <f>_xlfn.XLOOKUP(E1029,missing_cities!$Q$2:$Q$56,missing_cities!$R$2:$R$56,"Not Found",0)</f>
        <v>Germany</v>
      </c>
      <c r="H1029" t="str">
        <f>_xlfn.XLOOKUP(E1029,missing_cities!$Q$2:$Q$56,missing_cities!$S$2:$S$56,"Not Found",0)</f>
        <v>Europe</v>
      </c>
      <c r="I1029" t="s">
        <v>18</v>
      </c>
      <c r="J1029" s="15">
        <v>0.49</v>
      </c>
      <c r="K1029" t="s">
        <v>34</v>
      </c>
      <c r="L1029" s="15" t="str">
        <f t="shared" si="32"/>
        <v>6:00-22:00</v>
      </c>
      <c r="M1029" s="16">
        <f t="shared" si="33"/>
        <v>0.67</v>
      </c>
      <c r="N1029" s="15">
        <v>5.56</v>
      </c>
      <c r="O1029" s="15">
        <v>31</v>
      </c>
      <c r="P1029" t="s">
        <v>20</v>
      </c>
      <c r="Q1029">
        <v>150</v>
      </c>
      <c r="R1029" t="s">
        <v>37</v>
      </c>
      <c r="S1029">
        <v>2023</v>
      </c>
      <c r="T1029" t="s">
        <v>22</v>
      </c>
      <c r="U1029" s="15">
        <v>4.0999999999999996</v>
      </c>
      <c r="V1029" s="15">
        <v>1</v>
      </c>
      <c r="W1029" t="s">
        <v>32</v>
      </c>
    </row>
    <row r="1030" spans="1:23">
      <c r="A1030" t="s">
        <v>1073</v>
      </c>
      <c r="B1030">
        <v>48.609982000000002</v>
      </c>
      <c r="C1030" s="15">
        <v>73.795316999999997</v>
      </c>
      <c r="D1030" s="2" t="s">
        <v>6091</v>
      </c>
      <c r="E1030" s="14">
        <f>_xlfn.XLOOKUP(C1030,missing_cities!B:B,missing_cities!C:C,"Not Found",0)</f>
        <v>0</v>
      </c>
      <c r="F1030" s="14" t="s">
        <v>9990</v>
      </c>
      <c r="G1030" s="2" t="str">
        <f>_xlfn.XLOOKUP(E1030,missing_cities!$Q$2:$Q$56,missing_cities!$R$2:$R$56,"Not Found",0)</f>
        <v>Not Found</v>
      </c>
      <c r="H1030" t="str">
        <f>_xlfn.XLOOKUP(E1030,missing_cities!$Q$2:$Q$56,missing_cities!$S$2:$S$56,"Not Found",0)</f>
        <v>Not Found</v>
      </c>
      <c r="I1030" t="s">
        <v>18</v>
      </c>
      <c r="J1030" s="15">
        <v>0.49</v>
      </c>
      <c r="K1030" t="s">
        <v>19</v>
      </c>
      <c r="L1030" s="15" t="str">
        <f t="shared" si="32"/>
        <v>9:00-18:00</v>
      </c>
      <c r="M1030" s="16">
        <f t="shared" si="33"/>
        <v>0.37</v>
      </c>
      <c r="N1030" s="15">
        <v>9.8000000000000007</v>
      </c>
      <c r="O1030" s="15">
        <v>75</v>
      </c>
      <c r="P1030" t="s">
        <v>39</v>
      </c>
      <c r="Q1030">
        <v>150</v>
      </c>
      <c r="R1030" t="s">
        <v>48</v>
      </c>
      <c r="S1030">
        <v>2012</v>
      </c>
      <c r="T1030" t="s">
        <v>22</v>
      </c>
      <c r="U1030" s="15">
        <v>4</v>
      </c>
      <c r="V1030" s="15">
        <v>4</v>
      </c>
      <c r="W1030" t="s">
        <v>23</v>
      </c>
    </row>
    <row r="1031" spans="1:23">
      <c r="A1031" t="s">
        <v>1074</v>
      </c>
      <c r="B1031">
        <v>37.832084999999999</v>
      </c>
      <c r="C1031" s="15">
        <v>-122.323797</v>
      </c>
      <c r="D1031" s="2" t="s">
        <v>6092</v>
      </c>
      <c r="E1031" s="14" t="s">
        <v>5061</v>
      </c>
      <c r="F1031" s="14" t="e" vm="5">
        <v>#VALUE!</v>
      </c>
      <c r="G1031" s="2" t="str">
        <f>_xlfn.XLOOKUP(E1031,missing_cities!$Q$2:$Q$56,missing_cities!$R$2:$R$56,"Not Found",0)</f>
        <v>United States</v>
      </c>
      <c r="H1031" t="str">
        <f>_xlfn.XLOOKUP(E1031,missing_cities!$Q$2:$Q$56,missing_cities!$S$2:$S$56,"Not Found",0)</f>
        <v>North America</v>
      </c>
      <c r="I1031" t="s">
        <v>18</v>
      </c>
      <c r="J1031" s="15">
        <v>0.33</v>
      </c>
      <c r="K1031" t="s">
        <v>34</v>
      </c>
      <c r="L1031" s="15" t="str">
        <f t="shared" si="32"/>
        <v>6:00-22:00</v>
      </c>
      <c r="M1031" s="16">
        <f t="shared" si="33"/>
        <v>0.67</v>
      </c>
      <c r="N1031" s="15">
        <v>18.489999999999998</v>
      </c>
      <c r="O1031" s="15">
        <v>44</v>
      </c>
      <c r="P1031" t="s">
        <v>25</v>
      </c>
      <c r="Q1031">
        <v>50</v>
      </c>
      <c r="R1031" t="s">
        <v>37</v>
      </c>
      <c r="S1031">
        <v>2018</v>
      </c>
      <c r="T1031" t="s">
        <v>22</v>
      </c>
      <c r="U1031" s="15">
        <v>4.7</v>
      </c>
      <c r="V1031" s="15">
        <v>9</v>
      </c>
      <c r="W1031" t="s">
        <v>27</v>
      </c>
    </row>
    <row r="1032" spans="1:23">
      <c r="A1032" t="s">
        <v>1075</v>
      </c>
      <c r="B1032">
        <v>19.118172000000001</v>
      </c>
      <c r="C1032" s="15">
        <v>72.888301999999996</v>
      </c>
      <c r="D1032" s="2" t="s">
        <v>6093</v>
      </c>
      <c r="E1032" s="14" t="s">
        <v>5079</v>
      </c>
      <c r="F1032" s="14" t="e" vm="11">
        <v>#VALUE!</v>
      </c>
      <c r="G1032" s="2" t="str">
        <f>_xlfn.XLOOKUP(E1032,missing_cities!$Q$2:$Q$56,missing_cities!$R$2:$R$56,"Not Found",0)</f>
        <v>India</v>
      </c>
      <c r="H1032" t="str">
        <f>_xlfn.XLOOKUP(E1032,missing_cities!$Q$2:$Q$56,missing_cities!$S$2:$S$56,"Not Found",0)</f>
        <v>Asia</v>
      </c>
      <c r="I1032" t="s">
        <v>18</v>
      </c>
      <c r="J1032" s="15">
        <v>0.35</v>
      </c>
      <c r="K1032" s="1">
        <v>45862</v>
      </c>
      <c r="L1032" s="15" t="str">
        <f t="shared" si="32"/>
        <v>9.00-21.00</v>
      </c>
      <c r="M1032" s="16">
        <f t="shared" si="33"/>
        <v>12</v>
      </c>
      <c r="N1032" s="15">
        <v>16.53</v>
      </c>
      <c r="O1032" s="15">
        <v>71</v>
      </c>
      <c r="P1032" t="s">
        <v>37</v>
      </c>
      <c r="Q1032">
        <v>150</v>
      </c>
      <c r="R1032" t="s">
        <v>44</v>
      </c>
      <c r="S1032">
        <v>2016</v>
      </c>
      <c r="T1032" t="s">
        <v>22</v>
      </c>
      <c r="U1032" s="15">
        <v>5</v>
      </c>
      <c r="V1032" s="15">
        <v>7</v>
      </c>
      <c r="W1032" t="s">
        <v>27</v>
      </c>
    </row>
    <row r="1033" spans="1:23">
      <c r="A1033" t="s">
        <v>1076</v>
      </c>
      <c r="B1033">
        <v>9.2552520000000005</v>
      </c>
      <c r="C1033" s="15">
        <v>-11.835364999999999</v>
      </c>
      <c r="D1033" s="2" t="s">
        <v>6094</v>
      </c>
      <c r="E1033" s="14">
        <f>_xlfn.XLOOKUP(C1033,missing_cities!B:B,missing_cities!C:C,"Not Found",0)</f>
        <v>0</v>
      </c>
      <c r="F1033" s="14" t="s">
        <v>9990</v>
      </c>
      <c r="G1033" s="2" t="str">
        <f>_xlfn.XLOOKUP(E1033,missing_cities!$Q$2:$Q$56,missing_cities!$R$2:$R$56,"Not Found",0)</f>
        <v>Not Found</v>
      </c>
      <c r="H1033" t="str">
        <f>_xlfn.XLOOKUP(E1033,missing_cities!$Q$2:$Q$56,missing_cities!$S$2:$S$56,"Not Found",0)</f>
        <v>Not Found</v>
      </c>
      <c r="I1033" t="s">
        <v>18</v>
      </c>
      <c r="J1033" s="15">
        <v>0.26</v>
      </c>
      <c r="K1033" s="1">
        <v>45862</v>
      </c>
      <c r="L1033" s="15" t="str">
        <f t="shared" si="32"/>
        <v>9.00-21.00</v>
      </c>
      <c r="M1033" s="16">
        <f t="shared" si="33"/>
        <v>12</v>
      </c>
      <c r="N1033" s="15">
        <v>3.86</v>
      </c>
      <c r="O1033" s="15">
        <v>92</v>
      </c>
      <c r="P1033" t="s">
        <v>20</v>
      </c>
      <c r="Q1033">
        <v>22</v>
      </c>
      <c r="R1033" t="s">
        <v>48</v>
      </c>
      <c r="S1033">
        <v>2011</v>
      </c>
      <c r="T1033" t="s">
        <v>22</v>
      </c>
      <c r="U1033" s="15">
        <v>3.6</v>
      </c>
      <c r="V1033" s="15">
        <v>4</v>
      </c>
      <c r="W1033" t="s">
        <v>23</v>
      </c>
    </row>
    <row r="1034" spans="1:23">
      <c r="A1034" t="s">
        <v>1077</v>
      </c>
      <c r="B1034">
        <v>37.715479000000002</v>
      </c>
      <c r="C1034" s="15">
        <v>-122.358687</v>
      </c>
      <c r="D1034" s="2" t="s">
        <v>6095</v>
      </c>
      <c r="E1034" s="14" t="s">
        <v>5061</v>
      </c>
      <c r="F1034" s="14" t="e" vm="5">
        <v>#VALUE!</v>
      </c>
      <c r="G1034" s="2" t="str">
        <f>_xlfn.XLOOKUP(E1034,missing_cities!$Q$2:$Q$56,missing_cities!$R$2:$R$56,"Not Found",0)</f>
        <v>United States</v>
      </c>
      <c r="H1034" t="str">
        <f>_xlfn.XLOOKUP(E1034,missing_cities!$Q$2:$Q$56,missing_cities!$S$2:$S$56,"Not Found",0)</f>
        <v>North America</v>
      </c>
      <c r="I1034" t="s">
        <v>18</v>
      </c>
      <c r="J1034" s="15">
        <v>0.18</v>
      </c>
      <c r="K1034" t="s">
        <v>34</v>
      </c>
      <c r="L1034" s="15" t="str">
        <f t="shared" si="32"/>
        <v>6:00-22:00</v>
      </c>
      <c r="M1034" s="16">
        <f t="shared" si="33"/>
        <v>0.67</v>
      </c>
      <c r="N1034" s="15">
        <v>14.6</v>
      </c>
      <c r="O1034" s="15">
        <v>56</v>
      </c>
      <c r="P1034" t="s">
        <v>39</v>
      </c>
      <c r="Q1034">
        <v>150</v>
      </c>
      <c r="R1034" t="s">
        <v>21</v>
      </c>
      <c r="S1034">
        <v>2015</v>
      </c>
      <c r="T1034" t="s">
        <v>31</v>
      </c>
      <c r="U1034" s="15">
        <v>4.0999999999999996</v>
      </c>
      <c r="V1034" s="15">
        <v>1</v>
      </c>
      <c r="W1034" t="s">
        <v>32</v>
      </c>
    </row>
    <row r="1035" spans="1:23">
      <c r="A1035" t="s">
        <v>1078</v>
      </c>
      <c r="B1035">
        <v>55.839083000000002</v>
      </c>
      <c r="C1035" s="15">
        <v>37.681925999999997</v>
      </c>
      <c r="D1035" s="2" t="s">
        <v>6096</v>
      </c>
      <c r="E1035" s="14" t="s">
        <v>5052</v>
      </c>
      <c r="F1035" s="14" t="e" vm="2">
        <v>#VALUE!</v>
      </c>
      <c r="G1035" s="2" t="str">
        <f>_xlfn.XLOOKUP(E1035,missing_cities!$Q$2:$Q$56,missing_cities!$R$2:$R$56,"Not Found",0)</f>
        <v>Russia</v>
      </c>
      <c r="H1035" t="str">
        <f>_xlfn.XLOOKUP(E1035,missing_cities!$Q$2:$Q$56,missing_cities!$S$2:$S$56,"Not Found",0)</f>
        <v>Europe</v>
      </c>
      <c r="I1035" t="s">
        <v>18</v>
      </c>
      <c r="J1035" s="15">
        <v>0.22</v>
      </c>
      <c r="K1035" t="s">
        <v>19</v>
      </c>
      <c r="L1035" s="15" t="str">
        <f t="shared" si="32"/>
        <v>9:00-18:00</v>
      </c>
      <c r="M1035" s="16">
        <f t="shared" si="33"/>
        <v>0.37</v>
      </c>
      <c r="N1035" s="15">
        <v>5.53</v>
      </c>
      <c r="O1035" s="15">
        <v>87</v>
      </c>
      <c r="P1035" t="s">
        <v>39</v>
      </c>
      <c r="Q1035">
        <v>150</v>
      </c>
      <c r="R1035" t="s">
        <v>48</v>
      </c>
      <c r="S1035">
        <v>2015</v>
      </c>
      <c r="T1035" t="s">
        <v>31</v>
      </c>
      <c r="U1035" s="15">
        <v>4.8</v>
      </c>
      <c r="V1035" s="15">
        <v>3</v>
      </c>
      <c r="W1035" t="s">
        <v>23</v>
      </c>
    </row>
    <row r="1036" spans="1:23">
      <c r="A1036" t="s">
        <v>1079</v>
      </c>
      <c r="B1036">
        <v>-5.8825000000000002E-2</v>
      </c>
      <c r="C1036" s="15">
        <v>141.52983</v>
      </c>
      <c r="D1036" s="2" t="s">
        <v>6097</v>
      </c>
      <c r="E1036" s="14" t="str">
        <f>_xlfn.XLOOKUP(C1036,missing_cities!B:B,missing_cities!C:C,"Not Found",0)</f>
        <v>Error</v>
      </c>
      <c r="F1036" s="14" t="s">
        <v>9987</v>
      </c>
      <c r="G1036" s="2" t="str">
        <f>_xlfn.XLOOKUP(E1036,missing_cities!$Q$2:$Q$56,missing_cities!$R$2:$R$56,"Not Found",0)</f>
        <v>Error</v>
      </c>
      <c r="H1036" t="str">
        <f>_xlfn.XLOOKUP(E1036,missing_cities!$Q$2:$Q$56,missing_cities!$S$2:$S$56,"Not Found",0)</f>
        <v>Error</v>
      </c>
      <c r="I1036" t="s">
        <v>18</v>
      </c>
      <c r="J1036" s="15">
        <v>0.2</v>
      </c>
      <c r="K1036" t="s">
        <v>19</v>
      </c>
      <c r="L1036" s="15" t="str">
        <f t="shared" si="32"/>
        <v>9:00-18:00</v>
      </c>
      <c r="M1036" s="16">
        <f t="shared" si="33"/>
        <v>0.37</v>
      </c>
      <c r="N1036" s="15">
        <v>13.4</v>
      </c>
      <c r="O1036" s="15">
        <v>62</v>
      </c>
      <c r="P1036" t="s">
        <v>20</v>
      </c>
      <c r="Q1036">
        <v>22</v>
      </c>
      <c r="R1036" t="s">
        <v>42</v>
      </c>
      <c r="S1036">
        <v>2022</v>
      </c>
      <c r="T1036" t="s">
        <v>31</v>
      </c>
      <c r="U1036" s="15">
        <v>4.2</v>
      </c>
      <c r="V1036" s="15">
        <v>5</v>
      </c>
      <c r="W1036" t="s">
        <v>27</v>
      </c>
    </row>
    <row r="1037" spans="1:23">
      <c r="A1037" t="s">
        <v>1080</v>
      </c>
      <c r="B1037">
        <v>55.885153000000003</v>
      </c>
      <c r="C1037" s="15">
        <v>37.516750999999999</v>
      </c>
      <c r="D1037" s="2" t="s">
        <v>6098</v>
      </c>
      <c r="E1037" s="14" t="s">
        <v>5052</v>
      </c>
      <c r="F1037" s="14" t="e" vm="2">
        <v>#VALUE!</v>
      </c>
      <c r="G1037" s="2" t="str">
        <f>_xlfn.XLOOKUP(E1037,missing_cities!$Q$2:$Q$56,missing_cities!$R$2:$R$56,"Not Found",0)</f>
        <v>Russia</v>
      </c>
      <c r="H1037" t="str">
        <f>_xlfn.XLOOKUP(E1037,missing_cities!$Q$2:$Q$56,missing_cities!$S$2:$S$56,"Not Found",0)</f>
        <v>Europe</v>
      </c>
      <c r="I1037" t="s">
        <v>18</v>
      </c>
      <c r="J1037" s="15">
        <v>0.3</v>
      </c>
      <c r="K1037" t="s">
        <v>34</v>
      </c>
      <c r="L1037" s="15" t="str">
        <f t="shared" si="32"/>
        <v>6:00-22:00</v>
      </c>
      <c r="M1037" s="16">
        <f t="shared" si="33"/>
        <v>0.67</v>
      </c>
      <c r="N1037" s="15">
        <v>12.32</v>
      </c>
      <c r="O1037" s="15">
        <v>48</v>
      </c>
      <c r="P1037" t="s">
        <v>29</v>
      </c>
      <c r="Q1037">
        <v>150</v>
      </c>
      <c r="R1037" t="s">
        <v>30</v>
      </c>
      <c r="S1037">
        <v>2022</v>
      </c>
      <c r="T1037" t="s">
        <v>22</v>
      </c>
      <c r="U1037" s="15">
        <v>4.4000000000000004</v>
      </c>
      <c r="V1037" s="15">
        <v>4</v>
      </c>
      <c r="W1037" t="s">
        <v>23</v>
      </c>
    </row>
    <row r="1038" spans="1:23">
      <c r="A1038" t="s">
        <v>1081</v>
      </c>
      <c r="B1038">
        <v>13.737575</v>
      </c>
      <c r="C1038" s="15">
        <v>100.545573</v>
      </c>
      <c r="D1038" s="2" t="s">
        <v>6099</v>
      </c>
      <c r="E1038" s="14" t="s">
        <v>5059</v>
      </c>
      <c r="F1038" s="14" t="e" vm="4">
        <v>#VALUE!</v>
      </c>
      <c r="G1038" s="2" t="str">
        <f>_xlfn.XLOOKUP(E1038,missing_cities!$Q$2:$Q$56,missing_cities!$R$2:$R$56,"Not Found",0)</f>
        <v>Thailand</v>
      </c>
      <c r="H1038" t="str">
        <f>_xlfn.XLOOKUP(E1038,missing_cities!$Q$2:$Q$56,missing_cities!$S$2:$S$56,"Not Found",0)</f>
        <v>Asia</v>
      </c>
      <c r="I1038" t="s">
        <v>18</v>
      </c>
      <c r="J1038" s="15">
        <v>0.43</v>
      </c>
      <c r="K1038" t="s">
        <v>34</v>
      </c>
      <c r="L1038" s="15" t="str">
        <f t="shared" si="32"/>
        <v>6:00-22:00</v>
      </c>
      <c r="M1038" s="16">
        <f t="shared" si="33"/>
        <v>0.67</v>
      </c>
      <c r="N1038" s="15">
        <v>1.93</v>
      </c>
      <c r="O1038" s="15">
        <v>68</v>
      </c>
      <c r="P1038" t="s">
        <v>25</v>
      </c>
      <c r="Q1038">
        <v>22</v>
      </c>
      <c r="R1038" t="s">
        <v>21</v>
      </c>
      <c r="S1038">
        <v>2019</v>
      </c>
      <c r="T1038" t="s">
        <v>31</v>
      </c>
      <c r="U1038" s="15">
        <v>3.6</v>
      </c>
      <c r="V1038" s="15">
        <v>8</v>
      </c>
      <c r="W1038" t="s">
        <v>32</v>
      </c>
    </row>
    <row r="1039" spans="1:23">
      <c r="A1039" t="s">
        <v>1082</v>
      </c>
      <c r="B1039">
        <v>-33.768835000000003</v>
      </c>
      <c r="C1039" s="15">
        <v>151.337614</v>
      </c>
      <c r="D1039" s="2" t="s">
        <v>6100</v>
      </c>
      <c r="E1039" s="14" t="s">
        <v>5069</v>
      </c>
      <c r="F1039" s="14" t="e" vm="8">
        <v>#VALUE!</v>
      </c>
      <c r="G1039" s="2" t="str">
        <f>_xlfn.XLOOKUP(E1039,missing_cities!$Q$2:$Q$56,missing_cities!$R$2:$R$56,"Not Found",0)</f>
        <v>Australia</v>
      </c>
      <c r="H1039" t="str">
        <f>_xlfn.XLOOKUP(E1039,missing_cities!$Q$2:$Q$56,missing_cities!$S$2:$S$56,"Not Found",0)</f>
        <v>Australia</v>
      </c>
      <c r="I1039" t="s">
        <v>18</v>
      </c>
      <c r="J1039" s="15">
        <v>0.19</v>
      </c>
      <c r="K1039" t="s">
        <v>19</v>
      </c>
      <c r="L1039" s="15" t="str">
        <f t="shared" si="32"/>
        <v>9:00-18:00</v>
      </c>
      <c r="M1039" s="16">
        <f t="shared" si="33"/>
        <v>0.37</v>
      </c>
      <c r="N1039" s="15">
        <v>8.0500000000000007</v>
      </c>
      <c r="O1039" s="15">
        <v>29</v>
      </c>
      <c r="P1039" t="s">
        <v>39</v>
      </c>
      <c r="Q1039">
        <v>150</v>
      </c>
      <c r="R1039" t="s">
        <v>21</v>
      </c>
      <c r="S1039">
        <v>2018</v>
      </c>
      <c r="T1039" t="s">
        <v>31</v>
      </c>
      <c r="U1039" s="15">
        <v>3.7</v>
      </c>
      <c r="V1039" s="15">
        <v>6</v>
      </c>
      <c r="W1039" t="s">
        <v>23</v>
      </c>
    </row>
    <row r="1040" spans="1:23">
      <c r="A1040" t="s">
        <v>1083</v>
      </c>
      <c r="B1040">
        <v>37.784534999999998</v>
      </c>
      <c r="C1040" s="15">
        <v>-122.37885799999999</v>
      </c>
      <c r="D1040" s="2" t="s">
        <v>6101</v>
      </c>
      <c r="E1040" s="14" t="s">
        <v>5061</v>
      </c>
      <c r="F1040" s="14" t="e" vm="5">
        <v>#VALUE!</v>
      </c>
      <c r="G1040" s="2" t="str">
        <f>_xlfn.XLOOKUP(E1040,missing_cities!$Q$2:$Q$56,missing_cities!$R$2:$R$56,"Not Found",0)</f>
        <v>United States</v>
      </c>
      <c r="H1040" t="str">
        <f>_xlfn.XLOOKUP(E1040,missing_cities!$Q$2:$Q$56,missing_cities!$S$2:$S$56,"Not Found",0)</f>
        <v>North America</v>
      </c>
      <c r="I1040" t="s">
        <v>18</v>
      </c>
      <c r="J1040" s="15">
        <v>0.49</v>
      </c>
      <c r="K1040" t="s">
        <v>19</v>
      </c>
      <c r="L1040" s="15" t="str">
        <f t="shared" si="32"/>
        <v>9:00-18:00</v>
      </c>
      <c r="M1040" s="16">
        <f t="shared" si="33"/>
        <v>0.37</v>
      </c>
      <c r="N1040" s="15">
        <v>14.15</v>
      </c>
      <c r="O1040" s="15">
        <v>25</v>
      </c>
      <c r="P1040" t="s">
        <v>37</v>
      </c>
      <c r="Q1040">
        <v>50</v>
      </c>
      <c r="R1040" t="s">
        <v>30</v>
      </c>
      <c r="S1040">
        <v>2010</v>
      </c>
      <c r="T1040" t="s">
        <v>22</v>
      </c>
      <c r="U1040" s="15">
        <v>3.4</v>
      </c>
      <c r="V1040" s="15">
        <v>1</v>
      </c>
      <c r="W1040" t="s">
        <v>27</v>
      </c>
    </row>
    <row r="1041" spans="1:23">
      <c r="A1041" t="s">
        <v>1084</v>
      </c>
      <c r="B1041">
        <v>41.961660000000002</v>
      </c>
      <c r="C1041" s="15">
        <v>-87.776242999999994</v>
      </c>
      <c r="D1041" s="2" t="s">
        <v>6102</v>
      </c>
      <c r="E1041" s="14" t="s">
        <v>5065</v>
      </c>
      <c r="F1041" s="14" t="e" vm="5">
        <v>#VALUE!</v>
      </c>
      <c r="G1041" s="2" t="str">
        <f>_xlfn.XLOOKUP(E1041,missing_cities!$Q$2:$Q$56,missing_cities!$R$2:$R$56,"Not Found",0)</f>
        <v>United States</v>
      </c>
      <c r="H1041" t="str">
        <f>_xlfn.XLOOKUP(E1041,missing_cities!$Q$2:$Q$56,missing_cities!$S$2:$S$56,"Not Found",0)</f>
        <v>North America</v>
      </c>
      <c r="I1041" t="s">
        <v>18</v>
      </c>
      <c r="J1041" s="15">
        <v>0.12</v>
      </c>
      <c r="K1041" t="s">
        <v>34</v>
      </c>
      <c r="L1041" s="15" t="str">
        <f t="shared" si="32"/>
        <v>6:00-22:00</v>
      </c>
      <c r="M1041" s="16">
        <f t="shared" si="33"/>
        <v>0.67</v>
      </c>
      <c r="N1041" s="15">
        <v>6.73</v>
      </c>
      <c r="O1041" s="15">
        <v>63</v>
      </c>
      <c r="P1041" t="s">
        <v>37</v>
      </c>
      <c r="Q1041">
        <v>50</v>
      </c>
      <c r="R1041" t="s">
        <v>97</v>
      </c>
      <c r="S1041">
        <v>2014</v>
      </c>
      <c r="T1041" t="s">
        <v>31</v>
      </c>
      <c r="U1041" s="15">
        <v>3.3</v>
      </c>
      <c r="V1041" s="15">
        <v>5</v>
      </c>
      <c r="W1041" t="s">
        <v>32</v>
      </c>
    </row>
    <row r="1042" spans="1:23">
      <c r="A1042" t="s">
        <v>1085</v>
      </c>
      <c r="B1042">
        <v>37.606223999999997</v>
      </c>
      <c r="C1042" s="15">
        <v>126.95627899999999</v>
      </c>
      <c r="D1042" s="2" t="s">
        <v>6103</v>
      </c>
      <c r="E1042" s="14" t="s">
        <v>5063</v>
      </c>
      <c r="F1042" s="14" t="e" vm="6">
        <v>#VALUE!</v>
      </c>
      <c r="G1042" s="2" t="str">
        <f>_xlfn.XLOOKUP(E1042,missing_cities!$Q$2:$Q$56,missing_cities!$R$2:$R$56,"Not Found",0)</f>
        <v>South Korea</v>
      </c>
      <c r="H1042" t="str">
        <f>_xlfn.XLOOKUP(E1042,missing_cities!$Q$2:$Q$56,missing_cities!$S$2:$S$56,"Not Found",0)</f>
        <v>Asia</v>
      </c>
      <c r="I1042" t="s">
        <v>18</v>
      </c>
      <c r="J1042" s="15">
        <v>0.2</v>
      </c>
      <c r="K1042" t="s">
        <v>34</v>
      </c>
      <c r="L1042" s="15" t="str">
        <f t="shared" si="32"/>
        <v>6:00-22:00</v>
      </c>
      <c r="M1042" s="16">
        <f t="shared" si="33"/>
        <v>0.67</v>
      </c>
      <c r="N1042" s="15">
        <v>10.35</v>
      </c>
      <c r="O1042" s="15">
        <v>72</v>
      </c>
      <c r="P1042" t="s">
        <v>37</v>
      </c>
      <c r="Q1042">
        <v>350</v>
      </c>
      <c r="R1042" t="s">
        <v>37</v>
      </c>
      <c r="S1042">
        <v>2022</v>
      </c>
      <c r="T1042" t="s">
        <v>31</v>
      </c>
      <c r="U1042" s="15">
        <v>4.8</v>
      </c>
      <c r="V1042" s="15">
        <v>4</v>
      </c>
      <c r="W1042" t="s">
        <v>32</v>
      </c>
    </row>
    <row r="1043" spans="1:23">
      <c r="A1043" t="s">
        <v>1086</v>
      </c>
      <c r="B1043">
        <v>55.805047999999999</v>
      </c>
      <c r="C1043" s="15">
        <v>37.549205999999998</v>
      </c>
      <c r="D1043" s="2" t="s">
        <v>6104</v>
      </c>
      <c r="E1043" s="14" t="s">
        <v>5052</v>
      </c>
      <c r="F1043" s="14" t="e" vm="2">
        <v>#VALUE!</v>
      </c>
      <c r="G1043" s="2" t="str">
        <f>_xlfn.XLOOKUP(E1043,missing_cities!$Q$2:$Q$56,missing_cities!$R$2:$R$56,"Not Found",0)</f>
        <v>Russia</v>
      </c>
      <c r="H1043" t="str">
        <f>_xlfn.XLOOKUP(E1043,missing_cities!$Q$2:$Q$56,missing_cities!$S$2:$S$56,"Not Found",0)</f>
        <v>Europe</v>
      </c>
      <c r="I1043" t="s">
        <v>18</v>
      </c>
      <c r="J1043" s="15">
        <v>0.28000000000000003</v>
      </c>
      <c r="K1043" t="s">
        <v>19</v>
      </c>
      <c r="L1043" s="15" t="str">
        <f t="shared" si="32"/>
        <v>9:00-18:00</v>
      </c>
      <c r="M1043" s="16">
        <f t="shared" si="33"/>
        <v>0.37</v>
      </c>
      <c r="N1043" s="15">
        <v>10.72</v>
      </c>
      <c r="O1043" s="15">
        <v>90</v>
      </c>
      <c r="P1043" t="s">
        <v>37</v>
      </c>
      <c r="Q1043">
        <v>50</v>
      </c>
      <c r="R1043" t="s">
        <v>48</v>
      </c>
      <c r="S1043">
        <v>2014</v>
      </c>
      <c r="T1043" t="s">
        <v>31</v>
      </c>
      <c r="U1043" s="15">
        <v>3.4</v>
      </c>
      <c r="V1043" s="15">
        <v>3</v>
      </c>
      <c r="W1043" t="s">
        <v>27</v>
      </c>
    </row>
    <row r="1044" spans="1:23">
      <c r="A1044" t="s">
        <v>1087</v>
      </c>
      <c r="B1044">
        <v>19.145942999999999</v>
      </c>
      <c r="C1044" s="15">
        <v>72.813608000000002</v>
      </c>
      <c r="D1044" s="2" t="s">
        <v>6105</v>
      </c>
      <c r="E1044" s="14" t="s">
        <v>5079</v>
      </c>
      <c r="F1044" s="14" t="e" vm="11">
        <v>#VALUE!</v>
      </c>
      <c r="G1044" s="2" t="str">
        <f>_xlfn.XLOOKUP(E1044,missing_cities!$Q$2:$Q$56,missing_cities!$R$2:$R$56,"Not Found",0)</f>
        <v>India</v>
      </c>
      <c r="H1044" t="str">
        <f>_xlfn.XLOOKUP(E1044,missing_cities!$Q$2:$Q$56,missing_cities!$S$2:$S$56,"Not Found",0)</f>
        <v>Asia</v>
      </c>
      <c r="I1044" t="s">
        <v>18</v>
      </c>
      <c r="J1044" s="15">
        <v>0.2</v>
      </c>
      <c r="K1044" t="s">
        <v>34</v>
      </c>
      <c r="L1044" s="15" t="str">
        <f t="shared" si="32"/>
        <v>6:00-22:00</v>
      </c>
      <c r="M1044" s="16">
        <f t="shared" si="33"/>
        <v>0.67</v>
      </c>
      <c r="N1044" s="15">
        <v>19.850000000000001</v>
      </c>
      <c r="O1044" s="15">
        <v>31</v>
      </c>
      <c r="P1044" t="s">
        <v>39</v>
      </c>
      <c r="Q1044">
        <v>150</v>
      </c>
      <c r="R1044" t="s">
        <v>37</v>
      </c>
      <c r="S1044">
        <v>2017</v>
      </c>
      <c r="T1044" t="s">
        <v>31</v>
      </c>
      <c r="U1044" s="15">
        <v>4</v>
      </c>
      <c r="V1044" s="15">
        <v>9</v>
      </c>
      <c r="W1044" t="s">
        <v>32</v>
      </c>
    </row>
    <row r="1045" spans="1:23">
      <c r="A1045" t="s">
        <v>1088</v>
      </c>
      <c r="B1045">
        <v>-68.435214000000002</v>
      </c>
      <c r="C1045" s="15">
        <v>171.639929</v>
      </c>
      <c r="D1045" s="2" t="s">
        <v>6106</v>
      </c>
      <c r="E1045" s="14" t="str">
        <f>_xlfn.XLOOKUP(C1045,missing_cities!B:B,missing_cities!C:C,"Not Found",0)</f>
        <v>Not Found</v>
      </c>
      <c r="F1045" s="14" t="s">
        <v>9990</v>
      </c>
      <c r="G1045" s="2" t="str">
        <f>_xlfn.XLOOKUP(E1045,missing_cities!$Q$2:$Q$56,missing_cities!$R$2:$R$56,"Not Found",0)</f>
        <v>Not Found</v>
      </c>
      <c r="H1045" t="str">
        <f>_xlfn.XLOOKUP(E1045,missing_cities!$Q$2:$Q$56,missing_cities!$S$2:$S$56,"Not Found",0)</f>
        <v>Not Found</v>
      </c>
      <c r="I1045" t="s">
        <v>18</v>
      </c>
      <c r="J1045" s="15">
        <v>0.49</v>
      </c>
      <c r="K1045" s="1">
        <v>45862</v>
      </c>
      <c r="L1045" s="15" t="str">
        <f t="shared" si="32"/>
        <v>9.00-21.00</v>
      </c>
      <c r="M1045" s="16">
        <f t="shared" si="33"/>
        <v>12</v>
      </c>
      <c r="N1045" s="15">
        <v>9.1</v>
      </c>
      <c r="O1045" s="15">
        <v>42</v>
      </c>
      <c r="P1045" t="s">
        <v>29</v>
      </c>
      <c r="Q1045">
        <v>22</v>
      </c>
      <c r="R1045" t="s">
        <v>21</v>
      </c>
      <c r="S1045">
        <v>2010</v>
      </c>
      <c r="T1045" t="s">
        <v>22</v>
      </c>
      <c r="U1045" s="15">
        <v>3.1</v>
      </c>
      <c r="V1045" s="15">
        <v>7</v>
      </c>
      <c r="W1045" t="s">
        <v>27</v>
      </c>
    </row>
    <row r="1046" spans="1:23">
      <c r="A1046" t="s">
        <v>1089</v>
      </c>
      <c r="B1046">
        <v>34.080804000000001</v>
      </c>
      <c r="C1046" s="15">
        <v>-118.233743</v>
      </c>
      <c r="D1046" s="2" t="s">
        <v>6107</v>
      </c>
      <c r="E1046" s="14" t="s">
        <v>5111</v>
      </c>
      <c r="F1046" s="14" t="e" vm="5">
        <v>#VALUE!</v>
      </c>
      <c r="G1046" s="2" t="str">
        <f>_xlfn.XLOOKUP(E1046,missing_cities!$Q$2:$Q$56,missing_cities!$R$2:$R$56,"Not Found",0)</f>
        <v>United States</v>
      </c>
      <c r="H1046" t="str">
        <f>_xlfn.XLOOKUP(E1046,missing_cities!$Q$2:$Q$56,missing_cities!$S$2:$S$56,"Not Found",0)</f>
        <v>North America</v>
      </c>
      <c r="I1046" t="s">
        <v>18</v>
      </c>
      <c r="J1046" s="15">
        <v>0.46</v>
      </c>
      <c r="K1046" s="1">
        <v>45862</v>
      </c>
      <c r="L1046" s="15" t="str">
        <f t="shared" si="32"/>
        <v>9.00-21.00</v>
      </c>
      <c r="M1046" s="16">
        <f t="shared" si="33"/>
        <v>12</v>
      </c>
      <c r="N1046" s="15">
        <v>1.24</v>
      </c>
      <c r="O1046" s="15">
        <v>31</v>
      </c>
      <c r="P1046" t="s">
        <v>29</v>
      </c>
      <c r="Q1046">
        <v>50</v>
      </c>
      <c r="R1046" t="s">
        <v>42</v>
      </c>
      <c r="S1046">
        <v>2017</v>
      </c>
      <c r="T1046" t="s">
        <v>31</v>
      </c>
      <c r="U1046" s="15">
        <v>4.5</v>
      </c>
      <c r="V1046" s="15">
        <v>1</v>
      </c>
      <c r="W1046" t="s">
        <v>27</v>
      </c>
    </row>
    <row r="1047" spans="1:23">
      <c r="A1047" t="s">
        <v>1090</v>
      </c>
      <c r="B1047">
        <v>-33.829669000000003</v>
      </c>
      <c r="C1047" s="15">
        <v>151.25117499999999</v>
      </c>
      <c r="D1047" s="2" t="s">
        <v>6108</v>
      </c>
      <c r="E1047" s="14" t="s">
        <v>5069</v>
      </c>
      <c r="F1047" s="14" t="e" vm="8">
        <v>#VALUE!</v>
      </c>
      <c r="G1047" s="2" t="str">
        <f>_xlfn.XLOOKUP(E1047,missing_cities!$Q$2:$Q$56,missing_cities!$R$2:$R$56,"Not Found",0)</f>
        <v>Australia</v>
      </c>
      <c r="H1047" t="str">
        <f>_xlfn.XLOOKUP(E1047,missing_cities!$Q$2:$Q$56,missing_cities!$S$2:$S$56,"Not Found",0)</f>
        <v>Australia</v>
      </c>
      <c r="I1047" t="s">
        <v>18</v>
      </c>
      <c r="J1047" s="15">
        <v>0.49</v>
      </c>
      <c r="K1047" s="1">
        <v>45862</v>
      </c>
      <c r="L1047" s="15" t="str">
        <f t="shared" si="32"/>
        <v>9.00-21.00</v>
      </c>
      <c r="M1047" s="16">
        <f t="shared" si="33"/>
        <v>12</v>
      </c>
      <c r="N1047" s="15">
        <v>16.8</v>
      </c>
      <c r="O1047" s="15">
        <v>63</v>
      </c>
      <c r="P1047" t="s">
        <v>25</v>
      </c>
      <c r="Q1047">
        <v>150</v>
      </c>
      <c r="R1047" t="s">
        <v>44</v>
      </c>
      <c r="S1047">
        <v>2016</v>
      </c>
      <c r="T1047" t="s">
        <v>31</v>
      </c>
      <c r="U1047" s="15">
        <v>4.5999999999999996</v>
      </c>
      <c r="V1047" s="15">
        <v>1</v>
      </c>
      <c r="W1047" t="s">
        <v>27</v>
      </c>
    </row>
    <row r="1048" spans="1:23">
      <c r="A1048" t="s">
        <v>1091</v>
      </c>
      <c r="B1048">
        <v>19.425287000000001</v>
      </c>
      <c r="C1048" s="15">
        <v>-99.060939000000005</v>
      </c>
      <c r="D1048" s="2" t="s">
        <v>6109</v>
      </c>
      <c r="E1048" s="14" t="s">
        <v>5119</v>
      </c>
      <c r="F1048" s="14" t="e" vm="13">
        <v>#VALUE!</v>
      </c>
      <c r="G1048" s="2" t="str">
        <f>_xlfn.XLOOKUP(E1048,missing_cities!$Q$2:$Q$56,missing_cities!$R$2:$R$56,"Not Found",0)</f>
        <v>Mexico</v>
      </c>
      <c r="H1048" t="str">
        <f>_xlfn.XLOOKUP(E1048,missing_cities!$Q$2:$Q$56,missing_cities!$S$2:$S$56,"Not Found",0)</f>
        <v>North America</v>
      </c>
      <c r="I1048" t="s">
        <v>18</v>
      </c>
      <c r="J1048" s="15">
        <v>0.37</v>
      </c>
      <c r="K1048" t="s">
        <v>19</v>
      </c>
      <c r="L1048" s="15" t="str">
        <f t="shared" si="32"/>
        <v>9:00-18:00</v>
      </c>
      <c r="M1048" s="16">
        <f t="shared" si="33"/>
        <v>0.37</v>
      </c>
      <c r="N1048" s="15">
        <v>12.56</v>
      </c>
      <c r="O1048" s="15">
        <v>36</v>
      </c>
      <c r="P1048" t="s">
        <v>25</v>
      </c>
      <c r="Q1048">
        <v>350</v>
      </c>
      <c r="R1048" t="s">
        <v>37</v>
      </c>
      <c r="S1048">
        <v>2019</v>
      </c>
      <c r="T1048" t="s">
        <v>22</v>
      </c>
      <c r="U1048" s="15">
        <v>3.5</v>
      </c>
      <c r="V1048" s="15">
        <v>2</v>
      </c>
      <c r="W1048" t="s">
        <v>23</v>
      </c>
    </row>
    <row r="1049" spans="1:23">
      <c r="A1049" t="s">
        <v>1092</v>
      </c>
      <c r="B1049">
        <v>29.057846000000001</v>
      </c>
      <c r="C1049" s="15">
        <v>-125.855069</v>
      </c>
      <c r="D1049" s="2" t="s">
        <v>6110</v>
      </c>
      <c r="E1049" s="14" t="str">
        <f>_xlfn.XLOOKUP(C1049,missing_cities!B:B,missing_cities!C:C,"Not Found",0)</f>
        <v>Error</v>
      </c>
      <c r="F1049" s="14" t="s">
        <v>9987</v>
      </c>
      <c r="G1049" s="2" t="str">
        <f>_xlfn.XLOOKUP(E1049,missing_cities!$Q$2:$Q$56,missing_cities!$R$2:$R$56,"Not Found",0)</f>
        <v>Error</v>
      </c>
      <c r="H1049" t="str">
        <f>_xlfn.XLOOKUP(E1049,missing_cities!$Q$2:$Q$56,missing_cities!$S$2:$S$56,"Not Found",0)</f>
        <v>Error</v>
      </c>
      <c r="I1049" t="s">
        <v>18</v>
      </c>
      <c r="J1049" s="15">
        <v>0.12</v>
      </c>
      <c r="K1049" t="s">
        <v>34</v>
      </c>
      <c r="L1049" s="15" t="str">
        <f t="shared" si="32"/>
        <v>6:00-22:00</v>
      </c>
      <c r="M1049" s="16">
        <f t="shared" si="33"/>
        <v>0.67</v>
      </c>
      <c r="N1049" s="15">
        <v>18.079999999999998</v>
      </c>
      <c r="O1049" s="15">
        <v>68</v>
      </c>
      <c r="P1049" t="s">
        <v>25</v>
      </c>
      <c r="Q1049">
        <v>350</v>
      </c>
      <c r="R1049" t="s">
        <v>48</v>
      </c>
      <c r="S1049">
        <v>2010</v>
      </c>
      <c r="T1049" t="s">
        <v>22</v>
      </c>
      <c r="U1049" s="15">
        <v>4.8</v>
      </c>
      <c r="V1049" s="15">
        <v>4</v>
      </c>
      <c r="W1049" t="s">
        <v>32</v>
      </c>
    </row>
    <row r="1050" spans="1:23">
      <c r="A1050" t="s">
        <v>1093</v>
      </c>
      <c r="B1050">
        <v>25.304224999999999</v>
      </c>
      <c r="C1050" s="15">
        <v>55.250596999999999</v>
      </c>
      <c r="D1050" s="2" t="s">
        <v>6111</v>
      </c>
      <c r="E1050" s="14" t="s">
        <v>5076</v>
      </c>
      <c r="F1050" s="14" t="e" vm="10">
        <v>#VALUE!</v>
      </c>
      <c r="G1050" s="2" t="str">
        <f>_xlfn.XLOOKUP(E1050,missing_cities!$Q$2:$Q$56,missing_cities!$R$2:$R$56,"Not Found",0)</f>
        <v>United Arab Emirates</v>
      </c>
      <c r="H1050" t="str">
        <f>_xlfn.XLOOKUP(E1050,missing_cities!$Q$2:$Q$56,missing_cities!$S$2:$S$56,"Not Found",0)</f>
        <v>Asia</v>
      </c>
      <c r="I1050" t="s">
        <v>18</v>
      </c>
      <c r="J1050" s="15">
        <v>0.24</v>
      </c>
      <c r="K1050" t="s">
        <v>34</v>
      </c>
      <c r="L1050" s="15" t="str">
        <f t="shared" si="32"/>
        <v>6:00-22:00</v>
      </c>
      <c r="M1050" s="16">
        <f t="shared" si="33"/>
        <v>0.67</v>
      </c>
      <c r="N1050" s="15">
        <v>4.47</v>
      </c>
      <c r="O1050" s="15">
        <v>10</v>
      </c>
      <c r="P1050" t="s">
        <v>37</v>
      </c>
      <c r="Q1050">
        <v>22</v>
      </c>
      <c r="R1050" t="s">
        <v>48</v>
      </c>
      <c r="S1050">
        <v>2018</v>
      </c>
      <c r="T1050" t="s">
        <v>31</v>
      </c>
      <c r="U1050" s="15">
        <v>4.2</v>
      </c>
      <c r="V1050" s="15">
        <v>4</v>
      </c>
      <c r="W1050" t="s">
        <v>27</v>
      </c>
    </row>
    <row r="1051" spans="1:23">
      <c r="A1051" t="s">
        <v>1094</v>
      </c>
      <c r="B1051">
        <v>39.986724000000002</v>
      </c>
      <c r="C1051" s="15">
        <v>116.319372</v>
      </c>
      <c r="D1051" s="2" t="s">
        <v>6112</v>
      </c>
      <c r="E1051" s="14" t="s">
        <v>5071</v>
      </c>
      <c r="F1051" s="14" t="e" vm="9">
        <v>#VALUE!</v>
      </c>
      <c r="G1051" s="2" t="str">
        <f>_xlfn.XLOOKUP(E1051,missing_cities!$Q$2:$Q$56,missing_cities!$R$2:$R$56,"Not Found",0)</f>
        <v>China</v>
      </c>
      <c r="H1051" t="str">
        <f>_xlfn.XLOOKUP(E1051,missing_cities!$Q$2:$Q$56,missing_cities!$S$2:$S$56,"Not Found",0)</f>
        <v>Asia</v>
      </c>
      <c r="I1051" t="s">
        <v>18</v>
      </c>
      <c r="J1051" s="15">
        <v>0.47</v>
      </c>
      <c r="K1051" s="1">
        <v>45862</v>
      </c>
      <c r="L1051" s="15" t="str">
        <f t="shared" si="32"/>
        <v>9.00-21.00</v>
      </c>
      <c r="M1051" s="16">
        <f t="shared" si="33"/>
        <v>12</v>
      </c>
      <c r="N1051" s="15">
        <v>2.34</v>
      </c>
      <c r="O1051" s="15">
        <v>47</v>
      </c>
      <c r="P1051" t="s">
        <v>37</v>
      </c>
      <c r="Q1051">
        <v>350</v>
      </c>
      <c r="R1051" t="s">
        <v>48</v>
      </c>
      <c r="S1051">
        <v>2020</v>
      </c>
      <c r="T1051" t="s">
        <v>31</v>
      </c>
      <c r="U1051" s="15">
        <v>3</v>
      </c>
      <c r="V1051" s="15">
        <v>7</v>
      </c>
      <c r="W1051" t="s">
        <v>27</v>
      </c>
    </row>
    <row r="1052" spans="1:23">
      <c r="A1052" t="s">
        <v>1095</v>
      </c>
      <c r="B1052">
        <v>37.764097999999997</v>
      </c>
      <c r="C1052" s="15">
        <v>-122.381888</v>
      </c>
      <c r="D1052" s="2" t="s">
        <v>6113</v>
      </c>
      <c r="E1052" s="14" t="s">
        <v>5061</v>
      </c>
      <c r="F1052" s="14" t="e" vm="5">
        <v>#VALUE!</v>
      </c>
      <c r="G1052" s="2" t="str">
        <f>_xlfn.XLOOKUP(E1052,missing_cities!$Q$2:$Q$56,missing_cities!$R$2:$R$56,"Not Found",0)</f>
        <v>United States</v>
      </c>
      <c r="H1052" t="str">
        <f>_xlfn.XLOOKUP(E1052,missing_cities!$Q$2:$Q$56,missing_cities!$S$2:$S$56,"Not Found",0)</f>
        <v>North America</v>
      </c>
      <c r="I1052" t="s">
        <v>18</v>
      </c>
      <c r="J1052" s="15">
        <v>0.49</v>
      </c>
      <c r="K1052" t="s">
        <v>34</v>
      </c>
      <c r="L1052" s="15" t="str">
        <f t="shared" si="32"/>
        <v>6:00-22:00</v>
      </c>
      <c r="M1052" s="16">
        <f t="shared" si="33"/>
        <v>0.67</v>
      </c>
      <c r="N1052" s="15">
        <v>9.7100000000000009</v>
      </c>
      <c r="O1052" s="15">
        <v>96</v>
      </c>
      <c r="P1052" t="s">
        <v>29</v>
      </c>
      <c r="Q1052">
        <v>150</v>
      </c>
      <c r="R1052" t="s">
        <v>26</v>
      </c>
      <c r="S1052">
        <v>2020</v>
      </c>
      <c r="T1052" t="s">
        <v>22</v>
      </c>
      <c r="U1052" s="15">
        <v>4.7</v>
      </c>
      <c r="V1052" s="15">
        <v>4</v>
      </c>
      <c r="W1052" t="s">
        <v>32</v>
      </c>
    </row>
    <row r="1053" spans="1:23">
      <c r="A1053" t="s">
        <v>1096</v>
      </c>
      <c r="B1053">
        <v>37.848844</v>
      </c>
      <c r="C1053" s="15">
        <v>-122.352622</v>
      </c>
      <c r="D1053" s="2" t="s">
        <v>6114</v>
      </c>
      <c r="E1053" s="14" t="s">
        <v>5061</v>
      </c>
      <c r="F1053" s="14" t="e" vm="5">
        <v>#VALUE!</v>
      </c>
      <c r="G1053" s="2" t="str">
        <f>_xlfn.XLOOKUP(E1053,missing_cities!$Q$2:$Q$56,missing_cities!$R$2:$R$56,"Not Found",0)</f>
        <v>United States</v>
      </c>
      <c r="H1053" t="str">
        <f>_xlfn.XLOOKUP(E1053,missing_cities!$Q$2:$Q$56,missing_cities!$S$2:$S$56,"Not Found",0)</f>
        <v>North America</v>
      </c>
      <c r="I1053" t="s">
        <v>18</v>
      </c>
      <c r="J1053" s="15">
        <v>0.31</v>
      </c>
      <c r="K1053" s="1">
        <v>45862</v>
      </c>
      <c r="L1053" s="15" t="str">
        <f t="shared" si="32"/>
        <v>9.00-21.00</v>
      </c>
      <c r="M1053" s="16">
        <f t="shared" si="33"/>
        <v>12</v>
      </c>
      <c r="N1053" s="15">
        <v>6.17</v>
      </c>
      <c r="O1053" s="15">
        <v>61</v>
      </c>
      <c r="P1053" t="s">
        <v>29</v>
      </c>
      <c r="Q1053">
        <v>350</v>
      </c>
      <c r="R1053" t="s">
        <v>48</v>
      </c>
      <c r="S1053">
        <v>2011</v>
      </c>
      <c r="T1053" t="s">
        <v>22</v>
      </c>
      <c r="U1053" s="15">
        <v>3.2</v>
      </c>
      <c r="V1053" s="15">
        <v>7</v>
      </c>
      <c r="W1053" t="s">
        <v>27</v>
      </c>
    </row>
    <row r="1054" spans="1:23">
      <c r="A1054" t="s">
        <v>1097</v>
      </c>
      <c r="B1054">
        <v>-23.656904999999998</v>
      </c>
      <c r="C1054" s="15">
        <v>-46.551304999999999</v>
      </c>
      <c r="D1054" s="2" t="s">
        <v>6115</v>
      </c>
      <c r="E1054" s="14" t="s">
        <v>5067</v>
      </c>
      <c r="F1054" s="14" t="e" vm="7">
        <v>#VALUE!</v>
      </c>
      <c r="G1054" s="2" t="str">
        <f>_xlfn.XLOOKUP(E1054,missing_cities!$Q$2:$Q$56,missing_cities!$R$2:$R$56,"Not Found",0)</f>
        <v>Brazil</v>
      </c>
      <c r="H1054" t="str">
        <f>_xlfn.XLOOKUP(E1054,missing_cities!$Q$2:$Q$56,missing_cities!$S$2:$S$56,"Not Found",0)</f>
        <v>South America</v>
      </c>
      <c r="I1054" t="s">
        <v>18</v>
      </c>
      <c r="J1054" s="15">
        <v>0.41</v>
      </c>
      <c r="K1054" s="1">
        <v>45862</v>
      </c>
      <c r="L1054" s="15" t="str">
        <f t="shared" si="32"/>
        <v>9.00-21.00</v>
      </c>
      <c r="M1054" s="16">
        <f t="shared" si="33"/>
        <v>12</v>
      </c>
      <c r="N1054" s="15">
        <v>8.51</v>
      </c>
      <c r="O1054" s="15">
        <v>21</v>
      </c>
      <c r="P1054" t="s">
        <v>20</v>
      </c>
      <c r="Q1054">
        <v>50</v>
      </c>
      <c r="R1054" t="s">
        <v>48</v>
      </c>
      <c r="S1054">
        <v>2021</v>
      </c>
      <c r="T1054" t="s">
        <v>31</v>
      </c>
      <c r="U1054" s="15">
        <v>4.3</v>
      </c>
      <c r="V1054" s="15">
        <v>6</v>
      </c>
      <c r="W1054" t="s">
        <v>23</v>
      </c>
    </row>
    <row r="1055" spans="1:23">
      <c r="A1055" t="s">
        <v>1098</v>
      </c>
      <c r="B1055">
        <v>-21.991237000000002</v>
      </c>
      <c r="C1055" s="15">
        <v>70.992599999999996</v>
      </c>
      <c r="D1055" s="2" t="s">
        <v>6116</v>
      </c>
      <c r="E1055" s="14" t="str">
        <f>_xlfn.XLOOKUP(C1055,missing_cities!B:B,missing_cities!C:C,"Not Found",0)</f>
        <v>Error</v>
      </c>
      <c r="F1055" s="14" t="s">
        <v>9987</v>
      </c>
      <c r="G1055" s="2" t="str">
        <f>_xlfn.XLOOKUP(E1055,missing_cities!$Q$2:$Q$56,missing_cities!$R$2:$R$56,"Not Found",0)</f>
        <v>Error</v>
      </c>
      <c r="H1055" t="str">
        <f>_xlfn.XLOOKUP(E1055,missing_cities!$Q$2:$Q$56,missing_cities!$S$2:$S$56,"Not Found",0)</f>
        <v>Error</v>
      </c>
      <c r="I1055" t="s">
        <v>18</v>
      </c>
      <c r="J1055" s="15">
        <v>0.12</v>
      </c>
      <c r="K1055" s="1">
        <v>45862</v>
      </c>
      <c r="L1055" s="15" t="str">
        <f t="shared" si="32"/>
        <v>9.00-21.00</v>
      </c>
      <c r="M1055" s="16">
        <f t="shared" si="33"/>
        <v>12</v>
      </c>
      <c r="N1055" s="15">
        <v>4.93</v>
      </c>
      <c r="O1055" s="15">
        <v>55</v>
      </c>
      <c r="P1055" t="s">
        <v>20</v>
      </c>
      <c r="Q1055">
        <v>350</v>
      </c>
      <c r="R1055" t="s">
        <v>67</v>
      </c>
      <c r="S1055">
        <v>2022</v>
      </c>
      <c r="T1055" t="s">
        <v>31</v>
      </c>
      <c r="U1055" s="15">
        <v>4.0999999999999996</v>
      </c>
      <c r="V1055" s="15">
        <v>10</v>
      </c>
      <c r="W1055" t="s">
        <v>23</v>
      </c>
    </row>
    <row r="1056" spans="1:23">
      <c r="A1056" t="s">
        <v>1099</v>
      </c>
      <c r="B1056">
        <v>25.361155</v>
      </c>
      <c r="C1056" s="15">
        <v>55.232748000000001</v>
      </c>
      <c r="D1056" s="2" t="s">
        <v>6117</v>
      </c>
      <c r="E1056" s="14" t="s">
        <v>5076</v>
      </c>
      <c r="F1056" s="14" t="e" vm="10">
        <v>#VALUE!</v>
      </c>
      <c r="G1056" s="2" t="str">
        <f>_xlfn.XLOOKUP(E1056,missing_cities!$Q$2:$Q$56,missing_cities!$R$2:$R$56,"Not Found",0)</f>
        <v>United Arab Emirates</v>
      </c>
      <c r="H1056" t="str">
        <f>_xlfn.XLOOKUP(E1056,missing_cities!$Q$2:$Q$56,missing_cities!$S$2:$S$56,"Not Found",0)</f>
        <v>Asia</v>
      </c>
      <c r="I1056" t="s">
        <v>18</v>
      </c>
      <c r="J1056" s="15">
        <v>0.44</v>
      </c>
      <c r="K1056" t="s">
        <v>34</v>
      </c>
      <c r="L1056" s="15" t="str">
        <f t="shared" si="32"/>
        <v>6:00-22:00</v>
      </c>
      <c r="M1056" s="16">
        <f t="shared" si="33"/>
        <v>0.67</v>
      </c>
      <c r="N1056" s="15">
        <v>10.36</v>
      </c>
      <c r="O1056" s="15">
        <v>93</v>
      </c>
      <c r="P1056" t="s">
        <v>29</v>
      </c>
      <c r="Q1056">
        <v>22</v>
      </c>
      <c r="R1056" t="s">
        <v>37</v>
      </c>
      <c r="S1056">
        <v>2013</v>
      </c>
      <c r="T1056" t="s">
        <v>22</v>
      </c>
      <c r="U1056" s="15">
        <v>3.5</v>
      </c>
      <c r="V1056" s="15">
        <v>6</v>
      </c>
      <c r="W1056" t="s">
        <v>32</v>
      </c>
    </row>
    <row r="1057" spans="1:23">
      <c r="A1057" t="s">
        <v>1100</v>
      </c>
      <c r="B1057">
        <v>19.568225000000002</v>
      </c>
      <c r="C1057" s="15">
        <v>-99.107455999999999</v>
      </c>
      <c r="D1057" s="2" t="s">
        <v>6118</v>
      </c>
      <c r="E1057" s="14" t="s">
        <v>5119</v>
      </c>
      <c r="F1057" s="14" t="e" vm="13">
        <v>#VALUE!</v>
      </c>
      <c r="G1057" s="2" t="str">
        <f>_xlfn.XLOOKUP(E1057,missing_cities!$Q$2:$Q$56,missing_cities!$R$2:$R$56,"Not Found",0)</f>
        <v>Mexico</v>
      </c>
      <c r="H1057" t="str">
        <f>_xlfn.XLOOKUP(E1057,missing_cities!$Q$2:$Q$56,missing_cities!$S$2:$S$56,"Not Found",0)</f>
        <v>North America</v>
      </c>
      <c r="I1057" t="s">
        <v>18</v>
      </c>
      <c r="J1057" s="15">
        <v>0.3</v>
      </c>
      <c r="K1057" t="s">
        <v>19</v>
      </c>
      <c r="L1057" s="15" t="str">
        <f t="shared" si="32"/>
        <v>9:00-18:00</v>
      </c>
      <c r="M1057" s="16">
        <f t="shared" si="33"/>
        <v>0.37</v>
      </c>
      <c r="N1057" s="15">
        <v>1.86</v>
      </c>
      <c r="O1057" s="15">
        <v>49</v>
      </c>
      <c r="P1057" t="s">
        <v>29</v>
      </c>
      <c r="Q1057">
        <v>22</v>
      </c>
      <c r="R1057" t="s">
        <v>44</v>
      </c>
      <c r="S1057">
        <v>2012</v>
      </c>
      <c r="T1057" t="s">
        <v>22</v>
      </c>
      <c r="U1057" s="15">
        <v>4.8</v>
      </c>
      <c r="V1057" s="15">
        <v>9</v>
      </c>
      <c r="W1057" t="s">
        <v>27</v>
      </c>
    </row>
    <row r="1058" spans="1:23">
      <c r="A1058" t="s">
        <v>1101</v>
      </c>
      <c r="B1058">
        <v>37.671909999999997</v>
      </c>
      <c r="C1058" s="15">
        <v>127.092198</v>
      </c>
      <c r="D1058" s="2" t="s">
        <v>6119</v>
      </c>
      <c r="E1058" s="14" t="s">
        <v>5063</v>
      </c>
      <c r="F1058" s="14" t="e" vm="6">
        <v>#VALUE!</v>
      </c>
      <c r="G1058" s="2" t="str">
        <f>_xlfn.XLOOKUP(E1058,missing_cities!$Q$2:$Q$56,missing_cities!$R$2:$R$56,"Not Found",0)</f>
        <v>South Korea</v>
      </c>
      <c r="H1058" t="str">
        <f>_xlfn.XLOOKUP(E1058,missing_cities!$Q$2:$Q$56,missing_cities!$S$2:$S$56,"Not Found",0)</f>
        <v>Asia</v>
      </c>
      <c r="I1058" t="s">
        <v>18</v>
      </c>
      <c r="J1058" s="15">
        <v>0.11</v>
      </c>
      <c r="K1058" t="s">
        <v>34</v>
      </c>
      <c r="L1058" s="15" t="str">
        <f t="shared" si="32"/>
        <v>6:00-22:00</v>
      </c>
      <c r="M1058" s="16">
        <f t="shared" si="33"/>
        <v>0.67</v>
      </c>
      <c r="N1058" s="15">
        <v>15.95</v>
      </c>
      <c r="O1058" s="15">
        <v>15</v>
      </c>
      <c r="P1058" t="s">
        <v>29</v>
      </c>
      <c r="Q1058">
        <v>350</v>
      </c>
      <c r="R1058" t="s">
        <v>21</v>
      </c>
      <c r="S1058">
        <v>2012</v>
      </c>
      <c r="T1058" t="s">
        <v>31</v>
      </c>
      <c r="U1058" s="15">
        <v>3.7</v>
      </c>
      <c r="V1058" s="15">
        <v>3</v>
      </c>
      <c r="W1058" t="s">
        <v>23</v>
      </c>
    </row>
    <row r="1059" spans="1:23">
      <c r="A1059" t="s">
        <v>1102</v>
      </c>
      <c r="B1059">
        <v>25.216591999999999</v>
      </c>
      <c r="C1059" s="15">
        <v>55.333986000000003</v>
      </c>
      <c r="D1059" s="2" t="s">
        <v>6120</v>
      </c>
      <c r="E1059" s="14" t="s">
        <v>5076</v>
      </c>
      <c r="F1059" s="14" t="e" vm="10">
        <v>#VALUE!</v>
      </c>
      <c r="G1059" s="2" t="str">
        <f>_xlfn.XLOOKUP(E1059,missing_cities!$Q$2:$Q$56,missing_cities!$R$2:$R$56,"Not Found",0)</f>
        <v>United Arab Emirates</v>
      </c>
      <c r="H1059" t="str">
        <f>_xlfn.XLOOKUP(E1059,missing_cities!$Q$2:$Q$56,missing_cities!$S$2:$S$56,"Not Found",0)</f>
        <v>Asia</v>
      </c>
      <c r="I1059" t="s">
        <v>18</v>
      </c>
      <c r="J1059" s="15">
        <v>0.33</v>
      </c>
      <c r="K1059" t="s">
        <v>19</v>
      </c>
      <c r="L1059" s="15" t="str">
        <f t="shared" si="32"/>
        <v>9:00-18:00</v>
      </c>
      <c r="M1059" s="16">
        <f t="shared" si="33"/>
        <v>0.37</v>
      </c>
      <c r="N1059" s="15">
        <v>15.1</v>
      </c>
      <c r="O1059" s="15">
        <v>50</v>
      </c>
      <c r="P1059" t="s">
        <v>39</v>
      </c>
      <c r="Q1059">
        <v>22</v>
      </c>
      <c r="R1059" t="s">
        <v>132</v>
      </c>
      <c r="S1059">
        <v>2011</v>
      </c>
      <c r="T1059" t="s">
        <v>22</v>
      </c>
      <c r="U1059" s="15">
        <v>4.0999999999999996</v>
      </c>
      <c r="V1059" s="15">
        <v>6</v>
      </c>
      <c r="W1059" t="s">
        <v>27</v>
      </c>
    </row>
    <row r="1060" spans="1:23">
      <c r="A1060" t="s">
        <v>1103</v>
      </c>
      <c r="B1060">
        <v>39.959451999999999</v>
      </c>
      <c r="C1060" s="15">
        <v>116.216286</v>
      </c>
      <c r="D1060" s="2" t="s">
        <v>6121</v>
      </c>
      <c r="E1060" s="14" t="s">
        <v>5071</v>
      </c>
      <c r="F1060" s="14" t="e" vm="9">
        <v>#VALUE!</v>
      </c>
      <c r="G1060" s="2" t="str">
        <f>_xlfn.XLOOKUP(E1060,missing_cities!$Q$2:$Q$56,missing_cities!$R$2:$R$56,"Not Found",0)</f>
        <v>China</v>
      </c>
      <c r="H1060" t="str">
        <f>_xlfn.XLOOKUP(E1060,missing_cities!$Q$2:$Q$56,missing_cities!$S$2:$S$56,"Not Found",0)</f>
        <v>Asia</v>
      </c>
      <c r="I1060" t="s">
        <v>18</v>
      </c>
      <c r="J1060" s="15">
        <v>0.42</v>
      </c>
      <c r="K1060" t="s">
        <v>34</v>
      </c>
      <c r="L1060" s="15" t="str">
        <f t="shared" si="32"/>
        <v>6:00-22:00</v>
      </c>
      <c r="M1060" s="16">
        <f t="shared" si="33"/>
        <v>0.67</v>
      </c>
      <c r="N1060" s="15">
        <v>8.39</v>
      </c>
      <c r="O1060" s="15">
        <v>96</v>
      </c>
      <c r="P1060" t="s">
        <v>20</v>
      </c>
      <c r="Q1060">
        <v>350</v>
      </c>
      <c r="R1060" t="s">
        <v>37</v>
      </c>
      <c r="S1060">
        <v>2014</v>
      </c>
      <c r="T1060" t="s">
        <v>31</v>
      </c>
      <c r="U1060" s="15">
        <v>3.3</v>
      </c>
      <c r="V1060" s="15">
        <v>5</v>
      </c>
      <c r="W1060" t="s">
        <v>23</v>
      </c>
    </row>
    <row r="1061" spans="1:23">
      <c r="A1061" t="s">
        <v>1104</v>
      </c>
      <c r="B1061">
        <v>-33.863537000000001</v>
      </c>
      <c r="C1061" s="15">
        <v>18.425457999999999</v>
      </c>
      <c r="D1061" s="2" t="s">
        <v>6122</v>
      </c>
      <c r="E1061" s="14" t="s">
        <v>5085</v>
      </c>
      <c r="F1061" s="14" t="e" vm="12">
        <v>#VALUE!</v>
      </c>
      <c r="G1061" s="2" t="str">
        <f>_xlfn.XLOOKUP(E1061,missing_cities!$Q$2:$Q$56,missing_cities!$R$2:$R$56,"Not Found",0)</f>
        <v>South Africa</v>
      </c>
      <c r="H1061" t="str">
        <f>_xlfn.XLOOKUP(E1061,missing_cities!$Q$2:$Q$56,missing_cities!$S$2:$S$56,"Not Found",0)</f>
        <v>Africa</v>
      </c>
      <c r="I1061" t="s">
        <v>18</v>
      </c>
      <c r="J1061" s="15">
        <v>0.37</v>
      </c>
      <c r="K1061" s="1">
        <v>45862</v>
      </c>
      <c r="L1061" s="15" t="str">
        <f t="shared" si="32"/>
        <v>9.00-21.00</v>
      </c>
      <c r="M1061" s="16">
        <f t="shared" si="33"/>
        <v>12</v>
      </c>
      <c r="N1061" s="15">
        <v>14.97</v>
      </c>
      <c r="O1061" s="15">
        <v>13</v>
      </c>
      <c r="P1061" t="s">
        <v>39</v>
      </c>
      <c r="Q1061">
        <v>150</v>
      </c>
      <c r="R1061" t="s">
        <v>48</v>
      </c>
      <c r="S1061">
        <v>2012</v>
      </c>
      <c r="T1061" t="s">
        <v>22</v>
      </c>
      <c r="U1061" s="15">
        <v>4.3</v>
      </c>
      <c r="V1061" s="15">
        <v>8</v>
      </c>
      <c r="W1061" t="s">
        <v>32</v>
      </c>
    </row>
    <row r="1062" spans="1:23">
      <c r="A1062" t="s">
        <v>1105</v>
      </c>
      <c r="B1062">
        <v>-33.844577000000001</v>
      </c>
      <c r="C1062" s="15">
        <v>151.37011699999999</v>
      </c>
      <c r="D1062" s="2" t="s">
        <v>6123</v>
      </c>
      <c r="E1062" s="14" t="s">
        <v>5069</v>
      </c>
      <c r="F1062" s="14" t="e" vm="8">
        <v>#VALUE!</v>
      </c>
      <c r="G1062" s="2" t="str">
        <f>_xlfn.XLOOKUP(E1062,missing_cities!$Q$2:$Q$56,missing_cities!$R$2:$R$56,"Not Found",0)</f>
        <v>Australia</v>
      </c>
      <c r="H1062" t="str">
        <f>_xlfn.XLOOKUP(E1062,missing_cities!$Q$2:$Q$56,missing_cities!$S$2:$S$56,"Not Found",0)</f>
        <v>Australia</v>
      </c>
      <c r="I1062" t="s">
        <v>18</v>
      </c>
      <c r="J1062" s="15">
        <v>0.4</v>
      </c>
      <c r="K1062" t="s">
        <v>19</v>
      </c>
      <c r="L1062" s="15" t="str">
        <f t="shared" si="32"/>
        <v>9:00-18:00</v>
      </c>
      <c r="M1062" s="16">
        <f t="shared" si="33"/>
        <v>0.37</v>
      </c>
      <c r="N1062" s="15">
        <v>7.45</v>
      </c>
      <c r="O1062" s="15">
        <v>76</v>
      </c>
      <c r="P1062" t="s">
        <v>29</v>
      </c>
      <c r="Q1062">
        <v>50</v>
      </c>
      <c r="R1062" t="s">
        <v>37</v>
      </c>
      <c r="S1062">
        <v>2014</v>
      </c>
      <c r="T1062" t="s">
        <v>31</v>
      </c>
      <c r="U1062" s="15">
        <v>3.1</v>
      </c>
      <c r="V1062" s="15">
        <v>6</v>
      </c>
      <c r="W1062" t="s">
        <v>27</v>
      </c>
    </row>
    <row r="1063" spans="1:23">
      <c r="A1063" t="s">
        <v>1106</v>
      </c>
      <c r="B1063">
        <v>-23.540179999999999</v>
      </c>
      <c r="C1063" s="15">
        <v>-46.547448000000003</v>
      </c>
      <c r="D1063" s="2" t="s">
        <v>6124</v>
      </c>
      <c r="E1063" s="14" t="s">
        <v>5067</v>
      </c>
      <c r="F1063" s="14" t="e" vm="7">
        <v>#VALUE!</v>
      </c>
      <c r="G1063" s="2" t="str">
        <f>_xlfn.XLOOKUP(E1063,missing_cities!$Q$2:$Q$56,missing_cities!$R$2:$R$56,"Not Found",0)</f>
        <v>Brazil</v>
      </c>
      <c r="H1063" t="str">
        <f>_xlfn.XLOOKUP(E1063,missing_cities!$Q$2:$Q$56,missing_cities!$S$2:$S$56,"Not Found",0)</f>
        <v>South America</v>
      </c>
      <c r="I1063" t="s">
        <v>18</v>
      </c>
      <c r="J1063" s="15">
        <v>0.34</v>
      </c>
      <c r="K1063" s="1">
        <v>45862</v>
      </c>
      <c r="L1063" s="15" t="str">
        <f t="shared" si="32"/>
        <v>9.00-21.00</v>
      </c>
      <c r="M1063" s="16">
        <f t="shared" si="33"/>
        <v>12</v>
      </c>
      <c r="N1063" s="15">
        <v>1.27</v>
      </c>
      <c r="O1063" s="15">
        <v>16</v>
      </c>
      <c r="P1063" t="s">
        <v>37</v>
      </c>
      <c r="Q1063">
        <v>22</v>
      </c>
      <c r="R1063" t="s">
        <v>44</v>
      </c>
      <c r="S1063">
        <v>2020</v>
      </c>
      <c r="T1063" t="s">
        <v>22</v>
      </c>
      <c r="U1063" s="15">
        <v>4.0999999999999996</v>
      </c>
      <c r="V1063" s="15">
        <v>1</v>
      </c>
      <c r="W1063" t="s">
        <v>27</v>
      </c>
    </row>
    <row r="1064" spans="1:23">
      <c r="A1064" t="s">
        <v>1107</v>
      </c>
      <c r="B1064">
        <v>-76.106640999999996</v>
      </c>
      <c r="C1064" s="15">
        <v>-163.94068300000001</v>
      </c>
      <c r="D1064" s="2" t="s">
        <v>6125</v>
      </c>
      <c r="E1064" s="14" t="str">
        <f>_xlfn.XLOOKUP(C1064,missing_cities!B:B,missing_cities!C:C,"Not Found",0)</f>
        <v>Not Found</v>
      </c>
      <c r="F1064" s="14" t="s">
        <v>9990</v>
      </c>
      <c r="G1064" s="2" t="str">
        <f>_xlfn.XLOOKUP(E1064,missing_cities!$Q$2:$Q$56,missing_cities!$R$2:$R$56,"Not Found",0)</f>
        <v>Not Found</v>
      </c>
      <c r="H1064" t="str">
        <f>_xlfn.XLOOKUP(E1064,missing_cities!$Q$2:$Q$56,missing_cities!$S$2:$S$56,"Not Found",0)</f>
        <v>Not Found</v>
      </c>
      <c r="I1064" t="s">
        <v>18</v>
      </c>
      <c r="J1064" s="15">
        <v>0.48</v>
      </c>
      <c r="K1064" t="s">
        <v>19</v>
      </c>
      <c r="L1064" s="15" t="str">
        <f t="shared" si="32"/>
        <v>9:00-18:00</v>
      </c>
      <c r="M1064" s="16">
        <f t="shared" si="33"/>
        <v>0.37</v>
      </c>
      <c r="N1064" s="15">
        <v>9.5399999999999991</v>
      </c>
      <c r="O1064" s="15">
        <v>29</v>
      </c>
      <c r="P1064" t="s">
        <v>39</v>
      </c>
      <c r="Q1064">
        <v>350</v>
      </c>
      <c r="R1064" t="s">
        <v>76</v>
      </c>
      <c r="S1064">
        <v>2018</v>
      </c>
      <c r="T1064" t="s">
        <v>22</v>
      </c>
      <c r="U1064" s="15">
        <v>3.7</v>
      </c>
      <c r="V1064" s="15">
        <v>4</v>
      </c>
      <c r="W1064" t="s">
        <v>23</v>
      </c>
    </row>
    <row r="1065" spans="1:23">
      <c r="A1065" t="s">
        <v>1108</v>
      </c>
      <c r="B1065">
        <v>19.178709999999999</v>
      </c>
      <c r="C1065" s="15">
        <v>72.995067000000006</v>
      </c>
      <c r="D1065" s="2" t="s">
        <v>6126</v>
      </c>
      <c r="E1065" s="14" t="s">
        <v>5079</v>
      </c>
      <c r="F1065" s="14" t="e" vm="11">
        <v>#VALUE!</v>
      </c>
      <c r="G1065" s="2" t="str">
        <f>_xlfn.XLOOKUP(E1065,missing_cities!$Q$2:$Q$56,missing_cities!$R$2:$R$56,"Not Found",0)</f>
        <v>India</v>
      </c>
      <c r="H1065" t="str">
        <f>_xlfn.XLOOKUP(E1065,missing_cities!$Q$2:$Q$56,missing_cities!$S$2:$S$56,"Not Found",0)</f>
        <v>Asia</v>
      </c>
      <c r="I1065" t="s">
        <v>18</v>
      </c>
      <c r="J1065" s="15">
        <v>0.5</v>
      </c>
      <c r="K1065" t="s">
        <v>19</v>
      </c>
      <c r="L1065" s="15" t="str">
        <f t="shared" si="32"/>
        <v>9:00-18:00</v>
      </c>
      <c r="M1065" s="16">
        <f t="shared" si="33"/>
        <v>0.37</v>
      </c>
      <c r="N1065" s="15">
        <v>18.59</v>
      </c>
      <c r="O1065" s="15">
        <v>12</v>
      </c>
      <c r="P1065" t="s">
        <v>29</v>
      </c>
      <c r="Q1065">
        <v>350</v>
      </c>
      <c r="R1065" t="s">
        <v>21</v>
      </c>
      <c r="S1065">
        <v>2017</v>
      </c>
      <c r="T1065" t="s">
        <v>22</v>
      </c>
      <c r="U1065" s="15">
        <v>4.8</v>
      </c>
      <c r="V1065" s="15">
        <v>5</v>
      </c>
      <c r="W1065" t="s">
        <v>27</v>
      </c>
    </row>
    <row r="1066" spans="1:23">
      <c r="A1066" t="s">
        <v>1109</v>
      </c>
      <c r="B1066">
        <v>55.786785000000002</v>
      </c>
      <c r="C1066" s="15">
        <v>37.553956999999997</v>
      </c>
      <c r="D1066" s="2" t="s">
        <v>6127</v>
      </c>
      <c r="E1066" s="14" t="s">
        <v>5052</v>
      </c>
      <c r="F1066" s="14" t="e" vm="2">
        <v>#VALUE!</v>
      </c>
      <c r="G1066" s="2" t="str">
        <f>_xlfn.XLOOKUP(E1066,missing_cities!$Q$2:$Q$56,missing_cities!$R$2:$R$56,"Not Found",0)</f>
        <v>Russia</v>
      </c>
      <c r="H1066" t="str">
        <f>_xlfn.XLOOKUP(E1066,missing_cities!$Q$2:$Q$56,missing_cities!$S$2:$S$56,"Not Found",0)</f>
        <v>Europe</v>
      </c>
      <c r="I1066" t="s">
        <v>18</v>
      </c>
      <c r="J1066" s="15">
        <v>0.41</v>
      </c>
      <c r="K1066" t="s">
        <v>19</v>
      </c>
      <c r="L1066" s="15" t="str">
        <f t="shared" si="32"/>
        <v>9:00-18:00</v>
      </c>
      <c r="M1066" s="16">
        <f t="shared" si="33"/>
        <v>0.37</v>
      </c>
      <c r="N1066" s="15">
        <v>12.82</v>
      </c>
      <c r="O1066" s="15">
        <v>43</v>
      </c>
      <c r="P1066" t="s">
        <v>37</v>
      </c>
      <c r="Q1066">
        <v>50</v>
      </c>
      <c r="R1066" t="s">
        <v>74</v>
      </c>
      <c r="S1066">
        <v>2019</v>
      </c>
      <c r="T1066" t="s">
        <v>22</v>
      </c>
      <c r="U1066" s="15">
        <v>4.7</v>
      </c>
      <c r="V1066" s="15">
        <v>3</v>
      </c>
      <c r="W1066" t="s">
        <v>23</v>
      </c>
    </row>
    <row r="1067" spans="1:23">
      <c r="A1067" t="s">
        <v>1110</v>
      </c>
      <c r="B1067">
        <v>52.464612000000002</v>
      </c>
      <c r="C1067" s="15">
        <v>13.474914</v>
      </c>
      <c r="D1067" s="2" t="s">
        <v>6128</v>
      </c>
      <c r="E1067" s="14" t="s">
        <v>5057</v>
      </c>
      <c r="F1067" s="14" t="e" vm="3">
        <v>#VALUE!</v>
      </c>
      <c r="G1067" s="2" t="str">
        <f>_xlfn.XLOOKUP(E1067,missing_cities!$Q$2:$Q$56,missing_cities!$R$2:$R$56,"Not Found",0)</f>
        <v>Germany</v>
      </c>
      <c r="H1067" t="str">
        <f>_xlfn.XLOOKUP(E1067,missing_cities!$Q$2:$Q$56,missing_cities!$S$2:$S$56,"Not Found",0)</f>
        <v>Europe</v>
      </c>
      <c r="I1067" t="s">
        <v>18</v>
      </c>
      <c r="J1067" s="15">
        <v>0.26</v>
      </c>
      <c r="K1067" t="s">
        <v>34</v>
      </c>
      <c r="L1067" s="15" t="str">
        <f t="shared" si="32"/>
        <v>6:00-22:00</v>
      </c>
      <c r="M1067" s="16">
        <f t="shared" si="33"/>
        <v>0.67</v>
      </c>
      <c r="N1067" s="15">
        <v>5.04</v>
      </c>
      <c r="O1067" s="15">
        <v>72</v>
      </c>
      <c r="P1067" t="s">
        <v>25</v>
      </c>
      <c r="Q1067">
        <v>50</v>
      </c>
      <c r="R1067" t="s">
        <v>67</v>
      </c>
      <c r="S1067">
        <v>2019</v>
      </c>
      <c r="T1067" t="s">
        <v>31</v>
      </c>
      <c r="U1067" s="15">
        <v>3.9</v>
      </c>
      <c r="V1067" s="15">
        <v>9</v>
      </c>
      <c r="W1067" t="s">
        <v>32</v>
      </c>
    </row>
    <row r="1068" spans="1:23">
      <c r="A1068" t="s">
        <v>1111</v>
      </c>
      <c r="B1068">
        <v>41.911766999999998</v>
      </c>
      <c r="C1068" s="15">
        <v>-87.617919000000001</v>
      </c>
      <c r="D1068" s="2" t="s">
        <v>6129</v>
      </c>
      <c r="E1068" s="14" t="s">
        <v>5065</v>
      </c>
      <c r="F1068" s="14" t="e" vm="5">
        <v>#VALUE!</v>
      </c>
      <c r="G1068" s="2" t="str">
        <f>_xlfn.XLOOKUP(E1068,missing_cities!$Q$2:$Q$56,missing_cities!$R$2:$R$56,"Not Found",0)</f>
        <v>United States</v>
      </c>
      <c r="H1068" t="str">
        <f>_xlfn.XLOOKUP(E1068,missing_cities!$Q$2:$Q$56,missing_cities!$S$2:$S$56,"Not Found",0)</f>
        <v>North America</v>
      </c>
      <c r="I1068" t="s">
        <v>18</v>
      </c>
      <c r="J1068" s="15">
        <v>0.37</v>
      </c>
      <c r="K1068" s="1">
        <v>45862</v>
      </c>
      <c r="L1068" s="15" t="str">
        <f t="shared" si="32"/>
        <v>9.00-21.00</v>
      </c>
      <c r="M1068" s="16">
        <f t="shared" si="33"/>
        <v>12</v>
      </c>
      <c r="N1068" s="15">
        <v>6.11</v>
      </c>
      <c r="O1068" s="15">
        <v>33</v>
      </c>
      <c r="P1068" t="s">
        <v>37</v>
      </c>
      <c r="Q1068">
        <v>150</v>
      </c>
      <c r="R1068" t="s">
        <v>42</v>
      </c>
      <c r="S1068">
        <v>2014</v>
      </c>
      <c r="T1068" t="s">
        <v>22</v>
      </c>
      <c r="U1068" s="15">
        <v>3.8</v>
      </c>
      <c r="V1068" s="15">
        <v>1</v>
      </c>
      <c r="W1068" t="s">
        <v>27</v>
      </c>
    </row>
    <row r="1069" spans="1:23">
      <c r="A1069" t="s">
        <v>1112</v>
      </c>
      <c r="B1069">
        <v>37.525812999999999</v>
      </c>
      <c r="C1069" s="15">
        <v>52.736291000000001</v>
      </c>
      <c r="D1069" s="2" t="s">
        <v>6130</v>
      </c>
      <c r="E1069" s="14" t="str">
        <f>_xlfn.XLOOKUP(C1069,missing_cities!B:B,missing_cities!C:C,"Not Found",0)</f>
        <v>Error</v>
      </c>
      <c r="F1069" s="14" t="s">
        <v>9987</v>
      </c>
      <c r="G1069" s="2" t="str">
        <f>_xlfn.XLOOKUP(E1069,missing_cities!$Q$2:$Q$56,missing_cities!$R$2:$R$56,"Not Found",0)</f>
        <v>Error</v>
      </c>
      <c r="H1069" t="str">
        <f>_xlfn.XLOOKUP(E1069,missing_cities!$Q$2:$Q$56,missing_cities!$S$2:$S$56,"Not Found",0)</f>
        <v>Error</v>
      </c>
      <c r="I1069" t="s">
        <v>18</v>
      </c>
      <c r="J1069" s="15">
        <v>0.4</v>
      </c>
      <c r="K1069" s="1">
        <v>45862</v>
      </c>
      <c r="L1069" s="15" t="str">
        <f t="shared" si="32"/>
        <v>9.00-21.00</v>
      </c>
      <c r="M1069" s="16">
        <f t="shared" si="33"/>
        <v>12</v>
      </c>
      <c r="N1069" s="15">
        <v>7.4</v>
      </c>
      <c r="O1069" s="15">
        <v>76</v>
      </c>
      <c r="P1069" t="s">
        <v>37</v>
      </c>
      <c r="Q1069">
        <v>50</v>
      </c>
      <c r="R1069" t="s">
        <v>21</v>
      </c>
      <c r="S1069">
        <v>2012</v>
      </c>
      <c r="T1069" t="s">
        <v>22</v>
      </c>
      <c r="U1069" s="15">
        <v>4.5</v>
      </c>
      <c r="V1069" s="15">
        <v>9</v>
      </c>
      <c r="W1069" t="s">
        <v>27</v>
      </c>
    </row>
    <row r="1070" spans="1:23">
      <c r="A1070" t="s">
        <v>1113</v>
      </c>
      <c r="B1070">
        <v>37.730567999999998</v>
      </c>
      <c r="C1070" s="15">
        <v>-122.421134</v>
      </c>
      <c r="D1070" s="2" t="s">
        <v>6131</v>
      </c>
      <c r="E1070" s="14" t="s">
        <v>5061</v>
      </c>
      <c r="F1070" s="14" t="e" vm="5">
        <v>#VALUE!</v>
      </c>
      <c r="G1070" s="2" t="str">
        <f>_xlfn.XLOOKUP(E1070,missing_cities!$Q$2:$Q$56,missing_cities!$R$2:$R$56,"Not Found",0)</f>
        <v>United States</v>
      </c>
      <c r="H1070" t="str">
        <f>_xlfn.XLOOKUP(E1070,missing_cities!$Q$2:$Q$56,missing_cities!$S$2:$S$56,"Not Found",0)</f>
        <v>North America</v>
      </c>
      <c r="I1070" t="s">
        <v>18</v>
      </c>
      <c r="J1070" s="15">
        <v>0.16</v>
      </c>
      <c r="K1070" t="s">
        <v>34</v>
      </c>
      <c r="L1070" s="15" t="str">
        <f t="shared" si="32"/>
        <v>6:00-22:00</v>
      </c>
      <c r="M1070" s="16">
        <f t="shared" si="33"/>
        <v>0.67</v>
      </c>
      <c r="N1070" s="15">
        <v>7.36</v>
      </c>
      <c r="O1070" s="15">
        <v>64</v>
      </c>
      <c r="P1070" t="s">
        <v>37</v>
      </c>
      <c r="Q1070">
        <v>22</v>
      </c>
      <c r="R1070" t="s">
        <v>40</v>
      </c>
      <c r="S1070">
        <v>2015</v>
      </c>
      <c r="T1070" t="s">
        <v>31</v>
      </c>
      <c r="U1070" s="15">
        <v>3.2</v>
      </c>
      <c r="V1070" s="15">
        <v>3</v>
      </c>
      <c r="W1070" t="s">
        <v>32</v>
      </c>
    </row>
    <row r="1071" spans="1:23">
      <c r="A1071" t="s">
        <v>1114</v>
      </c>
      <c r="B1071">
        <v>55.719228999999999</v>
      </c>
      <c r="C1071" s="15">
        <v>37.630465999999998</v>
      </c>
      <c r="D1071" s="2" t="s">
        <v>6132</v>
      </c>
      <c r="E1071" s="14" t="s">
        <v>5052</v>
      </c>
      <c r="F1071" s="14" t="e" vm="2">
        <v>#VALUE!</v>
      </c>
      <c r="G1071" s="2" t="str">
        <f>_xlfn.XLOOKUP(E1071,missing_cities!$Q$2:$Q$56,missing_cities!$R$2:$R$56,"Not Found",0)</f>
        <v>Russia</v>
      </c>
      <c r="H1071" t="str">
        <f>_xlfn.XLOOKUP(E1071,missing_cities!$Q$2:$Q$56,missing_cities!$S$2:$S$56,"Not Found",0)</f>
        <v>Europe</v>
      </c>
      <c r="I1071" t="s">
        <v>18</v>
      </c>
      <c r="J1071" s="15">
        <v>0.28000000000000003</v>
      </c>
      <c r="K1071" t="s">
        <v>19</v>
      </c>
      <c r="L1071" s="15" t="str">
        <f t="shared" si="32"/>
        <v>9:00-18:00</v>
      </c>
      <c r="M1071" s="16">
        <f t="shared" si="33"/>
        <v>0.37</v>
      </c>
      <c r="N1071" s="15">
        <v>6.71</v>
      </c>
      <c r="O1071" s="15">
        <v>98</v>
      </c>
      <c r="P1071" t="s">
        <v>29</v>
      </c>
      <c r="Q1071">
        <v>350</v>
      </c>
      <c r="R1071" t="s">
        <v>46</v>
      </c>
      <c r="S1071">
        <v>2010</v>
      </c>
      <c r="T1071" t="s">
        <v>22</v>
      </c>
      <c r="U1071" s="15">
        <v>4.9000000000000004</v>
      </c>
      <c r="V1071" s="15">
        <v>7</v>
      </c>
      <c r="W1071" t="s">
        <v>27</v>
      </c>
    </row>
    <row r="1072" spans="1:23">
      <c r="A1072" t="s">
        <v>1115</v>
      </c>
      <c r="B1072">
        <v>13.806497</v>
      </c>
      <c r="C1072" s="15">
        <v>100.568175</v>
      </c>
      <c r="D1072" s="2" t="s">
        <v>6133</v>
      </c>
      <c r="E1072" s="14" t="s">
        <v>5059</v>
      </c>
      <c r="F1072" s="14" t="e" vm="4">
        <v>#VALUE!</v>
      </c>
      <c r="G1072" s="2" t="str">
        <f>_xlfn.XLOOKUP(E1072,missing_cities!$Q$2:$Q$56,missing_cities!$R$2:$R$56,"Not Found",0)</f>
        <v>Thailand</v>
      </c>
      <c r="H1072" t="str">
        <f>_xlfn.XLOOKUP(E1072,missing_cities!$Q$2:$Q$56,missing_cities!$S$2:$S$56,"Not Found",0)</f>
        <v>Asia</v>
      </c>
      <c r="I1072" t="s">
        <v>18</v>
      </c>
      <c r="J1072" s="15">
        <v>0.35</v>
      </c>
      <c r="K1072" t="s">
        <v>19</v>
      </c>
      <c r="L1072" s="15" t="str">
        <f t="shared" si="32"/>
        <v>9:00-18:00</v>
      </c>
      <c r="M1072" s="16">
        <f t="shared" si="33"/>
        <v>0.37</v>
      </c>
      <c r="N1072" s="15">
        <v>16.66</v>
      </c>
      <c r="O1072" s="15">
        <v>63</v>
      </c>
      <c r="P1072" t="s">
        <v>20</v>
      </c>
      <c r="Q1072">
        <v>50</v>
      </c>
      <c r="R1072" t="s">
        <v>42</v>
      </c>
      <c r="S1072">
        <v>2015</v>
      </c>
      <c r="T1072" t="s">
        <v>22</v>
      </c>
      <c r="U1072" s="15">
        <v>3.6</v>
      </c>
      <c r="V1072" s="15">
        <v>6</v>
      </c>
      <c r="W1072" t="s">
        <v>23</v>
      </c>
    </row>
    <row r="1073" spans="1:23">
      <c r="A1073" t="s">
        <v>1116</v>
      </c>
      <c r="B1073">
        <v>19.113803999999998</v>
      </c>
      <c r="C1073" s="15">
        <v>72.985527000000005</v>
      </c>
      <c r="D1073" s="2" t="s">
        <v>6134</v>
      </c>
      <c r="E1073" s="14" t="s">
        <v>5079</v>
      </c>
      <c r="F1073" s="14" t="e" vm="11">
        <v>#VALUE!</v>
      </c>
      <c r="G1073" s="2" t="str">
        <f>_xlfn.XLOOKUP(E1073,missing_cities!$Q$2:$Q$56,missing_cities!$R$2:$R$56,"Not Found",0)</f>
        <v>India</v>
      </c>
      <c r="H1073" t="str">
        <f>_xlfn.XLOOKUP(E1073,missing_cities!$Q$2:$Q$56,missing_cities!$S$2:$S$56,"Not Found",0)</f>
        <v>Asia</v>
      </c>
      <c r="I1073" t="s">
        <v>18</v>
      </c>
      <c r="J1073" s="15">
        <v>0.49</v>
      </c>
      <c r="K1073" t="s">
        <v>34</v>
      </c>
      <c r="L1073" s="15" t="str">
        <f t="shared" si="32"/>
        <v>6:00-22:00</v>
      </c>
      <c r="M1073" s="16">
        <f t="shared" si="33"/>
        <v>0.67</v>
      </c>
      <c r="N1073" s="15">
        <v>19.8</v>
      </c>
      <c r="O1073" s="15">
        <v>11</v>
      </c>
      <c r="P1073" t="s">
        <v>39</v>
      </c>
      <c r="Q1073">
        <v>350</v>
      </c>
      <c r="R1073" t="s">
        <v>37</v>
      </c>
      <c r="S1073">
        <v>2020</v>
      </c>
      <c r="T1073" t="s">
        <v>22</v>
      </c>
      <c r="U1073" s="15">
        <v>3.4</v>
      </c>
      <c r="V1073" s="15">
        <v>4</v>
      </c>
      <c r="W1073" t="s">
        <v>23</v>
      </c>
    </row>
    <row r="1074" spans="1:23">
      <c r="A1074" t="s">
        <v>1117</v>
      </c>
      <c r="B1074">
        <v>52.453299000000001</v>
      </c>
      <c r="C1074" s="15">
        <v>13.400040000000001</v>
      </c>
      <c r="D1074" s="2" t="s">
        <v>6135</v>
      </c>
      <c r="E1074" s="14" t="s">
        <v>5057</v>
      </c>
      <c r="F1074" s="14" t="e" vm="3">
        <v>#VALUE!</v>
      </c>
      <c r="G1074" s="2" t="str">
        <f>_xlfn.XLOOKUP(E1074,missing_cities!$Q$2:$Q$56,missing_cities!$R$2:$R$56,"Not Found",0)</f>
        <v>Germany</v>
      </c>
      <c r="H1074" t="str">
        <f>_xlfn.XLOOKUP(E1074,missing_cities!$Q$2:$Q$56,missing_cities!$S$2:$S$56,"Not Found",0)</f>
        <v>Europe</v>
      </c>
      <c r="I1074" t="s">
        <v>18</v>
      </c>
      <c r="J1074" s="15">
        <v>0.42</v>
      </c>
      <c r="K1074" t="s">
        <v>19</v>
      </c>
      <c r="L1074" s="15" t="str">
        <f t="shared" si="32"/>
        <v>9:00-18:00</v>
      </c>
      <c r="M1074" s="16">
        <f t="shared" si="33"/>
        <v>0.37</v>
      </c>
      <c r="N1074" s="15">
        <v>4.71</v>
      </c>
      <c r="O1074" s="15">
        <v>15</v>
      </c>
      <c r="P1074" t="s">
        <v>29</v>
      </c>
      <c r="Q1074">
        <v>350</v>
      </c>
      <c r="R1074" t="s">
        <v>30</v>
      </c>
      <c r="S1074">
        <v>2018</v>
      </c>
      <c r="T1074" t="s">
        <v>31</v>
      </c>
      <c r="U1074" s="15">
        <v>4.5</v>
      </c>
      <c r="V1074" s="15">
        <v>8</v>
      </c>
      <c r="W1074" t="s">
        <v>27</v>
      </c>
    </row>
    <row r="1075" spans="1:23">
      <c r="A1075" t="s">
        <v>1118</v>
      </c>
      <c r="B1075">
        <v>41.800922</v>
      </c>
      <c r="C1075" s="15">
        <v>-87.722455999999994</v>
      </c>
      <c r="D1075" s="2" t="s">
        <v>6136</v>
      </c>
      <c r="E1075" s="14" t="s">
        <v>5065</v>
      </c>
      <c r="F1075" s="14" t="e" vm="5">
        <v>#VALUE!</v>
      </c>
      <c r="G1075" s="2" t="str">
        <f>_xlfn.XLOOKUP(E1075,missing_cities!$Q$2:$Q$56,missing_cities!$R$2:$R$56,"Not Found",0)</f>
        <v>United States</v>
      </c>
      <c r="H1075" t="str">
        <f>_xlfn.XLOOKUP(E1075,missing_cities!$Q$2:$Q$56,missing_cities!$S$2:$S$56,"Not Found",0)</f>
        <v>North America</v>
      </c>
      <c r="I1075" t="s">
        <v>18</v>
      </c>
      <c r="J1075" s="15">
        <v>0.33</v>
      </c>
      <c r="K1075" t="s">
        <v>19</v>
      </c>
      <c r="L1075" s="15" t="str">
        <f t="shared" si="32"/>
        <v>9:00-18:00</v>
      </c>
      <c r="M1075" s="16">
        <f t="shared" si="33"/>
        <v>0.37</v>
      </c>
      <c r="N1075" s="15">
        <v>14.45</v>
      </c>
      <c r="O1075" s="15">
        <v>61</v>
      </c>
      <c r="P1075" t="s">
        <v>25</v>
      </c>
      <c r="Q1075">
        <v>150</v>
      </c>
      <c r="R1075" t="s">
        <v>48</v>
      </c>
      <c r="S1075">
        <v>2016</v>
      </c>
      <c r="T1075" t="s">
        <v>31</v>
      </c>
      <c r="U1075" s="15">
        <v>4.0999999999999996</v>
      </c>
      <c r="V1075" s="15">
        <v>7</v>
      </c>
      <c r="W1075" t="s">
        <v>27</v>
      </c>
    </row>
    <row r="1076" spans="1:23">
      <c r="A1076" t="s">
        <v>1119</v>
      </c>
      <c r="B1076">
        <v>37.809449999999998</v>
      </c>
      <c r="C1076" s="15">
        <v>-122.40683199999999</v>
      </c>
      <c r="D1076" s="2" t="s">
        <v>6137</v>
      </c>
      <c r="E1076" s="14" t="s">
        <v>5061</v>
      </c>
      <c r="F1076" s="14" t="e" vm="5">
        <v>#VALUE!</v>
      </c>
      <c r="G1076" s="2" t="str">
        <f>_xlfn.XLOOKUP(E1076,missing_cities!$Q$2:$Q$56,missing_cities!$R$2:$R$56,"Not Found",0)</f>
        <v>United States</v>
      </c>
      <c r="H1076" t="str">
        <f>_xlfn.XLOOKUP(E1076,missing_cities!$Q$2:$Q$56,missing_cities!$S$2:$S$56,"Not Found",0)</f>
        <v>North America</v>
      </c>
      <c r="I1076" t="s">
        <v>18</v>
      </c>
      <c r="J1076" s="15">
        <v>0.49</v>
      </c>
      <c r="K1076" t="s">
        <v>19</v>
      </c>
      <c r="L1076" s="15" t="str">
        <f t="shared" si="32"/>
        <v>9:00-18:00</v>
      </c>
      <c r="M1076" s="16">
        <f t="shared" si="33"/>
        <v>0.37</v>
      </c>
      <c r="N1076" s="15">
        <v>4.18</v>
      </c>
      <c r="O1076" s="15">
        <v>40</v>
      </c>
      <c r="P1076" t="s">
        <v>20</v>
      </c>
      <c r="Q1076">
        <v>50</v>
      </c>
      <c r="R1076" t="s">
        <v>48</v>
      </c>
      <c r="S1076">
        <v>2013</v>
      </c>
      <c r="T1076" t="s">
        <v>22</v>
      </c>
      <c r="U1076" s="15">
        <v>4</v>
      </c>
      <c r="V1076" s="15">
        <v>7</v>
      </c>
      <c r="W1076" t="s">
        <v>23</v>
      </c>
    </row>
    <row r="1077" spans="1:23">
      <c r="A1077" t="s">
        <v>1120</v>
      </c>
      <c r="B1077">
        <v>25.201657000000001</v>
      </c>
      <c r="C1077" s="15">
        <v>55.309989000000002</v>
      </c>
      <c r="D1077" s="2" t="s">
        <v>6138</v>
      </c>
      <c r="E1077" s="14" t="s">
        <v>5076</v>
      </c>
      <c r="F1077" s="14" t="e" vm="10">
        <v>#VALUE!</v>
      </c>
      <c r="G1077" s="2" t="str">
        <f>_xlfn.XLOOKUP(E1077,missing_cities!$Q$2:$Q$56,missing_cities!$R$2:$R$56,"Not Found",0)</f>
        <v>United Arab Emirates</v>
      </c>
      <c r="H1077" t="str">
        <f>_xlfn.XLOOKUP(E1077,missing_cities!$Q$2:$Q$56,missing_cities!$S$2:$S$56,"Not Found",0)</f>
        <v>Asia</v>
      </c>
      <c r="I1077" t="s">
        <v>18</v>
      </c>
      <c r="J1077" s="15">
        <v>0.14000000000000001</v>
      </c>
      <c r="K1077" t="s">
        <v>34</v>
      </c>
      <c r="L1077" s="15" t="str">
        <f t="shared" si="32"/>
        <v>6:00-22:00</v>
      </c>
      <c r="M1077" s="16">
        <f t="shared" si="33"/>
        <v>0.67</v>
      </c>
      <c r="N1077" s="15">
        <v>13.28</v>
      </c>
      <c r="O1077" s="15">
        <v>62</v>
      </c>
      <c r="P1077" t="s">
        <v>25</v>
      </c>
      <c r="Q1077">
        <v>50</v>
      </c>
      <c r="R1077" t="s">
        <v>37</v>
      </c>
      <c r="S1077">
        <v>2012</v>
      </c>
      <c r="T1077" t="s">
        <v>22</v>
      </c>
      <c r="U1077" s="15">
        <v>4.4000000000000004</v>
      </c>
      <c r="V1077" s="15">
        <v>7</v>
      </c>
      <c r="W1077" t="s">
        <v>27</v>
      </c>
    </row>
    <row r="1078" spans="1:23">
      <c r="A1078" t="s">
        <v>1121</v>
      </c>
      <c r="B1078">
        <v>-85.398364000000001</v>
      </c>
      <c r="C1078" s="15">
        <v>72.868521999999999</v>
      </c>
      <c r="D1078" s="2" t="s">
        <v>6139</v>
      </c>
      <c r="E1078" s="14" t="str">
        <f>_xlfn.XLOOKUP(C1078,missing_cities!B:B,missing_cities!C:C,"Not Found",0)</f>
        <v>Not Found</v>
      </c>
      <c r="F1078" s="14" t="s">
        <v>9990</v>
      </c>
      <c r="G1078" s="2" t="str">
        <f>_xlfn.XLOOKUP(E1078,missing_cities!$Q$2:$Q$56,missing_cities!$R$2:$R$56,"Not Found",0)</f>
        <v>Not Found</v>
      </c>
      <c r="H1078" t="str">
        <f>_xlfn.XLOOKUP(E1078,missing_cities!$Q$2:$Q$56,missing_cities!$S$2:$S$56,"Not Found",0)</f>
        <v>Not Found</v>
      </c>
      <c r="I1078" t="s">
        <v>18</v>
      </c>
      <c r="J1078" s="15">
        <v>0.18</v>
      </c>
      <c r="K1078" t="s">
        <v>19</v>
      </c>
      <c r="L1078" s="15" t="str">
        <f t="shared" si="32"/>
        <v>9:00-18:00</v>
      </c>
      <c r="M1078" s="16">
        <f t="shared" si="33"/>
        <v>0.37</v>
      </c>
      <c r="N1078" s="15">
        <v>15.8</v>
      </c>
      <c r="O1078" s="15">
        <v>55</v>
      </c>
      <c r="P1078" t="s">
        <v>29</v>
      </c>
      <c r="Q1078">
        <v>350</v>
      </c>
      <c r="R1078" t="s">
        <v>81</v>
      </c>
      <c r="S1078">
        <v>2015</v>
      </c>
      <c r="T1078" t="s">
        <v>22</v>
      </c>
      <c r="U1078" s="15">
        <v>4.8</v>
      </c>
      <c r="V1078" s="15">
        <v>10</v>
      </c>
      <c r="W1078" t="s">
        <v>27</v>
      </c>
    </row>
    <row r="1079" spans="1:23">
      <c r="A1079" t="s">
        <v>1122</v>
      </c>
      <c r="B1079">
        <v>39.812323999999997</v>
      </c>
      <c r="C1079" s="15">
        <v>116.33909</v>
      </c>
      <c r="D1079" s="2" t="s">
        <v>6140</v>
      </c>
      <c r="E1079" s="14" t="s">
        <v>5071</v>
      </c>
      <c r="F1079" s="14" t="e" vm="9">
        <v>#VALUE!</v>
      </c>
      <c r="G1079" s="2" t="str">
        <f>_xlfn.XLOOKUP(E1079,missing_cities!$Q$2:$Q$56,missing_cities!$R$2:$R$56,"Not Found",0)</f>
        <v>China</v>
      </c>
      <c r="H1079" t="str">
        <f>_xlfn.XLOOKUP(E1079,missing_cities!$Q$2:$Q$56,missing_cities!$S$2:$S$56,"Not Found",0)</f>
        <v>Asia</v>
      </c>
      <c r="I1079" t="s">
        <v>18</v>
      </c>
      <c r="J1079" s="15">
        <v>0.32</v>
      </c>
      <c r="K1079" t="s">
        <v>19</v>
      </c>
      <c r="L1079" s="15" t="str">
        <f t="shared" si="32"/>
        <v>9:00-18:00</v>
      </c>
      <c r="M1079" s="16">
        <f t="shared" si="33"/>
        <v>0.37</v>
      </c>
      <c r="N1079" s="15">
        <v>3.64</v>
      </c>
      <c r="O1079" s="15">
        <v>93</v>
      </c>
      <c r="P1079" t="s">
        <v>37</v>
      </c>
      <c r="Q1079">
        <v>350</v>
      </c>
      <c r="R1079" t="s">
        <v>48</v>
      </c>
      <c r="S1079">
        <v>2019</v>
      </c>
      <c r="T1079" t="s">
        <v>31</v>
      </c>
      <c r="U1079" s="15">
        <v>4.9000000000000004</v>
      </c>
      <c r="V1079" s="15">
        <v>2</v>
      </c>
      <c r="W1079" t="s">
        <v>32</v>
      </c>
    </row>
    <row r="1080" spans="1:23">
      <c r="A1080" t="s">
        <v>1123</v>
      </c>
      <c r="B1080">
        <v>13.780846</v>
      </c>
      <c r="C1080" s="15">
        <v>100.439181</v>
      </c>
      <c r="D1080" s="2" t="s">
        <v>6141</v>
      </c>
      <c r="E1080" s="14" t="s">
        <v>5059</v>
      </c>
      <c r="F1080" s="14" t="e" vm="4">
        <v>#VALUE!</v>
      </c>
      <c r="G1080" s="2" t="str">
        <f>_xlfn.XLOOKUP(E1080,missing_cities!$Q$2:$Q$56,missing_cities!$R$2:$R$56,"Not Found",0)</f>
        <v>Thailand</v>
      </c>
      <c r="H1080" t="str">
        <f>_xlfn.XLOOKUP(E1080,missing_cities!$Q$2:$Q$56,missing_cities!$S$2:$S$56,"Not Found",0)</f>
        <v>Asia</v>
      </c>
      <c r="I1080" t="s">
        <v>18</v>
      </c>
      <c r="J1080" s="15">
        <v>0.3</v>
      </c>
      <c r="K1080" t="s">
        <v>34</v>
      </c>
      <c r="L1080" s="15" t="str">
        <f t="shared" si="32"/>
        <v>6:00-22:00</v>
      </c>
      <c r="M1080" s="16">
        <f t="shared" si="33"/>
        <v>0.67</v>
      </c>
      <c r="N1080" s="15">
        <v>7.35</v>
      </c>
      <c r="O1080" s="15">
        <v>10</v>
      </c>
      <c r="P1080" t="s">
        <v>37</v>
      </c>
      <c r="Q1080">
        <v>22</v>
      </c>
      <c r="R1080" t="s">
        <v>30</v>
      </c>
      <c r="S1080">
        <v>2023</v>
      </c>
      <c r="T1080" t="s">
        <v>22</v>
      </c>
      <c r="U1080" s="15">
        <v>4.3</v>
      </c>
      <c r="V1080" s="15">
        <v>4</v>
      </c>
      <c r="W1080" t="s">
        <v>23</v>
      </c>
    </row>
    <row r="1081" spans="1:23">
      <c r="A1081" t="s">
        <v>1124</v>
      </c>
      <c r="B1081">
        <v>-33.752389000000001</v>
      </c>
      <c r="C1081" s="15">
        <v>151.24115</v>
      </c>
      <c r="D1081" s="2" t="s">
        <v>6142</v>
      </c>
      <c r="E1081" s="14" t="s">
        <v>5069</v>
      </c>
      <c r="F1081" s="14" t="e" vm="8">
        <v>#VALUE!</v>
      </c>
      <c r="G1081" s="2" t="str">
        <f>_xlfn.XLOOKUP(E1081,missing_cities!$Q$2:$Q$56,missing_cities!$R$2:$R$56,"Not Found",0)</f>
        <v>Australia</v>
      </c>
      <c r="H1081" t="str">
        <f>_xlfn.XLOOKUP(E1081,missing_cities!$Q$2:$Q$56,missing_cities!$S$2:$S$56,"Not Found",0)</f>
        <v>Australia</v>
      </c>
      <c r="I1081" t="s">
        <v>18</v>
      </c>
      <c r="J1081" s="15">
        <v>0.25</v>
      </c>
      <c r="K1081" t="s">
        <v>19</v>
      </c>
      <c r="L1081" s="15" t="str">
        <f t="shared" si="32"/>
        <v>9:00-18:00</v>
      </c>
      <c r="M1081" s="16">
        <f t="shared" si="33"/>
        <v>0.37</v>
      </c>
      <c r="N1081" s="15">
        <v>3.24</v>
      </c>
      <c r="O1081" s="15">
        <v>80</v>
      </c>
      <c r="P1081" t="s">
        <v>29</v>
      </c>
      <c r="Q1081">
        <v>50</v>
      </c>
      <c r="R1081" t="s">
        <v>48</v>
      </c>
      <c r="S1081">
        <v>2014</v>
      </c>
      <c r="T1081" t="s">
        <v>31</v>
      </c>
      <c r="U1081" s="15">
        <v>3.5</v>
      </c>
      <c r="V1081" s="15">
        <v>3</v>
      </c>
      <c r="W1081" t="s">
        <v>23</v>
      </c>
    </row>
    <row r="1082" spans="1:23">
      <c r="A1082" t="s">
        <v>1125</v>
      </c>
      <c r="B1082">
        <v>13.715387</v>
      </c>
      <c r="C1082" s="15">
        <v>100.455038</v>
      </c>
      <c r="D1082" s="2" t="s">
        <v>6143</v>
      </c>
      <c r="E1082" s="14" t="s">
        <v>5059</v>
      </c>
      <c r="F1082" s="14" t="e" vm="4">
        <v>#VALUE!</v>
      </c>
      <c r="G1082" s="2" t="str">
        <f>_xlfn.XLOOKUP(E1082,missing_cities!$Q$2:$Q$56,missing_cities!$R$2:$R$56,"Not Found",0)</f>
        <v>Thailand</v>
      </c>
      <c r="H1082" t="str">
        <f>_xlfn.XLOOKUP(E1082,missing_cities!$Q$2:$Q$56,missing_cities!$S$2:$S$56,"Not Found",0)</f>
        <v>Asia</v>
      </c>
      <c r="I1082" t="s">
        <v>18</v>
      </c>
      <c r="J1082" s="15">
        <v>0.34</v>
      </c>
      <c r="K1082" t="s">
        <v>34</v>
      </c>
      <c r="L1082" s="15" t="str">
        <f t="shared" si="32"/>
        <v>6:00-22:00</v>
      </c>
      <c r="M1082" s="16">
        <f t="shared" si="33"/>
        <v>0.67</v>
      </c>
      <c r="N1082" s="15">
        <v>8.3000000000000007</v>
      </c>
      <c r="O1082" s="15">
        <v>91</v>
      </c>
      <c r="P1082" t="s">
        <v>20</v>
      </c>
      <c r="Q1082">
        <v>150</v>
      </c>
      <c r="R1082" t="s">
        <v>42</v>
      </c>
      <c r="S1082">
        <v>2019</v>
      </c>
      <c r="T1082" t="s">
        <v>31</v>
      </c>
      <c r="U1082" s="15">
        <v>3</v>
      </c>
      <c r="V1082" s="15">
        <v>1</v>
      </c>
      <c r="W1082" t="s">
        <v>32</v>
      </c>
    </row>
    <row r="1083" spans="1:23">
      <c r="A1083" t="s">
        <v>1126</v>
      </c>
      <c r="B1083">
        <v>-67.331836999999993</v>
      </c>
      <c r="C1083" s="15">
        <v>-95.634527000000006</v>
      </c>
      <c r="D1083" s="2" t="s">
        <v>6144</v>
      </c>
      <c r="E1083" s="14" t="str">
        <f>_xlfn.XLOOKUP(C1083,missing_cities!B:B,missing_cities!C:C,"Not Found",0)</f>
        <v>Error</v>
      </c>
      <c r="F1083" s="14" t="s">
        <v>9987</v>
      </c>
      <c r="G1083" s="2" t="str">
        <f>_xlfn.XLOOKUP(E1083,missing_cities!$Q$2:$Q$56,missing_cities!$R$2:$R$56,"Not Found",0)</f>
        <v>Error</v>
      </c>
      <c r="H1083" t="str">
        <f>_xlfn.XLOOKUP(E1083,missing_cities!$Q$2:$Q$56,missing_cities!$S$2:$S$56,"Not Found",0)</f>
        <v>Error</v>
      </c>
      <c r="I1083" t="s">
        <v>18</v>
      </c>
      <c r="J1083" s="15">
        <v>0.21</v>
      </c>
      <c r="K1083" t="s">
        <v>19</v>
      </c>
      <c r="L1083" s="15" t="str">
        <f t="shared" si="32"/>
        <v>9:00-18:00</v>
      </c>
      <c r="M1083" s="16">
        <f t="shared" si="33"/>
        <v>0.37</v>
      </c>
      <c r="N1083" s="15">
        <v>19.32</v>
      </c>
      <c r="O1083" s="15">
        <v>65</v>
      </c>
      <c r="P1083" t="s">
        <v>37</v>
      </c>
      <c r="Q1083">
        <v>50</v>
      </c>
      <c r="R1083" t="s">
        <v>81</v>
      </c>
      <c r="S1083">
        <v>2018</v>
      </c>
      <c r="T1083" t="s">
        <v>31</v>
      </c>
      <c r="U1083" s="15">
        <v>3.6</v>
      </c>
      <c r="V1083" s="15">
        <v>6</v>
      </c>
      <c r="W1083" t="s">
        <v>23</v>
      </c>
    </row>
    <row r="1084" spans="1:23">
      <c r="A1084" t="s">
        <v>1127</v>
      </c>
      <c r="B1084">
        <v>-33.896380999999998</v>
      </c>
      <c r="C1084" s="15">
        <v>151.258092</v>
      </c>
      <c r="D1084" s="2" t="s">
        <v>6145</v>
      </c>
      <c r="E1084" s="14" t="s">
        <v>5069</v>
      </c>
      <c r="F1084" s="14" t="e" vm="8">
        <v>#VALUE!</v>
      </c>
      <c r="G1084" s="2" t="str">
        <f>_xlfn.XLOOKUP(E1084,missing_cities!$Q$2:$Q$56,missing_cities!$R$2:$R$56,"Not Found",0)</f>
        <v>Australia</v>
      </c>
      <c r="H1084" t="str">
        <f>_xlfn.XLOOKUP(E1084,missing_cities!$Q$2:$Q$56,missing_cities!$S$2:$S$56,"Not Found",0)</f>
        <v>Australia</v>
      </c>
      <c r="I1084" t="s">
        <v>18</v>
      </c>
      <c r="J1084" s="15">
        <v>0.11</v>
      </c>
      <c r="K1084" t="s">
        <v>19</v>
      </c>
      <c r="L1084" s="15" t="str">
        <f t="shared" si="32"/>
        <v>9:00-18:00</v>
      </c>
      <c r="M1084" s="16">
        <f t="shared" si="33"/>
        <v>0.37</v>
      </c>
      <c r="N1084" s="15">
        <v>18.059999999999999</v>
      </c>
      <c r="O1084" s="15">
        <v>84</v>
      </c>
      <c r="P1084" t="s">
        <v>25</v>
      </c>
      <c r="Q1084">
        <v>50</v>
      </c>
      <c r="R1084" t="s">
        <v>42</v>
      </c>
      <c r="S1084">
        <v>2016</v>
      </c>
      <c r="T1084" t="s">
        <v>22</v>
      </c>
      <c r="U1084" s="15">
        <v>3.7</v>
      </c>
      <c r="V1084" s="15">
        <v>3</v>
      </c>
      <c r="W1084" t="s">
        <v>27</v>
      </c>
    </row>
    <row r="1085" spans="1:23">
      <c r="A1085" t="s">
        <v>1128</v>
      </c>
      <c r="B1085">
        <v>18.973768</v>
      </c>
      <c r="C1085" s="15">
        <v>72.969498999999999</v>
      </c>
      <c r="D1085" s="2" t="s">
        <v>6146</v>
      </c>
      <c r="E1085" s="14" t="s">
        <v>5079</v>
      </c>
      <c r="F1085" s="14" t="e" vm="11">
        <v>#VALUE!</v>
      </c>
      <c r="G1085" s="2" t="str">
        <f>_xlfn.XLOOKUP(E1085,missing_cities!$Q$2:$Q$56,missing_cities!$R$2:$R$56,"Not Found",0)</f>
        <v>India</v>
      </c>
      <c r="H1085" t="str">
        <f>_xlfn.XLOOKUP(E1085,missing_cities!$Q$2:$Q$56,missing_cities!$S$2:$S$56,"Not Found",0)</f>
        <v>Asia</v>
      </c>
      <c r="I1085" t="s">
        <v>18</v>
      </c>
      <c r="J1085" s="15">
        <v>0.47</v>
      </c>
      <c r="K1085" t="s">
        <v>34</v>
      </c>
      <c r="L1085" s="15" t="str">
        <f t="shared" si="32"/>
        <v>6:00-22:00</v>
      </c>
      <c r="M1085" s="16">
        <f t="shared" si="33"/>
        <v>0.67</v>
      </c>
      <c r="N1085" s="15">
        <v>18.73</v>
      </c>
      <c r="O1085" s="15">
        <v>45</v>
      </c>
      <c r="P1085" t="s">
        <v>20</v>
      </c>
      <c r="Q1085">
        <v>50</v>
      </c>
      <c r="R1085" t="s">
        <v>42</v>
      </c>
      <c r="S1085">
        <v>2020</v>
      </c>
      <c r="T1085" t="s">
        <v>22</v>
      </c>
      <c r="U1085" s="15">
        <v>4.0999999999999996</v>
      </c>
      <c r="V1085" s="15">
        <v>8</v>
      </c>
      <c r="W1085" t="s">
        <v>23</v>
      </c>
    </row>
    <row r="1086" spans="1:23">
      <c r="A1086" t="s">
        <v>1129</v>
      </c>
      <c r="B1086">
        <v>55.792127000000001</v>
      </c>
      <c r="C1086" s="15">
        <v>37.556784</v>
      </c>
      <c r="D1086" s="2" t="s">
        <v>6147</v>
      </c>
      <c r="E1086" s="14" t="s">
        <v>5052</v>
      </c>
      <c r="F1086" s="14" t="e" vm="2">
        <v>#VALUE!</v>
      </c>
      <c r="G1086" s="2" t="str">
        <f>_xlfn.XLOOKUP(E1086,missing_cities!$Q$2:$Q$56,missing_cities!$R$2:$R$56,"Not Found",0)</f>
        <v>Russia</v>
      </c>
      <c r="H1086" t="str">
        <f>_xlfn.XLOOKUP(E1086,missing_cities!$Q$2:$Q$56,missing_cities!$S$2:$S$56,"Not Found",0)</f>
        <v>Europe</v>
      </c>
      <c r="I1086" t="s">
        <v>18</v>
      </c>
      <c r="J1086" s="15">
        <v>0.41</v>
      </c>
      <c r="K1086" s="1">
        <v>45862</v>
      </c>
      <c r="L1086" s="15" t="str">
        <f t="shared" si="32"/>
        <v>9.00-21.00</v>
      </c>
      <c r="M1086" s="16">
        <f t="shared" si="33"/>
        <v>12</v>
      </c>
      <c r="N1086" s="15">
        <v>11.18</v>
      </c>
      <c r="O1086" s="15">
        <v>17</v>
      </c>
      <c r="P1086" t="s">
        <v>39</v>
      </c>
      <c r="Q1086">
        <v>50</v>
      </c>
      <c r="R1086" t="s">
        <v>74</v>
      </c>
      <c r="S1086">
        <v>2023</v>
      </c>
      <c r="T1086" t="s">
        <v>22</v>
      </c>
      <c r="U1086" s="15">
        <v>4.7</v>
      </c>
      <c r="V1086" s="15">
        <v>4</v>
      </c>
      <c r="W1086" t="s">
        <v>27</v>
      </c>
    </row>
    <row r="1087" spans="1:23">
      <c r="A1087" t="s">
        <v>1130</v>
      </c>
      <c r="B1087">
        <v>37.608474999999999</v>
      </c>
      <c r="C1087" s="15">
        <v>126.955259</v>
      </c>
      <c r="D1087" s="2" t="s">
        <v>6148</v>
      </c>
      <c r="E1087" s="14" t="s">
        <v>5063</v>
      </c>
      <c r="F1087" s="14" t="e" vm="6">
        <v>#VALUE!</v>
      </c>
      <c r="G1087" s="2" t="str">
        <f>_xlfn.XLOOKUP(E1087,missing_cities!$Q$2:$Q$56,missing_cities!$R$2:$R$56,"Not Found",0)</f>
        <v>South Korea</v>
      </c>
      <c r="H1087" t="str">
        <f>_xlfn.XLOOKUP(E1087,missing_cities!$Q$2:$Q$56,missing_cities!$S$2:$S$56,"Not Found",0)</f>
        <v>Asia</v>
      </c>
      <c r="I1087" t="s">
        <v>18</v>
      </c>
      <c r="J1087" s="15">
        <v>0.38</v>
      </c>
      <c r="K1087" t="s">
        <v>19</v>
      </c>
      <c r="L1087" s="15" t="str">
        <f t="shared" si="32"/>
        <v>9:00-18:00</v>
      </c>
      <c r="M1087" s="16">
        <f t="shared" si="33"/>
        <v>0.37</v>
      </c>
      <c r="N1087" s="15">
        <v>7.59</v>
      </c>
      <c r="O1087" s="15">
        <v>32</v>
      </c>
      <c r="P1087" t="s">
        <v>25</v>
      </c>
      <c r="Q1087">
        <v>350</v>
      </c>
      <c r="R1087" t="s">
        <v>97</v>
      </c>
      <c r="S1087">
        <v>2021</v>
      </c>
      <c r="T1087" t="s">
        <v>31</v>
      </c>
      <c r="U1087" s="15">
        <v>3.6</v>
      </c>
      <c r="V1087" s="15">
        <v>5</v>
      </c>
      <c r="W1087" t="s">
        <v>27</v>
      </c>
    </row>
    <row r="1088" spans="1:23">
      <c r="A1088" t="s">
        <v>1131</v>
      </c>
      <c r="B1088">
        <v>55.718915000000003</v>
      </c>
      <c r="C1088" s="15">
        <v>37.539206999999998</v>
      </c>
      <c r="D1088" s="2" t="s">
        <v>6149</v>
      </c>
      <c r="E1088" s="14" t="s">
        <v>5052</v>
      </c>
      <c r="F1088" s="14" t="e" vm="2">
        <v>#VALUE!</v>
      </c>
      <c r="G1088" s="2" t="str">
        <f>_xlfn.XLOOKUP(E1088,missing_cities!$Q$2:$Q$56,missing_cities!$R$2:$R$56,"Not Found",0)</f>
        <v>Russia</v>
      </c>
      <c r="H1088" t="str">
        <f>_xlfn.XLOOKUP(E1088,missing_cities!$Q$2:$Q$56,missing_cities!$S$2:$S$56,"Not Found",0)</f>
        <v>Europe</v>
      </c>
      <c r="I1088" t="s">
        <v>18</v>
      </c>
      <c r="J1088" s="15">
        <v>0.48</v>
      </c>
      <c r="K1088" s="1">
        <v>45862</v>
      </c>
      <c r="L1088" s="15" t="str">
        <f t="shared" si="32"/>
        <v>9.00-21.00</v>
      </c>
      <c r="M1088" s="16">
        <f t="shared" si="33"/>
        <v>12</v>
      </c>
      <c r="N1088" s="15">
        <v>16.91</v>
      </c>
      <c r="O1088" s="15">
        <v>88</v>
      </c>
      <c r="P1088" t="s">
        <v>37</v>
      </c>
      <c r="Q1088">
        <v>350</v>
      </c>
      <c r="R1088" t="s">
        <v>21</v>
      </c>
      <c r="S1088">
        <v>2018</v>
      </c>
      <c r="T1088" t="s">
        <v>22</v>
      </c>
      <c r="U1088" s="15">
        <v>3.8</v>
      </c>
      <c r="V1088" s="15">
        <v>2</v>
      </c>
      <c r="W1088" t="s">
        <v>32</v>
      </c>
    </row>
    <row r="1089" spans="1:23">
      <c r="A1089" t="s">
        <v>1132</v>
      </c>
      <c r="B1089">
        <v>25.341594000000001</v>
      </c>
      <c r="C1089" s="15">
        <v>55.227727000000002</v>
      </c>
      <c r="D1089" s="2" t="s">
        <v>6150</v>
      </c>
      <c r="E1089" s="14" t="s">
        <v>5076</v>
      </c>
      <c r="F1089" s="14" t="e" vm="10">
        <v>#VALUE!</v>
      </c>
      <c r="G1089" s="2" t="str">
        <f>_xlfn.XLOOKUP(E1089,missing_cities!$Q$2:$Q$56,missing_cities!$R$2:$R$56,"Not Found",0)</f>
        <v>United Arab Emirates</v>
      </c>
      <c r="H1089" t="str">
        <f>_xlfn.XLOOKUP(E1089,missing_cities!$Q$2:$Q$56,missing_cities!$S$2:$S$56,"Not Found",0)</f>
        <v>Asia</v>
      </c>
      <c r="I1089" t="s">
        <v>18</v>
      </c>
      <c r="J1089" s="15">
        <v>0.39</v>
      </c>
      <c r="K1089" s="1">
        <v>45862</v>
      </c>
      <c r="L1089" s="15" t="str">
        <f t="shared" si="32"/>
        <v>9.00-21.00</v>
      </c>
      <c r="M1089" s="16">
        <f t="shared" si="33"/>
        <v>12</v>
      </c>
      <c r="N1089" s="15">
        <v>17.899999999999999</v>
      </c>
      <c r="O1089" s="15">
        <v>58</v>
      </c>
      <c r="P1089" t="s">
        <v>29</v>
      </c>
      <c r="Q1089">
        <v>50</v>
      </c>
      <c r="R1089" t="s">
        <v>26</v>
      </c>
      <c r="S1089">
        <v>2022</v>
      </c>
      <c r="T1089" t="s">
        <v>22</v>
      </c>
      <c r="U1089" s="15">
        <v>3</v>
      </c>
      <c r="V1089" s="15">
        <v>2</v>
      </c>
      <c r="W1089" t="s">
        <v>32</v>
      </c>
    </row>
    <row r="1090" spans="1:23">
      <c r="A1090" t="s">
        <v>1133</v>
      </c>
      <c r="B1090">
        <v>19.532964</v>
      </c>
      <c r="C1090" s="15">
        <v>-99.080894000000001</v>
      </c>
      <c r="D1090" s="2" t="s">
        <v>6151</v>
      </c>
      <c r="E1090" s="14" t="s">
        <v>5119</v>
      </c>
      <c r="F1090" s="14" t="e" vm="13">
        <v>#VALUE!</v>
      </c>
      <c r="G1090" s="2" t="str">
        <f>_xlfn.XLOOKUP(E1090,missing_cities!$Q$2:$Q$56,missing_cities!$R$2:$R$56,"Not Found",0)</f>
        <v>Mexico</v>
      </c>
      <c r="H1090" t="str">
        <f>_xlfn.XLOOKUP(E1090,missing_cities!$Q$2:$Q$56,missing_cities!$S$2:$S$56,"Not Found",0)</f>
        <v>North America</v>
      </c>
      <c r="I1090" t="s">
        <v>18</v>
      </c>
      <c r="J1090" s="15">
        <v>0.16</v>
      </c>
      <c r="K1090" s="1">
        <v>45862</v>
      </c>
      <c r="L1090" s="15" t="str">
        <f t="shared" si="32"/>
        <v>9.00-21.00</v>
      </c>
      <c r="M1090" s="16">
        <f t="shared" si="33"/>
        <v>12</v>
      </c>
      <c r="N1090" s="15">
        <v>17.52</v>
      </c>
      <c r="O1090" s="15">
        <v>80</v>
      </c>
      <c r="P1090" t="s">
        <v>20</v>
      </c>
      <c r="Q1090">
        <v>350</v>
      </c>
      <c r="R1090" t="s">
        <v>37</v>
      </c>
      <c r="S1090">
        <v>2017</v>
      </c>
      <c r="T1090" t="s">
        <v>31</v>
      </c>
      <c r="U1090" s="15">
        <v>3</v>
      </c>
      <c r="V1090" s="15">
        <v>5</v>
      </c>
      <c r="W1090" t="s">
        <v>32</v>
      </c>
    </row>
    <row r="1091" spans="1:23">
      <c r="A1091" t="s">
        <v>1134</v>
      </c>
      <c r="B1091">
        <v>-33.721539999999997</v>
      </c>
      <c r="C1091" s="15">
        <v>151.29276999999999</v>
      </c>
      <c r="D1091" s="2" t="s">
        <v>6152</v>
      </c>
      <c r="E1091" s="14" t="s">
        <v>5069</v>
      </c>
      <c r="F1091" s="14" t="e" vm="8">
        <v>#VALUE!</v>
      </c>
      <c r="G1091" s="2" t="str">
        <f>_xlfn.XLOOKUP(E1091,missing_cities!$Q$2:$Q$56,missing_cities!$R$2:$R$56,"Not Found",0)</f>
        <v>Australia</v>
      </c>
      <c r="H1091" t="str">
        <f>_xlfn.XLOOKUP(E1091,missing_cities!$Q$2:$Q$56,missing_cities!$S$2:$S$56,"Not Found",0)</f>
        <v>Australia</v>
      </c>
      <c r="I1091" t="s">
        <v>18</v>
      </c>
      <c r="J1091" s="15">
        <v>0.28999999999999998</v>
      </c>
      <c r="K1091" t="s">
        <v>19</v>
      </c>
      <c r="L1091" s="15" t="str">
        <f t="shared" ref="L1091:L1154" si="34">IF(ISNUMBER(SEARCH("-",K1091)),K1091,"9.00-21.00")</f>
        <v>9:00-18:00</v>
      </c>
      <c r="M1091" s="16">
        <f t="shared" ref="M1091:M1154" si="35">IF(ISNUMBER(SEARCH("-", L1091)), TEXT(RIGHT(L1091, LEN(L1091) - FIND("-", L1091)), "0.00") - TEXT(LEFT(L1091, FIND("-", L1091)-1), "0.00"), "")</f>
        <v>0.37</v>
      </c>
      <c r="N1091" s="15">
        <v>13.59</v>
      </c>
      <c r="O1091" s="15">
        <v>84</v>
      </c>
      <c r="P1091" t="s">
        <v>39</v>
      </c>
      <c r="Q1091">
        <v>350</v>
      </c>
      <c r="R1091" t="s">
        <v>67</v>
      </c>
      <c r="S1091">
        <v>2012</v>
      </c>
      <c r="T1091" t="s">
        <v>22</v>
      </c>
      <c r="U1091" s="15">
        <v>4.0999999999999996</v>
      </c>
      <c r="V1091" s="15">
        <v>6</v>
      </c>
      <c r="W1091" t="s">
        <v>23</v>
      </c>
    </row>
    <row r="1092" spans="1:23">
      <c r="A1092" t="s">
        <v>1135</v>
      </c>
      <c r="B1092">
        <v>13.87584</v>
      </c>
      <c r="C1092" s="15">
        <v>100.42591299999999</v>
      </c>
      <c r="D1092" s="2" t="s">
        <v>6153</v>
      </c>
      <c r="E1092" s="14" t="s">
        <v>5059</v>
      </c>
      <c r="F1092" s="14" t="e" vm="4">
        <v>#VALUE!</v>
      </c>
      <c r="G1092" s="2" t="str">
        <f>_xlfn.XLOOKUP(E1092,missing_cities!$Q$2:$Q$56,missing_cities!$R$2:$R$56,"Not Found",0)</f>
        <v>Thailand</v>
      </c>
      <c r="H1092" t="str">
        <f>_xlfn.XLOOKUP(E1092,missing_cities!$Q$2:$Q$56,missing_cities!$S$2:$S$56,"Not Found",0)</f>
        <v>Asia</v>
      </c>
      <c r="I1092" t="s">
        <v>18</v>
      </c>
      <c r="J1092" s="15">
        <v>0.13</v>
      </c>
      <c r="K1092" t="s">
        <v>19</v>
      </c>
      <c r="L1092" s="15" t="str">
        <f t="shared" si="34"/>
        <v>9:00-18:00</v>
      </c>
      <c r="M1092" s="16">
        <f t="shared" si="35"/>
        <v>0.37</v>
      </c>
      <c r="N1092" s="15">
        <v>18.489999999999998</v>
      </c>
      <c r="O1092" s="15">
        <v>18</v>
      </c>
      <c r="P1092" t="s">
        <v>29</v>
      </c>
      <c r="Q1092">
        <v>22</v>
      </c>
      <c r="R1092" t="s">
        <v>37</v>
      </c>
      <c r="S1092">
        <v>2014</v>
      </c>
      <c r="T1092" t="s">
        <v>22</v>
      </c>
      <c r="U1092" s="15">
        <v>3.8</v>
      </c>
      <c r="V1092" s="15">
        <v>10</v>
      </c>
      <c r="W1092" t="s">
        <v>23</v>
      </c>
    </row>
    <row r="1093" spans="1:23">
      <c r="A1093" t="s">
        <v>1136</v>
      </c>
      <c r="B1093">
        <v>37.889906000000003</v>
      </c>
      <c r="C1093" s="15">
        <v>-122.331918</v>
      </c>
      <c r="D1093" s="2" t="s">
        <v>6154</v>
      </c>
      <c r="E1093" s="14" t="s">
        <v>5061</v>
      </c>
      <c r="F1093" s="14" t="e" vm="5">
        <v>#VALUE!</v>
      </c>
      <c r="G1093" s="2" t="str">
        <f>_xlfn.XLOOKUP(E1093,missing_cities!$Q$2:$Q$56,missing_cities!$R$2:$R$56,"Not Found",0)</f>
        <v>United States</v>
      </c>
      <c r="H1093" t="str">
        <f>_xlfn.XLOOKUP(E1093,missing_cities!$Q$2:$Q$56,missing_cities!$S$2:$S$56,"Not Found",0)</f>
        <v>North America</v>
      </c>
      <c r="I1093" t="s">
        <v>18</v>
      </c>
      <c r="J1093" s="15">
        <v>0.33</v>
      </c>
      <c r="K1093" s="1">
        <v>45862</v>
      </c>
      <c r="L1093" s="15" t="str">
        <f t="shared" si="34"/>
        <v>9.00-21.00</v>
      </c>
      <c r="M1093" s="16">
        <f t="shared" si="35"/>
        <v>12</v>
      </c>
      <c r="N1093" s="15">
        <v>4.62</v>
      </c>
      <c r="O1093" s="15">
        <v>32</v>
      </c>
      <c r="P1093" t="s">
        <v>25</v>
      </c>
      <c r="Q1093">
        <v>350</v>
      </c>
      <c r="R1093" t="s">
        <v>81</v>
      </c>
      <c r="S1093">
        <v>2015</v>
      </c>
      <c r="T1093" t="s">
        <v>31</v>
      </c>
      <c r="U1093" s="15">
        <v>4.9000000000000004</v>
      </c>
      <c r="V1093" s="15">
        <v>6</v>
      </c>
      <c r="W1093" t="s">
        <v>27</v>
      </c>
    </row>
    <row r="1094" spans="1:23">
      <c r="A1094" t="s">
        <v>1137</v>
      </c>
      <c r="B1094">
        <v>25.375138</v>
      </c>
      <c r="C1094" s="15">
        <v>55.227179</v>
      </c>
      <c r="D1094" s="2" t="s">
        <v>6155</v>
      </c>
      <c r="E1094" s="14" t="s">
        <v>5076</v>
      </c>
      <c r="F1094" s="14" t="e" vm="10">
        <v>#VALUE!</v>
      </c>
      <c r="G1094" s="2" t="str">
        <f>_xlfn.XLOOKUP(E1094,missing_cities!$Q$2:$Q$56,missing_cities!$R$2:$R$56,"Not Found",0)</f>
        <v>United Arab Emirates</v>
      </c>
      <c r="H1094" t="str">
        <f>_xlfn.XLOOKUP(E1094,missing_cities!$Q$2:$Q$56,missing_cities!$S$2:$S$56,"Not Found",0)</f>
        <v>Asia</v>
      </c>
      <c r="I1094" t="s">
        <v>18</v>
      </c>
      <c r="J1094" s="15">
        <v>0.38</v>
      </c>
      <c r="K1094" t="s">
        <v>19</v>
      </c>
      <c r="L1094" s="15" t="str">
        <f t="shared" si="34"/>
        <v>9:00-18:00</v>
      </c>
      <c r="M1094" s="16">
        <f t="shared" si="35"/>
        <v>0.37</v>
      </c>
      <c r="N1094" s="15">
        <v>12.04</v>
      </c>
      <c r="O1094" s="15">
        <v>58</v>
      </c>
      <c r="P1094" t="s">
        <v>29</v>
      </c>
      <c r="Q1094">
        <v>350</v>
      </c>
      <c r="R1094" t="s">
        <v>42</v>
      </c>
      <c r="S1094">
        <v>2015</v>
      </c>
      <c r="T1094" t="s">
        <v>22</v>
      </c>
      <c r="U1094" s="15">
        <v>3.4</v>
      </c>
      <c r="V1094" s="15">
        <v>4</v>
      </c>
      <c r="W1094" t="s">
        <v>23</v>
      </c>
    </row>
    <row r="1095" spans="1:23">
      <c r="A1095" t="s">
        <v>1138</v>
      </c>
      <c r="B1095">
        <v>18.92915</v>
      </c>
      <c r="C1095" s="15">
        <v>72.873429000000002</v>
      </c>
      <c r="D1095" s="2" t="s">
        <v>6156</v>
      </c>
      <c r="E1095" s="14" t="s">
        <v>5079</v>
      </c>
      <c r="F1095" s="14" t="e" vm="11">
        <v>#VALUE!</v>
      </c>
      <c r="G1095" s="2" t="str">
        <f>_xlfn.XLOOKUP(E1095,missing_cities!$Q$2:$Q$56,missing_cities!$R$2:$R$56,"Not Found",0)</f>
        <v>India</v>
      </c>
      <c r="H1095" t="str">
        <f>_xlfn.XLOOKUP(E1095,missing_cities!$Q$2:$Q$56,missing_cities!$S$2:$S$56,"Not Found",0)</f>
        <v>Asia</v>
      </c>
      <c r="I1095" t="s">
        <v>18</v>
      </c>
      <c r="J1095" s="15">
        <v>0.24</v>
      </c>
      <c r="K1095" t="s">
        <v>19</v>
      </c>
      <c r="L1095" s="15" t="str">
        <f t="shared" si="34"/>
        <v>9:00-18:00</v>
      </c>
      <c r="M1095" s="16">
        <f t="shared" si="35"/>
        <v>0.37</v>
      </c>
      <c r="N1095" s="15">
        <v>3</v>
      </c>
      <c r="O1095" s="15">
        <v>29</v>
      </c>
      <c r="P1095" t="s">
        <v>20</v>
      </c>
      <c r="Q1095">
        <v>150</v>
      </c>
      <c r="R1095" t="s">
        <v>48</v>
      </c>
      <c r="S1095">
        <v>2017</v>
      </c>
      <c r="T1095" t="s">
        <v>31</v>
      </c>
      <c r="U1095" s="15">
        <v>4.9000000000000004</v>
      </c>
      <c r="V1095" s="15">
        <v>5</v>
      </c>
      <c r="W1095" t="s">
        <v>27</v>
      </c>
    </row>
    <row r="1096" spans="1:23">
      <c r="A1096" t="s">
        <v>1139</v>
      </c>
      <c r="B1096">
        <v>19.480789000000001</v>
      </c>
      <c r="C1096" s="15">
        <v>-99.133019000000004</v>
      </c>
      <c r="D1096" s="2" t="s">
        <v>6157</v>
      </c>
      <c r="E1096" s="14" t="s">
        <v>5119</v>
      </c>
      <c r="F1096" s="14" t="e" vm="13">
        <v>#VALUE!</v>
      </c>
      <c r="G1096" s="2" t="str">
        <f>_xlfn.XLOOKUP(E1096,missing_cities!$Q$2:$Q$56,missing_cities!$R$2:$R$56,"Not Found",0)</f>
        <v>Mexico</v>
      </c>
      <c r="H1096" t="str">
        <f>_xlfn.XLOOKUP(E1096,missing_cities!$Q$2:$Q$56,missing_cities!$S$2:$S$56,"Not Found",0)</f>
        <v>North America</v>
      </c>
      <c r="I1096" t="s">
        <v>18</v>
      </c>
      <c r="J1096" s="15">
        <v>0.19</v>
      </c>
      <c r="K1096" s="1">
        <v>45862</v>
      </c>
      <c r="L1096" s="15" t="str">
        <f t="shared" si="34"/>
        <v>9.00-21.00</v>
      </c>
      <c r="M1096" s="16">
        <f t="shared" si="35"/>
        <v>12</v>
      </c>
      <c r="N1096" s="15">
        <v>1.74</v>
      </c>
      <c r="O1096" s="15">
        <v>28</v>
      </c>
      <c r="P1096" t="s">
        <v>20</v>
      </c>
      <c r="Q1096">
        <v>22</v>
      </c>
      <c r="R1096" t="s">
        <v>48</v>
      </c>
      <c r="S1096">
        <v>2018</v>
      </c>
      <c r="T1096" t="s">
        <v>22</v>
      </c>
      <c r="U1096" s="15">
        <v>3.8</v>
      </c>
      <c r="V1096" s="15">
        <v>6</v>
      </c>
      <c r="W1096" t="s">
        <v>32</v>
      </c>
    </row>
    <row r="1097" spans="1:23">
      <c r="A1097" t="s">
        <v>1140</v>
      </c>
      <c r="B1097">
        <v>19.186624999999999</v>
      </c>
      <c r="C1097" s="15">
        <v>72.848613</v>
      </c>
      <c r="D1097" s="2" t="s">
        <v>6158</v>
      </c>
      <c r="E1097" s="14" t="s">
        <v>5079</v>
      </c>
      <c r="F1097" s="14" t="e" vm="11">
        <v>#VALUE!</v>
      </c>
      <c r="G1097" s="2" t="str">
        <f>_xlfn.XLOOKUP(E1097,missing_cities!$Q$2:$Q$56,missing_cities!$R$2:$R$56,"Not Found",0)</f>
        <v>India</v>
      </c>
      <c r="H1097" t="str">
        <f>_xlfn.XLOOKUP(E1097,missing_cities!$Q$2:$Q$56,missing_cities!$S$2:$S$56,"Not Found",0)</f>
        <v>Asia</v>
      </c>
      <c r="I1097" t="s">
        <v>18</v>
      </c>
      <c r="J1097" s="15">
        <v>0.1</v>
      </c>
      <c r="K1097" t="s">
        <v>34</v>
      </c>
      <c r="L1097" s="15" t="str">
        <f t="shared" si="34"/>
        <v>6:00-22:00</v>
      </c>
      <c r="M1097" s="16">
        <f t="shared" si="35"/>
        <v>0.67</v>
      </c>
      <c r="N1097" s="15">
        <v>5.54</v>
      </c>
      <c r="O1097" s="15">
        <v>67</v>
      </c>
      <c r="P1097" t="s">
        <v>25</v>
      </c>
      <c r="Q1097">
        <v>350</v>
      </c>
      <c r="R1097" t="s">
        <v>74</v>
      </c>
      <c r="S1097">
        <v>2012</v>
      </c>
      <c r="T1097" t="s">
        <v>22</v>
      </c>
      <c r="U1097" s="15">
        <v>4.2</v>
      </c>
      <c r="V1097" s="15">
        <v>9</v>
      </c>
      <c r="W1097" t="s">
        <v>32</v>
      </c>
    </row>
    <row r="1098" spans="1:23">
      <c r="A1098" t="s">
        <v>1141</v>
      </c>
      <c r="B1098">
        <v>-5.8376020000000004</v>
      </c>
      <c r="C1098" s="15">
        <v>-20.998889999999999</v>
      </c>
      <c r="D1098" s="2" t="s">
        <v>6159</v>
      </c>
      <c r="E1098" s="14" t="str">
        <f>_xlfn.XLOOKUP(C1098,missing_cities!B:B,missing_cities!C:C,"Not Found",0)</f>
        <v>Error</v>
      </c>
      <c r="F1098" s="14" t="s">
        <v>9987</v>
      </c>
      <c r="G1098" s="2" t="str">
        <f>_xlfn.XLOOKUP(E1098,missing_cities!$Q$2:$Q$56,missing_cities!$R$2:$R$56,"Not Found",0)</f>
        <v>Error</v>
      </c>
      <c r="H1098" t="str">
        <f>_xlfn.XLOOKUP(E1098,missing_cities!$Q$2:$Q$56,missing_cities!$S$2:$S$56,"Not Found",0)</f>
        <v>Error</v>
      </c>
      <c r="I1098" t="s">
        <v>18</v>
      </c>
      <c r="J1098" s="15">
        <v>0.21</v>
      </c>
      <c r="K1098" s="1">
        <v>45862</v>
      </c>
      <c r="L1098" s="15" t="str">
        <f t="shared" si="34"/>
        <v>9.00-21.00</v>
      </c>
      <c r="M1098" s="16">
        <f t="shared" si="35"/>
        <v>12</v>
      </c>
      <c r="N1098" s="15">
        <v>10.47</v>
      </c>
      <c r="O1098" s="15">
        <v>10</v>
      </c>
      <c r="P1098" t="s">
        <v>37</v>
      </c>
      <c r="Q1098">
        <v>350</v>
      </c>
      <c r="R1098" t="s">
        <v>42</v>
      </c>
      <c r="S1098">
        <v>2020</v>
      </c>
      <c r="T1098" t="s">
        <v>22</v>
      </c>
      <c r="U1098" s="15">
        <v>4.4000000000000004</v>
      </c>
      <c r="V1098" s="15">
        <v>8</v>
      </c>
      <c r="W1098" t="s">
        <v>32</v>
      </c>
    </row>
    <row r="1099" spans="1:23">
      <c r="A1099" t="s">
        <v>1142</v>
      </c>
      <c r="B1099">
        <v>37.689922000000003</v>
      </c>
      <c r="C1099" s="15">
        <v>127.048509</v>
      </c>
      <c r="D1099" s="2" t="s">
        <v>6160</v>
      </c>
      <c r="E1099" s="14" t="s">
        <v>5063</v>
      </c>
      <c r="F1099" s="14" t="e" vm="6">
        <v>#VALUE!</v>
      </c>
      <c r="G1099" s="2" t="str">
        <f>_xlfn.XLOOKUP(E1099,missing_cities!$Q$2:$Q$56,missing_cities!$R$2:$R$56,"Not Found",0)</f>
        <v>South Korea</v>
      </c>
      <c r="H1099" t="str">
        <f>_xlfn.XLOOKUP(E1099,missing_cities!$Q$2:$Q$56,missing_cities!$S$2:$S$56,"Not Found",0)</f>
        <v>Asia</v>
      </c>
      <c r="I1099" t="s">
        <v>18</v>
      </c>
      <c r="J1099" s="15">
        <v>0.47</v>
      </c>
      <c r="K1099" s="1">
        <v>45862</v>
      </c>
      <c r="L1099" s="15" t="str">
        <f t="shared" si="34"/>
        <v>9.00-21.00</v>
      </c>
      <c r="M1099" s="16">
        <f t="shared" si="35"/>
        <v>12</v>
      </c>
      <c r="N1099" s="15">
        <v>9.9</v>
      </c>
      <c r="O1099" s="15">
        <v>42</v>
      </c>
      <c r="P1099" t="s">
        <v>20</v>
      </c>
      <c r="Q1099">
        <v>50</v>
      </c>
      <c r="R1099" t="s">
        <v>48</v>
      </c>
      <c r="S1099">
        <v>2013</v>
      </c>
      <c r="T1099" t="s">
        <v>31</v>
      </c>
      <c r="U1099" s="15">
        <v>3.5</v>
      </c>
      <c r="V1099" s="15">
        <v>9</v>
      </c>
      <c r="W1099" t="s">
        <v>27</v>
      </c>
    </row>
    <row r="1100" spans="1:23">
      <c r="A1100" t="s">
        <v>1143</v>
      </c>
      <c r="B1100">
        <v>34.163919999999997</v>
      </c>
      <c r="C1100" s="15">
        <v>-118.273157</v>
      </c>
      <c r="D1100" s="2" t="s">
        <v>6161</v>
      </c>
      <c r="E1100" s="14" t="s">
        <v>5111</v>
      </c>
      <c r="F1100" s="14" t="e" vm="5">
        <v>#VALUE!</v>
      </c>
      <c r="G1100" s="2" t="str">
        <f>_xlfn.XLOOKUP(E1100,missing_cities!$Q$2:$Q$56,missing_cities!$R$2:$R$56,"Not Found",0)</f>
        <v>United States</v>
      </c>
      <c r="H1100" t="str">
        <f>_xlfn.XLOOKUP(E1100,missing_cities!$Q$2:$Q$56,missing_cities!$S$2:$S$56,"Not Found",0)</f>
        <v>North America</v>
      </c>
      <c r="I1100" t="s">
        <v>18</v>
      </c>
      <c r="J1100" s="15">
        <v>0.34</v>
      </c>
      <c r="K1100" t="s">
        <v>34</v>
      </c>
      <c r="L1100" s="15" t="str">
        <f t="shared" si="34"/>
        <v>6:00-22:00</v>
      </c>
      <c r="M1100" s="16">
        <f t="shared" si="35"/>
        <v>0.67</v>
      </c>
      <c r="N1100" s="15">
        <v>16.440000000000001</v>
      </c>
      <c r="O1100" s="15">
        <v>68</v>
      </c>
      <c r="P1100" t="s">
        <v>20</v>
      </c>
      <c r="Q1100">
        <v>150</v>
      </c>
      <c r="R1100" t="s">
        <v>30</v>
      </c>
      <c r="S1100">
        <v>2017</v>
      </c>
      <c r="T1100" t="s">
        <v>22</v>
      </c>
      <c r="U1100" s="15">
        <v>3.3</v>
      </c>
      <c r="V1100" s="15">
        <v>2</v>
      </c>
      <c r="W1100" t="s">
        <v>32</v>
      </c>
    </row>
    <row r="1101" spans="1:23">
      <c r="A1101" t="s">
        <v>1144</v>
      </c>
      <c r="B1101">
        <v>-33.856552999999998</v>
      </c>
      <c r="C1101" s="15">
        <v>18.500935999999999</v>
      </c>
      <c r="D1101" s="2" t="s">
        <v>6162</v>
      </c>
      <c r="E1101" s="14" t="s">
        <v>5085</v>
      </c>
      <c r="F1101" s="14" t="e" vm="12">
        <v>#VALUE!</v>
      </c>
      <c r="G1101" s="2" t="str">
        <f>_xlfn.XLOOKUP(E1101,missing_cities!$Q$2:$Q$56,missing_cities!$R$2:$R$56,"Not Found",0)</f>
        <v>South Africa</v>
      </c>
      <c r="H1101" t="str">
        <f>_xlfn.XLOOKUP(E1101,missing_cities!$Q$2:$Q$56,missing_cities!$S$2:$S$56,"Not Found",0)</f>
        <v>Africa</v>
      </c>
      <c r="I1101" t="s">
        <v>18</v>
      </c>
      <c r="J1101" s="15">
        <v>0.47</v>
      </c>
      <c r="K1101" s="1">
        <v>45862</v>
      </c>
      <c r="L1101" s="15" t="str">
        <f t="shared" si="34"/>
        <v>9.00-21.00</v>
      </c>
      <c r="M1101" s="16">
        <f t="shared" si="35"/>
        <v>12</v>
      </c>
      <c r="N1101" s="15">
        <v>15.59</v>
      </c>
      <c r="O1101" s="15">
        <v>14</v>
      </c>
      <c r="P1101" t="s">
        <v>37</v>
      </c>
      <c r="Q1101">
        <v>22</v>
      </c>
      <c r="R1101" t="s">
        <v>44</v>
      </c>
      <c r="S1101">
        <v>2014</v>
      </c>
      <c r="T1101" t="s">
        <v>31</v>
      </c>
      <c r="U1101" s="15">
        <v>4.4000000000000004</v>
      </c>
      <c r="V1101" s="15">
        <v>4</v>
      </c>
      <c r="W1101" t="s">
        <v>23</v>
      </c>
    </row>
    <row r="1102" spans="1:23">
      <c r="A1102" t="s">
        <v>1145</v>
      </c>
      <c r="B1102">
        <v>-23.515872000000002</v>
      </c>
      <c r="C1102" s="15">
        <v>-46.501921000000003</v>
      </c>
      <c r="D1102" s="2" t="s">
        <v>6163</v>
      </c>
      <c r="E1102" s="14" t="s">
        <v>5067</v>
      </c>
      <c r="F1102" s="14" t="e" vm="7">
        <v>#VALUE!</v>
      </c>
      <c r="G1102" s="2" t="str">
        <f>_xlfn.XLOOKUP(E1102,missing_cities!$Q$2:$Q$56,missing_cities!$R$2:$R$56,"Not Found",0)</f>
        <v>Brazil</v>
      </c>
      <c r="H1102" t="str">
        <f>_xlfn.XLOOKUP(E1102,missing_cities!$Q$2:$Q$56,missing_cities!$S$2:$S$56,"Not Found",0)</f>
        <v>South America</v>
      </c>
      <c r="I1102" t="s">
        <v>18</v>
      </c>
      <c r="J1102" s="15">
        <v>0.24</v>
      </c>
      <c r="K1102" t="s">
        <v>19</v>
      </c>
      <c r="L1102" s="15" t="str">
        <f t="shared" si="34"/>
        <v>9:00-18:00</v>
      </c>
      <c r="M1102" s="16">
        <f t="shared" si="35"/>
        <v>0.37</v>
      </c>
      <c r="N1102" s="15">
        <v>6</v>
      </c>
      <c r="O1102" s="15">
        <v>67</v>
      </c>
      <c r="P1102" t="s">
        <v>20</v>
      </c>
      <c r="Q1102">
        <v>50</v>
      </c>
      <c r="R1102" t="s">
        <v>37</v>
      </c>
      <c r="S1102">
        <v>2014</v>
      </c>
      <c r="T1102" t="s">
        <v>22</v>
      </c>
      <c r="U1102" s="15">
        <v>4.3</v>
      </c>
      <c r="V1102" s="15">
        <v>2</v>
      </c>
      <c r="W1102" t="s">
        <v>32</v>
      </c>
    </row>
    <row r="1103" spans="1:23">
      <c r="A1103" t="s">
        <v>1146</v>
      </c>
      <c r="B1103">
        <v>-76.234302999999997</v>
      </c>
      <c r="C1103" s="15">
        <v>-173.82900799999999</v>
      </c>
      <c r="D1103" s="2" t="s">
        <v>6164</v>
      </c>
      <c r="E1103" s="14" t="str">
        <f>_xlfn.XLOOKUP(C1103,missing_cities!B:B,missing_cities!C:C,"Not Found",0)</f>
        <v>Not Found</v>
      </c>
      <c r="F1103" s="14" t="s">
        <v>9990</v>
      </c>
      <c r="G1103" s="2" t="str">
        <f>_xlfn.XLOOKUP(E1103,missing_cities!$Q$2:$Q$56,missing_cities!$R$2:$R$56,"Not Found",0)</f>
        <v>Not Found</v>
      </c>
      <c r="H1103" t="str">
        <f>_xlfn.XLOOKUP(E1103,missing_cities!$Q$2:$Q$56,missing_cities!$S$2:$S$56,"Not Found",0)</f>
        <v>Not Found</v>
      </c>
      <c r="I1103" t="s">
        <v>18</v>
      </c>
      <c r="J1103" s="15">
        <v>0.18</v>
      </c>
      <c r="K1103" t="s">
        <v>34</v>
      </c>
      <c r="L1103" s="15" t="str">
        <f t="shared" si="34"/>
        <v>6:00-22:00</v>
      </c>
      <c r="M1103" s="16">
        <f t="shared" si="35"/>
        <v>0.67</v>
      </c>
      <c r="N1103" s="15">
        <v>16.12</v>
      </c>
      <c r="O1103" s="15">
        <v>100</v>
      </c>
      <c r="P1103" t="s">
        <v>29</v>
      </c>
      <c r="Q1103">
        <v>50</v>
      </c>
      <c r="R1103" t="s">
        <v>21</v>
      </c>
      <c r="S1103">
        <v>2019</v>
      </c>
      <c r="T1103" t="s">
        <v>31</v>
      </c>
      <c r="U1103" s="15">
        <v>3.3</v>
      </c>
      <c r="V1103" s="15">
        <v>2</v>
      </c>
      <c r="W1103" t="s">
        <v>27</v>
      </c>
    </row>
    <row r="1104" spans="1:23">
      <c r="A1104" t="s">
        <v>1147</v>
      </c>
      <c r="B1104">
        <v>39.84769</v>
      </c>
      <c r="C1104" s="15">
        <v>116.45581199999999</v>
      </c>
      <c r="D1104" s="2" t="s">
        <v>6165</v>
      </c>
      <c r="E1104" s="14" t="s">
        <v>5071</v>
      </c>
      <c r="F1104" s="14" t="e" vm="9">
        <v>#VALUE!</v>
      </c>
      <c r="G1104" s="2" t="str">
        <f>_xlfn.XLOOKUP(E1104,missing_cities!$Q$2:$Q$56,missing_cities!$R$2:$R$56,"Not Found",0)</f>
        <v>China</v>
      </c>
      <c r="H1104" t="str">
        <f>_xlfn.XLOOKUP(E1104,missing_cities!$Q$2:$Q$56,missing_cities!$S$2:$S$56,"Not Found",0)</f>
        <v>Asia</v>
      </c>
      <c r="I1104" t="s">
        <v>18</v>
      </c>
      <c r="J1104" s="15">
        <v>0.34</v>
      </c>
      <c r="K1104" t="s">
        <v>34</v>
      </c>
      <c r="L1104" s="15" t="str">
        <f t="shared" si="34"/>
        <v>6:00-22:00</v>
      </c>
      <c r="M1104" s="16">
        <f t="shared" si="35"/>
        <v>0.67</v>
      </c>
      <c r="N1104" s="15">
        <v>1.33</v>
      </c>
      <c r="O1104" s="15">
        <v>92</v>
      </c>
      <c r="P1104" t="s">
        <v>37</v>
      </c>
      <c r="Q1104">
        <v>22</v>
      </c>
      <c r="R1104" t="s">
        <v>37</v>
      </c>
      <c r="S1104">
        <v>2022</v>
      </c>
      <c r="T1104" t="s">
        <v>31</v>
      </c>
      <c r="U1104" s="15">
        <v>3.2</v>
      </c>
      <c r="V1104" s="15">
        <v>7</v>
      </c>
      <c r="W1104" t="s">
        <v>27</v>
      </c>
    </row>
    <row r="1105" spans="1:23">
      <c r="A1105" t="s">
        <v>1148</v>
      </c>
      <c r="B1105">
        <v>19.411054</v>
      </c>
      <c r="C1105" s="15">
        <v>-99.068883</v>
      </c>
      <c r="D1105" s="2" t="s">
        <v>6166</v>
      </c>
      <c r="E1105" s="14" t="s">
        <v>5119</v>
      </c>
      <c r="F1105" s="14" t="e" vm="13">
        <v>#VALUE!</v>
      </c>
      <c r="G1105" s="2" t="str">
        <f>_xlfn.XLOOKUP(E1105,missing_cities!$Q$2:$Q$56,missing_cities!$R$2:$R$56,"Not Found",0)</f>
        <v>Mexico</v>
      </c>
      <c r="H1105" t="str">
        <f>_xlfn.XLOOKUP(E1105,missing_cities!$Q$2:$Q$56,missing_cities!$S$2:$S$56,"Not Found",0)</f>
        <v>North America</v>
      </c>
      <c r="I1105" t="s">
        <v>18</v>
      </c>
      <c r="J1105" s="15">
        <v>0.39</v>
      </c>
      <c r="K1105" t="s">
        <v>19</v>
      </c>
      <c r="L1105" s="15" t="str">
        <f t="shared" si="34"/>
        <v>9:00-18:00</v>
      </c>
      <c r="M1105" s="16">
        <f t="shared" si="35"/>
        <v>0.37</v>
      </c>
      <c r="N1105" s="15">
        <v>6.78</v>
      </c>
      <c r="O1105" s="15">
        <v>37</v>
      </c>
      <c r="P1105" t="s">
        <v>20</v>
      </c>
      <c r="Q1105">
        <v>50</v>
      </c>
      <c r="R1105" t="s">
        <v>48</v>
      </c>
      <c r="S1105">
        <v>2022</v>
      </c>
      <c r="T1105" t="s">
        <v>22</v>
      </c>
      <c r="U1105" s="15">
        <v>4.4000000000000004</v>
      </c>
      <c r="V1105" s="15">
        <v>3</v>
      </c>
      <c r="W1105" t="s">
        <v>23</v>
      </c>
    </row>
    <row r="1106" spans="1:23">
      <c r="A1106" t="s">
        <v>1149</v>
      </c>
      <c r="B1106">
        <v>39.811934999999998</v>
      </c>
      <c r="C1106" s="15">
        <v>116.35656</v>
      </c>
      <c r="D1106" s="2" t="s">
        <v>6167</v>
      </c>
      <c r="E1106" s="14" t="s">
        <v>5071</v>
      </c>
      <c r="F1106" s="14" t="e" vm="9">
        <v>#VALUE!</v>
      </c>
      <c r="G1106" s="2" t="str">
        <f>_xlfn.XLOOKUP(E1106,missing_cities!$Q$2:$Q$56,missing_cities!$R$2:$R$56,"Not Found",0)</f>
        <v>China</v>
      </c>
      <c r="H1106" t="str">
        <f>_xlfn.XLOOKUP(E1106,missing_cities!$Q$2:$Q$56,missing_cities!$S$2:$S$56,"Not Found",0)</f>
        <v>Asia</v>
      </c>
      <c r="I1106" t="s">
        <v>18</v>
      </c>
      <c r="J1106" s="15">
        <v>0.13</v>
      </c>
      <c r="K1106" t="s">
        <v>34</v>
      </c>
      <c r="L1106" s="15" t="str">
        <f t="shared" si="34"/>
        <v>6:00-22:00</v>
      </c>
      <c r="M1106" s="16">
        <f t="shared" si="35"/>
        <v>0.67</v>
      </c>
      <c r="N1106" s="15">
        <v>15.54</v>
      </c>
      <c r="O1106" s="15">
        <v>14</v>
      </c>
      <c r="P1106" t="s">
        <v>25</v>
      </c>
      <c r="Q1106">
        <v>22</v>
      </c>
      <c r="R1106" t="s">
        <v>76</v>
      </c>
      <c r="S1106">
        <v>2019</v>
      </c>
      <c r="T1106" t="s">
        <v>22</v>
      </c>
      <c r="U1106" s="15">
        <v>4.0999999999999996</v>
      </c>
      <c r="V1106" s="15">
        <v>7</v>
      </c>
      <c r="W1106" t="s">
        <v>23</v>
      </c>
    </row>
    <row r="1107" spans="1:23">
      <c r="A1107" t="s">
        <v>1150</v>
      </c>
      <c r="B1107">
        <v>43.688257</v>
      </c>
      <c r="C1107" s="15">
        <v>-79.437280999999999</v>
      </c>
      <c r="D1107" s="2" t="s">
        <v>6168</v>
      </c>
      <c r="E1107" s="14" t="s">
        <v>5050</v>
      </c>
      <c r="F1107" s="14" t="e" vm="1">
        <v>#VALUE!</v>
      </c>
      <c r="G1107" s="2" t="str">
        <f>_xlfn.XLOOKUP(E1107,missing_cities!$Q$2:$Q$56,missing_cities!$R$2:$R$56,"Not Found",0)</f>
        <v>Canada</v>
      </c>
      <c r="H1107" t="str">
        <f>_xlfn.XLOOKUP(E1107,missing_cities!$Q$2:$Q$56,missing_cities!$S$2:$S$56,"Not Found",0)</f>
        <v>North America</v>
      </c>
      <c r="I1107" t="s">
        <v>18</v>
      </c>
      <c r="J1107" s="15">
        <v>0.5</v>
      </c>
      <c r="K1107" t="s">
        <v>34</v>
      </c>
      <c r="L1107" s="15" t="str">
        <f t="shared" si="34"/>
        <v>6:00-22:00</v>
      </c>
      <c r="M1107" s="16">
        <f t="shared" si="35"/>
        <v>0.67</v>
      </c>
      <c r="N1107" s="15">
        <v>0.56999999999999995</v>
      </c>
      <c r="O1107" s="15">
        <v>55</v>
      </c>
      <c r="P1107" t="s">
        <v>37</v>
      </c>
      <c r="Q1107">
        <v>350</v>
      </c>
      <c r="R1107" t="s">
        <v>67</v>
      </c>
      <c r="S1107">
        <v>2011</v>
      </c>
      <c r="T1107" t="s">
        <v>22</v>
      </c>
      <c r="U1107" s="15">
        <v>3.8</v>
      </c>
      <c r="V1107" s="15">
        <v>5</v>
      </c>
      <c r="W1107" t="s">
        <v>32</v>
      </c>
    </row>
    <row r="1108" spans="1:23">
      <c r="A1108" t="s">
        <v>1151</v>
      </c>
      <c r="B1108">
        <v>13.733245</v>
      </c>
      <c r="C1108" s="15">
        <v>100.497157</v>
      </c>
      <c r="D1108" s="2" t="s">
        <v>6169</v>
      </c>
      <c r="E1108" s="14" t="s">
        <v>5059</v>
      </c>
      <c r="F1108" s="14" t="e" vm="4">
        <v>#VALUE!</v>
      </c>
      <c r="G1108" s="2" t="str">
        <f>_xlfn.XLOOKUP(E1108,missing_cities!$Q$2:$Q$56,missing_cities!$R$2:$R$56,"Not Found",0)</f>
        <v>Thailand</v>
      </c>
      <c r="H1108" t="str">
        <f>_xlfn.XLOOKUP(E1108,missing_cities!$Q$2:$Q$56,missing_cities!$S$2:$S$56,"Not Found",0)</f>
        <v>Asia</v>
      </c>
      <c r="I1108" t="s">
        <v>18</v>
      </c>
      <c r="J1108" s="15">
        <v>0.26</v>
      </c>
      <c r="K1108" t="s">
        <v>19</v>
      </c>
      <c r="L1108" s="15" t="str">
        <f t="shared" si="34"/>
        <v>9:00-18:00</v>
      </c>
      <c r="M1108" s="16">
        <f t="shared" si="35"/>
        <v>0.37</v>
      </c>
      <c r="N1108" s="15">
        <v>18.899999999999999</v>
      </c>
      <c r="O1108" s="15">
        <v>58</v>
      </c>
      <c r="P1108" t="s">
        <v>37</v>
      </c>
      <c r="Q1108">
        <v>50</v>
      </c>
      <c r="R1108" t="s">
        <v>40</v>
      </c>
      <c r="S1108">
        <v>2018</v>
      </c>
      <c r="T1108" t="s">
        <v>22</v>
      </c>
      <c r="U1108" s="15">
        <v>4.7</v>
      </c>
      <c r="V1108" s="15">
        <v>9</v>
      </c>
      <c r="W1108" t="s">
        <v>32</v>
      </c>
    </row>
    <row r="1109" spans="1:23">
      <c r="A1109" t="s">
        <v>1152</v>
      </c>
      <c r="B1109">
        <v>41.983898000000003</v>
      </c>
      <c r="C1109" s="15">
        <v>-87.632113000000004</v>
      </c>
      <c r="D1109" s="2" t="s">
        <v>6170</v>
      </c>
      <c r="E1109" s="14" t="s">
        <v>5065</v>
      </c>
      <c r="F1109" s="14" t="e" vm="5">
        <v>#VALUE!</v>
      </c>
      <c r="G1109" s="2" t="str">
        <f>_xlfn.XLOOKUP(E1109,missing_cities!$Q$2:$Q$56,missing_cities!$R$2:$R$56,"Not Found",0)</f>
        <v>United States</v>
      </c>
      <c r="H1109" t="str">
        <f>_xlfn.XLOOKUP(E1109,missing_cities!$Q$2:$Q$56,missing_cities!$S$2:$S$56,"Not Found",0)</f>
        <v>North America</v>
      </c>
      <c r="I1109" t="s">
        <v>18</v>
      </c>
      <c r="J1109" s="15">
        <v>0.45</v>
      </c>
      <c r="K1109" s="1">
        <v>45862</v>
      </c>
      <c r="L1109" s="15" t="str">
        <f t="shared" si="34"/>
        <v>9.00-21.00</v>
      </c>
      <c r="M1109" s="16">
        <f t="shared" si="35"/>
        <v>12</v>
      </c>
      <c r="N1109" s="15">
        <v>2.31</v>
      </c>
      <c r="O1109" s="15">
        <v>39</v>
      </c>
      <c r="P1109" t="s">
        <v>29</v>
      </c>
      <c r="Q1109">
        <v>50</v>
      </c>
      <c r="R1109" t="s">
        <v>132</v>
      </c>
      <c r="S1109">
        <v>2020</v>
      </c>
      <c r="T1109" t="s">
        <v>22</v>
      </c>
      <c r="U1109" s="15">
        <v>3.4</v>
      </c>
      <c r="V1109" s="15">
        <v>5</v>
      </c>
      <c r="W1109" t="s">
        <v>27</v>
      </c>
    </row>
    <row r="1110" spans="1:23">
      <c r="A1110" t="s">
        <v>1153</v>
      </c>
      <c r="B1110">
        <v>52.480528</v>
      </c>
      <c r="C1110" s="15">
        <v>13.41864</v>
      </c>
      <c r="D1110" s="2" t="s">
        <v>6171</v>
      </c>
      <c r="E1110" s="14" t="s">
        <v>5057</v>
      </c>
      <c r="F1110" s="14" t="e" vm="3">
        <v>#VALUE!</v>
      </c>
      <c r="G1110" s="2" t="str">
        <f>_xlfn.XLOOKUP(E1110,missing_cities!$Q$2:$Q$56,missing_cities!$R$2:$R$56,"Not Found",0)</f>
        <v>Germany</v>
      </c>
      <c r="H1110" t="str">
        <f>_xlfn.XLOOKUP(E1110,missing_cities!$Q$2:$Q$56,missing_cities!$S$2:$S$56,"Not Found",0)</f>
        <v>Europe</v>
      </c>
      <c r="I1110" t="s">
        <v>18</v>
      </c>
      <c r="J1110" s="15">
        <v>0.48</v>
      </c>
      <c r="K1110" t="s">
        <v>19</v>
      </c>
      <c r="L1110" s="15" t="str">
        <f t="shared" si="34"/>
        <v>9:00-18:00</v>
      </c>
      <c r="M1110" s="16">
        <f t="shared" si="35"/>
        <v>0.37</v>
      </c>
      <c r="N1110" s="15">
        <v>14.65</v>
      </c>
      <c r="O1110" s="15">
        <v>76</v>
      </c>
      <c r="P1110" t="s">
        <v>37</v>
      </c>
      <c r="Q1110">
        <v>150</v>
      </c>
      <c r="R1110" t="s">
        <v>30</v>
      </c>
      <c r="S1110">
        <v>2020</v>
      </c>
      <c r="T1110" t="s">
        <v>31</v>
      </c>
      <c r="U1110" s="15">
        <v>4.5999999999999996</v>
      </c>
      <c r="V1110" s="15">
        <v>2</v>
      </c>
      <c r="W1110" t="s">
        <v>23</v>
      </c>
    </row>
    <row r="1111" spans="1:23">
      <c r="A1111" t="s">
        <v>1154</v>
      </c>
      <c r="B1111">
        <v>47.876674999999999</v>
      </c>
      <c r="C1111" s="15">
        <v>-44.107238000000002</v>
      </c>
      <c r="D1111" s="2" t="s">
        <v>6172</v>
      </c>
      <c r="E1111" s="14" t="str">
        <f>_xlfn.XLOOKUP(C1111,missing_cities!B:B,missing_cities!C:C,"Not Found",0)</f>
        <v>Error</v>
      </c>
      <c r="F1111" s="14" t="s">
        <v>9987</v>
      </c>
      <c r="G1111" s="2" t="str">
        <f>_xlfn.XLOOKUP(E1111,missing_cities!$Q$2:$Q$56,missing_cities!$R$2:$R$56,"Not Found",0)</f>
        <v>Error</v>
      </c>
      <c r="H1111" t="str">
        <f>_xlfn.XLOOKUP(E1111,missing_cities!$Q$2:$Q$56,missing_cities!$S$2:$S$56,"Not Found",0)</f>
        <v>Error</v>
      </c>
      <c r="I1111" t="s">
        <v>18</v>
      </c>
      <c r="J1111" s="15">
        <v>0.19</v>
      </c>
      <c r="K1111" t="s">
        <v>19</v>
      </c>
      <c r="L1111" s="15" t="str">
        <f t="shared" si="34"/>
        <v>9:00-18:00</v>
      </c>
      <c r="M1111" s="16">
        <f t="shared" si="35"/>
        <v>0.37</v>
      </c>
      <c r="N1111" s="15">
        <v>1.1200000000000001</v>
      </c>
      <c r="O1111" s="15">
        <v>80</v>
      </c>
      <c r="P1111" t="s">
        <v>25</v>
      </c>
      <c r="Q1111">
        <v>350</v>
      </c>
      <c r="R1111" t="s">
        <v>42</v>
      </c>
      <c r="S1111">
        <v>2020</v>
      </c>
      <c r="T1111" t="s">
        <v>31</v>
      </c>
      <c r="U1111" s="15">
        <v>3.6</v>
      </c>
      <c r="V1111" s="15">
        <v>5</v>
      </c>
      <c r="W1111" t="s">
        <v>23</v>
      </c>
    </row>
    <row r="1112" spans="1:23">
      <c r="A1112" t="s">
        <v>1155</v>
      </c>
      <c r="B1112">
        <v>37.554734000000003</v>
      </c>
      <c r="C1112" s="15">
        <v>126.934191</v>
      </c>
      <c r="D1112" s="2" t="s">
        <v>6173</v>
      </c>
      <c r="E1112" s="14" t="s">
        <v>5063</v>
      </c>
      <c r="F1112" s="14" t="e" vm="6">
        <v>#VALUE!</v>
      </c>
      <c r="G1112" s="2" t="str">
        <f>_xlfn.XLOOKUP(E1112,missing_cities!$Q$2:$Q$56,missing_cities!$R$2:$R$56,"Not Found",0)</f>
        <v>South Korea</v>
      </c>
      <c r="H1112" t="str">
        <f>_xlfn.XLOOKUP(E1112,missing_cities!$Q$2:$Q$56,missing_cities!$S$2:$S$56,"Not Found",0)</f>
        <v>Asia</v>
      </c>
      <c r="I1112" t="s">
        <v>18</v>
      </c>
      <c r="J1112" s="15">
        <v>0.49</v>
      </c>
      <c r="K1112" t="s">
        <v>34</v>
      </c>
      <c r="L1112" s="15" t="str">
        <f t="shared" si="34"/>
        <v>6:00-22:00</v>
      </c>
      <c r="M1112" s="16">
        <f t="shared" si="35"/>
        <v>0.67</v>
      </c>
      <c r="N1112" s="15">
        <v>9.52</v>
      </c>
      <c r="O1112" s="15">
        <v>85</v>
      </c>
      <c r="P1112" t="s">
        <v>20</v>
      </c>
      <c r="Q1112">
        <v>150</v>
      </c>
      <c r="R1112" t="s">
        <v>21</v>
      </c>
      <c r="S1112">
        <v>2012</v>
      </c>
      <c r="T1112" t="s">
        <v>22</v>
      </c>
      <c r="U1112" s="15">
        <v>4.5999999999999996</v>
      </c>
      <c r="V1112" s="15">
        <v>7</v>
      </c>
      <c r="W1112" t="s">
        <v>27</v>
      </c>
    </row>
    <row r="1113" spans="1:23">
      <c r="A1113" t="s">
        <v>1156</v>
      </c>
      <c r="B1113">
        <v>19.130458999999998</v>
      </c>
      <c r="C1113" s="15">
        <v>72.948279999999997</v>
      </c>
      <c r="D1113" s="2" t="s">
        <v>6174</v>
      </c>
      <c r="E1113" s="14" t="s">
        <v>5079</v>
      </c>
      <c r="F1113" s="14" t="e" vm="11">
        <v>#VALUE!</v>
      </c>
      <c r="G1113" s="2" t="str">
        <f>_xlfn.XLOOKUP(E1113,missing_cities!$Q$2:$Q$56,missing_cities!$R$2:$R$56,"Not Found",0)</f>
        <v>India</v>
      </c>
      <c r="H1113" t="str">
        <f>_xlfn.XLOOKUP(E1113,missing_cities!$Q$2:$Q$56,missing_cities!$S$2:$S$56,"Not Found",0)</f>
        <v>Asia</v>
      </c>
      <c r="I1113" t="s">
        <v>18</v>
      </c>
      <c r="J1113" s="15">
        <v>0.16</v>
      </c>
      <c r="K1113" t="s">
        <v>19</v>
      </c>
      <c r="L1113" s="15" t="str">
        <f t="shared" si="34"/>
        <v>9:00-18:00</v>
      </c>
      <c r="M1113" s="16">
        <f t="shared" si="35"/>
        <v>0.37</v>
      </c>
      <c r="N1113" s="15">
        <v>5.81</v>
      </c>
      <c r="O1113" s="15">
        <v>23</v>
      </c>
      <c r="P1113" t="s">
        <v>37</v>
      </c>
      <c r="Q1113">
        <v>22</v>
      </c>
      <c r="R1113" t="s">
        <v>26</v>
      </c>
      <c r="S1113">
        <v>2021</v>
      </c>
      <c r="T1113" t="s">
        <v>22</v>
      </c>
      <c r="U1113" s="15">
        <v>4.5999999999999996</v>
      </c>
      <c r="V1113" s="15">
        <v>2</v>
      </c>
      <c r="W1113" t="s">
        <v>23</v>
      </c>
    </row>
    <row r="1114" spans="1:23">
      <c r="A1114" t="s">
        <v>1157</v>
      </c>
      <c r="B1114">
        <v>37.782328</v>
      </c>
      <c r="C1114" s="15">
        <v>-122.41383</v>
      </c>
      <c r="D1114" s="2" t="s">
        <v>6175</v>
      </c>
      <c r="E1114" s="14" t="s">
        <v>5061</v>
      </c>
      <c r="F1114" s="14" t="e" vm="5">
        <v>#VALUE!</v>
      </c>
      <c r="G1114" s="2" t="str">
        <f>_xlfn.XLOOKUP(E1114,missing_cities!$Q$2:$Q$56,missing_cities!$R$2:$R$56,"Not Found",0)</f>
        <v>United States</v>
      </c>
      <c r="H1114" t="str">
        <f>_xlfn.XLOOKUP(E1114,missing_cities!$Q$2:$Q$56,missing_cities!$S$2:$S$56,"Not Found",0)</f>
        <v>North America</v>
      </c>
      <c r="I1114" t="s">
        <v>18</v>
      </c>
      <c r="J1114" s="15">
        <v>0.42</v>
      </c>
      <c r="K1114" t="s">
        <v>34</v>
      </c>
      <c r="L1114" s="15" t="str">
        <f t="shared" si="34"/>
        <v>6:00-22:00</v>
      </c>
      <c r="M1114" s="16">
        <f t="shared" si="35"/>
        <v>0.67</v>
      </c>
      <c r="N1114" s="15">
        <v>17.899999999999999</v>
      </c>
      <c r="O1114" s="15">
        <v>78</v>
      </c>
      <c r="P1114" t="s">
        <v>25</v>
      </c>
      <c r="Q1114">
        <v>150</v>
      </c>
      <c r="R1114" t="s">
        <v>42</v>
      </c>
      <c r="S1114">
        <v>2020</v>
      </c>
      <c r="T1114" t="s">
        <v>31</v>
      </c>
      <c r="U1114" s="15">
        <v>3.5</v>
      </c>
      <c r="V1114" s="15">
        <v>3</v>
      </c>
      <c r="W1114" t="s">
        <v>27</v>
      </c>
    </row>
    <row r="1115" spans="1:23">
      <c r="A1115" t="s">
        <v>1158</v>
      </c>
      <c r="B1115">
        <v>37.754120999999998</v>
      </c>
      <c r="C1115" s="15">
        <v>-122.39877199999999</v>
      </c>
      <c r="D1115" s="2" t="s">
        <v>6176</v>
      </c>
      <c r="E1115" s="14" t="s">
        <v>5061</v>
      </c>
      <c r="F1115" s="14" t="e" vm="5">
        <v>#VALUE!</v>
      </c>
      <c r="G1115" s="2" t="str">
        <f>_xlfn.XLOOKUP(E1115,missing_cities!$Q$2:$Q$56,missing_cities!$R$2:$R$56,"Not Found",0)</f>
        <v>United States</v>
      </c>
      <c r="H1115" t="str">
        <f>_xlfn.XLOOKUP(E1115,missing_cities!$Q$2:$Q$56,missing_cities!$S$2:$S$56,"Not Found",0)</f>
        <v>North America</v>
      </c>
      <c r="I1115" t="s">
        <v>18</v>
      </c>
      <c r="J1115" s="15">
        <v>0.11</v>
      </c>
      <c r="K1115" s="1">
        <v>45862</v>
      </c>
      <c r="L1115" s="15" t="str">
        <f t="shared" si="34"/>
        <v>9.00-21.00</v>
      </c>
      <c r="M1115" s="16">
        <f t="shared" si="35"/>
        <v>12</v>
      </c>
      <c r="N1115" s="15">
        <v>11.67</v>
      </c>
      <c r="O1115" s="15">
        <v>94</v>
      </c>
      <c r="P1115" t="s">
        <v>25</v>
      </c>
      <c r="Q1115">
        <v>350</v>
      </c>
      <c r="R1115" t="s">
        <v>42</v>
      </c>
      <c r="S1115">
        <v>2015</v>
      </c>
      <c r="T1115" t="s">
        <v>31</v>
      </c>
      <c r="U1115" s="15">
        <v>3.6</v>
      </c>
      <c r="V1115" s="15">
        <v>2</v>
      </c>
      <c r="W1115" t="s">
        <v>27</v>
      </c>
    </row>
    <row r="1116" spans="1:23">
      <c r="A1116" t="s">
        <v>1159</v>
      </c>
      <c r="B1116">
        <v>-23.600624</v>
      </c>
      <c r="C1116" s="15">
        <v>-46.613745999999999</v>
      </c>
      <c r="D1116" s="2" t="s">
        <v>6177</v>
      </c>
      <c r="E1116" s="14" t="s">
        <v>5067</v>
      </c>
      <c r="F1116" s="14" t="e" vm="7">
        <v>#VALUE!</v>
      </c>
      <c r="G1116" s="2" t="str">
        <f>_xlfn.XLOOKUP(E1116,missing_cities!$Q$2:$Q$56,missing_cities!$R$2:$R$56,"Not Found",0)</f>
        <v>Brazil</v>
      </c>
      <c r="H1116" t="str">
        <f>_xlfn.XLOOKUP(E1116,missing_cities!$Q$2:$Q$56,missing_cities!$S$2:$S$56,"Not Found",0)</f>
        <v>South America</v>
      </c>
      <c r="I1116" t="s">
        <v>18</v>
      </c>
      <c r="J1116" s="15">
        <v>0.45</v>
      </c>
      <c r="K1116" t="s">
        <v>34</v>
      </c>
      <c r="L1116" s="15" t="str">
        <f t="shared" si="34"/>
        <v>6:00-22:00</v>
      </c>
      <c r="M1116" s="16">
        <f t="shared" si="35"/>
        <v>0.67</v>
      </c>
      <c r="N1116" s="15">
        <v>11</v>
      </c>
      <c r="O1116" s="15">
        <v>51</v>
      </c>
      <c r="P1116" t="s">
        <v>37</v>
      </c>
      <c r="Q1116">
        <v>22</v>
      </c>
      <c r="R1116" t="s">
        <v>21</v>
      </c>
      <c r="S1116">
        <v>2022</v>
      </c>
      <c r="T1116" t="s">
        <v>31</v>
      </c>
      <c r="U1116" s="15">
        <v>3.5</v>
      </c>
      <c r="V1116" s="15">
        <v>9</v>
      </c>
      <c r="W1116" t="s">
        <v>27</v>
      </c>
    </row>
    <row r="1117" spans="1:23">
      <c r="A1117" t="s">
        <v>1160</v>
      </c>
      <c r="B1117">
        <v>37.838866000000003</v>
      </c>
      <c r="C1117" s="15">
        <v>-122.449403</v>
      </c>
      <c r="D1117" s="2" t="s">
        <v>6178</v>
      </c>
      <c r="E1117" s="14" t="s">
        <v>5061</v>
      </c>
      <c r="F1117" s="14" t="e" vm="5">
        <v>#VALUE!</v>
      </c>
      <c r="G1117" s="2" t="str">
        <f>_xlfn.XLOOKUP(E1117,missing_cities!$Q$2:$Q$56,missing_cities!$R$2:$R$56,"Not Found",0)</f>
        <v>United States</v>
      </c>
      <c r="H1117" t="str">
        <f>_xlfn.XLOOKUP(E1117,missing_cities!$Q$2:$Q$56,missing_cities!$S$2:$S$56,"Not Found",0)</f>
        <v>North America</v>
      </c>
      <c r="I1117" t="s">
        <v>18</v>
      </c>
      <c r="J1117" s="15">
        <v>0.25</v>
      </c>
      <c r="K1117" t="s">
        <v>34</v>
      </c>
      <c r="L1117" s="15" t="str">
        <f t="shared" si="34"/>
        <v>6:00-22:00</v>
      </c>
      <c r="M1117" s="16">
        <f t="shared" si="35"/>
        <v>0.67</v>
      </c>
      <c r="N1117" s="15">
        <v>18.309999999999999</v>
      </c>
      <c r="O1117" s="15">
        <v>78</v>
      </c>
      <c r="P1117" t="s">
        <v>20</v>
      </c>
      <c r="Q1117">
        <v>350</v>
      </c>
      <c r="R1117" t="s">
        <v>132</v>
      </c>
      <c r="S1117">
        <v>2021</v>
      </c>
      <c r="T1117" t="s">
        <v>22</v>
      </c>
      <c r="U1117" s="15">
        <v>4.2</v>
      </c>
      <c r="V1117" s="15">
        <v>10</v>
      </c>
      <c r="W1117" t="s">
        <v>32</v>
      </c>
    </row>
    <row r="1118" spans="1:23">
      <c r="A1118" t="s">
        <v>1161</v>
      </c>
      <c r="B1118">
        <v>-23.606862</v>
      </c>
      <c r="C1118" s="15">
        <v>-46.625695</v>
      </c>
      <c r="D1118" s="2" t="s">
        <v>6179</v>
      </c>
      <c r="E1118" s="14" t="s">
        <v>5067</v>
      </c>
      <c r="F1118" s="14" t="e" vm="7">
        <v>#VALUE!</v>
      </c>
      <c r="G1118" s="2" t="str">
        <f>_xlfn.XLOOKUP(E1118,missing_cities!$Q$2:$Q$56,missing_cities!$R$2:$R$56,"Not Found",0)</f>
        <v>Brazil</v>
      </c>
      <c r="H1118" t="str">
        <f>_xlfn.XLOOKUP(E1118,missing_cities!$Q$2:$Q$56,missing_cities!$S$2:$S$56,"Not Found",0)</f>
        <v>South America</v>
      </c>
      <c r="I1118" t="s">
        <v>18</v>
      </c>
      <c r="J1118" s="15">
        <v>0.45</v>
      </c>
      <c r="K1118" t="s">
        <v>34</v>
      </c>
      <c r="L1118" s="15" t="str">
        <f t="shared" si="34"/>
        <v>6:00-22:00</v>
      </c>
      <c r="M1118" s="16">
        <f t="shared" si="35"/>
        <v>0.67</v>
      </c>
      <c r="N1118" s="15">
        <v>1.63</v>
      </c>
      <c r="O1118" s="15">
        <v>52</v>
      </c>
      <c r="P1118" t="s">
        <v>39</v>
      </c>
      <c r="Q1118">
        <v>50</v>
      </c>
      <c r="R1118" t="s">
        <v>132</v>
      </c>
      <c r="S1118">
        <v>2013</v>
      </c>
      <c r="T1118" t="s">
        <v>31</v>
      </c>
      <c r="U1118" s="15">
        <v>3.8</v>
      </c>
      <c r="V1118" s="15">
        <v>8</v>
      </c>
      <c r="W1118" t="s">
        <v>27</v>
      </c>
    </row>
    <row r="1119" spans="1:23">
      <c r="A1119" t="s">
        <v>1162</v>
      </c>
      <c r="B1119">
        <v>-23.591798000000001</v>
      </c>
      <c r="C1119" s="15">
        <v>-46.503501</v>
      </c>
      <c r="D1119" s="2" t="s">
        <v>6180</v>
      </c>
      <c r="E1119" s="14" t="s">
        <v>5067</v>
      </c>
      <c r="F1119" s="14" t="e" vm="7">
        <v>#VALUE!</v>
      </c>
      <c r="G1119" s="2" t="str">
        <f>_xlfn.XLOOKUP(E1119,missing_cities!$Q$2:$Q$56,missing_cities!$R$2:$R$56,"Not Found",0)</f>
        <v>Brazil</v>
      </c>
      <c r="H1119" t="str">
        <f>_xlfn.XLOOKUP(E1119,missing_cities!$Q$2:$Q$56,missing_cities!$S$2:$S$56,"Not Found",0)</f>
        <v>South America</v>
      </c>
      <c r="I1119" t="s">
        <v>18</v>
      </c>
      <c r="J1119" s="15">
        <v>0.25</v>
      </c>
      <c r="K1119" s="1">
        <v>45862</v>
      </c>
      <c r="L1119" s="15" t="str">
        <f t="shared" si="34"/>
        <v>9.00-21.00</v>
      </c>
      <c r="M1119" s="16">
        <f t="shared" si="35"/>
        <v>12</v>
      </c>
      <c r="N1119" s="15">
        <v>3.91</v>
      </c>
      <c r="O1119" s="15">
        <v>30</v>
      </c>
      <c r="P1119" t="s">
        <v>39</v>
      </c>
      <c r="Q1119">
        <v>350</v>
      </c>
      <c r="R1119" t="s">
        <v>30</v>
      </c>
      <c r="S1119">
        <v>2012</v>
      </c>
      <c r="T1119" t="s">
        <v>22</v>
      </c>
      <c r="U1119" s="15">
        <v>3.6</v>
      </c>
      <c r="V1119" s="15">
        <v>5</v>
      </c>
      <c r="W1119" t="s">
        <v>27</v>
      </c>
    </row>
    <row r="1120" spans="1:23">
      <c r="A1120" t="s">
        <v>1163</v>
      </c>
      <c r="B1120">
        <v>13.768587</v>
      </c>
      <c r="C1120" s="15">
        <v>100.480953</v>
      </c>
      <c r="D1120" s="2" t="s">
        <v>6181</v>
      </c>
      <c r="E1120" s="14" t="s">
        <v>5059</v>
      </c>
      <c r="F1120" s="14" t="e" vm="4">
        <v>#VALUE!</v>
      </c>
      <c r="G1120" s="2" t="str">
        <f>_xlfn.XLOOKUP(E1120,missing_cities!$Q$2:$Q$56,missing_cities!$R$2:$R$56,"Not Found",0)</f>
        <v>Thailand</v>
      </c>
      <c r="H1120" t="str">
        <f>_xlfn.XLOOKUP(E1120,missing_cities!$Q$2:$Q$56,missing_cities!$S$2:$S$56,"Not Found",0)</f>
        <v>Asia</v>
      </c>
      <c r="I1120" t="s">
        <v>18</v>
      </c>
      <c r="J1120" s="15">
        <v>0.24</v>
      </c>
      <c r="K1120" t="s">
        <v>34</v>
      </c>
      <c r="L1120" s="15" t="str">
        <f t="shared" si="34"/>
        <v>6:00-22:00</v>
      </c>
      <c r="M1120" s="16">
        <f t="shared" si="35"/>
        <v>0.67</v>
      </c>
      <c r="N1120" s="15">
        <v>3.66</v>
      </c>
      <c r="O1120" s="15">
        <v>77</v>
      </c>
      <c r="P1120" t="s">
        <v>29</v>
      </c>
      <c r="Q1120">
        <v>150</v>
      </c>
      <c r="R1120" t="s">
        <v>132</v>
      </c>
      <c r="S1120">
        <v>2020</v>
      </c>
      <c r="T1120" t="s">
        <v>31</v>
      </c>
      <c r="U1120" s="15">
        <v>3.1</v>
      </c>
      <c r="V1120" s="15">
        <v>1</v>
      </c>
      <c r="W1120" t="s">
        <v>23</v>
      </c>
    </row>
    <row r="1121" spans="1:23">
      <c r="A1121" t="s">
        <v>1164</v>
      </c>
      <c r="B1121">
        <v>-40.027366000000001</v>
      </c>
      <c r="C1121" s="15">
        <v>-173.51458299999999</v>
      </c>
      <c r="D1121" s="2" t="s">
        <v>6182</v>
      </c>
      <c r="E1121" s="14" t="str">
        <f>_xlfn.XLOOKUP(C1121,missing_cities!B:B,missing_cities!C:C,"Not Found",0)</f>
        <v>Error</v>
      </c>
      <c r="F1121" s="14" t="s">
        <v>9987</v>
      </c>
      <c r="G1121" s="2" t="str">
        <f>_xlfn.XLOOKUP(E1121,missing_cities!$Q$2:$Q$56,missing_cities!$R$2:$R$56,"Not Found",0)</f>
        <v>Error</v>
      </c>
      <c r="H1121" t="str">
        <f>_xlfn.XLOOKUP(E1121,missing_cities!$Q$2:$Q$56,missing_cities!$S$2:$S$56,"Not Found",0)</f>
        <v>Error</v>
      </c>
      <c r="I1121" t="s">
        <v>18</v>
      </c>
      <c r="J1121" s="15">
        <v>0.28999999999999998</v>
      </c>
      <c r="K1121" s="1">
        <v>45862</v>
      </c>
      <c r="L1121" s="15" t="str">
        <f t="shared" si="34"/>
        <v>9.00-21.00</v>
      </c>
      <c r="M1121" s="16">
        <f t="shared" si="35"/>
        <v>12</v>
      </c>
      <c r="N1121" s="15">
        <v>13.63</v>
      </c>
      <c r="O1121" s="15">
        <v>89</v>
      </c>
      <c r="P1121" t="s">
        <v>39</v>
      </c>
      <c r="Q1121">
        <v>350</v>
      </c>
      <c r="R1121" t="s">
        <v>74</v>
      </c>
      <c r="S1121">
        <v>2021</v>
      </c>
      <c r="T1121" t="s">
        <v>22</v>
      </c>
      <c r="U1121" s="15">
        <v>3.5</v>
      </c>
      <c r="V1121" s="15">
        <v>10</v>
      </c>
      <c r="W1121" t="s">
        <v>32</v>
      </c>
    </row>
    <row r="1122" spans="1:23">
      <c r="A1122" t="s">
        <v>1165</v>
      </c>
      <c r="B1122">
        <v>34.174740999999997</v>
      </c>
      <c r="C1122" s="15">
        <v>-118.265728</v>
      </c>
      <c r="D1122" s="2" t="s">
        <v>6183</v>
      </c>
      <c r="E1122" s="14" t="s">
        <v>5111</v>
      </c>
      <c r="F1122" s="14" t="e" vm="5">
        <v>#VALUE!</v>
      </c>
      <c r="G1122" s="2" t="str">
        <f>_xlfn.XLOOKUP(E1122,missing_cities!$Q$2:$Q$56,missing_cities!$R$2:$R$56,"Not Found",0)</f>
        <v>United States</v>
      </c>
      <c r="H1122" t="str">
        <f>_xlfn.XLOOKUP(E1122,missing_cities!$Q$2:$Q$56,missing_cities!$S$2:$S$56,"Not Found",0)</f>
        <v>North America</v>
      </c>
      <c r="I1122" t="s">
        <v>18</v>
      </c>
      <c r="J1122" s="15">
        <v>0.36</v>
      </c>
      <c r="K1122" s="1">
        <v>45862</v>
      </c>
      <c r="L1122" s="15" t="str">
        <f t="shared" si="34"/>
        <v>9.00-21.00</v>
      </c>
      <c r="M1122" s="16">
        <f t="shared" si="35"/>
        <v>12</v>
      </c>
      <c r="N1122" s="15">
        <v>19.87</v>
      </c>
      <c r="O1122" s="15">
        <v>55</v>
      </c>
      <c r="P1122" t="s">
        <v>39</v>
      </c>
      <c r="Q1122">
        <v>350</v>
      </c>
      <c r="R1122" t="s">
        <v>97</v>
      </c>
      <c r="S1122">
        <v>2019</v>
      </c>
      <c r="T1122" t="s">
        <v>31</v>
      </c>
      <c r="U1122" s="15">
        <v>4.9000000000000004</v>
      </c>
      <c r="V1122" s="15">
        <v>4</v>
      </c>
      <c r="W1122" t="s">
        <v>23</v>
      </c>
    </row>
    <row r="1123" spans="1:23">
      <c r="A1123" t="s">
        <v>1166</v>
      </c>
      <c r="B1123">
        <v>19.454889999999999</v>
      </c>
      <c r="C1123" s="15">
        <v>-99.199876000000003</v>
      </c>
      <c r="D1123" s="2" t="s">
        <v>6184</v>
      </c>
      <c r="E1123" s="14" t="s">
        <v>5119</v>
      </c>
      <c r="F1123" s="14" t="e" vm="13">
        <v>#VALUE!</v>
      </c>
      <c r="G1123" s="2" t="str">
        <f>_xlfn.XLOOKUP(E1123,missing_cities!$Q$2:$Q$56,missing_cities!$R$2:$R$56,"Not Found",0)</f>
        <v>Mexico</v>
      </c>
      <c r="H1123" t="str">
        <f>_xlfn.XLOOKUP(E1123,missing_cities!$Q$2:$Q$56,missing_cities!$S$2:$S$56,"Not Found",0)</f>
        <v>North America</v>
      </c>
      <c r="I1123" t="s">
        <v>18</v>
      </c>
      <c r="J1123" s="15">
        <v>0.48</v>
      </c>
      <c r="K1123" t="s">
        <v>19</v>
      </c>
      <c r="L1123" s="15" t="str">
        <f t="shared" si="34"/>
        <v>9:00-18:00</v>
      </c>
      <c r="M1123" s="16">
        <f t="shared" si="35"/>
        <v>0.37</v>
      </c>
      <c r="N1123" s="15">
        <v>9.7200000000000006</v>
      </c>
      <c r="O1123" s="15">
        <v>88</v>
      </c>
      <c r="P1123" t="s">
        <v>29</v>
      </c>
      <c r="Q1123">
        <v>350</v>
      </c>
      <c r="R1123" t="s">
        <v>42</v>
      </c>
      <c r="S1123">
        <v>2011</v>
      </c>
      <c r="T1123" t="s">
        <v>22</v>
      </c>
      <c r="U1123" s="15">
        <v>3.3</v>
      </c>
      <c r="V1123" s="15">
        <v>10</v>
      </c>
      <c r="W1123" t="s">
        <v>23</v>
      </c>
    </row>
    <row r="1124" spans="1:23">
      <c r="A1124" t="s">
        <v>1167</v>
      </c>
      <c r="B1124">
        <v>13.741894</v>
      </c>
      <c r="C1124" s="15">
        <v>100.49035499999999</v>
      </c>
      <c r="D1124" s="2" t="s">
        <v>6185</v>
      </c>
      <c r="E1124" s="14" t="s">
        <v>5059</v>
      </c>
      <c r="F1124" s="14" t="e" vm="4">
        <v>#VALUE!</v>
      </c>
      <c r="G1124" s="2" t="str">
        <f>_xlfn.XLOOKUP(E1124,missing_cities!$Q$2:$Q$56,missing_cities!$R$2:$R$56,"Not Found",0)</f>
        <v>Thailand</v>
      </c>
      <c r="H1124" t="str">
        <f>_xlfn.XLOOKUP(E1124,missing_cities!$Q$2:$Q$56,missing_cities!$S$2:$S$56,"Not Found",0)</f>
        <v>Asia</v>
      </c>
      <c r="I1124" t="s">
        <v>18</v>
      </c>
      <c r="J1124" s="15">
        <v>0.23</v>
      </c>
      <c r="K1124" t="s">
        <v>34</v>
      </c>
      <c r="L1124" s="15" t="str">
        <f t="shared" si="34"/>
        <v>6:00-22:00</v>
      </c>
      <c r="M1124" s="16">
        <f t="shared" si="35"/>
        <v>0.67</v>
      </c>
      <c r="N1124" s="15">
        <v>16.920000000000002</v>
      </c>
      <c r="O1124" s="15">
        <v>30</v>
      </c>
      <c r="P1124" t="s">
        <v>20</v>
      </c>
      <c r="Q1124">
        <v>22</v>
      </c>
      <c r="R1124" t="s">
        <v>48</v>
      </c>
      <c r="S1124">
        <v>2016</v>
      </c>
      <c r="T1124" t="s">
        <v>22</v>
      </c>
      <c r="U1124" s="15">
        <v>4.5</v>
      </c>
      <c r="V1124" s="15">
        <v>6</v>
      </c>
      <c r="W1124" t="s">
        <v>32</v>
      </c>
    </row>
    <row r="1125" spans="1:23">
      <c r="A1125" t="s">
        <v>1168</v>
      </c>
      <c r="B1125">
        <v>55.723472999999998</v>
      </c>
      <c r="C1125" s="15">
        <v>37.596145999999997</v>
      </c>
      <c r="D1125" s="2" t="s">
        <v>6186</v>
      </c>
      <c r="E1125" s="14" t="s">
        <v>5052</v>
      </c>
      <c r="F1125" s="14" t="e" vm="2">
        <v>#VALUE!</v>
      </c>
      <c r="G1125" s="2" t="str">
        <f>_xlfn.XLOOKUP(E1125,missing_cities!$Q$2:$Q$56,missing_cities!$R$2:$R$56,"Not Found",0)</f>
        <v>Russia</v>
      </c>
      <c r="H1125" t="str">
        <f>_xlfn.XLOOKUP(E1125,missing_cities!$Q$2:$Q$56,missing_cities!$S$2:$S$56,"Not Found",0)</f>
        <v>Europe</v>
      </c>
      <c r="I1125" t="s">
        <v>18</v>
      </c>
      <c r="J1125" s="15">
        <v>0.41</v>
      </c>
      <c r="K1125" t="s">
        <v>19</v>
      </c>
      <c r="L1125" s="15" t="str">
        <f t="shared" si="34"/>
        <v>9:00-18:00</v>
      </c>
      <c r="M1125" s="16">
        <f t="shared" si="35"/>
        <v>0.37</v>
      </c>
      <c r="N1125" s="15">
        <v>16.55</v>
      </c>
      <c r="O1125" s="15">
        <v>65</v>
      </c>
      <c r="P1125" t="s">
        <v>25</v>
      </c>
      <c r="Q1125">
        <v>350</v>
      </c>
      <c r="R1125" t="s">
        <v>37</v>
      </c>
      <c r="S1125">
        <v>2013</v>
      </c>
      <c r="T1125" t="s">
        <v>31</v>
      </c>
      <c r="U1125" s="15">
        <v>4.5999999999999996</v>
      </c>
      <c r="V1125" s="15">
        <v>2</v>
      </c>
      <c r="W1125" t="s">
        <v>27</v>
      </c>
    </row>
    <row r="1126" spans="1:23">
      <c r="A1126" t="s">
        <v>1169</v>
      </c>
      <c r="B1126">
        <v>-33.798788000000002</v>
      </c>
      <c r="C1126" s="15">
        <v>18.498125000000002</v>
      </c>
      <c r="D1126" s="2" t="s">
        <v>6187</v>
      </c>
      <c r="E1126" s="14" t="s">
        <v>5085</v>
      </c>
      <c r="F1126" s="14" t="e" vm="12">
        <v>#VALUE!</v>
      </c>
      <c r="G1126" s="2" t="str">
        <f>_xlfn.XLOOKUP(E1126,missing_cities!$Q$2:$Q$56,missing_cities!$R$2:$R$56,"Not Found",0)</f>
        <v>South Africa</v>
      </c>
      <c r="H1126" t="str">
        <f>_xlfn.XLOOKUP(E1126,missing_cities!$Q$2:$Q$56,missing_cities!$S$2:$S$56,"Not Found",0)</f>
        <v>Africa</v>
      </c>
      <c r="I1126" t="s">
        <v>18</v>
      </c>
      <c r="J1126" s="15">
        <v>0.39</v>
      </c>
      <c r="K1126" s="1">
        <v>45862</v>
      </c>
      <c r="L1126" s="15" t="str">
        <f t="shared" si="34"/>
        <v>9.00-21.00</v>
      </c>
      <c r="M1126" s="16">
        <f t="shared" si="35"/>
        <v>12</v>
      </c>
      <c r="N1126" s="15">
        <v>0.93</v>
      </c>
      <c r="O1126" s="15">
        <v>78</v>
      </c>
      <c r="P1126" t="s">
        <v>20</v>
      </c>
      <c r="Q1126">
        <v>350</v>
      </c>
      <c r="R1126" t="s">
        <v>42</v>
      </c>
      <c r="S1126">
        <v>2018</v>
      </c>
      <c r="T1126" t="s">
        <v>31</v>
      </c>
      <c r="U1126" s="15">
        <v>4.9000000000000004</v>
      </c>
      <c r="V1126" s="15">
        <v>6</v>
      </c>
      <c r="W1126" t="s">
        <v>32</v>
      </c>
    </row>
    <row r="1127" spans="1:23">
      <c r="A1127" t="s">
        <v>1170</v>
      </c>
      <c r="B1127">
        <v>18.977502999999999</v>
      </c>
      <c r="C1127" s="15">
        <v>72.880835000000005</v>
      </c>
      <c r="D1127" s="2" t="s">
        <v>6188</v>
      </c>
      <c r="E1127" s="14" t="s">
        <v>5079</v>
      </c>
      <c r="F1127" s="14" t="e" vm="11">
        <v>#VALUE!</v>
      </c>
      <c r="G1127" s="2" t="str">
        <f>_xlfn.XLOOKUP(E1127,missing_cities!$Q$2:$Q$56,missing_cities!$R$2:$R$56,"Not Found",0)</f>
        <v>India</v>
      </c>
      <c r="H1127" t="str">
        <f>_xlfn.XLOOKUP(E1127,missing_cities!$Q$2:$Q$56,missing_cities!$S$2:$S$56,"Not Found",0)</f>
        <v>Asia</v>
      </c>
      <c r="I1127" t="s">
        <v>18</v>
      </c>
      <c r="J1127" s="15">
        <v>0.1</v>
      </c>
      <c r="K1127" s="1">
        <v>45862</v>
      </c>
      <c r="L1127" s="15" t="str">
        <f t="shared" si="34"/>
        <v>9.00-21.00</v>
      </c>
      <c r="M1127" s="16">
        <f t="shared" si="35"/>
        <v>12</v>
      </c>
      <c r="N1127" s="15">
        <v>9.26</v>
      </c>
      <c r="O1127" s="15">
        <v>30</v>
      </c>
      <c r="P1127" t="s">
        <v>39</v>
      </c>
      <c r="Q1127">
        <v>350</v>
      </c>
      <c r="R1127" t="s">
        <v>37</v>
      </c>
      <c r="S1127">
        <v>2020</v>
      </c>
      <c r="T1127" t="s">
        <v>31</v>
      </c>
      <c r="U1127" s="15">
        <v>4.3</v>
      </c>
      <c r="V1127" s="15">
        <v>7</v>
      </c>
      <c r="W1127" t="s">
        <v>27</v>
      </c>
    </row>
    <row r="1128" spans="1:23">
      <c r="A1128" t="s">
        <v>1171</v>
      </c>
      <c r="B1128">
        <v>39.930917999999998</v>
      </c>
      <c r="C1128" s="15">
        <v>116.35319</v>
      </c>
      <c r="D1128" s="2" t="s">
        <v>6189</v>
      </c>
      <c r="E1128" s="14" t="s">
        <v>5071</v>
      </c>
      <c r="F1128" s="14" t="e" vm="9">
        <v>#VALUE!</v>
      </c>
      <c r="G1128" s="2" t="str">
        <f>_xlfn.XLOOKUP(E1128,missing_cities!$Q$2:$Q$56,missing_cities!$R$2:$R$56,"Not Found",0)</f>
        <v>China</v>
      </c>
      <c r="H1128" t="str">
        <f>_xlfn.XLOOKUP(E1128,missing_cities!$Q$2:$Q$56,missing_cities!$S$2:$S$56,"Not Found",0)</f>
        <v>Asia</v>
      </c>
      <c r="I1128" t="s">
        <v>18</v>
      </c>
      <c r="J1128" s="15">
        <v>0.43</v>
      </c>
      <c r="K1128" t="s">
        <v>19</v>
      </c>
      <c r="L1128" s="15" t="str">
        <f t="shared" si="34"/>
        <v>9:00-18:00</v>
      </c>
      <c r="M1128" s="16">
        <f t="shared" si="35"/>
        <v>0.37</v>
      </c>
      <c r="N1128" s="15">
        <v>5.01</v>
      </c>
      <c r="O1128" s="15">
        <v>53</v>
      </c>
      <c r="P1128" t="s">
        <v>39</v>
      </c>
      <c r="Q1128">
        <v>150</v>
      </c>
      <c r="R1128" t="s">
        <v>40</v>
      </c>
      <c r="S1128">
        <v>2010</v>
      </c>
      <c r="T1128" t="s">
        <v>22</v>
      </c>
      <c r="U1128" s="15">
        <v>4.0999999999999996</v>
      </c>
      <c r="V1128" s="15">
        <v>8</v>
      </c>
      <c r="W1128" t="s">
        <v>32</v>
      </c>
    </row>
    <row r="1129" spans="1:23">
      <c r="A1129" t="s">
        <v>1172</v>
      </c>
      <c r="B1129">
        <v>19.599936</v>
      </c>
      <c r="C1129" s="15">
        <v>-99.092214999999996</v>
      </c>
      <c r="D1129" s="2" t="s">
        <v>6190</v>
      </c>
      <c r="E1129" s="14" t="s">
        <v>5119</v>
      </c>
      <c r="F1129" s="14" t="e" vm="13">
        <v>#VALUE!</v>
      </c>
      <c r="G1129" s="2" t="str">
        <f>_xlfn.XLOOKUP(E1129,missing_cities!$Q$2:$Q$56,missing_cities!$R$2:$R$56,"Not Found",0)</f>
        <v>Mexico</v>
      </c>
      <c r="H1129" t="str">
        <f>_xlfn.XLOOKUP(E1129,missing_cities!$Q$2:$Q$56,missing_cities!$S$2:$S$56,"Not Found",0)</f>
        <v>North America</v>
      </c>
      <c r="I1129" t="s">
        <v>18</v>
      </c>
      <c r="J1129" s="15">
        <v>0.28999999999999998</v>
      </c>
      <c r="K1129" t="s">
        <v>19</v>
      </c>
      <c r="L1129" s="15" t="str">
        <f t="shared" si="34"/>
        <v>9:00-18:00</v>
      </c>
      <c r="M1129" s="16">
        <f t="shared" si="35"/>
        <v>0.37</v>
      </c>
      <c r="N1129" s="15">
        <v>6.92</v>
      </c>
      <c r="O1129" s="15">
        <v>76</v>
      </c>
      <c r="P1129" t="s">
        <v>39</v>
      </c>
      <c r="Q1129">
        <v>50</v>
      </c>
      <c r="R1129" t="s">
        <v>97</v>
      </c>
      <c r="S1129">
        <v>2020</v>
      </c>
      <c r="T1129" t="s">
        <v>31</v>
      </c>
      <c r="U1129" s="15">
        <v>4</v>
      </c>
      <c r="V1129" s="15">
        <v>2</v>
      </c>
      <c r="W1129" t="s">
        <v>27</v>
      </c>
    </row>
    <row r="1130" spans="1:23">
      <c r="A1130" t="s">
        <v>1173</v>
      </c>
      <c r="B1130">
        <v>-54.07591</v>
      </c>
      <c r="C1130" s="15">
        <v>159.46469300000001</v>
      </c>
      <c r="D1130" s="2" t="s">
        <v>6191</v>
      </c>
      <c r="E1130" s="14" t="str">
        <f>_xlfn.XLOOKUP(C1130,missing_cities!B:B,missing_cities!C:C,"Not Found",0)</f>
        <v>Error</v>
      </c>
      <c r="F1130" s="14" t="s">
        <v>9987</v>
      </c>
      <c r="G1130" s="2" t="str">
        <f>_xlfn.XLOOKUP(E1130,missing_cities!$Q$2:$Q$56,missing_cities!$R$2:$R$56,"Not Found",0)</f>
        <v>Error</v>
      </c>
      <c r="H1130" t="str">
        <f>_xlfn.XLOOKUP(E1130,missing_cities!$Q$2:$Q$56,missing_cities!$S$2:$S$56,"Not Found",0)</f>
        <v>Error</v>
      </c>
      <c r="I1130" t="s">
        <v>18</v>
      </c>
      <c r="J1130" s="15">
        <v>0.38</v>
      </c>
      <c r="K1130" t="s">
        <v>34</v>
      </c>
      <c r="L1130" s="15" t="str">
        <f t="shared" si="34"/>
        <v>6:00-22:00</v>
      </c>
      <c r="M1130" s="16">
        <f t="shared" si="35"/>
        <v>0.67</v>
      </c>
      <c r="N1130" s="15">
        <v>4.41</v>
      </c>
      <c r="O1130" s="15">
        <v>50</v>
      </c>
      <c r="P1130" t="s">
        <v>25</v>
      </c>
      <c r="Q1130">
        <v>50</v>
      </c>
      <c r="R1130" t="s">
        <v>44</v>
      </c>
      <c r="S1130">
        <v>2018</v>
      </c>
      <c r="T1130" t="s">
        <v>22</v>
      </c>
      <c r="U1130" s="15">
        <v>3.1</v>
      </c>
      <c r="V1130" s="15">
        <v>3</v>
      </c>
      <c r="W1130" t="s">
        <v>23</v>
      </c>
    </row>
    <row r="1131" spans="1:23">
      <c r="A1131" t="s">
        <v>1174</v>
      </c>
      <c r="B1131">
        <v>55.738497000000002</v>
      </c>
      <c r="C1131" s="15">
        <v>37.592008</v>
      </c>
      <c r="D1131" s="2" t="s">
        <v>6192</v>
      </c>
      <c r="E1131" s="14" t="s">
        <v>5052</v>
      </c>
      <c r="F1131" s="14" t="e" vm="2">
        <v>#VALUE!</v>
      </c>
      <c r="G1131" s="2" t="str">
        <f>_xlfn.XLOOKUP(E1131,missing_cities!$Q$2:$Q$56,missing_cities!$R$2:$R$56,"Not Found",0)</f>
        <v>Russia</v>
      </c>
      <c r="H1131" t="str">
        <f>_xlfn.XLOOKUP(E1131,missing_cities!$Q$2:$Q$56,missing_cities!$S$2:$S$56,"Not Found",0)</f>
        <v>Europe</v>
      </c>
      <c r="I1131" t="s">
        <v>18</v>
      </c>
      <c r="J1131" s="15">
        <v>0.11</v>
      </c>
      <c r="K1131" s="1">
        <v>45862</v>
      </c>
      <c r="L1131" s="15" t="str">
        <f t="shared" si="34"/>
        <v>9.00-21.00</v>
      </c>
      <c r="M1131" s="16">
        <f t="shared" si="35"/>
        <v>12</v>
      </c>
      <c r="N1131" s="15">
        <v>9.49</v>
      </c>
      <c r="O1131" s="15">
        <v>82</v>
      </c>
      <c r="P1131" t="s">
        <v>25</v>
      </c>
      <c r="Q1131">
        <v>350</v>
      </c>
      <c r="R1131" t="s">
        <v>132</v>
      </c>
      <c r="S1131">
        <v>2020</v>
      </c>
      <c r="T1131" t="s">
        <v>22</v>
      </c>
      <c r="U1131" s="15">
        <v>4</v>
      </c>
      <c r="V1131" s="15">
        <v>6</v>
      </c>
      <c r="W1131" t="s">
        <v>27</v>
      </c>
    </row>
    <row r="1132" spans="1:23">
      <c r="A1132" t="s">
        <v>1175</v>
      </c>
      <c r="B1132">
        <v>19.013017999999999</v>
      </c>
      <c r="C1132" s="15">
        <v>72.993463000000006</v>
      </c>
      <c r="D1132" s="2" t="s">
        <v>6193</v>
      </c>
      <c r="E1132" s="14" t="s">
        <v>5079</v>
      </c>
      <c r="F1132" s="14" t="e" vm="11">
        <v>#VALUE!</v>
      </c>
      <c r="G1132" s="2" t="str">
        <f>_xlfn.XLOOKUP(E1132,missing_cities!$Q$2:$Q$56,missing_cities!$R$2:$R$56,"Not Found",0)</f>
        <v>India</v>
      </c>
      <c r="H1132" t="str">
        <f>_xlfn.XLOOKUP(E1132,missing_cities!$Q$2:$Q$56,missing_cities!$S$2:$S$56,"Not Found",0)</f>
        <v>Asia</v>
      </c>
      <c r="I1132" t="s">
        <v>18</v>
      </c>
      <c r="J1132" s="15">
        <v>0.15</v>
      </c>
      <c r="K1132" t="s">
        <v>19</v>
      </c>
      <c r="L1132" s="15" t="str">
        <f t="shared" si="34"/>
        <v>9:00-18:00</v>
      </c>
      <c r="M1132" s="16">
        <f t="shared" si="35"/>
        <v>0.37</v>
      </c>
      <c r="N1132" s="15">
        <v>12.43</v>
      </c>
      <c r="O1132" s="15">
        <v>69</v>
      </c>
      <c r="P1132" t="s">
        <v>37</v>
      </c>
      <c r="Q1132">
        <v>22</v>
      </c>
      <c r="R1132" t="s">
        <v>21</v>
      </c>
      <c r="S1132">
        <v>2015</v>
      </c>
      <c r="T1132" t="s">
        <v>31</v>
      </c>
      <c r="U1132" s="15">
        <v>3</v>
      </c>
      <c r="V1132" s="15">
        <v>9</v>
      </c>
      <c r="W1132" t="s">
        <v>23</v>
      </c>
    </row>
    <row r="1133" spans="1:23">
      <c r="A1133" t="s">
        <v>1176</v>
      </c>
      <c r="B1133">
        <v>41.836027999999999</v>
      </c>
      <c r="C1133" s="15">
        <v>-87.705467999999996</v>
      </c>
      <c r="D1133" s="2" t="s">
        <v>6194</v>
      </c>
      <c r="E1133" s="14" t="s">
        <v>5065</v>
      </c>
      <c r="F1133" s="14" t="e" vm="5">
        <v>#VALUE!</v>
      </c>
      <c r="G1133" s="2" t="str">
        <f>_xlfn.XLOOKUP(E1133,missing_cities!$Q$2:$Q$56,missing_cities!$R$2:$R$56,"Not Found",0)</f>
        <v>United States</v>
      </c>
      <c r="H1133" t="str">
        <f>_xlfn.XLOOKUP(E1133,missing_cities!$Q$2:$Q$56,missing_cities!$S$2:$S$56,"Not Found",0)</f>
        <v>North America</v>
      </c>
      <c r="I1133" t="s">
        <v>18</v>
      </c>
      <c r="J1133" s="15">
        <v>0.43</v>
      </c>
      <c r="K1133" t="s">
        <v>34</v>
      </c>
      <c r="L1133" s="15" t="str">
        <f t="shared" si="34"/>
        <v>6:00-22:00</v>
      </c>
      <c r="M1133" s="16">
        <f t="shared" si="35"/>
        <v>0.67</v>
      </c>
      <c r="N1133" s="15">
        <v>14.07</v>
      </c>
      <c r="O1133" s="15">
        <v>26</v>
      </c>
      <c r="P1133" t="s">
        <v>37</v>
      </c>
      <c r="Q1133">
        <v>350</v>
      </c>
      <c r="R1133" t="s">
        <v>37</v>
      </c>
      <c r="S1133">
        <v>2017</v>
      </c>
      <c r="T1133" t="s">
        <v>22</v>
      </c>
      <c r="U1133" s="15">
        <v>3.2</v>
      </c>
      <c r="V1133" s="15">
        <v>8</v>
      </c>
      <c r="W1133" t="s">
        <v>27</v>
      </c>
    </row>
    <row r="1134" spans="1:23">
      <c r="A1134" t="s">
        <v>1177</v>
      </c>
      <c r="B1134">
        <v>55.726902000000003</v>
      </c>
      <c r="C1134" s="15">
        <v>37.536898000000001</v>
      </c>
      <c r="D1134" s="2" t="s">
        <v>6195</v>
      </c>
      <c r="E1134" s="14" t="s">
        <v>5052</v>
      </c>
      <c r="F1134" s="14" t="e" vm="2">
        <v>#VALUE!</v>
      </c>
      <c r="G1134" s="2" t="str">
        <f>_xlfn.XLOOKUP(E1134,missing_cities!$Q$2:$Q$56,missing_cities!$R$2:$R$56,"Not Found",0)</f>
        <v>Russia</v>
      </c>
      <c r="H1134" t="str">
        <f>_xlfn.XLOOKUP(E1134,missing_cities!$Q$2:$Q$56,missing_cities!$S$2:$S$56,"Not Found",0)</f>
        <v>Europe</v>
      </c>
      <c r="I1134" t="s">
        <v>18</v>
      </c>
      <c r="J1134" s="15">
        <v>0.45</v>
      </c>
      <c r="K1134" t="s">
        <v>19</v>
      </c>
      <c r="L1134" s="15" t="str">
        <f t="shared" si="34"/>
        <v>9:00-18:00</v>
      </c>
      <c r="M1134" s="16">
        <f t="shared" si="35"/>
        <v>0.37</v>
      </c>
      <c r="N1134" s="15">
        <v>13.39</v>
      </c>
      <c r="O1134" s="15">
        <v>90</v>
      </c>
      <c r="P1134" t="s">
        <v>29</v>
      </c>
      <c r="Q1134">
        <v>150</v>
      </c>
      <c r="R1134" t="s">
        <v>74</v>
      </c>
      <c r="S1134">
        <v>2014</v>
      </c>
      <c r="T1134" t="s">
        <v>22</v>
      </c>
      <c r="U1134" s="15">
        <v>3.2</v>
      </c>
      <c r="V1134" s="15">
        <v>5</v>
      </c>
      <c r="W1134" t="s">
        <v>27</v>
      </c>
    </row>
    <row r="1135" spans="1:23">
      <c r="A1135" t="s">
        <v>1178</v>
      </c>
      <c r="B1135">
        <v>19.424593000000002</v>
      </c>
      <c r="C1135" s="15">
        <v>-99.045373999999995</v>
      </c>
      <c r="D1135" s="2" t="s">
        <v>6196</v>
      </c>
      <c r="E1135" s="14" t="s">
        <v>5119</v>
      </c>
      <c r="F1135" s="14" t="e" vm="13">
        <v>#VALUE!</v>
      </c>
      <c r="G1135" s="2" t="str">
        <f>_xlfn.XLOOKUP(E1135,missing_cities!$Q$2:$Q$56,missing_cities!$R$2:$R$56,"Not Found",0)</f>
        <v>Mexico</v>
      </c>
      <c r="H1135" t="str">
        <f>_xlfn.XLOOKUP(E1135,missing_cities!$Q$2:$Q$56,missing_cities!$S$2:$S$56,"Not Found",0)</f>
        <v>North America</v>
      </c>
      <c r="I1135" t="s">
        <v>18</v>
      </c>
      <c r="J1135" s="15">
        <v>0.43</v>
      </c>
      <c r="K1135" s="1">
        <v>45862</v>
      </c>
      <c r="L1135" s="15" t="str">
        <f t="shared" si="34"/>
        <v>9.00-21.00</v>
      </c>
      <c r="M1135" s="16">
        <f t="shared" si="35"/>
        <v>12</v>
      </c>
      <c r="N1135" s="15">
        <v>9.27</v>
      </c>
      <c r="O1135" s="15">
        <v>42</v>
      </c>
      <c r="P1135" t="s">
        <v>39</v>
      </c>
      <c r="Q1135">
        <v>22</v>
      </c>
      <c r="R1135" t="s">
        <v>46</v>
      </c>
      <c r="S1135">
        <v>2015</v>
      </c>
      <c r="T1135" t="s">
        <v>31</v>
      </c>
      <c r="U1135" s="15">
        <v>4.9000000000000004</v>
      </c>
      <c r="V1135" s="15">
        <v>7</v>
      </c>
      <c r="W1135" t="s">
        <v>27</v>
      </c>
    </row>
    <row r="1136" spans="1:23">
      <c r="A1136" t="s">
        <v>1179</v>
      </c>
      <c r="B1136">
        <v>34.190047999999997</v>
      </c>
      <c r="C1136" s="15">
        <v>-118.33456</v>
      </c>
      <c r="D1136" s="2" t="s">
        <v>6197</v>
      </c>
      <c r="E1136" s="14" t="s">
        <v>5111</v>
      </c>
      <c r="F1136" s="14" t="e" vm="5">
        <v>#VALUE!</v>
      </c>
      <c r="G1136" s="2" t="str">
        <f>_xlfn.XLOOKUP(E1136,missing_cities!$Q$2:$Q$56,missing_cities!$R$2:$R$56,"Not Found",0)</f>
        <v>United States</v>
      </c>
      <c r="H1136" t="str">
        <f>_xlfn.XLOOKUP(E1136,missing_cities!$Q$2:$Q$56,missing_cities!$S$2:$S$56,"Not Found",0)</f>
        <v>North America</v>
      </c>
      <c r="I1136" t="s">
        <v>18</v>
      </c>
      <c r="J1136" s="15">
        <v>0.41</v>
      </c>
      <c r="K1136" t="s">
        <v>19</v>
      </c>
      <c r="L1136" s="15" t="str">
        <f t="shared" si="34"/>
        <v>9:00-18:00</v>
      </c>
      <c r="M1136" s="16">
        <f t="shared" si="35"/>
        <v>0.37</v>
      </c>
      <c r="N1136" s="15">
        <v>14.13</v>
      </c>
      <c r="O1136" s="15">
        <v>54</v>
      </c>
      <c r="P1136" t="s">
        <v>37</v>
      </c>
      <c r="Q1136">
        <v>50</v>
      </c>
      <c r="R1136" t="s">
        <v>40</v>
      </c>
      <c r="S1136">
        <v>2019</v>
      </c>
      <c r="T1136" t="s">
        <v>22</v>
      </c>
      <c r="U1136" s="15">
        <v>4.5999999999999996</v>
      </c>
      <c r="V1136" s="15">
        <v>7</v>
      </c>
      <c r="W1136" t="s">
        <v>23</v>
      </c>
    </row>
    <row r="1137" spans="1:23">
      <c r="A1137" t="s">
        <v>1180</v>
      </c>
      <c r="B1137">
        <v>55.713687</v>
      </c>
      <c r="C1137" s="15">
        <v>37.680214999999997</v>
      </c>
      <c r="D1137" s="2" t="s">
        <v>6198</v>
      </c>
      <c r="E1137" s="14" t="s">
        <v>5052</v>
      </c>
      <c r="F1137" s="14" t="e" vm="2">
        <v>#VALUE!</v>
      </c>
      <c r="G1137" s="2" t="str">
        <f>_xlfn.XLOOKUP(E1137,missing_cities!$Q$2:$Q$56,missing_cities!$R$2:$R$56,"Not Found",0)</f>
        <v>Russia</v>
      </c>
      <c r="H1137" t="str">
        <f>_xlfn.XLOOKUP(E1137,missing_cities!$Q$2:$Q$56,missing_cities!$S$2:$S$56,"Not Found",0)</f>
        <v>Europe</v>
      </c>
      <c r="I1137" t="s">
        <v>18</v>
      </c>
      <c r="J1137" s="15">
        <v>0.18</v>
      </c>
      <c r="K1137" t="s">
        <v>34</v>
      </c>
      <c r="L1137" s="15" t="str">
        <f t="shared" si="34"/>
        <v>6:00-22:00</v>
      </c>
      <c r="M1137" s="16">
        <f t="shared" si="35"/>
        <v>0.67</v>
      </c>
      <c r="N1137" s="15">
        <v>7.3</v>
      </c>
      <c r="O1137" s="15">
        <v>81</v>
      </c>
      <c r="P1137" t="s">
        <v>39</v>
      </c>
      <c r="Q1137">
        <v>150</v>
      </c>
      <c r="R1137" t="s">
        <v>21</v>
      </c>
      <c r="S1137">
        <v>2010</v>
      </c>
      <c r="T1137" t="s">
        <v>22</v>
      </c>
      <c r="U1137" s="15">
        <v>4.9000000000000004</v>
      </c>
      <c r="V1137" s="15">
        <v>4</v>
      </c>
      <c r="W1137" t="s">
        <v>32</v>
      </c>
    </row>
    <row r="1138" spans="1:23">
      <c r="A1138" t="s">
        <v>1181</v>
      </c>
      <c r="B1138">
        <v>-23.535516000000001</v>
      </c>
      <c r="C1138" s="15">
        <v>-46.573737000000001</v>
      </c>
      <c r="D1138" s="2" t="s">
        <v>6199</v>
      </c>
      <c r="E1138" s="14" t="s">
        <v>5067</v>
      </c>
      <c r="F1138" s="14" t="e" vm="7">
        <v>#VALUE!</v>
      </c>
      <c r="G1138" s="2" t="str">
        <f>_xlfn.XLOOKUP(E1138,missing_cities!$Q$2:$Q$56,missing_cities!$R$2:$R$56,"Not Found",0)</f>
        <v>Brazil</v>
      </c>
      <c r="H1138" t="str">
        <f>_xlfn.XLOOKUP(E1138,missing_cities!$Q$2:$Q$56,missing_cities!$S$2:$S$56,"Not Found",0)</f>
        <v>South America</v>
      </c>
      <c r="I1138" t="s">
        <v>18</v>
      </c>
      <c r="J1138" s="15">
        <v>0.27</v>
      </c>
      <c r="K1138" s="1">
        <v>45862</v>
      </c>
      <c r="L1138" s="15" t="str">
        <f t="shared" si="34"/>
        <v>9.00-21.00</v>
      </c>
      <c r="M1138" s="16">
        <f t="shared" si="35"/>
        <v>12</v>
      </c>
      <c r="N1138" s="15">
        <v>17.510000000000002</v>
      </c>
      <c r="O1138" s="15">
        <v>63</v>
      </c>
      <c r="P1138" t="s">
        <v>39</v>
      </c>
      <c r="Q1138">
        <v>350</v>
      </c>
      <c r="R1138" t="s">
        <v>48</v>
      </c>
      <c r="S1138">
        <v>2019</v>
      </c>
      <c r="T1138" t="s">
        <v>31</v>
      </c>
      <c r="U1138" s="15">
        <v>3.7</v>
      </c>
      <c r="V1138" s="15">
        <v>5</v>
      </c>
      <c r="W1138" t="s">
        <v>32</v>
      </c>
    </row>
    <row r="1139" spans="1:23">
      <c r="A1139" t="s">
        <v>1182</v>
      </c>
      <c r="B1139">
        <v>41.951937999999998</v>
      </c>
      <c r="C1139" s="15">
        <v>-87.684121000000005</v>
      </c>
      <c r="D1139" s="2" t="s">
        <v>6200</v>
      </c>
      <c r="E1139" s="14" t="s">
        <v>5065</v>
      </c>
      <c r="F1139" s="14" t="e" vm="5">
        <v>#VALUE!</v>
      </c>
      <c r="G1139" s="2" t="str">
        <f>_xlfn.XLOOKUP(E1139,missing_cities!$Q$2:$Q$56,missing_cities!$R$2:$R$56,"Not Found",0)</f>
        <v>United States</v>
      </c>
      <c r="H1139" t="str">
        <f>_xlfn.XLOOKUP(E1139,missing_cities!$Q$2:$Q$56,missing_cities!$S$2:$S$56,"Not Found",0)</f>
        <v>North America</v>
      </c>
      <c r="I1139" t="s">
        <v>18</v>
      </c>
      <c r="J1139" s="15">
        <v>0.25</v>
      </c>
      <c r="K1139" t="s">
        <v>19</v>
      </c>
      <c r="L1139" s="15" t="str">
        <f t="shared" si="34"/>
        <v>9:00-18:00</v>
      </c>
      <c r="M1139" s="16">
        <f t="shared" si="35"/>
        <v>0.37</v>
      </c>
      <c r="N1139" s="15">
        <v>11.94</v>
      </c>
      <c r="O1139" s="15">
        <v>86</v>
      </c>
      <c r="P1139" t="s">
        <v>20</v>
      </c>
      <c r="Q1139">
        <v>22</v>
      </c>
      <c r="R1139" t="s">
        <v>37</v>
      </c>
      <c r="S1139">
        <v>2012</v>
      </c>
      <c r="T1139" t="s">
        <v>22</v>
      </c>
      <c r="U1139" s="15">
        <v>3.3</v>
      </c>
      <c r="V1139" s="15">
        <v>3</v>
      </c>
      <c r="W1139" t="s">
        <v>27</v>
      </c>
    </row>
    <row r="1140" spans="1:23">
      <c r="A1140" t="s">
        <v>1183</v>
      </c>
      <c r="B1140">
        <v>55.770851</v>
      </c>
      <c r="C1140" s="15">
        <v>37.537776999999998</v>
      </c>
      <c r="D1140" s="2" t="s">
        <v>6201</v>
      </c>
      <c r="E1140" s="14" t="s">
        <v>5052</v>
      </c>
      <c r="F1140" s="14" t="e" vm="2">
        <v>#VALUE!</v>
      </c>
      <c r="G1140" s="2" t="str">
        <f>_xlfn.XLOOKUP(E1140,missing_cities!$Q$2:$Q$56,missing_cities!$R$2:$R$56,"Not Found",0)</f>
        <v>Russia</v>
      </c>
      <c r="H1140" t="str">
        <f>_xlfn.XLOOKUP(E1140,missing_cities!$Q$2:$Q$56,missing_cities!$S$2:$S$56,"Not Found",0)</f>
        <v>Europe</v>
      </c>
      <c r="I1140" t="s">
        <v>18</v>
      </c>
      <c r="J1140" s="15">
        <v>0.41</v>
      </c>
      <c r="K1140" t="s">
        <v>19</v>
      </c>
      <c r="L1140" s="15" t="str">
        <f t="shared" si="34"/>
        <v>9:00-18:00</v>
      </c>
      <c r="M1140" s="16">
        <f t="shared" si="35"/>
        <v>0.37</v>
      </c>
      <c r="N1140" s="15">
        <v>2.99</v>
      </c>
      <c r="O1140" s="15">
        <v>75</v>
      </c>
      <c r="P1140" t="s">
        <v>37</v>
      </c>
      <c r="Q1140">
        <v>50</v>
      </c>
      <c r="R1140" t="s">
        <v>44</v>
      </c>
      <c r="S1140">
        <v>2023</v>
      </c>
      <c r="T1140" t="s">
        <v>31</v>
      </c>
      <c r="U1140" s="15">
        <v>4.8</v>
      </c>
      <c r="V1140" s="15">
        <v>5</v>
      </c>
      <c r="W1140" t="s">
        <v>32</v>
      </c>
    </row>
    <row r="1141" spans="1:23">
      <c r="A1141" t="s">
        <v>1184</v>
      </c>
      <c r="B1141">
        <v>-33.838847000000001</v>
      </c>
      <c r="C1141" s="15">
        <v>151.20292900000001</v>
      </c>
      <c r="D1141" s="2" t="s">
        <v>6202</v>
      </c>
      <c r="E1141" s="14" t="s">
        <v>5069</v>
      </c>
      <c r="F1141" s="14" t="e" vm="8">
        <v>#VALUE!</v>
      </c>
      <c r="G1141" s="2" t="str">
        <f>_xlfn.XLOOKUP(E1141,missing_cities!$Q$2:$Q$56,missing_cities!$R$2:$R$56,"Not Found",0)</f>
        <v>Australia</v>
      </c>
      <c r="H1141" t="str">
        <f>_xlfn.XLOOKUP(E1141,missing_cities!$Q$2:$Q$56,missing_cities!$S$2:$S$56,"Not Found",0)</f>
        <v>Australia</v>
      </c>
      <c r="I1141" t="s">
        <v>18</v>
      </c>
      <c r="J1141" s="15">
        <v>0.49</v>
      </c>
      <c r="K1141" t="s">
        <v>34</v>
      </c>
      <c r="L1141" s="15" t="str">
        <f t="shared" si="34"/>
        <v>6:00-22:00</v>
      </c>
      <c r="M1141" s="16">
        <f t="shared" si="35"/>
        <v>0.67</v>
      </c>
      <c r="N1141" s="15">
        <v>6.14</v>
      </c>
      <c r="O1141" s="15">
        <v>65</v>
      </c>
      <c r="P1141" t="s">
        <v>20</v>
      </c>
      <c r="Q1141">
        <v>50</v>
      </c>
      <c r="R1141" t="s">
        <v>21</v>
      </c>
      <c r="S1141">
        <v>2011</v>
      </c>
      <c r="T1141" t="s">
        <v>22</v>
      </c>
      <c r="U1141" s="15">
        <v>3.4</v>
      </c>
      <c r="V1141" s="15">
        <v>5</v>
      </c>
      <c r="W1141" t="s">
        <v>27</v>
      </c>
    </row>
    <row r="1142" spans="1:23">
      <c r="A1142" t="s">
        <v>1185</v>
      </c>
      <c r="B1142">
        <v>41.912255000000002</v>
      </c>
      <c r="C1142" s="15">
        <v>-87.726817999999994</v>
      </c>
      <c r="D1142" s="2" t="s">
        <v>6203</v>
      </c>
      <c r="E1142" s="14" t="s">
        <v>5065</v>
      </c>
      <c r="F1142" s="14" t="e" vm="5">
        <v>#VALUE!</v>
      </c>
      <c r="G1142" s="2" t="str">
        <f>_xlfn.XLOOKUP(E1142,missing_cities!$Q$2:$Q$56,missing_cities!$R$2:$R$56,"Not Found",0)</f>
        <v>United States</v>
      </c>
      <c r="H1142" t="str">
        <f>_xlfn.XLOOKUP(E1142,missing_cities!$Q$2:$Q$56,missing_cities!$S$2:$S$56,"Not Found",0)</f>
        <v>North America</v>
      </c>
      <c r="I1142" t="s">
        <v>18</v>
      </c>
      <c r="J1142" s="15">
        <v>0.38</v>
      </c>
      <c r="K1142" s="1">
        <v>45862</v>
      </c>
      <c r="L1142" s="15" t="str">
        <f t="shared" si="34"/>
        <v>9.00-21.00</v>
      </c>
      <c r="M1142" s="16">
        <f t="shared" si="35"/>
        <v>12</v>
      </c>
      <c r="N1142" s="15">
        <v>16.239999999999998</v>
      </c>
      <c r="O1142" s="15">
        <v>60</v>
      </c>
      <c r="P1142" t="s">
        <v>20</v>
      </c>
      <c r="Q1142">
        <v>50</v>
      </c>
      <c r="R1142" t="s">
        <v>48</v>
      </c>
      <c r="S1142">
        <v>2018</v>
      </c>
      <c r="T1142" t="s">
        <v>22</v>
      </c>
      <c r="U1142" s="15">
        <v>4</v>
      </c>
      <c r="V1142" s="15">
        <v>1</v>
      </c>
      <c r="W1142" t="s">
        <v>32</v>
      </c>
    </row>
    <row r="1143" spans="1:23">
      <c r="A1143" t="s">
        <v>1186</v>
      </c>
      <c r="B1143">
        <v>25.211850999999999</v>
      </c>
      <c r="C1143" s="15">
        <v>55.399675999999999</v>
      </c>
      <c r="D1143" s="2" t="s">
        <v>6204</v>
      </c>
      <c r="E1143" s="14" t="s">
        <v>5076</v>
      </c>
      <c r="F1143" s="14" t="e" vm="10">
        <v>#VALUE!</v>
      </c>
      <c r="G1143" s="2" t="str">
        <f>_xlfn.XLOOKUP(E1143,missing_cities!$Q$2:$Q$56,missing_cities!$R$2:$R$56,"Not Found",0)</f>
        <v>United Arab Emirates</v>
      </c>
      <c r="H1143" t="str">
        <f>_xlfn.XLOOKUP(E1143,missing_cities!$Q$2:$Q$56,missing_cities!$S$2:$S$56,"Not Found",0)</f>
        <v>Asia</v>
      </c>
      <c r="I1143" t="s">
        <v>18</v>
      </c>
      <c r="J1143" s="15">
        <v>0.16</v>
      </c>
      <c r="K1143" t="s">
        <v>34</v>
      </c>
      <c r="L1143" s="15" t="str">
        <f t="shared" si="34"/>
        <v>6:00-22:00</v>
      </c>
      <c r="M1143" s="16">
        <f t="shared" si="35"/>
        <v>0.67</v>
      </c>
      <c r="N1143" s="15">
        <v>16.170000000000002</v>
      </c>
      <c r="O1143" s="15">
        <v>59</v>
      </c>
      <c r="P1143" t="s">
        <v>39</v>
      </c>
      <c r="Q1143">
        <v>50</v>
      </c>
      <c r="R1143" t="s">
        <v>132</v>
      </c>
      <c r="S1143">
        <v>2022</v>
      </c>
      <c r="T1143" t="s">
        <v>31</v>
      </c>
      <c r="U1143" s="15">
        <v>3.1</v>
      </c>
      <c r="V1143" s="15">
        <v>1</v>
      </c>
      <c r="W1143" t="s">
        <v>32</v>
      </c>
    </row>
    <row r="1144" spans="1:23">
      <c r="A1144" t="s">
        <v>1187</v>
      </c>
      <c r="B1144">
        <v>43.682239000000003</v>
      </c>
      <c r="C1144" s="15">
        <v>-79.404996999999995</v>
      </c>
      <c r="D1144" s="2" t="s">
        <v>6205</v>
      </c>
      <c r="E1144" s="14" t="s">
        <v>5050</v>
      </c>
      <c r="F1144" s="14" t="e" vm="1">
        <v>#VALUE!</v>
      </c>
      <c r="G1144" s="2" t="str">
        <f>_xlfn.XLOOKUP(E1144,missing_cities!$Q$2:$Q$56,missing_cities!$R$2:$R$56,"Not Found",0)</f>
        <v>Canada</v>
      </c>
      <c r="H1144" t="str">
        <f>_xlfn.XLOOKUP(E1144,missing_cities!$Q$2:$Q$56,missing_cities!$S$2:$S$56,"Not Found",0)</f>
        <v>North America</v>
      </c>
      <c r="I1144" t="s">
        <v>18</v>
      </c>
      <c r="J1144" s="15">
        <v>0.33</v>
      </c>
      <c r="K1144" t="s">
        <v>19</v>
      </c>
      <c r="L1144" s="15" t="str">
        <f t="shared" si="34"/>
        <v>9:00-18:00</v>
      </c>
      <c r="M1144" s="16">
        <f t="shared" si="35"/>
        <v>0.37</v>
      </c>
      <c r="N1144" s="15">
        <v>14.51</v>
      </c>
      <c r="O1144" s="15">
        <v>63</v>
      </c>
      <c r="P1144" t="s">
        <v>39</v>
      </c>
      <c r="Q1144">
        <v>350</v>
      </c>
      <c r="R1144" t="s">
        <v>35</v>
      </c>
      <c r="S1144">
        <v>2011</v>
      </c>
      <c r="T1144" t="s">
        <v>22</v>
      </c>
      <c r="U1144" s="15">
        <v>4.2</v>
      </c>
      <c r="V1144" s="15">
        <v>6</v>
      </c>
      <c r="W1144" t="s">
        <v>23</v>
      </c>
    </row>
    <row r="1145" spans="1:23">
      <c r="A1145" t="s">
        <v>1188</v>
      </c>
      <c r="B1145">
        <v>36.194788000000003</v>
      </c>
      <c r="C1145" s="15">
        <v>83.577190000000002</v>
      </c>
      <c r="D1145" s="2" t="s">
        <v>6206</v>
      </c>
      <c r="E1145" s="14">
        <f>_xlfn.XLOOKUP(C1145,missing_cities!B:B,missing_cities!C:C,"Not Found",0)</f>
        <v>0</v>
      </c>
      <c r="F1145" s="14" t="s">
        <v>9990</v>
      </c>
      <c r="G1145" s="2" t="str">
        <f>_xlfn.XLOOKUP(E1145,missing_cities!$Q$2:$Q$56,missing_cities!$R$2:$R$56,"Not Found",0)</f>
        <v>Not Found</v>
      </c>
      <c r="H1145" t="str">
        <f>_xlfn.XLOOKUP(E1145,missing_cities!$Q$2:$Q$56,missing_cities!$S$2:$S$56,"Not Found",0)</f>
        <v>Not Found</v>
      </c>
      <c r="I1145" t="s">
        <v>18</v>
      </c>
      <c r="J1145" s="15">
        <v>0.2</v>
      </c>
      <c r="K1145" s="1">
        <v>45862</v>
      </c>
      <c r="L1145" s="15" t="str">
        <f t="shared" si="34"/>
        <v>9.00-21.00</v>
      </c>
      <c r="M1145" s="16">
        <f t="shared" si="35"/>
        <v>12</v>
      </c>
      <c r="N1145" s="15">
        <v>18.399999999999999</v>
      </c>
      <c r="O1145" s="15">
        <v>44</v>
      </c>
      <c r="P1145" t="s">
        <v>25</v>
      </c>
      <c r="Q1145">
        <v>50</v>
      </c>
      <c r="R1145" t="s">
        <v>21</v>
      </c>
      <c r="S1145">
        <v>2022</v>
      </c>
      <c r="T1145" t="s">
        <v>22</v>
      </c>
      <c r="U1145" s="15">
        <v>4.8</v>
      </c>
      <c r="V1145" s="15">
        <v>5</v>
      </c>
      <c r="W1145" t="s">
        <v>32</v>
      </c>
    </row>
    <row r="1146" spans="1:23">
      <c r="A1146" t="s">
        <v>1189</v>
      </c>
      <c r="B1146">
        <v>37.870451000000003</v>
      </c>
      <c r="C1146" s="15">
        <v>-122.307303</v>
      </c>
      <c r="D1146" s="2" t="s">
        <v>6207</v>
      </c>
      <c r="E1146" s="14" t="s">
        <v>5061</v>
      </c>
      <c r="F1146" s="14" t="e" vm="5">
        <v>#VALUE!</v>
      </c>
      <c r="G1146" s="2" t="str">
        <f>_xlfn.XLOOKUP(E1146,missing_cities!$Q$2:$Q$56,missing_cities!$R$2:$R$56,"Not Found",0)</f>
        <v>United States</v>
      </c>
      <c r="H1146" t="str">
        <f>_xlfn.XLOOKUP(E1146,missing_cities!$Q$2:$Q$56,missing_cities!$S$2:$S$56,"Not Found",0)</f>
        <v>North America</v>
      </c>
      <c r="I1146" t="s">
        <v>18</v>
      </c>
      <c r="J1146" s="15">
        <v>0.45</v>
      </c>
      <c r="K1146" t="s">
        <v>19</v>
      </c>
      <c r="L1146" s="15" t="str">
        <f t="shared" si="34"/>
        <v>9:00-18:00</v>
      </c>
      <c r="M1146" s="16">
        <f t="shared" si="35"/>
        <v>0.37</v>
      </c>
      <c r="N1146" s="15">
        <v>1.79</v>
      </c>
      <c r="O1146" s="15">
        <v>52</v>
      </c>
      <c r="P1146" t="s">
        <v>29</v>
      </c>
      <c r="Q1146">
        <v>350</v>
      </c>
      <c r="R1146" t="s">
        <v>21</v>
      </c>
      <c r="S1146">
        <v>2013</v>
      </c>
      <c r="T1146" t="s">
        <v>31</v>
      </c>
      <c r="U1146" s="15">
        <v>4.8</v>
      </c>
      <c r="V1146" s="15">
        <v>5</v>
      </c>
      <c r="W1146" t="s">
        <v>32</v>
      </c>
    </row>
    <row r="1147" spans="1:23">
      <c r="A1147" t="s">
        <v>1190</v>
      </c>
      <c r="B1147">
        <v>-33.763669</v>
      </c>
      <c r="C1147" s="15">
        <v>18.444800999999998</v>
      </c>
      <c r="D1147" s="2" t="s">
        <v>6208</v>
      </c>
      <c r="E1147" s="14" t="s">
        <v>5085</v>
      </c>
      <c r="F1147" s="14" t="e" vm="12">
        <v>#VALUE!</v>
      </c>
      <c r="G1147" s="2" t="str">
        <f>_xlfn.XLOOKUP(E1147,missing_cities!$Q$2:$Q$56,missing_cities!$R$2:$R$56,"Not Found",0)</f>
        <v>South Africa</v>
      </c>
      <c r="H1147" t="str">
        <f>_xlfn.XLOOKUP(E1147,missing_cities!$Q$2:$Q$56,missing_cities!$S$2:$S$56,"Not Found",0)</f>
        <v>Africa</v>
      </c>
      <c r="I1147" t="s">
        <v>18</v>
      </c>
      <c r="J1147" s="15">
        <v>0.42</v>
      </c>
      <c r="K1147" t="s">
        <v>34</v>
      </c>
      <c r="L1147" s="15" t="str">
        <f t="shared" si="34"/>
        <v>6:00-22:00</v>
      </c>
      <c r="M1147" s="16">
        <f t="shared" si="35"/>
        <v>0.67</v>
      </c>
      <c r="N1147" s="15">
        <v>5.0199999999999996</v>
      </c>
      <c r="O1147" s="15">
        <v>24</v>
      </c>
      <c r="P1147" t="s">
        <v>39</v>
      </c>
      <c r="Q1147">
        <v>50</v>
      </c>
      <c r="R1147" t="s">
        <v>81</v>
      </c>
      <c r="S1147">
        <v>2014</v>
      </c>
      <c r="T1147" t="s">
        <v>31</v>
      </c>
      <c r="U1147" s="15">
        <v>3.3</v>
      </c>
      <c r="V1147" s="15">
        <v>10</v>
      </c>
      <c r="W1147" t="s">
        <v>23</v>
      </c>
    </row>
    <row r="1148" spans="1:23">
      <c r="A1148" t="s">
        <v>1191</v>
      </c>
      <c r="B1148">
        <v>-33.808577</v>
      </c>
      <c r="C1148" s="15">
        <v>18.492591000000001</v>
      </c>
      <c r="D1148" s="2" t="s">
        <v>6209</v>
      </c>
      <c r="E1148" s="14" t="s">
        <v>5085</v>
      </c>
      <c r="F1148" s="14" t="e" vm="12">
        <v>#VALUE!</v>
      </c>
      <c r="G1148" s="2" t="str">
        <f>_xlfn.XLOOKUP(E1148,missing_cities!$Q$2:$Q$56,missing_cities!$R$2:$R$56,"Not Found",0)</f>
        <v>South Africa</v>
      </c>
      <c r="H1148" t="str">
        <f>_xlfn.XLOOKUP(E1148,missing_cities!$Q$2:$Q$56,missing_cities!$S$2:$S$56,"Not Found",0)</f>
        <v>Africa</v>
      </c>
      <c r="I1148" t="s">
        <v>18</v>
      </c>
      <c r="J1148" s="15">
        <v>0.2</v>
      </c>
      <c r="K1148" t="s">
        <v>34</v>
      </c>
      <c r="L1148" s="15" t="str">
        <f t="shared" si="34"/>
        <v>6:00-22:00</v>
      </c>
      <c r="M1148" s="16">
        <f t="shared" si="35"/>
        <v>0.67</v>
      </c>
      <c r="N1148" s="15">
        <v>13.19</v>
      </c>
      <c r="O1148" s="15">
        <v>23</v>
      </c>
      <c r="P1148" t="s">
        <v>25</v>
      </c>
      <c r="Q1148">
        <v>350</v>
      </c>
      <c r="R1148" t="s">
        <v>37</v>
      </c>
      <c r="S1148">
        <v>2018</v>
      </c>
      <c r="T1148" t="s">
        <v>22</v>
      </c>
      <c r="U1148" s="15">
        <v>3.3</v>
      </c>
      <c r="V1148" s="15">
        <v>1</v>
      </c>
      <c r="W1148" t="s">
        <v>27</v>
      </c>
    </row>
    <row r="1149" spans="1:23">
      <c r="A1149" t="s">
        <v>1192</v>
      </c>
      <c r="B1149">
        <v>55.799857000000003</v>
      </c>
      <c r="C1149" s="15">
        <v>37.679540000000003</v>
      </c>
      <c r="D1149" s="2" t="s">
        <v>6210</v>
      </c>
      <c r="E1149" s="14" t="s">
        <v>5052</v>
      </c>
      <c r="F1149" s="14" t="e" vm="2">
        <v>#VALUE!</v>
      </c>
      <c r="G1149" s="2" t="str">
        <f>_xlfn.XLOOKUP(E1149,missing_cities!$Q$2:$Q$56,missing_cities!$R$2:$R$56,"Not Found",0)</f>
        <v>Russia</v>
      </c>
      <c r="H1149" t="str">
        <f>_xlfn.XLOOKUP(E1149,missing_cities!$Q$2:$Q$56,missing_cities!$S$2:$S$56,"Not Found",0)</f>
        <v>Europe</v>
      </c>
      <c r="I1149" t="s">
        <v>18</v>
      </c>
      <c r="J1149" s="15">
        <v>0.34</v>
      </c>
      <c r="K1149" s="1">
        <v>45862</v>
      </c>
      <c r="L1149" s="15" t="str">
        <f t="shared" si="34"/>
        <v>9.00-21.00</v>
      </c>
      <c r="M1149" s="16">
        <f t="shared" si="35"/>
        <v>12</v>
      </c>
      <c r="N1149" s="15">
        <v>7.55</v>
      </c>
      <c r="O1149" s="15">
        <v>84</v>
      </c>
      <c r="P1149" t="s">
        <v>25</v>
      </c>
      <c r="Q1149">
        <v>50</v>
      </c>
      <c r="R1149" t="s">
        <v>48</v>
      </c>
      <c r="S1149">
        <v>2022</v>
      </c>
      <c r="T1149" t="s">
        <v>31</v>
      </c>
      <c r="U1149" s="15">
        <v>5</v>
      </c>
      <c r="V1149" s="15">
        <v>2</v>
      </c>
      <c r="W1149" t="s">
        <v>23</v>
      </c>
    </row>
    <row r="1150" spans="1:23">
      <c r="A1150" t="s">
        <v>1193</v>
      </c>
      <c r="B1150">
        <v>52.467267</v>
      </c>
      <c r="C1150" s="15">
        <v>13.412642999999999</v>
      </c>
      <c r="D1150" s="2" t="s">
        <v>6211</v>
      </c>
      <c r="E1150" s="14" t="s">
        <v>5057</v>
      </c>
      <c r="F1150" s="14" t="e" vm="3">
        <v>#VALUE!</v>
      </c>
      <c r="G1150" s="2" t="str">
        <f>_xlfn.XLOOKUP(E1150,missing_cities!$Q$2:$Q$56,missing_cities!$R$2:$R$56,"Not Found",0)</f>
        <v>Germany</v>
      </c>
      <c r="H1150" t="str">
        <f>_xlfn.XLOOKUP(E1150,missing_cities!$Q$2:$Q$56,missing_cities!$S$2:$S$56,"Not Found",0)</f>
        <v>Europe</v>
      </c>
      <c r="I1150" t="s">
        <v>18</v>
      </c>
      <c r="J1150" s="15">
        <v>0.41</v>
      </c>
      <c r="K1150" t="s">
        <v>19</v>
      </c>
      <c r="L1150" s="15" t="str">
        <f t="shared" si="34"/>
        <v>9:00-18:00</v>
      </c>
      <c r="M1150" s="16">
        <f t="shared" si="35"/>
        <v>0.37</v>
      </c>
      <c r="N1150" s="15">
        <v>8.49</v>
      </c>
      <c r="O1150" s="15">
        <v>54</v>
      </c>
      <c r="P1150" t="s">
        <v>39</v>
      </c>
      <c r="Q1150">
        <v>22</v>
      </c>
      <c r="R1150" t="s">
        <v>48</v>
      </c>
      <c r="S1150">
        <v>2014</v>
      </c>
      <c r="T1150" t="s">
        <v>31</v>
      </c>
      <c r="U1150" s="15">
        <v>4.7</v>
      </c>
      <c r="V1150" s="15">
        <v>3</v>
      </c>
      <c r="W1150" t="s">
        <v>27</v>
      </c>
    </row>
    <row r="1151" spans="1:23">
      <c r="A1151" t="s">
        <v>1194</v>
      </c>
      <c r="B1151">
        <v>39.827041999999999</v>
      </c>
      <c r="C1151" s="15">
        <v>116.319329</v>
      </c>
      <c r="D1151" s="2" t="s">
        <v>6212</v>
      </c>
      <c r="E1151" s="14" t="s">
        <v>5071</v>
      </c>
      <c r="F1151" s="14" t="e" vm="9">
        <v>#VALUE!</v>
      </c>
      <c r="G1151" s="2" t="str">
        <f>_xlfn.XLOOKUP(E1151,missing_cities!$Q$2:$Q$56,missing_cities!$R$2:$R$56,"Not Found",0)</f>
        <v>China</v>
      </c>
      <c r="H1151" t="str">
        <f>_xlfn.XLOOKUP(E1151,missing_cities!$Q$2:$Q$56,missing_cities!$S$2:$S$56,"Not Found",0)</f>
        <v>Asia</v>
      </c>
      <c r="I1151" t="s">
        <v>18</v>
      </c>
      <c r="J1151" s="15">
        <v>0.47</v>
      </c>
      <c r="K1151" t="s">
        <v>34</v>
      </c>
      <c r="L1151" s="15" t="str">
        <f t="shared" si="34"/>
        <v>6:00-22:00</v>
      </c>
      <c r="M1151" s="16">
        <f t="shared" si="35"/>
        <v>0.67</v>
      </c>
      <c r="N1151" s="15">
        <v>7.84</v>
      </c>
      <c r="O1151" s="15">
        <v>14</v>
      </c>
      <c r="P1151" t="s">
        <v>37</v>
      </c>
      <c r="Q1151">
        <v>350</v>
      </c>
      <c r="R1151" t="s">
        <v>21</v>
      </c>
      <c r="S1151">
        <v>2018</v>
      </c>
      <c r="T1151" t="s">
        <v>22</v>
      </c>
      <c r="U1151" s="15">
        <v>4.2</v>
      </c>
      <c r="V1151" s="15">
        <v>5</v>
      </c>
      <c r="W1151" t="s">
        <v>27</v>
      </c>
    </row>
    <row r="1152" spans="1:23">
      <c r="A1152" t="s">
        <v>1195</v>
      </c>
      <c r="B1152">
        <v>43.752499</v>
      </c>
      <c r="C1152" s="15">
        <v>-79.356381999999996</v>
      </c>
      <c r="D1152" s="2" t="s">
        <v>6213</v>
      </c>
      <c r="E1152" s="14" t="s">
        <v>5050</v>
      </c>
      <c r="F1152" s="14" t="e" vm="1">
        <v>#VALUE!</v>
      </c>
      <c r="G1152" s="2" t="str">
        <f>_xlfn.XLOOKUP(E1152,missing_cities!$Q$2:$Q$56,missing_cities!$R$2:$R$56,"Not Found",0)</f>
        <v>Canada</v>
      </c>
      <c r="H1152" t="str">
        <f>_xlfn.XLOOKUP(E1152,missing_cities!$Q$2:$Q$56,missing_cities!$S$2:$S$56,"Not Found",0)</f>
        <v>North America</v>
      </c>
      <c r="I1152" t="s">
        <v>18</v>
      </c>
      <c r="J1152" s="15">
        <v>0.49</v>
      </c>
      <c r="K1152" t="s">
        <v>19</v>
      </c>
      <c r="L1152" s="15" t="str">
        <f t="shared" si="34"/>
        <v>9:00-18:00</v>
      </c>
      <c r="M1152" s="16">
        <f t="shared" si="35"/>
        <v>0.37</v>
      </c>
      <c r="N1152" s="15">
        <v>16.64</v>
      </c>
      <c r="O1152" s="15">
        <v>55</v>
      </c>
      <c r="P1152" t="s">
        <v>39</v>
      </c>
      <c r="Q1152">
        <v>50</v>
      </c>
      <c r="R1152" t="s">
        <v>42</v>
      </c>
      <c r="S1152">
        <v>2016</v>
      </c>
      <c r="T1152" t="s">
        <v>31</v>
      </c>
      <c r="U1152" s="15">
        <v>3</v>
      </c>
      <c r="V1152" s="15">
        <v>6</v>
      </c>
      <c r="W1152" t="s">
        <v>27</v>
      </c>
    </row>
    <row r="1153" spans="1:23">
      <c r="A1153" t="s">
        <v>1196</v>
      </c>
      <c r="B1153">
        <v>41.993521999999999</v>
      </c>
      <c r="C1153" s="15">
        <v>-87.727834000000001</v>
      </c>
      <c r="D1153" s="2" t="s">
        <v>6214</v>
      </c>
      <c r="E1153" s="14" t="s">
        <v>5065</v>
      </c>
      <c r="F1153" s="14" t="e" vm="5">
        <v>#VALUE!</v>
      </c>
      <c r="G1153" s="2" t="str">
        <f>_xlfn.XLOOKUP(E1153,missing_cities!$Q$2:$Q$56,missing_cities!$R$2:$R$56,"Not Found",0)</f>
        <v>United States</v>
      </c>
      <c r="H1153" t="str">
        <f>_xlfn.XLOOKUP(E1153,missing_cities!$Q$2:$Q$56,missing_cities!$S$2:$S$56,"Not Found",0)</f>
        <v>North America</v>
      </c>
      <c r="I1153" t="s">
        <v>18</v>
      </c>
      <c r="J1153" s="15">
        <v>0.46</v>
      </c>
      <c r="K1153" t="s">
        <v>19</v>
      </c>
      <c r="L1153" s="15" t="str">
        <f t="shared" si="34"/>
        <v>9:00-18:00</v>
      </c>
      <c r="M1153" s="16">
        <f t="shared" si="35"/>
        <v>0.37</v>
      </c>
      <c r="N1153" s="15">
        <v>19.559999999999999</v>
      </c>
      <c r="O1153" s="15">
        <v>61</v>
      </c>
      <c r="P1153" t="s">
        <v>29</v>
      </c>
      <c r="Q1153">
        <v>350</v>
      </c>
      <c r="R1153" t="s">
        <v>42</v>
      </c>
      <c r="S1153">
        <v>2018</v>
      </c>
      <c r="T1153" t="s">
        <v>22</v>
      </c>
      <c r="U1153" s="15">
        <v>4.8</v>
      </c>
      <c r="V1153" s="15">
        <v>3</v>
      </c>
      <c r="W1153" t="s">
        <v>27</v>
      </c>
    </row>
    <row r="1154" spans="1:23">
      <c r="A1154" t="s">
        <v>1197</v>
      </c>
      <c r="B1154">
        <v>19.463746</v>
      </c>
      <c r="C1154" s="15">
        <v>-99.087436999999994</v>
      </c>
      <c r="D1154" s="2" t="s">
        <v>6215</v>
      </c>
      <c r="E1154" s="14" t="s">
        <v>5119</v>
      </c>
      <c r="F1154" s="14" t="e" vm="13">
        <v>#VALUE!</v>
      </c>
      <c r="G1154" s="2" t="str">
        <f>_xlfn.XLOOKUP(E1154,missing_cities!$Q$2:$Q$56,missing_cities!$R$2:$R$56,"Not Found",0)</f>
        <v>Mexico</v>
      </c>
      <c r="H1154" t="str">
        <f>_xlfn.XLOOKUP(E1154,missing_cities!$Q$2:$Q$56,missing_cities!$S$2:$S$56,"Not Found",0)</f>
        <v>North America</v>
      </c>
      <c r="I1154" t="s">
        <v>18</v>
      </c>
      <c r="J1154" s="15">
        <v>0.2</v>
      </c>
      <c r="K1154" t="s">
        <v>19</v>
      </c>
      <c r="L1154" s="15" t="str">
        <f t="shared" si="34"/>
        <v>9:00-18:00</v>
      </c>
      <c r="M1154" s="16">
        <f t="shared" si="35"/>
        <v>0.37</v>
      </c>
      <c r="N1154" s="15">
        <v>2.09</v>
      </c>
      <c r="O1154" s="15">
        <v>30</v>
      </c>
      <c r="P1154" t="s">
        <v>25</v>
      </c>
      <c r="Q1154">
        <v>50</v>
      </c>
      <c r="R1154" t="s">
        <v>37</v>
      </c>
      <c r="S1154">
        <v>2015</v>
      </c>
      <c r="T1154" t="s">
        <v>22</v>
      </c>
      <c r="U1154" s="15">
        <v>3.2</v>
      </c>
      <c r="V1154" s="15">
        <v>7</v>
      </c>
      <c r="W1154" t="s">
        <v>23</v>
      </c>
    </row>
    <row r="1155" spans="1:23">
      <c r="A1155" t="s">
        <v>1198</v>
      </c>
      <c r="B1155">
        <v>43.746288999999997</v>
      </c>
      <c r="C1155" s="15">
        <v>-79.494339999999994</v>
      </c>
      <c r="D1155" s="2" t="s">
        <v>6216</v>
      </c>
      <c r="E1155" s="14" t="s">
        <v>5050</v>
      </c>
      <c r="F1155" s="14" t="e" vm="1">
        <v>#VALUE!</v>
      </c>
      <c r="G1155" s="2" t="str">
        <f>_xlfn.XLOOKUP(E1155,missing_cities!$Q$2:$Q$56,missing_cities!$R$2:$R$56,"Not Found",0)</f>
        <v>Canada</v>
      </c>
      <c r="H1155" t="str">
        <f>_xlfn.XLOOKUP(E1155,missing_cities!$Q$2:$Q$56,missing_cities!$S$2:$S$56,"Not Found",0)</f>
        <v>North America</v>
      </c>
      <c r="I1155" t="s">
        <v>18</v>
      </c>
      <c r="J1155" s="15">
        <v>0.4</v>
      </c>
      <c r="K1155" s="1">
        <v>45862</v>
      </c>
      <c r="L1155" s="15" t="str">
        <f t="shared" ref="L1155:L1218" si="36">IF(ISNUMBER(SEARCH("-",K1155)),K1155,"9.00-21.00")</f>
        <v>9.00-21.00</v>
      </c>
      <c r="M1155" s="16">
        <f t="shared" ref="M1155:M1218" si="37">IF(ISNUMBER(SEARCH("-", L1155)), TEXT(RIGHT(L1155, LEN(L1155) - FIND("-", L1155)), "0.00") - TEXT(LEFT(L1155, FIND("-", L1155)-1), "0.00"), "")</f>
        <v>12</v>
      </c>
      <c r="N1155" s="15">
        <v>18.329999999999998</v>
      </c>
      <c r="O1155" s="15">
        <v>51</v>
      </c>
      <c r="P1155" t="s">
        <v>25</v>
      </c>
      <c r="Q1155">
        <v>350</v>
      </c>
      <c r="R1155" t="s">
        <v>48</v>
      </c>
      <c r="S1155">
        <v>2020</v>
      </c>
      <c r="T1155" t="s">
        <v>31</v>
      </c>
      <c r="U1155" s="15">
        <v>3.1</v>
      </c>
      <c r="V1155" s="15">
        <v>2</v>
      </c>
      <c r="W1155" t="s">
        <v>23</v>
      </c>
    </row>
    <row r="1156" spans="1:23">
      <c r="A1156" t="s">
        <v>1199</v>
      </c>
      <c r="B1156">
        <v>18.912932999999999</v>
      </c>
      <c r="C1156" s="15">
        <v>72.930128999999994</v>
      </c>
      <c r="D1156" s="2" t="s">
        <v>6217</v>
      </c>
      <c r="E1156" s="14" t="s">
        <v>5079</v>
      </c>
      <c r="F1156" s="14" t="e" vm="11">
        <v>#VALUE!</v>
      </c>
      <c r="G1156" s="2" t="str">
        <f>_xlfn.XLOOKUP(E1156,missing_cities!$Q$2:$Q$56,missing_cities!$R$2:$R$56,"Not Found",0)</f>
        <v>India</v>
      </c>
      <c r="H1156" t="str">
        <f>_xlfn.XLOOKUP(E1156,missing_cities!$Q$2:$Q$56,missing_cities!$S$2:$S$56,"Not Found",0)</f>
        <v>Asia</v>
      </c>
      <c r="I1156" t="s">
        <v>18</v>
      </c>
      <c r="J1156" s="15">
        <v>0.24</v>
      </c>
      <c r="K1156" s="1">
        <v>45862</v>
      </c>
      <c r="L1156" s="15" t="str">
        <f t="shared" si="36"/>
        <v>9.00-21.00</v>
      </c>
      <c r="M1156" s="16">
        <f t="shared" si="37"/>
        <v>12</v>
      </c>
      <c r="N1156" s="15">
        <v>4.1900000000000004</v>
      </c>
      <c r="O1156" s="15">
        <v>19</v>
      </c>
      <c r="P1156" t="s">
        <v>39</v>
      </c>
      <c r="Q1156">
        <v>50</v>
      </c>
      <c r="R1156" t="s">
        <v>37</v>
      </c>
      <c r="S1156">
        <v>2021</v>
      </c>
      <c r="T1156" t="s">
        <v>22</v>
      </c>
      <c r="U1156" s="15">
        <v>4.2</v>
      </c>
      <c r="V1156" s="15">
        <v>9</v>
      </c>
      <c r="W1156" t="s">
        <v>23</v>
      </c>
    </row>
    <row r="1157" spans="1:23">
      <c r="A1157" t="s">
        <v>1200</v>
      </c>
      <c r="B1157">
        <v>-33.853413000000003</v>
      </c>
      <c r="C1157" s="15">
        <v>151.26101299999999</v>
      </c>
      <c r="D1157" s="2" t="s">
        <v>6218</v>
      </c>
      <c r="E1157" s="14" t="s">
        <v>5069</v>
      </c>
      <c r="F1157" s="14" t="e" vm="8">
        <v>#VALUE!</v>
      </c>
      <c r="G1157" s="2" t="str">
        <f>_xlfn.XLOOKUP(E1157,missing_cities!$Q$2:$Q$56,missing_cities!$R$2:$R$56,"Not Found",0)</f>
        <v>Australia</v>
      </c>
      <c r="H1157" t="str">
        <f>_xlfn.XLOOKUP(E1157,missing_cities!$Q$2:$Q$56,missing_cities!$S$2:$S$56,"Not Found",0)</f>
        <v>Australia</v>
      </c>
      <c r="I1157" t="s">
        <v>18</v>
      </c>
      <c r="J1157" s="15">
        <v>0.28999999999999998</v>
      </c>
      <c r="K1157" t="s">
        <v>19</v>
      </c>
      <c r="L1157" s="15" t="str">
        <f t="shared" si="36"/>
        <v>9:00-18:00</v>
      </c>
      <c r="M1157" s="16">
        <f t="shared" si="37"/>
        <v>0.37</v>
      </c>
      <c r="N1157" s="15">
        <v>15.42</v>
      </c>
      <c r="O1157" s="15">
        <v>51</v>
      </c>
      <c r="P1157" t="s">
        <v>25</v>
      </c>
      <c r="Q1157">
        <v>22</v>
      </c>
      <c r="R1157" t="s">
        <v>42</v>
      </c>
      <c r="S1157">
        <v>2020</v>
      </c>
      <c r="T1157" t="s">
        <v>31</v>
      </c>
      <c r="U1157" s="15">
        <v>3.3</v>
      </c>
      <c r="V1157" s="15">
        <v>5</v>
      </c>
      <c r="W1157" t="s">
        <v>27</v>
      </c>
    </row>
    <row r="1158" spans="1:23">
      <c r="A1158" t="s">
        <v>1201</v>
      </c>
      <c r="B1158">
        <v>34.148888999999997</v>
      </c>
      <c r="C1158" s="15">
        <v>-118.269886</v>
      </c>
      <c r="D1158" s="2" t="s">
        <v>6219</v>
      </c>
      <c r="E1158" s="14" t="s">
        <v>5111</v>
      </c>
      <c r="F1158" s="14" t="e" vm="5">
        <v>#VALUE!</v>
      </c>
      <c r="G1158" s="2" t="str">
        <f>_xlfn.XLOOKUP(E1158,missing_cities!$Q$2:$Q$56,missing_cities!$R$2:$R$56,"Not Found",0)</f>
        <v>United States</v>
      </c>
      <c r="H1158" t="str">
        <f>_xlfn.XLOOKUP(E1158,missing_cities!$Q$2:$Q$56,missing_cities!$S$2:$S$56,"Not Found",0)</f>
        <v>North America</v>
      </c>
      <c r="I1158" t="s">
        <v>18</v>
      </c>
      <c r="J1158" s="15">
        <v>0.12</v>
      </c>
      <c r="K1158" t="s">
        <v>34</v>
      </c>
      <c r="L1158" s="15" t="str">
        <f t="shared" si="36"/>
        <v>6:00-22:00</v>
      </c>
      <c r="M1158" s="16">
        <f t="shared" si="37"/>
        <v>0.67</v>
      </c>
      <c r="N1158" s="15">
        <v>18.88</v>
      </c>
      <c r="O1158" s="15">
        <v>96</v>
      </c>
      <c r="P1158" t="s">
        <v>25</v>
      </c>
      <c r="Q1158">
        <v>350</v>
      </c>
      <c r="R1158" t="s">
        <v>46</v>
      </c>
      <c r="S1158">
        <v>2017</v>
      </c>
      <c r="T1158" t="s">
        <v>31</v>
      </c>
      <c r="U1158" s="15">
        <v>4.5999999999999996</v>
      </c>
      <c r="V1158" s="15">
        <v>1</v>
      </c>
      <c r="W1158" t="s">
        <v>27</v>
      </c>
    </row>
    <row r="1159" spans="1:23">
      <c r="A1159" t="s">
        <v>1202</v>
      </c>
      <c r="B1159">
        <v>34.102397000000003</v>
      </c>
      <c r="C1159" s="15">
        <v>-118.270495</v>
      </c>
      <c r="D1159" s="2" t="s">
        <v>6220</v>
      </c>
      <c r="E1159" s="14" t="s">
        <v>5111</v>
      </c>
      <c r="F1159" s="14" t="e" vm="5">
        <v>#VALUE!</v>
      </c>
      <c r="G1159" s="2" t="str">
        <f>_xlfn.XLOOKUP(E1159,missing_cities!$Q$2:$Q$56,missing_cities!$R$2:$R$56,"Not Found",0)</f>
        <v>United States</v>
      </c>
      <c r="H1159" t="str">
        <f>_xlfn.XLOOKUP(E1159,missing_cities!$Q$2:$Q$56,missing_cities!$S$2:$S$56,"Not Found",0)</f>
        <v>North America</v>
      </c>
      <c r="I1159" t="s">
        <v>18</v>
      </c>
      <c r="J1159" s="15">
        <v>0.2</v>
      </c>
      <c r="K1159" t="s">
        <v>19</v>
      </c>
      <c r="L1159" s="15" t="str">
        <f t="shared" si="36"/>
        <v>9:00-18:00</v>
      </c>
      <c r="M1159" s="16">
        <f t="shared" si="37"/>
        <v>0.37</v>
      </c>
      <c r="N1159" s="15">
        <v>17.03</v>
      </c>
      <c r="O1159" s="15">
        <v>69</v>
      </c>
      <c r="P1159" t="s">
        <v>20</v>
      </c>
      <c r="Q1159">
        <v>22</v>
      </c>
      <c r="R1159" t="s">
        <v>42</v>
      </c>
      <c r="S1159">
        <v>2016</v>
      </c>
      <c r="T1159" t="s">
        <v>22</v>
      </c>
      <c r="U1159" s="15">
        <v>4.3</v>
      </c>
      <c r="V1159" s="15">
        <v>7</v>
      </c>
      <c r="W1159" t="s">
        <v>23</v>
      </c>
    </row>
    <row r="1160" spans="1:23">
      <c r="A1160" t="s">
        <v>1203</v>
      </c>
      <c r="B1160">
        <v>37.823495000000001</v>
      </c>
      <c r="C1160" s="15">
        <v>-122.441821</v>
      </c>
      <c r="D1160" s="2" t="s">
        <v>6221</v>
      </c>
      <c r="E1160" s="14" t="s">
        <v>5061</v>
      </c>
      <c r="F1160" s="14" t="e" vm="5">
        <v>#VALUE!</v>
      </c>
      <c r="G1160" s="2" t="str">
        <f>_xlfn.XLOOKUP(E1160,missing_cities!$Q$2:$Q$56,missing_cities!$R$2:$R$56,"Not Found",0)</f>
        <v>United States</v>
      </c>
      <c r="H1160" t="str">
        <f>_xlfn.XLOOKUP(E1160,missing_cities!$Q$2:$Q$56,missing_cities!$S$2:$S$56,"Not Found",0)</f>
        <v>North America</v>
      </c>
      <c r="I1160" t="s">
        <v>18</v>
      </c>
      <c r="J1160" s="15">
        <v>0.32</v>
      </c>
      <c r="K1160" s="1">
        <v>45862</v>
      </c>
      <c r="L1160" s="15" t="str">
        <f t="shared" si="36"/>
        <v>9.00-21.00</v>
      </c>
      <c r="M1160" s="16">
        <f t="shared" si="37"/>
        <v>12</v>
      </c>
      <c r="N1160" s="15">
        <v>11.45</v>
      </c>
      <c r="O1160" s="15">
        <v>99</v>
      </c>
      <c r="P1160" t="s">
        <v>37</v>
      </c>
      <c r="Q1160">
        <v>22</v>
      </c>
      <c r="R1160" t="s">
        <v>67</v>
      </c>
      <c r="S1160">
        <v>2023</v>
      </c>
      <c r="T1160" t="s">
        <v>31</v>
      </c>
      <c r="U1160" s="15">
        <v>3.5</v>
      </c>
      <c r="V1160" s="15">
        <v>8</v>
      </c>
      <c r="W1160" t="s">
        <v>32</v>
      </c>
    </row>
    <row r="1161" spans="1:23">
      <c r="A1161" t="s">
        <v>1204</v>
      </c>
      <c r="B1161">
        <v>25.277339000000001</v>
      </c>
      <c r="C1161" s="15">
        <v>55.325634999999998</v>
      </c>
      <c r="D1161" s="2" t="s">
        <v>6222</v>
      </c>
      <c r="E1161" s="14" t="s">
        <v>5076</v>
      </c>
      <c r="F1161" s="14" t="e" vm="10">
        <v>#VALUE!</v>
      </c>
      <c r="G1161" s="2" t="str">
        <f>_xlfn.XLOOKUP(E1161,missing_cities!$Q$2:$Q$56,missing_cities!$R$2:$R$56,"Not Found",0)</f>
        <v>United Arab Emirates</v>
      </c>
      <c r="H1161" t="str">
        <f>_xlfn.XLOOKUP(E1161,missing_cities!$Q$2:$Q$56,missing_cities!$S$2:$S$56,"Not Found",0)</f>
        <v>Asia</v>
      </c>
      <c r="I1161" t="s">
        <v>18</v>
      </c>
      <c r="J1161" s="15">
        <v>0.14000000000000001</v>
      </c>
      <c r="K1161" s="1">
        <v>45862</v>
      </c>
      <c r="L1161" s="15" t="str">
        <f t="shared" si="36"/>
        <v>9.00-21.00</v>
      </c>
      <c r="M1161" s="16">
        <f t="shared" si="37"/>
        <v>12</v>
      </c>
      <c r="N1161" s="15">
        <v>16.16</v>
      </c>
      <c r="O1161" s="15">
        <v>53</v>
      </c>
      <c r="P1161" t="s">
        <v>20</v>
      </c>
      <c r="Q1161">
        <v>350</v>
      </c>
      <c r="R1161" t="s">
        <v>48</v>
      </c>
      <c r="S1161">
        <v>2015</v>
      </c>
      <c r="T1161" t="s">
        <v>31</v>
      </c>
      <c r="U1161" s="15">
        <v>3.8</v>
      </c>
      <c r="V1161" s="15">
        <v>5</v>
      </c>
      <c r="W1161" t="s">
        <v>23</v>
      </c>
    </row>
    <row r="1162" spans="1:23">
      <c r="A1162" t="s">
        <v>1205</v>
      </c>
      <c r="B1162">
        <v>41.991720999999998</v>
      </c>
      <c r="C1162" s="15">
        <v>-87.741328999999993</v>
      </c>
      <c r="D1162" s="2" t="s">
        <v>6223</v>
      </c>
      <c r="E1162" s="14" t="s">
        <v>5065</v>
      </c>
      <c r="F1162" s="14" t="e" vm="5">
        <v>#VALUE!</v>
      </c>
      <c r="G1162" s="2" t="str">
        <f>_xlfn.XLOOKUP(E1162,missing_cities!$Q$2:$Q$56,missing_cities!$R$2:$R$56,"Not Found",0)</f>
        <v>United States</v>
      </c>
      <c r="H1162" t="str">
        <f>_xlfn.XLOOKUP(E1162,missing_cities!$Q$2:$Q$56,missing_cities!$S$2:$S$56,"Not Found",0)</f>
        <v>North America</v>
      </c>
      <c r="I1162" t="s">
        <v>18</v>
      </c>
      <c r="J1162" s="15">
        <v>0.11</v>
      </c>
      <c r="K1162" s="1">
        <v>45862</v>
      </c>
      <c r="L1162" s="15" t="str">
        <f t="shared" si="36"/>
        <v>9.00-21.00</v>
      </c>
      <c r="M1162" s="16">
        <f t="shared" si="37"/>
        <v>12</v>
      </c>
      <c r="N1162" s="15">
        <v>16.690000000000001</v>
      </c>
      <c r="O1162" s="15">
        <v>73</v>
      </c>
      <c r="P1162" t="s">
        <v>37</v>
      </c>
      <c r="Q1162">
        <v>50</v>
      </c>
      <c r="R1162" t="s">
        <v>37</v>
      </c>
      <c r="S1162">
        <v>2021</v>
      </c>
      <c r="T1162" t="s">
        <v>22</v>
      </c>
      <c r="U1162" s="15">
        <v>4.5</v>
      </c>
      <c r="V1162" s="15">
        <v>1</v>
      </c>
      <c r="W1162" t="s">
        <v>27</v>
      </c>
    </row>
    <row r="1163" spans="1:23">
      <c r="A1163" t="s">
        <v>1206</v>
      </c>
      <c r="B1163">
        <v>41.892131999999997</v>
      </c>
      <c r="C1163" s="15">
        <v>-87.736019999999996</v>
      </c>
      <c r="D1163" s="2" t="s">
        <v>6224</v>
      </c>
      <c r="E1163" s="14" t="s">
        <v>5065</v>
      </c>
      <c r="F1163" s="14" t="e" vm="5">
        <v>#VALUE!</v>
      </c>
      <c r="G1163" s="2" t="str">
        <f>_xlfn.XLOOKUP(E1163,missing_cities!$Q$2:$Q$56,missing_cities!$R$2:$R$56,"Not Found",0)</f>
        <v>United States</v>
      </c>
      <c r="H1163" t="str">
        <f>_xlfn.XLOOKUP(E1163,missing_cities!$Q$2:$Q$56,missing_cities!$S$2:$S$56,"Not Found",0)</f>
        <v>North America</v>
      </c>
      <c r="I1163" t="s">
        <v>18</v>
      </c>
      <c r="J1163" s="15">
        <v>0.44</v>
      </c>
      <c r="K1163" t="s">
        <v>19</v>
      </c>
      <c r="L1163" s="15" t="str">
        <f t="shared" si="36"/>
        <v>9:00-18:00</v>
      </c>
      <c r="M1163" s="16">
        <f t="shared" si="37"/>
        <v>0.37</v>
      </c>
      <c r="N1163" s="15">
        <v>9.19</v>
      </c>
      <c r="O1163" s="15">
        <v>87</v>
      </c>
      <c r="P1163" t="s">
        <v>37</v>
      </c>
      <c r="Q1163">
        <v>150</v>
      </c>
      <c r="R1163" t="s">
        <v>37</v>
      </c>
      <c r="S1163">
        <v>2014</v>
      </c>
      <c r="T1163" t="s">
        <v>31</v>
      </c>
      <c r="U1163" s="15">
        <v>4.5999999999999996</v>
      </c>
      <c r="V1163" s="15">
        <v>8</v>
      </c>
      <c r="W1163" t="s">
        <v>27</v>
      </c>
    </row>
    <row r="1164" spans="1:23">
      <c r="A1164" t="s">
        <v>1207</v>
      </c>
      <c r="B1164">
        <v>25.323391999999998</v>
      </c>
      <c r="C1164" s="15">
        <v>55.285800000000002</v>
      </c>
      <c r="D1164" s="2" t="s">
        <v>6225</v>
      </c>
      <c r="E1164" s="14" t="s">
        <v>5076</v>
      </c>
      <c r="F1164" s="14" t="e" vm="10">
        <v>#VALUE!</v>
      </c>
      <c r="G1164" s="2" t="str">
        <f>_xlfn.XLOOKUP(E1164,missing_cities!$Q$2:$Q$56,missing_cities!$R$2:$R$56,"Not Found",0)</f>
        <v>United Arab Emirates</v>
      </c>
      <c r="H1164" t="str">
        <f>_xlfn.XLOOKUP(E1164,missing_cities!$Q$2:$Q$56,missing_cities!$S$2:$S$56,"Not Found",0)</f>
        <v>Asia</v>
      </c>
      <c r="I1164" t="s">
        <v>18</v>
      </c>
      <c r="J1164" s="15">
        <v>0.28999999999999998</v>
      </c>
      <c r="K1164" s="1">
        <v>45862</v>
      </c>
      <c r="L1164" s="15" t="str">
        <f t="shared" si="36"/>
        <v>9.00-21.00</v>
      </c>
      <c r="M1164" s="16">
        <f t="shared" si="37"/>
        <v>12</v>
      </c>
      <c r="N1164" s="15">
        <v>8</v>
      </c>
      <c r="O1164" s="15">
        <v>56</v>
      </c>
      <c r="P1164" t="s">
        <v>39</v>
      </c>
      <c r="Q1164">
        <v>150</v>
      </c>
      <c r="R1164" t="s">
        <v>30</v>
      </c>
      <c r="S1164">
        <v>2015</v>
      </c>
      <c r="T1164" t="s">
        <v>22</v>
      </c>
      <c r="U1164" s="15">
        <v>3.8</v>
      </c>
      <c r="V1164" s="15">
        <v>4</v>
      </c>
      <c r="W1164" t="s">
        <v>32</v>
      </c>
    </row>
    <row r="1165" spans="1:23">
      <c r="A1165" t="s">
        <v>1208</v>
      </c>
      <c r="B1165">
        <v>-33.874690999999999</v>
      </c>
      <c r="C1165" s="15">
        <v>18.520491</v>
      </c>
      <c r="D1165" s="2" t="s">
        <v>6226</v>
      </c>
      <c r="E1165" s="14" t="s">
        <v>5085</v>
      </c>
      <c r="F1165" s="14" t="e" vm="12">
        <v>#VALUE!</v>
      </c>
      <c r="G1165" s="2" t="str">
        <f>_xlfn.XLOOKUP(E1165,missing_cities!$Q$2:$Q$56,missing_cities!$R$2:$R$56,"Not Found",0)</f>
        <v>South Africa</v>
      </c>
      <c r="H1165" t="str">
        <f>_xlfn.XLOOKUP(E1165,missing_cities!$Q$2:$Q$56,missing_cities!$S$2:$S$56,"Not Found",0)</f>
        <v>Africa</v>
      </c>
      <c r="I1165" t="s">
        <v>18</v>
      </c>
      <c r="J1165" s="15">
        <v>0.25</v>
      </c>
      <c r="K1165" t="s">
        <v>19</v>
      </c>
      <c r="L1165" s="15" t="str">
        <f t="shared" si="36"/>
        <v>9:00-18:00</v>
      </c>
      <c r="M1165" s="16">
        <f t="shared" si="37"/>
        <v>0.37</v>
      </c>
      <c r="N1165" s="15">
        <v>17.38</v>
      </c>
      <c r="O1165" s="15">
        <v>91</v>
      </c>
      <c r="P1165" t="s">
        <v>25</v>
      </c>
      <c r="Q1165">
        <v>22</v>
      </c>
      <c r="R1165" t="s">
        <v>37</v>
      </c>
      <c r="S1165">
        <v>2018</v>
      </c>
      <c r="T1165" t="s">
        <v>22</v>
      </c>
      <c r="U1165" s="15">
        <v>4.9000000000000004</v>
      </c>
      <c r="V1165" s="15">
        <v>6</v>
      </c>
      <c r="W1165" t="s">
        <v>27</v>
      </c>
    </row>
    <row r="1166" spans="1:23">
      <c r="A1166" t="s">
        <v>1209</v>
      </c>
      <c r="B1166">
        <v>55.818311999999999</v>
      </c>
      <c r="C1166" s="15">
        <v>37.673062999999999</v>
      </c>
      <c r="D1166" s="2" t="s">
        <v>6227</v>
      </c>
      <c r="E1166" s="14" t="s">
        <v>5052</v>
      </c>
      <c r="F1166" s="14" t="e" vm="2">
        <v>#VALUE!</v>
      </c>
      <c r="G1166" s="2" t="str">
        <f>_xlfn.XLOOKUP(E1166,missing_cities!$Q$2:$Q$56,missing_cities!$R$2:$R$56,"Not Found",0)</f>
        <v>Russia</v>
      </c>
      <c r="H1166" t="str">
        <f>_xlfn.XLOOKUP(E1166,missing_cities!$Q$2:$Q$56,missing_cities!$S$2:$S$56,"Not Found",0)</f>
        <v>Europe</v>
      </c>
      <c r="I1166" t="s">
        <v>18</v>
      </c>
      <c r="J1166" s="15">
        <v>0.44</v>
      </c>
      <c r="K1166" t="s">
        <v>34</v>
      </c>
      <c r="L1166" s="15" t="str">
        <f t="shared" si="36"/>
        <v>6:00-22:00</v>
      </c>
      <c r="M1166" s="16">
        <f t="shared" si="37"/>
        <v>0.67</v>
      </c>
      <c r="N1166" s="15">
        <v>16.93</v>
      </c>
      <c r="O1166" s="15">
        <v>33</v>
      </c>
      <c r="P1166" t="s">
        <v>25</v>
      </c>
      <c r="Q1166">
        <v>50</v>
      </c>
      <c r="R1166" t="s">
        <v>42</v>
      </c>
      <c r="S1166">
        <v>2017</v>
      </c>
      <c r="T1166" t="s">
        <v>31</v>
      </c>
      <c r="U1166" s="15">
        <v>4</v>
      </c>
      <c r="V1166" s="15">
        <v>5</v>
      </c>
      <c r="W1166" t="s">
        <v>32</v>
      </c>
    </row>
    <row r="1167" spans="1:23">
      <c r="A1167" t="s">
        <v>1210</v>
      </c>
      <c r="B1167">
        <v>19.169001000000002</v>
      </c>
      <c r="C1167" s="15">
        <v>72.899602000000002</v>
      </c>
      <c r="D1167" s="2" t="s">
        <v>6228</v>
      </c>
      <c r="E1167" s="14" t="s">
        <v>5079</v>
      </c>
      <c r="F1167" s="14" t="e" vm="11">
        <v>#VALUE!</v>
      </c>
      <c r="G1167" s="2" t="str">
        <f>_xlfn.XLOOKUP(E1167,missing_cities!$Q$2:$Q$56,missing_cities!$R$2:$R$56,"Not Found",0)</f>
        <v>India</v>
      </c>
      <c r="H1167" t="str">
        <f>_xlfn.XLOOKUP(E1167,missing_cities!$Q$2:$Q$56,missing_cities!$S$2:$S$56,"Not Found",0)</f>
        <v>Asia</v>
      </c>
      <c r="I1167" t="s">
        <v>18</v>
      </c>
      <c r="J1167" s="15">
        <v>0.49</v>
      </c>
      <c r="K1167" s="1">
        <v>45862</v>
      </c>
      <c r="L1167" s="15" t="str">
        <f t="shared" si="36"/>
        <v>9.00-21.00</v>
      </c>
      <c r="M1167" s="16">
        <f t="shared" si="37"/>
        <v>12</v>
      </c>
      <c r="N1167" s="15">
        <v>6.11</v>
      </c>
      <c r="O1167" s="15">
        <v>98</v>
      </c>
      <c r="P1167" t="s">
        <v>29</v>
      </c>
      <c r="Q1167">
        <v>50</v>
      </c>
      <c r="R1167" t="s">
        <v>48</v>
      </c>
      <c r="S1167">
        <v>2010</v>
      </c>
      <c r="T1167" t="s">
        <v>22</v>
      </c>
      <c r="U1167" s="15">
        <v>4.9000000000000004</v>
      </c>
      <c r="V1167" s="15">
        <v>3</v>
      </c>
      <c r="W1167" t="s">
        <v>27</v>
      </c>
    </row>
    <row r="1168" spans="1:23">
      <c r="A1168" t="s">
        <v>1211</v>
      </c>
      <c r="B1168">
        <v>67.048976999999994</v>
      </c>
      <c r="C1168" s="15">
        <v>152.45010400000001</v>
      </c>
      <c r="D1168" s="2" t="s">
        <v>6229</v>
      </c>
      <c r="E1168" s="14">
        <f>_xlfn.XLOOKUP(C1168,missing_cities!B:B,missing_cities!C:C,"Not Found",0)</f>
        <v>0</v>
      </c>
      <c r="F1168" s="14" t="s">
        <v>9990</v>
      </c>
      <c r="G1168" s="2" t="str">
        <f>_xlfn.XLOOKUP(E1168,missing_cities!$Q$2:$Q$56,missing_cities!$R$2:$R$56,"Not Found",0)</f>
        <v>Not Found</v>
      </c>
      <c r="H1168" t="str">
        <f>_xlfn.XLOOKUP(E1168,missing_cities!$Q$2:$Q$56,missing_cities!$S$2:$S$56,"Not Found",0)</f>
        <v>Not Found</v>
      </c>
      <c r="I1168" t="s">
        <v>18</v>
      </c>
      <c r="J1168" s="15">
        <v>0.2</v>
      </c>
      <c r="K1168" s="1">
        <v>45862</v>
      </c>
      <c r="L1168" s="15" t="str">
        <f t="shared" si="36"/>
        <v>9.00-21.00</v>
      </c>
      <c r="M1168" s="16">
        <f t="shared" si="37"/>
        <v>12</v>
      </c>
      <c r="N1168" s="15">
        <v>14.09</v>
      </c>
      <c r="O1168" s="15">
        <v>18</v>
      </c>
      <c r="P1168" t="s">
        <v>20</v>
      </c>
      <c r="Q1168">
        <v>22</v>
      </c>
      <c r="R1168" t="s">
        <v>74</v>
      </c>
      <c r="S1168">
        <v>2019</v>
      </c>
      <c r="T1168" t="s">
        <v>31</v>
      </c>
      <c r="U1168" s="15">
        <v>3.8</v>
      </c>
      <c r="V1168" s="15">
        <v>9</v>
      </c>
      <c r="W1168" t="s">
        <v>23</v>
      </c>
    </row>
    <row r="1169" spans="1:23">
      <c r="A1169" t="s">
        <v>1212</v>
      </c>
      <c r="B1169">
        <v>25.301452000000001</v>
      </c>
      <c r="C1169" s="15">
        <v>55.224545999999997</v>
      </c>
      <c r="D1169" s="2" t="s">
        <v>6230</v>
      </c>
      <c r="E1169" s="14" t="s">
        <v>5076</v>
      </c>
      <c r="F1169" s="14" t="e" vm="10">
        <v>#VALUE!</v>
      </c>
      <c r="G1169" s="2" t="str">
        <f>_xlfn.XLOOKUP(E1169,missing_cities!$Q$2:$Q$56,missing_cities!$R$2:$R$56,"Not Found",0)</f>
        <v>United Arab Emirates</v>
      </c>
      <c r="H1169" t="str">
        <f>_xlfn.XLOOKUP(E1169,missing_cities!$Q$2:$Q$56,missing_cities!$S$2:$S$56,"Not Found",0)</f>
        <v>Asia</v>
      </c>
      <c r="I1169" t="s">
        <v>18</v>
      </c>
      <c r="J1169" s="15">
        <v>0.4</v>
      </c>
      <c r="K1169" s="1">
        <v>45862</v>
      </c>
      <c r="L1169" s="15" t="str">
        <f t="shared" si="36"/>
        <v>9.00-21.00</v>
      </c>
      <c r="M1169" s="16">
        <f t="shared" si="37"/>
        <v>12</v>
      </c>
      <c r="N1169" s="15">
        <v>17.36</v>
      </c>
      <c r="O1169" s="15">
        <v>30</v>
      </c>
      <c r="P1169" t="s">
        <v>29</v>
      </c>
      <c r="Q1169">
        <v>350</v>
      </c>
      <c r="R1169" t="s">
        <v>67</v>
      </c>
      <c r="S1169">
        <v>2015</v>
      </c>
      <c r="T1169" t="s">
        <v>22</v>
      </c>
      <c r="U1169" s="15">
        <v>4.2</v>
      </c>
      <c r="V1169" s="15">
        <v>1</v>
      </c>
      <c r="W1169" t="s">
        <v>32</v>
      </c>
    </row>
    <row r="1170" spans="1:23">
      <c r="A1170" t="s">
        <v>1213</v>
      </c>
      <c r="B1170">
        <v>43.715961999999998</v>
      </c>
      <c r="C1170" s="15">
        <v>-79.476545000000002</v>
      </c>
      <c r="D1170" s="2" t="s">
        <v>6231</v>
      </c>
      <c r="E1170" s="14" t="s">
        <v>5050</v>
      </c>
      <c r="F1170" s="14" t="e" vm="1">
        <v>#VALUE!</v>
      </c>
      <c r="G1170" s="2" t="str">
        <f>_xlfn.XLOOKUP(E1170,missing_cities!$Q$2:$Q$56,missing_cities!$R$2:$R$56,"Not Found",0)</f>
        <v>Canada</v>
      </c>
      <c r="H1170" t="str">
        <f>_xlfn.XLOOKUP(E1170,missing_cities!$Q$2:$Q$56,missing_cities!$S$2:$S$56,"Not Found",0)</f>
        <v>North America</v>
      </c>
      <c r="I1170" t="s">
        <v>18</v>
      </c>
      <c r="J1170" s="15">
        <v>0.35</v>
      </c>
      <c r="K1170" t="s">
        <v>19</v>
      </c>
      <c r="L1170" s="15" t="str">
        <f t="shared" si="36"/>
        <v>9:00-18:00</v>
      </c>
      <c r="M1170" s="16">
        <f t="shared" si="37"/>
        <v>0.37</v>
      </c>
      <c r="N1170" s="15">
        <v>13.67</v>
      </c>
      <c r="O1170" s="15">
        <v>89</v>
      </c>
      <c r="P1170" t="s">
        <v>39</v>
      </c>
      <c r="Q1170">
        <v>50</v>
      </c>
      <c r="R1170" t="s">
        <v>37</v>
      </c>
      <c r="S1170">
        <v>2017</v>
      </c>
      <c r="T1170" t="s">
        <v>31</v>
      </c>
      <c r="U1170" s="15">
        <v>3.7</v>
      </c>
      <c r="V1170" s="15">
        <v>1</v>
      </c>
      <c r="W1170" t="s">
        <v>27</v>
      </c>
    </row>
    <row r="1171" spans="1:23">
      <c r="A1171" t="s">
        <v>1214</v>
      </c>
      <c r="B1171">
        <v>39.843204999999998</v>
      </c>
      <c r="C1171" s="15">
        <v>116.474771</v>
      </c>
      <c r="D1171" s="2" t="s">
        <v>6232</v>
      </c>
      <c r="E1171" s="14" t="s">
        <v>5071</v>
      </c>
      <c r="F1171" s="14" t="e" vm="9">
        <v>#VALUE!</v>
      </c>
      <c r="G1171" s="2" t="str">
        <f>_xlfn.XLOOKUP(E1171,missing_cities!$Q$2:$Q$56,missing_cities!$R$2:$R$56,"Not Found",0)</f>
        <v>China</v>
      </c>
      <c r="H1171" t="str">
        <f>_xlfn.XLOOKUP(E1171,missing_cities!$Q$2:$Q$56,missing_cities!$S$2:$S$56,"Not Found",0)</f>
        <v>Asia</v>
      </c>
      <c r="I1171" t="s">
        <v>18</v>
      </c>
      <c r="J1171" s="15">
        <v>0.38</v>
      </c>
      <c r="K1171" t="s">
        <v>34</v>
      </c>
      <c r="L1171" s="15" t="str">
        <f t="shared" si="36"/>
        <v>6:00-22:00</v>
      </c>
      <c r="M1171" s="16">
        <f t="shared" si="37"/>
        <v>0.67</v>
      </c>
      <c r="N1171" s="15">
        <v>18.760000000000002</v>
      </c>
      <c r="O1171" s="15">
        <v>31</v>
      </c>
      <c r="P1171" t="s">
        <v>20</v>
      </c>
      <c r="Q1171">
        <v>150</v>
      </c>
      <c r="R1171" t="s">
        <v>37</v>
      </c>
      <c r="S1171">
        <v>2020</v>
      </c>
      <c r="T1171" t="s">
        <v>22</v>
      </c>
      <c r="U1171" s="15">
        <v>3.2</v>
      </c>
      <c r="V1171" s="15">
        <v>3</v>
      </c>
      <c r="W1171" t="s">
        <v>27</v>
      </c>
    </row>
    <row r="1172" spans="1:23">
      <c r="A1172" t="s">
        <v>1215</v>
      </c>
      <c r="B1172">
        <v>43.720886999999998</v>
      </c>
      <c r="C1172" s="15">
        <v>-79.374607999999995</v>
      </c>
      <c r="D1172" s="2" t="s">
        <v>6233</v>
      </c>
      <c r="E1172" s="14" t="s">
        <v>5050</v>
      </c>
      <c r="F1172" s="14" t="e" vm="1">
        <v>#VALUE!</v>
      </c>
      <c r="G1172" s="2" t="str">
        <f>_xlfn.XLOOKUP(E1172,missing_cities!$Q$2:$Q$56,missing_cities!$R$2:$R$56,"Not Found",0)</f>
        <v>Canada</v>
      </c>
      <c r="H1172" t="str">
        <f>_xlfn.XLOOKUP(E1172,missing_cities!$Q$2:$Q$56,missing_cities!$S$2:$S$56,"Not Found",0)</f>
        <v>North America</v>
      </c>
      <c r="I1172" t="s">
        <v>18</v>
      </c>
      <c r="J1172" s="15">
        <v>0.25</v>
      </c>
      <c r="K1172" t="s">
        <v>19</v>
      </c>
      <c r="L1172" s="15" t="str">
        <f t="shared" si="36"/>
        <v>9:00-18:00</v>
      </c>
      <c r="M1172" s="16">
        <f t="shared" si="37"/>
        <v>0.37</v>
      </c>
      <c r="N1172" s="15">
        <v>14.03</v>
      </c>
      <c r="O1172" s="15">
        <v>35</v>
      </c>
      <c r="P1172" t="s">
        <v>20</v>
      </c>
      <c r="Q1172">
        <v>150</v>
      </c>
      <c r="R1172" t="s">
        <v>74</v>
      </c>
      <c r="S1172">
        <v>2021</v>
      </c>
      <c r="T1172" t="s">
        <v>22</v>
      </c>
      <c r="U1172" s="15">
        <v>4.3</v>
      </c>
      <c r="V1172" s="15">
        <v>10</v>
      </c>
      <c r="W1172" t="s">
        <v>23</v>
      </c>
    </row>
    <row r="1173" spans="1:23">
      <c r="A1173" t="s">
        <v>1216</v>
      </c>
      <c r="B1173">
        <v>39.879348</v>
      </c>
      <c r="C1173" s="15">
        <v>116.388508</v>
      </c>
      <c r="D1173" s="2" t="s">
        <v>6234</v>
      </c>
      <c r="E1173" s="14" t="s">
        <v>5071</v>
      </c>
      <c r="F1173" s="14" t="e" vm="9">
        <v>#VALUE!</v>
      </c>
      <c r="G1173" s="2" t="str">
        <f>_xlfn.XLOOKUP(E1173,missing_cities!$Q$2:$Q$56,missing_cities!$R$2:$R$56,"Not Found",0)</f>
        <v>China</v>
      </c>
      <c r="H1173" t="str">
        <f>_xlfn.XLOOKUP(E1173,missing_cities!$Q$2:$Q$56,missing_cities!$S$2:$S$56,"Not Found",0)</f>
        <v>Asia</v>
      </c>
      <c r="I1173" t="s">
        <v>18</v>
      </c>
      <c r="J1173" s="15">
        <v>0.46</v>
      </c>
      <c r="K1173" s="1">
        <v>45862</v>
      </c>
      <c r="L1173" s="15" t="str">
        <f t="shared" si="36"/>
        <v>9.00-21.00</v>
      </c>
      <c r="M1173" s="16">
        <f t="shared" si="37"/>
        <v>12</v>
      </c>
      <c r="N1173" s="15">
        <v>6.26</v>
      </c>
      <c r="O1173" s="15">
        <v>36</v>
      </c>
      <c r="P1173" t="s">
        <v>25</v>
      </c>
      <c r="Q1173">
        <v>150</v>
      </c>
      <c r="R1173" t="s">
        <v>97</v>
      </c>
      <c r="S1173">
        <v>2018</v>
      </c>
      <c r="T1173" t="s">
        <v>31</v>
      </c>
      <c r="U1173" s="15">
        <v>4.9000000000000004</v>
      </c>
      <c r="V1173" s="15">
        <v>10</v>
      </c>
      <c r="W1173" t="s">
        <v>23</v>
      </c>
    </row>
    <row r="1174" spans="1:23">
      <c r="A1174" t="s">
        <v>1217</v>
      </c>
      <c r="B1174">
        <v>52.59836</v>
      </c>
      <c r="C1174" s="15">
        <v>13.464613</v>
      </c>
      <c r="D1174" s="2" t="s">
        <v>6235</v>
      </c>
      <c r="E1174" s="14" t="s">
        <v>5057</v>
      </c>
      <c r="F1174" s="14" t="e" vm="3">
        <v>#VALUE!</v>
      </c>
      <c r="G1174" s="2" t="str">
        <f>_xlfn.XLOOKUP(E1174,missing_cities!$Q$2:$Q$56,missing_cities!$R$2:$R$56,"Not Found",0)</f>
        <v>Germany</v>
      </c>
      <c r="H1174" t="str">
        <f>_xlfn.XLOOKUP(E1174,missing_cities!$Q$2:$Q$56,missing_cities!$S$2:$S$56,"Not Found",0)</f>
        <v>Europe</v>
      </c>
      <c r="I1174" t="s">
        <v>18</v>
      </c>
      <c r="J1174" s="15">
        <v>0.36</v>
      </c>
      <c r="K1174" t="s">
        <v>19</v>
      </c>
      <c r="L1174" s="15" t="str">
        <f t="shared" si="36"/>
        <v>9:00-18:00</v>
      </c>
      <c r="M1174" s="16">
        <f t="shared" si="37"/>
        <v>0.37</v>
      </c>
      <c r="N1174" s="15">
        <v>1.1299999999999999</v>
      </c>
      <c r="O1174" s="15">
        <v>40</v>
      </c>
      <c r="P1174" t="s">
        <v>25</v>
      </c>
      <c r="Q1174">
        <v>50</v>
      </c>
      <c r="R1174" t="s">
        <v>21</v>
      </c>
      <c r="S1174">
        <v>2015</v>
      </c>
      <c r="T1174" t="s">
        <v>31</v>
      </c>
      <c r="U1174" s="15">
        <v>4.8</v>
      </c>
      <c r="V1174" s="15">
        <v>7</v>
      </c>
      <c r="W1174" t="s">
        <v>32</v>
      </c>
    </row>
    <row r="1175" spans="1:23">
      <c r="A1175" t="s">
        <v>1218</v>
      </c>
      <c r="B1175">
        <v>-51.036538999999998</v>
      </c>
      <c r="C1175" s="15">
        <v>23.656376999999999</v>
      </c>
      <c r="D1175" s="2" t="s">
        <v>6236</v>
      </c>
      <c r="E1175" s="14" t="str">
        <f>_xlfn.XLOOKUP(C1175,missing_cities!B:B,missing_cities!C:C,"Not Found",0)</f>
        <v>Not Found</v>
      </c>
      <c r="F1175" s="14" t="s">
        <v>9990</v>
      </c>
      <c r="G1175" s="2" t="str">
        <f>_xlfn.XLOOKUP(E1175,missing_cities!$Q$2:$Q$56,missing_cities!$R$2:$R$56,"Not Found",0)</f>
        <v>Not Found</v>
      </c>
      <c r="H1175" t="str">
        <f>_xlfn.XLOOKUP(E1175,missing_cities!$Q$2:$Q$56,missing_cities!$S$2:$S$56,"Not Found",0)</f>
        <v>Not Found</v>
      </c>
      <c r="I1175" t="s">
        <v>18</v>
      </c>
      <c r="J1175" s="15">
        <v>0.48</v>
      </c>
      <c r="K1175" t="s">
        <v>34</v>
      </c>
      <c r="L1175" s="15" t="str">
        <f t="shared" si="36"/>
        <v>6:00-22:00</v>
      </c>
      <c r="M1175" s="16">
        <f t="shared" si="37"/>
        <v>0.67</v>
      </c>
      <c r="N1175" s="15">
        <v>17.72</v>
      </c>
      <c r="O1175" s="15">
        <v>98</v>
      </c>
      <c r="P1175" t="s">
        <v>25</v>
      </c>
      <c r="Q1175">
        <v>22</v>
      </c>
      <c r="R1175" t="s">
        <v>44</v>
      </c>
      <c r="S1175">
        <v>2013</v>
      </c>
      <c r="T1175" t="s">
        <v>22</v>
      </c>
      <c r="U1175" s="15">
        <v>4.5</v>
      </c>
      <c r="V1175" s="15">
        <v>10</v>
      </c>
      <c r="W1175" t="s">
        <v>23</v>
      </c>
    </row>
    <row r="1176" spans="1:23">
      <c r="A1176" t="s">
        <v>1219</v>
      </c>
      <c r="B1176">
        <v>43.670555999999998</v>
      </c>
      <c r="C1176" s="15">
        <v>-79.328795999999997</v>
      </c>
      <c r="D1176" s="2" t="s">
        <v>6237</v>
      </c>
      <c r="E1176" s="14" t="s">
        <v>5050</v>
      </c>
      <c r="F1176" s="14" t="e" vm="1">
        <v>#VALUE!</v>
      </c>
      <c r="G1176" s="2" t="str">
        <f>_xlfn.XLOOKUP(E1176,missing_cities!$Q$2:$Q$56,missing_cities!$R$2:$R$56,"Not Found",0)</f>
        <v>Canada</v>
      </c>
      <c r="H1176" t="str">
        <f>_xlfn.XLOOKUP(E1176,missing_cities!$Q$2:$Q$56,missing_cities!$S$2:$S$56,"Not Found",0)</f>
        <v>North America</v>
      </c>
      <c r="I1176" t="s">
        <v>18</v>
      </c>
      <c r="J1176" s="15">
        <v>0.31</v>
      </c>
      <c r="K1176" t="s">
        <v>34</v>
      </c>
      <c r="L1176" s="15" t="str">
        <f t="shared" si="36"/>
        <v>6:00-22:00</v>
      </c>
      <c r="M1176" s="16">
        <f t="shared" si="37"/>
        <v>0.67</v>
      </c>
      <c r="N1176" s="15">
        <v>13.86</v>
      </c>
      <c r="O1176" s="15">
        <v>89</v>
      </c>
      <c r="P1176" t="s">
        <v>20</v>
      </c>
      <c r="Q1176">
        <v>50</v>
      </c>
      <c r="R1176" t="s">
        <v>21</v>
      </c>
      <c r="S1176">
        <v>2023</v>
      </c>
      <c r="T1176" t="s">
        <v>22</v>
      </c>
      <c r="U1176" s="15">
        <v>3.2</v>
      </c>
      <c r="V1176" s="15">
        <v>3</v>
      </c>
      <c r="W1176" t="s">
        <v>32</v>
      </c>
    </row>
    <row r="1177" spans="1:23">
      <c r="A1177" t="s">
        <v>1220</v>
      </c>
      <c r="B1177">
        <v>-33.730215000000001</v>
      </c>
      <c r="C1177" s="15">
        <v>151.28493900000001</v>
      </c>
      <c r="D1177" s="2" t="s">
        <v>6238</v>
      </c>
      <c r="E1177" s="14" t="s">
        <v>5069</v>
      </c>
      <c r="F1177" s="14" t="e" vm="8">
        <v>#VALUE!</v>
      </c>
      <c r="G1177" s="2" t="str">
        <f>_xlfn.XLOOKUP(E1177,missing_cities!$Q$2:$Q$56,missing_cities!$R$2:$R$56,"Not Found",0)</f>
        <v>Australia</v>
      </c>
      <c r="H1177" t="str">
        <f>_xlfn.XLOOKUP(E1177,missing_cities!$Q$2:$Q$56,missing_cities!$S$2:$S$56,"Not Found",0)</f>
        <v>Australia</v>
      </c>
      <c r="I1177" t="s">
        <v>18</v>
      </c>
      <c r="J1177" s="15">
        <v>0.23</v>
      </c>
      <c r="K1177" s="1">
        <v>45862</v>
      </c>
      <c r="L1177" s="15" t="str">
        <f t="shared" si="36"/>
        <v>9.00-21.00</v>
      </c>
      <c r="M1177" s="16">
        <f t="shared" si="37"/>
        <v>12</v>
      </c>
      <c r="N1177" s="15">
        <v>6.53</v>
      </c>
      <c r="O1177" s="15">
        <v>43</v>
      </c>
      <c r="P1177" t="s">
        <v>29</v>
      </c>
      <c r="Q1177">
        <v>350</v>
      </c>
      <c r="R1177" t="s">
        <v>37</v>
      </c>
      <c r="S1177">
        <v>2021</v>
      </c>
      <c r="T1177" t="s">
        <v>22</v>
      </c>
      <c r="U1177" s="15">
        <v>4</v>
      </c>
      <c r="V1177" s="15">
        <v>2</v>
      </c>
      <c r="W1177" t="s">
        <v>32</v>
      </c>
    </row>
    <row r="1178" spans="1:23">
      <c r="A1178" t="s">
        <v>1221</v>
      </c>
      <c r="B1178">
        <v>39.957608</v>
      </c>
      <c r="C1178" s="15">
        <v>116.219678</v>
      </c>
      <c r="D1178" s="2" t="s">
        <v>6239</v>
      </c>
      <c r="E1178" s="14" t="s">
        <v>5071</v>
      </c>
      <c r="F1178" s="14" t="e" vm="9">
        <v>#VALUE!</v>
      </c>
      <c r="G1178" s="2" t="str">
        <f>_xlfn.XLOOKUP(E1178,missing_cities!$Q$2:$Q$56,missing_cities!$R$2:$R$56,"Not Found",0)</f>
        <v>China</v>
      </c>
      <c r="H1178" t="str">
        <f>_xlfn.XLOOKUP(E1178,missing_cities!$Q$2:$Q$56,missing_cities!$S$2:$S$56,"Not Found",0)</f>
        <v>Asia</v>
      </c>
      <c r="I1178" t="s">
        <v>18</v>
      </c>
      <c r="J1178" s="15">
        <v>0.28999999999999998</v>
      </c>
      <c r="K1178" t="s">
        <v>34</v>
      </c>
      <c r="L1178" s="15" t="str">
        <f t="shared" si="36"/>
        <v>6:00-22:00</v>
      </c>
      <c r="M1178" s="16">
        <f t="shared" si="37"/>
        <v>0.67</v>
      </c>
      <c r="N1178" s="15">
        <v>13.07</v>
      </c>
      <c r="O1178" s="15">
        <v>37</v>
      </c>
      <c r="P1178" t="s">
        <v>39</v>
      </c>
      <c r="Q1178">
        <v>350</v>
      </c>
      <c r="R1178" t="s">
        <v>40</v>
      </c>
      <c r="S1178">
        <v>2019</v>
      </c>
      <c r="T1178" t="s">
        <v>31</v>
      </c>
      <c r="U1178" s="15">
        <v>3.2</v>
      </c>
      <c r="V1178" s="15">
        <v>10</v>
      </c>
      <c r="W1178" t="s">
        <v>32</v>
      </c>
    </row>
    <row r="1179" spans="1:23">
      <c r="A1179" t="s">
        <v>1222</v>
      </c>
      <c r="B1179">
        <v>19.000774</v>
      </c>
      <c r="C1179" s="15">
        <v>72.902073999999999</v>
      </c>
      <c r="D1179" s="2" t="s">
        <v>6240</v>
      </c>
      <c r="E1179" s="14" t="s">
        <v>5079</v>
      </c>
      <c r="F1179" s="14" t="e" vm="11">
        <v>#VALUE!</v>
      </c>
      <c r="G1179" s="2" t="str">
        <f>_xlfn.XLOOKUP(E1179,missing_cities!$Q$2:$Q$56,missing_cities!$R$2:$R$56,"Not Found",0)</f>
        <v>India</v>
      </c>
      <c r="H1179" t="str">
        <f>_xlfn.XLOOKUP(E1179,missing_cities!$Q$2:$Q$56,missing_cities!$S$2:$S$56,"Not Found",0)</f>
        <v>Asia</v>
      </c>
      <c r="I1179" t="s">
        <v>18</v>
      </c>
      <c r="J1179" s="15">
        <v>0.3</v>
      </c>
      <c r="K1179" t="s">
        <v>34</v>
      </c>
      <c r="L1179" s="15" t="str">
        <f t="shared" si="36"/>
        <v>6:00-22:00</v>
      </c>
      <c r="M1179" s="16">
        <f t="shared" si="37"/>
        <v>0.67</v>
      </c>
      <c r="N1179" s="15">
        <v>13.53</v>
      </c>
      <c r="O1179" s="15">
        <v>99</v>
      </c>
      <c r="P1179" t="s">
        <v>37</v>
      </c>
      <c r="Q1179">
        <v>50</v>
      </c>
      <c r="R1179" t="s">
        <v>21</v>
      </c>
      <c r="S1179">
        <v>2011</v>
      </c>
      <c r="T1179" t="s">
        <v>31</v>
      </c>
      <c r="U1179" s="15">
        <v>3.8</v>
      </c>
      <c r="V1179" s="15">
        <v>6</v>
      </c>
      <c r="W1179" t="s">
        <v>32</v>
      </c>
    </row>
    <row r="1180" spans="1:23">
      <c r="A1180" t="s">
        <v>1223</v>
      </c>
      <c r="B1180">
        <v>55.744563999999997</v>
      </c>
      <c r="C1180" s="15">
        <v>37.583047999999998</v>
      </c>
      <c r="D1180" s="2" t="s">
        <v>6241</v>
      </c>
      <c r="E1180" s="14" t="s">
        <v>5052</v>
      </c>
      <c r="F1180" s="14" t="e" vm="2">
        <v>#VALUE!</v>
      </c>
      <c r="G1180" s="2" t="str">
        <f>_xlfn.XLOOKUP(E1180,missing_cities!$Q$2:$Q$56,missing_cities!$R$2:$R$56,"Not Found",0)</f>
        <v>Russia</v>
      </c>
      <c r="H1180" t="str">
        <f>_xlfn.XLOOKUP(E1180,missing_cities!$Q$2:$Q$56,missing_cities!$S$2:$S$56,"Not Found",0)</f>
        <v>Europe</v>
      </c>
      <c r="I1180" t="s">
        <v>18</v>
      </c>
      <c r="J1180" s="15">
        <v>0.43</v>
      </c>
      <c r="K1180" s="1">
        <v>45862</v>
      </c>
      <c r="L1180" s="15" t="str">
        <f t="shared" si="36"/>
        <v>9.00-21.00</v>
      </c>
      <c r="M1180" s="16">
        <f t="shared" si="37"/>
        <v>12</v>
      </c>
      <c r="N1180" s="15">
        <v>1.98</v>
      </c>
      <c r="O1180" s="15">
        <v>38</v>
      </c>
      <c r="P1180" t="s">
        <v>20</v>
      </c>
      <c r="Q1180">
        <v>150</v>
      </c>
      <c r="R1180" t="s">
        <v>21</v>
      </c>
      <c r="S1180">
        <v>2016</v>
      </c>
      <c r="T1180" t="s">
        <v>22</v>
      </c>
      <c r="U1180" s="15">
        <v>3.2</v>
      </c>
      <c r="V1180" s="15">
        <v>6</v>
      </c>
      <c r="W1180" t="s">
        <v>27</v>
      </c>
    </row>
    <row r="1181" spans="1:23">
      <c r="A1181" t="s">
        <v>1224</v>
      </c>
      <c r="B1181">
        <v>-61.110345000000002</v>
      </c>
      <c r="C1181" s="15">
        <v>87.353725999999995</v>
      </c>
      <c r="D1181" s="2" t="s">
        <v>6242</v>
      </c>
      <c r="E1181" s="14" t="str">
        <f>_xlfn.XLOOKUP(C1181,missing_cities!B:B,missing_cities!C:C,"Not Found",0)</f>
        <v>Not Found</v>
      </c>
      <c r="F1181" s="14" t="s">
        <v>9990</v>
      </c>
      <c r="G1181" s="2" t="str">
        <f>_xlfn.XLOOKUP(E1181,missing_cities!$Q$2:$Q$56,missing_cities!$R$2:$R$56,"Not Found",0)</f>
        <v>Not Found</v>
      </c>
      <c r="H1181" t="str">
        <f>_xlfn.XLOOKUP(E1181,missing_cities!$Q$2:$Q$56,missing_cities!$S$2:$S$56,"Not Found",0)</f>
        <v>Not Found</v>
      </c>
      <c r="I1181" t="s">
        <v>18</v>
      </c>
      <c r="J1181" s="15">
        <v>0.26</v>
      </c>
      <c r="K1181" t="s">
        <v>19</v>
      </c>
      <c r="L1181" s="15" t="str">
        <f t="shared" si="36"/>
        <v>9:00-18:00</v>
      </c>
      <c r="M1181" s="16">
        <f t="shared" si="37"/>
        <v>0.37</v>
      </c>
      <c r="N1181" s="15">
        <v>16.07</v>
      </c>
      <c r="O1181" s="15">
        <v>25</v>
      </c>
      <c r="P1181" t="s">
        <v>29</v>
      </c>
      <c r="Q1181">
        <v>50</v>
      </c>
      <c r="R1181" t="s">
        <v>44</v>
      </c>
      <c r="S1181">
        <v>2010</v>
      </c>
      <c r="T1181" t="s">
        <v>22</v>
      </c>
      <c r="U1181" s="15">
        <v>3.9</v>
      </c>
      <c r="V1181" s="15">
        <v>2</v>
      </c>
      <c r="W1181" t="s">
        <v>23</v>
      </c>
    </row>
    <row r="1182" spans="1:23">
      <c r="A1182" t="s">
        <v>1225</v>
      </c>
      <c r="B1182">
        <v>39.884847999999998</v>
      </c>
      <c r="C1182" s="15">
        <v>116.493562</v>
      </c>
      <c r="D1182" s="2" t="s">
        <v>6243</v>
      </c>
      <c r="E1182" s="14" t="s">
        <v>5071</v>
      </c>
      <c r="F1182" s="14" t="e" vm="9">
        <v>#VALUE!</v>
      </c>
      <c r="G1182" s="2" t="str">
        <f>_xlfn.XLOOKUP(E1182,missing_cities!$Q$2:$Q$56,missing_cities!$R$2:$R$56,"Not Found",0)</f>
        <v>China</v>
      </c>
      <c r="H1182" t="str">
        <f>_xlfn.XLOOKUP(E1182,missing_cities!$Q$2:$Q$56,missing_cities!$S$2:$S$56,"Not Found",0)</f>
        <v>Asia</v>
      </c>
      <c r="I1182" t="s">
        <v>18</v>
      </c>
      <c r="J1182" s="15">
        <v>0.22</v>
      </c>
      <c r="K1182" s="1">
        <v>45862</v>
      </c>
      <c r="L1182" s="15" t="str">
        <f t="shared" si="36"/>
        <v>9.00-21.00</v>
      </c>
      <c r="M1182" s="16">
        <f t="shared" si="37"/>
        <v>12</v>
      </c>
      <c r="N1182" s="15">
        <v>10.67</v>
      </c>
      <c r="O1182" s="15">
        <v>16</v>
      </c>
      <c r="P1182" t="s">
        <v>39</v>
      </c>
      <c r="Q1182">
        <v>50</v>
      </c>
      <c r="R1182" t="s">
        <v>21</v>
      </c>
      <c r="S1182">
        <v>2023</v>
      </c>
      <c r="T1182" t="s">
        <v>22</v>
      </c>
      <c r="U1182" s="15">
        <v>4.7</v>
      </c>
      <c r="V1182" s="15">
        <v>7</v>
      </c>
      <c r="W1182" t="s">
        <v>32</v>
      </c>
    </row>
    <row r="1183" spans="1:23">
      <c r="A1183" t="s">
        <v>1226</v>
      </c>
      <c r="B1183">
        <v>52.540909999999997</v>
      </c>
      <c r="C1183" s="15">
        <v>13.430904999999999</v>
      </c>
      <c r="D1183" s="2" t="s">
        <v>6244</v>
      </c>
      <c r="E1183" s="14" t="s">
        <v>5057</v>
      </c>
      <c r="F1183" s="14" t="e" vm="3">
        <v>#VALUE!</v>
      </c>
      <c r="G1183" s="2" t="str">
        <f>_xlfn.XLOOKUP(E1183,missing_cities!$Q$2:$Q$56,missing_cities!$R$2:$R$56,"Not Found",0)</f>
        <v>Germany</v>
      </c>
      <c r="H1183" t="str">
        <f>_xlfn.XLOOKUP(E1183,missing_cities!$Q$2:$Q$56,missing_cities!$S$2:$S$56,"Not Found",0)</f>
        <v>Europe</v>
      </c>
      <c r="I1183" t="s">
        <v>18</v>
      </c>
      <c r="J1183" s="15">
        <v>0.23</v>
      </c>
      <c r="K1183" s="1">
        <v>45862</v>
      </c>
      <c r="L1183" s="15" t="str">
        <f t="shared" si="36"/>
        <v>9.00-21.00</v>
      </c>
      <c r="M1183" s="16">
        <f t="shared" si="37"/>
        <v>12</v>
      </c>
      <c r="N1183" s="15">
        <v>5.99</v>
      </c>
      <c r="O1183" s="15">
        <v>76</v>
      </c>
      <c r="P1183" t="s">
        <v>37</v>
      </c>
      <c r="Q1183">
        <v>350</v>
      </c>
      <c r="R1183" t="s">
        <v>48</v>
      </c>
      <c r="S1183">
        <v>2017</v>
      </c>
      <c r="T1183" t="s">
        <v>31</v>
      </c>
      <c r="U1183" s="15">
        <v>4.5999999999999996</v>
      </c>
      <c r="V1183" s="15">
        <v>10</v>
      </c>
      <c r="W1183" t="s">
        <v>23</v>
      </c>
    </row>
    <row r="1184" spans="1:23">
      <c r="A1184" t="s">
        <v>1227</v>
      </c>
      <c r="B1184">
        <v>-33.833576999999998</v>
      </c>
      <c r="C1184" s="15">
        <v>151.209217</v>
      </c>
      <c r="D1184" s="2" t="s">
        <v>6245</v>
      </c>
      <c r="E1184" s="14" t="s">
        <v>5069</v>
      </c>
      <c r="F1184" s="14" t="e" vm="8">
        <v>#VALUE!</v>
      </c>
      <c r="G1184" s="2" t="str">
        <f>_xlfn.XLOOKUP(E1184,missing_cities!$Q$2:$Q$56,missing_cities!$R$2:$R$56,"Not Found",0)</f>
        <v>Australia</v>
      </c>
      <c r="H1184" t="str">
        <f>_xlfn.XLOOKUP(E1184,missing_cities!$Q$2:$Q$56,missing_cities!$S$2:$S$56,"Not Found",0)</f>
        <v>Australia</v>
      </c>
      <c r="I1184" t="s">
        <v>18</v>
      </c>
      <c r="J1184" s="15">
        <v>0.1</v>
      </c>
      <c r="K1184" s="1">
        <v>45862</v>
      </c>
      <c r="L1184" s="15" t="str">
        <f t="shared" si="36"/>
        <v>9.00-21.00</v>
      </c>
      <c r="M1184" s="16">
        <f t="shared" si="37"/>
        <v>12</v>
      </c>
      <c r="N1184" s="15">
        <v>17.2</v>
      </c>
      <c r="O1184" s="15">
        <v>65</v>
      </c>
      <c r="P1184" t="s">
        <v>29</v>
      </c>
      <c r="Q1184">
        <v>350</v>
      </c>
      <c r="R1184" t="s">
        <v>42</v>
      </c>
      <c r="S1184">
        <v>2023</v>
      </c>
      <c r="T1184" t="s">
        <v>22</v>
      </c>
      <c r="U1184" s="15">
        <v>3.6</v>
      </c>
      <c r="V1184" s="15">
        <v>10</v>
      </c>
      <c r="W1184" t="s">
        <v>32</v>
      </c>
    </row>
    <row r="1185" spans="1:23">
      <c r="A1185" t="s">
        <v>1228</v>
      </c>
      <c r="B1185">
        <v>37.553536000000001</v>
      </c>
      <c r="C1185" s="15">
        <v>126.94836100000001</v>
      </c>
      <c r="D1185" s="2" t="s">
        <v>6246</v>
      </c>
      <c r="E1185" s="14" t="s">
        <v>5063</v>
      </c>
      <c r="F1185" s="14" t="e" vm="6">
        <v>#VALUE!</v>
      </c>
      <c r="G1185" s="2" t="str">
        <f>_xlfn.XLOOKUP(E1185,missing_cities!$Q$2:$Q$56,missing_cities!$R$2:$R$56,"Not Found",0)</f>
        <v>South Korea</v>
      </c>
      <c r="H1185" t="str">
        <f>_xlfn.XLOOKUP(E1185,missing_cities!$Q$2:$Q$56,missing_cities!$S$2:$S$56,"Not Found",0)</f>
        <v>Asia</v>
      </c>
      <c r="I1185" t="s">
        <v>18</v>
      </c>
      <c r="J1185" s="15">
        <v>0.39</v>
      </c>
      <c r="K1185" s="1">
        <v>45862</v>
      </c>
      <c r="L1185" s="15" t="str">
        <f t="shared" si="36"/>
        <v>9.00-21.00</v>
      </c>
      <c r="M1185" s="16">
        <f t="shared" si="37"/>
        <v>12</v>
      </c>
      <c r="N1185" s="15">
        <v>13.81</v>
      </c>
      <c r="O1185" s="15">
        <v>80</v>
      </c>
      <c r="P1185" t="s">
        <v>25</v>
      </c>
      <c r="Q1185">
        <v>150</v>
      </c>
      <c r="R1185" t="s">
        <v>74</v>
      </c>
      <c r="S1185">
        <v>2021</v>
      </c>
      <c r="T1185" t="s">
        <v>31</v>
      </c>
      <c r="U1185" s="15">
        <v>4.9000000000000004</v>
      </c>
      <c r="V1185" s="15">
        <v>7</v>
      </c>
      <c r="W1185" t="s">
        <v>27</v>
      </c>
    </row>
    <row r="1186" spans="1:23">
      <c r="A1186" t="s">
        <v>1229</v>
      </c>
      <c r="B1186">
        <v>-33.772478999999997</v>
      </c>
      <c r="C1186" s="15">
        <v>151.302853</v>
      </c>
      <c r="D1186" s="2" t="s">
        <v>6247</v>
      </c>
      <c r="E1186" s="14" t="s">
        <v>5069</v>
      </c>
      <c r="F1186" s="14" t="e" vm="8">
        <v>#VALUE!</v>
      </c>
      <c r="G1186" s="2" t="str">
        <f>_xlfn.XLOOKUP(E1186,missing_cities!$Q$2:$Q$56,missing_cities!$R$2:$R$56,"Not Found",0)</f>
        <v>Australia</v>
      </c>
      <c r="H1186" t="str">
        <f>_xlfn.XLOOKUP(E1186,missing_cities!$Q$2:$Q$56,missing_cities!$S$2:$S$56,"Not Found",0)</f>
        <v>Australia</v>
      </c>
      <c r="I1186" t="s">
        <v>18</v>
      </c>
      <c r="J1186" s="15">
        <v>0.46</v>
      </c>
      <c r="K1186" s="1">
        <v>45862</v>
      </c>
      <c r="L1186" s="15" t="str">
        <f t="shared" si="36"/>
        <v>9.00-21.00</v>
      </c>
      <c r="M1186" s="16">
        <f t="shared" si="37"/>
        <v>12</v>
      </c>
      <c r="N1186" s="15">
        <v>18.77</v>
      </c>
      <c r="O1186" s="15">
        <v>94</v>
      </c>
      <c r="P1186" t="s">
        <v>20</v>
      </c>
      <c r="Q1186">
        <v>50</v>
      </c>
      <c r="R1186" t="s">
        <v>26</v>
      </c>
      <c r="S1186">
        <v>2011</v>
      </c>
      <c r="T1186" t="s">
        <v>31</v>
      </c>
      <c r="U1186" s="15">
        <v>4.8</v>
      </c>
      <c r="V1186" s="15">
        <v>9</v>
      </c>
      <c r="W1186" t="s">
        <v>32</v>
      </c>
    </row>
    <row r="1187" spans="1:23">
      <c r="A1187" t="s">
        <v>1230</v>
      </c>
      <c r="B1187">
        <v>25.330863000000001</v>
      </c>
      <c r="C1187" s="15">
        <v>55.239570000000001</v>
      </c>
      <c r="D1187" s="2" t="s">
        <v>6248</v>
      </c>
      <c r="E1187" s="14" t="s">
        <v>5076</v>
      </c>
      <c r="F1187" s="14" t="e" vm="10">
        <v>#VALUE!</v>
      </c>
      <c r="G1187" s="2" t="str">
        <f>_xlfn.XLOOKUP(E1187,missing_cities!$Q$2:$Q$56,missing_cities!$R$2:$R$56,"Not Found",0)</f>
        <v>United Arab Emirates</v>
      </c>
      <c r="H1187" t="str">
        <f>_xlfn.XLOOKUP(E1187,missing_cities!$Q$2:$Q$56,missing_cities!$S$2:$S$56,"Not Found",0)</f>
        <v>Asia</v>
      </c>
      <c r="I1187" t="s">
        <v>18</v>
      </c>
      <c r="J1187" s="15">
        <v>0.25</v>
      </c>
      <c r="K1187" t="s">
        <v>34</v>
      </c>
      <c r="L1187" s="15" t="str">
        <f t="shared" si="36"/>
        <v>6:00-22:00</v>
      </c>
      <c r="M1187" s="16">
        <f t="shared" si="37"/>
        <v>0.67</v>
      </c>
      <c r="N1187" s="15">
        <v>15.64</v>
      </c>
      <c r="O1187" s="15">
        <v>94</v>
      </c>
      <c r="P1187" t="s">
        <v>37</v>
      </c>
      <c r="Q1187">
        <v>350</v>
      </c>
      <c r="R1187" t="s">
        <v>21</v>
      </c>
      <c r="S1187">
        <v>2013</v>
      </c>
      <c r="T1187" t="s">
        <v>31</v>
      </c>
      <c r="U1187" s="15">
        <v>4.2</v>
      </c>
      <c r="V1187" s="15">
        <v>10</v>
      </c>
      <c r="W1187" t="s">
        <v>32</v>
      </c>
    </row>
    <row r="1188" spans="1:23">
      <c r="A1188" t="s">
        <v>1231</v>
      </c>
      <c r="B1188">
        <v>25.343693999999999</v>
      </c>
      <c r="C1188" s="15">
        <v>55.24729</v>
      </c>
      <c r="D1188" s="2" t="s">
        <v>6249</v>
      </c>
      <c r="E1188" s="14" t="s">
        <v>5076</v>
      </c>
      <c r="F1188" s="14" t="e" vm="10">
        <v>#VALUE!</v>
      </c>
      <c r="G1188" s="2" t="str">
        <f>_xlfn.XLOOKUP(E1188,missing_cities!$Q$2:$Q$56,missing_cities!$R$2:$R$56,"Not Found",0)</f>
        <v>United Arab Emirates</v>
      </c>
      <c r="H1188" t="str">
        <f>_xlfn.XLOOKUP(E1188,missing_cities!$Q$2:$Q$56,missing_cities!$S$2:$S$56,"Not Found",0)</f>
        <v>Asia</v>
      </c>
      <c r="I1188" t="s">
        <v>18</v>
      </c>
      <c r="J1188" s="15">
        <v>0.39</v>
      </c>
      <c r="K1188" t="s">
        <v>34</v>
      </c>
      <c r="L1188" s="15" t="str">
        <f t="shared" si="36"/>
        <v>6:00-22:00</v>
      </c>
      <c r="M1188" s="16">
        <f t="shared" si="37"/>
        <v>0.67</v>
      </c>
      <c r="N1188" s="15">
        <v>3.28</v>
      </c>
      <c r="O1188" s="15">
        <v>34</v>
      </c>
      <c r="P1188" t="s">
        <v>29</v>
      </c>
      <c r="Q1188">
        <v>22</v>
      </c>
      <c r="R1188" t="s">
        <v>97</v>
      </c>
      <c r="S1188">
        <v>2018</v>
      </c>
      <c r="T1188" t="s">
        <v>22</v>
      </c>
      <c r="U1188" s="15">
        <v>4.7</v>
      </c>
      <c r="V1188" s="15">
        <v>7</v>
      </c>
      <c r="W1188" t="s">
        <v>23</v>
      </c>
    </row>
    <row r="1189" spans="1:23">
      <c r="A1189" t="s">
        <v>1232</v>
      </c>
      <c r="B1189">
        <v>37.783597999999998</v>
      </c>
      <c r="C1189" s="15">
        <v>-122.37186800000001</v>
      </c>
      <c r="D1189" s="2" t="s">
        <v>6250</v>
      </c>
      <c r="E1189" s="14" t="s">
        <v>5061</v>
      </c>
      <c r="F1189" s="14" t="e" vm="5">
        <v>#VALUE!</v>
      </c>
      <c r="G1189" s="2" t="str">
        <f>_xlfn.XLOOKUP(E1189,missing_cities!$Q$2:$Q$56,missing_cities!$R$2:$R$56,"Not Found",0)</f>
        <v>United States</v>
      </c>
      <c r="H1189" t="str">
        <f>_xlfn.XLOOKUP(E1189,missing_cities!$Q$2:$Q$56,missing_cities!$S$2:$S$56,"Not Found",0)</f>
        <v>North America</v>
      </c>
      <c r="I1189" t="s">
        <v>18</v>
      </c>
      <c r="J1189" s="15">
        <v>0.22</v>
      </c>
      <c r="K1189" t="s">
        <v>19</v>
      </c>
      <c r="L1189" s="15" t="str">
        <f t="shared" si="36"/>
        <v>9:00-18:00</v>
      </c>
      <c r="M1189" s="16">
        <f t="shared" si="37"/>
        <v>0.37</v>
      </c>
      <c r="N1189" s="15">
        <v>11.28</v>
      </c>
      <c r="O1189" s="15">
        <v>46</v>
      </c>
      <c r="P1189" t="s">
        <v>20</v>
      </c>
      <c r="Q1189">
        <v>150</v>
      </c>
      <c r="R1189" t="s">
        <v>37</v>
      </c>
      <c r="S1189">
        <v>2021</v>
      </c>
      <c r="T1189" t="s">
        <v>31</v>
      </c>
      <c r="U1189" s="15">
        <v>3.4</v>
      </c>
      <c r="V1189" s="15">
        <v>7</v>
      </c>
      <c r="W1189" t="s">
        <v>27</v>
      </c>
    </row>
    <row r="1190" spans="1:23">
      <c r="A1190" t="s">
        <v>1233</v>
      </c>
      <c r="B1190">
        <v>43.602473000000003</v>
      </c>
      <c r="C1190" s="15">
        <v>-79.486695999999995</v>
      </c>
      <c r="D1190" s="2" t="s">
        <v>6251</v>
      </c>
      <c r="E1190" s="14" t="s">
        <v>5050</v>
      </c>
      <c r="F1190" s="14" t="e" vm="1">
        <v>#VALUE!</v>
      </c>
      <c r="G1190" s="2" t="str">
        <f>_xlfn.XLOOKUP(E1190,missing_cities!$Q$2:$Q$56,missing_cities!$R$2:$R$56,"Not Found",0)</f>
        <v>Canada</v>
      </c>
      <c r="H1190" t="str">
        <f>_xlfn.XLOOKUP(E1190,missing_cities!$Q$2:$Q$56,missing_cities!$S$2:$S$56,"Not Found",0)</f>
        <v>North America</v>
      </c>
      <c r="I1190" t="s">
        <v>18</v>
      </c>
      <c r="J1190" s="15">
        <v>0.19</v>
      </c>
      <c r="K1190" s="1">
        <v>45862</v>
      </c>
      <c r="L1190" s="15" t="str">
        <f t="shared" si="36"/>
        <v>9.00-21.00</v>
      </c>
      <c r="M1190" s="16">
        <f t="shared" si="37"/>
        <v>12</v>
      </c>
      <c r="N1190" s="15">
        <v>1.53</v>
      </c>
      <c r="O1190" s="15">
        <v>82</v>
      </c>
      <c r="P1190" t="s">
        <v>39</v>
      </c>
      <c r="Q1190">
        <v>150</v>
      </c>
      <c r="R1190" t="s">
        <v>42</v>
      </c>
      <c r="S1190">
        <v>2015</v>
      </c>
      <c r="T1190" t="s">
        <v>31</v>
      </c>
      <c r="U1190" s="15">
        <v>4.3</v>
      </c>
      <c r="V1190" s="15">
        <v>2</v>
      </c>
      <c r="W1190" t="s">
        <v>23</v>
      </c>
    </row>
    <row r="1191" spans="1:23">
      <c r="A1191" t="s">
        <v>1234</v>
      </c>
      <c r="B1191">
        <v>41.932577000000002</v>
      </c>
      <c r="C1191" s="15">
        <v>-87.679114999999996</v>
      </c>
      <c r="D1191" s="2" t="s">
        <v>6252</v>
      </c>
      <c r="E1191" s="14" t="s">
        <v>5065</v>
      </c>
      <c r="F1191" s="14" t="e" vm="5">
        <v>#VALUE!</v>
      </c>
      <c r="G1191" s="2" t="str">
        <f>_xlfn.XLOOKUP(E1191,missing_cities!$Q$2:$Q$56,missing_cities!$R$2:$R$56,"Not Found",0)</f>
        <v>United States</v>
      </c>
      <c r="H1191" t="str">
        <f>_xlfn.XLOOKUP(E1191,missing_cities!$Q$2:$Q$56,missing_cities!$S$2:$S$56,"Not Found",0)</f>
        <v>North America</v>
      </c>
      <c r="I1191" t="s">
        <v>18</v>
      </c>
      <c r="J1191" s="15">
        <v>0.16</v>
      </c>
      <c r="K1191" t="s">
        <v>19</v>
      </c>
      <c r="L1191" s="15" t="str">
        <f t="shared" si="36"/>
        <v>9:00-18:00</v>
      </c>
      <c r="M1191" s="16">
        <f t="shared" si="37"/>
        <v>0.37</v>
      </c>
      <c r="N1191" s="15">
        <v>19.29</v>
      </c>
      <c r="O1191" s="15">
        <v>86</v>
      </c>
      <c r="P1191" t="s">
        <v>29</v>
      </c>
      <c r="Q1191">
        <v>50</v>
      </c>
      <c r="R1191" t="s">
        <v>26</v>
      </c>
      <c r="S1191">
        <v>2010</v>
      </c>
      <c r="T1191" t="s">
        <v>22</v>
      </c>
      <c r="U1191" s="15">
        <v>4.5999999999999996</v>
      </c>
      <c r="V1191" s="15">
        <v>4</v>
      </c>
      <c r="W1191" t="s">
        <v>32</v>
      </c>
    </row>
    <row r="1192" spans="1:23">
      <c r="A1192" t="s">
        <v>1235</v>
      </c>
      <c r="B1192">
        <v>-23.691047000000001</v>
      </c>
      <c r="C1192" s="15">
        <v>-46.593628000000002</v>
      </c>
      <c r="D1192" s="2" t="s">
        <v>6253</v>
      </c>
      <c r="E1192" s="14" t="s">
        <v>5067</v>
      </c>
      <c r="F1192" s="14" t="e" vm="7">
        <v>#VALUE!</v>
      </c>
      <c r="G1192" s="2" t="str">
        <f>_xlfn.XLOOKUP(E1192,missing_cities!$Q$2:$Q$56,missing_cities!$R$2:$R$56,"Not Found",0)</f>
        <v>Brazil</v>
      </c>
      <c r="H1192" t="str">
        <f>_xlfn.XLOOKUP(E1192,missing_cities!$Q$2:$Q$56,missing_cities!$S$2:$S$56,"Not Found",0)</f>
        <v>South America</v>
      </c>
      <c r="I1192" t="s">
        <v>18</v>
      </c>
      <c r="J1192" s="15">
        <v>0.15</v>
      </c>
      <c r="K1192" t="s">
        <v>34</v>
      </c>
      <c r="L1192" s="15" t="str">
        <f t="shared" si="36"/>
        <v>6:00-22:00</v>
      </c>
      <c r="M1192" s="16">
        <f t="shared" si="37"/>
        <v>0.67</v>
      </c>
      <c r="N1192" s="15">
        <v>7.08</v>
      </c>
      <c r="O1192" s="15">
        <v>62</v>
      </c>
      <c r="P1192" t="s">
        <v>25</v>
      </c>
      <c r="Q1192">
        <v>22</v>
      </c>
      <c r="R1192" t="s">
        <v>30</v>
      </c>
      <c r="S1192">
        <v>2023</v>
      </c>
      <c r="T1192" t="s">
        <v>22</v>
      </c>
      <c r="U1192" s="15">
        <v>4.7</v>
      </c>
      <c r="V1192" s="15">
        <v>3</v>
      </c>
      <c r="W1192" t="s">
        <v>23</v>
      </c>
    </row>
    <row r="1193" spans="1:23">
      <c r="A1193" t="s">
        <v>1236</v>
      </c>
      <c r="B1193">
        <v>-33.755741999999998</v>
      </c>
      <c r="C1193" s="15">
        <v>18.475048000000001</v>
      </c>
      <c r="D1193" s="2" t="s">
        <v>6254</v>
      </c>
      <c r="E1193" s="14" t="s">
        <v>5085</v>
      </c>
      <c r="F1193" s="14" t="e" vm="12">
        <v>#VALUE!</v>
      </c>
      <c r="G1193" s="2" t="str">
        <f>_xlfn.XLOOKUP(E1193,missing_cities!$Q$2:$Q$56,missing_cities!$R$2:$R$56,"Not Found",0)</f>
        <v>South Africa</v>
      </c>
      <c r="H1193" t="str">
        <f>_xlfn.XLOOKUP(E1193,missing_cities!$Q$2:$Q$56,missing_cities!$S$2:$S$56,"Not Found",0)</f>
        <v>Africa</v>
      </c>
      <c r="I1193" t="s">
        <v>18</v>
      </c>
      <c r="J1193" s="15">
        <v>0.45</v>
      </c>
      <c r="K1193" t="s">
        <v>19</v>
      </c>
      <c r="L1193" s="15" t="str">
        <f t="shared" si="36"/>
        <v>9:00-18:00</v>
      </c>
      <c r="M1193" s="16">
        <f t="shared" si="37"/>
        <v>0.37</v>
      </c>
      <c r="N1193" s="15">
        <v>16.68</v>
      </c>
      <c r="O1193" s="15">
        <v>27</v>
      </c>
      <c r="P1193" t="s">
        <v>39</v>
      </c>
      <c r="Q1193">
        <v>350</v>
      </c>
      <c r="R1193" t="s">
        <v>81</v>
      </c>
      <c r="S1193">
        <v>2020</v>
      </c>
      <c r="T1193" t="s">
        <v>31</v>
      </c>
      <c r="U1193" s="15">
        <v>4</v>
      </c>
      <c r="V1193" s="15">
        <v>10</v>
      </c>
      <c r="W1193" t="s">
        <v>23</v>
      </c>
    </row>
    <row r="1194" spans="1:23">
      <c r="A1194" t="s">
        <v>1237</v>
      </c>
      <c r="B1194">
        <v>25.384398999999998</v>
      </c>
      <c r="C1194" s="15">
        <v>55.267369000000002</v>
      </c>
      <c r="D1194" s="2" t="s">
        <v>6255</v>
      </c>
      <c r="E1194" s="14" t="s">
        <v>5076</v>
      </c>
      <c r="F1194" s="14" t="e" vm="10">
        <v>#VALUE!</v>
      </c>
      <c r="G1194" s="2" t="str">
        <f>_xlfn.XLOOKUP(E1194,missing_cities!$Q$2:$Q$56,missing_cities!$R$2:$R$56,"Not Found",0)</f>
        <v>United Arab Emirates</v>
      </c>
      <c r="H1194" t="str">
        <f>_xlfn.XLOOKUP(E1194,missing_cities!$Q$2:$Q$56,missing_cities!$S$2:$S$56,"Not Found",0)</f>
        <v>Asia</v>
      </c>
      <c r="I1194" t="s">
        <v>18</v>
      </c>
      <c r="J1194" s="15">
        <v>0.31</v>
      </c>
      <c r="K1194" t="s">
        <v>19</v>
      </c>
      <c r="L1194" s="15" t="str">
        <f t="shared" si="36"/>
        <v>9:00-18:00</v>
      </c>
      <c r="M1194" s="16">
        <f t="shared" si="37"/>
        <v>0.37</v>
      </c>
      <c r="N1194" s="15">
        <v>16.88</v>
      </c>
      <c r="O1194" s="15">
        <v>92</v>
      </c>
      <c r="P1194" t="s">
        <v>25</v>
      </c>
      <c r="Q1194">
        <v>350</v>
      </c>
      <c r="R1194" t="s">
        <v>132</v>
      </c>
      <c r="S1194">
        <v>2020</v>
      </c>
      <c r="T1194" t="s">
        <v>22</v>
      </c>
      <c r="U1194" s="15">
        <v>4.9000000000000004</v>
      </c>
      <c r="V1194" s="15">
        <v>9</v>
      </c>
      <c r="W1194" t="s">
        <v>32</v>
      </c>
    </row>
    <row r="1195" spans="1:23">
      <c r="A1195" t="s">
        <v>1238</v>
      </c>
      <c r="B1195">
        <v>41.982505000000003</v>
      </c>
      <c r="C1195" s="15">
        <v>-87.736169000000004</v>
      </c>
      <c r="D1195" s="2" t="s">
        <v>6256</v>
      </c>
      <c r="E1195" s="14" t="s">
        <v>5065</v>
      </c>
      <c r="F1195" s="14" t="e" vm="5">
        <v>#VALUE!</v>
      </c>
      <c r="G1195" s="2" t="str">
        <f>_xlfn.XLOOKUP(E1195,missing_cities!$Q$2:$Q$56,missing_cities!$R$2:$R$56,"Not Found",0)</f>
        <v>United States</v>
      </c>
      <c r="H1195" t="str">
        <f>_xlfn.XLOOKUP(E1195,missing_cities!$Q$2:$Q$56,missing_cities!$S$2:$S$56,"Not Found",0)</f>
        <v>North America</v>
      </c>
      <c r="I1195" t="s">
        <v>18</v>
      </c>
      <c r="J1195" s="15">
        <v>0.12</v>
      </c>
      <c r="K1195" t="s">
        <v>19</v>
      </c>
      <c r="L1195" s="15" t="str">
        <f t="shared" si="36"/>
        <v>9:00-18:00</v>
      </c>
      <c r="M1195" s="16">
        <f t="shared" si="37"/>
        <v>0.37</v>
      </c>
      <c r="N1195" s="15">
        <v>12.44</v>
      </c>
      <c r="O1195" s="15">
        <v>10</v>
      </c>
      <c r="P1195" t="s">
        <v>29</v>
      </c>
      <c r="Q1195">
        <v>350</v>
      </c>
      <c r="R1195" t="s">
        <v>42</v>
      </c>
      <c r="S1195">
        <v>2021</v>
      </c>
      <c r="T1195" t="s">
        <v>31</v>
      </c>
      <c r="U1195" s="15">
        <v>4.3</v>
      </c>
      <c r="V1195" s="15">
        <v>8</v>
      </c>
      <c r="W1195" t="s">
        <v>27</v>
      </c>
    </row>
    <row r="1196" spans="1:23">
      <c r="A1196" t="s">
        <v>1239</v>
      </c>
      <c r="B1196">
        <v>43.729182000000002</v>
      </c>
      <c r="C1196" s="15">
        <v>-79.335418000000004</v>
      </c>
      <c r="D1196" s="2" t="s">
        <v>6257</v>
      </c>
      <c r="E1196" s="14" t="s">
        <v>5050</v>
      </c>
      <c r="F1196" s="14" t="e" vm="1">
        <v>#VALUE!</v>
      </c>
      <c r="G1196" s="2" t="str">
        <f>_xlfn.XLOOKUP(E1196,missing_cities!$Q$2:$Q$56,missing_cities!$R$2:$R$56,"Not Found",0)</f>
        <v>Canada</v>
      </c>
      <c r="H1196" t="str">
        <f>_xlfn.XLOOKUP(E1196,missing_cities!$Q$2:$Q$56,missing_cities!$S$2:$S$56,"Not Found",0)</f>
        <v>North America</v>
      </c>
      <c r="I1196" t="s">
        <v>18</v>
      </c>
      <c r="J1196" s="15">
        <v>0.33</v>
      </c>
      <c r="K1196" t="s">
        <v>19</v>
      </c>
      <c r="L1196" s="15" t="str">
        <f t="shared" si="36"/>
        <v>9:00-18:00</v>
      </c>
      <c r="M1196" s="16">
        <f t="shared" si="37"/>
        <v>0.37</v>
      </c>
      <c r="N1196" s="15">
        <v>5.0199999999999996</v>
      </c>
      <c r="O1196" s="15">
        <v>58</v>
      </c>
      <c r="P1196" t="s">
        <v>20</v>
      </c>
      <c r="Q1196">
        <v>22</v>
      </c>
      <c r="R1196" t="s">
        <v>44</v>
      </c>
      <c r="S1196">
        <v>2014</v>
      </c>
      <c r="T1196" t="s">
        <v>22</v>
      </c>
      <c r="U1196" s="15">
        <v>3.1</v>
      </c>
      <c r="V1196" s="15">
        <v>5</v>
      </c>
      <c r="W1196" t="s">
        <v>27</v>
      </c>
    </row>
    <row r="1197" spans="1:23">
      <c r="A1197" t="s">
        <v>1240</v>
      </c>
      <c r="B1197">
        <v>52.453510999999999</v>
      </c>
      <c r="C1197" s="15">
        <v>13.323995</v>
      </c>
      <c r="D1197" s="2" t="s">
        <v>6258</v>
      </c>
      <c r="E1197" s="14" t="s">
        <v>5057</v>
      </c>
      <c r="F1197" s="14" t="e" vm="3">
        <v>#VALUE!</v>
      </c>
      <c r="G1197" s="2" t="str">
        <f>_xlfn.XLOOKUP(E1197,missing_cities!$Q$2:$Q$56,missing_cities!$R$2:$R$56,"Not Found",0)</f>
        <v>Germany</v>
      </c>
      <c r="H1197" t="str">
        <f>_xlfn.XLOOKUP(E1197,missing_cities!$Q$2:$Q$56,missing_cities!$S$2:$S$56,"Not Found",0)</f>
        <v>Europe</v>
      </c>
      <c r="I1197" t="s">
        <v>18</v>
      </c>
      <c r="J1197" s="15">
        <v>0.32</v>
      </c>
      <c r="K1197" t="s">
        <v>34</v>
      </c>
      <c r="L1197" s="15" t="str">
        <f t="shared" si="36"/>
        <v>6:00-22:00</v>
      </c>
      <c r="M1197" s="16">
        <f t="shared" si="37"/>
        <v>0.67</v>
      </c>
      <c r="N1197" s="15">
        <v>8.31</v>
      </c>
      <c r="O1197" s="15">
        <v>84</v>
      </c>
      <c r="P1197" t="s">
        <v>29</v>
      </c>
      <c r="Q1197">
        <v>350</v>
      </c>
      <c r="R1197" t="s">
        <v>21</v>
      </c>
      <c r="S1197">
        <v>2021</v>
      </c>
      <c r="T1197" t="s">
        <v>31</v>
      </c>
      <c r="U1197" s="15">
        <v>4.5</v>
      </c>
      <c r="V1197" s="15">
        <v>7</v>
      </c>
      <c r="W1197" t="s">
        <v>23</v>
      </c>
    </row>
    <row r="1198" spans="1:23">
      <c r="A1198" t="s">
        <v>1241</v>
      </c>
      <c r="B1198">
        <v>41.808909</v>
      </c>
      <c r="C1198" s="15">
        <v>-87.732292000000001</v>
      </c>
      <c r="D1198" s="2" t="s">
        <v>6259</v>
      </c>
      <c r="E1198" s="14" t="s">
        <v>5065</v>
      </c>
      <c r="F1198" s="14" t="e" vm="5">
        <v>#VALUE!</v>
      </c>
      <c r="G1198" s="2" t="str">
        <f>_xlfn.XLOOKUP(E1198,missing_cities!$Q$2:$Q$56,missing_cities!$R$2:$R$56,"Not Found",0)</f>
        <v>United States</v>
      </c>
      <c r="H1198" t="str">
        <f>_xlfn.XLOOKUP(E1198,missing_cities!$Q$2:$Q$56,missing_cities!$S$2:$S$56,"Not Found",0)</f>
        <v>North America</v>
      </c>
      <c r="I1198" t="s">
        <v>18</v>
      </c>
      <c r="J1198" s="15">
        <v>0.39</v>
      </c>
      <c r="K1198" s="1">
        <v>45862</v>
      </c>
      <c r="L1198" s="15" t="str">
        <f t="shared" si="36"/>
        <v>9.00-21.00</v>
      </c>
      <c r="M1198" s="16">
        <f t="shared" si="37"/>
        <v>12</v>
      </c>
      <c r="N1198" s="15">
        <v>19.010000000000002</v>
      </c>
      <c r="O1198" s="15">
        <v>17</v>
      </c>
      <c r="P1198" t="s">
        <v>20</v>
      </c>
      <c r="Q1198">
        <v>150</v>
      </c>
      <c r="R1198" t="s">
        <v>132</v>
      </c>
      <c r="S1198">
        <v>2019</v>
      </c>
      <c r="T1198" t="s">
        <v>31</v>
      </c>
      <c r="U1198" s="15">
        <v>4.7</v>
      </c>
      <c r="V1198" s="15">
        <v>8</v>
      </c>
      <c r="W1198" t="s">
        <v>23</v>
      </c>
    </row>
    <row r="1199" spans="1:23">
      <c r="A1199" t="s">
        <v>1242</v>
      </c>
      <c r="B1199">
        <v>37.880569000000001</v>
      </c>
      <c r="C1199" s="15">
        <v>-122.356413</v>
      </c>
      <c r="D1199" s="2" t="s">
        <v>6260</v>
      </c>
      <c r="E1199" s="14" t="s">
        <v>5061</v>
      </c>
      <c r="F1199" s="14" t="e" vm="5">
        <v>#VALUE!</v>
      </c>
      <c r="G1199" s="2" t="str">
        <f>_xlfn.XLOOKUP(E1199,missing_cities!$Q$2:$Q$56,missing_cities!$R$2:$R$56,"Not Found",0)</f>
        <v>United States</v>
      </c>
      <c r="H1199" t="str">
        <f>_xlfn.XLOOKUP(E1199,missing_cities!$Q$2:$Q$56,missing_cities!$S$2:$S$56,"Not Found",0)</f>
        <v>North America</v>
      </c>
      <c r="I1199" t="s">
        <v>18</v>
      </c>
      <c r="J1199" s="15">
        <v>0.13</v>
      </c>
      <c r="K1199" t="s">
        <v>19</v>
      </c>
      <c r="L1199" s="15" t="str">
        <f t="shared" si="36"/>
        <v>9:00-18:00</v>
      </c>
      <c r="M1199" s="16">
        <f t="shared" si="37"/>
        <v>0.37</v>
      </c>
      <c r="N1199" s="15">
        <v>18.05</v>
      </c>
      <c r="O1199" s="15">
        <v>58</v>
      </c>
      <c r="P1199" t="s">
        <v>37</v>
      </c>
      <c r="Q1199">
        <v>50</v>
      </c>
      <c r="R1199" t="s">
        <v>48</v>
      </c>
      <c r="S1199">
        <v>2016</v>
      </c>
      <c r="T1199" t="s">
        <v>22</v>
      </c>
      <c r="U1199" s="15">
        <v>4.8</v>
      </c>
      <c r="V1199" s="15">
        <v>9</v>
      </c>
      <c r="W1199" t="s">
        <v>27</v>
      </c>
    </row>
    <row r="1200" spans="1:23">
      <c r="A1200" t="s">
        <v>1243</v>
      </c>
      <c r="B1200">
        <v>-39.360858999999998</v>
      </c>
      <c r="C1200" s="15">
        <v>-15.687106</v>
      </c>
      <c r="D1200" s="2" t="s">
        <v>6261</v>
      </c>
      <c r="E1200" s="14" t="str">
        <f>_xlfn.XLOOKUP(C1200,missing_cities!B:B,missing_cities!C:C,"Not Found",0)</f>
        <v>Error</v>
      </c>
      <c r="F1200" s="14" t="s">
        <v>9987</v>
      </c>
      <c r="G1200" s="2" t="str">
        <f>_xlfn.XLOOKUP(E1200,missing_cities!$Q$2:$Q$56,missing_cities!$R$2:$R$56,"Not Found",0)</f>
        <v>Error</v>
      </c>
      <c r="H1200" t="str">
        <f>_xlfn.XLOOKUP(E1200,missing_cities!$Q$2:$Q$56,missing_cities!$S$2:$S$56,"Not Found",0)</f>
        <v>Error</v>
      </c>
      <c r="I1200" t="s">
        <v>18</v>
      </c>
      <c r="J1200" s="15">
        <v>0.38</v>
      </c>
      <c r="K1200" t="s">
        <v>34</v>
      </c>
      <c r="L1200" s="15" t="str">
        <f t="shared" si="36"/>
        <v>6:00-22:00</v>
      </c>
      <c r="M1200" s="16">
        <f t="shared" si="37"/>
        <v>0.67</v>
      </c>
      <c r="N1200" s="15">
        <v>18.03</v>
      </c>
      <c r="O1200" s="15">
        <v>81</v>
      </c>
      <c r="P1200" t="s">
        <v>25</v>
      </c>
      <c r="Q1200">
        <v>350</v>
      </c>
      <c r="R1200" t="s">
        <v>81</v>
      </c>
      <c r="S1200">
        <v>2013</v>
      </c>
      <c r="T1200" t="s">
        <v>31</v>
      </c>
      <c r="U1200" s="15">
        <v>4.5999999999999996</v>
      </c>
      <c r="V1200" s="15">
        <v>10</v>
      </c>
      <c r="W1200" t="s">
        <v>23</v>
      </c>
    </row>
    <row r="1201" spans="1:23">
      <c r="A1201" t="s">
        <v>1244</v>
      </c>
      <c r="B1201">
        <v>-23.570332000000001</v>
      </c>
      <c r="C1201" s="15">
        <v>-46.677928999999999</v>
      </c>
      <c r="D1201" s="2" t="s">
        <v>6262</v>
      </c>
      <c r="E1201" s="14" t="s">
        <v>5067</v>
      </c>
      <c r="F1201" s="14" t="e" vm="7">
        <v>#VALUE!</v>
      </c>
      <c r="G1201" s="2" t="str">
        <f>_xlfn.XLOOKUP(E1201,missing_cities!$Q$2:$Q$56,missing_cities!$R$2:$R$56,"Not Found",0)</f>
        <v>Brazil</v>
      </c>
      <c r="H1201" t="str">
        <f>_xlfn.XLOOKUP(E1201,missing_cities!$Q$2:$Q$56,missing_cities!$S$2:$S$56,"Not Found",0)</f>
        <v>South America</v>
      </c>
      <c r="I1201" t="s">
        <v>18</v>
      </c>
      <c r="J1201" s="15">
        <v>0.19</v>
      </c>
      <c r="K1201" t="s">
        <v>19</v>
      </c>
      <c r="L1201" s="15" t="str">
        <f t="shared" si="36"/>
        <v>9:00-18:00</v>
      </c>
      <c r="M1201" s="16">
        <f t="shared" si="37"/>
        <v>0.37</v>
      </c>
      <c r="N1201" s="15">
        <v>16.809999999999999</v>
      </c>
      <c r="O1201" s="15">
        <v>31</v>
      </c>
      <c r="P1201" t="s">
        <v>37</v>
      </c>
      <c r="Q1201">
        <v>350</v>
      </c>
      <c r="R1201" t="s">
        <v>21</v>
      </c>
      <c r="S1201">
        <v>2021</v>
      </c>
      <c r="T1201" t="s">
        <v>31</v>
      </c>
      <c r="U1201" s="15">
        <v>4.9000000000000004</v>
      </c>
      <c r="V1201" s="15">
        <v>7</v>
      </c>
      <c r="W1201" t="s">
        <v>27</v>
      </c>
    </row>
    <row r="1202" spans="1:23">
      <c r="A1202" t="s">
        <v>1245</v>
      </c>
      <c r="B1202">
        <v>55.728537000000003</v>
      </c>
      <c r="C1202" s="15">
        <v>37.544434000000003</v>
      </c>
      <c r="D1202" s="2" t="s">
        <v>6263</v>
      </c>
      <c r="E1202" s="14" t="s">
        <v>5052</v>
      </c>
      <c r="F1202" s="14" t="e" vm="2">
        <v>#VALUE!</v>
      </c>
      <c r="G1202" s="2" t="str">
        <f>_xlfn.XLOOKUP(E1202,missing_cities!$Q$2:$Q$56,missing_cities!$R$2:$R$56,"Not Found",0)</f>
        <v>Russia</v>
      </c>
      <c r="H1202" t="str">
        <f>_xlfn.XLOOKUP(E1202,missing_cities!$Q$2:$Q$56,missing_cities!$S$2:$S$56,"Not Found",0)</f>
        <v>Europe</v>
      </c>
      <c r="I1202" t="s">
        <v>18</v>
      </c>
      <c r="J1202" s="15">
        <v>0.38</v>
      </c>
      <c r="K1202" s="1">
        <v>45862</v>
      </c>
      <c r="L1202" s="15" t="str">
        <f t="shared" si="36"/>
        <v>9.00-21.00</v>
      </c>
      <c r="M1202" s="16">
        <f t="shared" si="37"/>
        <v>12</v>
      </c>
      <c r="N1202" s="15">
        <v>6.55</v>
      </c>
      <c r="O1202" s="15">
        <v>93</v>
      </c>
      <c r="P1202" t="s">
        <v>29</v>
      </c>
      <c r="Q1202">
        <v>22</v>
      </c>
      <c r="R1202" t="s">
        <v>26</v>
      </c>
      <c r="S1202">
        <v>2017</v>
      </c>
      <c r="T1202" t="s">
        <v>31</v>
      </c>
      <c r="U1202" s="15">
        <v>4.9000000000000004</v>
      </c>
      <c r="V1202" s="15">
        <v>7</v>
      </c>
      <c r="W1202" t="s">
        <v>32</v>
      </c>
    </row>
    <row r="1203" spans="1:23">
      <c r="A1203" t="s">
        <v>1246</v>
      </c>
      <c r="B1203">
        <v>-33.857041000000002</v>
      </c>
      <c r="C1203" s="15">
        <v>18.474698</v>
      </c>
      <c r="D1203" s="2" t="s">
        <v>6264</v>
      </c>
      <c r="E1203" s="14" t="s">
        <v>5085</v>
      </c>
      <c r="F1203" s="14" t="e" vm="12">
        <v>#VALUE!</v>
      </c>
      <c r="G1203" s="2" t="str">
        <f>_xlfn.XLOOKUP(E1203,missing_cities!$Q$2:$Q$56,missing_cities!$R$2:$R$56,"Not Found",0)</f>
        <v>South Africa</v>
      </c>
      <c r="H1203" t="str">
        <f>_xlfn.XLOOKUP(E1203,missing_cities!$Q$2:$Q$56,missing_cities!$S$2:$S$56,"Not Found",0)</f>
        <v>Africa</v>
      </c>
      <c r="I1203" t="s">
        <v>18</v>
      </c>
      <c r="J1203" s="15">
        <v>0.47</v>
      </c>
      <c r="K1203" t="s">
        <v>34</v>
      </c>
      <c r="L1203" s="15" t="str">
        <f t="shared" si="36"/>
        <v>6:00-22:00</v>
      </c>
      <c r="M1203" s="16">
        <f t="shared" si="37"/>
        <v>0.67</v>
      </c>
      <c r="N1203" s="15">
        <v>3.66</v>
      </c>
      <c r="O1203" s="15">
        <v>19</v>
      </c>
      <c r="P1203" t="s">
        <v>37</v>
      </c>
      <c r="Q1203">
        <v>50</v>
      </c>
      <c r="R1203" t="s">
        <v>97</v>
      </c>
      <c r="S1203">
        <v>2012</v>
      </c>
      <c r="T1203" t="s">
        <v>31</v>
      </c>
      <c r="U1203" s="15">
        <v>4</v>
      </c>
      <c r="V1203" s="15">
        <v>4</v>
      </c>
      <c r="W1203" t="s">
        <v>32</v>
      </c>
    </row>
    <row r="1204" spans="1:23">
      <c r="A1204" t="s">
        <v>1247</v>
      </c>
      <c r="B1204">
        <v>37.649259999999998</v>
      </c>
      <c r="C1204" s="15">
        <v>127.048008</v>
      </c>
      <c r="D1204" s="2" t="s">
        <v>6265</v>
      </c>
      <c r="E1204" s="14" t="s">
        <v>5063</v>
      </c>
      <c r="F1204" s="14" t="e" vm="6">
        <v>#VALUE!</v>
      </c>
      <c r="G1204" s="2" t="str">
        <f>_xlfn.XLOOKUP(E1204,missing_cities!$Q$2:$Q$56,missing_cities!$R$2:$R$56,"Not Found",0)</f>
        <v>South Korea</v>
      </c>
      <c r="H1204" t="str">
        <f>_xlfn.XLOOKUP(E1204,missing_cities!$Q$2:$Q$56,missing_cities!$S$2:$S$56,"Not Found",0)</f>
        <v>Asia</v>
      </c>
      <c r="I1204" t="s">
        <v>18</v>
      </c>
      <c r="J1204" s="15">
        <v>0.28999999999999998</v>
      </c>
      <c r="K1204" t="s">
        <v>34</v>
      </c>
      <c r="L1204" s="15" t="str">
        <f t="shared" si="36"/>
        <v>6:00-22:00</v>
      </c>
      <c r="M1204" s="16">
        <f t="shared" si="37"/>
        <v>0.67</v>
      </c>
      <c r="N1204" s="15">
        <v>12.73</v>
      </c>
      <c r="O1204" s="15">
        <v>69</v>
      </c>
      <c r="P1204" t="s">
        <v>39</v>
      </c>
      <c r="Q1204">
        <v>50</v>
      </c>
      <c r="R1204" t="s">
        <v>42</v>
      </c>
      <c r="S1204">
        <v>2014</v>
      </c>
      <c r="T1204" t="s">
        <v>31</v>
      </c>
      <c r="U1204" s="15">
        <v>4.8</v>
      </c>
      <c r="V1204" s="15">
        <v>6</v>
      </c>
      <c r="W1204" t="s">
        <v>27</v>
      </c>
    </row>
    <row r="1205" spans="1:23">
      <c r="A1205" t="s">
        <v>1248</v>
      </c>
      <c r="B1205">
        <v>-1.4236960000000001</v>
      </c>
      <c r="C1205" s="15">
        <v>25.802268999999999</v>
      </c>
      <c r="D1205" s="2" t="s">
        <v>6266</v>
      </c>
      <c r="E1205" s="14" t="str">
        <f>_xlfn.XLOOKUP(C1205,missing_cities!B:B,missing_cities!C:C,"Not Found",0)</f>
        <v>Kindu</v>
      </c>
      <c r="F1205" s="14" t="e" vm="14">
        <v>#VALUE!</v>
      </c>
      <c r="G1205" s="2" t="str">
        <f>_xlfn.XLOOKUP(E1205,missing_cities!$Q$2:$Q$56,missing_cities!$R$2:$R$56,"Not Found",0)</f>
        <v>Democratic Republic of the Congo</v>
      </c>
      <c r="H1205" t="str">
        <f>_xlfn.XLOOKUP(E1205,missing_cities!$Q$2:$Q$56,missing_cities!$S$2:$S$56,"Not Found",0)</f>
        <v>Africa</v>
      </c>
      <c r="I1205" t="s">
        <v>18</v>
      </c>
      <c r="J1205" s="15">
        <v>0.31</v>
      </c>
      <c r="K1205" s="1">
        <v>45862</v>
      </c>
      <c r="L1205" s="15" t="str">
        <f t="shared" si="36"/>
        <v>9.00-21.00</v>
      </c>
      <c r="M1205" s="16">
        <f t="shared" si="37"/>
        <v>12</v>
      </c>
      <c r="N1205" s="15">
        <v>18.16</v>
      </c>
      <c r="O1205" s="15">
        <v>99</v>
      </c>
      <c r="P1205" t="s">
        <v>39</v>
      </c>
      <c r="Q1205">
        <v>150</v>
      </c>
      <c r="R1205" t="s">
        <v>42</v>
      </c>
      <c r="S1205">
        <v>2018</v>
      </c>
      <c r="T1205" t="s">
        <v>22</v>
      </c>
      <c r="U1205" s="15">
        <v>3.8</v>
      </c>
      <c r="V1205" s="15">
        <v>9</v>
      </c>
      <c r="W1205" t="s">
        <v>23</v>
      </c>
    </row>
    <row r="1206" spans="1:23">
      <c r="A1206" t="s">
        <v>1249</v>
      </c>
      <c r="B1206">
        <v>19.553494000000001</v>
      </c>
      <c r="C1206" s="15">
        <v>-99.023781</v>
      </c>
      <c r="D1206" s="2" t="s">
        <v>6267</v>
      </c>
      <c r="E1206" s="14" t="s">
        <v>5119</v>
      </c>
      <c r="F1206" s="14" t="e" vm="13">
        <v>#VALUE!</v>
      </c>
      <c r="G1206" s="2" t="str">
        <f>_xlfn.XLOOKUP(E1206,missing_cities!$Q$2:$Q$56,missing_cities!$R$2:$R$56,"Not Found",0)</f>
        <v>Mexico</v>
      </c>
      <c r="H1206" t="str">
        <f>_xlfn.XLOOKUP(E1206,missing_cities!$Q$2:$Q$56,missing_cities!$S$2:$S$56,"Not Found",0)</f>
        <v>North America</v>
      </c>
      <c r="I1206" t="s">
        <v>18</v>
      </c>
      <c r="J1206" s="15">
        <v>0.21</v>
      </c>
      <c r="K1206" t="s">
        <v>19</v>
      </c>
      <c r="L1206" s="15" t="str">
        <f t="shared" si="36"/>
        <v>9:00-18:00</v>
      </c>
      <c r="M1206" s="16">
        <f t="shared" si="37"/>
        <v>0.37</v>
      </c>
      <c r="N1206" s="15">
        <v>6.35</v>
      </c>
      <c r="O1206" s="15">
        <v>83</v>
      </c>
      <c r="P1206" t="s">
        <v>20</v>
      </c>
      <c r="Q1206">
        <v>150</v>
      </c>
      <c r="R1206" t="s">
        <v>97</v>
      </c>
      <c r="S1206">
        <v>2019</v>
      </c>
      <c r="T1206" t="s">
        <v>22</v>
      </c>
      <c r="U1206" s="15">
        <v>4.0999999999999996</v>
      </c>
      <c r="V1206" s="15">
        <v>8</v>
      </c>
      <c r="W1206" t="s">
        <v>23</v>
      </c>
    </row>
    <row r="1207" spans="1:23">
      <c r="A1207" t="s">
        <v>1250</v>
      </c>
      <c r="B1207">
        <v>25.228351</v>
      </c>
      <c r="C1207" s="15">
        <v>55.272770000000001</v>
      </c>
      <c r="D1207" s="2" t="s">
        <v>6268</v>
      </c>
      <c r="E1207" s="14" t="s">
        <v>5076</v>
      </c>
      <c r="F1207" s="14" t="e" vm="10">
        <v>#VALUE!</v>
      </c>
      <c r="G1207" s="2" t="str">
        <f>_xlfn.XLOOKUP(E1207,missing_cities!$Q$2:$Q$56,missing_cities!$R$2:$R$56,"Not Found",0)</f>
        <v>United Arab Emirates</v>
      </c>
      <c r="H1207" t="str">
        <f>_xlfn.XLOOKUP(E1207,missing_cities!$Q$2:$Q$56,missing_cities!$S$2:$S$56,"Not Found",0)</f>
        <v>Asia</v>
      </c>
      <c r="I1207" t="s">
        <v>18</v>
      </c>
      <c r="J1207" s="15">
        <v>0.21</v>
      </c>
      <c r="K1207" t="s">
        <v>19</v>
      </c>
      <c r="L1207" s="15" t="str">
        <f t="shared" si="36"/>
        <v>9:00-18:00</v>
      </c>
      <c r="M1207" s="16">
        <f t="shared" si="37"/>
        <v>0.37</v>
      </c>
      <c r="N1207" s="15">
        <v>6.78</v>
      </c>
      <c r="O1207" s="15">
        <v>59</v>
      </c>
      <c r="P1207" t="s">
        <v>29</v>
      </c>
      <c r="Q1207">
        <v>50</v>
      </c>
      <c r="R1207" t="s">
        <v>26</v>
      </c>
      <c r="S1207">
        <v>2016</v>
      </c>
      <c r="T1207" t="s">
        <v>31</v>
      </c>
      <c r="U1207" s="15">
        <v>4.2</v>
      </c>
      <c r="V1207" s="15">
        <v>1</v>
      </c>
      <c r="W1207" t="s">
        <v>23</v>
      </c>
    </row>
    <row r="1208" spans="1:23">
      <c r="A1208" t="s">
        <v>1251</v>
      </c>
      <c r="B1208">
        <v>-33.859110999999999</v>
      </c>
      <c r="C1208" s="15">
        <v>18.492957000000001</v>
      </c>
      <c r="D1208" s="2" t="s">
        <v>6269</v>
      </c>
      <c r="E1208" s="14" t="s">
        <v>5085</v>
      </c>
      <c r="F1208" s="14" t="e" vm="12">
        <v>#VALUE!</v>
      </c>
      <c r="G1208" s="2" t="str">
        <f>_xlfn.XLOOKUP(E1208,missing_cities!$Q$2:$Q$56,missing_cities!$R$2:$R$56,"Not Found",0)</f>
        <v>South Africa</v>
      </c>
      <c r="H1208" t="str">
        <f>_xlfn.XLOOKUP(E1208,missing_cities!$Q$2:$Q$56,missing_cities!$S$2:$S$56,"Not Found",0)</f>
        <v>Africa</v>
      </c>
      <c r="I1208" t="s">
        <v>18</v>
      </c>
      <c r="J1208" s="15">
        <v>0.15</v>
      </c>
      <c r="K1208" t="s">
        <v>34</v>
      </c>
      <c r="L1208" s="15" t="str">
        <f t="shared" si="36"/>
        <v>6:00-22:00</v>
      </c>
      <c r="M1208" s="16">
        <f t="shared" si="37"/>
        <v>0.67</v>
      </c>
      <c r="N1208" s="15">
        <v>10.17</v>
      </c>
      <c r="O1208" s="15">
        <v>55</v>
      </c>
      <c r="P1208" t="s">
        <v>37</v>
      </c>
      <c r="Q1208">
        <v>50</v>
      </c>
      <c r="R1208" t="s">
        <v>42</v>
      </c>
      <c r="S1208">
        <v>2018</v>
      </c>
      <c r="T1208" t="s">
        <v>31</v>
      </c>
      <c r="U1208" s="15">
        <v>4.9000000000000004</v>
      </c>
      <c r="V1208" s="15">
        <v>5</v>
      </c>
      <c r="W1208" t="s">
        <v>27</v>
      </c>
    </row>
    <row r="1209" spans="1:23">
      <c r="A1209" t="s">
        <v>1252</v>
      </c>
      <c r="B1209">
        <v>-38.034346999999997</v>
      </c>
      <c r="C1209" s="15">
        <v>-134.85441800000001</v>
      </c>
      <c r="D1209" s="2" t="s">
        <v>6270</v>
      </c>
      <c r="E1209" s="14" t="str">
        <f>_xlfn.XLOOKUP(C1209,missing_cities!B:B,missing_cities!C:C,"Not Found",0)</f>
        <v>Error</v>
      </c>
      <c r="F1209" s="14" t="s">
        <v>9987</v>
      </c>
      <c r="G1209" s="2" t="str">
        <f>_xlfn.XLOOKUP(E1209,missing_cities!$Q$2:$Q$56,missing_cities!$R$2:$R$56,"Not Found",0)</f>
        <v>Error</v>
      </c>
      <c r="H1209" t="str">
        <f>_xlfn.XLOOKUP(E1209,missing_cities!$Q$2:$Q$56,missing_cities!$S$2:$S$56,"Not Found",0)</f>
        <v>Error</v>
      </c>
      <c r="I1209" t="s">
        <v>18</v>
      </c>
      <c r="J1209" s="15">
        <v>0.44</v>
      </c>
      <c r="K1209" t="s">
        <v>34</v>
      </c>
      <c r="L1209" s="15" t="str">
        <f t="shared" si="36"/>
        <v>6:00-22:00</v>
      </c>
      <c r="M1209" s="16">
        <f t="shared" si="37"/>
        <v>0.67</v>
      </c>
      <c r="N1209" s="15">
        <v>15.31</v>
      </c>
      <c r="O1209" s="15">
        <v>30</v>
      </c>
      <c r="P1209" t="s">
        <v>25</v>
      </c>
      <c r="Q1209">
        <v>50</v>
      </c>
      <c r="R1209" t="s">
        <v>26</v>
      </c>
      <c r="S1209">
        <v>2016</v>
      </c>
      <c r="T1209" t="s">
        <v>22</v>
      </c>
      <c r="U1209" s="15">
        <v>4.5999999999999996</v>
      </c>
      <c r="V1209" s="15">
        <v>9</v>
      </c>
      <c r="W1209" t="s">
        <v>23</v>
      </c>
    </row>
    <row r="1210" spans="1:23">
      <c r="A1210" t="s">
        <v>1253</v>
      </c>
      <c r="B1210">
        <v>41.883324999999999</v>
      </c>
      <c r="C1210" s="15">
        <v>-87.681064000000006</v>
      </c>
      <c r="D1210" s="2" t="s">
        <v>6271</v>
      </c>
      <c r="E1210" s="14" t="s">
        <v>5065</v>
      </c>
      <c r="F1210" s="14" t="e" vm="5">
        <v>#VALUE!</v>
      </c>
      <c r="G1210" s="2" t="str">
        <f>_xlfn.XLOOKUP(E1210,missing_cities!$Q$2:$Q$56,missing_cities!$R$2:$R$56,"Not Found",0)</f>
        <v>United States</v>
      </c>
      <c r="H1210" t="str">
        <f>_xlfn.XLOOKUP(E1210,missing_cities!$Q$2:$Q$56,missing_cities!$S$2:$S$56,"Not Found",0)</f>
        <v>North America</v>
      </c>
      <c r="I1210" t="s">
        <v>18</v>
      </c>
      <c r="J1210" s="15">
        <v>0.36</v>
      </c>
      <c r="K1210" t="s">
        <v>19</v>
      </c>
      <c r="L1210" s="15" t="str">
        <f t="shared" si="36"/>
        <v>9:00-18:00</v>
      </c>
      <c r="M1210" s="16">
        <f t="shared" si="37"/>
        <v>0.37</v>
      </c>
      <c r="N1210" s="15">
        <v>3.65</v>
      </c>
      <c r="O1210" s="15">
        <v>82</v>
      </c>
      <c r="P1210" t="s">
        <v>20</v>
      </c>
      <c r="Q1210">
        <v>50</v>
      </c>
      <c r="R1210" t="s">
        <v>74</v>
      </c>
      <c r="S1210">
        <v>2023</v>
      </c>
      <c r="T1210" t="s">
        <v>22</v>
      </c>
      <c r="U1210" s="15">
        <v>4</v>
      </c>
      <c r="V1210" s="15">
        <v>1</v>
      </c>
      <c r="W1210" t="s">
        <v>23</v>
      </c>
    </row>
    <row r="1211" spans="1:23">
      <c r="A1211" t="s">
        <v>1254</v>
      </c>
      <c r="B1211">
        <v>-33.739424</v>
      </c>
      <c r="C1211" s="15">
        <v>18.486640999999999</v>
      </c>
      <c r="D1211" s="2" t="s">
        <v>6272</v>
      </c>
      <c r="E1211" s="14" t="s">
        <v>5085</v>
      </c>
      <c r="F1211" s="14" t="e" vm="12">
        <v>#VALUE!</v>
      </c>
      <c r="G1211" s="2" t="str">
        <f>_xlfn.XLOOKUP(E1211,missing_cities!$Q$2:$Q$56,missing_cities!$R$2:$R$56,"Not Found",0)</f>
        <v>South Africa</v>
      </c>
      <c r="H1211" t="str">
        <f>_xlfn.XLOOKUP(E1211,missing_cities!$Q$2:$Q$56,missing_cities!$S$2:$S$56,"Not Found",0)</f>
        <v>Africa</v>
      </c>
      <c r="I1211" t="s">
        <v>18</v>
      </c>
      <c r="J1211" s="15">
        <v>0.16</v>
      </c>
      <c r="K1211" t="s">
        <v>34</v>
      </c>
      <c r="L1211" s="15" t="str">
        <f t="shared" si="36"/>
        <v>6:00-22:00</v>
      </c>
      <c r="M1211" s="16">
        <f t="shared" si="37"/>
        <v>0.67</v>
      </c>
      <c r="N1211" s="15">
        <v>9.58</v>
      </c>
      <c r="O1211" s="15">
        <v>81</v>
      </c>
      <c r="P1211" t="s">
        <v>29</v>
      </c>
      <c r="Q1211">
        <v>150</v>
      </c>
      <c r="R1211" t="s">
        <v>37</v>
      </c>
      <c r="S1211">
        <v>2017</v>
      </c>
      <c r="T1211" t="s">
        <v>31</v>
      </c>
      <c r="U1211" s="15">
        <v>3.2</v>
      </c>
      <c r="V1211" s="15">
        <v>7</v>
      </c>
      <c r="W1211" t="s">
        <v>27</v>
      </c>
    </row>
    <row r="1212" spans="1:23">
      <c r="A1212" t="s">
        <v>1255</v>
      </c>
      <c r="B1212">
        <v>55.897052000000002</v>
      </c>
      <c r="C1212" s="15">
        <v>37.681522000000001</v>
      </c>
      <c r="D1212" s="2" t="s">
        <v>6273</v>
      </c>
      <c r="E1212" s="14" t="s">
        <v>5052</v>
      </c>
      <c r="F1212" s="14" t="e" vm="2">
        <v>#VALUE!</v>
      </c>
      <c r="G1212" s="2" t="str">
        <f>_xlfn.XLOOKUP(E1212,missing_cities!$Q$2:$Q$56,missing_cities!$R$2:$R$56,"Not Found",0)</f>
        <v>Russia</v>
      </c>
      <c r="H1212" t="str">
        <f>_xlfn.XLOOKUP(E1212,missing_cities!$Q$2:$Q$56,missing_cities!$S$2:$S$56,"Not Found",0)</f>
        <v>Europe</v>
      </c>
      <c r="I1212" t="s">
        <v>18</v>
      </c>
      <c r="J1212" s="15">
        <v>0.45</v>
      </c>
      <c r="K1212" t="s">
        <v>34</v>
      </c>
      <c r="L1212" s="15" t="str">
        <f t="shared" si="36"/>
        <v>6:00-22:00</v>
      </c>
      <c r="M1212" s="16">
        <f t="shared" si="37"/>
        <v>0.67</v>
      </c>
      <c r="N1212" s="15">
        <v>19.12</v>
      </c>
      <c r="O1212" s="15">
        <v>28</v>
      </c>
      <c r="P1212" t="s">
        <v>29</v>
      </c>
      <c r="Q1212">
        <v>350</v>
      </c>
      <c r="R1212" t="s">
        <v>21</v>
      </c>
      <c r="S1212">
        <v>2011</v>
      </c>
      <c r="T1212" t="s">
        <v>22</v>
      </c>
      <c r="U1212" s="15">
        <v>4.2</v>
      </c>
      <c r="V1212" s="15">
        <v>4</v>
      </c>
      <c r="W1212" t="s">
        <v>23</v>
      </c>
    </row>
    <row r="1213" spans="1:23">
      <c r="A1213" t="s">
        <v>1256</v>
      </c>
      <c r="B1213">
        <v>-33.755391000000003</v>
      </c>
      <c r="C1213" s="15">
        <v>151.26331999999999</v>
      </c>
      <c r="D1213" s="2" t="s">
        <v>6274</v>
      </c>
      <c r="E1213" s="14" t="s">
        <v>5069</v>
      </c>
      <c r="F1213" s="14" t="e" vm="8">
        <v>#VALUE!</v>
      </c>
      <c r="G1213" s="2" t="str">
        <f>_xlfn.XLOOKUP(E1213,missing_cities!$Q$2:$Q$56,missing_cities!$R$2:$R$56,"Not Found",0)</f>
        <v>Australia</v>
      </c>
      <c r="H1213" t="str">
        <f>_xlfn.XLOOKUP(E1213,missing_cities!$Q$2:$Q$56,missing_cities!$S$2:$S$56,"Not Found",0)</f>
        <v>Australia</v>
      </c>
      <c r="I1213" t="s">
        <v>18</v>
      </c>
      <c r="J1213" s="15">
        <v>0.1</v>
      </c>
      <c r="K1213" s="1">
        <v>45862</v>
      </c>
      <c r="L1213" s="15" t="str">
        <f t="shared" si="36"/>
        <v>9.00-21.00</v>
      </c>
      <c r="M1213" s="16">
        <f t="shared" si="37"/>
        <v>12</v>
      </c>
      <c r="N1213" s="15">
        <v>2.25</v>
      </c>
      <c r="O1213" s="15">
        <v>33</v>
      </c>
      <c r="P1213" t="s">
        <v>37</v>
      </c>
      <c r="Q1213">
        <v>350</v>
      </c>
      <c r="R1213" t="s">
        <v>40</v>
      </c>
      <c r="S1213">
        <v>2015</v>
      </c>
      <c r="T1213" t="s">
        <v>22</v>
      </c>
      <c r="U1213" s="15">
        <v>3.2</v>
      </c>
      <c r="V1213" s="15">
        <v>5</v>
      </c>
      <c r="W1213" t="s">
        <v>23</v>
      </c>
    </row>
    <row r="1214" spans="1:23">
      <c r="A1214" t="s">
        <v>1257</v>
      </c>
      <c r="B1214">
        <v>-33.826708000000004</v>
      </c>
      <c r="C1214" s="15">
        <v>18.470320000000001</v>
      </c>
      <c r="D1214" s="2" t="s">
        <v>6275</v>
      </c>
      <c r="E1214" s="14" t="s">
        <v>5085</v>
      </c>
      <c r="F1214" s="14" t="e" vm="12">
        <v>#VALUE!</v>
      </c>
      <c r="G1214" s="2" t="str">
        <f>_xlfn.XLOOKUP(E1214,missing_cities!$Q$2:$Q$56,missing_cities!$R$2:$R$56,"Not Found",0)</f>
        <v>South Africa</v>
      </c>
      <c r="H1214" t="str">
        <f>_xlfn.XLOOKUP(E1214,missing_cities!$Q$2:$Q$56,missing_cities!$S$2:$S$56,"Not Found",0)</f>
        <v>Africa</v>
      </c>
      <c r="I1214" t="s">
        <v>18</v>
      </c>
      <c r="J1214" s="15">
        <v>0.13</v>
      </c>
      <c r="K1214" t="s">
        <v>19</v>
      </c>
      <c r="L1214" s="15" t="str">
        <f t="shared" si="36"/>
        <v>9:00-18:00</v>
      </c>
      <c r="M1214" s="16">
        <f t="shared" si="37"/>
        <v>0.37</v>
      </c>
      <c r="N1214" s="15">
        <v>9.39</v>
      </c>
      <c r="O1214" s="15">
        <v>18</v>
      </c>
      <c r="P1214" t="s">
        <v>20</v>
      </c>
      <c r="Q1214">
        <v>350</v>
      </c>
      <c r="R1214" t="s">
        <v>97</v>
      </c>
      <c r="S1214">
        <v>2014</v>
      </c>
      <c r="T1214" t="s">
        <v>22</v>
      </c>
      <c r="U1214" s="15">
        <v>4</v>
      </c>
      <c r="V1214" s="15">
        <v>5</v>
      </c>
      <c r="W1214" t="s">
        <v>32</v>
      </c>
    </row>
    <row r="1215" spans="1:23">
      <c r="A1215" t="s">
        <v>1258</v>
      </c>
      <c r="B1215">
        <v>19.501424</v>
      </c>
      <c r="C1215" s="15">
        <v>-99.144705999999999</v>
      </c>
      <c r="D1215" s="2" t="s">
        <v>6276</v>
      </c>
      <c r="E1215" s="14" t="s">
        <v>5119</v>
      </c>
      <c r="F1215" s="14" t="e" vm="13">
        <v>#VALUE!</v>
      </c>
      <c r="G1215" s="2" t="str">
        <f>_xlfn.XLOOKUP(E1215,missing_cities!$Q$2:$Q$56,missing_cities!$R$2:$R$56,"Not Found",0)</f>
        <v>Mexico</v>
      </c>
      <c r="H1215" t="str">
        <f>_xlfn.XLOOKUP(E1215,missing_cities!$Q$2:$Q$56,missing_cities!$S$2:$S$56,"Not Found",0)</f>
        <v>North America</v>
      </c>
      <c r="I1215" t="s">
        <v>18</v>
      </c>
      <c r="J1215" s="15">
        <v>0.35</v>
      </c>
      <c r="K1215" s="1">
        <v>45862</v>
      </c>
      <c r="L1215" s="15" t="str">
        <f t="shared" si="36"/>
        <v>9.00-21.00</v>
      </c>
      <c r="M1215" s="16">
        <f t="shared" si="37"/>
        <v>12</v>
      </c>
      <c r="N1215" s="15">
        <v>16.760000000000002</v>
      </c>
      <c r="O1215" s="15">
        <v>11</v>
      </c>
      <c r="P1215" t="s">
        <v>29</v>
      </c>
      <c r="Q1215">
        <v>150</v>
      </c>
      <c r="R1215" t="s">
        <v>46</v>
      </c>
      <c r="S1215">
        <v>2017</v>
      </c>
      <c r="T1215" t="s">
        <v>22</v>
      </c>
      <c r="U1215" s="15">
        <v>4.2</v>
      </c>
      <c r="V1215" s="15">
        <v>9</v>
      </c>
      <c r="W1215" t="s">
        <v>32</v>
      </c>
    </row>
    <row r="1216" spans="1:23">
      <c r="A1216" t="s">
        <v>1259</v>
      </c>
      <c r="B1216">
        <v>-33.775686999999998</v>
      </c>
      <c r="C1216" s="15">
        <v>151.248988</v>
      </c>
      <c r="D1216" s="2" t="s">
        <v>6277</v>
      </c>
      <c r="E1216" s="14" t="s">
        <v>5069</v>
      </c>
      <c r="F1216" s="14" t="e" vm="8">
        <v>#VALUE!</v>
      </c>
      <c r="G1216" s="2" t="str">
        <f>_xlfn.XLOOKUP(E1216,missing_cities!$Q$2:$Q$56,missing_cities!$R$2:$R$56,"Not Found",0)</f>
        <v>Australia</v>
      </c>
      <c r="H1216" t="str">
        <f>_xlfn.XLOOKUP(E1216,missing_cities!$Q$2:$Q$56,missing_cities!$S$2:$S$56,"Not Found",0)</f>
        <v>Australia</v>
      </c>
      <c r="I1216" t="s">
        <v>18</v>
      </c>
      <c r="J1216" s="15">
        <v>0.27</v>
      </c>
      <c r="K1216" s="1">
        <v>45862</v>
      </c>
      <c r="L1216" s="15" t="str">
        <f t="shared" si="36"/>
        <v>9.00-21.00</v>
      </c>
      <c r="M1216" s="16">
        <f t="shared" si="37"/>
        <v>12</v>
      </c>
      <c r="N1216" s="15">
        <v>2.0299999999999998</v>
      </c>
      <c r="O1216" s="15">
        <v>95</v>
      </c>
      <c r="P1216" t="s">
        <v>20</v>
      </c>
      <c r="Q1216">
        <v>350</v>
      </c>
      <c r="R1216" t="s">
        <v>44</v>
      </c>
      <c r="S1216">
        <v>2022</v>
      </c>
      <c r="T1216" t="s">
        <v>31</v>
      </c>
      <c r="U1216" s="15">
        <v>4.2</v>
      </c>
      <c r="V1216" s="15">
        <v>3</v>
      </c>
      <c r="W1216" t="s">
        <v>23</v>
      </c>
    </row>
    <row r="1217" spans="1:23">
      <c r="A1217" t="s">
        <v>1260</v>
      </c>
      <c r="B1217">
        <v>41.993209</v>
      </c>
      <c r="C1217" s="15">
        <v>-87.767846000000006</v>
      </c>
      <c r="D1217" s="2" t="s">
        <v>6278</v>
      </c>
      <c r="E1217" s="14" t="s">
        <v>5065</v>
      </c>
      <c r="F1217" s="14" t="e" vm="5">
        <v>#VALUE!</v>
      </c>
      <c r="G1217" s="2" t="str">
        <f>_xlfn.XLOOKUP(E1217,missing_cities!$Q$2:$Q$56,missing_cities!$R$2:$R$56,"Not Found",0)</f>
        <v>United States</v>
      </c>
      <c r="H1217" t="str">
        <f>_xlfn.XLOOKUP(E1217,missing_cities!$Q$2:$Q$56,missing_cities!$S$2:$S$56,"Not Found",0)</f>
        <v>North America</v>
      </c>
      <c r="I1217" t="s">
        <v>18</v>
      </c>
      <c r="J1217" s="15">
        <v>0.12</v>
      </c>
      <c r="K1217" s="1">
        <v>45862</v>
      </c>
      <c r="L1217" s="15" t="str">
        <f t="shared" si="36"/>
        <v>9.00-21.00</v>
      </c>
      <c r="M1217" s="16">
        <f t="shared" si="37"/>
        <v>12</v>
      </c>
      <c r="N1217" s="15">
        <v>5.89</v>
      </c>
      <c r="O1217" s="15">
        <v>63</v>
      </c>
      <c r="P1217" t="s">
        <v>29</v>
      </c>
      <c r="Q1217">
        <v>22</v>
      </c>
      <c r="R1217" t="s">
        <v>97</v>
      </c>
      <c r="S1217">
        <v>2016</v>
      </c>
      <c r="T1217" t="s">
        <v>31</v>
      </c>
      <c r="U1217" s="15">
        <v>3.8</v>
      </c>
      <c r="V1217" s="15">
        <v>1</v>
      </c>
      <c r="W1217" t="s">
        <v>27</v>
      </c>
    </row>
    <row r="1218" spans="1:23">
      <c r="A1218" t="s">
        <v>1261</v>
      </c>
      <c r="B1218">
        <v>-33.800004999999999</v>
      </c>
      <c r="C1218" s="15">
        <v>151.393665</v>
      </c>
      <c r="D1218" s="2" t="s">
        <v>6279</v>
      </c>
      <c r="E1218" s="14" t="s">
        <v>5069</v>
      </c>
      <c r="F1218" s="14" t="e" vm="8">
        <v>#VALUE!</v>
      </c>
      <c r="G1218" s="2" t="str">
        <f>_xlfn.XLOOKUP(E1218,missing_cities!$Q$2:$Q$56,missing_cities!$R$2:$R$56,"Not Found",0)</f>
        <v>Australia</v>
      </c>
      <c r="H1218" t="str">
        <f>_xlfn.XLOOKUP(E1218,missing_cities!$Q$2:$Q$56,missing_cities!$S$2:$S$56,"Not Found",0)</f>
        <v>Australia</v>
      </c>
      <c r="I1218" t="s">
        <v>18</v>
      </c>
      <c r="J1218" s="15">
        <v>0.42</v>
      </c>
      <c r="K1218" t="s">
        <v>34</v>
      </c>
      <c r="L1218" s="15" t="str">
        <f t="shared" si="36"/>
        <v>6:00-22:00</v>
      </c>
      <c r="M1218" s="16">
        <f t="shared" si="37"/>
        <v>0.67</v>
      </c>
      <c r="N1218" s="15">
        <v>13.69</v>
      </c>
      <c r="O1218" s="15">
        <v>26</v>
      </c>
      <c r="P1218" t="s">
        <v>39</v>
      </c>
      <c r="Q1218">
        <v>150</v>
      </c>
      <c r="R1218" t="s">
        <v>26</v>
      </c>
      <c r="S1218">
        <v>2019</v>
      </c>
      <c r="T1218" t="s">
        <v>22</v>
      </c>
      <c r="U1218" s="15">
        <v>4.3</v>
      </c>
      <c r="V1218" s="15">
        <v>7</v>
      </c>
      <c r="W1218" t="s">
        <v>23</v>
      </c>
    </row>
    <row r="1219" spans="1:23">
      <c r="A1219" t="s">
        <v>1262</v>
      </c>
      <c r="B1219">
        <v>-23.599208999999998</v>
      </c>
      <c r="C1219" s="15">
        <v>-46.608901000000003</v>
      </c>
      <c r="D1219" s="2" t="s">
        <v>6280</v>
      </c>
      <c r="E1219" s="14" t="s">
        <v>5067</v>
      </c>
      <c r="F1219" s="14" t="e" vm="7">
        <v>#VALUE!</v>
      </c>
      <c r="G1219" s="2" t="str">
        <f>_xlfn.XLOOKUP(E1219,missing_cities!$Q$2:$Q$56,missing_cities!$R$2:$R$56,"Not Found",0)</f>
        <v>Brazil</v>
      </c>
      <c r="H1219" t="str">
        <f>_xlfn.XLOOKUP(E1219,missing_cities!$Q$2:$Q$56,missing_cities!$S$2:$S$56,"Not Found",0)</f>
        <v>South America</v>
      </c>
      <c r="I1219" t="s">
        <v>18</v>
      </c>
      <c r="J1219" s="15">
        <v>0.41</v>
      </c>
      <c r="K1219" t="s">
        <v>19</v>
      </c>
      <c r="L1219" s="15" t="str">
        <f t="shared" ref="L1219:L1282" si="38">IF(ISNUMBER(SEARCH("-",K1219)),K1219,"9.00-21.00")</f>
        <v>9:00-18:00</v>
      </c>
      <c r="M1219" s="16">
        <f t="shared" ref="M1219:M1282" si="39">IF(ISNUMBER(SEARCH("-", L1219)), TEXT(RIGHT(L1219, LEN(L1219) - FIND("-", L1219)), "0.00") - TEXT(LEFT(L1219, FIND("-", L1219)-1), "0.00"), "")</f>
        <v>0.37</v>
      </c>
      <c r="N1219" s="15">
        <v>17.309999999999999</v>
      </c>
      <c r="O1219" s="15">
        <v>83</v>
      </c>
      <c r="P1219" t="s">
        <v>20</v>
      </c>
      <c r="Q1219">
        <v>50</v>
      </c>
      <c r="R1219" t="s">
        <v>76</v>
      </c>
      <c r="S1219">
        <v>2021</v>
      </c>
      <c r="T1219" t="s">
        <v>31</v>
      </c>
      <c r="U1219" s="15">
        <v>3.5</v>
      </c>
      <c r="V1219" s="15">
        <v>4</v>
      </c>
      <c r="W1219" t="s">
        <v>23</v>
      </c>
    </row>
    <row r="1220" spans="1:23">
      <c r="A1220" t="s">
        <v>1263</v>
      </c>
      <c r="B1220">
        <v>37.619943999999997</v>
      </c>
      <c r="C1220" s="15">
        <v>127.083496</v>
      </c>
      <c r="D1220" s="2" t="s">
        <v>6281</v>
      </c>
      <c r="E1220" s="14" t="s">
        <v>5063</v>
      </c>
      <c r="F1220" s="14" t="e" vm="6">
        <v>#VALUE!</v>
      </c>
      <c r="G1220" s="2" t="str">
        <f>_xlfn.XLOOKUP(E1220,missing_cities!$Q$2:$Q$56,missing_cities!$R$2:$R$56,"Not Found",0)</f>
        <v>South Korea</v>
      </c>
      <c r="H1220" t="str">
        <f>_xlfn.XLOOKUP(E1220,missing_cities!$Q$2:$Q$56,missing_cities!$S$2:$S$56,"Not Found",0)</f>
        <v>Asia</v>
      </c>
      <c r="I1220" t="s">
        <v>18</v>
      </c>
      <c r="J1220" s="15">
        <v>0.37</v>
      </c>
      <c r="K1220" t="s">
        <v>19</v>
      </c>
      <c r="L1220" s="15" t="str">
        <f t="shared" si="38"/>
        <v>9:00-18:00</v>
      </c>
      <c r="M1220" s="16">
        <f t="shared" si="39"/>
        <v>0.37</v>
      </c>
      <c r="N1220" s="15">
        <v>4.7300000000000004</v>
      </c>
      <c r="O1220" s="15">
        <v>69</v>
      </c>
      <c r="P1220" t="s">
        <v>20</v>
      </c>
      <c r="Q1220">
        <v>22</v>
      </c>
      <c r="R1220" t="s">
        <v>30</v>
      </c>
      <c r="S1220">
        <v>2015</v>
      </c>
      <c r="T1220" t="s">
        <v>31</v>
      </c>
      <c r="U1220" s="15">
        <v>3.4</v>
      </c>
      <c r="V1220" s="15">
        <v>7</v>
      </c>
      <c r="W1220" t="s">
        <v>32</v>
      </c>
    </row>
    <row r="1221" spans="1:23">
      <c r="A1221" t="s">
        <v>1264</v>
      </c>
      <c r="B1221">
        <v>19.115591999999999</v>
      </c>
      <c r="C1221" s="15">
        <v>72.839837000000003</v>
      </c>
      <c r="D1221" s="2" t="s">
        <v>6282</v>
      </c>
      <c r="E1221" s="14" t="s">
        <v>5079</v>
      </c>
      <c r="F1221" s="14" t="e" vm="11">
        <v>#VALUE!</v>
      </c>
      <c r="G1221" s="2" t="str">
        <f>_xlfn.XLOOKUP(E1221,missing_cities!$Q$2:$Q$56,missing_cities!$R$2:$R$56,"Not Found",0)</f>
        <v>India</v>
      </c>
      <c r="H1221" t="str">
        <f>_xlfn.XLOOKUP(E1221,missing_cities!$Q$2:$Q$56,missing_cities!$S$2:$S$56,"Not Found",0)</f>
        <v>Asia</v>
      </c>
      <c r="I1221" t="s">
        <v>18</v>
      </c>
      <c r="J1221" s="15">
        <v>0.18</v>
      </c>
      <c r="K1221" t="s">
        <v>19</v>
      </c>
      <c r="L1221" s="15" t="str">
        <f t="shared" si="38"/>
        <v>9:00-18:00</v>
      </c>
      <c r="M1221" s="16">
        <f t="shared" si="39"/>
        <v>0.37</v>
      </c>
      <c r="N1221" s="15">
        <v>13.75</v>
      </c>
      <c r="O1221" s="15">
        <v>44</v>
      </c>
      <c r="P1221" t="s">
        <v>37</v>
      </c>
      <c r="Q1221">
        <v>50</v>
      </c>
      <c r="R1221" t="s">
        <v>67</v>
      </c>
      <c r="S1221">
        <v>2011</v>
      </c>
      <c r="T1221" t="s">
        <v>31</v>
      </c>
      <c r="U1221" s="15">
        <v>4.5999999999999996</v>
      </c>
      <c r="V1221" s="15">
        <v>5</v>
      </c>
      <c r="W1221" t="s">
        <v>32</v>
      </c>
    </row>
    <row r="1222" spans="1:23">
      <c r="A1222" t="s">
        <v>1265</v>
      </c>
      <c r="B1222">
        <v>37.685225000000003</v>
      </c>
      <c r="C1222" s="15">
        <v>127.054681</v>
      </c>
      <c r="D1222" s="2" t="s">
        <v>6283</v>
      </c>
      <c r="E1222" s="14" t="s">
        <v>5063</v>
      </c>
      <c r="F1222" s="14" t="e" vm="6">
        <v>#VALUE!</v>
      </c>
      <c r="G1222" s="2" t="str">
        <f>_xlfn.XLOOKUP(E1222,missing_cities!$Q$2:$Q$56,missing_cities!$R$2:$R$56,"Not Found",0)</f>
        <v>South Korea</v>
      </c>
      <c r="H1222" t="str">
        <f>_xlfn.XLOOKUP(E1222,missing_cities!$Q$2:$Q$56,missing_cities!$S$2:$S$56,"Not Found",0)</f>
        <v>Asia</v>
      </c>
      <c r="I1222" t="s">
        <v>18</v>
      </c>
      <c r="J1222" s="15">
        <v>0.15</v>
      </c>
      <c r="K1222" t="s">
        <v>34</v>
      </c>
      <c r="L1222" s="15" t="str">
        <f t="shared" si="38"/>
        <v>6:00-22:00</v>
      </c>
      <c r="M1222" s="16">
        <f t="shared" si="39"/>
        <v>0.67</v>
      </c>
      <c r="N1222" s="15">
        <v>16.399999999999999</v>
      </c>
      <c r="O1222" s="15">
        <v>72</v>
      </c>
      <c r="P1222" t="s">
        <v>20</v>
      </c>
      <c r="Q1222">
        <v>50</v>
      </c>
      <c r="R1222" t="s">
        <v>42</v>
      </c>
      <c r="S1222">
        <v>2010</v>
      </c>
      <c r="T1222" t="s">
        <v>31</v>
      </c>
      <c r="U1222" s="15">
        <v>3.6</v>
      </c>
      <c r="V1222" s="15">
        <v>7</v>
      </c>
      <c r="W1222" t="s">
        <v>32</v>
      </c>
    </row>
    <row r="1223" spans="1:23">
      <c r="A1223" t="s">
        <v>1266</v>
      </c>
      <c r="B1223">
        <v>37.653424000000001</v>
      </c>
      <c r="C1223" s="15">
        <v>126.972858</v>
      </c>
      <c r="D1223" s="2" t="s">
        <v>6284</v>
      </c>
      <c r="E1223" s="14" t="s">
        <v>5063</v>
      </c>
      <c r="F1223" s="14" t="e" vm="6">
        <v>#VALUE!</v>
      </c>
      <c r="G1223" s="2" t="str">
        <f>_xlfn.XLOOKUP(E1223,missing_cities!$Q$2:$Q$56,missing_cities!$R$2:$R$56,"Not Found",0)</f>
        <v>South Korea</v>
      </c>
      <c r="H1223" t="str">
        <f>_xlfn.XLOOKUP(E1223,missing_cities!$Q$2:$Q$56,missing_cities!$S$2:$S$56,"Not Found",0)</f>
        <v>Asia</v>
      </c>
      <c r="I1223" t="s">
        <v>18</v>
      </c>
      <c r="J1223" s="15">
        <v>0.26</v>
      </c>
      <c r="K1223" t="s">
        <v>34</v>
      </c>
      <c r="L1223" s="15" t="str">
        <f t="shared" si="38"/>
        <v>6:00-22:00</v>
      </c>
      <c r="M1223" s="16">
        <f t="shared" si="39"/>
        <v>0.67</v>
      </c>
      <c r="N1223" s="15">
        <v>7.06</v>
      </c>
      <c r="O1223" s="15">
        <v>99</v>
      </c>
      <c r="P1223" t="s">
        <v>20</v>
      </c>
      <c r="Q1223">
        <v>22</v>
      </c>
      <c r="R1223" t="s">
        <v>42</v>
      </c>
      <c r="S1223">
        <v>2023</v>
      </c>
      <c r="T1223" t="s">
        <v>22</v>
      </c>
      <c r="U1223" s="15">
        <v>4.5999999999999996</v>
      </c>
      <c r="V1223" s="15">
        <v>8</v>
      </c>
      <c r="W1223" t="s">
        <v>23</v>
      </c>
    </row>
    <row r="1224" spans="1:23">
      <c r="A1224" t="s">
        <v>1267</v>
      </c>
      <c r="B1224">
        <v>19.536037</v>
      </c>
      <c r="C1224" s="15">
        <v>-99.054827000000003</v>
      </c>
      <c r="D1224" s="2" t="s">
        <v>6285</v>
      </c>
      <c r="E1224" s="14" t="s">
        <v>5119</v>
      </c>
      <c r="F1224" s="14" t="e" vm="13">
        <v>#VALUE!</v>
      </c>
      <c r="G1224" s="2" t="str">
        <f>_xlfn.XLOOKUP(E1224,missing_cities!$Q$2:$Q$56,missing_cities!$R$2:$R$56,"Not Found",0)</f>
        <v>Mexico</v>
      </c>
      <c r="H1224" t="str">
        <f>_xlfn.XLOOKUP(E1224,missing_cities!$Q$2:$Q$56,missing_cities!$S$2:$S$56,"Not Found",0)</f>
        <v>North America</v>
      </c>
      <c r="I1224" t="s">
        <v>18</v>
      </c>
      <c r="J1224" s="15">
        <v>0.34</v>
      </c>
      <c r="K1224" t="s">
        <v>19</v>
      </c>
      <c r="L1224" s="15" t="str">
        <f t="shared" si="38"/>
        <v>9:00-18:00</v>
      </c>
      <c r="M1224" s="16">
        <f t="shared" si="39"/>
        <v>0.37</v>
      </c>
      <c r="N1224" s="15">
        <v>15.4</v>
      </c>
      <c r="O1224" s="15">
        <v>33</v>
      </c>
      <c r="P1224" t="s">
        <v>29</v>
      </c>
      <c r="Q1224">
        <v>150</v>
      </c>
      <c r="R1224" t="s">
        <v>74</v>
      </c>
      <c r="S1224">
        <v>2011</v>
      </c>
      <c r="T1224" t="s">
        <v>22</v>
      </c>
      <c r="U1224" s="15">
        <v>3</v>
      </c>
      <c r="V1224" s="15">
        <v>1</v>
      </c>
      <c r="W1224" t="s">
        <v>23</v>
      </c>
    </row>
    <row r="1225" spans="1:23">
      <c r="A1225" t="s">
        <v>1268</v>
      </c>
      <c r="B1225">
        <v>-23.583718999999999</v>
      </c>
      <c r="C1225" s="15">
        <v>-46.607917999999998</v>
      </c>
      <c r="D1225" s="2" t="s">
        <v>6286</v>
      </c>
      <c r="E1225" s="14" t="s">
        <v>5067</v>
      </c>
      <c r="F1225" s="14" t="e" vm="7">
        <v>#VALUE!</v>
      </c>
      <c r="G1225" s="2" t="str">
        <f>_xlfn.XLOOKUP(E1225,missing_cities!$Q$2:$Q$56,missing_cities!$R$2:$R$56,"Not Found",0)</f>
        <v>Brazil</v>
      </c>
      <c r="H1225" t="str">
        <f>_xlfn.XLOOKUP(E1225,missing_cities!$Q$2:$Q$56,missing_cities!$S$2:$S$56,"Not Found",0)</f>
        <v>South America</v>
      </c>
      <c r="I1225" t="s">
        <v>18</v>
      </c>
      <c r="J1225" s="15">
        <v>0.32</v>
      </c>
      <c r="K1225" t="s">
        <v>19</v>
      </c>
      <c r="L1225" s="15" t="str">
        <f t="shared" si="38"/>
        <v>9:00-18:00</v>
      </c>
      <c r="M1225" s="16">
        <f t="shared" si="39"/>
        <v>0.37</v>
      </c>
      <c r="N1225" s="15">
        <v>12.96</v>
      </c>
      <c r="O1225" s="15">
        <v>70</v>
      </c>
      <c r="P1225" t="s">
        <v>25</v>
      </c>
      <c r="Q1225">
        <v>22</v>
      </c>
      <c r="R1225" t="s">
        <v>132</v>
      </c>
      <c r="S1225">
        <v>2013</v>
      </c>
      <c r="T1225" t="s">
        <v>22</v>
      </c>
      <c r="U1225" s="15">
        <v>3.5</v>
      </c>
      <c r="V1225" s="15">
        <v>10</v>
      </c>
      <c r="W1225" t="s">
        <v>27</v>
      </c>
    </row>
    <row r="1226" spans="1:23">
      <c r="A1226" t="s">
        <v>1269</v>
      </c>
      <c r="B1226">
        <v>39.942300000000003</v>
      </c>
      <c r="C1226" s="15">
        <v>116.394533</v>
      </c>
      <c r="D1226" s="2" t="s">
        <v>6287</v>
      </c>
      <c r="E1226" s="14" t="s">
        <v>5071</v>
      </c>
      <c r="F1226" s="14" t="e" vm="9">
        <v>#VALUE!</v>
      </c>
      <c r="G1226" s="2" t="str">
        <f>_xlfn.XLOOKUP(E1226,missing_cities!$Q$2:$Q$56,missing_cities!$R$2:$R$56,"Not Found",0)</f>
        <v>China</v>
      </c>
      <c r="H1226" t="str">
        <f>_xlfn.XLOOKUP(E1226,missing_cities!$Q$2:$Q$56,missing_cities!$S$2:$S$56,"Not Found",0)</f>
        <v>Asia</v>
      </c>
      <c r="I1226" t="s">
        <v>18</v>
      </c>
      <c r="J1226" s="15">
        <v>0.38</v>
      </c>
      <c r="K1226" t="s">
        <v>34</v>
      </c>
      <c r="L1226" s="15" t="str">
        <f t="shared" si="38"/>
        <v>6:00-22:00</v>
      </c>
      <c r="M1226" s="16">
        <f t="shared" si="39"/>
        <v>0.67</v>
      </c>
      <c r="N1226" s="15">
        <v>15.53</v>
      </c>
      <c r="O1226" s="15">
        <v>37</v>
      </c>
      <c r="P1226" t="s">
        <v>39</v>
      </c>
      <c r="Q1226">
        <v>350</v>
      </c>
      <c r="R1226" t="s">
        <v>35</v>
      </c>
      <c r="S1226">
        <v>2014</v>
      </c>
      <c r="T1226" t="s">
        <v>22</v>
      </c>
      <c r="U1226" s="15">
        <v>3.4</v>
      </c>
      <c r="V1226" s="15">
        <v>5</v>
      </c>
      <c r="W1226" t="s">
        <v>27</v>
      </c>
    </row>
    <row r="1227" spans="1:23">
      <c r="A1227" t="s">
        <v>1270</v>
      </c>
      <c r="B1227">
        <v>18.911805000000001</v>
      </c>
      <c r="C1227" s="15">
        <v>72.874897000000004</v>
      </c>
      <c r="D1227" s="2" t="s">
        <v>6288</v>
      </c>
      <c r="E1227" s="14" t="s">
        <v>5079</v>
      </c>
      <c r="F1227" s="14" t="e" vm="11">
        <v>#VALUE!</v>
      </c>
      <c r="G1227" s="2" t="str">
        <f>_xlfn.XLOOKUP(E1227,missing_cities!$Q$2:$Q$56,missing_cities!$R$2:$R$56,"Not Found",0)</f>
        <v>India</v>
      </c>
      <c r="H1227" t="str">
        <f>_xlfn.XLOOKUP(E1227,missing_cities!$Q$2:$Q$56,missing_cities!$S$2:$S$56,"Not Found",0)</f>
        <v>Asia</v>
      </c>
      <c r="I1227" t="s">
        <v>18</v>
      </c>
      <c r="J1227" s="15">
        <v>0.16</v>
      </c>
      <c r="K1227" s="1">
        <v>45862</v>
      </c>
      <c r="L1227" s="15" t="str">
        <f t="shared" si="38"/>
        <v>9.00-21.00</v>
      </c>
      <c r="M1227" s="16">
        <f t="shared" si="39"/>
        <v>12</v>
      </c>
      <c r="N1227" s="15">
        <v>9.64</v>
      </c>
      <c r="O1227" s="15">
        <v>33</v>
      </c>
      <c r="P1227" t="s">
        <v>37</v>
      </c>
      <c r="Q1227">
        <v>150</v>
      </c>
      <c r="R1227" t="s">
        <v>37</v>
      </c>
      <c r="S1227">
        <v>2012</v>
      </c>
      <c r="T1227" t="s">
        <v>31</v>
      </c>
      <c r="U1227" s="15">
        <v>3.4</v>
      </c>
      <c r="V1227" s="15">
        <v>6</v>
      </c>
      <c r="W1227" t="s">
        <v>27</v>
      </c>
    </row>
    <row r="1228" spans="1:23">
      <c r="A1228" t="s">
        <v>1271</v>
      </c>
      <c r="B1228">
        <v>34.096238</v>
      </c>
      <c r="C1228" s="15">
        <v>-118.27239</v>
      </c>
      <c r="D1228" s="2" t="s">
        <v>6289</v>
      </c>
      <c r="E1228" s="14" t="s">
        <v>5111</v>
      </c>
      <c r="F1228" s="14" t="e" vm="5">
        <v>#VALUE!</v>
      </c>
      <c r="G1228" s="2" t="str">
        <f>_xlfn.XLOOKUP(E1228,missing_cities!$Q$2:$Q$56,missing_cities!$R$2:$R$56,"Not Found",0)</f>
        <v>United States</v>
      </c>
      <c r="H1228" t="str">
        <f>_xlfn.XLOOKUP(E1228,missing_cities!$Q$2:$Q$56,missing_cities!$S$2:$S$56,"Not Found",0)</f>
        <v>North America</v>
      </c>
      <c r="I1228" t="s">
        <v>18</v>
      </c>
      <c r="J1228" s="15">
        <v>0.23</v>
      </c>
      <c r="K1228" s="1">
        <v>45862</v>
      </c>
      <c r="L1228" s="15" t="str">
        <f t="shared" si="38"/>
        <v>9.00-21.00</v>
      </c>
      <c r="M1228" s="16">
        <f t="shared" si="39"/>
        <v>12</v>
      </c>
      <c r="N1228" s="15">
        <v>3.86</v>
      </c>
      <c r="O1228" s="15">
        <v>68</v>
      </c>
      <c r="P1228" t="s">
        <v>25</v>
      </c>
      <c r="Q1228">
        <v>22</v>
      </c>
      <c r="R1228" t="s">
        <v>30</v>
      </c>
      <c r="S1228">
        <v>2021</v>
      </c>
      <c r="T1228" t="s">
        <v>31</v>
      </c>
      <c r="U1228" s="15">
        <v>4.7</v>
      </c>
      <c r="V1228" s="15">
        <v>8</v>
      </c>
      <c r="W1228" t="s">
        <v>27</v>
      </c>
    </row>
    <row r="1229" spans="1:23">
      <c r="A1229" t="s">
        <v>1272</v>
      </c>
      <c r="B1229">
        <v>13.767963</v>
      </c>
      <c r="C1229" s="15">
        <v>100.523121</v>
      </c>
      <c r="D1229" s="2" t="s">
        <v>6290</v>
      </c>
      <c r="E1229" s="14" t="s">
        <v>5059</v>
      </c>
      <c r="F1229" s="14" t="e" vm="4">
        <v>#VALUE!</v>
      </c>
      <c r="G1229" s="2" t="str">
        <f>_xlfn.XLOOKUP(E1229,missing_cities!$Q$2:$Q$56,missing_cities!$R$2:$R$56,"Not Found",0)</f>
        <v>Thailand</v>
      </c>
      <c r="H1229" t="str">
        <f>_xlfn.XLOOKUP(E1229,missing_cities!$Q$2:$Q$56,missing_cities!$S$2:$S$56,"Not Found",0)</f>
        <v>Asia</v>
      </c>
      <c r="I1229" t="s">
        <v>18</v>
      </c>
      <c r="J1229" s="15">
        <v>0.15</v>
      </c>
      <c r="K1229" t="s">
        <v>34</v>
      </c>
      <c r="L1229" s="15" t="str">
        <f t="shared" si="38"/>
        <v>6:00-22:00</v>
      </c>
      <c r="M1229" s="16">
        <f t="shared" si="39"/>
        <v>0.67</v>
      </c>
      <c r="N1229" s="15">
        <v>9.08</v>
      </c>
      <c r="O1229" s="15">
        <v>89</v>
      </c>
      <c r="P1229" t="s">
        <v>37</v>
      </c>
      <c r="Q1229">
        <v>22</v>
      </c>
      <c r="R1229" t="s">
        <v>30</v>
      </c>
      <c r="S1229">
        <v>2022</v>
      </c>
      <c r="T1229" t="s">
        <v>22</v>
      </c>
      <c r="U1229" s="15">
        <v>3.2</v>
      </c>
      <c r="V1229" s="15">
        <v>8</v>
      </c>
      <c r="W1229" t="s">
        <v>32</v>
      </c>
    </row>
    <row r="1230" spans="1:23">
      <c r="A1230" t="s">
        <v>1273</v>
      </c>
      <c r="B1230">
        <v>37.835732999999998</v>
      </c>
      <c r="C1230" s="15">
        <v>-122.48862699999999</v>
      </c>
      <c r="D1230" s="2" t="s">
        <v>6291</v>
      </c>
      <c r="E1230" s="14" t="s">
        <v>5061</v>
      </c>
      <c r="F1230" s="14" t="e" vm="5">
        <v>#VALUE!</v>
      </c>
      <c r="G1230" s="2" t="str">
        <f>_xlfn.XLOOKUP(E1230,missing_cities!$Q$2:$Q$56,missing_cities!$R$2:$R$56,"Not Found",0)</f>
        <v>United States</v>
      </c>
      <c r="H1230" t="str">
        <f>_xlfn.XLOOKUP(E1230,missing_cities!$Q$2:$Q$56,missing_cities!$S$2:$S$56,"Not Found",0)</f>
        <v>North America</v>
      </c>
      <c r="I1230" t="s">
        <v>18</v>
      </c>
      <c r="J1230" s="15">
        <v>0.28000000000000003</v>
      </c>
      <c r="K1230" t="s">
        <v>19</v>
      </c>
      <c r="L1230" s="15" t="str">
        <f t="shared" si="38"/>
        <v>9:00-18:00</v>
      </c>
      <c r="M1230" s="16">
        <f t="shared" si="39"/>
        <v>0.37</v>
      </c>
      <c r="N1230" s="15">
        <v>9.3800000000000008</v>
      </c>
      <c r="O1230" s="15">
        <v>41</v>
      </c>
      <c r="P1230" t="s">
        <v>29</v>
      </c>
      <c r="Q1230">
        <v>22</v>
      </c>
      <c r="R1230" t="s">
        <v>35</v>
      </c>
      <c r="S1230">
        <v>2011</v>
      </c>
      <c r="T1230" t="s">
        <v>31</v>
      </c>
      <c r="U1230" s="15">
        <v>4.0999999999999996</v>
      </c>
      <c r="V1230" s="15">
        <v>6</v>
      </c>
      <c r="W1230" t="s">
        <v>27</v>
      </c>
    </row>
    <row r="1231" spans="1:23">
      <c r="A1231" t="s">
        <v>1274</v>
      </c>
      <c r="B1231">
        <v>-33.852088000000002</v>
      </c>
      <c r="C1231" s="15">
        <v>18.541153999999999</v>
      </c>
      <c r="D1231" s="2" t="s">
        <v>6292</v>
      </c>
      <c r="E1231" s="14" t="s">
        <v>5085</v>
      </c>
      <c r="F1231" s="14" t="e" vm="12">
        <v>#VALUE!</v>
      </c>
      <c r="G1231" s="2" t="str">
        <f>_xlfn.XLOOKUP(E1231,missing_cities!$Q$2:$Q$56,missing_cities!$R$2:$R$56,"Not Found",0)</f>
        <v>South Africa</v>
      </c>
      <c r="H1231" t="str">
        <f>_xlfn.XLOOKUP(E1231,missing_cities!$Q$2:$Q$56,missing_cities!$S$2:$S$56,"Not Found",0)</f>
        <v>Africa</v>
      </c>
      <c r="I1231" t="s">
        <v>18</v>
      </c>
      <c r="J1231" s="15">
        <v>0.23</v>
      </c>
      <c r="K1231" t="s">
        <v>34</v>
      </c>
      <c r="L1231" s="15" t="str">
        <f t="shared" si="38"/>
        <v>6:00-22:00</v>
      </c>
      <c r="M1231" s="16">
        <f t="shared" si="39"/>
        <v>0.67</v>
      </c>
      <c r="N1231" s="15">
        <v>5.35</v>
      </c>
      <c r="O1231" s="15">
        <v>89</v>
      </c>
      <c r="P1231" t="s">
        <v>39</v>
      </c>
      <c r="Q1231">
        <v>150</v>
      </c>
      <c r="R1231" t="s">
        <v>37</v>
      </c>
      <c r="S1231">
        <v>2014</v>
      </c>
      <c r="T1231" t="s">
        <v>31</v>
      </c>
      <c r="U1231" s="15">
        <v>3.4</v>
      </c>
      <c r="V1231" s="15">
        <v>6</v>
      </c>
      <c r="W1231" t="s">
        <v>23</v>
      </c>
    </row>
    <row r="1232" spans="1:23">
      <c r="A1232" t="s">
        <v>1275</v>
      </c>
      <c r="B1232">
        <v>52.523372000000002</v>
      </c>
      <c r="C1232" s="15">
        <v>13.406281</v>
      </c>
      <c r="D1232" s="2" t="s">
        <v>6293</v>
      </c>
      <c r="E1232" s="14" t="s">
        <v>5057</v>
      </c>
      <c r="F1232" s="14" t="e" vm="3">
        <v>#VALUE!</v>
      </c>
      <c r="G1232" s="2" t="str">
        <f>_xlfn.XLOOKUP(E1232,missing_cities!$Q$2:$Q$56,missing_cities!$R$2:$R$56,"Not Found",0)</f>
        <v>Germany</v>
      </c>
      <c r="H1232" t="str">
        <f>_xlfn.XLOOKUP(E1232,missing_cities!$Q$2:$Q$56,missing_cities!$S$2:$S$56,"Not Found",0)</f>
        <v>Europe</v>
      </c>
      <c r="I1232" t="s">
        <v>18</v>
      </c>
      <c r="J1232" s="15">
        <v>0.11</v>
      </c>
      <c r="K1232" t="s">
        <v>34</v>
      </c>
      <c r="L1232" s="15" t="str">
        <f t="shared" si="38"/>
        <v>6:00-22:00</v>
      </c>
      <c r="M1232" s="16">
        <f t="shared" si="39"/>
        <v>0.67</v>
      </c>
      <c r="N1232" s="15">
        <v>17.899999999999999</v>
      </c>
      <c r="O1232" s="15">
        <v>28</v>
      </c>
      <c r="P1232" t="s">
        <v>25</v>
      </c>
      <c r="Q1232">
        <v>22</v>
      </c>
      <c r="R1232" t="s">
        <v>67</v>
      </c>
      <c r="S1232">
        <v>2012</v>
      </c>
      <c r="T1232" t="s">
        <v>31</v>
      </c>
      <c r="U1232" s="15">
        <v>3.1</v>
      </c>
      <c r="V1232" s="15">
        <v>1</v>
      </c>
      <c r="W1232" t="s">
        <v>23</v>
      </c>
    </row>
    <row r="1233" spans="1:23">
      <c r="A1233" t="s">
        <v>1276</v>
      </c>
      <c r="B1233">
        <v>52.594422999999999</v>
      </c>
      <c r="C1233" s="15">
        <v>13.379244</v>
      </c>
      <c r="D1233" s="2" t="s">
        <v>6294</v>
      </c>
      <c r="E1233" s="14" t="s">
        <v>5057</v>
      </c>
      <c r="F1233" s="14" t="e" vm="3">
        <v>#VALUE!</v>
      </c>
      <c r="G1233" s="2" t="str">
        <f>_xlfn.XLOOKUP(E1233,missing_cities!$Q$2:$Q$56,missing_cities!$R$2:$R$56,"Not Found",0)</f>
        <v>Germany</v>
      </c>
      <c r="H1233" t="str">
        <f>_xlfn.XLOOKUP(E1233,missing_cities!$Q$2:$Q$56,missing_cities!$S$2:$S$56,"Not Found",0)</f>
        <v>Europe</v>
      </c>
      <c r="I1233" t="s">
        <v>18</v>
      </c>
      <c r="J1233" s="15">
        <v>0.27</v>
      </c>
      <c r="K1233" t="s">
        <v>34</v>
      </c>
      <c r="L1233" s="15" t="str">
        <f t="shared" si="38"/>
        <v>6:00-22:00</v>
      </c>
      <c r="M1233" s="16">
        <f t="shared" si="39"/>
        <v>0.67</v>
      </c>
      <c r="N1233" s="15">
        <v>0.57999999999999996</v>
      </c>
      <c r="O1233" s="15">
        <v>99</v>
      </c>
      <c r="P1233" t="s">
        <v>25</v>
      </c>
      <c r="Q1233">
        <v>22</v>
      </c>
      <c r="R1233" t="s">
        <v>21</v>
      </c>
      <c r="S1233">
        <v>2013</v>
      </c>
      <c r="T1233" t="s">
        <v>22</v>
      </c>
      <c r="U1233" s="15">
        <v>4.8</v>
      </c>
      <c r="V1233" s="15">
        <v>5</v>
      </c>
      <c r="W1233" t="s">
        <v>32</v>
      </c>
    </row>
    <row r="1234" spans="1:23">
      <c r="A1234" t="s">
        <v>1277</v>
      </c>
      <c r="B1234">
        <v>52.492268000000003</v>
      </c>
      <c r="C1234" s="15">
        <v>13.458024999999999</v>
      </c>
      <c r="D1234" s="2" t="s">
        <v>6295</v>
      </c>
      <c r="E1234" s="14" t="s">
        <v>5057</v>
      </c>
      <c r="F1234" s="14" t="e" vm="3">
        <v>#VALUE!</v>
      </c>
      <c r="G1234" s="2" t="str">
        <f>_xlfn.XLOOKUP(E1234,missing_cities!$Q$2:$Q$56,missing_cities!$R$2:$R$56,"Not Found",0)</f>
        <v>Germany</v>
      </c>
      <c r="H1234" t="str">
        <f>_xlfn.XLOOKUP(E1234,missing_cities!$Q$2:$Q$56,missing_cities!$S$2:$S$56,"Not Found",0)</f>
        <v>Europe</v>
      </c>
      <c r="I1234" t="s">
        <v>18</v>
      </c>
      <c r="J1234" s="15">
        <v>0.42</v>
      </c>
      <c r="K1234" s="1">
        <v>45862</v>
      </c>
      <c r="L1234" s="15" t="str">
        <f t="shared" si="38"/>
        <v>9.00-21.00</v>
      </c>
      <c r="M1234" s="16">
        <f t="shared" si="39"/>
        <v>12</v>
      </c>
      <c r="N1234" s="15">
        <v>18.579999999999998</v>
      </c>
      <c r="O1234" s="15">
        <v>94</v>
      </c>
      <c r="P1234" t="s">
        <v>29</v>
      </c>
      <c r="Q1234">
        <v>50</v>
      </c>
      <c r="R1234" t="s">
        <v>35</v>
      </c>
      <c r="S1234">
        <v>2017</v>
      </c>
      <c r="T1234" t="s">
        <v>31</v>
      </c>
      <c r="U1234" s="15">
        <v>4</v>
      </c>
      <c r="V1234" s="15">
        <v>7</v>
      </c>
      <c r="W1234" t="s">
        <v>27</v>
      </c>
    </row>
    <row r="1235" spans="1:23">
      <c r="A1235" t="s">
        <v>1278</v>
      </c>
      <c r="B1235">
        <v>39.880166000000003</v>
      </c>
      <c r="C1235" s="15">
        <v>116.448421</v>
      </c>
      <c r="D1235" s="2" t="s">
        <v>6296</v>
      </c>
      <c r="E1235" s="14" t="s">
        <v>5071</v>
      </c>
      <c r="F1235" s="14" t="e" vm="9">
        <v>#VALUE!</v>
      </c>
      <c r="G1235" s="2" t="str">
        <f>_xlfn.XLOOKUP(E1235,missing_cities!$Q$2:$Q$56,missing_cities!$R$2:$R$56,"Not Found",0)</f>
        <v>China</v>
      </c>
      <c r="H1235" t="str">
        <f>_xlfn.XLOOKUP(E1235,missing_cities!$Q$2:$Q$56,missing_cities!$S$2:$S$56,"Not Found",0)</f>
        <v>Asia</v>
      </c>
      <c r="I1235" t="s">
        <v>18</v>
      </c>
      <c r="J1235" s="15">
        <v>0.21</v>
      </c>
      <c r="K1235" t="s">
        <v>19</v>
      </c>
      <c r="L1235" s="15" t="str">
        <f t="shared" si="38"/>
        <v>9:00-18:00</v>
      </c>
      <c r="M1235" s="16">
        <f t="shared" si="39"/>
        <v>0.37</v>
      </c>
      <c r="N1235" s="15">
        <v>3.5</v>
      </c>
      <c r="O1235" s="15">
        <v>43</v>
      </c>
      <c r="P1235" t="s">
        <v>39</v>
      </c>
      <c r="Q1235">
        <v>50</v>
      </c>
      <c r="R1235" t="s">
        <v>48</v>
      </c>
      <c r="S1235">
        <v>2020</v>
      </c>
      <c r="T1235" t="s">
        <v>31</v>
      </c>
      <c r="U1235" s="15">
        <v>3.9</v>
      </c>
      <c r="V1235" s="15">
        <v>5</v>
      </c>
      <c r="W1235" t="s">
        <v>27</v>
      </c>
    </row>
    <row r="1236" spans="1:23">
      <c r="A1236" t="s">
        <v>1279</v>
      </c>
      <c r="B1236">
        <v>37.853986999999996</v>
      </c>
      <c r="C1236" s="15">
        <v>-122.399349</v>
      </c>
      <c r="D1236" s="2" t="s">
        <v>6297</v>
      </c>
      <c r="E1236" s="14" t="s">
        <v>5061</v>
      </c>
      <c r="F1236" s="14" t="e" vm="5">
        <v>#VALUE!</v>
      </c>
      <c r="G1236" s="2" t="str">
        <f>_xlfn.XLOOKUP(E1236,missing_cities!$Q$2:$Q$56,missing_cities!$R$2:$R$56,"Not Found",0)</f>
        <v>United States</v>
      </c>
      <c r="H1236" t="str">
        <f>_xlfn.XLOOKUP(E1236,missing_cities!$Q$2:$Q$56,missing_cities!$S$2:$S$56,"Not Found",0)</f>
        <v>North America</v>
      </c>
      <c r="I1236" t="s">
        <v>18</v>
      </c>
      <c r="J1236" s="15">
        <v>0.15</v>
      </c>
      <c r="K1236" t="s">
        <v>19</v>
      </c>
      <c r="L1236" s="15" t="str">
        <f t="shared" si="38"/>
        <v>9:00-18:00</v>
      </c>
      <c r="M1236" s="16">
        <f t="shared" si="39"/>
        <v>0.37</v>
      </c>
      <c r="N1236" s="15">
        <v>7.67</v>
      </c>
      <c r="O1236" s="15">
        <v>64</v>
      </c>
      <c r="P1236" t="s">
        <v>25</v>
      </c>
      <c r="Q1236">
        <v>50</v>
      </c>
      <c r="R1236" t="s">
        <v>37</v>
      </c>
      <c r="S1236">
        <v>2015</v>
      </c>
      <c r="T1236" t="s">
        <v>31</v>
      </c>
      <c r="U1236" s="15">
        <v>3.9</v>
      </c>
      <c r="V1236" s="15">
        <v>7</v>
      </c>
      <c r="W1236" t="s">
        <v>27</v>
      </c>
    </row>
    <row r="1237" spans="1:23">
      <c r="A1237" t="s">
        <v>1280</v>
      </c>
      <c r="B1237">
        <v>25.261927</v>
      </c>
      <c r="C1237" s="15">
        <v>55.286002000000003</v>
      </c>
      <c r="D1237" s="2" t="s">
        <v>6298</v>
      </c>
      <c r="E1237" s="14" t="s">
        <v>5076</v>
      </c>
      <c r="F1237" s="14" t="e" vm="10">
        <v>#VALUE!</v>
      </c>
      <c r="G1237" s="2" t="str">
        <f>_xlfn.XLOOKUP(E1237,missing_cities!$Q$2:$Q$56,missing_cities!$R$2:$R$56,"Not Found",0)</f>
        <v>United Arab Emirates</v>
      </c>
      <c r="H1237" t="str">
        <f>_xlfn.XLOOKUP(E1237,missing_cities!$Q$2:$Q$56,missing_cities!$S$2:$S$56,"Not Found",0)</f>
        <v>Asia</v>
      </c>
      <c r="I1237" t="s">
        <v>18</v>
      </c>
      <c r="J1237" s="15">
        <v>0.17</v>
      </c>
      <c r="K1237" t="s">
        <v>19</v>
      </c>
      <c r="L1237" s="15" t="str">
        <f t="shared" si="38"/>
        <v>9:00-18:00</v>
      </c>
      <c r="M1237" s="16">
        <f t="shared" si="39"/>
        <v>0.37</v>
      </c>
      <c r="N1237" s="15">
        <v>5.59</v>
      </c>
      <c r="O1237" s="15">
        <v>64</v>
      </c>
      <c r="P1237" t="s">
        <v>25</v>
      </c>
      <c r="Q1237">
        <v>50</v>
      </c>
      <c r="R1237" t="s">
        <v>26</v>
      </c>
      <c r="S1237">
        <v>2010</v>
      </c>
      <c r="T1237" t="s">
        <v>22</v>
      </c>
      <c r="U1237" s="15">
        <v>3.1</v>
      </c>
      <c r="V1237" s="15">
        <v>7</v>
      </c>
      <c r="W1237" t="s">
        <v>23</v>
      </c>
    </row>
    <row r="1238" spans="1:23">
      <c r="A1238" t="s">
        <v>1281</v>
      </c>
      <c r="B1238">
        <v>39.964019999999998</v>
      </c>
      <c r="C1238" s="15">
        <v>116.497473</v>
      </c>
      <c r="D1238" s="2" t="s">
        <v>6299</v>
      </c>
      <c r="E1238" s="14" t="s">
        <v>5071</v>
      </c>
      <c r="F1238" s="14" t="e" vm="9">
        <v>#VALUE!</v>
      </c>
      <c r="G1238" s="2" t="str">
        <f>_xlfn.XLOOKUP(E1238,missing_cities!$Q$2:$Q$56,missing_cities!$R$2:$R$56,"Not Found",0)</f>
        <v>China</v>
      </c>
      <c r="H1238" t="str">
        <f>_xlfn.XLOOKUP(E1238,missing_cities!$Q$2:$Q$56,missing_cities!$S$2:$S$56,"Not Found",0)</f>
        <v>Asia</v>
      </c>
      <c r="I1238" t="s">
        <v>18</v>
      </c>
      <c r="J1238" s="15">
        <v>0.3</v>
      </c>
      <c r="K1238" t="s">
        <v>34</v>
      </c>
      <c r="L1238" s="15" t="str">
        <f t="shared" si="38"/>
        <v>6:00-22:00</v>
      </c>
      <c r="M1238" s="16">
        <f t="shared" si="39"/>
        <v>0.67</v>
      </c>
      <c r="N1238" s="15">
        <v>19.29</v>
      </c>
      <c r="O1238" s="15">
        <v>61</v>
      </c>
      <c r="P1238" t="s">
        <v>37</v>
      </c>
      <c r="Q1238">
        <v>150</v>
      </c>
      <c r="R1238" t="s">
        <v>48</v>
      </c>
      <c r="S1238">
        <v>2015</v>
      </c>
      <c r="T1238" t="s">
        <v>22</v>
      </c>
      <c r="U1238" s="15">
        <v>3.6</v>
      </c>
      <c r="V1238" s="15">
        <v>1</v>
      </c>
      <c r="W1238" t="s">
        <v>23</v>
      </c>
    </row>
    <row r="1239" spans="1:23">
      <c r="A1239" t="s">
        <v>1282</v>
      </c>
      <c r="B1239">
        <v>39.905720000000002</v>
      </c>
      <c r="C1239" s="15">
        <v>116.386833</v>
      </c>
      <c r="D1239" s="2" t="s">
        <v>6300</v>
      </c>
      <c r="E1239" s="14" t="s">
        <v>5071</v>
      </c>
      <c r="F1239" s="14" t="e" vm="9">
        <v>#VALUE!</v>
      </c>
      <c r="G1239" s="2" t="str">
        <f>_xlfn.XLOOKUP(E1239,missing_cities!$Q$2:$Q$56,missing_cities!$R$2:$R$56,"Not Found",0)</f>
        <v>China</v>
      </c>
      <c r="H1239" t="str">
        <f>_xlfn.XLOOKUP(E1239,missing_cities!$Q$2:$Q$56,missing_cities!$S$2:$S$56,"Not Found",0)</f>
        <v>Asia</v>
      </c>
      <c r="I1239" t="s">
        <v>18</v>
      </c>
      <c r="J1239" s="15">
        <v>0.48</v>
      </c>
      <c r="K1239" t="s">
        <v>34</v>
      </c>
      <c r="L1239" s="15" t="str">
        <f t="shared" si="38"/>
        <v>6:00-22:00</v>
      </c>
      <c r="M1239" s="16">
        <f t="shared" si="39"/>
        <v>0.67</v>
      </c>
      <c r="N1239" s="15">
        <v>4.51</v>
      </c>
      <c r="O1239" s="15">
        <v>43</v>
      </c>
      <c r="P1239" t="s">
        <v>39</v>
      </c>
      <c r="Q1239">
        <v>150</v>
      </c>
      <c r="R1239" t="s">
        <v>48</v>
      </c>
      <c r="S1239">
        <v>2021</v>
      </c>
      <c r="T1239" t="s">
        <v>31</v>
      </c>
      <c r="U1239" s="15">
        <v>4</v>
      </c>
      <c r="V1239" s="15">
        <v>8</v>
      </c>
      <c r="W1239" t="s">
        <v>27</v>
      </c>
    </row>
    <row r="1240" spans="1:23">
      <c r="A1240" t="s">
        <v>1283</v>
      </c>
      <c r="B1240">
        <v>39.869363999999997</v>
      </c>
      <c r="C1240" s="15">
        <v>116.246025</v>
      </c>
      <c r="D1240" s="2" t="s">
        <v>6301</v>
      </c>
      <c r="E1240" s="14" t="s">
        <v>5071</v>
      </c>
      <c r="F1240" s="14" t="e" vm="9">
        <v>#VALUE!</v>
      </c>
      <c r="G1240" s="2" t="str">
        <f>_xlfn.XLOOKUP(E1240,missing_cities!$Q$2:$Q$56,missing_cities!$R$2:$R$56,"Not Found",0)</f>
        <v>China</v>
      </c>
      <c r="H1240" t="str">
        <f>_xlfn.XLOOKUP(E1240,missing_cities!$Q$2:$Q$56,missing_cities!$S$2:$S$56,"Not Found",0)</f>
        <v>Asia</v>
      </c>
      <c r="I1240" t="s">
        <v>18</v>
      </c>
      <c r="J1240" s="15">
        <v>0.18</v>
      </c>
      <c r="K1240" s="1">
        <v>45862</v>
      </c>
      <c r="L1240" s="15" t="str">
        <f t="shared" si="38"/>
        <v>9.00-21.00</v>
      </c>
      <c r="M1240" s="16">
        <f t="shared" si="39"/>
        <v>12</v>
      </c>
      <c r="N1240" s="15">
        <v>17.62</v>
      </c>
      <c r="O1240" s="15">
        <v>20</v>
      </c>
      <c r="P1240" t="s">
        <v>39</v>
      </c>
      <c r="Q1240">
        <v>50</v>
      </c>
      <c r="R1240" t="s">
        <v>48</v>
      </c>
      <c r="S1240">
        <v>2022</v>
      </c>
      <c r="T1240" t="s">
        <v>31</v>
      </c>
      <c r="U1240" s="15">
        <v>3.5</v>
      </c>
      <c r="V1240" s="15">
        <v>7</v>
      </c>
      <c r="W1240" t="s">
        <v>23</v>
      </c>
    </row>
    <row r="1241" spans="1:23">
      <c r="A1241" t="s">
        <v>1284</v>
      </c>
      <c r="B1241">
        <v>18.989920999999999</v>
      </c>
      <c r="C1241" s="15">
        <v>72.873022000000006</v>
      </c>
      <c r="D1241" s="2" t="s">
        <v>6302</v>
      </c>
      <c r="E1241" s="14" t="s">
        <v>5079</v>
      </c>
      <c r="F1241" s="14" t="e" vm="11">
        <v>#VALUE!</v>
      </c>
      <c r="G1241" s="2" t="str">
        <f>_xlfn.XLOOKUP(E1241,missing_cities!$Q$2:$Q$56,missing_cities!$R$2:$R$56,"Not Found",0)</f>
        <v>India</v>
      </c>
      <c r="H1241" t="str">
        <f>_xlfn.XLOOKUP(E1241,missing_cities!$Q$2:$Q$56,missing_cities!$S$2:$S$56,"Not Found",0)</f>
        <v>Asia</v>
      </c>
      <c r="I1241" t="s">
        <v>18</v>
      </c>
      <c r="J1241" s="15">
        <v>0.19</v>
      </c>
      <c r="K1241" s="1">
        <v>45862</v>
      </c>
      <c r="L1241" s="15" t="str">
        <f t="shared" si="38"/>
        <v>9.00-21.00</v>
      </c>
      <c r="M1241" s="16">
        <f t="shared" si="39"/>
        <v>12</v>
      </c>
      <c r="N1241" s="15">
        <v>2.36</v>
      </c>
      <c r="O1241" s="15">
        <v>18</v>
      </c>
      <c r="P1241" t="s">
        <v>39</v>
      </c>
      <c r="Q1241">
        <v>150</v>
      </c>
      <c r="R1241" t="s">
        <v>67</v>
      </c>
      <c r="S1241">
        <v>2019</v>
      </c>
      <c r="T1241" t="s">
        <v>22</v>
      </c>
      <c r="U1241" s="15">
        <v>3.1</v>
      </c>
      <c r="V1241" s="15">
        <v>10</v>
      </c>
      <c r="W1241" t="s">
        <v>27</v>
      </c>
    </row>
    <row r="1242" spans="1:23">
      <c r="A1242" t="s">
        <v>1285</v>
      </c>
      <c r="B1242">
        <v>34.187407999999998</v>
      </c>
      <c r="C1242" s="15">
        <v>-118.369169</v>
      </c>
      <c r="D1242" s="2" t="s">
        <v>6303</v>
      </c>
      <c r="E1242" s="14" t="s">
        <v>5111</v>
      </c>
      <c r="F1242" s="14" t="e" vm="5">
        <v>#VALUE!</v>
      </c>
      <c r="G1242" s="2" t="str">
        <f>_xlfn.XLOOKUP(E1242,missing_cities!$Q$2:$Q$56,missing_cities!$R$2:$R$56,"Not Found",0)</f>
        <v>United States</v>
      </c>
      <c r="H1242" t="str">
        <f>_xlfn.XLOOKUP(E1242,missing_cities!$Q$2:$Q$56,missing_cities!$S$2:$S$56,"Not Found",0)</f>
        <v>North America</v>
      </c>
      <c r="I1242" t="s">
        <v>18</v>
      </c>
      <c r="J1242" s="15">
        <v>0.36</v>
      </c>
      <c r="K1242" t="s">
        <v>34</v>
      </c>
      <c r="L1242" s="15" t="str">
        <f t="shared" si="38"/>
        <v>6:00-22:00</v>
      </c>
      <c r="M1242" s="16">
        <f t="shared" si="39"/>
        <v>0.67</v>
      </c>
      <c r="N1242" s="15">
        <v>6.16</v>
      </c>
      <c r="O1242" s="15">
        <v>16</v>
      </c>
      <c r="P1242" t="s">
        <v>39</v>
      </c>
      <c r="Q1242">
        <v>150</v>
      </c>
      <c r="R1242" t="s">
        <v>42</v>
      </c>
      <c r="S1242">
        <v>2017</v>
      </c>
      <c r="T1242" t="s">
        <v>22</v>
      </c>
      <c r="U1242" s="15">
        <v>3.2</v>
      </c>
      <c r="V1242" s="15">
        <v>3</v>
      </c>
      <c r="W1242" t="s">
        <v>32</v>
      </c>
    </row>
    <row r="1243" spans="1:23">
      <c r="A1243" t="s">
        <v>1286</v>
      </c>
      <c r="B1243">
        <v>37.770929000000002</v>
      </c>
      <c r="C1243" s="15">
        <v>-122.485893</v>
      </c>
      <c r="D1243" s="2" t="s">
        <v>6304</v>
      </c>
      <c r="E1243" s="14" t="s">
        <v>5061</v>
      </c>
      <c r="F1243" s="14" t="e" vm="5">
        <v>#VALUE!</v>
      </c>
      <c r="G1243" s="2" t="str">
        <f>_xlfn.XLOOKUP(E1243,missing_cities!$Q$2:$Q$56,missing_cities!$R$2:$R$56,"Not Found",0)</f>
        <v>United States</v>
      </c>
      <c r="H1243" t="str">
        <f>_xlfn.XLOOKUP(E1243,missing_cities!$Q$2:$Q$56,missing_cities!$S$2:$S$56,"Not Found",0)</f>
        <v>North America</v>
      </c>
      <c r="I1243" t="s">
        <v>18</v>
      </c>
      <c r="J1243" s="15">
        <v>0.23</v>
      </c>
      <c r="K1243" s="1">
        <v>45862</v>
      </c>
      <c r="L1243" s="15" t="str">
        <f t="shared" si="38"/>
        <v>9.00-21.00</v>
      </c>
      <c r="M1243" s="16">
        <f t="shared" si="39"/>
        <v>12</v>
      </c>
      <c r="N1243" s="15">
        <v>17.86</v>
      </c>
      <c r="O1243" s="15">
        <v>87</v>
      </c>
      <c r="P1243" t="s">
        <v>39</v>
      </c>
      <c r="Q1243">
        <v>150</v>
      </c>
      <c r="R1243" t="s">
        <v>46</v>
      </c>
      <c r="S1243">
        <v>2012</v>
      </c>
      <c r="T1243" t="s">
        <v>31</v>
      </c>
      <c r="U1243" s="15">
        <v>4.5</v>
      </c>
      <c r="V1243" s="15">
        <v>2</v>
      </c>
      <c r="W1243" t="s">
        <v>27</v>
      </c>
    </row>
    <row r="1244" spans="1:23">
      <c r="A1244" t="s">
        <v>1287</v>
      </c>
      <c r="B1244">
        <v>43.617446999999999</v>
      </c>
      <c r="C1244" s="15">
        <v>-79.452611000000005</v>
      </c>
      <c r="D1244" s="2" t="s">
        <v>6305</v>
      </c>
      <c r="E1244" s="14" t="s">
        <v>5050</v>
      </c>
      <c r="F1244" s="14" t="e" vm="1">
        <v>#VALUE!</v>
      </c>
      <c r="G1244" s="2" t="str">
        <f>_xlfn.XLOOKUP(E1244,missing_cities!$Q$2:$Q$56,missing_cities!$R$2:$R$56,"Not Found",0)</f>
        <v>Canada</v>
      </c>
      <c r="H1244" t="str">
        <f>_xlfn.XLOOKUP(E1244,missing_cities!$Q$2:$Q$56,missing_cities!$S$2:$S$56,"Not Found",0)</f>
        <v>North America</v>
      </c>
      <c r="I1244" t="s">
        <v>18</v>
      </c>
      <c r="J1244" s="15">
        <v>0.3</v>
      </c>
      <c r="K1244" t="s">
        <v>19</v>
      </c>
      <c r="L1244" s="15" t="str">
        <f t="shared" si="38"/>
        <v>9:00-18:00</v>
      </c>
      <c r="M1244" s="16">
        <f t="shared" si="39"/>
        <v>0.37</v>
      </c>
      <c r="N1244" s="15">
        <v>16.260000000000002</v>
      </c>
      <c r="O1244" s="15">
        <v>24</v>
      </c>
      <c r="P1244" t="s">
        <v>37</v>
      </c>
      <c r="Q1244">
        <v>22</v>
      </c>
      <c r="R1244" t="s">
        <v>37</v>
      </c>
      <c r="S1244">
        <v>2021</v>
      </c>
      <c r="T1244" t="s">
        <v>31</v>
      </c>
      <c r="U1244" s="15">
        <v>4.8</v>
      </c>
      <c r="V1244" s="15">
        <v>3</v>
      </c>
      <c r="W1244" t="s">
        <v>32</v>
      </c>
    </row>
    <row r="1245" spans="1:23">
      <c r="A1245" t="s">
        <v>1288</v>
      </c>
      <c r="B1245">
        <v>39.859279000000001</v>
      </c>
      <c r="C1245" s="15">
        <v>116.38381099999999</v>
      </c>
      <c r="D1245" s="2" t="s">
        <v>6306</v>
      </c>
      <c r="E1245" s="14" t="s">
        <v>5071</v>
      </c>
      <c r="F1245" s="14" t="e" vm="9">
        <v>#VALUE!</v>
      </c>
      <c r="G1245" s="2" t="str">
        <f>_xlfn.XLOOKUP(E1245,missing_cities!$Q$2:$Q$56,missing_cities!$R$2:$R$56,"Not Found",0)</f>
        <v>China</v>
      </c>
      <c r="H1245" t="str">
        <f>_xlfn.XLOOKUP(E1245,missing_cities!$Q$2:$Q$56,missing_cities!$S$2:$S$56,"Not Found",0)</f>
        <v>Asia</v>
      </c>
      <c r="I1245" t="s">
        <v>18</v>
      </c>
      <c r="J1245" s="15">
        <v>0.23</v>
      </c>
      <c r="K1245" s="1">
        <v>45862</v>
      </c>
      <c r="L1245" s="15" t="str">
        <f t="shared" si="38"/>
        <v>9.00-21.00</v>
      </c>
      <c r="M1245" s="16">
        <f t="shared" si="39"/>
        <v>12</v>
      </c>
      <c r="N1245" s="15">
        <v>4.88</v>
      </c>
      <c r="O1245" s="15">
        <v>70</v>
      </c>
      <c r="P1245" t="s">
        <v>20</v>
      </c>
      <c r="Q1245">
        <v>350</v>
      </c>
      <c r="R1245" t="s">
        <v>35</v>
      </c>
      <c r="S1245">
        <v>2012</v>
      </c>
      <c r="T1245" t="s">
        <v>22</v>
      </c>
      <c r="U1245" s="15">
        <v>3.9</v>
      </c>
      <c r="V1245" s="15">
        <v>10</v>
      </c>
      <c r="W1245" t="s">
        <v>27</v>
      </c>
    </row>
    <row r="1246" spans="1:23">
      <c r="A1246" t="s">
        <v>1289</v>
      </c>
      <c r="B1246">
        <v>52.515990000000002</v>
      </c>
      <c r="C1246" s="15">
        <v>13.356195</v>
      </c>
      <c r="D1246" s="2" t="s">
        <v>6307</v>
      </c>
      <c r="E1246" s="14" t="s">
        <v>5057</v>
      </c>
      <c r="F1246" s="14" t="e" vm="3">
        <v>#VALUE!</v>
      </c>
      <c r="G1246" s="2" t="str">
        <f>_xlfn.XLOOKUP(E1246,missing_cities!$Q$2:$Q$56,missing_cities!$R$2:$R$56,"Not Found",0)</f>
        <v>Germany</v>
      </c>
      <c r="H1246" t="str">
        <f>_xlfn.XLOOKUP(E1246,missing_cities!$Q$2:$Q$56,missing_cities!$S$2:$S$56,"Not Found",0)</f>
        <v>Europe</v>
      </c>
      <c r="I1246" t="s">
        <v>18</v>
      </c>
      <c r="J1246" s="15">
        <v>0.21</v>
      </c>
      <c r="K1246" s="1">
        <v>45862</v>
      </c>
      <c r="L1246" s="15" t="str">
        <f t="shared" si="38"/>
        <v>9.00-21.00</v>
      </c>
      <c r="M1246" s="16">
        <f t="shared" si="39"/>
        <v>12</v>
      </c>
      <c r="N1246" s="15">
        <v>1.37</v>
      </c>
      <c r="O1246" s="15">
        <v>24</v>
      </c>
      <c r="P1246" t="s">
        <v>37</v>
      </c>
      <c r="Q1246">
        <v>150</v>
      </c>
      <c r="R1246" t="s">
        <v>74</v>
      </c>
      <c r="S1246">
        <v>2010</v>
      </c>
      <c r="T1246" t="s">
        <v>22</v>
      </c>
      <c r="U1246" s="15">
        <v>4.7</v>
      </c>
      <c r="V1246" s="15">
        <v>2</v>
      </c>
      <c r="W1246" t="s">
        <v>23</v>
      </c>
    </row>
    <row r="1247" spans="1:23">
      <c r="A1247" t="s">
        <v>1290</v>
      </c>
      <c r="B1247">
        <v>19.539021999999999</v>
      </c>
      <c r="C1247" s="15">
        <v>-99.072559999999996</v>
      </c>
      <c r="D1247" s="2" t="s">
        <v>6308</v>
      </c>
      <c r="E1247" s="14" t="s">
        <v>5119</v>
      </c>
      <c r="F1247" s="14" t="e" vm="13">
        <v>#VALUE!</v>
      </c>
      <c r="G1247" s="2" t="str">
        <f>_xlfn.XLOOKUP(E1247,missing_cities!$Q$2:$Q$56,missing_cities!$R$2:$R$56,"Not Found",0)</f>
        <v>Mexico</v>
      </c>
      <c r="H1247" t="str">
        <f>_xlfn.XLOOKUP(E1247,missing_cities!$Q$2:$Q$56,missing_cities!$S$2:$S$56,"Not Found",0)</f>
        <v>North America</v>
      </c>
      <c r="I1247" t="s">
        <v>18</v>
      </c>
      <c r="J1247" s="15">
        <v>0.27</v>
      </c>
      <c r="K1247" t="s">
        <v>34</v>
      </c>
      <c r="L1247" s="15" t="str">
        <f t="shared" si="38"/>
        <v>6:00-22:00</v>
      </c>
      <c r="M1247" s="16">
        <f t="shared" si="39"/>
        <v>0.67</v>
      </c>
      <c r="N1247" s="15">
        <v>1.29</v>
      </c>
      <c r="O1247" s="15">
        <v>54</v>
      </c>
      <c r="P1247" t="s">
        <v>25</v>
      </c>
      <c r="Q1247">
        <v>350</v>
      </c>
      <c r="R1247" t="s">
        <v>21</v>
      </c>
      <c r="S1247">
        <v>2010</v>
      </c>
      <c r="T1247" t="s">
        <v>22</v>
      </c>
      <c r="U1247" s="15">
        <v>4.5999999999999996</v>
      </c>
      <c r="V1247" s="15">
        <v>3</v>
      </c>
      <c r="W1247" t="s">
        <v>23</v>
      </c>
    </row>
    <row r="1248" spans="1:23">
      <c r="A1248" t="s">
        <v>1291</v>
      </c>
      <c r="B1248">
        <v>13.803182</v>
      </c>
      <c r="C1248" s="15">
        <v>100.506743</v>
      </c>
      <c r="D1248" s="2" t="s">
        <v>6309</v>
      </c>
      <c r="E1248" s="14" t="s">
        <v>5059</v>
      </c>
      <c r="F1248" s="14" t="e" vm="4">
        <v>#VALUE!</v>
      </c>
      <c r="G1248" s="2" t="str">
        <f>_xlfn.XLOOKUP(E1248,missing_cities!$Q$2:$Q$56,missing_cities!$R$2:$R$56,"Not Found",0)</f>
        <v>Thailand</v>
      </c>
      <c r="H1248" t="str">
        <f>_xlfn.XLOOKUP(E1248,missing_cities!$Q$2:$Q$56,missing_cities!$S$2:$S$56,"Not Found",0)</f>
        <v>Asia</v>
      </c>
      <c r="I1248" t="s">
        <v>18</v>
      </c>
      <c r="J1248" s="15">
        <v>0.28999999999999998</v>
      </c>
      <c r="K1248" t="s">
        <v>19</v>
      </c>
      <c r="L1248" s="15" t="str">
        <f t="shared" si="38"/>
        <v>9:00-18:00</v>
      </c>
      <c r="M1248" s="16">
        <f t="shared" si="39"/>
        <v>0.37</v>
      </c>
      <c r="N1248" s="15">
        <v>8.1300000000000008</v>
      </c>
      <c r="O1248" s="15">
        <v>79</v>
      </c>
      <c r="P1248" t="s">
        <v>25</v>
      </c>
      <c r="Q1248">
        <v>350</v>
      </c>
      <c r="R1248" t="s">
        <v>48</v>
      </c>
      <c r="S1248">
        <v>2016</v>
      </c>
      <c r="T1248" t="s">
        <v>31</v>
      </c>
      <c r="U1248" s="15">
        <v>4.2</v>
      </c>
      <c r="V1248" s="15">
        <v>8</v>
      </c>
      <c r="W1248" t="s">
        <v>32</v>
      </c>
    </row>
    <row r="1249" spans="1:23">
      <c r="A1249" t="s">
        <v>1292</v>
      </c>
      <c r="B1249">
        <v>52.523815999999997</v>
      </c>
      <c r="C1249" s="15">
        <v>13.323954000000001</v>
      </c>
      <c r="D1249" s="2" t="s">
        <v>6310</v>
      </c>
      <c r="E1249" s="14" t="s">
        <v>5057</v>
      </c>
      <c r="F1249" s="14" t="e" vm="3">
        <v>#VALUE!</v>
      </c>
      <c r="G1249" s="2" t="str">
        <f>_xlfn.XLOOKUP(E1249,missing_cities!$Q$2:$Q$56,missing_cities!$R$2:$R$56,"Not Found",0)</f>
        <v>Germany</v>
      </c>
      <c r="H1249" t="str">
        <f>_xlfn.XLOOKUP(E1249,missing_cities!$Q$2:$Q$56,missing_cities!$S$2:$S$56,"Not Found",0)</f>
        <v>Europe</v>
      </c>
      <c r="I1249" t="s">
        <v>18</v>
      </c>
      <c r="J1249" s="15">
        <v>0.42</v>
      </c>
      <c r="K1249" s="1">
        <v>45862</v>
      </c>
      <c r="L1249" s="15" t="str">
        <f t="shared" si="38"/>
        <v>9.00-21.00</v>
      </c>
      <c r="M1249" s="16">
        <f t="shared" si="39"/>
        <v>12</v>
      </c>
      <c r="N1249" s="15">
        <v>18.34</v>
      </c>
      <c r="O1249" s="15">
        <v>90</v>
      </c>
      <c r="P1249" t="s">
        <v>25</v>
      </c>
      <c r="Q1249">
        <v>22</v>
      </c>
      <c r="R1249" t="s">
        <v>67</v>
      </c>
      <c r="S1249">
        <v>2017</v>
      </c>
      <c r="T1249" t="s">
        <v>22</v>
      </c>
      <c r="U1249" s="15">
        <v>3.8</v>
      </c>
      <c r="V1249" s="15">
        <v>3</v>
      </c>
      <c r="W1249" t="s">
        <v>23</v>
      </c>
    </row>
    <row r="1250" spans="1:23">
      <c r="A1250" t="s">
        <v>1293</v>
      </c>
      <c r="B1250">
        <v>-23.504114999999999</v>
      </c>
      <c r="C1250" s="15">
        <v>-46.587860999999997</v>
      </c>
      <c r="D1250" s="2" t="s">
        <v>6311</v>
      </c>
      <c r="E1250" s="14" t="s">
        <v>5067</v>
      </c>
      <c r="F1250" s="14" t="e" vm="7">
        <v>#VALUE!</v>
      </c>
      <c r="G1250" s="2" t="str">
        <f>_xlfn.XLOOKUP(E1250,missing_cities!$Q$2:$Q$56,missing_cities!$R$2:$R$56,"Not Found",0)</f>
        <v>Brazil</v>
      </c>
      <c r="H1250" t="str">
        <f>_xlfn.XLOOKUP(E1250,missing_cities!$Q$2:$Q$56,missing_cities!$S$2:$S$56,"Not Found",0)</f>
        <v>South America</v>
      </c>
      <c r="I1250" t="s">
        <v>18</v>
      </c>
      <c r="J1250" s="15">
        <v>0.4</v>
      </c>
      <c r="K1250" s="1">
        <v>45862</v>
      </c>
      <c r="L1250" s="15" t="str">
        <f t="shared" si="38"/>
        <v>9.00-21.00</v>
      </c>
      <c r="M1250" s="16">
        <f t="shared" si="39"/>
        <v>12</v>
      </c>
      <c r="N1250" s="15">
        <v>16.3</v>
      </c>
      <c r="O1250" s="15">
        <v>90</v>
      </c>
      <c r="P1250" t="s">
        <v>39</v>
      </c>
      <c r="Q1250">
        <v>50</v>
      </c>
      <c r="R1250" t="s">
        <v>97</v>
      </c>
      <c r="S1250">
        <v>2021</v>
      </c>
      <c r="T1250" t="s">
        <v>22</v>
      </c>
      <c r="U1250" s="15">
        <v>3.2</v>
      </c>
      <c r="V1250" s="15">
        <v>4</v>
      </c>
      <c r="W1250" t="s">
        <v>27</v>
      </c>
    </row>
    <row r="1251" spans="1:23">
      <c r="A1251" t="s">
        <v>1294</v>
      </c>
      <c r="B1251">
        <v>25.209060000000001</v>
      </c>
      <c r="C1251" s="15">
        <v>55.351125000000003</v>
      </c>
      <c r="D1251" s="2" t="s">
        <v>6312</v>
      </c>
      <c r="E1251" s="14" t="s">
        <v>5076</v>
      </c>
      <c r="F1251" s="14" t="e" vm="10">
        <v>#VALUE!</v>
      </c>
      <c r="G1251" s="2" t="str">
        <f>_xlfn.XLOOKUP(E1251,missing_cities!$Q$2:$Q$56,missing_cities!$R$2:$R$56,"Not Found",0)</f>
        <v>United Arab Emirates</v>
      </c>
      <c r="H1251" t="str">
        <f>_xlfn.XLOOKUP(E1251,missing_cities!$Q$2:$Q$56,missing_cities!$S$2:$S$56,"Not Found",0)</f>
        <v>Asia</v>
      </c>
      <c r="I1251" t="s">
        <v>18</v>
      </c>
      <c r="J1251" s="15">
        <v>0.43</v>
      </c>
      <c r="K1251" s="1">
        <v>45862</v>
      </c>
      <c r="L1251" s="15" t="str">
        <f t="shared" si="38"/>
        <v>9.00-21.00</v>
      </c>
      <c r="M1251" s="16">
        <f t="shared" si="39"/>
        <v>12</v>
      </c>
      <c r="N1251" s="15">
        <v>3.64</v>
      </c>
      <c r="O1251" s="15">
        <v>100</v>
      </c>
      <c r="P1251" t="s">
        <v>37</v>
      </c>
      <c r="Q1251">
        <v>22</v>
      </c>
      <c r="R1251" t="s">
        <v>37</v>
      </c>
      <c r="S1251">
        <v>2021</v>
      </c>
      <c r="T1251" t="s">
        <v>22</v>
      </c>
      <c r="U1251" s="15">
        <v>3.2</v>
      </c>
      <c r="V1251" s="15">
        <v>5</v>
      </c>
      <c r="W1251" t="s">
        <v>32</v>
      </c>
    </row>
    <row r="1252" spans="1:23">
      <c r="A1252" t="s">
        <v>1295</v>
      </c>
      <c r="B1252">
        <v>55.821496000000003</v>
      </c>
      <c r="C1252" s="15">
        <v>37.619754</v>
      </c>
      <c r="D1252" s="2" t="s">
        <v>6313</v>
      </c>
      <c r="E1252" s="14" t="s">
        <v>5052</v>
      </c>
      <c r="F1252" s="14" t="e" vm="2">
        <v>#VALUE!</v>
      </c>
      <c r="G1252" s="2" t="str">
        <f>_xlfn.XLOOKUP(E1252,missing_cities!$Q$2:$Q$56,missing_cities!$R$2:$R$56,"Not Found",0)</f>
        <v>Russia</v>
      </c>
      <c r="H1252" t="str">
        <f>_xlfn.XLOOKUP(E1252,missing_cities!$Q$2:$Q$56,missing_cities!$S$2:$S$56,"Not Found",0)</f>
        <v>Europe</v>
      </c>
      <c r="I1252" t="s">
        <v>18</v>
      </c>
      <c r="J1252" s="15">
        <v>0.26</v>
      </c>
      <c r="K1252" s="1">
        <v>45862</v>
      </c>
      <c r="L1252" s="15" t="str">
        <f t="shared" si="38"/>
        <v>9.00-21.00</v>
      </c>
      <c r="M1252" s="16">
        <f t="shared" si="39"/>
        <v>12</v>
      </c>
      <c r="N1252" s="15">
        <v>1.0900000000000001</v>
      </c>
      <c r="O1252" s="15">
        <v>10</v>
      </c>
      <c r="P1252" t="s">
        <v>39</v>
      </c>
      <c r="Q1252">
        <v>22</v>
      </c>
      <c r="R1252" t="s">
        <v>67</v>
      </c>
      <c r="S1252">
        <v>2020</v>
      </c>
      <c r="T1252" t="s">
        <v>31</v>
      </c>
      <c r="U1252" s="15">
        <v>4.4000000000000004</v>
      </c>
      <c r="V1252" s="15">
        <v>3</v>
      </c>
      <c r="W1252" t="s">
        <v>23</v>
      </c>
    </row>
    <row r="1253" spans="1:23">
      <c r="A1253" t="s">
        <v>1296</v>
      </c>
      <c r="B1253">
        <v>39.870688000000001</v>
      </c>
      <c r="C1253" s="15">
        <v>116.339215</v>
      </c>
      <c r="D1253" s="2" t="s">
        <v>6314</v>
      </c>
      <c r="E1253" s="14" t="s">
        <v>5071</v>
      </c>
      <c r="F1253" s="14" t="e" vm="9">
        <v>#VALUE!</v>
      </c>
      <c r="G1253" s="2" t="str">
        <f>_xlfn.XLOOKUP(E1253,missing_cities!$Q$2:$Q$56,missing_cities!$R$2:$R$56,"Not Found",0)</f>
        <v>China</v>
      </c>
      <c r="H1253" t="str">
        <f>_xlfn.XLOOKUP(E1253,missing_cities!$Q$2:$Q$56,missing_cities!$S$2:$S$56,"Not Found",0)</f>
        <v>Asia</v>
      </c>
      <c r="I1253" t="s">
        <v>18</v>
      </c>
      <c r="J1253" s="15">
        <v>0.23</v>
      </c>
      <c r="K1253" t="s">
        <v>34</v>
      </c>
      <c r="L1253" s="15" t="str">
        <f t="shared" si="38"/>
        <v>6:00-22:00</v>
      </c>
      <c r="M1253" s="16">
        <f t="shared" si="39"/>
        <v>0.67</v>
      </c>
      <c r="N1253" s="15">
        <v>7.31</v>
      </c>
      <c r="O1253" s="15">
        <v>60</v>
      </c>
      <c r="P1253" t="s">
        <v>39</v>
      </c>
      <c r="Q1253">
        <v>50</v>
      </c>
      <c r="R1253" t="s">
        <v>37</v>
      </c>
      <c r="S1253">
        <v>2023</v>
      </c>
      <c r="T1253" t="s">
        <v>22</v>
      </c>
      <c r="U1253" s="15">
        <v>3.8</v>
      </c>
      <c r="V1253" s="15">
        <v>4</v>
      </c>
      <c r="W1253" t="s">
        <v>23</v>
      </c>
    </row>
    <row r="1254" spans="1:23">
      <c r="A1254" t="s">
        <v>1297</v>
      </c>
      <c r="B1254">
        <v>55.711381000000003</v>
      </c>
      <c r="C1254" s="15">
        <v>37.569135000000003</v>
      </c>
      <c r="D1254" s="2" t="s">
        <v>6315</v>
      </c>
      <c r="E1254" s="14" t="s">
        <v>5052</v>
      </c>
      <c r="F1254" s="14" t="e" vm="2">
        <v>#VALUE!</v>
      </c>
      <c r="G1254" s="2" t="str">
        <f>_xlfn.XLOOKUP(E1254,missing_cities!$Q$2:$Q$56,missing_cities!$R$2:$R$56,"Not Found",0)</f>
        <v>Russia</v>
      </c>
      <c r="H1254" t="str">
        <f>_xlfn.XLOOKUP(E1254,missing_cities!$Q$2:$Q$56,missing_cities!$S$2:$S$56,"Not Found",0)</f>
        <v>Europe</v>
      </c>
      <c r="I1254" t="s">
        <v>18</v>
      </c>
      <c r="J1254" s="15">
        <v>0.15</v>
      </c>
      <c r="K1254" t="s">
        <v>34</v>
      </c>
      <c r="L1254" s="15" t="str">
        <f t="shared" si="38"/>
        <v>6:00-22:00</v>
      </c>
      <c r="M1254" s="16">
        <f t="shared" si="39"/>
        <v>0.67</v>
      </c>
      <c r="N1254" s="15">
        <v>3.36</v>
      </c>
      <c r="O1254" s="15">
        <v>60</v>
      </c>
      <c r="P1254" t="s">
        <v>39</v>
      </c>
      <c r="Q1254">
        <v>50</v>
      </c>
      <c r="R1254" t="s">
        <v>44</v>
      </c>
      <c r="S1254">
        <v>2016</v>
      </c>
      <c r="T1254" t="s">
        <v>31</v>
      </c>
      <c r="U1254" s="15">
        <v>4.5</v>
      </c>
      <c r="V1254" s="15">
        <v>3</v>
      </c>
      <c r="W1254" t="s">
        <v>32</v>
      </c>
    </row>
    <row r="1255" spans="1:23">
      <c r="A1255" t="s">
        <v>1298</v>
      </c>
      <c r="B1255">
        <v>39.966154000000003</v>
      </c>
      <c r="C1255" s="15">
        <v>116.416819</v>
      </c>
      <c r="D1255" s="2" t="s">
        <v>6316</v>
      </c>
      <c r="E1255" s="14" t="s">
        <v>5071</v>
      </c>
      <c r="F1255" s="14" t="e" vm="9">
        <v>#VALUE!</v>
      </c>
      <c r="G1255" s="2" t="str">
        <f>_xlfn.XLOOKUP(E1255,missing_cities!$Q$2:$Q$56,missing_cities!$R$2:$R$56,"Not Found",0)</f>
        <v>China</v>
      </c>
      <c r="H1255" t="str">
        <f>_xlfn.XLOOKUP(E1255,missing_cities!$Q$2:$Q$56,missing_cities!$S$2:$S$56,"Not Found",0)</f>
        <v>Asia</v>
      </c>
      <c r="I1255" t="s">
        <v>18</v>
      </c>
      <c r="J1255" s="15">
        <v>0.17</v>
      </c>
      <c r="K1255" t="s">
        <v>19</v>
      </c>
      <c r="L1255" s="15" t="str">
        <f t="shared" si="38"/>
        <v>9:00-18:00</v>
      </c>
      <c r="M1255" s="16">
        <f t="shared" si="39"/>
        <v>0.37</v>
      </c>
      <c r="N1255" s="15">
        <v>8.1300000000000008</v>
      </c>
      <c r="O1255" s="15">
        <v>13</v>
      </c>
      <c r="P1255" t="s">
        <v>37</v>
      </c>
      <c r="Q1255">
        <v>350</v>
      </c>
      <c r="R1255" t="s">
        <v>21</v>
      </c>
      <c r="S1255">
        <v>2018</v>
      </c>
      <c r="T1255" t="s">
        <v>22</v>
      </c>
      <c r="U1255" s="15">
        <v>4.3</v>
      </c>
      <c r="V1255" s="15">
        <v>3</v>
      </c>
      <c r="W1255" t="s">
        <v>32</v>
      </c>
    </row>
    <row r="1256" spans="1:23">
      <c r="A1256" t="s">
        <v>1299</v>
      </c>
      <c r="B1256">
        <v>37.761474</v>
      </c>
      <c r="C1256" s="15">
        <v>-122.441451</v>
      </c>
      <c r="D1256" s="2" t="s">
        <v>6317</v>
      </c>
      <c r="E1256" s="14" t="s">
        <v>5061</v>
      </c>
      <c r="F1256" s="14" t="e" vm="5">
        <v>#VALUE!</v>
      </c>
      <c r="G1256" s="2" t="str">
        <f>_xlfn.XLOOKUP(E1256,missing_cities!$Q$2:$Q$56,missing_cities!$R$2:$R$56,"Not Found",0)</f>
        <v>United States</v>
      </c>
      <c r="H1256" t="str">
        <f>_xlfn.XLOOKUP(E1256,missing_cities!$Q$2:$Q$56,missing_cities!$S$2:$S$56,"Not Found",0)</f>
        <v>North America</v>
      </c>
      <c r="I1256" t="s">
        <v>18</v>
      </c>
      <c r="J1256" s="15">
        <v>0.14000000000000001</v>
      </c>
      <c r="K1256" t="s">
        <v>19</v>
      </c>
      <c r="L1256" s="15" t="str">
        <f t="shared" si="38"/>
        <v>9:00-18:00</v>
      </c>
      <c r="M1256" s="16">
        <f t="shared" si="39"/>
        <v>0.37</v>
      </c>
      <c r="N1256" s="15">
        <v>11.38</v>
      </c>
      <c r="O1256" s="15">
        <v>74</v>
      </c>
      <c r="P1256" t="s">
        <v>37</v>
      </c>
      <c r="Q1256">
        <v>150</v>
      </c>
      <c r="R1256" t="s">
        <v>37</v>
      </c>
      <c r="S1256">
        <v>2015</v>
      </c>
      <c r="T1256" t="s">
        <v>31</v>
      </c>
      <c r="U1256" s="15">
        <v>3.8</v>
      </c>
      <c r="V1256" s="15">
        <v>2</v>
      </c>
      <c r="W1256" t="s">
        <v>23</v>
      </c>
    </row>
    <row r="1257" spans="1:23">
      <c r="A1257" t="s">
        <v>1300</v>
      </c>
      <c r="B1257">
        <v>43.478487999999999</v>
      </c>
      <c r="C1257" s="15">
        <v>-124.70359500000001</v>
      </c>
      <c r="D1257" s="2" t="s">
        <v>6318</v>
      </c>
      <c r="E1257" s="14" t="str">
        <f>_xlfn.XLOOKUP(C1257,missing_cities!B:B,missing_cities!C:C,"Not Found",0)</f>
        <v>Not Found</v>
      </c>
      <c r="F1257" s="14" t="s">
        <v>9990</v>
      </c>
      <c r="G1257" s="2" t="str">
        <f>_xlfn.XLOOKUP(E1257,missing_cities!$Q$2:$Q$56,missing_cities!$R$2:$R$56,"Not Found",0)</f>
        <v>Not Found</v>
      </c>
      <c r="H1257" t="str">
        <f>_xlfn.XLOOKUP(E1257,missing_cities!$Q$2:$Q$56,missing_cities!$S$2:$S$56,"Not Found",0)</f>
        <v>Not Found</v>
      </c>
      <c r="I1257" t="s">
        <v>18</v>
      </c>
      <c r="J1257" s="15">
        <v>0.4</v>
      </c>
      <c r="K1257" t="s">
        <v>19</v>
      </c>
      <c r="L1257" s="15" t="str">
        <f t="shared" si="38"/>
        <v>9:00-18:00</v>
      </c>
      <c r="M1257" s="16">
        <f t="shared" si="39"/>
        <v>0.37</v>
      </c>
      <c r="N1257" s="15">
        <v>13.19</v>
      </c>
      <c r="O1257" s="15">
        <v>19</v>
      </c>
      <c r="P1257" t="s">
        <v>20</v>
      </c>
      <c r="Q1257">
        <v>22</v>
      </c>
      <c r="R1257" t="s">
        <v>37</v>
      </c>
      <c r="S1257">
        <v>2017</v>
      </c>
      <c r="T1257" t="s">
        <v>22</v>
      </c>
      <c r="U1257" s="15">
        <v>4.4000000000000004</v>
      </c>
      <c r="V1257" s="15">
        <v>9</v>
      </c>
      <c r="W1257" t="s">
        <v>32</v>
      </c>
    </row>
    <row r="1258" spans="1:23">
      <c r="A1258" t="s">
        <v>1301</v>
      </c>
      <c r="B1258">
        <v>19.441561</v>
      </c>
      <c r="C1258" s="15">
        <v>-99.028481999999997</v>
      </c>
      <c r="D1258" s="2" t="s">
        <v>6319</v>
      </c>
      <c r="E1258" s="14" t="s">
        <v>5119</v>
      </c>
      <c r="F1258" s="14" t="e" vm="13">
        <v>#VALUE!</v>
      </c>
      <c r="G1258" s="2" t="str">
        <f>_xlfn.XLOOKUP(E1258,missing_cities!$Q$2:$Q$56,missing_cities!$R$2:$R$56,"Not Found",0)</f>
        <v>Mexico</v>
      </c>
      <c r="H1258" t="str">
        <f>_xlfn.XLOOKUP(E1258,missing_cities!$Q$2:$Q$56,missing_cities!$S$2:$S$56,"Not Found",0)</f>
        <v>North America</v>
      </c>
      <c r="I1258" t="s">
        <v>18</v>
      </c>
      <c r="J1258" s="15">
        <v>0.24</v>
      </c>
      <c r="K1258" t="s">
        <v>19</v>
      </c>
      <c r="L1258" s="15" t="str">
        <f t="shared" si="38"/>
        <v>9:00-18:00</v>
      </c>
      <c r="M1258" s="16">
        <f t="shared" si="39"/>
        <v>0.37</v>
      </c>
      <c r="N1258" s="15">
        <v>9.42</v>
      </c>
      <c r="O1258" s="15">
        <v>85</v>
      </c>
      <c r="P1258" t="s">
        <v>25</v>
      </c>
      <c r="Q1258">
        <v>150</v>
      </c>
      <c r="R1258" t="s">
        <v>97</v>
      </c>
      <c r="S1258">
        <v>2014</v>
      </c>
      <c r="T1258" t="s">
        <v>31</v>
      </c>
      <c r="U1258" s="15">
        <v>4</v>
      </c>
      <c r="V1258" s="15">
        <v>2</v>
      </c>
      <c r="W1258" t="s">
        <v>27</v>
      </c>
    </row>
    <row r="1259" spans="1:23">
      <c r="A1259" t="s">
        <v>1302</v>
      </c>
      <c r="B1259">
        <v>-33.779561000000001</v>
      </c>
      <c r="C1259" s="15">
        <v>18.429805000000002</v>
      </c>
      <c r="D1259" s="2" t="s">
        <v>6320</v>
      </c>
      <c r="E1259" s="14" t="s">
        <v>5085</v>
      </c>
      <c r="F1259" s="14" t="e" vm="12">
        <v>#VALUE!</v>
      </c>
      <c r="G1259" s="2" t="str">
        <f>_xlfn.XLOOKUP(E1259,missing_cities!$Q$2:$Q$56,missing_cities!$R$2:$R$56,"Not Found",0)</f>
        <v>South Africa</v>
      </c>
      <c r="H1259" t="str">
        <f>_xlfn.XLOOKUP(E1259,missing_cities!$Q$2:$Q$56,missing_cities!$S$2:$S$56,"Not Found",0)</f>
        <v>Africa</v>
      </c>
      <c r="I1259" t="s">
        <v>18</v>
      </c>
      <c r="J1259" s="15">
        <v>0.15</v>
      </c>
      <c r="K1259" t="s">
        <v>19</v>
      </c>
      <c r="L1259" s="15" t="str">
        <f t="shared" si="38"/>
        <v>9:00-18:00</v>
      </c>
      <c r="M1259" s="16">
        <f t="shared" si="39"/>
        <v>0.37</v>
      </c>
      <c r="N1259" s="15">
        <v>5.2</v>
      </c>
      <c r="O1259" s="15">
        <v>32</v>
      </c>
      <c r="P1259" t="s">
        <v>25</v>
      </c>
      <c r="Q1259">
        <v>22</v>
      </c>
      <c r="R1259" t="s">
        <v>48</v>
      </c>
      <c r="S1259">
        <v>2018</v>
      </c>
      <c r="T1259" t="s">
        <v>22</v>
      </c>
      <c r="U1259" s="15">
        <v>3</v>
      </c>
      <c r="V1259" s="15">
        <v>9</v>
      </c>
      <c r="W1259" t="s">
        <v>32</v>
      </c>
    </row>
    <row r="1260" spans="1:23">
      <c r="A1260" t="s">
        <v>1303</v>
      </c>
      <c r="B1260">
        <v>52.578538000000002</v>
      </c>
      <c r="C1260" s="15">
        <v>13.302792</v>
      </c>
      <c r="D1260" s="2" t="s">
        <v>6321</v>
      </c>
      <c r="E1260" s="14" t="s">
        <v>5057</v>
      </c>
      <c r="F1260" s="14" t="e" vm="3">
        <v>#VALUE!</v>
      </c>
      <c r="G1260" s="2" t="str">
        <f>_xlfn.XLOOKUP(E1260,missing_cities!$Q$2:$Q$56,missing_cities!$R$2:$R$56,"Not Found",0)</f>
        <v>Germany</v>
      </c>
      <c r="H1260" t="str">
        <f>_xlfn.XLOOKUP(E1260,missing_cities!$Q$2:$Q$56,missing_cities!$S$2:$S$56,"Not Found",0)</f>
        <v>Europe</v>
      </c>
      <c r="I1260" t="s">
        <v>18</v>
      </c>
      <c r="J1260" s="15">
        <v>0.15</v>
      </c>
      <c r="K1260" t="s">
        <v>19</v>
      </c>
      <c r="L1260" s="15" t="str">
        <f t="shared" si="38"/>
        <v>9:00-18:00</v>
      </c>
      <c r="M1260" s="16">
        <f t="shared" si="39"/>
        <v>0.37</v>
      </c>
      <c r="N1260" s="15">
        <v>1.36</v>
      </c>
      <c r="O1260" s="15">
        <v>51</v>
      </c>
      <c r="P1260" t="s">
        <v>39</v>
      </c>
      <c r="Q1260">
        <v>22</v>
      </c>
      <c r="R1260" t="s">
        <v>81</v>
      </c>
      <c r="S1260">
        <v>2018</v>
      </c>
      <c r="T1260" t="s">
        <v>31</v>
      </c>
      <c r="U1260" s="15">
        <v>4.0999999999999996</v>
      </c>
      <c r="V1260" s="15">
        <v>3</v>
      </c>
      <c r="W1260" t="s">
        <v>32</v>
      </c>
    </row>
    <row r="1261" spans="1:23">
      <c r="A1261" t="s">
        <v>1304</v>
      </c>
      <c r="B1261">
        <v>19.598708999999999</v>
      </c>
      <c r="C1261" s="15">
        <v>-99.100527999999997</v>
      </c>
      <c r="D1261" s="2" t="s">
        <v>6322</v>
      </c>
      <c r="E1261" s="14" t="s">
        <v>5119</v>
      </c>
      <c r="F1261" s="14" t="e" vm="13">
        <v>#VALUE!</v>
      </c>
      <c r="G1261" s="2" t="str">
        <f>_xlfn.XLOOKUP(E1261,missing_cities!$Q$2:$Q$56,missing_cities!$R$2:$R$56,"Not Found",0)</f>
        <v>Mexico</v>
      </c>
      <c r="H1261" t="str">
        <f>_xlfn.XLOOKUP(E1261,missing_cities!$Q$2:$Q$56,missing_cities!$S$2:$S$56,"Not Found",0)</f>
        <v>North America</v>
      </c>
      <c r="I1261" t="s">
        <v>18</v>
      </c>
      <c r="J1261" s="15">
        <v>0.27</v>
      </c>
      <c r="K1261" t="s">
        <v>34</v>
      </c>
      <c r="L1261" s="15" t="str">
        <f t="shared" si="38"/>
        <v>6:00-22:00</v>
      </c>
      <c r="M1261" s="16">
        <f t="shared" si="39"/>
        <v>0.67</v>
      </c>
      <c r="N1261" s="15">
        <v>15.06</v>
      </c>
      <c r="O1261" s="15">
        <v>23</v>
      </c>
      <c r="P1261" t="s">
        <v>25</v>
      </c>
      <c r="Q1261">
        <v>350</v>
      </c>
      <c r="R1261" t="s">
        <v>42</v>
      </c>
      <c r="S1261">
        <v>2012</v>
      </c>
      <c r="T1261" t="s">
        <v>22</v>
      </c>
      <c r="U1261" s="15">
        <v>4.0999999999999996</v>
      </c>
      <c r="V1261" s="15">
        <v>6</v>
      </c>
      <c r="W1261" t="s">
        <v>23</v>
      </c>
    </row>
    <row r="1262" spans="1:23">
      <c r="A1262" t="s">
        <v>1305</v>
      </c>
      <c r="B1262">
        <v>43.705922000000001</v>
      </c>
      <c r="C1262" s="15">
        <v>-79.493362000000005</v>
      </c>
      <c r="D1262" s="2" t="s">
        <v>6323</v>
      </c>
      <c r="E1262" s="14" t="s">
        <v>5050</v>
      </c>
      <c r="F1262" s="14" t="e" vm="1">
        <v>#VALUE!</v>
      </c>
      <c r="G1262" s="2" t="str">
        <f>_xlfn.XLOOKUP(E1262,missing_cities!$Q$2:$Q$56,missing_cities!$R$2:$R$56,"Not Found",0)</f>
        <v>Canada</v>
      </c>
      <c r="H1262" t="str">
        <f>_xlfn.XLOOKUP(E1262,missing_cities!$Q$2:$Q$56,missing_cities!$S$2:$S$56,"Not Found",0)</f>
        <v>North America</v>
      </c>
      <c r="I1262" t="s">
        <v>18</v>
      </c>
      <c r="J1262" s="15">
        <v>0.27</v>
      </c>
      <c r="K1262" t="s">
        <v>34</v>
      </c>
      <c r="L1262" s="15" t="str">
        <f t="shared" si="38"/>
        <v>6:00-22:00</v>
      </c>
      <c r="M1262" s="16">
        <f t="shared" si="39"/>
        <v>0.67</v>
      </c>
      <c r="N1262" s="15">
        <v>16.04</v>
      </c>
      <c r="O1262" s="15">
        <v>74</v>
      </c>
      <c r="P1262" t="s">
        <v>25</v>
      </c>
      <c r="Q1262">
        <v>22</v>
      </c>
      <c r="R1262" t="s">
        <v>26</v>
      </c>
      <c r="S1262">
        <v>2011</v>
      </c>
      <c r="T1262" t="s">
        <v>22</v>
      </c>
      <c r="U1262" s="15">
        <v>4.2</v>
      </c>
      <c r="V1262" s="15">
        <v>1</v>
      </c>
      <c r="W1262" t="s">
        <v>23</v>
      </c>
    </row>
    <row r="1263" spans="1:23">
      <c r="A1263" t="s">
        <v>1306</v>
      </c>
      <c r="B1263">
        <v>37.600327</v>
      </c>
      <c r="C1263" s="15">
        <v>126.957567</v>
      </c>
      <c r="D1263" s="2" t="s">
        <v>6324</v>
      </c>
      <c r="E1263" s="14" t="s">
        <v>5063</v>
      </c>
      <c r="F1263" s="14" t="e" vm="6">
        <v>#VALUE!</v>
      </c>
      <c r="G1263" s="2" t="str">
        <f>_xlfn.XLOOKUP(E1263,missing_cities!$Q$2:$Q$56,missing_cities!$R$2:$R$56,"Not Found",0)</f>
        <v>South Korea</v>
      </c>
      <c r="H1263" t="str">
        <f>_xlfn.XLOOKUP(E1263,missing_cities!$Q$2:$Q$56,missing_cities!$S$2:$S$56,"Not Found",0)</f>
        <v>Asia</v>
      </c>
      <c r="I1263" t="s">
        <v>18</v>
      </c>
      <c r="J1263" s="15">
        <v>0.14000000000000001</v>
      </c>
      <c r="K1263" s="1">
        <v>45862</v>
      </c>
      <c r="L1263" s="15" t="str">
        <f t="shared" si="38"/>
        <v>9.00-21.00</v>
      </c>
      <c r="M1263" s="16">
        <f t="shared" si="39"/>
        <v>12</v>
      </c>
      <c r="N1263" s="15">
        <v>5.1100000000000003</v>
      </c>
      <c r="O1263" s="15">
        <v>81</v>
      </c>
      <c r="P1263" t="s">
        <v>37</v>
      </c>
      <c r="Q1263">
        <v>150</v>
      </c>
      <c r="R1263" t="s">
        <v>67</v>
      </c>
      <c r="S1263">
        <v>2019</v>
      </c>
      <c r="T1263" t="s">
        <v>22</v>
      </c>
      <c r="U1263" s="15">
        <v>4.5</v>
      </c>
      <c r="V1263" s="15">
        <v>8</v>
      </c>
      <c r="W1263" t="s">
        <v>23</v>
      </c>
    </row>
    <row r="1264" spans="1:23">
      <c r="A1264" t="s">
        <v>1307</v>
      </c>
      <c r="B1264">
        <v>34.054518000000002</v>
      </c>
      <c r="C1264" s="15">
        <v>-118.227823</v>
      </c>
      <c r="D1264" s="2" t="s">
        <v>6325</v>
      </c>
      <c r="E1264" s="14" t="s">
        <v>5111</v>
      </c>
      <c r="F1264" s="14" t="e" vm="5">
        <v>#VALUE!</v>
      </c>
      <c r="G1264" s="2" t="str">
        <f>_xlfn.XLOOKUP(E1264,missing_cities!$Q$2:$Q$56,missing_cities!$R$2:$R$56,"Not Found",0)</f>
        <v>United States</v>
      </c>
      <c r="H1264" t="str">
        <f>_xlfn.XLOOKUP(E1264,missing_cities!$Q$2:$Q$56,missing_cities!$S$2:$S$56,"Not Found",0)</f>
        <v>North America</v>
      </c>
      <c r="I1264" t="s">
        <v>18</v>
      </c>
      <c r="J1264" s="15">
        <v>0.25</v>
      </c>
      <c r="K1264" t="s">
        <v>19</v>
      </c>
      <c r="L1264" s="15" t="str">
        <f t="shared" si="38"/>
        <v>9:00-18:00</v>
      </c>
      <c r="M1264" s="16">
        <f t="shared" si="39"/>
        <v>0.37</v>
      </c>
      <c r="N1264" s="15">
        <v>19.649999999999999</v>
      </c>
      <c r="O1264" s="15">
        <v>70</v>
      </c>
      <c r="P1264" t="s">
        <v>25</v>
      </c>
      <c r="Q1264">
        <v>50</v>
      </c>
      <c r="R1264" t="s">
        <v>48</v>
      </c>
      <c r="S1264">
        <v>2012</v>
      </c>
      <c r="T1264" t="s">
        <v>22</v>
      </c>
      <c r="U1264" s="15">
        <v>3.2</v>
      </c>
      <c r="V1264" s="15">
        <v>3</v>
      </c>
      <c r="W1264" t="s">
        <v>27</v>
      </c>
    </row>
    <row r="1265" spans="1:23">
      <c r="A1265" t="s">
        <v>1308</v>
      </c>
      <c r="B1265">
        <v>13.847670000000001</v>
      </c>
      <c r="C1265" s="15">
        <v>100.40150300000001</v>
      </c>
      <c r="D1265" s="2" t="s">
        <v>6326</v>
      </c>
      <c r="E1265" s="14" t="s">
        <v>5059</v>
      </c>
      <c r="F1265" s="14" t="e" vm="4">
        <v>#VALUE!</v>
      </c>
      <c r="G1265" s="2" t="str">
        <f>_xlfn.XLOOKUP(E1265,missing_cities!$Q$2:$Q$56,missing_cities!$R$2:$R$56,"Not Found",0)</f>
        <v>Thailand</v>
      </c>
      <c r="H1265" t="str">
        <f>_xlfn.XLOOKUP(E1265,missing_cities!$Q$2:$Q$56,missing_cities!$S$2:$S$56,"Not Found",0)</f>
        <v>Asia</v>
      </c>
      <c r="I1265" t="s">
        <v>18</v>
      </c>
      <c r="J1265" s="15">
        <v>0.19</v>
      </c>
      <c r="K1265" t="s">
        <v>19</v>
      </c>
      <c r="L1265" s="15" t="str">
        <f t="shared" si="38"/>
        <v>9:00-18:00</v>
      </c>
      <c r="M1265" s="16">
        <f t="shared" si="39"/>
        <v>0.37</v>
      </c>
      <c r="N1265" s="15">
        <v>17.63</v>
      </c>
      <c r="O1265" s="15">
        <v>40</v>
      </c>
      <c r="P1265" t="s">
        <v>37</v>
      </c>
      <c r="Q1265">
        <v>350</v>
      </c>
      <c r="R1265" t="s">
        <v>42</v>
      </c>
      <c r="S1265">
        <v>2022</v>
      </c>
      <c r="T1265" t="s">
        <v>22</v>
      </c>
      <c r="U1265" s="15">
        <v>4.7</v>
      </c>
      <c r="V1265" s="15">
        <v>2</v>
      </c>
      <c r="W1265" t="s">
        <v>32</v>
      </c>
    </row>
    <row r="1266" spans="1:23">
      <c r="A1266" t="s">
        <v>1309</v>
      </c>
      <c r="B1266">
        <v>-33.874389999999998</v>
      </c>
      <c r="C1266" s="15">
        <v>18.577362000000001</v>
      </c>
      <c r="D1266" s="2" t="s">
        <v>5336</v>
      </c>
      <c r="E1266" s="14" t="s">
        <v>5085</v>
      </c>
      <c r="F1266" s="14" t="e" vm="12">
        <v>#VALUE!</v>
      </c>
      <c r="G1266" s="2" t="str">
        <f>_xlfn.XLOOKUP(E1266,missing_cities!$Q$2:$Q$56,missing_cities!$R$2:$R$56,"Not Found",0)</f>
        <v>South Africa</v>
      </c>
      <c r="H1266" t="str">
        <f>_xlfn.XLOOKUP(E1266,missing_cities!$Q$2:$Q$56,missing_cities!$S$2:$S$56,"Not Found",0)</f>
        <v>Africa</v>
      </c>
      <c r="I1266" t="s">
        <v>18</v>
      </c>
      <c r="J1266" s="15">
        <v>0.3</v>
      </c>
      <c r="K1266" s="1">
        <v>45862</v>
      </c>
      <c r="L1266" s="15" t="str">
        <f t="shared" si="38"/>
        <v>9.00-21.00</v>
      </c>
      <c r="M1266" s="16">
        <f t="shared" si="39"/>
        <v>12</v>
      </c>
      <c r="N1266" s="15">
        <v>18.7</v>
      </c>
      <c r="O1266" s="15">
        <v>80</v>
      </c>
      <c r="P1266" t="s">
        <v>37</v>
      </c>
      <c r="Q1266">
        <v>22</v>
      </c>
      <c r="R1266" t="s">
        <v>42</v>
      </c>
      <c r="S1266">
        <v>2011</v>
      </c>
      <c r="T1266" t="s">
        <v>31</v>
      </c>
      <c r="U1266" s="15">
        <v>4.5</v>
      </c>
      <c r="V1266" s="15">
        <v>4</v>
      </c>
      <c r="W1266" t="s">
        <v>32</v>
      </c>
    </row>
    <row r="1267" spans="1:23">
      <c r="A1267" t="s">
        <v>1310</v>
      </c>
      <c r="B1267">
        <v>37.785803000000001</v>
      </c>
      <c r="C1267" s="15">
        <v>-122.380613</v>
      </c>
      <c r="D1267" s="2" t="s">
        <v>6327</v>
      </c>
      <c r="E1267" s="14" t="s">
        <v>5061</v>
      </c>
      <c r="F1267" s="14" t="e" vm="5">
        <v>#VALUE!</v>
      </c>
      <c r="G1267" s="2" t="str">
        <f>_xlfn.XLOOKUP(E1267,missing_cities!$Q$2:$Q$56,missing_cities!$R$2:$R$56,"Not Found",0)</f>
        <v>United States</v>
      </c>
      <c r="H1267" t="str">
        <f>_xlfn.XLOOKUP(E1267,missing_cities!$Q$2:$Q$56,missing_cities!$S$2:$S$56,"Not Found",0)</f>
        <v>North America</v>
      </c>
      <c r="I1267" t="s">
        <v>18</v>
      </c>
      <c r="J1267" s="15">
        <v>0.18</v>
      </c>
      <c r="K1267" t="s">
        <v>34</v>
      </c>
      <c r="L1267" s="15" t="str">
        <f t="shared" si="38"/>
        <v>6:00-22:00</v>
      </c>
      <c r="M1267" s="16">
        <f t="shared" si="39"/>
        <v>0.67</v>
      </c>
      <c r="N1267" s="15">
        <v>6</v>
      </c>
      <c r="O1267" s="15">
        <v>37</v>
      </c>
      <c r="P1267" t="s">
        <v>39</v>
      </c>
      <c r="Q1267">
        <v>50</v>
      </c>
      <c r="R1267" t="s">
        <v>67</v>
      </c>
      <c r="S1267">
        <v>2010</v>
      </c>
      <c r="T1267" t="s">
        <v>31</v>
      </c>
      <c r="U1267" s="15">
        <v>4.5999999999999996</v>
      </c>
      <c r="V1267" s="15">
        <v>10</v>
      </c>
      <c r="W1267" t="s">
        <v>32</v>
      </c>
    </row>
    <row r="1268" spans="1:23">
      <c r="A1268" t="s">
        <v>1311</v>
      </c>
      <c r="B1268">
        <v>-33.721583000000003</v>
      </c>
      <c r="C1268" s="15">
        <v>18.445664000000001</v>
      </c>
      <c r="D1268" s="2" t="s">
        <v>6328</v>
      </c>
      <c r="E1268" s="14" t="s">
        <v>5085</v>
      </c>
      <c r="F1268" s="14" t="e" vm="12">
        <v>#VALUE!</v>
      </c>
      <c r="G1268" s="2" t="str">
        <f>_xlfn.XLOOKUP(E1268,missing_cities!$Q$2:$Q$56,missing_cities!$R$2:$R$56,"Not Found",0)</f>
        <v>South Africa</v>
      </c>
      <c r="H1268" t="str">
        <f>_xlfn.XLOOKUP(E1268,missing_cities!$Q$2:$Q$56,missing_cities!$S$2:$S$56,"Not Found",0)</f>
        <v>Africa</v>
      </c>
      <c r="I1268" t="s">
        <v>18</v>
      </c>
      <c r="J1268" s="15">
        <v>0.36</v>
      </c>
      <c r="K1268" t="s">
        <v>34</v>
      </c>
      <c r="L1268" s="15" t="str">
        <f t="shared" si="38"/>
        <v>6:00-22:00</v>
      </c>
      <c r="M1268" s="16">
        <f t="shared" si="39"/>
        <v>0.67</v>
      </c>
      <c r="N1268" s="15">
        <v>9.31</v>
      </c>
      <c r="O1268" s="15">
        <v>84</v>
      </c>
      <c r="P1268" t="s">
        <v>20</v>
      </c>
      <c r="Q1268">
        <v>350</v>
      </c>
      <c r="R1268" t="s">
        <v>26</v>
      </c>
      <c r="S1268">
        <v>2019</v>
      </c>
      <c r="T1268" t="s">
        <v>31</v>
      </c>
      <c r="U1268" s="15">
        <v>4</v>
      </c>
      <c r="V1268" s="15">
        <v>9</v>
      </c>
      <c r="W1268" t="s">
        <v>32</v>
      </c>
    </row>
    <row r="1269" spans="1:23">
      <c r="A1269" t="s">
        <v>1312</v>
      </c>
      <c r="B1269">
        <v>52.456656000000002</v>
      </c>
      <c r="C1269" s="15">
        <v>13.393208</v>
      </c>
      <c r="D1269" s="2" t="s">
        <v>6329</v>
      </c>
      <c r="E1269" s="14" t="s">
        <v>5057</v>
      </c>
      <c r="F1269" s="14" t="e" vm="3">
        <v>#VALUE!</v>
      </c>
      <c r="G1269" s="2" t="str">
        <f>_xlfn.XLOOKUP(E1269,missing_cities!$Q$2:$Q$56,missing_cities!$R$2:$R$56,"Not Found",0)</f>
        <v>Germany</v>
      </c>
      <c r="H1269" t="str">
        <f>_xlfn.XLOOKUP(E1269,missing_cities!$Q$2:$Q$56,missing_cities!$S$2:$S$56,"Not Found",0)</f>
        <v>Europe</v>
      </c>
      <c r="I1269" t="s">
        <v>18</v>
      </c>
      <c r="J1269" s="15">
        <v>0.12</v>
      </c>
      <c r="K1269" t="s">
        <v>19</v>
      </c>
      <c r="L1269" s="15" t="str">
        <f t="shared" si="38"/>
        <v>9:00-18:00</v>
      </c>
      <c r="M1269" s="16">
        <f t="shared" si="39"/>
        <v>0.37</v>
      </c>
      <c r="N1269" s="15">
        <v>10.33</v>
      </c>
      <c r="O1269" s="15">
        <v>22</v>
      </c>
      <c r="P1269" t="s">
        <v>25</v>
      </c>
      <c r="Q1269">
        <v>350</v>
      </c>
      <c r="R1269" t="s">
        <v>48</v>
      </c>
      <c r="S1269">
        <v>2017</v>
      </c>
      <c r="T1269" t="s">
        <v>31</v>
      </c>
      <c r="U1269" s="15">
        <v>3.5</v>
      </c>
      <c r="V1269" s="15">
        <v>4</v>
      </c>
      <c r="W1269" t="s">
        <v>23</v>
      </c>
    </row>
    <row r="1270" spans="1:23">
      <c r="A1270" t="s">
        <v>1313</v>
      </c>
      <c r="B1270">
        <v>37.655402000000002</v>
      </c>
      <c r="C1270" s="15">
        <v>127.00618900000001</v>
      </c>
      <c r="D1270" s="2" t="s">
        <v>6330</v>
      </c>
      <c r="E1270" s="14" t="s">
        <v>5063</v>
      </c>
      <c r="F1270" s="14" t="e" vm="6">
        <v>#VALUE!</v>
      </c>
      <c r="G1270" s="2" t="str">
        <f>_xlfn.XLOOKUP(E1270,missing_cities!$Q$2:$Q$56,missing_cities!$R$2:$R$56,"Not Found",0)</f>
        <v>South Korea</v>
      </c>
      <c r="H1270" t="str">
        <f>_xlfn.XLOOKUP(E1270,missing_cities!$Q$2:$Q$56,missing_cities!$S$2:$S$56,"Not Found",0)</f>
        <v>Asia</v>
      </c>
      <c r="I1270" t="s">
        <v>18</v>
      </c>
      <c r="J1270" s="15">
        <v>0.23</v>
      </c>
      <c r="K1270" s="1">
        <v>45862</v>
      </c>
      <c r="L1270" s="15" t="str">
        <f t="shared" si="38"/>
        <v>9.00-21.00</v>
      </c>
      <c r="M1270" s="16">
        <f t="shared" si="39"/>
        <v>12</v>
      </c>
      <c r="N1270" s="15">
        <v>6.98</v>
      </c>
      <c r="O1270" s="15">
        <v>40</v>
      </c>
      <c r="P1270" t="s">
        <v>37</v>
      </c>
      <c r="Q1270">
        <v>350</v>
      </c>
      <c r="R1270" t="s">
        <v>40</v>
      </c>
      <c r="S1270">
        <v>2012</v>
      </c>
      <c r="T1270" t="s">
        <v>31</v>
      </c>
      <c r="U1270" s="15">
        <v>4.5</v>
      </c>
      <c r="V1270" s="15">
        <v>9</v>
      </c>
      <c r="W1270" t="s">
        <v>23</v>
      </c>
    </row>
    <row r="1271" spans="1:23">
      <c r="A1271" t="s">
        <v>1314</v>
      </c>
      <c r="B1271">
        <v>34.184874000000001</v>
      </c>
      <c r="C1271" s="15">
        <v>-118.237424</v>
      </c>
      <c r="D1271" s="2" t="s">
        <v>6331</v>
      </c>
      <c r="E1271" s="14" t="s">
        <v>5111</v>
      </c>
      <c r="F1271" s="14" t="e" vm="5">
        <v>#VALUE!</v>
      </c>
      <c r="G1271" s="2" t="str">
        <f>_xlfn.XLOOKUP(E1271,missing_cities!$Q$2:$Q$56,missing_cities!$R$2:$R$56,"Not Found",0)</f>
        <v>United States</v>
      </c>
      <c r="H1271" t="str">
        <f>_xlfn.XLOOKUP(E1271,missing_cities!$Q$2:$Q$56,missing_cities!$S$2:$S$56,"Not Found",0)</f>
        <v>North America</v>
      </c>
      <c r="I1271" t="s">
        <v>18</v>
      </c>
      <c r="J1271" s="15">
        <v>0.45</v>
      </c>
      <c r="K1271" t="s">
        <v>19</v>
      </c>
      <c r="L1271" s="15" t="str">
        <f t="shared" si="38"/>
        <v>9:00-18:00</v>
      </c>
      <c r="M1271" s="16">
        <f t="shared" si="39"/>
        <v>0.37</v>
      </c>
      <c r="N1271" s="15">
        <v>7.86</v>
      </c>
      <c r="O1271" s="15">
        <v>80</v>
      </c>
      <c r="P1271" t="s">
        <v>25</v>
      </c>
      <c r="Q1271">
        <v>22</v>
      </c>
      <c r="R1271" t="s">
        <v>42</v>
      </c>
      <c r="S1271">
        <v>2021</v>
      </c>
      <c r="T1271" t="s">
        <v>22</v>
      </c>
      <c r="U1271" s="15">
        <v>4</v>
      </c>
      <c r="V1271" s="15">
        <v>9</v>
      </c>
      <c r="W1271" t="s">
        <v>27</v>
      </c>
    </row>
    <row r="1272" spans="1:23">
      <c r="A1272" t="s">
        <v>1315</v>
      </c>
      <c r="B1272">
        <v>34.053435999999998</v>
      </c>
      <c r="C1272" s="15">
        <v>-118.231678</v>
      </c>
      <c r="D1272" s="2" t="s">
        <v>6332</v>
      </c>
      <c r="E1272" s="14" t="s">
        <v>5111</v>
      </c>
      <c r="F1272" s="14" t="e" vm="5">
        <v>#VALUE!</v>
      </c>
      <c r="G1272" s="2" t="str">
        <f>_xlfn.XLOOKUP(E1272,missing_cities!$Q$2:$Q$56,missing_cities!$R$2:$R$56,"Not Found",0)</f>
        <v>United States</v>
      </c>
      <c r="H1272" t="str">
        <f>_xlfn.XLOOKUP(E1272,missing_cities!$Q$2:$Q$56,missing_cities!$S$2:$S$56,"Not Found",0)</f>
        <v>North America</v>
      </c>
      <c r="I1272" t="s">
        <v>18</v>
      </c>
      <c r="J1272" s="15">
        <v>0.1</v>
      </c>
      <c r="K1272" t="s">
        <v>34</v>
      </c>
      <c r="L1272" s="15" t="str">
        <f t="shared" si="38"/>
        <v>6:00-22:00</v>
      </c>
      <c r="M1272" s="16">
        <f t="shared" si="39"/>
        <v>0.67</v>
      </c>
      <c r="N1272" s="15">
        <v>7.71</v>
      </c>
      <c r="O1272" s="15">
        <v>88</v>
      </c>
      <c r="P1272" t="s">
        <v>25</v>
      </c>
      <c r="Q1272">
        <v>150</v>
      </c>
      <c r="R1272" t="s">
        <v>48</v>
      </c>
      <c r="S1272">
        <v>2013</v>
      </c>
      <c r="T1272" t="s">
        <v>22</v>
      </c>
      <c r="U1272" s="15">
        <v>3.8</v>
      </c>
      <c r="V1272" s="15">
        <v>9</v>
      </c>
      <c r="W1272" t="s">
        <v>32</v>
      </c>
    </row>
    <row r="1273" spans="1:23">
      <c r="A1273" t="s">
        <v>1316</v>
      </c>
      <c r="B1273">
        <v>37.546115999999998</v>
      </c>
      <c r="C1273" s="15">
        <v>126.997432</v>
      </c>
      <c r="D1273" s="2" t="s">
        <v>6333</v>
      </c>
      <c r="E1273" s="14" t="s">
        <v>5063</v>
      </c>
      <c r="F1273" s="14" t="e" vm="6">
        <v>#VALUE!</v>
      </c>
      <c r="G1273" s="2" t="str">
        <f>_xlfn.XLOOKUP(E1273,missing_cities!$Q$2:$Q$56,missing_cities!$R$2:$R$56,"Not Found",0)</f>
        <v>South Korea</v>
      </c>
      <c r="H1273" t="str">
        <f>_xlfn.XLOOKUP(E1273,missing_cities!$Q$2:$Q$56,missing_cities!$S$2:$S$56,"Not Found",0)</f>
        <v>Asia</v>
      </c>
      <c r="I1273" t="s">
        <v>18</v>
      </c>
      <c r="J1273" s="15">
        <v>0.22</v>
      </c>
      <c r="K1273" t="s">
        <v>34</v>
      </c>
      <c r="L1273" s="15" t="str">
        <f t="shared" si="38"/>
        <v>6:00-22:00</v>
      </c>
      <c r="M1273" s="16">
        <f t="shared" si="39"/>
        <v>0.67</v>
      </c>
      <c r="N1273" s="15">
        <v>6.32</v>
      </c>
      <c r="O1273" s="15">
        <v>55</v>
      </c>
      <c r="P1273" t="s">
        <v>29</v>
      </c>
      <c r="Q1273">
        <v>22</v>
      </c>
      <c r="R1273" t="s">
        <v>48</v>
      </c>
      <c r="S1273">
        <v>2015</v>
      </c>
      <c r="T1273" t="s">
        <v>22</v>
      </c>
      <c r="U1273" s="15">
        <v>4</v>
      </c>
      <c r="V1273" s="15">
        <v>2</v>
      </c>
      <c r="W1273" t="s">
        <v>23</v>
      </c>
    </row>
    <row r="1274" spans="1:23">
      <c r="A1274" t="s">
        <v>1317</v>
      </c>
      <c r="B1274">
        <v>-33.710669000000003</v>
      </c>
      <c r="C1274" s="15">
        <v>18.590843</v>
      </c>
      <c r="D1274" s="2" t="s">
        <v>6334</v>
      </c>
      <c r="E1274" s="14" t="s">
        <v>5085</v>
      </c>
      <c r="F1274" s="14" t="e" vm="12">
        <v>#VALUE!</v>
      </c>
      <c r="G1274" s="2" t="str">
        <f>_xlfn.XLOOKUP(E1274,missing_cities!$Q$2:$Q$56,missing_cities!$R$2:$R$56,"Not Found",0)</f>
        <v>South Africa</v>
      </c>
      <c r="H1274" t="str">
        <f>_xlfn.XLOOKUP(E1274,missing_cities!$Q$2:$Q$56,missing_cities!$S$2:$S$56,"Not Found",0)</f>
        <v>Africa</v>
      </c>
      <c r="I1274" t="s">
        <v>18</v>
      </c>
      <c r="J1274" s="15">
        <v>0.4</v>
      </c>
      <c r="K1274" s="1">
        <v>45862</v>
      </c>
      <c r="L1274" s="15" t="str">
        <f t="shared" si="38"/>
        <v>9.00-21.00</v>
      </c>
      <c r="M1274" s="16">
        <f t="shared" si="39"/>
        <v>12</v>
      </c>
      <c r="N1274" s="15">
        <v>3.85</v>
      </c>
      <c r="O1274" s="15">
        <v>51</v>
      </c>
      <c r="P1274" t="s">
        <v>37</v>
      </c>
      <c r="Q1274">
        <v>150</v>
      </c>
      <c r="R1274" t="s">
        <v>76</v>
      </c>
      <c r="S1274">
        <v>2017</v>
      </c>
      <c r="T1274" t="s">
        <v>31</v>
      </c>
      <c r="U1274" s="15">
        <v>4.5999999999999996</v>
      </c>
      <c r="V1274" s="15">
        <v>7</v>
      </c>
      <c r="W1274" t="s">
        <v>32</v>
      </c>
    </row>
    <row r="1275" spans="1:23">
      <c r="A1275" t="s">
        <v>1318</v>
      </c>
      <c r="B1275">
        <v>37.710349999999998</v>
      </c>
      <c r="C1275" s="15">
        <v>-122.48352800000001</v>
      </c>
      <c r="D1275" s="2" t="s">
        <v>6335</v>
      </c>
      <c r="E1275" s="14" t="s">
        <v>5061</v>
      </c>
      <c r="F1275" s="14" t="e" vm="5">
        <v>#VALUE!</v>
      </c>
      <c r="G1275" s="2" t="str">
        <f>_xlfn.XLOOKUP(E1275,missing_cities!$Q$2:$Q$56,missing_cities!$R$2:$R$56,"Not Found",0)</f>
        <v>United States</v>
      </c>
      <c r="H1275" t="str">
        <f>_xlfn.XLOOKUP(E1275,missing_cities!$Q$2:$Q$56,missing_cities!$S$2:$S$56,"Not Found",0)</f>
        <v>North America</v>
      </c>
      <c r="I1275" t="s">
        <v>18</v>
      </c>
      <c r="J1275" s="15">
        <v>0.34</v>
      </c>
      <c r="K1275" s="1">
        <v>45862</v>
      </c>
      <c r="L1275" s="15" t="str">
        <f t="shared" si="38"/>
        <v>9.00-21.00</v>
      </c>
      <c r="M1275" s="16">
        <f t="shared" si="39"/>
        <v>12</v>
      </c>
      <c r="N1275" s="15">
        <v>11.8</v>
      </c>
      <c r="O1275" s="15">
        <v>69</v>
      </c>
      <c r="P1275" t="s">
        <v>37</v>
      </c>
      <c r="Q1275">
        <v>22</v>
      </c>
      <c r="R1275" t="s">
        <v>21</v>
      </c>
      <c r="S1275">
        <v>2023</v>
      </c>
      <c r="T1275" t="s">
        <v>31</v>
      </c>
      <c r="U1275" s="15">
        <v>4.4000000000000004</v>
      </c>
      <c r="V1275" s="15">
        <v>10</v>
      </c>
      <c r="W1275" t="s">
        <v>23</v>
      </c>
    </row>
    <row r="1276" spans="1:23">
      <c r="A1276" t="s">
        <v>1319</v>
      </c>
      <c r="B1276">
        <v>41.831690000000002</v>
      </c>
      <c r="C1276" s="15">
        <v>-87.601298</v>
      </c>
      <c r="D1276" s="2" t="s">
        <v>6336</v>
      </c>
      <c r="E1276" s="14" t="s">
        <v>5065</v>
      </c>
      <c r="F1276" s="14" t="e" vm="5">
        <v>#VALUE!</v>
      </c>
      <c r="G1276" s="2" t="str">
        <f>_xlfn.XLOOKUP(E1276,missing_cities!$Q$2:$Q$56,missing_cities!$R$2:$R$56,"Not Found",0)</f>
        <v>United States</v>
      </c>
      <c r="H1276" t="str">
        <f>_xlfn.XLOOKUP(E1276,missing_cities!$Q$2:$Q$56,missing_cities!$S$2:$S$56,"Not Found",0)</f>
        <v>North America</v>
      </c>
      <c r="I1276" t="s">
        <v>18</v>
      </c>
      <c r="J1276" s="15">
        <v>0.21</v>
      </c>
      <c r="K1276" s="1">
        <v>45862</v>
      </c>
      <c r="L1276" s="15" t="str">
        <f t="shared" si="38"/>
        <v>9.00-21.00</v>
      </c>
      <c r="M1276" s="16">
        <f t="shared" si="39"/>
        <v>12</v>
      </c>
      <c r="N1276" s="15">
        <v>1.05</v>
      </c>
      <c r="O1276" s="15">
        <v>41</v>
      </c>
      <c r="P1276" t="s">
        <v>25</v>
      </c>
      <c r="Q1276">
        <v>50</v>
      </c>
      <c r="R1276" t="s">
        <v>48</v>
      </c>
      <c r="S1276">
        <v>2015</v>
      </c>
      <c r="T1276" t="s">
        <v>22</v>
      </c>
      <c r="U1276" s="15">
        <v>4.4000000000000004</v>
      </c>
      <c r="V1276" s="15">
        <v>8</v>
      </c>
      <c r="W1276" t="s">
        <v>32</v>
      </c>
    </row>
    <row r="1277" spans="1:23">
      <c r="A1277" t="s">
        <v>1320</v>
      </c>
      <c r="B1277">
        <v>13.868513</v>
      </c>
      <c r="C1277" s="15">
        <v>100.500197</v>
      </c>
      <c r="D1277" s="2" t="s">
        <v>6337</v>
      </c>
      <c r="E1277" s="14" t="s">
        <v>5059</v>
      </c>
      <c r="F1277" s="14" t="e" vm="4">
        <v>#VALUE!</v>
      </c>
      <c r="G1277" s="2" t="str">
        <f>_xlfn.XLOOKUP(E1277,missing_cities!$Q$2:$Q$56,missing_cities!$R$2:$R$56,"Not Found",0)</f>
        <v>Thailand</v>
      </c>
      <c r="H1277" t="str">
        <f>_xlfn.XLOOKUP(E1277,missing_cities!$Q$2:$Q$56,missing_cities!$S$2:$S$56,"Not Found",0)</f>
        <v>Asia</v>
      </c>
      <c r="I1277" t="s">
        <v>18</v>
      </c>
      <c r="J1277" s="15">
        <v>0.13</v>
      </c>
      <c r="K1277" t="s">
        <v>19</v>
      </c>
      <c r="L1277" s="15" t="str">
        <f t="shared" si="38"/>
        <v>9:00-18:00</v>
      </c>
      <c r="M1277" s="16">
        <f t="shared" si="39"/>
        <v>0.37</v>
      </c>
      <c r="N1277" s="15">
        <v>6.76</v>
      </c>
      <c r="O1277" s="15">
        <v>46</v>
      </c>
      <c r="P1277" t="s">
        <v>37</v>
      </c>
      <c r="Q1277">
        <v>50</v>
      </c>
      <c r="R1277" t="s">
        <v>44</v>
      </c>
      <c r="S1277">
        <v>2021</v>
      </c>
      <c r="T1277" t="s">
        <v>31</v>
      </c>
      <c r="U1277" s="15">
        <v>4.4000000000000004</v>
      </c>
      <c r="V1277" s="15">
        <v>2</v>
      </c>
      <c r="W1277" t="s">
        <v>32</v>
      </c>
    </row>
    <row r="1278" spans="1:23">
      <c r="A1278" t="s">
        <v>1321</v>
      </c>
      <c r="B1278">
        <v>37.844335999999998</v>
      </c>
      <c r="C1278" s="15">
        <v>-122.32189200000001</v>
      </c>
      <c r="D1278" s="2" t="s">
        <v>6338</v>
      </c>
      <c r="E1278" s="14" t="s">
        <v>5061</v>
      </c>
      <c r="F1278" s="14" t="e" vm="5">
        <v>#VALUE!</v>
      </c>
      <c r="G1278" s="2" t="str">
        <f>_xlfn.XLOOKUP(E1278,missing_cities!$Q$2:$Q$56,missing_cities!$R$2:$R$56,"Not Found",0)</f>
        <v>United States</v>
      </c>
      <c r="H1278" t="str">
        <f>_xlfn.XLOOKUP(E1278,missing_cities!$Q$2:$Q$56,missing_cities!$S$2:$S$56,"Not Found",0)</f>
        <v>North America</v>
      </c>
      <c r="I1278" t="s">
        <v>18</v>
      </c>
      <c r="J1278" s="15">
        <v>0.36</v>
      </c>
      <c r="K1278" t="s">
        <v>19</v>
      </c>
      <c r="L1278" s="15" t="str">
        <f t="shared" si="38"/>
        <v>9:00-18:00</v>
      </c>
      <c r="M1278" s="16">
        <f t="shared" si="39"/>
        <v>0.37</v>
      </c>
      <c r="N1278" s="15">
        <v>13.68</v>
      </c>
      <c r="O1278" s="15">
        <v>41</v>
      </c>
      <c r="P1278" t="s">
        <v>25</v>
      </c>
      <c r="Q1278">
        <v>150</v>
      </c>
      <c r="R1278" t="s">
        <v>37</v>
      </c>
      <c r="S1278">
        <v>2017</v>
      </c>
      <c r="T1278" t="s">
        <v>22</v>
      </c>
      <c r="U1278" s="15">
        <v>3.4</v>
      </c>
      <c r="V1278" s="15">
        <v>1</v>
      </c>
      <c r="W1278" t="s">
        <v>32</v>
      </c>
    </row>
    <row r="1279" spans="1:23">
      <c r="A1279" t="s">
        <v>1322</v>
      </c>
      <c r="B1279">
        <v>-23.500074999999999</v>
      </c>
      <c r="C1279" s="15">
        <v>-46.687919999999998</v>
      </c>
      <c r="D1279" s="2" t="s">
        <v>6339</v>
      </c>
      <c r="E1279" s="14" t="s">
        <v>5067</v>
      </c>
      <c r="F1279" s="14" t="e" vm="7">
        <v>#VALUE!</v>
      </c>
      <c r="G1279" s="2" t="str">
        <f>_xlfn.XLOOKUP(E1279,missing_cities!$Q$2:$Q$56,missing_cities!$R$2:$R$56,"Not Found",0)</f>
        <v>Brazil</v>
      </c>
      <c r="H1279" t="str">
        <f>_xlfn.XLOOKUP(E1279,missing_cities!$Q$2:$Q$56,missing_cities!$S$2:$S$56,"Not Found",0)</f>
        <v>South America</v>
      </c>
      <c r="I1279" t="s">
        <v>18</v>
      </c>
      <c r="J1279" s="15">
        <v>0.17</v>
      </c>
      <c r="K1279" s="1">
        <v>45862</v>
      </c>
      <c r="L1279" s="15" t="str">
        <f t="shared" si="38"/>
        <v>9.00-21.00</v>
      </c>
      <c r="M1279" s="16">
        <f t="shared" si="39"/>
        <v>12</v>
      </c>
      <c r="N1279" s="15">
        <v>10.36</v>
      </c>
      <c r="O1279" s="15">
        <v>79</v>
      </c>
      <c r="P1279" t="s">
        <v>37</v>
      </c>
      <c r="Q1279">
        <v>150</v>
      </c>
      <c r="R1279" t="s">
        <v>81</v>
      </c>
      <c r="S1279">
        <v>2014</v>
      </c>
      <c r="T1279" t="s">
        <v>31</v>
      </c>
      <c r="U1279" s="15">
        <v>3.8</v>
      </c>
      <c r="V1279" s="15">
        <v>3</v>
      </c>
      <c r="W1279" t="s">
        <v>23</v>
      </c>
    </row>
    <row r="1280" spans="1:23">
      <c r="A1280" t="s">
        <v>1323</v>
      </c>
      <c r="B1280">
        <v>55.886611000000002</v>
      </c>
      <c r="C1280" s="15">
        <v>37.678451000000003</v>
      </c>
      <c r="D1280" s="2" t="s">
        <v>6340</v>
      </c>
      <c r="E1280" s="14" t="s">
        <v>5052</v>
      </c>
      <c r="F1280" s="14" t="e" vm="2">
        <v>#VALUE!</v>
      </c>
      <c r="G1280" s="2" t="str">
        <f>_xlfn.XLOOKUP(E1280,missing_cities!$Q$2:$Q$56,missing_cities!$R$2:$R$56,"Not Found",0)</f>
        <v>Russia</v>
      </c>
      <c r="H1280" t="str">
        <f>_xlfn.XLOOKUP(E1280,missing_cities!$Q$2:$Q$56,missing_cities!$S$2:$S$56,"Not Found",0)</f>
        <v>Europe</v>
      </c>
      <c r="I1280" t="s">
        <v>18</v>
      </c>
      <c r="J1280" s="15">
        <v>0.13</v>
      </c>
      <c r="K1280" t="s">
        <v>34</v>
      </c>
      <c r="L1280" s="15" t="str">
        <f t="shared" si="38"/>
        <v>6:00-22:00</v>
      </c>
      <c r="M1280" s="16">
        <f t="shared" si="39"/>
        <v>0.67</v>
      </c>
      <c r="N1280" s="15">
        <v>8.4700000000000006</v>
      </c>
      <c r="O1280" s="15">
        <v>78</v>
      </c>
      <c r="P1280" t="s">
        <v>20</v>
      </c>
      <c r="Q1280">
        <v>50</v>
      </c>
      <c r="R1280" t="s">
        <v>42</v>
      </c>
      <c r="S1280">
        <v>2013</v>
      </c>
      <c r="T1280" t="s">
        <v>22</v>
      </c>
      <c r="U1280" s="15">
        <v>3.2</v>
      </c>
      <c r="V1280" s="15">
        <v>9</v>
      </c>
      <c r="W1280" t="s">
        <v>23</v>
      </c>
    </row>
    <row r="1281" spans="1:23">
      <c r="A1281" t="s">
        <v>1324</v>
      </c>
      <c r="B1281">
        <v>37.858980000000003</v>
      </c>
      <c r="C1281" s="15">
        <v>-122.48309</v>
      </c>
      <c r="D1281" s="2" t="s">
        <v>6341</v>
      </c>
      <c r="E1281" s="14" t="s">
        <v>5061</v>
      </c>
      <c r="F1281" s="14" t="e" vm="5">
        <v>#VALUE!</v>
      </c>
      <c r="G1281" s="2" t="str">
        <f>_xlfn.XLOOKUP(E1281,missing_cities!$Q$2:$Q$56,missing_cities!$R$2:$R$56,"Not Found",0)</f>
        <v>United States</v>
      </c>
      <c r="H1281" t="str">
        <f>_xlfn.XLOOKUP(E1281,missing_cities!$Q$2:$Q$56,missing_cities!$S$2:$S$56,"Not Found",0)</f>
        <v>North America</v>
      </c>
      <c r="I1281" t="s">
        <v>18</v>
      </c>
      <c r="J1281" s="15">
        <v>0.21</v>
      </c>
      <c r="K1281" t="s">
        <v>19</v>
      </c>
      <c r="L1281" s="15" t="str">
        <f t="shared" si="38"/>
        <v>9:00-18:00</v>
      </c>
      <c r="M1281" s="16">
        <f t="shared" si="39"/>
        <v>0.37</v>
      </c>
      <c r="N1281" s="15">
        <v>5.19</v>
      </c>
      <c r="O1281" s="15">
        <v>69</v>
      </c>
      <c r="P1281" t="s">
        <v>37</v>
      </c>
      <c r="Q1281">
        <v>50</v>
      </c>
      <c r="R1281" t="s">
        <v>42</v>
      </c>
      <c r="S1281">
        <v>2015</v>
      </c>
      <c r="T1281" t="s">
        <v>31</v>
      </c>
      <c r="U1281" s="15">
        <v>3.2</v>
      </c>
      <c r="V1281" s="15">
        <v>9</v>
      </c>
      <c r="W1281" t="s">
        <v>23</v>
      </c>
    </row>
    <row r="1282" spans="1:23">
      <c r="A1282" t="s">
        <v>1325</v>
      </c>
      <c r="B1282">
        <v>-33.749493999999999</v>
      </c>
      <c r="C1282" s="15">
        <v>18.487786</v>
      </c>
      <c r="D1282" s="2" t="s">
        <v>6342</v>
      </c>
      <c r="E1282" s="14" t="s">
        <v>5085</v>
      </c>
      <c r="F1282" s="14" t="e" vm="12">
        <v>#VALUE!</v>
      </c>
      <c r="G1282" s="2" t="str">
        <f>_xlfn.XLOOKUP(E1282,missing_cities!$Q$2:$Q$56,missing_cities!$R$2:$R$56,"Not Found",0)</f>
        <v>South Africa</v>
      </c>
      <c r="H1282" t="str">
        <f>_xlfn.XLOOKUP(E1282,missing_cities!$Q$2:$Q$56,missing_cities!$S$2:$S$56,"Not Found",0)</f>
        <v>Africa</v>
      </c>
      <c r="I1282" t="s">
        <v>18</v>
      </c>
      <c r="J1282" s="15">
        <v>0.47</v>
      </c>
      <c r="K1282" s="1">
        <v>45862</v>
      </c>
      <c r="L1282" s="15" t="str">
        <f t="shared" si="38"/>
        <v>9.00-21.00</v>
      </c>
      <c r="M1282" s="16">
        <f t="shared" si="39"/>
        <v>12</v>
      </c>
      <c r="N1282" s="15">
        <v>6.74</v>
      </c>
      <c r="O1282" s="15">
        <v>55</v>
      </c>
      <c r="P1282" t="s">
        <v>37</v>
      </c>
      <c r="Q1282">
        <v>22</v>
      </c>
      <c r="R1282" t="s">
        <v>81</v>
      </c>
      <c r="S1282">
        <v>2012</v>
      </c>
      <c r="T1282" t="s">
        <v>31</v>
      </c>
      <c r="U1282" s="15">
        <v>4.4000000000000004</v>
      </c>
      <c r="V1282" s="15">
        <v>10</v>
      </c>
      <c r="W1282" t="s">
        <v>32</v>
      </c>
    </row>
    <row r="1283" spans="1:23">
      <c r="A1283" t="s">
        <v>1326</v>
      </c>
      <c r="B1283">
        <v>43.798532000000002</v>
      </c>
      <c r="C1283" s="15">
        <v>-79.451383000000007</v>
      </c>
      <c r="D1283" s="2" t="s">
        <v>6343</v>
      </c>
      <c r="E1283" s="14" t="s">
        <v>5050</v>
      </c>
      <c r="F1283" s="14" t="e" vm="1">
        <v>#VALUE!</v>
      </c>
      <c r="G1283" s="2" t="str">
        <f>_xlfn.XLOOKUP(E1283,missing_cities!$Q$2:$Q$56,missing_cities!$R$2:$R$56,"Not Found",0)</f>
        <v>Canada</v>
      </c>
      <c r="H1283" t="str">
        <f>_xlfn.XLOOKUP(E1283,missing_cities!$Q$2:$Q$56,missing_cities!$S$2:$S$56,"Not Found",0)</f>
        <v>North America</v>
      </c>
      <c r="I1283" t="s">
        <v>18</v>
      </c>
      <c r="J1283" s="15">
        <v>0.3</v>
      </c>
      <c r="K1283" s="1">
        <v>45862</v>
      </c>
      <c r="L1283" s="15" t="str">
        <f t="shared" ref="L1283:L1346" si="40">IF(ISNUMBER(SEARCH("-",K1283)),K1283,"9.00-21.00")</f>
        <v>9.00-21.00</v>
      </c>
      <c r="M1283" s="16">
        <f t="shared" ref="M1283:M1346" si="41">IF(ISNUMBER(SEARCH("-", L1283)), TEXT(RIGHT(L1283, LEN(L1283) - FIND("-", L1283)), "0.00") - TEXT(LEFT(L1283, FIND("-", L1283)-1), "0.00"), "")</f>
        <v>12</v>
      </c>
      <c r="N1283" s="15">
        <v>19.989999999999998</v>
      </c>
      <c r="O1283" s="15">
        <v>35</v>
      </c>
      <c r="P1283" t="s">
        <v>20</v>
      </c>
      <c r="Q1283">
        <v>350</v>
      </c>
      <c r="R1283" t="s">
        <v>42</v>
      </c>
      <c r="S1283">
        <v>2020</v>
      </c>
      <c r="T1283" t="s">
        <v>22</v>
      </c>
      <c r="U1283" s="15">
        <v>4.0999999999999996</v>
      </c>
      <c r="V1283" s="15">
        <v>5</v>
      </c>
      <c r="W1283" t="s">
        <v>32</v>
      </c>
    </row>
    <row r="1284" spans="1:23">
      <c r="A1284" t="s">
        <v>1327</v>
      </c>
      <c r="B1284">
        <v>50.885736999999999</v>
      </c>
      <c r="C1284" s="15">
        <v>-71.778302999999994</v>
      </c>
      <c r="D1284" s="2" t="s">
        <v>6344</v>
      </c>
      <c r="E1284" s="14" t="str">
        <f>_xlfn.XLOOKUP(C1284,missing_cities!B:B,missing_cities!C:C,"Not Found",0)</f>
        <v>Passes-Dangereuses</v>
      </c>
      <c r="F1284" s="14" t="e" vm="1">
        <v>#VALUE!</v>
      </c>
      <c r="G1284" s="2" t="str">
        <f>_xlfn.XLOOKUP(E1284,missing_cities!$Q$2:$Q$56,missing_cities!$R$2:$R$56,"Not Found",0)</f>
        <v>Canada</v>
      </c>
      <c r="H1284" t="str">
        <f>_xlfn.XLOOKUP(E1284,missing_cities!$Q$2:$Q$56,missing_cities!$S$2:$S$56,"Not Found",0)</f>
        <v>North America</v>
      </c>
      <c r="I1284" t="s">
        <v>18</v>
      </c>
      <c r="J1284" s="15">
        <v>0.5</v>
      </c>
      <c r="K1284" t="s">
        <v>34</v>
      </c>
      <c r="L1284" s="15" t="str">
        <f t="shared" si="40"/>
        <v>6:00-22:00</v>
      </c>
      <c r="M1284" s="16">
        <f t="shared" si="41"/>
        <v>0.67</v>
      </c>
      <c r="N1284" s="15">
        <v>6.15</v>
      </c>
      <c r="O1284" s="15">
        <v>93</v>
      </c>
      <c r="P1284" t="s">
        <v>29</v>
      </c>
      <c r="Q1284">
        <v>50</v>
      </c>
      <c r="R1284" t="s">
        <v>30</v>
      </c>
      <c r="S1284">
        <v>2020</v>
      </c>
      <c r="T1284" t="s">
        <v>31</v>
      </c>
      <c r="U1284" s="15">
        <v>5</v>
      </c>
      <c r="V1284" s="15">
        <v>8</v>
      </c>
      <c r="W1284" t="s">
        <v>27</v>
      </c>
    </row>
    <row r="1285" spans="1:23">
      <c r="A1285" t="s">
        <v>1328</v>
      </c>
      <c r="B1285">
        <v>39.862192</v>
      </c>
      <c r="C1285" s="15">
        <v>116.491068</v>
      </c>
      <c r="D1285" s="2" t="s">
        <v>6345</v>
      </c>
      <c r="E1285" s="14" t="s">
        <v>5071</v>
      </c>
      <c r="F1285" s="14" t="e" vm="9">
        <v>#VALUE!</v>
      </c>
      <c r="G1285" s="2" t="str">
        <f>_xlfn.XLOOKUP(E1285,missing_cities!$Q$2:$Q$56,missing_cities!$R$2:$R$56,"Not Found",0)</f>
        <v>China</v>
      </c>
      <c r="H1285" t="str">
        <f>_xlfn.XLOOKUP(E1285,missing_cities!$Q$2:$Q$56,missing_cities!$S$2:$S$56,"Not Found",0)</f>
        <v>Asia</v>
      </c>
      <c r="I1285" t="s">
        <v>18</v>
      </c>
      <c r="J1285" s="15">
        <v>0.14000000000000001</v>
      </c>
      <c r="K1285" s="1">
        <v>45862</v>
      </c>
      <c r="L1285" s="15" t="str">
        <f t="shared" si="40"/>
        <v>9.00-21.00</v>
      </c>
      <c r="M1285" s="16">
        <f t="shared" si="41"/>
        <v>12</v>
      </c>
      <c r="N1285" s="15">
        <v>9.6</v>
      </c>
      <c r="O1285" s="15">
        <v>28</v>
      </c>
      <c r="P1285" t="s">
        <v>29</v>
      </c>
      <c r="Q1285">
        <v>22</v>
      </c>
      <c r="R1285" t="s">
        <v>37</v>
      </c>
      <c r="S1285">
        <v>2012</v>
      </c>
      <c r="T1285" t="s">
        <v>22</v>
      </c>
      <c r="U1285" s="15">
        <v>4.5999999999999996</v>
      </c>
      <c r="V1285" s="15">
        <v>6</v>
      </c>
      <c r="W1285" t="s">
        <v>32</v>
      </c>
    </row>
    <row r="1286" spans="1:23">
      <c r="A1286" t="s">
        <v>1329</v>
      </c>
      <c r="B1286">
        <v>18.997143000000001</v>
      </c>
      <c r="C1286" s="15">
        <v>72.814670000000007</v>
      </c>
      <c r="D1286" s="2" t="s">
        <v>6346</v>
      </c>
      <c r="E1286" s="14" t="s">
        <v>5079</v>
      </c>
      <c r="F1286" s="14" t="e" vm="11">
        <v>#VALUE!</v>
      </c>
      <c r="G1286" s="2" t="str">
        <f>_xlfn.XLOOKUP(E1286,missing_cities!$Q$2:$Q$56,missing_cities!$R$2:$R$56,"Not Found",0)</f>
        <v>India</v>
      </c>
      <c r="H1286" t="str">
        <f>_xlfn.XLOOKUP(E1286,missing_cities!$Q$2:$Q$56,missing_cities!$S$2:$S$56,"Not Found",0)</f>
        <v>Asia</v>
      </c>
      <c r="I1286" t="s">
        <v>18</v>
      </c>
      <c r="J1286" s="15">
        <v>0.28000000000000003</v>
      </c>
      <c r="K1286" t="s">
        <v>34</v>
      </c>
      <c r="L1286" s="15" t="str">
        <f t="shared" si="40"/>
        <v>6:00-22:00</v>
      </c>
      <c r="M1286" s="16">
        <f t="shared" si="41"/>
        <v>0.67</v>
      </c>
      <c r="N1286" s="15">
        <v>15.38</v>
      </c>
      <c r="O1286" s="15">
        <v>54</v>
      </c>
      <c r="P1286" t="s">
        <v>20</v>
      </c>
      <c r="Q1286">
        <v>22</v>
      </c>
      <c r="R1286" t="s">
        <v>132</v>
      </c>
      <c r="S1286">
        <v>2018</v>
      </c>
      <c r="T1286" t="s">
        <v>22</v>
      </c>
      <c r="U1286" s="15">
        <v>4.4000000000000004</v>
      </c>
      <c r="V1286" s="15">
        <v>5</v>
      </c>
      <c r="W1286" t="s">
        <v>27</v>
      </c>
    </row>
    <row r="1287" spans="1:23">
      <c r="A1287" t="s">
        <v>1330</v>
      </c>
      <c r="B1287">
        <v>-33.812389000000003</v>
      </c>
      <c r="C1287" s="15">
        <v>18.525324999999999</v>
      </c>
      <c r="D1287" s="2" t="s">
        <v>6347</v>
      </c>
      <c r="E1287" s="14" t="s">
        <v>5085</v>
      </c>
      <c r="F1287" s="14" t="e" vm="12">
        <v>#VALUE!</v>
      </c>
      <c r="G1287" s="2" t="str">
        <f>_xlfn.XLOOKUP(E1287,missing_cities!$Q$2:$Q$56,missing_cities!$R$2:$R$56,"Not Found",0)</f>
        <v>South Africa</v>
      </c>
      <c r="H1287" t="str">
        <f>_xlfn.XLOOKUP(E1287,missing_cities!$Q$2:$Q$56,missing_cities!$S$2:$S$56,"Not Found",0)</f>
        <v>Africa</v>
      </c>
      <c r="I1287" t="s">
        <v>18</v>
      </c>
      <c r="J1287" s="15">
        <v>0.23</v>
      </c>
      <c r="K1287" t="s">
        <v>34</v>
      </c>
      <c r="L1287" s="15" t="str">
        <f t="shared" si="40"/>
        <v>6:00-22:00</v>
      </c>
      <c r="M1287" s="16">
        <f t="shared" si="41"/>
        <v>0.67</v>
      </c>
      <c r="N1287" s="15">
        <v>14.44</v>
      </c>
      <c r="O1287" s="15">
        <v>84</v>
      </c>
      <c r="P1287" t="s">
        <v>39</v>
      </c>
      <c r="Q1287">
        <v>22</v>
      </c>
      <c r="R1287" t="s">
        <v>44</v>
      </c>
      <c r="S1287">
        <v>2012</v>
      </c>
      <c r="T1287" t="s">
        <v>31</v>
      </c>
      <c r="U1287" s="15">
        <v>3.9</v>
      </c>
      <c r="V1287" s="15">
        <v>9</v>
      </c>
      <c r="W1287" t="s">
        <v>27</v>
      </c>
    </row>
    <row r="1288" spans="1:23">
      <c r="A1288" t="s">
        <v>1331</v>
      </c>
      <c r="B1288">
        <v>19.439247999999999</v>
      </c>
      <c r="C1288" s="15">
        <v>-99.101032000000004</v>
      </c>
      <c r="D1288" s="2" t="s">
        <v>6348</v>
      </c>
      <c r="E1288" s="14" t="s">
        <v>5119</v>
      </c>
      <c r="F1288" s="14" t="e" vm="13">
        <v>#VALUE!</v>
      </c>
      <c r="G1288" s="2" t="str">
        <f>_xlfn.XLOOKUP(E1288,missing_cities!$Q$2:$Q$56,missing_cities!$R$2:$R$56,"Not Found",0)</f>
        <v>Mexico</v>
      </c>
      <c r="H1288" t="str">
        <f>_xlfn.XLOOKUP(E1288,missing_cities!$Q$2:$Q$56,missing_cities!$S$2:$S$56,"Not Found",0)</f>
        <v>North America</v>
      </c>
      <c r="I1288" t="s">
        <v>18</v>
      </c>
      <c r="J1288" s="15">
        <v>0.43</v>
      </c>
      <c r="K1288" s="1">
        <v>45862</v>
      </c>
      <c r="L1288" s="15" t="str">
        <f t="shared" si="40"/>
        <v>9.00-21.00</v>
      </c>
      <c r="M1288" s="16">
        <f t="shared" si="41"/>
        <v>12</v>
      </c>
      <c r="N1288" s="15">
        <v>19.93</v>
      </c>
      <c r="O1288" s="15">
        <v>97</v>
      </c>
      <c r="P1288" t="s">
        <v>37</v>
      </c>
      <c r="Q1288">
        <v>22</v>
      </c>
      <c r="R1288" t="s">
        <v>21</v>
      </c>
      <c r="S1288">
        <v>2013</v>
      </c>
      <c r="T1288" t="s">
        <v>22</v>
      </c>
      <c r="U1288" s="15">
        <v>4.5999999999999996</v>
      </c>
      <c r="V1288" s="15">
        <v>2</v>
      </c>
      <c r="W1288" t="s">
        <v>27</v>
      </c>
    </row>
    <row r="1289" spans="1:23">
      <c r="A1289" t="s">
        <v>1332</v>
      </c>
      <c r="B1289">
        <v>25.304828000000001</v>
      </c>
      <c r="C1289" s="15">
        <v>55.263452999999998</v>
      </c>
      <c r="D1289" s="2" t="s">
        <v>6349</v>
      </c>
      <c r="E1289" s="14" t="s">
        <v>5076</v>
      </c>
      <c r="F1289" s="14" t="e" vm="10">
        <v>#VALUE!</v>
      </c>
      <c r="G1289" s="2" t="str">
        <f>_xlfn.XLOOKUP(E1289,missing_cities!$Q$2:$Q$56,missing_cities!$R$2:$R$56,"Not Found",0)</f>
        <v>United Arab Emirates</v>
      </c>
      <c r="H1289" t="str">
        <f>_xlfn.XLOOKUP(E1289,missing_cities!$Q$2:$Q$56,missing_cities!$S$2:$S$56,"Not Found",0)</f>
        <v>Asia</v>
      </c>
      <c r="I1289" t="s">
        <v>18</v>
      </c>
      <c r="J1289" s="15">
        <v>0.35</v>
      </c>
      <c r="K1289" s="1">
        <v>45862</v>
      </c>
      <c r="L1289" s="15" t="str">
        <f t="shared" si="40"/>
        <v>9.00-21.00</v>
      </c>
      <c r="M1289" s="16">
        <f t="shared" si="41"/>
        <v>12</v>
      </c>
      <c r="N1289" s="15">
        <v>13.25</v>
      </c>
      <c r="O1289" s="15">
        <v>55</v>
      </c>
      <c r="P1289" t="s">
        <v>29</v>
      </c>
      <c r="Q1289">
        <v>150</v>
      </c>
      <c r="R1289" t="s">
        <v>48</v>
      </c>
      <c r="S1289">
        <v>2020</v>
      </c>
      <c r="T1289" t="s">
        <v>31</v>
      </c>
      <c r="U1289" s="15">
        <v>5</v>
      </c>
      <c r="V1289" s="15">
        <v>9</v>
      </c>
      <c r="W1289" t="s">
        <v>27</v>
      </c>
    </row>
    <row r="1290" spans="1:23">
      <c r="A1290" t="s">
        <v>1333</v>
      </c>
      <c r="B1290">
        <v>52.473874000000002</v>
      </c>
      <c r="C1290" s="15">
        <v>13.308392</v>
      </c>
      <c r="D1290" s="2" t="s">
        <v>6350</v>
      </c>
      <c r="E1290" s="14" t="s">
        <v>5057</v>
      </c>
      <c r="F1290" s="14" t="e" vm="3">
        <v>#VALUE!</v>
      </c>
      <c r="G1290" s="2" t="str">
        <f>_xlfn.XLOOKUP(E1290,missing_cities!$Q$2:$Q$56,missing_cities!$R$2:$R$56,"Not Found",0)</f>
        <v>Germany</v>
      </c>
      <c r="H1290" t="str">
        <f>_xlfn.XLOOKUP(E1290,missing_cities!$Q$2:$Q$56,missing_cities!$S$2:$S$56,"Not Found",0)</f>
        <v>Europe</v>
      </c>
      <c r="I1290" t="s">
        <v>18</v>
      </c>
      <c r="J1290" s="15">
        <v>0.17</v>
      </c>
      <c r="K1290" s="1">
        <v>45862</v>
      </c>
      <c r="L1290" s="15" t="str">
        <f t="shared" si="40"/>
        <v>9.00-21.00</v>
      </c>
      <c r="M1290" s="16">
        <f t="shared" si="41"/>
        <v>12</v>
      </c>
      <c r="N1290" s="15">
        <v>4.12</v>
      </c>
      <c r="O1290" s="15">
        <v>57</v>
      </c>
      <c r="P1290" t="s">
        <v>25</v>
      </c>
      <c r="Q1290">
        <v>150</v>
      </c>
      <c r="R1290" t="s">
        <v>44</v>
      </c>
      <c r="S1290">
        <v>2017</v>
      </c>
      <c r="T1290" t="s">
        <v>31</v>
      </c>
      <c r="U1290" s="15">
        <v>3.2</v>
      </c>
      <c r="V1290" s="15">
        <v>2</v>
      </c>
      <c r="W1290" t="s">
        <v>27</v>
      </c>
    </row>
    <row r="1291" spans="1:23">
      <c r="A1291" t="s">
        <v>1334</v>
      </c>
      <c r="B1291">
        <v>-23.540846999999999</v>
      </c>
      <c r="C1291" s="15">
        <v>-46.688187999999997</v>
      </c>
      <c r="D1291" s="2" t="s">
        <v>6351</v>
      </c>
      <c r="E1291" s="14" t="s">
        <v>5067</v>
      </c>
      <c r="F1291" s="14" t="e" vm="7">
        <v>#VALUE!</v>
      </c>
      <c r="G1291" s="2" t="str">
        <f>_xlfn.XLOOKUP(E1291,missing_cities!$Q$2:$Q$56,missing_cities!$R$2:$R$56,"Not Found",0)</f>
        <v>Brazil</v>
      </c>
      <c r="H1291" t="str">
        <f>_xlfn.XLOOKUP(E1291,missing_cities!$Q$2:$Q$56,missing_cities!$S$2:$S$56,"Not Found",0)</f>
        <v>South America</v>
      </c>
      <c r="I1291" t="s">
        <v>18</v>
      </c>
      <c r="J1291" s="15">
        <v>0.25</v>
      </c>
      <c r="K1291" t="s">
        <v>34</v>
      </c>
      <c r="L1291" s="15" t="str">
        <f t="shared" si="40"/>
        <v>6:00-22:00</v>
      </c>
      <c r="M1291" s="16">
        <f t="shared" si="41"/>
        <v>0.67</v>
      </c>
      <c r="N1291" s="15">
        <v>6.09</v>
      </c>
      <c r="O1291" s="15">
        <v>61</v>
      </c>
      <c r="P1291" t="s">
        <v>29</v>
      </c>
      <c r="Q1291">
        <v>150</v>
      </c>
      <c r="R1291" t="s">
        <v>37</v>
      </c>
      <c r="S1291">
        <v>2016</v>
      </c>
      <c r="T1291" t="s">
        <v>22</v>
      </c>
      <c r="U1291" s="15">
        <v>3.4</v>
      </c>
      <c r="V1291" s="15">
        <v>3</v>
      </c>
      <c r="W1291" t="s">
        <v>23</v>
      </c>
    </row>
    <row r="1292" spans="1:23">
      <c r="A1292" t="s">
        <v>1335</v>
      </c>
      <c r="B1292">
        <v>37.691788000000003</v>
      </c>
      <c r="C1292" s="15">
        <v>127.078935</v>
      </c>
      <c r="D1292" s="2" t="s">
        <v>6352</v>
      </c>
      <c r="E1292" s="14" t="s">
        <v>5063</v>
      </c>
      <c r="F1292" s="14" t="e" vm="6">
        <v>#VALUE!</v>
      </c>
      <c r="G1292" s="2" t="str">
        <f>_xlfn.XLOOKUP(E1292,missing_cities!$Q$2:$Q$56,missing_cities!$R$2:$R$56,"Not Found",0)</f>
        <v>South Korea</v>
      </c>
      <c r="H1292" t="str">
        <f>_xlfn.XLOOKUP(E1292,missing_cities!$Q$2:$Q$56,missing_cities!$S$2:$S$56,"Not Found",0)</f>
        <v>Asia</v>
      </c>
      <c r="I1292" t="s">
        <v>18</v>
      </c>
      <c r="J1292" s="15">
        <v>0.47</v>
      </c>
      <c r="K1292" t="s">
        <v>34</v>
      </c>
      <c r="L1292" s="15" t="str">
        <f t="shared" si="40"/>
        <v>6:00-22:00</v>
      </c>
      <c r="M1292" s="16">
        <f t="shared" si="41"/>
        <v>0.67</v>
      </c>
      <c r="N1292" s="15">
        <v>12.41</v>
      </c>
      <c r="O1292" s="15">
        <v>22</v>
      </c>
      <c r="P1292" t="s">
        <v>37</v>
      </c>
      <c r="Q1292">
        <v>50</v>
      </c>
      <c r="R1292" t="s">
        <v>48</v>
      </c>
      <c r="S1292">
        <v>2010</v>
      </c>
      <c r="T1292" t="s">
        <v>22</v>
      </c>
      <c r="U1292" s="15">
        <v>3.5</v>
      </c>
      <c r="V1292" s="15">
        <v>7</v>
      </c>
      <c r="W1292" t="s">
        <v>23</v>
      </c>
    </row>
    <row r="1293" spans="1:23">
      <c r="A1293" t="s">
        <v>1336</v>
      </c>
      <c r="B1293">
        <v>41.869973999999999</v>
      </c>
      <c r="C1293" s="15">
        <v>-87.649992999999995</v>
      </c>
      <c r="D1293" s="2" t="s">
        <v>6353</v>
      </c>
      <c r="E1293" s="14" t="s">
        <v>5065</v>
      </c>
      <c r="F1293" s="14" t="e" vm="5">
        <v>#VALUE!</v>
      </c>
      <c r="G1293" s="2" t="str">
        <f>_xlfn.XLOOKUP(E1293,missing_cities!$Q$2:$Q$56,missing_cities!$R$2:$R$56,"Not Found",0)</f>
        <v>United States</v>
      </c>
      <c r="H1293" t="str">
        <f>_xlfn.XLOOKUP(E1293,missing_cities!$Q$2:$Q$56,missing_cities!$S$2:$S$56,"Not Found",0)</f>
        <v>North America</v>
      </c>
      <c r="I1293" t="s">
        <v>18</v>
      </c>
      <c r="J1293" s="15">
        <v>0.25</v>
      </c>
      <c r="K1293" t="s">
        <v>34</v>
      </c>
      <c r="L1293" s="15" t="str">
        <f t="shared" si="40"/>
        <v>6:00-22:00</v>
      </c>
      <c r="M1293" s="16">
        <f t="shared" si="41"/>
        <v>0.67</v>
      </c>
      <c r="N1293" s="15">
        <v>11.11</v>
      </c>
      <c r="O1293" s="15">
        <v>57</v>
      </c>
      <c r="P1293" t="s">
        <v>25</v>
      </c>
      <c r="Q1293">
        <v>150</v>
      </c>
      <c r="R1293" t="s">
        <v>40</v>
      </c>
      <c r="S1293">
        <v>2011</v>
      </c>
      <c r="T1293" t="s">
        <v>22</v>
      </c>
      <c r="U1293" s="15">
        <v>3.3</v>
      </c>
      <c r="V1293" s="15">
        <v>4</v>
      </c>
      <c r="W1293" t="s">
        <v>27</v>
      </c>
    </row>
    <row r="1294" spans="1:23">
      <c r="A1294" t="s">
        <v>1337</v>
      </c>
      <c r="B1294">
        <v>-33.808411999999997</v>
      </c>
      <c r="C1294" s="15">
        <v>151.37797800000001</v>
      </c>
      <c r="D1294" s="2" t="s">
        <v>6354</v>
      </c>
      <c r="E1294" s="14" t="s">
        <v>5069</v>
      </c>
      <c r="F1294" s="14" t="e" vm="8">
        <v>#VALUE!</v>
      </c>
      <c r="G1294" s="2" t="str">
        <f>_xlfn.XLOOKUP(E1294,missing_cities!$Q$2:$Q$56,missing_cities!$R$2:$R$56,"Not Found",0)</f>
        <v>Australia</v>
      </c>
      <c r="H1294" t="str">
        <f>_xlfn.XLOOKUP(E1294,missing_cities!$Q$2:$Q$56,missing_cities!$S$2:$S$56,"Not Found",0)</f>
        <v>Australia</v>
      </c>
      <c r="I1294" t="s">
        <v>18</v>
      </c>
      <c r="J1294" s="15">
        <v>0.3</v>
      </c>
      <c r="K1294" s="1">
        <v>45862</v>
      </c>
      <c r="L1294" s="15" t="str">
        <f t="shared" si="40"/>
        <v>9.00-21.00</v>
      </c>
      <c r="M1294" s="16">
        <f t="shared" si="41"/>
        <v>12</v>
      </c>
      <c r="N1294" s="15">
        <v>2.2400000000000002</v>
      </c>
      <c r="O1294" s="15">
        <v>98</v>
      </c>
      <c r="P1294" t="s">
        <v>29</v>
      </c>
      <c r="Q1294">
        <v>350</v>
      </c>
      <c r="R1294" t="s">
        <v>46</v>
      </c>
      <c r="S1294">
        <v>2020</v>
      </c>
      <c r="T1294" t="s">
        <v>22</v>
      </c>
      <c r="U1294" s="15">
        <v>3.6</v>
      </c>
      <c r="V1294" s="15">
        <v>6</v>
      </c>
      <c r="W1294" t="s">
        <v>27</v>
      </c>
    </row>
    <row r="1295" spans="1:23">
      <c r="A1295" t="s">
        <v>1338</v>
      </c>
      <c r="B1295">
        <v>39.987594999999999</v>
      </c>
      <c r="C1295" s="15">
        <v>116.44455499999999</v>
      </c>
      <c r="D1295" s="2" t="s">
        <v>6355</v>
      </c>
      <c r="E1295" s="14" t="s">
        <v>5071</v>
      </c>
      <c r="F1295" s="14" t="e" vm="9">
        <v>#VALUE!</v>
      </c>
      <c r="G1295" s="2" t="str">
        <f>_xlfn.XLOOKUP(E1295,missing_cities!$Q$2:$Q$56,missing_cities!$R$2:$R$56,"Not Found",0)</f>
        <v>China</v>
      </c>
      <c r="H1295" t="str">
        <f>_xlfn.XLOOKUP(E1295,missing_cities!$Q$2:$Q$56,missing_cities!$S$2:$S$56,"Not Found",0)</f>
        <v>Asia</v>
      </c>
      <c r="I1295" t="s">
        <v>18</v>
      </c>
      <c r="J1295" s="15">
        <v>0.31</v>
      </c>
      <c r="K1295" t="s">
        <v>34</v>
      </c>
      <c r="L1295" s="15" t="str">
        <f t="shared" si="40"/>
        <v>6:00-22:00</v>
      </c>
      <c r="M1295" s="16">
        <f t="shared" si="41"/>
        <v>0.67</v>
      </c>
      <c r="N1295" s="15">
        <v>6.26</v>
      </c>
      <c r="O1295" s="15">
        <v>97</v>
      </c>
      <c r="P1295" t="s">
        <v>20</v>
      </c>
      <c r="Q1295">
        <v>22</v>
      </c>
      <c r="R1295" t="s">
        <v>21</v>
      </c>
      <c r="S1295">
        <v>2020</v>
      </c>
      <c r="T1295" t="s">
        <v>22</v>
      </c>
      <c r="U1295" s="15">
        <v>3.5</v>
      </c>
      <c r="V1295" s="15">
        <v>7</v>
      </c>
      <c r="W1295" t="s">
        <v>23</v>
      </c>
    </row>
    <row r="1296" spans="1:23">
      <c r="A1296" t="s">
        <v>1339</v>
      </c>
      <c r="B1296">
        <v>19.453738999999999</v>
      </c>
      <c r="C1296" s="15">
        <v>-99.005718999999999</v>
      </c>
      <c r="D1296" s="2" t="s">
        <v>6356</v>
      </c>
      <c r="E1296" s="14" t="s">
        <v>5119</v>
      </c>
      <c r="F1296" s="14" t="e" vm="13">
        <v>#VALUE!</v>
      </c>
      <c r="G1296" s="2" t="str">
        <f>_xlfn.XLOOKUP(E1296,missing_cities!$Q$2:$Q$56,missing_cities!$R$2:$R$56,"Not Found",0)</f>
        <v>Mexico</v>
      </c>
      <c r="H1296" t="str">
        <f>_xlfn.XLOOKUP(E1296,missing_cities!$Q$2:$Q$56,missing_cities!$S$2:$S$56,"Not Found",0)</f>
        <v>North America</v>
      </c>
      <c r="I1296" t="s">
        <v>18</v>
      </c>
      <c r="J1296" s="15">
        <v>0.19</v>
      </c>
      <c r="K1296" t="s">
        <v>34</v>
      </c>
      <c r="L1296" s="15" t="str">
        <f t="shared" si="40"/>
        <v>6:00-22:00</v>
      </c>
      <c r="M1296" s="16">
        <f t="shared" si="41"/>
        <v>0.67</v>
      </c>
      <c r="N1296" s="15">
        <v>8.42</v>
      </c>
      <c r="O1296" s="15">
        <v>55</v>
      </c>
      <c r="P1296" t="s">
        <v>25</v>
      </c>
      <c r="Q1296">
        <v>150</v>
      </c>
      <c r="R1296" t="s">
        <v>21</v>
      </c>
      <c r="S1296">
        <v>2023</v>
      </c>
      <c r="T1296" t="s">
        <v>22</v>
      </c>
      <c r="U1296" s="15">
        <v>4.2</v>
      </c>
      <c r="V1296" s="15">
        <v>3</v>
      </c>
      <c r="W1296" t="s">
        <v>32</v>
      </c>
    </row>
    <row r="1297" spans="1:23">
      <c r="A1297" t="s">
        <v>1340</v>
      </c>
      <c r="B1297">
        <v>43.726739999999999</v>
      </c>
      <c r="C1297" s="15">
        <v>-79.403699000000003</v>
      </c>
      <c r="D1297" s="2" t="s">
        <v>6357</v>
      </c>
      <c r="E1297" s="14" t="s">
        <v>5050</v>
      </c>
      <c r="F1297" s="14" t="e" vm="1">
        <v>#VALUE!</v>
      </c>
      <c r="G1297" s="2" t="str">
        <f>_xlfn.XLOOKUP(E1297,missing_cities!$Q$2:$Q$56,missing_cities!$R$2:$R$56,"Not Found",0)</f>
        <v>Canada</v>
      </c>
      <c r="H1297" t="str">
        <f>_xlfn.XLOOKUP(E1297,missing_cities!$Q$2:$Q$56,missing_cities!$S$2:$S$56,"Not Found",0)</f>
        <v>North America</v>
      </c>
      <c r="I1297" t="s">
        <v>18</v>
      </c>
      <c r="J1297" s="15">
        <v>0.37</v>
      </c>
      <c r="K1297" t="s">
        <v>34</v>
      </c>
      <c r="L1297" s="15" t="str">
        <f t="shared" si="40"/>
        <v>6:00-22:00</v>
      </c>
      <c r="M1297" s="16">
        <f t="shared" si="41"/>
        <v>0.67</v>
      </c>
      <c r="N1297" s="15">
        <v>4.67</v>
      </c>
      <c r="O1297" s="15">
        <v>22</v>
      </c>
      <c r="P1297" t="s">
        <v>25</v>
      </c>
      <c r="Q1297">
        <v>22</v>
      </c>
      <c r="R1297" t="s">
        <v>26</v>
      </c>
      <c r="S1297">
        <v>2018</v>
      </c>
      <c r="T1297" t="s">
        <v>31</v>
      </c>
      <c r="U1297" s="15">
        <v>4.5</v>
      </c>
      <c r="V1297" s="15">
        <v>9</v>
      </c>
      <c r="W1297" t="s">
        <v>23</v>
      </c>
    </row>
    <row r="1298" spans="1:23">
      <c r="A1298" t="s">
        <v>1341</v>
      </c>
      <c r="B1298">
        <v>25.209009999999999</v>
      </c>
      <c r="C1298" s="15">
        <v>55.310597000000001</v>
      </c>
      <c r="D1298" s="2" t="s">
        <v>6358</v>
      </c>
      <c r="E1298" s="14" t="s">
        <v>5076</v>
      </c>
      <c r="F1298" s="14" t="e" vm="10">
        <v>#VALUE!</v>
      </c>
      <c r="G1298" s="2" t="str">
        <f>_xlfn.XLOOKUP(E1298,missing_cities!$Q$2:$Q$56,missing_cities!$R$2:$R$56,"Not Found",0)</f>
        <v>United Arab Emirates</v>
      </c>
      <c r="H1298" t="str">
        <f>_xlfn.XLOOKUP(E1298,missing_cities!$Q$2:$Q$56,missing_cities!$S$2:$S$56,"Not Found",0)</f>
        <v>Asia</v>
      </c>
      <c r="I1298" t="s">
        <v>18</v>
      </c>
      <c r="J1298" s="15">
        <v>0.46</v>
      </c>
      <c r="K1298" t="s">
        <v>34</v>
      </c>
      <c r="L1298" s="15" t="str">
        <f t="shared" si="40"/>
        <v>6:00-22:00</v>
      </c>
      <c r="M1298" s="16">
        <f t="shared" si="41"/>
        <v>0.67</v>
      </c>
      <c r="N1298" s="15">
        <v>9.14</v>
      </c>
      <c r="O1298" s="15">
        <v>32</v>
      </c>
      <c r="P1298" t="s">
        <v>39</v>
      </c>
      <c r="Q1298">
        <v>350</v>
      </c>
      <c r="R1298" t="s">
        <v>42</v>
      </c>
      <c r="S1298">
        <v>2014</v>
      </c>
      <c r="T1298" t="s">
        <v>22</v>
      </c>
      <c r="U1298" s="15">
        <v>3.1</v>
      </c>
      <c r="V1298" s="15">
        <v>1</v>
      </c>
      <c r="W1298" t="s">
        <v>23</v>
      </c>
    </row>
    <row r="1299" spans="1:23">
      <c r="A1299" t="s">
        <v>1342</v>
      </c>
      <c r="B1299">
        <v>37.821190000000001</v>
      </c>
      <c r="C1299" s="15">
        <v>-122.438046</v>
      </c>
      <c r="D1299" s="2" t="s">
        <v>6359</v>
      </c>
      <c r="E1299" s="14" t="s">
        <v>5061</v>
      </c>
      <c r="F1299" s="14" t="e" vm="5">
        <v>#VALUE!</v>
      </c>
      <c r="G1299" s="2" t="str">
        <f>_xlfn.XLOOKUP(E1299,missing_cities!$Q$2:$Q$56,missing_cities!$R$2:$R$56,"Not Found",0)</f>
        <v>United States</v>
      </c>
      <c r="H1299" t="str">
        <f>_xlfn.XLOOKUP(E1299,missing_cities!$Q$2:$Q$56,missing_cities!$S$2:$S$56,"Not Found",0)</f>
        <v>North America</v>
      </c>
      <c r="I1299" t="s">
        <v>18</v>
      </c>
      <c r="J1299" s="15">
        <v>0.26</v>
      </c>
      <c r="K1299" t="s">
        <v>34</v>
      </c>
      <c r="L1299" s="15" t="str">
        <f t="shared" si="40"/>
        <v>6:00-22:00</v>
      </c>
      <c r="M1299" s="16">
        <f t="shared" si="41"/>
        <v>0.67</v>
      </c>
      <c r="N1299" s="15">
        <v>9.6300000000000008</v>
      </c>
      <c r="O1299" s="15">
        <v>43</v>
      </c>
      <c r="P1299" t="s">
        <v>37</v>
      </c>
      <c r="Q1299">
        <v>350</v>
      </c>
      <c r="R1299" t="s">
        <v>48</v>
      </c>
      <c r="S1299">
        <v>2010</v>
      </c>
      <c r="T1299" t="s">
        <v>31</v>
      </c>
      <c r="U1299" s="15">
        <v>4.8</v>
      </c>
      <c r="V1299" s="15">
        <v>3</v>
      </c>
      <c r="W1299" t="s">
        <v>27</v>
      </c>
    </row>
    <row r="1300" spans="1:23">
      <c r="A1300" t="s">
        <v>1343</v>
      </c>
      <c r="B1300">
        <v>-23.637927999999999</v>
      </c>
      <c r="C1300" s="15">
        <v>-46.502237999999998</v>
      </c>
      <c r="D1300" s="2" t="s">
        <v>6177</v>
      </c>
      <c r="E1300" s="14" t="s">
        <v>5067</v>
      </c>
      <c r="F1300" s="14" t="e" vm="7">
        <v>#VALUE!</v>
      </c>
      <c r="G1300" s="2" t="str">
        <f>_xlfn.XLOOKUP(E1300,missing_cities!$Q$2:$Q$56,missing_cities!$R$2:$R$56,"Not Found",0)</f>
        <v>Brazil</v>
      </c>
      <c r="H1300" t="str">
        <f>_xlfn.XLOOKUP(E1300,missing_cities!$Q$2:$Q$56,missing_cities!$S$2:$S$56,"Not Found",0)</f>
        <v>South America</v>
      </c>
      <c r="I1300" t="s">
        <v>18</v>
      </c>
      <c r="J1300" s="15">
        <v>0.37</v>
      </c>
      <c r="K1300" s="1">
        <v>45862</v>
      </c>
      <c r="L1300" s="15" t="str">
        <f t="shared" si="40"/>
        <v>9.00-21.00</v>
      </c>
      <c r="M1300" s="16">
        <f t="shared" si="41"/>
        <v>12</v>
      </c>
      <c r="N1300" s="15">
        <v>5.53</v>
      </c>
      <c r="O1300" s="15">
        <v>20</v>
      </c>
      <c r="P1300" t="s">
        <v>37</v>
      </c>
      <c r="Q1300">
        <v>22</v>
      </c>
      <c r="R1300" t="s">
        <v>42</v>
      </c>
      <c r="S1300">
        <v>2017</v>
      </c>
      <c r="T1300" t="s">
        <v>31</v>
      </c>
      <c r="U1300" s="15">
        <v>3.5</v>
      </c>
      <c r="V1300" s="15">
        <v>3</v>
      </c>
      <c r="W1300" t="s">
        <v>23</v>
      </c>
    </row>
    <row r="1301" spans="1:23">
      <c r="A1301" t="s">
        <v>1344</v>
      </c>
      <c r="B1301">
        <v>43.659261999999998</v>
      </c>
      <c r="C1301" s="15">
        <v>-79.340890999999999</v>
      </c>
      <c r="D1301" s="2" t="s">
        <v>6360</v>
      </c>
      <c r="E1301" s="14" t="s">
        <v>5050</v>
      </c>
      <c r="F1301" s="14" t="e" vm="1">
        <v>#VALUE!</v>
      </c>
      <c r="G1301" s="2" t="str">
        <f>_xlfn.XLOOKUP(E1301,missing_cities!$Q$2:$Q$56,missing_cities!$R$2:$R$56,"Not Found",0)</f>
        <v>Canada</v>
      </c>
      <c r="H1301" t="str">
        <f>_xlfn.XLOOKUP(E1301,missing_cities!$Q$2:$Q$56,missing_cities!$S$2:$S$56,"Not Found",0)</f>
        <v>North America</v>
      </c>
      <c r="I1301" t="s">
        <v>18</v>
      </c>
      <c r="J1301" s="15">
        <v>0.13</v>
      </c>
      <c r="K1301" t="s">
        <v>34</v>
      </c>
      <c r="L1301" s="15" t="str">
        <f t="shared" si="40"/>
        <v>6:00-22:00</v>
      </c>
      <c r="M1301" s="16">
        <f t="shared" si="41"/>
        <v>0.67</v>
      </c>
      <c r="N1301" s="15">
        <v>19.84</v>
      </c>
      <c r="O1301" s="15">
        <v>45</v>
      </c>
      <c r="P1301" t="s">
        <v>37</v>
      </c>
      <c r="Q1301">
        <v>350</v>
      </c>
      <c r="R1301" t="s">
        <v>97</v>
      </c>
      <c r="S1301">
        <v>2014</v>
      </c>
      <c r="T1301" t="s">
        <v>31</v>
      </c>
      <c r="U1301" s="15">
        <v>4</v>
      </c>
      <c r="V1301" s="15">
        <v>4</v>
      </c>
      <c r="W1301" t="s">
        <v>32</v>
      </c>
    </row>
    <row r="1302" spans="1:23">
      <c r="A1302" t="s">
        <v>1345</v>
      </c>
      <c r="B1302">
        <v>39.997022999999999</v>
      </c>
      <c r="C1302" s="15">
        <v>116.32632</v>
      </c>
      <c r="D1302" s="2" t="s">
        <v>6361</v>
      </c>
      <c r="E1302" s="14" t="s">
        <v>5071</v>
      </c>
      <c r="F1302" s="14" t="e" vm="9">
        <v>#VALUE!</v>
      </c>
      <c r="G1302" s="2" t="str">
        <f>_xlfn.XLOOKUP(E1302,missing_cities!$Q$2:$Q$56,missing_cities!$R$2:$R$56,"Not Found",0)</f>
        <v>China</v>
      </c>
      <c r="H1302" t="str">
        <f>_xlfn.XLOOKUP(E1302,missing_cities!$Q$2:$Q$56,missing_cities!$S$2:$S$56,"Not Found",0)</f>
        <v>Asia</v>
      </c>
      <c r="I1302" t="s">
        <v>18</v>
      </c>
      <c r="J1302" s="15">
        <v>0.35</v>
      </c>
      <c r="K1302" s="1">
        <v>45862</v>
      </c>
      <c r="L1302" s="15" t="str">
        <f t="shared" si="40"/>
        <v>9.00-21.00</v>
      </c>
      <c r="M1302" s="16">
        <f t="shared" si="41"/>
        <v>12</v>
      </c>
      <c r="N1302" s="15">
        <v>19.899999999999999</v>
      </c>
      <c r="O1302" s="15">
        <v>40</v>
      </c>
      <c r="P1302" t="s">
        <v>25</v>
      </c>
      <c r="Q1302">
        <v>350</v>
      </c>
      <c r="R1302" t="s">
        <v>21</v>
      </c>
      <c r="S1302">
        <v>2021</v>
      </c>
      <c r="T1302" t="s">
        <v>22</v>
      </c>
      <c r="U1302" s="15">
        <v>4.4000000000000004</v>
      </c>
      <c r="V1302" s="15">
        <v>4</v>
      </c>
      <c r="W1302" t="s">
        <v>32</v>
      </c>
    </row>
    <row r="1303" spans="1:23">
      <c r="A1303" t="s">
        <v>1346</v>
      </c>
      <c r="B1303">
        <v>52.435901999999999</v>
      </c>
      <c r="C1303" s="15">
        <v>13.492113</v>
      </c>
      <c r="D1303" s="2" t="s">
        <v>6362</v>
      </c>
      <c r="E1303" s="14" t="s">
        <v>5057</v>
      </c>
      <c r="F1303" s="14" t="e" vm="3">
        <v>#VALUE!</v>
      </c>
      <c r="G1303" s="2" t="str">
        <f>_xlfn.XLOOKUP(E1303,missing_cities!$Q$2:$Q$56,missing_cities!$R$2:$R$56,"Not Found",0)</f>
        <v>Germany</v>
      </c>
      <c r="H1303" t="str">
        <f>_xlfn.XLOOKUP(E1303,missing_cities!$Q$2:$Q$56,missing_cities!$S$2:$S$56,"Not Found",0)</f>
        <v>Europe</v>
      </c>
      <c r="I1303" t="s">
        <v>18</v>
      </c>
      <c r="J1303" s="15">
        <v>0.28999999999999998</v>
      </c>
      <c r="K1303" t="s">
        <v>19</v>
      </c>
      <c r="L1303" s="15" t="str">
        <f t="shared" si="40"/>
        <v>9:00-18:00</v>
      </c>
      <c r="M1303" s="16">
        <f t="shared" si="41"/>
        <v>0.37</v>
      </c>
      <c r="N1303" s="15">
        <v>14.81</v>
      </c>
      <c r="O1303" s="15">
        <v>85</v>
      </c>
      <c r="P1303" t="s">
        <v>29</v>
      </c>
      <c r="Q1303">
        <v>350</v>
      </c>
      <c r="R1303" t="s">
        <v>48</v>
      </c>
      <c r="S1303">
        <v>2012</v>
      </c>
      <c r="T1303" t="s">
        <v>31</v>
      </c>
      <c r="U1303" s="15">
        <v>4.7</v>
      </c>
      <c r="V1303" s="15">
        <v>9</v>
      </c>
      <c r="W1303" t="s">
        <v>23</v>
      </c>
    </row>
    <row r="1304" spans="1:23">
      <c r="A1304" t="s">
        <v>1347</v>
      </c>
      <c r="B1304">
        <v>34.033321000000001</v>
      </c>
      <c r="C1304" s="15">
        <v>-118.33028</v>
      </c>
      <c r="D1304" s="2" t="s">
        <v>6363</v>
      </c>
      <c r="E1304" s="14" t="s">
        <v>5111</v>
      </c>
      <c r="F1304" s="14" t="e" vm="5">
        <v>#VALUE!</v>
      </c>
      <c r="G1304" s="2" t="str">
        <f>_xlfn.XLOOKUP(E1304,missing_cities!$Q$2:$Q$56,missing_cities!$R$2:$R$56,"Not Found",0)</f>
        <v>United States</v>
      </c>
      <c r="H1304" t="str">
        <f>_xlfn.XLOOKUP(E1304,missing_cities!$Q$2:$Q$56,missing_cities!$S$2:$S$56,"Not Found",0)</f>
        <v>North America</v>
      </c>
      <c r="I1304" t="s">
        <v>18</v>
      </c>
      <c r="J1304" s="15">
        <v>0.39</v>
      </c>
      <c r="K1304" t="s">
        <v>19</v>
      </c>
      <c r="L1304" s="15" t="str">
        <f t="shared" si="40"/>
        <v>9:00-18:00</v>
      </c>
      <c r="M1304" s="16">
        <f t="shared" si="41"/>
        <v>0.37</v>
      </c>
      <c r="N1304" s="15">
        <v>18.760000000000002</v>
      </c>
      <c r="O1304" s="15">
        <v>15</v>
      </c>
      <c r="P1304" t="s">
        <v>37</v>
      </c>
      <c r="Q1304">
        <v>50</v>
      </c>
      <c r="R1304" t="s">
        <v>46</v>
      </c>
      <c r="S1304">
        <v>2020</v>
      </c>
      <c r="T1304" t="s">
        <v>31</v>
      </c>
      <c r="U1304" s="15">
        <v>3.7</v>
      </c>
      <c r="V1304" s="15">
        <v>8</v>
      </c>
      <c r="W1304" t="s">
        <v>27</v>
      </c>
    </row>
    <row r="1305" spans="1:23">
      <c r="A1305" t="s">
        <v>1348</v>
      </c>
      <c r="B1305">
        <v>13.83508</v>
      </c>
      <c r="C1305" s="15">
        <v>100.425054</v>
      </c>
      <c r="D1305" s="2" t="s">
        <v>6364</v>
      </c>
      <c r="E1305" s="14" t="s">
        <v>5059</v>
      </c>
      <c r="F1305" s="14" t="e" vm="4">
        <v>#VALUE!</v>
      </c>
      <c r="G1305" s="2" t="str">
        <f>_xlfn.XLOOKUP(E1305,missing_cities!$Q$2:$Q$56,missing_cities!$R$2:$R$56,"Not Found",0)</f>
        <v>Thailand</v>
      </c>
      <c r="H1305" t="str">
        <f>_xlfn.XLOOKUP(E1305,missing_cities!$Q$2:$Q$56,missing_cities!$S$2:$S$56,"Not Found",0)</f>
        <v>Asia</v>
      </c>
      <c r="I1305" t="s">
        <v>18</v>
      </c>
      <c r="J1305" s="15">
        <v>0.47</v>
      </c>
      <c r="K1305" s="1">
        <v>45862</v>
      </c>
      <c r="L1305" s="15" t="str">
        <f t="shared" si="40"/>
        <v>9.00-21.00</v>
      </c>
      <c r="M1305" s="16">
        <f t="shared" si="41"/>
        <v>12</v>
      </c>
      <c r="N1305" s="15">
        <v>1.1499999999999999</v>
      </c>
      <c r="O1305" s="15">
        <v>96</v>
      </c>
      <c r="P1305" t="s">
        <v>20</v>
      </c>
      <c r="Q1305">
        <v>50</v>
      </c>
      <c r="R1305" t="s">
        <v>46</v>
      </c>
      <c r="S1305">
        <v>2010</v>
      </c>
      <c r="T1305" t="s">
        <v>31</v>
      </c>
      <c r="U1305" s="15">
        <v>4.5</v>
      </c>
      <c r="V1305" s="15">
        <v>5</v>
      </c>
      <c r="W1305" t="s">
        <v>23</v>
      </c>
    </row>
    <row r="1306" spans="1:23">
      <c r="A1306" t="s">
        <v>1349</v>
      </c>
      <c r="B1306">
        <v>41.876548999999997</v>
      </c>
      <c r="C1306" s="15">
        <v>-87.765450999999999</v>
      </c>
      <c r="D1306" s="2" t="s">
        <v>6365</v>
      </c>
      <c r="E1306" s="14" t="s">
        <v>5065</v>
      </c>
      <c r="F1306" s="14" t="e" vm="5">
        <v>#VALUE!</v>
      </c>
      <c r="G1306" s="2" t="str">
        <f>_xlfn.XLOOKUP(E1306,missing_cities!$Q$2:$Q$56,missing_cities!$R$2:$R$56,"Not Found",0)</f>
        <v>United States</v>
      </c>
      <c r="H1306" t="str">
        <f>_xlfn.XLOOKUP(E1306,missing_cities!$Q$2:$Q$56,missing_cities!$S$2:$S$56,"Not Found",0)</f>
        <v>North America</v>
      </c>
      <c r="I1306" t="s">
        <v>18</v>
      </c>
      <c r="J1306" s="15">
        <v>0.32</v>
      </c>
      <c r="K1306" s="1">
        <v>45862</v>
      </c>
      <c r="L1306" s="15" t="str">
        <f t="shared" si="40"/>
        <v>9.00-21.00</v>
      </c>
      <c r="M1306" s="16">
        <f t="shared" si="41"/>
        <v>12</v>
      </c>
      <c r="N1306" s="15">
        <v>12.8</v>
      </c>
      <c r="O1306" s="15">
        <v>22</v>
      </c>
      <c r="P1306" t="s">
        <v>39</v>
      </c>
      <c r="Q1306">
        <v>22</v>
      </c>
      <c r="R1306" t="s">
        <v>132</v>
      </c>
      <c r="S1306">
        <v>2018</v>
      </c>
      <c r="T1306" t="s">
        <v>31</v>
      </c>
      <c r="U1306" s="15">
        <v>4.9000000000000004</v>
      </c>
      <c r="V1306" s="15">
        <v>5</v>
      </c>
      <c r="W1306" t="s">
        <v>27</v>
      </c>
    </row>
    <row r="1307" spans="1:23">
      <c r="A1307" t="s">
        <v>1350</v>
      </c>
      <c r="B1307">
        <v>37.536554000000002</v>
      </c>
      <c r="C1307" s="15">
        <v>127.014419</v>
      </c>
      <c r="D1307" s="2" t="s">
        <v>6366</v>
      </c>
      <c r="E1307" s="14" t="s">
        <v>5063</v>
      </c>
      <c r="F1307" s="14" t="e" vm="6">
        <v>#VALUE!</v>
      </c>
      <c r="G1307" s="2" t="str">
        <f>_xlfn.XLOOKUP(E1307,missing_cities!$Q$2:$Q$56,missing_cities!$R$2:$R$56,"Not Found",0)</f>
        <v>South Korea</v>
      </c>
      <c r="H1307" t="str">
        <f>_xlfn.XLOOKUP(E1307,missing_cities!$Q$2:$Q$56,missing_cities!$S$2:$S$56,"Not Found",0)</f>
        <v>Asia</v>
      </c>
      <c r="I1307" t="s">
        <v>18</v>
      </c>
      <c r="J1307" s="15">
        <v>0.5</v>
      </c>
      <c r="K1307" t="s">
        <v>19</v>
      </c>
      <c r="L1307" s="15" t="str">
        <f t="shared" si="40"/>
        <v>9:00-18:00</v>
      </c>
      <c r="M1307" s="16">
        <f t="shared" si="41"/>
        <v>0.37</v>
      </c>
      <c r="N1307" s="15">
        <v>1.81</v>
      </c>
      <c r="O1307" s="15">
        <v>90</v>
      </c>
      <c r="P1307" t="s">
        <v>29</v>
      </c>
      <c r="Q1307">
        <v>350</v>
      </c>
      <c r="R1307" t="s">
        <v>74</v>
      </c>
      <c r="S1307">
        <v>2018</v>
      </c>
      <c r="T1307" t="s">
        <v>22</v>
      </c>
      <c r="U1307" s="15">
        <v>3.5</v>
      </c>
      <c r="V1307" s="15">
        <v>7</v>
      </c>
      <c r="W1307" t="s">
        <v>32</v>
      </c>
    </row>
    <row r="1308" spans="1:23">
      <c r="A1308" t="s">
        <v>1351</v>
      </c>
      <c r="B1308">
        <v>52.503805999999997</v>
      </c>
      <c r="C1308" s="15">
        <v>13.484658</v>
      </c>
      <c r="D1308" s="2" t="s">
        <v>6367</v>
      </c>
      <c r="E1308" s="14" t="s">
        <v>5057</v>
      </c>
      <c r="F1308" s="14" t="e" vm="3">
        <v>#VALUE!</v>
      </c>
      <c r="G1308" s="2" t="str">
        <f>_xlfn.XLOOKUP(E1308,missing_cities!$Q$2:$Q$56,missing_cities!$R$2:$R$56,"Not Found",0)</f>
        <v>Germany</v>
      </c>
      <c r="H1308" t="str">
        <f>_xlfn.XLOOKUP(E1308,missing_cities!$Q$2:$Q$56,missing_cities!$S$2:$S$56,"Not Found",0)</f>
        <v>Europe</v>
      </c>
      <c r="I1308" t="s">
        <v>18</v>
      </c>
      <c r="J1308" s="15">
        <v>0.37</v>
      </c>
      <c r="K1308" s="1">
        <v>45862</v>
      </c>
      <c r="L1308" s="15" t="str">
        <f t="shared" si="40"/>
        <v>9.00-21.00</v>
      </c>
      <c r="M1308" s="16">
        <f t="shared" si="41"/>
        <v>12</v>
      </c>
      <c r="N1308" s="15">
        <v>9.02</v>
      </c>
      <c r="O1308" s="15">
        <v>12</v>
      </c>
      <c r="P1308" t="s">
        <v>25</v>
      </c>
      <c r="Q1308">
        <v>350</v>
      </c>
      <c r="R1308" t="s">
        <v>46</v>
      </c>
      <c r="S1308">
        <v>2013</v>
      </c>
      <c r="T1308" t="s">
        <v>22</v>
      </c>
      <c r="U1308" s="15">
        <v>4.0999999999999996</v>
      </c>
      <c r="V1308" s="15">
        <v>6</v>
      </c>
      <c r="W1308" t="s">
        <v>23</v>
      </c>
    </row>
    <row r="1309" spans="1:23">
      <c r="A1309" t="s">
        <v>1352</v>
      </c>
      <c r="B1309">
        <v>-33.845902000000002</v>
      </c>
      <c r="C1309" s="15">
        <v>151.22310400000001</v>
      </c>
      <c r="D1309" s="2" t="s">
        <v>6368</v>
      </c>
      <c r="E1309" s="14" t="s">
        <v>5069</v>
      </c>
      <c r="F1309" s="14" t="e" vm="8">
        <v>#VALUE!</v>
      </c>
      <c r="G1309" s="2" t="str">
        <f>_xlfn.XLOOKUP(E1309,missing_cities!$Q$2:$Q$56,missing_cities!$R$2:$R$56,"Not Found",0)</f>
        <v>Australia</v>
      </c>
      <c r="H1309" t="str">
        <f>_xlfn.XLOOKUP(E1309,missing_cities!$Q$2:$Q$56,missing_cities!$S$2:$S$56,"Not Found",0)</f>
        <v>Australia</v>
      </c>
      <c r="I1309" t="s">
        <v>18</v>
      </c>
      <c r="J1309" s="15">
        <v>0.48</v>
      </c>
      <c r="K1309" s="1">
        <v>45862</v>
      </c>
      <c r="L1309" s="15" t="str">
        <f t="shared" si="40"/>
        <v>9.00-21.00</v>
      </c>
      <c r="M1309" s="16">
        <f t="shared" si="41"/>
        <v>12</v>
      </c>
      <c r="N1309" s="15">
        <v>3.92</v>
      </c>
      <c r="O1309" s="15">
        <v>30</v>
      </c>
      <c r="P1309" t="s">
        <v>37</v>
      </c>
      <c r="Q1309">
        <v>22</v>
      </c>
      <c r="R1309" t="s">
        <v>30</v>
      </c>
      <c r="S1309">
        <v>2023</v>
      </c>
      <c r="T1309" t="s">
        <v>22</v>
      </c>
      <c r="U1309" s="15">
        <v>3.3</v>
      </c>
      <c r="V1309" s="15">
        <v>10</v>
      </c>
      <c r="W1309" t="s">
        <v>27</v>
      </c>
    </row>
    <row r="1310" spans="1:23">
      <c r="A1310" t="s">
        <v>1353</v>
      </c>
      <c r="B1310">
        <v>37.573048999999997</v>
      </c>
      <c r="C1310" s="15">
        <v>126.96699</v>
      </c>
      <c r="D1310" s="2" t="s">
        <v>6369</v>
      </c>
      <c r="E1310" s="14" t="s">
        <v>5063</v>
      </c>
      <c r="F1310" s="14" t="e" vm="6">
        <v>#VALUE!</v>
      </c>
      <c r="G1310" s="2" t="str">
        <f>_xlfn.XLOOKUP(E1310,missing_cities!$Q$2:$Q$56,missing_cities!$R$2:$R$56,"Not Found",0)</f>
        <v>South Korea</v>
      </c>
      <c r="H1310" t="str">
        <f>_xlfn.XLOOKUP(E1310,missing_cities!$Q$2:$Q$56,missing_cities!$S$2:$S$56,"Not Found",0)</f>
        <v>Asia</v>
      </c>
      <c r="I1310" t="s">
        <v>18</v>
      </c>
      <c r="J1310" s="15">
        <v>0.22</v>
      </c>
      <c r="K1310" t="s">
        <v>34</v>
      </c>
      <c r="L1310" s="15" t="str">
        <f t="shared" si="40"/>
        <v>6:00-22:00</v>
      </c>
      <c r="M1310" s="16">
        <f t="shared" si="41"/>
        <v>0.67</v>
      </c>
      <c r="N1310" s="15">
        <v>18.23</v>
      </c>
      <c r="O1310" s="15">
        <v>13</v>
      </c>
      <c r="P1310" t="s">
        <v>29</v>
      </c>
      <c r="Q1310">
        <v>150</v>
      </c>
      <c r="R1310" t="s">
        <v>26</v>
      </c>
      <c r="S1310">
        <v>2010</v>
      </c>
      <c r="T1310" t="s">
        <v>22</v>
      </c>
      <c r="U1310" s="15">
        <v>3.9</v>
      </c>
      <c r="V1310" s="15">
        <v>9</v>
      </c>
      <c r="W1310" t="s">
        <v>23</v>
      </c>
    </row>
    <row r="1311" spans="1:23">
      <c r="A1311" t="s">
        <v>1354</v>
      </c>
      <c r="B1311">
        <v>19.077469000000001</v>
      </c>
      <c r="C1311" s="15">
        <v>72.841241999999994</v>
      </c>
      <c r="D1311" s="2" t="s">
        <v>6370</v>
      </c>
      <c r="E1311" s="14" t="s">
        <v>5079</v>
      </c>
      <c r="F1311" s="14" t="e" vm="11">
        <v>#VALUE!</v>
      </c>
      <c r="G1311" s="2" t="str">
        <f>_xlfn.XLOOKUP(E1311,missing_cities!$Q$2:$Q$56,missing_cities!$R$2:$R$56,"Not Found",0)</f>
        <v>India</v>
      </c>
      <c r="H1311" t="str">
        <f>_xlfn.XLOOKUP(E1311,missing_cities!$Q$2:$Q$56,missing_cities!$S$2:$S$56,"Not Found",0)</f>
        <v>Asia</v>
      </c>
      <c r="I1311" t="s">
        <v>18</v>
      </c>
      <c r="J1311" s="15">
        <v>0.38</v>
      </c>
      <c r="K1311" s="1">
        <v>45862</v>
      </c>
      <c r="L1311" s="15" t="str">
        <f t="shared" si="40"/>
        <v>9.00-21.00</v>
      </c>
      <c r="M1311" s="16">
        <f t="shared" si="41"/>
        <v>12</v>
      </c>
      <c r="N1311" s="15">
        <v>17.57</v>
      </c>
      <c r="O1311" s="15">
        <v>96</v>
      </c>
      <c r="P1311" t="s">
        <v>37</v>
      </c>
      <c r="Q1311">
        <v>22</v>
      </c>
      <c r="R1311" t="s">
        <v>42</v>
      </c>
      <c r="S1311">
        <v>2015</v>
      </c>
      <c r="T1311" t="s">
        <v>31</v>
      </c>
      <c r="U1311" s="15">
        <v>3.6</v>
      </c>
      <c r="V1311" s="15">
        <v>1</v>
      </c>
      <c r="W1311" t="s">
        <v>32</v>
      </c>
    </row>
    <row r="1312" spans="1:23">
      <c r="A1312" t="s">
        <v>1355</v>
      </c>
      <c r="B1312">
        <v>-33.887957999999998</v>
      </c>
      <c r="C1312" s="15">
        <v>18.420528000000001</v>
      </c>
      <c r="D1312" s="2" t="s">
        <v>6371</v>
      </c>
      <c r="E1312" s="14" t="s">
        <v>5085</v>
      </c>
      <c r="F1312" s="14" t="e" vm="12">
        <v>#VALUE!</v>
      </c>
      <c r="G1312" s="2" t="str">
        <f>_xlfn.XLOOKUP(E1312,missing_cities!$Q$2:$Q$56,missing_cities!$R$2:$R$56,"Not Found",0)</f>
        <v>South Africa</v>
      </c>
      <c r="H1312" t="str">
        <f>_xlfn.XLOOKUP(E1312,missing_cities!$Q$2:$Q$56,missing_cities!$S$2:$S$56,"Not Found",0)</f>
        <v>Africa</v>
      </c>
      <c r="I1312" t="s">
        <v>18</v>
      </c>
      <c r="J1312" s="15">
        <v>0.26</v>
      </c>
      <c r="K1312" t="s">
        <v>34</v>
      </c>
      <c r="L1312" s="15" t="str">
        <f t="shared" si="40"/>
        <v>6:00-22:00</v>
      </c>
      <c r="M1312" s="16">
        <f t="shared" si="41"/>
        <v>0.67</v>
      </c>
      <c r="N1312" s="15">
        <v>10.08</v>
      </c>
      <c r="O1312" s="15">
        <v>78</v>
      </c>
      <c r="P1312" t="s">
        <v>39</v>
      </c>
      <c r="Q1312">
        <v>350</v>
      </c>
      <c r="R1312" t="s">
        <v>132</v>
      </c>
      <c r="S1312">
        <v>2011</v>
      </c>
      <c r="T1312" t="s">
        <v>31</v>
      </c>
      <c r="U1312" s="15">
        <v>3.2</v>
      </c>
      <c r="V1312" s="15">
        <v>4</v>
      </c>
      <c r="W1312" t="s">
        <v>27</v>
      </c>
    </row>
    <row r="1313" spans="1:23">
      <c r="A1313" t="s">
        <v>1356</v>
      </c>
      <c r="B1313">
        <v>37.872495999999998</v>
      </c>
      <c r="C1313" s="15">
        <v>-122.389506</v>
      </c>
      <c r="D1313" s="2" t="s">
        <v>6372</v>
      </c>
      <c r="E1313" s="14" t="s">
        <v>5061</v>
      </c>
      <c r="F1313" s="14" t="e" vm="5">
        <v>#VALUE!</v>
      </c>
      <c r="G1313" s="2" t="str">
        <f>_xlfn.XLOOKUP(E1313,missing_cities!$Q$2:$Q$56,missing_cities!$R$2:$R$56,"Not Found",0)</f>
        <v>United States</v>
      </c>
      <c r="H1313" t="str">
        <f>_xlfn.XLOOKUP(E1313,missing_cities!$Q$2:$Q$56,missing_cities!$S$2:$S$56,"Not Found",0)</f>
        <v>North America</v>
      </c>
      <c r="I1313" t="s">
        <v>18</v>
      </c>
      <c r="J1313" s="15">
        <v>0.34</v>
      </c>
      <c r="K1313" t="s">
        <v>34</v>
      </c>
      <c r="L1313" s="15" t="str">
        <f t="shared" si="40"/>
        <v>6:00-22:00</v>
      </c>
      <c r="M1313" s="16">
        <f t="shared" si="41"/>
        <v>0.67</v>
      </c>
      <c r="N1313" s="15">
        <v>6.64</v>
      </c>
      <c r="O1313" s="15">
        <v>96</v>
      </c>
      <c r="P1313" t="s">
        <v>37</v>
      </c>
      <c r="Q1313">
        <v>50</v>
      </c>
      <c r="R1313" t="s">
        <v>37</v>
      </c>
      <c r="S1313">
        <v>2012</v>
      </c>
      <c r="T1313" t="s">
        <v>22</v>
      </c>
      <c r="U1313" s="15">
        <v>3.1</v>
      </c>
      <c r="V1313" s="15">
        <v>8</v>
      </c>
      <c r="W1313" t="s">
        <v>23</v>
      </c>
    </row>
    <row r="1314" spans="1:23">
      <c r="A1314" t="s">
        <v>1357</v>
      </c>
      <c r="B1314">
        <v>-33.808808999999997</v>
      </c>
      <c r="C1314" s="15">
        <v>18.468309999999999</v>
      </c>
      <c r="D1314" s="2" t="s">
        <v>6373</v>
      </c>
      <c r="E1314" s="14" t="s">
        <v>5085</v>
      </c>
      <c r="F1314" s="14" t="e" vm="12">
        <v>#VALUE!</v>
      </c>
      <c r="G1314" s="2" t="str">
        <f>_xlfn.XLOOKUP(E1314,missing_cities!$Q$2:$Q$56,missing_cities!$R$2:$R$56,"Not Found",0)</f>
        <v>South Africa</v>
      </c>
      <c r="H1314" t="str">
        <f>_xlfn.XLOOKUP(E1314,missing_cities!$Q$2:$Q$56,missing_cities!$S$2:$S$56,"Not Found",0)</f>
        <v>Africa</v>
      </c>
      <c r="I1314" t="s">
        <v>18</v>
      </c>
      <c r="J1314" s="15">
        <v>0.46</v>
      </c>
      <c r="K1314" t="s">
        <v>34</v>
      </c>
      <c r="L1314" s="15" t="str">
        <f t="shared" si="40"/>
        <v>6:00-22:00</v>
      </c>
      <c r="M1314" s="16">
        <f t="shared" si="41"/>
        <v>0.67</v>
      </c>
      <c r="N1314" s="15">
        <v>14.11</v>
      </c>
      <c r="O1314" s="15">
        <v>77</v>
      </c>
      <c r="P1314" t="s">
        <v>25</v>
      </c>
      <c r="Q1314">
        <v>150</v>
      </c>
      <c r="R1314" t="s">
        <v>132</v>
      </c>
      <c r="S1314">
        <v>2022</v>
      </c>
      <c r="T1314" t="s">
        <v>31</v>
      </c>
      <c r="U1314" s="15">
        <v>3.4</v>
      </c>
      <c r="V1314" s="15">
        <v>7</v>
      </c>
      <c r="W1314" t="s">
        <v>27</v>
      </c>
    </row>
    <row r="1315" spans="1:23">
      <c r="A1315" t="s">
        <v>1358</v>
      </c>
      <c r="B1315">
        <v>-53.234063999999996</v>
      </c>
      <c r="C1315" s="15">
        <v>-127.573339</v>
      </c>
      <c r="D1315" s="2" t="s">
        <v>6374</v>
      </c>
      <c r="E1315" s="14" t="str">
        <f>_xlfn.XLOOKUP(C1315,missing_cities!B:B,missing_cities!C:C,"Not Found",0)</f>
        <v>Error</v>
      </c>
      <c r="F1315" s="14" t="s">
        <v>9987</v>
      </c>
      <c r="G1315" s="2" t="str">
        <f>_xlfn.XLOOKUP(E1315,missing_cities!$Q$2:$Q$56,missing_cities!$R$2:$R$56,"Not Found",0)</f>
        <v>Error</v>
      </c>
      <c r="H1315" t="str">
        <f>_xlfn.XLOOKUP(E1315,missing_cities!$Q$2:$Q$56,missing_cities!$S$2:$S$56,"Not Found",0)</f>
        <v>Error</v>
      </c>
      <c r="I1315" t="s">
        <v>18</v>
      </c>
      <c r="J1315" s="15">
        <v>0.21</v>
      </c>
      <c r="K1315" t="s">
        <v>19</v>
      </c>
      <c r="L1315" s="15" t="str">
        <f t="shared" si="40"/>
        <v>9:00-18:00</v>
      </c>
      <c r="M1315" s="16">
        <f t="shared" si="41"/>
        <v>0.37</v>
      </c>
      <c r="N1315" s="15">
        <v>4.51</v>
      </c>
      <c r="O1315" s="15">
        <v>38</v>
      </c>
      <c r="P1315" t="s">
        <v>20</v>
      </c>
      <c r="Q1315">
        <v>150</v>
      </c>
      <c r="R1315" t="s">
        <v>44</v>
      </c>
      <c r="S1315">
        <v>2010</v>
      </c>
      <c r="T1315" t="s">
        <v>22</v>
      </c>
      <c r="U1315" s="15">
        <v>3</v>
      </c>
      <c r="V1315" s="15">
        <v>4</v>
      </c>
      <c r="W1315" t="s">
        <v>32</v>
      </c>
    </row>
    <row r="1316" spans="1:23">
      <c r="A1316" t="s">
        <v>1359</v>
      </c>
      <c r="B1316">
        <v>39.905577999999998</v>
      </c>
      <c r="C1316" s="15">
        <v>116.287948</v>
      </c>
      <c r="D1316" s="2" t="s">
        <v>6375</v>
      </c>
      <c r="E1316" s="14" t="s">
        <v>5071</v>
      </c>
      <c r="F1316" s="14" t="e" vm="9">
        <v>#VALUE!</v>
      </c>
      <c r="G1316" s="2" t="str">
        <f>_xlfn.XLOOKUP(E1316,missing_cities!$Q$2:$Q$56,missing_cities!$R$2:$R$56,"Not Found",0)</f>
        <v>China</v>
      </c>
      <c r="H1316" t="str">
        <f>_xlfn.XLOOKUP(E1316,missing_cities!$Q$2:$Q$56,missing_cities!$S$2:$S$56,"Not Found",0)</f>
        <v>Asia</v>
      </c>
      <c r="I1316" t="s">
        <v>18</v>
      </c>
      <c r="J1316" s="15">
        <v>0.14000000000000001</v>
      </c>
      <c r="K1316" t="s">
        <v>34</v>
      </c>
      <c r="L1316" s="15" t="str">
        <f t="shared" si="40"/>
        <v>6:00-22:00</v>
      </c>
      <c r="M1316" s="16">
        <f t="shared" si="41"/>
        <v>0.67</v>
      </c>
      <c r="N1316" s="15">
        <v>7.29</v>
      </c>
      <c r="O1316" s="15">
        <v>55</v>
      </c>
      <c r="P1316" t="s">
        <v>20</v>
      </c>
      <c r="Q1316">
        <v>350</v>
      </c>
      <c r="R1316" t="s">
        <v>81</v>
      </c>
      <c r="S1316">
        <v>2022</v>
      </c>
      <c r="T1316" t="s">
        <v>22</v>
      </c>
      <c r="U1316" s="15">
        <v>3.7</v>
      </c>
      <c r="V1316" s="15">
        <v>9</v>
      </c>
      <c r="W1316" t="s">
        <v>23</v>
      </c>
    </row>
    <row r="1317" spans="1:23">
      <c r="A1317" t="s">
        <v>1360</v>
      </c>
      <c r="B1317">
        <v>-52.667416000000003</v>
      </c>
      <c r="C1317" s="15">
        <v>-61.426994000000001</v>
      </c>
      <c r="D1317" s="2" t="s">
        <v>6376</v>
      </c>
      <c r="E1317" s="14" t="str">
        <f>_xlfn.XLOOKUP(C1317,missing_cities!B:B,missing_cities!C:C,"Not Found",0)</f>
        <v>Error</v>
      </c>
      <c r="F1317" s="14" t="s">
        <v>9987</v>
      </c>
      <c r="G1317" s="2" t="str">
        <f>_xlfn.XLOOKUP(E1317,missing_cities!$Q$2:$Q$56,missing_cities!$R$2:$R$56,"Not Found",0)</f>
        <v>Error</v>
      </c>
      <c r="H1317" t="str">
        <f>_xlfn.XLOOKUP(E1317,missing_cities!$Q$2:$Q$56,missing_cities!$S$2:$S$56,"Not Found",0)</f>
        <v>Error</v>
      </c>
      <c r="I1317" t="s">
        <v>18</v>
      </c>
      <c r="J1317" s="15">
        <v>0.12</v>
      </c>
      <c r="K1317" s="1">
        <v>45862</v>
      </c>
      <c r="L1317" s="15" t="str">
        <f t="shared" si="40"/>
        <v>9.00-21.00</v>
      </c>
      <c r="M1317" s="16">
        <f t="shared" si="41"/>
        <v>12</v>
      </c>
      <c r="N1317" s="15">
        <v>12.96</v>
      </c>
      <c r="O1317" s="15">
        <v>61</v>
      </c>
      <c r="P1317" t="s">
        <v>39</v>
      </c>
      <c r="Q1317">
        <v>350</v>
      </c>
      <c r="R1317" t="s">
        <v>26</v>
      </c>
      <c r="S1317">
        <v>2012</v>
      </c>
      <c r="T1317" t="s">
        <v>31</v>
      </c>
      <c r="U1317" s="15">
        <v>4.8</v>
      </c>
      <c r="V1317" s="15">
        <v>10</v>
      </c>
      <c r="W1317" t="s">
        <v>23</v>
      </c>
    </row>
    <row r="1318" spans="1:23">
      <c r="A1318" t="s">
        <v>1361</v>
      </c>
      <c r="B1318">
        <v>13.766816</v>
      </c>
      <c r="C1318" s="15">
        <v>100.46777299999999</v>
      </c>
      <c r="D1318" s="2" t="s">
        <v>6377</v>
      </c>
      <c r="E1318" s="14" t="s">
        <v>5059</v>
      </c>
      <c r="F1318" s="14" t="e" vm="4">
        <v>#VALUE!</v>
      </c>
      <c r="G1318" s="2" t="str">
        <f>_xlfn.XLOOKUP(E1318,missing_cities!$Q$2:$Q$56,missing_cities!$R$2:$R$56,"Not Found",0)</f>
        <v>Thailand</v>
      </c>
      <c r="H1318" t="str">
        <f>_xlfn.XLOOKUP(E1318,missing_cities!$Q$2:$Q$56,missing_cities!$S$2:$S$56,"Not Found",0)</f>
        <v>Asia</v>
      </c>
      <c r="I1318" t="s">
        <v>18</v>
      </c>
      <c r="J1318" s="15">
        <v>0.11</v>
      </c>
      <c r="K1318" t="s">
        <v>19</v>
      </c>
      <c r="L1318" s="15" t="str">
        <f t="shared" si="40"/>
        <v>9:00-18:00</v>
      </c>
      <c r="M1318" s="16">
        <f t="shared" si="41"/>
        <v>0.37</v>
      </c>
      <c r="N1318" s="15">
        <v>11.17</v>
      </c>
      <c r="O1318" s="15">
        <v>77</v>
      </c>
      <c r="P1318" t="s">
        <v>29</v>
      </c>
      <c r="Q1318">
        <v>150</v>
      </c>
      <c r="R1318" t="s">
        <v>35</v>
      </c>
      <c r="S1318">
        <v>2012</v>
      </c>
      <c r="T1318" t="s">
        <v>31</v>
      </c>
      <c r="U1318" s="15">
        <v>4.3</v>
      </c>
      <c r="V1318" s="15">
        <v>3</v>
      </c>
      <c r="W1318" t="s">
        <v>23</v>
      </c>
    </row>
    <row r="1319" spans="1:23">
      <c r="A1319" t="s">
        <v>1362</v>
      </c>
      <c r="B1319">
        <v>-23.603204999999999</v>
      </c>
      <c r="C1319" s="15">
        <v>-46.603034999999998</v>
      </c>
      <c r="D1319" s="2" t="s">
        <v>6378</v>
      </c>
      <c r="E1319" s="14" t="s">
        <v>5067</v>
      </c>
      <c r="F1319" s="14" t="e" vm="7">
        <v>#VALUE!</v>
      </c>
      <c r="G1319" s="2" t="str">
        <f>_xlfn.XLOOKUP(E1319,missing_cities!$Q$2:$Q$56,missing_cities!$R$2:$R$56,"Not Found",0)</f>
        <v>Brazil</v>
      </c>
      <c r="H1319" t="str">
        <f>_xlfn.XLOOKUP(E1319,missing_cities!$Q$2:$Q$56,missing_cities!$S$2:$S$56,"Not Found",0)</f>
        <v>South America</v>
      </c>
      <c r="I1319" t="s">
        <v>18</v>
      </c>
      <c r="J1319" s="15">
        <v>0.37</v>
      </c>
      <c r="K1319" t="s">
        <v>19</v>
      </c>
      <c r="L1319" s="15" t="str">
        <f t="shared" si="40"/>
        <v>9:00-18:00</v>
      </c>
      <c r="M1319" s="16">
        <f t="shared" si="41"/>
        <v>0.37</v>
      </c>
      <c r="N1319" s="15">
        <v>17.66</v>
      </c>
      <c r="O1319" s="15">
        <v>59</v>
      </c>
      <c r="P1319" t="s">
        <v>37</v>
      </c>
      <c r="Q1319">
        <v>150</v>
      </c>
      <c r="R1319" t="s">
        <v>35</v>
      </c>
      <c r="S1319">
        <v>2020</v>
      </c>
      <c r="T1319" t="s">
        <v>31</v>
      </c>
      <c r="U1319" s="15">
        <v>3.8</v>
      </c>
      <c r="V1319" s="15">
        <v>7</v>
      </c>
      <c r="W1319" t="s">
        <v>23</v>
      </c>
    </row>
    <row r="1320" spans="1:23">
      <c r="A1320" t="s">
        <v>1363</v>
      </c>
      <c r="B1320">
        <v>41.981931000000003</v>
      </c>
      <c r="C1320" s="15">
        <v>-87.670570999999995</v>
      </c>
      <c r="D1320" s="2" t="s">
        <v>6379</v>
      </c>
      <c r="E1320" s="14" t="s">
        <v>5065</v>
      </c>
      <c r="F1320" s="14" t="e" vm="5">
        <v>#VALUE!</v>
      </c>
      <c r="G1320" s="2" t="str">
        <f>_xlfn.XLOOKUP(E1320,missing_cities!$Q$2:$Q$56,missing_cities!$R$2:$R$56,"Not Found",0)</f>
        <v>United States</v>
      </c>
      <c r="H1320" t="str">
        <f>_xlfn.XLOOKUP(E1320,missing_cities!$Q$2:$Q$56,missing_cities!$S$2:$S$56,"Not Found",0)</f>
        <v>North America</v>
      </c>
      <c r="I1320" t="s">
        <v>18</v>
      </c>
      <c r="J1320" s="15">
        <v>0.38</v>
      </c>
      <c r="K1320" t="s">
        <v>19</v>
      </c>
      <c r="L1320" s="15" t="str">
        <f t="shared" si="40"/>
        <v>9:00-18:00</v>
      </c>
      <c r="M1320" s="16">
        <f t="shared" si="41"/>
        <v>0.37</v>
      </c>
      <c r="N1320" s="15">
        <v>7.96</v>
      </c>
      <c r="O1320" s="15">
        <v>92</v>
      </c>
      <c r="P1320" t="s">
        <v>39</v>
      </c>
      <c r="Q1320">
        <v>22</v>
      </c>
      <c r="R1320" t="s">
        <v>42</v>
      </c>
      <c r="S1320">
        <v>2022</v>
      </c>
      <c r="T1320" t="s">
        <v>31</v>
      </c>
      <c r="U1320" s="15">
        <v>4.3</v>
      </c>
      <c r="V1320" s="15">
        <v>9</v>
      </c>
      <c r="W1320" t="s">
        <v>27</v>
      </c>
    </row>
    <row r="1321" spans="1:23">
      <c r="A1321" t="s">
        <v>1364</v>
      </c>
      <c r="B1321">
        <v>19.453254000000001</v>
      </c>
      <c r="C1321" s="15">
        <v>-99.051990000000004</v>
      </c>
      <c r="D1321" s="2" t="s">
        <v>6380</v>
      </c>
      <c r="E1321" s="14" t="s">
        <v>5119</v>
      </c>
      <c r="F1321" s="14" t="e" vm="13">
        <v>#VALUE!</v>
      </c>
      <c r="G1321" s="2" t="str">
        <f>_xlfn.XLOOKUP(E1321,missing_cities!$Q$2:$Q$56,missing_cities!$R$2:$R$56,"Not Found",0)</f>
        <v>Mexico</v>
      </c>
      <c r="H1321" t="str">
        <f>_xlfn.XLOOKUP(E1321,missing_cities!$Q$2:$Q$56,missing_cities!$S$2:$S$56,"Not Found",0)</f>
        <v>North America</v>
      </c>
      <c r="I1321" t="s">
        <v>18</v>
      </c>
      <c r="J1321" s="15">
        <v>0.19</v>
      </c>
      <c r="K1321" s="1">
        <v>45862</v>
      </c>
      <c r="L1321" s="15" t="str">
        <f t="shared" si="40"/>
        <v>9.00-21.00</v>
      </c>
      <c r="M1321" s="16">
        <f t="shared" si="41"/>
        <v>12</v>
      </c>
      <c r="N1321" s="15">
        <v>14.37</v>
      </c>
      <c r="O1321" s="15">
        <v>87</v>
      </c>
      <c r="P1321" t="s">
        <v>20</v>
      </c>
      <c r="Q1321">
        <v>350</v>
      </c>
      <c r="R1321" t="s">
        <v>40</v>
      </c>
      <c r="S1321">
        <v>2010</v>
      </c>
      <c r="T1321" t="s">
        <v>31</v>
      </c>
      <c r="U1321" s="15">
        <v>3.1</v>
      </c>
      <c r="V1321" s="15">
        <v>9</v>
      </c>
      <c r="W1321" t="s">
        <v>32</v>
      </c>
    </row>
    <row r="1322" spans="1:23">
      <c r="A1322" t="s">
        <v>1365</v>
      </c>
      <c r="B1322">
        <v>39.837547000000001</v>
      </c>
      <c r="C1322" s="15">
        <v>15.966127999999999</v>
      </c>
      <c r="D1322" s="2" t="s">
        <v>6381</v>
      </c>
      <c r="E1322" s="14" t="str">
        <f>_xlfn.XLOOKUP(C1322,missing_cities!B:B,missing_cities!C:C,"Not Found",0)</f>
        <v>Mormanno</v>
      </c>
      <c r="F1322" s="14" t="e" vm="15">
        <v>#VALUE!</v>
      </c>
      <c r="G1322" s="2" t="str">
        <f>_xlfn.XLOOKUP(E1322,missing_cities!$Q$2:$Q$56,missing_cities!$R$2:$R$56,"Not Found",0)</f>
        <v>Italy</v>
      </c>
      <c r="H1322" t="str">
        <f>_xlfn.XLOOKUP(E1322,missing_cities!$Q$2:$Q$56,missing_cities!$S$2:$S$56,"Not Found",0)</f>
        <v>Europe</v>
      </c>
      <c r="I1322" t="s">
        <v>18</v>
      </c>
      <c r="J1322" s="15">
        <v>0.38</v>
      </c>
      <c r="K1322" t="s">
        <v>34</v>
      </c>
      <c r="L1322" s="15" t="str">
        <f t="shared" si="40"/>
        <v>6:00-22:00</v>
      </c>
      <c r="M1322" s="16">
        <f t="shared" si="41"/>
        <v>0.67</v>
      </c>
      <c r="N1322" s="15">
        <v>4.8499999999999996</v>
      </c>
      <c r="O1322" s="15">
        <v>63</v>
      </c>
      <c r="P1322" t="s">
        <v>39</v>
      </c>
      <c r="Q1322">
        <v>22</v>
      </c>
      <c r="R1322" t="s">
        <v>21</v>
      </c>
      <c r="S1322">
        <v>2016</v>
      </c>
      <c r="T1322" t="s">
        <v>22</v>
      </c>
      <c r="U1322" s="15">
        <v>4.0999999999999996</v>
      </c>
      <c r="V1322" s="15">
        <v>8</v>
      </c>
      <c r="W1322" t="s">
        <v>23</v>
      </c>
    </row>
    <row r="1323" spans="1:23">
      <c r="A1323" t="s">
        <v>1366</v>
      </c>
      <c r="B1323">
        <v>37.512003999999997</v>
      </c>
      <c r="C1323" s="15">
        <v>127.012917</v>
      </c>
      <c r="D1323" s="2" t="s">
        <v>6382</v>
      </c>
      <c r="E1323" s="14" t="s">
        <v>5063</v>
      </c>
      <c r="F1323" s="14" t="e" vm="6">
        <v>#VALUE!</v>
      </c>
      <c r="G1323" s="2" t="str">
        <f>_xlfn.XLOOKUP(E1323,missing_cities!$Q$2:$Q$56,missing_cities!$R$2:$R$56,"Not Found",0)</f>
        <v>South Korea</v>
      </c>
      <c r="H1323" t="str">
        <f>_xlfn.XLOOKUP(E1323,missing_cities!$Q$2:$Q$56,missing_cities!$S$2:$S$56,"Not Found",0)</f>
        <v>Asia</v>
      </c>
      <c r="I1323" t="s">
        <v>18</v>
      </c>
      <c r="J1323" s="15">
        <v>0.44</v>
      </c>
      <c r="K1323" t="s">
        <v>19</v>
      </c>
      <c r="L1323" s="15" t="str">
        <f t="shared" si="40"/>
        <v>9:00-18:00</v>
      </c>
      <c r="M1323" s="16">
        <f t="shared" si="41"/>
        <v>0.37</v>
      </c>
      <c r="N1323" s="15">
        <v>7.02</v>
      </c>
      <c r="O1323" s="15">
        <v>41</v>
      </c>
      <c r="P1323" t="s">
        <v>20</v>
      </c>
      <c r="Q1323">
        <v>50</v>
      </c>
      <c r="R1323" t="s">
        <v>37</v>
      </c>
      <c r="S1323">
        <v>2019</v>
      </c>
      <c r="T1323" t="s">
        <v>31</v>
      </c>
      <c r="U1323" s="15">
        <v>3.5</v>
      </c>
      <c r="V1323" s="15">
        <v>8</v>
      </c>
      <c r="W1323" t="s">
        <v>27</v>
      </c>
    </row>
    <row r="1324" spans="1:23">
      <c r="A1324" t="s">
        <v>1367</v>
      </c>
      <c r="B1324">
        <v>52.486671999999999</v>
      </c>
      <c r="C1324" s="15">
        <v>13.395108</v>
      </c>
      <c r="D1324" s="2" t="s">
        <v>6383</v>
      </c>
      <c r="E1324" s="14" t="s">
        <v>5057</v>
      </c>
      <c r="F1324" s="14" t="e" vm="3">
        <v>#VALUE!</v>
      </c>
      <c r="G1324" s="2" t="str">
        <f>_xlfn.XLOOKUP(E1324,missing_cities!$Q$2:$Q$56,missing_cities!$R$2:$R$56,"Not Found",0)</f>
        <v>Germany</v>
      </c>
      <c r="H1324" t="str">
        <f>_xlfn.XLOOKUP(E1324,missing_cities!$Q$2:$Q$56,missing_cities!$S$2:$S$56,"Not Found",0)</f>
        <v>Europe</v>
      </c>
      <c r="I1324" t="s">
        <v>18</v>
      </c>
      <c r="J1324" s="15">
        <v>0.12</v>
      </c>
      <c r="K1324" t="s">
        <v>34</v>
      </c>
      <c r="L1324" s="15" t="str">
        <f t="shared" si="40"/>
        <v>6:00-22:00</v>
      </c>
      <c r="M1324" s="16">
        <f t="shared" si="41"/>
        <v>0.67</v>
      </c>
      <c r="N1324" s="15">
        <v>7.45</v>
      </c>
      <c r="O1324" s="15">
        <v>63</v>
      </c>
      <c r="P1324" t="s">
        <v>29</v>
      </c>
      <c r="Q1324">
        <v>350</v>
      </c>
      <c r="R1324" t="s">
        <v>21</v>
      </c>
      <c r="S1324">
        <v>2017</v>
      </c>
      <c r="T1324" t="s">
        <v>31</v>
      </c>
      <c r="U1324" s="15">
        <v>4.9000000000000004</v>
      </c>
      <c r="V1324" s="15">
        <v>5</v>
      </c>
      <c r="W1324" t="s">
        <v>27</v>
      </c>
    </row>
    <row r="1325" spans="1:23">
      <c r="A1325" t="s">
        <v>1368</v>
      </c>
      <c r="B1325">
        <v>19.517544000000001</v>
      </c>
      <c r="C1325" s="15">
        <v>-99.158781000000005</v>
      </c>
      <c r="D1325" s="2" t="s">
        <v>6384</v>
      </c>
      <c r="E1325" s="14" t="s">
        <v>5119</v>
      </c>
      <c r="F1325" s="14" t="e" vm="13">
        <v>#VALUE!</v>
      </c>
      <c r="G1325" s="2" t="str">
        <f>_xlfn.XLOOKUP(E1325,missing_cities!$Q$2:$Q$56,missing_cities!$R$2:$R$56,"Not Found",0)</f>
        <v>Mexico</v>
      </c>
      <c r="H1325" t="str">
        <f>_xlfn.XLOOKUP(E1325,missing_cities!$Q$2:$Q$56,missing_cities!$S$2:$S$56,"Not Found",0)</f>
        <v>North America</v>
      </c>
      <c r="I1325" t="s">
        <v>18</v>
      </c>
      <c r="J1325" s="15">
        <v>0.49</v>
      </c>
      <c r="K1325" s="1">
        <v>45862</v>
      </c>
      <c r="L1325" s="15" t="str">
        <f t="shared" si="40"/>
        <v>9.00-21.00</v>
      </c>
      <c r="M1325" s="16">
        <f t="shared" si="41"/>
        <v>12</v>
      </c>
      <c r="N1325" s="15">
        <v>6.77</v>
      </c>
      <c r="O1325" s="15">
        <v>17</v>
      </c>
      <c r="P1325" t="s">
        <v>39</v>
      </c>
      <c r="Q1325">
        <v>22</v>
      </c>
      <c r="R1325" t="s">
        <v>37</v>
      </c>
      <c r="S1325">
        <v>2016</v>
      </c>
      <c r="T1325" t="s">
        <v>31</v>
      </c>
      <c r="U1325" s="15">
        <v>4.7</v>
      </c>
      <c r="V1325" s="15">
        <v>8</v>
      </c>
      <c r="W1325" t="s">
        <v>27</v>
      </c>
    </row>
    <row r="1326" spans="1:23">
      <c r="A1326" t="s">
        <v>1369</v>
      </c>
      <c r="B1326">
        <v>40.215234000000002</v>
      </c>
      <c r="C1326" s="15">
        <v>-99.013729999999995</v>
      </c>
      <c r="D1326" s="2" t="s">
        <v>6385</v>
      </c>
      <c r="E1326" s="14">
        <f>_xlfn.XLOOKUP(C1326,missing_cities!B:B,missing_cities!C:C,"Not Found",0)</f>
        <v>0</v>
      </c>
      <c r="F1326" s="14" t="s">
        <v>9990</v>
      </c>
      <c r="G1326" s="2" t="str">
        <f>_xlfn.XLOOKUP(E1326,missing_cities!$Q$2:$Q$56,missing_cities!$R$2:$R$56,"Not Found",0)</f>
        <v>Not Found</v>
      </c>
      <c r="H1326" t="str">
        <f>_xlfn.XLOOKUP(E1326,missing_cities!$Q$2:$Q$56,missing_cities!$S$2:$S$56,"Not Found",0)</f>
        <v>Not Found</v>
      </c>
      <c r="I1326" t="s">
        <v>18</v>
      </c>
      <c r="J1326" s="15">
        <v>0.35</v>
      </c>
      <c r="K1326" t="s">
        <v>34</v>
      </c>
      <c r="L1326" s="15" t="str">
        <f t="shared" si="40"/>
        <v>6:00-22:00</v>
      </c>
      <c r="M1326" s="16">
        <f t="shared" si="41"/>
        <v>0.67</v>
      </c>
      <c r="N1326" s="15">
        <v>16.61</v>
      </c>
      <c r="O1326" s="15">
        <v>95</v>
      </c>
      <c r="P1326" t="s">
        <v>29</v>
      </c>
      <c r="Q1326">
        <v>22</v>
      </c>
      <c r="R1326" t="s">
        <v>42</v>
      </c>
      <c r="S1326">
        <v>2023</v>
      </c>
      <c r="T1326" t="s">
        <v>22</v>
      </c>
      <c r="U1326" s="15">
        <v>3.1</v>
      </c>
      <c r="V1326" s="15">
        <v>10</v>
      </c>
      <c r="W1326" t="s">
        <v>23</v>
      </c>
    </row>
    <row r="1327" spans="1:23">
      <c r="A1327" t="s">
        <v>1370</v>
      </c>
      <c r="B1327">
        <v>37.660080999999998</v>
      </c>
      <c r="C1327" s="15">
        <v>127.09623999999999</v>
      </c>
      <c r="D1327" s="2" t="s">
        <v>6386</v>
      </c>
      <c r="E1327" s="14" t="s">
        <v>5063</v>
      </c>
      <c r="F1327" s="14" t="e" vm="6">
        <v>#VALUE!</v>
      </c>
      <c r="G1327" s="2" t="str">
        <f>_xlfn.XLOOKUP(E1327,missing_cities!$Q$2:$Q$56,missing_cities!$R$2:$R$56,"Not Found",0)</f>
        <v>South Korea</v>
      </c>
      <c r="H1327" t="str">
        <f>_xlfn.XLOOKUP(E1327,missing_cities!$Q$2:$Q$56,missing_cities!$S$2:$S$56,"Not Found",0)</f>
        <v>Asia</v>
      </c>
      <c r="I1327" t="s">
        <v>18</v>
      </c>
      <c r="J1327" s="15">
        <v>0.35</v>
      </c>
      <c r="K1327" s="1">
        <v>45862</v>
      </c>
      <c r="L1327" s="15" t="str">
        <f t="shared" si="40"/>
        <v>9.00-21.00</v>
      </c>
      <c r="M1327" s="16">
        <f t="shared" si="41"/>
        <v>12</v>
      </c>
      <c r="N1327" s="15">
        <v>19.239999999999998</v>
      </c>
      <c r="O1327" s="15">
        <v>94</v>
      </c>
      <c r="P1327" t="s">
        <v>29</v>
      </c>
      <c r="Q1327">
        <v>22</v>
      </c>
      <c r="R1327" t="s">
        <v>42</v>
      </c>
      <c r="S1327">
        <v>2021</v>
      </c>
      <c r="T1327" t="s">
        <v>22</v>
      </c>
      <c r="U1327" s="15">
        <v>3.9</v>
      </c>
      <c r="V1327" s="15">
        <v>8</v>
      </c>
      <c r="W1327" t="s">
        <v>23</v>
      </c>
    </row>
    <row r="1328" spans="1:23">
      <c r="A1328" t="s">
        <v>1371</v>
      </c>
      <c r="B1328">
        <v>-33.833176000000002</v>
      </c>
      <c r="C1328" s="15">
        <v>18.465471999999998</v>
      </c>
      <c r="D1328" s="2" t="s">
        <v>6387</v>
      </c>
      <c r="E1328" s="14" t="s">
        <v>5085</v>
      </c>
      <c r="F1328" s="14" t="e" vm="12">
        <v>#VALUE!</v>
      </c>
      <c r="G1328" s="2" t="str">
        <f>_xlfn.XLOOKUP(E1328,missing_cities!$Q$2:$Q$56,missing_cities!$R$2:$R$56,"Not Found",0)</f>
        <v>South Africa</v>
      </c>
      <c r="H1328" t="str">
        <f>_xlfn.XLOOKUP(E1328,missing_cities!$Q$2:$Q$56,missing_cities!$S$2:$S$56,"Not Found",0)</f>
        <v>Africa</v>
      </c>
      <c r="I1328" t="s">
        <v>18</v>
      </c>
      <c r="J1328" s="15">
        <v>0.27</v>
      </c>
      <c r="K1328" s="1">
        <v>45862</v>
      </c>
      <c r="L1328" s="15" t="str">
        <f t="shared" si="40"/>
        <v>9.00-21.00</v>
      </c>
      <c r="M1328" s="16">
        <f t="shared" si="41"/>
        <v>12</v>
      </c>
      <c r="N1328" s="15">
        <v>17.39</v>
      </c>
      <c r="O1328" s="15">
        <v>94</v>
      </c>
      <c r="P1328" t="s">
        <v>29</v>
      </c>
      <c r="Q1328">
        <v>350</v>
      </c>
      <c r="R1328" t="s">
        <v>42</v>
      </c>
      <c r="S1328">
        <v>2017</v>
      </c>
      <c r="T1328" t="s">
        <v>31</v>
      </c>
      <c r="U1328" s="15">
        <v>4.4000000000000004</v>
      </c>
      <c r="V1328" s="15">
        <v>10</v>
      </c>
      <c r="W1328" t="s">
        <v>23</v>
      </c>
    </row>
    <row r="1329" spans="1:23">
      <c r="A1329" t="s">
        <v>1372</v>
      </c>
      <c r="B1329">
        <v>34.016103999999999</v>
      </c>
      <c r="C1329" s="15">
        <v>-118.220596</v>
      </c>
      <c r="D1329" s="2" t="s">
        <v>6388</v>
      </c>
      <c r="E1329" s="14" t="s">
        <v>5111</v>
      </c>
      <c r="F1329" s="14" t="e" vm="5">
        <v>#VALUE!</v>
      </c>
      <c r="G1329" s="2" t="str">
        <f>_xlfn.XLOOKUP(E1329,missing_cities!$Q$2:$Q$56,missing_cities!$R$2:$R$56,"Not Found",0)</f>
        <v>United States</v>
      </c>
      <c r="H1329" t="str">
        <f>_xlfn.XLOOKUP(E1329,missing_cities!$Q$2:$Q$56,missing_cities!$S$2:$S$56,"Not Found",0)</f>
        <v>North America</v>
      </c>
      <c r="I1329" t="s">
        <v>18</v>
      </c>
      <c r="J1329" s="15">
        <v>0.27</v>
      </c>
      <c r="K1329" t="s">
        <v>34</v>
      </c>
      <c r="L1329" s="15" t="str">
        <f t="shared" si="40"/>
        <v>6:00-22:00</v>
      </c>
      <c r="M1329" s="16">
        <f t="shared" si="41"/>
        <v>0.67</v>
      </c>
      <c r="N1329" s="15">
        <v>19.22</v>
      </c>
      <c r="O1329" s="15">
        <v>24</v>
      </c>
      <c r="P1329" t="s">
        <v>37</v>
      </c>
      <c r="Q1329">
        <v>150</v>
      </c>
      <c r="R1329" t="s">
        <v>21</v>
      </c>
      <c r="S1329">
        <v>2016</v>
      </c>
      <c r="T1329" t="s">
        <v>31</v>
      </c>
      <c r="U1329" s="15">
        <v>3.5</v>
      </c>
      <c r="V1329" s="15">
        <v>9</v>
      </c>
      <c r="W1329" t="s">
        <v>32</v>
      </c>
    </row>
    <row r="1330" spans="1:23">
      <c r="A1330" t="s">
        <v>1373</v>
      </c>
      <c r="B1330">
        <v>-8.9013639999999992</v>
      </c>
      <c r="C1330" s="15">
        <v>163.00828100000001</v>
      </c>
      <c r="D1330" s="2" t="s">
        <v>6389</v>
      </c>
      <c r="E1330" s="14" t="str">
        <f>_xlfn.XLOOKUP(C1330,missing_cities!B:B,missing_cities!C:C,"Not Found",0)</f>
        <v>Error</v>
      </c>
      <c r="F1330" s="14" t="s">
        <v>9987</v>
      </c>
      <c r="G1330" s="2" t="str">
        <f>_xlfn.XLOOKUP(E1330,missing_cities!$Q$2:$Q$56,missing_cities!$R$2:$R$56,"Not Found",0)</f>
        <v>Error</v>
      </c>
      <c r="H1330" t="str">
        <f>_xlfn.XLOOKUP(E1330,missing_cities!$Q$2:$Q$56,missing_cities!$S$2:$S$56,"Not Found",0)</f>
        <v>Error</v>
      </c>
      <c r="I1330" t="s">
        <v>18</v>
      </c>
      <c r="J1330" s="15">
        <v>0.4</v>
      </c>
      <c r="K1330" s="1">
        <v>45862</v>
      </c>
      <c r="L1330" s="15" t="str">
        <f t="shared" si="40"/>
        <v>9.00-21.00</v>
      </c>
      <c r="M1330" s="16">
        <f t="shared" si="41"/>
        <v>12</v>
      </c>
      <c r="N1330" s="15">
        <v>17.38</v>
      </c>
      <c r="O1330" s="15">
        <v>82</v>
      </c>
      <c r="P1330" t="s">
        <v>29</v>
      </c>
      <c r="Q1330">
        <v>150</v>
      </c>
      <c r="R1330" t="s">
        <v>44</v>
      </c>
      <c r="S1330">
        <v>2019</v>
      </c>
      <c r="T1330" t="s">
        <v>31</v>
      </c>
      <c r="U1330" s="15">
        <v>3.8</v>
      </c>
      <c r="V1330" s="15">
        <v>7</v>
      </c>
      <c r="W1330" t="s">
        <v>27</v>
      </c>
    </row>
    <row r="1331" spans="1:23">
      <c r="A1331" t="s">
        <v>1374</v>
      </c>
      <c r="B1331">
        <v>37.858645000000003</v>
      </c>
      <c r="C1331" s="15">
        <v>-122.346054</v>
      </c>
      <c r="D1331" s="2" t="s">
        <v>6390</v>
      </c>
      <c r="E1331" s="14" t="s">
        <v>5061</v>
      </c>
      <c r="F1331" s="14" t="e" vm="5">
        <v>#VALUE!</v>
      </c>
      <c r="G1331" s="2" t="str">
        <f>_xlfn.XLOOKUP(E1331,missing_cities!$Q$2:$Q$56,missing_cities!$R$2:$R$56,"Not Found",0)</f>
        <v>United States</v>
      </c>
      <c r="H1331" t="str">
        <f>_xlfn.XLOOKUP(E1331,missing_cities!$Q$2:$Q$56,missing_cities!$S$2:$S$56,"Not Found",0)</f>
        <v>North America</v>
      </c>
      <c r="I1331" t="s">
        <v>18</v>
      </c>
      <c r="J1331" s="15">
        <v>0.18</v>
      </c>
      <c r="K1331" t="s">
        <v>34</v>
      </c>
      <c r="L1331" s="15" t="str">
        <f t="shared" si="40"/>
        <v>6:00-22:00</v>
      </c>
      <c r="M1331" s="16">
        <f t="shared" si="41"/>
        <v>0.67</v>
      </c>
      <c r="N1331" s="15">
        <v>14.17</v>
      </c>
      <c r="O1331" s="15">
        <v>61</v>
      </c>
      <c r="P1331" t="s">
        <v>29</v>
      </c>
      <c r="Q1331">
        <v>150</v>
      </c>
      <c r="R1331" t="s">
        <v>42</v>
      </c>
      <c r="S1331">
        <v>2016</v>
      </c>
      <c r="T1331" t="s">
        <v>22</v>
      </c>
      <c r="U1331" s="15">
        <v>4.0999999999999996</v>
      </c>
      <c r="V1331" s="15">
        <v>2</v>
      </c>
      <c r="W1331" t="s">
        <v>27</v>
      </c>
    </row>
    <row r="1332" spans="1:23">
      <c r="A1332" t="s">
        <v>1375</v>
      </c>
      <c r="B1332">
        <v>39.838724999999997</v>
      </c>
      <c r="C1332" s="15">
        <v>116.341345</v>
      </c>
      <c r="D1332" s="2" t="s">
        <v>6391</v>
      </c>
      <c r="E1332" s="14" t="s">
        <v>5071</v>
      </c>
      <c r="F1332" s="14" t="e" vm="9">
        <v>#VALUE!</v>
      </c>
      <c r="G1332" s="2" t="str">
        <f>_xlfn.XLOOKUP(E1332,missing_cities!$Q$2:$Q$56,missing_cities!$R$2:$R$56,"Not Found",0)</f>
        <v>China</v>
      </c>
      <c r="H1332" t="str">
        <f>_xlfn.XLOOKUP(E1332,missing_cities!$Q$2:$Q$56,missing_cities!$S$2:$S$56,"Not Found",0)</f>
        <v>Asia</v>
      </c>
      <c r="I1332" t="s">
        <v>18</v>
      </c>
      <c r="J1332" s="15">
        <v>0.37</v>
      </c>
      <c r="K1332" t="s">
        <v>34</v>
      </c>
      <c r="L1332" s="15" t="str">
        <f t="shared" si="40"/>
        <v>6:00-22:00</v>
      </c>
      <c r="M1332" s="16">
        <f t="shared" si="41"/>
        <v>0.67</v>
      </c>
      <c r="N1332" s="15">
        <v>15.54</v>
      </c>
      <c r="O1332" s="15">
        <v>79</v>
      </c>
      <c r="P1332" t="s">
        <v>20</v>
      </c>
      <c r="Q1332">
        <v>22</v>
      </c>
      <c r="R1332" t="s">
        <v>97</v>
      </c>
      <c r="S1332">
        <v>2018</v>
      </c>
      <c r="T1332" t="s">
        <v>31</v>
      </c>
      <c r="U1332" s="15">
        <v>3.1</v>
      </c>
      <c r="V1332" s="15">
        <v>9</v>
      </c>
      <c r="W1332" t="s">
        <v>23</v>
      </c>
    </row>
    <row r="1333" spans="1:23">
      <c r="A1333" t="s">
        <v>1376</v>
      </c>
      <c r="B1333">
        <v>13.726298</v>
      </c>
      <c r="C1333" s="15">
        <v>100.51924200000001</v>
      </c>
      <c r="D1333" s="2" t="s">
        <v>6392</v>
      </c>
      <c r="E1333" s="14" t="s">
        <v>5059</v>
      </c>
      <c r="F1333" s="14" t="e" vm="4">
        <v>#VALUE!</v>
      </c>
      <c r="G1333" s="2" t="str">
        <f>_xlfn.XLOOKUP(E1333,missing_cities!$Q$2:$Q$56,missing_cities!$R$2:$R$56,"Not Found",0)</f>
        <v>Thailand</v>
      </c>
      <c r="H1333" t="str">
        <f>_xlfn.XLOOKUP(E1333,missing_cities!$Q$2:$Q$56,missing_cities!$S$2:$S$56,"Not Found",0)</f>
        <v>Asia</v>
      </c>
      <c r="I1333" t="s">
        <v>18</v>
      </c>
      <c r="J1333" s="15">
        <v>0.32</v>
      </c>
      <c r="K1333" t="s">
        <v>19</v>
      </c>
      <c r="L1333" s="15" t="str">
        <f t="shared" si="40"/>
        <v>9:00-18:00</v>
      </c>
      <c r="M1333" s="16">
        <f t="shared" si="41"/>
        <v>0.37</v>
      </c>
      <c r="N1333" s="15">
        <v>9.57</v>
      </c>
      <c r="O1333" s="15">
        <v>64</v>
      </c>
      <c r="P1333" t="s">
        <v>25</v>
      </c>
      <c r="Q1333">
        <v>22</v>
      </c>
      <c r="R1333" t="s">
        <v>48</v>
      </c>
      <c r="S1333">
        <v>2020</v>
      </c>
      <c r="T1333" t="s">
        <v>31</v>
      </c>
      <c r="U1333" s="15">
        <v>4</v>
      </c>
      <c r="V1333" s="15">
        <v>2</v>
      </c>
      <c r="W1333" t="s">
        <v>27</v>
      </c>
    </row>
    <row r="1334" spans="1:23">
      <c r="A1334" t="s">
        <v>1377</v>
      </c>
      <c r="B1334">
        <v>-31.097041000000001</v>
      </c>
      <c r="C1334" s="15">
        <v>154.16578699999999</v>
      </c>
      <c r="D1334" s="2" t="s">
        <v>6393</v>
      </c>
      <c r="E1334" s="14" t="str">
        <f>_xlfn.XLOOKUP(C1334,missing_cities!B:B,missing_cities!C:C,"Not Found",0)</f>
        <v>Error</v>
      </c>
      <c r="F1334" s="14" t="s">
        <v>9987</v>
      </c>
      <c r="G1334" s="2" t="str">
        <f>_xlfn.XLOOKUP(E1334,missing_cities!$Q$2:$Q$56,missing_cities!$R$2:$R$56,"Not Found",0)</f>
        <v>Error</v>
      </c>
      <c r="H1334" t="str">
        <f>_xlfn.XLOOKUP(E1334,missing_cities!$Q$2:$Q$56,missing_cities!$S$2:$S$56,"Not Found",0)</f>
        <v>Error</v>
      </c>
      <c r="I1334" t="s">
        <v>18</v>
      </c>
      <c r="J1334" s="15">
        <v>0.11</v>
      </c>
      <c r="K1334" t="s">
        <v>19</v>
      </c>
      <c r="L1334" s="15" t="str">
        <f t="shared" si="40"/>
        <v>9:00-18:00</v>
      </c>
      <c r="M1334" s="16">
        <f t="shared" si="41"/>
        <v>0.37</v>
      </c>
      <c r="N1334" s="15">
        <v>10.99</v>
      </c>
      <c r="O1334" s="15">
        <v>43</v>
      </c>
      <c r="P1334" t="s">
        <v>39</v>
      </c>
      <c r="Q1334">
        <v>350</v>
      </c>
      <c r="R1334" t="s">
        <v>42</v>
      </c>
      <c r="S1334">
        <v>2022</v>
      </c>
      <c r="T1334" t="s">
        <v>31</v>
      </c>
      <c r="U1334" s="15">
        <v>3.9</v>
      </c>
      <c r="V1334" s="15">
        <v>1</v>
      </c>
      <c r="W1334" t="s">
        <v>27</v>
      </c>
    </row>
    <row r="1335" spans="1:23">
      <c r="A1335" t="s">
        <v>1378</v>
      </c>
      <c r="B1335">
        <v>37.618926999999999</v>
      </c>
      <c r="C1335" s="15">
        <v>126.947835</v>
      </c>
      <c r="D1335" s="2" t="s">
        <v>6394</v>
      </c>
      <c r="E1335" s="14" t="s">
        <v>5063</v>
      </c>
      <c r="F1335" s="14" t="e" vm="6">
        <v>#VALUE!</v>
      </c>
      <c r="G1335" s="2" t="str">
        <f>_xlfn.XLOOKUP(E1335,missing_cities!$Q$2:$Q$56,missing_cities!$R$2:$R$56,"Not Found",0)</f>
        <v>South Korea</v>
      </c>
      <c r="H1335" t="str">
        <f>_xlfn.XLOOKUP(E1335,missing_cities!$Q$2:$Q$56,missing_cities!$S$2:$S$56,"Not Found",0)</f>
        <v>Asia</v>
      </c>
      <c r="I1335" t="s">
        <v>18</v>
      </c>
      <c r="J1335" s="15">
        <v>0.45</v>
      </c>
      <c r="K1335" t="s">
        <v>19</v>
      </c>
      <c r="L1335" s="15" t="str">
        <f t="shared" si="40"/>
        <v>9:00-18:00</v>
      </c>
      <c r="M1335" s="16">
        <f t="shared" si="41"/>
        <v>0.37</v>
      </c>
      <c r="N1335" s="15">
        <v>5.62</v>
      </c>
      <c r="O1335" s="15">
        <v>96</v>
      </c>
      <c r="P1335" t="s">
        <v>37</v>
      </c>
      <c r="Q1335">
        <v>22</v>
      </c>
      <c r="R1335" t="s">
        <v>30</v>
      </c>
      <c r="S1335">
        <v>2018</v>
      </c>
      <c r="T1335" t="s">
        <v>31</v>
      </c>
      <c r="U1335" s="15">
        <v>4.2</v>
      </c>
      <c r="V1335" s="15">
        <v>8</v>
      </c>
      <c r="W1335" t="s">
        <v>23</v>
      </c>
    </row>
    <row r="1336" spans="1:23">
      <c r="A1336" t="s">
        <v>1379</v>
      </c>
      <c r="B1336">
        <v>41.939227000000002</v>
      </c>
      <c r="C1336" s="15">
        <v>-87.787571</v>
      </c>
      <c r="D1336" s="2" t="s">
        <v>6395</v>
      </c>
      <c r="E1336" s="14" t="s">
        <v>5065</v>
      </c>
      <c r="F1336" s="14" t="e" vm="5">
        <v>#VALUE!</v>
      </c>
      <c r="G1336" s="2" t="str">
        <f>_xlfn.XLOOKUP(E1336,missing_cities!$Q$2:$Q$56,missing_cities!$R$2:$R$56,"Not Found",0)</f>
        <v>United States</v>
      </c>
      <c r="H1336" t="str">
        <f>_xlfn.XLOOKUP(E1336,missing_cities!$Q$2:$Q$56,missing_cities!$S$2:$S$56,"Not Found",0)</f>
        <v>North America</v>
      </c>
      <c r="I1336" t="s">
        <v>18</v>
      </c>
      <c r="J1336" s="15">
        <v>0.28999999999999998</v>
      </c>
      <c r="K1336" t="s">
        <v>34</v>
      </c>
      <c r="L1336" s="15" t="str">
        <f t="shared" si="40"/>
        <v>6:00-22:00</v>
      </c>
      <c r="M1336" s="16">
        <f t="shared" si="41"/>
        <v>0.67</v>
      </c>
      <c r="N1336" s="15">
        <v>1.88</v>
      </c>
      <c r="O1336" s="15">
        <v>97</v>
      </c>
      <c r="P1336" t="s">
        <v>25</v>
      </c>
      <c r="Q1336">
        <v>350</v>
      </c>
      <c r="R1336" t="s">
        <v>26</v>
      </c>
      <c r="S1336">
        <v>2022</v>
      </c>
      <c r="T1336" t="s">
        <v>31</v>
      </c>
      <c r="U1336" s="15">
        <v>3.3</v>
      </c>
      <c r="V1336" s="15">
        <v>3</v>
      </c>
      <c r="W1336" t="s">
        <v>23</v>
      </c>
    </row>
    <row r="1337" spans="1:23">
      <c r="A1337" t="s">
        <v>1380</v>
      </c>
      <c r="B1337">
        <v>37.573573000000003</v>
      </c>
      <c r="C1337" s="15">
        <v>126.904456</v>
      </c>
      <c r="D1337" s="2" t="s">
        <v>6396</v>
      </c>
      <c r="E1337" s="14" t="s">
        <v>5063</v>
      </c>
      <c r="F1337" s="14" t="e" vm="6">
        <v>#VALUE!</v>
      </c>
      <c r="G1337" s="2" t="str">
        <f>_xlfn.XLOOKUP(E1337,missing_cities!$Q$2:$Q$56,missing_cities!$R$2:$R$56,"Not Found",0)</f>
        <v>South Korea</v>
      </c>
      <c r="H1337" t="str">
        <f>_xlfn.XLOOKUP(E1337,missing_cities!$Q$2:$Q$56,missing_cities!$S$2:$S$56,"Not Found",0)</f>
        <v>Asia</v>
      </c>
      <c r="I1337" t="s">
        <v>18</v>
      </c>
      <c r="J1337" s="15">
        <v>0.38</v>
      </c>
      <c r="K1337" s="1">
        <v>45862</v>
      </c>
      <c r="L1337" s="15" t="str">
        <f t="shared" si="40"/>
        <v>9.00-21.00</v>
      </c>
      <c r="M1337" s="16">
        <f t="shared" si="41"/>
        <v>12</v>
      </c>
      <c r="N1337" s="15">
        <v>8.15</v>
      </c>
      <c r="O1337" s="15">
        <v>89</v>
      </c>
      <c r="P1337" t="s">
        <v>37</v>
      </c>
      <c r="Q1337">
        <v>150</v>
      </c>
      <c r="R1337" t="s">
        <v>48</v>
      </c>
      <c r="S1337">
        <v>2013</v>
      </c>
      <c r="T1337" t="s">
        <v>22</v>
      </c>
      <c r="U1337" s="15">
        <v>3.2</v>
      </c>
      <c r="V1337" s="15">
        <v>4</v>
      </c>
      <c r="W1337" t="s">
        <v>32</v>
      </c>
    </row>
    <row r="1338" spans="1:23">
      <c r="A1338" t="s">
        <v>1381</v>
      </c>
      <c r="B1338">
        <v>52.585700000000003</v>
      </c>
      <c r="C1338" s="15">
        <v>13.389972999999999</v>
      </c>
      <c r="D1338" s="2" t="s">
        <v>6397</v>
      </c>
      <c r="E1338" s="14" t="s">
        <v>5057</v>
      </c>
      <c r="F1338" s="14" t="e" vm="3">
        <v>#VALUE!</v>
      </c>
      <c r="G1338" s="2" t="str">
        <f>_xlfn.XLOOKUP(E1338,missing_cities!$Q$2:$Q$56,missing_cities!$R$2:$R$56,"Not Found",0)</f>
        <v>Germany</v>
      </c>
      <c r="H1338" t="str">
        <f>_xlfn.XLOOKUP(E1338,missing_cities!$Q$2:$Q$56,missing_cities!$S$2:$S$56,"Not Found",0)</f>
        <v>Europe</v>
      </c>
      <c r="I1338" t="s">
        <v>18</v>
      </c>
      <c r="J1338" s="15">
        <v>0.45</v>
      </c>
      <c r="K1338" s="1">
        <v>45862</v>
      </c>
      <c r="L1338" s="15" t="str">
        <f t="shared" si="40"/>
        <v>9.00-21.00</v>
      </c>
      <c r="M1338" s="16">
        <f t="shared" si="41"/>
        <v>12</v>
      </c>
      <c r="N1338" s="15">
        <v>10.38</v>
      </c>
      <c r="O1338" s="15">
        <v>99</v>
      </c>
      <c r="P1338" t="s">
        <v>25</v>
      </c>
      <c r="Q1338">
        <v>22</v>
      </c>
      <c r="R1338" t="s">
        <v>76</v>
      </c>
      <c r="S1338">
        <v>2021</v>
      </c>
      <c r="T1338" t="s">
        <v>31</v>
      </c>
      <c r="U1338" s="15">
        <v>4.8</v>
      </c>
      <c r="V1338" s="15">
        <v>1</v>
      </c>
      <c r="W1338" t="s">
        <v>23</v>
      </c>
    </row>
    <row r="1339" spans="1:23">
      <c r="A1339" t="s">
        <v>1382</v>
      </c>
      <c r="B1339">
        <v>-33.730156999999998</v>
      </c>
      <c r="C1339" s="15">
        <v>151.22106400000001</v>
      </c>
      <c r="D1339" s="2" t="s">
        <v>6398</v>
      </c>
      <c r="E1339" s="14" t="s">
        <v>5069</v>
      </c>
      <c r="F1339" s="14" t="e" vm="8">
        <v>#VALUE!</v>
      </c>
      <c r="G1339" s="2" t="str">
        <f>_xlfn.XLOOKUP(E1339,missing_cities!$Q$2:$Q$56,missing_cities!$R$2:$R$56,"Not Found",0)</f>
        <v>Australia</v>
      </c>
      <c r="H1339" t="str">
        <f>_xlfn.XLOOKUP(E1339,missing_cities!$Q$2:$Q$56,missing_cities!$S$2:$S$56,"Not Found",0)</f>
        <v>Australia</v>
      </c>
      <c r="I1339" t="s">
        <v>18</v>
      </c>
      <c r="J1339" s="15">
        <v>0.43</v>
      </c>
      <c r="K1339" t="s">
        <v>19</v>
      </c>
      <c r="L1339" s="15" t="str">
        <f t="shared" si="40"/>
        <v>9:00-18:00</v>
      </c>
      <c r="M1339" s="16">
        <f t="shared" si="41"/>
        <v>0.37</v>
      </c>
      <c r="N1339" s="15">
        <v>15.62</v>
      </c>
      <c r="O1339" s="15">
        <v>28</v>
      </c>
      <c r="P1339" t="s">
        <v>20</v>
      </c>
      <c r="Q1339">
        <v>22</v>
      </c>
      <c r="R1339" t="s">
        <v>67</v>
      </c>
      <c r="S1339">
        <v>2018</v>
      </c>
      <c r="T1339" t="s">
        <v>31</v>
      </c>
      <c r="U1339" s="15">
        <v>4.9000000000000004</v>
      </c>
      <c r="V1339" s="15">
        <v>3</v>
      </c>
      <c r="W1339" t="s">
        <v>23</v>
      </c>
    </row>
    <row r="1340" spans="1:23">
      <c r="A1340" t="s">
        <v>1383</v>
      </c>
      <c r="B1340">
        <v>-33.898645999999999</v>
      </c>
      <c r="C1340" s="15">
        <v>18.452137</v>
      </c>
      <c r="D1340" s="2" t="s">
        <v>6399</v>
      </c>
      <c r="E1340" s="14" t="s">
        <v>5085</v>
      </c>
      <c r="F1340" s="14" t="e" vm="12">
        <v>#VALUE!</v>
      </c>
      <c r="G1340" s="2" t="str">
        <f>_xlfn.XLOOKUP(E1340,missing_cities!$Q$2:$Q$56,missing_cities!$R$2:$R$56,"Not Found",0)</f>
        <v>South Africa</v>
      </c>
      <c r="H1340" t="str">
        <f>_xlfn.XLOOKUP(E1340,missing_cities!$Q$2:$Q$56,missing_cities!$S$2:$S$56,"Not Found",0)</f>
        <v>Africa</v>
      </c>
      <c r="I1340" t="s">
        <v>18</v>
      </c>
      <c r="J1340" s="15">
        <v>0.21</v>
      </c>
      <c r="K1340" t="s">
        <v>19</v>
      </c>
      <c r="L1340" s="15" t="str">
        <f t="shared" si="40"/>
        <v>9:00-18:00</v>
      </c>
      <c r="M1340" s="16">
        <f t="shared" si="41"/>
        <v>0.37</v>
      </c>
      <c r="N1340" s="15">
        <v>16.239999999999998</v>
      </c>
      <c r="O1340" s="15">
        <v>80</v>
      </c>
      <c r="P1340" t="s">
        <v>29</v>
      </c>
      <c r="Q1340">
        <v>50</v>
      </c>
      <c r="R1340" t="s">
        <v>21</v>
      </c>
      <c r="S1340">
        <v>2012</v>
      </c>
      <c r="T1340" t="s">
        <v>31</v>
      </c>
      <c r="U1340" s="15">
        <v>3.7</v>
      </c>
      <c r="V1340" s="15">
        <v>10</v>
      </c>
      <c r="W1340" t="s">
        <v>32</v>
      </c>
    </row>
    <row r="1341" spans="1:23">
      <c r="A1341" t="s">
        <v>1384</v>
      </c>
      <c r="B1341">
        <v>-15.963342000000001</v>
      </c>
      <c r="C1341" s="15">
        <v>-97.359688000000006</v>
      </c>
      <c r="D1341" s="2" t="s">
        <v>6400</v>
      </c>
      <c r="E1341" s="14" t="str">
        <f>_xlfn.XLOOKUP(C1341,missing_cities!B:B,missing_cities!C:C,"Not Found",0)</f>
        <v>Error</v>
      </c>
      <c r="F1341" s="14" t="s">
        <v>9987</v>
      </c>
      <c r="G1341" s="2" t="str">
        <f>_xlfn.XLOOKUP(E1341,missing_cities!$Q$2:$Q$56,missing_cities!$R$2:$R$56,"Not Found",0)</f>
        <v>Error</v>
      </c>
      <c r="H1341" t="str">
        <f>_xlfn.XLOOKUP(E1341,missing_cities!$Q$2:$Q$56,missing_cities!$S$2:$S$56,"Not Found",0)</f>
        <v>Error</v>
      </c>
      <c r="I1341" t="s">
        <v>18</v>
      </c>
      <c r="J1341" s="15">
        <v>0.23</v>
      </c>
      <c r="K1341" s="1">
        <v>45862</v>
      </c>
      <c r="L1341" s="15" t="str">
        <f t="shared" si="40"/>
        <v>9.00-21.00</v>
      </c>
      <c r="M1341" s="16">
        <f t="shared" si="41"/>
        <v>12</v>
      </c>
      <c r="N1341" s="15">
        <v>18.91</v>
      </c>
      <c r="O1341" s="15">
        <v>74</v>
      </c>
      <c r="P1341" t="s">
        <v>37</v>
      </c>
      <c r="Q1341">
        <v>350</v>
      </c>
      <c r="R1341" t="s">
        <v>48</v>
      </c>
      <c r="S1341">
        <v>2016</v>
      </c>
      <c r="T1341" t="s">
        <v>31</v>
      </c>
      <c r="U1341" s="15">
        <v>4</v>
      </c>
      <c r="V1341" s="15">
        <v>8</v>
      </c>
      <c r="W1341" t="s">
        <v>32</v>
      </c>
    </row>
    <row r="1342" spans="1:23">
      <c r="A1342" t="s">
        <v>1385</v>
      </c>
      <c r="B1342">
        <v>19.512376</v>
      </c>
      <c r="C1342" s="15">
        <v>-99.012257000000005</v>
      </c>
      <c r="D1342" s="2" t="s">
        <v>6401</v>
      </c>
      <c r="E1342" s="14" t="s">
        <v>5119</v>
      </c>
      <c r="F1342" s="14" t="e" vm="13">
        <v>#VALUE!</v>
      </c>
      <c r="G1342" s="2" t="str">
        <f>_xlfn.XLOOKUP(E1342,missing_cities!$Q$2:$Q$56,missing_cities!$R$2:$R$56,"Not Found",0)</f>
        <v>Mexico</v>
      </c>
      <c r="H1342" t="str">
        <f>_xlfn.XLOOKUP(E1342,missing_cities!$Q$2:$Q$56,missing_cities!$S$2:$S$56,"Not Found",0)</f>
        <v>North America</v>
      </c>
      <c r="I1342" t="s">
        <v>18</v>
      </c>
      <c r="J1342" s="15">
        <v>0.35</v>
      </c>
      <c r="K1342" t="s">
        <v>19</v>
      </c>
      <c r="L1342" s="15" t="str">
        <f t="shared" si="40"/>
        <v>9:00-18:00</v>
      </c>
      <c r="M1342" s="16">
        <f t="shared" si="41"/>
        <v>0.37</v>
      </c>
      <c r="N1342" s="15">
        <v>16.440000000000001</v>
      </c>
      <c r="O1342" s="15">
        <v>93</v>
      </c>
      <c r="P1342" t="s">
        <v>29</v>
      </c>
      <c r="Q1342">
        <v>150</v>
      </c>
      <c r="R1342" t="s">
        <v>37</v>
      </c>
      <c r="S1342">
        <v>2018</v>
      </c>
      <c r="T1342" t="s">
        <v>22</v>
      </c>
      <c r="U1342" s="15">
        <v>4.4000000000000004</v>
      </c>
      <c r="V1342" s="15">
        <v>6</v>
      </c>
      <c r="W1342" t="s">
        <v>32</v>
      </c>
    </row>
    <row r="1343" spans="1:23">
      <c r="A1343" t="s">
        <v>1386</v>
      </c>
      <c r="B1343">
        <v>13.788831999999999</v>
      </c>
      <c r="C1343" s="15">
        <v>100.404954</v>
      </c>
      <c r="D1343" s="2" t="s">
        <v>6402</v>
      </c>
      <c r="E1343" s="14" t="s">
        <v>5059</v>
      </c>
      <c r="F1343" s="14" t="e" vm="4">
        <v>#VALUE!</v>
      </c>
      <c r="G1343" s="2" t="str">
        <f>_xlfn.XLOOKUP(E1343,missing_cities!$Q$2:$Q$56,missing_cities!$R$2:$R$56,"Not Found",0)</f>
        <v>Thailand</v>
      </c>
      <c r="H1343" t="str">
        <f>_xlfn.XLOOKUP(E1343,missing_cities!$Q$2:$Q$56,missing_cities!$S$2:$S$56,"Not Found",0)</f>
        <v>Asia</v>
      </c>
      <c r="I1343" t="s">
        <v>18</v>
      </c>
      <c r="J1343" s="15">
        <v>0.48</v>
      </c>
      <c r="K1343" t="s">
        <v>34</v>
      </c>
      <c r="L1343" s="15" t="str">
        <f t="shared" si="40"/>
        <v>6:00-22:00</v>
      </c>
      <c r="M1343" s="16">
        <f t="shared" si="41"/>
        <v>0.67</v>
      </c>
      <c r="N1343" s="15">
        <v>5.7</v>
      </c>
      <c r="O1343" s="15">
        <v>28</v>
      </c>
      <c r="P1343" t="s">
        <v>39</v>
      </c>
      <c r="Q1343">
        <v>150</v>
      </c>
      <c r="R1343" t="s">
        <v>67</v>
      </c>
      <c r="S1343">
        <v>2011</v>
      </c>
      <c r="T1343" t="s">
        <v>31</v>
      </c>
      <c r="U1343" s="15">
        <v>3.2</v>
      </c>
      <c r="V1343" s="15">
        <v>4</v>
      </c>
      <c r="W1343" t="s">
        <v>23</v>
      </c>
    </row>
    <row r="1344" spans="1:23">
      <c r="A1344" t="s">
        <v>1387</v>
      </c>
      <c r="B1344">
        <v>55.862164</v>
      </c>
      <c r="C1344" s="15">
        <v>37.578527999999999</v>
      </c>
      <c r="D1344" s="2" t="s">
        <v>6403</v>
      </c>
      <c r="E1344" s="14" t="s">
        <v>5052</v>
      </c>
      <c r="F1344" s="14" t="e" vm="2">
        <v>#VALUE!</v>
      </c>
      <c r="G1344" s="2" t="str">
        <f>_xlfn.XLOOKUP(E1344,missing_cities!$Q$2:$Q$56,missing_cities!$R$2:$R$56,"Not Found",0)</f>
        <v>Russia</v>
      </c>
      <c r="H1344" t="str">
        <f>_xlfn.XLOOKUP(E1344,missing_cities!$Q$2:$Q$56,missing_cities!$S$2:$S$56,"Not Found",0)</f>
        <v>Europe</v>
      </c>
      <c r="I1344" t="s">
        <v>18</v>
      </c>
      <c r="J1344" s="15">
        <v>0.14000000000000001</v>
      </c>
      <c r="K1344" t="s">
        <v>34</v>
      </c>
      <c r="L1344" s="15" t="str">
        <f t="shared" si="40"/>
        <v>6:00-22:00</v>
      </c>
      <c r="M1344" s="16">
        <f t="shared" si="41"/>
        <v>0.67</v>
      </c>
      <c r="N1344" s="15">
        <v>4.51</v>
      </c>
      <c r="O1344" s="15">
        <v>39</v>
      </c>
      <c r="P1344" t="s">
        <v>39</v>
      </c>
      <c r="Q1344">
        <v>350</v>
      </c>
      <c r="R1344" t="s">
        <v>42</v>
      </c>
      <c r="S1344">
        <v>2022</v>
      </c>
      <c r="T1344" t="s">
        <v>22</v>
      </c>
      <c r="U1344" s="15">
        <v>3.2</v>
      </c>
      <c r="V1344" s="15">
        <v>6</v>
      </c>
      <c r="W1344" t="s">
        <v>32</v>
      </c>
    </row>
    <row r="1345" spans="1:23">
      <c r="A1345" t="s">
        <v>1388</v>
      </c>
      <c r="B1345">
        <v>18.948723999999999</v>
      </c>
      <c r="C1345" s="15">
        <v>72.811949999999996</v>
      </c>
      <c r="D1345" s="2" t="s">
        <v>6404</v>
      </c>
      <c r="E1345" s="14" t="s">
        <v>5079</v>
      </c>
      <c r="F1345" s="14" t="e" vm="11">
        <v>#VALUE!</v>
      </c>
      <c r="G1345" s="2" t="str">
        <f>_xlfn.XLOOKUP(E1345,missing_cities!$Q$2:$Q$56,missing_cities!$R$2:$R$56,"Not Found",0)</f>
        <v>India</v>
      </c>
      <c r="H1345" t="str">
        <f>_xlfn.XLOOKUP(E1345,missing_cities!$Q$2:$Q$56,missing_cities!$S$2:$S$56,"Not Found",0)</f>
        <v>Asia</v>
      </c>
      <c r="I1345" t="s">
        <v>18</v>
      </c>
      <c r="J1345" s="15">
        <v>0.41</v>
      </c>
      <c r="K1345" s="1">
        <v>45862</v>
      </c>
      <c r="L1345" s="15" t="str">
        <f t="shared" si="40"/>
        <v>9.00-21.00</v>
      </c>
      <c r="M1345" s="16">
        <f t="shared" si="41"/>
        <v>12</v>
      </c>
      <c r="N1345" s="15">
        <v>9.89</v>
      </c>
      <c r="O1345" s="15">
        <v>72</v>
      </c>
      <c r="P1345" t="s">
        <v>29</v>
      </c>
      <c r="Q1345">
        <v>350</v>
      </c>
      <c r="R1345" t="s">
        <v>30</v>
      </c>
      <c r="S1345">
        <v>2010</v>
      </c>
      <c r="T1345" t="s">
        <v>22</v>
      </c>
      <c r="U1345" s="15">
        <v>3.7</v>
      </c>
      <c r="V1345" s="15">
        <v>3</v>
      </c>
      <c r="W1345" t="s">
        <v>23</v>
      </c>
    </row>
    <row r="1346" spans="1:23">
      <c r="A1346" t="s">
        <v>1389</v>
      </c>
      <c r="B1346">
        <v>59.592944000000003</v>
      </c>
      <c r="C1346" s="15">
        <v>151.16539499999999</v>
      </c>
      <c r="D1346" s="2" t="s">
        <v>6405</v>
      </c>
      <c r="E1346" s="14">
        <f>_xlfn.XLOOKUP(C1346,missing_cities!B:B,missing_cities!C:C,"Not Found",0)</f>
        <v>0</v>
      </c>
      <c r="F1346" s="14" t="s">
        <v>9990</v>
      </c>
      <c r="G1346" s="2" t="str">
        <f>_xlfn.XLOOKUP(E1346,missing_cities!$Q$2:$Q$56,missing_cities!$R$2:$R$56,"Not Found",0)</f>
        <v>Not Found</v>
      </c>
      <c r="H1346" t="str">
        <f>_xlfn.XLOOKUP(E1346,missing_cities!$Q$2:$Q$56,missing_cities!$S$2:$S$56,"Not Found",0)</f>
        <v>Not Found</v>
      </c>
      <c r="I1346" t="s">
        <v>18</v>
      </c>
      <c r="J1346" s="15">
        <v>0.23</v>
      </c>
      <c r="K1346" s="1">
        <v>45862</v>
      </c>
      <c r="L1346" s="15" t="str">
        <f t="shared" si="40"/>
        <v>9.00-21.00</v>
      </c>
      <c r="M1346" s="16">
        <f t="shared" si="41"/>
        <v>12</v>
      </c>
      <c r="N1346" s="15">
        <v>14.15</v>
      </c>
      <c r="O1346" s="15">
        <v>97</v>
      </c>
      <c r="P1346" t="s">
        <v>39</v>
      </c>
      <c r="Q1346">
        <v>50</v>
      </c>
      <c r="R1346" t="s">
        <v>26</v>
      </c>
      <c r="S1346">
        <v>2023</v>
      </c>
      <c r="T1346" t="s">
        <v>22</v>
      </c>
      <c r="U1346" s="15">
        <v>4.8</v>
      </c>
      <c r="V1346" s="15">
        <v>9</v>
      </c>
      <c r="W1346" t="s">
        <v>32</v>
      </c>
    </row>
    <row r="1347" spans="1:23">
      <c r="A1347" t="s">
        <v>1390</v>
      </c>
      <c r="B1347">
        <v>-33.822994000000001</v>
      </c>
      <c r="C1347" s="15">
        <v>18.436437999999999</v>
      </c>
      <c r="D1347" s="2" t="s">
        <v>6334</v>
      </c>
      <c r="E1347" s="14" t="s">
        <v>5085</v>
      </c>
      <c r="F1347" s="14" t="e" vm="12">
        <v>#VALUE!</v>
      </c>
      <c r="G1347" s="2" t="str">
        <f>_xlfn.XLOOKUP(E1347,missing_cities!$Q$2:$Q$56,missing_cities!$R$2:$R$56,"Not Found",0)</f>
        <v>South Africa</v>
      </c>
      <c r="H1347" t="str">
        <f>_xlfn.XLOOKUP(E1347,missing_cities!$Q$2:$Q$56,missing_cities!$S$2:$S$56,"Not Found",0)</f>
        <v>Africa</v>
      </c>
      <c r="I1347" t="s">
        <v>18</v>
      </c>
      <c r="J1347" s="15">
        <v>0.35</v>
      </c>
      <c r="K1347" s="1">
        <v>45862</v>
      </c>
      <c r="L1347" s="15" t="str">
        <f t="shared" ref="L1347:L1410" si="42">IF(ISNUMBER(SEARCH("-",K1347)),K1347,"9.00-21.00")</f>
        <v>9.00-21.00</v>
      </c>
      <c r="M1347" s="16">
        <f t="shared" ref="M1347:M1410" si="43">IF(ISNUMBER(SEARCH("-", L1347)), TEXT(RIGHT(L1347, LEN(L1347) - FIND("-", L1347)), "0.00") - TEXT(LEFT(L1347, FIND("-", L1347)-1), "0.00"), "")</f>
        <v>12</v>
      </c>
      <c r="N1347" s="15">
        <v>18.5</v>
      </c>
      <c r="O1347" s="15">
        <v>62</v>
      </c>
      <c r="P1347" t="s">
        <v>29</v>
      </c>
      <c r="Q1347">
        <v>50</v>
      </c>
      <c r="R1347" t="s">
        <v>46</v>
      </c>
      <c r="S1347">
        <v>2016</v>
      </c>
      <c r="T1347" t="s">
        <v>31</v>
      </c>
      <c r="U1347" s="15">
        <v>4.9000000000000004</v>
      </c>
      <c r="V1347" s="15">
        <v>1</v>
      </c>
      <c r="W1347" t="s">
        <v>32</v>
      </c>
    </row>
    <row r="1348" spans="1:23">
      <c r="A1348" t="s">
        <v>1391</v>
      </c>
      <c r="B1348">
        <v>19.043472999999999</v>
      </c>
      <c r="C1348" s="15">
        <v>72.976307000000006</v>
      </c>
      <c r="D1348" s="2" t="s">
        <v>6406</v>
      </c>
      <c r="E1348" s="14" t="s">
        <v>5079</v>
      </c>
      <c r="F1348" s="14" t="e" vm="11">
        <v>#VALUE!</v>
      </c>
      <c r="G1348" s="2" t="str">
        <f>_xlfn.XLOOKUP(E1348,missing_cities!$Q$2:$Q$56,missing_cities!$R$2:$R$56,"Not Found",0)</f>
        <v>India</v>
      </c>
      <c r="H1348" t="str">
        <f>_xlfn.XLOOKUP(E1348,missing_cities!$Q$2:$Q$56,missing_cities!$S$2:$S$56,"Not Found",0)</f>
        <v>Asia</v>
      </c>
      <c r="I1348" t="s">
        <v>18</v>
      </c>
      <c r="J1348" s="15">
        <v>0.43</v>
      </c>
      <c r="K1348" s="1">
        <v>45862</v>
      </c>
      <c r="L1348" s="15" t="str">
        <f t="shared" si="42"/>
        <v>9.00-21.00</v>
      </c>
      <c r="M1348" s="16">
        <f t="shared" si="43"/>
        <v>12</v>
      </c>
      <c r="N1348" s="15">
        <v>15.46</v>
      </c>
      <c r="O1348" s="15">
        <v>43</v>
      </c>
      <c r="P1348" t="s">
        <v>39</v>
      </c>
      <c r="Q1348">
        <v>350</v>
      </c>
      <c r="R1348" t="s">
        <v>37</v>
      </c>
      <c r="S1348">
        <v>2013</v>
      </c>
      <c r="T1348" t="s">
        <v>22</v>
      </c>
      <c r="U1348" s="15">
        <v>4.7</v>
      </c>
      <c r="V1348" s="15">
        <v>8</v>
      </c>
      <c r="W1348" t="s">
        <v>32</v>
      </c>
    </row>
    <row r="1349" spans="1:23">
      <c r="A1349" t="s">
        <v>1392</v>
      </c>
      <c r="B1349">
        <v>41.931699000000002</v>
      </c>
      <c r="C1349" s="15">
        <v>-87.703125</v>
      </c>
      <c r="D1349" s="2" t="s">
        <v>6407</v>
      </c>
      <c r="E1349" s="14" t="s">
        <v>5065</v>
      </c>
      <c r="F1349" s="14" t="e" vm="5">
        <v>#VALUE!</v>
      </c>
      <c r="G1349" s="2" t="str">
        <f>_xlfn.XLOOKUP(E1349,missing_cities!$Q$2:$Q$56,missing_cities!$R$2:$R$56,"Not Found",0)</f>
        <v>United States</v>
      </c>
      <c r="H1349" t="str">
        <f>_xlfn.XLOOKUP(E1349,missing_cities!$Q$2:$Q$56,missing_cities!$S$2:$S$56,"Not Found",0)</f>
        <v>North America</v>
      </c>
      <c r="I1349" t="s">
        <v>18</v>
      </c>
      <c r="J1349" s="15">
        <v>0.36</v>
      </c>
      <c r="K1349" t="s">
        <v>19</v>
      </c>
      <c r="L1349" s="15" t="str">
        <f t="shared" si="42"/>
        <v>9:00-18:00</v>
      </c>
      <c r="M1349" s="16">
        <f t="shared" si="43"/>
        <v>0.37</v>
      </c>
      <c r="N1349" s="15">
        <v>12.76</v>
      </c>
      <c r="O1349" s="15">
        <v>22</v>
      </c>
      <c r="P1349" t="s">
        <v>25</v>
      </c>
      <c r="Q1349">
        <v>50</v>
      </c>
      <c r="R1349" t="s">
        <v>21</v>
      </c>
      <c r="S1349">
        <v>2010</v>
      </c>
      <c r="T1349" t="s">
        <v>22</v>
      </c>
      <c r="U1349" s="15">
        <v>4.7</v>
      </c>
      <c r="V1349" s="15">
        <v>6</v>
      </c>
      <c r="W1349" t="s">
        <v>32</v>
      </c>
    </row>
    <row r="1350" spans="1:23">
      <c r="A1350" t="s">
        <v>1393</v>
      </c>
      <c r="B1350">
        <v>41.870894</v>
      </c>
      <c r="C1350" s="15">
        <v>-87.744522000000003</v>
      </c>
      <c r="D1350" s="2" t="s">
        <v>6408</v>
      </c>
      <c r="E1350" s="14" t="s">
        <v>5065</v>
      </c>
      <c r="F1350" s="14" t="e" vm="5">
        <v>#VALUE!</v>
      </c>
      <c r="G1350" s="2" t="str">
        <f>_xlfn.XLOOKUP(E1350,missing_cities!$Q$2:$Q$56,missing_cities!$R$2:$R$56,"Not Found",0)</f>
        <v>United States</v>
      </c>
      <c r="H1350" t="str">
        <f>_xlfn.XLOOKUP(E1350,missing_cities!$Q$2:$Q$56,missing_cities!$S$2:$S$56,"Not Found",0)</f>
        <v>North America</v>
      </c>
      <c r="I1350" t="s">
        <v>18</v>
      </c>
      <c r="J1350" s="15">
        <v>0.15</v>
      </c>
      <c r="K1350" s="1">
        <v>45862</v>
      </c>
      <c r="L1350" s="15" t="str">
        <f t="shared" si="42"/>
        <v>9.00-21.00</v>
      </c>
      <c r="M1350" s="16">
        <f t="shared" si="43"/>
        <v>12</v>
      </c>
      <c r="N1350" s="15">
        <v>12.07</v>
      </c>
      <c r="O1350" s="15">
        <v>17</v>
      </c>
      <c r="P1350" t="s">
        <v>25</v>
      </c>
      <c r="Q1350">
        <v>350</v>
      </c>
      <c r="R1350" t="s">
        <v>30</v>
      </c>
      <c r="S1350">
        <v>2020</v>
      </c>
      <c r="T1350" t="s">
        <v>31</v>
      </c>
      <c r="U1350" s="15">
        <v>4.5999999999999996</v>
      </c>
      <c r="V1350" s="15">
        <v>4</v>
      </c>
      <c r="W1350" t="s">
        <v>27</v>
      </c>
    </row>
    <row r="1351" spans="1:23">
      <c r="A1351" t="s">
        <v>1394</v>
      </c>
      <c r="B1351">
        <v>-33.879700999999997</v>
      </c>
      <c r="C1351" s="15">
        <v>18.528344000000001</v>
      </c>
      <c r="D1351" s="2" t="s">
        <v>6409</v>
      </c>
      <c r="E1351" s="14" t="s">
        <v>5085</v>
      </c>
      <c r="F1351" s="14" t="e" vm="12">
        <v>#VALUE!</v>
      </c>
      <c r="G1351" s="2" t="str">
        <f>_xlfn.XLOOKUP(E1351,missing_cities!$Q$2:$Q$56,missing_cities!$R$2:$R$56,"Not Found",0)</f>
        <v>South Africa</v>
      </c>
      <c r="H1351" t="str">
        <f>_xlfn.XLOOKUP(E1351,missing_cities!$Q$2:$Q$56,missing_cities!$S$2:$S$56,"Not Found",0)</f>
        <v>Africa</v>
      </c>
      <c r="I1351" t="s">
        <v>18</v>
      </c>
      <c r="J1351" s="15">
        <v>0.14000000000000001</v>
      </c>
      <c r="K1351" t="s">
        <v>34</v>
      </c>
      <c r="L1351" s="15" t="str">
        <f t="shared" si="42"/>
        <v>6:00-22:00</v>
      </c>
      <c r="M1351" s="16">
        <f t="shared" si="43"/>
        <v>0.67</v>
      </c>
      <c r="N1351" s="15">
        <v>2.48</v>
      </c>
      <c r="O1351" s="15">
        <v>89</v>
      </c>
      <c r="P1351" t="s">
        <v>20</v>
      </c>
      <c r="Q1351">
        <v>22</v>
      </c>
      <c r="R1351" t="s">
        <v>44</v>
      </c>
      <c r="S1351">
        <v>2023</v>
      </c>
      <c r="T1351" t="s">
        <v>31</v>
      </c>
      <c r="U1351" s="15">
        <v>4.7</v>
      </c>
      <c r="V1351" s="15">
        <v>1</v>
      </c>
      <c r="W1351" t="s">
        <v>32</v>
      </c>
    </row>
    <row r="1352" spans="1:23">
      <c r="A1352" t="s">
        <v>1395</v>
      </c>
      <c r="B1352">
        <v>-33.712696000000001</v>
      </c>
      <c r="C1352" s="15">
        <v>151.37032300000001</v>
      </c>
      <c r="D1352" s="2" t="s">
        <v>6410</v>
      </c>
      <c r="E1352" s="14" t="s">
        <v>5069</v>
      </c>
      <c r="F1352" s="14" t="e" vm="8">
        <v>#VALUE!</v>
      </c>
      <c r="G1352" s="2" t="str">
        <f>_xlfn.XLOOKUP(E1352,missing_cities!$Q$2:$Q$56,missing_cities!$R$2:$R$56,"Not Found",0)</f>
        <v>Australia</v>
      </c>
      <c r="H1352" t="str">
        <f>_xlfn.XLOOKUP(E1352,missing_cities!$Q$2:$Q$56,missing_cities!$S$2:$S$56,"Not Found",0)</f>
        <v>Australia</v>
      </c>
      <c r="I1352" t="s">
        <v>18</v>
      </c>
      <c r="J1352" s="15">
        <v>0.44</v>
      </c>
      <c r="K1352" t="s">
        <v>34</v>
      </c>
      <c r="L1352" s="15" t="str">
        <f t="shared" si="42"/>
        <v>6:00-22:00</v>
      </c>
      <c r="M1352" s="16">
        <f t="shared" si="43"/>
        <v>0.67</v>
      </c>
      <c r="N1352" s="15">
        <v>13.89</v>
      </c>
      <c r="O1352" s="15">
        <v>54</v>
      </c>
      <c r="P1352" t="s">
        <v>37</v>
      </c>
      <c r="Q1352">
        <v>350</v>
      </c>
      <c r="R1352" t="s">
        <v>81</v>
      </c>
      <c r="S1352">
        <v>2022</v>
      </c>
      <c r="T1352" t="s">
        <v>31</v>
      </c>
      <c r="U1352" s="15">
        <v>3.7</v>
      </c>
      <c r="V1352" s="15">
        <v>6</v>
      </c>
      <c r="W1352" t="s">
        <v>32</v>
      </c>
    </row>
    <row r="1353" spans="1:23">
      <c r="A1353" t="s">
        <v>1396</v>
      </c>
      <c r="B1353">
        <v>39.941502</v>
      </c>
      <c r="C1353" s="15">
        <v>116.277638</v>
      </c>
      <c r="D1353" s="2" t="s">
        <v>6411</v>
      </c>
      <c r="E1353" s="14" t="s">
        <v>5071</v>
      </c>
      <c r="F1353" s="14" t="e" vm="9">
        <v>#VALUE!</v>
      </c>
      <c r="G1353" s="2" t="str">
        <f>_xlfn.XLOOKUP(E1353,missing_cities!$Q$2:$Q$56,missing_cities!$R$2:$R$56,"Not Found",0)</f>
        <v>China</v>
      </c>
      <c r="H1353" t="str">
        <f>_xlfn.XLOOKUP(E1353,missing_cities!$Q$2:$Q$56,missing_cities!$S$2:$S$56,"Not Found",0)</f>
        <v>Asia</v>
      </c>
      <c r="I1353" t="s">
        <v>18</v>
      </c>
      <c r="J1353" s="15">
        <v>0.3</v>
      </c>
      <c r="K1353" t="s">
        <v>19</v>
      </c>
      <c r="L1353" s="15" t="str">
        <f t="shared" si="42"/>
        <v>9:00-18:00</v>
      </c>
      <c r="M1353" s="16">
        <f t="shared" si="43"/>
        <v>0.37</v>
      </c>
      <c r="N1353" s="15">
        <v>9.58</v>
      </c>
      <c r="O1353" s="15">
        <v>16</v>
      </c>
      <c r="P1353" t="s">
        <v>29</v>
      </c>
      <c r="Q1353">
        <v>150</v>
      </c>
      <c r="R1353" t="s">
        <v>132</v>
      </c>
      <c r="S1353">
        <v>2014</v>
      </c>
      <c r="T1353" t="s">
        <v>22</v>
      </c>
      <c r="U1353" s="15">
        <v>3.4</v>
      </c>
      <c r="V1353" s="15">
        <v>4</v>
      </c>
      <c r="W1353" t="s">
        <v>23</v>
      </c>
    </row>
    <row r="1354" spans="1:23">
      <c r="A1354" t="s">
        <v>1397</v>
      </c>
      <c r="B1354">
        <v>-23.664265</v>
      </c>
      <c r="C1354" s="15">
        <v>-46.559677000000001</v>
      </c>
      <c r="D1354" s="2" t="s">
        <v>6412</v>
      </c>
      <c r="E1354" s="14" t="s">
        <v>5067</v>
      </c>
      <c r="F1354" s="14" t="e" vm="7">
        <v>#VALUE!</v>
      </c>
      <c r="G1354" s="2" t="str">
        <f>_xlfn.XLOOKUP(E1354,missing_cities!$Q$2:$Q$56,missing_cities!$R$2:$R$56,"Not Found",0)</f>
        <v>Brazil</v>
      </c>
      <c r="H1354" t="str">
        <f>_xlfn.XLOOKUP(E1354,missing_cities!$Q$2:$Q$56,missing_cities!$S$2:$S$56,"Not Found",0)</f>
        <v>South America</v>
      </c>
      <c r="I1354" t="s">
        <v>18</v>
      </c>
      <c r="J1354" s="15">
        <v>0.28000000000000003</v>
      </c>
      <c r="K1354" s="1">
        <v>45862</v>
      </c>
      <c r="L1354" s="15" t="str">
        <f t="shared" si="42"/>
        <v>9.00-21.00</v>
      </c>
      <c r="M1354" s="16">
        <f t="shared" si="43"/>
        <v>12</v>
      </c>
      <c r="N1354" s="15">
        <v>9.0399999999999991</v>
      </c>
      <c r="O1354" s="15">
        <v>47</v>
      </c>
      <c r="P1354" t="s">
        <v>20</v>
      </c>
      <c r="Q1354">
        <v>50</v>
      </c>
      <c r="R1354" t="s">
        <v>35</v>
      </c>
      <c r="S1354">
        <v>2022</v>
      </c>
      <c r="T1354" t="s">
        <v>31</v>
      </c>
      <c r="U1354" s="15">
        <v>4.7</v>
      </c>
      <c r="V1354" s="15">
        <v>7</v>
      </c>
      <c r="W1354" t="s">
        <v>23</v>
      </c>
    </row>
    <row r="1355" spans="1:23">
      <c r="A1355" t="s">
        <v>1398</v>
      </c>
      <c r="B1355">
        <v>39.905901</v>
      </c>
      <c r="C1355" s="15">
        <v>116.381371</v>
      </c>
      <c r="D1355" s="2" t="s">
        <v>6413</v>
      </c>
      <c r="E1355" s="14" t="s">
        <v>5071</v>
      </c>
      <c r="F1355" s="14" t="e" vm="9">
        <v>#VALUE!</v>
      </c>
      <c r="G1355" s="2" t="str">
        <f>_xlfn.XLOOKUP(E1355,missing_cities!$Q$2:$Q$56,missing_cities!$R$2:$R$56,"Not Found",0)</f>
        <v>China</v>
      </c>
      <c r="H1355" t="str">
        <f>_xlfn.XLOOKUP(E1355,missing_cities!$Q$2:$Q$56,missing_cities!$S$2:$S$56,"Not Found",0)</f>
        <v>Asia</v>
      </c>
      <c r="I1355" t="s">
        <v>18</v>
      </c>
      <c r="J1355" s="15">
        <v>0.39</v>
      </c>
      <c r="K1355" t="s">
        <v>34</v>
      </c>
      <c r="L1355" s="15" t="str">
        <f t="shared" si="42"/>
        <v>6:00-22:00</v>
      </c>
      <c r="M1355" s="16">
        <f t="shared" si="43"/>
        <v>0.67</v>
      </c>
      <c r="N1355" s="15">
        <v>18.73</v>
      </c>
      <c r="O1355" s="15">
        <v>51</v>
      </c>
      <c r="P1355" t="s">
        <v>29</v>
      </c>
      <c r="Q1355">
        <v>350</v>
      </c>
      <c r="R1355" t="s">
        <v>42</v>
      </c>
      <c r="S1355">
        <v>2017</v>
      </c>
      <c r="T1355" t="s">
        <v>22</v>
      </c>
      <c r="U1355" s="15">
        <v>4.9000000000000004</v>
      </c>
      <c r="V1355" s="15">
        <v>7</v>
      </c>
      <c r="W1355" t="s">
        <v>27</v>
      </c>
    </row>
    <row r="1356" spans="1:23">
      <c r="A1356" t="s">
        <v>1399</v>
      </c>
      <c r="B1356">
        <v>37.541218999999998</v>
      </c>
      <c r="C1356" s="15">
        <v>127.02295599999999</v>
      </c>
      <c r="D1356" s="2" t="s">
        <v>6414</v>
      </c>
      <c r="E1356" s="14" t="s">
        <v>5063</v>
      </c>
      <c r="F1356" s="14" t="e" vm="6">
        <v>#VALUE!</v>
      </c>
      <c r="G1356" s="2" t="str">
        <f>_xlfn.XLOOKUP(E1356,missing_cities!$Q$2:$Q$56,missing_cities!$R$2:$R$56,"Not Found",0)</f>
        <v>South Korea</v>
      </c>
      <c r="H1356" t="str">
        <f>_xlfn.XLOOKUP(E1356,missing_cities!$Q$2:$Q$56,missing_cities!$S$2:$S$56,"Not Found",0)</f>
        <v>Asia</v>
      </c>
      <c r="I1356" t="s">
        <v>18</v>
      </c>
      <c r="J1356" s="15">
        <v>0.44</v>
      </c>
      <c r="K1356" s="1">
        <v>45862</v>
      </c>
      <c r="L1356" s="15" t="str">
        <f t="shared" si="42"/>
        <v>9.00-21.00</v>
      </c>
      <c r="M1356" s="16">
        <f t="shared" si="43"/>
        <v>12</v>
      </c>
      <c r="N1356" s="15">
        <v>10.48</v>
      </c>
      <c r="O1356" s="15">
        <v>73</v>
      </c>
      <c r="P1356" t="s">
        <v>20</v>
      </c>
      <c r="Q1356">
        <v>350</v>
      </c>
      <c r="R1356" t="s">
        <v>48</v>
      </c>
      <c r="S1356">
        <v>2015</v>
      </c>
      <c r="T1356" t="s">
        <v>22</v>
      </c>
      <c r="U1356" s="15">
        <v>3.2</v>
      </c>
      <c r="V1356" s="15">
        <v>9</v>
      </c>
      <c r="W1356" t="s">
        <v>27</v>
      </c>
    </row>
    <row r="1357" spans="1:23">
      <c r="A1357" t="s">
        <v>1400</v>
      </c>
      <c r="B1357">
        <v>41.914265</v>
      </c>
      <c r="C1357" s="15">
        <v>-87.682872000000003</v>
      </c>
      <c r="D1357" s="2" t="s">
        <v>6415</v>
      </c>
      <c r="E1357" s="14" t="s">
        <v>5065</v>
      </c>
      <c r="F1357" s="14" t="e" vm="5">
        <v>#VALUE!</v>
      </c>
      <c r="G1357" s="2" t="str">
        <f>_xlfn.XLOOKUP(E1357,missing_cities!$Q$2:$Q$56,missing_cities!$R$2:$R$56,"Not Found",0)</f>
        <v>United States</v>
      </c>
      <c r="H1357" t="str">
        <f>_xlfn.XLOOKUP(E1357,missing_cities!$Q$2:$Q$56,missing_cities!$S$2:$S$56,"Not Found",0)</f>
        <v>North America</v>
      </c>
      <c r="I1357" t="s">
        <v>18</v>
      </c>
      <c r="J1357" s="15">
        <v>0.45</v>
      </c>
      <c r="K1357" t="s">
        <v>19</v>
      </c>
      <c r="L1357" s="15" t="str">
        <f t="shared" si="42"/>
        <v>9:00-18:00</v>
      </c>
      <c r="M1357" s="16">
        <f t="shared" si="43"/>
        <v>0.37</v>
      </c>
      <c r="N1357" s="15">
        <v>13.65</v>
      </c>
      <c r="O1357" s="15">
        <v>95</v>
      </c>
      <c r="P1357" t="s">
        <v>20</v>
      </c>
      <c r="Q1357">
        <v>150</v>
      </c>
      <c r="R1357" t="s">
        <v>26</v>
      </c>
      <c r="S1357">
        <v>2022</v>
      </c>
      <c r="T1357" t="s">
        <v>22</v>
      </c>
      <c r="U1357" s="15">
        <v>3.5</v>
      </c>
      <c r="V1357" s="15">
        <v>4</v>
      </c>
      <c r="W1357" t="s">
        <v>23</v>
      </c>
    </row>
    <row r="1358" spans="1:23">
      <c r="A1358" t="s">
        <v>1401</v>
      </c>
      <c r="B1358">
        <v>39.965913999999998</v>
      </c>
      <c r="C1358" s="15">
        <v>116.342541</v>
      </c>
      <c r="D1358" s="2" t="s">
        <v>6416</v>
      </c>
      <c r="E1358" s="14" t="s">
        <v>5071</v>
      </c>
      <c r="F1358" s="14" t="e" vm="9">
        <v>#VALUE!</v>
      </c>
      <c r="G1358" s="2" t="str">
        <f>_xlfn.XLOOKUP(E1358,missing_cities!$Q$2:$Q$56,missing_cities!$R$2:$R$56,"Not Found",0)</f>
        <v>China</v>
      </c>
      <c r="H1358" t="str">
        <f>_xlfn.XLOOKUP(E1358,missing_cities!$Q$2:$Q$56,missing_cities!$S$2:$S$56,"Not Found",0)</f>
        <v>Asia</v>
      </c>
      <c r="I1358" t="s">
        <v>18</v>
      </c>
      <c r="J1358" s="15">
        <v>0.3</v>
      </c>
      <c r="K1358" t="s">
        <v>19</v>
      </c>
      <c r="L1358" s="15" t="str">
        <f t="shared" si="42"/>
        <v>9:00-18:00</v>
      </c>
      <c r="M1358" s="16">
        <f t="shared" si="43"/>
        <v>0.37</v>
      </c>
      <c r="N1358" s="15">
        <v>14.36</v>
      </c>
      <c r="O1358" s="15">
        <v>94</v>
      </c>
      <c r="P1358" t="s">
        <v>37</v>
      </c>
      <c r="Q1358">
        <v>150</v>
      </c>
      <c r="R1358" t="s">
        <v>97</v>
      </c>
      <c r="S1358">
        <v>2017</v>
      </c>
      <c r="T1358" t="s">
        <v>22</v>
      </c>
      <c r="U1358" s="15">
        <v>4.0999999999999996</v>
      </c>
      <c r="V1358" s="15">
        <v>6</v>
      </c>
      <c r="W1358" t="s">
        <v>23</v>
      </c>
    </row>
    <row r="1359" spans="1:23">
      <c r="A1359" t="s">
        <v>1402</v>
      </c>
      <c r="B1359">
        <v>37.693237000000003</v>
      </c>
      <c r="C1359" s="15">
        <v>127.057681</v>
      </c>
      <c r="D1359" s="2" t="s">
        <v>6417</v>
      </c>
      <c r="E1359" s="14" t="s">
        <v>5063</v>
      </c>
      <c r="F1359" s="14" t="e" vm="6">
        <v>#VALUE!</v>
      </c>
      <c r="G1359" s="2" t="str">
        <f>_xlfn.XLOOKUP(E1359,missing_cities!$Q$2:$Q$56,missing_cities!$R$2:$R$56,"Not Found",0)</f>
        <v>South Korea</v>
      </c>
      <c r="H1359" t="str">
        <f>_xlfn.XLOOKUP(E1359,missing_cities!$Q$2:$Q$56,missing_cities!$S$2:$S$56,"Not Found",0)</f>
        <v>Asia</v>
      </c>
      <c r="I1359" t="s">
        <v>18</v>
      </c>
      <c r="J1359" s="15">
        <v>0.34</v>
      </c>
      <c r="K1359" s="1">
        <v>45862</v>
      </c>
      <c r="L1359" s="15" t="str">
        <f t="shared" si="42"/>
        <v>9.00-21.00</v>
      </c>
      <c r="M1359" s="16">
        <f t="shared" si="43"/>
        <v>12</v>
      </c>
      <c r="N1359" s="15">
        <v>10.43</v>
      </c>
      <c r="O1359" s="15">
        <v>26</v>
      </c>
      <c r="P1359" t="s">
        <v>37</v>
      </c>
      <c r="Q1359">
        <v>50</v>
      </c>
      <c r="R1359" t="s">
        <v>21</v>
      </c>
      <c r="S1359">
        <v>2012</v>
      </c>
      <c r="T1359" t="s">
        <v>31</v>
      </c>
      <c r="U1359" s="15">
        <v>4.2</v>
      </c>
      <c r="V1359" s="15">
        <v>8</v>
      </c>
      <c r="W1359" t="s">
        <v>27</v>
      </c>
    </row>
    <row r="1360" spans="1:23">
      <c r="A1360" t="s">
        <v>1403</v>
      </c>
      <c r="B1360">
        <v>37.642071999999999</v>
      </c>
      <c r="C1360" s="15">
        <v>126.923159</v>
      </c>
      <c r="D1360" s="2" t="s">
        <v>6418</v>
      </c>
      <c r="E1360" s="14" t="s">
        <v>5063</v>
      </c>
      <c r="F1360" s="14" t="e" vm="6">
        <v>#VALUE!</v>
      </c>
      <c r="G1360" s="2" t="str">
        <f>_xlfn.XLOOKUP(E1360,missing_cities!$Q$2:$Q$56,missing_cities!$R$2:$R$56,"Not Found",0)</f>
        <v>South Korea</v>
      </c>
      <c r="H1360" t="str">
        <f>_xlfn.XLOOKUP(E1360,missing_cities!$Q$2:$Q$56,missing_cities!$S$2:$S$56,"Not Found",0)</f>
        <v>Asia</v>
      </c>
      <c r="I1360" t="s">
        <v>18</v>
      </c>
      <c r="J1360" s="15">
        <v>0.11</v>
      </c>
      <c r="K1360" s="1">
        <v>45862</v>
      </c>
      <c r="L1360" s="15" t="str">
        <f t="shared" si="42"/>
        <v>9.00-21.00</v>
      </c>
      <c r="M1360" s="16">
        <f t="shared" si="43"/>
        <v>12</v>
      </c>
      <c r="N1360" s="15">
        <v>19.829999999999998</v>
      </c>
      <c r="O1360" s="15">
        <v>68</v>
      </c>
      <c r="P1360" t="s">
        <v>37</v>
      </c>
      <c r="Q1360">
        <v>50</v>
      </c>
      <c r="R1360" t="s">
        <v>67</v>
      </c>
      <c r="S1360">
        <v>2018</v>
      </c>
      <c r="T1360" t="s">
        <v>31</v>
      </c>
      <c r="U1360" s="15">
        <v>3.9</v>
      </c>
      <c r="V1360" s="15">
        <v>7</v>
      </c>
      <c r="W1360" t="s">
        <v>32</v>
      </c>
    </row>
    <row r="1361" spans="1:23">
      <c r="A1361" t="s">
        <v>1404</v>
      </c>
      <c r="B1361">
        <v>34.088514000000004</v>
      </c>
      <c r="C1361" s="15">
        <v>-118.298371</v>
      </c>
      <c r="D1361" s="2" t="s">
        <v>6419</v>
      </c>
      <c r="E1361" s="14" t="s">
        <v>5111</v>
      </c>
      <c r="F1361" s="14" t="e" vm="5">
        <v>#VALUE!</v>
      </c>
      <c r="G1361" s="2" t="str">
        <f>_xlfn.XLOOKUP(E1361,missing_cities!$Q$2:$Q$56,missing_cities!$R$2:$R$56,"Not Found",0)</f>
        <v>United States</v>
      </c>
      <c r="H1361" t="str">
        <f>_xlfn.XLOOKUP(E1361,missing_cities!$Q$2:$Q$56,missing_cities!$S$2:$S$56,"Not Found",0)</f>
        <v>North America</v>
      </c>
      <c r="I1361" t="s">
        <v>18</v>
      </c>
      <c r="J1361" s="15">
        <v>0.18</v>
      </c>
      <c r="K1361" t="s">
        <v>19</v>
      </c>
      <c r="L1361" s="15" t="str">
        <f t="shared" si="42"/>
        <v>9:00-18:00</v>
      </c>
      <c r="M1361" s="16">
        <f t="shared" si="43"/>
        <v>0.37</v>
      </c>
      <c r="N1361" s="15">
        <v>1.4</v>
      </c>
      <c r="O1361" s="15">
        <v>54</v>
      </c>
      <c r="P1361" t="s">
        <v>29</v>
      </c>
      <c r="Q1361">
        <v>150</v>
      </c>
      <c r="R1361" t="s">
        <v>67</v>
      </c>
      <c r="S1361">
        <v>2015</v>
      </c>
      <c r="T1361" t="s">
        <v>31</v>
      </c>
      <c r="U1361" s="15">
        <v>3.7</v>
      </c>
      <c r="V1361" s="15">
        <v>3</v>
      </c>
      <c r="W1361" t="s">
        <v>32</v>
      </c>
    </row>
    <row r="1362" spans="1:23">
      <c r="A1362" t="s">
        <v>1405</v>
      </c>
      <c r="B1362">
        <v>13.864761</v>
      </c>
      <c r="C1362" s="15">
        <v>100.473208</v>
      </c>
      <c r="D1362" s="2" t="s">
        <v>6420</v>
      </c>
      <c r="E1362" s="14" t="s">
        <v>5059</v>
      </c>
      <c r="F1362" s="14" t="e" vm="4">
        <v>#VALUE!</v>
      </c>
      <c r="G1362" s="2" t="str">
        <f>_xlfn.XLOOKUP(E1362,missing_cities!$Q$2:$Q$56,missing_cities!$R$2:$R$56,"Not Found",0)</f>
        <v>Thailand</v>
      </c>
      <c r="H1362" t="str">
        <f>_xlfn.XLOOKUP(E1362,missing_cities!$Q$2:$Q$56,missing_cities!$S$2:$S$56,"Not Found",0)</f>
        <v>Asia</v>
      </c>
      <c r="I1362" t="s">
        <v>18</v>
      </c>
      <c r="J1362" s="15">
        <v>0.39</v>
      </c>
      <c r="K1362" s="1">
        <v>45862</v>
      </c>
      <c r="L1362" s="15" t="str">
        <f t="shared" si="42"/>
        <v>9.00-21.00</v>
      </c>
      <c r="M1362" s="16">
        <f t="shared" si="43"/>
        <v>12</v>
      </c>
      <c r="N1362" s="15">
        <v>8.75</v>
      </c>
      <c r="O1362" s="15">
        <v>14</v>
      </c>
      <c r="P1362" t="s">
        <v>25</v>
      </c>
      <c r="Q1362">
        <v>22</v>
      </c>
      <c r="R1362" t="s">
        <v>46</v>
      </c>
      <c r="S1362">
        <v>2013</v>
      </c>
      <c r="T1362" t="s">
        <v>22</v>
      </c>
      <c r="U1362" s="15">
        <v>4.8</v>
      </c>
      <c r="V1362" s="15">
        <v>1</v>
      </c>
      <c r="W1362" t="s">
        <v>27</v>
      </c>
    </row>
    <row r="1363" spans="1:23">
      <c r="A1363" t="s">
        <v>1406</v>
      </c>
      <c r="B1363">
        <v>55.886768000000004</v>
      </c>
      <c r="C1363" s="15">
        <v>37.603484000000002</v>
      </c>
      <c r="D1363" s="2" t="s">
        <v>6421</v>
      </c>
      <c r="E1363" s="14" t="s">
        <v>5052</v>
      </c>
      <c r="F1363" s="14" t="e" vm="2">
        <v>#VALUE!</v>
      </c>
      <c r="G1363" s="2" t="str">
        <f>_xlfn.XLOOKUP(E1363,missing_cities!$Q$2:$Q$56,missing_cities!$R$2:$R$56,"Not Found",0)</f>
        <v>Russia</v>
      </c>
      <c r="H1363" t="str">
        <f>_xlfn.XLOOKUP(E1363,missing_cities!$Q$2:$Q$56,missing_cities!$S$2:$S$56,"Not Found",0)</f>
        <v>Europe</v>
      </c>
      <c r="I1363" t="s">
        <v>18</v>
      </c>
      <c r="J1363" s="15">
        <v>0.34</v>
      </c>
      <c r="K1363" t="s">
        <v>34</v>
      </c>
      <c r="L1363" s="15" t="str">
        <f t="shared" si="42"/>
        <v>6:00-22:00</v>
      </c>
      <c r="M1363" s="16">
        <f t="shared" si="43"/>
        <v>0.67</v>
      </c>
      <c r="N1363" s="15">
        <v>6.24</v>
      </c>
      <c r="O1363" s="15">
        <v>31</v>
      </c>
      <c r="P1363" t="s">
        <v>37</v>
      </c>
      <c r="Q1363">
        <v>350</v>
      </c>
      <c r="R1363" t="s">
        <v>21</v>
      </c>
      <c r="S1363">
        <v>2022</v>
      </c>
      <c r="T1363" t="s">
        <v>22</v>
      </c>
      <c r="U1363" s="15">
        <v>4.4000000000000004</v>
      </c>
      <c r="V1363" s="15">
        <v>2</v>
      </c>
      <c r="W1363" t="s">
        <v>32</v>
      </c>
    </row>
    <row r="1364" spans="1:23">
      <c r="A1364" t="s">
        <v>1407</v>
      </c>
      <c r="B1364">
        <v>-23.643113</v>
      </c>
      <c r="C1364" s="15">
        <v>-46.657268999999999</v>
      </c>
      <c r="D1364" s="2" t="s">
        <v>6422</v>
      </c>
      <c r="E1364" s="14" t="s">
        <v>5067</v>
      </c>
      <c r="F1364" s="14" t="e" vm="7">
        <v>#VALUE!</v>
      </c>
      <c r="G1364" s="2" t="str">
        <f>_xlfn.XLOOKUP(E1364,missing_cities!$Q$2:$Q$56,missing_cities!$R$2:$R$56,"Not Found",0)</f>
        <v>Brazil</v>
      </c>
      <c r="H1364" t="str">
        <f>_xlfn.XLOOKUP(E1364,missing_cities!$Q$2:$Q$56,missing_cities!$S$2:$S$56,"Not Found",0)</f>
        <v>South America</v>
      </c>
      <c r="I1364" t="s">
        <v>18</v>
      </c>
      <c r="J1364" s="15">
        <v>0.32</v>
      </c>
      <c r="K1364" t="s">
        <v>34</v>
      </c>
      <c r="L1364" s="15" t="str">
        <f t="shared" si="42"/>
        <v>6:00-22:00</v>
      </c>
      <c r="M1364" s="16">
        <f t="shared" si="43"/>
        <v>0.67</v>
      </c>
      <c r="N1364" s="15">
        <v>12.95</v>
      </c>
      <c r="O1364" s="15">
        <v>75</v>
      </c>
      <c r="P1364" t="s">
        <v>20</v>
      </c>
      <c r="Q1364">
        <v>50</v>
      </c>
      <c r="R1364" t="s">
        <v>42</v>
      </c>
      <c r="S1364">
        <v>2013</v>
      </c>
      <c r="T1364" t="s">
        <v>22</v>
      </c>
      <c r="U1364" s="15">
        <v>4.5999999999999996</v>
      </c>
      <c r="V1364" s="15">
        <v>8</v>
      </c>
      <c r="W1364" t="s">
        <v>23</v>
      </c>
    </row>
    <row r="1365" spans="1:23">
      <c r="A1365" t="s">
        <v>1408</v>
      </c>
      <c r="B1365">
        <v>34.134661000000001</v>
      </c>
      <c r="C1365" s="15">
        <v>-118.24869</v>
      </c>
      <c r="D1365" s="2" t="s">
        <v>6423</v>
      </c>
      <c r="E1365" s="14" t="s">
        <v>5111</v>
      </c>
      <c r="F1365" s="14" t="e" vm="5">
        <v>#VALUE!</v>
      </c>
      <c r="G1365" s="2" t="str">
        <f>_xlfn.XLOOKUP(E1365,missing_cities!$Q$2:$Q$56,missing_cities!$R$2:$R$56,"Not Found",0)</f>
        <v>United States</v>
      </c>
      <c r="H1365" t="str">
        <f>_xlfn.XLOOKUP(E1365,missing_cities!$Q$2:$Q$56,missing_cities!$S$2:$S$56,"Not Found",0)</f>
        <v>North America</v>
      </c>
      <c r="I1365" t="s">
        <v>18</v>
      </c>
      <c r="J1365" s="15">
        <v>0.16</v>
      </c>
      <c r="K1365" t="s">
        <v>34</v>
      </c>
      <c r="L1365" s="15" t="str">
        <f t="shared" si="42"/>
        <v>6:00-22:00</v>
      </c>
      <c r="M1365" s="16">
        <f t="shared" si="43"/>
        <v>0.67</v>
      </c>
      <c r="N1365" s="15">
        <v>13.53</v>
      </c>
      <c r="O1365" s="15">
        <v>38</v>
      </c>
      <c r="P1365" t="s">
        <v>20</v>
      </c>
      <c r="Q1365">
        <v>50</v>
      </c>
      <c r="R1365" t="s">
        <v>97</v>
      </c>
      <c r="S1365">
        <v>2012</v>
      </c>
      <c r="T1365" t="s">
        <v>31</v>
      </c>
      <c r="U1365" s="15">
        <v>3.4</v>
      </c>
      <c r="V1365" s="15">
        <v>8</v>
      </c>
      <c r="W1365" t="s">
        <v>23</v>
      </c>
    </row>
    <row r="1366" spans="1:23">
      <c r="A1366" t="s">
        <v>1409</v>
      </c>
      <c r="B1366">
        <v>25.297294999999998</v>
      </c>
      <c r="C1366" s="15">
        <v>55.374180000000003</v>
      </c>
      <c r="D1366" s="2" t="s">
        <v>6424</v>
      </c>
      <c r="E1366" s="14" t="s">
        <v>5076</v>
      </c>
      <c r="F1366" s="14" t="e" vm="10">
        <v>#VALUE!</v>
      </c>
      <c r="G1366" s="2" t="str">
        <f>_xlfn.XLOOKUP(E1366,missing_cities!$Q$2:$Q$56,missing_cities!$R$2:$R$56,"Not Found",0)</f>
        <v>United Arab Emirates</v>
      </c>
      <c r="H1366" t="str">
        <f>_xlfn.XLOOKUP(E1366,missing_cities!$Q$2:$Q$56,missing_cities!$S$2:$S$56,"Not Found",0)</f>
        <v>Asia</v>
      </c>
      <c r="I1366" t="s">
        <v>18</v>
      </c>
      <c r="J1366" s="15">
        <v>0.19</v>
      </c>
      <c r="K1366" s="1">
        <v>45862</v>
      </c>
      <c r="L1366" s="15" t="str">
        <f t="shared" si="42"/>
        <v>9.00-21.00</v>
      </c>
      <c r="M1366" s="16">
        <f t="shared" si="43"/>
        <v>12</v>
      </c>
      <c r="N1366" s="15">
        <v>5.33</v>
      </c>
      <c r="O1366" s="15">
        <v>93</v>
      </c>
      <c r="P1366" t="s">
        <v>20</v>
      </c>
      <c r="Q1366">
        <v>350</v>
      </c>
      <c r="R1366" t="s">
        <v>42</v>
      </c>
      <c r="S1366">
        <v>2021</v>
      </c>
      <c r="T1366" t="s">
        <v>22</v>
      </c>
      <c r="U1366" s="15">
        <v>3.7</v>
      </c>
      <c r="V1366" s="15">
        <v>9</v>
      </c>
      <c r="W1366" t="s">
        <v>32</v>
      </c>
    </row>
    <row r="1367" spans="1:23">
      <c r="A1367" t="s">
        <v>1410</v>
      </c>
      <c r="B1367">
        <v>-33.772297999999999</v>
      </c>
      <c r="C1367" s="15">
        <v>151.258892</v>
      </c>
      <c r="D1367" s="2" t="s">
        <v>6425</v>
      </c>
      <c r="E1367" s="14" t="s">
        <v>5069</v>
      </c>
      <c r="F1367" s="14" t="e" vm="8">
        <v>#VALUE!</v>
      </c>
      <c r="G1367" s="2" t="str">
        <f>_xlfn.XLOOKUP(E1367,missing_cities!$Q$2:$Q$56,missing_cities!$R$2:$R$56,"Not Found",0)</f>
        <v>Australia</v>
      </c>
      <c r="H1367" t="str">
        <f>_xlfn.XLOOKUP(E1367,missing_cities!$Q$2:$Q$56,missing_cities!$S$2:$S$56,"Not Found",0)</f>
        <v>Australia</v>
      </c>
      <c r="I1367" t="s">
        <v>18</v>
      </c>
      <c r="J1367" s="15">
        <v>0.16</v>
      </c>
      <c r="K1367" t="s">
        <v>19</v>
      </c>
      <c r="L1367" s="15" t="str">
        <f t="shared" si="42"/>
        <v>9:00-18:00</v>
      </c>
      <c r="M1367" s="16">
        <f t="shared" si="43"/>
        <v>0.37</v>
      </c>
      <c r="N1367" s="15">
        <v>10.44</v>
      </c>
      <c r="O1367" s="15">
        <v>69</v>
      </c>
      <c r="P1367" t="s">
        <v>29</v>
      </c>
      <c r="Q1367">
        <v>350</v>
      </c>
      <c r="R1367" t="s">
        <v>97</v>
      </c>
      <c r="S1367">
        <v>2022</v>
      </c>
      <c r="T1367" t="s">
        <v>31</v>
      </c>
      <c r="U1367" s="15">
        <v>3.4</v>
      </c>
      <c r="V1367" s="15">
        <v>5</v>
      </c>
      <c r="W1367" t="s">
        <v>23</v>
      </c>
    </row>
    <row r="1368" spans="1:23">
      <c r="A1368" t="s">
        <v>1411</v>
      </c>
      <c r="B1368">
        <v>-33.842702000000003</v>
      </c>
      <c r="C1368" s="15">
        <v>151.37234699999999</v>
      </c>
      <c r="D1368" s="2" t="s">
        <v>6426</v>
      </c>
      <c r="E1368" s="14" t="s">
        <v>5069</v>
      </c>
      <c r="F1368" s="14" t="e" vm="8">
        <v>#VALUE!</v>
      </c>
      <c r="G1368" s="2" t="str">
        <f>_xlfn.XLOOKUP(E1368,missing_cities!$Q$2:$Q$56,missing_cities!$R$2:$R$56,"Not Found",0)</f>
        <v>Australia</v>
      </c>
      <c r="H1368" t="str">
        <f>_xlfn.XLOOKUP(E1368,missing_cities!$Q$2:$Q$56,missing_cities!$S$2:$S$56,"Not Found",0)</f>
        <v>Australia</v>
      </c>
      <c r="I1368" t="s">
        <v>18</v>
      </c>
      <c r="J1368" s="15">
        <v>0.28999999999999998</v>
      </c>
      <c r="K1368" t="s">
        <v>19</v>
      </c>
      <c r="L1368" s="15" t="str">
        <f t="shared" si="42"/>
        <v>9:00-18:00</v>
      </c>
      <c r="M1368" s="16">
        <f t="shared" si="43"/>
        <v>0.37</v>
      </c>
      <c r="N1368" s="15">
        <v>7.33</v>
      </c>
      <c r="O1368" s="15">
        <v>51</v>
      </c>
      <c r="P1368" t="s">
        <v>37</v>
      </c>
      <c r="Q1368">
        <v>350</v>
      </c>
      <c r="R1368" t="s">
        <v>44</v>
      </c>
      <c r="S1368">
        <v>2010</v>
      </c>
      <c r="T1368" t="s">
        <v>31</v>
      </c>
      <c r="U1368" s="15">
        <v>3.5</v>
      </c>
      <c r="V1368" s="15">
        <v>1</v>
      </c>
      <c r="W1368" t="s">
        <v>23</v>
      </c>
    </row>
    <row r="1369" spans="1:23">
      <c r="A1369" t="s">
        <v>1412</v>
      </c>
      <c r="B1369">
        <v>-33.720514000000001</v>
      </c>
      <c r="C1369" s="15">
        <v>151.34031999999999</v>
      </c>
      <c r="D1369" s="2" t="s">
        <v>6427</v>
      </c>
      <c r="E1369" s="14" t="s">
        <v>5069</v>
      </c>
      <c r="F1369" s="14" t="e" vm="8">
        <v>#VALUE!</v>
      </c>
      <c r="G1369" s="2" t="str">
        <f>_xlfn.XLOOKUP(E1369,missing_cities!$Q$2:$Q$56,missing_cities!$R$2:$R$56,"Not Found",0)</f>
        <v>Australia</v>
      </c>
      <c r="H1369" t="str">
        <f>_xlfn.XLOOKUP(E1369,missing_cities!$Q$2:$Q$56,missing_cities!$S$2:$S$56,"Not Found",0)</f>
        <v>Australia</v>
      </c>
      <c r="I1369" t="s">
        <v>18</v>
      </c>
      <c r="J1369" s="15">
        <v>0.45</v>
      </c>
      <c r="K1369" t="s">
        <v>34</v>
      </c>
      <c r="L1369" s="15" t="str">
        <f t="shared" si="42"/>
        <v>6:00-22:00</v>
      </c>
      <c r="M1369" s="16">
        <f t="shared" si="43"/>
        <v>0.67</v>
      </c>
      <c r="N1369" s="15">
        <v>17.93</v>
      </c>
      <c r="O1369" s="15">
        <v>64</v>
      </c>
      <c r="P1369" t="s">
        <v>20</v>
      </c>
      <c r="Q1369">
        <v>150</v>
      </c>
      <c r="R1369" t="s">
        <v>21</v>
      </c>
      <c r="S1369">
        <v>2015</v>
      </c>
      <c r="T1369" t="s">
        <v>22</v>
      </c>
      <c r="U1369" s="15">
        <v>4.5999999999999996</v>
      </c>
      <c r="V1369" s="15">
        <v>4</v>
      </c>
      <c r="W1369" t="s">
        <v>27</v>
      </c>
    </row>
    <row r="1370" spans="1:23">
      <c r="A1370" t="s">
        <v>1413</v>
      </c>
      <c r="B1370">
        <v>-33.888486999999998</v>
      </c>
      <c r="C1370" s="15">
        <v>151.251464</v>
      </c>
      <c r="D1370" s="2" t="s">
        <v>6428</v>
      </c>
      <c r="E1370" s="14" t="s">
        <v>5069</v>
      </c>
      <c r="F1370" s="14" t="e" vm="8">
        <v>#VALUE!</v>
      </c>
      <c r="G1370" s="2" t="str">
        <f>_xlfn.XLOOKUP(E1370,missing_cities!$Q$2:$Q$56,missing_cities!$R$2:$R$56,"Not Found",0)</f>
        <v>Australia</v>
      </c>
      <c r="H1370" t="str">
        <f>_xlfn.XLOOKUP(E1370,missing_cities!$Q$2:$Q$56,missing_cities!$S$2:$S$56,"Not Found",0)</f>
        <v>Australia</v>
      </c>
      <c r="I1370" t="s">
        <v>18</v>
      </c>
      <c r="J1370" s="15">
        <v>0.23</v>
      </c>
      <c r="K1370" t="s">
        <v>34</v>
      </c>
      <c r="L1370" s="15" t="str">
        <f t="shared" si="42"/>
        <v>6:00-22:00</v>
      </c>
      <c r="M1370" s="16">
        <f t="shared" si="43"/>
        <v>0.67</v>
      </c>
      <c r="N1370" s="15">
        <v>8.7100000000000009</v>
      </c>
      <c r="O1370" s="15">
        <v>60</v>
      </c>
      <c r="P1370" t="s">
        <v>37</v>
      </c>
      <c r="Q1370">
        <v>150</v>
      </c>
      <c r="R1370" t="s">
        <v>46</v>
      </c>
      <c r="S1370">
        <v>2023</v>
      </c>
      <c r="T1370" t="s">
        <v>22</v>
      </c>
      <c r="U1370" s="15">
        <v>4.0999999999999996</v>
      </c>
      <c r="V1370" s="15">
        <v>10</v>
      </c>
      <c r="W1370" t="s">
        <v>27</v>
      </c>
    </row>
    <row r="1371" spans="1:23">
      <c r="A1371" t="s">
        <v>1414</v>
      </c>
      <c r="B1371">
        <v>37.827157</v>
      </c>
      <c r="C1371" s="15">
        <v>-122.47029999999999</v>
      </c>
      <c r="D1371" s="2" t="s">
        <v>6429</v>
      </c>
      <c r="E1371" s="14" t="s">
        <v>5061</v>
      </c>
      <c r="F1371" s="14" t="e" vm="5">
        <v>#VALUE!</v>
      </c>
      <c r="G1371" s="2" t="str">
        <f>_xlfn.XLOOKUP(E1371,missing_cities!$Q$2:$Q$56,missing_cities!$R$2:$R$56,"Not Found",0)</f>
        <v>United States</v>
      </c>
      <c r="H1371" t="str">
        <f>_xlfn.XLOOKUP(E1371,missing_cities!$Q$2:$Q$56,missing_cities!$S$2:$S$56,"Not Found",0)</f>
        <v>North America</v>
      </c>
      <c r="I1371" t="s">
        <v>18</v>
      </c>
      <c r="J1371" s="15">
        <v>0.5</v>
      </c>
      <c r="K1371" t="s">
        <v>34</v>
      </c>
      <c r="L1371" s="15" t="str">
        <f t="shared" si="42"/>
        <v>6:00-22:00</v>
      </c>
      <c r="M1371" s="16">
        <f t="shared" si="43"/>
        <v>0.67</v>
      </c>
      <c r="N1371" s="15">
        <v>13.38</v>
      </c>
      <c r="O1371" s="15">
        <v>14</v>
      </c>
      <c r="P1371" t="s">
        <v>25</v>
      </c>
      <c r="Q1371">
        <v>350</v>
      </c>
      <c r="R1371" t="s">
        <v>21</v>
      </c>
      <c r="S1371">
        <v>2016</v>
      </c>
      <c r="T1371" t="s">
        <v>22</v>
      </c>
      <c r="U1371" s="15">
        <v>4.0999999999999996</v>
      </c>
      <c r="V1371" s="15">
        <v>10</v>
      </c>
      <c r="W1371" t="s">
        <v>23</v>
      </c>
    </row>
    <row r="1372" spans="1:23">
      <c r="A1372" t="s">
        <v>1415</v>
      </c>
      <c r="B1372">
        <v>19.044283</v>
      </c>
      <c r="C1372" s="15">
        <v>72.847812000000005</v>
      </c>
      <c r="D1372" s="2" t="s">
        <v>6430</v>
      </c>
      <c r="E1372" s="14" t="s">
        <v>5079</v>
      </c>
      <c r="F1372" s="14" t="e" vm="11">
        <v>#VALUE!</v>
      </c>
      <c r="G1372" s="2" t="str">
        <f>_xlfn.XLOOKUP(E1372,missing_cities!$Q$2:$Q$56,missing_cities!$R$2:$R$56,"Not Found",0)</f>
        <v>India</v>
      </c>
      <c r="H1372" t="str">
        <f>_xlfn.XLOOKUP(E1372,missing_cities!$Q$2:$Q$56,missing_cities!$S$2:$S$56,"Not Found",0)</f>
        <v>Asia</v>
      </c>
      <c r="I1372" t="s">
        <v>18</v>
      </c>
      <c r="J1372" s="15">
        <v>0.42</v>
      </c>
      <c r="K1372" s="1">
        <v>45862</v>
      </c>
      <c r="L1372" s="15" t="str">
        <f t="shared" si="42"/>
        <v>9.00-21.00</v>
      </c>
      <c r="M1372" s="16">
        <f t="shared" si="43"/>
        <v>12</v>
      </c>
      <c r="N1372" s="15">
        <v>18.39</v>
      </c>
      <c r="O1372" s="15">
        <v>46</v>
      </c>
      <c r="P1372" t="s">
        <v>25</v>
      </c>
      <c r="Q1372">
        <v>50</v>
      </c>
      <c r="R1372" t="s">
        <v>21</v>
      </c>
      <c r="S1372">
        <v>2017</v>
      </c>
      <c r="T1372" t="s">
        <v>22</v>
      </c>
      <c r="U1372" s="15">
        <v>3.8</v>
      </c>
      <c r="V1372" s="15">
        <v>10</v>
      </c>
      <c r="W1372" t="s">
        <v>27</v>
      </c>
    </row>
    <row r="1373" spans="1:23">
      <c r="A1373" t="s">
        <v>1416</v>
      </c>
      <c r="B1373">
        <v>80.454273999999998</v>
      </c>
      <c r="C1373" s="15">
        <v>-78.801931999999994</v>
      </c>
      <c r="D1373" s="2" t="s">
        <v>6431</v>
      </c>
      <c r="E1373" s="14">
        <f>_xlfn.XLOOKUP(C1373,missing_cities!B:B,missing_cities!C:C,"Not Found",0)</f>
        <v>0</v>
      </c>
      <c r="F1373" s="14" t="s">
        <v>9990</v>
      </c>
      <c r="G1373" s="2" t="str">
        <f>_xlfn.XLOOKUP(E1373,missing_cities!$Q$2:$Q$56,missing_cities!$R$2:$R$56,"Not Found",0)</f>
        <v>Not Found</v>
      </c>
      <c r="H1373" t="str">
        <f>_xlfn.XLOOKUP(E1373,missing_cities!$Q$2:$Q$56,missing_cities!$S$2:$S$56,"Not Found",0)</f>
        <v>Not Found</v>
      </c>
      <c r="I1373" t="s">
        <v>18</v>
      </c>
      <c r="J1373" s="15">
        <v>0.24</v>
      </c>
      <c r="K1373" t="s">
        <v>34</v>
      </c>
      <c r="L1373" s="15" t="str">
        <f t="shared" si="42"/>
        <v>6:00-22:00</v>
      </c>
      <c r="M1373" s="16">
        <f t="shared" si="43"/>
        <v>0.67</v>
      </c>
      <c r="N1373" s="15">
        <v>8.06</v>
      </c>
      <c r="O1373" s="15">
        <v>66</v>
      </c>
      <c r="P1373" t="s">
        <v>39</v>
      </c>
      <c r="Q1373">
        <v>22</v>
      </c>
      <c r="R1373" t="s">
        <v>48</v>
      </c>
      <c r="S1373">
        <v>2020</v>
      </c>
      <c r="T1373" t="s">
        <v>22</v>
      </c>
      <c r="U1373" s="15">
        <v>4.0999999999999996</v>
      </c>
      <c r="V1373" s="15">
        <v>5</v>
      </c>
      <c r="W1373" t="s">
        <v>27</v>
      </c>
    </row>
    <row r="1374" spans="1:23">
      <c r="A1374" t="s">
        <v>1417</v>
      </c>
      <c r="B1374">
        <v>34.106183000000001</v>
      </c>
      <c r="C1374" s="15">
        <v>-118.296503</v>
      </c>
      <c r="D1374" s="2" t="s">
        <v>6432</v>
      </c>
      <c r="E1374" s="14" t="s">
        <v>5111</v>
      </c>
      <c r="F1374" s="14" t="e" vm="5">
        <v>#VALUE!</v>
      </c>
      <c r="G1374" s="2" t="str">
        <f>_xlfn.XLOOKUP(E1374,missing_cities!$Q$2:$Q$56,missing_cities!$R$2:$R$56,"Not Found",0)</f>
        <v>United States</v>
      </c>
      <c r="H1374" t="str">
        <f>_xlfn.XLOOKUP(E1374,missing_cities!$Q$2:$Q$56,missing_cities!$S$2:$S$56,"Not Found",0)</f>
        <v>North America</v>
      </c>
      <c r="I1374" t="s">
        <v>18</v>
      </c>
      <c r="J1374" s="15">
        <v>0.44</v>
      </c>
      <c r="K1374" t="s">
        <v>34</v>
      </c>
      <c r="L1374" s="15" t="str">
        <f t="shared" si="42"/>
        <v>6:00-22:00</v>
      </c>
      <c r="M1374" s="16">
        <f t="shared" si="43"/>
        <v>0.67</v>
      </c>
      <c r="N1374" s="15">
        <v>6.19</v>
      </c>
      <c r="O1374" s="15">
        <v>60</v>
      </c>
      <c r="P1374" t="s">
        <v>29</v>
      </c>
      <c r="Q1374">
        <v>22</v>
      </c>
      <c r="R1374" t="s">
        <v>30</v>
      </c>
      <c r="S1374">
        <v>2014</v>
      </c>
      <c r="T1374" t="s">
        <v>22</v>
      </c>
      <c r="U1374" s="15">
        <v>4.0999999999999996</v>
      </c>
      <c r="V1374" s="15">
        <v>5</v>
      </c>
      <c r="W1374" t="s">
        <v>23</v>
      </c>
    </row>
    <row r="1375" spans="1:23">
      <c r="A1375" t="s">
        <v>1418</v>
      </c>
      <c r="B1375">
        <v>55.808895999999997</v>
      </c>
      <c r="C1375" s="15">
        <v>37.589759000000001</v>
      </c>
      <c r="D1375" s="2" t="s">
        <v>6433</v>
      </c>
      <c r="E1375" s="14" t="s">
        <v>5052</v>
      </c>
      <c r="F1375" s="14" t="e" vm="2">
        <v>#VALUE!</v>
      </c>
      <c r="G1375" s="2" t="str">
        <f>_xlfn.XLOOKUP(E1375,missing_cities!$Q$2:$Q$56,missing_cities!$R$2:$R$56,"Not Found",0)</f>
        <v>Russia</v>
      </c>
      <c r="H1375" t="str">
        <f>_xlfn.XLOOKUP(E1375,missing_cities!$Q$2:$Q$56,missing_cities!$S$2:$S$56,"Not Found",0)</f>
        <v>Europe</v>
      </c>
      <c r="I1375" t="s">
        <v>18</v>
      </c>
      <c r="J1375" s="15">
        <v>0.47</v>
      </c>
      <c r="K1375" t="s">
        <v>34</v>
      </c>
      <c r="L1375" s="15" t="str">
        <f t="shared" si="42"/>
        <v>6:00-22:00</v>
      </c>
      <c r="M1375" s="16">
        <f t="shared" si="43"/>
        <v>0.67</v>
      </c>
      <c r="N1375" s="15">
        <v>5.89</v>
      </c>
      <c r="O1375" s="15">
        <v>51</v>
      </c>
      <c r="P1375" t="s">
        <v>25</v>
      </c>
      <c r="Q1375">
        <v>350</v>
      </c>
      <c r="R1375" t="s">
        <v>37</v>
      </c>
      <c r="S1375">
        <v>2016</v>
      </c>
      <c r="T1375" t="s">
        <v>31</v>
      </c>
      <c r="U1375" s="15">
        <v>3.3</v>
      </c>
      <c r="V1375" s="15">
        <v>3</v>
      </c>
      <c r="W1375" t="s">
        <v>27</v>
      </c>
    </row>
    <row r="1376" spans="1:23">
      <c r="A1376" t="s">
        <v>1419</v>
      </c>
      <c r="B1376">
        <v>52.548355999999998</v>
      </c>
      <c r="C1376" s="15">
        <v>13.336690000000001</v>
      </c>
      <c r="D1376" s="2" t="s">
        <v>6434</v>
      </c>
      <c r="E1376" s="14" t="s">
        <v>5057</v>
      </c>
      <c r="F1376" s="14" t="e" vm="3">
        <v>#VALUE!</v>
      </c>
      <c r="G1376" s="2" t="str">
        <f>_xlfn.XLOOKUP(E1376,missing_cities!$Q$2:$Q$56,missing_cities!$R$2:$R$56,"Not Found",0)</f>
        <v>Germany</v>
      </c>
      <c r="H1376" t="str">
        <f>_xlfn.XLOOKUP(E1376,missing_cities!$Q$2:$Q$56,missing_cities!$S$2:$S$56,"Not Found",0)</f>
        <v>Europe</v>
      </c>
      <c r="I1376" t="s">
        <v>18</v>
      </c>
      <c r="J1376" s="15">
        <v>0.14000000000000001</v>
      </c>
      <c r="K1376" t="s">
        <v>19</v>
      </c>
      <c r="L1376" s="15" t="str">
        <f t="shared" si="42"/>
        <v>9:00-18:00</v>
      </c>
      <c r="M1376" s="16">
        <f t="shared" si="43"/>
        <v>0.37</v>
      </c>
      <c r="N1376" s="15">
        <v>10.55</v>
      </c>
      <c r="O1376" s="15">
        <v>72</v>
      </c>
      <c r="P1376" t="s">
        <v>20</v>
      </c>
      <c r="Q1376">
        <v>50</v>
      </c>
      <c r="R1376" t="s">
        <v>48</v>
      </c>
      <c r="S1376">
        <v>2010</v>
      </c>
      <c r="T1376" t="s">
        <v>31</v>
      </c>
      <c r="U1376" s="15">
        <v>4.8</v>
      </c>
      <c r="V1376" s="15">
        <v>5</v>
      </c>
      <c r="W1376" t="s">
        <v>27</v>
      </c>
    </row>
    <row r="1377" spans="1:23">
      <c r="A1377" t="s">
        <v>1420</v>
      </c>
      <c r="B1377">
        <v>55.743926999999999</v>
      </c>
      <c r="C1377" s="15">
        <v>37.633420999999998</v>
      </c>
      <c r="D1377" s="2" t="s">
        <v>6435</v>
      </c>
      <c r="E1377" s="14" t="s">
        <v>5052</v>
      </c>
      <c r="F1377" s="14" t="e" vm="2">
        <v>#VALUE!</v>
      </c>
      <c r="G1377" s="2" t="str">
        <f>_xlfn.XLOOKUP(E1377,missing_cities!$Q$2:$Q$56,missing_cities!$R$2:$R$56,"Not Found",0)</f>
        <v>Russia</v>
      </c>
      <c r="H1377" t="str">
        <f>_xlfn.XLOOKUP(E1377,missing_cities!$Q$2:$Q$56,missing_cities!$S$2:$S$56,"Not Found",0)</f>
        <v>Europe</v>
      </c>
      <c r="I1377" t="s">
        <v>18</v>
      </c>
      <c r="J1377" s="15">
        <v>0.17</v>
      </c>
      <c r="K1377" t="s">
        <v>34</v>
      </c>
      <c r="L1377" s="15" t="str">
        <f t="shared" si="42"/>
        <v>6:00-22:00</v>
      </c>
      <c r="M1377" s="16">
        <f t="shared" si="43"/>
        <v>0.67</v>
      </c>
      <c r="N1377" s="15">
        <v>8.91</v>
      </c>
      <c r="O1377" s="15">
        <v>29</v>
      </c>
      <c r="P1377" t="s">
        <v>37</v>
      </c>
      <c r="Q1377">
        <v>150</v>
      </c>
      <c r="R1377" t="s">
        <v>21</v>
      </c>
      <c r="S1377">
        <v>2017</v>
      </c>
      <c r="T1377" t="s">
        <v>22</v>
      </c>
      <c r="U1377" s="15">
        <v>3.6</v>
      </c>
      <c r="V1377" s="15">
        <v>10</v>
      </c>
      <c r="W1377" t="s">
        <v>23</v>
      </c>
    </row>
    <row r="1378" spans="1:23">
      <c r="A1378" t="s">
        <v>1421</v>
      </c>
      <c r="B1378">
        <v>78.958743999999996</v>
      </c>
      <c r="C1378" s="15">
        <v>-121.466317</v>
      </c>
      <c r="D1378" s="2" t="s">
        <v>6436</v>
      </c>
      <c r="E1378" s="14" t="str">
        <f>_xlfn.XLOOKUP(C1378,missing_cities!B:B,missing_cities!C:C,"Not Found",0)</f>
        <v>Not Found</v>
      </c>
      <c r="F1378" s="14" t="s">
        <v>9990</v>
      </c>
      <c r="G1378" s="2" t="str">
        <f>_xlfn.XLOOKUP(E1378,missing_cities!$Q$2:$Q$56,missing_cities!$R$2:$R$56,"Not Found",0)</f>
        <v>Not Found</v>
      </c>
      <c r="H1378" t="str">
        <f>_xlfn.XLOOKUP(E1378,missing_cities!$Q$2:$Q$56,missing_cities!$S$2:$S$56,"Not Found",0)</f>
        <v>Not Found</v>
      </c>
      <c r="I1378" t="s">
        <v>18</v>
      </c>
      <c r="J1378" s="15">
        <v>0.19</v>
      </c>
      <c r="K1378" t="s">
        <v>34</v>
      </c>
      <c r="L1378" s="15" t="str">
        <f t="shared" si="42"/>
        <v>6:00-22:00</v>
      </c>
      <c r="M1378" s="16">
        <f t="shared" si="43"/>
        <v>0.67</v>
      </c>
      <c r="N1378" s="15">
        <v>13.61</v>
      </c>
      <c r="O1378" s="15">
        <v>42</v>
      </c>
      <c r="P1378" t="s">
        <v>25</v>
      </c>
      <c r="Q1378">
        <v>50</v>
      </c>
      <c r="R1378" t="s">
        <v>21</v>
      </c>
      <c r="S1378">
        <v>2017</v>
      </c>
      <c r="T1378" t="s">
        <v>31</v>
      </c>
      <c r="U1378" s="15">
        <v>3.4</v>
      </c>
      <c r="V1378" s="15">
        <v>10</v>
      </c>
      <c r="W1378" t="s">
        <v>32</v>
      </c>
    </row>
    <row r="1379" spans="1:23">
      <c r="A1379" t="s">
        <v>1422</v>
      </c>
      <c r="B1379">
        <v>19.066692</v>
      </c>
      <c r="C1379" s="15">
        <v>72.871364</v>
      </c>
      <c r="D1379" s="2" t="s">
        <v>6437</v>
      </c>
      <c r="E1379" s="14" t="s">
        <v>5079</v>
      </c>
      <c r="F1379" s="14" t="e" vm="11">
        <v>#VALUE!</v>
      </c>
      <c r="G1379" s="2" t="str">
        <f>_xlfn.XLOOKUP(E1379,missing_cities!$Q$2:$Q$56,missing_cities!$R$2:$R$56,"Not Found",0)</f>
        <v>India</v>
      </c>
      <c r="H1379" t="str">
        <f>_xlfn.XLOOKUP(E1379,missing_cities!$Q$2:$Q$56,missing_cities!$S$2:$S$56,"Not Found",0)</f>
        <v>Asia</v>
      </c>
      <c r="I1379" t="s">
        <v>18</v>
      </c>
      <c r="J1379" s="15">
        <v>0.43</v>
      </c>
      <c r="K1379" t="s">
        <v>19</v>
      </c>
      <c r="L1379" s="15" t="str">
        <f t="shared" si="42"/>
        <v>9:00-18:00</v>
      </c>
      <c r="M1379" s="16">
        <f t="shared" si="43"/>
        <v>0.37</v>
      </c>
      <c r="N1379" s="15">
        <v>2.39</v>
      </c>
      <c r="O1379" s="15">
        <v>66</v>
      </c>
      <c r="P1379" t="s">
        <v>20</v>
      </c>
      <c r="Q1379">
        <v>22</v>
      </c>
      <c r="R1379" t="s">
        <v>21</v>
      </c>
      <c r="S1379">
        <v>2017</v>
      </c>
      <c r="T1379" t="s">
        <v>31</v>
      </c>
      <c r="U1379" s="15">
        <v>3</v>
      </c>
      <c r="V1379" s="15">
        <v>2</v>
      </c>
      <c r="W1379" t="s">
        <v>32</v>
      </c>
    </row>
    <row r="1380" spans="1:23">
      <c r="A1380" t="s">
        <v>1423</v>
      </c>
      <c r="B1380">
        <v>39.913845000000002</v>
      </c>
      <c r="C1380" s="15">
        <v>116.499701</v>
      </c>
      <c r="D1380" s="2" t="s">
        <v>6438</v>
      </c>
      <c r="E1380" s="14" t="s">
        <v>5071</v>
      </c>
      <c r="F1380" s="14" t="e" vm="9">
        <v>#VALUE!</v>
      </c>
      <c r="G1380" s="2" t="str">
        <f>_xlfn.XLOOKUP(E1380,missing_cities!$Q$2:$Q$56,missing_cities!$R$2:$R$56,"Not Found",0)</f>
        <v>China</v>
      </c>
      <c r="H1380" t="str">
        <f>_xlfn.XLOOKUP(E1380,missing_cities!$Q$2:$Q$56,missing_cities!$S$2:$S$56,"Not Found",0)</f>
        <v>Asia</v>
      </c>
      <c r="I1380" t="s">
        <v>18</v>
      </c>
      <c r="J1380" s="15">
        <v>0.21</v>
      </c>
      <c r="K1380" s="1">
        <v>45862</v>
      </c>
      <c r="L1380" s="15" t="str">
        <f t="shared" si="42"/>
        <v>9.00-21.00</v>
      </c>
      <c r="M1380" s="16">
        <f t="shared" si="43"/>
        <v>12</v>
      </c>
      <c r="N1380" s="15">
        <v>19.48</v>
      </c>
      <c r="O1380" s="15">
        <v>75</v>
      </c>
      <c r="P1380" t="s">
        <v>29</v>
      </c>
      <c r="Q1380">
        <v>350</v>
      </c>
      <c r="R1380" t="s">
        <v>42</v>
      </c>
      <c r="S1380">
        <v>2023</v>
      </c>
      <c r="T1380" t="s">
        <v>31</v>
      </c>
      <c r="U1380" s="15">
        <v>4.9000000000000004</v>
      </c>
      <c r="V1380" s="15">
        <v>4</v>
      </c>
      <c r="W1380" t="s">
        <v>32</v>
      </c>
    </row>
    <row r="1381" spans="1:23">
      <c r="A1381" t="s">
        <v>1424</v>
      </c>
      <c r="B1381">
        <v>19.434235999999999</v>
      </c>
      <c r="C1381" s="15">
        <v>-99.166910000000001</v>
      </c>
      <c r="D1381" s="2" t="s">
        <v>6439</v>
      </c>
      <c r="E1381" s="14" t="s">
        <v>5119</v>
      </c>
      <c r="F1381" s="14" t="e" vm="13">
        <v>#VALUE!</v>
      </c>
      <c r="G1381" s="2" t="str">
        <f>_xlfn.XLOOKUP(E1381,missing_cities!$Q$2:$Q$56,missing_cities!$R$2:$R$56,"Not Found",0)</f>
        <v>Mexico</v>
      </c>
      <c r="H1381" t="str">
        <f>_xlfn.XLOOKUP(E1381,missing_cities!$Q$2:$Q$56,missing_cities!$S$2:$S$56,"Not Found",0)</f>
        <v>North America</v>
      </c>
      <c r="I1381" t="s">
        <v>18</v>
      </c>
      <c r="J1381" s="15">
        <v>0.15</v>
      </c>
      <c r="K1381" t="s">
        <v>34</v>
      </c>
      <c r="L1381" s="15" t="str">
        <f t="shared" si="42"/>
        <v>6:00-22:00</v>
      </c>
      <c r="M1381" s="16">
        <f t="shared" si="43"/>
        <v>0.67</v>
      </c>
      <c r="N1381" s="15">
        <v>3.33</v>
      </c>
      <c r="O1381" s="15">
        <v>47</v>
      </c>
      <c r="P1381" t="s">
        <v>20</v>
      </c>
      <c r="Q1381">
        <v>350</v>
      </c>
      <c r="R1381" t="s">
        <v>21</v>
      </c>
      <c r="S1381">
        <v>2016</v>
      </c>
      <c r="T1381" t="s">
        <v>22</v>
      </c>
      <c r="U1381" s="15">
        <v>3.4</v>
      </c>
      <c r="V1381" s="15">
        <v>10</v>
      </c>
      <c r="W1381" t="s">
        <v>32</v>
      </c>
    </row>
    <row r="1382" spans="1:23">
      <c r="A1382" t="s">
        <v>1425</v>
      </c>
      <c r="B1382">
        <v>41.917941999999996</v>
      </c>
      <c r="C1382" s="15">
        <v>-87.664568000000003</v>
      </c>
      <c r="D1382" s="2" t="s">
        <v>6440</v>
      </c>
      <c r="E1382" s="14" t="s">
        <v>5065</v>
      </c>
      <c r="F1382" s="14" t="e" vm="5">
        <v>#VALUE!</v>
      </c>
      <c r="G1382" s="2" t="str">
        <f>_xlfn.XLOOKUP(E1382,missing_cities!$Q$2:$Q$56,missing_cities!$R$2:$R$56,"Not Found",0)</f>
        <v>United States</v>
      </c>
      <c r="H1382" t="str">
        <f>_xlfn.XLOOKUP(E1382,missing_cities!$Q$2:$Q$56,missing_cities!$S$2:$S$56,"Not Found",0)</f>
        <v>North America</v>
      </c>
      <c r="I1382" t="s">
        <v>18</v>
      </c>
      <c r="J1382" s="15">
        <v>0.2</v>
      </c>
      <c r="K1382" t="s">
        <v>19</v>
      </c>
      <c r="L1382" s="15" t="str">
        <f t="shared" si="42"/>
        <v>9:00-18:00</v>
      </c>
      <c r="M1382" s="16">
        <f t="shared" si="43"/>
        <v>0.37</v>
      </c>
      <c r="N1382" s="15">
        <v>6.27</v>
      </c>
      <c r="O1382" s="15">
        <v>12</v>
      </c>
      <c r="P1382" t="s">
        <v>29</v>
      </c>
      <c r="Q1382">
        <v>50</v>
      </c>
      <c r="R1382" t="s">
        <v>67</v>
      </c>
      <c r="S1382">
        <v>2018</v>
      </c>
      <c r="T1382" t="s">
        <v>31</v>
      </c>
      <c r="U1382" s="15">
        <v>3.5</v>
      </c>
      <c r="V1382" s="15">
        <v>3</v>
      </c>
      <c r="W1382" t="s">
        <v>23</v>
      </c>
    </row>
    <row r="1383" spans="1:23">
      <c r="A1383" t="s">
        <v>1426</v>
      </c>
      <c r="B1383">
        <v>80.302768999999998</v>
      </c>
      <c r="C1383" s="15">
        <v>-60.510624</v>
      </c>
      <c r="D1383" s="2" t="s">
        <v>6441</v>
      </c>
      <c r="E1383" s="14">
        <f>_xlfn.XLOOKUP(C1383,missing_cities!B:B,missing_cities!C:C,"Not Found",0)</f>
        <v>0</v>
      </c>
      <c r="F1383" s="14" t="s">
        <v>9990</v>
      </c>
      <c r="G1383" s="2" t="str">
        <f>_xlfn.XLOOKUP(E1383,missing_cities!$Q$2:$Q$56,missing_cities!$R$2:$R$56,"Not Found",0)</f>
        <v>Not Found</v>
      </c>
      <c r="H1383" t="str">
        <f>_xlfn.XLOOKUP(E1383,missing_cities!$Q$2:$Q$56,missing_cities!$S$2:$S$56,"Not Found",0)</f>
        <v>Not Found</v>
      </c>
      <c r="I1383" t="s">
        <v>18</v>
      </c>
      <c r="J1383" s="15">
        <v>0.23</v>
      </c>
      <c r="K1383" t="s">
        <v>19</v>
      </c>
      <c r="L1383" s="15" t="str">
        <f t="shared" si="42"/>
        <v>9:00-18:00</v>
      </c>
      <c r="M1383" s="16">
        <f t="shared" si="43"/>
        <v>0.37</v>
      </c>
      <c r="N1383" s="15">
        <v>13.92</v>
      </c>
      <c r="O1383" s="15">
        <v>55</v>
      </c>
      <c r="P1383" t="s">
        <v>39</v>
      </c>
      <c r="Q1383">
        <v>350</v>
      </c>
      <c r="R1383" t="s">
        <v>30</v>
      </c>
      <c r="S1383">
        <v>2016</v>
      </c>
      <c r="T1383" t="s">
        <v>22</v>
      </c>
      <c r="U1383" s="15">
        <v>4.2</v>
      </c>
      <c r="V1383" s="15">
        <v>6</v>
      </c>
      <c r="W1383" t="s">
        <v>23</v>
      </c>
    </row>
    <row r="1384" spans="1:23">
      <c r="A1384" t="s">
        <v>1427</v>
      </c>
      <c r="B1384">
        <v>37.568002</v>
      </c>
      <c r="C1384" s="15">
        <v>127.048609</v>
      </c>
      <c r="D1384" s="2" t="s">
        <v>6442</v>
      </c>
      <c r="E1384" s="14" t="s">
        <v>5063</v>
      </c>
      <c r="F1384" s="14" t="e" vm="6">
        <v>#VALUE!</v>
      </c>
      <c r="G1384" s="2" t="str">
        <f>_xlfn.XLOOKUP(E1384,missing_cities!$Q$2:$Q$56,missing_cities!$R$2:$R$56,"Not Found",0)</f>
        <v>South Korea</v>
      </c>
      <c r="H1384" t="str">
        <f>_xlfn.XLOOKUP(E1384,missing_cities!$Q$2:$Q$56,missing_cities!$S$2:$S$56,"Not Found",0)</f>
        <v>Asia</v>
      </c>
      <c r="I1384" t="s">
        <v>18</v>
      </c>
      <c r="J1384" s="15">
        <v>0.17</v>
      </c>
      <c r="K1384" t="s">
        <v>19</v>
      </c>
      <c r="L1384" s="15" t="str">
        <f t="shared" si="42"/>
        <v>9:00-18:00</v>
      </c>
      <c r="M1384" s="16">
        <f t="shared" si="43"/>
        <v>0.37</v>
      </c>
      <c r="N1384" s="15">
        <v>5.87</v>
      </c>
      <c r="O1384" s="15">
        <v>60</v>
      </c>
      <c r="P1384" t="s">
        <v>37</v>
      </c>
      <c r="Q1384">
        <v>22</v>
      </c>
      <c r="R1384" t="s">
        <v>46</v>
      </c>
      <c r="S1384">
        <v>2012</v>
      </c>
      <c r="T1384" t="s">
        <v>22</v>
      </c>
      <c r="U1384" s="15">
        <v>3.2</v>
      </c>
      <c r="V1384" s="15">
        <v>2</v>
      </c>
      <c r="W1384" t="s">
        <v>32</v>
      </c>
    </row>
    <row r="1385" spans="1:23">
      <c r="A1385" t="s">
        <v>1428</v>
      </c>
      <c r="B1385">
        <v>30.531186999999999</v>
      </c>
      <c r="C1385" s="15">
        <v>148.298892</v>
      </c>
      <c r="D1385" s="2" t="s">
        <v>6443</v>
      </c>
      <c r="E1385" s="14" t="str">
        <f>_xlfn.XLOOKUP(C1385,missing_cities!B:B,missing_cities!C:C,"Not Found",0)</f>
        <v>Error</v>
      </c>
      <c r="F1385" s="14" t="s">
        <v>9987</v>
      </c>
      <c r="G1385" s="2" t="str">
        <f>_xlfn.XLOOKUP(E1385,missing_cities!$Q$2:$Q$56,missing_cities!$R$2:$R$56,"Not Found",0)</f>
        <v>Error</v>
      </c>
      <c r="H1385" t="str">
        <f>_xlfn.XLOOKUP(E1385,missing_cities!$Q$2:$Q$56,missing_cities!$S$2:$S$56,"Not Found",0)</f>
        <v>Error</v>
      </c>
      <c r="I1385" t="s">
        <v>18</v>
      </c>
      <c r="J1385" s="15">
        <v>0.32</v>
      </c>
      <c r="K1385" t="s">
        <v>19</v>
      </c>
      <c r="L1385" s="15" t="str">
        <f t="shared" si="42"/>
        <v>9:00-18:00</v>
      </c>
      <c r="M1385" s="16">
        <f t="shared" si="43"/>
        <v>0.37</v>
      </c>
      <c r="N1385" s="15">
        <v>14.17</v>
      </c>
      <c r="O1385" s="15">
        <v>67</v>
      </c>
      <c r="P1385" t="s">
        <v>37</v>
      </c>
      <c r="Q1385">
        <v>50</v>
      </c>
      <c r="R1385" t="s">
        <v>76</v>
      </c>
      <c r="S1385">
        <v>2011</v>
      </c>
      <c r="T1385" t="s">
        <v>22</v>
      </c>
      <c r="U1385" s="15">
        <v>3.3</v>
      </c>
      <c r="V1385" s="15">
        <v>7</v>
      </c>
      <c r="W1385" t="s">
        <v>23</v>
      </c>
    </row>
    <row r="1386" spans="1:23">
      <c r="A1386" t="s">
        <v>1429</v>
      </c>
      <c r="B1386">
        <v>-33.770161999999999</v>
      </c>
      <c r="C1386" s="15">
        <v>151.27778699999999</v>
      </c>
      <c r="D1386" s="2" t="s">
        <v>6444</v>
      </c>
      <c r="E1386" s="14" t="s">
        <v>5069</v>
      </c>
      <c r="F1386" s="14" t="e" vm="8">
        <v>#VALUE!</v>
      </c>
      <c r="G1386" s="2" t="str">
        <f>_xlfn.XLOOKUP(E1386,missing_cities!$Q$2:$Q$56,missing_cities!$R$2:$R$56,"Not Found",0)</f>
        <v>Australia</v>
      </c>
      <c r="H1386" t="str">
        <f>_xlfn.XLOOKUP(E1386,missing_cities!$Q$2:$Q$56,missing_cities!$S$2:$S$56,"Not Found",0)</f>
        <v>Australia</v>
      </c>
      <c r="I1386" t="s">
        <v>18</v>
      </c>
      <c r="J1386" s="15">
        <v>0.18</v>
      </c>
      <c r="K1386" t="s">
        <v>34</v>
      </c>
      <c r="L1386" s="15" t="str">
        <f t="shared" si="42"/>
        <v>6:00-22:00</v>
      </c>
      <c r="M1386" s="16">
        <f t="shared" si="43"/>
        <v>0.67</v>
      </c>
      <c r="N1386" s="15">
        <v>1.72</v>
      </c>
      <c r="O1386" s="15">
        <v>55</v>
      </c>
      <c r="P1386" t="s">
        <v>20</v>
      </c>
      <c r="Q1386">
        <v>50</v>
      </c>
      <c r="R1386" t="s">
        <v>37</v>
      </c>
      <c r="S1386">
        <v>2022</v>
      </c>
      <c r="T1386" t="s">
        <v>22</v>
      </c>
      <c r="U1386" s="15">
        <v>4.3</v>
      </c>
      <c r="V1386" s="15">
        <v>6</v>
      </c>
      <c r="W1386" t="s">
        <v>27</v>
      </c>
    </row>
    <row r="1387" spans="1:23">
      <c r="A1387" t="s">
        <v>1430</v>
      </c>
      <c r="B1387">
        <v>-33.883381999999997</v>
      </c>
      <c r="C1387" s="15">
        <v>18.464043</v>
      </c>
      <c r="D1387" s="2" t="s">
        <v>6445</v>
      </c>
      <c r="E1387" s="14" t="s">
        <v>5085</v>
      </c>
      <c r="F1387" s="14" t="e" vm="12">
        <v>#VALUE!</v>
      </c>
      <c r="G1387" s="2" t="str">
        <f>_xlfn.XLOOKUP(E1387,missing_cities!$Q$2:$Q$56,missing_cities!$R$2:$R$56,"Not Found",0)</f>
        <v>South Africa</v>
      </c>
      <c r="H1387" t="str">
        <f>_xlfn.XLOOKUP(E1387,missing_cities!$Q$2:$Q$56,missing_cities!$S$2:$S$56,"Not Found",0)</f>
        <v>Africa</v>
      </c>
      <c r="I1387" t="s">
        <v>18</v>
      </c>
      <c r="J1387" s="15">
        <v>0.17</v>
      </c>
      <c r="K1387" t="s">
        <v>19</v>
      </c>
      <c r="L1387" s="15" t="str">
        <f t="shared" si="42"/>
        <v>9:00-18:00</v>
      </c>
      <c r="M1387" s="16">
        <f t="shared" si="43"/>
        <v>0.37</v>
      </c>
      <c r="N1387" s="15">
        <v>1.85</v>
      </c>
      <c r="O1387" s="15">
        <v>72</v>
      </c>
      <c r="P1387" t="s">
        <v>20</v>
      </c>
      <c r="Q1387">
        <v>22</v>
      </c>
      <c r="R1387" t="s">
        <v>48</v>
      </c>
      <c r="S1387">
        <v>2022</v>
      </c>
      <c r="T1387" t="s">
        <v>31</v>
      </c>
      <c r="U1387" s="15">
        <v>3.8</v>
      </c>
      <c r="V1387" s="15">
        <v>2</v>
      </c>
      <c r="W1387" t="s">
        <v>27</v>
      </c>
    </row>
    <row r="1388" spans="1:23">
      <c r="A1388" t="s">
        <v>1431</v>
      </c>
      <c r="B1388">
        <v>25.376957000000001</v>
      </c>
      <c r="C1388" s="15">
        <v>55.355044999999997</v>
      </c>
      <c r="D1388" s="2" t="s">
        <v>6446</v>
      </c>
      <c r="E1388" s="14" t="s">
        <v>5076</v>
      </c>
      <c r="F1388" s="14" t="e" vm="10">
        <v>#VALUE!</v>
      </c>
      <c r="G1388" s="2" t="str">
        <f>_xlfn.XLOOKUP(E1388,missing_cities!$Q$2:$Q$56,missing_cities!$R$2:$R$56,"Not Found",0)</f>
        <v>United Arab Emirates</v>
      </c>
      <c r="H1388" t="str">
        <f>_xlfn.XLOOKUP(E1388,missing_cities!$Q$2:$Q$56,missing_cities!$S$2:$S$56,"Not Found",0)</f>
        <v>Asia</v>
      </c>
      <c r="I1388" t="s">
        <v>18</v>
      </c>
      <c r="J1388" s="15">
        <v>0.41</v>
      </c>
      <c r="K1388" s="1">
        <v>45862</v>
      </c>
      <c r="L1388" s="15" t="str">
        <f t="shared" si="42"/>
        <v>9.00-21.00</v>
      </c>
      <c r="M1388" s="16">
        <f t="shared" si="43"/>
        <v>12</v>
      </c>
      <c r="N1388" s="15">
        <v>9.94</v>
      </c>
      <c r="O1388" s="15">
        <v>22</v>
      </c>
      <c r="P1388" t="s">
        <v>20</v>
      </c>
      <c r="Q1388">
        <v>350</v>
      </c>
      <c r="R1388" t="s">
        <v>132</v>
      </c>
      <c r="S1388">
        <v>2022</v>
      </c>
      <c r="T1388" t="s">
        <v>31</v>
      </c>
      <c r="U1388" s="15">
        <v>4.7</v>
      </c>
      <c r="V1388" s="15">
        <v>5</v>
      </c>
      <c r="W1388" t="s">
        <v>27</v>
      </c>
    </row>
    <row r="1389" spans="1:23">
      <c r="A1389" t="s">
        <v>1432</v>
      </c>
      <c r="B1389">
        <v>-33.702961000000002</v>
      </c>
      <c r="C1389" s="15">
        <v>151.26299499999999</v>
      </c>
      <c r="D1389" s="2" t="s">
        <v>6447</v>
      </c>
      <c r="E1389" s="14" t="s">
        <v>5069</v>
      </c>
      <c r="F1389" s="14" t="e" vm="8">
        <v>#VALUE!</v>
      </c>
      <c r="G1389" s="2" t="str">
        <f>_xlfn.XLOOKUP(E1389,missing_cities!$Q$2:$Q$56,missing_cities!$R$2:$R$56,"Not Found",0)</f>
        <v>Australia</v>
      </c>
      <c r="H1389" t="str">
        <f>_xlfn.XLOOKUP(E1389,missing_cities!$Q$2:$Q$56,missing_cities!$S$2:$S$56,"Not Found",0)</f>
        <v>Australia</v>
      </c>
      <c r="I1389" t="s">
        <v>18</v>
      </c>
      <c r="J1389" s="15">
        <v>0.34</v>
      </c>
      <c r="K1389" t="s">
        <v>19</v>
      </c>
      <c r="L1389" s="15" t="str">
        <f t="shared" si="42"/>
        <v>9:00-18:00</v>
      </c>
      <c r="M1389" s="16">
        <f t="shared" si="43"/>
        <v>0.37</v>
      </c>
      <c r="N1389" s="15">
        <v>1.3</v>
      </c>
      <c r="O1389" s="15">
        <v>82</v>
      </c>
      <c r="P1389" t="s">
        <v>39</v>
      </c>
      <c r="Q1389">
        <v>22</v>
      </c>
      <c r="R1389" t="s">
        <v>97</v>
      </c>
      <c r="S1389">
        <v>2012</v>
      </c>
      <c r="T1389" t="s">
        <v>31</v>
      </c>
      <c r="U1389" s="15">
        <v>4.2</v>
      </c>
      <c r="V1389" s="15">
        <v>4</v>
      </c>
      <c r="W1389" t="s">
        <v>27</v>
      </c>
    </row>
    <row r="1390" spans="1:23">
      <c r="A1390" t="s">
        <v>1433</v>
      </c>
      <c r="B1390">
        <v>43.719428999999998</v>
      </c>
      <c r="C1390" s="15">
        <v>-79.454228999999998</v>
      </c>
      <c r="D1390" s="2" t="s">
        <v>6448</v>
      </c>
      <c r="E1390" s="14" t="s">
        <v>5050</v>
      </c>
      <c r="F1390" s="14" t="e" vm="1">
        <v>#VALUE!</v>
      </c>
      <c r="G1390" s="2" t="str">
        <f>_xlfn.XLOOKUP(E1390,missing_cities!$Q$2:$Q$56,missing_cities!$R$2:$R$56,"Not Found",0)</f>
        <v>Canada</v>
      </c>
      <c r="H1390" t="str">
        <f>_xlfn.XLOOKUP(E1390,missing_cities!$Q$2:$Q$56,missing_cities!$S$2:$S$56,"Not Found",0)</f>
        <v>North America</v>
      </c>
      <c r="I1390" t="s">
        <v>18</v>
      </c>
      <c r="J1390" s="15">
        <v>0.43</v>
      </c>
      <c r="K1390" s="1">
        <v>45862</v>
      </c>
      <c r="L1390" s="15" t="str">
        <f t="shared" si="42"/>
        <v>9.00-21.00</v>
      </c>
      <c r="M1390" s="16">
        <f t="shared" si="43"/>
        <v>12</v>
      </c>
      <c r="N1390" s="15">
        <v>0.56000000000000005</v>
      </c>
      <c r="O1390" s="15">
        <v>77</v>
      </c>
      <c r="P1390" t="s">
        <v>37</v>
      </c>
      <c r="Q1390">
        <v>150</v>
      </c>
      <c r="R1390" t="s">
        <v>26</v>
      </c>
      <c r="S1390">
        <v>2020</v>
      </c>
      <c r="T1390" t="s">
        <v>22</v>
      </c>
      <c r="U1390" s="15">
        <v>4.5</v>
      </c>
      <c r="V1390" s="15">
        <v>6</v>
      </c>
      <c r="W1390" t="s">
        <v>27</v>
      </c>
    </row>
    <row r="1391" spans="1:23">
      <c r="A1391" t="s">
        <v>1434</v>
      </c>
      <c r="B1391">
        <v>13.816917999999999</v>
      </c>
      <c r="C1391" s="15">
        <v>100.41658</v>
      </c>
      <c r="D1391" s="2" t="s">
        <v>6449</v>
      </c>
      <c r="E1391" s="14" t="s">
        <v>5059</v>
      </c>
      <c r="F1391" s="14" t="e" vm="4">
        <v>#VALUE!</v>
      </c>
      <c r="G1391" s="2" t="str">
        <f>_xlfn.XLOOKUP(E1391,missing_cities!$Q$2:$Q$56,missing_cities!$R$2:$R$56,"Not Found",0)</f>
        <v>Thailand</v>
      </c>
      <c r="H1391" t="str">
        <f>_xlfn.XLOOKUP(E1391,missing_cities!$Q$2:$Q$56,missing_cities!$S$2:$S$56,"Not Found",0)</f>
        <v>Asia</v>
      </c>
      <c r="I1391" t="s">
        <v>18</v>
      </c>
      <c r="J1391" s="15">
        <v>0.22</v>
      </c>
      <c r="K1391" t="s">
        <v>34</v>
      </c>
      <c r="L1391" s="15" t="str">
        <f t="shared" si="42"/>
        <v>6:00-22:00</v>
      </c>
      <c r="M1391" s="16">
        <f t="shared" si="43"/>
        <v>0.67</v>
      </c>
      <c r="N1391" s="15">
        <v>16.54</v>
      </c>
      <c r="O1391" s="15">
        <v>31</v>
      </c>
      <c r="P1391" t="s">
        <v>29</v>
      </c>
      <c r="Q1391">
        <v>50</v>
      </c>
      <c r="R1391" t="s">
        <v>132</v>
      </c>
      <c r="S1391">
        <v>2012</v>
      </c>
      <c r="T1391" t="s">
        <v>31</v>
      </c>
      <c r="U1391" s="15">
        <v>3.1</v>
      </c>
      <c r="V1391" s="15">
        <v>5</v>
      </c>
      <c r="W1391" t="s">
        <v>32</v>
      </c>
    </row>
    <row r="1392" spans="1:23">
      <c r="A1392" t="s">
        <v>1435</v>
      </c>
      <c r="B1392">
        <v>55.805235000000003</v>
      </c>
      <c r="C1392" s="15">
        <v>37.694958</v>
      </c>
      <c r="D1392" s="2" t="s">
        <v>6450</v>
      </c>
      <c r="E1392" s="14" t="s">
        <v>5052</v>
      </c>
      <c r="F1392" s="14" t="e" vm="2">
        <v>#VALUE!</v>
      </c>
      <c r="G1392" s="2" t="str">
        <f>_xlfn.XLOOKUP(E1392,missing_cities!$Q$2:$Q$56,missing_cities!$R$2:$R$56,"Not Found",0)</f>
        <v>Russia</v>
      </c>
      <c r="H1392" t="str">
        <f>_xlfn.XLOOKUP(E1392,missing_cities!$Q$2:$Q$56,missing_cities!$S$2:$S$56,"Not Found",0)</f>
        <v>Europe</v>
      </c>
      <c r="I1392" t="s">
        <v>18</v>
      </c>
      <c r="J1392" s="15">
        <v>0.27</v>
      </c>
      <c r="K1392" t="s">
        <v>34</v>
      </c>
      <c r="L1392" s="15" t="str">
        <f t="shared" si="42"/>
        <v>6:00-22:00</v>
      </c>
      <c r="M1392" s="16">
        <f t="shared" si="43"/>
        <v>0.67</v>
      </c>
      <c r="N1392" s="15">
        <v>1.1499999999999999</v>
      </c>
      <c r="O1392" s="15">
        <v>46</v>
      </c>
      <c r="P1392" t="s">
        <v>25</v>
      </c>
      <c r="Q1392">
        <v>150</v>
      </c>
      <c r="R1392" t="s">
        <v>48</v>
      </c>
      <c r="S1392">
        <v>2018</v>
      </c>
      <c r="T1392" t="s">
        <v>31</v>
      </c>
      <c r="U1392" s="15">
        <v>3.5</v>
      </c>
      <c r="V1392" s="15">
        <v>1</v>
      </c>
      <c r="W1392" t="s">
        <v>32</v>
      </c>
    </row>
    <row r="1393" spans="1:23">
      <c r="A1393" t="s">
        <v>1436</v>
      </c>
      <c r="B1393">
        <v>19.554673000000001</v>
      </c>
      <c r="C1393" s="15">
        <v>-99.080472999999998</v>
      </c>
      <c r="D1393" s="2" t="s">
        <v>6451</v>
      </c>
      <c r="E1393" s="14" t="s">
        <v>5119</v>
      </c>
      <c r="F1393" s="14" t="e" vm="13">
        <v>#VALUE!</v>
      </c>
      <c r="G1393" s="2" t="str">
        <f>_xlfn.XLOOKUP(E1393,missing_cities!$Q$2:$Q$56,missing_cities!$R$2:$R$56,"Not Found",0)</f>
        <v>Mexico</v>
      </c>
      <c r="H1393" t="str">
        <f>_xlfn.XLOOKUP(E1393,missing_cities!$Q$2:$Q$56,missing_cities!$S$2:$S$56,"Not Found",0)</f>
        <v>North America</v>
      </c>
      <c r="I1393" t="s">
        <v>18</v>
      </c>
      <c r="J1393" s="15">
        <v>0.2</v>
      </c>
      <c r="K1393" t="s">
        <v>34</v>
      </c>
      <c r="L1393" s="15" t="str">
        <f t="shared" si="42"/>
        <v>6:00-22:00</v>
      </c>
      <c r="M1393" s="16">
        <f t="shared" si="43"/>
        <v>0.67</v>
      </c>
      <c r="N1393" s="15">
        <v>7.28</v>
      </c>
      <c r="O1393" s="15">
        <v>14</v>
      </c>
      <c r="P1393" t="s">
        <v>29</v>
      </c>
      <c r="Q1393">
        <v>350</v>
      </c>
      <c r="R1393" t="s">
        <v>132</v>
      </c>
      <c r="S1393">
        <v>2013</v>
      </c>
      <c r="T1393" t="s">
        <v>31</v>
      </c>
      <c r="U1393" s="15">
        <v>4.3</v>
      </c>
      <c r="V1393" s="15">
        <v>9</v>
      </c>
      <c r="W1393" t="s">
        <v>23</v>
      </c>
    </row>
    <row r="1394" spans="1:23">
      <c r="A1394" t="s">
        <v>1437</v>
      </c>
      <c r="B1394">
        <v>13.78623</v>
      </c>
      <c r="C1394" s="15">
        <v>100.59612</v>
      </c>
      <c r="D1394" s="2" t="s">
        <v>6452</v>
      </c>
      <c r="E1394" s="14" t="s">
        <v>5059</v>
      </c>
      <c r="F1394" s="14" t="e" vm="4">
        <v>#VALUE!</v>
      </c>
      <c r="G1394" s="2" t="str">
        <f>_xlfn.XLOOKUP(E1394,missing_cities!$Q$2:$Q$56,missing_cities!$R$2:$R$56,"Not Found",0)</f>
        <v>Thailand</v>
      </c>
      <c r="H1394" t="str">
        <f>_xlfn.XLOOKUP(E1394,missing_cities!$Q$2:$Q$56,missing_cities!$S$2:$S$56,"Not Found",0)</f>
        <v>Asia</v>
      </c>
      <c r="I1394" t="s">
        <v>18</v>
      </c>
      <c r="J1394" s="15">
        <v>0.4</v>
      </c>
      <c r="K1394" s="1">
        <v>45862</v>
      </c>
      <c r="L1394" s="15" t="str">
        <f t="shared" si="42"/>
        <v>9.00-21.00</v>
      </c>
      <c r="M1394" s="16">
        <f t="shared" si="43"/>
        <v>12</v>
      </c>
      <c r="N1394" s="15">
        <v>5.72</v>
      </c>
      <c r="O1394" s="15">
        <v>25</v>
      </c>
      <c r="P1394" t="s">
        <v>20</v>
      </c>
      <c r="Q1394">
        <v>350</v>
      </c>
      <c r="R1394" t="s">
        <v>67</v>
      </c>
      <c r="S1394">
        <v>2013</v>
      </c>
      <c r="T1394" t="s">
        <v>22</v>
      </c>
      <c r="U1394" s="15">
        <v>4.3</v>
      </c>
      <c r="V1394" s="15">
        <v>2</v>
      </c>
      <c r="W1394" t="s">
        <v>32</v>
      </c>
    </row>
    <row r="1395" spans="1:23">
      <c r="A1395" t="s">
        <v>1438</v>
      </c>
      <c r="B1395">
        <v>18.976946000000002</v>
      </c>
      <c r="C1395" s="15">
        <v>72.826432999999994</v>
      </c>
      <c r="D1395" s="2" t="s">
        <v>6453</v>
      </c>
      <c r="E1395" s="14" t="s">
        <v>5079</v>
      </c>
      <c r="F1395" s="14" t="e" vm="11">
        <v>#VALUE!</v>
      </c>
      <c r="G1395" s="2" t="str">
        <f>_xlfn.XLOOKUP(E1395,missing_cities!$Q$2:$Q$56,missing_cities!$R$2:$R$56,"Not Found",0)</f>
        <v>India</v>
      </c>
      <c r="H1395" t="str">
        <f>_xlfn.XLOOKUP(E1395,missing_cities!$Q$2:$Q$56,missing_cities!$S$2:$S$56,"Not Found",0)</f>
        <v>Asia</v>
      </c>
      <c r="I1395" t="s">
        <v>18</v>
      </c>
      <c r="J1395" s="15">
        <v>0.23</v>
      </c>
      <c r="K1395" t="s">
        <v>34</v>
      </c>
      <c r="L1395" s="15" t="str">
        <f t="shared" si="42"/>
        <v>6:00-22:00</v>
      </c>
      <c r="M1395" s="16">
        <f t="shared" si="43"/>
        <v>0.67</v>
      </c>
      <c r="N1395" s="15">
        <v>0.62</v>
      </c>
      <c r="O1395" s="15">
        <v>74</v>
      </c>
      <c r="P1395" t="s">
        <v>29</v>
      </c>
      <c r="Q1395">
        <v>22</v>
      </c>
      <c r="R1395" t="s">
        <v>97</v>
      </c>
      <c r="S1395">
        <v>2017</v>
      </c>
      <c r="T1395" t="s">
        <v>31</v>
      </c>
      <c r="U1395" s="15">
        <v>3.7</v>
      </c>
      <c r="V1395" s="15">
        <v>8</v>
      </c>
      <c r="W1395" t="s">
        <v>23</v>
      </c>
    </row>
    <row r="1396" spans="1:23">
      <c r="A1396" t="s">
        <v>1439</v>
      </c>
      <c r="B1396">
        <v>-77.145813000000004</v>
      </c>
      <c r="C1396" s="15">
        <v>-55.253250999999999</v>
      </c>
      <c r="D1396" s="2" t="s">
        <v>6454</v>
      </c>
      <c r="E1396" s="14" t="str">
        <f>_xlfn.XLOOKUP(C1396,missing_cities!B:B,missing_cities!C:C,"Not Found",0)</f>
        <v>Not Found</v>
      </c>
      <c r="F1396" s="14" t="s">
        <v>9990</v>
      </c>
      <c r="G1396" s="2" t="str">
        <f>_xlfn.XLOOKUP(E1396,missing_cities!$Q$2:$Q$56,missing_cities!$R$2:$R$56,"Not Found",0)</f>
        <v>Not Found</v>
      </c>
      <c r="H1396" t="str">
        <f>_xlfn.XLOOKUP(E1396,missing_cities!$Q$2:$Q$56,missing_cities!$S$2:$S$56,"Not Found",0)</f>
        <v>Not Found</v>
      </c>
      <c r="I1396" t="s">
        <v>18</v>
      </c>
      <c r="J1396" s="15">
        <v>0.39</v>
      </c>
      <c r="K1396" t="s">
        <v>19</v>
      </c>
      <c r="L1396" s="15" t="str">
        <f t="shared" si="42"/>
        <v>9:00-18:00</v>
      </c>
      <c r="M1396" s="16">
        <f t="shared" si="43"/>
        <v>0.37</v>
      </c>
      <c r="N1396" s="15">
        <v>1.05</v>
      </c>
      <c r="O1396" s="15">
        <v>96</v>
      </c>
      <c r="P1396" t="s">
        <v>37</v>
      </c>
      <c r="Q1396">
        <v>350</v>
      </c>
      <c r="R1396" t="s">
        <v>37</v>
      </c>
      <c r="S1396">
        <v>2016</v>
      </c>
      <c r="T1396" t="s">
        <v>22</v>
      </c>
      <c r="U1396" s="15">
        <v>4.7</v>
      </c>
      <c r="V1396" s="15">
        <v>6</v>
      </c>
      <c r="W1396" t="s">
        <v>23</v>
      </c>
    </row>
    <row r="1397" spans="1:23">
      <c r="A1397" t="s">
        <v>1440</v>
      </c>
      <c r="B1397">
        <v>34.190739999999998</v>
      </c>
      <c r="C1397" s="15">
        <v>-118.327539</v>
      </c>
      <c r="D1397" s="2" t="s">
        <v>6455</v>
      </c>
      <c r="E1397" s="14" t="s">
        <v>5111</v>
      </c>
      <c r="F1397" s="14" t="e" vm="5">
        <v>#VALUE!</v>
      </c>
      <c r="G1397" s="2" t="str">
        <f>_xlfn.XLOOKUP(E1397,missing_cities!$Q$2:$Q$56,missing_cities!$R$2:$R$56,"Not Found",0)</f>
        <v>United States</v>
      </c>
      <c r="H1397" t="str">
        <f>_xlfn.XLOOKUP(E1397,missing_cities!$Q$2:$Q$56,missing_cities!$S$2:$S$56,"Not Found",0)</f>
        <v>North America</v>
      </c>
      <c r="I1397" t="s">
        <v>18</v>
      </c>
      <c r="J1397" s="15">
        <v>0.17</v>
      </c>
      <c r="K1397" s="1">
        <v>45862</v>
      </c>
      <c r="L1397" s="15" t="str">
        <f t="shared" si="42"/>
        <v>9.00-21.00</v>
      </c>
      <c r="M1397" s="16">
        <f t="shared" si="43"/>
        <v>12</v>
      </c>
      <c r="N1397" s="15">
        <v>7.54</v>
      </c>
      <c r="O1397" s="15">
        <v>87</v>
      </c>
      <c r="P1397" t="s">
        <v>37</v>
      </c>
      <c r="Q1397">
        <v>22</v>
      </c>
      <c r="R1397" t="s">
        <v>81</v>
      </c>
      <c r="S1397">
        <v>2010</v>
      </c>
      <c r="T1397" t="s">
        <v>31</v>
      </c>
      <c r="U1397" s="15">
        <v>4.7</v>
      </c>
      <c r="V1397" s="15">
        <v>7</v>
      </c>
      <c r="W1397" t="s">
        <v>32</v>
      </c>
    </row>
    <row r="1398" spans="1:23">
      <c r="A1398" t="s">
        <v>1441</v>
      </c>
      <c r="B1398">
        <v>25.246790000000001</v>
      </c>
      <c r="C1398" s="15">
        <v>55.336604000000001</v>
      </c>
      <c r="D1398" s="2" t="s">
        <v>6456</v>
      </c>
      <c r="E1398" s="14" t="s">
        <v>5076</v>
      </c>
      <c r="F1398" s="14" t="e" vm="10">
        <v>#VALUE!</v>
      </c>
      <c r="G1398" s="2" t="str">
        <f>_xlfn.XLOOKUP(E1398,missing_cities!$Q$2:$Q$56,missing_cities!$R$2:$R$56,"Not Found",0)</f>
        <v>United Arab Emirates</v>
      </c>
      <c r="H1398" t="str">
        <f>_xlfn.XLOOKUP(E1398,missing_cities!$Q$2:$Q$56,missing_cities!$S$2:$S$56,"Not Found",0)</f>
        <v>Asia</v>
      </c>
      <c r="I1398" t="s">
        <v>18</v>
      </c>
      <c r="J1398" s="15">
        <v>0.44</v>
      </c>
      <c r="K1398" t="s">
        <v>19</v>
      </c>
      <c r="L1398" s="15" t="str">
        <f t="shared" si="42"/>
        <v>9:00-18:00</v>
      </c>
      <c r="M1398" s="16">
        <f t="shared" si="43"/>
        <v>0.37</v>
      </c>
      <c r="N1398" s="15">
        <v>4.2300000000000004</v>
      </c>
      <c r="O1398" s="15">
        <v>60</v>
      </c>
      <c r="P1398" t="s">
        <v>29</v>
      </c>
      <c r="Q1398">
        <v>22</v>
      </c>
      <c r="R1398" t="s">
        <v>26</v>
      </c>
      <c r="S1398">
        <v>2010</v>
      </c>
      <c r="T1398" t="s">
        <v>22</v>
      </c>
      <c r="U1398" s="15">
        <v>4.3</v>
      </c>
      <c r="V1398" s="15">
        <v>5</v>
      </c>
      <c r="W1398" t="s">
        <v>23</v>
      </c>
    </row>
    <row r="1399" spans="1:23">
      <c r="A1399" t="s">
        <v>1442</v>
      </c>
      <c r="B1399">
        <v>-23.655577000000001</v>
      </c>
      <c r="C1399" s="15">
        <v>-46.672536000000001</v>
      </c>
      <c r="D1399" s="2" t="s">
        <v>6457</v>
      </c>
      <c r="E1399" s="14" t="s">
        <v>5067</v>
      </c>
      <c r="F1399" s="14" t="e" vm="7">
        <v>#VALUE!</v>
      </c>
      <c r="G1399" s="2" t="str">
        <f>_xlfn.XLOOKUP(E1399,missing_cities!$Q$2:$Q$56,missing_cities!$R$2:$R$56,"Not Found",0)</f>
        <v>Brazil</v>
      </c>
      <c r="H1399" t="str">
        <f>_xlfn.XLOOKUP(E1399,missing_cities!$Q$2:$Q$56,missing_cities!$S$2:$S$56,"Not Found",0)</f>
        <v>South America</v>
      </c>
      <c r="I1399" t="s">
        <v>18</v>
      </c>
      <c r="J1399" s="15">
        <v>0.16</v>
      </c>
      <c r="K1399" s="1">
        <v>45862</v>
      </c>
      <c r="L1399" s="15" t="str">
        <f t="shared" si="42"/>
        <v>9.00-21.00</v>
      </c>
      <c r="M1399" s="16">
        <f t="shared" si="43"/>
        <v>12</v>
      </c>
      <c r="N1399" s="15">
        <v>5.71</v>
      </c>
      <c r="O1399" s="15">
        <v>79</v>
      </c>
      <c r="P1399" t="s">
        <v>25</v>
      </c>
      <c r="Q1399">
        <v>150</v>
      </c>
      <c r="R1399" t="s">
        <v>21</v>
      </c>
      <c r="S1399">
        <v>2021</v>
      </c>
      <c r="T1399" t="s">
        <v>31</v>
      </c>
      <c r="U1399" s="15">
        <v>4.8</v>
      </c>
      <c r="V1399" s="15">
        <v>8</v>
      </c>
      <c r="W1399" t="s">
        <v>32</v>
      </c>
    </row>
    <row r="1400" spans="1:23">
      <c r="A1400" t="s">
        <v>1443</v>
      </c>
      <c r="B1400">
        <v>-33.751604</v>
      </c>
      <c r="C1400" s="15">
        <v>151.22800699999999</v>
      </c>
      <c r="D1400" s="2" t="s">
        <v>6458</v>
      </c>
      <c r="E1400" s="14" t="s">
        <v>5069</v>
      </c>
      <c r="F1400" s="14" t="e" vm="8">
        <v>#VALUE!</v>
      </c>
      <c r="G1400" s="2" t="str">
        <f>_xlfn.XLOOKUP(E1400,missing_cities!$Q$2:$Q$56,missing_cities!$R$2:$R$56,"Not Found",0)</f>
        <v>Australia</v>
      </c>
      <c r="H1400" t="str">
        <f>_xlfn.XLOOKUP(E1400,missing_cities!$Q$2:$Q$56,missing_cities!$S$2:$S$56,"Not Found",0)</f>
        <v>Australia</v>
      </c>
      <c r="I1400" t="s">
        <v>18</v>
      </c>
      <c r="J1400" s="15">
        <v>0.22</v>
      </c>
      <c r="K1400" t="s">
        <v>34</v>
      </c>
      <c r="L1400" s="15" t="str">
        <f t="shared" si="42"/>
        <v>6:00-22:00</v>
      </c>
      <c r="M1400" s="16">
        <f t="shared" si="43"/>
        <v>0.67</v>
      </c>
      <c r="N1400" s="15">
        <v>15.9</v>
      </c>
      <c r="O1400" s="15">
        <v>44</v>
      </c>
      <c r="P1400" t="s">
        <v>25</v>
      </c>
      <c r="Q1400">
        <v>150</v>
      </c>
      <c r="R1400" t="s">
        <v>21</v>
      </c>
      <c r="S1400">
        <v>2019</v>
      </c>
      <c r="T1400" t="s">
        <v>31</v>
      </c>
      <c r="U1400" s="15">
        <v>3</v>
      </c>
      <c r="V1400" s="15">
        <v>4</v>
      </c>
      <c r="W1400" t="s">
        <v>27</v>
      </c>
    </row>
    <row r="1401" spans="1:23">
      <c r="A1401" t="s">
        <v>1444</v>
      </c>
      <c r="B1401">
        <v>37.544772999999999</v>
      </c>
      <c r="C1401" s="15">
        <v>126.99440300000001</v>
      </c>
      <c r="D1401" s="2" t="s">
        <v>6459</v>
      </c>
      <c r="E1401" s="14" t="s">
        <v>5063</v>
      </c>
      <c r="F1401" s="14" t="e" vm="6">
        <v>#VALUE!</v>
      </c>
      <c r="G1401" s="2" t="str">
        <f>_xlfn.XLOOKUP(E1401,missing_cities!$Q$2:$Q$56,missing_cities!$R$2:$R$56,"Not Found",0)</f>
        <v>South Korea</v>
      </c>
      <c r="H1401" t="str">
        <f>_xlfn.XLOOKUP(E1401,missing_cities!$Q$2:$Q$56,missing_cities!$S$2:$S$56,"Not Found",0)</f>
        <v>Asia</v>
      </c>
      <c r="I1401" t="s">
        <v>18</v>
      </c>
      <c r="J1401" s="15">
        <v>0.35</v>
      </c>
      <c r="K1401" t="s">
        <v>34</v>
      </c>
      <c r="L1401" s="15" t="str">
        <f t="shared" si="42"/>
        <v>6:00-22:00</v>
      </c>
      <c r="M1401" s="16">
        <f t="shared" si="43"/>
        <v>0.67</v>
      </c>
      <c r="N1401" s="15">
        <v>12.61</v>
      </c>
      <c r="O1401" s="15">
        <v>41</v>
      </c>
      <c r="P1401" t="s">
        <v>25</v>
      </c>
      <c r="Q1401">
        <v>350</v>
      </c>
      <c r="R1401" t="s">
        <v>42</v>
      </c>
      <c r="S1401">
        <v>2015</v>
      </c>
      <c r="T1401" t="s">
        <v>22</v>
      </c>
      <c r="U1401" s="15">
        <v>3.2</v>
      </c>
      <c r="V1401" s="15">
        <v>8</v>
      </c>
      <c r="W1401" t="s">
        <v>23</v>
      </c>
    </row>
    <row r="1402" spans="1:23">
      <c r="A1402" t="s">
        <v>1445</v>
      </c>
      <c r="B1402">
        <v>34.058684999999997</v>
      </c>
      <c r="C1402" s="15">
        <v>-118.31922900000001</v>
      </c>
      <c r="D1402" s="2" t="s">
        <v>6460</v>
      </c>
      <c r="E1402" s="14" t="s">
        <v>5111</v>
      </c>
      <c r="F1402" s="14" t="e" vm="5">
        <v>#VALUE!</v>
      </c>
      <c r="G1402" s="2" t="str">
        <f>_xlfn.XLOOKUP(E1402,missing_cities!$Q$2:$Q$56,missing_cities!$R$2:$R$56,"Not Found",0)</f>
        <v>United States</v>
      </c>
      <c r="H1402" t="str">
        <f>_xlfn.XLOOKUP(E1402,missing_cities!$Q$2:$Q$56,missing_cities!$S$2:$S$56,"Not Found",0)</f>
        <v>North America</v>
      </c>
      <c r="I1402" t="s">
        <v>18</v>
      </c>
      <c r="J1402" s="15">
        <v>0.28999999999999998</v>
      </c>
      <c r="K1402" s="1">
        <v>45862</v>
      </c>
      <c r="L1402" s="15" t="str">
        <f t="shared" si="42"/>
        <v>9.00-21.00</v>
      </c>
      <c r="M1402" s="16">
        <f t="shared" si="43"/>
        <v>12</v>
      </c>
      <c r="N1402" s="15">
        <v>11.41</v>
      </c>
      <c r="O1402" s="15">
        <v>24</v>
      </c>
      <c r="P1402" t="s">
        <v>37</v>
      </c>
      <c r="Q1402">
        <v>150</v>
      </c>
      <c r="R1402" t="s">
        <v>37</v>
      </c>
      <c r="S1402">
        <v>2022</v>
      </c>
      <c r="T1402" t="s">
        <v>31</v>
      </c>
      <c r="U1402" s="15">
        <v>4.4000000000000004</v>
      </c>
      <c r="V1402" s="15">
        <v>7</v>
      </c>
      <c r="W1402" t="s">
        <v>23</v>
      </c>
    </row>
    <row r="1403" spans="1:23">
      <c r="A1403" t="s">
        <v>1446</v>
      </c>
      <c r="B1403">
        <v>25.219692999999999</v>
      </c>
      <c r="C1403" s="15">
        <v>55.236265000000003</v>
      </c>
      <c r="D1403" s="2" t="s">
        <v>6461</v>
      </c>
      <c r="E1403" s="14" t="s">
        <v>5076</v>
      </c>
      <c r="F1403" s="14" t="e" vm="10">
        <v>#VALUE!</v>
      </c>
      <c r="G1403" s="2" t="str">
        <f>_xlfn.XLOOKUP(E1403,missing_cities!$Q$2:$Q$56,missing_cities!$R$2:$R$56,"Not Found",0)</f>
        <v>United Arab Emirates</v>
      </c>
      <c r="H1403" t="str">
        <f>_xlfn.XLOOKUP(E1403,missing_cities!$Q$2:$Q$56,missing_cities!$S$2:$S$56,"Not Found",0)</f>
        <v>Asia</v>
      </c>
      <c r="I1403" t="s">
        <v>18</v>
      </c>
      <c r="J1403" s="15">
        <v>0.2</v>
      </c>
      <c r="K1403" t="s">
        <v>34</v>
      </c>
      <c r="L1403" s="15" t="str">
        <f t="shared" si="42"/>
        <v>6:00-22:00</v>
      </c>
      <c r="M1403" s="16">
        <f t="shared" si="43"/>
        <v>0.67</v>
      </c>
      <c r="N1403" s="15">
        <v>4.1900000000000004</v>
      </c>
      <c r="O1403" s="15">
        <v>42</v>
      </c>
      <c r="P1403" t="s">
        <v>29</v>
      </c>
      <c r="Q1403">
        <v>150</v>
      </c>
      <c r="R1403" t="s">
        <v>81</v>
      </c>
      <c r="S1403">
        <v>2020</v>
      </c>
      <c r="T1403" t="s">
        <v>22</v>
      </c>
      <c r="U1403" s="15">
        <v>3.9</v>
      </c>
      <c r="V1403" s="15">
        <v>1</v>
      </c>
      <c r="W1403" t="s">
        <v>32</v>
      </c>
    </row>
    <row r="1404" spans="1:23">
      <c r="A1404" t="s">
        <v>1447</v>
      </c>
      <c r="B1404">
        <v>-23.573619999999998</v>
      </c>
      <c r="C1404" s="15">
        <v>-46.675265000000003</v>
      </c>
      <c r="D1404" s="2" t="s">
        <v>6462</v>
      </c>
      <c r="E1404" s="14" t="s">
        <v>5067</v>
      </c>
      <c r="F1404" s="14" t="e" vm="7">
        <v>#VALUE!</v>
      </c>
      <c r="G1404" s="2" t="str">
        <f>_xlfn.XLOOKUP(E1404,missing_cities!$Q$2:$Q$56,missing_cities!$R$2:$R$56,"Not Found",0)</f>
        <v>Brazil</v>
      </c>
      <c r="H1404" t="str">
        <f>_xlfn.XLOOKUP(E1404,missing_cities!$Q$2:$Q$56,missing_cities!$S$2:$S$56,"Not Found",0)</f>
        <v>South America</v>
      </c>
      <c r="I1404" t="s">
        <v>18</v>
      </c>
      <c r="J1404" s="15">
        <v>0.34</v>
      </c>
      <c r="K1404" s="1">
        <v>45862</v>
      </c>
      <c r="L1404" s="15" t="str">
        <f t="shared" si="42"/>
        <v>9.00-21.00</v>
      </c>
      <c r="M1404" s="16">
        <f t="shared" si="43"/>
        <v>12</v>
      </c>
      <c r="N1404" s="15">
        <v>12.93</v>
      </c>
      <c r="O1404" s="15">
        <v>18</v>
      </c>
      <c r="P1404" t="s">
        <v>37</v>
      </c>
      <c r="Q1404">
        <v>22</v>
      </c>
      <c r="R1404" t="s">
        <v>42</v>
      </c>
      <c r="S1404">
        <v>2014</v>
      </c>
      <c r="T1404" t="s">
        <v>31</v>
      </c>
      <c r="U1404" s="15">
        <v>3.9</v>
      </c>
      <c r="V1404" s="15">
        <v>8</v>
      </c>
      <c r="W1404" t="s">
        <v>32</v>
      </c>
    </row>
    <row r="1405" spans="1:23">
      <c r="A1405" t="s">
        <v>1448</v>
      </c>
      <c r="B1405">
        <v>-33.744117000000003</v>
      </c>
      <c r="C1405" s="15">
        <v>151.39943099999999</v>
      </c>
      <c r="D1405" s="2" t="s">
        <v>6463</v>
      </c>
      <c r="E1405" s="14" t="s">
        <v>5069</v>
      </c>
      <c r="F1405" s="14" t="e" vm="8">
        <v>#VALUE!</v>
      </c>
      <c r="G1405" s="2" t="str">
        <f>_xlfn.XLOOKUP(E1405,missing_cities!$Q$2:$Q$56,missing_cities!$R$2:$R$56,"Not Found",0)</f>
        <v>Australia</v>
      </c>
      <c r="H1405" t="str">
        <f>_xlfn.XLOOKUP(E1405,missing_cities!$Q$2:$Q$56,missing_cities!$S$2:$S$56,"Not Found",0)</f>
        <v>Australia</v>
      </c>
      <c r="I1405" t="s">
        <v>18</v>
      </c>
      <c r="J1405" s="15">
        <v>0.28999999999999998</v>
      </c>
      <c r="K1405" s="1">
        <v>45862</v>
      </c>
      <c r="L1405" s="15" t="str">
        <f t="shared" si="42"/>
        <v>9.00-21.00</v>
      </c>
      <c r="M1405" s="16">
        <f t="shared" si="43"/>
        <v>12</v>
      </c>
      <c r="N1405" s="15">
        <v>19.45</v>
      </c>
      <c r="O1405" s="15">
        <v>22</v>
      </c>
      <c r="P1405" t="s">
        <v>37</v>
      </c>
      <c r="Q1405">
        <v>150</v>
      </c>
      <c r="R1405" t="s">
        <v>76</v>
      </c>
      <c r="S1405">
        <v>2018</v>
      </c>
      <c r="T1405" t="s">
        <v>22</v>
      </c>
      <c r="U1405" s="15">
        <v>3.6</v>
      </c>
      <c r="V1405" s="15">
        <v>2</v>
      </c>
      <c r="W1405" t="s">
        <v>27</v>
      </c>
    </row>
    <row r="1406" spans="1:23">
      <c r="A1406" t="s">
        <v>1449</v>
      </c>
      <c r="B1406">
        <v>37.668073</v>
      </c>
      <c r="C1406" s="15">
        <v>126.985013</v>
      </c>
      <c r="D1406" s="2" t="s">
        <v>6464</v>
      </c>
      <c r="E1406" s="14" t="s">
        <v>5063</v>
      </c>
      <c r="F1406" s="14" t="e" vm="6">
        <v>#VALUE!</v>
      </c>
      <c r="G1406" s="2" t="str">
        <f>_xlfn.XLOOKUP(E1406,missing_cities!$Q$2:$Q$56,missing_cities!$R$2:$R$56,"Not Found",0)</f>
        <v>South Korea</v>
      </c>
      <c r="H1406" t="str">
        <f>_xlfn.XLOOKUP(E1406,missing_cities!$Q$2:$Q$56,missing_cities!$S$2:$S$56,"Not Found",0)</f>
        <v>Asia</v>
      </c>
      <c r="I1406" t="s">
        <v>18</v>
      </c>
      <c r="J1406" s="15">
        <v>0.33</v>
      </c>
      <c r="K1406" t="s">
        <v>19</v>
      </c>
      <c r="L1406" s="15" t="str">
        <f t="shared" si="42"/>
        <v>9:00-18:00</v>
      </c>
      <c r="M1406" s="16">
        <f t="shared" si="43"/>
        <v>0.37</v>
      </c>
      <c r="N1406" s="15">
        <v>10.34</v>
      </c>
      <c r="O1406" s="15">
        <v>42</v>
      </c>
      <c r="P1406" t="s">
        <v>25</v>
      </c>
      <c r="Q1406">
        <v>350</v>
      </c>
      <c r="R1406" t="s">
        <v>40</v>
      </c>
      <c r="S1406">
        <v>2021</v>
      </c>
      <c r="T1406" t="s">
        <v>22</v>
      </c>
      <c r="U1406" s="15">
        <v>3.5</v>
      </c>
      <c r="V1406" s="15">
        <v>9</v>
      </c>
      <c r="W1406" t="s">
        <v>32</v>
      </c>
    </row>
    <row r="1407" spans="1:23">
      <c r="A1407" t="s">
        <v>1450</v>
      </c>
      <c r="B1407">
        <v>41.801661000000003</v>
      </c>
      <c r="C1407" s="15">
        <v>-87.606421999999995</v>
      </c>
      <c r="D1407" s="2" t="s">
        <v>6465</v>
      </c>
      <c r="E1407" s="14" t="s">
        <v>5065</v>
      </c>
      <c r="F1407" s="14" t="e" vm="5">
        <v>#VALUE!</v>
      </c>
      <c r="G1407" s="2" t="str">
        <f>_xlfn.XLOOKUP(E1407,missing_cities!$Q$2:$Q$56,missing_cities!$R$2:$R$56,"Not Found",0)</f>
        <v>United States</v>
      </c>
      <c r="H1407" t="str">
        <f>_xlfn.XLOOKUP(E1407,missing_cities!$Q$2:$Q$56,missing_cities!$S$2:$S$56,"Not Found",0)</f>
        <v>North America</v>
      </c>
      <c r="I1407" t="s">
        <v>18</v>
      </c>
      <c r="J1407" s="15">
        <v>0.14000000000000001</v>
      </c>
      <c r="K1407" s="1">
        <v>45862</v>
      </c>
      <c r="L1407" s="15" t="str">
        <f t="shared" si="42"/>
        <v>9.00-21.00</v>
      </c>
      <c r="M1407" s="16">
        <f t="shared" si="43"/>
        <v>12</v>
      </c>
      <c r="N1407" s="15">
        <v>8.1</v>
      </c>
      <c r="O1407" s="15">
        <v>67</v>
      </c>
      <c r="P1407" t="s">
        <v>39</v>
      </c>
      <c r="Q1407">
        <v>22</v>
      </c>
      <c r="R1407" t="s">
        <v>35</v>
      </c>
      <c r="S1407">
        <v>2014</v>
      </c>
      <c r="T1407" t="s">
        <v>31</v>
      </c>
      <c r="U1407" s="15">
        <v>3.8</v>
      </c>
      <c r="V1407" s="15">
        <v>5</v>
      </c>
      <c r="W1407" t="s">
        <v>32</v>
      </c>
    </row>
    <row r="1408" spans="1:23">
      <c r="A1408" t="s">
        <v>1451</v>
      </c>
      <c r="B1408">
        <v>2.5350239999999999</v>
      </c>
      <c r="C1408" s="15">
        <v>6.8206569999999997</v>
      </c>
      <c r="D1408" s="2" t="s">
        <v>6466</v>
      </c>
      <c r="E1408" s="14" t="str">
        <f>_xlfn.XLOOKUP(C1408,missing_cities!B:B,missing_cities!C:C,"Not Found",0)</f>
        <v>Error</v>
      </c>
      <c r="F1408" s="14" t="s">
        <v>9987</v>
      </c>
      <c r="G1408" s="2" t="str">
        <f>_xlfn.XLOOKUP(E1408,missing_cities!$Q$2:$Q$56,missing_cities!$R$2:$R$56,"Not Found",0)</f>
        <v>Error</v>
      </c>
      <c r="H1408" t="str">
        <f>_xlfn.XLOOKUP(E1408,missing_cities!$Q$2:$Q$56,missing_cities!$S$2:$S$56,"Not Found",0)</f>
        <v>Error</v>
      </c>
      <c r="I1408" t="s">
        <v>18</v>
      </c>
      <c r="J1408" s="15">
        <v>0.16</v>
      </c>
      <c r="K1408" t="s">
        <v>34</v>
      </c>
      <c r="L1408" s="15" t="str">
        <f t="shared" si="42"/>
        <v>6:00-22:00</v>
      </c>
      <c r="M1408" s="16">
        <f t="shared" si="43"/>
        <v>0.67</v>
      </c>
      <c r="N1408" s="15">
        <v>18.260000000000002</v>
      </c>
      <c r="O1408" s="15">
        <v>72</v>
      </c>
      <c r="P1408" t="s">
        <v>29</v>
      </c>
      <c r="Q1408">
        <v>50</v>
      </c>
      <c r="R1408" t="s">
        <v>132</v>
      </c>
      <c r="S1408">
        <v>2023</v>
      </c>
      <c r="T1408" t="s">
        <v>22</v>
      </c>
      <c r="U1408" s="15">
        <v>4.0999999999999996</v>
      </c>
      <c r="V1408" s="15">
        <v>4</v>
      </c>
      <c r="W1408" t="s">
        <v>23</v>
      </c>
    </row>
    <row r="1409" spans="1:23">
      <c r="A1409" t="s">
        <v>1452</v>
      </c>
      <c r="B1409">
        <v>-23.637578999999999</v>
      </c>
      <c r="C1409" s="15">
        <v>-46.558514000000002</v>
      </c>
      <c r="D1409" s="2" t="s">
        <v>6467</v>
      </c>
      <c r="E1409" s="14" t="s">
        <v>5067</v>
      </c>
      <c r="F1409" s="14" t="e" vm="7">
        <v>#VALUE!</v>
      </c>
      <c r="G1409" s="2" t="str">
        <f>_xlfn.XLOOKUP(E1409,missing_cities!$Q$2:$Q$56,missing_cities!$R$2:$R$56,"Not Found",0)</f>
        <v>Brazil</v>
      </c>
      <c r="H1409" t="str">
        <f>_xlfn.XLOOKUP(E1409,missing_cities!$Q$2:$Q$56,missing_cities!$S$2:$S$56,"Not Found",0)</f>
        <v>South America</v>
      </c>
      <c r="I1409" t="s">
        <v>18</v>
      </c>
      <c r="J1409" s="15">
        <v>0.48</v>
      </c>
      <c r="K1409" t="s">
        <v>34</v>
      </c>
      <c r="L1409" s="15" t="str">
        <f t="shared" si="42"/>
        <v>6:00-22:00</v>
      </c>
      <c r="M1409" s="16">
        <f t="shared" si="43"/>
        <v>0.67</v>
      </c>
      <c r="N1409" s="15">
        <v>6.12</v>
      </c>
      <c r="O1409" s="15">
        <v>10</v>
      </c>
      <c r="P1409" t="s">
        <v>25</v>
      </c>
      <c r="Q1409">
        <v>350</v>
      </c>
      <c r="R1409" t="s">
        <v>67</v>
      </c>
      <c r="S1409">
        <v>2013</v>
      </c>
      <c r="T1409" t="s">
        <v>31</v>
      </c>
      <c r="U1409" s="15">
        <v>4.5999999999999996</v>
      </c>
      <c r="V1409" s="15">
        <v>4</v>
      </c>
      <c r="W1409" t="s">
        <v>32</v>
      </c>
    </row>
    <row r="1410" spans="1:23">
      <c r="A1410" t="s">
        <v>1453</v>
      </c>
      <c r="B1410">
        <v>41.971167000000001</v>
      </c>
      <c r="C1410" s="15">
        <v>-87.647985000000006</v>
      </c>
      <c r="D1410" s="2" t="s">
        <v>6468</v>
      </c>
      <c r="E1410" s="14" t="s">
        <v>5065</v>
      </c>
      <c r="F1410" s="14" t="e" vm="5">
        <v>#VALUE!</v>
      </c>
      <c r="G1410" s="2" t="str">
        <f>_xlfn.XLOOKUP(E1410,missing_cities!$Q$2:$Q$56,missing_cities!$R$2:$R$56,"Not Found",0)</f>
        <v>United States</v>
      </c>
      <c r="H1410" t="str">
        <f>_xlfn.XLOOKUP(E1410,missing_cities!$Q$2:$Q$56,missing_cities!$S$2:$S$56,"Not Found",0)</f>
        <v>North America</v>
      </c>
      <c r="I1410" t="s">
        <v>18</v>
      </c>
      <c r="J1410" s="15">
        <v>0.18</v>
      </c>
      <c r="K1410" t="s">
        <v>19</v>
      </c>
      <c r="L1410" s="15" t="str">
        <f t="shared" si="42"/>
        <v>9:00-18:00</v>
      </c>
      <c r="M1410" s="16">
        <f t="shared" si="43"/>
        <v>0.37</v>
      </c>
      <c r="N1410" s="15">
        <v>19.75</v>
      </c>
      <c r="O1410" s="15">
        <v>27</v>
      </c>
      <c r="P1410" t="s">
        <v>25</v>
      </c>
      <c r="Q1410">
        <v>50</v>
      </c>
      <c r="R1410" t="s">
        <v>42</v>
      </c>
      <c r="S1410">
        <v>2014</v>
      </c>
      <c r="T1410" t="s">
        <v>22</v>
      </c>
      <c r="U1410" s="15">
        <v>3.7</v>
      </c>
      <c r="V1410" s="15">
        <v>2</v>
      </c>
      <c r="W1410" t="s">
        <v>32</v>
      </c>
    </row>
    <row r="1411" spans="1:23">
      <c r="A1411" t="s">
        <v>1454</v>
      </c>
      <c r="B1411">
        <v>-33.824165000000001</v>
      </c>
      <c r="C1411" s="15">
        <v>151.25321199999999</v>
      </c>
      <c r="D1411" s="2" t="s">
        <v>6469</v>
      </c>
      <c r="E1411" s="14" t="s">
        <v>5069</v>
      </c>
      <c r="F1411" s="14" t="e" vm="8">
        <v>#VALUE!</v>
      </c>
      <c r="G1411" s="2" t="str">
        <f>_xlfn.XLOOKUP(E1411,missing_cities!$Q$2:$Q$56,missing_cities!$R$2:$R$56,"Not Found",0)</f>
        <v>Australia</v>
      </c>
      <c r="H1411" t="str">
        <f>_xlfn.XLOOKUP(E1411,missing_cities!$Q$2:$Q$56,missing_cities!$S$2:$S$56,"Not Found",0)</f>
        <v>Australia</v>
      </c>
      <c r="I1411" t="s">
        <v>18</v>
      </c>
      <c r="J1411" s="15">
        <v>0.13</v>
      </c>
      <c r="K1411" s="1">
        <v>45862</v>
      </c>
      <c r="L1411" s="15" t="str">
        <f t="shared" ref="L1411:L1474" si="44">IF(ISNUMBER(SEARCH("-",K1411)),K1411,"9.00-21.00")</f>
        <v>9.00-21.00</v>
      </c>
      <c r="M1411" s="16">
        <f t="shared" ref="M1411:M1474" si="45">IF(ISNUMBER(SEARCH("-", L1411)), TEXT(RIGHT(L1411, LEN(L1411) - FIND("-", L1411)), "0.00") - TEXT(LEFT(L1411, FIND("-", L1411)-1), "0.00"), "")</f>
        <v>12</v>
      </c>
      <c r="N1411" s="15">
        <v>12.39</v>
      </c>
      <c r="O1411" s="15">
        <v>31</v>
      </c>
      <c r="P1411" t="s">
        <v>39</v>
      </c>
      <c r="Q1411">
        <v>50</v>
      </c>
      <c r="R1411" t="s">
        <v>37</v>
      </c>
      <c r="S1411">
        <v>2014</v>
      </c>
      <c r="T1411" t="s">
        <v>31</v>
      </c>
      <c r="U1411" s="15">
        <v>4.2</v>
      </c>
      <c r="V1411" s="15">
        <v>2</v>
      </c>
      <c r="W1411" t="s">
        <v>23</v>
      </c>
    </row>
    <row r="1412" spans="1:23">
      <c r="A1412" t="s">
        <v>1455</v>
      </c>
      <c r="B1412">
        <v>43.654161999999999</v>
      </c>
      <c r="C1412" s="15">
        <v>-79.480903999999995</v>
      </c>
      <c r="D1412" s="2" t="s">
        <v>5254</v>
      </c>
      <c r="E1412" s="14" t="s">
        <v>5050</v>
      </c>
      <c r="F1412" s="14" t="e" vm="1">
        <v>#VALUE!</v>
      </c>
      <c r="G1412" s="2" t="str">
        <f>_xlfn.XLOOKUP(E1412,missing_cities!$Q$2:$Q$56,missing_cities!$R$2:$R$56,"Not Found",0)</f>
        <v>Canada</v>
      </c>
      <c r="H1412" t="str">
        <f>_xlfn.XLOOKUP(E1412,missing_cities!$Q$2:$Q$56,missing_cities!$S$2:$S$56,"Not Found",0)</f>
        <v>North America</v>
      </c>
      <c r="I1412" t="s">
        <v>18</v>
      </c>
      <c r="J1412" s="15">
        <v>0.25</v>
      </c>
      <c r="K1412" t="s">
        <v>19</v>
      </c>
      <c r="L1412" s="15" t="str">
        <f t="shared" si="44"/>
        <v>9:00-18:00</v>
      </c>
      <c r="M1412" s="16">
        <f t="shared" si="45"/>
        <v>0.37</v>
      </c>
      <c r="N1412" s="15">
        <v>17.96</v>
      </c>
      <c r="O1412" s="15">
        <v>34</v>
      </c>
      <c r="P1412" t="s">
        <v>37</v>
      </c>
      <c r="Q1412">
        <v>22</v>
      </c>
      <c r="R1412" t="s">
        <v>81</v>
      </c>
      <c r="S1412">
        <v>2015</v>
      </c>
      <c r="T1412" t="s">
        <v>31</v>
      </c>
      <c r="U1412" s="15">
        <v>4.0999999999999996</v>
      </c>
      <c r="V1412" s="15">
        <v>3</v>
      </c>
      <c r="W1412" t="s">
        <v>32</v>
      </c>
    </row>
    <row r="1413" spans="1:23">
      <c r="A1413" t="s">
        <v>1456</v>
      </c>
      <c r="B1413">
        <v>18.900138999999999</v>
      </c>
      <c r="C1413" s="15">
        <v>72.945997000000006</v>
      </c>
      <c r="D1413" s="2" t="s">
        <v>6470</v>
      </c>
      <c r="E1413" s="14" t="s">
        <v>5079</v>
      </c>
      <c r="F1413" s="14" t="e" vm="11">
        <v>#VALUE!</v>
      </c>
      <c r="G1413" s="2" t="str">
        <f>_xlfn.XLOOKUP(E1413,missing_cities!$Q$2:$Q$56,missing_cities!$R$2:$R$56,"Not Found",0)</f>
        <v>India</v>
      </c>
      <c r="H1413" t="str">
        <f>_xlfn.XLOOKUP(E1413,missing_cities!$Q$2:$Q$56,missing_cities!$S$2:$S$56,"Not Found",0)</f>
        <v>Asia</v>
      </c>
      <c r="I1413" t="s">
        <v>18</v>
      </c>
      <c r="J1413" s="15">
        <v>0.25</v>
      </c>
      <c r="K1413" t="s">
        <v>34</v>
      </c>
      <c r="L1413" s="15" t="str">
        <f t="shared" si="44"/>
        <v>6:00-22:00</v>
      </c>
      <c r="M1413" s="16">
        <f t="shared" si="45"/>
        <v>0.67</v>
      </c>
      <c r="N1413" s="15">
        <v>13.88</v>
      </c>
      <c r="O1413" s="15">
        <v>77</v>
      </c>
      <c r="P1413" t="s">
        <v>25</v>
      </c>
      <c r="Q1413">
        <v>50</v>
      </c>
      <c r="R1413" t="s">
        <v>48</v>
      </c>
      <c r="S1413">
        <v>2012</v>
      </c>
      <c r="T1413" t="s">
        <v>22</v>
      </c>
      <c r="U1413" s="15">
        <v>4.4000000000000004</v>
      </c>
      <c r="V1413" s="15">
        <v>8</v>
      </c>
      <c r="W1413" t="s">
        <v>32</v>
      </c>
    </row>
    <row r="1414" spans="1:23">
      <c r="A1414" t="s">
        <v>1457</v>
      </c>
      <c r="B1414">
        <v>-23.224284999999998</v>
      </c>
      <c r="C1414" s="15">
        <v>59.329849000000003</v>
      </c>
      <c r="D1414" s="2" t="s">
        <v>6471</v>
      </c>
      <c r="E1414" s="14" t="str">
        <f>_xlfn.XLOOKUP(C1414,missing_cities!B:B,missing_cities!C:C,"Not Found",0)</f>
        <v>Error</v>
      </c>
      <c r="F1414" s="14" t="s">
        <v>9987</v>
      </c>
      <c r="G1414" s="2" t="str">
        <f>_xlfn.XLOOKUP(E1414,missing_cities!$Q$2:$Q$56,missing_cities!$R$2:$R$56,"Not Found",0)</f>
        <v>Error</v>
      </c>
      <c r="H1414" t="str">
        <f>_xlfn.XLOOKUP(E1414,missing_cities!$Q$2:$Q$56,missing_cities!$S$2:$S$56,"Not Found",0)</f>
        <v>Error</v>
      </c>
      <c r="I1414" t="s">
        <v>18</v>
      </c>
      <c r="J1414" s="15">
        <v>0.28000000000000003</v>
      </c>
      <c r="K1414" t="s">
        <v>34</v>
      </c>
      <c r="L1414" s="15" t="str">
        <f t="shared" si="44"/>
        <v>6:00-22:00</v>
      </c>
      <c r="M1414" s="16">
        <f t="shared" si="45"/>
        <v>0.67</v>
      </c>
      <c r="N1414" s="15">
        <v>17.600000000000001</v>
      </c>
      <c r="O1414" s="15">
        <v>26</v>
      </c>
      <c r="P1414" t="s">
        <v>25</v>
      </c>
      <c r="Q1414">
        <v>350</v>
      </c>
      <c r="R1414" t="s">
        <v>26</v>
      </c>
      <c r="S1414">
        <v>2018</v>
      </c>
      <c r="T1414" t="s">
        <v>22</v>
      </c>
      <c r="U1414" s="15">
        <v>3.5</v>
      </c>
      <c r="V1414" s="15">
        <v>8</v>
      </c>
      <c r="W1414" t="s">
        <v>32</v>
      </c>
    </row>
    <row r="1415" spans="1:23">
      <c r="A1415" t="s">
        <v>1458</v>
      </c>
      <c r="B1415">
        <v>37.763385999999997</v>
      </c>
      <c r="C1415" s="15">
        <v>-122.462468</v>
      </c>
      <c r="D1415" s="2" t="s">
        <v>6472</v>
      </c>
      <c r="E1415" s="14" t="s">
        <v>5061</v>
      </c>
      <c r="F1415" s="14" t="e" vm="5">
        <v>#VALUE!</v>
      </c>
      <c r="G1415" s="2" t="str">
        <f>_xlfn.XLOOKUP(E1415,missing_cities!$Q$2:$Q$56,missing_cities!$R$2:$R$56,"Not Found",0)</f>
        <v>United States</v>
      </c>
      <c r="H1415" t="str">
        <f>_xlfn.XLOOKUP(E1415,missing_cities!$Q$2:$Q$56,missing_cities!$S$2:$S$56,"Not Found",0)</f>
        <v>North America</v>
      </c>
      <c r="I1415" t="s">
        <v>18</v>
      </c>
      <c r="J1415" s="15">
        <v>0.48</v>
      </c>
      <c r="K1415" s="1">
        <v>45862</v>
      </c>
      <c r="L1415" s="15" t="str">
        <f t="shared" si="44"/>
        <v>9.00-21.00</v>
      </c>
      <c r="M1415" s="16">
        <f t="shared" si="45"/>
        <v>12</v>
      </c>
      <c r="N1415" s="15">
        <v>19.64</v>
      </c>
      <c r="O1415" s="15">
        <v>51</v>
      </c>
      <c r="P1415" t="s">
        <v>29</v>
      </c>
      <c r="Q1415">
        <v>350</v>
      </c>
      <c r="R1415" t="s">
        <v>30</v>
      </c>
      <c r="S1415">
        <v>2023</v>
      </c>
      <c r="T1415" t="s">
        <v>31</v>
      </c>
      <c r="U1415" s="15">
        <v>4.4000000000000004</v>
      </c>
      <c r="V1415" s="15">
        <v>4</v>
      </c>
      <c r="W1415" t="s">
        <v>32</v>
      </c>
    </row>
    <row r="1416" spans="1:23">
      <c r="A1416" t="s">
        <v>1459</v>
      </c>
      <c r="B1416">
        <v>19.580672</v>
      </c>
      <c r="C1416" s="15">
        <v>-99.179528000000005</v>
      </c>
      <c r="D1416" s="2" t="s">
        <v>6473</v>
      </c>
      <c r="E1416" s="14" t="s">
        <v>5119</v>
      </c>
      <c r="F1416" s="14" t="e" vm="13">
        <v>#VALUE!</v>
      </c>
      <c r="G1416" s="2" t="str">
        <f>_xlfn.XLOOKUP(E1416,missing_cities!$Q$2:$Q$56,missing_cities!$R$2:$R$56,"Not Found",0)</f>
        <v>Mexico</v>
      </c>
      <c r="H1416" t="str">
        <f>_xlfn.XLOOKUP(E1416,missing_cities!$Q$2:$Q$56,missing_cities!$S$2:$S$56,"Not Found",0)</f>
        <v>North America</v>
      </c>
      <c r="I1416" t="s">
        <v>18</v>
      </c>
      <c r="J1416" s="15">
        <v>0.17</v>
      </c>
      <c r="K1416" t="s">
        <v>34</v>
      </c>
      <c r="L1416" s="15" t="str">
        <f t="shared" si="44"/>
        <v>6:00-22:00</v>
      </c>
      <c r="M1416" s="16">
        <f t="shared" si="45"/>
        <v>0.67</v>
      </c>
      <c r="N1416" s="15">
        <v>11.92</v>
      </c>
      <c r="O1416" s="15">
        <v>94</v>
      </c>
      <c r="P1416" t="s">
        <v>25</v>
      </c>
      <c r="Q1416">
        <v>350</v>
      </c>
      <c r="R1416" t="s">
        <v>48</v>
      </c>
      <c r="S1416">
        <v>2016</v>
      </c>
      <c r="T1416" t="s">
        <v>31</v>
      </c>
      <c r="U1416" s="15">
        <v>3.2</v>
      </c>
      <c r="V1416" s="15">
        <v>4</v>
      </c>
      <c r="W1416" t="s">
        <v>27</v>
      </c>
    </row>
    <row r="1417" spans="1:23">
      <c r="A1417" t="s">
        <v>1460</v>
      </c>
      <c r="B1417">
        <v>37.701894000000003</v>
      </c>
      <c r="C1417" s="15">
        <v>-122.48467100000001</v>
      </c>
      <c r="D1417" s="2" t="s">
        <v>6474</v>
      </c>
      <c r="E1417" s="14" t="s">
        <v>5061</v>
      </c>
      <c r="F1417" s="14" t="e" vm="5">
        <v>#VALUE!</v>
      </c>
      <c r="G1417" s="2" t="str">
        <f>_xlfn.XLOOKUP(E1417,missing_cities!$Q$2:$Q$56,missing_cities!$R$2:$R$56,"Not Found",0)</f>
        <v>United States</v>
      </c>
      <c r="H1417" t="str">
        <f>_xlfn.XLOOKUP(E1417,missing_cities!$Q$2:$Q$56,missing_cities!$S$2:$S$56,"Not Found",0)</f>
        <v>North America</v>
      </c>
      <c r="I1417" t="s">
        <v>18</v>
      </c>
      <c r="J1417" s="15">
        <v>0.12</v>
      </c>
      <c r="K1417" s="1">
        <v>45862</v>
      </c>
      <c r="L1417" s="15" t="str">
        <f t="shared" si="44"/>
        <v>9.00-21.00</v>
      </c>
      <c r="M1417" s="16">
        <f t="shared" si="45"/>
        <v>12</v>
      </c>
      <c r="N1417" s="15">
        <v>11.2</v>
      </c>
      <c r="O1417" s="15">
        <v>46</v>
      </c>
      <c r="P1417" t="s">
        <v>25</v>
      </c>
      <c r="Q1417">
        <v>22</v>
      </c>
      <c r="R1417" t="s">
        <v>67</v>
      </c>
      <c r="S1417">
        <v>2018</v>
      </c>
      <c r="T1417" t="s">
        <v>31</v>
      </c>
      <c r="U1417" s="15">
        <v>4.0999999999999996</v>
      </c>
      <c r="V1417" s="15">
        <v>7</v>
      </c>
      <c r="W1417" t="s">
        <v>32</v>
      </c>
    </row>
    <row r="1418" spans="1:23">
      <c r="A1418" t="s">
        <v>1461</v>
      </c>
      <c r="B1418">
        <v>52.473438000000002</v>
      </c>
      <c r="C1418" s="15">
        <v>13.481842</v>
      </c>
      <c r="D1418" s="2" t="s">
        <v>6475</v>
      </c>
      <c r="E1418" s="14" t="s">
        <v>5057</v>
      </c>
      <c r="F1418" s="14" t="e" vm="3">
        <v>#VALUE!</v>
      </c>
      <c r="G1418" s="2" t="str">
        <f>_xlfn.XLOOKUP(E1418,missing_cities!$Q$2:$Q$56,missing_cities!$R$2:$R$56,"Not Found",0)</f>
        <v>Germany</v>
      </c>
      <c r="H1418" t="str">
        <f>_xlfn.XLOOKUP(E1418,missing_cities!$Q$2:$Q$56,missing_cities!$S$2:$S$56,"Not Found",0)</f>
        <v>Europe</v>
      </c>
      <c r="I1418" t="s">
        <v>18</v>
      </c>
      <c r="J1418" s="15">
        <v>0.39</v>
      </c>
      <c r="K1418" s="1">
        <v>45862</v>
      </c>
      <c r="L1418" s="15" t="str">
        <f t="shared" si="44"/>
        <v>9.00-21.00</v>
      </c>
      <c r="M1418" s="16">
        <f t="shared" si="45"/>
        <v>12</v>
      </c>
      <c r="N1418" s="15">
        <v>16.93</v>
      </c>
      <c r="O1418" s="15">
        <v>44</v>
      </c>
      <c r="P1418" t="s">
        <v>39</v>
      </c>
      <c r="Q1418">
        <v>22</v>
      </c>
      <c r="R1418" t="s">
        <v>97</v>
      </c>
      <c r="S1418">
        <v>2019</v>
      </c>
      <c r="T1418" t="s">
        <v>22</v>
      </c>
      <c r="U1418" s="15">
        <v>3.8</v>
      </c>
      <c r="V1418" s="15">
        <v>1</v>
      </c>
      <c r="W1418" t="s">
        <v>23</v>
      </c>
    </row>
    <row r="1419" spans="1:23">
      <c r="A1419" t="s">
        <v>1462</v>
      </c>
      <c r="B1419">
        <v>25.252410999999999</v>
      </c>
      <c r="C1419" s="15">
        <v>55.269201000000002</v>
      </c>
      <c r="D1419" s="2" t="s">
        <v>6476</v>
      </c>
      <c r="E1419" s="14" t="s">
        <v>5076</v>
      </c>
      <c r="F1419" s="14" t="e" vm="10">
        <v>#VALUE!</v>
      </c>
      <c r="G1419" s="2" t="str">
        <f>_xlfn.XLOOKUP(E1419,missing_cities!$Q$2:$Q$56,missing_cities!$R$2:$R$56,"Not Found",0)</f>
        <v>United Arab Emirates</v>
      </c>
      <c r="H1419" t="str">
        <f>_xlfn.XLOOKUP(E1419,missing_cities!$Q$2:$Q$56,missing_cities!$S$2:$S$56,"Not Found",0)</f>
        <v>Asia</v>
      </c>
      <c r="I1419" t="s">
        <v>18</v>
      </c>
      <c r="J1419" s="15">
        <v>0.47</v>
      </c>
      <c r="K1419" s="1">
        <v>45862</v>
      </c>
      <c r="L1419" s="15" t="str">
        <f t="shared" si="44"/>
        <v>9.00-21.00</v>
      </c>
      <c r="M1419" s="16">
        <f t="shared" si="45"/>
        <v>12</v>
      </c>
      <c r="N1419" s="15">
        <v>1.3</v>
      </c>
      <c r="O1419" s="15">
        <v>48</v>
      </c>
      <c r="P1419" t="s">
        <v>29</v>
      </c>
      <c r="Q1419">
        <v>350</v>
      </c>
      <c r="R1419" t="s">
        <v>42</v>
      </c>
      <c r="S1419">
        <v>2018</v>
      </c>
      <c r="T1419" t="s">
        <v>22</v>
      </c>
      <c r="U1419" s="15">
        <v>3.6</v>
      </c>
      <c r="V1419" s="15">
        <v>7</v>
      </c>
      <c r="W1419" t="s">
        <v>32</v>
      </c>
    </row>
    <row r="1420" spans="1:23">
      <c r="A1420" t="s">
        <v>1463</v>
      </c>
      <c r="B1420">
        <v>13.750325999999999</v>
      </c>
      <c r="C1420" s="15">
        <v>100.538786</v>
      </c>
      <c r="D1420" s="2" t="s">
        <v>6477</v>
      </c>
      <c r="E1420" s="14" t="s">
        <v>5059</v>
      </c>
      <c r="F1420" s="14" t="e" vm="4">
        <v>#VALUE!</v>
      </c>
      <c r="G1420" s="2" t="str">
        <f>_xlfn.XLOOKUP(E1420,missing_cities!$Q$2:$Q$56,missing_cities!$R$2:$R$56,"Not Found",0)</f>
        <v>Thailand</v>
      </c>
      <c r="H1420" t="str">
        <f>_xlfn.XLOOKUP(E1420,missing_cities!$Q$2:$Q$56,missing_cities!$S$2:$S$56,"Not Found",0)</f>
        <v>Asia</v>
      </c>
      <c r="I1420" t="s">
        <v>18</v>
      </c>
      <c r="J1420" s="15">
        <v>0.39</v>
      </c>
      <c r="K1420" s="1">
        <v>45862</v>
      </c>
      <c r="L1420" s="15" t="str">
        <f t="shared" si="44"/>
        <v>9.00-21.00</v>
      </c>
      <c r="M1420" s="16">
        <f t="shared" si="45"/>
        <v>12</v>
      </c>
      <c r="N1420" s="15">
        <v>14.48</v>
      </c>
      <c r="O1420" s="15">
        <v>63</v>
      </c>
      <c r="P1420" t="s">
        <v>39</v>
      </c>
      <c r="Q1420">
        <v>150</v>
      </c>
      <c r="R1420" t="s">
        <v>40</v>
      </c>
      <c r="S1420">
        <v>2021</v>
      </c>
      <c r="T1420" t="s">
        <v>31</v>
      </c>
      <c r="U1420" s="15">
        <v>3.1</v>
      </c>
      <c r="V1420" s="15">
        <v>1</v>
      </c>
      <c r="W1420" t="s">
        <v>32</v>
      </c>
    </row>
    <row r="1421" spans="1:23">
      <c r="A1421" t="s">
        <v>1464</v>
      </c>
      <c r="B1421">
        <v>-33.770425000000003</v>
      </c>
      <c r="C1421" s="15">
        <v>18.557300000000001</v>
      </c>
      <c r="D1421" s="2" t="s">
        <v>6478</v>
      </c>
      <c r="E1421" s="14" t="s">
        <v>5085</v>
      </c>
      <c r="F1421" s="14" t="e" vm="12">
        <v>#VALUE!</v>
      </c>
      <c r="G1421" s="2" t="str">
        <f>_xlfn.XLOOKUP(E1421,missing_cities!$Q$2:$Q$56,missing_cities!$R$2:$R$56,"Not Found",0)</f>
        <v>South Africa</v>
      </c>
      <c r="H1421" t="str">
        <f>_xlfn.XLOOKUP(E1421,missing_cities!$Q$2:$Q$56,missing_cities!$S$2:$S$56,"Not Found",0)</f>
        <v>Africa</v>
      </c>
      <c r="I1421" t="s">
        <v>18</v>
      </c>
      <c r="J1421" s="15">
        <v>0.48</v>
      </c>
      <c r="K1421" t="s">
        <v>19</v>
      </c>
      <c r="L1421" s="15" t="str">
        <f t="shared" si="44"/>
        <v>9:00-18:00</v>
      </c>
      <c r="M1421" s="16">
        <f t="shared" si="45"/>
        <v>0.37</v>
      </c>
      <c r="N1421" s="15">
        <v>2.57</v>
      </c>
      <c r="O1421" s="15">
        <v>15</v>
      </c>
      <c r="P1421" t="s">
        <v>39</v>
      </c>
      <c r="Q1421">
        <v>150</v>
      </c>
      <c r="R1421" t="s">
        <v>21</v>
      </c>
      <c r="S1421">
        <v>2019</v>
      </c>
      <c r="T1421" t="s">
        <v>31</v>
      </c>
      <c r="U1421" s="15">
        <v>3.4</v>
      </c>
      <c r="V1421" s="15">
        <v>5</v>
      </c>
      <c r="W1421" t="s">
        <v>23</v>
      </c>
    </row>
    <row r="1422" spans="1:23">
      <c r="A1422" t="s">
        <v>1465</v>
      </c>
      <c r="B1422">
        <v>25.394178</v>
      </c>
      <c r="C1422" s="15">
        <v>55.219064000000003</v>
      </c>
      <c r="D1422" s="2" t="s">
        <v>6479</v>
      </c>
      <c r="E1422" s="14" t="s">
        <v>5076</v>
      </c>
      <c r="F1422" s="14" t="e" vm="10">
        <v>#VALUE!</v>
      </c>
      <c r="G1422" s="2" t="str">
        <f>_xlfn.XLOOKUP(E1422,missing_cities!$Q$2:$Q$56,missing_cities!$R$2:$R$56,"Not Found",0)</f>
        <v>United Arab Emirates</v>
      </c>
      <c r="H1422" t="str">
        <f>_xlfn.XLOOKUP(E1422,missing_cities!$Q$2:$Q$56,missing_cities!$S$2:$S$56,"Not Found",0)</f>
        <v>Asia</v>
      </c>
      <c r="I1422" t="s">
        <v>18</v>
      </c>
      <c r="J1422" s="15">
        <v>0.33</v>
      </c>
      <c r="K1422" t="s">
        <v>34</v>
      </c>
      <c r="L1422" s="15" t="str">
        <f t="shared" si="44"/>
        <v>6:00-22:00</v>
      </c>
      <c r="M1422" s="16">
        <f t="shared" si="45"/>
        <v>0.67</v>
      </c>
      <c r="N1422" s="15">
        <v>17.28</v>
      </c>
      <c r="O1422" s="15">
        <v>18</v>
      </c>
      <c r="P1422" t="s">
        <v>37</v>
      </c>
      <c r="Q1422">
        <v>22</v>
      </c>
      <c r="R1422" t="s">
        <v>37</v>
      </c>
      <c r="S1422">
        <v>2013</v>
      </c>
      <c r="T1422" t="s">
        <v>22</v>
      </c>
      <c r="U1422" s="15">
        <v>4.8</v>
      </c>
      <c r="V1422" s="15">
        <v>3</v>
      </c>
      <c r="W1422" t="s">
        <v>32</v>
      </c>
    </row>
    <row r="1423" spans="1:23">
      <c r="A1423" t="s">
        <v>1466</v>
      </c>
      <c r="B1423">
        <v>39.966219000000002</v>
      </c>
      <c r="C1423" s="15">
        <v>116.341083</v>
      </c>
      <c r="D1423" s="2" t="s">
        <v>6480</v>
      </c>
      <c r="E1423" s="14" t="s">
        <v>5071</v>
      </c>
      <c r="F1423" s="14" t="e" vm="9">
        <v>#VALUE!</v>
      </c>
      <c r="G1423" s="2" t="str">
        <f>_xlfn.XLOOKUP(E1423,missing_cities!$Q$2:$Q$56,missing_cities!$R$2:$R$56,"Not Found",0)</f>
        <v>China</v>
      </c>
      <c r="H1423" t="str">
        <f>_xlfn.XLOOKUP(E1423,missing_cities!$Q$2:$Q$56,missing_cities!$S$2:$S$56,"Not Found",0)</f>
        <v>Asia</v>
      </c>
      <c r="I1423" t="s">
        <v>18</v>
      </c>
      <c r="J1423" s="15">
        <v>0.23</v>
      </c>
      <c r="K1423" t="s">
        <v>34</v>
      </c>
      <c r="L1423" s="15" t="str">
        <f t="shared" si="44"/>
        <v>6:00-22:00</v>
      </c>
      <c r="M1423" s="16">
        <f t="shared" si="45"/>
        <v>0.67</v>
      </c>
      <c r="N1423" s="15">
        <v>0.62</v>
      </c>
      <c r="O1423" s="15">
        <v>87</v>
      </c>
      <c r="P1423" t="s">
        <v>39</v>
      </c>
      <c r="Q1423">
        <v>22</v>
      </c>
      <c r="R1423" t="s">
        <v>21</v>
      </c>
      <c r="S1423">
        <v>2015</v>
      </c>
      <c r="T1423" t="s">
        <v>22</v>
      </c>
      <c r="U1423" s="15">
        <v>4.9000000000000004</v>
      </c>
      <c r="V1423" s="15">
        <v>9</v>
      </c>
      <c r="W1423" t="s">
        <v>27</v>
      </c>
    </row>
    <row r="1424" spans="1:23">
      <c r="A1424" t="s">
        <v>1467</v>
      </c>
      <c r="B1424">
        <v>37.792768000000002</v>
      </c>
      <c r="C1424" s="15">
        <v>-122.39071800000001</v>
      </c>
      <c r="D1424" s="2" t="s">
        <v>6481</v>
      </c>
      <c r="E1424" s="14" t="s">
        <v>5061</v>
      </c>
      <c r="F1424" s="14" t="e" vm="5">
        <v>#VALUE!</v>
      </c>
      <c r="G1424" s="2" t="str">
        <f>_xlfn.XLOOKUP(E1424,missing_cities!$Q$2:$Q$56,missing_cities!$R$2:$R$56,"Not Found",0)</f>
        <v>United States</v>
      </c>
      <c r="H1424" t="str">
        <f>_xlfn.XLOOKUP(E1424,missing_cities!$Q$2:$Q$56,missing_cities!$S$2:$S$56,"Not Found",0)</f>
        <v>North America</v>
      </c>
      <c r="I1424" t="s">
        <v>18</v>
      </c>
      <c r="J1424" s="15">
        <v>0.44</v>
      </c>
      <c r="K1424" t="s">
        <v>19</v>
      </c>
      <c r="L1424" s="15" t="str">
        <f t="shared" si="44"/>
        <v>9:00-18:00</v>
      </c>
      <c r="M1424" s="16">
        <f t="shared" si="45"/>
        <v>0.37</v>
      </c>
      <c r="N1424" s="15">
        <v>14.32</v>
      </c>
      <c r="O1424" s="15">
        <v>33</v>
      </c>
      <c r="P1424" t="s">
        <v>25</v>
      </c>
      <c r="Q1424">
        <v>22</v>
      </c>
      <c r="R1424" t="s">
        <v>48</v>
      </c>
      <c r="S1424">
        <v>2016</v>
      </c>
      <c r="T1424" t="s">
        <v>22</v>
      </c>
      <c r="U1424" s="15">
        <v>3.7</v>
      </c>
      <c r="V1424" s="15">
        <v>3</v>
      </c>
      <c r="W1424" t="s">
        <v>27</v>
      </c>
    </row>
    <row r="1425" spans="1:23">
      <c r="A1425" t="s">
        <v>1468</v>
      </c>
      <c r="B1425">
        <v>-58.959722999999997</v>
      </c>
      <c r="C1425" s="15">
        <v>82.243897000000004</v>
      </c>
      <c r="D1425" s="2" t="s">
        <v>6482</v>
      </c>
      <c r="E1425" s="14" t="str">
        <f>_xlfn.XLOOKUP(C1425,missing_cities!B:B,missing_cities!C:C,"Not Found",0)</f>
        <v>Error</v>
      </c>
      <c r="F1425" s="14" t="s">
        <v>9987</v>
      </c>
      <c r="G1425" s="2" t="str">
        <f>_xlfn.XLOOKUP(E1425,missing_cities!$Q$2:$Q$56,missing_cities!$R$2:$R$56,"Not Found",0)</f>
        <v>Error</v>
      </c>
      <c r="H1425" t="str">
        <f>_xlfn.XLOOKUP(E1425,missing_cities!$Q$2:$Q$56,missing_cities!$S$2:$S$56,"Not Found",0)</f>
        <v>Error</v>
      </c>
      <c r="I1425" t="s">
        <v>18</v>
      </c>
      <c r="J1425" s="15">
        <v>0.22</v>
      </c>
      <c r="K1425" t="s">
        <v>19</v>
      </c>
      <c r="L1425" s="15" t="str">
        <f t="shared" si="44"/>
        <v>9:00-18:00</v>
      </c>
      <c r="M1425" s="16">
        <f t="shared" si="45"/>
        <v>0.37</v>
      </c>
      <c r="N1425" s="15">
        <v>6.63</v>
      </c>
      <c r="O1425" s="15">
        <v>60</v>
      </c>
      <c r="P1425" t="s">
        <v>37</v>
      </c>
      <c r="Q1425">
        <v>22</v>
      </c>
      <c r="R1425" t="s">
        <v>40</v>
      </c>
      <c r="S1425">
        <v>2015</v>
      </c>
      <c r="T1425" t="s">
        <v>31</v>
      </c>
      <c r="U1425" s="15">
        <v>3.2</v>
      </c>
      <c r="V1425" s="15">
        <v>9</v>
      </c>
      <c r="W1425" t="s">
        <v>27</v>
      </c>
    </row>
    <row r="1426" spans="1:23">
      <c r="A1426" t="s">
        <v>1469</v>
      </c>
      <c r="B1426">
        <v>25.366675999999998</v>
      </c>
      <c r="C1426" s="15">
        <v>55.351914000000001</v>
      </c>
      <c r="D1426" s="2" t="s">
        <v>6483</v>
      </c>
      <c r="E1426" s="14" t="s">
        <v>5076</v>
      </c>
      <c r="F1426" s="14" t="e" vm="10">
        <v>#VALUE!</v>
      </c>
      <c r="G1426" s="2" t="str">
        <f>_xlfn.XLOOKUP(E1426,missing_cities!$Q$2:$Q$56,missing_cities!$R$2:$R$56,"Not Found",0)</f>
        <v>United Arab Emirates</v>
      </c>
      <c r="H1426" t="str">
        <f>_xlfn.XLOOKUP(E1426,missing_cities!$Q$2:$Q$56,missing_cities!$S$2:$S$56,"Not Found",0)</f>
        <v>Asia</v>
      </c>
      <c r="I1426" t="s">
        <v>18</v>
      </c>
      <c r="J1426" s="15">
        <v>0.33</v>
      </c>
      <c r="K1426" t="s">
        <v>19</v>
      </c>
      <c r="L1426" s="15" t="str">
        <f t="shared" si="44"/>
        <v>9:00-18:00</v>
      </c>
      <c r="M1426" s="16">
        <f t="shared" si="45"/>
        <v>0.37</v>
      </c>
      <c r="N1426" s="15">
        <v>12.72</v>
      </c>
      <c r="O1426" s="15">
        <v>84</v>
      </c>
      <c r="P1426" t="s">
        <v>25</v>
      </c>
      <c r="Q1426">
        <v>22</v>
      </c>
      <c r="R1426" t="s">
        <v>44</v>
      </c>
      <c r="S1426">
        <v>2017</v>
      </c>
      <c r="T1426" t="s">
        <v>31</v>
      </c>
      <c r="U1426" s="15">
        <v>4.4000000000000004</v>
      </c>
      <c r="V1426" s="15">
        <v>1</v>
      </c>
      <c r="W1426" t="s">
        <v>23</v>
      </c>
    </row>
    <row r="1427" spans="1:23">
      <c r="A1427" t="s">
        <v>1470</v>
      </c>
      <c r="B1427">
        <v>-33.756076999999998</v>
      </c>
      <c r="C1427" s="15">
        <v>151.212018</v>
      </c>
      <c r="D1427" s="2" t="s">
        <v>6484</v>
      </c>
      <c r="E1427" s="14" t="s">
        <v>5069</v>
      </c>
      <c r="F1427" s="14" t="e" vm="8">
        <v>#VALUE!</v>
      </c>
      <c r="G1427" s="2" t="str">
        <f>_xlfn.XLOOKUP(E1427,missing_cities!$Q$2:$Q$56,missing_cities!$R$2:$R$56,"Not Found",0)</f>
        <v>Australia</v>
      </c>
      <c r="H1427" t="str">
        <f>_xlfn.XLOOKUP(E1427,missing_cities!$Q$2:$Q$56,missing_cities!$S$2:$S$56,"Not Found",0)</f>
        <v>Australia</v>
      </c>
      <c r="I1427" t="s">
        <v>18</v>
      </c>
      <c r="J1427" s="15">
        <v>0.35</v>
      </c>
      <c r="K1427" t="s">
        <v>34</v>
      </c>
      <c r="L1427" s="15" t="str">
        <f t="shared" si="44"/>
        <v>6:00-22:00</v>
      </c>
      <c r="M1427" s="16">
        <f t="shared" si="45"/>
        <v>0.67</v>
      </c>
      <c r="N1427" s="15">
        <v>17.45</v>
      </c>
      <c r="O1427" s="15">
        <v>96</v>
      </c>
      <c r="P1427" t="s">
        <v>39</v>
      </c>
      <c r="Q1427">
        <v>22</v>
      </c>
      <c r="R1427" t="s">
        <v>37</v>
      </c>
      <c r="S1427">
        <v>2023</v>
      </c>
      <c r="T1427" t="s">
        <v>31</v>
      </c>
      <c r="U1427" s="15">
        <v>5</v>
      </c>
      <c r="V1427" s="15">
        <v>3</v>
      </c>
      <c r="W1427" t="s">
        <v>32</v>
      </c>
    </row>
    <row r="1428" spans="1:23">
      <c r="A1428" t="s">
        <v>1471</v>
      </c>
      <c r="B1428">
        <v>13.884137000000001</v>
      </c>
      <c r="C1428" s="15">
        <v>100.58114</v>
      </c>
      <c r="D1428" s="2" t="s">
        <v>6485</v>
      </c>
      <c r="E1428" s="14" t="s">
        <v>5059</v>
      </c>
      <c r="F1428" s="14" t="e" vm="4">
        <v>#VALUE!</v>
      </c>
      <c r="G1428" s="2" t="str">
        <f>_xlfn.XLOOKUP(E1428,missing_cities!$Q$2:$Q$56,missing_cities!$R$2:$R$56,"Not Found",0)</f>
        <v>Thailand</v>
      </c>
      <c r="H1428" t="str">
        <f>_xlfn.XLOOKUP(E1428,missing_cities!$Q$2:$Q$56,missing_cities!$S$2:$S$56,"Not Found",0)</f>
        <v>Asia</v>
      </c>
      <c r="I1428" t="s">
        <v>18</v>
      </c>
      <c r="J1428" s="15">
        <v>0.46</v>
      </c>
      <c r="K1428" t="s">
        <v>19</v>
      </c>
      <c r="L1428" s="15" t="str">
        <f t="shared" si="44"/>
        <v>9:00-18:00</v>
      </c>
      <c r="M1428" s="16">
        <f t="shared" si="45"/>
        <v>0.37</v>
      </c>
      <c r="N1428" s="15">
        <v>15.61</v>
      </c>
      <c r="O1428" s="15">
        <v>46</v>
      </c>
      <c r="P1428" t="s">
        <v>25</v>
      </c>
      <c r="Q1428">
        <v>150</v>
      </c>
      <c r="R1428" t="s">
        <v>44</v>
      </c>
      <c r="S1428">
        <v>2018</v>
      </c>
      <c r="T1428" t="s">
        <v>31</v>
      </c>
      <c r="U1428" s="15">
        <v>3.1</v>
      </c>
      <c r="V1428" s="15">
        <v>6</v>
      </c>
      <c r="W1428" t="s">
        <v>27</v>
      </c>
    </row>
    <row r="1429" spans="1:23">
      <c r="A1429" t="s">
        <v>1472</v>
      </c>
      <c r="B1429">
        <v>19.475866</v>
      </c>
      <c r="C1429" s="15">
        <v>-99.005250000000004</v>
      </c>
      <c r="D1429" s="2" t="s">
        <v>6486</v>
      </c>
      <c r="E1429" s="14" t="s">
        <v>5119</v>
      </c>
      <c r="F1429" s="14" t="e" vm="13">
        <v>#VALUE!</v>
      </c>
      <c r="G1429" s="2" t="str">
        <f>_xlfn.XLOOKUP(E1429,missing_cities!$Q$2:$Q$56,missing_cities!$R$2:$R$56,"Not Found",0)</f>
        <v>Mexico</v>
      </c>
      <c r="H1429" t="str">
        <f>_xlfn.XLOOKUP(E1429,missing_cities!$Q$2:$Q$56,missing_cities!$S$2:$S$56,"Not Found",0)</f>
        <v>North America</v>
      </c>
      <c r="I1429" t="s">
        <v>18</v>
      </c>
      <c r="J1429" s="15">
        <v>0.23</v>
      </c>
      <c r="K1429" t="s">
        <v>19</v>
      </c>
      <c r="L1429" s="15" t="str">
        <f t="shared" si="44"/>
        <v>9:00-18:00</v>
      </c>
      <c r="M1429" s="16">
        <f t="shared" si="45"/>
        <v>0.37</v>
      </c>
      <c r="N1429" s="15">
        <v>15.63</v>
      </c>
      <c r="O1429" s="15">
        <v>60</v>
      </c>
      <c r="P1429" t="s">
        <v>25</v>
      </c>
      <c r="Q1429">
        <v>22</v>
      </c>
      <c r="R1429" t="s">
        <v>30</v>
      </c>
      <c r="S1429">
        <v>2021</v>
      </c>
      <c r="T1429" t="s">
        <v>22</v>
      </c>
      <c r="U1429" s="15">
        <v>3.9</v>
      </c>
      <c r="V1429" s="15">
        <v>10</v>
      </c>
      <c r="W1429" t="s">
        <v>23</v>
      </c>
    </row>
    <row r="1430" spans="1:23">
      <c r="A1430" t="s">
        <v>1473</v>
      </c>
      <c r="B1430">
        <v>-33.757233999999997</v>
      </c>
      <c r="C1430" s="15">
        <v>18.438254000000001</v>
      </c>
      <c r="D1430" s="2" t="s">
        <v>6487</v>
      </c>
      <c r="E1430" s="14" t="s">
        <v>5085</v>
      </c>
      <c r="F1430" s="14" t="e" vm="12">
        <v>#VALUE!</v>
      </c>
      <c r="G1430" s="2" t="str">
        <f>_xlfn.XLOOKUP(E1430,missing_cities!$Q$2:$Q$56,missing_cities!$R$2:$R$56,"Not Found",0)</f>
        <v>South Africa</v>
      </c>
      <c r="H1430" t="str">
        <f>_xlfn.XLOOKUP(E1430,missing_cities!$Q$2:$Q$56,missing_cities!$S$2:$S$56,"Not Found",0)</f>
        <v>Africa</v>
      </c>
      <c r="I1430" t="s">
        <v>18</v>
      </c>
      <c r="J1430" s="15">
        <v>0.14000000000000001</v>
      </c>
      <c r="K1430" t="s">
        <v>19</v>
      </c>
      <c r="L1430" s="15" t="str">
        <f t="shared" si="44"/>
        <v>9:00-18:00</v>
      </c>
      <c r="M1430" s="16">
        <f t="shared" si="45"/>
        <v>0.37</v>
      </c>
      <c r="N1430" s="15">
        <v>8.32</v>
      </c>
      <c r="O1430" s="15">
        <v>18</v>
      </c>
      <c r="P1430" t="s">
        <v>29</v>
      </c>
      <c r="Q1430">
        <v>50</v>
      </c>
      <c r="R1430" t="s">
        <v>40</v>
      </c>
      <c r="S1430">
        <v>2016</v>
      </c>
      <c r="T1430" t="s">
        <v>22</v>
      </c>
      <c r="U1430" s="15">
        <v>4.5999999999999996</v>
      </c>
      <c r="V1430" s="15">
        <v>7</v>
      </c>
      <c r="W1430" t="s">
        <v>23</v>
      </c>
    </row>
    <row r="1431" spans="1:23">
      <c r="A1431" t="s">
        <v>1474</v>
      </c>
      <c r="B1431">
        <v>37.735202999999998</v>
      </c>
      <c r="C1431" s="15">
        <v>-122.337309</v>
      </c>
      <c r="D1431" s="2" t="s">
        <v>6488</v>
      </c>
      <c r="E1431" s="14" t="s">
        <v>5061</v>
      </c>
      <c r="F1431" s="14" t="e" vm="5">
        <v>#VALUE!</v>
      </c>
      <c r="G1431" s="2" t="str">
        <f>_xlfn.XLOOKUP(E1431,missing_cities!$Q$2:$Q$56,missing_cities!$R$2:$R$56,"Not Found",0)</f>
        <v>United States</v>
      </c>
      <c r="H1431" t="str">
        <f>_xlfn.XLOOKUP(E1431,missing_cities!$Q$2:$Q$56,missing_cities!$S$2:$S$56,"Not Found",0)</f>
        <v>North America</v>
      </c>
      <c r="I1431" t="s">
        <v>18</v>
      </c>
      <c r="J1431" s="15">
        <v>0.14000000000000001</v>
      </c>
      <c r="K1431" s="1">
        <v>45862</v>
      </c>
      <c r="L1431" s="15" t="str">
        <f t="shared" si="44"/>
        <v>9.00-21.00</v>
      </c>
      <c r="M1431" s="16">
        <f t="shared" si="45"/>
        <v>12</v>
      </c>
      <c r="N1431" s="15">
        <v>10.1</v>
      </c>
      <c r="O1431" s="15">
        <v>66</v>
      </c>
      <c r="P1431" t="s">
        <v>20</v>
      </c>
      <c r="Q1431">
        <v>22</v>
      </c>
      <c r="R1431" t="s">
        <v>74</v>
      </c>
      <c r="S1431">
        <v>2020</v>
      </c>
      <c r="T1431" t="s">
        <v>31</v>
      </c>
      <c r="U1431" s="15">
        <v>3.7</v>
      </c>
      <c r="V1431" s="15">
        <v>3</v>
      </c>
      <c r="W1431" t="s">
        <v>23</v>
      </c>
    </row>
    <row r="1432" spans="1:23">
      <c r="A1432" t="s">
        <v>1475</v>
      </c>
      <c r="B1432">
        <v>37.679518999999999</v>
      </c>
      <c r="C1432" s="15">
        <v>127.086067</v>
      </c>
      <c r="D1432" s="2" t="s">
        <v>6489</v>
      </c>
      <c r="E1432" s="14" t="s">
        <v>5063</v>
      </c>
      <c r="F1432" s="14" t="e" vm="6">
        <v>#VALUE!</v>
      </c>
      <c r="G1432" s="2" t="str">
        <f>_xlfn.XLOOKUP(E1432,missing_cities!$Q$2:$Q$56,missing_cities!$R$2:$R$56,"Not Found",0)</f>
        <v>South Korea</v>
      </c>
      <c r="H1432" t="str">
        <f>_xlfn.XLOOKUP(E1432,missing_cities!$Q$2:$Q$56,missing_cities!$S$2:$S$56,"Not Found",0)</f>
        <v>Asia</v>
      </c>
      <c r="I1432" t="s">
        <v>18</v>
      </c>
      <c r="J1432" s="15">
        <v>0.4</v>
      </c>
      <c r="K1432" t="s">
        <v>34</v>
      </c>
      <c r="L1432" s="15" t="str">
        <f t="shared" si="44"/>
        <v>6:00-22:00</v>
      </c>
      <c r="M1432" s="16">
        <f t="shared" si="45"/>
        <v>0.67</v>
      </c>
      <c r="N1432" s="15">
        <v>17.100000000000001</v>
      </c>
      <c r="O1432" s="15">
        <v>67</v>
      </c>
      <c r="P1432" t="s">
        <v>37</v>
      </c>
      <c r="Q1432">
        <v>350</v>
      </c>
      <c r="R1432" t="s">
        <v>42</v>
      </c>
      <c r="S1432">
        <v>2021</v>
      </c>
      <c r="T1432" t="s">
        <v>31</v>
      </c>
      <c r="U1432" s="15">
        <v>4.4000000000000004</v>
      </c>
      <c r="V1432" s="15">
        <v>8</v>
      </c>
      <c r="W1432" t="s">
        <v>32</v>
      </c>
    </row>
    <row r="1433" spans="1:23">
      <c r="A1433" t="s">
        <v>1476</v>
      </c>
      <c r="B1433">
        <v>52.502608000000002</v>
      </c>
      <c r="C1433" s="15">
        <v>13.386666999999999</v>
      </c>
      <c r="D1433" s="2" t="s">
        <v>6490</v>
      </c>
      <c r="E1433" s="14" t="s">
        <v>5057</v>
      </c>
      <c r="F1433" s="14" t="e" vm="3">
        <v>#VALUE!</v>
      </c>
      <c r="G1433" s="2" t="str">
        <f>_xlfn.XLOOKUP(E1433,missing_cities!$Q$2:$Q$56,missing_cities!$R$2:$R$56,"Not Found",0)</f>
        <v>Germany</v>
      </c>
      <c r="H1433" t="str">
        <f>_xlfn.XLOOKUP(E1433,missing_cities!$Q$2:$Q$56,missing_cities!$S$2:$S$56,"Not Found",0)</f>
        <v>Europe</v>
      </c>
      <c r="I1433" t="s">
        <v>18</v>
      </c>
      <c r="J1433" s="15">
        <v>0.38</v>
      </c>
      <c r="K1433" t="s">
        <v>19</v>
      </c>
      <c r="L1433" s="15" t="str">
        <f t="shared" si="44"/>
        <v>9:00-18:00</v>
      </c>
      <c r="M1433" s="16">
        <f t="shared" si="45"/>
        <v>0.37</v>
      </c>
      <c r="N1433" s="15">
        <v>14.58</v>
      </c>
      <c r="O1433" s="15">
        <v>26</v>
      </c>
      <c r="P1433" t="s">
        <v>37</v>
      </c>
      <c r="Q1433">
        <v>350</v>
      </c>
      <c r="R1433" t="s">
        <v>42</v>
      </c>
      <c r="S1433">
        <v>2017</v>
      </c>
      <c r="T1433" t="s">
        <v>22</v>
      </c>
      <c r="U1433" s="15">
        <v>3.2</v>
      </c>
      <c r="V1433" s="15">
        <v>4</v>
      </c>
      <c r="W1433" t="s">
        <v>32</v>
      </c>
    </row>
    <row r="1434" spans="1:23">
      <c r="A1434" t="s">
        <v>1477</v>
      </c>
      <c r="B1434">
        <v>-33.760995000000001</v>
      </c>
      <c r="C1434" s="15">
        <v>18.526548999999999</v>
      </c>
      <c r="D1434" s="2" t="s">
        <v>6491</v>
      </c>
      <c r="E1434" s="14" t="s">
        <v>5085</v>
      </c>
      <c r="F1434" s="14" t="e" vm="12">
        <v>#VALUE!</v>
      </c>
      <c r="G1434" s="2" t="str">
        <f>_xlfn.XLOOKUP(E1434,missing_cities!$Q$2:$Q$56,missing_cities!$R$2:$R$56,"Not Found",0)</f>
        <v>South Africa</v>
      </c>
      <c r="H1434" t="str">
        <f>_xlfn.XLOOKUP(E1434,missing_cities!$Q$2:$Q$56,missing_cities!$S$2:$S$56,"Not Found",0)</f>
        <v>Africa</v>
      </c>
      <c r="I1434" t="s">
        <v>18</v>
      </c>
      <c r="J1434" s="15">
        <v>0.12</v>
      </c>
      <c r="K1434" s="1">
        <v>45862</v>
      </c>
      <c r="L1434" s="15" t="str">
        <f t="shared" si="44"/>
        <v>9.00-21.00</v>
      </c>
      <c r="M1434" s="16">
        <f t="shared" si="45"/>
        <v>12</v>
      </c>
      <c r="N1434" s="15">
        <v>2.25</v>
      </c>
      <c r="O1434" s="15">
        <v>10</v>
      </c>
      <c r="P1434" t="s">
        <v>39</v>
      </c>
      <c r="Q1434">
        <v>150</v>
      </c>
      <c r="R1434" t="s">
        <v>37</v>
      </c>
      <c r="S1434">
        <v>2021</v>
      </c>
      <c r="T1434" t="s">
        <v>22</v>
      </c>
      <c r="U1434" s="15">
        <v>3.3</v>
      </c>
      <c r="V1434" s="15">
        <v>5</v>
      </c>
      <c r="W1434" t="s">
        <v>27</v>
      </c>
    </row>
    <row r="1435" spans="1:23">
      <c r="A1435" t="s">
        <v>1478</v>
      </c>
      <c r="B1435">
        <v>37.555368000000001</v>
      </c>
      <c r="C1435" s="15">
        <v>127.047478</v>
      </c>
      <c r="D1435" s="2" t="s">
        <v>6492</v>
      </c>
      <c r="E1435" s="14" t="s">
        <v>5063</v>
      </c>
      <c r="F1435" s="14" t="e" vm="6">
        <v>#VALUE!</v>
      </c>
      <c r="G1435" s="2" t="str">
        <f>_xlfn.XLOOKUP(E1435,missing_cities!$Q$2:$Q$56,missing_cities!$R$2:$R$56,"Not Found",0)</f>
        <v>South Korea</v>
      </c>
      <c r="H1435" t="str">
        <f>_xlfn.XLOOKUP(E1435,missing_cities!$Q$2:$Q$56,missing_cities!$S$2:$S$56,"Not Found",0)</f>
        <v>Asia</v>
      </c>
      <c r="I1435" t="s">
        <v>18</v>
      </c>
      <c r="J1435" s="15">
        <v>0.38</v>
      </c>
      <c r="K1435" s="1">
        <v>45862</v>
      </c>
      <c r="L1435" s="15" t="str">
        <f t="shared" si="44"/>
        <v>9.00-21.00</v>
      </c>
      <c r="M1435" s="16">
        <f t="shared" si="45"/>
        <v>12</v>
      </c>
      <c r="N1435" s="15">
        <v>12.96</v>
      </c>
      <c r="O1435" s="15">
        <v>15</v>
      </c>
      <c r="P1435" t="s">
        <v>29</v>
      </c>
      <c r="Q1435">
        <v>350</v>
      </c>
      <c r="R1435" t="s">
        <v>97</v>
      </c>
      <c r="S1435">
        <v>2021</v>
      </c>
      <c r="T1435" t="s">
        <v>22</v>
      </c>
      <c r="U1435" s="15">
        <v>3.5</v>
      </c>
      <c r="V1435" s="15">
        <v>1</v>
      </c>
      <c r="W1435" t="s">
        <v>27</v>
      </c>
    </row>
    <row r="1436" spans="1:23">
      <c r="A1436" t="s">
        <v>1479</v>
      </c>
      <c r="B1436">
        <v>43.695461999999999</v>
      </c>
      <c r="C1436" s="15">
        <v>-79.395505999999997</v>
      </c>
      <c r="D1436" s="2" t="s">
        <v>6493</v>
      </c>
      <c r="E1436" s="14" t="s">
        <v>5050</v>
      </c>
      <c r="F1436" s="14" t="e" vm="1">
        <v>#VALUE!</v>
      </c>
      <c r="G1436" s="2" t="str">
        <f>_xlfn.XLOOKUP(E1436,missing_cities!$Q$2:$Q$56,missing_cities!$R$2:$R$56,"Not Found",0)</f>
        <v>Canada</v>
      </c>
      <c r="H1436" t="str">
        <f>_xlfn.XLOOKUP(E1436,missing_cities!$Q$2:$Q$56,missing_cities!$S$2:$S$56,"Not Found",0)</f>
        <v>North America</v>
      </c>
      <c r="I1436" t="s">
        <v>18</v>
      </c>
      <c r="J1436" s="15">
        <v>0.37</v>
      </c>
      <c r="K1436" s="1">
        <v>45862</v>
      </c>
      <c r="L1436" s="15" t="str">
        <f t="shared" si="44"/>
        <v>9.00-21.00</v>
      </c>
      <c r="M1436" s="16">
        <f t="shared" si="45"/>
        <v>12</v>
      </c>
      <c r="N1436" s="15">
        <v>2.5299999999999998</v>
      </c>
      <c r="O1436" s="15">
        <v>61</v>
      </c>
      <c r="P1436" t="s">
        <v>25</v>
      </c>
      <c r="Q1436">
        <v>50</v>
      </c>
      <c r="R1436" t="s">
        <v>30</v>
      </c>
      <c r="S1436">
        <v>2017</v>
      </c>
      <c r="T1436" t="s">
        <v>31</v>
      </c>
      <c r="U1436" s="15">
        <v>3.3</v>
      </c>
      <c r="V1436" s="15">
        <v>2</v>
      </c>
      <c r="W1436" t="s">
        <v>32</v>
      </c>
    </row>
    <row r="1437" spans="1:23">
      <c r="A1437" t="s">
        <v>1480</v>
      </c>
      <c r="B1437">
        <v>39.869362000000002</v>
      </c>
      <c r="C1437" s="15">
        <v>116.27767299999999</v>
      </c>
      <c r="D1437" s="2" t="s">
        <v>6494</v>
      </c>
      <c r="E1437" s="14" t="s">
        <v>5071</v>
      </c>
      <c r="F1437" s="14" t="e" vm="9">
        <v>#VALUE!</v>
      </c>
      <c r="G1437" s="2" t="str">
        <f>_xlfn.XLOOKUP(E1437,missing_cities!$Q$2:$Q$56,missing_cities!$R$2:$R$56,"Not Found",0)</f>
        <v>China</v>
      </c>
      <c r="H1437" t="str">
        <f>_xlfn.XLOOKUP(E1437,missing_cities!$Q$2:$Q$56,missing_cities!$S$2:$S$56,"Not Found",0)</f>
        <v>Asia</v>
      </c>
      <c r="I1437" t="s">
        <v>18</v>
      </c>
      <c r="J1437" s="15">
        <v>0.22</v>
      </c>
      <c r="K1437" t="s">
        <v>19</v>
      </c>
      <c r="L1437" s="15" t="str">
        <f t="shared" si="44"/>
        <v>9:00-18:00</v>
      </c>
      <c r="M1437" s="16">
        <f t="shared" si="45"/>
        <v>0.37</v>
      </c>
      <c r="N1437" s="15">
        <v>17.61</v>
      </c>
      <c r="O1437" s="15">
        <v>18</v>
      </c>
      <c r="P1437" t="s">
        <v>39</v>
      </c>
      <c r="Q1437">
        <v>350</v>
      </c>
      <c r="R1437" t="s">
        <v>67</v>
      </c>
      <c r="S1437">
        <v>2020</v>
      </c>
      <c r="T1437" t="s">
        <v>22</v>
      </c>
      <c r="U1437" s="15">
        <v>3</v>
      </c>
      <c r="V1437" s="15">
        <v>4</v>
      </c>
      <c r="W1437" t="s">
        <v>32</v>
      </c>
    </row>
    <row r="1438" spans="1:23">
      <c r="A1438" t="s">
        <v>1481</v>
      </c>
      <c r="B1438">
        <v>52.566060999999998</v>
      </c>
      <c r="C1438" s="15">
        <v>13.430611000000001</v>
      </c>
      <c r="D1438" s="2" t="s">
        <v>6495</v>
      </c>
      <c r="E1438" s="14" t="s">
        <v>5057</v>
      </c>
      <c r="F1438" s="14" t="e" vm="3">
        <v>#VALUE!</v>
      </c>
      <c r="G1438" s="2" t="str">
        <f>_xlfn.XLOOKUP(E1438,missing_cities!$Q$2:$Q$56,missing_cities!$R$2:$R$56,"Not Found",0)</f>
        <v>Germany</v>
      </c>
      <c r="H1438" t="str">
        <f>_xlfn.XLOOKUP(E1438,missing_cities!$Q$2:$Q$56,missing_cities!$S$2:$S$56,"Not Found",0)</f>
        <v>Europe</v>
      </c>
      <c r="I1438" t="s">
        <v>18</v>
      </c>
      <c r="J1438" s="15">
        <v>0.45</v>
      </c>
      <c r="K1438" t="s">
        <v>34</v>
      </c>
      <c r="L1438" s="15" t="str">
        <f t="shared" si="44"/>
        <v>6:00-22:00</v>
      </c>
      <c r="M1438" s="16">
        <f t="shared" si="45"/>
        <v>0.67</v>
      </c>
      <c r="N1438" s="15">
        <v>1.27</v>
      </c>
      <c r="O1438" s="15">
        <v>86</v>
      </c>
      <c r="P1438" t="s">
        <v>29</v>
      </c>
      <c r="Q1438">
        <v>350</v>
      </c>
      <c r="R1438" t="s">
        <v>48</v>
      </c>
      <c r="S1438">
        <v>2016</v>
      </c>
      <c r="T1438" t="s">
        <v>31</v>
      </c>
      <c r="U1438" s="15">
        <v>3.1</v>
      </c>
      <c r="V1438" s="15">
        <v>1</v>
      </c>
      <c r="W1438" t="s">
        <v>27</v>
      </c>
    </row>
    <row r="1439" spans="1:23">
      <c r="A1439" t="s">
        <v>1482</v>
      </c>
      <c r="B1439">
        <v>-33.717469999999999</v>
      </c>
      <c r="C1439" s="15">
        <v>151.21416400000001</v>
      </c>
      <c r="D1439" s="2" t="s">
        <v>6496</v>
      </c>
      <c r="E1439" s="14" t="s">
        <v>5069</v>
      </c>
      <c r="F1439" s="14" t="e" vm="8">
        <v>#VALUE!</v>
      </c>
      <c r="G1439" s="2" t="str">
        <f>_xlfn.XLOOKUP(E1439,missing_cities!$Q$2:$Q$56,missing_cities!$R$2:$R$56,"Not Found",0)</f>
        <v>Australia</v>
      </c>
      <c r="H1439" t="str">
        <f>_xlfn.XLOOKUP(E1439,missing_cities!$Q$2:$Q$56,missing_cities!$S$2:$S$56,"Not Found",0)</f>
        <v>Australia</v>
      </c>
      <c r="I1439" t="s">
        <v>18</v>
      </c>
      <c r="J1439" s="15">
        <v>0.37</v>
      </c>
      <c r="K1439" t="s">
        <v>34</v>
      </c>
      <c r="L1439" s="15" t="str">
        <f t="shared" si="44"/>
        <v>6:00-22:00</v>
      </c>
      <c r="M1439" s="16">
        <f t="shared" si="45"/>
        <v>0.67</v>
      </c>
      <c r="N1439" s="15">
        <v>4.84</v>
      </c>
      <c r="O1439" s="15">
        <v>20</v>
      </c>
      <c r="P1439" t="s">
        <v>20</v>
      </c>
      <c r="Q1439">
        <v>350</v>
      </c>
      <c r="R1439" t="s">
        <v>21</v>
      </c>
      <c r="S1439">
        <v>2017</v>
      </c>
      <c r="T1439" t="s">
        <v>31</v>
      </c>
      <c r="U1439" s="15">
        <v>3</v>
      </c>
      <c r="V1439" s="15">
        <v>2</v>
      </c>
      <c r="W1439" t="s">
        <v>23</v>
      </c>
    </row>
    <row r="1440" spans="1:23">
      <c r="A1440" t="s">
        <v>1483</v>
      </c>
      <c r="B1440">
        <v>37.828485000000001</v>
      </c>
      <c r="C1440" s="15">
        <v>-122.36739</v>
      </c>
      <c r="D1440" s="2" t="s">
        <v>6497</v>
      </c>
      <c r="E1440" s="14" t="s">
        <v>5061</v>
      </c>
      <c r="F1440" s="14" t="e" vm="5">
        <v>#VALUE!</v>
      </c>
      <c r="G1440" s="2" t="str">
        <f>_xlfn.XLOOKUP(E1440,missing_cities!$Q$2:$Q$56,missing_cities!$R$2:$R$56,"Not Found",0)</f>
        <v>United States</v>
      </c>
      <c r="H1440" t="str">
        <f>_xlfn.XLOOKUP(E1440,missing_cities!$Q$2:$Q$56,missing_cities!$S$2:$S$56,"Not Found",0)</f>
        <v>North America</v>
      </c>
      <c r="I1440" t="s">
        <v>18</v>
      </c>
      <c r="J1440" s="15">
        <v>0.14000000000000001</v>
      </c>
      <c r="K1440" s="1">
        <v>45862</v>
      </c>
      <c r="L1440" s="15" t="str">
        <f t="shared" si="44"/>
        <v>9.00-21.00</v>
      </c>
      <c r="M1440" s="16">
        <f t="shared" si="45"/>
        <v>12</v>
      </c>
      <c r="N1440" s="15">
        <v>7.09</v>
      </c>
      <c r="O1440" s="15">
        <v>57</v>
      </c>
      <c r="P1440" t="s">
        <v>20</v>
      </c>
      <c r="Q1440">
        <v>350</v>
      </c>
      <c r="R1440" t="s">
        <v>35</v>
      </c>
      <c r="S1440">
        <v>2015</v>
      </c>
      <c r="T1440" t="s">
        <v>22</v>
      </c>
      <c r="U1440" s="15">
        <v>5</v>
      </c>
      <c r="V1440" s="15">
        <v>6</v>
      </c>
      <c r="W1440" t="s">
        <v>32</v>
      </c>
    </row>
    <row r="1441" spans="1:23">
      <c r="A1441" t="s">
        <v>1484</v>
      </c>
      <c r="B1441">
        <v>39.805304999999997</v>
      </c>
      <c r="C1441" s="15">
        <v>116.357845</v>
      </c>
      <c r="D1441" s="2" t="s">
        <v>6498</v>
      </c>
      <c r="E1441" s="14" t="s">
        <v>5071</v>
      </c>
      <c r="F1441" s="14" t="e" vm="9">
        <v>#VALUE!</v>
      </c>
      <c r="G1441" s="2" t="str">
        <f>_xlfn.XLOOKUP(E1441,missing_cities!$Q$2:$Q$56,missing_cities!$R$2:$R$56,"Not Found",0)</f>
        <v>China</v>
      </c>
      <c r="H1441" t="str">
        <f>_xlfn.XLOOKUP(E1441,missing_cities!$Q$2:$Q$56,missing_cities!$S$2:$S$56,"Not Found",0)</f>
        <v>Asia</v>
      </c>
      <c r="I1441" t="s">
        <v>18</v>
      </c>
      <c r="J1441" s="15">
        <v>0.26</v>
      </c>
      <c r="K1441" t="s">
        <v>34</v>
      </c>
      <c r="L1441" s="15" t="str">
        <f t="shared" si="44"/>
        <v>6:00-22:00</v>
      </c>
      <c r="M1441" s="16">
        <f t="shared" si="45"/>
        <v>0.67</v>
      </c>
      <c r="N1441" s="15">
        <v>19.760000000000002</v>
      </c>
      <c r="O1441" s="15">
        <v>55</v>
      </c>
      <c r="P1441" t="s">
        <v>39</v>
      </c>
      <c r="Q1441">
        <v>22</v>
      </c>
      <c r="R1441" t="s">
        <v>37</v>
      </c>
      <c r="S1441">
        <v>2020</v>
      </c>
      <c r="T1441" t="s">
        <v>31</v>
      </c>
      <c r="U1441" s="15">
        <v>4.5999999999999996</v>
      </c>
      <c r="V1441" s="15">
        <v>8</v>
      </c>
      <c r="W1441" t="s">
        <v>23</v>
      </c>
    </row>
    <row r="1442" spans="1:23">
      <c r="A1442" t="s">
        <v>1485</v>
      </c>
      <c r="B1442">
        <v>-33.714706999999997</v>
      </c>
      <c r="C1442" s="15">
        <v>151.34104199999999</v>
      </c>
      <c r="D1442" s="2" t="s">
        <v>6499</v>
      </c>
      <c r="E1442" s="14" t="s">
        <v>5069</v>
      </c>
      <c r="F1442" s="14" t="e" vm="8">
        <v>#VALUE!</v>
      </c>
      <c r="G1442" s="2" t="str">
        <f>_xlfn.XLOOKUP(E1442,missing_cities!$Q$2:$Q$56,missing_cities!$R$2:$R$56,"Not Found",0)</f>
        <v>Australia</v>
      </c>
      <c r="H1442" t="str">
        <f>_xlfn.XLOOKUP(E1442,missing_cities!$Q$2:$Q$56,missing_cities!$S$2:$S$56,"Not Found",0)</f>
        <v>Australia</v>
      </c>
      <c r="I1442" t="s">
        <v>18</v>
      </c>
      <c r="J1442" s="15">
        <v>0.34</v>
      </c>
      <c r="K1442" t="s">
        <v>19</v>
      </c>
      <c r="L1442" s="15" t="str">
        <f t="shared" si="44"/>
        <v>9:00-18:00</v>
      </c>
      <c r="M1442" s="16">
        <f t="shared" si="45"/>
        <v>0.37</v>
      </c>
      <c r="N1442" s="15">
        <v>5.44</v>
      </c>
      <c r="O1442" s="15">
        <v>22</v>
      </c>
      <c r="P1442" t="s">
        <v>29</v>
      </c>
      <c r="Q1442">
        <v>22</v>
      </c>
      <c r="R1442" t="s">
        <v>48</v>
      </c>
      <c r="S1442">
        <v>2019</v>
      </c>
      <c r="T1442" t="s">
        <v>22</v>
      </c>
      <c r="U1442" s="15">
        <v>3</v>
      </c>
      <c r="V1442" s="15">
        <v>4</v>
      </c>
      <c r="W1442" t="s">
        <v>23</v>
      </c>
    </row>
    <row r="1443" spans="1:23">
      <c r="A1443" t="s">
        <v>1486</v>
      </c>
      <c r="B1443">
        <v>25.378395999999999</v>
      </c>
      <c r="C1443" s="15">
        <v>55.379638999999997</v>
      </c>
      <c r="D1443" s="2" t="s">
        <v>6500</v>
      </c>
      <c r="E1443" s="14" t="s">
        <v>5076</v>
      </c>
      <c r="F1443" s="14" t="e" vm="10">
        <v>#VALUE!</v>
      </c>
      <c r="G1443" s="2" t="str">
        <f>_xlfn.XLOOKUP(E1443,missing_cities!$Q$2:$Q$56,missing_cities!$R$2:$R$56,"Not Found",0)</f>
        <v>United Arab Emirates</v>
      </c>
      <c r="H1443" t="str">
        <f>_xlfn.XLOOKUP(E1443,missing_cities!$Q$2:$Q$56,missing_cities!$S$2:$S$56,"Not Found",0)</f>
        <v>Asia</v>
      </c>
      <c r="I1443" t="s">
        <v>18</v>
      </c>
      <c r="J1443" s="15">
        <v>0.45</v>
      </c>
      <c r="K1443" t="s">
        <v>34</v>
      </c>
      <c r="L1443" s="15" t="str">
        <f t="shared" si="44"/>
        <v>6:00-22:00</v>
      </c>
      <c r="M1443" s="16">
        <f t="shared" si="45"/>
        <v>0.67</v>
      </c>
      <c r="N1443" s="15">
        <v>17.46</v>
      </c>
      <c r="O1443" s="15">
        <v>29</v>
      </c>
      <c r="P1443" t="s">
        <v>25</v>
      </c>
      <c r="Q1443">
        <v>350</v>
      </c>
      <c r="R1443" t="s">
        <v>81</v>
      </c>
      <c r="S1443">
        <v>2011</v>
      </c>
      <c r="T1443" t="s">
        <v>22</v>
      </c>
      <c r="U1443" s="15">
        <v>4.5</v>
      </c>
      <c r="V1443" s="15">
        <v>6</v>
      </c>
      <c r="W1443" t="s">
        <v>23</v>
      </c>
    </row>
    <row r="1444" spans="1:23">
      <c r="A1444" t="s">
        <v>1487</v>
      </c>
      <c r="B1444">
        <v>13.788539</v>
      </c>
      <c r="C1444" s="15">
        <v>100.534944</v>
      </c>
      <c r="D1444" s="2" t="s">
        <v>6501</v>
      </c>
      <c r="E1444" s="14" t="s">
        <v>5059</v>
      </c>
      <c r="F1444" s="14" t="e" vm="4">
        <v>#VALUE!</v>
      </c>
      <c r="G1444" s="2" t="str">
        <f>_xlfn.XLOOKUP(E1444,missing_cities!$Q$2:$Q$56,missing_cities!$R$2:$R$56,"Not Found",0)</f>
        <v>Thailand</v>
      </c>
      <c r="H1444" t="str">
        <f>_xlfn.XLOOKUP(E1444,missing_cities!$Q$2:$Q$56,missing_cities!$S$2:$S$56,"Not Found",0)</f>
        <v>Asia</v>
      </c>
      <c r="I1444" t="s">
        <v>18</v>
      </c>
      <c r="J1444" s="15">
        <v>0.48</v>
      </c>
      <c r="K1444" t="s">
        <v>19</v>
      </c>
      <c r="L1444" s="15" t="str">
        <f t="shared" si="44"/>
        <v>9:00-18:00</v>
      </c>
      <c r="M1444" s="16">
        <f t="shared" si="45"/>
        <v>0.37</v>
      </c>
      <c r="N1444" s="15">
        <v>11.15</v>
      </c>
      <c r="O1444" s="15">
        <v>29</v>
      </c>
      <c r="P1444" t="s">
        <v>20</v>
      </c>
      <c r="Q1444">
        <v>50</v>
      </c>
      <c r="R1444" t="s">
        <v>48</v>
      </c>
      <c r="S1444">
        <v>2010</v>
      </c>
      <c r="T1444" t="s">
        <v>31</v>
      </c>
      <c r="U1444" s="15">
        <v>4.3</v>
      </c>
      <c r="V1444" s="15">
        <v>8</v>
      </c>
      <c r="W1444" t="s">
        <v>27</v>
      </c>
    </row>
    <row r="1445" spans="1:23">
      <c r="A1445" t="s">
        <v>1488</v>
      </c>
      <c r="B1445">
        <v>37.898515000000003</v>
      </c>
      <c r="C1445" s="15">
        <v>-122.31182099999999</v>
      </c>
      <c r="D1445" s="2" t="s">
        <v>6502</v>
      </c>
      <c r="E1445" s="14" t="s">
        <v>5061</v>
      </c>
      <c r="F1445" s="14" t="e" vm="5">
        <v>#VALUE!</v>
      </c>
      <c r="G1445" s="2" t="str">
        <f>_xlfn.XLOOKUP(E1445,missing_cities!$Q$2:$Q$56,missing_cities!$R$2:$R$56,"Not Found",0)</f>
        <v>United States</v>
      </c>
      <c r="H1445" t="str">
        <f>_xlfn.XLOOKUP(E1445,missing_cities!$Q$2:$Q$56,missing_cities!$S$2:$S$56,"Not Found",0)</f>
        <v>North America</v>
      </c>
      <c r="I1445" t="s">
        <v>18</v>
      </c>
      <c r="J1445" s="15">
        <v>0.24</v>
      </c>
      <c r="K1445" t="s">
        <v>34</v>
      </c>
      <c r="L1445" s="15" t="str">
        <f t="shared" si="44"/>
        <v>6:00-22:00</v>
      </c>
      <c r="M1445" s="16">
        <f t="shared" si="45"/>
        <v>0.67</v>
      </c>
      <c r="N1445" s="15">
        <v>9.1199999999999992</v>
      </c>
      <c r="O1445" s="15">
        <v>68</v>
      </c>
      <c r="P1445" t="s">
        <v>37</v>
      </c>
      <c r="Q1445">
        <v>50</v>
      </c>
      <c r="R1445" t="s">
        <v>30</v>
      </c>
      <c r="S1445">
        <v>2018</v>
      </c>
      <c r="T1445" t="s">
        <v>31</v>
      </c>
      <c r="U1445" s="15">
        <v>3.9</v>
      </c>
      <c r="V1445" s="15">
        <v>2</v>
      </c>
      <c r="W1445" t="s">
        <v>27</v>
      </c>
    </row>
    <row r="1446" spans="1:23">
      <c r="A1446" t="s">
        <v>1489</v>
      </c>
      <c r="B1446">
        <v>-43.097675000000002</v>
      </c>
      <c r="C1446" s="15">
        <v>-7.9977929999999997</v>
      </c>
      <c r="D1446" s="2" t="s">
        <v>6503</v>
      </c>
      <c r="E1446" s="14" t="str">
        <f>_xlfn.XLOOKUP(C1446,missing_cities!B:B,missing_cities!C:C,"Not Found",0)</f>
        <v>Error</v>
      </c>
      <c r="F1446" s="14" t="s">
        <v>9987</v>
      </c>
      <c r="G1446" s="2" t="str">
        <f>_xlfn.XLOOKUP(E1446,missing_cities!$Q$2:$Q$56,missing_cities!$R$2:$R$56,"Not Found",0)</f>
        <v>Error</v>
      </c>
      <c r="H1446" t="str">
        <f>_xlfn.XLOOKUP(E1446,missing_cities!$Q$2:$Q$56,missing_cities!$S$2:$S$56,"Not Found",0)</f>
        <v>Error</v>
      </c>
      <c r="I1446" t="s">
        <v>18</v>
      </c>
      <c r="J1446" s="15">
        <v>0.39</v>
      </c>
      <c r="K1446" t="s">
        <v>19</v>
      </c>
      <c r="L1446" s="15" t="str">
        <f t="shared" si="44"/>
        <v>9:00-18:00</v>
      </c>
      <c r="M1446" s="16">
        <f t="shared" si="45"/>
        <v>0.37</v>
      </c>
      <c r="N1446" s="15">
        <v>5.65</v>
      </c>
      <c r="O1446" s="15">
        <v>80</v>
      </c>
      <c r="P1446" t="s">
        <v>25</v>
      </c>
      <c r="Q1446">
        <v>22</v>
      </c>
      <c r="R1446" t="s">
        <v>44</v>
      </c>
      <c r="S1446">
        <v>2012</v>
      </c>
      <c r="T1446" t="s">
        <v>31</v>
      </c>
      <c r="U1446" s="15">
        <v>4.3</v>
      </c>
      <c r="V1446" s="15">
        <v>4</v>
      </c>
      <c r="W1446" t="s">
        <v>23</v>
      </c>
    </row>
    <row r="1447" spans="1:23">
      <c r="A1447" t="s">
        <v>1490</v>
      </c>
      <c r="B1447">
        <v>37.876944999999999</v>
      </c>
      <c r="C1447" s="15">
        <v>-122.335292</v>
      </c>
      <c r="D1447" s="2" t="s">
        <v>6504</v>
      </c>
      <c r="E1447" s="14" t="s">
        <v>5061</v>
      </c>
      <c r="F1447" s="14" t="e" vm="5">
        <v>#VALUE!</v>
      </c>
      <c r="G1447" s="2" t="str">
        <f>_xlfn.XLOOKUP(E1447,missing_cities!$Q$2:$Q$56,missing_cities!$R$2:$R$56,"Not Found",0)</f>
        <v>United States</v>
      </c>
      <c r="H1447" t="str">
        <f>_xlfn.XLOOKUP(E1447,missing_cities!$Q$2:$Q$56,missing_cities!$S$2:$S$56,"Not Found",0)</f>
        <v>North America</v>
      </c>
      <c r="I1447" t="s">
        <v>18</v>
      </c>
      <c r="J1447" s="15">
        <v>0.25</v>
      </c>
      <c r="K1447" s="1">
        <v>45862</v>
      </c>
      <c r="L1447" s="15" t="str">
        <f t="shared" si="44"/>
        <v>9.00-21.00</v>
      </c>
      <c r="M1447" s="16">
        <f t="shared" si="45"/>
        <v>12</v>
      </c>
      <c r="N1447" s="15">
        <v>12.68</v>
      </c>
      <c r="O1447" s="15">
        <v>97</v>
      </c>
      <c r="P1447" t="s">
        <v>25</v>
      </c>
      <c r="Q1447">
        <v>22</v>
      </c>
      <c r="R1447" t="s">
        <v>48</v>
      </c>
      <c r="S1447">
        <v>2015</v>
      </c>
      <c r="T1447" t="s">
        <v>22</v>
      </c>
      <c r="U1447" s="15">
        <v>4.3</v>
      </c>
      <c r="V1447" s="15">
        <v>10</v>
      </c>
      <c r="W1447" t="s">
        <v>23</v>
      </c>
    </row>
    <row r="1448" spans="1:23">
      <c r="A1448" t="s">
        <v>1491</v>
      </c>
      <c r="B1448">
        <v>-72.081241000000006</v>
      </c>
      <c r="C1448" s="15">
        <v>-178.87002799999999</v>
      </c>
      <c r="D1448" s="2" t="s">
        <v>6505</v>
      </c>
      <c r="E1448" s="14" t="str">
        <f>_xlfn.XLOOKUP(C1448,missing_cities!B:B,missing_cities!C:C,"Not Found",0)</f>
        <v>Not Found</v>
      </c>
      <c r="F1448" s="14" t="s">
        <v>9990</v>
      </c>
      <c r="G1448" s="2" t="str">
        <f>_xlfn.XLOOKUP(E1448,missing_cities!$Q$2:$Q$56,missing_cities!$R$2:$R$56,"Not Found",0)</f>
        <v>Not Found</v>
      </c>
      <c r="H1448" t="str">
        <f>_xlfn.XLOOKUP(E1448,missing_cities!$Q$2:$Q$56,missing_cities!$S$2:$S$56,"Not Found",0)</f>
        <v>Not Found</v>
      </c>
      <c r="I1448" t="s">
        <v>18</v>
      </c>
      <c r="J1448" s="15">
        <v>0.22</v>
      </c>
      <c r="K1448" t="s">
        <v>19</v>
      </c>
      <c r="L1448" s="15" t="str">
        <f t="shared" si="44"/>
        <v>9:00-18:00</v>
      </c>
      <c r="M1448" s="16">
        <f t="shared" si="45"/>
        <v>0.37</v>
      </c>
      <c r="N1448" s="15">
        <v>3.01</v>
      </c>
      <c r="O1448" s="15">
        <v>66</v>
      </c>
      <c r="P1448" t="s">
        <v>39</v>
      </c>
      <c r="Q1448">
        <v>50</v>
      </c>
      <c r="R1448" t="s">
        <v>26</v>
      </c>
      <c r="S1448">
        <v>2012</v>
      </c>
      <c r="T1448" t="s">
        <v>22</v>
      </c>
      <c r="U1448" s="15">
        <v>4.8</v>
      </c>
      <c r="V1448" s="15">
        <v>1</v>
      </c>
      <c r="W1448" t="s">
        <v>32</v>
      </c>
    </row>
    <row r="1449" spans="1:23">
      <c r="A1449" t="s">
        <v>1492</v>
      </c>
      <c r="B1449">
        <v>18.933453</v>
      </c>
      <c r="C1449" s="15">
        <v>72.946009000000004</v>
      </c>
      <c r="D1449" s="2" t="s">
        <v>6506</v>
      </c>
      <c r="E1449" s="14" t="s">
        <v>5079</v>
      </c>
      <c r="F1449" s="14" t="e" vm="11">
        <v>#VALUE!</v>
      </c>
      <c r="G1449" s="2" t="str">
        <f>_xlfn.XLOOKUP(E1449,missing_cities!$Q$2:$Q$56,missing_cities!$R$2:$R$56,"Not Found",0)</f>
        <v>India</v>
      </c>
      <c r="H1449" t="str">
        <f>_xlfn.XLOOKUP(E1449,missing_cities!$Q$2:$Q$56,missing_cities!$S$2:$S$56,"Not Found",0)</f>
        <v>Asia</v>
      </c>
      <c r="I1449" t="s">
        <v>18</v>
      </c>
      <c r="J1449" s="15">
        <v>0.23</v>
      </c>
      <c r="K1449" t="s">
        <v>34</v>
      </c>
      <c r="L1449" s="15" t="str">
        <f t="shared" si="44"/>
        <v>6:00-22:00</v>
      </c>
      <c r="M1449" s="16">
        <f t="shared" si="45"/>
        <v>0.67</v>
      </c>
      <c r="N1449" s="15">
        <v>5.35</v>
      </c>
      <c r="O1449" s="15">
        <v>64</v>
      </c>
      <c r="P1449" t="s">
        <v>37</v>
      </c>
      <c r="Q1449">
        <v>150</v>
      </c>
      <c r="R1449" t="s">
        <v>132</v>
      </c>
      <c r="S1449">
        <v>2016</v>
      </c>
      <c r="T1449" t="s">
        <v>22</v>
      </c>
      <c r="U1449" s="15">
        <v>4.0999999999999996</v>
      </c>
      <c r="V1449" s="15">
        <v>6</v>
      </c>
      <c r="W1449" t="s">
        <v>23</v>
      </c>
    </row>
    <row r="1450" spans="1:23">
      <c r="A1450" t="s">
        <v>1493</v>
      </c>
      <c r="B1450">
        <v>39.848314000000002</v>
      </c>
      <c r="C1450" s="15">
        <v>116.276882</v>
      </c>
      <c r="D1450" s="2" t="s">
        <v>6507</v>
      </c>
      <c r="E1450" s="14" t="s">
        <v>5071</v>
      </c>
      <c r="F1450" s="14" t="e" vm="9">
        <v>#VALUE!</v>
      </c>
      <c r="G1450" s="2" t="str">
        <f>_xlfn.XLOOKUP(E1450,missing_cities!$Q$2:$Q$56,missing_cities!$R$2:$R$56,"Not Found",0)</f>
        <v>China</v>
      </c>
      <c r="H1450" t="str">
        <f>_xlfn.XLOOKUP(E1450,missing_cities!$Q$2:$Q$56,missing_cities!$S$2:$S$56,"Not Found",0)</f>
        <v>Asia</v>
      </c>
      <c r="I1450" t="s">
        <v>18</v>
      </c>
      <c r="J1450" s="15">
        <v>0.17</v>
      </c>
      <c r="K1450" t="s">
        <v>19</v>
      </c>
      <c r="L1450" s="15" t="str">
        <f t="shared" si="44"/>
        <v>9:00-18:00</v>
      </c>
      <c r="M1450" s="16">
        <f t="shared" si="45"/>
        <v>0.37</v>
      </c>
      <c r="N1450" s="15">
        <v>6.51</v>
      </c>
      <c r="O1450" s="15">
        <v>32</v>
      </c>
      <c r="P1450" t="s">
        <v>20</v>
      </c>
      <c r="Q1450">
        <v>50</v>
      </c>
      <c r="R1450" t="s">
        <v>48</v>
      </c>
      <c r="S1450">
        <v>2016</v>
      </c>
      <c r="T1450" t="s">
        <v>31</v>
      </c>
      <c r="U1450" s="15">
        <v>3.8</v>
      </c>
      <c r="V1450" s="15">
        <v>1</v>
      </c>
      <c r="W1450" t="s">
        <v>23</v>
      </c>
    </row>
    <row r="1451" spans="1:23">
      <c r="A1451" t="s">
        <v>1494</v>
      </c>
      <c r="B1451">
        <v>25.338712999999998</v>
      </c>
      <c r="C1451" s="15">
        <v>55.291995</v>
      </c>
      <c r="D1451" s="2" t="s">
        <v>6508</v>
      </c>
      <c r="E1451" s="14" t="s">
        <v>5076</v>
      </c>
      <c r="F1451" s="14" t="e" vm="10">
        <v>#VALUE!</v>
      </c>
      <c r="G1451" s="2" t="str">
        <f>_xlfn.XLOOKUP(E1451,missing_cities!$Q$2:$Q$56,missing_cities!$R$2:$R$56,"Not Found",0)</f>
        <v>United Arab Emirates</v>
      </c>
      <c r="H1451" t="str">
        <f>_xlfn.XLOOKUP(E1451,missing_cities!$Q$2:$Q$56,missing_cities!$S$2:$S$56,"Not Found",0)</f>
        <v>Asia</v>
      </c>
      <c r="I1451" t="s">
        <v>18</v>
      </c>
      <c r="J1451" s="15">
        <v>0.22</v>
      </c>
      <c r="K1451" s="1">
        <v>45862</v>
      </c>
      <c r="L1451" s="15" t="str">
        <f t="shared" si="44"/>
        <v>9.00-21.00</v>
      </c>
      <c r="M1451" s="16">
        <f t="shared" si="45"/>
        <v>12</v>
      </c>
      <c r="N1451" s="15">
        <v>4.24</v>
      </c>
      <c r="O1451" s="15">
        <v>57</v>
      </c>
      <c r="P1451" t="s">
        <v>39</v>
      </c>
      <c r="Q1451">
        <v>150</v>
      </c>
      <c r="R1451" t="s">
        <v>97</v>
      </c>
      <c r="S1451">
        <v>2013</v>
      </c>
      <c r="T1451" t="s">
        <v>22</v>
      </c>
      <c r="U1451" s="15">
        <v>4.4000000000000004</v>
      </c>
      <c r="V1451" s="15">
        <v>6</v>
      </c>
      <c r="W1451" t="s">
        <v>32</v>
      </c>
    </row>
    <row r="1452" spans="1:23">
      <c r="A1452" t="s">
        <v>1495</v>
      </c>
      <c r="B1452">
        <v>39.849367999999998</v>
      </c>
      <c r="C1452" s="15">
        <v>116.241117</v>
      </c>
      <c r="D1452" s="2" t="s">
        <v>6509</v>
      </c>
      <c r="E1452" s="14" t="s">
        <v>5071</v>
      </c>
      <c r="F1452" s="14" t="e" vm="9">
        <v>#VALUE!</v>
      </c>
      <c r="G1452" s="2" t="str">
        <f>_xlfn.XLOOKUP(E1452,missing_cities!$Q$2:$Q$56,missing_cities!$R$2:$R$56,"Not Found",0)</f>
        <v>China</v>
      </c>
      <c r="H1452" t="str">
        <f>_xlfn.XLOOKUP(E1452,missing_cities!$Q$2:$Q$56,missing_cities!$S$2:$S$56,"Not Found",0)</f>
        <v>Asia</v>
      </c>
      <c r="I1452" t="s">
        <v>18</v>
      </c>
      <c r="J1452" s="15">
        <v>0.48</v>
      </c>
      <c r="K1452" t="s">
        <v>34</v>
      </c>
      <c r="L1452" s="15" t="str">
        <f t="shared" si="44"/>
        <v>6:00-22:00</v>
      </c>
      <c r="M1452" s="16">
        <f t="shared" si="45"/>
        <v>0.67</v>
      </c>
      <c r="N1452" s="15">
        <v>19.170000000000002</v>
      </c>
      <c r="O1452" s="15">
        <v>35</v>
      </c>
      <c r="P1452" t="s">
        <v>25</v>
      </c>
      <c r="Q1452">
        <v>50</v>
      </c>
      <c r="R1452" t="s">
        <v>44</v>
      </c>
      <c r="S1452">
        <v>2015</v>
      </c>
      <c r="T1452" t="s">
        <v>31</v>
      </c>
      <c r="U1452" s="15">
        <v>4.3</v>
      </c>
      <c r="V1452" s="15">
        <v>1</v>
      </c>
      <c r="W1452" t="s">
        <v>23</v>
      </c>
    </row>
    <row r="1453" spans="1:23">
      <c r="A1453" t="s">
        <v>1496</v>
      </c>
      <c r="B1453">
        <v>36.320957999999997</v>
      </c>
      <c r="C1453" s="15">
        <v>6.9731209999999999</v>
      </c>
      <c r="D1453" s="2" t="s">
        <v>6510</v>
      </c>
      <c r="E1453" s="14" t="str">
        <f>_xlfn.XLOOKUP(C1453,missing_cities!B:B,missing_cities!C:C,"Not Found",0)</f>
        <v>AÃ¯n Abid</v>
      </c>
      <c r="F1453" s="14" t="e" vm="16">
        <v>#VALUE!</v>
      </c>
      <c r="G1453" s="2" t="str">
        <f>_xlfn.XLOOKUP(E1453,missing_cities!$Q$2:$Q$56,missing_cities!$R$2:$R$56,"Not Found",0)</f>
        <v>Algeria</v>
      </c>
      <c r="H1453" t="str">
        <f>_xlfn.XLOOKUP(E1453,missing_cities!$Q$2:$Q$56,missing_cities!$S$2:$S$56,"Not Found",0)</f>
        <v>Africa</v>
      </c>
      <c r="I1453" t="s">
        <v>18</v>
      </c>
      <c r="J1453" s="15">
        <v>0.47</v>
      </c>
      <c r="K1453" s="1">
        <v>45862</v>
      </c>
      <c r="L1453" s="15" t="str">
        <f t="shared" si="44"/>
        <v>9.00-21.00</v>
      </c>
      <c r="M1453" s="16">
        <f t="shared" si="45"/>
        <v>12</v>
      </c>
      <c r="N1453" s="15">
        <v>11.99</v>
      </c>
      <c r="O1453" s="15">
        <v>95</v>
      </c>
      <c r="P1453" t="s">
        <v>39</v>
      </c>
      <c r="Q1453">
        <v>150</v>
      </c>
      <c r="R1453" t="s">
        <v>48</v>
      </c>
      <c r="S1453">
        <v>2012</v>
      </c>
      <c r="T1453" t="s">
        <v>22</v>
      </c>
      <c r="U1453" s="15">
        <v>3.8</v>
      </c>
      <c r="V1453" s="15">
        <v>7</v>
      </c>
      <c r="W1453" t="s">
        <v>32</v>
      </c>
    </row>
    <row r="1454" spans="1:23">
      <c r="A1454" t="s">
        <v>1497</v>
      </c>
      <c r="B1454">
        <v>52.439956000000002</v>
      </c>
      <c r="C1454" s="15">
        <v>13.357991999999999</v>
      </c>
      <c r="D1454" s="2" t="s">
        <v>6511</v>
      </c>
      <c r="E1454" s="14" t="s">
        <v>5057</v>
      </c>
      <c r="F1454" s="14" t="e" vm="3">
        <v>#VALUE!</v>
      </c>
      <c r="G1454" s="2" t="str">
        <f>_xlfn.XLOOKUP(E1454,missing_cities!$Q$2:$Q$56,missing_cities!$R$2:$R$56,"Not Found",0)</f>
        <v>Germany</v>
      </c>
      <c r="H1454" t="str">
        <f>_xlfn.XLOOKUP(E1454,missing_cities!$Q$2:$Q$56,missing_cities!$S$2:$S$56,"Not Found",0)</f>
        <v>Europe</v>
      </c>
      <c r="I1454" t="s">
        <v>18</v>
      </c>
      <c r="J1454" s="15">
        <v>0.5</v>
      </c>
      <c r="K1454" t="s">
        <v>34</v>
      </c>
      <c r="L1454" s="15" t="str">
        <f t="shared" si="44"/>
        <v>6:00-22:00</v>
      </c>
      <c r="M1454" s="16">
        <f t="shared" si="45"/>
        <v>0.67</v>
      </c>
      <c r="N1454" s="15">
        <v>13.23</v>
      </c>
      <c r="O1454" s="15">
        <v>61</v>
      </c>
      <c r="P1454" t="s">
        <v>29</v>
      </c>
      <c r="Q1454">
        <v>22</v>
      </c>
      <c r="R1454" t="s">
        <v>48</v>
      </c>
      <c r="S1454">
        <v>2023</v>
      </c>
      <c r="T1454" t="s">
        <v>22</v>
      </c>
      <c r="U1454" s="15">
        <v>4.7</v>
      </c>
      <c r="V1454" s="15">
        <v>5</v>
      </c>
      <c r="W1454" t="s">
        <v>23</v>
      </c>
    </row>
    <row r="1455" spans="1:23">
      <c r="A1455" t="s">
        <v>1498</v>
      </c>
      <c r="B1455">
        <v>39.828287000000003</v>
      </c>
      <c r="C1455" s="15">
        <v>116.35683899999999</v>
      </c>
      <c r="D1455" s="2" t="s">
        <v>6512</v>
      </c>
      <c r="E1455" s="14" t="s">
        <v>5071</v>
      </c>
      <c r="F1455" s="14" t="e" vm="9">
        <v>#VALUE!</v>
      </c>
      <c r="G1455" s="2" t="str">
        <f>_xlfn.XLOOKUP(E1455,missing_cities!$Q$2:$Q$56,missing_cities!$R$2:$R$56,"Not Found",0)</f>
        <v>China</v>
      </c>
      <c r="H1455" t="str">
        <f>_xlfn.XLOOKUP(E1455,missing_cities!$Q$2:$Q$56,missing_cities!$S$2:$S$56,"Not Found",0)</f>
        <v>Asia</v>
      </c>
      <c r="I1455" t="s">
        <v>18</v>
      </c>
      <c r="J1455" s="15">
        <v>0.49</v>
      </c>
      <c r="K1455" s="1">
        <v>45862</v>
      </c>
      <c r="L1455" s="15" t="str">
        <f t="shared" si="44"/>
        <v>9.00-21.00</v>
      </c>
      <c r="M1455" s="16">
        <f t="shared" si="45"/>
        <v>12</v>
      </c>
      <c r="N1455" s="15">
        <v>2.87</v>
      </c>
      <c r="O1455" s="15">
        <v>50</v>
      </c>
      <c r="P1455" t="s">
        <v>37</v>
      </c>
      <c r="Q1455">
        <v>50</v>
      </c>
      <c r="R1455" t="s">
        <v>42</v>
      </c>
      <c r="S1455">
        <v>2021</v>
      </c>
      <c r="T1455" t="s">
        <v>22</v>
      </c>
      <c r="U1455" s="15">
        <v>3.4</v>
      </c>
      <c r="V1455" s="15">
        <v>7</v>
      </c>
      <c r="W1455" t="s">
        <v>32</v>
      </c>
    </row>
    <row r="1456" spans="1:23">
      <c r="A1456" t="s">
        <v>1499</v>
      </c>
      <c r="B1456">
        <v>-57.762479999999996</v>
      </c>
      <c r="C1456" s="15">
        <v>-0.296456</v>
      </c>
      <c r="D1456" s="2" t="s">
        <v>6513</v>
      </c>
      <c r="E1456" s="14" t="str">
        <f>_xlfn.XLOOKUP(C1456,missing_cities!B:B,missing_cities!C:C,"Not Found",0)</f>
        <v>Error</v>
      </c>
      <c r="F1456" s="14" t="s">
        <v>9987</v>
      </c>
      <c r="G1456" s="2" t="str">
        <f>_xlfn.XLOOKUP(E1456,missing_cities!$Q$2:$Q$56,missing_cities!$R$2:$R$56,"Not Found",0)</f>
        <v>Error</v>
      </c>
      <c r="H1456" t="str">
        <f>_xlfn.XLOOKUP(E1456,missing_cities!$Q$2:$Q$56,missing_cities!$S$2:$S$56,"Not Found",0)</f>
        <v>Error</v>
      </c>
      <c r="I1456" t="s">
        <v>18</v>
      </c>
      <c r="J1456" s="15">
        <v>0.39</v>
      </c>
      <c r="K1456" s="1">
        <v>45862</v>
      </c>
      <c r="L1456" s="15" t="str">
        <f t="shared" si="44"/>
        <v>9.00-21.00</v>
      </c>
      <c r="M1456" s="16">
        <f t="shared" si="45"/>
        <v>12</v>
      </c>
      <c r="N1456" s="15">
        <v>17.13</v>
      </c>
      <c r="O1456" s="15">
        <v>31</v>
      </c>
      <c r="P1456" t="s">
        <v>37</v>
      </c>
      <c r="Q1456">
        <v>350</v>
      </c>
      <c r="R1456" t="s">
        <v>40</v>
      </c>
      <c r="S1456">
        <v>2013</v>
      </c>
      <c r="T1456" t="s">
        <v>31</v>
      </c>
      <c r="U1456" s="15">
        <v>4.9000000000000004</v>
      </c>
      <c r="V1456" s="15">
        <v>6</v>
      </c>
      <c r="W1456" t="s">
        <v>32</v>
      </c>
    </row>
    <row r="1457" spans="1:23">
      <c r="A1457" t="s">
        <v>1500</v>
      </c>
      <c r="B1457">
        <v>37.889021999999997</v>
      </c>
      <c r="C1457" s="15">
        <v>-122.305892</v>
      </c>
      <c r="D1457" s="2" t="s">
        <v>6514</v>
      </c>
      <c r="E1457" s="14" t="s">
        <v>5061</v>
      </c>
      <c r="F1457" s="14" t="e" vm="5">
        <v>#VALUE!</v>
      </c>
      <c r="G1457" s="2" t="str">
        <f>_xlfn.XLOOKUP(E1457,missing_cities!$Q$2:$Q$56,missing_cities!$R$2:$R$56,"Not Found",0)</f>
        <v>United States</v>
      </c>
      <c r="H1457" t="str">
        <f>_xlfn.XLOOKUP(E1457,missing_cities!$Q$2:$Q$56,missing_cities!$S$2:$S$56,"Not Found",0)</f>
        <v>North America</v>
      </c>
      <c r="I1457" t="s">
        <v>18</v>
      </c>
      <c r="J1457" s="15">
        <v>0.32</v>
      </c>
      <c r="K1457" s="1">
        <v>45862</v>
      </c>
      <c r="L1457" s="15" t="str">
        <f t="shared" si="44"/>
        <v>9.00-21.00</v>
      </c>
      <c r="M1457" s="16">
        <f t="shared" si="45"/>
        <v>12</v>
      </c>
      <c r="N1457" s="15">
        <v>1.93</v>
      </c>
      <c r="O1457" s="15">
        <v>86</v>
      </c>
      <c r="P1457" t="s">
        <v>20</v>
      </c>
      <c r="Q1457">
        <v>22</v>
      </c>
      <c r="R1457" t="s">
        <v>67</v>
      </c>
      <c r="S1457">
        <v>2019</v>
      </c>
      <c r="T1457" t="s">
        <v>22</v>
      </c>
      <c r="U1457" s="15">
        <v>4.5999999999999996</v>
      </c>
      <c r="V1457" s="15">
        <v>3</v>
      </c>
      <c r="W1457" t="s">
        <v>23</v>
      </c>
    </row>
    <row r="1458" spans="1:23">
      <c r="A1458" t="s">
        <v>1501</v>
      </c>
      <c r="B1458">
        <v>52.542141000000001</v>
      </c>
      <c r="C1458" s="15">
        <v>13.392504000000001</v>
      </c>
      <c r="D1458" s="2" t="s">
        <v>6515</v>
      </c>
      <c r="E1458" s="14" t="s">
        <v>5057</v>
      </c>
      <c r="F1458" s="14" t="e" vm="3">
        <v>#VALUE!</v>
      </c>
      <c r="G1458" s="2" t="str">
        <f>_xlfn.XLOOKUP(E1458,missing_cities!$Q$2:$Q$56,missing_cities!$R$2:$R$56,"Not Found",0)</f>
        <v>Germany</v>
      </c>
      <c r="H1458" t="str">
        <f>_xlfn.XLOOKUP(E1458,missing_cities!$Q$2:$Q$56,missing_cities!$S$2:$S$56,"Not Found",0)</f>
        <v>Europe</v>
      </c>
      <c r="I1458" t="s">
        <v>18</v>
      </c>
      <c r="J1458" s="15">
        <v>0.28000000000000003</v>
      </c>
      <c r="K1458" t="s">
        <v>19</v>
      </c>
      <c r="L1458" s="15" t="str">
        <f t="shared" si="44"/>
        <v>9:00-18:00</v>
      </c>
      <c r="M1458" s="16">
        <f t="shared" si="45"/>
        <v>0.37</v>
      </c>
      <c r="N1458" s="15">
        <v>4.2699999999999996</v>
      </c>
      <c r="O1458" s="15">
        <v>76</v>
      </c>
      <c r="P1458" t="s">
        <v>29</v>
      </c>
      <c r="Q1458">
        <v>50</v>
      </c>
      <c r="R1458" t="s">
        <v>76</v>
      </c>
      <c r="S1458">
        <v>2018</v>
      </c>
      <c r="T1458" t="s">
        <v>31</v>
      </c>
      <c r="U1458" s="15">
        <v>3.5</v>
      </c>
      <c r="V1458" s="15">
        <v>2</v>
      </c>
      <c r="W1458" t="s">
        <v>23</v>
      </c>
    </row>
    <row r="1459" spans="1:23">
      <c r="A1459" t="s">
        <v>1502</v>
      </c>
      <c r="B1459">
        <v>-37.706150999999998</v>
      </c>
      <c r="C1459" s="15">
        <v>-35.105313000000002</v>
      </c>
      <c r="D1459" s="2" t="s">
        <v>6516</v>
      </c>
      <c r="E1459" s="14" t="str">
        <f>_xlfn.XLOOKUP(C1459,missing_cities!B:B,missing_cities!C:C,"Not Found",0)</f>
        <v>Error</v>
      </c>
      <c r="F1459" s="14" t="s">
        <v>9987</v>
      </c>
      <c r="G1459" s="2" t="str">
        <f>_xlfn.XLOOKUP(E1459,missing_cities!$Q$2:$Q$56,missing_cities!$R$2:$R$56,"Not Found",0)</f>
        <v>Error</v>
      </c>
      <c r="H1459" t="str">
        <f>_xlfn.XLOOKUP(E1459,missing_cities!$Q$2:$Q$56,missing_cities!$S$2:$S$56,"Not Found",0)</f>
        <v>Error</v>
      </c>
      <c r="I1459" t="s">
        <v>18</v>
      </c>
      <c r="J1459" s="15">
        <v>0.11</v>
      </c>
      <c r="K1459" s="1">
        <v>45862</v>
      </c>
      <c r="L1459" s="15" t="str">
        <f t="shared" si="44"/>
        <v>9.00-21.00</v>
      </c>
      <c r="M1459" s="16">
        <f t="shared" si="45"/>
        <v>12</v>
      </c>
      <c r="N1459" s="15">
        <v>9.9700000000000006</v>
      </c>
      <c r="O1459" s="15">
        <v>11</v>
      </c>
      <c r="P1459" t="s">
        <v>39</v>
      </c>
      <c r="Q1459">
        <v>50</v>
      </c>
      <c r="R1459" t="s">
        <v>46</v>
      </c>
      <c r="S1459">
        <v>2012</v>
      </c>
      <c r="T1459" t="s">
        <v>31</v>
      </c>
      <c r="U1459" s="15">
        <v>3.3</v>
      </c>
      <c r="V1459" s="15">
        <v>2</v>
      </c>
      <c r="W1459" t="s">
        <v>27</v>
      </c>
    </row>
    <row r="1460" spans="1:23">
      <c r="A1460" t="s">
        <v>1503</v>
      </c>
      <c r="B1460">
        <v>19.486694</v>
      </c>
      <c r="C1460" s="15">
        <v>-99.102607000000006</v>
      </c>
      <c r="D1460" s="2" t="s">
        <v>6517</v>
      </c>
      <c r="E1460" s="14" t="s">
        <v>5119</v>
      </c>
      <c r="F1460" s="14" t="e" vm="13">
        <v>#VALUE!</v>
      </c>
      <c r="G1460" s="2" t="str">
        <f>_xlfn.XLOOKUP(E1460,missing_cities!$Q$2:$Q$56,missing_cities!$R$2:$R$56,"Not Found",0)</f>
        <v>Mexico</v>
      </c>
      <c r="H1460" t="str">
        <f>_xlfn.XLOOKUP(E1460,missing_cities!$Q$2:$Q$56,missing_cities!$S$2:$S$56,"Not Found",0)</f>
        <v>North America</v>
      </c>
      <c r="I1460" t="s">
        <v>18</v>
      </c>
      <c r="J1460" s="15">
        <v>0.24</v>
      </c>
      <c r="K1460" s="1">
        <v>45862</v>
      </c>
      <c r="L1460" s="15" t="str">
        <f t="shared" si="44"/>
        <v>9.00-21.00</v>
      </c>
      <c r="M1460" s="16">
        <f t="shared" si="45"/>
        <v>12</v>
      </c>
      <c r="N1460" s="15">
        <v>7.89</v>
      </c>
      <c r="O1460" s="15">
        <v>98</v>
      </c>
      <c r="P1460" t="s">
        <v>39</v>
      </c>
      <c r="Q1460">
        <v>350</v>
      </c>
      <c r="R1460" t="s">
        <v>35</v>
      </c>
      <c r="S1460">
        <v>2010</v>
      </c>
      <c r="T1460" t="s">
        <v>22</v>
      </c>
      <c r="U1460" s="15">
        <v>4.5999999999999996</v>
      </c>
      <c r="V1460" s="15">
        <v>3</v>
      </c>
      <c r="W1460" t="s">
        <v>23</v>
      </c>
    </row>
    <row r="1461" spans="1:23">
      <c r="A1461" t="s">
        <v>1504</v>
      </c>
      <c r="B1461">
        <v>19.029429</v>
      </c>
      <c r="C1461" s="15">
        <v>72.938873000000001</v>
      </c>
      <c r="D1461" s="2" t="s">
        <v>6518</v>
      </c>
      <c r="E1461" s="14" t="s">
        <v>5079</v>
      </c>
      <c r="F1461" s="14" t="e" vm="11">
        <v>#VALUE!</v>
      </c>
      <c r="G1461" s="2" t="str">
        <f>_xlfn.XLOOKUP(E1461,missing_cities!$Q$2:$Q$56,missing_cities!$R$2:$R$56,"Not Found",0)</f>
        <v>India</v>
      </c>
      <c r="H1461" t="str">
        <f>_xlfn.XLOOKUP(E1461,missing_cities!$Q$2:$Q$56,missing_cities!$S$2:$S$56,"Not Found",0)</f>
        <v>Asia</v>
      </c>
      <c r="I1461" t="s">
        <v>18</v>
      </c>
      <c r="J1461" s="15">
        <v>0.4</v>
      </c>
      <c r="K1461" s="1">
        <v>45862</v>
      </c>
      <c r="L1461" s="15" t="str">
        <f t="shared" si="44"/>
        <v>9.00-21.00</v>
      </c>
      <c r="M1461" s="16">
        <f t="shared" si="45"/>
        <v>12</v>
      </c>
      <c r="N1461" s="15">
        <v>15.87</v>
      </c>
      <c r="O1461" s="15">
        <v>16</v>
      </c>
      <c r="P1461" t="s">
        <v>20</v>
      </c>
      <c r="Q1461">
        <v>22</v>
      </c>
      <c r="R1461" t="s">
        <v>81</v>
      </c>
      <c r="S1461">
        <v>2012</v>
      </c>
      <c r="T1461" t="s">
        <v>31</v>
      </c>
      <c r="U1461" s="15">
        <v>3.1</v>
      </c>
      <c r="V1461" s="15">
        <v>7</v>
      </c>
      <c r="W1461" t="s">
        <v>23</v>
      </c>
    </row>
    <row r="1462" spans="1:23">
      <c r="A1462" t="s">
        <v>1505</v>
      </c>
      <c r="B1462">
        <v>37.739355000000003</v>
      </c>
      <c r="C1462" s="15">
        <v>-122.49808</v>
      </c>
      <c r="D1462" s="2" t="s">
        <v>6519</v>
      </c>
      <c r="E1462" s="14" t="s">
        <v>5061</v>
      </c>
      <c r="F1462" s="14" t="e" vm="5">
        <v>#VALUE!</v>
      </c>
      <c r="G1462" s="2" t="str">
        <f>_xlfn.XLOOKUP(E1462,missing_cities!$Q$2:$Q$56,missing_cities!$R$2:$R$56,"Not Found",0)</f>
        <v>United States</v>
      </c>
      <c r="H1462" t="str">
        <f>_xlfn.XLOOKUP(E1462,missing_cities!$Q$2:$Q$56,missing_cities!$S$2:$S$56,"Not Found",0)</f>
        <v>North America</v>
      </c>
      <c r="I1462" t="s">
        <v>18</v>
      </c>
      <c r="J1462" s="15">
        <v>0.14000000000000001</v>
      </c>
      <c r="K1462" s="1">
        <v>45862</v>
      </c>
      <c r="L1462" s="15" t="str">
        <f t="shared" si="44"/>
        <v>9.00-21.00</v>
      </c>
      <c r="M1462" s="16">
        <f t="shared" si="45"/>
        <v>12</v>
      </c>
      <c r="N1462" s="15">
        <v>14.85</v>
      </c>
      <c r="O1462" s="15">
        <v>59</v>
      </c>
      <c r="P1462" t="s">
        <v>29</v>
      </c>
      <c r="Q1462">
        <v>50</v>
      </c>
      <c r="R1462" t="s">
        <v>74</v>
      </c>
      <c r="S1462">
        <v>2020</v>
      </c>
      <c r="T1462" t="s">
        <v>31</v>
      </c>
      <c r="U1462" s="15">
        <v>3.2</v>
      </c>
      <c r="V1462" s="15">
        <v>8</v>
      </c>
      <c r="W1462" t="s">
        <v>32</v>
      </c>
    </row>
    <row r="1463" spans="1:23">
      <c r="A1463" t="s">
        <v>1506</v>
      </c>
      <c r="B1463">
        <v>37.728434</v>
      </c>
      <c r="C1463" s="15">
        <v>-122.359255</v>
      </c>
      <c r="D1463" s="2" t="s">
        <v>6520</v>
      </c>
      <c r="E1463" s="14" t="s">
        <v>5061</v>
      </c>
      <c r="F1463" s="14" t="e" vm="5">
        <v>#VALUE!</v>
      </c>
      <c r="G1463" s="2" t="str">
        <f>_xlfn.XLOOKUP(E1463,missing_cities!$Q$2:$Q$56,missing_cities!$R$2:$R$56,"Not Found",0)</f>
        <v>United States</v>
      </c>
      <c r="H1463" t="str">
        <f>_xlfn.XLOOKUP(E1463,missing_cities!$Q$2:$Q$56,missing_cities!$S$2:$S$56,"Not Found",0)</f>
        <v>North America</v>
      </c>
      <c r="I1463" t="s">
        <v>18</v>
      </c>
      <c r="J1463" s="15">
        <v>0.42</v>
      </c>
      <c r="K1463" t="s">
        <v>19</v>
      </c>
      <c r="L1463" s="15" t="str">
        <f t="shared" si="44"/>
        <v>9:00-18:00</v>
      </c>
      <c r="M1463" s="16">
        <f t="shared" si="45"/>
        <v>0.37</v>
      </c>
      <c r="N1463" s="15">
        <v>17.48</v>
      </c>
      <c r="O1463" s="15">
        <v>33</v>
      </c>
      <c r="P1463" t="s">
        <v>37</v>
      </c>
      <c r="Q1463">
        <v>22</v>
      </c>
      <c r="R1463" t="s">
        <v>44</v>
      </c>
      <c r="S1463">
        <v>2016</v>
      </c>
      <c r="T1463" t="s">
        <v>31</v>
      </c>
      <c r="U1463" s="15">
        <v>4.5</v>
      </c>
      <c r="V1463" s="15">
        <v>7</v>
      </c>
      <c r="W1463" t="s">
        <v>32</v>
      </c>
    </row>
    <row r="1464" spans="1:23">
      <c r="A1464" t="s">
        <v>1507</v>
      </c>
      <c r="B1464">
        <v>39.906398000000003</v>
      </c>
      <c r="C1464" s="15">
        <v>116.23962299999999</v>
      </c>
      <c r="D1464" s="2" t="s">
        <v>6521</v>
      </c>
      <c r="E1464" s="14" t="s">
        <v>5071</v>
      </c>
      <c r="F1464" s="14" t="e" vm="9">
        <v>#VALUE!</v>
      </c>
      <c r="G1464" s="2" t="str">
        <f>_xlfn.XLOOKUP(E1464,missing_cities!$Q$2:$Q$56,missing_cities!$R$2:$R$56,"Not Found",0)</f>
        <v>China</v>
      </c>
      <c r="H1464" t="str">
        <f>_xlfn.XLOOKUP(E1464,missing_cities!$Q$2:$Q$56,missing_cities!$S$2:$S$56,"Not Found",0)</f>
        <v>Asia</v>
      </c>
      <c r="I1464" t="s">
        <v>18</v>
      </c>
      <c r="J1464" s="15">
        <v>0.45</v>
      </c>
      <c r="K1464" t="s">
        <v>34</v>
      </c>
      <c r="L1464" s="15" t="str">
        <f t="shared" si="44"/>
        <v>6:00-22:00</v>
      </c>
      <c r="M1464" s="16">
        <f t="shared" si="45"/>
        <v>0.67</v>
      </c>
      <c r="N1464" s="15">
        <v>19.829999999999998</v>
      </c>
      <c r="O1464" s="15">
        <v>63</v>
      </c>
      <c r="P1464" t="s">
        <v>29</v>
      </c>
      <c r="Q1464">
        <v>150</v>
      </c>
      <c r="R1464" t="s">
        <v>48</v>
      </c>
      <c r="S1464">
        <v>2017</v>
      </c>
      <c r="T1464" t="s">
        <v>31</v>
      </c>
      <c r="U1464" s="15">
        <v>3.3</v>
      </c>
      <c r="V1464" s="15">
        <v>9</v>
      </c>
      <c r="W1464" t="s">
        <v>32</v>
      </c>
    </row>
    <row r="1465" spans="1:23">
      <c r="A1465" t="s">
        <v>1508</v>
      </c>
      <c r="B1465">
        <v>-31.260148000000001</v>
      </c>
      <c r="C1465" s="15">
        <v>-54.791356</v>
      </c>
      <c r="D1465" s="2" t="s">
        <v>6522</v>
      </c>
      <c r="E1465" s="14" t="str">
        <f>_xlfn.XLOOKUP(C1465,missing_cities!B:B,missing_cities!C:C,"Not Found",0)</f>
        <v>Dom Pedrito</v>
      </c>
      <c r="F1465" s="14" t="e" vm="7">
        <v>#VALUE!</v>
      </c>
      <c r="G1465" s="2" t="str">
        <f>_xlfn.XLOOKUP(E1465,missing_cities!$Q$2:$Q$56,missing_cities!$R$2:$R$56,"Not Found",0)</f>
        <v>Brazil</v>
      </c>
      <c r="H1465" t="str">
        <f>_xlfn.XLOOKUP(E1465,missing_cities!$Q$2:$Q$56,missing_cities!$S$2:$S$56,"Not Found",0)</f>
        <v>South America</v>
      </c>
      <c r="I1465" t="s">
        <v>18</v>
      </c>
      <c r="J1465" s="15">
        <v>0.12</v>
      </c>
      <c r="K1465" t="s">
        <v>19</v>
      </c>
      <c r="L1465" s="15" t="str">
        <f t="shared" si="44"/>
        <v>9:00-18:00</v>
      </c>
      <c r="M1465" s="16">
        <f t="shared" si="45"/>
        <v>0.37</v>
      </c>
      <c r="N1465" s="15">
        <v>15.3</v>
      </c>
      <c r="O1465" s="15">
        <v>43</v>
      </c>
      <c r="P1465" t="s">
        <v>37</v>
      </c>
      <c r="Q1465">
        <v>22</v>
      </c>
      <c r="R1465" t="s">
        <v>67</v>
      </c>
      <c r="S1465">
        <v>2011</v>
      </c>
      <c r="T1465" t="s">
        <v>31</v>
      </c>
      <c r="U1465" s="15">
        <v>3.8</v>
      </c>
      <c r="V1465" s="15">
        <v>10</v>
      </c>
      <c r="W1465" t="s">
        <v>23</v>
      </c>
    </row>
    <row r="1466" spans="1:23">
      <c r="A1466" t="s">
        <v>1509</v>
      </c>
      <c r="B1466">
        <v>37.537412000000003</v>
      </c>
      <c r="C1466" s="15">
        <v>126.90441800000001</v>
      </c>
      <c r="D1466" s="2" t="s">
        <v>6523</v>
      </c>
      <c r="E1466" s="14" t="s">
        <v>5063</v>
      </c>
      <c r="F1466" s="14" t="e" vm="6">
        <v>#VALUE!</v>
      </c>
      <c r="G1466" s="2" t="str">
        <f>_xlfn.XLOOKUP(E1466,missing_cities!$Q$2:$Q$56,missing_cities!$R$2:$R$56,"Not Found",0)</f>
        <v>South Korea</v>
      </c>
      <c r="H1466" t="str">
        <f>_xlfn.XLOOKUP(E1466,missing_cities!$Q$2:$Q$56,missing_cities!$S$2:$S$56,"Not Found",0)</f>
        <v>Asia</v>
      </c>
      <c r="I1466" t="s">
        <v>18</v>
      </c>
      <c r="J1466" s="15">
        <v>0.23</v>
      </c>
      <c r="K1466" t="s">
        <v>19</v>
      </c>
      <c r="L1466" s="15" t="str">
        <f t="shared" si="44"/>
        <v>9:00-18:00</v>
      </c>
      <c r="M1466" s="16">
        <f t="shared" si="45"/>
        <v>0.37</v>
      </c>
      <c r="N1466" s="15">
        <v>16.86</v>
      </c>
      <c r="O1466" s="15">
        <v>76</v>
      </c>
      <c r="P1466" t="s">
        <v>39</v>
      </c>
      <c r="Q1466">
        <v>22</v>
      </c>
      <c r="R1466" t="s">
        <v>21</v>
      </c>
      <c r="S1466">
        <v>2013</v>
      </c>
      <c r="T1466" t="s">
        <v>22</v>
      </c>
      <c r="U1466" s="15">
        <v>4.8</v>
      </c>
      <c r="V1466" s="15">
        <v>8</v>
      </c>
      <c r="W1466" t="s">
        <v>27</v>
      </c>
    </row>
    <row r="1467" spans="1:23">
      <c r="A1467" t="s">
        <v>1510</v>
      </c>
      <c r="B1467">
        <v>39.891877000000001</v>
      </c>
      <c r="C1467" s="15">
        <v>116.387764</v>
      </c>
      <c r="D1467" s="2" t="s">
        <v>6524</v>
      </c>
      <c r="E1467" s="14" t="s">
        <v>5071</v>
      </c>
      <c r="F1467" s="14" t="e" vm="9">
        <v>#VALUE!</v>
      </c>
      <c r="G1467" s="2" t="str">
        <f>_xlfn.XLOOKUP(E1467,missing_cities!$Q$2:$Q$56,missing_cities!$R$2:$R$56,"Not Found",0)</f>
        <v>China</v>
      </c>
      <c r="H1467" t="str">
        <f>_xlfn.XLOOKUP(E1467,missing_cities!$Q$2:$Q$56,missing_cities!$S$2:$S$56,"Not Found",0)</f>
        <v>Asia</v>
      </c>
      <c r="I1467" t="s">
        <v>18</v>
      </c>
      <c r="J1467" s="15">
        <v>0.21</v>
      </c>
      <c r="K1467" s="1">
        <v>45862</v>
      </c>
      <c r="L1467" s="15" t="str">
        <f t="shared" si="44"/>
        <v>9.00-21.00</v>
      </c>
      <c r="M1467" s="16">
        <f t="shared" si="45"/>
        <v>12</v>
      </c>
      <c r="N1467" s="15">
        <v>10.92</v>
      </c>
      <c r="O1467" s="15">
        <v>30</v>
      </c>
      <c r="P1467" t="s">
        <v>39</v>
      </c>
      <c r="Q1467">
        <v>22</v>
      </c>
      <c r="R1467" t="s">
        <v>37</v>
      </c>
      <c r="S1467">
        <v>2021</v>
      </c>
      <c r="T1467" t="s">
        <v>22</v>
      </c>
      <c r="U1467" s="15">
        <v>3.1</v>
      </c>
      <c r="V1467" s="15">
        <v>9</v>
      </c>
      <c r="W1467" t="s">
        <v>27</v>
      </c>
    </row>
    <row r="1468" spans="1:23">
      <c r="A1468" t="s">
        <v>1511</v>
      </c>
      <c r="B1468">
        <v>25.219940000000001</v>
      </c>
      <c r="C1468" s="15">
        <v>55.306665000000002</v>
      </c>
      <c r="D1468" s="2" t="s">
        <v>6525</v>
      </c>
      <c r="E1468" s="14" t="s">
        <v>5076</v>
      </c>
      <c r="F1468" s="14" t="e" vm="10">
        <v>#VALUE!</v>
      </c>
      <c r="G1468" s="2" t="str">
        <f>_xlfn.XLOOKUP(E1468,missing_cities!$Q$2:$Q$56,missing_cities!$R$2:$R$56,"Not Found",0)</f>
        <v>United Arab Emirates</v>
      </c>
      <c r="H1468" t="str">
        <f>_xlfn.XLOOKUP(E1468,missing_cities!$Q$2:$Q$56,missing_cities!$S$2:$S$56,"Not Found",0)</f>
        <v>Asia</v>
      </c>
      <c r="I1468" t="s">
        <v>18</v>
      </c>
      <c r="J1468" s="15">
        <v>0.45</v>
      </c>
      <c r="K1468" t="s">
        <v>19</v>
      </c>
      <c r="L1468" s="15" t="str">
        <f t="shared" si="44"/>
        <v>9:00-18:00</v>
      </c>
      <c r="M1468" s="16">
        <f t="shared" si="45"/>
        <v>0.37</v>
      </c>
      <c r="N1468" s="15">
        <v>3.62</v>
      </c>
      <c r="O1468" s="15">
        <v>92</v>
      </c>
      <c r="P1468" t="s">
        <v>37</v>
      </c>
      <c r="Q1468">
        <v>50</v>
      </c>
      <c r="R1468" t="s">
        <v>81</v>
      </c>
      <c r="S1468">
        <v>2014</v>
      </c>
      <c r="T1468" t="s">
        <v>31</v>
      </c>
      <c r="U1468" s="15">
        <v>3.1</v>
      </c>
      <c r="V1468" s="15">
        <v>5</v>
      </c>
      <c r="W1468" t="s">
        <v>27</v>
      </c>
    </row>
    <row r="1469" spans="1:23">
      <c r="A1469" t="s">
        <v>1512</v>
      </c>
      <c r="B1469">
        <v>13.719142</v>
      </c>
      <c r="C1469" s="15">
        <v>100.558851</v>
      </c>
      <c r="D1469" s="2" t="s">
        <v>6526</v>
      </c>
      <c r="E1469" s="14" t="s">
        <v>5059</v>
      </c>
      <c r="F1469" s="14" t="e" vm="4">
        <v>#VALUE!</v>
      </c>
      <c r="G1469" s="2" t="str">
        <f>_xlfn.XLOOKUP(E1469,missing_cities!$Q$2:$Q$56,missing_cities!$R$2:$R$56,"Not Found",0)</f>
        <v>Thailand</v>
      </c>
      <c r="H1469" t="str">
        <f>_xlfn.XLOOKUP(E1469,missing_cities!$Q$2:$Q$56,missing_cities!$S$2:$S$56,"Not Found",0)</f>
        <v>Asia</v>
      </c>
      <c r="I1469" t="s">
        <v>18</v>
      </c>
      <c r="J1469" s="15">
        <v>0.15</v>
      </c>
      <c r="K1469" s="1">
        <v>45862</v>
      </c>
      <c r="L1469" s="15" t="str">
        <f t="shared" si="44"/>
        <v>9.00-21.00</v>
      </c>
      <c r="M1469" s="16">
        <f t="shared" si="45"/>
        <v>12</v>
      </c>
      <c r="N1469" s="15">
        <v>16.45</v>
      </c>
      <c r="O1469" s="15">
        <v>26</v>
      </c>
      <c r="P1469" t="s">
        <v>37</v>
      </c>
      <c r="Q1469">
        <v>50</v>
      </c>
      <c r="R1469" t="s">
        <v>48</v>
      </c>
      <c r="S1469">
        <v>2014</v>
      </c>
      <c r="T1469" t="s">
        <v>31</v>
      </c>
      <c r="U1469" s="15">
        <v>3</v>
      </c>
      <c r="V1469" s="15">
        <v>4</v>
      </c>
      <c r="W1469" t="s">
        <v>23</v>
      </c>
    </row>
    <row r="1470" spans="1:23">
      <c r="A1470" t="s">
        <v>1513</v>
      </c>
      <c r="B1470">
        <v>13.778166000000001</v>
      </c>
      <c r="C1470" s="15">
        <v>100.547532</v>
      </c>
      <c r="D1470" s="2" t="s">
        <v>6527</v>
      </c>
      <c r="E1470" s="14" t="s">
        <v>5059</v>
      </c>
      <c r="F1470" s="14" t="e" vm="4">
        <v>#VALUE!</v>
      </c>
      <c r="G1470" s="2" t="str">
        <f>_xlfn.XLOOKUP(E1470,missing_cities!$Q$2:$Q$56,missing_cities!$R$2:$R$56,"Not Found",0)</f>
        <v>Thailand</v>
      </c>
      <c r="H1470" t="str">
        <f>_xlfn.XLOOKUP(E1470,missing_cities!$Q$2:$Q$56,missing_cities!$S$2:$S$56,"Not Found",0)</f>
        <v>Asia</v>
      </c>
      <c r="I1470" t="s">
        <v>18</v>
      </c>
      <c r="J1470" s="15">
        <v>0.43</v>
      </c>
      <c r="K1470" s="1">
        <v>45862</v>
      </c>
      <c r="L1470" s="15" t="str">
        <f t="shared" si="44"/>
        <v>9.00-21.00</v>
      </c>
      <c r="M1470" s="16">
        <f t="shared" si="45"/>
        <v>12</v>
      </c>
      <c r="N1470" s="15">
        <v>12.83</v>
      </c>
      <c r="O1470" s="15">
        <v>81</v>
      </c>
      <c r="P1470" t="s">
        <v>20</v>
      </c>
      <c r="Q1470">
        <v>350</v>
      </c>
      <c r="R1470" t="s">
        <v>21</v>
      </c>
      <c r="S1470">
        <v>2011</v>
      </c>
      <c r="T1470" t="s">
        <v>22</v>
      </c>
      <c r="U1470" s="15">
        <v>3.2</v>
      </c>
      <c r="V1470" s="15">
        <v>5</v>
      </c>
      <c r="W1470" t="s">
        <v>27</v>
      </c>
    </row>
    <row r="1471" spans="1:23">
      <c r="A1471" t="s">
        <v>1514</v>
      </c>
      <c r="B1471">
        <v>-33.875096999999997</v>
      </c>
      <c r="C1471" s="15">
        <v>151.319086</v>
      </c>
      <c r="D1471" s="2" t="s">
        <v>6528</v>
      </c>
      <c r="E1471" s="14" t="s">
        <v>5069</v>
      </c>
      <c r="F1471" s="14" t="e" vm="8">
        <v>#VALUE!</v>
      </c>
      <c r="G1471" s="2" t="str">
        <f>_xlfn.XLOOKUP(E1471,missing_cities!$Q$2:$Q$56,missing_cities!$R$2:$R$56,"Not Found",0)</f>
        <v>Australia</v>
      </c>
      <c r="H1471" t="str">
        <f>_xlfn.XLOOKUP(E1471,missing_cities!$Q$2:$Q$56,missing_cities!$S$2:$S$56,"Not Found",0)</f>
        <v>Australia</v>
      </c>
      <c r="I1471" t="s">
        <v>18</v>
      </c>
      <c r="J1471" s="15">
        <v>0.44</v>
      </c>
      <c r="K1471" t="s">
        <v>34</v>
      </c>
      <c r="L1471" s="15" t="str">
        <f t="shared" si="44"/>
        <v>6:00-22:00</v>
      </c>
      <c r="M1471" s="16">
        <f t="shared" si="45"/>
        <v>0.67</v>
      </c>
      <c r="N1471" s="15">
        <v>8.0399999999999991</v>
      </c>
      <c r="O1471" s="15">
        <v>73</v>
      </c>
      <c r="P1471" t="s">
        <v>37</v>
      </c>
      <c r="Q1471">
        <v>22</v>
      </c>
      <c r="R1471" t="s">
        <v>132</v>
      </c>
      <c r="S1471">
        <v>2018</v>
      </c>
      <c r="T1471" t="s">
        <v>22</v>
      </c>
      <c r="U1471" s="15">
        <v>4.5</v>
      </c>
      <c r="V1471" s="15">
        <v>10</v>
      </c>
      <c r="W1471" t="s">
        <v>23</v>
      </c>
    </row>
    <row r="1472" spans="1:23">
      <c r="A1472" t="s">
        <v>1515</v>
      </c>
      <c r="B1472">
        <v>-30.63354</v>
      </c>
      <c r="C1472" s="15">
        <v>-55.962741999999999</v>
      </c>
      <c r="D1472" s="2" t="s">
        <v>6529</v>
      </c>
      <c r="E1472" s="14" t="str">
        <f>_xlfn.XLOOKUP(C1472,missing_cities!B:B,missing_cities!C:C,"Not Found",0)</f>
        <v>Sant'Ana do Livramento</v>
      </c>
      <c r="F1472" s="14" t="e" vm="7">
        <v>#VALUE!</v>
      </c>
      <c r="G1472" s="2" t="str">
        <f>_xlfn.XLOOKUP(E1472,missing_cities!$Q$2:$Q$56,missing_cities!$R$2:$R$56,"Not Found",0)</f>
        <v>Brazil</v>
      </c>
      <c r="H1472" t="str">
        <f>_xlfn.XLOOKUP(E1472,missing_cities!$Q$2:$Q$56,missing_cities!$S$2:$S$56,"Not Found",0)</f>
        <v>South America</v>
      </c>
      <c r="I1472" t="s">
        <v>18</v>
      </c>
      <c r="J1472" s="15">
        <v>0.36</v>
      </c>
      <c r="K1472" t="s">
        <v>19</v>
      </c>
      <c r="L1472" s="15" t="str">
        <f t="shared" si="44"/>
        <v>9:00-18:00</v>
      </c>
      <c r="M1472" s="16">
        <f t="shared" si="45"/>
        <v>0.37</v>
      </c>
      <c r="N1472" s="15">
        <v>17.13</v>
      </c>
      <c r="O1472" s="15">
        <v>31</v>
      </c>
      <c r="P1472" t="s">
        <v>37</v>
      </c>
      <c r="Q1472">
        <v>150</v>
      </c>
      <c r="R1472" t="s">
        <v>21</v>
      </c>
      <c r="S1472">
        <v>2015</v>
      </c>
      <c r="T1472" t="s">
        <v>31</v>
      </c>
      <c r="U1472" s="15">
        <v>4.7</v>
      </c>
      <c r="V1472" s="15">
        <v>3</v>
      </c>
      <c r="W1472" t="s">
        <v>32</v>
      </c>
    </row>
    <row r="1473" spans="1:23">
      <c r="A1473" t="s">
        <v>1516</v>
      </c>
      <c r="B1473">
        <v>13.879953</v>
      </c>
      <c r="C1473" s="15">
        <v>100.511172</v>
      </c>
      <c r="D1473" s="2" t="s">
        <v>6530</v>
      </c>
      <c r="E1473" s="14" t="s">
        <v>5059</v>
      </c>
      <c r="F1473" s="14" t="e" vm="4">
        <v>#VALUE!</v>
      </c>
      <c r="G1473" s="2" t="str">
        <f>_xlfn.XLOOKUP(E1473,missing_cities!$Q$2:$Q$56,missing_cities!$R$2:$R$56,"Not Found",0)</f>
        <v>Thailand</v>
      </c>
      <c r="H1473" t="str">
        <f>_xlfn.XLOOKUP(E1473,missing_cities!$Q$2:$Q$56,missing_cities!$S$2:$S$56,"Not Found",0)</f>
        <v>Asia</v>
      </c>
      <c r="I1473" t="s">
        <v>18</v>
      </c>
      <c r="J1473" s="15">
        <v>0.38</v>
      </c>
      <c r="K1473" t="s">
        <v>34</v>
      </c>
      <c r="L1473" s="15" t="str">
        <f t="shared" si="44"/>
        <v>6:00-22:00</v>
      </c>
      <c r="M1473" s="16">
        <f t="shared" si="45"/>
        <v>0.67</v>
      </c>
      <c r="N1473" s="15">
        <v>7.53</v>
      </c>
      <c r="O1473" s="15">
        <v>80</v>
      </c>
      <c r="P1473" t="s">
        <v>25</v>
      </c>
      <c r="Q1473">
        <v>350</v>
      </c>
      <c r="R1473" t="s">
        <v>42</v>
      </c>
      <c r="S1473">
        <v>2016</v>
      </c>
      <c r="T1473" t="s">
        <v>22</v>
      </c>
      <c r="U1473" s="15">
        <v>4</v>
      </c>
      <c r="V1473" s="15">
        <v>5</v>
      </c>
      <c r="W1473" t="s">
        <v>23</v>
      </c>
    </row>
    <row r="1474" spans="1:23">
      <c r="A1474" t="s">
        <v>1517</v>
      </c>
      <c r="B1474">
        <v>-23.614965999999999</v>
      </c>
      <c r="C1474" s="15">
        <v>-46.537466000000002</v>
      </c>
      <c r="D1474" s="2" t="s">
        <v>6531</v>
      </c>
      <c r="E1474" s="14" t="s">
        <v>5067</v>
      </c>
      <c r="F1474" s="14" t="e" vm="7">
        <v>#VALUE!</v>
      </c>
      <c r="G1474" s="2" t="str">
        <f>_xlfn.XLOOKUP(E1474,missing_cities!$Q$2:$Q$56,missing_cities!$R$2:$R$56,"Not Found",0)</f>
        <v>Brazil</v>
      </c>
      <c r="H1474" t="str">
        <f>_xlfn.XLOOKUP(E1474,missing_cities!$Q$2:$Q$56,missing_cities!$S$2:$S$56,"Not Found",0)</f>
        <v>South America</v>
      </c>
      <c r="I1474" t="s">
        <v>18</v>
      </c>
      <c r="J1474" s="15">
        <v>0.19</v>
      </c>
      <c r="K1474" t="s">
        <v>19</v>
      </c>
      <c r="L1474" s="15" t="str">
        <f t="shared" si="44"/>
        <v>9:00-18:00</v>
      </c>
      <c r="M1474" s="16">
        <f t="shared" si="45"/>
        <v>0.37</v>
      </c>
      <c r="N1474" s="15">
        <v>3.68</v>
      </c>
      <c r="O1474" s="15">
        <v>58</v>
      </c>
      <c r="P1474" t="s">
        <v>29</v>
      </c>
      <c r="Q1474">
        <v>22</v>
      </c>
      <c r="R1474" t="s">
        <v>40</v>
      </c>
      <c r="S1474">
        <v>2011</v>
      </c>
      <c r="T1474" t="s">
        <v>22</v>
      </c>
      <c r="U1474" s="15">
        <v>3.4</v>
      </c>
      <c r="V1474" s="15">
        <v>8</v>
      </c>
      <c r="W1474" t="s">
        <v>23</v>
      </c>
    </row>
    <row r="1475" spans="1:23">
      <c r="A1475" t="s">
        <v>1518</v>
      </c>
      <c r="B1475">
        <v>41.926161</v>
      </c>
      <c r="C1475" s="15">
        <v>-87.733879000000002</v>
      </c>
      <c r="D1475" s="2" t="s">
        <v>6532</v>
      </c>
      <c r="E1475" s="14" t="s">
        <v>5065</v>
      </c>
      <c r="F1475" s="14" t="e" vm="5">
        <v>#VALUE!</v>
      </c>
      <c r="G1475" s="2" t="str">
        <f>_xlfn.XLOOKUP(E1475,missing_cities!$Q$2:$Q$56,missing_cities!$R$2:$R$56,"Not Found",0)</f>
        <v>United States</v>
      </c>
      <c r="H1475" t="str">
        <f>_xlfn.XLOOKUP(E1475,missing_cities!$Q$2:$Q$56,missing_cities!$S$2:$S$56,"Not Found",0)</f>
        <v>North America</v>
      </c>
      <c r="I1475" t="s">
        <v>18</v>
      </c>
      <c r="J1475" s="15">
        <v>0.14000000000000001</v>
      </c>
      <c r="K1475" t="s">
        <v>34</v>
      </c>
      <c r="L1475" s="15" t="str">
        <f t="shared" ref="L1475:L1538" si="46">IF(ISNUMBER(SEARCH("-",K1475)),K1475,"9.00-21.00")</f>
        <v>6:00-22:00</v>
      </c>
      <c r="M1475" s="16">
        <f t="shared" ref="M1475:M1538" si="47">IF(ISNUMBER(SEARCH("-", L1475)), TEXT(RIGHT(L1475, LEN(L1475) - FIND("-", L1475)), "0.00") - TEXT(LEFT(L1475, FIND("-", L1475)-1), "0.00"), "")</f>
        <v>0.67</v>
      </c>
      <c r="N1475" s="15">
        <v>9.61</v>
      </c>
      <c r="O1475" s="15">
        <v>39</v>
      </c>
      <c r="P1475" t="s">
        <v>37</v>
      </c>
      <c r="Q1475">
        <v>150</v>
      </c>
      <c r="R1475" t="s">
        <v>81</v>
      </c>
      <c r="S1475">
        <v>2018</v>
      </c>
      <c r="T1475" t="s">
        <v>31</v>
      </c>
      <c r="U1475" s="15">
        <v>5</v>
      </c>
      <c r="V1475" s="15">
        <v>9</v>
      </c>
      <c r="W1475" t="s">
        <v>27</v>
      </c>
    </row>
    <row r="1476" spans="1:23">
      <c r="A1476" t="s">
        <v>1519</v>
      </c>
      <c r="B1476">
        <v>37.753391000000001</v>
      </c>
      <c r="C1476" s="15">
        <v>-122.303219</v>
      </c>
      <c r="D1476" s="2" t="s">
        <v>6533</v>
      </c>
      <c r="E1476" s="14" t="s">
        <v>5061</v>
      </c>
      <c r="F1476" s="14" t="e" vm="5">
        <v>#VALUE!</v>
      </c>
      <c r="G1476" s="2" t="str">
        <f>_xlfn.XLOOKUP(E1476,missing_cities!$Q$2:$Q$56,missing_cities!$R$2:$R$56,"Not Found",0)</f>
        <v>United States</v>
      </c>
      <c r="H1476" t="str">
        <f>_xlfn.XLOOKUP(E1476,missing_cities!$Q$2:$Q$56,missing_cities!$S$2:$S$56,"Not Found",0)</f>
        <v>North America</v>
      </c>
      <c r="I1476" t="s">
        <v>18</v>
      </c>
      <c r="J1476" s="15">
        <v>0.46</v>
      </c>
      <c r="K1476" t="s">
        <v>34</v>
      </c>
      <c r="L1476" s="15" t="str">
        <f t="shared" si="46"/>
        <v>6:00-22:00</v>
      </c>
      <c r="M1476" s="16">
        <f t="shared" si="47"/>
        <v>0.67</v>
      </c>
      <c r="N1476" s="15">
        <v>9.7799999999999994</v>
      </c>
      <c r="O1476" s="15">
        <v>97</v>
      </c>
      <c r="P1476" t="s">
        <v>25</v>
      </c>
      <c r="Q1476">
        <v>50</v>
      </c>
      <c r="R1476" t="s">
        <v>81</v>
      </c>
      <c r="S1476">
        <v>2011</v>
      </c>
      <c r="T1476" t="s">
        <v>31</v>
      </c>
      <c r="U1476" s="15">
        <v>3.6</v>
      </c>
      <c r="V1476" s="15">
        <v>7</v>
      </c>
      <c r="W1476" t="s">
        <v>23</v>
      </c>
    </row>
    <row r="1477" spans="1:23">
      <c r="A1477" t="s">
        <v>1520</v>
      </c>
      <c r="B1477">
        <v>34.185726000000003</v>
      </c>
      <c r="C1477" s="15">
        <v>-118.293617</v>
      </c>
      <c r="D1477" s="2" t="s">
        <v>6534</v>
      </c>
      <c r="E1477" s="14" t="s">
        <v>5111</v>
      </c>
      <c r="F1477" s="14" t="e" vm="5">
        <v>#VALUE!</v>
      </c>
      <c r="G1477" s="2" t="str">
        <f>_xlfn.XLOOKUP(E1477,missing_cities!$Q$2:$Q$56,missing_cities!$R$2:$R$56,"Not Found",0)</f>
        <v>United States</v>
      </c>
      <c r="H1477" t="str">
        <f>_xlfn.XLOOKUP(E1477,missing_cities!$Q$2:$Q$56,missing_cities!$S$2:$S$56,"Not Found",0)</f>
        <v>North America</v>
      </c>
      <c r="I1477" t="s">
        <v>18</v>
      </c>
      <c r="J1477" s="15">
        <v>0.23</v>
      </c>
      <c r="K1477" t="s">
        <v>19</v>
      </c>
      <c r="L1477" s="15" t="str">
        <f t="shared" si="46"/>
        <v>9:00-18:00</v>
      </c>
      <c r="M1477" s="16">
        <f t="shared" si="47"/>
        <v>0.37</v>
      </c>
      <c r="N1477" s="15">
        <v>12.25</v>
      </c>
      <c r="O1477" s="15">
        <v>63</v>
      </c>
      <c r="P1477" t="s">
        <v>25</v>
      </c>
      <c r="Q1477">
        <v>350</v>
      </c>
      <c r="R1477" t="s">
        <v>67</v>
      </c>
      <c r="S1477">
        <v>2021</v>
      </c>
      <c r="T1477" t="s">
        <v>22</v>
      </c>
      <c r="U1477" s="15">
        <v>4.2</v>
      </c>
      <c r="V1477" s="15">
        <v>10</v>
      </c>
      <c r="W1477" t="s">
        <v>23</v>
      </c>
    </row>
    <row r="1478" spans="1:23">
      <c r="A1478" t="s">
        <v>1521</v>
      </c>
      <c r="B1478">
        <v>37.834353</v>
      </c>
      <c r="C1478" s="15">
        <v>-122.41019900000001</v>
      </c>
      <c r="D1478" s="2" t="s">
        <v>6535</v>
      </c>
      <c r="E1478" s="14" t="s">
        <v>5061</v>
      </c>
      <c r="F1478" s="14" t="e" vm="5">
        <v>#VALUE!</v>
      </c>
      <c r="G1478" s="2" t="str">
        <f>_xlfn.XLOOKUP(E1478,missing_cities!$Q$2:$Q$56,missing_cities!$R$2:$R$56,"Not Found",0)</f>
        <v>United States</v>
      </c>
      <c r="H1478" t="str">
        <f>_xlfn.XLOOKUP(E1478,missing_cities!$Q$2:$Q$56,missing_cities!$S$2:$S$56,"Not Found",0)</f>
        <v>North America</v>
      </c>
      <c r="I1478" t="s">
        <v>18</v>
      </c>
      <c r="J1478" s="15">
        <v>0.13</v>
      </c>
      <c r="K1478" t="s">
        <v>19</v>
      </c>
      <c r="L1478" s="15" t="str">
        <f t="shared" si="46"/>
        <v>9:00-18:00</v>
      </c>
      <c r="M1478" s="16">
        <f t="shared" si="47"/>
        <v>0.37</v>
      </c>
      <c r="N1478" s="15">
        <v>1.3</v>
      </c>
      <c r="O1478" s="15">
        <v>26</v>
      </c>
      <c r="P1478" t="s">
        <v>37</v>
      </c>
      <c r="Q1478">
        <v>50</v>
      </c>
      <c r="R1478" t="s">
        <v>76</v>
      </c>
      <c r="S1478">
        <v>2012</v>
      </c>
      <c r="T1478" t="s">
        <v>22</v>
      </c>
      <c r="U1478" s="15">
        <v>5</v>
      </c>
      <c r="V1478" s="15">
        <v>4</v>
      </c>
      <c r="W1478" t="s">
        <v>23</v>
      </c>
    </row>
    <row r="1479" spans="1:23">
      <c r="A1479" t="s">
        <v>1522</v>
      </c>
      <c r="B1479">
        <v>43.640360999999999</v>
      </c>
      <c r="C1479" s="15">
        <v>-79.439869999999999</v>
      </c>
      <c r="D1479" s="2" t="s">
        <v>6536</v>
      </c>
      <c r="E1479" s="14" t="s">
        <v>5050</v>
      </c>
      <c r="F1479" s="14" t="e" vm="1">
        <v>#VALUE!</v>
      </c>
      <c r="G1479" s="2" t="str">
        <f>_xlfn.XLOOKUP(E1479,missing_cities!$Q$2:$Q$56,missing_cities!$R$2:$R$56,"Not Found",0)</f>
        <v>Canada</v>
      </c>
      <c r="H1479" t="str">
        <f>_xlfn.XLOOKUP(E1479,missing_cities!$Q$2:$Q$56,missing_cities!$S$2:$S$56,"Not Found",0)</f>
        <v>North America</v>
      </c>
      <c r="I1479" t="s">
        <v>18</v>
      </c>
      <c r="J1479" s="15">
        <v>0.24</v>
      </c>
      <c r="K1479" t="s">
        <v>19</v>
      </c>
      <c r="L1479" s="15" t="str">
        <f t="shared" si="46"/>
        <v>9:00-18:00</v>
      </c>
      <c r="M1479" s="16">
        <f t="shared" si="47"/>
        <v>0.37</v>
      </c>
      <c r="N1479" s="15">
        <v>3.95</v>
      </c>
      <c r="O1479" s="15">
        <v>87</v>
      </c>
      <c r="P1479" t="s">
        <v>37</v>
      </c>
      <c r="Q1479">
        <v>22</v>
      </c>
      <c r="R1479" t="s">
        <v>48</v>
      </c>
      <c r="S1479">
        <v>2012</v>
      </c>
      <c r="T1479" t="s">
        <v>31</v>
      </c>
      <c r="U1479" s="15">
        <v>4.2</v>
      </c>
      <c r="V1479" s="15">
        <v>6</v>
      </c>
      <c r="W1479" t="s">
        <v>32</v>
      </c>
    </row>
    <row r="1480" spans="1:23">
      <c r="A1480" t="s">
        <v>1523</v>
      </c>
      <c r="B1480">
        <v>-58.475451</v>
      </c>
      <c r="C1480" s="15">
        <v>63.689236999999999</v>
      </c>
      <c r="D1480" s="2" t="s">
        <v>6537</v>
      </c>
      <c r="E1480" s="14" t="str">
        <f>_xlfn.XLOOKUP(C1480,missing_cities!B:B,missing_cities!C:C,"Not Found",0)</f>
        <v>Error</v>
      </c>
      <c r="F1480" s="14" t="s">
        <v>9987</v>
      </c>
      <c r="G1480" s="2" t="str">
        <f>_xlfn.XLOOKUP(E1480,missing_cities!$Q$2:$Q$56,missing_cities!$R$2:$R$56,"Not Found",0)</f>
        <v>Error</v>
      </c>
      <c r="H1480" t="str">
        <f>_xlfn.XLOOKUP(E1480,missing_cities!$Q$2:$Q$56,missing_cities!$S$2:$S$56,"Not Found",0)</f>
        <v>Error</v>
      </c>
      <c r="I1480" t="s">
        <v>18</v>
      </c>
      <c r="J1480" s="15">
        <v>0.37</v>
      </c>
      <c r="K1480" t="s">
        <v>34</v>
      </c>
      <c r="L1480" s="15" t="str">
        <f t="shared" si="46"/>
        <v>6:00-22:00</v>
      </c>
      <c r="M1480" s="16">
        <f t="shared" si="47"/>
        <v>0.67</v>
      </c>
      <c r="N1480" s="15">
        <v>11.54</v>
      </c>
      <c r="O1480" s="15">
        <v>99</v>
      </c>
      <c r="P1480" t="s">
        <v>37</v>
      </c>
      <c r="Q1480">
        <v>50</v>
      </c>
      <c r="R1480" t="s">
        <v>74</v>
      </c>
      <c r="S1480">
        <v>2011</v>
      </c>
      <c r="T1480" t="s">
        <v>22</v>
      </c>
      <c r="U1480" s="15">
        <v>3.7</v>
      </c>
      <c r="V1480" s="15">
        <v>1</v>
      </c>
      <c r="W1480" t="s">
        <v>32</v>
      </c>
    </row>
    <row r="1481" spans="1:23">
      <c r="A1481" t="s">
        <v>1524</v>
      </c>
      <c r="B1481">
        <v>52.504154999999997</v>
      </c>
      <c r="C1481" s="15">
        <v>13.467902</v>
      </c>
      <c r="D1481" s="2" t="s">
        <v>6538</v>
      </c>
      <c r="E1481" s="14" t="s">
        <v>5057</v>
      </c>
      <c r="F1481" s="14" t="e" vm="3">
        <v>#VALUE!</v>
      </c>
      <c r="G1481" s="2" t="str">
        <f>_xlfn.XLOOKUP(E1481,missing_cities!$Q$2:$Q$56,missing_cities!$R$2:$R$56,"Not Found",0)</f>
        <v>Germany</v>
      </c>
      <c r="H1481" t="str">
        <f>_xlfn.XLOOKUP(E1481,missing_cities!$Q$2:$Q$56,missing_cities!$S$2:$S$56,"Not Found",0)</f>
        <v>Europe</v>
      </c>
      <c r="I1481" t="s">
        <v>18</v>
      </c>
      <c r="J1481" s="15">
        <v>0.3</v>
      </c>
      <c r="K1481" t="s">
        <v>19</v>
      </c>
      <c r="L1481" s="15" t="str">
        <f t="shared" si="46"/>
        <v>9:00-18:00</v>
      </c>
      <c r="M1481" s="16">
        <f t="shared" si="47"/>
        <v>0.37</v>
      </c>
      <c r="N1481" s="15">
        <v>1.34</v>
      </c>
      <c r="O1481" s="15">
        <v>33</v>
      </c>
      <c r="P1481" t="s">
        <v>20</v>
      </c>
      <c r="Q1481">
        <v>50</v>
      </c>
      <c r="R1481" t="s">
        <v>76</v>
      </c>
      <c r="S1481">
        <v>2021</v>
      </c>
      <c r="T1481" t="s">
        <v>22</v>
      </c>
      <c r="U1481" s="15">
        <v>4.9000000000000004</v>
      </c>
      <c r="V1481" s="15">
        <v>9</v>
      </c>
      <c r="W1481" t="s">
        <v>23</v>
      </c>
    </row>
    <row r="1482" spans="1:23">
      <c r="A1482" t="s">
        <v>1525</v>
      </c>
      <c r="B1482">
        <v>13.788055999999999</v>
      </c>
      <c r="C1482" s="15">
        <v>100.52401500000001</v>
      </c>
      <c r="D1482" s="2" t="s">
        <v>6539</v>
      </c>
      <c r="E1482" s="14" t="s">
        <v>5059</v>
      </c>
      <c r="F1482" s="14" t="e" vm="4">
        <v>#VALUE!</v>
      </c>
      <c r="G1482" s="2" t="str">
        <f>_xlfn.XLOOKUP(E1482,missing_cities!$Q$2:$Q$56,missing_cities!$R$2:$R$56,"Not Found",0)</f>
        <v>Thailand</v>
      </c>
      <c r="H1482" t="str">
        <f>_xlfn.XLOOKUP(E1482,missing_cities!$Q$2:$Q$56,missing_cities!$S$2:$S$56,"Not Found",0)</f>
        <v>Asia</v>
      </c>
      <c r="I1482" t="s">
        <v>18</v>
      </c>
      <c r="J1482" s="15">
        <v>0.25</v>
      </c>
      <c r="K1482" t="s">
        <v>19</v>
      </c>
      <c r="L1482" s="15" t="str">
        <f t="shared" si="46"/>
        <v>9:00-18:00</v>
      </c>
      <c r="M1482" s="16">
        <f t="shared" si="47"/>
        <v>0.37</v>
      </c>
      <c r="N1482" s="15">
        <v>0.86</v>
      </c>
      <c r="O1482" s="15">
        <v>41</v>
      </c>
      <c r="P1482" t="s">
        <v>25</v>
      </c>
      <c r="Q1482">
        <v>22</v>
      </c>
      <c r="R1482" t="s">
        <v>48</v>
      </c>
      <c r="S1482">
        <v>2011</v>
      </c>
      <c r="T1482" t="s">
        <v>31</v>
      </c>
      <c r="U1482" s="15">
        <v>3.2</v>
      </c>
      <c r="V1482" s="15">
        <v>5</v>
      </c>
      <c r="W1482" t="s">
        <v>23</v>
      </c>
    </row>
    <row r="1483" spans="1:23">
      <c r="A1483" t="s">
        <v>1526</v>
      </c>
      <c r="B1483">
        <v>-33.807299999999998</v>
      </c>
      <c r="C1483" s="15">
        <v>18.423689</v>
      </c>
      <c r="D1483" s="2" t="s">
        <v>6540</v>
      </c>
      <c r="E1483" s="14" t="s">
        <v>5085</v>
      </c>
      <c r="F1483" s="14" t="e" vm="12">
        <v>#VALUE!</v>
      </c>
      <c r="G1483" s="2" t="str">
        <f>_xlfn.XLOOKUP(E1483,missing_cities!$Q$2:$Q$56,missing_cities!$R$2:$R$56,"Not Found",0)</f>
        <v>South Africa</v>
      </c>
      <c r="H1483" t="str">
        <f>_xlfn.XLOOKUP(E1483,missing_cities!$Q$2:$Q$56,missing_cities!$S$2:$S$56,"Not Found",0)</f>
        <v>Africa</v>
      </c>
      <c r="I1483" t="s">
        <v>18</v>
      </c>
      <c r="J1483" s="15">
        <v>0.1</v>
      </c>
      <c r="K1483" t="s">
        <v>34</v>
      </c>
      <c r="L1483" s="15" t="str">
        <f t="shared" si="46"/>
        <v>6:00-22:00</v>
      </c>
      <c r="M1483" s="16">
        <f t="shared" si="47"/>
        <v>0.67</v>
      </c>
      <c r="N1483" s="15">
        <v>18.239999999999998</v>
      </c>
      <c r="O1483" s="15">
        <v>34</v>
      </c>
      <c r="P1483" t="s">
        <v>29</v>
      </c>
      <c r="Q1483">
        <v>350</v>
      </c>
      <c r="R1483" t="s">
        <v>42</v>
      </c>
      <c r="S1483">
        <v>2013</v>
      </c>
      <c r="T1483" t="s">
        <v>22</v>
      </c>
      <c r="U1483" s="15">
        <v>4.4000000000000004</v>
      </c>
      <c r="V1483" s="15">
        <v>9</v>
      </c>
      <c r="W1483" t="s">
        <v>27</v>
      </c>
    </row>
    <row r="1484" spans="1:23">
      <c r="A1484" t="s">
        <v>1527</v>
      </c>
      <c r="B1484">
        <v>17.444345999999999</v>
      </c>
      <c r="C1484" s="15">
        <v>76.391418000000002</v>
      </c>
      <c r="D1484" s="2" t="s">
        <v>6541</v>
      </c>
      <c r="E1484" s="14" t="str">
        <f>_xlfn.XLOOKUP(C1484,missing_cities!B:B,missing_cities!C:C,"Not Found",0)</f>
        <v>à²¨à²¿à²‚à²¬à²¾à²³</v>
      </c>
      <c r="F1484" s="14" t="s">
        <v>10097</v>
      </c>
      <c r="G1484" s="2" t="str">
        <f>_xlfn.XLOOKUP(E1484,missing_cities!$Q$2:$Q$56,missing_cities!$R$2:$R$56,"Not Found",0)</f>
        <v>(Unclear)</v>
      </c>
      <c r="H1484" t="str">
        <f>_xlfn.XLOOKUP(E1484,missing_cities!$Q$2:$Q$56,missing_cities!$S$2:$S$56,"Not Found",0)</f>
        <v>(Unclear)</v>
      </c>
      <c r="I1484" t="s">
        <v>18</v>
      </c>
      <c r="J1484" s="15">
        <v>0.4</v>
      </c>
      <c r="K1484" t="s">
        <v>34</v>
      </c>
      <c r="L1484" s="15" t="str">
        <f t="shared" si="46"/>
        <v>6:00-22:00</v>
      </c>
      <c r="M1484" s="16">
        <f t="shared" si="47"/>
        <v>0.67</v>
      </c>
      <c r="N1484" s="15">
        <v>3.81</v>
      </c>
      <c r="O1484" s="15">
        <v>14</v>
      </c>
      <c r="P1484" t="s">
        <v>20</v>
      </c>
      <c r="Q1484">
        <v>150</v>
      </c>
      <c r="R1484" t="s">
        <v>37</v>
      </c>
      <c r="S1484">
        <v>2021</v>
      </c>
      <c r="T1484" t="s">
        <v>22</v>
      </c>
      <c r="U1484" s="15">
        <v>4.4000000000000004</v>
      </c>
      <c r="V1484" s="15">
        <v>2</v>
      </c>
      <c r="W1484" t="s">
        <v>23</v>
      </c>
    </row>
    <row r="1485" spans="1:23">
      <c r="A1485" t="s">
        <v>1528</v>
      </c>
      <c r="B1485">
        <v>-33.868088</v>
      </c>
      <c r="C1485" s="15">
        <v>18.578327999999999</v>
      </c>
      <c r="D1485" s="2" t="s">
        <v>6542</v>
      </c>
      <c r="E1485" s="14" t="s">
        <v>5085</v>
      </c>
      <c r="F1485" s="14" t="e" vm="12">
        <v>#VALUE!</v>
      </c>
      <c r="G1485" s="2" t="str">
        <f>_xlfn.XLOOKUP(E1485,missing_cities!$Q$2:$Q$56,missing_cities!$R$2:$R$56,"Not Found",0)</f>
        <v>South Africa</v>
      </c>
      <c r="H1485" t="str">
        <f>_xlfn.XLOOKUP(E1485,missing_cities!$Q$2:$Q$56,missing_cities!$S$2:$S$56,"Not Found",0)</f>
        <v>Africa</v>
      </c>
      <c r="I1485" t="s">
        <v>18</v>
      </c>
      <c r="J1485" s="15">
        <v>0.2</v>
      </c>
      <c r="K1485" s="1">
        <v>45862</v>
      </c>
      <c r="L1485" s="15" t="str">
        <f t="shared" si="46"/>
        <v>9.00-21.00</v>
      </c>
      <c r="M1485" s="16">
        <f t="shared" si="47"/>
        <v>12</v>
      </c>
      <c r="N1485" s="15">
        <v>1.81</v>
      </c>
      <c r="O1485" s="15">
        <v>93</v>
      </c>
      <c r="P1485" t="s">
        <v>29</v>
      </c>
      <c r="Q1485">
        <v>150</v>
      </c>
      <c r="R1485" t="s">
        <v>74</v>
      </c>
      <c r="S1485">
        <v>2023</v>
      </c>
      <c r="T1485" t="s">
        <v>31</v>
      </c>
      <c r="U1485" s="15">
        <v>3.3</v>
      </c>
      <c r="V1485" s="15">
        <v>1</v>
      </c>
      <c r="W1485" t="s">
        <v>32</v>
      </c>
    </row>
    <row r="1486" spans="1:23">
      <c r="A1486" t="s">
        <v>1529</v>
      </c>
      <c r="B1486">
        <v>-33.817943</v>
      </c>
      <c r="C1486" s="15">
        <v>18.436267000000001</v>
      </c>
      <c r="D1486" s="2" t="s">
        <v>6543</v>
      </c>
      <c r="E1486" s="14" t="s">
        <v>5085</v>
      </c>
      <c r="F1486" s="14" t="e" vm="12">
        <v>#VALUE!</v>
      </c>
      <c r="G1486" s="2" t="str">
        <f>_xlfn.XLOOKUP(E1486,missing_cities!$Q$2:$Q$56,missing_cities!$R$2:$R$56,"Not Found",0)</f>
        <v>South Africa</v>
      </c>
      <c r="H1486" t="str">
        <f>_xlfn.XLOOKUP(E1486,missing_cities!$Q$2:$Q$56,missing_cities!$S$2:$S$56,"Not Found",0)</f>
        <v>Africa</v>
      </c>
      <c r="I1486" t="s">
        <v>18</v>
      </c>
      <c r="J1486" s="15">
        <v>0.24</v>
      </c>
      <c r="K1486" s="1">
        <v>45862</v>
      </c>
      <c r="L1486" s="15" t="str">
        <f t="shared" si="46"/>
        <v>9.00-21.00</v>
      </c>
      <c r="M1486" s="16">
        <f t="shared" si="47"/>
        <v>12</v>
      </c>
      <c r="N1486" s="15">
        <v>17.22</v>
      </c>
      <c r="O1486" s="15">
        <v>75</v>
      </c>
      <c r="P1486" t="s">
        <v>39</v>
      </c>
      <c r="Q1486">
        <v>50</v>
      </c>
      <c r="R1486" t="s">
        <v>132</v>
      </c>
      <c r="S1486">
        <v>2010</v>
      </c>
      <c r="T1486" t="s">
        <v>31</v>
      </c>
      <c r="U1486" s="15">
        <v>3.2</v>
      </c>
      <c r="V1486" s="15">
        <v>1</v>
      </c>
      <c r="W1486" t="s">
        <v>27</v>
      </c>
    </row>
    <row r="1487" spans="1:23">
      <c r="A1487" t="s">
        <v>1530</v>
      </c>
      <c r="B1487">
        <v>39.902613000000002</v>
      </c>
      <c r="C1487" s="15">
        <v>116.460212</v>
      </c>
      <c r="D1487" s="2" t="s">
        <v>6544</v>
      </c>
      <c r="E1487" s="14" t="s">
        <v>5071</v>
      </c>
      <c r="F1487" s="14" t="e" vm="9">
        <v>#VALUE!</v>
      </c>
      <c r="G1487" s="2" t="str">
        <f>_xlfn.XLOOKUP(E1487,missing_cities!$Q$2:$Q$56,missing_cities!$R$2:$R$56,"Not Found",0)</f>
        <v>China</v>
      </c>
      <c r="H1487" t="str">
        <f>_xlfn.XLOOKUP(E1487,missing_cities!$Q$2:$Q$56,missing_cities!$S$2:$S$56,"Not Found",0)</f>
        <v>Asia</v>
      </c>
      <c r="I1487" t="s">
        <v>18</v>
      </c>
      <c r="J1487" s="15">
        <v>0.37</v>
      </c>
      <c r="K1487" t="s">
        <v>34</v>
      </c>
      <c r="L1487" s="15" t="str">
        <f t="shared" si="46"/>
        <v>6:00-22:00</v>
      </c>
      <c r="M1487" s="16">
        <f t="shared" si="47"/>
        <v>0.67</v>
      </c>
      <c r="N1487" s="15">
        <v>17.28</v>
      </c>
      <c r="O1487" s="15">
        <v>81</v>
      </c>
      <c r="P1487" t="s">
        <v>37</v>
      </c>
      <c r="Q1487">
        <v>22</v>
      </c>
      <c r="R1487" t="s">
        <v>44</v>
      </c>
      <c r="S1487">
        <v>2010</v>
      </c>
      <c r="T1487" t="s">
        <v>22</v>
      </c>
      <c r="U1487" s="15">
        <v>4.7</v>
      </c>
      <c r="V1487" s="15">
        <v>5</v>
      </c>
      <c r="W1487" t="s">
        <v>32</v>
      </c>
    </row>
    <row r="1488" spans="1:23">
      <c r="A1488" t="s">
        <v>1531</v>
      </c>
      <c r="B1488">
        <v>34.014189999999999</v>
      </c>
      <c r="C1488" s="15">
        <v>-118.216156</v>
      </c>
      <c r="D1488" s="2" t="s">
        <v>6545</v>
      </c>
      <c r="E1488" s="14" t="s">
        <v>5111</v>
      </c>
      <c r="F1488" s="14" t="e" vm="5">
        <v>#VALUE!</v>
      </c>
      <c r="G1488" s="2" t="str">
        <f>_xlfn.XLOOKUP(E1488,missing_cities!$Q$2:$Q$56,missing_cities!$R$2:$R$56,"Not Found",0)</f>
        <v>United States</v>
      </c>
      <c r="H1488" t="str">
        <f>_xlfn.XLOOKUP(E1488,missing_cities!$Q$2:$Q$56,missing_cities!$S$2:$S$56,"Not Found",0)</f>
        <v>North America</v>
      </c>
      <c r="I1488" t="s">
        <v>18</v>
      </c>
      <c r="J1488" s="15">
        <v>0.18</v>
      </c>
      <c r="K1488" t="s">
        <v>34</v>
      </c>
      <c r="L1488" s="15" t="str">
        <f t="shared" si="46"/>
        <v>6:00-22:00</v>
      </c>
      <c r="M1488" s="16">
        <f t="shared" si="47"/>
        <v>0.67</v>
      </c>
      <c r="N1488" s="15">
        <v>6.56</v>
      </c>
      <c r="O1488" s="15">
        <v>62</v>
      </c>
      <c r="P1488" t="s">
        <v>25</v>
      </c>
      <c r="Q1488">
        <v>150</v>
      </c>
      <c r="R1488" t="s">
        <v>37</v>
      </c>
      <c r="S1488">
        <v>2015</v>
      </c>
      <c r="T1488" t="s">
        <v>22</v>
      </c>
      <c r="U1488" s="15">
        <v>3.9</v>
      </c>
      <c r="V1488" s="15">
        <v>3</v>
      </c>
      <c r="W1488" t="s">
        <v>27</v>
      </c>
    </row>
    <row r="1489" spans="1:23">
      <c r="A1489" t="s">
        <v>1532</v>
      </c>
      <c r="B1489">
        <v>55.824454000000003</v>
      </c>
      <c r="C1489" s="15">
        <v>37.604097000000003</v>
      </c>
      <c r="D1489" s="2" t="s">
        <v>6546</v>
      </c>
      <c r="E1489" s="14" t="s">
        <v>5052</v>
      </c>
      <c r="F1489" s="14" t="e" vm="2">
        <v>#VALUE!</v>
      </c>
      <c r="G1489" s="2" t="str">
        <f>_xlfn.XLOOKUP(E1489,missing_cities!$Q$2:$Q$56,missing_cities!$R$2:$R$56,"Not Found",0)</f>
        <v>Russia</v>
      </c>
      <c r="H1489" t="str">
        <f>_xlfn.XLOOKUP(E1489,missing_cities!$Q$2:$Q$56,missing_cities!$S$2:$S$56,"Not Found",0)</f>
        <v>Europe</v>
      </c>
      <c r="I1489" t="s">
        <v>18</v>
      </c>
      <c r="J1489" s="15">
        <v>0.36</v>
      </c>
      <c r="K1489" t="s">
        <v>19</v>
      </c>
      <c r="L1489" s="15" t="str">
        <f t="shared" si="46"/>
        <v>9:00-18:00</v>
      </c>
      <c r="M1489" s="16">
        <f t="shared" si="47"/>
        <v>0.37</v>
      </c>
      <c r="N1489" s="15">
        <v>17.149999999999999</v>
      </c>
      <c r="O1489" s="15">
        <v>18</v>
      </c>
      <c r="P1489" t="s">
        <v>25</v>
      </c>
      <c r="Q1489">
        <v>150</v>
      </c>
      <c r="R1489" t="s">
        <v>76</v>
      </c>
      <c r="S1489">
        <v>2017</v>
      </c>
      <c r="T1489" t="s">
        <v>31</v>
      </c>
      <c r="U1489" s="15">
        <v>4.7</v>
      </c>
      <c r="V1489" s="15">
        <v>8</v>
      </c>
      <c r="W1489" t="s">
        <v>23</v>
      </c>
    </row>
    <row r="1490" spans="1:23">
      <c r="A1490" t="s">
        <v>1533</v>
      </c>
      <c r="B1490">
        <v>-23.686337000000002</v>
      </c>
      <c r="C1490" s="15">
        <v>-46.674962000000001</v>
      </c>
      <c r="D1490" s="2" t="s">
        <v>6547</v>
      </c>
      <c r="E1490" s="14" t="s">
        <v>5067</v>
      </c>
      <c r="F1490" s="14" t="e" vm="7">
        <v>#VALUE!</v>
      </c>
      <c r="G1490" s="2" t="str">
        <f>_xlfn.XLOOKUP(E1490,missing_cities!$Q$2:$Q$56,missing_cities!$R$2:$R$56,"Not Found",0)</f>
        <v>Brazil</v>
      </c>
      <c r="H1490" t="str">
        <f>_xlfn.XLOOKUP(E1490,missing_cities!$Q$2:$Q$56,missing_cities!$S$2:$S$56,"Not Found",0)</f>
        <v>South America</v>
      </c>
      <c r="I1490" t="s">
        <v>18</v>
      </c>
      <c r="J1490" s="15">
        <v>0.17</v>
      </c>
      <c r="K1490" t="s">
        <v>19</v>
      </c>
      <c r="L1490" s="15" t="str">
        <f t="shared" si="46"/>
        <v>9:00-18:00</v>
      </c>
      <c r="M1490" s="16">
        <f t="shared" si="47"/>
        <v>0.37</v>
      </c>
      <c r="N1490" s="15">
        <v>19.96</v>
      </c>
      <c r="O1490" s="15">
        <v>61</v>
      </c>
      <c r="P1490" t="s">
        <v>37</v>
      </c>
      <c r="Q1490">
        <v>350</v>
      </c>
      <c r="R1490" t="s">
        <v>44</v>
      </c>
      <c r="S1490">
        <v>2012</v>
      </c>
      <c r="T1490" t="s">
        <v>22</v>
      </c>
      <c r="U1490" s="15">
        <v>4.9000000000000004</v>
      </c>
      <c r="V1490" s="15">
        <v>5</v>
      </c>
      <c r="W1490" t="s">
        <v>27</v>
      </c>
    </row>
    <row r="1491" spans="1:23">
      <c r="A1491" t="s">
        <v>1534</v>
      </c>
      <c r="B1491">
        <v>13.829428</v>
      </c>
      <c r="C1491" s="15">
        <v>100.500603</v>
      </c>
      <c r="D1491" s="2" t="s">
        <v>6548</v>
      </c>
      <c r="E1491" s="14" t="s">
        <v>5059</v>
      </c>
      <c r="F1491" s="14" t="e" vm="4">
        <v>#VALUE!</v>
      </c>
      <c r="G1491" s="2" t="str">
        <f>_xlfn.XLOOKUP(E1491,missing_cities!$Q$2:$Q$56,missing_cities!$R$2:$R$56,"Not Found",0)</f>
        <v>Thailand</v>
      </c>
      <c r="H1491" t="str">
        <f>_xlfn.XLOOKUP(E1491,missing_cities!$Q$2:$Q$56,missing_cities!$S$2:$S$56,"Not Found",0)</f>
        <v>Asia</v>
      </c>
      <c r="I1491" t="s">
        <v>18</v>
      </c>
      <c r="J1491" s="15">
        <v>0.25</v>
      </c>
      <c r="K1491" s="1">
        <v>45862</v>
      </c>
      <c r="L1491" s="15" t="str">
        <f t="shared" si="46"/>
        <v>9.00-21.00</v>
      </c>
      <c r="M1491" s="16">
        <f t="shared" si="47"/>
        <v>12</v>
      </c>
      <c r="N1491" s="15">
        <v>17.399999999999999</v>
      </c>
      <c r="O1491" s="15">
        <v>40</v>
      </c>
      <c r="P1491" t="s">
        <v>25</v>
      </c>
      <c r="Q1491">
        <v>150</v>
      </c>
      <c r="R1491" t="s">
        <v>74</v>
      </c>
      <c r="S1491">
        <v>2015</v>
      </c>
      <c r="T1491" t="s">
        <v>22</v>
      </c>
      <c r="U1491" s="15">
        <v>4.5999999999999996</v>
      </c>
      <c r="V1491" s="15">
        <v>5</v>
      </c>
      <c r="W1491" t="s">
        <v>32</v>
      </c>
    </row>
    <row r="1492" spans="1:23">
      <c r="A1492" t="s">
        <v>1535</v>
      </c>
      <c r="B1492">
        <v>-85.015681999999998</v>
      </c>
      <c r="C1492" s="15">
        <v>-13.869819</v>
      </c>
      <c r="D1492" s="2" t="s">
        <v>6549</v>
      </c>
      <c r="E1492" s="14" t="str">
        <f>_xlfn.XLOOKUP(C1492,missing_cities!B:B,missing_cities!C:C,"Not Found",0)</f>
        <v>Not Found</v>
      </c>
      <c r="F1492" s="14" t="s">
        <v>9990</v>
      </c>
      <c r="G1492" s="2" t="str">
        <f>_xlfn.XLOOKUP(E1492,missing_cities!$Q$2:$Q$56,missing_cities!$R$2:$R$56,"Not Found",0)</f>
        <v>Not Found</v>
      </c>
      <c r="H1492" t="str">
        <f>_xlfn.XLOOKUP(E1492,missing_cities!$Q$2:$Q$56,missing_cities!$S$2:$S$56,"Not Found",0)</f>
        <v>Not Found</v>
      </c>
      <c r="I1492" t="s">
        <v>18</v>
      </c>
      <c r="J1492" s="15">
        <v>0.42</v>
      </c>
      <c r="K1492" t="s">
        <v>34</v>
      </c>
      <c r="L1492" s="15" t="str">
        <f t="shared" si="46"/>
        <v>6:00-22:00</v>
      </c>
      <c r="M1492" s="16">
        <f t="shared" si="47"/>
        <v>0.67</v>
      </c>
      <c r="N1492" s="15">
        <v>11.83</v>
      </c>
      <c r="O1492" s="15">
        <v>98</v>
      </c>
      <c r="P1492" t="s">
        <v>25</v>
      </c>
      <c r="Q1492">
        <v>350</v>
      </c>
      <c r="R1492" t="s">
        <v>46</v>
      </c>
      <c r="S1492">
        <v>2023</v>
      </c>
      <c r="T1492" t="s">
        <v>31</v>
      </c>
      <c r="U1492" s="15">
        <v>4.4000000000000004</v>
      </c>
      <c r="V1492" s="15">
        <v>5</v>
      </c>
      <c r="W1492" t="s">
        <v>27</v>
      </c>
    </row>
    <row r="1493" spans="1:23">
      <c r="A1493" t="s">
        <v>1536</v>
      </c>
      <c r="B1493">
        <v>-33.751930999999999</v>
      </c>
      <c r="C1493" s="15">
        <v>18.411570999999999</v>
      </c>
      <c r="D1493" s="2" t="s">
        <v>6550</v>
      </c>
      <c r="E1493" s="14" t="s">
        <v>5085</v>
      </c>
      <c r="F1493" s="14" t="e" vm="12">
        <v>#VALUE!</v>
      </c>
      <c r="G1493" s="2" t="str">
        <f>_xlfn.XLOOKUP(E1493,missing_cities!$Q$2:$Q$56,missing_cities!$R$2:$R$56,"Not Found",0)</f>
        <v>South Africa</v>
      </c>
      <c r="H1493" t="str">
        <f>_xlfn.XLOOKUP(E1493,missing_cities!$Q$2:$Q$56,missing_cities!$S$2:$S$56,"Not Found",0)</f>
        <v>Africa</v>
      </c>
      <c r="I1493" t="s">
        <v>18</v>
      </c>
      <c r="J1493" s="15">
        <v>0.25</v>
      </c>
      <c r="K1493" t="s">
        <v>19</v>
      </c>
      <c r="L1493" s="15" t="str">
        <f t="shared" si="46"/>
        <v>9:00-18:00</v>
      </c>
      <c r="M1493" s="16">
        <f t="shared" si="47"/>
        <v>0.37</v>
      </c>
      <c r="N1493" s="15">
        <v>19.93</v>
      </c>
      <c r="O1493" s="15">
        <v>38</v>
      </c>
      <c r="P1493" t="s">
        <v>25</v>
      </c>
      <c r="Q1493">
        <v>22</v>
      </c>
      <c r="R1493" t="s">
        <v>48</v>
      </c>
      <c r="S1493">
        <v>2011</v>
      </c>
      <c r="T1493" t="s">
        <v>31</v>
      </c>
      <c r="U1493" s="15">
        <v>3</v>
      </c>
      <c r="V1493" s="15">
        <v>5</v>
      </c>
      <c r="W1493" t="s">
        <v>32</v>
      </c>
    </row>
    <row r="1494" spans="1:23">
      <c r="A1494" t="s">
        <v>1537</v>
      </c>
      <c r="B1494">
        <v>13.789861999999999</v>
      </c>
      <c r="C1494" s="15">
        <v>100.56556399999999</v>
      </c>
      <c r="D1494" s="2" t="s">
        <v>6551</v>
      </c>
      <c r="E1494" s="14" t="s">
        <v>5059</v>
      </c>
      <c r="F1494" s="14" t="e" vm="4">
        <v>#VALUE!</v>
      </c>
      <c r="G1494" s="2" t="str">
        <f>_xlfn.XLOOKUP(E1494,missing_cities!$Q$2:$Q$56,missing_cities!$R$2:$R$56,"Not Found",0)</f>
        <v>Thailand</v>
      </c>
      <c r="H1494" t="str">
        <f>_xlfn.XLOOKUP(E1494,missing_cities!$Q$2:$Q$56,missing_cities!$S$2:$S$56,"Not Found",0)</f>
        <v>Asia</v>
      </c>
      <c r="I1494" t="s">
        <v>18</v>
      </c>
      <c r="J1494" s="15">
        <v>0.22</v>
      </c>
      <c r="K1494" t="s">
        <v>19</v>
      </c>
      <c r="L1494" s="15" t="str">
        <f t="shared" si="46"/>
        <v>9:00-18:00</v>
      </c>
      <c r="M1494" s="16">
        <f t="shared" si="47"/>
        <v>0.37</v>
      </c>
      <c r="N1494" s="15">
        <v>12.51</v>
      </c>
      <c r="O1494" s="15">
        <v>62</v>
      </c>
      <c r="P1494" t="s">
        <v>29</v>
      </c>
      <c r="Q1494">
        <v>22</v>
      </c>
      <c r="R1494" t="s">
        <v>37</v>
      </c>
      <c r="S1494">
        <v>2021</v>
      </c>
      <c r="T1494" t="s">
        <v>31</v>
      </c>
      <c r="U1494" s="15">
        <v>4.7</v>
      </c>
      <c r="V1494" s="15">
        <v>4</v>
      </c>
      <c r="W1494" t="s">
        <v>32</v>
      </c>
    </row>
    <row r="1495" spans="1:23">
      <c r="A1495" t="s">
        <v>1538</v>
      </c>
      <c r="B1495">
        <v>25.378081000000002</v>
      </c>
      <c r="C1495" s="15">
        <v>55.396614999999997</v>
      </c>
      <c r="D1495" s="2" t="s">
        <v>6552</v>
      </c>
      <c r="E1495" s="14" t="s">
        <v>5076</v>
      </c>
      <c r="F1495" s="14" t="e" vm="10">
        <v>#VALUE!</v>
      </c>
      <c r="G1495" s="2" t="str">
        <f>_xlfn.XLOOKUP(E1495,missing_cities!$Q$2:$Q$56,missing_cities!$R$2:$R$56,"Not Found",0)</f>
        <v>United Arab Emirates</v>
      </c>
      <c r="H1495" t="str">
        <f>_xlfn.XLOOKUP(E1495,missing_cities!$Q$2:$Q$56,missing_cities!$S$2:$S$56,"Not Found",0)</f>
        <v>Asia</v>
      </c>
      <c r="I1495" t="s">
        <v>18</v>
      </c>
      <c r="J1495" s="15">
        <v>0.48</v>
      </c>
      <c r="K1495" t="s">
        <v>34</v>
      </c>
      <c r="L1495" s="15" t="str">
        <f t="shared" si="46"/>
        <v>6:00-22:00</v>
      </c>
      <c r="M1495" s="16">
        <f t="shared" si="47"/>
        <v>0.67</v>
      </c>
      <c r="N1495" s="15">
        <v>16.850000000000001</v>
      </c>
      <c r="O1495" s="15">
        <v>58</v>
      </c>
      <c r="P1495" t="s">
        <v>37</v>
      </c>
      <c r="Q1495">
        <v>350</v>
      </c>
      <c r="R1495" t="s">
        <v>97</v>
      </c>
      <c r="S1495">
        <v>2015</v>
      </c>
      <c r="T1495" t="s">
        <v>22</v>
      </c>
      <c r="U1495" s="15">
        <v>4.2</v>
      </c>
      <c r="V1495" s="15">
        <v>4</v>
      </c>
      <c r="W1495" t="s">
        <v>27</v>
      </c>
    </row>
    <row r="1496" spans="1:23">
      <c r="A1496" t="s">
        <v>1539</v>
      </c>
      <c r="B1496">
        <v>51.750888000000003</v>
      </c>
      <c r="C1496" s="15">
        <v>39.714471000000003</v>
      </c>
      <c r="D1496" s="2" t="s">
        <v>6553</v>
      </c>
      <c r="E1496" s="14">
        <f>_xlfn.XLOOKUP(C1496,missing_cities!B:B,missing_cities!C:C,"Not Found",0)</f>
        <v>0</v>
      </c>
      <c r="F1496" s="14" t="s">
        <v>9990</v>
      </c>
      <c r="G1496" s="2" t="str">
        <f>_xlfn.XLOOKUP(E1496,missing_cities!$Q$2:$Q$56,missing_cities!$R$2:$R$56,"Not Found",0)</f>
        <v>Not Found</v>
      </c>
      <c r="H1496" t="str">
        <f>_xlfn.XLOOKUP(E1496,missing_cities!$Q$2:$Q$56,missing_cities!$S$2:$S$56,"Not Found",0)</f>
        <v>Not Found</v>
      </c>
      <c r="I1496" t="s">
        <v>18</v>
      </c>
      <c r="J1496" s="15">
        <v>0.49</v>
      </c>
      <c r="K1496" t="s">
        <v>34</v>
      </c>
      <c r="L1496" s="15" t="str">
        <f t="shared" si="46"/>
        <v>6:00-22:00</v>
      </c>
      <c r="M1496" s="16">
        <f t="shared" si="47"/>
        <v>0.67</v>
      </c>
      <c r="N1496" s="15">
        <v>5.21</v>
      </c>
      <c r="O1496" s="15">
        <v>38</v>
      </c>
      <c r="P1496" t="s">
        <v>39</v>
      </c>
      <c r="Q1496">
        <v>150</v>
      </c>
      <c r="R1496" t="s">
        <v>35</v>
      </c>
      <c r="S1496">
        <v>2013</v>
      </c>
      <c r="T1496" t="s">
        <v>31</v>
      </c>
      <c r="U1496" s="15">
        <v>4.7</v>
      </c>
      <c r="V1496" s="15">
        <v>9</v>
      </c>
      <c r="W1496" t="s">
        <v>27</v>
      </c>
    </row>
    <row r="1497" spans="1:23">
      <c r="A1497" t="s">
        <v>1540</v>
      </c>
      <c r="B1497">
        <v>55.848695999999997</v>
      </c>
      <c r="C1497" s="15">
        <v>37.615996000000003</v>
      </c>
      <c r="D1497" s="2" t="s">
        <v>6554</v>
      </c>
      <c r="E1497" s="14" t="s">
        <v>5052</v>
      </c>
      <c r="F1497" s="14" t="e" vm="2">
        <v>#VALUE!</v>
      </c>
      <c r="G1497" s="2" t="str">
        <f>_xlfn.XLOOKUP(E1497,missing_cities!$Q$2:$Q$56,missing_cities!$R$2:$R$56,"Not Found",0)</f>
        <v>Russia</v>
      </c>
      <c r="H1497" t="str">
        <f>_xlfn.XLOOKUP(E1497,missing_cities!$Q$2:$Q$56,missing_cities!$S$2:$S$56,"Not Found",0)</f>
        <v>Europe</v>
      </c>
      <c r="I1497" t="s">
        <v>18</v>
      </c>
      <c r="J1497" s="15">
        <v>0.13</v>
      </c>
      <c r="K1497" s="1">
        <v>45862</v>
      </c>
      <c r="L1497" s="15" t="str">
        <f t="shared" si="46"/>
        <v>9.00-21.00</v>
      </c>
      <c r="M1497" s="16">
        <f t="shared" si="47"/>
        <v>12</v>
      </c>
      <c r="N1497" s="15">
        <v>7.09</v>
      </c>
      <c r="O1497" s="15">
        <v>42</v>
      </c>
      <c r="P1497" t="s">
        <v>39</v>
      </c>
      <c r="Q1497">
        <v>350</v>
      </c>
      <c r="R1497" t="s">
        <v>76</v>
      </c>
      <c r="S1497">
        <v>2011</v>
      </c>
      <c r="T1497" t="s">
        <v>31</v>
      </c>
      <c r="U1497" s="15">
        <v>4.5</v>
      </c>
      <c r="V1497" s="15">
        <v>3</v>
      </c>
      <c r="W1497" t="s">
        <v>32</v>
      </c>
    </row>
    <row r="1498" spans="1:23">
      <c r="A1498" t="s">
        <v>1541</v>
      </c>
      <c r="B1498">
        <v>41.850408000000002</v>
      </c>
      <c r="C1498" s="15">
        <v>-87.786233999999993</v>
      </c>
      <c r="D1498" s="2" t="s">
        <v>6555</v>
      </c>
      <c r="E1498" s="14" t="s">
        <v>5065</v>
      </c>
      <c r="F1498" s="14" t="e" vm="5">
        <v>#VALUE!</v>
      </c>
      <c r="G1498" s="2" t="str">
        <f>_xlfn.XLOOKUP(E1498,missing_cities!$Q$2:$Q$56,missing_cities!$R$2:$R$56,"Not Found",0)</f>
        <v>United States</v>
      </c>
      <c r="H1498" t="str">
        <f>_xlfn.XLOOKUP(E1498,missing_cities!$Q$2:$Q$56,missing_cities!$S$2:$S$56,"Not Found",0)</f>
        <v>North America</v>
      </c>
      <c r="I1498" t="s">
        <v>18</v>
      </c>
      <c r="J1498" s="15">
        <v>0.11</v>
      </c>
      <c r="K1498" t="s">
        <v>34</v>
      </c>
      <c r="L1498" s="15" t="str">
        <f t="shared" si="46"/>
        <v>6:00-22:00</v>
      </c>
      <c r="M1498" s="16">
        <f t="shared" si="47"/>
        <v>0.67</v>
      </c>
      <c r="N1498" s="15">
        <v>11.54</v>
      </c>
      <c r="O1498" s="15">
        <v>97</v>
      </c>
      <c r="P1498" t="s">
        <v>20</v>
      </c>
      <c r="Q1498">
        <v>50</v>
      </c>
      <c r="R1498" t="s">
        <v>132</v>
      </c>
      <c r="S1498">
        <v>2013</v>
      </c>
      <c r="T1498" t="s">
        <v>22</v>
      </c>
      <c r="U1498" s="15">
        <v>3.9</v>
      </c>
      <c r="V1498" s="15">
        <v>8</v>
      </c>
      <c r="W1498" t="s">
        <v>27</v>
      </c>
    </row>
    <row r="1499" spans="1:23">
      <c r="A1499" t="s">
        <v>1542</v>
      </c>
      <c r="B1499">
        <v>52.593449999999997</v>
      </c>
      <c r="C1499" s="15">
        <v>13.407835</v>
      </c>
      <c r="D1499" s="2" t="s">
        <v>6556</v>
      </c>
      <c r="E1499" s="14" t="s">
        <v>5057</v>
      </c>
      <c r="F1499" s="14" t="e" vm="3">
        <v>#VALUE!</v>
      </c>
      <c r="G1499" s="2" t="str">
        <f>_xlfn.XLOOKUP(E1499,missing_cities!$Q$2:$Q$56,missing_cities!$R$2:$R$56,"Not Found",0)</f>
        <v>Germany</v>
      </c>
      <c r="H1499" t="str">
        <f>_xlfn.XLOOKUP(E1499,missing_cities!$Q$2:$Q$56,missing_cities!$S$2:$S$56,"Not Found",0)</f>
        <v>Europe</v>
      </c>
      <c r="I1499" t="s">
        <v>18</v>
      </c>
      <c r="J1499" s="15">
        <v>0.22</v>
      </c>
      <c r="K1499" s="1">
        <v>45862</v>
      </c>
      <c r="L1499" s="15" t="str">
        <f t="shared" si="46"/>
        <v>9.00-21.00</v>
      </c>
      <c r="M1499" s="16">
        <f t="shared" si="47"/>
        <v>12</v>
      </c>
      <c r="N1499" s="15">
        <v>16.989999999999998</v>
      </c>
      <c r="O1499" s="15">
        <v>100</v>
      </c>
      <c r="P1499" t="s">
        <v>29</v>
      </c>
      <c r="Q1499">
        <v>22</v>
      </c>
      <c r="R1499" t="s">
        <v>76</v>
      </c>
      <c r="S1499">
        <v>2019</v>
      </c>
      <c r="T1499" t="s">
        <v>31</v>
      </c>
      <c r="U1499" s="15">
        <v>3.7</v>
      </c>
      <c r="V1499" s="15">
        <v>8</v>
      </c>
      <c r="W1499" t="s">
        <v>32</v>
      </c>
    </row>
    <row r="1500" spans="1:23">
      <c r="A1500" t="s">
        <v>1543</v>
      </c>
      <c r="B1500">
        <v>39.928455999999997</v>
      </c>
      <c r="C1500" s="15">
        <v>116.290485</v>
      </c>
      <c r="D1500" s="2" t="s">
        <v>6557</v>
      </c>
      <c r="E1500" s="14" t="s">
        <v>5071</v>
      </c>
      <c r="F1500" s="14" t="e" vm="9">
        <v>#VALUE!</v>
      </c>
      <c r="G1500" s="2" t="str">
        <f>_xlfn.XLOOKUP(E1500,missing_cities!$Q$2:$Q$56,missing_cities!$R$2:$R$56,"Not Found",0)</f>
        <v>China</v>
      </c>
      <c r="H1500" t="str">
        <f>_xlfn.XLOOKUP(E1500,missing_cities!$Q$2:$Q$56,missing_cities!$S$2:$S$56,"Not Found",0)</f>
        <v>Asia</v>
      </c>
      <c r="I1500" t="s">
        <v>18</v>
      </c>
      <c r="J1500" s="15">
        <v>0.31</v>
      </c>
      <c r="K1500" t="s">
        <v>19</v>
      </c>
      <c r="L1500" s="15" t="str">
        <f t="shared" si="46"/>
        <v>9:00-18:00</v>
      </c>
      <c r="M1500" s="16">
        <f t="shared" si="47"/>
        <v>0.37</v>
      </c>
      <c r="N1500" s="15">
        <v>13.11</v>
      </c>
      <c r="O1500" s="15">
        <v>94</v>
      </c>
      <c r="P1500" t="s">
        <v>39</v>
      </c>
      <c r="Q1500">
        <v>350</v>
      </c>
      <c r="R1500" t="s">
        <v>35</v>
      </c>
      <c r="S1500">
        <v>2019</v>
      </c>
      <c r="T1500" t="s">
        <v>31</v>
      </c>
      <c r="U1500" s="15">
        <v>3.2</v>
      </c>
      <c r="V1500" s="15">
        <v>2</v>
      </c>
      <c r="W1500" t="s">
        <v>23</v>
      </c>
    </row>
    <row r="1501" spans="1:23">
      <c r="A1501" t="s">
        <v>1544</v>
      </c>
      <c r="B1501">
        <v>52.456477999999997</v>
      </c>
      <c r="C1501" s="15">
        <v>13.393924</v>
      </c>
      <c r="D1501" s="2" t="s">
        <v>6558</v>
      </c>
      <c r="E1501" s="14" t="s">
        <v>5057</v>
      </c>
      <c r="F1501" s="14" t="e" vm="3">
        <v>#VALUE!</v>
      </c>
      <c r="G1501" s="2" t="str">
        <f>_xlfn.XLOOKUP(E1501,missing_cities!$Q$2:$Q$56,missing_cities!$R$2:$R$56,"Not Found",0)</f>
        <v>Germany</v>
      </c>
      <c r="H1501" t="str">
        <f>_xlfn.XLOOKUP(E1501,missing_cities!$Q$2:$Q$56,missing_cities!$S$2:$S$56,"Not Found",0)</f>
        <v>Europe</v>
      </c>
      <c r="I1501" t="s">
        <v>18</v>
      </c>
      <c r="J1501" s="15">
        <v>0.27</v>
      </c>
      <c r="K1501" t="s">
        <v>34</v>
      </c>
      <c r="L1501" s="15" t="str">
        <f t="shared" si="46"/>
        <v>6:00-22:00</v>
      </c>
      <c r="M1501" s="16">
        <f t="shared" si="47"/>
        <v>0.67</v>
      </c>
      <c r="N1501" s="15">
        <v>3.76</v>
      </c>
      <c r="O1501" s="15">
        <v>20</v>
      </c>
      <c r="P1501" t="s">
        <v>39</v>
      </c>
      <c r="Q1501">
        <v>350</v>
      </c>
      <c r="R1501" t="s">
        <v>42</v>
      </c>
      <c r="S1501">
        <v>2021</v>
      </c>
      <c r="T1501" t="s">
        <v>22</v>
      </c>
      <c r="U1501" s="15">
        <v>3.9</v>
      </c>
      <c r="V1501" s="15">
        <v>2</v>
      </c>
      <c r="W1501" t="s">
        <v>23</v>
      </c>
    </row>
    <row r="1502" spans="1:23">
      <c r="A1502" t="s">
        <v>1545</v>
      </c>
      <c r="B1502">
        <v>37.805703999999999</v>
      </c>
      <c r="C1502" s="15">
        <v>-122.496837</v>
      </c>
      <c r="D1502" s="2" t="s">
        <v>6559</v>
      </c>
      <c r="E1502" s="14" t="s">
        <v>5061</v>
      </c>
      <c r="F1502" s="14" t="e" vm="5">
        <v>#VALUE!</v>
      </c>
      <c r="G1502" s="2" t="str">
        <f>_xlfn.XLOOKUP(E1502,missing_cities!$Q$2:$Q$56,missing_cities!$R$2:$R$56,"Not Found",0)</f>
        <v>United States</v>
      </c>
      <c r="H1502" t="str">
        <f>_xlfn.XLOOKUP(E1502,missing_cities!$Q$2:$Q$56,missing_cities!$S$2:$S$56,"Not Found",0)</f>
        <v>North America</v>
      </c>
      <c r="I1502" t="s">
        <v>18</v>
      </c>
      <c r="J1502" s="15">
        <v>0.13</v>
      </c>
      <c r="K1502" t="s">
        <v>34</v>
      </c>
      <c r="L1502" s="15" t="str">
        <f t="shared" si="46"/>
        <v>6:00-22:00</v>
      </c>
      <c r="M1502" s="16">
        <f t="shared" si="47"/>
        <v>0.67</v>
      </c>
      <c r="N1502" s="15">
        <v>10.38</v>
      </c>
      <c r="O1502" s="15">
        <v>40</v>
      </c>
      <c r="P1502" t="s">
        <v>20</v>
      </c>
      <c r="Q1502">
        <v>350</v>
      </c>
      <c r="R1502" t="s">
        <v>42</v>
      </c>
      <c r="S1502">
        <v>2021</v>
      </c>
      <c r="T1502" t="s">
        <v>31</v>
      </c>
      <c r="U1502" s="15">
        <v>4.0999999999999996</v>
      </c>
      <c r="V1502" s="15">
        <v>8</v>
      </c>
      <c r="W1502" t="s">
        <v>23</v>
      </c>
    </row>
    <row r="1503" spans="1:23">
      <c r="A1503" t="s">
        <v>1546</v>
      </c>
      <c r="B1503">
        <v>-33.886167999999998</v>
      </c>
      <c r="C1503" s="15">
        <v>18.538135</v>
      </c>
      <c r="D1503" s="2" t="s">
        <v>6543</v>
      </c>
      <c r="E1503" s="14" t="s">
        <v>5085</v>
      </c>
      <c r="F1503" s="14" t="e" vm="12">
        <v>#VALUE!</v>
      </c>
      <c r="G1503" s="2" t="str">
        <f>_xlfn.XLOOKUP(E1503,missing_cities!$Q$2:$Q$56,missing_cities!$R$2:$R$56,"Not Found",0)</f>
        <v>South Africa</v>
      </c>
      <c r="H1503" t="str">
        <f>_xlfn.XLOOKUP(E1503,missing_cities!$Q$2:$Q$56,missing_cities!$S$2:$S$56,"Not Found",0)</f>
        <v>Africa</v>
      </c>
      <c r="I1503" t="s">
        <v>18</v>
      </c>
      <c r="J1503" s="15">
        <v>0.21</v>
      </c>
      <c r="K1503" s="1">
        <v>45862</v>
      </c>
      <c r="L1503" s="15" t="str">
        <f t="shared" si="46"/>
        <v>9.00-21.00</v>
      </c>
      <c r="M1503" s="16">
        <f t="shared" si="47"/>
        <v>12</v>
      </c>
      <c r="N1503" s="15">
        <v>18.940000000000001</v>
      </c>
      <c r="O1503" s="15">
        <v>97</v>
      </c>
      <c r="P1503" t="s">
        <v>25</v>
      </c>
      <c r="Q1503">
        <v>150</v>
      </c>
      <c r="R1503" t="s">
        <v>76</v>
      </c>
      <c r="S1503">
        <v>2023</v>
      </c>
      <c r="T1503" t="s">
        <v>22</v>
      </c>
      <c r="U1503" s="15">
        <v>3.5</v>
      </c>
      <c r="V1503" s="15">
        <v>3</v>
      </c>
      <c r="W1503" t="s">
        <v>27</v>
      </c>
    </row>
    <row r="1504" spans="1:23">
      <c r="A1504" t="s">
        <v>1547</v>
      </c>
      <c r="B1504">
        <v>-9.6783900000000003</v>
      </c>
      <c r="C1504" s="15">
        <v>-85.881838000000002</v>
      </c>
      <c r="D1504" s="2" t="s">
        <v>6560</v>
      </c>
      <c r="E1504" s="14" t="str">
        <f>_xlfn.XLOOKUP(C1504,missing_cities!B:B,missing_cities!C:C,"Not Found",0)</f>
        <v>Error</v>
      </c>
      <c r="F1504" s="14" t="s">
        <v>9987</v>
      </c>
      <c r="G1504" s="2" t="str">
        <f>_xlfn.XLOOKUP(E1504,missing_cities!$Q$2:$Q$56,missing_cities!$R$2:$R$56,"Not Found",0)</f>
        <v>Error</v>
      </c>
      <c r="H1504" t="str">
        <f>_xlfn.XLOOKUP(E1504,missing_cities!$Q$2:$Q$56,missing_cities!$S$2:$S$56,"Not Found",0)</f>
        <v>Error</v>
      </c>
      <c r="I1504" t="s">
        <v>18</v>
      </c>
      <c r="J1504" s="15">
        <v>0.24</v>
      </c>
      <c r="K1504" t="s">
        <v>19</v>
      </c>
      <c r="L1504" s="15" t="str">
        <f t="shared" si="46"/>
        <v>9:00-18:00</v>
      </c>
      <c r="M1504" s="16">
        <f t="shared" si="47"/>
        <v>0.37</v>
      </c>
      <c r="N1504" s="15">
        <v>9.11</v>
      </c>
      <c r="O1504" s="15">
        <v>61</v>
      </c>
      <c r="P1504" t="s">
        <v>39</v>
      </c>
      <c r="Q1504">
        <v>50</v>
      </c>
      <c r="R1504" t="s">
        <v>48</v>
      </c>
      <c r="S1504">
        <v>2022</v>
      </c>
      <c r="T1504" t="s">
        <v>22</v>
      </c>
      <c r="U1504" s="15">
        <v>4.7</v>
      </c>
      <c r="V1504" s="15">
        <v>7</v>
      </c>
      <c r="W1504" t="s">
        <v>32</v>
      </c>
    </row>
    <row r="1505" spans="1:23">
      <c r="A1505" t="s">
        <v>1548</v>
      </c>
      <c r="B1505">
        <v>37.875464000000001</v>
      </c>
      <c r="C1505" s="15">
        <v>-122.430161</v>
      </c>
      <c r="D1505" s="2" t="s">
        <v>6561</v>
      </c>
      <c r="E1505" s="14" t="s">
        <v>5061</v>
      </c>
      <c r="F1505" s="14" t="e" vm="5">
        <v>#VALUE!</v>
      </c>
      <c r="G1505" s="2" t="str">
        <f>_xlfn.XLOOKUP(E1505,missing_cities!$Q$2:$Q$56,missing_cities!$R$2:$R$56,"Not Found",0)</f>
        <v>United States</v>
      </c>
      <c r="H1505" t="str">
        <f>_xlfn.XLOOKUP(E1505,missing_cities!$Q$2:$Q$56,missing_cities!$S$2:$S$56,"Not Found",0)</f>
        <v>North America</v>
      </c>
      <c r="I1505" t="s">
        <v>18</v>
      </c>
      <c r="J1505" s="15">
        <v>0.24</v>
      </c>
      <c r="K1505" t="s">
        <v>19</v>
      </c>
      <c r="L1505" s="15" t="str">
        <f t="shared" si="46"/>
        <v>9:00-18:00</v>
      </c>
      <c r="M1505" s="16">
        <f t="shared" si="47"/>
        <v>0.37</v>
      </c>
      <c r="N1505" s="15">
        <v>18.57</v>
      </c>
      <c r="O1505" s="15">
        <v>54</v>
      </c>
      <c r="P1505" t="s">
        <v>39</v>
      </c>
      <c r="Q1505">
        <v>50</v>
      </c>
      <c r="R1505" t="s">
        <v>48</v>
      </c>
      <c r="S1505">
        <v>2015</v>
      </c>
      <c r="T1505" t="s">
        <v>22</v>
      </c>
      <c r="U1505" s="15">
        <v>4.8</v>
      </c>
      <c r="V1505" s="15">
        <v>6</v>
      </c>
      <c r="W1505" t="s">
        <v>23</v>
      </c>
    </row>
    <row r="1506" spans="1:23">
      <c r="A1506" t="s">
        <v>1549</v>
      </c>
      <c r="B1506">
        <v>43.750678000000001</v>
      </c>
      <c r="C1506" s="15">
        <v>-79.404514000000006</v>
      </c>
      <c r="D1506" s="2" t="s">
        <v>6562</v>
      </c>
      <c r="E1506" s="14" t="s">
        <v>5050</v>
      </c>
      <c r="F1506" s="14" t="e" vm="1">
        <v>#VALUE!</v>
      </c>
      <c r="G1506" s="2" t="str">
        <f>_xlfn.XLOOKUP(E1506,missing_cities!$Q$2:$Q$56,missing_cities!$R$2:$R$56,"Not Found",0)</f>
        <v>Canada</v>
      </c>
      <c r="H1506" t="str">
        <f>_xlfn.XLOOKUP(E1506,missing_cities!$Q$2:$Q$56,missing_cities!$S$2:$S$56,"Not Found",0)</f>
        <v>North America</v>
      </c>
      <c r="I1506" t="s">
        <v>18</v>
      </c>
      <c r="J1506" s="15">
        <v>0.28000000000000003</v>
      </c>
      <c r="K1506" t="s">
        <v>19</v>
      </c>
      <c r="L1506" s="15" t="str">
        <f t="shared" si="46"/>
        <v>9:00-18:00</v>
      </c>
      <c r="M1506" s="16">
        <f t="shared" si="47"/>
        <v>0.37</v>
      </c>
      <c r="N1506" s="15">
        <v>7.98</v>
      </c>
      <c r="O1506" s="15">
        <v>93</v>
      </c>
      <c r="P1506" t="s">
        <v>37</v>
      </c>
      <c r="Q1506">
        <v>350</v>
      </c>
      <c r="R1506" t="s">
        <v>21</v>
      </c>
      <c r="S1506">
        <v>2016</v>
      </c>
      <c r="T1506" t="s">
        <v>22</v>
      </c>
      <c r="U1506" s="15">
        <v>3.8</v>
      </c>
      <c r="V1506" s="15">
        <v>1</v>
      </c>
      <c r="W1506" t="s">
        <v>23</v>
      </c>
    </row>
    <row r="1507" spans="1:23">
      <c r="A1507" t="s">
        <v>1550</v>
      </c>
      <c r="B1507">
        <v>-33.884002000000002</v>
      </c>
      <c r="C1507" s="15">
        <v>18.439768999999998</v>
      </c>
      <c r="D1507" s="2" t="s">
        <v>6563</v>
      </c>
      <c r="E1507" s="14" t="s">
        <v>5085</v>
      </c>
      <c r="F1507" s="14" t="e" vm="12">
        <v>#VALUE!</v>
      </c>
      <c r="G1507" s="2" t="str">
        <f>_xlfn.XLOOKUP(E1507,missing_cities!$Q$2:$Q$56,missing_cities!$R$2:$R$56,"Not Found",0)</f>
        <v>South Africa</v>
      </c>
      <c r="H1507" t="str">
        <f>_xlfn.XLOOKUP(E1507,missing_cities!$Q$2:$Q$56,missing_cities!$S$2:$S$56,"Not Found",0)</f>
        <v>Africa</v>
      </c>
      <c r="I1507" t="s">
        <v>18</v>
      </c>
      <c r="J1507" s="15">
        <v>0.47</v>
      </c>
      <c r="K1507" t="s">
        <v>19</v>
      </c>
      <c r="L1507" s="15" t="str">
        <f t="shared" si="46"/>
        <v>9:00-18:00</v>
      </c>
      <c r="M1507" s="16">
        <f t="shared" si="47"/>
        <v>0.37</v>
      </c>
      <c r="N1507" s="15">
        <v>5.87</v>
      </c>
      <c r="O1507" s="15">
        <v>75</v>
      </c>
      <c r="P1507" t="s">
        <v>29</v>
      </c>
      <c r="Q1507">
        <v>22</v>
      </c>
      <c r="R1507" t="s">
        <v>48</v>
      </c>
      <c r="S1507">
        <v>2013</v>
      </c>
      <c r="T1507" t="s">
        <v>22</v>
      </c>
      <c r="U1507" s="15">
        <v>3</v>
      </c>
      <c r="V1507" s="15">
        <v>6</v>
      </c>
      <c r="W1507" t="s">
        <v>23</v>
      </c>
    </row>
    <row r="1508" spans="1:23">
      <c r="A1508" t="s">
        <v>1551</v>
      </c>
      <c r="B1508">
        <v>52.599800000000002</v>
      </c>
      <c r="C1508" s="15">
        <v>13.348004</v>
      </c>
      <c r="D1508" s="2" t="s">
        <v>6564</v>
      </c>
      <c r="E1508" s="14" t="s">
        <v>5057</v>
      </c>
      <c r="F1508" s="14" t="e" vm="3">
        <v>#VALUE!</v>
      </c>
      <c r="G1508" s="2" t="str">
        <f>_xlfn.XLOOKUP(E1508,missing_cities!$Q$2:$Q$56,missing_cities!$R$2:$R$56,"Not Found",0)</f>
        <v>Germany</v>
      </c>
      <c r="H1508" t="str">
        <f>_xlfn.XLOOKUP(E1508,missing_cities!$Q$2:$Q$56,missing_cities!$S$2:$S$56,"Not Found",0)</f>
        <v>Europe</v>
      </c>
      <c r="I1508" t="s">
        <v>18</v>
      </c>
      <c r="J1508" s="15">
        <v>0.26</v>
      </c>
      <c r="K1508" s="1">
        <v>45862</v>
      </c>
      <c r="L1508" s="15" t="str">
        <f t="shared" si="46"/>
        <v>9.00-21.00</v>
      </c>
      <c r="M1508" s="16">
        <f t="shared" si="47"/>
        <v>12</v>
      </c>
      <c r="N1508" s="15">
        <v>7.96</v>
      </c>
      <c r="O1508" s="15">
        <v>27</v>
      </c>
      <c r="P1508" t="s">
        <v>37</v>
      </c>
      <c r="Q1508">
        <v>150</v>
      </c>
      <c r="R1508" t="s">
        <v>44</v>
      </c>
      <c r="S1508">
        <v>2016</v>
      </c>
      <c r="T1508" t="s">
        <v>22</v>
      </c>
      <c r="U1508" s="15">
        <v>4.3</v>
      </c>
      <c r="V1508" s="15">
        <v>4</v>
      </c>
      <c r="W1508" t="s">
        <v>23</v>
      </c>
    </row>
    <row r="1509" spans="1:23">
      <c r="A1509" t="s">
        <v>1552</v>
      </c>
      <c r="B1509">
        <v>34.102713000000001</v>
      </c>
      <c r="C1509" s="15">
        <v>-118.294704</v>
      </c>
      <c r="D1509" s="2" t="s">
        <v>6565</v>
      </c>
      <c r="E1509" s="14" t="s">
        <v>5111</v>
      </c>
      <c r="F1509" s="14" t="e" vm="5">
        <v>#VALUE!</v>
      </c>
      <c r="G1509" s="2" t="str">
        <f>_xlfn.XLOOKUP(E1509,missing_cities!$Q$2:$Q$56,missing_cities!$R$2:$R$56,"Not Found",0)</f>
        <v>United States</v>
      </c>
      <c r="H1509" t="str">
        <f>_xlfn.XLOOKUP(E1509,missing_cities!$Q$2:$Q$56,missing_cities!$S$2:$S$56,"Not Found",0)</f>
        <v>North America</v>
      </c>
      <c r="I1509" t="s">
        <v>18</v>
      </c>
      <c r="J1509" s="15">
        <v>0.12</v>
      </c>
      <c r="K1509" s="1">
        <v>45862</v>
      </c>
      <c r="L1509" s="15" t="str">
        <f t="shared" si="46"/>
        <v>9.00-21.00</v>
      </c>
      <c r="M1509" s="16">
        <f t="shared" si="47"/>
        <v>12</v>
      </c>
      <c r="N1509" s="15">
        <v>9.33</v>
      </c>
      <c r="O1509" s="15">
        <v>84</v>
      </c>
      <c r="P1509" t="s">
        <v>37</v>
      </c>
      <c r="Q1509">
        <v>50</v>
      </c>
      <c r="R1509" t="s">
        <v>74</v>
      </c>
      <c r="S1509">
        <v>2016</v>
      </c>
      <c r="T1509" t="s">
        <v>31</v>
      </c>
      <c r="U1509" s="15">
        <v>4.5</v>
      </c>
      <c r="V1509" s="15">
        <v>10</v>
      </c>
      <c r="W1509" t="s">
        <v>27</v>
      </c>
    </row>
    <row r="1510" spans="1:23">
      <c r="A1510" t="s">
        <v>1553</v>
      </c>
      <c r="B1510">
        <v>34.086139000000003</v>
      </c>
      <c r="C1510" s="15">
        <v>-118.343587</v>
      </c>
      <c r="D1510" s="2" t="s">
        <v>6566</v>
      </c>
      <c r="E1510" s="14" t="s">
        <v>5111</v>
      </c>
      <c r="F1510" s="14" t="e" vm="5">
        <v>#VALUE!</v>
      </c>
      <c r="G1510" s="2" t="str">
        <f>_xlfn.XLOOKUP(E1510,missing_cities!$Q$2:$Q$56,missing_cities!$R$2:$R$56,"Not Found",0)</f>
        <v>United States</v>
      </c>
      <c r="H1510" t="str">
        <f>_xlfn.XLOOKUP(E1510,missing_cities!$Q$2:$Q$56,missing_cities!$S$2:$S$56,"Not Found",0)</f>
        <v>North America</v>
      </c>
      <c r="I1510" t="s">
        <v>18</v>
      </c>
      <c r="J1510" s="15">
        <v>0.17</v>
      </c>
      <c r="K1510" s="1">
        <v>45862</v>
      </c>
      <c r="L1510" s="15" t="str">
        <f t="shared" si="46"/>
        <v>9.00-21.00</v>
      </c>
      <c r="M1510" s="16">
        <f t="shared" si="47"/>
        <v>12</v>
      </c>
      <c r="N1510" s="15">
        <v>16.29</v>
      </c>
      <c r="O1510" s="15">
        <v>35</v>
      </c>
      <c r="P1510" t="s">
        <v>39</v>
      </c>
      <c r="Q1510">
        <v>50</v>
      </c>
      <c r="R1510" t="s">
        <v>42</v>
      </c>
      <c r="S1510">
        <v>2012</v>
      </c>
      <c r="T1510" t="s">
        <v>22</v>
      </c>
      <c r="U1510" s="15">
        <v>3.3</v>
      </c>
      <c r="V1510" s="15">
        <v>10</v>
      </c>
      <c r="W1510" t="s">
        <v>23</v>
      </c>
    </row>
    <row r="1511" spans="1:23">
      <c r="A1511" t="s">
        <v>1554</v>
      </c>
      <c r="B1511">
        <v>19.007379</v>
      </c>
      <c r="C1511" s="15">
        <v>72.826710000000006</v>
      </c>
      <c r="D1511" s="2" t="s">
        <v>6567</v>
      </c>
      <c r="E1511" s="14" t="s">
        <v>5079</v>
      </c>
      <c r="F1511" s="14" t="e" vm="11">
        <v>#VALUE!</v>
      </c>
      <c r="G1511" s="2" t="str">
        <f>_xlfn.XLOOKUP(E1511,missing_cities!$Q$2:$Q$56,missing_cities!$R$2:$R$56,"Not Found",0)</f>
        <v>India</v>
      </c>
      <c r="H1511" t="str">
        <f>_xlfn.XLOOKUP(E1511,missing_cities!$Q$2:$Q$56,missing_cities!$S$2:$S$56,"Not Found",0)</f>
        <v>Asia</v>
      </c>
      <c r="I1511" t="s">
        <v>18</v>
      </c>
      <c r="J1511" s="15">
        <v>0.39</v>
      </c>
      <c r="K1511" t="s">
        <v>34</v>
      </c>
      <c r="L1511" s="15" t="str">
        <f t="shared" si="46"/>
        <v>6:00-22:00</v>
      </c>
      <c r="M1511" s="16">
        <f t="shared" si="47"/>
        <v>0.67</v>
      </c>
      <c r="N1511" s="15">
        <v>17.72</v>
      </c>
      <c r="O1511" s="15">
        <v>75</v>
      </c>
      <c r="P1511" t="s">
        <v>37</v>
      </c>
      <c r="Q1511">
        <v>350</v>
      </c>
      <c r="R1511" t="s">
        <v>48</v>
      </c>
      <c r="S1511">
        <v>2023</v>
      </c>
      <c r="T1511" t="s">
        <v>31</v>
      </c>
      <c r="U1511" s="15">
        <v>4.8</v>
      </c>
      <c r="V1511" s="15">
        <v>1</v>
      </c>
      <c r="W1511" t="s">
        <v>27</v>
      </c>
    </row>
    <row r="1512" spans="1:23">
      <c r="A1512" t="s">
        <v>1555</v>
      </c>
      <c r="B1512">
        <v>-33.826048999999998</v>
      </c>
      <c r="C1512" s="15">
        <v>151.30261999999999</v>
      </c>
      <c r="D1512" s="2" t="s">
        <v>6568</v>
      </c>
      <c r="E1512" s="14" t="s">
        <v>5069</v>
      </c>
      <c r="F1512" s="14" t="e" vm="8">
        <v>#VALUE!</v>
      </c>
      <c r="G1512" s="2" t="str">
        <f>_xlfn.XLOOKUP(E1512,missing_cities!$Q$2:$Q$56,missing_cities!$R$2:$R$56,"Not Found",0)</f>
        <v>Australia</v>
      </c>
      <c r="H1512" t="str">
        <f>_xlfn.XLOOKUP(E1512,missing_cities!$Q$2:$Q$56,missing_cities!$S$2:$S$56,"Not Found",0)</f>
        <v>Australia</v>
      </c>
      <c r="I1512" t="s">
        <v>18</v>
      </c>
      <c r="J1512" s="15">
        <v>0.3</v>
      </c>
      <c r="K1512" s="1">
        <v>45862</v>
      </c>
      <c r="L1512" s="15" t="str">
        <f t="shared" si="46"/>
        <v>9.00-21.00</v>
      </c>
      <c r="M1512" s="16">
        <f t="shared" si="47"/>
        <v>12</v>
      </c>
      <c r="N1512" s="15">
        <v>12.97</v>
      </c>
      <c r="O1512" s="15">
        <v>61</v>
      </c>
      <c r="P1512" t="s">
        <v>20</v>
      </c>
      <c r="Q1512">
        <v>150</v>
      </c>
      <c r="R1512" t="s">
        <v>46</v>
      </c>
      <c r="S1512">
        <v>2016</v>
      </c>
      <c r="T1512" t="s">
        <v>31</v>
      </c>
      <c r="U1512" s="15">
        <v>4.5</v>
      </c>
      <c r="V1512" s="15">
        <v>1</v>
      </c>
      <c r="W1512" t="s">
        <v>32</v>
      </c>
    </row>
    <row r="1513" spans="1:23">
      <c r="A1513" t="s">
        <v>1556</v>
      </c>
      <c r="B1513">
        <v>37.874930999999997</v>
      </c>
      <c r="C1513" s="15">
        <v>-122.351243</v>
      </c>
      <c r="D1513" s="2" t="s">
        <v>6569</v>
      </c>
      <c r="E1513" s="14" t="s">
        <v>5061</v>
      </c>
      <c r="F1513" s="14" t="e" vm="5">
        <v>#VALUE!</v>
      </c>
      <c r="G1513" s="2" t="str">
        <f>_xlfn.XLOOKUP(E1513,missing_cities!$Q$2:$Q$56,missing_cities!$R$2:$R$56,"Not Found",0)</f>
        <v>United States</v>
      </c>
      <c r="H1513" t="str">
        <f>_xlfn.XLOOKUP(E1513,missing_cities!$Q$2:$Q$56,missing_cities!$S$2:$S$56,"Not Found",0)</f>
        <v>North America</v>
      </c>
      <c r="I1513" t="s">
        <v>18</v>
      </c>
      <c r="J1513" s="15">
        <v>0.24</v>
      </c>
      <c r="K1513" s="1">
        <v>45862</v>
      </c>
      <c r="L1513" s="15" t="str">
        <f t="shared" si="46"/>
        <v>9.00-21.00</v>
      </c>
      <c r="M1513" s="16">
        <f t="shared" si="47"/>
        <v>12</v>
      </c>
      <c r="N1513" s="15">
        <v>1.42</v>
      </c>
      <c r="O1513" s="15">
        <v>71</v>
      </c>
      <c r="P1513" t="s">
        <v>29</v>
      </c>
      <c r="Q1513">
        <v>22</v>
      </c>
      <c r="R1513" t="s">
        <v>81</v>
      </c>
      <c r="S1513">
        <v>2023</v>
      </c>
      <c r="T1513" t="s">
        <v>31</v>
      </c>
      <c r="U1513" s="15">
        <v>3.7</v>
      </c>
      <c r="V1513" s="15">
        <v>8</v>
      </c>
      <c r="W1513" t="s">
        <v>27</v>
      </c>
    </row>
    <row r="1514" spans="1:23">
      <c r="A1514" t="s">
        <v>1557</v>
      </c>
      <c r="B1514">
        <v>37.518554000000002</v>
      </c>
      <c r="C1514" s="15">
        <v>127.082919</v>
      </c>
      <c r="D1514" s="2" t="s">
        <v>6570</v>
      </c>
      <c r="E1514" s="14" t="s">
        <v>5063</v>
      </c>
      <c r="F1514" s="14" t="e" vm="6">
        <v>#VALUE!</v>
      </c>
      <c r="G1514" s="2" t="str">
        <f>_xlfn.XLOOKUP(E1514,missing_cities!$Q$2:$Q$56,missing_cities!$R$2:$R$56,"Not Found",0)</f>
        <v>South Korea</v>
      </c>
      <c r="H1514" t="str">
        <f>_xlfn.XLOOKUP(E1514,missing_cities!$Q$2:$Q$56,missing_cities!$S$2:$S$56,"Not Found",0)</f>
        <v>Asia</v>
      </c>
      <c r="I1514" t="s">
        <v>18</v>
      </c>
      <c r="J1514" s="15">
        <v>0.12</v>
      </c>
      <c r="K1514" t="s">
        <v>34</v>
      </c>
      <c r="L1514" s="15" t="str">
        <f t="shared" si="46"/>
        <v>6:00-22:00</v>
      </c>
      <c r="M1514" s="16">
        <f t="shared" si="47"/>
        <v>0.67</v>
      </c>
      <c r="N1514" s="15">
        <v>13.98</v>
      </c>
      <c r="O1514" s="15">
        <v>24</v>
      </c>
      <c r="P1514" t="s">
        <v>39</v>
      </c>
      <c r="Q1514">
        <v>22</v>
      </c>
      <c r="R1514" t="s">
        <v>26</v>
      </c>
      <c r="S1514">
        <v>2021</v>
      </c>
      <c r="T1514" t="s">
        <v>22</v>
      </c>
      <c r="U1514" s="15">
        <v>3.4</v>
      </c>
      <c r="V1514" s="15">
        <v>10</v>
      </c>
      <c r="W1514" t="s">
        <v>32</v>
      </c>
    </row>
    <row r="1515" spans="1:23">
      <c r="A1515" t="s">
        <v>1558</v>
      </c>
      <c r="B1515">
        <v>41.825932999999999</v>
      </c>
      <c r="C1515" s="15">
        <v>-87.792890999999997</v>
      </c>
      <c r="D1515" s="2" t="s">
        <v>6571</v>
      </c>
      <c r="E1515" s="14" t="s">
        <v>5065</v>
      </c>
      <c r="F1515" s="14" t="e" vm="5">
        <v>#VALUE!</v>
      </c>
      <c r="G1515" s="2" t="str">
        <f>_xlfn.XLOOKUP(E1515,missing_cities!$Q$2:$Q$56,missing_cities!$R$2:$R$56,"Not Found",0)</f>
        <v>United States</v>
      </c>
      <c r="H1515" t="str">
        <f>_xlfn.XLOOKUP(E1515,missing_cities!$Q$2:$Q$56,missing_cities!$S$2:$S$56,"Not Found",0)</f>
        <v>North America</v>
      </c>
      <c r="I1515" t="s">
        <v>18</v>
      </c>
      <c r="J1515" s="15">
        <v>0.19</v>
      </c>
      <c r="K1515" s="1">
        <v>45862</v>
      </c>
      <c r="L1515" s="15" t="str">
        <f t="shared" si="46"/>
        <v>9.00-21.00</v>
      </c>
      <c r="M1515" s="16">
        <f t="shared" si="47"/>
        <v>12</v>
      </c>
      <c r="N1515" s="15">
        <v>12.79</v>
      </c>
      <c r="O1515" s="15">
        <v>52</v>
      </c>
      <c r="P1515" t="s">
        <v>29</v>
      </c>
      <c r="Q1515">
        <v>50</v>
      </c>
      <c r="R1515" t="s">
        <v>42</v>
      </c>
      <c r="S1515">
        <v>2015</v>
      </c>
      <c r="T1515" t="s">
        <v>31</v>
      </c>
      <c r="U1515" s="15">
        <v>4.0999999999999996</v>
      </c>
      <c r="V1515" s="15">
        <v>8</v>
      </c>
      <c r="W1515" t="s">
        <v>27</v>
      </c>
    </row>
    <row r="1516" spans="1:23">
      <c r="A1516" t="s">
        <v>1559</v>
      </c>
      <c r="B1516">
        <v>55.821804</v>
      </c>
      <c r="C1516" s="15">
        <v>37.581372000000002</v>
      </c>
      <c r="D1516" s="2" t="s">
        <v>6572</v>
      </c>
      <c r="E1516" s="14" t="s">
        <v>5052</v>
      </c>
      <c r="F1516" s="14" t="e" vm="2">
        <v>#VALUE!</v>
      </c>
      <c r="G1516" s="2" t="str">
        <f>_xlfn.XLOOKUP(E1516,missing_cities!$Q$2:$Q$56,missing_cities!$R$2:$R$56,"Not Found",0)</f>
        <v>Russia</v>
      </c>
      <c r="H1516" t="str">
        <f>_xlfn.XLOOKUP(E1516,missing_cities!$Q$2:$Q$56,missing_cities!$S$2:$S$56,"Not Found",0)</f>
        <v>Europe</v>
      </c>
      <c r="I1516" t="s">
        <v>18</v>
      </c>
      <c r="J1516" s="15">
        <v>0.36</v>
      </c>
      <c r="K1516" t="s">
        <v>19</v>
      </c>
      <c r="L1516" s="15" t="str">
        <f t="shared" si="46"/>
        <v>9:00-18:00</v>
      </c>
      <c r="M1516" s="16">
        <f t="shared" si="47"/>
        <v>0.37</v>
      </c>
      <c r="N1516" s="15">
        <v>5.46</v>
      </c>
      <c r="O1516" s="15">
        <v>70</v>
      </c>
      <c r="P1516" t="s">
        <v>29</v>
      </c>
      <c r="Q1516">
        <v>150</v>
      </c>
      <c r="R1516" t="s">
        <v>48</v>
      </c>
      <c r="S1516">
        <v>2019</v>
      </c>
      <c r="T1516" t="s">
        <v>31</v>
      </c>
      <c r="U1516" s="15">
        <v>3</v>
      </c>
      <c r="V1516" s="15">
        <v>3</v>
      </c>
      <c r="W1516" t="s">
        <v>27</v>
      </c>
    </row>
    <row r="1517" spans="1:23">
      <c r="A1517" t="s">
        <v>1560</v>
      </c>
      <c r="B1517">
        <v>-33.821368</v>
      </c>
      <c r="C1517" s="15">
        <v>18.483203</v>
      </c>
      <c r="D1517" s="2" t="s">
        <v>6573</v>
      </c>
      <c r="E1517" s="14" t="s">
        <v>5085</v>
      </c>
      <c r="F1517" s="14" t="e" vm="12">
        <v>#VALUE!</v>
      </c>
      <c r="G1517" s="2" t="str">
        <f>_xlfn.XLOOKUP(E1517,missing_cities!$Q$2:$Q$56,missing_cities!$R$2:$R$56,"Not Found",0)</f>
        <v>South Africa</v>
      </c>
      <c r="H1517" t="str">
        <f>_xlfn.XLOOKUP(E1517,missing_cities!$Q$2:$Q$56,missing_cities!$S$2:$S$56,"Not Found",0)</f>
        <v>Africa</v>
      </c>
      <c r="I1517" t="s">
        <v>18</v>
      </c>
      <c r="J1517" s="15">
        <v>0.4</v>
      </c>
      <c r="K1517" s="1">
        <v>45862</v>
      </c>
      <c r="L1517" s="15" t="str">
        <f t="shared" si="46"/>
        <v>9.00-21.00</v>
      </c>
      <c r="M1517" s="16">
        <f t="shared" si="47"/>
        <v>12</v>
      </c>
      <c r="N1517" s="15">
        <v>8.34</v>
      </c>
      <c r="O1517" s="15">
        <v>85</v>
      </c>
      <c r="P1517" t="s">
        <v>39</v>
      </c>
      <c r="Q1517">
        <v>350</v>
      </c>
      <c r="R1517" t="s">
        <v>76</v>
      </c>
      <c r="S1517">
        <v>2019</v>
      </c>
      <c r="T1517" t="s">
        <v>22</v>
      </c>
      <c r="U1517" s="15">
        <v>4.0999999999999996</v>
      </c>
      <c r="V1517" s="15">
        <v>7</v>
      </c>
      <c r="W1517" t="s">
        <v>32</v>
      </c>
    </row>
    <row r="1518" spans="1:23">
      <c r="A1518" t="s">
        <v>1561</v>
      </c>
      <c r="B1518">
        <v>19.067606999999999</v>
      </c>
      <c r="C1518" s="15">
        <v>72.914305999999996</v>
      </c>
      <c r="D1518" s="2" t="s">
        <v>6574</v>
      </c>
      <c r="E1518" s="14" t="s">
        <v>5079</v>
      </c>
      <c r="F1518" s="14" t="e" vm="11">
        <v>#VALUE!</v>
      </c>
      <c r="G1518" s="2" t="str">
        <f>_xlfn.XLOOKUP(E1518,missing_cities!$Q$2:$Q$56,missing_cities!$R$2:$R$56,"Not Found",0)</f>
        <v>India</v>
      </c>
      <c r="H1518" t="str">
        <f>_xlfn.XLOOKUP(E1518,missing_cities!$Q$2:$Q$56,missing_cities!$S$2:$S$56,"Not Found",0)</f>
        <v>Asia</v>
      </c>
      <c r="I1518" t="s">
        <v>18</v>
      </c>
      <c r="J1518" s="15">
        <v>0.32</v>
      </c>
      <c r="K1518" t="s">
        <v>19</v>
      </c>
      <c r="L1518" s="15" t="str">
        <f t="shared" si="46"/>
        <v>9:00-18:00</v>
      </c>
      <c r="M1518" s="16">
        <f t="shared" si="47"/>
        <v>0.37</v>
      </c>
      <c r="N1518" s="15">
        <v>13.19</v>
      </c>
      <c r="O1518" s="15">
        <v>93</v>
      </c>
      <c r="P1518" t="s">
        <v>20</v>
      </c>
      <c r="Q1518">
        <v>350</v>
      </c>
      <c r="R1518" t="s">
        <v>42</v>
      </c>
      <c r="S1518">
        <v>2017</v>
      </c>
      <c r="T1518" t="s">
        <v>22</v>
      </c>
      <c r="U1518" s="15">
        <v>3.6</v>
      </c>
      <c r="V1518" s="15">
        <v>3</v>
      </c>
      <c r="W1518" t="s">
        <v>23</v>
      </c>
    </row>
    <row r="1519" spans="1:23">
      <c r="A1519" t="s">
        <v>1562</v>
      </c>
      <c r="B1519">
        <v>43.661276999999998</v>
      </c>
      <c r="C1519" s="15">
        <v>-79.317006000000006</v>
      </c>
      <c r="D1519" s="2" t="s">
        <v>6575</v>
      </c>
      <c r="E1519" s="14" t="s">
        <v>5050</v>
      </c>
      <c r="F1519" s="14" t="e" vm="1">
        <v>#VALUE!</v>
      </c>
      <c r="G1519" s="2" t="str">
        <f>_xlfn.XLOOKUP(E1519,missing_cities!$Q$2:$Q$56,missing_cities!$R$2:$R$56,"Not Found",0)</f>
        <v>Canada</v>
      </c>
      <c r="H1519" t="str">
        <f>_xlfn.XLOOKUP(E1519,missing_cities!$Q$2:$Q$56,missing_cities!$S$2:$S$56,"Not Found",0)</f>
        <v>North America</v>
      </c>
      <c r="I1519" t="s">
        <v>18</v>
      </c>
      <c r="J1519" s="15">
        <v>0.46</v>
      </c>
      <c r="K1519" s="1">
        <v>45862</v>
      </c>
      <c r="L1519" s="15" t="str">
        <f t="shared" si="46"/>
        <v>9.00-21.00</v>
      </c>
      <c r="M1519" s="16">
        <f t="shared" si="47"/>
        <v>12</v>
      </c>
      <c r="N1519" s="15">
        <v>17.649999999999999</v>
      </c>
      <c r="O1519" s="15">
        <v>95</v>
      </c>
      <c r="P1519" t="s">
        <v>29</v>
      </c>
      <c r="Q1519">
        <v>22</v>
      </c>
      <c r="R1519" t="s">
        <v>46</v>
      </c>
      <c r="S1519">
        <v>2011</v>
      </c>
      <c r="T1519" t="s">
        <v>31</v>
      </c>
      <c r="U1519" s="15">
        <v>4.5</v>
      </c>
      <c r="V1519" s="15">
        <v>5</v>
      </c>
      <c r="W1519" t="s">
        <v>32</v>
      </c>
    </row>
    <row r="1520" spans="1:23">
      <c r="A1520" t="s">
        <v>1563</v>
      </c>
      <c r="B1520">
        <v>13.703708000000001</v>
      </c>
      <c r="C1520" s="15">
        <v>100.507828</v>
      </c>
      <c r="D1520" s="2" t="s">
        <v>6576</v>
      </c>
      <c r="E1520" s="14" t="s">
        <v>5059</v>
      </c>
      <c r="F1520" s="14" t="e" vm="4">
        <v>#VALUE!</v>
      </c>
      <c r="G1520" s="2" t="str">
        <f>_xlfn.XLOOKUP(E1520,missing_cities!$Q$2:$Q$56,missing_cities!$R$2:$R$56,"Not Found",0)</f>
        <v>Thailand</v>
      </c>
      <c r="H1520" t="str">
        <f>_xlfn.XLOOKUP(E1520,missing_cities!$Q$2:$Q$56,missing_cities!$S$2:$S$56,"Not Found",0)</f>
        <v>Asia</v>
      </c>
      <c r="I1520" t="s">
        <v>18</v>
      </c>
      <c r="J1520" s="15">
        <v>0.17</v>
      </c>
      <c r="K1520" t="s">
        <v>34</v>
      </c>
      <c r="L1520" s="15" t="str">
        <f t="shared" si="46"/>
        <v>6:00-22:00</v>
      </c>
      <c r="M1520" s="16">
        <f t="shared" si="47"/>
        <v>0.67</v>
      </c>
      <c r="N1520" s="15">
        <v>12.96</v>
      </c>
      <c r="O1520" s="15">
        <v>89</v>
      </c>
      <c r="P1520" t="s">
        <v>29</v>
      </c>
      <c r="Q1520">
        <v>350</v>
      </c>
      <c r="R1520" t="s">
        <v>42</v>
      </c>
      <c r="S1520">
        <v>2011</v>
      </c>
      <c r="T1520" t="s">
        <v>22</v>
      </c>
      <c r="U1520" s="15">
        <v>3.2</v>
      </c>
      <c r="V1520" s="15">
        <v>2</v>
      </c>
      <c r="W1520" t="s">
        <v>23</v>
      </c>
    </row>
    <row r="1521" spans="1:23">
      <c r="A1521" t="s">
        <v>1564</v>
      </c>
      <c r="B1521">
        <v>39.935592</v>
      </c>
      <c r="C1521" s="15">
        <v>116.468791</v>
      </c>
      <c r="D1521" s="2" t="s">
        <v>6577</v>
      </c>
      <c r="E1521" s="14" t="s">
        <v>5071</v>
      </c>
      <c r="F1521" s="14" t="e" vm="9">
        <v>#VALUE!</v>
      </c>
      <c r="G1521" s="2" t="str">
        <f>_xlfn.XLOOKUP(E1521,missing_cities!$Q$2:$Q$56,missing_cities!$R$2:$R$56,"Not Found",0)</f>
        <v>China</v>
      </c>
      <c r="H1521" t="str">
        <f>_xlfn.XLOOKUP(E1521,missing_cities!$Q$2:$Q$56,missing_cities!$S$2:$S$56,"Not Found",0)</f>
        <v>Asia</v>
      </c>
      <c r="I1521" t="s">
        <v>18</v>
      </c>
      <c r="J1521" s="15">
        <v>0.27</v>
      </c>
      <c r="K1521" t="s">
        <v>19</v>
      </c>
      <c r="L1521" s="15" t="str">
        <f t="shared" si="46"/>
        <v>9:00-18:00</v>
      </c>
      <c r="M1521" s="16">
        <f t="shared" si="47"/>
        <v>0.37</v>
      </c>
      <c r="N1521" s="15">
        <v>11.94</v>
      </c>
      <c r="O1521" s="15">
        <v>39</v>
      </c>
      <c r="P1521" t="s">
        <v>39</v>
      </c>
      <c r="Q1521">
        <v>150</v>
      </c>
      <c r="R1521" t="s">
        <v>48</v>
      </c>
      <c r="S1521">
        <v>2019</v>
      </c>
      <c r="T1521" t="s">
        <v>31</v>
      </c>
      <c r="U1521" s="15">
        <v>3.3</v>
      </c>
      <c r="V1521" s="15">
        <v>10</v>
      </c>
      <c r="W1521" t="s">
        <v>32</v>
      </c>
    </row>
    <row r="1522" spans="1:23">
      <c r="A1522" t="s">
        <v>1565</v>
      </c>
      <c r="B1522">
        <v>-23.505623</v>
      </c>
      <c r="C1522" s="15">
        <v>-46.606050000000003</v>
      </c>
      <c r="D1522" s="2" t="s">
        <v>6578</v>
      </c>
      <c r="E1522" s="14" t="s">
        <v>5067</v>
      </c>
      <c r="F1522" s="14" t="e" vm="7">
        <v>#VALUE!</v>
      </c>
      <c r="G1522" s="2" t="str">
        <f>_xlfn.XLOOKUP(E1522,missing_cities!$Q$2:$Q$56,missing_cities!$R$2:$R$56,"Not Found",0)</f>
        <v>Brazil</v>
      </c>
      <c r="H1522" t="str">
        <f>_xlfn.XLOOKUP(E1522,missing_cities!$Q$2:$Q$56,missing_cities!$S$2:$S$56,"Not Found",0)</f>
        <v>South America</v>
      </c>
      <c r="I1522" t="s">
        <v>18</v>
      </c>
      <c r="J1522" s="15">
        <v>0.35</v>
      </c>
      <c r="K1522" t="s">
        <v>34</v>
      </c>
      <c r="L1522" s="15" t="str">
        <f t="shared" si="46"/>
        <v>6:00-22:00</v>
      </c>
      <c r="M1522" s="16">
        <f t="shared" si="47"/>
        <v>0.67</v>
      </c>
      <c r="N1522" s="15">
        <v>5.27</v>
      </c>
      <c r="O1522" s="15">
        <v>42</v>
      </c>
      <c r="P1522" t="s">
        <v>39</v>
      </c>
      <c r="Q1522">
        <v>350</v>
      </c>
      <c r="R1522" t="s">
        <v>37</v>
      </c>
      <c r="S1522">
        <v>2018</v>
      </c>
      <c r="T1522" t="s">
        <v>22</v>
      </c>
      <c r="U1522" s="15">
        <v>4.7</v>
      </c>
      <c r="V1522" s="15">
        <v>4</v>
      </c>
      <c r="W1522" t="s">
        <v>23</v>
      </c>
    </row>
    <row r="1523" spans="1:23">
      <c r="A1523" t="s">
        <v>1566</v>
      </c>
      <c r="B1523">
        <v>-33.815635999999998</v>
      </c>
      <c r="C1523" s="15">
        <v>18.530701000000001</v>
      </c>
      <c r="D1523" s="2" t="s">
        <v>6579</v>
      </c>
      <c r="E1523" s="14" t="s">
        <v>5085</v>
      </c>
      <c r="F1523" s="14" t="e" vm="12">
        <v>#VALUE!</v>
      </c>
      <c r="G1523" s="2" t="str">
        <f>_xlfn.XLOOKUP(E1523,missing_cities!$Q$2:$Q$56,missing_cities!$R$2:$R$56,"Not Found",0)</f>
        <v>South Africa</v>
      </c>
      <c r="H1523" t="str">
        <f>_xlfn.XLOOKUP(E1523,missing_cities!$Q$2:$Q$56,missing_cities!$S$2:$S$56,"Not Found",0)</f>
        <v>Africa</v>
      </c>
      <c r="I1523" t="s">
        <v>18</v>
      </c>
      <c r="J1523" s="15">
        <v>0.2</v>
      </c>
      <c r="K1523" t="s">
        <v>19</v>
      </c>
      <c r="L1523" s="15" t="str">
        <f t="shared" si="46"/>
        <v>9:00-18:00</v>
      </c>
      <c r="M1523" s="16">
        <f t="shared" si="47"/>
        <v>0.37</v>
      </c>
      <c r="N1523" s="15">
        <v>16.38</v>
      </c>
      <c r="O1523" s="15">
        <v>59</v>
      </c>
      <c r="P1523" t="s">
        <v>39</v>
      </c>
      <c r="Q1523">
        <v>150</v>
      </c>
      <c r="R1523" t="s">
        <v>21</v>
      </c>
      <c r="S1523">
        <v>2016</v>
      </c>
      <c r="T1523" t="s">
        <v>22</v>
      </c>
      <c r="U1523" s="15">
        <v>3.4</v>
      </c>
      <c r="V1523" s="15">
        <v>3</v>
      </c>
      <c r="W1523" t="s">
        <v>23</v>
      </c>
    </row>
    <row r="1524" spans="1:23">
      <c r="A1524" t="s">
        <v>1567</v>
      </c>
      <c r="B1524">
        <v>72.685323999999994</v>
      </c>
      <c r="C1524" s="15">
        <v>37.289059000000002</v>
      </c>
      <c r="D1524" s="2" t="s">
        <v>6580</v>
      </c>
      <c r="E1524" s="14" t="str">
        <f>_xlfn.XLOOKUP(C1524,missing_cities!B:B,missing_cities!C:C,"Not Found",0)</f>
        <v>Error</v>
      </c>
      <c r="F1524" s="14" t="s">
        <v>9987</v>
      </c>
      <c r="G1524" s="2" t="str">
        <f>_xlfn.XLOOKUP(E1524,missing_cities!$Q$2:$Q$56,missing_cities!$R$2:$R$56,"Not Found",0)</f>
        <v>Error</v>
      </c>
      <c r="H1524" t="str">
        <f>_xlfn.XLOOKUP(E1524,missing_cities!$Q$2:$Q$56,missing_cities!$S$2:$S$56,"Not Found",0)</f>
        <v>Error</v>
      </c>
      <c r="I1524" t="s">
        <v>18</v>
      </c>
      <c r="J1524" s="15">
        <v>0.2</v>
      </c>
      <c r="K1524" t="s">
        <v>19</v>
      </c>
      <c r="L1524" s="15" t="str">
        <f t="shared" si="46"/>
        <v>9:00-18:00</v>
      </c>
      <c r="M1524" s="16">
        <f t="shared" si="47"/>
        <v>0.37</v>
      </c>
      <c r="N1524" s="15">
        <v>19.84</v>
      </c>
      <c r="O1524" s="15">
        <v>89</v>
      </c>
      <c r="P1524" t="s">
        <v>25</v>
      </c>
      <c r="Q1524">
        <v>350</v>
      </c>
      <c r="R1524" t="s">
        <v>46</v>
      </c>
      <c r="S1524">
        <v>2010</v>
      </c>
      <c r="T1524" t="s">
        <v>31</v>
      </c>
      <c r="U1524" s="15">
        <v>3.7</v>
      </c>
      <c r="V1524" s="15">
        <v>5</v>
      </c>
      <c r="W1524" t="s">
        <v>23</v>
      </c>
    </row>
    <row r="1525" spans="1:23">
      <c r="A1525" t="s">
        <v>1568</v>
      </c>
      <c r="B1525">
        <v>34.182175000000001</v>
      </c>
      <c r="C1525" s="15">
        <v>-118.27697499999999</v>
      </c>
      <c r="D1525" s="2" t="s">
        <v>6581</v>
      </c>
      <c r="E1525" s="14" t="s">
        <v>5111</v>
      </c>
      <c r="F1525" s="14" t="e" vm="5">
        <v>#VALUE!</v>
      </c>
      <c r="G1525" s="2" t="str">
        <f>_xlfn.XLOOKUP(E1525,missing_cities!$Q$2:$Q$56,missing_cities!$R$2:$R$56,"Not Found",0)</f>
        <v>United States</v>
      </c>
      <c r="H1525" t="str">
        <f>_xlfn.XLOOKUP(E1525,missing_cities!$Q$2:$Q$56,missing_cities!$S$2:$S$56,"Not Found",0)</f>
        <v>North America</v>
      </c>
      <c r="I1525" t="s">
        <v>18</v>
      </c>
      <c r="J1525" s="15">
        <v>0.43</v>
      </c>
      <c r="K1525" t="s">
        <v>19</v>
      </c>
      <c r="L1525" s="15" t="str">
        <f t="shared" si="46"/>
        <v>9:00-18:00</v>
      </c>
      <c r="M1525" s="16">
        <f t="shared" si="47"/>
        <v>0.37</v>
      </c>
      <c r="N1525" s="15">
        <v>12.52</v>
      </c>
      <c r="O1525" s="15">
        <v>56</v>
      </c>
      <c r="P1525" t="s">
        <v>20</v>
      </c>
      <c r="Q1525">
        <v>22</v>
      </c>
      <c r="R1525" t="s">
        <v>21</v>
      </c>
      <c r="S1525">
        <v>2022</v>
      </c>
      <c r="T1525" t="s">
        <v>31</v>
      </c>
      <c r="U1525" s="15">
        <v>4.3</v>
      </c>
      <c r="V1525" s="15">
        <v>5</v>
      </c>
      <c r="W1525" t="s">
        <v>23</v>
      </c>
    </row>
    <row r="1526" spans="1:23">
      <c r="A1526" t="s">
        <v>1569</v>
      </c>
      <c r="B1526">
        <v>-33.819518000000002</v>
      </c>
      <c r="C1526" s="15">
        <v>151.21863999999999</v>
      </c>
      <c r="D1526" s="2" t="s">
        <v>6582</v>
      </c>
      <c r="E1526" s="14" t="s">
        <v>5069</v>
      </c>
      <c r="F1526" s="14" t="e" vm="8">
        <v>#VALUE!</v>
      </c>
      <c r="G1526" s="2" t="str">
        <f>_xlfn.XLOOKUP(E1526,missing_cities!$Q$2:$Q$56,missing_cities!$R$2:$R$56,"Not Found",0)</f>
        <v>Australia</v>
      </c>
      <c r="H1526" t="str">
        <f>_xlfn.XLOOKUP(E1526,missing_cities!$Q$2:$Q$56,missing_cities!$S$2:$S$56,"Not Found",0)</f>
        <v>Australia</v>
      </c>
      <c r="I1526" t="s">
        <v>18</v>
      </c>
      <c r="J1526" s="15">
        <v>0.31</v>
      </c>
      <c r="K1526" t="s">
        <v>34</v>
      </c>
      <c r="L1526" s="15" t="str">
        <f t="shared" si="46"/>
        <v>6:00-22:00</v>
      </c>
      <c r="M1526" s="16">
        <f t="shared" si="47"/>
        <v>0.67</v>
      </c>
      <c r="N1526" s="15">
        <v>7.85</v>
      </c>
      <c r="O1526" s="15">
        <v>73</v>
      </c>
      <c r="P1526" t="s">
        <v>20</v>
      </c>
      <c r="Q1526">
        <v>150</v>
      </c>
      <c r="R1526" t="s">
        <v>48</v>
      </c>
      <c r="S1526">
        <v>2013</v>
      </c>
      <c r="T1526" t="s">
        <v>31</v>
      </c>
      <c r="U1526" s="15">
        <v>4.9000000000000004</v>
      </c>
      <c r="V1526" s="15">
        <v>2</v>
      </c>
      <c r="W1526" t="s">
        <v>27</v>
      </c>
    </row>
    <row r="1527" spans="1:23">
      <c r="A1527" t="s">
        <v>1570</v>
      </c>
      <c r="B1527">
        <v>-23.523315</v>
      </c>
      <c r="C1527" s="15">
        <v>-46.667962000000003</v>
      </c>
      <c r="D1527" s="2" t="s">
        <v>6583</v>
      </c>
      <c r="E1527" s="14" t="s">
        <v>5067</v>
      </c>
      <c r="F1527" s="14" t="e" vm="7">
        <v>#VALUE!</v>
      </c>
      <c r="G1527" s="2" t="str">
        <f>_xlfn.XLOOKUP(E1527,missing_cities!$Q$2:$Q$56,missing_cities!$R$2:$R$56,"Not Found",0)</f>
        <v>Brazil</v>
      </c>
      <c r="H1527" t="str">
        <f>_xlfn.XLOOKUP(E1527,missing_cities!$Q$2:$Q$56,missing_cities!$S$2:$S$56,"Not Found",0)</f>
        <v>South America</v>
      </c>
      <c r="I1527" t="s">
        <v>18</v>
      </c>
      <c r="J1527" s="15">
        <v>0.34</v>
      </c>
      <c r="K1527" s="1">
        <v>45862</v>
      </c>
      <c r="L1527" s="15" t="str">
        <f t="shared" si="46"/>
        <v>9.00-21.00</v>
      </c>
      <c r="M1527" s="16">
        <f t="shared" si="47"/>
        <v>12</v>
      </c>
      <c r="N1527" s="15">
        <v>10.61</v>
      </c>
      <c r="O1527" s="15">
        <v>77</v>
      </c>
      <c r="P1527" t="s">
        <v>37</v>
      </c>
      <c r="Q1527">
        <v>22</v>
      </c>
      <c r="R1527" t="s">
        <v>37</v>
      </c>
      <c r="S1527">
        <v>2017</v>
      </c>
      <c r="T1527" t="s">
        <v>22</v>
      </c>
      <c r="U1527" s="15">
        <v>4.5999999999999996</v>
      </c>
      <c r="V1527" s="15">
        <v>10</v>
      </c>
      <c r="W1527" t="s">
        <v>23</v>
      </c>
    </row>
    <row r="1528" spans="1:23">
      <c r="A1528" t="s">
        <v>1571</v>
      </c>
      <c r="B1528">
        <v>37.784388</v>
      </c>
      <c r="C1528" s="15">
        <v>-122.46550499999999</v>
      </c>
      <c r="D1528" s="2" t="s">
        <v>6584</v>
      </c>
      <c r="E1528" s="14" t="s">
        <v>5061</v>
      </c>
      <c r="F1528" s="14" t="e" vm="5">
        <v>#VALUE!</v>
      </c>
      <c r="G1528" s="2" t="str">
        <f>_xlfn.XLOOKUP(E1528,missing_cities!$Q$2:$Q$56,missing_cities!$R$2:$R$56,"Not Found",0)</f>
        <v>United States</v>
      </c>
      <c r="H1528" t="str">
        <f>_xlfn.XLOOKUP(E1528,missing_cities!$Q$2:$Q$56,missing_cities!$S$2:$S$56,"Not Found",0)</f>
        <v>North America</v>
      </c>
      <c r="I1528" t="s">
        <v>18</v>
      </c>
      <c r="J1528" s="15">
        <v>0.27</v>
      </c>
      <c r="K1528" t="s">
        <v>19</v>
      </c>
      <c r="L1528" s="15" t="str">
        <f t="shared" si="46"/>
        <v>9:00-18:00</v>
      </c>
      <c r="M1528" s="16">
        <f t="shared" si="47"/>
        <v>0.37</v>
      </c>
      <c r="N1528" s="15">
        <v>1.82</v>
      </c>
      <c r="O1528" s="15">
        <v>98</v>
      </c>
      <c r="P1528" t="s">
        <v>39</v>
      </c>
      <c r="Q1528">
        <v>150</v>
      </c>
      <c r="R1528" t="s">
        <v>42</v>
      </c>
      <c r="S1528">
        <v>2020</v>
      </c>
      <c r="T1528" t="s">
        <v>31</v>
      </c>
      <c r="U1528" s="15">
        <v>3.2</v>
      </c>
      <c r="V1528" s="15">
        <v>6</v>
      </c>
      <c r="W1528" t="s">
        <v>23</v>
      </c>
    </row>
    <row r="1529" spans="1:23">
      <c r="A1529" t="s">
        <v>1572</v>
      </c>
      <c r="B1529">
        <v>34.004407</v>
      </c>
      <c r="C1529" s="15">
        <v>-118.28524400000001</v>
      </c>
      <c r="D1529" s="2" t="s">
        <v>6585</v>
      </c>
      <c r="E1529" s="14" t="s">
        <v>5111</v>
      </c>
      <c r="F1529" s="14" t="e" vm="5">
        <v>#VALUE!</v>
      </c>
      <c r="G1529" s="2" t="str">
        <f>_xlfn.XLOOKUP(E1529,missing_cities!$Q$2:$Q$56,missing_cities!$R$2:$R$56,"Not Found",0)</f>
        <v>United States</v>
      </c>
      <c r="H1529" t="str">
        <f>_xlfn.XLOOKUP(E1529,missing_cities!$Q$2:$Q$56,missing_cities!$S$2:$S$56,"Not Found",0)</f>
        <v>North America</v>
      </c>
      <c r="I1529" t="s">
        <v>18</v>
      </c>
      <c r="J1529" s="15">
        <v>0.28000000000000003</v>
      </c>
      <c r="K1529" s="1">
        <v>45862</v>
      </c>
      <c r="L1529" s="15" t="str">
        <f t="shared" si="46"/>
        <v>9.00-21.00</v>
      </c>
      <c r="M1529" s="16">
        <f t="shared" si="47"/>
        <v>12</v>
      </c>
      <c r="N1529" s="15">
        <v>13.91</v>
      </c>
      <c r="O1529" s="15">
        <v>43</v>
      </c>
      <c r="P1529" t="s">
        <v>20</v>
      </c>
      <c r="Q1529">
        <v>150</v>
      </c>
      <c r="R1529" t="s">
        <v>37</v>
      </c>
      <c r="S1529">
        <v>2010</v>
      </c>
      <c r="T1529" t="s">
        <v>22</v>
      </c>
      <c r="U1529" s="15">
        <v>4.5</v>
      </c>
      <c r="V1529" s="15">
        <v>3</v>
      </c>
      <c r="W1529" t="s">
        <v>32</v>
      </c>
    </row>
    <row r="1530" spans="1:23">
      <c r="A1530" t="s">
        <v>1573</v>
      </c>
      <c r="B1530">
        <v>52.448441000000003</v>
      </c>
      <c r="C1530" s="15">
        <v>13.432179</v>
      </c>
      <c r="D1530" s="2" t="s">
        <v>6586</v>
      </c>
      <c r="E1530" s="14" t="s">
        <v>5057</v>
      </c>
      <c r="F1530" s="14" t="e" vm="3">
        <v>#VALUE!</v>
      </c>
      <c r="G1530" s="2" t="str">
        <f>_xlfn.XLOOKUP(E1530,missing_cities!$Q$2:$Q$56,missing_cities!$R$2:$R$56,"Not Found",0)</f>
        <v>Germany</v>
      </c>
      <c r="H1530" t="str">
        <f>_xlfn.XLOOKUP(E1530,missing_cities!$Q$2:$Q$56,missing_cities!$S$2:$S$56,"Not Found",0)</f>
        <v>Europe</v>
      </c>
      <c r="I1530" t="s">
        <v>18</v>
      </c>
      <c r="J1530" s="15">
        <v>0.37</v>
      </c>
      <c r="K1530" t="s">
        <v>19</v>
      </c>
      <c r="L1530" s="15" t="str">
        <f t="shared" si="46"/>
        <v>9:00-18:00</v>
      </c>
      <c r="M1530" s="16">
        <f t="shared" si="47"/>
        <v>0.37</v>
      </c>
      <c r="N1530" s="15">
        <v>16.149999999999999</v>
      </c>
      <c r="O1530" s="15">
        <v>23</v>
      </c>
      <c r="P1530" t="s">
        <v>37</v>
      </c>
      <c r="Q1530">
        <v>22</v>
      </c>
      <c r="R1530" t="s">
        <v>67</v>
      </c>
      <c r="S1530">
        <v>2021</v>
      </c>
      <c r="T1530" t="s">
        <v>31</v>
      </c>
      <c r="U1530" s="15">
        <v>4.5</v>
      </c>
      <c r="V1530" s="15">
        <v>7</v>
      </c>
      <c r="W1530" t="s">
        <v>27</v>
      </c>
    </row>
    <row r="1531" spans="1:23">
      <c r="A1531" t="s">
        <v>1574</v>
      </c>
      <c r="B1531">
        <v>43.649372999999997</v>
      </c>
      <c r="C1531" s="15">
        <v>-79.372314000000003</v>
      </c>
      <c r="D1531" s="2" t="s">
        <v>6587</v>
      </c>
      <c r="E1531" s="14" t="s">
        <v>5050</v>
      </c>
      <c r="F1531" s="14" t="e" vm="1">
        <v>#VALUE!</v>
      </c>
      <c r="G1531" s="2" t="str">
        <f>_xlfn.XLOOKUP(E1531,missing_cities!$Q$2:$Q$56,missing_cities!$R$2:$R$56,"Not Found",0)</f>
        <v>Canada</v>
      </c>
      <c r="H1531" t="str">
        <f>_xlfn.XLOOKUP(E1531,missing_cities!$Q$2:$Q$56,missing_cities!$S$2:$S$56,"Not Found",0)</f>
        <v>North America</v>
      </c>
      <c r="I1531" t="s">
        <v>18</v>
      </c>
      <c r="J1531" s="15">
        <v>0.41</v>
      </c>
      <c r="K1531" t="s">
        <v>34</v>
      </c>
      <c r="L1531" s="15" t="str">
        <f t="shared" si="46"/>
        <v>6:00-22:00</v>
      </c>
      <c r="M1531" s="16">
        <f t="shared" si="47"/>
        <v>0.67</v>
      </c>
      <c r="N1531" s="15">
        <v>5.76</v>
      </c>
      <c r="O1531" s="15">
        <v>53</v>
      </c>
      <c r="P1531" t="s">
        <v>37</v>
      </c>
      <c r="Q1531">
        <v>22</v>
      </c>
      <c r="R1531" t="s">
        <v>67</v>
      </c>
      <c r="S1531">
        <v>2018</v>
      </c>
      <c r="T1531" t="s">
        <v>31</v>
      </c>
      <c r="U1531" s="15">
        <v>3.6</v>
      </c>
      <c r="V1531" s="15">
        <v>9</v>
      </c>
      <c r="W1531" t="s">
        <v>23</v>
      </c>
    </row>
    <row r="1532" spans="1:23">
      <c r="A1532" t="s">
        <v>1575</v>
      </c>
      <c r="B1532">
        <v>37.714255999999999</v>
      </c>
      <c r="C1532" s="15">
        <v>-122.47900799999999</v>
      </c>
      <c r="D1532" s="2" t="s">
        <v>6588</v>
      </c>
      <c r="E1532" s="14" t="s">
        <v>5061</v>
      </c>
      <c r="F1532" s="14" t="e" vm="5">
        <v>#VALUE!</v>
      </c>
      <c r="G1532" s="2" t="str">
        <f>_xlfn.XLOOKUP(E1532,missing_cities!$Q$2:$Q$56,missing_cities!$R$2:$R$56,"Not Found",0)</f>
        <v>United States</v>
      </c>
      <c r="H1532" t="str">
        <f>_xlfn.XLOOKUP(E1532,missing_cities!$Q$2:$Q$56,missing_cities!$S$2:$S$56,"Not Found",0)</f>
        <v>North America</v>
      </c>
      <c r="I1532" t="s">
        <v>18</v>
      </c>
      <c r="J1532" s="15">
        <v>0.38</v>
      </c>
      <c r="K1532" t="s">
        <v>34</v>
      </c>
      <c r="L1532" s="15" t="str">
        <f t="shared" si="46"/>
        <v>6:00-22:00</v>
      </c>
      <c r="M1532" s="16">
        <f t="shared" si="47"/>
        <v>0.67</v>
      </c>
      <c r="N1532" s="15">
        <v>9.7899999999999991</v>
      </c>
      <c r="O1532" s="15">
        <v>54</v>
      </c>
      <c r="P1532" t="s">
        <v>37</v>
      </c>
      <c r="Q1532">
        <v>150</v>
      </c>
      <c r="R1532" t="s">
        <v>67</v>
      </c>
      <c r="S1532">
        <v>2016</v>
      </c>
      <c r="T1532" t="s">
        <v>22</v>
      </c>
      <c r="U1532" s="15">
        <v>3.6</v>
      </c>
      <c r="V1532" s="15">
        <v>6</v>
      </c>
      <c r="W1532" t="s">
        <v>32</v>
      </c>
    </row>
    <row r="1533" spans="1:23">
      <c r="A1533" t="s">
        <v>1576</v>
      </c>
      <c r="B1533">
        <v>-33.809362999999998</v>
      </c>
      <c r="C1533" s="15">
        <v>151.275296</v>
      </c>
      <c r="D1533" s="2" t="s">
        <v>6589</v>
      </c>
      <c r="E1533" s="14" t="s">
        <v>5069</v>
      </c>
      <c r="F1533" s="14" t="e" vm="8">
        <v>#VALUE!</v>
      </c>
      <c r="G1533" s="2" t="str">
        <f>_xlfn.XLOOKUP(E1533,missing_cities!$Q$2:$Q$56,missing_cities!$R$2:$R$56,"Not Found",0)</f>
        <v>Australia</v>
      </c>
      <c r="H1533" t="str">
        <f>_xlfn.XLOOKUP(E1533,missing_cities!$Q$2:$Q$56,missing_cities!$S$2:$S$56,"Not Found",0)</f>
        <v>Australia</v>
      </c>
      <c r="I1533" t="s">
        <v>18</v>
      </c>
      <c r="J1533" s="15">
        <v>0.19</v>
      </c>
      <c r="K1533" t="s">
        <v>34</v>
      </c>
      <c r="L1533" s="15" t="str">
        <f t="shared" si="46"/>
        <v>6:00-22:00</v>
      </c>
      <c r="M1533" s="16">
        <f t="shared" si="47"/>
        <v>0.67</v>
      </c>
      <c r="N1533" s="15">
        <v>4.29</v>
      </c>
      <c r="O1533" s="15">
        <v>15</v>
      </c>
      <c r="P1533" t="s">
        <v>39</v>
      </c>
      <c r="Q1533">
        <v>150</v>
      </c>
      <c r="R1533" t="s">
        <v>42</v>
      </c>
      <c r="S1533">
        <v>2015</v>
      </c>
      <c r="T1533" t="s">
        <v>22</v>
      </c>
      <c r="U1533" s="15">
        <v>3.3</v>
      </c>
      <c r="V1533" s="15">
        <v>6</v>
      </c>
      <c r="W1533" t="s">
        <v>32</v>
      </c>
    </row>
    <row r="1534" spans="1:23">
      <c r="A1534" t="s">
        <v>1577</v>
      </c>
      <c r="B1534">
        <v>34.189839999999997</v>
      </c>
      <c r="C1534" s="15">
        <v>-118.211634</v>
      </c>
      <c r="D1534" s="2" t="s">
        <v>6590</v>
      </c>
      <c r="E1534" s="14" t="s">
        <v>5111</v>
      </c>
      <c r="F1534" s="14" t="e" vm="5">
        <v>#VALUE!</v>
      </c>
      <c r="G1534" s="2" t="str">
        <f>_xlfn.XLOOKUP(E1534,missing_cities!$Q$2:$Q$56,missing_cities!$R$2:$R$56,"Not Found",0)</f>
        <v>United States</v>
      </c>
      <c r="H1534" t="str">
        <f>_xlfn.XLOOKUP(E1534,missing_cities!$Q$2:$Q$56,missing_cities!$S$2:$S$56,"Not Found",0)</f>
        <v>North America</v>
      </c>
      <c r="I1534" t="s">
        <v>18</v>
      </c>
      <c r="J1534" s="15">
        <v>0.28000000000000003</v>
      </c>
      <c r="K1534" t="s">
        <v>34</v>
      </c>
      <c r="L1534" s="15" t="str">
        <f t="shared" si="46"/>
        <v>6:00-22:00</v>
      </c>
      <c r="M1534" s="16">
        <f t="shared" si="47"/>
        <v>0.67</v>
      </c>
      <c r="N1534" s="15">
        <v>16.32</v>
      </c>
      <c r="O1534" s="15">
        <v>95</v>
      </c>
      <c r="P1534" t="s">
        <v>37</v>
      </c>
      <c r="Q1534">
        <v>22</v>
      </c>
      <c r="R1534" t="s">
        <v>132</v>
      </c>
      <c r="S1534">
        <v>2018</v>
      </c>
      <c r="T1534" t="s">
        <v>31</v>
      </c>
      <c r="U1534" s="15">
        <v>3.8</v>
      </c>
      <c r="V1534" s="15">
        <v>6</v>
      </c>
      <c r="W1534" t="s">
        <v>27</v>
      </c>
    </row>
    <row r="1535" spans="1:23">
      <c r="A1535" t="s">
        <v>1578</v>
      </c>
      <c r="B1535">
        <v>-33.809882999999999</v>
      </c>
      <c r="C1535" s="15">
        <v>18.510496</v>
      </c>
      <c r="D1535" s="2" t="s">
        <v>6591</v>
      </c>
      <c r="E1535" s="14" t="s">
        <v>5085</v>
      </c>
      <c r="F1535" s="14" t="e" vm="12">
        <v>#VALUE!</v>
      </c>
      <c r="G1535" s="2" t="str">
        <f>_xlfn.XLOOKUP(E1535,missing_cities!$Q$2:$Q$56,missing_cities!$R$2:$R$56,"Not Found",0)</f>
        <v>South Africa</v>
      </c>
      <c r="H1535" t="str">
        <f>_xlfn.XLOOKUP(E1535,missing_cities!$Q$2:$Q$56,missing_cities!$S$2:$S$56,"Not Found",0)</f>
        <v>Africa</v>
      </c>
      <c r="I1535" t="s">
        <v>18</v>
      </c>
      <c r="J1535" s="15">
        <v>0.17</v>
      </c>
      <c r="K1535" s="1">
        <v>45862</v>
      </c>
      <c r="L1535" s="15" t="str">
        <f t="shared" si="46"/>
        <v>9.00-21.00</v>
      </c>
      <c r="M1535" s="16">
        <f t="shared" si="47"/>
        <v>12</v>
      </c>
      <c r="N1535" s="15">
        <v>18.739999999999998</v>
      </c>
      <c r="O1535" s="15">
        <v>19</v>
      </c>
      <c r="P1535" t="s">
        <v>20</v>
      </c>
      <c r="Q1535">
        <v>150</v>
      </c>
      <c r="R1535" t="s">
        <v>37</v>
      </c>
      <c r="S1535">
        <v>2015</v>
      </c>
      <c r="T1535" t="s">
        <v>31</v>
      </c>
      <c r="U1535" s="15">
        <v>4.0999999999999996</v>
      </c>
      <c r="V1535" s="15">
        <v>4</v>
      </c>
      <c r="W1535" t="s">
        <v>23</v>
      </c>
    </row>
    <row r="1536" spans="1:23">
      <c r="A1536" t="s">
        <v>1579</v>
      </c>
      <c r="B1536">
        <v>13.709998000000001</v>
      </c>
      <c r="C1536" s="15">
        <v>100.538742</v>
      </c>
      <c r="D1536" s="2" t="s">
        <v>6592</v>
      </c>
      <c r="E1536" s="14" t="s">
        <v>5059</v>
      </c>
      <c r="F1536" s="14" t="e" vm="4">
        <v>#VALUE!</v>
      </c>
      <c r="G1536" s="2" t="str">
        <f>_xlfn.XLOOKUP(E1536,missing_cities!$Q$2:$Q$56,missing_cities!$R$2:$R$56,"Not Found",0)</f>
        <v>Thailand</v>
      </c>
      <c r="H1536" t="str">
        <f>_xlfn.XLOOKUP(E1536,missing_cities!$Q$2:$Q$56,missing_cities!$S$2:$S$56,"Not Found",0)</f>
        <v>Asia</v>
      </c>
      <c r="I1536" t="s">
        <v>18</v>
      </c>
      <c r="J1536" s="15">
        <v>0.47</v>
      </c>
      <c r="K1536" s="1">
        <v>45862</v>
      </c>
      <c r="L1536" s="15" t="str">
        <f t="shared" si="46"/>
        <v>9.00-21.00</v>
      </c>
      <c r="M1536" s="16">
        <f t="shared" si="47"/>
        <v>12</v>
      </c>
      <c r="N1536" s="15">
        <v>8.8000000000000007</v>
      </c>
      <c r="O1536" s="15">
        <v>97</v>
      </c>
      <c r="P1536" t="s">
        <v>25</v>
      </c>
      <c r="Q1536">
        <v>22</v>
      </c>
      <c r="R1536" t="s">
        <v>21</v>
      </c>
      <c r="S1536">
        <v>2011</v>
      </c>
      <c r="T1536" t="s">
        <v>22</v>
      </c>
      <c r="U1536" s="15">
        <v>3.2</v>
      </c>
      <c r="V1536" s="15">
        <v>2</v>
      </c>
      <c r="W1536" t="s">
        <v>27</v>
      </c>
    </row>
    <row r="1537" spans="1:23">
      <c r="A1537" t="s">
        <v>1580</v>
      </c>
      <c r="B1537">
        <v>34.007806000000002</v>
      </c>
      <c r="C1537" s="15">
        <v>-118.28341899999999</v>
      </c>
      <c r="D1537" s="2" t="s">
        <v>6593</v>
      </c>
      <c r="E1537" s="14" t="s">
        <v>5111</v>
      </c>
      <c r="F1537" s="14" t="e" vm="5">
        <v>#VALUE!</v>
      </c>
      <c r="G1537" s="2" t="str">
        <f>_xlfn.XLOOKUP(E1537,missing_cities!$Q$2:$Q$56,missing_cities!$R$2:$R$56,"Not Found",0)</f>
        <v>United States</v>
      </c>
      <c r="H1537" t="str">
        <f>_xlfn.XLOOKUP(E1537,missing_cities!$Q$2:$Q$56,missing_cities!$S$2:$S$56,"Not Found",0)</f>
        <v>North America</v>
      </c>
      <c r="I1537" t="s">
        <v>18</v>
      </c>
      <c r="J1537" s="15">
        <v>0.22</v>
      </c>
      <c r="K1537" s="1">
        <v>45862</v>
      </c>
      <c r="L1537" s="15" t="str">
        <f t="shared" si="46"/>
        <v>9.00-21.00</v>
      </c>
      <c r="M1537" s="16">
        <f t="shared" si="47"/>
        <v>12</v>
      </c>
      <c r="N1537" s="15">
        <v>13.61</v>
      </c>
      <c r="O1537" s="15">
        <v>27</v>
      </c>
      <c r="P1537" t="s">
        <v>20</v>
      </c>
      <c r="Q1537">
        <v>150</v>
      </c>
      <c r="R1537" t="s">
        <v>46</v>
      </c>
      <c r="S1537">
        <v>2020</v>
      </c>
      <c r="T1537" t="s">
        <v>31</v>
      </c>
      <c r="U1537" s="15">
        <v>3.4</v>
      </c>
      <c r="V1537" s="15">
        <v>9</v>
      </c>
      <c r="W1537" t="s">
        <v>23</v>
      </c>
    </row>
    <row r="1538" spans="1:23">
      <c r="A1538" t="s">
        <v>1581</v>
      </c>
      <c r="B1538">
        <v>19.319202000000001</v>
      </c>
      <c r="C1538" s="15">
        <v>-116.27220199999999</v>
      </c>
      <c r="D1538" s="2" t="s">
        <v>6594</v>
      </c>
      <c r="E1538" s="14" t="str">
        <f>_xlfn.XLOOKUP(C1538,missing_cities!B:B,missing_cities!C:C,"Not Found",0)</f>
        <v>Error</v>
      </c>
      <c r="F1538" s="14" t="s">
        <v>9987</v>
      </c>
      <c r="G1538" s="2" t="str">
        <f>_xlfn.XLOOKUP(E1538,missing_cities!$Q$2:$Q$56,missing_cities!$R$2:$R$56,"Not Found",0)</f>
        <v>Error</v>
      </c>
      <c r="H1538" t="str">
        <f>_xlfn.XLOOKUP(E1538,missing_cities!$Q$2:$Q$56,missing_cities!$S$2:$S$56,"Not Found",0)</f>
        <v>Error</v>
      </c>
      <c r="I1538" t="s">
        <v>18</v>
      </c>
      <c r="J1538" s="15">
        <v>0.35</v>
      </c>
      <c r="K1538" t="s">
        <v>34</v>
      </c>
      <c r="L1538" s="15" t="str">
        <f t="shared" si="46"/>
        <v>6:00-22:00</v>
      </c>
      <c r="M1538" s="16">
        <f t="shared" si="47"/>
        <v>0.67</v>
      </c>
      <c r="N1538" s="15">
        <v>15.37</v>
      </c>
      <c r="O1538" s="15">
        <v>90</v>
      </c>
      <c r="P1538" t="s">
        <v>39</v>
      </c>
      <c r="Q1538">
        <v>50</v>
      </c>
      <c r="R1538" t="s">
        <v>132</v>
      </c>
      <c r="S1538">
        <v>2019</v>
      </c>
      <c r="T1538" t="s">
        <v>31</v>
      </c>
      <c r="U1538" s="15">
        <v>4.5</v>
      </c>
      <c r="V1538" s="15">
        <v>10</v>
      </c>
      <c r="W1538" t="s">
        <v>27</v>
      </c>
    </row>
    <row r="1539" spans="1:23">
      <c r="A1539" t="s">
        <v>1582</v>
      </c>
      <c r="B1539">
        <v>18.902044</v>
      </c>
      <c r="C1539" s="15">
        <v>72.834554999999995</v>
      </c>
      <c r="D1539" s="2" t="s">
        <v>6595</v>
      </c>
      <c r="E1539" s="14" t="s">
        <v>5079</v>
      </c>
      <c r="F1539" s="14" t="e" vm="11">
        <v>#VALUE!</v>
      </c>
      <c r="G1539" s="2" t="str">
        <f>_xlfn.XLOOKUP(E1539,missing_cities!$Q$2:$Q$56,missing_cities!$R$2:$R$56,"Not Found",0)</f>
        <v>India</v>
      </c>
      <c r="H1539" t="str">
        <f>_xlfn.XLOOKUP(E1539,missing_cities!$Q$2:$Q$56,missing_cities!$S$2:$S$56,"Not Found",0)</f>
        <v>Asia</v>
      </c>
      <c r="I1539" t="s">
        <v>18</v>
      </c>
      <c r="J1539" s="15">
        <v>0.28999999999999998</v>
      </c>
      <c r="K1539" t="s">
        <v>34</v>
      </c>
      <c r="L1539" s="15" t="str">
        <f t="shared" ref="L1539:L1602" si="48">IF(ISNUMBER(SEARCH("-",K1539)),K1539,"9.00-21.00")</f>
        <v>6:00-22:00</v>
      </c>
      <c r="M1539" s="16">
        <f t="shared" ref="M1539:M1602" si="49">IF(ISNUMBER(SEARCH("-", L1539)), TEXT(RIGHT(L1539, LEN(L1539) - FIND("-", L1539)), "0.00") - TEXT(LEFT(L1539, FIND("-", L1539)-1), "0.00"), "")</f>
        <v>0.67</v>
      </c>
      <c r="N1539" s="15">
        <v>19.14</v>
      </c>
      <c r="O1539" s="15">
        <v>18</v>
      </c>
      <c r="P1539" t="s">
        <v>39</v>
      </c>
      <c r="Q1539">
        <v>350</v>
      </c>
      <c r="R1539" t="s">
        <v>81</v>
      </c>
      <c r="S1539">
        <v>2022</v>
      </c>
      <c r="T1539" t="s">
        <v>22</v>
      </c>
      <c r="U1539" s="15">
        <v>3.3</v>
      </c>
      <c r="V1539" s="15">
        <v>3</v>
      </c>
      <c r="W1539" t="s">
        <v>27</v>
      </c>
    </row>
    <row r="1540" spans="1:23">
      <c r="A1540" t="s">
        <v>1583</v>
      </c>
      <c r="B1540">
        <v>19.487124000000001</v>
      </c>
      <c r="C1540" s="15">
        <v>-99.058789000000004</v>
      </c>
      <c r="D1540" s="2" t="s">
        <v>6596</v>
      </c>
      <c r="E1540" s="14" t="s">
        <v>5119</v>
      </c>
      <c r="F1540" s="14" t="e" vm="13">
        <v>#VALUE!</v>
      </c>
      <c r="G1540" s="2" t="str">
        <f>_xlfn.XLOOKUP(E1540,missing_cities!$Q$2:$Q$56,missing_cities!$R$2:$R$56,"Not Found",0)</f>
        <v>Mexico</v>
      </c>
      <c r="H1540" t="str">
        <f>_xlfn.XLOOKUP(E1540,missing_cities!$Q$2:$Q$56,missing_cities!$S$2:$S$56,"Not Found",0)</f>
        <v>North America</v>
      </c>
      <c r="I1540" t="s">
        <v>18</v>
      </c>
      <c r="J1540" s="15">
        <v>0.41</v>
      </c>
      <c r="K1540" s="1">
        <v>45862</v>
      </c>
      <c r="L1540" s="15" t="str">
        <f t="shared" si="48"/>
        <v>9.00-21.00</v>
      </c>
      <c r="M1540" s="16">
        <f t="shared" si="49"/>
        <v>12</v>
      </c>
      <c r="N1540" s="15">
        <v>5.95</v>
      </c>
      <c r="O1540" s="15">
        <v>28</v>
      </c>
      <c r="P1540" t="s">
        <v>25</v>
      </c>
      <c r="Q1540">
        <v>150</v>
      </c>
      <c r="R1540" t="s">
        <v>48</v>
      </c>
      <c r="S1540">
        <v>2017</v>
      </c>
      <c r="T1540" t="s">
        <v>31</v>
      </c>
      <c r="U1540" s="15">
        <v>4.4000000000000004</v>
      </c>
      <c r="V1540" s="15">
        <v>3</v>
      </c>
      <c r="W1540" t="s">
        <v>32</v>
      </c>
    </row>
    <row r="1541" spans="1:23">
      <c r="A1541" t="s">
        <v>1584</v>
      </c>
      <c r="B1541">
        <v>-23.503295999999999</v>
      </c>
      <c r="C1541" s="15">
        <v>-46.566181</v>
      </c>
      <c r="D1541" s="2" t="s">
        <v>6597</v>
      </c>
      <c r="E1541" s="14" t="s">
        <v>5067</v>
      </c>
      <c r="F1541" s="14" t="e" vm="7">
        <v>#VALUE!</v>
      </c>
      <c r="G1541" s="2" t="str">
        <f>_xlfn.XLOOKUP(E1541,missing_cities!$Q$2:$Q$56,missing_cities!$R$2:$R$56,"Not Found",0)</f>
        <v>Brazil</v>
      </c>
      <c r="H1541" t="str">
        <f>_xlfn.XLOOKUP(E1541,missing_cities!$Q$2:$Q$56,missing_cities!$S$2:$S$56,"Not Found",0)</f>
        <v>South America</v>
      </c>
      <c r="I1541" t="s">
        <v>18</v>
      </c>
      <c r="J1541" s="15">
        <v>0.12</v>
      </c>
      <c r="K1541" t="s">
        <v>19</v>
      </c>
      <c r="L1541" s="15" t="str">
        <f t="shared" si="48"/>
        <v>9:00-18:00</v>
      </c>
      <c r="M1541" s="16">
        <f t="shared" si="49"/>
        <v>0.37</v>
      </c>
      <c r="N1541" s="15">
        <v>7.77</v>
      </c>
      <c r="O1541" s="15">
        <v>16</v>
      </c>
      <c r="P1541" t="s">
        <v>20</v>
      </c>
      <c r="Q1541">
        <v>350</v>
      </c>
      <c r="R1541" t="s">
        <v>21</v>
      </c>
      <c r="S1541">
        <v>2018</v>
      </c>
      <c r="T1541" t="s">
        <v>31</v>
      </c>
      <c r="U1541" s="15">
        <v>4.3</v>
      </c>
      <c r="V1541" s="15">
        <v>4</v>
      </c>
      <c r="W1541" t="s">
        <v>23</v>
      </c>
    </row>
    <row r="1542" spans="1:23">
      <c r="A1542" t="s">
        <v>1585</v>
      </c>
      <c r="B1542">
        <v>41.810381</v>
      </c>
      <c r="C1542" s="15">
        <v>-87.750439</v>
      </c>
      <c r="D1542" s="2" t="s">
        <v>6598</v>
      </c>
      <c r="E1542" s="14" t="s">
        <v>5065</v>
      </c>
      <c r="F1542" s="14" t="e" vm="5">
        <v>#VALUE!</v>
      </c>
      <c r="G1542" s="2" t="str">
        <f>_xlfn.XLOOKUP(E1542,missing_cities!$Q$2:$Q$56,missing_cities!$R$2:$R$56,"Not Found",0)</f>
        <v>United States</v>
      </c>
      <c r="H1542" t="str">
        <f>_xlfn.XLOOKUP(E1542,missing_cities!$Q$2:$Q$56,missing_cities!$S$2:$S$56,"Not Found",0)</f>
        <v>North America</v>
      </c>
      <c r="I1542" t="s">
        <v>18</v>
      </c>
      <c r="J1542" s="15">
        <v>0.11</v>
      </c>
      <c r="K1542" t="s">
        <v>34</v>
      </c>
      <c r="L1542" s="15" t="str">
        <f t="shared" si="48"/>
        <v>6:00-22:00</v>
      </c>
      <c r="M1542" s="16">
        <f t="shared" si="49"/>
        <v>0.67</v>
      </c>
      <c r="N1542" s="15">
        <v>2.31</v>
      </c>
      <c r="O1542" s="15">
        <v>69</v>
      </c>
      <c r="P1542" t="s">
        <v>25</v>
      </c>
      <c r="Q1542">
        <v>22</v>
      </c>
      <c r="R1542" t="s">
        <v>37</v>
      </c>
      <c r="S1542">
        <v>2012</v>
      </c>
      <c r="T1542" t="s">
        <v>22</v>
      </c>
      <c r="U1542" s="15">
        <v>3.5</v>
      </c>
      <c r="V1542" s="15">
        <v>8</v>
      </c>
      <c r="W1542" t="s">
        <v>27</v>
      </c>
    </row>
    <row r="1543" spans="1:23">
      <c r="A1543" t="s">
        <v>1586</v>
      </c>
      <c r="B1543">
        <v>37.550839000000003</v>
      </c>
      <c r="C1543" s="15">
        <v>127.047526</v>
      </c>
      <c r="D1543" s="2" t="s">
        <v>6599</v>
      </c>
      <c r="E1543" s="14" t="s">
        <v>5063</v>
      </c>
      <c r="F1543" s="14" t="e" vm="6">
        <v>#VALUE!</v>
      </c>
      <c r="G1543" s="2" t="str">
        <f>_xlfn.XLOOKUP(E1543,missing_cities!$Q$2:$Q$56,missing_cities!$R$2:$R$56,"Not Found",0)</f>
        <v>South Korea</v>
      </c>
      <c r="H1543" t="str">
        <f>_xlfn.XLOOKUP(E1543,missing_cities!$Q$2:$Q$56,missing_cities!$S$2:$S$56,"Not Found",0)</f>
        <v>Asia</v>
      </c>
      <c r="I1543" t="s">
        <v>18</v>
      </c>
      <c r="J1543" s="15">
        <v>0.11</v>
      </c>
      <c r="K1543" t="s">
        <v>19</v>
      </c>
      <c r="L1543" s="15" t="str">
        <f t="shared" si="48"/>
        <v>9:00-18:00</v>
      </c>
      <c r="M1543" s="16">
        <f t="shared" si="49"/>
        <v>0.37</v>
      </c>
      <c r="N1543" s="15">
        <v>2.63</v>
      </c>
      <c r="O1543" s="15">
        <v>17</v>
      </c>
      <c r="P1543" t="s">
        <v>37</v>
      </c>
      <c r="Q1543">
        <v>22</v>
      </c>
      <c r="R1543" t="s">
        <v>74</v>
      </c>
      <c r="S1543">
        <v>2010</v>
      </c>
      <c r="T1543" t="s">
        <v>22</v>
      </c>
      <c r="U1543" s="15">
        <v>4.0999999999999996</v>
      </c>
      <c r="V1543" s="15">
        <v>4</v>
      </c>
      <c r="W1543" t="s">
        <v>32</v>
      </c>
    </row>
    <row r="1544" spans="1:23">
      <c r="A1544" t="s">
        <v>1587</v>
      </c>
      <c r="B1544">
        <v>34.092922999999999</v>
      </c>
      <c r="C1544" s="15">
        <v>-118.334256</v>
      </c>
      <c r="D1544" s="2" t="s">
        <v>6600</v>
      </c>
      <c r="E1544" s="14" t="s">
        <v>5111</v>
      </c>
      <c r="F1544" s="14" t="e" vm="5">
        <v>#VALUE!</v>
      </c>
      <c r="G1544" s="2" t="str">
        <f>_xlfn.XLOOKUP(E1544,missing_cities!$Q$2:$Q$56,missing_cities!$R$2:$R$56,"Not Found",0)</f>
        <v>United States</v>
      </c>
      <c r="H1544" t="str">
        <f>_xlfn.XLOOKUP(E1544,missing_cities!$Q$2:$Q$56,missing_cities!$S$2:$S$56,"Not Found",0)</f>
        <v>North America</v>
      </c>
      <c r="I1544" t="s">
        <v>18</v>
      </c>
      <c r="J1544" s="15">
        <v>0.16</v>
      </c>
      <c r="K1544" t="s">
        <v>19</v>
      </c>
      <c r="L1544" s="15" t="str">
        <f t="shared" si="48"/>
        <v>9:00-18:00</v>
      </c>
      <c r="M1544" s="16">
        <f t="shared" si="49"/>
        <v>0.37</v>
      </c>
      <c r="N1544" s="15">
        <v>13.07</v>
      </c>
      <c r="O1544" s="15">
        <v>74</v>
      </c>
      <c r="P1544" t="s">
        <v>25</v>
      </c>
      <c r="Q1544">
        <v>350</v>
      </c>
      <c r="R1544" t="s">
        <v>97</v>
      </c>
      <c r="S1544">
        <v>2015</v>
      </c>
      <c r="T1544" t="s">
        <v>22</v>
      </c>
      <c r="U1544" s="15">
        <v>3.2</v>
      </c>
      <c r="V1544" s="15">
        <v>6</v>
      </c>
      <c r="W1544" t="s">
        <v>32</v>
      </c>
    </row>
    <row r="1545" spans="1:23">
      <c r="A1545" t="s">
        <v>1588</v>
      </c>
      <c r="B1545">
        <v>-33.725444000000003</v>
      </c>
      <c r="C1545" s="15">
        <v>151.350944</v>
      </c>
      <c r="D1545" s="2" t="s">
        <v>6601</v>
      </c>
      <c r="E1545" s="14" t="s">
        <v>5069</v>
      </c>
      <c r="F1545" s="14" t="e" vm="8">
        <v>#VALUE!</v>
      </c>
      <c r="G1545" s="2" t="str">
        <f>_xlfn.XLOOKUP(E1545,missing_cities!$Q$2:$Q$56,missing_cities!$R$2:$R$56,"Not Found",0)</f>
        <v>Australia</v>
      </c>
      <c r="H1545" t="str">
        <f>_xlfn.XLOOKUP(E1545,missing_cities!$Q$2:$Q$56,missing_cities!$S$2:$S$56,"Not Found",0)</f>
        <v>Australia</v>
      </c>
      <c r="I1545" t="s">
        <v>18</v>
      </c>
      <c r="J1545" s="15">
        <v>0.34</v>
      </c>
      <c r="K1545" s="1">
        <v>45862</v>
      </c>
      <c r="L1545" s="15" t="str">
        <f t="shared" si="48"/>
        <v>9.00-21.00</v>
      </c>
      <c r="M1545" s="16">
        <f t="shared" si="49"/>
        <v>12</v>
      </c>
      <c r="N1545" s="15">
        <v>16.37</v>
      </c>
      <c r="O1545" s="15">
        <v>34</v>
      </c>
      <c r="P1545" t="s">
        <v>37</v>
      </c>
      <c r="Q1545">
        <v>150</v>
      </c>
      <c r="R1545" t="s">
        <v>76</v>
      </c>
      <c r="S1545">
        <v>2023</v>
      </c>
      <c r="T1545" t="s">
        <v>31</v>
      </c>
      <c r="U1545" s="15">
        <v>3.6</v>
      </c>
      <c r="V1545" s="15">
        <v>10</v>
      </c>
      <c r="W1545" t="s">
        <v>23</v>
      </c>
    </row>
    <row r="1546" spans="1:23">
      <c r="A1546" t="s">
        <v>1589</v>
      </c>
      <c r="B1546">
        <v>4.5500930000000004</v>
      </c>
      <c r="C1546" s="15">
        <v>-100.123791</v>
      </c>
      <c r="D1546" s="2" t="s">
        <v>6602</v>
      </c>
      <c r="E1546" s="14" t="str">
        <f>_xlfn.XLOOKUP(C1546,missing_cities!B:B,missing_cities!C:C,"Not Found",0)</f>
        <v>Error</v>
      </c>
      <c r="F1546" s="14" t="s">
        <v>9987</v>
      </c>
      <c r="G1546" s="2" t="str">
        <f>_xlfn.XLOOKUP(E1546,missing_cities!$Q$2:$Q$56,missing_cities!$R$2:$R$56,"Not Found",0)</f>
        <v>Error</v>
      </c>
      <c r="H1546" t="str">
        <f>_xlfn.XLOOKUP(E1546,missing_cities!$Q$2:$Q$56,missing_cities!$S$2:$S$56,"Not Found",0)</f>
        <v>Error</v>
      </c>
      <c r="I1546" t="s">
        <v>18</v>
      </c>
      <c r="J1546" s="15">
        <v>0.48</v>
      </c>
      <c r="K1546" t="s">
        <v>19</v>
      </c>
      <c r="L1546" s="15" t="str">
        <f t="shared" si="48"/>
        <v>9:00-18:00</v>
      </c>
      <c r="M1546" s="16">
        <f t="shared" si="49"/>
        <v>0.37</v>
      </c>
      <c r="N1546" s="15">
        <v>13.03</v>
      </c>
      <c r="O1546" s="15">
        <v>53</v>
      </c>
      <c r="P1546" t="s">
        <v>39</v>
      </c>
      <c r="Q1546">
        <v>350</v>
      </c>
      <c r="R1546" t="s">
        <v>48</v>
      </c>
      <c r="S1546">
        <v>2021</v>
      </c>
      <c r="T1546" t="s">
        <v>31</v>
      </c>
      <c r="U1546" s="15">
        <v>3.7</v>
      </c>
      <c r="V1546" s="15">
        <v>10</v>
      </c>
      <c r="W1546" t="s">
        <v>23</v>
      </c>
    </row>
    <row r="1547" spans="1:23">
      <c r="A1547" t="s">
        <v>1590</v>
      </c>
      <c r="B1547">
        <v>37.621234000000001</v>
      </c>
      <c r="C1547" s="15">
        <v>126.94249499999999</v>
      </c>
      <c r="D1547" s="2" t="s">
        <v>6603</v>
      </c>
      <c r="E1547" s="14" t="s">
        <v>5063</v>
      </c>
      <c r="F1547" s="14" t="e" vm="6">
        <v>#VALUE!</v>
      </c>
      <c r="G1547" s="2" t="str">
        <f>_xlfn.XLOOKUP(E1547,missing_cities!$Q$2:$Q$56,missing_cities!$R$2:$R$56,"Not Found",0)</f>
        <v>South Korea</v>
      </c>
      <c r="H1547" t="str">
        <f>_xlfn.XLOOKUP(E1547,missing_cities!$Q$2:$Q$56,missing_cities!$S$2:$S$56,"Not Found",0)</f>
        <v>Asia</v>
      </c>
      <c r="I1547" t="s">
        <v>18</v>
      </c>
      <c r="J1547" s="15">
        <v>0.3</v>
      </c>
      <c r="K1547" t="s">
        <v>19</v>
      </c>
      <c r="L1547" s="15" t="str">
        <f t="shared" si="48"/>
        <v>9:00-18:00</v>
      </c>
      <c r="M1547" s="16">
        <f t="shared" si="49"/>
        <v>0.37</v>
      </c>
      <c r="N1547" s="15">
        <v>12.49</v>
      </c>
      <c r="O1547" s="15">
        <v>66</v>
      </c>
      <c r="P1547" t="s">
        <v>37</v>
      </c>
      <c r="Q1547">
        <v>22</v>
      </c>
      <c r="R1547" t="s">
        <v>35</v>
      </c>
      <c r="S1547">
        <v>2017</v>
      </c>
      <c r="T1547" t="s">
        <v>31</v>
      </c>
      <c r="U1547" s="15">
        <v>4.9000000000000004</v>
      </c>
      <c r="V1547" s="15">
        <v>10</v>
      </c>
      <c r="W1547" t="s">
        <v>23</v>
      </c>
    </row>
    <row r="1548" spans="1:23">
      <c r="A1548" t="s">
        <v>1591</v>
      </c>
      <c r="B1548">
        <v>39.866329999999998</v>
      </c>
      <c r="C1548" s="15">
        <v>116.26334199999999</v>
      </c>
      <c r="D1548" s="2" t="s">
        <v>6604</v>
      </c>
      <c r="E1548" s="14" t="s">
        <v>5071</v>
      </c>
      <c r="F1548" s="14" t="e" vm="9">
        <v>#VALUE!</v>
      </c>
      <c r="G1548" s="2" t="str">
        <f>_xlfn.XLOOKUP(E1548,missing_cities!$Q$2:$Q$56,missing_cities!$R$2:$R$56,"Not Found",0)</f>
        <v>China</v>
      </c>
      <c r="H1548" t="str">
        <f>_xlfn.XLOOKUP(E1548,missing_cities!$Q$2:$Q$56,missing_cities!$S$2:$S$56,"Not Found",0)</f>
        <v>Asia</v>
      </c>
      <c r="I1548" t="s">
        <v>18</v>
      </c>
      <c r="J1548" s="15">
        <v>0.13</v>
      </c>
      <c r="K1548" t="s">
        <v>19</v>
      </c>
      <c r="L1548" s="15" t="str">
        <f t="shared" si="48"/>
        <v>9:00-18:00</v>
      </c>
      <c r="M1548" s="16">
        <f t="shared" si="49"/>
        <v>0.37</v>
      </c>
      <c r="N1548" s="15">
        <v>15.23</v>
      </c>
      <c r="O1548" s="15">
        <v>37</v>
      </c>
      <c r="P1548" t="s">
        <v>37</v>
      </c>
      <c r="Q1548">
        <v>150</v>
      </c>
      <c r="R1548" t="s">
        <v>67</v>
      </c>
      <c r="S1548">
        <v>2017</v>
      </c>
      <c r="T1548" t="s">
        <v>31</v>
      </c>
      <c r="U1548" s="15">
        <v>3.8</v>
      </c>
      <c r="V1548" s="15">
        <v>3</v>
      </c>
      <c r="W1548" t="s">
        <v>23</v>
      </c>
    </row>
    <row r="1549" spans="1:23">
      <c r="A1549" t="s">
        <v>1592</v>
      </c>
      <c r="B1549">
        <v>19.448995</v>
      </c>
      <c r="C1549" s="15">
        <v>-99.135409999999993</v>
      </c>
      <c r="D1549" s="2" t="s">
        <v>5556</v>
      </c>
      <c r="E1549" s="14" t="s">
        <v>5119</v>
      </c>
      <c r="F1549" s="14" t="e" vm="13">
        <v>#VALUE!</v>
      </c>
      <c r="G1549" s="2" t="str">
        <f>_xlfn.XLOOKUP(E1549,missing_cities!$Q$2:$Q$56,missing_cities!$R$2:$R$56,"Not Found",0)</f>
        <v>Mexico</v>
      </c>
      <c r="H1549" t="str">
        <f>_xlfn.XLOOKUP(E1549,missing_cities!$Q$2:$Q$56,missing_cities!$S$2:$S$56,"Not Found",0)</f>
        <v>North America</v>
      </c>
      <c r="I1549" t="s">
        <v>18</v>
      </c>
      <c r="J1549" s="15">
        <v>0.4</v>
      </c>
      <c r="K1549" s="1">
        <v>45862</v>
      </c>
      <c r="L1549" s="15" t="str">
        <f t="shared" si="48"/>
        <v>9.00-21.00</v>
      </c>
      <c r="M1549" s="16">
        <f t="shared" si="49"/>
        <v>12</v>
      </c>
      <c r="N1549" s="15">
        <v>19.34</v>
      </c>
      <c r="O1549" s="15">
        <v>93</v>
      </c>
      <c r="P1549" t="s">
        <v>20</v>
      </c>
      <c r="Q1549">
        <v>150</v>
      </c>
      <c r="R1549" t="s">
        <v>42</v>
      </c>
      <c r="S1549">
        <v>2022</v>
      </c>
      <c r="T1549" t="s">
        <v>22</v>
      </c>
      <c r="U1549" s="15">
        <v>4.9000000000000004</v>
      </c>
      <c r="V1549" s="15">
        <v>4</v>
      </c>
      <c r="W1549" t="s">
        <v>27</v>
      </c>
    </row>
    <row r="1550" spans="1:23">
      <c r="A1550" t="s">
        <v>1593</v>
      </c>
      <c r="B1550">
        <v>55.793295000000001</v>
      </c>
      <c r="C1550" s="15">
        <v>37.518546000000001</v>
      </c>
      <c r="D1550" s="2" t="s">
        <v>6605</v>
      </c>
      <c r="E1550" s="14" t="s">
        <v>5052</v>
      </c>
      <c r="F1550" s="14" t="e" vm="2">
        <v>#VALUE!</v>
      </c>
      <c r="G1550" s="2" t="str">
        <f>_xlfn.XLOOKUP(E1550,missing_cities!$Q$2:$Q$56,missing_cities!$R$2:$R$56,"Not Found",0)</f>
        <v>Russia</v>
      </c>
      <c r="H1550" t="str">
        <f>_xlfn.XLOOKUP(E1550,missing_cities!$Q$2:$Q$56,missing_cities!$S$2:$S$56,"Not Found",0)</f>
        <v>Europe</v>
      </c>
      <c r="I1550" t="s">
        <v>18</v>
      </c>
      <c r="J1550" s="15">
        <v>0.45</v>
      </c>
      <c r="K1550" t="s">
        <v>19</v>
      </c>
      <c r="L1550" s="15" t="str">
        <f t="shared" si="48"/>
        <v>9:00-18:00</v>
      </c>
      <c r="M1550" s="16">
        <f t="shared" si="49"/>
        <v>0.37</v>
      </c>
      <c r="N1550" s="15">
        <v>12.6</v>
      </c>
      <c r="O1550" s="15">
        <v>11</v>
      </c>
      <c r="P1550" t="s">
        <v>20</v>
      </c>
      <c r="Q1550">
        <v>50</v>
      </c>
      <c r="R1550" t="s">
        <v>21</v>
      </c>
      <c r="S1550">
        <v>2016</v>
      </c>
      <c r="T1550" t="s">
        <v>22</v>
      </c>
      <c r="U1550" s="15">
        <v>3</v>
      </c>
      <c r="V1550" s="15">
        <v>7</v>
      </c>
      <c r="W1550" t="s">
        <v>27</v>
      </c>
    </row>
    <row r="1551" spans="1:23">
      <c r="A1551" t="s">
        <v>1594</v>
      </c>
      <c r="B1551">
        <v>55.750875999999998</v>
      </c>
      <c r="C1551" s="15">
        <v>37.596373999999997</v>
      </c>
      <c r="D1551" s="2" t="s">
        <v>6606</v>
      </c>
      <c r="E1551" s="14" t="s">
        <v>5052</v>
      </c>
      <c r="F1551" s="14" t="e" vm="2">
        <v>#VALUE!</v>
      </c>
      <c r="G1551" s="2" t="str">
        <f>_xlfn.XLOOKUP(E1551,missing_cities!$Q$2:$Q$56,missing_cities!$R$2:$R$56,"Not Found",0)</f>
        <v>Russia</v>
      </c>
      <c r="H1551" t="str">
        <f>_xlfn.XLOOKUP(E1551,missing_cities!$Q$2:$Q$56,missing_cities!$S$2:$S$56,"Not Found",0)</f>
        <v>Europe</v>
      </c>
      <c r="I1551" t="s">
        <v>18</v>
      </c>
      <c r="J1551" s="15">
        <v>0.33</v>
      </c>
      <c r="K1551" t="s">
        <v>34</v>
      </c>
      <c r="L1551" s="15" t="str">
        <f t="shared" si="48"/>
        <v>6:00-22:00</v>
      </c>
      <c r="M1551" s="16">
        <f t="shared" si="49"/>
        <v>0.67</v>
      </c>
      <c r="N1551" s="15">
        <v>19.739999999999998</v>
      </c>
      <c r="O1551" s="15">
        <v>81</v>
      </c>
      <c r="P1551" t="s">
        <v>29</v>
      </c>
      <c r="Q1551">
        <v>350</v>
      </c>
      <c r="R1551" t="s">
        <v>21</v>
      </c>
      <c r="S1551">
        <v>2017</v>
      </c>
      <c r="T1551" t="s">
        <v>31</v>
      </c>
      <c r="U1551" s="15">
        <v>4.7</v>
      </c>
      <c r="V1551" s="15">
        <v>1</v>
      </c>
      <c r="W1551" t="s">
        <v>27</v>
      </c>
    </row>
    <row r="1552" spans="1:23">
      <c r="A1552" t="s">
        <v>1595</v>
      </c>
      <c r="B1552">
        <v>55.726424999999999</v>
      </c>
      <c r="C1552" s="15">
        <v>37.636521000000002</v>
      </c>
      <c r="D1552" s="2" t="s">
        <v>6607</v>
      </c>
      <c r="E1552" s="14" t="s">
        <v>5052</v>
      </c>
      <c r="F1552" s="14" t="e" vm="2">
        <v>#VALUE!</v>
      </c>
      <c r="G1552" s="2" t="str">
        <f>_xlfn.XLOOKUP(E1552,missing_cities!$Q$2:$Q$56,missing_cities!$R$2:$R$56,"Not Found",0)</f>
        <v>Russia</v>
      </c>
      <c r="H1552" t="str">
        <f>_xlfn.XLOOKUP(E1552,missing_cities!$Q$2:$Q$56,missing_cities!$S$2:$S$56,"Not Found",0)</f>
        <v>Europe</v>
      </c>
      <c r="I1552" t="s">
        <v>18</v>
      </c>
      <c r="J1552" s="15">
        <v>0.45</v>
      </c>
      <c r="K1552" t="s">
        <v>19</v>
      </c>
      <c r="L1552" s="15" t="str">
        <f t="shared" si="48"/>
        <v>9:00-18:00</v>
      </c>
      <c r="M1552" s="16">
        <f t="shared" si="49"/>
        <v>0.37</v>
      </c>
      <c r="N1552" s="15">
        <v>13.64</v>
      </c>
      <c r="O1552" s="15">
        <v>57</v>
      </c>
      <c r="P1552" t="s">
        <v>25</v>
      </c>
      <c r="Q1552">
        <v>22</v>
      </c>
      <c r="R1552" t="s">
        <v>42</v>
      </c>
      <c r="S1552">
        <v>2014</v>
      </c>
      <c r="T1552" t="s">
        <v>31</v>
      </c>
      <c r="U1552" s="15">
        <v>4.0999999999999996</v>
      </c>
      <c r="V1552" s="15">
        <v>9</v>
      </c>
      <c r="W1552" t="s">
        <v>27</v>
      </c>
    </row>
    <row r="1553" spans="1:23">
      <c r="A1553" t="s">
        <v>1596</v>
      </c>
      <c r="B1553">
        <v>3.6027719999999999</v>
      </c>
      <c r="C1553" s="15">
        <v>86.984603000000007</v>
      </c>
      <c r="D1553" s="2" t="s">
        <v>6608</v>
      </c>
      <c r="E1553" s="14" t="str">
        <f>_xlfn.XLOOKUP(C1553,missing_cities!B:B,missing_cities!C:C,"Not Found",0)</f>
        <v>Error</v>
      </c>
      <c r="F1553" s="14" t="s">
        <v>9987</v>
      </c>
      <c r="G1553" s="2" t="str">
        <f>_xlfn.XLOOKUP(E1553,missing_cities!$Q$2:$Q$56,missing_cities!$R$2:$R$56,"Not Found",0)</f>
        <v>Error</v>
      </c>
      <c r="H1553" t="str">
        <f>_xlfn.XLOOKUP(E1553,missing_cities!$Q$2:$Q$56,missing_cities!$S$2:$S$56,"Not Found",0)</f>
        <v>Error</v>
      </c>
      <c r="I1553" t="s">
        <v>18</v>
      </c>
      <c r="J1553" s="15">
        <v>0.47</v>
      </c>
      <c r="K1553" s="1">
        <v>45862</v>
      </c>
      <c r="L1553" s="15" t="str">
        <f t="shared" si="48"/>
        <v>9.00-21.00</v>
      </c>
      <c r="M1553" s="16">
        <f t="shared" si="49"/>
        <v>12</v>
      </c>
      <c r="N1553" s="15">
        <v>9.7100000000000009</v>
      </c>
      <c r="O1553" s="15">
        <v>62</v>
      </c>
      <c r="P1553" t="s">
        <v>25</v>
      </c>
      <c r="Q1553">
        <v>150</v>
      </c>
      <c r="R1553" t="s">
        <v>40</v>
      </c>
      <c r="S1553">
        <v>2012</v>
      </c>
      <c r="T1553" t="s">
        <v>22</v>
      </c>
      <c r="U1553" s="15">
        <v>4.7</v>
      </c>
      <c r="V1553" s="15">
        <v>3</v>
      </c>
      <c r="W1553" t="s">
        <v>32</v>
      </c>
    </row>
    <row r="1554" spans="1:23">
      <c r="A1554" t="s">
        <v>1597</v>
      </c>
      <c r="B1554">
        <v>55.877651999999998</v>
      </c>
      <c r="C1554" s="15">
        <v>37.663311999999998</v>
      </c>
      <c r="D1554" s="2" t="s">
        <v>5438</v>
      </c>
      <c r="E1554" s="14" t="s">
        <v>5052</v>
      </c>
      <c r="F1554" s="14" t="e" vm="2">
        <v>#VALUE!</v>
      </c>
      <c r="G1554" s="2" t="str">
        <f>_xlfn.XLOOKUP(E1554,missing_cities!$Q$2:$Q$56,missing_cities!$R$2:$R$56,"Not Found",0)</f>
        <v>Russia</v>
      </c>
      <c r="H1554" t="str">
        <f>_xlfn.XLOOKUP(E1554,missing_cities!$Q$2:$Q$56,missing_cities!$S$2:$S$56,"Not Found",0)</f>
        <v>Europe</v>
      </c>
      <c r="I1554" t="s">
        <v>18</v>
      </c>
      <c r="J1554" s="15">
        <v>0.39</v>
      </c>
      <c r="K1554" t="s">
        <v>19</v>
      </c>
      <c r="L1554" s="15" t="str">
        <f t="shared" si="48"/>
        <v>9:00-18:00</v>
      </c>
      <c r="M1554" s="16">
        <f t="shared" si="49"/>
        <v>0.37</v>
      </c>
      <c r="N1554" s="15">
        <v>12.6</v>
      </c>
      <c r="O1554" s="15">
        <v>16</v>
      </c>
      <c r="P1554" t="s">
        <v>29</v>
      </c>
      <c r="Q1554">
        <v>22</v>
      </c>
      <c r="R1554" t="s">
        <v>76</v>
      </c>
      <c r="S1554">
        <v>2014</v>
      </c>
      <c r="T1554" t="s">
        <v>31</v>
      </c>
      <c r="U1554" s="15">
        <v>4.5</v>
      </c>
      <c r="V1554" s="15">
        <v>6</v>
      </c>
      <c r="W1554" t="s">
        <v>27</v>
      </c>
    </row>
    <row r="1555" spans="1:23">
      <c r="A1555" t="s">
        <v>1598</v>
      </c>
      <c r="B1555">
        <v>41.966560999999999</v>
      </c>
      <c r="C1555" s="15">
        <v>-87.623277000000002</v>
      </c>
      <c r="D1555" s="2" t="s">
        <v>6609</v>
      </c>
      <c r="E1555" s="14" t="s">
        <v>5065</v>
      </c>
      <c r="F1555" s="14" t="e" vm="5">
        <v>#VALUE!</v>
      </c>
      <c r="G1555" s="2" t="str">
        <f>_xlfn.XLOOKUP(E1555,missing_cities!$Q$2:$Q$56,missing_cities!$R$2:$R$56,"Not Found",0)</f>
        <v>United States</v>
      </c>
      <c r="H1555" t="str">
        <f>_xlfn.XLOOKUP(E1555,missing_cities!$Q$2:$Q$56,missing_cities!$S$2:$S$56,"Not Found",0)</f>
        <v>North America</v>
      </c>
      <c r="I1555" t="s">
        <v>18</v>
      </c>
      <c r="J1555" s="15">
        <v>0.49</v>
      </c>
      <c r="K1555" t="s">
        <v>19</v>
      </c>
      <c r="L1555" s="15" t="str">
        <f t="shared" si="48"/>
        <v>9:00-18:00</v>
      </c>
      <c r="M1555" s="16">
        <f t="shared" si="49"/>
        <v>0.37</v>
      </c>
      <c r="N1555" s="15">
        <v>11.52</v>
      </c>
      <c r="O1555" s="15">
        <v>85</v>
      </c>
      <c r="P1555" t="s">
        <v>37</v>
      </c>
      <c r="Q1555">
        <v>50</v>
      </c>
      <c r="R1555" t="s">
        <v>21</v>
      </c>
      <c r="S1555">
        <v>2010</v>
      </c>
      <c r="T1555" t="s">
        <v>22</v>
      </c>
      <c r="U1555" s="15">
        <v>3.3</v>
      </c>
      <c r="V1555" s="15">
        <v>9</v>
      </c>
      <c r="W1555" t="s">
        <v>23</v>
      </c>
    </row>
    <row r="1556" spans="1:23">
      <c r="A1556" t="s">
        <v>1599</v>
      </c>
      <c r="B1556">
        <v>43.748966000000003</v>
      </c>
      <c r="C1556" s="15">
        <v>-79.430228</v>
      </c>
      <c r="D1556" s="2" t="s">
        <v>6610</v>
      </c>
      <c r="E1556" s="14" t="s">
        <v>5050</v>
      </c>
      <c r="F1556" s="14" t="e" vm="1">
        <v>#VALUE!</v>
      </c>
      <c r="G1556" s="2" t="str">
        <f>_xlfn.XLOOKUP(E1556,missing_cities!$Q$2:$Q$56,missing_cities!$R$2:$R$56,"Not Found",0)</f>
        <v>Canada</v>
      </c>
      <c r="H1556" t="str">
        <f>_xlfn.XLOOKUP(E1556,missing_cities!$Q$2:$Q$56,missing_cities!$S$2:$S$56,"Not Found",0)</f>
        <v>North America</v>
      </c>
      <c r="I1556" t="s">
        <v>18</v>
      </c>
      <c r="J1556" s="15">
        <v>0.39</v>
      </c>
      <c r="K1556" t="s">
        <v>19</v>
      </c>
      <c r="L1556" s="15" t="str">
        <f t="shared" si="48"/>
        <v>9:00-18:00</v>
      </c>
      <c r="M1556" s="16">
        <f t="shared" si="49"/>
        <v>0.37</v>
      </c>
      <c r="N1556" s="15">
        <v>5.39</v>
      </c>
      <c r="O1556" s="15">
        <v>35</v>
      </c>
      <c r="P1556" t="s">
        <v>25</v>
      </c>
      <c r="Q1556">
        <v>350</v>
      </c>
      <c r="R1556" t="s">
        <v>42</v>
      </c>
      <c r="S1556">
        <v>2019</v>
      </c>
      <c r="T1556" t="s">
        <v>22</v>
      </c>
      <c r="U1556" s="15">
        <v>3.5</v>
      </c>
      <c r="V1556" s="15">
        <v>1</v>
      </c>
      <c r="W1556" t="s">
        <v>32</v>
      </c>
    </row>
    <row r="1557" spans="1:23">
      <c r="A1557" t="s">
        <v>1600</v>
      </c>
      <c r="B1557">
        <v>-33.779595999999998</v>
      </c>
      <c r="C1557" s="15">
        <v>151.37562700000001</v>
      </c>
      <c r="D1557" s="2" t="s">
        <v>6611</v>
      </c>
      <c r="E1557" s="14" t="s">
        <v>5069</v>
      </c>
      <c r="F1557" s="14" t="e" vm="8">
        <v>#VALUE!</v>
      </c>
      <c r="G1557" s="2" t="str">
        <f>_xlfn.XLOOKUP(E1557,missing_cities!$Q$2:$Q$56,missing_cities!$R$2:$R$56,"Not Found",0)</f>
        <v>Australia</v>
      </c>
      <c r="H1557" t="str">
        <f>_xlfn.XLOOKUP(E1557,missing_cities!$Q$2:$Q$56,missing_cities!$S$2:$S$56,"Not Found",0)</f>
        <v>Australia</v>
      </c>
      <c r="I1557" t="s">
        <v>18</v>
      </c>
      <c r="J1557" s="15">
        <v>0.11</v>
      </c>
      <c r="K1557" t="s">
        <v>34</v>
      </c>
      <c r="L1557" s="15" t="str">
        <f t="shared" si="48"/>
        <v>6:00-22:00</v>
      </c>
      <c r="M1557" s="16">
        <f t="shared" si="49"/>
        <v>0.67</v>
      </c>
      <c r="N1557" s="15">
        <v>7.92</v>
      </c>
      <c r="O1557" s="15">
        <v>51</v>
      </c>
      <c r="P1557" t="s">
        <v>29</v>
      </c>
      <c r="Q1557">
        <v>50</v>
      </c>
      <c r="R1557" t="s">
        <v>30</v>
      </c>
      <c r="S1557">
        <v>2021</v>
      </c>
      <c r="T1557" t="s">
        <v>31</v>
      </c>
      <c r="U1557" s="15">
        <v>3.3</v>
      </c>
      <c r="V1557" s="15">
        <v>2</v>
      </c>
      <c r="W1557" t="s">
        <v>27</v>
      </c>
    </row>
    <row r="1558" spans="1:23">
      <c r="A1558" t="s">
        <v>1601</v>
      </c>
      <c r="B1558">
        <v>-23.527208999999999</v>
      </c>
      <c r="C1558" s="15">
        <v>-46.522958000000003</v>
      </c>
      <c r="D1558" s="2" t="s">
        <v>6612</v>
      </c>
      <c r="E1558" s="14" t="s">
        <v>5067</v>
      </c>
      <c r="F1558" s="14" t="e" vm="7">
        <v>#VALUE!</v>
      </c>
      <c r="G1558" s="2" t="str">
        <f>_xlfn.XLOOKUP(E1558,missing_cities!$Q$2:$Q$56,missing_cities!$R$2:$R$56,"Not Found",0)</f>
        <v>Brazil</v>
      </c>
      <c r="H1558" t="str">
        <f>_xlfn.XLOOKUP(E1558,missing_cities!$Q$2:$Q$56,missing_cities!$S$2:$S$56,"Not Found",0)</f>
        <v>South America</v>
      </c>
      <c r="I1558" t="s">
        <v>18</v>
      </c>
      <c r="J1558" s="15">
        <v>0.13</v>
      </c>
      <c r="K1558" t="s">
        <v>34</v>
      </c>
      <c r="L1558" s="15" t="str">
        <f t="shared" si="48"/>
        <v>6:00-22:00</v>
      </c>
      <c r="M1558" s="16">
        <f t="shared" si="49"/>
        <v>0.67</v>
      </c>
      <c r="N1558" s="15">
        <v>1.23</v>
      </c>
      <c r="O1558" s="15">
        <v>73</v>
      </c>
      <c r="P1558" t="s">
        <v>39</v>
      </c>
      <c r="Q1558">
        <v>50</v>
      </c>
      <c r="R1558" t="s">
        <v>21</v>
      </c>
      <c r="S1558">
        <v>2011</v>
      </c>
      <c r="T1558" t="s">
        <v>31</v>
      </c>
      <c r="U1558" s="15">
        <v>3.8</v>
      </c>
      <c r="V1558" s="15">
        <v>6</v>
      </c>
      <c r="W1558" t="s">
        <v>32</v>
      </c>
    </row>
    <row r="1559" spans="1:23">
      <c r="A1559" t="s">
        <v>1602</v>
      </c>
      <c r="B1559">
        <v>39.972735999999998</v>
      </c>
      <c r="C1559" s="15">
        <v>116.285185</v>
      </c>
      <c r="D1559" s="2" t="s">
        <v>6613</v>
      </c>
      <c r="E1559" s="14" t="s">
        <v>5071</v>
      </c>
      <c r="F1559" s="14" t="e" vm="9">
        <v>#VALUE!</v>
      </c>
      <c r="G1559" s="2" t="str">
        <f>_xlfn.XLOOKUP(E1559,missing_cities!$Q$2:$Q$56,missing_cities!$R$2:$R$56,"Not Found",0)</f>
        <v>China</v>
      </c>
      <c r="H1559" t="str">
        <f>_xlfn.XLOOKUP(E1559,missing_cities!$Q$2:$Q$56,missing_cities!$S$2:$S$56,"Not Found",0)</f>
        <v>Asia</v>
      </c>
      <c r="I1559" t="s">
        <v>18</v>
      </c>
      <c r="J1559" s="15">
        <v>0.24</v>
      </c>
      <c r="K1559" t="s">
        <v>34</v>
      </c>
      <c r="L1559" s="15" t="str">
        <f t="shared" si="48"/>
        <v>6:00-22:00</v>
      </c>
      <c r="M1559" s="16">
        <f t="shared" si="49"/>
        <v>0.67</v>
      </c>
      <c r="N1559" s="15">
        <v>1.96</v>
      </c>
      <c r="O1559" s="15">
        <v>90</v>
      </c>
      <c r="P1559" t="s">
        <v>29</v>
      </c>
      <c r="Q1559">
        <v>50</v>
      </c>
      <c r="R1559" t="s">
        <v>42</v>
      </c>
      <c r="S1559">
        <v>2010</v>
      </c>
      <c r="T1559" t="s">
        <v>22</v>
      </c>
      <c r="U1559" s="15">
        <v>3</v>
      </c>
      <c r="V1559" s="15">
        <v>5</v>
      </c>
      <c r="W1559" t="s">
        <v>27</v>
      </c>
    </row>
    <row r="1560" spans="1:23">
      <c r="A1560" t="s">
        <v>1603</v>
      </c>
      <c r="B1560">
        <v>-60.676361</v>
      </c>
      <c r="C1560" s="15">
        <v>-53.571792000000002</v>
      </c>
      <c r="D1560" s="2" t="s">
        <v>6614</v>
      </c>
      <c r="E1560" s="14" t="str">
        <f>_xlfn.XLOOKUP(C1560,missing_cities!B:B,missing_cities!C:C,"Not Found",0)</f>
        <v>Error</v>
      </c>
      <c r="F1560" s="14" t="s">
        <v>9987</v>
      </c>
      <c r="G1560" s="2" t="str">
        <f>_xlfn.XLOOKUP(E1560,missing_cities!$Q$2:$Q$56,missing_cities!$R$2:$R$56,"Not Found",0)</f>
        <v>Error</v>
      </c>
      <c r="H1560" t="str">
        <f>_xlfn.XLOOKUP(E1560,missing_cities!$Q$2:$Q$56,missing_cities!$S$2:$S$56,"Not Found",0)</f>
        <v>Error</v>
      </c>
      <c r="I1560" t="s">
        <v>18</v>
      </c>
      <c r="J1560" s="15">
        <v>0.49</v>
      </c>
      <c r="K1560" t="s">
        <v>34</v>
      </c>
      <c r="L1560" s="15" t="str">
        <f t="shared" si="48"/>
        <v>6:00-22:00</v>
      </c>
      <c r="M1560" s="16">
        <f t="shared" si="49"/>
        <v>0.67</v>
      </c>
      <c r="N1560" s="15">
        <v>7.79</v>
      </c>
      <c r="O1560" s="15">
        <v>17</v>
      </c>
      <c r="P1560" t="s">
        <v>37</v>
      </c>
      <c r="Q1560">
        <v>150</v>
      </c>
      <c r="R1560" t="s">
        <v>42</v>
      </c>
      <c r="S1560">
        <v>2019</v>
      </c>
      <c r="T1560" t="s">
        <v>31</v>
      </c>
      <c r="U1560" s="15">
        <v>3.6</v>
      </c>
      <c r="V1560" s="15">
        <v>6</v>
      </c>
      <c r="W1560" t="s">
        <v>23</v>
      </c>
    </row>
    <row r="1561" spans="1:23">
      <c r="A1561" t="s">
        <v>1604</v>
      </c>
      <c r="B1561">
        <v>37.784390999999999</v>
      </c>
      <c r="C1561" s="15">
        <v>-122.493233</v>
      </c>
      <c r="D1561" s="2" t="s">
        <v>6615</v>
      </c>
      <c r="E1561" s="14" t="s">
        <v>5061</v>
      </c>
      <c r="F1561" s="14" t="e" vm="5">
        <v>#VALUE!</v>
      </c>
      <c r="G1561" s="2" t="str">
        <f>_xlfn.XLOOKUP(E1561,missing_cities!$Q$2:$Q$56,missing_cities!$R$2:$R$56,"Not Found",0)</f>
        <v>United States</v>
      </c>
      <c r="H1561" t="str">
        <f>_xlfn.XLOOKUP(E1561,missing_cities!$Q$2:$Q$56,missing_cities!$S$2:$S$56,"Not Found",0)</f>
        <v>North America</v>
      </c>
      <c r="I1561" t="s">
        <v>18</v>
      </c>
      <c r="J1561" s="15">
        <v>0.49</v>
      </c>
      <c r="K1561" t="s">
        <v>34</v>
      </c>
      <c r="L1561" s="15" t="str">
        <f t="shared" si="48"/>
        <v>6:00-22:00</v>
      </c>
      <c r="M1561" s="16">
        <f t="shared" si="49"/>
        <v>0.67</v>
      </c>
      <c r="N1561" s="15">
        <v>1.57</v>
      </c>
      <c r="O1561" s="15">
        <v>15</v>
      </c>
      <c r="P1561" t="s">
        <v>37</v>
      </c>
      <c r="Q1561">
        <v>350</v>
      </c>
      <c r="R1561" t="s">
        <v>35</v>
      </c>
      <c r="S1561">
        <v>2010</v>
      </c>
      <c r="T1561" t="s">
        <v>22</v>
      </c>
      <c r="U1561" s="15">
        <v>3.8</v>
      </c>
      <c r="V1561" s="15">
        <v>7</v>
      </c>
      <c r="W1561" t="s">
        <v>23</v>
      </c>
    </row>
    <row r="1562" spans="1:23">
      <c r="A1562" t="s">
        <v>1605</v>
      </c>
      <c r="B1562">
        <v>43.684882999999999</v>
      </c>
      <c r="C1562" s="15">
        <v>-79.419987000000006</v>
      </c>
      <c r="D1562" s="2" t="s">
        <v>6616</v>
      </c>
      <c r="E1562" s="14" t="s">
        <v>5050</v>
      </c>
      <c r="F1562" s="14" t="e" vm="1">
        <v>#VALUE!</v>
      </c>
      <c r="G1562" s="2" t="str">
        <f>_xlfn.XLOOKUP(E1562,missing_cities!$Q$2:$Q$56,missing_cities!$R$2:$R$56,"Not Found",0)</f>
        <v>Canada</v>
      </c>
      <c r="H1562" t="str">
        <f>_xlfn.XLOOKUP(E1562,missing_cities!$Q$2:$Q$56,missing_cities!$S$2:$S$56,"Not Found",0)</f>
        <v>North America</v>
      </c>
      <c r="I1562" t="s">
        <v>18</v>
      </c>
      <c r="J1562" s="15">
        <v>0.15</v>
      </c>
      <c r="K1562" t="s">
        <v>19</v>
      </c>
      <c r="L1562" s="15" t="str">
        <f t="shared" si="48"/>
        <v>9:00-18:00</v>
      </c>
      <c r="M1562" s="16">
        <f t="shared" si="49"/>
        <v>0.37</v>
      </c>
      <c r="N1562" s="15">
        <v>16.84</v>
      </c>
      <c r="O1562" s="15">
        <v>54</v>
      </c>
      <c r="P1562" t="s">
        <v>25</v>
      </c>
      <c r="Q1562">
        <v>50</v>
      </c>
      <c r="R1562" t="s">
        <v>74</v>
      </c>
      <c r="S1562">
        <v>2020</v>
      </c>
      <c r="T1562" t="s">
        <v>31</v>
      </c>
      <c r="U1562" s="15">
        <v>3</v>
      </c>
      <c r="V1562" s="15">
        <v>9</v>
      </c>
      <c r="W1562" t="s">
        <v>27</v>
      </c>
    </row>
    <row r="1563" spans="1:23">
      <c r="A1563" t="s">
        <v>1606</v>
      </c>
      <c r="B1563">
        <v>39.996147000000001</v>
      </c>
      <c r="C1563" s="15">
        <v>116.239086</v>
      </c>
      <c r="D1563" s="2" t="s">
        <v>6617</v>
      </c>
      <c r="E1563" s="14" t="s">
        <v>5071</v>
      </c>
      <c r="F1563" s="14" t="e" vm="9">
        <v>#VALUE!</v>
      </c>
      <c r="G1563" s="2" t="str">
        <f>_xlfn.XLOOKUP(E1563,missing_cities!$Q$2:$Q$56,missing_cities!$R$2:$R$56,"Not Found",0)</f>
        <v>China</v>
      </c>
      <c r="H1563" t="str">
        <f>_xlfn.XLOOKUP(E1563,missing_cities!$Q$2:$Q$56,missing_cities!$S$2:$S$56,"Not Found",0)</f>
        <v>Asia</v>
      </c>
      <c r="I1563" t="s">
        <v>18</v>
      </c>
      <c r="J1563" s="15">
        <v>0.36</v>
      </c>
      <c r="K1563" s="1">
        <v>45862</v>
      </c>
      <c r="L1563" s="15" t="str">
        <f t="shared" si="48"/>
        <v>9.00-21.00</v>
      </c>
      <c r="M1563" s="16">
        <f t="shared" si="49"/>
        <v>12</v>
      </c>
      <c r="N1563" s="15">
        <v>6.93</v>
      </c>
      <c r="O1563" s="15">
        <v>82</v>
      </c>
      <c r="P1563" t="s">
        <v>39</v>
      </c>
      <c r="Q1563">
        <v>22</v>
      </c>
      <c r="R1563" t="s">
        <v>42</v>
      </c>
      <c r="S1563">
        <v>2019</v>
      </c>
      <c r="T1563" t="s">
        <v>22</v>
      </c>
      <c r="U1563" s="15">
        <v>3.1</v>
      </c>
      <c r="V1563" s="15">
        <v>4</v>
      </c>
      <c r="W1563" t="s">
        <v>27</v>
      </c>
    </row>
    <row r="1564" spans="1:23">
      <c r="A1564" t="s">
        <v>1607</v>
      </c>
      <c r="B1564">
        <v>19.030663000000001</v>
      </c>
      <c r="C1564" s="15">
        <v>72.830753000000001</v>
      </c>
      <c r="D1564" s="2" t="s">
        <v>6618</v>
      </c>
      <c r="E1564" s="14" t="s">
        <v>5079</v>
      </c>
      <c r="F1564" s="14" t="e" vm="11">
        <v>#VALUE!</v>
      </c>
      <c r="G1564" s="2" t="str">
        <f>_xlfn.XLOOKUP(E1564,missing_cities!$Q$2:$Q$56,missing_cities!$R$2:$R$56,"Not Found",0)</f>
        <v>India</v>
      </c>
      <c r="H1564" t="str">
        <f>_xlfn.XLOOKUP(E1564,missing_cities!$Q$2:$Q$56,missing_cities!$S$2:$S$56,"Not Found",0)</f>
        <v>Asia</v>
      </c>
      <c r="I1564" t="s">
        <v>18</v>
      </c>
      <c r="J1564" s="15">
        <v>0.16</v>
      </c>
      <c r="K1564" t="s">
        <v>34</v>
      </c>
      <c r="L1564" s="15" t="str">
        <f t="shared" si="48"/>
        <v>6:00-22:00</v>
      </c>
      <c r="M1564" s="16">
        <f t="shared" si="49"/>
        <v>0.67</v>
      </c>
      <c r="N1564" s="15">
        <v>1.49</v>
      </c>
      <c r="O1564" s="15">
        <v>87</v>
      </c>
      <c r="P1564" t="s">
        <v>29</v>
      </c>
      <c r="Q1564">
        <v>22</v>
      </c>
      <c r="R1564" t="s">
        <v>76</v>
      </c>
      <c r="S1564">
        <v>2017</v>
      </c>
      <c r="T1564" t="s">
        <v>31</v>
      </c>
      <c r="U1564" s="15">
        <v>4.4000000000000004</v>
      </c>
      <c r="V1564" s="15">
        <v>1</v>
      </c>
      <c r="W1564" t="s">
        <v>27</v>
      </c>
    </row>
    <row r="1565" spans="1:23">
      <c r="A1565" t="s">
        <v>1608</v>
      </c>
      <c r="B1565">
        <v>55.843789000000001</v>
      </c>
      <c r="C1565" s="15">
        <v>37.556094999999999</v>
      </c>
      <c r="D1565" s="2" t="s">
        <v>6619</v>
      </c>
      <c r="E1565" s="14" t="s">
        <v>5052</v>
      </c>
      <c r="F1565" s="14" t="e" vm="2">
        <v>#VALUE!</v>
      </c>
      <c r="G1565" s="2" t="str">
        <f>_xlfn.XLOOKUP(E1565,missing_cities!$Q$2:$Q$56,missing_cities!$R$2:$R$56,"Not Found",0)</f>
        <v>Russia</v>
      </c>
      <c r="H1565" t="str">
        <f>_xlfn.XLOOKUP(E1565,missing_cities!$Q$2:$Q$56,missing_cities!$S$2:$S$56,"Not Found",0)</f>
        <v>Europe</v>
      </c>
      <c r="I1565" t="s">
        <v>18</v>
      </c>
      <c r="J1565" s="15">
        <v>0.42</v>
      </c>
      <c r="K1565" t="s">
        <v>19</v>
      </c>
      <c r="L1565" s="15" t="str">
        <f t="shared" si="48"/>
        <v>9:00-18:00</v>
      </c>
      <c r="M1565" s="16">
        <f t="shared" si="49"/>
        <v>0.37</v>
      </c>
      <c r="N1565" s="15">
        <v>12.12</v>
      </c>
      <c r="O1565" s="15">
        <v>12</v>
      </c>
      <c r="P1565" t="s">
        <v>29</v>
      </c>
      <c r="Q1565">
        <v>22</v>
      </c>
      <c r="R1565" t="s">
        <v>42</v>
      </c>
      <c r="S1565">
        <v>2015</v>
      </c>
      <c r="T1565" t="s">
        <v>31</v>
      </c>
      <c r="U1565" s="15">
        <v>4.0999999999999996</v>
      </c>
      <c r="V1565" s="15">
        <v>7</v>
      </c>
      <c r="W1565" t="s">
        <v>32</v>
      </c>
    </row>
    <row r="1566" spans="1:23">
      <c r="A1566" t="s">
        <v>1609</v>
      </c>
      <c r="B1566">
        <v>-33.851284999999997</v>
      </c>
      <c r="C1566" s="15">
        <v>151.298992</v>
      </c>
      <c r="D1566" s="2" t="s">
        <v>6620</v>
      </c>
      <c r="E1566" s="14" t="s">
        <v>5069</v>
      </c>
      <c r="F1566" s="14" t="e" vm="8">
        <v>#VALUE!</v>
      </c>
      <c r="G1566" s="2" t="str">
        <f>_xlfn.XLOOKUP(E1566,missing_cities!$Q$2:$Q$56,missing_cities!$R$2:$R$56,"Not Found",0)</f>
        <v>Australia</v>
      </c>
      <c r="H1566" t="str">
        <f>_xlfn.XLOOKUP(E1566,missing_cities!$Q$2:$Q$56,missing_cities!$S$2:$S$56,"Not Found",0)</f>
        <v>Australia</v>
      </c>
      <c r="I1566" t="s">
        <v>18</v>
      </c>
      <c r="J1566" s="15">
        <v>0.38</v>
      </c>
      <c r="K1566" t="s">
        <v>19</v>
      </c>
      <c r="L1566" s="15" t="str">
        <f t="shared" si="48"/>
        <v>9:00-18:00</v>
      </c>
      <c r="M1566" s="16">
        <f t="shared" si="49"/>
        <v>0.37</v>
      </c>
      <c r="N1566" s="15">
        <v>11.22</v>
      </c>
      <c r="O1566" s="15">
        <v>99</v>
      </c>
      <c r="P1566" t="s">
        <v>20</v>
      </c>
      <c r="Q1566">
        <v>350</v>
      </c>
      <c r="R1566" t="s">
        <v>21</v>
      </c>
      <c r="S1566">
        <v>2012</v>
      </c>
      <c r="T1566" t="s">
        <v>31</v>
      </c>
      <c r="U1566" s="15">
        <v>4.3</v>
      </c>
      <c r="V1566" s="15">
        <v>3</v>
      </c>
      <c r="W1566" t="s">
        <v>32</v>
      </c>
    </row>
    <row r="1567" spans="1:23">
      <c r="A1567" t="s">
        <v>1610</v>
      </c>
      <c r="B1567">
        <v>-23.623063999999999</v>
      </c>
      <c r="C1567" s="15">
        <v>-46.656623000000003</v>
      </c>
      <c r="D1567" s="2" t="s">
        <v>6621</v>
      </c>
      <c r="E1567" s="14" t="s">
        <v>5067</v>
      </c>
      <c r="F1567" s="14" t="e" vm="7">
        <v>#VALUE!</v>
      </c>
      <c r="G1567" s="2" t="str">
        <f>_xlfn.XLOOKUP(E1567,missing_cities!$Q$2:$Q$56,missing_cities!$R$2:$R$56,"Not Found",0)</f>
        <v>Brazil</v>
      </c>
      <c r="H1567" t="str">
        <f>_xlfn.XLOOKUP(E1567,missing_cities!$Q$2:$Q$56,missing_cities!$S$2:$S$56,"Not Found",0)</f>
        <v>South America</v>
      </c>
      <c r="I1567" t="s">
        <v>18</v>
      </c>
      <c r="J1567" s="15">
        <v>0.35</v>
      </c>
      <c r="K1567" s="1">
        <v>45862</v>
      </c>
      <c r="L1567" s="15" t="str">
        <f t="shared" si="48"/>
        <v>9.00-21.00</v>
      </c>
      <c r="M1567" s="16">
        <f t="shared" si="49"/>
        <v>12</v>
      </c>
      <c r="N1567" s="15">
        <v>11.02</v>
      </c>
      <c r="O1567" s="15">
        <v>32</v>
      </c>
      <c r="P1567" t="s">
        <v>29</v>
      </c>
      <c r="Q1567">
        <v>350</v>
      </c>
      <c r="R1567" t="s">
        <v>30</v>
      </c>
      <c r="S1567">
        <v>2021</v>
      </c>
      <c r="T1567" t="s">
        <v>31</v>
      </c>
      <c r="U1567" s="15">
        <v>4.5</v>
      </c>
      <c r="V1567" s="15">
        <v>2</v>
      </c>
      <c r="W1567" t="s">
        <v>23</v>
      </c>
    </row>
    <row r="1568" spans="1:23">
      <c r="A1568" t="s">
        <v>1611</v>
      </c>
      <c r="B1568">
        <v>37.632852</v>
      </c>
      <c r="C1568" s="15">
        <v>126.963875</v>
      </c>
      <c r="D1568" s="2" t="s">
        <v>6622</v>
      </c>
      <c r="E1568" s="14" t="s">
        <v>5063</v>
      </c>
      <c r="F1568" s="14" t="e" vm="6">
        <v>#VALUE!</v>
      </c>
      <c r="G1568" s="2" t="str">
        <f>_xlfn.XLOOKUP(E1568,missing_cities!$Q$2:$Q$56,missing_cities!$R$2:$R$56,"Not Found",0)</f>
        <v>South Korea</v>
      </c>
      <c r="H1568" t="str">
        <f>_xlfn.XLOOKUP(E1568,missing_cities!$Q$2:$Q$56,missing_cities!$S$2:$S$56,"Not Found",0)</f>
        <v>Asia</v>
      </c>
      <c r="I1568" t="s">
        <v>18</v>
      </c>
      <c r="J1568" s="15">
        <v>0.23</v>
      </c>
      <c r="K1568" s="1">
        <v>45862</v>
      </c>
      <c r="L1568" s="15" t="str">
        <f t="shared" si="48"/>
        <v>9.00-21.00</v>
      </c>
      <c r="M1568" s="16">
        <f t="shared" si="49"/>
        <v>12</v>
      </c>
      <c r="N1568" s="15">
        <v>0.78</v>
      </c>
      <c r="O1568" s="15">
        <v>19</v>
      </c>
      <c r="P1568" t="s">
        <v>20</v>
      </c>
      <c r="Q1568">
        <v>350</v>
      </c>
      <c r="R1568" t="s">
        <v>21</v>
      </c>
      <c r="S1568">
        <v>2023</v>
      </c>
      <c r="T1568" t="s">
        <v>31</v>
      </c>
      <c r="U1568" s="15">
        <v>4.5999999999999996</v>
      </c>
      <c r="V1568" s="15">
        <v>5</v>
      </c>
      <c r="W1568" t="s">
        <v>23</v>
      </c>
    </row>
    <row r="1569" spans="1:23">
      <c r="A1569" t="s">
        <v>1612</v>
      </c>
      <c r="B1569">
        <v>39.867994000000003</v>
      </c>
      <c r="C1569" s="15">
        <v>116.226934</v>
      </c>
      <c r="D1569" s="2" t="s">
        <v>6623</v>
      </c>
      <c r="E1569" s="14" t="s">
        <v>5071</v>
      </c>
      <c r="F1569" s="14" t="e" vm="9">
        <v>#VALUE!</v>
      </c>
      <c r="G1569" s="2" t="str">
        <f>_xlfn.XLOOKUP(E1569,missing_cities!$Q$2:$Q$56,missing_cities!$R$2:$R$56,"Not Found",0)</f>
        <v>China</v>
      </c>
      <c r="H1569" t="str">
        <f>_xlfn.XLOOKUP(E1569,missing_cities!$Q$2:$Q$56,missing_cities!$S$2:$S$56,"Not Found",0)</f>
        <v>Asia</v>
      </c>
      <c r="I1569" t="s">
        <v>18</v>
      </c>
      <c r="J1569" s="15">
        <v>0.42</v>
      </c>
      <c r="K1569" t="s">
        <v>34</v>
      </c>
      <c r="L1569" s="15" t="str">
        <f t="shared" si="48"/>
        <v>6:00-22:00</v>
      </c>
      <c r="M1569" s="16">
        <f t="shared" si="49"/>
        <v>0.67</v>
      </c>
      <c r="N1569" s="15">
        <v>19.21</v>
      </c>
      <c r="O1569" s="15">
        <v>72</v>
      </c>
      <c r="P1569" t="s">
        <v>29</v>
      </c>
      <c r="Q1569">
        <v>22</v>
      </c>
      <c r="R1569" t="s">
        <v>37</v>
      </c>
      <c r="S1569">
        <v>2018</v>
      </c>
      <c r="T1569" t="s">
        <v>31</v>
      </c>
      <c r="U1569" s="15">
        <v>4.0999999999999996</v>
      </c>
      <c r="V1569" s="15">
        <v>8</v>
      </c>
      <c r="W1569" t="s">
        <v>32</v>
      </c>
    </row>
    <row r="1570" spans="1:23">
      <c r="A1570" t="s">
        <v>1613</v>
      </c>
      <c r="B1570">
        <v>25.262889999999999</v>
      </c>
      <c r="C1570" s="15">
        <v>55.234777000000001</v>
      </c>
      <c r="D1570" s="2" t="s">
        <v>6624</v>
      </c>
      <c r="E1570" s="14" t="s">
        <v>5076</v>
      </c>
      <c r="F1570" s="14" t="e" vm="10">
        <v>#VALUE!</v>
      </c>
      <c r="G1570" s="2" t="str">
        <f>_xlfn.XLOOKUP(E1570,missing_cities!$Q$2:$Q$56,missing_cities!$R$2:$R$56,"Not Found",0)</f>
        <v>United Arab Emirates</v>
      </c>
      <c r="H1570" t="str">
        <f>_xlfn.XLOOKUP(E1570,missing_cities!$Q$2:$Q$56,missing_cities!$S$2:$S$56,"Not Found",0)</f>
        <v>Asia</v>
      </c>
      <c r="I1570" t="s">
        <v>18</v>
      </c>
      <c r="J1570" s="15">
        <v>0.19</v>
      </c>
      <c r="K1570" s="1">
        <v>45862</v>
      </c>
      <c r="L1570" s="15" t="str">
        <f t="shared" si="48"/>
        <v>9.00-21.00</v>
      </c>
      <c r="M1570" s="16">
        <f t="shared" si="49"/>
        <v>12</v>
      </c>
      <c r="N1570" s="15">
        <v>12.37</v>
      </c>
      <c r="O1570" s="15">
        <v>69</v>
      </c>
      <c r="P1570" t="s">
        <v>39</v>
      </c>
      <c r="Q1570">
        <v>50</v>
      </c>
      <c r="R1570" t="s">
        <v>44</v>
      </c>
      <c r="S1570">
        <v>2022</v>
      </c>
      <c r="T1570" t="s">
        <v>31</v>
      </c>
      <c r="U1570" s="15">
        <v>3.5</v>
      </c>
      <c r="V1570" s="15">
        <v>3</v>
      </c>
      <c r="W1570" t="s">
        <v>32</v>
      </c>
    </row>
    <row r="1571" spans="1:23">
      <c r="A1571" t="s">
        <v>1614</v>
      </c>
      <c r="B1571">
        <v>37.842129999999997</v>
      </c>
      <c r="C1571" s="15">
        <v>-122.348816</v>
      </c>
      <c r="D1571" s="2" t="s">
        <v>6625</v>
      </c>
      <c r="E1571" s="14" t="s">
        <v>5061</v>
      </c>
      <c r="F1571" s="14" t="e" vm="5">
        <v>#VALUE!</v>
      </c>
      <c r="G1571" s="2" t="str">
        <f>_xlfn.XLOOKUP(E1571,missing_cities!$Q$2:$Q$56,missing_cities!$R$2:$R$56,"Not Found",0)</f>
        <v>United States</v>
      </c>
      <c r="H1571" t="str">
        <f>_xlfn.XLOOKUP(E1571,missing_cities!$Q$2:$Q$56,missing_cities!$S$2:$S$56,"Not Found",0)</f>
        <v>North America</v>
      </c>
      <c r="I1571" t="s">
        <v>18</v>
      </c>
      <c r="J1571" s="15">
        <v>0.35</v>
      </c>
      <c r="K1571" t="s">
        <v>34</v>
      </c>
      <c r="L1571" s="15" t="str">
        <f t="shared" si="48"/>
        <v>6:00-22:00</v>
      </c>
      <c r="M1571" s="16">
        <f t="shared" si="49"/>
        <v>0.67</v>
      </c>
      <c r="N1571" s="15">
        <v>1.2</v>
      </c>
      <c r="O1571" s="15">
        <v>88</v>
      </c>
      <c r="P1571" t="s">
        <v>25</v>
      </c>
      <c r="Q1571">
        <v>50</v>
      </c>
      <c r="R1571" t="s">
        <v>30</v>
      </c>
      <c r="S1571">
        <v>2016</v>
      </c>
      <c r="T1571" t="s">
        <v>22</v>
      </c>
      <c r="U1571" s="15">
        <v>3.8</v>
      </c>
      <c r="V1571" s="15">
        <v>7</v>
      </c>
      <c r="W1571" t="s">
        <v>32</v>
      </c>
    </row>
    <row r="1572" spans="1:23">
      <c r="A1572" t="s">
        <v>1615</v>
      </c>
      <c r="B1572">
        <v>13.759859000000001</v>
      </c>
      <c r="C1572" s="15">
        <v>100.572485</v>
      </c>
      <c r="D1572" s="2" t="s">
        <v>6626</v>
      </c>
      <c r="E1572" s="14" t="s">
        <v>5059</v>
      </c>
      <c r="F1572" s="14" t="e" vm="4">
        <v>#VALUE!</v>
      </c>
      <c r="G1572" s="2" t="str">
        <f>_xlfn.XLOOKUP(E1572,missing_cities!$Q$2:$Q$56,missing_cities!$R$2:$R$56,"Not Found",0)</f>
        <v>Thailand</v>
      </c>
      <c r="H1572" t="str">
        <f>_xlfn.XLOOKUP(E1572,missing_cities!$Q$2:$Q$56,missing_cities!$S$2:$S$56,"Not Found",0)</f>
        <v>Asia</v>
      </c>
      <c r="I1572" t="s">
        <v>18</v>
      </c>
      <c r="J1572" s="15">
        <v>0.31</v>
      </c>
      <c r="K1572" s="1">
        <v>45862</v>
      </c>
      <c r="L1572" s="15" t="str">
        <f t="shared" si="48"/>
        <v>9.00-21.00</v>
      </c>
      <c r="M1572" s="16">
        <f t="shared" si="49"/>
        <v>12</v>
      </c>
      <c r="N1572" s="15">
        <v>13.09</v>
      </c>
      <c r="O1572" s="15">
        <v>49</v>
      </c>
      <c r="P1572" t="s">
        <v>39</v>
      </c>
      <c r="Q1572">
        <v>350</v>
      </c>
      <c r="R1572" t="s">
        <v>37</v>
      </c>
      <c r="S1572">
        <v>2012</v>
      </c>
      <c r="T1572" t="s">
        <v>31</v>
      </c>
      <c r="U1572" s="15">
        <v>3.7</v>
      </c>
      <c r="V1572" s="15">
        <v>8</v>
      </c>
      <c r="W1572" t="s">
        <v>32</v>
      </c>
    </row>
    <row r="1573" spans="1:23">
      <c r="A1573" t="s">
        <v>1616</v>
      </c>
      <c r="B1573">
        <v>19.156275000000001</v>
      </c>
      <c r="C1573" s="15">
        <v>72.889337999999995</v>
      </c>
      <c r="D1573" s="2" t="s">
        <v>6627</v>
      </c>
      <c r="E1573" s="14" t="s">
        <v>5079</v>
      </c>
      <c r="F1573" s="14" t="e" vm="11">
        <v>#VALUE!</v>
      </c>
      <c r="G1573" s="2" t="str">
        <f>_xlfn.XLOOKUP(E1573,missing_cities!$Q$2:$Q$56,missing_cities!$R$2:$R$56,"Not Found",0)</f>
        <v>India</v>
      </c>
      <c r="H1573" t="str">
        <f>_xlfn.XLOOKUP(E1573,missing_cities!$Q$2:$Q$56,missing_cities!$S$2:$S$56,"Not Found",0)</f>
        <v>Asia</v>
      </c>
      <c r="I1573" t="s">
        <v>18</v>
      </c>
      <c r="J1573" s="15">
        <v>0.38</v>
      </c>
      <c r="K1573" t="s">
        <v>19</v>
      </c>
      <c r="L1573" s="15" t="str">
        <f t="shared" si="48"/>
        <v>9:00-18:00</v>
      </c>
      <c r="M1573" s="16">
        <f t="shared" si="49"/>
        <v>0.37</v>
      </c>
      <c r="N1573" s="15">
        <v>11.03</v>
      </c>
      <c r="O1573" s="15">
        <v>52</v>
      </c>
      <c r="P1573" t="s">
        <v>39</v>
      </c>
      <c r="Q1573">
        <v>50</v>
      </c>
      <c r="R1573" t="s">
        <v>21</v>
      </c>
      <c r="S1573">
        <v>2015</v>
      </c>
      <c r="T1573" t="s">
        <v>22</v>
      </c>
      <c r="U1573" s="15">
        <v>4.3</v>
      </c>
      <c r="V1573" s="15">
        <v>6</v>
      </c>
      <c r="W1573" t="s">
        <v>27</v>
      </c>
    </row>
    <row r="1574" spans="1:23">
      <c r="A1574" t="s">
        <v>1617</v>
      </c>
      <c r="B1574">
        <v>41.956510000000002</v>
      </c>
      <c r="C1574" s="15">
        <v>-87.703461000000004</v>
      </c>
      <c r="D1574" s="2" t="s">
        <v>6628</v>
      </c>
      <c r="E1574" s="14" t="s">
        <v>5065</v>
      </c>
      <c r="F1574" s="14" t="e" vm="5">
        <v>#VALUE!</v>
      </c>
      <c r="G1574" s="2" t="str">
        <f>_xlfn.XLOOKUP(E1574,missing_cities!$Q$2:$Q$56,missing_cities!$R$2:$R$56,"Not Found",0)</f>
        <v>United States</v>
      </c>
      <c r="H1574" t="str">
        <f>_xlfn.XLOOKUP(E1574,missing_cities!$Q$2:$Q$56,missing_cities!$S$2:$S$56,"Not Found",0)</f>
        <v>North America</v>
      </c>
      <c r="I1574" t="s">
        <v>18</v>
      </c>
      <c r="J1574" s="15">
        <v>0.35</v>
      </c>
      <c r="K1574" t="s">
        <v>34</v>
      </c>
      <c r="L1574" s="15" t="str">
        <f t="shared" si="48"/>
        <v>6:00-22:00</v>
      </c>
      <c r="M1574" s="16">
        <f t="shared" si="49"/>
        <v>0.67</v>
      </c>
      <c r="N1574" s="15">
        <v>18.52</v>
      </c>
      <c r="O1574" s="15">
        <v>27</v>
      </c>
      <c r="P1574" t="s">
        <v>25</v>
      </c>
      <c r="Q1574">
        <v>50</v>
      </c>
      <c r="R1574" t="s">
        <v>37</v>
      </c>
      <c r="S1574">
        <v>2014</v>
      </c>
      <c r="T1574" t="s">
        <v>22</v>
      </c>
      <c r="U1574" s="15">
        <v>3.2</v>
      </c>
      <c r="V1574" s="15">
        <v>8</v>
      </c>
      <c r="W1574" t="s">
        <v>32</v>
      </c>
    </row>
    <row r="1575" spans="1:23">
      <c r="A1575" t="s">
        <v>1618</v>
      </c>
      <c r="B1575">
        <v>52.459626999999998</v>
      </c>
      <c r="C1575" s="15">
        <v>13.417052999999999</v>
      </c>
      <c r="D1575" s="2" t="s">
        <v>6629</v>
      </c>
      <c r="E1575" s="14" t="s">
        <v>5057</v>
      </c>
      <c r="F1575" s="14" t="e" vm="3">
        <v>#VALUE!</v>
      </c>
      <c r="G1575" s="2" t="str">
        <f>_xlfn.XLOOKUP(E1575,missing_cities!$Q$2:$Q$56,missing_cities!$R$2:$R$56,"Not Found",0)</f>
        <v>Germany</v>
      </c>
      <c r="H1575" t="str">
        <f>_xlfn.XLOOKUP(E1575,missing_cities!$Q$2:$Q$56,missing_cities!$S$2:$S$56,"Not Found",0)</f>
        <v>Europe</v>
      </c>
      <c r="I1575" t="s">
        <v>18</v>
      </c>
      <c r="J1575" s="15">
        <v>0.26</v>
      </c>
      <c r="K1575" s="1">
        <v>45862</v>
      </c>
      <c r="L1575" s="15" t="str">
        <f t="shared" si="48"/>
        <v>9.00-21.00</v>
      </c>
      <c r="M1575" s="16">
        <f t="shared" si="49"/>
        <v>12</v>
      </c>
      <c r="N1575" s="15">
        <v>10.62</v>
      </c>
      <c r="O1575" s="15">
        <v>22</v>
      </c>
      <c r="P1575" t="s">
        <v>25</v>
      </c>
      <c r="Q1575">
        <v>50</v>
      </c>
      <c r="R1575" t="s">
        <v>48</v>
      </c>
      <c r="S1575">
        <v>2011</v>
      </c>
      <c r="T1575" t="s">
        <v>31</v>
      </c>
      <c r="U1575" s="15">
        <v>4.7</v>
      </c>
      <c r="V1575" s="15">
        <v>8</v>
      </c>
      <c r="W1575" t="s">
        <v>32</v>
      </c>
    </row>
    <row r="1576" spans="1:23">
      <c r="A1576" t="s">
        <v>1619</v>
      </c>
      <c r="B1576">
        <v>52.578909000000003</v>
      </c>
      <c r="C1576" s="15">
        <v>13.324987</v>
      </c>
      <c r="D1576" s="2" t="s">
        <v>6630</v>
      </c>
      <c r="E1576" s="14" t="s">
        <v>5057</v>
      </c>
      <c r="F1576" s="14" t="e" vm="3">
        <v>#VALUE!</v>
      </c>
      <c r="G1576" s="2" t="str">
        <f>_xlfn.XLOOKUP(E1576,missing_cities!$Q$2:$Q$56,missing_cities!$R$2:$R$56,"Not Found",0)</f>
        <v>Germany</v>
      </c>
      <c r="H1576" t="str">
        <f>_xlfn.XLOOKUP(E1576,missing_cities!$Q$2:$Q$56,missing_cities!$S$2:$S$56,"Not Found",0)</f>
        <v>Europe</v>
      </c>
      <c r="I1576" t="s">
        <v>18</v>
      </c>
      <c r="J1576" s="15">
        <v>0.38</v>
      </c>
      <c r="K1576" t="s">
        <v>34</v>
      </c>
      <c r="L1576" s="15" t="str">
        <f t="shared" si="48"/>
        <v>6:00-22:00</v>
      </c>
      <c r="M1576" s="16">
        <f t="shared" si="49"/>
        <v>0.67</v>
      </c>
      <c r="N1576" s="15">
        <v>1.47</v>
      </c>
      <c r="O1576" s="15">
        <v>17</v>
      </c>
      <c r="P1576" t="s">
        <v>39</v>
      </c>
      <c r="Q1576">
        <v>50</v>
      </c>
      <c r="R1576" t="s">
        <v>132</v>
      </c>
      <c r="S1576">
        <v>2020</v>
      </c>
      <c r="T1576" t="s">
        <v>22</v>
      </c>
      <c r="U1576" s="15">
        <v>4.3</v>
      </c>
      <c r="V1576" s="15">
        <v>3</v>
      </c>
      <c r="W1576" t="s">
        <v>32</v>
      </c>
    </row>
    <row r="1577" spans="1:23">
      <c r="A1577" t="s">
        <v>1620</v>
      </c>
      <c r="B1577">
        <v>-33.802404000000003</v>
      </c>
      <c r="C1577" s="15">
        <v>18.443325999999999</v>
      </c>
      <c r="D1577" s="2" t="s">
        <v>6631</v>
      </c>
      <c r="E1577" s="14" t="s">
        <v>5085</v>
      </c>
      <c r="F1577" s="14" t="e" vm="12">
        <v>#VALUE!</v>
      </c>
      <c r="G1577" s="2" t="str">
        <f>_xlfn.XLOOKUP(E1577,missing_cities!$Q$2:$Q$56,missing_cities!$R$2:$R$56,"Not Found",0)</f>
        <v>South Africa</v>
      </c>
      <c r="H1577" t="str">
        <f>_xlfn.XLOOKUP(E1577,missing_cities!$Q$2:$Q$56,missing_cities!$S$2:$S$56,"Not Found",0)</f>
        <v>Africa</v>
      </c>
      <c r="I1577" t="s">
        <v>18</v>
      </c>
      <c r="J1577" s="15">
        <v>0.21</v>
      </c>
      <c r="K1577" t="s">
        <v>19</v>
      </c>
      <c r="L1577" s="15" t="str">
        <f t="shared" si="48"/>
        <v>9:00-18:00</v>
      </c>
      <c r="M1577" s="16">
        <f t="shared" si="49"/>
        <v>0.37</v>
      </c>
      <c r="N1577" s="15">
        <v>5.4</v>
      </c>
      <c r="O1577" s="15">
        <v>78</v>
      </c>
      <c r="P1577" t="s">
        <v>25</v>
      </c>
      <c r="Q1577">
        <v>350</v>
      </c>
      <c r="R1577" t="s">
        <v>44</v>
      </c>
      <c r="S1577">
        <v>2014</v>
      </c>
      <c r="T1577" t="s">
        <v>31</v>
      </c>
      <c r="U1577" s="15">
        <v>3.2</v>
      </c>
      <c r="V1577" s="15">
        <v>9</v>
      </c>
      <c r="W1577" t="s">
        <v>23</v>
      </c>
    </row>
    <row r="1578" spans="1:23">
      <c r="A1578" t="s">
        <v>1621</v>
      </c>
      <c r="B1578">
        <v>55.721868000000001</v>
      </c>
      <c r="C1578" s="15">
        <v>37.594459000000001</v>
      </c>
      <c r="D1578" s="2" t="s">
        <v>6632</v>
      </c>
      <c r="E1578" s="14" t="s">
        <v>5052</v>
      </c>
      <c r="F1578" s="14" t="e" vm="2">
        <v>#VALUE!</v>
      </c>
      <c r="G1578" s="2" t="str">
        <f>_xlfn.XLOOKUP(E1578,missing_cities!$Q$2:$Q$56,missing_cities!$R$2:$R$56,"Not Found",0)</f>
        <v>Russia</v>
      </c>
      <c r="H1578" t="str">
        <f>_xlfn.XLOOKUP(E1578,missing_cities!$Q$2:$Q$56,missing_cities!$S$2:$S$56,"Not Found",0)</f>
        <v>Europe</v>
      </c>
      <c r="I1578" t="s">
        <v>18</v>
      </c>
      <c r="J1578" s="15">
        <v>0.41</v>
      </c>
      <c r="K1578" s="1">
        <v>45862</v>
      </c>
      <c r="L1578" s="15" t="str">
        <f t="shared" si="48"/>
        <v>9.00-21.00</v>
      </c>
      <c r="M1578" s="16">
        <f t="shared" si="49"/>
        <v>12</v>
      </c>
      <c r="N1578" s="15">
        <v>16.239999999999998</v>
      </c>
      <c r="O1578" s="15">
        <v>53</v>
      </c>
      <c r="P1578" t="s">
        <v>25</v>
      </c>
      <c r="Q1578">
        <v>350</v>
      </c>
      <c r="R1578" t="s">
        <v>48</v>
      </c>
      <c r="S1578">
        <v>2023</v>
      </c>
      <c r="T1578" t="s">
        <v>31</v>
      </c>
      <c r="U1578" s="15">
        <v>3</v>
      </c>
      <c r="V1578" s="15">
        <v>8</v>
      </c>
      <c r="W1578" t="s">
        <v>23</v>
      </c>
    </row>
    <row r="1579" spans="1:23">
      <c r="A1579" t="s">
        <v>1622</v>
      </c>
      <c r="B1579">
        <v>52.417752999999998</v>
      </c>
      <c r="C1579" s="15">
        <v>13.484377</v>
      </c>
      <c r="D1579" s="2" t="s">
        <v>6633</v>
      </c>
      <c r="E1579" s="14" t="s">
        <v>5057</v>
      </c>
      <c r="F1579" s="14" t="e" vm="3">
        <v>#VALUE!</v>
      </c>
      <c r="G1579" s="2" t="str">
        <f>_xlfn.XLOOKUP(E1579,missing_cities!$Q$2:$Q$56,missing_cities!$R$2:$R$56,"Not Found",0)</f>
        <v>Germany</v>
      </c>
      <c r="H1579" t="str">
        <f>_xlfn.XLOOKUP(E1579,missing_cities!$Q$2:$Q$56,missing_cities!$S$2:$S$56,"Not Found",0)</f>
        <v>Europe</v>
      </c>
      <c r="I1579" t="s">
        <v>18</v>
      </c>
      <c r="J1579" s="15">
        <v>0.45</v>
      </c>
      <c r="K1579" t="s">
        <v>19</v>
      </c>
      <c r="L1579" s="15" t="str">
        <f t="shared" si="48"/>
        <v>9:00-18:00</v>
      </c>
      <c r="M1579" s="16">
        <f t="shared" si="49"/>
        <v>0.37</v>
      </c>
      <c r="N1579" s="15">
        <v>8.6199999999999992</v>
      </c>
      <c r="O1579" s="15">
        <v>41</v>
      </c>
      <c r="P1579" t="s">
        <v>25</v>
      </c>
      <c r="Q1579">
        <v>150</v>
      </c>
      <c r="R1579" t="s">
        <v>48</v>
      </c>
      <c r="S1579">
        <v>2023</v>
      </c>
      <c r="T1579" t="s">
        <v>31</v>
      </c>
      <c r="U1579" s="15">
        <v>4.3</v>
      </c>
      <c r="V1579" s="15">
        <v>1</v>
      </c>
      <c r="W1579" t="s">
        <v>32</v>
      </c>
    </row>
    <row r="1580" spans="1:23">
      <c r="A1580" t="s">
        <v>1623</v>
      </c>
      <c r="B1580">
        <v>25.343288999999999</v>
      </c>
      <c r="C1580" s="15">
        <v>55.323202999999999</v>
      </c>
      <c r="D1580" s="2" t="s">
        <v>6634</v>
      </c>
      <c r="E1580" s="14" t="s">
        <v>5076</v>
      </c>
      <c r="F1580" s="14" t="e" vm="10">
        <v>#VALUE!</v>
      </c>
      <c r="G1580" s="2" t="str">
        <f>_xlfn.XLOOKUP(E1580,missing_cities!$Q$2:$Q$56,missing_cities!$R$2:$R$56,"Not Found",0)</f>
        <v>United Arab Emirates</v>
      </c>
      <c r="H1580" t="str">
        <f>_xlfn.XLOOKUP(E1580,missing_cities!$Q$2:$Q$56,missing_cities!$S$2:$S$56,"Not Found",0)</f>
        <v>Asia</v>
      </c>
      <c r="I1580" t="s">
        <v>18</v>
      </c>
      <c r="J1580" s="15">
        <v>0.46</v>
      </c>
      <c r="K1580" s="1">
        <v>45862</v>
      </c>
      <c r="L1580" s="15" t="str">
        <f t="shared" si="48"/>
        <v>9.00-21.00</v>
      </c>
      <c r="M1580" s="16">
        <f t="shared" si="49"/>
        <v>12</v>
      </c>
      <c r="N1580" s="15">
        <v>14.39</v>
      </c>
      <c r="O1580" s="15">
        <v>63</v>
      </c>
      <c r="P1580" t="s">
        <v>25</v>
      </c>
      <c r="Q1580">
        <v>150</v>
      </c>
      <c r="R1580" t="s">
        <v>48</v>
      </c>
      <c r="S1580">
        <v>2022</v>
      </c>
      <c r="T1580" t="s">
        <v>22</v>
      </c>
      <c r="U1580" s="15">
        <v>3.5</v>
      </c>
      <c r="V1580" s="15">
        <v>9</v>
      </c>
      <c r="W1580" t="s">
        <v>27</v>
      </c>
    </row>
    <row r="1581" spans="1:23">
      <c r="A1581" t="s">
        <v>1624</v>
      </c>
      <c r="B1581">
        <v>19.172066000000001</v>
      </c>
      <c r="C1581" s="15">
        <v>72.978697999999994</v>
      </c>
      <c r="D1581" s="2" t="s">
        <v>6635</v>
      </c>
      <c r="E1581" s="14" t="s">
        <v>5079</v>
      </c>
      <c r="F1581" s="14" t="e" vm="11">
        <v>#VALUE!</v>
      </c>
      <c r="G1581" s="2" t="str">
        <f>_xlfn.XLOOKUP(E1581,missing_cities!$Q$2:$Q$56,missing_cities!$R$2:$R$56,"Not Found",0)</f>
        <v>India</v>
      </c>
      <c r="H1581" t="str">
        <f>_xlfn.XLOOKUP(E1581,missing_cities!$Q$2:$Q$56,missing_cities!$S$2:$S$56,"Not Found",0)</f>
        <v>Asia</v>
      </c>
      <c r="I1581" t="s">
        <v>18</v>
      </c>
      <c r="J1581" s="15">
        <v>0.47</v>
      </c>
      <c r="K1581" t="s">
        <v>19</v>
      </c>
      <c r="L1581" s="15" t="str">
        <f t="shared" si="48"/>
        <v>9:00-18:00</v>
      </c>
      <c r="M1581" s="16">
        <f t="shared" si="49"/>
        <v>0.37</v>
      </c>
      <c r="N1581" s="15">
        <v>16.399999999999999</v>
      </c>
      <c r="O1581" s="15">
        <v>94</v>
      </c>
      <c r="P1581" t="s">
        <v>25</v>
      </c>
      <c r="Q1581">
        <v>350</v>
      </c>
      <c r="R1581" t="s">
        <v>42</v>
      </c>
      <c r="S1581">
        <v>2015</v>
      </c>
      <c r="T1581" t="s">
        <v>31</v>
      </c>
      <c r="U1581" s="15">
        <v>3.3</v>
      </c>
      <c r="V1581" s="15">
        <v>5</v>
      </c>
      <c r="W1581" t="s">
        <v>27</v>
      </c>
    </row>
    <row r="1582" spans="1:23">
      <c r="A1582" t="s">
        <v>1625</v>
      </c>
      <c r="B1582">
        <v>25.228823999999999</v>
      </c>
      <c r="C1582" s="15">
        <v>55.270609999999998</v>
      </c>
      <c r="D1582" s="2" t="s">
        <v>6636</v>
      </c>
      <c r="E1582" s="14" t="s">
        <v>5076</v>
      </c>
      <c r="F1582" s="14" t="e" vm="10">
        <v>#VALUE!</v>
      </c>
      <c r="G1582" s="2" t="str">
        <f>_xlfn.XLOOKUP(E1582,missing_cities!$Q$2:$Q$56,missing_cities!$R$2:$R$56,"Not Found",0)</f>
        <v>United Arab Emirates</v>
      </c>
      <c r="H1582" t="str">
        <f>_xlfn.XLOOKUP(E1582,missing_cities!$Q$2:$Q$56,missing_cities!$S$2:$S$56,"Not Found",0)</f>
        <v>Asia</v>
      </c>
      <c r="I1582" t="s">
        <v>18</v>
      </c>
      <c r="J1582" s="15">
        <v>0.31</v>
      </c>
      <c r="K1582" s="1">
        <v>45862</v>
      </c>
      <c r="L1582" s="15" t="str">
        <f t="shared" si="48"/>
        <v>9.00-21.00</v>
      </c>
      <c r="M1582" s="16">
        <f t="shared" si="49"/>
        <v>12</v>
      </c>
      <c r="N1582" s="15">
        <v>4.4400000000000004</v>
      </c>
      <c r="O1582" s="15">
        <v>87</v>
      </c>
      <c r="P1582" t="s">
        <v>20</v>
      </c>
      <c r="Q1582">
        <v>50</v>
      </c>
      <c r="R1582" t="s">
        <v>42</v>
      </c>
      <c r="S1582">
        <v>2011</v>
      </c>
      <c r="T1582" t="s">
        <v>31</v>
      </c>
      <c r="U1582" s="15">
        <v>3.9</v>
      </c>
      <c r="V1582" s="15">
        <v>2</v>
      </c>
      <c r="W1582" t="s">
        <v>27</v>
      </c>
    </row>
    <row r="1583" spans="1:23">
      <c r="A1583" t="s">
        <v>1626</v>
      </c>
      <c r="B1583">
        <v>-23.603297999999999</v>
      </c>
      <c r="C1583" s="15">
        <v>-46.568403000000004</v>
      </c>
      <c r="D1583" s="2" t="s">
        <v>6637</v>
      </c>
      <c r="E1583" s="14" t="s">
        <v>5067</v>
      </c>
      <c r="F1583" s="14" t="e" vm="7">
        <v>#VALUE!</v>
      </c>
      <c r="G1583" s="2" t="str">
        <f>_xlfn.XLOOKUP(E1583,missing_cities!$Q$2:$Q$56,missing_cities!$R$2:$R$56,"Not Found",0)</f>
        <v>Brazil</v>
      </c>
      <c r="H1583" t="str">
        <f>_xlfn.XLOOKUP(E1583,missing_cities!$Q$2:$Q$56,missing_cities!$S$2:$S$56,"Not Found",0)</f>
        <v>South America</v>
      </c>
      <c r="I1583" t="s">
        <v>18</v>
      </c>
      <c r="J1583" s="15">
        <v>0.16</v>
      </c>
      <c r="K1583" t="s">
        <v>34</v>
      </c>
      <c r="L1583" s="15" t="str">
        <f t="shared" si="48"/>
        <v>6:00-22:00</v>
      </c>
      <c r="M1583" s="16">
        <f t="shared" si="49"/>
        <v>0.67</v>
      </c>
      <c r="N1583" s="15">
        <v>13.52</v>
      </c>
      <c r="O1583" s="15">
        <v>73</v>
      </c>
      <c r="P1583" t="s">
        <v>39</v>
      </c>
      <c r="Q1583">
        <v>50</v>
      </c>
      <c r="R1583" t="s">
        <v>67</v>
      </c>
      <c r="S1583">
        <v>2019</v>
      </c>
      <c r="T1583" t="s">
        <v>31</v>
      </c>
      <c r="U1583" s="15">
        <v>3.4</v>
      </c>
      <c r="V1583" s="15">
        <v>6</v>
      </c>
      <c r="W1583" t="s">
        <v>23</v>
      </c>
    </row>
    <row r="1584" spans="1:23">
      <c r="A1584" t="s">
        <v>1627</v>
      </c>
      <c r="B1584">
        <v>67.114372000000003</v>
      </c>
      <c r="C1584" s="15">
        <v>15.524067000000001</v>
      </c>
      <c r="D1584" s="2" t="s">
        <v>6638</v>
      </c>
      <c r="E1584" s="14">
        <f>_xlfn.XLOOKUP(C1584,missing_cities!B:B,missing_cities!C:C,"Not Found",0)</f>
        <v>0</v>
      </c>
      <c r="F1584" s="14" t="s">
        <v>9990</v>
      </c>
      <c r="G1584" s="2" t="str">
        <f>_xlfn.XLOOKUP(E1584,missing_cities!$Q$2:$Q$56,missing_cities!$R$2:$R$56,"Not Found",0)</f>
        <v>Not Found</v>
      </c>
      <c r="H1584" t="str">
        <f>_xlfn.XLOOKUP(E1584,missing_cities!$Q$2:$Q$56,missing_cities!$S$2:$S$56,"Not Found",0)</f>
        <v>Not Found</v>
      </c>
      <c r="I1584" t="s">
        <v>18</v>
      </c>
      <c r="J1584" s="15">
        <v>0.23</v>
      </c>
      <c r="K1584" t="s">
        <v>19</v>
      </c>
      <c r="L1584" s="15" t="str">
        <f t="shared" si="48"/>
        <v>9:00-18:00</v>
      </c>
      <c r="M1584" s="16">
        <f t="shared" si="49"/>
        <v>0.37</v>
      </c>
      <c r="N1584" s="15">
        <v>14.44</v>
      </c>
      <c r="O1584" s="15">
        <v>29</v>
      </c>
      <c r="P1584" t="s">
        <v>29</v>
      </c>
      <c r="Q1584">
        <v>50</v>
      </c>
      <c r="R1584" t="s">
        <v>42</v>
      </c>
      <c r="S1584">
        <v>2018</v>
      </c>
      <c r="T1584" t="s">
        <v>31</v>
      </c>
      <c r="U1584" s="15">
        <v>3.9</v>
      </c>
      <c r="V1584" s="15">
        <v>5</v>
      </c>
      <c r="W1584" t="s">
        <v>23</v>
      </c>
    </row>
    <row r="1585" spans="1:23">
      <c r="A1585" t="s">
        <v>1628</v>
      </c>
      <c r="B1585">
        <v>25.279046000000001</v>
      </c>
      <c r="C1585" s="15">
        <v>55.200676000000001</v>
      </c>
      <c r="D1585" s="2" t="s">
        <v>6639</v>
      </c>
      <c r="E1585" s="14" t="s">
        <v>5076</v>
      </c>
      <c r="F1585" s="14" t="e" vm="10">
        <v>#VALUE!</v>
      </c>
      <c r="G1585" s="2" t="str">
        <f>_xlfn.XLOOKUP(E1585,missing_cities!$Q$2:$Q$56,missing_cities!$R$2:$R$56,"Not Found",0)</f>
        <v>United Arab Emirates</v>
      </c>
      <c r="H1585" t="str">
        <f>_xlfn.XLOOKUP(E1585,missing_cities!$Q$2:$Q$56,missing_cities!$S$2:$S$56,"Not Found",0)</f>
        <v>Asia</v>
      </c>
      <c r="I1585" t="s">
        <v>18</v>
      </c>
      <c r="J1585" s="15">
        <v>0.12</v>
      </c>
      <c r="K1585" t="s">
        <v>19</v>
      </c>
      <c r="L1585" s="15" t="str">
        <f t="shared" si="48"/>
        <v>9:00-18:00</v>
      </c>
      <c r="M1585" s="16">
        <f t="shared" si="49"/>
        <v>0.37</v>
      </c>
      <c r="N1585" s="15">
        <v>13.01</v>
      </c>
      <c r="O1585" s="15">
        <v>78</v>
      </c>
      <c r="P1585" t="s">
        <v>39</v>
      </c>
      <c r="Q1585">
        <v>150</v>
      </c>
      <c r="R1585" t="s">
        <v>37</v>
      </c>
      <c r="S1585">
        <v>2019</v>
      </c>
      <c r="T1585" t="s">
        <v>22</v>
      </c>
      <c r="U1585" s="15">
        <v>3.7</v>
      </c>
      <c r="V1585" s="15">
        <v>8</v>
      </c>
      <c r="W1585" t="s">
        <v>27</v>
      </c>
    </row>
    <row r="1586" spans="1:23">
      <c r="A1586" t="s">
        <v>1629</v>
      </c>
      <c r="B1586">
        <v>55.817275000000002</v>
      </c>
      <c r="C1586" s="15">
        <v>37.675646999999998</v>
      </c>
      <c r="D1586" s="2" t="s">
        <v>6640</v>
      </c>
      <c r="E1586" s="14" t="s">
        <v>5052</v>
      </c>
      <c r="F1586" s="14" t="e" vm="2">
        <v>#VALUE!</v>
      </c>
      <c r="G1586" s="2" t="str">
        <f>_xlfn.XLOOKUP(E1586,missing_cities!$Q$2:$Q$56,missing_cities!$R$2:$R$56,"Not Found",0)</f>
        <v>Russia</v>
      </c>
      <c r="H1586" t="str">
        <f>_xlfn.XLOOKUP(E1586,missing_cities!$Q$2:$Q$56,missing_cities!$S$2:$S$56,"Not Found",0)</f>
        <v>Europe</v>
      </c>
      <c r="I1586" t="s">
        <v>18</v>
      </c>
      <c r="J1586" s="15">
        <v>0.14000000000000001</v>
      </c>
      <c r="K1586" t="s">
        <v>34</v>
      </c>
      <c r="L1586" s="15" t="str">
        <f t="shared" si="48"/>
        <v>6:00-22:00</v>
      </c>
      <c r="M1586" s="16">
        <f t="shared" si="49"/>
        <v>0.67</v>
      </c>
      <c r="N1586" s="15">
        <v>7.68</v>
      </c>
      <c r="O1586" s="15">
        <v>18</v>
      </c>
      <c r="P1586" t="s">
        <v>29</v>
      </c>
      <c r="Q1586">
        <v>150</v>
      </c>
      <c r="R1586" t="s">
        <v>97</v>
      </c>
      <c r="S1586">
        <v>2017</v>
      </c>
      <c r="T1586" t="s">
        <v>22</v>
      </c>
      <c r="U1586" s="15">
        <v>3</v>
      </c>
      <c r="V1586" s="15">
        <v>2</v>
      </c>
      <c r="W1586" t="s">
        <v>27</v>
      </c>
    </row>
    <row r="1587" spans="1:23">
      <c r="A1587" t="s">
        <v>1630</v>
      </c>
      <c r="B1587">
        <v>37.576779000000002</v>
      </c>
      <c r="C1587" s="15">
        <v>126.947098</v>
      </c>
      <c r="D1587" s="2" t="s">
        <v>6641</v>
      </c>
      <c r="E1587" s="14" t="s">
        <v>5063</v>
      </c>
      <c r="F1587" s="14" t="e" vm="6">
        <v>#VALUE!</v>
      </c>
      <c r="G1587" s="2" t="str">
        <f>_xlfn.XLOOKUP(E1587,missing_cities!$Q$2:$Q$56,missing_cities!$R$2:$R$56,"Not Found",0)</f>
        <v>South Korea</v>
      </c>
      <c r="H1587" t="str">
        <f>_xlfn.XLOOKUP(E1587,missing_cities!$Q$2:$Q$56,missing_cities!$S$2:$S$56,"Not Found",0)</f>
        <v>Asia</v>
      </c>
      <c r="I1587" t="s">
        <v>18</v>
      </c>
      <c r="J1587" s="15">
        <v>0.31</v>
      </c>
      <c r="K1587" t="s">
        <v>19</v>
      </c>
      <c r="L1587" s="15" t="str">
        <f t="shared" si="48"/>
        <v>9:00-18:00</v>
      </c>
      <c r="M1587" s="16">
        <f t="shared" si="49"/>
        <v>0.37</v>
      </c>
      <c r="N1587" s="15">
        <v>2.39</v>
      </c>
      <c r="O1587" s="15">
        <v>89</v>
      </c>
      <c r="P1587" t="s">
        <v>37</v>
      </c>
      <c r="Q1587">
        <v>150</v>
      </c>
      <c r="R1587" t="s">
        <v>81</v>
      </c>
      <c r="S1587">
        <v>2016</v>
      </c>
      <c r="T1587" t="s">
        <v>22</v>
      </c>
      <c r="U1587" s="15">
        <v>3.2</v>
      </c>
      <c r="V1587" s="15">
        <v>7</v>
      </c>
      <c r="W1587" t="s">
        <v>27</v>
      </c>
    </row>
    <row r="1588" spans="1:23">
      <c r="A1588" t="s">
        <v>1631</v>
      </c>
      <c r="B1588">
        <v>52.525348000000001</v>
      </c>
      <c r="C1588" s="15">
        <v>13.421601000000001</v>
      </c>
      <c r="D1588" s="2" t="s">
        <v>6642</v>
      </c>
      <c r="E1588" s="14" t="s">
        <v>5057</v>
      </c>
      <c r="F1588" s="14" t="e" vm="3">
        <v>#VALUE!</v>
      </c>
      <c r="G1588" s="2" t="str">
        <f>_xlfn.XLOOKUP(E1588,missing_cities!$Q$2:$Q$56,missing_cities!$R$2:$R$56,"Not Found",0)</f>
        <v>Germany</v>
      </c>
      <c r="H1588" t="str">
        <f>_xlfn.XLOOKUP(E1588,missing_cities!$Q$2:$Q$56,missing_cities!$S$2:$S$56,"Not Found",0)</f>
        <v>Europe</v>
      </c>
      <c r="I1588" t="s">
        <v>18</v>
      </c>
      <c r="J1588" s="15">
        <v>0.25</v>
      </c>
      <c r="K1588" s="1">
        <v>45862</v>
      </c>
      <c r="L1588" s="15" t="str">
        <f t="shared" si="48"/>
        <v>9.00-21.00</v>
      </c>
      <c r="M1588" s="16">
        <f t="shared" si="49"/>
        <v>12</v>
      </c>
      <c r="N1588" s="15">
        <v>14.01</v>
      </c>
      <c r="O1588" s="15">
        <v>78</v>
      </c>
      <c r="P1588" t="s">
        <v>20</v>
      </c>
      <c r="Q1588">
        <v>22</v>
      </c>
      <c r="R1588" t="s">
        <v>21</v>
      </c>
      <c r="S1588">
        <v>2022</v>
      </c>
      <c r="T1588" t="s">
        <v>22</v>
      </c>
      <c r="U1588" s="15">
        <v>3.3</v>
      </c>
      <c r="V1588" s="15">
        <v>1</v>
      </c>
      <c r="W1588" t="s">
        <v>27</v>
      </c>
    </row>
    <row r="1589" spans="1:23">
      <c r="A1589" t="s">
        <v>1632</v>
      </c>
      <c r="B1589">
        <v>19.552119000000001</v>
      </c>
      <c r="C1589" s="15">
        <v>-99.054007999999996</v>
      </c>
      <c r="D1589" s="2" t="s">
        <v>5806</v>
      </c>
      <c r="E1589" s="14" t="s">
        <v>5119</v>
      </c>
      <c r="F1589" s="14" t="e" vm="13">
        <v>#VALUE!</v>
      </c>
      <c r="G1589" s="2" t="str">
        <f>_xlfn.XLOOKUP(E1589,missing_cities!$Q$2:$Q$56,missing_cities!$R$2:$R$56,"Not Found",0)</f>
        <v>Mexico</v>
      </c>
      <c r="H1589" t="str">
        <f>_xlfn.XLOOKUP(E1589,missing_cities!$Q$2:$Q$56,missing_cities!$S$2:$S$56,"Not Found",0)</f>
        <v>North America</v>
      </c>
      <c r="I1589" t="s">
        <v>18</v>
      </c>
      <c r="J1589" s="15">
        <v>0.44</v>
      </c>
      <c r="K1589" s="1">
        <v>45862</v>
      </c>
      <c r="L1589" s="15" t="str">
        <f t="shared" si="48"/>
        <v>9.00-21.00</v>
      </c>
      <c r="M1589" s="16">
        <f t="shared" si="49"/>
        <v>12</v>
      </c>
      <c r="N1589" s="15">
        <v>2.68</v>
      </c>
      <c r="O1589" s="15">
        <v>23</v>
      </c>
      <c r="P1589" t="s">
        <v>39</v>
      </c>
      <c r="Q1589">
        <v>50</v>
      </c>
      <c r="R1589" t="s">
        <v>74</v>
      </c>
      <c r="S1589">
        <v>2019</v>
      </c>
      <c r="T1589" t="s">
        <v>22</v>
      </c>
      <c r="U1589" s="15">
        <v>4</v>
      </c>
      <c r="V1589" s="15">
        <v>8</v>
      </c>
      <c r="W1589" t="s">
        <v>32</v>
      </c>
    </row>
    <row r="1590" spans="1:23">
      <c r="A1590" t="s">
        <v>1633</v>
      </c>
      <c r="B1590">
        <v>-33.734684000000001</v>
      </c>
      <c r="C1590" s="15">
        <v>18.432836999999999</v>
      </c>
      <c r="D1590" s="2" t="s">
        <v>6643</v>
      </c>
      <c r="E1590" s="14" t="s">
        <v>5085</v>
      </c>
      <c r="F1590" s="14" t="e" vm="12">
        <v>#VALUE!</v>
      </c>
      <c r="G1590" s="2" t="str">
        <f>_xlfn.XLOOKUP(E1590,missing_cities!$Q$2:$Q$56,missing_cities!$R$2:$R$56,"Not Found",0)</f>
        <v>South Africa</v>
      </c>
      <c r="H1590" t="str">
        <f>_xlfn.XLOOKUP(E1590,missing_cities!$Q$2:$Q$56,missing_cities!$S$2:$S$56,"Not Found",0)</f>
        <v>Africa</v>
      </c>
      <c r="I1590" t="s">
        <v>18</v>
      </c>
      <c r="J1590" s="15">
        <v>0.24</v>
      </c>
      <c r="K1590" s="1">
        <v>45862</v>
      </c>
      <c r="L1590" s="15" t="str">
        <f t="shared" si="48"/>
        <v>9.00-21.00</v>
      </c>
      <c r="M1590" s="16">
        <f t="shared" si="49"/>
        <v>12</v>
      </c>
      <c r="N1590" s="15">
        <v>15.67</v>
      </c>
      <c r="O1590" s="15">
        <v>89</v>
      </c>
      <c r="P1590" t="s">
        <v>29</v>
      </c>
      <c r="Q1590">
        <v>50</v>
      </c>
      <c r="R1590" t="s">
        <v>37</v>
      </c>
      <c r="S1590">
        <v>2015</v>
      </c>
      <c r="T1590" t="s">
        <v>22</v>
      </c>
      <c r="U1590" s="15">
        <v>4.8</v>
      </c>
      <c r="V1590" s="15">
        <v>7</v>
      </c>
      <c r="W1590" t="s">
        <v>32</v>
      </c>
    </row>
    <row r="1591" spans="1:23">
      <c r="A1591" t="s">
        <v>1634</v>
      </c>
      <c r="B1591">
        <v>78.247442000000007</v>
      </c>
      <c r="C1591" s="15">
        <v>-140.21248800000001</v>
      </c>
      <c r="D1591" s="2" t="s">
        <v>6644</v>
      </c>
      <c r="E1591" s="14" t="str">
        <f>_xlfn.XLOOKUP(C1591,missing_cities!B:B,missing_cities!C:C,"Not Found",0)</f>
        <v>Not Found</v>
      </c>
      <c r="F1591" s="14" t="s">
        <v>9990</v>
      </c>
      <c r="G1591" s="2" t="str">
        <f>_xlfn.XLOOKUP(E1591,missing_cities!$Q$2:$Q$56,missing_cities!$R$2:$R$56,"Not Found",0)</f>
        <v>Not Found</v>
      </c>
      <c r="H1591" t="str">
        <f>_xlfn.XLOOKUP(E1591,missing_cities!$Q$2:$Q$56,missing_cities!$S$2:$S$56,"Not Found",0)</f>
        <v>Not Found</v>
      </c>
      <c r="I1591" t="s">
        <v>18</v>
      </c>
      <c r="J1591" s="15">
        <v>0.3</v>
      </c>
      <c r="K1591" t="s">
        <v>34</v>
      </c>
      <c r="L1591" s="15" t="str">
        <f t="shared" si="48"/>
        <v>6:00-22:00</v>
      </c>
      <c r="M1591" s="16">
        <f t="shared" si="49"/>
        <v>0.67</v>
      </c>
      <c r="N1591" s="15">
        <v>11.96</v>
      </c>
      <c r="O1591" s="15">
        <v>52</v>
      </c>
      <c r="P1591" t="s">
        <v>25</v>
      </c>
      <c r="Q1591">
        <v>150</v>
      </c>
      <c r="R1591" t="s">
        <v>46</v>
      </c>
      <c r="S1591">
        <v>2011</v>
      </c>
      <c r="T1591" t="s">
        <v>22</v>
      </c>
      <c r="U1591" s="15">
        <v>3.6</v>
      </c>
      <c r="V1591" s="15">
        <v>3</v>
      </c>
      <c r="W1591" t="s">
        <v>27</v>
      </c>
    </row>
    <row r="1592" spans="1:23">
      <c r="A1592" t="s">
        <v>1635</v>
      </c>
      <c r="B1592">
        <v>25.212607999999999</v>
      </c>
      <c r="C1592" s="15">
        <v>55.219444000000003</v>
      </c>
      <c r="D1592" s="2" t="s">
        <v>6645</v>
      </c>
      <c r="E1592" s="14" t="s">
        <v>5076</v>
      </c>
      <c r="F1592" s="14" t="e" vm="10">
        <v>#VALUE!</v>
      </c>
      <c r="G1592" s="2" t="str">
        <f>_xlfn.XLOOKUP(E1592,missing_cities!$Q$2:$Q$56,missing_cities!$R$2:$R$56,"Not Found",0)</f>
        <v>United Arab Emirates</v>
      </c>
      <c r="H1592" t="str">
        <f>_xlfn.XLOOKUP(E1592,missing_cities!$Q$2:$Q$56,missing_cities!$S$2:$S$56,"Not Found",0)</f>
        <v>Asia</v>
      </c>
      <c r="I1592" t="s">
        <v>18</v>
      </c>
      <c r="J1592" s="15">
        <v>0.24</v>
      </c>
      <c r="K1592" s="1">
        <v>45862</v>
      </c>
      <c r="L1592" s="15" t="str">
        <f t="shared" si="48"/>
        <v>9.00-21.00</v>
      </c>
      <c r="M1592" s="16">
        <f t="shared" si="49"/>
        <v>12</v>
      </c>
      <c r="N1592" s="15">
        <v>1.46</v>
      </c>
      <c r="O1592" s="15">
        <v>27</v>
      </c>
      <c r="P1592" t="s">
        <v>39</v>
      </c>
      <c r="Q1592">
        <v>150</v>
      </c>
      <c r="R1592" t="s">
        <v>44</v>
      </c>
      <c r="S1592">
        <v>2017</v>
      </c>
      <c r="T1592" t="s">
        <v>22</v>
      </c>
      <c r="U1592" s="15">
        <v>4</v>
      </c>
      <c r="V1592" s="15">
        <v>10</v>
      </c>
      <c r="W1592" t="s">
        <v>27</v>
      </c>
    </row>
    <row r="1593" spans="1:23">
      <c r="A1593" t="s">
        <v>1636</v>
      </c>
      <c r="B1593">
        <v>34.011657999999997</v>
      </c>
      <c r="C1593" s="15">
        <v>-118.396044</v>
      </c>
      <c r="D1593" s="2" t="s">
        <v>6646</v>
      </c>
      <c r="E1593" s="14" t="s">
        <v>5111</v>
      </c>
      <c r="F1593" s="14" t="e" vm="5">
        <v>#VALUE!</v>
      </c>
      <c r="G1593" s="2" t="str">
        <f>_xlfn.XLOOKUP(E1593,missing_cities!$Q$2:$Q$56,missing_cities!$R$2:$R$56,"Not Found",0)</f>
        <v>United States</v>
      </c>
      <c r="H1593" t="str">
        <f>_xlfn.XLOOKUP(E1593,missing_cities!$Q$2:$Q$56,missing_cities!$S$2:$S$56,"Not Found",0)</f>
        <v>North America</v>
      </c>
      <c r="I1593" t="s">
        <v>18</v>
      </c>
      <c r="J1593" s="15">
        <v>0.3</v>
      </c>
      <c r="K1593" t="s">
        <v>34</v>
      </c>
      <c r="L1593" s="15" t="str">
        <f t="shared" si="48"/>
        <v>6:00-22:00</v>
      </c>
      <c r="M1593" s="16">
        <f t="shared" si="49"/>
        <v>0.67</v>
      </c>
      <c r="N1593" s="15">
        <v>3.83</v>
      </c>
      <c r="O1593" s="15">
        <v>74</v>
      </c>
      <c r="P1593" t="s">
        <v>20</v>
      </c>
      <c r="Q1593">
        <v>150</v>
      </c>
      <c r="R1593" t="s">
        <v>74</v>
      </c>
      <c r="S1593">
        <v>2019</v>
      </c>
      <c r="T1593" t="s">
        <v>22</v>
      </c>
      <c r="U1593" s="15">
        <v>3.3</v>
      </c>
      <c r="V1593" s="15">
        <v>4</v>
      </c>
      <c r="W1593" t="s">
        <v>32</v>
      </c>
    </row>
    <row r="1594" spans="1:23">
      <c r="A1594" t="s">
        <v>1637</v>
      </c>
      <c r="B1594">
        <v>-33.852887000000003</v>
      </c>
      <c r="C1594" s="15">
        <v>18.407145</v>
      </c>
      <c r="D1594" s="2" t="s">
        <v>6647</v>
      </c>
      <c r="E1594" s="14" t="s">
        <v>5085</v>
      </c>
      <c r="F1594" s="14" t="e" vm="12">
        <v>#VALUE!</v>
      </c>
      <c r="G1594" s="2" t="str">
        <f>_xlfn.XLOOKUP(E1594,missing_cities!$Q$2:$Q$56,missing_cities!$R$2:$R$56,"Not Found",0)</f>
        <v>South Africa</v>
      </c>
      <c r="H1594" t="str">
        <f>_xlfn.XLOOKUP(E1594,missing_cities!$Q$2:$Q$56,missing_cities!$S$2:$S$56,"Not Found",0)</f>
        <v>Africa</v>
      </c>
      <c r="I1594" t="s">
        <v>18</v>
      </c>
      <c r="J1594" s="15">
        <v>0.5</v>
      </c>
      <c r="K1594" t="s">
        <v>19</v>
      </c>
      <c r="L1594" s="15" t="str">
        <f t="shared" si="48"/>
        <v>9:00-18:00</v>
      </c>
      <c r="M1594" s="16">
        <f t="shared" si="49"/>
        <v>0.37</v>
      </c>
      <c r="N1594" s="15">
        <v>17.29</v>
      </c>
      <c r="O1594" s="15">
        <v>39</v>
      </c>
      <c r="P1594" t="s">
        <v>37</v>
      </c>
      <c r="Q1594">
        <v>22</v>
      </c>
      <c r="R1594" t="s">
        <v>48</v>
      </c>
      <c r="S1594">
        <v>2013</v>
      </c>
      <c r="T1594" t="s">
        <v>31</v>
      </c>
      <c r="U1594" s="15">
        <v>4.2</v>
      </c>
      <c r="V1594" s="15">
        <v>9</v>
      </c>
      <c r="W1594" t="s">
        <v>23</v>
      </c>
    </row>
    <row r="1595" spans="1:23">
      <c r="A1595" t="s">
        <v>1638</v>
      </c>
      <c r="B1595">
        <v>37.657333000000001</v>
      </c>
      <c r="C1595" s="15">
        <v>127.048503</v>
      </c>
      <c r="D1595" s="2" t="s">
        <v>6648</v>
      </c>
      <c r="E1595" s="14" t="s">
        <v>5063</v>
      </c>
      <c r="F1595" s="14" t="e" vm="6">
        <v>#VALUE!</v>
      </c>
      <c r="G1595" s="2" t="str">
        <f>_xlfn.XLOOKUP(E1595,missing_cities!$Q$2:$Q$56,missing_cities!$R$2:$R$56,"Not Found",0)</f>
        <v>South Korea</v>
      </c>
      <c r="H1595" t="str">
        <f>_xlfn.XLOOKUP(E1595,missing_cities!$Q$2:$Q$56,missing_cities!$S$2:$S$56,"Not Found",0)</f>
        <v>Asia</v>
      </c>
      <c r="I1595" t="s">
        <v>18</v>
      </c>
      <c r="J1595" s="15">
        <v>0.32</v>
      </c>
      <c r="K1595" t="s">
        <v>19</v>
      </c>
      <c r="L1595" s="15" t="str">
        <f t="shared" si="48"/>
        <v>9:00-18:00</v>
      </c>
      <c r="M1595" s="16">
        <f t="shared" si="49"/>
        <v>0.37</v>
      </c>
      <c r="N1595" s="15">
        <v>2.97</v>
      </c>
      <c r="O1595" s="15">
        <v>14</v>
      </c>
      <c r="P1595" t="s">
        <v>20</v>
      </c>
      <c r="Q1595">
        <v>50</v>
      </c>
      <c r="R1595" t="s">
        <v>48</v>
      </c>
      <c r="S1595">
        <v>2012</v>
      </c>
      <c r="T1595" t="s">
        <v>22</v>
      </c>
      <c r="U1595" s="15">
        <v>4.2</v>
      </c>
      <c r="V1595" s="15">
        <v>8</v>
      </c>
      <c r="W1595" t="s">
        <v>27</v>
      </c>
    </row>
    <row r="1596" spans="1:23">
      <c r="A1596" t="s">
        <v>1639</v>
      </c>
      <c r="B1596">
        <v>37.635753000000001</v>
      </c>
      <c r="C1596" s="15">
        <v>127.073741</v>
      </c>
      <c r="D1596" s="2" t="s">
        <v>6649</v>
      </c>
      <c r="E1596" s="14" t="s">
        <v>5063</v>
      </c>
      <c r="F1596" s="14" t="e" vm="6">
        <v>#VALUE!</v>
      </c>
      <c r="G1596" s="2" t="str">
        <f>_xlfn.XLOOKUP(E1596,missing_cities!$Q$2:$Q$56,missing_cities!$R$2:$R$56,"Not Found",0)</f>
        <v>South Korea</v>
      </c>
      <c r="H1596" t="str">
        <f>_xlfn.XLOOKUP(E1596,missing_cities!$Q$2:$Q$56,missing_cities!$S$2:$S$56,"Not Found",0)</f>
        <v>Asia</v>
      </c>
      <c r="I1596" t="s">
        <v>18</v>
      </c>
      <c r="J1596" s="15">
        <v>0.37</v>
      </c>
      <c r="K1596" t="s">
        <v>19</v>
      </c>
      <c r="L1596" s="15" t="str">
        <f t="shared" si="48"/>
        <v>9:00-18:00</v>
      </c>
      <c r="M1596" s="16">
        <f t="shared" si="49"/>
        <v>0.37</v>
      </c>
      <c r="N1596" s="15">
        <v>12.65</v>
      </c>
      <c r="O1596" s="15">
        <v>81</v>
      </c>
      <c r="P1596" t="s">
        <v>20</v>
      </c>
      <c r="Q1596">
        <v>50</v>
      </c>
      <c r="R1596" t="s">
        <v>42</v>
      </c>
      <c r="S1596">
        <v>2023</v>
      </c>
      <c r="T1596" t="s">
        <v>22</v>
      </c>
      <c r="U1596" s="15">
        <v>4.5</v>
      </c>
      <c r="V1596" s="15">
        <v>10</v>
      </c>
      <c r="W1596" t="s">
        <v>23</v>
      </c>
    </row>
    <row r="1597" spans="1:23">
      <c r="A1597" t="s">
        <v>1640</v>
      </c>
      <c r="B1597">
        <v>37.537765999999998</v>
      </c>
      <c r="C1597" s="15">
        <v>127.086414</v>
      </c>
      <c r="D1597" s="2" t="s">
        <v>6650</v>
      </c>
      <c r="E1597" s="14" t="s">
        <v>5063</v>
      </c>
      <c r="F1597" s="14" t="e" vm="6">
        <v>#VALUE!</v>
      </c>
      <c r="G1597" s="2" t="str">
        <f>_xlfn.XLOOKUP(E1597,missing_cities!$Q$2:$Q$56,missing_cities!$R$2:$R$56,"Not Found",0)</f>
        <v>South Korea</v>
      </c>
      <c r="H1597" t="str">
        <f>_xlfn.XLOOKUP(E1597,missing_cities!$Q$2:$Q$56,missing_cities!$S$2:$S$56,"Not Found",0)</f>
        <v>Asia</v>
      </c>
      <c r="I1597" t="s">
        <v>18</v>
      </c>
      <c r="J1597" s="15">
        <v>0.17</v>
      </c>
      <c r="K1597" s="1">
        <v>45862</v>
      </c>
      <c r="L1597" s="15" t="str">
        <f t="shared" si="48"/>
        <v>9.00-21.00</v>
      </c>
      <c r="M1597" s="16">
        <f t="shared" si="49"/>
        <v>12</v>
      </c>
      <c r="N1597" s="15">
        <v>0.64</v>
      </c>
      <c r="O1597" s="15">
        <v>96</v>
      </c>
      <c r="P1597" t="s">
        <v>25</v>
      </c>
      <c r="Q1597">
        <v>350</v>
      </c>
      <c r="R1597" t="s">
        <v>44</v>
      </c>
      <c r="S1597">
        <v>2021</v>
      </c>
      <c r="T1597" t="s">
        <v>31</v>
      </c>
      <c r="U1597" s="15">
        <v>3.5</v>
      </c>
      <c r="V1597" s="15">
        <v>1</v>
      </c>
      <c r="W1597" t="s">
        <v>23</v>
      </c>
    </row>
    <row r="1598" spans="1:23">
      <c r="A1598" t="s">
        <v>1641</v>
      </c>
      <c r="B1598">
        <v>34.145392999999999</v>
      </c>
      <c r="C1598" s="15">
        <v>-118.249386</v>
      </c>
      <c r="D1598" s="2" t="s">
        <v>6651</v>
      </c>
      <c r="E1598" s="14" t="s">
        <v>5111</v>
      </c>
      <c r="F1598" s="14" t="e" vm="5">
        <v>#VALUE!</v>
      </c>
      <c r="G1598" s="2" t="str">
        <f>_xlfn.XLOOKUP(E1598,missing_cities!$Q$2:$Q$56,missing_cities!$R$2:$R$56,"Not Found",0)</f>
        <v>United States</v>
      </c>
      <c r="H1598" t="str">
        <f>_xlfn.XLOOKUP(E1598,missing_cities!$Q$2:$Q$56,missing_cities!$S$2:$S$56,"Not Found",0)</f>
        <v>North America</v>
      </c>
      <c r="I1598" t="s">
        <v>18</v>
      </c>
      <c r="J1598" s="15">
        <v>0.22</v>
      </c>
      <c r="K1598" s="1">
        <v>45862</v>
      </c>
      <c r="L1598" s="15" t="str">
        <f t="shared" si="48"/>
        <v>9.00-21.00</v>
      </c>
      <c r="M1598" s="16">
        <f t="shared" si="49"/>
        <v>12</v>
      </c>
      <c r="N1598" s="15">
        <v>3.85</v>
      </c>
      <c r="O1598" s="15">
        <v>54</v>
      </c>
      <c r="P1598" t="s">
        <v>20</v>
      </c>
      <c r="Q1598">
        <v>22</v>
      </c>
      <c r="R1598" t="s">
        <v>97</v>
      </c>
      <c r="S1598">
        <v>2014</v>
      </c>
      <c r="T1598" t="s">
        <v>31</v>
      </c>
      <c r="U1598" s="15">
        <v>3</v>
      </c>
      <c r="V1598" s="15">
        <v>10</v>
      </c>
      <c r="W1598" t="s">
        <v>27</v>
      </c>
    </row>
    <row r="1599" spans="1:23">
      <c r="A1599" t="s">
        <v>1642</v>
      </c>
      <c r="B1599">
        <v>19.448191999999999</v>
      </c>
      <c r="C1599" s="15">
        <v>-99.167120999999995</v>
      </c>
      <c r="D1599" s="2" t="s">
        <v>6652</v>
      </c>
      <c r="E1599" s="14" t="s">
        <v>5119</v>
      </c>
      <c r="F1599" s="14" t="e" vm="13">
        <v>#VALUE!</v>
      </c>
      <c r="G1599" s="2" t="str">
        <f>_xlfn.XLOOKUP(E1599,missing_cities!$Q$2:$Q$56,missing_cities!$R$2:$R$56,"Not Found",0)</f>
        <v>Mexico</v>
      </c>
      <c r="H1599" t="str">
        <f>_xlfn.XLOOKUP(E1599,missing_cities!$Q$2:$Q$56,missing_cities!$S$2:$S$56,"Not Found",0)</f>
        <v>North America</v>
      </c>
      <c r="I1599" t="s">
        <v>18</v>
      </c>
      <c r="J1599" s="15">
        <v>0.4</v>
      </c>
      <c r="K1599" t="s">
        <v>34</v>
      </c>
      <c r="L1599" s="15" t="str">
        <f t="shared" si="48"/>
        <v>6:00-22:00</v>
      </c>
      <c r="M1599" s="16">
        <f t="shared" si="49"/>
        <v>0.67</v>
      </c>
      <c r="N1599" s="15">
        <v>17.45</v>
      </c>
      <c r="O1599" s="15">
        <v>62</v>
      </c>
      <c r="P1599" t="s">
        <v>20</v>
      </c>
      <c r="Q1599">
        <v>350</v>
      </c>
      <c r="R1599" t="s">
        <v>81</v>
      </c>
      <c r="S1599">
        <v>2017</v>
      </c>
      <c r="T1599" t="s">
        <v>31</v>
      </c>
      <c r="U1599" s="15">
        <v>4.3</v>
      </c>
      <c r="V1599" s="15">
        <v>3</v>
      </c>
      <c r="W1599" t="s">
        <v>32</v>
      </c>
    </row>
    <row r="1600" spans="1:23">
      <c r="A1600" t="s">
        <v>1643</v>
      </c>
      <c r="B1600">
        <v>37.712727000000001</v>
      </c>
      <c r="C1600" s="15">
        <v>-122.311846</v>
      </c>
      <c r="D1600" s="2" t="s">
        <v>6653</v>
      </c>
      <c r="E1600" s="14" t="s">
        <v>5061</v>
      </c>
      <c r="F1600" s="14" t="e" vm="5">
        <v>#VALUE!</v>
      </c>
      <c r="G1600" s="2" t="str">
        <f>_xlfn.XLOOKUP(E1600,missing_cities!$Q$2:$Q$56,missing_cities!$R$2:$R$56,"Not Found",0)</f>
        <v>United States</v>
      </c>
      <c r="H1600" t="str">
        <f>_xlfn.XLOOKUP(E1600,missing_cities!$Q$2:$Q$56,missing_cities!$S$2:$S$56,"Not Found",0)</f>
        <v>North America</v>
      </c>
      <c r="I1600" t="s">
        <v>18</v>
      </c>
      <c r="J1600" s="15">
        <v>0.28000000000000003</v>
      </c>
      <c r="K1600" t="s">
        <v>19</v>
      </c>
      <c r="L1600" s="15" t="str">
        <f t="shared" si="48"/>
        <v>9:00-18:00</v>
      </c>
      <c r="M1600" s="16">
        <f t="shared" si="49"/>
        <v>0.37</v>
      </c>
      <c r="N1600" s="15">
        <v>15.15</v>
      </c>
      <c r="O1600" s="15">
        <v>51</v>
      </c>
      <c r="P1600" t="s">
        <v>37</v>
      </c>
      <c r="Q1600">
        <v>350</v>
      </c>
      <c r="R1600" t="s">
        <v>81</v>
      </c>
      <c r="S1600">
        <v>2020</v>
      </c>
      <c r="T1600" t="s">
        <v>31</v>
      </c>
      <c r="U1600" s="15">
        <v>4.7</v>
      </c>
      <c r="V1600" s="15">
        <v>10</v>
      </c>
      <c r="W1600" t="s">
        <v>32</v>
      </c>
    </row>
    <row r="1601" spans="1:23">
      <c r="A1601" t="s">
        <v>1644</v>
      </c>
      <c r="B1601">
        <v>55.824401999999999</v>
      </c>
      <c r="C1601" s="15">
        <v>37.665491000000003</v>
      </c>
      <c r="D1601" s="2" t="s">
        <v>6654</v>
      </c>
      <c r="E1601" s="14" t="s">
        <v>5052</v>
      </c>
      <c r="F1601" s="14" t="e" vm="2">
        <v>#VALUE!</v>
      </c>
      <c r="G1601" s="2" t="str">
        <f>_xlfn.XLOOKUP(E1601,missing_cities!$Q$2:$Q$56,missing_cities!$R$2:$R$56,"Not Found",0)</f>
        <v>Russia</v>
      </c>
      <c r="H1601" t="str">
        <f>_xlfn.XLOOKUP(E1601,missing_cities!$Q$2:$Q$56,missing_cities!$S$2:$S$56,"Not Found",0)</f>
        <v>Europe</v>
      </c>
      <c r="I1601" t="s">
        <v>18</v>
      </c>
      <c r="J1601" s="15">
        <v>0.46</v>
      </c>
      <c r="K1601" s="1">
        <v>45862</v>
      </c>
      <c r="L1601" s="15" t="str">
        <f t="shared" si="48"/>
        <v>9.00-21.00</v>
      </c>
      <c r="M1601" s="16">
        <f t="shared" si="49"/>
        <v>12</v>
      </c>
      <c r="N1601" s="15">
        <v>0.69</v>
      </c>
      <c r="O1601" s="15">
        <v>58</v>
      </c>
      <c r="P1601" t="s">
        <v>37</v>
      </c>
      <c r="Q1601">
        <v>50</v>
      </c>
      <c r="R1601" t="s">
        <v>81</v>
      </c>
      <c r="S1601">
        <v>2018</v>
      </c>
      <c r="T1601" t="s">
        <v>22</v>
      </c>
      <c r="U1601" s="15">
        <v>4.2</v>
      </c>
      <c r="V1601" s="15">
        <v>3</v>
      </c>
      <c r="W1601" t="s">
        <v>23</v>
      </c>
    </row>
    <row r="1602" spans="1:23">
      <c r="A1602" t="s">
        <v>1645</v>
      </c>
      <c r="B1602">
        <v>-33.841233000000003</v>
      </c>
      <c r="C1602" s="15">
        <v>18.454830000000001</v>
      </c>
      <c r="D1602" s="2" t="s">
        <v>6655</v>
      </c>
      <c r="E1602" s="14" t="s">
        <v>5085</v>
      </c>
      <c r="F1602" s="14" t="e" vm="12">
        <v>#VALUE!</v>
      </c>
      <c r="G1602" s="2" t="str">
        <f>_xlfn.XLOOKUP(E1602,missing_cities!$Q$2:$Q$56,missing_cities!$R$2:$R$56,"Not Found",0)</f>
        <v>South Africa</v>
      </c>
      <c r="H1602" t="str">
        <f>_xlfn.XLOOKUP(E1602,missing_cities!$Q$2:$Q$56,missing_cities!$S$2:$S$56,"Not Found",0)</f>
        <v>Africa</v>
      </c>
      <c r="I1602" t="s">
        <v>18</v>
      </c>
      <c r="J1602" s="15">
        <v>0.24</v>
      </c>
      <c r="K1602" s="1">
        <v>45862</v>
      </c>
      <c r="L1602" s="15" t="str">
        <f t="shared" si="48"/>
        <v>9.00-21.00</v>
      </c>
      <c r="M1602" s="16">
        <f t="shared" si="49"/>
        <v>12</v>
      </c>
      <c r="N1602" s="15">
        <v>10.83</v>
      </c>
      <c r="O1602" s="15">
        <v>21</v>
      </c>
      <c r="P1602" t="s">
        <v>20</v>
      </c>
      <c r="Q1602">
        <v>22</v>
      </c>
      <c r="R1602" t="s">
        <v>21</v>
      </c>
      <c r="S1602">
        <v>2020</v>
      </c>
      <c r="T1602" t="s">
        <v>31</v>
      </c>
      <c r="U1602" s="15">
        <v>4.4000000000000004</v>
      </c>
      <c r="V1602" s="15">
        <v>9</v>
      </c>
      <c r="W1602" t="s">
        <v>27</v>
      </c>
    </row>
    <row r="1603" spans="1:23">
      <c r="A1603" t="s">
        <v>1646</v>
      </c>
      <c r="B1603">
        <v>-58.640912999999998</v>
      </c>
      <c r="C1603" s="15">
        <v>-106.820179</v>
      </c>
      <c r="D1603" s="2" t="s">
        <v>6656</v>
      </c>
      <c r="E1603" s="14" t="str">
        <f>_xlfn.XLOOKUP(C1603,missing_cities!B:B,missing_cities!C:C,"Not Found",0)</f>
        <v>Error</v>
      </c>
      <c r="F1603" s="14" t="s">
        <v>9987</v>
      </c>
      <c r="G1603" s="2" t="str">
        <f>_xlfn.XLOOKUP(E1603,missing_cities!$Q$2:$Q$56,missing_cities!$R$2:$R$56,"Not Found",0)</f>
        <v>Error</v>
      </c>
      <c r="H1603" t="str">
        <f>_xlfn.XLOOKUP(E1603,missing_cities!$Q$2:$Q$56,missing_cities!$S$2:$S$56,"Not Found",0)</f>
        <v>Error</v>
      </c>
      <c r="I1603" t="s">
        <v>18</v>
      </c>
      <c r="J1603" s="15">
        <v>0.23</v>
      </c>
      <c r="K1603" t="s">
        <v>34</v>
      </c>
      <c r="L1603" s="15" t="str">
        <f t="shared" ref="L1603:L1666" si="50">IF(ISNUMBER(SEARCH("-",K1603)),K1603,"9.00-21.00")</f>
        <v>6:00-22:00</v>
      </c>
      <c r="M1603" s="16">
        <f t="shared" ref="M1603:M1666" si="51">IF(ISNUMBER(SEARCH("-", L1603)), TEXT(RIGHT(L1603, LEN(L1603) - FIND("-", L1603)), "0.00") - TEXT(LEFT(L1603, FIND("-", L1603)-1), "0.00"), "")</f>
        <v>0.67</v>
      </c>
      <c r="N1603" s="15">
        <v>8.2899999999999991</v>
      </c>
      <c r="O1603" s="15">
        <v>25</v>
      </c>
      <c r="P1603" t="s">
        <v>20</v>
      </c>
      <c r="Q1603">
        <v>150</v>
      </c>
      <c r="R1603" t="s">
        <v>81</v>
      </c>
      <c r="S1603">
        <v>2014</v>
      </c>
      <c r="T1603" t="s">
        <v>31</v>
      </c>
      <c r="U1603" s="15">
        <v>4.3</v>
      </c>
      <c r="V1603" s="15">
        <v>4</v>
      </c>
      <c r="W1603" t="s">
        <v>27</v>
      </c>
    </row>
    <row r="1604" spans="1:23">
      <c r="A1604" t="s">
        <v>1647</v>
      </c>
      <c r="B1604">
        <v>13.734324000000001</v>
      </c>
      <c r="C1604" s="15">
        <v>100.43052900000001</v>
      </c>
      <c r="D1604" s="2" t="s">
        <v>6657</v>
      </c>
      <c r="E1604" s="14" t="s">
        <v>5059</v>
      </c>
      <c r="F1604" s="14" t="e" vm="4">
        <v>#VALUE!</v>
      </c>
      <c r="G1604" s="2" t="str">
        <f>_xlfn.XLOOKUP(E1604,missing_cities!$Q$2:$Q$56,missing_cities!$R$2:$R$56,"Not Found",0)</f>
        <v>Thailand</v>
      </c>
      <c r="H1604" t="str">
        <f>_xlfn.XLOOKUP(E1604,missing_cities!$Q$2:$Q$56,missing_cities!$S$2:$S$56,"Not Found",0)</f>
        <v>Asia</v>
      </c>
      <c r="I1604" t="s">
        <v>18</v>
      </c>
      <c r="J1604" s="15">
        <v>0.16</v>
      </c>
      <c r="K1604" t="s">
        <v>34</v>
      </c>
      <c r="L1604" s="15" t="str">
        <f t="shared" si="50"/>
        <v>6:00-22:00</v>
      </c>
      <c r="M1604" s="16">
        <f t="shared" si="51"/>
        <v>0.67</v>
      </c>
      <c r="N1604" s="15">
        <v>17.39</v>
      </c>
      <c r="O1604" s="15">
        <v>32</v>
      </c>
      <c r="P1604" t="s">
        <v>20</v>
      </c>
      <c r="Q1604">
        <v>50</v>
      </c>
      <c r="R1604" t="s">
        <v>26</v>
      </c>
      <c r="S1604">
        <v>2013</v>
      </c>
      <c r="T1604" t="s">
        <v>31</v>
      </c>
      <c r="U1604" s="15">
        <v>3.6</v>
      </c>
      <c r="V1604" s="15">
        <v>1</v>
      </c>
      <c r="W1604" t="s">
        <v>32</v>
      </c>
    </row>
    <row r="1605" spans="1:23">
      <c r="A1605" t="s">
        <v>1648</v>
      </c>
      <c r="B1605">
        <v>37.855221</v>
      </c>
      <c r="C1605" s="15">
        <v>-122.459548</v>
      </c>
      <c r="D1605" s="2" t="s">
        <v>6658</v>
      </c>
      <c r="E1605" s="14" t="s">
        <v>5061</v>
      </c>
      <c r="F1605" s="14" t="e" vm="5">
        <v>#VALUE!</v>
      </c>
      <c r="G1605" s="2" t="str">
        <f>_xlfn.XLOOKUP(E1605,missing_cities!$Q$2:$Q$56,missing_cities!$R$2:$R$56,"Not Found",0)</f>
        <v>United States</v>
      </c>
      <c r="H1605" t="str">
        <f>_xlfn.XLOOKUP(E1605,missing_cities!$Q$2:$Q$56,missing_cities!$S$2:$S$56,"Not Found",0)</f>
        <v>North America</v>
      </c>
      <c r="I1605" t="s">
        <v>18</v>
      </c>
      <c r="J1605" s="15">
        <v>0.19</v>
      </c>
      <c r="K1605" t="s">
        <v>34</v>
      </c>
      <c r="L1605" s="15" t="str">
        <f t="shared" si="50"/>
        <v>6:00-22:00</v>
      </c>
      <c r="M1605" s="16">
        <f t="shared" si="51"/>
        <v>0.67</v>
      </c>
      <c r="N1605" s="15">
        <v>1.98</v>
      </c>
      <c r="O1605" s="15">
        <v>95</v>
      </c>
      <c r="P1605" t="s">
        <v>29</v>
      </c>
      <c r="Q1605">
        <v>22</v>
      </c>
      <c r="R1605" t="s">
        <v>26</v>
      </c>
      <c r="S1605">
        <v>2010</v>
      </c>
      <c r="T1605" t="s">
        <v>31</v>
      </c>
      <c r="U1605" s="15">
        <v>3.2</v>
      </c>
      <c r="V1605" s="15">
        <v>8</v>
      </c>
      <c r="W1605" t="s">
        <v>23</v>
      </c>
    </row>
    <row r="1606" spans="1:23">
      <c r="A1606" t="s">
        <v>1649</v>
      </c>
      <c r="B1606">
        <v>34.119678999999998</v>
      </c>
      <c r="C1606" s="15">
        <v>-118.233088</v>
      </c>
      <c r="D1606" s="2" t="s">
        <v>6659</v>
      </c>
      <c r="E1606" s="14" t="s">
        <v>5111</v>
      </c>
      <c r="F1606" s="14" t="e" vm="5">
        <v>#VALUE!</v>
      </c>
      <c r="G1606" s="2" t="str">
        <f>_xlfn.XLOOKUP(E1606,missing_cities!$Q$2:$Q$56,missing_cities!$R$2:$R$56,"Not Found",0)</f>
        <v>United States</v>
      </c>
      <c r="H1606" t="str">
        <f>_xlfn.XLOOKUP(E1606,missing_cities!$Q$2:$Q$56,missing_cities!$S$2:$S$56,"Not Found",0)</f>
        <v>North America</v>
      </c>
      <c r="I1606" t="s">
        <v>18</v>
      </c>
      <c r="J1606" s="15">
        <v>0.38</v>
      </c>
      <c r="K1606" t="s">
        <v>19</v>
      </c>
      <c r="L1606" s="15" t="str">
        <f t="shared" si="50"/>
        <v>9:00-18:00</v>
      </c>
      <c r="M1606" s="16">
        <f t="shared" si="51"/>
        <v>0.37</v>
      </c>
      <c r="N1606" s="15">
        <v>1.59</v>
      </c>
      <c r="O1606" s="15">
        <v>32</v>
      </c>
      <c r="P1606" t="s">
        <v>25</v>
      </c>
      <c r="Q1606">
        <v>22</v>
      </c>
      <c r="R1606" t="s">
        <v>48</v>
      </c>
      <c r="S1606">
        <v>2015</v>
      </c>
      <c r="T1606" t="s">
        <v>31</v>
      </c>
      <c r="U1606" s="15">
        <v>3.6</v>
      </c>
      <c r="V1606" s="15">
        <v>2</v>
      </c>
      <c r="W1606" t="s">
        <v>32</v>
      </c>
    </row>
    <row r="1607" spans="1:23">
      <c r="A1607" t="s">
        <v>1650</v>
      </c>
      <c r="B1607">
        <v>52.580817000000003</v>
      </c>
      <c r="C1607" s="15">
        <v>13.304516</v>
      </c>
      <c r="D1607" s="2" t="s">
        <v>6660</v>
      </c>
      <c r="E1607" s="14" t="s">
        <v>5057</v>
      </c>
      <c r="F1607" s="14" t="e" vm="3">
        <v>#VALUE!</v>
      </c>
      <c r="G1607" s="2" t="str">
        <f>_xlfn.XLOOKUP(E1607,missing_cities!$Q$2:$Q$56,missing_cities!$R$2:$R$56,"Not Found",0)</f>
        <v>Germany</v>
      </c>
      <c r="H1607" t="str">
        <f>_xlfn.XLOOKUP(E1607,missing_cities!$Q$2:$Q$56,missing_cities!$S$2:$S$56,"Not Found",0)</f>
        <v>Europe</v>
      </c>
      <c r="I1607" t="s">
        <v>18</v>
      </c>
      <c r="J1607" s="15">
        <v>0.16</v>
      </c>
      <c r="K1607" s="1">
        <v>45862</v>
      </c>
      <c r="L1607" s="15" t="str">
        <f t="shared" si="50"/>
        <v>9.00-21.00</v>
      </c>
      <c r="M1607" s="16">
        <f t="shared" si="51"/>
        <v>12</v>
      </c>
      <c r="N1607" s="15">
        <v>4.45</v>
      </c>
      <c r="O1607" s="15">
        <v>26</v>
      </c>
      <c r="P1607" t="s">
        <v>37</v>
      </c>
      <c r="Q1607">
        <v>150</v>
      </c>
      <c r="R1607" t="s">
        <v>48</v>
      </c>
      <c r="S1607">
        <v>2013</v>
      </c>
      <c r="T1607" t="s">
        <v>31</v>
      </c>
      <c r="U1607" s="15">
        <v>4.4000000000000004</v>
      </c>
      <c r="V1607" s="15">
        <v>5</v>
      </c>
      <c r="W1607" t="s">
        <v>23</v>
      </c>
    </row>
    <row r="1608" spans="1:23">
      <c r="A1608" t="s">
        <v>1651</v>
      </c>
      <c r="B1608">
        <v>-33.813333</v>
      </c>
      <c r="C1608" s="15">
        <v>18.557189000000001</v>
      </c>
      <c r="D1608" s="2" t="s">
        <v>6661</v>
      </c>
      <c r="E1608" s="14" t="s">
        <v>5085</v>
      </c>
      <c r="F1608" s="14" t="e" vm="12">
        <v>#VALUE!</v>
      </c>
      <c r="G1608" s="2" t="str">
        <f>_xlfn.XLOOKUP(E1608,missing_cities!$Q$2:$Q$56,missing_cities!$R$2:$R$56,"Not Found",0)</f>
        <v>South Africa</v>
      </c>
      <c r="H1608" t="str">
        <f>_xlfn.XLOOKUP(E1608,missing_cities!$Q$2:$Q$56,missing_cities!$S$2:$S$56,"Not Found",0)</f>
        <v>Africa</v>
      </c>
      <c r="I1608" t="s">
        <v>18</v>
      </c>
      <c r="J1608" s="15">
        <v>0.46</v>
      </c>
      <c r="K1608" s="1">
        <v>45862</v>
      </c>
      <c r="L1608" s="15" t="str">
        <f t="shared" si="50"/>
        <v>9.00-21.00</v>
      </c>
      <c r="M1608" s="16">
        <f t="shared" si="51"/>
        <v>12</v>
      </c>
      <c r="N1608" s="15">
        <v>13.23</v>
      </c>
      <c r="O1608" s="15">
        <v>79</v>
      </c>
      <c r="P1608" t="s">
        <v>37</v>
      </c>
      <c r="Q1608">
        <v>22</v>
      </c>
      <c r="R1608" t="s">
        <v>44</v>
      </c>
      <c r="S1608">
        <v>2020</v>
      </c>
      <c r="T1608" t="s">
        <v>31</v>
      </c>
      <c r="U1608" s="15">
        <v>3.5</v>
      </c>
      <c r="V1608" s="15">
        <v>1</v>
      </c>
      <c r="W1608" t="s">
        <v>27</v>
      </c>
    </row>
    <row r="1609" spans="1:23">
      <c r="A1609" t="s">
        <v>1652</v>
      </c>
      <c r="B1609">
        <v>19.446925</v>
      </c>
      <c r="C1609" s="15">
        <v>-99.028238000000002</v>
      </c>
      <c r="D1609" s="2" t="s">
        <v>6662</v>
      </c>
      <c r="E1609" s="14" t="s">
        <v>5119</v>
      </c>
      <c r="F1609" s="14" t="e" vm="13">
        <v>#VALUE!</v>
      </c>
      <c r="G1609" s="2" t="str">
        <f>_xlfn.XLOOKUP(E1609,missing_cities!$Q$2:$Q$56,missing_cities!$R$2:$R$56,"Not Found",0)</f>
        <v>Mexico</v>
      </c>
      <c r="H1609" t="str">
        <f>_xlfn.XLOOKUP(E1609,missing_cities!$Q$2:$Q$56,missing_cities!$S$2:$S$56,"Not Found",0)</f>
        <v>North America</v>
      </c>
      <c r="I1609" t="s">
        <v>18</v>
      </c>
      <c r="J1609" s="15">
        <v>0.36</v>
      </c>
      <c r="K1609" t="s">
        <v>19</v>
      </c>
      <c r="L1609" s="15" t="str">
        <f t="shared" si="50"/>
        <v>9:00-18:00</v>
      </c>
      <c r="M1609" s="16">
        <f t="shared" si="51"/>
        <v>0.37</v>
      </c>
      <c r="N1609" s="15">
        <v>18.5</v>
      </c>
      <c r="O1609" s="15">
        <v>70</v>
      </c>
      <c r="P1609" t="s">
        <v>25</v>
      </c>
      <c r="Q1609">
        <v>350</v>
      </c>
      <c r="R1609" t="s">
        <v>81</v>
      </c>
      <c r="S1609">
        <v>2018</v>
      </c>
      <c r="T1609" t="s">
        <v>22</v>
      </c>
      <c r="U1609" s="15">
        <v>3.8</v>
      </c>
      <c r="V1609" s="15">
        <v>5</v>
      </c>
      <c r="W1609" t="s">
        <v>27</v>
      </c>
    </row>
    <row r="1610" spans="1:23">
      <c r="A1610" t="s">
        <v>1653</v>
      </c>
      <c r="B1610">
        <v>19.047799999999999</v>
      </c>
      <c r="C1610" s="15">
        <v>72.827922000000001</v>
      </c>
      <c r="D1610" s="2" t="s">
        <v>6663</v>
      </c>
      <c r="E1610" s="14" t="s">
        <v>5079</v>
      </c>
      <c r="F1610" s="14" t="e" vm="11">
        <v>#VALUE!</v>
      </c>
      <c r="G1610" s="2" t="str">
        <f>_xlfn.XLOOKUP(E1610,missing_cities!$Q$2:$Q$56,missing_cities!$R$2:$R$56,"Not Found",0)</f>
        <v>India</v>
      </c>
      <c r="H1610" t="str">
        <f>_xlfn.XLOOKUP(E1610,missing_cities!$Q$2:$Q$56,missing_cities!$S$2:$S$56,"Not Found",0)</f>
        <v>Asia</v>
      </c>
      <c r="I1610" t="s">
        <v>18</v>
      </c>
      <c r="J1610" s="15">
        <v>0.13</v>
      </c>
      <c r="K1610" s="1">
        <v>45862</v>
      </c>
      <c r="L1610" s="15" t="str">
        <f t="shared" si="50"/>
        <v>9.00-21.00</v>
      </c>
      <c r="M1610" s="16">
        <f t="shared" si="51"/>
        <v>12</v>
      </c>
      <c r="N1610" s="15">
        <v>6.56</v>
      </c>
      <c r="O1610" s="15">
        <v>37</v>
      </c>
      <c r="P1610" t="s">
        <v>39</v>
      </c>
      <c r="Q1610">
        <v>150</v>
      </c>
      <c r="R1610" t="s">
        <v>21</v>
      </c>
      <c r="S1610">
        <v>2023</v>
      </c>
      <c r="T1610" t="s">
        <v>31</v>
      </c>
      <c r="U1610" s="15">
        <v>3.7</v>
      </c>
      <c r="V1610" s="15">
        <v>8</v>
      </c>
      <c r="W1610" t="s">
        <v>32</v>
      </c>
    </row>
    <row r="1611" spans="1:23">
      <c r="A1611" t="s">
        <v>1654</v>
      </c>
      <c r="B1611">
        <v>37.527855000000002</v>
      </c>
      <c r="C1611" s="15">
        <v>126.933729</v>
      </c>
      <c r="D1611" s="2" t="s">
        <v>6664</v>
      </c>
      <c r="E1611" s="14" t="s">
        <v>5063</v>
      </c>
      <c r="F1611" s="14" t="e" vm="6">
        <v>#VALUE!</v>
      </c>
      <c r="G1611" s="2" t="str">
        <f>_xlfn.XLOOKUP(E1611,missing_cities!$Q$2:$Q$56,missing_cities!$R$2:$R$56,"Not Found",0)</f>
        <v>South Korea</v>
      </c>
      <c r="H1611" t="str">
        <f>_xlfn.XLOOKUP(E1611,missing_cities!$Q$2:$Q$56,missing_cities!$S$2:$S$56,"Not Found",0)</f>
        <v>Asia</v>
      </c>
      <c r="I1611" t="s">
        <v>18</v>
      </c>
      <c r="J1611" s="15">
        <v>0.46</v>
      </c>
      <c r="K1611" t="s">
        <v>34</v>
      </c>
      <c r="L1611" s="15" t="str">
        <f t="shared" si="50"/>
        <v>6:00-22:00</v>
      </c>
      <c r="M1611" s="16">
        <f t="shared" si="51"/>
        <v>0.67</v>
      </c>
      <c r="N1611" s="15">
        <v>1.86</v>
      </c>
      <c r="O1611" s="15">
        <v>76</v>
      </c>
      <c r="P1611" t="s">
        <v>39</v>
      </c>
      <c r="Q1611">
        <v>50</v>
      </c>
      <c r="R1611" t="s">
        <v>76</v>
      </c>
      <c r="S1611">
        <v>2021</v>
      </c>
      <c r="T1611" t="s">
        <v>31</v>
      </c>
      <c r="U1611" s="15">
        <v>3.8</v>
      </c>
      <c r="V1611" s="15">
        <v>10</v>
      </c>
      <c r="W1611" t="s">
        <v>27</v>
      </c>
    </row>
    <row r="1612" spans="1:23">
      <c r="A1612" t="s">
        <v>1655</v>
      </c>
      <c r="B1612">
        <v>13.739008</v>
      </c>
      <c r="C1612" s="15">
        <v>100.574245</v>
      </c>
      <c r="D1612" s="2" t="s">
        <v>6665</v>
      </c>
      <c r="E1612" s="14" t="s">
        <v>5059</v>
      </c>
      <c r="F1612" s="14" t="e" vm="4">
        <v>#VALUE!</v>
      </c>
      <c r="G1612" s="2" t="str">
        <f>_xlfn.XLOOKUP(E1612,missing_cities!$Q$2:$Q$56,missing_cities!$R$2:$R$56,"Not Found",0)</f>
        <v>Thailand</v>
      </c>
      <c r="H1612" t="str">
        <f>_xlfn.XLOOKUP(E1612,missing_cities!$Q$2:$Q$56,missing_cities!$S$2:$S$56,"Not Found",0)</f>
        <v>Asia</v>
      </c>
      <c r="I1612" t="s">
        <v>18</v>
      </c>
      <c r="J1612" s="15">
        <v>0.49</v>
      </c>
      <c r="K1612" t="s">
        <v>34</v>
      </c>
      <c r="L1612" s="15" t="str">
        <f t="shared" si="50"/>
        <v>6:00-22:00</v>
      </c>
      <c r="M1612" s="16">
        <f t="shared" si="51"/>
        <v>0.67</v>
      </c>
      <c r="N1612" s="15">
        <v>1.6</v>
      </c>
      <c r="O1612" s="15">
        <v>84</v>
      </c>
      <c r="P1612" t="s">
        <v>37</v>
      </c>
      <c r="Q1612">
        <v>22</v>
      </c>
      <c r="R1612" t="s">
        <v>48</v>
      </c>
      <c r="S1612">
        <v>2021</v>
      </c>
      <c r="T1612" t="s">
        <v>22</v>
      </c>
      <c r="U1612" s="15">
        <v>3.9</v>
      </c>
      <c r="V1612" s="15">
        <v>10</v>
      </c>
      <c r="W1612" t="s">
        <v>27</v>
      </c>
    </row>
    <row r="1613" spans="1:23">
      <c r="A1613" t="s">
        <v>1656</v>
      </c>
      <c r="B1613">
        <v>-33.810675000000003</v>
      </c>
      <c r="C1613" s="15">
        <v>18.597408999999999</v>
      </c>
      <c r="D1613" s="2" t="s">
        <v>6666</v>
      </c>
      <c r="E1613" s="14" t="s">
        <v>5085</v>
      </c>
      <c r="F1613" s="14" t="e" vm="12">
        <v>#VALUE!</v>
      </c>
      <c r="G1613" s="2" t="str">
        <f>_xlfn.XLOOKUP(E1613,missing_cities!$Q$2:$Q$56,missing_cities!$R$2:$R$56,"Not Found",0)</f>
        <v>South Africa</v>
      </c>
      <c r="H1613" t="str">
        <f>_xlfn.XLOOKUP(E1613,missing_cities!$Q$2:$Q$56,missing_cities!$S$2:$S$56,"Not Found",0)</f>
        <v>Africa</v>
      </c>
      <c r="I1613" t="s">
        <v>18</v>
      </c>
      <c r="J1613" s="15">
        <v>0.28000000000000003</v>
      </c>
      <c r="K1613" s="1">
        <v>45862</v>
      </c>
      <c r="L1613" s="15" t="str">
        <f t="shared" si="50"/>
        <v>9.00-21.00</v>
      </c>
      <c r="M1613" s="16">
        <f t="shared" si="51"/>
        <v>12</v>
      </c>
      <c r="N1613" s="15">
        <v>15.25</v>
      </c>
      <c r="O1613" s="15">
        <v>98</v>
      </c>
      <c r="P1613" t="s">
        <v>20</v>
      </c>
      <c r="Q1613">
        <v>22</v>
      </c>
      <c r="R1613" t="s">
        <v>44</v>
      </c>
      <c r="S1613">
        <v>2020</v>
      </c>
      <c r="T1613" t="s">
        <v>31</v>
      </c>
      <c r="U1613" s="15">
        <v>4.0999999999999996</v>
      </c>
      <c r="V1613" s="15">
        <v>1</v>
      </c>
      <c r="W1613" t="s">
        <v>27</v>
      </c>
    </row>
    <row r="1614" spans="1:23">
      <c r="A1614" t="s">
        <v>1657</v>
      </c>
      <c r="B1614">
        <v>-33.797384999999998</v>
      </c>
      <c r="C1614" s="15">
        <v>151.21642700000001</v>
      </c>
      <c r="D1614" s="2" t="s">
        <v>6667</v>
      </c>
      <c r="E1614" s="14" t="s">
        <v>5069</v>
      </c>
      <c r="F1614" s="14" t="e" vm="8">
        <v>#VALUE!</v>
      </c>
      <c r="G1614" s="2" t="str">
        <f>_xlfn.XLOOKUP(E1614,missing_cities!$Q$2:$Q$56,missing_cities!$R$2:$R$56,"Not Found",0)</f>
        <v>Australia</v>
      </c>
      <c r="H1614" t="str">
        <f>_xlfn.XLOOKUP(E1614,missing_cities!$Q$2:$Q$56,missing_cities!$S$2:$S$56,"Not Found",0)</f>
        <v>Australia</v>
      </c>
      <c r="I1614" t="s">
        <v>18</v>
      </c>
      <c r="J1614" s="15">
        <v>0.19</v>
      </c>
      <c r="K1614" t="s">
        <v>19</v>
      </c>
      <c r="L1614" s="15" t="str">
        <f t="shared" si="50"/>
        <v>9:00-18:00</v>
      </c>
      <c r="M1614" s="16">
        <f t="shared" si="51"/>
        <v>0.37</v>
      </c>
      <c r="N1614" s="15">
        <v>16.440000000000001</v>
      </c>
      <c r="O1614" s="15">
        <v>92</v>
      </c>
      <c r="P1614" t="s">
        <v>29</v>
      </c>
      <c r="Q1614">
        <v>150</v>
      </c>
      <c r="R1614" t="s">
        <v>76</v>
      </c>
      <c r="S1614">
        <v>2013</v>
      </c>
      <c r="T1614" t="s">
        <v>31</v>
      </c>
      <c r="U1614" s="15">
        <v>3.7</v>
      </c>
      <c r="V1614" s="15">
        <v>2</v>
      </c>
      <c r="W1614" t="s">
        <v>32</v>
      </c>
    </row>
    <row r="1615" spans="1:23">
      <c r="A1615" t="s">
        <v>1658</v>
      </c>
      <c r="B1615">
        <v>80.766678999999996</v>
      </c>
      <c r="C1615" s="15">
        <v>71.734375</v>
      </c>
      <c r="D1615" s="2" t="s">
        <v>6668</v>
      </c>
      <c r="E1615" s="14" t="str">
        <f>_xlfn.XLOOKUP(C1615,missing_cities!B:B,missing_cities!C:C,"Not Found",0)</f>
        <v>Not Found</v>
      </c>
      <c r="F1615" s="14" t="s">
        <v>9990</v>
      </c>
      <c r="G1615" s="2" t="str">
        <f>_xlfn.XLOOKUP(E1615,missing_cities!$Q$2:$Q$56,missing_cities!$R$2:$R$56,"Not Found",0)</f>
        <v>Not Found</v>
      </c>
      <c r="H1615" t="str">
        <f>_xlfn.XLOOKUP(E1615,missing_cities!$Q$2:$Q$56,missing_cities!$S$2:$S$56,"Not Found",0)</f>
        <v>Not Found</v>
      </c>
      <c r="I1615" t="s">
        <v>18</v>
      </c>
      <c r="J1615" s="15">
        <v>0.17</v>
      </c>
      <c r="K1615" t="s">
        <v>19</v>
      </c>
      <c r="L1615" s="15" t="str">
        <f t="shared" si="50"/>
        <v>9:00-18:00</v>
      </c>
      <c r="M1615" s="16">
        <f t="shared" si="51"/>
        <v>0.37</v>
      </c>
      <c r="N1615" s="15">
        <v>16.399999999999999</v>
      </c>
      <c r="O1615" s="15">
        <v>68</v>
      </c>
      <c r="P1615" t="s">
        <v>39</v>
      </c>
      <c r="Q1615">
        <v>350</v>
      </c>
      <c r="R1615" t="s">
        <v>97</v>
      </c>
      <c r="S1615">
        <v>2020</v>
      </c>
      <c r="T1615" t="s">
        <v>31</v>
      </c>
      <c r="U1615" s="15">
        <v>4.9000000000000004</v>
      </c>
      <c r="V1615" s="15">
        <v>3</v>
      </c>
      <c r="W1615" t="s">
        <v>32</v>
      </c>
    </row>
    <row r="1616" spans="1:23">
      <c r="A1616" t="s">
        <v>1659</v>
      </c>
      <c r="B1616">
        <v>13.769681</v>
      </c>
      <c r="C1616" s="15">
        <v>100.580665</v>
      </c>
      <c r="D1616" s="2" t="s">
        <v>6669</v>
      </c>
      <c r="E1616" s="14" t="s">
        <v>5059</v>
      </c>
      <c r="F1616" s="14" t="e" vm="4">
        <v>#VALUE!</v>
      </c>
      <c r="G1616" s="2" t="str">
        <f>_xlfn.XLOOKUP(E1616,missing_cities!$Q$2:$Q$56,missing_cities!$R$2:$R$56,"Not Found",0)</f>
        <v>Thailand</v>
      </c>
      <c r="H1616" t="str">
        <f>_xlfn.XLOOKUP(E1616,missing_cities!$Q$2:$Q$56,missing_cities!$S$2:$S$56,"Not Found",0)</f>
        <v>Asia</v>
      </c>
      <c r="I1616" t="s">
        <v>18</v>
      </c>
      <c r="J1616" s="15">
        <v>0.25</v>
      </c>
      <c r="K1616" s="1">
        <v>45862</v>
      </c>
      <c r="L1616" s="15" t="str">
        <f t="shared" si="50"/>
        <v>9.00-21.00</v>
      </c>
      <c r="M1616" s="16">
        <f t="shared" si="51"/>
        <v>12</v>
      </c>
      <c r="N1616" s="15">
        <v>11.68</v>
      </c>
      <c r="O1616" s="15">
        <v>56</v>
      </c>
      <c r="P1616" t="s">
        <v>20</v>
      </c>
      <c r="Q1616">
        <v>150</v>
      </c>
      <c r="R1616" t="s">
        <v>67</v>
      </c>
      <c r="S1616">
        <v>2020</v>
      </c>
      <c r="T1616" t="s">
        <v>31</v>
      </c>
      <c r="U1616" s="15">
        <v>3.6</v>
      </c>
      <c r="V1616" s="15">
        <v>7</v>
      </c>
      <c r="W1616" t="s">
        <v>27</v>
      </c>
    </row>
    <row r="1617" spans="1:23">
      <c r="A1617" t="s">
        <v>1660</v>
      </c>
      <c r="B1617">
        <v>-33.761349000000003</v>
      </c>
      <c r="C1617" s="15">
        <v>151.246914</v>
      </c>
      <c r="D1617" s="2" t="s">
        <v>6670</v>
      </c>
      <c r="E1617" s="14" t="s">
        <v>5069</v>
      </c>
      <c r="F1617" s="14" t="e" vm="8">
        <v>#VALUE!</v>
      </c>
      <c r="G1617" s="2" t="str">
        <f>_xlfn.XLOOKUP(E1617,missing_cities!$Q$2:$Q$56,missing_cities!$R$2:$R$56,"Not Found",0)</f>
        <v>Australia</v>
      </c>
      <c r="H1617" t="str">
        <f>_xlfn.XLOOKUP(E1617,missing_cities!$Q$2:$Q$56,missing_cities!$S$2:$S$56,"Not Found",0)</f>
        <v>Australia</v>
      </c>
      <c r="I1617" t="s">
        <v>18</v>
      </c>
      <c r="J1617" s="15">
        <v>0.34</v>
      </c>
      <c r="K1617" t="s">
        <v>19</v>
      </c>
      <c r="L1617" s="15" t="str">
        <f t="shared" si="50"/>
        <v>9:00-18:00</v>
      </c>
      <c r="M1617" s="16">
        <f t="shared" si="51"/>
        <v>0.37</v>
      </c>
      <c r="N1617" s="15">
        <v>7.69</v>
      </c>
      <c r="O1617" s="15">
        <v>44</v>
      </c>
      <c r="P1617" t="s">
        <v>37</v>
      </c>
      <c r="Q1617">
        <v>22</v>
      </c>
      <c r="R1617" t="s">
        <v>37</v>
      </c>
      <c r="S1617">
        <v>2022</v>
      </c>
      <c r="T1617" t="s">
        <v>31</v>
      </c>
      <c r="U1617" s="15">
        <v>4.4000000000000004</v>
      </c>
      <c r="V1617" s="15">
        <v>3</v>
      </c>
      <c r="W1617" t="s">
        <v>32</v>
      </c>
    </row>
    <row r="1618" spans="1:23">
      <c r="A1618" t="s">
        <v>1661</v>
      </c>
      <c r="B1618">
        <v>41.888941000000003</v>
      </c>
      <c r="C1618" s="15">
        <v>-87.735029999999995</v>
      </c>
      <c r="D1618" s="2" t="s">
        <v>6671</v>
      </c>
      <c r="E1618" s="14" t="s">
        <v>5065</v>
      </c>
      <c r="F1618" s="14" t="e" vm="5">
        <v>#VALUE!</v>
      </c>
      <c r="G1618" s="2" t="str">
        <f>_xlfn.XLOOKUP(E1618,missing_cities!$Q$2:$Q$56,missing_cities!$R$2:$R$56,"Not Found",0)</f>
        <v>United States</v>
      </c>
      <c r="H1618" t="str">
        <f>_xlfn.XLOOKUP(E1618,missing_cities!$Q$2:$Q$56,missing_cities!$S$2:$S$56,"Not Found",0)</f>
        <v>North America</v>
      </c>
      <c r="I1618" t="s">
        <v>18</v>
      </c>
      <c r="J1618" s="15">
        <v>0.45</v>
      </c>
      <c r="K1618" t="s">
        <v>19</v>
      </c>
      <c r="L1618" s="15" t="str">
        <f t="shared" si="50"/>
        <v>9:00-18:00</v>
      </c>
      <c r="M1618" s="16">
        <f t="shared" si="51"/>
        <v>0.37</v>
      </c>
      <c r="N1618" s="15">
        <v>11.88</v>
      </c>
      <c r="O1618" s="15">
        <v>72</v>
      </c>
      <c r="P1618" t="s">
        <v>37</v>
      </c>
      <c r="Q1618">
        <v>350</v>
      </c>
      <c r="R1618" t="s">
        <v>81</v>
      </c>
      <c r="S1618">
        <v>2010</v>
      </c>
      <c r="T1618" t="s">
        <v>31</v>
      </c>
      <c r="U1618" s="15">
        <v>3.2</v>
      </c>
      <c r="V1618" s="15">
        <v>2</v>
      </c>
      <c r="W1618" t="s">
        <v>32</v>
      </c>
    </row>
    <row r="1619" spans="1:23">
      <c r="A1619" t="s">
        <v>1662</v>
      </c>
      <c r="B1619">
        <v>-33.723609000000003</v>
      </c>
      <c r="C1619" s="15">
        <v>151.210092</v>
      </c>
      <c r="D1619" s="2" t="s">
        <v>6672</v>
      </c>
      <c r="E1619" s="14" t="s">
        <v>5069</v>
      </c>
      <c r="F1619" s="14" t="e" vm="8">
        <v>#VALUE!</v>
      </c>
      <c r="G1619" s="2" t="str">
        <f>_xlfn.XLOOKUP(E1619,missing_cities!$Q$2:$Q$56,missing_cities!$R$2:$R$56,"Not Found",0)</f>
        <v>Australia</v>
      </c>
      <c r="H1619" t="str">
        <f>_xlfn.XLOOKUP(E1619,missing_cities!$Q$2:$Q$56,missing_cities!$S$2:$S$56,"Not Found",0)</f>
        <v>Australia</v>
      </c>
      <c r="I1619" t="s">
        <v>18</v>
      </c>
      <c r="J1619" s="15">
        <v>0.4</v>
      </c>
      <c r="K1619" t="s">
        <v>19</v>
      </c>
      <c r="L1619" s="15" t="str">
        <f t="shared" si="50"/>
        <v>9:00-18:00</v>
      </c>
      <c r="M1619" s="16">
        <f t="shared" si="51"/>
        <v>0.37</v>
      </c>
      <c r="N1619" s="15">
        <v>2.4300000000000002</v>
      </c>
      <c r="O1619" s="15">
        <v>91</v>
      </c>
      <c r="P1619" t="s">
        <v>29</v>
      </c>
      <c r="Q1619">
        <v>150</v>
      </c>
      <c r="R1619" t="s">
        <v>21</v>
      </c>
      <c r="S1619">
        <v>2017</v>
      </c>
      <c r="T1619" t="s">
        <v>22</v>
      </c>
      <c r="U1619" s="15">
        <v>4.5999999999999996</v>
      </c>
      <c r="V1619" s="15">
        <v>6</v>
      </c>
      <c r="W1619" t="s">
        <v>27</v>
      </c>
    </row>
    <row r="1620" spans="1:23">
      <c r="A1620" t="s">
        <v>1663</v>
      </c>
      <c r="B1620">
        <v>25.218502000000001</v>
      </c>
      <c r="C1620" s="15">
        <v>55.379218000000002</v>
      </c>
      <c r="D1620" s="2" t="s">
        <v>6673</v>
      </c>
      <c r="E1620" s="14" t="s">
        <v>5076</v>
      </c>
      <c r="F1620" s="14" t="e" vm="10">
        <v>#VALUE!</v>
      </c>
      <c r="G1620" s="2" t="str">
        <f>_xlfn.XLOOKUP(E1620,missing_cities!$Q$2:$Q$56,missing_cities!$R$2:$R$56,"Not Found",0)</f>
        <v>United Arab Emirates</v>
      </c>
      <c r="H1620" t="str">
        <f>_xlfn.XLOOKUP(E1620,missing_cities!$Q$2:$Q$56,missing_cities!$S$2:$S$56,"Not Found",0)</f>
        <v>Asia</v>
      </c>
      <c r="I1620" t="s">
        <v>18</v>
      </c>
      <c r="J1620" s="15">
        <v>0.32</v>
      </c>
      <c r="K1620" t="s">
        <v>34</v>
      </c>
      <c r="L1620" s="15" t="str">
        <f t="shared" si="50"/>
        <v>6:00-22:00</v>
      </c>
      <c r="M1620" s="16">
        <f t="shared" si="51"/>
        <v>0.67</v>
      </c>
      <c r="N1620" s="15">
        <v>0.67</v>
      </c>
      <c r="O1620" s="15">
        <v>65</v>
      </c>
      <c r="P1620" t="s">
        <v>37</v>
      </c>
      <c r="Q1620">
        <v>50</v>
      </c>
      <c r="R1620" t="s">
        <v>30</v>
      </c>
      <c r="S1620">
        <v>2012</v>
      </c>
      <c r="T1620" t="s">
        <v>31</v>
      </c>
      <c r="U1620" s="15">
        <v>3</v>
      </c>
      <c r="V1620" s="15">
        <v>9</v>
      </c>
      <c r="W1620" t="s">
        <v>23</v>
      </c>
    </row>
    <row r="1621" spans="1:23">
      <c r="A1621" t="s">
        <v>1664</v>
      </c>
      <c r="B1621">
        <v>-77.662235999999993</v>
      </c>
      <c r="C1621" s="15">
        <v>50.613629000000003</v>
      </c>
      <c r="D1621" s="2" t="s">
        <v>6674</v>
      </c>
      <c r="E1621" s="14" t="str">
        <f>_xlfn.XLOOKUP(C1621,missing_cities!B:B,missing_cities!C:C,"Not Found",0)</f>
        <v>Error</v>
      </c>
      <c r="F1621" s="14" t="s">
        <v>9987</v>
      </c>
      <c r="G1621" s="2" t="str">
        <f>_xlfn.XLOOKUP(E1621,missing_cities!$Q$2:$Q$56,missing_cities!$R$2:$R$56,"Not Found",0)</f>
        <v>Error</v>
      </c>
      <c r="H1621" t="str">
        <f>_xlfn.XLOOKUP(E1621,missing_cities!$Q$2:$Q$56,missing_cities!$S$2:$S$56,"Not Found",0)</f>
        <v>Error</v>
      </c>
      <c r="I1621" t="s">
        <v>18</v>
      </c>
      <c r="J1621" s="15">
        <v>0.42</v>
      </c>
      <c r="K1621" s="1">
        <v>45862</v>
      </c>
      <c r="L1621" s="15" t="str">
        <f t="shared" si="50"/>
        <v>9.00-21.00</v>
      </c>
      <c r="M1621" s="16">
        <f t="shared" si="51"/>
        <v>12</v>
      </c>
      <c r="N1621" s="15">
        <v>13.31</v>
      </c>
      <c r="O1621" s="15">
        <v>79</v>
      </c>
      <c r="P1621" t="s">
        <v>20</v>
      </c>
      <c r="Q1621">
        <v>350</v>
      </c>
      <c r="R1621" t="s">
        <v>76</v>
      </c>
      <c r="S1621">
        <v>2022</v>
      </c>
      <c r="T1621" t="s">
        <v>22</v>
      </c>
      <c r="U1621" s="15">
        <v>3.3</v>
      </c>
      <c r="V1621" s="15">
        <v>2</v>
      </c>
      <c r="W1621" t="s">
        <v>32</v>
      </c>
    </row>
    <row r="1622" spans="1:23">
      <c r="A1622" t="s">
        <v>1665</v>
      </c>
      <c r="B1622">
        <v>-33.859304999999999</v>
      </c>
      <c r="C1622" s="15">
        <v>18.549098000000001</v>
      </c>
      <c r="D1622" s="2" t="s">
        <v>6675</v>
      </c>
      <c r="E1622" s="14" t="s">
        <v>5085</v>
      </c>
      <c r="F1622" s="14" t="e" vm="12">
        <v>#VALUE!</v>
      </c>
      <c r="G1622" s="2" t="str">
        <f>_xlfn.XLOOKUP(E1622,missing_cities!$Q$2:$Q$56,missing_cities!$R$2:$R$56,"Not Found",0)</f>
        <v>South Africa</v>
      </c>
      <c r="H1622" t="str">
        <f>_xlfn.XLOOKUP(E1622,missing_cities!$Q$2:$Q$56,missing_cities!$S$2:$S$56,"Not Found",0)</f>
        <v>Africa</v>
      </c>
      <c r="I1622" t="s">
        <v>18</v>
      </c>
      <c r="J1622" s="15">
        <v>0.15</v>
      </c>
      <c r="K1622" t="s">
        <v>19</v>
      </c>
      <c r="L1622" s="15" t="str">
        <f t="shared" si="50"/>
        <v>9:00-18:00</v>
      </c>
      <c r="M1622" s="16">
        <f t="shared" si="51"/>
        <v>0.37</v>
      </c>
      <c r="N1622" s="15">
        <v>12</v>
      </c>
      <c r="O1622" s="15">
        <v>100</v>
      </c>
      <c r="P1622" t="s">
        <v>37</v>
      </c>
      <c r="Q1622">
        <v>350</v>
      </c>
      <c r="R1622" t="s">
        <v>97</v>
      </c>
      <c r="S1622">
        <v>2016</v>
      </c>
      <c r="T1622" t="s">
        <v>22</v>
      </c>
      <c r="U1622" s="15">
        <v>3.5</v>
      </c>
      <c r="V1622" s="15">
        <v>6</v>
      </c>
      <c r="W1622" t="s">
        <v>27</v>
      </c>
    </row>
    <row r="1623" spans="1:23">
      <c r="A1623" t="s">
        <v>1666</v>
      </c>
      <c r="B1623">
        <v>55.827713000000003</v>
      </c>
      <c r="C1623" s="15">
        <v>37.628160000000001</v>
      </c>
      <c r="D1623" s="2" t="s">
        <v>6676</v>
      </c>
      <c r="E1623" s="14" t="s">
        <v>5052</v>
      </c>
      <c r="F1623" s="14" t="e" vm="2">
        <v>#VALUE!</v>
      </c>
      <c r="G1623" s="2" t="str">
        <f>_xlfn.XLOOKUP(E1623,missing_cities!$Q$2:$Q$56,missing_cities!$R$2:$R$56,"Not Found",0)</f>
        <v>Russia</v>
      </c>
      <c r="H1623" t="str">
        <f>_xlfn.XLOOKUP(E1623,missing_cities!$Q$2:$Q$56,missing_cities!$S$2:$S$56,"Not Found",0)</f>
        <v>Europe</v>
      </c>
      <c r="I1623" t="s">
        <v>18</v>
      </c>
      <c r="J1623" s="15">
        <v>0.39</v>
      </c>
      <c r="K1623" s="1">
        <v>45862</v>
      </c>
      <c r="L1623" s="15" t="str">
        <f t="shared" si="50"/>
        <v>9.00-21.00</v>
      </c>
      <c r="M1623" s="16">
        <f t="shared" si="51"/>
        <v>12</v>
      </c>
      <c r="N1623" s="15">
        <v>16.79</v>
      </c>
      <c r="O1623" s="15">
        <v>79</v>
      </c>
      <c r="P1623" t="s">
        <v>39</v>
      </c>
      <c r="Q1623">
        <v>350</v>
      </c>
      <c r="R1623" t="s">
        <v>37</v>
      </c>
      <c r="S1623">
        <v>2023</v>
      </c>
      <c r="T1623" t="s">
        <v>22</v>
      </c>
      <c r="U1623" s="15">
        <v>3.3</v>
      </c>
      <c r="V1623" s="15">
        <v>10</v>
      </c>
      <c r="W1623" t="s">
        <v>27</v>
      </c>
    </row>
    <row r="1624" spans="1:23">
      <c r="A1624" t="s">
        <v>1667</v>
      </c>
      <c r="B1624">
        <v>41.924714000000002</v>
      </c>
      <c r="C1624" s="15">
        <v>-87.607545999999999</v>
      </c>
      <c r="D1624" s="2" t="s">
        <v>6677</v>
      </c>
      <c r="E1624" s="14" t="s">
        <v>5065</v>
      </c>
      <c r="F1624" s="14" t="e" vm="5">
        <v>#VALUE!</v>
      </c>
      <c r="G1624" s="2" t="str">
        <f>_xlfn.XLOOKUP(E1624,missing_cities!$Q$2:$Q$56,missing_cities!$R$2:$R$56,"Not Found",0)</f>
        <v>United States</v>
      </c>
      <c r="H1624" t="str">
        <f>_xlfn.XLOOKUP(E1624,missing_cities!$Q$2:$Q$56,missing_cities!$S$2:$S$56,"Not Found",0)</f>
        <v>North America</v>
      </c>
      <c r="I1624" t="s">
        <v>18</v>
      </c>
      <c r="J1624" s="15">
        <v>0.47</v>
      </c>
      <c r="K1624" s="1">
        <v>45862</v>
      </c>
      <c r="L1624" s="15" t="str">
        <f t="shared" si="50"/>
        <v>9.00-21.00</v>
      </c>
      <c r="M1624" s="16">
        <f t="shared" si="51"/>
        <v>12</v>
      </c>
      <c r="N1624" s="15">
        <v>4.2300000000000004</v>
      </c>
      <c r="O1624" s="15">
        <v>37</v>
      </c>
      <c r="P1624" t="s">
        <v>20</v>
      </c>
      <c r="Q1624">
        <v>150</v>
      </c>
      <c r="R1624" t="s">
        <v>44</v>
      </c>
      <c r="S1624">
        <v>2012</v>
      </c>
      <c r="T1624" t="s">
        <v>22</v>
      </c>
      <c r="U1624" s="15">
        <v>4.4000000000000004</v>
      </c>
      <c r="V1624" s="15">
        <v>10</v>
      </c>
      <c r="W1624" t="s">
        <v>32</v>
      </c>
    </row>
    <row r="1625" spans="1:23">
      <c r="A1625" t="s">
        <v>1668</v>
      </c>
      <c r="B1625">
        <v>19.032318</v>
      </c>
      <c r="C1625" s="15">
        <v>72.902384999999995</v>
      </c>
      <c r="D1625" s="2" t="s">
        <v>6678</v>
      </c>
      <c r="E1625" s="14" t="s">
        <v>5079</v>
      </c>
      <c r="F1625" s="14" t="e" vm="11">
        <v>#VALUE!</v>
      </c>
      <c r="G1625" s="2" t="str">
        <f>_xlfn.XLOOKUP(E1625,missing_cities!$Q$2:$Q$56,missing_cities!$R$2:$R$56,"Not Found",0)</f>
        <v>India</v>
      </c>
      <c r="H1625" t="str">
        <f>_xlfn.XLOOKUP(E1625,missing_cities!$Q$2:$Q$56,missing_cities!$S$2:$S$56,"Not Found",0)</f>
        <v>Asia</v>
      </c>
      <c r="I1625" t="s">
        <v>18</v>
      </c>
      <c r="J1625" s="15">
        <v>0.2</v>
      </c>
      <c r="K1625" t="s">
        <v>19</v>
      </c>
      <c r="L1625" s="15" t="str">
        <f t="shared" si="50"/>
        <v>9:00-18:00</v>
      </c>
      <c r="M1625" s="16">
        <f t="shared" si="51"/>
        <v>0.37</v>
      </c>
      <c r="N1625" s="15">
        <v>17.13</v>
      </c>
      <c r="O1625" s="15">
        <v>68</v>
      </c>
      <c r="P1625" t="s">
        <v>37</v>
      </c>
      <c r="Q1625">
        <v>350</v>
      </c>
      <c r="R1625" t="s">
        <v>42</v>
      </c>
      <c r="S1625">
        <v>2011</v>
      </c>
      <c r="T1625" t="s">
        <v>22</v>
      </c>
      <c r="U1625" s="15">
        <v>3</v>
      </c>
      <c r="V1625" s="15">
        <v>6</v>
      </c>
      <c r="W1625" t="s">
        <v>23</v>
      </c>
    </row>
    <row r="1626" spans="1:23">
      <c r="A1626" t="s">
        <v>1669</v>
      </c>
      <c r="B1626">
        <v>19.485468000000001</v>
      </c>
      <c r="C1626" s="15">
        <v>-99.10369</v>
      </c>
      <c r="D1626" s="2" t="s">
        <v>6679</v>
      </c>
      <c r="E1626" s="14" t="s">
        <v>5119</v>
      </c>
      <c r="F1626" s="14" t="e" vm="13">
        <v>#VALUE!</v>
      </c>
      <c r="G1626" s="2" t="str">
        <f>_xlfn.XLOOKUP(E1626,missing_cities!$Q$2:$Q$56,missing_cities!$R$2:$R$56,"Not Found",0)</f>
        <v>Mexico</v>
      </c>
      <c r="H1626" t="str">
        <f>_xlfn.XLOOKUP(E1626,missing_cities!$Q$2:$Q$56,missing_cities!$S$2:$S$56,"Not Found",0)</f>
        <v>North America</v>
      </c>
      <c r="I1626" t="s">
        <v>18</v>
      </c>
      <c r="J1626" s="15">
        <v>0.25</v>
      </c>
      <c r="K1626" s="1">
        <v>45862</v>
      </c>
      <c r="L1626" s="15" t="str">
        <f t="shared" si="50"/>
        <v>9.00-21.00</v>
      </c>
      <c r="M1626" s="16">
        <f t="shared" si="51"/>
        <v>12</v>
      </c>
      <c r="N1626" s="15">
        <v>15.29</v>
      </c>
      <c r="O1626" s="15">
        <v>30</v>
      </c>
      <c r="P1626" t="s">
        <v>29</v>
      </c>
      <c r="Q1626">
        <v>150</v>
      </c>
      <c r="R1626" t="s">
        <v>37</v>
      </c>
      <c r="S1626">
        <v>2015</v>
      </c>
      <c r="T1626" t="s">
        <v>31</v>
      </c>
      <c r="U1626" s="15">
        <v>3.7</v>
      </c>
      <c r="V1626" s="15">
        <v>8</v>
      </c>
      <c r="W1626" t="s">
        <v>23</v>
      </c>
    </row>
    <row r="1627" spans="1:23">
      <c r="A1627" t="s">
        <v>1670</v>
      </c>
      <c r="B1627">
        <v>43.712246</v>
      </c>
      <c r="C1627" s="15">
        <v>-79.485820000000004</v>
      </c>
      <c r="D1627" s="2" t="s">
        <v>6680</v>
      </c>
      <c r="E1627" s="14" t="s">
        <v>5050</v>
      </c>
      <c r="F1627" s="14" t="e" vm="1">
        <v>#VALUE!</v>
      </c>
      <c r="G1627" s="2" t="str">
        <f>_xlfn.XLOOKUP(E1627,missing_cities!$Q$2:$Q$56,missing_cities!$R$2:$R$56,"Not Found",0)</f>
        <v>Canada</v>
      </c>
      <c r="H1627" t="str">
        <f>_xlfn.XLOOKUP(E1627,missing_cities!$Q$2:$Q$56,missing_cities!$S$2:$S$56,"Not Found",0)</f>
        <v>North America</v>
      </c>
      <c r="I1627" t="s">
        <v>18</v>
      </c>
      <c r="J1627" s="15">
        <v>0.5</v>
      </c>
      <c r="K1627" s="1">
        <v>45862</v>
      </c>
      <c r="L1627" s="15" t="str">
        <f t="shared" si="50"/>
        <v>9.00-21.00</v>
      </c>
      <c r="M1627" s="16">
        <f t="shared" si="51"/>
        <v>12</v>
      </c>
      <c r="N1627" s="15">
        <v>11.35</v>
      </c>
      <c r="O1627" s="15">
        <v>83</v>
      </c>
      <c r="P1627" t="s">
        <v>37</v>
      </c>
      <c r="Q1627">
        <v>150</v>
      </c>
      <c r="R1627" t="s">
        <v>21</v>
      </c>
      <c r="S1627">
        <v>2015</v>
      </c>
      <c r="T1627" t="s">
        <v>22</v>
      </c>
      <c r="U1627" s="15">
        <v>3.9</v>
      </c>
      <c r="V1627" s="15">
        <v>5</v>
      </c>
      <c r="W1627" t="s">
        <v>32</v>
      </c>
    </row>
    <row r="1628" spans="1:23">
      <c r="A1628" t="s">
        <v>1671</v>
      </c>
      <c r="B1628">
        <v>-23.690940999999999</v>
      </c>
      <c r="C1628" s="15">
        <v>-46.596885</v>
      </c>
      <c r="D1628" s="2" t="s">
        <v>6681</v>
      </c>
      <c r="E1628" s="14" t="s">
        <v>5067</v>
      </c>
      <c r="F1628" s="14" t="e" vm="7">
        <v>#VALUE!</v>
      </c>
      <c r="G1628" s="2" t="str">
        <f>_xlfn.XLOOKUP(E1628,missing_cities!$Q$2:$Q$56,missing_cities!$R$2:$R$56,"Not Found",0)</f>
        <v>Brazil</v>
      </c>
      <c r="H1628" t="str">
        <f>_xlfn.XLOOKUP(E1628,missing_cities!$Q$2:$Q$56,missing_cities!$S$2:$S$56,"Not Found",0)</f>
        <v>South America</v>
      </c>
      <c r="I1628" t="s">
        <v>18</v>
      </c>
      <c r="J1628" s="15">
        <v>0.21</v>
      </c>
      <c r="K1628" s="1">
        <v>45862</v>
      </c>
      <c r="L1628" s="15" t="str">
        <f t="shared" si="50"/>
        <v>9.00-21.00</v>
      </c>
      <c r="M1628" s="16">
        <f t="shared" si="51"/>
        <v>12</v>
      </c>
      <c r="N1628" s="15">
        <v>1.99</v>
      </c>
      <c r="O1628" s="15">
        <v>90</v>
      </c>
      <c r="P1628" t="s">
        <v>37</v>
      </c>
      <c r="Q1628">
        <v>50</v>
      </c>
      <c r="R1628" t="s">
        <v>26</v>
      </c>
      <c r="S1628">
        <v>2017</v>
      </c>
      <c r="T1628" t="s">
        <v>22</v>
      </c>
      <c r="U1628" s="15">
        <v>3.6</v>
      </c>
      <c r="V1628" s="15">
        <v>4</v>
      </c>
      <c r="W1628" t="s">
        <v>23</v>
      </c>
    </row>
    <row r="1629" spans="1:23">
      <c r="A1629" t="s">
        <v>1672</v>
      </c>
      <c r="B1629">
        <v>41.883628999999999</v>
      </c>
      <c r="C1629" s="15">
        <v>-87.738923</v>
      </c>
      <c r="D1629" s="2" t="s">
        <v>6682</v>
      </c>
      <c r="E1629" s="14" t="s">
        <v>5065</v>
      </c>
      <c r="F1629" s="14" t="e" vm="5">
        <v>#VALUE!</v>
      </c>
      <c r="G1629" s="2" t="str">
        <f>_xlfn.XLOOKUP(E1629,missing_cities!$Q$2:$Q$56,missing_cities!$R$2:$R$56,"Not Found",0)</f>
        <v>United States</v>
      </c>
      <c r="H1629" t="str">
        <f>_xlfn.XLOOKUP(E1629,missing_cities!$Q$2:$Q$56,missing_cities!$S$2:$S$56,"Not Found",0)</f>
        <v>North America</v>
      </c>
      <c r="I1629" t="s">
        <v>18</v>
      </c>
      <c r="J1629" s="15">
        <v>0.33</v>
      </c>
      <c r="K1629" t="s">
        <v>19</v>
      </c>
      <c r="L1629" s="15" t="str">
        <f t="shared" si="50"/>
        <v>9:00-18:00</v>
      </c>
      <c r="M1629" s="16">
        <f t="shared" si="51"/>
        <v>0.37</v>
      </c>
      <c r="N1629" s="15">
        <v>6.79</v>
      </c>
      <c r="O1629" s="15">
        <v>79</v>
      </c>
      <c r="P1629" t="s">
        <v>25</v>
      </c>
      <c r="Q1629">
        <v>350</v>
      </c>
      <c r="R1629" t="s">
        <v>44</v>
      </c>
      <c r="S1629">
        <v>2015</v>
      </c>
      <c r="T1629" t="s">
        <v>22</v>
      </c>
      <c r="U1629" s="15">
        <v>4.4000000000000004</v>
      </c>
      <c r="V1629" s="15">
        <v>1</v>
      </c>
      <c r="W1629" t="s">
        <v>32</v>
      </c>
    </row>
    <row r="1630" spans="1:23">
      <c r="A1630" t="s">
        <v>1673</v>
      </c>
      <c r="B1630">
        <v>37.667301000000002</v>
      </c>
      <c r="C1630" s="15">
        <v>126.94569</v>
      </c>
      <c r="D1630" s="2" t="s">
        <v>6683</v>
      </c>
      <c r="E1630" s="14" t="s">
        <v>5063</v>
      </c>
      <c r="F1630" s="14" t="e" vm="6">
        <v>#VALUE!</v>
      </c>
      <c r="G1630" s="2" t="str">
        <f>_xlfn.XLOOKUP(E1630,missing_cities!$Q$2:$Q$56,missing_cities!$R$2:$R$56,"Not Found",0)</f>
        <v>South Korea</v>
      </c>
      <c r="H1630" t="str">
        <f>_xlfn.XLOOKUP(E1630,missing_cities!$Q$2:$Q$56,missing_cities!$S$2:$S$56,"Not Found",0)</f>
        <v>Asia</v>
      </c>
      <c r="I1630" t="s">
        <v>18</v>
      </c>
      <c r="J1630" s="15">
        <v>0.16</v>
      </c>
      <c r="K1630" t="s">
        <v>34</v>
      </c>
      <c r="L1630" s="15" t="str">
        <f t="shared" si="50"/>
        <v>6:00-22:00</v>
      </c>
      <c r="M1630" s="16">
        <f t="shared" si="51"/>
        <v>0.67</v>
      </c>
      <c r="N1630" s="15">
        <v>12.16</v>
      </c>
      <c r="O1630" s="15">
        <v>20</v>
      </c>
      <c r="P1630" t="s">
        <v>25</v>
      </c>
      <c r="Q1630">
        <v>22</v>
      </c>
      <c r="R1630" t="s">
        <v>76</v>
      </c>
      <c r="S1630">
        <v>2022</v>
      </c>
      <c r="T1630" t="s">
        <v>31</v>
      </c>
      <c r="U1630" s="15">
        <v>4</v>
      </c>
      <c r="V1630" s="15">
        <v>1</v>
      </c>
      <c r="W1630" t="s">
        <v>27</v>
      </c>
    </row>
    <row r="1631" spans="1:23">
      <c r="A1631" t="s">
        <v>1674</v>
      </c>
      <c r="B1631">
        <v>37.777113</v>
      </c>
      <c r="C1631" s="15">
        <v>-122.42698900000001</v>
      </c>
      <c r="D1631" s="2" t="s">
        <v>6684</v>
      </c>
      <c r="E1631" s="14" t="s">
        <v>5061</v>
      </c>
      <c r="F1631" s="14" t="e" vm="5">
        <v>#VALUE!</v>
      </c>
      <c r="G1631" s="2" t="str">
        <f>_xlfn.XLOOKUP(E1631,missing_cities!$Q$2:$Q$56,missing_cities!$R$2:$R$56,"Not Found",0)</f>
        <v>United States</v>
      </c>
      <c r="H1631" t="str">
        <f>_xlfn.XLOOKUP(E1631,missing_cities!$Q$2:$Q$56,missing_cities!$S$2:$S$56,"Not Found",0)</f>
        <v>North America</v>
      </c>
      <c r="I1631" t="s">
        <v>18</v>
      </c>
      <c r="J1631" s="15">
        <v>0.32</v>
      </c>
      <c r="K1631" t="s">
        <v>34</v>
      </c>
      <c r="L1631" s="15" t="str">
        <f t="shared" si="50"/>
        <v>6:00-22:00</v>
      </c>
      <c r="M1631" s="16">
        <f t="shared" si="51"/>
        <v>0.67</v>
      </c>
      <c r="N1631" s="15">
        <v>7.65</v>
      </c>
      <c r="O1631" s="15">
        <v>51</v>
      </c>
      <c r="P1631" t="s">
        <v>39</v>
      </c>
      <c r="Q1631">
        <v>50</v>
      </c>
      <c r="R1631" t="s">
        <v>48</v>
      </c>
      <c r="S1631">
        <v>2013</v>
      </c>
      <c r="T1631" t="s">
        <v>31</v>
      </c>
      <c r="U1631" s="15">
        <v>4.2</v>
      </c>
      <c r="V1631" s="15">
        <v>6</v>
      </c>
      <c r="W1631" t="s">
        <v>32</v>
      </c>
    </row>
    <row r="1632" spans="1:23">
      <c r="A1632" t="s">
        <v>1675</v>
      </c>
      <c r="B1632">
        <v>25.245000000000001</v>
      </c>
      <c r="C1632" s="15">
        <v>55.310675000000003</v>
      </c>
      <c r="D1632" s="2" t="s">
        <v>6685</v>
      </c>
      <c r="E1632" s="14" t="s">
        <v>5076</v>
      </c>
      <c r="F1632" s="14" t="e" vm="10">
        <v>#VALUE!</v>
      </c>
      <c r="G1632" s="2" t="str">
        <f>_xlfn.XLOOKUP(E1632,missing_cities!$Q$2:$Q$56,missing_cities!$R$2:$R$56,"Not Found",0)</f>
        <v>United Arab Emirates</v>
      </c>
      <c r="H1632" t="str">
        <f>_xlfn.XLOOKUP(E1632,missing_cities!$Q$2:$Q$56,missing_cities!$S$2:$S$56,"Not Found",0)</f>
        <v>Asia</v>
      </c>
      <c r="I1632" t="s">
        <v>18</v>
      </c>
      <c r="J1632" s="15">
        <v>0.33</v>
      </c>
      <c r="K1632" t="s">
        <v>34</v>
      </c>
      <c r="L1632" s="15" t="str">
        <f t="shared" si="50"/>
        <v>6:00-22:00</v>
      </c>
      <c r="M1632" s="16">
        <f t="shared" si="51"/>
        <v>0.67</v>
      </c>
      <c r="N1632" s="15">
        <v>8.48</v>
      </c>
      <c r="O1632" s="15">
        <v>48</v>
      </c>
      <c r="P1632" t="s">
        <v>25</v>
      </c>
      <c r="Q1632">
        <v>50</v>
      </c>
      <c r="R1632" t="s">
        <v>42</v>
      </c>
      <c r="S1632">
        <v>2022</v>
      </c>
      <c r="T1632" t="s">
        <v>31</v>
      </c>
      <c r="U1632" s="15">
        <v>4.7</v>
      </c>
      <c r="V1632" s="15">
        <v>2</v>
      </c>
      <c r="W1632" t="s">
        <v>27</v>
      </c>
    </row>
    <row r="1633" spans="1:23">
      <c r="A1633" t="s">
        <v>1676</v>
      </c>
      <c r="B1633">
        <v>-33.870646999999998</v>
      </c>
      <c r="C1633" s="15">
        <v>18.472864000000001</v>
      </c>
      <c r="D1633" s="2" t="s">
        <v>6686</v>
      </c>
      <c r="E1633" s="14" t="s">
        <v>5085</v>
      </c>
      <c r="F1633" s="14" t="e" vm="12">
        <v>#VALUE!</v>
      </c>
      <c r="G1633" s="2" t="str">
        <f>_xlfn.XLOOKUP(E1633,missing_cities!$Q$2:$Q$56,missing_cities!$R$2:$R$56,"Not Found",0)</f>
        <v>South Africa</v>
      </c>
      <c r="H1633" t="str">
        <f>_xlfn.XLOOKUP(E1633,missing_cities!$Q$2:$Q$56,missing_cities!$S$2:$S$56,"Not Found",0)</f>
        <v>Africa</v>
      </c>
      <c r="I1633" t="s">
        <v>18</v>
      </c>
      <c r="J1633" s="15">
        <v>0.37</v>
      </c>
      <c r="K1633" t="s">
        <v>34</v>
      </c>
      <c r="L1633" s="15" t="str">
        <f t="shared" si="50"/>
        <v>6:00-22:00</v>
      </c>
      <c r="M1633" s="16">
        <f t="shared" si="51"/>
        <v>0.67</v>
      </c>
      <c r="N1633" s="15">
        <v>17.64</v>
      </c>
      <c r="O1633" s="15">
        <v>22</v>
      </c>
      <c r="P1633" t="s">
        <v>37</v>
      </c>
      <c r="Q1633">
        <v>150</v>
      </c>
      <c r="R1633" t="s">
        <v>21</v>
      </c>
      <c r="S1633">
        <v>2011</v>
      </c>
      <c r="T1633" t="s">
        <v>31</v>
      </c>
      <c r="U1633" s="15">
        <v>4.7</v>
      </c>
      <c r="V1633" s="15">
        <v>6</v>
      </c>
      <c r="W1633" t="s">
        <v>27</v>
      </c>
    </row>
    <row r="1634" spans="1:23">
      <c r="A1634" t="s">
        <v>1677</v>
      </c>
      <c r="B1634">
        <v>39.930563999999997</v>
      </c>
      <c r="C1634" s="15">
        <v>116.342698</v>
      </c>
      <c r="D1634" s="2" t="s">
        <v>6687</v>
      </c>
      <c r="E1634" s="14" t="s">
        <v>5071</v>
      </c>
      <c r="F1634" s="14" t="e" vm="9">
        <v>#VALUE!</v>
      </c>
      <c r="G1634" s="2" t="str">
        <f>_xlfn.XLOOKUP(E1634,missing_cities!$Q$2:$Q$56,missing_cities!$R$2:$R$56,"Not Found",0)</f>
        <v>China</v>
      </c>
      <c r="H1634" t="str">
        <f>_xlfn.XLOOKUP(E1634,missing_cities!$Q$2:$Q$56,missing_cities!$S$2:$S$56,"Not Found",0)</f>
        <v>Asia</v>
      </c>
      <c r="I1634" t="s">
        <v>18</v>
      </c>
      <c r="J1634" s="15">
        <v>0.24</v>
      </c>
      <c r="K1634" t="s">
        <v>34</v>
      </c>
      <c r="L1634" s="15" t="str">
        <f t="shared" si="50"/>
        <v>6:00-22:00</v>
      </c>
      <c r="M1634" s="16">
        <f t="shared" si="51"/>
        <v>0.67</v>
      </c>
      <c r="N1634" s="15">
        <v>15.23</v>
      </c>
      <c r="O1634" s="15">
        <v>90</v>
      </c>
      <c r="P1634" t="s">
        <v>25</v>
      </c>
      <c r="Q1634">
        <v>150</v>
      </c>
      <c r="R1634" t="s">
        <v>81</v>
      </c>
      <c r="S1634">
        <v>2023</v>
      </c>
      <c r="T1634" t="s">
        <v>22</v>
      </c>
      <c r="U1634" s="15">
        <v>3.9</v>
      </c>
      <c r="V1634" s="15">
        <v>3</v>
      </c>
      <c r="W1634" t="s">
        <v>23</v>
      </c>
    </row>
    <row r="1635" spans="1:23">
      <c r="A1635" t="s">
        <v>1678</v>
      </c>
      <c r="B1635">
        <v>18.998066000000001</v>
      </c>
      <c r="C1635" s="15">
        <v>72.930493999999996</v>
      </c>
      <c r="D1635" s="2" t="s">
        <v>6688</v>
      </c>
      <c r="E1635" s="14" t="s">
        <v>5079</v>
      </c>
      <c r="F1635" s="14" t="e" vm="11">
        <v>#VALUE!</v>
      </c>
      <c r="G1635" s="2" t="str">
        <f>_xlfn.XLOOKUP(E1635,missing_cities!$Q$2:$Q$56,missing_cities!$R$2:$R$56,"Not Found",0)</f>
        <v>India</v>
      </c>
      <c r="H1635" t="str">
        <f>_xlfn.XLOOKUP(E1635,missing_cities!$Q$2:$Q$56,missing_cities!$S$2:$S$56,"Not Found",0)</f>
        <v>Asia</v>
      </c>
      <c r="I1635" t="s">
        <v>18</v>
      </c>
      <c r="J1635" s="15">
        <v>0.28999999999999998</v>
      </c>
      <c r="K1635" s="1">
        <v>45862</v>
      </c>
      <c r="L1635" s="15" t="str">
        <f t="shared" si="50"/>
        <v>9.00-21.00</v>
      </c>
      <c r="M1635" s="16">
        <f t="shared" si="51"/>
        <v>12</v>
      </c>
      <c r="N1635" s="15">
        <v>10.36</v>
      </c>
      <c r="O1635" s="15">
        <v>13</v>
      </c>
      <c r="P1635" t="s">
        <v>20</v>
      </c>
      <c r="Q1635">
        <v>150</v>
      </c>
      <c r="R1635" t="s">
        <v>37</v>
      </c>
      <c r="S1635">
        <v>2017</v>
      </c>
      <c r="T1635" t="s">
        <v>22</v>
      </c>
      <c r="U1635" s="15">
        <v>3.7</v>
      </c>
      <c r="V1635" s="15">
        <v>10</v>
      </c>
      <c r="W1635" t="s">
        <v>23</v>
      </c>
    </row>
    <row r="1636" spans="1:23">
      <c r="A1636" t="s">
        <v>1679</v>
      </c>
      <c r="B1636">
        <v>41.964911999999998</v>
      </c>
      <c r="C1636" s="15">
        <v>-87.607881000000006</v>
      </c>
      <c r="D1636" s="2" t="s">
        <v>6689</v>
      </c>
      <c r="E1636" s="14" t="s">
        <v>5065</v>
      </c>
      <c r="F1636" s="14" t="e" vm="5">
        <v>#VALUE!</v>
      </c>
      <c r="G1636" s="2" t="str">
        <f>_xlfn.XLOOKUP(E1636,missing_cities!$Q$2:$Q$56,missing_cities!$R$2:$R$56,"Not Found",0)</f>
        <v>United States</v>
      </c>
      <c r="H1636" t="str">
        <f>_xlfn.XLOOKUP(E1636,missing_cities!$Q$2:$Q$56,missing_cities!$S$2:$S$56,"Not Found",0)</f>
        <v>North America</v>
      </c>
      <c r="I1636" t="s">
        <v>18</v>
      </c>
      <c r="J1636" s="15">
        <v>0.28999999999999998</v>
      </c>
      <c r="K1636" t="s">
        <v>34</v>
      </c>
      <c r="L1636" s="15" t="str">
        <f t="shared" si="50"/>
        <v>6:00-22:00</v>
      </c>
      <c r="M1636" s="16">
        <f t="shared" si="51"/>
        <v>0.67</v>
      </c>
      <c r="N1636" s="15">
        <v>17.43</v>
      </c>
      <c r="O1636" s="15">
        <v>22</v>
      </c>
      <c r="P1636" t="s">
        <v>39</v>
      </c>
      <c r="Q1636">
        <v>50</v>
      </c>
      <c r="R1636" t="s">
        <v>42</v>
      </c>
      <c r="S1636">
        <v>2022</v>
      </c>
      <c r="T1636" t="s">
        <v>22</v>
      </c>
      <c r="U1636" s="15">
        <v>4.3</v>
      </c>
      <c r="V1636" s="15">
        <v>7</v>
      </c>
      <c r="W1636" t="s">
        <v>27</v>
      </c>
    </row>
    <row r="1637" spans="1:23">
      <c r="A1637" t="s">
        <v>1680</v>
      </c>
      <c r="B1637">
        <v>13.884893999999999</v>
      </c>
      <c r="C1637" s="15">
        <v>100.40166600000001</v>
      </c>
      <c r="D1637" s="2" t="s">
        <v>6690</v>
      </c>
      <c r="E1637" s="14" t="s">
        <v>5059</v>
      </c>
      <c r="F1637" s="14" t="e" vm="4">
        <v>#VALUE!</v>
      </c>
      <c r="G1637" s="2" t="str">
        <f>_xlfn.XLOOKUP(E1637,missing_cities!$Q$2:$Q$56,missing_cities!$R$2:$R$56,"Not Found",0)</f>
        <v>Thailand</v>
      </c>
      <c r="H1637" t="str">
        <f>_xlfn.XLOOKUP(E1637,missing_cities!$Q$2:$Q$56,missing_cities!$S$2:$S$56,"Not Found",0)</f>
        <v>Asia</v>
      </c>
      <c r="I1637" t="s">
        <v>18</v>
      </c>
      <c r="J1637" s="15">
        <v>0.32</v>
      </c>
      <c r="K1637" t="s">
        <v>19</v>
      </c>
      <c r="L1637" s="15" t="str">
        <f t="shared" si="50"/>
        <v>9:00-18:00</v>
      </c>
      <c r="M1637" s="16">
        <f t="shared" si="51"/>
        <v>0.37</v>
      </c>
      <c r="N1637" s="15">
        <v>2.61</v>
      </c>
      <c r="O1637" s="15">
        <v>30</v>
      </c>
      <c r="P1637" t="s">
        <v>20</v>
      </c>
      <c r="Q1637">
        <v>150</v>
      </c>
      <c r="R1637" t="s">
        <v>35</v>
      </c>
      <c r="S1637">
        <v>2012</v>
      </c>
      <c r="T1637" t="s">
        <v>22</v>
      </c>
      <c r="U1637" s="15">
        <v>4.2</v>
      </c>
      <c r="V1637" s="15">
        <v>2</v>
      </c>
      <c r="W1637" t="s">
        <v>27</v>
      </c>
    </row>
    <row r="1638" spans="1:23">
      <c r="A1638" t="s">
        <v>1681</v>
      </c>
      <c r="B1638">
        <v>-23.595699</v>
      </c>
      <c r="C1638" s="15">
        <v>-46.615751000000003</v>
      </c>
      <c r="D1638" s="2" t="s">
        <v>6691</v>
      </c>
      <c r="E1638" s="14" t="s">
        <v>5067</v>
      </c>
      <c r="F1638" s="14" t="e" vm="7">
        <v>#VALUE!</v>
      </c>
      <c r="G1638" s="2" t="str">
        <f>_xlfn.XLOOKUP(E1638,missing_cities!$Q$2:$Q$56,missing_cities!$R$2:$R$56,"Not Found",0)</f>
        <v>Brazil</v>
      </c>
      <c r="H1638" t="str">
        <f>_xlfn.XLOOKUP(E1638,missing_cities!$Q$2:$Q$56,missing_cities!$S$2:$S$56,"Not Found",0)</f>
        <v>South America</v>
      </c>
      <c r="I1638" t="s">
        <v>18</v>
      </c>
      <c r="J1638" s="15">
        <v>0.24</v>
      </c>
      <c r="K1638" t="s">
        <v>34</v>
      </c>
      <c r="L1638" s="15" t="str">
        <f t="shared" si="50"/>
        <v>6:00-22:00</v>
      </c>
      <c r="M1638" s="16">
        <f t="shared" si="51"/>
        <v>0.67</v>
      </c>
      <c r="N1638" s="15">
        <v>16.649999999999999</v>
      </c>
      <c r="O1638" s="15">
        <v>46</v>
      </c>
      <c r="P1638" t="s">
        <v>39</v>
      </c>
      <c r="Q1638">
        <v>50</v>
      </c>
      <c r="R1638" t="s">
        <v>76</v>
      </c>
      <c r="S1638">
        <v>2011</v>
      </c>
      <c r="T1638" t="s">
        <v>31</v>
      </c>
      <c r="U1638" s="15">
        <v>3.4</v>
      </c>
      <c r="V1638" s="15">
        <v>6</v>
      </c>
      <c r="W1638" t="s">
        <v>27</v>
      </c>
    </row>
    <row r="1639" spans="1:23">
      <c r="A1639" t="s">
        <v>1682</v>
      </c>
      <c r="B1639">
        <v>-23.503533999999998</v>
      </c>
      <c r="C1639" s="15">
        <v>-46.535017000000003</v>
      </c>
      <c r="D1639" s="2" t="s">
        <v>6692</v>
      </c>
      <c r="E1639" s="14" t="s">
        <v>5067</v>
      </c>
      <c r="F1639" s="14" t="e" vm="7">
        <v>#VALUE!</v>
      </c>
      <c r="G1639" s="2" t="str">
        <f>_xlfn.XLOOKUP(E1639,missing_cities!$Q$2:$Q$56,missing_cities!$R$2:$R$56,"Not Found",0)</f>
        <v>Brazil</v>
      </c>
      <c r="H1639" t="str">
        <f>_xlfn.XLOOKUP(E1639,missing_cities!$Q$2:$Q$56,missing_cities!$S$2:$S$56,"Not Found",0)</f>
        <v>South America</v>
      </c>
      <c r="I1639" t="s">
        <v>18</v>
      </c>
      <c r="J1639" s="15">
        <v>0.22</v>
      </c>
      <c r="K1639" s="1">
        <v>45862</v>
      </c>
      <c r="L1639" s="15" t="str">
        <f t="shared" si="50"/>
        <v>9.00-21.00</v>
      </c>
      <c r="M1639" s="16">
        <f t="shared" si="51"/>
        <v>12</v>
      </c>
      <c r="N1639" s="15">
        <v>16.920000000000002</v>
      </c>
      <c r="O1639" s="15">
        <v>68</v>
      </c>
      <c r="P1639" t="s">
        <v>37</v>
      </c>
      <c r="Q1639">
        <v>350</v>
      </c>
      <c r="R1639" t="s">
        <v>48</v>
      </c>
      <c r="S1639">
        <v>2010</v>
      </c>
      <c r="T1639" t="s">
        <v>22</v>
      </c>
      <c r="U1639" s="15">
        <v>4.5999999999999996</v>
      </c>
      <c r="V1639" s="15">
        <v>10</v>
      </c>
      <c r="W1639" t="s">
        <v>32</v>
      </c>
    </row>
    <row r="1640" spans="1:23">
      <c r="A1640" t="s">
        <v>1683</v>
      </c>
      <c r="B1640">
        <v>-33.400998000000001</v>
      </c>
      <c r="C1640" s="15">
        <v>77.974971999999994</v>
      </c>
      <c r="D1640" s="2" t="s">
        <v>6693</v>
      </c>
      <c r="E1640" s="14" t="str">
        <f>_xlfn.XLOOKUP(C1640,missing_cities!B:B,missing_cities!C:C,"Not Found",0)</f>
        <v>Error</v>
      </c>
      <c r="F1640" s="14" t="s">
        <v>9987</v>
      </c>
      <c r="G1640" s="2" t="str">
        <f>_xlfn.XLOOKUP(E1640,missing_cities!$Q$2:$Q$56,missing_cities!$R$2:$R$56,"Not Found",0)</f>
        <v>Error</v>
      </c>
      <c r="H1640" t="str">
        <f>_xlfn.XLOOKUP(E1640,missing_cities!$Q$2:$Q$56,missing_cities!$S$2:$S$56,"Not Found",0)</f>
        <v>Error</v>
      </c>
      <c r="I1640" t="s">
        <v>1684</v>
      </c>
      <c r="J1640" s="15">
        <v>0.27</v>
      </c>
      <c r="K1640" t="s">
        <v>19</v>
      </c>
      <c r="L1640" s="15" t="str">
        <f t="shared" si="50"/>
        <v>9:00-18:00</v>
      </c>
      <c r="M1640" s="16">
        <f t="shared" si="51"/>
        <v>0.37</v>
      </c>
      <c r="N1640" s="15">
        <v>4.95</v>
      </c>
      <c r="O1640" s="15">
        <v>35</v>
      </c>
      <c r="P1640" t="s">
        <v>29</v>
      </c>
      <c r="Q1640">
        <v>350</v>
      </c>
      <c r="R1640" t="s">
        <v>40</v>
      </c>
      <c r="S1640">
        <v>2013</v>
      </c>
      <c r="T1640" t="s">
        <v>22</v>
      </c>
      <c r="U1640" s="15">
        <v>4</v>
      </c>
      <c r="V1640" s="15">
        <v>7</v>
      </c>
      <c r="W1640" t="s">
        <v>27</v>
      </c>
    </row>
    <row r="1641" spans="1:23">
      <c r="A1641" t="s">
        <v>1685</v>
      </c>
      <c r="B1641">
        <v>13.776092</v>
      </c>
      <c r="C1641" s="15">
        <v>100.41277599999999</v>
      </c>
      <c r="D1641" s="2" t="s">
        <v>6694</v>
      </c>
      <c r="E1641" s="14" t="s">
        <v>5059</v>
      </c>
      <c r="F1641" s="14" t="e" vm="4">
        <v>#VALUE!</v>
      </c>
      <c r="G1641" s="2" t="str">
        <f>_xlfn.XLOOKUP(E1641,missing_cities!$Q$2:$Q$56,missing_cities!$R$2:$R$56,"Not Found",0)</f>
        <v>Thailand</v>
      </c>
      <c r="H1641" t="str">
        <f>_xlfn.XLOOKUP(E1641,missing_cities!$Q$2:$Q$56,missing_cities!$S$2:$S$56,"Not Found",0)</f>
        <v>Asia</v>
      </c>
      <c r="I1641" t="s">
        <v>1684</v>
      </c>
      <c r="J1641" s="15">
        <v>0.48</v>
      </c>
      <c r="K1641" t="s">
        <v>34</v>
      </c>
      <c r="L1641" s="15" t="str">
        <f t="shared" si="50"/>
        <v>6:00-22:00</v>
      </c>
      <c r="M1641" s="16">
        <f t="shared" si="51"/>
        <v>0.67</v>
      </c>
      <c r="N1641" s="15">
        <v>8.5399999999999991</v>
      </c>
      <c r="O1641" s="15">
        <v>24</v>
      </c>
      <c r="P1641" t="s">
        <v>25</v>
      </c>
      <c r="Q1641">
        <v>50</v>
      </c>
      <c r="R1641" t="s">
        <v>132</v>
      </c>
      <c r="S1641">
        <v>2019</v>
      </c>
      <c r="T1641" t="s">
        <v>31</v>
      </c>
      <c r="U1641" s="15">
        <v>3.6</v>
      </c>
      <c r="V1641" s="15">
        <v>9</v>
      </c>
      <c r="W1641" t="s">
        <v>27</v>
      </c>
    </row>
    <row r="1642" spans="1:23">
      <c r="A1642" t="s">
        <v>1686</v>
      </c>
      <c r="B1642">
        <v>19.119865000000001</v>
      </c>
      <c r="C1642" s="15">
        <v>72.913368000000006</v>
      </c>
      <c r="D1642" s="2" t="s">
        <v>6695</v>
      </c>
      <c r="E1642" s="14" t="s">
        <v>5079</v>
      </c>
      <c r="F1642" s="14" t="e" vm="11">
        <v>#VALUE!</v>
      </c>
      <c r="G1642" s="2" t="str">
        <f>_xlfn.XLOOKUP(E1642,missing_cities!$Q$2:$Q$56,missing_cities!$R$2:$R$56,"Not Found",0)</f>
        <v>India</v>
      </c>
      <c r="H1642" t="str">
        <f>_xlfn.XLOOKUP(E1642,missing_cities!$Q$2:$Q$56,missing_cities!$S$2:$S$56,"Not Found",0)</f>
        <v>Asia</v>
      </c>
      <c r="I1642" t="s">
        <v>1684</v>
      </c>
      <c r="J1642" s="15">
        <v>0.11</v>
      </c>
      <c r="K1642" t="s">
        <v>19</v>
      </c>
      <c r="L1642" s="15" t="str">
        <f t="shared" si="50"/>
        <v>9:00-18:00</v>
      </c>
      <c r="M1642" s="16">
        <f t="shared" si="51"/>
        <v>0.37</v>
      </c>
      <c r="N1642" s="15">
        <v>9.76</v>
      </c>
      <c r="O1642" s="15">
        <v>19</v>
      </c>
      <c r="P1642" t="s">
        <v>29</v>
      </c>
      <c r="Q1642">
        <v>350</v>
      </c>
      <c r="R1642" t="s">
        <v>48</v>
      </c>
      <c r="S1642">
        <v>2015</v>
      </c>
      <c r="T1642" t="s">
        <v>22</v>
      </c>
      <c r="U1642" s="15">
        <v>3.7</v>
      </c>
      <c r="V1642" s="15">
        <v>6</v>
      </c>
      <c r="W1642" t="s">
        <v>27</v>
      </c>
    </row>
    <row r="1643" spans="1:23">
      <c r="A1643" t="s">
        <v>1687</v>
      </c>
      <c r="B1643">
        <v>-23.695008000000001</v>
      </c>
      <c r="C1643" s="15">
        <v>-46.548186999999999</v>
      </c>
      <c r="D1643" s="2" t="s">
        <v>6696</v>
      </c>
      <c r="E1643" s="14" t="s">
        <v>5067</v>
      </c>
      <c r="F1643" s="14" t="e" vm="7">
        <v>#VALUE!</v>
      </c>
      <c r="G1643" s="2" t="str">
        <f>_xlfn.XLOOKUP(E1643,missing_cities!$Q$2:$Q$56,missing_cities!$R$2:$R$56,"Not Found",0)</f>
        <v>Brazil</v>
      </c>
      <c r="H1643" t="str">
        <f>_xlfn.XLOOKUP(E1643,missing_cities!$Q$2:$Q$56,missing_cities!$S$2:$S$56,"Not Found",0)</f>
        <v>South America</v>
      </c>
      <c r="I1643" t="s">
        <v>1684</v>
      </c>
      <c r="J1643" s="15">
        <v>0.22</v>
      </c>
      <c r="K1643" t="s">
        <v>34</v>
      </c>
      <c r="L1643" s="15" t="str">
        <f t="shared" si="50"/>
        <v>6:00-22:00</v>
      </c>
      <c r="M1643" s="16">
        <f t="shared" si="51"/>
        <v>0.67</v>
      </c>
      <c r="N1643" s="15">
        <v>2.02</v>
      </c>
      <c r="O1643" s="15">
        <v>39</v>
      </c>
      <c r="P1643" t="s">
        <v>39</v>
      </c>
      <c r="Q1643">
        <v>350</v>
      </c>
      <c r="R1643" t="s">
        <v>37</v>
      </c>
      <c r="S1643">
        <v>2016</v>
      </c>
      <c r="T1643" t="s">
        <v>22</v>
      </c>
      <c r="U1643" s="15">
        <v>3.2</v>
      </c>
      <c r="V1643" s="15">
        <v>9</v>
      </c>
      <c r="W1643" t="s">
        <v>32</v>
      </c>
    </row>
    <row r="1644" spans="1:23">
      <c r="A1644" t="s">
        <v>1688</v>
      </c>
      <c r="B1644">
        <v>13.715560999999999</v>
      </c>
      <c r="C1644" s="15">
        <v>100.561468</v>
      </c>
      <c r="D1644" s="2" t="s">
        <v>6697</v>
      </c>
      <c r="E1644" s="14" t="s">
        <v>5059</v>
      </c>
      <c r="F1644" s="14" t="e" vm="4">
        <v>#VALUE!</v>
      </c>
      <c r="G1644" s="2" t="str">
        <f>_xlfn.XLOOKUP(E1644,missing_cities!$Q$2:$Q$56,missing_cities!$R$2:$R$56,"Not Found",0)</f>
        <v>Thailand</v>
      </c>
      <c r="H1644" t="str">
        <f>_xlfn.XLOOKUP(E1644,missing_cities!$Q$2:$Q$56,missing_cities!$S$2:$S$56,"Not Found",0)</f>
        <v>Asia</v>
      </c>
      <c r="I1644" t="s">
        <v>1684</v>
      </c>
      <c r="J1644" s="15">
        <v>0.26</v>
      </c>
      <c r="K1644" s="1">
        <v>45862</v>
      </c>
      <c r="L1644" s="15" t="str">
        <f t="shared" si="50"/>
        <v>9.00-21.00</v>
      </c>
      <c r="M1644" s="16">
        <f t="shared" si="51"/>
        <v>12</v>
      </c>
      <c r="N1644" s="15">
        <v>3.63</v>
      </c>
      <c r="O1644" s="15">
        <v>72</v>
      </c>
      <c r="P1644" t="s">
        <v>39</v>
      </c>
      <c r="Q1644">
        <v>350</v>
      </c>
      <c r="R1644" t="s">
        <v>37</v>
      </c>
      <c r="S1644">
        <v>2013</v>
      </c>
      <c r="T1644" t="s">
        <v>22</v>
      </c>
      <c r="U1644" s="15">
        <v>4.3</v>
      </c>
      <c r="V1644" s="15">
        <v>9</v>
      </c>
      <c r="W1644" t="s">
        <v>27</v>
      </c>
    </row>
    <row r="1645" spans="1:23">
      <c r="A1645" t="s">
        <v>1689</v>
      </c>
      <c r="B1645">
        <v>41.807653000000002</v>
      </c>
      <c r="C1645" s="15">
        <v>-87.755348999999995</v>
      </c>
      <c r="D1645" s="2" t="s">
        <v>6698</v>
      </c>
      <c r="E1645" s="14" t="s">
        <v>5065</v>
      </c>
      <c r="F1645" s="14" t="e" vm="5">
        <v>#VALUE!</v>
      </c>
      <c r="G1645" s="2" t="str">
        <f>_xlfn.XLOOKUP(E1645,missing_cities!$Q$2:$Q$56,missing_cities!$R$2:$R$56,"Not Found",0)</f>
        <v>United States</v>
      </c>
      <c r="H1645" t="str">
        <f>_xlfn.XLOOKUP(E1645,missing_cities!$Q$2:$Q$56,missing_cities!$S$2:$S$56,"Not Found",0)</f>
        <v>North America</v>
      </c>
      <c r="I1645" t="s">
        <v>1684</v>
      </c>
      <c r="J1645" s="15">
        <v>0.49</v>
      </c>
      <c r="K1645" t="s">
        <v>19</v>
      </c>
      <c r="L1645" s="15" t="str">
        <f t="shared" si="50"/>
        <v>9:00-18:00</v>
      </c>
      <c r="M1645" s="16">
        <f t="shared" si="51"/>
        <v>0.37</v>
      </c>
      <c r="N1645" s="15">
        <v>6.68</v>
      </c>
      <c r="O1645" s="15">
        <v>68</v>
      </c>
      <c r="P1645" t="s">
        <v>20</v>
      </c>
      <c r="Q1645">
        <v>350</v>
      </c>
      <c r="R1645" t="s">
        <v>48</v>
      </c>
      <c r="S1645">
        <v>2013</v>
      </c>
      <c r="T1645" t="s">
        <v>31</v>
      </c>
      <c r="U1645" s="15">
        <v>3.4</v>
      </c>
      <c r="V1645" s="15">
        <v>1</v>
      </c>
      <c r="W1645" t="s">
        <v>23</v>
      </c>
    </row>
    <row r="1646" spans="1:23">
      <c r="A1646" t="s">
        <v>1690</v>
      </c>
      <c r="B1646">
        <v>39.968701000000003</v>
      </c>
      <c r="C1646" s="15">
        <v>116.433865</v>
      </c>
      <c r="D1646" s="2" t="s">
        <v>6699</v>
      </c>
      <c r="E1646" s="14" t="s">
        <v>5071</v>
      </c>
      <c r="F1646" s="14" t="e" vm="9">
        <v>#VALUE!</v>
      </c>
      <c r="G1646" s="2" t="str">
        <f>_xlfn.XLOOKUP(E1646,missing_cities!$Q$2:$Q$56,missing_cities!$R$2:$R$56,"Not Found",0)</f>
        <v>China</v>
      </c>
      <c r="H1646" t="str">
        <f>_xlfn.XLOOKUP(E1646,missing_cities!$Q$2:$Q$56,missing_cities!$S$2:$S$56,"Not Found",0)</f>
        <v>Asia</v>
      </c>
      <c r="I1646" t="s">
        <v>1684</v>
      </c>
      <c r="J1646" s="15">
        <v>0.37</v>
      </c>
      <c r="K1646" t="s">
        <v>19</v>
      </c>
      <c r="L1646" s="15" t="str">
        <f t="shared" si="50"/>
        <v>9:00-18:00</v>
      </c>
      <c r="M1646" s="16">
        <f t="shared" si="51"/>
        <v>0.37</v>
      </c>
      <c r="N1646" s="15">
        <v>19.13</v>
      </c>
      <c r="O1646" s="15">
        <v>82</v>
      </c>
      <c r="P1646" t="s">
        <v>37</v>
      </c>
      <c r="Q1646">
        <v>150</v>
      </c>
      <c r="R1646" t="s">
        <v>46</v>
      </c>
      <c r="S1646">
        <v>2023</v>
      </c>
      <c r="T1646" t="s">
        <v>31</v>
      </c>
      <c r="U1646" s="15">
        <v>4.4000000000000004</v>
      </c>
      <c r="V1646" s="15">
        <v>5</v>
      </c>
      <c r="W1646" t="s">
        <v>32</v>
      </c>
    </row>
    <row r="1647" spans="1:23">
      <c r="A1647" t="s">
        <v>1691</v>
      </c>
      <c r="B1647">
        <v>41.847034999999998</v>
      </c>
      <c r="C1647" s="15">
        <v>-87.670005000000003</v>
      </c>
      <c r="D1647" s="2" t="s">
        <v>6700</v>
      </c>
      <c r="E1647" s="14" t="s">
        <v>5065</v>
      </c>
      <c r="F1647" s="14" t="e" vm="5">
        <v>#VALUE!</v>
      </c>
      <c r="G1647" s="2" t="str">
        <f>_xlfn.XLOOKUP(E1647,missing_cities!$Q$2:$Q$56,missing_cities!$R$2:$R$56,"Not Found",0)</f>
        <v>United States</v>
      </c>
      <c r="H1647" t="str">
        <f>_xlfn.XLOOKUP(E1647,missing_cities!$Q$2:$Q$56,missing_cities!$S$2:$S$56,"Not Found",0)</f>
        <v>North America</v>
      </c>
      <c r="I1647" t="s">
        <v>1684</v>
      </c>
      <c r="J1647" s="15">
        <v>0.16</v>
      </c>
      <c r="K1647" s="1">
        <v>45862</v>
      </c>
      <c r="L1647" s="15" t="str">
        <f t="shared" si="50"/>
        <v>9.00-21.00</v>
      </c>
      <c r="M1647" s="16">
        <f t="shared" si="51"/>
        <v>12</v>
      </c>
      <c r="N1647" s="15">
        <v>3.21</v>
      </c>
      <c r="O1647" s="15">
        <v>66</v>
      </c>
      <c r="P1647" t="s">
        <v>37</v>
      </c>
      <c r="Q1647">
        <v>50</v>
      </c>
      <c r="R1647" t="s">
        <v>37</v>
      </c>
      <c r="S1647">
        <v>2012</v>
      </c>
      <c r="T1647" t="s">
        <v>22</v>
      </c>
      <c r="U1647" s="15">
        <v>3.5</v>
      </c>
      <c r="V1647" s="15">
        <v>9</v>
      </c>
      <c r="W1647" t="s">
        <v>27</v>
      </c>
    </row>
    <row r="1648" spans="1:23">
      <c r="A1648" t="s">
        <v>1692</v>
      </c>
      <c r="B1648">
        <v>25.392095999999999</v>
      </c>
      <c r="C1648" s="15">
        <v>55.286180000000002</v>
      </c>
      <c r="D1648" s="2" t="s">
        <v>6701</v>
      </c>
      <c r="E1648" s="14" t="s">
        <v>5076</v>
      </c>
      <c r="F1648" s="14" t="e" vm="10">
        <v>#VALUE!</v>
      </c>
      <c r="G1648" s="2" t="str">
        <f>_xlfn.XLOOKUP(E1648,missing_cities!$Q$2:$Q$56,missing_cities!$R$2:$R$56,"Not Found",0)</f>
        <v>United Arab Emirates</v>
      </c>
      <c r="H1648" t="str">
        <f>_xlfn.XLOOKUP(E1648,missing_cities!$Q$2:$Q$56,missing_cities!$S$2:$S$56,"Not Found",0)</f>
        <v>Asia</v>
      </c>
      <c r="I1648" t="s">
        <v>1684</v>
      </c>
      <c r="J1648" s="15">
        <v>0.41</v>
      </c>
      <c r="K1648" s="1">
        <v>45862</v>
      </c>
      <c r="L1648" s="15" t="str">
        <f t="shared" si="50"/>
        <v>9.00-21.00</v>
      </c>
      <c r="M1648" s="16">
        <f t="shared" si="51"/>
        <v>12</v>
      </c>
      <c r="N1648" s="15">
        <v>16.7</v>
      </c>
      <c r="O1648" s="15">
        <v>46</v>
      </c>
      <c r="P1648" t="s">
        <v>29</v>
      </c>
      <c r="Q1648">
        <v>350</v>
      </c>
      <c r="R1648" t="s">
        <v>46</v>
      </c>
      <c r="S1648">
        <v>2013</v>
      </c>
      <c r="T1648" t="s">
        <v>22</v>
      </c>
      <c r="U1648" s="15">
        <v>3.4</v>
      </c>
      <c r="V1648" s="15">
        <v>10</v>
      </c>
      <c r="W1648" t="s">
        <v>32</v>
      </c>
    </row>
    <row r="1649" spans="1:23">
      <c r="A1649" t="s">
        <v>1693</v>
      </c>
      <c r="B1649">
        <v>25.335830999999999</v>
      </c>
      <c r="C1649" s="15">
        <v>55.227629</v>
      </c>
      <c r="D1649" s="2" t="s">
        <v>6702</v>
      </c>
      <c r="E1649" s="14" t="s">
        <v>5076</v>
      </c>
      <c r="F1649" s="14" t="e" vm="10">
        <v>#VALUE!</v>
      </c>
      <c r="G1649" s="2" t="str">
        <f>_xlfn.XLOOKUP(E1649,missing_cities!$Q$2:$Q$56,missing_cities!$R$2:$R$56,"Not Found",0)</f>
        <v>United Arab Emirates</v>
      </c>
      <c r="H1649" t="str">
        <f>_xlfn.XLOOKUP(E1649,missing_cities!$Q$2:$Q$56,missing_cities!$S$2:$S$56,"Not Found",0)</f>
        <v>Asia</v>
      </c>
      <c r="I1649" t="s">
        <v>1684</v>
      </c>
      <c r="J1649" s="15">
        <v>0.34</v>
      </c>
      <c r="K1649" t="s">
        <v>34</v>
      </c>
      <c r="L1649" s="15" t="str">
        <f t="shared" si="50"/>
        <v>6:00-22:00</v>
      </c>
      <c r="M1649" s="16">
        <f t="shared" si="51"/>
        <v>0.67</v>
      </c>
      <c r="N1649" s="15">
        <v>15.84</v>
      </c>
      <c r="O1649" s="15">
        <v>89</v>
      </c>
      <c r="P1649" t="s">
        <v>29</v>
      </c>
      <c r="Q1649">
        <v>22</v>
      </c>
      <c r="R1649" t="s">
        <v>48</v>
      </c>
      <c r="S1649">
        <v>2020</v>
      </c>
      <c r="T1649" t="s">
        <v>31</v>
      </c>
      <c r="U1649" s="15">
        <v>3.9</v>
      </c>
      <c r="V1649" s="15">
        <v>9</v>
      </c>
      <c r="W1649" t="s">
        <v>32</v>
      </c>
    </row>
    <row r="1650" spans="1:23">
      <c r="A1650" t="s">
        <v>1694</v>
      </c>
      <c r="B1650">
        <v>55.738402000000001</v>
      </c>
      <c r="C1650" s="15">
        <v>37.675763000000003</v>
      </c>
      <c r="D1650" s="2" t="s">
        <v>6703</v>
      </c>
      <c r="E1650" s="14" t="s">
        <v>5052</v>
      </c>
      <c r="F1650" s="14" t="e" vm="2">
        <v>#VALUE!</v>
      </c>
      <c r="G1650" s="2" t="str">
        <f>_xlfn.XLOOKUP(E1650,missing_cities!$Q$2:$Q$56,missing_cities!$R$2:$R$56,"Not Found",0)</f>
        <v>Russia</v>
      </c>
      <c r="H1650" t="str">
        <f>_xlfn.XLOOKUP(E1650,missing_cities!$Q$2:$Q$56,missing_cities!$S$2:$S$56,"Not Found",0)</f>
        <v>Europe</v>
      </c>
      <c r="I1650" t="s">
        <v>1684</v>
      </c>
      <c r="J1650" s="15">
        <v>0.1</v>
      </c>
      <c r="K1650" s="1">
        <v>45862</v>
      </c>
      <c r="L1650" s="15" t="str">
        <f t="shared" si="50"/>
        <v>9.00-21.00</v>
      </c>
      <c r="M1650" s="16">
        <f t="shared" si="51"/>
        <v>12</v>
      </c>
      <c r="N1650" s="15">
        <v>5.45</v>
      </c>
      <c r="O1650" s="15">
        <v>47</v>
      </c>
      <c r="P1650" t="s">
        <v>37</v>
      </c>
      <c r="Q1650">
        <v>350</v>
      </c>
      <c r="R1650" t="s">
        <v>48</v>
      </c>
      <c r="S1650">
        <v>2020</v>
      </c>
      <c r="T1650" t="s">
        <v>31</v>
      </c>
      <c r="U1650" s="15">
        <v>4.7</v>
      </c>
      <c r="V1650" s="15">
        <v>5</v>
      </c>
      <c r="W1650" t="s">
        <v>32</v>
      </c>
    </row>
    <row r="1651" spans="1:23">
      <c r="A1651" t="s">
        <v>1695</v>
      </c>
      <c r="B1651">
        <v>-33.826489000000002</v>
      </c>
      <c r="C1651" s="15">
        <v>18.54196</v>
      </c>
      <c r="D1651" s="2" t="s">
        <v>6704</v>
      </c>
      <c r="E1651" s="14" t="s">
        <v>5085</v>
      </c>
      <c r="F1651" s="14" t="e" vm="12">
        <v>#VALUE!</v>
      </c>
      <c r="G1651" s="2" t="str">
        <f>_xlfn.XLOOKUP(E1651,missing_cities!$Q$2:$Q$56,missing_cities!$R$2:$R$56,"Not Found",0)</f>
        <v>South Africa</v>
      </c>
      <c r="H1651" t="str">
        <f>_xlfn.XLOOKUP(E1651,missing_cities!$Q$2:$Q$56,missing_cities!$S$2:$S$56,"Not Found",0)</f>
        <v>Africa</v>
      </c>
      <c r="I1651" t="s">
        <v>1684</v>
      </c>
      <c r="J1651" s="15">
        <v>0.43</v>
      </c>
      <c r="K1651" t="s">
        <v>19</v>
      </c>
      <c r="L1651" s="15" t="str">
        <f t="shared" si="50"/>
        <v>9:00-18:00</v>
      </c>
      <c r="M1651" s="16">
        <f t="shared" si="51"/>
        <v>0.37</v>
      </c>
      <c r="N1651" s="15">
        <v>15.05</v>
      </c>
      <c r="O1651" s="15">
        <v>14</v>
      </c>
      <c r="P1651" t="s">
        <v>20</v>
      </c>
      <c r="Q1651">
        <v>350</v>
      </c>
      <c r="R1651" t="s">
        <v>81</v>
      </c>
      <c r="S1651">
        <v>2020</v>
      </c>
      <c r="T1651" t="s">
        <v>22</v>
      </c>
      <c r="U1651" s="15">
        <v>4.2</v>
      </c>
      <c r="V1651" s="15">
        <v>10</v>
      </c>
      <c r="W1651" t="s">
        <v>27</v>
      </c>
    </row>
    <row r="1652" spans="1:23">
      <c r="A1652" t="s">
        <v>1696</v>
      </c>
      <c r="B1652">
        <v>53.038440000000001</v>
      </c>
      <c r="C1652" s="15">
        <v>17.213144</v>
      </c>
      <c r="D1652" s="2" t="s">
        <v>6705</v>
      </c>
      <c r="E1652" s="14" t="str">
        <f>_xlfn.XLOOKUP(C1652,missing_cities!B:B,missing_cities!C:C,"Not Found",0)</f>
        <v>Szamocin</v>
      </c>
      <c r="F1652" s="14" t="e" vm="17">
        <v>#VALUE!</v>
      </c>
      <c r="G1652" s="2" t="str">
        <f>_xlfn.XLOOKUP(E1652,missing_cities!$Q$2:$Q$56,missing_cities!$R$2:$R$56,"Not Found",0)</f>
        <v>Poland</v>
      </c>
      <c r="H1652" t="str">
        <f>_xlfn.XLOOKUP(E1652,missing_cities!$Q$2:$Q$56,missing_cities!$S$2:$S$56,"Not Found",0)</f>
        <v>Europe</v>
      </c>
      <c r="I1652" t="s">
        <v>1684</v>
      </c>
      <c r="J1652" s="15">
        <v>0.17</v>
      </c>
      <c r="K1652" s="1">
        <v>45862</v>
      </c>
      <c r="L1652" s="15" t="str">
        <f t="shared" si="50"/>
        <v>9.00-21.00</v>
      </c>
      <c r="M1652" s="16">
        <f t="shared" si="51"/>
        <v>12</v>
      </c>
      <c r="N1652" s="15">
        <v>9.1300000000000008</v>
      </c>
      <c r="O1652" s="15">
        <v>36</v>
      </c>
      <c r="P1652" t="s">
        <v>37</v>
      </c>
      <c r="Q1652">
        <v>22</v>
      </c>
      <c r="R1652" t="s">
        <v>35</v>
      </c>
      <c r="S1652">
        <v>2018</v>
      </c>
      <c r="T1652" t="s">
        <v>22</v>
      </c>
      <c r="U1652" s="15">
        <v>3.6</v>
      </c>
      <c r="V1652" s="15">
        <v>5</v>
      </c>
      <c r="W1652" t="s">
        <v>32</v>
      </c>
    </row>
    <row r="1653" spans="1:23">
      <c r="A1653" t="s">
        <v>1697</v>
      </c>
      <c r="B1653">
        <v>39.999797000000001</v>
      </c>
      <c r="C1653" s="15">
        <v>116.34571200000001</v>
      </c>
      <c r="D1653" s="2" t="s">
        <v>6706</v>
      </c>
      <c r="E1653" s="14" t="s">
        <v>5071</v>
      </c>
      <c r="F1653" s="14" t="e" vm="9">
        <v>#VALUE!</v>
      </c>
      <c r="G1653" s="2" t="str">
        <f>_xlfn.XLOOKUP(E1653,missing_cities!$Q$2:$Q$56,missing_cities!$R$2:$R$56,"Not Found",0)</f>
        <v>China</v>
      </c>
      <c r="H1653" t="str">
        <f>_xlfn.XLOOKUP(E1653,missing_cities!$Q$2:$Q$56,missing_cities!$S$2:$S$56,"Not Found",0)</f>
        <v>Asia</v>
      </c>
      <c r="I1653" t="s">
        <v>1684</v>
      </c>
      <c r="J1653" s="15">
        <v>0.19</v>
      </c>
      <c r="K1653" t="s">
        <v>19</v>
      </c>
      <c r="L1653" s="15" t="str">
        <f t="shared" si="50"/>
        <v>9:00-18:00</v>
      </c>
      <c r="M1653" s="16">
        <f t="shared" si="51"/>
        <v>0.37</v>
      </c>
      <c r="N1653" s="15">
        <v>18.440000000000001</v>
      </c>
      <c r="O1653" s="15">
        <v>90</v>
      </c>
      <c r="P1653" t="s">
        <v>37</v>
      </c>
      <c r="Q1653">
        <v>150</v>
      </c>
      <c r="R1653" t="s">
        <v>97</v>
      </c>
      <c r="S1653">
        <v>2020</v>
      </c>
      <c r="T1653" t="s">
        <v>22</v>
      </c>
      <c r="U1653" s="15">
        <v>4.0999999999999996</v>
      </c>
      <c r="V1653" s="15">
        <v>3</v>
      </c>
      <c r="W1653" t="s">
        <v>32</v>
      </c>
    </row>
    <row r="1654" spans="1:23">
      <c r="A1654" t="s">
        <v>1698</v>
      </c>
      <c r="B1654">
        <v>41.868532000000002</v>
      </c>
      <c r="C1654" s="15">
        <v>-87.602874999999997</v>
      </c>
      <c r="D1654" s="2" t="s">
        <v>6707</v>
      </c>
      <c r="E1654" s="14" t="s">
        <v>5065</v>
      </c>
      <c r="F1654" s="14" t="e" vm="5">
        <v>#VALUE!</v>
      </c>
      <c r="G1654" s="2" t="str">
        <f>_xlfn.XLOOKUP(E1654,missing_cities!$Q$2:$Q$56,missing_cities!$R$2:$R$56,"Not Found",0)</f>
        <v>United States</v>
      </c>
      <c r="H1654" t="str">
        <f>_xlfn.XLOOKUP(E1654,missing_cities!$Q$2:$Q$56,missing_cities!$S$2:$S$56,"Not Found",0)</f>
        <v>North America</v>
      </c>
      <c r="I1654" t="s">
        <v>1684</v>
      </c>
      <c r="J1654" s="15">
        <v>0.22</v>
      </c>
      <c r="K1654" t="s">
        <v>19</v>
      </c>
      <c r="L1654" s="15" t="str">
        <f t="shared" si="50"/>
        <v>9:00-18:00</v>
      </c>
      <c r="M1654" s="16">
        <f t="shared" si="51"/>
        <v>0.37</v>
      </c>
      <c r="N1654" s="15">
        <v>9.6999999999999993</v>
      </c>
      <c r="O1654" s="15">
        <v>16</v>
      </c>
      <c r="P1654" t="s">
        <v>39</v>
      </c>
      <c r="Q1654">
        <v>50</v>
      </c>
      <c r="R1654" t="s">
        <v>42</v>
      </c>
      <c r="S1654">
        <v>2015</v>
      </c>
      <c r="T1654" t="s">
        <v>22</v>
      </c>
      <c r="U1654" s="15">
        <v>4.4000000000000004</v>
      </c>
      <c r="V1654" s="15">
        <v>2</v>
      </c>
      <c r="W1654" t="s">
        <v>27</v>
      </c>
    </row>
    <row r="1655" spans="1:23">
      <c r="A1655" t="s">
        <v>1699</v>
      </c>
      <c r="B1655">
        <v>43.634205000000001</v>
      </c>
      <c r="C1655" s="15">
        <v>-79.494220999999996</v>
      </c>
      <c r="D1655" s="2" t="s">
        <v>6708</v>
      </c>
      <c r="E1655" s="14" t="s">
        <v>5050</v>
      </c>
      <c r="F1655" s="14" t="e" vm="1">
        <v>#VALUE!</v>
      </c>
      <c r="G1655" s="2" t="str">
        <f>_xlfn.XLOOKUP(E1655,missing_cities!$Q$2:$Q$56,missing_cities!$R$2:$R$56,"Not Found",0)</f>
        <v>Canada</v>
      </c>
      <c r="H1655" t="str">
        <f>_xlfn.XLOOKUP(E1655,missing_cities!$Q$2:$Q$56,missing_cities!$S$2:$S$56,"Not Found",0)</f>
        <v>North America</v>
      </c>
      <c r="I1655" t="s">
        <v>1684</v>
      </c>
      <c r="J1655" s="15">
        <v>0.39</v>
      </c>
      <c r="K1655" t="s">
        <v>34</v>
      </c>
      <c r="L1655" s="15" t="str">
        <f t="shared" si="50"/>
        <v>6:00-22:00</v>
      </c>
      <c r="M1655" s="16">
        <f t="shared" si="51"/>
        <v>0.67</v>
      </c>
      <c r="N1655" s="15">
        <v>10.84</v>
      </c>
      <c r="O1655" s="15">
        <v>21</v>
      </c>
      <c r="P1655" t="s">
        <v>20</v>
      </c>
      <c r="Q1655">
        <v>22</v>
      </c>
      <c r="R1655" t="s">
        <v>74</v>
      </c>
      <c r="S1655">
        <v>2012</v>
      </c>
      <c r="T1655" t="s">
        <v>22</v>
      </c>
      <c r="U1655" s="15">
        <v>4.7</v>
      </c>
      <c r="V1655" s="15">
        <v>4</v>
      </c>
      <c r="W1655" t="s">
        <v>23</v>
      </c>
    </row>
    <row r="1656" spans="1:23">
      <c r="A1656" t="s">
        <v>1700</v>
      </c>
      <c r="B1656">
        <v>-33.726294000000003</v>
      </c>
      <c r="C1656" s="15">
        <v>18.460785999999999</v>
      </c>
      <c r="D1656" s="2" t="s">
        <v>6709</v>
      </c>
      <c r="E1656" s="14" t="s">
        <v>5085</v>
      </c>
      <c r="F1656" s="14" t="e" vm="12">
        <v>#VALUE!</v>
      </c>
      <c r="G1656" s="2" t="str">
        <f>_xlfn.XLOOKUP(E1656,missing_cities!$Q$2:$Q$56,missing_cities!$R$2:$R$56,"Not Found",0)</f>
        <v>South Africa</v>
      </c>
      <c r="H1656" t="str">
        <f>_xlfn.XLOOKUP(E1656,missing_cities!$Q$2:$Q$56,missing_cities!$S$2:$S$56,"Not Found",0)</f>
        <v>Africa</v>
      </c>
      <c r="I1656" t="s">
        <v>1684</v>
      </c>
      <c r="J1656" s="15">
        <v>0.41</v>
      </c>
      <c r="K1656" s="1">
        <v>45862</v>
      </c>
      <c r="L1656" s="15" t="str">
        <f t="shared" si="50"/>
        <v>9.00-21.00</v>
      </c>
      <c r="M1656" s="16">
        <f t="shared" si="51"/>
        <v>12</v>
      </c>
      <c r="N1656" s="15">
        <v>14.62</v>
      </c>
      <c r="O1656" s="15">
        <v>15</v>
      </c>
      <c r="P1656" t="s">
        <v>37</v>
      </c>
      <c r="Q1656">
        <v>50</v>
      </c>
      <c r="R1656" t="s">
        <v>81</v>
      </c>
      <c r="S1656">
        <v>2012</v>
      </c>
      <c r="T1656" t="s">
        <v>31</v>
      </c>
      <c r="U1656" s="15">
        <v>4.9000000000000004</v>
      </c>
      <c r="V1656" s="15">
        <v>1</v>
      </c>
      <c r="W1656" t="s">
        <v>27</v>
      </c>
    </row>
    <row r="1657" spans="1:23">
      <c r="A1657" t="s">
        <v>1701</v>
      </c>
      <c r="B1657">
        <v>-33.737572</v>
      </c>
      <c r="C1657" s="15">
        <v>151.335511</v>
      </c>
      <c r="D1657" s="2" t="s">
        <v>6710</v>
      </c>
      <c r="E1657" s="14" t="s">
        <v>5069</v>
      </c>
      <c r="F1657" s="14" t="e" vm="8">
        <v>#VALUE!</v>
      </c>
      <c r="G1657" s="2" t="str">
        <f>_xlfn.XLOOKUP(E1657,missing_cities!$Q$2:$Q$56,missing_cities!$R$2:$R$56,"Not Found",0)</f>
        <v>Australia</v>
      </c>
      <c r="H1657" t="str">
        <f>_xlfn.XLOOKUP(E1657,missing_cities!$Q$2:$Q$56,missing_cities!$S$2:$S$56,"Not Found",0)</f>
        <v>Australia</v>
      </c>
      <c r="I1657" t="s">
        <v>1684</v>
      </c>
      <c r="J1657" s="15">
        <v>0.4</v>
      </c>
      <c r="K1657" t="s">
        <v>19</v>
      </c>
      <c r="L1657" s="15" t="str">
        <f t="shared" si="50"/>
        <v>9:00-18:00</v>
      </c>
      <c r="M1657" s="16">
        <f t="shared" si="51"/>
        <v>0.37</v>
      </c>
      <c r="N1657" s="15">
        <v>19.670000000000002</v>
      </c>
      <c r="O1657" s="15">
        <v>78</v>
      </c>
      <c r="P1657" t="s">
        <v>39</v>
      </c>
      <c r="Q1657">
        <v>22</v>
      </c>
      <c r="R1657" t="s">
        <v>37</v>
      </c>
      <c r="S1657">
        <v>2018</v>
      </c>
      <c r="T1657" t="s">
        <v>22</v>
      </c>
      <c r="U1657" s="15">
        <v>4.4000000000000004</v>
      </c>
      <c r="V1657" s="15">
        <v>3</v>
      </c>
      <c r="W1657" t="s">
        <v>32</v>
      </c>
    </row>
    <row r="1658" spans="1:23">
      <c r="A1658" t="s">
        <v>1702</v>
      </c>
      <c r="B1658">
        <v>34.185960000000001</v>
      </c>
      <c r="C1658" s="15">
        <v>-118.347082</v>
      </c>
      <c r="D1658" s="2" t="s">
        <v>6711</v>
      </c>
      <c r="E1658" s="14" t="s">
        <v>5111</v>
      </c>
      <c r="F1658" s="14" t="e" vm="5">
        <v>#VALUE!</v>
      </c>
      <c r="G1658" s="2" t="str">
        <f>_xlfn.XLOOKUP(E1658,missing_cities!$Q$2:$Q$56,missing_cities!$R$2:$R$56,"Not Found",0)</f>
        <v>United States</v>
      </c>
      <c r="H1658" t="str">
        <f>_xlfn.XLOOKUP(E1658,missing_cities!$Q$2:$Q$56,missing_cities!$S$2:$S$56,"Not Found",0)</f>
        <v>North America</v>
      </c>
      <c r="I1658" t="s">
        <v>1684</v>
      </c>
      <c r="J1658" s="15">
        <v>0.47</v>
      </c>
      <c r="K1658" s="1">
        <v>45862</v>
      </c>
      <c r="L1658" s="15" t="str">
        <f t="shared" si="50"/>
        <v>9.00-21.00</v>
      </c>
      <c r="M1658" s="16">
        <f t="shared" si="51"/>
        <v>12</v>
      </c>
      <c r="N1658" s="15">
        <v>2.4900000000000002</v>
      </c>
      <c r="O1658" s="15">
        <v>26</v>
      </c>
      <c r="P1658" t="s">
        <v>25</v>
      </c>
      <c r="Q1658">
        <v>150</v>
      </c>
      <c r="R1658" t="s">
        <v>37</v>
      </c>
      <c r="S1658">
        <v>2023</v>
      </c>
      <c r="T1658" t="s">
        <v>22</v>
      </c>
      <c r="U1658" s="15">
        <v>4.3</v>
      </c>
      <c r="V1658" s="15">
        <v>9</v>
      </c>
      <c r="W1658" t="s">
        <v>23</v>
      </c>
    </row>
    <row r="1659" spans="1:23">
      <c r="A1659" t="s">
        <v>1703</v>
      </c>
      <c r="B1659">
        <v>52.424112999999998</v>
      </c>
      <c r="C1659" s="15">
        <v>13.379989999999999</v>
      </c>
      <c r="D1659" s="2" t="s">
        <v>6712</v>
      </c>
      <c r="E1659" s="14" t="s">
        <v>5057</v>
      </c>
      <c r="F1659" s="14" t="e" vm="3">
        <v>#VALUE!</v>
      </c>
      <c r="G1659" s="2" t="str">
        <f>_xlfn.XLOOKUP(E1659,missing_cities!$Q$2:$Q$56,missing_cities!$R$2:$R$56,"Not Found",0)</f>
        <v>Germany</v>
      </c>
      <c r="H1659" t="str">
        <f>_xlfn.XLOOKUP(E1659,missing_cities!$Q$2:$Q$56,missing_cities!$S$2:$S$56,"Not Found",0)</f>
        <v>Europe</v>
      </c>
      <c r="I1659" t="s">
        <v>1684</v>
      </c>
      <c r="J1659" s="15">
        <v>0.33</v>
      </c>
      <c r="K1659" t="s">
        <v>19</v>
      </c>
      <c r="L1659" s="15" t="str">
        <f t="shared" si="50"/>
        <v>9:00-18:00</v>
      </c>
      <c r="M1659" s="16">
        <f t="shared" si="51"/>
        <v>0.37</v>
      </c>
      <c r="N1659" s="15">
        <v>8.56</v>
      </c>
      <c r="O1659" s="15">
        <v>50</v>
      </c>
      <c r="P1659" t="s">
        <v>25</v>
      </c>
      <c r="Q1659">
        <v>50</v>
      </c>
      <c r="R1659" t="s">
        <v>35</v>
      </c>
      <c r="S1659">
        <v>2011</v>
      </c>
      <c r="T1659" t="s">
        <v>31</v>
      </c>
      <c r="U1659" s="15">
        <v>3.4</v>
      </c>
      <c r="V1659" s="15">
        <v>3</v>
      </c>
      <c r="W1659" t="s">
        <v>23</v>
      </c>
    </row>
    <row r="1660" spans="1:23">
      <c r="A1660" t="s">
        <v>1704</v>
      </c>
      <c r="B1660">
        <v>55.720058000000002</v>
      </c>
      <c r="C1660" s="15">
        <v>37.598246000000003</v>
      </c>
      <c r="D1660" s="2" t="s">
        <v>6713</v>
      </c>
      <c r="E1660" s="14" t="s">
        <v>5052</v>
      </c>
      <c r="F1660" s="14" t="e" vm="2">
        <v>#VALUE!</v>
      </c>
      <c r="G1660" s="2" t="str">
        <f>_xlfn.XLOOKUP(E1660,missing_cities!$Q$2:$Q$56,missing_cities!$R$2:$R$56,"Not Found",0)</f>
        <v>Russia</v>
      </c>
      <c r="H1660" t="str">
        <f>_xlfn.XLOOKUP(E1660,missing_cities!$Q$2:$Q$56,missing_cities!$S$2:$S$56,"Not Found",0)</f>
        <v>Europe</v>
      </c>
      <c r="I1660" t="s">
        <v>1684</v>
      </c>
      <c r="J1660" s="15">
        <v>0.49</v>
      </c>
      <c r="K1660" t="s">
        <v>19</v>
      </c>
      <c r="L1660" s="15" t="str">
        <f t="shared" si="50"/>
        <v>9:00-18:00</v>
      </c>
      <c r="M1660" s="16">
        <f t="shared" si="51"/>
        <v>0.37</v>
      </c>
      <c r="N1660" s="15">
        <v>3.09</v>
      </c>
      <c r="O1660" s="15">
        <v>79</v>
      </c>
      <c r="P1660" t="s">
        <v>20</v>
      </c>
      <c r="Q1660">
        <v>22</v>
      </c>
      <c r="R1660" t="s">
        <v>46</v>
      </c>
      <c r="S1660">
        <v>2017</v>
      </c>
      <c r="T1660" t="s">
        <v>31</v>
      </c>
      <c r="U1660" s="15">
        <v>3.8</v>
      </c>
      <c r="V1660" s="15">
        <v>4</v>
      </c>
      <c r="W1660" t="s">
        <v>27</v>
      </c>
    </row>
    <row r="1661" spans="1:23">
      <c r="A1661" t="s">
        <v>1705</v>
      </c>
      <c r="B1661">
        <v>19.118476000000001</v>
      </c>
      <c r="C1661" s="15">
        <v>72.956976999999995</v>
      </c>
      <c r="D1661" s="2" t="s">
        <v>6714</v>
      </c>
      <c r="E1661" s="14" t="s">
        <v>5079</v>
      </c>
      <c r="F1661" s="14" t="e" vm="11">
        <v>#VALUE!</v>
      </c>
      <c r="G1661" s="2" t="str">
        <f>_xlfn.XLOOKUP(E1661,missing_cities!$Q$2:$Q$56,missing_cities!$R$2:$R$56,"Not Found",0)</f>
        <v>India</v>
      </c>
      <c r="H1661" t="str">
        <f>_xlfn.XLOOKUP(E1661,missing_cities!$Q$2:$Q$56,missing_cities!$S$2:$S$56,"Not Found",0)</f>
        <v>Asia</v>
      </c>
      <c r="I1661" t="s">
        <v>1684</v>
      </c>
      <c r="J1661" s="15">
        <v>0.18</v>
      </c>
      <c r="K1661" t="s">
        <v>34</v>
      </c>
      <c r="L1661" s="15" t="str">
        <f t="shared" si="50"/>
        <v>6:00-22:00</v>
      </c>
      <c r="M1661" s="16">
        <f t="shared" si="51"/>
        <v>0.67</v>
      </c>
      <c r="N1661" s="15">
        <v>11.91</v>
      </c>
      <c r="O1661" s="15">
        <v>50</v>
      </c>
      <c r="P1661" t="s">
        <v>25</v>
      </c>
      <c r="Q1661">
        <v>150</v>
      </c>
      <c r="R1661" t="s">
        <v>48</v>
      </c>
      <c r="S1661">
        <v>2013</v>
      </c>
      <c r="T1661" t="s">
        <v>22</v>
      </c>
      <c r="U1661" s="15">
        <v>4.2</v>
      </c>
      <c r="V1661" s="15">
        <v>4</v>
      </c>
      <c r="W1661" t="s">
        <v>32</v>
      </c>
    </row>
    <row r="1662" spans="1:23">
      <c r="A1662" t="s">
        <v>1706</v>
      </c>
      <c r="B1662">
        <v>41.801380999999999</v>
      </c>
      <c r="C1662" s="15">
        <v>-87.620772000000002</v>
      </c>
      <c r="D1662" s="2" t="s">
        <v>6715</v>
      </c>
      <c r="E1662" s="14" t="s">
        <v>5065</v>
      </c>
      <c r="F1662" s="14" t="e" vm="5">
        <v>#VALUE!</v>
      </c>
      <c r="G1662" s="2" t="str">
        <f>_xlfn.XLOOKUP(E1662,missing_cities!$Q$2:$Q$56,missing_cities!$R$2:$R$56,"Not Found",0)</f>
        <v>United States</v>
      </c>
      <c r="H1662" t="str">
        <f>_xlfn.XLOOKUP(E1662,missing_cities!$Q$2:$Q$56,missing_cities!$S$2:$S$56,"Not Found",0)</f>
        <v>North America</v>
      </c>
      <c r="I1662" t="s">
        <v>1684</v>
      </c>
      <c r="J1662" s="15">
        <v>0.3</v>
      </c>
      <c r="K1662" t="s">
        <v>19</v>
      </c>
      <c r="L1662" s="15" t="str">
        <f t="shared" si="50"/>
        <v>9:00-18:00</v>
      </c>
      <c r="M1662" s="16">
        <f t="shared" si="51"/>
        <v>0.37</v>
      </c>
      <c r="N1662" s="15">
        <v>6.78</v>
      </c>
      <c r="O1662" s="15">
        <v>26</v>
      </c>
      <c r="P1662" t="s">
        <v>37</v>
      </c>
      <c r="Q1662">
        <v>22</v>
      </c>
      <c r="R1662" t="s">
        <v>37</v>
      </c>
      <c r="S1662">
        <v>2010</v>
      </c>
      <c r="T1662" t="s">
        <v>22</v>
      </c>
      <c r="U1662" s="15">
        <v>3.1</v>
      </c>
      <c r="V1662" s="15">
        <v>4</v>
      </c>
      <c r="W1662" t="s">
        <v>23</v>
      </c>
    </row>
    <row r="1663" spans="1:23">
      <c r="A1663" t="s">
        <v>1707</v>
      </c>
      <c r="B1663">
        <v>43.733490000000003</v>
      </c>
      <c r="C1663" s="15">
        <v>-79.340515999999994</v>
      </c>
      <c r="D1663" s="2" t="s">
        <v>6716</v>
      </c>
      <c r="E1663" s="14" t="s">
        <v>5050</v>
      </c>
      <c r="F1663" s="14" t="e" vm="1">
        <v>#VALUE!</v>
      </c>
      <c r="G1663" s="2" t="str">
        <f>_xlfn.XLOOKUP(E1663,missing_cities!$Q$2:$Q$56,missing_cities!$R$2:$R$56,"Not Found",0)</f>
        <v>Canada</v>
      </c>
      <c r="H1663" t="str">
        <f>_xlfn.XLOOKUP(E1663,missing_cities!$Q$2:$Q$56,missing_cities!$S$2:$S$56,"Not Found",0)</f>
        <v>North America</v>
      </c>
      <c r="I1663" t="s">
        <v>1684</v>
      </c>
      <c r="J1663" s="15">
        <v>0.36</v>
      </c>
      <c r="K1663" s="1">
        <v>45862</v>
      </c>
      <c r="L1663" s="15" t="str">
        <f t="shared" si="50"/>
        <v>9.00-21.00</v>
      </c>
      <c r="M1663" s="16">
        <f t="shared" si="51"/>
        <v>12</v>
      </c>
      <c r="N1663" s="15">
        <v>5.16</v>
      </c>
      <c r="O1663" s="15">
        <v>31</v>
      </c>
      <c r="P1663" t="s">
        <v>39</v>
      </c>
      <c r="Q1663">
        <v>22</v>
      </c>
      <c r="R1663" t="s">
        <v>37</v>
      </c>
      <c r="S1663">
        <v>2018</v>
      </c>
      <c r="T1663" t="s">
        <v>22</v>
      </c>
      <c r="U1663" s="15">
        <v>3.3</v>
      </c>
      <c r="V1663" s="15">
        <v>4</v>
      </c>
      <c r="W1663" t="s">
        <v>27</v>
      </c>
    </row>
    <row r="1664" spans="1:23">
      <c r="A1664" t="s">
        <v>1708</v>
      </c>
      <c r="B1664">
        <v>37.685853999999999</v>
      </c>
      <c r="C1664" s="15">
        <v>126.91574900000001</v>
      </c>
      <c r="D1664" s="2" t="s">
        <v>6717</v>
      </c>
      <c r="E1664" s="14" t="s">
        <v>5063</v>
      </c>
      <c r="F1664" s="14" t="e" vm="6">
        <v>#VALUE!</v>
      </c>
      <c r="G1664" s="2" t="str">
        <f>_xlfn.XLOOKUP(E1664,missing_cities!$Q$2:$Q$56,missing_cities!$R$2:$R$56,"Not Found",0)</f>
        <v>South Korea</v>
      </c>
      <c r="H1664" t="str">
        <f>_xlfn.XLOOKUP(E1664,missing_cities!$Q$2:$Q$56,missing_cities!$S$2:$S$56,"Not Found",0)</f>
        <v>Asia</v>
      </c>
      <c r="I1664" t="s">
        <v>1684</v>
      </c>
      <c r="J1664" s="15">
        <v>0.45</v>
      </c>
      <c r="K1664" s="1">
        <v>45862</v>
      </c>
      <c r="L1664" s="15" t="str">
        <f t="shared" si="50"/>
        <v>9.00-21.00</v>
      </c>
      <c r="M1664" s="16">
        <f t="shared" si="51"/>
        <v>12</v>
      </c>
      <c r="N1664" s="15">
        <v>8.3699999999999992</v>
      </c>
      <c r="O1664" s="15">
        <v>20</v>
      </c>
      <c r="P1664" t="s">
        <v>20</v>
      </c>
      <c r="Q1664">
        <v>150</v>
      </c>
      <c r="R1664" t="s">
        <v>42</v>
      </c>
      <c r="S1664">
        <v>2020</v>
      </c>
      <c r="T1664" t="s">
        <v>22</v>
      </c>
      <c r="U1664" s="15">
        <v>3</v>
      </c>
      <c r="V1664" s="15">
        <v>3</v>
      </c>
      <c r="W1664" t="s">
        <v>23</v>
      </c>
    </row>
    <row r="1665" spans="1:23">
      <c r="A1665" t="s">
        <v>1709</v>
      </c>
      <c r="B1665">
        <v>81.083547999999993</v>
      </c>
      <c r="C1665" s="15">
        <v>138.025159</v>
      </c>
      <c r="D1665" s="2" t="s">
        <v>6718</v>
      </c>
      <c r="E1665" s="14" t="str">
        <f>_xlfn.XLOOKUP(C1665,missing_cities!B:B,missing_cities!C:C,"Not Found",0)</f>
        <v>Not Found</v>
      </c>
      <c r="F1665" s="14" t="s">
        <v>9990</v>
      </c>
      <c r="G1665" s="2" t="str">
        <f>_xlfn.XLOOKUP(E1665,missing_cities!$Q$2:$Q$56,missing_cities!$R$2:$R$56,"Not Found",0)</f>
        <v>Not Found</v>
      </c>
      <c r="H1665" t="str">
        <f>_xlfn.XLOOKUP(E1665,missing_cities!$Q$2:$Q$56,missing_cities!$S$2:$S$56,"Not Found",0)</f>
        <v>Not Found</v>
      </c>
      <c r="I1665" t="s">
        <v>1684</v>
      </c>
      <c r="J1665" s="15">
        <v>0.44</v>
      </c>
      <c r="K1665" t="s">
        <v>19</v>
      </c>
      <c r="L1665" s="15" t="str">
        <f t="shared" si="50"/>
        <v>9:00-18:00</v>
      </c>
      <c r="M1665" s="16">
        <f t="shared" si="51"/>
        <v>0.37</v>
      </c>
      <c r="N1665" s="15">
        <v>11.03</v>
      </c>
      <c r="O1665" s="15">
        <v>19</v>
      </c>
      <c r="P1665" t="s">
        <v>20</v>
      </c>
      <c r="Q1665">
        <v>50</v>
      </c>
      <c r="R1665" t="s">
        <v>48</v>
      </c>
      <c r="S1665">
        <v>2017</v>
      </c>
      <c r="T1665" t="s">
        <v>22</v>
      </c>
      <c r="U1665" s="15">
        <v>4</v>
      </c>
      <c r="V1665" s="15">
        <v>3</v>
      </c>
      <c r="W1665" t="s">
        <v>23</v>
      </c>
    </row>
    <row r="1666" spans="1:23">
      <c r="A1666" t="s">
        <v>1710</v>
      </c>
      <c r="B1666">
        <v>34.001770999999998</v>
      </c>
      <c r="C1666" s="15">
        <v>-118.315113</v>
      </c>
      <c r="D1666" s="2" t="s">
        <v>6719</v>
      </c>
      <c r="E1666" s="14" t="s">
        <v>5111</v>
      </c>
      <c r="F1666" s="14" t="e" vm="5">
        <v>#VALUE!</v>
      </c>
      <c r="G1666" s="2" t="str">
        <f>_xlfn.XLOOKUP(E1666,missing_cities!$Q$2:$Q$56,missing_cities!$R$2:$R$56,"Not Found",0)</f>
        <v>United States</v>
      </c>
      <c r="H1666" t="str">
        <f>_xlfn.XLOOKUP(E1666,missing_cities!$Q$2:$Q$56,missing_cities!$S$2:$S$56,"Not Found",0)</f>
        <v>North America</v>
      </c>
      <c r="I1666" t="s">
        <v>1684</v>
      </c>
      <c r="J1666" s="15">
        <v>0.34</v>
      </c>
      <c r="K1666" t="s">
        <v>19</v>
      </c>
      <c r="L1666" s="15" t="str">
        <f t="shared" si="50"/>
        <v>9:00-18:00</v>
      </c>
      <c r="M1666" s="16">
        <f t="shared" si="51"/>
        <v>0.37</v>
      </c>
      <c r="N1666" s="15">
        <v>2.35</v>
      </c>
      <c r="O1666" s="15">
        <v>99</v>
      </c>
      <c r="P1666" t="s">
        <v>39</v>
      </c>
      <c r="Q1666">
        <v>22</v>
      </c>
      <c r="R1666" t="s">
        <v>48</v>
      </c>
      <c r="S1666">
        <v>2016</v>
      </c>
      <c r="T1666" t="s">
        <v>31</v>
      </c>
      <c r="U1666" s="15">
        <v>4.4000000000000004</v>
      </c>
      <c r="V1666" s="15">
        <v>2</v>
      </c>
      <c r="W1666" t="s">
        <v>23</v>
      </c>
    </row>
    <row r="1667" spans="1:23">
      <c r="A1667" t="s">
        <v>1711</v>
      </c>
      <c r="B1667">
        <v>-23.531806</v>
      </c>
      <c r="C1667" s="15">
        <v>-46.657324000000003</v>
      </c>
      <c r="D1667" s="2" t="s">
        <v>6720</v>
      </c>
      <c r="E1667" s="14" t="s">
        <v>5067</v>
      </c>
      <c r="F1667" s="14" t="e" vm="7">
        <v>#VALUE!</v>
      </c>
      <c r="G1667" s="2" t="str">
        <f>_xlfn.XLOOKUP(E1667,missing_cities!$Q$2:$Q$56,missing_cities!$R$2:$R$56,"Not Found",0)</f>
        <v>Brazil</v>
      </c>
      <c r="H1667" t="str">
        <f>_xlfn.XLOOKUP(E1667,missing_cities!$Q$2:$Q$56,missing_cities!$S$2:$S$56,"Not Found",0)</f>
        <v>South America</v>
      </c>
      <c r="I1667" t="s">
        <v>1684</v>
      </c>
      <c r="J1667" s="15">
        <v>0.16</v>
      </c>
      <c r="K1667" s="1">
        <v>45862</v>
      </c>
      <c r="L1667" s="15" t="str">
        <f t="shared" ref="L1667:L1730" si="52">IF(ISNUMBER(SEARCH("-",K1667)),K1667,"9.00-21.00")</f>
        <v>9.00-21.00</v>
      </c>
      <c r="M1667" s="16">
        <f t="shared" ref="M1667:M1730" si="53">IF(ISNUMBER(SEARCH("-", L1667)), TEXT(RIGHT(L1667, LEN(L1667) - FIND("-", L1667)), "0.00") - TEXT(LEFT(L1667, FIND("-", L1667)-1), "0.00"), "")</f>
        <v>12</v>
      </c>
      <c r="N1667" s="15">
        <v>12.25</v>
      </c>
      <c r="O1667" s="15">
        <v>12</v>
      </c>
      <c r="P1667" t="s">
        <v>37</v>
      </c>
      <c r="Q1667">
        <v>50</v>
      </c>
      <c r="R1667" t="s">
        <v>48</v>
      </c>
      <c r="S1667">
        <v>2022</v>
      </c>
      <c r="T1667" t="s">
        <v>22</v>
      </c>
      <c r="U1667" s="15">
        <v>3.1</v>
      </c>
      <c r="V1667" s="15">
        <v>8</v>
      </c>
      <c r="W1667" t="s">
        <v>23</v>
      </c>
    </row>
    <row r="1668" spans="1:23">
      <c r="A1668" t="s">
        <v>1712</v>
      </c>
      <c r="B1668">
        <v>-33.756343999999999</v>
      </c>
      <c r="C1668" s="15">
        <v>151.215081</v>
      </c>
      <c r="D1668" s="2" t="s">
        <v>6721</v>
      </c>
      <c r="E1668" s="14" t="s">
        <v>5069</v>
      </c>
      <c r="F1668" s="14" t="e" vm="8">
        <v>#VALUE!</v>
      </c>
      <c r="G1668" s="2" t="str">
        <f>_xlfn.XLOOKUP(E1668,missing_cities!$Q$2:$Q$56,missing_cities!$R$2:$R$56,"Not Found",0)</f>
        <v>Australia</v>
      </c>
      <c r="H1668" t="str">
        <f>_xlfn.XLOOKUP(E1668,missing_cities!$Q$2:$Q$56,missing_cities!$S$2:$S$56,"Not Found",0)</f>
        <v>Australia</v>
      </c>
      <c r="I1668" t="s">
        <v>1684</v>
      </c>
      <c r="J1668" s="15">
        <v>0.34</v>
      </c>
      <c r="K1668" s="1">
        <v>45862</v>
      </c>
      <c r="L1668" s="15" t="str">
        <f t="shared" si="52"/>
        <v>9.00-21.00</v>
      </c>
      <c r="M1668" s="16">
        <f t="shared" si="53"/>
        <v>12</v>
      </c>
      <c r="N1668" s="15">
        <v>8.41</v>
      </c>
      <c r="O1668" s="15">
        <v>100</v>
      </c>
      <c r="P1668" t="s">
        <v>25</v>
      </c>
      <c r="Q1668">
        <v>350</v>
      </c>
      <c r="R1668" t="s">
        <v>37</v>
      </c>
      <c r="S1668">
        <v>2017</v>
      </c>
      <c r="T1668" t="s">
        <v>22</v>
      </c>
      <c r="U1668" s="15">
        <v>3.1</v>
      </c>
      <c r="V1668" s="15">
        <v>5</v>
      </c>
      <c r="W1668" t="s">
        <v>23</v>
      </c>
    </row>
    <row r="1669" spans="1:23">
      <c r="A1669" t="s">
        <v>1713</v>
      </c>
      <c r="B1669">
        <v>34.174543999999997</v>
      </c>
      <c r="C1669" s="15">
        <v>-118.206495</v>
      </c>
      <c r="D1669" s="2" t="s">
        <v>6722</v>
      </c>
      <c r="E1669" s="14" t="s">
        <v>5111</v>
      </c>
      <c r="F1669" s="14" t="e" vm="5">
        <v>#VALUE!</v>
      </c>
      <c r="G1669" s="2" t="str">
        <f>_xlfn.XLOOKUP(E1669,missing_cities!$Q$2:$Q$56,missing_cities!$R$2:$R$56,"Not Found",0)</f>
        <v>United States</v>
      </c>
      <c r="H1669" t="str">
        <f>_xlfn.XLOOKUP(E1669,missing_cities!$Q$2:$Q$56,missing_cities!$S$2:$S$56,"Not Found",0)</f>
        <v>North America</v>
      </c>
      <c r="I1669" t="s">
        <v>1684</v>
      </c>
      <c r="J1669" s="15">
        <v>0.45</v>
      </c>
      <c r="K1669" s="1">
        <v>45862</v>
      </c>
      <c r="L1669" s="15" t="str">
        <f t="shared" si="52"/>
        <v>9.00-21.00</v>
      </c>
      <c r="M1669" s="16">
        <f t="shared" si="53"/>
        <v>12</v>
      </c>
      <c r="N1669" s="15">
        <v>19.25</v>
      </c>
      <c r="O1669" s="15">
        <v>99</v>
      </c>
      <c r="P1669" t="s">
        <v>29</v>
      </c>
      <c r="Q1669">
        <v>150</v>
      </c>
      <c r="R1669" t="s">
        <v>81</v>
      </c>
      <c r="S1669">
        <v>2021</v>
      </c>
      <c r="T1669" t="s">
        <v>22</v>
      </c>
      <c r="U1669" s="15">
        <v>3.7</v>
      </c>
      <c r="V1669" s="15">
        <v>4</v>
      </c>
      <c r="W1669" t="s">
        <v>27</v>
      </c>
    </row>
    <row r="1670" spans="1:23">
      <c r="A1670" t="s">
        <v>1714</v>
      </c>
      <c r="B1670">
        <v>-48.226753000000002</v>
      </c>
      <c r="C1670" s="15">
        <v>-41.530540999999999</v>
      </c>
      <c r="D1670" s="2" t="s">
        <v>6723</v>
      </c>
      <c r="E1670" s="14" t="str">
        <f>_xlfn.XLOOKUP(C1670,missing_cities!B:B,missing_cities!C:C,"Not Found",0)</f>
        <v>Error</v>
      </c>
      <c r="F1670" s="14" t="s">
        <v>9987</v>
      </c>
      <c r="G1670" s="2" t="str">
        <f>_xlfn.XLOOKUP(E1670,missing_cities!$Q$2:$Q$56,missing_cities!$R$2:$R$56,"Not Found",0)</f>
        <v>Error</v>
      </c>
      <c r="H1670" t="str">
        <f>_xlfn.XLOOKUP(E1670,missing_cities!$Q$2:$Q$56,missing_cities!$S$2:$S$56,"Not Found",0)</f>
        <v>Error</v>
      </c>
      <c r="I1670" t="s">
        <v>1684</v>
      </c>
      <c r="J1670" s="15">
        <v>0.35</v>
      </c>
      <c r="K1670" t="s">
        <v>19</v>
      </c>
      <c r="L1670" s="15" t="str">
        <f t="shared" si="52"/>
        <v>9:00-18:00</v>
      </c>
      <c r="M1670" s="16">
        <f t="shared" si="53"/>
        <v>0.37</v>
      </c>
      <c r="N1670" s="15">
        <v>5.63</v>
      </c>
      <c r="O1670" s="15">
        <v>91</v>
      </c>
      <c r="P1670" t="s">
        <v>29</v>
      </c>
      <c r="Q1670">
        <v>350</v>
      </c>
      <c r="R1670" t="s">
        <v>42</v>
      </c>
      <c r="S1670">
        <v>2023</v>
      </c>
      <c r="T1670" t="s">
        <v>31</v>
      </c>
      <c r="U1670" s="15">
        <v>4.0999999999999996</v>
      </c>
      <c r="V1670" s="15">
        <v>10</v>
      </c>
      <c r="W1670" t="s">
        <v>27</v>
      </c>
    </row>
    <row r="1671" spans="1:23">
      <c r="A1671" t="s">
        <v>1715</v>
      </c>
      <c r="B1671">
        <v>-33.791097000000001</v>
      </c>
      <c r="C1671" s="15">
        <v>18.432514000000001</v>
      </c>
      <c r="D1671" s="2" t="s">
        <v>6724</v>
      </c>
      <c r="E1671" s="14" t="s">
        <v>5085</v>
      </c>
      <c r="F1671" s="14" t="e" vm="12">
        <v>#VALUE!</v>
      </c>
      <c r="G1671" s="2" t="str">
        <f>_xlfn.XLOOKUP(E1671,missing_cities!$Q$2:$Q$56,missing_cities!$R$2:$R$56,"Not Found",0)</f>
        <v>South Africa</v>
      </c>
      <c r="H1671" t="str">
        <f>_xlfn.XLOOKUP(E1671,missing_cities!$Q$2:$Q$56,missing_cities!$S$2:$S$56,"Not Found",0)</f>
        <v>Africa</v>
      </c>
      <c r="I1671" t="s">
        <v>1684</v>
      </c>
      <c r="J1671" s="15">
        <v>0.36</v>
      </c>
      <c r="K1671" t="s">
        <v>34</v>
      </c>
      <c r="L1671" s="15" t="str">
        <f t="shared" si="52"/>
        <v>6:00-22:00</v>
      </c>
      <c r="M1671" s="16">
        <f t="shared" si="53"/>
        <v>0.67</v>
      </c>
      <c r="N1671" s="15">
        <v>16.47</v>
      </c>
      <c r="O1671" s="15">
        <v>32</v>
      </c>
      <c r="P1671" t="s">
        <v>39</v>
      </c>
      <c r="Q1671">
        <v>350</v>
      </c>
      <c r="R1671" t="s">
        <v>37</v>
      </c>
      <c r="S1671">
        <v>2014</v>
      </c>
      <c r="T1671" t="s">
        <v>22</v>
      </c>
      <c r="U1671" s="15">
        <v>3.8</v>
      </c>
      <c r="V1671" s="15">
        <v>8</v>
      </c>
      <c r="W1671" t="s">
        <v>32</v>
      </c>
    </row>
    <row r="1672" spans="1:23">
      <c r="A1672" t="s">
        <v>1716</v>
      </c>
      <c r="B1672">
        <v>55.808579999999999</v>
      </c>
      <c r="C1672" s="15">
        <v>37.561067999999999</v>
      </c>
      <c r="D1672" s="2" t="s">
        <v>6725</v>
      </c>
      <c r="E1672" s="14" t="s">
        <v>5052</v>
      </c>
      <c r="F1672" s="14" t="e" vm="2">
        <v>#VALUE!</v>
      </c>
      <c r="G1672" s="2" t="str">
        <f>_xlfn.XLOOKUP(E1672,missing_cities!$Q$2:$Q$56,missing_cities!$R$2:$R$56,"Not Found",0)</f>
        <v>Russia</v>
      </c>
      <c r="H1672" t="str">
        <f>_xlfn.XLOOKUP(E1672,missing_cities!$Q$2:$Q$56,missing_cities!$S$2:$S$56,"Not Found",0)</f>
        <v>Europe</v>
      </c>
      <c r="I1672" t="s">
        <v>1684</v>
      </c>
      <c r="J1672" s="15">
        <v>0.28000000000000003</v>
      </c>
      <c r="K1672" t="s">
        <v>34</v>
      </c>
      <c r="L1672" s="15" t="str">
        <f t="shared" si="52"/>
        <v>6:00-22:00</v>
      </c>
      <c r="M1672" s="16">
        <f t="shared" si="53"/>
        <v>0.67</v>
      </c>
      <c r="N1672" s="15">
        <v>13.67</v>
      </c>
      <c r="O1672" s="15">
        <v>82</v>
      </c>
      <c r="P1672" t="s">
        <v>25</v>
      </c>
      <c r="Q1672">
        <v>150</v>
      </c>
      <c r="R1672" t="s">
        <v>37</v>
      </c>
      <c r="S1672">
        <v>2010</v>
      </c>
      <c r="T1672" t="s">
        <v>22</v>
      </c>
      <c r="U1672" s="15">
        <v>3.8</v>
      </c>
      <c r="V1672" s="15">
        <v>1</v>
      </c>
      <c r="W1672" t="s">
        <v>23</v>
      </c>
    </row>
    <row r="1673" spans="1:23">
      <c r="A1673" t="s">
        <v>1717</v>
      </c>
      <c r="B1673">
        <v>41.848180999999997</v>
      </c>
      <c r="C1673" s="15">
        <v>-87.613821999999999</v>
      </c>
      <c r="D1673" s="2" t="s">
        <v>6726</v>
      </c>
      <c r="E1673" s="14" t="s">
        <v>5065</v>
      </c>
      <c r="F1673" s="14" t="e" vm="5">
        <v>#VALUE!</v>
      </c>
      <c r="G1673" s="2" t="str">
        <f>_xlfn.XLOOKUP(E1673,missing_cities!$Q$2:$Q$56,missing_cities!$R$2:$R$56,"Not Found",0)</f>
        <v>United States</v>
      </c>
      <c r="H1673" t="str">
        <f>_xlfn.XLOOKUP(E1673,missing_cities!$Q$2:$Q$56,missing_cities!$S$2:$S$56,"Not Found",0)</f>
        <v>North America</v>
      </c>
      <c r="I1673" t="s">
        <v>1684</v>
      </c>
      <c r="J1673" s="15">
        <v>0.13</v>
      </c>
      <c r="K1673" t="s">
        <v>34</v>
      </c>
      <c r="L1673" s="15" t="str">
        <f t="shared" si="52"/>
        <v>6:00-22:00</v>
      </c>
      <c r="M1673" s="16">
        <f t="shared" si="53"/>
        <v>0.67</v>
      </c>
      <c r="N1673" s="15">
        <v>8.18</v>
      </c>
      <c r="O1673" s="15">
        <v>40</v>
      </c>
      <c r="P1673" t="s">
        <v>37</v>
      </c>
      <c r="Q1673">
        <v>50</v>
      </c>
      <c r="R1673" t="s">
        <v>37</v>
      </c>
      <c r="S1673">
        <v>2012</v>
      </c>
      <c r="T1673" t="s">
        <v>22</v>
      </c>
      <c r="U1673" s="15">
        <v>4.9000000000000004</v>
      </c>
      <c r="V1673" s="15">
        <v>9</v>
      </c>
      <c r="W1673" t="s">
        <v>23</v>
      </c>
    </row>
    <row r="1674" spans="1:23">
      <c r="A1674" t="s">
        <v>1718</v>
      </c>
      <c r="B1674">
        <v>39.905622000000001</v>
      </c>
      <c r="C1674" s="15">
        <v>116.394232</v>
      </c>
      <c r="D1674" s="2" t="s">
        <v>6727</v>
      </c>
      <c r="E1674" s="14" t="s">
        <v>5071</v>
      </c>
      <c r="F1674" s="14" t="e" vm="9">
        <v>#VALUE!</v>
      </c>
      <c r="G1674" s="2" t="str">
        <f>_xlfn.XLOOKUP(E1674,missing_cities!$Q$2:$Q$56,missing_cities!$R$2:$R$56,"Not Found",0)</f>
        <v>China</v>
      </c>
      <c r="H1674" t="str">
        <f>_xlfn.XLOOKUP(E1674,missing_cities!$Q$2:$Q$56,missing_cities!$S$2:$S$56,"Not Found",0)</f>
        <v>Asia</v>
      </c>
      <c r="I1674" t="s">
        <v>1684</v>
      </c>
      <c r="J1674" s="15">
        <v>0.49</v>
      </c>
      <c r="K1674" s="1">
        <v>45862</v>
      </c>
      <c r="L1674" s="15" t="str">
        <f t="shared" si="52"/>
        <v>9.00-21.00</v>
      </c>
      <c r="M1674" s="16">
        <f t="shared" si="53"/>
        <v>12</v>
      </c>
      <c r="N1674" s="15">
        <v>16.11</v>
      </c>
      <c r="O1674" s="15">
        <v>99</v>
      </c>
      <c r="P1674" t="s">
        <v>37</v>
      </c>
      <c r="Q1674">
        <v>50</v>
      </c>
      <c r="R1674" t="s">
        <v>67</v>
      </c>
      <c r="S1674">
        <v>2011</v>
      </c>
      <c r="T1674" t="s">
        <v>22</v>
      </c>
      <c r="U1674" s="15">
        <v>4.5999999999999996</v>
      </c>
      <c r="V1674" s="15">
        <v>8</v>
      </c>
      <c r="W1674" t="s">
        <v>23</v>
      </c>
    </row>
    <row r="1675" spans="1:23">
      <c r="A1675" t="s">
        <v>1719</v>
      </c>
      <c r="B1675">
        <v>41.825260999999998</v>
      </c>
      <c r="C1675" s="15">
        <v>-87.749236999999994</v>
      </c>
      <c r="D1675" s="2" t="s">
        <v>6728</v>
      </c>
      <c r="E1675" s="14" t="s">
        <v>5065</v>
      </c>
      <c r="F1675" s="14" t="e" vm="5">
        <v>#VALUE!</v>
      </c>
      <c r="G1675" s="2" t="str">
        <f>_xlfn.XLOOKUP(E1675,missing_cities!$Q$2:$Q$56,missing_cities!$R$2:$R$56,"Not Found",0)</f>
        <v>United States</v>
      </c>
      <c r="H1675" t="str">
        <f>_xlfn.XLOOKUP(E1675,missing_cities!$Q$2:$Q$56,missing_cities!$S$2:$S$56,"Not Found",0)</f>
        <v>North America</v>
      </c>
      <c r="I1675" t="s">
        <v>1684</v>
      </c>
      <c r="J1675" s="15">
        <v>0.2</v>
      </c>
      <c r="K1675" t="s">
        <v>34</v>
      </c>
      <c r="L1675" s="15" t="str">
        <f t="shared" si="52"/>
        <v>6:00-22:00</v>
      </c>
      <c r="M1675" s="16">
        <f t="shared" si="53"/>
        <v>0.67</v>
      </c>
      <c r="N1675" s="15">
        <v>3.17</v>
      </c>
      <c r="O1675" s="15">
        <v>91</v>
      </c>
      <c r="P1675" t="s">
        <v>29</v>
      </c>
      <c r="Q1675">
        <v>50</v>
      </c>
      <c r="R1675" t="s">
        <v>21</v>
      </c>
      <c r="S1675">
        <v>2019</v>
      </c>
      <c r="T1675" t="s">
        <v>31</v>
      </c>
      <c r="U1675" s="15">
        <v>4.5</v>
      </c>
      <c r="V1675" s="15">
        <v>10</v>
      </c>
      <c r="W1675" t="s">
        <v>23</v>
      </c>
    </row>
    <row r="1676" spans="1:23">
      <c r="A1676" t="s">
        <v>1720</v>
      </c>
      <c r="B1676">
        <v>55.816398999999997</v>
      </c>
      <c r="C1676" s="15">
        <v>37.517124000000003</v>
      </c>
      <c r="D1676" s="2" t="s">
        <v>6729</v>
      </c>
      <c r="E1676" s="14" t="s">
        <v>5052</v>
      </c>
      <c r="F1676" s="14" t="e" vm="2">
        <v>#VALUE!</v>
      </c>
      <c r="G1676" s="2" t="str">
        <f>_xlfn.XLOOKUP(E1676,missing_cities!$Q$2:$Q$56,missing_cities!$R$2:$R$56,"Not Found",0)</f>
        <v>Russia</v>
      </c>
      <c r="H1676" t="str">
        <f>_xlfn.XLOOKUP(E1676,missing_cities!$Q$2:$Q$56,missing_cities!$S$2:$S$56,"Not Found",0)</f>
        <v>Europe</v>
      </c>
      <c r="I1676" t="s">
        <v>1684</v>
      </c>
      <c r="J1676" s="15">
        <v>0.47</v>
      </c>
      <c r="K1676" t="s">
        <v>34</v>
      </c>
      <c r="L1676" s="15" t="str">
        <f t="shared" si="52"/>
        <v>6:00-22:00</v>
      </c>
      <c r="M1676" s="16">
        <f t="shared" si="53"/>
        <v>0.67</v>
      </c>
      <c r="N1676" s="15">
        <v>14.45</v>
      </c>
      <c r="O1676" s="15">
        <v>11</v>
      </c>
      <c r="P1676" t="s">
        <v>29</v>
      </c>
      <c r="Q1676">
        <v>150</v>
      </c>
      <c r="R1676" t="s">
        <v>74</v>
      </c>
      <c r="S1676">
        <v>2016</v>
      </c>
      <c r="T1676" t="s">
        <v>22</v>
      </c>
      <c r="U1676" s="15">
        <v>4.2</v>
      </c>
      <c r="V1676" s="15">
        <v>3</v>
      </c>
      <c r="W1676" t="s">
        <v>32</v>
      </c>
    </row>
    <row r="1677" spans="1:23">
      <c r="A1677" t="s">
        <v>1721</v>
      </c>
      <c r="B1677">
        <v>52.459482000000001</v>
      </c>
      <c r="C1677" s="15">
        <v>13.420488000000001</v>
      </c>
      <c r="D1677" s="2" t="s">
        <v>6730</v>
      </c>
      <c r="E1677" s="14" t="s">
        <v>5057</v>
      </c>
      <c r="F1677" s="14" t="e" vm="3">
        <v>#VALUE!</v>
      </c>
      <c r="G1677" s="2" t="str">
        <f>_xlfn.XLOOKUP(E1677,missing_cities!$Q$2:$Q$56,missing_cities!$R$2:$R$56,"Not Found",0)</f>
        <v>Germany</v>
      </c>
      <c r="H1677" t="str">
        <f>_xlfn.XLOOKUP(E1677,missing_cities!$Q$2:$Q$56,missing_cities!$S$2:$S$56,"Not Found",0)</f>
        <v>Europe</v>
      </c>
      <c r="I1677" t="s">
        <v>1684</v>
      </c>
      <c r="J1677" s="15">
        <v>0.3</v>
      </c>
      <c r="K1677" t="s">
        <v>19</v>
      </c>
      <c r="L1677" s="15" t="str">
        <f t="shared" si="52"/>
        <v>9:00-18:00</v>
      </c>
      <c r="M1677" s="16">
        <f t="shared" si="53"/>
        <v>0.37</v>
      </c>
      <c r="N1677" s="15">
        <v>5.57</v>
      </c>
      <c r="O1677" s="15">
        <v>79</v>
      </c>
      <c r="P1677" t="s">
        <v>37</v>
      </c>
      <c r="Q1677">
        <v>50</v>
      </c>
      <c r="R1677" t="s">
        <v>48</v>
      </c>
      <c r="S1677">
        <v>2018</v>
      </c>
      <c r="T1677" t="s">
        <v>22</v>
      </c>
      <c r="U1677" s="15">
        <v>3.5</v>
      </c>
      <c r="V1677" s="15">
        <v>7</v>
      </c>
      <c r="W1677" t="s">
        <v>23</v>
      </c>
    </row>
    <row r="1678" spans="1:23">
      <c r="A1678" t="s">
        <v>1722</v>
      </c>
      <c r="B1678">
        <v>34.036968999999999</v>
      </c>
      <c r="C1678" s="15">
        <v>-118.34888100000001</v>
      </c>
      <c r="D1678" s="2" t="s">
        <v>6731</v>
      </c>
      <c r="E1678" s="14" t="s">
        <v>5111</v>
      </c>
      <c r="F1678" s="14" t="e" vm="5">
        <v>#VALUE!</v>
      </c>
      <c r="G1678" s="2" t="str">
        <f>_xlfn.XLOOKUP(E1678,missing_cities!$Q$2:$Q$56,missing_cities!$R$2:$R$56,"Not Found",0)</f>
        <v>United States</v>
      </c>
      <c r="H1678" t="str">
        <f>_xlfn.XLOOKUP(E1678,missing_cities!$Q$2:$Q$56,missing_cities!$S$2:$S$56,"Not Found",0)</f>
        <v>North America</v>
      </c>
      <c r="I1678" t="s">
        <v>1684</v>
      </c>
      <c r="J1678" s="15">
        <v>0.44</v>
      </c>
      <c r="K1678" s="1">
        <v>45862</v>
      </c>
      <c r="L1678" s="15" t="str">
        <f t="shared" si="52"/>
        <v>9.00-21.00</v>
      </c>
      <c r="M1678" s="16">
        <f t="shared" si="53"/>
        <v>12</v>
      </c>
      <c r="N1678" s="15">
        <v>9.0500000000000007</v>
      </c>
      <c r="O1678" s="15">
        <v>25</v>
      </c>
      <c r="P1678" t="s">
        <v>37</v>
      </c>
      <c r="Q1678">
        <v>22</v>
      </c>
      <c r="R1678" t="s">
        <v>40</v>
      </c>
      <c r="S1678">
        <v>2020</v>
      </c>
      <c r="T1678" t="s">
        <v>22</v>
      </c>
      <c r="U1678" s="15">
        <v>4.5</v>
      </c>
      <c r="V1678" s="15">
        <v>5</v>
      </c>
      <c r="W1678" t="s">
        <v>32</v>
      </c>
    </row>
    <row r="1679" spans="1:23">
      <c r="A1679" t="s">
        <v>1723</v>
      </c>
      <c r="B1679">
        <v>25.264785</v>
      </c>
      <c r="C1679" s="15">
        <v>55.343229000000001</v>
      </c>
      <c r="D1679" s="2" t="s">
        <v>6732</v>
      </c>
      <c r="E1679" s="14" t="s">
        <v>5076</v>
      </c>
      <c r="F1679" s="14" t="e" vm="10">
        <v>#VALUE!</v>
      </c>
      <c r="G1679" s="2" t="str">
        <f>_xlfn.XLOOKUP(E1679,missing_cities!$Q$2:$Q$56,missing_cities!$R$2:$R$56,"Not Found",0)</f>
        <v>United Arab Emirates</v>
      </c>
      <c r="H1679" t="str">
        <f>_xlfn.XLOOKUP(E1679,missing_cities!$Q$2:$Q$56,missing_cities!$S$2:$S$56,"Not Found",0)</f>
        <v>Asia</v>
      </c>
      <c r="I1679" t="s">
        <v>1684</v>
      </c>
      <c r="J1679" s="15">
        <v>0.41</v>
      </c>
      <c r="K1679" t="s">
        <v>19</v>
      </c>
      <c r="L1679" s="15" t="str">
        <f t="shared" si="52"/>
        <v>9:00-18:00</v>
      </c>
      <c r="M1679" s="16">
        <f t="shared" si="53"/>
        <v>0.37</v>
      </c>
      <c r="N1679" s="15">
        <v>4.43</v>
      </c>
      <c r="O1679" s="15">
        <v>17</v>
      </c>
      <c r="P1679" t="s">
        <v>37</v>
      </c>
      <c r="Q1679">
        <v>350</v>
      </c>
      <c r="R1679" t="s">
        <v>132</v>
      </c>
      <c r="S1679">
        <v>2015</v>
      </c>
      <c r="T1679" t="s">
        <v>22</v>
      </c>
      <c r="U1679" s="15">
        <v>3.9</v>
      </c>
      <c r="V1679" s="15">
        <v>8</v>
      </c>
      <c r="W1679" t="s">
        <v>32</v>
      </c>
    </row>
    <row r="1680" spans="1:23">
      <c r="A1680" t="s">
        <v>1724</v>
      </c>
      <c r="B1680">
        <v>37.568724000000003</v>
      </c>
      <c r="C1680" s="15">
        <v>126.962294</v>
      </c>
      <c r="D1680" s="2" t="s">
        <v>6733</v>
      </c>
      <c r="E1680" s="14" t="s">
        <v>5063</v>
      </c>
      <c r="F1680" s="14" t="e" vm="6">
        <v>#VALUE!</v>
      </c>
      <c r="G1680" s="2" t="str">
        <f>_xlfn.XLOOKUP(E1680,missing_cities!$Q$2:$Q$56,missing_cities!$R$2:$R$56,"Not Found",0)</f>
        <v>South Korea</v>
      </c>
      <c r="H1680" t="str">
        <f>_xlfn.XLOOKUP(E1680,missing_cities!$Q$2:$Q$56,missing_cities!$S$2:$S$56,"Not Found",0)</f>
        <v>Asia</v>
      </c>
      <c r="I1680" t="s">
        <v>1684</v>
      </c>
      <c r="J1680" s="15">
        <v>0.41</v>
      </c>
      <c r="K1680" t="s">
        <v>19</v>
      </c>
      <c r="L1680" s="15" t="str">
        <f t="shared" si="52"/>
        <v>9:00-18:00</v>
      </c>
      <c r="M1680" s="16">
        <f t="shared" si="53"/>
        <v>0.37</v>
      </c>
      <c r="N1680" s="15">
        <v>3</v>
      </c>
      <c r="O1680" s="15">
        <v>54</v>
      </c>
      <c r="P1680" t="s">
        <v>25</v>
      </c>
      <c r="Q1680">
        <v>150</v>
      </c>
      <c r="R1680" t="s">
        <v>21</v>
      </c>
      <c r="S1680">
        <v>2018</v>
      </c>
      <c r="T1680" t="s">
        <v>31</v>
      </c>
      <c r="U1680" s="15">
        <v>4.8</v>
      </c>
      <c r="V1680" s="15">
        <v>10</v>
      </c>
      <c r="W1680" t="s">
        <v>23</v>
      </c>
    </row>
    <row r="1681" spans="1:23">
      <c r="A1681" t="s">
        <v>1725</v>
      </c>
      <c r="B1681">
        <v>43.737898000000001</v>
      </c>
      <c r="C1681" s="15">
        <v>-79.330017999999995</v>
      </c>
      <c r="D1681" s="2" t="s">
        <v>6734</v>
      </c>
      <c r="E1681" s="14" t="s">
        <v>5050</v>
      </c>
      <c r="F1681" s="14" t="e" vm="1">
        <v>#VALUE!</v>
      </c>
      <c r="G1681" s="2" t="str">
        <f>_xlfn.XLOOKUP(E1681,missing_cities!$Q$2:$Q$56,missing_cities!$R$2:$R$56,"Not Found",0)</f>
        <v>Canada</v>
      </c>
      <c r="H1681" t="str">
        <f>_xlfn.XLOOKUP(E1681,missing_cities!$Q$2:$Q$56,missing_cities!$S$2:$S$56,"Not Found",0)</f>
        <v>North America</v>
      </c>
      <c r="I1681" t="s">
        <v>1684</v>
      </c>
      <c r="J1681" s="15">
        <v>0.14000000000000001</v>
      </c>
      <c r="K1681" t="s">
        <v>34</v>
      </c>
      <c r="L1681" s="15" t="str">
        <f t="shared" si="52"/>
        <v>6:00-22:00</v>
      </c>
      <c r="M1681" s="16">
        <f t="shared" si="53"/>
        <v>0.67</v>
      </c>
      <c r="N1681" s="15">
        <v>19.64</v>
      </c>
      <c r="O1681" s="15">
        <v>93</v>
      </c>
      <c r="P1681" t="s">
        <v>39</v>
      </c>
      <c r="Q1681">
        <v>22</v>
      </c>
      <c r="R1681" t="s">
        <v>46</v>
      </c>
      <c r="S1681">
        <v>2020</v>
      </c>
      <c r="T1681" t="s">
        <v>31</v>
      </c>
      <c r="U1681" s="15">
        <v>3.4</v>
      </c>
      <c r="V1681" s="15">
        <v>5</v>
      </c>
      <c r="W1681" t="s">
        <v>27</v>
      </c>
    </row>
    <row r="1682" spans="1:23">
      <c r="A1682" t="s">
        <v>1726</v>
      </c>
      <c r="B1682">
        <v>19.587423000000001</v>
      </c>
      <c r="C1682" s="15">
        <v>-99.072920999999994</v>
      </c>
      <c r="D1682" s="2" t="s">
        <v>6735</v>
      </c>
      <c r="E1682" s="14" t="s">
        <v>5119</v>
      </c>
      <c r="F1682" s="14" t="e" vm="13">
        <v>#VALUE!</v>
      </c>
      <c r="G1682" s="2" t="str">
        <f>_xlfn.XLOOKUP(E1682,missing_cities!$Q$2:$Q$56,missing_cities!$R$2:$R$56,"Not Found",0)</f>
        <v>Mexico</v>
      </c>
      <c r="H1682" t="str">
        <f>_xlfn.XLOOKUP(E1682,missing_cities!$Q$2:$Q$56,missing_cities!$S$2:$S$56,"Not Found",0)</f>
        <v>North America</v>
      </c>
      <c r="I1682" t="s">
        <v>1684</v>
      </c>
      <c r="J1682" s="15">
        <v>0.26</v>
      </c>
      <c r="K1682" s="1">
        <v>45862</v>
      </c>
      <c r="L1682" s="15" t="str">
        <f t="shared" si="52"/>
        <v>9.00-21.00</v>
      </c>
      <c r="M1682" s="16">
        <f t="shared" si="53"/>
        <v>12</v>
      </c>
      <c r="N1682" s="15">
        <v>3.62</v>
      </c>
      <c r="O1682" s="15">
        <v>76</v>
      </c>
      <c r="P1682" t="s">
        <v>29</v>
      </c>
      <c r="Q1682">
        <v>150</v>
      </c>
      <c r="R1682" t="s">
        <v>21</v>
      </c>
      <c r="S1682">
        <v>2018</v>
      </c>
      <c r="T1682" t="s">
        <v>31</v>
      </c>
      <c r="U1682" s="15">
        <v>4.4000000000000004</v>
      </c>
      <c r="V1682" s="15">
        <v>10</v>
      </c>
      <c r="W1682" t="s">
        <v>32</v>
      </c>
    </row>
    <row r="1683" spans="1:23">
      <c r="A1683" t="s">
        <v>1727</v>
      </c>
      <c r="B1683">
        <v>19.521944999999999</v>
      </c>
      <c r="C1683" s="15">
        <v>-99.049854999999994</v>
      </c>
      <c r="D1683" s="2" t="s">
        <v>6736</v>
      </c>
      <c r="E1683" s="14" t="s">
        <v>5119</v>
      </c>
      <c r="F1683" s="14" t="e" vm="13">
        <v>#VALUE!</v>
      </c>
      <c r="G1683" s="2" t="str">
        <f>_xlfn.XLOOKUP(E1683,missing_cities!$Q$2:$Q$56,missing_cities!$R$2:$R$56,"Not Found",0)</f>
        <v>Mexico</v>
      </c>
      <c r="H1683" t="str">
        <f>_xlfn.XLOOKUP(E1683,missing_cities!$Q$2:$Q$56,missing_cities!$S$2:$S$56,"Not Found",0)</f>
        <v>North America</v>
      </c>
      <c r="I1683" t="s">
        <v>1684</v>
      </c>
      <c r="J1683" s="15">
        <v>0.28999999999999998</v>
      </c>
      <c r="K1683" t="s">
        <v>19</v>
      </c>
      <c r="L1683" s="15" t="str">
        <f t="shared" si="52"/>
        <v>9:00-18:00</v>
      </c>
      <c r="M1683" s="16">
        <f t="shared" si="53"/>
        <v>0.37</v>
      </c>
      <c r="N1683" s="15">
        <v>0.56000000000000005</v>
      </c>
      <c r="O1683" s="15">
        <v>47</v>
      </c>
      <c r="P1683" t="s">
        <v>25</v>
      </c>
      <c r="Q1683">
        <v>350</v>
      </c>
      <c r="R1683" t="s">
        <v>21</v>
      </c>
      <c r="S1683">
        <v>2012</v>
      </c>
      <c r="T1683" t="s">
        <v>31</v>
      </c>
      <c r="U1683" s="15">
        <v>3.2</v>
      </c>
      <c r="V1683" s="15">
        <v>1</v>
      </c>
      <c r="W1683" t="s">
        <v>23</v>
      </c>
    </row>
    <row r="1684" spans="1:23">
      <c r="A1684" t="s">
        <v>1728</v>
      </c>
      <c r="B1684">
        <v>18.979559999999999</v>
      </c>
      <c r="C1684" s="15">
        <v>72.963573999999994</v>
      </c>
      <c r="D1684" s="2" t="s">
        <v>6737</v>
      </c>
      <c r="E1684" s="14" t="s">
        <v>5079</v>
      </c>
      <c r="F1684" s="14" t="e" vm="11">
        <v>#VALUE!</v>
      </c>
      <c r="G1684" s="2" t="str">
        <f>_xlfn.XLOOKUP(E1684,missing_cities!$Q$2:$Q$56,missing_cities!$R$2:$R$56,"Not Found",0)</f>
        <v>India</v>
      </c>
      <c r="H1684" t="str">
        <f>_xlfn.XLOOKUP(E1684,missing_cities!$Q$2:$Q$56,missing_cities!$S$2:$S$56,"Not Found",0)</f>
        <v>Asia</v>
      </c>
      <c r="I1684" t="s">
        <v>1684</v>
      </c>
      <c r="J1684" s="15">
        <v>0.11</v>
      </c>
      <c r="K1684" t="s">
        <v>34</v>
      </c>
      <c r="L1684" s="15" t="str">
        <f t="shared" si="52"/>
        <v>6:00-22:00</v>
      </c>
      <c r="M1684" s="16">
        <f t="shared" si="53"/>
        <v>0.67</v>
      </c>
      <c r="N1684" s="15">
        <v>3.14</v>
      </c>
      <c r="O1684" s="15">
        <v>43</v>
      </c>
      <c r="P1684" t="s">
        <v>37</v>
      </c>
      <c r="Q1684">
        <v>350</v>
      </c>
      <c r="R1684" t="s">
        <v>48</v>
      </c>
      <c r="S1684">
        <v>2020</v>
      </c>
      <c r="T1684" t="s">
        <v>22</v>
      </c>
      <c r="U1684" s="15">
        <v>5</v>
      </c>
      <c r="V1684" s="15">
        <v>7</v>
      </c>
      <c r="W1684" t="s">
        <v>27</v>
      </c>
    </row>
    <row r="1685" spans="1:23">
      <c r="A1685" t="s">
        <v>1729</v>
      </c>
      <c r="B1685">
        <v>13.76324</v>
      </c>
      <c r="C1685" s="15">
        <v>100.555092</v>
      </c>
      <c r="D1685" s="2" t="s">
        <v>6738</v>
      </c>
      <c r="E1685" s="14" t="s">
        <v>5059</v>
      </c>
      <c r="F1685" s="14" t="e" vm="4">
        <v>#VALUE!</v>
      </c>
      <c r="G1685" s="2" t="str">
        <f>_xlfn.XLOOKUP(E1685,missing_cities!$Q$2:$Q$56,missing_cities!$R$2:$R$56,"Not Found",0)</f>
        <v>Thailand</v>
      </c>
      <c r="H1685" t="str">
        <f>_xlfn.XLOOKUP(E1685,missing_cities!$Q$2:$Q$56,missing_cities!$S$2:$S$56,"Not Found",0)</f>
        <v>Asia</v>
      </c>
      <c r="I1685" t="s">
        <v>1684</v>
      </c>
      <c r="J1685" s="15">
        <v>0.27</v>
      </c>
      <c r="K1685" s="1">
        <v>45862</v>
      </c>
      <c r="L1685" s="15" t="str">
        <f t="shared" si="52"/>
        <v>9.00-21.00</v>
      </c>
      <c r="M1685" s="16">
        <f t="shared" si="53"/>
        <v>12</v>
      </c>
      <c r="N1685" s="15">
        <v>17.190000000000001</v>
      </c>
      <c r="O1685" s="15">
        <v>22</v>
      </c>
      <c r="P1685" t="s">
        <v>25</v>
      </c>
      <c r="Q1685">
        <v>150</v>
      </c>
      <c r="R1685" t="s">
        <v>40</v>
      </c>
      <c r="S1685">
        <v>2014</v>
      </c>
      <c r="T1685" t="s">
        <v>22</v>
      </c>
      <c r="U1685" s="15">
        <v>3.2</v>
      </c>
      <c r="V1685" s="15">
        <v>10</v>
      </c>
      <c r="W1685" t="s">
        <v>27</v>
      </c>
    </row>
    <row r="1686" spans="1:23">
      <c r="A1686" t="s">
        <v>1730</v>
      </c>
      <c r="B1686">
        <v>19.085913999999999</v>
      </c>
      <c r="C1686" s="15">
        <v>72.847076000000001</v>
      </c>
      <c r="D1686" s="2" t="s">
        <v>6739</v>
      </c>
      <c r="E1686" s="14" t="s">
        <v>5079</v>
      </c>
      <c r="F1686" s="14" t="e" vm="11">
        <v>#VALUE!</v>
      </c>
      <c r="G1686" s="2" t="str">
        <f>_xlfn.XLOOKUP(E1686,missing_cities!$Q$2:$Q$56,missing_cities!$R$2:$R$56,"Not Found",0)</f>
        <v>India</v>
      </c>
      <c r="H1686" t="str">
        <f>_xlfn.XLOOKUP(E1686,missing_cities!$Q$2:$Q$56,missing_cities!$S$2:$S$56,"Not Found",0)</f>
        <v>Asia</v>
      </c>
      <c r="I1686" t="s">
        <v>1684</v>
      </c>
      <c r="J1686" s="15">
        <v>0.39</v>
      </c>
      <c r="K1686" t="s">
        <v>34</v>
      </c>
      <c r="L1686" s="15" t="str">
        <f t="shared" si="52"/>
        <v>6:00-22:00</v>
      </c>
      <c r="M1686" s="16">
        <f t="shared" si="53"/>
        <v>0.67</v>
      </c>
      <c r="N1686" s="15">
        <v>18.54</v>
      </c>
      <c r="O1686" s="15">
        <v>19</v>
      </c>
      <c r="P1686" t="s">
        <v>25</v>
      </c>
      <c r="Q1686">
        <v>50</v>
      </c>
      <c r="R1686" t="s">
        <v>97</v>
      </c>
      <c r="S1686">
        <v>2022</v>
      </c>
      <c r="T1686" t="s">
        <v>22</v>
      </c>
      <c r="U1686" s="15">
        <v>3.5</v>
      </c>
      <c r="V1686" s="15">
        <v>9</v>
      </c>
      <c r="W1686" t="s">
        <v>32</v>
      </c>
    </row>
    <row r="1687" spans="1:23">
      <c r="A1687" t="s">
        <v>1731</v>
      </c>
      <c r="B1687">
        <v>37.614963000000003</v>
      </c>
      <c r="C1687" s="15">
        <v>127.07167200000001</v>
      </c>
      <c r="D1687" s="2" t="s">
        <v>6740</v>
      </c>
      <c r="E1687" s="14" t="s">
        <v>5063</v>
      </c>
      <c r="F1687" s="14" t="e" vm="6">
        <v>#VALUE!</v>
      </c>
      <c r="G1687" s="2" t="str">
        <f>_xlfn.XLOOKUP(E1687,missing_cities!$Q$2:$Q$56,missing_cities!$R$2:$R$56,"Not Found",0)</f>
        <v>South Korea</v>
      </c>
      <c r="H1687" t="str">
        <f>_xlfn.XLOOKUP(E1687,missing_cities!$Q$2:$Q$56,missing_cities!$S$2:$S$56,"Not Found",0)</f>
        <v>Asia</v>
      </c>
      <c r="I1687" t="s">
        <v>1684</v>
      </c>
      <c r="J1687" s="15">
        <v>0.31</v>
      </c>
      <c r="K1687" t="s">
        <v>34</v>
      </c>
      <c r="L1687" s="15" t="str">
        <f t="shared" si="52"/>
        <v>6:00-22:00</v>
      </c>
      <c r="M1687" s="16">
        <f t="shared" si="53"/>
        <v>0.67</v>
      </c>
      <c r="N1687" s="15">
        <v>9.1199999999999992</v>
      </c>
      <c r="O1687" s="15">
        <v>59</v>
      </c>
      <c r="P1687" t="s">
        <v>20</v>
      </c>
      <c r="Q1687">
        <v>50</v>
      </c>
      <c r="R1687" t="s">
        <v>97</v>
      </c>
      <c r="S1687">
        <v>2018</v>
      </c>
      <c r="T1687" t="s">
        <v>31</v>
      </c>
      <c r="U1687" s="15">
        <v>3.4</v>
      </c>
      <c r="V1687" s="15">
        <v>4</v>
      </c>
      <c r="W1687" t="s">
        <v>23</v>
      </c>
    </row>
    <row r="1688" spans="1:23">
      <c r="A1688" t="s">
        <v>1732</v>
      </c>
      <c r="B1688">
        <v>41.945245</v>
      </c>
      <c r="C1688" s="15">
        <v>-87.702684000000005</v>
      </c>
      <c r="D1688" s="2" t="s">
        <v>6741</v>
      </c>
      <c r="E1688" s="14" t="s">
        <v>5065</v>
      </c>
      <c r="F1688" s="14" t="e" vm="5">
        <v>#VALUE!</v>
      </c>
      <c r="G1688" s="2" t="str">
        <f>_xlfn.XLOOKUP(E1688,missing_cities!$Q$2:$Q$56,missing_cities!$R$2:$R$56,"Not Found",0)</f>
        <v>United States</v>
      </c>
      <c r="H1688" t="str">
        <f>_xlfn.XLOOKUP(E1688,missing_cities!$Q$2:$Q$56,missing_cities!$S$2:$S$56,"Not Found",0)</f>
        <v>North America</v>
      </c>
      <c r="I1688" t="s">
        <v>1684</v>
      </c>
      <c r="J1688" s="15">
        <v>0.3</v>
      </c>
      <c r="K1688" t="s">
        <v>34</v>
      </c>
      <c r="L1688" s="15" t="str">
        <f t="shared" si="52"/>
        <v>6:00-22:00</v>
      </c>
      <c r="M1688" s="16">
        <f t="shared" si="53"/>
        <v>0.67</v>
      </c>
      <c r="N1688" s="15">
        <v>1.96</v>
      </c>
      <c r="O1688" s="15">
        <v>57</v>
      </c>
      <c r="P1688" t="s">
        <v>25</v>
      </c>
      <c r="Q1688">
        <v>50</v>
      </c>
      <c r="R1688" t="s">
        <v>37</v>
      </c>
      <c r="S1688">
        <v>2017</v>
      </c>
      <c r="T1688" t="s">
        <v>22</v>
      </c>
      <c r="U1688" s="15">
        <v>4.9000000000000004</v>
      </c>
      <c r="V1688" s="15">
        <v>1</v>
      </c>
      <c r="W1688" t="s">
        <v>27</v>
      </c>
    </row>
    <row r="1689" spans="1:23">
      <c r="A1689" t="s">
        <v>1733</v>
      </c>
      <c r="B1689">
        <v>39.964942999999998</v>
      </c>
      <c r="C1689" s="15">
        <v>116.356573</v>
      </c>
      <c r="D1689" s="2" t="s">
        <v>6742</v>
      </c>
      <c r="E1689" s="14" t="s">
        <v>5071</v>
      </c>
      <c r="F1689" s="14" t="e" vm="9">
        <v>#VALUE!</v>
      </c>
      <c r="G1689" s="2" t="str">
        <f>_xlfn.XLOOKUP(E1689,missing_cities!$Q$2:$Q$56,missing_cities!$R$2:$R$56,"Not Found",0)</f>
        <v>China</v>
      </c>
      <c r="H1689" t="str">
        <f>_xlfn.XLOOKUP(E1689,missing_cities!$Q$2:$Q$56,missing_cities!$S$2:$S$56,"Not Found",0)</f>
        <v>Asia</v>
      </c>
      <c r="I1689" t="s">
        <v>1684</v>
      </c>
      <c r="J1689" s="15">
        <v>0.37</v>
      </c>
      <c r="K1689" t="s">
        <v>34</v>
      </c>
      <c r="L1689" s="15" t="str">
        <f t="shared" si="52"/>
        <v>6:00-22:00</v>
      </c>
      <c r="M1689" s="16">
        <f t="shared" si="53"/>
        <v>0.67</v>
      </c>
      <c r="N1689" s="15">
        <v>6.45</v>
      </c>
      <c r="O1689" s="15">
        <v>44</v>
      </c>
      <c r="P1689" t="s">
        <v>39</v>
      </c>
      <c r="Q1689">
        <v>22</v>
      </c>
      <c r="R1689" t="s">
        <v>35</v>
      </c>
      <c r="S1689">
        <v>2010</v>
      </c>
      <c r="T1689" t="s">
        <v>31</v>
      </c>
      <c r="U1689" s="15">
        <v>4.0999999999999996</v>
      </c>
      <c r="V1689" s="15">
        <v>7</v>
      </c>
      <c r="W1689" t="s">
        <v>27</v>
      </c>
    </row>
    <row r="1690" spans="1:23">
      <c r="A1690" t="s">
        <v>1734</v>
      </c>
      <c r="B1690">
        <v>25.327731</v>
      </c>
      <c r="C1690" s="15">
        <v>55.265228999999998</v>
      </c>
      <c r="D1690" s="2" t="s">
        <v>6743</v>
      </c>
      <c r="E1690" s="14" t="s">
        <v>5076</v>
      </c>
      <c r="F1690" s="14" t="e" vm="10">
        <v>#VALUE!</v>
      </c>
      <c r="G1690" s="2" t="str">
        <f>_xlfn.XLOOKUP(E1690,missing_cities!$Q$2:$Q$56,missing_cities!$R$2:$R$56,"Not Found",0)</f>
        <v>United Arab Emirates</v>
      </c>
      <c r="H1690" t="str">
        <f>_xlfn.XLOOKUP(E1690,missing_cities!$Q$2:$Q$56,missing_cities!$S$2:$S$56,"Not Found",0)</f>
        <v>Asia</v>
      </c>
      <c r="I1690" t="s">
        <v>1684</v>
      </c>
      <c r="J1690" s="15">
        <v>0.18</v>
      </c>
      <c r="K1690" t="s">
        <v>19</v>
      </c>
      <c r="L1690" s="15" t="str">
        <f t="shared" si="52"/>
        <v>9:00-18:00</v>
      </c>
      <c r="M1690" s="16">
        <f t="shared" si="53"/>
        <v>0.37</v>
      </c>
      <c r="N1690" s="15">
        <v>18.850000000000001</v>
      </c>
      <c r="O1690" s="15">
        <v>44</v>
      </c>
      <c r="P1690" t="s">
        <v>20</v>
      </c>
      <c r="Q1690">
        <v>50</v>
      </c>
      <c r="R1690" t="s">
        <v>40</v>
      </c>
      <c r="S1690">
        <v>2017</v>
      </c>
      <c r="T1690" t="s">
        <v>22</v>
      </c>
      <c r="U1690" s="15">
        <v>3.9</v>
      </c>
      <c r="V1690" s="15">
        <v>6</v>
      </c>
      <c r="W1690" t="s">
        <v>23</v>
      </c>
    </row>
    <row r="1691" spans="1:23">
      <c r="A1691" t="s">
        <v>1735</v>
      </c>
      <c r="B1691">
        <v>-33.752321999999999</v>
      </c>
      <c r="C1691" s="15">
        <v>151.29073399999999</v>
      </c>
      <c r="D1691" s="2" t="s">
        <v>6744</v>
      </c>
      <c r="E1691" s="14" t="s">
        <v>5069</v>
      </c>
      <c r="F1691" s="14" t="e" vm="8">
        <v>#VALUE!</v>
      </c>
      <c r="G1691" s="2" t="str">
        <f>_xlfn.XLOOKUP(E1691,missing_cities!$Q$2:$Q$56,missing_cities!$R$2:$R$56,"Not Found",0)</f>
        <v>Australia</v>
      </c>
      <c r="H1691" t="str">
        <f>_xlfn.XLOOKUP(E1691,missing_cities!$Q$2:$Q$56,missing_cities!$S$2:$S$56,"Not Found",0)</f>
        <v>Australia</v>
      </c>
      <c r="I1691" t="s">
        <v>1684</v>
      </c>
      <c r="J1691" s="15">
        <v>0.28000000000000003</v>
      </c>
      <c r="K1691" s="1">
        <v>45862</v>
      </c>
      <c r="L1691" s="15" t="str">
        <f t="shared" si="52"/>
        <v>9.00-21.00</v>
      </c>
      <c r="M1691" s="16">
        <f t="shared" si="53"/>
        <v>12</v>
      </c>
      <c r="N1691" s="15">
        <v>11.27</v>
      </c>
      <c r="O1691" s="15">
        <v>62</v>
      </c>
      <c r="P1691" t="s">
        <v>37</v>
      </c>
      <c r="Q1691">
        <v>150</v>
      </c>
      <c r="R1691" t="s">
        <v>44</v>
      </c>
      <c r="S1691">
        <v>2023</v>
      </c>
      <c r="T1691" t="s">
        <v>31</v>
      </c>
      <c r="U1691" s="15">
        <v>3.1</v>
      </c>
      <c r="V1691" s="15">
        <v>9</v>
      </c>
      <c r="W1691" t="s">
        <v>27</v>
      </c>
    </row>
    <row r="1692" spans="1:23">
      <c r="A1692" t="s">
        <v>1736</v>
      </c>
      <c r="B1692">
        <v>34.006014999999998</v>
      </c>
      <c r="C1692" s="15">
        <v>-118.340642</v>
      </c>
      <c r="D1692" s="2" t="s">
        <v>6745</v>
      </c>
      <c r="E1692" s="14" t="s">
        <v>5111</v>
      </c>
      <c r="F1692" s="14" t="e" vm="5">
        <v>#VALUE!</v>
      </c>
      <c r="G1692" s="2" t="str">
        <f>_xlfn.XLOOKUP(E1692,missing_cities!$Q$2:$Q$56,missing_cities!$R$2:$R$56,"Not Found",0)</f>
        <v>United States</v>
      </c>
      <c r="H1692" t="str">
        <f>_xlfn.XLOOKUP(E1692,missing_cities!$Q$2:$Q$56,missing_cities!$S$2:$S$56,"Not Found",0)</f>
        <v>North America</v>
      </c>
      <c r="I1692" t="s">
        <v>1684</v>
      </c>
      <c r="J1692" s="15">
        <v>0.28999999999999998</v>
      </c>
      <c r="K1692" t="s">
        <v>19</v>
      </c>
      <c r="L1692" s="15" t="str">
        <f t="shared" si="52"/>
        <v>9:00-18:00</v>
      </c>
      <c r="M1692" s="16">
        <f t="shared" si="53"/>
        <v>0.37</v>
      </c>
      <c r="N1692" s="15">
        <v>18.600000000000001</v>
      </c>
      <c r="O1692" s="15">
        <v>57</v>
      </c>
      <c r="P1692" t="s">
        <v>20</v>
      </c>
      <c r="Q1692">
        <v>50</v>
      </c>
      <c r="R1692" t="s">
        <v>48</v>
      </c>
      <c r="S1692">
        <v>2021</v>
      </c>
      <c r="T1692" t="s">
        <v>22</v>
      </c>
      <c r="U1692" s="15">
        <v>3.3</v>
      </c>
      <c r="V1692" s="15">
        <v>2</v>
      </c>
      <c r="W1692" t="s">
        <v>23</v>
      </c>
    </row>
    <row r="1693" spans="1:23">
      <c r="A1693" t="s">
        <v>1737</v>
      </c>
      <c r="B1693">
        <v>-23.632021999999999</v>
      </c>
      <c r="C1693" s="15">
        <v>-46.571271000000003</v>
      </c>
      <c r="D1693" s="2" t="s">
        <v>6746</v>
      </c>
      <c r="E1693" s="14" t="s">
        <v>5067</v>
      </c>
      <c r="F1693" s="14" t="e" vm="7">
        <v>#VALUE!</v>
      </c>
      <c r="G1693" s="2" t="str">
        <f>_xlfn.XLOOKUP(E1693,missing_cities!$Q$2:$Q$56,missing_cities!$R$2:$R$56,"Not Found",0)</f>
        <v>Brazil</v>
      </c>
      <c r="H1693" t="str">
        <f>_xlfn.XLOOKUP(E1693,missing_cities!$Q$2:$Q$56,missing_cities!$S$2:$S$56,"Not Found",0)</f>
        <v>South America</v>
      </c>
      <c r="I1693" t="s">
        <v>1684</v>
      </c>
      <c r="J1693" s="15">
        <v>0.21</v>
      </c>
      <c r="K1693" t="s">
        <v>34</v>
      </c>
      <c r="L1693" s="15" t="str">
        <f t="shared" si="52"/>
        <v>6:00-22:00</v>
      </c>
      <c r="M1693" s="16">
        <f t="shared" si="53"/>
        <v>0.67</v>
      </c>
      <c r="N1693" s="15">
        <v>7.71</v>
      </c>
      <c r="O1693" s="15">
        <v>62</v>
      </c>
      <c r="P1693" t="s">
        <v>37</v>
      </c>
      <c r="Q1693">
        <v>50</v>
      </c>
      <c r="R1693" t="s">
        <v>21</v>
      </c>
      <c r="S1693">
        <v>2021</v>
      </c>
      <c r="T1693" t="s">
        <v>22</v>
      </c>
      <c r="U1693" s="15">
        <v>3.7</v>
      </c>
      <c r="V1693" s="15">
        <v>7</v>
      </c>
      <c r="W1693" t="s">
        <v>32</v>
      </c>
    </row>
    <row r="1694" spans="1:23">
      <c r="A1694" t="s">
        <v>1738</v>
      </c>
      <c r="B1694">
        <v>55.879506999999997</v>
      </c>
      <c r="C1694" s="15">
        <v>37.662621000000001</v>
      </c>
      <c r="D1694" s="2" t="s">
        <v>6747</v>
      </c>
      <c r="E1694" s="14" t="s">
        <v>5052</v>
      </c>
      <c r="F1694" s="14" t="e" vm="2">
        <v>#VALUE!</v>
      </c>
      <c r="G1694" s="2" t="str">
        <f>_xlfn.XLOOKUP(E1694,missing_cities!$Q$2:$Q$56,missing_cities!$R$2:$R$56,"Not Found",0)</f>
        <v>Russia</v>
      </c>
      <c r="H1694" t="str">
        <f>_xlfn.XLOOKUP(E1694,missing_cities!$Q$2:$Q$56,missing_cities!$S$2:$S$56,"Not Found",0)</f>
        <v>Europe</v>
      </c>
      <c r="I1694" t="s">
        <v>1684</v>
      </c>
      <c r="J1694" s="15">
        <v>0.46</v>
      </c>
      <c r="K1694" s="1">
        <v>45862</v>
      </c>
      <c r="L1694" s="15" t="str">
        <f t="shared" si="52"/>
        <v>9.00-21.00</v>
      </c>
      <c r="M1694" s="16">
        <f t="shared" si="53"/>
        <v>12</v>
      </c>
      <c r="N1694" s="15">
        <v>8.61</v>
      </c>
      <c r="O1694" s="15">
        <v>83</v>
      </c>
      <c r="P1694" t="s">
        <v>29</v>
      </c>
      <c r="Q1694">
        <v>50</v>
      </c>
      <c r="R1694" t="s">
        <v>30</v>
      </c>
      <c r="S1694">
        <v>2019</v>
      </c>
      <c r="T1694" t="s">
        <v>22</v>
      </c>
      <c r="U1694" s="15">
        <v>4.5</v>
      </c>
      <c r="V1694" s="15">
        <v>6</v>
      </c>
      <c r="W1694" t="s">
        <v>23</v>
      </c>
    </row>
    <row r="1695" spans="1:23">
      <c r="A1695" t="s">
        <v>1739</v>
      </c>
      <c r="B1695">
        <v>-33.872185999999999</v>
      </c>
      <c r="C1695" s="15">
        <v>151.346868</v>
      </c>
      <c r="D1695" s="2" t="s">
        <v>6748</v>
      </c>
      <c r="E1695" s="14" t="s">
        <v>5069</v>
      </c>
      <c r="F1695" s="14" t="e" vm="8">
        <v>#VALUE!</v>
      </c>
      <c r="G1695" s="2" t="str">
        <f>_xlfn.XLOOKUP(E1695,missing_cities!$Q$2:$Q$56,missing_cities!$R$2:$R$56,"Not Found",0)</f>
        <v>Australia</v>
      </c>
      <c r="H1695" t="str">
        <f>_xlfn.XLOOKUP(E1695,missing_cities!$Q$2:$Q$56,missing_cities!$S$2:$S$56,"Not Found",0)</f>
        <v>Australia</v>
      </c>
      <c r="I1695" t="s">
        <v>1684</v>
      </c>
      <c r="J1695" s="15">
        <v>0.16</v>
      </c>
      <c r="K1695" s="1">
        <v>45862</v>
      </c>
      <c r="L1695" s="15" t="str">
        <f t="shared" si="52"/>
        <v>9.00-21.00</v>
      </c>
      <c r="M1695" s="16">
        <f t="shared" si="53"/>
        <v>12</v>
      </c>
      <c r="N1695" s="15">
        <v>15.95</v>
      </c>
      <c r="O1695" s="15">
        <v>71</v>
      </c>
      <c r="P1695" t="s">
        <v>39</v>
      </c>
      <c r="Q1695">
        <v>50</v>
      </c>
      <c r="R1695" t="s">
        <v>48</v>
      </c>
      <c r="S1695">
        <v>2013</v>
      </c>
      <c r="T1695" t="s">
        <v>31</v>
      </c>
      <c r="U1695" s="15">
        <v>4.0999999999999996</v>
      </c>
      <c r="V1695" s="15">
        <v>6</v>
      </c>
      <c r="W1695" t="s">
        <v>27</v>
      </c>
    </row>
    <row r="1696" spans="1:23">
      <c r="A1696" t="s">
        <v>1740</v>
      </c>
      <c r="B1696">
        <v>-33.704286000000003</v>
      </c>
      <c r="C1696" s="15">
        <v>18.454533999999999</v>
      </c>
      <c r="D1696" s="2" t="s">
        <v>6749</v>
      </c>
      <c r="E1696" s="14" t="s">
        <v>5085</v>
      </c>
      <c r="F1696" s="14" t="e" vm="12">
        <v>#VALUE!</v>
      </c>
      <c r="G1696" s="2" t="str">
        <f>_xlfn.XLOOKUP(E1696,missing_cities!$Q$2:$Q$56,missing_cities!$R$2:$R$56,"Not Found",0)</f>
        <v>South Africa</v>
      </c>
      <c r="H1696" t="str">
        <f>_xlfn.XLOOKUP(E1696,missing_cities!$Q$2:$Q$56,missing_cities!$S$2:$S$56,"Not Found",0)</f>
        <v>Africa</v>
      </c>
      <c r="I1696" t="s">
        <v>1684</v>
      </c>
      <c r="J1696" s="15">
        <v>0.5</v>
      </c>
      <c r="K1696" t="s">
        <v>34</v>
      </c>
      <c r="L1696" s="15" t="str">
        <f t="shared" si="52"/>
        <v>6:00-22:00</v>
      </c>
      <c r="M1696" s="16">
        <f t="shared" si="53"/>
        <v>0.67</v>
      </c>
      <c r="N1696" s="15">
        <v>6.97</v>
      </c>
      <c r="O1696" s="15">
        <v>76</v>
      </c>
      <c r="P1696" t="s">
        <v>37</v>
      </c>
      <c r="Q1696">
        <v>350</v>
      </c>
      <c r="R1696" t="s">
        <v>48</v>
      </c>
      <c r="S1696">
        <v>2011</v>
      </c>
      <c r="T1696" t="s">
        <v>22</v>
      </c>
      <c r="U1696" s="15">
        <v>4.3</v>
      </c>
      <c r="V1696" s="15">
        <v>4</v>
      </c>
      <c r="W1696" t="s">
        <v>23</v>
      </c>
    </row>
    <row r="1697" spans="1:23">
      <c r="A1697" t="s">
        <v>1741</v>
      </c>
      <c r="B1697">
        <v>-33.77252</v>
      </c>
      <c r="C1697" s="15">
        <v>18.541710999999999</v>
      </c>
      <c r="D1697" s="2" t="s">
        <v>6750</v>
      </c>
      <c r="E1697" s="14" t="s">
        <v>5085</v>
      </c>
      <c r="F1697" s="14" t="e" vm="12">
        <v>#VALUE!</v>
      </c>
      <c r="G1697" s="2" t="str">
        <f>_xlfn.XLOOKUP(E1697,missing_cities!$Q$2:$Q$56,missing_cities!$R$2:$R$56,"Not Found",0)</f>
        <v>South Africa</v>
      </c>
      <c r="H1697" t="str">
        <f>_xlfn.XLOOKUP(E1697,missing_cities!$Q$2:$Q$56,missing_cities!$S$2:$S$56,"Not Found",0)</f>
        <v>Africa</v>
      </c>
      <c r="I1697" t="s">
        <v>1684</v>
      </c>
      <c r="J1697" s="15">
        <v>0.44</v>
      </c>
      <c r="K1697" t="s">
        <v>34</v>
      </c>
      <c r="L1697" s="15" t="str">
        <f t="shared" si="52"/>
        <v>6:00-22:00</v>
      </c>
      <c r="M1697" s="16">
        <f t="shared" si="53"/>
        <v>0.67</v>
      </c>
      <c r="N1697" s="15">
        <v>0.74</v>
      </c>
      <c r="O1697" s="15">
        <v>14</v>
      </c>
      <c r="P1697" t="s">
        <v>25</v>
      </c>
      <c r="Q1697">
        <v>50</v>
      </c>
      <c r="R1697" t="s">
        <v>132</v>
      </c>
      <c r="S1697">
        <v>2023</v>
      </c>
      <c r="T1697" t="s">
        <v>31</v>
      </c>
      <c r="U1697" s="15">
        <v>3.4</v>
      </c>
      <c r="V1697" s="15">
        <v>8</v>
      </c>
      <c r="W1697" t="s">
        <v>23</v>
      </c>
    </row>
    <row r="1698" spans="1:23">
      <c r="A1698" t="s">
        <v>1742</v>
      </c>
      <c r="B1698">
        <v>19.494854</v>
      </c>
      <c r="C1698" s="15">
        <v>-99.114742000000007</v>
      </c>
      <c r="D1698" s="2" t="s">
        <v>6751</v>
      </c>
      <c r="E1698" s="14" t="s">
        <v>5119</v>
      </c>
      <c r="F1698" s="14" t="e" vm="13">
        <v>#VALUE!</v>
      </c>
      <c r="G1698" s="2" t="str">
        <f>_xlfn.XLOOKUP(E1698,missing_cities!$Q$2:$Q$56,missing_cities!$R$2:$R$56,"Not Found",0)</f>
        <v>Mexico</v>
      </c>
      <c r="H1698" t="str">
        <f>_xlfn.XLOOKUP(E1698,missing_cities!$Q$2:$Q$56,missing_cities!$S$2:$S$56,"Not Found",0)</f>
        <v>North America</v>
      </c>
      <c r="I1698" t="s">
        <v>1684</v>
      </c>
      <c r="J1698" s="15">
        <v>0.26</v>
      </c>
      <c r="K1698" s="1">
        <v>45862</v>
      </c>
      <c r="L1698" s="15" t="str">
        <f t="shared" si="52"/>
        <v>9.00-21.00</v>
      </c>
      <c r="M1698" s="16">
        <f t="shared" si="53"/>
        <v>12</v>
      </c>
      <c r="N1698" s="15">
        <v>10.3</v>
      </c>
      <c r="O1698" s="15">
        <v>75</v>
      </c>
      <c r="P1698" t="s">
        <v>37</v>
      </c>
      <c r="Q1698">
        <v>50</v>
      </c>
      <c r="R1698" t="s">
        <v>67</v>
      </c>
      <c r="S1698">
        <v>2018</v>
      </c>
      <c r="T1698" t="s">
        <v>22</v>
      </c>
      <c r="U1698" s="15">
        <v>4.8</v>
      </c>
      <c r="V1698" s="15">
        <v>9</v>
      </c>
      <c r="W1698" t="s">
        <v>32</v>
      </c>
    </row>
    <row r="1699" spans="1:23">
      <c r="A1699" t="s">
        <v>1743</v>
      </c>
      <c r="B1699">
        <v>37.769385</v>
      </c>
      <c r="C1699" s="15">
        <v>-122.409949</v>
      </c>
      <c r="D1699" s="2" t="s">
        <v>6752</v>
      </c>
      <c r="E1699" s="14" t="s">
        <v>5061</v>
      </c>
      <c r="F1699" s="14" t="e" vm="5">
        <v>#VALUE!</v>
      </c>
      <c r="G1699" s="2" t="str">
        <f>_xlfn.XLOOKUP(E1699,missing_cities!$Q$2:$Q$56,missing_cities!$R$2:$R$56,"Not Found",0)</f>
        <v>United States</v>
      </c>
      <c r="H1699" t="str">
        <f>_xlfn.XLOOKUP(E1699,missing_cities!$Q$2:$Q$56,missing_cities!$S$2:$S$56,"Not Found",0)</f>
        <v>North America</v>
      </c>
      <c r="I1699" t="s">
        <v>1684</v>
      </c>
      <c r="J1699" s="15">
        <v>0.5</v>
      </c>
      <c r="K1699" t="s">
        <v>34</v>
      </c>
      <c r="L1699" s="15" t="str">
        <f t="shared" si="52"/>
        <v>6:00-22:00</v>
      </c>
      <c r="M1699" s="16">
        <f t="shared" si="53"/>
        <v>0.67</v>
      </c>
      <c r="N1699" s="15">
        <v>13.46</v>
      </c>
      <c r="O1699" s="15">
        <v>95</v>
      </c>
      <c r="P1699" t="s">
        <v>29</v>
      </c>
      <c r="Q1699">
        <v>22</v>
      </c>
      <c r="R1699" t="s">
        <v>21</v>
      </c>
      <c r="S1699">
        <v>2017</v>
      </c>
      <c r="T1699" t="s">
        <v>31</v>
      </c>
      <c r="U1699" s="15">
        <v>5</v>
      </c>
      <c r="V1699" s="15">
        <v>1</v>
      </c>
      <c r="W1699" t="s">
        <v>23</v>
      </c>
    </row>
    <row r="1700" spans="1:23">
      <c r="A1700" t="s">
        <v>1744</v>
      </c>
      <c r="B1700">
        <v>-13.956652</v>
      </c>
      <c r="C1700" s="15">
        <v>77.822198</v>
      </c>
      <c r="D1700" s="2" t="s">
        <v>6753</v>
      </c>
      <c r="E1700" s="14" t="str">
        <f>_xlfn.XLOOKUP(C1700,missing_cities!B:B,missing_cities!C:C,"Not Found",0)</f>
        <v>Error</v>
      </c>
      <c r="F1700" s="14" t="s">
        <v>9987</v>
      </c>
      <c r="G1700" s="2" t="str">
        <f>_xlfn.XLOOKUP(E1700,missing_cities!$Q$2:$Q$56,missing_cities!$R$2:$R$56,"Not Found",0)</f>
        <v>Error</v>
      </c>
      <c r="H1700" t="str">
        <f>_xlfn.XLOOKUP(E1700,missing_cities!$Q$2:$Q$56,missing_cities!$S$2:$S$56,"Not Found",0)</f>
        <v>Error</v>
      </c>
      <c r="I1700" t="s">
        <v>1684</v>
      </c>
      <c r="J1700" s="15">
        <v>0.5</v>
      </c>
      <c r="K1700" t="s">
        <v>19</v>
      </c>
      <c r="L1700" s="15" t="str">
        <f t="shared" si="52"/>
        <v>9:00-18:00</v>
      </c>
      <c r="M1700" s="16">
        <f t="shared" si="53"/>
        <v>0.37</v>
      </c>
      <c r="N1700" s="15">
        <v>19.37</v>
      </c>
      <c r="O1700" s="15">
        <v>22</v>
      </c>
      <c r="P1700" t="s">
        <v>39</v>
      </c>
      <c r="Q1700">
        <v>50</v>
      </c>
      <c r="R1700" t="s">
        <v>48</v>
      </c>
      <c r="S1700">
        <v>2013</v>
      </c>
      <c r="T1700" t="s">
        <v>22</v>
      </c>
      <c r="U1700" s="15">
        <v>3.2</v>
      </c>
      <c r="V1700" s="15">
        <v>7</v>
      </c>
      <c r="W1700" t="s">
        <v>32</v>
      </c>
    </row>
    <row r="1701" spans="1:23">
      <c r="A1701" t="s">
        <v>1745</v>
      </c>
      <c r="B1701">
        <v>52.489212999999999</v>
      </c>
      <c r="C1701" s="15">
        <v>13.427218</v>
      </c>
      <c r="D1701" s="2" t="s">
        <v>6754</v>
      </c>
      <c r="E1701" s="14" t="s">
        <v>5057</v>
      </c>
      <c r="F1701" s="14" t="e" vm="3">
        <v>#VALUE!</v>
      </c>
      <c r="G1701" s="2" t="str">
        <f>_xlfn.XLOOKUP(E1701,missing_cities!$Q$2:$Q$56,missing_cities!$R$2:$R$56,"Not Found",0)</f>
        <v>Germany</v>
      </c>
      <c r="H1701" t="str">
        <f>_xlfn.XLOOKUP(E1701,missing_cities!$Q$2:$Q$56,missing_cities!$S$2:$S$56,"Not Found",0)</f>
        <v>Europe</v>
      </c>
      <c r="I1701" t="s">
        <v>1684</v>
      </c>
      <c r="J1701" s="15">
        <v>0.25</v>
      </c>
      <c r="K1701" t="s">
        <v>19</v>
      </c>
      <c r="L1701" s="15" t="str">
        <f t="shared" si="52"/>
        <v>9:00-18:00</v>
      </c>
      <c r="M1701" s="16">
        <f t="shared" si="53"/>
        <v>0.37</v>
      </c>
      <c r="N1701" s="15">
        <v>11.02</v>
      </c>
      <c r="O1701" s="15">
        <v>92</v>
      </c>
      <c r="P1701" t="s">
        <v>20</v>
      </c>
      <c r="Q1701">
        <v>22</v>
      </c>
      <c r="R1701" t="s">
        <v>46</v>
      </c>
      <c r="S1701">
        <v>2017</v>
      </c>
      <c r="T1701" t="s">
        <v>31</v>
      </c>
      <c r="U1701" s="15">
        <v>4.0999999999999996</v>
      </c>
      <c r="V1701" s="15">
        <v>3</v>
      </c>
      <c r="W1701" t="s">
        <v>23</v>
      </c>
    </row>
    <row r="1702" spans="1:23">
      <c r="A1702" t="s">
        <v>1746</v>
      </c>
      <c r="B1702">
        <v>-33.833545999999998</v>
      </c>
      <c r="C1702" s="15">
        <v>18.554577999999999</v>
      </c>
      <c r="D1702" s="2" t="s">
        <v>6755</v>
      </c>
      <c r="E1702" s="14" t="s">
        <v>5085</v>
      </c>
      <c r="F1702" s="14" t="e" vm="12">
        <v>#VALUE!</v>
      </c>
      <c r="G1702" s="2" t="str">
        <f>_xlfn.XLOOKUP(E1702,missing_cities!$Q$2:$Q$56,missing_cities!$R$2:$R$56,"Not Found",0)</f>
        <v>South Africa</v>
      </c>
      <c r="H1702" t="str">
        <f>_xlfn.XLOOKUP(E1702,missing_cities!$Q$2:$Q$56,missing_cities!$S$2:$S$56,"Not Found",0)</f>
        <v>Africa</v>
      </c>
      <c r="I1702" t="s">
        <v>1684</v>
      </c>
      <c r="J1702" s="15">
        <v>0.33</v>
      </c>
      <c r="K1702" t="s">
        <v>34</v>
      </c>
      <c r="L1702" s="15" t="str">
        <f t="shared" si="52"/>
        <v>6:00-22:00</v>
      </c>
      <c r="M1702" s="16">
        <f t="shared" si="53"/>
        <v>0.67</v>
      </c>
      <c r="N1702" s="15">
        <v>7.88</v>
      </c>
      <c r="O1702" s="15">
        <v>90</v>
      </c>
      <c r="P1702" t="s">
        <v>25</v>
      </c>
      <c r="Q1702">
        <v>150</v>
      </c>
      <c r="R1702" t="s">
        <v>30</v>
      </c>
      <c r="S1702">
        <v>2015</v>
      </c>
      <c r="T1702" t="s">
        <v>31</v>
      </c>
      <c r="U1702" s="15">
        <v>4.5999999999999996</v>
      </c>
      <c r="V1702" s="15">
        <v>1</v>
      </c>
      <c r="W1702" t="s">
        <v>32</v>
      </c>
    </row>
    <row r="1703" spans="1:23">
      <c r="A1703" t="s">
        <v>1747</v>
      </c>
      <c r="B1703">
        <v>43.646213000000003</v>
      </c>
      <c r="C1703" s="15">
        <v>-79.323081000000002</v>
      </c>
      <c r="D1703" s="2" t="s">
        <v>6756</v>
      </c>
      <c r="E1703" s="14" t="s">
        <v>5050</v>
      </c>
      <c r="F1703" s="14" t="e" vm="1">
        <v>#VALUE!</v>
      </c>
      <c r="G1703" s="2" t="str">
        <f>_xlfn.XLOOKUP(E1703,missing_cities!$Q$2:$Q$56,missing_cities!$R$2:$R$56,"Not Found",0)</f>
        <v>Canada</v>
      </c>
      <c r="H1703" t="str">
        <f>_xlfn.XLOOKUP(E1703,missing_cities!$Q$2:$Q$56,missing_cities!$S$2:$S$56,"Not Found",0)</f>
        <v>North America</v>
      </c>
      <c r="I1703" t="s">
        <v>1684</v>
      </c>
      <c r="J1703" s="15">
        <v>0.33</v>
      </c>
      <c r="K1703" s="1">
        <v>45862</v>
      </c>
      <c r="L1703" s="15" t="str">
        <f t="shared" si="52"/>
        <v>9.00-21.00</v>
      </c>
      <c r="M1703" s="16">
        <f t="shared" si="53"/>
        <v>12</v>
      </c>
      <c r="N1703" s="15">
        <v>3.85</v>
      </c>
      <c r="O1703" s="15">
        <v>39</v>
      </c>
      <c r="P1703" t="s">
        <v>20</v>
      </c>
      <c r="Q1703">
        <v>150</v>
      </c>
      <c r="R1703" t="s">
        <v>81</v>
      </c>
      <c r="S1703">
        <v>2019</v>
      </c>
      <c r="T1703" t="s">
        <v>22</v>
      </c>
      <c r="U1703" s="15">
        <v>4.7</v>
      </c>
      <c r="V1703" s="15">
        <v>5</v>
      </c>
      <c r="W1703" t="s">
        <v>32</v>
      </c>
    </row>
    <row r="1704" spans="1:23">
      <c r="A1704" t="s">
        <v>1748</v>
      </c>
      <c r="B1704">
        <v>25.200341000000002</v>
      </c>
      <c r="C1704" s="15">
        <v>55.397243000000003</v>
      </c>
      <c r="D1704" s="2" t="s">
        <v>6757</v>
      </c>
      <c r="E1704" s="14" t="s">
        <v>5076</v>
      </c>
      <c r="F1704" s="14" t="e" vm="10">
        <v>#VALUE!</v>
      </c>
      <c r="G1704" s="2" t="str">
        <f>_xlfn.XLOOKUP(E1704,missing_cities!$Q$2:$Q$56,missing_cities!$R$2:$R$56,"Not Found",0)</f>
        <v>United Arab Emirates</v>
      </c>
      <c r="H1704" t="str">
        <f>_xlfn.XLOOKUP(E1704,missing_cities!$Q$2:$Q$56,missing_cities!$S$2:$S$56,"Not Found",0)</f>
        <v>Asia</v>
      </c>
      <c r="I1704" t="s">
        <v>1684</v>
      </c>
      <c r="J1704" s="15">
        <v>0.11</v>
      </c>
      <c r="K1704" t="s">
        <v>34</v>
      </c>
      <c r="L1704" s="15" t="str">
        <f t="shared" si="52"/>
        <v>6:00-22:00</v>
      </c>
      <c r="M1704" s="16">
        <f t="shared" si="53"/>
        <v>0.67</v>
      </c>
      <c r="N1704" s="15">
        <v>5.51</v>
      </c>
      <c r="O1704" s="15">
        <v>93</v>
      </c>
      <c r="P1704" t="s">
        <v>37</v>
      </c>
      <c r="Q1704">
        <v>50</v>
      </c>
      <c r="R1704" t="s">
        <v>132</v>
      </c>
      <c r="S1704">
        <v>2019</v>
      </c>
      <c r="T1704" t="s">
        <v>22</v>
      </c>
      <c r="U1704" s="15">
        <v>4.3</v>
      </c>
      <c r="V1704" s="15">
        <v>4</v>
      </c>
      <c r="W1704" t="s">
        <v>27</v>
      </c>
    </row>
    <row r="1705" spans="1:23">
      <c r="A1705" t="s">
        <v>1749</v>
      </c>
      <c r="B1705">
        <v>25.326557999999999</v>
      </c>
      <c r="C1705" s="15">
        <v>55.384526000000001</v>
      </c>
      <c r="D1705" s="2" t="s">
        <v>6758</v>
      </c>
      <c r="E1705" s="14" t="s">
        <v>5076</v>
      </c>
      <c r="F1705" s="14" t="e" vm="10">
        <v>#VALUE!</v>
      </c>
      <c r="G1705" s="2" t="str">
        <f>_xlfn.XLOOKUP(E1705,missing_cities!$Q$2:$Q$56,missing_cities!$R$2:$R$56,"Not Found",0)</f>
        <v>United Arab Emirates</v>
      </c>
      <c r="H1705" t="str">
        <f>_xlfn.XLOOKUP(E1705,missing_cities!$Q$2:$Q$56,missing_cities!$S$2:$S$56,"Not Found",0)</f>
        <v>Asia</v>
      </c>
      <c r="I1705" t="s">
        <v>1684</v>
      </c>
      <c r="J1705" s="15">
        <v>0.45</v>
      </c>
      <c r="K1705" s="1">
        <v>45862</v>
      </c>
      <c r="L1705" s="15" t="str">
        <f t="shared" si="52"/>
        <v>9.00-21.00</v>
      </c>
      <c r="M1705" s="16">
        <f t="shared" si="53"/>
        <v>12</v>
      </c>
      <c r="N1705" s="15">
        <v>9.7799999999999994</v>
      </c>
      <c r="O1705" s="15">
        <v>23</v>
      </c>
      <c r="P1705" t="s">
        <v>20</v>
      </c>
      <c r="Q1705">
        <v>350</v>
      </c>
      <c r="R1705" t="s">
        <v>81</v>
      </c>
      <c r="S1705">
        <v>2020</v>
      </c>
      <c r="T1705" t="s">
        <v>31</v>
      </c>
      <c r="U1705" s="15">
        <v>3.7</v>
      </c>
      <c r="V1705" s="15">
        <v>10</v>
      </c>
      <c r="W1705" t="s">
        <v>32</v>
      </c>
    </row>
    <row r="1706" spans="1:23">
      <c r="A1706" t="s">
        <v>1750</v>
      </c>
      <c r="B1706">
        <v>-33.830829000000001</v>
      </c>
      <c r="C1706" s="15">
        <v>151.307906</v>
      </c>
      <c r="D1706" s="2" t="s">
        <v>6759</v>
      </c>
      <c r="E1706" s="14" t="s">
        <v>5069</v>
      </c>
      <c r="F1706" s="14" t="e" vm="8">
        <v>#VALUE!</v>
      </c>
      <c r="G1706" s="2" t="str">
        <f>_xlfn.XLOOKUP(E1706,missing_cities!$Q$2:$Q$56,missing_cities!$R$2:$R$56,"Not Found",0)</f>
        <v>Australia</v>
      </c>
      <c r="H1706" t="str">
        <f>_xlfn.XLOOKUP(E1706,missing_cities!$Q$2:$Q$56,missing_cities!$S$2:$S$56,"Not Found",0)</f>
        <v>Australia</v>
      </c>
      <c r="I1706" t="s">
        <v>1684</v>
      </c>
      <c r="J1706" s="15">
        <v>0.22</v>
      </c>
      <c r="K1706" s="1">
        <v>45862</v>
      </c>
      <c r="L1706" s="15" t="str">
        <f t="shared" si="52"/>
        <v>9.00-21.00</v>
      </c>
      <c r="M1706" s="16">
        <f t="shared" si="53"/>
        <v>12</v>
      </c>
      <c r="N1706" s="15">
        <v>4.1900000000000004</v>
      </c>
      <c r="O1706" s="15">
        <v>18</v>
      </c>
      <c r="P1706" t="s">
        <v>37</v>
      </c>
      <c r="Q1706">
        <v>22</v>
      </c>
      <c r="R1706" t="s">
        <v>37</v>
      </c>
      <c r="S1706">
        <v>2022</v>
      </c>
      <c r="T1706" t="s">
        <v>22</v>
      </c>
      <c r="U1706" s="15">
        <v>4.9000000000000004</v>
      </c>
      <c r="V1706" s="15">
        <v>9</v>
      </c>
      <c r="W1706" t="s">
        <v>23</v>
      </c>
    </row>
    <row r="1707" spans="1:23">
      <c r="A1707" t="s">
        <v>1751</v>
      </c>
      <c r="B1707">
        <v>41.810569000000001</v>
      </c>
      <c r="C1707" s="15">
        <v>-87.627674999999996</v>
      </c>
      <c r="D1707" s="2" t="s">
        <v>6760</v>
      </c>
      <c r="E1707" s="14" t="s">
        <v>5065</v>
      </c>
      <c r="F1707" s="14" t="e" vm="5">
        <v>#VALUE!</v>
      </c>
      <c r="G1707" s="2" t="str">
        <f>_xlfn.XLOOKUP(E1707,missing_cities!$Q$2:$Q$56,missing_cities!$R$2:$R$56,"Not Found",0)</f>
        <v>United States</v>
      </c>
      <c r="H1707" t="str">
        <f>_xlfn.XLOOKUP(E1707,missing_cities!$Q$2:$Q$56,missing_cities!$S$2:$S$56,"Not Found",0)</f>
        <v>North America</v>
      </c>
      <c r="I1707" t="s">
        <v>1684</v>
      </c>
      <c r="J1707" s="15">
        <v>0.37</v>
      </c>
      <c r="K1707" t="s">
        <v>19</v>
      </c>
      <c r="L1707" s="15" t="str">
        <f t="shared" si="52"/>
        <v>9:00-18:00</v>
      </c>
      <c r="M1707" s="16">
        <f t="shared" si="53"/>
        <v>0.37</v>
      </c>
      <c r="N1707" s="15">
        <v>13.61</v>
      </c>
      <c r="O1707" s="15">
        <v>41</v>
      </c>
      <c r="P1707" t="s">
        <v>20</v>
      </c>
      <c r="Q1707">
        <v>50</v>
      </c>
      <c r="R1707" t="s">
        <v>42</v>
      </c>
      <c r="S1707">
        <v>2021</v>
      </c>
      <c r="T1707" t="s">
        <v>31</v>
      </c>
      <c r="U1707" s="15">
        <v>4</v>
      </c>
      <c r="V1707" s="15">
        <v>6</v>
      </c>
      <c r="W1707" t="s">
        <v>27</v>
      </c>
    </row>
    <row r="1708" spans="1:23">
      <c r="A1708" t="s">
        <v>1752</v>
      </c>
      <c r="B1708">
        <v>79.688543999999993</v>
      </c>
      <c r="C1708" s="15">
        <v>-145.764185</v>
      </c>
      <c r="D1708" s="2" t="s">
        <v>6761</v>
      </c>
      <c r="E1708" s="14" t="str">
        <f>_xlfn.XLOOKUP(C1708,missing_cities!B:B,missing_cities!C:C,"Not Found",0)</f>
        <v>Not Found</v>
      </c>
      <c r="F1708" s="14" t="s">
        <v>9990</v>
      </c>
      <c r="G1708" s="2" t="str">
        <f>_xlfn.XLOOKUP(E1708,missing_cities!$Q$2:$Q$56,missing_cities!$R$2:$R$56,"Not Found",0)</f>
        <v>Not Found</v>
      </c>
      <c r="H1708" t="str">
        <f>_xlfn.XLOOKUP(E1708,missing_cities!$Q$2:$Q$56,missing_cities!$S$2:$S$56,"Not Found",0)</f>
        <v>Not Found</v>
      </c>
      <c r="I1708" t="s">
        <v>1684</v>
      </c>
      <c r="J1708" s="15">
        <v>0.12</v>
      </c>
      <c r="K1708" t="s">
        <v>19</v>
      </c>
      <c r="L1708" s="15" t="str">
        <f t="shared" si="52"/>
        <v>9:00-18:00</v>
      </c>
      <c r="M1708" s="16">
        <f t="shared" si="53"/>
        <v>0.37</v>
      </c>
      <c r="N1708" s="15">
        <v>14.91</v>
      </c>
      <c r="O1708" s="15">
        <v>53</v>
      </c>
      <c r="P1708" t="s">
        <v>25</v>
      </c>
      <c r="Q1708">
        <v>22</v>
      </c>
      <c r="R1708" t="s">
        <v>46</v>
      </c>
      <c r="S1708">
        <v>2016</v>
      </c>
      <c r="T1708" t="s">
        <v>31</v>
      </c>
      <c r="U1708" s="15">
        <v>4.9000000000000004</v>
      </c>
      <c r="V1708" s="15">
        <v>3</v>
      </c>
      <c r="W1708" t="s">
        <v>27</v>
      </c>
    </row>
    <row r="1709" spans="1:23">
      <c r="A1709" t="s">
        <v>1753</v>
      </c>
      <c r="B1709">
        <v>-33.716354000000003</v>
      </c>
      <c r="C1709" s="15">
        <v>151.31052700000001</v>
      </c>
      <c r="D1709" s="2" t="s">
        <v>6762</v>
      </c>
      <c r="E1709" s="14" t="s">
        <v>5069</v>
      </c>
      <c r="F1709" s="14" t="e" vm="8">
        <v>#VALUE!</v>
      </c>
      <c r="G1709" s="2" t="str">
        <f>_xlfn.XLOOKUP(E1709,missing_cities!$Q$2:$Q$56,missing_cities!$R$2:$R$56,"Not Found",0)</f>
        <v>Australia</v>
      </c>
      <c r="H1709" t="str">
        <f>_xlfn.XLOOKUP(E1709,missing_cities!$Q$2:$Q$56,missing_cities!$S$2:$S$56,"Not Found",0)</f>
        <v>Australia</v>
      </c>
      <c r="I1709" t="s">
        <v>1684</v>
      </c>
      <c r="J1709" s="15">
        <v>0.38</v>
      </c>
      <c r="K1709" s="1">
        <v>45862</v>
      </c>
      <c r="L1709" s="15" t="str">
        <f t="shared" si="52"/>
        <v>9.00-21.00</v>
      </c>
      <c r="M1709" s="16">
        <f t="shared" si="53"/>
        <v>12</v>
      </c>
      <c r="N1709" s="15">
        <v>12.78</v>
      </c>
      <c r="O1709" s="15">
        <v>94</v>
      </c>
      <c r="P1709" t="s">
        <v>20</v>
      </c>
      <c r="Q1709">
        <v>350</v>
      </c>
      <c r="R1709" t="s">
        <v>48</v>
      </c>
      <c r="S1709">
        <v>2012</v>
      </c>
      <c r="T1709" t="s">
        <v>31</v>
      </c>
      <c r="U1709" s="15">
        <v>4.5999999999999996</v>
      </c>
      <c r="V1709" s="15">
        <v>4</v>
      </c>
      <c r="W1709" t="s">
        <v>27</v>
      </c>
    </row>
    <row r="1710" spans="1:23">
      <c r="A1710" t="s">
        <v>1754</v>
      </c>
      <c r="B1710">
        <v>37.831442000000003</v>
      </c>
      <c r="C1710" s="15">
        <v>-122.304284</v>
      </c>
      <c r="D1710" s="2" t="s">
        <v>6763</v>
      </c>
      <c r="E1710" s="14" t="s">
        <v>5061</v>
      </c>
      <c r="F1710" s="14" t="e" vm="5">
        <v>#VALUE!</v>
      </c>
      <c r="G1710" s="2" t="str">
        <f>_xlfn.XLOOKUP(E1710,missing_cities!$Q$2:$Q$56,missing_cities!$R$2:$R$56,"Not Found",0)</f>
        <v>United States</v>
      </c>
      <c r="H1710" t="str">
        <f>_xlfn.XLOOKUP(E1710,missing_cities!$Q$2:$Q$56,missing_cities!$S$2:$S$56,"Not Found",0)</f>
        <v>North America</v>
      </c>
      <c r="I1710" t="s">
        <v>1684</v>
      </c>
      <c r="J1710" s="15">
        <v>0.19</v>
      </c>
      <c r="K1710" t="s">
        <v>34</v>
      </c>
      <c r="L1710" s="15" t="str">
        <f t="shared" si="52"/>
        <v>6:00-22:00</v>
      </c>
      <c r="M1710" s="16">
        <f t="shared" si="53"/>
        <v>0.67</v>
      </c>
      <c r="N1710" s="15">
        <v>11.19</v>
      </c>
      <c r="O1710" s="15">
        <v>31</v>
      </c>
      <c r="P1710" t="s">
        <v>25</v>
      </c>
      <c r="Q1710">
        <v>50</v>
      </c>
      <c r="R1710" t="s">
        <v>37</v>
      </c>
      <c r="S1710">
        <v>2017</v>
      </c>
      <c r="T1710" t="s">
        <v>31</v>
      </c>
      <c r="U1710" s="15">
        <v>4.3</v>
      </c>
      <c r="V1710" s="15">
        <v>3</v>
      </c>
      <c r="W1710" t="s">
        <v>23</v>
      </c>
    </row>
    <row r="1711" spans="1:23">
      <c r="A1711" t="s">
        <v>1755</v>
      </c>
      <c r="B1711">
        <v>41.931227999999997</v>
      </c>
      <c r="C1711" s="15">
        <v>-87.716398999999996</v>
      </c>
      <c r="D1711" s="2" t="s">
        <v>6764</v>
      </c>
      <c r="E1711" s="14" t="s">
        <v>5065</v>
      </c>
      <c r="F1711" s="14" t="e" vm="5">
        <v>#VALUE!</v>
      </c>
      <c r="G1711" s="2" t="str">
        <f>_xlfn.XLOOKUP(E1711,missing_cities!$Q$2:$Q$56,missing_cities!$R$2:$R$56,"Not Found",0)</f>
        <v>United States</v>
      </c>
      <c r="H1711" t="str">
        <f>_xlfn.XLOOKUP(E1711,missing_cities!$Q$2:$Q$56,missing_cities!$S$2:$S$56,"Not Found",0)</f>
        <v>North America</v>
      </c>
      <c r="I1711" t="s">
        <v>1684</v>
      </c>
      <c r="J1711" s="15">
        <v>0.26</v>
      </c>
      <c r="K1711" t="s">
        <v>34</v>
      </c>
      <c r="L1711" s="15" t="str">
        <f t="shared" si="52"/>
        <v>6:00-22:00</v>
      </c>
      <c r="M1711" s="16">
        <f t="shared" si="53"/>
        <v>0.67</v>
      </c>
      <c r="N1711" s="15">
        <v>14.74</v>
      </c>
      <c r="O1711" s="15">
        <v>25</v>
      </c>
      <c r="P1711" t="s">
        <v>25</v>
      </c>
      <c r="Q1711">
        <v>150</v>
      </c>
      <c r="R1711" t="s">
        <v>67</v>
      </c>
      <c r="S1711">
        <v>2010</v>
      </c>
      <c r="T1711" t="s">
        <v>22</v>
      </c>
      <c r="U1711" s="15">
        <v>3.4</v>
      </c>
      <c r="V1711" s="15">
        <v>4</v>
      </c>
      <c r="W1711" t="s">
        <v>27</v>
      </c>
    </row>
    <row r="1712" spans="1:23">
      <c r="A1712" t="s">
        <v>1756</v>
      </c>
      <c r="B1712">
        <v>19.495854000000001</v>
      </c>
      <c r="C1712" s="15">
        <v>-99.182496999999998</v>
      </c>
      <c r="D1712" s="2" t="s">
        <v>6765</v>
      </c>
      <c r="E1712" s="14" t="s">
        <v>5119</v>
      </c>
      <c r="F1712" s="14" t="e" vm="13">
        <v>#VALUE!</v>
      </c>
      <c r="G1712" s="2" t="str">
        <f>_xlfn.XLOOKUP(E1712,missing_cities!$Q$2:$Q$56,missing_cities!$R$2:$R$56,"Not Found",0)</f>
        <v>Mexico</v>
      </c>
      <c r="H1712" t="str">
        <f>_xlfn.XLOOKUP(E1712,missing_cities!$Q$2:$Q$56,missing_cities!$S$2:$S$56,"Not Found",0)</f>
        <v>North America</v>
      </c>
      <c r="I1712" t="s">
        <v>1684</v>
      </c>
      <c r="J1712" s="15">
        <v>0.13</v>
      </c>
      <c r="K1712" s="1">
        <v>45862</v>
      </c>
      <c r="L1712" s="15" t="str">
        <f t="shared" si="52"/>
        <v>9.00-21.00</v>
      </c>
      <c r="M1712" s="16">
        <f t="shared" si="53"/>
        <v>12</v>
      </c>
      <c r="N1712" s="15">
        <v>1.96</v>
      </c>
      <c r="O1712" s="15">
        <v>75</v>
      </c>
      <c r="P1712" t="s">
        <v>37</v>
      </c>
      <c r="Q1712">
        <v>150</v>
      </c>
      <c r="R1712" t="s">
        <v>67</v>
      </c>
      <c r="S1712">
        <v>2017</v>
      </c>
      <c r="T1712" t="s">
        <v>22</v>
      </c>
      <c r="U1712" s="15">
        <v>3.4</v>
      </c>
      <c r="V1712" s="15">
        <v>3</v>
      </c>
      <c r="W1712" t="s">
        <v>27</v>
      </c>
    </row>
    <row r="1713" spans="1:23">
      <c r="A1713" t="s">
        <v>1757</v>
      </c>
      <c r="B1713">
        <v>55.763502000000003</v>
      </c>
      <c r="C1713" s="15">
        <v>37.683549999999997</v>
      </c>
      <c r="D1713" s="2" t="s">
        <v>6766</v>
      </c>
      <c r="E1713" s="14" t="s">
        <v>5052</v>
      </c>
      <c r="F1713" s="14" t="e" vm="2">
        <v>#VALUE!</v>
      </c>
      <c r="G1713" s="2" t="str">
        <f>_xlfn.XLOOKUP(E1713,missing_cities!$Q$2:$Q$56,missing_cities!$R$2:$R$56,"Not Found",0)</f>
        <v>Russia</v>
      </c>
      <c r="H1713" t="str">
        <f>_xlfn.XLOOKUP(E1713,missing_cities!$Q$2:$Q$56,missing_cities!$S$2:$S$56,"Not Found",0)</f>
        <v>Europe</v>
      </c>
      <c r="I1713" t="s">
        <v>1684</v>
      </c>
      <c r="J1713" s="15">
        <v>0.28999999999999998</v>
      </c>
      <c r="K1713" t="s">
        <v>19</v>
      </c>
      <c r="L1713" s="15" t="str">
        <f t="shared" si="52"/>
        <v>9:00-18:00</v>
      </c>
      <c r="M1713" s="16">
        <f t="shared" si="53"/>
        <v>0.37</v>
      </c>
      <c r="N1713" s="15">
        <v>19.63</v>
      </c>
      <c r="O1713" s="15">
        <v>77</v>
      </c>
      <c r="P1713" t="s">
        <v>29</v>
      </c>
      <c r="Q1713">
        <v>50</v>
      </c>
      <c r="R1713" t="s">
        <v>81</v>
      </c>
      <c r="S1713">
        <v>2017</v>
      </c>
      <c r="T1713" t="s">
        <v>22</v>
      </c>
      <c r="U1713" s="15">
        <v>4.3</v>
      </c>
      <c r="V1713" s="15">
        <v>3</v>
      </c>
      <c r="W1713" t="s">
        <v>23</v>
      </c>
    </row>
    <row r="1714" spans="1:23">
      <c r="A1714" t="s">
        <v>1758</v>
      </c>
      <c r="B1714">
        <v>-9.6073909999999998</v>
      </c>
      <c r="C1714" s="15">
        <v>161.81136799999999</v>
      </c>
      <c r="D1714" s="2" t="s">
        <v>6767</v>
      </c>
      <c r="E1714" s="14">
        <f>_xlfn.XLOOKUP(C1714,missing_cities!B:B,missing_cities!C:C,"Not Found",0)</f>
        <v>0</v>
      </c>
      <c r="F1714" s="14" t="s">
        <v>9990</v>
      </c>
      <c r="G1714" s="2" t="str">
        <f>_xlfn.XLOOKUP(E1714,missing_cities!$Q$2:$Q$56,missing_cities!$R$2:$R$56,"Not Found",0)</f>
        <v>Not Found</v>
      </c>
      <c r="H1714" t="str">
        <f>_xlfn.XLOOKUP(E1714,missing_cities!$Q$2:$Q$56,missing_cities!$S$2:$S$56,"Not Found",0)</f>
        <v>Not Found</v>
      </c>
      <c r="I1714" t="s">
        <v>1684</v>
      </c>
      <c r="J1714" s="15">
        <v>0.14000000000000001</v>
      </c>
      <c r="K1714" t="s">
        <v>34</v>
      </c>
      <c r="L1714" s="15" t="str">
        <f t="shared" si="52"/>
        <v>6:00-22:00</v>
      </c>
      <c r="M1714" s="16">
        <f t="shared" si="53"/>
        <v>0.67</v>
      </c>
      <c r="N1714" s="15">
        <v>5.29</v>
      </c>
      <c r="O1714" s="15">
        <v>79</v>
      </c>
      <c r="P1714" t="s">
        <v>39</v>
      </c>
      <c r="Q1714">
        <v>22</v>
      </c>
      <c r="R1714" t="s">
        <v>74</v>
      </c>
      <c r="S1714">
        <v>2019</v>
      </c>
      <c r="T1714" t="s">
        <v>31</v>
      </c>
      <c r="U1714" s="15">
        <v>4.4000000000000004</v>
      </c>
      <c r="V1714" s="15">
        <v>6</v>
      </c>
      <c r="W1714" t="s">
        <v>27</v>
      </c>
    </row>
    <row r="1715" spans="1:23">
      <c r="A1715" t="s">
        <v>1759</v>
      </c>
      <c r="B1715">
        <v>-23.514984999999999</v>
      </c>
      <c r="C1715" s="15">
        <v>-46.582147999999997</v>
      </c>
      <c r="D1715" s="2" t="s">
        <v>6768</v>
      </c>
      <c r="E1715" s="14" t="s">
        <v>5067</v>
      </c>
      <c r="F1715" s="14" t="e" vm="7">
        <v>#VALUE!</v>
      </c>
      <c r="G1715" s="2" t="str">
        <f>_xlfn.XLOOKUP(E1715,missing_cities!$Q$2:$Q$56,missing_cities!$R$2:$R$56,"Not Found",0)</f>
        <v>Brazil</v>
      </c>
      <c r="H1715" t="str">
        <f>_xlfn.XLOOKUP(E1715,missing_cities!$Q$2:$Q$56,missing_cities!$S$2:$S$56,"Not Found",0)</f>
        <v>South America</v>
      </c>
      <c r="I1715" t="s">
        <v>1684</v>
      </c>
      <c r="J1715" s="15">
        <v>0.48</v>
      </c>
      <c r="K1715" t="s">
        <v>19</v>
      </c>
      <c r="L1715" s="15" t="str">
        <f t="shared" si="52"/>
        <v>9:00-18:00</v>
      </c>
      <c r="M1715" s="16">
        <f t="shared" si="53"/>
        <v>0.37</v>
      </c>
      <c r="N1715" s="15">
        <v>4.83</v>
      </c>
      <c r="O1715" s="15">
        <v>13</v>
      </c>
      <c r="P1715" t="s">
        <v>20</v>
      </c>
      <c r="Q1715">
        <v>150</v>
      </c>
      <c r="R1715" t="s">
        <v>42</v>
      </c>
      <c r="S1715">
        <v>2021</v>
      </c>
      <c r="T1715" t="s">
        <v>31</v>
      </c>
      <c r="U1715" s="15">
        <v>5</v>
      </c>
      <c r="V1715" s="15">
        <v>10</v>
      </c>
      <c r="W1715" t="s">
        <v>32</v>
      </c>
    </row>
    <row r="1716" spans="1:23">
      <c r="A1716" t="s">
        <v>1760</v>
      </c>
      <c r="B1716">
        <v>-30.463477000000001</v>
      </c>
      <c r="C1716" s="15">
        <v>72.967254999999994</v>
      </c>
      <c r="D1716" s="2" t="s">
        <v>6769</v>
      </c>
      <c r="E1716" s="14" t="str">
        <f>_xlfn.XLOOKUP(C1716,missing_cities!B:B,missing_cities!C:C,"Not Found",0)</f>
        <v>Error</v>
      </c>
      <c r="F1716" s="14" t="s">
        <v>9987</v>
      </c>
      <c r="G1716" s="2" t="str">
        <f>_xlfn.XLOOKUP(E1716,missing_cities!$Q$2:$Q$56,missing_cities!$R$2:$R$56,"Not Found",0)</f>
        <v>Error</v>
      </c>
      <c r="H1716" t="str">
        <f>_xlfn.XLOOKUP(E1716,missing_cities!$Q$2:$Q$56,missing_cities!$S$2:$S$56,"Not Found",0)</f>
        <v>Error</v>
      </c>
      <c r="I1716" t="s">
        <v>1684</v>
      </c>
      <c r="J1716" s="15">
        <v>0.25</v>
      </c>
      <c r="K1716" s="1">
        <v>45862</v>
      </c>
      <c r="L1716" s="15" t="str">
        <f t="shared" si="52"/>
        <v>9.00-21.00</v>
      </c>
      <c r="M1716" s="16">
        <f t="shared" si="53"/>
        <v>12</v>
      </c>
      <c r="N1716" s="15">
        <v>1.49</v>
      </c>
      <c r="O1716" s="15">
        <v>78</v>
      </c>
      <c r="P1716" t="s">
        <v>39</v>
      </c>
      <c r="Q1716">
        <v>150</v>
      </c>
      <c r="R1716" t="s">
        <v>74</v>
      </c>
      <c r="S1716">
        <v>2017</v>
      </c>
      <c r="T1716" t="s">
        <v>22</v>
      </c>
      <c r="U1716" s="15">
        <v>4.3</v>
      </c>
      <c r="V1716" s="15">
        <v>2</v>
      </c>
      <c r="W1716" t="s">
        <v>32</v>
      </c>
    </row>
    <row r="1717" spans="1:23">
      <c r="A1717" t="s">
        <v>1761</v>
      </c>
      <c r="B1717">
        <v>19.122767</v>
      </c>
      <c r="C1717" s="15">
        <v>72.980839000000003</v>
      </c>
      <c r="D1717" s="2" t="s">
        <v>6770</v>
      </c>
      <c r="E1717" s="14" t="s">
        <v>5079</v>
      </c>
      <c r="F1717" s="14" t="e" vm="11">
        <v>#VALUE!</v>
      </c>
      <c r="G1717" s="2" t="str">
        <f>_xlfn.XLOOKUP(E1717,missing_cities!$Q$2:$Q$56,missing_cities!$R$2:$R$56,"Not Found",0)</f>
        <v>India</v>
      </c>
      <c r="H1717" t="str">
        <f>_xlfn.XLOOKUP(E1717,missing_cities!$Q$2:$Q$56,missing_cities!$S$2:$S$56,"Not Found",0)</f>
        <v>Asia</v>
      </c>
      <c r="I1717" t="s">
        <v>1684</v>
      </c>
      <c r="J1717" s="15">
        <v>0.15</v>
      </c>
      <c r="K1717" t="s">
        <v>19</v>
      </c>
      <c r="L1717" s="15" t="str">
        <f t="shared" si="52"/>
        <v>9:00-18:00</v>
      </c>
      <c r="M1717" s="16">
        <f t="shared" si="53"/>
        <v>0.37</v>
      </c>
      <c r="N1717" s="15">
        <v>11.54</v>
      </c>
      <c r="O1717" s="15">
        <v>58</v>
      </c>
      <c r="P1717" t="s">
        <v>25</v>
      </c>
      <c r="Q1717">
        <v>50</v>
      </c>
      <c r="R1717" t="s">
        <v>21</v>
      </c>
      <c r="S1717">
        <v>2011</v>
      </c>
      <c r="T1717" t="s">
        <v>31</v>
      </c>
      <c r="U1717" s="15">
        <v>4.9000000000000004</v>
      </c>
      <c r="V1717" s="15">
        <v>2</v>
      </c>
      <c r="W1717" t="s">
        <v>27</v>
      </c>
    </row>
    <row r="1718" spans="1:23">
      <c r="A1718" t="s">
        <v>1762</v>
      </c>
      <c r="B1718">
        <v>52.432820999999997</v>
      </c>
      <c r="C1718" s="15">
        <v>13.430675000000001</v>
      </c>
      <c r="D1718" s="2" t="s">
        <v>6771</v>
      </c>
      <c r="E1718" s="14" t="s">
        <v>5057</v>
      </c>
      <c r="F1718" s="14" t="e" vm="3">
        <v>#VALUE!</v>
      </c>
      <c r="G1718" s="2" t="str">
        <f>_xlfn.XLOOKUP(E1718,missing_cities!$Q$2:$Q$56,missing_cities!$R$2:$R$56,"Not Found",0)</f>
        <v>Germany</v>
      </c>
      <c r="H1718" t="str">
        <f>_xlfn.XLOOKUP(E1718,missing_cities!$Q$2:$Q$56,missing_cities!$S$2:$S$56,"Not Found",0)</f>
        <v>Europe</v>
      </c>
      <c r="I1718" t="s">
        <v>1684</v>
      </c>
      <c r="J1718" s="15">
        <v>0.11</v>
      </c>
      <c r="K1718" t="s">
        <v>34</v>
      </c>
      <c r="L1718" s="15" t="str">
        <f t="shared" si="52"/>
        <v>6:00-22:00</v>
      </c>
      <c r="M1718" s="16">
        <f t="shared" si="53"/>
        <v>0.67</v>
      </c>
      <c r="N1718" s="15">
        <v>10.66</v>
      </c>
      <c r="O1718" s="15">
        <v>18</v>
      </c>
      <c r="P1718" t="s">
        <v>37</v>
      </c>
      <c r="Q1718">
        <v>22</v>
      </c>
      <c r="R1718" t="s">
        <v>37</v>
      </c>
      <c r="S1718">
        <v>2022</v>
      </c>
      <c r="T1718" t="s">
        <v>31</v>
      </c>
      <c r="U1718" s="15">
        <v>4.4000000000000004</v>
      </c>
      <c r="V1718" s="15">
        <v>10</v>
      </c>
      <c r="W1718" t="s">
        <v>32</v>
      </c>
    </row>
    <row r="1719" spans="1:23">
      <c r="A1719" t="s">
        <v>1763</v>
      </c>
      <c r="B1719">
        <v>-33.701565000000002</v>
      </c>
      <c r="C1719" s="15">
        <v>18.559429999999999</v>
      </c>
      <c r="D1719" s="2" t="s">
        <v>6772</v>
      </c>
      <c r="E1719" s="14" t="s">
        <v>5085</v>
      </c>
      <c r="F1719" s="14" t="e" vm="12">
        <v>#VALUE!</v>
      </c>
      <c r="G1719" s="2" t="str">
        <f>_xlfn.XLOOKUP(E1719,missing_cities!$Q$2:$Q$56,missing_cities!$R$2:$R$56,"Not Found",0)</f>
        <v>South Africa</v>
      </c>
      <c r="H1719" t="str">
        <f>_xlfn.XLOOKUP(E1719,missing_cities!$Q$2:$Q$56,missing_cities!$S$2:$S$56,"Not Found",0)</f>
        <v>Africa</v>
      </c>
      <c r="I1719" t="s">
        <v>1684</v>
      </c>
      <c r="J1719" s="15">
        <v>0.15</v>
      </c>
      <c r="K1719" t="s">
        <v>34</v>
      </c>
      <c r="L1719" s="15" t="str">
        <f t="shared" si="52"/>
        <v>6:00-22:00</v>
      </c>
      <c r="M1719" s="16">
        <f t="shared" si="53"/>
        <v>0.67</v>
      </c>
      <c r="N1719" s="15">
        <v>16.61</v>
      </c>
      <c r="O1719" s="15">
        <v>51</v>
      </c>
      <c r="P1719" t="s">
        <v>29</v>
      </c>
      <c r="Q1719">
        <v>150</v>
      </c>
      <c r="R1719" t="s">
        <v>42</v>
      </c>
      <c r="S1719">
        <v>2018</v>
      </c>
      <c r="T1719" t="s">
        <v>22</v>
      </c>
      <c r="U1719" s="15">
        <v>3.2</v>
      </c>
      <c r="V1719" s="15">
        <v>2</v>
      </c>
      <c r="W1719" t="s">
        <v>32</v>
      </c>
    </row>
    <row r="1720" spans="1:23">
      <c r="A1720" t="s">
        <v>1764</v>
      </c>
      <c r="B1720">
        <v>19.597756</v>
      </c>
      <c r="C1720" s="15">
        <v>-99.043345000000002</v>
      </c>
      <c r="D1720" s="2" t="s">
        <v>6773</v>
      </c>
      <c r="E1720" s="14" t="s">
        <v>5119</v>
      </c>
      <c r="F1720" s="14" t="e" vm="13">
        <v>#VALUE!</v>
      </c>
      <c r="G1720" s="2" t="str">
        <f>_xlfn.XLOOKUP(E1720,missing_cities!$Q$2:$Q$56,missing_cities!$R$2:$R$56,"Not Found",0)</f>
        <v>Mexico</v>
      </c>
      <c r="H1720" t="str">
        <f>_xlfn.XLOOKUP(E1720,missing_cities!$Q$2:$Q$56,missing_cities!$S$2:$S$56,"Not Found",0)</f>
        <v>North America</v>
      </c>
      <c r="I1720" t="s">
        <v>1684</v>
      </c>
      <c r="J1720" s="15">
        <v>0.38</v>
      </c>
      <c r="K1720" s="1">
        <v>45862</v>
      </c>
      <c r="L1720" s="15" t="str">
        <f t="shared" si="52"/>
        <v>9.00-21.00</v>
      </c>
      <c r="M1720" s="16">
        <f t="shared" si="53"/>
        <v>12</v>
      </c>
      <c r="N1720" s="15">
        <v>18.600000000000001</v>
      </c>
      <c r="O1720" s="15">
        <v>66</v>
      </c>
      <c r="P1720" t="s">
        <v>20</v>
      </c>
      <c r="Q1720">
        <v>50</v>
      </c>
      <c r="R1720" t="s">
        <v>48</v>
      </c>
      <c r="S1720">
        <v>2012</v>
      </c>
      <c r="T1720" t="s">
        <v>22</v>
      </c>
      <c r="U1720" s="15">
        <v>4.4000000000000004</v>
      </c>
      <c r="V1720" s="15">
        <v>4</v>
      </c>
      <c r="W1720" t="s">
        <v>27</v>
      </c>
    </row>
    <row r="1721" spans="1:23">
      <c r="A1721" t="s">
        <v>1765</v>
      </c>
      <c r="B1721">
        <v>39.945844999999998</v>
      </c>
      <c r="C1721" s="15">
        <v>116.40354499999999</v>
      </c>
      <c r="D1721" s="2" t="s">
        <v>6774</v>
      </c>
      <c r="E1721" s="14" t="s">
        <v>5071</v>
      </c>
      <c r="F1721" s="14" t="e" vm="9">
        <v>#VALUE!</v>
      </c>
      <c r="G1721" s="2" t="str">
        <f>_xlfn.XLOOKUP(E1721,missing_cities!$Q$2:$Q$56,missing_cities!$R$2:$R$56,"Not Found",0)</f>
        <v>China</v>
      </c>
      <c r="H1721" t="str">
        <f>_xlfn.XLOOKUP(E1721,missing_cities!$Q$2:$Q$56,missing_cities!$S$2:$S$56,"Not Found",0)</f>
        <v>Asia</v>
      </c>
      <c r="I1721" t="s">
        <v>1684</v>
      </c>
      <c r="J1721" s="15">
        <v>0.34</v>
      </c>
      <c r="K1721" t="s">
        <v>34</v>
      </c>
      <c r="L1721" s="15" t="str">
        <f t="shared" si="52"/>
        <v>6:00-22:00</v>
      </c>
      <c r="M1721" s="16">
        <f t="shared" si="53"/>
        <v>0.67</v>
      </c>
      <c r="N1721" s="15">
        <v>17.98</v>
      </c>
      <c r="O1721" s="15">
        <v>92</v>
      </c>
      <c r="P1721" t="s">
        <v>20</v>
      </c>
      <c r="Q1721">
        <v>50</v>
      </c>
      <c r="R1721" t="s">
        <v>37</v>
      </c>
      <c r="S1721">
        <v>2010</v>
      </c>
      <c r="T1721" t="s">
        <v>31</v>
      </c>
      <c r="U1721" s="15">
        <v>4.2</v>
      </c>
      <c r="V1721" s="15">
        <v>3</v>
      </c>
      <c r="W1721" t="s">
        <v>27</v>
      </c>
    </row>
    <row r="1722" spans="1:23">
      <c r="A1722" t="s">
        <v>1766</v>
      </c>
      <c r="B1722">
        <v>-33.781737</v>
      </c>
      <c r="C1722" s="15">
        <v>151.24071699999999</v>
      </c>
      <c r="D1722" s="2" t="s">
        <v>6775</v>
      </c>
      <c r="E1722" s="14" t="s">
        <v>5069</v>
      </c>
      <c r="F1722" s="14" t="e" vm="8">
        <v>#VALUE!</v>
      </c>
      <c r="G1722" s="2" t="str">
        <f>_xlfn.XLOOKUP(E1722,missing_cities!$Q$2:$Q$56,missing_cities!$R$2:$R$56,"Not Found",0)</f>
        <v>Australia</v>
      </c>
      <c r="H1722" t="str">
        <f>_xlfn.XLOOKUP(E1722,missing_cities!$Q$2:$Q$56,missing_cities!$S$2:$S$56,"Not Found",0)</f>
        <v>Australia</v>
      </c>
      <c r="I1722" t="s">
        <v>1684</v>
      </c>
      <c r="J1722" s="15">
        <v>0.45</v>
      </c>
      <c r="K1722" t="s">
        <v>19</v>
      </c>
      <c r="L1722" s="15" t="str">
        <f t="shared" si="52"/>
        <v>9:00-18:00</v>
      </c>
      <c r="M1722" s="16">
        <f t="shared" si="53"/>
        <v>0.37</v>
      </c>
      <c r="N1722" s="15">
        <v>19.41</v>
      </c>
      <c r="O1722" s="15">
        <v>69</v>
      </c>
      <c r="P1722" t="s">
        <v>37</v>
      </c>
      <c r="Q1722">
        <v>350</v>
      </c>
      <c r="R1722" t="s">
        <v>132</v>
      </c>
      <c r="S1722">
        <v>2017</v>
      </c>
      <c r="T1722" t="s">
        <v>22</v>
      </c>
      <c r="U1722" s="15">
        <v>4.0999999999999996</v>
      </c>
      <c r="V1722" s="15">
        <v>10</v>
      </c>
      <c r="W1722" t="s">
        <v>27</v>
      </c>
    </row>
    <row r="1723" spans="1:23">
      <c r="A1723" t="s">
        <v>1767</v>
      </c>
      <c r="B1723">
        <v>19.073252</v>
      </c>
      <c r="C1723" s="15">
        <v>72.877055999999996</v>
      </c>
      <c r="D1723" s="2" t="s">
        <v>6776</v>
      </c>
      <c r="E1723" s="14" t="s">
        <v>5079</v>
      </c>
      <c r="F1723" s="14" t="e" vm="11">
        <v>#VALUE!</v>
      </c>
      <c r="G1723" s="2" t="str">
        <f>_xlfn.XLOOKUP(E1723,missing_cities!$Q$2:$Q$56,missing_cities!$R$2:$R$56,"Not Found",0)</f>
        <v>India</v>
      </c>
      <c r="H1723" t="str">
        <f>_xlfn.XLOOKUP(E1723,missing_cities!$Q$2:$Q$56,missing_cities!$S$2:$S$56,"Not Found",0)</f>
        <v>Asia</v>
      </c>
      <c r="I1723" t="s">
        <v>1684</v>
      </c>
      <c r="J1723" s="15">
        <v>0.33</v>
      </c>
      <c r="K1723" s="1">
        <v>45862</v>
      </c>
      <c r="L1723" s="15" t="str">
        <f t="shared" si="52"/>
        <v>9.00-21.00</v>
      </c>
      <c r="M1723" s="16">
        <f t="shared" si="53"/>
        <v>12</v>
      </c>
      <c r="N1723" s="15">
        <v>4.1900000000000004</v>
      </c>
      <c r="O1723" s="15">
        <v>70</v>
      </c>
      <c r="P1723" t="s">
        <v>37</v>
      </c>
      <c r="Q1723">
        <v>350</v>
      </c>
      <c r="R1723" t="s">
        <v>42</v>
      </c>
      <c r="S1723">
        <v>2010</v>
      </c>
      <c r="T1723" t="s">
        <v>31</v>
      </c>
      <c r="U1723" s="15">
        <v>3.4</v>
      </c>
      <c r="V1723" s="15">
        <v>3</v>
      </c>
      <c r="W1723" t="s">
        <v>32</v>
      </c>
    </row>
    <row r="1724" spans="1:23">
      <c r="A1724" t="s">
        <v>1768</v>
      </c>
      <c r="B1724">
        <v>13.762907</v>
      </c>
      <c r="C1724" s="15">
        <v>100.468836</v>
      </c>
      <c r="D1724" s="2" t="s">
        <v>6777</v>
      </c>
      <c r="E1724" s="14" t="s">
        <v>5059</v>
      </c>
      <c r="F1724" s="14" t="e" vm="4">
        <v>#VALUE!</v>
      </c>
      <c r="G1724" s="2" t="str">
        <f>_xlfn.XLOOKUP(E1724,missing_cities!$Q$2:$Q$56,missing_cities!$R$2:$R$56,"Not Found",0)</f>
        <v>Thailand</v>
      </c>
      <c r="H1724" t="str">
        <f>_xlfn.XLOOKUP(E1724,missing_cities!$Q$2:$Q$56,missing_cities!$S$2:$S$56,"Not Found",0)</f>
        <v>Asia</v>
      </c>
      <c r="I1724" t="s">
        <v>1684</v>
      </c>
      <c r="J1724" s="15">
        <v>0.24</v>
      </c>
      <c r="K1724" t="s">
        <v>34</v>
      </c>
      <c r="L1724" s="15" t="str">
        <f t="shared" si="52"/>
        <v>6:00-22:00</v>
      </c>
      <c r="M1724" s="16">
        <f t="shared" si="53"/>
        <v>0.67</v>
      </c>
      <c r="N1724" s="15">
        <v>7.95</v>
      </c>
      <c r="O1724" s="15">
        <v>90</v>
      </c>
      <c r="P1724" t="s">
        <v>29</v>
      </c>
      <c r="Q1724">
        <v>22</v>
      </c>
      <c r="R1724" t="s">
        <v>37</v>
      </c>
      <c r="S1724">
        <v>2013</v>
      </c>
      <c r="T1724" t="s">
        <v>22</v>
      </c>
      <c r="U1724" s="15">
        <v>3.9</v>
      </c>
      <c r="V1724" s="15">
        <v>9</v>
      </c>
      <c r="W1724" t="s">
        <v>23</v>
      </c>
    </row>
    <row r="1725" spans="1:23">
      <c r="A1725" t="s">
        <v>1769</v>
      </c>
      <c r="B1725">
        <v>25.210258</v>
      </c>
      <c r="C1725" s="15">
        <v>55.346141000000003</v>
      </c>
      <c r="D1725" s="2" t="s">
        <v>6778</v>
      </c>
      <c r="E1725" s="14" t="s">
        <v>5076</v>
      </c>
      <c r="F1725" s="14" t="e" vm="10">
        <v>#VALUE!</v>
      </c>
      <c r="G1725" s="2" t="str">
        <f>_xlfn.XLOOKUP(E1725,missing_cities!$Q$2:$Q$56,missing_cities!$R$2:$R$56,"Not Found",0)</f>
        <v>United Arab Emirates</v>
      </c>
      <c r="H1725" t="str">
        <f>_xlfn.XLOOKUP(E1725,missing_cities!$Q$2:$Q$56,missing_cities!$S$2:$S$56,"Not Found",0)</f>
        <v>Asia</v>
      </c>
      <c r="I1725" t="s">
        <v>1684</v>
      </c>
      <c r="J1725" s="15">
        <v>0.32</v>
      </c>
      <c r="K1725" t="s">
        <v>34</v>
      </c>
      <c r="L1725" s="15" t="str">
        <f t="shared" si="52"/>
        <v>6:00-22:00</v>
      </c>
      <c r="M1725" s="16">
        <f t="shared" si="53"/>
        <v>0.67</v>
      </c>
      <c r="N1725" s="15">
        <v>13.84</v>
      </c>
      <c r="O1725" s="15">
        <v>93</v>
      </c>
      <c r="P1725" t="s">
        <v>37</v>
      </c>
      <c r="Q1725">
        <v>350</v>
      </c>
      <c r="R1725" t="s">
        <v>97</v>
      </c>
      <c r="S1725">
        <v>2010</v>
      </c>
      <c r="T1725" t="s">
        <v>31</v>
      </c>
      <c r="U1725" s="15">
        <v>3</v>
      </c>
      <c r="V1725" s="15">
        <v>9</v>
      </c>
      <c r="W1725" t="s">
        <v>27</v>
      </c>
    </row>
    <row r="1726" spans="1:23">
      <c r="A1726" t="s">
        <v>1770</v>
      </c>
      <c r="B1726">
        <v>19.468828999999999</v>
      </c>
      <c r="C1726" s="15">
        <v>-99.130994000000001</v>
      </c>
      <c r="D1726" s="2" t="s">
        <v>6779</v>
      </c>
      <c r="E1726" s="14" t="s">
        <v>5119</v>
      </c>
      <c r="F1726" s="14" t="e" vm="13">
        <v>#VALUE!</v>
      </c>
      <c r="G1726" s="2" t="str">
        <f>_xlfn.XLOOKUP(E1726,missing_cities!$Q$2:$Q$56,missing_cities!$R$2:$R$56,"Not Found",0)</f>
        <v>Mexico</v>
      </c>
      <c r="H1726" t="str">
        <f>_xlfn.XLOOKUP(E1726,missing_cities!$Q$2:$Q$56,missing_cities!$S$2:$S$56,"Not Found",0)</f>
        <v>North America</v>
      </c>
      <c r="I1726" t="s">
        <v>1684</v>
      </c>
      <c r="J1726" s="15">
        <v>0.35</v>
      </c>
      <c r="K1726" s="1">
        <v>45862</v>
      </c>
      <c r="L1726" s="15" t="str">
        <f t="shared" si="52"/>
        <v>9.00-21.00</v>
      </c>
      <c r="M1726" s="16">
        <f t="shared" si="53"/>
        <v>12</v>
      </c>
      <c r="N1726" s="15">
        <v>15.25</v>
      </c>
      <c r="O1726" s="15">
        <v>49</v>
      </c>
      <c r="P1726" t="s">
        <v>37</v>
      </c>
      <c r="Q1726">
        <v>22</v>
      </c>
      <c r="R1726" t="s">
        <v>42</v>
      </c>
      <c r="S1726">
        <v>2020</v>
      </c>
      <c r="T1726" t="s">
        <v>22</v>
      </c>
      <c r="U1726" s="15">
        <v>3.6</v>
      </c>
      <c r="V1726" s="15">
        <v>2</v>
      </c>
      <c r="W1726" t="s">
        <v>23</v>
      </c>
    </row>
    <row r="1727" spans="1:23">
      <c r="A1727" t="s">
        <v>1771</v>
      </c>
      <c r="B1727">
        <v>-84.731769999999997</v>
      </c>
      <c r="C1727" s="15">
        <v>-63.296190000000003</v>
      </c>
      <c r="D1727" s="2" t="s">
        <v>6780</v>
      </c>
      <c r="E1727" s="14" t="str">
        <f>_xlfn.XLOOKUP(C1727,missing_cities!B:B,missing_cities!C:C,"Not Found",0)</f>
        <v>Not Found</v>
      </c>
      <c r="F1727" s="14" t="s">
        <v>9990</v>
      </c>
      <c r="G1727" s="2" t="str">
        <f>_xlfn.XLOOKUP(E1727,missing_cities!$Q$2:$Q$56,missing_cities!$R$2:$R$56,"Not Found",0)</f>
        <v>Not Found</v>
      </c>
      <c r="H1727" t="str">
        <f>_xlfn.XLOOKUP(E1727,missing_cities!$Q$2:$Q$56,missing_cities!$S$2:$S$56,"Not Found",0)</f>
        <v>Not Found</v>
      </c>
      <c r="I1727" t="s">
        <v>1684</v>
      </c>
      <c r="J1727" s="15">
        <v>0.19</v>
      </c>
      <c r="K1727" s="1">
        <v>45862</v>
      </c>
      <c r="L1727" s="15" t="str">
        <f t="shared" si="52"/>
        <v>9.00-21.00</v>
      </c>
      <c r="M1727" s="16">
        <f t="shared" si="53"/>
        <v>12</v>
      </c>
      <c r="N1727" s="15">
        <v>2.77</v>
      </c>
      <c r="O1727" s="15">
        <v>60</v>
      </c>
      <c r="P1727" t="s">
        <v>20</v>
      </c>
      <c r="Q1727">
        <v>22</v>
      </c>
      <c r="R1727" t="s">
        <v>46</v>
      </c>
      <c r="S1727">
        <v>2018</v>
      </c>
      <c r="T1727" t="s">
        <v>22</v>
      </c>
      <c r="U1727" s="15">
        <v>4.5999999999999996</v>
      </c>
      <c r="V1727" s="15">
        <v>7</v>
      </c>
      <c r="W1727" t="s">
        <v>27</v>
      </c>
    </row>
    <row r="1728" spans="1:23">
      <c r="A1728" t="s">
        <v>1772</v>
      </c>
      <c r="B1728">
        <v>-33.829813000000001</v>
      </c>
      <c r="C1728" s="15">
        <v>18.429812999999999</v>
      </c>
      <c r="D1728" s="2" t="s">
        <v>6781</v>
      </c>
      <c r="E1728" s="14" t="s">
        <v>5085</v>
      </c>
      <c r="F1728" s="14" t="e" vm="12">
        <v>#VALUE!</v>
      </c>
      <c r="G1728" s="2" t="str">
        <f>_xlfn.XLOOKUP(E1728,missing_cities!$Q$2:$Q$56,missing_cities!$R$2:$R$56,"Not Found",0)</f>
        <v>South Africa</v>
      </c>
      <c r="H1728" t="str">
        <f>_xlfn.XLOOKUP(E1728,missing_cities!$Q$2:$Q$56,missing_cities!$S$2:$S$56,"Not Found",0)</f>
        <v>Africa</v>
      </c>
      <c r="I1728" t="s">
        <v>1684</v>
      </c>
      <c r="J1728" s="15">
        <v>0.28999999999999998</v>
      </c>
      <c r="K1728" t="s">
        <v>34</v>
      </c>
      <c r="L1728" s="15" t="str">
        <f t="shared" si="52"/>
        <v>6:00-22:00</v>
      </c>
      <c r="M1728" s="16">
        <f t="shared" si="53"/>
        <v>0.67</v>
      </c>
      <c r="N1728" s="15">
        <v>6.75</v>
      </c>
      <c r="O1728" s="15">
        <v>98</v>
      </c>
      <c r="P1728" t="s">
        <v>39</v>
      </c>
      <c r="Q1728">
        <v>50</v>
      </c>
      <c r="R1728" t="s">
        <v>42</v>
      </c>
      <c r="S1728">
        <v>2016</v>
      </c>
      <c r="T1728" t="s">
        <v>31</v>
      </c>
      <c r="U1728" s="15">
        <v>4.5999999999999996</v>
      </c>
      <c r="V1728" s="15">
        <v>3</v>
      </c>
      <c r="W1728" t="s">
        <v>23</v>
      </c>
    </row>
    <row r="1729" spans="1:23">
      <c r="A1729" t="s">
        <v>1773</v>
      </c>
      <c r="B1729">
        <v>37.640025999999999</v>
      </c>
      <c r="C1729" s="15">
        <v>127.005849</v>
      </c>
      <c r="D1729" s="2" t="s">
        <v>6782</v>
      </c>
      <c r="E1729" s="14" t="s">
        <v>5063</v>
      </c>
      <c r="F1729" s="14" t="e" vm="6">
        <v>#VALUE!</v>
      </c>
      <c r="G1729" s="2" t="str">
        <f>_xlfn.XLOOKUP(E1729,missing_cities!$Q$2:$Q$56,missing_cities!$R$2:$R$56,"Not Found",0)</f>
        <v>South Korea</v>
      </c>
      <c r="H1729" t="str">
        <f>_xlfn.XLOOKUP(E1729,missing_cities!$Q$2:$Q$56,missing_cities!$S$2:$S$56,"Not Found",0)</f>
        <v>Asia</v>
      </c>
      <c r="I1729" t="s">
        <v>1684</v>
      </c>
      <c r="J1729" s="15">
        <v>0.32</v>
      </c>
      <c r="K1729" t="s">
        <v>34</v>
      </c>
      <c r="L1729" s="15" t="str">
        <f t="shared" si="52"/>
        <v>6:00-22:00</v>
      </c>
      <c r="M1729" s="16">
        <f t="shared" si="53"/>
        <v>0.67</v>
      </c>
      <c r="N1729" s="15">
        <v>13.19</v>
      </c>
      <c r="O1729" s="15">
        <v>20</v>
      </c>
      <c r="P1729" t="s">
        <v>29</v>
      </c>
      <c r="Q1729">
        <v>22</v>
      </c>
      <c r="R1729" t="s">
        <v>48</v>
      </c>
      <c r="S1729">
        <v>2020</v>
      </c>
      <c r="T1729" t="s">
        <v>22</v>
      </c>
      <c r="U1729" s="15">
        <v>3.1</v>
      </c>
      <c r="V1729" s="15">
        <v>6</v>
      </c>
      <c r="W1729" t="s">
        <v>27</v>
      </c>
    </row>
    <row r="1730" spans="1:23">
      <c r="A1730" t="s">
        <v>1774</v>
      </c>
      <c r="B1730">
        <v>37.600456000000001</v>
      </c>
      <c r="C1730" s="15">
        <v>126.979585</v>
      </c>
      <c r="D1730" s="2" t="s">
        <v>6783</v>
      </c>
      <c r="E1730" s="14" t="s">
        <v>5063</v>
      </c>
      <c r="F1730" s="14" t="e" vm="6">
        <v>#VALUE!</v>
      </c>
      <c r="G1730" s="2" t="str">
        <f>_xlfn.XLOOKUP(E1730,missing_cities!$Q$2:$Q$56,missing_cities!$R$2:$R$56,"Not Found",0)</f>
        <v>South Korea</v>
      </c>
      <c r="H1730" t="str">
        <f>_xlfn.XLOOKUP(E1730,missing_cities!$Q$2:$Q$56,missing_cities!$S$2:$S$56,"Not Found",0)</f>
        <v>Asia</v>
      </c>
      <c r="I1730" t="s">
        <v>1684</v>
      </c>
      <c r="J1730" s="15">
        <v>0.1</v>
      </c>
      <c r="K1730" t="s">
        <v>19</v>
      </c>
      <c r="L1730" s="15" t="str">
        <f t="shared" si="52"/>
        <v>9:00-18:00</v>
      </c>
      <c r="M1730" s="16">
        <f t="shared" si="53"/>
        <v>0.37</v>
      </c>
      <c r="N1730" s="15">
        <v>10.029999999999999</v>
      </c>
      <c r="O1730" s="15">
        <v>41</v>
      </c>
      <c r="P1730" t="s">
        <v>37</v>
      </c>
      <c r="Q1730">
        <v>50</v>
      </c>
      <c r="R1730" t="s">
        <v>74</v>
      </c>
      <c r="S1730">
        <v>2023</v>
      </c>
      <c r="T1730" t="s">
        <v>22</v>
      </c>
      <c r="U1730" s="15">
        <v>4.8</v>
      </c>
      <c r="V1730" s="15">
        <v>9</v>
      </c>
      <c r="W1730" t="s">
        <v>32</v>
      </c>
    </row>
    <row r="1731" spans="1:23">
      <c r="A1731" t="s">
        <v>1775</v>
      </c>
      <c r="B1731">
        <v>34.128264000000001</v>
      </c>
      <c r="C1731" s="15">
        <v>-118.31188899999999</v>
      </c>
      <c r="D1731" s="2" t="s">
        <v>6784</v>
      </c>
      <c r="E1731" s="14" t="s">
        <v>5111</v>
      </c>
      <c r="F1731" s="14" t="e" vm="5">
        <v>#VALUE!</v>
      </c>
      <c r="G1731" s="2" t="str">
        <f>_xlfn.XLOOKUP(E1731,missing_cities!$Q$2:$Q$56,missing_cities!$R$2:$R$56,"Not Found",0)</f>
        <v>United States</v>
      </c>
      <c r="H1731" t="str">
        <f>_xlfn.XLOOKUP(E1731,missing_cities!$Q$2:$Q$56,missing_cities!$S$2:$S$56,"Not Found",0)</f>
        <v>North America</v>
      </c>
      <c r="I1731" t="s">
        <v>1684</v>
      </c>
      <c r="J1731" s="15">
        <v>0.18</v>
      </c>
      <c r="K1731" t="s">
        <v>19</v>
      </c>
      <c r="L1731" s="15" t="str">
        <f t="shared" ref="L1731:L1794" si="54">IF(ISNUMBER(SEARCH("-",K1731)),K1731,"9.00-21.00")</f>
        <v>9:00-18:00</v>
      </c>
      <c r="M1731" s="16">
        <f t="shared" ref="M1731:M1794" si="55">IF(ISNUMBER(SEARCH("-", L1731)), TEXT(RIGHT(L1731, LEN(L1731) - FIND("-", L1731)), "0.00") - TEXT(LEFT(L1731, FIND("-", L1731)-1), "0.00"), "")</f>
        <v>0.37</v>
      </c>
      <c r="N1731" s="15">
        <v>12.95</v>
      </c>
      <c r="O1731" s="15">
        <v>94</v>
      </c>
      <c r="P1731" t="s">
        <v>39</v>
      </c>
      <c r="Q1731">
        <v>150</v>
      </c>
      <c r="R1731" t="s">
        <v>37</v>
      </c>
      <c r="S1731">
        <v>2014</v>
      </c>
      <c r="T1731" t="s">
        <v>22</v>
      </c>
      <c r="U1731" s="15">
        <v>3.2</v>
      </c>
      <c r="V1731" s="15">
        <v>8</v>
      </c>
      <c r="W1731" t="s">
        <v>32</v>
      </c>
    </row>
    <row r="1732" spans="1:23">
      <c r="A1732" t="s">
        <v>1776</v>
      </c>
      <c r="B1732">
        <v>43.734901999999998</v>
      </c>
      <c r="C1732" s="15">
        <v>-79.417590000000004</v>
      </c>
      <c r="D1732" s="2" t="s">
        <v>6785</v>
      </c>
      <c r="E1732" s="14" t="s">
        <v>5050</v>
      </c>
      <c r="F1732" s="14" t="e" vm="1">
        <v>#VALUE!</v>
      </c>
      <c r="G1732" s="2" t="str">
        <f>_xlfn.XLOOKUP(E1732,missing_cities!$Q$2:$Q$56,missing_cities!$R$2:$R$56,"Not Found",0)</f>
        <v>Canada</v>
      </c>
      <c r="H1732" t="str">
        <f>_xlfn.XLOOKUP(E1732,missing_cities!$Q$2:$Q$56,missing_cities!$S$2:$S$56,"Not Found",0)</f>
        <v>North America</v>
      </c>
      <c r="I1732" t="s">
        <v>1684</v>
      </c>
      <c r="J1732" s="15">
        <v>0.21</v>
      </c>
      <c r="K1732" t="s">
        <v>34</v>
      </c>
      <c r="L1732" s="15" t="str">
        <f t="shared" si="54"/>
        <v>6:00-22:00</v>
      </c>
      <c r="M1732" s="16">
        <f t="shared" si="55"/>
        <v>0.67</v>
      </c>
      <c r="N1732" s="15">
        <v>8.91</v>
      </c>
      <c r="O1732" s="15">
        <v>50</v>
      </c>
      <c r="P1732" t="s">
        <v>39</v>
      </c>
      <c r="Q1732">
        <v>50</v>
      </c>
      <c r="R1732" t="s">
        <v>30</v>
      </c>
      <c r="S1732">
        <v>2013</v>
      </c>
      <c r="T1732" t="s">
        <v>22</v>
      </c>
      <c r="U1732" s="15">
        <v>4.8</v>
      </c>
      <c r="V1732" s="15">
        <v>10</v>
      </c>
      <c r="W1732" t="s">
        <v>23</v>
      </c>
    </row>
    <row r="1733" spans="1:23">
      <c r="A1733" t="s">
        <v>1777</v>
      </c>
      <c r="B1733">
        <v>34.080717999999997</v>
      </c>
      <c r="C1733" s="15">
        <v>-118.301171</v>
      </c>
      <c r="D1733" s="2" t="s">
        <v>6786</v>
      </c>
      <c r="E1733" s="14" t="s">
        <v>5111</v>
      </c>
      <c r="F1733" s="14" t="e" vm="5">
        <v>#VALUE!</v>
      </c>
      <c r="G1733" s="2" t="str">
        <f>_xlfn.XLOOKUP(E1733,missing_cities!$Q$2:$Q$56,missing_cities!$R$2:$R$56,"Not Found",0)</f>
        <v>United States</v>
      </c>
      <c r="H1733" t="str">
        <f>_xlfn.XLOOKUP(E1733,missing_cities!$Q$2:$Q$56,missing_cities!$S$2:$S$56,"Not Found",0)</f>
        <v>North America</v>
      </c>
      <c r="I1733" t="s">
        <v>1684</v>
      </c>
      <c r="J1733" s="15">
        <v>0.1</v>
      </c>
      <c r="K1733" t="s">
        <v>34</v>
      </c>
      <c r="L1733" s="15" t="str">
        <f t="shared" si="54"/>
        <v>6:00-22:00</v>
      </c>
      <c r="M1733" s="16">
        <f t="shared" si="55"/>
        <v>0.67</v>
      </c>
      <c r="N1733" s="15">
        <v>12.34</v>
      </c>
      <c r="O1733" s="15">
        <v>89</v>
      </c>
      <c r="P1733" t="s">
        <v>25</v>
      </c>
      <c r="Q1733">
        <v>50</v>
      </c>
      <c r="R1733" t="s">
        <v>44</v>
      </c>
      <c r="S1733">
        <v>2013</v>
      </c>
      <c r="T1733" t="s">
        <v>31</v>
      </c>
      <c r="U1733" s="15">
        <v>4.9000000000000004</v>
      </c>
      <c r="V1733" s="15">
        <v>1</v>
      </c>
      <c r="W1733" t="s">
        <v>23</v>
      </c>
    </row>
    <row r="1734" spans="1:23">
      <c r="A1734" t="s">
        <v>1778</v>
      </c>
      <c r="B1734">
        <v>37.830896000000003</v>
      </c>
      <c r="C1734" s="15">
        <v>-122.390708</v>
      </c>
      <c r="D1734" s="2" t="s">
        <v>6787</v>
      </c>
      <c r="E1734" s="14" t="s">
        <v>5061</v>
      </c>
      <c r="F1734" s="14" t="e" vm="5">
        <v>#VALUE!</v>
      </c>
      <c r="G1734" s="2" t="str">
        <f>_xlfn.XLOOKUP(E1734,missing_cities!$Q$2:$Q$56,missing_cities!$R$2:$R$56,"Not Found",0)</f>
        <v>United States</v>
      </c>
      <c r="H1734" t="str">
        <f>_xlfn.XLOOKUP(E1734,missing_cities!$Q$2:$Q$56,missing_cities!$S$2:$S$56,"Not Found",0)</f>
        <v>North America</v>
      </c>
      <c r="I1734" t="s">
        <v>1684</v>
      </c>
      <c r="J1734" s="15">
        <v>0.13</v>
      </c>
      <c r="K1734" t="s">
        <v>34</v>
      </c>
      <c r="L1734" s="15" t="str">
        <f t="shared" si="54"/>
        <v>6:00-22:00</v>
      </c>
      <c r="M1734" s="16">
        <f t="shared" si="55"/>
        <v>0.67</v>
      </c>
      <c r="N1734" s="15">
        <v>7.96</v>
      </c>
      <c r="O1734" s="15">
        <v>17</v>
      </c>
      <c r="P1734" t="s">
        <v>25</v>
      </c>
      <c r="Q1734">
        <v>150</v>
      </c>
      <c r="R1734" t="s">
        <v>37</v>
      </c>
      <c r="S1734">
        <v>2020</v>
      </c>
      <c r="T1734" t="s">
        <v>22</v>
      </c>
      <c r="U1734" s="15">
        <v>4.9000000000000004</v>
      </c>
      <c r="V1734" s="15">
        <v>3</v>
      </c>
      <c r="W1734" t="s">
        <v>27</v>
      </c>
    </row>
    <row r="1735" spans="1:23">
      <c r="A1735" t="s">
        <v>1779</v>
      </c>
      <c r="B1735">
        <v>25.348174</v>
      </c>
      <c r="C1735" s="15">
        <v>55.200679999999998</v>
      </c>
      <c r="D1735" s="2" t="s">
        <v>6788</v>
      </c>
      <c r="E1735" s="14" t="s">
        <v>5076</v>
      </c>
      <c r="F1735" s="14" t="e" vm="10">
        <v>#VALUE!</v>
      </c>
      <c r="G1735" s="2" t="str">
        <f>_xlfn.XLOOKUP(E1735,missing_cities!$Q$2:$Q$56,missing_cities!$R$2:$R$56,"Not Found",0)</f>
        <v>United Arab Emirates</v>
      </c>
      <c r="H1735" t="str">
        <f>_xlfn.XLOOKUP(E1735,missing_cities!$Q$2:$Q$56,missing_cities!$S$2:$S$56,"Not Found",0)</f>
        <v>Asia</v>
      </c>
      <c r="I1735" t="s">
        <v>1684</v>
      </c>
      <c r="J1735" s="15">
        <v>0.26</v>
      </c>
      <c r="K1735" t="s">
        <v>34</v>
      </c>
      <c r="L1735" s="15" t="str">
        <f t="shared" si="54"/>
        <v>6:00-22:00</v>
      </c>
      <c r="M1735" s="16">
        <f t="shared" si="55"/>
        <v>0.67</v>
      </c>
      <c r="N1735" s="15">
        <v>3.26</v>
      </c>
      <c r="O1735" s="15">
        <v>25</v>
      </c>
      <c r="P1735" t="s">
        <v>20</v>
      </c>
      <c r="Q1735">
        <v>350</v>
      </c>
      <c r="R1735" t="s">
        <v>21</v>
      </c>
      <c r="S1735">
        <v>2017</v>
      </c>
      <c r="T1735" t="s">
        <v>22</v>
      </c>
      <c r="U1735" s="15">
        <v>4.5</v>
      </c>
      <c r="V1735" s="15">
        <v>7</v>
      </c>
      <c r="W1735" t="s">
        <v>32</v>
      </c>
    </row>
    <row r="1736" spans="1:23">
      <c r="A1736" t="s">
        <v>1780</v>
      </c>
      <c r="B1736">
        <v>37.685383000000002</v>
      </c>
      <c r="C1736" s="15">
        <v>126.95869399999999</v>
      </c>
      <c r="D1736" s="2" t="s">
        <v>6789</v>
      </c>
      <c r="E1736" s="14" t="s">
        <v>5063</v>
      </c>
      <c r="F1736" s="14" t="e" vm="6">
        <v>#VALUE!</v>
      </c>
      <c r="G1736" s="2" t="str">
        <f>_xlfn.XLOOKUP(E1736,missing_cities!$Q$2:$Q$56,missing_cities!$R$2:$R$56,"Not Found",0)</f>
        <v>South Korea</v>
      </c>
      <c r="H1736" t="str">
        <f>_xlfn.XLOOKUP(E1736,missing_cities!$Q$2:$Q$56,missing_cities!$S$2:$S$56,"Not Found",0)</f>
        <v>Asia</v>
      </c>
      <c r="I1736" t="s">
        <v>1684</v>
      </c>
      <c r="J1736" s="15">
        <v>0.21</v>
      </c>
      <c r="K1736" t="s">
        <v>19</v>
      </c>
      <c r="L1736" s="15" t="str">
        <f t="shared" si="54"/>
        <v>9:00-18:00</v>
      </c>
      <c r="M1736" s="16">
        <f t="shared" si="55"/>
        <v>0.37</v>
      </c>
      <c r="N1736" s="15">
        <v>18.149999999999999</v>
      </c>
      <c r="O1736" s="15">
        <v>81</v>
      </c>
      <c r="P1736" t="s">
        <v>37</v>
      </c>
      <c r="Q1736">
        <v>350</v>
      </c>
      <c r="R1736" t="s">
        <v>97</v>
      </c>
      <c r="S1736">
        <v>2010</v>
      </c>
      <c r="T1736" t="s">
        <v>22</v>
      </c>
      <c r="U1736" s="15">
        <v>3.2</v>
      </c>
      <c r="V1736" s="15">
        <v>7</v>
      </c>
      <c r="W1736" t="s">
        <v>23</v>
      </c>
    </row>
    <row r="1737" spans="1:23">
      <c r="A1737" t="s">
        <v>1781</v>
      </c>
      <c r="B1737">
        <v>39.941392</v>
      </c>
      <c r="C1737" s="15">
        <v>116.25923</v>
      </c>
      <c r="D1737" s="2" t="s">
        <v>6790</v>
      </c>
      <c r="E1737" s="14" t="s">
        <v>5071</v>
      </c>
      <c r="F1737" s="14" t="e" vm="9">
        <v>#VALUE!</v>
      </c>
      <c r="G1737" s="2" t="str">
        <f>_xlfn.XLOOKUP(E1737,missing_cities!$Q$2:$Q$56,missing_cities!$R$2:$R$56,"Not Found",0)</f>
        <v>China</v>
      </c>
      <c r="H1737" t="str">
        <f>_xlfn.XLOOKUP(E1737,missing_cities!$Q$2:$Q$56,missing_cities!$S$2:$S$56,"Not Found",0)</f>
        <v>Asia</v>
      </c>
      <c r="I1737" t="s">
        <v>1684</v>
      </c>
      <c r="J1737" s="15">
        <v>0.24</v>
      </c>
      <c r="K1737" s="1">
        <v>45862</v>
      </c>
      <c r="L1737" s="15" t="str">
        <f t="shared" si="54"/>
        <v>9.00-21.00</v>
      </c>
      <c r="M1737" s="16">
        <f t="shared" si="55"/>
        <v>12</v>
      </c>
      <c r="N1737" s="15">
        <v>18.45</v>
      </c>
      <c r="O1737" s="15">
        <v>21</v>
      </c>
      <c r="P1737" t="s">
        <v>25</v>
      </c>
      <c r="Q1737">
        <v>50</v>
      </c>
      <c r="R1737" t="s">
        <v>81</v>
      </c>
      <c r="S1737">
        <v>2016</v>
      </c>
      <c r="T1737" t="s">
        <v>22</v>
      </c>
      <c r="U1737" s="15">
        <v>3.5</v>
      </c>
      <c r="V1737" s="15">
        <v>5</v>
      </c>
      <c r="W1737" t="s">
        <v>32</v>
      </c>
    </row>
    <row r="1738" spans="1:23">
      <c r="A1738" t="s">
        <v>1782</v>
      </c>
      <c r="B1738">
        <v>25.265093</v>
      </c>
      <c r="C1738" s="15">
        <v>55.226447999999998</v>
      </c>
      <c r="D1738" s="2" t="s">
        <v>6791</v>
      </c>
      <c r="E1738" s="14" t="s">
        <v>5076</v>
      </c>
      <c r="F1738" s="14" t="e" vm="10">
        <v>#VALUE!</v>
      </c>
      <c r="G1738" s="2" t="str">
        <f>_xlfn.XLOOKUP(E1738,missing_cities!$Q$2:$Q$56,missing_cities!$R$2:$R$56,"Not Found",0)</f>
        <v>United Arab Emirates</v>
      </c>
      <c r="H1738" t="str">
        <f>_xlfn.XLOOKUP(E1738,missing_cities!$Q$2:$Q$56,missing_cities!$S$2:$S$56,"Not Found",0)</f>
        <v>Asia</v>
      </c>
      <c r="I1738" t="s">
        <v>1684</v>
      </c>
      <c r="J1738" s="15">
        <v>0.4</v>
      </c>
      <c r="K1738" t="s">
        <v>19</v>
      </c>
      <c r="L1738" s="15" t="str">
        <f t="shared" si="54"/>
        <v>9:00-18:00</v>
      </c>
      <c r="M1738" s="16">
        <f t="shared" si="55"/>
        <v>0.37</v>
      </c>
      <c r="N1738" s="15">
        <v>16.260000000000002</v>
      </c>
      <c r="O1738" s="15">
        <v>30</v>
      </c>
      <c r="P1738" t="s">
        <v>39</v>
      </c>
      <c r="Q1738">
        <v>150</v>
      </c>
      <c r="R1738" t="s">
        <v>97</v>
      </c>
      <c r="S1738">
        <v>2020</v>
      </c>
      <c r="T1738" t="s">
        <v>31</v>
      </c>
      <c r="U1738" s="15">
        <v>3.5</v>
      </c>
      <c r="V1738" s="15">
        <v>2</v>
      </c>
      <c r="W1738" t="s">
        <v>27</v>
      </c>
    </row>
    <row r="1739" spans="1:23">
      <c r="A1739" t="s">
        <v>1783</v>
      </c>
      <c r="B1739">
        <v>19.058959000000002</v>
      </c>
      <c r="C1739" s="15">
        <v>72.900588999999997</v>
      </c>
      <c r="D1739" s="2" t="s">
        <v>6792</v>
      </c>
      <c r="E1739" s="14" t="s">
        <v>5079</v>
      </c>
      <c r="F1739" s="14" t="e" vm="11">
        <v>#VALUE!</v>
      </c>
      <c r="G1739" s="2" t="str">
        <f>_xlfn.XLOOKUP(E1739,missing_cities!$Q$2:$Q$56,missing_cities!$R$2:$R$56,"Not Found",0)</f>
        <v>India</v>
      </c>
      <c r="H1739" t="str">
        <f>_xlfn.XLOOKUP(E1739,missing_cities!$Q$2:$Q$56,missing_cities!$S$2:$S$56,"Not Found",0)</f>
        <v>Asia</v>
      </c>
      <c r="I1739" t="s">
        <v>1684</v>
      </c>
      <c r="J1739" s="15">
        <v>0.17</v>
      </c>
      <c r="K1739" s="1">
        <v>45862</v>
      </c>
      <c r="L1739" s="15" t="str">
        <f t="shared" si="54"/>
        <v>9.00-21.00</v>
      </c>
      <c r="M1739" s="16">
        <f t="shared" si="55"/>
        <v>12</v>
      </c>
      <c r="N1739" s="15">
        <v>19.579999999999998</v>
      </c>
      <c r="O1739" s="15">
        <v>13</v>
      </c>
      <c r="P1739" t="s">
        <v>29</v>
      </c>
      <c r="Q1739">
        <v>350</v>
      </c>
      <c r="R1739" t="s">
        <v>42</v>
      </c>
      <c r="S1739">
        <v>2012</v>
      </c>
      <c r="T1739" t="s">
        <v>31</v>
      </c>
      <c r="U1739" s="15">
        <v>3.9</v>
      </c>
      <c r="V1739" s="15">
        <v>4</v>
      </c>
      <c r="W1739" t="s">
        <v>32</v>
      </c>
    </row>
    <row r="1740" spans="1:23">
      <c r="A1740" t="s">
        <v>1784</v>
      </c>
      <c r="B1740">
        <v>28.281488</v>
      </c>
      <c r="C1740" s="15">
        <v>-125.849439</v>
      </c>
      <c r="D1740" s="2" t="s">
        <v>6793</v>
      </c>
      <c r="E1740" s="14" t="str">
        <f>_xlfn.XLOOKUP(C1740,missing_cities!B:B,missing_cities!C:C,"Not Found",0)</f>
        <v>Error</v>
      </c>
      <c r="F1740" s="14" t="s">
        <v>9987</v>
      </c>
      <c r="G1740" s="2" t="str">
        <f>_xlfn.XLOOKUP(E1740,missing_cities!$Q$2:$Q$56,missing_cities!$R$2:$R$56,"Not Found",0)</f>
        <v>Error</v>
      </c>
      <c r="H1740" t="str">
        <f>_xlfn.XLOOKUP(E1740,missing_cities!$Q$2:$Q$56,missing_cities!$S$2:$S$56,"Not Found",0)</f>
        <v>Error</v>
      </c>
      <c r="I1740" t="s">
        <v>1684</v>
      </c>
      <c r="J1740" s="15">
        <v>0.21</v>
      </c>
      <c r="K1740" t="s">
        <v>19</v>
      </c>
      <c r="L1740" s="15" t="str">
        <f t="shared" si="54"/>
        <v>9:00-18:00</v>
      </c>
      <c r="M1740" s="16">
        <f t="shared" si="55"/>
        <v>0.37</v>
      </c>
      <c r="N1740" s="15">
        <v>3.99</v>
      </c>
      <c r="O1740" s="15">
        <v>49</v>
      </c>
      <c r="P1740" t="s">
        <v>29</v>
      </c>
      <c r="Q1740">
        <v>50</v>
      </c>
      <c r="R1740" t="s">
        <v>48</v>
      </c>
      <c r="S1740">
        <v>2016</v>
      </c>
      <c r="T1740" t="s">
        <v>31</v>
      </c>
      <c r="U1740" s="15">
        <v>4.5999999999999996</v>
      </c>
      <c r="V1740" s="15">
        <v>6</v>
      </c>
      <c r="W1740" t="s">
        <v>32</v>
      </c>
    </row>
    <row r="1741" spans="1:23">
      <c r="A1741" t="s">
        <v>1785</v>
      </c>
      <c r="B1741">
        <v>-33.721297</v>
      </c>
      <c r="C1741" s="15">
        <v>151.338581</v>
      </c>
      <c r="D1741" s="2" t="s">
        <v>6794</v>
      </c>
      <c r="E1741" s="14" t="s">
        <v>5069</v>
      </c>
      <c r="F1741" s="14" t="e" vm="8">
        <v>#VALUE!</v>
      </c>
      <c r="G1741" s="2" t="str">
        <f>_xlfn.XLOOKUP(E1741,missing_cities!$Q$2:$Q$56,missing_cities!$R$2:$R$56,"Not Found",0)</f>
        <v>Australia</v>
      </c>
      <c r="H1741" t="str">
        <f>_xlfn.XLOOKUP(E1741,missing_cities!$Q$2:$Q$56,missing_cities!$S$2:$S$56,"Not Found",0)</f>
        <v>Australia</v>
      </c>
      <c r="I1741" t="s">
        <v>1684</v>
      </c>
      <c r="J1741" s="15">
        <v>0.13</v>
      </c>
      <c r="K1741" t="s">
        <v>19</v>
      </c>
      <c r="L1741" s="15" t="str">
        <f t="shared" si="54"/>
        <v>9:00-18:00</v>
      </c>
      <c r="M1741" s="16">
        <f t="shared" si="55"/>
        <v>0.37</v>
      </c>
      <c r="N1741" s="15">
        <v>17.13</v>
      </c>
      <c r="O1741" s="15">
        <v>77</v>
      </c>
      <c r="P1741" t="s">
        <v>25</v>
      </c>
      <c r="Q1741">
        <v>50</v>
      </c>
      <c r="R1741" t="s">
        <v>40</v>
      </c>
      <c r="S1741">
        <v>2022</v>
      </c>
      <c r="T1741" t="s">
        <v>22</v>
      </c>
      <c r="U1741" s="15">
        <v>3.5</v>
      </c>
      <c r="V1741" s="15">
        <v>3</v>
      </c>
      <c r="W1741" t="s">
        <v>27</v>
      </c>
    </row>
    <row r="1742" spans="1:23">
      <c r="A1742" t="s">
        <v>1786</v>
      </c>
      <c r="B1742">
        <v>18.973531000000001</v>
      </c>
      <c r="C1742" s="15">
        <v>72.909858999999997</v>
      </c>
      <c r="D1742" s="2" t="s">
        <v>6795</v>
      </c>
      <c r="E1742" s="14" t="s">
        <v>5079</v>
      </c>
      <c r="F1742" s="14" t="e" vm="11">
        <v>#VALUE!</v>
      </c>
      <c r="G1742" s="2" t="str">
        <f>_xlfn.XLOOKUP(E1742,missing_cities!$Q$2:$Q$56,missing_cities!$R$2:$R$56,"Not Found",0)</f>
        <v>India</v>
      </c>
      <c r="H1742" t="str">
        <f>_xlfn.XLOOKUP(E1742,missing_cities!$Q$2:$Q$56,missing_cities!$S$2:$S$56,"Not Found",0)</f>
        <v>Asia</v>
      </c>
      <c r="I1742" t="s">
        <v>1684</v>
      </c>
      <c r="J1742" s="15">
        <v>0.5</v>
      </c>
      <c r="K1742" t="s">
        <v>19</v>
      </c>
      <c r="L1742" s="15" t="str">
        <f t="shared" si="54"/>
        <v>9:00-18:00</v>
      </c>
      <c r="M1742" s="16">
        <f t="shared" si="55"/>
        <v>0.37</v>
      </c>
      <c r="N1742" s="15">
        <v>3.69</v>
      </c>
      <c r="O1742" s="15">
        <v>81</v>
      </c>
      <c r="P1742" t="s">
        <v>29</v>
      </c>
      <c r="Q1742">
        <v>50</v>
      </c>
      <c r="R1742" t="s">
        <v>42</v>
      </c>
      <c r="S1742">
        <v>2020</v>
      </c>
      <c r="T1742" t="s">
        <v>22</v>
      </c>
      <c r="U1742" s="15">
        <v>3.7</v>
      </c>
      <c r="V1742" s="15">
        <v>6</v>
      </c>
      <c r="W1742" t="s">
        <v>23</v>
      </c>
    </row>
    <row r="1743" spans="1:23">
      <c r="A1743" t="s">
        <v>1787</v>
      </c>
      <c r="B1743">
        <v>52.513883999999997</v>
      </c>
      <c r="C1743" s="15">
        <v>13.342180000000001</v>
      </c>
      <c r="D1743" s="2" t="s">
        <v>6796</v>
      </c>
      <c r="E1743" s="14" t="s">
        <v>5057</v>
      </c>
      <c r="F1743" s="14" t="e" vm="3">
        <v>#VALUE!</v>
      </c>
      <c r="G1743" s="2" t="str">
        <f>_xlfn.XLOOKUP(E1743,missing_cities!$Q$2:$Q$56,missing_cities!$R$2:$R$56,"Not Found",0)</f>
        <v>Germany</v>
      </c>
      <c r="H1743" t="str">
        <f>_xlfn.XLOOKUP(E1743,missing_cities!$Q$2:$Q$56,missing_cities!$S$2:$S$56,"Not Found",0)</f>
        <v>Europe</v>
      </c>
      <c r="I1743" t="s">
        <v>1684</v>
      </c>
      <c r="J1743" s="15">
        <v>0.44</v>
      </c>
      <c r="K1743" t="s">
        <v>19</v>
      </c>
      <c r="L1743" s="15" t="str">
        <f t="shared" si="54"/>
        <v>9:00-18:00</v>
      </c>
      <c r="M1743" s="16">
        <f t="shared" si="55"/>
        <v>0.37</v>
      </c>
      <c r="N1743" s="15">
        <v>10.33</v>
      </c>
      <c r="O1743" s="15">
        <v>94</v>
      </c>
      <c r="P1743" t="s">
        <v>29</v>
      </c>
      <c r="Q1743">
        <v>50</v>
      </c>
      <c r="R1743" t="s">
        <v>30</v>
      </c>
      <c r="S1743">
        <v>2022</v>
      </c>
      <c r="T1743" t="s">
        <v>31</v>
      </c>
      <c r="U1743" s="15">
        <v>4.4000000000000004</v>
      </c>
      <c r="V1743" s="15">
        <v>2</v>
      </c>
      <c r="W1743" t="s">
        <v>23</v>
      </c>
    </row>
    <row r="1744" spans="1:23">
      <c r="A1744" t="s">
        <v>1788</v>
      </c>
      <c r="B1744">
        <v>39.93656</v>
      </c>
      <c r="C1744" s="15">
        <v>116.409142</v>
      </c>
      <c r="D1744" s="2" t="s">
        <v>6797</v>
      </c>
      <c r="E1744" s="14" t="s">
        <v>5071</v>
      </c>
      <c r="F1744" s="14" t="e" vm="9">
        <v>#VALUE!</v>
      </c>
      <c r="G1744" s="2" t="str">
        <f>_xlfn.XLOOKUP(E1744,missing_cities!$Q$2:$Q$56,missing_cities!$R$2:$R$56,"Not Found",0)</f>
        <v>China</v>
      </c>
      <c r="H1744" t="str">
        <f>_xlfn.XLOOKUP(E1744,missing_cities!$Q$2:$Q$56,missing_cities!$S$2:$S$56,"Not Found",0)</f>
        <v>Asia</v>
      </c>
      <c r="I1744" t="s">
        <v>1684</v>
      </c>
      <c r="J1744" s="15">
        <v>0.24</v>
      </c>
      <c r="K1744" s="1">
        <v>45862</v>
      </c>
      <c r="L1744" s="15" t="str">
        <f t="shared" si="54"/>
        <v>9.00-21.00</v>
      </c>
      <c r="M1744" s="16">
        <f t="shared" si="55"/>
        <v>12</v>
      </c>
      <c r="N1744" s="15">
        <v>5.66</v>
      </c>
      <c r="O1744" s="15">
        <v>75</v>
      </c>
      <c r="P1744" t="s">
        <v>37</v>
      </c>
      <c r="Q1744">
        <v>50</v>
      </c>
      <c r="R1744" t="s">
        <v>21</v>
      </c>
      <c r="S1744">
        <v>2014</v>
      </c>
      <c r="T1744" t="s">
        <v>22</v>
      </c>
      <c r="U1744" s="15">
        <v>4.3</v>
      </c>
      <c r="V1744" s="15">
        <v>8</v>
      </c>
      <c r="W1744" t="s">
        <v>27</v>
      </c>
    </row>
    <row r="1745" spans="1:23">
      <c r="A1745" t="s">
        <v>1789</v>
      </c>
      <c r="B1745">
        <v>6.75617</v>
      </c>
      <c r="C1745" s="15">
        <v>79.807850000000002</v>
      </c>
      <c r="D1745" s="2" t="s">
        <v>6798</v>
      </c>
      <c r="E1745" s="14" t="str">
        <f>_xlfn.XLOOKUP(C1745,missing_cities!B:B,missing_cities!C:C,"Not Found",0)</f>
        <v>Moratuwa</v>
      </c>
      <c r="F1745" s="14" t="s">
        <v>10101</v>
      </c>
      <c r="G1745" s="2" t="str">
        <f>_xlfn.XLOOKUP(E1745,missing_cities!$Q$2:$Q$56,missing_cities!$R$2:$R$56,"Not Found",0)</f>
        <v>Sri Lanka</v>
      </c>
      <c r="H1745" t="str">
        <f>_xlfn.XLOOKUP(E1745,missing_cities!$Q$2:$Q$56,missing_cities!$S$2:$S$56,"Not Found",0)</f>
        <v>Asia</v>
      </c>
      <c r="I1745" t="s">
        <v>1684</v>
      </c>
      <c r="J1745" s="15">
        <v>0.16</v>
      </c>
      <c r="K1745" t="s">
        <v>34</v>
      </c>
      <c r="L1745" s="15" t="str">
        <f t="shared" si="54"/>
        <v>6:00-22:00</v>
      </c>
      <c r="M1745" s="16">
        <f t="shared" si="55"/>
        <v>0.67</v>
      </c>
      <c r="N1745" s="15">
        <v>6.52</v>
      </c>
      <c r="O1745" s="15">
        <v>94</v>
      </c>
      <c r="P1745" t="s">
        <v>25</v>
      </c>
      <c r="Q1745">
        <v>50</v>
      </c>
      <c r="R1745" t="s">
        <v>42</v>
      </c>
      <c r="S1745">
        <v>2012</v>
      </c>
      <c r="T1745" t="s">
        <v>31</v>
      </c>
      <c r="U1745" s="15">
        <v>3.5</v>
      </c>
      <c r="V1745" s="15">
        <v>4</v>
      </c>
      <c r="W1745" t="s">
        <v>27</v>
      </c>
    </row>
    <row r="1746" spans="1:23">
      <c r="A1746" t="s">
        <v>1790</v>
      </c>
      <c r="B1746">
        <v>19.466545</v>
      </c>
      <c r="C1746" s="15">
        <v>-99.162049999999994</v>
      </c>
      <c r="D1746" s="2" t="s">
        <v>6799</v>
      </c>
      <c r="E1746" s="14" t="s">
        <v>5119</v>
      </c>
      <c r="F1746" s="14" t="e" vm="13">
        <v>#VALUE!</v>
      </c>
      <c r="G1746" s="2" t="str">
        <f>_xlfn.XLOOKUP(E1746,missing_cities!$Q$2:$Q$56,missing_cities!$R$2:$R$56,"Not Found",0)</f>
        <v>Mexico</v>
      </c>
      <c r="H1746" t="str">
        <f>_xlfn.XLOOKUP(E1746,missing_cities!$Q$2:$Q$56,missing_cities!$S$2:$S$56,"Not Found",0)</f>
        <v>North America</v>
      </c>
      <c r="I1746" t="s">
        <v>1684</v>
      </c>
      <c r="J1746" s="15">
        <v>0.45</v>
      </c>
      <c r="K1746" s="1">
        <v>45862</v>
      </c>
      <c r="L1746" s="15" t="str">
        <f t="shared" si="54"/>
        <v>9.00-21.00</v>
      </c>
      <c r="M1746" s="16">
        <f t="shared" si="55"/>
        <v>12</v>
      </c>
      <c r="N1746" s="15">
        <v>9.92</v>
      </c>
      <c r="O1746" s="15">
        <v>74</v>
      </c>
      <c r="P1746" t="s">
        <v>29</v>
      </c>
      <c r="Q1746">
        <v>22</v>
      </c>
      <c r="R1746" t="s">
        <v>46</v>
      </c>
      <c r="S1746">
        <v>2014</v>
      </c>
      <c r="T1746" t="s">
        <v>31</v>
      </c>
      <c r="U1746" s="15">
        <v>3.3</v>
      </c>
      <c r="V1746" s="15">
        <v>9</v>
      </c>
      <c r="W1746" t="s">
        <v>27</v>
      </c>
    </row>
    <row r="1747" spans="1:23">
      <c r="A1747" t="s">
        <v>1791</v>
      </c>
      <c r="B1747">
        <v>-23.602488000000001</v>
      </c>
      <c r="C1747" s="15">
        <v>-46.636510999999999</v>
      </c>
      <c r="D1747" s="2" t="s">
        <v>6800</v>
      </c>
      <c r="E1747" s="14" t="s">
        <v>5067</v>
      </c>
      <c r="F1747" s="14" t="e" vm="7">
        <v>#VALUE!</v>
      </c>
      <c r="G1747" s="2" t="str">
        <f>_xlfn.XLOOKUP(E1747,missing_cities!$Q$2:$Q$56,missing_cities!$R$2:$R$56,"Not Found",0)</f>
        <v>Brazil</v>
      </c>
      <c r="H1747" t="str">
        <f>_xlfn.XLOOKUP(E1747,missing_cities!$Q$2:$Q$56,missing_cities!$S$2:$S$56,"Not Found",0)</f>
        <v>South America</v>
      </c>
      <c r="I1747" t="s">
        <v>1684</v>
      </c>
      <c r="J1747" s="15">
        <v>0.15</v>
      </c>
      <c r="K1747" t="s">
        <v>34</v>
      </c>
      <c r="L1747" s="15" t="str">
        <f t="shared" si="54"/>
        <v>6:00-22:00</v>
      </c>
      <c r="M1747" s="16">
        <f t="shared" si="55"/>
        <v>0.67</v>
      </c>
      <c r="N1747" s="15">
        <v>16.559999999999999</v>
      </c>
      <c r="O1747" s="15">
        <v>71</v>
      </c>
      <c r="P1747" t="s">
        <v>20</v>
      </c>
      <c r="Q1747">
        <v>50</v>
      </c>
      <c r="R1747" t="s">
        <v>42</v>
      </c>
      <c r="S1747">
        <v>2018</v>
      </c>
      <c r="T1747" t="s">
        <v>31</v>
      </c>
      <c r="U1747" s="15">
        <v>4.8</v>
      </c>
      <c r="V1747" s="15">
        <v>7</v>
      </c>
      <c r="W1747" t="s">
        <v>32</v>
      </c>
    </row>
    <row r="1748" spans="1:23">
      <c r="A1748" t="s">
        <v>1792</v>
      </c>
      <c r="B1748">
        <v>25.235700999999999</v>
      </c>
      <c r="C1748" s="15">
        <v>55.351914000000001</v>
      </c>
      <c r="D1748" s="2" t="s">
        <v>6801</v>
      </c>
      <c r="E1748" s="14" t="s">
        <v>5076</v>
      </c>
      <c r="F1748" s="14" t="e" vm="10">
        <v>#VALUE!</v>
      </c>
      <c r="G1748" s="2" t="str">
        <f>_xlfn.XLOOKUP(E1748,missing_cities!$Q$2:$Q$56,missing_cities!$R$2:$R$56,"Not Found",0)</f>
        <v>United Arab Emirates</v>
      </c>
      <c r="H1748" t="str">
        <f>_xlfn.XLOOKUP(E1748,missing_cities!$Q$2:$Q$56,missing_cities!$S$2:$S$56,"Not Found",0)</f>
        <v>Asia</v>
      </c>
      <c r="I1748" t="s">
        <v>1684</v>
      </c>
      <c r="J1748" s="15">
        <v>0.4</v>
      </c>
      <c r="K1748" t="s">
        <v>34</v>
      </c>
      <c r="L1748" s="15" t="str">
        <f t="shared" si="54"/>
        <v>6:00-22:00</v>
      </c>
      <c r="M1748" s="16">
        <f t="shared" si="55"/>
        <v>0.67</v>
      </c>
      <c r="N1748" s="15">
        <v>13.94</v>
      </c>
      <c r="O1748" s="15">
        <v>82</v>
      </c>
      <c r="P1748" t="s">
        <v>20</v>
      </c>
      <c r="Q1748">
        <v>50</v>
      </c>
      <c r="R1748" t="s">
        <v>132</v>
      </c>
      <c r="S1748">
        <v>2011</v>
      </c>
      <c r="T1748" t="s">
        <v>22</v>
      </c>
      <c r="U1748" s="15">
        <v>3.8</v>
      </c>
      <c r="V1748" s="15">
        <v>5</v>
      </c>
      <c r="W1748" t="s">
        <v>27</v>
      </c>
    </row>
    <row r="1749" spans="1:23">
      <c r="A1749" t="s">
        <v>1793</v>
      </c>
      <c r="B1749">
        <v>52.516503</v>
      </c>
      <c r="C1749" s="15">
        <v>13.495058</v>
      </c>
      <c r="D1749" s="2" t="s">
        <v>6802</v>
      </c>
      <c r="E1749" s="14" t="s">
        <v>5057</v>
      </c>
      <c r="F1749" s="14" t="e" vm="3">
        <v>#VALUE!</v>
      </c>
      <c r="G1749" s="2" t="str">
        <f>_xlfn.XLOOKUP(E1749,missing_cities!$Q$2:$Q$56,missing_cities!$R$2:$R$56,"Not Found",0)</f>
        <v>Germany</v>
      </c>
      <c r="H1749" t="str">
        <f>_xlfn.XLOOKUP(E1749,missing_cities!$Q$2:$Q$56,missing_cities!$S$2:$S$56,"Not Found",0)</f>
        <v>Europe</v>
      </c>
      <c r="I1749" t="s">
        <v>1684</v>
      </c>
      <c r="J1749" s="15">
        <v>0.38</v>
      </c>
      <c r="K1749" t="s">
        <v>34</v>
      </c>
      <c r="L1749" s="15" t="str">
        <f t="shared" si="54"/>
        <v>6:00-22:00</v>
      </c>
      <c r="M1749" s="16">
        <f t="shared" si="55"/>
        <v>0.67</v>
      </c>
      <c r="N1749" s="15">
        <v>9.33</v>
      </c>
      <c r="O1749" s="15">
        <v>61</v>
      </c>
      <c r="P1749" t="s">
        <v>20</v>
      </c>
      <c r="Q1749">
        <v>22</v>
      </c>
      <c r="R1749" t="s">
        <v>48</v>
      </c>
      <c r="S1749">
        <v>2014</v>
      </c>
      <c r="T1749" t="s">
        <v>22</v>
      </c>
      <c r="U1749" s="15">
        <v>4.5</v>
      </c>
      <c r="V1749" s="15">
        <v>7</v>
      </c>
      <c r="W1749" t="s">
        <v>32</v>
      </c>
    </row>
    <row r="1750" spans="1:23">
      <c r="A1750" t="s">
        <v>1794</v>
      </c>
      <c r="B1750">
        <v>34.170605000000002</v>
      </c>
      <c r="C1750" s="15">
        <v>-118.35924</v>
      </c>
      <c r="D1750" s="2" t="s">
        <v>6803</v>
      </c>
      <c r="E1750" s="14" t="s">
        <v>5111</v>
      </c>
      <c r="F1750" s="14" t="e" vm="5">
        <v>#VALUE!</v>
      </c>
      <c r="G1750" s="2" t="str">
        <f>_xlfn.XLOOKUP(E1750,missing_cities!$Q$2:$Q$56,missing_cities!$R$2:$R$56,"Not Found",0)</f>
        <v>United States</v>
      </c>
      <c r="H1750" t="str">
        <f>_xlfn.XLOOKUP(E1750,missing_cities!$Q$2:$Q$56,missing_cities!$S$2:$S$56,"Not Found",0)</f>
        <v>North America</v>
      </c>
      <c r="I1750" t="s">
        <v>1684</v>
      </c>
      <c r="J1750" s="15">
        <v>0.14000000000000001</v>
      </c>
      <c r="K1750" t="s">
        <v>34</v>
      </c>
      <c r="L1750" s="15" t="str">
        <f t="shared" si="54"/>
        <v>6:00-22:00</v>
      </c>
      <c r="M1750" s="16">
        <f t="shared" si="55"/>
        <v>0.67</v>
      </c>
      <c r="N1750" s="15">
        <v>17.41</v>
      </c>
      <c r="O1750" s="15">
        <v>43</v>
      </c>
      <c r="P1750" t="s">
        <v>29</v>
      </c>
      <c r="Q1750">
        <v>350</v>
      </c>
      <c r="R1750" t="s">
        <v>35</v>
      </c>
      <c r="S1750">
        <v>2021</v>
      </c>
      <c r="T1750" t="s">
        <v>31</v>
      </c>
      <c r="U1750" s="15">
        <v>4.5</v>
      </c>
      <c r="V1750" s="15">
        <v>7</v>
      </c>
      <c r="W1750" t="s">
        <v>27</v>
      </c>
    </row>
    <row r="1751" spans="1:23">
      <c r="A1751" t="s">
        <v>1795</v>
      </c>
      <c r="B1751">
        <v>26.820761999999998</v>
      </c>
      <c r="C1751" s="15">
        <v>-144.26663500000001</v>
      </c>
      <c r="D1751" s="2" t="s">
        <v>6804</v>
      </c>
      <c r="E1751" s="14" t="str">
        <f>_xlfn.XLOOKUP(C1751,missing_cities!B:B,missing_cities!C:C,"Not Found",0)</f>
        <v>Error</v>
      </c>
      <c r="F1751" s="14" t="s">
        <v>9987</v>
      </c>
      <c r="G1751" s="2" t="str">
        <f>_xlfn.XLOOKUP(E1751,missing_cities!$Q$2:$Q$56,missing_cities!$R$2:$R$56,"Not Found",0)</f>
        <v>Error</v>
      </c>
      <c r="H1751" t="str">
        <f>_xlfn.XLOOKUP(E1751,missing_cities!$Q$2:$Q$56,missing_cities!$S$2:$S$56,"Not Found",0)</f>
        <v>Error</v>
      </c>
      <c r="I1751" t="s">
        <v>1684</v>
      </c>
      <c r="J1751" s="15">
        <v>0.5</v>
      </c>
      <c r="K1751" t="s">
        <v>19</v>
      </c>
      <c r="L1751" s="15" t="str">
        <f t="shared" si="54"/>
        <v>9:00-18:00</v>
      </c>
      <c r="M1751" s="16">
        <f t="shared" si="55"/>
        <v>0.37</v>
      </c>
      <c r="N1751" s="15">
        <v>2.04</v>
      </c>
      <c r="O1751" s="15">
        <v>48</v>
      </c>
      <c r="P1751" t="s">
        <v>29</v>
      </c>
      <c r="Q1751">
        <v>150</v>
      </c>
      <c r="R1751" t="s">
        <v>21</v>
      </c>
      <c r="S1751">
        <v>2017</v>
      </c>
      <c r="T1751" t="s">
        <v>22</v>
      </c>
      <c r="U1751" s="15">
        <v>3.8</v>
      </c>
      <c r="V1751" s="15">
        <v>5</v>
      </c>
      <c r="W1751" t="s">
        <v>27</v>
      </c>
    </row>
    <row r="1752" spans="1:23">
      <c r="A1752" t="s">
        <v>1796</v>
      </c>
      <c r="B1752">
        <v>55.759832000000003</v>
      </c>
      <c r="C1752" s="15">
        <v>37.610332999999997</v>
      </c>
      <c r="D1752" s="2" t="s">
        <v>6805</v>
      </c>
      <c r="E1752" s="14" t="s">
        <v>5052</v>
      </c>
      <c r="F1752" s="14" t="e" vm="2">
        <v>#VALUE!</v>
      </c>
      <c r="G1752" s="2" t="str">
        <f>_xlfn.XLOOKUP(E1752,missing_cities!$Q$2:$Q$56,missing_cities!$R$2:$R$56,"Not Found",0)</f>
        <v>Russia</v>
      </c>
      <c r="H1752" t="str">
        <f>_xlfn.XLOOKUP(E1752,missing_cities!$Q$2:$Q$56,missing_cities!$S$2:$S$56,"Not Found",0)</f>
        <v>Europe</v>
      </c>
      <c r="I1752" t="s">
        <v>1684</v>
      </c>
      <c r="J1752" s="15">
        <v>0.5</v>
      </c>
      <c r="K1752" t="s">
        <v>34</v>
      </c>
      <c r="L1752" s="15" t="str">
        <f t="shared" si="54"/>
        <v>6:00-22:00</v>
      </c>
      <c r="M1752" s="16">
        <f t="shared" si="55"/>
        <v>0.67</v>
      </c>
      <c r="N1752" s="15">
        <v>13.15</v>
      </c>
      <c r="O1752" s="15">
        <v>91</v>
      </c>
      <c r="P1752" t="s">
        <v>29</v>
      </c>
      <c r="Q1752">
        <v>350</v>
      </c>
      <c r="R1752" t="s">
        <v>44</v>
      </c>
      <c r="S1752">
        <v>2017</v>
      </c>
      <c r="T1752" t="s">
        <v>22</v>
      </c>
      <c r="U1752" s="15">
        <v>3.9</v>
      </c>
      <c r="V1752" s="15">
        <v>7</v>
      </c>
      <c r="W1752" t="s">
        <v>27</v>
      </c>
    </row>
    <row r="1753" spans="1:23">
      <c r="A1753" t="s">
        <v>1797</v>
      </c>
      <c r="B1753">
        <v>55.835175999999997</v>
      </c>
      <c r="C1753" s="15">
        <v>37.526395000000001</v>
      </c>
      <c r="D1753" s="2" t="s">
        <v>6806</v>
      </c>
      <c r="E1753" s="14" t="s">
        <v>5052</v>
      </c>
      <c r="F1753" s="14" t="e" vm="2">
        <v>#VALUE!</v>
      </c>
      <c r="G1753" s="2" t="str">
        <f>_xlfn.XLOOKUP(E1753,missing_cities!$Q$2:$Q$56,missing_cities!$R$2:$R$56,"Not Found",0)</f>
        <v>Russia</v>
      </c>
      <c r="H1753" t="str">
        <f>_xlfn.XLOOKUP(E1753,missing_cities!$Q$2:$Q$56,missing_cities!$S$2:$S$56,"Not Found",0)</f>
        <v>Europe</v>
      </c>
      <c r="I1753" t="s">
        <v>1684</v>
      </c>
      <c r="J1753" s="15">
        <v>0.17</v>
      </c>
      <c r="K1753" t="s">
        <v>19</v>
      </c>
      <c r="L1753" s="15" t="str">
        <f t="shared" si="54"/>
        <v>9:00-18:00</v>
      </c>
      <c r="M1753" s="16">
        <f t="shared" si="55"/>
        <v>0.37</v>
      </c>
      <c r="N1753" s="15">
        <v>15.13</v>
      </c>
      <c r="O1753" s="15">
        <v>81</v>
      </c>
      <c r="P1753" t="s">
        <v>20</v>
      </c>
      <c r="Q1753">
        <v>22</v>
      </c>
      <c r="R1753" t="s">
        <v>44</v>
      </c>
      <c r="S1753">
        <v>2019</v>
      </c>
      <c r="T1753" t="s">
        <v>31</v>
      </c>
      <c r="U1753" s="15">
        <v>3.1</v>
      </c>
      <c r="V1753" s="15">
        <v>4</v>
      </c>
      <c r="W1753" t="s">
        <v>23</v>
      </c>
    </row>
    <row r="1754" spans="1:23">
      <c r="A1754" t="s">
        <v>1798</v>
      </c>
      <c r="B1754">
        <v>41.977913000000001</v>
      </c>
      <c r="C1754" s="15">
        <v>-87.652394999999999</v>
      </c>
      <c r="D1754" s="2" t="s">
        <v>6807</v>
      </c>
      <c r="E1754" s="14" t="s">
        <v>5065</v>
      </c>
      <c r="F1754" s="14" t="e" vm="5">
        <v>#VALUE!</v>
      </c>
      <c r="G1754" s="2" t="str">
        <f>_xlfn.XLOOKUP(E1754,missing_cities!$Q$2:$Q$56,missing_cities!$R$2:$R$56,"Not Found",0)</f>
        <v>United States</v>
      </c>
      <c r="H1754" t="str">
        <f>_xlfn.XLOOKUP(E1754,missing_cities!$Q$2:$Q$56,missing_cities!$S$2:$S$56,"Not Found",0)</f>
        <v>North America</v>
      </c>
      <c r="I1754" t="s">
        <v>1684</v>
      </c>
      <c r="J1754" s="15">
        <v>0.11</v>
      </c>
      <c r="K1754" t="s">
        <v>19</v>
      </c>
      <c r="L1754" s="15" t="str">
        <f t="shared" si="54"/>
        <v>9:00-18:00</v>
      </c>
      <c r="M1754" s="16">
        <f t="shared" si="55"/>
        <v>0.37</v>
      </c>
      <c r="N1754" s="15">
        <v>12.25</v>
      </c>
      <c r="O1754" s="15">
        <v>72</v>
      </c>
      <c r="P1754" t="s">
        <v>25</v>
      </c>
      <c r="Q1754">
        <v>22</v>
      </c>
      <c r="R1754" t="s">
        <v>40</v>
      </c>
      <c r="S1754">
        <v>2017</v>
      </c>
      <c r="T1754" t="s">
        <v>31</v>
      </c>
      <c r="U1754" s="15">
        <v>4.9000000000000004</v>
      </c>
      <c r="V1754" s="15">
        <v>4</v>
      </c>
      <c r="W1754" t="s">
        <v>32</v>
      </c>
    </row>
    <row r="1755" spans="1:23">
      <c r="A1755" t="s">
        <v>1799</v>
      </c>
      <c r="B1755">
        <v>-33.784289999999999</v>
      </c>
      <c r="C1755" s="15">
        <v>18.550749</v>
      </c>
      <c r="D1755" s="2" t="s">
        <v>6808</v>
      </c>
      <c r="E1755" s="14" t="s">
        <v>5085</v>
      </c>
      <c r="F1755" s="14" t="e" vm="12">
        <v>#VALUE!</v>
      </c>
      <c r="G1755" s="2" t="str">
        <f>_xlfn.XLOOKUP(E1755,missing_cities!$Q$2:$Q$56,missing_cities!$R$2:$R$56,"Not Found",0)</f>
        <v>South Africa</v>
      </c>
      <c r="H1755" t="str">
        <f>_xlfn.XLOOKUP(E1755,missing_cities!$Q$2:$Q$56,missing_cities!$S$2:$S$56,"Not Found",0)</f>
        <v>Africa</v>
      </c>
      <c r="I1755" t="s">
        <v>1684</v>
      </c>
      <c r="J1755" s="15">
        <v>0.3</v>
      </c>
      <c r="K1755" s="1">
        <v>45862</v>
      </c>
      <c r="L1755" s="15" t="str">
        <f t="shared" si="54"/>
        <v>9.00-21.00</v>
      </c>
      <c r="M1755" s="16">
        <f t="shared" si="55"/>
        <v>12</v>
      </c>
      <c r="N1755" s="15">
        <v>12.97</v>
      </c>
      <c r="O1755" s="15">
        <v>60</v>
      </c>
      <c r="P1755" t="s">
        <v>39</v>
      </c>
      <c r="Q1755">
        <v>22</v>
      </c>
      <c r="R1755" t="s">
        <v>21</v>
      </c>
      <c r="S1755">
        <v>2017</v>
      </c>
      <c r="T1755" t="s">
        <v>31</v>
      </c>
      <c r="U1755" s="15">
        <v>5</v>
      </c>
      <c r="V1755" s="15">
        <v>9</v>
      </c>
      <c r="W1755" t="s">
        <v>32</v>
      </c>
    </row>
    <row r="1756" spans="1:23">
      <c r="A1756" t="s">
        <v>1800</v>
      </c>
      <c r="B1756">
        <v>43.749501000000002</v>
      </c>
      <c r="C1756" s="15">
        <v>-79.452006999999995</v>
      </c>
      <c r="D1756" s="2" t="s">
        <v>6809</v>
      </c>
      <c r="E1756" s="14" t="s">
        <v>5050</v>
      </c>
      <c r="F1756" s="14" t="e" vm="1">
        <v>#VALUE!</v>
      </c>
      <c r="G1756" s="2" t="str">
        <f>_xlfn.XLOOKUP(E1756,missing_cities!$Q$2:$Q$56,missing_cities!$R$2:$R$56,"Not Found",0)</f>
        <v>Canada</v>
      </c>
      <c r="H1756" t="str">
        <f>_xlfn.XLOOKUP(E1756,missing_cities!$Q$2:$Q$56,missing_cities!$S$2:$S$56,"Not Found",0)</f>
        <v>North America</v>
      </c>
      <c r="I1756" t="s">
        <v>1684</v>
      </c>
      <c r="J1756" s="15">
        <v>0.24</v>
      </c>
      <c r="K1756" t="s">
        <v>19</v>
      </c>
      <c r="L1756" s="15" t="str">
        <f t="shared" si="54"/>
        <v>9:00-18:00</v>
      </c>
      <c r="M1756" s="16">
        <f t="shared" si="55"/>
        <v>0.37</v>
      </c>
      <c r="N1756" s="15">
        <v>12.75</v>
      </c>
      <c r="O1756" s="15">
        <v>73</v>
      </c>
      <c r="P1756" t="s">
        <v>20</v>
      </c>
      <c r="Q1756">
        <v>350</v>
      </c>
      <c r="R1756" t="s">
        <v>21</v>
      </c>
      <c r="S1756">
        <v>2017</v>
      </c>
      <c r="T1756" t="s">
        <v>31</v>
      </c>
      <c r="U1756" s="15">
        <v>3.6</v>
      </c>
      <c r="V1756" s="15">
        <v>9</v>
      </c>
      <c r="W1756" t="s">
        <v>27</v>
      </c>
    </row>
    <row r="1757" spans="1:23">
      <c r="A1757" t="s">
        <v>1801</v>
      </c>
      <c r="B1757">
        <v>41.965159999999997</v>
      </c>
      <c r="C1757" s="15">
        <v>-87.643955000000005</v>
      </c>
      <c r="D1757" s="2" t="s">
        <v>6810</v>
      </c>
      <c r="E1757" s="14" t="s">
        <v>5065</v>
      </c>
      <c r="F1757" s="14" t="e" vm="5">
        <v>#VALUE!</v>
      </c>
      <c r="G1757" s="2" t="str">
        <f>_xlfn.XLOOKUP(E1757,missing_cities!$Q$2:$Q$56,missing_cities!$R$2:$R$56,"Not Found",0)</f>
        <v>United States</v>
      </c>
      <c r="H1757" t="str">
        <f>_xlfn.XLOOKUP(E1757,missing_cities!$Q$2:$Q$56,missing_cities!$S$2:$S$56,"Not Found",0)</f>
        <v>North America</v>
      </c>
      <c r="I1757" t="s">
        <v>1684</v>
      </c>
      <c r="J1757" s="15">
        <v>0.14000000000000001</v>
      </c>
      <c r="K1757" s="1">
        <v>45862</v>
      </c>
      <c r="L1757" s="15" t="str">
        <f t="shared" si="54"/>
        <v>9.00-21.00</v>
      </c>
      <c r="M1757" s="16">
        <f t="shared" si="55"/>
        <v>12</v>
      </c>
      <c r="N1757" s="15">
        <v>18.45</v>
      </c>
      <c r="O1757" s="15">
        <v>59</v>
      </c>
      <c r="P1757" t="s">
        <v>29</v>
      </c>
      <c r="Q1757">
        <v>22</v>
      </c>
      <c r="R1757" t="s">
        <v>48</v>
      </c>
      <c r="S1757">
        <v>2021</v>
      </c>
      <c r="T1757" t="s">
        <v>31</v>
      </c>
      <c r="U1757" s="15">
        <v>3.1</v>
      </c>
      <c r="V1757" s="15">
        <v>8</v>
      </c>
      <c r="W1757" t="s">
        <v>27</v>
      </c>
    </row>
    <row r="1758" spans="1:23">
      <c r="A1758" t="s">
        <v>1802</v>
      </c>
      <c r="B1758">
        <v>41.813586999999998</v>
      </c>
      <c r="C1758" s="15">
        <v>-87.766194999999996</v>
      </c>
      <c r="D1758" s="2" t="s">
        <v>6811</v>
      </c>
      <c r="E1758" s="14" t="s">
        <v>5065</v>
      </c>
      <c r="F1758" s="14" t="e" vm="5">
        <v>#VALUE!</v>
      </c>
      <c r="G1758" s="2" t="str">
        <f>_xlfn.XLOOKUP(E1758,missing_cities!$Q$2:$Q$56,missing_cities!$R$2:$R$56,"Not Found",0)</f>
        <v>United States</v>
      </c>
      <c r="H1758" t="str">
        <f>_xlfn.XLOOKUP(E1758,missing_cities!$Q$2:$Q$56,missing_cities!$S$2:$S$56,"Not Found",0)</f>
        <v>North America</v>
      </c>
      <c r="I1758" t="s">
        <v>1684</v>
      </c>
      <c r="J1758" s="15">
        <v>0.41</v>
      </c>
      <c r="K1758" t="s">
        <v>19</v>
      </c>
      <c r="L1758" s="15" t="str">
        <f t="shared" si="54"/>
        <v>9:00-18:00</v>
      </c>
      <c r="M1758" s="16">
        <f t="shared" si="55"/>
        <v>0.37</v>
      </c>
      <c r="N1758" s="15">
        <v>14.98</v>
      </c>
      <c r="O1758" s="15">
        <v>96</v>
      </c>
      <c r="P1758" t="s">
        <v>20</v>
      </c>
      <c r="Q1758">
        <v>350</v>
      </c>
      <c r="R1758" t="s">
        <v>42</v>
      </c>
      <c r="S1758">
        <v>2018</v>
      </c>
      <c r="T1758" t="s">
        <v>31</v>
      </c>
      <c r="U1758" s="15">
        <v>4.5999999999999996</v>
      </c>
      <c r="V1758" s="15">
        <v>5</v>
      </c>
      <c r="W1758" t="s">
        <v>23</v>
      </c>
    </row>
    <row r="1759" spans="1:23">
      <c r="A1759" t="s">
        <v>1803</v>
      </c>
      <c r="B1759">
        <v>39.966760999999998</v>
      </c>
      <c r="C1759" s="15">
        <v>116.389455</v>
      </c>
      <c r="D1759" s="2" t="s">
        <v>6812</v>
      </c>
      <c r="E1759" s="14" t="s">
        <v>5071</v>
      </c>
      <c r="F1759" s="14" t="e" vm="9">
        <v>#VALUE!</v>
      </c>
      <c r="G1759" s="2" t="str">
        <f>_xlfn.XLOOKUP(E1759,missing_cities!$Q$2:$Q$56,missing_cities!$R$2:$R$56,"Not Found",0)</f>
        <v>China</v>
      </c>
      <c r="H1759" t="str">
        <f>_xlfn.XLOOKUP(E1759,missing_cities!$Q$2:$Q$56,missing_cities!$S$2:$S$56,"Not Found",0)</f>
        <v>Asia</v>
      </c>
      <c r="I1759" t="s">
        <v>1684</v>
      </c>
      <c r="J1759" s="15">
        <v>0.18</v>
      </c>
      <c r="K1759" s="1">
        <v>45862</v>
      </c>
      <c r="L1759" s="15" t="str">
        <f t="shared" si="54"/>
        <v>9.00-21.00</v>
      </c>
      <c r="M1759" s="16">
        <f t="shared" si="55"/>
        <v>12</v>
      </c>
      <c r="N1759" s="15">
        <v>1.17</v>
      </c>
      <c r="O1759" s="15">
        <v>34</v>
      </c>
      <c r="P1759" t="s">
        <v>29</v>
      </c>
      <c r="Q1759">
        <v>22</v>
      </c>
      <c r="R1759" t="s">
        <v>97</v>
      </c>
      <c r="S1759">
        <v>2014</v>
      </c>
      <c r="T1759" t="s">
        <v>22</v>
      </c>
      <c r="U1759" s="15">
        <v>3.8</v>
      </c>
      <c r="V1759" s="15">
        <v>6</v>
      </c>
      <c r="W1759" t="s">
        <v>23</v>
      </c>
    </row>
    <row r="1760" spans="1:23">
      <c r="A1760" t="s">
        <v>1804</v>
      </c>
      <c r="B1760">
        <v>-33.820047000000002</v>
      </c>
      <c r="C1760" s="15">
        <v>18.482002999999999</v>
      </c>
      <c r="D1760" s="2" t="s">
        <v>6813</v>
      </c>
      <c r="E1760" s="14" t="s">
        <v>5085</v>
      </c>
      <c r="F1760" s="14" t="e" vm="12">
        <v>#VALUE!</v>
      </c>
      <c r="G1760" s="2" t="str">
        <f>_xlfn.XLOOKUP(E1760,missing_cities!$Q$2:$Q$56,missing_cities!$R$2:$R$56,"Not Found",0)</f>
        <v>South Africa</v>
      </c>
      <c r="H1760" t="str">
        <f>_xlfn.XLOOKUP(E1760,missing_cities!$Q$2:$Q$56,missing_cities!$S$2:$S$56,"Not Found",0)</f>
        <v>Africa</v>
      </c>
      <c r="I1760" t="s">
        <v>1684</v>
      </c>
      <c r="J1760" s="15">
        <v>0.37</v>
      </c>
      <c r="K1760" t="s">
        <v>19</v>
      </c>
      <c r="L1760" s="15" t="str">
        <f t="shared" si="54"/>
        <v>9:00-18:00</v>
      </c>
      <c r="M1760" s="16">
        <f t="shared" si="55"/>
        <v>0.37</v>
      </c>
      <c r="N1760" s="15">
        <v>0.55000000000000004</v>
      </c>
      <c r="O1760" s="15">
        <v>39</v>
      </c>
      <c r="P1760" t="s">
        <v>39</v>
      </c>
      <c r="Q1760">
        <v>22</v>
      </c>
      <c r="R1760" t="s">
        <v>26</v>
      </c>
      <c r="S1760">
        <v>2018</v>
      </c>
      <c r="T1760" t="s">
        <v>31</v>
      </c>
      <c r="U1760" s="15">
        <v>3.2</v>
      </c>
      <c r="V1760" s="15">
        <v>4</v>
      </c>
      <c r="W1760" t="s">
        <v>27</v>
      </c>
    </row>
    <row r="1761" spans="1:23">
      <c r="A1761" t="s">
        <v>1805</v>
      </c>
      <c r="B1761">
        <v>43.608320999999997</v>
      </c>
      <c r="C1761" s="15">
        <v>-79.362902000000005</v>
      </c>
      <c r="D1761" s="2" t="s">
        <v>6814</v>
      </c>
      <c r="E1761" s="14" t="s">
        <v>5050</v>
      </c>
      <c r="F1761" s="14" t="e" vm="1">
        <v>#VALUE!</v>
      </c>
      <c r="G1761" s="2" t="str">
        <f>_xlfn.XLOOKUP(E1761,missing_cities!$Q$2:$Q$56,missing_cities!$R$2:$R$56,"Not Found",0)</f>
        <v>Canada</v>
      </c>
      <c r="H1761" t="str">
        <f>_xlfn.XLOOKUP(E1761,missing_cities!$Q$2:$Q$56,missing_cities!$S$2:$S$56,"Not Found",0)</f>
        <v>North America</v>
      </c>
      <c r="I1761" t="s">
        <v>1684</v>
      </c>
      <c r="J1761" s="15">
        <v>0.16</v>
      </c>
      <c r="K1761" t="s">
        <v>34</v>
      </c>
      <c r="L1761" s="15" t="str">
        <f t="shared" si="54"/>
        <v>6:00-22:00</v>
      </c>
      <c r="M1761" s="16">
        <f t="shared" si="55"/>
        <v>0.67</v>
      </c>
      <c r="N1761" s="15">
        <v>0.56999999999999995</v>
      </c>
      <c r="O1761" s="15">
        <v>60</v>
      </c>
      <c r="P1761" t="s">
        <v>39</v>
      </c>
      <c r="Q1761">
        <v>50</v>
      </c>
      <c r="R1761" t="s">
        <v>67</v>
      </c>
      <c r="S1761">
        <v>2018</v>
      </c>
      <c r="T1761" t="s">
        <v>22</v>
      </c>
      <c r="U1761" s="15">
        <v>3.7</v>
      </c>
      <c r="V1761" s="15">
        <v>6</v>
      </c>
      <c r="W1761" t="s">
        <v>23</v>
      </c>
    </row>
    <row r="1762" spans="1:23">
      <c r="A1762" t="s">
        <v>1806</v>
      </c>
      <c r="B1762">
        <v>19.145423000000001</v>
      </c>
      <c r="C1762" s="15">
        <v>72.868399999999994</v>
      </c>
      <c r="D1762" s="2" t="s">
        <v>6815</v>
      </c>
      <c r="E1762" s="14" t="s">
        <v>5079</v>
      </c>
      <c r="F1762" s="14" t="e" vm="11">
        <v>#VALUE!</v>
      </c>
      <c r="G1762" s="2" t="str">
        <f>_xlfn.XLOOKUP(E1762,missing_cities!$Q$2:$Q$56,missing_cities!$R$2:$R$56,"Not Found",0)</f>
        <v>India</v>
      </c>
      <c r="H1762" t="str">
        <f>_xlfn.XLOOKUP(E1762,missing_cities!$Q$2:$Q$56,missing_cities!$S$2:$S$56,"Not Found",0)</f>
        <v>Asia</v>
      </c>
      <c r="I1762" t="s">
        <v>1684</v>
      </c>
      <c r="J1762" s="15">
        <v>0.41</v>
      </c>
      <c r="K1762" t="s">
        <v>34</v>
      </c>
      <c r="L1762" s="15" t="str">
        <f t="shared" si="54"/>
        <v>6:00-22:00</v>
      </c>
      <c r="M1762" s="16">
        <f t="shared" si="55"/>
        <v>0.67</v>
      </c>
      <c r="N1762" s="15">
        <v>13.72</v>
      </c>
      <c r="O1762" s="15">
        <v>10</v>
      </c>
      <c r="P1762" t="s">
        <v>29</v>
      </c>
      <c r="Q1762">
        <v>350</v>
      </c>
      <c r="R1762" t="s">
        <v>40</v>
      </c>
      <c r="S1762">
        <v>2022</v>
      </c>
      <c r="T1762" t="s">
        <v>22</v>
      </c>
      <c r="U1762" s="15">
        <v>3</v>
      </c>
      <c r="V1762" s="15">
        <v>7</v>
      </c>
      <c r="W1762" t="s">
        <v>32</v>
      </c>
    </row>
    <row r="1763" spans="1:23">
      <c r="A1763" t="s">
        <v>1807</v>
      </c>
      <c r="B1763">
        <v>41.893824000000002</v>
      </c>
      <c r="C1763" s="15">
        <v>-87.733377000000004</v>
      </c>
      <c r="D1763" s="2" t="s">
        <v>6816</v>
      </c>
      <c r="E1763" s="14" t="s">
        <v>5065</v>
      </c>
      <c r="F1763" s="14" t="e" vm="5">
        <v>#VALUE!</v>
      </c>
      <c r="G1763" s="2" t="str">
        <f>_xlfn.XLOOKUP(E1763,missing_cities!$Q$2:$Q$56,missing_cities!$R$2:$R$56,"Not Found",0)</f>
        <v>United States</v>
      </c>
      <c r="H1763" t="str">
        <f>_xlfn.XLOOKUP(E1763,missing_cities!$Q$2:$Q$56,missing_cities!$S$2:$S$56,"Not Found",0)</f>
        <v>North America</v>
      </c>
      <c r="I1763" t="s">
        <v>1684</v>
      </c>
      <c r="J1763" s="15">
        <v>0.16</v>
      </c>
      <c r="K1763" t="s">
        <v>34</v>
      </c>
      <c r="L1763" s="15" t="str">
        <f t="shared" si="54"/>
        <v>6:00-22:00</v>
      </c>
      <c r="M1763" s="16">
        <f t="shared" si="55"/>
        <v>0.67</v>
      </c>
      <c r="N1763" s="15">
        <v>1.01</v>
      </c>
      <c r="O1763" s="15">
        <v>44</v>
      </c>
      <c r="P1763" t="s">
        <v>39</v>
      </c>
      <c r="Q1763">
        <v>350</v>
      </c>
      <c r="R1763" t="s">
        <v>74</v>
      </c>
      <c r="S1763">
        <v>2010</v>
      </c>
      <c r="T1763" t="s">
        <v>22</v>
      </c>
      <c r="U1763" s="15">
        <v>3.2</v>
      </c>
      <c r="V1763" s="15">
        <v>3</v>
      </c>
      <c r="W1763" t="s">
        <v>23</v>
      </c>
    </row>
    <row r="1764" spans="1:23">
      <c r="A1764" t="s">
        <v>1808</v>
      </c>
      <c r="B1764">
        <v>18.916561999999999</v>
      </c>
      <c r="C1764" s="15">
        <v>72.922015000000002</v>
      </c>
      <c r="D1764" s="2" t="s">
        <v>6817</v>
      </c>
      <c r="E1764" s="14" t="s">
        <v>5079</v>
      </c>
      <c r="F1764" s="14" t="e" vm="11">
        <v>#VALUE!</v>
      </c>
      <c r="G1764" s="2" t="str">
        <f>_xlfn.XLOOKUP(E1764,missing_cities!$Q$2:$Q$56,missing_cities!$R$2:$R$56,"Not Found",0)</f>
        <v>India</v>
      </c>
      <c r="H1764" t="str">
        <f>_xlfn.XLOOKUP(E1764,missing_cities!$Q$2:$Q$56,missing_cities!$S$2:$S$56,"Not Found",0)</f>
        <v>Asia</v>
      </c>
      <c r="I1764" t="s">
        <v>1684</v>
      </c>
      <c r="J1764" s="15">
        <v>0.19</v>
      </c>
      <c r="K1764" t="s">
        <v>34</v>
      </c>
      <c r="L1764" s="15" t="str">
        <f t="shared" si="54"/>
        <v>6:00-22:00</v>
      </c>
      <c r="M1764" s="16">
        <f t="shared" si="55"/>
        <v>0.67</v>
      </c>
      <c r="N1764" s="15">
        <v>10.08</v>
      </c>
      <c r="O1764" s="15">
        <v>36</v>
      </c>
      <c r="P1764" t="s">
        <v>39</v>
      </c>
      <c r="Q1764">
        <v>50</v>
      </c>
      <c r="R1764" t="s">
        <v>76</v>
      </c>
      <c r="S1764">
        <v>2015</v>
      </c>
      <c r="T1764" t="s">
        <v>22</v>
      </c>
      <c r="U1764" s="15">
        <v>3.3</v>
      </c>
      <c r="V1764" s="15">
        <v>3</v>
      </c>
      <c r="W1764" t="s">
        <v>27</v>
      </c>
    </row>
    <row r="1765" spans="1:23">
      <c r="A1765" t="s">
        <v>1809</v>
      </c>
      <c r="B1765">
        <v>39.893132000000001</v>
      </c>
      <c r="C1765" s="15">
        <v>116.23586299999999</v>
      </c>
      <c r="D1765" s="2" t="s">
        <v>6818</v>
      </c>
      <c r="E1765" s="14" t="s">
        <v>5071</v>
      </c>
      <c r="F1765" s="14" t="e" vm="9">
        <v>#VALUE!</v>
      </c>
      <c r="G1765" s="2" t="str">
        <f>_xlfn.XLOOKUP(E1765,missing_cities!$Q$2:$Q$56,missing_cities!$R$2:$R$56,"Not Found",0)</f>
        <v>China</v>
      </c>
      <c r="H1765" t="str">
        <f>_xlfn.XLOOKUP(E1765,missing_cities!$Q$2:$Q$56,missing_cities!$S$2:$S$56,"Not Found",0)</f>
        <v>Asia</v>
      </c>
      <c r="I1765" t="s">
        <v>1684</v>
      </c>
      <c r="J1765" s="15">
        <v>0.27</v>
      </c>
      <c r="K1765" s="1">
        <v>45862</v>
      </c>
      <c r="L1765" s="15" t="str">
        <f t="shared" si="54"/>
        <v>9.00-21.00</v>
      </c>
      <c r="M1765" s="16">
        <f t="shared" si="55"/>
        <v>12</v>
      </c>
      <c r="N1765" s="15">
        <v>5.88</v>
      </c>
      <c r="O1765" s="15">
        <v>73</v>
      </c>
      <c r="P1765" t="s">
        <v>29</v>
      </c>
      <c r="Q1765">
        <v>150</v>
      </c>
      <c r="R1765" t="s">
        <v>74</v>
      </c>
      <c r="S1765">
        <v>2021</v>
      </c>
      <c r="T1765" t="s">
        <v>31</v>
      </c>
      <c r="U1765" s="15">
        <v>4</v>
      </c>
      <c r="V1765" s="15">
        <v>9</v>
      </c>
      <c r="W1765" t="s">
        <v>23</v>
      </c>
    </row>
    <row r="1766" spans="1:23">
      <c r="A1766" t="s">
        <v>1810</v>
      </c>
      <c r="B1766">
        <v>55.721890999999999</v>
      </c>
      <c r="C1766" s="15">
        <v>37.568716000000002</v>
      </c>
      <c r="D1766" s="2" t="s">
        <v>6819</v>
      </c>
      <c r="E1766" s="14" t="s">
        <v>5052</v>
      </c>
      <c r="F1766" s="14" t="e" vm="2">
        <v>#VALUE!</v>
      </c>
      <c r="G1766" s="2" t="str">
        <f>_xlfn.XLOOKUP(E1766,missing_cities!$Q$2:$Q$56,missing_cities!$R$2:$R$56,"Not Found",0)</f>
        <v>Russia</v>
      </c>
      <c r="H1766" t="str">
        <f>_xlfn.XLOOKUP(E1766,missing_cities!$Q$2:$Q$56,missing_cities!$S$2:$S$56,"Not Found",0)</f>
        <v>Europe</v>
      </c>
      <c r="I1766" t="s">
        <v>1684</v>
      </c>
      <c r="J1766" s="15">
        <v>0.13</v>
      </c>
      <c r="K1766" s="1">
        <v>45862</v>
      </c>
      <c r="L1766" s="15" t="str">
        <f t="shared" si="54"/>
        <v>9.00-21.00</v>
      </c>
      <c r="M1766" s="16">
        <f t="shared" si="55"/>
        <v>12</v>
      </c>
      <c r="N1766" s="15">
        <v>8.6199999999999992</v>
      </c>
      <c r="O1766" s="15">
        <v>13</v>
      </c>
      <c r="P1766" t="s">
        <v>37</v>
      </c>
      <c r="Q1766">
        <v>350</v>
      </c>
      <c r="R1766" t="s">
        <v>76</v>
      </c>
      <c r="S1766">
        <v>2021</v>
      </c>
      <c r="T1766" t="s">
        <v>31</v>
      </c>
      <c r="U1766" s="15">
        <v>3.4</v>
      </c>
      <c r="V1766" s="15">
        <v>8</v>
      </c>
      <c r="W1766" t="s">
        <v>27</v>
      </c>
    </row>
    <row r="1767" spans="1:23">
      <c r="A1767" t="s">
        <v>1811</v>
      </c>
      <c r="B1767">
        <v>-33.725183999999999</v>
      </c>
      <c r="C1767" s="15">
        <v>18.596981</v>
      </c>
      <c r="D1767" s="2" t="s">
        <v>6820</v>
      </c>
      <c r="E1767" s="14" t="s">
        <v>5085</v>
      </c>
      <c r="F1767" s="14" t="e" vm="12">
        <v>#VALUE!</v>
      </c>
      <c r="G1767" s="2" t="str">
        <f>_xlfn.XLOOKUP(E1767,missing_cities!$Q$2:$Q$56,missing_cities!$R$2:$R$56,"Not Found",0)</f>
        <v>South Africa</v>
      </c>
      <c r="H1767" t="str">
        <f>_xlfn.XLOOKUP(E1767,missing_cities!$Q$2:$Q$56,missing_cities!$S$2:$S$56,"Not Found",0)</f>
        <v>Africa</v>
      </c>
      <c r="I1767" t="s">
        <v>1684</v>
      </c>
      <c r="J1767" s="15">
        <v>0.43</v>
      </c>
      <c r="K1767" t="s">
        <v>19</v>
      </c>
      <c r="L1767" s="15" t="str">
        <f t="shared" si="54"/>
        <v>9:00-18:00</v>
      </c>
      <c r="M1767" s="16">
        <f t="shared" si="55"/>
        <v>0.37</v>
      </c>
      <c r="N1767" s="15">
        <v>7.79</v>
      </c>
      <c r="O1767" s="15">
        <v>27</v>
      </c>
      <c r="P1767" t="s">
        <v>25</v>
      </c>
      <c r="Q1767">
        <v>50</v>
      </c>
      <c r="R1767" t="s">
        <v>42</v>
      </c>
      <c r="S1767">
        <v>2015</v>
      </c>
      <c r="T1767" t="s">
        <v>31</v>
      </c>
      <c r="U1767" s="15">
        <v>4.7</v>
      </c>
      <c r="V1767" s="15">
        <v>7</v>
      </c>
      <c r="W1767" t="s">
        <v>23</v>
      </c>
    </row>
    <row r="1768" spans="1:23">
      <c r="A1768" t="s">
        <v>1812</v>
      </c>
      <c r="B1768">
        <v>39.900986000000003</v>
      </c>
      <c r="C1768" s="15">
        <v>116.48172</v>
      </c>
      <c r="D1768" s="2" t="s">
        <v>5172</v>
      </c>
      <c r="E1768" s="14" t="s">
        <v>5071</v>
      </c>
      <c r="F1768" s="14" t="e" vm="9">
        <v>#VALUE!</v>
      </c>
      <c r="G1768" s="2" t="str">
        <f>_xlfn.XLOOKUP(E1768,missing_cities!$Q$2:$Q$56,missing_cities!$R$2:$R$56,"Not Found",0)</f>
        <v>China</v>
      </c>
      <c r="H1768" t="str">
        <f>_xlfn.XLOOKUP(E1768,missing_cities!$Q$2:$Q$56,missing_cities!$S$2:$S$56,"Not Found",0)</f>
        <v>Asia</v>
      </c>
      <c r="I1768" t="s">
        <v>1684</v>
      </c>
      <c r="J1768" s="15">
        <v>0.15</v>
      </c>
      <c r="K1768" t="s">
        <v>34</v>
      </c>
      <c r="L1768" s="15" t="str">
        <f t="shared" si="54"/>
        <v>6:00-22:00</v>
      </c>
      <c r="M1768" s="16">
        <f t="shared" si="55"/>
        <v>0.67</v>
      </c>
      <c r="N1768" s="15">
        <v>4.74</v>
      </c>
      <c r="O1768" s="15">
        <v>94</v>
      </c>
      <c r="P1768" t="s">
        <v>29</v>
      </c>
      <c r="Q1768">
        <v>150</v>
      </c>
      <c r="R1768" t="s">
        <v>81</v>
      </c>
      <c r="S1768">
        <v>2016</v>
      </c>
      <c r="T1768" t="s">
        <v>22</v>
      </c>
      <c r="U1768" s="15">
        <v>4.2</v>
      </c>
      <c r="V1768" s="15">
        <v>1</v>
      </c>
      <c r="W1768" t="s">
        <v>27</v>
      </c>
    </row>
    <row r="1769" spans="1:23">
      <c r="A1769" t="s">
        <v>1813</v>
      </c>
      <c r="B1769">
        <v>37.785815999999997</v>
      </c>
      <c r="C1769" s="15">
        <v>-122.390528</v>
      </c>
      <c r="D1769" s="2" t="s">
        <v>6821</v>
      </c>
      <c r="E1769" s="14" t="s">
        <v>5061</v>
      </c>
      <c r="F1769" s="14" t="e" vm="5">
        <v>#VALUE!</v>
      </c>
      <c r="G1769" s="2" t="str">
        <f>_xlfn.XLOOKUP(E1769,missing_cities!$Q$2:$Q$56,missing_cities!$R$2:$R$56,"Not Found",0)</f>
        <v>United States</v>
      </c>
      <c r="H1769" t="str">
        <f>_xlfn.XLOOKUP(E1769,missing_cities!$Q$2:$Q$56,missing_cities!$S$2:$S$56,"Not Found",0)</f>
        <v>North America</v>
      </c>
      <c r="I1769" t="s">
        <v>1684</v>
      </c>
      <c r="J1769" s="15">
        <v>0.27</v>
      </c>
      <c r="K1769" t="s">
        <v>19</v>
      </c>
      <c r="L1769" s="15" t="str">
        <f t="shared" si="54"/>
        <v>9:00-18:00</v>
      </c>
      <c r="M1769" s="16">
        <f t="shared" si="55"/>
        <v>0.37</v>
      </c>
      <c r="N1769" s="15">
        <v>2.76</v>
      </c>
      <c r="O1769" s="15">
        <v>20</v>
      </c>
      <c r="P1769" t="s">
        <v>25</v>
      </c>
      <c r="Q1769">
        <v>350</v>
      </c>
      <c r="R1769" t="s">
        <v>30</v>
      </c>
      <c r="S1769">
        <v>2011</v>
      </c>
      <c r="T1769" t="s">
        <v>22</v>
      </c>
      <c r="U1769" s="15">
        <v>4.3</v>
      </c>
      <c r="V1769" s="15">
        <v>8</v>
      </c>
      <c r="W1769" t="s">
        <v>27</v>
      </c>
    </row>
    <row r="1770" spans="1:23">
      <c r="A1770" t="s">
        <v>1814</v>
      </c>
      <c r="B1770">
        <v>34.019762999999998</v>
      </c>
      <c r="C1770" s="15">
        <v>-118.201201</v>
      </c>
      <c r="D1770" s="2" t="s">
        <v>6822</v>
      </c>
      <c r="E1770" s="14" t="s">
        <v>5111</v>
      </c>
      <c r="F1770" s="14" t="e" vm="5">
        <v>#VALUE!</v>
      </c>
      <c r="G1770" s="2" t="str">
        <f>_xlfn.XLOOKUP(E1770,missing_cities!$Q$2:$Q$56,missing_cities!$R$2:$R$56,"Not Found",0)</f>
        <v>United States</v>
      </c>
      <c r="H1770" t="str">
        <f>_xlfn.XLOOKUP(E1770,missing_cities!$Q$2:$Q$56,missing_cities!$S$2:$S$56,"Not Found",0)</f>
        <v>North America</v>
      </c>
      <c r="I1770" t="s">
        <v>1684</v>
      </c>
      <c r="J1770" s="15">
        <v>0.31</v>
      </c>
      <c r="K1770" s="1">
        <v>45862</v>
      </c>
      <c r="L1770" s="15" t="str">
        <f t="shared" si="54"/>
        <v>9.00-21.00</v>
      </c>
      <c r="M1770" s="16">
        <f t="shared" si="55"/>
        <v>12</v>
      </c>
      <c r="N1770" s="15">
        <v>11.79</v>
      </c>
      <c r="O1770" s="15">
        <v>98</v>
      </c>
      <c r="P1770" t="s">
        <v>39</v>
      </c>
      <c r="Q1770">
        <v>150</v>
      </c>
      <c r="R1770" t="s">
        <v>42</v>
      </c>
      <c r="S1770">
        <v>2010</v>
      </c>
      <c r="T1770" t="s">
        <v>31</v>
      </c>
      <c r="U1770" s="15">
        <v>3.7</v>
      </c>
      <c r="V1770" s="15">
        <v>1</v>
      </c>
      <c r="W1770" t="s">
        <v>27</v>
      </c>
    </row>
    <row r="1771" spans="1:23">
      <c r="A1771" t="s">
        <v>1815</v>
      </c>
      <c r="B1771">
        <v>34.101757999999997</v>
      </c>
      <c r="C1771" s="15">
        <v>-118.32780700000001</v>
      </c>
      <c r="D1771" s="2" t="s">
        <v>6823</v>
      </c>
      <c r="E1771" s="14" t="s">
        <v>5111</v>
      </c>
      <c r="F1771" s="14" t="e" vm="5">
        <v>#VALUE!</v>
      </c>
      <c r="G1771" s="2" t="str">
        <f>_xlfn.XLOOKUP(E1771,missing_cities!$Q$2:$Q$56,missing_cities!$R$2:$R$56,"Not Found",0)</f>
        <v>United States</v>
      </c>
      <c r="H1771" t="str">
        <f>_xlfn.XLOOKUP(E1771,missing_cities!$Q$2:$Q$56,missing_cities!$S$2:$S$56,"Not Found",0)</f>
        <v>North America</v>
      </c>
      <c r="I1771" t="s">
        <v>1684</v>
      </c>
      <c r="J1771" s="15">
        <v>0.31</v>
      </c>
      <c r="K1771" t="s">
        <v>34</v>
      </c>
      <c r="L1771" s="15" t="str">
        <f t="shared" si="54"/>
        <v>6:00-22:00</v>
      </c>
      <c r="M1771" s="16">
        <f t="shared" si="55"/>
        <v>0.67</v>
      </c>
      <c r="N1771" s="15">
        <v>16.48</v>
      </c>
      <c r="O1771" s="15">
        <v>36</v>
      </c>
      <c r="P1771" t="s">
        <v>29</v>
      </c>
      <c r="Q1771">
        <v>150</v>
      </c>
      <c r="R1771" t="s">
        <v>37</v>
      </c>
      <c r="S1771">
        <v>2016</v>
      </c>
      <c r="T1771" t="s">
        <v>31</v>
      </c>
      <c r="U1771" s="15">
        <v>4.9000000000000004</v>
      </c>
      <c r="V1771" s="15">
        <v>4</v>
      </c>
      <c r="W1771" t="s">
        <v>23</v>
      </c>
    </row>
    <row r="1772" spans="1:23">
      <c r="A1772" t="s">
        <v>1816</v>
      </c>
      <c r="B1772">
        <v>-23.590903000000001</v>
      </c>
      <c r="C1772" s="15">
        <v>-46.570979999999999</v>
      </c>
      <c r="D1772" s="2" t="s">
        <v>6824</v>
      </c>
      <c r="E1772" s="14" t="s">
        <v>5067</v>
      </c>
      <c r="F1772" s="14" t="e" vm="7">
        <v>#VALUE!</v>
      </c>
      <c r="G1772" s="2" t="str">
        <f>_xlfn.XLOOKUP(E1772,missing_cities!$Q$2:$Q$56,missing_cities!$R$2:$R$56,"Not Found",0)</f>
        <v>Brazil</v>
      </c>
      <c r="H1772" t="str">
        <f>_xlfn.XLOOKUP(E1772,missing_cities!$Q$2:$Q$56,missing_cities!$S$2:$S$56,"Not Found",0)</f>
        <v>South America</v>
      </c>
      <c r="I1772" t="s">
        <v>1684</v>
      </c>
      <c r="J1772" s="15">
        <v>0.11</v>
      </c>
      <c r="K1772" t="s">
        <v>34</v>
      </c>
      <c r="L1772" s="15" t="str">
        <f t="shared" si="54"/>
        <v>6:00-22:00</v>
      </c>
      <c r="M1772" s="16">
        <f t="shared" si="55"/>
        <v>0.67</v>
      </c>
      <c r="N1772" s="15">
        <v>9.9</v>
      </c>
      <c r="O1772" s="15">
        <v>59</v>
      </c>
      <c r="P1772" t="s">
        <v>37</v>
      </c>
      <c r="Q1772">
        <v>22</v>
      </c>
      <c r="R1772" t="s">
        <v>37</v>
      </c>
      <c r="S1772">
        <v>2018</v>
      </c>
      <c r="T1772" t="s">
        <v>22</v>
      </c>
      <c r="U1772" s="15">
        <v>3.3</v>
      </c>
      <c r="V1772" s="15">
        <v>3</v>
      </c>
      <c r="W1772" t="s">
        <v>23</v>
      </c>
    </row>
    <row r="1773" spans="1:23">
      <c r="A1773" t="s">
        <v>1817</v>
      </c>
      <c r="B1773">
        <v>13.730247</v>
      </c>
      <c r="C1773" s="15">
        <v>100.431437</v>
      </c>
      <c r="D1773" s="2" t="s">
        <v>6825</v>
      </c>
      <c r="E1773" s="14" t="s">
        <v>5059</v>
      </c>
      <c r="F1773" s="14" t="e" vm="4">
        <v>#VALUE!</v>
      </c>
      <c r="G1773" s="2" t="str">
        <f>_xlfn.XLOOKUP(E1773,missing_cities!$Q$2:$Q$56,missing_cities!$R$2:$R$56,"Not Found",0)</f>
        <v>Thailand</v>
      </c>
      <c r="H1773" t="str">
        <f>_xlfn.XLOOKUP(E1773,missing_cities!$Q$2:$Q$56,missing_cities!$S$2:$S$56,"Not Found",0)</f>
        <v>Asia</v>
      </c>
      <c r="I1773" t="s">
        <v>1684</v>
      </c>
      <c r="J1773" s="15">
        <v>0.11</v>
      </c>
      <c r="K1773" t="s">
        <v>34</v>
      </c>
      <c r="L1773" s="15" t="str">
        <f t="shared" si="54"/>
        <v>6:00-22:00</v>
      </c>
      <c r="M1773" s="16">
        <f t="shared" si="55"/>
        <v>0.67</v>
      </c>
      <c r="N1773" s="15">
        <v>10.34</v>
      </c>
      <c r="O1773" s="15">
        <v>98</v>
      </c>
      <c r="P1773" t="s">
        <v>29</v>
      </c>
      <c r="Q1773">
        <v>50</v>
      </c>
      <c r="R1773" t="s">
        <v>21</v>
      </c>
      <c r="S1773">
        <v>2013</v>
      </c>
      <c r="T1773" t="s">
        <v>31</v>
      </c>
      <c r="U1773" s="15">
        <v>4.4000000000000004</v>
      </c>
      <c r="V1773" s="15">
        <v>3</v>
      </c>
      <c r="W1773" t="s">
        <v>32</v>
      </c>
    </row>
    <row r="1774" spans="1:23">
      <c r="A1774" t="s">
        <v>1818</v>
      </c>
      <c r="B1774">
        <v>41.904499000000001</v>
      </c>
      <c r="C1774" s="15">
        <v>-87.677609000000004</v>
      </c>
      <c r="D1774" s="2" t="s">
        <v>6826</v>
      </c>
      <c r="E1774" s="14" t="s">
        <v>5065</v>
      </c>
      <c r="F1774" s="14" t="e" vm="5">
        <v>#VALUE!</v>
      </c>
      <c r="G1774" s="2" t="str">
        <f>_xlfn.XLOOKUP(E1774,missing_cities!$Q$2:$Q$56,missing_cities!$R$2:$R$56,"Not Found",0)</f>
        <v>United States</v>
      </c>
      <c r="H1774" t="str">
        <f>_xlfn.XLOOKUP(E1774,missing_cities!$Q$2:$Q$56,missing_cities!$S$2:$S$56,"Not Found",0)</f>
        <v>North America</v>
      </c>
      <c r="I1774" t="s">
        <v>1684</v>
      </c>
      <c r="J1774" s="15">
        <v>0.24</v>
      </c>
      <c r="K1774" t="s">
        <v>19</v>
      </c>
      <c r="L1774" s="15" t="str">
        <f t="shared" si="54"/>
        <v>9:00-18:00</v>
      </c>
      <c r="M1774" s="16">
        <f t="shared" si="55"/>
        <v>0.37</v>
      </c>
      <c r="N1774" s="15">
        <v>18.989999999999998</v>
      </c>
      <c r="O1774" s="15">
        <v>23</v>
      </c>
      <c r="P1774" t="s">
        <v>29</v>
      </c>
      <c r="Q1774">
        <v>50</v>
      </c>
      <c r="R1774" t="s">
        <v>21</v>
      </c>
      <c r="S1774">
        <v>2023</v>
      </c>
      <c r="T1774" t="s">
        <v>22</v>
      </c>
      <c r="U1774" s="15">
        <v>4.2</v>
      </c>
      <c r="V1774" s="15">
        <v>4</v>
      </c>
      <c r="W1774" t="s">
        <v>27</v>
      </c>
    </row>
    <row r="1775" spans="1:23">
      <c r="A1775" t="s">
        <v>1819</v>
      </c>
      <c r="B1775">
        <v>55.764330000000001</v>
      </c>
      <c r="C1775" s="15">
        <v>37.691459999999999</v>
      </c>
      <c r="D1775" s="2" t="s">
        <v>6827</v>
      </c>
      <c r="E1775" s="14" t="s">
        <v>5052</v>
      </c>
      <c r="F1775" s="14" t="e" vm="2">
        <v>#VALUE!</v>
      </c>
      <c r="G1775" s="2" t="str">
        <f>_xlfn.XLOOKUP(E1775,missing_cities!$Q$2:$Q$56,missing_cities!$R$2:$R$56,"Not Found",0)</f>
        <v>Russia</v>
      </c>
      <c r="H1775" t="str">
        <f>_xlfn.XLOOKUP(E1775,missing_cities!$Q$2:$Q$56,missing_cities!$S$2:$S$56,"Not Found",0)</f>
        <v>Europe</v>
      </c>
      <c r="I1775" t="s">
        <v>1684</v>
      </c>
      <c r="J1775" s="15">
        <v>0.41</v>
      </c>
      <c r="K1775" t="s">
        <v>34</v>
      </c>
      <c r="L1775" s="15" t="str">
        <f t="shared" si="54"/>
        <v>6:00-22:00</v>
      </c>
      <c r="M1775" s="16">
        <f t="shared" si="55"/>
        <v>0.67</v>
      </c>
      <c r="N1775" s="15">
        <v>16.13</v>
      </c>
      <c r="O1775" s="15">
        <v>68</v>
      </c>
      <c r="P1775" t="s">
        <v>25</v>
      </c>
      <c r="Q1775">
        <v>22</v>
      </c>
      <c r="R1775" t="s">
        <v>48</v>
      </c>
      <c r="S1775">
        <v>2022</v>
      </c>
      <c r="T1775" t="s">
        <v>22</v>
      </c>
      <c r="U1775" s="15">
        <v>3.2</v>
      </c>
      <c r="V1775" s="15">
        <v>6</v>
      </c>
      <c r="W1775" t="s">
        <v>32</v>
      </c>
    </row>
    <row r="1776" spans="1:23">
      <c r="A1776" t="s">
        <v>1820</v>
      </c>
      <c r="B1776">
        <v>19.172802000000001</v>
      </c>
      <c r="C1776" s="15">
        <v>72.815550000000002</v>
      </c>
      <c r="D1776" s="2" t="s">
        <v>6828</v>
      </c>
      <c r="E1776" s="14" t="s">
        <v>5079</v>
      </c>
      <c r="F1776" s="14" t="e" vm="11">
        <v>#VALUE!</v>
      </c>
      <c r="G1776" s="2" t="str">
        <f>_xlfn.XLOOKUP(E1776,missing_cities!$Q$2:$Q$56,missing_cities!$R$2:$R$56,"Not Found",0)</f>
        <v>India</v>
      </c>
      <c r="H1776" t="str">
        <f>_xlfn.XLOOKUP(E1776,missing_cities!$Q$2:$Q$56,missing_cities!$S$2:$S$56,"Not Found",0)</f>
        <v>Asia</v>
      </c>
      <c r="I1776" t="s">
        <v>1684</v>
      </c>
      <c r="J1776" s="15">
        <v>0.32</v>
      </c>
      <c r="K1776" t="s">
        <v>19</v>
      </c>
      <c r="L1776" s="15" t="str">
        <f t="shared" si="54"/>
        <v>9:00-18:00</v>
      </c>
      <c r="M1776" s="16">
        <f t="shared" si="55"/>
        <v>0.37</v>
      </c>
      <c r="N1776" s="15">
        <v>2.29</v>
      </c>
      <c r="O1776" s="15">
        <v>67</v>
      </c>
      <c r="P1776" t="s">
        <v>39</v>
      </c>
      <c r="Q1776">
        <v>50</v>
      </c>
      <c r="R1776" t="s">
        <v>81</v>
      </c>
      <c r="S1776">
        <v>2020</v>
      </c>
      <c r="T1776" t="s">
        <v>31</v>
      </c>
      <c r="U1776" s="15">
        <v>3.4</v>
      </c>
      <c r="V1776" s="15">
        <v>2</v>
      </c>
      <c r="W1776" t="s">
        <v>32</v>
      </c>
    </row>
    <row r="1777" spans="1:23">
      <c r="A1777" t="s">
        <v>1821</v>
      </c>
      <c r="B1777">
        <v>34.110899000000003</v>
      </c>
      <c r="C1777" s="15">
        <v>-118.290612</v>
      </c>
      <c r="D1777" s="2" t="s">
        <v>6829</v>
      </c>
      <c r="E1777" s="14" t="s">
        <v>5111</v>
      </c>
      <c r="F1777" s="14" t="e" vm="5">
        <v>#VALUE!</v>
      </c>
      <c r="G1777" s="2" t="str">
        <f>_xlfn.XLOOKUP(E1777,missing_cities!$Q$2:$Q$56,missing_cities!$R$2:$R$56,"Not Found",0)</f>
        <v>United States</v>
      </c>
      <c r="H1777" t="str">
        <f>_xlfn.XLOOKUP(E1777,missing_cities!$Q$2:$Q$56,missing_cities!$S$2:$S$56,"Not Found",0)</f>
        <v>North America</v>
      </c>
      <c r="I1777" t="s">
        <v>1684</v>
      </c>
      <c r="J1777" s="15">
        <v>0.13</v>
      </c>
      <c r="K1777" t="s">
        <v>19</v>
      </c>
      <c r="L1777" s="15" t="str">
        <f t="shared" si="54"/>
        <v>9:00-18:00</v>
      </c>
      <c r="M1777" s="16">
        <f t="shared" si="55"/>
        <v>0.37</v>
      </c>
      <c r="N1777" s="15">
        <v>17.809999999999999</v>
      </c>
      <c r="O1777" s="15">
        <v>37</v>
      </c>
      <c r="P1777" t="s">
        <v>37</v>
      </c>
      <c r="Q1777">
        <v>22</v>
      </c>
      <c r="R1777" t="s">
        <v>42</v>
      </c>
      <c r="S1777">
        <v>2021</v>
      </c>
      <c r="T1777" t="s">
        <v>31</v>
      </c>
      <c r="U1777" s="15">
        <v>3</v>
      </c>
      <c r="V1777" s="15">
        <v>9</v>
      </c>
      <c r="W1777" t="s">
        <v>27</v>
      </c>
    </row>
    <row r="1778" spans="1:23">
      <c r="A1778" t="s">
        <v>1822</v>
      </c>
      <c r="B1778">
        <v>-33.895583999999999</v>
      </c>
      <c r="C1778" s="15">
        <v>151.22141500000001</v>
      </c>
      <c r="D1778" s="2" t="s">
        <v>6830</v>
      </c>
      <c r="E1778" s="14" t="s">
        <v>5069</v>
      </c>
      <c r="F1778" s="14" t="e" vm="8">
        <v>#VALUE!</v>
      </c>
      <c r="G1778" s="2" t="str">
        <f>_xlfn.XLOOKUP(E1778,missing_cities!$Q$2:$Q$56,missing_cities!$R$2:$R$56,"Not Found",0)</f>
        <v>Australia</v>
      </c>
      <c r="H1778" t="str">
        <f>_xlfn.XLOOKUP(E1778,missing_cities!$Q$2:$Q$56,missing_cities!$S$2:$S$56,"Not Found",0)</f>
        <v>Australia</v>
      </c>
      <c r="I1778" t="s">
        <v>1684</v>
      </c>
      <c r="J1778" s="15">
        <v>0.27</v>
      </c>
      <c r="K1778" t="s">
        <v>34</v>
      </c>
      <c r="L1778" s="15" t="str">
        <f t="shared" si="54"/>
        <v>6:00-22:00</v>
      </c>
      <c r="M1778" s="16">
        <f t="shared" si="55"/>
        <v>0.67</v>
      </c>
      <c r="N1778" s="15">
        <v>10.33</v>
      </c>
      <c r="O1778" s="15">
        <v>36</v>
      </c>
      <c r="P1778" t="s">
        <v>29</v>
      </c>
      <c r="Q1778">
        <v>22</v>
      </c>
      <c r="R1778" t="s">
        <v>21</v>
      </c>
      <c r="S1778">
        <v>2014</v>
      </c>
      <c r="T1778" t="s">
        <v>22</v>
      </c>
      <c r="U1778" s="15">
        <v>4.9000000000000004</v>
      </c>
      <c r="V1778" s="15">
        <v>9</v>
      </c>
      <c r="W1778" t="s">
        <v>23</v>
      </c>
    </row>
    <row r="1779" spans="1:23">
      <c r="A1779" t="s">
        <v>1823</v>
      </c>
      <c r="B1779">
        <v>-23.696273999999999</v>
      </c>
      <c r="C1779" s="15">
        <v>-46.516249999999999</v>
      </c>
      <c r="D1779" s="2" t="s">
        <v>6831</v>
      </c>
      <c r="E1779" s="14" t="s">
        <v>5067</v>
      </c>
      <c r="F1779" s="14" t="e" vm="7">
        <v>#VALUE!</v>
      </c>
      <c r="G1779" s="2" t="str">
        <f>_xlfn.XLOOKUP(E1779,missing_cities!$Q$2:$Q$56,missing_cities!$R$2:$R$56,"Not Found",0)</f>
        <v>Brazil</v>
      </c>
      <c r="H1779" t="str">
        <f>_xlfn.XLOOKUP(E1779,missing_cities!$Q$2:$Q$56,missing_cities!$S$2:$S$56,"Not Found",0)</f>
        <v>South America</v>
      </c>
      <c r="I1779" t="s">
        <v>1684</v>
      </c>
      <c r="J1779" s="15">
        <v>0.46</v>
      </c>
      <c r="K1779" s="1">
        <v>45862</v>
      </c>
      <c r="L1779" s="15" t="str">
        <f t="shared" si="54"/>
        <v>9.00-21.00</v>
      </c>
      <c r="M1779" s="16">
        <f t="shared" si="55"/>
        <v>12</v>
      </c>
      <c r="N1779" s="15">
        <v>17.16</v>
      </c>
      <c r="O1779" s="15">
        <v>60</v>
      </c>
      <c r="P1779" t="s">
        <v>29</v>
      </c>
      <c r="Q1779">
        <v>50</v>
      </c>
      <c r="R1779" t="s">
        <v>74</v>
      </c>
      <c r="S1779">
        <v>2020</v>
      </c>
      <c r="T1779" t="s">
        <v>22</v>
      </c>
      <c r="U1779" s="15">
        <v>4.4000000000000004</v>
      </c>
      <c r="V1779" s="15">
        <v>2</v>
      </c>
      <c r="W1779" t="s">
        <v>23</v>
      </c>
    </row>
    <row r="1780" spans="1:23">
      <c r="A1780" t="s">
        <v>1824</v>
      </c>
      <c r="B1780">
        <v>37.709186000000003</v>
      </c>
      <c r="C1780" s="15">
        <v>-122.35754799999999</v>
      </c>
      <c r="D1780" s="2" t="s">
        <v>6832</v>
      </c>
      <c r="E1780" s="14" t="s">
        <v>5061</v>
      </c>
      <c r="F1780" s="14" t="e" vm="5">
        <v>#VALUE!</v>
      </c>
      <c r="G1780" s="2" t="str">
        <f>_xlfn.XLOOKUP(E1780,missing_cities!$Q$2:$Q$56,missing_cities!$R$2:$R$56,"Not Found",0)</f>
        <v>United States</v>
      </c>
      <c r="H1780" t="str">
        <f>_xlfn.XLOOKUP(E1780,missing_cities!$Q$2:$Q$56,missing_cities!$S$2:$S$56,"Not Found",0)</f>
        <v>North America</v>
      </c>
      <c r="I1780" t="s">
        <v>1684</v>
      </c>
      <c r="J1780" s="15">
        <v>0.39</v>
      </c>
      <c r="K1780" t="s">
        <v>34</v>
      </c>
      <c r="L1780" s="15" t="str">
        <f t="shared" si="54"/>
        <v>6:00-22:00</v>
      </c>
      <c r="M1780" s="16">
        <f t="shared" si="55"/>
        <v>0.67</v>
      </c>
      <c r="N1780" s="15">
        <v>16.09</v>
      </c>
      <c r="O1780" s="15">
        <v>67</v>
      </c>
      <c r="P1780" t="s">
        <v>39</v>
      </c>
      <c r="Q1780">
        <v>350</v>
      </c>
      <c r="R1780" t="s">
        <v>30</v>
      </c>
      <c r="S1780">
        <v>2010</v>
      </c>
      <c r="T1780" t="s">
        <v>31</v>
      </c>
      <c r="U1780" s="15">
        <v>3.3</v>
      </c>
      <c r="V1780" s="15">
        <v>1</v>
      </c>
      <c r="W1780" t="s">
        <v>27</v>
      </c>
    </row>
    <row r="1781" spans="1:23">
      <c r="A1781" t="s">
        <v>1825</v>
      </c>
      <c r="B1781">
        <v>41.809137</v>
      </c>
      <c r="C1781" s="15">
        <v>-87.787487999999996</v>
      </c>
      <c r="D1781" s="2" t="s">
        <v>6833</v>
      </c>
      <c r="E1781" s="14" t="s">
        <v>5065</v>
      </c>
      <c r="F1781" s="14" t="e" vm="5">
        <v>#VALUE!</v>
      </c>
      <c r="G1781" s="2" t="str">
        <f>_xlfn.XLOOKUP(E1781,missing_cities!$Q$2:$Q$56,missing_cities!$R$2:$R$56,"Not Found",0)</f>
        <v>United States</v>
      </c>
      <c r="H1781" t="str">
        <f>_xlfn.XLOOKUP(E1781,missing_cities!$Q$2:$Q$56,missing_cities!$S$2:$S$56,"Not Found",0)</f>
        <v>North America</v>
      </c>
      <c r="I1781" t="s">
        <v>1684</v>
      </c>
      <c r="J1781" s="15">
        <v>0.26</v>
      </c>
      <c r="K1781" t="s">
        <v>19</v>
      </c>
      <c r="L1781" s="15" t="str">
        <f t="shared" si="54"/>
        <v>9:00-18:00</v>
      </c>
      <c r="M1781" s="16">
        <f t="shared" si="55"/>
        <v>0.37</v>
      </c>
      <c r="N1781" s="15">
        <v>11.77</v>
      </c>
      <c r="O1781" s="15">
        <v>55</v>
      </c>
      <c r="P1781" t="s">
        <v>29</v>
      </c>
      <c r="Q1781">
        <v>150</v>
      </c>
      <c r="R1781" t="s">
        <v>74</v>
      </c>
      <c r="S1781">
        <v>2017</v>
      </c>
      <c r="T1781" t="s">
        <v>31</v>
      </c>
      <c r="U1781" s="15">
        <v>4</v>
      </c>
      <c r="V1781" s="15">
        <v>10</v>
      </c>
      <c r="W1781" t="s">
        <v>27</v>
      </c>
    </row>
    <row r="1782" spans="1:23">
      <c r="A1782" t="s">
        <v>1826</v>
      </c>
      <c r="B1782">
        <v>19.187425000000001</v>
      </c>
      <c r="C1782" s="15">
        <v>72.935018999999997</v>
      </c>
      <c r="D1782" s="2" t="s">
        <v>6834</v>
      </c>
      <c r="E1782" s="14" t="s">
        <v>5079</v>
      </c>
      <c r="F1782" s="14" t="e" vm="11">
        <v>#VALUE!</v>
      </c>
      <c r="G1782" s="2" t="str">
        <f>_xlfn.XLOOKUP(E1782,missing_cities!$Q$2:$Q$56,missing_cities!$R$2:$R$56,"Not Found",0)</f>
        <v>India</v>
      </c>
      <c r="H1782" t="str">
        <f>_xlfn.XLOOKUP(E1782,missing_cities!$Q$2:$Q$56,missing_cities!$S$2:$S$56,"Not Found",0)</f>
        <v>Asia</v>
      </c>
      <c r="I1782" t="s">
        <v>1684</v>
      </c>
      <c r="J1782" s="15">
        <v>0.21</v>
      </c>
      <c r="K1782" s="1">
        <v>45862</v>
      </c>
      <c r="L1782" s="15" t="str">
        <f t="shared" si="54"/>
        <v>9.00-21.00</v>
      </c>
      <c r="M1782" s="16">
        <f t="shared" si="55"/>
        <v>12</v>
      </c>
      <c r="N1782" s="15">
        <v>11.69</v>
      </c>
      <c r="O1782" s="15">
        <v>50</v>
      </c>
      <c r="P1782" t="s">
        <v>37</v>
      </c>
      <c r="Q1782">
        <v>350</v>
      </c>
      <c r="R1782" t="s">
        <v>132</v>
      </c>
      <c r="S1782">
        <v>2010</v>
      </c>
      <c r="T1782" t="s">
        <v>22</v>
      </c>
      <c r="U1782" s="15">
        <v>4.7</v>
      </c>
      <c r="V1782" s="15">
        <v>4</v>
      </c>
      <c r="W1782" t="s">
        <v>23</v>
      </c>
    </row>
    <row r="1783" spans="1:23">
      <c r="A1783" t="s">
        <v>1827</v>
      </c>
      <c r="B1783">
        <v>-33.783231999999998</v>
      </c>
      <c r="C1783" s="15">
        <v>18.535326999999999</v>
      </c>
      <c r="D1783" s="2" t="s">
        <v>6835</v>
      </c>
      <c r="E1783" s="14" t="s">
        <v>5085</v>
      </c>
      <c r="F1783" s="14" t="e" vm="12">
        <v>#VALUE!</v>
      </c>
      <c r="G1783" s="2" t="str">
        <f>_xlfn.XLOOKUP(E1783,missing_cities!$Q$2:$Q$56,missing_cities!$R$2:$R$56,"Not Found",0)</f>
        <v>South Africa</v>
      </c>
      <c r="H1783" t="str">
        <f>_xlfn.XLOOKUP(E1783,missing_cities!$Q$2:$Q$56,missing_cities!$S$2:$S$56,"Not Found",0)</f>
        <v>Africa</v>
      </c>
      <c r="I1783" t="s">
        <v>1684</v>
      </c>
      <c r="J1783" s="15">
        <v>0.49</v>
      </c>
      <c r="K1783" s="1">
        <v>45862</v>
      </c>
      <c r="L1783" s="15" t="str">
        <f t="shared" si="54"/>
        <v>9.00-21.00</v>
      </c>
      <c r="M1783" s="16">
        <f t="shared" si="55"/>
        <v>12</v>
      </c>
      <c r="N1783" s="15">
        <v>19.670000000000002</v>
      </c>
      <c r="O1783" s="15">
        <v>78</v>
      </c>
      <c r="P1783" t="s">
        <v>39</v>
      </c>
      <c r="Q1783">
        <v>22</v>
      </c>
      <c r="R1783" t="s">
        <v>42</v>
      </c>
      <c r="S1783">
        <v>2015</v>
      </c>
      <c r="T1783" t="s">
        <v>31</v>
      </c>
      <c r="U1783" s="15">
        <v>4.3</v>
      </c>
      <c r="V1783" s="15">
        <v>3</v>
      </c>
      <c r="W1783" t="s">
        <v>32</v>
      </c>
    </row>
    <row r="1784" spans="1:23">
      <c r="A1784" t="s">
        <v>1828</v>
      </c>
      <c r="B1784">
        <v>25.374825000000001</v>
      </c>
      <c r="C1784" s="15">
        <v>55.310630000000003</v>
      </c>
      <c r="D1784" s="2" t="s">
        <v>6836</v>
      </c>
      <c r="E1784" s="14" t="s">
        <v>5076</v>
      </c>
      <c r="F1784" s="14" t="e" vm="10">
        <v>#VALUE!</v>
      </c>
      <c r="G1784" s="2" t="str">
        <f>_xlfn.XLOOKUP(E1784,missing_cities!$Q$2:$Q$56,missing_cities!$R$2:$R$56,"Not Found",0)</f>
        <v>United Arab Emirates</v>
      </c>
      <c r="H1784" t="str">
        <f>_xlfn.XLOOKUP(E1784,missing_cities!$Q$2:$Q$56,missing_cities!$S$2:$S$56,"Not Found",0)</f>
        <v>Asia</v>
      </c>
      <c r="I1784" t="s">
        <v>1684</v>
      </c>
      <c r="J1784" s="15">
        <v>0.13</v>
      </c>
      <c r="K1784" t="s">
        <v>19</v>
      </c>
      <c r="L1784" s="15" t="str">
        <f t="shared" si="54"/>
        <v>9:00-18:00</v>
      </c>
      <c r="M1784" s="16">
        <f t="shared" si="55"/>
        <v>0.37</v>
      </c>
      <c r="N1784" s="15">
        <v>17.14</v>
      </c>
      <c r="O1784" s="15">
        <v>73</v>
      </c>
      <c r="P1784" t="s">
        <v>25</v>
      </c>
      <c r="Q1784">
        <v>22</v>
      </c>
      <c r="R1784" t="s">
        <v>74</v>
      </c>
      <c r="S1784">
        <v>2012</v>
      </c>
      <c r="T1784" t="s">
        <v>31</v>
      </c>
      <c r="U1784" s="15">
        <v>4.0999999999999996</v>
      </c>
      <c r="V1784" s="15">
        <v>1</v>
      </c>
      <c r="W1784" t="s">
        <v>27</v>
      </c>
    </row>
    <row r="1785" spans="1:23">
      <c r="A1785" t="s">
        <v>1829</v>
      </c>
      <c r="B1785">
        <v>41.919654999999999</v>
      </c>
      <c r="C1785" s="15">
        <v>-87.675175999999993</v>
      </c>
      <c r="D1785" s="2" t="s">
        <v>6837</v>
      </c>
      <c r="E1785" s="14" t="s">
        <v>5065</v>
      </c>
      <c r="F1785" s="14" t="e" vm="5">
        <v>#VALUE!</v>
      </c>
      <c r="G1785" s="2" t="str">
        <f>_xlfn.XLOOKUP(E1785,missing_cities!$Q$2:$Q$56,missing_cities!$R$2:$R$56,"Not Found",0)</f>
        <v>United States</v>
      </c>
      <c r="H1785" t="str">
        <f>_xlfn.XLOOKUP(E1785,missing_cities!$Q$2:$Q$56,missing_cities!$S$2:$S$56,"Not Found",0)</f>
        <v>North America</v>
      </c>
      <c r="I1785" t="s">
        <v>1684</v>
      </c>
      <c r="J1785" s="15">
        <v>0.12</v>
      </c>
      <c r="K1785" t="s">
        <v>19</v>
      </c>
      <c r="L1785" s="15" t="str">
        <f t="shared" si="54"/>
        <v>9:00-18:00</v>
      </c>
      <c r="M1785" s="16">
        <f t="shared" si="55"/>
        <v>0.37</v>
      </c>
      <c r="N1785" s="15">
        <v>9.61</v>
      </c>
      <c r="O1785" s="15">
        <v>40</v>
      </c>
      <c r="P1785" t="s">
        <v>37</v>
      </c>
      <c r="Q1785">
        <v>150</v>
      </c>
      <c r="R1785" t="s">
        <v>42</v>
      </c>
      <c r="S1785">
        <v>2023</v>
      </c>
      <c r="T1785" t="s">
        <v>22</v>
      </c>
      <c r="U1785" s="15">
        <v>3.4</v>
      </c>
      <c r="V1785" s="15">
        <v>2</v>
      </c>
      <c r="W1785" t="s">
        <v>32</v>
      </c>
    </row>
    <row r="1786" spans="1:23">
      <c r="A1786" t="s">
        <v>1830</v>
      </c>
      <c r="B1786">
        <v>43.763748</v>
      </c>
      <c r="C1786" s="15">
        <v>-79.399078000000003</v>
      </c>
      <c r="D1786" s="2" t="s">
        <v>6838</v>
      </c>
      <c r="E1786" s="14" t="s">
        <v>5050</v>
      </c>
      <c r="F1786" s="14" t="e" vm="1">
        <v>#VALUE!</v>
      </c>
      <c r="G1786" s="2" t="str">
        <f>_xlfn.XLOOKUP(E1786,missing_cities!$Q$2:$Q$56,missing_cities!$R$2:$R$56,"Not Found",0)</f>
        <v>Canada</v>
      </c>
      <c r="H1786" t="str">
        <f>_xlfn.XLOOKUP(E1786,missing_cities!$Q$2:$Q$56,missing_cities!$S$2:$S$56,"Not Found",0)</f>
        <v>North America</v>
      </c>
      <c r="I1786" t="s">
        <v>1684</v>
      </c>
      <c r="J1786" s="15">
        <v>0.32</v>
      </c>
      <c r="K1786" s="1">
        <v>45862</v>
      </c>
      <c r="L1786" s="15" t="str">
        <f t="shared" si="54"/>
        <v>9.00-21.00</v>
      </c>
      <c r="M1786" s="16">
        <f t="shared" si="55"/>
        <v>12</v>
      </c>
      <c r="N1786" s="15">
        <v>18.25</v>
      </c>
      <c r="O1786" s="15">
        <v>79</v>
      </c>
      <c r="P1786" t="s">
        <v>29</v>
      </c>
      <c r="Q1786">
        <v>350</v>
      </c>
      <c r="R1786" t="s">
        <v>48</v>
      </c>
      <c r="S1786">
        <v>2013</v>
      </c>
      <c r="T1786" t="s">
        <v>22</v>
      </c>
      <c r="U1786" s="15">
        <v>4.7</v>
      </c>
      <c r="V1786" s="15">
        <v>2</v>
      </c>
      <c r="W1786" t="s">
        <v>23</v>
      </c>
    </row>
    <row r="1787" spans="1:23">
      <c r="A1787" t="s">
        <v>1831</v>
      </c>
      <c r="B1787">
        <v>13.827106000000001</v>
      </c>
      <c r="C1787" s="15">
        <v>100.47739799999999</v>
      </c>
      <c r="D1787" s="2" t="s">
        <v>6839</v>
      </c>
      <c r="E1787" s="14" t="s">
        <v>5059</v>
      </c>
      <c r="F1787" s="14" t="e" vm="4">
        <v>#VALUE!</v>
      </c>
      <c r="G1787" s="2" t="str">
        <f>_xlfn.XLOOKUP(E1787,missing_cities!$Q$2:$Q$56,missing_cities!$R$2:$R$56,"Not Found",0)</f>
        <v>Thailand</v>
      </c>
      <c r="H1787" t="str">
        <f>_xlfn.XLOOKUP(E1787,missing_cities!$Q$2:$Q$56,missing_cities!$S$2:$S$56,"Not Found",0)</f>
        <v>Asia</v>
      </c>
      <c r="I1787" t="s">
        <v>1684</v>
      </c>
      <c r="J1787" s="15">
        <v>0.41</v>
      </c>
      <c r="K1787" t="s">
        <v>34</v>
      </c>
      <c r="L1787" s="15" t="str">
        <f t="shared" si="54"/>
        <v>6:00-22:00</v>
      </c>
      <c r="M1787" s="16">
        <f t="shared" si="55"/>
        <v>0.67</v>
      </c>
      <c r="N1787" s="15">
        <v>14.02</v>
      </c>
      <c r="O1787" s="15">
        <v>32</v>
      </c>
      <c r="P1787" t="s">
        <v>25</v>
      </c>
      <c r="Q1787">
        <v>22</v>
      </c>
      <c r="R1787" t="s">
        <v>48</v>
      </c>
      <c r="S1787">
        <v>2015</v>
      </c>
      <c r="T1787" t="s">
        <v>22</v>
      </c>
      <c r="U1787" s="15">
        <v>4.3</v>
      </c>
      <c r="V1787" s="15">
        <v>10</v>
      </c>
      <c r="W1787" t="s">
        <v>32</v>
      </c>
    </row>
    <row r="1788" spans="1:23">
      <c r="A1788" t="s">
        <v>1832</v>
      </c>
      <c r="B1788">
        <v>25.318358</v>
      </c>
      <c r="C1788" s="15">
        <v>55.293286999999999</v>
      </c>
      <c r="D1788" s="2" t="s">
        <v>6840</v>
      </c>
      <c r="E1788" s="14" t="s">
        <v>5076</v>
      </c>
      <c r="F1788" s="14" t="e" vm="10">
        <v>#VALUE!</v>
      </c>
      <c r="G1788" s="2" t="str">
        <f>_xlfn.XLOOKUP(E1788,missing_cities!$Q$2:$Q$56,missing_cities!$R$2:$R$56,"Not Found",0)</f>
        <v>United Arab Emirates</v>
      </c>
      <c r="H1788" t="str">
        <f>_xlfn.XLOOKUP(E1788,missing_cities!$Q$2:$Q$56,missing_cities!$S$2:$S$56,"Not Found",0)</f>
        <v>Asia</v>
      </c>
      <c r="I1788" t="s">
        <v>1684</v>
      </c>
      <c r="J1788" s="15">
        <v>0.26</v>
      </c>
      <c r="K1788" s="1">
        <v>45862</v>
      </c>
      <c r="L1788" s="15" t="str">
        <f t="shared" si="54"/>
        <v>9.00-21.00</v>
      </c>
      <c r="M1788" s="16">
        <f t="shared" si="55"/>
        <v>12</v>
      </c>
      <c r="N1788" s="15">
        <v>14.48</v>
      </c>
      <c r="O1788" s="15">
        <v>28</v>
      </c>
      <c r="P1788" t="s">
        <v>37</v>
      </c>
      <c r="Q1788">
        <v>50</v>
      </c>
      <c r="R1788" t="s">
        <v>37</v>
      </c>
      <c r="S1788">
        <v>2016</v>
      </c>
      <c r="T1788" t="s">
        <v>22</v>
      </c>
      <c r="U1788" s="15">
        <v>4.3</v>
      </c>
      <c r="V1788" s="15">
        <v>9</v>
      </c>
      <c r="W1788" t="s">
        <v>27</v>
      </c>
    </row>
    <row r="1789" spans="1:23">
      <c r="A1789" t="s">
        <v>1833</v>
      </c>
      <c r="B1789">
        <v>-33.829497000000003</v>
      </c>
      <c r="C1789" s="15">
        <v>151.234793</v>
      </c>
      <c r="D1789" s="2" t="s">
        <v>6841</v>
      </c>
      <c r="E1789" s="14" t="s">
        <v>5069</v>
      </c>
      <c r="F1789" s="14" t="e" vm="8">
        <v>#VALUE!</v>
      </c>
      <c r="G1789" s="2" t="str">
        <f>_xlfn.XLOOKUP(E1789,missing_cities!$Q$2:$Q$56,missing_cities!$R$2:$R$56,"Not Found",0)</f>
        <v>Australia</v>
      </c>
      <c r="H1789" t="str">
        <f>_xlfn.XLOOKUP(E1789,missing_cities!$Q$2:$Q$56,missing_cities!$S$2:$S$56,"Not Found",0)</f>
        <v>Australia</v>
      </c>
      <c r="I1789" t="s">
        <v>1684</v>
      </c>
      <c r="J1789" s="15">
        <v>0.21</v>
      </c>
      <c r="K1789" t="s">
        <v>34</v>
      </c>
      <c r="L1789" s="15" t="str">
        <f t="shared" si="54"/>
        <v>6:00-22:00</v>
      </c>
      <c r="M1789" s="16">
        <f t="shared" si="55"/>
        <v>0.67</v>
      </c>
      <c r="N1789" s="15">
        <v>12.3</v>
      </c>
      <c r="O1789" s="15">
        <v>90</v>
      </c>
      <c r="P1789" t="s">
        <v>25</v>
      </c>
      <c r="Q1789">
        <v>150</v>
      </c>
      <c r="R1789" t="s">
        <v>37</v>
      </c>
      <c r="S1789">
        <v>2010</v>
      </c>
      <c r="T1789" t="s">
        <v>22</v>
      </c>
      <c r="U1789" s="15">
        <v>3.7</v>
      </c>
      <c r="V1789" s="15">
        <v>8</v>
      </c>
      <c r="W1789" t="s">
        <v>27</v>
      </c>
    </row>
    <row r="1790" spans="1:23">
      <c r="A1790" t="s">
        <v>1834</v>
      </c>
      <c r="B1790">
        <v>39.990884000000001</v>
      </c>
      <c r="C1790" s="15">
        <v>116.203772</v>
      </c>
      <c r="D1790" s="2" t="s">
        <v>6842</v>
      </c>
      <c r="E1790" s="14" t="s">
        <v>5071</v>
      </c>
      <c r="F1790" s="14" t="e" vm="9">
        <v>#VALUE!</v>
      </c>
      <c r="G1790" s="2" t="str">
        <f>_xlfn.XLOOKUP(E1790,missing_cities!$Q$2:$Q$56,missing_cities!$R$2:$R$56,"Not Found",0)</f>
        <v>China</v>
      </c>
      <c r="H1790" t="str">
        <f>_xlfn.XLOOKUP(E1790,missing_cities!$Q$2:$Q$56,missing_cities!$S$2:$S$56,"Not Found",0)</f>
        <v>Asia</v>
      </c>
      <c r="I1790" t="s">
        <v>1684</v>
      </c>
      <c r="J1790" s="15">
        <v>0.34</v>
      </c>
      <c r="K1790" t="s">
        <v>34</v>
      </c>
      <c r="L1790" s="15" t="str">
        <f t="shared" si="54"/>
        <v>6:00-22:00</v>
      </c>
      <c r="M1790" s="16">
        <f t="shared" si="55"/>
        <v>0.67</v>
      </c>
      <c r="N1790" s="15">
        <v>17.600000000000001</v>
      </c>
      <c r="O1790" s="15">
        <v>35</v>
      </c>
      <c r="P1790" t="s">
        <v>29</v>
      </c>
      <c r="Q1790">
        <v>150</v>
      </c>
      <c r="R1790" t="s">
        <v>35</v>
      </c>
      <c r="S1790">
        <v>2022</v>
      </c>
      <c r="T1790" t="s">
        <v>31</v>
      </c>
      <c r="U1790" s="15">
        <v>4.5999999999999996</v>
      </c>
      <c r="V1790" s="15">
        <v>2</v>
      </c>
      <c r="W1790" t="s">
        <v>27</v>
      </c>
    </row>
    <row r="1791" spans="1:23">
      <c r="A1791" t="s">
        <v>1835</v>
      </c>
      <c r="B1791">
        <v>66.871364</v>
      </c>
      <c r="C1791" s="15">
        <v>-151.69242600000001</v>
      </c>
      <c r="D1791" s="2" t="s">
        <v>6843</v>
      </c>
      <c r="E1791" s="14">
        <f>_xlfn.XLOOKUP(C1791,missing_cities!B:B,missing_cities!C:C,"Not Found",0)</f>
        <v>0</v>
      </c>
      <c r="F1791" s="14" t="s">
        <v>9990</v>
      </c>
      <c r="G1791" s="2" t="str">
        <f>_xlfn.XLOOKUP(E1791,missing_cities!$Q$2:$Q$56,missing_cities!$R$2:$R$56,"Not Found",0)</f>
        <v>Not Found</v>
      </c>
      <c r="H1791" t="str">
        <f>_xlfn.XLOOKUP(E1791,missing_cities!$Q$2:$Q$56,missing_cities!$S$2:$S$56,"Not Found",0)</f>
        <v>Not Found</v>
      </c>
      <c r="I1791" t="s">
        <v>1684</v>
      </c>
      <c r="J1791" s="15">
        <v>0.12</v>
      </c>
      <c r="K1791" t="s">
        <v>34</v>
      </c>
      <c r="L1791" s="15" t="str">
        <f t="shared" si="54"/>
        <v>6:00-22:00</v>
      </c>
      <c r="M1791" s="16">
        <f t="shared" si="55"/>
        <v>0.67</v>
      </c>
      <c r="N1791" s="15">
        <v>1.92</v>
      </c>
      <c r="O1791" s="15">
        <v>34</v>
      </c>
      <c r="P1791" t="s">
        <v>25</v>
      </c>
      <c r="Q1791">
        <v>150</v>
      </c>
      <c r="R1791" t="s">
        <v>97</v>
      </c>
      <c r="S1791">
        <v>2020</v>
      </c>
      <c r="T1791" t="s">
        <v>22</v>
      </c>
      <c r="U1791" s="15">
        <v>4.0999999999999996</v>
      </c>
      <c r="V1791" s="15">
        <v>4</v>
      </c>
      <c r="W1791" t="s">
        <v>23</v>
      </c>
    </row>
    <row r="1792" spans="1:23">
      <c r="A1792" t="s">
        <v>1836</v>
      </c>
      <c r="B1792">
        <v>39.850411999999999</v>
      </c>
      <c r="C1792" s="15">
        <v>116.424857</v>
      </c>
      <c r="D1792" s="2" t="s">
        <v>6844</v>
      </c>
      <c r="E1792" s="14" t="s">
        <v>5071</v>
      </c>
      <c r="F1792" s="14" t="e" vm="9">
        <v>#VALUE!</v>
      </c>
      <c r="G1792" s="2" t="str">
        <f>_xlfn.XLOOKUP(E1792,missing_cities!$Q$2:$Q$56,missing_cities!$R$2:$R$56,"Not Found",0)</f>
        <v>China</v>
      </c>
      <c r="H1792" t="str">
        <f>_xlfn.XLOOKUP(E1792,missing_cities!$Q$2:$Q$56,missing_cities!$S$2:$S$56,"Not Found",0)</f>
        <v>Asia</v>
      </c>
      <c r="I1792" t="s">
        <v>1684</v>
      </c>
      <c r="J1792" s="15">
        <v>0.41</v>
      </c>
      <c r="K1792" t="s">
        <v>34</v>
      </c>
      <c r="L1792" s="15" t="str">
        <f t="shared" si="54"/>
        <v>6:00-22:00</v>
      </c>
      <c r="M1792" s="16">
        <f t="shared" si="55"/>
        <v>0.67</v>
      </c>
      <c r="N1792" s="15">
        <v>5.67</v>
      </c>
      <c r="O1792" s="15">
        <v>69</v>
      </c>
      <c r="P1792" t="s">
        <v>29</v>
      </c>
      <c r="Q1792">
        <v>22</v>
      </c>
      <c r="R1792" t="s">
        <v>37</v>
      </c>
      <c r="S1792">
        <v>2023</v>
      </c>
      <c r="T1792" t="s">
        <v>22</v>
      </c>
      <c r="U1792" s="15">
        <v>4.3</v>
      </c>
      <c r="V1792" s="15">
        <v>8</v>
      </c>
      <c r="W1792" t="s">
        <v>32</v>
      </c>
    </row>
    <row r="1793" spans="1:23">
      <c r="A1793" t="s">
        <v>1837</v>
      </c>
      <c r="B1793">
        <v>-23.535777</v>
      </c>
      <c r="C1793" s="15">
        <v>-46.535429000000001</v>
      </c>
      <c r="D1793" s="2" t="s">
        <v>6845</v>
      </c>
      <c r="E1793" s="14" t="s">
        <v>5067</v>
      </c>
      <c r="F1793" s="14" t="e" vm="7">
        <v>#VALUE!</v>
      </c>
      <c r="G1793" s="2" t="str">
        <f>_xlfn.XLOOKUP(E1793,missing_cities!$Q$2:$Q$56,missing_cities!$R$2:$R$56,"Not Found",0)</f>
        <v>Brazil</v>
      </c>
      <c r="H1793" t="str">
        <f>_xlfn.XLOOKUP(E1793,missing_cities!$Q$2:$Q$56,missing_cities!$S$2:$S$56,"Not Found",0)</f>
        <v>South America</v>
      </c>
      <c r="I1793" t="s">
        <v>1684</v>
      </c>
      <c r="J1793" s="15">
        <v>0.36</v>
      </c>
      <c r="K1793" t="s">
        <v>19</v>
      </c>
      <c r="L1793" s="15" t="str">
        <f t="shared" si="54"/>
        <v>9:00-18:00</v>
      </c>
      <c r="M1793" s="16">
        <f t="shared" si="55"/>
        <v>0.37</v>
      </c>
      <c r="N1793" s="15">
        <v>5.14</v>
      </c>
      <c r="O1793" s="15">
        <v>25</v>
      </c>
      <c r="P1793" t="s">
        <v>29</v>
      </c>
      <c r="Q1793">
        <v>50</v>
      </c>
      <c r="R1793" t="s">
        <v>42</v>
      </c>
      <c r="S1793">
        <v>2023</v>
      </c>
      <c r="T1793" t="s">
        <v>22</v>
      </c>
      <c r="U1793" s="15">
        <v>3</v>
      </c>
      <c r="V1793" s="15">
        <v>1</v>
      </c>
      <c r="W1793" t="s">
        <v>27</v>
      </c>
    </row>
    <row r="1794" spans="1:23">
      <c r="A1794" t="s">
        <v>1838</v>
      </c>
      <c r="B1794">
        <v>43.730544999999999</v>
      </c>
      <c r="C1794" s="15">
        <v>-79.393456999999998</v>
      </c>
      <c r="D1794" s="2" t="s">
        <v>6846</v>
      </c>
      <c r="E1794" s="14" t="s">
        <v>5050</v>
      </c>
      <c r="F1794" s="14" t="e" vm="1">
        <v>#VALUE!</v>
      </c>
      <c r="G1794" s="2" t="str">
        <f>_xlfn.XLOOKUP(E1794,missing_cities!$Q$2:$Q$56,missing_cities!$R$2:$R$56,"Not Found",0)</f>
        <v>Canada</v>
      </c>
      <c r="H1794" t="str">
        <f>_xlfn.XLOOKUP(E1794,missing_cities!$Q$2:$Q$56,missing_cities!$S$2:$S$56,"Not Found",0)</f>
        <v>North America</v>
      </c>
      <c r="I1794" t="s">
        <v>1684</v>
      </c>
      <c r="J1794" s="15">
        <v>0.41</v>
      </c>
      <c r="K1794" s="1">
        <v>45862</v>
      </c>
      <c r="L1794" s="15" t="str">
        <f t="shared" si="54"/>
        <v>9.00-21.00</v>
      </c>
      <c r="M1794" s="16">
        <f t="shared" si="55"/>
        <v>12</v>
      </c>
      <c r="N1794" s="15">
        <v>13.13</v>
      </c>
      <c r="O1794" s="15">
        <v>57</v>
      </c>
      <c r="P1794" t="s">
        <v>37</v>
      </c>
      <c r="Q1794">
        <v>22</v>
      </c>
      <c r="R1794" t="s">
        <v>48</v>
      </c>
      <c r="S1794">
        <v>2010</v>
      </c>
      <c r="T1794" t="s">
        <v>31</v>
      </c>
      <c r="U1794" s="15">
        <v>4.4000000000000004</v>
      </c>
      <c r="V1794" s="15">
        <v>3</v>
      </c>
      <c r="W1794" t="s">
        <v>23</v>
      </c>
    </row>
    <row r="1795" spans="1:23">
      <c r="A1795" t="s">
        <v>1839</v>
      </c>
      <c r="B1795">
        <v>19.513280000000002</v>
      </c>
      <c r="C1795" s="15">
        <v>-99.124674999999996</v>
      </c>
      <c r="D1795" s="2" t="s">
        <v>6847</v>
      </c>
      <c r="E1795" s="14" t="s">
        <v>5119</v>
      </c>
      <c r="F1795" s="14" t="e" vm="13">
        <v>#VALUE!</v>
      </c>
      <c r="G1795" s="2" t="str">
        <f>_xlfn.XLOOKUP(E1795,missing_cities!$Q$2:$Q$56,missing_cities!$R$2:$R$56,"Not Found",0)</f>
        <v>Mexico</v>
      </c>
      <c r="H1795" t="str">
        <f>_xlfn.XLOOKUP(E1795,missing_cities!$Q$2:$Q$56,missing_cities!$S$2:$S$56,"Not Found",0)</f>
        <v>North America</v>
      </c>
      <c r="I1795" t="s">
        <v>1684</v>
      </c>
      <c r="J1795" s="15">
        <v>0.35</v>
      </c>
      <c r="K1795" s="1">
        <v>45862</v>
      </c>
      <c r="L1795" s="15" t="str">
        <f t="shared" ref="L1795:L1858" si="56">IF(ISNUMBER(SEARCH("-",K1795)),K1795,"9.00-21.00")</f>
        <v>9.00-21.00</v>
      </c>
      <c r="M1795" s="16">
        <f t="shared" ref="M1795:M1858" si="57">IF(ISNUMBER(SEARCH("-", L1795)), TEXT(RIGHT(L1795, LEN(L1795) - FIND("-", L1795)), "0.00") - TEXT(LEFT(L1795, FIND("-", L1795)-1), "0.00"), "")</f>
        <v>12</v>
      </c>
      <c r="N1795" s="15">
        <v>19.649999999999999</v>
      </c>
      <c r="O1795" s="15">
        <v>90</v>
      </c>
      <c r="P1795" t="s">
        <v>25</v>
      </c>
      <c r="Q1795">
        <v>150</v>
      </c>
      <c r="R1795" t="s">
        <v>76</v>
      </c>
      <c r="S1795">
        <v>2019</v>
      </c>
      <c r="T1795" t="s">
        <v>31</v>
      </c>
      <c r="U1795" s="15">
        <v>3.3</v>
      </c>
      <c r="V1795" s="15">
        <v>9</v>
      </c>
      <c r="W1795" t="s">
        <v>27</v>
      </c>
    </row>
    <row r="1796" spans="1:23">
      <c r="A1796" t="s">
        <v>1840</v>
      </c>
      <c r="B1796">
        <v>-23.592921</v>
      </c>
      <c r="C1796" s="15">
        <v>-46.640082999999997</v>
      </c>
      <c r="D1796" s="2" t="s">
        <v>6848</v>
      </c>
      <c r="E1796" s="14" t="s">
        <v>5067</v>
      </c>
      <c r="F1796" s="14" t="e" vm="7">
        <v>#VALUE!</v>
      </c>
      <c r="G1796" s="2" t="str">
        <f>_xlfn.XLOOKUP(E1796,missing_cities!$Q$2:$Q$56,missing_cities!$R$2:$R$56,"Not Found",0)</f>
        <v>Brazil</v>
      </c>
      <c r="H1796" t="str">
        <f>_xlfn.XLOOKUP(E1796,missing_cities!$Q$2:$Q$56,missing_cities!$S$2:$S$56,"Not Found",0)</f>
        <v>South America</v>
      </c>
      <c r="I1796" t="s">
        <v>1684</v>
      </c>
      <c r="J1796" s="15">
        <v>0.18</v>
      </c>
      <c r="K1796" s="1">
        <v>45862</v>
      </c>
      <c r="L1796" s="15" t="str">
        <f t="shared" si="56"/>
        <v>9.00-21.00</v>
      </c>
      <c r="M1796" s="16">
        <f t="shared" si="57"/>
        <v>12</v>
      </c>
      <c r="N1796" s="15">
        <v>1.1299999999999999</v>
      </c>
      <c r="O1796" s="15">
        <v>49</v>
      </c>
      <c r="P1796" t="s">
        <v>37</v>
      </c>
      <c r="Q1796">
        <v>22</v>
      </c>
      <c r="R1796" t="s">
        <v>48</v>
      </c>
      <c r="S1796">
        <v>2015</v>
      </c>
      <c r="T1796" t="s">
        <v>22</v>
      </c>
      <c r="U1796" s="15">
        <v>4.0999999999999996</v>
      </c>
      <c r="V1796" s="15">
        <v>9</v>
      </c>
      <c r="W1796" t="s">
        <v>23</v>
      </c>
    </row>
    <row r="1797" spans="1:23">
      <c r="A1797" t="s">
        <v>1841</v>
      </c>
      <c r="B1797">
        <v>37.732711999999999</v>
      </c>
      <c r="C1797" s="15">
        <v>-122.376864</v>
      </c>
      <c r="D1797" s="2" t="s">
        <v>6849</v>
      </c>
      <c r="E1797" s="14" t="s">
        <v>5061</v>
      </c>
      <c r="F1797" s="14" t="e" vm="5">
        <v>#VALUE!</v>
      </c>
      <c r="G1797" s="2" t="str">
        <f>_xlfn.XLOOKUP(E1797,missing_cities!$Q$2:$Q$56,missing_cities!$R$2:$R$56,"Not Found",0)</f>
        <v>United States</v>
      </c>
      <c r="H1797" t="str">
        <f>_xlfn.XLOOKUP(E1797,missing_cities!$Q$2:$Q$56,missing_cities!$S$2:$S$56,"Not Found",0)</f>
        <v>North America</v>
      </c>
      <c r="I1797" t="s">
        <v>1684</v>
      </c>
      <c r="J1797" s="15">
        <v>0.4</v>
      </c>
      <c r="K1797" s="1">
        <v>45862</v>
      </c>
      <c r="L1797" s="15" t="str">
        <f t="shared" si="56"/>
        <v>9.00-21.00</v>
      </c>
      <c r="M1797" s="16">
        <f t="shared" si="57"/>
        <v>12</v>
      </c>
      <c r="N1797" s="15">
        <v>10.039999999999999</v>
      </c>
      <c r="O1797" s="15">
        <v>26</v>
      </c>
      <c r="P1797" t="s">
        <v>37</v>
      </c>
      <c r="Q1797">
        <v>22</v>
      </c>
      <c r="R1797" t="s">
        <v>42</v>
      </c>
      <c r="S1797">
        <v>2022</v>
      </c>
      <c r="T1797" t="s">
        <v>31</v>
      </c>
      <c r="U1797" s="15">
        <v>4.4000000000000004</v>
      </c>
      <c r="V1797" s="15">
        <v>2</v>
      </c>
      <c r="W1797" t="s">
        <v>32</v>
      </c>
    </row>
    <row r="1798" spans="1:23">
      <c r="A1798" t="s">
        <v>1842</v>
      </c>
      <c r="B1798">
        <v>41.996065000000002</v>
      </c>
      <c r="C1798" s="15">
        <v>-87.712255999999996</v>
      </c>
      <c r="D1798" s="2" t="s">
        <v>6850</v>
      </c>
      <c r="E1798" s="14" t="s">
        <v>5065</v>
      </c>
      <c r="F1798" s="14" t="e" vm="5">
        <v>#VALUE!</v>
      </c>
      <c r="G1798" s="2" t="str">
        <f>_xlfn.XLOOKUP(E1798,missing_cities!$Q$2:$Q$56,missing_cities!$R$2:$R$56,"Not Found",0)</f>
        <v>United States</v>
      </c>
      <c r="H1798" t="str">
        <f>_xlfn.XLOOKUP(E1798,missing_cities!$Q$2:$Q$56,missing_cities!$S$2:$S$56,"Not Found",0)</f>
        <v>North America</v>
      </c>
      <c r="I1798" t="s">
        <v>1684</v>
      </c>
      <c r="J1798" s="15">
        <v>0.36</v>
      </c>
      <c r="K1798" t="s">
        <v>19</v>
      </c>
      <c r="L1798" s="15" t="str">
        <f t="shared" si="56"/>
        <v>9:00-18:00</v>
      </c>
      <c r="M1798" s="16">
        <f t="shared" si="57"/>
        <v>0.37</v>
      </c>
      <c r="N1798" s="15">
        <v>1.99</v>
      </c>
      <c r="O1798" s="15">
        <v>52</v>
      </c>
      <c r="P1798" t="s">
        <v>39</v>
      </c>
      <c r="Q1798">
        <v>22</v>
      </c>
      <c r="R1798" t="s">
        <v>97</v>
      </c>
      <c r="S1798">
        <v>2018</v>
      </c>
      <c r="T1798" t="s">
        <v>22</v>
      </c>
      <c r="U1798" s="15">
        <v>3.4</v>
      </c>
      <c r="V1798" s="15">
        <v>7</v>
      </c>
      <c r="W1798" t="s">
        <v>23</v>
      </c>
    </row>
    <row r="1799" spans="1:23">
      <c r="A1799" t="s">
        <v>1843</v>
      </c>
      <c r="B1799">
        <v>-33.777948000000002</v>
      </c>
      <c r="C1799" s="15">
        <v>18.414055999999999</v>
      </c>
      <c r="D1799" s="2" t="s">
        <v>6851</v>
      </c>
      <c r="E1799" s="14" t="s">
        <v>5085</v>
      </c>
      <c r="F1799" s="14" t="e" vm="12">
        <v>#VALUE!</v>
      </c>
      <c r="G1799" s="2" t="str">
        <f>_xlfn.XLOOKUP(E1799,missing_cities!$Q$2:$Q$56,missing_cities!$R$2:$R$56,"Not Found",0)</f>
        <v>South Africa</v>
      </c>
      <c r="H1799" t="str">
        <f>_xlfn.XLOOKUP(E1799,missing_cities!$Q$2:$Q$56,missing_cities!$S$2:$S$56,"Not Found",0)</f>
        <v>Africa</v>
      </c>
      <c r="I1799" t="s">
        <v>1684</v>
      </c>
      <c r="J1799" s="15">
        <v>0.28000000000000003</v>
      </c>
      <c r="K1799" t="s">
        <v>34</v>
      </c>
      <c r="L1799" s="15" t="str">
        <f t="shared" si="56"/>
        <v>6:00-22:00</v>
      </c>
      <c r="M1799" s="16">
        <f t="shared" si="57"/>
        <v>0.67</v>
      </c>
      <c r="N1799" s="15">
        <v>18.96</v>
      </c>
      <c r="O1799" s="15">
        <v>18</v>
      </c>
      <c r="P1799" t="s">
        <v>29</v>
      </c>
      <c r="Q1799">
        <v>22</v>
      </c>
      <c r="R1799" t="s">
        <v>74</v>
      </c>
      <c r="S1799">
        <v>2010</v>
      </c>
      <c r="T1799" t="s">
        <v>22</v>
      </c>
      <c r="U1799" s="15">
        <v>4.8</v>
      </c>
      <c r="V1799" s="15">
        <v>6</v>
      </c>
      <c r="W1799" t="s">
        <v>27</v>
      </c>
    </row>
    <row r="1800" spans="1:23">
      <c r="A1800" t="s">
        <v>1844</v>
      </c>
      <c r="B1800">
        <v>37.656942000000001</v>
      </c>
      <c r="C1800" s="15">
        <v>127.024389</v>
      </c>
      <c r="D1800" s="2" t="s">
        <v>6852</v>
      </c>
      <c r="E1800" s="14" t="s">
        <v>5063</v>
      </c>
      <c r="F1800" s="14" t="e" vm="6">
        <v>#VALUE!</v>
      </c>
      <c r="G1800" s="2" t="str">
        <f>_xlfn.XLOOKUP(E1800,missing_cities!$Q$2:$Q$56,missing_cities!$R$2:$R$56,"Not Found",0)</f>
        <v>South Korea</v>
      </c>
      <c r="H1800" t="str">
        <f>_xlfn.XLOOKUP(E1800,missing_cities!$Q$2:$Q$56,missing_cities!$S$2:$S$56,"Not Found",0)</f>
        <v>Asia</v>
      </c>
      <c r="I1800" t="s">
        <v>1684</v>
      </c>
      <c r="J1800" s="15">
        <v>0.49</v>
      </c>
      <c r="K1800" t="s">
        <v>34</v>
      </c>
      <c r="L1800" s="15" t="str">
        <f t="shared" si="56"/>
        <v>6:00-22:00</v>
      </c>
      <c r="M1800" s="16">
        <f t="shared" si="57"/>
        <v>0.67</v>
      </c>
      <c r="N1800" s="15">
        <v>10.3</v>
      </c>
      <c r="O1800" s="15">
        <v>41</v>
      </c>
      <c r="P1800" t="s">
        <v>39</v>
      </c>
      <c r="Q1800">
        <v>150</v>
      </c>
      <c r="R1800" t="s">
        <v>21</v>
      </c>
      <c r="S1800">
        <v>2015</v>
      </c>
      <c r="T1800" t="s">
        <v>31</v>
      </c>
      <c r="U1800" s="15">
        <v>4</v>
      </c>
      <c r="V1800" s="15">
        <v>4</v>
      </c>
      <c r="W1800" t="s">
        <v>27</v>
      </c>
    </row>
    <row r="1801" spans="1:23">
      <c r="A1801" t="s">
        <v>1845</v>
      </c>
      <c r="B1801">
        <v>-28.460678000000001</v>
      </c>
      <c r="C1801" s="15">
        <v>-43.111786000000002</v>
      </c>
      <c r="D1801" s="2" t="s">
        <v>6853</v>
      </c>
      <c r="E1801" s="14" t="str">
        <f>_xlfn.XLOOKUP(C1801,missing_cities!B:B,missing_cities!C:C,"Not Found",0)</f>
        <v>Error</v>
      </c>
      <c r="F1801" s="14" t="s">
        <v>9987</v>
      </c>
      <c r="G1801" s="2" t="str">
        <f>_xlfn.XLOOKUP(E1801,missing_cities!$Q$2:$Q$56,missing_cities!$R$2:$R$56,"Not Found",0)</f>
        <v>Error</v>
      </c>
      <c r="H1801" t="str">
        <f>_xlfn.XLOOKUP(E1801,missing_cities!$Q$2:$Q$56,missing_cities!$S$2:$S$56,"Not Found",0)</f>
        <v>Error</v>
      </c>
      <c r="I1801" t="s">
        <v>1684</v>
      </c>
      <c r="J1801" s="15">
        <v>0.18</v>
      </c>
      <c r="K1801" s="1">
        <v>45862</v>
      </c>
      <c r="L1801" s="15" t="str">
        <f t="shared" si="56"/>
        <v>9.00-21.00</v>
      </c>
      <c r="M1801" s="16">
        <f t="shared" si="57"/>
        <v>12</v>
      </c>
      <c r="N1801" s="15">
        <v>13.88</v>
      </c>
      <c r="O1801" s="15">
        <v>61</v>
      </c>
      <c r="P1801" t="s">
        <v>20</v>
      </c>
      <c r="Q1801">
        <v>150</v>
      </c>
      <c r="R1801" t="s">
        <v>42</v>
      </c>
      <c r="S1801">
        <v>2019</v>
      </c>
      <c r="T1801" t="s">
        <v>22</v>
      </c>
      <c r="U1801" s="15">
        <v>4.5999999999999996</v>
      </c>
      <c r="V1801" s="15">
        <v>10</v>
      </c>
      <c r="W1801" t="s">
        <v>27</v>
      </c>
    </row>
    <row r="1802" spans="1:23">
      <c r="A1802" t="s">
        <v>1846</v>
      </c>
      <c r="B1802">
        <v>19.189133999999999</v>
      </c>
      <c r="C1802" s="15">
        <v>72.900210000000001</v>
      </c>
      <c r="D1802" s="2" t="s">
        <v>6854</v>
      </c>
      <c r="E1802" s="14" t="s">
        <v>5079</v>
      </c>
      <c r="F1802" s="14" t="e" vm="11">
        <v>#VALUE!</v>
      </c>
      <c r="G1802" s="2" t="str">
        <f>_xlfn.XLOOKUP(E1802,missing_cities!$Q$2:$Q$56,missing_cities!$R$2:$R$56,"Not Found",0)</f>
        <v>India</v>
      </c>
      <c r="H1802" t="str">
        <f>_xlfn.XLOOKUP(E1802,missing_cities!$Q$2:$Q$56,missing_cities!$S$2:$S$56,"Not Found",0)</f>
        <v>Asia</v>
      </c>
      <c r="I1802" t="s">
        <v>1684</v>
      </c>
      <c r="J1802" s="15">
        <v>0.37</v>
      </c>
      <c r="K1802" t="s">
        <v>34</v>
      </c>
      <c r="L1802" s="15" t="str">
        <f t="shared" si="56"/>
        <v>6:00-22:00</v>
      </c>
      <c r="M1802" s="16">
        <f t="shared" si="57"/>
        <v>0.67</v>
      </c>
      <c r="N1802" s="15">
        <v>9.64</v>
      </c>
      <c r="O1802" s="15">
        <v>66</v>
      </c>
      <c r="P1802" t="s">
        <v>37</v>
      </c>
      <c r="Q1802">
        <v>22</v>
      </c>
      <c r="R1802" t="s">
        <v>42</v>
      </c>
      <c r="S1802">
        <v>2015</v>
      </c>
      <c r="T1802" t="s">
        <v>31</v>
      </c>
      <c r="U1802" s="15">
        <v>5</v>
      </c>
      <c r="V1802" s="15">
        <v>1</v>
      </c>
      <c r="W1802" t="s">
        <v>27</v>
      </c>
    </row>
    <row r="1803" spans="1:23">
      <c r="A1803" t="s">
        <v>1847</v>
      </c>
      <c r="B1803">
        <v>37.664254</v>
      </c>
      <c r="C1803" s="15">
        <v>126.905895</v>
      </c>
      <c r="D1803" s="2" t="s">
        <v>6855</v>
      </c>
      <c r="E1803" s="14" t="s">
        <v>5063</v>
      </c>
      <c r="F1803" s="14" t="e" vm="6">
        <v>#VALUE!</v>
      </c>
      <c r="G1803" s="2" t="str">
        <f>_xlfn.XLOOKUP(E1803,missing_cities!$Q$2:$Q$56,missing_cities!$R$2:$R$56,"Not Found",0)</f>
        <v>South Korea</v>
      </c>
      <c r="H1803" t="str">
        <f>_xlfn.XLOOKUP(E1803,missing_cities!$Q$2:$Q$56,missing_cities!$S$2:$S$56,"Not Found",0)</f>
        <v>Asia</v>
      </c>
      <c r="I1803" t="s">
        <v>1684</v>
      </c>
      <c r="J1803" s="15">
        <v>0.49</v>
      </c>
      <c r="K1803" t="s">
        <v>34</v>
      </c>
      <c r="L1803" s="15" t="str">
        <f t="shared" si="56"/>
        <v>6:00-22:00</v>
      </c>
      <c r="M1803" s="16">
        <f t="shared" si="57"/>
        <v>0.67</v>
      </c>
      <c r="N1803" s="15">
        <v>2.4700000000000002</v>
      </c>
      <c r="O1803" s="15">
        <v>97</v>
      </c>
      <c r="P1803" t="s">
        <v>20</v>
      </c>
      <c r="Q1803">
        <v>22</v>
      </c>
      <c r="R1803" t="s">
        <v>42</v>
      </c>
      <c r="S1803">
        <v>2014</v>
      </c>
      <c r="T1803" t="s">
        <v>31</v>
      </c>
      <c r="U1803" s="15">
        <v>4.3</v>
      </c>
      <c r="V1803" s="15">
        <v>1</v>
      </c>
      <c r="W1803" t="s">
        <v>23</v>
      </c>
    </row>
    <row r="1804" spans="1:23">
      <c r="A1804" t="s">
        <v>1848</v>
      </c>
      <c r="B1804">
        <v>37.554929999999999</v>
      </c>
      <c r="C1804" s="15">
        <v>127.023747</v>
      </c>
      <c r="D1804" s="2" t="s">
        <v>6856</v>
      </c>
      <c r="E1804" s="14" t="s">
        <v>5063</v>
      </c>
      <c r="F1804" s="14" t="e" vm="6">
        <v>#VALUE!</v>
      </c>
      <c r="G1804" s="2" t="str">
        <f>_xlfn.XLOOKUP(E1804,missing_cities!$Q$2:$Q$56,missing_cities!$R$2:$R$56,"Not Found",0)</f>
        <v>South Korea</v>
      </c>
      <c r="H1804" t="str">
        <f>_xlfn.XLOOKUP(E1804,missing_cities!$Q$2:$Q$56,missing_cities!$S$2:$S$56,"Not Found",0)</f>
        <v>Asia</v>
      </c>
      <c r="I1804" t="s">
        <v>1684</v>
      </c>
      <c r="J1804" s="15">
        <v>0.36</v>
      </c>
      <c r="K1804" t="s">
        <v>34</v>
      </c>
      <c r="L1804" s="15" t="str">
        <f t="shared" si="56"/>
        <v>6:00-22:00</v>
      </c>
      <c r="M1804" s="16">
        <f t="shared" si="57"/>
        <v>0.67</v>
      </c>
      <c r="N1804" s="15">
        <v>1.93</v>
      </c>
      <c r="O1804" s="15">
        <v>97</v>
      </c>
      <c r="P1804" t="s">
        <v>20</v>
      </c>
      <c r="Q1804">
        <v>350</v>
      </c>
      <c r="R1804" t="s">
        <v>42</v>
      </c>
      <c r="S1804">
        <v>2012</v>
      </c>
      <c r="T1804" t="s">
        <v>22</v>
      </c>
      <c r="U1804" s="15">
        <v>3</v>
      </c>
      <c r="V1804" s="15">
        <v>3</v>
      </c>
      <c r="W1804" t="s">
        <v>27</v>
      </c>
    </row>
    <row r="1805" spans="1:23">
      <c r="A1805" t="s">
        <v>1849</v>
      </c>
      <c r="B1805">
        <v>13.759093</v>
      </c>
      <c r="C1805" s="15">
        <v>100.45287999999999</v>
      </c>
      <c r="D1805" s="2" t="s">
        <v>6857</v>
      </c>
      <c r="E1805" s="14" t="s">
        <v>5059</v>
      </c>
      <c r="F1805" s="14" t="e" vm="4">
        <v>#VALUE!</v>
      </c>
      <c r="G1805" s="2" t="str">
        <f>_xlfn.XLOOKUP(E1805,missing_cities!$Q$2:$Q$56,missing_cities!$R$2:$R$56,"Not Found",0)</f>
        <v>Thailand</v>
      </c>
      <c r="H1805" t="str">
        <f>_xlfn.XLOOKUP(E1805,missing_cities!$Q$2:$Q$56,missing_cities!$S$2:$S$56,"Not Found",0)</f>
        <v>Asia</v>
      </c>
      <c r="I1805" t="s">
        <v>1684</v>
      </c>
      <c r="J1805" s="15">
        <v>0.17</v>
      </c>
      <c r="K1805" s="1">
        <v>45862</v>
      </c>
      <c r="L1805" s="15" t="str">
        <f t="shared" si="56"/>
        <v>9.00-21.00</v>
      </c>
      <c r="M1805" s="16">
        <f t="shared" si="57"/>
        <v>12</v>
      </c>
      <c r="N1805" s="15">
        <v>6.64</v>
      </c>
      <c r="O1805" s="15">
        <v>13</v>
      </c>
      <c r="P1805" t="s">
        <v>39</v>
      </c>
      <c r="Q1805">
        <v>50</v>
      </c>
      <c r="R1805" t="s">
        <v>42</v>
      </c>
      <c r="S1805">
        <v>2013</v>
      </c>
      <c r="T1805" t="s">
        <v>31</v>
      </c>
      <c r="U1805" s="15">
        <v>3.9</v>
      </c>
      <c r="V1805" s="15">
        <v>2</v>
      </c>
      <c r="W1805" t="s">
        <v>32</v>
      </c>
    </row>
    <row r="1806" spans="1:23">
      <c r="A1806" t="s">
        <v>1850</v>
      </c>
      <c r="B1806">
        <v>39.904510000000002</v>
      </c>
      <c r="C1806" s="15">
        <v>116.412448</v>
      </c>
      <c r="D1806" s="2" t="s">
        <v>6858</v>
      </c>
      <c r="E1806" s="14" t="s">
        <v>5071</v>
      </c>
      <c r="F1806" s="14" t="e" vm="9">
        <v>#VALUE!</v>
      </c>
      <c r="G1806" s="2" t="str">
        <f>_xlfn.XLOOKUP(E1806,missing_cities!$Q$2:$Q$56,missing_cities!$R$2:$R$56,"Not Found",0)</f>
        <v>China</v>
      </c>
      <c r="H1806" t="str">
        <f>_xlfn.XLOOKUP(E1806,missing_cities!$Q$2:$Q$56,missing_cities!$S$2:$S$56,"Not Found",0)</f>
        <v>Asia</v>
      </c>
      <c r="I1806" t="s">
        <v>1684</v>
      </c>
      <c r="J1806" s="15">
        <v>0.42</v>
      </c>
      <c r="K1806" s="1">
        <v>45862</v>
      </c>
      <c r="L1806" s="15" t="str">
        <f t="shared" si="56"/>
        <v>9.00-21.00</v>
      </c>
      <c r="M1806" s="16">
        <f t="shared" si="57"/>
        <v>12</v>
      </c>
      <c r="N1806" s="15">
        <v>6.18</v>
      </c>
      <c r="O1806" s="15">
        <v>91</v>
      </c>
      <c r="P1806" t="s">
        <v>37</v>
      </c>
      <c r="Q1806">
        <v>22</v>
      </c>
      <c r="R1806" t="s">
        <v>26</v>
      </c>
      <c r="S1806">
        <v>2013</v>
      </c>
      <c r="T1806" t="s">
        <v>31</v>
      </c>
      <c r="U1806" s="15">
        <v>3.5</v>
      </c>
      <c r="V1806" s="15">
        <v>4</v>
      </c>
      <c r="W1806" t="s">
        <v>23</v>
      </c>
    </row>
    <row r="1807" spans="1:23">
      <c r="A1807" t="s">
        <v>1851</v>
      </c>
      <c r="B1807">
        <v>-33.766911</v>
      </c>
      <c r="C1807" s="15">
        <v>18.599488000000001</v>
      </c>
      <c r="D1807" s="2" t="s">
        <v>6859</v>
      </c>
      <c r="E1807" s="14" t="s">
        <v>5085</v>
      </c>
      <c r="F1807" s="14" t="e" vm="12">
        <v>#VALUE!</v>
      </c>
      <c r="G1807" s="2" t="str">
        <f>_xlfn.XLOOKUP(E1807,missing_cities!$Q$2:$Q$56,missing_cities!$R$2:$R$56,"Not Found",0)</f>
        <v>South Africa</v>
      </c>
      <c r="H1807" t="str">
        <f>_xlfn.XLOOKUP(E1807,missing_cities!$Q$2:$Q$56,missing_cities!$S$2:$S$56,"Not Found",0)</f>
        <v>Africa</v>
      </c>
      <c r="I1807" t="s">
        <v>1684</v>
      </c>
      <c r="J1807" s="15">
        <v>0.16</v>
      </c>
      <c r="K1807" t="s">
        <v>19</v>
      </c>
      <c r="L1807" s="15" t="str">
        <f t="shared" si="56"/>
        <v>9:00-18:00</v>
      </c>
      <c r="M1807" s="16">
        <f t="shared" si="57"/>
        <v>0.37</v>
      </c>
      <c r="N1807" s="15">
        <v>10.01</v>
      </c>
      <c r="O1807" s="15">
        <v>15</v>
      </c>
      <c r="P1807" t="s">
        <v>37</v>
      </c>
      <c r="Q1807">
        <v>50</v>
      </c>
      <c r="R1807" t="s">
        <v>37</v>
      </c>
      <c r="S1807">
        <v>2021</v>
      </c>
      <c r="T1807" t="s">
        <v>22</v>
      </c>
      <c r="U1807" s="15">
        <v>3.3</v>
      </c>
      <c r="V1807" s="15">
        <v>5</v>
      </c>
      <c r="W1807" t="s">
        <v>27</v>
      </c>
    </row>
    <row r="1808" spans="1:23">
      <c r="A1808" t="s">
        <v>1852</v>
      </c>
      <c r="B1808">
        <v>43.657288999999999</v>
      </c>
      <c r="C1808" s="15">
        <v>-79.379941000000002</v>
      </c>
      <c r="D1808" s="2" t="s">
        <v>6860</v>
      </c>
      <c r="E1808" s="14" t="s">
        <v>5050</v>
      </c>
      <c r="F1808" s="14" t="e" vm="1">
        <v>#VALUE!</v>
      </c>
      <c r="G1808" s="2" t="str">
        <f>_xlfn.XLOOKUP(E1808,missing_cities!$Q$2:$Q$56,missing_cities!$R$2:$R$56,"Not Found",0)</f>
        <v>Canada</v>
      </c>
      <c r="H1808" t="str">
        <f>_xlfn.XLOOKUP(E1808,missing_cities!$Q$2:$Q$56,missing_cities!$S$2:$S$56,"Not Found",0)</f>
        <v>North America</v>
      </c>
      <c r="I1808" t="s">
        <v>1684</v>
      </c>
      <c r="J1808" s="15">
        <v>0.16</v>
      </c>
      <c r="K1808" s="1">
        <v>45862</v>
      </c>
      <c r="L1808" s="15" t="str">
        <f t="shared" si="56"/>
        <v>9.00-21.00</v>
      </c>
      <c r="M1808" s="16">
        <f t="shared" si="57"/>
        <v>12</v>
      </c>
      <c r="N1808" s="15">
        <v>18.239999999999998</v>
      </c>
      <c r="O1808" s="15">
        <v>85</v>
      </c>
      <c r="P1808" t="s">
        <v>20</v>
      </c>
      <c r="Q1808">
        <v>350</v>
      </c>
      <c r="R1808" t="s">
        <v>44</v>
      </c>
      <c r="S1808">
        <v>2020</v>
      </c>
      <c r="T1808" t="s">
        <v>22</v>
      </c>
      <c r="U1808" s="15">
        <v>4.9000000000000004</v>
      </c>
      <c r="V1808" s="15">
        <v>10</v>
      </c>
      <c r="W1808" t="s">
        <v>32</v>
      </c>
    </row>
    <row r="1809" spans="1:23">
      <c r="A1809" t="s">
        <v>1853</v>
      </c>
      <c r="B1809">
        <v>52.512343999999999</v>
      </c>
      <c r="C1809" s="15">
        <v>13.467784</v>
      </c>
      <c r="D1809" s="2" t="s">
        <v>6861</v>
      </c>
      <c r="E1809" s="14" t="s">
        <v>5057</v>
      </c>
      <c r="F1809" s="14" t="e" vm="3">
        <v>#VALUE!</v>
      </c>
      <c r="G1809" s="2" t="str">
        <f>_xlfn.XLOOKUP(E1809,missing_cities!$Q$2:$Q$56,missing_cities!$R$2:$R$56,"Not Found",0)</f>
        <v>Germany</v>
      </c>
      <c r="H1809" t="str">
        <f>_xlfn.XLOOKUP(E1809,missing_cities!$Q$2:$Q$56,missing_cities!$S$2:$S$56,"Not Found",0)</f>
        <v>Europe</v>
      </c>
      <c r="I1809" t="s">
        <v>1684</v>
      </c>
      <c r="J1809" s="15">
        <v>0.14000000000000001</v>
      </c>
      <c r="K1809" t="s">
        <v>34</v>
      </c>
      <c r="L1809" s="15" t="str">
        <f t="shared" si="56"/>
        <v>6:00-22:00</v>
      </c>
      <c r="M1809" s="16">
        <f t="shared" si="57"/>
        <v>0.67</v>
      </c>
      <c r="N1809" s="15">
        <v>10.41</v>
      </c>
      <c r="O1809" s="15">
        <v>10</v>
      </c>
      <c r="P1809" t="s">
        <v>39</v>
      </c>
      <c r="Q1809">
        <v>50</v>
      </c>
      <c r="R1809" t="s">
        <v>42</v>
      </c>
      <c r="S1809">
        <v>2021</v>
      </c>
      <c r="T1809" t="s">
        <v>31</v>
      </c>
      <c r="U1809" s="15">
        <v>3.5</v>
      </c>
      <c r="V1809" s="15">
        <v>4</v>
      </c>
      <c r="W1809" t="s">
        <v>23</v>
      </c>
    </row>
    <row r="1810" spans="1:23">
      <c r="A1810" t="s">
        <v>1854</v>
      </c>
      <c r="B1810">
        <v>39.954662999999996</v>
      </c>
      <c r="C1810" s="15">
        <v>116.46747499999999</v>
      </c>
      <c r="D1810" s="2" t="s">
        <v>6862</v>
      </c>
      <c r="E1810" s="14" t="s">
        <v>5071</v>
      </c>
      <c r="F1810" s="14" t="e" vm="9">
        <v>#VALUE!</v>
      </c>
      <c r="G1810" s="2" t="str">
        <f>_xlfn.XLOOKUP(E1810,missing_cities!$Q$2:$Q$56,missing_cities!$R$2:$R$56,"Not Found",0)</f>
        <v>China</v>
      </c>
      <c r="H1810" t="str">
        <f>_xlfn.XLOOKUP(E1810,missing_cities!$Q$2:$Q$56,missing_cities!$S$2:$S$56,"Not Found",0)</f>
        <v>Asia</v>
      </c>
      <c r="I1810" t="s">
        <v>1684</v>
      </c>
      <c r="J1810" s="15">
        <v>0.11</v>
      </c>
      <c r="K1810" s="1">
        <v>45862</v>
      </c>
      <c r="L1810" s="15" t="str">
        <f t="shared" si="56"/>
        <v>9.00-21.00</v>
      </c>
      <c r="M1810" s="16">
        <f t="shared" si="57"/>
        <v>12</v>
      </c>
      <c r="N1810" s="15">
        <v>18.32</v>
      </c>
      <c r="O1810" s="15">
        <v>70</v>
      </c>
      <c r="P1810" t="s">
        <v>37</v>
      </c>
      <c r="Q1810">
        <v>22</v>
      </c>
      <c r="R1810" t="s">
        <v>76</v>
      </c>
      <c r="S1810">
        <v>2020</v>
      </c>
      <c r="T1810" t="s">
        <v>22</v>
      </c>
      <c r="U1810" s="15">
        <v>3.1</v>
      </c>
      <c r="V1810" s="15">
        <v>4</v>
      </c>
      <c r="W1810" t="s">
        <v>23</v>
      </c>
    </row>
    <row r="1811" spans="1:23">
      <c r="A1811" t="s">
        <v>1855</v>
      </c>
      <c r="B1811">
        <v>25.256895</v>
      </c>
      <c r="C1811" s="15">
        <v>55.342554999999997</v>
      </c>
      <c r="D1811" s="2" t="s">
        <v>6863</v>
      </c>
      <c r="E1811" s="14" t="s">
        <v>5076</v>
      </c>
      <c r="F1811" s="14" t="e" vm="10">
        <v>#VALUE!</v>
      </c>
      <c r="G1811" s="2" t="str">
        <f>_xlfn.XLOOKUP(E1811,missing_cities!$Q$2:$Q$56,missing_cities!$R$2:$R$56,"Not Found",0)</f>
        <v>United Arab Emirates</v>
      </c>
      <c r="H1811" t="str">
        <f>_xlfn.XLOOKUP(E1811,missing_cities!$Q$2:$Q$56,missing_cities!$S$2:$S$56,"Not Found",0)</f>
        <v>Asia</v>
      </c>
      <c r="I1811" t="s">
        <v>1684</v>
      </c>
      <c r="J1811" s="15">
        <v>0.21</v>
      </c>
      <c r="K1811" t="s">
        <v>34</v>
      </c>
      <c r="L1811" s="15" t="str">
        <f t="shared" si="56"/>
        <v>6:00-22:00</v>
      </c>
      <c r="M1811" s="16">
        <f t="shared" si="57"/>
        <v>0.67</v>
      </c>
      <c r="N1811" s="15">
        <v>15.37</v>
      </c>
      <c r="O1811" s="15">
        <v>13</v>
      </c>
      <c r="P1811" t="s">
        <v>25</v>
      </c>
      <c r="Q1811">
        <v>150</v>
      </c>
      <c r="R1811" t="s">
        <v>37</v>
      </c>
      <c r="S1811">
        <v>2018</v>
      </c>
      <c r="T1811" t="s">
        <v>31</v>
      </c>
      <c r="U1811" s="15">
        <v>4.3</v>
      </c>
      <c r="V1811" s="15">
        <v>8</v>
      </c>
      <c r="W1811" t="s">
        <v>23</v>
      </c>
    </row>
    <row r="1812" spans="1:23">
      <c r="A1812" t="s">
        <v>1856</v>
      </c>
      <c r="B1812">
        <v>13.719327</v>
      </c>
      <c r="C1812" s="15">
        <v>100.532449</v>
      </c>
      <c r="D1812" s="2" t="s">
        <v>6864</v>
      </c>
      <c r="E1812" s="14" t="s">
        <v>5059</v>
      </c>
      <c r="F1812" s="14" t="e" vm="4">
        <v>#VALUE!</v>
      </c>
      <c r="G1812" s="2" t="str">
        <f>_xlfn.XLOOKUP(E1812,missing_cities!$Q$2:$Q$56,missing_cities!$R$2:$R$56,"Not Found",0)</f>
        <v>Thailand</v>
      </c>
      <c r="H1812" t="str">
        <f>_xlfn.XLOOKUP(E1812,missing_cities!$Q$2:$Q$56,missing_cities!$S$2:$S$56,"Not Found",0)</f>
        <v>Asia</v>
      </c>
      <c r="I1812" t="s">
        <v>1684</v>
      </c>
      <c r="J1812" s="15">
        <v>0.24</v>
      </c>
      <c r="K1812" s="1">
        <v>45862</v>
      </c>
      <c r="L1812" s="15" t="str">
        <f t="shared" si="56"/>
        <v>9.00-21.00</v>
      </c>
      <c r="M1812" s="16">
        <f t="shared" si="57"/>
        <v>12</v>
      </c>
      <c r="N1812" s="15">
        <v>7.51</v>
      </c>
      <c r="O1812" s="15">
        <v>29</v>
      </c>
      <c r="P1812" t="s">
        <v>20</v>
      </c>
      <c r="Q1812">
        <v>350</v>
      </c>
      <c r="R1812" t="s">
        <v>81</v>
      </c>
      <c r="S1812">
        <v>2022</v>
      </c>
      <c r="T1812" t="s">
        <v>22</v>
      </c>
      <c r="U1812" s="15">
        <v>4.5999999999999996</v>
      </c>
      <c r="V1812" s="15">
        <v>9</v>
      </c>
      <c r="W1812" t="s">
        <v>27</v>
      </c>
    </row>
    <row r="1813" spans="1:23">
      <c r="A1813" t="s">
        <v>1857</v>
      </c>
      <c r="B1813">
        <v>39.910018999999998</v>
      </c>
      <c r="C1813" s="15">
        <v>116.390388</v>
      </c>
      <c r="D1813" s="2" t="s">
        <v>6865</v>
      </c>
      <c r="E1813" s="14" t="s">
        <v>5071</v>
      </c>
      <c r="F1813" s="14" t="e" vm="9">
        <v>#VALUE!</v>
      </c>
      <c r="G1813" s="2" t="str">
        <f>_xlfn.XLOOKUP(E1813,missing_cities!$Q$2:$Q$56,missing_cities!$R$2:$R$56,"Not Found",0)</f>
        <v>China</v>
      </c>
      <c r="H1813" t="str">
        <f>_xlfn.XLOOKUP(E1813,missing_cities!$Q$2:$Q$56,missing_cities!$S$2:$S$56,"Not Found",0)</f>
        <v>Asia</v>
      </c>
      <c r="I1813" t="s">
        <v>1684</v>
      </c>
      <c r="J1813" s="15">
        <v>0.4</v>
      </c>
      <c r="K1813" t="s">
        <v>19</v>
      </c>
      <c r="L1813" s="15" t="str">
        <f t="shared" si="56"/>
        <v>9:00-18:00</v>
      </c>
      <c r="M1813" s="16">
        <f t="shared" si="57"/>
        <v>0.37</v>
      </c>
      <c r="N1813" s="15">
        <v>14.31</v>
      </c>
      <c r="O1813" s="15">
        <v>80</v>
      </c>
      <c r="P1813" t="s">
        <v>39</v>
      </c>
      <c r="Q1813">
        <v>22</v>
      </c>
      <c r="R1813" t="s">
        <v>97</v>
      </c>
      <c r="S1813">
        <v>2012</v>
      </c>
      <c r="T1813" t="s">
        <v>22</v>
      </c>
      <c r="U1813" s="15">
        <v>4.4000000000000004</v>
      </c>
      <c r="V1813" s="15">
        <v>4</v>
      </c>
      <c r="W1813" t="s">
        <v>32</v>
      </c>
    </row>
    <row r="1814" spans="1:23">
      <c r="A1814" t="s">
        <v>1858</v>
      </c>
      <c r="B1814">
        <v>41.888790999999998</v>
      </c>
      <c r="C1814" s="15">
        <v>-87.642666000000006</v>
      </c>
      <c r="D1814" s="2" t="s">
        <v>6866</v>
      </c>
      <c r="E1814" s="14" t="s">
        <v>5065</v>
      </c>
      <c r="F1814" s="14" t="e" vm="5">
        <v>#VALUE!</v>
      </c>
      <c r="G1814" s="2" t="str">
        <f>_xlfn.XLOOKUP(E1814,missing_cities!$Q$2:$Q$56,missing_cities!$R$2:$R$56,"Not Found",0)</f>
        <v>United States</v>
      </c>
      <c r="H1814" t="str">
        <f>_xlfn.XLOOKUP(E1814,missing_cities!$Q$2:$Q$56,missing_cities!$S$2:$S$56,"Not Found",0)</f>
        <v>North America</v>
      </c>
      <c r="I1814" t="s">
        <v>1684</v>
      </c>
      <c r="J1814" s="15">
        <v>0.39</v>
      </c>
      <c r="K1814" s="1">
        <v>45862</v>
      </c>
      <c r="L1814" s="15" t="str">
        <f t="shared" si="56"/>
        <v>9.00-21.00</v>
      </c>
      <c r="M1814" s="16">
        <f t="shared" si="57"/>
        <v>12</v>
      </c>
      <c r="N1814" s="15">
        <v>0.84</v>
      </c>
      <c r="O1814" s="15">
        <v>55</v>
      </c>
      <c r="P1814" t="s">
        <v>39</v>
      </c>
      <c r="Q1814">
        <v>50</v>
      </c>
      <c r="R1814" t="s">
        <v>48</v>
      </c>
      <c r="S1814">
        <v>2019</v>
      </c>
      <c r="T1814" t="s">
        <v>31</v>
      </c>
      <c r="U1814" s="15">
        <v>3.9</v>
      </c>
      <c r="V1814" s="15">
        <v>2</v>
      </c>
      <c r="W1814" t="s">
        <v>32</v>
      </c>
    </row>
    <row r="1815" spans="1:23">
      <c r="A1815" t="s">
        <v>1859</v>
      </c>
      <c r="B1815">
        <v>55.819361000000001</v>
      </c>
      <c r="C1815" s="15">
        <v>37.663181000000002</v>
      </c>
      <c r="D1815" s="2" t="s">
        <v>6867</v>
      </c>
      <c r="E1815" s="14" t="s">
        <v>5052</v>
      </c>
      <c r="F1815" s="14" t="e" vm="2">
        <v>#VALUE!</v>
      </c>
      <c r="G1815" s="2" t="str">
        <f>_xlfn.XLOOKUP(E1815,missing_cities!$Q$2:$Q$56,missing_cities!$R$2:$R$56,"Not Found",0)</f>
        <v>Russia</v>
      </c>
      <c r="H1815" t="str">
        <f>_xlfn.XLOOKUP(E1815,missing_cities!$Q$2:$Q$56,missing_cities!$S$2:$S$56,"Not Found",0)</f>
        <v>Europe</v>
      </c>
      <c r="I1815" t="s">
        <v>1684</v>
      </c>
      <c r="J1815" s="15">
        <v>0.34</v>
      </c>
      <c r="K1815" t="s">
        <v>19</v>
      </c>
      <c r="L1815" s="15" t="str">
        <f t="shared" si="56"/>
        <v>9:00-18:00</v>
      </c>
      <c r="M1815" s="16">
        <f t="shared" si="57"/>
        <v>0.37</v>
      </c>
      <c r="N1815" s="15">
        <v>9.98</v>
      </c>
      <c r="O1815" s="15">
        <v>75</v>
      </c>
      <c r="P1815" t="s">
        <v>25</v>
      </c>
      <c r="Q1815">
        <v>50</v>
      </c>
      <c r="R1815" t="s">
        <v>42</v>
      </c>
      <c r="S1815">
        <v>2020</v>
      </c>
      <c r="T1815" t="s">
        <v>31</v>
      </c>
      <c r="U1815" s="15">
        <v>4.7</v>
      </c>
      <c r="V1815" s="15">
        <v>2</v>
      </c>
      <c r="W1815" t="s">
        <v>32</v>
      </c>
    </row>
    <row r="1816" spans="1:23">
      <c r="A1816" t="s">
        <v>1860</v>
      </c>
      <c r="B1816">
        <v>41.908380999999999</v>
      </c>
      <c r="C1816" s="15">
        <v>-87.744026000000005</v>
      </c>
      <c r="D1816" s="2" t="s">
        <v>6868</v>
      </c>
      <c r="E1816" s="14" t="s">
        <v>5065</v>
      </c>
      <c r="F1816" s="14" t="e" vm="5">
        <v>#VALUE!</v>
      </c>
      <c r="G1816" s="2" t="str">
        <f>_xlfn.XLOOKUP(E1816,missing_cities!$Q$2:$Q$56,missing_cities!$R$2:$R$56,"Not Found",0)</f>
        <v>United States</v>
      </c>
      <c r="H1816" t="str">
        <f>_xlfn.XLOOKUP(E1816,missing_cities!$Q$2:$Q$56,missing_cities!$S$2:$S$56,"Not Found",0)</f>
        <v>North America</v>
      </c>
      <c r="I1816" t="s">
        <v>1684</v>
      </c>
      <c r="J1816" s="15">
        <v>0.23</v>
      </c>
      <c r="K1816" s="1">
        <v>45862</v>
      </c>
      <c r="L1816" s="15" t="str">
        <f t="shared" si="56"/>
        <v>9.00-21.00</v>
      </c>
      <c r="M1816" s="16">
        <f t="shared" si="57"/>
        <v>12</v>
      </c>
      <c r="N1816" s="15">
        <v>16.38</v>
      </c>
      <c r="O1816" s="15">
        <v>66</v>
      </c>
      <c r="P1816" t="s">
        <v>29</v>
      </c>
      <c r="Q1816">
        <v>22</v>
      </c>
      <c r="R1816" t="s">
        <v>46</v>
      </c>
      <c r="S1816">
        <v>2016</v>
      </c>
      <c r="T1816" t="s">
        <v>31</v>
      </c>
      <c r="U1816" s="15">
        <v>4.7</v>
      </c>
      <c r="V1816" s="15">
        <v>9</v>
      </c>
      <c r="W1816" t="s">
        <v>23</v>
      </c>
    </row>
    <row r="1817" spans="1:23">
      <c r="A1817" t="s">
        <v>1861</v>
      </c>
      <c r="B1817">
        <v>34.077955000000003</v>
      </c>
      <c r="C1817" s="15">
        <v>-118.200937</v>
      </c>
      <c r="D1817" s="2" t="s">
        <v>6869</v>
      </c>
      <c r="E1817" s="14" t="s">
        <v>5111</v>
      </c>
      <c r="F1817" s="14" t="e" vm="5">
        <v>#VALUE!</v>
      </c>
      <c r="G1817" s="2" t="str">
        <f>_xlfn.XLOOKUP(E1817,missing_cities!$Q$2:$Q$56,missing_cities!$R$2:$R$56,"Not Found",0)</f>
        <v>United States</v>
      </c>
      <c r="H1817" t="str">
        <f>_xlfn.XLOOKUP(E1817,missing_cities!$Q$2:$Q$56,missing_cities!$S$2:$S$56,"Not Found",0)</f>
        <v>North America</v>
      </c>
      <c r="I1817" t="s">
        <v>1684</v>
      </c>
      <c r="J1817" s="15">
        <v>0.18</v>
      </c>
      <c r="K1817" t="s">
        <v>19</v>
      </c>
      <c r="L1817" s="15" t="str">
        <f t="shared" si="56"/>
        <v>9:00-18:00</v>
      </c>
      <c r="M1817" s="16">
        <f t="shared" si="57"/>
        <v>0.37</v>
      </c>
      <c r="N1817" s="15">
        <v>8.7100000000000009</v>
      </c>
      <c r="O1817" s="15">
        <v>19</v>
      </c>
      <c r="P1817" t="s">
        <v>39</v>
      </c>
      <c r="Q1817">
        <v>350</v>
      </c>
      <c r="R1817" t="s">
        <v>97</v>
      </c>
      <c r="S1817">
        <v>2022</v>
      </c>
      <c r="T1817" t="s">
        <v>31</v>
      </c>
      <c r="U1817" s="15">
        <v>3.3</v>
      </c>
      <c r="V1817" s="15">
        <v>2</v>
      </c>
      <c r="W1817" t="s">
        <v>32</v>
      </c>
    </row>
    <row r="1818" spans="1:23">
      <c r="A1818" t="s">
        <v>1862</v>
      </c>
      <c r="B1818">
        <v>43.654350000000001</v>
      </c>
      <c r="C1818" s="15">
        <v>-79.353920000000002</v>
      </c>
      <c r="D1818" s="2" t="s">
        <v>6870</v>
      </c>
      <c r="E1818" s="14" t="s">
        <v>5050</v>
      </c>
      <c r="F1818" s="14" t="e" vm="1">
        <v>#VALUE!</v>
      </c>
      <c r="G1818" s="2" t="str">
        <f>_xlfn.XLOOKUP(E1818,missing_cities!$Q$2:$Q$56,missing_cities!$R$2:$R$56,"Not Found",0)</f>
        <v>Canada</v>
      </c>
      <c r="H1818" t="str">
        <f>_xlfn.XLOOKUP(E1818,missing_cities!$Q$2:$Q$56,missing_cities!$S$2:$S$56,"Not Found",0)</f>
        <v>North America</v>
      </c>
      <c r="I1818" t="s">
        <v>1684</v>
      </c>
      <c r="J1818" s="15">
        <v>0.14000000000000001</v>
      </c>
      <c r="K1818" s="1">
        <v>45862</v>
      </c>
      <c r="L1818" s="15" t="str">
        <f t="shared" si="56"/>
        <v>9.00-21.00</v>
      </c>
      <c r="M1818" s="16">
        <f t="shared" si="57"/>
        <v>12</v>
      </c>
      <c r="N1818" s="15">
        <v>9.66</v>
      </c>
      <c r="O1818" s="15">
        <v>100</v>
      </c>
      <c r="P1818" t="s">
        <v>20</v>
      </c>
      <c r="Q1818">
        <v>22</v>
      </c>
      <c r="R1818" t="s">
        <v>74</v>
      </c>
      <c r="S1818">
        <v>2021</v>
      </c>
      <c r="T1818" t="s">
        <v>22</v>
      </c>
      <c r="U1818" s="15">
        <v>3.8</v>
      </c>
      <c r="V1818" s="15">
        <v>9</v>
      </c>
      <c r="W1818" t="s">
        <v>32</v>
      </c>
    </row>
    <row r="1819" spans="1:23">
      <c r="A1819" t="s">
        <v>1863</v>
      </c>
      <c r="B1819">
        <v>41.900694000000001</v>
      </c>
      <c r="C1819" s="15">
        <v>-87.711228000000006</v>
      </c>
      <c r="D1819" s="2" t="s">
        <v>6871</v>
      </c>
      <c r="E1819" s="14" t="s">
        <v>5065</v>
      </c>
      <c r="F1819" s="14" t="e" vm="5">
        <v>#VALUE!</v>
      </c>
      <c r="G1819" s="2" t="str">
        <f>_xlfn.XLOOKUP(E1819,missing_cities!$Q$2:$Q$56,missing_cities!$R$2:$R$56,"Not Found",0)</f>
        <v>United States</v>
      </c>
      <c r="H1819" t="str">
        <f>_xlfn.XLOOKUP(E1819,missing_cities!$Q$2:$Q$56,missing_cities!$S$2:$S$56,"Not Found",0)</f>
        <v>North America</v>
      </c>
      <c r="I1819" t="s">
        <v>1684</v>
      </c>
      <c r="J1819" s="15">
        <v>0.23</v>
      </c>
      <c r="K1819" s="1">
        <v>45862</v>
      </c>
      <c r="L1819" s="15" t="str">
        <f t="shared" si="56"/>
        <v>9.00-21.00</v>
      </c>
      <c r="M1819" s="16">
        <f t="shared" si="57"/>
        <v>12</v>
      </c>
      <c r="N1819" s="15">
        <v>18.97</v>
      </c>
      <c r="O1819" s="15">
        <v>93</v>
      </c>
      <c r="P1819" t="s">
        <v>37</v>
      </c>
      <c r="Q1819">
        <v>50</v>
      </c>
      <c r="R1819" t="s">
        <v>35</v>
      </c>
      <c r="S1819">
        <v>2023</v>
      </c>
      <c r="T1819" t="s">
        <v>31</v>
      </c>
      <c r="U1819" s="15">
        <v>4.9000000000000004</v>
      </c>
      <c r="V1819" s="15">
        <v>10</v>
      </c>
      <c r="W1819" t="s">
        <v>23</v>
      </c>
    </row>
    <row r="1820" spans="1:23">
      <c r="A1820" t="s">
        <v>1864</v>
      </c>
      <c r="B1820">
        <v>41.831702999999997</v>
      </c>
      <c r="C1820" s="15">
        <v>-87.627725999999996</v>
      </c>
      <c r="D1820" s="2" t="s">
        <v>6872</v>
      </c>
      <c r="E1820" s="14" t="s">
        <v>5065</v>
      </c>
      <c r="F1820" s="14" t="e" vm="5">
        <v>#VALUE!</v>
      </c>
      <c r="G1820" s="2" t="str">
        <f>_xlfn.XLOOKUP(E1820,missing_cities!$Q$2:$Q$56,missing_cities!$R$2:$R$56,"Not Found",0)</f>
        <v>United States</v>
      </c>
      <c r="H1820" t="str">
        <f>_xlfn.XLOOKUP(E1820,missing_cities!$Q$2:$Q$56,missing_cities!$S$2:$S$56,"Not Found",0)</f>
        <v>North America</v>
      </c>
      <c r="I1820" t="s">
        <v>1684</v>
      </c>
      <c r="J1820" s="15">
        <v>0.14000000000000001</v>
      </c>
      <c r="K1820" t="s">
        <v>34</v>
      </c>
      <c r="L1820" s="15" t="str">
        <f t="shared" si="56"/>
        <v>6:00-22:00</v>
      </c>
      <c r="M1820" s="16">
        <f t="shared" si="57"/>
        <v>0.67</v>
      </c>
      <c r="N1820" s="15">
        <v>1.48</v>
      </c>
      <c r="O1820" s="15">
        <v>85</v>
      </c>
      <c r="P1820" t="s">
        <v>20</v>
      </c>
      <c r="Q1820">
        <v>350</v>
      </c>
      <c r="R1820" t="s">
        <v>48</v>
      </c>
      <c r="S1820">
        <v>2016</v>
      </c>
      <c r="T1820" t="s">
        <v>22</v>
      </c>
      <c r="U1820" s="15">
        <v>3.9</v>
      </c>
      <c r="V1820" s="15">
        <v>2</v>
      </c>
      <c r="W1820" t="s">
        <v>32</v>
      </c>
    </row>
    <row r="1821" spans="1:23">
      <c r="A1821" t="s">
        <v>1865</v>
      </c>
      <c r="B1821">
        <v>41.921123000000001</v>
      </c>
      <c r="C1821" s="15">
        <v>-87.660919000000007</v>
      </c>
      <c r="D1821" s="2" t="s">
        <v>6873</v>
      </c>
      <c r="E1821" s="14" t="s">
        <v>5065</v>
      </c>
      <c r="F1821" s="14" t="e" vm="5">
        <v>#VALUE!</v>
      </c>
      <c r="G1821" s="2" t="str">
        <f>_xlfn.XLOOKUP(E1821,missing_cities!$Q$2:$Q$56,missing_cities!$R$2:$R$56,"Not Found",0)</f>
        <v>United States</v>
      </c>
      <c r="H1821" t="str">
        <f>_xlfn.XLOOKUP(E1821,missing_cities!$Q$2:$Q$56,missing_cities!$S$2:$S$56,"Not Found",0)</f>
        <v>North America</v>
      </c>
      <c r="I1821" t="s">
        <v>1684</v>
      </c>
      <c r="J1821" s="15">
        <v>0.34</v>
      </c>
      <c r="K1821" t="s">
        <v>19</v>
      </c>
      <c r="L1821" s="15" t="str">
        <f t="shared" si="56"/>
        <v>9:00-18:00</v>
      </c>
      <c r="M1821" s="16">
        <f t="shared" si="57"/>
        <v>0.37</v>
      </c>
      <c r="N1821" s="15">
        <v>4.9400000000000004</v>
      </c>
      <c r="O1821" s="15">
        <v>89</v>
      </c>
      <c r="P1821" t="s">
        <v>39</v>
      </c>
      <c r="Q1821">
        <v>350</v>
      </c>
      <c r="R1821" t="s">
        <v>37</v>
      </c>
      <c r="S1821">
        <v>2023</v>
      </c>
      <c r="T1821" t="s">
        <v>22</v>
      </c>
      <c r="U1821" s="15">
        <v>3.4</v>
      </c>
      <c r="V1821" s="15">
        <v>5</v>
      </c>
      <c r="W1821" t="s">
        <v>27</v>
      </c>
    </row>
    <row r="1822" spans="1:23">
      <c r="A1822" t="s">
        <v>1866</v>
      </c>
      <c r="B1822">
        <v>-80.723495999999997</v>
      </c>
      <c r="C1822" s="15">
        <v>179.664661</v>
      </c>
      <c r="D1822" s="2" t="s">
        <v>6874</v>
      </c>
      <c r="E1822" s="14" t="str">
        <f>_xlfn.XLOOKUP(C1822,missing_cities!B:B,missing_cities!C:C,"Not Found",0)</f>
        <v>Not Found</v>
      </c>
      <c r="F1822" s="14" t="s">
        <v>9990</v>
      </c>
      <c r="G1822" s="2" t="str">
        <f>_xlfn.XLOOKUP(E1822,missing_cities!$Q$2:$Q$56,missing_cities!$R$2:$R$56,"Not Found",0)</f>
        <v>Not Found</v>
      </c>
      <c r="H1822" t="str">
        <f>_xlfn.XLOOKUP(E1822,missing_cities!$Q$2:$Q$56,missing_cities!$S$2:$S$56,"Not Found",0)</f>
        <v>Not Found</v>
      </c>
      <c r="I1822" t="s">
        <v>1684</v>
      </c>
      <c r="J1822" s="15">
        <v>0.4</v>
      </c>
      <c r="K1822" s="1">
        <v>45862</v>
      </c>
      <c r="L1822" s="15" t="str">
        <f t="shared" si="56"/>
        <v>9.00-21.00</v>
      </c>
      <c r="M1822" s="16">
        <f t="shared" si="57"/>
        <v>12</v>
      </c>
      <c r="N1822" s="15">
        <v>19.28</v>
      </c>
      <c r="O1822" s="15">
        <v>88</v>
      </c>
      <c r="P1822" t="s">
        <v>25</v>
      </c>
      <c r="Q1822">
        <v>22</v>
      </c>
      <c r="R1822" t="s">
        <v>42</v>
      </c>
      <c r="S1822">
        <v>2013</v>
      </c>
      <c r="T1822" t="s">
        <v>31</v>
      </c>
      <c r="U1822" s="15">
        <v>3.7</v>
      </c>
      <c r="V1822" s="15">
        <v>5</v>
      </c>
      <c r="W1822" t="s">
        <v>23</v>
      </c>
    </row>
    <row r="1823" spans="1:23">
      <c r="A1823" t="s">
        <v>1867</v>
      </c>
      <c r="B1823">
        <v>-33.887957999999998</v>
      </c>
      <c r="C1823" s="15">
        <v>151.22893300000001</v>
      </c>
      <c r="D1823" s="2" t="s">
        <v>6875</v>
      </c>
      <c r="E1823" s="14" t="s">
        <v>5069</v>
      </c>
      <c r="F1823" s="14" t="e" vm="8">
        <v>#VALUE!</v>
      </c>
      <c r="G1823" s="2" t="str">
        <f>_xlfn.XLOOKUP(E1823,missing_cities!$Q$2:$Q$56,missing_cities!$R$2:$R$56,"Not Found",0)</f>
        <v>Australia</v>
      </c>
      <c r="H1823" t="str">
        <f>_xlfn.XLOOKUP(E1823,missing_cities!$Q$2:$Q$56,missing_cities!$S$2:$S$56,"Not Found",0)</f>
        <v>Australia</v>
      </c>
      <c r="I1823" t="s">
        <v>1684</v>
      </c>
      <c r="J1823" s="15">
        <v>0.31</v>
      </c>
      <c r="K1823" t="s">
        <v>19</v>
      </c>
      <c r="L1823" s="15" t="str">
        <f t="shared" si="56"/>
        <v>9:00-18:00</v>
      </c>
      <c r="M1823" s="16">
        <f t="shared" si="57"/>
        <v>0.37</v>
      </c>
      <c r="N1823" s="15">
        <v>0.65</v>
      </c>
      <c r="O1823" s="15">
        <v>77</v>
      </c>
      <c r="P1823" t="s">
        <v>25</v>
      </c>
      <c r="Q1823">
        <v>350</v>
      </c>
      <c r="R1823" t="s">
        <v>40</v>
      </c>
      <c r="S1823">
        <v>2016</v>
      </c>
      <c r="T1823" t="s">
        <v>22</v>
      </c>
      <c r="U1823" s="15">
        <v>3.3</v>
      </c>
      <c r="V1823" s="15">
        <v>8</v>
      </c>
      <c r="W1823" t="s">
        <v>27</v>
      </c>
    </row>
    <row r="1824" spans="1:23">
      <c r="A1824" t="s">
        <v>1868</v>
      </c>
      <c r="B1824">
        <v>-51.852150999999999</v>
      </c>
      <c r="C1824" s="15">
        <v>154.23980700000001</v>
      </c>
      <c r="D1824" s="2" t="s">
        <v>6876</v>
      </c>
      <c r="E1824" s="14" t="str">
        <f>_xlfn.XLOOKUP(C1824,missing_cities!B:B,missing_cities!C:C,"Not Found",0)</f>
        <v>Error</v>
      </c>
      <c r="F1824" s="14" t="s">
        <v>9987</v>
      </c>
      <c r="G1824" s="2" t="str">
        <f>_xlfn.XLOOKUP(E1824,missing_cities!$Q$2:$Q$56,missing_cities!$R$2:$R$56,"Not Found",0)</f>
        <v>Error</v>
      </c>
      <c r="H1824" t="str">
        <f>_xlfn.XLOOKUP(E1824,missing_cities!$Q$2:$Q$56,missing_cities!$S$2:$S$56,"Not Found",0)</f>
        <v>Error</v>
      </c>
      <c r="I1824" t="s">
        <v>1684</v>
      </c>
      <c r="J1824" s="15">
        <v>0.22</v>
      </c>
      <c r="K1824" s="1">
        <v>45862</v>
      </c>
      <c r="L1824" s="15" t="str">
        <f t="shared" si="56"/>
        <v>9.00-21.00</v>
      </c>
      <c r="M1824" s="16">
        <f t="shared" si="57"/>
        <v>12</v>
      </c>
      <c r="N1824" s="15">
        <v>13.65</v>
      </c>
      <c r="O1824" s="15">
        <v>37</v>
      </c>
      <c r="P1824" t="s">
        <v>37</v>
      </c>
      <c r="Q1824">
        <v>350</v>
      </c>
      <c r="R1824" t="s">
        <v>48</v>
      </c>
      <c r="S1824">
        <v>2020</v>
      </c>
      <c r="T1824" t="s">
        <v>31</v>
      </c>
      <c r="U1824" s="15">
        <v>3.3</v>
      </c>
      <c r="V1824" s="15">
        <v>10</v>
      </c>
      <c r="W1824" t="s">
        <v>32</v>
      </c>
    </row>
    <row r="1825" spans="1:23">
      <c r="A1825" t="s">
        <v>1869</v>
      </c>
      <c r="B1825">
        <v>43.618735999999998</v>
      </c>
      <c r="C1825" s="15">
        <v>-79.353397999999999</v>
      </c>
      <c r="D1825" s="2" t="s">
        <v>6877</v>
      </c>
      <c r="E1825" s="14" t="s">
        <v>5050</v>
      </c>
      <c r="F1825" s="14" t="e" vm="1">
        <v>#VALUE!</v>
      </c>
      <c r="G1825" s="2" t="str">
        <f>_xlfn.XLOOKUP(E1825,missing_cities!$Q$2:$Q$56,missing_cities!$R$2:$R$56,"Not Found",0)</f>
        <v>Canada</v>
      </c>
      <c r="H1825" t="str">
        <f>_xlfn.XLOOKUP(E1825,missing_cities!$Q$2:$Q$56,missing_cities!$S$2:$S$56,"Not Found",0)</f>
        <v>North America</v>
      </c>
      <c r="I1825" t="s">
        <v>1684</v>
      </c>
      <c r="J1825" s="15">
        <v>0.31</v>
      </c>
      <c r="K1825" t="s">
        <v>34</v>
      </c>
      <c r="L1825" s="15" t="str">
        <f t="shared" si="56"/>
        <v>6:00-22:00</v>
      </c>
      <c r="M1825" s="16">
        <f t="shared" si="57"/>
        <v>0.67</v>
      </c>
      <c r="N1825" s="15">
        <v>7.2</v>
      </c>
      <c r="O1825" s="15">
        <v>68</v>
      </c>
      <c r="P1825" t="s">
        <v>37</v>
      </c>
      <c r="Q1825">
        <v>22</v>
      </c>
      <c r="R1825" t="s">
        <v>21</v>
      </c>
      <c r="S1825">
        <v>2023</v>
      </c>
      <c r="T1825" t="s">
        <v>31</v>
      </c>
      <c r="U1825" s="15">
        <v>4.9000000000000004</v>
      </c>
      <c r="V1825" s="15">
        <v>9</v>
      </c>
      <c r="W1825" t="s">
        <v>27</v>
      </c>
    </row>
    <row r="1826" spans="1:23">
      <c r="A1826" t="s">
        <v>1870</v>
      </c>
      <c r="B1826">
        <v>18.907316000000002</v>
      </c>
      <c r="C1826" s="15">
        <v>72.983951000000005</v>
      </c>
      <c r="D1826" s="2" t="s">
        <v>6878</v>
      </c>
      <c r="E1826" s="14" t="s">
        <v>5079</v>
      </c>
      <c r="F1826" s="14" t="e" vm="11">
        <v>#VALUE!</v>
      </c>
      <c r="G1826" s="2" t="str">
        <f>_xlfn.XLOOKUP(E1826,missing_cities!$Q$2:$Q$56,missing_cities!$R$2:$R$56,"Not Found",0)</f>
        <v>India</v>
      </c>
      <c r="H1826" t="str">
        <f>_xlfn.XLOOKUP(E1826,missing_cities!$Q$2:$Q$56,missing_cities!$S$2:$S$56,"Not Found",0)</f>
        <v>Asia</v>
      </c>
      <c r="I1826" t="s">
        <v>1684</v>
      </c>
      <c r="J1826" s="15">
        <v>0.28999999999999998</v>
      </c>
      <c r="K1826" t="s">
        <v>34</v>
      </c>
      <c r="L1826" s="15" t="str">
        <f t="shared" si="56"/>
        <v>6:00-22:00</v>
      </c>
      <c r="M1826" s="16">
        <f t="shared" si="57"/>
        <v>0.67</v>
      </c>
      <c r="N1826" s="15">
        <v>8.11</v>
      </c>
      <c r="O1826" s="15">
        <v>94</v>
      </c>
      <c r="P1826" t="s">
        <v>39</v>
      </c>
      <c r="Q1826">
        <v>22</v>
      </c>
      <c r="R1826" t="s">
        <v>42</v>
      </c>
      <c r="S1826">
        <v>2020</v>
      </c>
      <c r="T1826" t="s">
        <v>31</v>
      </c>
      <c r="U1826" s="15">
        <v>3.1</v>
      </c>
      <c r="V1826" s="15">
        <v>10</v>
      </c>
      <c r="W1826" t="s">
        <v>27</v>
      </c>
    </row>
    <row r="1827" spans="1:23">
      <c r="A1827" t="s">
        <v>1871</v>
      </c>
      <c r="B1827">
        <v>19.555444000000001</v>
      </c>
      <c r="C1827" s="15">
        <v>-99.064002000000002</v>
      </c>
      <c r="D1827" s="2" t="s">
        <v>6879</v>
      </c>
      <c r="E1827" s="14" t="s">
        <v>5119</v>
      </c>
      <c r="F1827" s="14" t="e" vm="13">
        <v>#VALUE!</v>
      </c>
      <c r="G1827" s="2" t="str">
        <f>_xlfn.XLOOKUP(E1827,missing_cities!$Q$2:$Q$56,missing_cities!$R$2:$R$56,"Not Found",0)</f>
        <v>Mexico</v>
      </c>
      <c r="H1827" t="str">
        <f>_xlfn.XLOOKUP(E1827,missing_cities!$Q$2:$Q$56,missing_cities!$S$2:$S$56,"Not Found",0)</f>
        <v>North America</v>
      </c>
      <c r="I1827" t="s">
        <v>1684</v>
      </c>
      <c r="J1827" s="15">
        <v>0.35</v>
      </c>
      <c r="K1827" s="1">
        <v>45862</v>
      </c>
      <c r="L1827" s="15" t="str">
        <f t="shared" si="56"/>
        <v>9.00-21.00</v>
      </c>
      <c r="M1827" s="16">
        <f t="shared" si="57"/>
        <v>12</v>
      </c>
      <c r="N1827" s="15">
        <v>8.14</v>
      </c>
      <c r="O1827" s="15">
        <v>32</v>
      </c>
      <c r="P1827" t="s">
        <v>29</v>
      </c>
      <c r="Q1827">
        <v>50</v>
      </c>
      <c r="R1827" t="s">
        <v>26</v>
      </c>
      <c r="S1827">
        <v>2014</v>
      </c>
      <c r="T1827" t="s">
        <v>31</v>
      </c>
      <c r="U1827" s="15">
        <v>4.8</v>
      </c>
      <c r="V1827" s="15">
        <v>4</v>
      </c>
      <c r="W1827" t="s">
        <v>27</v>
      </c>
    </row>
    <row r="1828" spans="1:23">
      <c r="A1828" t="s">
        <v>1872</v>
      </c>
      <c r="B1828">
        <v>19.466608999999998</v>
      </c>
      <c r="C1828" s="15">
        <v>-99.175586999999993</v>
      </c>
      <c r="D1828" s="2" t="s">
        <v>6880</v>
      </c>
      <c r="E1828" s="14" t="s">
        <v>5119</v>
      </c>
      <c r="F1828" s="14" t="e" vm="13">
        <v>#VALUE!</v>
      </c>
      <c r="G1828" s="2" t="str">
        <f>_xlfn.XLOOKUP(E1828,missing_cities!$Q$2:$Q$56,missing_cities!$R$2:$R$56,"Not Found",0)</f>
        <v>Mexico</v>
      </c>
      <c r="H1828" t="str">
        <f>_xlfn.XLOOKUP(E1828,missing_cities!$Q$2:$Q$56,missing_cities!$S$2:$S$56,"Not Found",0)</f>
        <v>North America</v>
      </c>
      <c r="I1828" t="s">
        <v>1684</v>
      </c>
      <c r="J1828" s="15">
        <v>0.41</v>
      </c>
      <c r="K1828" s="1">
        <v>45862</v>
      </c>
      <c r="L1828" s="15" t="str">
        <f t="shared" si="56"/>
        <v>9.00-21.00</v>
      </c>
      <c r="M1828" s="16">
        <f t="shared" si="57"/>
        <v>12</v>
      </c>
      <c r="N1828" s="15">
        <v>13.73</v>
      </c>
      <c r="O1828" s="15">
        <v>75</v>
      </c>
      <c r="P1828" t="s">
        <v>20</v>
      </c>
      <c r="Q1828">
        <v>50</v>
      </c>
      <c r="R1828" t="s">
        <v>76</v>
      </c>
      <c r="S1828">
        <v>2016</v>
      </c>
      <c r="T1828" t="s">
        <v>31</v>
      </c>
      <c r="U1828" s="15">
        <v>4</v>
      </c>
      <c r="V1828" s="15">
        <v>8</v>
      </c>
      <c r="W1828" t="s">
        <v>23</v>
      </c>
    </row>
    <row r="1829" spans="1:23">
      <c r="A1829" t="s">
        <v>1873</v>
      </c>
      <c r="B1829">
        <v>-33.749507999999999</v>
      </c>
      <c r="C1829" s="15">
        <v>151.31490099999999</v>
      </c>
      <c r="D1829" s="2" t="s">
        <v>6881</v>
      </c>
      <c r="E1829" s="14" t="s">
        <v>5069</v>
      </c>
      <c r="F1829" s="14" t="e" vm="8">
        <v>#VALUE!</v>
      </c>
      <c r="G1829" s="2" t="str">
        <f>_xlfn.XLOOKUP(E1829,missing_cities!$Q$2:$Q$56,missing_cities!$R$2:$R$56,"Not Found",0)</f>
        <v>Australia</v>
      </c>
      <c r="H1829" t="str">
        <f>_xlfn.XLOOKUP(E1829,missing_cities!$Q$2:$Q$56,missing_cities!$S$2:$S$56,"Not Found",0)</f>
        <v>Australia</v>
      </c>
      <c r="I1829" t="s">
        <v>1684</v>
      </c>
      <c r="J1829" s="15">
        <v>0.41</v>
      </c>
      <c r="K1829" s="1">
        <v>45862</v>
      </c>
      <c r="L1829" s="15" t="str">
        <f t="shared" si="56"/>
        <v>9.00-21.00</v>
      </c>
      <c r="M1829" s="16">
        <f t="shared" si="57"/>
        <v>12</v>
      </c>
      <c r="N1829" s="15">
        <v>18.14</v>
      </c>
      <c r="O1829" s="15">
        <v>67</v>
      </c>
      <c r="P1829" t="s">
        <v>39</v>
      </c>
      <c r="Q1829">
        <v>150</v>
      </c>
      <c r="R1829" t="s">
        <v>37</v>
      </c>
      <c r="S1829">
        <v>2011</v>
      </c>
      <c r="T1829" t="s">
        <v>22</v>
      </c>
      <c r="U1829" s="15">
        <v>4.4000000000000004</v>
      </c>
      <c r="V1829" s="15">
        <v>8</v>
      </c>
      <c r="W1829" t="s">
        <v>27</v>
      </c>
    </row>
    <row r="1830" spans="1:23">
      <c r="A1830" t="s">
        <v>1874</v>
      </c>
      <c r="B1830">
        <v>43.782108000000001</v>
      </c>
      <c r="C1830" s="15">
        <v>-79.372287</v>
      </c>
      <c r="D1830" s="2" t="s">
        <v>6882</v>
      </c>
      <c r="E1830" s="14" t="s">
        <v>5050</v>
      </c>
      <c r="F1830" s="14" t="e" vm="1">
        <v>#VALUE!</v>
      </c>
      <c r="G1830" s="2" t="str">
        <f>_xlfn.XLOOKUP(E1830,missing_cities!$Q$2:$Q$56,missing_cities!$R$2:$R$56,"Not Found",0)</f>
        <v>Canada</v>
      </c>
      <c r="H1830" t="str">
        <f>_xlfn.XLOOKUP(E1830,missing_cities!$Q$2:$Q$56,missing_cities!$S$2:$S$56,"Not Found",0)</f>
        <v>North America</v>
      </c>
      <c r="I1830" t="s">
        <v>1684</v>
      </c>
      <c r="J1830" s="15">
        <v>0.1</v>
      </c>
      <c r="K1830" t="s">
        <v>34</v>
      </c>
      <c r="L1830" s="15" t="str">
        <f t="shared" si="56"/>
        <v>6:00-22:00</v>
      </c>
      <c r="M1830" s="16">
        <f t="shared" si="57"/>
        <v>0.67</v>
      </c>
      <c r="N1830" s="15">
        <v>10.29</v>
      </c>
      <c r="O1830" s="15">
        <v>86</v>
      </c>
      <c r="P1830" t="s">
        <v>20</v>
      </c>
      <c r="Q1830">
        <v>350</v>
      </c>
      <c r="R1830" t="s">
        <v>81</v>
      </c>
      <c r="S1830">
        <v>2020</v>
      </c>
      <c r="T1830" t="s">
        <v>31</v>
      </c>
      <c r="U1830" s="15">
        <v>3.9</v>
      </c>
      <c r="V1830" s="15">
        <v>7</v>
      </c>
      <c r="W1830" t="s">
        <v>23</v>
      </c>
    </row>
    <row r="1831" spans="1:23">
      <c r="A1831" t="s">
        <v>1875</v>
      </c>
      <c r="B1831">
        <v>-33.800303</v>
      </c>
      <c r="C1831" s="15">
        <v>151.35280599999999</v>
      </c>
      <c r="D1831" s="2" t="s">
        <v>6883</v>
      </c>
      <c r="E1831" s="14" t="s">
        <v>5069</v>
      </c>
      <c r="F1831" s="14" t="e" vm="8">
        <v>#VALUE!</v>
      </c>
      <c r="G1831" s="2" t="str">
        <f>_xlfn.XLOOKUP(E1831,missing_cities!$Q$2:$Q$56,missing_cities!$R$2:$R$56,"Not Found",0)</f>
        <v>Australia</v>
      </c>
      <c r="H1831" t="str">
        <f>_xlfn.XLOOKUP(E1831,missing_cities!$Q$2:$Q$56,missing_cities!$S$2:$S$56,"Not Found",0)</f>
        <v>Australia</v>
      </c>
      <c r="I1831" t="s">
        <v>1684</v>
      </c>
      <c r="J1831" s="15">
        <v>0.39</v>
      </c>
      <c r="K1831" t="s">
        <v>19</v>
      </c>
      <c r="L1831" s="15" t="str">
        <f t="shared" si="56"/>
        <v>9:00-18:00</v>
      </c>
      <c r="M1831" s="16">
        <f t="shared" si="57"/>
        <v>0.37</v>
      </c>
      <c r="N1831" s="15">
        <v>17.82</v>
      </c>
      <c r="O1831" s="15">
        <v>59</v>
      </c>
      <c r="P1831" t="s">
        <v>39</v>
      </c>
      <c r="Q1831">
        <v>22</v>
      </c>
      <c r="R1831" t="s">
        <v>21</v>
      </c>
      <c r="S1831">
        <v>2011</v>
      </c>
      <c r="T1831" t="s">
        <v>22</v>
      </c>
      <c r="U1831" s="15">
        <v>4.8</v>
      </c>
      <c r="V1831" s="15">
        <v>1</v>
      </c>
      <c r="W1831" t="s">
        <v>23</v>
      </c>
    </row>
    <row r="1832" spans="1:23">
      <c r="A1832" t="s">
        <v>1876</v>
      </c>
      <c r="B1832">
        <v>13.867796999999999</v>
      </c>
      <c r="C1832" s="15">
        <v>100.52955900000001</v>
      </c>
      <c r="D1832" s="2" t="s">
        <v>6884</v>
      </c>
      <c r="E1832" s="14" t="s">
        <v>5059</v>
      </c>
      <c r="F1832" s="14" t="e" vm="4">
        <v>#VALUE!</v>
      </c>
      <c r="G1832" s="2" t="str">
        <f>_xlfn.XLOOKUP(E1832,missing_cities!$Q$2:$Q$56,missing_cities!$R$2:$R$56,"Not Found",0)</f>
        <v>Thailand</v>
      </c>
      <c r="H1832" t="str">
        <f>_xlfn.XLOOKUP(E1832,missing_cities!$Q$2:$Q$56,missing_cities!$S$2:$S$56,"Not Found",0)</f>
        <v>Asia</v>
      </c>
      <c r="I1832" t="s">
        <v>1684</v>
      </c>
      <c r="J1832" s="15">
        <v>0.42</v>
      </c>
      <c r="K1832" s="1">
        <v>45862</v>
      </c>
      <c r="L1832" s="15" t="str">
        <f t="shared" si="56"/>
        <v>9.00-21.00</v>
      </c>
      <c r="M1832" s="16">
        <f t="shared" si="57"/>
        <v>12</v>
      </c>
      <c r="N1832" s="15">
        <v>3.1</v>
      </c>
      <c r="O1832" s="15">
        <v>37</v>
      </c>
      <c r="P1832" t="s">
        <v>37</v>
      </c>
      <c r="Q1832">
        <v>50</v>
      </c>
      <c r="R1832" t="s">
        <v>21</v>
      </c>
      <c r="S1832">
        <v>2013</v>
      </c>
      <c r="T1832" t="s">
        <v>22</v>
      </c>
      <c r="U1832" s="15">
        <v>3.1</v>
      </c>
      <c r="V1832" s="15">
        <v>7</v>
      </c>
      <c r="W1832" t="s">
        <v>27</v>
      </c>
    </row>
    <row r="1833" spans="1:23">
      <c r="A1833" t="s">
        <v>1877</v>
      </c>
      <c r="B1833">
        <v>18.936205999999999</v>
      </c>
      <c r="C1833" s="15">
        <v>72.952021000000002</v>
      </c>
      <c r="D1833" s="2" t="s">
        <v>6885</v>
      </c>
      <c r="E1833" s="14" t="s">
        <v>5079</v>
      </c>
      <c r="F1833" s="14" t="e" vm="11">
        <v>#VALUE!</v>
      </c>
      <c r="G1833" s="2" t="str">
        <f>_xlfn.XLOOKUP(E1833,missing_cities!$Q$2:$Q$56,missing_cities!$R$2:$R$56,"Not Found",0)</f>
        <v>India</v>
      </c>
      <c r="H1833" t="str">
        <f>_xlfn.XLOOKUP(E1833,missing_cities!$Q$2:$Q$56,missing_cities!$S$2:$S$56,"Not Found",0)</f>
        <v>Asia</v>
      </c>
      <c r="I1833" t="s">
        <v>1684</v>
      </c>
      <c r="J1833" s="15">
        <v>0.46</v>
      </c>
      <c r="K1833" s="1">
        <v>45862</v>
      </c>
      <c r="L1833" s="15" t="str">
        <f t="shared" si="56"/>
        <v>9.00-21.00</v>
      </c>
      <c r="M1833" s="16">
        <f t="shared" si="57"/>
        <v>12</v>
      </c>
      <c r="N1833" s="15">
        <v>16.82</v>
      </c>
      <c r="O1833" s="15">
        <v>44</v>
      </c>
      <c r="P1833" t="s">
        <v>29</v>
      </c>
      <c r="Q1833">
        <v>150</v>
      </c>
      <c r="R1833" t="s">
        <v>37</v>
      </c>
      <c r="S1833">
        <v>2021</v>
      </c>
      <c r="T1833" t="s">
        <v>22</v>
      </c>
      <c r="U1833" s="15">
        <v>4.8</v>
      </c>
      <c r="V1833" s="15">
        <v>4</v>
      </c>
      <c r="W1833" t="s">
        <v>23</v>
      </c>
    </row>
    <row r="1834" spans="1:23">
      <c r="A1834" t="s">
        <v>1878</v>
      </c>
      <c r="B1834">
        <v>43.604120000000002</v>
      </c>
      <c r="C1834" s="15">
        <v>-79.417446999999996</v>
      </c>
      <c r="D1834" s="2" t="s">
        <v>6886</v>
      </c>
      <c r="E1834" s="14" t="s">
        <v>5050</v>
      </c>
      <c r="F1834" s="14" t="e" vm="1">
        <v>#VALUE!</v>
      </c>
      <c r="G1834" s="2" t="str">
        <f>_xlfn.XLOOKUP(E1834,missing_cities!$Q$2:$Q$56,missing_cities!$R$2:$R$56,"Not Found",0)</f>
        <v>Canada</v>
      </c>
      <c r="H1834" t="str">
        <f>_xlfn.XLOOKUP(E1834,missing_cities!$Q$2:$Q$56,missing_cities!$S$2:$S$56,"Not Found",0)</f>
        <v>North America</v>
      </c>
      <c r="I1834" t="s">
        <v>1684</v>
      </c>
      <c r="J1834" s="15">
        <v>0.18</v>
      </c>
      <c r="K1834" t="s">
        <v>19</v>
      </c>
      <c r="L1834" s="15" t="str">
        <f t="shared" si="56"/>
        <v>9:00-18:00</v>
      </c>
      <c r="M1834" s="16">
        <f t="shared" si="57"/>
        <v>0.37</v>
      </c>
      <c r="N1834" s="15">
        <v>12.96</v>
      </c>
      <c r="O1834" s="15">
        <v>26</v>
      </c>
      <c r="P1834" t="s">
        <v>37</v>
      </c>
      <c r="Q1834">
        <v>150</v>
      </c>
      <c r="R1834" t="s">
        <v>67</v>
      </c>
      <c r="S1834">
        <v>2020</v>
      </c>
      <c r="T1834" t="s">
        <v>31</v>
      </c>
      <c r="U1834" s="15">
        <v>4</v>
      </c>
      <c r="V1834" s="15">
        <v>6</v>
      </c>
      <c r="W1834" t="s">
        <v>23</v>
      </c>
    </row>
    <row r="1835" spans="1:23">
      <c r="A1835" t="s">
        <v>1879</v>
      </c>
      <c r="B1835">
        <v>-33.753965000000001</v>
      </c>
      <c r="C1835" s="15">
        <v>18.450752999999999</v>
      </c>
      <c r="D1835" s="2" t="s">
        <v>6887</v>
      </c>
      <c r="E1835" s="14" t="s">
        <v>5085</v>
      </c>
      <c r="F1835" s="14" t="e" vm="12">
        <v>#VALUE!</v>
      </c>
      <c r="G1835" s="2" t="str">
        <f>_xlfn.XLOOKUP(E1835,missing_cities!$Q$2:$Q$56,missing_cities!$R$2:$R$56,"Not Found",0)</f>
        <v>South Africa</v>
      </c>
      <c r="H1835" t="str">
        <f>_xlfn.XLOOKUP(E1835,missing_cities!$Q$2:$Q$56,missing_cities!$S$2:$S$56,"Not Found",0)</f>
        <v>Africa</v>
      </c>
      <c r="I1835" t="s">
        <v>1684</v>
      </c>
      <c r="J1835" s="15">
        <v>0.27</v>
      </c>
      <c r="K1835" t="s">
        <v>19</v>
      </c>
      <c r="L1835" s="15" t="str">
        <f t="shared" si="56"/>
        <v>9:00-18:00</v>
      </c>
      <c r="M1835" s="16">
        <f t="shared" si="57"/>
        <v>0.37</v>
      </c>
      <c r="N1835" s="15">
        <v>18.440000000000001</v>
      </c>
      <c r="O1835" s="15">
        <v>89</v>
      </c>
      <c r="P1835" t="s">
        <v>39</v>
      </c>
      <c r="Q1835">
        <v>22</v>
      </c>
      <c r="R1835" t="s">
        <v>37</v>
      </c>
      <c r="S1835">
        <v>2012</v>
      </c>
      <c r="T1835" t="s">
        <v>31</v>
      </c>
      <c r="U1835" s="15">
        <v>4.7</v>
      </c>
      <c r="V1835" s="15">
        <v>8</v>
      </c>
      <c r="W1835" t="s">
        <v>23</v>
      </c>
    </row>
    <row r="1836" spans="1:23">
      <c r="A1836" t="s">
        <v>1880</v>
      </c>
      <c r="B1836">
        <v>25.293780999999999</v>
      </c>
      <c r="C1836" s="15">
        <v>55.267276000000003</v>
      </c>
      <c r="D1836" s="2" t="s">
        <v>6888</v>
      </c>
      <c r="E1836" s="14" t="s">
        <v>5076</v>
      </c>
      <c r="F1836" s="14" t="e" vm="10">
        <v>#VALUE!</v>
      </c>
      <c r="G1836" s="2" t="str">
        <f>_xlfn.XLOOKUP(E1836,missing_cities!$Q$2:$Q$56,missing_cities!$R$2:$R$56,"Not Found",0)</f>
        <v>United Arab Emirates</v>
      </c>
      <c r="H1836" t="str">
        <f>_xlfn.XLOOKUP(E1836,missing_cities!$Q$2:$Q$56,missing_cities!$S$2:$S$56,"Not Found",0)</f>
        <v>Asia</v>
      </c>
      <c r="I1836" t="s">
        <v>1684</v>
      </c>
      <c r="J1836" s="15">
        <v>0.19</v>
      </c>
      <c r="K1836" t="s">
        <v>34</v>
      </c>
      <c r="L1836" s="15" t="str">
        <f t="shared" si="56"/>
        <v>6:00-22:00</v>
      </c>
      <c r="M1836" s="16">
        <f t="shared" si="57"/>
        <v>0.67</v>
      </c>
      <c r="N1836" s="15">
        <v>19.239999999999998</v>
      </c>
      <c r="O1836" s="15">
        <v>59</v>
      </c>
      <c r="P1836" t="s">
        <v>20</v>
      </c>
      <c r="Q1836">
        <v>350</v>
      </c>
      <c r="R1836" t="s">
        <v>48</v>
      </c>
      <c r="S1836">
        <v>2023</v>
      </c>
      <c r="T1836" t="s">
        <v>22</v>
      </c>
      <c r="U1836" s="15">
        <v>3.4</v>
      </c>
      <c r="V1836" s="15">
        <v>7</v>
      </c>
      <c r="W1836" t="s">
        <v>23</v>
      </c>
    </row>
    <row r="1837" spans="1:23">
      <c r="A1837" t="s">
        <v>1881</v>
      </c>
      <c r="B1837">
        <v>-33.826787000000003</v>
      </c>
      <c r="C1837" s="15">
        <v>18.469092</v>
      </c>
      <c r="D1837" s="2" t="s">
        <v>6889</v>
      </c>
      <c r="E1837" s="14" t="s">
        <v>5085</v>
      </c>
      <c r="F1837" s="14" t="e" vm="12">
        <v>#VALUE!</v>
      </c>
      <c r="G1837" s="2" t="str">
        <f>_xlfn.XLOOKUP(E1837,missing_cities!$Q$2:$Q$56,missing_cities!$R$2:$R$56,"Not Found",0)</f>
        <v>South Africa</v>
      </c>
      <c r="H1837" t="str">
        <f>_xlfn.XLOOKUP(E1837,missing_cities!$Q$2:$Q$56,missing_cities!$S$2:$S$56,"Not Found",0)</f>
        <v>Africa</v>
      </c>
      <c r="I1837" t="s">
        <v>1684</v>
      </c>
      <c r="J1837" s="15">
        <v>0.43</v>
      </c>
      <c r="K1837" s="1">
        <v>45862</v>
      </c>
      <c r="L1837" s="15" t="str">
        <f t="shared" si="56"/>
        <v>9.00-21.00</v>
      </c>
      <c r="M1837" s="16">
        <f t="shared" si="57"/>
        <v>12</v>
      </c>
      <c r="N1837" s="15">
        <v>5.79</v>
      </c>
      <c r="O1837" s="15">
        <v>99</v>
      </c>
      <c r="P1837" t="s">
        <v>20</v>
      </c>
      <c r="Q1837">
        <v>50</v>
      </c>
      <c r="R1837" t="s">
        <v>21</v>
      </c>
      <c r="S1837">
        <v>2016</v>
      </c>
      <c r="T1837" t="s">
        <v>31</v>
      </c>
      <c r="U1837" s="15">
        <v>4.5</v>
      </c>
      <c r="V1837" s="15">
        <v>8</v>
      </c>
      <c r="W1837" t="s">
        <v>32</v>
      </c>
    </row>
    <row r="1838" spans="1:23">
      <c r="A1838" t="s">
        <v>1882</v>
      </c>
      <c r="B1838">
        <v>37.580528999999999</v>
      </c>
      <c r="C1838" s="15">
        <v>126.991581</v>
      </c>
      <c r="D1838" s="2" t="s">
        <v>6890</v>
      </c>
      <c r="E1838" s="14" t="s">
        <v>5063</v>
      </c>
      <c r="F1838" s="14" t="e" vm="6">
        <v>#VALUE!</v>
      </c>
      <c r="G1838" s="2" t="str">
        <f>_xlfn.XLOOKUP(E1838,missing_cities!$Q$2:$Q$56,missing_cities!$R$2:$R$56,"Not Found",0)</f>
        <v>South Korea</v>
      </c>
      <c r="H1838" t="str">
        <f>_xlfn.XLOOKUP(E1838,missing_cities!$Q$2:$Q$56,missing_cities!$S$2:$S$56,"Not Found",0)</f>
        <v>Asia</v>
      </c>
      <c r="I1838" t="s">
        <v>1684</v>
      </c>
      <c r="J1838" s="15">
        <v>0.12</v>
      </c>
      <c r="K1838" s="1">
        <v>45862</v>
      </c>
      <c r="L1838" s="15" t="str">
        <f t="shared" si="56"/>
        <v>9.00-21.00</v>
      </c>
      <c r="M1838" s="16">
        <f t="shared" si="57"/>
        <v>12</v>
      </c>
      <c r="N1838" s="15">
        <v>3.66</v>
      </c>
      <c r="O1838" s="15">
        <v>63</v>
      </c>
      <c r="P1838" t="s">
        <v>37</v>
      </c>
      <c r="Q1838">
        <v>350</v>
      </c>
      <c r="R1838" t="s">
        <v>42</v>
      </c>
      <c r="S1838">
        <v>2021</v>
      </c>
      <c r="T1838" t="s">
        <v>31</v>
      </c>
      <c r="U1838" s="15">
        <v>3.6</v>
      </c>
      <c r="V1838" s="15">
        <v>7</v>
      </c>
      <c r="W1838" t="s">
        <v>23</v>
      </c>
    </row>
    <row r="1839" spans="1:23">
      <c r="A1839" t="s">
        <v>1883</v>
      </c>
      <c r="B1839">
        <v>41.930069000000003</v>
      </c>
      <c r="C1839" s="15">
        <v>-87.726528999999999</v>
      </c>
      <c r="D1839" s="2" t="s">
        <v>6891</v>
      </c>
      <c r="E1839" s="14" t="s">
        <v>5065</v>
      </c>
      <c r="F1839" s="14" t="e" vm="5">
        <v>#VALUE!</v>
      </c>
      <c r="G1839" s="2" t="str">
        <f>_xlfn.XLOOKUP(E1839,missing_cities!$Q$2:$Q$56,missing_cities!$R$2:$R$56,"Not Found",0)</f>
        <v>United States</v>
      </c>
      <c r="H1839" t="str">
        <f>_xlfn.XLOOKUP(E1839,missing_cities!$Q$2:$Q$56,missing_cities!$S$2:$S$56,"Not Found",0)</f>
        <v>North America</v>
      </c>
      <c r="I1839" t="s">
        <v>1684</v>
      </c>
      <c r="J1839" s="15">
        <v>0.42</v>
      </c>
      <c r="K1839" t="s">
        <v>34</v>
      </c>
      <c r="L1839" s="15" t="str">
        <f t="shared" si="56"/>
        <v>6:00-22:00</v>
      </c>
      <c r="M1839" s="16">
        <f t="shared" si="57"/>
        <v>0.67</v>
      </c>
      <c r="N1839" s="15">
        <v>15.28</v>
      </c>
      <c r="O1839" s="15">
        <v>29</v>
      </c>
      <c r="P1839" t="s">
        <v>25</v>
      </c>
      <c r="Q1839">
        <v>22</v>
      </c>
      <c r="R1839" t="s">
        <v>74</v>
      </c>
      <c r="S1839">
        <v>2016</v>
      </c>
      <c r="T1839" t="s">
        <v>31</v>
      </c>
      <c r="U1839" s="15">
        <v>4.3</v>
      </c>
      <c r="V1839" s="15">
        <v>7</v>
      </c>
      <c r="W1839" t="s">
        <v>27</v>
      </c>
    </row>
    <row r="1840" spans="1:23">
      <c r="A1840" t="s">
        <v>1884</v>
      </c>
      <c r="B1840">
        <v>37.541221999999998</v>
      </c>
      <c r="C1840" s="15">
        <v>127.057344</v>
      </c>
      <c r="D1840" s="2" t="s">
        <v>6892</v>
      </c>
      <c r="E1840" s="14" t="s">
        <v>5063</v>
      </c>
      <c r="F1840" s="14" t="e" vm="6">
        <v>#VALUE!</v>
      </c>
      <c r="G1840" s="2" t="str">
        <f>_xlfn.XLOOKUP(E1840,missing_cities!$Q$2:$Q$56,missing_cities!$R$2:$R$56,"Not Found",0)</f>
        <v>South Korea</v>
      </c>
      <c r="H1840" t="str">
        <f>_xlfn.XLOOKUP(E1840,missing_cities!$Q$2:$Q$56,missing_cities!$S$2:$S$56,"Not Found",0)</f>
        <v>Asia</v>
      </c>
      <c r="I1840" t="s">
        <v>1684</v>
      </c>
      <c r="J1840" s="15">
        <v>0.36</v>
      </c>
      <c r="K1840" t="s">
        <v>19</v>
      </c>
      <c r="L1840" s="15" t="str">
        <f t="shared" si="56"/>
        <v>9:00-18:00</v>
      </c>
      <c r="M1840" s="16">
        <f t="shared" si="57"/>
        <v>0.37</v>
      </c>
      <c r="N1840" s="15">
        <v>10.87</v>
      </c>
      <c r="O1840" s="15">
        <v>34</v>
      </c>
      <c r="P1840" t="s">
        <v>39</v>
      </c>
      <c r="Q1840">
        <v>50</v>
      </c>
      <c r="R1840" t="s">
        <v>40</v>
      </c>
      <c r="S1840">
        <v>2018</v>
      </c>
      <c r="T1840" t="s">
        <v>22</v>
      </c>
      <c r="U1840" s="15">
        <v>3.3</v>
      </c>
      <c r="V1840" s="15">
        <v>9</v>
      </c>
      <c r="W1840" t="s">
        <v>32</v>
      </c>
    </row>
    <row r="1841" spans="1:23">
      <c r="A1841" t="s">
        <v>1885</v>
      </c>
      <c r="B1841">
        <v>43.669536999999998</v>
      </c>
      <c r="C1841" s="15">
        <v>-79.455416999999997</v>
      </c>
      <c r="D1841" s="2" t="s">
        <v>6893</v>
      </c>
      <c r="E1841" s="14" t="s">
        <v>5050</v>
      </c>
      <c r="F1841" s="14" t="e" vm="1">
        <v>#VALUE!</v>
      </c>
      <c r="G1841" s="2" t="str">
        <f>_xlfn.XLOOKUP(E1841,missing_cities!$Q$2:$Q$56,missing_cities!$R$2:$R$56,"Not Found",0)</f>
        <v>Canada</v>
      </c>
      <c r="H1841" t="str">
        <f>_xlfn.XLOOKUP(E1841,missing_cities!$Q$2:$Q$56,missing_cities!$S$2:$S$56,"Not Found",0)</f>
        <v>North America</v>
      </c>
      <c r="I1841" t="s">
        <v>1684</v>
      </c>
      <c r="J1841" s="15">
        <v>0.25</v>
      </c>
      <c r="K1841" s="1">
        <v>45862</v>
      </c>
      <c r="L1841" s="15" t="str">
        <f t="shared" si="56"/>
        <v>9.00-21.00</v>
      </c>
      <c r="M1841" s="16">
        <f t="shared" si="57"/>
        <v>12</v>
      </c>
      <c r="N1841" s="15">
        <v>17.86</v>
      </c>
      <c r="O1841" s="15">
        <v>66</v>
      </c>
      <c r="P1841" t="s">
        <v>25</v>
      </c>
      <c r="Q1841">
        <v>50</v>
      </c>
      <c r="R1841" t="s">
        <v>42</v>
      </c>
      <c r="S1841">
        <v>2017</v>
      </c>
      <c r="T1841" t="s">
        <v>31</v>
      </c>
      <c r="U1841" s="15">
        <v>3.3</v>
      </c>
      <c r="V1841" s="15">
        <v>7</v>
      </c>
      <c r="W1841" t="s">
        <v>32</v>
      </c>
    </row>
    <row r="1842" spans="1:23">
      <c r="A1842" t="s">
        <v>1886</v>
      </c>
      <c r="B1842">
        <v>-33.876289999999997</v>
      </c>
      <c r="C1842" s="15">
        <v>151.385211</v>
      </c>
      <c r="D1842" s="2" t="s">
        <v>6894</v>
      </c>
      <c r="E1842" s="14" t="s">
        <v>5069</v>
      </c>
      <c r="F1842" s="14" t="e" vm="8">
        <v>#VALUE!</v>
      </c>
      <c r="G1842" s="2" t="str">
        <f>_xlfn.XLOOKUP(E1842,missing_cities!$Q$2:$Q$56,missing_cities!$R$2:$R$56,"Not Found",0)</f>
        <v>Australia</v>
      </c>
      <c r="H1842" t="str">
        <f>_xlfn.XLOOKUP(E1842,missing_cities!$Q$2:$Q$56,missing_cities!$S$2:$S$56,"Not Found",0)</f>
        <v>Australia</v>
      </c>
      <c r="I1842" t="s">
        <v>1684</v>
      </c>
      <c r="J1842" s="15">
        <v>0.38</v>
      </c>
      <c r="K1842" t="s">
        <v>19</v>
      </c>
      <c r="L1842" s="15" t="str">
        <f t="shared" si="56"/>
        <v>9:00-18:00</v>
      </c>
      <c r="M1842" s="16">
        <f t="shared" si="57"/>
        <v>0.37</v>
      </c>
      <c r="N1842" s="15">
        <v>11.82</v>
      </c>
      <c r="O1842" s="15">
        <v>68</v>
      </c>
      <c r="P1842" t="s">
        <v>29</v>
      </c>
      <c r="Q1842">
        <v>350</v>
      </c>
      <c r="R1842" t="s">
        <v>46</v>
      </c>
      <c r="S1842">
        <v>2014</v>
      </c>
      <c r="T1842" t="s">
        <v>22</v>
      </c>
      <c r="U1842" s="15">
        <v>4.7</v>
      </c>
      <c r="V1842" s="15">
        <v>8</v>
      </c>
      <c r="W1842" t="s">
        <v>32</v>
      </c>
    </row>
    <row r="1843" spans="1:23">
      <c r="A1843" t="s">
        <v>1887</v>
      </c>
      <c r="B1843">
        <v>37.553153000000002</v>
      </c>
      <c r="C1843" s="15">
        <v>127.08942</v>
      </c>
      <c r="D1843" s="2" t="s">
        <v>6895</v>
      </c>
      <c r="E1843" s="14" t="s">
        <v>5063</v>
      </c>
      <c r="F1843" s="14" t="e" vm="6">
        <v>#VALUE!</v>
      </c>
      <c r="G1843" s="2" t="str">
        <f>_xlfn.XLOOKUP(E1843,missing_cities!$Q$2:$Q$56,missing_cities!$R$2:$R$56,"Not Found",0)</f>
        <v>South Korea</v>
      </c>
      <c r="H1843" t="str">
        <f>_xlfn.XLOOKUP(E1843,missing_cities!$Q$2:$Q$56,missing_cities!$S$2:$S$56,"Not Found",0)</f>
        <v>Asia</v>
      </c>
      <c r="I1843" t="s">
        <v>1684</v>
      </c>
      <c r="J1843" s="15">
        <v>0.25</v>
      </c>
      <c r="K1843" t="s">
        <v>34</v>
      </c>
      <c r="L1843" s="15" t="str">
        <f t="shared" si="56"/>
        <v>6:00-22:00</v>
      </c>
      <c r="M1843" s="16">
        <f t="shared" si="57"/>
        <v>0.67</v>
      </c>
      <c r="N1843" s="15">
        <v>18.28</v>
      </c>
      <c r="O1843" s="15">
        <v>10</v>
      </c>
      <c r="P1843" t="s">
        <v>20</v>
      </c>
      <c r="Q1843">
        <v>22</v>
      </c>
      <c r="R1843" t="s">
        <v>48</v>
      </c>
      <c r="S1843">
        <v>2022</v>
      </c>
      <c r="T1843" t="s">
        <v>31</v>
      </c>
      <c r="U1843" s="15">
        <v>3.2</v>
      </c>
      <c r="V1843" s="15">
        <v>8</v>
      </c>
      <c r="W1843" t="s">
        <v>27</v>
      </c>
    </row>
    <row r="1844" spans="1:23">
      <c r="A1844" t="s">
        <v>1888</v>
      </c>
      <c r="B1844">
        <v>43.617122000000002</v>
      </c>
      <c r="C1844" s="15">
        <v>-79.468007999999998</v>
      </c>
      <c r="D1844" s="2" t="s">
        <v>6896</v>
      </c>
      <c r="E1844" s="14" t="s">
        <v>5050</v>
      </c>
      <c r="F1844" s="14" t="e" vm="1">
        <v>#VALUE!</v>
      </c>
      <c r="G1844" s="2" t="str">
        <f>_xlfn.XLOOKUP(E1844,missing_cities!$Q$2:$Q$56,missing_cities!$R$2:$R$56,"Not Found",0)</f>
        <v>Canada</v>
      </c>
      <c r="H1844" t="str">
        <f>_xlfn.XLOOKUP(E1844,missing_cities!$Q$2:$Q$56,missing_cities!$S$2:$S$56,"Not Found",0)</f>
        <v>North America</v>
      </c>
      <c r="I1844" t="s">
        <v>1684</v>
      </c>
      <c r="J1844" s="15">
        <v>0.32</v>
      </c>
      <c r="K1844" s="1">
        <v>45862</v>
      </c>
      <c r="L1844" s="15" t="str">
        <f t="shared" si="56"/>
        <v>9.00-21.00</v>
      </c>
      <c r="M1844" s="16">
        <f t="shared" si="57"/>
        <v>12</v>
      </c>
      <c r="N1844" s="15">
        <v>15.71</v>
      </c>
      <c r="O1844" s="15">
        <v>44</v>
      </c>
      <c r="P1844" t="s">
        <v>25</v>
      </c>
      <c r="Q1844">
        <v>22</v>
      </c>
      <c r="R1844" t="s">
        <v>35</v>
      </c>
      <c r="S1844">
        <v>2020</v>
      </c>
      <c r="T1844" t="s">
        <v>22</v>
      </c>
      <c r="U1844" s="15">
        <v>3.4</v>
      </c>
      <c r="V1844" s="15">
        <v>6</v>
      </c>
      <c r="W1844" t="s">
        <v>32</v>
      </c>
    </row>
    <row r="1845" spans="1:23">
      <c r="A1845" t="s">
        <v>1889</v>
      </c>
      <c r="B1845">
        <v>37.654429999999998</v>
      </c>
      <c r="C1845" s="15">
        <v>127.07236</v>
      </c>
      <c r="D1845" s="2" t="s">
        <v>6897</v>
      </c>
      <c r="E1845" s="14" t="s">
        <v>5063</v>
      </c>
      <c r="F1845" s="14" t="e" vm="6">
        <v>#VALUE!</v>
      </c>
      <c r="G1845" s="2" t="str">
        <f>_xlfn.XLOOKUP(E1845,missing_cities!$Q$2:$Q$56,missing_cities!$R$2:$R$56,"Not Found",0)</f>
        <v>South Korea</v>
      </c>
      <c r="H1845" t="str">
        <f>_xlfn.XLOOKUP(E1845,missing_cities!$Q$2:$Q$56,missing_cities!$S$2:$S$56,"Not Found",0)</f>
        <v>Asia</v>
      </c>
      <c r="I1845" t="s">
        <v>1684</v>
      </c>
      <c r="J1845" s="15">
        <v>0.11</v>
      </c>
      <c r="K1845" s="1">
        <v>45862</v>
      </c>
      <c r="L1845" s="15" t="str">
        <f t="shared" si="56"/>
        <v>9.00-21.00</v>
      </c>
      <c r="M1845" s="16">
        <f t="shared" si="57"/>
        <v>12</v>
      </c>
      <c r="N1845" s="15">
        <v>4.8</v>
      </c>
      <c r="O1845" s="15">
        <v>33</v>
      </c>
      <c r="P1845" t="s">
        <v>20</v>
      </c>
      <c r="Q1845">
        <v>150</v>
      </c>
      <c r="R1845" t="s">
        <v>21</v>
      </c>
      <c r="S1845">
        <v>2019</v>
      </c>
      <c r="T1845" t="s">
        <v>31</v>
      </c>
      <c r="U1845" s="15">
        <v>4</v>
      </c>
      <c r="V1845" s="15">
        <v>1</v>
      </c>
      <c r="W1845" t="s">
        <v>27</v>
      </c>
    </row>
    <row r="1846" spans="1:23">
      <c r="A1846" t="s">
        <v>1890</v>
      </c>
      <c r="B1846">
        <v>41.827748999999997</v>
      </c>
      <c r="C1846" s="15">
        <v>-87.668544999999995</v>
      </c>
      <c r="D1846" s="2" t="s">
        <v>6898</v>
      </c>
      <c r="E1846" s="14" t="s">
        <v>5065</v>
      </c>
      <c r="F1846" s="14" t="e" vm="5">
        <v>#VALUE!</v>
      </c>
      <c r="G1846" s="2" t="str">
        <f>_xlfn.XLOOKUP(E1846,missing_cities!$Q$2:$Q$56,missing_cities!$R$2:$R$56,"Not Found",0)</f>
        <v>United States</v>
      </c>
      <c r="H1846" t="str">
        <f>_xlfn.XLOOKUP(E1846,missing_cities!$Q$2:$Q$56,missing_cities!$S$2:$S$56,"Not Found",0)</f>
        <v>North America</v>
      </c>
      <c r="I1846" t="s">
        <v>1684</v>
      </c>
      <c r="J1846" s="15">
        <v>0.28999999999999998</v>
      </c>
      <c r="K1846" t="s">
        <v>19</v>
      </c>
      <c r="L1846" s="15" t="str">
        <f t="shared" si="56"/>
        <v>9:00-18:00</v>
      </c>
      <c r="M1846" s="16">
        <f t="shared" si="57"/>
        <v>0.37</v>
      </c>
      <c r="N1846" s="15">
        <v>18.690000000000001</v>
      </c>
      <c r="O1846" s="15">
        <v>34</v>
      </c>
      <c r="P1846" t="s">
        <v>37</v>
      </c>
      <c r="Q1846">
        <v>50</v>
      </c>
      <c r="R1846" t="s">
        <v>21</v>
      </c>
      <c r="S1846">
        <v>2013</v>
      </c>
      <c r="T1846" t="s">
        <v>22</v>
      </c>
      <c r="U1846" s="15">
        <v>4</v>
      </c>
      <c r="V1846" s="15">
        <v>9</v>
      </c>
      <c r="W1846" t="s">
        <v>27</v>
      </c>
    </row>
    <row r="1847" spans="1:23">
      <c r="A1847" t="s">
        <v>1891</v>
      </c>
      <c r="B1847">
        <v>39.989449</v>
      </c>
      <c r="C1847" s="15">
        <v>116.377549</v>
      </c>
      <c r="D1847" s="2" t="s">
        <v>6899</v>
      </c>
      <c r="E1847" s="14" t="s">
        <v>5071</v>
      </c>
      <c r="F1847" s="14" t="e" vm="9">
        <v>#VALUE!</v>
      </c>
      <c r="G1847" s="2" t="str">
        <f>_xlfn.XLOOKUP(E1847,missing_cities!$Q$2:$Q$56,missing_cities!$R$2:$R$56,"Not Found",0)</f>
        <v>China</v>
      </c>
      <c r="H1847" t="str">
        <f>_xlfn.XLOOKUP(E1847,missing_cities!$Q$2:$Q$56,missing_cities!$S$2:$S$56,"Not Found",0)</f>
        <v>Asia</v>
      </c>
      <c r="I1847" t="s">
        <v>1684</v>
      </c>
      <c r="J1847" s="15">
        <v>0.22</v>
      </c>
      <c r="K1847" s="1">
        <v>45862</v>
      </c>
      <c r="L1847" s="15" t="str">
        <f t="shared" si="56"/>
        <v>9.00-21.00</v>
      </c>
      <c r="M1847" s="16">
        <f t="shared" si="57"/>
        <v>12</v>
      </c>
      <c r="N1847" s="15">
        <v>16.72</v>
      </c>
      <c r="O1847" s="15">
        <v>96</v>
      </c>
      <c r="P1847" t="s">
        <v>20</v>
      </c>
      <c r="Q1847">
        <v>22</v>
      </c>
      <c r="R1847" t="s">
        <v>21</v>
      </c>
      <c r="S1847">
        <v>2020</v>
      </c>
      <c r="T1847" t="s">
        <v>22</v>
      </c>
      <c r="U1847" s="15">
        <v>4.7</v>
      </c>
      <c r="V1847" s="15">
        <v>3</v>
      </c>
      <c r="W1847" t="s">
        <v>23</v>
      </c>
    </row>
    <row r="1848" spans="1:23">
      <c r="A1848" t="s">
        <v>1892</v>
      </c>
      <c r="B1848">
        <v>37.778630999999997</v>
      </c>
      <c r="C1848" s="15">
        <v>-122.480667</v>
      </c>
      <c r="D1848" s="2" t="s">
        <v>6900</v>
      </c>
      <c r="E1848" s="14" t="s">
        <v>5061</v>
      </c>
      <c r="F1848" s="14" t="e" vm="5">
        <v>#VALUE!</v>
      </c>
      <c r="G1848" s="2" t="str">
        <f>_xlfn.XLOOKUP(E1848,missing_cities!$Q$2:$Q$56,missing_cities!$R$2:$R$56,"Not Found",0)</f>
        <v>United States</v>
      </c>
      <c r="H1848" t="str">
        <f>_xlfn.XLOOKUP(E1848,missing_cities!$Q$2:$Q$56,missing_cities!$S$2:$S$56,"Not Found",0)</f>
        <v>North America</v>
      </c>
      <c r="I1848" t="s">
        <v>1684</v>
      </c>
      <c r="J1848" s="15">
        <v>0.27</v>
      </c>
      <c r="K1848" t="s">
        <v>34</v>
      </c>
      <c r="L1848" s="15" t="str">
        <f t="shared" si="56"/>
        <v>6:00-22:00</v>
      </c>
      <c r="M1848" s="16">
        <f t="shared" si="57"/>
        <v>0.67</v>
      </c>
      <c r="N1848" s="15">
        <v>12.45</v>
      </c>
      <c r="O1848" s="15">
        <v>97</v>
      </c>
      <c r="P1848" t="s">
        <v>25</v>
      </c>
      <c r="Q1848">
        <v>50</v>
      </c>
      <c r="R1848" t="s">
        <v>21</v>
      </c>
      <c r="S1848">
        <v>2023</v>
      </c>
      <c r="T1848" t="s">
        <v>22</v>
      </c>
      <c r="U1848" s="15">
        <v>4.4000000000000004</v>
      </c>
      <c r="V1848" s="15">
        <v>4</v>
      </c>
      <c r="W1848" t="s">
        <v>32</v>
      </c>
    </row>
    <row r="1849" spans="1:23">
      <c r="A1849" t="s">
        <v>1893</v>
      </c>
      <c r="B1849">
        <v>-33.860295000000001</v>
      </c>
      <c r="C1849" s="15">
        <v>151.313884</v>
      </c>
      <c r="D1849" s="2" t="s">
        <v>6901</v>
      </c>
      <c r="E1849" s="14" t="s">
        <v>5069</v>
      </c>
      <c r="F1849" s="14" t="e" vm="8">
        <v>#VALUE!</v>
      </c>
      <c r="G1849" s="2" t="str">
        <f>_xlfn.XLOOKUP(E1849,missing_cities!$Q$2:$Q$56,missing_cities!$R$2:$R$56,"Not Found",0)</f>
        <v>Australia</v>
      </c>
      <c r="H1849" t="str">
        <f>_xlfn.XLOOKUP(E1849,missing_cities!$Q$2:$Q$56,missing_cities!$S$2:$S$56,"Not Found",0)</f>
        <v>Australia</v>
      </c>
      <c r="I1849" t="s">
        <v>1684</v>
      </c>
      <c r="J1849" s="15">
        <v>0.36</v>
      </c>
      <c r="K1849" t="s">
        <v>34</v>
      </c>
      <c r="L1849" s="15" t="str">
        <f t="shared" si="56"/>
        <v>6:00-22:00</v>
      </c>
      <c r="M1849" s="16">
        <f t="shared" si="57"/>
        <v>0.67</v>
      </c>
      <c r="N1849" s="15">
        <v>2.39</v>
      </c>
      <c r="O1849" s="15">
        <v>98</v>
      </c>
      <c r="P1849" t="s">
        <v>39</v>
      </c>
      <c r="Q1849">
        <v>50</v>
      </c>
      <c r="R1849" t="s">
        <v>48</v>
      </c>
      <c r="S1849">
        <v>2016</v>
      </c>
      <c r="T1849" t="s">
        <v>31</v>
      </c>
      <c r="U1849" s="15">
        <v>3.8</v>
      </c>
      <c r="V1849" s="15">
        <v>7</v>
      </c>
      <c r="W1849" t="s">
        <v>23</v>
      </c>
    </row>
    <row r="1850" spans="1:23">
      <c r="A1850" t="s">
        <v>1894</v>
      </c>
      <c r="B1850">
        <v>-33.843426000000001</v>
      </c>
      <c r="C1850" s="15">
        <v>18.492996999999999</v>
      </c>
      <c r="D1850" s="2" t="s">
        <v>6902</v>
      </c>
      <c r="E1850" s="14" t="s">
        <v>5085</v>
      </c>
      <c r="F1850" s="14" t="e" vm="12">
        <v>#VALUE!</v>
      </c>
      <c r="G1850" s="2" t="str">
        <f>_xlfn.XLOOKUP(E1850,missing_cities!$Q$2:$Q$56,missing_cities!$R$2:$R$56,"Not Found",0)</f>
        <v>South Africa</v>
      </c>
      <c r="H1850" t="str">
        <f>_xlfn.XLOOKUP(E1850,missing_cities!$Q$2:$Q$56,missing_cities!$S$2:$S$56,"Not Found",0)</f>
        <v>Africa</v>
      </c>
      <c r="I1850" t="s">
        <v>1684</v>
      </c>
      <c r="J1850" s="15">
        <v>0.11</v>
      </c>
      <c r="K1850" t="s">
        <v>34</v>
      </c>
      <c r="L1850" s="15" t="str">
        <f t="shared" si="56"/>
        <v>6:00-22:00</v>
      </c>
      <c r="M1850" s="16">
        <f t="shared" si="57"/>
        <v>0.67</v>
      </c>
      <c r="N1850" s="15">
        <v>13.14</v>
      </c>
      <c r="O1850" s="15">
        <v>85</v>
      </c>
      <c r="P1850" t="s">
        <v>25</v>
      </c>
      <c r="Q1850">
        <v>22</v>
      </c>
      <c r="R1850" t="s">
        <v>48</v>
      </c>
      <c r="S1850">
        <v>2017</v>
      </c>
      <c r="T1850" t="s">
        <v>22</v>
      </c>
      <c r="U1850" s="15">
        <v>3.4</v>
      </c>
      <c r="V1850" s="15">
        <v>7</v>
      </c>
      <c r="W1850" t="s">
        <v>32</v>
      </c>
    </row>
    <row r="1851" spans="1:23">
      <c r="A1851" t="s">
        <v>1895</v>
      </c>
      <c r="B1851">
        <v>37.682836000000002</v>
      </c>
      <c r="C1851" s="15">
        <v>127.01810500000001</v>
      </c>
      <c r="D1851" s="2" t="s">
        <v>6903</v>
      </c>
      <c r="E1851" s="14" t="s">
        <v>5063</v>
      </c>
      <c r="F1851" s="14" t="e" vm="6">
        <v>#VALUE!</v>
      </c>
      <c r="G1851" s="2" t="str">
        <f>_xlfn.XLOOKUP(E1851,missing_cities!$Q$2:$Q$56,missing_cities!$R$2:$R$56,"Not Found",0)</f>
        <v>South Korea</v>
      </c>
      <c r="H1851" t="str">
        <f>_xlfn.XLOOKUP(E1851,missing_cities!$Q$2:$Q$56,missing_cities!$S$2:$S$56,"Not Found",0)</f>
        <v>Asia</v>
      </c>
      <c r="I1851" t="s">
        <v>1684</v>
      </c>
      <c r="J1851" s="15">
        <v>0.2</v>
      </c>
      <c r="K1851" t="s">
        <v>19</v>
      </c>
      <c r="L1851" s="15" t="str">
        <f t="shared" si="56"/>
        <v>9:00-18:00</v>
      </c>
      <c r="M1851" s="16">
        <f t="shared" si="57"/>
        <v>0.37</v>
      </c>
      <c r="N1851" s="15">
        <v>4.7699999999999996</v>
      </c>
      <c r="O1851" s="15">
        <v>54</v>
      </c>
      <c r="P1851" t="s">
        <v>29</v>
      </c>
      <c r="Q1851">
        <v>150</v>
      </c>
      <c r="R1851" t="s">
        <v>37</v>
      </c>
      <c r="S1851">
        <v>2016</v>
      </c>
      <c r="T1851" t="s">
        <v>22</v>
      </c>
      <c r="U1851" s="15">
        <v>4</v>
      </c>
      <c r="V1851" s="15">
        <v>6</v>
      </c>
      <c r="W1851" t="s">
        <v>23</v>
      </c>
    </row>
    <row r="1852" spans="1:23">
      <c r="A1852" t="s">
        <v>1896</v>
      </c>
      <c r="B1852">
        <v>19.431159999999998</v>
      </c>
      <c r="C1852" s="15">
        <v>-99.135598999999999</v>
      </c>
      <c r="D1852" s="2" t="s">
        <v>6904</v>
      </c>
      <c r="E1852" s="14" t="s">
        <v>5119</v>
      </c>
      <c r="F1852" s="14" t="e" vm="13">
        <v>#VALUE!</v>
      </c>
      <c r="G1852" s="2" t="str">
        <f>_xlfn.XLOOKUP(E1852,missing_cities!$Q$2:$Q$56,missing_cities!$R$2:$R$56,"Not Found",0)</f>
        <v>Mexico</v>
      </c>
      <c r="H1852" t="str">
        <f>_xlfn.XLOOKUP(E1852,missing_cities!$Q$2:$Q$56,missing_cities!$S$2:$S$56,"Not Found",0)</f>
        <v>North America</v>
      </c>
      <c r="I1852" t="s">
        <v>1684</v>
      </c>
      <c r="J1852" s="15">
        <v>0.33</v>
      </c>
      <c r="K1852" t="s">
        <v>19</v>
      </c>
      <c r="L1852" s="15" t="str">
        <f t="shared" si="56"/>
        <v>9:00-18:00</v>
      </c>
      <c r="M1852" s="16">
        <f t="shared" si="57"/>
        <v>0.37</v>
      </c>
      <c r="N1852" s="15">
        <v>14.78</v>
      </c>
      <c r="O1852" s="15">
        <v>38</v>
      </c>
      <c r="P1852" t="s">
        <v>37</v>
      </c>
      <c r="Q1852">
        <v>350</v>
      </c>
      <c r="R1852" t="s">
        <v>26</v>
      </c>
      <c r="S1852">
        <v>2010</v>
      </c>
      <c r="T1852" t="s">
        <v>22</v>
      </c>
      <c r="U1852" s="15">
        <v>4</v>
      </c>
      <c r="V1852" s="15">
        <v>8</v>
      </c>
      <c r="W1852" t="s">
        <v>32</v>
      </c>
    </row>
    <row r="1853" spans="1:23">
      <c r="A1853" t="s">
        <v>1897</v>
      </c>
      <c r="B1853">
        <v>25.332028999999999</v>
      </c>
      <c r="C1853" s="15">
        <v>55.336478999999997</v>
      </c>
      <c r="D1853" s="2" t="s">
        <v>6905</v>
      </c>
      <c r="E1853" s="14" t="s">
        <v>5076</v>
      </c>
      <c r="F1853" s="14" t="e" vm="10">
        <v>#VALUE!</v>
      </c>
      <c r="G1853" s="2" t="str">
        <f>_xlfn.XLOOKUP(E1853,missing_cities!$Q$2:$Q$56,missing_cities!$R$2:$R$56,"Not Found",0)</f>
        <v>United Arab Emirates</v>
      </c>
      <c r="H1853" t="str">
        <f>_xlfn.XLOOKUP(E1853,missing_cities!$Q$2:$Q$56,missing_cities!$S$2:$S$56,"Not Found",0)</f>
        <v>Asia</v>
      </c>
      <c r="I1853" t="s">
        <v>1684</v>
      </c>
      <c r="J1853" s="15">
        <v>0.16</v>
      </c>
      <c r="K1853" t="s">
        <v>19</v>
      </c>
      <c r="L1853" s="15" t="str">
        <f t="shared" si="56"/>
        <v>9:00-18:00</v>
      </c>
      <c r="M1853" s="16">
        <f t="shared" si="57"/>
        <v>0.37</v>
      </c>
      <c r="N1853" s="15">
        <v>8.67</v>
      </c>
      <c r="O1853" s="15">
        <v>43</v>
      </c>
      <c r="P1853" t="s">
        <v>20</v>
      </c>
      <c r="Q1853">
        <v>350</v>
      </c>
      <c r="R1853" t="s">
        <v>81</v>
      </c>
      <c r="S1853">
        <v>2012</v>
      </c>
      <c r="T1853" t="s">
        <v>31</v>
      </c>
      <c r="U1853" s="15">
        <v>3.2</v>
      </c>
      <c r="V1853" s="15">
        <v>9</v>
      </c>
      <c r="W1853" t="s">
        <v>32</v>
      </c>
    </row>
    <row r="1854" spans="1:23">
      <c r="A1854" t="s">
        <v>1898</v>
      </c>
      <c r="B1854">
        <v>1.5978319999999999</v>
      </c>
      <c r="C1854" s="15">
        <v>-117.898763</v>
      </c>
      <c r="D1854" s="2" t="s">
        <v>6906</v>
      </c>
      <c r="E1854" s="14" t="str">
        <f>_xlfn.XLOOKUP(C1854,missing_cities!B:B,missing_cities!C:C,"Not Found",0)</f>
        <v>Error</v>
      </c>
      <c r="F1854" s="14" t="s">
        <v>9987</v>
      </c>
      <c r="G1854" s="2" t="str">
        <f>_xlfn.XLOOKUP(E1854,missing_cities!$Q$2:$Q$56,missing_cities!$R$2:$R$56,"Not Found",0)</f>
        <v>Error</v>
      </c>
      <c r="H1854" t="str">
        <f>_xlfn.XLOOKUP(E1854,missing_cities!$Q$2:$Q$56,missing_cities!$S$2:$S$56,"Not Found",0)</f>
        <v>Error</v>
      </c>
      <c r="I1854" t="s">
        <v>1684</v>
      </c>
      <c r="J1854" s="15">
        <v>0.4</v>
      </c>
      <c r="K1854" t="s">
        <v>34</v>
      </c>
      <c r="L1854" s="15" t="str">
        <f t="shared" si="56"/>
        <v>6:00-22:00</v>
      </c>
      <c r="M1854" s="16">
        <f t="shared" si="57"/>
        <v>0.67</v>
      </c>
      <c r="N1854" s="15">
        <v>17.39</v>
      </c>
      <c r="O1854" s="15">
        <v>58</v>
      </c>
      <c r="P1854" t="s">
        <v>29</v>
      </c>
      <c r="Q1854">
        <v>350</v>
      </c>
      <c r="R1854" t="s">
        <v>21</v>
      </c>
      <c r="S1854">
        <v>2019</v>
      </c>
      <c r="T1854" t="s">
        <v>22</v>
      </c>
      <c r="U1854" s="15">
        <v>3.9</v>
      </c>
      <c r="V1854" s="15">
        <v>6</v>
      </c>
      <c r="W1854" t="s">
        <v>32</v>
      </c>
    </row>
    <row r="1855" spans="1:23">
      <c r="A1855" t="s">
        <v>1899</v>
      </c>
      <c r="B1855">
        <v>25.325448000000002</v>
      </c>
      <c r="C1855" s="15">
        <v>55.355438999999997</v>
      </c>
      <c r="D1855" s="2" t="s">
        <v>6907</v>
      </c>
      <c r="E1855" s="14" t="s">
        <v>5076</v>
      </c>
      <c r="F1855" s="14" t="e" vm="10">
        <v>#VALUE!</v>
      </c>
      <c r="G1855" s="2" t="str">
        <f>_xlfn.XLOOKUP(E1855,missing_cities!$Q$2:$Q$56,missing_cities!$R$2:$R$56,"Not Found",0)</f>
        <v>United Arab Emirates</v>
      </c>
      <c r="H1855" t="str">
        <f>_xlfn.XLOOKUP(E1855,missing_cities!$Q$2:$Q$56,missing_cities!$S$2:$S$56,"Not Found",0)</f>
        <v>Asia</v>
      </c>
      <c r="I1855" t="s">
        <v>1684</v>
      </c>
      <c r="J1855" s="15">
        <v>0.17</v>
      </c>
      <c r="K1855" s="1">
        <v>45862</v>
      </c>
      <c r="L1855" s="15" t="str">
        <f t="shared" si="56"/>
        <v>9.00-21.00</v>
      </c>
      <c r="M1855" s="16">
        <f t="shared" si="57"/>
        <v>12</v>
      </c>
      <c r="N1855" s="15">
        <v>14.32</v>
      </c>
      <c r="O1855" s="15">
        <v>34</v>
      </c>
      <c r="P1855" t="s">
        <v>37</v>
      </c>
      <c r="Q1855">
        <v>150</v>
      </c>
      <c r="R1855" t="s">
        <v>21</v>
      </c>
      <c r="S1855">
        <v>2020</v>
      </c>
      <c r="T1855" t="s">
        <v>31</v>
      </c>
      <c r="U1855" s="15">
        <v>3.7</v>
      </c>
      <c r="V1855" s="15">
        <v>5</v>
      </c>
      <c r="W1855" t="s">
        <v>32</v>
      </c>
    </row>
    <row r="1856" spans="1:23">
      <c r="A1856" t="s">
        <v>1900</v>
      </c>
      <c r="B1856">
        <v>55.753695</v>
      </c>
      <c r="C1856" s="15">
        <v>37.565170999999999</v>
      </c>
      <c r="D1856" s="2" t="s">
        <v>6908</v>
      </c>
      <c r="E1856" s="14" t="s">
        <v>5052</v>
      </c>
      <c r="F1856" s="14" t="e" vm="2">
        <v>#VALUE!</v>
      </c>
      <c r="G1856" s="2" t="str">
        <f>_xlfn.XLOOKUP(E1856,missing_cities!$Q$2:$Q$56,missing_cities!$R$2:$R$56,"Not Found",0)</f>
        <v>Russia</v>
      </c>
      <c r="H1856" t="str">
        <f>_xlfn.XLOOKUP(E1856,missing_cities!$Q$2:$Q$56,missing_cities!$S$2:$S$56,"Not Found",0)</f>
        <v>Europe</v>
      </c>
      <c r="I1856" t="s">
        <v>1684</v>
      </c>
      <c r="J1856" s="15">
        <v>0.34</v>
      </c>
      <c r="K1856" t="s">
        <v>19</v>
      </c>
      <c r="L1856" s="15" t="str">
        <f t="shared" si="56"/>
        <v>9:00-18:00</v>
      </c>
      <c r="M1856" s="16">
        <f t="shared" si="57"/>
        <v>0.37</v>
      </c>
      <c r="N1856" s="15">
        <v>6.66</v>
      </c>
      <c r="O1856" s="15">
        <v>25</v>
      </c>
      <c r="P1856" t="s">
        <v>25</v>
      </c>
      <c r="Q1856">
        <v>350</v>
      </c>
      <c r="R1856" t="s">
        <v>26</v>
      </c>
      <c r="S1856">
        <v>2020</v>
      </c>
      <c r="T1856" t="s">
        <v>31</v>
      </c>
      <c r="U1856" s="15">
        <v>3.8</v>
      </c>
      <c r="V1856" s="15">
        <v>6</v>
      </c>
      <c r="W1856" t="s">
        <v>27</v>
      </c>
    </row>
    <row r="1857" spans="1:23">
      <c r="A1857" t="s">
        <v>1901</v>
      </c>
      <c r="B1857">
        <v>19.560628000000001</v>
      </c>
      <c r="C1857" s="15">
        <v>-99.182021000000006</v>
      </c>
      <c r="D1857" s="2" t="s">
        <v>6909</v>
      </c>
      <c r="E1857" s="14" t="s">
        <v>5119</v>
      </c>
      <c r="F1857" s="14" t="e" vm="13">
        <v>#VALUE!</v>
      </c>
      <c r="G1857" s="2" t="str">
        <f>_xlfn.XLOOKUP(E1857,missing_cities!$Q$2:$Q$56,missing_cities!$R$2:$R$56,"Not Found",0)</f>
        <v>Mexico</v>
      </c>
      <c r="H1857" t="str">
        <f>_xlfn.XLOOKUP(E1857,missing_cities!$Q$2:$Q$56,missing_cities!$S$2:$S$56,"Not Found",0)</f>
        <v>North America</v>
      </c>
      <c r="I1857" t="s">
        <v>1684</v>
      </c>
      <c r="J1857" s="15">
        <v>0.26</v>
      </c>
      <c r="K1857" t="s">
        <v>19</v>
      </c>
      <c r="L1857" s="15" t="str">
        <f t="shared" si="56"/>
        <v>9:00-18:00</v>
      </c>
      <c r="M1857" s="16">
        <f t="shared" si="57"/>
        <v>0.37</v>
      </c>
      <c r="N1857" s="15">
        <v>14.56</v>
      </c>
      <c r="O1857" s="15">
        <v>45</v>
      </c>
      <c r="P1857" t="s">
        <v>39</v>
      </c>
      <c r="Q1857">
        <v>22</v>
      </c>
      <c r="R1857" t="s">
        <v>42</v>
      </c>
      <c r="S1857">
        <v>2018</v>
      </c>
      <c r="T1857" t="s">
        <v>31</v>
      </c>
      <c r="U1857" s="15">
        <v>3.4</v>
      </c>
      <c r="V1857" s="15">
        <v>3</v>
      </c>
      <c r="W1857" t="s">
        <v>27</v>
      </c>
    </row>
    <row r="1858" spans="1:23">
      <c r="A1858" t="s">
        <v>1902</v>
      </c>
      <c r="B1858">
        <v>37.562803000000002</v>
      </c>
      <c r="C1858" s="15">
        <v>127.079261</v>
      </c>
      <c r="D1858" s="2" t="s">
        <v>6910</v>
      </c>
      <c r="E1858" s="14" t="s">
        <v>5063</v>
      </c>
      <c r="F1858" s="14" t="e" vm="6">
        <v>#VALUE!</v>
      </c>
      <c r="G1858" s="2" t="str">
        <f>_xlfn.XLOOKUP(E1858,missing_cities!$Q$2:$Q$56,missing_cities!$R$2:$R$56,"Not Found",0)</f>
        <v>South Korea</v>
      </c>
      <c r="H1858" t="str">
        <f>_xlfn.XLOOKUP(E1858,missing_cities!$Q$2:$Q$56,missing_cities!$S$2:$S$56,"Not Found",0)</f>
        <v>Asia</v>
      </c>
      <c r="I1858" t="s">
        <v>1684</v>
      </c>
      <c r="J1858" s="15">
        <v>0.11</v>
      </c>
      <c r="K1858" t="s">
        <v>19</v>
      </c>
      <c r="L1858" s="15" t="str">
        <f t="shared" si="56"/>
        <v>9:00-18:00</v>
      </c>
      <c r="M1858" s="16">
        <f t="shared" si="57"/>
        <v>0.37</v>
      </c>
      <c r="N1858" s="15">
        <v>9.6300000000000008</v>
      </c>
      <c r="O1858" s="15">
        <v>57</v>
      </c>
      <c r="P1858" t="s">
        <v>29</v>
      </c>
      <c r="Q1858">
        <v>22</v>
      </c>
      <c r="R1858" t="s">
        <v>37</v>
      </c>
      <c r="S1858">
        <v>2014</v>
      </c>
      <c r="T1858" t="s">
        <v>22</v>
      </c>
      <c r="U1858" s="15">
        <v>3.9</v>
      </c>
      <c r="V1858" s="15">
        <v>1</v>
      </c>
      <c r="W1858" t="s">
        <v>27</v>
      </c>
    </row>
    <row r="1859" spans="1:23">
      <c r="A1859" t="s">
        <v>1903</v>
      </c>
      <c r="B1859">
        <v>37.851937</v>
      </c>
      <c r="C1859" s="15">
        <v>-122.43461499999999</v>
      </c>
      <c r="D1859" s="2" t="s">
        <v>6911</v>
      </c>
      <c r="E1859" s="14" t="s">
        <v>5061</v>
      </c>
      <c r="F1859" s="14" t="e" vm="5">
        <v>#VALUE!</v>
      </c>
      <c r="G1859" s="2" t="str">
        <f>_xlfn.XLOOKUP(E1859,missing_cities!$Q$2:$Q$56,missing_cities!$R$2:$R$56,"Not Found",0)</f>
        <v>United States</v>
      </c>
      <c r="H1859" t="str">
        <f>_xlfn.XLOOKUP(E1859,missing_cities!$Q$2:$Q$56,missing_cities!$S$2:$S$56,"Not Found",0)</f>
        <v>North America</v>
      </c>
      <c r="I1859" t="s">
        <v>1684</v>
      </c>
      <c r="J1859" s="15">
        <v>0.31</v>
      </c>
      <c r="K1859" t="s">
        <v>19</v>
      </c>
      <c r="L1859" s="15" t="str">
        <f t="shared" ref="L1859:L1922" si="58">IF(ISNUMBER(SEARCH("-",K1859)),K1859,"9.00-21.00")</f>
        <v>9:00-18:00</v>
      </c>
      <c r="M1859" s="16">
        <f t="shared" ref="M1859:M1922" si="59">IF(ISNUMBER(SEARCH("-", L1859)), TEXT(RIGHT(L1859, LEN(L1859) - FIND("-", L1859)), "0.00") - TEXT(LEFT(L1859, FIND("-", L1859)-1), "0.00"), "")</f>
        <v>0.37</v>
      </c>
      <c r="N1859" s="15">
        <v>7.65</v>
      </c>
      <c r="O1859" s="15">
        <v>78</v>
      </c>
      <c r="P1859" t="s">
        <v>25</v>
      </c>
      <c r="Q1859">
        <v>22</v>
      </c>
      <c r="R1859" t="s">
        <v>76</v>
      </c>
      <c r="S1859">
        <v>2023</v>
      </c>
      <c r="T1859" t="s">
        <v>31</v>
      </c>
      <c r="U1859" s="15">
        <v>4.7</v>
      </c>
      <c r="V1859" s="15">
        <v>9</v>
      </c>
      <c r="W1859" t="s">
        <v>32</v>
      </c>
    </row>
    <row r="1860" spans="1:23">
      <c r="A1860" t="s">
        <v>1904</v>
      </c>
      <c r="B1860">
        <v>55.714751999999997</v>
      </c>
      <c r="C1860" s="15">
        <v>37.519449999999999</v>
      </c>
      <c r="D1860" s="2" t="s">
        <v>6912</v>
      </c>
      <c r="E1860" s="14" t="s">
        <v>5052</v>
      </c>
      <c r="F1860" s="14" t="e" vm="2">
        <v>#VALUE!</v>
      </c>
      <c r="G1860" s="2" t="str">
        <f>_xlfn.XLOOKUP(E1860,missing_cities!$Q$2:$Q$56,missing_cities!$R$2:$R$56,"Not Found",0)</f>
        <v>Russia</v>
      </c>
      <c r="H1860" t="str">
        <f>_xlfn.XLOOKUP(E1860,missing_cities!$Q$2:$Q$56,missing_cities!$S$2:$S$56,"Not Found",0)</f>
        <v>Europe</v>
      </c>
      <c r="I1860" t="s">
        <v>1684</v>
      </c>
      <c r="J1860" s="15">
        <v>0.37</v>
      </c>
      <c r="K1860" t="s">
        <v>19</v>
      </c>
      <c r="L1860" s="15" t="str">
        <f t="shared" si="58"/>
        <v>9:00-18:00</v>
      </c>
      <c r="M1860" s="16">
        <f t="shared" si="59"/>
        <v>0.37</v>
      </c>
      <c r="N1860" s="15">
        <v>10.039999999999999</v>
      </c>
      <c r="O1860" s="15">
        <v>55</v>
      </c>
      <c r="P1860" t="s">
        <v>29</v>
      </c>
      <c r="Q1860">
        <v>150</v>
      </c>
      <c r="R1860" t="s">
        <v>132</v>
      </c>
      <c r="S1860">
        <v>2016</v>
      </c>
      <c r="T1860" t="s">
        <v>22</v>
      </c>
      <c r="U1860" s="15">
        <v>4.5999999999999996</v>
      </c>
      <c r="V1860" s="15">
        <v>7</v>
      </c>
      <c r="W1860" t="s">
        <v>27</v>
      </c>
    </row>
    <row r="1861" spans="1:23">
      <c r="A1861" t="s">
        <v>1905</v>
      </c>
      <c r="B1861">
        <v>52.562333000000002</v>
      </c>
      <c r="C1861" s="15">
        <v>13.352943</v>
      </c>
      <c r="D1861" s="2" t="s">
        <v>6913</v>
      </c>
      <c r="E1861" s="14" t="s">
        <v>5057</v>
      </c>
      <c r="F1861" s="14" t="e" vm="3">
        <v>#VALUE!</v>
      </c>
      <c r="G1861" s="2" t="str">
        <f>_xlfn.XLOOKUP(E1861,missing_cities!$Q$2:$Q$56,missing_cities!$R$2:$R$56,"Not Found",0)</f>
        <v>Germany</v>
      </c>
      <c r="H1861" t="str">
        <f>_xlfn.XLOOKUP(E1861,missing_cities!$Q$2:$Q$56,missing_cities!$S$2:$S$56,"Not Found",0)</f>
        <v>Europe</v>
      </c>
      <c r="I1861" t="s">
        <v>1684</v>
      </c>
      <c r="J1861" s="15">
        <v>0.5</v>
      </c>
      <c r="K1861" s="1">
        <v>45862</v>
      </c>
      <c r="L1861" s="15" t="str">
        <f t="shared" si="58"/>
        <v>9.00-21.00</v>
      </c>
      <c r="M1861" s="16">
        <f t="shared" si="59"/>
        <v>12</v>
      </c>
      <c r="N1861" s="15">
        <v>17.04</v>
      </c>
      <c r="O1861" s="15">
        <v>14</v>
      </c>
      <c r="P1861" t="s">
        <v>25</v>
      </c>
      <c r="Q1861">
        <v>150</v>
      </c>
      <c r="R1861" t="s">
        <v>30</v>
      </c>
      <c r="S1861">
        <v>2013</v>
      </c>
      <c r="T1861" t="s">
        <v>31</v>
      </c>
      <c r="U1861" s="15">
        <v>3.3</v>
      </c>
      <c r="V1861" s="15">
        <v>4</v>
      </c>
      <c r="W1861" t="s">
        <v>27</v>
      </c>
    </row>
    <row r="1862" spans="1:23">
      <c r="A1862" t="s">
        <v>1906</v>
      </c>
      <c r="B1862">
        <v>37.547401000000001</v>
      </c>
      <c r="C1862" s="15">
        <v>127.01442900000001</v>
      </c>
      <c r="D1862" s="2" t="s">
        <v>6914</v>
      </c>
      <c r="E1862" s="14" t="s">
        <v>5063</v>
      </c>
      <c r="F1862" s="14" t="e" vm="6">
        <v>#VALUE!</v>
      </c>
      <c r="G1862" s="2" t="str">
        <f>_xlfn.XLOOKUP(E1862,missing_cities!$Q$2:$Q$56,missing_cities!$R$2:$R$56,"Not Found",0)</f>
        <v>South Korea</v>
      </c>
      <c r="H1862" t="str">
        <f>_xlfn.XLOOKUP(E1862,missing_cities!$Q$2:$Q$56,missing_cities!$S$2:$S$56,"Not Found",0)</f>
        <v>Asia</v>
      </c>
      <c r="I1862" t="s">
        <v>1684</v>
      </c>
      <c r="J1862" s="15">
        <v>0.23</v>
      </c>
      <c r="K1862" t="s">
        <v>34</v>
      </c>
      <c r="L1862" s="15" t="str">
        <f t="shared" si="58"/>
        <v>6:00-22:00</v>
      </c>
      <c r="M1862" s="16">
        <f t="shared" si="59"/>
        <v>0.67</v>
      </c>
      <c r="N1862" s="15">
        <v>19.61</v>
      </c>
      <c r="O1862" s="15">
        <v>46</v>
      </c>
      <c r="P1862" t="s">
        <v>25</v>
      </c>
      <c r="Q1862">
        <v>22</v>
      </c>
      <c r="R1862" t="s">
        <v>37</v>
      </c>
      <c r="S1862">
        <v>2010</v>
      </c>
      <c r="T1862" t="s">
        <v>31</v>
      </c>
      <c r="U1862" s="15">
        <v>3.5</v>
      </c>
      <c r="V1862" s="15">
        <v>1</v>
      </c>
      <c r="W1862" t="s">
        <v>32</v>
      </c>
    </row>
    <row r="1863" spans="1:23">
      <c r="A1863" t="s">
        <v>1907</v>
      </c>
      <c r="B1863">
        <v>-23.698364999999999</v>
      </c>
      <c r="C1863" s="15">
        <v>-46.675358000000003</v>
      </c>
      <c r="D1863" s="2" t="s">
        <v>6915</v>
      </c>
      <c r="E1863" s="14" t="s">
        <v>5067</v>
      </c>
      <c r="F1863" s="14" t="e" vm="7">
        <v>#VALUE!</v>
      </c>
      <c r="G1863" s="2" t="str">
        <f>_xlfn.XLOOKUP(E1863,missing_cities!$Q$2:$Q$56,missing_cities!$R$2:$R$56,"Not Found",0)</f>
        <v>Brazil</v>
      </c>
      <c r="H1863" t="str">
        <f>_xlfn.XLOOKUP(E1863,missing_cities!$Q$2:$Q$56,missing_cities!$S$2:$S$56,"Not Found",0)</f>
        <v>South America</v>
      </c>
      <c r="I1863" t="s">
        <v>1684</v>
      </c>
      <c r="J1863" s="15">
        <v>0.47</v>
      </c>
      <c r="K1863" t="s">
        <v>19</v>
      </c>
      <c r="L1863" s="15" t="str">
        <f t="shared" si="58"/>
        <v>9:00-18:00</v>
      </c>
      <c r="M1863" s="16">
        <f t="shared" si="59"/>
        <v>0.37</v>
      </c>
      <c r="N1863" s="15">
        <v>8.7799999999999994</v>
      </c>
      <c r="O1863" s="15">
        <v>61</v>
      </c>
      <c r="P1863" t="s">
        <v>20</v>
      </c>
      <c r="Q1863">
        <v>350</v>
      </c>
      <c r="R1863" t="s">
        <v>26</v>
      </c>
      <c r="S1863">
        <v>2020</v>
      </c>
      <c r="T1863" t="s">
        <v>31</v>
      </c>
      <c r="U1863" s="15">
        <v>3.1</v>
      </c>
      <c r="V1863" s="15">
        <v>9</v>
      </c>
      <c r="W1863" t="s">
        <v>27</v>
      </c>
    </row>
    <row r="1864" spans="1:23">
      <c r="A1864" t="s">
        <v>1908</v>
      </c>
      <c r="B1864">
        <v>41.915275999999999</v>
      </c>
      <c r="C1864" s="15">
        <v>-87.789507</v>
      </c>
      <c r="D1864" s="2" t="s">
        <v>6916</v>
      </c>
      <c r="E1864" s="14" t="s">
        <v>5065</v>
      </c>
      <c r="F1864" s="14" t="e" vm="5">
        <v>#VALUE!</v>
      </c>
      <c r="G1864" s="2" t="str">
        <f>_xlfn.XLOOKUP(E1864,missing_cities!$Q$2:$Q$56,missing_cities!$R$2:$R$56,"Not Found",0)</f>
        <v>United States</v>
      </c>
      <c r="H1864" t="str">
        <f>_xlfn.XLOOKUP(E1864,missing_cities!$Q$2:$Q$56,missing_cities!$S$2:$S$56,"Not Found",0)</f>
        <v>North America</v>
      </c>
      <c r="I1864" t="s">
        <v>1684</v>
      </c>
      <c r="J1864" s="15">
        <v>0.18</v>
      </c>
      <c r="K1864" t="s">
        <v>34</v>
      </c>
      <c r="L1864" s="15" t="str">
        <f t="shared" si="58"/>
        <v>6:00-22:00</v>
      </c>
      <c r="M1864" s="16">
        <f t="shared" si="59"/>
        <v>0.67</v>
      </c>
      <c r="N1864" s="15">
        <v>6.81</v>
      </c>
      <c r="O1864" s="15">
        <v>49</v>
      </c>
      <c r="P1864" t="s">
        <v>39</v>
      </c>
      <c r="Q1864">
        <v>150</v>
      </c>
      <c r="R1864" t="s">
        <v>48</v>
      </c>
      <c r="S1864">
        <v>2016</v>
      </c>
      <c r="T1864" t="s">
        <v>22</v>
      </c>
      <c r="U1864" s="15">
        <v>3.6</v>
      </c>
      <c r="V1864" s="15">
        <v>8</v>
      </c>
      <c r="W1864" t="s">
        <v>23</v>
      </c>
    </row>
    <row r="1865" spans="1:23">
      <c r="A1865" t="s">
        <v>1909</v>
      </c>
      <c r="B1865">
        <v>85.165464999999998</v>
      </c>
      <c r="C1865" s="15">
        <v>148.11895000000001</v>
      </c>
      <c r="D1865" s="2" t="s">
        <v>6917</v>
      </c>
      <c r="E1865" s="14" t="str">
        <f>_xlfn.XLOOKUP(C1865,missing_cities!B:B,missing_cities!C:C,"Not Found",0)</f>
        <v>Not Found</v>
      </c>
      <c r="F1865" s="14" t="s">
        <v>9990</v>
      </c>
      <c r="G1865" s="2" t="str">
        <f>_xlfn.XLOOKUP(E1865,missing_cities!$Q$2:$Q$56,missing_cities!$R$2:$R$56,"Not Found",0)</f>
        <v>Not Found</v>
      </c>
      <c r="H1865" t="str">
        <f>_xlfn.XLOOKUP(E1865,missing_cities!$Q$2:$Q$56,missing_cities!$S$2:$S$56,"Not Found",0)</f>
        <v>Not Found</v>
      </c>
      <c r="I1865" t="s">
        <v>1684</v>
      </c>
      <c r="J1865" s="15">
        <v>0.49</v>
      </c>
      <c r="K1865" t="s">
        <v>34</v>
      </c>
      <c r="L1865" s="15" t="str">
        <f t="shared" si="58"/>
        <v>6:00-22:00</v>
      </c>
      <c r="M1865" s="16">
        <f t="shared" si="59"/>
        <v>0.67</v>
      </c>
      <c r="N1865" s="15">
        <v>0.62</v>
      </c>
      <c r="O1865" s="15">
        <v>32</v>
      </c>
      <c r="P1865" t="s">
        <v>29</v>
      </c>
      <c r="Q1865">
        <v>150</v>
      </c>
      <c r="R1865" t="s">
        <v>21</v>
      </c>
      <c r="S1865">
        <v>2011</v>
      </c>
      <c r="T1865" t="s">
        <v>31</v>
      </c>
      <c r="U1865" s="15">
        <v>3.3</v>
      </c>
      <c r="V1865" s="15">
        <v>10</v>
      </c>
      <c r="W1865" t="s">
        <v>23</v>
      </c>
    </row>
    <row r="1866" spans="1:23">
      <c r="A1866" t="s">
        <v>1910</v>
      </c>
      <c r="B1866">
        <v>43.655309000000003</v>
      </c>
      <c r="C1866" s="15">
        <v>-79.371273000000002</v>
      </c>
      <c r="D1866" s="2" t="s">
        <v>6918</v>
      </c>
      <c r="E1866" s="14" t="s">
        <v>5050</v>
      </c>
      <c r="F1866" s="14" t="e" vm="1">
        <v>#VALUE!</v>
      </c>
      <c r="G1866" s="2" t="str">
        <f>_xlfn.XLOOKUP(E1866,missing_cities!$Q$2:$Q$56,missing_cities!$R$2:$R$56,"Not Found",0)</f>
        <v>Canada</v>
      </c>
      <c r="H1866" t="str">
        <f>_xlfn.XLOOKUP(E1866,missing_cities!$Q$2:$Q$56,missing_cities!$S$2:$S$56,"Not Found",0)</f>
        <v>North America</v>
      </c>
      <c r="I1866" t="s">
        <v>1684</v>
      </c>
      <c r="J1866" s="15">
        <v>0.39</v>
      </c>
      <c r="K1866" s="1">
        <v>45862</v>
      </c>
      <c r="L1866" s="15" t="str">
        <f t="shared" si="58"/>
        <v>9.00-21.00</v>
      </c>
      <c r="M1866" s="16">
        <f t="shared" si="59"/>
        <v>12</v>
      </c>
      <c r="N1866" s="15">
        <v>3.14</v>
      </c>
      <c r="O1866" s="15">
        <v>80</v>
      </c>
      <c r="P1866" t="s">
        <v>37</v>
      </c>
      <c r="Q1866">
        <v>50</v>
      </c>
      <c r="R1866" t="s">
        <v>46</v>
      </c>
      <c r="S1866">
        <v>2010</v>
      </c>
      <c r="T1866" t="s">
        <v>31</v>
      </c>
      <c r="U1866" s="15">
        <v>4.9000000000000004</v>
      </c>
      <c r="V1866" s="15">
        <v>6</v>
      </c>
      <c r="W1866" t="s">
        <v>32</v>
      </c>
    </row>
    <row r="1867" spans="1:23">
      <c r="A1867" t="s">
        <v>1911</v>
      </c>
      <c r="B1867">
        <v>-33.785547000000001</v>
      </c>
      <c r="C1867" s="15">
        <v>18.469937999999999</v>
      </c>
      <c r="D1867" s="2" t="s">
        <v>6919</v>
      </c>
      <c r="E1867" s="14" t="s">
        <v>5085</v>
      </c>
      <c r="F1867" s="14" t="e" vm="12">
        <v>#VALUE!</v>
      </c>
      <c r="G1867" s="2" t="str">
        <f>_xlfn.XLOOKUP(E1867,missing_cities!$Q$2:$Q$56,missing_cities!$R$2:$R$56,"Not Found",0)</f>
        <v>South Africa</v>
      </c>
      <c r="H1867" t="str">
        <f>_xlfn.XLOOKUP(E1867,missing_cities!$Q$2:$Q$56,missing_cities!$S$2:$S$56,"Not Found",0)</f>
        <v>Africa</v>
      </c>
      <c r="I1867" t="s">
        <v>1684</v>
      </c>
      <c r="J1867" s="15">
        <v>0.31</v>
      </c>
      <c r="K1867" s="1">
        <v>45862</v>
      </c>
      <c r="L1867" s="15" t="str">
        <f t="shared" si="58"/>
        <v>9.00-21.00</v>
      </c>
      <c r="M1867" s="16">
        <f t="shared" si="59"/>
        <v>12</v>
      </c>
      <c r="N1867" s="15">
        <v>16.239999999999998</v>
      </c>
      <c r="O1867" s="15">
        <v>23</v>
      </c>
      <c r="P1867" t="s">
        <v>29</v>
      </c>
      <c r="Q1867">
        <v>50</v>
      </c>
      <c r="R1867" t="s">
        <v>21</v>
      </c>
      <c r="S1867">
        <v>2021</v>
      </c>
      <c r="T1867" t="s">
        <v>31</v>
      </c>
      <c r="U1867" s="15">
        <v>4.0999999999999996</v>
      </c>
      <c r="V1867" s="15">
        <v>7</v>
      </c>
      <c r="W1867" t="s">
        <v>27</v>
      </c>
    </row>
    <row r="1868" spans="1:23">
      <c r="A1868" t="s">
        <v>1912</v>
      </c>
      <c r="B1868">
        <v>37.551360000000003</v>
      </c>
      <c r="C1868" s="15">
        <v>127.046817</v>
      </c>
      <c r="D1868" s="2" t="s">
        <v>6920</v>
      </c>
      <c r="E1868" s="14" t="s">
        <v>5063</v>
      </c>
      <c r="F1868" s="14" t="e" vm="6">
        <v>#VALUE!</v>
      </c>
      <c r="G1868" s="2" t="str">
        <f>_xlfn.XLOOKUP(E1868,missing_cities!$Q$2:$Q$56,missing_cities!$R$2:$R$56,"Not Found",0)</f>
        <v>South Korea</v>
      </c>
      <c r="H1868" t="str">
        <f>_xlfn.XLOOKUP(E1868,missing_cities!$Q$2:$Q$56,missing_cities!$S$2:$S$56,"Not Found",0)</f>
        <v>Asia</v>
      </c>
      <c r="I1868" t="s">
        <v>1684</v>
      </c>
      <c r="J1868" s="15">
        <v>0.49</v>
      </c>
      <c r="K1868" s="1">
        <v>45862</v>
      </c>
      <c r="L1868" s="15" t="str">
        <f t="shared" si="58"/>
        <v>9.00-21.00</v>
      </c>
      <c r="M1868" s="16">
        <f t="shared" si="59"/>
        <v>12</v>
      </c>
      <c r="N1868" s="15">
        <v>8.14</v>
      </c>
      <c r="O1868" s="15">
        <v>87</v>
      </c>
      <c r="P1868" t="s">
        <v>25</v>
      </c>
      <c r="Q1868">
        <v>150</v>
      </c>
      <c r="R1868" t="s">
        <v>76</v>
      </c>
      <c r="S1868">
        <v>2019</v>
      </c>
      <c r="T1868" t="s">
        <v>22</v>
      </c>
      <c r="U1868" s="15">
        <v>3.3</v>
      </c>
      <c r="V1868" s="15">
        <v>10</v>
      </c>
      <c r="W1868" t="s">
        <v>27</v>
      </c>
    </row>
    <row r="1869" spans="1:23">
      <c r="A1869" t="s">
        <v>1913</v>
      </c>
      <c r="B1869">
        <v>61.004455999999998</v>
      </c>
      <c r="C1869" s="15">
        <v>49.650308000000003</v>
      </c>
      <c r="D1869" s="2" t="s">
        <v>6921</v>
      </c>
      <c r="E1869" s="14">
        <f>_xlfn.XLOOKUP(C1869,missing_cities!B:B,missing_cities!C:C,"Not Found",0)</f>
        <v>0</v>
      </c>
      <c r="F1869" s="14" t="s">
        <v>9990</v>
      </c>
      <c r="G1869" s="2" t="str">
        <f>_xlfn.XLOOKUP(E1869,missing_cities!$Q$2:$Q$56,missing_cities!$R$2:$R$56,"Not Found",0)</f>
        <v>Not Found</v>
      </c>
      <c r="H1869" t="str">
        <f>_xlfn.XLOOKUP(E1869,missing_cities!$Q$2:$Q$56,missing_cities!$S$2:$S$56,"Not Found",0)</f>
        <v>Not Found</v>
      </c>
      <c r="I1869" t="s">
        <v>1684</v>
      </c>
      <c r="J1869" s="15">
        <v>0.18</v>
      </c>
      <c r="K1869" s="1">
        <v>45862</v>
      </c>
      <c r="L1869" s="15" t="str">
        <f t="shared" si="58"/>
        <v>9.00-21.00</v>
      </c>
      <c r="M1869" s="16">
        <f t="shared" si="59"/>
        <v>12</v>
      </c>
      <c r="N1869" s="15">
        <v>18.25</v>
      </c>
      <c r="O1869" s="15">
        <v>75</v>
      </c>
      <c r="P1869" t="s">
        <v>20</v>
      </c>
      <c r="Q1869">
        <v>50</v>
      </c>
      <c r="R1869" t="s">
        <v>81</v>
      </c>
      <c r="S1869">
        <v>2014</v>
      </c>
      <c r="T1869" t="s">
        <v>22</v>
      </c>
      <c r="U1869" s="15">
        <v>4.3</v>
      </c>
      <c r="V1869" s="15">
        <v>9</v>
      </c>
      <c r="W1869" t="s">
        <v>32</v>
      </c>
    </row>
    <row r="1870" spans="1:23">
      <c r="A1870" t="s">
        <v>1914</v>
      </c>
      <c r="B1870">
        <v>41.884002000000002</v>
      </c>
      <c r="C1870" s="15">
        <v>-87.661800999999997</v>
      </c>
      <c r="D1870" s="2" t="s">
        <v>6922</v>
      </c>
      <c r="E1870" s="14" t="s">
        <v>5065</v>
      </c>
      <c r="F1870" s="14" t="e" vm="5">
        <v>#VALUE!</v>
      </c>
      <c r="G1870" s="2" t="str">
        <f>_xlfn.XLOOKUP(E1870,missing_cities!$Q$2:$Q$56,missing_cities!$R$2:$R$56,"Not Found",0)</f>
        <v>United States</v>
      </c>
      <c r="H1870" t="str">
        <f>_xlfn.XLOOKUP(E1870,missing_cities!$Q$2:$Q$56,missing_cities!$S$2:$S$56,"Not Found",0)</f>
        <v>North America</v>
      </c>
      <c r="I1870" t="s">
        <v>1684</v>
      </c>
      <c r="J1870" s="15">
        <v>0.28000000000000003</v>
      </c>
      <c r="K1870" t="s">
        <v>19</v>
      </c>
      <c r="L1870" s="15" t="str">
        <f t="shared" si="58"/>
        <v>9:00-18:00</v>
      </c>
      <c r="M1870" s="16">
        <f t="shared" si="59"/>
        <v>0.37</v>
      </c>
      <c r="N1870" s="15">
        <v>5.69</v>
      </c>
      <c r="O1870" s="15">
        <v>50</v>
      </c>
      <c r="P1870" t="s">
        <v>25</v>
      </c>
      <c r="Q1870">
        <v>350</v>
      </c>
      <c r="R1870" t="s">
        <v>26</v>
      </c>
      <c r="S1870">
        <v>2022</v>
      </c>
      <c r="T1870" t="s">
        <v>31</v>
      </c>
      <c r="U1870" s="15">
        <v>4.3</v>
      </c>
      <c r="V1870" s="15">
        <v>3</v>
      </c>
      <c r="W1870" t="s">
        <v>27</v>
      </c>
    </row>
    <row r="1871" spans="1:23">
      <c r="A1871" t="s">
        <v>1915</v>
      </c>
      <c r="B1871">
        <v>-33.76191</v>
      </c>
      <c r="C1871" s="15">
        <v>18.494644999999998</v>
      </c>
      <c r="D1871" s="2" t="s">
        <v>6923</v>
      </c>
      <c r="E1871" s="14" t="s">
        <v>5085</v>
      </c>
      <c r="F1871" s="14" t="e" vm="12">
        <v>#VALUE!</v>
      </c>
      <c r="G1871" s="2" t="str">
        <f>_xlfn.XLOOKUP(E1871,missing_cities!$Q$2:$Q$56,missing_cities!$R$2:$R$56,"Not Found",0)</f>
        <v>South Africa</v>
      </c>
      <c r="H1871" t="str">
        <f>_xlfn.XLOOKUP(E1871,missing_cities!$Q$2:$Q$56,missing_cities!$S$2:$S$56,"Not Found",0)</f>
        <v>Africa</v>
      </c>
      <c r="I1871" t="s">
        <v>1684</v>
      </c>
      <c r="J1871" s="15">
        <v>0.28999999999999998</v>
      </c>
      <c r="K1871" t="s">
        <v>34</v>
      </c>
      <c r="L1871" s="15" t="str">
        <f t="shared" si="58"/>
        <v>6:00-22:00</v>
      </c>
      <c r="M1871" s="16">
        <f t="shared" si="59"/>
        <v>0.67</v>
      </c>
      <c r="N1871" s="15">
        <v>19.579999999999998</v>
      </c>
      <c r="O1871" s="15">
        <v>30</v>
      </c>
      <c r="P1871" t="s">
        <v>39</v>
      </c>
      <c r="Q1871">
        <v>350</v>
      </c>
      <c r="R1871" t="s">
        <v>35</v>
      </c>
      <c r="S1871">
        <v>2022</v>
      </c>
      <c r="T1871" t="s">
        <v>22</v>
      </c>
      <c r="U1871" s="15">
        <v>4.3</v>
      </c>
      <c r="V1871" s="15">
        <v>10</v>
      </c>
      <c r="W1871" t="s">
        <v>23</v>
      </c>
    </row>
    <row r="1872" spans="1:23">
      <c r="A1872" t="s">
        <v>1916</v>
      </c>
      <c r="B1872">
        <v>19.543116000000001</v>
      </c>
      <c r="C1872" s="15">
        <v>-99.133983999999998</v>
      </c>
      <c r="D1872" s="2" t="s">
        <v>6924</v>
      </c>
      <c r="E1872" s="14" t="s">
        <v>5119</v>
      </c>
      <c r="F1872" s="14" t="e" vm="13">
        <v>#VALUE!</v>
      </c>
      <c r="G1872" s="2" t="str">
        <f>_xlfn.XLOOKUP(E1872,missing_cities!$Q$2:$Q$56,missing_cities!$R$2:$R$56,"Not Found",0)</f>
        <v>Mexico</v>
      </c>
      <c r="H1872" t="str">
        <f>_xlfn.XLOOKUP(E1872,missing_cities!$Q$2:$Q$56,missing_cities!$S$2:$S$56,"Not Found",0)</f>
        <v>North America</v>
      </c>
      <c r="I1872" t="s">
        <v>1684</v>
      </c>
      <c r="J1872" s="15">
        <v>0.11</v>
      </c>
      <c r="K1872" t="s">
        <v>34</v>
      </c>
      <c r="L1872" s="15" t="str">
        <f t="shared" si="58"/>
        <v>6:00-22:00</v>
      </c>
      <c r="M1872" s="16">
        <f t="shared" si="59"/>
        <v>0.67</v>
      </c>
      <c r="N1872" s="15">
        <v>13.09</v>
      </c>
      <c r="O1872" s="15">
        <v>90</v>
      </c>
      <c r="P1872" t="s">
        <v>25</v>
      </c>
      <c r="Q1872">
        <v>50</v>
      </c>
      <c r="R1872" t="s">
        <v>76</v>
      </c>
      <c r="S1872">
        <v>2023</v>
      </c>
      <c r="T1872" t="s">
        <v>31</v>
      </c>
      <c r="U1872" s="15">
        <v>4.5999999999999996</v>
      </c>
      <c r="V1872" s="15">
        <v>1</v>
      </c>
      <c r="W1872" t="s">
        <v>23</v>
      </c>
    </row>
    <row r="1873" spans="1:23">
      <c r="A1873" t="s">
        <v>1917</v>
      </c>
      <c r="B1873">
        <v>-33.873178000000003</v>
      </c>
      <c r="C1873" s="15">
        <v>18.571836000000001</v>
      </c>
      <c r="D1873" s="2" t="s">
        <v>6925</v>
      </c>
      <c r="E1873" s="14" t="s">
        <v>5085</v>
      </c>
      <c r="F1873" s="14" t="e" vm="12">
        <v>#VALUE!</v>
      </c>
      <c r="G1873" s="2" t="str">
        <f>_xlfn.XLOOKUP(E1873,missing_cities!$Q$2:$Q$56,missing_cities!$R$2:$R$56,"Not Found",0)</f>
        <v>South Africa</v>
      </c>
      <c r="H1873" t="str">
        <f>_xlfn.XLOOKUP(E1873,missing_cities!$Q$2:$Q$56,missing_cities!$S$2:$S$56,"Not Found",0)</f>
        <v>Africa</v>
      </c>
      <c r="I1873" t="s">
        <v>1684</v>
      </c>
      <c r="J1873" s="15">
        <v>0.3</v>
      </c>
      <c r="K1873" s="1">
        <v>45862</v>
      </c>
      <c r="L1873" s="15" t="str">
        <f t="shared" si="58"/>
        <v>9.00-21.00</v>
      </c>
      <c r="M1873" s="16">
        <f t="shared" si="59"/>
        <v>12</v>
      </c>
      <c r="N1873" s="15">
        <v>3.67</v>
      </c>
      <c r="O1873" s="15">
        <v>18</v>
      </c>
      <c r="P1873" t="s">
        <v>29</v>
      </c>
      <c r="Q1873">
        <v>22</v>
      </c>
      <c r="R1873" t="s">
        <v>21</v>
      </c>
      <c r="S1873">
        <v>2017</v>
      </c>
      <c r="T1873" t="s">
        <v>31</v>
      </c>
      <c r="U1873" s="15">
        <v>3.4</v>
      </c>
      <c r="V1873" s="15">
        <v>1</v>
      </c>
      <c r="W1873" t="s">
        <v>27</v>
      </c>
    </row>
    <row r="1874" spans="1:23">
      <c r="A1874" t="s">
        <v>1918</v>
      </c>
      <c r="B1874">
        <v>-23.667966</v>
      </c>
      <c r="C1874" s="15">
        <v>-46.518284999999999</v>
      </c>
      <c r="D1874" s="2" t="s">
        <v>6926</v>
      </c>
      <c r="E1874" s="14" t="s">
        <v>5067</v>
      </c>
      <c r="F1874" s="14" t="e" vm="7">
        <v>#VALUE!</v>
      </c>
      <c r="G1874" s="2" t="str">
        <f>_xlfn.XLOOKUP(E1874,missing_cities!$Q$2:$Q$56,missing_cities!$R$2:$R$56,"Not Found",0)</f>
        <v>Brazil</v>
      </c>
      <c r="H1874" t="str">
        <f>_xlfn.XLOOKUP(E1874,missing_cities!$Q$2:$Q$56,missing_cities!$S$2:$S$56,"Not Found",0)</f>
        <v>South America</v>
      </c>
      <c r="I1874" t="s">
        <v>1684</v>
      </c>
      <c r="J1874" s="15">
        <v>0.28000000000000003</v>
      </c>
      <c r="K1874" t="s">
        <v>19</v>
      </c>
      <c r="L1874" s="15" t="str">
        <f t="shared" si="58"/>
        <v>9:00-18:00</v>
      </c>
      <c r="M1874" s="16">
        <f t="shared" si="59"/>
        <v>0.37</v>
      </c>
      <c r="N1874" s="15">
        <v>18.63</v>
      </c>
      <c r="O1874" s="15">
        <v>46</v>
      </c>
      <c r="P1874" t="s">
        <v>39</v>
      </c>
      <c r="Q1874">
        <v>22</v>
      </c>
      <c r="R1874" t="s">
        <v>35</v>
      </c>
      <c r="S1874">
        <v>2023</v>
      </c>
      <c r="T1874" t="s">
        <v>22</v>
      </c>
      <c r="U1874" s="15">
        <v>3.3</v>
      </c>
      <c r="V1874" s="15">
        <v>10</v>
      </c>
      <c r="W1874" t="s">
        <v>23</v>
      </c>
    </row>
    <row r="1875" spans="1:23">
      <c r="A1875" t="s">
        <v>1919</v>
      </c>
      <c r="B1875">
        <v>9.9328219999999998</v>
      </c>
      <c r="C1875" s="15">
        <v>-104.895662</v>
      </c>
      <c r="D1875" s="2" t="s">
        <v>6927</v>
      </c>
      <c r="E1875" s="14" t="str">
        <f>_xlfn.XLOOKUP(C1875,missing_cities!B:B,missing_cities!C:C,"Not Found",0)</f>
        <v>Error</v>
      </c>
      <c r="F1875" s="14" t="s">
        <v>9987</v>
      </c>
      <c r="G1875" s="2" t="str">
        <f>_xlfn.XLOOKUP(E1875,missing_cities!$Q$2:$Q$56,missing_cities!$R$2:$R$56,"Not Found",0)</f>
        <v>Error</v>
      </c>
      <c r="H1875" t="str">
        <f>_xlfn.XLOOKUP(E1875,missing_cities!$Q$2:$Q$56,missing_cities!$S$2:$S$56,"Not Found",0)</f>
        <v>Error</v>
      </c>
      <c r="I1875" t="s">
        <v>1684</v>
      </c>
      <c r="J1875" s="15">
        <v>0.12</v>
      </c>
      <c r="K1875" t="s">
        <v>34</v>
      </c>
      <c r="L1875" s="15" t="str">
        <f t="shared" si="58"/>
        <v>6:00-22:00</v>
      </c>
      <c r="M1875" s="16">
        <f t="shared" si="59"/>
        <v>0.67</v>
      </c>
      <c r="N1875" s="15">
        <v>13.09</v>
      </c>
      <c r="O1875" s="15">
        <v>14</v>
      </c>
      <c r="P1875" t="s">
        <v>39</v>
      </c>
      <c r="Q1875">
        <v>350</v>
      </c>
      <c r="R1875" t="s">
        <v>97</v>
      </c>
      <c r="S1875">
        <v>2023</v>
      </c>
      <c r="T1875" t="s">
        <v>22</v>
      </c>
      <c r="U1875" s="15">
        <v>4.3</v>
      </c>
      <c r="V1875" s="15">
        <v>8</v>
      </c>
      <c r="W1875" t="s">
        <v>23</v>
      </c>
    </row>
    <row r="1876" spans="1:23">
      <c r="A1876" t="s">
        <v>1920</v>
      </c>
      <c r="B1876">
        <v>39.821086000000001</v>
      </c>
      <c r="C1876" s="15">
        <v>116.433089</v>
      </c>
      <c r="D1876" s="2" t="s">
        <v>6928</v>
      </c>
      <c r="E1876" s="14" t="s">
        <v>5071</v>
      </c>
      <c r="F1876" s="14" t="e" vm="9">
        <v>#VALUE!</v>
      </c>
      <c r="G1876" s="2" t="str">
        <f>_xlfn.XLOOKUP(E1876,missing_cities!$Q$2:$Q$56,missing_cities!$R$2:$R$56,"Not Found",0)</f>
        <v>China</v>
      </c>
      <c r="H1876" t="str">
        <f>_xlfn.XLOOKUP(E1876,missing_cities!$Q$2:$Q$56,missing_cities!$S$2:$S$56,"Not Found",0)</f>
        <v>Asia</v>
      </c>
      <c r="I1876" t="s">
        <v>1684</v>
      </c>
      <c r="J1876" s="15">
        <v>0.15</v>
      </c>
      <c r="K1876" t="s">
        <v>34</v>
      </c>
      <c r="L1876" s="15" t="str">
        <f t="shared" si="58"/>
        <v>6:00-22:00</v>
      </c>
      <c r="M1876" s="16">
        <f t="shared" si="59"/>
        <v>0.67</v>
      </c>
      <c r="N1876" s="15">
        <v>9.2899999999999991</v>
      </c>
      <c r="O1876" s="15">
        <v>53</v>
      </c>
      <c r="P1876" t="s">
        <v>25</v>
      </c>
      <c r="Q1876">
        <v>350</v>
      </c>
      <c r="R1876" t="s">
        <v>132</v>
      </c>
      <c r="S1876">
        <v>2011</v>
      </c>
      <c r="T1876" t="s">
        <v>31</v>
      </c>
      <c r="U1876" s="15">
        <v>3.3</v>
      </c>
      <c r="V1876" s="15">
        <v>4</v>
      </c>
      <c r="W1876" t="s">
        <v>23</v>
      </c>
    </row>
    <row r="1877" spans="1:23">
      <c r="A1877" t="s">
        <v>1921</v>
      </c>
      <c r="B1877">
        <v>-23.507062999999999</v>
      </c>
      <c r="C1877" s="15">
        <v>-46.594695000000002</v>
      </c>
      <c r="D1877" s="2" t="s">
        <v>6929</v>
      </c>
      <c r="E1877" s="14" t="s">
        <v>5067</v>
      </c>
      <c r="F1877" s="14" t="e" vm="7">
        <v>#VALUE!</v>
      </c>
      <c r="G1877" s="2" t="str">
        <f>_xlfn.XLOOKUP(E1877,missing_cities!$Q$2:$Q$56,missing_cities!$R$2:$R$56,"Not Found",0)</f>
        <v>Brazil</v>
      </c>
      <c r="H1877" t="str">
        <f>_xlfn.XLOOKUP(E1877,missing_cities!$Q$2:$Q$56,missing_cities!$S$2:$S$56,"Not Found",0)</f>
        <v>South America</v>
      </c>
      <c r="I1877" t="s">
        <v>1684</v>
      </c>
      <c r="J1877" s="15">
        <v>0.32</v>
      </c>
      <c r="K1877" t="s">
        <v>34</v>
      </c>
      <c r="L1877" s="15" t="str">
        <f t="shared" si="58"/>
        <v>6:00-22:00</v>
      </c>
      <c r="M1877" s="16">
        <f t="shared" si="59"/>
        <v>0.67</v>
      </c>
      <c r="N1877" s="15">
        <v>19.8</v>
      </c>
      <c r="O1877" s="15">
        <v>76</v>
      </c>
      <c r="P1877" t="s">
        <v>25</v>
      </c>
      <c r="Q1877">
        <v>50</v>
      </c>
      <c r="R1877" t="s">
        <v>42</v>
      </c>
      <c r="S1877">
        <v>2014</v>
      </c>
      <c r="T1877" t="s">
        <v>22</v>
      </c>
      <c r="U1877" s="15">
        <v>4.2</v>
      </c>
      <c r="V1877" s="15">
        <v>8</v>
      </c>
      <c r="W1877" t="s">
        <v>23</v>
      </c>
    </row>
    <row r="1878" spans="1:23">
      <c r="A1878" t="s">
        <v>1922</v>
      </c>
      <c r="B1878">
        <v>52.500380999999997</v>
      </c>
      <c r="C1878" s="15">
        <v>13.304266999999999</v>
      </c>
      <c r="D1878" s="2" t="s">
        <v>6930</v>
      </c>
      <c r="E1878" s="14" t="s">
        <v>5057</v>
      </c>
      <c r="F1878" s="14" t="e" vm="3">
        <v>#VALUE!</v>
      </c>
      <c r="G1878" s="2" t="str">
        <f>_xlfn.XLOOKUP(E1878,missing_cities!$Q$2:$Q$56,missing_cities!$R$2:$R$56,"Not Found",0)</f>
        <v>Germany</v>
      </c>
      <c r="H1878" t="str">
        <f>_xlfn.XLOOKUP(E1878,missing_cities!$Q$2:$Q$56,missing_cities!$S$2:$S$56,"Not Found",0)</f>
        <v>Europe</v>
      </c>
      <c r="I1878" t="s">
        <v>1684</v>
      </c>
      <c r="J1878" s="15">
        <v>0.15</v>
      </c>
      <c r="K1878" t="s">
        <v>19</v>
      </c>
      <c r="L1878" s="15" t="str">
        <f t="shared" si="58"/>
        <v>9:00-18:00</v>
      </c>
      <c r="M1878" s="16">
        <f t="shared" si="59"/>
        <v>0.37</v>
      </c>
      <c r="N1878" s="15">
        <v>11.34</v>
      </c>
      <c r="O1878" s="15">
        <v>94</v>
      </c>
      <c r="P1878" t="s">
        <v>29</v>
      </c>
      <c r="Q1878">
        <v>150</v>
      </c>
      <c r="R1878" t="s">
        <v>48</v>
      </c>
      <c r="S1878">
        <v>2012</v>
      </c>
      <c r="T1878" t="s">
        <v>31</v>
      </c>
      <c r="U1878" s="15">
        <v>3.5</v>
      </c>
      <c r="V1878" s="15">
        <v>7</v>
      </c>
      <c r="W1878" t="s">
        <v>27</v>
      </c>
    </row>
    <row r="1879" spans="1:23">
      <c r="A1879" t="s">
        <v>1923</v>
      </c>
      <c r="B1879">
        <v>13.837657</v>
      </c>
      <c r="C1879" s="15">
        <v>100.460021</v>
      </c>
      <c r="D1879" s="2" t="s">
        <v>6931</v>
      </c>
      <c r="E1879" s="14" t="s">
        <v>5059</v>
      </c>
      <c r="F1879" s="14" t="e" vm="4">
        <v>#VALUE!</v>
      </c>
      <c r="G1879" s="2" t="str">
        <f>_xlfn.XLOOKUP(E1879,missing_cities!$Q$2:$Q$56,missing_cities!$R$2:$R$56,"Not Found",0)</f>
        <v>Thailand</v>
      </c>
      <c r="H1879" t="str">
        <f>_xlfn.XLOOKUP(E1879,missing_cities!$Q$2:$Q$56,missing_cities!$S$2:$S$56,"Not Found",0)</f>
        <v>Asia</v>
      </c>
      <c r="I1879" t="s">
        <v>1684</v>
      </c>
      <c r="J1879" s="15">
        <v>0.12</v>
      </c>
      <c r="K1879" t="s">
        <v>19</v>
      </c>
      <c r="L1879" s="15" t="str">
        <f t="shared" si="58"/>
        <v>9:00-18:00</v>
      </c>
      <c r="M1879" s="16">
        <f t="shared" si="59"/>
        <v>0.37</v>
      </c>
      <c r="N1879" s="15">
        <v>0.71</v>
      </c>
      <c r="O1879" s="15">
        <v>84</v>
      </c>
      <c r="P1879" t="s">
        <v>37</v>
      </c>
      <c r="Q1879">
        <v>350</v>
      </c>
      <c r="R1879" t="s">
        <v>97</v>
      </c>
      <c r="S1879">
        <v>2017</v>
      </c>
      <c r="T1879" t="s">
        <v>31</v>
      </c>
      <c r="U1879" s="15">
        <v>4</v>
      </c>
      <c r="V1879" s="15">
        <v>1</v>
      </c>
      <c r="W1879" t="s">
        <v>23</v>
      </c>
    </row>
    <row r="1880" spans="1:23">
      <c r="A1880" t="s">
        <v>1924</v>
      </c>
      <c r="B1880">
        <v>-23.688265000000001</v>
      </c>
      <c r="C1880" s="15">
        <v>-46.511622000000003</v>
      </c>
      <c r="D1880" s="2" t="s">
        <v>6932</v>
      </c>
      <c r="E1880" s="14" t="s">
        <v>5067</v>
      </c>
      <c r="F1880" s="14" t="e" vm="7">
        <v>#VALUE!</v>
      </c>
      <c r="G1880" s="2" t="str">
        <f>_xlfn.XLOOKUP(E1880,missing_cities!$Q$2:$Q$56,missing_cities!$R$2:$R$56,"Not Found",0)</f>
        <v>Brazil</v>
      </c>
      <c r="H1880" t="str">
        <f>_xlfn.XLOOKUP(E1880,missing_cities!$Q$2:$Q$56,missing_cities!$S$2:$S$56,"Not Found",0)</f>
        <v>South America</v>
      </c>
      <c r="I1880" t="s">
        <v>1684</v>
      </c>
      <c r="J1880" s="15">
        <v>0.42</v>
      </c>
      <c r="K1880" t="s">
        <v>19</v>
      </c>
      <c r="L1880" s="15" t="str">
        <f t="shared" si="58"/>
        <v>9:00-18:00</v>
      </c>
      <c r="M1880" s="16">
        <f t="shared" si="59"/>
        <v>0.37</v>
      </c>
      <c r="N1880" s="15">
        <v>15.43</v>
      </c>
      <c r="O1880" s="15">
        <v>18</v>
      </c>
      <c r="P1880" t="s">
        <v>37</v>
      </c>
      <c r="Q1880">
        <v>50</v>
      </c>
      <c r="R1880" t="s">
        <v>26</v>
      </c>
      <c r="S1880">
        <v>2011</v>
      </c>
      <c r="T1880" t="s">
        <v>22</v>
      </c>
      <c r="U1880" s="15">
        <v>4.8</v>
      </c>
      <c r="V1880" s="15">
        <v>4</v>
      </c>
      <c r="W1880" t="s">
        <v>23</v>
      </c>
    </row>
    <row r="1881" spans="1:23">
      <c r="A1881" t="s">
        <v>1925</v>
      </c>
      <c r="B1881">
        <v>13.870118</v>
      </c>
      <c r="C1881" s="15">
        <v>100.475613</v>
      </c>
      <c r="D1881" s="2" t="s">
        <v>6933</v>
      </c>
      <c r="E1881" s="14" t="s">
        <v>5059</v>
      </c>
      <c r="F1881" s="14" t="e" vm="4">
        <v>#VALUE!</v>
      </c>
      <c r="G1881" s="2" t="str">
        <f>_xlfn.XLOOKUP(E1881,missing_cities!$Q$2:$Q$56,missing_cities!$R$2:$R$56,"Not Found",0)</f>
        <v>Thailand</v>
      </c>
      <c r="H1881" t="str">
        <f>_xlfn.XLOOKUP(E1881,missing_cities!$Q$2:$Q$56,missing_cities!$S$2:$S$56,"Not Found",0)</f>
        <v>Asia</v>
      </c>
      <c r="I1881" t="s">
        <v>1684</v>
      </c>
      <c r="J1881" s="15">
        <v>0.48</v>
      </c>
      <c r="K1881" s="1">
        <v>45862</v>
      </c>
      <c r="L1881" s="15" t="str">
        <f t="shared" si="58"/>
        <v>9.00-21.00</v>
      </c>
      <c r="M1881" s="16">
        <f t="shared" si="59"/>
        <v>12</v>
      </c>
      <c r="N1881" s="15">
        <v>2.35</v>
      </c>
      <c r="O1881" s="15">
        <v>17</v>
      </c>
      <c r="P1881" t="s">
        <v>29</v>
      </c>
      <c r="Q1881">
        <v>50</v>
      </c>
      <c r="R1881" t="s">
        <v>30</v>
      </c>
      <c r="S1881">
        <v>2017</v>
      </c>
      <c r="T1881" t="s">
        <v>31</v>
      </c>
      <c r="U1881" s="15">
        <v>4.4000000000000004</v>
      </c>
      <c r="V1881" s="15">
        <v>1</v>
      </c>
      <c r="W1881" t="s">
        <v>23</v>
      </c>
    </row>
    <row r="1882" spans="1:23">
      <c r="A1882" t="s">
        <v>1926</v>
      </c>
      <c r="B1882">
        <v>34.109865999999997</v>
      </c>
      <c r="C1882" s="15">
        <v>-118.32553799999999</v>
      </c>
      <c r="D1882" s="2" t="s">
        <v>6934</v>
      </c>
      <c r="E1882" s="14" t="s">
        <v>5111</v>
      </c>
      <c r="F1882" s="14" t="e" vm="5">
        <v>#VALUE!</v>
      </c>
      <c r="G1882" s="2" t="str">
        <f>_xlfn.XLOOKUP(E1882,missing_cities!$Q$2:$Q$56,missing_cities!$R$2:$R$56,"Not Found",0)</f>
        <v>United States</v>
      </c>
      <c r="H1882" t="str">
        <f>_xlfn.XLOOKUP(E1882,missing_cities!$Q$2:$Q$56,missing_cities!$S$2:$S$56,"Not Found",0)</f>
        <v>North America</v>
      </c>
      <c r="I1882" t="s">
        <v>1684</v>
      </c>
      <c r="J1882" s="15">
        <v>0.45</v>
      </c>
      <c r="K1882" t="s">
        <v>19</v>
      </c>
      <c r="L1882" s="15" t="str">
        <f t="shared" si="58"/>
        <v>9:00-18:00</v>
      </c>
      <c r="M1882" s="16">
        <f t="shared" si="59"/>
        <v>0.37</v>
      </c>
      <c r="N1882" s="15">
        <v>5.81</v>
      </c>
      <c r="O1882" s="15">
        <v>16</v>
      </c>
      <c r="P1882" t="s">
        <v>29</v>
      </c>
      <c r="Q1882">
        <v>150</v>
      </c>
      <c r="R1882" t="s">
        <v>76</v>
      </c>
      <c r="S1882">
        <v>2017</v>
      </c>
      <c r="T1882" t="s">
        <v>22</v>
      </c>
      <c r="U1882" s="15">
        <v>3.4</v>
      </c>
      <c r="V1882" s="15">
        <v>1</v>
      </c>
      <c r="W1882" t="s">
        <v>23</v>
      </c>
    </row>
    <row r="1883" spans="1:23">
      <c r="A1883" t="s">
        <v>1927</v>
      </c>
      <c r="B1883">
        <v>52.491942000000002</v>
      </c>
      <c r="C1883" s="15">
        <v>13.431195000000001</v>
      </c>
      <c r="D1883" s="2" t="s">
        <v>6935</v>
      </c>
      <c r="E1883" s="14" t="s">
        <v>5057</v>
      </c>
      <c r="F1883" s="14" t="e" vm="3">
        <v>#VALUE!</v>
      </c>
      <c r="G1883" s="2" t="str">
        <f>_xlfn.XLOOKUP(E1883,missing_cities!$Q$2:$Q$56,missing_cities!$R$2:$R$56,"Not Found",0)</f>
        <v>Germany</v>
      </c>
      <c r="H1883" t="str">
        <f>_xlfn.XLOOKUP(E1883,missing_cities!$Q$2:$Q$56,missing_cities!$S$2:$S$56,"Not Found",0)</f>
        <v>Europe</v>
      </c>
      <c r="I1883" t="s">
        <v>1684</v>
      </c>
      <c r="J1883" s="15">
        <v>0.33</v>
      </c>
      <c r="K1883" t="s">
        <v>34</v>
      </c>
      <c r="L1883" s="15" t="str">
        <f t="shared" si="58"/>
        <v>6:00-22:00</v>
      </c>
      <c r="M1883" s="16">
        <f t="shared" si="59"/>
        <v>0.67</v>
      </c>
      <c r="N1883" s="15">
        <v>4.96</v>
      </c>
      <c r="O1883" s="15">
        <v>24</v>
      </c>
      <c r="P1883" t="s">
        <v>20</v>
      </c>
      <c r="Q1883">
        <v>50</v>
      </c>
      <c r="R1883" t="s">
        <v>46</v>
      </c>
      <c r="S1883">
        <v>2019</v>
      </c>
      <c r="T1883" t="s">
        <v>22</v>
      </c>
      <c r="U1883" s="15">
        <v>4.5</v>
      </c>
      <c r="V1883" s="15">
        <v>3</v>
      </c>
      <c r="W1883" t="s">
        <v>23</v>
      </c>
    </row>
    <row r="1884" spans="1:23">
      <c r="A1884" t="s">
        <v>1928</v>
      </c>
      <c r="B1884">
        <v>55.772837000000003</v>
      </c>
      <c r="C1884" s="15">
        <v>37.569639000000002</v>
      </c>
      <c r="D1884" s="2" t="s">
        <v>6936</v>
      </c>
      <c r="E1884" s="14" t="s">
        <v>5052</v>
      </c>
      <c r="F1884" s="14" t="e" vm="2">
        <v>#VALUE!</v>
      </c>
      <c r="G1884" s="2" t="str">
        <f>_xlfn.XLOOKUP(E1884,missing_cities!$Q$2:$Q$56,missing_cities!$R$2:$R$56,"Not Found",0)</f>
        <v>Russia</v>
      </c>
      <c r="H1884" t="str">
        <f>_xlfn.XLOOKUP(E1884,missing_cities!$Q$2:$Q$56,missing_cities!$S$2:$S$56,"Not Found",0)</f>
        <v>Europe</v>
      </c>
      <c r="I1884" t="s">
        <v>1684</v>
      </c>
      <c r="J1884" s="15">
        <v>0.48</v>
      </c>
      <c r="K1884" t="s">
        <v>19</v>
      </c>
      <c r="L1884" s="15" t="str">
        <f t="shared" si="58"/>
        <v>9:00-18:00</v>
      </c>
      <c r="M1884" s="16">
        <f t="shared" si="59"/>
        <v>0.37</v>
      </c>
      <c r="N1884" s="15">
        <v>12.9</v>
      </c>
      <c r="O1884" s="15">
        <v>61</v>
      </c>
      <c r="P1884" t="s">
        <v>20</v>
      </c>
      <c r="Q1884">
        <v>50</v>
      </c>
      <c r="R1884" t="s">
        <v>48</v>
      </c>
      <c r="S1884">
        <v>2020</v>
      </c>
      <c r="T1884" t="s">
        <v>31</v>
      </c>
      <c r="U1884" s="15">
        <v>3.4</v>
      </c>
      <c r="V1884" s="15">
        <v>6</v>
      </c>
      <c r="W1884" t="s">
        <v>23</v>
      </c>
    </row>
    <row r="1885" spans="1:23">
      <c r="A1885" t="s">
        <v>1929</v>
      </c>
      <c r="B1885">
        <v>-23.666270999999998</v>
      </c>
      <c r="C1885" s="15">
        <v>-46.699213999999998</v>
      </c>
      <c r="D1885" s="2" t="s">
        <v>6937</v>
      </c>
      <c r="E1885" s="14" t="s">
        <v>5067</v>
      </c>
      <c r="F1885" s="14" t="e" vm="7">
        <v>#VALUE!</v>
      </c>
      <c r="G1885" s="2" t="str">
        <f>_xlfn.XLOOKUP(E1885,missing_cities!$Q$2:$Q$56,missing_cities!$R$2:$R$56,"Not Found",0)</f>
        <v>Brazil</v>
      </c>
      <c r="H1885" t="str">
        <f>_xlfn.XLOOKUP(E1885,missing_cities!$Q$2:$Q$56,missing_cities!$S$2:$S$56,"Not Found",0)</f>
        <v>South America</v>
      </c>
      <c r="I1885" t="s">
        <v>1684</v>
      </c>
      <c r="J1885" s="15">
        <v>0.43</v>
      </c>
      <c r="K1885" t="s">
        <v>19</v>
      </c>
      <c r="L1885" s="15" t="str">
        <f t="shared" si="58"/>
        <v>9:00-18:00</v>
      </c>
      <c r="M1885" s="16">
        <f t="shared" si="59"/>
        <v>0.37</v>
      </c>
      <c r="N1885" s="15">
        <v>8.74</v>
      </c>
      <c r="O1885" s="15">
        <v>18</v>
      </c>
      <c r="P1885" t="s">
        <v>37</v>
      </c>
      <c r="Q1885">
        <v>22</v>
      </c>
      <c r="R1885" t="s">
        <v>26</v>
      </c>
      <c r="S1885">
        <v>2017</v>
      </c>
      <c r="T1885" t="s">
        <v>22</v>
      </c>
      <c r="U1885" s="15">
        <v>3.1</v>
      </c>
      <c r="V1885" s="15">
        <v>7</v>
      </c>
      <c r="W1885" t="s">
        <v>32</v>
      </c>
    </row>
    <row r="1886" spans="1:23">
      <c r="A1886" t="s">
        <v>1930</v>
      </c>
      <c r="B1886">
        <v>25.331284</v>
      </c>
      <c r="C1886" s="15">
        <v>55.395541999999999</v>
      </c>
      <c r="D1886" s="2" t="s">
        <v>6938</v>
      </c>
      <c r="E1886" s="14" t="s">
        <v>5076</v>
      </c>
      <c r="F1886" s="14" t="e" vm="10">
        <v>#VALUE!</v>
      </c>
      <c r="G1886" s="2" t="str">
        <f>_xlfn.XLOOKUP(E1886,missing_cities!$Q$2:$Q$56,missing_cities!$R$2:$R$56,"Not Found",0)</f>
        <v>United Arab Emirates</v>
      </c>
      <c r="H1886" t="str">
        <f>_xlfn.XLOOKUP(E1886,missing_cities!$Q$2:$Q$56,missing_cities!$S$2:$S$56,"Not Found",0)</f>
        <v>Asia</v>
      </c>
      <c r="I1886" t="s">
        <v>1684</v>
      </c>
      <c r="J1886" s="15">
        <v>0.11</v>
      </c>
      <c r="K1886" t="s">
        <v>34</v>
      </c>
      <c r="L1886" s="15" t="str">
        <f t="shared" si="58"/>
        <v>6:00-22:00</v>
      </c>
      <c r="M1886" s="16">
        <f t="shared" si="59"/>
        <v>0.67</v>
      </c>
      <c r="N1886" s="15">
        <v>6.71</v>
      </c>
      <c r="O1886" s="15">
        <v>13</v>
      </c>
      <c r="P1886" t="s">
        <v>29</v>
      </c>
      <c r="Q1886">
        <v>22</v>
      </c>
      <c r="R1886" t="s">
        <v>48</v>
      </c>
      <c r="S1886">
        <v>2023</v>
      </c>
      <c r="T1886" t="s">
        <v>22</v>
      </c>
      <c r="U1886" s="15">
        <v>3.6</v>
      </c>
      <c r="V1886" s="15">
        <v>5</v>
      </c>
      <c r="W1886" t="s">
        <v>32</v>
      </c>
    </row>
    <row r="1887" spans="1:23">
      <c r="A1887" t="s">
        <v>1931</v>
      </c>
      <c r="B1887">
        <v>39.987653000000002</v>
      </c>
      <c r="C1887" s="15">
        <v>116.377464</v>
      </c>
      <c r="D1887" s="2" t="s">
        <v>6939</v>
      </c>
      <c r="E1887" s="14" t="s">
        <v>5071</v>
      </c>
      <c r="F1887" s="14" t="e" vm="9">
        <v>#VALUE!</v>
      </c>
      <c r="G1887" s="2" t="str">
        <f>_xlfn.XLOOKUP(E1887,missing_cities!$Q$2:$Q$56,missing_cities!$R$2:$R$56,"Not Found",0)</f>
        <v>China</v>
      </c>
      <c r="H1887" t="str">
        <f>_xlfn.XLOOKUP(E1887,missing_cities!$Q$2:$Q$56,missing_cities!$S$2:$S$56,"Not Found",0)</f>
        <v>Asia</v>
      </c>
      <c r="I1887" t="s">
        <v>1684</v>
      </c>
      <c r="J1887" s="15">
        <v>0.32</v>
      </c>
      <c r="K1887" s="1">
        <v>45862</v>
      </c>
      <c r="L1887" s="15" t="str">
        <f t="shared" si="58"/>
        <v>9.00-21.00</v>
      </c>
      <c r="M1887" s="16">
        <f t="shared" si="59"/>
        <v>12</v>
      </c>
      <c r="N1887" s="15">
        <v>17.98</v>
      </c>
      <c r="O1887" s="15">
        <v>28</v>
      </c>
      <c r="P1887" t="s">
        <v>25</v>
      </c>
      <c r="Q1887">
        <v>150</v>
      </c>
      <c r="R1887" t="s">
        <v>30</v>
      </c>
      <c r="S1887">
        <v>2020</v>
      </c>
      <c r="T1887" t="s">
        <v>22</v>
      </c>
      <c r="U1887" s="15">
        <v>4.0999999999999996</v>
      </c>
      <c r="V1887" s="15">
        <v>7</v>
      </c>
      <c r="W1887" t="s">
        <v>23</v>
      </c>
    </row>
    <row r="1888" spans="1:23">
      <c r="A1888" t="s">
        <v>1932</v>
      </c>
      <c r="B1888">
        <v>18.921717999999998</v>
      </c>
      <c r="C1888" s="15">
        <v>72.952445999999995</v>
      </c>
      <c r="D1888" s="2" t="s">
        <v>6940</v>
      </c>
      <c r="E1888" s="14" t="s">
        <v>5079</v>
      </c>
      <c r="F1888" s="14" t="e" vm="11">
        <v>#VALUE!</v>
      </c>
      <c r="G1888" s="2" t="str">
        <f>_xlfn.XLOOKUP(E1888,missing_cities!$Q$2:$Q$56,missing_cities!$R$2:$R$56,"Not Found",0)</f>
        <v>India</v>
      </c>
      <c r="H1888" t="str">
        <f>_xlfn.XLOOKUP(E1888,missing_cities!$Q$2:$Q$56,missing_cities!$S$2:$S$56,"Not Found",0)</f>
        <v>Asia</v>
      </c>
      <c r="I1888" t="s">
        <v>1684</v>
      </c>
      <c r="J1888" s="15">
        <v>0.13</v>
      </c>
      <c r="K1888" s="1">
        <v>45862</v>
      </c>
      <c r="L1888" s="15" t="str">
        <f t="shared" si="58"/>
        <v>9.00-21.00</v>
      </c>
      <c r="M1888" s="16">
        <f t="shared" si="59"/>
        <v>12</v>
      </c>
      <c r="N1888" s="15">
        <v>2.73</v>
      </c>
      <c r="O1888" s="15">
        <v>12</v>
      </c>
      <c r="P1888" t="s">
        <v>37</v>
      </c>
      <c r="Q1888">
        <v>22</v>
      </c>
      <c r="R1888" t="s">
        <v>48</v>
      </c>
      <c r="S1888">
        <v>2015</v>
      </c>
      <c r="T1888" t="s">
        <v>22</v>
      </c>
      <c r="U1888" s="15">
        <v>3.9</v>
      </c>
      <c r="V1888" s="15">
        <v>4</v>
      </c>
      <c r="W1888" t="s">
        <v>27</v>
      </c>
    </row>
    <row r="1889" spans="1:23">
      <c r="A1889" t="s">
        <v>1933</v>
      </c>
      <c r="B1889">
        <v>39.839128000000002</v>
      </c>
      <c r="C1889" s="15">
        <v>116.339035</v>
      </c>
      <c r="D1889" s="2" t="s">
        <v>6941</v>
      </c>
      <c r="E1889" s="14" t="s">
        <v>5071</v>
      </c>
      <c r="F1889" s="14" t="e" vm="9">
        <v>#VALUE!</v>
      </c>
      <c r="G1889" s="2" t="str">
        <f>_xlfn.XLOOKUP(E1889,missing_cities!$Q$2:$Q$56,missing_cities!$R$2:$R$56,"Not Found",0)</f>
        <v>China</v>
      </c>
      <c r="H1889" t="str">
        <f>_xlfn.XLOOKUP(E1889,missing_cities!$Q$2:$Q$56,missing_cities!$S$2:$S$56,"Not Found",0)</f>
        <v>Asia</v>
      </c>
      <c r="I1889" t="s">
        <v>1684</v>
      </c>
      <c r="J1889" s="15">
        <v>0.21</v>
      </c>
      <c r="K1889" s="1">
        <v>45862</v>
      </c>
      <c r="L1889" s="15" t="str">
        <f t="shared" si="58"/>
        <v>9.00-21.00</v>
      </c>
      <c r="M1889" s="16">
        <f t="shared" si="59"/>
        <v>12</v>
      </c>
      <c r="N1889" s="15">
        <v>3.16</v>
      </c>
      <c r="O1889" s="15">
        <v>35</v>
      </c>
      <c r="P1889" t="s">
        <v>37</v>
      </c>
      <c r="Q1889">
        <v>50</v>
      </c>
      <c r="R1889" t="s">
        <v>42</v>
      </c>
      <c r="S1889">
        <v>2021</v>
      </c>
      <c r="T1889" t="s">
        <v>22</v>
      </c>
      <c r="U1889" s="15">
        <v>4.5999999999999996</v>
      </c>
      <c r="V1889" s="15">
        <v>2</v>
      </c>
      <c r="W1889" t="s">
        <v>32</v>
      </c>
    </row>
    <row r="1890" spans="1:23">
      <c r="A1890" t="s">
        <v>1934</v>
      </c>
      <c r="B1890">
        <v>-83.184662000000003</v>
      </c>
      <c r="C1890" s="15">
        <v>4.7296839999999998</v>
      </c>
      <c r="D1890" s="2" t="s">
        <v>6942</v>
      </c>
      <c r="E1890" s="14" t="str">
        <f>_xlfn.XLOOKUP(C1890,missing_cities!B:B,missing_cities!C:C,"Not Found",0)</f>
        <v>Error</v>
      </c>
      <c r="F1890" s="14" t="s">
        <v>9987</v>
      </c>
      <c r="G1890" s="2" t="str">
        <f>_xlfn.XLOOKUP(E1890,missing_cities!$Q$2:$Q$56,missing_cities!$R$2:$R$56,"Not Found",0)</f>
        <v>Error</v>
      </c>
      <c r="H1890" t="str">
        <f>_xlfn.XLOOKUP(E1890,missing_cities!$Q$2:$Q$56,missing_cities!$S$2:$S$56,"Not Found",0)</f>
        <v>Error</v>
      </c>
      <c r="I1890" t="s">
        <v>1684</v>
      </c>
      <c r="J1890" s="15">
        <v>0.14000000000000001</v>
      </c>
      <c r="K1890" t="s">
        <v>19</v>
      </c>
      <c r="L1890" s="15" t="str">
        <f t="shared" si="58"/>
        <v>9:00-18:00</v>
      </c>
      <c r="M1890" s="16">
        <f t="shared" si="59"/>
        <v>0.37</v>
      </c>
      <c r="N1890" s="15">
        <v>4.1900000000000004</v>
      </c>
      <c r="O1890" s="15">
        <v>22</v>
      </c>
      <c r="P1890" t="s">
        <v>29</v>
      </c>
      <c r="Q1890">
        <v>150</v>
      </c>
      <c r="R1890" t="s">
        <v>40</v>
      </c>
      <c r="S1890">
        <v>2020</v>
      </c>
      <c r="T1890" t="s">
        <v>31</v>
      </c>
      <c r="U1890" s="15">
        <v>4.8</v>
      </c>
      <c r="V1890" s="15">
        <v>9</v>
      </c>
      <c r="W1890" t="s">
        <v>27</v>
      </c>
    </row>
    <row r="1891" spans="1:23">
      <c r="A1891" t="s">
        <v>1935</v>
      </c>
      <c r="B1891">
        <v>18.987631</v>
      </c>
      <c r="C1891" s="15">
        <v>72.819973000000005</v>
      </c>
      <c r="D1891" s="2" t="s">
        <v>6943</v>
      </c>
      <c r="E1891" s="14" t="s">
        <v>5079</v>
      </c>
      <c r="F1891" s="14" t="e" vm="11">
        <v>#VALUE!</v>
      </c>
      <c r="G1891" s="2" t="str">
        <f>_xlfn.XLOOKUP(E1891,missing_cities!$Q$2:$Q$56,missing_cities!$R$2:$R$56,"Not Found",0)</f>
        <v>India</v>
      </c>
      <c r="H1891" t="str">
        <f>_xlfn.XLOOKUP(E1891,missing_cities!$Q$2:$Q$56,missing_cities!$S$2:$S$56,"Not Found",0)</f>
        <v>Asia</v>
      </c>
      <c r="I1891" t="s">
        <v>1684</v>
      </c>
      <c r="J1891" s="15">
        <v>0.38</v>
      </c>
      <c r="K1891" s="1">
        <v>45862</v>
      </c>
      <c r="L1891" s="15" t="str">
        <f t="shared" si="58"/>
        <v>9.00-21.00</v>
      </c>
      <c r="M1891" s="16">
        <f t="shared" si="59"/>
        <v>12</v>
      </c>
      <c r="N1891" s="15">
        <v>13.22</v>
      </c>
      <c r="O1891" s="15">
        <v>70</v>
      </c>
      <c r="P1891" t="s">
        <v>37</v>
      </c>
      <c r="Q1891">
        <v>50</v>
      </c>
      <c r="R1891" t="s">
        <v>21</v>
      </c>
      <c r="S1891">
        <v>2017</v>
      </c>
      <c r="T1891" t="s">
        <v>22</v>
      </c>
      <c r="U1891" s="15">
        <v>3.8</v>
      </c>
      <c r="V1891" s="15">
        <v>8</v>
      </c>
      <c r="W1891" t="s">
        <v>32</v>
      </c>
    </row>
    <row r="1892" spans="1:23">
      <c r="A1892" t="s">
        <v>1936</v>
      </c>
      <c r="B1892">
        <v>37.824610999999997</v>
      </c>
      <c r="C1892" s="15">
        <v>-122.474406</v>
      </c>
      <c r="D1892" s="2" t="s">
        <v>6944</v>
      </c>
      <c r="E1892" s="14" t="s">
        <v>5061</v>
      </c>
      <c r="F1892" s="14" t="e" vm="5">
        <v>#VALUE!</v>
      </c>
      <c r="G1892" s="2" t="str">
        <f>_xlfn.XLOOKUP(E1892,missing_cities!$Q$2:$Q$56,missing_cities!$R$2:$R$56,"Not Found",0)</f>
        <v>United States</v>
      </c>
      <c r="H1892" t="str">
        <f>_xlfn.XLOOKUP(E1892,missing_cities!$Q$2:$Q$56,missing_cities!$S$2:$S$56,"Not Found",0)</f>
        <v>North America</v>
      </c>
      <c r="I1892" t="s">
        <v>1684</v>
      </c>
      <c r="J1892" s="15">
        <v>0.41</v>
      </c>
      <c r="K1892" t="s">
        <v>34</v>
      </c>
      <c r="L1892" s="15" t="str">
        <f t="shared" si="58"/>
        <v>6:00-22:00</v>
      </c>
      <c r="M1892" s="16">
        <f t="shared" si="59"/>
        <v>0.67</v>
      </c>
      <c r="N1892" s="15">
        <v>2.88</v>
      </c>
      <c r="O1892" s="15">
        <v>52</v>
      </c>
      <c r="P1892" t="s">
        <v>20</v>
      </c>
      <c r="Q1892">
        <v>350</v>
      </c>
      <c r="R1892" t="s">
        <v>21</v>
      </c>
      <c r="S1892">
        <v>2014</v>
      </c>
      <c r="T1892" t="s">
        <v>31</v>
      </c>
      <c r="U1892" s="15">
        <v>3.2</v>
      </c>
      <c r="V1892" s="15">
        <v>8</v>
      </c>
      <c r="W1892" t="s">
        <v>27</v>
      </c>
    </row>
    <row r="1893" spans="1:23">
      <c r="A1893" t="s">
        <v>1937</v>
      </c>
      <c r="B1893">
        <v>34.172632999999998</v>
      </c>
      <c r="C1893" s="15">
        <v>-118.25490499999999</v>
      </c>
      <c r="D1893" s="2" t="s">
        <v>6945</v>
      </c>
      <c r="E1893" s="14" t="s">
        <v>5111</v>
      </c>
      <c r="F1893" s="14" t="e" vm="5">
        <v>#VALUE!</v>
      </c>
      <c r="G1893" s="2" t="str">
        <f>_xlfn.XLOOKUP(E1893,missing_cities!$Q$2:$Q$56,missing_cities!$R$2:$R$56,"Not Found",0)</f>
        <v>United States</v>
      </c>
      <c r="H1893" t="str">
        <f>_xlfn.XLOOKUP(E1893,missing_cities!$Q$2:$Q$56,missing_cities!$S$2:$S$56,"Not Found",0)</f>
        <v>North America</v>
      </c>
      <c r="I1893" t="s">
        <v>1684</v>
      </c>
      <c r="J1893" s="15">
        <v>0.21</v>
      </c>
      <c r="K1893" t="s">
        <v>34</v>
      </c>
      <c r="L1893" s="15" t="str">
        <f t="shared" si="58"/>
        <v>6:00-22:00</v>
      </c>
      <c r="M1893" s="16">
        <f t="shared" si="59"/>
        <v>0.67</v>
      </c>
      <c r="N1893" s="15">
        <v>9.34</v>
      </c>
      <c r="O1893" s="15">
        <v>24</v>
      </c>
      <c r="P1893" t="s">
        <v>37</v>
      </c>
      <c r="Q1893">
        <v>150</v>
      </c>
      <c r="R1893" t="s">
        <v>21</v>
      </c>
      <c r="S1893">
        <v>2011</v>
      </c>
      <c r="T1893" t="s">
        <v>22</v>
      </c>
      <c r="U1893" s="15">
        <v>4.2</v>
      </c>
      <c r="V1893" s="15">
        <v>2</v>
      </c>
      <c r="W1893" t="s">
        <v>27</v>
      </c>
    </row>
    <row r="1894" spans="1:23">
      <c r="A1894" t="s">
        <v>1938</v>
      </c>
      <c r="B1894">
        <v>18.933256</v>
      </c>
      <c r="C1894" s="15">
        <v>72.988238999999993</v>
      </c>
      <c r="D1894" s="2" t="s">
        <v>6946</v>
      </c>
      <c r="E1894" s="14" t="s">
        <v>5079</v>
      </c>
      <c r="F1894" s="14" t="e" vm="11">
        <v>#VALUE!</v>
      </c>
      <c r="G1894" s="2" t="str">
        <f>_xlfn.XLOOKUP(E1894,missing_cities!$Q$2:$Q$56,missing_cities!$R$2:$R$56,"Not Found",0)</f>
        <v>India</v>
      </c>
      <c r="H1894" t="str">
        <f>_xlfn.XLOOKUP(E1894,missing_cities!$Q$2:$Q$56,missing_cities!$S$2:$S$56,"Not Found",0)</f>
        <v>Asia</v>
      </c>
      <c r="I1894" t="s">
        <v>1684</v>
      </c>
      <c r="J1894" s="15">
        <v>0.44</v>
      </c>
      <c r="K1894" s="1">
        <v>45862</v>
      </c>
      <c r="L1894" s="15" t="str">
        <f t="shared" si="58"/>
        <v>9.00-21.00</v>
      </c>
      <c r="M1894" s="16">
        <f t="shared" si="59"/>
        <v>12</v>
      </c>
      <c r="N1894" s="15">
        <v>0.99</v>
      </c>
      <c r="O1894" s="15">
        <v>98</v>
      </c>
      <c r="P1894" t="s">
        <v>20</v>
      </c>
      <c r="Q1894">
        <v>50</v>
      </c>
      <c r="R1894" t="s">
        <v>42</v>
      </c>
      <c r="S1894">
        <v>2010</v>
      </c>
      <c r="T1894" t="s">
        <v>22</v>
      </c>
      <c r="U1894" s="15">
        <v>4.0999999999999996</v>
      </c>
      <c r="V1894" s="15">
        <v>7</v>
      </c>
      <c r="W1894" t="s">
        <v>32</v>
      </c>
    </row>
    <row r="1895" spans="1:23">
      <c r="A1895" t="s">
        <v>1939</v>
      </c>
      <c r="B1895">
        <v>37.812671999999999</v>
      </c>
      <c r="C1895" s="15">
        <v>-122.484604</v>
      </c>
      <c r="D1895" s="2" t="s">
        <v>6947</v>
      </c>
      <c r="E1895" s="14" t="s">
        <v>5061</v>
      </c>
      <c r="F1895" s="14" t="e" vm="5">
        <v>#VALUE!</v>
      </c>
      <c r="G1895" s="2" t="str">
        <f>_xlfn.XLOOKUP(E1895,missing_cities!$Q$2:$Q$56,missing_cities!$R$2:$R$56,"Not Found",0)</f>
        <v>United States</v>
      </c>
      <c r="H1895" t="str">
        <f>_xlfn.XLOOKUP(E1895,missing_cities!$Q$2:$Q$56,missing_cities!$S$2:$S$56,"Not Found",0)</f>
        <v>North America</v>
      </c>
      <c r="I1895" t="s">
        <v>1684</v>
      </c>
      <c r="J1895" s="15">
        <v>0.27</v>
      </c>
      <c r="K1895" t="s">
        <v>34</v>
      </c>
      <c r="L1895" s="15" t="str">
        <f t="shared" si="58"/>
        <v>6:00-22:00</v>
      </c>
      <c r="M1895" s="16">
        <f t="shared" si="59"/>
        <v>0.67</v>
      </c>
      <c r="N1895" s="15">
        <v>2.6</v>
      </c>
      <c r="O1895" s="15">
        <v>89</v>
      </c>
      <c r="P1895" t="s">
        <v>20</v>
      </c>
      <c r="Q1895">
        <v>50</v>
      </c>
      <c r="R1895" t="s">
        <v>42</v>
      </c>
      <c r="S1895">
        <v>2011</v>
      </c>
      <c r="T1895" t="s">
        <v>31</v>
      </c>
      <c r="U1895" s="15">
        <v>3.7</v>
      </c>
      <c r="V1895" s="15">
        <v>7</v>
      </c>
      <c r="W1895" t="s">
        <v>23</v>
      </c>
    </row>
    <row r="1896" spans="1:23">
      <c r="A1896" t="s">
        <v>1940</v>
      </c>
      <c r="B1896">
        <v>34.132142000000002</v>
      </c>
      <c r="C1896" s="15">
        <v>-118.30296300000001</v>
      </c>
      <c r="D1896" s="2" t="s">
        <v>6948</v>
      </c>
      <c r="E1896" s="14" t="s">
        <v>5111</v>
      </c>
      <c r="F1896" s="14" t="e" vm="5">
        <v>#VALUE!</v>
      </c>
      <c r="G1896" s="2" t="str">
        <f>_xlfn.XLOOKUP(E1896,missing_cities!$Q$2:$Q$56,missing_cities!$R$2:$R$56,"Not Found",0)</f>
        <v>United States</v>
      </c>
      <c r="H1896" t="str">
        <f>_xlfn.XLOOKUP(E1896,missing_cities!$Q$2:$Q$56,missing_cities!$S$2:$S$56,"Not Found",0)</f>
        <v>North America</v>
      </c>
      <c r="I1896" t="s">
        <v>1684</v>
      </c>
      <c r="J1896" s="15">
        <v>0.16</v>
      </c>
      <c r="K1896" t="s">
        <v>19</v>
      </c>
      <c r="L1896" s="15" t="str">
        <f t="shared" si="58"/>
        <v>9:00-18:00</v>
      </c>
      <c r="M1896" s="16">
        <f t="shared" si="59"/>
        <v>0.37</v>
      </c>
      <c r="N1896" s="15">
        <v>7.02</v>
      </c>
      <c r="O1896" s="15">
        <v>31</v>
      </c>
      <c r="P1896" t="s">
        <v>39</v>
      </c>
      <c r="Q1896">
        <v>50</v>
      </c>
      <c r="R1896" t="s">
        <v>97</v>
      </c>
      <c r="S1896">
        <v>2017</v>
      </c>
      <c r="T1896" t="s">
        <v>31</v>
      </c>
      <c r="U1896" s="15">
        <v>4.3</v>
      </c>
      <c r="V1896" s="15">
        <v>9</v>
      </c>
      <c r="W1896" t="s">
        <v>32</v>
      </c>
    </row>
    <row r="1897" spans="1:23">
      <c r="A1897" t="s">
        <v>1941</v>
      </c>
      <c r="B1897">
        <v>37.770373999999997</v>
      </c>
      <c r="C1897" s="15">
        <v>-122.31219299999999</v>
      </c>
      <c r="D1897" s="2" t="s">
        <v>6949</v>
      </c>
      <c r="E1897" s="14" t="s">
        <v>5061</v>
      </c>
      <c r="F1897" s="14" t="e" vm="5">
        <v>#VALUE!</v>
      </c>
      <c r="G1897" s="2" t="str">
        <f>_xlfn.XLOOKUP(E1897,missing_cities!$Q$2:$Q$56,missing_cities!$R$2:$R$56,"Not Found",0)</f>
        <v>United States</v>
      </c>
      <c r="H1897" t="str">
        <f>_xlfn.XLOOKUP(E1897,missing_cities!$Q$2:$Q$56,missing_cities!$S$2:$S$56,"Not Found",0)</f>
        <v>North America</v>
      </c>
      <c r="I1897" t="s">
        <v>1684</v>
      </c>
      <c r="J1897" s="15">
        <v>0.13</v>
      </c>
      <c r="K1897" t="s">
        <v>34</v>
      </c>
      <c r="L1897" s="15" t="str">
        <f t="shared" si="58"/>
        <v>6:00-22:00</v>
      </c>
      <c r="M1897" s="16">
        <f t="shared" si="59"/>
        <v>0.67</v>
      </c>
      <c r="N1897" s="15">
        <v>6.44</v>
      </c>
      <c r="O1897" s="15">
        <v>91</v>
      </c>
      <c r="P1897" t="s">
        <v>37</v>
      </c>
      <c r="Q1897">
        <v>50</v>
      </c>
      <c r="R1897" t="s">
        <v>21</v>
      </c>
      <c r="S1897">
        <v>2010</v>
      </c>
      <c r="T1897" t="s">
        <v>31</v>
      </c>
      <c r="U1897" s="15">
        <v>4</v>
      </c>
      <c r="V1897" s="15">
        <v>6</v>
      </c>
      <c r="W1897" t="s">
        <v>27</v>
      </c>
    </row>
    <row r="1898" spans="1:23">
      <c r="A1898" t="s">
        <v>1942</v>
      </c>
      <c r="B1898">
        <v>43.733376999999997</v>
      </c>
      <c r="C1898" s="15">
        <v>-79.401244000000005</v>
      </c>
      <c r="D1898" s="2" t="s">
        <v>6950</v>
      </c>
      <c r="E1898" s="14" t="s">
        <v>5050</v>
      </c>
      <c r="F1898" s="14" t="e" vm="1">
        <v>#VALUE!</v>
      </c>
      <c r="G1898" s="2" t="str">
        <f>_xlfn.XLOOKUP(E1898,missing_cities!$Q$2:$Q$56,missing_cities!$R$2:$R$56,"Not Found",0)</f>
        <v>Canada</v>
      </c>
      <c r="H1898" t="str">
        <f>_xlfn.XLOOKUP(E1898,missing_cities!$Q$2:$Q$56,missing_cities!$S$2:$S$56,"Not Found",0)</f>
        <v>North America</v>
      </c>
      <c r="I1898" t="s">
        <v>1684</v>
      </c>
      <c r="J1898" s="15">
        <v>0.35</v>
      </c>
      <c r="K1898" t="s">
        <v>19</v>
      </c>
      <c r="L1898" s="15" t="str">
        <f t="shared" si="58"/>
        <v>9:00-18:00</v>
      </c>
      <c r="M1898" s="16">
        <f t="shared" si="59"/>
        <v>0.37</v>
      </c>
      <c r="N1898" s="15">
        <v>6.01</v>
      </c>
      <c r="O1898" s="15">
        <v>36</v>
      </c>
      <c r="P1898" t="s">
        <v>37</v>
      </c>
      <c r="Q1898">
        <v>50</v>
      </c>
      <c r="R1898" t="s">
        <v>21</v>
      </c>
      <c r="S1898">
        <v>2012</v>
      </c>
      <c r="T1898" t="s">
        <v>31</v>
      </c>
      <c r="U1898" s="15">
        <v>4.5</v>
      </c>
      <c r="V1898" s="15">
        <v>9</v>
      </c>
      <c r="W1898" t="s">
        <v>32</v>
      </c>
    </row>
    <row r="1899" spans="1:23">
      <c r="A1899" t="s">
        <v>1943</v>
      </c>
      <c r="B1899">
        <v>39.815506999999997</v>
      </c>
      <c r="C1899" s="15">
        <v>116.480064</v>
      </c>
      <c r="D1899" s="2" t="s">
        <v>6951</v>
      </c>
      <c r="E1899" s="14" t="s">
        <v>5071</v>
      </c>
      <c r="F1899" s="14" t="e" vm="9">
        <v>#VALUE!</v>
      </c>
      <c r="G1899" s="2" t="str">
        <f>_xlfn.XLOOKUP(E1899,missing_cities!$Q$2:$Q$56,missing_cities!$R$2:$R$56,"Not Found",0)</f>
        <v>China</v>
      </c>
      <c r="H1899" t="str">
        <f>_xlfn.XLOOKUP(E1899,missing_cities!$Q$2:$Q$56,missing_cities!$S$2:$S$56,"Not Found",0)</f>
        <v>Asia</v>
      </c>
      <c r="I1899" t="s">
        <v>1684</v>
      </c>
      <c r="J1899" s="15">
        <v>0.1</v>
      </c>
      <c r="K1899" t="s">
        <v>19</v>
      </c>
      <c r="L1899" s="15" t="str">
        <f t="shared" si="58"/>
        <v>9:00-18:00</v>
      </c>
      <c r="M1899" s="16">
        <f t="shared" si="59"/>
        <v>0.37</v>
      </c>
      <c r="N1899" s="15">
        <v>11.89</v>
      </c>
      <c r="O1899" s="15">
        <v>85</v>
      </c>
      <c r="P1899" t="s">
        <v>25</v>
      </c>
      <c r="Q1899">
        <v>350</v>
      </c>
      <c r="R1899" t="s">
        <v>67</v>
      </c>
      <c r="S1899">
        <v>2023</v>
      </c>
      <c r="T1899" t="s">
        <v>31</v>
      </c>
      <c r="U1899" s="15">
        <v>3.1</v>
      </c>
      <c r="V1899" s="15">
        <v>4</v>
      </c>
      <c r="W1899" t="s">
        <v>23</v>
      </c>
    </row>
    <row r="1900" spans="1:23">
      <c r="A1900" t="s">
        <v>1944</v>
      </c>
      <c r="B1900">
        <v>-33.882370000000002</v>
      </c>
      <c r="C1900" s="15">
        <v>151.37018900000001</v>
      </c>
      <c r="D1900" s="2" t="s">
        <v>6952</v>
      </c>
      <c r="E1900" s="14" t="s">
        <v>5069</v>
      </c>
      <c r="F1900" s="14" t="e" vm="8">
        <v>#VALUE!</v>
      </c>
      <c r="G1900" s="2" t="str">
        <f>_xlfn.XLOOKUP(E1900,missing_cities!$Q$2:$Q$56,missing_cities!$R$2:$R$56,"Not Found",0)</f>
        <v>Australia</v>
      </c>
      <c r="H1900" t="str">
        <f>_xlfn.XLOOKUP(E1900,missing_cities!$Q$2:$Q$56,missing_cities!$S$2:$S$56,"Not Found",0)</f>
        <v>Australia</v>
      </c>
      <c r="I1900" t="s">
        <v>1684</v>
      </c>
      <c r="J1900" s="15">
        <v>0.13</v>
      </c>
      <c r="K1900" t="s">
        <v>19</v>
      </c>
      <c r="L1900" s="15" t="str">
        <f t="shared" si="58"/>
        <v>9:00-18:00</v>
      </c>
      <c r="M1900" s="16">
        <f t="shared" si="59"/>
        <v>0.37</v>
      </c>
      <c r="N1900" s="15">
        <v>7.07</v>
      </c>
      <c r="O1900" s="15">
        <v>85</v>
      </c>
      <c r="P1900" t="s">
        <v>37</v>
      </c>
      <c r="Q1900">
        <v>150</v>
      </c>
      <c r="R1900" t="s">
        <v>26</v>
      </c>
      <c r="S1900">
        <v>2021</v>
      </c>
      <c r="T1900" t="s">
        <v>22</v>
      </c>
      <c r="U1900" s="15">
        <v>4.9000000000000004</v>
      </c>
      <c r="V1900" s="15">
        <v>1</v>
      </c>
      <c r="W1900" t="s">
        <v>27</v>
      </c>
    </row>
    <row r="1901" spans="1:23">
      <c r="A1901" t="s">
        <v>1945</v>
      </c>
      <c r="B1901">
        <v>37.814073</v>
      </c>
      <c r="C1901" s="15">
        <v>-122.38933900000001</v>
      </c>
      <c r="D1901" s="2" t="s">
        <v>6953</v>
      </c>
      <c r="E1901" s="14" t="s">
        <v>5061</v>
      </c>
      <c r="F1901" s="14" t="e" vm="5">
        <v>#VALUE!</v>
      </c>
      <c r="G1901" s="2" t="str">
        <f>_xlfn.XLOOKUP(E1901,missing_cities!$Q$2:$Q$56,missing_cities!$R$2:$R$56,"Not Found",0)</f>
        <v>United States</v>
      </c>
      <c r="H1901" t="str">
        <f>_xlfn.XLOOKUP(E1901,missing_cities!$Q$2:$Q$56,missing_cities!$S$2:$S$56,"Not Found",0)</f>
        <v>North America</v>
      </c>
      <c r="I1901" t="s">
        <v>1684</v>
      </c>
      <c r="J1901" s="15">
        <v>0.42</v>
      </c>
      <c r="K1901" s="1">
        <v>45862</v>
      </c>
      <c r="L1901" s="15" t="str">
        <f t="shared" si="58"/>
        <v>9.00-21.00</v>
      </c>
      <c r="M1901" s="16">
        <f t="shared" si="59"/>
        <v>12</v>
      </c>
      <c r="N1901" s="15">
        <v>18.62</v>
      </c>
      <c r="O1901" s="15">
        <v>40</v>
      </c>
      <c r="P1901" t="s">
        <v>37</v>
      </c>
      <c r="Q1901">
        <v>350</v>
      </c>
      <c r="R1901" t="s">
        <v>42</v>
      </c>
      <c r="S1901">
        <v>2014</v>
      </c>
      <c r="T1901" t="s">
        <v>31</v>
      </c>
      <c r="U1901" s="15">
        <v>4.4000000000000004</v>
      </c>
      <c r="V1901" s="15">
        <v>6</v>
      </c>
      <c r="W1901" t="s">
        <v>32</v>
      </c>
    </row>
    <row r="1902" spans="1:23">
      <c r="A1902" t="s">
        <v>1946</v>
      </c>
      <c r="B1902">
        <v>13.837329</v>
      </c>
      <c r="C1902" s="15">
        <v>100.403735</v>
      </c>
      <c r="D1902" s="2" t="s">
        <v>6954</v>
      </c>
      <c r="E1902" s="14" t="s">
        <v>5059</v>
      </c>
      <c r="F1902" s="14" t="e" vm="4">
        <v>#VALUE!</v>
      </c>
      <c r="G1902" s="2" t="str">
        <f>_xlfn.XLOOKUP(E1902,missing_cities!$Q$2:$Q$56,missing_cities!$R$2:$R$56,"Not Found",0)</f>
        <v>Thailand</v>
      </c>
      <c r="H1902" t="str">
        <f>_xlfn.XLOOKUP(E1902,missing_cities!$Q$2:$Q$56,missing_cities!$S$2:$S$56,"Not Found",0)</f>
        <v>Asia</v>
      </c>
      <c r="I1902" t="s">
        <v>1684</v>
      </c>
      <c r="J1902" s="15">
        <v>0.27</v>
      </c>
      <c r="K1902" t="s">
        <v>34</v>
      </c>
      <c r="L1902" s="15" t="str">
        <f t="shared" si="58"/>
        <v>6:00-22:00</v>
      </c>
      <c r="M1902" s="16">
        <f t="shared" si="59"/>
        <v>0.67</v>
      </c>
      <c r="N1902" s="15">
        <v>14.19</v>
      </c>
      <c r="O1902" s="15">
        <v>79</v>
      </c>
      <c r="P1902" t="s">
        <v>39</v>
      </c>
      <c r="Q1902">
        <v>22</v>
      </c>
      <c r="R1902" t="s">
        <v>37</v>
      </c>
      <c r="S1902">
        <v>2018</v>
      </c>
      <c r="T1902" t="s">
        <v>31</v>
      </c>
      <c r="U1902" s="15">
        <v>4</v>
      </c>
      <c r="V1902" s="15">
        <v>9</v>
      </c>
      <c r="W1902" t="s">
        <v>23</v>
      </c>
    </row>
    <row r="1903" spans="1:23">
      <c r="A1903" t="s">
        <v>1947</v>
      </c>
      <c r="B1903">
        <v>41.954383</v>
      </c>
      <c r="C1903" s="15">
        <v>-87.647260000000003</v>
      </c>
      <c r="D1903" s="2" t="s">
        <v>6955</v>
      </c>
      <c r="E1903" s="14" t="s">
        <v>5065</v>
      </c>
      <c r="F1903" s="14" t="e" vm="5">
        <v>#VALUE!</v>
      </c>
      <c r="G1903" s="2" t="str">
        <f>_xlfn.XLOOKUP(E1903,missing_cities!$Q$2:$Q$56,missing_cities!$R$2:$R$56,"Not Found",0)</f>
        <v>United States</v>
      </c>
      <c r="H1903" t="str">
        <f>_xlfn.XLOOKUP(E1903,missing_cities!$Q$2:$Q$56,missing_cities!$S$2:$S$56,"Not Found",0)</f>
        <v>North America</v>
      </c>
      <c r="I1903" t="s">
        <v>1684</v>
      </c>
      <c r="J1903" s="15">
        <v>0.27</v>
      </c>
      <c r="K1903" t="s">
        <v>34</v>
      </c>
      <c r="L1903" s="15" t="str">
        <f t="shared" si="58"/>
        <v>6:00-22:00</v>
      </c>
      <c r="M1903" s="16">
        <f t="shared" si="59"/>
        <v>0.67</v>
      </c>
      <c r="N1903" s="15">
        <v>11.93</v>
      </c>
      <c r="O1903" s="15">
        <v>53</v>
      </c>
      <c r="P1903" t="s">
        <v>29</v>
      </c>
      <c r="Q1903">
        <v>150</v>
      </c>
      <c r="R1903" t="s">
        <v>35</v>
      </c>
      <c r="S1903">
        <v>2012</v>
      </c>
      <c r="T1903" t="s">
        <v>22</v>
      </c>
      <c r="U1903" s="15">
        <v>3.2</v>
      </c>
      <c r="V1903" s="15">
        <v>3</v>
      </c>
      <c r="W1903" t="s">
        <v>23</v>
      </c>
    </row>
    <row r="1904" spans="1:23">
      <c r="A1904" t="s">
        <v>1948</v>
      </c>
      <c r="B1904">
        <v>39.904285000000002</v>
      </c>
      <c r="C1904" s="15">
        <v>116.29410900000001</v>
      </c>
      <c r="D1904" s="2" t="s">
        <v>6956</v>
      </c>
      <c r="E1904" s="14" t="s">
        <v>5071</v>
      </c>
      <c r="F1904" s="14" t="e" vm="9">
        <v>#VALUE!</v>
      </c>
      <c r="G1904" s="2" t="str">
        <f>_xlfn.XLOOKUP(E1904,missing_cities!$Q$2:$Q$56,missing_cities!$R$2:$R$56,"Not Found",0)</f>
        <v>China</v>
      </c>
      <c r="H1904" t="str">
        <f>_xlfn.XLOOKUP(E1904,missing_cities!$Q$2:$Q$56,missing_cities!$S$2:$S$56,"Not Found",0)</f>
        <v>Asia</v>
      </c>
      <c r="I1904" t="s">
        <v>1684</v>
      </c>
      <c r="J1904" s="15">
        <v>0.46</v>
      </c>
      <c r="K1904" t="s">
        <v>34</v>
      </c>
      <c r="L1904" s="15" t="str">
        <f t="shared" si="58"/>
        <v>6:00-22:00</v>
      </c>
      <c r="M1904" s="16">
        <f t="shared" si="59"/>
        <v>0.67</v>
      </c>
      <c r="N1904" s="15">
        <v>3.57</v>
      </c>
      <c r="O1904" s="15">
        <v>18</v>
      </c>
      <c r="P1904" t="s">
        <v>39</v>
      </c>
      <c r="Q1904">
        <v>350</v>
      </c>
      <c r="R1904" t="s">
        <v>76</v>
      </c>
      <c r="S1904">
        <v>2016</v>
      </c>
      <c r="T1904" t="s">
        <v>22</v>
      </c>
      <c r="U1904" s="15">
        <v>3.3</v>
      </c>
      <c r="V1904" s="15">
        <v>4</v>
      </c>
      <c r="W1904" t="s">
        <v>23</v>
      </c>
    </row>
    <row r="1905" spans="1:23">
      <c r="A1905" t="s">
        <v>1949</v>
      </c>
      <c r="B1905">
        <v>18.983008000000002</v>
      </c>
      <c r="C1905" s="15">
        <v>72.964256000000006</v>
      </c>
      <c r="D1905" s="2" t="s">
        <v>6957</v>
      </c>
      <c r="E1905" s="14" t="s">
        <v>5079</v>
      </c>
      <c r="F1905" s="14" t="e" vm="11">
        <v>#VALUE!</v>
      </c>
      <c r="G1905" s="2" t="str">
        <f>_xlfn.XLOOKUP(E1905,missing_cities!$Q$2:$Q$56,missing_cities!$R$2:$R$56,"Not Found",0)</f>
        <v>India</v>
      </c>
      <c r="H1905" t="str">
        <f>_xlfn.XLOOKUP(E1905,missing_cities!$Q$2:$Q$56,missing_cities!$S$2:$S$56,"Not Found",0)</f>
        <v>Asia</v>
      </c>
      <c r="I1905" t="s">
        <v>1684</v>
      </c>
      <c r="J1905" s="15">
        <v>0.22</v>
      </c>
      <c r="K1905" t="s">
        <v>34</v>
      </c>
      <c r="L1905" s="15" t="str">
        <f t="shared" si="58"/>
        <v>6:00-22:00</v>
      </c>
      <c r="M1905" s="16">
        <f t="shared" si="59"/>
        <v>0.67</v>
      </c>
      <c r="N1905" s="15">
        <v>10.97</v>
      </c>
      <c r="O1905" s="15">
        <v>49</v>
      </c>
      <c r="P1905" t="s">
        <v>25</v>
      </c>
      <c r="Q1905">
        <v>50</v>
      </c>
      <c r="R1905" t="s">
        <v>37</v>
      </c>
      <c r="S1905">
        <v>2019</v>
      </c>
      <c r="T1905" t="s">
        <v>22</v>
      </c>
      <c r="U1905" s="15">
        <v>3.1</v>
      </c>
      <c r="V1905" s="15">
        <v>7</v>
      </c>
      <c r="W1905" t="s">
        <v>23</v>
      </c>
    </row>
    <row r="1906" spans="1:23">
      <c r="A1906" t="s">
        <v>1950</v>
      </c>
      <c r="B1906">
        <v>19.555676999999999</v>
      </c>
      <c r="C1906" s="15">
        <v>-99.149568000000002</v>
      </c>
      <c r="D1906" s="2" t="s">
        <v>6958</v>
      </c>
      <c r="E1906" s="14" t="s">
        <v>5119</v>
      </c>
      <c r="F1906" s="14" t="e" vm="13">
        <v>#VALUE!</v>
      </c>
      <c r="G1906" s="2" t="str">
        <f>_xlfn.XLOOKUP(E1906,missing_cities!$Q$2:$Q$56,missing_cities!$R$2:$R$56,"Not Found",0)</f>
        <v>Mexico</v>
      </c>
      <c r="H1906" t="str">
        <f>_xlfn.XLOOKUP(E1906,missing_cities!$Q$2:$Q$56,missing_cities!$S$2:$S$56,"Not Found",0)</f>
        <v>North America</v>
      </c>
      <c r="I1906" t="s">
        <v>1684</v>
      </c>
      <c r="J1906" s="15">
        <v>0.11</v>
      </c>
      <c r="K1906" s="1">
        <v>45862</v>
      </c>
      <c r="L1906" s="15" t="str">
        <f t="shared" si="58"/>
        <v>9.00-21.00</v>
      </c>
      <c r="M1906" s="16">
        <f t="shared" si="59"/>
        <v>12</v>
      </c>
      <c r="N1906" s="15">
        <v>7.7</v>
      </c>
      <c r="O1906" s="15">
        <v>59</v>
      </c>
      <c r="P1906" t="s">
        <v>37</v>
      </c>
      <c r="Q1906">
        <v>50</v>
      </c>
      <c r="R1906" t="s">
        <v>35</v>
      </c>
      <c r="S1906">
        <v>2014</v>
      </c>
      <c r="T1906" t="s">
        <v>31</v>
      </c>
      <c r="U1906" s="15">
        <v>4.0999999999999996</v>
      </c>
      <c r="V1906" s="15">
        <v>2</v>
      </c>
      <c r="W1906" t="s">
        <v>32</v>
      </c>
    </row>
    <row r="1907" spans="1:23">
      <c r="A1907" t="s">
        <v>1951</v>
      </c>
      <c r="B1907">
        <v>-33.804518999999999</v>
      </c>
      <c r="C1907" s="15">
        <v>18.447956000000001</v>
      </c>
      <c r="D1907" s="2" t="s">
        <v>6959</v>
      </c>
      <c r="E1907" s="14" t="s">
        <v>5085</v>
      </c>
      <c r="F1907" s="14" t="e" vm="12">
        <v>#VALUE!</v>
      </c>
      <c r="G1907" s="2" t="str">
        <f>_xlfn.XLOOKUP(E1907,missing_cities!$Q$2:$Q$56,missing_cities!$R$2:$R$56,"Not Found",0)</f>
        <v>South Africa</v>
      </c>
      <c r="H1907" t="str">
        <f>_xlfn.XLOOKUP(E1907,missing_cities!$Q$2:$Q$56,missing_cities!$S$2:$S$56,"Not Found",0)</f>
        <v>Africa</v>
      </c>
      <c r="I1907" t="s">
        <v>1684</v>
      </c>
      <c r="J1907" s="15">
        <v>0.46</v>
      </c>
      <c r="K1907" t="s">
        <v>34</v>
      </c>
      <c r="L1907" s="15" t="str">
        <f t="shared" si="58"/>
        <v>6:00-22:00</v>
      </c>
      <c r="M1907" s="16">
        <f t="shared" si="59"/>
        <v>0.67</v>
      </c>
      <c r="N1907" s="15">
        <v>15.63</v>
      </c>
      <c r="O1907" s="15">
        <v>12</v>
      </c>
      <c r="P1907" t="s">
        <v>25</v>
      </c>
      <c r="Q1907">
        <v>50</v>
      </c>
      <c r="R1907" t="s">
        <v>40</v>
      </c>
      <c r="S1907">
        <v>2021</v>
      </c>
      <c r="T1907" t="s">
        <v>22</v>
      </c>
      <c r="U1907" s="15">
        <v>3.7</v>
      </c>
      <c r="V1907" s="15">
        <v>2</v>
      </c>
      <c r="W1907" t="s">
        <v>32</v>
      </c>
    </row>
    <row r="1908" spans="1:23">
      <c r="A1908" t="s">
        <v>1952</v>
      </c>
      <c r="B1908">
        <v>13.891963000000001</v>
      </c>
      <c r="C1908" s="15">
        <v>100.599469</v>
      </c>
      <c r="D1908" s="2" t="s">
        <v>6960</v>
      </c>
      <c r="E1908" s="14" t="s">
        <v>5059</v>
      </c>
      <c r="F1908" s="14" t="e" vm="4">
        <v>#VALUE!</v>
      </c>
      <c r="G1908" s="2" t="str">
        <f>_xlfn.XLOOKUP(E1908,missing_cities!$Q$2:$Q$56,missing_cities!$R$2:$R$56,"Not Found",0)</f>
        <v>Thailand</v>
      </c>
      <c r="H1908" t="str">
        <f>_xlfn.XLOOKUP(E1908,missing_cities!$Q$2:$Q$56,missing_cities!$S$2:$S$56,"Not Found",0)</f>
        <v>Asia</v>
      </c>
      <c r="I1908" t="s">
        <v>1684</v>
      </c>
      <c r="J1908" s="15">
        <v>0.2</v>
      </c>
      <c r="K1908" t="s">
        <v>34</v>
      </c>
      <c r="L1908" s="15" t="str">
        <f t="shared" si="58"/>
        <v>6:00-22:00</v>
      </c>
      <c r="M1908" s="16">
        <f t="shared" si="59"/>
        <v>0.67</v>
      </c>
      <c r="N1908" s="15">
        <v>11.53</v>
      </c>
      <c r="O1908" s="15">
        <v>56</v>
      </c>
      <c r="P1908" t="s">
        <v>37</v>
      </c>
      <c r="Q1908">
        <v>50</v>
      </c>
      <c r="R1908" t="s">
        <v>44</v>
      </c>
      <c r="S1908">
        <v>2012</v>
      </c>
      <c r="T1908" t="s">
        <v>22</v>
      </c>
      <c r="U1908" s="15">
        <v>3.5</v>
      </c>
      <c r="V1908" s="15">
        <v>7</v>
      </c>
      <c r="W1908" t="s">
        <v>27</v>
      </c>
    </row>
    <row r="1909" spans="1:23">
      <c r="A1909" t="s">
        <v>1953</v>
      </c>
      <c r="B1909">
        <v>-33.789102</v>
      </c>
      <c r="C1909" s="15">
        <v>151.34920399999999</v>
      </c>
      <c r="D1909" s="2" t="s">
        <v>6961</v>
      </c>
      <c r="E1909" s="14" t="s">
        <v>5069</v>
      </c>
      <c r="F1909" s="14" t="e" vm="8">
        <v>#VALUE!</v>
      </c>
      <c r="G1909" s="2" t="str">
        <f>_xlfn.XLOOKUP(E1909,missing_cities!$Q$2:$Q$56,missing_cities!$R$2:$R$56,"Not Found",0)</f>
        <v>Australia</v>
      </c>
      <c r="H1909" t="str">
        <f>_xlfn.XLOOKUP(E1909,missing_cities!$Q$2:$Q$56,missing_cities!$S$2:$S$56,"Not Found",0)</f>
        <v>Australia</v>
      </c>
      <c r="I1909" t="s">
        <v>1684</v>
      </c>
      <c r="J1909" s="15">
        <v>0.37</v>
      </c>
      <c r="K1909" t="s">
        <v>19</v>
      </c>
      <c r="L1909" s="15" t="str">
        <f t="shared" si="58"/>
        <v>9:00-18:00</v>
      </c>
      <c r="M1909" s="16">
        <f t="shared" si="59"/>
        <v>0.37</v>
      </c>
      <c r="N1909" s="15">
        <v>3.79</v>
      </c>
      <c r="O1909" s="15">
        <v>74</v>
      </c>
      <c r="P1909" t="s">
        <v>29</v>
      </c>
      <c r="Q1909">
        <v>150</v>
      </c>
      <c r="R1909" t="s">
        <v>37</v>
      </c>
      <c r="S1909">
        <v>2018</v>
      </c>
      <c r="T1909" t="s">
        <v>22</v>
      </c>
      <c r="U1909" s="15">
        <v>4.3</v>
      </c>
      <c r="V1909" s="15">
        <v>7</v>
      </c>
      <c r="W1909" t="s">
        <v>23</v>
      </c>
    </row>
    <row r="1910" spans="1:23">
      <c r="A1910" t="s">
        <v>1954</v>
      </c>
      <c r="B1910">
        <v>41.829824000000002</v>
      </c>
      <c r="C1910" s="15">
        <v>-87.776415999999998</v>
      </c>
      <c r="D1910" s="2" t="s">
        <v>6962</v>
      </c>
      <c r="E1910" s="14" t="s">
        <v>5065</v>
      </c>
      <c r="F1910" s="14" t="e" vm="5">
        <v>#VALUE!</v>
      </c>
      <c r="G1910" s="2" t="str">
        <f>_xlfn.XLOOKUP(E1910,missing_cities!$Q$2:$Q$56,missing_cities!$R$2:$R$56,"Not Found",0)</f>
        <v>United States</v>
      </c>
      <c r="H1910" t="str">
        <f>_xlfn.XLOOKUP(E1910,missing_cities!$Q$2:$Q$56,missing_cities!$S$2:$S$56,"Not Found",0)</f>
        <v>North America</v>
      </c>
      <c r="I1910" t="s">
        <v>1684</v>
      </c>
      <c r="J1910" s="15">
        <v>0.24</v>
      </c>
      <c r="K1910" t="s">
        <v>19</v>
      </c>
      <c r="L1910" s="15" t="str">
        <f t="shared" si="58"/>
        <v>9:00-18:00</v>
      </c>
      <c r="M1910" s="16">
        <f t="shared" si="59"/>
        <v>0.37</v>
      </c>
      <c r="N1910" s="15">
        <v>4.09</v>
      </c>
      <c r="O1910" s="15">
        <v>49</v>
      </c>
      <c r="P1910" t="s">
        <v>37</v>
      </c>
      <c r="Q1910">
        <v>22</v>
      </c>
      <c r="R1910" t="s">
        <v>44</v>
      </c>
      <c r="S1910">
        <v>2015</v>
      </c>
      <c r="T1910" t="s">
        <v>22</v>
      </c>
      <c r="U1910" s="15">
        <v>4.3</v>
      </c>
      <c r="V1910" s="15">
        <v>5</v>
      </c>
      <c r="W1910" t="s">
        <v>23</v>
      </c>
    </row>
    <row r="1911" spans="1:23">
      <c r="A1911" t="s">
        <v>1955</v>
      </c>
      <c r="B1911">
        <v>37.746507000000001</v>
      </c>
      <c r="C1911" s="15">
        <v>-122.32964699999999</v>
      </c>
      <c r="D1911" s="2" t="s">
        <v>6963</v>
      </c>
      <c r="E1911" s="14" t="s">
        <v>5061</v>
      </c>
      <c r="F1911" s="14" t="e" vm="5">
        <v>#VALUE!</v>
      </c>
      <c r="G1911" s="2" t="str">
        <f>_xlfn.XLOOKUP(E1911,missing_cities!$Q$2:$Q$56,missing_cities!$R$2:$R$56,"Not Found",0)</f>
        <v>United States</v>
      </c>
      <c r="H1911" t="str">
        <f>_xlfn.XLOOKUP(E1911,missing_cities!$Q$2:$Q$56,missing_cities!$S$2:$S$56,"Not Found",0)</f>
        <v>North America</v>
      </c>
      <c r="I1911" t="s">
        <v>1684</v>
      </c>
      <c r="J1911" s="15">
        <v>0.19</v>
      </c>
      <c r="K1911" t="s">
        <v>34</v>
      </c>
      <c r="L1911" s="15" t="str">
        <f t="shared" si="58"/>
        <v>6:00-22:00</v>
      </c>
      <c r="M1911" s="16">
        <f t="shared" si="59"/>
        <v>0.67</v>
      </c>
      <c r="N1911" s="15">
        <v>14.34</v>
      </c>
      <c r="O1911" s="15">
        <v>76</v>
      </c>
      <c r="P1911" t="s">
        <v>39</v>
      </c>
      <c r="Q1911">
        <v>50</v>
      </c>
      <c r="R1911" t="s">
        <v>67</v>
      </c>
      <c r="S1911">
        <v>2010</v>
      </c>
      <c r="T1911" t="s">
        <v>22</v>
      </c>
      <c r="U1911" s="15">
        <v>3.4</v>
      </c>
      <c r="V1911" s="15">
        <v>3</v>
      </c>
      <c r="W1911" t="s">
        <v>23</v>
      </c>
    </row>
    <row r="1912" spans="1:23">
      <c r="A1912" t="s">
        <v>1956</v>
      </c>
      <c r="B1912">
        <v>-33.75282</v>
      </c>
      <c r="C1912" s="15">
        <v>18.459012999999999</v>
      </c>
      <c r="D1912" s="2" t="s">
        <v>6964</v>
      </c>
      <c r="E1912" s="14" t="s">
        <v>5085</v>
      </c>
      <c r="F1912" s="14" t="e" vm="12">
        <v>#VALUE!</v>
      </c>
      <c r="G1912" s="2" t="str">
        <f>_xlfn.XLOOKUP(E1912,missing_cities!$Q$2:$Q$56,missing_cities!$R$2:$R$56,"Not Found",0)</f>
        <v>South Africa</v>
      </c>
      <c r="H1912" t="str">
        <f>_xlfn.XLOOKUP(E1912,missing_cities!$Q$2:$Q$56,missing_cities!$S$2:$S$56,"Not Found",0)</f>
        <v>Africa</v>
      </c>
      <c r="I1912" t="s">
        <v>1684</v>
      </c>
      <c r="J1912" s="15">
        <v>0.45</v>
      </c>
      <c r="K1912" t="s">
        <v>34</v>
      </c>
      <c r="L1912" s="15" t="str">
        <f t="shared" si="58"/>
        <v>6:00-22:00</v>
      </c>
      <c r="M1912" s="16">
        <f t="shared" si="59"/>
        <v>0.67</v>
      </c>
      <c r="N1912" s="15">
        <v>18.329999999999998</v>
      </c>
      <c r="O1912" s="15">
        <v>81</v>
      </c>
      <c r="P1912" t="s">
        <v>29</v>
      </c>
      <c r="Q1912">
        <v>50</v>
      </c>
      <c r="R1912" t="s">
        <v>42</v>
      </c>
      <c r="S1912">
        <v>2015</v>
      </c>
      <c r="T1912" t="s">
        <v>31</v>
      </c>
      <c r="U1912" s="15">
        <v>3.2</v>
      </c>
      <c r="V1912" s="15">
        <v>9</v>
      </c>
      <c r="W1912" t="s">
        <v>27</v>
      </c>
    </row>
    <row r="1913" spans="1:23">
      <c r="A1913" t="s">
        <v>1957</v>
      </c>
      <c r="B1913">
        <v>19.026976000000001</v>
      </c>
      <c r="C1913" s="15">
        <v>72.995423000000002</v>
      </c>
      <c r="D1913" s="2" t="s">
        <v>6965</v>
      </c>
      <c r="E1913" s="14" t="s">
        <v>5079</v>
      </c>
      <c r="F1913" s="14" t="e" vm="11">
        <v>#VALUE!</v>
      </c>
      <c r="G1913" s="2" t="str">
        <f>_xlfn.XLOOKUP(E1913,missing_cities!$Q$2:$Q$56,missing_cities!$R$2:$R$56,"Not Found",0)</f>
        <v>India</v>
      </c>
      <c r="H1913" t="str">
        <f>_xlfn.XLOOKUP(E1913,missing_cities!$Q$2:$Q$56,missing_cities!$S$2:$S$56,"Not Found",0)</f>
        <v>Asia</v>
      </c>
      <c r="I1913" t="s">
        <v>1684</v>
      </c>
      <c r="J1913" s="15">
        <v>0.19</v>
      </c>
      <c r="K1913" t="s">
        <v>34</v>
      </c>
      <c r="L1913" s="15" t="str">
        <f t="shared" si="58"/>
        <v>6:00-22:00</v>
      </c>
      <c r="M1913" s="16">
        <f t="shared" si="59"/>
        <v>0.67</v>
      </c>
      <c r="N1913" s="15">
        <v>3.53</v>
      </c>
      <c r="O1913" s="15">
        <v>94</v>
      </c>
      <c r="P1913" t="s">
        <v>20</v>
      </c>
      <c r="Q1913">
        <v>350</v>
      </c>
      <c r="R1913" t="s">
        <v>37</v>
      </c>
      <c r="S1913">
        <v>2011</v>
      </c>
      <c r="T1913" t="s">
        <v>22</v>
      </c>
      <c r="U1913" s="15">
        <v>4.8</v>
      </c>
      <c r="V1913" s="15">
        <v>8</v>
      </c>
      <c r="W1913" t="s">
        <v>23</v>
      </c>
    </row>
    <row r="1914" spans="1:23">
      <c r="A1914" t="s">
        <v>1958</v>
      </c>
      <c r="B1914">
        <v>-3.2626390000000001</v>
      </c>
      <c r="C1914" s="15">
        <v>59.851446000000003</v>
      </c>
      <c r="D1914" s="2" t="s">
        <v>6966</v>
      </c>
      <c r="E1914" s="14" t="str">
        <f>_xlfn.XLOOKUP(C1914,missing_cities!B:B,missing_cities!C:C,"Not Found",0)</f>
        <v>Error</v>
      </c>
      <c r="F1914" s="14" t="s">
        <v>9987</v>
      </c>
      <c r="G1914" s="2" t="str">
        <f>_xlfn.XLOOKUP(E1914,missing_cities!$Q$2:$Q$56,missing_cities!$R$2:$R$56,"Not Found",0)</f>
        <v>Error</v>
      </c>
      <c r="H1914" t="str">
        <f>_xlfn.XLOOKUP(E1914,missing_cities!$Q$2:$Q$56,missing_cities!$S$2:$S$56,"Not Found",0)</f>
        <v>Error</v>
      </c>
      <c r="I1914" t="s">
        <v>1684</v>
      </c>
      <c r="J1914" s="15">
        <v>0.17</v>
      </c>
      <c r="K1914" t="s">
        <v>34</v>
      </c>
      <c r="L1914" s="15" t="str">
        <f t="shared" si="58"/>
        <v>6:00-22:00</v>
      </c>
      <c r="M1914" s="16">
        <f t="shared" si="59"/>
        <v>0.67</v>
      </c>
      <c r="N1914" s="15">
        <v>18.04</v>
      </c>
      <c r="O1914" s="15">
        <v>24</v>
      </c>
      <c r="P1914" t="s">
        <v>37</v>
      </c>
      <c r="Q1914">
        <v>50</v>
      </c>
      <c r="R1914" t="s">
        <v>48</v>
      </c>
      <c r="S1914">
        <v>2021</v>
      </c>
      <c r="T1914" t="s">
        <v>22</v>
      </c>
      <c r="U1914" s="15">
        <v>4.5999999999999996</v>
      </c>
      <c r="V1914" s="15">
        <v>8</v>
      </c>
      <c r="W1914" t="s">
        <v>27</v>
      </c>
    </row>
    <row r="1915" spans="1:23">
      <c r="A1915" t="s">
        <v>1959</v>
      </c>
      <c r="B1915">
        <v>55.719926999999998</v>
      </c>
      <c r="C1915" s="15">
        <v>37.532325999999998</v>
      </c>
      <c r="D1915" s="2" t="s">
        <v>6967</v>
      </c>
      <c r="E1915" s="14" t="s">
        <v>5052</v>
      </c>
      <c r="F1915" s="14" t="e" vm="2">
        <v>#VALUE!</v>
      </c>
      <c r="G1915" s="2" t="str">
        <f>_xlfn.XLOOKUP(E1915,missing_cities!$Q$2:$Q$56,missing_cities!$R$2:$R$56,"Not Found",0)</f>
        <v>Russia</v>
      </c>
      <c r="H1915" t="str">
        <f>_xlfn.XLOOKUP(E1915,missing_cities!$Q$2:$Q$56,missing_cities!$S$2:$S$56,"Not Found",0)</f>
        <v>Europe</v>
      </c>
      <c r="I1915" t="s">
        <v>1684</v>
      </c>
      <c r="J1915" s="15">
        <v>0.42</v>
      </c>
      <c r="K1915" t="s">
        <v>34</v>
      </c>
      <c r="L1915" s="15" t="str">
        <f t="shared" si="58"/>
        <v>6:00-22:00</v>
      </c>
      <c r="M1915" s="16">
        <f t="shared" si="59"/>
        <v>0.67</v>
      </c>
      <c r="N1915" s="15">
        <v>5.47</v>
      </c>
      <c r="O1915" s="15">
        <v>49</v>
      </c>
      <c r="P1915" t="s">
        <v>39</v>
      </c>
      <c r="Q1915">
        <v>150</v>
      </c>
      <c r="R1915" t="s">
        <v>42</v>
      </c>
      <c r="S1915">
        <v>2020</v>
      </c>
      <c r="T1915" t="s">
        <v>31</v>
      </c>
      <c r="U1915" s="15">
        <v>3.2</v>
      </c>
      <c r="V1915" s="15">
        <v>3</v>
      </c>
      <c r="W1915" t="s">
        <v>23</v>
      </c>
    </row>
    <row r="1916" spans="1:23">
      <c r="A1916" t="s">
        <v>1960</v>
      </c>
      <c r="B1916">
        <v>41.917039000000003</v>
      </c>
      <c r="C1916" s="15">
        <v>-87.670434</v>
      </c>
      <c r="D1916" s="2" t="s">
        <v>6968</v>
      </c>
      <c r="E1916" s="14" t="s">
        <v>5065</v>
      </c>
      <c r="F1916" s="14" t="e" vm="5">
        <v>#VALUE!</v>
      </c>
      <c r="G1916" s="2" t="str">
        <f>_xlfn.XLOOKUP(E1916,missing_cities!$Q$2:$Q$56,missing_cities!$R$2:$R$56,"Not Found",0)</f>
        <v>United States</v>
      </c>
      <c r="H1916" t="str">
        <f>_xlfn.XLOOKUP(E1916,missing_cities!$Q$2:$Q$56,missing_cities!$S$2:$S$56,"Not Found",0)</f>
        <v>North America</v>
      </c>
      <c r="I1916" t="s">
        <v>1684</v>
      </c>
      <c r="J1916" s="15">
        <v>0.43</v>
      </c>
      <c r="K1916" t="s">
        <v>19</v>
      </c>
      <c r="L1916" s="15" t="str">
        <f t="shared" si="58"/>
        <v>9:00-18:00</v>
      </c>
      <c r="M1916" s="16">
        <f t="shared" si="59"/>
        <v>0.37</v>
      </c>
      <c r="N1916" s="15">
        <v>8.7200000000000006</v>
      </c>
      <c r="O1916" s="15">
        <v>42</v>
      </c>
      <c r="P1916" t="s">
        <v>25</v>
      </c>
      <c r="Q1916">
        <v>350</v>
      </c>
      <c r="R1916" t="s">
        <v>35</v>
      </c>
      <c r="S1916">
        <v>2016</v>
      </c>
      <c r="T1916" t="s">
        <v>22</v>
      </c>
      <c r="U1916" s="15">
        <v>3.8</v>
      </c>
      <c r="V1916" s="15">
        <v>2</v>
      </c>
      <c r="W1916" t="s">
        <v>23</v>
      </c>
    </row>
    <row r="1917" spans="1:23">
      <c r="A1917" t="s">
        <v>1961</v>
      </c>
      <c r="B1917">
        <v>19.528758</v>
      </c>
      <c r="C1917" s="15">
        <v>-99.139427999999995</v>
      </c>
      <c r="D1917" s="2" t="s">
        <v>6969</v>
      </c>
      <c r="E1917" s="14" t="s">
        <v>5119</v>
      </c>
      <c r="F1917" s="14" t="e" vm="13">
        <v>#VALUE!</v>
      </c>
      <c r="G1917" s="2" t="str">
        <f>_xlfn.XLOOKUP(E1917,missing_cities!$Q$2:$Q$56,missing_cities!$R$2:$R$56,"Not Found",0)</f>
        <v>Mexico</v>
      </c>
      <c r="H1917" t="str">
        <f>_xlfn.XLOOKUP(E1917,missing_cities!$Q$2:$Q$56,missing_cities!$S$2:$S$56,"Not Found",0)</f>
        <v>North America</v>
      </c>
      <c r="I1917" t="s">
        <v>1684</v>
      </c>
      <c r="J1917" s="15">
        <v>0.5</v>
      </c>
      <c r="K1917" t="s">
        <v>19</v>
      </c>
      <c r="L1917" s="15" t="str">
        <f t="shared" si="58"/>
        <v>9:00-18:00</v>
      </c>
      <c r="M1917" s="16">
        <f t="shared" si="59"/>
        <v>0.37</v>
      </c>
      <c r="N1917" s="15">
        <v>6.05</v>
      </c>
      <c r="O1917" s="15">
        <v>53</v>
      </c>
      <c r="P1917" t="s">
        <v>37</v>
      </c>
      <c r="Q1917">
        <v>22</v>
      </c>
      <c r="R1917" t="s">
        <v>81</v>
      </c>
      <c r="S1917">
        <v>2022</v>
      </c>
      <c r="T1917" t="s">
        <v>31</v>
      </c>
      <c r="U1917" s="15">
        <v>3.4</v>
      </c>
      <c r="V1917" s="15">
        <v>10</v>
      </c>
      <c r="W1917" t="s">
        <v>23</v>
      </c>
    </row>
    <row r="1918" spans="1:23">
      <c r="A1918" t="s">
        <v>1962</v>
      </c>
      <c r="B1918">
        <v>55.813001</v>
      </c>
      <c r="C1918" s="15">
        <v>37.607075000000002</v>
      </c>
      <c r="D1918" s="2" t="s">
        <v>6970</v>
      </c>
      <c r="E1918" s="14" t="s">
        <v>5052</v>
      </c>
      <c r="F1918" s="14" t="e" vm="2">
        <v>#VALUE!</v>
      </c>
      <c r="G1918" s="2" t="str">
        <f>_xlfn.XLOOKUP(E1918,missing_cities!$Q$2:$Q$56,missing_cities!$R$2:$R$56,"Not Found",0)</f>
        <v>Russia</v>
      </c>
      <c r="H1918" t="str">
        <f>_xlfn.XLOOKUP(E1918,missing_cities!$Q$2:$Q$56,missing_cities!$S$2:$S$56,"Not Found",0)</f>
        <v>Europe</v>
      </c>
      <c r="I1918" t="s">
        <v>1684</v>
      </c>
      <c r="J1918" s="15">
        <v>0.47</v>
      </c>
      <c r="K1918" t="s">
        <v>34</v>
      </c>
      <c r="L1918" s="15" t="str">
        <f t="shared" si="58"/>
        <v>6:00-22:00</v>
      </c>
      <c r="M1918" s="16">
        <f t="shared" si="59"/>
        <v>0.67</v>
      </c>
      <c r="N1918" s="15">
        <v>17.21</v>
      </c>
      <c r="O1918" s="15">
        <v>93</v>
      </c>
      <c r="P1918" t="s">
        <v>37</v>
      </c>
      <c r="Q1918">
        <v>150</v>
      </c>
      <c r="R1918" t="s">
        <v>42</v>
      </c>
      <c r="S1918">
        <v>2019</v>
      </c>
      <c r="T1918" t="s">
        <v>22</v>
      </c>
      <c r="U1918" s="15">
        <v>3.7</v>
      </c>
      <c r="V1918" s="15">
        <v>3</v>
      </c>
      <c r="W1918" t="s">
        <v>32</v>
      </c>
    </row>
    <row r="1919" spans="1:23">
      <c r="A1919" t="s">
        <v>1963</v>
      </c>
      <c r="B1919">
        <v>55.887006999999997</v>
      </c>
      <c r="C1919" s="15">
        <v>37.585572999999997</v>
      </c>
      <c r="D1919" s="2" t="s">
        <v>6971</v>
      </c>
      <c r="E1919" s="14" t="s">
        <v>5052</v>
      </c>
      <c r="F1919" s="14" t="e" vm="2">
        <v>#VALUE!</v>
      </c>
      <c r="G1919" s="2" t="str">
        <f>_xlfn.XLOOKUP(E1919,missing_cities!$Q$2:$Q$56,missing_cities!$R$2:$R$56,"Not Found",0)</f>
        <v>Russia</v>
      </c>
      <c r="H1919" t="str">
        <f>_xlfn.XLOOKUP(E1919,missing_cities!$Q$2:$Q$56,missing_cities!$S$2:$S$56,"Not Found",0)</f>
        <v>Europe</v>
      </c>
      <c r="I1919" t="s">
        <v>1684</v>
      </c>
      <c r="J1919" s="15">
        <v>0.26</v>
      </c>
      <c r="K1919" s="1">
        <v>45862</v>
      </c>
      <c r="L1919" s="15" t="str">
        <f t="shared" si="58"/>
        <v>9.00-21.00</v>
      </c>
      <c r="M1919" s="16">
        <f t="shared" si="59"/>
        <v>12</v>
      </c>
      <c r="N1919" s="15">
        <v>11.06</v>
      </c>
      <c r="O1919" s="15">
        <v>40</v>
      </c>
      <c r="P1919" t="s">
        <v>37</v>
      </c>
      <c r="Q1919">
        <v>50</v>
      </c>
      <c r="R1919" t="s">
        <v>81</v>
      </c>
      <c r="S1919">
        <v>2018</v>
      </c>
      <c r="T1919" t="s">
        <v>22</v>
      </c>
      <c r="U1919" s="15">
        <v>3.8</v>
      </c>
      <c r="V1919" s="15">
        <v>3</v>
      </c>
      <c r="W1919" t="s">
        <v>23</v>
      </c>
    </row>
    <row r="1920" spans="1:23">
      <c r="A1920" t="s">
        <v>1964</v>
      </c>
      <c r="B1920">
        <v>-3.0034489999999998</v>
      </c>
      <c r="C1920" s="15">
        <v>125.537403</v>
      </c>
      <c r="D1920" s="2" t="s">
        <v>6972</v>
      </c>
      <c r="E1920" s="14">
        <f>_xlfn.XLOOKUP(C1920,missing_cities!B:B,missing_cities!C:C,"Not Found",0)</f>
        <v>0</v>
      </c>
      <c r="F1920" s="14" t="s">
        <v>9990</v>
      </c>
      <c r="G1920" s="2" t="str">
        <f>_xlfn.XLOOKUP(E1920,missing_cities!$Q$2:$Q$56,missing_cities!$R$2:$R$56,"Not Found",0)</f>
        <v>Not Found</v>
      </c>
      <c r="H1920" t="str">
        <f>_xlfn.XLOOKUP(E1920,missing_cities!$Q$2:$Q$56,missing_cities!$S$2:$S$56,"Not Found",0)</f>
        <v>Not Found</v>
      </c>
      <c r="I1920" t="s">
        <v>1684</v>
      </c>
      <c r="J1920" s="15">
        <v>0.17</v>
      </c>
      <c r="K1920" t="s">
        <v>34</v>
      </c>
      <c r="L1920" s="15" t="str">
        <f t="shared" si="58"/>
        <v>6:00-22:00</v>
      </c>
      <c r="M1920" s="16">
        <f t="shared" si="59"/>
        <v>0.67</v>
      </c>
      <c r="N1920" s="15">
        <v>6.44</v>
      </c>
      <c r="O1920" s="15">
        <v>15</v>
      </c>
      <c r="P1920" t="s">
        <v>37</v>
      </c>
      <c r="Q1920">
        <v>22</v>
      </c>
      <c r="R1920" t="s">
        <v>37</v>
      </c>
      <c r="S1920">
        <v>2011</v>
      </c>
      <c r="T1920" t="s">
        <v>31</v>
      </c>
      <c r="U1920" s="15">
        <v>4.0999999999999996</v>
      </c>
      <c r="V1920" s="15">
        <v>5</v>
      </c>
      <c r="W1920" t="s">
        <v>23</v>
      </c>
    </row>
    <row r="1921" spans="1:23">
      <c r="A1921" t="s">
        <v>1965</v>
      </c>
      <c r="B1921">
        <v>41.903629000000002</v>
      </c>
      <c r="C1921" s="15">
        <v>-87.775260000000003</v>
      </c>
      <c r="D1921" s="2" t="s">
        <v>6973</v>
      </c>
      <c r="E1921" s="14" t="s">
        <v>5065</v>
      </c>
      <c r="F1921" s="14" t="e" vm="5">
        <v>#VALUE!</v>
      </c>
      <c r="G1921" s="2" t="str">
        <f>_xlfn.XLOOKUP(E1921,missing_cities!$Q$2:$Q$56,missing_cities!$R$2:$R$56,"Not Found",0)</f>
        <v>United States</v>
      </c>
      <c r="H1921" t="str">
        <f>_xlfn.XLOOKUP(E1921,missing_cities!$Q$2:$Q$56,missing_cities!$S$2:$S$56,"Not Found",0)</f>
        <v>North America</v>
      </c>
      <c r="I1921" t="s">
        <v>1684</v>
      </c>
      <c r="J1921" s="15">
        <v>0.2</v>
      </c>
      <c r="K1921" t="s">
        <v>34</v>
      </c>
      <c r="L1921" s="15" t="str">
        <f t="shared" si="58"/>
        <v>6:00-22:00</v>
      </c>
      <c r="M1921" s="16">
        <f t="shared" si="59"/>
        <v>0.67</v>
      </c>
      <c r="N1921" s="15">
        <v>1.1499999999999999</v>
      </c>
      <c r="O1921" s="15">
        <v>91</v>
      </c>
      <c r="P1921" t="s">
        <v>25</v>
      </c>
      <c r="Q1921">
        <v>50</v>
      </c>
      <c r="R1921" t="s">
        <v>42</v>
      </c>
      <c r="S1921">
        <v>2010</v>
      </c>
      <c r="T1921" t="s">
        <v>22</v>
      </c>
      <c r="U1921" s="15">
        <v>4.5999999999999996</v>
      </c>
      <c r="V1921" s="15">
        <v>1</v>
      </c>
      <c r="W1921" t="s">
        <v>23</v>
      </c>
    </row>
    <row r="1922" spans="1:23">
      <c r="A1922" t="s">
        <v>1966</v>
      </c>
      <c r="B1922">
        <v>39.862597999999998</v>
      </c>
      <c r="C1922" s="15">
        <v>116.30924</v>
      </c>
      <c r="D1922" s="2" t="s">
        <v>6974</v>
      </c>
      <c r="E1922" s="14" t="s">
        <v>5071</v>
      </c>
      <c r="F1922" s="14" t="e" vm="9">
        <v>#VALUE!</v>
      </c>
      <c r="G1922" s="2" t="str">
        <f>_xlfn.XLOOKUP(E1922,missing_cities!$Q$2:$Q$56,missing_cities!$R$2:$R$56,"Not Found",0)</f>
        <v>China</v>
      </c>
      <c r="H1922" t="str">
        <f>_xlfn.XLOOKUP(E1922,missing_cities!$Q$2:$Q$56,missing_cities!$S$2:$S$56,"Not Found",0)</f>
        <v>Asia</v>
      </c>
      <c r="I1922" t="s">
        <v>1684</v>
      </c>
      <c r="J1922" s="15">
        <v>0.23</v>
      </c>
      <c r="K1922" t="s">
        <v>19</v>
      </c>
      <c r="L1922" s="15" t="str">
        <f t="shared" si="58"/>
        <v>9:00-18:00</v>
      </c>
      <c r="M1922" s="16">
        <f t="shared" si="59"/>
        <v>0.37</v>
      </c>
      <c r="N1922" s="15">
        <v>13.58</v>
      </c>
      <c r="O1922" s="15">
        <v>84</v>
      </c>
      <c r="P1922" t="s">
        <v>37</v>
      </c>
      <c r="Q1922">
        <v>50</v>
      </c>
      <c r="R1922" t="s">
        <v>26</v>
      </c>
      <c r="S1922">
        <v>2013</v>
      </c>
      <c r="T1922" t="s">
        <v>31</v>
      </c>
      <c r="U1922" s="15">
        <v>4.7</v>
      </c>
      <c r="V1922" s="15">
        <v>1</v>
      </c>
      <c r="W1922" t="s">
        <v>23</v>
      </c>
    </row>
    <row r="1923" spans="1:23">
      <c r="A1923" t="s">
        <v>1967</v>
      </c>
      <c r="B1923">
        <v>41.943474000000002</v>
      </c>
      <c r="C1923" s="15">
        <v>-87.653727000000003</v>
      </c>
      <c r="D1923" s="2" t="s">
        <v>6975</v>
      </c>
      <c r="E1923" s="14" t="s">
        <v>5065</v>
      </c>
      <c r="F1923" s="14" t="e" vm="5">
        <v>#VALUE!</v>
      </c>
      <c r="G1923" s="2" t="str">
        <f>_xlfn.XLOOKUP(E1923,missing_cities!$Q$2:$Q$56,missing_cities!$R$2:$R$56,"Not Found",0)</f>
        <v>United States</v>
      </c>
      <c r="H1923" t="str">
        <f>_xlfn.XLOOKUP(E1923,missing_cities!$Q$2:$Q$56,missing_cities!$S$2:$S$56,"Not Found",0)</f>
        <v>North America</v>
      </c>
      <c r="I1923" t="s">
        <v>1684</v>
      </c>
      <c r="J1923" s="15">
        <v>0.46</v>
      </c>
      <c r="K1923" t="s">
        <v>19</v>
      </c>
      <c r="L1923" s="15" t="str">
        <f t="shared" ref="L1923:L1986" si="60">IF(ISNUMBER(SEARCH("-",K1923)),K1923,"9.00-21.00")</f>
        <v>9:00-18:00</v>
      </c>
      <c r="M1923" s="16">
        <f t="shared" ref="M1923:M1986" si="61">IF(ISNUMBER(SEARCH("-", L1923)), TEXT(RIGHT(L1923, LEN(L1923) - FIND("-", L1923)), "0.00") - TEXT(LEFT(L1923, FIND("-", L1923)-1), "0.00"), "")</f>
        <v>0.37</v>
      </c>
      <c r="N1923" s="15">
        <v>12.31</v>
      </c>
      <c r="O1923" s="15">
        <v>97</v>
      </c>
      <c r="P1923" t="s">
        <v>37</v>
      </c>
      <c r="Q1923">
        <v>50</v>
      </c>
      <c r="R1923" t="s">
        <v>67</v>
      </c>
      <c r="S1923">
        <v>2020</v>
      </c>
      <c r="T1923" t="s">
        <v>31</v>
      </c>
      <c r="U1923" s="15">
        <v>3.6</v>
      </c>
      <c r="V1923" s="15">
        <v>8</v>
      </c>
      <c r="W1923" t="s">
        <v>32</v>
      </c>
    </row>
    <row r="1924" spans="1:23">
      <c r="A1924" t="s">
        <v>1968</v>
      </c>
      <c r="B1924">
        <v>13.777899</v>
      </c>
      <c r="C1924" s="15">
        <v>100.553149</v>
      </c>
      <c r="D1924" s="2" t="s">
        <v>6976</v>
      </c>
      <c r="E1924" s="14" t="s">
        <v>5059</v>
      </c>
      <c r="F1924" s="14" t="e" vm="4">
        <v>#VALUE!</v>
      </c>
      <c r="G1924" s="2" t="str">
        <f>_xlfn.XLOOKUP(E1924,missing_cities!$Q$2:$Q$56,missing_cities!$R$2:$R$56,"Not Found",0)</f>
        <v>Thailand</v>
      </c>
      <c r="H1924" t="str">
        <f>_xlfn.XLOOKUP(E1924,missing_cities!$Q$2:$Q$56,missing_cities!$S$2:$S$56,"Not Found",0)</f>
        <v>Asia</v>
      </c>
      <c r="I1924" t="s">
        <v>1684</v>
      </c>
      <c r="J1924" s="15">
        <v>0.31</v>
      </c>
      <c r="K1924" t="s">
        <v>34</v>
      </c>
      <c r="L1924" s="15" t="str">
        <f t="shared" si="60"/>
        <v>6:00-22:00</v>
      </c>
      <c r="M1924" s="16">
        <f t="shared" si="61"/>
        <v>0.67</v>
      </c>
      <c r="N1924" s="15">
        <v>9.24</v>
      </c>
      <c r="O1924" s="15">
        <v>48</v>
      </c>
      <c r="P1924" t="s">
        <v>29</v>
      </c>
      <c r="Q1924">
        <v>350</v>
      </c>
      <c r="R1924" t="s">
        <v>42</v>
      </c>
      <c r="S1924">
        <v>2013</v>
      </c>
      <c r="T1924" t="s">
        <v>22</v>
      </c>
      <c r="U1924" s="15">
        <v>5</v>
      </c>
      <c r="V1924" s="15">
        <v>8</v>
      </c>
      <c r="W1924" t="s">
        <v>32</v>
      </c>
    </row>
    <row r="1925" spans="1:23">
      <c r="A1925" t="s">
        <v>1969</v>
      </c>
      <c r="B1925">
        <v>41.939734000000001</v>
      </c>
      <c r="C1925" s="15">
        <v>-87.767645000000002</v>
      </c>
      <c r="D1925" s="2" t="s">
        <v>6977</v>
      </c>
      <c r="E1925" s="14" t="s">
        <v>5065</v>
      </c>
      <c r="F1925" s="14" t="e" vm="5">
        <v>#VALUE!</v>
      </c>
      <c r="G1925" s="2" t="str">
        <f>_xlfn.XLOOKUP(E1925,missing_cities!$Q$2:$Q$56,missing_cities!$R$2:$R$56,"Not Found",0)</f>
        <v>United States</v>
      </c>
      <c r="H1925" t="str">
        <f>_xlfn.XLOOKUP(E1925,missing_cities!$Q$2:$Q$56,missing_cities!$S$2:$S$56,"Not Found",0)</f>
        <v>North America</v>
      </c>
      <c r="I1925" t="s">
        <v>1684</v>
      </c>
      <c r="J1925" s="15">
        <v>0.13</v>
      </c>
      <c r="K1925" t="s">
        <v>19</v>
      </c>
      <c r="L1925" s="15" t="str">
        <f t="shared" si="60"/>
        <v>9:00-18:00</v>
      </c>
      <c r="M1925" s="16">
        <f t="shared" si="61"/>
        <v>0.37</v>
      </c>
      <c r="N1925" s="15">
        <v>7.48</v>
      </c>
      <c r="O1925" s="15">
        <v>17</v>
      </c>
      <c r="P1925" t="s">
        <v>37</v>
      </c>
      <c r="Q1925">
        <v>150</v>
      </c>
      <c r="R1925" t="s">
        <v>26</v>
      </c>
      <c r="S1925">
        <v>2015</v>
      </c>
      <c r="T1925" t="s">
        <v>22</v>
      </c>
      <c r="U1925" s="15">
        <v>3.3</v>
      </c>
      <c r="V1925" s="15">
        <v>4</v>
      </c>
      <c r="W1925" t="s">
        <v>23</v>
      </c>
    </row>
    <row r="1926" spans="1:23">
      <c r="A1926" t="s">
        <v>1970</v>
      </c>
      <c r="B1926">
        <v>55.844490999999998</v>
      </c>
      <c r="C1926" s="15">
        <v>37.675472999999997</v>
      </c>
      <c r="D1926" s="2" t="s">
        <v>6978</v>
      </c>
      <c r="E1926" s="14" t="s">
        <v>5052</v>
      </c>
      <c r="F1926" s="14" t="e" vm="2">
        <v>#VALUE!</v>
      </c>
      <c r="G1926" s="2" t="str">
        <f>_xlfn.XLOOKUP(E1926,missing_cities!$Q$2:$Q$56,missing_cities!$R$2:$R$56,"Not Found",0)</f>
        <v>Russia</v>
      </c>
      <c r="H1926" t="str">
        <f>_xlfn.XLOOKUP(E1926,missing_cities!$Q$2:$Q$56,missing_cities!$S$2:$S$56,"Not Found",0)</f>
        <v>Europe</v>
      </c>
      <c r="I1926" t="s">
        <v>1684</v>
      </c>
      <c r="J1926" s="15">
        <v>0.4</v>
      </c>
      <c r="K1926" t="s">
        <v>19</v>
      </c>
      <c r="L1926" s="15" t="str">
        <f t="shared" si="60"/>
        <v>9:00-18:00</v>
      </c>
      <c r="M1926" s="16">
        <f t="shared" si="61"/>
        <v>0.37</v>
      </c>
      <c r="N1926" s="15">
        <v>13.32</v>
      </c>
      <c r="O1926" s="15">
        <v>44</v>
      </c>
      <c r="P1926" t="s">
        <v>29</v>
      </c>
      <c r="Q1926">
        <v>50</v>
      </c>
      <c r="R1926" t="s">
        <v>97</v>
      </c>
      <c r="S1926">
        <v>2011</v>
      </c>
      <c r="T1926" t="s">
        <v>31</v>
      </c>
      <c r="U1926" s="15">
        <v>4.5999999999999996</v>
      </c>
      <c r="V1926" s="15">
        <v>7</v>
      </c>
      <c r="W1926" t="s">
        <v>27</v>
      </c>
    </row>
    <row r="1927" spans="1:23">
      <c r="A1927" t="s">
        <v>1971</v>
      </c>
      <c r="B1927">
        <v>55.740952999999998</v>
      </c>
      <c r="C1927" s="15">
        <v>37.677421000000002</v>
      </c>
      <c r="D1927" s="2" t="s">
        <v>6979</v>
      </c>
      <c r="E1927" s="14" t="s">
        <v>5052</v>
      </c>
      <c r="F1927" s="14" t="e" vm="2">
        <v>#VALUE!</v>
      </c>
      <c r="G1927" s="2" t="str">
        <f>_xlfn.XLOOKUP(E1927,missing_cities!$Q$2:$Q$56,missing_cities!$R$2:$R$56,"Not Found",0)</f>
        <v>Russia</v>
      </c>
      <c r="H1927" t="str">
        <f>_xlfn.XLOOKUP(E1927,missing_cities!$Q$2:$Q$56,missing_cities!$S$2:$S$56,"Not Found",0)</f>
        <v>Europe</v>
      </c>
      <c r="I1927" t="s">
        <v>1684</v>
      </c>
      <c r="J1927" s="15">
        <v>0.28000000000000003</v>
      </c>
      <c r="K1927" t="s">
        <v>34</v>
      </c>
      <c r="L1927" s="15" t="str">
        <f t="shared" si="60"/>
        <v>6:00-22:00</v>
      </c>
      <c r="M1927" s="16">
        <f t="shared" si="61"/>
        <v>0.67</v>
      </c>
      <c r="N1927" s="15">
        <v>0.71</v>
      </c>
      <c r="O1927" s="15">
        <v>23</v>
      </c>
      <c r="P1927" t="s">
        <v>37</v>
      </c>
      <c r="Q1927">
        <v>350</v>
      </c>
      <c r="R1927" t="s">
        <v>48</v>
      </c>
      <c r="S1927">
        <v>2017</v>
      </c>
      <c r="T1927" t="s">
        <v>22</v>
      </c>
      <c r="U1927" s="15">
        <v>4.5</v>
      </c>
      <c r="V1927" s="15">
        <v>5</v>
      </c>
      <c r="W1927" t="s">
        <v>23</v>
      </c>
    </row>
    <row r="1928" spans="1:23">
      <c r="A1928" t="s">
        <v>1972</v>
      </c>
      <c r="B1928">
        <v>34.118738</v>
      </c>
      <c r="C1928" s="15">
        <v>-118.327895</v>
      </c>
      <c r="D1928" s="2" t="s">
        <v>6980</v>
      </c>
      <c r="E1928" s="14" t="s">
        <v>5111</v>
      </c>
      <c r="F1928" s="14" t="e" vm="5">
        <v>#VALUE!</v>
      </c>
      <c r="G1928" s="2" t="str">
        <f>_xlfn.XLOOKUP(E1928,missing_cities!$Q$2:$Q$56,missing_cities!$R$2:$R$56,"Not Found",0)</f>
        <v>United States</v>
      </c>
      <c r="H1928" t="str">
        <f>_xlfn.XLOOKUP(E1928,missing_cities!$Q$2:$Q$56,missing_cities!$S$2:$S$56,"Not Found",0)</f>
        <v>North America</v>
      </c>
      <c r="I1928" t="s">
        <v>1684</v>
      </c>
      <c r="J1928" s="15">
        <v>0.12</v>
      </c>
      <c r="K1928" t="s">
        <v>34</v>
      </c>
      <c r="L1928" s="15" t="str">
        <f t="shared" si="60"/>
        <v>6:00-22:00</v>
      </c>
      <c r="M1928" s="16">
        <f t="shared" si="61"/>
        <v>0.67</v>
      </c>
      <c r="N1928" s="15">
        <v>7.96</v>
      </c>
      <c r="O1928" s="15">
        <v>26</v>
      </c>
      <c r="P1928" t="s">
        <v>37</v>
      </c>
      <c r="Q1928">
        <v>50</v>
      </c>
      <c r="R1928" t="s">
        <v>46</v>
      </c>
      <c r="S1928">
        <v>2021</v>
      </c>
      <c r="T1928" t="s">
        <v>22</v>
      </c>
      <c r="U1928" s="15">
        <v>4.9000000000000004</v>
      </c>
      <c r="V1928" s="15">
        <v>6</v>
      </c>
      <c r="W1928" t="s">
        <v>32</v>
      </c>
    </row>
    <row r="1929" spans="1:23">
      <c r="A1929" t="s">
        <v>1973</v>
      </c>
      <c r="B1929">
        <v>37.637762000000002</v>
      </c>
      <c r="C1929" s="15">
        <v>126.966266</v>
      </c>
      <c r="D1929" s="2" t="s">
        <v>6981</v>
      </c>
      <c r="E1929" s="14" t="s">
        <v>5063</v>
      </c>
      <c r="F1929" s="14" t="e" vm="6">
        <v>#VALUE!</v>
      </c>
      <c r="G1929" s="2" t="str">
        <f>_xlfn.XLOOKUP(E1929,missing_cities!$Q$2:$Q$56,missing_cities!$R$2:$R$56,"Not Found",0)</f>
        <v>South Korea</v>
      </c>
      <c r="H1929" t="str">
        <f>_xlfn.XLOOKUP(E1929,missing_cities!$Q$2:$Q$56,missing_cities!$S$2:$S$56,"Not Found",0)</f>
        <v>Asia</v>
      </c>
      <c r="I1929" t="s">
        <v>1684</v>
      </c>
      <c r="J1929" s="15">
        <v>0.37</v>
      </c>
      <c r="K1929" t="s">
        <v>34</v>
      </c>
      <c r="L1929" s="15" t="str">
        <f t="shared" si="60"/>
        <v>6:00-22:00</v>
      </c>
      <c r="M1929" s="16">
        <f t="shared" si="61"/>
        <v>0.67</v>
      </c>
      <c r="N1929" s="15">
        <v>2.25</v>
      </c>
      <c r="O1929" s="15">
        <v>49</v>
      </c>
      <c r="P1929" t="s">
        <v>20</v>
      </c>
      <c r="Q1929">
        <v>22</v>
      </c>
      <c r="R1929" t="s">
        <v>48</v>
      </c>
      <c r="S1929">
        <v>2011</v>
      </c>
      <c r="T1929" t="s">
        <v>31</v>
      </c>
      <c r="U1929" s="15">
        <v>3.8</v>
      </c>
      <c r="V1929" s="15">
        <v>6</v>
      </c>
      <c r="W1929" t="s">
        <v>27</v>
      </c>
    </row>
    <row r="1930" spans="1:23">
      <c r="A1930" t="s">
        <v>1974</v>
      </c>
      <c r="B1930">
        <v>55.732536000000003</v>
      </c>
      <c r="C1930" s="15">
        <v>37.565002999999997</v>
      </c>
      <c r="D1930" s="2" t="s">
        <v>6982</v>
      </c>
      <c r="E1930" s="14" t="s">
        <v>5052</v>
      </c>
      <c r="F1930" s="14" t="e" vm="2">
        <v>#VALUE!</v>
      </c>
      <c r="G1930" s="2" t="str">
        <f>_xlfn.XLOOKUP(E1930,missing_cities!$Q$2:$Q$56,missing_cities!$R$2:$R$56,"Not Found",0)</f>
        <v>Russia</v>
      </c>
      <c r="H1930" t="str">
        <f>_xlfn.XLOOKUP(E1930,missing_cities!$Q$2:$Q$56,missing_cities!$S$2:$S$56,"Not Found",0)</f>
        <v>Europe</v>
      </c>
      <c r="I1930" t="s">
        <v>1684</v>
      </c>
      <c r="J1930" s="15">
        <v>0.45</v>
      </c>
      <c r="K1930" t="s">
        <v>19</v>
      </c>
      <c r="L1930" s="15" t="str">
        <f t="shared" si="60"/>
        <v>9:00-18:00</v>
      </c>
      <c r="M1930" s="16">
        <f t="shared" si="61"/>
        <v>0.37</v>
      </c>
      <c r="N1930" s="15">
        <v>10</v>
      </c>
      <c r="O1930" s="15">
        <v>63</v>
      </c>
      <c r="P1930" t="s">
        <v>37</v>
      </c>
      <c r="Q1930">
        <v>50</v>
      </c>
      <c r="R1930" t="s">
        <v>44</v>
      </c>
      <c r="S1930">
        <v>2021</v>
      </c>
      <c r="T1930" t="s">
        <v>31</v>
      </c>
      <c r="U1930" s="15">
        <v>3.4</v>
      </c>
      <c r="V1930" s="15">
        <v>6</v>
      </c>
      <c r="W1930" t="s">
        <v>32</v>
      </c>
    </row>
    <row r="1931" spans="1:23">
      <c r="A1931" t="s">
        <v>1975</v>
      </c>
      <c r="B1931">
        <v>37.510421999999998</v>
      </c>
      <c r="C1931" s="15">
        <v>126.930998</v>
      </c>
      <c r="D1931" s="2" t="s">
        <v>6983</v>
      </c>
      <c r="E1931" s="14" t="s">
        <v>5063</v>
      </c>
      <c r="F1931" s="14" t="e" vm="6">
        <v>#VALUE!</v>
      </c>
      <c r="G1931" s="2" t="str">
        <f>_xlfn.XLOOKUP(E1931,missing_cities!$Q$2:$Q$56,missing_cities!$R$2:$R$56,"Not Found",0)</f>
        <v>South Korea</v>
      </c>
      <c r="H1931" t="str">
        <f>_xlfn.XLOOKUP(E1931,missing_cities!$Q$2:$Q$56,missing_cities!$S$2:$S$56,"Not Found",0)</f>
        <v>Asia</v>
      </c>
      <c r="I1931" t="s">
        <v>1684</v>
      </c>
      <c r="J1931" s="15">
        <v>0.42</v>
      </c>
      <c r="K1931" t="s">
        <v>34</v>
      </c>
      <c r="L1931" s="15" t="str">
        <f t="shared" si="60"/>
        <v>6:00-22:00</v>
      </c>
      <c r="M1931" s="16">
        <f t="shared" si="61"/>
        <v>0.67</v>
      </c>
      <c r="N1931" s="15">
        <v>7</v>
      </c>
      <c r="O1931" s="15">
        <v>54</v>
      </c>
      <c r="P1931" t="s">
        <v>39</v>
      </c>
      <c r="Q1931">
        <v>22</v>
      </c>
      <c r="R1931" t="s">
        <v>46</v>
      </c>
      <c r="S1931">
        <v>2011</v>
      </c>
      <c r="T1931" t="s">
        <v>31</v>
      </c>
      <c r="U1931" s="15">
        <v>3.6</v>
      </c>
      <c r="V1931" s="15">
        <v>4</v>
      </c>
      <c r="W1931" t="s">
        <v>23</v>
      </c>
    </row>
    <row r="1932" spans="1:23">
      <c r="A1932" t="s">
        <v>1976</v>
      </c>
      <c r="B1932">
        <v>41.907809999999998</v>
      </c>
      <c r="C1932" s="15">
        <v>-87.617357999999996</v>
      </c>
      <c r="D1932" s="2" t="s">
        <v>6984</v>
      </c>
      <c r="E1932" s="14" t="s">
        <v>5065</v>
      </c>
      <c r="F1932" s="14" t="e" vm="5">
        <v>#VALUE!</v>
      </c>
      <c r="G1932" s="2" t="str">
        <f>_xlfn.XLOOKUP(E1932,missing_cities!$Q$2:$Q$56,missing_cities!$R$2:$R$56,"Not Found",0)</f>
        <v>United States</v>
      </c>
      <c r="H1932" t="str">
        <f>_xlfn.XLOOKUP(E1932,missing_cities!$Q$2:$Q$56,missing_cities!$S$2:$S$56,"Not Found",0)</f>
        <v>North America</v>
      </c>
      <c r="I1932" t="s">
        <v>1684</v>
      </c>
      <c r="J1932" s="15">
        <v>0.45</v>
      </c>
      <c r="K1932" t="s">
        <v>19</v>
      </c>
      <c r="L1932" s="15" t="str">
        <f t="shared" si="60"/>
        <v>9:00-18:00</v>
      </c>
      <c r="M1932" s="16">
        <f t="shared" si="61"/>
        <v>0.37</v>
      </c>
      <c r="N1932" s="15">
        <v>9.0299999999999994</v>
      </c>
      <c r="O1932" s="15">
        <v>18</v>
      </c>
      <c r="P1932" t="s">
        <v>20</v>
      </c>
      <c r="Q1932">
        <v>150</v>
      </c>
      <c r="R1932" t="s">
        <v>74</v>
      </c>
      <c r="S1932">
        <v>2021</v>
      </c>
      <c r="T1932" t="s">
        <v>31</v>
      </c>
      <c r="U1932" s="15">
        <v>4.0999999999999996</v>
      </c>
      <c r="V1932" s="15">
        <v>3</v>
      </c>
      <c r="W1932" t="s">
        <v>32</v>
      </c>
    </row>
    <row r="1933" spans="1:23">
      <c r="A1933" t="s">
        <v>1977</v>
      </c>
      <c r="B1933">
        <v>43.644046000000003</v>
      </c>
      <c r="C1933" s="15">
        <v>-79.417113000000001</v>
      </c>
      <c r="D1933" s="2" t="s">
        <v>6985</v>
      </c>
      <c r="E1933" s="14" t="s">
        <v>5050</v>
      </c>
      <c r="F1933" s="14" t="e" vm="1">
        <v>#VALUE!</v>
      </c>
      <c r="G1933" s="2" t="str">
        <f>_xlfn.XLOOKUP(E1933,missing_cities!$Q$2:$Q$56,missing_cities!$R$2:$R$56,"Not Found",0)</f>
        <v>Canada</v>
      </c>
      <c r="H1933" t="str">
        <f>_xlfn.XLOOKUP(E1933,missing_cities!$Q$2:$Q$56,missing_cities!$S$2:$S$56,"Not Found",0)</f>
        <v>North America</v>
      </c>
      <c r="I1933" t="s">
        <v>1684</v>
      </c>
      <c r="J1933" s="15">
        <v>0.26</v>
      </c>
      <c r="K1933" s="1">
        <v>45862</v>
      </c>
      <c r="L1933" s="15" t="str">
        <f t="shared" si="60"/>
        <v>9.00-21.00</v>
      </c>
      <c r="M1933" s="16">
        <f t="shared" si="61"/>
        <v>12</v>
      </c>
      <c r="N1933" s="15">
        <v>11.18</v>
      </c>
      <c r="O1933" s="15">
        <v>19</v>
      </c>
      <c r="P1933" t="s">
        <v>39</v>
      </c>
      <c r="Q1933">
        <v>22</v>
      </c>
      <c r="R1933" t="s">
        <v>37</v>
      </c>
      <c r="S1933">
        <v>2020</v>
      </c>
      <c r="T1933" t="s">
        <v>22</v>
      </c>
      <c r="U1933" s="15">
        <v>3.1</v>
      </c>
      <c r="V1933" s="15">
        <v>4</v>
      </c>
      <c r="W1933" t="s">
        <v>27</v>
      </c>
    </row>
    <row r="1934" spans="1:23">
      <c r="A1934" t="s">
        <v>1978</v>
      </c>
      <c r="B1934">
        <v>34.075727000000001</v>
      </c>
      <c r="C1934" s="15">
        <v>-118.271967</v>
      </c>
      <c r="D1934" s="2" t="s">
        <v>6986</v>
      </c>
      <c r="E1934" s="14" t="s">
        <v>5111</v>
      </c>
      <c r="F1934" s="14" t="e" vm="5">
        <v>#VALUE!</v>
      </c>
      <c r="G1934" s="2" t="str">
        <f>_xlfn.XLOOKUP(E1934,missing_cities!$Q$2:$Q$56,missing_cities!$R$2:$R$56,"Not Found",0)</f>
        <v>United States</v>
      </c>
      <c r="H1934" t="str">
        <f>_xlfn.XLOOKUP(E1934,missing_cities!$Q$2:$Q$56,missing_cities!$S$2:$S$56,"Not Found",0)</f>
        <v>North America</v>
      </c>
      <c r="I1934" t="s">
        <v>1684</v>
      </c>
      <c r="J1934" s="15">
        <v>0.15</v>
      </c>
      <c r="K1934" t="s">
        <v>19</v>
      </c>
      <c r="L1934" s="15" t="str">
        <f t="shared" si="60"/>
        <v>9:00-18:00</v>
      </c>
      <c r="M1934" s="16">
        <f t="shared" si="61"/>
        <v>0.37</v>
      </c>
      <c r="N1934" s="15">
        <v>16.05</v>
      </c>
      <c r="O1934" s="15">
        <v>96</v>
      </c>
      <c r="P1934" t="s">
        <v>20</v>
      </c>
      <c r="Q1934">
        <v>350</v>
      </c>
      <c r="R1934" t="s">
        <v>30</v>
      </c>
      <c r="S1934">
        <v>2012</v>
      </c>
      <c r="T1934" t="s">
        <v>31</v>
      </c>
      <c r="U1934" s="15">
        <v>4.8</v>
      </c>
      <c r="V1934" s="15">
        <v>3</v>
      </c>
      <c r="W1934" t="s">
        <v>23</v>
      </c>
    </row>
    <row r="1935" spans="1:23">
      <c r="A1935" t="s">
        <v>1979</v>
      </c>
      <c r="B1935">
        <v>13.703215</v>
      </c>
      <c r="C1935" s="15">
        <v>100.589598</v>
      </c>
      <c r="D1935" s="2" t="s">
        <v>6987</v>
      </c>
      <c r="E1935" s="14" t="s">
        <v>5059</v>
      </c>
      <c r="F1935" s="14" t="e" vm="4">
        <v>#VALUE!</v>
      </c>
      <c r="G1935" s="2" t="str">
        <f>_xlfn.XLOOKUP(E1935,missing_cities!$Q$2:$Q$56,missing_cities!$R$2:$R$56,"Not Found",0)</f>
        <v>Thailand</v>
      </c>
      <c r="H1935" t="str">
        <f>_xlfn.XLOOKUP(E1935,missing_cities!$Q$2:$Q$56,missing_cities!$S$2:$S$56,"Not Found",0)</f>
        <v>Asia</v>
      </c>
      <c r="I1935" t="s">
        <v>1684</v>
      </c>
      <c r="J1935" s="15">
        <v>0.13</v>
      </c>
      <c r="K1935" s="1">
        <v>45862</v>
      </c>
      <c r="L1935" s="15" t="str">
        <f t="shared" si="60"/>
        <v>9.00-21.00</v>
      </c>
      <c r="M1935" s="16">
        <f t="shared" si="61"/>
        <v>12</v>
      </c>
      <c r="N1935" s="15">
        <v>10.78</v>
      </c>
      <c r="O1935" s="15">
        <v>88</v>
      </c>
      <c r="P1935" t="s">
        <v>25</v>
      </c>
      <c r="Q1935">
        <v>50</v>
      </c>
      <c r="R1935" t="s">
        <v>48</v>
      </c>
      <c r="S1935">
        <v>2023</v>
      </c>
      <c r="T1935" t="s">
        <v>31</v>
      </c>
      <c r="U1935" s="15">
        <v>4.5</v>
      </c>
      <c r="V1935" s="15">
        <v>4</v>
      </c>
      <c r="W1935" t="s">
        <v>32</v>
      </c>
    </row>
    <row r="1936" spans="1:23">
      <c r="A1936" t="s">
        <v>1980</v>
      </c>
      <c r="B1936">
        <v>41.824044000000001</v>
      </c>
      <c r="C1936" s="15">
        <v>-87.680113000000006</v>
      </c>
      <c r="D1936" s="2" t="s">
        <v>6988</v>
      </c>
      <c r="E1936" s="14" t="s">
        <v>5065</v>
      </c>
      <c r="F1936" s="14" t="e" vm="5">
        <v>#VALUE!</v>
      </c>
      <c r="G1936" s="2" t="str">
        <f>_xlfn.XLOOKUP(E1936,missing_cities!$Q$2:$Q$56,missing_cities!$R$2:$R$56,"Not Found",0)</f>
        <v>United States</v>
      </c>
      <c r="H1936" t="str">
        <f>_xlfn.XLOOKUP(E1936,missing_cities!$Q$2:$Q$56,missing_cities!$S$2:$S$56,"Not Found",0)</f>
        <v>North America</v>
      </c>
      <c r="I1936" t="s">
        <v>1684</v>
      </c>
      <c r="J1936" s="15">
        <v>0.2</v>
      </c>
      <c r="K1936" t="s">
        <v>19</v>
      </c>
      <c r="L1936" s="15" t="str">
        <f t="shared" si="60"/>
        <v>9:00-18:00</v>
      </c>
      <c r="M1936" s="16">
        <f t="shared" si="61"/>
        <v>0.37</v>
      </c>
      <c r="N1936" s="15">
        <v>7.34</v>
      </c>
      <c r="O1936" s="15">
        <v>22</v>
      </c>
      <c r="P1936" t="s">
        <v>25</v>
      </c>
      <c r="Q1936">
        <v>350</v>
      </c>
      <c r="R1936" t="s">
        <v>42</v>
      </c>
      <c r="S1936">
        <v>2022</v>
      </c>
      <c r="T1936" t="s">
        <v>31</v>
      </c>
      <c r="U1936" s="15">
        <v>3.6</v>
      </c>
      <c r="V1936" s="15">
        <v>9</v>
      </c>
      <c r="W1936" t="s">
        <v>32</v>
      </c>
    </row>
    <row r="1937" spans="1:23">
      <c r="A1937" t="s">
        <v>1981</v>
      </c>
      <c r="B1937">
        <v>-33.828989999999997</v>
      </c>
      <c r="C1937" s="15">
        <v>18.417974000000001</v>
      </c>
      <c r="D1937" s="2" t="s">
        <v>6989</v>
      </c>
      <c r="E1937" s="14" t="s">
        <v>5085</v>
      </c>
      <c r="F1937" s="14" t="e" vm="12">
        <v>#VALUE!</v>
      </c>
      <c r="G1937" s="2" t="str">
        <f>_xlfn.XLOOKUP(E1937,missing_cities!$Q$2:$Q$56,missing_cities!$R$2:$R$56,"Not Found",0)</f>
        <v>South Africa</v>
      </c>
      <c r="H1937" t="str">
        <f>_xlfn.XLOOKUP(E1937,missing_cities!$Q$2:$Q$56,missing_cities!$S$2:$S$56,"Not Found",0)</f>
        <v>Africa</v>
      </c>
      <c r="I1937" t="s">
        <v>1684</v>
      </c>
      <c r="J1937" s="15">
        <v>0.33</v>
      </c>
      <c r="K1937" t="s">
        <v>19</v>
      </c>
      <c r="L1937" s="15" t="str">
        <f t="shared" si="60"/>
        <v>9:00-18:00</v>
      </c>
      <c r="M1937" s="16">
        <f t="shared" si="61"/>
        <v>0.37</v>
      </c>
      <c r="N1937" s="15">
        <v>2.63</v>
      </c>
      <c r="O1937" s="15">
        <v>39</v>
      </c>
      <c r="P1937" t="s">
        <v>25</v>
      </c>
      <c r="Q1937">
        <v>50</v>
      </c>
      <c r="R1937" t="s">
        <v>67</v>
      </c>
      <c r="S1937">
        <v>2019</v>
      </c>
      <c r="T1937" t="s">
        <v>22</v>
      </c>
      <c r="U1937" s="15">
        <v>3.4</v>
      </c>
      <c r="V1937" s="15">
        <v>3</v>
      </c>
      <c r="W1937" t="s">
        <v>23</v>
      </c>
    </row>
    <row r="1938" spans="1:23">
      <c r="A1938" t="s">
        <v>1982</v>
      </c>
      <c r="B1938">
        <v>35.014209999999999</v>
      </c>
      <c r="C1938" s="15">
        <v>-68.761526000000003</v>
      </c>
      <c r="D1938" s="2" t="s">
        <v>6990</v>
      </c>
      <c r="E1938" s="14" t="str">
        <f>_xlfn.XLOOKUP(C1938,missing_cities!B:B,missing_cities!C:C,"Not Found",0)</f>
        <v>Error</v>
      </c>
      <c r="F1938" s="14" t="s">
        <v>9987</v>
      </c>
      <c r="G1938" s="2" t="str">
        <f>_xlfn.XLOOKUP(E1938,missing_cities!$Q$2:$Q$56,missing_cities!$R$2:$R$56,"Not Found",0)</f>
        <v>Error</v>
      </c>
      <c r="H1938" t="str">
        <f>_xlfn.XLOOKUP(E1938,missing_cities!$Q$2:$Q$56,missing_cities!$S$2:$S$56,"Not Found",0)</f>
        <v>Error</v>
      </c>
      <c r="I1938" t="s">
        <v>1684</v>
      </c>
      <c r="J1938" s="15">
        <v>0.28000000000000003</v>
      </c>
      <c r="K1938" t="s">
        <v>34</v>
      </c>
      <c r="L1938" s="15" t="str">
        <f t="shared" si="60"/>
        <v>6:00-22:00</v>
      </c>
      <c r="M1938" s="16">
        <f t="shared" si="61"/>
        <v>0.67</v>
      </c>
      <c r="N1938" s="15">
        <v>19.37</v>
      </c>
      <c r="O1938" s="15">
        <v>86</v>
      </c>
      <c r="P1938" t="s">
        <v>37</v>
      </c>
      <c r="Q1938">
        <v>350</v>
      </c>
      <c r="R1938" t="s">
        <v>35</v>
      </c>
      <c r="S1938">
        <v>2013</v>
      </c>
      <c r="T1938" t="s">
        <v>31</v>
      </c>
      <c r="U1938" s="15">
        <v>3.9</v>
      </c>
      <c r="V1938" s="15">
        <v>10</v>
      </c>
      <c r="W1938" t="s">
        <v>27</v>
      </c>
    </row>
    <row r="1939" spans="1:23">
      <c r="A1939" t="s">
        <v>1983</v>
      </c>
      <c r="B1939">
        <v>37.591768999999999</v>
      </c>
      <c r="C1939" s="15">
        <v>126.904405</v>
      </c>
      <c r="D1939" s="2" t="s">
        <v>6991</v>
      </c>
      <c r="E1939" s="14" t="s">
        <v>5063</v>
      </c>
      <c r="F1939" s="14" t="e" vm="6">
        <v>#VALUE!</v>
      </c>
      <c r="G1939" s="2" t="str">
        <f>_xlfn.XLOOKUP(E1939,missing_cities!$Q$2:$Q$56,missing_cities!$R$2:$R$56,"Not Found",0)</f>
        <v>South Korea</v>
      </c>
      <c r="H1939" t="str">
        <f>_xlfn.XLOOKUP(E1939,missing_cities!$Q$2:$Q$56,missing_cities!$S$2:$S$56,"Not Found",0)</f>
        <v>Asia</v>
      </c>
      <c r="I1939" t="s">
        <v>1684</v>
      </c>
      <c r="J1939" s="15">
        <v>0.2</v>
      </c>
      <c r="K1939" s="1">
        <v>45862</v>
      </c>
      <c r="L1939" s="15" t="str">
        <f t="shared" si="60"/>
        <v>9.00-21.00</v>
      </c>
      <c r="M1939" s="16">
        <f t="shared" si="61"/>
        <v>12</v>
      </c>
      <c r="N1939" s="15">
        <v>10.72</v>
      </c>
      <c r="O1939" s="15">
        <v>26</v>
      </c>
      <c r="P1939" t="s">
        <v>20</v>
      </c>
      <c r="Q1939">
        <v>350</v>
      </c>
      <c r="R1939" t="s">
        <v>48</v>
      </c>
      <c r="S1939">
        <v>2015</v>
      </c>
      <c r="T1939" t="s">
        <v>22</v>
      </c>
      <c r="U1939" s="15">
        <v>4.9000000000000004</v>
      </c>
      <c r="V1939" s="15">
        <v>8</v>
      </c>
      <c r="W1939" t="s">
        <v>23</v>
      </c>
    </row>
    <row r="1940" spans="1:23">
      <c r="A1940" t="s">
        <v>1984</v>
      </c>
      <c r="B1940">
        <v>55.707002000000003</v>
      </c>
      <c r="C1940" s="15">
        <v>37.605485999999999</v>
      </c>
      <c r="D1940" s="2" t="s">
        <v>6992</v>
      </c>
      <c r="E1940" s="14" t="s">
        <v>5052</v>
      </c>
      <c r="F1940" s="14" t="e" vm="2">
        <v>#VALUE!</v>
      </c>
      <c r="G1940" s="2" t="str">
        <f>_xlfn.XLOOKUP(E1940,missing_cities!$Q$2:$Q$56,missing_cities!$R$2:$R$56,"Not Found",0)</f>
        <v>Russia</v>
      </c>
      <c r="H1940" t="str">
        <f>_xlfn.XLOOKUP(E1940,missing_cities!$Q$2:$Q$56,missing_cities!$S$2:$S$56,"Not Found",0)</f>
        <v>Europe</v>
      </c>
      <c r="I1940" t="s">
        <v>1684</v>
      </c>
      <c r="J1940" s="15">
        <v>0.46</v>
      </c>
      <c r="K1940" s="1">
        <v>45862</v>
      </c>
      <c r="L1940" s="15" t="str">
        <f t="shared" si="60"/>
        <v>9.00-21.00</v>
      </c>
      <c r="M1940" s="16">
        <f t="shared" si="61"/>
        <v>12</v>
      </c>
      <c r="N1940" s="15">
        <v>17.73</v>
      </c>
      <c r="O1940" s="15">
        <v>43</v>
      </c>
      <c r="P1940" t="s">
        <v>25</v>
      </c>
      <c r="Q1940">
        <v>50</v>
      </c>
      <c r="R1940" t="s">
        <v>26</v>
      </c>
      <c r="S1940">
        <v>2018</v>
      </c>
      <c r="T1940" t="s">
        <v>31</v>
      </c>
      <c r="U1940" s="15">
        <v>3.8</v>
      </c>
      <c r="V1940" s="15">
        <v>4</v>
      </c>
      <c r="W1940" t="s">
        <v>27</v>
      </c>
    </row>
    <row r="1941" spans="1:23">
      <c r="A1941" t="s">
        <v>1985</v>
      </c>
      <c r="B1941">
        <v>37.616750000000003</v>
      </c>
      <c r="C1941" s="15">
        <v>127.04077100000001</v>
      </c>
      <c r="D1941" s="2" t="s">
        <v>6993</v>
      </c>
      <c r="E1941" s="14" t="s">
        <v>5063</v>
      </c>
      <c r="F1941" s="14" t="e" vm="6">
        <v>#VALUE!</v>
      </c>
      <c r="G1941" s="2" t="str">
        <f>_xlfn.XLOOKUP(E1941,missing_cities!$Q$2:$Q$56,missing_cities!$R$2:$R$56,"Not Found",0)</f>
        <v>South Korea</v>
      </c>
      <c r="H1941" t="str">
        <f>_xlfn.XLOOKUP(E1941,missing_cities!$Q$2:$Q$56,missing_cities!$S$2:$S$56,"Not Found",0)</f>
        <v>Asia</v>
      </c>
      <c r="I1941" t="s">
        <v>1684</v>
      </c>
      <c r="J1941" s="15">
        <v>0.41</v>
      </c>
      <c r="K1941" s="1">
        <v>45862</v>
      </c>
      <c r="L1941" s="15" t="str">
        <f t="shared" si="60"/>
        <v>9.00-21.00</v>
      </c>
      <c r="M1941" s="16">
        <f t="shared" si="61"/>
        <v>12</v>
      </c>
      <c r="N1941" s="15">
        <v>8.18</v>
      </c>
      <c r="O1941" s="15">
        <v>45</v>
      </c>
      <c r="P1941" t="s">
        <v>29</v>
      </c>
      <c r="Q1941">
        <v>50</v>
      </c>
      <c r="R1941" t="s">
        <v>37</v>
      </c>
      <c r="S1941">
        <v>2011</v>
      </c>
      <c r="T1941" t="s">
        <v>22</v>
      </c>
      <c r="U1941" s="15">
        <v>4.2</v>
      </c>
      <c r="V1941" s="15">
        <v>3</v>
      </c>
      <c r="W1941" t="s">
        <v>27</v>
      </c>
    </row>
    <row r="1942" spans="1:23">
      <c r="A1942" t="s">
        <v>1986</v>
      </c>
      <c r="B1942">
        <v>34.128748999999999</v>
      </c>
      <c r="C1942" s="15">
        <v>-118.365112</v>
      </c>
      <c r="D1942" s="2" t="s">
        <v>6994</v>
      </c>
      <c r="E1942" s="14" t="s">
        <v>5111</v>
      </c>
      <c r="F1942" s="14" t="e" vm="5">
        <v>#VALUE!</v>
      </c>
      <c r="G1942" s="2" t="str">
        <f>_xlfn.XLOOKUP(E1942,missing_cities!$Q$2:$Q$56,missing_cities!$R$2:$R$56,"Not Found",0)</f>
        <v>United States</v>
      </c>
      <c r="H1942" t="str">
        <f>_xlfn.XLOOKUP(E1942,missing_cities!$Q$2:$Q$56,missing_cities!$S$2:$S$56,"Not Found",0)</f>
        <v>North America</v>
      </c>
      <c r="I1942" t="s">
        <v>1684</v>
      </c>
      <c r="J1942" s="15">
        <v>0.49</v>
      </c>
      <c r="K1942" t="s">
        <v>19</v>
      </c>
      <c r="L1942" s="15" t="str">
        <f t="shared" si="60"/>
        <v>9:00-18:00</v>
      </c>
      <c r="M1942" s="16">
        <f t="shared" si="61"/>
        <v>0.37</v>
      </c>
      <c r="N1942" s="15">
        <v>9.8000000000000007</v>
      </c>
      <c r="O1942" s="15">
        <v>63</v>
      </c>
      <c r="P1942" t="s">
        <v>20</v>
      </c>
      <c r="Q1942">
        <v>150</v>
      </c>
      <c r="R1942" t="s">
        <v>21</v>
      </c>
      <c r="S1942">
        <v>2019</v>
      </c>
      <c r="T1942" t="s">
        <v>31</v>
      </c>
      <c r="U1942" s="15">
        <v>3.6</v>
      </c>
      <c r="V1942" s="15">
        <v>2</v>
      </c>
      <c r="W1942" t="s">
        <v>27</v>
      </c>
    </row>
    <row r="1943" spans="1:23">
      <c r="A1943" t="s">
        <v>1987</v>
      </c>
      <c r="B1943">
        <v>13.785824</v>
      </c>
      <c r="C1943" s="15">
        <v>100.410279</v>
      </c>
      <c r="D1943" s="2" t="s">
        <v>6995</v>
      </c>
      <c r="E1943" s="14" t="s">
        <v>5059</v>
      </c>
      <c r="F1943" s="14" t="e" vm="4">
        <v>#VALUE!</v>
      </c>
      <c r="G1943" s="2" t="str">
        <f>_xlfn.XLOOKUP(E1943,missing_cities!$Q$2:$Q$56,missing_cities!$R$2:$R$56,"Not Found",0)</f>
        <v>Thailand</v>
      </c>
      <c r="H1943" t="str">
        <f>_xlfn.XLOOKUP(E1943,missing_cities!$Q$2:$Q$56,missing_cities!$S$2:$S$56,"Not Found",0)</f>
        <v>Asia</v>
      </c>
      <c r="I1943" t="s">
        <v>1684</v>
      </c>
      <c r="J1943" s="15">
        <v>0.36</v>
      </c>
      <c r="K1943" t="s">
        <v>34</v>
      </c>
      <c r="L1943" s="15" t="str">
        <f t="shared" si="60"/>
        <v>6:00-22:00</v>
      </c>
      <c r="M1943" s="16">
        <f t="shared" si="61"/>
        <v>0.67</v>
      </c>
      <c r="N1943" s="15">
        <v>4.83</v>
      </c>
      <c r="O1943" s="15">
        <v>74</v>
      </c>
      <c r="P1943" t="s">
        <v>29</v>
      </c>
      <c r="Q1943">
        <v>150</v>
      </c>
      <c r="R1943" t="s">
        <v>37</v>
      </c>
      <c r="S1943">
        <v>2013</v>
      </c>
      <c r="T1943" t="s">
        <v>31</v>
      </c>
      <c r="U1943" s="15">
        <v>3.1</v>
      </c>
      <c r="V1943" s="15">
        <v>2</v>
      </c>
      <c r="W1943" t="s">
        <v>23</v>
      </c>
    </row>
    <row r="1944" spans="1:23">
      <c r="A1944" t="s">
        <v>1988</v>
      </c>
      <c r="B1944">
        <v>19.446297000000001</v>
      </c>
      <c r="C1944" s="15">
        <v>-99.073657999999995</v>
      </c>
      <c r="D1944" s="2" t="s">
        <v>6996</v>
      </c>
      <c r="E1944" s="14" t="s">
        <v>5119</v>
      </c>
      <c r="F1944" s="14" t="e" vm="13">
        <v>#VALUE!</v>
      </c>
      <c r="G1944" s="2" t="str">
        <f>_xlfn.XLOOKUP(E1944,missing_cities!$Q$2:$Q$56,missing_cities!$R$2:$R$56,"Not Found",0)</f>
        <v>Mexico</v>
      </c>
      <c r="H1944" t="str">
        <f>_xlfn.XLOOKUP(E1944,missing_cities!$Q$2:$Q$56,missing_cities!$S$2:$S$56,"Not Found",0)</f>
        <v>North America</v>
      </c>
      <c r="I1944" t="s">
        <v>1684</v>
      </c>
      <c r="J1944" s="15">
        <v>0.41</v>
      </c>
      <c r="K1944" s="1">
        <v>45862</v>
      </c>
      <c r="L1944" s="15" t="str">
        <f t="shared" si="60"/>
        <v>9.00-21.00</v>
      </c>
      <c r="M1944" s="16">
        <f t="shared" si="61"/>
        <v>12</v>
      </c>
      <c r="N1944" s="15">
        <v>1.03</v>
      </c>
      <c r="O1944" s="15">
        <v>34</v>
      </c>
      <c r="P1944" t="s">
        <v>25</v>
      </c>
      <c r="Q1944">
        <v>22</v>
      </c>
      <c r="R1944" t="s">
        <v>67</v>
      </c>
      <c r="S1944">
        <v>2021</v>
      </c>
      <c r="T1944" t="s">
        <v>22</v>
      </c>
      <c r="U1944" s="15">
        <v>3.8</v>
      </c>
      <c r="V1944" s="15">
        <v>7</v>
      </c>
      <c r="W1944" t="s">
        <v>23</v>
      </c>
    </row>
    <row r="1945" spans="1:23">
      <c r="A1945" t="s">
        <v>1989</v>
      </c>
      <c r="B1945">
        <v>39.832850000000001</v>
      </c>
      <c r="C1945" s="15">
        <v>116.34548599999999</v>
      </c>
      <c r="D1945" s="2" t="s">
        <v>6997</v>
      </c>
      <c r="E1945" s="14" t="s">
        <v>5071</v>
      </c>
      <c r="F1945" s="14" t="e" vm="9">
        <v>#VALUE!</v>
      </c>
      <c r="G1945" s="2" t="str">
        <f>_xlfn.XLOOKUP(E1945,missing_cities!$Q$2:$Q$56,missing_cities!$R$2:$R$56,"Not Found",0)</f>
        <v>China</v>
      </c>
      <c r="H1945" t="str">
        <f>_xlfn.XLOOKUP(E1945,missing_cities!$Q$2:$Q$56,missing_cities!$S$2:$S$56,"Not Found",0)</f>
        <v>Asia</v>
      </c>
      <c r="I1945" t="s">
        <v>1684</v>
      </c>
      <c r="J1945" s="15">
        <v>0.27</v>
      </c>
      <c r="K1945" t="s">
        <v>34</v>
      </c>
      <c r="L1945" s="15" t="str">
        <f t="shared" si="60"/>
        <v>6:00-22:00</v>
      </c>
      <c r="M1945" s="16">
        <f t="shared" si="61"/>
        <v>0.67</v>
      </c>
      <c r="N1945" s="15">
        <v>8.61</v>
      </c>
      <c r="O1945" s="15">
        <v>59</v>
      </c>
      <c r="P1945" t="s">
        <v>29</v>
      </c>
      <c r="Q1945">
        <v>22</v>
      </c>
      <c r="R1945" t="s">
        <v>74</v>
      </c>
      <c r="S1945">
        <v>2017</v>
      </c>
      <c r="T1945" t="s">
        <v>31</v>
      </c>
      <c r="U1945" s="15">
        <v>4.9000000000000004</v>
      </c>
      <c r="V1945" s="15">
        <v>8</v>
      </c>
      <c r="W1945" t="s">
        <v>32</v>
      </c>
    </row>
    <row r="1946" spans="1:23">
      <c r="A1946" t="s">
        <v>1990</v>
      </c>
      <c r="B1946">
        <v>19.413336000000001</v>
      </c>
      <c r="C1946" s="15">
        <v>-99.131057999999996</v>
      </c>
      <c r="D1946" s="2" t="s">
        <v>6998</v>
      </c>
      <c r="E1946" s="14" t="s">
        <v>5119</v>
      </c>
      <c r="F1946" s="14" t="e" vm="13">
        <v>#VALUE!</v>
      </c>
      <c r="G1946" s="2" t="str">
        <f>_xlfn.XLOOKUP(E1946,missing_cities!$Q$2:$Q$56,missing_cities!$R$2:$R$56,"Not Found",0)</f>
        <v>Mexico</v>
      </c>
      <c r="H1946" t="str">
        <f>_xlfn.XLOOKUP(E1946,missing_cities!$Q$2:$Q$56,missing_cities!$S$2:$S$56,"Not Found",0)</f>
        <v>North America</v>
      </c>
      <c r="I1946" t="s">
        <v>1684</v>
      </c>
      <c r="J1946" s="15">
        <v>0.42</v>
      </c>
      <c r="K1946" t="s">
        <v>34</v>
      </c>
      <c r="L1946" s="15" t="str">
        <f t="shared" si="60"/>
        <v>6:00-22:00</v>
      </c>
      <c r="M1946" s="16">
        <f t="shared" si="61"/>
        <v>0.67</v>
      </c>
      <c r="N1946" s="15">
        <v>19.43</v>
      </c>
      <c r="O1946" s="15">
        <v>95</v>
      </c>
      <c r="P1946" t="s">
        <v>39</v>
      </c>
      <c r="Q1946">
        <v>50</v>
      </c>
      <c r="R1946" t="s">
        <v>21</v>
      </c>
      <c r="S1946">
        <v>2020</v>
      </c>
      <c r="T1946" t="s">
        <v>22</v>
      </c>
      <c r="U1946" s="15">
        <v>4.8</v>
      </c>
      <c r="V1946" s="15">
        <v>2</v>
      </c>
      <c r="W1946" t="s">
        <v>23</v>
      </c>
    </row>
    <row r="1947" spans="1:23">
      <c r="A1947" t="s">
        <v>1991</v>
      </c>
      <c r="B1947">
        <v>-33.830570999999999</v>
      </c>
      <c r="C1947" s="15">
        <v>151.27774099999999</v>
      </c>
      <c r="D1947" s="2" t="s">
        <v>6999</v>
      </c>
      <c r="E1947" s="14" t="s">
        <v>5069</v>
      </c>
      <c r="F1947" s="14" t="e" vm="8">
        <v>#VALUE!</v>
      </c>
      <c r="G1947" s="2" t="str">
        <f>_xlfn.XLOOKUP(E1947,missing_cities!$Q$2:$Q$56,missing_cities!$R$2:$R$56,"Not Found",0)</f>
        <v>Australia</v>
      </c>
      <c r="H1947" t="str">
        <f>_xlfn.XLOOKUP(E1947,missing_cities!$Q$2:$Q$56,missing_cities!$S$2:$S$56,"Not Found",0)</f>
        <v>Australia</v>
      </c>
      <c r="I1947" t="s">
        <v>1684</v>
      </c>
      <c r="J1947" s="15">
        <v>0.37</v>
      </c>
      <c r="K1947" s="1">
        <v>45862</v>
      </c>
      <c r="L1947" s="15" t="str">
        <f t="shared" si="60"/>
        <v>9.00-21.00</v>
      </c>
      <c r="M1947" s="16">
        <f t="shared" si="61"/>
        <v>12</v>
      </c>
      <c r="N1947" s="15">
        <v>5.6</v>
      </c>
      <c r="O1947" s="15">
        <v>18</v>
      </c>
      <c r="P1947" t="s">
        <v>29</v>
      </c>
      <c r="Q1947">
        <v>50</v>
      </c>
      <c r="R1947" t="s">
        <v>21</v>
      </c>
      <c r="S1947">
        <v>2012</v>
      </c>
      <c r="T1947" t="s">
        <v>22</v>
      </c>
      <c r="U1947" s="15">
        <v>4.3</v>
      </c>
      <c r="V1947" s="15">
        <v>9</v>
      </c>
      <c r="W1947" t="s">
        <v>23</v>
      </c>
    </row>
    <row r="1948" spans="1:23">
      <c r="A1948" t="s">
        <v>1992</v>
      </c>
      <c r="B1948">
        <v>19.177961</v>
      </c>
      <c r="C1948" s="15">
        <v>72.817280999999994</v>
      </c>
      <c r="D1948" s="2" t="s">
        <v>7000</v>
      </c>
      <c r="E1948" s="14" t="s">
        <v>5079</v>
      </c>
      <c r="F1948" s="14" t="e" vm="11">
        <v>#VALUE!</v>
      </c>
      <c r="G1948" s="2" t="str">
        <f>_xlfn.XLOOKUP(E1948,missing_cities!$Q$2:$Q$56,missing_cities!$R$2:$R$56,"Not Found",0)</f>
        <v>India</v>
      </c>
      <c r="H1948" t="str">
        <f>_xlfn.XLOOKUP(E1948,missing_cities!$Q$2:$Q$56,missing_cities!$S$2:$S$56,"Not Found",0)</f>
        <v>Asia</v>
      </c>
      <c r="I1948" t="s">
        <v>1684</v>
      </c>
      <c r="J1948" s="15">
        <v>0.24</v>
      </c>
      <c r="K1948" s="1">
        <v>45862</v>
      </c>
      <c r="L1948" s="15" t="str">
        <f t="shared" si="60"/>
        <v>9.00-21.00</v>
      </c>
      <c r="M1948" s="16">
        <f t="shared" si="61"/>
        <v>12</v>
      </c>
      <c r="N1948" s="15">
        <v>13.82</v>
      </c>
      <c r="O1948" s="15">
        <v>19</v>
      </c>
      <c r="P1948" t="s">
        <v>25</v>
      </c>
      <c r="Q1948">
        <v>150</v>
      </c>
      <c r="R1948" t="s">
        <v>42</v>
      </c>
      <c r="S1948">
        <v>2019</v>
      </c>
      <c r="T1948" t="s">
        <v>22</v>
      </c>
      <c r="U1948" s="15">
        <v>4</v>
      </c>
      <c r="V1948" s="15">
        <v>8</v>
      </c>
      <c r="W1948" t="s">
        <v>32</v>
      </c>
    </row>
    <row r="1949" spans="1:23">
      <c r="A1949" t="s">
        <v>1993</v>
      </c>
      <c r="B1949">
        <v>41.895792999999998</v>
      </c>
      <c r="C1949" s="15">
        <v>-87.762215999999995</v>
      </c>
      <c r="D1949" s="2" t="s">
        <v>7001</v>
      </c>
      <c r="E1949" s="14" t="s">
        <v>5065</v>
      </c>
      <c r="F1949" s="14" t="e" vm="5">
        <v>#VALUE!</v>
      </c>
      <c r="G1949" s="2" t="str">
        <f>_xlfn.XLOOKUP(E1949,missing_cities!$Q$2:$Q$56,missing_cities!$R$2:$R$56,"Not Found",0)</f>
        <v>United States</v>
      </c>
      <c r="H1949" t="str">
        <f>_xlfn.XLOOKUP(E1949,missing_cities!$Q$2:$Q$56,missing_cities!$S$2:$S$56,"Not Found",0)</f>
        <v>North America</v>
      </c>
      <c r="I1949" t="s">
        <v>1684</v>
      </c>
      <c r="J1949" s="15">
        <v>0.37</v>
      </c>
      <c r="K1949" s="1">
        <v>45862</v>
      </c>
      <c r="L1949" s="15" t="str">
        <f t="shared" si="60"/>
        <v>9.00-21.00</v>
      </c>
      <c r="M1949" s="16">
        <f t="shared" si="61"/>
        <v>12</v>
      </c>
      <c r="N1949" s="15">
        <v>6.31</v>
      </c>
      <c r="O1949" s="15">
        <v>76</v>
      </c>
      <c r="P1949" t="s">
        <v>25</v>
      </c>
      <c r="Q1949">
        <v>150</v>
      </c>
      <c r="R1949" t="s">
        <v>48</v>
      </c>
      <c r="S1949">
        <v>2013</v>
      </c>
      <c r="T1949" t="s">
        <v>31</v>
      </c>
      <c r="U1949" s="15">
        <v>3.2</v>
      </c>
      <c r="V1949" s="15">
        <v>2</v>
      </c>
      <c r="W1949" t="s">
        <v>23</v>
      </c>
    </row>
    <row r="1950" spans="1:23">
      <c r="A1950" t="s">
        <v>1994</v>
      </c>
      <c r="B1950">
        <v>-34.610484999999997</v>
      </c>
      <c r="C1950" s="15">
        <v>75.731554000000003</v>
      </c>
      <c r="D1950" s="2" t="s">
        <v>7002</v>
      </c>
      <c r="E1950" s="14" t="str">
        <f>_xlfn.XLOOKUP(C1950,missing_cities!B:B,missing_cities!C:C,"Not Found",0)</f>
        <v>Error</v>
      </c>
      <c r="F1950" s="14" t="s">
        <v>9987</v>
      </c>
      <c r="G1950" s="2" t="str">
        <f>_xlfn.XLOOKUP(E1950,missing_cities!$Q$2:$Q$56,missing_cities!$R$2:$R$56,"Not Found",0)</f>
        <v>Error</v>
      </c>
      <c r="H1950" t="str">
        <f>_xlfn.XLOOKUP(E1950,missing_cities!$Q$2:$Q$56,missing_cities!$S$2:$S$56,"Not Found",0)</f>
        <v>Error</v>
      </c>
      <c r="I1950" t="s">
        <v>1684</v>
      </c>
      <c r="J1950" s="15">
        <v>0.26</v>
      </c>
      <c r="K1950" t="s">
        <v>19</v>
      </c>
      <c r="L1950" s="15" t="str">
        <f t="shared" si="60"/>
        <v>9:00-18:00</v>
      </c>
      <c r="M1950" s="16">
        <f t="shared" si="61"/>
        <v>0.37</v>
      </c>
      <c r="N1950" s="15">
        <v>5.26</v>
      </c>
      <c r="O1950" s="15">
        <v>19</v>
      </c>
      <c r="P1950" t="s">
        <v>20</v>
      </c>
      <c r="Q1950">
        <v>150</v>
      </c>
      <c r="R1950" t="s">
        <v>67</v>
      </c>
      <c r="S1950">
        <v>2014</v>
      </c>
      <c r="T1950" t="s">
        <v>31</v>
      </c>
      <c r="U1950" s="15">
        <v>3.1</v>
      </c>
      <c r="V1950" s="15">
        <v>3</v>
      </c>
      <c r="W1950" t="s">
        <v>23</v>
      </c>
    </row>
    <row r="1951" spans="1:23">
      <c r="A1951" t="s">
        <v>1995</v>
      </c>
      <c r="B1951">
        <v>43.688029</v>
      </c>
      <c r="C1951" s="15">
        <v>-79.494468999999995</v>
      </c>
      <c r="D1951" s="2" t="s">
        <v>7003</v>
      </c>
      <c r="E1951" s="14" t="s">
        <v>5050</v>
      </c>
      <c r="F1951" s="14" t="e" vm="1">
        <v>#VALUE!</v>
      </c>
      <c r="G1951" s="2" t="str">
        <f>_xlfn.XLOOKUP(E1951,missing_cities!$Q$2:$Q$56,missing_cities!$R$2:$R$56,"Not Found",0)</f>
        <v>Canada</v>
      </c>
      <c r="H1951" t="str">
        <f>_xlfn.XLOOKUP(E1951,missing_cities!$Q$2:$Q$56,missing_cities!$S$2:$S$56,"Not Found",0)</f>
        <v>North America</v>
      </c>
      <c r="I1951" t="s">
        <v>1684</v>
      </c>
      <c r="J1951" s="15">
        <v>0.19</v>
      </c>
      <c r="K1951" t="s">
        <v>19</v>
      </c>
      <c r="L1951" s="15" t="str">
        <f t="shared" si="60"/>
        <v>9:00-18:00</v>
      </c>
      <c r="M1951" s="16">
        <f t="shared" si="61"/>
        <v>0.37</v>
      </c>
      <c r="N1951" s="15">
        <v>17.95</v>
      </c>
      <c r="O1951" s="15">
        <v>33</v>
      </c>
      <c r="P1951" t="s">
        <v>25</v>
      </c>
      <c r="Q1951">
        <v>150</v>
      </c>
      <c r="R1951" t="s">
        <v>30</v>
      </c>
      <c r="S1951">
        <v>2016</v>
      </c>
      <c r="T1951" t="s">
        <v>22</v>
      </c>
      <c r="U1951" s="15">
        <v>4.5999999999999996</v>
      </c>
      <c r="V1951" s="15">
        <v>5</v>
      </c>
      <c r="W1951" t="s">
        <v>23</v>
      </c>
    </row>
    <row r="1952" spans="1:23">
      <c r="A1952" t="s">
        <v>1996</v>
      </c>
      <c r="B1952">
        <v>55.817383999999997</v>
      </c>
      <c r="C1952" s="15">
        <v>37.547221999999998</v>
      </c>
      <c r="D1952" s="2" t="s">
        <v>7004</v>
      </c>
      <c r="E1952" s="14" t="s">
        <v>5052</v>
      </c>
      <c r="F1952" s="14" t="e" vm="2">
        <v>#VALUE!</v>
      </c>
      <c r="G1952" s="2" t="str">
        <f>_xlfn.XLOOKUP(E1952,missing_cities!$Q$2:$Q$56,missing_cities!$R$2:$R$56,"Not Found",0)</f>
        <v>Russia</v>
      </c>
      <c r="H1952" t="str">
        <f>_xlfn.XLOOKUP(E1952,missing_cities!$Q$2:$Q$56,missing_cities!$S$2:$S$56,"Not Found",0)</f>
        <v>Europe</v>
      </c>
      <c r="I1952" t="s">
        <v>1684</v>
      </c>
      <c r="J1952" s="15">
        <v>0.19</v>
      </c>
      <c r="K1952" t="s">
        <v>19</v>
      </c>
      <c r="L1952" s="15" t="str">
        <f t="shared" si="60"/>
        <v>9:00-18:00</v>
      </c>
      <c r="M1952" s="16">
        <f t="shared" si="61"/>
        <v>0.37</v>
      </c>
      <c r="N1952" s="15">
        <v>5.25</v>
      </c>
      <c r="O1952" s="15">
        <v>57</v>
      </c>
      <c r="P1952" t="s">
        <v>29</v>
      </c>
      <c r="Q1952">
        <v>350</v>
      </c>
      <c r="R1952" t="s">
        <v>42</v>
      </c>
      <c r="S1952">
        <v>2022</v>
      </c>
      <c r="T1952" t="s">
        <v>31</v>
      </c>
      <c r="U1952" s="15">
        <v>4.9000000000000004</v>
      </c>
      <c r="V1952" s="15">
        <v>5</v>
      </c>
      <c r="W1952" t="s">
        <v>23</v>
      </c>
    </row>
    <row r="1953" spans="1:23">
      <c r="A1953" t="s">
        <v>1997</v>
      </c>
      <c r="B1953">
        <v>37.561416999999999</v>
      </c>
      <c r="C1953" s="15">
        <v>127.086984</v>
      </c>
      <c r="D1953" s="2" t="s">
        <v>7005</v>
      </c>
      <c r="E1953" s="14" t="s">
        <v>5063</v>
      </c>
      <c r="F1953" s="14" t="e" vm="6">
        <v>#VALUE!</v>
      </c>
      <c r="G1953" s="2" t="str">
        <f>_xlfn.XLOOKUP(E1953,missing_cities!$Q$2:$Q$56,missing_cities!$R$2:$R$56,"Not Found",0)</f>
        <v>South Korea</v>
      </c>
      <c r="H1953" t="str">
        <f>_xlfn.XLOOKUP(E1953,missing_cities!$Q$2:$Q$56,missing_cities!$S$2:$S$56,"Not Found",0)</f>
        <v>Asia</v>
      </c>
      <c r="I1953" t="s">
        <v>1684</v>
      </c>
      <c r="J1953" s="15">
        <v>0.43</v>
      </c>
      <c r="K1953" t="s">
        <v>34</v>
      </c>
      <c r="L1953" s="15" t="str">
        <f t="shared" si="60"/>
        <v>6:00-22:00</v>
      </c>
      <c r="M1953" s="16">
        <f t="shared" si="61"/>
        <v>0.67</v>
      </c>
      <c r="N1953" s="15">
        <v>4.71</v>
      </c>
      <c r="O1953" s="15">
        <v>14</v>
      </c>
      <c r="P1953" t="s">
        <v>29</v>
      </c>
      <c r="Q1953">
        <v>22</v>
      </c>
      <c r="R1953" t="s">
        <v>26</v>
      </c>
      <c r="S1953">
        <v>2013</v>
      </c>
      <c r="T1953" t="s">
        <v>22</v>
      </c>
      <c r="U1953" s="15">
        <v>4.2</v>
      </c>
      <c r="V1953" s="15">
        <v>6</v>
      </c>
      <c r="W1953" t="s">
        <v>32</v>
      </c>
    </row>
    <row r="1954" spans="1:23">
      <c r="A1954" t="s">
        <v>1998</v>
      </c>
      <c r="B1954">
        <v>-60.241584000000003</v>
      </c>
      <c r="C1954" s="15">
        <v>178.89106000000001</v>
      </c>
      <c r="D1954" s="2" t="s">
        <v>7006</v>
      </c>
      <c r="E1954" s="14" t="str">
        <f>_xlfn.XLOOKUP(C1954,missing_cities!B:B,missing_cities!C:C,"Not Found",0)</f>
        <v>Not Found</v>
      </c>
      <c r="F1954" s="14" t="s">
        <v>9990</v>
      </c>
      <c r="G1954" s="2" t="str">
        <f>_xlfn.XLOOKUP(E1954,missing_cities!$Q$2:$Q$56,missing_cities!$R$2:$R$56,"Not Found",0)</f>
        <v>Not Found</v>
      </c>
      <c r="H1954" t="str">
        <f>_xlfn.XLOOKUP(E1954,missing_cities!$Q$2:$Q$56,missing_cities!$S$2:$S$56,"Not Found",0)</f>
        <v>Not Found</v>
      </c>
      <c r="I1954" t="s">
        <v>1684</v>
      </c>
      <c r="J1954" s="15">
        <v>0.48</v>
      </c>
      <c r="K1954" t="s">
        <v>19</v>
      </c>
      <c r="L1954" s="15" t="str">
        <f t="shared" si="60"/>
        <v>9:00-18:00</v>
      </c>
      <c r="M1954" s="16">
        <f t="shared" si="61"/>
        <v>0.37</v>
      </c>
      <c r="N1954" s="15">
        <v>1.64</v>
      </c>
      <c r="O1954" s="15">
        <v>65</v>
      </c>
      <c r="P1954" t="s">
        <v>39</v>
      </c>
      <c r="Q1954">
        <v>50</v>
      </c>
      <c r="R1954" t="s">
        <v>37</v>
      </c>
      <c r="S1954">
        <v>2022</v>
      </c>
      <c r="T1954" t="s">
        <v>31</v>
      </c>
      <c r="U1954" s="15">
        <v>4.5</v>
      </c>
      <c r="V1954" s="15">
        <v>1</v>
      </c>
      <c r="W1954" t="s">
        <v>32</v>
      </c>
    </row>
    <row r="1955" spans="1:23">
      <c r="A1955" t="s">
        <v>1999</v>
      </c>
      <c r="B1955">
        <v>39.879066999999999</v>
      </c>
      <c r="C1955" s="15">
        <v>116.213919</v>
      </c>
      <c r="D1955" s="2" t="s">
        <v>7007</v>
      </c>
      <c r="E1955" s="14" t="s">
        <v>5071</v>
      </c>
      <c r="F1955" s="14" t="e" vm="9">
        <v>#VALUE!</v>
      </c>
      <c r="G1955" s="2" t="str">
        <f>_xlfn.XLOOKUP(E1955,missing_cities!$Q$2:$Q$56,missing_cities!$R$2:$R$56,"Not Found",0)</f>
        <v>China</v>
      </c>
      <c r="H1955" t="str">
        <f>_xlfn.XLOOKUP(E1955,missing_cities!$Q$2:$Q$56,missing_cities!$S$2:$S$56,"Not Found",0)</f>
        <v>Asia</v>
      </c>
      <c r="I1955" t="s">
        <v>1684</v>
      </c>
      <c r="J1955" s="15">
        <v>0.26</v>
      </c>
      <c r="K1955" s="1">
        <v>45862</v>
      </c>
      <c r="L1955" s="15" t="str">
        <f t="shared" si="60"/>
        <v>9.00-21.00</v>
      </c>
      <c r="M1955" s="16">
        <f t="shared" si="61"/>
        <v>12</v>
      </c>
      <c r="N1955" s="15">
        <v>7.41</v>
      </c>
      <c r="O1955" s="15">
        <v>60</v>
      </c>
      <c r="P1955" t="s">
        <v>37</v>
      </c>
      <c r="Q1955">
        <v>50</v>
      </c>
      <c r="R1955" t="s">
        <v>132</v>
      </c>
      <c r="S1955">
        <v>2014</v>
      </c>
      <c r="T1955" t="s">
        <v>22</v>
      </c>
      <c r="U1955" s="15">
        <v>3.4</v>
      </c>
      <c r="V1955" s="15">
        <v>8</v>
      </c>
      <c r="W1955" t="s">
        <v>23</v>
      </c>
    </row>
    <row r="1956" spans="1:23">
      <c r="A1956" t="s">
        <v>2000</v>
      </c>
      <c r="B1956">
        <v>19.465731000000002</v>
      </c>
      <c r="C1956" s="15">
        <v>-99.044442000000004</v>
      </c>
      <c r="D1956" s="2" t="s">
        <v>7008</v>
      </c>
      <c r="E1956" s="14" t="s">
        <v>5119</v>
      </c>
      <c r="F1956" s="14" t="e" vm="13">
        <v>#VALUE!</v>
      </c>
      <c r="G1956" s="2" t="str">
        <f>_xlfn.XLOOKUP(E1956,missing_cities!$Q$2:$Q$56,missing_cities!$R$2:$R$56,"Not Found",0)</f>
        <v>Mexico</v>
      </c>
      <c r="H1956" t="str">
        <f>_xlfn.XLOOKUP(E1956,missing_cities!$Q$2:$Q$56,missing_cities!$S$2:$S$56,"Not Found",0)</f>
        <v>North America</v>
      </c>
      <c r="I1956" t="s">
        <v>1684</v>
      </c>
      <c r="J1956" s="15">
        <v>0.19</v>
      </c>
      <c r="K1956" s="1">
        <v>45862</v>
      </c>
      <c r="L1956" s="15" t="str">
        <f t="shared" si="60"/>
        <v>9.00-21.00</v>
      </c>
      <c r="M1956" s="16">
        <f t="shared" si="61"/>
        <v>12</v>
      </c>
      <c r="N1956" s="15">
        <v>14.84</v>
      </c>
      <c r="O1956" s="15">
        <v>39</v>
      </c>
      <c r="P1956" t="s">
        <v>39</v>
      </c>
      <c r="Q1956">
        <v>22</v>
      </c>
      <c r="R1956" t="s">
        <v>132</v>
      </c>
      <c r="S1956">
        <v>2015</v>
      </c>
      <c r="T1956" t="s">
        <v>22</v>
      </c>
      <c r="U1956" s="15">
        <v>4.8</v>
      </c>
      <c r="V1956" s="15">
        <v>8</v>
      </c>
      <c r="W1956" t="s">
        <v>27</v>
      </c>
    </row>
    <row r="1957" spans="1:23">
      <c r="A1957" t="s">
        <v>2001</v>
      </c>
      <c r="B1957">
        <v>25.312550000000002</v>
      </c>
      <c r="C1957" s="15">
        <v>55.345596</v>
      </c>
      <c r="D1957" s="2" t="s">
        <v>7009</v>
      </c>
      <c r="E1957" s="14" t="s">
        <v>5076</v>
      </c>
      <c r="F1957" s="14" t="e" vm="10">
        <v>#VALUE!</v>
      </c>
      <c r="G1957" s="2" t="str">
        <f>_xlfn.XLOOKUP(E1957,missing_cities!$Q$2:$Q$56,missing_cities!$R$2:$R$56,"Not Found",0)</f>
        <v>United Arab Emirates</v>
      </c>
      <c r="H1957" t="str">
        <f>_xlfn.XLOOKUP(E1957,missing_cities!$Q$2:$Q$56,missing_cities!$S$2:$S$56,"Not Found",0)</f>
        <v>Asia</v>
      </c>
      <c r="I1957" t="s">
        <v>1684</v>
      </c>
      <c r="J1957" s="15">
        <v>0.11</v>
      </c>
      <c r="K1957" t="s">
        <v>34</v>
      </c>
      <c r="L1957" s="15" t="str">
        <f t="shared" si="60"/>
        <v>6:00-22:00</v>
      </c>
      <c r="M1957" s="16">
        <f t="shared" si="61"/>
        <v>0.67</v>
      </c>
      <c r="N1957" s="15">
        <v>9.86</v>
      </c>
      <c r="O1957" s="15">
        <v>77</v>
      </c>
      <c r="P1957" t="s">
        <v>39</v>
      </c>
      <c r="Q1957">
        <v>50</v>
      </c>
      <c r="R1957" t="s">
        <v>48</v>
      </c>
      <c r="S1957">
        <v>2016</v>
      </c>
      <c r="T1957" t="s">
        <v>31</v>
      </c>
      <c r="U1957" s="15">
        <v>3</v>
      </c>
      <c r="V1957" s="15">
        <v>1</v>
      </c>
      <c r="W1957" t="s">
        <v>23</v>
      </c>
    </row>
    <row r="1958" spans="1:23">
      <c r="A1958" t="s">
        <v>2002</v>
      </c>
      <c r="B1958">
        <v>52.462753999999997</v>
      </c>
      <c r="C1958" s="15">
        <v>13.373803000000001</v>
      </c>
      <c r="D1958" s="2" t="s">
        <v>7010</v>
      </c>
      <c r="E1958" s="14" t="s">
        <v>5057</v>
      </c>
      <c r="F1958" s="14" t="e" vm="3">
        <v>#VALUE!</v>
      </c>
      <c r="G1958" s="2" t="str">
        <f>_xlfn.XLOOKUP(E1958,missing_cities!$Q$2:$Q$56,missing_cities!$R$2:$R$56,"Not Found",0)</f>
        <v>Germany</v>
      </c>
      <c r="H1958" t="str">
        <f>_xlfn.XLOOKUP(E1958,missing_cities!$Q$2:$Q$56,missing_cities!$S$2:$S$56,"Not Found",0)</f>
        <v>Europe</v>
      </c>
      <c r="I1958" t="s">
        <v>1684</v>
      </c>
      <c r="J1958" s="15">
        <v>0.47</v>
      </c>
      <c r="K1958" t="s">
        <v>19</v>
      </c>
      <c r="L1958" s="15" t="str">
        <f t="shared" si="60"/>
        <v>9:00-18:00</v>
      </c>
      <c r="M1958" s="16">
        <f t="shared" si="61"/>
        <v>0.37</v>
      </c>
      <c r="N1958" s="15">
        <v>2.54</v>
      </c>
      <c r="O1958" s="15">
        <v>64</v>
      </c>
      <c r="P1958" t="s">
        <v>39</v>
      </c>
      <c r="Q1958">
        <v>150</v>
      </c>
      <c r="R1958" t="s">
        <v>21</v>
      </c>
      <c r="S1958">
        <v>2013</v>
      </c>
      <c r="T1958" t="s">
        <v>31</v>
      </c>
      <c r="U1958" s="15">
        <v>3.8</v>
      </c>
      <c r="V1958" s="15">
        <v>4</v>
      </c>
      <c r="W1958" t="s">
        <v>32</v>
      </c>
    </row>
    <row r="1959" spans="1:23">
      <c r="A1959" t="s">
        <v>2003</v>
      </c>
      <c r="B1959">
        <v>25.281375000000001</v>
      </c>
      <c r="C1959" s="15">
        <v>55.237544</v>
      </c>
      <c r="D1959" s="2" t="s">
        <v>7011</v>
      </c>
      <c r="E1959" s="14" t="s">
        <v>5076</v>
      </c>
      <c r="F1959" s="14" t="e" vm="10">
        <v>#VALUE!</v>
      </c>
      <c r="G1959" s="2" t="str">
        <f>_xlfn.XLOOKUP(E1959,missing_cities!$Q$2:$Q$56,missing_cities!$R$2:$R$56,"Not Found",0)</f>
        <v>United Arab Emirates</v>
      </c>
      <c r="H1959" t="str">
        <f>_xlfn.XLOOKUP(E1959,missing_cities!$Q$2:$Q$56,missing_cities!$S$2:$S$56,"Not Found",0)</f>
        <v>Asia</v>
      </c>
      <c r="I1959" t="s">
        <v>1684</v>
      </c>
      <c r="J1959" s="15">
        <v>0.41</v>
      </c>
      <c r="K1959" s="1">
        <v>45862</v>
      </c>
      <c r="L1959" s="15" t="str">
        <f t="shared" si="60"/>
        <v>9.00-21.00</v>
      </c>
      <c r="M1959" s="16">
        <f t="shared" si="61"/>
        <v>12</v>
      </c>
      <c r="N1959" s="15">
        <v>10.99</v>
      </c>
      <c r="O1959" s="15">
        <v>45</v>
      </c>
      <c r="P1959" t="s">
        <v>37</v>
      </c>
      <c r="Q1959">
        <v>350</v>
      </c>
      <c r="R1959" t="s">
        <v>81</v>
      </c>
      <c r="S1959">
        <v>2019</v>
      </c>
      <c r="T1959" t="s">
        <v>22</v>
      </c>
      <c r="U1959" s="15">
        <v>5</v>
      </c>
      <c r="V1959" s="15">
        <v>1</v>
      </c>
      <c r="W1959" t="s">
        <v>27</v>
      </c>
    </row>
    <row r="1960" spans="1:23">
      <c r="A1960" t="s">
        <v>2004</v>
      </c>
      <c r="B1960">
        <v>13.858255</v>
      </c>
      <c r="C1960" s="15">
        <v>100.428377</v>
      </c>
      <c r="D1960" s="2" t="s">
        <v>7012</v>
      </c>
      <c r="E1960" s="14" t="s">
        <v>5059</v>
      </c>
      <c r="F1960" s="14" t="e" vm="4">
        <v>#VALUE!</v>
      </c>
      <c r="G1960" s="2" t="str">
        <f>_xlfn.XLOOKUP(E1960,missing_cities!$Q$2:$Q$56,missing_cities!$R$2:$R$56,"Not Found",0)</f>
        <v>Thailand</v>
      </c>
      <c r="H1960" t="str">
        <f>_xlfn.XLOOKUP(E1960,missing_cities!$Q$2:$Q$56,missing_cities!$S$2:$S$56,"Not Found",0)</f>
        <v>Asia</v>
      </c>
      <c r="I1960" t="s">
        <v>1684</v>
      </c>
      <c r="J1960" s="15">
        <v>0.42</v>
      </c>
      <c r="K1960" t="s">
        <v>19</v>
      </c>
      <c r="L1960" s="15" t="str">
        <f t="shared" si="60"/>
        <v>9:00-18:00</v>
      </c>
      <c r="M1960" s="16">
        <f t="shared" si="61"/>
        <v>0.37</v>
      </c>
      <c r="N1960" s="15">
        <v>17.2</v>
      </c>
      <c r="O1960" s="15">
        <v>68</v>
      </c>
      <c r="P1960" t="s">
        <v>37</v>
      </c>
      <c r="Q1960">
        <v>22</v>
      </c>
      <c r="R1960" t="s">
        <v>132</v>
      </c>
      <c r="S1960">
        <v>2011</v>
      </c>
      <c r="T1960" t="s">
        <v>22</v>
      </c>
      <c r="U1960" s="15">
        <v>4.2</v>
      </c>
      <c r="V1960" s="15">
        <v>9</v>
      </c>
      <c r="W1960" t="s">
        <v>23</v>
      </c>
    </row>
    <row r="1961" spans="1:23">
      <c r="A1961" t="s">
        <v>2005</v>
      </c>
      <c r="B1961">
        <v>52.478785000000002</v>
      </c>
      <c r="C1961" s="15">
        <v>13.335713999999999</v>
      </c>
      <c r="D1961" s="2" t="s">
        <v>7013</v>
      </c>
      <c r="E1961" s="14" t="s">
        <v>5057</v>
      </c>
      <c r="F1961" s="14" t="e" vm="3">
        <v>#VALUE!</v>
      </c>
      <c r="G1961" s="2" t="str">
        <f>_xlfn.XLOOKUP(E1961,missing_cities!$Q$2:$Q$56,missing_cities!$R$2:$R$56,"Not Found",0)</f>
        <v>Germany</v>
      </c>
      <c r="H1961" t="str">
        <f>_xlfn.XLOOKUP(E1961,missing_cities!$Q$2:$Q$56,missing_cities!$S$2:$S$56,"Not Found",0)</f>
        <v>Europe</v>
      </c>
      <c r="I1961" t="s">
        <v>1684</v>
      </c>
      <c r="J1961" s="15">
        <v>0.15</v>
      </c>
      <c r="K1961" t="s">
        <v>34</v>
      </c>
      <c r="L1961" s="15" t="str">
        <f t="shared" si="60"/>
        <v>6:00-22:00</v>
      </c>
      <c r="M1961" s="16">
        <f t="shared" si="61"/>
        <v>0.67</v>
      </c>
      <c r="N1961" s="15">
        <v>19.25</v>
      </c>
      <c r="O1961" s="15">
        <v>50</v>
      </c>
      <c r="P1961" t="s">
        <v>25</v>
      </c>
      <c r="Q1961">
        <v>350</v>
      </c>
      <c r="R1961" t="s">
        <v>42</v>
      </c>
      <c r="S1961">
        <v>2023</v>
      </c>
      <c r="T1961" t="s">
        <v>22</v>
      </c>
      <c r="U1961" s="15">
        <v>4.5</v>
      </c>
      <c r="V1961" s="15">
        <v>9</v>
      </c>
      <c r="W1961" t="s">
        <v>23</v>
      </c>
    </row>
    <row r="1962" spans="1:23">
      <c r="A1962" t="s">
        <v>2006</v>
      </c>
      <c r="B1962">
        <v>-33.791119000000002</v>
      </c>
      <c r="C1962" s="15">
        <v>151.250879</v>
      </c>
      <c r="D1962" s="2" t="s">
        <v>7014</v>
      </c>
      <c r="E1962" s="14" t="s">
        <v>5069</v>
      </c>
      <c r="F1962" s="14" t="e" vm="8">
        <v>#VALUE!</v>
      </c>
      <c r="G1962" s="2" t="str">
        <f>_xlfn.XLOOKUP(E1962,missing_cities!$Q$2:$Q$56,missing_cities!$R$2:$R$56,"Not Found",0)</f>
        <v>Australia</v>
      </c>
      <c r="H1962" t="str">
        <f>_xlfn.XLOOKUP(E1962,missing_cities!$Q$2:$Q$56,missing_cities!$S$2:$S$56,"Not Found",0)</f>
        <v>Australia</v>
      </c>
      <c r="I1962" t="s">
        <v>1684</v>
      </c>
      <c r="J1962" s="15">
        <v>0.24</v>
      </c>
      <c r="K1962" t="s">
        <v>34</v>
      </c>
      <c r="L1962" s="15" t="str">
        <f t="shared" si="60"/>
        <v>6:00-22:00</v>
      </c>
      <c r="M1962" s="16">
        <f t="shared" si="61"/>
        <v>0.67</v>
      </c>
      <c r="N1962" s="15">
        <v>19.12</v>
      </c>
      <c r="O1962" s="15">
        <v>25</v>
      </c>
      <c r="P1962" t="s">
        <v>20</v>
      </c>
      <c r="Q1962">
        <v>50</v>
      </c>
      <c r="R1962" t="s">
        <v>21</v>
      </c>
      <c r="S1962">
        <v>2018</v>
      </c>
      <c r="T1962" t="s">
        <v>22</v>
      </c>
      <c r="U1962" s="15">
        <v>4.5999999999999996</v>
      </c>
      <c r="V1962" s="15">
        <v>1</v>
      </c>
      <c r="W1962" t="s">
        <v>32</v>
      </c>
    </row>
    <row r="1963" spans="1:23">
      <c r="A1963" t="s">
        <v>2007</v>
      </c>
      <c r="B1963">
        <v>-23.524023</v>
      </c>
      <c r="C1963" s="15">
        <v>-46.635103000000001</v>
      </c>
      <c r="D1963" s="2" t="s">
        <v>7015</v>
      </c>
      <c r="E1963" s="14" t="s">
        <v>5067</v>
      </c>
      <c r="F1963" s="14" t="e" vm="7">
        <v>#VALUE!</v>
      </c>
      <c r="G1963" s="2" t="str">
        <f>_xlfn.XLOOKUP(E1963,missing_cities!$Q$2:$Q$56,missing_cities!$R$2:$R$56,"Not Found",0)</f>
        <v>Brazil</v>
      </c>
      <c r="H1963" t="str">
        <f>_xlfn.XLOOKUP(E1963,missing_cities!$Q$2:$Q$56,missing_cities!$S$2:$S$56,"Not Found",0)</f>
        <v>South America</v>
      </c>
      <c r="I1963" t="s">
        <v>1684</v>
      </c>
      <c r="J1963" s="15">
        <v>0.43</v>
      </c>
      <c r="K1963" s="1">
        <v>45862</v>
      </c>
      <c r="L1963" s="15" t="str">
        <f t="shared" si="60"/>
        <v>9.00-21.00</v>
      </c>
      <c r="M1963" s="16">
        <f t="shared" si="61"/>
        <v>12</v>
      </c>
      <c r="N1963" s="15">
        <v>12.75</v>
      </c>
      <c r="O1963" s="15">
        <v>56</v>
      </c>
      <c r="P1963" t="s">
        <v>25</v>
      </c>
      <c r="Q1963">
        <v>350</v>
      </c>
      <c r="R1963" t="s">
        <v>26</v>
      </c>
      <c r="S1963">
        <v>2017</v>
      </c>
      <c r="T1963" t="s">
        <v>31</v>
      </c>
      <c r="U1963" s="15">
        <v>3.4</v>
      </c>
      <c r="V1963" s="15">
        <v>5</v>
      </c>
      <c r="W1963" t="s">
        <v>27</v>
      </c>
    </row>
    <row r="1964" spans="1:23">
      <c r="A1964" t="s">
        <v>2008</v>
      </c>
      <c r="B1964">
        <v>63.474893000000002</v>
      </c>
      <c r="C1964" s="15">
        <v>97.343074000000001</v>
      </c>
      <c r="D1964" s="2" t="s">
        <v>7016</v>
      </c>
      <c r="E1964" s="14">
        <f>_xlfn.XLOOKUP(C1964,missing_cities!B:B,missing_cities!C:C,"Not Found",0)</f>
        <v>0</v>
      </c>
      <c r="F1964" s="14" t="s">
        <v>9990</v>
      </c>
      <c r="G1964" s="2" t="str">
        <f>_xlfn.XLOOKUP(E1964,missing_cities!$Q$2:$Q$56,missing_cities!$R$2:$R$56,"Not Found",0)</f>
        <v>Not Found</v>
      </c>
      <c r="H1964" t="str">
        <f>_xlfn.XLOOKUP(E1964,missing_cities!$Q$2:$Q$56,missing_cities!$S$2:$S$56,"Not Found",0)</f>
        <v>Not Found</v>
      </c>
      <c r="I1964" t="s">
        <v>1684</v>
      </c>
      <c r="J1964" s="15">
        <v>0.31</v>
      </c>
      <c r="K1964" t="s">
        <v>19</v>
      </c>
      <c r="L1964" s="15" t="str">
        <f t="shared" si="60"/>
        <v>9:00-18:00</v>
      </c>
      <c r="M1964" s="16">
        <f t="shared" si="61"/>
        <v>0.37</v>
      </c>
      <c r="N1964" s="15">
        <v>18.96</v>
      </c>
      <c r="O1964" s="15">
        <v>79</v>
      </c>
      <c r="P1964" t="s">
        <v>25</v>
      </c>
      <c r="Q1964">
        <v>150</v>
      </c>
      <c r="R1964" t="s">
        <v>46</v>
      </c>
      <c r="S1964">
        <v>2017</v>
      </c>
      <c r="T1964" t="s">
        <v>31</v>
      </c>
      <c r="U1964" s="15">
        <v>3.7</v>
      </c>
      <c r="V1964" s="15">
        <v>7</v>
      </c>
      <c r="W1964" t="s">
        <v>27</v>
      </c>
    </row>
    <row r="1965" spans="1:23">
      <c r="A1965" t="s">
        <v>2009</v>
      </c>
      <c r="B1965">
        <v>-33.708190000000002</v>
      </c>
      <c r="C1965" s="15">
        <v>18.461044000000001</v>
      </c>
      <c r="D1965" s="2" t="s">
        <v>7017</v>
      </c>
      <c r="E1965" s="14" t="s">
        <v>5085</v>
      </c>
      <c r="F1965" s="14" t="e" vm="12">
        <v>#VALUE!</v>
      </c>
      <c r="G1965" s="2" t="str">
        <f>_xlfn.XLOOKUP(E1965,missing_cities!$Q$2:$Q$56,missing_cities!$R$2:$R$56,"Not Found",0)</f>
        <v>South Africa</v>
      </c>
      <c r="H1965" t="str">
        <f>_xlfn.XLOOKUP(E1965,missing_cities!$Q$2:$Q$56,missing_cities!$S$2:$S$56,"Not Found",0)</f>
        <v>Africa</v>
      </c>
      <c r="I1965" t="s">
        <v>1684</v>
      </c>
      <c r="J1965" s="15">
        <v>0.42</v>
      </c>
      <c r="K1965" s="1">
        <v>45862</v>
      </c>
      <c r="L1965" s="15" t="str">
        <f t="shared" si="60"/>
        <v>9.00-21.00</v>
      </c>
      <c r="M1965" s="16">
        <f t="shared" si="61"/>
        <v>12</v>
      </c>
      <c r="N1965" s="15">
        <v>7.95</v>
      </c>
      <c r="O1965" s="15">
        <v>52</v>
      </c>
      <c r="P1965" t="s">
        <v>25</v>
      </c>
      <c r="Q1965">
        <v>150</v>
      </c>
      <c r="R1965" t="s">
        <v>40</v>
      </c>
      <c r="S1965">
        <v>2012</v>
      </c>
      <c r="T1965" t="s">
        <v>31</v>
      </c>
      <c r="U1965" s="15">
        <v>3.4</v>
      </c>
      <c r="V1965" s="15">
        <v>7</v>
      </c>
      <c r="W1965" t="s">
        <v>32</v>
      </c>
    </row>
    <row r="1966" spans="1:23">
      <c r="A1966" t="s">
        <v>2010</v>
      </c>
      <c r="B1966">
        <v>19.455328999999999</v>
      </c>
      <c r="C1966" s="15">
        <v>-99.154981000000006</v>
      </c>
      <c r="D1966" s="2" t="s">
        <v>7018</v>
      </c>
      <c r="E1966" s="14" t="s">
        <v>5119</v>
      </c>
      <c r="F1966" s="14" t="e" vm="13">
        <v>#VALUE!</v>
      </c>
      <c r="G1966" s="2" t="str">
        <f>_xlfn.XLOOKUP(E1966,missing_cities!$Q$2:$Q$56,missing_cities!$R$2:$R$56,"Not Found",0)</f>
        <v>Mexico</v>
      </c>
      <c r="H1966" t="str">
        <f>_xlfn.XLOOKUP(E1966,missing_cities!$Q$2:$Q$56,missing_cities!$S$2:$S$56,"Not Found",0)</f>
        <v>North America</v>
      </c>
      <c r="I1966" t="s">
        <v>1684</v>
      </c>
      <c r="J1966" s="15">
        <v>0.13</v>
      </c>
      <c r="K1966" s="1">
        <v>45862</v>
      </c>
      <c r="L1966" s="15" t="str">
        <f t="shared" si="60"/>
        <v>9.00-21.00</v>
      </c>
      <c r="M1966" s="16">
        <f t="shared" si="61"/>
        <v>12</v>
      </c>
      <c r="N1966" s="15">
        <v>10.9</v>
      </c>
      <c r="O1966" s="15">
        <v>77</v>
      </c>
      <c r="P1966" t="s">
        <v>20</v>
      </c>
      <c r="Q1966">
        <v>22</v>
      </c>
      <c r="R1966" t="s">
        <v>40</v>
      </c>
      <c r="S1966">
        <v>2022</v>
      </c>
      <c r="T1966" t="s">
        <v>22</v>
      </c>
      <c r="U1966" s="15">
        <v>3.6</v>
      </c>
      <c r="V1966" s="15">
        <v>6</v>
      </c>
      <c r="W1966" t="s">
        <v>23</v>
      </c>
    </row>
    <row r="1967" spans="1:23">
      <c r="A1967" t="s">
        <v>2011</v>
      </c>
      <c r="B1967">
        <v>18.914199</v>
      </c>
      <c r="C1967" s="15">
        <v>72.973568</v>
      </c>
      <c r="D1967" s="2" t="s">
        <v>7019</v>
      </c>
      <c r="E1967" s="14" t="s">
        <v>5079</v>
      </c>
      <c r="F1967" s="14" t="e" vm="11">
        <v>#VALUE!</v>
      </c>
      <c r="G1967" s="2" t="str">
        <f>_xlfn.XLOOKUP(E1967,missing_cities!$Q$2:$Q$56,missing_cities!$R$2:$R$56,"Not Found",0)</f>
        <v>India</v>
      </c>
      <c r="H1967" t="str">
        <f>_xlfn.XLOOKUP(E1967,missing_cities!$Q$2:$Q$56,missing_cities!$S$2:$S$56,"Not Found",0)</f>
        <v>Asia</v>
      </c>
      <c r="I1967" t="s">
        <v>1684</v>
      </c>
      <c r="J1967" s="15">
        <v>0.34</v>
      </c>
      <c r="K1967" t="s">
        <v>34</v>
      </c>
      <c r="L1967" s="15" t="str">
        <f t="shared" si="60"/>
        <v>6:00-22:00</v>
      </c>
      <c r="M1967" s="16">
        <f t="shared" si="61"/>
        <v>0.67</v>
      </c>
      <c r="N1967" s="15">
        <v>16</v>
      </c>
      <c r="O1967" s="15">
        <v>94</v>
      </c>
      <c r="P1967" t="s">
        <v>29</v>
      </c>
      <c r="Q1967">
        <v>150</v>
      </c>
      <c r="R1967" t="s">
        <v>48</v>
      </c>
      <c r="S1967">
        <v>2012</v>
      </c>
      <c r="T1967" t="s">
        <v>31</v>
      </c>
      <c r="U1967" s="15">
        <v>4.2</v>
      </c>
      <c r="V1967" s="15">
        <v>7</v>
      </c>
      <c r="W1967" t="s">
        <v>27</v>
      </c>
    </row>
    <row r="1968" spans="1:23">
      <c r="A1968" t="s">
        <v>2012</v>
      </c>
      <c r="B1968">
        <v>-33.764775999999998</v>
      </c>
      <c r="C1968" s="15">
        <v>151.39940799999999</v>
      </c>
      <c r="D1968" s="2" t="s">
        <v>7020</v>
      </c>
      <c r="E1968" s="14" t="s">
        <v>5069</v>
      </c>
      <c r="F1968" s="14" t="e" vm="8">
        <v>#VALUE!</v>
      </c>
      <c r="G1968" s="2" t="str">
        <f>_xlfn.XLOOKUP(E1968,missing_cities!$Q$2:$Q$56,missing_cities!$R$2:$R$56,"Not Found",0)</f>
        <v>Australia</v>
      </c>
      <c r="H1968" t="str">
        <f>_xlfn.XLOOKUP(E1968,missing_cities!$Q$2:$Q$56,missing_cities!$S$2:$S$56,"Not Found",0)</f>
        <v>Australia</v>
      </c>
      <c r="I1968" t="s">
        <v>1684</v>
      </c>
      <c r="J1968" s="15">
        <v>0.3</v>
      </c>
      <c r="K1968" t="s">
        <v>19</v>
      </c>
      <c r="L1968" s="15" t="str">
        <f t="shared" si="60"/>
        <v>9:00-18:00</v>
      </c>
      <c r="M1968" s="16">
        <f t="shared" si="61"/>
        <v>0.37</v>
      </c>
      <c r="N1968" s="15">
        <v>3</v>
      </c>
      <c r="O1968" s="15">
        <v>66</v>
      </c>
      <c r="P1968" t="s">
        <v>25</v>
      </c>
      <c r="Q1968">
        <v>350</v>
      </c>
      <c r="R1968" t="s">
        <v>44</v>
      </c>
      <c r="S1968">
        <v>2016</v>
      </c>
      <c r="T1968" t="s">
        <v>22</v>
      </c>
      <c r="U1968" s="15">
        <v>3.2</v>
      </c>
      <c r="V1968" s="15">
        <v>2</v>
      </c>
      <c r="W1968" t="s">
        <v>27</v>
      </c>
    </row>
    <row r="1969" spans="1:23">
      <c r="A1969" t="s">
        <v>2013</v>
      </c>
      <c r="B1969">
        <v>-50.676136</v>
      </c>
      <c r="C1969" s="15">
        <v>-30.236840999999998</v>
      </c>
      <c r="D1969" s="2" t="s">
        <v>7021</v>
      </c>
      <c r="E1969" s="14" t="str">
        <f>_xlfn.XLOOKUP(C1969,missing_cities!B:B,missing_cities!C:C,"Not Found",0)</f>
        <v>Error</v>
      </c>
      <c r="F1969" s="14" t="s">
        <v>9987</v>
      </c>
      <c r="G1969" s="2" t="str">
        <f>_xlfn.XLOOKUP(E1969,missing_cities!$Q$2:$Q$56,missing_cities!$R$2:$R$56,"Not Found",0)</f>
        <v>Error</v>
      </c>
      <c r="H1969" t="str">
        <f>_xlfn.XLOOKUP(E1969,missing_cities!$Q$2:$Q$56,missing_cities!$S$2:$S$56,"Not Found",0)</f>
        <v>Error</v>
      </c>
      <c r="I1969" t="s">
        <v>1684</v>
      </c>
      <c r="J1969" s="15">
        <v>0.49</v>
      </c>
      <c r="K1969" t="s">
        <v>34</v>
      </c>
      <c r="L1969" s="15" t="str">
        <f t="shared" si="60"/>
        <v>6:00-22:00</v>
      </c>
      <c r="M1969" s="16">
        <f t="shared" si="61"/>
        <v>0.67</v>
      </c>
      <c r="N1969" s="15">
        <v>7.1</v>
      </c>
      <c r="O1969" s="15">
        <v>48</v>
      </c>
      <c r="P1969" t="s">
        <v>39</v>
      </c>
      <c r="Q1969">
        <v>150</v>
      </c>
      <c r="R1969" t="s">
        <v>42</v>
      </c>
      <c r="S1969">
        <v>2012</v>
      </c>
      <c r="T1969" t="s">
        <v>31</v>
      </c>
      <c r="U1969" s="15">
        <v>3.1</v>
      </c>
      <c r="V1969" s="15">
        <v>1</v>
      </c>
      <c r="W1969" t="s">
        <v>32</v>
      </c>
    </row>
    <row r="1970" spans="1:23">
      <c r="A1970" t="s">
        <v>2014</v>
      </c>
      <c r="B1970">
        <v>37.549202000000001</v>
      </c>
      <c r="C1970" s="15">
        <v>127.034176</v>
      </c>
      <c r="D1970" s="2" t="s">
        <v>7022</v>
      </c>
      <c r="E1970" s="14" t="s">
        <v>5063</v>
      </c>
      <c r="F1970" s="14" t="e" vm="6">
        <v>#VALUE!</v>
      </c>
      <c r="G1970" s="2" t="str">
        <f>_xlfn.XLOOKUP(E1970,missing_cities!$Q$2:$Q$56,missing_cities!$R$2:$R$56,"Not Found",0)</f>
        <v>South Korea</v>
      </c>
      <c r="H1970" t="str">
        <f>_xlfn.XLOOKUP(E1970,missing_cities!$Q$2:$Q$56,missing_cities!$S$2:$S$56,"Not Found",0)</f>
        <v>Asia</v>
      </c>
      <c r="I1970" t="s">
        <v>1684</v>
      </c>
      <c r="J1970" s="15">
        <v>0.28999999999999998</v>
      </c>
      <c r="K1970" t="s">
        <v>19</v>
      </c>
      <c r="L1970" s="15" t="str">
        <f t="shared" si="60"/>
        <v>9:00-18:00</v>
      </c>
      <c r="M1970" s="16">
        <f t="shared" si="61"/>
        <v>0.37</v>
      </c>
      <c r="N1970" s="15">
        <v>10.69</v>
      </c>
      <c r="O1970" s="15">
        <v>23</v>
      </c>
      <c r="P1970" t="s">
        <v>29</v>
      </c>
      <c r="Q1970">
        <v>150</v>
      </c>
      <c r="R1970" t="s">
        <v>37</v>
      </c>
      <c r="S1970">
        <v>2020</v>
      </c>
      <c r="T1970" t="s">
        <v>31</v>
      </c>
      <c r="U1970" s="15">
        <v>4.5</v>
      </c>
      <c r="V1970" s="15">
        <v>9</v>
      </c>
      <c r="W1970" t="s">
        <v>32</v>
      </c>
    </row>
    <row r="1971" spans="1:23">
      <c r="A1971" t="s">
        <v>2015</v>
      </c>
      <c r="B1971">
        <v>19.14846</v>
      </c>
      <c r="C1971" s="15">
        <v>72.945366000000007</v>
      </c>
      <c r="D1971" s="2" t="s">
        <v>7023</v>
      </c>
      <c r="E1971" s="14" t="s">
        <v>5079</v>
      </c>
      <c r="F1971" s="14" t="e" vm="11">
        <v>#VALUE!</v>
      </c>
      <c r="G1971" s="2" t="str">
        <f>_xlfn.XLOOKUP(E1971,missing_cities!$Q$2:$Q$56,missing_cities!$R$2:$R$56,"Not Found",0)</f>
        <v>India</v>
      </c>
      <c r="H1971" t="str">
        <f>_xlfn.XLOOKUP(E1971,missing_cities!$Q$2:$Q$56,missing_cities!$S$2:$S$56,"Not Found",0)</f>
        <v>Asia</v>
      </c>
      <c r="I1971" t="s">
        <v>1684</v>
      </c>
      <c r="J1971" s="15">
        <v>0.31</v>
      </c>
      <c r="K1971" s="1">
        <v>45862</v>
      </c>
      <c r="L1971" s="15" t="str">
        <f t="shared" si="60"/>
        <v>9.00-21.00</v>
      </c>
      <c r="M1971" s="16">
        <f t="shared" si="61"/>
        <v>12</v>
      </c>
      <c r="N1971" s="15">
        <v>15.84</v>
      </c>
      <c r="O1971" s="15">
        <v>100</v>
      </c>
      <c r="P1971" t="s">
        <v>25</v>
      </c>
      <c r="Q1971">
        <v>50</v>
      </c>
      <c r="R1971" t="s">
        <v>37</v>
      </c>
      <c r="S1971">
        <v>2022</v>
      </c>
      <c r="T1971" t="s">
        <v>22</v>
      </c>
      <c r="U1971" s="15">
        <v>3.3</v>
      </c>
      <c r="V1971" s="15">
        <v>4</v>
      </c>
      <c r="W1971" t="s">
        <v>32</v>
      </c>
    </row>
    <row r="1972" spans="1:23">
      <c r="A1972" t="s">
        <v>2016</v>
      </c>
      <c r="B1972">
        <v>-33.779609999999998</v>
      </c>
      <c r="C1972" s="15">
        <v>18.486537999999999</v>
      </c>
      <c r="D1972" s="2" t="s">
        <v>7024</v>
      </c>
      <c r="E1972" s="14" t="s">
        <v>5085</v>
      </c>
      <c r="F1972" s="14" t="e" vm="12">
        <v>#VALUE!</v>
      </c>
      <c r="G1972" s="2" t="str">
        <f>_xlfn.XLOOKUP(E1972,missing_cities!$Q$2:$Q$56,missing_cities!$R$2:$R$56,"Not Found",0)</f>
        <v>South Africa</v>
      </c>
      <c r="H1972" t="str">
        <f>_xlfn.XLOOKUP(E1972,missing_cities!$Q$2:$Q$56,missing_cities!$S$2:$S$56,"Not Found",0)</f>
        <v>Africa</v>
      </c>
      <c r="I1972" t="s">
        <v>1684</v>
      </c>
      <c r="J1972" s="15">
        <v>0.27</v>
      </c>
      <c r="K1972" t="s">
        <v>34</v>
      </c>
      <c r="L1972" s="15" t="str">
        <f t="shared" si="60"/>
        <v>6:00-22:00</v>
      </c>
      <c r="M1972" s="16">
        <f t="shared" si="61"/>
        <v>0.67</v>
      </c>
      <c r="N1972" s="15">
        <v>14.85</v>
      </c>
      <c r="O1972" s="15">
        <v>67</v>
      </c>
      <c r="P1972" t="s">
        <v>29</v>
      </c>
      <c r="Q1972">
        <v>350</v>
      </c>
      <c r="R1972" t="s">
        <v>97</v>
      </c>
      <c r="S1972">
        <v>2017</v>
      </c>
      <c r="T1972" t="s">
        <v>31</v>
      </c>
      <c r="U1972" s="15">
        <v>4.2</v>
      </c>
      <c r="V1972" s="15">
        <v>4</v>
      </c>
      <c r="W1972" t="s">
        <v>32</v>
      </c>
    </row>
    <row r="1973" spans="1:23">
      <c r="A1973" t="s">
        <v>2017</v>
      </c>
      <c r="B1973">
        <v>41.889223000000001</v>
      </c>
      <c r="C1973" s="15">
        <v>-87.657818000000006</v>
      </c>
      <c r="D1973" s="2" t="s">
        <v>7025</v>
      </c>
      <c r="E1973" s="14" t="s">
        <v>5065</v>
      </c>
      <c r="F1973" s="14" t="e" vm="5">
        <v>#VALUE!</v>
      </c>
      <c r="G1973" s="2" t="str">
        <f>_xlfn.XLOOKUP(E1973,missing_cities!$Q$2:$Q$56,missing_cities!$R$2:$R$56,"Not Found",0)</f>
        <v>United States</v>
      </c>
      <c r="H1973" t="str">
        <f>_xlfn.XLOOKUP(E1973,missing_cities!$Q$2:$Q$56,missing_cities!$S$2:$S$56,"Not Found",0)</f>
        <v>North America</v>
      </c>
      <c r="I1973" t="s">
        <v>1684</v>
      </c>
      <c r="J1973" s="15">
        <v>0.28999999999999998</v>
      </c>
      <c r="K1973" s="1">
        <v>45862</v>
      </c>
      <c r="L1973" s="15" t="str">
        <f t="shared" si="60"/>
        <v>9.00-21.00</v>
      </c>
      <c r="M1973" s="16">
        <f t="shared" si="61"/>
        <v>12</v>
      </c>
      <c r="N1973" s="15">
        <v>6.56</v>
      </c>
      <c r="O1973" s="15">
        <v>10</v>
      </c>
      <c r="P1973" t="s">
        <v>29</v>
      </c>
      <c r="Q1973">
        <v>50</v>
      </c>
      <c r="R1973" t="s">
        <v>97</v>
      </c>
      <c r="S1973">
        <v>2018</v>
      </c>
      <c r="T1973" t="s">
        <v>31</v>
      </c>
      <c r="U1973" s="15">
        <v>4.7</v>
      </c>
      <c r="V1973" s="15">
        <v>9</v>
      </c>
      <c r="W1973" t="s">
        <v>23</v>
      </c>
    </row>
    <row r="1974" spans="1:23">
      <c r="A1974" t="s">
        <v>2018</v>
      </c>
      <c r="B1974">
        <v>25.343240000000002</v>
      </c>
      <c r="C1974" s="15">
        <v>55.258696</v>
      </c>
      <c r="D1974" s="2" t="s">
        <v>7026</v>
      </c>
      <c r="E1974" s="14" t="s">
        <v>5076</v>
      </c>
      <c r="F1974" s="14" t="e" vm="10">
        <v>#VALUE!</v>
      </c>
      <c r="G1974" s="2" t="str">
        <f>_xlfn.XLOOKUP(E1974,missing_cities!$Q$2:$Q$56,missing_cities!$R$2:$R$56,"Not Found",0)</f>
        <v>United Arab Emirates</v>
      </c>
      <c r="H1974" t="str">
        <f>_xlfn.XLOOKUP(E1974,missing_cities!$Q$2:$Q$56,missing_cities!$S$2:$S$56,"Not Found",0)</f>
        <v>Asia</v>
      </c>
      <c r="I1974" t="s">
        <v>1684</v>
      </c>
      <c r="J1974" s="15">
        <v>0.16</v>
      </c>
      <c r="K1974" t="s">
        <v>34</v>
      </c>
      <c r="L1974" s="15" t="str">
        <f t="shared" si="60"/>
        <v>6:00-22:00</v>
      </c>
      <c r="M1974" s="16">
        <f t="shared" si="61"/>
        <v>0.67</v>
      </c>
      <c r="N1974" s="15">
        <v>3.84</v>
      </c>
      <c r="O1974" s="15">
        <v>37</v>
      </c>
      <c r="P1974" t="s">
        <v>25</v>
      </c>
      <c r="Q1974">
        <v>350</v>
      </c>
      <c r="R1974" t="s">
        <v>35</v>
      </c>
      <c r="S1974">
        <v>2010</v>
      </c>
      <c r="T1974" t="s">
        <v>22</v>
      </c>
      <c r="U1974" s="15">
        <v>3.4</v>
      </c>
      <c r="V1974" s="15">
        <v>4</v>
      </c>
      <c r="W1974" t="s">
        <v>27</v>
      </c>
    </row>
    <row r="1975" spans="1:23">
      <c r="A1975" t="s">
        <v>2019</v>
      </c>
      <c r="B1975">
        <v>55.716873</v>
      </c>
      <c r="C1975" s="15">
        <v>37.667216000000003</v>
      </c>
      <c r="D1975" s="2" t="s">
        <v>7027</v>
      </c>
      <c r="E1975" s="14" t="s">
        <v>5052</v>
      </c>
      <c r="F1975" s="14" t="e" vm="2">
        <v>#VALUE!</v>
      </c>
      <c r="G1975" s="2" t="str">
        <f>_xlfn.XLOOKUP(E1975,missing_cities!$Q$2:$Q$56,missing_cities!$R$2:$R$56,"Not Found",0)</f>
        <v>Russia</v>
      </c>
      <c r="H1975" t="str">
        <f>_xlfn.XLOOKUP(E1975,missing_cities!$Q$2:$Q$56,missing_cities!$S$2:$S$56,"Not Found",0)</f>
        <v>Europe</v>
      </c>
      <c r="I1975" t="s">
        <v>1684</v>
      </c>
      <c r="J1975" s="15">
        <v>0.13</v>
      </c>
      <c r="K1975" t="s">
        <v>19</v>
      </c>
      <c r="L1975" s="15" t="str">
        <f t="shared" si="60"/>
        <v>9:00-18:00</v>
      </c>
      <c r="M1975" s="16">
        <f t="shared" si="61"/>
        <v>0.37</v>
      </c>
      <c r="N1975" s="15">
        <v>2.0499999999999998</v>
      </c>
      <c r="O1975" s="15">
        <v>59</v>
      </c>
      <c r="P1975" t="s">
        <v>20</v>
      </c>
      <c r="Q1975">
        <v>150</v>
      </c>
      <c r="R1975" t="s">
        <v>42</v>
      </c>
      <c r="S1975">
        <v>2022</v>
      </c>
      <c r="T1975" t="s">
        <v>22</v>
      </c>
      <c r="U1975" s="15">
        <v>4.8</v>
      </c>
      <c r="V1975" s="15">
        <v>5</v>
      </c>
      <c r="W1975" t="s">
        <v>32</v>
      </c>
    </row>
    <row r="1976" spans="1:23">
      <c r="A1976" t="s">
        <v>2020</v>
      </c>
      <c r="B1976">
        <v>19.154062</v>
      </c>
      <c r="C1976" s="15">
        <v>72.906783000000004</v>
      </c>
      <c r="D1976" s="2" t="s">
        <v>7028</v>
      </c>
      <c r="E1976" s="14" t="s">
        <v>5079</v>
      </c>
      <c r="F1976" s="14" t="e" vm="11">
        <v>#VALUE!</v>
      </c>
      <c r="G1976" s="2" t="str">
        <f>_xlfn.XLOOKUP(E1976,missing_cities!$Q$2:$Q$56,missing_cities!$R$2:$R$56,"Not Found",0)</f>
        <v>India</v>
      </c>
      <c r="H1976" t="str">
        <f>_xlfn.XLOOKUP(E1976,missing_cities!$Q$2:$Q$56,missing_cities!$S$2:$S$56,"Not Found",0)</f>
        <v>Asia</v>
      </c>
      <c r="I1976" t="s">
        <v>1684</v>
      </c>
      <c r="J1976" s="15">
        <v>0.32</v>
      </c>
      <c r="K1976" t="s">
        <v>19</v>
      </c>
      <c r="L1976" s="15" t="str">
        <f t="shared" si="60"/>
        <v>9:00-18:00</v>
      </c>
      <c r="M1976" s="16">
        <f t="shared" si="61"/>
        <v>0.37</v>
      </c>
      <c r="N1976" s="15">
        <v>4.34</v>
      </c>
      <c r="O1976" s="15">
        <v>84</v>
      </c>
      <c r="P1976" t="s">
        <v>39</v>
      </c>
      <c r="Q1976">
        <v>150</v>
      </c>
      <c r="R1976" t="s">
        <v>44</v>
      </c>
      <c r="S1976">
        <v>2019</v>
      </c>
      <c r="T1976" t="s">
        <v>31</v>
      </c>
      <c r="U1976" s="15">
        <v>4.3</v>
      </c>
      <c r="V1976" s="15">
        <v>8</v>
      </c>
      <c r="W1976" t="s">
        <v>27</v>
      </c>
    </row>
    <row r="1977" spans="1:23">
      <c r="A1977" t="s">
        <v>2021</v>
      </c>
      <c r="B1977">
        <v>37.659450999999997</v>
      </c>
      <c r="C1977" s="15">
        <v>127.042654</v>
      </c>
      <c r="D1977" s="2" t="s">
        <v>7029</v>
      </c>
      <c r="E1977" s="14" t="s">
        <v>5063</v>
      </c>
      <c r="F1977" s="14" t="e" vm="6">
        <v>#VALUE!</v>
      </c>
      <c r="G1977" s="2" t="str">
        <f>_xlfn.XLOOKUP(E1977,missing_cities!$Q$2:$Q$56,missing_cities!$R$2:$R$56,"Not Found",0)</f>
        <v>South Korea</v>
      </c>
      <c r="H1977" t="str">
        <f>_xlfn.XLOOKUP(E1977,missing_cities!$Q$2:$Q$56,missing_cities!$S$2:$S$56,"Not Found",0)</f>
        <v>Asia</v>
      </c>
      <c r="I1977" t="s">
        <v>1684</v>
      </c>
      <c r="J1977" s="15">
        <v>0.48</v>
      </c>
      <c r="K1977" t="s">
        <v>19</v>
      </c>
      <c r="L1977" s="15" t="str">
        <f t="shared" si="60"/>
        <v>9:00-18:00</v>
      </c>
      <c r="M1977" s="16">
        <f t="shared" si="61"/>
        <v>0.37</v>
      </c>
      <c r="N1977" s="15">
        <v>13.95</v>
      </c>
      <c r="O1977" s="15">
        <v>74</v>
      </c>
      <c r="P1977" t="s">
        <v>29</v>
      </c>
      <c r="Q1977">
        <v>50</v>
      </c>
      <c r="R1977" t="s">
        <v>21</v>
      </c>
      <c r="S1977">
        <v>2014</v>
      </c>
      <c r="T1977" t="s">
        <v>22</v>
      </c>
      <c r="U1977" s="15">
        <v>4.2</v>
      </c>
      <c r="V1977" s="15">
        <v>7</v>
      </c>
      <c r="W1977" t="s">
        <v>32</v>
      </c>
    </row>
    <row r="1978" spans="1:23">
      <c r="A1978" t="s">
        <v>2022</v>
      </c>
      <c r="B1978">
        <v>25.298952</v>
      </c>
      <c r="C1978" s="15">
        <v>55.345570000000002</v>
      </c>
      <c r="D1978" s="2" t="s">
        <v>7030</v>
      </c>
      <c r="E1978" s="14" t="s">
        <v>5076</v>
      </c>
      <c r="F1978" s="14" t="e" vm="10">
        <v>#VALUE!</v>
      </c>
      <c r="G1978" s="2" t="str">
        <f>_xlfn.XLOOKUP(E1978,missing_cities!$Q$2:$Q$56,missing_cities!$R$2:$R$56,"Not Found",0)</f>
        <v>United Arab Emirates</v>
      </c>
      <c r="H1978" t="str">
        <f>_xlfn.XLOOKUP(E1978,missing_cities!$Q$2:$Q$56,missing_cities!$S$2:$S$56,"Not Found",0)</f>
        <v>Asia</v>
      </c>
      <c r="I1978" t="s">
        <v>1684</v>
      </c>
      <c r="J1978" s="15">
        <v>0.39</v>
      </c>
      <c r="K1978" t="s">
        <v>34</v>
      </c>
      <c r="L1978" s="15" t="str">
        <f t="shared" si="60"/>
        <v>6:00-22:00</v>
      </c>
      <c r="M1978" s="16">
        <f t="shared" si="61"/>
        <v>0.67</v>
      </c>
      <c r="N1978" s="15">
        <v>9.5299999999999994</v>
      </c>
      <c r="O1978" s="15">
        <v>39</v>
      </c>
      <c r="P1978" t="s">
        <v>20</v>
      </c>
      <c r="Q1978">
        <v>50</v>
      </c>
      <c r="R1978" t="s">
        <v>42</v>
      </c>
      <c r="S1978">
        <v>2013</v>
      </c>
      <c r="T1978" t="s">
        <v>22</v>
      </c>
      <c r="U1978" s="15">
        <v>3.9</v>
      </c>
      <c r="V1978" s="15">
        <v>6</v>
      </c>
      <c r="W1978" t="s">
        <v>32</v>
      </c>
    </row>
    <row r="1979" spans="1:23">
      <c r="A1979" t="s">
        <v>2023</v>
      </c>
      <c r="B1979">
        <v>-33.771737000000002</v>
      </c>
      <c r="C1979" s="15">
        <v>18.459775</v>
      </c>
      <c r="D1979" s="2" t="s">
        <v>7031</v>
      </c>
      <c r="E1979" s="14" t="s">
        <v>5085</v>
      </c>
      <c r="F1979" s="14" t="e" vm="12">
        <v>#VALUE!</v>
      </c>
      <c r="G1979" s="2" t="str">
        <f>_xlfn.XLOOKUP(E1979,missing_cities!$Q$2:$Q$56,missing_cities!$R$2:$R$56,"Not Found",0)</f>
        <v>South Africa</v>
      </c>
      <c r="H1979" t="str">
        <f>_xlfn.XLOOKUP(E1979,missing_cities!$Q$2:$Q$56,missing_cities!$S$2:$S$56,"Not Found",0)</f>
        <v>Africa</v>
      </c>
      <c r="I1979" t="s">
        <v>1684</v>
      </c>
      <c r="J1979" s="15">
        <v>0.24</v>
      </c>
      <c r="K1979" t="s">
        <v>34</v>
      </c>
      <c r="L1979" s="15" t="str">
        <f t="shared" si="60"/>
        <v>6:00-22:00</v>
      </c>
      <c r="M1979" s="16">
        <f t="shared" si="61"/>
        <v>0.67</v>
      </c>
      <c r="N1979" s="15">
        <v>3.14</v>
      </c>
      <c r="O1979" s="15">
        <v>71</v>
      </c>
      <c r="P1979" t="s">
        <v>25</v>
      </c>
      <c r="Q1979">
        <v>22</v>
      </c>
      <c r="R1979" t="s">
        <v>40</v>
      </c>
      <c r="S1979">
        <v>2020</v>
      </c>
      <c r="T1979" t="s">
        <v>31</v>
      </c>
      <c r="U1979" s="15">
        <v>3.5</v>
      </c>
      <c r="V1979" s="15">
        <v>3</v>
      </c>
      <c r="W1979" t="s">
        <v>32</v>
      </c>
    </row>
    <row r="1980" spans="1:23">
      <c r="A1980" t="s">
        <v>2024</v>
      </c>
      <c r="B1980">
        <v>37.854571</v>
      </c>
      <c r="C1980" s="15">
        <v>-122.497756</v>
      </c>
      <c r="D1980" s="2" t="s">
        <v>7032</v>
      </c>
      <c r="E1980" s="14" t="s">
        <v>5061</v>
      </c>
      <c r="F1980" s="14" t="e" vm="5">
        <v>#VALUE!</v>
      </c>
      <c r="G1980" s="2" t="str">
        <f>_xlfn.XLOOKUP(E1980,missing_cities!$Q$2:$Q$56,missing_cities!$R$2:$R$56,"Not Found",0)</f>
        <v>United States</v>
      </c>
      <c r="H1980" t="str">
        <f>_xlfn.XLOOKUP(E1980,missing_cities!$Q$2:$Q$56,missing_cities!$S$2:$S$56,"Not Found",0)</f>
        <v>North America</v>
      </c>
      <c r="I1980" t="s">
        <v>1684</v>
      </c>
      <c r="J1980" s="15">
        <v>0.23</v>
      </c>
      <c r="K1980" s="1">
        <v>45862</v>
      </c>
      <c r="L1980" s="15" t="str">
        <f t="shared" si="60"/>
        <v>9.00-21.00</v>
      </c>
      <c r="M1980" s="16">
        <f t="shared" si="61"/>
        <v>12</v>
      </c>
      <c r="N1980" s="15">
        <v>13.21</v>
      </c>
      <c r="O1980" s="15">
        <v>33</v>
      </c>
      <c r="P1980" t="s">
        <v>25</v>
      </c>
      <c r="Q1980">
        <v>22</v>
      </c>
      <c r="R1980" t="s">
        <v>42</v>
      </c>
      <c r="S1980">
        <v>2022</v>
      </c>
      <c r="T1980" t="s">
        <v>22</v>
      </c>
      <c r="U1980" s="15">
        <v>3.6</v>
      </c>
      <c r="V1980" s="15">
        <v>8</v>
      </c>
      <c r="W1980" t="s">
        <v>23</v>
      </c>
    </row>
    <row r="1981" spans="1:23">
      <c r="A1981" t="s">
        <v>2025</v>
      </c>
      <c r="B1981">
        <v>-23.640338</v>
      </c>
      <c r="C1981" s="15">
        <v>-46.631480000000003</v>
      </c>
      <c r="D1981" s="2" t="s">
        <v>7033</v>
      </c>
      <c r="E1981" s="14" t="s">
        <v>5067</v>
      </c>
      <c r="F1981" s="14" t="e" vm="7">
        <v>#VALUE!</v>
      </c>
      <c r="G1981" s="2" t="str">
        <f>_xlfn.XLOOKUP(E1981,missing_cities!$Q$2:$Q$56,missing_cities!$R$2:$R$56,"Not Found",0)</f>
        <v>Brazil</v>
      </c>
      <c r="H1981" t="str">
        <f>_xlfn.XLOOKUP(E1981,missing_cities!$Q$2:$Q$56,missing_cities!$S$2:$S$56,"Not Found",0)</f>
        <v>South America</v>
      </c>
      <c r="I1981" t="s">
        <v>1684</v>
      </c>
      <c r="J1981" s="15">
        <v>0.38</v>
      </c>
      <c r="K1981" t="s">
        <v>19</v>
      </c>
      <c r="L1981" s="15" t="str">
        <f t="shared" si="60"/>
        <v>9:00-18:00</v>
      </c>
      <c r="M1981" s="16">
        <f t="shared" si="61"/>
        <v>0.37</v>
      </c>
      <c r="N1981" s="15">
        <v>1.46</v>
      </c>
      <c r="O1981" s="15">
        <v>61</v>
      </c>
      <c r="P1981" t="s">
        <v>37</v>
      </c>
      <c r="Q1981">
        <v>22</v>
      </c>
      <c r="R1981" t="s">
        <v>37</v>
      </c>
      <c r="S1981">
        <v>2017</v>
      </c>
      <c r="T1981" t="s">
        <v>31</v>
      </c>
      <c r="U1981" s="15">
        <v>4</v>
      </c>
      <c r="V1981" s="15">
        <v>10</v>
      </c>
      <c r="W1981" t="s">
        <v>32</v>
      </c>
    </row>
    <row r="1982" spans="1:23">
      <c r="A1982" t="s">
        <v>2026</v>
      </c>
      <c r="B1982">
        <v>19.153659999999999</v>
      </c>
      <c r="C1982" s="15">
        <v>72.987933999999996</v>
      </c>
      <c r="D1982" s="2" t="s">
        <v>7034</v>
      </c>
      <c r="E1982" s="14" t="s">
        <v>5079</v>
      </c>
      <c r="F1982" s="14" t="e" vm="11">
        <v>#VALUE!</v>
      </c>
      <c r="G1982" s="2" t="str">
        <f>_xlfn.XLOOKUP(E1982,missing_cities!$Q$2:$Q$56,missing_cities!$R$2:$R$56,"Not Found",0)</f>
        <v>India</v>
      </c>
      <c r="H1982" t="str">
        <f>_xlfn.XLOOKUP(E1982,missing_cities!$Q$2:$Q$56,missing_cities!$S$2:$S$56,"Not Found",0)</f>
        <v>Asia</v>
      </c>
      <c r="I1982" t="s">
        <v>1684</v>
      </c>
      <c r="J1982" s="15">
        <v>0.37</v>
      </c>
      <c r="K1982" s="1">
        <v>45862</v>
      </c>
      <c r="L1982" s="15" t="str">
        <f t="shared" si="60"/>
        <v>9.00-21.00</v>
      </c>
      <c r="M1982" s="16">
        <f t="shared" si="61"/>
        <v>12</v>
      </c>
      <c r="N1982" s="15">
        <v>1.38</v>
      </c>
      <c r="O1982" s="15">
        <v>13</v>
      </c>
      <c r="P1982" t="s">
        <v>29</v>
      </c>
      <c r="Q1982">
        <v>350</v>
      </c>
      <c r="R1982" t="s">
        <v>67</v>
      </c>
      <c r="S1982">
        <v>2021</v>
      </c>
      <c r="T1982" t="s">
        <v>31</v>
      </c>
      <c r="U1982" s="15">
        <v>4.5999999999999996</v>
      </c>
      <c r="V1982" s="15">
        <v>5</v>
      </c>
      <c r="W1982" t="s">
        <v>27</v>
      </c>
    </row>
    <row r="1983" spans="1:23">
      <c r="A1983" t="s">
        <v>2027</v>
      </c>
      <c r="B1983">
        <v>25.283494000000001</v>
      </c>
      <c r="C1983" s="15">
        <v>55.288781999999998</v>
      </c>
      <c r="D1983" s="2" t="s">
        <v>7035</v>
      </c>
      <c r="E1983" s="14" t="s">
        <v>5076</v>
      </c>
      <c r="F1983" s="14" t="e" vm="10">
        <v>#VALUE!</v>
      </c>
      <c r="G1983" s="2" t="str">
        <f>_xlfn.XLOOKUP(E1983,missing_cities!$Q$2:$Q$56,missing_cities!$R$2:$R$56,"Not Found",0)</f>
        <v>United Arab Emirates</v>
      </c>
      <c r="H1983" t="str">
        <f>_xlfn.XLOOKUP(E1983,missing_cities!$Q$2:$Q$56,missing_cities!$S$2:$S$56,"Not Found",0)</f>
        <v>Asia</v>
      </c>
      <c r="I1983" t="s">
        <v>1684</v>
      </c>
      <c r="J1983" s="15">
        <v>0.46</v>
      </c>
      <c r="K1983" t="s">
        <v>34</v>
      </c>
      <c r="L1983" s="15" t="str">
        <f t="shared" si="60"/>
        <v>6:00-22:00</v>
      </c>
      <c r="M1983" s="16">
        <f t="shared" si="61"/>
        <v>0.67</v>
      </c>
      <c r="N1983" s="15">
        <v>3.27</v>
      </c>
      <c r="O1983" s="15">
        <v>100</v>
      </c>
      <c r="P1983" t="s">
        <v>37</v>
      </c>
      <c r="Q1983">
        <v>22</v>
      </c>
      <c r="R1983" t="s">
        <v>76</v>
      </c>
      <c r="S1983">
        <v>2021</v>
      </c>
      <c r="T1983" t="s">
        <v>31</v>
      </c>
      <c r="U1983" s="15">
        <v>4.7</v>
      </c>
      <c r="V1983" s="15">
        <v>1</v>
      </c>
      <c r="W1983" t="s">
        <v>32</v>
      </c>
    </row>
    <row r="1984" spans="1:23">
      <c r="A1984" t="s">
        <v>2028</v>
      </c>
      <c r="B1984">
        <v>19.546817000000001</v>
      </c>
      <c r="C1984" s="15">
        <v>-99.071759</v>
      </c>
      <c r="D1984" s="2" t="s">
        <v>7036</v>
      </c>
      <c r="E1984" s="14" t="s">
        <v>5119</v>
      </c>
      <c r="F1984" s="14" t="e" vm="13">
        <v>#VALUE!</v>
      </c>
      <c r="G1984" s="2" t="str">
        <f>_xlfn.XLOOKUP(E1984,missing_cities!$Q$2:$Q$56,missing_cities!$R$2:$R$56,"Not Found",0)</f>
        <v>Mexico</v>
      </c>
      <c r="H1984" t="str">
        <f>_xlfn.XLOOKUP(E1984,missing_cities!$Q$2:$Q$56,missing_cities!$S$2:$S$56,"Not Found",0)</f>
        <v>North America</v>
      </c>
      <c r="I1984" t="s">
        <v>1684</v>
      </c>
      <c r="J1984" s="15">
        <v>0.15</v>
      </c>
      <c r="K1984" t="s">
        <v>19</v>
      </c>
      <c r="L1984" s="15" t="str">
        <f t="shared" si="60"/>
        <v>9:00-18:00</v>
      </c>
      <c r="M1984" s="16">
        <f t="shared" si="61"/>
        <v>0.37</v>
      </c>
      <c r="N1984" s="15">
        <v>15.61</v>
      </c>
      <c r="O1984" s="15">
        <v>56</v>
      </c>
      <c r="P1984" t="s">
        <v>37</v>
      </c>
      <c r="Q1984">
        <v>50</v>
      </c>
      <c r="R1984" t="s">
        <v>21</v>
      </c>
      <c r="S1984">
        <v>2017</v>
      </c>
      <c r="T1984" t="s">
        <v>22</v>
      </c>
      <c r="U1984" s="15">
        <v>3.6</v>
      </c>
      <c r="V1984" s="15">
        <v>4</v>
      </c>
      <c r="W1984" t="s">
        <v>32</v>
      </c>
    </row>
    <row r="1985" spans="1:23">
      <c r="A1985" t="s">
        <v>2029</v>
      </c>
      <c r="B1985">
        <v>13.801422000000001</v>
      </c>
      <c r="C1985" s="15">
        <v>100.569311</v>
      </c>
      <c r="D1985" s="2" t="s">
        <v>7037</v>
      </c>
      <c r="E1985" s="14" t="s">
        <v>5059</v>
      </c>
      <c r="F1985" s="14" t="e" vm="4">
        <v>#VALUE!</v>
      </c>
      <c r="G1985" s="2" t="str">
        <f>_xlfn.XLOOKUP(E1985,missing_cities!$Q$2:$Q$56,missing_cities!$R$2:$R$56,"Not Found",0)</f>
        <v>Thailand</v>
      </c>
      <c r="H1985" t="str">
        <f>_xlfn.XLOOKUP(E1985,missing_cities!$Q$2:$Q$56,missing_cities!$S$2:$S$56,"Not Found",0)</f>
        <v>Asia</v>
      </c>
      <c r="I1985" t="s">
        <v>1684</v>
      </c>
      <c r="J1985" s="15">
        <v>0.3</v>
      </c>
      <c r="K1985" s="1">
        <v>45862</v>
      </c>
      <c r="L1985" s="15" t="str">
        <f t="shared" si="60"/>
        <v>9.00-21.00</v>
      </c>
      <c r="M1985" s="16">
        <f t="shared" si="61"/>
        <v>12</v>
      </c>
      <c r="N1985" s="15">
        <v>8.9700000000000006</v>
      </c>
      <c r="O1985" s="15">
        <v>100</v>
      </c>
      <c r="P1985" t="s">
        <v>39</v>
      </c>
      <c r="Q1985">
        <v>350</v>
      </c>
      <c r="R1985" t="s">
        <v>42</v>
      </c>
      <c r="S1985">
        <v>2020</v>
      </c>
      <c r="T1985" t="s">
        <v>22</v>
      </c>
      <c r="U1985" s="15">
        <v>4.9000000000000004</v>
      </c>
      <c r="V1985" s="15">
        <v>4</v>
      </c>
      <c r="W1985" t="s">
        <v>27</v>
      </c>
    </row>
    <row r="1986" spans="1:23">
      <c r="A1986" t="s">
        <v>2030</v>
      </c>
      <c r="B1986">
        <v>-48.631504</v>
      </c>
      <c r="C1986" s="15">
        <v>112.17942600000001</v>
      </c>
      <c r="D1986" s="2" t="s">
        <v>7038</v>
      </c>
      <c r="E1986" s="14" t="str">
        <f>_xlfn.XLOOKUP(C1986,missing_cities!B:B,missing_cities!C:C,"Not Found",0)</f>
        <v>Error</v>
      </c>
      <c r="F1986" s="14" t="s">
        <v>9987</v>
      </c>
      <c r="G1986" s="2" t="str">
        <f>_xlfn.XLOOKUP(E1986,missing_cities!$Q$2:$Q$56,missing_cities!$R$2:$R$56,"Not Found",0)</f>
        <v>Error</v>
      </c>
      <c r="H1986" t="str">
        <f>_xlfn.XLOOKUP(E1986,missing_cities!$Q$2:$Q$56,missing_cities!$S$2:$S$56,"Not Found",0)</f>
        <v>Error</v>
      </c>
      <c r="I1986" t="s">
        <v>1684</v>
      </c>
      <c r="J1986" s="15">
        <v>0.16</v>
      </c>
      <c r="K1986" s="1">
        <v>45862</v>
      </c>
      <c r="L1986" s="15" t="str">
        <f t="shared" si="60"/>
        <v>9.00-21.00</v>
      </c>
      <c r="M1986" s="16">
        <f t="shared" si="61"/>
        <v>12</v>
      </c>
      <c r="N1986" s="15">
        <v>12.39</v>
      </c>
      <c r="O1986" s="15">
        <v>68</v>
      </c>
      <c r="P1986" t="s">
        <v>37</v>
      </c>
      <c r="Q1986">
        <v>50</v>
      </c>
      <c r="R1986" t="s">
        <v>40</v>
      </c>
      <c r="S1986">
        <v>2019</v>
      </c>
      <c r="T1986" t="s">
        <v>22</v>
      </c>
      <c r="U1986" s="15">
        <v>4.7</v>
      </c>
      <c r="V1986" s="15">
        <v>9</v>
      </c>
      <c r="W1986" t="s">
        <v>32</v>
      </c>
    </row>
    <row r="1987" spans="1:23">
      <c r="A1987" t="s">
        <v>2031</v>
      </c>
      <c r="B1987">
        <v>-23.611854999999998</v>
      </c>
      <c r="C1987" s="15">
        <v>-46.588183999999998</v>
      </c>
      <c r="D1987" s="2" t="s">
        <v>7039</v>
      </c>
      <c r="E1987" s="14" t="s">
        <v>5067</v>
      </c>
      <c r="F1987" s="14" t="e" vm="7">
        <v>#VALUE!</v>
      </c>
      <c r="G1987" s="2" t="str">
        <f>_xlfn.XLOOKUP(E1987,missing_cities!$Q$2:$Q$56,missing_cities!$R$2:$R$56,"Not Found",0)</f>
        <v>Brazil</v>
      </c>
      <c r="H1987" t="str">
        <f>_xlfn.XLOOKUP(E1987,missing_cities!$Q$2:$Q$56,missing_cities!$S$2:$S$56,"Not Found",0)</f>
        <v>South America</v>
      </c>
      <c r="I1987" t="s">
        <v>1684</v>
      </c>
      <c r="J1987" s="15">
        <v>0.12</v>
      </c>
      <c r="K1987" t="s">
        <v>34</v>
      </c>
      <c r="L1987" s="15" t="str">
        <f t="shared" ref="L1987:L2050" si="62">IF(ISNUMBER(SEARCH("-",K1987)),K1987,"9.00-21.00")</f>
        <v>6:00-22:00</v>
      </c>
      <c r="M1987" s="16">
        <f t="shared" ref="M1987:M2050" si="63">IF(ISNUMBER(SEARCH("-", L1987)), TEXT(RIGHT(L1987, LEN(L1987) - FIND("-", L1987)), "0.00") - TEXT(LEFT(L1987, FIND("-", L1987)-1), "0.00"), "")</f>
        <v>0.67</v>
      </c>
      <c r="N1987" s="15">
        <v>7.51</v>
      </c>
      <c r="O1987" s="15">
        <v>66</v>
      </c>
      <c r="P1987" t="s">
        <v>37</v>
      </c>
      <c r="Q1987">
        <v>50</v>
      </c>
      <c r="R1987" t="s">
        <v>67</v>
      </c>
      <c r="S1987">
        <v>2011</v>
      </c>
      <c r="T1987" t="s">
        <v>31</v>
      </c>
      <c r="U1987" s="15">
        <v>3.3</v>
      </c>
      <c r="V1987" s="15">
        <v>3</v>
      </c>
      <c r="W1987" t="s">
        <v>32</v>
      </c>
    </row>
    <row r="1988" spans="1:23">
      <c r="A1988" t="s">
        <v>2032</v>
      </c>
      <c r="B1988">
        <v>34.080742000000001</v>
      </c>
      <c r="C1988" s="15">
        <v>-118.230728</v>
      </c>
      <c r="D1988" s="2" t="s">
        <v>7040</v>
      </c>
      <c r="E1988" s="14" t="s">
        <v>5111</v>
      </c>
      <c r="F1988" s="14" t="e" vm="5">
        <v>#VALUE!</v>
      </c>
      <c r="G1988" s="2" t="str">
        <f>_xlfn.XLOOKUP(E1988,missing_cities!$Q$2:$Q$56,missing_cities!$R$2:$R$56,"Not Found",0)</f>
        <v>United States</v>
      </c>
      <c r="H1988" t="str">
        <f>_xlfn.XLOOKUP(E1988,missing_cities!$Q$2:$Q$56,missing_cities!$S$2:$S$56,"Not Found",0)</f>
        <v>North America</v>
      </c>
      <c r="I1988" t="s">
        <v>1684</v>
      </c>
      <c r="J1988" s="15">
        <v>0.32</v>
      </c>
      <c r="K1988" s="1">
        <v>45862</v>
      </c>
      <c r="L1988" s="15" t="str">
        <f t="shared" si="62"/>
        <v>9.00-21.00</v>
      </c>
      <c r="M1988" s="16">
        <f t="shared" si="63"/>
        <v>12</v>
      </c>
      <c r="N1988" s="15">
        <v>11.1</v>
      </c>
      <c r="O1988" s="15">
        <v>94</v>
      </c>
      <c r="P1988" t="s">
        <v>37</v>
      </c>
      <c r="Q1988">
        <v>350</v>
      </c>
      <c r="R1988" t="s">
        <v>21</v>
      </c>
      <c r="S1988">
        <v>2010</v>
      </c>
      <c r="T1988" t="s">
        <v>22</v>
      </c>
      <c r="U1988" s="15">
        <v>4.0999999999999996</v>
      </c>
      <c r="V1988" s="15">
        <v>6</v>
      </c>
      <c r="W1988" t="s">
        <v>23</v>
      </c>
    </row>
    <row r="1989" spans="1:23">
      <c r="A1989" t="s">
        <v>2033</v>
      </c>
      <c r="B1989">
        <v>37.512098000000002</v>
      </c>
      <c r="C1989" s="15">
        <v>127.08283900000001</v>
      </c>
      <c r="D1989" s="2" t="s">
        <v>7041</v>
      </c>
      <c r="E1989" s="14" t="s">
        <v>5063</v>
      </c>
      <c r="F1989" s="14" t="e" vm="6">
        <v>#VALUE!</v>
      </c>
      <c r="G1989" s="2" t="str">
        <f>_xlfn.XLOOKUP(E1989,missing_cities!$Q$2:$Q$56,missing_cities!$R$2:$R$56,"Not Found",0)</f>
        <v>South Korea</v>
      </c>
      <c r="H1989" t="str">
        <f>_xlfn.XLOOKUP(E1989,missing_cities!$Q$2:$Q$56,missing_cities!$S$2:$S$56,"Not Found",0)</f>
        <v>Asia</v>
      </c>
      <c r="I1989" t="s">
        <v>1684</v>
      </c>
      <c r="J1989" s="15">
        <v>0.1</v>
      </c>
      <c r="K1989" t="s">
        <v>19</v>
      </c>
      <c r="L1989" s="15" t="str">
        <f t="shared" si="62"/>
        <v>9:00-18:00</v>
      </c>
      <c r="M1989" s="16">
        <f t="shared" si="63"/>
        <v>0.37</v>
      </c>
      <c r="N1989" s="15">
        <v>13.52</v>
      </c>
      <c r="O1989" s="15">
        <v>22</v>
      </c>
      <c r="P1989" t="s">
        <v>20</v>
      </c>
      <c r="Q1989">
        <v>22</v>
      </c>
      <c r="R1989" t="s">
        <v>30</v>
      </c>
      <c r="S1989">
        <v>2010</v>
      </c>
      <c r="T1989" t="s">
        <v>31</v>
      </c>
      <c r="U1989" s="15">
        <v>3.6</v>
      </c>
      <c r="V1989" s="15">
        <v>5</v>
      </c>
      <c r="W1989" t="s">
        <v>23</v>
      </c>
    </row>
    <row r="1990" spans="1:23">
      <c r="A1990" t="s">
        <v>2034</v>
      </c>
      <c r="B1990">
        <v>-59.187341000000004</v>
      </c>
      <c r="C1990" s="15">
        <v>-142.69294600000001</v>
      </c>
      <c r="D1990" s="2" t="s">
        <v>7042</v>
      </c>
      <c r="E1990" s="14" t="str">
        <f>_xlfn.XLOOKUP(C1990,missing_cities!B:B,missing_cities!C:C,"Not Found",0)</f>
        <v>Error</v>
      </c>
      <c r="F1990" s="14" t="s">
        <v>9987</v>
      </c>
      <c r="G1990" s="2" t="str">
        <f>_xlfn.XLOOKUP(E1990,missing_cities!$Q$2:$Q$56,missing_cities!$R$2:$R$56,"Not Found",0)</f>
        <v>Error</v>
      </c>
      <c r="H1990" t="str">
        <f>_xlfn.XLOOKUP(E1990,missing_cities!$Q$2:$Q$56,missing_cities!$S$2:$S$56,"Not Found",0)</f>
        <v>Error</v>
      </c>
      <c r="I1990" t="s">
        <v>1684</v>
      </c>
      <c r="J1990" s="15">
        <v>0.46</v>
      </c>
      <c r="K1990" t="s">
        <v>34</v>
      </c>
      <c r="L1990" s="15" t="str">
        <f t="shared" si="62"/>
        <v>6:00-22:00</v>
      </c>
      <c r="M1990" s="16">
        <f t="shared" si="63"/>
        <v>0.67</v>
      </c>
      <c r="N1990" s="15">
        <v>18.41</v>
      </c>
      <c r="O1990" s="15">
        <v>80</v>
      </c>
      <c r="P1990" t="s">
        <v>37</v>
      </c>
      <c r="Q1990">
        <v>50</v>
      </c>
      <c r="R1990" t="s">
        <v>21</v>
      </c>
      <c r="S1990">
        <v>2017</v>
      </c>
      <c r="T1990" t="s">
        <v>22</v>
      </c>
      <c r="U1990" s="15">
        <v>4.9000000000000004</v>
      </c>
      <c r="V1990" s="15">
        <v>10</v>
      </c>
      <c r="W1990" t="s">
        <v>23</v>
      </c>
    </row>
    <row r="1991" spans="1:23">
      <c r="A1991" t="s">
        <v>2035</v>
      </c>
      <c r="B1991">
        <v>-33.860599999999998</v>
      </c>
      <c r="C1991" s="15">
        <v>151.37430499999999</v>
      </c>
      <c r="D1991" s="2" t="s">
        <v>7043</v>
      </c>
      <c r="E1991" s="14" t="s">
        <v>5069</v>
      </c>
      <c r="F1991" s="14" t="e" vm="8">
        <v>#VALUE!</v>
      </c>
      <c r="G1991" s="2" t="str">
        <f>_xlfn.XLOOKUP(E1991,missing_cities!$Q$2:$Q$56,missing_cities!$R$2:$R$56,"Not Found",0)</f>
        <v>Australia</v>
      </c>
      <c r="H1991" t="str">
        <f>_xlfn.XLOOKUP(E1991,missing_cities!$Q$2:$Q$56,missing_cities!$S$2:$S$56,"Not Found",0)</f>
        <v>Australia</v>
      </c>
      <c r="I1991" t="s">
        <v>1684</v>
      </c>
      <c r="J1991" s="15">
        <v>0.31</v>
      </c>
      <c r="K1991" t="s">
        <v>34</v>
      </c>
      <c r="L1991" s="15" t="str">
        <f t="shared" si="62"/>
        <v>6:00-22:00</v>
      </c>
      <c r="M1991" s="16">
        <f t="shared" si="63"/>
        <v>0.67</v>
      </c>
      <c r="N1991" s="15">
        <v>8.4499999999999993</v>
      </c>
      <c r="O1991" s="15">
        <v>38</v>
      </c>
      <c r="P1991" t="s">
        <v>29</v>
      </c>
      <c r="Q1991">
        <v>350</v>
      </c>
      <c r="R1991" t="s">
        <v>132</v>
      </c>
      <c r="S1991">
        <v>2012</v>
      </c>
      <c r="T1991" t="s">
        <v>22</v>
      </c>
      <c r="U1991" s="15">
        <v>5</v>
      </c>
      <c r="V1991" s="15">
        <v>10</v>
      </c>
      <c r="W1991" t="s">
        <v>23</v>
      </c>
    </row>
    <row r="1992" spans="1:23">
      <c r="A1992" t="s">
        <v>2036</v>
      </c>
      <c r="B1992">
        <v>-33.879877999999998</v>
      </c>
      <c r="C1992" s="15">
        <v>18.593988</v>
      </c>
      <c r="D1992" s="2" t="s">
        <v>7044</v>
      </c>
      <c r="E1992" s="14" t="s">
        <v>5085</v>
      </c>
      <c r="F1992" s="14" t="e" vm="12">
        <v>#VALUE!</v>
      </c>
      <c r="G1992" s="2" t="str">
        <f>_xlfn.XLOOKUP(E1992,missing_cities!$Q$2:$Q$56,missing_cities!$R$2:$R$56,"Not Found",0)</f>
        <v>South Africa</v>
      </c>
      <c r="H1992" t="str">
        <f>_xlfn.XLOOKUP(E1992,missing_cities!$Q$2:$Q$56,missing_cities!$S$2:$S$56,"Not Found",0)</f>
        <v>Africa</v>
      </c>
      <c r="I1992" t="s">
        <v>1684</v>
      </c>
      <c r="J1992" s="15">
        <v>0.14000000000000001</v>
      </c>
      <c r="K1992" t="s">
        <v>19</v>
      </c>
      <c r="L1992" s="15" t="str">
        <f t="shared" si="62"/>
        <v>9:00-18:00</v>
      </c>
      <c r="M1992" s="16">
        <f t="shared" si="63"/>
        <v>0.37</v>
      </c>
      <c r="N1992" s="15">
        <v>6.78</v>
      </c>
      <c r="O1992" s="15">
        <v>15</v>
      </c>
      <c r="P1992" t="s">
        <v>37</v>
      </c>
      <c r="Q1992">
        <v>22</v>
      </c>
      <c r="R1992" t="s">
        <v>46</v>
      </c>
      <c r="S1992">
        <v>2019</v>
      </c>
      <c r="T1992" t="s">
        <v>31</v>
      </c>
      <c r="U1992" s="15">
        <v>3</v>
      </c>
      <c r="V1992" s="15">
        <v>10</v>
      </c>
      <c r="W1992" t="s">
        <v>23</v>
      </c>
    </row>
    <row r="1993" spans="1:23">
      <c r="A1993" t="s">
        <v>2037</v>
      </c>
      <c r="B1993">
        <v>19.139026000000001</v>
      </c>
      <c r="C1993" s="15">
        <v>72.906236000000007</v>
      </c>
      <c r="D1993" s="2" t="s">
        <v>7045</v>
      </c>
      <c r="E1993" s="14" t="s">
        <v>5079</v>
      </c>
      <c r="F1993" s="14" t="e" vm="11">
        <v>#VALUE!</v>
      </c>
      <c r="G1993" s="2" t="str">
        <f>_xlfn.XLOOKUP(E1993,missing_cities!$Q$2:$Q$56,missing_cities!$R$2:$R$56,"Not Found",0)</f>
        <v>India</v>
      </c>
      <c r="H1993" t="str">
        <f>_xlfn.XLOOKUP(E1993,missing_cities!$Q$2:$Q$56,missing_cities!$S$2:$S$56,"Not Found",0)</f>
        <v>Asia</v>
      </c>
      <c r="I1993" t="s">
        <v>1684</v>
      </c>
      <c r="J1993" s="15">
        <v>0.16</v>
      </c>
      <c r="K1993" t="s">
        <v>19</v>
      </c>
      <c r="L1993" s="15" t="str">
        <f t="shared" si="62"/>
        <v>9:00-18:00</v>
      </c>
      <c r="M1993" s="16">
        <f t="shared" si="63"/>
        <v>0.37</v>
      </c>
      <c r="N1993" s="15">
        <v>11.98</v>
      </c>
      <c r="O1993" s="15">
        <v>68</v>
      </c>
      <c r="P1993" t="s">
        <v>29</v>
      </c>
      <c r="Q1993">
        <v>350</v>
      </c>
      <c r="R1993" t="s">
        <v>44</v>
      </c>
      <c r="S1993">
        <v>2016</v>
      </c>
      <c r="T1993" t="s">
        <v>22</v>
      </c>
      <c r="U1993" s="15">
        <v>4.0999999999999996</v>
      </c>
      <c r="V1993" s="15">
        <v>10</v>
      </c>
      <c r="W1993" t="s">
        <v>23</v>
      </c>
    </row>
    <row r="1994" spans="1:23">
      <c r="A1994" t="s">
        <v>2038</v>
      </c>
      <c r="B1994">
        <v>34.192441000000002</v>
      </c>
      <c r="C1994" s="15">
        <v>-118.30008599999999</v>
      </c>
      <c r="D1994" s="2" t="s">
        <v>7046</v>
      </c>
      <c r="E1994" s="14" t="s">
        <v>5111</v>
      </c>
      <c r="F1994" s="14" t="e" vm="5">
        <v>#VALUE!</v>
      </c>
      <c r="G1994" s="2" t="str">
        <f>_xlfn.XLOOKUP(E1994,missing_cities!$Q$2:$Q$56,missing_cities!$R$2:$R$56,"Not Found",0)</f>
        <v>United States</v>
      </c>
      <c r="H1994" t="str">
        <f>_xlfn.XLOOKUP(E1994,missing_cities!$Q$2:$Q$56,missing_cities!$S$2:$S$56,"Not Found",0)</f>
        <v>North America</v>
      </c>
      <c r="I1994" t="s">
        <v>1684</v>
      </c>
      <c r="J1994" s="15">
        <v>0.38</v>
      </c>
      <c r="K1994" t="s">
        <v>19</v>
      </c>
      <c r="L1994" s="15" t="str">
        <f t="shared" si="62"/>
        <v>9:00-18:00</v>
      </c>
      <c r="M1994" s="16">
        <f t="shared" si="63"/>
        <v>0.37</v>
      </c>
      <c r="N1994" s="15">
        <v>14.38</v>
      </c>
      <c r="O1994" s="15">
        <v>24</v>
      </c>
      <c r="P1994" t="s">
        <v>20</v>
      </c>
      <c r="Q1994">
        <v>50</v>
      </c>
      <c r="R1994" t="s">
        <v>40</v>
      </c>
      <c r="S1994">
        <v>2021</v>
      </c>
      <c r="T1994" t="s">
        <v>31</v>
      </c>
      <c r="U1994" s="15">
        <v>3.2</v>
      </c>
      <c r="V1994" s="15">
        <v>3</v>
      </c>
      <c r="W1994" t="s">
        <v>23</v>
      </c>
    </row>
    <row r="1995" spans="1:23">
      <c r="A1995" t="s">
        <v>2039</v>
      </c>
      <c r="B1995">
        <v>-23.611967</v>
      </c>
      <c r="C1995" s="15">
        <v>-46.500605</v>
      </c>
      <c r="D1995" s="2" t="s">
        <v>7047</v>
      </c>
      <c r="E1995" s="14" t="s">
        <v>5067</v>
      </c>
      <c r="F1995" s="14" t="e" vm="7">
        <v>#VALUE!</v>
      </c>
      <c r="G1995" s="2" t="str">
        <f>_xlfn.XLOOKUP(E1995,missing_cities!$Q$2:$Q$56,missing_cities!$R$2:$R$56,"Not Found",0)</f>
        <v>Brazil</v>
      </c>
      <c r="H1995" t="str">
        <f>_xlfn.XLOOKUP(E1995,missing_cities!$Q$2:$Q$56,missing_cities!$S$2:$S$56,"Not Found",0)</f>
        <v>South America</v>
      </c>
      <c r="I1995" t="s">
        <v>1684</v>
      </c>
      <c r="J1995" s="15">
        <v>0.27</v>
      </c>
      <c r="K1995" t="s">
        <v>34</v>
      </c>
      <c r="L1995" s="15" t="str">
        <f t="shared" si="62"/>
        <v>6:00-22:00</v>
      </c>
      <c r="M1995" s="16">
        <f t="shared" si="63"/>
        <v>0.67</v>
      </c>
      <c r="N1995" s="15">
        <v>6.08</v>
      </c>
      <c r="O1995" s="15">
        <v>52</v>
      </c>
      <c r="P1995" t="s">
        <v>29</v>
      </c>
      <c r="Q1995">
        <v>22</v>
      </c>
      <c r="R1995" t="s">
        <v>81</v>
      </c>
      <c r="S1995">
        <v>2016</v>
      </c>
      <c r="T1995" t="s">
        <v>22</v>
      </c>
      <c r="U1995" s="15">
        <v>3.4</v>
      </c>
      <c r="V1995" s="15">
        <v>5</v>
      </c>
      <c r="W1995" t="s">
        <v>32</v>
      </c>
    </row>
    <row r="1996" spans="1:23">
      <c r="A1996" t="s">
        <v>2040</v>
      </c>
      <c r="B1996">
        <v>37.50667</v>
      </c>
      <c r="C1996" s="15">
        <v>127.056755</v>
      </c>
      <c r="D1996" s="2" t="s">
        <v>7048</v>
      </c>
      <c r="E1996" s="14" t="s">
        <v>5063</v>
      </c>
      <c r="F1996" s="14" t="e" vm="6">
        <v>#VALUE!</v>
      </c>
      <c r="G1996" s="2" t="str">
        <f>_xlfn.XLOOKUP(E1996,missing_cities!$Q$2:$Q$56,missing_cities!$R$2:$R$56,"Not Found",0)</f>
        <v>South Korea</v>
      </c>
      <c r="H1996" t="str">
        <f>_xlfn.XLOOKUP(E1996,missing_cities!$Q$2:$Q$56,missing_cities!$S$2:$S$56,"Not Found",0)</f>
        <v>Asia</v>
      </c>
      <c r="I1996" t="s">
        <v>1684</v>
      </c>
      <c r="J1996" s="15">
        <v>0.5</v>
      </c>
      <c r="K1996" t="s">
        <v>34</v>
      </c>
      <c r="L1996" s="15" t="str">
        <f t="shared" si="62"/>
        <v>6:00-22:00</v>
      </c>
      <c r="M1996" s="16">
        <f t="shared" si="63"/>
        <v>0.67</v>
      </c>
      <c r="N1996" s="15">
        <v>0.65</v>
      </c>
      <c r="O1996" s="15">
        <v>59</v>
      </c>
      <c r="P1996" t="s">
        <v>25</v>
      </c>
      <c r="Q1996">
        <v>350</v>
      </c>
      <c r="R1996" t="s">
        <v>37</v>
      </c>
      <c r="S1996">
        <v>2023</v>
      </c>
      <c r="T1996" t="s">
        <v>31</v>
      </c>
      <c r="U1996" s="15">
        <v>3.2</v>
      </c>
      <c r="V1996" s="15">
        <v>5</v>
      </c>
      <c r="W1996" t="s">
        <v>27</v>
      </c>
    </row>
    <row r="1997" spans="1:23">
      <c r="A1997" t="s">
        <v>2041</v>
      </c>
      <c r="B1997">
        <v>37.585683000000003</v>
      </c>
      <c r="C1997" s="15">
        <v>127.072782</v>
      </c>
      <c r="D1997" s="2" t="s">
        <v>7049</v>
      </c>
      <c r="E1997" s="14" t="s">
        <v>5063</v>
      </c>
      <c r="F1997" s="14" t="e" vm="6">
        <v>#VALUE!</v>
      </c>
      <c r="G1997" s="2" t="str">
        <f>_xlfn.XLOOKUP(E1997,missing_cities!$Q$2:$Q$56,missing_cities!$R$2:$R$56,"Not Found",0)</f>
        <v>South Korea</v>
      </c>
      <c r="H1997" t="str">
        <f>_xlfn.XLOOKUP(E1997,missing_cities!$Q$2:$Q$56,missing_cities!$S$2:$S$56,"Not Found",0)</f>
        <v>Asia</v>
      </c>
      <c r="I1997" t="s">
        <v>1684</v>
      </c>
      <c r="J1997" s="15">
        <v>0.21</v>
      </c>
      <c r="K1997" t="s">
        <v>34</v>
      </c>
      <c r="L1997" s="15" t="str">
        <f t="shared" si="62"/>
        <v>6:00-22:00</v>
      </c>
      <c r="M1997" s="16">
        <f t="shared" si="63"/>
        <v>0.67</v>
      </c>
      <c r="N1997" s="15">
        <v>6.7</v>
      </c>
      <c r="O1997" s="15">
        <v>64</v>
      </c>
      <c r="P1997" t="s">
        <v>25</v>
      </c>
      <c r="Q1997">
        <v>22</v>
      </c>
      <c r="R1997" t="s">
        <v>42</v>
      </c>
      <c r="S1997">
        <v>2016</v>
      </c>
      <c r="T1997" t="s">
        <v>22</v>
      </c>
      <c r="U1997" s="15">
        <v>4.8</v>
      </c>
      <c r="V1997" s="15">
        <v>10</v>
      </c>
      <c r="W1997" t="s">
        <v>23</v>
      </c>
    </row>
    <row r="1998" spans="1:23">
      <c r="A1998" t="s">
        <v>2042</v>
      </c>
      <c r="B1998">
        <v>-33.873784999999998</v>
      </c>
      <c r="C1998" s="15">
        <v>151.322058</v>
      </c>
      <c r="D1998" s="2" t="s">
        <v>7050</v>
      </c>
      <c r="E1998" s="14" t="s">
        <v>5069</v>
      </c>
      <c r="F1998" s="14" t="e" vm="8">
        <v>#VALUE!</v>
      </c>
      <c r="G1998" s="2" t="str">
        <f>_xlfn.XLOOKUP(E1998,missing_cities!$Q$2:$Q$56,missing_cities!$R$2:$R$56,"Not Found",0)</f>
        <v>Australia</v>
      </c>
      <c r="H1998" t="str">
        <f>_xlfn.XLOOKUP(E1998,missing_cities!$Q$2:$Q$56,missing_cities!$S$2:$S$56,"Not Found",0)</f>
        <v>Australia</v>
      </c>
      <c r="I1998" t="s">
        <v>1684</v>
      </c>
      <c r="J1998" s="15">
        <v>0.14000000000000001</v>
      </c>
      <c r="K1998" t="s">
        <v>19</v>
      </c>
      <c r="L1998" s="15" t="str">
        <f t="shared" si="62"/>
        <v>9:00-18:00</v>
      </c>
      <c r="M1998" s="16">
        <f t="shared" si="63"/>
        <v>0.37</v>
      </c>
      <c r="N1998" s="15">
        <v>4.24</v>
      </c>
      <c r="O1998" s="15">
        <v>46</v>
      </c>
      <c r="P1998" t="s">
        <v>25</v>
      </c>
      <c r="Q1998">
        <v>50</v>
      </c>
      <c r="R1998" t="s">
        <v>76</v>
      </c>
      <c r="S1998">
        <v>2015</v>
      </c>
      <c r="T1998" t="s">
        <v>31</v>
      </c>
      <c r="U1998" s="15">
        <v>3.1</v>
      </c>
      <c r="V1998" s="15">
        <v>3</v>
      </c>
      <c r="W1998" t="s">
        <v>27</v>
      </c>
    </row>
    <row r="1999" spans="1:23">
      <c r="A1999" t="s">
        <v>2043</v>
      </c>
      <c r="B1999">
        <v>37.539327999999998</v>
      </c>
      <c r="C1999" s="15">
        <v>127.080952</v>
      </c>
      <c r="D1999" s="2" t="s">
        <v>7051</v>
      </c>
      <c r="E1999" s="14" t="s">
        <v>5063</v>
      </c>
      <c r="F1999" s="14" t="e" vm="6">
        <v>#VALUE!</v>
      </c>
      <c r="G1999" s="2" t="str">
        <f>_xlfn.XLOOKUP(E1999,missing_cities!$Q$2:$Q$56,missing_cities!$R$2:$R$56,"Not Found",0)</f>
        <v>South Korea</v>
      </c>
      <c r="H1999" t="str">
        <f>_xlfn.XLOOKUP(E1999,missing_cities!$Q$2:$Q$56,missing_cities!$S$2:$S$56,"Not Found",0)</f>
        <v>Asia</v>
      </c>
      <c r="I1999" t="s">
        <v>1684</v>
      </c>
      <c r="J1999" s="15">
        <v>0.27</v>
      </c>
      <c r="K1999" t="s">
        <v>34</v>
      </c>
      <c r="L1999" s="15" t="str">
        <f t="shared" si="62"/>
        <v>6:00-22:00</v>
      </c>
      <c r="M1999" s="16">
        <f t="shared" si="63"/>
        <v>0.67</v>
      </c>
      <c r="N1999" s="15">
        <v>9</v>
      </c>
      <c r="O1999" s="15">
        <v>37</v>
      </c>
      <c r="P1999" t="s">
        <v>29</v>
      </c>
      <c r="Q1999">
        <v>50</v>
      </c>
      <c r="R1999" t="s">
        <v>21</v>
      </c>
      <c r="S1999">
        <v>2022</v>
      </c>
      <c r="T1999" t="s">
        <v>31</v>
      </c>
      <c r="U1999" s="15">
        <v>4.3</v>
      </c>
      <c r="V1999" s="15">
        <v>8</v>
      </c>
      <c r="W1999" t="s">
        <v>27</v>
      </c>
    </row>
    <row r="2000" spans="1:23">
      <c r="A2000" t="s">
        <v>2044</v>
      </c>
      <c r="B2000">
        <v>-33.803254000000003</v>
      </c>
      <c r="C2000" s="15">
        <v>151.370092</v>
      </c>
      <c r="D2000" s="2" t="s">
        <v>7052</v>
      </c>
      <c r="E2000" s="14" t="s">
        <v>5069</v>
      </c>
      <c r="F2000" s="14" t="e" vm="8">
        <v>#VALUE!</v>
      </c>
      <c r="G2000" s="2" t="str">
        <f>_xlfn.XLOOKUP(E2000,missing_cities!$Q$2:$Q$56,missing_cities!$R$2:$R$56,"Not Found",0)</f>
        <v>Australia</v>
      </c>
      <c r="H2000" t="str">
        <f>_xlfn.XLOOKUP(E2000,missing_cities!$Q$2:$Q$56,missing_cities!$S$2:$S$56,"Not Found",0)</f>
        <v>Australia</v>
      </c>
      <c r="I2000" t="s">
        <v>1684</v>
      </c>
      <c r="J2000" s="15">
        <v>0.26</v>
      </c>
      <c r="K2000" t="s">
        <v>34</v>
      </c>
      <c r="L2000" s="15" t="str">
        <f t="shared" si="62"/>
        <v>6:00-22:00</v>
      </c>
      <c r="M2000" s="16">
        <f t="shared" si="63"/>
        <v>0.67</v>
      </c>
      <c r="N2000" s="15">
        <v>10.16</v>
      </c>
      <c r="O2000" s="15">
        <v>61</v>
      </c>
      <c r="P2000" t="s">
        <v>39</v>
      </c>
      <c r="Q2000">
        <v>350</v>
      </c>
      <c r="R2000" t="s">
        <v>26</v>
      </c>
      <c r="S2000">
        <v>2017</v>
      </c>
      <c r="T2000" t="s">
        <v>22</v>
      </c>
      <c r="U2000" s="15">
        <v>4.5999999999999996</v>
      </c>
      <c r="V2000" s="15">
        <v>2</v>
      </c>
      <c r="W2000" t="s">
        <v>27</v>
      </c>
    </row>
    <row r="2001" spans="1:23">
      <c r="A2001" t="s">
        <v>2045</v>
      </c>
      <c r="B2001">
        <v>39.836207999999999</v>
      </c>
      <c r="C2001" s="15">
        <v>116.389878</v>
      </c>
      <c r="D2001" s="2" t="s">
        <v>7053</v>
      </c>
      <c r="E2001" s="14" t="s">
        <v>5071</v>
      </c>
      <c r="F2001" s="14" t="e" vm="9">
        <v>#VALUE!</v>
      </c>
      <c r="G2001" s="2" t="str">
        <f>_xlfn.XLOOKUP(E2001,missing_cities!$Q$2:$Q$56,missing_cities!$R$2:$R$56,"Not Found",0)</f>
        <v>China</v>
      </c>
      <c r="H2001" t="str">
        <f>_xlfn.XLOOKUP(E2001,missing_cities!$Q$2:$Q$56,missing_cities!$S$2:$S$56,"Not Found",0)</f>
        <v>Asia</v>
      </c>
      <c r="I2001" t="s">
        <v>1684</v>
      </c>
      <c r="J2001" s="15">
        <v>0.27</v>
      </c>
      <c r="K2001" t="s">
        <v>19</v>
      </c>
      <c r="L2001" s="15" t="str">
        <f t="shared" si="62"/>
        <v>9:00-18:00</v>
      </c>
      <c r="M2001" s="16">
        <f t="shared" si="63"/>
        <v>0.37</v>
      </c>
      <c r="N2001" s="15">
        <v>9.7899999999999991</v>
      </c>
      <c r="O2001" s="15">
        <v>32</v>
      </c>
      <c r="P2001" t="s">
        <v>20</v>
      </c>
      <c r="Q2001">
        <v>22</v>
      </c>
      <c r="R2001" t="s">
        <v>97</v>
      </c>
      <c r="S2001">
        <v>2016</v>
      </c>
      <c r="T2001" t="s">
        <v>31</v>
      </c>
      <c r="U2001" s="15">
        <v>3.2</v>
      </c>
      <c r="V2001" s="15">
        <v>2</v>
      </c>
      <c r="W2001" t="s">
        <v>32</v>
      </c>
    </row>
    <row r="2002" spans="1:23">
      <c r="A2002" t="s">
        <v>2046</v>
      </c>
      <c r="B2002">
        <v>37.755637</v>
      </c>
      <c r="C2002" s="15">
        <v>-122.40370299999999</v>
      </c>
      <c r="D2002" s="2" t="s">
        <v>7054</v>
      </c>
      <c r="E2002" s="14" t="s">
        <v>5061</v>
      </c>
      <c r="F2002" s="14" t="e" vm="5">
        <v>#VALUE!</v>
      </c>
      <c r="G2002" s="2" t="str">
        <f>_xlfn.XLOOKUP(E2002,missing_cities!$Q$2:$Q$56,missing_cities!$R$2:$R$56,"Not Found",0)</f>
        <v>United States</v>
      </c>
      <c r="H2002" t="str">
        <f>_xlfn.XLOOKUP(E2002,missing_cities!$Q$2:$Q$56,missing_cities!$S$2:$S$56,"Not Found",0)</f>
        <v>North America</v>
      </c>
      <c r="I2002" t="s">
        <v>1684</v>
      </c>
      <c r="J2002" s="15">
        <v>0.47</v>
      </c>
      <c r="K2002" t="s">
        <v>19</v>
      </c>
      <c r="L2002" s="15" t="str">
        <f t="shared" si="62"/>
        <v>9:00-18:00</v>
      </c>
      <c r="M2002" s="16">
        <f t="shared" si="63"/>
        <v>0.37</v>
      </c>
      <c r="N2002" s="15">
        <v>14.29</v>
      </c>
      <c r="O2002" s="15">
        <v>99</v>
      </c>
      <c r="P2002" t="s">
        <v>37</v>
      </c>
      <c r="Q2002">
        <v>350</v>
      </c>
      <c r="R2002" t="s">
        <v>76</v>
      </c>
      <c r="S2002">
        <v>2020</v>
      </c>
      <c r="T2002" t="s">
        <v>31</v>
      </c>
      <c r="U2002" s="15">
        <v>5</v>
      </c>
      <c r="V2002" s="15">
        <v>8</v>
      </c>
      <c r="W2002" t="s">
        <v>32</v>
      </c>
    </row>
    <row r="2003" spans="1:23">
      <c r="A2003" t="s">
        <v>2047</v>
      </c>
      <c r="B2003">
        <v>52.411954999999999</v>
      </c>
      <c r="C2003" s="15">
        <v>13.424761999999999</v>
      </c>
      <c r="D2003" s="2" t="s">
        <v>7055</v>
      </c>
      <c r="E2003" s="14" t="s">
        <v>5057</v>
      </c>
      <c r="F2003" s="14" t="e" vm="3">
        <v>#VALUE!</v>
      </c>
      <c r="G2003" s="2" t="str">
        <f>_xlfn.XLOOKUP(E2003,missing_cities!$Q$2:$Q$56,missing_cities!$R$2:$R$56,"Not Found",0)</f>
        <v>Germany</v>
      </c>
      <c r="H2003" t="str">
        <f>_xlfn.XLOOKUP(E2003,missing_cities!$Q$2:$Q$56,missing_cities!$S$2:$S$56,"Not Found",0)</f>
        <v>Europe</v>
      </c>
      <c r="I2003" t="s">
        <v>1684</v>
      </c>
      <c r="J2003" s="15">
        <v>0.33</v>
      </c>
      <c r="K2003" t="s">
        <v>34</v>
      </c>
      <c r="L2003" s="15" t="str">
        <f t="shared" si="62"/>
        <v>6:00-22:00</v>
      </c>
      <c r="M2003" s="16">
        <f t="shared" si="63"/>
        <v>0.67</v>
      </c>
      <c r="N2003" s="15">
        <v>11.73</v>
      </c>
      <c r="O2003" s="15">
        <v>52</v>
      </c>
      <c r="P2003" t="s">
        <v>37</v>
      </c>
      <c r="Q2003">
        <v>150</v>
      </c>
      <c r="R2003" t="s">
        <v>74</v>
      </c>
      <c r="S2003">
        <v>2010</v>
      </c>
      <c r="T2003" t="s">
        <v>22</v>
      </c>
      <c r="U2003" s="15">
        <v>3.3</v>
      </c>
      <c r="V2003" s="15">
        <v>2</v>
      </c>
      <c r="W2003" t="s">
        <v>27</v>
      </c>
    </row>
    <row r="2004" spans="1:23">
      <c r="A2004" t="s">
        <v>2048</v>
      </c>
      <c r="B2004">
        <v>55.892803999999998</v>
      </c>
      <c r="C2004" s="15">
        <v>37.687548999999997</v>
      </c>
      <c r="D2004" s="2" t="s">
        <v>7056</v>
      </c>
      <c r="E2004" s="14" t="s">
        <v>5052</v>
      </c>
      <c r="F2004" s="14" t="e" vm="2">
        <v>#VALUE!</v>
      </c>
      <c r="G2004" s="2" t="str">
        <f>_xlfn.XLOOKUP(E2004,missing_cities!$Q$2:$Q$56,missing_cities!$R$2:$R$56,"Not Found",0)</f>
        <v>Russia</v>
      </c>
      <c r="H2004" t="str">
        <f>_xlfn.XLOOKUP(E2004,missing_cities!$Q$2:$Q$56,missing_cities!$S$2:$S$56,"Not Found",0)</f>
        <v>Europe</v>
      </c>
      <c r="I2004" t="s">
        <v>1684</v>
      </c>
      <c r="J2004" s="15">
        <v>0.34</v>
      </c>
      <c r="K2004" t="s">
        <v>34</v>
      </c>
      <c r="L2004" s="15" t="str">
        <f t="shared" si="62"/>
        <v>6:00-22:00</v>
      </c>
      <c r="M2004" s="16">
        <f t="shared" si="63"/>
        <v>0.67</v>
      </c>
      <c r="N2004" s="15">
        <v>8.24</v>
      </c>
      <c r="O2004" s="15">
        <v>16</v>
      </c>
      <c r="P2004" t="s">
        <v>25</v>
      </c>
      <c r="Q2004">
        <v>150</v>
      </c>
      <c r="R2004" t="s">
        <v>44</v>
      </c>
      <c r="S2004">
        <v>2016</v>
      </c>
      <c r="T2004" t="s">
        <v>31</v>
      </c>
      <c r="U2004" s="15">
        <v>4.8</v>
      </c>
      <c r="V2004" s="15">
        <v>10</v>
      </c>
      <c r="W2004" t="s">
        <v>32</v>
      </c>
    </row>
    <row r="2005" spans="1:23">
      <c r="A2005" t="s">
        <v>2049</v>
      </c>
      <c r="B2005">
        <v>37.697935999999999</v>
      </c>
      <c r="C2005" s="15">
        <v>127.004828</v>
      </c>
      <c r="D2005" s="2" t="s">
        <v>7057</v>
      </c>
      <c r="E2005" s="14" t="s">
        <v>5063</v>
      </c>
      <c r="F2005" s="14" t="e" vm="6">
        <v>#VALUE!</v>
      </c>
      <c r="G2005" s="2" t="str">
        <f>_xlfn.XLOOKUP(E2005,missing_cities!$Q$2:$Q$56,missing_cities!$R$2:$R$56,"Not Found",0)</f>
        <v>South Korea</v>
      </c>
      <c r="H2005" t="str">
        <f>_xlfn.XLOOKUP(E2005,missing_cities!$Q$2:$Q$56,missing_cities!$S$2:$S$56,"Not Found",0)</f>
        <v>Asia</v>
      </c>
      <c r="I2005" t="s">
        <v>1684</v>
      </c>
      <c r="J2005" s="15">
        <v>0.34</v>
      </c>
      <c r="K2005" s="1">
        <v>45862</v>
      </c>
      <c r="L2005" s="15" t="str">
        <f t="shared" si="62"/>
        <v>9.00-21.00</v>
      </c>
      <c r="M2005" s="16">
        <f t="shared" si="63"/>
        <v>12</v>
      </c>
      <c r="N2005" s="15">
        <v>0.59</v>
      </c>
      <c r="O2005" s="15">
        <v>86</v>
      </c>
      <c r="P2005" t="s">
        <v>29</v>
      </c>
      <c r="Q2005">
        <v>150</v>
      </c>
      <c r="R2005" t="s">
        <v>21</v>
      </c>
      <c r="S2005">
        <v>2019</v>
      </c>
      <c r="T2005" t="s">
        <v>22</v>
      </c>
      <c r="U2005" s="15">
        <v>3.6</v>
      </c>
      <c r="V2005" s="15">
        <v>6</v>
      </c>
      <c r="W2005" t="s">
        <v>27</v>
      </c>
    </row>
    <row r="2006" spans="1:23">
      <c r="A2006" t="s">
        <v>2050</v>
      </c>
      <c r="B2006">
        <v>37.576360999999999</v>
      </c>
      <c r="C2006" s="15">
        <v>126.994182</v>
      </c>
      <c r="D2006" s="2" t="s">
        <v>7058</v>
      </c>
      <c r="E2006" s="14" t="s">
        <v>5063</v>
      </c>
      <c r="F2006" s="14" t="e" vm="6">
        <v>#VALUE!</v>
      </c>
      <c r="G2006" s="2" t="str">
        <f>_xlfn.XLOOKUP(E2006,missing_cities!$Q$2:$Q$56,missing_cities!$R$2:$R$56,"Not Found",0)</f>
        <v>South Korea</v>
      </c>
      <c r="H2006" t="str">
        <f>_xlfn.XLOOKUP(E2006,missing_cities!$Q$2:$Q$56,missing_cities!$S$2:$S$56,"Not Found",0)</f>
        <v>Asia</v>
      </c>
      <c r="I2006" t="s">
        <v>1684</v>
      </c>
      <c r="J2006" s="15">
        <v>0.49</v>
      </c>
      <c r="K2006" s="1">
        <v>45862</v>
      </c>
      <c r="L2006" s="15" t="str">
        <f t="shared" si="62"/>
        <v>9.00-21.00</v>
      </c>
      <c r="M2006" s="16">
        <f t="shared" si="63"/>
        <v>12</v>
      </c>
      <c r="N2006" s="15">
        <v>10.039999999999999</v>
      </c>
      <c r="O2006" s="15">
        <v>73</v>
      </c>
      <c r="P2006" t="s">
        <v>20</v>
      </c>
      <c r="Q2006">
        <v>150</v>
      </c>
      <c r="R2006" t="s">
        <v>21</v>
      </c>
      <c r="S2006">
        <v>2019</v>
      </c>
      <c r="T2006" t="s">
        <v>22</v>
      </c>
      <c r="U2006" s="15">
        <v>3.1</v>
      </c>
      <c r="V2006" s="15">
        <v>8</v>
      </c>
      <c r="W2006" t="s">
        <v>27</v>
      </c>
    </row>
    <row r="2007" spans="1:23">
      <c r="A2007" t="s">
        <v>2051</v>
      </c>
      <c r="B2007">
        <v>34.177334000000002</v>
      </c>
      <c r="C2007" s="15">
        <v>-118.284036</v>
      </c>
      <c r="D2007" s="2" t="s">
        <v>7059</v>
      </c>
      <c r="E2007" s="14" t="s">
        <v>5111</v>
      </c>
      <c r="F2007" s="14" t="e" vm="5">
        <v>#VALUE!</v>
      </c>
      <c r="G2007" s="2" t="str">
        <f>_xlfn.XLOOKUP(E2007,missing_cities!$Q$2:$Q$56,missing_cities!$R$2:$R$56,"Not Found",0)</f>
        <v>United States</v>
      </c>
      <c r="H2007" t="str">
        <f>_xlfn.XLOOKUP(E2007,missing_cities!$Q$2:$Q$56,missing_cities!$S$2:$S$56,"Not Found",0)</f>
        <v>North America</v>
      </c>
      <c r="I2007" t="s">
        <v>1684</v>
      </c>
      <c r="J2007" s="15">
        <v>0.25</v>
      </c>
      <c r="K2007" t="s">
        <v>19</v>
      </c>
      <c r="L2007" s="15" t="str">
        <f t="shared" si="62"/>
        <v>9:00-18:00</v>
      </c>
      <c r="M2007" s="16">
        <f t="shared" si="63"/>
        <v>0.37</v>
      </c>
      <c r="N2007" s="15">
        <v>9.68</v>
      </c>
      <c r="O2007" s="15">
        <v>87</v>
      </c>
      <c r="P2007" t="s">
        <v>37</v>
      </c>
      <c r="Q2007">
        <v>22</v>
      </c>
      <c r="R2007" t="s">
        <v>42</v>
      </c>
      <c r="S2007">
        <v>2011</v>
      </c>
      <c r="T2007" t="s">
        <v>31</v>
      </c>
      <c r="U2007" s="15">
        <v>4.5999999999999996</v>
      </c>
      <c r="V2007" s="15">
        <v>9</v>
      </c>
      <c r="W2007" t="s">
        <v>23</v>
      </c>
    </row>
    <row r="2008" spans="1:23">
      <c r="A2008" t="s">
        <v>2052</v>
      </c>
      <c r="B2008">
        <v>13.87021</v>
      </c>
      <c r="C2008" s="15">
        <v>100.473074</v>
      </c>
      <c r="D2008" s="2" t="s">
        <v>7060</v>
      </c>
      <c r="E2008" s="14" t="s">
        <v>5059</v>
      </c>
      <c r="F2008" s="14" t="e" vm="4">
        <v>#VALUE!</v>
      </c>
      <c r="G2008" s="2" t="str">
        <f>_xlfn.XLOOKUP(E2008,missing_cities!$Q$2:$Q$56,missing_cities!$R$2:$R$56,"Not Found",0)</f>
        <v>Thailand</v>
      </c>
      <c r="H2008" t="str">
        <f>_xlfn.XLOOKUP(E2008,missing_cities!$Q$2:$Q$56,missing_cities!$S$2:$S$56,"Not Found",0)</f>
        <v>Asia</v>
      </c>
      <c r="I2008" t="s">
        <v>1684</v>
      </c>
      <c r="J2008" s="15">
        <v>0.31</v>
      </c>
      <c r="K2008" t="s">
        <v>34</v>
      </c>
      <c r="L2008" s="15" t="str">
        <f t="shared" si="62"/>
        <v>6:00-22:00</v>
      </c>
      <c r="M2008" s="16">
        <f t="shared" si="63"/>
        <v>0.67</v>
      </c>
      <c r="N2008" s="15">
        <v>13.72</v>
      </c>
      <c r="O2008" s="15">
        <v>95</v>
      </c>
      <c r="P2008" t="s">
        <v>29</v>
      </c>
      <c r="Q2008">
        <v>150</v>
      </c>
      <c r="R2008" t="s">
        <v>74</v>
      </c>
      <c r="S2008">
        <v>2011</v>
      </c>
      <c r="T2008" t="s">
        <v>31</v>
      </c>
      <c r="U2008" s="15">
        <v>3.1</v>
      </c>
      <c r="V2008" s="15">
        <v>10</v>
      </c>
      <c r="W2008" t="s">
        <v>27</v>
      </c>
    </row>
    <row r="2009" spans="1:23">
      <c r="A2009" t="s">
        <v>2053</v>
      </c>
      <c r="B2009">
        <v>72.657083999999998</v>
      </c>
      <c r="C2009" s="15">
        <v>159.56739099999999</v>
      </c>
      <c r="D2009" s="2" t="s">
        <v>7061</v>
      </c>
      <c r="E2009" s="14" t="str">
        <f>_xlfn.XLOOKUP(C2009,missing_cities!B:B,missing_cities!C:C,"Not Found",0)</f>
        <v>Error</v>
      </c>
      <c r="F2009" s="14" t="s">
        <v>9987</v>
      </c>
      <c r="G2009" s="2" t="str">
        <f>_xlfn.XLOOKUP(E2009,missing_cities!$Q$2:$Q$56,missing_cities!$R$2:$R$56,"Not Found",0)</f>
        <v>Error</v>
      </c>
      <c r="H2009" t="str">
        <f>_xlfn.XLOOKUP(E2009,missing_cities!$Q$2:$Q$56,missing_cities!$S$2:$S$56,"Not Found",0)</f>
        <v>Error</v>
      </c>
      <c r="I2009" t="s">
        <v>1684</v>
      </c>
      <c r="J2009" s="15">
        <v>0.36</v>
      </c>
      <c r="K2009" t="s">
        <v>19</v>
      </c>
      <c r="L2009" s="15" t="str">
        <f t="shared" si="62"/>
        <v>9:00-18:00</v>
      </c>
      <c r="M2009" s="16">
        <f t="shared" si="63"/>
        <v>0.37</v>
      </c>
      <c r="N2009" s="15">
        <v>5.08</v>
      </c>
      <c r="O2009" s="15">
        <v>58</v>
      </c>
      <c r="P2009" t="s">
        <v>37</v>
      </c>
      <c r="Q2009">
        <v>150</v>
      </c>
      <c r="R2009" t="s">
        <v>37</v>
      </c>
      <c r="S2009">
        <v>2023</v>
      </c>
      <c r="T2009" t="s">
        <v>22</v>
      </c>
      <c r="U2009" s="15">
        <v>5</v>
      </c>
      <c r="V2009" s="15">
        <v>1</v>
      </c>
      <c r="W2009" t="s">
        <v>32</v>
      </c>
    </row>
    <row r="2010" spans="1:23">
      <c r="A2010" t="s">
        <v>2054</v>
      </c>
      <c r="B2010">
        <v>25.292024999999999</v>
      </c>
      <c r="C2010" s="15">
        <v>55.236476000000003</v>
      </c>
      <c r="D2010" s="2" t="s">
        <v>7062</v>
      </c>
      <c r="E2010" s="14" t="s">
        <v>5076</v>
      </c>
      <c r="F2010" s="14" t="e" vm="10">
        <v>#VALUE!</v>
      </c>
      <c r="G2010" s="2" t="str">
        <f>_xlfn.XLOOKUP(E2010,missing_cities!$Q$2:$Q$56,missing_cities!$R$2:$R$56,"Not Found",0)</f>
        <v>United Arab Emirates</v>
      </c>
      <c r="H2010" t="str">
        <f>_xlfn.XLOOKUP(E2010,missing_cities!$Q$2:$Q$56,missing_cities!$S$2:$S$56,"Not Found",0)</f>
        <v>Asia</v>
      </c>
      <c r="I2010" t="s">
        <v>1684</v>
      </c>
      <c r="J2010" s="15">
        <v>0.4</v>
      </c>
      <c r="K2010" t="s">
        <v>19</v>
      </c>
      <c r="L2010" s="15" t="str">
        <f t="shared" si="62"/>
        <v>9:00-18:00</v>
      </c>
      <c r="M2010" s="16">
        <f t="shared" si="63"/>
        <v>0.37</v>
      </c>
      <c r="N2010" s="15">
        <v>8.67</v>
      </c>
      <c r="O2010" s="15">
        <v>56</v>
      </c>
      <c r="P2010" t="s">
        <v>20</v>
      </c>
      <c r="Q2010">
        <v>150</v>
      </c>
      <c r="R2010" t="s">
        <v>21</v>
      </c>
      <c r="S2010">
        <v>2018</v>
      </c>
      <c r="T2010" t="s">
        <v>22</v>
      </c>
      <c r="U2010" s="15">
        <v>3.2</v>
      </c>
      <c r="V2010" s="15">
        <v>5</v>
      </c>
      <c r="W2010" t="s">
        <v>27</v>
      </c>
    </row>
    <row r="2011" spans="1:23">
      <c r="A2011" t="s">
        <v>2055</v>
      </c>
      <c r="B2011">
        <v>-33.818520999999997</v>
      </c>
      <c r="C2011" s="15">
        <v>18.598312</v>
      </c>
      <c r="D2011" s="2" t="s">
        <v>7063</v>
      </c>
      <c r="E2011" s="14" t="s">
        <v>5085</v>
      </c>
      <c r="F2011" s="14" t="e" vm="12">
        <v>#VALUE!</v>
      </c>
      <c r="G2011" s="2" t="str">
        <f>_xlfn.XLOOKUP(E2011,missing_cities!$Q$2:$Q$56,missing_cities!$R$2:$R$56,"Not Found",0)</f>
        <v>South Africa</v>
      </c>
      <c r="H2011" t="str">
        <f>_xlfn.XLOOKUP(E2011,missing_cities!$Q$2:$Q$56,missing_cities!$S$2:$S$56,"Not Found",0)</f>
        <v>Africa</v>
      </c>
      <c r="I2011" t="s">
        <v>1684</v>
      </c>
      <c r="J2011" s="15">
        <v>0.45</v>
      </c>
      <c r="K2011" t="s">
        <v>34</v>
      </c>
      <c r="L2011" s="15" t="str">
        <f t="shared" si="62"/>
        <v>6:00-22:00</v>
      </c>
      <c r="M2011" s="16">
        <f t="shared" si="63"/>
        <v>0.67</v>
      </c>
      <c r="N2011" s="15">
        <v>13.65</v>
      </c>
      <c r="O2011" s="15">
        <v>83</v>
      </c>
      <c r="P2011" t="s">
        <v>20</v>
      </c>
      <c r="Q2011">
        <v>350</v>
      </c>
      <c r="R2011" t="s">
        <v>81</v>
      </c>
      <c r="S2011">
        <v>2023</v>
      </c>
      <c r="T2011" t="s">
        <v>31</v>
      </c>
      <c r="U2011" s="15">
        <v>4.3</v>
      </c>
      <c r="V2011" s="15">
        <v>3</v>
      </c>
      <c r="W2011" t="s">
        <v>23</v>
      </c>
    </row>
    <row r="2012" spans="1:23">
      <c r="A2012" t="s">
        <v>2056</v>
      </c>
      <c r="B2012">
        <v>34.196756000000001</v>
      </c>
      <c r="C2012" s="15">
        <v>-118.20332500000001</v>
      </c>
      <c r="D2012" s="2" t="s">
        <v>7064</v>
      </c>
      <c r="E2012" s="14" t="s">
        <v>5111</v>
      </c>
      <c r="F2012" s="14" t="e" vm="5">
        <v>#VALUE!</v>
      </c>
      <c r="G2012" s="2" t="str">
        <f>_xlfn.XLOOKUP(E2012,missing_cities!$Q$2:$Q$56,missing_cities!$R$2:$R$56,"Not Found",0)</f>
        <v>United States</v>
      </c>
      <c r="H2012" t="str">
        <f>_xlfn.XLOOKUP(E2012,missing_cities!$Q$2:$Q$56,missing_cities!$S$2:$S$56,"Not Found",0)</f>
        <v>North America</v>
      </c>
      <c r="I2012" t="s">
        <v>1684</v>
      </c>
      <c r="J2012" s="15">
        <v>0.38</v>
      </c>
      <c r="K2012" s="1">
        <v>45862</v>
      </c>
      <c r="L2012" s="15" t="str">
        <f t="shared" si="62"/>
        <v>9.00-21.00</v>
      </c>
      <c r="M2012" s="16">
        <f t="shared" si="63"/>
        <v>12</v>
      </c>
      <c r="N2012" s="15">
        <v>3.76</v>
      </c>
      <c r="O2012" s="15">
        <v>53</v>
      </c>
      <c r="P2012" t="s">
        <v>29</v>
      </c>
      <c r="Q2012">
        <v>22</v>
      </c>
      <c r="R2012" t="s">
        <v>35</v>
      </c>
      <c r="S2012">
        <v>2020</v>
      </c>
      <c r="T2012" t="s">
        <v>22</v>
      </c>
      <c r="U2012" s="15">
        <v>3.1</v>
      </c>
      <c r="V2012" s="15">
        <v>3</v>
      </c>
      <c r="W2012" t="s">
        <v>32</v>
      </c>
    </row>
    <row r="2013" spans="1:23">
      <c r="A2013" t="s">
        <v>2057</v>
      </c>
      <c r="B2013">
        <v>39.905867000000001</v>
      </c>
      <c r="C2013" s="15">
        <v>116.22406100000001</v>
      </c>
      <c r="D2013" s="2" t="s">
        <v>7065</v>
      </c>
      <c r="E2013" s="14" t="s">
        <v>5071</v>
      </c>
      <c r="F2013" s="14" t="e" vm="9">
        <v>#VALUE!</v>
      </c>
      <c r="G2013" s="2" t="str">
        <f>_xlfn.XLOOKUP(E2013,missing_cities!$Q$2:$Q$56,missing_cities!$R$2:$R$56,"Not Found",0)</f>
        <v>China</v>
      </c>
      <c r="H2013" t="str">
        <f>_xlfn.XLOOKUP(E2013,missing_cities!$Q$2:$Q$56,missing_cities!$S$2:$S$56,"Not Found",0)</f>
        <v>Asia</v>
      </c>
      <c r="I2013" t="s">
        <v>1684</v>
      </c>
      <c r="J2013" s="15">
        <v>0.2</v>
      </c>
      <c r="K2013" t="s">
        <v>34</v>
      </c>
      <c r="L2013" s="15" t="str">
        <f t="shared" si="62"/>
        <v>6:00-22:00</v>
      </c>
      <c r="M2013" s="16">
        <f t="shared" si="63"/>
        <v>0.67</v>
      </c>
      <c r="N2013" s="15">
        <v>5.24</v>
      </c>
      <c r="O2013" s="15">
        <v>15</v>
      </c>
      <c r="P2013" t="s">
        <v>29</v>
      </c>
      <c r="Q2013">
        <v>22</v>
      </c>
      <c r="R2013" t="s">
        <v>46</v>
      </c>
      <c r="S2013">
        <v>2014</v>
      </c>
      <c r="T2013" t="s">
        <v>31</v>
      </c>
      <c r="U2013" s="15">
        <v>3.3</v>
      </c>
      <c r="V2013" s="15">
        <v>1</v>
      </c>
      <c r="W2013" t="s">
        <v>23</v>
      </c>
    </row>
    <row r="2014" spans="1:23">
      <c r="A2014" t="s">
        <v>2058</v>
      </c>
      <c r="B2014">
        <v>76.693669</v>
      </c>
      <c r="C2014" s="15">
        <v>14.787786000000001</v>
      </c>
      <c r="D2014" s="2" t="s">
        <v>7066</v>
      </c>
      <c r="E2014" s="14" t="str">
        <f>_xlfn.XLOOKUP(C2014,missing_cities!B:B,missing_cities!C:C,"Not Found",0)</f>
        <v>Error</v>
      </c>
      <c r="F2014" s="14" t="s">
        <v>9987</v>
      </c>
      <c r="G2014" s="2" t="str">
        <f>_xlfn.XLOOKUP(E2014,missing_cities!$Q$2:$Q$56,missing_cities!$R$2:$R$56,"Not Found",0)</f>
        <v>Error</v>
      </c>
      <c r="H2014" t="str">
        <f>_xlfn.XLOOKUP(E2014,missing_cities!$Q$2:$Q$56,missing_cities!$S$2:$S$56,"Not Found",0)</f>
        <v>Error</v>
      </c>
      <c r="I2014" t="s">
        <v>1684</v>
      </c>
      <c r="J2014" s="15">
        <v>0.24</v>
      </c>
      <c r="K2014" t="s">
        <v>19</v>
      </c>
      <c r="L2014" s="15" t="str">
        <f t="shared" si="62"/>
        <v>9:00-18:00</v>
      </c>
      <c r="M2014" s="16">
        <f t="shared" si="63"/>
        <v>0.37</v>
      </c>
      <c r="N2014" s="15">
        <v>5.97</v>
      </c>
      <c r="O2014" s="15">
        <v>85</v>
      </c>
      <c r="P2014" t="s">
        <v>29</v>
      </c>
      <c r="Q2014">
        <v>150</v>
      </c>
      <c r="R2014" t="s">
        <v>48</v>
      </c>
      <c r="S2014">
        <v>2023</v>
      </c>
      <c r="T2014" t="s">
        <v>31</v>
      </c>
      <c r="U2014" s="15">
        <v>5</v>
      </c>
      <c r="V2014" s="15">
        <v>3</v>
      </c>
      <c r="W2014" t="s">
        <v>23</v>
      </c>
    </row>
    <row r="2015" spans="1:23">
      <c r="A2015" t="s">
        <v>2059</v>
      </c>
      <c r="B2015">
        <v>-33.804698000000002</v>
      </c>
      <c r="C2015" s="15">
        <v>18.558126000000001</v>
      </c>
      <c r="D2015" s="2" t="s">
        <v>7067</v>
      </c>
      <c r="E2015" s="14" t="s">
        <v>5085</v>
      </c>
      <c r="F2015" s="14" t="e" vm="12">
        <v>#VALUE!</v>
      </c>
      <c r="G2015" s="2" t="str">
        <f>_xlfn.XLOOKUP(E2015,missing_cities!$Q$2:$Q$56,missing_cities!$R$2:$R$56,"Not Found",0)</f>
        <v>South Africa</v>
      </c>
      <c r="H2015" t="str">
        <f>_xlfn.XLOOKUP(E2015,missing_cities!$Q$2:$Q$56,missing_cities!$S$2:$S$56,"Not Found",0)</f>
        <v>Africa</v>
      </c>
      <c r="I2015" t="s">
        <v>1684</v>
      </c>
      <c r="J2015" s="15">
        <v>0.41</v>
      </c>
      <c r="K2015" t="s">
        <v>19</v>
      </c>
      <c r="L2015" s="15" t="str">
        <f t="shared" si="62"/>
        <v>9:00-18:00</v>
      </c>
      <c r="M2015" s="16">
        <f t="shared" si="63"/>
        <v>0.37</v>
      </c>
      <c r="N2015" s="15">
        <v>14.21</v>
      </c>
      <c r="O2015" s="15">
        <v>62</v>
      </c>
      <c r="P2015" t="s">
        <v>37</v>
      </c>
      <c r="Q2015">
        <v>50</v>
      </c>
      <c r="R2015" t="s">
        <v>48</v>
      </c>
      <c r="S2015">
        <v>2019</v>
      </c>
      <c r="T2015" t="s">
        <v>22</v>
      </c>
      <c r="U2015" s="15">
        <v>3.4</v>
      </c>
      <c r="V2015" s="15">
        <v>1</v>
      </c>
      <c r="W2015" t="s">
        <v>32</v>
      </c>
    </row>
    <row r="2016" spans="1:23">
      <c r="A2016" t="s">
        <v>2060</v>
      </c>
      <c r="B2016">
        <v>54.038514999999997</v>
      </c>
      <c r="C2016" s="15">
        <v>76.304778999999996</v>
      </c>
      <c r="D2016" s="2" t="s">
        <v>7068</v>
      </c>
      <c r="E2016" s="14">
        <f>_xlfn.XLOOKUP(C2016,missing_cities!B:B,missing_cities!C:C,"Not Found",0)</f>
        <v>0</v>
      </c>
      <c r="F2016" s="14" t="s">
        <v>9990</v>
      </c>
      <c r="G2016" s="2" t="str">
        <f>_xlfn.XLOOKUP(E2016,missing_cities!$Q$2:$Q$56,missing_cities!$R$2:$R$56,"Not Found",0)</f>
        <v>Not Found</v>
      </c>
      <c r="H2016" t="str">
        <f>_xlfn.XLOOKUP(E2016,missing_cities!$Q$2:$Q$56,missing_cities!$S$2:$S$56,"Not Found",0)</f>
        <v>Not Found</v>
      </c>
      <c r="I2016" t="s">
        <v>1684</v>
      </c>
      <c r="J2016" s="15">
        <v>0.28000000000000003</v>
      </c>
      <c r="K2016" t="s">
        <v>19</v>
      </c>
      <c r="L2016" s="15" t="str">
        <f t="shared" si="62"/>
        <v>9:00-18:00</v>
      </c>
      <c r="M2016" s="16">
        <f t="shared" si="63"/>
        <v>0.37</v>
      </c>
      <c r="N2016" s="15">
        <v>2.0699999999999998</v>
      </c>
      <c r="O2016" s="15">
        <v>30</v>
      </c>
      <c r="P2016" t="s">
        <v>29</v>
      </c>
      <c r="Q2016">
        <v>150</v>
      </c>
      <c r="R2016" t="s">
        <v>48</v>
      </c>
      <c r="S2016">
        <v>2017</v>
      </c>
      <c r="T2016" t="s">
        <v>31</v>
      </c>
      <c r="U2016" s="15">
        <v>3.2</v>
      </c>
      <c r="V2016" s="15">
        <v>10</v>
      </c>
      <c r="W2016" t="s">
        <v>27</v>
      </c>
    </row>
    <row r="2017" spans="1:23">
      <c r="A2017" t="s">
        <v>2061</v>
      </c>
      <c r="B2017">
        <v>52.458421000000001</v>
      </c>
      <c r="C2017" s="15">
        <v>13.466768999999999</v>
      </c>
      <c r="D2017" s="2" t="s">
        <v>7069</v>
      </c>
      <c r="E2017" s="14" t="s">
        <v>5057</v>
      </c>
      <c r="F2017" s="14" t="e" vm="3">
        <v>#VALUE!</v>
      </c>
      <c r="G2017" s="2" t="str">
        <f>_xlfn.XLOOKUP(E2017,missing_cities!$Q$2:$Q$56,missing_cities!$R$2:$R$56,"Not Found",0)</f>
        <v>Germany</v>
      </c>
      <c r="H2017" t="str">
        <f>_xlfn.XLOOKUP(E2017,missing_cities!$Q$2:$Q$56,missing_cities!$S$2:$S$56,"Not Found",0)</f>
        <v>Europe</v>
      </c>
      <c r="I2017" t="s">
        <v>1684</v>
      </c>
      <c r="J2017" s="15">
        <v>0.4</v>
      </c>
      <c r="K2017" t="s">
        <v>34</v>
      </c>
      <c r="L2017" s="15" t="str">
        <f t="shared" si="62"/>
        <v>6:00-22:00</v>
      </c>
      <c r="M2017" s="16">
        <f t="shared" si="63"/>
        <v>0.67</v>
      </c>
      <c r="N2017" s="15">
        <v>2.69</v>
      </c>
      <c r="O2017" s="15">
        <v>99</v>
      </c>
      <c r="P2017" t="s">
        <v>29</v>
      </c>
      <c r="Q2017">
        <v>22</v>
      </c>
      <c r="R2017" t="s">
        <v>74</v>
      </c>
      <c r="S2017">
        <v>2015</v>
      </c>
      <c r="T2017" t="s">
        <v>31</v>
      </c>
      <c r="U2017" s="15">
        <v>4.0999999999999996</v>
      </c>
      <c r="V2017" s="15">
        <v>10</v>
      </c>
      <c r="W2017" t="s">
        <v>23</v>
      </c>
    </row>
    <row r="2018" spans="1:23">
      <c r="A2018" t="s">
        <v>2062</v>
      </c>
      <c r="B2018">
        <v>43.630400000000002</v>
      </c>
      <c r="C2018" s="15">
        <v>-79.453978000000006</v>
      </c>
      <c r="D2018" s="2" t="s">
        <v>7070</v>
      </c>
      <c r="E2018" s="14" t="s">
        <v>5050</v>
      </c>
      <c r="F2018" s="14" t="e" vm="1">
        <v>#VALUE!</v>
      </c>
      <c r="G2018" s="2" t="str">
        <f>_xlfn.XLOOKUP(E2018,missing_cities!$Q$2:$Q$56,missing_cities!$R$2:$R$56,"Not Found",0)</f>
        <v>Canada</v>
      </c>
      <c r="H2018" t="str">
        <f>_xlfn.XLOOKUP(E2018,missing_cities!$Q$2:$Q$56,missing_cities!$S$2:$S$56,"Not Found",0)</f>
        <v>North America</v>
      </c>
      <c r="I2018" t="s">
        <v>1684</v>
      </c>
      <c r="J2018" s="15">
        <v>0.16</v>
      </c>
      <c r="K2018" s="1">
        <v>45862</v>
      </c>
      <c r="L2018" s="15" t="str">
        <f t="shared" si="62"/>
        <v>9.00-21.00</v>
      </c>
      <c r="M2018" s="16">
        <f t="shared" si="63"/>
        <v>12</v>
      </c>
      <c r="N2018" s="15">
        <v>8.81</v>
      </c>
      <c r="O2018" s="15">
        <v>93</v>
      </c>
      <c r="P2018" t="s">
        <v>39</v>
      </c>
      <c r="Q2018">
        <v>350</v>
      </c>
      <c r="R2018" t="s">
        <v>76</v>
      </c>
      <c r="S2018">
        <v>2019</v>
      </c>
      <c r="T2018" t="s">
        <v>22</v>
      </c>
      <c r="U2018" s="15">
        <v>4.4000000000000004</v>
      </c>
      <c r="V2018" s="15">
        <v>8</v>
      </c>
      <c r="W2018" t="s">
        <v>27</v>
      </c>
    </row>
    <row r="2019" spans="1:23">
      <c r="A2019" t="s">
        <v>2063</v>
      </c>
      <c r="B2019">
        <v>19.502828999999998</v>
      </c>
      <c r="C2019" s="15">
        <v>-99.020321999999993</v>
      </c>
      <c r="D2019" s="2" t="s">
        <v>7071</v>
      </c>
      <c r="E2019" s="14" t="s">
        <v>5119</v>
      </c>
      <c r="F2019" s="14" t="e" vm="13">
        <v>#VALUE!</v>
      </c>
      <c r="G2019" s="2" t="str">
        <f>_xlfn.XLOOKUP(E2019,missing_cities!$Q$2:$Q$56,missing_cities!$R$2:$R$56,"Not Found",0)</f>
        <v>Mexico</v>
      </c>
      <c r="H2019" t="str">
        <f>_xlfn.XLOOKUP(E2019,missing_cities!$Q$2:$Q$56,missing_cities!$S$2:$S$56,"Not Found",0)</f>
        <v>North America</v>
      </c>
      <c r="I2019" t="s">
        <v>1684</v>
      </c>
      <c r="J2019" s="15">
        <v>0.1</v>
      </c>
      <c r="K2019" t="s">
        <v>19</v>
      </c>
      <c r="L2019" s="15" t="str">
        <f t="shared" si="62"/>
        <v>9:00-18:00</v>
      </c>
      <c r="M2019" s="16">
        <f t="shared" si="63"/>
        <v>0.37</v>
      </c>
      <c r="N2019" s="15">
        <v>10.14</v>
      </c>
      <c r="O2019" s="15">
        <v>78</v>
      </c>
      <c r="P2019" t="s">
        <v>29</v>
      </c>
      <c r="Q2019">
        <v>350</v>
      </c>
      <c r="R2019" t="s">
        <v>44</v>
      </c>
      <c r="S2019">
        <v>2014</v>
      </c>
      <c r="T2019" t="s">
        <v>31</v>
      </c>
      <c r="U2019" s="15">
        <v>3.1</v>
      </c>
      <c r="V2019" s="15">
        <v>7</v>
      </c>
      <c r="W2019" t="s">
        <v>23</v>
      </c>
    </row>
    <row r="2020" spans="1:23">
      <c r="A2020" t="s">
        <v>2064</v>
      </c>
      <c r="B2020">
        <v>61.571877000000001</v>
      </c>
      <c r="C2020" s="15">
        <v>7.0955959999999996</v>
      </c>
      <c r="D2020" s="2" t="s">
        <v>7072</v>
      </c>
      <c r="E2020" s="14">
        <f>_xlfn.XLOOKUP(C2020,missing_cities!B:B,missing_cities!C:C,"Not Found",0)</f>
        <v>0</v>
      </c>
      <c r="F2020" s="14" t="s">
        <v>9990</v>
      </c>
      <c r="G2020" s="2" t="str">
        <f>_xlfn.XLOOKUP(E2020,missing_cities!$Q$2:$Q$56,missing_cities!$R$2:$R$56,"Not Found",0)</f>
        <v>Not Found</v>
      </c>
      <c r="H2020" t="str">
        <f>_xlfn.XLOOKUP(E2020,missing_cities!$Q$2:$Q$56,missing_cities!$S$2:$S$56,"Not Found",0)</f>
        <v>Not Found</v>
      </c>
      <c r="I2020" t="s">
        <v>1684</v>
      </c>
      <c r="J2020" s="15">
        <v>0.15</v>
      </c>
      <c r="K2020" t="s">
        <v>19</v>
      </c>
      <c r="L2020" s="15" t="str">
        <f t="shared" si="62"/>
        <v>9:00-18:00</v>
      </c>
      <c r="M2020" s="16">
        <f t="shared" si="63"/>
        <v>0.37</v>
      </c>
      <c r="N2020" s="15">
        <v>0.75</v>
      </c>
      <c r="O2020" s="15">
        <v>52</v>
      </c>
      <c r="P2020" t="s">
        <v>39</v>
      </c>
      <c r="Q2020">
        <v>150</v>
      </c>
      <c r="R2020" t="s">
        <v>81</v>
      </c>
      <c r="S2020">
        <v>2017</v>
      </c>
      <c r="T2020" t="s">
        <v>31</v>
      </c>
      <c r="U2020" s="15">
        <v>3.9</v>
      </c>
      <c r="V2020" s="15">
        <v>2</v>
      </c>
      <c r="W2020" t="s">
        <v>27</v>
      </c>
    </row>
    <row r="2021" spans="1:23">
      <c r="A2021" t="s">
        <v>2065</v>
      </c>
      <c r="B2021">
        <v>37.512864999999998</v>
      </c>
      <c r="C2021" s="15">
        <v>126.935019</v>
      </c>
      <c r="D2021" s="2" t="s">
        <v>7073</v>
      </c>
      <c r="E2021" s="14" t="s">
        <v>5063</v>
      </c>
      <c r="F2021" s="14" t="e" vm="6">
        <v>#VALUE!</v>
      </c>
      <c r="G2021" s="2" t="str">
        <f>_xlfn.XLOOKUP(E2021,missing_cities!$Q$2:$Q$56,missing_cities!$R$2:$R$56,"Not Found",0)</f>
        <v>South Korea</v>
      </c>
      <c r="H2021" t="str">
        <f>_xlfn.XLOOKUP(E2021,missing_cities!$Q$2:$Q$56,missing_cities!$S$2:$S$56,"Not Found",0)</f>
        <v>Asia</v>
      </c>
      <c r="I2021" t="s">
        <v>1684</v>
      </c>
      <c r="J2021" s="15">
        <v>0.49</v>
      </c>
      <c r="K2021" t="s">
        <v>19</v>
      </c>
      <c r="L2021" s="15" t="str">
        <f t="shared" si="62"/>
        <v>9:00-18:00</v>
      </c>
      <c r="M2021" s="16">
        <f t="shared" si="63"/>
        <v>0.37</v>
      </c>
      <c r="N2021" s="15">
        <v>14.12</v>
      </c>
      <c r="O2021" s="15">
        <v>40</v>
      </c>
      <c r="P2021" t="s">
        <v>37</v>
      </c>
      <c r="Q2021">
        <v>22</v>
      </c>
      <c r="R2021" t="s">
        <v>76</v>
      </c>
      <c r="S2021">
        <v>2019</v>
      </c>
      <c r="T2021" t="s">
        <v>22</v>
      </c>
      <c r="U2021" s="15">
        <v>4.3</v>
      </c>
      <c r="V2021" s="15">
        <v>7</v>
      </c>
      <c r="W2021" t="s">
        <v>32</v>
      </c>
    </row>
    <row r="2022" spans="1:23">
      <c r="A2022" t="s">
        <v>2066</v>
      </c>
      <c r="B2022">
        <v>39.954782999999999</v>
      </c>
      <c r="C2022" s="15">
        <v>116.32026</v>
      </c>
      <c r="D2022" s="2" t="s">
        <v>7074</v>
      </c>
      <c r="E2022" s="14" t="s">
        <v>5071</v>
      </c>
      <c r="F2022" s="14" t="e" vm="9">
        <v>#VALUE!</v>
      </c>
      <c r="G2022" s="2" t="str">
        <f>_xlfn.XLOOKUP(E2022,missing_cities!$Q$2:$Q$56,missing_cities!$R$2:$R$56,"Not Found",0)</f>
        <v>China</v>
      </c>
      <c r="H2022" t="str">
        <f>_xlfn.XLOOKUP(E2022,missing_cities!$Q$2:$Q$56,missing_cities!$S$2:$S$56,"Not Found",0)</f>
        <v>Asia</v>
      </c>
      <c r="I2022" t="s">
        <v>1684</v>
      </c>
      <c r="J2022" s="15">
        <v>0.15</v>
      </c>
      <c r="K2022" t="s">
        <v>19</v>
      </c>
      <c r="L2022" s="15" t="str">
        <f t="shared" si="62"/>
        <v>9:00-18:00</v>
      </c>
      <c r="M2022" s="16">
        <f t="shared" si="63"/>
        <v>0.37</v>
      </c>
      <c r="N2022" s="15">
        <v>7.9</v>
      </c>
      <c r="O2022" s="15">
        <v>88</v>
      </c>
      <c r="P2022" t="s">
        <v>37</v>
      </c>
      <c r="Q2022">
        <v>150</v>
      </c>
      <c r="R2022" t="s">
        <v>30</v>
      </c>
      <c r="S2022">
        <v>2014</v>
      </c>
      <c r="T2022" t="s">
        <v>22</v>
      </c>
      <c r="U2022" s="15">
        <v>3.4</v>
      </c>
      <c r="V2022" s="15">
        <v>8</v>
      </c>
      <c r="W2022" t="s">
        <v>23</v>
      </c>
    </row>
    <row r="2023" spans="1:23">
      <c r="A2023" t="s">
        <v>2067</v>
      </c>
      <c r="B2023">
        <v>25.272908999999999</v>
      </c>
      <c r="C2023" s="15">
        <v>55.373438999999998</v>
      </c>
      <c r="D2023" s="2" t="s">
        <v>7075</v>
      </c>
      <c r="E2023" s="14" t="s">
        <v>5076</v>
      </c>
      <c r="F2023" s="14" t="e" vm="10">
        <v>#VALUE!</v>
      </c>
      <c r="G2023" s="2" t="str">
        <f>_xlfn.XLOOKUP(E2023,missing_cities!$Q$2:$Q$56,missing_cities!$R$2:$R$56,"Not Found",0)</f>
        <v>United Arab Emirates</v>
      </c>
      <c r="H2023" t="str">
        <f>_xlfn.XLOOKUP(E2023,missing_cities!$Q$2:$Q$56,missing_cities!$S$2:$S$56,"Not Found",0)</f>
        <v>Asia</v>
      </c>
      <c r="I2023" t="s">
        <v>1684</v>
      </c>
      <c r="J2023" s="15">
        <v>0.17</v>
      </c>
      <c r="K2023" s="1">
        <v>45862</v>
      </c>
      <c r="L2023" s="15" t="str">
        <f t="shared" si="62"/>
        <v>9.00-21.00</v>
      </c>
      <c r="M2023" s="16">
        <f t="shared" si="63"/>
        <v>12</v>
      </c>
      <c r="N2023" s="15">
        <v>12.08</v>
      </c>
      <c r="O2023" s="15">
        <v>35</v>
      </c>
      <c r="P2023" t="s">
        <v>37</v>
      </c>
      <c r="Q2023">
        <v>350</v>
      </c>
      <c r="R2023" t="s">
        <v>35</v>
      </c>
      <c r="S2023">
        <v>2011</v>
      </c>
      <c r="T2023" t="s">
        <v>22</v>
      </c>
      <c r="U2023" s="15">
        <v>4.3</v>
      </c>
      <c r="V2023" s="15">
        <v>7</v>
      </c>
      <c r="W2023" t="s">
        <v>32</v>
      </c>
    </row>
    <row r="2024" spans="1:23">
      <c r="A2024" t="s">
        <v>2068</v>
      </c>
      <c r="B2024">
        <v>19.409907</v>
      </c>
      <c r="C2024" s="15">
        <v>-99.012350999999995</v>
      </c>
      <c r="D2024" s="2" t="s">
        <v>7076</v>
      </c>
      <c r="E2024" s="14" t="s">
        <v>5119</v>
      </c>
      <c r="F2024" s="14" t="e" vm="13">
        <v>#VALUE!</v>
      </c>
      <c r="G2024" s="2" t="str">
        <f>_xlfn.XLOOKUP(E2024,missing_cities!$Q$2:$Q$56,missing_cities!$R$2:$R$56,"Not Found",0)</f>
        <v>Mexico</v>
      </c>
      <c r="H2024" t="str">
        <f>_xlfn.XLOOKUP(E2024,missing_cities!$Q$2:$Q$56,missing_cities!$S$2:$S$56,"Not Found",0)</f>
        <v>North America</v>
      </c>
      <c r="I2024" t="s">
        <v>1684</v>
      </c>
      <c r="J2024" s="15">
        <v>0.13</v>
      </c>
      <c r="K2024" s="1">
        <v>45862</v>
      </c>
      <c r="L2024" s="15" t="str">
        <f t="shared" si="62"/>
        <v>9.00-21.00</v>
      </c>
      <c r="M2024" s="16">
        <f t="shared" si="63"/>
        <v>12</v>
      </c>
      <c r="N2024" s="15">
        <v>7.66</v>
      </c>
      <c r="O2024" s="15">
        <v>14</v>
      </c>
      <c r="P2024" t="s">
        <v>25</v>
      </c>
      <c r="Q2024">
        <v>350</v>
      </c>
      <c r="R2024" t="s">
        <v>42</v>
      </c>
      <c r="S2024">
        <v>2014</v>
      </c>
      <c r="T2024" t="s">
        <v>31</v>
      </c>
      <c r="U2024" s="15">
        <v>3.6</v>
      </c>
      <c r="V2024" s="15">
        <v>4</v>
      </c>
      <c r="W2024" t="s">
        <v>23</v>
      </c>
    </row>
    <row r="2025" spans="1:23">
      <c r="A2025" t="s">
        <v>2069</v>
      </c>
      <c r="B2025">
        <v>13.884328999999999</v>
      </c>
      <c r="C2025" s="15">
        <v>100.527124</v>
      </c>
      <c r="D2025" s="2" t="s">
        <v>7077</v>
      </c>
      <c r="E2025" s="14" t="s">
        <v>5059</v>
      </c>
      <c r="F2025" s="14" t="e" vm="4">
        <v>#VALUE!</v>
      </c>
      <c r="G2025" s="2" t="str">
        <f>_xlfn.XLOOKUP(E2025,missing_cities!$Q$2:$Q$56,missing_cities!$R$2:$R$56,"Not Found",0)</f>
        <v>Thailand</v>
      </c>
      <c r="H2025" t="str">
        <f>_xlfn.XLOOKUP(E2025,missing_cities!$Q$2:$Q$56,missing_cities!$S$2:$S$56,"Not Found",0)</f>
        <v>Asia</v>
      </c>
      <c r="I2025" t="s">
        <v>1684</v>
      </c>
      <c r="J2025" s="15">
        <v>0.11</v>
      </c>
      <c r="K2025" t="s">
        <v>34</v>
      </c>
      <c r="L2025" s="15" t="str">
        <f t="shared" si="62"/>
        <v>6:00-22:00</v>
      </c>
      <c r="M2025" s="16">
        <f t="shared" si="63"/>
        <v>0.67</v>
      </c>
      <c r="N2025" s="15">
        <v>12.2</v>
      </c>
      <c r="O2025" s="15">
        <v>70</v>
      </c>
      <c r="P2025" t="s">
        <v>37</v>
      </c>
      <c r="Q2025">
        <v>50</v>
      </c>
      <c r="R2025" t="s">
        <v>67</v>
      </c>
      <c r="S2025">
        <v>2021</v>
      </c>
      <c r="T2025" t="s">
        <v>22</v>
      </c>
      <c r="U2025" s="15">
        <v>3.2</v>
      </c>
      <c r="V2025" s="15">
        <v>7</v>
      </c>
      <c r="W2025" t="s">
        <v>27</v>
      </c>
    </row>
    <row r="2026" spans="1:23">
      <c r="A2026" t="s">
        <v>2070</v>
      </c>
      <c r="B2026">
        <v>82.248041000000001</v>
      </c>
      <c r="C2026" s="15">
        <v>9.1541990000000002</v>
      </c>
      <c r="D2026" s="2" t="s">
        <v>7078</v>
      </c>
      <c r="E2026" s="14" t="str">
        <f>_xlfn.XLOOKUP(C2026,missing_cities!B:B,missing_cities!C:C,"Not Found",0)</f>
        <v>Error</v>
      </c>
      <c r="F2026" s="14" t="s">
        <v>9987</v>
      </c>
      <c r="G2026" s="2" t="str">
        <f>_xlfn.XLOOKUP(E2026,missing_cities!$Q$2:$Q$56,missing_cities!$R$2:$R$56,"Not Found",0)</f>
        <v>Error</v>
      </c>
      <c r="H2026" t="str">
        <f>_xlfn.XLOOKUP(E2026,missing_cities!$Q$2:$Q$56,missing_cities!$S$2:$S$56,"Not Found",0)</f>
        <v>Error</v>
      </c>
      <c r="I2026" t="s">
        <v>1684</v>
      </c>
      <c r="J2026" s="15">
        <v>0.27</v>
      </c>
      <c r="K2026" s="1">
        <v>45862</v>
      </c>
      <c r="L2026" s="15" t="str">
        <f t="shared" si="62"/>
        <v>9.00-21.00</v>
      </c>
      <c r="M2026" s="16">
        <f t="shared" si="63"/>
        <v>12</v>
      </c>
      <c r="N2026" s="15">
        <v>12.61</v>
      </c>
      <c r="O2026" s="15">
        <v>57</v>
      </c>
      <c r="P2026" t="s">
        <v>39</v>
      </c>
      <c r="Q2026">
        <v>50</v>
      </c>
      <c r="R2026" t="s">
        <v>21</v>
      </c>
      <c r="S2026">
        <v>2011</v>
      </c>
      <c r="T2026" t="s">
        <v>22</v>
      </c>
      <c r="U2026" s="15">
        <v>3.7</v>
      </c>
      <c r="V2026" s="15">
        <v>7</v>
      </c>
      <c r="W2026" t="s">
        <v>27</v>
      </c>
    </row>
    <row r="2027" spans="1:23">
      <c r="A2027" t="s">
        <v>2071</v>
      </c>
      <c r="B2027">
        <v>55.875531000000002</v>
      </c>
      <c r="C2027" s="15">
        <v>37.537861999999997</v>
      </c>
      <c r="D2027" s="2" t="s">
        <v>7079</v>
      </c>
      <c r="E2027" s="14" t="s">
        <v>5052</v>
      </c>
      <c r="F2027" s="14" t="e" vm="2">
        <v>#VALUE!</v>
      </c>
      <c r="G2027" s="2" t="str">
        <f>_xlfn.XLOOKUP(E2027,missing_cities!$Q$2:$Q$56,missing_cities!$R$2:$R$56,"Not Found",0)</f>
        <v>Russia</v>
      </c>
      <c r="H2027" t="str">
        <f>_xlfn.XLOOKUP(E2027,missing_cities!$Q$2:$Q$56,missing_cities!$S$2:$S$56,"Not Found",0)</f>
        <v>Europe</v>
      </c>
      <c r="I2027" t="s">
        <v>1684</v>
      </c>
      <c r="J2027" s="15">
        <v>0.28000000000000003</v>
      </c>
      <c r="K2027" t="s">
        <v>34</v>
      </c>
      <c r="L2027" s="15" t="str">
        <f t="shared" si="62"/>
        <v>6:00-22:00</v>
      </c>
      <c r="M2027" s="16">
        <f t="shared" si="63"/>
        <v>0.67</v>
      </c>
      <c r="N2027" s="15">
        <v>19.399999999999999</v>
      </c>
      <c r="O2027" s="15">
        <v>25</v>
      </c>
      <c r="P2027" t="s">
        <v>37</v>
      </c>
      <c r="Q2027">
        <v>50</v>
      </c>
      <c r="R2027" t="s">
        <v>26</v>
      </c>
      <c r="S2027">
        <v>2015</v>
      </c>
      <c r="T2027" t="s">
        <v>31</v>
      </c>
      <c r="U2027" s="15">
        <v>3.9</v>
      </c>
      <c r="V2027" s="15">
        <v>9</v>
      </c>
      <c r="W2027" t="s">
        <v>23</v>
      </c>
    </row>
    <row r="2028" spans="1:23">
      <c r="A2028" t="s">
        <v>2072</v>
      </c>
      <c r="B2028">
        <v>39.861111000000001</v>
      </c>
      <c r="C2028" s="15">
        <v>116.3758</v>
      </c>
      <c r="D2028" s="2" t="s">
        <v>7080</v>
      </c>
      <c r="E2028" s="14" t="s">
        <v>5071</v>
      </c>
      <c r="F2028" s="14" t="e" vm="9">
        <v>#VALUE!</v>
      </c>
      <c r="G2028" s="2" t="str">
        <f>_xlfn.XLOOKUP(E2028,missing_cities!$Q$2:$Q$56,missing_cities!$R$2:$R$56,"Not Found",0)</f>
        <v>China</v>
      </c>
      <c r="H2028" t="str">
        <f>_xlfn.XLOOKUP(E2028,missing_cities!$Q$2:$Q$56,missing_cities!$S$2:$S$56,"Not Found",0)</f>
        <v>Asia</v>
      </c>
      <c r="I2028" t="s">
        <v>1684</v>
      </c>
      <c r="J2028" s="15">
        <v>0.32</v>
      </c>
      <c r="K2028" t="s">
        <v>19</v>
      </c>
      <c r="L2028" s="15" t="str">
        <f t="shared" si="62"/>
        <v>9:00-18:00</v>
      </c>
      <c r="M2028" s="16">
        <f t="shared" si="63"/>
        <v>0.37</v>
      </c>
      <c r="N2028" s="15">
        <v>8.31</v>
      </c>
      <c r="O2028" s="15">
        <v>61</v>
      </c>
      <c r="P2028" t="s">
        <v>20</v>
      </c>
      <c r="Q2028">
        <v>22</v>
      </c>
      <c r="R2028" t="s">
        <v>35</v>
      </c>
      <c r="S2028">
        <v>2022</v>
      </c>
      <c r="T2028" t="s">
        <v>31</v>
      </c>
      <c r="U2028" s="15">
        <v>3</v>
      </c>
      <c r="V2028" s="15">
        <v>6</v>
      </c>
      <c r="W2028" t="s">
        <v>27</v>
      </c>
    </row>
    <row r="2029" spans="1:23">
      <c r="A2029" t="s">
        <v>2073</v>
      </c>
      <c r="B2029">
        <v>13.822395</v>
      </c>
      <c r="C2029" s="15">
        <v>100.56038700000001</v>
      </c>
      <c r="D2029" s="2" t="s">
        <v>7081</v>
      </c>
      <c r="E2029" s="14" t="s">
        <v>5059</v>
      </c>
      <c r="F2029" s="14" t="e" vm="4">
        <v>#VALUE!</v>
      </c>
      <c r="G2029" s="2" t="str">
        <f>_xlfn.XLOOKUP(E2029,missing_cities!$Q$2:$Q$56,missing_cities!$R$2:$R$56,"Not Found",0)</f>
        <v>Thailand</v>
      </c>
      <c r="H2029" t="str">
        <f>_xlfn.XLOOKUP(E2029,missing_cities!$Q$2:$Q$56,missing_cities!$S$2:$S$56,"Not Found",0)</f>
        <v>Asia</v>
      </c>
      <c r="I2029" t="s">
        <v>1684</v>
      </c>
      <c r="J2029" s="15">
        <v>0.32</v>
      </c>
      <c r="K2029" t="s">
        <v>19</v>
      </c>
      <c r="L2029" s="15" t="str">
        <f t="shared" si="62"/>
        <v>9:00-18:00</v>
      </c>
      <c r="M2029" s="16">
        <f t="shared" si="63"/>
        <v>0.37</v>
      </c>
      <c r="N2029" s="15">
        <v>5.59</v>
      </c>
      <c r="O2029" s="15">
        <v>53</v>
      </c>
      <c r="P2029" t="s">
        <v>39</v>
      </c>
      <c r="Q2029">
        <v>350</v>
      </c>
      <c r="R2029" t="s">
        <v>48</v>
      </c>
      <c r="S2029">
        <v>2011</v>
      </c>
      <c r="T2029" t="s">
        <v>22</v>
      </c>
      <c r="U2029" s="15">
        <v>3.7</v>
      </c>
      <c r="V2029" s="15">
        <v>9</v>
      </c>
      <c r="W2029" t="s">
        <v>27</v>
      </c>
    </row>
    <row r="2030" spans="1:23">
      <c r="A2030" t="s">
        <v>2074</v>
      </c>
      <c r="B2030">
        <v>13.842774</v>
      </c>
      <c r="C2030" s="15">
        <v>100.476738</v>
      </c>
      <c r="D2030" s="2" t="s">
        <v>7082</v>
      </c>
      <c r="E2030" s="14" t="s">
        <v>5059</v>
      </c>
      <c r="F2030" s="14" t="e" vm="4">
        <v>#VALUE!</v>
      </c>
      <c r="G2030" s="2" t="str">
        <f>_xlfn.XLOOKUP(E2030,missing_cities!$Q$2:$Q$56,missing_cities!$R$2:$R$56,"Not Found",0)</f>
        <v>Thailand</v>
      </c>
      <c r="H2030" t="str">
        <f>_xlfn.XLOOKUP(E2030,missing_cities!$Q$2:$Q$56,missing_cities!$S$2:$S$56,"Not Found",0)</f>
        <v>Asia</v>
      </c>
      <c r="I2030" t="s">
        <v>1684</v>
      </c>
      <c r="J2030" s="15">
        <v>0.33</v>
      </c>
      <c r="K2030" t="s">
        <v>19</v>
      </c>
      <c r="L2030" s="15" t="str">
        <f t="shared" si="62"/>
        <v>9:00-18:00</v>
      </c>
      <c r="M2030" s="16">
        <f t="shared" si="63"/>
        <v>0.37</v>
      </c>
      <c r="N2030" s="15">
        <v>6.77</v>
      </c>
      <c r="O2030" s="15">
        <v>14</v>
      </c>
      <c r="P2030" t="s">
        <v>25</v>
      </c>
      <c r="Q2030">
        <v>350</v>
      </c>
      <c r="R2030" t="s">
        <v>21</v>
      </c>
      <c r="S2030">
        <v>2021</v>
      </c>
      <c r="T2030" t="s">
        <v>31</v>
      </c>
      <c r="U2030" s="15">
        <v>4.5999999999999996</v>
      </c>
      <c r="V2030" s="15">
        <v>6</v>
      </c>
      <c r="W2030" t="s">
        <v>32</v>
      </c>
    </row>
    <row r="2031" spans="1:23">
      <c r="A2031" t="s">
        <v>2075</v>
      </c>
      <c r="B2031">
        <v>43.798299999999998</v>
      </c>
      <c r="C2031" s="15">
        <v>-79.435428999999999</v>
      </c>
      <c r="D2031" s="2" t="s">
        <v>7083</v>
      </c>
      <c r="E2031" s="14" t="s">
        <v>5050</v>
      </c>
      <c r="F2031" s="14" t="e" vm="1">
        <v>#VALUE!</v>
      </c>
      <c r="G2031" s="2" t="str">
        <f>_xlfn.XLOOKUP(E2031,missing_cities!$Q$2:$Q$56,missing_cities!$R$2:$R$56,"Not Found",0)</f>
        <v>Canada</v>
      </c>
      <c r="H2031" t="str">
        <f>_xlfn.XLOOKUP(E2031,missing_cities!$Q$2:$Q$56,missing_cities!$S$2:$S$56,"Not Found",0)</f>
        <v>North America</v>
      </c>
      <c r="I2031" t="s">
        <v>1684</v>
      </c>
      <c r="J2031" s="15">
        <v>0.2</v>
      </c>
      <c r="K2031" t="s">
        <v>34</v>
      </c>
      <c r="L2031" s="15" t="str">
        <f t="shared" si="62"/>
        <v>6:00-22:00</v>
      </c>
      <c r="M2031" s="16">
        <f t="shared" si="63"/>
        <v>0.67</v>
      </c>
      <c r="N2031" s="15">
        <v>8.18</v>
      </c>
      <c r="O2031" s="15">
        <v>36</v>
      </c>
      <c r="P2031" t="s">
        <v>20</v>
      </c>
      <c r="Q2031">
        <v>150</v>
      </c>
      <c r="R2031" t="s">
        <v>48</v>
      </c>
      <c r="S2031">
        <v>2018</v>
      </c>
      <c r="T2031" t="s">
        <v>31</v>
      </c>
      <c r="U2031" s="15">
        <v>3.3</v>
      </c>
      <c r="V2031" s="15">
        <v>1</v>
      </c>
      <c r="W2031" t="s">
        <v>23</v>
      </c>
    </row>
    <row r="2032" spans="1:23">
      <c r="A2032" t="s">
        <v>2076</v>
      </c>
      <c r="B2032">
        <v>-76.300720999999996</v>
      </c>
      <c r="C2032" s="15">
        <v>47.724198000000001</v>
      </c>
      <c r="D2032" s="2" t="s">
        <v>7084</v>
      </c>
      <c r="E2032" s="14" t="str">
        <f>_xlfn.XLOOKUP(C2032,missing_cities!B:B,missing_cities!C:C,"Not Found",0)</f>
        <v>Error</v>
      </c>
      <c r="F2032" s="14" t="s">
        <v>9987</v>
      </c>
      <c r="G2032" s="2" t="str">
        <f>_xlfn.XLOOKUP(E2032,missing_cities!$Q$2:$Q$56,missing_cities!$R$2:$R$56,"Not Found",0)</f>
        <v>Error</v>
      </c>
      <c r="H2032" t="str">
        <f>_xlfn.XLOOKUP(E2032,missing_cities!$Q$2:$Q$56,missing_cities!$S$2:$S$56,"Not Found",0)</f>
        <v>Error</v>
      </c>
      <c r="I2032" t="s">
        <v>1684</v>
      </c>
      <c r="J2032" s="15">
        <v>0.44</v>
      </c>
      <c r="K2032" t="s">
        <v>19</v>
      </c>
      <c r="L2032" s="15" t="str">
        <f t="shared" si="62"/>
        <v>9:00-18:00</v>
      </c>
      <c r="M2032" s="16">
        <f t="shared" si="63"/>
        <v>0.37</v>
      </c>
      <c r="N2032" s="15">
        <v>8.2100000000000009</v>
      </c>
      <c r="O2032" s="15">
        <v>86</v>
      </c>
      <c r="P2032" t="s">
        <v>20</v>
      </c>
      <c r="Q2032">
        <v>50</v>
      </c>
      <c r="R2032" t="s">
        <v>37</v>
      </c>
      <c r="S2032">
        <v>2021</v>
      </c>
      <c r="T2032" t="s">
        <v>22</v>
      </c>
      <c r="U2032" s="15">
        <v>4.0999999999999996</v>
      </c>
      <c r="V2032" s="15">
        <v>7</v>
      </c>
      <c r="W2032" t="s">
        <v>32</v>
      </c>
    </row>
    <row r="2033" spans="1:23">
      <c r="A2033" t="s">
        <v>2077</v>
      </c>
      <c r="B2033">
        <v>-33.777473000000001</v>
      </c>
      <c r="C2033" s="15">
        <v>151.37229500000001</v>
      </c>
      <c r="D2033" s="2" t="s">
        <v>7085</v>
      </c>
      <c r="E2033" s="14" t="s">
        <v>5069</v>
      </c>
      <c r="F2033" s="14" t="e" vm="8">
        <v>#VALUE!</v>
      </c>
      <c r="G2033" s="2" t="str">
        <f>_xlfn.XLOOKUP(E2033,missing_cities!$Q$2:$Q$56,missing_cities!$R$2:$R$56,"Not Found",0)</f>
        <v>Australia</v>
      </c>
      <c r="H2033" t="str">
        <f>_xlfn.XLOOKUP(E2033,missing_cities!$Q$2:$Q$56,missing_cities!$S$2:$S$56,"Not Found",0)</f>
        <v>Australia</v>
      </c>
      <c r="I2033" t="s">
        <v>1684</v>
      </c>
      <c r="J2033" s="15">
        <v>0.37</v>
      </c>
      <c r="K2033" t="s">
        <v>19</v>
      </c>
      <c r="L2033" s="15" t="str">
        <f t="shared" si="62"/>
        <v>9:00-18:00</v>
      </c>
      <c r="M2033" s="16">
        <f t="shared" si="63"/>
        <v>0.37</v>
      </c>
      <c r="N2033" s="15">
        <v>8.51</v>
      </c>
      <c r="O2033" s="15">
        <v>40</v>
      </c>
      <c r="P2033" t="s">
        <v>20</v>
      </c>
      <c r="Q2033">
        <v>22</v>
      </c>
      <c r="R2033" t="s">
        <v>48</v>
      </c>
      <c r="S2033">
        <v>2018</v>
      </c>
      <c r="T2033" t="s">
        <v>22</v>
      </c>
      <c r="U2033" s="15">
        <v>4.3</v>
      </c>
      <c r="V2033" s="15">
        <v>5</v>
      </c>
      <c r="W2033" t="s">
        <v>27</v>
      </c>
    </row>
    <row r="2034" spans="1:23">
      <c r="A2034" t="s">
        <v>2078</v>
      </c>
      <c r="B2034">
        <v>52.494720999999998</v>
      </c>
      <c r="C2034" s="15">
        <v>13.377387000000001</v>
      </c>
      <c r="D2034" s="2" t="s">
        <v>7086</v>
      </c>
      <c r="E2034" s="14" t="s">
        <v>5057</v>
      </c>
      <c r="F2034" s="14" t="e" vm="3">
        <v>#VALUE!</v>
      </c>
      <c r="G2034" s="2" t="str">
        <f>_xlfn.XLOOKUP(E2034,missing_cities!$Q$2:$Q$56,missing_cities!$R$2:$R$56,"Not Found",0)</f>
        <v>Germany</v>
      </c>
      <c r="H2034" t="str">
        <f>_xlfn.XLOOKUP(E2034,missing_cities!$Q$2:$Q$56,missing_cities!$S$2:$S$56,"Not Found",0)</f>
        <v>Europe</v>
      </c>
      <c r="I2034" t="s">
        <v>1684</v>
      </c>
      <c r="J2034" s="15">
        <v>0.12</v>
      </c>
      <c r="K2034" t="s">
        <v>19</v>
      </c>
      <c r="L2034" s="15" t="str">
        <f t="shared" si="62"/>
        <v>9:00-18:00</v>
      </c>
      <c r="M2034" s="16">
        <f t="shared" si="63"/>
        <v>0.37</v>
      </c>
      <c r="N2034" s="15">
        <v>7.36</v>
      </c>
      <c r="O2034" s="15">
        <v>29</v>
      </c>
      <c r="P2034" t="s">
        <v>25</v>
      </c>
      <c r="Q2034">
        <v>22</v>
      </c>
      <c r="R2034" t="s">
        <v>21</v>
      </c>
      <c r="S2034">
        <v>2011</v>
      </c>
      <c r="T2034" t="s">
        <v>22</v>
      </c>
      <c r="U2034" s="15">
        <v>3.6</v>
      </c>
      <c r="V2034" s="15">
        <v>6</v>
      </c>
      <c r="W2034" t="s">
        <v>32</v>
      </c>
    </row>
    <row r="2035" spans="1:23">
      <c r="A2035" t="s">
        <v>2079</v>
      </c>
      <c r="B2035">
        <v>-71.116000999999997</v>
      </c>
      <c r="C2035" s="15">
        <v>53.558456</v>
      </c>
      <c r="D2035" s="2" t="s">
        <v>7087</v>
      </c>
      <c r="E2035" s="14" t="str">
        <f>_xlfn.XLOOKUP(C2035,missing_cities!B:B,missing_cities!C:C,"Not Found",0)</f>
        <v>Error</v>
      </c>
      <c r="F2035" s="14" t="s">
        <v>9987</v>
      </c>
      <c r="G2035" s="2" t="str">
        <f>_xlfn.XLOOKUP(E2035,missing_cities!$Q$2:$Q$56,missing_cities!$R$2:$R$56,"Not Found",0)</f>
        <v>Error</v>
      </c>
      <c r="H2035" t="str">
        <f>_xlfn.XLOOKUP(E2035,missing_cities!$Q$2:$Q$56,missing_cities!$S$2:$S$56,"Not Found",0)</f>
        <v>Error</v>
      </c>
      <c r="I2035" t="s">
        <v>1684</v>
      </c>
      <c r="J2035" s="15">
        <v>0.32</v>
      </c>
      <c r="K2035" s="1">
        <v>45862</v>
      </c>
      <c r="L2035" s="15" t="str">
        <f t="shared" si="62"/>
        <v>9.00-21.00</v>
      </c>
      <c r="M2035" s="16">
        <f t="shared" si="63"/>
        <v>12</v>
      </c>
      <c r="N2035" s="15">
        <v>17.329999999999998</v>
      </c>
      <c r="O2035" s="15">
        <v>47</v>
      </c>
      <c r="P2035" t="s">
        <v>25</v>
      </c>
      <c r="Q2035">
        <v>22</v>
      </c>
      <c r="R2035" t="s">
        <v>48</v>
      </c>
      <c r="S2035">
        <v>2015</v>
      </c>
      <c r="T2035" t="s">
        <v>22</v>
      </c>
      <c r="U2035" s="15">
        <v>3.7</v>
      </c>
      <c r="V2035" s="15">
        <v>6</v>
      </c>
      <c r="W2035" t="s">
        <v>27</v>
      </c>
    </row>
    <row r="2036" spans="1:23">
      <c r="A2036" t="s">
        <v>2080</v>
      </c>
      <c r="B2036">
        <v>43.743358999999998</v>
      </c>
      <c r="C2036" s="15">
        <v>-79.491431000000006</v>
      </c>
      <c r="D2036" s="2" t="s">
        <v>7088</v>
      </c>
      <c r="E2036" s="14" t="s">
        <v>5050</v>
      </c>
      <c r="F2036" s="14" t="e" vm="1">
        <v>#VALUE!</v>
      </c>
      <c r="G2036" s="2" t="str">
        <f>_xlfn.XLOOKUP(E2036,missing_cities!$Q$2:$Q$56,missing_cities!$R$2:$R$56,"Not Found",0)</f>
        <v>Canada</v>
      </c>
      <c r="H2036" t="str">
        <f>_xlfn.XLOOKUP(E2036,missing_cities!$Q$2:$Q$56,missing_cities!$S$2:$S$56,"Not Found",0)</f>
        <v>North America</v>
      </c>
      <c r="I2036" t="s">
        <v>1684</v>
      </c>
      <c r="J2036" s="15">
        <v>0.42</v>
      </c>
      <c r="K2036" t="s">
        <v>19</v>
      </c>
      <c r="L2036" s="15" t="str">
        <f t="shared" si="62"/>
        <v>9:00-18:00</v>
      </c>
      <c r="M2036" s="16">
        <f t="shared" si="63"/>
        <v>0.37</v>
      </c>
      <c r="N2036" s="15">
        <v>18.05</v>
      </c>
      <c r="O2036" s="15">
        <v>10</v>
      </c>
      <c r="P2036" t="s">
        <v>37</v>
      </c>
      <c r="Q2036">
        <v>150</v>
      </c>
      <c r="R2036" t="s">
        <v>42</v>
      </c>
      <c r="S2036">
        <v>2015</v>
      </c>
      <c r="T2036" t="s">
        <v>31</v>
      </c>
      <c r="U2036" s="15">
        <v>4.4000000000000004</v>
      </c>
      <c r="V2036" s="15">
        <v>4</v>
      </c>
      <c r="W2036" t="s">
        <v>32</v>
      </c>
    </row>
    <row r="2037" spans="1:23">
      <c r="A2037" t="s">
        <v>2081</v>
      </c>
      <c r="B2037">
        <v>39.899802000000001</v>
      </c>
      <c r="C2037" s="15">
        <v>116.326322</v>
      </c>
      <c r="D2037" s="2" t="s">
        <v>7089</v>
      </c>
      <c r="E2037" s="14" t="s">
        <v>5071</v>
      </c>
      <c r="F2037" s="14" t="e" vm="9">
        <v>#VALUE!</v>
      </c>
      <c r="G2037" s="2" t="str">
        <f>_xlfn.XLOOKUP(E2037,missing_cities!$Q$2:$Q$56,missing_cities!$R$2:$R$56,"Not Found",0)</f>
        <v>China</v>
      </c>
      <c r="H2037" t="str">
        <f>_xlfn.XLOOKUP(E2037,missing_cities!$Q$2:$Q$56,missing_cities!$S$2:$S$56,"Not Found",0)</f>
        <v>Asia</v>
      </c>
      <c r="I2037" t="s">
        <v>1684</v>
      </c>
      <c r="J2037" s="15">
        <v>0.44</v>
      </c>
      <c r="K2037" s="1">
        <v>45862</v>
      </c>
      <c r="L2037" s="15" t="str">
        <f t="shared" si="62"/>
        <v>9.00-21.00</v>
      </c>
      <c r="M2037" s="16">
        <f t="shared" si="63"/>
        <v>12</v>
      </c>
      <c r="N2037" s="15">
        <v>7.69</v>
      </c>
      <c r="O2037" s="15">
        <v>94</v>
      </c>
      <c r="P2037" t="s">
        <v>20</v>
      </c>
      <c r="Q2037">
        <v>22</v>
      </c>
      <c r="R2037" t="s">
        <v>30</v>
      </c>
      <c r="S2037">
        <v>2019</v>
      </c>
      <c r="T2037" t="s">
        <v>31</v>
      </c>
      <c r="U2037" s="15">
        <v>3.2</v>
      </c>
      <c r="V2037" s="15">
        <v>9</v>
      </c>
      <c r="W2037" t="s">
        <v>23</v>
      </c>
    </row>
    <row r="2038" spans="1:23">
      <c r="A2038" t="s">
        <v>2082</v>
      </c>
      <c r="B2038">
        <v>37.565367000000002</v>
      </c>
      <c r="C2038" s="15">
        <v>127.009854</v>
      </c>
      <c r="D2038" s="2" t="s">
        <v>7090</v>
      </c>
      <c r="E2038" s="14" t="s">
        <v>5063</v>
      </c>
      <c r="F2038" s="14" t="e" vm="6">
        <v>#VALUE!</v>
      </c>
      <c r="G2038" s="2" t="str">
        <f>_xlfn.XLOOKUP(E2038,missing_cities!$Q$2:$Q$56,missing_cities!$R$2:$R$56,"Not Found",0)</f>
        <v>South Korea</v>
      </c>
      <c r="H2038" t="str">
        <f>_xlfn.XLOOKUP(E2038,missing_cities!$Q$2:$Q$56,missing_cities!$S$2:$S$56,"Not Found",0)</f>
        <v>Asia</v>
      </c>
      <c r="I2038" t="s">
        <v>1684</v>
      </c>
      <c r="J2038" s="15">
        <v>0.22</v>
      </c>
      <c r="K2038" s="1">
        <v>45862</v>
      </c>
      <c r="L2038" s="15" t="str">
        <f t="shared" si="62"/>
        <v>9.00-21.00</v>
      </c>
      <c r="M2038" s="16">
        <f t="shared" si="63"/>
        <v>12</v>
      </c>
      <c r="N2038" s="15">
        <v>16.989999999999998</v>
      </c>
      <c r="O2038" s="15">
        <v>66</v>
      </c>
      <c r="P2038" t="s">
        <v>20</v>
      </c>
      <c r="Q2038">
        <v>150</v>
      </c>
      <c r="R2038" t="s">
        <v>42</v>
      </c>
      <c r="S2038">
        <v>2017</v>
      </c>
      <c r="T2038" t="s">
        <v>31</v>
      </c>
      <c r="U2038" s="15">
        <v>3.9</v>
      </c>
      <c r="V2038" s="15">
        <v>10</v>
      </c>
      <c r="W2038" t="s">
        <v>27</v>
      </c>
    </row>
    <row r="2039" spans="1:23">
      <c r="A2039" t="s">
        <v>2083</v>
      </c>
      <c r="B2039">
        <v>-23.684172</v>
      </c>
      <c r="C2039" s="15">
        <v>-46.639879999999998</v>
      </c>
      <c r="D2039" s="2" t="s">
        <v>7091</v>
      </c>
      <c r="E2039" s="14" t="s">
        <v>5067</v>
      </c>
      <c r="F2039" s="14" t="e" vm="7">
        <v>#VALUE!</v>
      </c>
      <c r="G2039" s="2" t="str">
        <f>_xlfn.XLOOKUP(E2039,missing_cities!$Q$2:$Q$56,missing_cities!$R$2:$R$56,"Not Found",0)</f>
        <v>Brazil</v>
      </c>
      <c r="H2039" t="str">
        <f>_xlfn.XLOOKUP(E2039,missing_cities!$Q$2:$Q$56,missing_cities!$S$2:$S$56,"Not Found",0)</f>
        <v>South America</v>
      </c>
      <c r="I2039" t="s">
        <v>1684</v>
      </c>
      <c r="J2039" s="15">
        <v>0.25</v>
      </c>
      <c r="K2039" t="s">
        <v>19</v>
      </c>
      <c r="L2039" s="15" t="str">
        <f t="shared" si="62"/>
        <v>9:00-18:00</v>
      </c>
      <c r="M2039" s="16">
        <f t="shared" si="63"/>
        <v>0.37</v>
      </c>
      <c r="N2039" s="15">
        <v>8.9600000000000009</v>
      </c>
      <c r="O2039" s="15">
        <v>19</v>
      </c>
      <c r="P2039" t="s">
        <v>39</v>
      </c>
      <c r="Q2039">
        <v>22</v>
      </c>
      <c r="R2039" t="s">
        <v>48</v>
      </c>
      <c r="S2039">
        <v>2022</v>
      </c>
      <c r="T2039" t="s">
        <v>31</v>
      </c>
      <c r="U2039" s="15">
        <v>4.5</v>
      </c>
      <c r="V2039" s="15">
        <v>2</v>
      </c>
      <c r="W2039" t="s">
        <v>27</v>
      </c>
    </row>
    <row r="2040" spans="1:23">
      <c r="A2040" t="s">
        <v>2084</v>
      </c>
      <c r="B2040">
        <v>55.831727999999998</v>
      </c>
      <c r="C2040" s="15">
        <v>37.682448000000001</v>
      </c>
      <c r="D2040" s="2" t="s">
        <v>7092</v>
      </c>
      <c r="E2040" s="14" t="s">
        <v>5052</v>
      </c>
      <c r="F2040" s="14" t="e" vm="2">
        <v>#VALUE!</v>
      </c>
      <c r="G2040" s="2" t="str">
        <f>_xlfn.XLOOKUP(E2040,missing_cities!$Q$2:$Q$56,missing_cities!$R$2:$R$56,"Not Found",0)</f>
        <v>Russia</v>
      </c>
      <c r="H2040" t="str">
        <f>_xlfn.XLOOKUP(E2040,missing_cities!$Q$2:$Q$56,missing_cities!$S$2:$S$56,"Not Found",0)</f>
        <v>Europe</v>
      </c>
      <c r="I2040" t="s">
        <v>1684</v>
      </c>
      <c r="J2040" s="15">
        <v>0.39</v>
      </c>
      <c r="K2040" t="s">
        <v>34</v>
      </c>
      <c r="L2040" s="15" t="str">
        <f t="shared" si="62"/>
        <v>6:00-22:00</v>
      </c>
      <c r="M2040" s="16">
        <f t="shared" si="63"/>
        <v>0.67</v>
      </c>
      <c r="N2040" s="15">
        <v>0.61</v>
      </c>
      <c r="O2040" s="15">
        <v>84</v>
      </c>
      <c r="P2040" t="s">
        <v>25</v>
      </c>
      <c r="Q2040">
        <v>50</v>
      </c>
      <c r="R2040" t="s">
        <v>21</v>
      </c>
      <c r="S2040">
        <v>2022</v>
      </c>
      <c r="T2040" t="s">
        <v>22</v>
      </c>
      <c r="U2040" s="15">
        <v>4.5</v>
      </c>
      <c r="V2040" s="15">
        <v>8</v>
      </c>
      <c r="W2040" t="s">
        <v>32</v>
      </c>
    </row>
    <row r="2041" spans="1:23">
      <c r="A2041" t="s">
        <v>2085</v>
      </c>
      <c r="B2041">
        <v>19.437874999999998</v>
      </c>
      <c r="C2041" s="15">
        <v>-99.180961999999994</v>
      </c>
      <c r="D2041" s="2" t="s">
        <v>7093</v>
      </c>
      <c r="E2041" s="14" t="s">
        <v>5119</v>
      </c>
      <c r="F2041" s="14" t="e" vm="13">
        <v>#VALUE!</v>
      </c>
      <c r="G2041" s="2" t="str">
        <f>_xlfn.XLOOKUP(E2041,missing_cities!$Q$2:$Q$56,missing_cities!$R$2:$R$56,"Not Found",0)</f>
        <v>Mexico</v>
      </c>
      <c r="H2041" t="str">
        <f>_xlfn.XLOOKUP(E2041,missing_cities!$Q$2:$Q$56,missing_cities!$S$2:$S$56,"Not Found",0)</f>
        <v>North America</v>
      </c>
      <c r="I2041" t="s">
        <v>1684</v>
      </c>
      <c r="J2041" s="15">
        <v>0.22</v>
      </c>
      <c r="K2041" t="s">
        <v>19</v>
      </c>
      <c r="L2041" s="15" t="str">
        <f t="shared" si="62"/>
        <v>9:00-18:00</v>
      </c>
      <c r="M2041" s="16">
        <f t="shared" si="63"/>
        <v>0.37</v>
      </c>
      <c r="N2041" s="15">
        <v>13.86</v>
      </c>
      <c r="O2041" s="15">
        <v>62</v>
      </c>
      <c r="P2041" t="s">
        <v>25</v>
      </c>
      <c r="Q2041">
        <v>150</v>
      </c>
      <c r="R2041" t="s">
        <v>48</v>
      </c>
      <c r="S2041">
        <v>2013</v>
      </c>
      <c r="T2041" t="s">
        <v>31</v>
      </c>
      <c r="U2041" s="15">
        <v>3.4</v>
      </c>
      <c r="V2041" s="15">
        <v>5</v>
      </c>
      <c r="W2041" t="s">
        <v>23</v>
      </c>
    </row>
    <row r="2042" spans="1:23">
      <c r="A2042" t="s">
        <v>2086</v>
      </c>
      <c r="B2042">
        <v>-69.224913999999998</v>
      </c>
      <c r="C2042" s="15">
        <v>8.3153450000000007</v>
      </c>
      <c r="D2042" s="2" t="s">
        <v>7094</v>
      </c>
      <c r="E2042" s="14" t="str">
        <f>_xlfn.XLOOKUP(C2042,missing_cities!B:B,missing_cities!C:C,"Not Found",0)</f>
        <v>Not Found</v>
      </c>
      <c r="F2042" s="14" t="s">
        <v>9990</v>
      </c>
      <c r="G2042" s="2" t="str">
        <f>_xlfn.XLOOKUP(E2042,missing_cities!$Q$2:$Q$56,missing_cities!$R$2:$R$56,"Not Found",0)</f>
        <v>Not Found</v>
      </c>
      <c r="H2042" t="str">
        <f>_xlfn.XLOOKUP(E2042,missing_cities!$Q$2:$Q$56,missing_cities!$S$2:$S$56,"Not Found",0)</f>
        <v>Not Found</v>
      </c>
      <c r="I2042" t="s">
        <v>1684</v>
      </c>
      <c r="J2042" s="15">
        <v>0.35</v>
      </c>
      <c r="K2042" t="s">
        <v>34</v>
      </c>
      <c r="L2042" s="15" t="str">
        <f t="shared" si="62"/>
        <v>6:00-22:00</v>
      </c>
      <c r="M2042" s="16">
        <f t="shared" si="63"/>
        <v>0.67</v>
      </c>
      <c r="N2042" s="15">
        <v>11.5</v>
      </c>
      <c r="O2042" s="15">
        <v>23</v>
      </c>
      <c r="P2042" t="s">
        <v>25</v>
      </c>
      <c r="Q2042">
        <v>150</v>
      </c>
      <c r="R2042" t="s">
        <v>21</v>
      </c>
      <c r="S2042">
        <v>2022</v>
      </c>
      <c r="T2042" t="s">
        <v>31</v>
      </c>
      <c r="U2042" s="15">
        <v>3.4</v>
      </c>
      <c r="V2042" s="15">
        <v>1</v>
      </c>
      <c r="W2042" t="s">
        <v>23</v>
      </c>
    </row>
    <row r="2043" spans="1:23">
      <c r="A2043" t="s">
        <v>2087</v>
      </c>
      <c r="B2043">
        <v>-33.887846000000003</v>
      </c>
      <c r="C2043" s="15">
        <v>18.405909000000001</v>
      </c>
      <c r="D2043" s="2" t="s">
        <v>7095</v>
      </c>
      <c r="E2043" s="14" t="s">
        <v>5085</v>
      </c>
      <c r="F2043" s="14" t="e" vm="12">
        <v>#VALUE!</v>
      </c>
      <c r="G2043" s="2" t="str">
        <f>_xlfn.XLOOKUP(E2043,missing_cities!$Q$2:$Q$56,missing_cities!$R$2:$R$56,"Not Found",0)</f>
        <v>South Africa</v>
      </c>
      <c r="H2043" t="str">
        <f>_xlfn.XLOOKUP(E2043,missing_cities!$Q$2:$Q$56,missing_cities!$S$2:$S$56,"Not Found",0)</f>
        <v>Africa</v>
      </c>
      <c r="I2043" t="s">
        <v>1684</v>
      </c>
      <c r="J2043" s="15">
        <v>0.18</v>
      </c>
      <c r="K2043" t="s">
        <v>19</v>
      </c>
      <c r="L2043" s="15" t="str">
        <f t="shared" si="62"/>
        <v>9:00-18:00</v>
      </c>
      <c r="M2043" s="16">
        <f t="shared" si="63"/>
        <v>0.37</v>
      </c>
      <c r="N2043" s="15">
        <v>7.16</v>
      </c>
      <c r="O2043" s="15">
        <v>92</v>
      </c>
      <c r="P2043" t="s">
        <v>39</v>
      </c>
      <c r="Q2043">
        <v>50</v>
      </c>
      <c r="R2043" t="s">
        <v>21</v>
      </c>
      <c r="S2043">
        <v>2010</v>
      </c>
      <c r="T2043" t="s">
        <v>31</v>
      </c>
      <c r="U2043" s="15">
        <v>4.2</v>
      </c>
      <c r="V2043" s="15">
        <v>8</v>
      </c>
      <c r="W2043" t="s">
        <v>27</v>
      </c>
    </row>
    <row r="2044" spans="1:23">
      <c r="A2044" t="s">
        <v>2088</v>
      </c>
      <c r="B2044">
        <v>13.837387</v>
      </c>
      <c r="C2044" s="15">
        <v>100.45094400000001</v>
      </c>
      <c r="D2044" s="2" t="s">
        <v>7096</v>
      </c>
      <c r="E2044" s="14" t="s">
        <v>5059</v>
      </c>
      <c r="F2044" s="14" t="e" vm="4">
        <v>#VALUE!</v>
      </c>
      <c r="G2044" s="2" t="str">
        <f>_xlfn.XLOOKUP(E2044,missing_cities!$Q$2:$Q$56,missing_cities!$R$2:$R$56,"Not Found",0)</f>
        <v>Thailand</v>
      </c>
      <c r="H2044" t="str">
        <f>_xlfn.XLOOKUP(E2044,missing_cities!$Q$2:$Q$56,missing_cities!$S$2:$S$56,"Not Found",0)</f>
        <v>Asia</v>
      </c>
      <c r="I2044" t="s">
        <v>1684</v>
      </c>
      <c r="J2044" s="15">
        <v>0.41</v>
      </c>
      <c r="K2044" t="s">
        <v>34</v>
      </c>
      <c r="L2044" s="15" t="str">
        <f t="shared" si="62"/>
        <v>6:00-22:00</v>
      </c>
      <c r="M2044" s="16">
        <f t="shared" si="63"/>
        <v>0.67</v>
      </c>
      <c r="N2044" s="15">
        <v>1.46</v>
      </c>
      <c r="O2044" s="15">
        <v>20</v>
      </c>
      <c r="P2044" t="s">
        <v>37</v>
      </c>
      <c r="Q2044">
        <v>22</v>
      </c>
      <c r="R2044" t="s">
        <v>48</v>
      </c>
      <c r="S2044">
        <v>2013</v>
      </c>
      <c r="T2044" t="s">
        <v>22</v>
      </c>
      <c r="U2044" s="15">
        <v>4.0999999999999996</v>
      </c>
      <c r="V2044" s="15">
        <v>10</v>
      </c>
      <c r="W2044" t="s">
        <v>27</v>
      </c>
    </row>
    <row r="2045" spans="1:23">
      <c r="A2045" t="s">
        <v>2089</v>
      </c>
      <c r="B2045">
        <v>52.507026000000003</v>
      </c>
      <c r="C2045" s="15">
        <v>13.314412000000001</v>
      </c>
      <c r="D2045" s="2" t="s">
        <v>7097</v>
      </c>
      <c r="E2045" s="14" t="s">
        <v>5057</v>
      </c>
      <c r="F2045" s="14" t="e" vm="3">
        <v>#VALUE!</v>
      </c>
      <c r="G2045" s="2" t="str">
        <f>_xlfn.XLOOKUP(E2045,missing_cities!$Q$2:$Q$56,missing_cities!$R$2:$R$56,"Not Found",0)</f>
        <v>Germany</v>
      </c>
      <c r="H2045" t="str">
        <f>_xlfn.XLOOKUP(E2045,missing_cities!$Q$2:$Q$56,missing_cities!$S$2:$S$56,"Not Found",0)</f>
        <v>Europe</v>
      </c>
      <c r="I2045" t="s">
        <v>1684</v>
      </c>
      <c r="J2045" s="15">
        <v>0.48</v>
      </c>
      <c r="K2045" s="1">
        <v>45862</v>
      </c>
      <c r="L2045" s="15" t="str">
        <f t="shared" si="62"/>
        <v>9.00-21.00</v>
      </c>
      <c r="M2045" s="16">
        <f t="shared" si="63"/>
        <v>12</v>
      </c>
      <c r="N2045" s="15">
        <v>2.85</v>
      </c>
      <c r="O2045" s="15">
        <v>21</v>
      </c>
      <c r="P2045" t="s">
        <v>25</v>
      </c>
      <c r="Q2045">
        <v>50</v>
      </c>
      <c r="R2045" t="s">
        <v>76</v>
      </c>
      <c r="S2045">
        <v>2021</v>
      </c>
      <c r="T2045" t="s">
        <v>31</v>
      </c>
      <c r="U2045" s="15">
        <v>4</v>
      </c>
      <c r="V2045" s="15">
        <v>2</v>
      </c>
      <c r="W2045" t="s">
        <v>32</v>
      </c>
    </row>
    <row r="2046" spans="1:23">
      <c r="A2046" t="s">
        <v>2090</v>
      </c>
      <c r="B2046">
        <v>-25.964345000000002</v>
      </c>
      <c r="C2046" s="15">
        <v>19.657685000000001</v>
      </c>
      <c r="D2046" s="2" t="s">
        <v>7098</v>
      </c>
      <c r="E2046" s="14">
        <f>_xlfn.XLOOKUP(C2046,missing_cities!B:B,missing_cities!C:C,"Not Found",0)</f>
        <v>0</v>
      </c>
      <c r="F2046" s="14" t="s">
        <v>9990</v>
      </c>
      <c r="G2046" s="2" t="str">
        <f>_xlfn.XLOOKUP(E2046,missing_cities!$Q$2:$Q$56,missing_cities!$R$2:$R$56,"Not Found",0)</f>
        <v>Not Found</v>
      </c>
      <c r="H2046" t="str">
        <f>_xlfn.XLOOKUP(E2046,missing_cities!$Q$2:$Q$56,missing_cities!$S$2:$S$56,"Not Found",0)</f>
        <v>Not Found</v>
      </c>
      <c r="I2046" t="s">
        <v>1684</v>
      </c>
      <c r="J2046" s="15">
        <v>0.19</v>
      </c>
      <c r="K2046" t="s">
        <v>19</v>
      </c>
      <c r="L2046" s="15" t="str">
        <f t="shared" si="62"/>
        <v>9:00-18:00</v>
      </c>
      <c r="M2046" s="16">
        <f t="shared" si="63"/>
        <v>0.37</v>
      </c>
      <c r="N2046" s="15">
        <v>3.99</v>
      </c>
      <c r="O2046" s="15">
        <v>60</v>
      </c>
      <c r="P2046" t="s">
        <v>29</v>
      </c>
      <c r="Q2046">
        <v>22</v>
      </c>
      <c r="R2046" t="s">
        <v>48</v>
      </c>
      <c r="S2046">
        <v>2019</v>
      </c>
      <c r="T2046" t="s">
        <v>31</v>
      </c>
      <c r="U2046" s="15">
        <v>3.7</v>
      </c>
      <c r="V2046" s="15">
        <v>10</v>
      </c>
      <c r="W2046" t="s">
        <v>32</v>
      </c>
    </row>
    <row r="2047" spans="1:23">
      <c r="A2047" t="s">
        <v>2091</v>
      </c>
      <c r="B2047">
        <v>55.71537</v>
      </c>
      <c r="C2047" s="15">
        <v>37.686833</v>
      </c>
      <c r="D2047" s="2" t="s">
        <v>7099</v>
      </c>
      <c r="E2047" s="14" t="s">
        <v>5052</v>
      </c>
      <c r="F2047" s="14" t="e" vm="2">
        <v>#VALUE!</v>
      </c>
      <c r="G2047" s="2" t="str">
        <f>_xlfn.XLOOKUP(E2047,missing_cities!$Q$2:$Q$56,missing_cities!$R$2:$R$56,"Not Found",0)</f>
        <v>Russia</v>
      </c>
      <c r="H2047" t="str">
        <f>_xlfn.XLOOKUP(E2047,missing_cities!$Q$2:$Q$56,missing_cities!$S$2:$S$56,"Not Found",0)</f>
        <v>Europe</v>
      </c>
      <c r="I2047" t="s">
        <v>1684</v>
      </c>
      <c r="J2047" s="15">
        <v>0.44</v>
      </c>
      <c r="K2047" t="s">
        <v>19</v>
      </c>
      <c r="L2047" s="15" t="str">
        <f t="shared" si="62"/>
        <v>9:00-18:00</v>
      </c>
      <c r="M2047" s="16">
        <f t="shared" si="63"/>
        <v>0.37</v>
      </c>
      <c r="N2047" s="15">
        <v>4.32</v>
      </c>
      <c r="O2047" s="15">
        <v>20</v>
      </c>
      <c r="P2047" t="s">
        <v>25</v>
      </c>
      <c r="Q2047">
        <v>50</v>
      </c>
      <c r="R2047" t="s">
        <v>21</v>
      </c>
      <c r="S2047">
        <v>2010</v>
      </c>
      <c r="T2047" t="s">
        <v>22</v>
      </c>
      <c r="U2047" s="15">
        <v>4.5</v>
      </c>
      <c r="V2047" s="15">
        <v>2</v>
      </c>
      <c r="W2047" t="s">
        <v>27</v>
      </c>
    </row>
    <row r="2048" spans="1:23">
      <c r="A2048" t="s">
        <v>2092</v>
      </c>
      <c r="B2048">
        <v>34.195379000000003</v>
      </c>
      <c r="C2048" s="15">
        <v>-118.23214900000001</v>
      </c>
      <c r="D2048" s="2" t="s">
        <v>7100</v>
      </c>
      <c r="E2048" s="14" t="s">
        <v>5111</v>
      </c>
      <c r="F2048" s="14" t="e" vm="5">
        <v>#VALUE!</v>
      </c>
      <c r="G2048" s="2" t="str">
        <f>_xlfn.XLOOKUP(E2048,missing_cities!$Q$2:$Q$56,missing_cities!$R$2:$R$56,"Not Found",0)</f>
        <v>United States</v>
      </c>
      <c r="H2048" t="str">
        <f>_xlfn.XLOOKUP(E2048,missing_cities!$Q$2:$Q$56,missing_cities!$S$2:$S$56,"Not Found",0)</f>
        <v>North America</v>
      </c>
      <c r="I2048" t="s">
        <v>1684</v>
      </c>
      <c r="J2048" s="15">
        <v>0.45</v>
      </c>
      <c r="K2048" t="s">
        <v>34</v>
      </c>
      <c r="L2048" s="15" t="str">
        <f t="shared" si="62"/>
        <v>6:00-22:00</v>
      </c>
      <c r="M2048" s="16">
        <f t="shared" si="63"/>
        <v>0.67</v>
      </c>
      <c r="N2048" s="15">
        <v>14.71</v>
      </c>
      <c r="O2048" s="15">
        <v>75</v>
      </c>
      <c r="P2048" t="s">
        <v>20</v>
      </c>
      <c r="Q2048">
        <v>150</v>
      </c>
      <c r="R2048" t="s">
        <v>21</v>
      </c>
      <c r="S2048">
        <v>2023</v>
      </c>
      <c r="T2048" t="s">
        <v>22</v>
      </c>
      <c r="U2048" s="15">
        <v>4.5999999999999996</v>
      </c>
      <c r="V2048" s="15">
        <v>8</v>
      </c>
      <c r="W2048" t="s">
        <v>27</v>
      </c>
    </row>
    <row r="2049" spans="1:23">
      <c r="A2049" t="s">
        <v>2093</v>
      </c>
      <c r="B2049">
        <v>18.948073000000001</v>
      </c>
      <c r="C2049" s="15">
        <v>72.920725000000004</v>
      </c>
      <c r="D2049" s="2" t="s">
        <v>7101</v>
      </c>
      <c r="E2049" s="14" t="s">
        <v>5079</v>
      </c>
      <c r="F2049" s="14" t="e" vm="11">
        <v>#VALUE!</v>
      </c>
      <c r="G2049" s="2" t="str">
        <f>_xlfn.XLOOKUP(E2049,missing_cities!$Q$2:$Q$56,missing_cities!$R$2:$R$56,"Not Found",0)</f>
        <v>India</v>
      </c>
      <c r="H2049" t="str">
        <f>_xlfn.XLOOKUP(E2049,missing_cities!$Q$2:$Q$56,missing_cities!$S$2:$S$56,"Not Found",0)</f>
        <v>Asia</v>
      </c>
      <c r="I2049" t="s">
        <v>1684</v>
      </c>
      <c r="J2049" s="15">
        <v>0.28999999999999998</v>
      </c>
      <c r="K2049" t="s">
        <v>19</v>
      </c>
      <c r="L2049" s="15" t="str">
        <f t="shared" si="62"/>
        <v>9:00-18:00</v>
      </c>
      <c r="M2049" s="16">
        <f t="shared" si="63"/>
        <v>0.37</v>
      </c>
      <c r="N2049" s="15">
        <v>6.49</v>
      </c>
      <c r="O2049" s="15">
        <v>91</v>
      </c>
      <c r="P2049" t="s">
        <v>39</v>
      </c>
      <c r="Q2049">
        <v>150</v>
      </c>
      <c r="R2049" t="s">
        <v>40</v>
      </c>
      <c r="S2049">
        <v>2015</v>
      </c>
      <c r="T2049" t="s">
        <v>22</v>
      </c>
      <c r="U2049" s="15">
        <v>3.6</v>
      </c>
      <c r="V2049" s="15">
        <v>8</v>
      </c>
      <c r="W2049" t="s">
        <v>23</v>
      </c>
    </row>
    <row r="2050" spans="1:23">
      <c r="A2050" t="s">
        <v>2094</v>
      </c>
      <c r="B2050">
        <v>52.554777999999999</v>
      </c>
      <c r="C2050" s="15">
        <v>13.399112000000001</v>
      </c>
      <c r="D2050" s="2" t="s">
        <v>7102</v>
      </c>
      <c r="E2050" s="14" t="s">
        <v>5057</v>
      </c>
      <c r="F2050" s="14" t="e" vm="3">
        <v>#VALUE!</v>
      </c>
      <c r="G2050" s="2" t="str">
        <f>_xlfn.XLOOKUP(E2050,missing_cities!$Q$2:$Q$56,missing_cities!$R$2:$R$56,"Not Found",0)</f>
        <v>Germany</v>
      </c>
      <c r="H2050" t="str">
        <f>_xlfn.XLOOKUP(E2050,missing_cities!$Q$2:$Q$56,missing_cities!$S$2:$S$56,"Not Found",0)</f>
        <v>Europe</v>
      </c>
      <c r="I2050" t="s">
        <v>1684</v>
      </c>
      <c r="J2050" s="15">
        <v>0.46</v>
      </c>
      <c r="K2050" s="1">
        <v>45862</v>
      </c>
      <c r="L2050" s="15" t="str">
        <f t="shared" si="62"/>
        <v>9.00-21.00</v>
      </c>
      <c r="M2050" s="16">
        <f t="shared" si="63"/>
        <v>12</v>
      </c>
      <c r="N2050" s="15">
        <v>13.82</v>
      </c>
      <c r="O2050" s="15">
        <v>77</v>
      </c>
      <c r="P2050" t="s">
        <v>25</v>
      </c>
      <c r="Q2050">
        <v>350</v>
      </c>
      <c r="R2050" t="s">
        <v>21</v>
      </c>
      <c r="S2050">
        <v>2022</v>
      </c>
      <c r="T2050" t="s">
        <v>22</v>
      </c>
      <c r="U2050" s="15">
        <v>3.3</v>
      </c>
      <c r="V2050" s="15">
        <v>6</v>
      </c>
      <c r="W2050" t="s">
        <v>32</v>
      </c>
    </row>
    <row r="2051" spans="1:23">
      <c r="A2051" t="s">
        <v>2095</v>
      </c>
      <c r="B2051">
        <v>-33.82479</v>
      </c>
      <c r="C2051" s="15">
        <v>18.434529999999999</v>
      </c>
      <c r="D2051" s="2" t="s">
        <v>7103</v>
      </c>
      <c r="E2051" s="14" t="s">
        <v>5085</v>
      </c>
      <c r="F2051" s="14" t="e" vm="12">
        <v>#VALUE!</v>
      </c>
      <c r="G2051" s="2" t="str">
        <f>_xlfn.XLOOKUP(E2051,missing_cities!$Q$2:$Q$56,missing_cities!$R$2:$R$56,"Not Found",0)</f>
        <v>South Africa</v>
      </c>
      <c r="H2051" t="str">
        <f>_xlfn.XLOOKUP(E2051,missing_cities!$Q$2:$Q$56,missing_cities!$S$2:$S$56,"Not Found",0)</f>
        <v>Africa</v>
      </c>
      <c r="I2051" t="s">
        <v>1684</v>
      </c>
      <c r="J2051" s="15">
        <v>0.25</v>
      </c>
      <c r="K2051" t="s">
        <v>34</v>
      </c>
      <c r="L2051" s="15" t="str">
        <f t="shared" ref="L2051:L2114" si="64">IF(ISNUMBER(SEARCH("-",K2051)),K2051,"9.00-21.00")</f>
        <v>6:00-22:00</v>
      </c>
      <c r="M2051" s="16">
        <f t="shared" ref="M2051:M2114" si="65">IF(ISNUMBER(SEARCH("-", L2051)), TEXT(RIGHT(L2051, LEN(L2051) - FIND("-", L2051)), "0.00") - TEXT(LEFT(L2051, FIND("-", L2051)-1), "0.00"), "")</f>
        <v>0.67</v>
      </c>
      <c r="N2051" s="15">
        <v>7.56</v>
      </c>
      <c r="O2051" s="15">
        <v>98</v>
      </c>
      <c r="P2051" t="s">
        <v>39</v>
      </c>
      <c r="Q2051">
        <v>22</v>
      </c>
      <c r="R2051" t="s">
        <v>48</v>
      </c>
      <c r="S2051">
        <v>2013</v>
      </c>
      <c r="T2051" t="s">
        <v>22</v>
      </c>
      <c r="U2051" s="15">
        <v>5</v>
      </c>
      <c r="V2051" s="15">
        <v>4</v>
      </c>
      <c r="W2051" t="s">
        <v>27</v>
      </c>
    </row>
    <row r="2052" spans="1:23">
      <c r="A2052" t="s">
        <v>2096</v>
      </c>
      <c r="B2052">
        <v>37.556992000000001</v>
      </c>
      <c r="C2052" s="15">
        <v>127.096645</v>
      </c>
      <c r="D2052" s="2" t="s">
        <v>7104</v>
      </c>
      <c r="E2052" s="14" t="s">
        <v>5063</v>
      </c>
      <c r="F2052" s="14" t="e" vm="6">
        <v>#VALUE!</v>
      </c>
      <c r="G2052" s="2" t="str">
        <f>_xlfn.XLOOKUP(E2052,missing_cities!$Q$2:$Q$56,missing_cities!$R$2:$R$56,"Not Found",0)</f>
        <v>South Korea</v>
      </c>
      <c r="H2052" t="str">
        <f>_xlfn.XLOOKUP(E2052,missing_cities!$Q$2:$Q$56,missing_cities!$S$2:$S$56,"Not Found",0)</f>
        <v>Asia</v>
      </c>
      <c r="I2052" t="s">
        <v>1684</v>
      </c>
      <c r="J2052" s="15">
        <v>0.47</v>
      </c>
      <c r="K2052" t="s">
        <v>19</v>
      </c>
      <c r="L2052" s="15" t="str">
        <f t="shared" si="64"/>
        <v>9:00-18:00</v>
      </c>
      <c r="M2052" s="16">
        <f t="shared" si="65"/>
        <v>0.37</v>
      </c>
      <c r="N2052" s="15">
        <v>8.57</v>
      </c>
      <c r="O2052" s="15">
        <v>40</v>
      </c>
      <c r="P2052" t="s">
        <v>37</v>
      </c>
      <c r="Q2052">
        <v>50</v>
      </c>
      <c r="R2052" t="s">
        <v>42</v>
      </c>
      <c r="S2052">
        <v>2023</v>
      </c>
      <c r="T2052" t="s">
        <v>31</v>
      </c>
      <c r="U2052" s="15">
        <v>3.5</v>
      </c>
      <c r="V2052" s="15">
        <v>8</v>
      </c>
      <c r="W2052" t="s">
        <v>27</v>
      </c>
    </row>
    <row r="2053" spans="1:23">
      <c r="A2053" t="s">
        <v>2097</v>
      </c>
      <c r="B2053">
        <v>-23.634214</v>
      </c>
      <c r="C2053" s="15">
        <v>-46.545088999999997</v>
      </c>
      <c r="D2053" s="2" t="s">
        <v>7105</v>
      </c>
      <c r="E2053" s="14" t="s">
        <v>5067</v>
      </c>
      <c r="F2053" s="14" t="e" vm="7">
        <v>#VALUE!</v>
      </c>
      <c r="G2053" s="2" t="str">
        <f>_xlfn.XLOOKUP(E2053,missing_cities!$Q$2:$Q$56,missing_cities!$R$2:$R$56,"Not Found",0)</f>
        <v>Brazil</v>
      </c>
      <c r="H2053" t="str">
        <f>_xlfn.XLOOKUP(E2053,missing_cities!$Q$2:$Q$56,missing_cities!$S$2:$S$56,"Not Found",0)</f>
        <v>South America</v>
      </c>
      <c r="I2053" t="s">
        <v>1684</v>
      </c>
      <c r="J2053" s="15">
        <v>0.25</v>
      </c>
      <c r="K2053" t="s">
        <v>34</v>
      </c>
      <c r="L2053" s="15" t="str">
        <f t="shared" si="64"/>
        <v>6:00-22:00</v>
      </c>
      <c r="M2053" s="16">
        <f t="shared" si="65"/>
        <v>0.67</v>
      </c>
      <c r="N2053" s="15">
        <v>1.71</v>
      </c>
      <c r="O2053" s="15">
        <v>82</v>
      </c>
      <c r="P2053" t="s">
        <v>29</v>
      </c>
      <c r="Q2053">
        <v>22</v>
      </c>
      <c r="R2053" t="s">
        <v>42</v>
      </c>
      <c r="S2053">
        <v>2010</v>
      </c>
      <c r="T2053" t="s">
        <v>22</v>
      </c>
      <c r="U2053" s="15">
        <v>3.5</v>
      </c>
      <c r="V2053" s="15">
        <v>5</v>
      </c>
      <c r="W2053" t="s">
        <v>27</v>
      </c>
    </row>
    <row r="2054" spans="1:23">
      <c r="A2054" t="s">
        <v>2098</v>
      </c>
      <c r="B2054">
        <v>25.293735000000002</v>
      </c>
      <c r="C2054" s="15">
        <v>55.200519</v>
      </c>
      <c r="D2054" s="2" t="s">
        <v>7106</v>
      </c>
      <c r="E2054" s="14" t="s">
        <v>5076</v>
      </c>
      <c r="F2054" s="14" t="e" vm="10">
        <v>#VALUE!</v>
      </c>
      <c r="G2054" s="2" t="str">
        <f>_xlfn.XLOOKUP(E2054,missing_cities!$Q$2:$Q$56,missing_cities!$R$2:$R$56,"Not Found",0)</f>
        <v>United Arab Emirates</v>
      </c>
      <c r="H2054" t="str">
        <f>_xlfn.XLOOKUP(E2054,missing_cities!$Q$2:$Q$56,missing_cities!$S$2:$S$56,"Not Found",0)</f>
        <v>Asia</v>
      </c>
      <c r="I2054" t="s">
        <v>1684</v>
      </c>
      <c r="J2054" s="15">
        <v>0.36</v>
      </c>
      <c r="K2054" t="s">
        <v>19</v>
      </c>
      <c r="L2054" s="15" t="str">
        <f t="shared" si="64"/>
        <v>9:00-18:00</v>
      </c>
      <c r="M2054" s="16">
        <f t="shared" si="65"/>
        <v>0.37</v>
      </c>
      <c r="N2054" s="15">
        <v>6.22</v>
      </c>
      <c r="O2054" s="15">
        <v>86</v>
      </c>
      <c r="P2054" t="s">
        <v>25</v>
      </c>
      <c r="Q2054">
        <v>150</v>
      </c>
      <c r="R2054" t="s">
        <v>48</v>
      </c>
      <c r="S2054">
        <v>2017</v>
      </c>
      <c r="T2054" t="s">
        <v>31</v>
      </c>
      <c r="U2054" s="15">
        <v>4.2</v>
      </c>
      <c r="V2054" s="15">
        <v>6</v>
      </c>
      <c r="W2054" t="s">
        <v>23</v>
      </c>
    </row>
    <row r="2055" spans="1:23">
      <c r="A2055" t="s">
        <v>2099</v>
      </c>
      <c r="B2055">
        <v>34.101843000000002</v>
      </c>
      <c r="C2055" s="15">
        <v>-118.28718000000001</v>
      </c>
      <c r="D2055" s="2" t="s">
        <v>7107</v>
      </c>
      <c r="E2055" s="14" t="s">
        <v>5111</v>
      </c>
      <c r="F2055" s="14" t="e" vm="5">
        <v>#VALUE!</v>
      </c>
      <c r="G2055" s="2" t="str">
        <f>_xlfn.XLOOKUP(E2055,missing_cities!$Q$2:$Q$56,missing_cities!$R$2:$R$56,"Not Found",0)</f>
        <v>United States</v>
      </c>
      <c r="H2055" t="str">
        <f>_xlfn.XLOOKUP(E2055,missing_cities!$Q$2:$Q$56,missing_cities!$S$2:$S$56,"Not Found",0)</f>
        <v>North America</v>
      </c>
      <c r="I2055" t="s">
        <v>1684</v>
      </c>
      <c r="J2055" s="15">
        <v>0.44</v>
      </c>
      <c r="K2055" t="s">
        <v>34</v>
      </c>
      <c r="L2055" s="15" t="str">
        <f t="shared" si="64"/>
        <v>6:00-22:00</v>
      </c>
      <c r="M2055" s="16">
        <f t="shared" si="65"/>
        <v>0.67</v>
      </c>
      <c r="N2055" s="15">
        <v>7.81</v>
      </c>
      <c r="O2055" s="15">
        <v>71</v>
      </c>
      <c r="P2055" t="s">
        <v>37</v>
      </c>
      <c r="Q2055">
        <v>50</v>
      </c>
      <c r="R2055" t="s">
        <v>132</v>
      </c>
      <c r="S2055">
        <v>2016</v>
      </c>
      <c r="T2055" t="s">
        <v>31</v>
      </c>
      <c r="U2055" s="15">
        <v>3.3</v>
      </c>
      <c r="V2055" s="15">
        <v>1</v>
      </c>
      <c r="W2055" t="s">
        <v>27</v>
      </c>
    </row>
    <row r="2056" spans="1:23">
      <c r="A2056" t="s">
        <v>2100</v>
      </c>
      <c r="B2056">
        <v>-33.747107</v>
      </c>
      <c r="C2056" s="15">
        <v>151.33564999999999</v>
      </c>
      <c r="D2056" s="2" t="s">
        <v>7108</v>
      </c>
      <c r="E2056" s="14" t="s">
        <v>5069</v>
      </c>
      <c r="F2056" s="14" t="e" vm="8">
        <v>#VALUE!</v>
      </c>
      <c r="G2056" s="2" t="str">
        <f>_xlfn.XLOOKUP(E2056,missing_cities!$Q$2:$Q$56,missing_cities!$R$2:$R$56,"Not Found",0)</f>
        <v>Australia</v>
      </c>
      <c r="H2056" t="str">
        <f>_xlfn.XLOOKUP(E2056,missing_cities!$Q$2:$Q$56,missing_cities!$S$2:$S$56,"Not Found",0)</f>
        <v>Australia</v>
      </c>
      <c r="I2056" t="s">
        <v>1684</v>
      </c>
      <c r="J2056" s="15">
        <v>0.27</v>
      </c>
      <c r="K2056" t="s">
        <v>19</v>
      </c>
      <c r="L2056" s="15" t="str">
        <f t="shared" si="64"/>
        <v>9:00-18:00</v>
      </c>
      <c r="M2056" s="16">
        <f t="shared" si="65"/>
        <v>0.37</v>
      </c>
      <c r="N2056" s="15">
        <v>6.18</v>
      </c>
      <c r="O2056" s="15">
        <v>70</v>
      </c>
      <c r="P2056" t="s">
        <v>25</v>
      </c>
      <c r="Q2056">
        <v>50</v>
      </c>
      <c r="R2056" t="s">
        <v>42</v>
      </c>
      <c r="S2056">
        <v>2012</v>
      </c>
      <c r="T2056" t="s">
        <v>22</v>
      </c>
      <c r="U2056" s="15">
        <v>4.2</v>
      </c>
      <c r="V2056" s="15">
        <v>5</v>
      </c>
      <c r="W2056" t="s">
        <v>32</v>
      </c>
    </row>
    <row r="2057" spans="1:23">
      <c r="A2057" t="s">
        <v>2101</v>
      </c>
      <c r="B2057">
        <v>25.352323999999999</v>
      </c>
      <c r="C2057" s="15">
        <v>55.250689999999999</v>
      </c>
      <c r="D2057" s="2" t="s">
        <v>7109</v>
      </c>
      <c r="E2057" s="14" t="s">
        <v>5076</v>
      </c>
      <c r="F2057" s="14" t="e" vm="10">
        <v>#VALUE!</v>
      </c>
      <c r="G2057" s="2" t="str">
        <f>_xlfn.XLOOKUP(E2057,missing_cities!$Q$2:$Q$56,missing_cities!$R$2:$R$56,"Not Found",0)</f>
        <v>United Arab Emirates</v>
      </c>
      <c r="H2057" t="str">
        <f>_xlfn.XLOOKUP(E2057,missing_cities!$Q$2:$Q$56,missing_cities!$S$2:$S$56,"Not Found",0)</f>
        <v>Asia</v>
      </c>
      <c r="I2057" t="s">
        <v>1684</v>
      </c>
      <c r="J2057" s="15">
        <v>0.31</v>
      </c>
      <c r="K2057" t="s">
        <v>19</v>
      </c>
      <c r="L2057" s="15" t="str">
        <f t="shared" si="64"/>
        <v>9:00-18:00</v>
      </c>
      <c r="M2057" s="16">
        <f t="shared" si="65"/>
        <v>0.37</v>
      </c>
      <c r="N2057" s="15">
        <v>6.85</v>
      </c>
      <c r="O2057" s="15">
        <v>78</v>
      </c>
      <c r="P2057" t="s">
        <v>37</v>
      </c>
      <c r="Q2057">
        <v>150</v>
      </c>
      <c r="R2057" t="s">
        <v>48</v>
      </c>
      <c r="S2057">
        <v>2016</v>
      </c>
      <c r="T2057" t="s">
        <v>22</v>
      </c>
      <c r="U2057" s="15">
        <v>4.5</v>
      </c>
      <c r="V2057" s="15">
        <v>10</v>
      </c>
      <c r="W2057" t="s">
        <v>32</v>
      </c>
    </row>
    <row r="2058" spans="1:23">
      <c r="A2058" t="s">
        <v>2102</v>
      </c>
      <c r="B2058">
        <v>-44.295779000000003</v>
      </c>
      <c r="C2058" s="15">
        <v>-159.16967700000001</v>
      </c>
      <c r="D2058" s="2" t="s">
        <v>7110</v>
      </c>
      <c r="E2058" s="14" t="str">
        <f>_xlfn.XLOOKUP(C2058,missing_cities!B:B,missing_cities!C:C,"Not Found",0)</f>
        <v>Error</v>
      </c>
      <c r="F2058" s="14" t="s">
        <v>9987</v>
      </c>
      <c r="G2058" s="2" t="str">
        <f>_xlfn.XLOOKUP(E2058,missing_cities!$Q$2:$Q$56,missing_cities!$R$2:$R$56,"Not Found",0)</f>
        <v>Error</v>
      </c>
      <c r="H2058" t="str">
        <f>_xlfn.XLOOKUP(E2058,missing_cities!$Q$2:$Q$56,missing_cities!$S$2:$S$56,"Not Found",0)</f>
        <v>Error</v>
      </c>
      <c r="I2058" t="s">
        <v>1684</v>
      </c>
      <c r="J2058" s="15">
        <v>0.22</v>
      </c>
      <c r="K2058" t="s">
        <v>34</v>
      </c>
      <c r="L2058" s="15" t="str">
        <f t="shared" si="64"/>
        <v>6:00-22:00</v>
      </c>
      <c r="M2058" s="16">
        <f t="shared" si="65"/>
        <v>0.67</v>
      </c>
      <c r="N2058" s="15">
        <v>13.98</v>
      </c>
      <c r="O2058" s="15">
        <v>49</v>
      </c>
      <c r="P2058" t="s">
        <v>29</v>
      </c>
      <c r="Q2058">
        <v>350</v>
      </c>
      <c r="R2058" t="s">
        <v>48</v>
      </c>
      <c r="S2058">
        <v>2013</v>
      </c>
      <c r="T2058" t="s">
        <v>31</v>
      </c>
      <c r="U2058" s="15">
        <v>4.4000000000000004</v>
      </c>
      <c r="V2058" s="15">
        <v>8</v>
      </c>
      <c r="W2058" t="s">
        <v>23</v>
      </c>
    </row>
    <row r="2059" spans="1:23">
      <c r="A2059" t="s">
        <v>2103</v>
      </c>
      <c r="B2059">
        <v>34.024965000000002</v>
      </c>
      <c r="C2059" s="15">
        <v>-118.33365999999999</v>
      </c>
      <c r="D2059" s="2" t="s">
        <v>7111</v>
      </c>
      <c r="E2059" s="14" t="s">
        <v>5111</v>
      </c>
      <c r="F2059" s="14" t="e" vm="5">
        <v>#VALUE!</v>
      </c>
      <c r="G2059" s="2" t="str">
        <f>_xlfn.XLOOKUP(E2059,missing_cities!$Q$2:$Q$56,missing_cities!$R$2:$R$56,"Not Found",0)</f>
        <v>United States</v>
      </c>
      <c r="H2059" t="str">
        <f>_xlfn.XLOOKUP(E2059,missing_cities!$Q$2:$Q$56,missing_cities!$S$2:$S$56,"Not Found",0)</f>
        <v>North America</v>
      </c>
      <c r="I2059" t="s">
        <v>1684</v>
      </c>
      <c r="J2059" s="15">
        <v>0.47</v>
      </c>
      <c r="K2059" t="s">
        <v>19</v>
      </c>
      <c r="L2059" s="15" t="str">
        <f t="shared" si="64"/>
        <v>9:00-18:00</v>
      </c>
      <c r="M2059" s="16">
        <f t="shared" si="65"/>
        <v>0.37</v>
      </c>
      <c r="N2059" s="15">
        <v>5.59</v>
      </c>
      <c r="O2059" s="15">
        <v>42</v>
      </c>
      <c r="P2059" t="s">
        <v>29</v>
      </c>
      <c r="Q2059">
        <v>22</v>
      </c>
      <c r="R2059" t="s">
        <v>46</v>
      </c>
      <c r="S2059">
        <v>2019</v>
      </c>
      <c r="T2059" t="s">
        <v>22</v>
      </c>
      <c r="U2059" s="15">
        <v>4.5999999999999996</v>
      </c>
      <c r="V2059" s="15">
        <v>1</v>
      </c>
      <c r="W2059" t="s">
        <v>32</v>
      </c>
    </row>
    <row r="2060" spans="1:23">
      <c r="A2060" t="s">
        <v>2104</v>
      </c>
      <c r="B2060">
        <v>-33.841740999999999</v>
      </c>
      <c r="C2060" s="15">
        <v>18.597306</v>
      </c>
      <c r="D2060" s="2" t="s">
        <v>7112</v>
      </c>
      <c r="E2060" s="14" t="s">
        <v>5085</v>
      </c>
      <c r="F2060" s="14" t="e" vm="12">
        <v>#VALUE!</v>
      </c>
      <c r="G2060" s="2" t="str">
        <f>_xlfn.XLOOKUP(E2060,missing_cities!$Q$2:$Q$56,missing_cities!$R$2:$R$56,"Not Found",0)</f>
        <v>South Africa</v>
      </c>
      <c r="H2060" t="str">
        <f>_xlfn.XLOOKUP(E2060,missing_cities!$Q$2:$Q$56,missing_cities!$S$2:$S$56,"Not Found",0)</f>
        <v>Africa</v>
      </c>
      <c r="I2060" t="s">
        <v>1684</v>
      </c>
      <c r="J2060" s="15">
        <v>0.48</v>
      </c>
      <c r="K2060" t="s">
        <v>34</v>
      </c>
      <c r="L2060" s="15" t="str">
        <f t="shared" si="64"/>
        <v>6:00-22:00</v>
      </c>
      <c r="M2060" s="16">
        <f t="shared" si="65"/>
        <v>0.67</v>
      </c>
      <c r="N2060" s="15">
        <v>13.86</v>
      </c>
      <c r="O2060" s="15">
        <v>77</v>
      </c>
      <c r="P2060" t="s">
        <v>25</v>
      </c>
      <c r="Q2060">
        <v>150</v>
      </c>
      <c r="R2060" t="s">
        <v>21</v>
      </c>
      <c r="S2060">
        <v>2023</v>
      </c>
      <c r="T2060" t="s">
        <v>31</v>
      </c>
      <c r="U2060" s="15">
        <v>4.9000000000000004</v>
      </c>
      <c r="V2060" s="15">
        <v>4</v>
      </c>
      <c r="W2060" t="s">
        <v>23</v>
      </c>
    </row>
    <row r="2061" spans="1:23">
      <c r="A2061" t="s">
        <v>2105</v>
      </c>
      <c r="B2061">
        <v>39.960048999999998</v>
      </c>
      <c r="C2061" s="15">
        <v>116.216049</v>
      </c>
      <c r="D2061" s="2" t="s">
        <v>7113</v>
      </c>
      <c r="E2061" s="14" t="s">
        <v>5071</v>
      </c>
      <c r="F2061" s="14" t="e" vm="9">
        <v>#VALUE!</v>
      </c>
      <c r="G2061" s="2" t="str">
        <f>_xlfn.XLOOKUP(E2061,missing_cities!$Q$2:$Q$56,missing_cities!$R$2:$R$56,"Not Found",0)</f>
        <v>China</v>
      </c>
      <c r="H2061" t="str">
        <f>_xlfn.XLOOKUP(E2061,missing_cities!$Q$2:$Q$56,missing_cities!$S$2:$S$56,"Not Found",0)</f>
        <v>Asia</v>
      </c>
      <c r="I2061" t="s">
        <v>1684</v>
      </c>
      <c r="J2061" s="15">
        <v>0.47</v>
      </c>
      <c r="K2061" t="s">
        <v>19</v>
      </c>
      <c r="L2061" s="15" t="str">
        <f t="shared" si="64"/>
        <v>9:00-18:00</v>
      </c>
      <c r="M2061" s="16">
        <f t="shared" si="65"/>
        <v>0.37</v>
      </c>
      <c r="N2061" s="15">
        <v>3.51</v>
      </c>
      <c r="O2061" s="15">
        <v>84</v>
      </c>
      <c r="P2061" t="s">
        <v>29</v>
      </c>
      <c r="Q2061">
        <v>22</v>
      </c>
      <c r="R2061" t="s">
        <v>21</v>
      </c>
      <c r="S2061">
        <v>2017</v>
      </c>
      <c r="T2061" t="s">
        <v>22</v>
      </c>
      <c r="U2061" s="15">
        <v>4.7</v>
      </c>
      <c r="V2061" s="15">
        <v>7</v>
      </c>
      <c r="W2061" t="s">
        <v>23</v>
      </c>
    </row>
    <row r="2062" spans="1:23">
      <c r="A2062" t="s">
        <v>2106</v>
      </c>
      <c r="B2062">
        <v>55.862757000000002</v>
      </c>
      <c r="C2062" s="15">
        <v>37.572209999999998</v>
      </c>
      <c r="D2062" s="2" t="s">
        <v>7114</v>
      </c>
      <c r="E2062" s="14" t="s">
        <v>5052</v>
      </c>
      <c r="F2062" s="14" t="e" vm="2">
        <v>#VALUE!</v>
      </c>
      <c r="G2062" s="2" t="str">
        <f>_xlfn.XLOOKUP(E2062,missing_cities!$Q$2:$Q$56,missing_cities!$R$2:$R$56,"Not Found",0)</f>
        <v>Russia</v>
      </c>
      <c r="H2062" t="str">
        <f>_xlfn.XLOOKUP(E2062,missing_cities!$Q$2:$Q$56,missing_cities!$S$2:$S$56,"Not Found",0)</f>
        <v>Europe</v>
      </c>
      <c r="I2062" t="s">
        <v>1684</v>
      </c>
      <c r="J2062" s="15">
        <v>0.46</v>
      </c>
      <c r="K2062" s="1">
        <v>45862</v>
      </c>
      <c r="L2062" s="15" t="str">
        <f t="shared" si="64"/>
        <v>9.00-21.00</v>
      </c>
      <c r="M2062" s="16">
        <f t="shared" si="65"/>
        <v>12</v>
      </c>
      <c r="N2062" s="15">
        <v>0.76</v>
      </c>
      <c r="O2062" s="15">
        <v>27</v>
      </c>
      <c r="P2062" t="s">
        <v>39</v>
      </c>
      <c r="Q2062">
        <v>350</v>
      </c>
      <c r="R2062" t="s">
        <v>44</v>
      </c>
      <c r="S2062">
        <v>2022</v>
      </c>
      <c r="T2062" t="s">
        <v>22</v>
      </c>
      <c r="U2062" s="15">
        <v>3.6</v>
      </c>
      <c r="V2062" s="15">
        <v>9</v>
      </c>
      <c r="W2062" t="s">
        <v>32</v>
      </c>
    </row>
    <row r="2063" spans="1:23">
      <c r="A2063" t="s">
        <v>2107</v>
      </c>
      <c r="B2063">
        <v>-33.846263999999998</v>
      </c>
      <c r="C2063" s="15">
        <v>18.432258999999998</v>
      </c>
      <c r="D2063" s="2" t="s">
        <v>7115</v>
      </c>
      <c r="E2063" s="14" t="s">
        <v>5085</v>
      </c>
      <c r="F2063" s="14" t="e" vm="12">
        <v>#VALUE!</v>
      </c>
      <c r="G2063" s="2" t="str">
        <f>_xlfn.XLOOKUP(E2063,missing_cities!$Q$2:$Q$56,missing_cities!$R$2:$R$56,"Not Found",0)</f>
        <v>South Africa</v>
      </c>
      <c r="H2063" t="str">
        <f>_xlfn.XLOOKUP(E2063,missing_cities!$Q$2:$Q$56,missing_cities!$S$2:$S$56,"Not Found",0)</f>
        <v>Africa</v>
      </c>
      <c r="I2063" t="s">
        <v>1684</v>
      </c>
      <c r="J2063" s="15">
        <v>0.28000000000000003</v>
      </c>
      <c r="K2063" t="s">
        <v>19</v>
      </c>
      <c r="L2063" s="15" t="str">
        <f t="shared" si="64"/>
        <v>9:00-18:00</v>
      </c>
      <c r="M2063" s="16">
        <f t="shared" si="65"/>
        <v>0.37</v>
      </c>
      <c r="N2063" s="15">
        <v>15.62</v>
      </c>
      <c r="O2063" s="15">
        <v>63</v>
      </c>
      <c r="P2063" t="s">
        <v>29</v>
      </c>
      <c r="Q2063">
        <v>50</v>
      </c>
      <c r="R2063" t="s">
        <v>21</v>
      </c>
      <c r="S2063">
        <v>2013</v>
      </c>
      <c r="T2063" t="s">
        <v>31</v>
      </c>
      <c r="U2063" s="15">
        <v>4.7</v>
      </c>
      <c r="V2063" s="15">
        <v>2</v>
      </c>
      <c r="W2063" t="s">
        <v>32</v>
      </c>
    </row>
    <row r="2064" spans="1:23">
      <c r="A2064" t="s">
        <v>2108</v>
      </c>
      <c r="B2064">
        <v>-36.146248999999997</v>
      </c>
      <c r="C2064" s="15">
        <v>146.49704</v>
      </c>
      <c r="D2064" s="2" t="s">
        <v>7116</v>
      </c>
      <c r="E2064" s="14">
        <f>_xlfn.XLOOKUP(C2064,missing_cities!B:B,missing_cities!C:C,"Not Found",0)</f>
        <v>0</v>
      </c>
      <c r="F2064" s="14" t="s">
        <v>9990</v>
      </c>
      <c r="G2064" s="2" t="str">
        <f>_xlfn.XLOOKUP(E2064,missing_cities!$Q$2:$Q$56,missing_cities!$R$2:$R$56,"Not Found",0)</f>
        <v>Not Found</v>
      </c>
      <c r="H2064" t="str">
        <f>_xlfn.XLOOKUP(E2064,missing_cities!$Q$2:$Q$56,missing_cities!$S$2:$S$56,"Not Found",0)</f>
        <v>Not Found</v>
      </c>
      <c r="I2064" t="s">
        <v>1684</v>
      </c>
      <c r="J2064" s="15">
        <v>0.24</v>
      </c>
      <c r="K2064" s="1">
        <v>45862</v>
      </c>
      <c r="L2064" s="15" t="str">
        <f t="shared" si="64"/>
        <v>9.00-21.00</v>
      </c>
      <c r="M2064" s="16">
        <f t="shared" si="65"/>
        <v>12</v>
      </c>
      <c r="N2064" s="15">
        <v>7.41</v>
      </c>
      <c r="O2064" s="15">
        <v>92</v>
      </c>
      <c r="P2064" t="s">
        <v>25</v>
      </c>
      <c r="Q2064">
        <v>150</v>
      </c>
      <c r="R2064" t="s">
        <v>81</v>
      </c>
      <c r="S2064">
        <v>2014</v>
      </c>
      <c r="T2064" t="s">
        <v>22</v>
      </c>
      <c r="U2064" s="15">
        <v>4.5999999999999996</v>
      </c>
      <c r="V2064" s="15">
        <v>3</v>
      </c>
      <c r="W2064" t="s">
        <v>27</v>
      </c>
    </row>
    <row r="2065" spans="1:23">
      <c r="A2065" t="s">
        <v>2109</v>
      </c>
      <c r="B2065">
        <v>19.423203000000001</v>
      </c>
      <c r="C2065" s="15">
        <v>-99.109415999999996</v>
      </c>
      <c r="D2065" s="2" t="s">
        <v>7117</v>
      </c>
      <c r="E2065" s="14" t="s">
        <v>5119</v>
      </c>
      <c r="F2065" s="14" t="e" vm="13">
        <v>#VALUE!</v>
      </c>
      <c r="G2065" s="2" t="str">
        <f>_xlfn.XLOOKUP(E2065,missing_cities!$Q$2:$Q$56,missing_cities!$R$2:$R$56,"Not Found",0)</f>
        <v>Mexico</v>
      </c>
      <c r="H2065" t="str">
        <f>_xlfn.XLOOKUP(E2065,missing_cities!$Q$2:$Q$56,missing_cities!$S$2:$S$56,"Not Found",0)</f>
        <v>North America</v>
      </c>
      <c r="I2065" t="s">
        <v>1684</v>
      </c>
      <c r="J2065" s="15">
        <v>0.3</v>
      </c>
      <c r="K2065" t="s">
        <v>34</v>
      </c>
      <c r="L2065" s="15" t="str">
        <f t="shared" si="64"/>
        <v>6:00-22:00</v>
      </c>
      <c r="M2065" s="16">
        <f t="shared" si="65"/>
        <v>0.67</v>
      </c>
      <c r="N2065" s="15">
        <v>17.43</v>
      </c>
      <c r="O2065" s="15">
        <v>70</v>
      </c>
      <c r="P2065" t="s">
        <v>39</v>
      </c>
      <c r="Q2065">
        <v>150</v>
      </c>
      <c r="R2065" t="s">
        <v>42</v>
      </c>
      <c r="S2065">
        <v>2011</v>
      </c>
      <c r="T2065" t="s">
        <v>31</v>
      </c>
      <c r="U2065" s="15">
        <v>3.1</v>
      </c>
      <c r="V2065" s="15">
        <v>7</v>
      </c>
      <c r="W2065" t="s">
        <v>32</v>
      </c>
    </row>
    <row r="2066" spans="1:23">
      <c r="A2066" t="s">
        <v>2110</v>
      </c>
      <c r="B2066">
        <v>34.167864000000002</v>
      </c>
      <c r="C2066" s="15">
        <v>-118.245561</v>
      </c>
      <c r="D2066" s="2" t="s">
        <v>7118</v>
      </c>
      <c r="E2066" s="14" t="s">
        <v>5111</v>
      </c>
      <c r="F2066" s="14" t="e" vm="5">
        <v>#VALUE!</v>
      </c>
      <c r="G2066" s="2" t="str">
        <f>_xlfn.XLOOKUP(E2066,missing_cities!$Q$2:$Q$56,missing_cities!$R$2:$R$56,"Not Found",0)</f>
        <v>United States</v>
      </c>
      <c r="H2066" t="str">
        <f>_xlfn.XLOOKUP(E2066,missing_cities!$Q$2:$Q$56,missing_cities!$S$2:$S$56,"Not Found",0)</f>
        <v>North America</v>
      </c>
      <c r="I2066" t="s">
        <v>1684</v>
      </c>
      <c r="J2066" s="15">
        <v>0.32</v>
      </c>
      <c r="K2066" t="s">
        <v>19</v>
      </c>
      <c r="L2066" s="15" t="str">
        <f t="shared" si="64"/>
        <v>9:00-18:00</v>
      </c>
      <c r="M2066" s="16">
        <f t="shared" si="65"/>
        <v>0.37</v>
      </c>
      <c r="N2066" s="15">
        <v>3.75</v>
      </c>
      <c r="O2066" s="15">
        <v>19</v>
      </c>
      <c r="P2066" t="s">
        <v>25</v>
      </c>
      <c r="Q2066">
        <v>50</v>
      </c>
      <c r="R2066" t="s">
        <v>37</v>
      </c>
      <c r="S2066">
        <v>2019</v>
      </c>
      <c r="T2066" t="s">
        <v>31</v>
      </c>
      <c r="U2066" s="15">
        <v>4.5999999999999996</v>
      </c>
      <c r="V2066" s="15">
        <v>10</v>
      </c>
      <c r="W2066" t="s">
        <v>27</v>
      </c>
    </row>
    <row r="2067" spans="1:23">
      <c r="A2067" t="s">
        <v>2111</v>
      </c>
      <c r="B2067">
        <v>-23.546267</v>
      </c>
      <c r="C2067" s="15">
        <v>-46.633592</v>
      </c>
      <c r="D2067" s="2" t="s">
        <v>7119</v>
      </c>
      <c r="E2067" s="14" t="s">
        <v>5067</v>
      </c>
      <c r="F2067" s="14" t="e" vm="7">
        <v>#VALUE!</v>
      </c>
      <c r="G2067" s="2" t="str">
        <f>_xlfn.XLOOKUP(E2067,missing_cities!$Q$2:$Q$56,missing_cities!$R$2:$R$56,"Not Found",0)</f>
        <v>Brazil</v>
      </c>
      <c r="H2067" t="str">
        <f>_xlfn.XLOOKUP(E2067,missing_cities!$Q$2:$Q$56,missing_cities!$S$2:$S$56,"Not Found",0)</f>
        <v>South America</v>
      </c>
      <c r="I2067" t="s">
        <v>1684</v>
      </c>
      <c r="J2067" s="15">
        <v>0.28000000000000003</v>
      </c>
      <c r="K2067" s="1">
        <v>45862</v>
      </c>
      <c r="L2067" s="15" t="str">
        <f t="shared" si="64"/>
        <v>9.00-21.00</v>
      </c>
      <c r="M2067" s="16">
        <f t="shared" si="65"/>
        <v>12</v>
      </c>
      <c r="N2067" s="15">
        <v>12.38</v>
      </c>
      <c r="O2067" s="15">
        <v>50</v>
      </c>
      <c r="P2067" t="s">
        <v>20</v>
      </c>
      <c r="Q2067">
        <v>50</v>
      </c>
      <c r="R2067" t="s">
        <v>21</v>
      </c>
      <c r="S2067">
        <v>2015</v>
      </c>
      <c r="T2067" t="s">
        <v>31</v>
      </c>
      <c r="U2067" s="15">
        <v>4.2</v>
      </c>
      <c r="V2067" s="15">
        <v>1</v>
      </c>
      <c r="W2067" t="s">
        <v>23</v>
      </c>
    </row>
    <row r="2068" spans="1:23">
      <c r="A2068" t="s">
        <v>2112</v>
      </c>
      <c r="B2068">
        <v>43.603321999999999</v>
      </c>
      <c r="C2068" s="15">
        <v>-79.302741999999995</v>
      </c>
      <c r="D2068" s="2" t="s">
        <v>7120</v>
      </c>
      <c r="E2068" s="14" t="s">
        <v>5050</v>
      </c>
      <c r="F2068" s="14" t="e" vm="1">
        <v>#VALUE!</v>
      </c>
      <c r="G2068" s="2" t="str">
        <f>_xlfn.XLOOKUP(E2068,missing_cities!$Q$2:$Q$56,missing_cities!$R$2:$R$56,"Not Found",0)</f>
        <v>Canada</v>
      </c>
      <c r="H2068" t="str">
        <f>_xlfn.XLOOKUP(E2068,missing_cities!$Q$2:$Q$56,missing_cities!$S$2:$S$56,"Not Found",0)</f>
        <v>North America</v>
      </c>
      <c r="I2068" t="s">
        <v>1684</v>
      </c>
      <c r="J2068" s="15">
        <v>0.21</v>
      </c>
      <c r="K2068" t="s">
        <v>34</v>
      </c>
      <c r="L2068" s="15" t="str">
        <f t="shared" si="64"/>
        <v>6:00-22:00</v>
      </c>
      <c r="M2068" s="16">
        <f t="shared" si="65"/>
        <v>0.67</v>
      </c>
      <c r="N2068" s="15">
        <v>4.6900000000000004</v>
      </c>
      <c r="O2068" s="15">
        <v>91</v>
      </c>
      <c r="P2068" t="s">
        <v>29</v>
      </c>
      <c r="Q2068">
        <v>350</v>
      </c>
      <c r="R2068" t="s">
        <v>67</v>
      </c>
      <c r="S2068">
        <v>2022</v>
      </c>
      <c r="T2068" t="s">
        <v>31</v>
      </c>
      <c r="U2068" s="15">
        <v>3.9</v>
      </c>
      <c r="V2068" s="15">
        <v>2</v>
      </c>
      <c r="W2068" t="s">
        <v>27</v>
      </c>
    </row>
    <row r="2069" spans="1:23">
      <c r="A2069" t="s">
        <v>2113</v>
      </c>
      <c r="B2069">
        <v>39.880678000000003</v>
      </c>
      <c r="C2069" s="15">
        <v>116.208113</v>
      </c>
      <c r="D2069" s="2" t="s">
        <v>7121</v>
      </c>
      <c r="E2069" s="14" t="s">
        <v>5071</v>
      </c>
      <c r="F2069" s="14" t="e" vm="9">
        <v>#VALUE!</v>
      </c>
      <c r="G2069" s="2" t="str">
        <f>_xlfn.XLOOKUP(E2069,missing_cities!$Q$2:$Q$56,missing_cities!$R$2:$R$56,"Not Found",0)</f>
        <v>China</v>
      </c>
      <c r="H2069" t="str">
        <f>_xlfn.XLOOKUP(E2069,missing_cities!$Q$2:$Q$56,missing_cities!$S$2:$S$56,"Not Found",0)</f>
        <v>Asia</v>
      </c>
      <c r="I2069" t="s">
        <v>1684</v>
      </c>
      <c r="J2069" s="15">
        <v>0.44</v>
      </c>
      <c r="K2069" t="s">
        <v>19</v>
      </c>
      <c r="L2069" s="15" t="str">
        <f t="shared" si="64"/>
        <v>9:00-18:00</v>
      </c>
      <c r="M2069" s="16">
        <f t="shared" si="65"/>
        <v>0.37</v>
      </c>
      <c r="N2069" s="15">
        <v>1.68</v>
      </c>
      <c r="O2069" s="15">
        <v>31</v>
      </c>
      <c r="P2069" t="s">
        <v>39</v>
      </c>
      <c r="Q2069">
        <v>50</v>
      </c>
      <c r="R2069" t="s">
        <v>37</v>
      </c>
      <c r="S2069">
        <v>2023</v>
      </c>
      <c r="T2069" t="s">
        <v>22</v>
      </c>
      <c r="U2069" s="15">
        <v>4.9000000000000004</v>
      </c>
      <c r="V2069" s="15">
        <v>7</v>
      </c>
      <c r="W2069" t="s">
        <v>32</v>
      </c>
    </row>
    <row r="2070" spans="1:23">
      <c r="A2070" t="s">
        <v>2114</v>
      </c>
      <c r="B2070">
        <v>-22.389199000000001</v>
      </c>
      <c r="C2070" s="15">
        <v>153.117257</v>
      </c>
      <c r="D2070" s="2" t="s">
        <v>7122</v>
      </c>
      <c r="E2070" s="14" t="str">
        <f>_xlfn.XLOOKUP(C2070,missing_cities!B:B,missing_cities!C:C,"Not Found",0)</f>
        <v>Error</v>
      </c>
      <c r="F2070" s="14" t="s">
        <v>9987</v>
      </c>
      <c r="G2070" s="2" t="str">
        <f>_xlfn.XLOOKUP(E2070,missing_cities!$Q$2:$Q$56,missing_cities!$R$2:$R$56,"Not Found",0)</f>
        <v>Error</v>
      </c>
      <c r="H2070" t="str">
        <f>_xlfn.XLOOKUP(E2070,missing_cities!$Q$2:$Q$56,missing_cities!$S$2:$S$56,"Not Found",0)</f>
        <v>Error</v>
      </c>
      <c r="I2070" t="s">
        <v>1684</v>
      </c>
      <c r="J2070" s="15">
        <v>0.13</v>
      </c>
      <c r="K2070" t="s">
        <v>34</v>
      </c>
      <c r="L2070" s="15" t="str">
        <f t="shared" si="64"/>
        <v>6:00-22:00</v>
      </c>
      <c r="M2070" s="16">
        <f t="shared" si="65"/>
        <v>0.67</v>
      </c>
      <c r="N2070" s="15">
        <v>12.12</v>
      </c>
      <c r="O2070" s="15">
        <v>86</v>
      </c>
      <c r="P2070" t="s">
        <v>20</v>
      </c>
      <c r="Q2070">
        <v>150</v>
      </c>
      <c r="R2070" t="s">
        <v>30</v>
      </c>
      <c r="S2070">
        <v>2011</v>
      </c>
      <c r="T2070" t="s">
        <v>31</v>
      </c>
      <c r="U2070" s="15">
        <v>3.4</v>
      </c>
      <c r="V2070" s="15">
        <v>6</v>
      </c>
      <c r="W2070" t="s">
        <v>23</v>
      </c>
    </row>
    <row r="2071" spans="1:23">
      <c r="A2071" t="s">
        <v>2115</v>
      </c>
      <c r="B2071">
        <v>41.887163999999999</v>
      </c>
      <c r="C2071" s="15">
        <v>-87.648673000000002</v>
      </c>
      <c r="D2071" s="2" t="s">
        <v>7123</v>
      </c>
      <c r="E2071" s="14" t="s">
        <v>5065</v>
      </c>
      <c r="F2071" s="14" t="e" vm="5">
        <v>#VALUE!</v>
      </c>
      <c r="G2071" s="2" t="str">
        <f>_xlfn.XLOOKUP(E2071,missing_cities!$Q$2:$Q$56,missing_cities!$R$2:$R$56,"Not Found",0)</f>
        <v>United States</v>
      </c>
      <c r="H2071" t="str">
        <f>_xlfn.XLOOKUP(E2071,missing_cities!$Q$2:$Q$56,missing_cities!$S$2:$S$56,"Not Found",0)</f>
        <v>North America</v>
      </c>
      <c r="I2071" t="s">
        <v>1684</v>
      </c>
      <c r="J2071" s="15">
        <v>0.48</v>
      </c>
      <c r="K2071" t="s">
        <v>19</v>
      </c>
      <c r="L2071" s="15" t="str">
        <f t="shared" si="64"/>
        <v>9:00-18:00</v>
      </c>
      <c r="M2071" s="16">
        <f t="shared" si="65"/>
        <v>0.37</v>
      </c>
      <c r="N2071" s="15">
        <v>4.18</v>
      </c>
      <c r="O2071" s="15">
        <v>28</v>
      </c>
      <c r="P2071" t="s">
        <v>25</v>
      </c>
      <c r="Q2071">
        <v>50</v>
      </c>
      <c r="R2071" t="s">
        <v>67</v>
      </c>
      <c r="S2071">
        <v>2018</v>
      </c>
      <c r="T2071" t="s">
        <v>22</v>
      </c>
      <c r="U2071" s="15">
        <v>3.1</v>
      </c>
      <c r="V2071" s="15">
        <v>2</v>
      </c>
      <c r="W2071" t="s">
        <v>27</v>
      </c>
    </row>
    <row r="2072" spans="1:23">
      <c r="A2072" t="s">
        <v>2116</v>
      </c>
      <c r="B2072">
        <v>55.858277000000001</v>
      </c>
      <c r="C2072" s="15">
        <v>37.523276000000003</v>
      </c>
      <c r="D2072" s="2" t="s">
        <v>7124</v>
      </c>
      <c r="E2072" s="14" t="s">
        <v>5052</v>
      </c>
      <c r="F2072" s="14" t="e" vm="2">
        <v>#VALUE!</v>
      </c>
      <c r="G2072" s="2" t="str">
        <f>_xlfn.XLOOKUP(E2072,missing_cities!$Q$2:$Q$56,missing_cities!$R$2:$R$56,"Not Found",0)</f>
        <v>Russia</v>
      </c>
      <c r="H2072" t="str">
        <f>_xlfn.XLOOKUP(E2072,missing_cities!$Q$2:$Q$56,missing_cities!$S$2:$S$56,"Not Found",0)</f>
        <v>Europe</v>
      </c>
      <c r="I2072" t="s">
        <v>1684</v>
      </c>
      <c r="J2072" s="15">
        <v>0.47</v>
      </c>
      <c r="K2072" t="s">
        <v>19</v>
      </c>
      <c r="L2072" s="15" t="str">
        <f t="shared" si="64"/>
        <v>9:00-18:00</v>
      </c>
      <c r="M2072" s="16">
        <f t="shared" si="65"/>
        <v>0.37</v>
      </c>
      <c r="N2072" s="15">
        <v>8.73</v>
      </c>
      <c r="O2072" s="15">
        <v>39</v>
      </c>
      <c r="P2072" t="s">
        <v>37</v>
      </c>
      <c r="Q2072">
        <v>150</v>
      </c>
      <c r="R2072" t="s">
        <v>97</v>
      </c>
      <c r="S2072">
        <v>2014</v>
      </c>
      <c r="T2072" t="s">
        <v>31</v>
      </c>
      <c r="U2072" s="15">
        <v>4.9000000000000004</v>
      </c>
      <c r="V2072" s="15">
        <v>4</v>
      </c>
      <c r="W2072" t="s">
        <v>32</v>
      </c>
    </row>
    <row r="2073" spans="1:23">
      <c r="A2073" t="s">
        <v>2117</v>
      </c>
      <c r="B2073">
        <v>13.838975</v>
      </c>
      <c r="C2073" s="15">
        <v>100.590146</v>
      </c>
      <c r="D2073" s="2" t="s">
        <v>7125</v>
      </c>
      <c r="E2073" s="14" t="s">
        <v>5059</v>
      </c>
      <c r="F2073" s="14" t="e" vm="4">
        <v>#VALUE!</v>
      </c>
      <c r="G2073" s="2" t="str">
        <f>_xlfn.XLOOKUP(E2073,missing_cities!$Q$2:$Q$56,missing_cities!$R$2:$R$56,"Not Found",0)</f>
        <v>Thailand</v>
      </c>
      <c r="H2073" t="str">
        <f>_xlfn.XLOOKUP(E2073,missing_cities!$Q$2:$Q$56,missing_cities!$S$2:$S$56,"Not Found",0)</f>
        <v>Asia</v>
      </c>
      <c r="I2073" t="s">
        <v>1684</v>
      </c>
      <c r="J2073" s="15">
        <v>0.37</v>
      </c>
      <c r="K2073" s="1">
        <v>45862</v>
      </c>
      <c r="L2073" s="15" t="str">
        <f t="shared" si="64"/>
        <v>9.00-21.00</v>
      </c>
      <c r="M2073" s="16">
        <f t="shared" si="65"/>
        <v>12</v>
      </c>
      <c r="N2073" s="15">
        <v>18.260000000000002</v>
      </c>
      <c r="O2073" s="15">
        <v>72</v>
      </c>
      <c r="P2073" t="s">
        <v>20</v>
      </c>
      <c r="Q2073">
        <v>50</v>
      </c>
      <c r="R2073" t="s">
        <v>48</v>
      </c>
      <c r="S2073">
        <v>2018</v>
      </c>
      <c r="T2073" t="s">
        <v>22</v>
      </c>
      <c r="U2073" s="15">
        <v>3.2</v>
      </c>
      <c r="V2073" s="15">
        <v>6</v>
      </c>
      <c r="W2073" t="s">
        <v>27</v>
      </c>
    </row>
    <row r="2074" spans="1:23">
      <c r="A2074" t="s">
        <v>2118</v>
      </c>
      <c r="B2074">
        <v>55.861182999999997</v>
      </c>
      <c r="C2074" s="15">
        <v>37.599839000000003</v>
      </c>
      <c r="D2074" s="2" t="s">
        <v>7126</v>
      </c>
      <c r="E2074" s="14" t="s">
        <v>5052</v>
      </c>
      <c r="F2074" s="14" t="e" vm="2">
        <v>#VALUE!</v>
      </c>
      <c r="G2074" s="2" t="str">
        <f>_xlfn.XLOOKUP(E2074,missing_cities!$Q$2:$Q$56,missing_cities!$R$2:$R$56,"Not Found",0)</f>
        <v>Russia</v>
      </c>
      <c r="H2074" t="str">
        <f>_xlfn.XLOOKUP(E2074,missing_cities!$Q$2:$Q$56,missing_cities!$S$2:$S$56,"Not Found",0)</f>
        <v>Europe</v>
      </c>
      <c r="I2074" t="s">
        <v>1684</v>
      </c>
      <c r="J2074" s="15">
        <v>0.25</v>
      </c>
      <c r="K2074" t="s">
        <v>19</v>
      </c>
      <c r="L2074" s="15" t="str">
        <f t="shared" si="64"/>
        <v>9:00-18:00</v>
      </c>
      <c r="M2074" s="16">
        <f t="shared" si="65"/>
        <v>0.37</v>
      </c>
      <c r="N2074" s="15">
        <v>9.8699999999999992</v>
      </c>
      <c r="O2074" s="15">
        <v>51</v>
      </c>
      <c r="P2074" t="s">
        <v>20</v>
      </c>
      <c r="Q2074">
        <v>150</v>
      </c>
      <c r="R2074" t="s">
        <v>76</v>
      </c>
      <c r="S2074">
        <v>2020</v>
      </c>
      <c r="T2074" t="s">
        <v>31</v>
      </c>
      <c r="U2074" s="15">
        <v>4.9000000000000004</v>
      </c>
      <c r="V2074" s="15">
        <v>9</v>
      </c>
      <c r="W2074" t="s">
        <v>23</v>
      </c>
    </row>
    <row r="2075" spans="1:23">
      <c r="A2075" t="s">
        <v>2119</v>
      </c>
      <c r="B2075">
        <v>-33.757181000000003</v>
      </c>
      <c r="C2075" s="15">
        <v>151.32826</v>
      </c>
      <c r="D2075" s="2" t="s">
        <v>7127</v>
      </c>
      <c r="E2075" s="14" t="s">
        <v>5069</v>
      </c>
      <c r="F2075" s="14" t="e" vm="8">
        <v>#VALUE!</v>
      </c>
      <c r="G2075" s="2" t="str">
        <f>_xlfn.XLOOKUP(E2075,missing_cities!$Q$2:$Q$56,missing_cities!$R$2:$R$56,"Not Found",0)</f>
        <v>Australia</v>
      </c>
      <c r="H2075" t="str">
        <f>_xlfn.XLOOKUP(E2075,missing_cities!$Q$2:$Q$56,missing_cities!$S$2:$S$56,"Not Found",0)</f>
        <v>Australia</v>
      </c>
      <c r="I2075" t="s">
        <v>1684</v>
      </c>
      <c r="J2075" s="15">
        <v>0.26</v>
      </c>
      <c r="K2075" s="1">
        <v>45862</v>
      </c>
      <c r="L2075" s="15" t="str">
        <f t="shared" si="64"/>
        <v>9.00-21.00</v>
      </c>
      <c r="M2075" s="16">
        <f t="shared" si="65"/>
        <v>12</v>
      </c>
      <c r="N2075" s="15">
        <v>13.89</v>
      </c>
      <c r="O2075" s="15">
        <v>57</v>
      </c>
      <c r="P2075" t="s">
        <v>37</v>
      </c>
      <c r="Q2075">
        <v>50</v>
      </c>
      <c r="R2075" t="s">
        <v>74</v>
      </c>
      <c r="S2075">
        <v>2023</v>
      </c>
      <c r="T2075" t="s">
        <v>31</v>
      </c>
      <c r="U2075" s="15">
        <v>4.0999999999999996</v>
      </c>
      <c r="V2075" s="15">
        <v>2</v>
      </c>
      <c r="W2075" t="s">
        <v>27</v>
      </c>
    </row>
    <row r="2076" spans="1:23">
      <c r="A2076" t="s">
        <v>2120</v>
      </c>
      <c r="B2076">
        <v>13.767861</v>
      </c>
      <c r="C2076" s="15">
        <v>100.551305</v>
      </c>
      <c r="D2076" s="2" t="s">
        <v>7128</v>
      </c>
      <c r="E2076" s="14" t="s">
        <v>5059</v>
      </c>
      <c r="F2076" s="14" t="e" vm="4">
        <v>#VALUE!</v>
      </c>
      <c r="G2076" s="2" t="str">
        <f>_xlfn.XLOOKUP(E2076,missing_cities!$Q$2:$Q$56,missing_cities!$R$2:$R$56,"Not Found",0)</f>
        <v>Thailand</v>
      </c>
      <c r="H2076" t="str">
        <f>_xlfn.XLOOKUP(E2076,missing_cities!$Q$2:$Q$56,missing_cities!$S$2:$S$56,"Not Found",0)</f>
        <v>Asia</v>
      </c>
      <c r="I2076" t="s">
        <v>1684</v>
      </c>
      <c r="J2076" s="15">
        <v>0.13</v>
      </c>
      <c r="K2076" t="s">
        <v>19</v>
      </c>
      <c r="L2076" s="15" t="str">
        <f t="shared" si="64"/>
        <v>9:00-18:00</v>
      </c>
      <c r="M2076" s="16">
        <f t="shared" si="65"/>
        <v>0.37</v>
      </c>
      <c r="N2076" s="15">
        <v>15.04</v>
      </c>
      <c r="O2076" s="15">
        <v>50</v>
      </c>
      <c r="P2076" t="s">
        <v>20</v>
      </c>
      <c r="Q2076">
        <v>50</v>
      </c>
      <c r="R2076" t="s">
        <v>37</v>
      </c>
      <c r="S2076">
        <v>2022</v>
      </c>
      <c r="T2076" t="s">
        <v>22</v>
      </c>
      <c r="U2076" s="15">
        <v>4.8</v>
      </c>
      <c r="V2076" s="15">
        <v>3</v>
      </c>
      <c r="W2076" t="s">
        <v>27</v>
      </c>
    </row>
    <row r="2077" spans="1:23">
      <c r="A2077" t="s">
        <v>2121</v>
      </c>
      <c r="B2077">
        <v>52.569783000000001</v>
      </c>
      <c r="C2077" s="15">
        <v>13.308017</v>
      </c>
      <c r="D2077" s="2" t="s">
        <v>7129</v>
      </c>
      <c r="E2077" s="14" t="s">
        <v>5057</v>
      </c>
      <c r="F2077" s="14" t="e" vm="3">
        <v>#VALUE!</v>
      </c>
      <c r="G2077" s="2" t="str">
        <f>_xlfn.XLOOKUP(E2077,missing_cities!$Q$2:$Q$56,missing_cities!$R$2:$R$56,"Not Found",0)</f>
        <v>Germany</v>
      </c>
      <c r="H2077" t="str">
        <f>_xlfn.XLOOKUP(E2077,missing_cities!$Q$2:$Q$56,missing_cities!$S$2:$S$56,"Not Found",0)</f>
        <v>Europe</v>
      </c>
      <c r="I2077" t="s">
        <v>1684</v>
      </c>
      <c r="J2077" s="15">
        <v>0.24</v>
      </c>
      <c r="K2077" t="s">
        <v>19</v>
      </c>
      <c r="L2077" s="15" t="str">
        <f t="shared" si="64"/>
        <v>9:00-18:00</v>
      </c>
      <c r="M2077" s="16">
        <f t="shared" si="65"/>
        <v>0.37</v>
      </c>
      <c r="N2077" s="15">
        <v>17.440000000000001</v>
      </c>
      <c r="O2077" s="15">
        <v>65</v>
      </c>
      <c r="P2077" t="s">
        <v>39</v>
      </c>
      <c r="Q2077">
        <v>50</v>
      </c>
      <c r="R2077" t="s">
        <v>42</v>
      </c>
      <c r="S2077">
        <v>2017</v>
      </c>
      <c r="T2077" t="s">
        <v>22</v>
      </c>
      <c r="U2077" s="15">
        <v>3.4</v>
      </c>
      <c r="V2077" s="15">
        <v>2</v>
      </c>
      <c r="W2077" t="s">
        <v>23</v>
      </c>
    </row>
    <row r="2078" spans="1:23">
      <c r="A2078" t="s">
        <v>2122</v>
      </c>
      <c r="B2078">
        <v>19.496901999999999</v>
      </c>
      <c r="C2078" s="15">
        <v>-99.160588000000004</v>
      </c>
      <c r="D2078" s="2" t="s">
        <v>7130</v>
      </c>
      <c r="E2078" s="14" t="s">
        <v>5119</v>
      </c>
      <c r="F2078" s="14" t="e" vm="13">
        <v>#VALUE!</v>
      </c>
      <c r="G2078" s="2" t="str">
        <f>_xlfn.XLOOKUP(E2078,missing_cities!$Q$2:$Q$56,missing_cities!$R$2:$R$56,"Not Found",0)</f>
        <v>Mexico</v>
      </c>
      <c r="H2078" t="str">
        <f>_xlfn.XLOOKUP(E2078,missing_cities!$Q$2:$Q$56,missing_cities!$S$2:$S$56,"Not Found",0)</f>
        <v>North America</v>
      </c>
      <c r="I2078" t="s">
        <v>1684</v>
      </c>
      <c r="J2078" s="15">
        <v>0.47</v>
      </c>
      <c r="K2078" s="1">
        <v>45862</v>
      </c>
      <c r="L2078" s="15" t="str">
        <f t="shared" si="64"/>
        <v>9.00-21.00</v>
      </c>
      <c r="M2078" s="16">
        <f t="shared" si="65"/>
        <v>12</v>
      </c>
      <c r="N2078" s="15">
        <v>0.57999999999999996</v>
      </c>
      <c r="O2078" s="15">
        <v>39</v>
      </c>
      <c r="P2078" t="s">
        <v>25</v>
      </c>
      <c r="Q2078">
        <v>350</v>
      </c>
      <c r="R2078" t="s">
        <v>81</v>
      </c>
      <c r="S2078">
        <v>2022</v>
      </c>
      <c r="T2078" t="s">
        <v>31</v>
      </c>
      <c r="U2078" s="15">
        <v>3.7</v>
      </c>
      <c r="V2078" s="15">
        <v>5</v>
      </c>
      <c r="W2078" t="s">
        <v>27</v>
      </c>
    </row>
    <row r="2079" spans="1:23">
      <c r="A2079" t="s">
        <v>2123</v>
      </c>
      <c r="B2079">
        <v>48.802886999999998</v>
      </c>
      <c r="C2079" s="15">
        <v>71.734139999999996</v>
      </c>
      <c r="D2079" s="2" t="s">
        <v>7131</v>
      </c>
      <c r="E2079" s="14">
        <f>_xlfn.XLOOKUP(C2079,missing_cities!B:B,missing_cities!C:C,"Not Found",0)</f>
        <v>0</v>
      </c>
      <c r="F2079" s="14" t="s">
        <v>9990</v>
      </c>
      <c r="G2079" s="2" t="str">
        <f>_xlfn.XLOOKUP(E2079,missing_cities!$Q$2:$Q$56,missing_cities!$R$2:$R$56,"Not Found",0)</f>
        <v>Not Found</v>
      </c>
      <c r="H2079" t="str">
        <f>_xlfn.XLOOKUP(E2079,missing_cities!$Q$2:$Q$56,missing_cities!$S$2:$S$56,"Not Found",0)</f>
        <v>Not Found</v>
      </c>
      <c r="I2079" t="s">
        <v>1684</v>
      </c>
      <c r="J2079" s="15">
        <v>0.31</v>
      </c>
      <c r="K2079" t="s">
        <v>34</v>
      </c>
      <c r="L2079" s="15" t="str">
        <f t="shared" si="64"/>
        <v>6:00-22:00</v>
      </c>
      <c r="M2079" s="16">
        <f t="shared" si="65"/>
        <v>0.67</v>
      </c>
      <c r="N2079" s="15">
        <v>18.72</v>
      </c>
      <c r="O2079" s="15">
        <v>89</v>
      </c>
      <c r="P2079" t="s">
        <v>25</v>
      </c>
      <c r="Q2079">
        <v>50</v>
      </c>
      <c r="R2079" t="s">
        <v>26</v>
      </c>
      <c r="S2079">
        <v>2015</v>
      </c>
      <c r="T2079" t="s">
        <v>31</v>
      </c>
      <c r="U2079" s="15">
        <v>3.3</v>
      </c>
      <c r="V2079" s="15">
        <v>5</v>
      </c>
      <c r="W2079" t="s">
        <v>23</v>
      </c>
    </row>
    <row r="2080" spans="1:23">
      <c r="A2080" t="s">
        <v>2124</v>
      </c>
      <c r="B2080">
        <v>-33.818403000000004</v>
      </c>
      <c r="C2080" s="15">
        <v>18.554400000000001</v>
      </c>
      <c r="D2080" s="2" t="s">
        <v>7132</v>
      </c>
      <c r="E2080" s="14" t="s">
        <v>5085</v>
      </c>
      <c r="F2080" s="14" t="e" vm="12">
        <v>#VALUE!</v>
      </c>
      <c r="G2080" s="2" t="str">
        <f>_xlfn.XLOOKUP(E2080,missing_cities!$Q$2:$Q$56,missing_cities!$R$2:$R$56,"Not Found",0)</f>
        <v>South Africa</v>
      </c>
      <c r="H2080" t="str">
        <f>_xlfn.XLOOKUP(E2080,missing_cities!$Q$2:$Q$56,missing_cities!$S$2:$S$56,"Not Found",0)</f>
        <v>Africa</v>
      </c>
      <c r="I2080" t="s">
        <v>1684</v>
      </c>
      <c r="J2080" s="15">
        <v>0.46</v>
      </c>
      <c r="K2080" t="s">
        <v>34</v>
      </c>
      <c r="L2080" s="15" t="str">
        <f t="shared" si="64"/>
        <v>6:00-22:00</v>
      </c>
      <c r="M2080" s="16">
        <f t="shared" si="65"/>
        <v>0.67</v>
      </c>
      <c r="N2080" s="15">
        <v>8.56</v>
      </c>
      <c r="O2080" s="15">
        <v>55</v>
      </c>
      <c r="P2080" t="s">
        <v>20</v>
      </c>
      <c r="Q2080">
        <v>50</v>
      </c>
      <c r="R2080" t="s">
        <v>42</v>
      </c>
      <c r="S2080">
        <v>2018</v>
      </c>
      <c r="T2080" t="s">
        <v>22</v>
      </c>
      <c r="U2080" s="15">
        <v>3.3</v>
      </c>
      <c r="V2080" s="15">
        <v>4</v>
      </c>
      <c r="W2080" t="s">
        <v>32</v>
      </c>
    </row>
    <row r="2081" spans="1:23">
      <c r="A2081" t="s">
        <v>2125</v>
      </c>
      <c r="B2081">
        <v>19.081626</v>
      </c>
      <c r="C2081" s="15">
        <v>72.912146000000007</v>
      </c>
      <c r="D2081" s="2" t="s">
        <v>7133</v>
      </c>
      <c r="E2081" s="14" t="s">
        <v>5079</v>
      </c>
      <c r="F2081" s="14" t="e" vm="11">
        <v>#VALUE!</v>
      </c>
      <c r="G2081" s="2" t="str">
        <f>_xlfn.XLOOKUP(E2081,missing_cities!$Q$2:$Q$56,missing_cities!$R$2:$R$56,"Not Found",0)</f>
        <v>India</v>
      </c>
      <c r="H2081" t="str">
        <f>_xlfn.XLOOKUP(E2081,missing_cities!$Q$2:$Q$56,missing_cities!$S$2:$S$56,"Not Found",0)</f>
        <v>Asia</v>
      </c>
      <c r="I2081" t="s">
        <v>1684</v>
      </c>
      <c r="J2081" s="15">
        <v>0.42</v>
      </c>
      <c r="K2081" s="1">
        <v>45862</v>
      </c>
      <c r="L2081" s="15" t="str">
        <f t="shared" si="64"/>
        <v>9.00-21.00</v>
      </c>
      <c r="M2081" s="16">
        <f t="shared" si="65"/>
        <v>12</v>
      </c>
      <c r="N2081" s="15">
        <v>1.52</v>
      </c>
      <c r="O2081" s="15">
        <v>35</v>
      </c>
      <c r="P2081" t="s">
        <v>39</v>
      </c>
      <c r="Q2081">
        <v>50</v>
      </c>
      <c r="R2081" t="s">
        <v>48</v>
      </c>
      <c r="S2081">
        <v>2012</v>
      </c>
      <c r="T2081" t="s">
        <v>31</v>
      </c>
      <c r="U2081" s="15">
        <v>3.9</v>
      </c>
      <c r="V2081" s="15">
        <v>5</v>
      </c>
      <c r="W2081" t="s">
        <v>32</v>
      </c>
    </row>
    <row r="2082" spans="1:23">
      <c r="A2082" t="s">
        <v>2126</v>
      </c>
      <c r="B2082">
        <v>-33.733066000000001</v>
      </c>
      <c r="C2082" s="15">
        <v>151.34327300000001</v>
      </c>
      <c r="D2082" s="2" t="s">
        <v>7134</v>
      </c>
      <c r="E2082" s="14" t="s">
        <v>5069</v>
      </c>
      <c r="F2082" s="14" t="e" vm="8">
        <v>#VALUE!</v>
      </c>
      <c r="G2082" s="2" t="str">
        <f>_xlfn.XLOOKUP(E2082,missing_cities!$Q$2:$Q$56,missing_cities!$R$2:$R$56,"Not Found",0)</f>
        <v>Australia</v>
      </c>
      <c r="H2082" t="str">
        <f>_xlfn.XLOOKUP(E2082,missing_cities!$Q$2:$Q$56,missing_cities!$S$2:$S$56,"Not Found",0)</f>
        <v>Australia</v>
      </c>
      <c r="I2082" t="s">
        <v>1684</v>
      </c>
      <c r="J2082" s="15">
        <v>0.43</v>
      </c>
      <c r="K2082" s="1">
        <v>45862</v>
      </c>
      <c r="L2082" s="15" t="str">
        <f t="shared" si="64"/>
        <v>9.00-21.00</v>
      </c>
      <c r="M2082" s="16">
        <f t="shared" si="65"/>
        <v>12</v>
      </c>
      <c r="N2082" s="15">
        <v>4.43</v>
      </c>
      <c r="O2082" s="15">
        <v>66</v>
      </c>
      <c r="P2082" t="s">
        <v>37</v>
      </c>
      <c r="Q2082">
        <v>22</v>
      </c>
      <c r="R2082" t="s">
        <v>81</v>
      </c>
      <c r="S2082">
        <v>2020</v>
      </c>
      <c r="T2082" t="s">
        <v>22</v>
      </c>
      <c r="U2082" s="15">
        <v>3</v>
      </c>
      <c r="V2082" s="15">
        <v>5</v>
      </c>
      <c r="W2082" t="s">
        <v>27</v>
      </c>
    </row>
    <row r="2083" spans="1:23">
      <c r="A2083" t="s">
        <v>2127</v>
      </c>
      <c r="B2083">
        <v>37.821741000000003</v>
      </c>
      <c r="C2083" s="15">
        <v>-122.38851200000001</v>
      </c>
      <c r="D2083" s="2" t="s">
        <v>5695</v>
      </c>
      <c r="E2083" s="14" t="s">
        <v>5061</v>
      </c>
      <c r="F2083" s="14" t="e" vm="5">
        <v>#VALUE!</v>
      </c>
      <c r="G2083" s="2" t="str">
        <f>_xlfn.XLOOKUP(E2083,missing_cities!$Q$2:$Q$56,missing_cities!$R$2:$R$56,"Not Found",0)</f>
        <v>United States</v>
      </c>
      <c r="H2083" t="str">
        <f>_xlfn.XLOOKUP(E2083,missing_cities!$Q$2:$Q$56,missing_cities!$S$2:$S$56,"Not Found",0)</f>
        <v>North America</v>
      </c>
      <c r="I2083" t="s">
        <v>1684</v>
      </c>
      <c r="J2083" s="15">
        <v>0.18</v>
      </c>
      <c r="K2083" t="s">
        <v>19</v>
      </c>
      <c r="L2083" s="15" t="str">
        <f t="shared" si="64"/>
        <v>9:00-18:00</v>
      </c>
      <c r="M2083" s="16">
        <f t="shared" si="65"/>
        <v>0.37</v>
      </c>
      <c r="N2083" s="15">
        <v>9.6</v>
      </c>
      <c r="O2083" s="15">
        <v>44</v>
      </c>
      <c r="P2083" t="s">
        <v>29</v>
      </c>
      <c r="Q2083">
        <v>150</v>
      </c>
      <c r="R2083" t="s">
        <v>74</v>
      </c>
      <c r="S2083">
        <v>2020</v>
      </c>
      <c r="T2083" t="s">
        <v>31</v>
      </c>
      <c r="U2083" s="15">
        <v>4.5</v>
      </c>
      <c r="V2083" s="15">
        <v>9</v>
      </c>
      <c r="W2083" t="s">
        <v>32</v>
      </c>
    </row>
    <row r="2084" spans="1:23">
      <c r="A2084" t="s">
        <v>2128</v>
      </c>
      <c r="B2084">
        <v>55.761693000000001</v>
      </c>
      <c r="C2084" s="15">
        <v>37.613894999999999</v>
      </c>
      <c r="D2084" s="2" t="s">
        <v>7135</v>
      </c>
      <c r="E2084" s="14" t="s">
        <v>5052</v>
      </c>
      <c r="F2084" s="14" t="e" vm="2">
        <v>#VALUE!</v>
      </c>
      <c r="G2084" s="2" t="str">
        <f>_xlfn.XLOOKUP(E2084,missing_cities!$Q$2:$Q$56,missing_cities!$R$2:$R$56,"Not Found",0)</f>
        <v>Russia</v>
      </c>
      <c r="H2084" t="str">
        <f>_xlfn.XLOOKUP(E2084,missing_cities!$Q$2:$Q$56,missing_cities!$S$2:$S$56,"Not Found",0)</f>
        <v>Europe</v>
      </c>
      <c r="I2084" t="s">
        <v>1684</v>
      </c>
      <c r="J2084" s="15">
        <v>0.45</v>
      </c>
      <c r="K2084" s="1">
        <v>45862</v>
      </c>
      <c r="L2084" s="15" t="str">
        <f t="shared" si="64"/>
        <v>9.00-21.00</v>
      </c>
      <c r="M2084" s="16">
        <f t="shared" si="65"/>
        <v>12</v>
      </c>
      <c r="N2084" s="15">
        <v>14.46</v>
      </c>
      <c r="O2084" s="15">
        <v>27</v>
      </c>
      <c r="P2084" t="s">
        <v>25</v>
      </c>
      <c r="Q2084">
        <v>350</v>
      </c>
      <c r="R2084" t="s">
        <v>81</v>
      </c>
      <c r="S2084">
        <v>2017</v>
      </c>
      <c r="T2084" t="s">
        <v>31</v>
      </c>
      <c r="U2084" s="15">
        <v>3.2</v>
      </c>
      <c r="V2084" s="15">
        <v>9</v>
      </c>
      <c r="W2084" t="s">
        <v>32</v>
      </c>
    </row>
    <row r="2085" spans="1:23">
      <c r="A2085" t="s">
        <v>2129</v>
      </c>
      <c r="B2085">
        <v>58.756469000000003</v>
      </c>
      <c r="C2085" s="15">
        <v>-154.717828</v>
      </c>
      <c r="D2085" s="2" t="s">
        <v>7136</v>
      </c>
      <c r="E2085" s="14">
        <f>_xlfn.XLOOKUP(C2085,missing_cities!B:B,missing_cities!C:C,"Not Found",0)</f>
        <v>0</v>
      </c>
      <c r="F2085" s="14" t="s">
        <v>9990</v>
      </c>
      <c r="G2085" s="2" t="str">
        <f>_xlfn.XLOOKUP(E2085,missing_cities!$Q$2:$Q$56,missing_cities!$R$2:$R$56,"Not Found",0)</f>
        <v>Not Found</v>
      </c>
      <c r="H2085" t="str">
        <f>_xlfn.XLOOKUP(E2085,missing_cities!$Q$2:$Q$56,missing_cities!$S$2:$S$56,"Not Found",0)</f>
        <v>Not Found</v>
      </c>
      <c r="I2085" t="s">
        <v>1684</v>
      </c>
      <c r="J2085" s="15">
        <v>0.17</v>
      </c>
      <c r="K2085" t="s">
        <v>19</v>
      </c>
      <c r="L2085" s="15" t="str">
        <f t="shared" si="64"/>
        <v>9:00-18:00</v>
      </c>
      <c r="M2085" s="16">
        <f t="shared" si="65"/>
        <v>0.37</v>
      </c>
      <c r="N2085" s="15">
        <v>16.97</v>
      </c>
      <c r="O2085" s="15">
        <v>44</v>
      </c>
      <c r="P2085" t="s">
        <v>37</v>
      </c>
      <c r="Q2085">
        <v>50</v>
      </c>
      <c r="R2085" t="s">
        <v>42</v>
      </c>
      <c r="S2085">
        <v>2010</v>
      </c>
      <c r="T2085" t="s">
        <v>22</v>
      </c>
      <c r="U2085" s="15">
        <v>4.0999999999999996</v>
      </c>
      <c r="V2085" s="15">
        <v>1</v>
      </c>
      <c r="W2085" t="s">
        <v>23</v>
      </c>
    </row>
    <row r="2086" spans="1:23">
      <c r="A2086" t="s">
        <v>2130</v>
      </c>
      <c r="B2086">
        <v>-52.957501999999998</v>
      </c>
      <c r="C2086" s="15">
        <v>59.119297000000003</v>
      </c>
      <c r="D2086" s="2" t="s">
        <v>7137</v>
      </c>
      <c r="E2086" s="14" t="str">
        <f>_xlfn.XLOOKUP(C2086,missing_cities!B:B,missing_cities!C:C,"Not Found",0)</f>
        <v>Error</v>
      </c>
      <c r="F2086" s="14" t="s">
        <v>9987</v>
      </c>
      <c r="G2086" s="2" t="str">
        <f>_xlfn.XLOOKUP(E2086,missing_cities!$Q$2:$Q$56,missing_cities!$R$2:$R$56,"Not Found",0)</f>
        <v>Error</v>
      </c>
      <c r="H2086" t="str">
        <f>_xlfn.XLOOKUP(E2086,missing_cities!$Q$2:$Q$56,missing_cities!$S$2:$S$56,"Not Found",0)</f>
        <v>Error</v>
      </c>
      <c r="I2086" t="s">
        <v>1684</v>
      </c>
      <c r="J2086" s="15">
        <v>0.15</v>
      </c>
      <c r="K2086" s="1">
        <v>45862</v>
      </c>
      <c r="L2086" s="15" t="str">
        <f t="shared" si="64"/>
        <v>9.00-21.00</v>
      </c>
      <c r="M2086" s="16">
        <f t="shared" si="65"/>
        <v>12</v>
      </c>
      <c r="N2086" s="15">
        <v>15.51</v>
      </c>
      <c r="O2086" s="15">
        <v>50</v>
      </c>
      <c r="P2086" t="s">
        <v>20</v>
      </c>
      <c r="Q2086">
        <v>50</v>
      </c>
      <c r="R2086" t="s">
        <v>26</v>
      </c>
      <c r="S2086">
        <v>2023</v>
      </c>
      <c r="T2086" t="s">
        <v>31</v>
      </c>
      <c r="U2086" s="15">
        <v>3.7</v>
      </c>
      <c r="V2086" s="15">
        <v>7</v>
      </c>
      <c r="W2086" t="s">
        <v>27</v>
      </c>
    </row>
    <row r="2087" spans="1:23">
      <c r="A2087" t="s">
        <v>2131</v>
      </c>
      <c r="B2087">
        <v>-33.849874</v>
      </c>
      <c r="C2087" s="15">
        <v>151.33551499999999</v>
      </c>
      <c r="D2087" s="2" t="s">
        <v>7138</v>
      </c>
      <c r="E2087" s="14" t="s">
        <v>5069</v>
      </c>
      <c r="F2087" s="14" t="e" vm="8">
        <v>#VALUE!</v>
      </c>
      <c r="G2087" s="2" t="str">
        <f>_xlfn.XLOOKUP(E2087,missing_cities!$Q$2:$Q$56,missing_cities!$R$2:$R$56,"Not Found",0)</f>
        <v>Australia</v>
      </c>
      <c r="H2087" t="str">
        <f>_xlfn.XLOOKUP(E2087,missing_cities!$Q$2:$Q$56,missing_cities!$S$2:$S$56,"Not Found",0)</f>
        <v>Australia</v>
      </c>
      <c r="I2087" t="s">
        <v>1684</v>
      </c>
      <c r="J2087" s="15">
        <v>0.41</v>
      </c>
      <c r="K2087" s="1">
        <v>45862</v>
      </c>
      <c r="L2087" s="15" t="str">
        <f t="shared" si="64"/>
        <v>9.00-21.00</v>
      </c>
      <c r="M2087" s="16">
        <f t="shared" si="65"/>
        <v>12</v>
      </c>
      <c r="N2087" s="15">
        <v>7.46</v>
      </c>
      <c r="O2087" s="15">
        <v>59</v>
      </c>
      <c r="P2087" t="s">
        <v>37</v>
      </c>
      <c r="Q2087">
        <v>350</v>
      </c>
      <c r="R2087" t="s">
        <v>46</v>
      </c>
      <c r="S2087">
        <v>2017</v>
      </c>
      <c r="T2087" t="s">
        <v>22</v>
      </c>
      <c r="U2087" s="15">
        <v>3.1</v>
      </c>
      <c r="V2087" s="15">
        <v>2</v>
      </c>
      <c r="W2087" t="s">
        <v>32</v>
      </c>
    </row>
    <row r="2088" spans="1:23">
      <c r="A2088" t="s">
        <v>2132</v>
      </c>
      <c r="B2088">
        <v>39.893089000000003</v>
      </c>
      <c r="C2088" s="15">
        <v>116.395449</v>
      </c>
      <c r="D2088" s="2" t="s">
        <v>7139</v>
      </c>
      <c r="E2088" s="14" t="s">
        <v>5071</v>
      </c>
      <c r="F2088" s="14" t="e" vm="9">
        <v>#VALUE!</v>
      </c>
      <c r="G2088" s="2" t="str">
        <f>_xlfn.XLOOKUP(E2088,missing_cities!$Q$2:$Q$56,missing_cities!$R$2:$R$56,"Not Found",0)</f>
        <v>China</v>
      </c>
      <c r="H2088" t="str">
        <f>_xlfn.XLOOKUP(E2088,missing_cities!$Q$2:$Q$56,missing_cities!$S$2:$S$56,"Not Found",0)</f>
        <v>Asia</v>
      </c>
      <c r="I2088" t="s">
        <v>1684</v>
      </c>
      <c r="J2088" s="15">
        <v>0.47</v>
      </c>
      <c r="K2088" t="s">
        <v>19</v>
      </c>
      <c r="L2088" s="15" t="str">
        <f t="shared" si="64"/>
        <v>9:00-18:00</v>
      </c>
      <c r="M2088" s="16">
        <f t="shared" si="65"/>
        <v>0.37</v>
      </c>
      <c r="N2088" s="15">
        <v>19.55</v>
      </c>
      <c r="O2088" s="15">
        <v>13</v>
      </c>
      <c r="P2088" t="s">
        <v>25</v>
      </c>
      <c r="Q2088">
        <v>22</v>
      </c>
      <c r="R2088" t="s">
        <v>42</v>
      </c>
      <c r="S2088">
        <v>2018</v>
      </c>
      <c r="T2088" t="s">
        <v>22</v>
      </c>
      <c r="U2088" s="15">
        <v>4.0999999999999996</v>
      </c>
      <c r="V2088" s="15">
        <v>9</v>
      </c>
      <c r="W2088" t="s">
        <v>27</v>
      </c>
    </row>
    <row r="2089" spans="1:23">
      <c r="A2089" t="s">
        <v>2133</v>
      </c>
      <c r="B2089">
        <v>-23.658177999999999</v>
      </c>
      <c r="C2089" s="15">
        <v>-46.512889999999999</v>
      </c>
      <c r="D2089" s="2" t="s">
        <v>7140</v>
      </c>
      <c r="E2089" s="14" t="s">
        <v>5067</v>
      </c>
      <c r="F2089" s="14" t="e" vm="7">
        <v>#VALUE!</v>
      </c>
      <c r="G2089" s="2" t="str">
        <f>_xlfn.XLOOKUP(E2089,missing_cities!$Q$2:$Q$56,missing_cities!$R$2:$R$56,"Not Found",0)</f>
        <v>Brazil</v>
      </c>
      <c r="H2089" t="str">
        <f>_xlfn.XLOOKUP(E2089,missing_cities!$Q$2:$Q$56,missing_cities!$S$2:$S$56,"Not Found",0)</f>
        <v>South America</v>
      </c>
      <c r="I2089" t="s">
        <v>1684</v>
      </c>
      <c r="J2089" s="15">
        <v>0.25</v>
      </c>
      <c r="K2089" s="1">
        <v>45862</v>
      </c>
      <c r="L2089" s="15" t="str">
        <f t="shared" si="64"/>
        <v>9.00-21.00</v>
      </c>
      <c r="M2089" s="16">
        <f t="shared" si="65"/>
        <v>12</v>
      </c>
      <c r="N2089" s="15">
        <v>9.3800000000000008</v>
      </c>
      <c r="O2089" s="15">
        <v>67</v>
      </c>
      <c r="P2089" t="s">
        <v>20</v>
      </c>
      <c r="Q2089">
        <v>150</v>
      </c>
      <c r="R2089" t="s">
        <v>67</v>
      </c>
      <c r="S2089">
        <v>2017</v>
      </c>
      <c r="T2089" t="s">
        <v>22</v>
      </c>
      <c r="U2089" s="15">
        <v>3.1</v>
      </c>
      <c r="V2089" s="15">
        <v>1</v>
      </c>
      <c r="W2089" t="s">
        <v>23</v>
      </c>
    </row>
    <row r="2090" spans="1:23">
      <c r="A2090" t="s">
        <v>2134</v>
      </c>
      <c r="B2090">
        <v>-17.799938999999998</v>
      </c>
      <c r="C2090" s="15">
        <v>-69.066008999999994</v>
      </c>
      <c r="D2090" s="2" t="s">
        <v>7141</v>
      </c>
      <c r="E2090" s="14" t="str">
        <f>_xlfn.XLOOKUP(C2090,missing_cities!B:B,missing_cities!C:C,"Not Found",0)</f>
        <v>Municipio CharaÃ±a</v>
      </c>
      <c r="F2090" s="14" t="s">
        <v>10103</v>
      </c>
      <c r="G2090" s="2" t="str">
        <f>_xlfn.XLOOKUP(E2090,missing_cities!$Q$2:$Q$56,missing_cities!$R$2:$R$56,"Not Found",0)</f>
        <v>Bolivia</v>
      </c>
      <c r="H2090" t="str">
        <f>_xlfn.XLOOKUP(E2090,missing_cities!$Q$2:$Q$56,missing_cities!$S$2:$S$56,"Not Found",0)</f>
        <v>South America</v>
      </c>
      <c r="I2090" t="s">
        <v>1684</v>
      </c>
      <c r="J2090" s="15">
        <v>0.32</v>
      </c>
      <c r="K2090" t="s">
        <v>19</v>
      </c>
      <c r="L2090" s="15" t="str">
        <f t="shared" si="64"/>
        <v>9:00-18:00</v>
      </c>
      <c r="M2090" s="16">
        <f t="shared" si="65"/>
        <v>0.37</v>
      </c>
      <c r="N2090" s="15">
        <v>16.899999999999999</v>
      </c>
      <c r="O2090" s="15">
        <v>69</v>
      </c>
      <c r="P2090" t="s">
        <v>37</v>
      </c>
      <c r="Q2090">
        <v>50</v>
      </c>
      <c r="R2090" t="s">
        <v>44</v>
      </c>
      <c r="S2090">
        <v>2017</v>
      </c>
      <c r="T2090" t="s">
        <v>31</v>
      </c>
      <c r="U2090" s="15">
        <v>3.3</v>
      </c>
      <c r="V2090" s="15">
        <v>4</v>
      </c>
      <c r="W2090" t="s">
        <v>27</v>
      </c>
    </row>
    <row r="2091" spans="1:23">
      <c r="A2091" t="s">
        <v>2135</v>
      </c>
      <c r="B2091">
        <v>37.640348000000003</v>
      </c>
      <c r="C2091" s="15">
        <v>127.075489</v>
      </c>
      <c r="D2091" s="2" t="s">
        <v>7142</v>
      </c>
      <c r="E2091" s="14" t="s">
        <v>5063</v>
      </c>
      <c r="F2091" s="14" t="e" vm="6">
        <v>#VALUE!</v>
      </c>
      <c r="G2091" s="2" t="str">
        <f>_xlfn.XLOOKUP(E2091,missing_cities!$Q$2:$Q$56,missing_cities!$R$2:$R$56,"Not Found",0)</f>
        <v>South Korea</v>
      </c>
      <c r="H2091" t="str">
        <f>_xlfn.XLOOKUP(E2091,missing_cities!$Q$2:$Q$56,missing_cities!$S$2:$S$56,"Not Found",0)</f>
        <v>Asia</v>
      </c>
      <c r="I2091" t="s">
        <v>1684</v>
      </c>
      <c r="J2091" s="15">
        <v>0.49</v>
      </c>
      <c r="K2091" t="s">
        <v>34</v>
      </c>
      <c r="L2091" s="15" t="str">
        <f t="shared" si="64"/>
        <v>6:00-22:00</v>
      </c>
      <c r="M2091" s="16">
        <f t="shared" si="65"/>
        <v>0.67</v>
      </c>
      <c r="N2091" s="15">
        <v>16.579999999999998</v>
      </c>
      <c r="O2091" s="15">
        <v>63</v>
      </c>
      <c r="P2091" t="s">
        <v>39</v>
      </c>
      <c r="Q2091">
        <v>50</v>
      </c>
      <c r="R2091" t="s">
        <v>21</v>
      </c>
      <c r="S2091">
        <v>2022</v>
      </c>
      <c r="T2091" t="s">
        <v>22</v>
      </c>
      <c r="U2091" s="15">
        <v>4</v>
      </c>
      <c r="V2091" s="15">
        <v>10</v>
      </c>
      <c r="W2091" t="s">
        <v>32</v>
      </c>
    </row>
    <row r="2092" spans="1:23">
      <c r="A2092" t="s">
        <v>2136</v>
      </c>
      <c r="B2092">
        <v>34.178803000000002</v>
      </c>
      <c r="C2092" s="15">
        <v>-118.253056</v>
      </c>
      <c r="D2092" s="2" t="s">
        <v>7143</v>
      </c>
      <c r="E2092" s="14" t="s">
        <v>5111</v>
      </c>
      <c r="F2092" s="14" t="e" vm="5">
        <v>#VALUE!</v>
      </c>
      <c r="G2092" s="2" t="str">
        <f>_xlfn.XLOOKUP(E2092,missing_cities!$Q$2:$Q$56,missing_cities!$R$2:$R$56,"Not Found",0)</f>
        <v>United States</v>
      </c>
      <c r="H2092" t="str">
        <f>_xlfn.XLOOKUP(E2092,missing_cities!$Q$2:$Q$56,missing_cities!$S$2:$S$56,"Not Found",0)</f>
        <v>North America</v>
      </c>
      <c r="I2092" t="s">
        <v>1684</v>
      </c>
      <c r="J2092" s="15">
        <v>0.44</v>
      </c>
      <c r="K2092" t="s">
        <v>19</v>
      </c>
      <c r="L2092" s="15" t="str">
        <f t="shared" si="64"/>
        <v>9:00-18:00</v>
      </c>
      <c r="M2092" s="16">
        <f t="shared" si="65"/>
        <v>0.37</v>
      </c>
      <c r="N2092" s="15">
        <v>6.67</v>
      </c>
      <c r="O2092" s="15">
        <v>22</v>
      </c>
      <c r="P2092" t="s">
        <v>29</v>
      </c>
      <c r="Q2092">
        <v>150</v>
      </c>
      <c r="R2092" t="s">
        <v>46</v>
      </c>
      <c r="S2092">
        <v>2022</v>
      </c>
      <c r="T2092" t="s">
        <v>22</v>
      </c>
      <c r="U2092" s="15">
        <v>3.4</v>
      </c>
      <c r="V2092" s="15">
        <v>9</v>
      </c>
      <c r="W2092" t="s">
        <v>32</v>
      </c>
    </row>
    <row r="2093" spans="1:23">
      <c r="A2093" t="s">
        <v>2137</v>
      </c>
      <c r="B2093">
        <v>32.670231000000001</v>
      </c>
      <c r="C2093" s="15">
        <v>134.545254</v>
      </c>
      <c r="D2093" s="2" t="s">
        <v>7144</v>
      </c>
      <c r="E2093" s="14" t="str">
        <f>_xlfn.XLOOKUP(C2093,missing_cities!B:B,missing_cities!C:C,"Not Found",0)</f>
        <v>Error</v>
      </c>
      <c r="F2093" s="14" t="s">
        <v>9987</v>
      </c>
      <c r="G2093" s="2" t="str">
        <f>_xlfn.XLOOKUP(E2093,missing_cities!$Q$2:$Q$56,missing_cities!$R$2:$R$56,"Not Found",0)</f>
        <v>Error</v>
      </c>
      <c r="H2093" t="str">
        <f>_xlfn.XLOOKUP(E2093,missing_cities!$Q$2:$Q$56,missing_cities!$S$2:$S$56,"Not Found",0)</f>
        <v>Error</v>
      </c>
      <c r="I2093" t="s">
        <v>1684</v>
      </c>
      <c r="J2093" s="15">
        <v>0.27</v>
      </c>
      <c r="K2093" t="s">
        <v>34</v>
      </c>
      <c r="L2093" s="15" t="str">
        <f t="shared" si="64"/>
        <v>6:00-22:00</v>
      </c>
      <c r="M2093" s="16">
        <f t="shared" si="65"/>
        <v>0.67</v>
      </c>
      <c r="N2093" s="15">
        <v>17.739999999999998</v>
      </c>
      <c r="O2093" s="15">
        <v>33</v>
      </c>
      <c r="P2093" t="s">
        <v>25</v>
      </c>
      <c r="Q2093">
        <v>350</v>
      </c>
      <c r="R2093" t="s">
        <v>42</v>
      </c>
      <c r="S2093">
        <v>2012</v>
      </c>
      <c r="T2093" t="s">
        <v>22</v>
      </c>
      <c r="U2093" s="15">
        <v>3.6</v>
      </c>
      <c r="V2093" s="15">
        <v>2</v>
      </c>
      <c r="W2093" t="s">
        <v>32</v>
      </c>
    </row>
    <row r="2094" spans="1:23">
      <c r="A2094" t="s">
        <v>2138</v>
      </c>
      <c r="B2094">
        <v>78.794764000000001</v>
      </c>
      <c r="C2094" s="15">
        <v>-97.498206999999994</v>
      </c>
      <c r="D2094" s="2" t="s">
        <v>7145</v>
      </c>
      <c r="E2094" s="14">
        <f>_xlfn.XLOOKUP(C2094,missing_cities!B:B,missing_cities!C:C,"Not Found",0)</f>
        <v>0</v>
      </c>
      <c r="F2094" s="14" t="s">
        <v>9990</v>
      </c>
      <c r="G2094" s="2" t="str">
        <f>_xlfn.XLOOKUP(E2094,missing_cities!$Q$2:$Q$56,missing_cities!$R$2:$R$56,"Not Found",0)</f>
        <v>Not Found</v>
      </c>
      <c r="H2094" t="str">
        <f>_xlfn.XLOOKUP(E2094,missing_cities!$Q$2:$Q$56,missing_cities!$S$2:$S$56,"Not Found",0)</f>
        <v>Not Found</v>
      </c>
      <c r="I2094" t="s">
        <v>1684</v>
      </c>
      <c r="J2094" s="15">
        <v>0.4</v>
      </c>
      <c r="K2094" t="s">
        <v>19</v>
      </c>
      <c r="L2094" s="15" t="str">
        <f t="shared" si="64"/>
        <v>9:00-18:00</v>
      </c>
      <c r="M2094" s="16">
        <f t="shared" si="65"/>
        <v>0.37</v>
      </c>
      <c r="N2094" s="15">
        <v>16.53</v>
      </c>
      <c r="O2094" s="15">
        <v>54</v>
      </c>
      <c r="P2094" t="s">
        <v>39</v>
      </c>
      <c r="Q2094">
        <v>50</v>
      </c>
      <c r="R2094" t="s">
        <v>30</v>
      </c>
      <c r="S2094">
        <v>2018</v>
      </c>
      <c r="T2094" t="s">
        <v>22</v>
      </c>
      <c r="U2094" s="15">
        <v>3.9</v>
      </c>
      <c r="V2094" s="15">
        <v>3</v>
      </c>
      <c r="W2094" t="s">
        <v>23</v>
      </c>
    </row>
    <row r="2095" spans="1:23">
      <c r="A2095" t="s">
        <v>2139</v>
      </c>
      <c r="B2095">
        <v>41.895342999999997</v>
      </c>
      <c r="C2095" s="15">
        <v>-87.632542999999998</v>
      </c>
      <c r="D2095" s="2" t="s">
        <v>7146</v>
      </c>
      <c r="E2095" s="14" t="s">
        <v>5065</v>
      </c>
      <c r="F2095" s="14" t="e" vm="5">
        <v>#VALUE!</v>
      </c>
      <c r="G2095" s="2" t="str">
        <f>_xlfn.XLOOKUP(E2095,missing_cities!$Q$2:$Q$56,missing_cities!$R$2:$R$56,"Not Found",0)</f>
        <v>United States</v>
      </c>
      <c r="H2095" t="str">
        <f>_xlfn.XLOOKUP(E2095,missing_cities!$Q$2:$Q$56,missing_cities!$S$2:$S$56,"Not Found",0)</f>
        <v>North America</v>
      </c>
      <c r="I2095" t="s">
        <v>1684</v>
      </c>
      <c r="J2095" s="15">
        <v>0.42</v>
      </c>
      <c r="K2095" t="s">
        <v>34</v>
      </c>
      <c r="L2095" s="15" t="str">
        <f t="shared" si="64"/>
        <v>6:00-22:00</v>
      </c>
      <c r="M2095" s="16">
        <f t="shared" si="65"/>
        <v>0.67</v>
      </c>
      <c r="N2095" s="15">
        <v>11.78</v>
      </c>
      <c r="O2095" s="15">
        <v>87</v>
      </c>
      <c r="P2095" t="s">
        <v>29</v>
      </c>
      <c r="Q2095">
        <v>350</v>
      </c>
      <c r="R2095" t="s">
        <v>97</v>
      </c>
      <c r="S2095">
        <v>2018</v>
      </c>
      <c r="T2095" t="s">
        <v>22</v>
      </c>
      <c r="U2095" s="15">
        <v>3.2</v>
      </c>
      <c r="V2095" s="15">
        <v>9</v>
      </c>
      <c r="W2095" t="s">
        <v>23</v>
      </c>
    </row>
    <row r="2096" spans="1:23">
      <c r="A2096" t="s">
        <v>2140</v>
      </c>
      <c r="B2096">
        <v>25.201834000000002</v>
      </c>
      <c r="C2096" s="15">
        <v>55.351152999999996</v>
      </c>
      <c r="D2096" s="2" t="s">
        <v>7147</v>
      </c>
      <c r="E2096" s="14" t="s">
        <v>5076</v>
      </c>
      <c r="F2096" s="14" t="e" vm="10">
        <v>#VALUE!</v>
      </c>
      <c r="G2096" s="2" t="str">
        <f>_xlfn.XLOOKUP(E2096,missing_cities!$Q$2:$Q$56,missing_cities!$R$2:$R$56,"Not Found",0)</f>
        <v>United Arab Emirates</v>
      </c>
      <c r="H2096" t="str">
        <f>_xlfn.XLOOKUP(E2096,missing_cities!$Q$2:$Q$56,missing_cities!$S$2:$S$56,"Not Found",0)</f>
        <v>Asia</v>
      </c>
      <c r="I2096" t="s">
        <v>1684</v>
      </c>
      <c r="J2096" s="15">
        <v>0.11</v>
      </c>
      <c r="K2096" t="s">
        <v>19</v>
      </c>
      <c r="L2096" s="15" t="str">
        <f t="shared" si="64"/>
        <v>9:00-18:00</v>
      </c>
      <c r="M2096" s="16">
        <f t="shared" si="65"/>
        <v>0.37</v>
      </c>
      <c r="N2096" s="15">
        <v>5.23</v>
      </c>
      <c r="O2096" s="15">
        <v>50</v>
      </c>
      <c r="P2096" t="s">
        <v>29</v>
      </c>
      <c r="Q2096">
        <v>22</v>
      </c>
      <c r="R2096" t="s">
        <v>42</v>
      </c>
      <c r="S2096">
        <v>2017</v>
      </c>
      <c r="T2096" t="s">
        <v>31</v>
      </c>
      <c r="U2096" s="15">
        <v>4.3</v>
      </c>
      <c r="V2096" s="15">
        <v>8</v>
      </c>
      <c r="W2096" t="s">
        <v>27</v>
      </c>
    </row>
    <row r="2097" spans="1:23">
      <c r="A2097" t="s">
        <v>2141</v>
      </c>
      <c r="B2097">
        <v>43.766460000000002</v>
      </c>
      <c r="C2097" s="15">
        <v>-79.335633999999999</v>
      </c>
      <c r="D2097" s="2" t="s">
        <v>7148</v>
      </c>
      <c r="E2097" s="14" t="s">
        <v>5050</v>
      </c>
      <c r="F2097" s="14" t="e" vm="1">
        <v>#VALUE!</v>
      </c>
      <c r="G2097" s="2" t="str">
        <f>_xlfn.XLOOKUP(E2097,missing_cities!$Q$2:$Q$56,missing_cities!$R$2:$R$56,"Not Found",0)</f>
        <v>Canada</v>
      </c>
      <c r="H2097" t="str">
        <f>_xlfn.XLOOKUP(E2097,missing_cities!$Q$2:$Q$56,missing_cities!$S$2:$S$56,"Not Found",0)</f>
        <v>North America</v>
      </c>
      <c r="I2097" t="s">
        <v>1684</v>
      </c>
      <c r="J2097" s="15">
        <v>0.44</v>
      </c>
      <c r="K2097" s="1">
        <v>45862</v>
      </c>
      <c r="L2097" s="15" t="str">
        <f t="shared" si="64"/>
        <v>9.00-21.00</v>
      </c>
      <c r="M2097" s="16">
        <f t="shared" si="65"/>
        <v>12</v>
      </c>
      <c r="N2097" s="15">
        <v>7.17</v>
      </c>
      <c r="O2097" s="15">
        <v>52</v>
      </c>
      <c r="P2097" t="s">
        <v>39</v>
      </c>
      <c r="Q2097">
        <v>22</v>
      </c>
      <c r="R2097" t="s">
        <v>67</v>
      </c>
      <c r="S2097">
        <v>2020</v>
      </c>
      <c r="T2097" t="s">
        <v>31</v>
      </c>
      <c r="U2097" s="15">
        <v>3.3</v>
      </c>
      <c r="V2097" s="15">
        <v>3</v>
      </c>
      <c r="W2097" t="s">
        <v>27</v>
      </c>
    </row>
    <row r="2098" spans="1:23">
      <c r="A2098" t="s">
        <v>2142</v>
      </c>
      <c r="B2098">
        <v>43.748797000000003</v>
      </c>
      <c r="C2098" s="15">
        <v>-79.433262999999997</v>
      </c>
      <c r="D2098" s="2" t="s">
        <v>7149</v>
      </c>
      <c r="E2098" s="14" t="s">
        <v>5050</v>
      </c>
      <c r="F2098" s="14" t="e" vm="1">
        <v>#VALUE!</v>
      </c>
      <c r="G2098" s="2" t="str">
        <f>_xlfn.XLOOKUP(E2098,missing_cities!$Q$2:$Q$56,missing_cities!$R$2:$R$56,"Not Found",0)</f>
        <v>Canada</v>
      </c>
      <c r="H2098" t="str">
        <f>_xlfn.XLOOKUP(E2098,missing_cities!$Q$2:$Q$56,missing_cities!$S$2:$S$56,"Not Found",0)</f>
        <v>North America</v>
      </c>
      <c r="I2098" t="s">
        <v>1684</v>
      </c>
      <c r="J2098" s="15">
        <v>0.3</v>
      </c>
      <c r="K2098" s="1">
        <v>45862</v>
      </c>
      <c r="L2098" s="15" t="str">
        <f t="shared" si="64"/>
        <v>9.00-21.00</v>
      </c>
      <c r="M2098" s="16">
        <f t="shared" si="65"/>
        <v>12</v>
      </c>
      <c r="N2098" s="15">
        <v>18.95</v>
      </c>
      <c r="O2098" s="15">
        <v>32</v>
      </c>
      <c r="P2098" t="s">
        <v>39</v>
      </c>
      <c r="Q2098">
        <v>22</v>
      </c>
      <c r="R2098" t="s">
        <v>48</v>
      </c>
      <c r="S2098">
        <v>2012</v>
      </c>
      <c r="T2098" t="s">
        <v>22</v>
      </c>
      <c r="U2098" s="15">
        <v>4.4000000000000004</v>
      </c>
      <c r="V2098" s="15">
        <v>10</v>
      </c>
      <c r="W2098" t="s">
        <v>32</v>
      </c>
    </row>
    <row r="2099" spans="1:23">
      <c r="A2099" t="s">
        <v>2143</v>
      </c>
      <c r="B2099">
        <v>39.934387000000001</v>
      </c>
      <c r="C2099" s="15">
        <v>116.34010499999999</v>
      </c>
      <c r="D2099" s="2" t="s">
        <v>7150</v>
      </c>
      <c r="E2099" s="14" t="s">
        <v>5071</v>
      </c>
      <c r="F2099" s="14" t="e" vm="9">
        <v>#VALUE!</v>
      </c>
      <c r="G2099" s="2" t="str">
        <f>_xlfn.XLOOKUP(E2099,missing_cities!$Q$2:$Q$56,missing_cities!$R$2:$R$56,"Not Found",0)</f>
        <v>China</v>
      </c>
      <c r="H2099" t="str">
        <f>_xlfn.XLOOKUP(E2099,missing_cities!$Q$2:$Q$56,missing_cities!$S$2:$S$56,"Not Found",0)</f>
        <v>Asia</v>
      </c>
      <c r="I2099" t="s">
        <v>1684</v>
      </c>
      <c r="J2099" s="15">
        <v>0.34</v>
      </c>
      <c r="K2099" t="s">
        <v>34</v>
      </c>
      <c r="L2099" s="15" t="str">
        <f t="shared" si="64"/>
        <v>6:00-22:00</v>
      </c>
      <c r="M2099" s="16">
        <f t="shared" si="65"/>
        <v>0.67</v>
      </c>
      <c r="N2099" s="15">
        <v>2.4300000000000002</v>
      </c>
      <c r="O2099" s="15">
        <v>13</v>
      </c>
      <c r="P2099" t="s">
        <v>25</v>
      </c>
      <c r="Q2099">
        <v>350</v>
      </c>
      <c r="R2099" t="s">
        <v>48</v>
      </c>
      <c r="S2099">
        <v>2013</v>
      </c>
      <c r="T2099" t="s">
        <v>31</v>
      </c>
      <c r="U2099" s="15">
        <v>4</v>
      </c>
      <c r="V2099" s="15">
        <v>7</v>
      </c>
      <c r="W2099" t="s">
        <v>27</v>
      </c>
    </row>
    <row r="2100" spans="1:23">
      <c r="A2100" t="s">
        <v>2144</v>
      </c>
      <c r="B2100">
        <v>13.867004</v>
      </c>
      <c r="C2100" s="15">
        <v>100.41997600000001</v>
      </c>
      <c r="D2100" s="2" t="s">
        <v>7151</v>
      </c>
      <c r="E2100" s="14" t="s">
        <v>5059</v>
      </c>
      <c r="F2100" s="14" t="e" vm="4">
        <v>#VALUE!</v>
      </c>
      <c r="G2100" s="2" t="str">
        <f>_xlfn.XLOOKUP(E2100,missing_cities!$Q$2:$Q$56,missing_cities!$R$2:$R$56,"Not Found",0)</f>
        <v>Thailand</v>
      </c>
      <c r="H2100" t="str">
        <f>_xlfn.XLOOKUP(E2100,missing_cities!$Q$2:$Q$56,missing_cities!$S$2:$S$56,"Not Found",0)</f>
        <v>Asia</v>
      </c>
      <c r="I2100" t="s">
        <v>1684</v>
      </c>
      <c r="J2100" s="15">
        <v>0.45</v>
      </c>
      <c r="K2100" t="s">
        <v>19</v>
      </c>
      <c r="L2100" s="15" t="str">
        <f t="shared" si="64"/>
        <v>9:00-18:00</v>
      </c>
      <c r="M2100" s="16">
        <f t="shared" si="65"/>
        <v>0.37</v>
      </c>
      <c r="N2100" s="15">
        <v>11.42</v>
      </c>
      <c r="O2100" s="15">
        <v>57</v>
      </c>
      <c r="P2100" t="s">
        <v>20</v>
      </c>
      <c r="Q2100">
        <v>50</v>
      </c>
      <c r="R2100" t="s">
        <v>48</v>
      </c>
      <c r="S2100">
        <v>2020</v>
      </c>
      <c r="T2100" t="s">
        <v>22</v>
      </c>
      <c r="U2100" s="15">
        <v>4.4000000000000004</v>
      </c>
      <c r="V2100" s="15">
        <v>6</v>
      </c>
      <c r="W2100" t="s">
        <v>23</v>
      </c>
    </row>
    <row r="2101" spans="1:23">
      <c r="A2101" t="s">
        <v>2145</v>
      </c>
      <c r="B2101">
        <v>39.974874999999997</v>
      </c>
      <c r="C2101" s="15">
        <v>116.410076</v>
      </c>
      <c r="D2101" s="2" t="s">
        <v>7152</v>
      </c>
      <c r="E2101" s="14" t="s">
        <v>5071</v>
      </c>
      <c r="F2101" s="14" t="e" vm="9">
        <v>#VALUE!</v>
      </c>
      <c r="G2101" s="2" t="str">
        <f>_xlfn.XLOOKUP(E2101,missing_cities!$Q$2:$Q$56,missing_cities!$R$2:$R$56,"Not Found",0)</f>
        <v>China</v>
      </c>
      <c r="H2101" t="str">
        <f>_xlfn.XLOOKUP(E2101,missing_cities!$Q$2:$Q$56,missing_cities!$S$2:$S$56,"Not Found",0)</f>
        <v>Asia</v>
      </c>
      <c r="I2101" t="s">
        <v>1684</v>
      </c>
      <c r="J2101" s="15">
        <v>0.19</v>
      </c>
      <c r="K2101" t="s">
        <v>19</v>
      </c>
      <c r="L2101" s="15" t="str">
        <f t="shared" si="64"/>
        <v>9:00-18:00</v>
      </c>
      <c r="M2101" s="16">
        <f t="shared" si="65"/>
        <v>0.37</v>
      </c>
      <c r="N2101" s="15">
        <v>15.08</v>
      </c>
      <c r="O2101" s="15">
        <v>43</v>
      </c>
      <c r="P2101" t="s">
        <v>25</v>
      </c>
      <c r="Q2101">
        <v>150</v>
      </c>
      <c r="R2101" t="s">
        <v>37</v>
      </c>
      <c r="S2101">
        <v>2014</v>
      </c>
      <c r="T2101" t="s">
        <v>31</v>
      </c>
      <c r="U2101" s="15">
        <v>4.8</v>
      </c>
      <c r="V2101" s="15">
        <v>6</v>
      </c>
      <c r="W2101" t="s">
        <v>32</v>
      </c>
    </row>
    <row r="2102" spans="1:23">
      <c r="A2102" t="s">
        <v>2146</v>
      </c>
      <c r="B2102">
        <v>41.825729000000003</v>
      </c>
      <c r="C2102" s="15">
        <v>-87.734587000000005</v>
      </c>
      <c r="D2102" s="2" t="s">
        <v>7153</v>
      </c>
      <c r="E2102" s="14" t="s">
        <v>5065</v>
      </c>
      <c r="F2102" s="14" t="e" vm="5">
        <v>#VALUE!</v>
      </c>
      <c r="G2102" s="2" t="str">
        <f>_xlfn.XLOOKUP(E2102,missing_cities!$Q$2:$Q$56,missing_cities!$R$2:$R$56,"Not Found",0)</f>
        <v>United States</v>
      </c>
      <c r="H2102" t="str">
        <f>_xlfn.XLOOKUP(E2102,missing_cities!$Q$2:$Q$56,missing_cities!$S$2:$S$56,"Not Found",0)</f>
        <v>North America</v>
      </c>
      <c r="I2102" t="s">
        <v>1684</v>
      </c>
      <c r="J2102" s="15">
        <v>0.43</v>
      </c>
      <c r="K2102" s="1">
        <v>45862</v>
      </c>
      <c r="L2102" s="15" t="str">
        <f t="shared" si="64"/>
        <v>9.00-21.00</v>
      </c>
      <c r="M2102" s="16">
        <f t="shared" si="65"/>
        <v>12</v>
      </c>
      <c r="N2102" s="15">
        <v>4.2300000000000004</v>
      </c>
      <c r="O2102" s="15">
        <v>97</v>
      </c>
      <c r="P2102" t="s">
        <v>29</v>
      </c>
      <c r="Q2102">
        <v>22</v>
      </c>
      <c r="R2102" t="s">
        <v>97</v>
      </c>
      <c r="S2102">
        <v>2010</v>
      </c>
      <c r="T2102" t="s">
        <v>31</v>
      </c>
      <c r="U2102" s="15">
        <v>4.0999999999999996</v>
      </c>
      <c r="V2102" s="15">
        <v>8</v>
      </c>
      <c r="W2102" t="s">
        <v>32</v>
      </c>
    </row>
    <row r="2103" spans="1:23">
      <c r="A2103" t="s">
        <v>2147</v>
      </c>
      <c r="B2103">
        <v>43.752319999999997</v>
      </c>
      <c r="C2103" s="15">
        <v>-79.493995999999996</v>
      </c>
      <c r="D2103" s="2" t="s">
        <v>7154</v>
      </c>
      <c r="E2103" s="14" t="s">
        <v>5050</v>
      </c>
      <c r="F2103" s="14" t="e" vm="1">
        <v>#VALUE!</v>
      </c>
      <c r="G2103" s="2" t="str">
        <f>_xlfn.XLOOKUP(E2103,missing_cities!$Q$2:$Q$56,missing_cities!$R$2:$R$56,"Not Found",0)</f>
        <v>Canada</v>
      </c>
      <c r="H2103" t="str">
        <f>_xlfn.XLOOKUP(E2103,missing_cities!$Q$2:$Q$56,missing_cities!$S$2:$S$56,"Not Found",0)</f>
        <v>North America</v>
      </c>
      <c r="I2103" t="s">
        <v>1684</v>
      </c>
      <c r="J2103" s="15">
        <v>0.14000000000000001</v>
      </c>
      <c r="K2103" t="s">
        <v>34</v>
      </c>
      <c r="L2103" s="15" t="str">
        <f t="shared" si="64"/>
        <v>6:00-22:00</v>
      </c>
      <c r="M2103" s="16">
        <f t="shared" si="65"/>
        <v>0.67</v>
      </c>
      <c r="N2103" s="15">
        <v>19.440000000000001</v>
      </c>
      <c r="O2103" s="15">
        <v>75</v>
      </c>
      <c r="P2103" t="s">
        <v>29</v>
      </c>
      <c r="Q2103">
        <v>50</v>
      </c>
      <c r="R2103" t="s">
        <v>48</v>
      </c>
      <c r="S2103">
        <v>2023</v>
      </c>
      <c r="T2103" t="s">
        <v>22</v>
      </c>
      <c r="U2103" s="15">
        <v>3.6</v>
      </c>
      <c r="V2103" s="15">
        <v>6</v>
      </c>
      <c r="W2103" t="s">
        <v>32</v>
      </c>
    </row>
    <row r="2104" spans="1:23">
      <c r="A2104" t="s">
        <v>2148</v>
      </c>
      <c r="B2104">
        <v>19.432797000000001</v>
      </c>
      <c r="C2104" s="15">
        <v>-99.047811999999993</v>
      </c>
      <c r="D2104" s="2" t="s">
        <v>7155</v>
      </c>
      <c r="E2104" s="14" t="s">
        <v>5119</v>
      </c>
      <c r="F2104" s="14" t="e" vm="13">
        <v>#VALUE!</v>
      </c>
      <c r="G2104" s="2" t="str">
        <f>_xlfn.XLOOKUP(E2104,missing_cities!$Q$2:$Q$56,missing_cities!$R$2:$R$56,"Not Found",0)</f>
        <v>Mexico</v>
      </c>
      <c r="H2104" t="str">
        <f>_xlfn.XLOOKUP(E2104,missing_cities!$Q$2:$Q$56,missing_cities!$S$2:$S$56,"Not Found",0)</f>
        <v>North America</v>
      </c>
      <c r="I2104" t="s">
        <v>1684</v>
      </c>
      <c r="J2104" s="15">
        <v>0.37</v>
      </c>
      <c r="K2104" t="s">
        <v>34</v>
      </c>
      <c r="L2104" s="15" t="str">
        <f t="shared" si="64"/>
        <v>6:00-22:00</v>
      </c>
      <c r="M2104" s="16">
        <f t="shared" si="65"/>
        <v>0.67</v>
      </c>
      <c r="N2104" s="15">
        <v>18.72</v>
      </c>
      <c r="O2104" s="15">
        <v>51</v>
      </c>
      <c r="P2104" t="s">
        <v>20</v>
      </c>
      <c r="Q2104">
        <v>22</v>
      </c>
      <c r="R2104" t="s">
        <v>37</v>
      </c>
      <c r="S2104">
        <v>2016</v>
      </c>
      <c r="T2104" t="s">
        <v>31</v>
      </c>
      <c r="U2104" s="15">
        <v>4.4000000000000004</v>
      </c>
      <c r="V2104" s="15">
        <v>10</v>
      </c>
      <c r="W2104" t="s">
        <v>32</v>
      </c>
    </row>
    <row r="2105" spans="1:23">
      <c r="A2105" t="s">
        <v>2149</v>
      </c>
      <c r="B2105">
        <v>39.805456999999997</v>
      </c>
      <c r="C2105" s="15">
        <v>116.31017</v>
      </c>
      <c r="D2105" s="2" t="s">
        <v>7156</v>
      </c>
      <c r="E2105" s="14" t="s">
        <v>5071</v>
      </c>
      <c r="F2105" s="14" t="e" vm="9">
        <v>#VALUE!</v>
      </c>
      <c r="G2105" s="2" t="str">
        <f>_xlfn.XLOOKUP(E2105,missing_cities!$Q$2:$Q$56,missing_cities!$R$2:$R$56,"Not Found",0)</f>
        <v>China</v>
      </c>
      <c r="H2105" t="str">
        <f>_xlfn.XLOOKUP(E2105,missing_cities!$Q$2:$Q$56,missing_cities!$S$2:$S$56,"Not Found",0)</f>
        <v>Asia</v>
      </c>
      <c r="I2105" t="s">
        <v>1684</v>
      </c>
      <c r="J2105" s="15">
        <v>0.45</v>
      </c>
      <c r="K2105" t="s">
        <v>34</v>
      </c>
      <c r="L2105" s="15" t="str">
        <f t="shared" si="64"/>
        <v>6:00-22:00</v>
      </c>
      <c r="M2105" s="16">
        <f t="shared" si="65"/>
        <v>0.67</v>
      </c>
      <c r="N2105" s="15">
        <v>17.29</v>
      </c>
      <c r="O2105" s="15">
        <v>93</v>
      </c>
      <c r="P2105" t="s">
        <v>39</v>
      </c>
      <c r="Q2105">
        <v>50</v>
      </c>
      <c r="R2105" t="s">
        <v>74</v>
      </c>
      <c r="S2105">
        <v>2021</v>
      </c>
      <c r="T2105" t="s">
        <v>22</v>
      </c>
      <c r="U2105" s="15">
        <v>3.8</v>
      </c>
      <c r="V2105" s="15">
        <v>4</v>
      </c>
      <c r="W2105" t="s">
        <v>23</v>
      </c>
    </row>
    <row r="2106" spans="1:23">
      <c r="A2106" t="s">
        <v>2150</v>
      </c>
      <c r="B2106">
        <v>34.139994999999999</v>
      </c>
      <c r="C2106" s="15">
        <v>-118.31076299999999</v>
      </c>
      <c r="D2106" s="2" t="s">
        <v>7157</v>
      </c>
      <c r="E2106" s="14" t="s">
        <v>5111</v>
      </c>
      <c r="F2106" s="14" t="e" vm="5">
        <v>#VALUE!</v>
      </c>
      <c r="G2106" s="2" t="str">
        <f>_xlfn.XLOOKUP(E2106,missing_cities!$Q$2:$Q$56,missing_cities!$R$2:$R$56,"Not Found",0)</f>
        <v>United States</v>
      </c>
      <c r="H2106" t="str">
        <f>_xlfn.XLOOKUP(E2106,missing_cities!$Q$2:$Q$56,missing_cities!$S$2:$S$56,"Not Found",0)</f>
        <v>North America</v>
      </c>
      <c r="I2106" t="s">
        <v>1684</v>
      </c>
      <c r="J2106" s="15">
        <v>0.14000000000000001</v>
      </c>
      <c r="K2106" s="1">
        <v>45862</v>
      </c>
      <c r="L2106" s="15" t="str">
        <f t="shared" si="64"/>
        <v>9.00-21.00</v>
      </c>
      <c r="M2106" s="16">
        <f t="shared" si="65"/>
        <v>12</v>
      </c>
      <c r="N2106" s="15">
        <v>5.21</v>
      </c>
      <c r="O2106" s="15">
        <v>61</v>
      </c>
      <c r="P2106" t="s">
        <v>39</v>
      </c>
      <c r="Q2106">
        <v>350</v>
      </c>
      <c r="R2106" t="s">
        <v>74</v>
      </c>
      <c r="S2106">
        <v>2021</v>
      </c>
      <c r="T2106" t="s">
        <v>22</v>
      </c>
      <c r="U2106" s="15">
        <v>4.9000000000000004</v>
      </c>
      <c r="V2106" s="15">
        <v>10</v>
      </c>
      <c r="W2106" t="s">
        <v>23</v>
      </c>
    </row>
    <row r="2107" spans="1:23">
      <c r="A2107" t="s">
        <v>2151</v>
      </c>
      <c r="B2107">
        <v>-23.653556999999999</v>
      </c>
      <c r="C2107" s="15">
        <v>-46.691647000000003</v>
      </c>
      <c r="D2107" s="2" t="s">
        <v>7158</v>
      </c>
      <c r="E2107" s="14" t="s">
        <v>5067</v>
      </c>
      <c r="F2107" s="14" t="e" vm="7">
        <v>#VALUE!</v>
      </c>
      <c r="G2107" s="2" t="str">
        <f>_xlfn.XLOOKUP(E2107,missing_cities!$Q$2:$Q$56,missing_cities!$R$2:$R$56,"Not Found",0)</f>
        <v>Brazil</v>
      </c>
      <c r="H2107" t="str">
        <f>_xlfn.XLOOKUP(E2107,missing_cities!$Q$2:$Q$56,missing_cities!$S$2:$S$56,"Not Found",0)</f>
        <v>South America</v>
      </c>
      <c r="I2107" t="s">
        <v>1684</v>
      </c>
      <c r="J2107" s="15">
        <v>0.25</v>
      </c>
      <c r="K2107" t="s">
        <v>34</v>
      </c>
      <c r="L2107" s="15" t="str">
        <f t="shared" si="64"/>
        <v>6:00-22:00</v>
      </c>
      <c r="M2107" s="16">
        <f t="shared" si="65"/>
        <v>0.67</v>
      </c>
      <c r="N2107" s="15">
        <v>17.579999999999998</v>
      </c>
      <c r="O2107" s="15">
        <v>18</v>
      </c>
      <c r="P2107" t="s">
        <v>39</v>
      </c>
      <c r="Q2107">
        <v>150</v>
      </c>
      <c r="R2107" t="s">
        <v>46</v>
      </c>
      <c r="S2107">
        <v>2016</v>
      </c>
      <c r="T2107" t="s">
        <v>22</v>
      </c>
      <c r="U2107" s="15">
        <v>3.6</v>
      </c>
      <c r="V2107" s="15">
        <v>3</v>
      </c>
      <c r="W2107" t="s">
        <v>32</v>
      </c>
    </row>
    <row r="2108" spans="1:23">
      <c r="A2108" t="s">
        <v>2152</v>
      </c>
      <c r="B2108">
        <v>39.869875999999998</v>
      </c>
      <c r="C2108" s="15">
        <v>116.41136400000001</v>
      </c>
      <c r="D2108" s="2" t="s">
        <v>7159</v>
      </c>
      <c r="E2108" s="14" t="s">
        <v>5071</v>
      </c>
      <c r="F2108" s="14" t="e" vm="9">
        <v>#VALUE!</v>
      </c>
      <c r="G2108" s="2" t="str">
        <f>_xlfn.XLOOKUP(E2108,missing_cities!$Q$2:$Q$56,missing_cities!$R$2:$R$56,"Not Found",0)</f>
        <v>China</v>
      </c>
      <c r="H2108" t="str">
        <f>_xlfn.XLOOKUP(E2108,missing_cities!$Q$2:$Q$56,missing_cities!$S$2:$S$56,"Not Found",0)</f>
        <v>Asia</v>
      </c>
      <c r="I2108" t="s">
        <v>1684</v>
      </c>
      <c r="J2108" s="15">
        <v>0.44</v>
      </c>
      <c r="K2108" t="s">
        <v>19</v>
      </c>
      <c r="L2108" s="15" t="str">
        <f t="shared" si="64"/>
        <v>9:00-18:00</v>
      </c>
      <c r="M2108" s="16">
        <f t="shared" si="65"/>
        <v>0.37</v>
      </c>
      <c r="N2108" s="15">
        <v>1.75</v>
      </c>
      <c r="O2108" s="15">
        <v>23</v>
      </c>
      <c r="P2108" t="s">
        <v>29</v>
      </c>
      <c r="Q2108">
        <v>350</v>
      </c>
      <c r="R2108" t="s">
        <v>48</v>
      </c>
      <c r="S2108">
        <v>2022</v>
      </c>
      <c r="T2108" t="s">
        <v>22</v>
      </c>
      <c r="U2108" s="15">
        <v>3.1</v>
      </c>
      <c r="V2108" s="15">
        <v>2</v>
      </c>
      <c r="W2108" t="s">
        <v>27</v>
      </c>
    </row>
    <row r="2109" spans="1:23">
      <c r="A2109" t="s">
        <v>2153</v>
      </c>
      <c r="B2109">
        <v>43.738033000000001</v>
      </c>
      <c r="C2109" s="15">
        <v>-79.390437000000006</v>
      </c>
      <c r="D2109" s="2" t="s">
        <v>7160</v>
      </c>
      <c r="E2109" s="14" t="s">
        <v>5050</v>
      </c>
      <c r="F2109" s="14" t="e" vm="1">
        <v>#VALUE!</v>
      </c>
      <c r="G2109" s="2" t="str">
        <f>_xlfn.XLOOKUP(E2109,missing_cities!$Q$2:$Q$56,missing_cities!$R$2:$R$56,"Not Found",0)</f>
        <v>Canada</v>
      </c>
      <c r="H2109" t="str">
        <f>_xlfn.XLOOKUP(E2109,missing_cities!$Q$2:$Q$56,missing_cities!$S$2:$S$56,"Not Found",0)</f>
        <v>North America</v>
      </c>
      <c r="I2109" t="s">
        <v>1684</v>
      </c>
      <c r="J2109" s="15">
        <v>0.17</v>
      </c>
      <c r="K2109" s="1">
        <v>45862</v>
      </c>
      <c r="L2109" s="15" t="str">
        <f t="shared" si="64"/>
        <v>9.00-21.00</v>
      </c>
      <c r="M2109" s="16">
        <f t="shared" si="65"/>
        <v>12</v>
      </c>
      <c r="N2109" s="15">
        <v>10.34</v>
      </c>
      <c r="O2109" s="15">
        <v>57</v>
      </c>
      <c r="P2109" t="s">
        <v>39</v>
      </c>
      <c r="Q2109">
        <v>22</v>
      </c>
      <c r="R2109" t="s">
        <v>48</v>
      </c>
      <c r="S2109">
        <v>2015</v>
      </c>
      <c r="T2109" t="s">
        <v>31</v>
      </c>
      <c r="U2109" s="15">
        <v>4.8</v>
      </c>
      <c r="V2109" s="15">
        <v>3</v>
      </c>
      <c r="W2109" t="s">
        <v>23</v>
      </c>
    </row>
    <row r="2110" spans="1:23">
      <c r="A2110" t="s">
        <v>2154</v>
      </c>
      <c r="B2110">
        <v>-79.773219999999995</v>
      </c>
      <c r="C2110" s="15">
        <v>94.138093999999995</v>
      </c>
      <c r="D2110" s="2" t="s">
        <v>7161</v>
      </c>
      <c r="E2110" s="14" t="str">
        <f>_xlfn.XLOOKUP(C2110,missing_cities!B:B,missing_cities!C:C,"Not Found",0)</f>
        <v>Error</v>
      </c>
      <c r="F2110" s="14" t="s">
        <v>9987</v>
      </c>
      <c r="G2110" s="2" t="str">
        <f>_xlfn.XLOOKUP(E2110,missing_cities!$Q$2:$Q$56,missing_cities!$R$2:$R$56,"Not Found",0)</f>
        <v>Error</v>
      </c>
      <c r="H2110" t="str">
        <f>_xlfn.XLOOKUP(E2110,missing_cities!$Q$2:$Q$56,missing_cities!$S$2:$S$56,"Not Found",0)</f>
        <v>Error</v>
      </c>
      <c r="I2110" t="s">
        <v>1684</v>
      </c>
      <c r="J2110" s="15">
        <v>0.3</v>
      </c>
      <c r="K2110" t="s">
        <v>34</v>
      </c>
      <c r="L2110" s="15" t="str">
        <f t="shared" si="64"/>
        <v>6:00-22:00</v>
      </c>
      <c r="M2110" s="16">
        <f t="shared" si="65"/>
        <v>0.67</v>
      </c>
      <c r="N2110" s="15">
        <v>4.5999999999999996</v>
      </c>
      <c r="O2110" s="15">
        <v>58</v>
      </c>
      <c r="P2110" t="s">
        <v>20</v>
      </c>
      <c r="Q2110">
        <v>50</v>
      </c>
      <c r="R2110" t="s">
        <v>81</v>
      </c>
      <c r="S2110">
        <v>2020</v>
      </c>
      <c r="T2110" t="s">
        <v>22</v>
      </c>
      <c r="U2110" s="15">
        <v>3.3</v>
      </c>
      <c r="V2110" s="15">
        <v>1</v>
      </c>
      <c r="W2110" t="s">
        <v>27</v>
      </c>
    </row>
    <row r="2111" spans="1:23">
      <c r="A2111" t="s">
        <v>2155</v>
      </c>
      <c r="B2111">
        <v>37.702640000000002</v>
      </c>
      <c r="C2111" s="15">
        <v>-122.47357599999999</v>
      </c>
      <c r="D2111" s="2" t="s">
        <v>7162</v>
      </c>
      <c r="E2111" s="14" t="s">
        <v>5061</v>
      </c>
      <c r="F2111" s="14" t="e" vm="5">
        <v>#VALUE!</v>
      </c>
      <c r="G2111" s="2" t="str">
        <f>_xlfn.XLOOKUP(E2111,missing_cities!$Q$2:$Q$56,missing_cities!$R$2:$R$56,"Not Found",0)</f>
        <v>United States</v>
      </c>
      <c r="H2111" t="str">
        <f>_xlfn.XLOOKUP(E2111,missing_cities!$Q$2:$Q$56,missing_cities!$S$2:$S$56,"Not Found",0)</f>
        <v>North America</v>
      </c>
      <c r="I2111" t="s">
        <v>1684</v>
      </c>
      <c r="J2111" s="15">
        <v>0.33</v>
      </c>
      <c r="K2111" t="s">
        <v>19</v>
      </c>
      <c r="L2111" s="15" t="str">
        <f t="shared" si="64"/>
        <v>9:00-18:00</v>
      </c>
      <c r="M2111" s="16">
        <f t="shared" si="65"/>
        <v>0.37</v>
      </c>
      <c r="N2111" s="15">
        <v>13.74</v>
      </c>
      <c r="O2111" s="15">
        <v>40</v>
      </c>
      <c r="P2111" t="s">
        <v>20</v>
      </c>
      <c r="Q2111">
        <v>350</v>
      </c>
      <c r="R2111" t="s">
        <v>21</v>
      </c>
      <c r="S2111">
        <v>2012</v>
      </c>
      <c r="T2111" t="s">
        <v>31</v>
      </c>
      <c r="U2111" s="15">
        <v>3.4</v>
      </c>
      <c r="V2111" s="15">
        <v>3</v>
      </c>
      <c r="W2111" t="s">
        <v>23</v>
      </c>
    </row>
    <row r="2112" spans="1:23">
      <c r="A2112" t="s">
        <v>2156</v>
      </c>
      <c r="B2112">
        <v>52.400081999999998</v>
      </c>
      <c r="C2112" s="15">
        <v>13.403943999999999</v>
      </c>
      <c r="D2112" s="2" t="s">
        <v>5341</v>
      </c>
      <c r="E2112" s="14" t="s">
        <v>5057</v>
      </c>
      <c r="F2112" s="14" t="e" vm="3">
        <v>#VALUE!</v>
      </c>
      <c r="G2112" s="2" t="str">
        <f>_xlfn.XLOOKUP(E2112,missing_cities!$Q$2:$Q$56,missing_cities!$R$2:$R$56,"Not Found",0)</f>
        <v>Germany</v>
      </c>
      <c r="H2112" t="str">
        <f>_xlfn.XLOOKUP(E2112,missing_cities!$Q$2:$Q$56,missing_cities!$S$2:$S$56,"Not Found",0)</f>
        <v>Europe</v>
      </c>
      <c r="I2112" t="s">
        <v>1684</v>
      </c>
      <c r="J2112" s="15">
        <v>0.41</v>
      </c>
      <c r="K2112" t="s">
        <v>19</v>
      </c>
      <c r="L2112" s="15" t="str">
        <f t="shared" si="64"/>
        <v>9:00-18:00</v>
      </c>
      <c r="M2112" s="16">
        <f t="shared" si="65"/>
        <v>0.37</v>
      </c>
      <c r="N2112" s="15">
        <v>3.9</v>
      </c>
      <c r="O2112" s="15">
        <v>96</v>
      </c>
      <c r="P2112" t="s">
        <v>20</v>
      </c>
      <c r="Q2112">
        <v>22</v>
      </c>
      <c r="R2112" t="s">
        <v>21</v>
      </c>
      <c r="S2112">
        <v>2018</v>
      </c>
      <c r="T2112" t="s">
        <v>22</v>
      </c>
      <c r="U2112" s="15">
        <v>3.4</v>
      </c>
      <c r="V2112" s="15">
        <v>4</v>
      </c>
      <c r="W2112" t="s">
        <v>27</v>
      </c>
    </row>
    <row r="2113" spans="1:23">
      <c r="A2113" t="s">
        <v>2157</v>
      </c>
      <c r="B2113">
        <v>41.900813999999997</v>
      </c>
      <c r="C2113" s="15">
        <v>-87.745981999999998</v>
      </c>
      <c r="D2113" s="2" t="s">
        <v>7163</v>
      </c>
      <c r="E2113" s="14" t="s">
        <v>5065</v>
      </c>
      <c r="F2113" s="14" t="e" vm="5">
        <v>#VALUE!</v>
      </c>
      <c r="G2113" s="2" t="str">
        <f>_xlfn.XLOOKUP(E2113,missing_cities!$Q$2:$Q$56,missing_cities!$R$2:$R$56,"Not Found",0)</f>
        <v>United States</v>
      </c>
      <c r="H2113" t="str">
        <f>_xlfn.XLOOKUP(E2113,missing_cities!$Q$2:$Q$56,missing_cities!$S$2:$S$56,"Not Found",0)</f>
        <v>North America</v>
      </c>
      <c r="I2113" t="s">
        <v>1684</v>
      </c>
      <c r="J2113" s="15">
        <v>0.39</v>
      </c>
      <c r="K2113" s="1">
        <v>45862</v>
      </c>
      <c r="L2113" s="15" t="str">
        <f t="shared" si="64"/>
        <v>9.00-21.00</v>
      </c>
      <c r="M2113" s="16">
        <f t="shared" si="65"/>
        <v>12</v>
      </c>
      <c r="N2113" s="15">
        <v>16.53</v>
      </c>
      <c r="O2113" s="15">
        <v>73</v>
      </c>
      <c r="P2113" t="s">
        <v>39</v>
      </c>
      <c r="Q2113">
        <v>50</v>
      </c>
      <c r="R2113" t="s">
        <v>48</v>
      </c>
      <c r="S2113">
        <v>2022</v>
      </c>
      <c r="T2113" t="s">
        <v>31</v>
      </c>
      <c r="U2113" s="15">
        <v>3.3</v>
      </c>
      <c r="V2113" s="15">
        <v>7</v>
      </c>
      <c r="W2113" t="s">
        <v>27</v>
      </c>
    </row>
    <row r="2114" spans="1:23">
      <c r="A2114" t="s">
        <v>2158</v>
      </c>
      <c r="B2114">
        <v>41.985011</v>
      </c>
      <c r="C2114" s="15">
        <v>-87.686490000000006</v>
      </c>
      <c r="D2114" s="2" t="s">
        <v>7164</v>
      </c>
      <c r="E2114" s="14" t="s">
        <v>5065</v>
      </c>
      <c r="F2114" s="14" t="e" vm="5">
        <v>#VALUE!</v>
      </c>
      <c r="G2114" s="2" t="str">
        <f>_xlfn.XLOOKUP(E2114,missing_cities!$Q$2:$Q$56,missing_cities!$R$2:$R$56,"Not Found",0)</f>
        <v>United States</v>
      </c>
      <c r="H2114" t="str">
        <f>_xlfn.XLOOKUP(E2114,missing_cities!$Q$2:$Q$56,missing_cities!$S$2:$S$56,"Not Found",0)</f>
        <v>North America</v>
      </c>
      <c r="I2114" t="s">
        <v>1684</v>
      </c>
      <c r="J2114" s="15">
        <v>0.3</v>
      </c>
      <c r="K2114" s="1">
        <v>45862</v>
      </c>
      <c r="L2114" s="15" t="str">
        <f t="shared" si="64"/>
        <v>9.00-21.00</v>
      </c>
      <c r="M2114" s="16">
        <f t="shared" si="65"/>
        <v>12</v>
      </c>
      <c r="N2114" s="15">
        <v>9.15</v>
      </c>
      <c r="O2114" s="15">
        <v>66</v>
      </c>
      <c r="P2114" t="s">
        <v>25</v>
      </c>
      <c r="Q2114">
        <v>350</v>
      </c>
      <c r="R2114" t="s">
        <v>35</v>
      </c>
      <c r="S2114">
        <v>2013</v>
      </c>
      <c r="T2114" t="s">
        <v>22</v>
      </c>
      <c r="U2114" s="15">
        <v>4.2</v>
      </c>
      <c r="V2114" s="15">
        <v>2</v>
      </c>
      <c r="W2114" t="s">
        <v>32</v>
      </c>
    </row>
    <row r="2115" spans="1:23">
      <c r="A2115" t="s">
        <v>2159</v>
      </c>
      <c r="B2115">
        <v>59.916673000000003</v>
      </c>
      <c r="C2115" s="15">
        <v>-158.25847300000001</v>
      </c>
      <c r="D2115" s="2" t="s">
        <v>7165</v>
      </c>
      <c r="E2115" s="14">
        <f>_xlfn.XLOOKUP(C2115,missing_cities!B:B,missing_cities!C:C,"Not Found",0)</f>
        <v>0</v>
      </c>
      <c r="F2115" s="14" t="s">
        <v>9990</v>
      </c>
      <c r="G2115" s="2" t="str">
        <f>_xlfn.XLOOKUP(E2115,missing_cities!$Q$2:$Q$56,missing_cities!$R$2:$R$56,"Not Found",0)</f>
        <v>Not Found</v>
      </c>
      <c r="H2115" t="str">
        <f>_xlfn.XLOOKUP(E2115,missing_cities!$Q$2:$Q$56,missing_cities!$S$2:$S$56,"Not Found",0)</f>
        <v>Not Found</v>
      </c>
      <c r="I2115" t="s">
        <v>1684</v>
      </c>
      <c r="J2115" s="15">
        <v>0.11</v>
      </c>
      <c r="K2115" s="1">
        <v>45862</v>
      </c>
      <c r="L2115" s="15" t="str">
        <f t="shared" ref="L2115:L2178" si="66">IF(ISNUMBER(SEARCH("-",K2115)),K2115,"9.00-21.00")</f>
        <v>9.00-21.00</v>
      </c>
      <c r="M2115" s="16">
        <f t="shared" ref="M2115:M2178" si="67">IF(ISNUMBER(SEARCH("-", L2115)), TEXT(RIGHT(L2115, LEN(L2115) - FIND("-", L2115)), "0.00") - TEXT(LEFT(L2115, FIND("-", L2115)-1), "0.00"), "")</f>
        <v>12</v>
      </c>
      <c r="N2115" s="15">
        <v>9.74</v>
      </c>
      <c r="O2115" s="15">
        <v>80</v>
      </c>
      <c r="P2115" t="s">
        <v>20</v>
      </c>
      <c r="Q2115">
        <v>50</v>
      </c>
      <c r="R2115" t="s">
        <v>37</v>
      </c>
      <c r="S2115">
        <v>2012</v>
      </c>
      <c r="T2115" t="s">
        <v>22</v>
      </c>
      <c r="U2115" s="15">
        <v>4</v>
      </c>
      <c r="V2115" s="15">
        <v>8</v>
      </c>
      <c r="W2115" t="s">
        <v>27</v>
      </c>
    </row>
    <row r="2116" spans="1:23">
      <c r="A2116" t="s">
        <v>2160</v>
      </c>
      <c r="B2116">
        <v>19.568486</v>
      </c>
      <c r="C2116" s="15">
        <v>-99.174014999999997</v>
      </c>
      <c r="D2116" s="2" t="s">
        <v>7166</v>
      </c>
      <c r="E2116" s="14" t="s">
        <v>5119</v>
      </c>
      <c r="F2116" s="14" t="e" vm="13">
        <v>#VALUE!</v>
      </c>
      <c r="G2116" s="2" t="str">
        <f>_xlfn.XLOOKUP(E2116,missing_cities!$Q$2:$Q$56,missing_cities!$R$2:$R$56,"Not Found",0)</f>
        <v>Mexico</v>
      </c>
      <c r="H2116" t="str">
        <f>_xlfn.XLOOKUP(E2116,missing_cities!$Q$2:$Q$56,missing_cities!$S$2:$S$56,"Not Found",0)</f>
        <v>North America</v>
      </c>
      <c r="I2116" t="s">
        <v>1684</v>
      </c>
      <c r="J2116" s="15">
        <v>0.41</v>
      </c>
      <c r="K2116" t="s">
        <v>19</v>
      </c>
      <c r="L2116" s="15" t="str">
        <f t="shared" si="66"/>
        <v>9:00-18:00</v>
      </c>
      <c r="M2116" s="16">
        <f t="shared" si="67"/>
        <v>0.37</v>
      </c>
      <c r="N2116" s="15">
        <v>11.31</v>
      </c>
      <c r="O2116" s="15">
        <v>14</v>
      </c>
      <c r="P2116" t="s">
        <v>25</v>
      </c>
      <c r="Q2116">
        <v>350</v>
      </c>
      <c r="R2116" t="s">
        <v>40</v>
      </c>
      <c r="S2116">
        <v>2014</v>
      </c>
      <c r="T2116" t="s">
        <v>22</v>
      </c>
      <c r="U2116" s="15">
        <v>3.8</v>
      </c>
      <c r="V2116" s="15">
        <v>2</v>
      </c>
      <c r="W2116" t="s">
        <v>23</v>
      </c>
    </row>
    <row r="2117" spans="1:23">
      <c r="A2117" t="s">
        <v>2161</v>
      </c>
      <c r="B2117">
        <v>-33.734968000000002</v>
      </c>
      <c r="C2117" s="15">
        <v>151.244249</v>
      </c>
      <c r="D2117" s="2" t="s">
        <v>7167</v>
      </c>
      <c r="E2117" s="14" t="s">
        <v>5069</v>
      </c>
      <c r="F2117" s="14" t="e" vm="8">
        <v>#VALUE!</v>
      </c>
      <c r="G2117" s="2" t="str">
        <f>_xlfn.XLOOKUP(E2117,missing_cities!$Q$2:$Q$56,missing_cities!$R$2:$R$56,"Not Found",0)</f>
        <v>Australia</v>
      </c>
      <c r="H2117" t="str">
        <f>_xlfn.XLOOKUP(E2117,missing_cities!$Q$2:$Q$56,missing_cities!$S$2:$S$56,"Not Found",0)</f>
        <v>Australia</v>
      </c>
      <c r="I2117" t="s">
        <v>1684</v>
      </c>
      <c r="J2117" s="15">
        <v>0.28000000000000003</v>
      </c>
      <c r="K2117" t="s">
        <v>19</v>
      </c>
      <c r="L2117" s="15" t="str">
        <f t="shared" si="66"/>
        <v>9:00-18:00</v>
      </c>
      <c r="M2117" s="16">
        <f t="shared" si="67"/>
        <v>0.37</v>
      </c>
      <c r="N2117" s="15">
        <v>13.95</v>
      </c>
      <c r="O2117" s="15">
        <v>77</v>
      </c>
      <c r="P2117" t="s">
        <v>29</v>
      </c>
      <c r="Q2117">
        <v>22</v>
      </c>
      <c r="R2117" t="s">
        <v>21</v>
      </c>
      <c r="S2117">
        <v>2018</v>
      </c>
      <c r="T2117" t="s">
        <v>22</v>
      </c>
      <c r="U2117" s="15">
        <v>4.5</v>
      </c>
      <c r="V2117" s="15">
        <v>8</v>
      </c>
      <c r="W2117" t="s">
        <v>32</v>
      </c>
    </row>
    <row r="2118" spans="1:23">
      <c r="A2118" t="s">
        <v>2162</v>
      </c>
      <c r="B2118">
        <v>19.557005</v>
      </c>
      <c r="C2118" s="15">
        <v>-99.089388</v>
      </c>
      <c r="D2118" s="2" t="s">
        <v>7168</v>
      </c>
      <c r="E2118" s="14" t="s">
        <v>5119</v>
      </c>
      <c r="F2118" s="14" t="e" vm="13">
        <v>#VALUE!</v>
      </c>
      <c r="G2118" s="2" t="str">
        <f>_xlfn.XLOOKUP(E2118,missing_cities!$Q$2:$Q$56,missing_cities!$R$2:$R$56,"Not Found",0)</f>
        <v>Mexico</v>
      </c>
      <c r="H2118" t="str">
        <f>_xlfn.XLOOKUP(E2118,missing_cities!$Q$2:$Q$56,missing_cities!$S$2:$S$56,"Not Found",0)</f>
        <v>North America</v>
      </c>
      <c r="I2118" t="s">
        <v>1684</v>
      </c>
      <c r="J2118" s="15">
        <v>0.28999999999999998</v>
      </c>
      <c r="K2118" t="s">
        <v>34</v>
      </c>
      <c r="L2118" s="15" t="str">
        <f t="shared" si="66"/>
        <v>6:00-22:00</v>
      </c>
      <c r="M2118" s="16">
        <f t="shared" si="67"/>
        <v>0.67</v>
      </c>
      <c r="N2118" s="15">
        <v>16.52</v>
      </c>
      <c r="O2118" s="15">
        <v>32</v>
      </c>
      <c r="P2118" t="s">
        <v>37</v>
      </c>
      <c r="Q2118">
        <v>350</v>
      </c>
      <c r="R2118" t="s">
        <v>37</v>
      </c>
      <c r="S2118">
        <v>2010</v>
      </c>
      <c r="T2118" t="s">
        <v>31</v>
      </c>
      <c r="U2118" s="15">
        <v>3.4</v>
      </c>
      <c r="V2118" s="15">
        <v>10</v>
      </c>
      <c r="W2118" t="s">
        <v>23</v>
      </c>
    </row>
    <row r="2119" spans="1:23">
      <c r="A2119" t="s">
        <v>2163</v>
      </c>
      <c r="B2119">
        <v>34.010807</v>
      </c>
      <c r="C2119" s="15">
        <v>-118.297669</v>
      </c>
      <c r="D2119" s="2" t="s">
        <v>7169</v>
      </c>
      <c r="E2119" s="14" t="s">
        <v>5111</v>
      </c>
      <c r="F2119" s="14" t="e" vm="5">
        <v>#VALUE!</v>
      </c>
      <c r="G2119" s="2" t="str">
        <f>_xlfn.XLOOKUP(E2119,missing_cities!$Q$2:$Q$56,missing_cities!$R$2:$R$56,"Not Found",0)</f>
        <v>United States</v>
      </c>
      <c r="H2119" t="str">
        <f>_xlfn.XLOOKUP(E2119,missing_cities!$Q$2:$Q$56,missing_cities!$S$2:$S$56,"Not Found",0)</f>
        <v>North America</v>
      </c>
      <c r="I2119" t="s">
        <v>1684</v>
      </c>
      <c r="J2119" s="15">
        <v>0.11</v>
      </c>
      <c r="K2119" t="s">
        <v>19</v>
      </c>
      <c r="L2119" s="15" t="str">
        <f t="shared" si="66"/>
        <v>9:00-18:00</v>
      </c>
      <c r="M2119" s="16">
        <f t="shared" si="67"/>
        <v>0.37</v>
      </c>
      <c r="N2119" s="15">
        <v>11.4</v>
      </c>
      <c r="O2119" s="15">
        <v>57</v>
      </c>
      <c r="P2119" t="s">
        <v>25</v>
      </c>
      <c r="Q2119">
        <v>350</v>
      </c>
      <c r="R2119" t="s">
        <v>42</v>
      </c>
      <c r="S2119">
        <v>2011</v>
      </c>
      <c r="T2119" t="s">
        <v>31</v>
      </c>
      <c r="U2119" s="15">
        <v>3.8</v>
      </c>
      <c r="V2119" s="15">
        <v>4</v>
      </c>
      <c r="W2119" t="s">
        <v>32</v>
      </c>
    </row>
    <row r="2120" spans="1:23">
      <c r="A2120" t="s">
        <v>2164</v>
      </c>
      <c r="B2120">
        <v>76.725564000000006</v>
      </c>
      <c r="C2120" s="15">
        <v>-92.122116000000005</v>
      </c>
      <c r="D2120" s="2" t="s">
        <v>7170</v>
      </c>
      <c r="E2120" s="14">
        <f>_xlfn.XLOOKUP(C2120,missing_cities!B:B,missing_cities!C:C,"Not Found",0)</f>
        <v>0</v>
      </c>
      <c r="F2120" s="14" t="s">
        <v>9990</v>
      </c>
      <c r="G2120" s="2" t="str">
        <f>_xlfn.XLOOKUP(E2120,missing_cities!$Q$2:$Q$56,missing_cities!$R$2:$R$56,"Not Found",0)</f>
        <v>Not Found</v>
      </c>
      <c r="H2120" t="str">
        <f>_xlfn.XLOOKUP(E2120,missing_cities!$Q$2:$Q$56,missing_cities!$S$2:$S$56,"Not Found",0)</f>
        <v>Not Found</v>
      </c>
      <c r="I2120" t="s">
        <v>1684</v>
      </c>
      <c r="J2120" s="15">
        <v>0.2</v>
      </c>
      <c r="K2120" t="s">
        <v>34</v>
      </c>
      <c r="L2120" s="15" t="str">
        <f t="shared" si="66"/>
        <v>6:00-22:00</v>
      </c>
      <c r="M2120" s="16">
        <f t="shared" si="67"/>
        <v>0.67</v>
      </c>
      <c r="N2120" s="15">
        <v>4.74</v>
      </c>
      <c r="O2120" s="15">
        <v>95</v>
      </c>
      <c r="P2120" t="s">
        <v>29</v>
      </c>
      <c r="Q2120">
        <v>350</v>
      </c>
      <c r="R2120" t="s">
        <v>132</v>
      </c>
      <c r="S2120">
        <v>2023</v>
      </c>
      <c r="T2120" t="s">
        <v>22</v>
      </c>
      <c r="U2120" s="15">
        <v>3.1</v>
      </c>
      <c r="V2120" s="15">
        <v>3</v>
      </c>
      <c r="W2120" t="s">
        <v>32</v>
      </c>
    </row>
    <row r="2121" spans="1:23">
      <c r="A2121" t="s">
        <v>2165</v>
      </c>
      <c r="B2121">
        <v>52.433953000000002</v>
      </c>
      <c r="C2121" s="15">
        <v>13.352454</v>
      </c>
      <c r="D2121" s="2" t="s">
        <v>7171</v>
      </c>
      <c r="E2121" s="14" t="s">
        <v>5057</v>
      </c>
      <c r="F2121" s="14" t="e" vm="3">
        <v>#VALUE!</v>
      </c>
      <c r="G2121" s="2" t="str">
        <f>_xlfn.XLOOKUP(E2121,missing_cities!$Q$2:$Q$56,missing_cities!$R$2:$R$56,"Not Found",0)</f>
        <v>Germany</v>
      </c>
      <c r="H2121" t="str">
        <f>_xlfn.XLOOKUP(E2121,missing_cities!$Q$2:$Q$56,missing_cities!$S$2:$S$56,"Not Found",0)</f>
        <v>Europe</v>
      </c>
      <c r="I2121" t="s">
        <v>1684</v>
      </c>
      <c r="J2121" s="15">
        <v>0.46</v>
      </c>
      <c r="K2121" t="s">
        <v>34</v>
      </c>
      <c r="L2121" s="15" t="str">
        <f t="shared" si="66"/>
        <v>6:00-22:00</v>
      </c>
      <c r="M2121" s="16">
        <f t="shared" si="67"/>
        <v>0.67</v>
      </c>
      <c r="N2121" s="15">
        <v>2.74</v>
      </c>
      <c r="O2121" s="15">
        <v>15</v>
      </c>
      <c r="P2121" t="s">
        <v>29</v>
      </c>
      <c r="Q2121">
        <v>350</v>
      </c>
      <c r="R2121" t="s">
        <v>42</v>
      </c>
      <c r="S2121">
        <v>2023</v>
      </c>
      <c r="T2121" t="s">
        <v>22</v>
      </c>
      <c r="U2121" s="15">
        <v>4.2</v>
      </c>
      <c r="V2121" s="15">
        <v>5</v>
      </c>
      <c r="W2121" t="s">
        <v>23</v>
      </c>
    </row>
    <row r="2122" spans="1:23">
      <c r="A2122" t="s">
        <v>2166</v>
      </c>
      <c r="B2122">
        <v>-23.619530000000001</v>
      </c>
      <c r="C2122" s="15">
        <v>-46.616461999999999</v>
      </c>
      <c r="D2122" s="2" t="s">
        <v>7172</v>
      </c>
      <c r="E2122" s="14" t="s">
        <v>5067</v>
      </c>
      <c r="F2122" s="14" t="e" vm="7">
        <v>#VALUE!</v>
      </c>
      <c r="G2122" s="2" t="str">
        <f>_xlfn.XLOOKUP(E2122,missing_cities!$Q$2:$Q$56,missing_cities!$R$2:$R$56,"Not Found",0)</f>
        <v>Brazil</v>
      </c>
      <c r="H2122" t="str">
        <f>_xlfn.XLOOKUP(E2122,missing_cities!$Q$2:$Q$56,missing_cities!$S$2:$S$56,"Not Found",0)</f>
        <v>South America</v>
      </c>
      <c r="I2122" t="s">
        <v>1684</v>
      </c>
      <c r="J2122" s="15">
        <v>0.32</v>
      </c>
      <c r="K2122" s="1">
        <v>45862</v>
      </c>
      <c r="L2122" s="15" t="str">
        <f t="shared" si="66"/>
        <v>9.00-21.00</v>
      </c>
      <c r="M2122" s="16">
        <f t="shared" si="67"/>
        <v>12</v>
      </c>
      <c r="N2122" s="15">
        <v>12.47</v>
      </c>
      <c r="O2122" s="15">
        <v>86</v>
      </c>
      <c r="P2122" t="s">
        <v>25</v>
      </c>
      <c r="Q2122">
        <v>50</v>
      </c>
      <c r="R2122" t="s">
        <v>40</v>
      </c>
      <c r="S2122">
        <v>2013</v>
      </c>
      <c r="T2122" t="s">
        <v>22</v>
      </c>
      <c r="U2122" s="15">
        <v>3.7</v>
      </c>
      <c r="V2122" s="15">
        <v>1</v>
      </c>
      <c r="W2122" t="s">
        <v>32</v>
      </c>
    </row>
    <row r="2123" spans="1:23">
      <c r="A2123" t="s">
        <v>2167</v>
      </c>
      <c r="B2123">
        <v>37.731985999999999</v>
      </c>
      <c r="C2123" s="15">
        <v>-122.346841</v>
      </c>
      <c r="D2123" s="2" t="s">
        <v>7173</v>
      </c>
      <c r="E2123" s="14" t="s">
        <v>5061</v>
      </c>
      <c r="F2123" s="14" t="e" vm="5">
        <v>#VALUE!</v>
      </c>
      <c r="G2123" s="2" t="str">
        <f>_xlfn.XLOOKUP(E2123,missing_cities!$Q$2:$Q$56,missing_cities!$R$2:$R$56,"Not Found",0)</f>
        <v>United States</v>
      </c>
      <c r="H2123" t="str">
        <f>_xlfn.XLOOKUP(E2123,missing_cities!$Q$2:$Q$56,missing_cities!$S$2:$S$56,"Not Found",0)</f>
        <v>North America</v>
      </c>
      <c r="I2123" t="s">
        <v>1684</v>
      </c>
      <c r="J2123" s="15">
        <v>0.16</v>
      </c>
      <c r="K2123" s="1">
        <v>45862</v>
      </c>
      <c r="L2123" s="15" t="str">
        <f t="shared" si="66"/>
        <v>9.00-21.00</v>
      </c>
      <c r="M2123" s="16">
        <f t="shared" si="67"/>
        <v>12</v>
      </c>
      <c r="N2123" s="15">
        <v>15.89</v>
      </c>
      <c r="O2123" s="15">
        <v>40</v>
      </c>
      <c r="P2123" t="s">
        <v>37</v>
      </c>
      <c r="Q2123">
        <v>350</v>
      </c>
      <c r="R2123" t="s">
        <v>30</v>
      </c>
      <c r="S2123">
        <v>2014</v>
      </c>
      <c r="T2123" t="s">
        <v>31</v>
      </c>
      <c r="U2123" s="15">
        <v>5</v>
      </c>
      <c r="V2123" s="15">
        <v>3</v>
      </c>
      <c r="W2123" t="s">
        <v>32</v>
      </c>
    </row>
    <row r="2124" spans="1:23">
      <c r="A2124" t="s">
        <v>2168</v>
      </c>
      <c r="B2124">
        <v>13.841571999999999</v>
      </c>
      <c r="C2124" s="15">
        <v>100.538146</v>
      </c>
      <c r="D2124" s="2" t="s">
        <v>7174</v>
      </c>
      <c r="E2124" s="14" t="s">
        <v>5059</v>
      </c>
      <c r="F2124" s="14" t="e" vm="4">
        <v>#VALUE!</v>
      </c>
      <c r="G2124" s="2" t="str">
        <f>_xlfn.XLOOKUP(E2124,missing_cities!$Q$2:$Q$56,missing_cities!$R$2:$R$56,"Not Found",0)</f>
        <v>Thailand</v>
      </c>
      <c r="H2124" t="str">
        <f>_xlfn.XLOOKUP(E2124,missing_cities!$Q$2:$Q$56,missing_cities!$S$2:$S$56,"Not Found",0)</f>
        <v>Asia</v>
      </c>
      <c r="I2124" t="s">
        <v>1684</v>
      </c>
      <c r="J2124" s="15">
        <v>0.24</v>
      </c>
      <c r="K2124" s="1">
        <v>45862</v>
      </c>
      <c r="L2124" s="15" t="str">
        <f t="shared" si="66"/>
        <v>9.00-21.00</v>
      </c>
      <c r="M2124" s="16">
        <f t="shared" si="67"/>
        <v>12</v>
      </c>
      <c r="N2124" s="15">
        <v>10.27</v>
      </c>
      <c r="O2124" s="15">
        <v>39</v>
      </c>
      <c r="P2124" t="s">
        <v>20</v>
      </c>
      <c r="Q2124">
        <v>22</v>
      </c>
      <c r="R2124" t="s">
        <v>37</v>
      </c>
      <c r="S2124">
        <v>2020</v>
      </c>
      <c r="T2124" t="s">
        <v>22</v>
      </c>
      <c r="U2124" s="15">
        <v>4.9000000000000004</v>
      </c>
      <c r="V2124" s="15">
        <v>10</v>
      </c>
      <c r="W2124" t="s">
        <v>23</v>
      </c>
    </row>
    <row r="2125" spans="1:23">
      <c r="A2125" t="s">
        <v>2169</v>
      </c>
      <c r="B2125">
        <v>70.979827999999998</v>
      </c>
      <c r="C2125" s="15">
        <v>-69.349456000000004</v>
      </c>
      <c r="D2125" s="2" t="s">
        <v>7175</v>
      </c>
      <c r="E2125" s="14">
        <f>_xlfn.XLOOKUP(C2125,missing_cities!B:B,missing_cities!C:C,"Not Found",0)</f>
        <v>0</v>
      </c>
      <c r="F2125" s="14" t="s">
        <v>9990</v>
      </c>
      <c r="G2125" s="2" t="str">
        <f>_xlfn.XLOOKUP(E2125,missing_cities!$Q$2:$Q$56,missing_cities!$R$2:$R$56,"Not Found",0)</f>
        <v>Not Found</v>
      </c>
      <c r="H2125" t="str">
        <f>_xlfn.XLOOKUP(E2125,missing_cities!$Q$2:$Q$56,missing_cities!$S$2:$S$56,"Not Found",0)</f>
        <v>Not Found</v>
      </c>
      <c r="I2125" t="s">
        <v>1684</v>
      </c>
      <c r="J2125" s="15">
        <v>0.31</v>
      </c>
      <c r="K2125" t="s">
        <v>19</v>
      </c>
      <c r="L2125" s="15" t="str">
        <f t="shared" si="66"/>
        <v>9:00-18:00</v>
      </c>
      <c r="M2125" s="16">
        <f t="shared" si="67"/>
        <v>0.37</v>
      </c>
      <c r="N2125" s="15">
        <v>1.74</v>
      </c>
      <c r="O2125" s="15">
        <v>87</v>
      </c>
      <c r="P2125" t="s">
        <v>29</v>
      </c>
      <c r="Q2125">
        <v>150</v>
      </c>
      <c r="R2125" t="s">
        <v>21</v>
      </c>
      <c r="S2125">
        <v>2022</v>
      </c>
      <c r="T2125" t="s">
        <v>31</v>
      </c>
      <c r="U2125" s="15">
        <v>4.0999999999999996</v>
      </c>
      <c r="V2125" s="15">
        <v>1</v>
      </c>
      <c r="W2125" t="s">
        <v>23</v>
      </c>
    </row>
    <row r="2126" spans="1:23">
      <c r="A2126" t="s">
        <v>2170</v>
      </c>
      <c r="B2126">
        <v>55.836148999999999</v>
      </c>
      <c r="C2126" s="15">
        <v>37.567587000000003</v>
      </c>
      <c r="D2126" s="2" t="s">
        <v>7176</v>
      </c>
      <c r="E2126" s="14" t="s">
        <v>5052</v>
      </c>
      <c r="F2126" s="14" t="e" vm="2">
        <v>#VALUE!</v>
      </c>
      <c r="G2126" s="2" t="str">
        <f>_xlfn.XLOOKUP(E2126,missing_cities!$Q$2:$Q$56,missing_cities!$R$2:$R$56,"Not Found",0)</f>
        <v>Russia</v>
      </c>
      <c r="H2126" t="str">
        <f>_xlfn.XLOOKUP(E2126,missing_cities!$Q$2:$Q$56,missing_cities!$S$2:$S$56,"Not Found",0)</f>
        <v>Europe</v>
      </c>
      <c r="I2126" t="s">
        <v>1684</v>
      </c>
      <c r="J2126" s="15">
        <v>0.22</v>
      </c>
      <c r="K2126" t="s">
        <v>19</v>
      </c>
      <c r="L2126" s="15" t="str">
        <f t="shared" si="66"/>
        <v>9:00-18:00</v>
      </c>
      <c r="M2126" s="16">
        <f t="shared" si="67"/>
        <v>0.37</v>
      </c>
      <c r="N2126" s="15">
        <v>2.8</v>
      </c>
      <c r="O2126" s="15">
        <v>75</v>
      </c>
      <c r="P2126" t="s">
        <v>39</v>
      </c>
      <c r="Q2126">
        <v>50</v>
      </c>
      <c r="R2126" t="s">
        <v>37</v>
      </c>
      <c r="S2126">
        <v>2010</v>
      </c>
      <c r="T2126" t="s">
        <v>22</v>
      </c>
      <c r="U2126" s="15">
        <v>4.3</v>
      </c>
      <c r="V2126" s="15">
        <v>4</v>
      </c>
      <c r="W2126" t="s">
        <v>23</v>
      </c>
    </row>
    <row r="2127" spans="1:23">
      <c r="A2127" t="s">
        <v>2171</v>
      </c>
      <c r="B2127">
        <v>-33.776119999999999</v>
      </c>
      <c r="C2127" s="15">
        <v>18.448416999999999</v>
      </c>
      <c r="D2127" s="2" t="s">
        <v>7177</v>
      </c>
      <c r="E2127" s="14" t="s">
        <v>5085</v>
      </c>
      <c r="F2127" s="14" t="e" vm="12">
        <v>#VALUE!</v>
      </c>
      <c r="G2127" s="2" t="str">
        <f>_xlfn.XLOOKUP(E2127,missing_cities!$Q$2:$Q$56,missing_cities!$R$2:$R$56,"Not Found",0)</f>
        <v>South Africa</v>
      </c>
      <c r="H2127" t="str">
        <f>_xlfn.XLOOKUP(E2127,missing_cities!$Q$2:$Q$56,missing_cities!$S$2:$S$56,"Not Found",0)</f>
        <v>Africa</v>
      </c>
      <c r="I2127" t="s">
        <v>1684</v>
      </c>
      <c r="J2127" s="15">
        <v>0.23</v>
      </c>
      <c r="K2127" s="1">
        <v>45862</v>
      </c>
      <c r="L2127" s="15" t="str">
        <f t="shared" si="66"/>
        <v>9.00-21.00</v>
      </c>
      <c r="M2127" s="16">
        <f t="shared" si="67"/>
        <v>12</v>
      </c>
      <c r="N2127" s="15">
        <v>4.6399999999999997</v>
      </c>
      <c r="O2127" s="15">
        <v>58</v>
      </c>
      <c r="P2127" t="s">
        <v>29</v>
      </c>
      <c r="Q2127">
        <v>50</v>
      </c>
      <c r="R2127" t="s">
        <v>97</v>
      </c>
      <c r="S2127">
        <v>2018</v>
      </c>
      <c r="T2127" t="s">
        <v>22</v>
      </c>
      <c r="U2127" s="15">
        <v>3.5</v>
      </c>
      <c r="V2127" s="15">
        <v>8</v>
      </c>
      <c r="W2127" t="s">
        <v>27</v>
      </c>
    </row>
    <row r="2128" spans="1:23">
      <c r="A2128" t="s">
        <v>2172</v>
      </c>
      <c r="B2128">
        <v>13.887796</v>
      </c>
      <c r="C2128" s="15">
        <v>100.58454399999999</v>
      </c>
      <c r="D2128" s="2" t="s">
        <v>7178</v>
      </c>
      <c r="E2128" s="14" t="s">
        <v>5059</v>
      </c>
      <c r="F2128" s="14" t="e" vm="4">
        <v>#VALUE!</v>
      </c>
      <c r="G2128" s="2" t="str">
        <f>_xlfn.XLOOKUP(E2128,missing_cities!$Q$2:$Q$56,missing_cities!$R$2:$R$56,"Not Found",0)</f>
        <v>Thailand</v>
      </c>
      <c r="H2128" t="str">
        <f>_xlfn.XLOOKUP(E2128,missing_cities!$Q$2:$Q$56,missing_cities!$S$2:$S$56,"Not Found",0)</f>
        <v>Asia</v>
      </c>
      <c r="I2128" t="s">
        <v>1684</v>
      </c>
      <c r="J2128" s="15">
        <v>0.12</v>
      </c>
      <c r="K2128" t="s">
        <v>19</v>
      </c>
      <c r="L2128" s="15" t="str">
        <f t="shared" si="66"/>
        <v>9:00-18:00</v>
      </c>
      <c r="M2128" s="16">
        <f t="shared" si="67"/>
        <v>0.37</v>
      </c>
      <c r="N2128" s="15">
        <v>13.14</v>
      </c>
      <c r="O2128" s="15">
        <v>38</v>
      </c>
      <c r="P2128" t="s">
        <v>29</v>
      </c>
      <c r="Q2128">
        <v>150</v>
      </c>
      <c r="R2128" t="s">
        <v>48</v>
      </c>
      <c r="S2128">
        <v>2018</v>
      </c>
      <c r="T2128" t="s">
        <v>22</v>
      </c>
      <c r="U2128" s="15">
        <v>3.7</v>
      </c>
      <c r="V2128" s="15">
        <v>7</v>
      </c>
      <c r="W2128" t="s">
        <v>27</v>
      </c>
    </row>
    <row r="2129" spans="1:23">
      <c r="A2129" t="s">
        <v>2173</v>
      </c>
      <c r="B2129">
        <v>19.496756000000001</v>
      </c>
      <c r="C2129" s="15">
        <v>-99.022828000000004</v>
      </c>
      <c r="D2129" s="2" t="s">
        <v>7179</v>
      </c>
      <c r="E2129" s="14" t="s">
        <v>5119</v>
      </c>
      <c r="F2129" s="14" t="e" vm="13">
        <v>#VALUE!</v>
      </c>
      <c r="G2129" s="2" t="str">
        <f>_xlfn.XLOOKUP(E2129,missing_cities!$Q$2:$Q$56,missing_cities!$R$2:$R$56,"Not Found",0)</f>
        <v>Mexico</v>
      </c>
      <c r="H2129" t="str">
        <f>_xlfn.XLOOKUP(E2129,missing_cities!$Q$2:$Q$56,missing_cities!$S$2:$S$56,"Not Found",0)</f>
        <v>North America</v>
      </c>
      <c r="I2129" t="s">
        <v>1684</v>
      </c>
      <c r="J2129" s="15">
        <v>0.27</v>
      </c>
      <c r="K2129" t="s">
        <v>19</v>
      </c>
      <c r="L2129" s="15" t="str">
        <f t="shared" si="66"/>
        <v>9:00-18:00</v>
      </c>
      <c r="M2129" s="16">
        <f t="shared" si="67"/>
        <v>0.37</v>
      </c>
      <c r="N2129" s="15">
        <v>15.26</v>
      </c>
      <c r="O2129" s="15">
        <v>15</v>
      </c>
      <c r="P2129" t="s">
        <v>20</v>
      </c>
      <c r="Q2129">
        <v>22</v>
      </c>
      <c r="R2129" t="s">
        <v>21</v>
      </c>
      <c r="S2129">
        <v>2022</v>
      </c>
      <c r="T2129" t="s">
        <v>22</v>
      </c>
      <c r="U2129" s="15">
        <v>4.5</v>
      </c>
      <c r="V2129" s="15">
        <v>6</v>
      </c>
      <c r="W2129" t="s">
        <v>32</v>
      </c>
    </row>
    <row r="2130" spans="1:23">
      <c r="A2130" t="s">
        <v>2174</v>
      </c>
      <c r="B2130">
        <v>43.619739000000003</v>
      </c>
      <c r="C2130" s="15">
        <v>-79.319198</v>
      </c>
      <c r="D2130" s="2" t="s">
        <v>7180</v>
      </c>
      <c r="E2130" s="14" t="s">
        <v>5050</v>
      </c>
      <c r="F2130" s="14" t="e" vm="1">
        <v>#VALUE!</v>
      </c>
      <c r="G2130" s="2" t="str">
        <f>_xlfn.XLOOKUP(E2130,missing_cities!$Q$2:$Q$56,missing_cities!$R$2:$R$56,"Not Found",0)</f>
        <v>Canada</v>
      </c>
      <c r="H2130" t="str">
        <f>_xlfn.XLOOKUP(E2130,missing_cities!$Q$2:$Q$56,missing_cities!$S$2:$S$56,"Not Found",0)</f>
        <v>North America</v>
      </c>
      <c r="I2130" t="s">
        <v>1684</v>
      </c>
      <c r="J2130" s="15">
        <v>0.26</v>
      </c>
      <c r="K2130" t="s">
        <v>34</v>
      </c>
      <c r="L2130" s="15" t="str">
        <f t="shared" si="66"/>
        <v>6:00-22:00</v>
      </c>
      <c r="M2130" s="16">
        <f t="shared" si="67"/>
        <v>0.67</v>
      </c>
      <c r="N2130" s="15">
        <v>12.98</v>
      </c>
      <c r="O2130" s="15">
        <v>88</v>
      </c>
      <c r="P2130" t="s">
        <v>25</v>
      </c>
      <c r="Q2130">
        <v>50</v>
      </c>
      <c r="R2130" t="s">
        <v>44</v>
      </c>
      <c r="S2130">
        <v>2021</v>
      </c>
      <c r="T2130" t="s">
        <v>22</v>
      </c>
      <c r="U2130" s="15">
        <v>4.4000000000000004</v>
      </c>
      <c r="V2130" s="15">
        <v>5</v>
      </c>
      <c r="W2130" t="s">
        <v>32</v>
      </c>
    </row>
    <row r="2131" spans="1:23">
      <c r="A2131" t="s">
        <v>2175</v>
      </c>
      <c r="B2131">
        <v>37.899760999999998</v>
      </c>
      <c r="C2131" s="15">
        <v>-122.36525399999999</v>
      </c>
      <c r="D2131" s="2" t="s">
        <v>7181</v>
      </c>
      <c r="E2131" s="14" t="s">
        <v>5061</v>
      </c>
      <c r="F2131" s="14" t="e" vm="5">
        <v>#VALUE!</v>
      </c>
      <c r="G2131" s="2" t="str">
        <f>_xlfn.XLOOKUP(E2131,missing_cities!$Q$2:$Q$56,missing_cities!$R$2:$R$56,"Not Found",0)</f>
        <v>United States</v>
      </c>
      <c r="H2131" t="str">
        <f>_xlfn.XLOOKUP(E2131,missing_cities!$Q$2:$Q$56,missing_cities!$S$2:$S$56,"Not Found",0)</f>
        <v>North America</v>
      </c>
      <c r="I2131" t="s">
        <v>1684</v>
      </c>
      <c r="J2131" s="15">
        <v>0.32</v>
      </c>
      <c r="K2131" t="s">
        <v>19</v>
      </c>
      <c r="L2131" s="15" t="str">
        <f t="shared" si="66"/>
        <v>9:00-18:00</v>
      </c>
      <c r="M2131" s="16">
        <f t="shared" si="67"/>
        <v>0.37</v>
      </c>
      <c r="N2131" s="15">
        <v>9.81</v>
      </c>
      <c r="O2131" s="15">
        <v>32</v>
      </c>
      <c r="P2131" t="s">
        <v>29</v>
      </c>
      <c r="Q2131">
        <v>350</v>
      </c>
      <c r="R2131" t="s">
        <v>132</v>
      </c>
      <c r="S2131">
        <v>2016</v>
      </c>
      <c r="T2131" t="s">
        <v>31</v>
      </c>
      <c r="U2131" s="15">
        <v>4.2</v>
      </c>
      <c r="V2131" s="15">
        <v>1</v>
      </c>
      <c r="W2131" t="s">
        <v>27</v>
      </c>
    </row>
    <row r="2132" spans="1:23">
      <c r="A2132" t="s">
        <v>2176</v>
      </c>
      <c r="B2132">
        <v>37.517465999999999</v>
      </c>
      <c r="C2132" s="15">
        <v>126.958502</v>
      </c>
      <c r="D2132" s="2" t="s">
        <v>7182</v>
      </c>
      <c r="E2132" s="14" t="s">
        <v>5063</v>
      </c>
      <c r="F2132" s="14" t="e" vm="6">
        <v>#VALUE!</v>
      </c>
      <c r="G2132" s="2" t="str">
        <f>_xlfn.XLOOKUP(E2132,missing_cities!$Q$2:$Q$56,missing_cities!$R$2:$R$56,"Not Found",0)</f>
        <v>South Korea</v>
      </c>
      <c r="H2132" t="str">
        <f>_xlfn.XLOOKUP(E2132,missing_cities!$Q$2:$Q$56,missing_cities!$S$2:$S$56,"Not Found",0)</f>
        <v>Asia</v>
      </c>
      <c r="I2132" t="s">
        <v>1684</v>
      </c>
      <c r="J2132" s="15">
        <v>0.1</v>
      </c>
      <c r="K2132" t="s">
        <v>34</v>
      </c>
      <c r="L2132" s="15" t="str">
        <f t="shared" si="66"/>
        <v>6:00-22:00</v>
      </c>
      <c r="M2132" s="16">
        <f t="shared" si="67"/>
        <v>0.67</v>
      </c>
      <c r="N2132" s="15">
        <v>8.83</v>
      </c>
      <c r="O2132" s="15">
        <v>100</v>
      </c>
      <c r="P2132" t="s">
        <v>29</v>
      </c>
      <c r="Q2132">
        <v>350</v>
      </c>
      <c r="R2132" t="s">
        <v>67</v>
      </c>
      <c r="S2132">
        <v>2021</v>
      </c>
      <c r="T2132" t="s">
        <v>31</v>
      </c>
      <c r="U2132" s="15">
        <v>4.0999999999999996</v>
      </c>
      <c r="V2132" s="15">
        <v>2</v>
      </c>
      <c r="W2132" t="s">
        <v>27</v>
      </c>
    </row>
    <row r="2133" spans="1:23">
      <c r="A2133" t="s">
        <v>2177</v>
      </c>
      <c r="B2133">
        <v>56.823748000000002</v>
      </c>
      <c r="C2133" s="15">
        <v>171.497995</v>
      </c>
      <c r="D2133" s="2" t="s">
        <v>7183</v>
      </c>
      <c r="E2133" s="14" t="str">
        <f>_xlfn.XLOOKUP(C2133,missing_cities!B:B,missing_cities!C:C,"Not Found",0)</f>
        <v>Error</v>
      </c>
      <c r="F2133" s="14" t="s">
        <v>9987</v>
      </c>
      <c r="G2133" s="2" t="str">
        <f>_xlfn.XLOOKUP(E2133,missing_cities!$Q$2:$Q$56,missing_cities!$R$2:$R$56,"Not Found",0)</f>
        <v>Error</v>
      </c>
      <c r="H2133" t="str">
        <f>_xlfn.XLOOKUP(E2133,missing_cities!$Q$2:$Q$56,missing_cities!$S$2:$S$56,"Not Found",0)</f>
        <v>Error</v>
      </c>
      <c r="I2133" t="s">
        <v>1684</v>
      </c>
      <c r="J2133" s="15">
        <v>0.37</v>
      </c>
      <c r="K2133" t="s">
        <v>34</v>
      </c>
      <c r="L2133" s="15" t="str">
        <f t="shared" si="66"/>
        <v>6:00-22:00</v>
      </c>
      <c r="M2133" s="16">
        <f t="shared" si="67"/>
        <v>0.67</v>
      </c>
      <c r="N2133" s="15">
        <v>9.11</v>
      </c>
      <c r="O2133" s="15">
        <v>60</v>
      </c>
      <c r="P2133" t="s">
        <v>29</v>
      </c>
      <c r="Q2133">
        <v>22</v>
      </c>
      <c r="R2133" t="s">
        <v>48</v>
      </c>
      <c r="S2133">
        <v>2013</v>
      </c>
      <c r="T2133" t="s">
        <v>31</v>
      </c>
      <c r="U2133" s="15">
        <v>3.7</v>
      </c>
      <c r="V2133" s="15">
        <v>4</v>
      </c>
      <c r="W2133" t="s">
        <v>27</v>
      </c>
    </row>
    <row r="2134" spans="1:23">
      <c r="A2134" t="s">
        <v>2178</v>
      </c>
      <c r="B2134">
        <v>-23.590233999999999</v>
      </c>
      <c r="C2134" s="15">
        <v>-46.636130999999999</v>
      </c>
      <c r="D2134" s="2" t="s">
        <v>7184</v>
      </c>
      <c r="E2134" s="14" t="s">
        <v>5067</v>
      </c>
      <c r="F2134" s="14" t="e" vm="7">
        <v>#VALUE!</v>
      </c>
      <c r="G2134" s="2" t="str">
        <f>_xlfn.XLOOKUP(E2134,missing_cities!$Q$2:$Q$56,missing_cities!$R$2:$R$56,"Not Found",0)</f>
        <v>Brazil</v>
      </c>
      <c r="H2134" t="str">
        <f>_xlfn.XLOOKUP(E2134,missing_cities!$Q$2:$Q$56,missing_cities!$S$2:$S$56,"Not Found",0)</f>
        <v>South America</v>
      </c>
      <c r="I2134" t="s">
        <v>1684</v>
      </c>
      <c r="J2134" s="15">
        <v>0.32</v>
      </c>
      <c r="K2134" s="1">
        <v>45862</v>
      </c>
      <c r="L2134" s="15" t="str">
        <f t="shared" si="66"/>
        <v>9.00-21.00</v>
      </c>
      <c r="M2134" s="16">
        <f t="shared" si="67"/>
        <v>12</v>
      </c>
      <c r="N2134" s="15">
        <v>9.76</v>
      </c>
      <c r="O2134" s="15">
        <v>19</v>
      </c>
      <c r="P2134" t="s">
        <v>39</v>
      </c>
      <c r="Q2134">
        <v>22</v>
      </c>
      <c r="R2134" t="s">
        <v>81</v>
      </c>
      <c r="S2134">
        <v>2021</v>
      </c>
      <c r="T2134" t="s">
        <v>31</v>
      </c>
      <c r="U2134" s="15">
        <v>4.5</v>
      </c>
      <c r="V2134" s="15">
        <v>6</v>
      </c>
      <c r="W2134" t="s">
        <v>23</v>
      </c>
    </row>
    <row r="2135" spans="1:23">
      <c r="A2135" t="s">
        <v>2179</v>
      </c>
      <c r="B2135">
        <v>-33.7652</v>
      </c>
      <c r="C2135" s="15">
        <v>18.5564</v>
      </c>
      <c r="D2135" s="2" t="s">
        <v>7185</v>
      </c>
      <c r="E2135" s="14" t="s">
        <v>5085</v>
      </c>
      <c r="F2135" s="14" t="e" vm="12">
        <v>#VALUE!</v>
      </c>
      <c r="G2135" s="2" t="str">
        <f>_xlfn.XLOOKUP(E2135,missing_cities!$Q$2:$Q$56,missing_cities!$R$2:$R$56,"Not Found",0)</f>
        <v>South Africa</v>
      </c>
      <c r="H2135" t="str">
        <f>_xlfn.XLOOKUP(E2135,missing_cities!$Q$2:$Q$56,missing_cities!$S$2:$S$56,"Not Found",0)</f>
        <v>Africa</v>
      </c>
      <c r="I2135" t="s">
        <v>1684</v>
      </c>
      <c r="J2135" s="15">
        <v>0.48</v>
      </c>
      <c r="K2135" t="s">
        <v>34</v>
      </c>
      <c r="L2135" s="15" t="str">
        <f t="shared" si="66"/>
        <v>6:00-22:00</v>
      </c>
      <c r="M2135" s="16">
        <f t="shared" si="67"/>
        <v>0.67</v>
      </c>
      <c r="N2135" s="15">
        <v>6.43</v>
      </c>
      <c r="O2135" s="15">
        <v>66</v>
      </c>
      <c r="P2135" t="s">
        <v>39</v>
      </c>
      <c r="Q2135">
        <v>22</v>
      </c>
      <c r="R2135" t="s">
        <v>26</v>
      </c>
      <c r="S2135">
        <v>2013</v>
      </c>
      <c r="T2135" t="s">
        <v>22</v>
      </c>
      <c r="U2135" s="15">
        <v>3.2</v>
      </c>
      <c r="V2135" s="15">
        <v>8</v>
      </c>
      <c r="W2135" t="s">
        <v>32</v>
      </c>
    </row>
    <row r="2136" spans="1:23">
      <c r="A2136" t="s">
        <v>2180</v>
      </c>
      <c r="B2136">
        <v>-33.845188999999998</v>
      </c>
      <c r="C2136" s="15">
        <v>18.482054999999999</v>
      </c>
      <c r="D2136" s="2" t="s">
        <v>7186</v>
      </c>
      <c r="E2136" s="14" t="s">
        <v>5085</v>
      </c>
      <c r="F2136" s="14" t="e" vm="12">
        <v>#VALUE!</v>
      </c>
      <c r="G2136" s="2" t="str">
        <f>_xlfn.XLOOKUP(E2136,missing_cities!$Q$2:$Q$56,missing_cities!$R$2:$R$56,"Not Found",0)</f>
        <v>South Africa</v>
      </c>
      <c r="H2136" t="str">
        <f>_xlfn.XLOOKUP(E2136,missing_cities!$Q$2:$Q$56,missing_cities!$S$2:$S$56,"Not Found",0)</f>
        <v>Africa</v>
      </c>
      <c r="I2136" t="s">
        <v>1684</v>
      </c>
      <c r="J2136" s="15">
        <v>0.31</v>
      </c>
      <c r="K2136" t="s">
        <v>34</v>
      </c>
      <c r="L2136" s="15" t="str">
        <f t="shared" si="66"/>
        <v>6:00-22:00</v>
      </c>
      <c r="M2136" s="16">
        <f t="shared" si="67"/>
        <v>0.67</v>
      </c>
      <c r="N2136" s="15">
        <v>16.22</v>
      </c>
      <c r="O2136" s="15">
        <v>32</v>
      </c>
      <c r="P2136" t="s">
        <v>25</v>
      </c>
      <c r="Q2136">
        <v>150</v>
      </c>
      <c r="R2136" t="s">
        <v>42</v>
      </c>
      <c r="S2136">
        <v>2017</v>
      </c>
      <c r="T2136" t="s">
        <v>22</v>
      </c>
      <c r="U2136" s="15">
        <v>3.8</v>
      </c>
      <c r="V2136" s="15">
        <v>9</v>
      </c>
      <c r="W2136" t="s">
        <v>27</v>
      </c>
    </row>
    <row r="2137" spans="1:23">
      <c r="A2137" t="s">
        <v>2181</v>
      </c>
      <c r="B2137">
        <v>13.72851</v>
      </c>
      <c r="C2137" s="15">
        <v>100.53589599999999</v>
      </c>
      <c r="D2137" s="2" t="s">
        <v>7187</v>
      </c>
      <c r="E2137" s="14" t="s">
        <v>5059</v>
      </c>
      <c r="F2137" s="14" t="e" vm="4">
        <v>#VALUE!</v>
      </c>
      <c r="G2137" s="2" t="str">
        <f>_xlfn.XLOOKUP(E2137,missing_cities!$Q$2:$Q$56,missing_cities!$R$2:$R$56,"Not Found",0)</f>
        <v>Thailand</v>
      </c>
      <c r="H2137" t="str">
        <f>_xlfn.XLOOKUP(E2137,missing_cities!$Q$2:$Q$56,missing_cities!$S$2:$S$56,"Not Found",0)</f>
        <v>Asia</v>
      </c>
      <c r="I2137" t="s">
        <v>1684</v>
      </c>
      <c r="J2137" s="15">
        <v>0.47</v>
      </c>
      <c r="K2137" s="1">
        <v>45862</v>
      </c>
      <c r="L2137" s="15" t="str">
        <f t="shared" si="66"/>
        <v>9.00-21.00</v>
      </c>
      <c r="M2137" s="16">
        <f t="shared" si="67"/>
        <v>12</v>
      </c>
      <c r="N2137" s="15">
        <v>2.1</v>
      </c>
      <c r="O2137" s="15">
        <v>56</v>
      </c>
      <c r="P2137" t="s">
        <v>37</v>
      </c>
      <c r="Q2137">
        <v>350</v>
      </c>
      <c r="R2137" t="s">
        <v>67</v>
      </c>
      <c r="S2137">
        <v>2016</v>
      </c>
      <c r="T2137" t="s">
        <v>22</v>
      </c>
      <c r="U2137" s="15">
        <v>3.3</v>
      </c>
      <c r="V2137" s="15">
        <v>8</v>
      </c>
      <c r="W2137" t="s">
        <v>27</v>
      </c>
    </row>
    <row r="2138" spans="1:23">
      <c r="A2138" t="s">
        <v>2182</v>
      </c>
      <c r="B2138">
        <v>37.698197999999998</v>
      </c>
      <c r="C2138" s="15">
        <v>127.02396299999999</v>
      </c>
      <c r="D2138" s="2" t="s">
        <v>7188</v>
      </c>
      <c r="E2138" s="14" t="s">
        <v>5063</v>
      </c>
      <c r="F2138" s="14" t="e" vm="6">
        <v>#VALUE!</v>
      </c>
      <c r="G2138" s="2" t="str">
        <f>_xlfn.XLOOKUP(E2138,missing_cities!$Q$2:$Q$56,missing_cities!$R$2:$R$56,"Not Found",0)</f>
        <v>South Korea</v>
      </c>
      <c r="H2138" t="str">
        <f>_xlfn.XLOOKUP(E2138,missing_cities!$Q$2:$Q$56,missing_cities!$S$2:$S$56,"Not Found",0)</f>
        <v>Asia</v>
      </c>
      <c r="I2138" t="s">
        <v>1684</v>
      </c>
      <c r="J2138" s="15">
        <v>0.41</v>
      </c>
      <c r="K2138" t="s">
        <v>19</v>
      </c>
      <c r="L2138" s="15" t="str">
        <f t="shared" si="66"/>
        <v>9:00-18:00</v>
      </c>
      <c r="M2138" s="16">
        <f t="shared" si="67"/>
        <v>0.37</v>
      </c>
      <c r="N2138" s="15">
        <v>1.89</v>
      </c>
      <c r="O2138" s="15">
        <v>98</v>
      </c>
      <c r="P2138" t="s">
        <v>25</v>
      </c>
      <c r="Q2138">
        <v>22</v>
      </c>
      <c r="R2138" t="s">
        <v>40</v>
      </c>
      <c r="S2138">
        <v>2020</v>
      </c>
      <c r="T2138" t="s">
        <v>22</v>
      </c>
      <c r="U2138" s="15">
        <v>3.6</v>
      </c>
      <c r="V2138" s="15">
        <v>6</v>
      </c>
      <c r="W2138" t="s">
        <v>32</v>
      </c>
    </row>
    <row r="2139" spans="1:23">
      <c r="A2139" t="s">
        <v>2183</v>
      </c>
      <c r="B2139">
        <v>39.898812999999997</v>
      </c>
      <c r="C2139" s="15">
        <v>116.44253500000001</v>
      </c>
      <c r="D2139" s="2" t="s">
        <v>7189</v>
      </c>
      <c r="E2139" s="14" t="s">
        <v>5071</v>
      </c>
      <c r="F2139" s="14" t="e" vm="9">
        <v>#VALUE!</v>
      </c>
      <c r="G2139" s="2" t="str">
        <f>_xlfn.XLOOKUP(E2139,missing_cities!$Q$2:$Q$56,missing_cities!$R$2:$R$56,"Not Found",0)</f>
        <v>China</v>
      </c>
      <c r="H2139" t="str">
        <f>_xlfn.XLOOKUP(E2139,missing_cities!$Q$2:$Q$56,missing_cities!$S$2:$S$56,"Not Found",0)</f>
        <v>Asia</v>
      </c>
      <c r="I2139" t="s">
        <v>1684</v>
      </c>
      <c r="J2139" s="15">
        <v>0.37</v>
      </c>
      <c r="K2139" s="1">
        <v>45862</v>
      </c>
      <c r="L2139" s="15" t="str">
        <f t="shared" si="66"/>
        <v>9.00-21.00</v>
      </c>
      <c r="M2139" s="16">
        <f t="shared" si="67"/>
        <v>12</v>
      </c>
      <c r="N2139" s="15">
        <v>4.38</v>
      </c>
      <c r="O2139" s="15">
        <v>99</v>
      </c>
      <c r="P2139" t="s">
        <v>20</v>
      </c>
      <c r="Q2139">
        <v>50</v>
      </c>
      <c r="R2139" t="s">
        <v>42</v>
      </c>
      <c r="S2139">
        <v>2023</v>
      </c>
      <c r="T2139" t="s">
        <v>31</v>
      </c>
      <c r="U2139" s="15">
        <v>3.7</v>
      </c>
      <c r="V2139" s="15">
        <v>3</v>
      </c>
      <c r="W2139" t="s">
        <v>23</v>
      </c>
    </row>
    <row r="2140" spans="1:23">
      <c r="A2140" t="s">
        <v>2184</v>
      </c>
      <c r="B2140">
        <v>18.953043999999998</v>
      </c>
      <c r="C2140" s="15">
        <v>72.943585999999996</v>
      </c>
      <c r="D2140" s="2" t="s">
        <v>7190</v>
      </c>
      <c r="E2140" s="14" t="s">
        <v>5079</v>
      </c>
      <c r="F2140" s="14" t="e" vm="11">
        <v>#VALUE!</v>
      </c>
      <c r="G2140" s="2" t="str">
        <f>_xlfn.XLOOKUP(E2140,missing_cities!$Q$2:$Q$56,missing_cities!$R$2:$R$56,"Not Found",0)</f>
        <v>India</v>
      </c>
      <c r="H2140" t="str">
        <f>_xlfn.XLOOKUP(E2140,missing_cities!$Q$2:$Q$56,missing_cities!$S$2:$S$56,"Not Found",0)</f>
        <v>Asia</v>
      </c>
      <c r="I2140" t="s">
        <v>1684</v>
      </c>
      <c r="J2140" s="15">
        <v>0.38</v>
      </c>
      <c r="K2140" t="s">
        <v>34</v>
      </c>
      <c r="L2140" s="15" t="str">
        <f t="shared" si="66"/>
        <v>6:00-22:00</v>
      </c>
      <c r="M2140" s="16">
        <f t="shared" si="67"/>
        <v>0.67</v>
      </c>
      <c r="N2140" s="15">
        <v>7.92</v>
      </c>
      <c r="O2140" s="15">
        <v>61</v>
      </c>
      <c r="P2140" t="s">
        <v>25</v>
      </c>
      <c r="Q2140">
        <v>350</v>
      </c>
      <c r="R2140" t="s">
        <v>97</v>
      </c>
      <c r="S2140">
        <v>2017</v>
      </c>
      <c r="T2140" t="s">
        <v>31</v>
      </c>
      <c r="U2140" s="15">
        <v>3.4</v>
      </c>
      <c r="V2140" s="15">
        <v>9</v>
      </c>
      <c r="W2140" t="s">
        <v>32</v>
      </c>
    </row>
    <row r="2141" spans="1:23">
      <c r="A2141" t="s">
        <v>2185</v>
      </c>
      <c r="B2141">
        <v>55.839801000000001</v>
      </c>
      <c r="C2141" s="15">
        <v>37.533213000000003</v>
      </c>
      <c r="D2141" s="2" t="s">
        <v>7191</v>
      </c>
      <c r="E2141" s="14" t="s">
        <v>5052</v>
      </c>
      <c r="F2141" s="14" t="e" vm="2">
        <v>#VALUE!</v>
      </c>
      <c r="G2141" s="2" t="str">
        <f>_xlfn.XLOOKUP(E2141,missing_cities!$Q$2:$Q$56,missing_cities!$R$2:$R$56,"Not Found",0)</f>
        <v>Russia</v>
      </c>
      <c r="H2141" t="str">
        <f>_xlfn.XLOOKUP(E2141,missing_cities!$Q$2:$Q$56,missing_cities!$S$2:$S$56,"Not Found",0)</f>
        <v>Europe</v>
      </c>
      <c r="I2141" t="s">
        <v>1684</v>
      </c>
      <c r="J2141" s="15">
        <v>0.43</v>
      </c>
      <c r="K2141" t="s">
        <v>19</v>
      </c>
      <c r="L2141" s="15" t="str">
        <f t="shared" si="66"/>
        <v>9:00-18:00</v>
      </c>
      <c r="M2141" s="16">
        <f t="shared" si="67"/>
        <v>0.37</v>
      </c>
      <c r="N2141" s="15">
        <v>14.14</v>
      </c>
      <c r="O2141" s="15">
        <v>98</v>
      </c>
      <c r="P2141" t="s">
        <v>37</v>
      </c>
      <c r="Q2141">
        <v>150</v>
      </c>
      <c r="R2141" t="s">
        <v>48</v>
      </c>
      <c r="S2141">
        <v>2020</v>
      </c>
      <c r="T2141" t="s">
        <v>22</v>
      </c>
      <c r="U2141" s="15">
        <v>4.2</v>
      </c>
      <c r="V2141" s="15">
        <v>7</v>
      </c>
      <c r="W2141" t="s">
        <v>27</v>
      </c>
    </row>
    <row r="2142" spans="1:23">
      <c r="A2142" t="s">
        <v>2186</v>
      </c>
      <c r="B2142">
        <v>-24.259793999999999</v>
      </c>
      <c r="C2142" s="15">
        <v>112.02942899999999</v>
      </c>
      <c r="D2142" s="2" t="s">
        <v>7192</v>
      </c>
      <c r="E2142" s="14" t="str">
        <f>_xlfn.XLOOKUP(C2142,missing_cities!B:B,missing_cities!C:C,"Not Found",0)</f>
        <v>Error</v>
      </c>
      <c r="F2142" s="14" t="s">
        <v>9987</v>
      </c>
      <c r="G2142" s="2" t="str">
        <f>_xlfn.XLOOKUP(E2142,missing_cities!$Q$2:$Q$56,missing_cities!$R$2:$R$56,"Not Found",0)</f>
        <v>Error</v>
      </c>
      <c r="H2142" t="str">
        <f>_xlfn.XLOOKUP(E2142,missing_cities!$Q$2:$Q$56,missing_cities!$S$2:$S$56,"Not Found",0)</f>
        <v>Error</v>
      </c>
      <c r="I2142" t="s">
        <v>1684</v>
      </c>
      <c r="J2142" s="15">
        <v>0.14000000000000001</v>
      </c>
      <c r="K2142" s="1">
        <v>45862</v>
      </c>
      <c r="L2142" s="15" t="str">
        <f t="shared" si="66"/>
        <v>9.00-21.00</v>
      </c>
      <c r="M2142" s="16">
        <f t="shared" si="67"/>
        <v>12</v>
      </c>
      <c r="N2142" s="15">
        <v>10.48</v>
      </c>
      <c r="O2142" s="15">
        <v>93</v>
      </c>
      <c r="P2142" t="s">
        <v>20</v>
      </c>
      <c r="Q2142">
        <v>350</v>
      </c>
      <c r="R2142" t="s">
        <v>48</v>
      </c>
      <c r="S2142">
        <v>2021</v>
      </c>
      <c r="T2142" t="s">
        <v>31</v>
      </c>
      <c r="U2142" s="15">
        <v>4.5999999999999996</v>
      </c>
      <c r="V2142" s="15">
        <v>4</v>
      </c>
      <c r="W2142" t="s">
        <v>23</v>
      </c>
    </row>
    <row r="2143" spans="1:23">
      <c r="A2143" t="s">
        <v>2187</v>
      </c>
      <c r="B2143">
        <v>-23.504397999999998</v>
      </c>
      <c r="C2143" s="15">
        <v>-46.559215999999999</v>
      </c>
      <c r="D2143" s="2" t="s">
        <v>7193</v>
      </c>
      <c r="E2143" s="14" t="s">
        <v>5067</v>
      </c>
      <c r="F2143" s="14" t="e" vm="7">
        <v>#VALUE!</v>
      </c>
      <c r="G2143" s="2" t="str">
        <f>_xlfn.XLOOKUP(E2143,missing_cities!$Q$2:$Q$56,missing_cities!$R$2:$R$56,"Not Found",0)</f>
        <v>Brazil</v>
      </c>
      <c r="H2143" t="str">
        <f>_xlfn.XLOOKUP(E2143,missing_cities!$Q$2:$Q$56,missing_cities!$S$2:$S$56,"Not Found",0)</f>
        <v>South America</v>
      </c>
      <c r="I2143" t="s">
        <v>1684</v>
      </c>
      <c r="J2143" s="15">
        <v>0.48</v>
      </c>
      <c r="K2143" t="s">
        <v>34</v>
      </c>
      <c r="L2143" s="15" t="str">
        <f t="shared" si="66"/>
        <v>6:00-22:00</v>
      </c>
      <c r="M2143" s="16">
        <f t="shared" si="67"/>
        <v>0.67</v>
      </c>
      <c r="N2143" s="15">
        <v>2.44</v>
      </c>
      <c r="O2143" s="15">
        <v>20</v>
      </c>
      <c r="P2143" t="s">
        <v>29</v>
      </c>
      <c r="Q2143">
        <v>150</v>
      </c>
      <c r="R2143" t="s">
        <v>44</v>
      </c>
      <c r="S2143">
        <v>2018</v>
      </c>
      <c r="T2143" t="s">
        <v>22</v>
      </c>
      <c r="U2143" s="15">
        <v>5</v>
      </c>
      <c r="V2143" s="15">
        <v>3</v>
      </c>
      <c r="W2143" t="s">
        <v>32</v>
      </c>
    </row>
    <row r="2144" spans="1:23">
      <c r="A2144" t="s">
        <v>2188</v>
      </c>
      <c r="B2144">
        <v>25.395844</v>
      </c>
      <c r="C2144" s="15">
        <v>55.330078999999998</v>
      </c>
      <c r="D2144" s="2" t="s">
        <v>7194</v>
      </c>
      <c r="E2144" s="14" t="s">
        <v>5076</v>
      </c>
      <c r="F2144" s="14" t="e" vm="10">
        <v>#VALUE!</v>
      </c>
      <c r="G2144" s="2" t="str">
        <f>_xlfn.XLOOKUP(E2144,missing_cities!$Q$2:$Q$56,missing_cities!$R$2:$R$56,"Not Found",0)</f>
        <v>United Arab Emirates</v>
      </c>
      <c r="H2144" t="str">
        <f>_xlfn.XLOOKUP(E2144,missing_cities!$Q$2:$Q$56,missing_cities!$S$2:$S$56,"Not Found",0)</f>
        <v>Asia</v>
      </c>
      <c r="I2144" t="s">
        <v>1684</v>
      </c>
      <c r="J2144" s="15">
        <v>0.25</v>
      </c>
      <c r="K2144" s="1">
        <v>45862</v>
      </c>
      <c r="L2144" s="15" t="str">
        <f t="shared" si="66"/>
        <v>9.00-21.00</v>
      </c>
      <c r="M2144" s="16">
        <f t="shared" si="67"/>
        <v>12</v>
      </c>
      <c r="N2144" s="15">
        <v>14.8</v>
      </c>
      <c r="O2144" s="15">
        <v>71</v>
      </c>
      <c r="P2144" t="s">
        <v>25</v>
      </c>
      <c r="Q2144">
        <v>350</v>
      </c>
      <c r="R2144" t="s">
        <v>97</v>
      </c>
      <c r="S2144">
        <v>2010</v>
      </c>
      <c r="T2144" t="s">
        <v>31</v>
      </c>
      <c r="U2144" s="15">
        <v>3.3</v>
      </c>
      <c r="V2144" s="15">
        <v>4</v>
      </c>
      <c r="W2144" t="s">
        <v>23</v>
      </c>
    </row>
    <row r="2145" spans="1:23">
      <c r="A2145" t="s">
        <v>2189</v>
      </c>
      <c r="B2145">
        <v>19.520057999999999</v>
      </c>
      <c r="C2145" s="15">
        <v>-99.125191999999998</v>
      </c>
      <c r="D2145" s="2" t="s">
        <v>7195</v>
      </c>
      <c r="E2145" s="14" t="s">
        <v>5119</v>
      </c>
      <c r="F2145" s="14" t="e" vm="13">
        <v>#VALUE!</v>
      </c>
      <c r="G2145" s="2" t="str">
        <f>_xlfn.XLOOKUP(E2145,missing_cities!$Q$2:$Q$56,missing_cities!$R$2:$R$56,"Not Found",0)</f>
        <v>Mexico</v>
      </c>
      <c r="H2145" t="str">
        <f>_xlfn.XLOOKUP(E2145,missing_cities!$Q$2:$Q$56,missing_cities!$S$2:$S$56,"Not Found",0)</f>
        <v>North America</v>
      </c>
      <c r="I2145" t="s">
        <v>1684</v>
      </c>
      <c r="J2145" s="15">
        <v>0.12</v>
      </c>
      <c r="K2145" s="1">
        <v>45862</v>
      </c>
      <c r="L2145" s="15" t="str">
        <f t="shared" si="66"/>
        <v>9.00-21.00</v>
      </c>
      <c r="M2145" s="16">
        <f t="shared" si="67"/>
        <v>12</v>
      </c>
      <c r="N2145" s="15">
        <v>13.96</v>
      </c>
      <c r="O2145" s="15">
        <v>83</v>
      </c>
      <c r="P2145" t="s">
        <v>20</v>
      </c>
      <c r="Q2145">
        <v>150</v>
      </c>
      <c r="R2145" t="s">
        <v>21</v>
      </c>
      <c r="S2145">
        <v>2013</v>
      </c>
      <c r="T2145" t="s">
        <v>31</v>
      </c>
      <c r="U2145" s="15">
        <v>4.9000000000000004</v>
      </c>
      <c r="V2145" s="15">
        <v>7</v>
      </c>
      <c r="W2145" t="s">
        <v>27</v>
      </c>
    </row>
    <row r="2146" spans="1:23">
      <c r="A2146" t="s">
        <v>2190</v>
      </c>
      <c r="B2146">
        <v>34.041058</v>
      </c>
      <c r="C2146" s="15">
        <v>-118.22944200000001</v>
      </c>
      <c r="D2146" s="2" t="s">
        <v>7196</v>
      </c>
      <c r="E2146" s="14" t="s">
        <v>5111</v>
      </c>
      <c r="F2146" s="14" t="e" vm="5">
        <v>#VALUE!</v>
      </c>
      <c r="G2146" s="2" t="str">
        <f>_xlfn.XLOOKUP(E2146,missing_cities!$Q$2:$Q$56,missing_cities!$R$2:$R$56,"Not Found",0)</f>
        <v>United States</v>
      </c>
      <c r="H2146" t="str">
        <f>_xlfn.XLOOKUP(E2146,missing_cities!$Q$2:$Q$56,missing_cities!$S$2:$S$56,"Not Found",0)</f>
        <v>North America</v>
      </c>
      <c r="I2146" t="s">
        <v>1684</v>
      </c>
      <c r="J2146" s="15">
        <v>0.47</v>
      </c>
      <c r="K2146" s="1">
        <v>45862</v>
      </c>
      <c r="L2146" s="15" t="str">
        <f t="shared" si="66"/>
        <v>9.00-21.00</v>
      </c>
      <c r="M2146" s="16">
        <f t="shared" si="67"/>
        <v>12</v>
      </c>
      <c r="N2146" s="15">
        <v>6.81</v>
      </c>
      <c r="O2146" s="15">
        <v>17</v>
      </c>
      <c r="P2146" t="s">
        <v>29</v>
      </c>
      <c r="Q2146">
        <v>150</v>
      </c>
      <c r="R2146" t="s">
        <v>132</v>
      </c>
      <c r="S2146">
        <v>2013</v>
      </c>
      <c r="T2146" t="s">
        <v>31</v>
      </c>
      <c r="U2146" s="15">
        <v>3.2</v>
      </c>
      <c r="V2146" s="15">
        <v>10</v>
      </c>
      <c r="W2146" t="s">
        <v>27</v>
      </c>
    </row>
    <row r="2147" spans="1:23">
      <c r="A2147" t="s">
        <v>2191</v>
      </c>
      <c r="B2147">
        <v>41.810412999999997</v>
      </c>
      <c r="C2147" s="15">
        <v>-87.666207</v>
      </c>
      <c r="D2147" s="2" t="s">
        <v>7197</v>
      </c>
      <c r="E2147" s="14" t="s">
        <v>5065</v>
      </c>
      <c r="F2147" s="14" t="e" vm="5">
        <v>#VALUE!</v>
      </c>
      <c r="G2147" s="2" t="str">
        <f>_xlfn.XLOOKUP(E2147,missing_cities!$Q$2:$Q$56,missing_cities!$R$2:$R$56,"Not Found",0)</f>
        <v>United States</v>
      </c>
      <c r="H2147" t="str">
        <f>_xlfn.XLOOKUP(E2147,missing_cities!$Q$2:$Q$56,missing_cities!$S$2:$S$56,"Not Found",0)</f>
        <v>North America</v>
      </c>
      <c r="I2147" t="s">
        <v>1684</v>
      </c>
      <c r="J2147" s="15">
        <v>0.28999999999999998</v>
      </c>
      <c r="K2147" s="1">
        <v>45862</v>
      </c>
      <c r="L2147" s="15" t="str">
        <f t="shared" si="66"/>
        <v>9.00-21.00</v>
      </c>
      <c r="M2147" s="16">
        <f t="shared" si="67"/>
        <v>12</v>
      </c>
      <c r="N2147" s="15">
        <v>7.84</v>
      </c>
      <c r="O2147" s="15">
        <v>96</v>
      </c>
      <c r="P2147" t="s">
        <v>37</v>
      </c>
      <c r="Q2147">
        <v>50</v>
      </c>
      <c r="R2147" t="s">
        <v>37</v>
      </c>
      <c r="S2147">
        <v>2012</v>
      </c>
      <c r="T2147" t="s">
        <v>22</v>
      </c>
      <c r="U2147" s="15">
        <v>3.6</v>
      </c>
      <c r="V2147" s="15">
        <v>1</v>
      </c>
      <c r="W2147" t="s">
        <v>23</v>
      </c>
    </row>
    <row r="2148" spans="1:23">
      <c r="A2148" t="s">
        <v>2192</v>
      </c>
      <c r="B2148">
        <v>19.546299000000001</v>
      </c>
      <c r="C2148" s="15">
        <v>-99.191858999999994</v>
      </c>
      <c r="D2148" s="2" t="s">
        <v>7198</v>
      </c>
      <c r="E2148" s="14" t="s">
        <v>5119</v>
      </c>
      <c r="F2148" s="14" t="e" vm="13">
        <v>#VALUE!</v>
      </c>
      <c r="G2148" s="2" t="str">
        <f>_xlfn.XLOOKUP(E2148,missing_cities!$Q$2:$Q$56,missing_cities!$R$2:$R$56,"Not Found",0)</f>
        <v>Mexico</v>
      </c>
      <c r="H2148" t="str">
        <f>_xlfn.XLOOKUP(E2148,missing_cities!$Q$2:$Q$56,missing_cities!$S$2:$S$56,"Not Found",0)</f>
        <v>North America</v>
      </c>
      <c r="I2148" t="s">
        <v>1684</v>
      </c>
      <c r="J2148" s="15">
        <v>0.37</v>
      </c>
      <c r="K2148" t="s">
        <v>34</v>
      </c>
      <c r="L2148" s="15" t="str">
        <f t="shared" si="66"/>
        <v>6:00-22:00</v>
      </c>
      <c r="M2148" s="16">
        <f t="shared" si="67"/>
        <v>0.67</v>
      </c>
      <c r="N2148" s="15">
        <v>2.62</v>
      </c>
      <c r="O2148" s="15">
        <v>99</v>
      </c>
      <c r="P2148" t="s">
        <v>29</v>
      </c>
      <c r="Q2148">
        <v>350</v>
      </c>
      <c r="R2148" t="s">
        <v>67</v>
      </c>
      <c r="S2148">
        <v>2015</v>
      </c>
      <c r="T2148" t="s">
        <v>22</v>
      </c>
      <c r="U2148" s="15">
        <v>3.5</v>
      </c>
      <c r="V2148" s="15">
        <v>5</v>
      </c>
      <c r="W2148" t="s">
        <v>23</v>
      </c>
    </row>
    <row r="2149" spans="1:23">
      <c r="A2149" t="s">
        <v>2193</v>
      </c>
      <c r="B2149">
        <v>13.871558</v>
      </c>
      <c r="C2149" s="15">
        <v>100.517493</v>
      </c>
      <c r="D2149" s="2" t="s">
        <v>7199</v>
      </c>
      <c r="E2149" s="14" t="s">
        <v>5059</v>
      </c>
      <c r="F2149" s="14" t="e" vm="4">
        <v>#VALUE!</v>
      </c>
      <c r="G2149" s="2" t="str">
        <f>_xlfn.XLOOKUP(E2149,missing_cities!$Q$2:$Q$56,missing_cities!$R$2:$R$56,"Not Found",0)</f>
        <v>Thailand</v>
      </c>
      <c r="H2149" t="str">
        <f>_xlfn.XLOOKUP(E2149,missing_cities!$Q$2:$Q$56,missing_cities!$S$2:$S$56,"Not Found",0)</f>
        <v>Asia</v>
      </c>
      <c r="I2149" t="s">
        <v>1684</v>
      </c>
      <c r="J2149" s="15">
        <v>0.31</v>
      </c>
      <c r="K2149" t="s">
        <v>19</v>
      </c>
      <c r="L2149" s="15" t="str">
        <f t="shared" si="66"/>
        <v>9:00-18:00</v>
      </c>
      <c r="M2149" s="16">
        <f t="shared" si="67"/>
        <v>0.37</v>
      </c>
      <c r="N2149" s="15">
        <v>0.67</v>
      </c>
      <c r="O2149" s="15">
        <v>47</v>
      </c>
      <c r="P2149" t="s">
        <v>37</v>
      </c>
      <c r="Q2149">
        <v>350</v>
      </c>
      <c r="R2149" t="s">
        <v>35</v>
      </c>
      <c r="S2149">
        <v>2011</v>
      </c>
      <c r="T2149" t="s">
        <v>31</v>
      </c>
      <c r="U2149" s="15">
        <v>3.3</v>
      </c>
      <c r="V2149" s="15">
        <v>2</v>
      </c>
      <c r="W2149" t="s">
        <v>27</v>
      </c>
    </row>
    <row r="2150" spans="1:23">
      <c r="A2150" t="s">
        <v>2194</v>
      </c>
      <c r="B2150">
        <v>-33.749003999999999</v>
      </c>
      <c r="C2150" s="15">
        <v>18.476448999999999</v>
      </c>
      <c r="D2150" s="2" t="s">
        <v>7200</v>
      </c>
      <c r="E2150" s="14" t="s">
        <v>5085</v>
      </c>
      <c r="F2150" s="14" t="e" vm="12">
        <v>#VALUE!</v>
      </c>
      <c r="G2150" s="2" t="str">
        <f>_xlfn.XLOOKUP(E2150,missing_cities!$Q$2:$Q$56,missing_cities!$R$2:$R$56,"Not Found",0)</f>
        <v>South Africa</v>
      </c>
      <c r="H2150" t="str">
        <f>_xlfn.XLOOKUP(E2150,missing_cities!$Q$2:$Q$56,missing_cities!$S$2:$S$56,"Not Found",0)</f>
        <v>Africa</v>
      </c>
      <c r="I2150" t="s">
        <v>1684</v>
      </c>
      <c r="J2150" s="15">
        <v>0.23</v>
      </c>
      <c r="K2150" s="1">
        <v>45862</v>
      </c>
      <c r="L2150" s="15" t="str">
        <f t="shared" si="66"/>
        <v>9.00-21.00</v>
      </c>
      <c r="M2150" s="16">
        <f t="shared" si="67"/>
        <v>12</v>
      </c>
      <c r="N2150" s="15">
        <v>12.93</v>
      </c>
      <c r="O2150" s="15">
        <v>73</v>
      </c>
      <c r="P2150" t="s">
        <v>20</v>
      </c>
      <c r="Q2150">
        <v>50</v>
      </c>
      <c r="R2150" t="s">
        <v>76</v>
      </c>
      <c r="S2150">
        <v>2010</v>
      </c>
      <c r="T2150" t="s">
        <v>31</v>
      </c>
      <c r="U2150" s="15">
        <v>3.4</v>
      </c>
      <c r="V2150" s="15">
        <v>8</v>
      </c>
      <c r="W2150" t="s">
        <v>27</v>
      </c>
    </row>
    <row r="2151" spans="1:23">
      <c r="A2151" t="s">
        <v>2195</v>
      </c>
      <c r="B2151">
        <v>37.716852000000003</v>
      </c>
      <c r="C2151" s="15">
        <v>-122.33558600000001</v>
      </c>
      <c r="D2151" s="2" t="s">
        <v>7201</v>
      </c>
      <c r="E2151" s="14" t="s">
        <v>5061</v>
      </c>
      <c r="F2151" s="14" t="e" vm="5">
        <v>#VALUE!</v>
      </c>
      <c r="G2151" s="2" t="str">
        <f>_xlfn.XLOOKUP(E2151,missing_cities!$Q$2:$Q$56,missing_cities!$R$2:$R$56,"Not Found",0)</f>
        <v>United States</v>
      </c>
      <c r="H2151" t="str">
        <f>_xlfn.XLOOKUP(E2151,missing_cities!$Q$2:$Q$56,missing_cities!$S$2:$S$56,"Not Found",0)</f>
        <v>North America</v>
      </c>
      <c r="I2151" t="s">
        <v>1684</v>
      </c>
      <c r="J2151" s="15">
        <v>0.47</v>
      </c>
      <c r="K2151" s="1">
        <v>45862</v>
      </c>
      <c r="L2151" s="15" t="str">
        <f t="shared" si="66"/>
        <v>9.00-21.00</v>
      </c>
      <c r="M2151" s="16">
        <f t="shared" si="67"/>
        <v>12</v>
      </c>
      <c r="N2151" s="15">
        <v>12.4</v>
      </c>
      <c r="O2151" s="15">
        <v>36</v>
      </c>
      <c r="P2151" t="s">
        <v>25</v>
      </c>
      <c r="Q2151">
        <v>350</v>
      </c>
      <c r="R2151" t="s">
        <v>42</v>
      </c>
      <c r="S2151">
        <v>2019</v>
      </c>
      <c r="T2151" t="s">
        <v>22</v>
      </c>
      <c r="U2151" s="15">
        <v>4.9000000000000004</v>
      </c>
      <c r="V2151" s="15">
        <v>7</v>
      </c>
      <c r="W2151" t="s">
        <v>27</v>
      </c>
    </row>
    <row r="2152" spans="1:23">
      <c r="A2152" t="s">
        <v>2196</v>
      </c>
      <c r="B2152">
        <v>-23.553712000000001</v>
      </c>
      <c r="C2152" s="15">
        <v>-46.654567</v>
      </c>
      <c r="D2152" s="2" t="s">
        <v>7202</v>
      </c>
      <c r="E2152" s="14" t="s">
        <v>5067</v>
      </c>
      <c r="F2152" s="14" t="e" vm="7">
        <v>#VALUE!</v>
      </c>
      <c r="G2152" s="2" t="str">
        <f>_xlfn.XLOOKUP(E2152,missing_cities!$Q$2:$Q$56,missing_cities!$R$2:$R$56,"Not Found",0)</f>
        <v>Brazil</v>
      </c>
      <c r="H2152" t="str">
        <f>_xlfn.XLOOKUP(E2152,missing_cities!$Q$2:$Q$56,missing_cities!$S$2:$S$56,"Not Found",0)</f>
        <v>South America</v>
      </c>
      <c r="I2152" t="s">
        <v>1684</v>
      </c>
      <c r="J2152" s="15">
        <v>0.28000000000000003</v>
      </c>
      <c r="K2152" t="s">
        <v>19</v>
      </c>
      <c r="L2152" s="15" t="str">
        <f t="shared" si="66"/>
        <v>9:00-18:00</v>
      </c>
      <c r="M2152" s="16">
        <f t="shared" si="67"/>
        <v>0.37</v>
      </c>
      <c r="N2152" s="15">
        <v>9.5299999999999994</v>
      </c>
      <c r="O2152" s="15">
        <v>33</v>
      </c>
      <c r="P2152" t="s">
        <v>39</v>
      </c>
      <c r="Q2152">
        <v>22</v>
      </c>
      <c r="R2152" t="s">
        <v>35</v>
      </c>
      <c r="S2152">
        <v>2021</v>
      </c>
      <c r="T2152" t="s">
        <v>22</v>
      </c>
      <c r="U2152" s="15">
        <v>3.7</v>
      </c>
      <c r="V2152" s="15">
        <v>9</v>
      </c>
      <c r="W2152" t="s">
        <v>32</v>
      </c>
    </row>
    <row r="2153" spans="1:23">
      <c r="A2153" t="s">
        <v>2197</v>
      </c>
      <c r="B2153">
        <v>37.771451999999996</v>
      </c>
      <c r="C2153" s="15">
        <v>-122.388908</v>
      </c>
      <c r="D2153" s="2" t="s">
        <v>7203</v>
      </c>
      <c r="E2153" s="14" t="s">
        <v>5061</v>
      </c>
      <c r="F2153" s="14" t="e" vm="5">
        <v>#VALUE!</v>
      </c>
      <c r="G2153" s="2" t="str">
        <f>_xlfn.XLOOKUP(E2153,missing_cities!$Q$2:$Q$56,missing_cities!$R$2:$R$56,"Not Found",0)</f>
        <v>United States</v>
      </c>
      <c r="H2153" t="str">
        <f>_xlfn.XLOOKUP(E2153,missing_cities!$Q$2:$Q$56,missing_cities!$S$2:$S$56,"Not Found",0)</f>
        <v>North America</v>
      </c>
      <c r="I2153" t="s">
        <v>1684</v>
      </c>
      <c r="J2153" s="15">
        <v>0.12</v>
      </c>
      <c r="K2153" s="1">
        <v>45862</v>
      </c>
      <c r="L2153" s="15" t="str">
        <f t="shared" si="66"/>
        <v>9.00-21.00</v>
      </c>
      <c r="M2153" s="16">
        <f t="shared" si="67"/>
        <v>12</v>
      </c>
      <c r="N2153" s="15">
        <v>7.55</v>
      </c>
      <c r="O2153" s="15">
        <v>90</v>
      </c>
      <c r="P2153" t="s">
        <v>39</v>
      </c>
      <c r="Q2153">
        <v>50</v>
      </c>
      <c r="R2153" t="s">
        <v>42</v>
      </c>
      <c r="S2153">
        <v>2017</v>
      </c>
      <c r="T2153" t="s">
        <v>22</v>
      </c>
      <c r="U2153" s="15">
        <v>4.9000000000000004</v>
      </c>
      <c r="V2153" s="15">
        <v>4</v>
      </c>
      <c r="W2153" t="s">
        <v>23</v>
      </c>
    </row>
    <row r="2154" spans="1:23">
      <c r="A2154" t="s">
        <v>2198</v>
      </c>
      <c r="B2154">
        <v>-89.680850000000007</v>
      </c>
      <c r="C2154" s="15">
        <v>26.774598999999998</v>
      </c>
      <c r="D2154" s="2" t="s">
        <v>7204</v>
      </c>
      <c r="E2154" s="14" t="str">
        <f>_xlfn.XLOOKUP(C2154,missing_cities!B:B,missing_cities!C:C,"Not Found",0)</f>
        <v>Not Found</v>
      </c>
      <c r="F2154" s="14" t="s">
        <v>9990</v>
      </c>
      <c r="G2154" s="2" t="str">
        <f>_xlfn.XLOOKUP(E2154,missing_cities!$Q$2:$Q$56,missing_cities!$R$2:$R$56,"Not Found",0)</f>
        <v>Not Found</v>
      </c>
      <c r="H2154" t="str">
        <f>_xlfn.XLOOKUP(E2154,missing_cities!$Q$2:$Q$56,missing_cities!$S$2:$S$56,"Not Found",0)</f>
        <v>Not Found</v>
      </c>
      <c r="I2154" t="s">
        <v>1684</v>
      </c>
      <c r="J2154" s="15">
        <v>0.39</v>
      </c>
      <c r="K2154" t="s">
        <v>19</v>
      </c>
      <c r="L2154" s="15" t="str">
        <f t="shared" si="66"/>
        <v>9:00-18:00</v>
      </c>
      <c r="M2154" s="16">
        <f t="shared" si="67"/>
        <v>0.37</v>
      </c>
      <c r="N2154" s="15">
        <v>1.97</v>
      </c>
      <c r="O2154" s="15">
        <v>88</v>
      </c>
      <c r="P2154" t="s">
        <v>39</v>
      </c>
      <c r="Q2154">
        <v>150</v>
      </c>
      <c r="R2154" t="s">
        <v>44</v>
      </c>
      <c r="S2154">
        <v>2014</v>
      </c>
      <c r="T2154" t="s">
        <v>22</v>
      </c>
      <c r="U2154" s="15">
        <v>3.3</v>
      </c>
      <c r="V2154" s="15">
        <v>1</v>
      </c>
      <c r="W2154" t="s">
        <v>27</v>
      </c>
    </row>
    <row r="2155" spans="1:23">
      <c r="A2155" t="s">
        <v>2199</v>
      </c>
      <c r="B2155">
        <v>-33.814708000000003</v>
      </c>
      <c r="C2155" s="15">
        <v>151.23152200000001</v>
      </c>
      <c r="D2155" s="2" t="s">
        <v>7205</v>
      </c>
      <c r="E2155" s="14" t="s">
        <v>5069</v>
      </c>
      <c r="F2155" s="14" t="e" vm="8">
        <v>#VALUE!</v>
      </c>
      <c r="G2155" s="2" t="str">
        <f>_xlfn.XLOOKUP(E2155,missing_cities!$Q$2:$Q$56,missing_cities!$R$2:$R$56,"Not Found",0)</f>
        <v>Australia</v>
      </c>
      <c r="H2155" t="str">
        <f>_xlfn.XLOOKUP(E2155,missing_cities!$Q$2:$Q$56,missing_cities!$S$2:$S$56,"Not Found",0)</f>
        <v>Australia</v>
      </c>
      <c r="I2155" t="s">
        <v>1684</v>
      </c>
      <c r="J2155" s="15">
        <v>0.15</v>
      </c>
      <c r="K2155" t="s">
        <v>19</v>
      </c>
      <c r="L2155" s="15" t="str">
        <f t="shared" si="66"/>
        <v>9:00-18:00</v>
      </c>
      <c r="M2155" s="16">
        <f t="shared" si="67"/>
        <v>0.37</v>
      </c>
      <c r="N2155" s="15">
        <v>15.74</v>
      </c>
      <c r="O2155" s="15">
        <v>81</v>
      </c>
      <c r="P2155" t="s">
        <v>20</v>
      </c>
      <c r="Q2155">
        <v>150</v>
      </c>
      <c r="R2155" t="s">
        <v>67</v>
      </c>
      <c r="S2155">
        <v>2018</v>
      </c>
      <c r="T2155" t="s">
        <v>22</v>
      </c>
      <c r="U2155" s="15">
        <v>4.5</v>
      </c>
      <c r="V2155" s="15">
        <v>8</v>
      </c>
      <c r="W2155" t="s">
        <v>27</v>
      </c>
    </row>
    <row r="2156" spans="1:23">
      <c r="A2156" t="s">
        <v>2200</v>
      </c>
      <c r="B2156">
        <v>25.337019999999999</v>
      </c>
      <c r="C2156" s="15">
        <v>55.269899000000002</v>
      </c>
      <c r="D2156" s="2" t="s">
        <v>7206</v>
      </c>
      <c r="E2156" s="14" t="s">
        <v>5076</v>
      </c>
      <c r="F2156" s="14" t="e" vm="10">
        <v>#VALUE!</v>
      </c>
      <c r="G2156" s="2" t="str">
        <f>_xlfn.XLOOKUP(E2156,missing_cities!$Q$2:$Q$56,missing_cities!$R$2:$R$56,"Not Found",0)</f>
        <v>United Arab Emirates</v>
      </c>
      <c r="H2156" t="str">
        <f>_xlfn.XLOOKUP(E2156,missing_cities!$Q$2:$Q$56,missing_cities!$S$2:$S$56,"Not Found",0)</f>
        <v>Asia</v>
      </c>
      <c r="I2156" t="s">
        <v>1684</v>
      </c>
      <c r="J2156" s="15">
        <v>0.5</v>
      </c>
      <c r="K2156" s="1">
        <v>45862</v>
      </c>
      <c r="L2156" s="15" t="str">
        <f t="shared" si="66"/>
        <v>9.00-21.00</v>
      </c>
      <c r="M2156" s="16">
        <f t="shared" si="67"/>
        <v>12</v>
      </c>
      <c r="N2156" s="15">
        <v>15.36</v>
      </c>
      <c r="O2156" s="15">
        <v>23</v>
      </c>
      <c r="P2156" t="s">
        <v>20</v>
      </c>
      <c r="Q2156">
        <v>50</v>
      </c>
      <c r="R2156" t="s">
        <v>81</v>
      </c>
      <c r="S2156">
        <v>2010</v>
      </c>
      <c r="T2156" t="s">
        <v>31</v>
      </c>
      <c r="U2156" s="15">
        <v>3.2</v>
      </c>
      <c r="V2156" s="15">
        <v>8</v>
      </c>
      <c r="W2156" t="s">
        <v>32</v>
      </c>
    </row>
    <row r="2157" spans="1:23">
      <c r="A2157" t="s">
        <v>2201</v>
      </c>
      <c r="B2157">
        <v>-23.557687000000001</v>
      </c>
      <c r="C2157" s="15">
        <v>-46.591808999999998</v>
      </c>
      <c r="D2157" s="2" t="s">
        <v>7207</v>
      </c>
      <c r="E2157" s="14" t="s">
        <v>5067</v>
      </c>
      <c r="F2157" s="14" t="e" vm="7">
        <v>#VALUE!</v>
      </c>
      <c r="G2157" s="2" t="str">
        <f>_xlfn.XLOOKUP(E2157,missing_cities!$Q$2:$Q$56,missing_cities!$R$2:$R$56,"Not Found",0)</f>
        <v>Brazil</v>
      </c>
      <c r="H2157" t="str">
        <f>_xlfn.XLOOKUP(E2157,missing_cities!$Q$2:$Q$56,missing_cities!$S$2:$S$56,"Not Found",0)</f>
        <v>South America</v>
      </c>
      <c r="I2157" t="s">
        <v>1684</v>
      </c>
      <c r="J2157" s="15">
        <v>0.36</v>
      </c>
      <c r="K2157" s="1">
        <v>45862</v>
      </c>
      <c r="L2157" s="15" t="str">
        <f t="shared" si="66"/>
        <v>9.00-21.00</v>
      </c>
      <c r="M2157" s="16">
        <f t="shared" si="67"/>
        <v>12</v>
      </c>
      <c r="N2157" s="15">
        <v>15.35</v>
      </c>
      <c r="O2157" s="15">
        <v>75</v>
      </c>
      <c r="P2157" t="s">
        <v>29</v>
      </c>
      <c r="Q2157">
        <v>350</v>
      </c>
      <c r="R2157" t="s">
        <v>44</v>
      </c>
      <c r="S2157">
        <v>2014</v>
      </c>
      <c r="T2157" t="s">
        <v>31</v>
      </c>
      <c r="U2157" s="15">
        <v>4.0999999999999996</v>
      </c>
      <c r="V2157" s="15">
        <v>4</v>
      </c>
      <c r="W2157" t="s">
        <v>27</v>
      </c>
    </row>
    <row r="2158" spans="1:23">
      <c r="A2158" t="s">
        <v>2202</v>
      </c>
      <c r="B2158">
        <v>43.713095000000003</v>
      </c>
      <c r="C2158" s="15">
        <v>-79.395190999999997</v>
      </c>
      <c r="D2158" s="2" t="s">
        <v>7208</v>
      </c>
      <c r="E2158" s="14" t="s">
        <v>5050</v>
      </c>
      <c r="F2158" s="14" t="e" vm="1">
        <v>#VALUE!</v>
      </c>
      <c r="G2158" s="2" t="str">
        <f>_xlfn.XLOOKUP(E2158,missing_cities!$Q$2:$Q$56,missing_cities!$R$2:$R$56,"Not Found",0)</f>
        <v>Canada</v>
      </c>
      <c r="H2158" t="str">
        <f>_xlfn.XLOOKUP(E2158,missing_cities!$Q$2:$Q$56,missing_cities!$S$2:$S$56,"Not Found",0)</f>
        <v>North America</v>
      </c>
      <c r="I2158" t="s">
        <v>1684</v>
      </c>
      <c r="J2158" s="15">
        <v>0.17</v>
      </c>
      <c r="K2158" t="s">
        <v>19</v>
      </c>
      <c r="L2158" s="15" t="str">
        <f t="shared" si="66"/>
        <v>9:00-18:00</v>
      </c>
      <c r="M2158" s="16">
        <f t="shared" si="67"/>
        <v>0.37</v>
      </c>
      <c r="N2158" s="15">
        <v>13.7</v>
      </c>
      <c r="O2158" s="15">
        <v>77</v>
      </c>
      <c r="P2158" t="s">
        <v>29</v>
      </c>
      <c r="Q2158">
        <v>50</v>
      </c>
      <c r="R2158" t="s">
        <v>42</v>
      </c>
      <c r="S2158">
        <v>2019</v>
      </c>
      <c r="T2158" t="s">
        <v>22</v>
      </c>
      <c r="U2158" s="15">
        <v>3.8</v>
      </c>
      <c r="V2158" s="15">
        <v>5</v>
      </c>
      <c r="W2158" t="s">
        <v>27</v>
      </c>
    </row>
    <row r="2159" spans="1:23">
      <c r="A2159" t="s">
        <v>2203</v>
      </c>
      <c r="B2159">
        <v>41.855673000000003</v>
      </c>
      <c r="C2159" s="15">
        <v>-87.682783000000001</v>
      </c>
      <c r="D2159" s="2" t="s">
        <v>7209</v>
      </c>
      <c r="E2159" s="14" t="s">
        <v>5065</v>
      </c>
      <c r="F2159" s="14" t="e" vm="5">
        <v>#VALUE!</v>
      </c>
      <c r="G2159" s="2" t="str">
        <f>_xlfn.XLOOKUP(E2159,missing_cities!$Q$2:$Q$56,missing_cities!$R$2:$R$56,"Not Found",0)</f>
        <v>United States</v>
      </c>
      <c r="H2159" t="str">
        <f>_xlfn.XLOOKUP(E2159,missing_cities!$Q$2:$Q$56,missing_cities!$S$2:$S$56,"Not Found",0)</f>
        <v>North America</v>
      </c>
      <c r="I2159" t="s">
        <v>1684</v>
      </c>
      <c r="J2159" s="15">
        <v>0.31</v>
      </c>
      <c r="K2159" s="1">
        <v>45862</v>
      </c>
      <c r="L2159" s="15" t="str">
        <f t="shared" si="66"/>
        <v>9.00-21.00</v>
      </c>
      <c r="M2159" s="16">
        <f t="shared" si="67"/>
        <v>12</v>
      </c>
      <c r="N2159" s="15">
        <v>6.43</v>
      </c>
      <c r="O2159" s="15">
        <v>35</v>
      </c>
      <c r="P2159" t="s">
        <v>29</v>
      </c>
      <c r="Q2159">
        <v>50</v>
      </c>
      <c r="R2159" t="s">
        <v>42</v>
      </c>
      <c r="S2159">
        <v>2019</v>
      </c>
      <c r="T2159" t="s">
        <v>31</v>
      </c>
      <c r="U2159" s="15">
        <v>4.0999999999999996</v>
      </c>
      <c r="V2159" s="15">
        <v>4</v>
      </c>
      <c r="W2159" t="s">
        <v>23</v>
      </c>
    </row>
    <row r="2160" spans="1:23">
      <c r="A2160" t="s">
        <v>2204</v>
      </c>
      <c r="B2160">
        <v>37.898223000000002</v>
      </c>
      <c r="C2160" s="15">
        <v>-122.370058</v>
      </c>
      <c r="D2160" s="2" t="s">
        <v>7210</v>
      </c>
      <c r="E2160" s="14" t="s">
        <v>5061</v>
      </c>
      <c r="F2160" s="14" t="e" vm="5">
        <v>#VALUE!</v>
      </c>
      <c r="G2160" s="2" t="str">
        <f>_xlfn.XLOOKUP(E2160,missing_cities!$Q$2:$Q$56,missing_cities!$R$2:$R$56,"Not Found",0)</f>
        <v>United States</v>
      </c>
      <c r="H2160" t="str">
        <f>_xlfn.XLOOKUP(E2160,missing_cities!$Q$2:$Q$56,missing_cities!$S$2:$S$56,"Not Found",0)</f>
        <v>North America</v>
      </c>
      <c r="I2160" t="s">
        <v>1684</v>
      </c>
      <c r="J2160" s="15">
        <v>0.47</v>
      </c>
      <c r="K2160" s="1">
        <v>45862</v>
      </c>
      <c r="L2160" s="15" t="str">
        <f t="shared" si="66"/>
        <v>9.00-21.00</v>
      </c>
      <c r="M2160" s="16">
        <f t="shared" si="67"/>
        <v>12</v>
      </c>
      <c r="N2160" s="15">
        <v>9.49</v>
      </c>
      <c r="O2160" s="15">
        <v>95</v>
      </c>
      <c r="P2160" t="s">
        <v>37</v>
      </c>
      <c r="Q2160">
        <v>22</v>
      </c>
      <c r="R2160" t="s">
        <v>30</v>
      </c>
      <c r="S2160">
        <v>2016</v>
      </c>
      <c r="T2160" t="s">
        <v>22</v>
      </c>
      <c r="U2160" s="15">
        <v>3.9</v>
      </c>
      <c r="V2160" s="15">
        <v>8</v>
      </c>
      <c r="W2160" t="s">
        <v>27</v>
      </c>
    </row>
    <row r="2161" spans="1:23">
      <c r="A2161" t="s">
        <v>2205</v>
      </c>
      <c r="B2161">
        <v>39.947259000000003</v>
      </c>
      <c r="C2161" s="15">
        <v>116.420721</v>
      </c>
      <c r="D2161" s="2" t="s">
        <v>7211</v>
      </c>
      <c r="E2161" s="14" t="s">
        <v>5071</v>
      </c>
      <c r="F2161" s="14" t="e" vm="9">
        <v>#VALUE!</v>
      </c>
      <c r="G2161" s="2" t="str">
        <f>_xlfn.XLOOKUP(E2161,missing_cities!$Q$2:$Q$56,missing_cities!$R$2:$R$56,"Not Found",0)</f>
        <v>China</v>
      </c>
      <c r="H2161" t="str">
        <f>_xlfn.XLOOKUP(E2161,missing_cities!$Q$2:$Q$56,missing_cities!$S$2:$S$56,"Not Found",0)</f>
        <v>Asia</v>
      </c>
      <c r="I2161" t="s">
        <v>1684</v>
      </c>
      <c r="J2161" s="15">
        <v>0.23</v>
      </c>
      <c r="K2161" t="s">
        <v>19</v>
      </c>
      <c r="L2161" s="15" t="str">
        <f t="shared" si="66"/>
        <v>9:00-18:00</v>
      </c>
      <c r="M2161" s="16">
        <f t="shared" si="67"/>
        <v>0.37</v>
      </c>
      <c r="N2161" s="15">
        <v>3.17</v>
      </c>
      <c r="O2161" s="15">
        <v>63</v>
      </c>
      <c r="P2161" t="s">
        <v>39</v>
      </c>
      <c r="Q2161">
        <v>50</v>
      </c>
      <c r="R2161" t="s">
        <v>48</v>
      </c>
      <c r="S2161">
        <v>2023</v>
      </c>
      <c r="T2161" t="s">
        <v>31</v>
      </c>
      <c r="U2161" s="15">
        <v>3.4</v>
      </c>
      <c r="V2161" s="15">
        <v>4</v>
      </c>
      <c r="W2161" t="s">
        <v>23</v>
      </c>
    </row>
    <row r="2162" spans="1:23">
      <c r="A2162" t="s">
        <v>2206</v>
      </c>
      <c r="B2162">
        <v>-33.880043999999998</v>
      </c>
      <c r="C2162" s="15">
        <v>151.23261099999999</v>
      </c>
      <c r="D2162" s="2" t="s">
        <v>7212</v>
      </c>
      <c r="E2162" s="14" t="s">
        <v>5069</v>
      </c>
      <c r="F2162" s="14" t="e" vm="8">
        <v>#VALUE!</v>
      </c>
      <c r="G2162" s="2" t="str">
        <f>_xlfn.XLOOKUP(E2162,missing_cities!$Q$2:$Q$56,missing_cities!$R$2:$R$56,"Not Found",0)</f>
        <v>Australia</v>
      </c>
      <c r="H2162" t="str">
        <f>_xlfn.XLOOKUP(E2162,missing_cities!$Q$2:$Q$56,missing_cities!$S$2:$S$56,"Not Found",0)</f>
        <v>Australia</v>
      </c>
      <c r="I2162" t="s">
        <v>1684</v>
      </c>
      <c r="J2162" s="15">
        <v>0.16</v>
      </c>
      <c r="K2162" s="1">
        <v>45862</v>
      </c>
      <c r="L2162" s="15" t="str">
        <f t="shared" si="66"/>
        <v>9.00-21.00</v>
      </c>
      <c r="M2162" s="16">
        <f t="shared" si="67"/>
        <v>12</v>
      </c>
      <c r="N2162" s="15">
        <v>17.98</v>
      </c>
      <c r="O2162" s="15">
        <v>67</v>
      </c>
      <c r="P2162" t="s">
        <v>29</v>
      </c>
      <c r="Q2162">
        <v>150</v>
      </c>
      <c r="R2162" t="s">
        <v>21</v>
      </c>
      <c r="S2162">
        <v>2010</v>
      </c>
      <c r="T2162" t="s">
        <v>31</v>
      </c>
      <c r="U2162" s="15">
        <v>3.2</v>
      </c>
      <c r="V2162" s="15">
        <v>4</v>
      </c>
      <c r="W2162" t="s">
        <v>27</v>
      </c>
    </row>
    <row r="2163" spans="1:23">
      <c r="A2163" t="s">
        <v>2207</v>
      </c>
      <c r="B2163">
        <v>25.377555000000001</v>
      </c>
      <c r="C2163" s="15">
        <v>55.225867000000001</v>
      </c>
      <c r="D2163" s="2" t="s">
        <v>7213</v>
      </c>
      <c r="E2163" s="14" t="s">
        <v>5076</v>
      </c>
      <c r="F2163" s="14" t="e" vm="10">
        <v>#VALUE!</v>
      </c>
      <c r="G2163" s="2" t="str">
        <f>_xlfn.XLOOKUP(E2163,missing_cities!$Q$2:$Q$56,missing_cities!$R$2:$R$56,"Not Found",0)</f>
        <v>United Arab Emirates</v>
      </c>
      <c r="H2163" t="str">
        <f>_xlfn.XLOOKUP(E2163,missing_cities!$Q$2:$Q$56,missing_cities!$S$2:$S$56,"Not Found",0)</f>
        <v>Asia</v>
      </c>
      <c r="I2163" t="s">
        <v>1684</v>
      </c>
      <c r="J2163" s="15">
        <v>0.1</v>
      </c>
      <c r="K2163" t="s">
        <v>34</v>
      </c>
      <c r="L2163" s="15" t="str">
        <f t="shared" si="66"/>
        <v>6:00-22:00</v>
      </c>
      <c r="M2163" s="16">
        <f t="shared" si="67"/>
        <v>0.67</v>
      </c>
      <c r="N2163" s="15">
        <v>6.68</v>
      </c>
      <c r="O2163" s="15">
        <v>61</v>
      </c>
      <c r="P2163" t="s">
        <v>37</v>
      </c>
      <c r="Q2163">
        <v>22</v>
      </c>
      <c r="R2163" t="s">
        <v>46</v>
      </c>
      <c r="S2163">
        <v>2017</v>
      </c>
      <c r="T2163" t="s">
        <v>31</v>
      </c>
      <c r="U2163" s="15">
        <v>3.9</v>
      </c>
      <c r="V2163" s="15">
        <v>10</v>
      </c>
      <c r="W2163" t="s">
        <v>23</v>
      </c>
    </row>
    <row r="2164" spans="1:23">
      <c r="A2164" t="s">
        <v>2208</v>
      </c>
      <c r="B2164">
        <v>37.882348999999998</v>
      </c>
      <c r="C2164" s="15">
        <v>-122.47085199999999</v>
      </c>
      <c r="D2164" s="2" t="s">
        <v>7214</v>
      </c>
      <c r="E2164" s="14" t="s">
        <v>5061</v>
      </c>
      <c r="F2164" s="14" t="e" vm="5">
        <v>#VALUE!</v>
      </c>
      <c r="G2164" s="2" t="str">
        <f>_xlfn.XLOOKUP(E2164,missing_cities!$Q$2:$Q$56,missing_cities!$R$2:$R$56,"Not Found",0)</f>
        <v>United States</v>
      </c>
      <c r="H2164" t="str">
        <f>_xlfn.XLOOKUP(E2164,missing_cities!$Q$2:$Q$56,missing_cities!$S$2:$S$56,"Not Found",0)</f>
        <v>North America</v>
      </c>
      <c r="I2164" t="s">
        <v>1684</v>
      </c>
      <c r="J2164" s="15">
        <v>0.28000000000000003</v>
      </c>
      <c r="K2164" s="1">
        <v>45862</v>
      </c>
      <c r="L2164" s="15" t="str">
        <f t="shared" si="66"/>
        <v>9.00-21.00</v>
      </c>
      <c r="M2164" s="16">
        <f t="shared" si="67"/>
        <v>12</v>
      </c>
      <c r="N2164" s="15">
        <v>7.51</v>
      </c>
      <c r="O2164" s="15">
        <v>23</v>
      </c>
      <c r="P2164" t="s">
        <v>29</v>
      </c>
      <c r="Q2164">
        <v>50</v>
      </c>
      <c r="R2164" t="s">
        <v>67</v>
      </c>
      <c r="S2164">
        <v>2021</v>
      </c>
      <c r="T2164" t="s">
        <v>31</v>
      </c>
      <c r="U2164" s="15">
        <v>3.3</v>
      </c>
      <c r="V2164" s="15">
        <v>3</v>
      </c>
      <c r="W2164" t="s">
        <v>23</v>
      </c>
    </row>
    <row r="2165" spans="1:23">
      <c r="A2165" t="s">
        <v>2209</v>
      </c>
      <c r="B2165">
        <v>13.848255999999999</v>
      </c>
      <c r="C2165" s="15">
        <v>100.48924100000001</v>
      </c>
      <c r="D2165" s="2" t="s">
        <v>7215</v>
      </c>
      <c r="E2165" s="14" t="s">
        <v>5059</v>
      </c>
      <c r="F2165" s="14" t="e" vm="4">
        <v>#VALUE!</v>
      </c>
      <c r="G2165" s="2" t="str">
        <f>_xlfn.XLOOKUP(E2165,missing_cities!$Q$2:$Q$56,missing_cities!$R$2:$R$56,"Not Found",0)</f>
        <v>Thailand</v>
      </c>
      <c r="H2165" t="str">
        <f>_xlfn.XLOOKUP(E2165,missing_cities!$Q$2:$Q$56,missing_cities!$S$2:$S$56,"Not Found",0)</f>
        <v>Asia</v>
      </c>
      <c r="I2165" t="s">
        <v>1684</v>
      </c>
      <c r="J2165" s="15">
        <v>0.33</v>
      </c>
      <c r="K2165" s="1">
        <v>45862</v>
      </c>
      <c r="L2165" s="15" t="str">
        <f t="shared" si="66"/>
        <v>9.00-21.00</v>
      </c>
      <c r="M2165" s="16">
        <f t="shared" si="67"/>
        <v>12</v>
      </c>
      <c r="N2165" s="15">
        <v>3.29</v>
      </c>
      <c r="O2165" s="15">
        <v>86</v>
      </c>
      <c r="P2165" t="s">
        <v>37</v>
      </c>
      <c r="Q2165">
        <v>150</v>
      </c>
      <c r="R2165" t="s">
        <v>42</v>
      </c>
      <c r="S2165">
        <v>2021</v>
      </c>
      <c r="T2165" t="s">
        <v>31</v>
      </c>
      <c r="U2165" s="15">
        <v>4</v>
      </c>
      <c r="V2165" s="15">
        <v>9</v>
      </c>
      <c r="W2165" t="s">
        <v>32</v>
      </c>
    </row>
    <row r="2166" spans="1:23">
      <c r="A2166" t="s">
        <v>2210</v>
      </c>
      <c r="B2166">
        <v>18.947638000000001</v>
      </c>
      <c r="C2166" s="15">
        <v>72.951070000000001</v>
      </c>
      <c r="D2166" s="2" t="s">
        <v>7216</v>
      </c>
      <c r="E2166" s="14" t="s">
        <v>5079</v>
      </c>
      <c r="F2166" s="14" t="e" vm="11">
        <v>#VALUE!</v>
      </c>
      <c r="G2166" s="2" t="str">
        <f>_xlfn.XLOOKUP(E2166,missing_cities!$Q$2:$Q$56,missing_cities!$R$2:$R$56,"Not Found",0)</f>
        <v>India</v>
      </c>
      <c r="H2166" t="str">
        <f>_xlfn.XLOOKUP(E2166,missing_cities!$Q$2:$Q$56,missing_cities!$S$2:$S$56,"Not Found",0)</f>
        <v>Asia</v>
      </c>
      <c r="I2166" t="s">
        <v>1684</v>
      </c>
      <c r="J2166" s="15">
        <v>0.4</v>
      </c>
      <c r="K2166" s="1">
        <v>45862</v>
      </c>
      <c r="L2166" s="15" t="str">
        <f t="shared" si="66"/>
        <v>9.00-21.00</v>
      </c>
      <c r="M2166" s="16">
        <f t="shared" si="67"/>
        <v>12</v>
      </c>
      <c r="N2166" s="15">
        <v>15.56</v>
      </c>
      <c r="O2166" s="15">
        <v>22</v>
      </c>
      <c r="P2166" t="s">
        <v>25</v>
      </c>
      <c r="Q2166">
        <v>350</v>
      </c>
      <c r="R2166" t="s">
        <v>44</v>
      </c>
      <c r="S2166">
        <v>2014</v>
      </c>
      <c r="T2166" t="s">
        <v>31</v>
      </c>
      <c r="U2166" s="15">
        <v>4.4000000000000004</v>
      </c>
      <c r="V2166" s="15">
        <v>1</v>
      </c>
      <c r="W2166" t="s">
        <v>32</v>
      </c>
    </row>
    <row r="2167" spans="1:23">
      <c r="A2167" t="s">
        <v>2211</v>
      </c>
      <c r="B2167">
        <v>-33.784196000000001</v>
      </c>
      <c r="C2167" s="15">
        <v>18.479474</v>
      </c>
      <c r="D2167" s="2" t="s">
        <v>7217</v>
      </c>
      <c r="E2167" s="14" t="s">
        <v>5085</v>
      </c>
      <c r="F2167" s="14" t="e" vm="12">
        <v>#VALUE!</v>
      </c>
      <c r="G2167" s="2" t="str">
        <f>_xlfn.XLOOKUP(E2167,missing_cities!$Q$2:$Q$56,missing_cities!$R$2:$R$56,"Not Found",0)</f>
        <v>South Africa</v>
      </c>
      <c r="H2167" t="str">
        <f>_xlfn.XLOOKUP(E2167,missing_cities!$Q$2:$Q$56,missing_cities!$S$2:$S$56,"Not Found",0)</f>
        <v>Africa</v>
      </c>
      <c r="I2167" t="s">
        <v>1684</v>
      </c>
      <c r="J2167" s="15">
        <v>0.46</v>
      </c>
      <c r="K2167" s="1">
        <v>45862</v>
      </c>
      <c r="L2167" s="15" t="str">
        <f t="shared" si="66"/>
        <v>9.00-21.00</v>
      </c>
      <c r="M2167" s="16">
        <f t="shared" si="67"/>
        <v>12</v>
      </c>
      <c r="N2167" s="15">
        <v>14.77</v>
      </c>
      <c r="O2167" s="15">
        <v>82</v>
      </c>
      <c r="P2167" t="s">
        <v>39</v>
      </c>
      <c r="Q2167">
        <v>22</v>
      </c>
      <c r="R2167" t="s">
        <v>48</v>
      </c>
      <c r="S2167">
        <v>2015</v>
      </c>
      <c r="T2167" t="s">
        <v>22</v>
      </c>
      <c r="U2167" s="15">
        <v>3.3</v>
      </c>
      <c r="V2167" s="15">
        <v>7</v>
      </c>
      <c r="W2167" t="s">
        <v>32</v>
      </c>
    </row>
    <row r="2168" spans="1:23">
      <c r="A2168" t="s">
        <v>2212</v>
      </c>
      <c r="B2168">
        <v>19.412087</v>
      </c>
      <c r="C2168" s="15">
        <v>-99.043538999999996</v>
      </c>
      <c r="D2168" s="2" t="s">
        <v>7218</v>
      </c>
      <c r="E2168" s="14" t="s">
        <v>5119</v>
      </c>
      <c r="F2168" s="14" t="e" vm="13">
        <v>#VALUE!</v>
      </c>
      <c r="G2168" s="2" t="str">
        <f>_xlfn.XLOOKUP(E2168,missing_cities!$Q$2:$Q$56,missing_cities!$R$2:$R$56,"Not Found",0)</f>
        <v>Mexico</v>
      </c>
      <c r="H2168" t="str">
        <f>_xlfn.XLOOKUP(E2168,missing_cities!$Q$2:$Q$56,missing_cities!$S$2:$S$56,"Not Found",0)</f>
        <v>North America</v>
      </c>
      <c r="I2168" t="s">
        <v>1684</v>
      </c>
      <c r="J2168" s="15">
        <v>0.4</v>
      </c>
      <c r="K2168" s="1">
        <v>45862</v>
      </c>
      <c r="L2168" s="15" t="str">
        <f t="shared" si="66"/>
        <v>9.00-21.00</v>
      </c>
      <c r="M2168" s="16">
        <f t="shared" si="67"/>
        <v>12</v>
      </c>
      <c r="N2168" s="15">
        <v>18.579999999999998</v>
      </c>
      <c r="O2168" s="15">
        <v>25</v>
      </c>
      <c r="P2168" t="s">
        <v>29</v>
      </c>
      <c r="Q2168">
        <v>50</v>
      </c>
      <c r="R2168" t="s">
        <v>37</v>
      </c>
      <c r="S2168">
        <v>2023</v>
      </c>
      <c r="T2168" t="s">
        <v>22</v>
      </c>
      <c r="U2168" s="15">
        <v>4.9000000000000004</v>
      </c>
      <c r="V2168" s="15">
        <v>5</v>
      </c>
      <c r="W2168" t="s">
        <v>27</v>
      </c>
    </row>
    <row r="2169" spans="1:23">
      <c r="A2169" t="s">
        <v>2213</v>
      </c>
      <c r="B2169">
        <v>37.632098999999997</v>
      </c>
      <c r="C2169" s="15">
        <v>127.077764</v>
      </c>
      <c r="D2169" s="2" t="s">
        <v>7219</v>
      </c>
      <c r="E2169" s="14" t="s">
        <v>5063</v>
      </c>
      <c r="F2169" s="14" t="e" vm="6">
        <v>#VALUE!</v>
      </c>
      <c r="G2169" s="2" t="str">
        <f>_xlfn.XLOOKUP(E2169,missing_cities!$Q$2:$Q$56,missing_cities!$R$2:$R$56,"Not Found",0)</f>
        <v>South Korea</v>
      </c>
      <c r="H2169" t="str">
        <f>_xlfn.XLOOKUP(E2169,missing_cities!$Q$2:$Q$56,missing_cities!$S$2:$S$56,"Not Found",0)</f>
        <v>Asia</v>
      </c>
      <c r="I2169" t="s">
        <v>1684</v>
      </c>
      <c r="J2169" s="15">
        <v>0.15</v>
      </c>
      <c r="K2169" t="s">
        <v>19</v>
      </c>
      <c r="L2169" s="15" t="str">
        <f t="shared" si="66"/>
        <v>9:00-18:00</v>
      </c>
      <c r="M2169" s="16">
        <f t="shared" si="67"/>
        <v>0.37</v>
      </c>
      <c r="N2169" s="15">
        <v>3.98</v>
      </c>
      <c r="O2169" s="15">
        <v>17</v>
      </c>
      <c r="P2169" t="s">
        <v>25</v>
      </c>
      <c r="Q2169">
        <v>350</v>
      </c>
      <c r="R2169" t="s">
        <v>42</v>
      </c>
      <c r="S2169">
        <v>2012</v>
      </c>
      <c r="T2169" t="s">
        <v>22</v>
      </c>
      <c r="U2169" s="15">
        <v>4.2</v>
      </c>
      <c r="V2169" s="15">
        <v>1</v>
      </c>
      <c r="W2169" t="s">
        <v>27</v>
      </c>
    </row>
    <row r="2170" spans="1:23">
      <c r="A2170" t="s">
        <v>2214</v>
      </c>
      <c r="B2170">
        <v>39.82611</v>
      </c>
      <c r="C2170" s="15">
        <v>116.48250899999999</v>
      </c>
      <c r="D2170" s="2" t="s">
        <v>7220</v>
      </c>
      <c r="E2170" s="14" t="s">
        <v>5071</v>
      </c>
      <c r="F2170" s="14" t="e" vm="9">
        <v>#VALUE!</v>
      </c>
      <c r="G2170" s="2" t="str">
        <f>_xlfn.XLOOKUP(E2170,missing_cities!$Q$2:$Q$56,missing_cities!$R$2:$R$56,"Not Found",0)</f>
        <v>China</v>
      </c>
      <c r="H2170" t="str">
        <f>_xlfn.XLOOKUP(E2170,missing_cities!$Q$2:$Q$56,missing_cities!$S$2:$S$56,"Not Found",0)</f>
        <v>Asia</v>
      </c>
      <c r="I2170" t="s">
        <v>1684</v>
      </c>
      <c r="J2170" s="15">
        <v>0.12</v>
      </c>
      <c r="K2170" t="s">
        <v>34</v>
      </c>
      <c r="L2170" s="15" t="str">
        <f t="shared" si="66"/>
        <v>6:00-22:00</v>
      </c>
      <c r="M2170" s="16">
        <f t="shared" si="67"/>
        <v>0.67</v>
      </c>
      <c r="N2170" s="15">
        <v>17.16</v>
      </c>
      <c r="O2170" s="15">
        <v>49</v>
      </c>
      <c r="P2170" t="s">
        <v>29</v>
      </c>
      <c r="Q2170">
        <v>22</v>
      </c>
      <c r="R2170" t="s">
        <v>44</v>
      </c>
      <c r="S2170">
        <v>2015</v>
      </c>
      <c r="T2170" t="s">
        <v>22</v>
      </c>
      <c r="U2170" s="15">
        <v>3.3</v>
      </c>
      <c r="V2170" s="15">
        <v>8</v>
      </c>
      <c r="W2170" t="s">
        <v>32</v>
      </c>
    </row>
    <row r="2171" spans="1:23">
      <c r="A2171" t="s">
        <v>2215</v>
      </c>
      <c r="B2171">
        <v>52.525880000000001</v>
      </c>
      <c r="C2171" s="15">
        <v>13.313010999999999</v>
      </c>
      <c r="D2171" s="2" t="s">
        <v>7221</v>
      </c>
      <c r="E2171" s="14" t="s">
        <v>5057</v>
      </c>
      <c r="F2171" s="14" t="e" vm="3">
        <v>#VALUE!</v>
      </c>
      <c r="G2171" s="2" t="str">
        <f>_xlfn.XLOOKUP(E2171,missing_cities!$Q$2:$Q$56,missing_cities!$R$2:$R$56,"Not Found",0)</f>
        <v>Germany</v>
      </c>
      <c r="H2171" t="str">
        <f>_xlfn.XLOOKUP(E2171,missing_cities!$Q$2:$Q$56,missing_cities!$S$2:$S$56,"Not Found",0)</f>
        <v>Europe</v>
      </c>
      <c r="I2171" t="s">
        <v>1684</v>
      </c>
      <c r="J2171" s="15">
        <v>0.46</v>
      </c>
      <c r="K2171" s="1">
        <v>45862</v>
      </c>
      <c r="L2171" s="15" t="str">
        <f t="shared" si="66"/>
        <v>9.00-21.00</v>
      </c>
      <c r="M2171" s="16">
        <f t="shared" si="67"/>
        <v>12</v>
      </c>
      <c r="N2171" s="15">
        <v>7.75</v>
      </c>
      <c r="O2171" s="15">
        <v>68</v>
      </c>
      <c r="P2171" t="s">
        <v>29</v>
      </c>
      <c r="Q2171">
        <v>150</v>
      </c>
      <c r="R2171" t="s">
        <v>37</v>
      </c>
      <c r="S2171">
        <v>2010</v>
      </c>
      <c r="T2171" t="s">
        <v>31</v>
      </c>
      <c r="U2171" s="15">
        <v>4.8</v>
      </c>
      <c r="V2171" s="15">
        <v>1</v>
      </c>
      <c r="W2171" t="s">
        <v>32</v>
      </c>
    </row>
    <row r="2172" spans="1:23">
      <c r="A2172" t="s">
        <v>2216</v>
      </c>
      <c r="B2172">
        <v>52.440178000000003</v>
      </c>
      <c r="C2172" s="15">
        <v>13.452406999999999</v>
      </c>
      <c r="D2172" s="2" t="s">
        <v>7222</v>
      </c>
      <c r="E2172" s="14" t="s">
        <v>5057</v>
      </c>
      <c r="F2172" s="14" t="e" vm="3">
        <v>#VALUE!</v>
      </c>
      <c r="G2172" s="2" t="str">
        <f>_xlfn.XLOOKUP(E2172,missing_cities!$Q$2:$Q$56,missing_cities!$R$2:$R$56,"Not Found",0)</f>
        <v>Germany</v>
      </c>
      <c r="H2172" t="str">
        <f>_xlfn.XLOOKUP(E2172,missing_cities!$Q$2:$Q$56,missing_cities!$S$2:$S$56,"Not Found",0)</f>
        <v>Europe</v>
      </c>
      <c r="I2172" t="s">
        <v>1684</v>
      </c>
      <c r="J2172" s="15">
        <v>0.15</v>
      </c>
      <c r="K2172" s="1">
        <v>45862</v>
      </c>
      <c r="L2172" s="15" t="str">
        <f t="shared" si="66"/>
        <v>9.00-21.00</v>
      </c>
      <c r="M2172" s="16">
        <f t="shared" si="67"/>
        <v>12</v>
      </c>
      <c r="N2172" s="15">
        <v>6.94</v>
      </c>
      <c r="O2172" s="15">
        <v>96</v>
      </c>
      <c r="P2172" t="s">
        <v>25</v>
      </c>
      <c r="Q2172">
        <v>350</v>
      </c>
      <c r="R2172" t="s">
        <v>37</v>
      </c>
      <c r="S2172">
        <v>2013</v>
      </c>
      <c r="T2172" t="s">
        <v>22</v>
      </c>
      <c r="U2172" s="15">
        <v>4.5999999999999996</v>
      </c>
      <c r="V2172" s="15">
        <v>5</v>
      </c>
      <c r="W2172" t="s">
        <v>32</v>
      </c>
    </row>
    <row r="2173" spans="1:23">
      <c r="A2173" t="s">
        <v>2217</v>
      </c>
      <c r="B2173">
        <v>57.877122</v>
      </c>
      <c r="C2173" s="15">
        <v>38.512023999999997</v>
      </c>
      <c r="D2173" s="2" t="s">
        <v>7223</v>
      </c>
      <c r="E2173" s="14">
        <f>_xlfn.XLOOKUP(C2173,missing_cities!B:B,missing_cities!C:C,"Not Found",0)</f>
        <v>0</v>
      </c>
      <c r="F2173" s="14" t="s">
        <v>9990</v>
      </c>
      <c r="G2173" s="2" t="str">
        <f>_xlfn.XLOOKUP(E2173,missing_cities!$Q$2:$Q$56,missing_cities!$R$2:$R$56,"Not Found",0)</f>
        <v>Not Found</v>
      </c>
      <c r="H2173" t="str">
        <f>_xlfn.XLOOKUP(E2173,missing_cities!$Q$2:$Q$56,missing_cities!$S$2:$S$56,"Not Found",0)</f>
        <v>Not Found</v>
      </c>
      <c r="I2173" t="s">
        <v>1684</v>
      </c>
      <c r="J2173" s="15">
        <v>0.14000000000000001</v>
      </c>
      <c r="K2173" t="s">
        <v>19</v>
      </c>
      <c r="L2173" s="15" t="str">
        <f t="shared" si="66"/>
        <v>9:00-18:00</v>
      </c>
      <c r="M2173" s="16">
        <f t="shared" si="67"/>
        <v>0.37</v>
      </c>
      <c r="N2173" s="15">
        <v>17.059999999999999</v>
      </c>
      <c r="O2173" s="15">
        <v>41</v>
      </c>
      <c r="P2173" t="s">
        <v>20</v>
      </c>
      <c r="Q2173">
        <v>50</v>
      </c>
      <c r="R2173" t="s">
        <v>48</v>
      </c>
      <c r="S2173">
        <v>2017</v>
      </c>
      <c r="T2173" t="s">
        <v>22</v>
      </c>
      <c r="U2173" s="15">
        <v>3.1</v>
      </c>
      <c r="V2173" s="15">
        <v>4</v>
      </c>
      <c r="W2173" t="s">
        <v>32</v>
      </c>
    </row>
    <row r="2174" spans="1:23">
      <c r="A2174" t="s">
        <v>2218</v>
      </c>
      <c r="B2174">
        <v>-33.750841999999999</v>
      </c>
      <c r="C2174" s="15">
        <v>151.227688</v>
      </c>
      <c r="D2174" s="2" t="s">
        <v>7224</v>
      </c>
      <c r="E2174" s="14" t="s">
        <v>5069</v>
      </c>
      <c r="F2174" s="14" t="e" vm="8">
        <v>#VALUE!</v>
      </c>
      <c r="G2174" s="2" t="str">
        <f>_xlfn.XLOOKUP(E2174,missing_cities!$Q$2:$Q$56,missing_cities!$R$2:$R$56,"Not Found",0)</f>
        <v>Australia</v>
      </c>
      <c r="H2174" t="str">
        <f>_xlfn.XLOOKUP(E2174,missing_cities!$Q$2:$Q$56,missing_cities!$S$2:$S$56,"Not Found",0)</f>
        <v>Australia</v>
      </c>
      <c r="I2174" t="s">
        <v>1684</v>
      </c>
      <c r="J2174" s="15">
        <v>0.21</v>
      </c>
      <c r="K2174" s="1">
        <v>45862</v>
      </c>
      <c r="L2174" s="15" t="str">
        <f t="shared" si="66"/>
        <v>9.00-21.00</v>
      </c>
      <c r="M2174" s="16">
        <f t="shared" si="67"/>
        <v>12</v>
      </c>
      <c r="N2174" s="15">
        <v>1.1499999999999999</v>
      </c>
      <c r="O2174" s="15">
        <v>54</v>
      </c>
      <c r="P2174" t="s">
        <v>20</v>
      </c>
      <c r="Q2174">
        <v>150</v>
      </c>
      <c r="R2174" t="s">
        <v>37</v>
      </c>
      <c r="S2174">
        <v>2013</v>
      </c>
      <c r="T2174" t="s">
        <v>22</v>
      </c>
      <c r="U2174" s="15">
        <v>3.2</v>
      </c>
      <c r="V2174" s="15">
        <v>5</v>
      </c>
      <c r="W2174" t="s">
        <v>23</v>
      </c>
    </row>
    <row r="2175" spans="1:23">
      <c r="A2175" t="s">
        <v>2219</v>
      </c>
      <c r="B2175">
        <v>19.048991000000001</v>
      </c>
      <c r="C2175" s="15">
        <v>72.857809000000003</v>
      </c>
      <c r="D2175" s="2" t="s">
        <v>7225</v>
      </c>
      <c r="E2175" s="14" t="s">
        <v>5079</v>
      </c>
      <c r="F2175" s="14" t="e" vm="11">
        <v>#VALUE!</v>
      </c>
      <c r="G2175" s="2" t="str">
        <f>_xlfn.XLOOKUP(E2175,missing_cities!$Q$2:$Q$56,missing_cities!$R$2:$R$56,"Not Found",0)</f>
        <v>India</v>
      </c>
      <c r="H2175" t="str">
        <f>_xlfn.XLOOKUP(E2175,missing_cities!$Q$2:$Q$56,missing_cities!$S$2:$S$56,"Not Found",0)</f>
        <v>Asia</v>
      </c>
      <c r="I2175" t="s">
        <v>1684</v>
      </c>
      <c r="J2175" s="15">
        <v>0.27</v>
      </c>
      <c r="K2175" t="s">
        <v>34</v>
      </c>
      <c r="L2175" s="15" t="str">
        <f t="shared" si="66"/>
        <v>6:00-22:00</v>
      </c>
      <c r="M2175" s="16">
        <f t="shared" si="67"/>
        <v>0.67</v>
      </c>
      <c r="N2175" s="15">
        <v>3.01</v>
      </c>
      <c r="O2175" s="15">
        <v>29</v>
      </c>
      <c r="P2175" t="s">
        <v>37</v>
      </c>
      <c r="Q2175">
        <v>350</v>
      </c>
      <c r="R2175" t="s">
        <v>30</v>
      </c>
      <c r="S2175">
        <v>2021</v>
      </c>
      <c r="T2175" t="s">
        <v>22</v>
      </c>
      <c r="U2175" s="15">
        <v>4.2</v>
      </c>
      <c r="V2175" s="15">
        <v>9</v>
      </c>
      <c r="W2175" t="s">
        <v>27</v>
      </c>
    </row>
    <row r="2176" spans="1:23">
      <c r="A2176" t="s">
        <v>2220</v>
      </c>
      <c r="B2176">
        <v>43.780248999999998</v>
      </c>
      <c r="C2176" s="15">
        <v>-79.377379000000005</v>
      </c>
      <c r="D2176" s="2" t="s">
        <v>7226</v>
      </c>
      <c r="E2176" s="14" t="s">
        <v>5050</v>
      </c>
      <c r="F2176" s="14" t="e" vm="1">
        <v>#VALUE!</v>
      </c>
      <c r="G2176" s="2" t="str">
        <f>_xlfn.XLOOKUP(E2176,missing_cities!$Q$2:$Q$56,missing_cities!$R$2:$R$56,"Not Found",0)</f>
        <v>Canada</v>
      </c>
      <c r="H2176" t="str">
        <f>_xlfn.XLOOKUP(E2176,missing_cities!$Q$2:$Q$56,missing_cities!$S$2:$S$56,"Not Found",0)</f>
        <v>North America</v>
      </c>
      <c r="I2176" t="s">
        <v>1684</v>
      </c>
      <c r="J2176" s="15">
        <v>0.28999999999999998</v>
      </c>
      <c r="K2176" t="s">
        <v>19</v>
      </c>
      <c r="L2176" s="15" t="str">
        <f t="shared" si="66"/>
        <v>9:00-18:00</v>
      </c>
      <c r="M2176" s="16">
        <f t="shared" si="67"/>
        <v>0.37</v>
      </c>
      <c r="N2176" s="15">
        <v>12.42</v>
      </c>
      <c r="O2176" s="15">
        <v>78</v>
      </c>
      <c r="P2176" t="s">
        <v>20</v>
      </c>
      <c r="Q2176">
        <v>150</v>
      </c>
      <c r="R2176" t="s">
        <v>97</v>
      </c>
      <c r="S2176">
        <v>2011</v>
      </c>
      <c r="T2176" t="s">
        <v>31</v>
      </c>
      <c r="U2176" s="15">
        <v>3.4</v>
      </c>
      <c r="V2176" s="15">
        <v>10</v>
      </c>
      <c r="W2176" t="s">
        <v>23</v>
      </c>
    </row>
    <row r="2177" spans="1:23">
      <c r="A2177" t="s">
        <v>2221</v>
      </c>
      <c r="B2177">
        <v>41.917358</v>
      </c>
      <c r="C2177" s="15">
        <v>-87.748345</v>
      </c>
      <c r="D2177" s="2" t="s">
        <v>7227</v>
      </c>
      <c r="E2177" s="14" t="s">
        <v>5065</v>
      </c>
      <c r="F2177" s="14" t="e" vm="5">
        <v>#VALUE!</v>
      </c>
      <c r="G2177" s="2" t="str">
        <f>_xlfn.XLOOKUP(E2177,missing_cities!$Q$2:$Q$56,missing_cities!$R$2:$R$56,"Not Found",0)</f>
        <v>United States</v>
      </c>
      <c r="H2177" t="str">
        <f>_xlfn.XLOOKUP(E2177,missing_cities!$Q$2:$Q$56,missing_cities!$S$2:$S$56,"Not Found",0)</f>
        <v>North America</v>
      </c>
      <c r="I2177" t="s">
        <v>1684</v>
      </c>
      <c r="J2177" s="15">
        <v>0.34</v>
      </c>
      <c r="K2177" s="1">
        <v>45862</v>
      </c>
      <c r="L2177" s="15" t="str">
        <f t="shared" si="66"/>
        <v>9.00-21.00</v>
      </c>
      <c r="M2177" s="16">
        <f t="shared" si="67"/>
        <v>12</v>
      </c>
      <c r="N2177" s="15">
        <v>8.25</v>
      </c>
      <c r="O2177" s="15">
        <v>48</v>
      </c>
      <c r="P2177" t="s">
        <v>37</v>
      </c>
      <c r="Q2177">
        <v>350</v>
      </c>
      <c r="R2177" t="s">
        <v>48</v>
      </c>
      <c r="S2177">
        <v>2023</v>
      </c>
      <c r="T2177" t="s">
        <v>31</v>
      </c>
      <c r="U2177" s="15">
        <v>4.5999999999999996</v>
      </c>
      <c r="V2177" s="15">
        <v>8</v>
      </c>
      <c r="W2177" t="s">
        <v>32</v>
      </c>
    </row>
    <row r="2178" spans="1:23">
      <c r="A2178" t="s">
        <v>2222</v>
      </c>
      <c r="B2178">
        <v>34.044496000000002</v>
      </c>
      <c r="C2178" s="15">
        <v>-118.320989</v>
      </c>
      <c r="D2178" s="2" t="s">
        <v>7228</v>
      </c>
      <c r="E2178" s="14" t="s">
        <v>5111</v>
      </c>
      <c r="F2178" s="14" t="e" vm="5">
        <v>#VALUE!</v>
      </c>
      <c r="G2178" s="2" t="str">
        <f>_xlfn.XLOOKUP(E2178,missing_cities!$Q$2:$Q$56,missing_cities!$R$2:$R$56,"Not Found",0)</f>
        <v>United States</v>
      </c>
      <c r="H2178" t="str">
        <f>_xlfn.XLOOKUP(E2178,missing_cities!$Q$2:$Q$56,missing_cities!$S$2:$S$56,"Not Found",0)</f>
        <v>North America</v>
      </c>
      <c r="I2178" t="s">
        <v>1684</v>
      </c>
      <c r="J2178" s="15">
        <v>0.47</v>
      </c>
      <c r="K2178" t="s">
        <v>34</v>
      </c>
      <c r="L2178" s="15" t="str">
        <f t="shared" si="66"/>
        <v>6:00-22:00</v>
      </c>
      <c r="M2178" s="16">
        <f t="shared" si="67"/>
        <v>0.67</v>
      </c>
      <c r="N2178" s="15">
        <v>10.24</v>
      </c>
      <c r="O2178" s="15">
        <v>93</v>
      </c>
      <c r="P2178" t="s">
        <v>37</v>
      </c>
      <c r="Q2178">
        <v>22</v>
      </c>
      <c r="R2178" t="s">
        <v>42</v>
      </c>
      <c r="S2178">
        <v>2018</v>
      </c>
      <c r="T2178" t="s">
        <v>31</v>
      </c>
      <c r="U2178" s="15">
        <v>4.4000000000000004</v>
      </c>
      <c r="V2178" s="15">
        <v>6</v>
      </c>
      <c r="W2178" t="s">
        <v>23</v>
      </c>
    </row>
    <row r="2179" spans="1:23">
      <c r="A2179" t="s">
        <v>2223</v>
      </c>
      <c r="B2179">
        <v>13.750524</v>
      </c>
      <c r="C2179" s="15">
        <v>100.476377</v>
      </c>
      <c r="D2179" s="2" t="s">
        <v>7229</v>
      </c>
      <c r="E2179" s="14" t="s">
        <v>5059</v>
      </c>
      <c r="F2179" s="14" t="e" vm="4">
        <v>#VALUE!</v>
      </c>
      <c r="G2179" s="2" t="str">
        <f>_xlfn.XLOOKUP(E2179,missing_cities!$Q$2:$Q$56,missing_cities!$R$2:$R$56,"Not Found",0)</f>
        <v>Thailand</v>
      </c>
      <c r="H2179" t="str">
        <f>_xlfn.XLOOKUP(E2179,missing_cities!$Q$2:$Q$56,missing_cities!$S$2:$S$56,"Not Found",0)</f>
        <v>Asia</v>
      </c>
      <c r="I2179" t="s">
        <v>1684</v>
      </c>
      <c r="J2179" s="15">
        <v>0.46</v>
      </c>
      <c r="K2179" s="1">
        <v>45862</v>
      </c>
      <c r="L2179" s="15" t="str">
        <f t="shared" ref="L2179:L2242" si="68">IF(ISNUMBER(SEARCH("-",K2179)),K2179,"9.00-21.00")</f>
        <v>9.00-21.00</v>
      </c>
      <c r="M2179" s="16">
        <f t="shared" ref="M2179:M2242" si="69">IF(ISNUMBER(SEARCH("-", L2179)), TEXT(RIGHT(L2179, LEN(L2179) - FIND("-", L2179)), "0.00") - TEXT(LEFT(L2179, FIND("-", L2179)-1), "0.00"), "")</f>
        <v>12</v>
      </c>
      <c r="N2179" s="15">
        <v>12.88</v>
      </c>
      <c r="O2179" s="15">
        <v>96</v>
      </c>
      <c r="P2179" t="s">
        <v>25</v>
      </c>
      <c r="Q2179">
        <v>50</v>
      </c>
      <c r="R2179" t="s">
        <v>132</v>
      </c>
      <c r="S2179">
        <v>2016</v>
      </c>
      <c r="T2179" t="s">
        <v>22</v>
      </c>
      <c r="U2179" s="15">
        <v>3.3</v>
      </c>
      <c r="V2179" s="15">
        <v>9</v>
      </c>
      <c r="W2179" t="s">
        <v>23</v>
      </c>
    </row>
    <row r="2180" spans="1:23">
      <c r="A2180" t="s">
        <v>2224</v>
      </c>
      <c r="B2180">
        <v>55.850414999999998</v>
      </c>
      <c r="C2180" s="15">
        <v>37.643948000000002</v>
      </c>
      <c r="D2180" s="2" t="s">
        <v>7230</v>
      </c>
      <c r="E2180" s="14" t="s">
        <v>5052</v>
      </c>
      <c r="F2180" s="14" t="e" vm="2">
        <v>#VALUE!</v>
      </c>
      <c r="G2180" s="2" t="str">
        <f>_xlfn.XLOOKUP(E2180,missing_cities!$Q$2:$Q$56,missing_cities!$R$2:$R$56,"Not Found",0)</f>
        <v>Russia</v>
      </c>
      <c r="H2180" t="str">
        <f>_xlfn.XLOOKUP(E2180,missing_cities!$Q$2:$Q$56,missing_cities!$S$2:$S$56,"Not Found",0)</f>
        <v>Europe</v>
      </c>
      <c r="I2180" t="s">
        <v>1684</v>
      </c>
      <c r="J2180" s="15">
        <v>0.4</v>
      </c>
      <c r="K2180" t="s">
        <v>19</v>
      </c>
      <c r="L2180" s="15" t="str">
        <f t="shared" si="68"/>
        <v>9:00-18:00</v>
      </c>
      <c r="M2180" s="16">
        <f t="shared" si="69"/>
        <v>0.37</v>
      </c>
      <c r="N2180" s="15">
        <v>10.16</v>
      </c>
      <c r="O2180" s="15">
        <v>99</v>
      </c>
      <c r="P2180" t="s">
        <v>29</v>
      </c>
      <c r="Q2180">
        <v>350</v>
      </c>
      <c r="R2180" t="s">
        <v>21</v>
      </c>
      <c r="S2180">
        <v>2010</v>
      </c>
      <c r="T2180" t="s">
        <v>22</v>
      </c>
      <c r="U2180" s="15">
        <v>3.8</v>
      </c>
      <c r="V2180" s="15">
        <v>7</v>
      </c>
      <c r="W2180" t="s">
        <v>27</v>
      </c>
    </row>
    <row r="2181" spans="1:23">
      <c r="A2181" t="s">
        <v>2225</v>
      </c>
      <c r="B2181">
        <v>34.172192000000003</v>
      </c>
      <c r="C2181" s="15">
        <v>-118.203925</v>
      </c>
      <c r="D2181" s="2" t="s">
        <v>7231</v>
      </c>
      <c r="E2181" s="14" t="s">
        <v>5111</v>
      </c>
      <c r="F2181" s="14" t="e" vm="5">
        <v>#VALUE!</v>
      </c>
      <c r="G2181" s="2" t="str">
        <f>_xlfn.XLOOKUP(E2181,missing_cities!$Q$2:$Q$56,missing_cities!$R$2:$R$56,"Not Found",0)</f>
        <v>United States</v>
      </c>
      <c r="H2181" t="str">
        <f>_xlfn.XLOOKUP(E2181,missing_cities!$Q$2:$Q$56,missing_cities!$S$2:$S$56,"Not Found",0)</f>
        <v>North America</v>
      </c>
      <c r="I2181" t="s">
        <v>1684</v>
      </c>
      <c r="J2181" s="15">
        <v>0.28999999999999998</v>
      </c>
      <c r="K2181" t="s">
        <v>19</v>
      </c>
      <c r="L2181" s="15" t="str">
        <f t="shared" si="68"/>
        <v>9:00-18:00</v>
      </c>
      <c r="M2181" s="16">
        <f t="shared" si="69"/>
        <v>0.37</v>
      </c>
      <c r="N2181" s="15">
        <v>18.829999999999998</v>
      </c>
      <c r="O2181" s="15">
        <v>93</v>
      </c>
      <c r="P2181" t="s">
        <v>37</v>
      </c>
      <c r="Q2181">
        <v>50</v>
      </c>
      <c r="R2181" t="s">
        <v>40</v>
      </c>
      <c r="S2181">
        <v>2013</v>
      </c>
      <c r="T2181" t="s">
        <v>31</v>
      </c>
      <c r="U2181" s="15">
        <v>3.2</v>
      </c>
      <c r="V2181" s="15">
        <v>3</v>
      </c>
      <c r="W2181" t="s">
        <v>27</v>
      </c>
    </row>
    <row r="2182" spans="1:23">
      <c r="A2182" t="s">
        <v>2226</v>
      </c>
      <c r="B2182">
        <v>60.868715999999999</v>
      </c>
      <c r="C2182" s="15">
        <v>-141.62181699999999</v>
      </c>
      <c r="D2182" s="2" t="s">
        <v>7232</v>
      </c>
      <c r="E2182" s="14">
        <f>_xlfn.XLOOKUP(C2182,missing_cities!B:B,missing_cities!C:C,"Not Found",0)</f>
        <v>0</v>
      </c>
      <c r="F2182" s="14" t="s">
        <v>9990</v>
      </c>
      <c r="G2182" s="2" t="str">
        <f>_xlfn.XLOOKUP(E2182,missing_cities!$Q$2:$Q$56,missing_cities!$R$2:$R$56,"Not Found",0)</f>
        <v>Not Found</v>
      </c>
      <c r="H2182" t="str">
        <f>_xlfn.XLOOKUP(E2182,missing_cities!$Q$2:$Q$56,missing_cities!$S$2:$S$56,"Not Found",0)</f>
        <v>Not Found</v>
      </c>
      <c r="I2182" t="s">
        <v>1684</v>
      </c>
      <c r="J2182" s="15">
        <v>0.49</v>
      </c>
      <c r="K2182" t="s">
        <v>19</v>
      </c>
      <c r="L2182" s="15" t="str">
        <f t="shared" si="68"/>
        <v>9:00-18:00</v>
      </c>
      <c r="M2182" s="16">
        <f t="shared" si="69"/>
        <v>0.37</v>
      </c>
      <c r="N2182" s="15">
        <v>14.04</v>
      </c>
      <c r="O2182" s="15">
        <v>88</v>
      </c>
      <c r="P2182" t="s">
        <v>37</v>
      </c>
      <c r="Q2182">
        <v>50</v>
      </c>
      <c r="R2182" t="s">
        <v>76</v>
      </c>
      <c r="S2182">
        <v>2010</v>
      </c>
      <c r="T2182" t="s">
        <v>31</v>
      </c>
      <c r="U2182" s="15">
        <v>3.8</v>
      </c>
      <c r="V2182" s="15">
        <v>10</v>
      </c>
      <c r="W2182" t="s">
        <v>23</v>
      </c>
    </row>
    <row r="2183" spans="1:23">
      <c r="A2183" t="s">
        <v>2227</v>
      </c>
      <c r="B2183">
        <v>34.059147000000003</v>
      </c>
      <c r="C2183" s="15">
        <v>-118.201215</v>
      </c>
      <c r="D2183" s="2" t="s">
        <v>7233</v>
      </c>
      <c r="E2183" s="14" t="s">
        <v>5111</v>
      </c>
      <c r="F2183" s="14" t="e" vm="5">
        <v>#VALUE!</v>
      </c>
      <c r="G2183" s="2" t="str">
        <f>_xlfn.XLOOKUP(E2183,missing_cities!$Q$2:$Q$56,missing_cities!$R$2:$R$56,"Not Found",0)</f>
        <v>United States</v>
      </c>
      <c r="H2183" t="str">
        <f>_xlfn.XLOOKUP(E2183,missing_cities!$Q$2:$Q$56,missing_cities!$S$2:$S$56,"Not Found",0)</f>
        <v>North America</v>
      </c>
      <c r="I2183" t="s">
        <v>1684</v>
      </c>
      <c r="J2183" s="15">
        <v>0.45</v>
      </c>
      <c r="K2183" s="1">
        <v>45862</v>
      </c>
      <c r="L2183" s="15" t="str">
        <f t="shared" si="68"/>
        <v>9.00-21.00</v>
      </c>
      <c r="M2183" s="16">
        <f t="shared" si="69"/>
        <v>12</v>
      </c>
      <c r="N2183" s="15">
        <v>10.3</v>
      </c>
      <c r="O2183" s="15">
        <v>71</v>
      </c>
      <c r="P2183" t="s">
        <v>37</v>
      </c>
      <c r="Q2183">
        <v>50</v>
      </c>
      <c r="R2183" t="s">
        <v>35</v>
      </c>
      <c r="S2183">
        <v>2023</v>
      </c>
      <c r="T2183" t="s">
        <v>31</v>
      </c>
      <c r="U2183" s="15">
        <v>4.9000000000000004</v>
      </c>
      <c r="V2183" s="15">
        <v>8</v>
      </c>
      <c r="W2183" t="s">
        <v>27</v>
      </c>
    </row>
    <row r="2184" spans="1:23">
      <c r="A2184" t="s">
        <v>2228</v>
      </c>
      <c r="B2184">
        <v>37.569335000000002</v>
      </c>
      <c r="C2184" s="15">
        <v>126.990694</v>
      </c>
      <c r="D2184" s="2" t="s">
        <v>7234</v>
      </c>
      <c r="E2184" s="14" t="s">
        <v>5063</v>
      </c>
      <c r="F2184" s="14" t="e" vm="6">
        <v>#VALUE!</v>
      </c>
      <c r="G2184" s="2" t="str">
        <f>_xlfn.XLOOKUP(E2184,missing_cities!$Q$2:$Q$56,missing_cities!$R$2:$R$56,"Not Found",0)</f>
        <v>South Korea</v>
      </c>
      <c r="H2184" t="str">
        <f>_xlfn.XLOOKUP(E2184,missing_cities!$Q$2:$Q$56,missing_cities!$S$2:$S$56,"Not Found",0)</f>
        <v>Asia</v>
      </c>
      <c r="I2184" t="s">
        <v>1684</v>
      </c>
      <c r="J2184" s="15">
        <v>0.23</v>
      </c>
      <c r="K2184" t="s">
        <v>19</v>
      </c>
      <c r="L2184" s="15" t="str">
        <f t="shared" si="68"/>
        <v>9:00-18:00</v>
      </c>
      <c r="M2184" s="16">
        <f t="shared" si="69"/>
        <v>0.37</v>
      </c>
      <c r="N2184" s="15">
        <v>12.82</v>
      </c>
      <c r="O2184" s="15">
        <v>19</v>
      </c>
      <c r="P2184" t="s">
        <v>39</v>
      </c>
      <c r="Q2184">
        <v>150</v>
      </c>
      <c r="R2184" t="s">
        <v>21</v>
      </c>
      <c r="S2184">
        <v>2023</v>
      </c>
      <c r="T2184" t="s">
        <v>31</v>
      </c>
      <c r="U2184" s="15">
        <v>4.8</v>
      </c>
      <c r="V2184" s="15">
        <v>7</v>
      </c>
      <c r="W2184" t="s">
        <v>32</v>
      </c>
    </row>
    <row r="2185" spans="1:23">
      <c r="A2185" t="s">
        <v>2229</v>
      </c>
      <c r="B2185">
        <v>41.802405</v>
      </c>
      <c r="C2185" s="15">
        <v>-87.704307</v>
      </c>
      <c r="D2185" s="2" t="s">
        <v>7235</v>
      </c>
      <c r="E2185" s="14" t="s">
        <v>5065</v>
      </c>
      <c r="F2185" s="14" t="e" vm="5">
        <v>#VALUE!</v>
      </c>
      <c r="G2185" s="2" t="str">
        <f>_xlfn.XLOOKUP(E2185,missing_cities!$Q$2:$Q$56,missing_cities!$R$2:$R$56,"Not Found",0)</f>
        <v>United States</v>
      </c>
      <c r="H2185" t="str">
        <f>_xlfn.XLOOKUP(E2185,missing_cities!$Q$2:$Q$56,missing_cities!$S$2:$S$56,"Not Found",0)</f>
        <v>North America</v>
      </c>
      <c r="I2185" t="s">
        <v>1684</v>
      </c>
      <c r="J2185" s="15">
        <v>0.35</v>
      </c>
      <c r="K2185" s="1">
        <v>45862</v>
      </c>
      <c r="L2185" s="15" t="str">
        <f t="shared" si="68"/>
        <v>9.00-21.00</v>
      </c>
      <c r="M2185" s="16">
        <f t="shared" si="69"/>
        <v>12</v>
      </c>
      <c r="N2185" s="15">
        <v>15.02</v>
      </c>
      <c r="O2185" s="15">
        <v>81</v>
      </c>
      <c r="P2185" t="s">
        <v>25</v>
      </c>
      <c r="Q2185">
        <v>350</v>
      </c>
      <c r="R2185" t="s">
        <v>42</v>
      </c>
      <c r="S2185">
        <v>2017</v>
      </c>
      <c r="T2185" t="s">
        <v>22</v>
      </c>
      <c r="U2185" s="15">
        <v>3.1</v>
      </c>
      <c r="V2185" s="15">
        <v>1</v>
      </c>
      <c r="W2185" t="s">
        <v>27</v>
      </c>
    </row>
    <row r="2186" spans="1:23">
      <c r="A2186" t="s">
        <v>2230</v>
      </c>
      <c r="B2186">
        <v>39.962173999999997</v>
      </c>
      <c r="C2186" s="15">
        <v>116.358456</v>
      </c>
      <c r="D2186" s="2" t="s">
        <v>7236</v>
      </c>
      <c r="E2186" s="14" t="s">
        <v>5071</v>
      </c>
      <c r="F2186" s="14" t="e" vm="9">
        <v>#VALUE!</v>
      </c>
      <c r="G2186" s="2" t="str">
        <f>_xlfn.XLOOKUP(E2186,missing_cities!$Q$2:$Q$56,missing_cities!$R$2:$R$56,"Not Found",0)</f>
        <v>China</v>
      </c>
      <c r="H2186" t="str">
        <f>_xlfn.XLOOKUP(E2186,missing_cities!$Q$2:$Q$56,missing_cities!$S$2:$S$56,"Not Found",0)</f>
        <v>Asia</v>
      </c>
      <c r="I2186" t="s">
        <v>1684</v>
      </c>
      <c r="J2186" s="15">
        <v>0.5</v>
      </c>
      <c r="K2186" s="1">
        <v>45862</v>
      </c>
      <c r="L2186" s="15" t="str">
        <f t="shared" si="68"/>
        <v>9.00-21.00</v>
      </c>
      <c r="M2186" s="16">
        <f t="shared" si="69"/>
        <v>12</v>
      </c>
      <c r="N2186" s="15">
        <v>18.25</v>
      </c>
      <c r="O2186" s="15">
        <v>92</v>
      </c>
      <c r="P2186" t="s">
        <v>20</v>
      </c>
      <c r="Q2186">
        <v>50</v>
      </c>
      <c r="R2186" t="s">
        <v>21</v>
      </c>
      <c r="S2186">
        <v>2021</v>
      </c>
      <c r="T2186" t="s">
        <v>31</v>
      </c>
      <c r="U2186" s="15">
        <v>4.5</v>
      </c>
      <c r="V2186" s="15">
        <v>9</v>
      </c>
      <c r="W2186" t="s">
        <v>27</v>
      </c>
    </row>
    <row r="2187" spans="1:23">
      <c r="A2187" t="s">
        <v>2231</v>
      </c>
      <c r="B2187">
        <v>19.550068</v>
      </c>
      <c r="C2187" s="15">
        <v>-99.102528000000007</v>
      </c>
      <c r="D2187" s="2" t="s">
        <v>7237</v>
      </c>
      <c r="E2187" s="14" t="s">
        <v>5119</v>
      </c>
      <c r="F2187" s="14" t="e" vm="13">
        <v>#VALUE!</v>
      </c>
      <c r="G2187" s="2" t="str">
        <f>_xlfn.XLOOKUP(E2187,missing_cities!$Q$2:$Q$56,missing_cities!$R$2:$R$56,"Not Found",0)</f>
        <v>Mexico</v>
      </c>
      <c r="H2187" t="str">
        <f>_xlfn.XLOOKUP(E2187,missing_cities!$Q$2:$Q$56,missing_cities!$S$2:$S$56,"Not Found",0)</f>
        <v>North America</v>
      </c>
      <c r="I2187" t="s">
        <v>1684</v>
      </c>
      <c r="J2187" s="15">
        <v>0.2</v>
      </c>
      <c r="K2187" t="s">
        <v>34</v>
      </c>
      <c r="L2187" s="15" t="str">
        <f t="shared" si="68"/>
        <v>6:00-22:00</v>
      </c>
      <c r="M2187" s="16">
        <f t="shared" si="69"/>
        <v>0.67</v>
      </c>
      <c r="N2187" s="15">
        <v>10.44</v>
      </c>
      <c r="O2187" s="15">
        <v>98</v>
      </c>
      <c r="P2187" t="s">
        <v>25</v>
      </c>
      <c r="Q2187">
        <v>150</v>
      </c>
      <c r="R2187" t="s">
        <v>42</v>
      </c>
      <c r="S2187">
        <v>2012</v>
      </c>
      <c r="T2187" t="s">
        <v>31</v>
      </c>
      <c r="U2187" s="15">
        <v>4</v>
      </c>
      <c r="V2187" s="15">
        <v>5</v>
      </c>
      <c r="W2187" t="s">
        <v>27</v>
      </c>
    </row>
    <row r="2188" spans="1:23">
      <c r="A2188" t="s">
        <v>2232</v>
      </c>
      <c r="B2188">
        <v>13.887779999999999</v>
      </c>
      <c r="C2188" s="15">
        <v>100.59623999999999</v>
      </c>
      <c r="D2188" s="2" t="s">
        <v>7238</v>
      </c>
      <c r="E2188" s="14" t="s">
        <v>5059</v>
      </c>
      <c r="F2188" s="14" t="e" vm="4">
        <v>#VALUE!</v>
      </c>
      <c r="G2188" s="2" t="str">
        <f>_xlfn.XLOOKUP(E2188,missing_cities!$Q$2:$Q$56,missing_cities!$R$2:$R$56,"Not Found",0)</f>
        <v>Thailand</v>
      </c>
      <c r="H2188" t="str">
        <f>_xlfn.XLOOKUP(E2188,missing_cities!$Q$2:$Q$56,missing_cities!$S$2:$S$56,"Not Found",0)</f>
        <v>Asia</v>
      </c>
      <c r="I2188" t="s">
        <v>1684</v>
      </c>
      <c r="J2188" s="15">
        <v>0.33</v>
      </c>
      <c r="K2188" t="s">
        <v>19</v>
      </c>
      <c r="L2188" s="15" t="str">
        <f t="shared" si="68"/>
        <v>9:00-18:00</v>
      </c>
      <c r="M2188" s="16">
        <f t="shared" si="69"/>
        <v>0.37</v>
      </c>
      <c r="N2188" s="15">
        <v>18.559999999999999</v>
      </c>
      <c r="O2188" s="15">
        <v>32</v>
      </c>
      <c r="P2188" t="s">
        <v>37</v>
      </c>
      <c r="Q2188">
        <v>350</v>
      </c>
      <c r="R2188" t="s">
        <v>37</v>
      </c>
      <c r="S2188">
        <v>2013</v>
      </c>
      <c r="T2188" t="s">
        <v>22</v>
      </c>
      <c r="U2188" s="15">
        <v>3</v>
      </c>
      <c r="V2188" s="15">
        <v>10</v>
      </c>
      <c r="W2188" t="s">
        <v>23</v>
      </c>
    </row>
    <row r="2189" spans="1:23">
      <c r="A2189" t="s">
        <v>2233</v>
      </c>
      <c r="B2189">
        <v>53.893264000000002</v>
      </c>
      <c r="C2189" s="15">
        <v>3.8849640000000001</v>
      </c>
      <c r="D2189" s="2" t="s">
        <v>7239</v>
      </c>
      <c r="E2189" s="14" t="str">
        <f>_xlfn.XLOOKUP(C2189,missing_cities!B:B,missing_cities!C:C,"Not Found",0)</f>
        <v>Error</v>
      </c>
      <c r="F2189" s="14" t="s">
        <v>9987</v>
      </c>
      <c r="G2189" s="2" t="str">
        <f>_xlfn.XLOOKUP(E2189,missing_cities!$Q$2:$Q$56,missing_cities!$R$2:$R$56,"Not Found",0)</f>
        <v>Error</v>
      </c>
      <c r="H2189" t="str">
        <f>_xlfn.XLOOKUP(E2189,missing_cities!$Q$2:$Q$56,missing_cities!$S$2:$S$56,"Not Found",0)</f>
        <v>Error</v>
      </c>
      <c r="I2189" t="s">
        <v>1684</v>
      </c>
      <c r="J2189" s="15">
        <v>0.46</v>
      </c>
      <c r="K2189" t="s">
        <v>34</v>
      </c>
      <c r="L2189" s="15" t="str">
        <f t="shared" si="68"/>
        <v>6:00-22:00</v>
      </c>
      <c r="M2189" s="16">
        <f t="shared" si="69"/>
        <v>0.67</v>
      </c>
      <c r="N2189" s="15">
        <v>8.5</v>
      </c>
      <c r="O2189" s="15">
        <v>72</v>
      </c>
      <c r="P2189" t="s">
        <v>29</v>
      </c>
      <c r="Q2189">
        <v>350</v>
      </c>
      <c r="R2189" t="s">
        <v>76</v>
      </c>
      <c r="S2189">
        <v>2015</v>
      </c>
      <c r="T2189" t="s">
        <v>31</v>
      </c>
      <c r="U2189" s="15">
        <v>3.5</v>
      </c>
      <c r="V2189" s="15">
        <v>10</v>
      </c>
      <c r="W2189" t="s">
        <v>32</v>
      </c>
    </row>
    <row r="2190" spans="1:23">
      <c r="A2190" t="s">
        <v>2234</v>
      </c>
      <c r="B2190">
        <v>-33.871189000000001</v>
      </c>
      <c r="C2190" s="15">
        <v>151.39234300000001</v>
      </c>
      <c r="D2190" s="2" t="s">
        <v>7240</v>
      </c>
      <c r="E2190" s="14" t="s">
        <v>5069</v>
      </c>
      <c r="F2190" s="14" t="e" vm="8">
        <v>#VALUE!</v>
      </c>
      <c r="G2190" s="2" t="str">
        <f>_xlfn.XLOOKUP(E2190,missing_cities!$Q$2:$Q$56,missing_cities!$R$2:$R$56,"Not Found",0)</f>
        <v>Australia</v>
      </c>
      <c r="H2190" t="str">
        <f>_xlfn.XLOOKUP(E2190,missing_cities!$Q$2:$Q$56,missing_cities!$S$2:$S$56,"Not Found",0)</f>
        <v>Australia</v>
      </c>
      <c r="I2190" t="s">
        <v>1684</v>
      </c>
      <c r="J2190" s="15">
        <v>0.34</v>
      </c>
      <c r="K2190" t="s">
        <v>34</v>
      </c>
      <c r="L2190" s="15" t="str">
        <f t="shared" si="68"/>
        <v>6:00-22:00</v>
      </c>
      <c r="M2190" s="16">
        <f t="shared" si="69"/>
        <v>0.67</v>
      </c>
      <c r="N2190" s="15">
        <v>3.46</v>
      </c>
      <c r="O2190" s="15">
        <v>83</v>
      </c>
      <c r="P2190" t="s">
        <v>39</v>
      </c>
      <c r="Q2190">
        <v>50</v>
      </c>
      <c r="R2190" t="s">
        <v>46</v>
      </c>
      <c r="S2190">
        <v>2022</v>
      </c>
      <c r="T2190" t="s">
        <v>22</v>
      </c>
      <c r="U2190" s="15">
        <v>4.4000000000000004</v>
      </c>
      <c r="V2190" s="15">
        <v>9</v>
      </c>
      <c r="W2190" t="s">
        <v>27</v>
      </c>
    </row>
    <row r="2191" spans="1:23">
      <c r="A2191" t="s">
        <v>2235</v>
      </c>
      <c r="B2191">
        <v>41.951734000000002</v>
      </c>
      <c r="C2191" s="15">
        <v>-87.698414999999997</v>
      </c>
      <c r="D2191" s="2" t="s">
        <v>7241</v>
      </c>
      <c r="E2191" s="14" t="s">
        <v>5065</v>
      </c>
      <c r="F2191" s="14" t="e" vm="5">
        <v>#VALUE!</v>
      </c>
      <c r="G2191" s="2" t="str">
        <f>_xlfn.XLOOKUP(E2191,missing_cities!$Q$2:$Q$56,missing_cities!$R$2:$R$56,"Not Found",0)</f>
        <v>United States</v>
      </c>
      <c r="H2191" t="str">
        <f>_xlfn.XLOOKUP(E2191,missing_cities!$Q$2:$Q$56,missing_cities!$S$2:$S$56,"Not Found",0)</f>
        <v>North America</v>
      </c>
      <c r="I2191" t="s">
        <v>1684</v>
      </c>
      <c r="J2191" s="15">
        <v>0.2</v>
      </c>
      <c r="K2191" t="s">
        <v>19</v>
      </c>
      <c r="L2191" s="15" t="str">
        <f t="shared" si="68"/>
        <v>9:00-18:00</v>
      </c>
      <c r="M2191" s="16">
        <f t="shared" si="69"/>
        <v>0.37</v>
      </c>
      <c r="N2191" s="15">
        <v>10.74</v>
      </c>
      <c r="O2191" s="15">
        <v>25</v>
      </c>
      <c r="P2191" t="s">
        <v>29</v>
      </c>
      <c r="Q2191">
        <v>22</v>
      </c>
      <c r="R2191" t="s">
        <v>48</v>
      </c>
      <c r="S2191">
        <v>2010</v>
      </c>
      <c r="T2191" t="s">
        <v>31</v>
      </c>
      <c r="U2191" s="15">
        <v>3</v>
      </c>
      <c r="V2191" s="15">
        <v>7</v>
      </c>
      <c r="W2191" t="s">
        <v>32</v>
      </c>
    </row>
    <row r="2192" spans="1:23">
      <c r="A2192" t="s">
        <v>2236</v>
      </c>
      <c r="B2192">
        <v>43.782811000000002</v>
      </c>
      <c r="C2192" s="15">
        <v>-79.334765000000004</v>
      </c>
      <c r="D2192" s="2" t="s">
        <v>7242</v>
      </c>
      <c r="E2192" s="14" t="s">
        <v>5050</v>
      </c>
      <c r="F2192" s="14" t="e" vm="1">
        <v>#VALUE!</v>
      </c>
      <c r="G2192" s="2" t="str">
        <f>_xlfn.XLOOKUP(E2192,missing_cities!$Q$2:$Q$56,missing_cities!$R$2:$R$56,"Not Found",0)</f>
        <v>Canada</v>
      </c>
      <c r="H2192" t="str">
        <f>_xlfn.XLOOKUP(E2192,missing_cities!$Q$2:$Q$56,missing_cities!$S$2:$S$56,"Not Found",0)</f>
        <v>North America</v>
      </c>
      <c r="I2192" t="s">
        <v>1684</v>
      </c>
      <c r="J2192" s="15">
        <v>0.23</v>
      </c>
      <c r="K2192" t="s">
        <v>19</v>
      </c>
      <c r="L2192" s="15" t="str">
        <f t="shared" si="68"/>
        <v>9:00-18:00</v>
      </c>
      <c r="M2192" s="16">
        <f t="shared" si="69"/>
        <v>0.37</v>
      </c>
      <c r="N2192" s="15">
        <v>9.0299999999999994</v>
      </c>
      <c r="O2192" s="15">
        <v>41</v>
      </c>
      <c r="P2192" t="s">
        <v>25</v>
      </c>
      <c r="Q2192">
        <v>350</v>
      </c>
      <c r="R2192" t="s">
        <v>48</v>
      </c>
      <c r="S2192">
        <v>2021</v>
      </c>
      <c r="T2192" t="s">
        <v>22</v>
      </c>
      <c r="U2192" s="15">
        <v>3.4</v>
      </c>
      <c r="V2192" s="15">
        <v>2</v>
      </c>
      <c r="W2192" t="s">
        <v>23</v>
      </c>
    </row>
    <row r="2193" spans="1:23">
      <c r="A2193" t="s">
        <v>2237</v>
      </c>
      <c r="B2193">
        <v>37.714610999999998</v>
      </c>
      <c r="C2193" s="15">
        <v>-122.45820999999999</v>
      </c>
      <c r="D2193" s="2" t="s">
        <v>7243</v>
      </c>
      <c r="E2193" s="14" t="s">
        <v>5061</v>
      </c>
      <c r="F2193" s="14" t="e" vm="5">
        <v>#VALUE!</v>
      </c>
      <c r="G2193" s="2" t="str">
        <f>_xlfn.XLOOKUP(E2193,missing_cities!$Q$2:$Q$56,missing_cities!$R$2:$R$56,"Not Found",0)</f>
        <v>United States</v>
      </c>
      <c r="H2193" t="str">
        <f>_xlfn.XLOOKUP(E2193,missing_cities!$Q$2:$Q$56,missing_cities!$S$2:$S$56,"Not Found",0)</f>
        <v>North America</v>
      </c>
      <c r="I2193" t="s">
        <v>1684</v>
      </c>
      <c r="J2193" s="15">
        <v>0.11</v>
      </c>
      <c r="K2193" t="s">
        <v>34</v>
      </c>
      <c r="L2193" s="15" t="str">
        <f t="shared" si="68"/>
        <v>6:00-22:00</v>
      </c>
      <c r="M2193" s="16">
        <f t="shared" si="69"/>
        <v>0.67</v>
      </c>
      <c r="N2193" s="15">
        <v>14.56</v>
      </c>
      <c r="O2193" s="15">
        <v>90</v>
      </c>
      <c r="P2193" t="s">
        <v>39</v>
      </c>
      <c r="Q2193">
        <v>150</v>
      </c>
      <c r="R2193" t="s">
        <v>67</v>
      </c>
      <c r="S2193">
        <v>2022</v>
      </c>
      <c r="T2193" t="s">
        <v>31</v>
      </c>
      <c r="U2193" s="15">
        <v>3.7</v>
      </c>
      <c r="V2193" s="15">
        <v>5</v>
      </c>
      <c r="W2193" t="s">
        <v>23</v>
      </c>
    </row>
    <row r="2194" spans="1:23">
      <c r="A2194" t="s">
        <v>2238</v>
      </c>
      <c r="B2194">
        <v>25.389136000000001</v>
      </c>
      <c r="C2194" s="15">
        <v>55.322484000000003</v>
      </c>
      <c r="D2194" s="2" t="s">
        <v>7244</v>
      </c>
      <c r="E2194" s="14" t="s">
        <v>5076</v>
      </c>
      <c r="F2194" s="14" t="e" vm="10">
        <v>#VALUE!</v>
      </c>
      <c r="G2194" s="2" t="str">
        <f>_xlfn.XLOOKUP(E2194,missing_cities!$Q$2:$Q$56,missing_cities!$R$2:$R$56,"Not Found",0)</f>
        <v>United Arab Emirates</v>
      </c>
      <c r="H2194" t="str">
        <f>_xlfn.XLOOKUP(E2194,missing_cities!$Q$2:$Q$56,missing_cities!$S$2:$S$56,"Not Found",0)</f>
        <v>Asia</v>
      </c>
      <c r="I2194" t="s">
        <v>1684</v>
      </c>
      <c r="J2194" s="15">
        <v>0.34</v>
      </c>
      <c r="K2194" t="s">
        <v>19</v>
      </c>
      <c r="L2194" s="15" t="str">
        <f t="shared" si="68"/>
        <v>9:00-18:00</v>
      </c>
      <c r="M2194" s="16">
        <f t="shared" si="69"/>
        <v>0.37</v>
      </c>
      <c r="N2194" s="15">
        <v>9.08</v>
      </c>
      <c r="O2194" s="15">
        <v>38</v>
      </c>
      <c r="P2194" t="s">
        <v>37</v>
      </c>
      <c r="Q2194">
        <v>50</v>
      </c>
      <c r="R2194" t="s">
        <v>21</v>
      </c>
      <c r="S2194">
        <v>2012</v>
      </c>
      <c r="T2194" t="s">
        <v>22</v>
      </c>
      <c r="U2194" s="15">
        <v>4</v>
      </c>
      <c r="V2194" s="15">
        <v>2</v>
      </c>
      <c r="W2194" t="s">
        <v>27</v>
      </c>
    </row>
    <row r="2195" spans="1:23">
      <c r="A2195" t="s">
        <v>2239</v>
      </c>
      <c r="B2195">
        <v>37.860244000000002</v>
      </c>
      <c r="C2195" s="15">
        <v>-122.497435</v>
      </c>
      <c r="D2195" s="2" t="s">
        <v>7245</v>
      </c>
      <c r="E2195" s="14" t="s">
        <v>5061</v>
      </c>
      <c r="F2195" s="14" t="e" vm="5">
        <v>#VALUE!</v>
      </c>
      <c r="G2195" s="2" t="str">
        <f>_xlfn.XLOOKUP(E2195,missing_cities!$Q$2:$Q$56,missing_cities!$R$2:$R$56,"Not Found",0)</f>
        <v>United States</v>
      </c>
      <c r="H2195" t="str">
        <f>_xlfn.XLOOKUP(E2195,missing_cities!$Q$2:$Q$56,missing_cities!$S$2:$S$56,"Not Found",0)</f>
        <v>North America</v>
      </c>
      <c r="I2195" t="s">
        <v>1684</v>
      </c>
      <c r="J2195" s="15">
        <v>0.39</v>
      </c>
      <c r="K2195" t="s">
        <v>19</v>
      </c>
      <c r="L2195" s="15" t="str">
        <f t="shared" si="68"/>
        <v>9:00-18:00</v>
      </c>
      <c r="M2195" s="16">
        <f t="shared" si="69"/>
        <v>0.37</v>
      </c>
      <c r="N2195" s="15">
        <v>16.13</v>
      </c>
      <c r="O2195" s="15">
        <v>65</v>
      </c>
      <c r="P2195" t="s">
        <v>29</v>
      </c>
      <c r="Q2195">
        <v>350</v>
      </c>
      <c r="R2195" t="s">
        <v>48</v>
      </c>
      <c r="S2195">
        <v>2022</v>
      </c>
      <c r="T2195" t="s">
        <v>31</v>
      </c>
      <c r="U2195" s="15">
        <v>4.5</v>
      </c>
      <c r="V2195" s="15">
        <v>10</v>
      </c>
      <c r="W2195" t="s">
        <v>27</v>
      </c>
    </row>
    <row r="2196" spans="1:23">
      <c r="A2196" t="s">
        <v>2240</v>
      </c>
      <c r="B2196">
        <v>13.773682000000001</v>
      </c>
      <c r="C2196" s="15">
        <v>100.41021000000001</v>
      </c>
      <c r="D2196" s="2" t="s">
        <v>7246</v>
      </c>
      <c r="E2196" s="14" t="s">
        <v>5059</v>
      </c>
      <c r="F2196" s="14" t="e" vm="4">
        <v>#VALUE!</v>
      </c>
      <c r="G2196" s="2" t="str">
        <f>_xlfn.XLOOKUP(E2196,missing_cities!$Q$2:$Q$56,missing_cities!$R$2:$R$56,"Not Found",0)</f>
        <v>Thailand</v>
      </c>
      <c r="H2196" t="str">
        <f>_xlfn.XLOOKUP(E2196,missing_cities!$Q$2:$Q$56,missing_cities!$S$2:$S$56,"Not Found",0)</f>
        <v>Asia</v>
      </c>
      <c r="I2196" t="s">
        <v>1684</v>
      </c>
      <c r="J2196" s="15">
        <v>0.18</v>
      </c>
      <c r="K2196" t="s">
        <v>34</v>
      </c>
      <c r="L2196" s="15" t="str">
        <f t="shared" si="68"/>
        <v>6:00-22:00</v>
      </c>
      <c r="M2196" s="16">
        <f t="shared" si="69"/>
        <v>0.67</v>
      </c>
      <c r="N2196" s="15">
        <v>1.93</v>
      </c>
      <c r="O2196" s="15">
        <v>24</v>
      </c>
      <c r="P2196" t="s">
        <v>37</v>
      </c>
      <c r="Q2196">
        <v>150</v>
      </c>
      <c r="R2196" t="s">
        <v>37</v>
      </c>
      <c r="S2196">
        <v>2017</v>
      </c>
      <c r="T2196" t="s">
        <v>22</v>
      </c>
      <c r="U2196" s="15">
        <v>3.1</v>
      </c>
      <c r="V2196" s="15">
        <v>10</v>
      </c>
      <c r="W2196" t="s">
        <v>32</v>
      </c>
    </row>
    <row r="2197" spans="1:23">
      <c r="A2197" t="s">
        <v>2241</v>
      </c>
      <c r="B2197">
        <v>37.747318</v>
      </c>
      <c r="C2197" s="15">
        <v>-122.304214</v>
      </c>
      <c r="D2197" s="2" t="s">
        <v>7247</v>
      </c>
      <c r="E2197" s="14" t="s">
        <v>5061</v>
      </c>
      <c r="F2197" s="14" t="e" vm="5">
        <v>#VALUE!</v>
      </c>
      <c r="G2197" s="2" t="str">
        <f>_xlfn.XLOOKUP(E2197,missing_cities!$Q$2:$Q$56,missing_cities!$R$2:$R$56,"Not Found",0)</f>
        <v>United States</v>
      </c>
      <c r="H2197" t="str">
        <f>_xlfn.XLOOKUP(E2197,missing_cities!$Q$2:$Q$56,missing_cities!$S$2:$S$56,"Not Found",0)</f>
        <v>North America</v>
      </c>
      <c r="I2197" t="s">
        <v>1684</v>
      </c>
      <c r="J2197" s="15">
        <v>0.24</v>
      </c>
      <c r="K2197" s="1">
        <v>45862</v>
      </c>
      <c r="L2197" s="15" t="str">
        <f t="shared" si="68"/>
        <v>9.00-21.00</v>
      </c>
      <c r="M2197" s="16">
        <f t="shared" si="69"/>
        <v>12</v>
      </c>
      <c r="N2197" s="15">
        <v>7.07</v>
      </c>
      <c r="O2197" s="15">
        <v>64</v>
      </c>
      <c r="P2197" t="s">
        <v>37</v>
      </c>
      <c r="Q2197">
        <v>150</v>
      </c>
      <c r="R2197" t="s">
        <v>35</v>
      </c>
      <c r="S2197">
        <v>2021</v>
      </c>
      <c r="T2197" t="s">
        <v>22</v>
      </c>
      <c r="U2197" s="15">
        <v>3</v>
      </c>
      <c r="V2197" s="15">
        <v>10</v>
      </c>
      <c r="W2197" t="s">
        <v>27</v>
      </c>
    </row>
    <row r="2198" spans="1:23">
      <c r="A2198" t="s">
        <v>2242</v>
      </c>
      <c r="B2198">
        <v>52.534593000000001</v>
      </c>
      <c r="C2198" s="15">
        <v>13.335565000000001</v>
      </c>
      <c r="D2198" s="2" t="s">
        <v>7248</v>
      </c>
      <c r="E2198" s="14" t="s">
        <v>5057</v>
      </c>
      <c r="F2198" s="14" t="e" vm="3">
        <v>#VALUE!</v>
      </c>
      <c r="G2198" s="2" t="str">
        <f>_xlfn.XLOOKUP(E2198,missing_cities!$Q$2:$Q$56,missing_cities!$R$2:$R$56,"Not Found",0)</f>
        <v>Germany</v>
      </c>
      <c r="H2198" t="str">
        <f>_xlfn.XLOOKUP(E2198,missing_cities!$Q$2:$Q$56,missing_cities!$S$2:$S$56,"Not Found",0)</f>
        <v>Europe</v>
      </c>
      <c r="I2198" t="s">
        <v>1684</v>
      </c>
      <c r="J2198" s="15">
        <v>0.33</v>
      </c>
      <c r="K2198" s="1">
        <v>45862</v>
      </c>
      <c r="L2198" s="15" t="str">
        <f t="shared" si="68"/>
        <v>9.00-21.00</v>
      </c>
      <c r="M2198" s="16">
        <f t="shared" si="69"/>
        <v>12</v>
      </c>
      <c r="N2198" s="15">
        <v>7.88</v>
      </c>
      <c r="O2198" s="15">
        <v>68</v>
      </c>
      <c r="P2198" t="s">
        <v>29</v>
      </c>
      <c r="Q2198">
        <v>350</v>
      </c>
      <c r="R2198" t="s">
        <v>37</v>
      </c>
      <c r="S2198">
        <v>2015</v>
      </c>
      <c r="T2198" t="s">
        <v>22</v>
      </c>
      <c r="U2198" s="15">
        <v>4.0999999999999996</v>
      </c>
      <c r="V2198" s="15">
        <v>10</v>
      </c>
      <c r="W2198" t="s">
        <v>23</v>
      </c>
    </row>
    <row r="2199" spans="1:23">
      <c r="A2199" t="s">
        <v>2243</v>
      </c>
      <c r="B2199">
        <v>-33.716408000000001</v>
      </c>
      <c r="C2199" s="15">
        <v>18.457636999999998</v>
      </c>
      <c r="D2199" s="2" t="s">
        <v>7249</v>
      </c>
      <c r="E2199" s="14" t="s">
        <v>5085</v>
      </c>
      <c r="F2199" s="14" t="e" vm="12">
        <v>#VALUE!</v>
      </c>
      <c r="G2199" s="2" t="str">
        <f>_xlfn.XLOOKUP(E2199,missing_cities!$Q$2:$Q$56,missing_cities!$R$2:$R$56,"Not Found",0)</f>
        <v>South Africa</v>
      </c>
      <c r="H2199" t="str">
        <f>_xlfn.XLOOKUP(E2199,missing_cities!$Q$2:$Q$56,missing_cities!$S$2:$S$56,"Not Found",0)</f>
        <v>Africa</v>
      </c>
      <c r="I2199" t="s">
        <v>1684</v>
      </c>
      <c r="J2199" s="15">
        <v>0.4</v>
      </c>
      <c r="K2199" t="s">
        <v>19</v>
      </c>
      <c r="L2199" s="15" t="str">
        <f t="shared" si="68"/>
        <v>9:00-18:00</v>
      </c>
      <c r="M2199" s="16">
        <f t="shared" si="69"/>
        <v>0.37</v>
      </c>
      <c r="N2199" s="15">
        <v>19.68</v>
      </c>
      <c r="O2199" s="15">
        <v>40</v>
      </c>
      <c r="P2199" t="s">
        <v>37</v>
      </c>
      <c r="Q2199">
        <v>150</v>
      </c>
      <c r="R2199" t="s">
        <v>44</v>
      </c>
      <c r="S2199">
        <v>2023</v>
      </c>
      <c r="T2199" t="s">
        <v>22</v>
      </c>
      <c r="U2199" s="15">
        <v>4.7</v>
      </c>
      <c r="V2199" s="15">
        <v>5</v>
      </c>
      <c r="W2199" t="s">
        <v>27</v>
      </c>
    </row>
    <row r="2200" spans="1:23">
      <c r="A2200" t="s">
        <v>2244</v>
      </c>
      <c r="B2200">
        <v>34.104737</v>
      </c>
      <c r="C2200" s="15">
        <v>-118.31373000000001</v>
      </c>
      <c r="D2200" s="2" t="s">
        <v>7250</v>
      </c>
      <c r="E2200" s="14" t="s">
        <v>5111</v>
      </c>
      <c r="F2200" s="14" t="e" vm="5">
        <v>#VALUE!</v>
      </c>
      <c r="G2200" s="2" t="str">
        <f>_xlfn.XLOOKUP(E2200,missing_cities!$Q$2:$Q$56,missing_cities!$R$2:$R$56,"Not Found",0)</f>
        <v>United States</v>
      </c>
      <c r="H2200" t="str">
        <f>_xlfn.XLOOKUP(E2200,missing_cities!$Q$2:$Q$56,missing_cities!$S$2:$S$56,"Not Found",0)</f>
        <v>North America</v>
      </c>
      <c r="I2200" t="s">
        <v>1684</v>
      </c>
      <c r="J2200" s="15">
        <v>0.38</v>
      </c>
      <c r="K2200" s="1">
        <v>45862</v>
      </c>
      <c r="L2200" s="15" t="str">
        <f t="shared" si="68"/>
        <v>9.00-21.00</v>
      </c>
      <c r="M2200" s="16">
        <f t="shared" si="69"/>
        <v>12</v>
      </c>
      <c r="N2200" s="15">
        <v>10.25</v>
      </c>
      <c r="O2200" s="15">
        <v>85</v>
      </c>
      <c r="P2200" t="s">
        <v>29</v>
      </c>
      <c r="Q2200">
        <v>22</v>
      </c>
      <c r="R2200" t="s">
        <v>132</v>
      </c>
      <c r="S2200">
        <v>2013</v>
      </c>
      <c r="T2200" t="s">
        <v>31</v>
      </c>
      <c r="U2200" s="15">
        <v>4.0999999999999996</v>
      </c>
      <c r="V2200" s="15">
        <v>3</v>
      </c>
      <c r="W2200" t="s">
        <v>32</v>
      </c>
    </row>
    <row r="2201" spans="1:23">
      <c r="A2201" t="s">
        <v>2245</v>
      </c>
      <c r="B2201">
        <v>13.771172999999999</v>
      </c>
      <c r="C2201" s="15">
        <v>100.465172</v>
      </c>
      <c r="D2201" s="2" t="s">
        <v>7251</v>
      </c>
      <c r="E2201" s="14" t="s">
        <v>5059</v>
      </c>
      <c r="F2201" s="14" t="e" vm="4">
        <v>#VALUE!</v>
      </c>
      <c r="G2201" s="2" t="str">
        <f>_xlfn.XLOOKUP(E2201,missing_cities!$Q$2:$Q$56,missing_cities!$R$2:$R$56,"Not Found",0)</f>
        <v>Thailand</v>
      </c>
      <c r="H2201" t="str">
        <f>_xlfn.XLOOKUP(E2201,missing_cities!$Q$2:$Q$56,missing_cities!$S$2:$S$56,"Not Found",0)</f>
        <v>Asia</v>
      </c>
      <c r="I2201" t="s">
        <v>1684</v>
      </c>
      <c r="J2201" s="15">
        <v>0.14000000000000001</v>
      </c>
      <c r="K2201" s="1">
        <v>45862</v>
      </c>
      <c r="L2201" s="15" t="str">
        <f t="shared" si="68"/>
        <v>9.00-21.00</v>
      </c>
      <c r="M2201" s="16">
        <f t="shared" si="69"/>
        <v>12</v>
      </c>
      <c r="N2201" s="15">
        <v>18.100000000000001</v>
      </c>
      <c r="O2201" s="15">
        <v>15</v>
      </c>
      <c r="P2201" t="s">
        <v>20</v>
      </c>
      <c r="Q2201">
        <v>350</v>
      </c>
      <c r="R2201" t="s">
        <v>48</v>
      </c>
      <c r="S2201">
        <v>2016</v>
      </c>
      <c r="T2201" t="s">
        <v>22</v>
      </c>
      <c r="U2201" s="15">
        <v>4.7</v>
      </c>
      <c r="V2201" s="15">
        <v>10</v>
      </c>
      <c r="W2201" t="s">
        <v>27</v>
      </c>
    </row>
    <row r="2202" spans="1:23">
      <c r="A2202" t="s">
        <v>2246</v>
      </c>
      <c r="B2202">
        <v>19.568667999999999</v>
      </c>
      <c r="C2202" s="15">
        <v>-99.032571000000004</v>
      </c>
      <c r="D2202" s="2" t="s">
        <v>7252</v>
      </c>
      <c r="E2202" s="14" t="s">
        <v>5119</v>
      </c>
      <c r="F2202" s="14" t="e" vm="13">
        <v>#VALUE!</v>
      </c>
      <c r="G2202" s="2" t="str">
        <f>_xlfn.XLOOKUP(E2202,missing_cities!$Q$2:$Q$56,missing_cities!$R$2:$R$56,"Not Found",0)</f>
        <v>Mexico</v>
      </c>
      <c r="H2202" t="str">
        <f>_xlfn.XLOOKUP(E2202,missing_cities!$Q$2:$Q$56,missing_cities!$S$2:$S$56,"Not Found",0)</f>
        <v>North America</v>
      </c>
      <c r="I2202" t="s">
        <v>1684</v>
      </c>
      <c r="J2202" s="15">
        <v>0.1</v>
      </c>
      <c r="K2202" t="s">
        <v>34</v>
      </c>
      <c r="L2202" s="15" t="str">
        <f t="shared" si="68"/>
        <v>6:00-22:00</v>
      </c>
      <c r="M2202" s="16">
        <f t="shared" si="69"/>
        <v>0.67</v>
      </c>
      <c r="N2202" s="15">
        <v>3.29</v>
      </c>
      <c r="O2202" s="15">
        <v>61</v>
      </c>
      <c r="P2202" t="s">
        <v>29</v>
      </c>
      <c r="Q2202">
        <v>350</v>
      </c>
      <c r="R2202" t="s">
        <v>67</v>
      </c>
      <c r="S2202">
        <v>2012</v>
      </c>
      <c r="T2202" t="s">
        <v>31</v>
      </c>
      <c r="U2202" s="15">
        <v>3.6</v>
      </c>
      <c r="V2202" s="15">
        <v>10</v>
      </c>
      <c r="W2202" t="s">
        <v>27</v>
      </c>
    </row>
    <row r="2203" spans="1:23">
      <c r="A2203" t="s">
        <v>2247</v>
      </c>
      <c r="B2203">
        <v>18.924582000000001</v>
      </c>
      <c r="C2203" s="15">
        <v>72.997887000000006</v>
      </c>
      <c r="D2203" s="2" t="s">
        <v>7253</v>
      </c>
      <c r="E2203" s="14" t="s">
        <v>5079</v>
      </c>
      <c r="F2203" s="14" t="e" vm="11">
        <v>#VALUE!</v>
      </c>
      <c r="G2203" s="2" t="str">
        <f>_xlfn.XLOOKUP(E2203,missing_cities!$Q$2:$Q$56,missing_cities!$R$2:$R$56,"Not Found",0)</f>
        <v>India</v>
      </c>
      <c r="H2203" t="str">
        <f>_xlfn.XLOOKUP(E2203,missing_cities!$Q$2:$Q$56,missing_cities!$S$2:$S$56,"Not Found",0)</f>
        <v>Asia</v>
      </c>
      <c r="I2203" t="s">
        <v>1684</v>
      </c>
      <c r="J2203" s="15">
        <v>0.23</v>
      </c>
      <c r="K2203" t="s">
        <v>34</v>
      </c>
      <c r="L2203" s="15" t="str">
        <f t="shared" si="68"/>
        <v>6:00-22:00</v>
      </c>
      <c r="M2203" s="16">
        <f t="shared" si="69"/>
        <v>0.67</v>
      </c>
      <c r="N2203" s="15">
        <v>7.63</v>
      </c>
      <c r="O2203" s="15">
        <v>95</v>
      </c>
      <c r="P2203" t="s">
        <v>20</v>
      </c>
      <c r="Q2203">
        <v>50</v>
      </c>
      <c r="R2203" t="s">
        <v>42</v>
      </c>
      <c r="S2203">
        <v>2017</v>
      </c>
      <c r="T2203" t="s">
        <v>31</v>
      </c>
      <c r="U2203" s="15">
        <v>3.5</v>
      </c>
      <c r="V2203" s="15">
        <v>9</v>
      </c>
      <c r="W2203" t="s">
        <v>32</v>
      </c>
    </row>
    <row r="2204" spans="1:23">
      <c r="A2204" t="s">
        <v>2248</v>
      </c>
      <c r="B2204">
        <v>18.964283000000002</v>
      </c>
      <c r="C2204" s="15">
        <v>72.805565000000001</v>
      </c>
      <c r="D2204" s="2" t="s">
        <v>7254</v>
      </c>
      <c r="E2204" s="14" t="s">
        <v>5079</v>
      </c>
      <c r="F2204" s="14" t="e" vm="11">
        <v>#VALUE!</v>
      </c>
      <c r="G2204" s="2" t="str">
        <f>_xlfn.XLOOKUP(E2204,missing_cities!$Q$2:$Q$56,missing_cities!$R$2:$R$56,"Not Found",0)</f>
        <v>India</v>
      </c>
      <c r="H2204" t="str">
        <f>_xlfn.XLOOKUP(E2204,missing_cities!$Q$2:$Q$56,missing_cities!$S$2:$S$56,"Not Found",0)</f>
        <v>Asia</v>
      </c>
      <c r="I2204" t="s">
        <v>1684</v>
      </c>
      <c r="J2204" s="15">
        <v>0.28999999999999998</v>
      </c>
      <c r="K2204" s="1">
        <v>45862</v>
      </c>
      <c r="L2204" s="15" t="str">
        <f t="shared" si="68"/>
        <v>9.00-21.00</v>
      </c>
      <c r="M2204" s="16">
        <f t="shared" si="69"/>
        <v>12</v>
      </c>
      <c r="N2204" s="15">
        <v>17.45</v>
      </c>
      <c r="O2204" s="15">
        <v>58</v>
      </c>
      <c r="P2204" t="s">
        <v>37</v>
      </c>
      <c r="Q2204">
        <v>50</v>
      </c>
      <c r="R2204" t="s">
        <v>132</v>
      </c>
      <c r="S2204">
        <v>2013</v>
      </c>
      <c r="T2204" t="s">
        <v>22</v>
      </c>
      <c r="U2204" s="15">
        <v>4.5</v>
      </c>
      <c r="V2204" s="15">
        <v>2</v>
      </c>
      <c r="W2204" t="s">
        <v>27</v>
      </c>
    </row>
    <row r="2205" spans="1:23">
      <c r="A2205" t="s">
        <v>2249</v>
      </c>
      <c r="B2205">
        <v>19.191936999999999</v>
      </c>
      <c r="C2205" s="15">
        <v>72.876199999999997</v>
      </c>
      <c r="D2205" s="2" t="s">
        <v>7255</v>
      </c>
      <c r="E2205" s="14" t="s">
        <v>5079</v>
      </c>
      <c r="F2205" s="14" t="e" vm="11">
        <v>#VALUE!</v>
      </c>
      <c r="G2205" s="2" t="str">
        <f>_xlfn.XLOOKUP(E2205,missing_cities!$Q$2:$Q$56,missing_cities!$R$2:$R$56,"Not Found",0)</f>
        <v>India</v>
      </c>
      <c r="H2205" t="str">
        <f>_xlfn.XLOOKUP(E2205,missing_cities!$Q$2:$Q$56,missing_cities!$S$2:$S$56,"Not Found",0)</f>
        <v>Asia</v>
      </c>
      <c r="I2205" t="s">
        <v>1684</v>
      </c>
      <c r="J2205" s="15">
        <v>0.19</v>
      </c>
      <c r="K2205" t="s">
        <v>19</v>
      </c>
      <c r="L2205" s="15" t="str">
        <f t="shared" si="68"/>
        <v>9:00-18:00</v>
      </c>
      <c r="M2205" s="16">
        <f t="shared" si="69"/>
        <v>0.37</v>
      </c>
      <c r="N2205" s="15">
        <v>9.8800000000000008</v>
      </c>
      <c r="O2205" s="15">
        <v>75</v>
      </c>
      <c r="P2205" t="s">
        <v>29</v>
      </c>
      <c r="Q2205">
        <v>50</v>
      </c>
      <c r="R2205" t="s">
        <v>21</v>
      </c>
      <c r="S2205">
        <v>2023</v>
      </c>
      <c r="T2205" t="s">
        <v>31</v>
      </c>
      <c r="U2205" s="15">
        <v>3.3</v>
      </c>
      <c r="V2205" s="15">
        <v>2</v>
      </c>
      <c r="W2205" t="s">
        <v>23</v>
      </c>
    </row>
    <row r="2206" spans="1:23">
      <c r="A2206" t="s">
        <v>2250</v>
      </c>
      <c r="B2206">
        <v>34.164724999999997</v>
      </c>
      <c r="C2206" s="15">
        <v>-118.38453</v>
      </c>
      <c r="D2206" s="2" t="s">
        <v>7256</v>
      </c>
      <c r="E2206" s="14" t="s">
        <v>5111</v>
      </c>
      <c r="F2206" s="14" t="e" vm="5">
        <v>#VALUE!</v>
      </c>
      <c r="G2206" s="2" t="str">
        <f>_xlfn.XLOOKUP(E2206,missing_cities!$Q$2:$Q$56,missing_cities!$R$2:$R$56,"Not Found",0)</f>
        <v>United States</v>
      </c>
      <c r="H2206" t="str">
        <f>_xlfn.XLOOKUP(E2206,missing_cities!$Q$2:$Q$56,missing_cities!$S$2:$S$56,"Not Found",0)</f>
        <v>North America</v>
      </c>
      <c r="I2206" t="s">
        <v>1684</v>
      </c>
      <c r="J2206" s="15">
        <v>0.32</v>
      </c>
      <c r="K2206" s="1">
        <v>45862</v>
      </c>
      <c r="L2206" s="15" t="str">
        <f t="shared" si="68"/>
        <v>9.00-21.00</v>
      </c>
      <c r="M2206" s="16">
        <f t="shared" si="69"/>
        <v>12</v>
      </c>
      <c r="N2206" s="15">
        <v>14.68</v>
      </c>
      <c r="O2206" s="15">
        <v>70</v>
      </c>
      <c r="P2206" t="s">
        <v>29</v>
      </c>
      <c r="Q2206">
        <v>50</v>
      </c>
      <c r="R2206" t="s">
        <v>81</v>
      </c>
      <c r="S2206">
        <v>2016</v>
      </c>
      <c r="T2206" t="s">
        <v>22</v>
      </c>
      <c r="U2206" s="15">
        <v>3.4</v>
      </c>
      <c r="V2206" s="15">
        <v>10</v>
      </c>
      <c r="W2206" t="s">
        <v>27</v>
      </c>
    </row>
    <row r="2207" spans="1:23">
      <c r="A2207" t="s">
        <v>2251</v>
      </c>
      <c r="B2207">
        <v>13.832307999999999</v>
      </c>
      <c r="C2207" s="15">
        <v>100.585172</v>
      </c>
      <c r="D2207" s="2" t="s">
        <v>7257</v>
      </c>
      <c r="E2207" s="14" t="s">
        <v>5059</v>
      </c>
      <c r="F2207" s="14" t="e" vm="4">
        <v>#VALUE!</v>
      </c>
      <c r="G2207" s="2" t="str">
        <f>_xlfn.XLOOKUP(E2207,missing_cities!$Q$2:$Q$56,missing_cities!$R$2:$R$56,"Not Found",0)</f>
        <v>Thailand</v>
      </c>
      <c r="H2207" t="str">
        <f>_xlfn.XLOOKUP(E2207,missing_cities!$Q$2:$Q$56,missing_cities!$S$2:$S$56,"Not Found",0)</f>
        <v>Asia</v>
      </c>
      <c r="I2207" t="s">
        <v>1684</v>
      </c>
      <c r="J2207" s="15">
        <v>0.47</v>
      </c>
      <c r="K2207" t="s">
        <v>19</v>
      </c>
      <c r="L2207" s="15" t="str">
        <f t="shared" si="68"/>
        <v>9:00-18:00</v>
      </c>
      <c r="M2207" s="16">
        <f t="shared" si="69"/>
        <v>0.37</v>
      </c>
      <c r="N2207" s="15">
        <v>19.61</v>
      </c>
      <c r="O2207" s="15">
        <v>47</v>
      </c>
      <c r="P2207" t="s">
        <v>29</v>
      </c>
      <c r="Q2207">
        <v>50</v>
      </c>
      <c r="R2207" t="s">
        <v>67</v>
      </c>
      <c r="S2207">
        <v>2021</v>
      </c>
      <c r="T2207" t="s">
        <v>22</v>
      </c>
      <c r="U2207" s="15">
        <v>3.8</v>
      </c>
      <c r="V2207" s="15">
        <v>8</v>
      </c>
      <c r="W2207" t="s">
        <v>27</v>
      </c>
    </row>
    <row r="2208" spans="1:23">
      <c r="A2208" t="s">
        <v>2252</v>
      </c>
      <c r="B2208">
        <v>13.840795999999999</v>
      </c>
      <c r="C2208" s="15">
        <v>100.416977</v>
      </c>
      <c r="D2208" s="2" t="s">
        <v>7258</v>
      </c>
      <c r="E2208" s="14" t="s">
        <v>5059</v>
      </c>
      <c r="F2208" s="14" t="e" vm="4">
        <v>#VALUE!</v>
      </c>
      <c r="G2208" s="2" t="str">
        <f>_xlfn.XLOOKUP(E2208,missing_cities!$Q$2:$Q$56,missing_cities!$R$2:$R$56,"Not Found",0)</f>
        <v>Thailand</v>
      </c>
      <c r="H2208" t="str">
        <f>_xlfn.XLOOKUP(E2208,missing_cities!$Q$2:$Q$56,missing_cities!$S$2:$S$56,"Not Found",0)</f>
        <v>Asia</v>
      </c>
      <c r="I2208" t="s">
        <v>1684</v>
      </c>
      <c r="J2208" s="15">
        <v>0.46</v>
      </c>
      <c r="K2208" s="1">
        <v>45862</v>
      </c>
      <c r="L2208" s="15" t="str">
        <f t="shared" si="68"/>
        <v>9.00-21.00</v>
      </c>
      <c r="M2208" s="16">
        <f t="shared" si="69"/>
        <v>12</v>
      </c>
      <c r="N2208" s="15">
        <v>8.92</v>
      </c>
      <c r="O2208" s="15">
        <v>86</v>
      </c>
      <c r="P2208" t="s">
        <v>25</v>
      </c>
      <c r="Q2208">
        <v>150</v>
      </c>
      <c r="R2208" t="s">
        <v>21</v>
      </c>
      <c r="S2208">
        <v>2010</v>
      </c>
      <c r="T2208" t="s">
        <v>22</v>
      </c>
      <c r="U2208" s="15">
        <v>3.9</v>
      </c>
      <c r="V2208" s="15">
        <v>5</v>
      </c>
      <c r="W2208" t="s">
        <v>32</v>
      </c>
    </row>
    <row r="2209" spans="1:23">
      <c r="A2209" t="s">
        <v>2253</v>
      </c>
      <c r="B2209">
        <v>37.658296999999997</v>
      </c>
      <c r="C2209" s="15">
        <v>126.997373</v>
      </c>
      <c r="D2209" s="2" t="s">
        <v>7259</v>
      </c>
      <c r="E2209" s="14" t="s">
        <v>5063</v>
      </c>
      <c r="F2209" s="14" t="e" vm="6">
        <v>#VALUE!</v>
      </c>
      <c r="G2209" s="2" t="str">
        <f>_xlfn.XLOOKUP(E2209,missing_cities!$Q$2:$Q$56,missing_cities!$R$2:$R$56,"Not Found",0)</f>
        <v>South Korea</v>
      </c>
      <c r="H2209" t="str">
        <f>_xlfn.XLOOKUP(E2209,missing_cities!$Q$2:$Q$56,missing_cities!$S$2:$S$56,"Not Found",0)</f>
        <v>Asia</v>
      </c>
      <c r="I2209" t="s">
        <v>1684</v>
      </c>
      <c r="J2209" s="15">
        <v>0.11</v>
      </c>
      <c r="K2209" t="s">
        <v>34</v>
      </c>
      <c r="L2209" s="15" t="str">
        <f t="shared" si="68"/>
        <v>6:00-22:00</v>
      </c>
      <c r="M2209" s="16">
        <f t="shared" si="69"/>
        <v>0.67</v>
      </c>
      <c r="N2209" s="15">
        <v>15.65</v>
      </c>
      <c r="O2209" s="15">
        <v>78</v>
      </c>
      <c r="P2209" t="s">
        <v>20</v>
      </c>
      <c r="Q2209">
        <v>350</v>
      </c>
      <c r="R2209" t="s">
        <v>97</v>
      </c>
      <c r="S2209">
        <v>2021</v>
      </c>
      <c r="T2209" t="s">
        <v>22</v>
      </c>
      <c r="U2209" s="15">
        <v>4.0999999999999996</v>
      </c>
      <c r="V2209" s="15">
        <v>10</v>
      </c>
      <c r="W2209" t="s">
        <v>27</v>
      </c>
    </row>
    <row r="2210" spans="1:23">
      <c r="A2210" t="s">
        <v>2254</v>
      </c>
      <c r="B2210">
        <v>-23.566638999999999</v>
      </c>
      <c r="C2210" s="15">
        <v>-46.54522</v>
      </c>
      <c r="D2210" s="2" t="s">
        <v>7260</v>
      </c>
      <c r="E2210" s="14" t="s">
        <v>5067</v>
      </c>
      <c r="F2210" s="14" t="e" vm="7">
        <v>#VALUE!</v>
      </c>
      <c r="G2210" s="2" t="str">
        <f>_xlfn.XLOOKUP(E2210,missing_cities!$Q$2:$Q$56,missing_cities!$R$2:$R$56,"Not Found",0)</f>
        <v>Brazil</v>
      </c>
      <c r="H2210" t="str">
        <f>_xlfn.XLOOKUP(E2210,missing_cities!$Q$2:$Q$56,missing_cities!$S$2:$S$56,"Not Found",0)</f>
        <v>South America</v>
      </c>
      <c r="I2210" t="s">
        <v>1684</v>
      </c>
      <c r="J2210" s="15">
        <v>0.38</v>
      </c>
      <c r="K2210" s="1">
        <v>45862</v>
      </c>
      <c r="L2210" s="15" t="str">
        <f t="shared" si="68"/>
        <v>9.00-21.00</v>
      </c>
      <c r="M2210" s="16">
        <f t="shared" si="69"/>
        <v>12</v>
      </c>
      <c r="N2210" s="15">
        <v>10.02</v>
      </c>
      <c r="O2210" s="15">
        <v>37</v>
      </c>
      <c r="P2210" t="s">
        <v>20</v>
      </c>
      <c r="Q2210">
        <v>350</v>
      </c>
      <c r="R2210" t="s">
        <v>26</v>
      </c>
      <c r="S2210">
        <v>2016</v>
      </c>
      <c r="T2210" t="s">
        <v>22</v>
      </c>
      <c r="U2210" s="15">
        <v>3.1</v>
      </c>
      <c r="V2210" s="15">
        <v>9</v>
      </c>
      <c r="W2210" t="s">
        <v>23</v>
      </c>
    </row>
    <row r="2211" spans="1:23">
      <c r="A2211" t="s">
        <v>2255</v>
      </c>
      <c r="B2211">
        <v>46.441566999999999</v>
      </c>
      <c r="C2211" s="15">
        <v>-63.422570999999998</v>
      </c>
      <c r="D2211" s="2" t="s">
        <v>7261</v>
      </c>
      <c r="E2211" s="14" t="str">
        <f>_xlfn.XLOOKUP(C2211,missing_cities!B:B,missing_cities!C:C,"Not Found",0)</f>
        <v>Hope River</v>
      </c>
      <c r="F2211" s="14" t="s">
        <v>10097</v>
      </c>
      <c r="G2211" s="2" t="str">
        <f>_xlfn.XLOOKUP(E2211,missing_cities!$Q$2:$Q$56,missing_cities!$R$2:$R$56,"Not Found",0)</f>
        <v>(Unclear)</v>
      </c>
      <c r="H2211" t="str">
        <f>_xlfn.XLOOKUP(E2211,missing_cities!$Q$2:$Q$56,missing_cities!$S$2:$S$56,"Not Found",0)</f>
        <v>(Unclear)</v>
      </c>
      <c r="I2211" t="s">
        <v>1684</v>
      </c>
      <c r="J2211" s="15">
        <v>0.4</v>
      </c>
      <c r="K2211" t="s">
        <v>34</v>
      </c>
      <c r="L2211" s="15" t="str">
        <f t="shared" si="68"/>
        <v>6:00-22:00</v>
      </c>
      <c r="M2211" s="16">
        <f t="shared" si="69"/>
        <v>0.67</v>
      </c>
      <c r="N2211" s="15">
        <v>14.49</v>
      </c>
      <c r="O2211" s="15">
        <v>91</v>
      </c>
      <c r="P2211" t="s">
        <v>20</v>
      </c>
      <c r="Q2211">
        <v>50</v>
      </c>
      <c r="R2211" t="s">
        <v>42</v>
      </c>
      <c r="S2211">
        <v>2019</v>
      </c>
      <c r="T2211" t="s">
        <v>22</v>
      </c>
      <c r="U2211" s="15">
        <v>3.5</v>
      </c>
      <c r="V2211" s="15">
        <v>7</v>
      </c>
      <c r="W2211" t="s">
        <v>27</v>
      </c>
    </row>
    <row r="2212" spans="1:23">
      <c r="A2212" t="s">
        <v>2256</v>
      </c>
      <c r="B2212">
        <v>37.542575999999997</v>
      </c>
      <c r="C2212" s="15">
        <v>126.963103</v>
      </c>
      <c r="D2212" s="2" t="s">
        <v>7262</v>
      </c>
      <c r="E2212" s="14" t="s">
        <v>5063</v>
      </c>
      <c r="F2212" s="14" t="e" vm="6">
        <v>#VALUE!</v>
      </c>
      <c r="G2212" s="2" t="str">
        <f>_xlfn.XLOOKUP(E2212,missing_cities!$Q$2:$Q$56,missing_cities!$R$2:$R$56,"Not Found",0)</f>
        <v>South Korea</v>
      </c>
      <c r="H2212" t="str">
        <f>_xlfn.XLOOKUP(E2212,missing_cities!$Q$2:$Q$56,missing_cities!$S$2:$S$56,"Not Found",0)</f>
        <v>Asia</v>
      </c>
      <c r="I2212" t="s">
        <v>1684</v>
      </c>
      <c r="J2212" s="15">
        <v>0.11</v>
      </c>
      <c r="K2212" t="s">
        <v>34</v>
      </c>
      <c r="L2212" s="15" t="str">
        <f t="shared" si="68"/>
        <v>6:00-22:00</v>
      </c>
      <c r="M2212" s="16">
        <f t="shared" si="69"/>
        <v>0.67</v>
      </c>
      <c r="N2212" s="15">
        <v>4.13</v>
      </c>
      <c r="O2212" s="15">
        <v>70</v>
      </c>
      <c r="P2212" t="s">
        <v>39</v>
      </c>
      <c r="Q2212">
        <v>350</v>
      </c>
      <c r="R2212" t="s">
        <v>48</v>
      </c>
      <c r="S2212">
        <v>2013</v>
      </c>
      <c r="T2212" t="s">
        <v>22</v>
      </c>
      <c r="U2212" s="15">
        <v>4</v>
      </c>
      <c r="V2212" s="15">
        <v>1</v>
      </c>
      <c r="W2212" t="s">
        <v>32</v>
      </c>
    </row>
    <row r="2213" spans="1:23">
      <c r="A2213" t="s">
        <v>2257</v>
      </c>
      <c r="B2213">
        <v>37.608479000000003</v>
      </c>
      <c r="C2213" s="15">
        <v>126.956881</v>
      </c>
      <c r="D2213" s="2" t="s">
        <v>7263</v>
      </c>
      <c r="E2213" s="14" t="s">
        <v>5063</v>
      </c>
      <c r="F2213" s="14" t="e" vm="6">
        <v>#VALUE!</v>
      </c>
      <c r="G2213" s="2" t="str">
        <f>_xlfn.XLOOKUP(E2213,missing_cities!$Q$2:$Q$56,missing_cities!$R$2:$R$56,"Not Found",0)</f>
        <v>South Korea</v>
      </c>
      <c r="H2213" t="str">
        <f>_xlfn.XLOOKUP(E2213,missing_cities!$Q$2:$Q$56,missing_cities!$S$2:$S$56,"Not Found",0)</f>
        <v>Asia</v>
      </c>
      <c r="I2213" t="s">
        <v>1684</v>
      </c>
      <c r="J2213" s="15">
        <v>0.4</v>
      </c>
      <c r="K2213" t="s">
        <v>34</v>
      </c>
      <c r="L2213" s="15" t="str">
        <f t="shared" si="68"/>
        <v>6:00-22:00</v>
      </c>
      <c r="M2213" s="16">
        <f t="shared" si="69"/>
        <v>0.67</v>
      </c>
      <c r="N2213" s="15">
        <v>5.88</v>
      </c>
      <c r="O2213" s="15">
        <v>96</v>
      </c>
      <c r="P2213" t="s">
        <v>39</v>
      </c>
      <c r="Q2213">
        <v>22</v>
      </c>
      <c r="R2213" t="s">
        <v>26</v>
      </c>
      <c r="S2213">
        <v>2018</v>
      </c>
      <c r="T2213" t="s">
        <v>22</v>
      </c>
      <c r="U2213" s="15">
        <v>3.6</v>
      </c>
      <c r="V2213" s="15">
        <v>9</v>
      </c>
      <c r="W2213" t="s">
        <v>23</v>
      </c>
    </row>
    <row r="2214" spans="1:23">
      <c r="A2214" t="s">
        <v>2258</v>
      </c>
      <c r="B2214">
        <v>25.295527</v>
      </c>
      <c r="C2214" s="15">
        <v>55.280189</v>
      </c>
      <c r="D2214" s="2" t="s">
        <v>7264</v>
      </c>
      <c r="E2214" s="14" t="s">
        <v>5076</v>
      </c>
      <c r="F2214" s="14" t="e" vm="10">
        <v>#VALUE!</v>
      </c>
      <c r="G2214" s="2" t="str">
        <f>_xlfn.XLOOKUP(E2214,missing_cities!$Q$2:$Q$56,missing_cities!$R$2:$R$56,"Not Found",0)</f>
        <v>United Arab Emirates</v>
      </c>
      <c r="H2214" t="str">
        <f>_xlfn.XLOOKUP(E2214,missing_cities!$Q$2:$Q$56,missing_cities!$S$2:$S$56,"Not Found",0)</f>
        <v>Asia</v>
      </c>
      <c r="I2214" t="s">
        <v>1684</v>
      </c>
      <c r="J2214" s="15">
        <v>0.37</v>
      </c>
      <c r="K2214" s="1">
        <v>45862</v>
      </c>
      <c r="L2214" s="15" t="str">
        <f t="shared" si="68"/>
        <v>9.00-21.00</v>
      </c>
      <c r="M2214" s="16">
        <f t="shared" si="69"/>
        <v>12</v>
      </c>
      <c r="N2214" s="15">
        <v>19.440000000000001</v>
      </c>
      <c r="O2214" s="15">
        <v>82</v>
      </c>
      <c r="P2214" t="s">
        <v>29</v>
      </c>
      <c r="Q2214">
        <v>22</v>
      </c>
      <c r="R2214" t="s">
        <v>42</v>
      </c>
      <c r="S2214">
        <v>2021</v>
      </c>
      <c r="T2214" t="s">
        <v>31</v>
      </c>
      <c r="U2214" s="15">
        <v>4.0999999999999996</v>
      </c>
      <c r="V2214" s="15">
        <v>3</v>
      </c>
      <c r="W2214" t="s">
        <v>32</v>
      </c>
    </row>
    <row r="2215" spans="1:23">
      <c r="A2215" t="s">
        <v>2259</v>
      </c>
      <c r="B2215">
        <v>55.753785000000001</v>
      </c>
      <c r="C2215" s="15">
        <v>37.691105999999998</v>
      </c>
      <c r="D2215" s="2" t="s">
        <v>7265</v>
      </c>
      <c r="E2215" s="14" t="s">
        <v>5052</v>
      </c>
      <c r="F2215" s="14" t="e" vm="2">
        <v>#VALUE!</v>
      </c>
      <c r="G2215" s="2" t="str">
        <f>_xlfn.XLOOKUP(E2215,missing_cities!$Q$2:$Q$56,missing_cities!$R$2:$R$56,"Not Found",0)</f>
        <v>Russia</v>
      </c>
      <c r="H2215" t="str">
        <f>_xlfn.XLOOKUP(E2215,missing_cities!$Q$2:$Q$56,missing_cities!$S$2:$S$56,"Not Found",0)</f>
        <v>Europe</v>
      </c>
      <c r="I2215" t="s">
        <v>1684</v>
      </c>
      <c r="J2215" s="15">
        <v>0.22</v>
      </c>
      <c r="K2215" t="s">
        <v>34</v>
      </c>
      <c r="L2215" s="15" t="str">
        <f t="shared" si="68"/>
        <v>6:00-22:00</v>
      </c>
      <c r="M2215" s="16">
        <f t="shared" si="69"/>
        <v>0.67</v>
      </c>
      <c r="N2215" s="15">
        <v>9.4499999999999993</v>
      </c>
      <c r="O2215" s="15">
        <v>15</v>
      </c>
      <c r="P2215" t="s">
        <v>39</v>
      </c>
      <c r="Q2215">
        <v>150</v>
      </c>
      <c r="R2215" t="s">
        <v>74</v>
      </c>
      <c r="S2215">
        <v>2012</v>
      </c>
      <c r="T2215" t="s">
        <v>31</v>
      </c>
      <c r="U2215" s="15">
        <v>4</v>
      </c>
      <c r="V2215" s="15">
        <v>10</v>
      </c>
      <c r="W2215" t="s">
        <v>32</v>
      </c>
    </row>
    <row r="2216" spans="1:23">
      <c r="A2216" t="s">
        <v>2260</v>
      </c>
      <c r="B2216">
        <v>39.806120999999997</v>
      </c>
      <c r="C2216" s="15">
        <v>116.43977700000001</v>
      </c>
      <c r="D2216" s="2" t="s">
        <v>7266</v>
      </c>
      <c r="E2216" s="14" t="s">
        <v>5071</v>
      </c>
      <c r="F2216" s="14" t="e" vm="9">
        <v>#VALUE!</v>
      </c>
      <c r="G2216" s="2" t="str">
        <f>_xlfn.XLOOKUP(E2216,missing_cities!$Q$2:$Q$56,missing_cities!$R$2:$R$56,"Not Found",0)</f>
        <v>China</v>
      </c>
      <c r="H2216" t="str">
        <f>_xlfn.XLOOKUP(E2216,missing_cities!$Q$2:$Q$56,missing_cities!$S$2:$S$56,"Not Found",0)</f>
        <v>Asia</v>
      </c>
      <c r="I2216" t="s">
        <v>1684</v>
      </c>
      <c r="J2216" s="15">
        <v>0.36</v>
      </c>
      <c r="K2216" s="1">
        <v>45862</v>
      </c>
      <c r="L2216" s="15" t="str">
        <f t="shared" si="68"/>
        <v>9.00-21.00</v>
      </c>
      <c r="M2216" s="16">
        <f t="shared" si="69"/>
        <v>12</v>
      </c>
      <c r="N2216" s="15">
        <v>4.05</v>
      </c>
      <c r="O2216" s="15">
        <v>76</v>
      </c>
      <c r="P2216" t="s">
        <v>37</v>
      </c>
      <c r="Q2216">
        <v>150</v>
      </c>
      <c r="R2216" t="s">
        <v>21</v>
      </c>
      <c r="S2216">
        <v>2013</v>
      </c>
      <c r="T2216" t="s">
        <v>31</v>
      </c>
      <c r="U2216" s="15">
        <v>4.3</v>
      </c>
      <c r="V2216" s="15">
        <v>10</v>
      </c>
      <c r="W2216" t="s">
        <v>32</v>
      </c>
    </row>
    <row r="2217" spans="1:23">
      <c r="A2217" t="s">
        <v>2261</v>
      </c>
      <c r="B2217">
        <v>13.862803</v>
      </c>
      <c r="C2217" s="15">
        <v>100.41178499999999</v>
      </c>
      <c r="D2217" s="2" t="s">
        <v>7267</v>
      </c>
      <c r="E2217" s="14" t="s">
        <v>5059</v>
      </c>
      <c r="F2217" s="14" t="e" vm="4">
        <v>#VALUE!</v>
      </c>
      <c r="G2217" s="2" t="str">
        <f>_xlfn.XLOOKUP(E2217,missing_cities!$Q$2:$Q$56,missing_cities!$R$2:$R$56,"Not Found",0)</f>
        <v>Thailand</v>
      </c>
      <c r="H2217" t="str">
        <f>_xlfn.XLOOKUP(E2217,missing_cities!$Q$2:$Q$56,missing_cities!$S$2:$S$56,"Not Found",0)</f>
        <v>Asia</v>
      </c>
      <c r="I2217" t="s">
        <v>1684</v>
      </c>
      <c r="J2217" s="15">
        <v>0.25</v>
      </c>
      <c r="K2217" t="s">
        <v>19</v>
      </c>
      <c r="L2217" s="15" t="str">
        <f t="shared" si="68"/>
        <v>9:00-18:00</v>
      </c>
      <c r="M2217" s="16">
        <f t="shared" si="69"/>
        <v>0.37</v>
      </c>
      <c r="N2217" s="15">
        <v>17.12</v>
      </c>
      <c r="O2217" s="15">
        <v>32</v>
      </c>
      <c r="P2217" t="s">
        <v>39</v>
      </c>
      <c r="Q2217">
        <v>22</v>
      </c>
      <c r="R2217" t="s">
        <v>21</v>
      </c>
      <c r="S2217">
        <v>2010</v>
      </c>
      <c r="T2217" t="s">
        <v>22</v>
      </c>
      <c r="U2217" s="15">
        <v>3.5</v>
      </c>
      <c r="V2217" s="15">
        <v>8</v>
      </c>
      <c r="W2217" t="s">
        <v>27</v>
      </c>
    </row>
    <row r="2218" spans="1:23">
      <c r="A2218" t="s">
        <v>2262</v>
      </c>
      <c r="B2218">
        <v>34.166528</v>
      </c>
      <c r="C2218" s="15">
        <v>-118.340638</v>
      </c>
      <c r="D2218" s="2" t="s">
        <v>7268</v>
      </c>
      <c r="E2218" s="14" t="s">
        <v>5111</v>
      </c>
      <c r="F2218" s="14" t="e" vm="5">
        <v>#VALUE!</v>
      </c>
      <c r="G2218" s="2" t="str">
        <f>_xlfn.XLOOKUP(E2218,missing_cities!$Q$2:$Q$56,missing_cities!$R$2:$R$56,"Not Found",0)</f>
        <v>United States</v>
      </c>
      <c r="H2218" t="str">
        <f>_xlfn.XLOOKUP(E2218,missing_cities!$Q$2:$Q$56,missing_cities!$S$2:$S$56,"Not Found",0)</f>
        <v>North America</v>
      </c>
      <c r="I2218" t="s">
        <v>1684</v>
      </c>
      <c r="J2218" s="15">
        <v>0.19</v>
      </c>
      <c r="K2218" t="s">
        <v>34</v>
      </c>
      <c r="L2218" s="15" t="str">
        <f t="shared" si="68"/>
        <v>6:00-22:00</v>
      </c>
      <c r="M2218" s="16">
        <f t="shared" si="69"/>
        <v>0.67</v>
      </c>
      <c r="N2218" s="15">
        <v>2.93</v>
      </c>
      <c r="O2218" s="15">
        <v>24</v>
      </c>
      <c r="P2218" t="s">
        <v>39</v>
      </c>
      <c r="Q2218">
        <v>50</v>
      </c>
      <c r="R2218" t="s">
        <v>132</v>
      </c>
      <c r="S2218">
        <v>2020</v>
      </c>
      <c r="T2218" t="s">
        <v>22</v>
      </c>
      <c r="U2218" s="15">
        <v>4.7</v>
      </c>
      <c r="V2218" s="15">
        <v>4</v>
      </c>
      <c r="W2218" t="s">
        <v>32</v>
      </c>
    </row>
    <row r="2219" spans="1:23">
      <c r="A2219" t="s">
        <v>2263</v>
      </c>
      <c r="B2219">
        <v>-26.993490999999999</v>
      </c>
      <c r="C2219" s="15">
        <v>-141.98362700000001</v>
      </c>
      <c r="D2219" s="2" t="s">
        <v>7269</v>
      </c>
      <c r="E2219" s="14" t="str">
        <f>_xlfn.XLOOKUP(C2219,missing_cities!B:B,missing_cities!C:C,"Not Found",0)</f>
        <v>Error</v>
      </c>
      <c r="F2219" s="14" t="s">
        <v>9987</v>
      </c>
      <c r="G2219" s="2" t="str">
        <f>_xlfn.XLOOKUP(E2219,missing_cities!$Q$2:$Q$56,missing_cities!$R$2:$R$56,"Not Found",0)</f>
        <v>Error</v>
      </c>
      <c r="H2219" t="str">
        <f>_xlfn.XLOOKUP(E2219,missing_cities!$Q$2:$Q$56,missing_cities!$S$2:$S$56,"Not Found",0)</f>
        <v>Error</v>
      </c>
      <c r="I2219" t="s">
        <v>1684</v>
      </c>
      <c r="J2219" s="15">
        <v>0.41</v>
      </c>
      <c r="K2219" s="1">
        <v>45862</v>
      </c>
      <c r="L2219" s="15" t="str">
        <f t="shared" si="68"/>
        <v>9.00-21.00</v>
      </c>
      <c r="M2219" s="16">
        <f t="shared" si="69"/>
        <v>12</v>
      </c>
      <c r="N2219" s="15">
        <v>11.8</v>
      </c>
      <c r="O2219" s="15">
        <v>54</v>
      </c>
      <c r="P2219" t="s">
        <v>37</v>
      </c>
      <c r="Q2219">
        <v>350</v>
      </c>
      <c r="R2219" t="s">
        <v>26</v>
      </c>
      <c r="S2219">
        <v>2022</v>
      </c>
      <c r="T2219" t="s">
        <v>22</v>
      </c>
      <c r="U2219" s="15">
        <v>4.5999999999999996</v>
      </c>
      <c r="V2219" s="15">
        <v>6</v>
      </c>
      <c r="W2219" t="s">
        <v>32</v>
      </c>
    </row>
    <row r="2220" spans="1:23">
      <c r="A2220" t="s">
        <v>2264</v>
      </c>
      <c r="B2220">
        <v>34.170313999999998</v>
      </c>
      <c r="C2220" s="15">
        <v>-118.25586300000001</v>
      </c>
      <c r="D2220" s="2" t="s">
        <v>7270</v>
      </c>
      <c r="E2220" s="14" t="s">
        <v>5111</v>
      </c>
      <c r="F2220" s="14" t="e" vm="5">
        <v>#VALUE!</v>
      </c>
      <c r="G2220" s="2" t="str">
        <f>_xlfn.XLOOKUP(E2220,missing_cities!$Q$2:$Q$56,missing_cities!$R$2:$R$56,"Not Found",0)</f>
        <v>United States</v>
      </c>
      <c r="H2220" t="str">
        <f>_xlfn.XLOOKUP(E2220,missing_cities!$Q$2:$Q$56,missing_cities!$S$2:$S$56,"Not Found",0)</f>
        <v>North America</v>
      </c>
      <c r="I2220" t="s">
        <v>1684</v>
      </c>
      <c r="J2220" s="15">
        <v>0.32</v>
      </c>
      <c r="K2220" s="1">
        <v>45862</v>
      </c>
      <c r="L2220" s="15" t="str">
        <f t="shared" si="68"/>
        <v>9.00-21.00</v>
      </c>
      <c r="M2220" s="16">
        <f t="shared" si="69"/>
        <v>12</v>
      </c>
      <c r="N2220" s="15">
        <v>4.82</v>
      </c>
      <c r="O2220" s="15">
        <v>40</v>
      </c>
      <c r="P2220" t="s">
        <v>37</v>
      </c>
      <c r="Q2220">
        <v>350</v>
      </c>
      <c r="R2220" t="s">
        <v>37</v>
      </c>
      <c r="S2220">
        <v>2023</v>
      </c>
      <c r="T2220" t="s">
        <v>22</v>
      </c>
      <c r="U2220" s="15">
        <v>3.1</v>
      </c>
      <c r="V2220" s="15">
        <v>2</v>
      </c>
      <c r="W2220" t="s">
        <v>32</v>
      </c>
    </row>
    <row r="2221" spans="1:23">
      <c r="A2221" t="s">
        <v>2265</v>
      </c>
      <c r="B2221">
        <v>52.490957000000002</v>
      </c>
      <c r="C2221" s="15">
        <v>13.466151</v>
      </c>
      <c r="D2221" s="2" t="s">
        <v>7271</v>
      </c>
      <c r="E2221" s="14" t="s">
        <v>5057</v>
      </c>
      <c r="F2221" s="14" t="e" vm="3">
        <v>#VALUE!</v>
      </c>
      <c r="G2221" s="2" t="str">
        <f>_xlfn.XLOOKUP(E2221,missing_cities!$Q$2:$Q$56,missing_cities!$R$2:$R$56,"Not Found",0)</f>
        <v>Germany</v>
      </c>
      <c r="H2221" t="str">
        <f>_xlfn.XLOOKUP(E2221,missing_cities!$Q$2:$Q$56,missing_cities!$S$2:$S$56,"Not Found",0)</f>
        <v>Europe</v>
      </c>
      <c r="I2221" t="s">
        <v>1684</v>
      </c>
      <c r="J2221" s="15">
        <v>0.26</v>
      </c>
      <c r="K2221" s="1">
        <v>45862</v>
      </c>
      <c r="L2221" s="15" t="str">
        <f t="shared" si="68"/>
        <v>9.00-21.00</v>
      </c>
      <c r="M2221" s="16">
        <f t="shared" si="69"/>
        <v>12</v>
      </c>
      <c r="N2221" s="15">
        <v>18.43</v>
      </c>
      <c r="O2221" s="15">
        <v>88</v>
      </c>
      <c r="P2221" t="s">
        <v>39</v>
      </c>
      <c r="Q2221">
        <v>22</v>
      </c>
      <c r="R2221" t="s">
        <v>35</v>
      </c>
      <c r="S2221">
        <v>2014</v>
      </c>
      <c r="T2221" t="s">
        <v>22</v>
      </c>
      <c r="U2221" s="15">
        <v>3.1</v>
      </c>
      <c r="V2221" s="15">
        <v>7</v>
      </c>
      <c r="W2221" t="s">
        <v>27</v>
      </c>
    </row>
    <row r="2222" spans="1:23">
      <c r="A2222" t="s">
        <v>2266</v>
      </c>
      <c r="B2222">
        <v>13.810162</v>
      </c>
      <c r="C2222" s="15">
        <v>100.507777</v>
      </c>
      <c r="D2222" s="2" t="s">
        <v>7272</v>
      </c>
      <c r="E2222" s="14" t="s">
        <v>5059</v>
      </c>
      <c r="F2222" s="14" t="e" vm="4">
        <v>#VALUE!</v>
      </c>
      <c r="G2222" s="2" t="str">
        <f>_xlfn.XLOOKUP(E2222,missing_cities!$Q$2:$Q$56,missing_cities!$R$2:$R$56,"Not Found",0)</f>
        <v>Thailand</v>
      </c>
      <c r="H2222" t="str">
        <f>_xlfn.XLOOKUP(E2222,missing_cities!$Q$2:$Q$56,missing_cities!$S$2:$S$56,"Not Found",0)</f>
        <v>Asia</v>
      </c>
      <c r="I2222" t="s">
        <v>1684</v>
      </c>
      <c r="J2222" s="15">
        <v>0.34</v>
      </c>
      <c r="K2222" s="1">
        <v>45862</v>
      </c>
      <c r="L2222" s="15" t="str">
        <f t="shared" si="68"/>
        <v>9.00-21.00</v>
      </c>
      <c r="M2222" s="16">
        <f t="shared" si="69"/>
        <v>12</v>
      </c>
      <c r="N2222" s="15">
        <v>14.53</v>
      </c>
      <c r="O2222" s="15">
        <v>13</v>
      </c>
      <c r="P2222" t="s">
        <v>39</v>
      </c>
      <c r="Q2222">
        <v>350</v>
      </c>
      <c r="R2222" t="s">
        <v>26</v>
      </c>
      <c r="S2222">
        <v>2022</v>
      </c>
      <c r="T2222" t="s">
        <v>22</v>
      </c>
      <c r="U2222" s="15">
        <v>3.7</v>
      </c>
      <c r="V2222" s="15">
        <v>1</v>
      </c>
      <c r="W2222" t="s">
        <v>27</v>
      </c>
    </row>
    <row r="2223" spans="1:23">
      <c r="A2223" t="s">
        <v>2267</v>
      </c>
      <c r="B2223">
        <v>-85.695299000000006</v>
      </c>
      <c r="C2223" s="15">
        <v>36.497062</v>
      </c>
      <c r="D2223" s="2" t="s">
        <v>7273</v>
      </c>
      <c r="E2223" s="14" t="str">
        <f>_xlfn.XLOOKUP(C2223,missing_cities!B:B,missing_cities!C:C,"Not Found",0)</f>
        <v>Not Found</v>
      </c>
      <c r="F2223" s="14" t="s">
        <v>9990</v>
      </c>
      <c r="G2223" s="2" t="str">
        <f>_xlfn.XLOOKUP(E2223,missing_cities!$Q$2:$Q$56,missing_cities!$R$2:$R$56,"Not Found",0)</f>
        <v>Not Found</v>
      </c>
      <c r="H2223" t="str">
        <f>_xlfn.XLOOKUP(E2223,missing_cities!$Q$2:$Q$56,missing_cities!$S$2:$S$56,"Not Found",0)</f>
        <v>Not Found</v>
      </c>
      <c r="I2223" t="s">
        <v>1684</v>
      </c>
      <c r="J2223" s="15">
        <v>0.27</v>
      </c>
      <c r="K2223" s="1">
        <v>45862</v>
      </c>
      <c r="L2223" s="15" t="str">
        <f t="shared" si="68"/>
        <v>9.00-21.00</v>
      </c>
      <c r="M2223" s="16">
        <f t="shared" si="69"/>
        <v>12</v>
      </c>
      <c r="N2223" s="15">
        <v>5.12</v>
      </c>
      <c r="O2223" s="15">
        <v>12</v>
      </c>
      <c r="P2223" t="s">
        <v>25</v>
      </c>
      <c r="Q2223">
        <v>350</v>
      </c>
      <c r="R2223" t="s">
        <v>26</v>
      </c>
      <c r="S2223">
        <v>2021</v>
      </c>
      <c r="T2223" t="s">
        <v>22</v>
      </c>
      <c r="U2223" s="15">
        <v>3.4</v>
      </c>
      <c r="V2223" s="15">
        <v>2</v>
      </c>
      <c r="W2223" t="s">
        <v>32</v>
      </c>
    </row>
    <row r="2224" spans="1:23">
      <c r="A2224" t="s">
        <v>2268</v>
      </c>
      <c r="B2224">
        <v>-33.744746999999997</v>
      </c>
      <c r="C2224" s="15">
        <v>18.539152999999999</v>
      </c>
      <c r="D2224" s="2" t="s">
        <v>7274</v>
      </c>
      <c r="E2224" s="14" t="s">
        <v>5085</v>
      </c>
      <c r="F2224" s="14" t="e" vm="12">
        <v>#VALUE!</v>
      </c>
      <c r="G2224" s="2" t="str">
        <f>_xlfn.XLOOKUP(E2224,missing_cities!$Q$2:$Q$56,missing_cities!$R$2:$R$56,"Not Found",0)</f>
        <v>South Africa</v>
      </c>
      <c r="H2224" t="str">
        <f>_xlfn.XLOOKUP(E2224,missing_cities!$Q$2:$Q$56,missing_cities!$S$2:$S$56,"Not Found",0)</f>
        <v>Africa</v>
      </c>
      <c r="I2224" t="s">
        <v>1684</v>
      </c>
      <c r="J2224" s="15">
        <v>0.3</v>
      </c>
      <c r="K2224" t="s">
        <v>19</v>
      </c>
      <c r="L2224" s="15" t="str">
        <f t="shared" si="68"/>
        <v>9:00-18:00</v>
      </c>
      <c r="M2224" s="16">
        <f t="shared" si="69"/>
        <v>0.37</v>
      </c>
      <c r="N2224" s="15">
        <v>2.93</v>
      </c>
      <c r="O2224" s="15">
        <v>76</v>
      </c>
      <c r="P2224" t="s">
        <v>25</v>
      </c>
      <c r="Q2224">
        <v>350</v>
      </c>
      <c r="R2224" t="s">
        <v>46</v>
      </c>
      <c r="S2224">
        <v>2018</v>
      </c>
      <c r="T2224" t="s">
        <v>22</v>
      </c>
      <c r="U2224" s="15">
        <v>4.4000000000000004</v>
      </c>
      <c r="V2224" s="15">
        <v>6</v>
      </c>
      <c r="W2224" t="s">
        <v>32</v>
      </c>
    </row>
    <row r="2225" spans="1:23">
      <c r="A2225" t="s">
        <v>2269</v>
      </c>
      <c r="B2225">
        <v>37.736260999999999</v>
      </c>
      <c r="C2225" s="15">
        <v>-122.49486899999999</v>
      </c>
      <c r="D2225" s="2" t="s">
        <v>7275</v>
      </c>
      <c r="E2225" s="14" t="s">
        <v>5061</v>
      </c>
      <c r="F2225" s="14" t="e" vm="5">
        <v>#VALUE!</v>
      </c>
      <c r="G2225" s="2" t="str">
        <f>_xlfn.XLOOKUP(E2225,missing_cities!$Q$2:$Q$56,missing_cities!$R$2:$R$56,"Not Found",0)</f>
        <v>United States</v>
      </c>
      <c r="H2225" t="str">
        <f>_xlfn.XLOOKUP(E2225,missing_cities!$Q$2:$Q$56,missing_cities!$S$2:$S$56,"Not Found",0)</f>
        <v>North America</v>
      </c>
      <c r="I2225" t="s">
        <v>1684</v>
      </c>
      <c r="J2225" s="15">
        <v>0.27</v>
      </c>
      <c r="K2225" t="s">
        <v>34</v>
      </c>
      <c r="L2225" s="15" t="str">
        <f t="shared" si="68"/>
        <v>6:00-22:00</v>
      </c>
      <c r="M2225" s="16">
        <f t="shared" si="69"/>
        <v>0.67</v>
      </c>
      <c r="N2225" s="15">
        <v>13.32</v>
      </c>
      <c r="O2225" s="15">
        <v>61</v>
      </c>
      <c r="P2225" t="s">
        <v>25</v>
      </c>
      <c r="Q2225">
        <v>350</v>
      </c>
      <c r="R2225" t="s">
        <v>26</v>
      </c>
      <c r="S2225">
        <v>2011</v>
      </c>
      <c r="T2225" t="s">
        <v>31</v>
      </c>
      <c r="U2225" s="15">
        <v>3.3</v>
      </c>
      <c r="V2225" s="15">
        <v>6</v>
      </c>
      <c r="W2225" t="s">
        <v>32</v>
      </c>
    </row>
    <row r="2226" spans="1:23">
      <c r="A2226" t="s">
        <v>2270</v>
      </c>
      <c r="B2226">
        <v>-23.532333000000001</v>
      </c>
      <c r="C2226" s="15">
        <v>-46.588917000000002</v>
      </c>
      <c r="D2226" s="2" t="s">
        <v>7276</v>
      </c>
      <c r="E2226" s="14" t="s">
        <v>5067</v>
      </c>
      <c r="F2226" s="14" t="e" vm="7">
        <v>#VALUE!</v>
      </c>
      <c r="G2226" s="2" t="str">
        <f>_xlfn.XLOOKUP(E2226,missing_cities!$Q$2:$Q$56,missing_cities!$R$2:$R$56,"Not Found",0)</f>
        <v>Brazil</v>
      </c>
      <c r="H2226" t="str">
        <f>_xlfn.XLOOKUP(E2226,missing_cities!$Q$2:$Q$56,missing_cities!$S$2:$S$56,"Not Found",0)</f>
        <v>South America</v>
      </c>
      <c r="I2226" t="s">
        <v>1684</v>
      </c>
      <c r="J2226" s="15">
        <v>0.49</v>
      </c>
      <c r="K2226" t="s">
        <v>34</v>
      </c>
      <c r="L2226" s="15" t="str">
        <f t="shared" si="68"/>
        <v>6:00-22:00</v>
      </c>
      <c r="M2226" s="16">
        <f t="shared" si="69"/>
        <v>0.67</v>
      </c>
      <c r="N2226" s="15">
        <v>15.4</v>
      </c>
      <c r="O2226" s="15">
        <v>90</v>
      </c>
      <c r="P2226" t="s">
        <v>39</v>
      </c>
      <c r="Q2226">
        <v>150</v>
      </c>
      <c r="R2226" t="s">
        <v>67</v>
      </c>
      <c r="S2226">
        <v>2023</v>
      </c>
      <c r="T2226" t="s">
        <v>22</v>
      </c>
      <c r="U2226" s="15">
        <v>3.8</v>
      </c>
      <c r="V2226" s="15">
        <v>3</v>
      </c>
      <c r="W2226" t="s">
        <v>23</v>
      </c>
    </row>
    <row r="2227" spans="1:23">
      <c r="A2227" t="s">
        <v>2271</v>
      </c>
      <c r="B2227">
        <v>37.641334999999998</v>
      </c>
      <c r="C2227" s="15">
        <v>126.97303700000001</v>
      </c>
      <c r="D2227" s="2" t="s">
        <v>7277</v>
      </c>
      <c r="E2227" s="14" t="s">
        <v>5063</v>
      </c>
      <c r="F2227" s="14" t="e" vm="6">
        <v>#VALUE!</v>
      </c>
      <c r="G2227" s="2" t="str">
        <f>_xlfn.XLOOKUP(E2227,missing_cities!$Q$2:$Q$56,missing_cities!$R$2:$R$56,"Not Found",0)</f>
        <v>South Korea</v>
      </c>
      <c r="H2227" t="str">
        <f>_xlfn.XLOOKUP(E2227,missing_cities!$Q$2:$Q$56,missing_cities!$S$2:$S$56,"Not Found",0)</f>
        <v>Asia</v>
      </c>
      <c r="I2227" t="s">
        <v>1684</v>
      </c>
      <c r="J2227" s="15">
        <v>0.25</v>
      </c>
      <c r="K2227" t="s">
        <v>19</v>
      </c>
      <c r="L2227" s="15" t="str">
        <f t="shared" si="68"/>
        <v>9:00-18:00</v>
      </c>
      <c r="M2227" s="16">
        <f t="shared" si="69"/>
        <v>0.37</v>
      </c>
      <c r="N2227" s="15">
        <v>13.66</v>
      </c>
      <c r="O2227" s="15">
        <v>67</v>
      </c>
      <c r="P2227" t="s">
        <v>37</v>
      </c>
      <c r="Q2227">
        <v>22</v>
      </c>
      <c r="R2227" t="s">
        <v>21</v>
      </c>
      <c r="S2227">
        <v>2018</v>
      </c>
      <c r="T2227" t="s">
        <v>22</v>
      </c>
      <c r="U2227" s="15">
        <v>3.2</v>
      </c>
      <c r="V2227" s="15">
        <v>5</v>
      </c>
      <c r="W2227" t="s">
        <v>32</v>
      </c>
    </row>
    <row r="2228" spans="1:23">
      <c r="A2228" t="s">
        <v>2272</v>
      </c>
      <c r="B2228">
        <v>25.223986</v>
      </c>
      <c r="C2228" s="15">
        <v>55.315317999999998</v>
      </c>
      <c r="D2228" s="2" t="s">
        <v>7278</v>
      </c>
      <c r="E2228" s="14" t="s">
        <v>5076</v>
      </c>
      <c r="F2228" s="14" t="e" vm="10">
        <v>#VALUE!</v>
      </c>
      <c r="G2228" s="2" t="str">
        <f>_xlfn.XLOOKUP(E2228,missing_cities!$Q$2:$Q$56,missing_cities!$R$2:$R$56,"Not Found",0)</f>
        <v>United Arab Emirates</v>
      </c>
      <c r="H2228" t="str">
        <f>_xlfn.XLOOKUP(E2228,missing_cities!$Q$2:$Q$56,missing_cities!$S$2:$S$56,"Not Found",0)</f>
        <v>Asia</v>
      </c>
      <c r="I2228" t="s">
        <v>1684</v>
      </c>
      <c r="J2228" s="15">
        <v>0.33</v>
      </c>
      <c r="K2228" t="s">
        <v>19</v>
      </c>
      <c r="L2228" s="15" t="str">
        <f t="shared" si="68"/>
        <v>9:00-18:00</v>
      </c>
      <c r="M2228" s="16">
        <f t="shared" si="69"/>
        <v>0.37</v>
      </c>
      <c r="N2228" s="15">
        <v>8.25</v>
      </c>
      <c r="O2228" s="15">
        <v>65</v>
      </c>
      <c r="P2228" t="s">
        <v>25</v>
      </c>
      <c r="Q2228">
        <v>150</v>
      </c>
      <c r="R2228" t="s">
        <v>46</v>
      </c>
      <c r="S2228">
        <v>2018</v>
      </c>
      <c r="T2228" t="s">
        <v>22</v>
      </c>
      <c r="U2228" s="15">
        <v>4.2</v>
      </c>
      <c r="V2228" s="15">
        <v>9</v>
      </c>
      <c r="W2228" t="s">
        <v>23</v>
      </c>
    </row>
    <row r="2229" spans="1:23">
      <c r="A2229" t="s">
        <v>2273</v>
      </c>
      <c r="B2229">
        <v>47.991905000000003</v>
      </c>
      <c r="C2229" s="15">
        <v>-146.65684099999999</v>
      </c>
      <c r="D2229" s="2" t="s">
        <v>7279</v>
      </c>
      <c r="E2229" s="14" t="str">
        <f>_xlfn.XLOOKUP(C2229,missing_cities!B:B,missing_cities!C:C,"Not Found",0)</f>
        <v>Error</v>
      </c>
      <c r="F2229" s="14" t="s">
        <v>9987</v>
      </c>
      <c r="G2229" s="2" t="str">
        <f>_xlfn.XLOOKUP(E2229,missing_cities!$Q$2:$Q$56,missing_cities!$R$2:$R$56,"Not Found",0)</f>
        <v>Error</v>
      </c>
      <c r="H2229" t="str">
        <f>_xlfn.XLOOKUP(E2229,missing_cities!$Q$2:$Q$56,missing_cities!$S$2:$S$56,"Not Found",0)</f>
        <v>Error</v>
      </c>
      <c r="I2229" t="s">
        <v>1684</v>
      </c>
      <c r="J2229" s="15">
        <v>0.35</v>
      </c>
      <c r="K2229" s="1">
        <v>45862</v>
      </c>
      <c r="L2229" s="15" t="str">
        <f t="shared" si="68"/>
        <v>9.00-21.00</v>
      </c>
      <c r="M2229" s="16">
        <f t="shared" si="69"/>
        <v>12</v>
      </c>
      <c r="N2229" s="15">
        <v>8.9700000000000006</v>
      </c>
      <c r="O2229" s="15">
        <v>60</v>
      </c>
      <c r="P2229" t="s">
        <v>25</v>
      </c>
      <c r="Q2229">
        <v>350</v>
      </c>
      <c r="R2229" t="s">
        <v>48</v>
      </c>
      <c r="S2229">
        <v>2015</v>
      </c>
      <c r="T2229" t="s">
        <v>22</v>
      </c>
      <c r="U2229" s="15">
        <v>3.6</v>
      </c>
      <c r="V2229" s="15">
        <v>6</v>
      </c>
      <c r="W2229" t="s">
        <v>27</v>
      </c>
    </row>
    <row r="2230" spans="1:23">
      <c r="A2230" t="s">
        <v>2274</v>
      </c>
      <c r="B2230">
        <v>34.07302</v>
      </c>
      <c r="C2230" s="15">
        <v>-118.38052500000001</v>
      </c>
      <c r="D2230" s="2" t="s">
        <v>7280</v>
      </c>
      <c r="E2230" s="14" t="s">
        <v>5111</v>
      </c>
      <c r="F2230" s="14" t="e" vm="5">
        <v>#VALUE!</v>
      </c>
      <c r="G2230" s="2" t="str">
        <f>_xlfn.XLOOKUP(E2230,missing_cities!$Q$2:$Q$56,missing_cities!$R$2:$R$56,"Not Found",0)</f>
        <v>United States</v>
      </c>
      <c r="H2230" t="str">
        <f>_xlfn.XLOOKUP(E2230,missing_cities!$Q$2:$Q$56,missing_cities!$S$2:$S$56,"Not Found",0)</f>
        <v>North America</v>
      </c>
      <c r="I2230" t="s">
        <v>1684</v>
      </c>
      <c r="J2230" s="15">
        <v>0.41</v>
      </c>
      <c r="K2230" t="s">
        <v>19</v>
      </c>
      <c r="L2230" s="15" t="str">
        <f t="shared" si="68"/>
        <v>9:00-18:00</v>
      </c>
      <c r="M2230" s="16">
        <f t="shared" si="69"/>
        <v>0.37</v>
      </c>
      <c r="N2230" s="15">
        <v>14.57</v>
      </c>
      <c r="O2230" s="15">
        <v>98</v>
      </c>
      <c r="P2230" t="s">
        <v>29</v>
      </c>
      <c r="Q2230">
        <v>50</v>
      </c>
      <c r="R2230" t="s">
        <v>35</v>
      </c>
      <c r="S2230">
        <v>2023</v>
      </c>
      <c r="T2230" t="s">
        <v>31</v>
      </c>
      <c r="U2230" s="15">
        <v>4.3</v>
      </c>
      <c r="V2230" s="15">
        <v>5</v>
      </c>
      <c r="W2230" t="s">
        <v>27</v>
      </c>
    </row>
    <row r="2231" spans="1:23">
      <c r="A2231" t="s">
        <v>2275</v>
      </c>
      <c r="B2231">
        <v>37.808492999999999</v>
      </c>
      <c r="C2231" s="15">
        <v>-122.301478</v>
      </c>
      <c r="D2231" s="2" t="s">
        <v>7281</v>
      </c>
      <c r="E2231" s="14" t="s">
        <v>5061</v>
      </c>
      <c r="F2231" s="14" t="e" vm="5">
        <v>#VALUE!</v>
      </c>
      <c r="G2231" s="2" t="str">
        <f>_xlfn.XLOOKUP(E2231,missing_cities!$Q$2:$Q$56,missing_cities!$R$2:$R$56,"Not Found",0)</f>
        <v>United States</v>
      </c>
      <c r="H2231" t="str">
        <f>_xlfn.XLOOKUP(E2231,missing_cities!$Q$2:$Q$56,missing_cities!$S$2:$S$56,"Not Found",0)</f>
        <v>North America</v>
      </c>
      <c r="I2231" t="s">
        <v>1684</v>
      </c>
      <c r="J2231" s="15">
        <v>0.42</v>
      </c>
      <c r="K2231" t="s">
        <v>19</v>
      </c>
      <c r="L2231" s="15" t="str">
        <f t="shared" si="68"/>
        <v>9:00-18:00</v>
      </c>
      <c r="M2231" s="16">
        <f t="shared" si="69"/>
        <v>0.37</v>
      </c>
      <c r="N2231" s="15">
        <v>18.059999999999999</v>
      </c>
      <c r="O2231" s="15">
        <v>96</v>
      </c>
      <c r="P2231" t="s">
        <v>25</v>
      </c>
      <c r="Q2231">
        <v>350</v>
      </c>
      <c r="R2231" t="s">
        <v>37</v>
      </c>
      <c r="S2231">
        <v>2023</v>
      </c>
      <c r="T2231" t="s">
        <v>31</v>
      </c>
      <c r="U2231" s="15">
        <v>4.2</v>
      </c>
      <c r="V2231" s="15">
        <v>5</v>
      </c>
      <c r="W2231" t="s">
        <v>32</v>
      </c>
    </row>
    <row r="2232" spans="1:23">
      <c r="A2232" t="s">
        <v>2276</v>
      </c>
      <c r="B2232">
        <v>41.960445999999997</v>
      </c>
      <c r="C2232" s="15">
        <v>-87.683588999999998</v>
      </c>
      <c r="D2232" s="2" t="s">
        <v>7282</v>
      </c>
      <c r="E2232" s="14" t="s">
        <v>5065</v>
      </c>
      <c r="F2232" s="14" t="e" vm="5">
        <v>#VALUE!</v>
      </c>
      <c r="G2232" s="2" t="str">
        <f>_xlfn.XLOOKUP(E2232,missing_cities!$Q$2:$Q$56,missing_cities!$R$2:$R$56,"Not Found",0)</f>
        <v>United States</v>
      </c>
      <c r="H2232" t="str">
        <f>_xlfn.XLOOKUP(E2232,missing_cities!$Q$2:$Q$56,missing_cities!$S$2:$S$56,"Not Found",0)</f>
        <v>North America</v>
      </c>
      <c r="I2232" t="s">
        <v>1684</v>
      </c>
      <c r="J2232" s="15">
        <v>0.3</v>
      </c>
      <c r="K2232" t="s">
        <v>34</v>
      </c>
      <c r="L2232" s="15" t="str">
        <f t="shared" si="68"/>
        <v>6:00-22:00</v>
      </c>
      <c r="M2232" s="16">
        <f t="shared" si="69"/>
        <v>0.67</v>
      </c>
      <c r="N2232" s="15">
        <v>1.06</v>
      </c>
      <c r="O2232" s="15">
        <v>23</v>
      </c>
      <c r="P2232" t="s">
        <v>25</v>
      </c>
      <c r="Q2232">
        <v>22</v>
      </c>
      <c r="R2232" t="s">
        <v>30</v>
      </c>
      <c r="S2232">
        <v>2015</v>
      </c>
      <c r="T2232" t="s">
        <v>31</v>
      </c>
      <c r="U2232" s="15">
        <v>3.9</v>
      </c>
      <c r="V2232" s="15">
        <v>6</v>
      </c>
      <c r="W2232" t="s">
        <v>27</v>
      </c>
    </row>
    <row r="2233" spans="1:23">
      <c r="A2233" t="s">
        <v>2277</v>
      </c>
      <c r="B2233">
        <v>13.876574</v>
      </c>
      <c r="C2233" s="15">
        <v>100.533108</v>
      </c>
      <c r="D2233" s="2" t="s">
        <v>7283</v>
      </c>
      <c r="E2233" s="14" t="s">
        <v>5059</v>
      </c>
      <c r="F2233" s="14" t="e" vm="4">
        <v>#VALUE!</v>
      </c>
      <c r="G2233" s="2" t="str">
        <f>_xlfn.XLOOKUP(E2233,missing_cities!$Q$2:$Q$56,missing_cities!$R$2:$R$56,"Not Found",0)</f>
        <v>Thailand</v>
      </c>
      <c r="H2233" t="str">
        <f>_xlfn.XLOOKUP(E2233,missing_cities!$Q$2:$Q$56,missing_cities!$S$2:$S$56,"Not Found",0)</f>
        <v>Asia</v>
      </c>
      <c r="I2233" t="s">
        <v>1684</v>
      </c>
      <c r="J2233" s="15">
        <v>0.16</v>
      </c>
      <c r="K2233" t="s">
        <v>19</v>
      </c>
      <c r="L2233" s="15" t="str">
        <f t="shared" si="68"/>
        <v>9:00-18:00</v>
      </c>
      <c r="M2233" s="16">
        <f t="shared" si="69"/>
        <v>0.37</v>
      </c>
      <c r="N2233" s="15">
        <v>13.87</v>
      </c>
      <c r="O2233" s="15">
        <v>89</v>
      </c>
      <c r="P2233" t="s">
        <v>37</v>
      </c>
      <c r="Q2233">
        <v>22</v>
      </c>
      <c r="R2233" t="s">
        <v>21</v>
      </c>
      <c r="S2233">
        <v>2017</v>
      </c>
      <c r="T2233" t="s">
        <v>22</v>
      </c>
      <c r="U2233" s="15">
        <v>4.5</v>
      </c>
      <c r="V2233" s="15">
        <v>1</v>
      </c>
      <c r="W2233" t="s">
        <v>23</v>
      </c>
    </row>
    <row r="2234" spans="1:23">
      <c r="A2234" t="s">
        <v>2278</v>
      </c>
      <c r="B2234">
        <v>37.791589000000002</v>
      </c>
      <c r="C2234" s="15">
        <v>-122.42845</v>
      </c>
      <c r="D2234" s="2" t="s">
        <v>7284</v>
      </c>
      <c r="E2234" s="14" t="s">
        <v>5061</v>
      </c>
      <c r="F2234" s="14" t="e" vm="5">
        <v>#VALUE!</v>
      </c>
      <c r="G2234" s="2" t="str">
        <f>_xlfn.XLOOKUP(E2234,missing_cities!$Q$2:$Q$56,missing_cities!$R$2:$R$56,"Not Found",0)</f>
        <v>United States</v>
      </c>
      <c r="H2234" t="str">
        <f>_xlfn.XLOOKUP(E2234,missing_cities!$Q$2:$Q$56,missing_cities!$S$2:$S$56,"Not Found",0)</f>
        <v>North America</v>
      </c>
      <c r="I2234" t="s">
        <v>1684</v>
      </c>
      <c r="J2234" s="15">
        <v>0.27</v>
      </c>
      <c r="K2234" t="s">
        <v>34</v>
      </c>
      <c r="L2234" s="15" t="str">
        <f t="shared" si="68"/>
        <v>6:00-22:00</v>
      </c>
      <c r="M2234" s="16">
        <f t="shared" si="69"/>
        <v>0.67</v>
      </c>
      <c r="N2234" s="15">
        <v>5.73</v>
      </c>
      <c r="O2234" s="15">
        <v>18</v>
      </c>
      <c r="P2234" t="s">
        <v>39</v>
      </c>
      <c r="Q2234">
        <v>22</v>
      </c>
      <c r="R2234" t="s">
        <v>132</v>
      </c>
      <c r="S2234">
        <v>2012</v>
      </c>
      <c r="T2234" t="s">
        <v>31</v>
      </c>
      <c r="U2234" s="15">
        <v>4</v>
      </c>
      <c r="V2234" s="15">
        <v>1</v>
      </c>
      <c r="W2234" t="s">
        <v>32</v>
      </c>
    </row>
    <row r="2235" spans="1:23">
      <c r="A2235" t="s">
        <v>2279</v>
      </c>
      <c r="B2235">
        <v>34.154770999999997</v>
      </c>
      <c r="C2235" s="15">
        <v>-118.39778699999999</v>
      </c>
      <c r="D2235" s="2" t="s">
        <v>7285</v>
      </c>
      <c r="E2235" s="14" t="s">
        <v>5111</v>
      </c>
      <c r="F2235" s="14" t="e" vm="5">
        <v>#VALUE!</v>
      </c>
      <c r="G2235" s="2" t="str">
        <f>_xlfn.XLOOKUP(E2235,missing_cities!$Q$2:$Q$56,missing_cities!$R$2:$R$56,"Not Found",0)</f>
        <v>United States</v>
      </c>
      <c r="H2235" t="str">
        <f>_xlfn.XLOOKUP(E2235,missing_cities!$Q$2:$Q$56,missing_cities!$S$2:$S$56,"Not Found",0)</f>
        <v>North America</v>
      </c>
      <c r="I2235" t="s">
        <v>1684</v>
      </c>
      <c r="J2235" s="15">
        <v>0.26</v>
      </c>
      <c r="K2235" t="s">
        <v>19</v>
      </c>
      <c r="L2235" s="15" t="str">
        <f t="shared" si="68"/>
        <v>9:00-18:00</v>
      </c>
      <c r="M2235" s="16">
        <f t="shared" si="69"/>
        <v>0.37</v>
      </c>
      <c r="N2235" s="15">
        <v>7.36</v>
      </c>
      <c r="O2235" s="15">
        <v>55</v>
      </c>
      <c r="P2235" t="s">
        <v>29</v>
      </c>
      <c r="Q2235">
        <v>150</v>
      </c>
      <c r="R2235" t="s">
        <v>48</v>
      </c>
      <c r="S2235">
        <v>2023</v>
      </c>
      <c r="T2235" t="s">
        <v>31</v>
      </c>
      <c r="U2235" s="15">
        <v>4.5</v>
      </c>
      <c r="V2235" s="15">
        <v>8</v>
      </c>
      <c r="W2235" t="s">
        <v>23</v>
      </c>
    </row>
    <row r="2236" spans="1:23">
      <c r="A2236" t="s">
        <v>2280</v>
      </c>
      <c r="B2236">
        <v>55.762689999999999</v>
      </c>
      <c r="C2236" s="15">
        <v>37.527146999999999</v>
      </c>
      <c r="D2236" s="2" t="s">
        <v>7286</v>
      </c>
      <c r="E2236" s="14" t="s">
        <v>5052</v>
      </c>
      <c r="F2236" s="14" t="e" vm="2">
        <v>#VALUE!</v>
      </c>
      <c r="G2236" s="2" t="str">
        <f>_xlfn.XLOOKUP(E2236,missing_cities!$Q$2:$Q$56,missing_cities!$R$2:$R$56,"Not Found",0)</f>
        <v>Russia</v>
      </c>
      <c r="H2236" t="str">
        <f>_xlfn.XLOOKUP(E2236,missing_cities!$Q$2:$Q$56,missing_cities!$S$2:$S$56,"Not Found",0)</f>
        <v>Europe</v>
      </c>
      <c r="I2236" t="s">
        <v>1684</v>
      </c>
      <c r="J2236" s="15">
        <v>0.38</v>
      </c>
      <c r="K2236" t="s">
        <v>19</v>
      </c>
      <c r="L2236" s="15" t="str">
        <f t="shared" si="68"/>
        <v>9:00-18:00</v>
      </c>
      <c r="M2236" s="16">
        <f t="shared" si="69"/>
        <v>0.37</v>
      </c>
      <c r="N2236" s="15">
        <v>18.78</v>
      </c>
      <c r="O2236" s="15">
        <v>25</v>
      </c>
      <c r="P2236" t="s">
        <v>25</v>
      </c>
      <c r="Q2236">
        <v>22</v>
      </c>
      <c r="R2236" t="s">
        <v>26</v>
      </c>
      <c r="S2236">
        <v>2015</v>
      </c>
      <c r="T2236" t="s">
        <v>22</v>
      </c>
      <c r="U2236" s="15">
        <v>3.8</v>
      </c>
      <c r="V2236" s="15">
        <v>7</v>
      </c>
      <c r="W2236" t="s">
        <v>27</v>
      </c>
    </row>
    <row r="2237" spans="1:23">
      <c r="A2237" t="s">
        <v>2281</v>
      </c>
      <c r="B2237">
        <v>-23.643986999999999</v>
      </c>
      <c r="C2237" s="15">
        <v>-46.688234999999999</v>
      </c>
      <c r="D2237" s="2" t="s">
        <v>7287</v>
      </c>
      <c r="E2237" s="14" t="s">
        <v>5067</v>
      </c>
      <c r="F2237" s="14" t="e" vm="7">
        <v>#VALUE!</v>
      </c>
      <c r="G2237" s="2" t="str">
        <f>_xlfn.XLOOKUP(E2237,missing_cities!$Q$2:$Q$56,missing_cities!$R$2:$R$56,"Not Found",0)</f>
        <v>Brazil</v>
      </c>
      <c r="H2237" t="str">
        <f>_xlfn.XLOOKUP(E2237,missing_cities!$Q$2:$Q$56,missing_cities!$S$2:$S$56,"Not Found",0)</f>
        <v>South America</v>
      </c>
      <c r="I2237" t="s">
        <v>1684</v>
      </c>
      <c r="J2237" s="15">
        <v>0.15</v>
      </c>
      <c r="K2237" s="1">
        <v>45862</v>
      </c>
      <c r="L2237" s="15" t="str">
        <f t="shared" si="68"/>
        <v>9.00-21.00</v>
      </c>
      <c r="M2237" s="16">
        <f t="shared" si="69"/>
        <v>12</v>
      </c>
      <c r="N2237" s="15">
        <v>18.829999999999998</v>
      </c>
      <c r="O2237" s="15">
        <v>62</v>
      </c>
      <c r="P2237" t="s">
        <v>25</v>
      </c>
      <c r="Q2237">
        <v>150</v>
      </c>
      <c r="R2237" t="s">
        <v>30</v>
      </c>
      <c r="S2237">
        <v>2015</v>
      </c>
      <c r="T2237" t="s">
        <v>31</v>
      </c>
      <c r="U2237" s="15">
        <v>3.1</v>
      </c>
      <c r="V2237" s="15">
        <v>6</v>
      </c>
      <c r="W2237" t="s">
        <v>32</v>
      </c>
    </row>
    <row r="2238" spans="1:23">
      <c r="A2238" t="s">
        <v>2282</v>
      </c>
      <c r="B2238">
        <v>-33.873435000000001</v>
      </c>
      <c r="C2238" s="15">
        <v>18.471515</v>
      </c>
      <c r="D2238" s="2" t="s">
        <v>7288</v>
      </c>
      <c r="E2238" s="14" t="s">
        <v>5085</v>
      </c>
      <c r="F2238" s="14" t="e" vm="12">
        <v>#VALUE!</v>
      </c>
      <c r="G2238" s="2" t="str">
        <f>_xlfn.XLOOKUP(E2238,missing_cities!$Q$2:$Q$56,missing_cities!$R$2:$R$56,"Not Found",0)</f>
        <v>South Africa</v>
      </c>
      <c r="H2238" t="str">
        <f>_xlfn.XLOOKUP(E2238,missing_cities!$Q$2:$Q$56,missing_cities!$S$2:$S$56,"Not Found",0)</f>
        <v>Africa</v>
      </c>
      <c r="I2238" t="s">
        <v>1684</v>
      </c>
      <c r="J2238" s="15">
        <v>0.19</v>
      </c>
      <c r="K2238" t="s">
        <v>19</v>
      </c>
      <c r="L2238" s="15" t="str">
        <f t="shared" si="68"/>
        <v>9:00-18:00</v>
      </c>
      <c r="M2238" s="16">
        <f t="shared" si="69"/>
        <v>0.37</v>
      </c>
      <c r="N2238" s="15">
        <v>17.600000000000001</v>
      </c>
      <c r="O2238" s="15">
        <v>81</v>
      </c>
      <c r="P2238" t="s">
        <v>20</v>
      </c>
      <c r="Q2238">
        <v>22</v>
      </c>
      <c r="R2238" t="s">
        <v>48</v>
      </c>
      <c r="S2238">
        <v>2010</v>
      </c>
      <c r="T2238" t="s">
        <v>22</v>
      </c>
      <c r="U2238" s="15">
        <v>4.0999999999999996</v>
      </c>
      <c r="V2238" s="15">
        <v>3</v>
      </c>
      <c r="W2238" t="s">
        <v>27</v>
      </c>
    </row>
    <row r="2239" spans="1:23">
      <c r="A2239" t="s">
        <v>2283</v>
      </c>
      <c r="B2239">
        <v>43.663831999999999</v>
      </c>
      <c r="C2239" s="15">
        <v>-79.449369000000004</v>
      </c>
      <c r="D2239" s="2" t="s">
        <v>7289</v>
      </c>
      <c r="E2239" s="14" t="s">
        <v>5050</v>
      </c>
      <c r="F2239" s="14" t="e" vm="1">
        <v>#VALUE!</v>
      </c>
      <c r="G2239" s="2" t="str">
        <f>_xlfn.XLOOKUP(E2239,missing_cities!$Q$2:$Q$56,missing_cities!$R$2:$R$56,"Not Found",0)</f>
        <v>Canada</v>
      </c>
      <c r="H2239" t="str">
        <f>_xlfn.XLOOKUP(E2239,missing_cities!$Q$2:$Q$56,missing_cities!$S$2:$S$56,"Not Found",0)</f>
        <v>North America</v>
      </c>
      <c r="I2239" t="s">
        <v>1684</v>
      </c>
      <c r="J2239" s="15">
        <v>0.24</v>
      </c>
      <c r="K2239" t="s">
        <v>34</v>
      </c>
      <c r="L2239" s="15" t="str">
        <f t="shared" si="68"/>
        <v>6:00-22:00</v>
      </c>
      <c r="M2239" s="16">
        <f t="shared" si="69"/>
        <v>0.67</v>
      </c>
      <c r="N2239" s="15">
        <v>10.8</v>
      </c>
      <c r="O2239" s="15">
        <v>17</v>
      </c>
      <c r="P2239" t="s">
        <v>29</v>
      </c>
      <c r="Q2239">
        <v>22</v>
      </c>
      <c r="R2239" t="s">
        <v>76</v>
      </c>
      <c r="S2239">
        <v>2015</v>
      </c>
      <c r="T2239" t="s">
        <v>22</v>
      </c>
      <c r="U2239" s="15">
        <v>4.8</v>
      </c>
      <c r="V2239" s="15">
        <v>6</v>
      </c>
      <c r="W2239" t="s">
        <v>32</v>
      </c>
    </row>
    <row r="2240" spans="1:23">
      <c r="A2240" t="s">
        <v>2284</v>
      </c>
      <c r="B2240">
        <v>-33.777360999999999</v>
      </c>
      <c r="C2240" s="15">
        <v>18.463545</v>
      </c>
      <c r="D2240" s="2" t="s">
        <v>7290</v>
      </c>
      <c r="E2240" s="14" t="s">
        <v>5085</v>
      </c>
      <c r="F2240" s="14" t="e" vm="12">
        <v>#VALUE!</v>
      </c>
      <c r="G2240" s="2" t="str">
        <f>_xlfn.XLOOKUP(E2240,missing_cities!$Q$2:$Q$56,missing_cities!$R$2:$R$56,"Not Found",0)</f>
        <v>South Africa</v>
      </c>
      <c r="H2240" t="str">
        <f>_xlfn.XLOOKUP(E2240,missing_cities!$Q$2:$Q$56,missing_cities!$S$2:$S$56,"Not Found",0)</f>
        <v>Africa</v>
      </c>
      <c r="I2240" t="s">
        <v>1684</v>
      </c>
      <c r="J2240" s="15">
        <v>0.25</v>
      </c>
      <c r="K2240" s="1">
        <v>45862</v>
      </c>
      <c r="L2240" s="15" t="str">
        <f t="shared" si="68"/>
        <v>9.00-21.00</v>
      </c>
      <c r="M2240" s="16">
        <f t="shared" si="69"/>
        <v>12</v>
      </c>
      <c r="N2240" s="15">
        <v>9.34</v>
      </c>
      <c r="O2240" s="15">
        <v>45</v>
      </c>
      <c r="P2240" t="s">
        <v>20</v>
      </c>
      <c r="Q2240">
        <v>50</v>
      </c>
      <c r="R2240" t="s">
        <v>21</v>
      </c>
      <c r="S2240">
        <v>2020</v>
      </c>
      <c r="T2240" t="s">
        <v>31</v>
      </c>
      <c r="U2240" s="15">
        <v>3.2</v>
      </c>
      <c r="V2240" s="15">
        <v>7</v>
      </c>
      <c r="W2240" t="s">
        <v>23</v>
      </c>
    </row>
    <row r="2241" spans="1:23">
      <c r="A2241" t="s">
        <v>2285</v>
      </c>
      <c r="B2241">
        <v>34.089481999999997</v>
      </c>
      <c r="C2241" s="15">
        <v>-118.342893</v>
      </c>
      <c r="D2241" s="2" t="s">
        <v>7291</v>
      </c>
      <c r="E2241" s="14" t="s">
        <v>5111</v>
      </c>
      <c r="F2241" s="14" t="e" vm="5">
        <v>#VALUE!</v>
      </c>
      <c r="G2241" s="2" t="str">
        <f>_xlfn.XLOOKUP(E2241,missing_cities!$Q$2:$Q$56,missing_cities!$R$2:$R$56,"Not Found",0)</f>
        <v>United States</v>
      </c>
      <c r="H2241" t="str">
        <f>_xlfn.XLOOKUP(E2241,missing_cities!$Q$2:$Q$56,missing_cities!$S$2:$S$56,"Not Found",0)</f>
        <v>North America</v>
      </c>
      <c r="I2241" t="s">
        <v>1684</v>
      </c>
      <c r="J2241" s="15">
        <v>0.44</v>
      </c>
      <c r="K2241" t="s">
        <v>34</v>
      </c>
      <c r="L2241" s="15" t="str">
        <f t="shared" si="68"/>
        <v>6:00-22:00</v>
      </c>
      <c r="M2241" s="16">
        <f t="shared" si="69"/>
        <v>0.67</v>
      </c>
      <c r="N2241" s="15">
        <v>8.57</v>
      </c>
      <c r="O2241" s="15">
        <v>39</v>
      </c>
      <c r="P2241" t="s">
        <v>29</v>
      </c>
      <c r="Q2241">
        <v>350</v>
      </c>
      <c r="R2241" t="s">
        <v>21</v>
      </c>
      <c r="S2241">
        <v>2011</v>
      </c>
      <c r="T2241" t="s">
        <v>22</v>
      </c>
      <c r="U2241" s="15">
        <v>4.0999999999999996</v>
      </c>
      <c r="V2241" s="15">
        <v>8</v>
      </c>
      <c r="W2241" t="s">
        <v>23</v>
      </c>
    </row>
    <row r="2242" spans="1:23">
      <c r="A2242" t="s">
        <v>2286</v>
      </c>
      <c r="B2242">
        <v>12.318994</v>
      </c>
      <c r="C2242" s="15">
        <v>146.24528900000001</v>
      </c>
      <c r="D2242" s="2" t="s">
        <v>7292</v>
      </c>
      <c r="E2242" s="14" t="str">
        <f>_xlfn.XLOOKUP(C2242,missing_cities!B:B,missing_cities!C:C,"Not Found",0)</f>
        <v>Error</v>
      </c>
      <c r="F2242" s="14" t="s">
        <v>9987</v>
      </c>
      <c r="G2242" s="2" t="str">
        <f>_xlfn.XLOOKUP(E2242,missing_cities!$Q$2:$Q$56,missing_cities!$R$2:$R$56,"Not Found",0)</f>
        <v>Error</v>
      </c>
      <c r="H2242" t="str">
        <f>_xlfn.XLOOKUP(E2242,missing_cities!$Q$2:$Q$56,missing_cities!$S$2:$S$56,"Not Found",0)</f>
        <v>Error</v>
      </c>
      <c r="I2242" t="s">
        <v>1684</v>
      </c>
      <c r="J2242" s="15">
        <v>0.25</v>
      </c>
      <c r="K2242" t="s">
        <v>19</v>
      </c>
      <c r="L2242" s="15" t="str">
        <f t="shared" si="68"/>
        <v>9:00-18:00</v>
      </c>
      <c r="M2242" s="16">
        <f t="shared" si="69"/>
        <v>0.37</v>
      </c>
      <c r="N2242" s="15">
        <v>7.73</v>
      </c>
      <c r="O2242" s="15">
        <v>70</v>
      </c>
      <c r="P2242" t="s">
        <v>37</v>
      </c>
      <c r="Q2242">
        <v>150</v>
      </c>
      <c r="R2242" t="s">
        <v>67</v>
      </c>
      <c r="S2242">
        <v>2019</v>
      </c>
      <c r="T2242" t="s">
        <v>22</v>
      </c>
      <c r="U2242" s="15">
        <v>4.3</v>
      </c>
      <c r="V2242" s="15">
        <v>6</v>
      </c>
      <c r="W2242" t="s">
        <v>23</v>
      </c>
    </row>
    <row r="2243" spans="1:23">
      <c r="A2243" t="s">
        <v>2287</v>
      </c>
      <c r="B2243">
        <v>19.065798999999998</v>
      </c>
      <c r="C2243" s="15">
        <v>72.825971999999993</v>
      </c>
      <c r="D2243" s="2" t="s">
        <v>7293</v>
      </c>
      <c r="E2243" s="14" t="s">
        <v>5079</v>
      </c>
      <c r="F2243" s="14" t="e" vm="11">
        <v>#VALUE!</v>
      </c>
      <c r="G2243" s="2" t="str">
        <f>_xlfn.XLOOKUP(E2243,missing_cities!$Q$2:$Q$56,missing_cities!$R$2:$R$56,"Not Found",0)</f>
        <v>India</v>
      </c>
      <c r="H2243" t="str">
        <f>_xlfn.XLOOKUP(E2243,missing_cities!$Q$2:$Q$56,missing_cities!$S$2:$S$56,"Not Found",0)</f>
        <v>Asia</v>
      </c>
      <c r="I2243" t="s">
        <v>1684</v>
      </c>
      <c r="J2243" s="15">
        <v>0.23</v>
      </c>
      <c r="K2243" t="s">
        <v>19</v>
      </c>
      <c r="L2243" s="15" t="str">
        <f t="shared" ref="L2243:L2306" si="70">IF(ISNUMBER(SEARCH("-",K2243)),K2243,"9.00-21.00")</f>
        <v>9:00-18:00</v>
      </c>
      <c r="M2243" s="16">
        <f t="shared" ref="M2243:M2306" si="71">IF(ISNUMBER(SEARCH("-", L2243)), TEXT(RIGHT(L2243, LEN(L2243) - FIND("-", L2243)), "0.00") - TEXT(LEFT(L2243, FIND("-", L2243)-1), "0.00"), "")</f>
        <v>0.37</v>
      </c>
      <c r="N2243" s="15">
        <v>10.62</v>
      </c>
      <c r="O2243" s="15">
        <v>94</v>
      </c>
      <c r="P2243" t="s">
        <v>29</v>
      </c>
      <c r="Q2243">
        <v>22</v>
      </c>
      <c r="R2243" t="s">
        <v>67</v>
      </c>
      <c r="S2243">
        <v>2012</v>
      </c>
      <c r="T2243" t="s">
        <v>22</v>
      </c>
      <c r="U2243" s="15">
        <v>4.0999999999999996</v>
      </c>
      <c r="V2243" s="15">
        <v>8</v>
      </c>
      <c r="W2243" t="s">
        <v>27</v>
      </c>
    </row>
    <row r="2244" spans="1:23">
      <c r="A2244" t="s">
        <v>2288</v>
      </c>
      <c r="B2244">
        <v>55.722518999999998</v>
      </c>
      <c r="C2244" s="15">
        <v>37.684201999999999</v>
      </c>
      <c r="D2244" s="2" t="s">
        <v>7294</v>
      </c>
      <c r="E2244" s="14" t="s">
        <v>5052</v>
      </c>
      <c r="F2244" s="14" t="e" vm="2">
        <v>#VALUE!</v>
      </c>
      <c r="G2244" s="2" t="str">
        <f>_xlfn.XLOOKUP(E2244,missing_cities!$Q$2:$Q$56,missing_cities!$R$2:$R$56,"Not Found",0)</f>
        <v>Russia</v>
      </c>
      <c r="H2244" t="str">
        <f>_xlfn.XLOOKUP(E2244,missing_cities!$Q$2:$Q$56,missing_cities!$S$2:$S$56,"Not Found",0)</f>
        <v>Europe</v>
      </c>
      <c r="I2244" t="s">
        <v>1684</v>
      </c>
      <c r="J2244" s="15">
        <v>0.49</v>
      </c>
      <c r="K2244" s="1">
        <v>45862</v>
      </c>
      <c r="L2244" s="15" t="str">
        <f t="shared" si="70"/>
        <v>9.00-21.00</v>
      </c>
      <c r="M2244" s="16">
        <f t="shared" si="71"/>
        <v>12</v>
      </c>
      <c r="N2244" s="15">
        <v>1.61</v>
      </c>
      <c r="O2244" s="15">
        <v>21</v>
      </c>
      <c r="P2244" t="s">
        <v>37</v>
      </c>
      <c r="Q2244">
        <v>350</v>
      </c>
      <c r="R2244" t="s">
        <v>46</v>
      </c>
      <c r="S2244">
        <v>2023</v>
      </c>
      <c r="T2244" t="s">
        <v>22</v>
      </c>
      <c r="U2244" s="15">
        <v>4.5</v>
      </c>
      <c r="V2244" s="15">
        <v>5</v>
      </c>
      <c r="W2244" t="s">
        <v>27</v>
      </c>
    </row>
    <row r="2245" spans="1:23">
      <c r="A2245" t="s">
        <v>2289</v>
      </c>
      <c r="B2245">
        <v>37.686700000000002</v>
      </c>
      <c r="C2245" s="15">
        <v>126.988878</v>
      </c>
      <c r="D2245" s="2" t="s">
        <v>7295</v>
      </c>
      <c r="E2245" s="14" t="s">
        <v>5063</v>
      </c>
      <c r="F2245" s="14" t="e" vm="6">
        <v>#VALUE!</v>
      </c>
      <c r="G2245" s="2" t="str">
        <f>_xlfn.XLOOKUP(E2245,missing_cities!$Q$2:$Q$56,missing_cities!$R$2:$R$56,"Not Found",0)</f>
        <v>South Korea</v>
      </c>
      <c r="H2245" t="str">
        <f>_xlfn.XLOOKUP(E2245,missing_cities!$Q$2:$Q$56,missing_cities!$S$2:$S$56,"Not Found",0)</f>
        <v>Asia</v>
      </c>
      <c r="I2245" t="s">
        <v>1684</v>
      </c>
      <c r="J2245" s="15">
        <v>0.17</v>
      </c>
      <c r="K2245" t="s">
        <v>19</v>
      </c>
      <c r="L2245" s="15" t="str">
        <f t="shared" si="70"/>
        <v>9:00-18:00</v>
      </c>
      <c r="M2245" s="16">
        <f t="shared" si="71"/>
        <v>0.37</v>
      </c>
      <c r="N2245" s="15">
        <v>4.67</v>
      </c>
      <c r="O2245" s="15">
        <v>89</v>
      </c>
      <c r="P2245" t="s">
        <v>20</v>
      </c>
      <c r="Q2245">
        <v>22</v>
      </c>
      <c r="R2245" t="s">
        <v>76</v>
      </c>
      <c r="S2245">
        <v>2018</v>
      </c>
      <c r="T2245" t="s">
        <v>22</v>
      </c>
      <c r="U2245" s="15">
        <v>4.7</v>
      </c>
      <c r="V2245" s="15">
        <v>6</v>
      </c>
      <c r="W2245" t="s">
        <v>32</v>
      </c>
    </row>
    <row r="2246" spans="1:23">
      <c r="A2246" t="s">
        <v>2290</v>
      </c>
      <c r="B2246">
        <v>13.851525000000001</v>
      </c>
      <c r="C2246" s="15">
        <v>100.55121200000001</v>
      </c>
      <c r="D2246" s="2" t="s">
        <v>7296</v>
      </c>
      <c r="E2246" s="14" t="s">
        <v>5059</v>
      </c>
      <c r="F2246" s="14" t="e" vm="4">
        <v>#VALUE!</v>
      </c>
      <c r="G2246" s="2" t="str">
        <f>_xlfn.XLOOKUP(E2246,missing_cities!$Q$2:$Q$56,missing_cities!$R$2:$R$56,"Not Found",0)</f>
        <v>Thailand</v>
      </c>
      <c r="H2246" t="str">
        <f>_xlfn.XLOOKUP(E2246,missing_cities!$Q$2:$Q$56,missing_cities!$S$2:$S$56,"Not Found",0)</f>
        <v>Asia</v>
      </c>
      <c r="I2246" t="s">
        <v>1684</v>
      </c>
      <c r="J2246" s="15">
        <v>0.44</v>
      </c>
      <c r="K2246" s="1">
        <v>45862</v>
      </c>
      <c r="L2246" s="15" t="str">
        <f t="shared" si="70"/>
        <v>9.00-21.00</v>
      </c>
      <c r="M2246" s="16">
        <f t="shared" si="71"/>
        <v>12</v>
      </c>
      <c r="N2246" s="15">
        <v>14.5</v>
      </c>
      <c r="O2246" s="15">
        <v>67</v>
      </c>
      <c r="P2246" t="s">
        <v>20</v>
      </c>
      <c r="Q2246">
        <v>350</v>
      </c>
      <c r="R2246" t="s">
        <v>21</v>
      </c>
      <c r="S2246">
        <v>2017</v>
      </c>
      <c r="T2246" t="s">
        <v>31</v>
      </c>
      <c r="U2246" s="15">
        <v>3.8</v>
      </c>
      <c r="V2246" s="15">
        <v>10</v>
      </c>
      <c r="W2246" t="s">
        <v>23</v>
      </c>
    </row>
    <row r="2247" spans="1:23">
      <c r="A2247" t="s">
        <v>2291</v>
      </c>
      <c r="B2247">
        <v>-23.540254999999998</v>
      </c>
      <c r="C2247" s="15">
        <v>-46.666642000000003</v>
      </c>
      <c r="D2247" s="2" t="s">
        <v>7297</v>
      </c>
      <c r="E2247" s="14" t="s">
        <v>5067</v>
      </c>
      <c r="F2247" s="14" t="e" vm="7">
        <v>#VALUE!</v>
      </c>
      <c r="G2247" s="2" t="str">
        <f>_xlfn.XLOOKUP(E2247,missing_cities!$Q$2:$Q$56,missing_cities!$R$2:$R$56,"Not Found",0)</f>
        <v>Brazil</v>
      </c>
      <c r="H2247" t="str">
        <f>_xlfn.XLOOKUP(E2247,missing_cities!$Q$2:$Q$56,missing_cities!$S$2:$S$56,"Not Found",0)</f>
        <v>South America</v>
      </c>
      <c r="I2247" t="s">
        <v>1684</v>
      </c>
      <c r="J2247" s="15">
        <v>0.32</v>
      </c>
      <c r="K2247" t="s">
        <v>34</v>
      </c>
      <c r="L2247" s="15" t="str">
        <f t="shared" si="70"/>
        <v>6:00-22:00</v>
      </c>
      <c r="M2247" s="16">
        <f t="shared" si="71"/>
        <v>0.67</v>
      </c>
      <c r="N2247" s="15">
        <v>8.59</v>
      </c>
      <c r="O2247" s="15">
        <v>89</v>
      </c>
      <c r="P2247" t="s">
        <v>25</v>
      </c>
      <c r="Q2247">
        <v>50</v>
      </c>
      <c r="R2247" t="s">
        <v>132</v>
      </c>
      <c r="S2247">
        <v>2020</v>
      </c>
      <c r="T2247" t="s">
        <v>31</v>
      </c>
      <c r="U2247" s="15">
        <v>4.0999999999999996</v>
      </c>
      <c r="V2247" s="15">
        <v>10</v>
      </c>
      <c r="W2247" t="s">
        <v>32</v>
      </c>
    </row>
    <row r="2248" spans="1:23">
      <c r="A2248" t="s">
        <v>2292</v>
      </c>
      <c r="B2248">
        <v>37.59111</v>
      </c>
      <c r="C2248" s="15">
        <v>126.95720900000001</v>
      </c>
      <c r="D2248" s="2" t="s">
        <v>7298</v>
      </c>
      <c r="E2248" s="14" t="s">
        <v>5063</v>
      </c>
      <c r="F2248" s="14" t="e" vm="6">
        <v>#VALUE!</v>
      </c>
      <c r="G2248" s="2" t="str">
        <f>_xlfn.XLOOKUP(E2248,missing_cities!$Q$2:$Q$56,missing_cities!$R$2:$R$56,"Not Found",0)</f>
        <v>South Korea</v>
      </c>
      <c r="H2248" t="str">
        <f>_xlfn.XLOOKUP(E2248,missing_cities!$Q$2:$Q$56,missing_cities!$S$2:$S$56,"Not Found",0)</f>
        <v>Asia</v>
      </c>
      <c r="I2248" t="s">
        <v>1684</v>
      </c>
      <c r="J2248" s="15">
        <v>0.41</v>
      </c>
      <c r="K2248" s="1">
        <v>45862</v>
      </c>
      <c r="L2248" s="15" t="str">
        <f t="shared" si="70"/>
        <v>9.00-21.00</v>
      </c>
      <c r="M2248" s="16">
        <f t="shared" si="71"/>
        <v>12</v>
      </c>
      <c r="N2248" s="15">
        <v>6.36</v>
      </c>
      <c r="O2248" s="15">
        <v>95</v>
      </c>
      <c r="P2248" t="s">
        <v>25</v>
      </c>
      <c r="Q2248">
        <v>150</v>
      </c>
      <c r="R2248" t="s">
        <v>26</v>
      </c>
      <c r="S2248">
        <v>2011</v>
      </c>
      <c r="T2248" t="s">
        <v>31</v>
      </c>
      <c r="U2248" s="15">
        <v>3.4</v>
      </c>
      <c r="V2248" s="15">
        <v>6</v>
      </c>
      <c r="W2248" t="s">
        <v>32</v>
      </c>
    </row>
    <row r="2249" spans="1:23">
      <c r="A2249" t="s">
        <v>2293</v>
      </c>
      <c r="B2249">
        <v>84.035706000000005</v>
      </c>
      <c r="C2249" s="15">
        <v>114.687545</v>
      </c>
      <c r="D2249" s="2" t="s">
        <v>7299</v>
      </c>
      <c r="E2249" s="14" t="str">
        <f>_xlfn.XLOOKUP(C2249,missing_cities!B:B,missing_cities!C:C,"Not Found",0)</f>
        <v>Not Found</v>
      </c>
      <c r="F2249" s="14" t="s">
        <v>9990</v>
      </c>
      <c r="G2249" s="2" t="str">
        <f>_xlfn.XLOOKUP(E2249,missing_cities!$Q$2:$Q$56,missing_cities!$R$2:$R$56,"Not Found",0)</f>
        <v>Not Found</v>
      </c>
      <c r="H2249" t="str">
        <f>_xlfn.XLOOKUP(E2249,missing_cities!$Q$2:$Q$56,missing_cities!$S$2:$S$56,"Not Found",0)</f>
        <v>Not Found</v>
      </c>
      <c r="I2249" t="s">
        <v>1684</v>
      </c>
      <c r="J2249" s="15">
        <v>0.18</v>
      </c>
      <c r="K2249" s="1">
        <v>45862</v>
      </c>
      <c r="L2249" s="15" t="str">
        <f t="shared" si="70"/>
        <v>9.00-21.00</v>
      </c>
      <c r="M2249" s="16">
        <f t="shared" si="71"/>
        <v>12</v>
      </c>
      <c r="N2249" s="15">
        <v>4.1399999999999997</v>
      </c>
      <c r="O2249" s="15">
        <v>32</v>
      </c>
      <c r="P2249" t="s">
        <v>25</v>
      </c>
      <c r="Q2249">
        <v>150</v>
      </c>
      <c r="R2249" t="s">
        <v>21</v>
      </c>
      <c r="S2249">
        <v>2016</v>
      </c>
      <c r="T2249" t="s">
        <v>31</v>
      </c>
      <c r="U2249" s="15">
        <v>3.4</v>
      </c>
      <c r="V2249" s="15">
        <v>10</v>
      </c>
      <c r="W2249" t="s">
        <v>32</v>
      </c>
    </row>
    <row r="2250" spans="1:23">
      <c r="A2250" t="s">
        <v>2294</v>
      </c>
      <c r="B2250">
        <v>13.883884</v>
      </c>
      <c r="C2250" s="15">
        <v>100.544808</v>
      </c>
      <c r="D2250" s="2" t="s">
        <v>7300</v>
      </c>
      <c r="E2250" s="14" t="s">
        <v>5059</v>
      </c>
      <c r="F2250" s="14" t="e" vm="4">
        <v>#VALUE!</v>
      </c>
      <c r="G2250" s="2" t="str">
        <f>_xlfn.XLOOKUP(E2250,missing_cities!$Q$2:$Q$56,missing_cities!$R$2:$R$56,"Not Found",0)</f>
        <v>Thailand</v>
      </c>
      <c r="H2250" t="str">
        <f>_xlfn.XLOOKUP(E2250,missing_cities!$Q$2:$Q$56,missing_cities!$S$2:$S$56,"Not Found",0)</f>
        <v>Asia</v>
      </c>
      <c r="I2250" t="s">
        <v>1684</v>
      </c>
      <c r="J2250" s="15">
        <v>0.32</v>
      </c>
      <c r="K2250" t="s">
        <v>34</v>
      </c>
      <c r="L2250" s="15" t="str">
        <f t="shared" si="70"/>
        <v>6:00-22:00</v>
      </c>
      <c r="M2250" s="16">
        <f t="shared" si="71"/>
        <v>0.67</v>
      </c>
      <c r="N2250" s="15">
        <v>9.7799999999999994</v>
      </c>
      <c r="O2250" s="15">
        <v>77</v>
      </c>
      <c r="P2250" t="s">
        <v>25</v>
      </c>
      <c r="Q2250">
        <v>350</v>
      </c>
      <c r="R2250" t="s">
        <v>42</v>
      </c>
      <c r="S2250">
        <v>2014</v>
      </c>
      <c r="T2250" t="s">
        <v>31</v>
      </c>
      <c r="U2250" s="15">
        <v>4.7</v>
      </c>
      <c r="V2250" s="15">
        <v>6</v>
      </c>
      <c r="W2250" t="s">
        <v>27</v>
      </c>
    </row>
    <row r="2251" spans="1:23">
      <c r="A2251" t="s">
        <v>2295</v>
      </c>
      <c r="B2251">
        <v>52.557715999999999</v>
      </c>
      <c r="C2251" s="15">
        <v>13.449199</v>
      </c>
      <c r="D2251" s="2" t="s">
        <v>7301</v>
      </c>
      <c r="E2251" s="14" t="s">
        <v>5057</v>
      </c>
      <c r="F2251" s="14" t="e" vm="3">
        <v>#VALUE!</v>
      </c>
      <c r="G2251" s="2" t="str">
        <f>_xlfn.XLOOKUP(E2251,missing_cities!$Q$2:$Q$56,missing_cities!$R$2:$R$56,"Not Found",0)</f>
        <v>Germany</v>
      </c>
      <c r="H2251" t="str">
        <f>_xlfn.XLOOKUP(E2251,missing_cities!$Q$2:$Q$56,missing_cities!$S$2:$S$56,"Not Found",0)</f>
        <v>Europe</v>
      </c>
      <c r="I2251" t="s">
        <v>1684</v>
      </c>
      <c r="J2251" s="15">
        <v>0.49</v>
      </c>
      <c r="K2251" t="s">
        <v>34</v>
      </c>
      <c r="L2251" s="15" t="str">
        <f t="shared" si="70"/>
        <v>6:00-22:00</v>
      </c>
      <c r="M2251" s="16">
        <f t="shared" si="71"/>
        <v>0.67</v>
      </c>
      <c r="N2251" s="15">
        <v>17.52</v>
      </c>
      <c r="O2251" s="15">
        <v>78</v>
      </c>
      <c r="P2251" t="s">
        <v>20</v>
      </c>
      <c r="Q2251">
        <v>50</v>
      </c>
      <c r="R2251" t="s">
        <v>42</v>
      </c>
      <c r="S2251">
        <v>2022</v>
      </c>
      <c r="T2251" t="s">
        <v>22</v>
      </c>
      <c r="U2251" s="15">
        <v>3.7</v>
      </c>
      <c r="V2251" s="15">
        <v>5</v>
      </c>
      <c r="W2251" t="s">
        <v>27</v>
      </c>
    </row>
    <row r="2252" spans="1:23">
      <c r="A2252" t="s">
        <v>2296</v>
      </c>
      <c r="B2252">
        <v>55.715041999999997</v>
      </c>
      <c r="C2252" s="15">
        <v>37.505136999999998</v>
      </c>
      <c r="D2252" s="2" t="s">
        <v>7302</v>
      </c>
      <c r="E2252" s="14" t="s">
        <v>5052</v>
      </c>
      <c r="F2252" s="14" t="e" vm="2">
        <v>#VALUE!</v>
      </c>
      <c r="G2252" s="2" t="str">
        <f>_xlfn.XLOOKUP(E2252,missing_cities!$Q$2:$Q$56,missing_cities!$R$2:$R$56,"Not Found",0)</f>
        <v>Russia</v>
      </c>
      <c r="H2252" t="str">
        <f>_xlfn.XLOOKUP(E2252,missing_cities!$Q$2:$Q$56,missing_cities!$S$2:$S$56,"Not Found",0)</f>
        <v>Europe</v>
      </c>
      <c r="I2252" t="s">
        <v>1684</v>
      </c>
      <c r="J2252" s="15">
        <v>0.4</v>
      </c>
      <c r="K2252" s="1">
        <v>45862</v>
      </c>
      <c r="L2252" s="15" t="str">
        <f t="shared" si="70"/>
        <v>9.00-21.00</v>
      </c>
      <c r="M2252" s="16">
        <f t="shared" si="71"/>
        <v>12</v>
      </c>
      <c r="N2252" s="15">
        <v>10.66</v>
      </c>
      <c r="O2252" s="15">
        <v>37</v>
      </c>
      <c r="P2252" t="s">
        <v>39</v>
      </c>
      <c r="Q2252">
        <v>22</v>
      </c>
      <c r="R2252" t="s">
        <v>46</v>
      </c>
      <c r="S2252">
        <v>2016</v>
      </c>
      <c r="T2252" t="s">
        <v>31</v>
      </c>
      <c r="U2252" s="15">
        <v>4.2</v>
      </c>
      <c r="V2252" s="15">
        <v>4</v>
      </c>
      <c r="W2252" t="s">
        <v>27</v>
      </c>
    </row>
    <row r="2253" spans="1:23">
      <c r="A2253" t="s">
        <v>2297</v>
      </c>
      <c r="B2253">
        <v>52.572004</v>
      </c>
      <c r="C2253" s="15">
        <v>13.462624999999999</v>
      </c>
      <c r="D2253" s="2" t="s">
        <v>7303</v>
      </c>
      <c r="E2253" s="14" t="s">
        <v>5057</v>
      </c>
      <c r="F2253" s="14" t="e" vm="3">
        <v>#VALUE!</v>
      </c>
      <c r="G2253" s="2" t="str">
        <f>_xlfn.XLOOKUP(E2253,missing_cities!$Q$2:$Q$56,missing_cities!$R$2:$R$56,"Not Found",0)</f>
        <v>Germany</v>
      </c>
      <c r="H2253" t="str">
        <f>_xlfn.XLOOKUP(E2253,missing_cities!$Q$2:$Q$56,missing_cities!$S$2:$S$56,"Not Found",0)</f>
        <v>Europe</v>
      </c>
      <c r="I2253" t="s">
        <v>1684</v>
      </c>
      <c r="J2253" s="15">
        <v>0.15</v>
      </c>
      <c r="K2253" t="s">
        <v>19</v>
      </c>
      <c r="L2253" s="15" t="str">
        <f t="shared" si="70"/>
        <v>9:00-18:00</v>
      </c>
      <c r="M2253" s="16">
        <f t="shared" si="71"/>
        <v>0.37</v>
      </c>
      <c r="N2253" s="15">
        <v>6.13</v>
      </c>
      <c r="O2253" s="15">
        <v>53</v>
      </c>
      <c r="P2253" t="s">
        <v>39</v>
      </c>
      <c r="Q2253">
        <v>350</v>
      </c>
      <c r="R2253" t="s">
        <v>46</v>
      </c>
      <c r="S2253">
        <v>2020</v>
      </c>
      <c r="T2253" t="s">
        <v>31</v>
      </c>
      <c r="U2253" s="15">
        <v>3.9</v>
      </c>
      <c r="V2253" s="15">
        <v>5</v>
      </c>
      <c r="W2253" t="s">
        <v>23</v>
      </c>
    </row>
    <row r="2254" spans="1:23">
      <c r="A2254" t="s">
        <v>2298</v>
      </c>
      <c r="B2254">
        <v>-23.515273000000001</v>
      </c>
      <c r="C2254" s="15">
        <v>-46.505996000000003</v>
      </c>
      <c r="D2254" s="2" t="s">
        <v>7304</v>
      </c>
      <c r="E2254" s="14" t="s">
        <v>5067</v>
      </c>
      <c r="F2254" s="14" t="e" vm="7">
        <v>#VALUE!</v>
      </c>
      <c r="G2254" s="2" t="str">
        <f>_xlfn.XLOOKUP(E2254,missing_cities!$Q$2:$Q$56,missing_cities!$R$2:$R$56,"Not Found",0)</f>
        <v>Brazil</v>
      </c>
      <c r="H2254" t="str">
        <f>_xlfn.XLOOKUP(E2254,missing_cities!$Q$2:$Q$56,missing_cities!$S$2:$S$56,"Not Found",0)</f>
        <v>South America</v>
      </c>
      <c r="I2254" t="s">
        <v>1684</v>
      </c>
      <c r="J2254" s="15">
        <v>0.21</v>
      </c>
      <c r="K2254" t="s">
        <v>34</v>
      </c>
      <c r="L2254" s="15" t="str">
        <f t="shared" si="70"/>
        <v>6:00-22:00</v>
      </c>
      <c r="M2254" s="16">
        <f t="shared" si="71"/>
        <v>0.67</v>
      </c>
      <c r="N2254" s="15">
        <v>16.36</v>
      </c>
      <c r="O2254" s="15">
        <v>12</v>
      </c>
      <c r="P2254" t="s">
        <v>29</v>
      </c>
      <c r="Q2254">
        <v>150</v>
      </c>
      <c r="R2254" t="s">
        <v>67</v>
      </c>
      <c r="S2254">
        <v>2020</v>
      </c>
      <c r="T2254" t="s">
        <v>31</v>
      </c>
      <c r="U2254" s="15">
        <v>4.8</v>
      </c>
      <c r="V2254" s="15">
        <v>9</v>
      </c>
      <c r="W2254" t="s">
        <v>23</v>
      </c>
    </row>
    <row r="2255" spans="1:23">
      <c r="A2255" t="s">
        <v>2299</v>
      </c>
      <c r="B2255">
        <v>-69.899045999999998</v>
      </c>
      <c r="C2255" s="15">
        <v>94.575793000000004</v>
      </c>
      <c r="D2255" s="2" t="s">
        <v>7305</v>
      </c>
      <c r="E2255" s="14" t="str">
        <f>_xlfn.XLOOKUP(C2255,missing_cities!B:B,missing_cities!C:C,"Not Found",0)</f>
        <v>Error</v>
      </c>
      <c r="F2255" s="14" t="s">
        <v>9987</v>
      </c>
      <c r="G2255" s="2" t="str">
        <f>_xlfn.XLOOKUP(E2255,missing_cities!$Q$2:$Q$56,missing_cities!$R$2:$R$56,"Not Found",0)</f>
        <v>Error</v>
      </c>
      <c r="H2255" t="str">
        <f>_xlfn.XLOOKUP(E2255,missing_cities!$Q$2:$Q$56,missing_cities!$S$2:$S$56,"Not Found",0)</f>
        <v>Error</v>
      </c>
      <c r="I2255" t="s">
        <v>1684</v>
      </c>
      <c r="J2255" s="15">
        <v>0.24</v>
      </c>
      <c r="K2255" s="1">
        <v>45862</v>
      </c>
      <c r="L2255" s="15" t="str">
        <f t="shared" si="70"/>
        <v>9.00-21.00</v>
      </c>
      <c r="M2255" s="16">
        <f t="shared" si="71"/>
        <v>12</v>
      </c>
      <c r="N2255" s="15">
        <v>6.65</v>
      </c>
      <c r="O2255" s="15">
        <v>93</v>
      </c>
      <c r="P2255" t="s">
        <v>20</v>
      </c>
      <c r="Q2255">
        <v>150</v>
      </c>
      <c r="R2255" t="s">
        <v>67</v>
      </c>
      <c r="S2255">
        <v>2015</v>
      </c>
      <c r="T2255" t="s">
        <v>31</v>
      </c>
      <c r="U2255" s="15">
        <v>4.8</v>
      </c>
      <c r="V2255" s="15">
        <v>10</v>
      </c>
      <c r="W2255" t="s">
        <v>32</v>
      </c>
    </row>
    <row r="2256" spans="1:23">
      <c r="A2256" t="s">
        <v>2300</v>
      </c>
      <c r="B2256">
        <v>37.584069999999997</v>
      </c>
      <c r="C2256" s="15">
        <v>126.90158099999999</v>
      </c>
      <c r="D2256" s="2" t="s">
        <v>7306</v>
      </c>
      <c r="E2256" s="14" t="s">
        <v>5063</v>
      </c>
      <c r="F2256" s="14" t="e" vm="6">
        <v>#VALUE!</v>
      </c>
      <c r="G2256" s="2" t="str">
        <f>_xlfn.XLOOKUP(E2256,missing_cities!$Q$2:$Q$56,missing_cities!$R$2:$R$56,"Not Found",0)</f>
        <v>South Korea</v>
      </c>
      <c r="H2256" t="str">
        <f>_xlfn.XLOOKUP(E2256,missing_cities!$Q$2:$Q$56,missing_cities!$S$2:$S$56,"Not Found",0)</f>
        <v>Asia</v>
      </c>
      <c r="I2256" t="s">
        <v>1684</v>
      </c>
      <c r="J2256" s="15">
        <v>0.42</v>
      </c>
      <c r="K2256" t="s">
        <v>34</v>
      </c>
      <c r="L2256" s="15" t="str">
        <f t="shared" si="70"/>
        <v>6:00-22:00</v>
      </c>
      <c r="M2256" s="16">
        <f t="shared" si="71"/>
        <v>0.67</v>
      </c>
      <c r="N2256" s="15">
        <v>17.72</v>
      </c>
      <c r="O2256" s="15">
        <v>11</v>
      </c>
      <c r="P2256" t="s">
        <v>39</v>
      </c>
      <c r="Q2256">
        <v>150</v>
      </c>
      <c r="R2256" t="s">
        <v>26</v>
      </c>
      <c r="S2256">
        <v>2014</v>
      </c>
      <c r="T2256" t="s">
        <v>31</v>
      </c>
      <c r="U2256" s="15">
        <v>4.5</v>
      </c>
      <c r="V2256" s="15">
        <v>5</v>
      </c>
      <c r="W2256" t="s">
        <v>32</v>
      </c>
    </row>
    <row r="2257" spans="1:23">
      <c r="A2257" t="s">
        <v>2301</v>
      </c>
      <c r="B2257">
        <v>13.819715</v>
      </c>
      <c r="C2257" s="15">
        <v>100.587108</v>
      </c>
      <c r="D2257" s="2" t="s">
        <v>7307</v>
      </c>
      <c r="E2257" s="14" t="s">
        <v>5059</v>
      </c>
      <c r="F2257" s="14" t="e" vm="4">
        <v>#VALUE!</v>
      </c>
      <c r="G2257" s="2" t="str">
        <f>_xlfn.XLOOKUP(E2257,missing_cities!$Q$2:$Q$56,missing_cities!$R$2:$R$56,"Not Found",0)</f>
        <v>Thailand</v>
      </c>
      <c r="H2257" t="str">
        <f>_xlfn.XLOOKUP(E2257,missing_cities!$Q$2:$Q$56,missing_cities!$S$2:$S$56,"Not Found",0)</f>
        <v>Asia</v>
      </c>
      <c r="I2257" t="s">
        <v>1684</v>
      </c>
      <c r="J2257" s="15">
        <v>0.14000000000000001</v>
      </c>
      <c r="K2257" t="s">
        <v>19</v>
      </c>
      <c r="L2257" s="15" t="str">
        <f t="shared" si="70"/>
        <v>9:00-18:00</v>
      </c>
      <c r="M2257" s="16">
        <f t="shared" si="71"/>
        <v>0.37</v>
      </c>
      <c r="N2257" s="15">
        <v>10.67</v>
      </c>
      <c r="O2257" s="15">
        <v>21</v>
      </c>
      <c r="P2257" t="s">
        <v>20</v>
      </c>
      <c r="Q2257">
        <v>350</v>
      </c>
      <c r="R2257" t="s">
        <v>48</v>
      </c>
      <c r="S2257">
        <v>2013</v>
      </c>
      <c r="T2257" t="s">
        <v>22</v>
      </c>
      <c r="U2257" s="15">
        <v>3.5</v>
      </c>
      <c r="V2257" s="15">
        <v>6</v>
      </c>
      <c r="W2257" t="s">
        <v>23</v>
      </c>
    </row>
    <row r="2258" spans="1:23">
      <c r="A2258" t="s">
        <v>2302</v>
      </c>
      <c r="B2258">
        <v>34.113917999999998</v>
      </c>
      <c r="C2258" s="15">
        <v>-118.214814</v>
      </c>
      <c r="D2258" s="2" t="s">
        <v>7308</v>
      </c>
      <c r="E2258" s="14" t="s">
        <v>5111</v>
      </c>
      <c r="F2258" s="14" t="e" vm="5">
        <v>#VALUE!</v>
      </c>
      <c r="G2258" s="2" t="str">
        <f>_xlfn.XLOOKUP(E2258,missing_cities!$Q$2:$Q$56,missing_cities!$R$2:$R$56,"Not Found",0)</f>
        <v>United States</v>
      </c>
      <c r="H2258" t="str">
        <f>_xlfn.XLOOKUP(E2258,missing_cities!$Q$2:$Q$56,missing_cities!$S$2:$S$56,"Not Found",0)</f>
        <v>North America</v>
      </c>
      <c r="I2258" t="s">
        <v>1684</v>
      </c>
      <c r="J2258" s="15">
        <v>0.48</v>
      </c>
      <c r="K2258" t="s">
        <v>34</v>
      </c>
      <c r="L2258" s="15" t="str">
        <f t="shared" si="70"/>
        <v>6:00-22:00</v>
      </c>
      <c r="M2258" s="16">
        <f t="shared" si="71"/>
        <v>0.67</v>
      </c>
      <c r="N2258" s="15">
        <v>6.25</v>
      </c>
      <c r="O2258" s="15">
        <v>71</v>
      </c>
      <c r="P2258" t="s">
        <v>29</v>
      </c>
      <c r="Q2258">
        <v>350</v>
      </c>
      <c r="R2258" t="s">
        <v>44</v>
      </c>
      <c r="S2258">
        <v>2019</v>
      </c>
      <c r="T2258" t="s">
        <v>22</v>
      </c>
      <c r="U2258" s="15">
        <v>4.0999999999999996</v>
      </c>
      <c r="V2258" s="15">
        <v>7</v>
      </c>
      <c r="W2258" t="s">
        <v>23</v>
      </c>
    </row>
    <row r="2259" spans="1:23">
      <c r="A2259" t="s">
        <v>2303</v>
      </c>
      <c r="B2259">
        <v>37.744419000000001</v>
      </c>
      <c r="C2259" s="15">
        <v>-122.44009800000001</v>
      </c>
      <c r="D2259" s="2" t="s">
        <v>7309</v>
      </c>
      <c r="E2259" s="14" t="s">
        <v>5061</v>
      </c>
      <c r="F2259" s="14" t="e" vm="5">
        <v>#VALUE!</v>
      </c>
      <c r="G2259" s="2" t="str">
        <f>_xlfn.XLOOKUP(E2259,missing_cities!$Q$2:$Q$56,missing_cities!$R$2:$R$56,"Not Found",0)</f>
        <v>United States</v>
      </c>
      <c r="H2259" t="str">
        <f>_xlfn.XLOOKUP(E2259,missing_cities!$Q$2:$Q$56,missing_cities!$S$2:$S$56,"Not Found",0)</f>
        <v>North America</v>
      </c>
      <c r="I2259" t="s">
        <v>1684</v>
      </c>
      <c r="J2259" s="15">
        <v>0.32</v>
      </c>
      <c r="K2259" t="s">
        <v>34</v>
      </c>
      <c r="L2259" s="15" t="str">
        <f t="shared" si="70"/>
        <v>6:00-22:00</v>
      </c>
      <c r="M2259" s="16">
        <f t="shared" si="71"/>
        <v>0.67</v>
      </c>
      <c r="N2259" s="15">
        <v>1.48</v>
      </c>
      <c r="O2259" s="15">
        <v>38</v>
      </c>
      <c r="P2259" t="s">
        <v>20</v>
      </c>
      <c r="Q2259">
        <v>50</v>
      </c>
      <c r="R2259" t="s">
        <v>26</v>
      </c>
      <c r="S2259">
        <v>2016</v>
      </c>
      <c r="T2259" t="s">
        <v>22</v>
      </c>
      <c r="U2259" s="15">
        <v>3.6</v>
      </c>
      <c r="V2259" s="15">
        <v>2</v>
      </c>
      <c r="W2259" t="s">
        <v>27</v>
      </c>
    </row>
    <row r="2260" spans="1:23">
      <c r="A2260" t="s">
        <v>2304</v>
      </c>
      <c r="B2260">
        <v>-3.9092069999999999</v>
      </c>
      <c r="C2260" s="15">
        <v>-154.41526400000001</v>
      </c>
      <c r="D2260" s="2" t="s">
        <v>7310</v>
      </c>
      <c r="E2260" s="14" t="str">
        <f>_xlfn.XLOOKUP(C2260,missing_cities!B:B,missing_cities!C:C,"Not Found",0)</f>
        <v>Error</v>
      </c>
      <c r="F2260" s="14" t="s">
        <v>9987</v>
      </c>
      <c r="G2260" s="2" t="str">
        <f>_xlfn.XLOOKUP(E2260,missing_cities!$Q$2:$Q$56,missing_cities!$R$2:$R$56,"Not Found",0)</f>
        <v>Error</v>
      </c>
      <c r="H2260" t="str">
        <f>_xlfn.XLOOKUP(E2260,missing_cities!$Q$2:$Q$56,missing_cities!$S$2:$S$56,"Not Found",0)</f>
        <v>Error</v>
      </c>
      <c r="I2260" t="s">
        <v>1684</v>
      </c>
      <c r="J2260" s="15">
        <v>0.31</v>
      </c>
      <c r="K2260" t="s">
        <v>19</v>
      </c>
      <c r="L2260" s="15" t="str">
        <f t="shared" si="70"/>
        <v>9:00-18:00</v>
      </c>
      <c r="M2260" s="16">
        <f t="shared" si="71"/>
        <v>0.37</v>
      </c>
      <c r="N2260" s="15">
        <v>13.53</v>
      </c>
      <c r="O2260" s="15">
        <v>37</v>
      </c>
      <c r="P2260" t="s">
        <v>39</v>
      </c>
      <c r="Q2260">
        <v>22</v>
      </c>
      <c r="R2260" t="s">
        <v>42</v>
      </c>
      <c r="S2260">
        <v>2010</v>
      </c>
      <c r="T2260" t="s">
        <v>22</v>
      </c>
      <c r="U2260" s="15">
        <v>4.8</v>
      </c>
      <c r="V2260" s="15">
        <v>4</v>
      </c>
      <c r="W2260" t="s">
        <v>32</v>
      </c>
    </row>
    <row r="2261" spans="1:23">
      <c r="A2261" t="s">
        <v>2305</v>
      </c>
      <c r="B2261">
        <v>25.343923</v>
      </c>
      <c r="C2261" s="15">
        <v>55.399799000000002</v>
      </c>
      <c r="D2261" s="2" t="s">
        <v>7311</v>
      </c>
      <c r="E2261" s="14" t="s">
        <v>5076</v>
      </c>
      <c r="F2261" s="14" t="e" vm="10">
        <v>#VALUE!</v>
      </c>
      <c r="G2261" s="2" t="str">
        <f>_xlfn.XLOOKUP(E2261,missing_cities!$Q$2:$Q$56,missing_cities!$R$2:$R$56,"Not Found",0)</f>
        <v>United Arab Emirates</v>
      </c>
      <c r="H2261" t="str">
        <f>_xlfn.XLOOKUP(E2261,missing_cities!$Q$2:$Q$56,missing_cities!$S$2:$S$56,"Not Found",0)</f>
        <v>Asia</v>
      </c>
      <c r="I2261" t="s">
        <v>1684</v>
      </c>
      <c r="J2261" s="15">
        <v>0.48</v>
      </c>
      <c r="K2261" t="s">
        <v>34</v>
      </c>
      <c r="L2261" s="15" t="str">
        <f t="shared" si="70"/>
        <v>6:00-22:00</v>
      </c>
      <c r="M2261" s="16">
        <f t="shared" si="71"/>
        <v>0.67</v>
      </c>
      <c r="N2261" s="15">
        <v>2.0699999999999998</v>
      </c>
      <c r="O2261" s="15">
        <v>11</v>
      </c>
      <c r="P2261" t="s">
        <v>37</v>
      </c>
      <c r="Q2261">
        <v>22</v>
      </c>
      <c r="R2261" t="s">
        <v>37</v>
      </c>
      <c r="S2261">
        <v>2022</v>
      </c>
      <c r="T2261" t="s">
        <v>31</v>
      </c>
      <c r="U2261" s="15">
        <v>4.4000000000000004</v>
      </c>
      <c r="V2261" s="15">
        <v>5</v>
      </c>
      <c r="W2261" t="s">
        <v>32</v>
      </c>
    </row>
    <row r="2262" spans="1:23">
      <c r="A2262" t="s">
        <v>2306</v>
      </c>
      <c r="B2262">
        <v>9.9146820000000009</v>
      </c>
      <c r="C2262" s="15">
        <v>-175.06987100000001</v>
      </c>
      <c r="D2262" s="2" t="s">
        <v>7312</v>
      </c>
      <c r="E2262" s="14" t="str">
        <f>_xlfn.XLOOKUP(C2262,missing_cities!B:B,missing_cities!C:C,"Not Found",0)</f>
        <v>Not Found</v>
      </c>
      <c r="F2262" s="14" t="s">
        <v>9990</v>
      </c>
      <c r="G2262" s="2" t="str">
        <f>_xlfn.XLOOKUP(E2262,missing_cities!$Q$2:$Q$56,missing_cities!$R$2:$R$56,"Not Found",0)</f>
        <v>Not Found</v>
      </c>
      <c r="H2262" t="str">
        <f>_xlfn.XLOOKUP(E2262,missing_cities!$Q$2:$Q$56,missing_cities!$S$2:$S$56,"Not Found",0)</f>
        <v>Not Found</v>
      </c>
      <c r="I2262" t="s">
        <v>1684</v>
      </c>
      <c r="J2262" s="15">
        <v>0.46</v>
      </c>
      <c r="K2262" s="1">
        <v>45862</v>
      </c>
      <c r="L2262" s="15" t="str">
        <f t="shared" si="70"/>
        <v>9.00-21.00</v>
      </c>
      <c r="M2262" s="16">
        <f t="shared" si="71"/>
        <v>12</v>
      </c>
      <c r="N2262" s="15">
        <v>9.8000000000000007</v>
      </c>
      <c r="O2262" s="15">
        <v>88</v>
      </c>
      <c r="P2262" t="s">
        <v>29</v>
      </c>
      <c r="Q2262">
        <v>50</v>
      </c>
      <c r="R2262" t="s">
        <v>42</v>
      </c>
      <c r="S2262">
        <v>2019</v>
      </c>
      <c r="T2262" t="s">
        <v>22</v>
      </c>
      <c r="U2262" s="15">
        <v>4.3</v>
      </c>
      <c r="V2262" s="15">
        <v>2</v>
      </c>
      <c r="W2262" t="s">
        <v>27</v>
      </c>
    </row>
    <row r="2263" spans="1:23">
      <c r="A2263" t="s">
        <v>2307</v>
      </c>
      <c r="B2263">
        <v>18.976168999999999</v>
      </c>
      <c r="C2263" s="15">
        <v>72.958751000000007</v>
      </c>
      <c r="D2263" s="2" t="s">
        <v>7313</v>
      </c>
      <c r="E2263" s="14" t="s">
        <v>5079</v>
      </c>
      <c r="F2263" s="14" t="e" vm="11">
        <v>#VALUE!</v>
      </c>
      <c r="G2263" s="2" t="str">
        <f>_xlfn.XLOOKUP(E2263,missing_cities!$Q$2:$Q$56,missing_cities!$R$2:$R$56,"Not Found",0)</f>
        <v>India</v>
      </c>
      <c r="H2263" t="str">
        <f>_xlfn.XLOOKUP(E2263,missing_cities!$Q$2:$Q$56,missing_cities!$S$2:$S$56,"Not Found",0)</f>
        <v>Asia</v>
      </c>
      <c r="I2263" t="s">
        <v>1684</v>
      </c>
      <c r="J2263" s="15">
        <v>0.26</v>
      </c>
      <c r="K2263" t="s">
        <v>19</v>
      </c>
      <c r="L2263" s="15" t="str">
        <f t="shared" si="70"/>
        <v>9:00-18:00</v>
      </c>
      <c r="M2263" s="16">
        <f t="shared" si="71"/>
        <v>0.37</v>
      </c>
      <c r="N2263" s="15">
        <v>12.15</v>
      </c>
      <c r="O2263" s="15">
        <v>37</v>
      </c>
      <c r="P2263" t="s">
        <v>25</v>
      </c>
      <c r="Q2263">
        <v>150</v>
      </c>
      <c r="R2263" t="s">
        <v>37</v>
      </c>
      <c r="S2263">
        <v>2018</v>
      </c>
      <c r="T2263" t="s">
        <v>22</v>
      </c>
      <c r="U2263" s="15">
        <v>4.4000000000000004</v>
      </c>
      <c r="V2263" s="15">
        <v>6</v>
      </c>
      <c r="W2263" t="s">
        <v>23</v>
      </c>
    </row>
    <row r="2264" spans="1:23">
      <c r="A2264" t="s">
        <v>2308</v>
      </c>
      <c r="B2264">
        <v>19.027291000000002</v>
      </c>
      <c r="C2264" s="15">
        <v>72.881427000000002</v>
      </c>
      <c r="D2264" s="2" t="s">
        <v>7314</v>
      </c>
      <c r="E2264" s="14" t="s">
        <v>5079</v>
      </c>
      <c r="F2264" s="14" t="e" vm="11">
        <v>#VALUE!</v>
      </c>
      <c r="G2264" s="2" t="str">
        <f>_xlfn.XLOOKUP(E2264,missing_cities!$Q$2:$Q$56,missing_cities!$R$2:$R$56,"Not Found",0)</f>
        <v>India</v>
      </c>
      <c r="H2264" t="str">
        <f>_xlfn.XLOOKUP(E2264,missing_cities!$Q$2:$Q$56,missing_cities!$S$2:$S$56,"Not Found",0)</f>
        <v>Asia</v>
      </c>
      <c r="I2264" t="s">
        <v>1684</v>
      </c>
      <c r="J2264" s="15">
        <v>0.23</v>
      </c>
      <c r="K2264" t="s">
        <v>34</v>
      </c>
      <c r="L2264" s="15" t="str">
        <f t="shared" si="70"/>
        <v>6:00-22:00</v>
      </c>
      <c r="M2264" s="16">
        <f t="shared" si="71"/>
        <v>0.67</v>
      </c>
      <c r="N2264" s="15">
        <v>10.45</v>
      </c>
      <c r="O2264" s="15">
        <v>42</v>
      </c>
      <c r="P2264" t="s">
        <v>29</v>
      </c>
      <c r="Q2264">
        <v>22</v>
      </c>
      <c r="R2264" t="s">
        <v>81</v>
      </c>
      <c r="S2264">
        <v>2016</v>
      </c>
      <c r="T2264" t="s">
        <v>22</v>
      </c>
      <c r="U2264" s="15">
        <v>4.9000000000000004</v>
      </c>
      <c r="V2264" s="15">
        <v>10</v>
      </c>
      <c r="W2264" t="s">
        <v>27</v>
      </c>
    </row>
    <row r="2265" spans="1:23">
      <c r="A2265" t="s">
        <v>2309</v>
      </c>
      <c r="B2265">
        <v>41.937812000000001</v>
      </c>
      <c r="C2265" s="15">
        <v>-87.747490999999997</v>
      </c>
      <c r="D2265" s="2" t="s">
        <v>7315</v>
      </c>
      <c r="E2265" s="14" t="s">
        <v>5065</v>
      </c>
      <c r="F2265" s="14" t="e" vm="5">
        <v>#VALUE!</v>
      </c>
      <c r="G2265" s="2" t="str">
        <f>_xlfn.XLOOKUP(E2265,missing_cities!$Q$2:$Q$56,missing_cities!$R$2:$R$56,"Not Found",0)</f>
        <v>United States</v>
      </c>
      <c r="H2265" t="str">
        <f>_xlfn.XLOOKUP(E2265,missing_cities!$Q$2:$Q$56,missing_cities!$S$2:$S$56,"Not Found",0)</f>
        <v>North America</v>
      </c>
      <c r="I2265" t="s">
        <v>1684</v>
      </c>
      <c r="J2265" s="15">
        <v>0.35</v>
      </c>
      <c r="K2265" t="s">
        <v>34</v>
      </c>
      <c r="L2265" s="15" t="str">
        <f t="shared" si="70"/>
        <v>6:00-22:00</v>
      </c>
      <c r="M2265" s="16">
        <f t="shared" si="71"/>
        <v>0.67</v>
      </c>
      <c r="N2265" s="15">
        <v>4.57</v>
      </c>
      <c r="O2265" s="15">
        <v>95</v>
      </c>
      <c r="P2265" t="s">
        <v>39</v>
      </c>
      <c r="Q2265">
        <v>22</v>
      </c>
      <c r="R2265" t="s">
        <v>35</v>
      </c>
      <c r="S2265">
        <v>2016</v>
      </c>
      <c r="T2265" t="s">
        <v>22</v>
      </c>
      <c r="U2265" s="15">
        <v>4.0999999999999996</v>
      </c>
      <c r="V2265" s="15">
        <v>5</v>
      </c>
      <c r="W2265" t="s">
        <v>32</v>
      </c>
    </row>
    <row r="2266" spans="1:23">
      <c r="A2266" t="s">
        <v>2310</v>
      </c>
      <c r="B2266">
        <v>34.017384999999997</v>
      </c>
      <c r="C2266" s="15">
        <v>-118.391113</v>
      </c>
      <c r="D2266" s="2" t="s">
        <v>7316</v>
      </c>
      <c r="E2266" s="14" t="s">
        <v>5111</v>
      </c>
      <c r="F2266" s="14" t="e" vm="5">
        <v>#VALUE!</v>
      </c>
      <c r="G2266" s="2" t="str">
        <f>_xlfn.XLOOKUP(E2266,missing_cities!$Q$2:$Q$56,missing_cities!$R$2:$R$56,"Not Found",0)</f>
        <v>United States</v>
      </c>
      <c r="H2266" t="str">
        <f>_xlfn.XLOOKUP(E2266,missing_cities!$Q$2:$Q$56,missing_cities!$S$2:$S$56,"Not Found",0)</f>
        <v>North America</v>
      </c>
      <c r="I2266" t="s">
        <v>1684</v>
      </c>
      <c r="J2266" s="15">
        <v>0.15</v>
      </c>
      <c r="K2266" t="s">
        <v>19</v>
      </c>
      <c r="L2266" s="15" t="str">
        <f t="shared" si="70"/>
        <v>9:00-18:00</v>
      </c>
      <c r="M2266" s="16">
        <f t="shared" si="71"/>
        <v>0.37</v>
      </c>
      <c r="N2266" s="15">
        <v>9.4700000000000006</v>
      </c>
      <c r="O2266" s="15">
        <v>11</v>
      </c>
      <c r="P2266" t="s">
        <v>29</v>
      </c>
      <c r="Q2266">
        <v>350</v>
      </c>
      <c r="R2266" t="s">
        <v>21</v>
      </c>
      <c r="S2266">
        <v>2020</v>
      </c>
      <c r="T2266" t="s">
        <v>22</v>
      </c>
      <c r="U2266" s="15">
        <v>3.1</v>
      </c>
      <c r="V2266" s="15">
        <v>5</v>
      </c>
      <c r="W2266" t="s">
        <v>27</v>
      </c>
    </row>
    <row r="2267" spans="1:23">
      <c r="A2267" t="s">
        <v>2311</v>
      </c>
      <c r="B2267">
        <v>-23.699997</v>
      </c>
      <c r="C2267" s="15">
        <v>-46.674976000000001</v>
      </c>
      <c r="D2267" s="2" t="s">
        <v>7317</v>
      </c>
      <c r="E2267" s="14" t="s">
        <v>5067</v>
      </c>
      <c r="F2267" s="14" t="e" vm="7">
        <v>#VALUE!</v>
      </c>
      <c r="G2267" s="2" t="str">
        <f>_xlfn.XLOOKUP(E2267,missing_cities!$Q$2:$Q$56,missing_cities!$R$2:$R$56,"Not Found",0)</f>
        <v>Brazil</v>
      </c>
      <c r="H2267" t="str">
        <f>_xlfn.XLOOKUP(E2267,missing_cities!$Q$2:$Q$56,missing_cities!$S$2:$S$56,"Not Found",0)</f>
        <v>South America</v>
      </c>
      <c r="I2267" t="s">
        <v>1684</v>
      </c>
      <c r="J2267" s="15">
        <v>0.11</v>
      </c>
      <c r="K2267" t="s">
        <v>19</v>
      </c>
      <c r="L2267" s="15" t="str">
        <f t="shared" si="70"/>
        <v>9:00-18:00</v>
      </c>
      <c r="M2267" s="16">
        <f t="shared" si="71"/>
        <v>0.37</v>
      </c>
      <c r="N2267" s="15">
        <v>0.69</v>
      </c>
      <c r="O2267" s="15">
        <v>88</v>
      </c>
      <c r="P2267" t="s">
        <v>29</v>
      </c>
      <c r="Q2267">
        <v>350</v>
      </c>
      <c r="R2267" t="s">
        <v>35</v>
      </c>
      <c r="S2267">
        <v>2021</v>
      </c>
      <c r="T2267" t="s">
        <v>22</v>
      </c>
      <c r="U2267" s="15">
        <v>4.9000000000000004</v>
      </c>
      <c r="V2267" s="15">
        <v>1</v>
      </c>
      <c r="W2267" t="s">
        <v>27</v>
      </c>
    </row>
    <row r="2268" spans="1:23">
      <c r="A2268" t="s">
        <v>2312</v>
      </c>
      <c r="B2268">
        <v>-33.864094000000001</v>
      </c>
      <c r="C2268" s="15">
        <v>151.292708</v>
      </c>
      <c r="D2268" s="2" t="s">
        <v>7318</v>
      </c>
      <c r="E2268" s="14" t="s">
        <v>5069</v>
      </c>
      <c r="F2268" s="14" t="e" vm="8">
        <v>#VALUE!</v>
      </c>
      <c r="G2268" s="2" t="str">
        <f>_xlfn.XLOOKUP(E2268,missing_cities!$Q$2:$Q$56,missing_cities!$R$2:$R$56,"Not Found",0)</f>
        <v>Australia</v>
      </c>
      <c r="H2268" t="str">
        <f>_xlfn.XLOOKUP(E2268,missing_cities!$Q$2:$Q$56,missing_cities!$S$2:$S$56,"Not Found",0)</f>
        <v>Australia</v>
      </c>
      <c r="I2268" t="s">
        <v>1684</v>
      </c>
      <c r="J2268" s="15">
        <v>0.25</v>
      </c>
      <c r="K2268" t="s">
        <v>34</v>
      </c>
      <c r="L2268" s="15" t="str">
        <f t="shared" si="70"/>
        <v>6:00-22:00</v>
      </c>
      <c r="M2268" s="16">
        <f t="shared" si="71"/>
        <v>0.67</v>
      </c>
      <c r="N2268" s="15">
        <v>5.21</v>
      </c>
      <c r="O2268" s="15">
        <v>18</v>
      </c>
      <c r="P2268" t="s">
        <v>39</v>
      </c>
      <c r="Q2268">
        <v>22</v>
      </c>
      <c r="R2268" t="s">
        <v>37</v>
      </c>
      <c r="S2268">
        <v>2019</v>
      </c>
      <c r="T2268" t="s">
        <v>31</v>
      </c>
      <c r="U2268" s="15">
        <v>4.3</v>
      </c>
      <c r="V2268" s="15">
        <v>9</v>
      </c>
      <c r="W2268" t="s">
        <v>27</v>
      </c>
    </row>
    <row r="2269" spans="1:23">
      <c r="A2269" t="s">
        <v>2313</v>
      </c>
      <c r="B2269">
        <v>41.924232000000003</v>
      </c>
      <c r="C2269" s="15">
        <v>-87.753316999999996</v>
      </c>
      <c r="D2269" s="2" t="s">
        <v>7319</v>
      </c>
      <c r="E2269" s="14" t="s">
        <v>5065</v>
      </c>
      <c r="F2269" s="14" t="e" vm="5">
        <v>#VALUE!</v>
      </c>
      <c r="G2269" s="2" t="str">
        <f>_xlfn.XLOOKUP(E2269,missing_cities!$Q$2:$Q$56,missing_cities!$R$2:$R$56,"Not Found",0)</f>
        <v>United States</v>
      </c>
      <c r="H2269" t="str">
        <f>_xlfn.XLOOKUP(E2269,missing_cities!$Q$2:$Q$56,missing_cities!$S$2:$S$56,"Not Found",0)</f>
        <v>North America</v>
      </c>
      <c r="I2269" t="s">
        <v>1684</v>
      </c>
      <c r="J2269" s="15">
        <v>0.27</v>
      </c>
      <c r="K2269" t="s">
        <v>19</v>
      </c>
      <c r="L2269" s="15" t="str">
        <f t="shared" si="70"/>
        <v>9:00-18:00</v>
      </c>
      <c r="M2269" s="16">
        <f t="shared" si="71"/>
        <v>0.37</v>
      </c>
      <c r="N2269" s="15">
        <v>7.59</v>
      </c>
      <c r="O2269" s="15">
        <v>68</v>
      </c>
      <c r="P2269" t="s">
        <v>37</v>
      </c>
      <c r="Q2269">
        <v>50</v>
      </c>
      <c r="R2269" t="s">
        <v>74</v>
      </c>
      <c r="S2269">
        <v>2016</v>
      </c>
      <c r="T2269" t="s">
        <v>22</v>
      </c>
      <c r="U2269" s="15">
        <v>4.7</v>
      </c>
      <c r="V2269" s="15">
        <v>6</v>
      </c>
      <c r="W2269" t="s">
        <v>32</v>
      </c>
    </row>
    <row r="2270" spans="1:23">
      <c r="A2270" t="s">
        <v>2314</v>
      </c>
      <c r="B2270">
        <v>34.006596000000002</v>
      </c>
      <c r="C2270" s="15">
        <v>-118.23790099999999</v>
      </c>
      <c r="D2270" s="2" t="s">
        <v>7320</v>
      </c>
      <c r="E2270" s="14" t="s">
        <v>5111</v>
      </c>
      <c r="F2270" s="14" t="e" vm="5">
        <v>#VALUE!</v>
      </c>
      <c r="G2270" s="2" t="str">
        <f>_xlfn.XLOOKUP(E2270,missing_cities!$Q$2:$Q$56,missing_cities!$R$2:$R$56,"Not Found",0)</f>
        <v>United States</v>
      </c>
      <c r="H2270" t="str">
        <f>_xlfn.XLOOKUP(E2270,missing_cities!$Q$2:$Q$56,missing_cities!$S$2:$S$56,"Not Found",0)</f>
        <v>North America</v>
      </c>
      <c r="I2270" t="s">
        <v>1684</v>
      </c>
      <c r="J2270" s="15">
        <v>0.22</v>
      </c>
      <c r="K2270" s="1">
        <v>45862</v>
      </c>
      <c r="L2270" s="15" t="str">
        <f t="shared" si="70"/>
        <v>9.00-21.00</v>
      </c>
      <c r="M2270" s="16">
        <f t="shared" si="71"/>
        <v>12</v>
      </c>
      <c r="N2270" s="15">
        <v>11.47</v>
      </c>
      <c r="O2270" s="15">
        <v>37</v>
      </c>
      <c r="P2270" t="s">
        <v>39</v>
      </c>
      <c r="Q2270">
        <v>350</v>
      </c>
      <c r="R2270" t="s">
        <v>48</v>
      </c>
      <c r="S2270">
        <v>2014</v>
      </c>
      <c r="T2270" t="s">
        <v>22</v>
      </c>
      <c r="U2270" s="15">
        <v>3.1</v>
      </c>
      <c r="V2270" s="15">
        <v>5</v>
      </c>
      <c r="W2270" t="s">
        <v>23</v>
      </c>
    </row>
    <row r="2271" spans="1:23">
      <c r="A2271" t="s">
        <v>2315</v>
      </c>
      <c r="B2271">
        <v>19.186502000000001</v>
      </c>
      <c r="C2271" s="15">
        <v>72.966655000000003</v>
      </c>
      <c r="D2271" s="2" t="s">
        <v>7321</v>
      </c>
      <c r="E2271" s="14" t="s">
        <v>5079</v>
      </c>
      <c r="F2271" s="14" t="e" vm="11">
        <v>#VALUE!</v>
      </c>
      <c r="G2271" s="2" t="str">
        <f>_xlfn.XLOOKUP(E2271,missing_cities!$Q$2:$Q$56,missing_cities!$R$2:$R$56,"Not Found",0)</f>
        <v>India</v>
      </c>
      <c r="H2271" t="str">
        <f>_xlfn.XLOOKUP(E2271,missing_cities!$Q$2:$Q$56,missing_cities!$S$2:$S$56,"Not Found",0)</f>
        <v>Asia</v>
      </c>
      <c r="I2271" t="s">
        <v>1684</v>
      </c>
      <c r="J2271" s="15">
        <v>0.31</v>
      </c>
      <c r="K2271" s="1">
        <v>45862</v>
      </c>
      <c r="L2271" s="15" t="str">
        <f t="shared" si="70"/>
        <v>9.00-21.00</v>
      </c>
      <c r="M2271" s="16">
        <f t="shared" si="71"/>
        <v>12</v>
      </c>
      <c r="N2271" s="15">
        <v>0.77</v>
      </c>
      <c r="O2271" s="15">
        <v>64</v>
      </c>
      <c r="P2271" t="s">
        <v>39</v>
      </c>
      <c r="Q2271">
        <v>50</v>
      </c>
      <c r="R2271" t="s">
        <v>48</v>
      </c>
      <c r="S2271">
        <v>2019</v>
      </c>
      <c r="T2271" t="s">
        <v>31</v>
      </c>
      <c r="U2271" s="15">
        <v>4.3</v>
      </c>
      <c r="V2271" s="15">
        <v>8</v>
      </c>
      <c r="W2271" t="s">
        <v>23</v>
      </c>
    </row>
    <row r="2272" spans="1:23">
      <c r="A2272" t="s">
        <v>2316</v>
      </c>
      <c r="B2272">
        <v>19.014543</v>
      </c>
      <c r="C2272" s="15">
        <v>72.846304000000003</v>
      </c>
      <c r="D2272" s="2" t="s">
        <v>7322</v>
      </c>
      <c r="E2272" s="14" t="s">
        <v>5079</v>
      </c>
      <c r="F2272" s="14" t="e" vm="11">
        <v>#VALUE!</v>
      </c>
      <c r="G2272" s="2" t="str">
        <f>_xlfn.XLOOKUP(E2272,missing_cities!$Q$2:$Q$56,missing_cities!$R$2:$R$56,"Not Found",0)</f>
        <v>India</v>
      </c>
      <c r="H2272" t="str">
        <f>_xlfn.XLOOKUP(E2272,missing_cities!$Q$2:$Q$56,missing_cities!$S$2:$S$56,"Not Found",0)</f>
        <v>Asia</v>
      </c>
      <c r="I2272" t="s">
        <v>1684</v>
      </c>
      <c r="J2272" s="15">
        <v>0.26</v>
      </c>
      <c r="K2272" t="s">
        <v>34</v>
      </c>
      <c r="L2272" s="15" t="str">
        <f t="shared" si="70"/>
        <v>6:00-22:00</v>
      </c>
      <c r="M2272" s="16">
        <f t="shared" si="71"/>
        <v>0.67</v>
      </c>
      <c r="N2272" s="15">
        <v>8.19</v>
      </c>
      <c r="O2272" s="15">
        <v>36</v>
      </c>
      <c r="P2272" t="s">
        <v>25</v>
      </c>
      <c r="Q2272">
        <v>350</v>
      </c>
      <c r="R2272" t="s">
        <v>74</v>
      </c>
      <c r="S2272">
        <v>2019</v>
      </c>
      <c r="T2272" t="s">
        <v>22</v>
      </c>
      <c r="U2272" s="15">
        <v>3.6</v>
      </c>
      <c r="V2272" s="15">
        <v>10</v>
      </c>
      <c r="W2272" t="s">
        <v>27</v>
      </c>
    </row>
    <row r="2273" spans="1:23">
      <c r="A2273" t="s">
        <v>2317</v>
      </c>
      <c r="B2273">
        <v>13.79701</v>
      </c>
      <c r="C2273" s="15">
        <v>100.545907</v>
      </c>
      <c r="D2273" s="2" t="s">
        <v>7323</v>
      </c>
      <c r="E2273" s="14" t="s">
        <v>5059</v>
      </c>
      <c r="F2273" s="14" t="e" vm="4">
        <v>#VALUE!</v>
      </c>
      <c r="G2273" s="2" t="str">
        <f>_xlfn.XLOOKUP(E2273,missing_cities!$Q$2:$Q$56,missing_cities!$R$2:$R$56,"Not Found",0)</f>
        <v>Thailand</v>
      </c>
      <c r="H2273" t="str">
        <f>_xlfn.XLOOKUP(E2273,missing_cities!$Q$2:$Q$56,missing_cities!$S$2:$S$56,"Not Found",0)</f>
        <v>Asia</v>
      </c>
      <c r="I2273" t="s">
        <v>1684</v>
      </c>
      <c r="J2273" s="15">
        <v>0.39</v>
      </c>
      <c r="K2273" t="s">
        <v>19</v>
      </c>
      <c r="L2273" s="15" t="str">
        <f t="shared" si="70"/>
        <v>9:00-18:00</v>
      </c>
      <c r="M2273" s="16">
        <f t="shared" si="71"/>
        <v>0.37</v>
      </c>
      <c r="N2273" s="15">
        <v>18.440000000000001</v>
      </c>
      <c r="O2273" s="15">
        <v>71</v>
      </c>
      <c r="P2273" t="s">
        <v>25</v>
      </c>
      <c r="Q2273">
        <v>150</v>
      </c>
      <c r="R2273" t="s">
        <v>42</v>
      </c>
      <c r="S2273">
        <v>2023</v>
      </c>
      <c r="T2273" t="s">
        <v>31</v>
      </c>
      <c r="U2273" s="15">
        <v>4.9000000000000004</v>
      </c>
      <c r="V2273" s="15">
        <v>3</v>
      </c>
      <c r="W2273" t="s">
        <v>32</v>
      </c>
    </row>
    <row r="2274" spans="1:23">
      <c r="A2274" t="s">
        <v>2318</v>
      </c>
      <c r="B2274">
        <v>19.494896000000001</v>
      </c>
      <c r="C2274" s="15">
        <v>-99.140978000000004</v>
      </c>
      <c r="D2274" s="2" t="s">
        <v>7324</v>
      </c>
      <c r="E2274" s="14" t="s">
        <v>5119</v>
      </c>
      <c r="F2274" s="14" t="e" vm="13">
        <v>#VALUE!</v>
      </c>
      <c r="G2274" s="2" t="str">
        <f>_xlfn.XLOOKUP(E2274,missing_cities!$Q$2:$Q$56,missing_cities!$R$2:$R$56,"Not Found",0)</f>
        <v>Mexico</v>
      </c>
      <c r="H2274" t="str">
        <f>_xlfn.XLOOKUP(E2274,missing_cities!$Q$2:$Q$56,missing_cities!$S$2:$S$56,"Not Found",0)</f>
        <v>North America</v>
      </c>
      <c r="I2274" t="s">
        <v>1684</v>
      </c>
      <c r="J2274" s="15">
        <v>0.3</v>
      </c>
      <c r="K2274" t="s">
        <v>34</v>
      </c>
      <c r="L2274" s="15" t="str">
        <f t="shared" si="70"/>
        <v>6:00-22:00</v>
      </c>
      <c r="M2274" s="16">
        <f t="shared" si="71"/>
        <v>0.67</v>
      </c>
      <c r="N2274" s="15">
        <v>2.97</v>
      </c>
      <c r="O2274" s="15">
        <v>44</v>
      </c>
      <c r="P2274" t="s">
        <v>29</v>
      </c>
      <c r="Q2274">
        <v>22</v>
      </c>
      <c r="R2274" t="s">
        <v>48</v>
      </c>
      <c r="S2274">
        <v>2013</v>
      </c>
      <c r="T2274" t="s">
        <v>31</v>
      </c>
      <c r="U2274" s="15">
        <v>4.2</v>
      </c>
      <c r="V2274" s="15">
        <v>8</v>
      </c>
      <c r="W2274" t="s">
        <v>32</v>
      </c>
    </row>
    <row r="2275" spans="1:23">
      <c r="A2275" t="s">
        <v>2319</v>
      </c>
      <c r="B2275">
        <v>37.619779000000001</v>
      </c>
      <c r="C2275" s="15">
        <v>126.915206</v>
      </c>
      <c r="D2275" s="2" t="s">
        <v>7325</v>
      </c>
      <c r="E2275" s="14" t="s">
        <v>5063</v>
      </c>
      <c r="F2275" s="14" t="e" vm="6">
        <v>#VALUE!</v>
      </c>
      <c r="G2275" s="2" t="str">
        <f>_xlfn.XLOOKUP(E2275,missing_cities!$Q$2:$Q$56,missing_cities!$R$2:$R$56,"Not Found",0)</f>
        <v>South Korea</v>
      </c>
      <c r="H2275" t="str">
        <f>_xlfn.XLOOKUP(E2275,missing_cities!$Q$2:$Q$56,missing_cities!$S$2:$S$56,"Not Found",0)</f>
        <v>Asia</v>
      </c>
      <c r="I2275" t="s">
        <v>1684</v>
      </c>
      <c r="J2275" s="15">
        <v>0.21</v>
      </c>
      <c r="K2275" t="s">
        <v>34</v>
      </c>
      <c r="L2275" s="15" t="str">
        <f t="shared" si="70"/>
        <v>6:00-22:00</v>
      </c>
      <c r="M2275" s="16">
        <f t="shared" si="71"/>
        <v>0.67</v>
      </c>
      <c r="N2275" s="15">
        <v>17.850000000000001</v>
      </c>
      <c r="O2275" s="15">
        <v>58</v>
      </c>
      <c r="P2275" t="s">
        <v>37</v>
      </c>
      <c r="Q2275">
        <v>150</v>
      </c>
      <c r="R2275" t="s">
        <v>48</v>
      </c>
      <c r="S2275">
        <v>2014</v>
      </c>
      <c r="T2275" t="s">
        <v>22</v>
      </c>
      <c r="U2275" s="15">
        <v>3.3</v>
      </c>
      <c r="V2275" s="15">
        <v>8</v>
      </c>
      <c r="W2275" t="s">
        <v>32</v>
      </c>
    </row>
    <row r="2276" spans="1:23">
      <c r="A2276" t="s">
        <v>2320</v>
      </c>
      <c r="B2276">
        <v>-79.496517999999995</v>
      </c>
      <c r="C2276" s="15">
        <v>-133.894791</v>
      </c>
      <c r="D2276" s="2" t="s">
        <v>7326</v>
      </c>
      <c r="E2276" s="14" t="str">
        <f>_xlfn.XLOOKUP(C2276,missing_cities!B:B,missing_cities!C:C,"Not Found",0)</f>
        <v>Error</v>
      </c>
      <c r="F2276" s="14" t="s">
        <v>9987</v>
      </c>
      <c r="G2276" s="2" t="str">
        <f>_xlfn.XLOOKUP(E2276,missing_cities!$Q$2:$Q$56,missing_cities!$R$2:$R$56,"Not Found",0)</f>
        <v>Error</v>
      </c>
      <c r="H2276" t="str">
        <f>_xlfn.XLOOKUP(E2276,missing_cities!$Q$2:$Q$56,missing_cities!$S$2:$S$56,"Not Found",0)</f>
        <v>Error</v>
      </c>
      <c r="I2276" t="s">
        <v>1684</v>
      </c>
      <c r="J2276" s="15">
        <v>0.31</v>
      </c>
      <c r="K2276" t="s">
        <v>19</v>
      </c>
      <c r="L2276" s="15" t="str">
        <f t="shared" si="70"/>
        <v>9:00-18:00</v>
      </c>
      <c r="M2276" s="16">
        <f t="shared" si="71"/>
        <v>0.37</v>
      </c>
      <c r="N2276" s="15">
        <v>13.74</v>
      </c>
      <c r="O2276" s="15">
        <v>23</v>
      </c>
      <c r="P2276" t="s">
        <v>29</v>
      </c>
      <c r="Q2276">
        <v>150</v>
      </c>
      <c r="R2276" t="s">
        <v>44</v>
      </c>
      <c r="S2276">
        <v>2011</v>
      </c>
      <c r="T2276" t="s">
        <v>31</v>
      </c>
      <c r="U2276" s="15">
        <v>3.2</v>
      </c>
      <c r="V2276" s="15">
        <v>9</v>
      </c>
      <c r="W2276" t="s">
        <v>23</v>
      </c>
    </row>
    <row r="2277" spans="1:23">
      <c r="A2277" t="s">
        <v>2321</v>
      </c>
      <c r="B2277">
        <v>41.855204999999998</v>
      </c>
      <c r="C2277" s="15">
        <v>-87.669745000000006</v>
      </c>
      <c r="D2277" s="2" t="s">
        <v>7327</v>
      </c>
      <c r="E2277" s="14" t="s">
        <v>5065</v>
      </c>
      <c r="F2277" s="14" t="e" vm="5">
        <v>#VALUE!</v>
      </c>
      <c r="G2277" s="2" t="str">
        <f>_xlfn.XLOOKUP(E2277,missing_cities!$Q$2:$Q$56,missing_cities!$R$2:$R$56,"Not Found",0)</f>
        <v>United States</v>
      </c>
      <c r="H2277" t="str">
        <f>_xlfn.XLOOKUP(E2277,missing_cities!$Q$2:$Q$56,missing_cities!$S$2:$S$56,"Not Found",0)</f>
        <v>North America</v>
      </c>
      <c r="I2277" t="s">
        <v>1684</v>
      </c>
      <c r="J2277" s="15">
        <v>0.13</v>
      </c>
      <c r="K2277" s="1">
        <v>45862</v>
      </c>
      <c r="L2277" s="15" t="str">
        <f t="shared" si="70"/>
        <v>9.00-21.00</v>
      </c>
      <c r="M2277" s="16">
        <f t="shared" si="71"/>
        <v>12</v>
      </c>
      <c r="N2277" s="15">
        <v>0.64</v>
      </c>
      <c r="O2277" s="15">
        <v>30</v>
      </c>
      <c r="P2277" t="s">
        <v>39</v>
      </c>
      <c r="Q2277">
        <v>50</v>
      </c>
      <c r="R2277" t="s">
        <v>21</v>
      </c>
      <c r="S2277">
        <v>2013</v>
      </c>
      <c r="T2277" t="s">
        <v>31</v>
      </c>
      <c r="U2277" s="15">
        <v>4.5</v>
      </c>
      <c r="V2277" s="15">
        <v>6</v>
      </c>
      <c r="W2277" t="s">
        <v>27</v>
      </c>
    </row>
    <row r="2278" spans="1:23">
      <c r="A2278" t="s">
        <v>2322</v>
      </c>
      <c r="B2278">
        <v>43.760173000000002</v>
      </c>
      <c r="C2278" s="15">
        <v>-79.322810000000004</v>
      </c>
      <c r="D2278" s="2" t="s">
        <v>7328</v>
      </c>
      <c r="E2278" s="14" t="s">
        <v>5050</v>
      </c>
      <c r="F2278" s="14" t="e" vm="1">
        <v>#VALUE!</v>
      </c>
      <c r="G2278" s="2" t="str">
        <f>_xlfn.XLOOKUP(E2278,missing_cities!$Q$2:$Q$56,missing_cities!$R$2:$R$56,"Not Found",0)</f>
        <v>Canada</v>
      </c>
      <c r="H2278" t="str">
        <f>_xlfn.XLOOKUP(E2278,missing_cities!$Q$2:$Q$56,missing_cities!$S$2:$S$56,"Not Found",0)</f>
        <v>North America</v>
      </c>
      <c r="I2278" t="s">
        <v>1684</v>
      </c>
      <c r="J2278" s="15">
        <v>0.33</v>
      </c>
      <c r="K2278" t="s">
        <v>19</v>
      </c>
      <c r="L2278" s="15" t="str">
        <f t="shared" si="70"/>
        <v>9:00-18:00</v>
      </c>
      <c r="M2278" s="16">
        <f t="shared" si="71"/>
        <v>0.37</v>
      </c>
      <c r="N2278" s="15">
        <v>19.420000000000002</v>
      </c>
      <c r="O2278" s="15">
        <v>12</v>
      </c>
      <c r="P2278" t="s">
        <v>20</v>
      </c>
      <c r="Q2278">
        <v>350</v>
      </c>
      <c r="R2278" t="s">
        <v>26</v>
      </c>
      <c r="S2278">
        <v>2021</v>
      </c>
      <c r="T2278" t="s">
        <v>31</v>
      </c>
      <c r="U2278" s="15">
        <v>4.9000000000000004</v>
      </c>
      <c r="V2278" s="15">
        <v>6</v>
      </c>
      <c r="W2278" t="s">
        <v>32</v>
      </c>
    </row>
    <row r="2279" spans="1:23">
      <c r="A2279" t="s">
        <v>2323</v>
      </c>
      <c r="B2279">
        <v>2.4346719999999999</v>
      </c>
      <c r="C2279" s="15">
        <v>-10.520061999999999</v>
      </c>
      <c r="D2279" s="2" t="s">
        <v>7329</v>
      </c>
      <c r="E2279" s="14" t="str">
        <f>_xlfn.XLOOKUP(C2279,missing_cities!B:B,missing_cities!C:C,"Not Found",0)</f>
        <v>Error</v>
      </c>
      <c r="F2279" s="14" t="s">
        <v>9987</v>
      </c>
      <c r="G2279" s="2" t="str">
        <f>_xlfn.XLOOKUP(E2279,missing_cities!$Q$2:$Q$56,missing_cities!$R$2:$R$56,"Not Found",0)</f>
        <v>Error</v>
      </c>
      <c r="H2279" t="str">
        <f>_xlfn.XLOOKUP(E2279,missing_cities!$Q$2:$Q$56,missing_cities!$S$2:$S$56,"Not Found",0)</f>
        <v>Error</v>
      </c>
      <c r="I2279" t="s">
        <v>1684</v>
      </c>
      <c r="J2279" s="15">
        <v>0.11</v>
      </c>
      <c r="K2279" t="s">
        <v>34</v>
      </c>
      <c r="L2279" s="15" t="str">
        <f t="shared" si="70"/>
        <v>6:00-22:00</v>
      </c>
      <c r="M2279" s="16">
        <f t="shared" si="71"/>
        <v>0.67</v>
      </c>
      <c r="N2279" s="15">
        <v>18.29</v>
      </c>
      <c r="O2279" s="15">
        <v>75</v>
      </c>
      <c r="P2279" t="s">
        <v>29</v>
      </c>
      <c r="Q2279">
        <v>350</v>
      </c>
      <c r="R2279" t="s">
        <v>48</v>
      </c>
      <c r="S2279">
        <v>2018</v>
      </c>
      <c r="T2279" t="s">
        <v>22</v>
      </c>
      <c r="U2279" s="15">
        <v>4.5999999999999996</v>
      </c>
      <c r="V2279" s="15">
        <v>8</v>
      </c>
      <c r="W2279" t="s">
        <v>27</v>
      </c>
    </row>
    <row r="2280" spans="1:23">
      <c r="A2280" t="s">
        <v>2324</v>
      </c>
      <c r="B2280">
        <v>-23.510484000000002</v>
      </c>
      <c r="C2280" s="15">
        <v>-46.502099999999999</v>
      </c>
      <c r="D2280" s="2" t="s">
        <v>7330</v>
      </c>
      <c r="E2280" s="14" t="s">
        <v>5067</v>
      </c>
      <c r="F2280" s="14" t="e" vm="7">
        <v>#VALUE!</v>
      </c>
      <c r="G2280" s="2" t="str">
        <f>_xlfn.XLOOKUP(E2280,missing_cities!$Q$2:$Q$56,missing_cities!$R$2:$R$56,"Not Found",0)</f>
        <v>Brazil</v>
      </c>
      <c r="H2280" t="str">
        <f>_xlfn.XLOOKUP(E2280,missing_cities!$Q$2:$Q$56,missing_cities!$S$2:$S$56,"Not Found",0)</f>
        <v>South America</v>
      </c>
      <c r="I2280" t="s">
        <v>1684</v>
      </c>
      <c r="J2280" s="15">
        <v>0.31</v>
      </c>
      <c r="K2280" s="1">
        <v>45862</v>
      </c>
      <c r="L2280" s="15" t="str">
        <f t="shared" si="70"/>
        <v>9.00-21.00</v>
      </c>
      <c r="M2280" s="16">
        <f t="shared" si="71"/>
        <v>12</v>
      </c>
      <c r="N2280" s="15">
        <v>15.62</v>
      </c>
      <c r="O2280" s="15">
        <v>40</v>
      </c>
      <c r="P2280" t="s">
        <v>25</v>
      </c>
      <c r="Q2280">
        <v>150</v>
      </c>
      <c r="R2280" t="s">
        <v>42</v>
      </c>
      <c r="S2280">
        <v>2012</v>
      </c>
      <c r="T2280" t="s">
        <v>31</v>
      </c>
      <c r="U2280" s="15">
        <v>3.2</v>
      </c>
      <c r="V2280" s="15">
        <v>6</v>
      </c>
      <c r="W2280" t="s">
        <v>27</v>
      </c>
    </row>
    <row r="2281" spans="1:23">
      <c r="A2281" t="s">
        <v>2325</v>
      </c>
      <c r="B2281">
        <v>-23.535981</v>
      </c>
      <c r="C2281" s="15">
        <v>-46.528495999999997</v>
      </c>
      <c r="D2281" s="2" t="s">
        <v>7331</v>
      </c>
      <c r="E2281" s="14" t="s">
        <v>5067</v>
      </c>
      <c r="F2281" s="14" t="e" vm="7">
        <v>#VALUE!</v>
      </c>
      <c r="G2281" s="2" t="str">
        <f>_xlfn.XLOOKUP(E2281,missing_cities!$Q$2:$Q$56,missing_cities!$R$2:$R$56,"Not Found",0)</f>
        <v>Brazil</v>
      </c>
      <c r="H2281" t="str">
        <f>_xlfn.XLOOKUP(E2281,missing_cities!$Q$2:$Q$56,missing_cities!$S$2:$S$56,"Not Found",0)</f>
        <v>South America</v>
      </c>
      <c r="I2281" t="s">
        <v>1684</v>
      </c>
      <c r="J2281" s="15">
        <v>0.2</v>
      </c>
      <c r="K2281" s="1">
        <v>45862</v>
      </c>
      <c r="L2281" s="15" t="str">
        <f t="shared" si="70"/>
        <v>9.00-21.00</v>
      </c>
      <c r="M2281" s="16">
        <f t="shared" si="71"/>
        <v>12</v>
      </c>
      <c r="N2281" s="15">
        <v>16.38</v>
      </c>
      <c r="O2281" s="15">
        <v>65</v>
      </c>
      <c r="P2281" t="s">
        <v>29</v>
      </c>
      <c r="Q2281">
        <v>350</v>
      </c>
      <c r="R2281" t="s">
        <v>132</v>
      </c>
      <c r="S2281">
        <v>2018</v>
      </c>
      <c r="T2281" t="s">
        <v>22</v>
      </c>
      <c r="U2281" s="15">
        <v>4.9000000000000004</v>
      </c>
      <c r="V2281" s="15">
        <v>1</v>
      </c>
      <c r="W2281" t="s">
        <v>23</v>
      </c>
    </row>
    <row r="2282" spans="1:23">
      <c r="A2282" t="s">
        <v>2326</v>
      </c>
      <c r="B2282">
        <v>25.355926</v>
      </c>
      <c r="C2282" s="15">
        <v>55.273791000000003</v>
      </c>
      <c r="D2282" s="2" t="s">
        <v>7332</v>
      </c>
      <c r="E2282" s="14" t="s">
        <v>5076</v>
      </c>
      <c r="F2282" s="14" t="e" vm="10">
        <v>#VALUE!</v>
      </c>
      <c r="G2282" s="2" t="str">
        <f>_xlfn.XLOOKUP(E2282,missing_cities!$Q$2:$Q$56,missing_cities!$R$2:$R$56,"Not Found",0)</f>
        <v>United Arab Emirates</v>
      </c>
      <c r="H2282" t="str">
        <f>_xlfn.XLOOKUP(E2282,missing_cities!$Q$2:$Q$56,missing_cities!$S$2:$S$56,"Not Found",0)</f>
        <v>Asia</v>
      </c>
      <c r="I2282" t="s">
        <v>1684</v>
      </c>
      <c r="J2282" s="15">
        <v>0.45</v>
      </c>
      <c r="K2282" t="s">
        <v>19</v>
      </c>
      <c r="L2282" s="15" t="str">
        <f t="shared" si="70"/>
        <v>9:00-18:00</v>
      </c>
      <c r="M2282" s="16">
        <f t="shared" si="71"/>
        <v>0.37</v>
      </c>
      <c r="N2282" s="15">
        <v>1.91</v>
      </c>
      <c r="O2282" s="15">
        <v>48</v>
      </c>
      <c r="P2282" t="s">
        <v>37</v>
      </c>
      <c r="Q2282">
        <v>150</v>
      </c>
      <c r="R2282" t="s">
        <v>42</v>
      </c>
      <c r="S2282">
        <v>2010</v>
      </c>
      <c r="T2282" t="s">
        <v>31</v>
      </c>
      <c r="U2282" s="15">
        <v>3.1</v>
      </c>
      <c r="V2282" s="15">
        <v>7</v>
      </c>
      <c r="W2282" t="s">
        <v>23</v>
      </c>
    </row>
    <row r="2283" spans="1:23">
      <c r="A2283" t="s">
        <v>2327</v>
      </c>
      <c r="B2283">
        <v>-33.816343000000003</v>
      </c>
      <c r="C2283" s="15">
        <v>18.401523000000001</v>
      </c>
      <c r="D2283" s="2" t="s">
        <v>7333</v>
      </c>
      <c r="E2283" s="14" t="s">
        <v>5085</v>
      </c>
      <c r="F2283" s="14" t="e" vm="12">
        <v>#VALUE!</v>
      </c>
      <c r="G2283" s="2" t="str">
        <f>_xlfn.XLOOKUP(E2283,missing_cities!$Q$2:$Q$56,missing_cities!$R$2:$R$56,"Not Found",0)</f>
        <v>South Africa</v>
      </c>
      <c r="H2283" t="str">
        <f>_xlfn.XLOOKUP(E2283,missing_cities!$Q$2:$Q$56,missing_cities!$S$2:$S$56,"Not Found",0)</f>
        <v>Africa</v>
      </c>
      <c r="I2283" t="s">
        <v>1684</v>
      </c>
      <c r="J2283" s="15">
        <v>0.22</v>
      </c>
      <c r="K2283" t="s">
        <v>19</v>
      </c>
      <c r="L2283" s="15" t="str">
        <f t="shared" si="70"/>
        <v>9:00-18:00</v>
      </c>
      <c r="M2283" s="16">
        <f t="shared" si="71"/>
        <v>0.37</v>
      </c>
      <c r="N2283" s="15">
        <v>5.77</v>
      </c>
      <c r="O2283" s="15">
        <v>58</v>
      </c>
      <c r="P2283" t="s">
        <v>29</v>
      </c>
      <c r="Q2283">
        <v>150</v>
      </c>
      <c r="R2283" t="s">
        <v>48</v>
      </c>
      <c r="S2283">
        <v>2011</v>
      </c>
      <c r="T2283" t="s">
        <v>31</v>
      </c>
      <c r="U2283" s="15">
        <v>3.7</v>
      </c>
      <c r="V2283" s="15">
        <v>10</v>
      </c>
      <c r="W2283" t="s">
        <v>23</v>
      </c>
    </row>
    <row r="2284" spans="1:23">
      <c r="A2284" t="s">
        <v>2328</v>
      </c>
      <c r="B2284">
        <v>-23.566775</v>
      </c>
      <c r="C2284" s="15">
        <v>-46.519272000000001</v>
      </c>
      <c r="D2284" s="2" t="s">
        <v>7334</v>
      </c>
      <c r="E2284" s="14" t="s">
        <v>5067</v>
      </c>
      <c r="F2284" s="14" t="e" vm="7">
        <v>#VALUE!</v>
      </c>
      <c r="G2284" s="2" t="str">
        <f>_xlfn.XLOOKUP(E2284,missing_cities!$Q$2:$Q$56,missing_cities!$R$2:$R$56,"Not Found",0)</f>
        <v>Brazil</v>
      </c>
      <c r="H2284" t="str">
        <f>_xlfn.XLOOKUP(E2284,missing_cities!$Q$2:$Q$56,missing_cities!$S$2:$S$56,"Not Found",0)</f>
        <v>South America</v>
      </c>
      <c r="I2284" t="s">
        <v>1684</v>
      </c>
      <c r="J2284" s="15">
        <v>0.34</v>
      </c>
      <c r="K2284" s="1">
        <v>45862</v>
      </c>
      <c r="L2284" s="15" t="str">
        <f t="shared" si="70"/>
        <v>9.00-21.00</v>
      </c>
      <c r="M2284" s="16">
        <f t="shared" si="71"/>
        <v>12</v>
      </c>
      <c r="N2284" s="15">
        <v>12.27</v>
      </c>
      <c r="O2284" s="15">
        <v>13</v>
      </c>
      <c r="P2284" t="s">
        <v>37</v>
      </c>
      <c r="Q2284">
        <v>150</v>
      </c>
      <c r="R2284" t="s">
        <v>74</v>
      </c>
      <c r="S2284">
        <v>2019</v>
      </c>
      <c r="T2284" t="s">
        <v>22</v>
      </c>
      <c r="U2284" s="15">
        <v>3.3</v>
      </c>
      <c r="V2284" s="15">
        <v>7</v>
      </c>
      <c r="W2284" t="s">
        <v>32</v>
      </c>
    </row>
    <row r="2285" spans="1:23">
      <c r="A2285" t="s">
        <v>2329</v>
      </c>
      <c r="B2285">
        <v>19.593427999999999</v>
      </c>
      <c r="C2285" s="15">
        <v>-99.165564000000003</v>
      </c>
      <c r="D2285" s="2" t="s">
        <v>7335</v>
      </c>
      <c r="E2285" s="14" t="s">
        <v>5119</v>
      </c>
      <c r="F2285" s="14" t="e" vm="13">
        <v>#VALUE!</v>
      </c>
      <c r="G2285" s="2" t="str">
        <f>_xlfn.XLOOKUP(E2285,missing_cities!$Q$2:$Q$56,missing_cities!$R$2:$R$56,"Not Found",0)</f>
        <v>Mexico</v>
      </c>
      <c r="H2285" t="str">
        <f>_xlfn.XLOOKUP(E2285,missing_cities!$Q$2:$Q$56,missing_cities!$S$2:$S$56,"Not Found",0)</f>
        <v>North America</v>
      </c>
      <c r="I2285" t="s">
        <v>1684</v>
      </c>
      <c r="J2285" s="15">
        <v>0.34</v>
      </c>
      <c r="K2285" s="1">
        <v>45862</v>
      </c>
      <c r="L2285" s="15" t="str">
        <f t="shared" si="70"/>
        <v>9.00-21.00</v>
      </c>
      <c r="M2285" s="16">
        <f t="shared" si="71"/>
        <v>12</v>
      </c>
      <c r="N2285" s="15">
        <v>12.53</v>
      </c>
      <c r="O2285" s="15">
        <v>76</v>
      </c>
      <c r="P2285" t="s">
        <v>37</v>
      </c>
      <c r="Q2285">
        <v>350</v>
      </c>
      <c r="R2285" t="s">
        <v>67</v>
      </c>
      <c r="S2285">
        <v>2021</v>
      </c>
      <c r="T2285" t="s">
        <v>31</v>
      </c>
      <c r="U2285" s="15">
        <v>5</v>
      </c>
      <c r="V2285" s="15">
        <v>7</v>
      </c>
      <c r="W2285" t="s">
        <v>27</v>
      </c>
    </row>
    <row r="2286" spans="1:23">
      <c r="A2286" t="s">
        <v>2330</v>
      </c>
      <c r="B2286">
        <v>19.51408</v>
      </c>
      <c r="C2286" s="15">
        <v>-99.101405</v>
      </c>
      <c r="D2286" s="2" t="s">
        <v>7336</v>
      </c>
      <c r="E2286" s="14" t="s">
        <v>5119</v>
      </c>
      <c r="F2286" s="14" t="e" vm="13">
        <v>#VALUE!</v>
      </c>
      <c r="G2286" s="2" t="str">
        <f>_xlfn.XLOOKUP(E2286,missing_cities!$Q$2:$Q$56,missing_cities!$R$2:$R$56,"Not Found",0)</f>
        <v>Mexico</v>
      </c>
      <c r="H2286" t="str">
        <f>_xlfn.XLOOKUP(E2286,missing_cities!$Q$2:$Q$56,missing_cities!$S$2:$S$56,"Not Found",0)</f>
        <v>North America</v>
      </c>
      <c r="I2286" t="s">
        <v>1684</v>
      </c>
      <c r="J2286" s="15">
        <v>0.21</v>
      </c>
      <c r="K2286" t="s">
        <v>34</v>
      </c>
      <c r="L2286" s="15" t="str">
        <f t="shared" si="70"/>
        <v>6:00-22:00</v>
      </c>
      <c r="M2286" s="16">
        <f t="shared" si="71"/>
        <v>0.67</v>
      </c>
      <c r="N2286" s="15">
        <v>12.96</v>
      </c>
      <c r="O2286" s="15">
        <v>16</v>
      </c>
      <c r="P2286" t="s">
        <v>20</v>
      </c>
      <c r="Q2286">
        <v>150</v>
      </c>
      <c r="R2286" t="s">
        <v>37</v>
      </c>
      <c r="S2286">
        <v>2023</v>
      </c>
      <c r="T2286" t="s">
        <v>22</v>
      </c>
      <c r="U2286" s="15">
        <v>3.8</v>
      </c>
      <c r="V2286" s="15">
        <v>5</v>
      </c>
      <c r="W2286" t="s">
        <v>27</v>
      </c>
    </row>
    <row r="2287" spans="1:23">
      <c r="A2287" t="s">
        <v>2331</v>
      </c>
      <c r="B2287">
        <v>43.703020000000002</v>
      </c>
      <c r="C2287" s="15">
        <v>-79.474314000000007</v>
      </c>
      <c r="D2287" s="2" t="s">
        <v>7337</v>
      </c>
      <c r="E2287" s="14" t="s">
        <v>5050</v>
      </c>
      <c r="F2287" s="14" t="e" vm="1">
        <v>#VALUE!</v>
      </c>
      <c r="G2287" s="2" t="str">
        <f>_xlfn.XLOOKUP(E2287,missing_cities!$Q$2:$Q$56,missing_cities!$R$2:$R$56,"Not Found",0)</f>
        <v>Canada</v>
      </c>
      <c r="H2287" t="str">
        <f>_xlfn.XLOOKUP(E2287,missing_cities!$Q$2:$Q$56,missing_cities!$S$2:$S$56,"Not Found",0)</f>
        <v>North America</v>
      </c>
      <c r="I2287" t="s">
        <v>1684</v>
      </c>
      <c r="J2287" s="15">
        <v>0.49</v>
      </c>
      <c r="K2287" t="s">
        <v>19</v>
      </c>
      <c r="L2287" s="15" t="str">
        <f t="shared" si="70"/>
        <v>9:00-18:00</v>
      </c>
      <c r="M2287" s="16">
        <f t="shared" si="71"/>
        <v>0.37</v>
      </c>
      <c r="N2287" s="15">
        <v>16.71</v>
      </c>
      <c r="O2287" s="15">
        <v>77</v>
      </c>
      <c r="P2287" t="s">
        <v>29</v>
      </c>
      <c r="Q2287">
        <v>350</v>
      </c>
      <c r="R2287" t="s">
        <v>132</v>
      </c>
      <c r="S2287">
        <v>2023</v>
      </c>
      <c r="T2287" t="s">
        <v>22</v>
      </c>
      <c r="U2287" s="15">
        <v>4.7</v>
      </c>
      <c r="V2287" s="15">
        <v>9</v>
      </c>
      <c r="W2287" t="s">
        <v>32</v>
      </c>
    </row>
    <row r="2288" spans="1:23">
      <c r="A2288" t="s">
        <v>2332</v>
      </c>
      <c r="B2288">
        <v>41.962887000000002</v>
      </c>
      <c r="C2288" s="15">
        <v>-87.648809</v>
      </c>
      <c r="D2288" s="2" t="s">
        <v>7338</v>
      </c>
      <c r="E2288" s="14" t="s">
        <v>5065</v>
      </c>
      <c r="F2288" s="14" t="e" vm="5">
        <v>#VALUE!</v>
      </c>
      <c r="G2288" s="2" t="str">
        <f>_xlfn.XLOOKUP(E2288,missing_cities!$Q$2:$Q$56,missing_cities!$R$2:$R$56,"Not Found",0)</f>
        <v>United States</v>
      </c>
      <c r="H2288" t="str">
        <f>_xlfn.XLOOKUP(E2288,missing_cities!$Q$2:$Q$56,missing_cities!$S$2:$S$56,"Not Found",0)</f>
        <v>North America</v>
      </c>
      <c r="I2288" t="s">
        <v>1684</v>
      </c>
      <c r="J2288" s="15">
        <v>0.3</v>
      </c>
      <c r="K2288" t="s">
        <v>34</v>
      </c>
      <c r="L2288" s="15" t="str">
        <f t="shared" si="70"/>
        <v>6:00-22:00</v>
      </c>
      <c r="M2288" s="16">
        <f t="shared" si="71"/>
        <v>0.67</v>
      </c>
      <c r="N2288" s="15">
        <v>5.86</v>
      </c>
      <c r="O2288" s="15">
        <v>81</v>
      </c>
      <c r="P2288" t="s">
        <v>25</v>
      </c>
      <c r="Q2288">
        <v>150</v>
      </c>
      <c r="R2288" t="s">
        <v>21</v>
      </c>
      <c r="S2288">
        <v>2011</v>
      </c>
      <c r="T2288" t="s">
        <v>31</v>
      </c>
      <c r="U2288" s="15">
        <v>4.5999999999999996</v>
      </c>
      <c r="V2288" s="15">
        <v>1</v>
      </c>
      <c r="W2288" t="s">
        <v>27</v>
      </c>
    </row>
    <row r="2289" spans="1:23">
      <c r="A2289" t="s">
        <v>2333</v>
      </c>
      <c r="B2289">
        <v>39.977303999999997</v>
      </c>
      <c r="C2289" s="15">
        <v>116.400302</v>
      </c>
      <c r="D2289" s="2" t="s">
        <v>7339</v>
      </c>
      <c r="E2289" s="14" t="s">
        <v>5071</v>
      </c>
      <c r="F2289" s="14" t="e" vm="9">
        <v>#VALUE!</v>
      </c>
      <c r="G2289" s="2" t="str">
        <f>_xlfn.XLOOKUP(E2289,missing_cities!$Q$2:$Q$56,missing_cities!$R$2:$R$56,"Not Found",0)</f>
        <v>China</v>
      </c>
      <c r="H2289" t="str">
        <f>_xlfn.XLOOKUP(E2289,missing_cities!$Q$2:$Q$56,missing_cities!$S$2:$S$56,"Not Found",0)</f>
        <v>Asia</v>
      </c>
      <c r="I2289" t="s">
        <v>1684</v>
      </c>
      <c r="J2289" s="15">
        <v>0.38</v>
      </c>
      <c r="K2289" s="1">
        <v>45862</v>
      </c>
      <c r="L2289" s="15" t="str">
        <f t="shared" si="70"/>
        <v>9.00-21.00</v>
      </c>
      <c r="M2289" s="16">
        <f t="shared" si="71"/>
        <v>12</v>
      </c>
      <c r="N2289" s="15">
        <v>0.71</v>
      </c>
      <c r="O2289" s="15">
        <v>92</v>
      </c>
      <c r="P2289" t="s">
        <v>20</v>
      </c>
      <c r="Q2289">
        <v>150</v>
      </c>
      <c r="R2289" t="s">
        <v>26</v>
      </c>
      <c r="S2289">
        <v>2015</v>
      </c>
      <c r="T2289" t="s">
        <v>31</v>
      </c>
      <c r="U2289" s="15">
        <v>4.5</v>
      </c>
      <c r="V2289" s="15">
        <v>7</v>
      </c>
      <c r="W2289" t="s">
        <v>23</v>
      </c>
    </row>
    <row r="2290" spans="1:23">
      <c r="A2290" t="s">
        <v>2334</v>
      </c>
      <c r="B2290">
        <v>19.400058000000001</v>
      </c>
      <c r="C2290" s="15">
        <v>-99.128606000000005</v>
      </c>
      <c r="D2290" s="2" t="s">
        <v>7340</v>
      </c>
      <c r="E2290" s="14" t="s">
        <v>5119</v>
      </c>
      <c r="F2290" s="14" t="e" vm="13">
        <v>#VALUE!</v>
      </c>
      <c r="G2290" s="2" t="str">
        <f>_xlfn.XLOOKUP(E2290,missing_cities!$Q$2:$Q$56,missing_cities!$R$2:$R$56,"Not Found",0)</f>
        <v>Mexico</v>
      </c>
      <c r="H2290" t="str">
        <f>_xlfn.XLOOKUP(E2290,missing_cities!$Q$2:$Q$56,missing_cities!$S$2:$S$56,"Not Found",0)</f>
        <v>North America</v>
      </c>
      <c r="I2290" t="s">
        <v>1684</v>
      </c>
      <c r="J2290" s="15">
        <v>0.4</v>
      </c>
      <c r="K2290" t="s">
        <v>34</v>
      </c>
      <c r="L2290" s="15" t="str">
        <f t="shared" si="70"/>
        <v>6:00-22:00</v>
      </c>
      <c r="M2290" s="16">
        <f t="shared" si="71"/>
        <v>0.67</v>
      </c>
      <c r="N2290" s="15">
        <v>3.05</v>
      </c>
      <c r="O2290" s="15">
        <v>44</v>
      </c>
      <c r="P2290" t="s">
        <v>20</v>
      </c>
      <c r="Q2290">
        <v>50</v>
      </c>
      <c r="R2290" t="s">
        <v>48</v>
      </c>
      <c r="S2290">
        <v>2012</v>
      </c>
      <c r="T2290" t="s">
        <v>31</v>
      </c>
      <c r="U2290" s="15">
        <v>3.2</v>
      </c>
      <c r="V2290" s="15">
        <v>4</v>
      </c>
      <c r="W2290" t="s">
        <v>27</v>
      </c>
    </row>
    <row r="2291" spans="1:23">
      <c r="A2291" t="s">
        <v>2335</v>
      </c>
      <c r="B2291">
        <v>37.643645999999997</v>
      </c>
      <c r="C2291" s="15">
        <v>126.902204</v>
      </c>
      <c r="D2291" s="2" t="s">
        <v>7341</v>
      </c>
      <c r="E2291" s="14" t="s">
        <v>5063</v>
      </c>
      <c r="F2291" s="14" t="e" vm="6">
        <v>#VALUE!</v>
      </c>
      <c r="G2291" s="2" t="str">
        <f>_xlfn.XLOOKUP(E2291,missing_cities!$Q$2:$Q$56,missing_cities!$R$2:$R$56,"Not Found",0)</f>
        <v>South Korea</v>
      </c>
      <c r="H2291" t="str">
        <f>_xlfn.XLOOKUP(E2291,missing_cities!$Q$2:$Q$56,missing_cities!$S$2:$S$56,"Not Found",0)</f>
        <v>Asia</v>
      </c>
      <c r="I2291" t="s">
        <v>1684</v>
      </c>
      <c r="J2291" s="15">
        <v>0.41</v>
      </c>
      <c r="K2291" s="1">
        <v>45862</v>
      </c>
      <c r="L2291" s="15" t="str">
        <f t="shared" si="70"/>
        <v>9.00-21.00</v>
      </c>
      <c r="M2291" s="16">
        <f t="shared" si="71"/>
        <v>12</v>
      </c>
      <c r="N2291" s="15">
        <v>17.71</v>
      </c>
      <c r="O2291" s="15">
        <v>20</v>
      </c>
      <c r="P2291" t="s">
        <v>37</v>
      </c>
      <c r="Q2291">
        <v>150</v>
      </c>
      <c r="R2291" t="s">
        <v>74</v>
      </c>
      <c r="S2291">
        <v>2010</v>
      </c>
      <c r="T2291" t="s">
        <v>31</v>
      </c>
      <c r="U2291" s="15">
        <v>4.0999999999999996</v>
      </c>
      <c r="V2291" s="15">
        <v>10</v>
      </c>
      <c r="W2291" t="s">
        <v>23</v>
      </c>
    </row>
    <row r="2292" spans="1:23">
      <c r="A2292" t="s">
        <v>2336</v>
      </c>
      <c r="B2292">
        <v>43.607698999999997</v>
      </c>
      <c r="C2292" s="15">
        <v>-79.308372000000006</v>
      </c>
      <c r="D2292" s="2" t="s">
        <v>7342</v>
      </c>
      <c r="E2292" s="14" t="s">
        <v>5050</v>
      </c>
      <c r="F2292" s="14" t="e" vm="1">
        <v>#VALUE!</v>
      </c>
      <c r="G2292" s="2" t="str">
        <f>_xlfn.XLOOKUP(E2292,missing_cities!$Q$2:$Q$56,missing_cities!$R$2:$R$56,"Not Found",0)</f>
        <v>Canada</v>
      </c>
      <c r="H2292" t="str">
        <f>_xlfn.XLOOKUP(E2292,missing_cities!$Q$2:$Q$56,missing_cities!$S$2:$S$56,"Not Found",0)</f>
        <v>North America</v>
      </c>
      <c r="I2292" t="s">
        <v>1684</v>
      </c>
      <c r="J2292" s="15">
        <v>0.25</v>
      </c>
      <c r="K2292" t="s">
        <v>34</v>
      </c>
      <c r="L2292" s="15" t="str">
        <f t="shared" si="70"/>
        <v>6:00-22:00</v>
      </c>
      <c r="M2292" s="16">
        <f t="shared" si="71"/>
        <v>0.67</v>
      </c>
      <c r="N2292" s="15">
        <v>14.11</v>
      </c>
      <c r="O2292" s="15">
        <v>46</v>
      </c>
      <c r="P2292" t="s">
        <v>25</v>
      </c>
      <c r="Q2292">
        <v>350</v>
      </c>
      <c r="R2292" t="s">
        <v>42</v>
      </c>
      <c r="S2292">
        <v>2011</v>
      </c>
      <c r="T2292" t="s">
        <v>31</v>
      </c>
      <c r="U2292" s="15">
        <v>3.6</v>
      </c>
      <c r="V2292" s="15">
        <v>6</v>
      </c>
      <c r="W2292" t="s">
        <v>32</v>
      </c>
    </row>
    <row r="2293" spans="1:23">
      <c r="A2293" t="s">
        <v>2337</v>
      </c>
      <c r="B2293">
        <v>37.806305999999999</v>
      </c>
      <c r="C2293" s="15">
        <v>-122.41531000000001</v>
      </c>
      <c r="D2293" s="2" t="s">
        <v>7343</v>
      </c>
      <c r="E2293" s="14" t="s">
        <v>5061</v>
      </c>
      <c r="F2293" s="14" t="e" vm="5">
        <v>#VALUE!</v>
      </c>
      <c r="G2293" s="2" t="str">
        <f>_xlfn.XLOOKUP(E2293,missing_cities!$Q$2:$Q$56,missing_cities!$R$2:$R$56,"Not Found",0)</f>
        <v>United States</v>
      </c>
      <c r="H2293" t="str">
        <f>_xlfn.XLOOKUP(E2293,missing_cities!$Q$2:$Q$56,missing_cities!$S$2:$S$56,"Not Found",0)</f>
        <v>North America</v>
      </c>
      <c r="I2293" t="s">
        <v>1684</v>
      </c>
      <c r="J2293" s="15">
        <v>0.14000000000000001</v>
      </c>
      <c r="K2293" t="s">
        <v>19</v>
      </c>
      <c r="L2293" s="15" t="str">
        <f t="shared" si="70"/>
        <v>9:00-18:00</v>
      </c>
      <c r="M2293" s="16">
        <f t="shared" si="71"/>
        <v>0.37</v>
      </c>
      <c r="N2293" s="15">
        <v>13.95</v>
      </c>
      <c r="O2293" s="15">
        <v>11</v>
      </c>
      <c r="P2293" t="s">
        <v>39</v>
      </c>
      <c r="Q2293">
        <v>350</v>
      </c>
      <c r="R2293" t="s">
        <v>44</v>
      </c>
      <c r="S2293">
        <v>2018</v>
      </c>
      <c r="T2293" t="s">
        <v>31</v>
      </c>
      <c r="U2293" s="15">
        <v>4.3</v>
      </c>
      <c r="V2293" s="15">
        <v>8</v>
      </c>
      <c r="W2293" t="s">
        <v>23</v>
      </c>
    </row>
    <row r="2294" spans="1:23">
      <c r="A2294" t="s">
        <v>2338</v>
      </c>
      <c r="B2294">
        <v>41.951822</v>
      </c>
      <c r="C2294" s="15">
        <v>-87.712888000000007</v>
      </c>
      <c r="D2294" s="2" t="s">
        <v>7344</v>
      </c>
      <c r="E2294" s="14" t="s">
        <v>5065</v>
      </c>
      <c r="F2294" s="14" t="e" vm="5">
        <v>#VALUE!</v>
      </c>
      <c r="G2294" s="2" t="str">
        <f>_xlfn.XLOOKUP(E2294,missing_cities!$Q$2:$Q$56,missing_cities!$R$2:$R$56,"Not Found",0)</f>
        <v>United States</v>
      </c>
      <c r="H2294" t="str">
        <f>_xlfn.XLOOKUP(E2294,missing_cities!$Q$2:$Q$56,missing_cities!$S$2:$S$56,"Not Found",0)</f>
        <v>North America</v>
      </c>
      <c r="I2294" t="s">
        <v>1684</v>
      </c>
      <c r="J2294" s="15">
        <v>0.24</v>
      </c>
      <c r="K2294" s="1">
        <v>45862</v>
      </c>
      <c r="L2294" s="15" t="str">
        <f t="shared" si="70"/>
        <v>9.00-21.00</v>
      </c>
      <c r="M2294" s="16">
        <f t="shared" si="71"/>
        <v>12</v>
      </c>
      <c r="N2294" s="15">
        <v>7.81</v>
      </c>
      <c r="O2294" s="15">
        <v>99</v>
      </c>
      <c r="P2294" t="s">
        <v>20</v>
      </c>
      <c r="Q2294">
        <v>22</v>
      </c>
      <c r="R2294" t="s">
        <v>81</v>
      </c>
      <c r="S2294">
        <v>2017</v>
      </c>
      <c r="T2294" t="s">
        <v>22</v>
      </c>
      <c r="U2294" s="15">
        <v>4.0999999999999996</v>
      </c>
      <c r="V2294" s="15">
        <v>9</v>
      </c>
      <c r="W2294" t="s">
        <v>23</v>
      </c>
    </row>
    <row r="2295" spans="1:23">
      <c r="A2295" t="s">
        <v>2339</v>
      </c>
      <c r="B2295">
        <v>18.923065999999999</v>
      </c>
      <c r="C2295" s="15">
        <v>72.912287000000006</v>
      </c>
      <c r="D2295" s="2" t="s">
        <v>7345</v>
      </c>
      <c r="E2295" s="14" t="s">
        <v>5079</v>
      </c>
      <c r="F2295" s="14" t="e" vm="11">
        <v>#VALUE!</v>
      </c>
      <c r="G2295" s="2" t="str">
        <f>_xlfn.XLOOKUP(E2295,missing_cities!$Q$2:$Q$56,missing_cities!$R$2:$R$56,"Not Found",0)</f>
        <v>India</v>
      </c>
      <c r="H2295" t="str">
        <f>_xlfn.XLOOKUP(E2295,missing_cities!$Q$2:$Q$56,missing_cities!$S$2:$S$56,"Not Found",0)</f>
        <v>Asia</v>
      </c>
      <c r="I2295" t="s">
        <v>1684</v>
      </c>
      <c r="J2295" s="15">
        <v>0.43</v>
      </c>
      <c r="K2295" s="1">
        <v>45862</v>
      </c>
      <c r="L2295" s="15" t="str">
        <f t="shared" si="70"/>
        <v>9.00-21.00</v>
      </c>
      <c r="M2295" s="16">
        <f t="shared" si="71"/>
        <v>12</v>
      </c>
      <c r="N2295" s="15">
        <v>12.17</v>
      </c>
      <c r="O2295" s="15">
        <v>86</v>
      </c>
      <c r="P2295" t="s">
        <v>39</v>
      </c>
      <c r="Q2295">
        <v>350</v>
      </c>
      <c r="R2295" t="s">
        <v>37</v>
      </c>
      <c r="S2295">
        <v>2022</v>
      </c>
      <c r="T2295" t="s">
        <v>22</v>
      </c>
      <c r="U2295" s="15">
        <v>3.6</v>
      </c>
      <c r="V2295" s="15">
        <v>3</v>
      </c>
      <c r="W2295" t="s">
        <v>23</v>
      </c>
    </row>
    <row r="2296" spans="1:23">
      <c r="A2296" t="s">
        <v>2340</v>
      </c>
      <c r="B2296">
        <v>13.796134</v>
      </c>
      <c r="C2296" s="15">
        <v>100.47295200000001</v>
      </c>
      <c r="D2296" s="2" t="s">
        <v>7346</v>
      </c>
      <c r="E2296" s="14" t="s">
        <v>5059</v>
      </c>
      <c r="F2296" s="14" t="e" vm="4">
        <v>#VALUE!</v>
      </c>
      <c r="G2296" s="2" t="str">
        <f>_xlfn.XLOOKUP(E2296,missing_cities!$Q$2:$Q$56,missing_cities!$R$2:$R$56,"Not Found",0)</f>
        <v>Thailand</v>
      </c>
      <c r="H2296" t="str">
        <f>_xlfn.XLOOKUP(E2296,missing_cities!$Q$2:$Q$56,missing_cities!$S$2:$S$56,"Not Found",0)</f>
        <v>Asia</v>
      </c>
      <c r="I2296" t="s">
        <v>1684</v>
      </c>
      <c r="J2296" s="15">
        <v>0.19</v>
      </c>
      <c r="K2296" t="s">
        <v>34</v>
      </c>
      <c r="L2296" s="15" t="str">
        <f t="shared" si="70"/>
        <v>6:00-22:00</v>
      </c>
      <c r="M2296" s="16">
        <f t="shared" si="71"/>
        <v>0.67</v>
      </c>
      <c r="N2296" s="15">
        <v>6.15</v>
      </c>
      <c r="O2296" s="15">
        <v>96</v>
      </c>
      <c r="P2296" t="s">
        <v>37</v>
      </c>
      <c r="Q2296">
        <v>50</v>
      </c>
      <c r="R2296" t="s">
        <v>132</v>
      </c>
      <c r="S2296">
        <v>2018</v>
      </c>
      <c r="T2296" t="s">
        <v>31</v>
      </c>
      <c r="U2296" s="15">
        <v>4.7</v>
      </c>
      <c r="V2296" s="15">
        <v>10</v>
      </c>
      <c r="W2296" t="s">
        <v>32</v>
      </c>
    </row>
    <row r="2297" spans="1:23">
      <c r="A2297" t="s">
        <v>2341</v>
      </c>
      <c r="B2297">
        <v>-33.723115999999997</v>
      </c>
      <c r="C2297" s="15">
        <v>151.33046300000001</v>
      </c>
      <c r="D2297" s="2" t="s">
        <v>7347</v>
      </c>
      <c r="E2297" s="14" t="s">
        <v>5069</v>
      </c>
      <c r="F2297" s="14" t="e" vm="8">
        <v>#VALUE!</v>
      </c>
      <c r="G2297" s="2" t="str">
        <f>_xlfn.XLOOKUP(E2297,missing_cities!$Q$2:$Q$56,missing_cities!$R$2:$R$56,"Not Found",0)</f>
        <v>Australia</v>
      </c>
      <c r="H2297" t="str">
        <f>_xlfn.XLOOKUP(E2297,missing_cities!$Q$2:$Q$56,missing_cities!$S$2:$S$56,"Not Found",0)</f>
        <v>Australia</v>
      </c>
      <c r="I2297" t="s">
        <v>1684</v>
      </c>
      <c r="J2297" s="15">
        <v>0.41</v>
      </c>
      <c r="K2297" s="1">
        <v>45862</v>
      </c>
      <c r="L2297" s="15" t="str">
        <f t="shared" si="70"/>
        <v>9.00-21.00</v>
      </c>
      <c r="M2297" s="16">
        <f t="shared" si="71"/>
        <v>12</v>
      </c>
      <c r="N2297" s="15">
        <v>14.12</v>
      </c>
      <c r="O2297" s="15">
        <v>88</v>
      </c>
      <c r="P2297" t="s">
        <v>29</v>
      </c>
      <c r="Q2297">
        <v>50</v>
      </c>
      <c r="R2297" t="s">
        <v>30</v>
      </c>
      <c r="S2297">
        <v>2013</v>
      </c>
      <c r="T2297" t="s">
        <v>22</v>
      </c>
      <c r="U2297" s="15">
        <v>3.1</v>
      </c>
      <c r="V2297" s="15">
        <v>8</v>
      </c>
      <c r="W2297" t="s">
        <v>27</v>
      </c>
    </row>
    <row r="2298" spans="1:23">
      <c r="A2298" t="s">
        <v>2342</v>
      </c>
      <c r="B2298">
        <v>39.832210000000003</v>
      </c>
      <c r="C2298" s="15">
        <v>116.246731</v>
      </c>
      <c r="D2298" s="2" t="s">
        <v>7348</v>
      </c>
      <c r="E2298" s="14" t="s">
        <v>5071</v>
      </c>
      <c r="F2298" s="14" t="e" vm="9">
        <v>#VALUE!</v>
      </c>
      <c r="G2298" s="2" t="str">
        <f>_xlfn.XLOOKUP(E2298,missing_cities!$Q$2:$Q$56,missing_cities!$R$2:$R$56,"Not Found",0)</f>
        <v>China</v>
      </c>
      <c r="H2298" t="str">
        <f>_xlfn.XLOOKUP(E2298,missing_cities!$Q$2:$Q$56,missing_cities!$S$2:$S$56,"Not Found",0)</f>
        <v>Asia</v>
      </c>
      <c r="I2298" t="s">
        <v>1684</v>
      </c>
      <c r="J2298" s="15">
        <v>0.19</v>
      </c>
      <c r="K2298" t="s">
        <v>19</v>
      </c>
      <c r="L2298" s="15" t="str">
        <f t="shared" si="70"/>
        <v>9:00-18:00</v>
      </c>
      <c r="M2298" s="16">
        <f t="shared" si="71"/>
        <v>0.37</v>
      </c>
      <c r="N2298" s="15">
        <v>4.17</v>
      </c>
      <c r="O2298" s="15">
        <v>87</v>
      </c>
      <c r="P2298" t="s">
        <v>25</v>
      </c>
      <c r="Q2298">
        <v>50</v>
      </c>
      <c r="R2298" t="s">
        <v>21</v>
      </c>
      <c r="S2298">
        <v>2010</v>
      </c>
      <c r="T2298" t="s">
        <v>22</v>
      </c>
      <c r="U2298" s="15">
        <v>4.3</v>
      </c>
      <c r="V2298" s="15">
        <v>9</v>
      </c>
      <c r="W2298" t="s">
        <v>32</v>
      </c>
    </row>
    <row r="2299" spans="1:23">
      <c r="A2299" t="s">
        <v>2343</v>
      </c>
      <c r="B2299">
        <v>45.691344999999998</v>
      </c>
      <c r="C2299" s="15">
        <v>-144.77000200000001</v>
      </c>
      <c r="D2299" s="2" t="s">
        <v>7349</v>
      </c>
      <c r="E2299" s="14" t="str">
        <f>_xlfn.XLOOKUP(C2299,missing_cities!B:B,missing_cities!C:C,"Not Found",0)</f>
        <v>Error</v>
      </c>
      <c r="F2299" s="14" t="s">
        <v>9987</v>
      </c>
      <c r="G2299" s="2" t="str">
        <f>_xlfn.XLOOKUP(E2299,missing_cities!$Q$2:$Q$56,missing_cities!$R$2:$R$56,"Not Found",0)</f>
        <v>Error</v>
      </c>
      <c r="H2299" t="str">
        <f>_xlfn.XLOOKUP(E2299,missing_cities!$Q$2:$Q$56,missing_cities!$S$2:$S$56,"Not Found",0)</f>
        <v>Error</v>
      </c>
      <c r="I2299" t="s">
        <v>1684</v>
      </c>
      <c r="J2299" s="15">
        <v>0.46</v>
      </c>
      <c r="K2299" s="1">
        <v>45862</v>
      </c>
      <c r="L2299" s="15" t="str">
        <f t="shared" si="70"/>
        <v>9.00-21.00</v>
      </c>
      <c r="M2299" s="16">
        <f t="shared" si="71"/>
        <v>12</v>
      </c>
      <c r="N2299" s="15">
        <v>8.08</v>
      </c>
      <c r="O2299" s="15">
        <v>31</v>
      </c>
      <c r="P2299" t="s">
        <v>25</v>
      </c>
      <c r="Q2299">
        <v>150</v>
      </c>
      <c r="R2299" t="s">
        <v>76</v>
      </c>
      <c r="S2299">
        <v>2014</v>
      </c>
      <c r="T2299" t="s">
        <v>22</v>
      </c>
      <c r="U2299" s="15">
        <v>3.6</v>
      </c>
      <c r="V2299" s="15">
        <v>2</v>
      </c>
      <c r="W2299" t="s">
        <v>23</v>
      </c>
    </row>
    <row r="2300" spans="1:23">
      <c r="A2300" t="s">
        <v>2344</v>
      </c>
      <c r="B2300">
        <v>37.640680000000003</v>
      </c>
      <c r="C2300" s="15">
        <v>126.955507</v>
      </c>
      <c r="D2300" s="2" t="s">
        <v>7350</v>
      </c>
      <c r="E2300" s="14" t="s">
        <v>5063</v>
      </c>
      <c r="F2300" s="14" t="e" vm="6">
        <v>#VALUE!</v>
      </c>
      <c r="G2300" s="2" t="str">
        <f>_xlfn.XLOOKUP(E2300,missing_cities!$Q$2:$Q$56,missing_cities!$R$2:$R$56,"Not Found",0)</f>
        <v>South Korea</v>
      </c>
      <c r="H2300" t="str">
        <f>_xlfn.XLOOKUP(E2300,missing_cities!$Q$2:$Q$56,missing_cities!$S$2:$S$56,"Not Found",0)</f>
        <v>Asia</v>
      </c>
      <c r="I2300" t="s">
        <v>1684</v>
      </c>
      <c r="J2300" s="15">
        <v>0.23</v>
      </c>
      <c r="K2300" t="s">
        <v>19</v>
      </c>
      <c r="L2300" s="15" t="str">
        <f t="shared" si="70"/>
        <v>9:00-18:00</v>
      </c>
      <c r="M2300" s="16">
        <f t="shared" si="71"/>
        <v>0.37</v>
      </c>
      <c r="N2300" s="15">
        <v>6.87</v>
      </c>
      <c r="O2300" s="15">
        <v>27</v>
      </c>
      <c r="P2300" t="s">
        <v>37</v>
      </c>
      <c r="Q2300">
        <v>50</v>
      </c>
      <c r="R2300" t="s">
        <v>42</v>
      </c>
      <c r="S2300">
        <v>2019</v>
      </c>
      <c r="T2300" t="s">
        <v>22</v>
      </c>
      <c r="U2300" s="15">
        <v>5</v>
      </c>
      <c r="V2300" s="15">
        <v>9</v>
      </c>
      <c r="W2300" t="s">
        <v>23</v>
      </c>
    </row>
    <row r="2301" spans="1:23">
      <c r="A2301" t="s">
        <v>2345</v>
      </c>
      <c r="B2301">
        <v>37.804631000000001</v>
      </c>
      <c r="C2301" s="15">
        <v>-122.414739</v>
      </c>
      <c r="D2301" s="2" t="s">
        <v>7351</v>
      </c>
      <c r="E2301" s="14" t="s">
        <v>5061</v>
      </c>
      <c r="F2301" s="14" t="e" vm="5">
        <v>#VALUE!</v>
      </c>
      <c r="G2301" s="2" t="str">
        <f>_xlfn.XLOOKUP(E2301,missing_cities!$Q$2:$Q$56,missing_cities!$R$2:$R$56,"Not Found",0)</f>
        <v>United States</v>
      </c>
      <c r="H2301" t="str">
        <f>_xlfn.XLOOKUP(E2301,missing_cities!$Q$2:$Q$56,missing_cities!$S$2:$S$56,"Not Found",0)</f>
        <v>North America</v>
      </c>
      <c r="I2301" t="s">
        <v>1684</v>
      </c>
      <c r="J2301" s="15">
        <v>0.17</v>
      </c>
      <c r="K2301" t="s">
        <v>34</v>
      </c>
      <c r="L2301" s="15" t="str">
        <f t="shared" si="70"/>
        <v>6:00-22:00</v>
      </c>
      <c r="M2301" s="16">
        <f t="shared" si="71"/>
        <v>0.67</v>
      </c>
      <c r="N2301" s="15">
        <v>3.39</v>
      </c>
      <c r="O2301" s="15">
        <v>22</v>
      </c>
      <c r="P2301" t="s">
        <v>37</v>
      </c>
      <c r="Q2301">
        <v>50</v>
      </c>
      <c r="R2301" t="s">
        <v>42</v>
      </c>
      <c r="S2301">
        <v>2021</v>
      </c>
      <c r="T2301" t="s">
        <v>22</v>
      </c>
      <c r="U2301" s="15">
        <v>3.9</v>
      </c>
      <c r="V2301" s="15">
        <v>5</v>
      </c>
      <c r="W2301" t="s">
        <v>23</v>
      </c>
    </row>
    <row r="2302" spans="1:23">
      <c r="A2302" t="s">
        <v>2346</v>
      </c>
      <c r="B2302">
        <v>34.073200999999997</v>
      </c>
      <c r="C2302" s="15">
        <v>-118.260451</v>
      </c>
      <c r="D2302" s="2" t="s">
        <v>7352</v>
      </c>
      <c r="E2302" s="14" t="s">
        <v>5111</v>
      </c>
      <c r="F2302" s="14" t="e" vm="5">
        <v>#VALUE!</v>
      </c>
      <c r="G2302" s="2" t="str">
        <f>_xlfn.XLOOKUP(E2302,missing_cities!$Q$2:$Q$56,missing_cities!$R$2:$R$56,"Not Found",0)</f>
        <v>United States</v>
      </c>
      <c r="H2302" t="str">
        <f>_xlfn.XLOOKUP(E2302,missing_cities!$Q$2:$Q$56,missing_cities!$S$2:$S$56,"Not Found",0)</f>
        <v>North America</v>
      </c>
      <c r="I2302" t="s">
        <v>1684</v>
      </c>
      <c r="J2302" s="15">
        <v>0.34</v>
      </c>
      <c r="K2302" s="1">
        <v>45862</v>
      </c>
      <c r="L2302" s="15" t="str">
        <f t="shared" si="70"/>
        <v>9.00-21.00</v>
      </c>
      <c r="M2302" s="16">
        <f t="shared" si="71"/>
        <v>12</v>
      </c>
      <c r="N2302" s="15">
        <v>19.32</v>
      </c>
      <c r="O2302" s="15">
        <v>66</v>
      </c>
      <c r="P2302" t="s">
        <v>37</v>
      </c>
      <c r="Q2302">
        <v>150</v>
      </c>
      <c r="R2302" t="s">
        <v>132</v>
      </c>
      <c r="S2302">
        <v>2018</v>
      </c>
      <c r="T2302" t="s">
        <v>22</v>
      </c>
      <c r="U2302" s="15">
        <v>3.1</v>
      </c>
      <c r="V2302" s="15">
        <v>1</v>
      </c>
      <c r="W2302" t="s">
        <v>27</v>
      </c>
    </row>
    <row r="2303" spans="1:23">
      <c r="A2303" t="s">
        <v>2347</v>
      </c>
      <c r="B2303">
        <v>13.859819999999999</v>
      </c>
      <c r="C2303" s="15">
        <v>100.582815</v>
      </c>
      <c r="D2303" s="2" t="s">
        <v>7353</v>
      </c>
      <c r="E2303" s="14" t="s">
        <v>5059</v>
      </c>
      <c r="F2303" s="14" t="e" vm="4">
        <v>#VALUE!</v>
      </c>
      <c r="G2303" s="2" t="str">
        <f>_xlfn.XLOOKUP(E2303,missing_cities!$Q$2:$Q$56,missing_cities!$R$2:$R$56,"Not Found",0)</f>
        <v>Thailand</v>
      </c>
      <c r="H2303" t="str">
        <f>_xlfn.XLOOKUP(E2303,missing_cities!$Q$2:$Q$56,missing_cities!$S$2:$S$56,"Not Found",0)</f>
        <v>Asia</v>
      </c>
      <c r="I2303" t="s">
        <v>1684</v>
      </c>
      <c r="J2303" s="15">
        <v>0.47</v>
      </c>
      <c r="K2303" t="s">
        <v>34</v>
      </c>
      <c r="L2303" s="15" t="str">
        <f t="shared" si="70"/>
        <v>6:00-22:00</v>
      </c>
      <c r="M2303" s="16">
        <f t="shared" si="71"/>
        <v>0.67</v>
      </c>
      <c r="N2303" s="15">
        <v>14.98</v>
      </c>
      <c r="O2303" s="15">
        <v>13</v>
      </c>
      <c r="P2303" t="s">
        <v>39</v>
      </c>
      <c r="Q2303">
        <v>350</v>
      </c>
      <c r="R2303" t="s">
        <v>48</v>
      </c>
      <c r="S2303">
        <v>2015</v>
      </c>
      <c r="T2303" t="s">
        <v>22</v>
      </c>
      <c r="U2303" s="15">
        <v>4.5999999999999996</v>
      </c>
      <c r="V2303" s="15">
        <v>9</v>
      </c>
      <c r="W2303" t="s">
        <v>27</v>
      </c>
    </row>
    <row r="2304" spans="1:23">
      <c r="A2304" t="s">
        <v>2348</v>
      </c>
      <c r="B2304">
        <v>-23.640027</v>
      </c>
      <c r="C2304" s="15">
        <v>-46.624963000000001</v>
      </c>
      <c r="D2304" s="2" t="s">
        <v>7354</v>
      </c>
      <c r="E2304" s="14" t="s">
        <v>5067</v>
      </c>
      <c r="F2304" s="14" t="e" vm="7">
        <v>#VALUE!</v>
      </c>
      <c r="G2304" s="2" t="str">
        <f>_xlfn.XLOOKUP(E2304,missing_cities!$Q$2:$Q$56,missing_cities!$R$2:$R$56,"Not Found",0)</f>
        <v>Brazil</v>
      </c>
      <c r="H2304" t="str">
        <f>_xlfn.XLOOKUP(E2304,missing_cities!$Q$2:$Q$56,missing_cities!$S$2:$S$56,"Not Found",0)</f>
        <v>South America</v>
      </c>
      <c r="I2304" t="s">
        <v>1684</v>
      </c>
      <c r="J2304" s="15">
        <v>0.34</v>
      </c>
      <c r="K2304" t="s">
        <v>19</v>
      </c>
      <c r="L2304" s="15" t="str">
        <f t="shared" si="70"/>
        <v>9:00-18:00</v>
      </c>
      <c r="M2304" s="16">
        <f t="shared" si="71"/>
        <v>0.37</v>
      </c>
      <c r="N2304" s="15">
        <v>16.690000000000001</v>
      </c>
      <c r="O2304" s="15">
        <v>55</v>
      </c>
      <c r="P2304" t="s">
        <v>20</v>
      </c>
      <c r="Q2304">
        <v>150</v>
      </c>
      <c r="R2304" t="s">
        <v>46</v>
      </c>
      <c r="S2304">
        <v>2018</v>
      </c>
      <c r="T2304" t="s">
        <v>31</v>
      </c>
      <c r="U2304" s="15">
        <v>4.3</v>
      </c>
      <c r="V2304" s="15">
        <v>9</v>
      </c>
      <c r="W2304" t="s">
        <v>32</v>
      </c>
    </row>
    <row r="2305" spans="1:23">
      <c r="A2305" t="s">
        <v>2349</v>
      </c>
      <c r="B2305">
        <v>52.510308999999999</v>
      </c>
      <c r="C2305" s="15">
        <v>13.47519</v>
      </c>
      <c r="D2305" s="2" t="s">
        <v>7355</v>
      </c>
      <c r="E2305" s="14" t="s">
        <v>5057</v>
      </c>
      <c r="F2305" s="14" t="e" vm="3">
        <v>#VALUE!</v>
      </c>
      <c r="G2305" s="2" t="str">
        <f>_xlfn.XLOOKUP(E2305,missing_cities!$Q$2:$Q$56,missing_cities!$R$2:$R$56,"Not Found",0)</f>
        <v>Germany</v>
      </c>
      <c r="H2305" t="str">
        <f>_xlfn.XLOOKUP(E2305,missing_cities!$Q$2:$Q$56,missing_cities!$S$2:$S$56,"Not Found",0)</f>
        <v>Europe</v>
      </c>
      <c r="I2305" t="s">
        <v>1684</v>
      </c>
      <c r="J2305" s="15">
        <v>0.32</v>
      </c>
      <c r="K2305" s="1">
        <v>45862</v>
      </c>
      <c r="L2305" s="15" t="str">
        <f t="shared" si="70"/>
        <v>9.00-21.00</v>
      </c>
      <c r="M2305" s="16">
        <f t="shared" si="71"/>
        <v>12</v>
      </c>
      <c r="N2305" s="15">
        <v>5.9</v>
      </c>
      <c r="O2305" s="15">
        <v>47</v>
      </c>
      <c r="P2305" t="s">
        <v>37</v>
      </c>
      <c r="Q2305">
        <v>50</v>
      </c>
      <c r="R2305" t="s">
        <v>48</v>
      </c>
      <c r="S2305">
        <v>2019</v>
      </c>
      <c r="T2305" t="s">
        <v>22</v>
      </c>
      <c r="U2305" s="15">
        <v>3.1</v>
      </c>
      <c r="V2305" s="15">
        <v>4</v>
      </c>
      <c r="W2305" t="s">
        <v>32</v>
      </c>
    </row>
    <row r="2306" spans="1:23">
      <c r="A2306" t="s">
        <v>2350</v>
      </c>
      <c r="B2306">
        <v>-23.678082</v>
      </c>
      <c r="C2306" s="15">
        <v>-46.500836</v>
      </c>
      <c r="D2306" s="2" t="s">
        <v>7356</v>
      </c>
      <c r="E2306" s="14" t="s">
        <v>5067</v>
      </c>
      <c r="F2306" s="14" t="e" vm="7">
        <v>#VALUE!</v>
      </c>
      <c r="G2306" s="2" t="str">
        <f>_xlfn.XLOOKUP(E2306,missing_cities!$Q$2:$Q$56,missing_cities!$R$2:$R$56,"Not Found",0)</f>
        <v>Brazil</v>
      </c>
      <c r="H2306" t="str">
        <f>_xlfn.XLOOKUP(E2306,missing_cities!$Q$2:$Q$56,missing_cities!$S$2:$S$56,"Not Found",0)</f>
        <v>South America</v>
      </c>
      <c r="I2306" t="s">
        <v>1684</v>
      </c>
      <c r="J2306" s="15">
        <v>0.22</v>
      </c>
      <c r="K2306" t="s">
        <v>34</v>
      </c>
      <c r="L2306" s="15" t="str">
        <f t="shared" si="70"/>
        <v>6:00-22:00</v>
      </c>
      <c r="M2306" s="16">
        <f t="shared" si="71"/>
        <v>0.67</v>
      </c>
      <c r="N2306" s="15">
        <v>9.0299999999999994</v>
      </c>
      <c r="O2306" s="15">
        <v>88</v>
      </c>
      <c r="P2306" t="s">
        <v>39</v>
      </c>
      <c r="Q2306">
        <v>22</v>
      </c>
      <c r="R2306" t="s">
        <v>37</v>
      </c>
      <c r="S2306">
        <v>2021</v>
      </c>
      <c r="T2306" t="s">
        <v>31</v>
      </c>
      <c r="U2306" s="15">
        <v>3.8</v>
      </c>
      <c r="V2306" s="15">
        <v>6</v>
      </c>
      <c r="W2306" t="s">
        <v>27</v>
      </c>
    </row>
    <row r="2307" spans="1:23">
      <c r="A2307" t="s">
        <v>2351</v>
      </c>
      <c r="B2307">
        <v>-23.563123999999998</v>
      </c>
      <c r="C2307" s="15">
        <v>-46.622627999999999</v>
      </c>
      <c r="D2307" s="2" t="s">
        <v>7357</v>
      </c>
      <c r="E2307" s="14" t="s">
        <v>5067</v>
      </c>
      <c r="F2307" s="14" t="e" vm="7">
        <v>#VALUE!</v>
      </c>
      <c r="G2307" s="2" t="str">
        <f>_xlfn.XLOOKUP(E2307,missing_cities!$Q$2:$Q$56,missing_cities!$R$2:$R$56,"Not Found",0)</f>
        <v>Brazil</v>
      </c>
      <c r="H2307" t="str">
        <f>_xlfn.XLOOKUP(E2307,missing_cities!$Q$2:$Q$56,missing_cities!$S$2:$S$56,"Not Found",0)</f>
        <v>South America</v>
      </c>
      <c r="I2307" t="s">
        <v>1684</v>
      </c>
      <c r="J2307" s="15">
        <v>0.28999999999999998</v>
      </c>
      <c r="K2307" s="1">
        <v>45862</v>
      </c>
      <c r="L2307" s="15" t="str">
        <f t="shared" ref="L2307:L2370" si="72">IF(ISNUMBER(SEARCH("-",K2307)),K2307,"9.00-21.00")</f>
        <v>9.00-21.00</v>
      </c>
      <c r="M2307" s="16">
        <f t="shared" ref="M2307:M2370" si="73">IF(ISNUMBER(SEARCH("-", L2307)), TEXT(RIGHT(L2307, LEN(L2307) - FIND("-", L2307)), "0.00") - TEXT(LEFT(L2307, FIND("-", L2307)-1), "0.00"), "")</f>
        <v>12</v>
      </c>
      <c r="N2307" s="15">
        <v>14.33</v>
      </c>
      <c r="O2307" s="15">
        <v>83</v>
      </c>
      <c r="P2307" t="s">
        <v>29</v>
      </c>
      <c r="Q2307">
        <v>50</v>
      </c>
      <c r="R2307" t="s">
        <v>46</v>
      </c>
      <c r="S2307">
        <v>2016</v>
      </c>
      <c r="T2307" t="s">
        <v>31</v>
      </c>
      <c r="U2307" s="15">
        <v>3.1</v>
      </c>
      <c r="V2307" s="15">
        <v>7</v>
      </c>
      <c r="W2307" t="s">
        <v>27</v>
      </c>
    </row>
    <row r="2308" spans="1:23">
      <c r="A2308" t="s">
        <v>2352</v>
      </c>
      <c r="B2308">
        <v>18.987466999999999</v>
      </c>
      <c r="C2308" s="15">
        <v>72.978718999999998</v>
      </c>
      <c r="D2308" s="2" t="s">
        <v>7358</v>
      </c>
      <c r="E2308" s="14" t="s">
        <v>5079</v>
      </c>
      <c r="F2308" s="14" t="e" vm="11">
        <v>#VALUE!</v>
      </c>
      <c r="G2308" s="2" t="str">
        <f>_xlfn.XLOOKUP(E2308,missing_cities!$Q$2:$Q$56,missing_cities!$R$2:$R$56,"Not Found",0)</f>
        <v>India</v>
      </c>
      <c r="H2308" t="str">
        <f>_xlfn.XLOOKUP(E2308,missing_cities!$Q$2:$Q$56,missing_cities!$S$2:$S$56,"Not Found",0)</f>
        <v>Asia</v>
      </c>
      <c r="I2308" t="s">
        <v>1684</v>
      </c>
      <c r="J2308" s="15">
        <v>0.24</v>
      </c>
      <c r="K2308" t="s">
        <v>34</v>
      </c>
      <c r="L2308" s="15" t="str">
        <f t="shared" si="72"/>
        <v>6:00-22:00</v>
      </c>
      <c r="M2308" s="16">
        <f t="shared" si="73"/>
        <v>0.67</v>
      </c>
      <c r="N2308" s="15">
        <v>19.95</v>
      </c>
      <c r="O2308" s="15">
        <v>22</v>
      </c>
      <c r="P2308" t="s">
        <v>37</v>
      </c>
      <c r="Q2308">
        <v>50</v>
      </c>
      <c r="R2308" t="s">
        <v>46</v>
      </c>
      <c r="S2308">
        <v>2015</v>
      </c>
      <c r="T2308" t="s">
        <v>31</v>
      </c>
      <c r="U2308" s="15">
        <v>3.4</v>
      </c>
      <c r="V2308" s="15">
        <v>2</v>
      </c>
      <c r="W2308" t="s">
        <v>32</v>
      </c>
    </row>
    <row r="2309" spans="1:23">
      <c r="A2309" t="s">
        <v>2353</v>
      </c>
      <c r="B2309">
        <v>52.524684000000001</v>
      </c>
      <c r="C2309" s="15">
        <v>13.406159000000001</v>
      </c>
      <c r="D2309" s="2" t="s">
        <v>7359</v>
      </c>
      <c r="E2309" s="14" t="s">
        <v>5057</v>
      </c>
      <c r="F2309" s="14" t="e" vm="3">
        <v>#VALUE!</v>
      </c>
      <c r="G2309" s="2" t="str">
        <f>_xlfn.XLOOKUP(E2309,missing_cities!$Q$2:$Q$56,missing_cities!$R$2:$R$56,"Not Found",0)</f>
        <v>Germany</v>
      </c>
      <c r="H2309" t="str">
        <f>_xlfn.XLOOKUP(E2309,missing_cities!$Q$2:$Q$56,missing_cities!$S$2:$S$56,"Not Found",0)</f>
        <v>Europe</v>
      </c>
      <c r="I2309" t="s">
        <v>1684</v>
      </c>
      <c r="J2309" s="15">
        <v>0.34</v>
      </c>
      <c r="K2309" t="s">
        <v>19</v>
      </c>
      <c r="L2309" s="15" t="str">
        <f t="shared" si="72"/>
        <v>9:00-18:00</v>
      </c>
      <c r="M2309" s="16">
        <f t="shared" si="73"/>
        <v>0.37</v>
      </c>
      <c r="N2309" s="15">
        <v>15.33</v>
      </c>
      <c r="O2309" s="15">
        <v>33</v>
      </c>
      <c r="P2309" t="s">
        <v>25</v>
      </c>
      <c r="Q2309">
        <v>22</v>
      </c>
      <c r="R2309" t="s">
        <v>37</v>
      </c>
      <c r="S2309">
        <v>2023</v>
      </c>
      <c r="T2309" t="s">
        <v>31</v>
      </c>
      <c r="U2309" s="15">
        <v>3.3</v>
      </c>
      <c r="V2309" s="15">
        <v>1</v>
      </c>
      <c r="W2309" t="s">
        <v>27</v>
      </c>
    </row>
    <row r="2310" spans="1:23">
      <c r="A2310" t="s">
        <v>2354</v>
      </c>
      <c r="B2310">
        <v>18.996544</v>
      </c>
      <c r="C2310" s="15">
        <v>72.988439999999997</v>
      </c>
      <c r="D2310" s="2" t="s">
        <v>7360</v>
      </c>
      <c r="E2310" s="14" t="s">
        <v>5079</v>
      </c>
      <c r="F2310" s="14" t="e" vm="11">
        <v>#VALUE!</v>
      </c>
      <c r="G2310" s="2" t="str">
        <f>_xlfn.XLOOKUP(E2310,missing_cities!$Q$2:$Q$56,missing_cities!$R$2:$R$56,"Not Found",0)</f>
        <v>India</v>
      </c>
      <c r="H2310" t="str">
        <f>_xlfn.XLOOKUP(E2310,missing_cities!$Q$2:$Q$56,missing_cities!$S$2:$S$56,"Not Found",0)</f>
        <v>Asia</v>
      </c>
      <c r="I2310" t="s">
        <v>1684</v>
      </c>
      <c r="J2310" s="15">
        <v>0.35</v>
      </c>
      <c r="K2310" s="1">
        <v>45862</v>
      </c>
      <c r="L2310" s="15" t="str">
        <f t="shared" si="72"/>
        <v>9.00-21.00</v>
      </c>
      <c r="M2310" s="16">
        <f t="shared" si="73"/>
        <v>12</v>
      </c>
      <c r="N2310" s="15">
        <v>13.04</v>
      </c>
      <c r="O2310" s="15">
        <v>90</v>
      </c>
      <c r="P2310" t="s">
        <v>37</v>
      </c>
      <c r="Q2310">
        <v>150</v>
      </c>
      <c r="R2310" t="s">
        <v>44</v>
      </c>
      <c r="S2310">
        <v>2012</v>
      </c>
      <c r="T2310" t="s">
        <v>22</v>
      </c>
      <c r="U2310" s="15">
        <v>4</v>
      </c>
      <c r="V2310" s="15">
        <v>7</v>
      </c>
      <c r="W2310" t="s">
        <v>23</v>
      </c>
    </row>
    <row r="2311" spans="1:23">
      <c r="A2311" t="s">
        <v>2355</v>
      </c>
      <c r="B2311">
        <v>25.25431</v>
      </c>
      <c r="C2311" s="15">
        <v>55.319876000000001</v>
      </c>
      <c r="D2311" s="2" t="s">
        <v>7361</v>
      </c>
      <c r="E2311" s="14" t="s">
        <v>5076</v>
      </c>
      <c r="F2311" s="14" t="e" vm="10">
        <v>#VALUE!</v>
      </c>
      <c r="G2311" s="2" t="str">
        <f>_xlfn.XLOOKUP(E2311,missing_cities!$Q$2:$Q$56,missing_cities!$R$2:$R$56,"Not Found",0)</f>
        <v>United Arab Emirates</v>
      </c>
      <c r="H2311" t="str">
        <f>_xlfn.XLOOKUP(E2311,missing_cities!$Q$2:$Q$56,missing_cities!$S$2:$S$56,"Not Found",0)</f>
        <v>Asia</v>
      </c>
      <c r="I2311" t="s">
        <v>1684</v>
      </c>
      <c r="J2311" s="15">
        <v>0.22</v>
      </c>
      <c r="K2311" s="1">
        <v>45862</v>
      </c>
      <c r="L2311" s="15" t="str">
        <f t="shared" si="72"/>
        <v>9.00-21.00</v>
      </c>
      <c r="M2311" s="16">
        <f t="shared" si="73"/>
        <v>12</v>
      </c>
      <c r="N2311" s="15">
        <v>8.2200000000000006</v>
      </c>
      <c r="O2311" s="15">
        <v>40</v>
      </c>
      <c r="P2311" t="s">
        <v>37</v>
      </c>
      <c r="Q2311">
        <v>350</v>
      </c>
      <c r="R2311" t="s">
        <v>76</v>
      </c>
      <c r="S2311">
        <v>2021</v>
      </c>
      <c r="T2311" t="s">
        <v>31</v>
      </c>
      <c r="U2311" s="15">
        <v>3.9</v>
      </c>
      <c r="V2311" s="15">
        <v>4</v>
      </c>
      <c r="W2311" t="s">
        <v>32</v>
      </c>
    </row>
    <row r="2312" spans="1:23">
      <c r="A2312" t="s">
        <v>2356</v>
      </c>
      <c r="B2312">
        <v>39.977083</v>
      </c>
      <c r="C2312" s="15">
        <v>116.301894</v>
      </c>
      <c r="D2312" s="2" t="s">
        <v>7362</v>
      </c>
      <c r="E2312" s="14" t="s">
        <v>5071</v>
      </c>
      <c r="F2312" s="14" t="e" vm="9">
        <v>#VALUE!</v>
      </c>
      <c r="G2312" s="2" t="str">
        <f>_xlfn.XLOOKUP(E2312,missing_cities!$Q$2:$Q$56,missing_cities!$R$2:$R$56,"Not Found",0)</f>
        <v>China</v>
      </c>
      <c r="H2312" t="str">
        <f>_xlfn.XLOOKUP(E2312,missing_cities!$Q$2:$Q$56,missing_cities!$S$2:$S$56,"Not Found",0)</f>
        <v>Asia</v>
      </c>
      <c r="I2312" t="s">
        <v>1684</v>
      </c>
      <c r="J2312" s="15">
        <v>0.4</v>
      </c>
      <c r="K2312" s="1">
        <v>45862</v>
      </c>
      <c r="L2312" s="15" t="str">
        <f t="shared" si="72"/>
        <v>9.00-21.00</v>
      </c>
      <c r="M2312" s="16">
        <f t="shared" si="73"/>
        <v>12</v>
      </c>
      <c r="N2312" s="15">
        <v>7.65</v>
      </c>
      <c r="O2312" s="15">
        <v>77</v>
      </c>
      <c r="P2312" t="s">
        <v>20</v>
      </c>
      <c r="Q2312">
        <v>350</v>
      </c>
      <c r="R2312" t="s">
        <v>21</v>
      </c>
      <c r="S2312">
        <v>2019</v>
      </c>
      <c r="T2312" t="s">
        <v>22</v>
      </c>
      <c r="U2312" s="15">
        <v>3.7</v>
      </c>
      <c r="V2312" s="15">
        <v>8</v>
      </c>
      <c r="W2312" t="s">
        <v>23</v>
      </c>
    </row>
    <row r="2313" spans="1:23">
      <c r="A2313" t="s">
        <v>2357</v>
      </c>
      <c r="B2313">
        <v>39.891365999999998</v>
      </c>
      <c r="C2313" s="15">
        <v>116.273915</v>
      </c>
      <c r="D2313" s="2" t="s">
        <v>7363</v>
      </c>
      <c r="E2313" s="14" t="s">
        <v>5071</v>
      </c>
      <c r="F2313" s="14" t="e" vm="9">
        <v>#VALUE!</v>
      </c>
      <c r="G2313" s="2" t="str">
        <f>_xlfn.XLOOKUP(E2313,missing_cities!$Q$2:$Q$56,missing_cities!$R$2:$R$56,"Not Found",0)</f>
        <v>China</v>
      </c>
      <c r="H2313" t="str">
        <f>_xlfn.XLOOKUP(E2313,missing_cities!$Q$2:$Q$56,missing_cities!$S$2:$S$56,"Not Found",0)</f>
        <v>Asia</v>
      </c>
      <c r="I2313" t="s">
        <v>1684</v>
      </c>
      <c r="J2313" s="15">
        <v>0.19</v>
      </c>
      <c r="K2313" t="s">
        <v>19</v>
      </c>
      <c r="L2313" s="15" t="str">
        <f t="shared" si="72"/>
        <v>9:00-18:00</v>
      </c>
      <c r="M2313" s="16">
        <f t="shared" si="73"/>
        <v>0.37</v>
      </c>
      <c r="N2313" s="15">
        <v>17.78</v>
      </c>
      <c r="O2313" s="15">
        <v>60</v>
      </c>
      <c r="P2313" t="s">
        <v>37</v>
      </c>
      <c r="Q2313">
        <v>350</v>
      </c>
      <c r="R2313" t="s">
        <v>42</v>
      </c>
      <c r="S2313">
        <v>2019</v>
      </c>
      <c r="T2313" t="s">
        <v>31</v>
      </c>
      <c r="U2313" s="15">
        <v>4.5</v>
      </c>
      <c r="V2313" s="15">
        <v>9</v>
      </c>
      <c r="W2313" t="s">
        <v>27</v>
      </c>
    </row>
    <row r="2314" spans="1:23">
      <c r="A2314" t="s">
        <v>2358</v>
      </c>
      <c r="B2314">
        <v>13.778737</v>
      </c>
      <c r="C2314" s="15">
        <v>100.534317</v>
      </c>
      <c r="D2314" s="2" t="s">
        <v>7364</v>
      </c>
      <c r="E2314" s="14" t="s">
        <v>5059</v>
      </c>
      <c r="F2314" s="14" t="e" vm="4">
        <v>#VALUE!</v>
      </c>
      <c r="G2314" s="2" t="str">
        <f>_xlfn.XLOOKUP(E2314,missing_cities!$Q$2:$Q$56,missing_cities!$R$2:$R$56,"Not Found",0)</f>
        <v>Thailand</v>
      </c>
      <c r="H2314" t="str">
        <f>_xlfn.XLOOKUP(E2314,missing_cities!$Q$2:$Q$56,missing_cities!$S$2:$S$56,"Not Found",0)</f>
        <v>Asia</v>
      </c>
      <c r="I2314" t="s">
        <v>1684</v>
      </c>
      <c r="J2314" s="15">
        <v>0.49</v>
      </c>
      <c r="K2314" t="s">
        <v>19</v>
      </c>
      <c r="L2314" s="15" t="str">
        <f t="shared" si="72"/>
        <v>9:00-18:00</v>
      </c>
      <c r="M2314" s="16">
        <f t="shared" si="73"/>
        <v>0.37</v>
      </c>
      <c r="N2314" s="15">
        <v>16.690000000000001</v>
      </c>
      <c r="O2314" s="15">
        <v>46</v>
      </c>
      <c r="P2314" t="s">
        <v>20</v>
      </c>
      <c r="Q2314">
        <v>150</v>
      </c>
      <c r="R2314" t="s">
        <v>37</v>
      </c>
      <c r="S2314">
        <v>2019</v>
      </c>
      <c r="T2314" t="s">
        <v>22</v>
      </c>
      <c r="U2314" s="15">
        <v>3.7</v>
      </c>
      <c r="V2314" s="15">
        <v>5</v>
      </c>
      <c r="W2314" t="s">
        <v>23</v>
      </c>
    </row>
    <row r="2315" spans="1:23">
      <c r="A2315" t="s">
        <v>2359</v>
      </c>
      <c r="B2315">
        <v>37.775025999999997</v>
      </c>
      <c r="C2315" s="15">
        <v>-122.329341</v>
      </c>
      <c r="D2315" s="2" t="s">
        <v>7365</v>
      </c>
      <c r="E2315" s="14" t="s">
        <v>5061</v>
      </c>
      <c r="F2315" s="14" t="e" vm="5">
        <v>#VALUE!</v>
      </c>
      <c r="G2315" s="2" t="str">
        <f>_xlfn.XLOOKUP(E2315,missing_cities!$Q$2:$Q$56,missing_cities!$R$2:$R$56,"Not Found",0)</f>
        <v>United States</v>
      </c>
      <c r="H2315" t="str">
        <f>_xlfn.XLOOKUP(E2315,missing_cities!$Q$2:$Q$56,missing_cities!$S$2:$S$56,"Not Found",0)</f>
        <v>North America</v>
      </c>
      <c r="I2315" t="s">
        <v>1684</v>
      </c>
      <c r="J2315" s="15">
        <v>0.21</v>
      </c>
      <c r="K2315" s="1">
        <v>45862</v>
      </c>
      <c r="L2315" s="15" t="str">
        <f t="shared" si="72"/>
        <v>9.00-21.00</v>
      </c>
      <c r="M2315" s="16">
        <f t="shared" si="73"/>
        <v>12</v>
      </c>
      <c r="N2315" s="15">
        <v>12.52</v>
      </c>
      <c r="O2315" s="15">
        <v>72</v>
      </c>
      <c r="P2315" t="s">
        <v>39</v>
      </c>
      <c r="Q2315">
        <v>22</v>
      </c>
      <c r="R2315" t="s">
        <v>42</v>
      </c>
      <c r="S2315">
        <v>2021</v>
      </c>
      <c r="T2315" t="s">
        <v>31</v>
      </c>
      <c r="U2315" s="15">
        <v>3.5</v>
      </c>
      <c r="V2315" s="15">
        <v>8</v>
      </c>
      <c r="W2315" t="s">
        <v>32</v>
      </c>
    </row>
    <row r="2316" spans="1:23">
      <c r="A2316" t="s">
        <v>2360</v>
      </c>
      <c r="B2316">
        <v>52.523713000000001</v>
      </c>
      <c r="C2316" s="15">
        <v>13.319800000000001</v>
      </c>
      <c r="D2316" s="2" t="s">
        <v>7366</v>
      </c>
      <c r="E2316" s="14" t="s">
        <v>5057</v>
      </c>
      <c r="F2316" s="14" t="e" vm="3">
        <v>#VALUE!</v>
      </c>
      <c r="G2316" s="2" t="str">
        <f>_xlfn.XLOOKUP(E2316,missing_cities!$Q$2:$Q$56,missing_cities!$R$2:$R$56,"Not Found",0)</f>
        <v>Germany</v>
      </c>
      <c r="H2316" t="str">
        <f>_xlfn.XLOOKUP(E2316,missing_cities!$Q$2:$Q$56,missing_cities!$S$2:$S$56,"Not Found",0)</f>
        <v>Europe</v>
      </c>
      <c r="I2316" t="s">
        <v>1684</v>
      </c>
      <c r="J2316" s="15">
        <v>0.25</v>
      </c>
      <c r="K2316" s="1">
        <v>45862</v>
      </c>
      <c r="L2316" s="15" t="str">
        <f t="shared" si="72"/>
        <v>9.00-21.00</v>
      </c>
      <c r="M2316" s="16">
        <f t="shared" si="73"/>
        <v>12</v>
      </c>
      <c r="N2316" s="15">
        <v>14.2</v>
      </c>
      <c r="O2316" s="15">
        <v>92</v>
      </c>
      <c r="P2316" t="s">
        <v>29</v>
      </c>
      <c r="Q2316">
        <v>350</v>
      </c>
      <c r="R2316" t="s">
        <v>21</v>
      </c>
      <c r="S2316">
        <v>2021</v>
      </c>
      <c r="T2316" t="s">
        <v>31</v>
      </c>
      <c r="U2316" s="15">
        <v>4.2</v>
      </c>
      <c r="V2316" s="15">
        <v>5</v>
      </c>
      <c r="W2316" t="s">
        <v>27</v>
      </c>
    </row>
    <row r="2317" spans="1:23">
      <c r="A2317" t="s">
        <v>2361</v>
      </c>
      <c r="B2317">
        <v>34.086143</v>
      </c>
      <c r="C2317" s="15">
        <v>-118.246255</v>
      </c>
      <c r="D2317" s="2" t="s">
        <v>7367</v>
      </c>
      <c r="E2317" s="14" t="s">
        <v>5111</v>
      </c>
      <c r="F2317" s="14" t="e" vm="5">
        <v>#VALUE!</v>
      </c>
      <c r="G2317" s="2" t="str">
        <f>_xlfn.XLOOKUP(E2317,missing_cities!$Q$2:$Q$56,missing_cities!$R$2:$R$56,"Not Found",0)</f>
        <v>United States</v>
      </c>
      <c r="H2317" t="str">
        <f>_xlfn.XLOOKUP(E2317,missing_cities!$Q$2:$Q$56,missing_cities!$S$2:$S$56,"Not Found",0)</f>
        <v>North America</v>
      </c>
      <c r="I2317" t="s">
        <v>1684</v>
      </c>
      <c r="J2317" s="15">
        <v>0.41</v>
      </c>
      <c r="K2317" s="1">
        <v>45862</v>
      </c>
      <c r="L2317" s="15" t="str">
        <f t="shared" si="72"/>
        <v>9.00-21.00</v>
      </c>
      <c r="M2317" s="16">
        <f t="shared" si="73"/>
        <v>12</v>
      </c>
      <c r="N2317" s="15">
        <v>12.14</v>
      </c>
      <c r="O2317" s="15">
        <v>100</v>
      </c>
      <c r="P2317" t="s">
        <v>39</v>
      </c>
      <c r="Q2317">
        <v>22</v>
      </c>
      <c r="R2317" t="s">
        <v>42</v>
      </c>
      <c r="S2317">
        <v>2023</v>
      </c>
      <c r="T2317" t="s">
        <v>31</v>
      </c>
      <c r="U2317" s="15">
        <v>3.6</v>
      </c>
      <c r="V2317" s="15">
        <v>4</v>
      </c>
      <c r="W2317" t="s">
        <v>32</v>
      </c>
    </row>
    <row r="2318" spans="1:23">
      <c r="A2318" t="s">
        <v>2362</v>
      </c>
      <c r="B2318">
        <v>34.079717000000002</v>
      </c>
      <c r="C2318" s="15">
        <v>-118.326908</v>
      </c>
      <c r="D2318" s="2" t="s">
        <v>7368</v>
      </c>
      <c r="E2318" s="14" t="s">
        <v>5111</v>
      </c>
      <c r="F2318" s="14" t="e" vm="5">
        <v>#VALUE!</v>
      </c>
      <c r="G2318" s="2" t="str">
        <f>_xlfn.XLOOKUP(E2318,missing_cities!$Q$2:$Q$56,missing_cities!$R$2:$R$56,"Not Found",0)</f>
        <v>United States</v>
      </c>
      <c r="H2318" t="str">
        <f>_xlfn.XLOOKUP(E2318,missing_cities!$Q$2:$Q$56,missing_cities!$S$2:$S$56,"Not Found",0)</f>
        <v>North America</v>
      </c>
      <c r="I2318" t="s">
        <v>1684</v>
      </c>
      <c r="J2318" s="15">
        <v>0.35</v>
      </c>
      <c r="K2318" t="s">
        <v>19</v>
      </c>
      <c r="L2318" s="15" t="str">
        <f t="shared" si="72"/>
        <v>9:00-18:00</v>
      </c>
      <c r="M2318" s="16">
        <f t="shared" si="73"/>
        <v>0.37</v>
      </c>
      <c r="N2318" s="15">
        <v>9.5399999999999991</v>
      </c>
      <c r="O2318" s="15">
        <v>67</v>
      </c>
      <c r="P2318" t="s">
        <v>37</v>
      </c>
      <c r="Q2318">
        <v>50</v>
      </c>
      <c r="R2318" t="s">
        <v>40</v>
      </c>
      <c r="S2318">
        <v>2021</v>
      </c>
      <c r="T2318" t="s">
        <v>31</v>
      </c>
      <c r="U2318" s="15">
        <v>3.4</v>
      </c>
      <c r="V2318" s="15">
        <v>3</v>
      </c>
      <c r="W2318" t="s">
        <v>23</v>
      </c>
    </row>
    <row r="2319" spans="1:23">
      <c r="A2319" t="s">
        <v>2363</v>
      </c>
      <c r="B2319">
        <v>-33.730800000000002</v>
      </c>
      <c r="C2319" s="15">
        <v>151.38324499999999</v>
      </c>
      <c r="D2319" s="2" t="s">
        <v>7369</v>
      </c>
      <c r="E2319" s="14" t="s">
        <v>5069</v>
      </c>
      <c r="F2319" s="14" t="e" vm="8">
        <v>#VALUE!</v>
      </c>
      <c r="G2319" s="2" t="str">
        <f>_xlfn.XLOOKUP(E2319,missing_cities!$Q$2:$Q$56,missing_cities!$R$2:$R$56,"Not Found",0)</f>
        <v>Australia</v>
      </c>
      <c r="H2319" t="str">
        <f>_xlfn.XLOOKUP(E2319,missing_cities!$Q$2:$Q$56,missing_cities!$S$2:$S$56,"Not Found",0)</f>
        <v>Australia</v>
      </c>
      <c r="I2319" t="s">
        <v>1684</v>
      </c>
      <c r="J2319" s="15">
        <v>0.14000000000000001</v>
      </c>
      <c r="K2319" s="1">
        <v>45862</v>
      </c>
      <c r="L2319" s="15" t="str">
        <f t="shared" si="72"/>
        <v>9.00-21.00</v>
      </c>
      <c r="M2319" s="16">
        <f t="shared" si="73"/>
        <v>12</v>
      </c>
      <c r="N2319" s="15">
        <v>17.739999999999998</v>
      </c>
      <c r="O2319" s="15">
        <v>79</v>
      </c>
      <c r="P2319" t="s">
        <v>37</v>
      </c>
      <c r="Q2319">
        <v>150</v>
      </c>
      <c r="R2319" t="s">
        <v>21</v>
      </c>
      <c r="S2319">
        <v>2015</v>
      </c>
      <c r="T2319" t="s">
        <v>22</v>
      </c>
      <c r="U2319" s="15">
        <v>3.6</v>
      </c>
      <c r="V2319" s="15">
        <v>4</v>
      </c>
      <c r="W2319" t="s">
        <v>23</v>
      </c>
    </row>
    <row r="2320" spans="1:23">
      <c r="A2320" t="s">
        <v>2364</v>
      </c>
      <c r="B2320">
        <v>19.513280000000002</v>
      </c>
      <c r="C2320" s="15">
        <v>-99.037935000000004</v>
      </c>
      <c r="D2320" s="2" t="s">
        <v>7370</v>
      </c>
      <c r="E2320" s="14" t="s">
        <v>5119</v>
      </c>
      <c r="F2320" s="14" t="e" vm="13">
        <v>#VALUE!</v>
      </c>
      <c r="G2320" s="2" t="str">
        <f>_xlfn.XLOOKUP(E2320,missing_cities!$Q$2:$Q$56,missing_cities!$R$2:$R$56,"Not Found",0)</f>
        <v>Mexico</v>
      </c>
      <c r="H2320" t="str">
        <f>_xlfn.XLOOKUP(E2320,missing_cities!$Q$2:$Q$56,missing_cities!$S$2:$S$56,"Not Found",0)</f>
        <v>North America</v>
      </c>
      <c r="I2320" t="s">
        <v>1684</v>
      </c>
      <c r="J2320" s="15">
        <v>0.14000000000000001</v>
      </c>
      <c r="K2320" t="s">
        <v>19</v>
      </c>
      <c r="L2320" s="15" t="str">
        <f t="shared" si="72"/>
        <v>9:00-18:00</v>
      </c>
      <c r="M2320" s="16">
        <f t="shared" si="73"/>
        <v>0.37</v>
      </c>
      <c r="N2320" s="15">
        <v>9.1199999999999992</v>
      </c>
      <c r="O2320" s="15">
        <v>40</v>
      </c>
      <c r="P2320" t="s">
        <v>37</v>
      </c>
      <c r="Q2320">
        <v>350</v>
      </c>
      <c r="R2320" t="s">
        <v>30</v>
      </c>
      <c r="S2320">
        <v>2022</v>
      </c>
      <c r="T2320" t="s">
        <v>31</v>
      </c>
      <c r="U2320" s="15">
        <v>4.5</v>
      </c>
      <c r="V2320" s="15">
        <v>8</v>
      </c>
      <c r="W2320" t="s">
        <v>23</v>
      </c>
    </row>
    <row r="2321" spans="1:23">
      <c r="A2321" t="s">
        <v>2365</v>
      </c>
      <c r="B2321">
        <v>19.057296000000001</v>
      </c>
      <c r="C2321" s="15">
        <v>72.969746000000001</v>
      </c>
      <c r="D2321" s="2" t="s">
        <v>7371</v>
      </c>
      <c r="E2321" s="14" t="s">
        <v>5079</v>
      </c>
      <c r="F2321" s="14" t="e" vm="11">
        <v>#VALUE!</v>
      </c>
      <c r="G2321" s="2" t="str">
        <f>_xlfn.XLOOKUP(E2321,missing_cities!$Q$2:$Q$56,missing_cities!$R$2:$R$56,"Not Found",0)</f>
        <v>India</v>
      </c>
      <c r="H2321" t="str">
        <f>_xlfn.XLOOKUP(E2321,missing_cities!$Q$2:$Q$56,missing_cities!$S$2:$S$56,"Not Found",0)</f>
        <v>Asia</v>
      </c>
      <c r="I2321" t="s">
        <v>1684</v>
      </c>
      <c r="J2321" s="15">
        <v>0.32</v>
      </c>
      <c r="K2321" t="s">
        <v>34</v>
      </c>
      <c r="L2321" s="15" t="str">
        <f t="shared" si="72"/>
        <v>6:00-22:00</v>
      </c>
      <c r="M2321" s="16">
        <f t="shared" si="73"/>
        <v>0.67</v>
      </c>
      <c r="N2321" s="15">
        <v>16.98</v>
      </c>
      <c r="O2321" s="15">
        <v>100</v>
      </c>
      <c r="P2321" t="s">
        <v>37</v>
      </c>
      <c r="Q2321">
        <v>350</v>
      </c>
      <c r="R2321" t="s">
        <v>76</v>
      </c>
      <c r="S2321">
        <v>2010</v>
      </c>
      <c r="T2321" t="s">
        <v>31</v>
      </c>
      <c r="U2321" s="15">
        <v>4.5999999999999996</v>
      </c>
      <c r="V2321" s="15">
        <v>7</v>
      </c>
      <c r="W2321" t="s">
        <v>32</v>
      </c>
    </row>
    <row r="2322" spans="1:23">
      <c r="A2322" t="s">
        <v>2366</v>
      </c>
      <c r="B2322">
        <v>34.069133999999998</v>
      </c>
      <c r="C2322" s="15">
        <v>-118.305763</v>
      </c>
      <c r="D2322" s="2" t="s">
        <v>7372</v>
      </c>
      <c r="E2322" s="14" t="s">
        <v>5111</v>
      </c>
      <c r="F2322" s="14" t="e" vm="5">
        <v>#VALUE!</v>
      </c>
      <c r="G2322" s="2" t="str">
        <f>_xlfn.XLOOKUP(E2322,missing_cities!$Q$2:$Q$56,missing_cities!$R$2:$R$56,"Not Found",0)</f>
        <v>United States</v>
      </c>
      <c r="H2322" t="str">
        <f>_xlfn.XLOOKUP(E2322,missing_cities!$Q$2:$Q$56,missing_cities!$S$2:$S$56,"Not Found",0)</f>
        <v>North America</v>
      </c>
      <c r="I2322" t="s">
        <v>1684</v>
      </c>
      <c r="J2322" s="15">
        <v>0.13</v>
      </c>
      <c r="K2322" t="s">
        <v>19</v>
      </c>
      <c r="L2322" s="15" t="str">
        <f t="shared" si="72"/>
        <v>9:00-18:00</v>
      </c>
      <c r="M2322" s="16">
        <f t="shared" si="73"/>
        <v>0.37</v>
      </c>
      <c r="N2322" s="15">
        <v>5.51</v>
      </c>
      <c r="O2322" s="15">
        <v>70</v>
      </c>
      <c r="P2322" t="s">
        <v>20</v>
      </c>
      <c r="Q2322">
        <v>150</v>
      </c>
      <c r="R2322" t="s">
        <v>48</v>
      </c>
      <c r="S2322">
        <v>2021</v>
      </c>
      <c r="T2322" t="s">
        <v>31</v>
      </c>
      <c r="U2322" s="15">
        <v>4.9000000000000004</v>
      </c>
      <c r="V2322" s="15">
        <v>10</v>
      </c>
      <c r="W2322" t="s">
        <v>32</v>
      </c>
    </row>
    <row r="2323" spans="1:23">
      <c r="A2323" t="s">
        <v>2367</v>
      </c>
      <c r="B2323">
        <v>25.258077</v>
      </c>
      <c r="C2323" s="15">
        <v>55.254745999999997</v>
      </c>
      <c r="D2323" s="2" t="s">
        <v>7373</v>
      </c>
      <c r="E2323" s="14" t="s">
        <v>5076</v>
      </c>
      <c r="F2323" s="14" t="e" vm="10">
        <v>#VALUE!</v>
      </c>
      <c r="G2323" s="2" t="str">
        <f>_xlfn.XLOOKUP(E2323,missing_cities!$Q$2:$Q$56,missing_cities!$R$2:$R$56,"Not Found",0)</f>
        <v>United Arab Emirates</v>
      </c>
      <c r="H2323" t="str">
        <f>_xlfn.XLOOKUP(E2323,missing_cities!$Q$2:$Q$56,missing_cities!$S$2:$S$56,"Not Found",0)</f>
        <v>Asia</v>
      </c>
      <c r="I2323" t="s">
        <v>1684</v>
      </c>
      <c r="J2323" s="15">
        <v>0.4</v>
      </c>
      <c r="K2323" t="s">
        <v>19</v>
      </c>
      <c r="L2323" s="15" t="str">
        <f t="shared" si="72"/>
        <v>9:00-18:00</v>
      </c>
      <c r="M2323" s="16">
        <f t="shared" si="73"/>
        <v>0.37</v>
      </c>
      <c r="N2323" s="15">
        <v>11.26</v>
      </c>
      <c r="O2323" s="15">
        <v>90</v>
      </c>
      <c r="P2323" t="s">
        <v>25</v>
      </c>
      <c r="Q2323">
        <v>50</v>
      </c>
      <c r="R2323" t="s">
        <v>76</v>
      </c>
      <c r="S2323">
        <v>2023</v>
      </c>
      <c r="T2323" t="s">
        <v>31</v>
      </c>
      <c r="U2323" s="15">
        <v>4.3</v>
      </c>
      <c r="V2323" s="15">
        <v>10</v>
      </c>
      <c r="W2323" t="s">
        <v>32</v>
      </c>
    </row>
    <row r="2324" spans="1:23">
      <c r="A2324" t="s">
        <v>2368</v>
      </c>
      <c r="B2324">
        <v>52.412686999999998</v>
      </c>
      <c r="C2324" s="15">
        <v>13.337342</v>
      </c>
      <c r="D2324" s="2" t="s">
        <v>7374</v>
      </c>
      <c r="E2324" s="14" t="s">
        <v>5057</v>
      </c>
      <c r="F2324" s="14" t="e" vm="3">
        <v>#VALUE!</v>
      </c>
      <c r="G2324" s="2" t="str">
        <f>_xlfn.XLOOKUP(E2324,missing_cities!$Q$2:$Q$56,missing_cities!$R$2:$R$56,"Not Found",0)</f>
        <v>Germany</v>
      </c>
      <c r="H2324" t="str">
        <f>_xlfn.XLOOKUP(E2324,missing_cities!$Q$2:$Q$56,missing_cities!$S$2:$S$56,"Not Found",0)</f>
        <v>Europe</v>
      </c>
      <c r="I2324" t="s">
        <v>1684</v>
      </c>
      <c r="J2324" s="15">
        <v>0.49</v>
      </c>
      <c r="K2324" t="s">
        <v>34</v>
      </c>
      <c r="L2324" s="15" t="str">
        <f t="shared" si="72"/>
        <v>6:00-22:00</v>
      </c>
      <c r="M2324" s="16">
        <f t="shared" si="73"/>
        <v>0.67</v>
      </c>
      <c r="N2324" s="15">
        <v>2.02</v>
      </c>
      <c r="O2324" s="15">
        <v>12</v>
      </c>
      <c r="P2324" t="s">
        <v>39</v>
      </c>
      <c r="Q2324">
        <v>150</v>
      </c>
      <c r="R2324" t="s">
        <v>37</v>
      </c>
      <c r="S2324">
        <v>2018</v>
      </c>
      <c r="T2324" t="s">
        <v>22</v>
      </c>
      <c r="U2324" s="15">
        <v>3.3</v>
      </c>
      <c r="V2324" s="15">
        <v>2</v>
      </c>
      <c r="W2324" t="s">
        <v>32</v>
      </c>
    </row>
    <row r="2325" spans="1:23">
      <c r="A2325" t="s">
        <v>2369</v>
      </c>
      <c r="B2325">
        <v>-33.891575000000003</v>
      </c>
      <c r="C2325" s="15">
        <v>151.322292</v>
      </c>
      <c r="D2325" s="2" t="s">
        <v>7375</v>
      </c>
      <c r="E2325" s="14" t="s">
        <v>5069</v>
      </c>
      <c r="F2325" s="14" t="e" vm="8">
        <v>#VALUE!</v>
      </c>
      <c r="G2325" s="2" t="str">
        <f>_xlfn.XLOOKUP(E2325,missing_cities!$Q$2:$Q$56,missing_cities!$R$2:$R$56,"Not Found",0)</f>
        <v>Australia</v>
      </c>
      <c r="H2325" t="str">
        <f>_xlfn.XLOOKUP(E2325,missing_cities!$Q$2:$Q$56,missing_cities!$S$2:$S$56,"Not Found",0)</f>
        <v>Australia</v>
      </c>
      <c r="I2325" t="s">
        <v>1684</v>
      </c>
      <c r="J2325" s="15">
        <v>0.17</v>
      </c>
      <c r="K2325" t="s">
        <v>34</v>
      </c>
      <c r="L2325" s="15" t="str">
        <f t="shared" si="72"/>
        <v>6:00-22:00</v>
      </c>
      <c r="M2325" s="16">
        <f t="shared" si="73"/>
        <v>0.67</v>
      </c>
      <c r="N2325" s="15">
        <v>15.68</v>
      </c>
      <c r="O2325" s="15">
        <v>74</v>
      </c>
      <c r="P2325" t="s">
        <v>25</v>
      </c>
      <c r="Q2325">
        <v>350</v>
      </c>
      <c r="R2325" t="s">
        <v>76</v>
      </c>
      <c r="S2325">
        <v>2012</v>
      </c>
      <c r="T2325" t="s">
        <v>31</v>
      </c>
      <c r="U2325" s="15">
        <v>4.8</v>
      </c>
      <c r="V2325" s="15">
        <v>5</v>
      </c>
      <c r="W2325" t="s">
        <v>27</v>
      </c>
    </row>
    <row r="2326" spans="1:23">
      <c r="A2326" t="s">
        <v>2370</v>
      </c>
      <c r="B2326">
        <v>37.606797999999998</v>
      </c>
      <c r="C2326" s="15">
        <v>127.002723</v>
      </c>
      <c r="D2326" s="2" t="s">
        <v>7376</v>
      </c>
      <c r="E2326" s="14" t="s">
        <v>5063</v>
      </c>
      <c r="F2326" s="14" t="e" vm="6">
        <v>#VALUE!</v>
      </c>
      <c r="G2326" s="2" t="str">
        <f>_xlfn.XLOOKUP(E2326,missing_cities!$Q$2:$Q$56,missing_cities!$R$2:$R$56,"Not Found",0)</f>
        <v>South Korea</v>
      </c>
      <c r="H2326" t="str">
        <f>_xlfn.XLOOKUP(E2326,missing_cities!$Q$2:$Q$56,missing_cities!$S$2:$S$56,"Not Found",0)</f>
        <v>Asia</v>
      </c>
      <c r="I2326" t="s">
        <v>1684</v>
      </c>
      <c r="J2326" s="15">
        <v>0.31</v>
      </c>
      <c r="K2326" s="1">
        <v>45862</v>
      </c>
      <c r="L2326" s="15" t="str">
        <f t="shared" si="72"/>
        <v>9.00-21.00</v>
      </c>
      <c r="M2326" s="16">
        <f t="shared" si="73"/>
        <v>12</v>
      </c>
      <c r="N2326" s="15">
        <v>19.88</v>
      </c>
      <c r="O2326" s="15">
        <v>90</v>
      </c>
      <c r="P2326" t="s">
        <v>25</v>
      </c>
      <c r="Q2326">
        <v>50</v>
      </c>
      <c r="R2326" t="s">
        <v>67</v>
      </c>
      <c r="S2326">
        <v>2013</v>
      </c>
      <c r="T2326" t="s">
        <v>31</v>
      </c>
      <c r="U2326" s="15">
        <v>4.3</v>
      </c>
      <c r="V2326" s="15">
        <v>5</v>
      </c>
      <c r="W2326" t="s">
        <v>27</v>
      </c>
    </row>
    <row r="2327" spans="1:23">
      <c r="A2327" t="s">
        <v>2371</v>
      </c>
      <c r="B2327">
        <v>52.494791999999997</v>
      </c>
      <c r="C2327" s="15">
        <v>13.471170000000001</v>
      </c>
      <c r="D2327" s="2" t="s">
        <v>7377</v>
      </c>
      <c r="E2327" s="14" t="s">
        <v>5057</v>
      </c>
      <c r="F2327" s="14" t="e" vm="3">
        <v>#VALUE!</v>
      </c>
      <c r="G2327" s="2" t="str">
        <f>_xlfn.XLOOKUP(E2327,missing_cities!$Q$2:$Q$56,missing_cities!$R$2:$R$56,"Not Found",0)</f>
        <v>Germany</v>
      </c>
      <c r="H2327" t="str">
        <f>_xlfn.XLOOKUP(E2327,missing_cities!$Q$2:$Q$56,missing_cities!$S$2:$S$56,"Not Found",0)</f>
        <v>Europe</v>
      </c>
      <c r="I2327" t="s">
        <v>1684</v>
      </c>
      <c r="J2327" s="15">
        <v>0.14000000000000001</v>
      </c>
      <c r="K2327" t="s">
        <v>34</v>
      </c>
      <c r="L2327" s="15" t="str">
        <f t="shared" si="72"/>
        <v>6:00-22:00</v>
      </c>
      <c r="M2327" s="16">
        <f t="shared" si="73"/>
        <v>0.67</v>
      </c>
      <c r="N2327" s="15">
        <v>19.79</v>
      </c>
      <c r="O2327" s="15">
        <v>59</v>
      </c>
      <c r="P2327" t="s">
        <v>25</v>
      </c>
      <c r="Q2327">
        <v>150</v>
      </c>
      <c r="R2327" t="s">
        <v>132</v>
      </c>
      <c r="S2327">
        <v>2023</v>
      </c>
      <c r="T2327" t="s">
        <v>22</v>
      </c>
      <c r="U2327" s="15">
        <v>3.8</v>
      </c>
      <c r="V2327" s="15">
        <v>7</v>
      </c>
      <c r="W2327" t="s">
        <v>32</v>
      </c>
    </row>
    <row r="2328" spans="1:23">
      <c r="A2328" t="s">
        <v>2372</v>
      </c>
      <c r="B2328">
        <v>52.446237000000004</v>
      </c>
      <c r="C2328" s="15">
        <v>13.398835999999999</v>
      </c>
      <c r="D2328" s="2" t="s">
        <v>7378</v>
      </c>
      <c r="E2328" s="14" t="s">
        <v>5057</v>
      </c>
      <c r="F2328" s="14" t="e" vm="3">
        <v>#VALUE!</v>
      </c>
      <c r="G2328" s="2" t="str">
        <f>_xlfn.XLOOKUP(E2328,missing_cities!$Q$2:$Q$56,missing_cities!$R$2:$R$56,"Not Found",0)</f>
        <v>Germany</v>
      </c>
      <c r="H2328" t="str">
        <f>_xlfn.XLOOKUP(E2328,missing_cities!$Q$2:$Q$56,missing_cities!$S$2:$S$56,"Not Found",0)</f>
        <v>Europe</v>
      </c>
      <c r="I2328" t="s">
        <v>1684</v>
      </c>
      <c r="J2328" s="15">
        <v>0.41</v>
      </c>
      <c r="K2328" t="s">
        <v>19</v>
      </c>
      <c r="L2328" s="15" t="str">
        <f t="shared" si="72"/>
        <v>9:00-18:00</v>
      </c>
      <c r="M2328" s="16">
        <f t="shared" si="73"/>
        <v>0.37</v>
      </c>
      <c r="N2328" s="15">
        <v>13.26</v>
      </c>
      <c r="O2328" s="15">
        <v>51</v>
      </c>
      <c r="P2328" t="s">
        <v>20</v>
      </c>
      <c r="Q2328">
        <v>350</v>
      </c>
      <c r="R2328" t="s">
        <v>42</v>
      </c>
      <c r="S2328">
        <v>2019</v>
      </c>
      <c r="T2328" t="s">
        <v>22</v>
      </c>
      <c r="U2328" s="15">
        <v>3.2</v>
      </c>
      <c r="V2328" s="15">
        <v>8</v>
      </c>
      <c r="W2328" t="s">
        <v>23</v>
      </c>
    </row>
    <row r="2329" spans="1:23">
      <c r="A2329" t="s">
        <v>2373</v>
      </c>
      <c r="B2329">
        <v>-33.774518</v>
      </c>
      <c r="C2329" s="15">
        <v>18.566507000000001</v>
      </c>
      <c r="D2329" s="2" t="s">
        <v>7379</v>
      </c>
      <c r="E2329" s="14" t="s">
        <v>5085</v>
      </c>
      <c r="F2329" s="14" t="e" vm="12">
        <v>#VALUE!</v>
      </c>
      <c r="G2329" s="2" t="str">
        <f>_xlfn.XLOOKUP(E2329,missing_cities!$Q$2:$Q$56,missing_cities!$R$2:$R$56,"Not Found",0)</f>
        <v>South Africa</v>
      </c>
      <c r="H2329" t="str">
        <f>_xlfn.XLOOKUP(E2329,missing_cities!$Q$2:$Q$56,missing_cities!$S$2:$S$56,"Not Found",0)</f>
        <v>Africa</v>
      </c>
      <c r="I2329" t="s">
        <v>1684</v>
      </c>
      <c r="J2329" s="15">
        <v>0.35</v>
      </c>
      <c r="K2329" t="s">
        <v>34</v>
      </c>
      <c r="L2329" s="15" t="str">
        <f t="shared" si="72"/>
        <v>6:00-22:00</v>
      </c>
      <c r="M2329" s="16">
        <f t="shared" si="73"/>
        <v>0.67</v>
      </c>
      <c r="N2329" s="15">
        <v>13.42</v>
      </c>
      <c r="O2329" s="15">
        <v>22</v>
      </c>
      <c r="P2329" t="s">
        <v>39</v>
      </c>
      <c r="Q2329">
        <v>150</v>
      </c>
      <c r="R2329" t="s">
        <v>37</v>
      </c>
      <c r="S2329">
        <v>2014</v>
      </c>
      <c r="T2329" t="s">
        <v>22</v>
      </c>
      <c r="U2329" s="15">
        <v>4.3</v>
      </c>
      <c r="V2329" s="15">
        <v>9</v>
      </c>
      <c r="W2329" t="s">
        <v>27</v>
      </c>
    </row>
    <row r="2330" spans="1:23">
      <c r="A2330" t="s">
        <v>2374</v>
      </c>
      <c r="B2330">
        <v>55.719082</v>
      </c>
      <c r="C2330" s="15">
        <v>37.540593000000001</v>
      </c>
      <c r="D2330" s="2" t="s">
        <v>7380</v>
      </c>
      <c r="E2330" s="14" t="s">
        <v>5052</v>
      </c>
      <c r="F2330" s="14" t="e" vm="2">
        <v>#VALUE!</v>
      </c>
      <c r="G2330" s="2" t="str">
        <f>_xlfn.XLOOKUP(E2330,missing_cities!$Q$2:$Q$56,missing_cities!$R$2:$R$56,"Not Found",0)</f>
        <v>Russia</v>
      </c>
      <c r="H2330" t="str">
        <f>_xlfn.XLOOKUP(E2330,missing_cities!$Q$2:$Q$56,missing_cities!$S$2:$S$56,"Not Found",0)</f>
        <v>Europe</v>
      </c>
      <c r="I2330" t="s">
        <v>1684</v>
      </c>
      <c r="J2330" s="15">
        <v>0.28999999999999998</v>
      </c>
      <c r="K2330" s="1">
        <v>45862</v>
      </c>
      <c r="L2330" s="15" t="str">
        <f t="shared" si="72"/>
        <v>9.00-21.00</v>
      </c>
      <c r="M2330" s="16">
        <f t="shared" si="73"/>
        <v>12</v>
      </c>
      <c r="N2330" s="15">
        <v>10.199999999999999</v>
      </c>
      <c r="O2330" s="15">
        <v>14</v>
      </c>
      <c r="P2330" t="s">
        <v>37</v>
      </c>
      <c r="Q2330">
        <v>350</v>
      </c>
      <c r="R2330" t="s">
        <v>21</v>
      </c>
      <c r="S2330">
        <v>2013</v>
      </c>
      <c r="T2330" t="s">
        <v>31</v>
      </c>
      <c r="U2330" s="15">
        <v>3.4</v>
      </c>
      <c r="V2330" s="15">
        <v>8</v>
      </c>
      <c r="W2330" t="s">
        <v>27</v>
      </c>
    </row>
    <row r="2331" spans="1:23">
      <c r="A2331" t="s">
        <v>2375</v>
      </c>
      <c r="B2331">
        <v>39.885190999999999</v>
      </c>
      <c r="C2331" s="15">
        <v>116.272424</v>
      </c>
      <c r="D2331" s="2" t="s">
        <v>7381</v>
      </c>
      <c r="E2331" s="14" t="s">
        <v>5071</v>
      </c>
      <c r="F2331" s="14" t="e" vm="9">
        <v>#VALUE!</v>
      </c>
      <c r="G2331" s="2" t="str">
        <f>_xlfn.XLOOKUP(E2331,missing_cities!$Q$2:$Q$56,missing_cities!$R$2:$R$56,"Not Found",0)</f>
        <v>China</v>
      </c>
      <c r="H2331" t="str">
        <f>_xlfn.XLOOKUP(E2331,missing_cities!$Q$2:$Q$56,missing_cities!$S$2:$S$56,"Not Found",0)</f>
        <v>Asia</v>
      </c>
      <c r="I2331" t="s">
        <v>1684</v>
      </c>
      <c r="J2331" s="15">
        <v>0.21</v>
      </c>
      <c r="K2331" s="1">
        <v>45862</v>
      </c>
      <c r="L2331" s="15" t="str">
        <f t="shared" si="72"/>
        <v>9.00-21.00</v>
      </c>
      <c r="M2331" s="16">
        <f t="shared" si="73"/>
        <v>12</v>
      </c>
      <c r="N2331" s="15">
        <v>12.99</v>
      </c>
      <c r="O2331" s="15">
        <v>47</v>
      </c>
      <c r="P2331" t="s">
        <v>25</v>
      </c>
      <c r="Q2331">
        <v>350</v>
      </c>
      <c r="R2331" t="s">
        <v>37</v>
      </c>
      <c r="S2331">
        <v>2020</v>
      </c>
      <c r="T2331" t="s">
        <v>31</v>
      </c>
      <c r="U2331" s="15">
        <v>3</v>
      </c>
      <c r="V2331" s="15">
        <v>9</v>
      </c>
      <c r="W2331" t="s">
        <v>32</v>
      </c>
    </row>
    <row r="2332" spans="1:23">
      <c r="A2332" t="s">
        <v>2376</v>
      </c>
      <c r="B2332">
        <v>34.199939000000001</v>
      </c>
      <c r="C2332" s="15">
        <v>-118.254367</v>
      </c>
      <c r="D2332" s="2" t="s">
        <v>7382</v>
      </c>
      <c r="E2332" s="14" t="s">
        <v>5111</v>
      </c>
      <c r="F2332" s="14" t="e" vm="5">
        <v>#VALUE!</v>
      </c>
      <c r="G2332" s="2" t="str">
        <f>_xlfn.XLOOKUP(E2332,missing_cities!$Q$2:$Q$56,missing_cities!$R$2:$R$56,"Not Found",0)</f>
        <v>United States</v>
      </c>
      <c r="H2332" t="str">
        <f>_xlfn.XLOOKUP(E2332,missing_cities!$Q$2:$Q$56,missing_cities!$S$2:$S$56,"Not Found",0)</f>
        <v>North America</v>
      </c>
      <c r="I2332" t="s">
        <v>1684</v>
      </c>
      <c r="J2332" s="15">
        <v>0.41</v>
      </c>
      <c r="K2332" t="s">
        <v>34</v>
      </c>
      <c r="L2332" s="15" t="str">
        <f t="shared" si="72"/>
        <v>6:00-22:00</v>
      </c>
      <c r="M2332" s="16">
        <f t="shared" si="73"/>
        <v>0.67</v>
      </c>
      <c r="N2332" s="15">
        <v>2.02</v>
      </c>
      <c r="O2332" s="15">
        <v>30</v>
      </c>
      <c r="P2332" t="s">
        <v>20</v>
      </c>
      <c r="Q2332">
        <v>22</v>
      </c>
      <c r="R2332" t="s">
        <v>48</v>
      </c>
      <c r="S2332">
        <v>2022</v>
      </c>
      <c r="T2332" t="s">
        <v>22</v>
      </c>
      <c r="U2332" s="15">
        <v>3.3</v>
      </c>
      <c r="V2332" s="15">
        <v>2</v>
      </c>
      <c r="W2332" t="s">
        <v>23</v>
      </c>
    </row>
    <row r="2333" spans="1:23">
      <c r="A2333" t="s">
        <v>2377</v>
      </c>
      <c r="B2333">
        <v>-33.501204000000001</v>
      </c>
      <c r="C2333" s="15">
        <v>131.95267699999999</v>
      </c>
      <c r="D2333" s="2" t="s">
        <v>7383</v>
      </c>
      <c r="E2333" s="14" t="str">
        <f>_xlfn.XLOOKUP(C2333,missing_cities!B:B,missing_cities!C:C,"Not Found",0)</f>
        <v>Error</v>
      </c>
      <c r="F2333" s="14" t="s">
        <v>9987</v>
      </c>
      <c r="G2333" s="2" t="str">
        <f>_xlfn.XLOOKUP(E2333,missing_cities!$Q$2:$Q$56,missing_cities!$R$2:$R$56,"Not Found",0)</f>
        <v>Error</v>
      </c>
      <c r="H2333" t="str">
        <f>_xlfn.XLOOKUP(E2333,missing_cities!$Q$2:$Q$56,missing_cities!$S$2:$S$56,"Not Found",0)</f>
        <v>Error</v>
      </c>
      <c r="I2333" t="s">
        <v>1684</v>
      </c>
      <c r="J2333" s="15">
        <v>0.25</v>
      </c>
      <c r="K2333" t="s">
        <v>19</v>
      </c>
      <c r="L2333" s="15" t="str">
        <f t="shared" si="72"/>
        <v>9:00-18:00</v>
      </c>
      <c r="M2333" s="16">
        <f t="shared" si="73"/>
        <v>0.37</v>
      </c>
      <c r="N2333" s="15">
        <v>18.41</v>
      </c>
      <c r="O2333" s="15">
        <v>93</v>
      </c>
      <c r="P2333" t="s">
        <v>29</v>
      </c>
      <c r="Q2333">
        <v>50</v>
      </c>
      <c r="R2333" t="s">
        <v>132</v>
      </c>
      <c r="S2333">
        <v>2013</v>
      </c>
      <c r="T2333" t="s">
        <v>22</v>
      </c>
      <c r="U2333" s="15">
        <v>3.8</v>
      </c>
      <c r="V2333" s="15">
        <v>1</v>
      </c>
      <c r="W2333" t="s">
        <v>27</v>
      </c>
    </row>
    <row r="2334" spans="1:23">
      <c r="A2334" t="s">
        <v>2378</v>
      </c>
      <c r="B2334">
        <v>41.881697000000003</v>
      </c>
      <c r="C2334" s="15">
        <v>-87.658119999999997</v>
      </c>
      <c r="D2334" s="2" t="s">
        <v>7384</v>
      </c>
      <c r="E2334" s="14" t="s">
        <v>5065</v>
      </c>
      <c r="F2334" s="14" t="e" vm="5">
        <v>#VALUE!</v>
      </c>
      <c r="G2334" s="2" t="str">
        <f>_xlfn.XLOOKUP(E2334,missing_cities!$Q$2:$Q$56,missing_cities!$R$2:$R$56,"Not Found",0)</f>
        <v>United States</v>
      </c>
      <c r="H2334" t="str">
        <f>_xlfn.XLOOKUP(E2334,missing_cities!$Q$2:$Q$56,missing_cities!$S$2:$S$56,"Not Found",0)</f>
        <v>North America</v>
      </c>
      <c r="I2334" t="s">
        <v>1684</v>
      </c>
      <c r="J2334" s="15">
        <v>0.44</v>
      </c>
      <c r="K2334" t="s">
        <v>19</v>
      </c>
      <c r="L2334" s="15" t="str">
        <f t="shared" si="72"/>
        <v>9:00-18:00</v>
      </c>
      <c r="M2334" s="16">
        <f t="shared" si="73"/>
        <v>0.37</v>
      </c>
      <c r="N2334" s="15">
        <v>10.14</v>
      </c>
      <c r="O2334" s="15">
        <v>68</v>
      </c>
      <c r="P2334" t="s">
        <v>20</v>
      </c>
      <c r="Q2334">
        <v>22</v>
      </c>
      <c r="R2334" t="s">
        <v>21</v>
      </c>
      <c r="S2334">
        <v>2010</v>
      </c>
      <c r="T2334" t="s">
        <v>22</v>
      </c>
      <c r="U2334" s="15">
        <v>3.2</v>
      </c>
      <c r="V2334" s="15">
        <v>1</v>
      </c>
      <c r="W2334" t="s">
        <v>23</v>
      </c>
    </row>
    <row r="2335" spans="1:23">
      <c r="A2335" t="s">
        <v>2379</v>
      </c>
      <c r="B2335">
        <v>58.785803999999999</v>
      </c>
      <c r="C2335" s="15">
        <v>-121.064465</v>
      </c>
      <c r="D2335" s="2" t="s">
        <v>7385</v>
      </c>
      <c r="E2335" s="14">
        <f>_xlfn.XLOOKUP(C2335,missing_cities!B:B,missing_cities!C:C,"Not Found",0)</f>
        <v>0</v>
      </c>
      <c r="F2335" s="14" t="s">
        <v>9990</v>
      </c>
      <c r="G2335" s="2" t="str">
        <f>_xlfn.XLOOKUP(E2335,missing_cities!$Q$2:$Q$56,missing_cities!$R$2:$R$56,"Not Found",0)</f>
        <v>Not Found</v>
      </c>
      <c r="H2335" t="str">
        <f>_xlfn.XLOOKUP(E2335,missing_cities!$Q$2:$Q$56,missing_cities!$S$2:$S$56,"Not Found",0)</f>
        <v>Not Found</v>
      </c>
      <c r="I2335" t="s">
        <v>1684</v>
      </c>
      <c r="J2335" s="15">
        <v>0.5</v>
      </c>
      <c r="K2335" t="s">
        <v>34</v>
      </c>
      <c r="L2335" s="15" t="str">
        <f t="shared" si="72"/>
        <v>6:00-22:00</v>
      </c>
      <c r="M2335" s="16">
        <f t="shared" si="73"/>
        <v>0.67</v>
      </c>
      <c r="N2335" s="15">
        <v>19.239999999999998</v>
      </c>
      <c r="O2335" s="15">
        <v>46</v>
      </c>
      <c r="P2335" t="s">
        <v>25</v>
      </c>
      <c r="Q2335">
        <v>350</v>
      </c>
      <c r="R2335" t="s">
        <v>48</v>
      </c>
      <c r="S2335">
        <v>2013</v>
      </c>
      <c r="T2335" t="s">
        <v>31</v>
      </c>
      <c r="U2335" s="15">
        <v>4.5</v>
      </c>
      <c r="V2335" s="15">
        <v>9</v>
      </c>
      <c r="W2335" t="s">
        <v>27</v>
      </c>
    </row>
    <row r="2336" spans="1:23">
      <c r="A2336" t="s">
        <v>2380</v>
      </c>
      <c r="B2336">
        <v>19.563302</v>
      </c>
      <c r="C2336" s="15">
        <v>-99.142240000000001</v>
      </c>
      <c r="D2336" s="2" t="s">
        <v>7386</v>
      </c>
      <c r="E2336" s="14" t="s">
        <v>5119</v>
      </c>
      <c r="F2336" s="14" t="e" vm="13">
        <v>#VALUE!</v>
      </c>
      <c r="G2336" s="2" t="str">
        <f>_xlfn.XLOOKUP(E2336,missing_cities!$Q$2:$Q$56,missing_cities!$R$2:$R$56,"Not Found",0)</f>
        <v>Mexico</v>
      </c>
      <c r="H2336" t="str">
        <f>_xlfn.XLOOKUP(E2336,missing_cities!$Q$2:$Q$56,missing_cities!$S$2:$S$56,"Not Found",0)</f>
        <v>North America</v>
      </c>
      <c r="I2336" t="s">
        <v>1684</v>
      </c>
      <c r="J2336" s="15">
        <v>0.37</v>
      </c>
      <c r="K2336" t="s">
        <v>19</v>
      </c>
      <c r="L2336" s="15" t="str">
        <f t="shared" si="72"/>
        <v>9:00-18:00</v>
      </c>
      <c r="M2336" s="16">
        <f t="shared" si="73"/>
        <v>0.37</v>
      </c>
      <c r="N2336" s="15">
        <v>15.05</v>
      </c>
      <c r="O2336" s="15">
        <v>63</v>
      </c>
      <c r="P2336" t="s">
        <v>20</v>
      </c>
      <c r="Q2336">
        <v>150</v>
      </c>
      <c r="R2336" t="s">
        <v>42</v>
      </c>
      <c r="S2336">
        <v>2019</v>
      </c>
      <c r="T2336" t="s">
        <v>22</v>
      </c>
      <c r="U2336" s="15">
        <v>4.7</v>
      </c>
      <c r="V2336" s="15">
        <v>1</v>
      </c>
      <c r="W2336" t="s">
        <v>27</v>
      </c>
    </row>
    <row r="2337" spans="1:23">
      <c r="A2337" t="s">
        <v>2381</v>
      </c>
      <c r="B2337">
        <v>52.479793999999998</v>
      </c>
      <c r="C2337" s="15">
        <v>13.389988000000001</v>
      </c>
      <c r="D2337" s="2" t="s">
        <v>7387</v>
      </c>
      <c r="E2337" s="14" t="s">
        <v>5057</v>
      </c>
      <c r="F2337" s="14" t="e" vm="3">
        <v>#VALUE!</v>
      </c>
      <c r="G2337" s="2" t="str">
        <f>_xlfn.XLOOKUP(E2337,missing_cities!$Q$2:$Q$56,missing_cities!$R$2:$R$56,"Not Found",0)</f>
        <v>Germany</v>
      </c>
      <c r="H2337" t="str">
        <f>_xlfn.XLOOKUP(E2337,missing_cities!$Q$2:$Q$56,missing_cities!$S$2:$S$56,"Not Found",0)</f>
        <v>Europe</v>
      </c>
      <c r="I2337" t="s">
        <v>1684</v>
      </c>
      <c r="J2337" s="15">
        <v>0.45</v>
      </c>
      <c r="K2337" t="s">
        <v>19</v>
      </c>
      <c r="L2337" s="15" t="str">
        <f t="shared" si="72"/>
        <v>9:00-18:00</v>
      </c>
      <c r="M2337" s="16">
        <f t="shared" si="73"/>
        <v>0.37</v>
      </c>
      <c r="N2337" s="15">
        <v>10.83</v>
      </c>
      <c r="O2337" s="15">
        <v>12</v>
      </c>
      <c r="P2337" t="s">
        <v>20</v>
      </c>
      <c r="Q2337">
        <v>150</v>
      </c>
      <c r="R2337" t="s">
        <v>42</v>
      </c>
      <c r="S2337">
        <v>2012</v>
      </c>
      <c r="T2337" t="s">
        <v>31</v>
      </c>
      <c r="U2337" s="15">
        <v>3.6</v>
      </c>
      <c r="V2337" s="15">
        <v>10</v>
      </c>
      <c r="W2337" t="s">
        <v>23</v>
      </c>
    </row>
    <row r="2338" spans="1:23">
      <c r="A2338" t="s">
        <v>2382</v>
      </c>
      <c r="B2338">
        <v>52.494948999999998</v>
      </c>
      <c r="C2338" s="15">
        <v>13.300743000000001</v>
      </c>
      <c r="D2338" s="2" t="s">
        <v>7388</v>
      </c>
      <c r="E2338" s="14" t="s">
        <v>5057</v>
      </c>
      <c r="F2338" s="14" t="e" vm="3">
        <v>#VALUE!</v>
      </c>
      <c r="G2338" s="2" t="str">
        <f>_xlfn.XLOOKUP(E2338,missing_cities!$Q$2:$Q$56,missing_cities!$R$2:$R$56,"Not Found",0)</f>
        <v>Germany</v>
      </c>
      <c r="H2338" t="str">
        <f>_xlfn.XLOOKUP(E2338,missing_cities!$Q$2:$Q$56,missing_cities!$S$2:$S$56,"Not Found",0)</f>
        <v>Europe</v>
      </c>
      <c r="I2338" t="s">
        <v>1684</v>
      </c>
      <c r="J2338" s="15">
        <v>0.33</v>
      </c>
      <c r="K2338" t="s">
        <v>34</v>
      </c>
      <c r="L2338" s="15" t="str">
        <f t="shared" si="72"/>
        <v>6:00-22:00</v>
      </c>
      <c r="M2338" s="16">
        <f t="shared" si="73"/>
        <v>0.67</v>
      </c>
      <c r="N2338" s="15">
        <v>7.76</v>
      </c>
      <c r="O2338" s="15">
        <v>45</v>
      </c>
      <c r="P2338" t="s">
        <v>25</v>
      </c>
      <c r="Q2338">
        <v>150</v>
      </c>
      <c r="R2338" t="s">
        <v>42</v>
      </c>
      <c r="S2338">
        <v>2016</v>
      </c>
      <c r="T2338" t="s">
        <v>31</v>
      </c>
      <c r="U2338" s="15">
        <v>4.5</v>
      </c>
      <c r="V2338" s="15">
        <v>4</v>
      </c>
      <c r="W2338" t="s">
        <v>27</v>
      </c>
    </row>
    <row r="2339" spans="1:23">
      <c r="A2339" t="s">
        <v>2383</v>
      </c>
      <c r="B2339">
        <v>34.075930999999997</v>
      </c>
      <c r="C2339" s="15">
        <v>-118.335678</v>
      </c>
      <c r="D2339" s="2" t="s">
        <v>7389</v>
      </c>
      <c r="E2339" s="14" t="s">
        <v>5111</v>
      </c>
      <c r="F2339" s="14" t="e" vm="5">
        <v>#VALUE!</v>
      </c>
      <c r="G2339" s="2" t="str">
        <f>_xlfn.XLOOKUP(E2339,missing_cities!$Q$2:$Q$56,missing_cities!$R$2:$R$56,"Not Found",0)</f>
        <v>United States</v>
      </c>
      <c r="H2339" t="str">
        <f>_xlfn.XLOOKUP(E2339,missing_cities!$Q$2:$Q$56,missing_cities!$S$2:$S$56,"Not Found",0)</f>
        <v>North America</v>
      </c>
      <c r="I2339" t="s">
        <v>1684</v>
      </c>
      <c r="J2339" s="15">
        <v>0.36</v>
      </c>
      <c r="K2339" t="s">
        <v>19</v>
      </c>
      <c r="L2339" s="15" t="str">
        <f t="shared" si="72"/>
        <v>9:00-18:00</v>
      </c>
      <c r="M2339" s="16">
        <f t="shared" si="73"/>
        <v>0.37</v>
      </c>
      <c r="N2339" s="15">
        <v>14.52</v>
      </c>
      <c r="O2339" s="15">
        <v>87</v>
      </c>
      <c r="P2339" t="s">
        <v>29</v>
      </c>
      <c r="Q2339">
        <v>350</v>
      </c>
      <c r="R2339" t="s">
        <v>37</v>
      </c>
      <c r="S2339">
        <v>2021</v>
      </c>
      <c r="T2339" t="s">
        <v>22</v>
      </c>
      <c r="U2339" s="15">
        <v>3.3</v>
      </c>
      <c r="V2339" s="15">
        <v>1</v>
      </c>
      <c r="W2339" t="s">
        <v>27</v>
      </c>
    </row>
    <row r="2340" spans="1:23">
      <c r="A2340" t="s">
        <v>2384</v>
      </c>
      <c r="B2340">
        <v>-2.6381969999999999</v>
      </c>
      <c r="C2340" s="15">
        <v>-161.60030900000001</v>
      </c>
      <c r="D2340" s="2" t="s">
        <v>7390</v>
      </c>
      <c r="E2340" s="14" t="str">
        <f>_xlfn.XLOOKUP(C2340,missing_cities!B:B,missing_cities!C:C,"Not Found",0)</f>
        <v>Error</v>
      </c>
      <c r="F2340" s="14" t="s">
        <v>9987</v>
      </c>
      <c r="G2340" s="2" t="str">
        <f>_xlfn.XLOOKUP(E2340,missing_cities!$Q$2:$Q$56,missing_cities!$R$2:$R$56,"Not Found",0)</f>
        <v>Error</v>
      </c>
      <c r="H2340" t="str">
        <f>_xlfn.XLOOKUP(E2340,missing_cities!$Q$2:$Q$56,missing_cities!$S$2:$S$56,"Not Found",0)</f>
        <v>Error</v>
      </c>
      <c r="I2340" t="s">
        <v>1684</v>
      </c>
      <c r="J2340" s="15">
        <v>0.24</v>
      </c>
      <c r="K2340" t="s">
        <v>34</v>
      </c>
      <c r="L2340" s="15" t="str">
        <f t="shared" si="72"/>
        <v>6:00-22:00</v>
      </c>
      <c r="M2340" s="16">
        <f t="shared" si="73"/>
        <v>0.67</v>
      </c>
      <c r="N2340" s="15">
        <v>6.25</v>
      </c>
      <c r="O2340" s="15">
        <v>82</v>
      </c>
      <c r="P2340" t="s">
        <v>37</v>
      </c>
      <c r="Q2340">
        <v>150</v>
      </c>
      <c r="R2340" t="s">
        <v>74</v>
      </c>
      <c r="S2340">
        <v>2015</v>
      </c>
      <c r="T2340" t="s">
        <v>22</v>
      </c>
      <c r="U2340" s="15">
        <v>4.0999999999999996</v>
      </c>
      <c r="V2340" s="15">
        <v>2</v>
      </c>
      <c r="W2340" t="s">
        <v>32</v>
      </c>
    </row>
    <row r="2341" spans="1:23">
      <c r="A2341" t="s">
        <v>2385</v>
      </c>
      <c r="B2341">
        <v>34.135641999999997</v>
      </c>
      <c r="C2341" s="15">
        <v>-118.36852500000001</v>
      </c>
      <c r="D2341" s="2" t="s">
        <v>7391</v>
      </c>
      <c r="E2341" s="14" t="s">
        <v>5111</v>
      </c>
      <c r="F2341" s="14" t="e" vm="5">
        <v>#VALUE!</v>
      </c>
      <c r="G2341" s="2" t="str">
        <f>_xlfn.XLOOKUP(E2341,missing_cities!$Q$2:$Q$56,missing_cities!$R$2:$R$56,"Not Found",0)</f>
        <v>United States</v>
      </c>
      <c r="H2341" t="str">
        <f>_xlfn.XLOOKUP(E2341,missing_cities!$Q$2:$Q$56,missing_cities!$S$2:$S$56,"Not Found",0)</f>
        <v>North America</v>
      </c>
      <c r="I2341" t="s">
        <v>1684</v>
      </c>
      <c r="J2341" s="15">
        <v>0.36</v>
      </c>
      <c r="K2341" t="s">
        <v>19</v>
      </c>
      <c r="L2341" s="15" t="str">
        <f t="shared" si="72"/>
        <v>9:00-18:00</v>
      </c>
      <c r="M2341" s="16">
        <f t="shared" si="73"/>
        <v>0.37</v>
      </c>
      <c r="N2341" s="15">
        <v>4.1399999999999997</v>
      </c>
      <c r="O2341" s="15">
        <v>68</v>
      </c>
      <c r="P2341" t="s">
        <v>37</v>
      </c>
      <c r="Q2341">
        <v>22</v>
      </c>
      <c r="R2341" t="s">
        <v>21</v>
      </c>
      <c r="S2341">
        <v>2011</v>
      </c>
      <c r="T2341" t="s">
        <v>22</v>
      </c>
      <c r="U2341" s="15">
        <v>3.6</v>
      </c>
      <c r="V2341" s="15">
        <v>1</v>
      </c>
      <c r="W2341" t="s">
        <v>32</v>
      </c>
    </row>
    <row r="2342" spans="1:23">
      <c r="A2342" t="s">
        <v>2386</v>
      </c>
      <c r="B2342">
        <v>25.303844999999999</v>
      </c>
      <c r="C2342" s="15">
        <v>55.263103000000001</v>
      </c>
      <c r="D2342" s="2" t="s">
        <v>7392</v>
      </c>
      <c r="E2342" s="14" t="s">
        <v>5076</v>
      </c>
      <c r="F2342" s="14" t="e" vm="10">
        <v>#VALUE!</v>
      </c>
      <c r="G2342" s="2" t="str">
        <f>_xlfn.XLOOKUP(E2342,missing_cities!$Q$2:$Q$56,missing_cities!$R$2:$R$56,"Not Found",0)</f>
        <v>United Arab Emirates</v>
      </c>
      <c r="H2342" t="str">
        <f>_xlfn.XLOOKUP(E2342,missing_cities!$Q$2:$Q$56,missing_cities!$S$2:$S$56,"Not Found",0)</f>
        <v>Asia</v>
      </c>
      <c r="I2342" t="s">
        <v>1684</v>
      </c>
      <c r="J2342" s="15">
        <v>0.25</v>
      </c>
      <c r="K2342" t="s">
        <v>19</v>
      </c>
      <c r="L2342" s="15" t="str">
        <f t="shared" si="72"/>
        <v>9:00-18:00</v>
      </c>
      <c r="M2342" s="16">
        <f t="shared" si="73"/>
        <v>0.37</v>
      </c>
      <c r="N2342" s="15">
        <v>9.14</v>
      </c>
      <c r="O2342" s="15">
        <v>85</v>
      </c>
      <c r="P2342" t="s">
        <v>20</v>
      </c>
      <c r="Q2342">
        <v>22</v>
      </c>
      <c r="R2342" t="s">
        <v>48</v>
      </c>
      <c r="S2342">
        <v>2011</v>
      </c>
      <c r="T2342" t="s">
        <v>31</v>
      </c>
      <c r="U2342" s="15">
        <v>4.9000000000000004</v>
      </c>
      <c r="V2342" s="15">
        <v>2</v>
      </c>
      <c r="W2342" t="s">
        <v>32</v>
      </c>
    </row>
    <row r="2343" spans="1:23">
      <c r="A2343" t="s">
        <v>2387</v>
      </c>
      <c r="B2343">
        <v>39.901139000000001</v>
      </c>
      <c r="C2343" s="15">
        <v>116.324506</v>
      </c>
      <c r="D2343" s="2" t="s">
        <v>7393</v>
      </c>
      <c r="E2343" s="14" t="s">
        <v>5071</v>
      </c>
      <c r="F2343" s="14" t="e" vm="9">
        <v>#VALUE!</v>
      </c>
      <c r="G2343" s="2" t="str">
        <f>_xlfn.XLOOKUP(E2343,missing_cities!$Q$2:$Q$56,missing_cities!$R$2:$R$56,"Not Found",0)</f>
        <v>China</v>
      </c>
      <c r="H2343" t="str">
        <f>_xlfn.XLOOKUP(E2343,missing_cities!$Q$2:$Q$56,missing_cities!$S$2:$S$56,"Not Found",0)</f>
        <v>Asia</v>
      </c>
      <c r="I2343" t="s">
        <v>1684</v>
      </c>
      <c r="J2343" s="15">
        <v>0.34</v>
      </c>
      <c r="K2343" s="1">
        <v>45862</v>
      </c>
      <c r="L2343" s="15" t="str">
        <f t="shared" si="72"/>
        <v>9.00-21.00</v>
      </c>
      <c r="M2343" s="16">
        <f t="shared" si="73"/>
        <v>12</v>
      </c>
      <c r="N2343" s="15">
        <v>17.87</v>
      </c>
      <c r="O2343" s="15">
        <v>81</v>
      </c>
      <c r="P2343" t="s">
        <v>29</v>
      </c>
      <c r="Q2343">
        <v>50</v>
      </c>
      <c r="R2343" t="s">
        <v>48</v>
      </c>
      <c r="S2343">
        <v>2023</v>
      </c>
      <c r="T2343" t="s">
        <v>22</v>
      </c>
      <c r="U2343" s="15">
        <v>4.0999999999999996</v>
      </c>
      <c r="V2343" s="15">
        <v>7</v>
      </c>
      <c r="W2343" t="s">
        <v>27</v>
      </c>
    </row>
    <row r="2344" spans="1:23">
      <c r="A2344" t="s">
        <v>2388</v>
      </c>
      <c r="B2344">
        <v>-33.755571000000003</v>
      </c>
      <c r="C2344" s="15">
        <v>18.468506999999999</v>
      </c>
      <c r="D2344" s="2" t="s">
        <v>7394</v>
      </c>
      <c r="E2344" s="14" t="s">
        <v>5085</v>
      </c>
      <c r="F2344" s="14" t="e" vm="12">
        <v>#VALUE!</v>
      </c>
      <c r="G2344" s="2" t="str">
        <f>_xlfn.XLOOKUP(E2344,missing_cities!$Q$2:$Q$56,missing_cities!$R$2:$R$56,"Not Found",0)</f>
        <v>South Africa</v>
      </c>
      <c r="H2344" t="str">
        <f>_xlfn.XLOOKUP(E2344,missing_cities!$Q$2:$Q$56,missing_cities!$S$2:$S$56,"Not Found",0)</f>
        <v>Africa</v>
      </c>
      <c r="I2344" t="s">
        <v>1684</v>
      </c>
      <c r="J2344" s="15">
        <v>0.43</v>
      </c>
      <c r="K2344" t="s">
        <v>19</v>
      </c>
      <c r="L2344" s="15" t="str">
        <f t="shared" si="72"/>
        <v>9:00-18:00</v>
      </c>
      <c r="M2344" s="16">
        <f t="shared" si="73"/>
        <v>0.37</v>
      </c>
      <c r="N2344" s="15">
        <v>5.66</v>
      </c>
      <c r="O2344" s="15">
        <v>28</v>
      </c>
      <c r="P2344" t="s">
        <v>25</v>
      </c>
      <c r="Q2344">
        <v>150</v>
      </c>
      <c r="R2344" t="s">
        <v>21</v>
      </c>
      <c r="S2344">
        <v>2020</v>
      </c>
      <c r="T2344" t="s">
        <v>31</v>
      </c>
      <c r="U2344" s="15">
        <v>3.8</v>
      </c>
      <c r="V2344" s="15">
        <v>5</v>
      </c>
      <c r="W2344" t="s">
        <v>23</v>
      </c>
    </row>
    <row r="2345" spans="1:23">
      <c r="A2345" t="s">
        <v>2389</v>
      </c>
      <c r="B2345">
        <v>25.361640999999999</v>
      </c>
      <c r="C2345" s="15">
        <v>55.226194999999997</v>
      </c>
      <c r="D2345" s="2" t="s">
        <v>7395</v>
      </c>
      <c r="E2345" s="14" t="s">
        <v>5076</v>
      </c>
      <c r="F2345" s="14" t="e" vm="10">
        <v>#VALUE!</v>
      </c>
      <c r="G2345" s="2" t="str">
        <f>_xlfn.XLOOKUP(E2345,missing_cities!$Q$2:$Q$56,missing_cities!$R$2:$R$56,"Not Found",0)</f>
        <v>United Arab Emirates</v>
      </c>
      <c r="H2345" t="str">
        <f>_xlfn.XLOOKUP(E2345,missing_cities!$Q$2:$Q$56,missing_cities!$S$2:$S$56,"Not Found",0)</f>
        <v>Asia</v>
      </c>
      <c r="I2345" t="s">
        <v>1684</v>
      </c>
      <c r="J2345" s="15">
        <v>0.46</v>
      </c>
      <c r="K2345" t="s">
        <v>19</v>
      </c>
      <c r="L2345" s="15" t="str">
        <f t="shared" si="72"/>
        <v>9:00-18:00</v>
      </c>
      <c r="M2345" s="16">
        <f t="shared" si="73"/>
        <v>0.37</v>
      </c>
      <c r="N2345" s="15">
        <v>8.18</v>
      </c>
      <c r="O2345" s="15">
        <v>28</v>
      </c>
      <c r="P2345" t="s">
        <v>29</v>
      </c>
      <c r="Q2345">
        <v>22</v>
      </c>
      <c r="R2345" t="s">
        <v>42</v>
      </c>
      <c r="S2345">
        <v>2012</v>
      </c>
      <c r="T2345" t="s">
        <v>31</v>
      </c>
      <c r="U2345" s="15">
        <v>4.8</v>
      </c>
      <c r="V2345" s="15">
        <v>7</v>
      </c>
      <c r="W2345" t="s">
        <v>27</v>
      </c>
    </row>
    <row r="2346" spans="1:23">
      <c r="A2346" t="s">
        <v>2390</v>
      </c>
      <c r="B2346">
        <v>18.958268</v>
      </c>
      <c r="C2346" s="15">
        <v>72.932208000000003</v>
      </c>
      <c r="D2346" s="2" t="s">
        <v>7396</v>
      </c>
      <c r="E2346" s="14" t="s">
        <v>5079</v>
      </c>
      <c r="F2346" s="14" t="e" vm="11">
        <v>#VALUE!</v>
      </c>
      <c r="G2346" s="2" t="str">
        <f>_xlfn.XLOOKUP(E2346,missing_cities!$Q$2:$Q$56,missing_cities!$R$2:$R$56,"Not Found",0)</f>
        <v>India</v>
      </c>
      <c r="H2346" t="str">
        <f>_xlfn.XLOOKUP(E2346,missing_cities!$Q$2:$Q$56,missing_cities!$S$2:$S$56,"Not Found",0)</f>
        <v>Asia</v>
      </c>
      <c r="I2346" t="s">
        <v>1684</v>
      </c>
      <c r="J2346" s="15">
        <v>0.41</v>
      </c>
      <c r="K2346" s="1">
        <v>45862</v>
      </c>
      <c r="L2346" s="15" t="str">
        <f t="shared" si="72"/>
        <v>9.00-21.00</v>
      </c>
      <c r="M2346" s="16">
        <f t="shared" si="73"/>
        <v>12</v>
      </c>
      <c r="N2346" s="15">
        <v>19.940000000000001</v>
      </c>
      <c r="O2346" s="15">
        <v>15</v>
      </c>
      <c r="P2346" t="s">
        <v>37</v>
      </c>
      <c r="Q2346">
        <v>50</v>
      </c>
      <c r="R2346" t="s">
        <v>42</v>
      </c>
      <c r="S2346">
        <v>2016</v>
      </c>
      <c r="T2346" t="s">
        <v>31</v>
      </c>
      <c r="U2346" s="15">
        <v>4.9000000000000004</v>
      </c>
      <c r="V2346" s="15">
        <v>9</v>
      </c>
      <c r="W2346" t="s">
        <v>32</v>
      </c>
    </row>
    <row r="2347" spans="1:23">
      <c r="A2347" t="s">
        <v>2391</v>
      </c>
      <c r="B2347">
        <v>37.783102999999997</v>
      </c>
      <c r="C2347" s="15">
        <v>-122.416748</v>
      </c>
      <c r="D2347" s="2" t="s">
        <v>7247</v>
      </c>
      <c r="E2347" s="14" t="s">
        <v>5061</v>
      </c>
      <c r="F2347" s="14" t="e" vm="5">
        <v>#VALUE!</v>
      </c>
      <c r="G2347" s="2" t="str">
        <f>_xlfn.XLOOKUP(E2347,missing_cities!$Q$2:$Q$56,missing_cities!$R$2:$R$56,"Not Found",0)</f>
        <v>United States</v>
      </c>
      <c r="H2347" t="str">
        <f>_xlfn.XLOOKUP(E2347,missing_cities!$Q$2:$Q$56,missing_cities!$S$2:$S$56,"Not Found",0)</f>
        <v>North America</v>
      </c>
      <c r="I2347" t="s">
        <v>1684</v>
      </c>
      <c r="J2347" s="15">
        <v>0.49</v>
      </c>
      <c r="K2347" s="1">
        <v>45862</v>
      </c>
      <c r="L2347" s="15" t="str">
        <f t="shared" si="72"/>
        <v>9.00-21.00</v>
      </c>
      <c r="M2347" s="16">
        <f t="shared" si="73"/>
        <v>12</v>
      </c>
      <c r="N2347" s="15">
        <v>13.84</v>
      </c>
      <c r="O2347" s="15">
        <v>28</v>
      </c>
      <c r="P2347" t="s">
        <v>20</v>
      </c>
      <c r="Q2347">
        <v>22</v>
      </c>
      <c r="R2347" t="s">
        <v>46</v>
      </c>
      <c r="S2347">
        <v>2014</v>
      </c>
      <c r="T2347" t="s">
        <v>31</v>
      </c>
      <c r="U2347" s="15">
        <v>4.2</v>
      </c>
      <c r="V2347" s="15">
        <v>8</v>
      </c>
      <c r="W2347" t="s">
        <v>23</v>
      </c>
    </row>
    <row r="2348" spans="1:23">
      <c r="A2348" t="s">
        <v>2392</v>
      </c>
      <c r="B2348">
        <v>19.590122000000001</v>
      </c>
      <c r="C2348" s="15">
        <v>-99.109540999999993</v>
      </c>
      <c r="D2348" s="2" t="s">
        <v>7397</v>
      </c>
      <c r="E2348" s="14" t="s">
        <v>5119</v>
      </c>
      <c r="F2348" s="14" t="e" vm="13">
        <v>#VALUE!</v>
      </c>
      <c r="G2348" s="2" t="str">
        <f>_xlfn.XLOOKUP(E2348,missing_cities!$Q$2:$Q$56,missing_cities!$R$2:$R$56,"Not Found",0)</f>
        <v>Mexico</v>
      </c>
      <c r="H2348" t="str">
        <f>_xlfn.XLOOKUP(E2348,missing_cities!$Q$2:$Q$56,missing_cities!$S$2:$S$56,"Not Found",0)</f>
        <v>North America</v>
      </c>
      <c r="I2348" t="s">
        <v>1684</v>
      </c>
      <c r="J2348" s="15">
        <v>0.32</v>
      </c>
      <c r="K2348" s="1">
        <v>45862</v>
      </c>
      <c r="L2348" s="15" t="str">
        <f t="shared" si="72"/>
        <v>9.00-21.00</v>
      </c>
      <c r="M2348" s="16">
        <f t="shared" si="73"/>
        <v>12</v>
      </c>
      <c r="N2348" s="15">
        <v>5.15</v>
      </c>
      <c r="O2348" s="15">
        <v>75</v>
      </c>
      <c r="P2348" t="s">
        <v>20</v>
      </c>
      <c r="Q2348">
        <v>150</v>
      </c>
      <c r="R2348" t="s">
        <v>74</v>
      </c>
      <c r="S2348">
        <v>2017</v>
      </c>
      <c r="T2348" t="s">
        <v>22</v>
      </c>
      <c r="U2348" s="15">
        <v>3.5</v>
      </c>
      <c r="V2348" s="15">
        <v>9</v>
      </c>
      <c r="W2348" t="s">
        <v>27</v>
      </c>
    </row>
    <row r="2349" spans="1:23">
      <c r="A2349" t="s">
        <v>2393</v>
      </c>
      <c r="B2349">
        <v>19.125693999999999</v>
      </c>
      <c r="C2349" s="15">
        <v>72.917815000000004</v>
      </c>
      <c r="D2349" s="2" t="s">
        <v>7398</v>
      </c>
      <c r="E2349" s="14" t="s">
        <v>5079</v>
      </c>
      <c r="F2349" s="14" t="e" vm="11">
        <v>#VALUE!</v>
      </c>
      <c r="G2349" s="2" t="str">
        <f>_xlfn.XLOOKUP(E2349,missing_cities!$Q$2:$Q$56,missing_cities!$R$2:$R$56,"Not Found",0)</f>
        <v>India</v>
      </c>
      <c r="H2349" t="str">
        <f>_xlfn.XLOOKUP(E2349,missing_cities!$Q$2:$Q$56,missing_cities!$S$2:$S$56,"Not Found",0)</f>
        <v>Asia</v>
      </c>
      <c r="I2349" t="s">
        <v>1684</v>
      </c>
      <c r="J2349" s="15">
        <v>0.12</v>
      </c>
      <c r="K2349" s="1">
        <v>45862</v>
      </c>
      <c r="L2349" s="15" t="str">
        <f t="shared" si="72"/>
        <v>9.00-21.00</v>
      </c>
      <c r="M2349" s="16">
        <f t="shared" si="73"/>
        <v>12</v>
      </c>
      <c r="N2349" s="15">
        <v>12.62</v>
      </c>
      <c r="O2349" s="15">
        <v>27</v>
      </c>
      <c r="P2349" t="s">
        <v>20</v>
      </c>
      <c r="Q2349">
        <v>150</v>
      </c>
      <c r="R2349" t="s">
        <v>26</v>
      </c>
      <c r="S2349">
        <v>2022</v>
      </c>
      <c r="T2349" t="s">
        <v>22</v>
      </c>
      <c r="U2349" s="15">
        <v>4.4000000000000004</v>
      </c>
      <c r="V2349" s="15">
        <v>1</v>
      </c>
      <c r="W2349" t="s">
        <v>27</v>
      </c>
    </row>
    <row r="2350" spans="1:23">
      <c r="A2350" t="s">
        <v>2394</v>
      </c>
      <c r="B2350">
        <v>-33.882232999999999</v>
      </c>
      <c r="C2350" s="15">
        <v>151.320784</v>
      </c>
      <c r="D2350" s="2" t="s">
        <v>7399</v>
      </c>
      <c r="E2350" s="14" t="s">
        <v>5069</v>
      </c>
      <c r="F2350" s="14" t="e" vm="8">
        <v>#VALUE!</v>
      </c>
      <c r="G2350" s="2" t="str">
        <f>_xlfn.XLOOKUP(E2350,missing_cities!$Q$2:$Q$56,missing_cities!$R$2:$R$56,"Not Found",0)</f>
        <v>Australia</v>
      </c>
      <c r="H2350" t="str">
        <f>_xlfn.XLOOKUP(E2350,missing_cities!$Q$2:$Q$56,missing_cities!$S$2:$S$56,"Not Found",0)</f>
        <v>Australia</v>
      </c>
      <c r="I2350" t="s">
        <v>1684</v>
      </c>
      <c r="J2350" s="15">
        <v>0.42</v>
      </c>
      <c r="K2350" t="s">
        <v>34</v>
      </c>
      <c r="L2350" s="15" t="str">
        <f t="shared" si="72"/>
        <v>6:00-22:00</v>
      </c>
      <c r="M2350" s="16">
        <f t="shared" si="73"/>
        <v>0.67</v>
      </c>
      <c r="N2350" s="15">
        <v>1.25</v>
      </c>
      <c r="O2350" s="15">
        <v>90</v>
      </c>
      <c r="P2350" t="s">
        <v>29</v>
      </c>
      <c r="Q2350">
        <v>350</v>
      </c>
      <c r="R2350" t="s">
        <v>74</v>
      </c>
      <c r="S2350">
        <v>2023</v>
      </c>
      <c r="T2350" t="s">
        <v>22</v>
      </c>
      <c r="U2350" s="15">
        <v>4.9000000000000004</v>
      </c>
      <c r="V2350" s="15">
        <v>8</v>
      </c>
      <c r="W2350" t="s">
        <v>27</v>
      </c>
    </row>
    <row r="2351" spans="1:23">
      <c r="A2351" t="s">
        <v>2395</v>
      </c>
      <c r="B2351">
        <v>19.102744999999999</v>
      </c>
      <c r="C2351" s="15">
        <v>72.908679000000006</v>
      </c>
      <c r="D2351" s="2" t="s">
        <v>7400</v>
      </c>
      <c r="E2351" s="14" t="s">
        <v>5079</v>
      </c>
      <c r="F2351" s="14" t="e" vm="11">
        <v>#VALUE!</v>
      </c>
      <c r="G2351" s="2" t="str">
        <f>_xlfn.XLOOKUP(E2351,missing_cities!$Q$2:$Q$56,missing_cities!$R$2:$R$56,"Not Found",0)</f>
        <v>India</v>
      </c>
      <c r="H2351" t="str">
        <f>_xlfn.XLOOKUP(E2351,missing_cities!$Q$2:$Q$56,missing_cities!$S$2:$S$56,"Not Found",0)</f>
        <v>Asia</v>
      </c>
      <c r="I2351" t="s">
        <v>1684</v>
      </c>
      <c r="J2351" s="15">
        <v>0.48</v>
      </c>
      <c r="K2351" t="s">
        <v>34</v>
      </c>
      <c r="L2351" s="15" t="str">
        <f t="shared" si="72"/>
        <v>6:00-22:00</v>
      </c>
      <c r="M2351" s="16">
        <f t="shared" si="73"/>
        <v>0.67</v>
      </c>
      <c r="N2351" s="15">
        <v>9.6999999999999993</v>
      </c>
      <c r="O2351" s="15">
        <v>20</v>
      </c>
      <c r="P2351" t="s">
        <v>29</v>
      </c>
      <c r="Q2351">
        <v>150</v>
      </c>
      <c r="R2351" t="s">
        <v>132</v>
      </c>
      <c r="S2351">
        <v>2012</v>
      </c>
      <c r="T2351" t="s">
        <v>31</v>
      </c>
      <c r="U2351" s="15">
        <v>4.0999999999999996</v>
      </c>
      <c r="V2351" s="15">
        <v>5</v>
      </c>
      <c r="W2351" t="s">
        <v>23</v>
      </c>
    </row>
    <row r="2352" spans="1:23">
      <c r="A2352" t="s">
        <v>2396</v>
      </c>
      <c r="B2352">
        <v>19.40119</v>
      </c>
      <c r="C2352" s="15">
        <v>-99.053938000000002</v>
      </c>
      <c r="D2352" s="2" t="s">
        <v>7401</v>
      </c>
      <c r="E2352" s="14" t="s">
        <v>5119</v>
      </c>
      <c r="F2352" s="14" t="e" vm="13">
        <v>#VALUE!</v>
      </c>
      <c r="G2352" s="2" t="str">
        <f>_xlfn.XLOOKUP(E2352,missing_cities!$Q$2:$Q$56,missing_cities!$R$2:$R$56,"Not Found",0)</f>
        <v>Mexico</v>
      </c>
      <c r="H2352" t="str">
        <f>_xlfn.XLOOKUP(E2352,missing_cities!$Q$2:$Q$56,missing_cities!$S$2:$S$56,"Not Found",0)</f>
        <v>North America</v>
      </c>
      <c r="I2352" t="s">
        <v>1684</v>
      </c>
      <c r="J2352" s="15">
        <v>0.22</v>
      </c>
      <c r="K2352" s="1">
        <v>45862</v>
      </c>
      <c r="L2352" s="15" t="str">
        <f t="shared" si="72"/>
        <v>9.00-21.00</v>
      </c>
      <c r="M2352" s="16">
        <f t="shared" si="73"/>
        <v>12</v>
      </c>
      <c r="N2352" s="15">
        <v>14.47</v>
      </c>
      <c r="O2352" s="15">
        <v>57</v>
      </c>
      <c r="P2352" t="s">
        <v>37</v>
      </c>
      <c r="Q2352">
        <v>150</v>
      </c>
      <c r="R2352" t="s">
        <v>37</v>
      </c>
      <c r="S2352">
        <v>2015</v>
      </c>
      <c r="T2352" t="s">
        <v>31</v>
      </c>
      <c r="U2352" s="15">
        <v>3.7</v>
      </c>
      <c r="V2352" s="15">
        <v>8</v>
      </c>
      <c r="W2352" t="s">
        <v>23</v>
      </c>
    </row>
    <row r="2353" spans="1:23">
      <c r="A2353" t="s">
        <v>2397</v>
      </c>
      <c r="B2353">
        <v>19.058914000000001</v>
      </c>
      <c r="C2353" s="15">
        <v>72.994324000000006</v>
      </c>
      <c r="D2353" s="2" t="s">
        <v>6003</v>
      </c>
      <c r="E2353" s="14" t="s">
        <v>5079</v>
      </c>
      <c r="F2353" s="14" t="e" vm="11">
        <v>#VALUE!</v>
      </c>
      <c r="G2353" s="2" t="str">
        <f>_xlfn.XLOOKUP(E2353,missing_cities!$Q$2:$Q$56,missing_cities!$R$2:$R$56,"Not Found",0)</f>
        <v>India</v>
      </c>
      <c r="H2353" t="str">
        <f>_xlfn.XLOOKUP(E2353,missing_cities!$Q$2:$Q$56,missing_cities!$S$2:$S$56,"Not Found",0)</f>
        <v>Asia</v>
      </c>
      <c r="I2353" t="s">
        <v>1684</v>
      </c>
      <c r="J2353" s="15">
        <v>0.46</v>
      </c>
      <c r="K2353" t="s">
        <v>34</v>
      </c>
      <c r="L2353" s="15" t="str">
        <f t="shared" si="72"/>
        <v>6:00-22:00</v>
      </c>
      <c r="M2353" s="16">
        <f t="shared" si="73"/>
        <v>0.67</v>
      </c>
      <c r="N2353" s="15">
        <v>19.96</v>
      </c>
      <c r="O2353" s="15">
        <v>57</v>
      </c>
      <c r="P2353" t="s">
        <v>29</v>
      </c>
      <c r="Q2353">
        <v>22</v>
      </c>
      <c r="R2353" t="s">
        <v>132</v>
      </c>
      <c r="S2353">
        <v>2010</v>
      </c>
      <c r="T2353" t="s">
        <v>22</v>
      </c>
      <c r="U2353" s="15">
        <v>4.3</v>
      </c>
      <c r="V2353" s="15">
        <v>9</v>
      </c>
      <c r="W2353" t="s">
        <v>23</v>
      </c>
    </row>
    <row r="2354" spans="1:23">
      <c r="A2354" t="s">
        <v>2398</v>
      </c>
      <c r="B2354">
        <v>-23.617570000000001</v>
      </c>
      <c r="C2354" s="15">
        <v>-46.658127999999998</v>
      </c>
      <c r="D2354" s="2" t="s">
        <v>7402</v>
      </c>
      <c r="E2354" s="14" t="s">
        <v>5067</v>
      </c>
      <c r="F2354" s="14" t="e" vm="7">
        <v>#VALUE!</v>
      </c>
      <c r="G2354" s="2" t="str">
        <f>_xlfn.XLOOKUP(E2354,missing_cities!$Q$2:$Q$56,missing_cities!$R$2:$R$56,"Not Found",0)</f>
        <v>Brazil</v>
      </c>
      <c r="H2354" t="str">
        <f>_xlfn.XLOOKUP(E2354,missing_cities!$Q$2:$Q$56,missing_cities!$S$2:$S$56,"Not Found",0)</f>
        <v>South America</v>
      </c>
      <c r="I2354" t="s">
        <v>1684</v>
      </c>
      <c r="J2354" s="15">
        <v>0.19</v>
      </c>
      <c r="K2354" t="s">
        <v>34</v>
      </c>
      <c r="L2354" s="15" t="str">
        <f t="shared" si="72"/>
        <v>6:00-22:00</v>
      </c>
      <c r="M2354" s="16">
        <f t="shared" si="73"/>
        <v>0.67</v>
      </c>
      <c r="N2354" s="15">
        <v>8.9499999999999993</v>
      </c>
      <c r="O2354" s="15">
        <v>21</v>
      </c>
      <c r="P2354" t="s">
        <v>25</v>
      </c>
      <c r="Q2354">
        <v>150</v>
      </c>
      <c r="R2354" t="s">
        <v>30</v>
      </c>
      <c r="S2354">
        <v>2019</v>
      </c>
      <c r="T2354" t="s">
        <v>31</v>
      </c>
      <c r="U2354" s="15">
        <v>3.5</v>
      </c>
      <c r="V2354" s="15">
        <v>4</v>
      </c>
      <c r="W2354" t="s">
        <v>27</v>
      </c>
    </row>
    <row r="2355" spans="1:23">
      <c r="A2355" t="s">
        <v>2399</v>
      </c>
      <c r="B2355">
        <v>52.449627</v>
      </c>
      <c r="C2355" s="15">
        <v>13.383864000000001</v>
      </c>
      <c r="D2355" s="2" t="s">
        <v>7403</v>
      </c>
      <c r="E2355" s="14" t="s">
        <v>5057</v>
      </c>
      <c r="F2355" s="14" t="e" vm="3">
        <v>#VALUE!</v>
      </c>
      <c r="G2355" s="2" t="str">
        <f>_xlfn.XLOOKUP(E2355,missing_cities!$Q$2:$Q$56,missing_cities!$R$2:$R$56,"Not Found",0)</f>
        <v>Germany</v>
      </c>
      <c r="H2355" t="str">
        <f>_xlfn.XLOOKUP(E2355,missing_cities!$Q$2:$Q$56,missing_cities!$S$2:$S$56,"Not Found",0)</f>
        <v>Europe</v>
      </c>
      <c r="I2355" t="s">
        <v>1684</v>
      </c>
      <c r="J2355" s="15">
        <v>0.27</v>
      </c>
      <c r="K2355" t="s">
        <v>34</v>
      </c>
      <c r="L2355" s="15" t="str">
        <f t="shared" si="72"/>
        <v>6:00-22:00</v>
      </c>
      <c r="M2355" s="16">
        <f t="shared" si="73"/>
        <v>0.67</v>
      </c>
      <c r="N2355" s="15">
        <v>6.46</v>
      </c>
      <c r="O2355" s="15">
        <v>92</v>
      </c>
      <c r="P2355" t="s">
        <v>20</v>
      </c>
      <c r="Q2355">
        <v>150</v>
      </c>
      <c r="R2355" t="s">
        <v>21</v>
      </c>
      <c r="S2355">
        <v>2015</v>
      </c>
      <c r="T2355" t="s">
        <v>31</v>
      </c>
      <c r="U2355" s="15">
        <v>4.5</v>
      </c>
      <c r="V2355" s="15">
        <v>5</v>
      </c>
      <c r="W2355" t="s">
        <v>23</v>
      </c>
    </row>
    <row r="2356" spans="1:23">
      <c r="A2356" t="s">
        <v>2400</v>
      </c>
      <c r="B2356">
        <v>41.903548999999998</v>
      </c>
      <c r="C2356" s="15">
        <v>-87.739524000000003</v>
      </c>
      <c r="D2356" s="2" t="s">
        <v>7404</v>
      </c>
      <c r="E2356" s="14" t="s">
        <v>5065</v>
      </c>
      <c r="F2356" s="14" t="e" vm="5">
        <v>#VALUE!</v>
      </c>
      <c r="G2356" s="2" t="str">
        <f>_xlfn.XLOOKUP(E2356,missing_cities!$Q$2:$Q$56,missing_cities!$R$2:$R$56,"Not Found",0)</f>
        <v>United States</v>
      </c>
      <c r="H2356" t="str">
        <f>_xlfn.XLOOKUP(E2356,missing_cities!$Q$2:$Q$56,missing_cities!$S$2:$S$56,"Not Found",0)</f>
        <v>North America</v>
      </c>
      <c r="I2356" t="s">
        <v>1684</v>
      </c>
      <c r="J2356" s="15">
        <v>0.24</v>
      </c>
      <c r="K2356" t="s">
        <v>19</v>
      </c>
      <c r="L2356" s="15" t="str">
        <f t="shared" si="72"/>
        <v>9:00-18:00</v>
      </c>
      <c r="M2356" s="16">
        <f t="shared" si="73"/>
        <v>0.37</v>
      </c>
      <c r="N2356" s="15">
        <v>8.5399999999999991</v>
      </c>
      <c r="O2356" s="15">
        <v>73</v>
      </c>
      <c r="P2356" t="s">
        <v>29</v>
      </c>
      <c r="Q2356">
        <v>350</v>
      </c>
      <c r="R2356" t="s">
        <v>35</v>
      </c>
      <c r="S2356">
        <v>2022</v>
      </c>
      <c r="T2356" t="s">
        <v>22</v>
      </c>
      <c r="U2356" s="15">
        <v>4.9000000000000004</v>
      </c>
      <c r="V2356" s="15">
        <v>7</v>
      </c>
      <c r="W2356" t="s">
        <v>23</v>
      </c>
    </row>
    <row r="2357" spans="1:23">
      <c r="A2357" t="s">
        <v>2401</v>
      </c>
      <c r="B2357">
        <v>13.822447</v>
      </c>
      <c r="C2357" s="15">
        <v>100.454493</v>
      </c>
      <c r="D2357" s="2" t="s">
        <v>7405</v>
      </c>
      <c r="E2357" s="14" t="s">
        <v>5059</v>
      </c>
      <c r="F2357" s="14" t="e" vm="4">
        <v>#VALUE!</v>
      </c>
      <c r="G2357" s="2" t="str">
        <f>_xlfn.XLOOKUP(E2357,missing_cities!$Q$2:$Q$56,missing_cities!$R$2:$R$56,"Not Found",0)</f>
        <v>Thailand</v>
      </c>
      <c r="H2357" t="str">
        <f>_xlfn.XLOOKUP(E2357,missing_cities!$Q$2:$Q$56,missing_cities!$S$2:$S$56,"Not Found",0)</f>
        <v>Asia</v>
      </c>
      <c r="I2357" t="s">
        <v>1684</v>
      </c>
      <c r="J2357" s="15">
        <v>0.39</v>
      </c>
      <c r="K2357" t="s">
        <v>34</v>
      </c>
      <c r="L2357" s="15" t="str">
        <f t="shared" si="72"/>
        <v>6:00-22:00</v>
      </c>
      <c r="M2357" s="16">
        <f t="shared" si="73"/>
        <v>0.67</v>
      </c>
      <c r="N2357" s="15">
        <v>17.84</v>
      </c>
      <c r="O2357" s="15">
        <v>93</v>
      </c>
      <c r="P2357" t="s">
        <v>37</v>
      </c>
      <c r="Q2357">
        <v>22</v>
      </c>
      <c r="R2357" t="s">
        <v>42</v>
      </c>
      <c r="S2357">
        <v>2020</v>
      </c>
      <c r="T2357" t="s">
        <v>22</v>
      </c>
      <c r="U2357" s="15">
        <v>4.3</v>
      </c>
      <c r="V2357" s="15">
        <v>10</v>
      </c>
      <c r="W2357" t="s">
        <v>27</v>
      </c>
    </row>
    <row r="2358" spans="1:23">
      <c r="A2358" t="s">
        <v>2402</v>
      </c>
      <c r="B2358">
        <v>25.388155999999999</v>
      </c>
      <c r="C2358" s="15">
        <v>55.241441000000002</v>
      </c>
      <c r="D2358" s="2" t="s">
        <v>7406</v>
      </c>
      <c r="E2358" s="14" t="s">
        <v>5076</v>
      </c>
      <c r="F2358" s="14" t="e" vm="10">
        <v>#VALUE!</v>
      </c>
      <c r="G2358" s="2" t="str">
        <f>_xlfn.XLOOKUP(E2358,missing_cities!$Q$2:$Q$56,missing_cities!$R$2:$R$56,"Not Found",0)</f>
        <v>United Arab Emirates</v>
      </c>
      <c r="H2358" t="str">
        <f>_xlfn.XLOOKUP(E2358,missing_cities!$Q$2:$Q$56,missing_cities!$S$2:$S$56,"Not Found",0)</f>
        <v>Asia</v>
      </c>
      <c r="I2358" t="s">
        <v>1684</v>
      </c>
      <c r="J2358" s="15">
        <v>0.33</v>
      </c>
      <c r="K2358" t="s">
        <v>34</v>
      </c>
      <c r="L2358" s="15" t="str">
        <f t="shared" si="72"/>
        <v>6:00-22:00</v>
      </c>
      <c r="M2358" s="16">
        <f t="shared" si="73"/>
        <v>0.67</v>
      </c>
      <c r="N2358" s="15">
        <v>3.24</v>
      </c>
      <c r="O2358" s="15">
        <v>84</v>
      </c>
      <c r="P2358" t="s">
        <v>25</v>
      </c>
      <c r="Q2358">
        <v>22</v>
      </c>
      <c r="R2358" t="s">
        <v>21</v>
      </c>
      <c r="S2358">
        <v>2020</v>
      </c>
      <c r="T2358" t="s">
        <v>22</v>
      </c>
      <c r="U2358" s="15">
        <v>3.7</v>
      </c>
      <c r="V2358" s="15">
        <v>5</v>
      </c>
      <c r="W2358" t="s">
        <v>32</v>
      </c>
    </row>
    <row r="2359" spans="1:23">
      <c r="A2359" t="s">
        <v>2403</v>
      </c>
      <c r="B2359">
        <v>52.581639000000003</v>
      </c>
      <c r="C2359" s="15">
        <v>13.481304</v>
      </c>
      <c r="D2359" s="2" t="s">
        <v>7407</v>
      </c>
      <c r="E2359" s="14" t="s">
        <v>5057</v>
      </c>
      <c r="F2359" s="14" t="e" vm="3">
        <v>#VALUE!</v>
      </c>
      <c r="G2359" s="2" t="str">
        <f>_xlfn.XLOOKUP(E2359,missing_cities!$Q$2:$Q$56,missing_cities!$R$2:$R$56,"Not Found",0)</f>
        <v>Germany</v>
      </c>
      <c r="H2359" t="str">
        <f>_xlfn.XLOOKUP(E2359,missing_cities!$Q$2:$Q$56,missing_cities!$S$2:$S$56,"Not Found",0)</f>
        <v>Europe</v>
      </c>
      <c r="I2359" t="s">
        <v>1684</v>
      </c>
      <c r="J2359" s="15">
        <v>0.41</v>
      </c>
      <c r="K2359" s="1">
        <v>45862</v>
      </c>
      <c r="L2359" s="15" t="str">
        <f t="shared" si="72"/>
        <v>9.00-21.00</v>
      </c>
      <c r="M2359" s="16">
        <f t="shared" si="73"/>
        <v>12</v>
      </c>
      <c r="N2359" s="15">
        <v>17.18</v>
      </c>
      <c r="O2359" s="15">
        <v>17</v>
      </c>
      <c r="P2359" t="s">
        <v>39</v>
      </c>
      <c r="Q2359">
        <v>350</v>
      </c>
      <c r="R2359" t="s">
        <v>26</v>
      </c>
      <c r="S2359">
        <v>2010</v>
      </c>
      <c r="T2359" t="s">
        <v>31</v>
      </c>
      <c r="U2359" s="15">
        <v>4.5</v>
      </c>
      <c r="V2359" s="15">
        <v>9</v>
      </c>
      <c r="W2359" t="s">
        <v>27</v>
      </c>
    </row>
    <row r="2360" spans="1:23">
      <c r="A2360" t="s">
        <v>2404</v>
      </c>
      <c r="B2360">
        <v>39.939746999999997</v>
      </c>
      <c r="C2360" s="15">
        <v>116.464916</v>
      </c>
      <c r="D2360" s="2" t="s">
        <v>7408</v>
      </c>
      <c r="E2360" s="14" t="s">
        <v>5071</v>
      </c>
      <c r="F2360" s="14" t="e" vm="9">
        <v>#VALUE!</v>
      </c>
      <c r="G2360" s="2" t="str">
        <f>_xlfn.XLOOKUP(E2360,missing_cities!$Q$2:$Q$56,missing_cities!$R$2:$R$56,"Not Found",0)</f>
        <v>China</v>
      </c>
      <c r="H2360" t="str">
        <f>_xlfn.XLOOKUP(E2360,missing_cities!$Q$2:$Q$56,missing_cities!$S$2:$S$56,"Not Found",0)</f>
        <v>Asia</v>
      </c>
      <c r="I2360" t="s">
        <v>1684</v>
      </c>
      <c r="J2360" s="15">
        <v>0.44</v>
      </c>
      <c r="K2360" t="s">
        <v>34</v>
      </c>
      <c r="L2360" s="15" t="str">
        <f t="shared" si="72"/>
        <v>6:00-22:00</v>
      </c>
      <c r="M2360" s="16">
        <f t="shared" si="73"/>
        <v>0.67</v>
      </c>
      <c r="N2360" s="15">
        <v>10.51</v>
      </c>
      <c r="O2360" s="15">
        <v>24</v>
      </c>
      <c r="P2360" t="s">
        <v>29</v>
      </c>
      <c r="Q2360">
        <v>150</v>
      </c>
      <c r="R2360" t="s">
        <v>40</v>
      </c>
      <c r="S2360">
        <v>2022</v>
      </c>
      <c r="T2360" t="s">
        <v>22</v>
      </c>
      <c r="U2360" s="15">
        <v>4.7</v>
      </c>
      <c r="V2360" s="15">
        <v>5</v>
      </c>
      <c r="W2360" t="s">
        <v>27</v>
      </c>
    </row>
    <row r="2361" spans="1:23">
      <c r="A2361" t="s">
        <v>2405</v>
      </c>
      <c r="B2361">
        <v>43.788786000000002</v>
      </c>
      <c r="C2361" s="15">
        <v>-79.353117999999995</v>
      </c>
      <c r="D2361" s="2" t="s">
        <v>7409</v>
      </c>
      <c r="E2361" s="14" t="s">
        <v>5050</v>
      </c>
      <c r="F2361" s="14" t="e" vm="1">
        <v>#VALUE!</v>
      </c>
      <c r="G2361" s="2" t="str">
        <f>_xlfn.XLOOKUP(E2361,missing_cities!$Q$2:$Q$56,missing_cities!$R$2:$R$56,"Not Found",0)</f>
        <v>Canada</v>
      </c>
      <c r="H2361" t="str">
        <f>_xlfn.XLOOKUP(E2361,missing_cities!$Q$2:$Q$56,missing_cities!$S$2:$S$56,"Not Found",0)</f>
        <v>North America</v>
      </c>
      <c r="I2361" t="s">
        <v>1684</v>
      </c>
      <c r="J2361" s="15">
        <v>0.38</v>
      </c>
      <c r="K2361" t="s">
        <v>19</v>
      </c>
      <c r="L2361" s="15" t="str">
        <f t="shared" si="72"/>
        <v>9:00-18:00</v>
      </c>
      <c r="M2361" s="16">
        <f t="shared" si="73"/>
        <v>0.37</v>
      </c>
      <c r="N2361" s="15">
        <v>5.19</v>
      </c>
      <c r="O2361" s="15">
        <v>96</v>
      </c>
      <c r="P2361" t="s">
        <v>39</v>
      </c>
      <c r="Q2361">
        <v>50</v>
      </c>
      <c r="R2361" t="s">
        <v>40</v>
      </c>
      <c r="S2361">
        <v>2021</v>
      </c>
      <c r="T2361" t="s">
        <v>31</v>
      </c>
      <c r="U2361" s="15">
        <v>4.8</v>
      </c>
      <c r="V2361" s="15">
        <v>3</v>
      </c>
      <c r="W2361" t="s">
        <v>32</v>
      </c>
    </row>
    <row r="2362" spans="1:23">
      <c r="A2362" t="s">
        <v>2406</v>
      </c>
      <c r="B2362">
        <v>-50.11544</v>
      </c>
      <c r="C2362" s="15">
        <v>-70.213320999999993</v>
      </c>
      <c r="D2362" s="2" t="s">
        <v>7410</v>
      </c>
      <c r="E2362" s="14">
        <f>_xlfn.XLOOKUP(C2362,missing_cities!B:B,missing_cities!C:C,"Not Found",0)</f>
        <v>0</v>
      </c>
      <c r="F2362" s="14" t="s">
        <v>9990</v>
      </c>
      <c r="G2362" s="2" t="str">
        <f>_xlfn.XLOOKUP(E2362,missing_cities!$Q$2:$Q$56,missing_cities!$R$2:$R$56,"Not Found",0)</f>
        <v>Not Found</v>
      </c>
      <c r="H2362" t="str">
        <f>_xlfn.XLOOKUP(E2362,missing_cities!$Q$2:$Q$56,missing_cities!$S$2:$S$56,"Not Found",0)</f>
        <v>Not Found</v>
      </c>
      <c r="I2362" t="s">
        <v>1684</v>
      </c>
      <c r="J2362" s="15">
        <v>0.44</v>
      </c>
      <c r="K2362" t="s">
        <v>34</v>
      </c>
      <c r="L2362" s="15" t="str">
        <f t="shared" si="72"/>
        <v>6:00-22:00</v>
      </c>
      <c r="M2362" s="16">
        <f t="shared" si="73"/>
        <v>0.67</v>
      </c>
      <c r="N2362" s="15">
        <v>13.55</v>
      </c>
      <c r="O2362" s="15">
        <v>13</v>
      </c>
      <c r="P2362" t="s">
        <v>37</v>
      </c>
      <c r="Q2362">
        <v>350</v>
      </c>
      <c r="R2362" t="s">
        <v>67</v>
      </c>
      <c r="S2362">
        <v>2023</v>
      </c>
      <c r="T2362" t="s">
        <v>31</v>
      </c>
      <c r="U2362" s="15">
        <v>4.0999999999999996</v>
      </c>
      <c r="V2362" s="15">
        <v>7</v>
      </c>
      <c r="W2362" t="s">
        <v>32</v>
      </c>
    </row>
    <row r="2363" spans="1:23">
      <c r="A2363" t="s">
        <v>2407</v>
      </c>
      <c r="B2363">
        <v>19.071618000000001</v>
      </c>
      <c r="C2363" s="15">
        <v>72.844368000000003</v>
      </c>
      <c r="D2363" s="2" t="s">
        <v>7411</v>
      </c>
      <c r="E2363" s="14" t="s">
        <v>5079</v>
      </c>
      <c r="F2363" s="14" t="e" vm="11">
        <v>#VALUE!</v>
      </c>
      <c r="G2363" s="2" t="str">
        <f>_xlfn.XLOOKUP(E2363,missing_cities!$Q$2:$Q$56,missing_cities!$R$2:$R$56,"Not Found",0)</f>
        <v>India</v>
      </c>
      <c r="H2363" t="str">
        <f>_xlfn.XLOOKUP(E2363,missing_cities!$Q$2:$Q$56,missing_cities!$S$2:$S$56,"Not Found",0)</f>
        <v>Asia</v>
      </c>
      <c r="I2363" t="s">
        <v>1684</v>
      </c>
      <c r="J2363" s="15">
        <v>0.48</v>
      </c>
      <c r="K2363" t="s">
        <v>19</v>
      </c>
      <c r="L2363" s="15" t="str">
        <f t="shared" si="72"/>
        <v>9:00-18:00</v>
      </c>
      <c r="M2363" s="16">
        <f t="shared" si="73"/>
        <v>0.37</v>
      </c>
      <c r="N2363" s="15">
        <v>15.44</v>
      </c>
      <c r="O2363" s="15">
        <v>57</v>
      </c>
      <c r="P2363" t="s">
        <v>25</v>
      </c>
      <c r="Q2363">
        <v>50</v>
      </c>
      <c r="R2363" t="s">
        <v>26</v>
      </c>
      <c r="S2363">
        <v>2010</v>
      </c>
      <c r="T2363" t="s">
        <v>22</v>
      </c>
      <c r="U2363" s="15">
        <v>4.3</v>
      </c>
      <c r="V2363" s="15">
        <v>7</v>
      </c>
      <c r="W2363" t="s">
        <v>32</v>
      </c>
    </row>
    <row r="2364" spans="1:23">
      <c r="A2364" t="s">
        <v>2408</v>
      </c>
      <c r="B2364">
        <v>25.237242999999999</v>
      </c>
      <c r="C2364" s="15">
        <v>55.351517999999999</v>
      </c>
      <c r="D2364" s="2" t="s">
        <v>7412</v>
      </c>
      <c r="E2364" s="14" t="s">
        <v>5076</v>
      </c>
      <c r="F2364" s="14" t="e" vm="10">
        <v>#VALUE!</v>
      </c>
      <c r="G2364" s="2" t="str">
        <f>_xlfn.XLOOKUP(E2364,missing_cities!$Q$2:$Q$56,missing_cities!$R$2:$R$56,"Not Found",0)</f>
        <v>United Arab Emirates</v>
      </c>
      <c r="H2364" t="str">
        <f>_xlfn.XLOOKUP(E2364,missing_cities!$Q$2:$Q$56,missing_cities!$S$2:$S$56,"Not Found",0)</f>
        <v>Asia</v>
      </c>
      <c r="I2364" t="s">
        <v>1684</v>
      </c>
      <c r="J2364" s="15">
        <v>0.5</v>
      </c>
      <c r="K2364" s="1">
        <v>45862</v>
      </c>
      <c r="L2364" s="15" t="str">
        <f t="shared" si="72"/>
        <v>9.00-21.00</v>
      </c>
      <c r="M2364" s="16">
        <f t="shared" si="73"/>
        <v>12</v>
      </c>
      <c r="N2364" s="15">
        <v>2.14</v>
      </c>
      <c r="O2364" s="15">
        <v>34</v>
      </c>
      <c r="P2364" t="s">
        <v>39</v>
      </c>
      <c r="Q2364">
        <v>150</v>
      </c>
      <c r="R2364" t="s">
        <v>30</v>
      </c>
      <c r="S2364">
        <v>2016</v>
      </c>
      <c r="T2364" t="s">
        <v>22</v>
      </c>
      <c r="U2364" s="15">
        <v>3.5</v>
      </c>
      <c r="V2364" s="15">
        <v>4</v>
      </c>
      <c r="W2364" t="s">
        <v>23</v>
      </c>
    </row>
    <row r="2365" spans="1:23">
      <c r="A2365" t="s">
        <v>2409</v>
      </c>
      <c r="B2365">
        <v>19.544642</v>
      </c>
      <c r="C2365" s="15">
        <v>-99.089706000000007</v>
      </c>
      <c r="D2365" s="2" t="s">
        <v>7413</v>
      </c>
      <c r="E2365" s="14" t="s">
        <v>5119</v>
      </c>
      <c r="F2365" s="14" t="e" vm="13">
        <v>#VALUE!</v>
      </c>
      <c r="G2365" s="2" t="str">
        <f>_xlfn.XLOOKUP(E2365,missing_cities!$Q$2:$Q$56,missing_cities!$R$2:$R$56,"Not Found",0)</f>
        <v>Mexico</v>
      </c>
      <c r="H2365" t="str">
        <f>_xlfn.XLOOKUP(E2365,missing_cities!$Q$2:$Q$56,missing_cities!$S$2:$S$56,"Not Found",0)</f>
        <v>North America</v>
      </c>
      <c r="I2365" t="s">
        <v>1684</v>
      </c>
      <c r="J2365" s="15">
        <v>0.11</v>
      </c>
      <c r="K2365" t="s">
        <v>34</v>
      </c>
      <c r="L2365" s="15" t="str">
        <f t="shared" si="72"/>
        <v>6:00-22:00</v>
      </c>
      <c r="M2365" s="16">
        <f t="shared" si="73"/>
        <v>0.67</v>
      </c>
      <c r="N2365" s="15">
        <v>6.29</v>
      </c>
      <c r="O2365" s="15">
        <v>89</v>
      </c>
      <c r="P2365" t="s">
        <v>29</v>
      </c>
      <c r="Q2365">
        <v>22</v>
      </c>
      <c r="R2365" t="s">
        <v>67</v>
      </c>
      <c r="S2365">
        <v>2011</v>
      </c>
      <c r="T2365" t="s">
        <v>22</v>
      </c>
      <c r="U2365" s="15">
        <v>3.9</v>
      </c>
      <c r="V2365" s="15">
        <v>8</v>
      </c>
      <c r="W2365" t="s">
        <v>23</v>
      </c>
    </row>
    <row r="2366" spans="1:23">
      <c r="A2366" t="s">
        <v>2410</v>
      </c>
      <c r="B2366">
        <v>-30.286653999999999</v>
      </c>
      <c r="C2366" s="15">
        <v>-143.01569900000001</v>
      </c>
      <c r="D2366" s="2" t="s">
        <v>7414</v>
      </c>
      <c r="E2366" s="14" t="str">
        <f>_xlfn.XLOOKUP(C2366,missing_cities!B:B,missing_cities!C:C,"Not Found",0)</f>
        <v>Error</v>
      </c>
      <c r="F2366" s="14" t="s">
        <v>9987</v>
      </c>
      <c r="G2366" s="2" t="str">
        <f>_xlfn.XLOOKUP(E2366,missing_cities!$Q$2:$Q$56,missing_cities!$R$2:$R$56,"Not Found",0)</f>
        <v>Error</v>
      </c>
      <c r="H2366" t="str">
        <f>_xlfn.XLOOKUP(E2366,missing_cities!$Q$2:$Q$56,missing_cities!$S$2:$S$56,"Not Found",0)</f>
        <v>Error</v>
      </c>
      <c r="I2366" t="s">
        <v>1684</v>
      </c>
      <c r="J2366" s="15">
        <v>0.4</v>
      </c>
      <c r="K2366" s="1">
        <v>45862</v>
      </c>
      <c r="L2366" s="15" t="str">
        <f t="shared" si="72"/>
        <v>9.00-21.00</v>
      </c>
      <c r="M2366" s="16">
        <f t="shared" si="73"/>
        <v>12</v>
      </c>
      <c r="N2366" s="15">
        <v>9.3800000000000008</v>
      </c>
      <c r="O2366" s="15">
        <v>13</v>
      </c>
      <c r="P2366" t="s">
        <v>37</v>
      </c>
      <c r="Q2366">
        <v>350</v>
      </c>
      <c r="R2366" t="s">
        <v>81</v>
      </c>
      <c r="S2366">
        <v>2013</v>
      </c>
      <c r="T2366" t="s">
        <v>31</v>
      </c>
      <c r="U2366" s="15">
        <v>4.9000000000000004</v>
      </c>
      <c r="V2366" s="15">
        <v>8</v>
      </c>
      <c r="W2366" t="s">
        <v>27</v>
      </c>
    </row>
    <row r="2367" spans="1:23">
      <c r="A2367" t="s">
        <v>2411</v>
      </c>
      <c r="B2367">
        <v>55.772100999999999</v>
      </c>
      <c r="C2367" s="15">
        <v>37.633408000000003</v>
      </c>
      <c r="D2367" s="2" t="s">
        <v>7415</v>
      </c>
      <c r="E2367" s="14" t="s">
        <v>5052</v>
      </c>
      <c r="F2367" s="14" t="e" vm="2">
        <v>#VALUE!</v>
      </c>
      <c r="G2367" s="2" t="str">
        <f>_xlfn.XLOOKUP(E2367,missing_cities!$Q$2:$Q$56,missing_cities!$R$2:$R$56,"Not Found",0)</f>
        <v>Russia</v>
      </c>
      <c r="H2367" t="str">
        <f>_xlfn.XLOOKUP(E2367,missing_cities!$Q$2:$Q$56,missing_cities!$S$2:$S$56,"Not Found",0)</f>
        <v>Europe</v>
      </c>
      <c r="I2367" t="s">
        <v>1684</v>
      </c>
      <c r="J2367" s="15">
        <v>0.34</v>
      </c>
      <c r="K2367" t="s">
        <v>19</v>
      </c>
      <c r="L2367" s="15" t="str">
        <f t="shared" si="72"/>
        <v>9:00-18:00</v>
      </c>
      <c r="M2367" s="16">
        <f t="shared" si="73"/>
        <v>0.37</v>
      </c>
      <c r="N2367" s="15">
        <v>14.96</v>
      </c>
      <c r="O2367" s="15">
        <v>22</v>
      </c>
      <c r="P2367" t="s">
        <v>25</v>
      </c>
      <c r="Q2367">
        <v>50</v>
      </c>
      <c r="R2367" t="s">
        <v>42</v>
      </c>
      <c r="S2367">
        <v>2021</v>
      </c>
      <c r="T2367" t="s">
        <v>31</v>
      </c>
      <c r="U2367" s="15">
        <v>3.5</v>
      </c>
      <c r="V2367" s="15">
        <v>9</v>
      </c>
      <c r="W2367" t="s">
        <v>32</v>
      </c>
    </row>
    <row r="2368" spans="1:23">
      <c r="A2368" t="s">
        <v>2412</v>
      </c>
      <c r="B2368">
        <v>41.849057999999999</v>
      </c>
      <c r="C2368" s="15">
        <v>-87.625291000000004</v>
      </c>
      <c r="D2368" s="2" t="s">
        <v>7416</v>
      </c>
      <c r="E2368" s="14" t="s">
        <v>5065</v>
      </c>
      <c r="F2368" s="14" t="e" vm="5">
        <v>#VALUE!</v>
      </c>
      <c r="G2368" s="2" t="str">
        <f>_xlfn.XLOOKUP(E2368,missing_cities!$Q$2:$Q$56,missing_cities!$R$2:$R$56,"Not Found",0)</f>
        <v>United States</v>
      </c>
      <c r="H2368" t="str">
        <f>_xlfn.XLOOKUP(E2368,missing_cities!$Q$2:$Q$56,missing_cities!$S$2:$S$56,"Not Found",0)</f>
        <v>North America</v>
      </c>
      <c r="I2368" t="s">
        <v>1684</v>
      </c>
      <c r="J2368" s="15">
        <v>0.44</v>
      </c>
      <c r="K2368" s="1">
        <v>45862</v>
      </c>
      <c r="L2368" s="15" t="str">
        <f t="shared" si="72"/>
        <v>9.00-21.00</v>
      </c>
      <c r="M2368" s="16">
        <f t="shared" si="73"/>
        <v>12</v>
      </c>
      <c r="N2368" s="15">
        <v>9.11</v>
      </c>
      <c r="O2368" s="15">
        <v>13</v>
      </c>
      <c r="P2368" t="s">
        <v>37</v>
      </c>
      <c r="Q2368">
        <v>22</v>
      </c>
      <c r="R2368" t="s">
        <v>48</v>
      </c>
      <c r="S2368">
        <v>2018</v>
      </c>
      <c r="T2368" t="s">
        <v>31</v>
      </c>
      <c r="U2368" s="15">
        <v>4.9000000000000004</v>
      </c>
      <c r="V2368" s="15">
        <v>5</v>
      </c>
      <c r="W2368" t="s">
        <v>32</v>
      </c>
    </row>
    <row r="2369" spans="1:23">
      <c r="A2369" t="s">
        <v>2413</v>
      </c>
      <c r="B2369">
        <v>19.015508000000001</v>
      </c>
      <c r="C2369" s="15">
        <v>72.879277000000002</v>
      </c>
      <c r="D2369" s="2" t="s">
        <v>7417</v>
      </c>
      <c r="E2369" s="14" t="s">
        <v>5079</v>
      </c>
      <c r="F2369" s="14" t="e" vm="11">
        <v>#VALUE!</v>
      </c>
      <c r="G2369" s="2" t="str">
        <f>_xlfn.XLOOKUP(E2369,missing_cities!$Q$2:$Q$56,missing_cities!$R$2:$R$56,"Not Found",0)</f>
        <v>India</v>
      </c>
      <c r="H2369" t="str">
        <f>_xlfn.XLOOKUP(E2369,missing_cities!$Q$2:$Q$56,missing_cities!$S$2:$S$56,"Not Found",0)</f>
        <v>Asia</v>
      </c>
      <c r="I2369" t="s">
        <v>1684</v>
      </c>
      <c r="J2369" s="15">
        <v>0.13</v>
      </c>
      <c r="K2369" s="1">
        <v>45862</v>
      </c>
      <c r="L2369" s="15" t="str">
        <f t="shared" si="72"/>
        <v>9.00-21.00</v>
      </c>
      <c r="M2369" s="16">
        <f t="shared" si="73"/>
        <v>12</v>
      </c>
      <c r="N2369" s="15">
        <v>7.23</v>
      </c>
      <c r="O2369" s="15">
        <v>51</v>
      </c>
      <c r="P2369" t="s">
        <v>39</v>
      </c>
      <c r="Q2369">
        <v>150</v>
      </c>
      <c r="R2369" t="s">
        <v>37</v>
      </c>
      <c r="S2369">
        <v>2012</v>
      </c>
      <c r="T2369" t="s">
        <v>22</v>
      </c>
      <c r="U2369" s="15">
        <v>4.9000000000000004</v>
      </c>
      <c r="V2369" s="15">
        <v>9</v>
      </c>
      <c r="W2369" t="s">
        <v>23</v>
      </c>
    </row>
    <row r="2370" spans="1:23">
      <c r="A2370" t="s">
        <v>2414</v>
      </c>
      <c r="B2370">
        <v>43.608066000000001</v>
      </c>
      <c r="C2370" s="15">
        <v>-79.470911000000001</v>
      </c>
      <c r="D2370" s="2" t="s">
        <v>7418</v>
      </c>
      <c r="E2370" s="14" t="s">
        <v>5050</v>
      </c>
      <c r="F2370" s="14" t="e" vm="1">
        <v>#VALUE!</v>
      </c>
      <c r="G2370" s="2" t="str">
        <f>_xlfn.XLOOKUP(E2370,missing_cities!$Q$2:$Q$56,missing_cities!$R$2:$R$56,"Not Found",0)</f>
        <v>Canada</v>
      </c>
      <c r="H2370" t="str">
        <f>_xlfn.XLOOKUP(E2370,missing_cities!$Q$2:$Q$56,missing_cities!$S$2:$S$56,"Not Found",0)</f>
        <v>North America</v>
      </c>
      <c r="I2370" t="s">
        <v>1684</v>
      </c>
      <c r="J2370" s="15">
        <v>0.17</v>
      </c>
      <c r="K2370" t="s">
        <v>19</v>
      </c>
      <c r="L2370" s="15" t="str">
        <f t="shared" si="72"/>
        <v>9:00-18:00</v>
      </c>
      <c r="M2370" s="16">
        <f t="shared" si="73"/>
        <v>0.37</v>
      </c>
      <c r="N2370" s="15">
        <v>7.35</v>
      </c>
      <c r="O2370" s="15">
        <v>47</v>
      </c>
      <c r="P2370" t="s">
        <v>25</v>
      </c>
      <c r="Q2370">
        <v>150</v>
      </c>
      <c r="R2370" t="s">
        <v>48</v>
      </c>
      <c r="S2370">
        <v>2019</v>
      </c>
      <c r="T2370" t="s">
        <v>22</v>
      </c>
      <c r="U2370" s="15">
        <v>4.3</v>
      </c>
      <c r="V2370" s="15">
        <v>4</v>
      </c>
      <c r="W2370" t="s">
        <v>23</v>
      </c>
    </row>
    <row r="2371" spans="1:23">
      <c r="A2371" t="s">
        <v>2415</v>
      </c>
      <c r="B2371">
        <v>19.506951000000001</v>
      </c>
      <c r="C2371" s="15">
        <v>-99.059577000000004</v>
      </c>
      <c r="D2371" s="2" t="s">
        <v>7419</v>
      </c>
      <c r="E2371" s="14" t="s">
        <v>5119</v>
      </c>
      <c r="F2371" s="14" t="e" vm="13">
        <v>#VALUE!</v>
      </c>
      <c r="G2371" s="2" t="str">
        <f>_xlfn.XLOOKUP(E2371,missing_cities!$Q$2:$Q$56,missing_cities!$R$2:$R$56,"Not Found",0)</f>
        <v>Mexico</v>
      </c>
      <c r="H2371" t="str">
        <f>_xlfn.XLOOKUP(E2371,missing_cities!$Q$2:$Q$56,missing_cities!$S$2:$S$56,"Not Found",0)</f>
        <v>North America</v>
      </c>
      <c r="I2371" t="s">
        <v>1684</v>
      </c>
      <c r="J2371" s="15">
        <v>0.5</v>
      </c>
      <c r="K2371" t="s">
        <v>19</v>
      </c>
      <c r="L2371" s="15" t="str">
        <f t="shared" ref="L2371:L2434" si="74">IF(ISNUMBER(SEARCH("-",K2371)),K2371,"9.00-21.00")</f>
        <v>9:00-18:00</v>
      </c>
      <c r="M2371" s="16">
        <f t="shared" ref="M2371:M2434" si="75">IF(ISNUMBER(SEARCH("-", L2371)), TEXT(RIGHT(L2371, LEN(L2371) - FIND("-", L2371)), "0.00") - TEXT(LEFT(L2371, FIND("-", L2371)-1), "0.00"), "")</f>
        <v>0.37</v>
      </c>
      <c r="N2371" s="15">
        <v>11.81</v>
      </c>
      <c r="O2371" s="15">
        <v>43</v>
      </c>
      <c r="P2371" t="s">
        <v>29</v>
      </c>
      <c r="Q2371">
        <v>350</v>
      </c>
      <c r="R2371" t="s">
        <v>44</v>
      </c>
      <c r="S2371">
        <v>2018</v>
      </c>
      <c r="T2371" t="s">
        <v>22</v>
      </c>
      <c r="U2371" s="15">
        <v>3.5</v>
      </c>
      <c r="V2371" s="15">
        <v>4</v>
      </c>
      <c r="W2371" t="s">
        <v>23</v>
      </c>
    </row>
    <row r="2372" spans="1:23">
      <c r="A2372" t="s">
        <v>2416</v>
      </c>
      <c r="B2372">
        <v>37.691173999999997</v>
      </c>
      <c r="C2372" s="15">
        <v>126.97528800000001</v>
      </c>
      <c r="D2372" s="2" t="s">
        <v>7420</v>
      </c>
      <c r="E2372" s="14" t="s">
        <v>5063</v>
      </c>
      <c r="F2372" s="14" t="e" vm="6">
        <v>#VALUE!</v>
      </c>
      <c r="G2372" s="2" t="str">
        <f>_xlfn.XLOOKUP(E2372,missing_cities!$Q$2:$Q$56,missing_cities!$R$2:$R$56,"Not Found",0)</f>
        <v>South Korea</v>
      </c>
      <c r="H2372" t="str">
        <f>_xlfn.XLOOKUP(E2372,missing_cities!$Q$2:$Q$56,missing_cities!$S$2:$S$56,"Not Found",0)</f>
        <v>Asia</v>
      </c>
      <c r="I2372" t="s">
        <v>1684</v>
      </c>
      <c r="J2372" s="15">
        <v>0.31</v>
      </c>
      <c r="K2372" t="s">
        <v>34</v>
      </c>
      <c r="L2372" s="15" t="str">
        <f t="shared" si="74"/>
        <v>6:00-22:00</v>
      </c>
      <c r="M2372" s="16">
        <f t="shared" si="75"/>
        <v>0.67</v>
      </c>
      <c r="N2372" s="15">
        <v>16.239999999999998</v>
      </c>
      <c r="O2372" s="15">
        <v>53</v>
      </c>
      <c r="P2372" t="s">
        <v>39</v>
      </c>
      <c r="Q2372">
        <v>22</v>
      </c>
      <c r="R2372" t="s">
        <v>48</v>
      </c>
      <c r="S2372">
        <v>2014</v>
      </c>
      <c r="T2372" t="s">
        <v>31</v>
      </c>
      <c r="U2372" s="15">
        <v>4.5</v>
      </c>
      <c r="V2372" s="15">
        <v>10</v>
      </c>
      <c r="W2372" t="s">
        <v>27</v>
      </c>
    </row>
    <row r="2373" spans="1:23">
      <c r="A2373" t="s">
        <v>2417</v>
      </c>
      <c r="B2373">
        <v>52.448014000000001</v>
      </c>
      <c r="C2373" s="15">
        <v>13.406008</v>
      </c>
      <c r="D2373" s="2" t="s">
        <v>7421</v>
      </c>
      <c r="E2373" s="14" t="s">
        <v>5057</v>
      </c>
      <c r="F2373" s="14" t="e" vm="3">
        <v>#VALUE!</v>
      </c>
      <c r="G2373" s="2" t="str">
        <f>_xlfn.XLOOKUP(E2373,missing_cities!$Q$2:$Q$56,missing_cities!$R$2:$R$56,"Not Found",0)</f>
        <v>Germany</v>
      </c>
      <c r="H2373" t="str">
        <f>_xlfn.XLOOKUP(E2373,missing_cities!$Q$2:$Q$56,missing_cities!$S$2:$S$56,"Not Found",0)</f>
        <v>Europe</v>
      </c>
      <c r="I2373" t="s">
        <v>1684</v>
      </c>
      <c r="J2373" s="15">
        <v>0.31</v>
      </c>
      <c r="K2373" t="s">
        <v>19</v>
      </c>
      <c r="L2373" s="15" t="str">
        <f t="shared" si="74"/>
        <v>9:00-18:00</v>
      </c>
      <c r="M2373" s="16">
        <f t="shared" si="75"/>
        <v>0.37</v>
      </c>
      <c r="N2373" s="15">
        <v>0.53</v>
      </c>
      <c r="O2373" s="15">
        <v>33</v>
      </c>
      <c r="P2373" t="s">
        <v>20</v>
      </c>
      <c r="Q2373">
        <v>350</v>
      </c>
      <c r="R2373" t="s">
        <v>74</v>
      </c>
      <c r="S2373">
        <v>2022</v>
      </c>
      <c r="T2373" t="s">
        <v>22</v>
      </c>
      <c r="U2373" s="15">
        <v>3.1</v>
      </c>
      <c r="V2373" s="15">
        <v>3</v>
      </c>
      <c r="W2373" t="s">
        <v>27</v>
      </c>
    </row>
    <row r="2374" spans="1:23">
      <c r="A2374" t="s">
        <v>2418</v>
      </c>
      <c r="B2374">
        <v>52.447262000000002</v>
      </c>
      <c r="C2374" s="15">
        <v>13.364036</v>
      </c>
      <c r="D2374" s="2" t="s">
        <v>7422</v>
      </c>
      <c r="E2374" s="14" t="s">
        <v>5057</v>
      </c>
      <c r="F2374" s="14" t="e" vm="3">
        <v>#VALUE!</v>
      </c>
      <c r="G2374" s="2" t="str">
        <f>_xlfn.XLOOKUP(E2374,missing_cities!$Q$2:$Q$56,missing_cities!$R$2:$R$56,"Not Found",0)</f>
        <v>Germany</v>
      </c>
      <c r="H2374" t="str">
        <f>_xlfn.XLOOKUP(E2374,missing_cities!$Q$2:$Q$56,missing_cities!$S$2:$S$56,"Not Found",0)</f>
        <v>Europe</v>
      </c>
      <c r="I2374" t="s">
        <v>1684</v>
      </c>
      <c r="J2374" s="15">
        <v>0.27</v>
      </c>
      <c r="K2374" s="1">
        <v>45862</v>
      </c>
      <c r="L2374" s="15" t="str">
        <f t="shared" si="74"/>
        <v>9.00-21.00</v>
      </c>
      <c r="M2374" s="16">
        <f t="shared" si="75"/>
        <v>12</v>
      </c>
      <c r="N2374" s="15">
        <v>2.36</v>
      </c>
      <c r="O2374" s="15">
        <v>38</v>
      </c>
      <c r="P2374" t="s">
        <v>20</v>
      </c>
      <c r="Q2374">
        <v>50</v>
      </c>
      <c r="R2374" t="s">
        <v>48</v>
      </c>
      <c r="S2374">
        <v>2016</v>
      </c>
      <c r="T2374" t="s">
        <v>22</v>
      </c>
      <c r="U2374" s="15">
        <v>4.9000000000000004</v>
      </c>
      <c r="V2374" s="15">
        <v>2</v>
      </c>
      <c r="W2374" t="s">
        <v>32</v>
      </c>
    </row>
    <row r="2375" spans="1:23">
      <c r="A2375" t="s">
        <v>2419</v>
      </c>
      <c r="B2375">
        <v>37.690029000000003</v>
      </c>
      <c r="C2375" s="15">
        <v>127.090396</v>
      </c>
      <c r="D2375" s="2" t="s">
        <v>7423</v>
      </c>
      <c r="E2375" s="14" t="s">
        <v>5063</v>
      </c>
      <c r="F2375" s="14" t="e" vm="6">
        <v>#VALUE!</v>
      </c>
      <c r="G2375" s="2" t="str">
        <f>_xlfn.XLOOKUP(E2375,missing_cities!$Q$2:$Q$56,missing_cities!$R$2:$R$56,"Not Found",0)</f>
        <v>South Korea</v>
      </c>
      <c r="H2375" t="str">
        <f>_xlfn.XLOOKUP(E2375,missing_cities!$Q$2:$Q$56,missing_cities!$S$2:$S$56,"Not Found",0)</f>
        <v>Asia</v>
      </c>
      <c r="I2375" t="s">
        <v>1684</v>
      </c>
      <c r="J2375" s="15">
        <v>0.25</v>
      </c>
      <c r="K2375" t="s">
        <v>19</v>
      </c>
      <c r="L2375" s="15" t="str">
        <f t="shared" si="74"/>
        <v>9:00-18:00</v>
      </c>
      <c r="M2375" s="16">
        <f t="shared" si="75"/>
        <v>0.37</v>
      </c>
      <c r="N2375" s="15">
        <v>3.87</v>
      </c>
      <c r="O2375" s="15">
        <v>51</v>
      </c>
      <c r="P2375" t="s">
        <v>39</v>
      </c>
      <c r="Q2375">
        <v>50</v>
      </c>
      <c r="R2375" t="s">
        <v>44</v>
      </c>
      <c r="S2375">
        <v>2019</v>
      </c>
      <c r="T2375" t="s">
        <v>31</v>
      </c>
      <c r="U2375" s="15">
        <v>3.5</v>
      </c>
      <c r="V2375" s="15">
        <v>7</v>
      </c>
      <c r="W2375" t="s">
        <v>32</v>
      </c>
    </row>
    <row r="2376" spans="1:23">
      <c r="A2376" t="s">
        <v>2420</v>
      </c>
      <c r="B2376">
        <v>55.765216000000002</v>
      </c>
      <c r="C2376" s="15">
        <v>37.672978999999998</v>
      </c>
      <c r="D2376" s="2" t="s">
        <v>7424</v>
      </c>
      <c r="E2376" s="14" t="s">
        <v>5052</v>
      </c>
      <c r="F2376" s="14" t="e" vm="2">
        <v>#VALUE!</v>
      </c>
      <c r="G2376" s="2" t="str">
        <f>_xlfn.XLOOKUP(E2376,missing_cities!$Q$2:$Q$56,missing_cities!$R$2:$R$56,"Not Found",0)</f>
        <v>Russia</v>
      </c>
      <c r="H2376" t="str">
        <f>_xlfn.XLOOKUP(E2376,missing_cities!$Q$2:$Q$56,missing_cities!$S$2:$S$56,"Not Found",0)</f>
        <v>Europe</v>
      </c>
      <c r="I2376" t="s">
        <v>1684</v>
      </c>
      <c r="J2376" s="15">
        <v>0.41</v>
      </c>
      <c r="K2376" t="s">
        <v>19</v>
      </c>
      <c r="L2376" s="15" t="str">
        <f t="shared" si="74"/>
        <v>9:00-18:00</v>
      </c>
      <c r="M2376" s="16">
        <f t="shared" si="75"/>
        <v>0.37</v>
      </c>
      <c r="N2376" s="15">
        <v>18.649999999999999</v>
      </c>
      <c r="O2376" s="15">
        <v>67</v>
      </c>
      <c r="P2376" t="s">
        <v>25</v>
      </c>
      <c r="Q2376">
        <v>350</v>
      </c>
      <c r="R2376" t="s">
        <v>37</v>
      </c>
      <c r="S2376">
        <v>2023</v>
      </c>
      <c r="T2376" t="s">
        <v>31</v>
      </c>
      <c r="U2376" s="15">
        <v>3.4</v>
      </c>
      <c r="V2376" s="15">
        <v>4</v>
      </c>
      <c r="W2376" t="s">
        <v>27</v>
      </c>
    </row>
    <row r="2377" spans="1:23">
      <c r="A2377" t="s">
        <v>2421</v>
      </c>
      <c r="B2377">
        <v>41.939742000000003</v>
      </c>
      <c r="C2377" s="15">
        <v>-87.795552999999998</v>
      </c>
      <c r="D2377" s="2" t="s">
        <v>7425</v>
      </c>
      <c r="E2377" s="14" t="s">
        <v>5065</v>
      </c>
      <c r="F2377" s="14" t="e" vm="5">
        <v>#VALUE!</v>
      </c>
      <c r="G2377" s="2" t="str">
        <f>_xlfn.XLOOKUP(E2377,missing_cities!$Q$2:$Q$56,missing_cities!$R$2:$R$56,"Not Found",0)</f>
        <v>United States</v>
      </c>
      <c r="H2377" t="str">
        <f>_xlfn.XLOOKUP(E2377,missing_cities!$Q$2:$Q$56,missing_cities!$S$2:$S$56,"Not Found",0)</f>
        <v>North America</v>
      </c>
      <c r="I2377" t="s">
        <v>1684</v>
      </c>
      <c r="J2377" s="15">
        <v>0.26</v>
      </c>
      <c r="K2377" t="s">
        <v>19</v>
      </c>
      <c r="L2377" s="15" t="str">
        <f t="shared" si="74"/>
        <v>9:00-18:00</v>
      </c>
      <c r="M2377" s="16">
        <f t="shared" si="75"/>
        <v>0.37</v>
      </c>
      <c r="N2377" s="15">
        <v>8.86</v>
      </c>
      <c r="O2377" s="15">
        <v>35</v>
      </c>
      <c r="P2377" t="s">
        <v>39</v>
      </c>
      <c r="Q2377">
        <v>50</v>
      </c>
      <c r="R2377" t="s">
        <v>21</v>
      </c>
      <c r="S2377">
        <v>2022</v>
      </c>
      <c r="T2377" t="s">
        <v>31</v>
      </c>
      <c r="U2377" s="15">
        <v>4</v>
      </c>
      <c r="V2377" s="15">
        <v>7</v>
      </c>
      <c r="W2377" t="s">
        <v>27</v>
      </c>
    </row>
    <row r="2378" spans="1:23">
      <c r="A2378" t="s">
        <v>2422</v>
      </c>
      <c r="B2378">
        <v>19.506975000000001</v>
      </c>
      <c r="C2378" s="15">
        <v>-99.165251999999995</v>
      </c>
      <c r="D2378" s="2" t="s">
        <v>7426</v>
      </c>
      <c r="E2378" s="14" t="s">
        <v>5119</v>
      </c>
      <c r="F2378" s="14" t="e" vm="13">
        <v>#VALUE!</v>
      </c>
      <c r="G2378" s="2" t="str">
        <f>_xlfn.XLOOKUP(E2378,missing_cities!$Q$2:$Q$56,missing_cities!$R$2:$R$56,"Not Found",0)</f>
        <v>Mexico</v>
      </c>
      <c r="H2378" t="str">
        <f>_xlfn.XLOOKUP(E2378,missing_cities!$Q$2:$Q$56,missing_cities!$S$2:$S$56,"Not Found",0)</f>
        <v>North America</v>
      </c>
      <c r="I2378" t="s">
        <v>1684</v>
      </c>
      <c r="J2378" s="15">
        <v>0.42</v>
      </c>
      <c r="K2378" t="s">
        <v>19</v>
      </c>
      <c r="L2378" s="15" t="str">
        <f t="shared" si="74"/>
        <v>9:00-18:00</v>
      </c>
      <c r="M2378" s="16">
        <f t="shared" si="75"/>
        <v>0.37</v>
      </c>
      <c r="N2378" s="15">
        <v>5.54</v>
      </c>
      <c r="O2378" s="15">
        <v>48</v>
      </c>
      <c r="P2378" t="s">
        <v>20</v>
      </c>
      <c r="Q2378">
        <v>22</v>
      </c>
      <c r="R2378" t="s">
        <v>67</v>
      </c>
      <c r="S2378">
        <v>2019</v>
      </c>
      <c r="T2378" t="s">
        <v>22</v>
      </c>
      <c r="U2378" s="15">
        <v>4.7</v>
      </c>
      <c r="V2378" s="15">
        <v>5</v>
      </c>
      <c r="W2378" t="s">
        <v>23</v>
      </c>
    </row>
    <row r="2379" spans="1:23">
      <c r="A2379" t="s">
        <v>2423</v>
      </c>
      <c r="B2379">
        <v>37.858428000000004</v>
      </c>
      <c r="C2379" s="15">
        <v>-122.47224</v>
      </c>
      <c r="D2379" s="2" t="s">
        <v>7427</v>
      </c>
      <c r="E2379" s="14" t="s">
        <v>5061</v>
      </c>
      <c r="F2379" s="14" t="e" vm="5">
        <v>#VALUE!</v>
      </c>
      <c r="G2379" s="2" t="str">
        <f>_xlfn.XLOOKUP(E2379,missing_cities!$Q$2:$Q$56,missing_cities!$R$2:$R$56,"Not Found",0)</f>
        <v>United States</v>
      </c>
      <c r="H2379" t="str">
        <f>_xlfn.XLOOKUP(E2379,missing_cities!$Q$2:$Q$56,missing_cities!$S$2:$S$56,"Not Found",0)</f>
        <v>North America</v>
      </c>
      <c r="I2379" t="s">
        <v>1684</v>
      </c>
      <c r="J2379" s="15">
        <v>0.27</v>
      </c>
      <c r="K2379" t="s">
        <v>34</v>
      </c>
      <c r="L2379" s="15" t="str">
        <f t="shared" si="74"/>
        <v>6:00-22:00</v>
      </c>
      <c r="M2379" s="16">
        <f t="shared" si="75"/>
        <v>0.67</v>
      </c>
      <c r="N2379" s="15">
        <v>2.37</v>
      </c>
      <c r="O2379" s="15">
        <v>44</v>
      </c>
      <c r="P2379" t="s">
        <v>39</v>
      </c>
      <c r="Q2379">
        <v>350</v>
      </c>
      <c r="R2379" t="s">
        <v>48</v>
      </c>
      <c r="S2379">
        <v>2019</v>
      </c>
      <c r="T2379" t="s">
        <v>31</v>
      </c>
      <c r="U2379" s="15">
        <v>3</v>
      </c>
      <c r="V2379" s="15">
        <v>2</v>
      </c>
      <c r="W2379" t="s">
        <v>27</v>
      </c>
    </row>
    <row r="2380" spans="1:23">
      <c r="A2380" t="s">
        <v>2424</v>
      </c>
      <c r="B2380">
        <v>-33.828338000000002</v>
      </c>
      <c r="C2380" s="15">
        <v>151.216354</v>
      </c>
      <c r="D2380" s="2" t="s">
        <v>7428</v>
      </c>
      <c r="E2380" s="14" t="s">
        <v>5069</v>
      </c>
      <c r="F2380" s="14" t="e" vm="8">
        <v>#VALUE!</v>
      </c>
      <c r="G2380" s="2" t="str">
        <f>_xlfn.XLOOKUP(E2380,missing_cities!$Q$2:$Q$56,missing_cities!$R$2:$R$56,"Not Found",0)</f>
        <v>Australia</v>
      </c>
      <c r="H2380" t="str">
        <f>_xlfn.XLOOKUP(E2380,missing_cities!$Q$2:$Q$56,missing_cities!$S$2:$S$56,"Not Found",0)</f>
        <v>Australia</v>
      </c>
      <c r="I2380" t="s">
        <v>1684</v>
      </c>
      <c r="J2380" s="15">
        <v>0.38</v>
      </c>
      <c r="K2380" s="1">
        <v>45862</v>
      </c>
      <c r="L2380" s="15" t="str">
        <f t="shared" si="74"/>
        <v>9.00-21.00</v>
      </c>
      <c r="M2380" s="16">
        <f t="shared" si="75"/>
        <v>12</v>
      </c>
      <c r="N2380" s="15">
        <v>2</v>
      </c>
      <c r="O2380" s="15">
        <v>41</v>
      </c>
      <c r="P2380" t="s">
        <v>20</v>
      </c>
      <c r="Q2380">
        <v>350</v>
      </c>
      <c r="R2380" t="s">
        <v>37</v>
      </c>
      <c r="S2380">
        <v>2017</v>
      </c>
      <c r="T2380" t="s">
        <v>31</v>
      </c>
      <c r="U2380" s="15">
        <v>5</v>
      </c>
      <c r="V2380" s="15">
        <v>9</v>
      </c>
      <c r="W2380" t="s">
        <v>32</v>
      </c>
    </row>
    <row r="2381" spans="1:23">
      <c r="A2381" t="s">
        <v>2425</v>
      </c>
      <c r="B2381">
        <v>-23.648344999999999</v>
      </c>
      <c r="C2381" s="15">
        <v>-46.578218</v>
      </c>
      <c r="D2381" s="2" t="s">
        <v>7429</v>
      </c>
      <c r="E2381" s="14" t="s">
        <v>5067</v>
      </c>
      <c r="F2381" s="14" t="e" vm="7">
        <v>#VALUE!</v>
      </c>
      <c r="G2381" s="2" t="str">
        <f>_xlfn.XLOOKUP(E2381,missing_cities!$Q$2:$Q$56,missing_cities!$R$2:$R$56,"Not Found",0)</f>
        <v>Brazil</v>
      </c>
      <c r="H2381" t="str">
        <f>_xlfn.XLOOKUP(E2381,missing_cities!$Q$2:$Q$56,missing_cities!$S$2:$S$56,"Not Found",0)</f>
        <v>South America</v>
      </c>
      <c r="I2381" t="s">
        <v>1684</v>
      </c>
      <c r="J2381" s="15">
        <v>0.42</v>
      </c>
      <c r="K2381" t="s">
        <v>34</v>
      </c>
      <c r="L2381" s="15" t="str">
        <f t="shared" si="74"/>
        <v>6:00-22:00</v>
      </c>
      <c r="M2381" s="16">
        <f t="shared" si="75"/>
        <v>0.67</v>
      </c>
      <c r="N2381" s="15">
        <v>13.37</v>
      </c>
      <c r="O2381" s="15">
        <v>22</v>
      </c>
      <c r="P2381" t="s">
        <v>25</v>
      </c>
      <c r="Q2381">
        <v>150</v>
      </c>
      <c r="R2381" t="s">
        <v>35</v>
      </c>
      <c r="S2381">
        <v>2021</v>
      </c>
      <c r="T2381" t="s">
        <v>31</v>
      </c>
      <c r="U2381" s="15">
        <v>3.5</v>
      </c>
      <c r="V2381" s="15">
        <v>10</v>
      </c>
      <c r="W2381" t="s">
        <v>23</v>
      </c>
    </row>
    <row r="2382" spans="1:23">
      <c r="A2382" t="s">
        <v>2426</v>
      </c>
      <c r="B2382">
        <v>25.335844000000002</v>
      </c>
      <c r="C2382" s="15">
        <v>55.367395000000002</v>
      </c>
      <c r="D2382" s="2" t="s">
        <v>7430</v>
      </c>
      <c r="E2382" s="14" t="s">
        <v>5076</v>
      </c>
      <c r="F2382" s="14" t="e" vm="10">
        <v>#VALUE!</v>
      </c>
      <c r="G2382" s="2" t="str">
        <f>_xlfn.XLOOKUP(E2382,missing_cities!$Q$2:$Q$56,missing_cities!$R$2:$R$56,"Not Found",0)</f>
        <v>United Arab Emirates</v>
      </c>
      <c r="H2382" t="str">
        <f>_xlfn.XLOOKUP(E2382,missing_cities!$Q$2:$Q$56,missing_cities!$S$2:$S$56,"Not Found",0)</f>
        <v>Asia</v>
      </c>
      <c r="I2382" t="s">
        <v>1684</v>
      </c>
      <c r="J2382" s="15">
        <v>0.22</v>
      </c>
      <c r="K2382" t="s">
        <v>19</v>
      </c>
      <c r="L2382" s="15" t="str">
        <f t="shared" si="74"/>
        <v>9:00-18:00</v>
      </c>
      <c r="M2382" s="16">
        <f t="shared" si="75"/>
        <v>0.37</v>
      </c>
      <c r="N2382" s="15">
        <v>11.7</v>
      </c>
      <c r="O2382" s="15">
        <v>63</v>
      </c>
      <c r="P2382" t="s">
        <v>37</v>
      </c>
      <c r="Q2382">
        <v>350</v>
      </c>
      <c r="R2382" t="s">
        <v>37</v>
      </c>
      <c r="S2382">
        <v>2015</v>
      </c>
      <c r="T2382" t="s">
        <v>31</v>
      </c>
      <c r="U2382" s="15">
        <v>4.3</v>
      </c>
      <c r="V2382" s="15">
        <v>3</v>
      </c>
      <c r="W2382" t="s">
        <v>27</v>
      </c>
    </row>
    <row r="2383" spans="1:23">
      <c r="A2383" t="s">
        <v>2427</v>
      </c>
      <c r="B2383">
        <v>-33.822493999999999</v>
      </c>
      <c r="C2383" s="15">
        <v>18.542909999999999</v>
      </c>
      <c r="D2383" s="2" t="s">
        <v>7431</v>
      </c>
      <c r="E2383" s="14" t="s">
        <v>5085</v>
      </c>
      <c r="F2383" s="14" t="e" vm="12">
        <v>#VALUE!</v>
      </c>
      <c r="G2383" s="2" t="str">
        <f>_xlfn.XLOOKUP(E2383,missing_cities!$Q$2:$Q$56,missing_cities!$R$2:$R$56,"Not Found",0)</f>
        <v>South Africa</v>
      </c>
      <c r="H2383" t="str">
        <f>_xlfn.XLOOKUP(E2383,missing_cities!$Q$2:$Q$56,missing_cities!$S$2:$S$56,"Not Found",0)</f>
        <v>Africa</v>
      </c>
      <c r="I2383" t="s">
        <v>1684</v>
      </c>
      <c r="J2383" s="15">
        <v>0.25</v>
      </c>
      <c r="K2383" s="1">
        <v>45862</v>
      </c>
      <c r="L2383" s="15" t="str">
        <f t="shared" si="74"/>
        <v>9.00-21.00</v>
      </c>
      <c r="M2383" s="16">
        <f t="shared" si="75"/>
        <v>12</v>
      </c>
      <c r="N2383" s="15">
        <v>9.83</v>
      </c>
      <c r="O2383" s="15">
        <v>11</v>
      </c>
      <c r="P2383" t="s">
        <v>25</v>
      </c>
      <c r="Q2383">
        <v>350</v>
      </c>
      <c r="R2383" t="s">
        <v>76</v>
      </c>
      <c r="S2383">
        <v>2018</v>
      </c>
      <c r="T2383" t="s">
        <v>31</v>
      </c>
      <c r="U2383" s="15">
        <v>3.3</v>
      </c>
      <c r="V2383" s="15">
        <v>2</v>
      </c>
      <c r="W2383" t="s">
        <v>27</v>
      </c>
    </row>
    <row r="2384" spans="1:23">
      <c r="A2384" t="s">
        <v>2428</v>
      </c>
      <c r="B2384">
        <v>-33.744171999999999</v>
      </c>
      <c r="C2384" s="15">
        <v>151.27406199999999</v>
      </c>
      <c r="D2384" s="2" t="s">
        <v>7432</v>
      </c>
      <c r="E2384" s="14" t="s">
        <v>5069</v>
      </c>
      <c r="F2384" s="14" t="e" vm="8">
        <v>#VALUE!</v>
      </c>
      <c r="G2384" s="2" t="str">
        <f>_xlfn.XLOOKUP(E2384,missing_cities!$Q$2:$Q$56,missing_cities!$R$2:$R$56,"Not Found",0)</f>
        <v>Australia</v>
      </c>
      <c r="H2384" t="str">
        <f>_xlfn.XLOOKUP(E2384,missing_cities!$Q$2:$Q$56,missing_cities!$S$2:$S$56,"Not Found",0)</f>
        <v>Australia</v>
      </c>
      <c r="I2384" t="s">
        <v>1684</v>
      </c>
      <c r="J2384" s="15">
        <v>0.45</v>
      </c>
      <c r="K2384" t="s">
        <v>34</v>
      </c>
      <c r="L2384" s="15" t="str">
        <f t="shared" si="74"/>
        <v>6:00-22:00</v>
      </c>
      <c r="M2384" s="16">
        <f t="shared" si="75"/>
        <v>0.67</v>
      </c>
      <c r="N2384" s="15">
        <v>19.600000000000001</v>
      </c>
      <c r="O2384" s="15">
        <v>23</v>
      </c>
      <c r="P2384" t="s">
        <v>25</v>
      </c>
      <c r="Q2384">
        <v>350</v>
      </c>
      <c r="R2384" t="s">
        <v>21</v>
      </c>
      <c r="S2384">
        <v>2022</v>
      </c>
      <c r="T2384" t="s">
        <v>22</v>
      </c>
      <c r="U2384" s="15">
        <v>3.4</v>
      </c>
      <c r="V2384" s="15">
        <v>7</v>
      </c>
      <c r="W2384" t="s">
        <v>27</v>
      </c>
    </row>
    <row r="2385" spans="1:23">
      <c r="A2385" t="s">
        <v>2429</v>
      </c>
      <c r="B2385">
        <v>13.866887999999999</v>
      </c>
      <c r="C2385" s="15">
        <v>100.47514700000001</v>
      </c>
      <c r="D2385" s="2" t="s">
        <v>7433</v>
      </c>
      <c r="E2385" s="14" t="s">
        <v>5059</v>
      </c>
      <c r="F2385" s="14" t="e" vm="4">
        <v>#VALUE!</v>
      </c>
      <c r="G2385" s="2" t="str">
        <f>_xlfn.XLOOKUP(E2385,missing_cities!$Q$2:$Q$56,missing_cities!$R$2:$R$56,"Not Found",0)</f>
        <v>Thailand</v>
      </c>
      <c r="H2385" t="str">
        <f>_xlfn.XLOOKUP(E2385,missing_cities!$Q$2:$Q$56,missing_cities!$S$2:$S$56,"Not Found",0)</f>
        <v>Asia</v>
      </c>
      <c r="I2385" t="s">
        <v>1684</v>
      </c>
      <c r="J2385" s="15">
        <v>0.34</v>
      </c>
      <c r="K2385" s="1">
        <v>45862</v>
      </c>
      <c r="L2385" s="15" t="str">
        <f t="shared" si="74"/>
        <v>9.00-21.00</v>
      </c>
      <c r="M2385" s="16">
        <f t="shared" si="75"/>
        <v>12</v>
      </c>
      <c r="N2385" s="15">
        <v>4.21</v>
      </c>
      <c r="O2385" s="15">
        <v>83</v>
      </c>
      <c r="P2385" t="s">
        <v>29</v>
      </c>
      <c r="Q2385">
        <v>150</v>
      </c>
      <c r="R2385" t="s">
        <v>35</v>
      </c>
      <c r="S2385">
        <v>2013</v>
      </c>
      <c r="T2385" t="s">
        <v>31</v>
      </c>
      <c r="U2385" s="15">
        <v>4.5999999999999996</v>
      </c>
      <c r="V2385" s="15">
        <v>6</v>
      </c>
      <c r="W2385" t="s">
        <v>27</v>
      </c>
    </row>
    <row r="2386" spans="1:23">
      <c r="A2386" t="s">
        <v>2430</v>
      </c>
      <c r="B2386">
        <v>43.638272000000001</v>
      </c>
      <c r="C2386" s="15">
        <v>-79.334146000000004</v>
      </c>
      <c r="D2386" s="2" t="s">
        <v>7434</v>
      </c>
      <c r="E2386" s="14" t="s">
        <v>5050</v>
      </c>
      <c r="F2386" s="14" t="e" vm="1">
        <v>#VALUE!</v>
      </c>
      <c r="G2386" s="2" t="str">
        <f>_xlfn.XLOOKUP(E2386,missing_cities!$Q$2:$Q$56,missing_cities!$R$2:$R$56,"Not Found",0)</f>
        <v>Canada</v>
      </c>
      <c r="H2386" t="str">
        <f>_xlfn.XLOOKUP(E2386,missing_cities!$Q$2:$Q$56,missing_cities!$S$2:$S$56,"Not Found",0)</f>
        <v>North America</v>
      </c>
      <c r="I2386" t="s">
        <v>1684</v>
      </c>
      <c r="J2386" s="15">
        <v>0.47</v>
      </c>
      <c r="K2386" t="s">
        <v>34</v>
      </c>
      <c r="L2386" s="15" t="str">
        <f t="shared" si="74"/>
        <v>6:00-22:00</v>
      </c>
      <c r="M2386" s="16">
        <f t="shared" si="75"/>
        <v>0.67</v>
      </c>
      <c r="N2386" s="15">
        <v>8.3000000000000007</v>
      </c>
      <c r="O2386" s="15">
        <v>72</v>
      </c>
      <c r="P2386" t="s">
        <v>20</v>
      </c>
      <c r="Q2386">
        <v>350</v>
      </c>
      <c r="R2386" t="s">
        <v>37</v>
      </c>
      <c r="S2386">
        <v>2012</v>
      </c>
      <c r="T2386" t="s">
        <v>31</v>
      </c>
      <c r="U2386" s="15">
        <v>3.5</v>
      </c>
      <c r="V2386" s="15">
        <v>5</v>
      </c>
      <c r="W2386" t="s">
        <v>27</v>
      </c>
    </row>
    <row r="2387" spans="1:23">
      <c r="A2387" t="s">
        <v>2431</v>
      </c>
      <c r="B2387">
        <v>37.534928999999998</v>
      </c>
      <c r="C2387" s="15">
        <v>126.937102</v>
      </c>
      <c r="D2387" s="2" t="s">
        <v>7435</v>
      </c>
      <c r="E2387" s="14" t="s">
        <v>5063</v>
      </c>
      <c r="F2387" s="14" t="e" vm="6">
        <v>#VALUE!</v>
      </c>
      <c r="G2387" s="2" t="str">
        <f>_xlfn.XLOOKUP(E2387,missing_cities!$Q$2:$Q$56,missing_cities!$R$2:$R$56,"Not Found",0)</f>
        <v>South Korea</v>
      </c>
      <c r="H2387" t="str">
        <f>_xlfn.XLOOKUP(E2387,missing_cities!$Q$2:$Q$56,missing_cities!$S$2:$S$56,"Not Found",0)</f>
        <v>Asia</v>
      </c>
      <c r="I2387" t="s">
        <v>1684</v>
      </c>
      <c r="J2387" s="15">
        <v>0.4</v>
      </c>
      <c r="K2387" s="1">
        <v>45862</v>
      </c>
      <c r="L2387" s="15" t="str">
        <f t="shared" si="74"/>
        <v>9.00-21.00</v>
      </c>
      <c r="M2387" s="16">
        <f t="shared" si="75"/>
        <v>12</v>
      </c>
      <c r="N2387" s="15">
        <v>16.45</v>
      </c>
      <c r="O2387" s="15">
        <v>27</v>
      </c>
      <c r="P2387" t="s">
        <v>20</v>
      </c>
      <c r="Q2387">
        <v>150</v>
      </c>
      <c r="R2387" t="s">
        <v>26</v>
      </c>
      <c r="S2387">
        <v>2013</v>
      </c>
      <c r="T2387" t="s">
        <v>22</v>
      </c>
      <c r="U2387" s="15">
        <v>3.4</v>
      </c>
      <c r="V2387" s="15">
        <v>2</v>
      </c>
      <c r="W2387" t="s">
        <v>23</v>
      </c>
    </row>
    <row r="2388" spans="1:23">
      <c r="A2388" t="s">
        <v>2432</v>
      </c>
      <c r="B2388">
        <v>34.174500999999999</v>
      </c>
      <c r="C2388" s="15">
        <v>-118.386442</v>
      </c>
      <c r="D2388" s="2" t="s">
        <v>7436</v>
      </c>
      <c r="E2388" s="14" t="s">
        <v>5111</v>
      </c>
      <c r="F2388" s="14" t="e" vm="5">
        <v>#VALUE!</v>
      </c>
      <c r="G2388" s="2" t="str">
        <f>_xlfn.XLOOKUP(E2388,missing_cities!$Q$2:$Q$56,missing_cities!$R$2:$R$56,"Not Found",0)</f>
        <v>United States</v>
      </c>
      <c r="H2388" t="str">
        <f>_xlfn.XLOOKUP(E2388,missing_cities!$Q$2:$Q$56,missing_cities!$S$2:$S$56,"Not Found",0)</f>
        <v>North America</v>
      </c>
      <c r="I2388" t="s">
        <v>1684</v>
      </c>
      <c r="J2388" s="15">
        <v>0.17</v>
      </c>
      <c r="K2388" s="1">
        <v>45862</v>
      </c>
      <c r="L2388" s="15" t="str">
        <f t="shared" si="74"/>
        <v>9.00-21.00</v>
      </c>
      <c r="M2388" s="16">
        <f t="shared" si="75"/>
        <v>12</v>
      </c>
      <c r="N2388" s="15">
        <v>8.24</v>
      </c>
      <c r="O2388" s="15">
        <v>82</v>
      </c>
      <c r="P2388" t="s">
        <v>25</v>
      </c>
      <c r="Q2388">
        <v>22</v>
      </c>
      <c r="R2388" t="s">
        <v>26</v>
      </c>
      <c r="S2388">
        <v>2011</v>
      </c>
      <c r="T2388" t="s">
        <v>31</v>
      </c>
      <c r="U2388" s="15">
        <v>4.3</v>
      </c>
      <c r="V2388" s="15">
        <v>4</v>
      </c>
      <c r="W2388" t="s">
        <v>27</v>
      </c>
    </row>
    <row r="2389" spans="1:23">
      <c r="A2389" t="s">
        <v>2433</v>
      </c>
      <c r="B2389">
        <v>39.970469999999999</v>
      </c>
      <c r="C2389" s="15">
        <v>116.454885</v>
      </c>
      <c r="D2389" s="2" t="s">
        <v>7437</v>
      </c>
      <c r="E2389" s="14" t="s">
        <v>5071</v>
      </c>
      <c r="F2389" s="14" t="e" vm="9">
        <v>#VALUE!</v>
      </c>
      <c r="G2389" s="2" t="str">
        <f>_xlfn.XLOOKUP(E2389,missing_cities!$Q$2:$Q$56,missing_cities!$R$2:$R$56,"Not Found",0)</f>
        <v>China</v>
      </c>
      <c r="H2389" t="str">
        <f>_xlfn.XLOOKUP(E2389,missing_cities!$Q$2:$Q$56,missing_cities!$S$2:$S$56,"Not Found",0)</f>
        <v>Asia</v>
      </c>
      <c r="I2389" t="s">
        <v>1684</v>
      </c>
      <c r="J2389" s="15">
        <v>0.49</v>
      </c>
      <c r="K2389" s="1">
        <v>45862</v>
      </c>
      <c r="L2389" s="15" t="str">
        <f t="shared" si="74"/>
        <v>9.00-21.00</v>
      </c>
      <c r="M2389" s="16">
        <f t="shared" si="75"/>
        <v>12</v>
      </c>
      <c r="N2389" s="15">
        <v>17.149999999999999</v>
      </c>
      <c r="O2389" s="15">
        <v>36</v>
      </c>
      <c r="P2389" t="s">
        <v>39</v>
      </c>
      <c r="Q2389">
        <v>150</v>
      </c>
      <c r="R2389" t="s">
        <v>21</v>
      </c>
      <c r="S2389">
        <v>2020</v>
      </c>
      <c r="T2389" t="s">
        <v>31</v>
      </c>
      <c r="U2389" s="15">
        <v>3.3</v>
      </c>
      <c r="V2389" s="15">
        <v>1</v>
      </c>
      <c r="W2389" t="s">
        <v>27</v>
      </c>
    </row>
    <row r="2390" spans="1:23">
      <c r="A2390" t="s">
        <v>2434</v>
      </c>
      <c r="B2390">
        <v>34.175348999999997</v>
      </c>
      <c r="C2390" s="15">
        <v>-118.20241799999999</v>
      </c>
      <c r="D2390" s="2" t="s">
        <v>7438</v>
      </c>
      <c r="E2390" s="14" t="s">
        <v>5111</v>
      </c>
      <c r="F2390" s="14" t="e" vm="5">
        <v>#VALUE!</v>
      </c>
      <c r="G2390" s="2" t="str">
        <f>_xlfn.XLOOKUP(E2390,missing_cities!$Q$2:$Q$56,missing_cities!$R$2:$R$56,"Not Found",0)</f>
        <v>United States</v>
      </c>
      <c r="H2390" t="str">
        <f>_xlfn.XLOOKUP(E2390,missing_cities!$Q$2:$Q$56,missing_cities!$S$2:$S$56,"Not Found",0)</f>
        <v>North America</v>
      </c>
      <c r="I2390" t="s">
        <v>1684</v>
      </c>
      <c r="J2390" s="15">
        <v>0.16</v>
      </c>
      <c r="K2390" s="1">
        <v>45862</v>
      </c>
      <c r="L2390" s="15" t="str">
        <f t="shared" si="74"/>
        <v>9.00-21.00</v>
      </c>
      <c r="M2390" s="16">
        <f t="shared" si="75"/>
        <v>12</v>
      </c>
      <c r="N2390" s="15">
        <v>10.09</v>
      </c>
      <c r="O2390" s="15">
        <v>44</v>
      </c>
      <c r="P2390" t="s">
        <v>29</v>
      </c>
      <c r="Q2390">
        <v>50</v>
      </c>
      <c r="R2390" t="s">
        <v>97</v>
      </c>
      <c r="S2390">
        <v>2023</v>
      </c>
      <c r="T2390" t="s">
        <v>22</v>
      </c>
      <c r="U2390" s="15">
        <v>3.8</v>
      </c>
      <c r="V2390" s="15">
        <v>10</v>
      </c>
      <c r="W2390" t="s">
        <v>23</v>
      </c>
    </row>
    <row r="2391" spans="1:23">
      <c r="A2391" t="s">
        <v>2435</v>
      </c>
      <c r="B2391">
        <v>-23.523921999999999</v>
      </c>
      <c r="C2391" s="15">
        <v>-46.698197</v>
      </c>
      <c r="D2391" s="2" t="s">
        <v>7439</v>
      </c>
      <c r="E2391" s="14" t="s">
        <v>5067</v>
      </c>
      <c r="F2391" s="14" t="e" vm="7">
        <v>#VALUE!</v>
      </c>
      <c r="G2391" s="2" t="str">
        <f>_xlfn.XLOOKUP(E2391,missing_cities!$Q$2:$Q$56,missing_cities!$R$2:$R$56,"Not Found",0)</f>
        <v>Brazil</v>
      </c>
      <c r="H2391" t="str">
        <f>_xlfn.XLOOKUP(E2391,missing_cities!$Q$2:$Q$56,missing_cities!$S$2:$S$56,"Not Found",0)</f>
        <v>South America</v>
      </c>
      <c r="I2391" t="s">
        <v>1684</v>
      </c>
      <c r="J2391" s="15">
        <v>0.4</v>
      </c>
      <c r="K2391" t="s">
        <v>34</v>
      </c>
      <c r="L2391" s="15" t="str">
        <f t="shared" si="74"/>
        <v>6:00-22:00</v>
      </c>
      <c r="M2391" s="16">
        <f t="shared" si="75"/>
        <v>0.67</v>
      </c>
      <c r="N2391" s="15">
        <v>16.68</v>
      </c>
      <c r="O2391" s="15">
        <v>49</v>
      </c>
      <c r="P2391" t="s">
        <v>20</v>
      </c>
      <c r="Q2391">
        <v>150</v>
      </c>
      <c r="R2391" t="s">
        <v>30</v>
      </c>
      <c r="S2391">
        <v>2020</v>
      </c>
      <c r="T2391" t="s">
        <v>22</v>
      </c>
      <c r="U2391" s="15">
        <v>3.3</v>
      </c>
      <c r="V2391" s="15">
        <v>2</v>
      </c>
      <c r="W2391" t="s">
        <v>23</v>
      </c>
    </row>
    <row r="2392" spans="1:23">
      <c r="A2392" t="s">
        <v>2436</v>
      </c>
      <c r="B2392">
        <v>52.458294000000002</v>
      </c>
      <c r="C2392" s="15">
        <v>13.412194</v>
      </c>
      <c r="D2392" s="2" t="s">
        <v>7440</v>
      </c>
      <c r="E2392" s="14" t="s">
        <v>5057</v>
      </c>
      <c r="F2392" s="14" t="e" vm="3">
        <v>#VALUE!</v>
      </c>
      <c r="G2392" s="2" t="str">
        <f>_xlfn.XLOOKUP(E2392,missing_cities!$Q$2:$Q$56,missing_cities!$R$2:$R$56,"Not Found",0)</f>
        <v>Germany</v>
      </c>
      <c r="H2392" t="str">
        <f>_xlfn.XLOOKUP(E2392,missing_cities!$Q$2:$Q$56,missing_cities!$S$2:$S$56,"Not Found",0)</f>
        <v>Europe</v>
      </c>
      <c r="I2392" t="s">
        <v>1684</v>
      </c>
      <c r="J2392" s="15">
        <v>0.37</v>
      </c>
      <c r="K2392" t="s">
        <v>34</v>
      </c>
      <c r="L2392" s="15" t="str">
        <f t="shared" si="74"/>
        <v>6:00-22:00</v>
      </c>
      <c r="M2392" s="16">
        <f t="shared" si="75"/>
        <v>0.67</v>
      </c>
      <c r="N2392" s="15">
        <v>19.690000000000001</v>
      </c>
      <c r="O2392" s="15">
        <v>57</v>
      </c>
      <c r="P2392" t="s">
        <v>39</v>
      </c>
      <c r="Q2392">
        <v>150</v>
      </c>
      <c r="R2392" t="s">
        <v>30</v>
      </c>
      <c r="S2392">
        <v>2015</v>
      </c>
      <c r="T2392" t="s">
        <v>22</v>
      </c>
      <c r="U2392" s="15">
        <v>3.8</v>
      </c>
      <c r="V2392" s="15">
        <v>4</v>
      </c>
      <c r="W2392" t="s">
        <v>32</v>
      </c>
    </row>
    <row r="2393" spans="1:23">
      <c r="A2393" t="s">
        <v>2437</v>
      </c>
      <c r="B2393">
        <v>18.900976</v>
      </c>
      <c r="C2393" s="15">
        <v>72.890789999999996</v>
      </c>
      <c r="D2393" s="2" t="s">
        <v>7441</v>
      </c>
      <c r="E2393" s="14" t="s">
        <v>5079</v>
      </c>
      <c r="F2393" s="14" t="e" vm="11">
        <v>#VALUE!</v>
      </c>
      <c r="G2393" s="2" t="str">
        <f>_xlfn.XLOOKUP(E2393,missing_cities!$Q$2:$Q$56,missing_cities!$R$2:$R$56,"Not Found",0)</f>
        <v>India</v>
      </c>
      <c r="H2393" t="str">
        <f>_xlfn.XLOOKUP(E2393,missing_cities!$Q$2:$Q$56,missing_cities!$S$2:$S$56,"Not Found",0)</f>
        <v>Asia</v>
      </c>
      <c r="I2393" t="s">
        <v>1684</v>
      </c>
      <c r="J2393" s="15">
        <v>0.38</v>
      </c>
      <c r="K2393" t="s">
        <v>19</v>
      </c>
      <c r="L2393" s="15" t="str">
        <f t="shared" si="74"/>
        <v>9:00-18:00</v>
      </c>
      <c r="M2393" s="16">
        <f t="shared" si="75"/>
        <v>0.37</v>
      </c>
      <c r="N2393" s="15">
        <v>7.41</v>
      </c>
      <c r="O2393" s="15">
        <v>90</v>
      </c>
      <c r="P2393" t="s">
        <v>20</v>
      </c>
      <c r="Q2393">
        <v>50</v>
      </c>
      <c r="R2393" t="s">
        <v>81</v>
      </c>
      <c r="S2393">
        <v>2014</v>
      </c>
      <c r="T2393" t="s">
        <v>22</v>
      </c>
      <c r="U2393" s="15">
        <v>4.9000000000000004</v>
      </c>
      <c r="V2393" s="15">
        <v>2</v>
      </c>
      <c r="W2393" t="s">
        <v>23</v>
      </c>
    </row>
    <row r="2394" spans="1:23">
      <c r="A2394" t="s">
        <v>2438</v>
      </c>
      <c r="B2394">
        <v>37.800877</v>
      </c>
      <c r="C2394" s="15">
        <v>-122.307271</v>
      </c>
      <c r="D2394" s="2" t="s">
        <v>7442</v>
      </c>
      <c r="E2394" s="14" t="s">
        <v>5061</v>
      </c>
      <c r="F2394" s="14" t="e" vm="5">
        <v>#VALUE!</v>
      </c>
      <c r="G2394" s="2" t="str">
        <f>_xlfn.XLOOKUP(E2394,missing_cities!$Q$2:$Q$56,missing_cities!$R$2:$R$56,"Not Found",0)</f>
        <v>United States</v>
      </c>
      <c r="H2394" t="str">
        <f>_xlfn.XLOOKUP(E2394,missing_cities!$Q$2:$Q$56,missing_cities!$S$2:$S$56,"Not Found",0)</f>
        <v>North America</v>
      </c>
      <c r="I2394" t="s">
        <v>1684</v>
      </c>
      <c r="J2394" s="15">
        <v>0.46</v>
      </c>
      <c r="K2394" t="s">
        <v>34</v>
      </c>
      <c r="L2394" s="15" t="str">
        <f t="shared" si="74"/>
        <v>6:00-22:00</v>
      </c>
      <c r="M2394" s="16">
        <f t="shared" si="75"/>
        <v>0.67</v>
      </c>
      <c r="N2394" s="15">
        <v>14.05</v>
      </c>
      <c r="O2394" s="15">
        <v>37</v>
      </c>
      <c r="P2394" t="s">
        <v>29</v>
      </c>
      <c r="Q2394">
        <v>350</v>
      </c>
      <c r="R2394" t="s">
        <v>21</v>
      </c>
      <c r="S2394">
        <v>2014</v>
      </c>
      <c r="T2394" t="s">
        <v>22</v>
      </c>
      <c r="U2394" s="15">
        <v>4.7</v>
      </c>
      <c r="V2394" s="15">
        <v>4</v>
      </c>
      <c r="W2394" t="s">
        <v>32</v>
      </c>
    </row>
    <row r="2395" spans="1:23">
      <c r="A2395" t="s">
        <v>2439</v>
      </c>
      <c r="B2395">
        <v>37.838478000000002</v>
      </c>
      <c r="C2395" s="15">
        <v>-122.493588</v>
      </c>
      <c r="D2395" s="2" t="s">
        <v>7443</v>
      </c>
      <c r="E2395" s="14" t="s">
        <v>5061</v>
      </c>
      <c r="F2395" s="14" t="e" vm="5">
        <v>#VALUE!</v>
      </c>
      <c r="G2395" s="2" t="str">
        <f>_xlfn.XLOOKUP(E2395,missing_cities!$Q$2:$Q$56,missing_cities!$R$2:$R$56,"Not Found",0)</f>
        <v>United States</v>
      </c>
      <c r="H2395" t="str">
        <f>_xlfn.XLOOKUP(E2395,missing_cities!$Q$2:$Q$56,missing_cities!$S$2:$S$56,"Not Found",0)</f>
        <v>North America</v>
      </c>
      <c r="I2395" t="s">
        <v>1684</v>
      </c>
      <c r="J2395" s="15">
        <v>0.2</v>
      </c>
      <c r="K2395" t="s">
        <v>19</v>
      </c>
      <c r="L2395" s="15" t="str">
        <f t="shared" si="74"/>
        <v>9:00-18:00</v>
      </c>
      <c r="M2395" s="16">
        <f t="shared" si="75"/>
        <v>0.37</v>
      </c>
      <c r="N2395" s="15">
        <v>0.78</v>
      </c>
      <c r="O2395" s="15">
        <v>59</v>
      </c>
      <c r="P2395" t="s">
        <v>29</v>
      </c>
      <c r="Q2395">
        <v>22</v>
      </c>
      <c r="R2395" t="s">
        <v>67</v>
      </c>
      <c r="S2395">
        <v>2016</v>
      </c>
      <c r="T2395" t="s">
        <v>31</v>
      </c>
      <c r="U2395" s="15">
        <v>4.4000000000000004</v>
      </c>
      <c r="V2395" s="15">
        <v>3</v>
      </c>
      <c r="W2395" t="s">
        <v>23</v>
      </c>
    </row>
    <row r="2396" spans="1:23">
      <c r="A2396" t="s">
        <v>2440</v>
      </c>
      <c r="B2396">
        <v>45.071967000000001</v>
      </c>
      <c r="C2396" s="15">
        <v>-109.908475</v>
      </c>
      <c r="D2396" s="2" t="s">
        <v>7444</v>
      </c>
      <c r="E2396" s="14">
        <f>_xlfn.XLOOKUP(C2396,missing_cities!B:B,missing_cities!C:C,"Not Found",0)</f>
        <v>0</v>
      </c>
      <c r="F2396" s="14" t="s">
        <v>9990</v>
      </c>
      <c r="G2396" s="2" t="str">
        <f>_xlfn.XLOOKUP(E2396,missing_cities!$Q$2:$Q$56,missing_cities!$R$2:$R$56,"Not Found",0)</f>
        <v>Not Found</v>
      </c>
      <c r="H2396" t="str">
        <f>_xlfn.XLOOKUP(E2396,missing_cities!$Q$2:$Q$56,missing_cities!$S$2:$S$56,"Not Found",0)</f>
        <v>Not Found</v>
      </c>
      <c r="I2396" t="s">
        <v>1684</v>
      </c>
      <c r="J2396" s="15">
        <v>0.37</v>
      </c>
      <c r="K2396" s="1">
        <v>45862</v>
      </c>
      <c r="L2396" s="15" t="str">
        <f t="shared" si="74"/>
        <v>9.00-21.00</v>
      </c>
      <c r="M2396" s="16">
        <f t="shared" si="75"/>
        <v>12</v>
      </c>
      <c r="N2396" s="15">
        <v>18.78</v>
      </c>
      <c r="O2396" s="15">
        <v>32</v>
      </c>
      <c r="P2396" t="s">
        <v>29</v>
      </c>
      <c r="Q2396">
        <v>22</v>
      </c>
      <c r="R2396" t="s">
        <v>26</v>
      </c>
      <c r="S2396">
        <v>2013</v>
      </c>
      <c r="T2396" t="s">
        <v>31</v>
      </c>
      <c r="U2396" s="15">
        <v>4.0999999999999996</v>
      </c>
      <c r="V2396" s="15">
        <v>7</v>
      </c>
      <c r="W2396" t="s">
        <v>23</v>
      </c>
    </row>
    <row r="2397" spans="1:23">
      <c r="A2397" t="s">
        <v>2441</v>
      </c>
      <c r="B2397">
        <v>13.772779</v>
      </c>
      <c r="C2397" s="15">
        <v>100.46346200000001</v>
      </c>
      <c r="D2397" s="2" t="s">
        <v>7445</v>
      </c>
      <c r="E2397" s="14" t="s">
        <v>5059</v>
      </c>
      <c r="F2397" s="14" t="e" vm="4">
        <v>#VALUE!</v>
      </c>
      <c r="G2397" s="2" t="str">
        <f>_xlfn.XLOOKUP(E2397,missing_cities!$Q$2:$Q$56,missing_cities!$R$2:$R$56,"Not Found",0)</f>
        <v>Thailand</v>
      </c>
      <c r="H2397" t="str">
        <f>_xlfn.XLOOKUP(E2397,missing_cities!$Q$2:$Q$56,missing_cities!$S$2:$S$56,"Not Found",0)</f>
        <v>Asia</v>
      </c>
      <c r="I2397" t="s">
        <v>1684</v>
      </c>
      <c r="J2397" s="15">
        <v>0.49</v>
      </c>
      <c r="K2397" t="s">
        <v>34</v>
      </c>
      <c r="L2397" s="15" t="str">
        <f t="shared" si="74"/>
        <v>6:00-22:00</v>
      </c>
      <c r="M2397" s="16">
        <f t="shared" si="75"/>
        <v>0.67</v>
      </c>
      <c r="N2397" s="15">
        <v>15.82</v>
      </c>
      <c r="O2397" s="15">
        <v>81</v>
      </c>
      <c r="P2397" t="s">
        <v>37</v>
      </c>
      <c r="Q2397">
        <v>22</v>
      </c>
      <c r="R2397" t="s">
        <v>21</v>
      </c>
      <c r="S2397">
        <v>2023</v>
      </c>
      <c r="T2397" t="s">
        <v>22</v>
      </c>
      <c r="U2397" s="15">
        <v>4.5999999999999996</v>
      </c>
      <c r="V2397" s="15">
        <v>7</v>
      </c>
      <c r="W2397" t="s">
        <v>27</v>
      </c>
    </row>
    <row r="2398" spans="1:23">
      <c r="A2398" t="s">
        <v>2442</v>
      </c>
      <c r="B2398">
        <v>37.626296000000004</v>
      </c>
      <c r="C2398" s="15">
        <v>127.018147</v>
      </c>
      <c r="D2398" s="2" t="s">
        <v>7446</v>
      </c>
      <c r="E2398" s="14" t="s">
        <v>5063</v>
      </c>
      <c r="F2398" s="14" t="e" vm="6">
        <v>#VALUE!</v>
      </c>
      <c r="G2398" s="2" t="str">
        <f>_xlfn.XLOOKUP(E2398,missing_cities!$Q$2:$Q$56,missing_cities!$R$2:$R$56,"Not Found",0)</f>
        <v>South Korea</v>
      </c>
      <c r="H2398" t="str">
        <f>_xlfn.XLOOKUP(E2398,missing_cities!$Q$2:$Q$56,missing_cities!$S$2:$S$56,"Not Found",0)</f>
        <v>Asia</v>
      </c>
      <c r="I2398" t="s">
        <v>1684</v>
      </c>
      <c r="J2398" s="15">
        <v>0.15</v>
      </c>
      <c r="K2398" t="s">
        <v>34</v>
      </c>
      <c r="L2398" s="15" t="str">
        <f t="shared" si="74"/>
        <v>6:00-22:00</v>
      </c>
      <c r="M2398" s="16">
        <f t="shared" si="75"/>
        <v>0.67</v>
      </c>
      <c r="N2398" s="15">
        <v>1.72</v>
      </c>
      <c r="O2398" s="15">
        <v>95</v>
      </c>
      <c r="P2398" t="s">
        <v>20</v>
      </c>
      <c r="Q2398">
        <v>50</v>
      </c>
      <c r="R2398" t="s">
        <v>30</v>
      </c>
      <c r="S2398">
        <v>2013</v>
      </c>
      <c r="T2398" t="s">
        <v>31</v>
      </c>
      <c r="U2398" s="15">
        <v>4.7</v>
      </c>
      <c r="V2398" s="15">
        <v>4</v>
      </c>
      <c r="W2398" t="s">
        <v>27</v>
      </c>
    </row>
    <row r="2399" spans="1:23">
      <c r="A2399" t="s">
        <v>2443</v>
      </c>
      <c r="B2399">
        <v>-33.886676000000001</v>
      </c>
      <c r="C2399" s="15">
        <v>151.37963500000001</v>
      </c>
      <c r="D2399" s="2" t="s">
        <v>7447</v>
      </c>
      <c r="E2399" s="14" t="s">
        <v>5069</v>
      </c>
      <c r="F2399" s="14" t="e" vm="8">
        <v>#VALUE!</v>
      </c>
      <c r="G2399" s="2" t="str">
        <f>_xlfn.XLOOKUP(E2399,missing_cities!$Q$2:$Q$56,missing_cities!$R$2:$R$56,"Not Found",0)</f>
        <v>Australia</v>
      </c>
      <c r="H2399" t="str">
        <f>_xlfn.XLOOKUP(E2399,missing_cities!$Q$2:$Q$56,missing_cities!$S$2:$S$56,"Not Found",0)</f>
        <v>Australia</v>
      </c>
      <c r="I2399" t="s">
        <v>1684</v>
      </c>
      <c r="J2399" s="15">
        <v>0.37</v>
      </c>
      <c r="K2399" t="s">
        <v>34</v>
      </c>
      <c r="L2399" s="15" t="str">
        <f t="shared" si="74"/>
        <v>6:00-22:00</v>
      </c>
      <c r="M2399" s="16">
        <f t="shared" si="75"/>
        <v>0.67</v>
      </c>
      <c r="N2399" s="15">
        <v>5.44</v>
      </c>
      <c r="O2399" s="15">
        <v>64</v>
      </c>
      <c r="P2399" t="s">
        <v>29</v>
      </c>
      <c r="Q2399">
        <v>150</v>
      </c>
      <c r="R2399" t="s">
        <v>97</v>
      </c>
      <c r="S2399">
        <v>2011</v>
      </c>
      <c r="T2399" t="s">
        <v>31</v>
      </c>
      <c r="U2399" s="15">
        <v>4.5</v>
      </c>
      <c r="V2399" s="15">
        <v>8</v>
      </c>
      <c r="W2399" t="s">
        <v>27</v>
      </c>
    </row>
    <row r="2400" spans="1:23">
      <c r="A2400" t="s">
        <v>2444</v>
      </c>
      <c r="B2400">
        <v>52.570647000000001</v>
      </c>
      <c r="C2400" s="15">
        <v>13.463950000000001</v>
      </c>
      <c r="D2400" s="2" t="s">
        <v>7448</v>
      </c>
      <c r="E2400" s="14" t="s">
        <v>5057</v>
      </c>
      <c r="F2400" s="14" t="e" vm="3">
        <v>#VALUE!</v>
      </c>
      <c r="G2400" s="2" t="str">
        <f>_xlfn.XLOOKUP(E2400,missing_cities!$Q$2:$Q$56,missing_cities!$R$2:$R$56,"Not Found",0)</f>
        <v>Germany</v>
      </c>
      <c r="H2400" t="str">
        <f>_xlfn.XLOOKUP(E2400,missing_cities!$Q$2:$Q$56,missing_cities!$S$2:$S$56,"Not Found",0)</f>
        <v>Europe</v>
      </c>
      <c r="I2400" t="s">
        <v>1684</v>
      </c>
      <c r="J2400" s="15">
        <v>0.26</v>
      </c>
      <c r="K2400" t="s">
        <v>34</v>
      </c>
      <c r="L2400" s="15" t="str">
        <f t="shared" si="74"/>
        <v>6:00-22:00</v>
      </c>
      <c r="M2400" s="16">
        <f t="shared" si="75"/>
        <v>0.67</v>
      </c>
      <c r="N2400" s="15">
        <v>17.34</v>
      </c>
      <c r="O2400" s="15">
        <v>59</v>
      </c>
      <c r="P2400" t="s">
        <v>39</v>
      </c>
      <c r="Q2400">
        <v>22</v>
      </c>
      <c r="R2400" t="s">
        <v>74</v>
      </c>
      <c r="S2400">
        <v>2014</v>
      </c>
      <c r="T2400" t="s">
        <v>31</v>
      </c>
      <c r="U2400" s="15">
        <v>4.8</v>
      </c>
      <c r="V2400" s="15">
        <v>7</v>
      </c>
      <c r="W2400" t="s">
        <v>23</v>
      </c>
    </row>
    <row r="2401" spans="1:23">
      <c r="A2401" t="s">
        <v>2445</v>
      </c>
      <c r="B2401">
        <v>37.607025</v>
      </c>
      <c r="C2401" s="15">
        <v>126.96199300000001</v>
      </c>
      <c r="D2401" s="2" t="s">
        <v>7449</v>
      </c>
      <c r="E2401" s="14" t="s">
        <v>5063</v>
      </c>
      <c r="F2401" s="14" t="e" vm="6">
        <v>#VALUE!</v>
      </c>
      <c r="G2401" s="2" t="str">
        <f>_xlfn.XLOOKUP(E2401,missing_cities!$Q$2:$Q$56,missing_cities!$R$2:$R$56,"Not Found",0)</f>
        <v>South Korea</v>
      </c>
      <c r="H2401" t="str">
        <f>_xlfn.XLOOKUP(E2401,missing_cities!$Q$2:$Q$56,missing_cities!$S$2:$S$56,"Not Found",0)</f>
        <v>Asia</v>
      </c>
      <c r="I2401" t="s">
        <v>1684</v>
      </c>
      <c r="J2401" s="15">
        <v>0.47</v>
      </c>
      <c r="K2401" t="s">
        <v>34</v>
      </c>
      <c r="L2401" s="15" t="str">
        <f t="shared" si="74"/>
        <v>6:00-22:00</v>
      </c>
      <c r="M2401" s="16">
        <f t="shared" si="75"/>
        <v>0.67</v>
      </c>
      <c r="N2401" s="15">
        <v>4.8899999999999997</v>
      </c>
      <c r="O2401" s="15">
        <v>29</v>
      </c>
      <c r="P2401" t="s">
        <v>37</v>
      </c>
      <c r="Q2401">
        <v>50</v>
      </c>
      <c r="R2401" t="s">
        <v>21</v>
      </c>
      <c r="S2401">
        <v>2016</v>
      </c>
      <c r="T2401" t="s">
        <v>22</v>
      </c>
      <c r="U2401" s="15">
        <v>4.9000000000000004</v>
      </c>
      <c r="V2401" s="15">
        <v>7</v>
      </c>
      <c r="W2401" t="s">
        <v>32</v>
      </c>
    </row>
    <row r="2402" spans="1:23">
      <c r="A2402" t="s">
        <v>2446</v>
      </c>
      <c r="B2402">
        <v>37.709657999999997</v>
      </c>
      <c r="C2402" s="15">
        <v>-122.44595200000001</v>
      </c>
      <c r="D2402" s="2" t="s">
        <v>7450</v>
      </c>
      <c r="E2402" s="14" t="s">
        <v>5061</v>
      </c>
      <c r="F2402" s="14" t="e" vm="5">
        <v>#VALUE!</v>
      </c>
      <c r="G2402" s="2" t="str">
        <f>_xlfn.XLOOKUP(E2402,missing_cities!$Q$2:$Q$56,missing_cities!$R$2:$R$56,"Not Found",0)</f>
        <v>United States</v>
      </c>
      <c r="H2402" t="str">
        <f>_xlfn.XLOOKUP(E2402,missing_cities!$Q$2:$Q$56,missing_cities!$S$2:$S$56,"Not Found",0)</f>
        <v>North America</v>
      </c>
      <c r="I2402" t="s">
        <v>1684</v>
      </c>
      <c r="J2402" s="15">
        <v>0.19</v>
      </c>
      <c r="K2402" s="1">
        <v>45862</v>
      </c>
      <c r="L2402" s="15" t="str">
        <f t="shared" si="74"/>
        <v>9.00-21.00</v>
      </c>
      <c r="M2402" s="16">
        <f t="shared" si="75"/>
        <v>12</v>
      </c>
      <c r="N2402" s="15">
        <v>5.48</v>
      </c>
      <c r="O2402" s="15">
        <v>52</v>
      </c>
      <c r="P2402" t="s">
        <v>37</v>
      </c>
      <c r="Q2402">
        <v>22</v>
      </c>
      <c r="R2402" t="s">
        <v>132</v>
      </c>
      <c r="S2402">
        <v>2017</v>
      </c>
      <c r="T2402" t="s">
        <v>22</v>
      </c>
      <c r="U2402" s="15">
        <v>3.9</v>
      </c>
      <c r="V2402" s="15">
        <v>4</v>
      </c>
      <c r="W2402" t="s">
        <v>23</v>
      </c>
    </row>
    <row r="2403" spans="1:23">
      <c r="A2403" t="s">
        <v>2447</v>
      </c>
      <c r="B2403">
        <v>19.586220999999998</v>
      </c>
      <c r="C2403" s="15">
        <v>-99.101099000000005</v>
      </c>
      <c r="D2403" s="2" t="s">
        <v>7451</v>
      </c>
      <c r="E2403" s="14" t="s">
        <v>5119</v>
      </c>
      <c r="F2403" s="14" t="e" vm="13">
        <v>#VALUE!</v>
      </c>
      <c r="G2403" s="2" t="str">
        <f>_xlfn.XLOOKUP(E2403,missing_cities!$Q$2:$Q$56,missing_cities!$R$2:$R$56,"Not Found",0)</f>
        <v>Mexico</v>
      </c>
      <c r="H2403" t="str">
        <f>_xlfn.XLOOKUP(E2403,missing_cities!$Q$2:$Q$56,missing_cities!$S$2:$S$56,"Not Found",0)</f>
        <v>North America</v>
      </c>
      <c r="I2403" t="s">
        <v>1684</v>
      </c>
      <c r="J2403" s="15">
        <v>0.43</v>
      </c>
      <c r="K2403" t="s">
        <v>34</v>
      </c>
      <c r="L2403" s="15" t="str">
        <f t="shared" si="74"/>
        <v>6:00-22:00</v>
      </c>
      <c r="M2403" s="16">
        <f t="shared" si="75"/>
        <v>0.67</v>
      </c>
      <c r="N2403" s="15">
        <v>14.47</v>
      </c>
      <c r="O2403" s="15">
        <v>94</v>
      </c>
      <c r="P2403" t="s">
        <v>20</v>
      </c>
      <c r="Q2403">
        <v>350</v>
      </c>
      <c r="R2403" t="s">
        <v>44</v>
      </c>
      <c r="S2403">
        <v>2022</v>
      </c>
      <c r="T2403" t="s">
        <v>22</v>
      </c>
      <c r="U2403" s="15">
        <v>4.2</v>
      </c>
      <c r="V2403" s="15">
        <v>7</v>
      </c>
      <c r="W2403" t="s">
        <v>27</v>
      </c>
    </row>
    <row r="2404" spans="1:23">
      <c r="A2404" t="s">
        <v>2448</v>
      </c>
      <c r="B2404">
        <v>52.435186000000002</v>
      </c>
      <c r="C2404" s="15">
        <v>13.308560999999999</v>
      </c>
      <c r="D2404" s="2" t="s">
        <v>7452</v>
      </c>
      <c r="E2404" s="14" t="s">
        <v>5057</v>
      </c>
      <c r="F2404" s="14" t="e" vm="3">
        <v>#VALUE!</v>
      </c>
      <c r="G2404" s="2" t="str">
        <f>_xlfn.XLOOKUP(E2404,missing_cities!$Q$2:$Q$56,missing_cities!$R$2:$R$56,"Not Found",0)</f>
        <v>Germany</v>
      </c>
      <c r="H2404" t="str">
        <f>_xlfn.XLOOKUP(E2404,missing_cities!$Q$2:$Q$56,missing_cities!$S$2:$S$56,"Not Found",0)</f>
        <v>Europe</v>
      </c>
      <c r="I2404" t="s">
        <v>1684</v>
      </c>
      <c r="J2404" s="15">
        <v>0.19</v>
      </c>
      <c r="K2404" t="s">
        <v>19</v>
      </c>
      <c r="L2404" s="15" t="str">
        <f t="shared" si="74"/>
        <v>9:00-18:00</v>
      </c>
      <c r="M2404" s="16">
        <f t="shared" si="75"/>
        <v>0.37</v>
      </c>
      <c r="N2404" s="15">
        <v>1.45</v>
      </c>
      <c r="O2404" s="15">
        <v>96</v>
      </c>
      <c r="P2404" t="s">
        <v>25</v>
      </c>
      <c r="Q2404">
        <v>50</v>
      </c>
      <c r="R2404" t="s">
        <v>35</v>
      </c>
      <c r="S2404">
        <v>2022</v>
      </c>
      <c r="T2404" t="s">
        <v>22</v>
      </c>
      <c r="U2404" s="15">
        <v>3.4</v>
      </c>
      <c r="V2404" s="15">
        <v>9</v>
      </c>
      <c r="W2404" t="s">
        <v>23</v>
      </c>
    </row>
    <row r="2405" spans="1:23">
      <c r="A2405" t="s">
        <v>2449</v>
      </c>
      <c r="B2405">
        <v>55.803057000000003</v>
      </c>
      <c r="C2405" s="15">
        <v>37.698354000000002</v>
      </c>
      <c r="D2405" s="2" t="s">
        <v>7453</v>
      </c>
      <c r="E2405" s="14" t="s">
        <v>5052</v>
      </c>
      <c r="F2405" s="14" t="e" vm="2">
        <v>#VALUE!</v>
      </c>
      <c r="G2405" s="2" t="str">
        <f>_xlfn.XLOOKUP(E2405,missing_cities!$Q$2:$Q$56,missing_cities!$R$2:$R$56,"Not Found",0)</f>
        <v>Russia</v>
      </c>
      <c r="H2405" t="str">
        <f>_xlfn.XLOOKUP(E2405,missing_cities!$Q$2:$Q$56,missing_cities!$S$2:$S$56,"Not Found",0)</f>
        <v>Europe</v>
      </c>
      <c r="I2405" t="s">
        <v>1684</v>
      </c>
      <c r="J2405" s="15">
        <v>0.12</v>
      </c>
      <c r="K2405" s="1">
        <v>45862</v>
      </c>
      <c r="L2405" s="15" t="str">
        <f t="shared" si="74"/>
        <v>9.00-21.00</v>
      </c>
      <c r="M2405" s="16">
        <f t="shared" si="75"/>
        <v>12</v>
      </c>
      <c r="N2405" s="15">
        <v>1.1100000000000001</v>
      </c>
      <c r="O2405" s="15">
        <v>86</v>
      </c>
      <c r="P2405" t="s">
        <v>39</v>
      </c>
      <c r="Q2405">
        <v>50</v>
      </c>
      <c r="R2405" t="s">
        <v>37</v>
      </c>
      <c r="S2405">
        <v>2012</v>
      </c>
      <c r="T2405" t="s">
        <v>22</v>
      </c>
      <c r="U2405" s="15">
        <v>3.2</v>
      </c>
      <c r="V2405" s="15">
        <v>4</v>
      </c>
      <c r="W2405" t="s">
        <v>32</v>
      </c>
    </row>
    <row r="2406" spans="1:23">
      <c r="A2406" t="s">
        <v>2450</v>
      </c>
      <c r="B2406">
        <v>13.767927999999999</v>
      </c>
      <c r="C2406" s="15">
        <v>100.500652</v>
      </c>
      <c r="D2406" s="2" t="s">
        <v>7454</v>
      </c>
      <c r="E2406" s="14" t="s">
        <v>5059</v>
      </c>
      <c r="F2406" s="14" t="e" vm="4">
        <v>#VALUE!</v>
      </c>
      <c r="G2406" s="2" t="str">
        <f>_xlfn.XLOOKUP(E2406,missing_cities!$Q$2:$Q$56,missing_cities!$R$2:$R$56,"Not Found",0)</f>
        <v>Thailand</v>
      </c>
      <c r="H2406" t="str">
        <f>_xlfn.XLOOKUP(E2406,missing_cities!$Q$2:$Q$56,missing_cities!$S$2:$S$56,"Not Found",0)</f>
        <v>Asia</v>
      </c>
      <c r="I2406" t="s">
        <v>1684</v>
      </c>
      <c r="J2406" s="15">
        <v>0.15</v>
      </c>
      <c r="K2406" s="1">
        <v>45862</v>
      </c>
      <c r="L2406" s="15" t="str">
        <f t="shared" si="74"/>
        <v>9.00-21.00</v>
      </c>
      <c r="M2406" s="16">
        <f t="shared" si="75"/>
        <v>12</v>
      </c>
      <c r="N2406" s="15">
        <v>2.1800000000000002</v>
      </c>
      <c r="O2406" s="15">
        <v>60</v>
      </c>
      <c r="P2406" t="s">
        <v>20</v>
      </c>
      <c r="Q2406">
        <v>22</v>
      </c>
      <c r="R2406" t="s">
        <v>48</v>
      </c>
      <c r="S2406">
        <v>2012</v>
      </c>
      <c r="T2406" t="s">
        <v>31</v>
      </c>
      <c r="U2406" s="15">
        <v>3.6</v>
      </c>
      <c r="V2406" s="15">
        <v>8</v>
      </c>
      <c r="W2406" t="s">
        <v>27</v>
      </c>
    </row>
    <row r="2407" spans="1:23">
      <c r="A2407" t="s">
        <v>2451</v>
      </c>
      <c r="B2407">
        <v>37.688723000000003</v>
      </c>
      <c r="C2407" s="15">
        <v>126.971433</v>
      </c>
      <c r="D2407" s="2" t="s">
        <v>7455</v>
      </c>
      <c r="E2407" s="14" t="s">
        <v>5063</v>
      </c>
      <c r="F2407" s="14" t="e" vm="6">
        <v>#VALUE!</v>
      </c>
      <c r="G2407" s="2" t="str">
        <f>_xlfn.XLOOKUP(E2407,missing_cities!$Q$2:$Q$56,missing_cities!$R$2:$R$56,"Not Found",0)</f>
        <v>South Korea</v>
      </c>
      <c r="H2407" t="str">
        <f>_xlfn.XLOOKUP(E2407,missing_cities!$Q$2:$Q$56,missing_cities!$S$2:$S$56,"Not Found",0)</f>
        <v>Asia</v>
      </c>
      <c r="I2407" t="s">
        <v>1684</v>
      </c>
      <c r="J2407" s="15">
        <v>0.14000000000000001</v>
      </c>
      <c r="K2407" t="s">
        <v>19</v>
      </c>
      <c r="L2407" s="15" t="str">
        <f t="shared" si="74"/>
        <v>9:00-18:00</v>
      </c>
      <c r="M2407" s="16">
        <f t="shared" si="75"/>
        <v>0.37</v>
      </c>
      <c r="N2407" s="15">
        <v>5.56</v>
      </c>
      <c r="O2407" s="15">
        <v>15</v>
      </c>
      <c r="P2407" t="s">
        <v>25</v>
      </c>
      <c r="Q2407">
        <v>350</v>
      </c>
      <c r="R2407" t="s">
        <v>42</v>
      </c>
      <c r="S2407">
        <v>2021</v>
      </c>
      <c r="T2407" t="s">
        <v>31</v>
      </c>
      <c r="U2407" s="15">
        <v>3.9</v>
      </c>
      <c r="V2407" s="15">
        <v>8</v>
      </c>
      <c r="W2407" t="s">
        <v>32</v>
      </c>
    </row>
    <row r="2408" spans="1:23">
      <c r="A2408" t="s">
        <v>2452</v>
      </c>
      <c r="B2408">
        <v>19.410378000000001</v>
      </c>
      <c r="C2408" s="15">
        <v>-99.160319000000001</v>
      </c>
      <c r="D2408" s="2" t="s">
        <v>7456</v>
      </c>
      <c r="E2408" s="14" t="s">
        <v>5119</v>
      </c>
      <c r="F2408" s="14" t="e" vm="13">
        <v>#VALUE!</v>
      </c>
      <c r="G2408" s="2" t="str">
        <f>_xlfn.XLOOKUP(E2408,missing_cities!$Q$2:$Q$56,missing_cities!$R$2:$R$56,"Not Found",0)</f>
        <v>Mexico</v>
      </c>
      <c r="H2408" t="str">
        <f>_xlfn.XLOOKUP(E2408,missing_cities!$Q$2:$Q$56,missing_cities!$S$2:$S$56,"Not Found",0)</f>
        <v>North America</v>
      </c>
      <c r="I2408" t="s">
        <v>1684</v>
      </c>
      <c r="J2408" s="15">
        <v>0.28999999999999998</v>
      </c>
      <c r="K2408" t="s">
        <v>34</v>
      </c>
      <c r="L2408" s="15" t="str">
        <f t="shared" si="74"/>
        <v>6:00-22:00</v>
      </c>
      <c r="M2408" s="16">
        <f t="shared" si="75"/>
        <v>0.67</v>
      </c>
      <c r="N2408" s="15">
        <v>0.86</v>
      </c>
      <c r="O2408" s="15">
        <v>24</v>
      </c>
      <c r="P2408" t="s">
        <v>25</v>
      </c>
      <c r="Q2408">
        <v>50</v>
      </c>
      <c r="R2408" t="s">
        <v>37</v>
      </c>
      <c r="S2408">
        <v>2019</v>
      </c>
      <c r="T2408" t="s">
        <v>22</v>
      </c>
      <c r="U2408" s="15">
        <v>3.5</v>
      </c>
      <c r="V2408" s="15">
        <v>10</v>
      </c>
      <c r="W2408" t="s">
        <v>23</v>
      </c>
    </row>
    <row r="2409" spans="1:23">
      <c r="A2409" t="s">
        <v>2453</v>
      </c>
      <c r="B2409">
        <v>41.843091000000001</v>
      </c>
      <c r="C2409" s="15">
        <v>-87.753234000000006</v>
      </c>
      <c r="D2409" s="2" t="s">
        <v>7457</v>
      </c>
      <c r="E2409" s="14" t="s">
        <v>5065</v>
      </c>
      <c r="F2409" s="14" t="e" vm="5">
        <v>#VALUE!</v>
      </c>
      <c r="G2409" s="2" t="str">
        <f>_xlfn.XLOOKUP(E2409,missing_cities!$Q$2:$Q$56,missing_cities!$R$2:$R$56,"Not Found",0)</f>
        <v>United States</v>
      </c>
      <c r="H2409" t="str">
        <f>_xlfn.XLOOKUP(E2409,missing_cities!$Q$2:$Q$56,missing_cities!$S$2:$S$56,"Not Found",0)</f>
        <v>North America</v>
      </c>
      <c r="I2409" t="s">
        <v>1684</v>
      </c>
      <c r="J2409" s="15">
        <v>0.31</v>
      </c>
      <c r="K2409" s="1">
        <v>45862</v>
      </c>
      <c r="L2409" s="15" t="str">
        <f t="shared" si="74"/>
        <v>9.00-21.00</v>
      </c>
      <c r="M2409" s="16">
        <f t="shared" si="75"/>
        <v>12</v>
      </c>
      <c r="N2409" s="15">
        <v>18.25</v>
      </c>
      <c r="O2409" s="15">
        <v>89</v>
      </c>
      <c r="P2409" t="s">
        <v>37</v>
      </c>
      <c r="Q2409">
        <v>22</v>
      </c>
      <c r="R2409" t="s">
        <v>132</v>
      </c>
      <c r="S2409">
        <v>2012</v>
      </c>
      <c r="T2409" t="s">
        <v>31</v>
      </c>
      <c r="U2409" s="15">
        <v>3.1</v>
      </c>
      <c r="V2409" s="15">
        <v>4</v>
      </c>
      <c r="W2409" t="s">
        <v>27</v>
      </c>
    </row>
    <row r="2410" spans="1:23">
      <c r="A2410" t="s">
        <v>2454</v>
      </c>
      <c r="B2410">
        <v>37.834325999999997</v>
      </c>
      <c r="C2410" s="15">
        <v>-122.33331099999999</v>
      </c>
      <c r="D2410" s="2" t="s">
        <v>7458</v>
      </c>
      <c r="E2410" s="14" t="s">
        <v>5061</v>
      </c>
      <c r="F2410" s="14" t="e" vm="5">
        <v>#VALUE!</v>
      </c>
      <c r="G2410" s="2" t="str">
        <f>_xlfn.XLOOKUP(E2410,missing_cities!$Q$2:$Q$56,missing_cities!$R$2:$R$56,"Not Found",0)</f>
        <v>United States</v>
      </c>
      <c r="H2410" t="str">
        <f>_xlfn.XLOOKUP(E2410,missing_cities!$Q$2:$Q$56,missing_cities!$S$2:$S$56,"Not Found",0)</f>
        <v>North America</v>
      </c>
      <c r="I2410" t="s">
        <v>1684</v>
      </c>
      <c r="J2410" s="15">
        <v>0.2</v>
      </c>
      <c r="K2410" t="s">
        <v>19</v>
      </c>
      <c r="L2410" s="15" t="str">
        <f t="shared" si="74"/>
        <v>9:00-18:00</v>
      </c>
      <c r="M2410" s="16">
        <f t="shared" si="75"/>
        <v>0.37</v>
      </c>
      <c r="N2410" s="15">
        <v>4.62</v>
      </c>
      <c r="O2410" s="15">
        <v>69</v>
      </c>
      <c r="P2410" t="s">
        <v>39</v>
      </c>
      <c r="Q2410">
        <v>22</v>
      </c>
      <c r="R2410" t="s">
        <v>26</v>
      </c>
      <c r="S2410">
        <v>2023</v>
      </c>
      <c r="T2410" t="s">
        <v>22</v>
      </c>
      <c r="U2410" s="15">
        <v>4.5</v>
      </c>
      <c r="V2410" s="15">
        <v>10</v>
      </c>
      <c r="W2410" t="s">
        <v>23</v>
      </c>
    </row>
    <row r="2411" spans="1:23">
      <c r="A2411" t="s">
        <v>2455</v>
      </c>
      <c r="B2411">
        <v>41.899939000000003</v>
      </c>
      <c r="C2411" s="15">
        <v>-87.790166999999997</v>
      </c>
      <c r="D2411" s="2" t="s">
        <v>7459</v>
      </c>
      <c r="E2411" s="14" t="s">
        <v>5065</v>
      </c>
      <c r="F2411" s="14" t="e" vm="5">
        <v>#VALUE!</v>
      </c>
      <c r="G2411" s="2" t="str">
        <f>_xlfn.XLOOKUP(E2411,missing_cities!$Q$2:$Q$56,missing_cities!$R$2:$R$56,"Not Found",0)</f>
        <v>United States</v>
      </c>
      <c r="H2411" t="str">
        <f>_xlfn.XLOOKUP(E2411,missing_cities!$Q$2:$Q$56,missing_cities!$S$2:$S$56,"Not Found",0)</f>
        <v>North America</v>
      </c>
      <c r="I2411" t="s">
        <v>1684</v>
      </c>
      <c r="J2411" s="15">
        <v>0.19</v>
      </c>
      <c r="K2411" t="s">
        <v>19</v>
      </c>
      <c r="L2411" s="15" t="str">
        <f t="shared" si="74"/>
        <v>9:00-18:00</v>
      </c>
      <c r="M2411" s="16">
        <f t="shared" si="75"/>
        <v>0.37</v>
      </c>
      <c r="N2411" s="15">
        <v>18.21</v>
      </c>
      <c r="O2411" s="15">
        <v>23</v>
      </c>
      <c r="P2411" t="s">
        <v>39</v>
      </c>
      <c r="Q2411">
        <v>350</v>
      </c>
      <c r="R2411" t="s">
        <v>42</v>
      </c>
      <c r="S2411">
        <v>2016</v>
      </c>
      <c r="T2411" t="s">
        <v>22</v>
      </c>
      <c r="U2411" s="15">
        <v>4.9000000000000004</v>
      </c>
      <c r="V2411" s="15">
        <v>6</v>
      </c>
      <c r="W2411" t="s">
        <v>32</v>
      </c>
    </row>
    <row r="2412" spans="1:23">
      <c r="A2412" t="s">
        <v>2456</v>
      </c>
      <c r="B2412">
        <v>25.223890999999998</v>
      </c>
      <c r="C2412" s="15">
        <v>55.330167000000003</v>
      </c>
      <c r="D2412" s="2" t="s">
        <v>7460</v>
      </c>
      <c r="E2412" s="14" t="s">
        <v>5076</v>
      </c>
      <c r="F2412" s="14" t="e" vm="10">
        <v>#VALUE!</v>
      </c>
      <c r="G2412" s="2" t="str">
        <f>_xlfn.XLOOKUP(E2412,missing_cities!$Q$2:$Q$56,missing_cities!$R$2:$R$56,"Not Found",0)</f>
        <v>United Arab Emirates</v>
      </c>
      <c r="H2412" t="str">
        <f>_xlfn.XLOOKUP(E2412,missing_cities!$Q$2:$Q$56,missing_cities!$S$2:$S$56,"Not Found",0)</f>
        <v>Asia</v>
      </c>
      <c r="I2412" t="s">
        <v>1684</v>
      </c>
      <c r="J2412" s="15">
        <v>0.44</v>
      </c>
      <c r="K2412" s="1">
        <v>45862</v>
      </c>
      <c r="L2412" s="15" t="str">
        <f t="shared" si="74"/>
        <v>9.00-21.00</v>
      </c>
      <c r="M2412" s="16">
        <f t="shared" si="75"/>
        <v>12</v>
      </c>
      <c r="N2412" s="15">
        <v>2.64</v>
      </c>
      <c r="O2412" s="15">
        <v>34</v>
      </c>
      <c r="P2412" t="s">
        <v>29</v>
      </c>
      <c r="Q2412">
        <v>150</v>
      </c>
      <c r="R2412" t="s">
        <v>21</v>
      </c>
      <c r="S2412">
        <v>2010</v>
      </c>
      <c r="T2412" t="s">
        <v>31</v>
      </c>
      <c r="U2412" s="15">
        <v>4.9000000000000004</v>
      </c>
      <c r="V2412" s="15">
        <v>1</v>
      </c>
      <c r="W2412" t="s">
        <v>32</v>
      </c>
    </row>
    <row r="2413" spans="1:23">
      <c r="A2413" t="s">
        <v>2457</v>
      </c>
      <c r="B2413">
        <v>-33.812375000000003</v>
      </c>
      <c r="C2413" s="15">
        <v>151.312366</v>
      </c>
      <c r="D2413" s="2" t="s">
        <v>7461</v>
      </c>
      <c r="E2413" s="14" t="s">
        <v>5069</v>
      </c>
      <c r="F2413" s="14" t="e" vm="8">
        <v>#VALUE!</v>
      </c>
      <c r="G2413" s="2" t="str">
        <f>_xlfn.XLOOKUP(E2413,missing_cities!$Q$2:$Q$56,missing_cities!$R$2:$R$56,"Not Found",0)</f>
        <v>Australia</v>
      </c>
      <c r="H2413" t="str">
        <f>_xlfn.XLOOKUP(E2413,missing_cities!$Q$2:$Q$56,missing_cities!$S$2:$S$56,"Not Found",0)</f>
        <v>Australia</v>
      </c>
      <c r="I2413" t="s">
        <v>1684</v>
      </c>
      <c r="J2413" s="15">
        <v>0.22</v>
      </c>
      <c r="K2413" t="s">
        <v>19</v>
      </c>
      <c r="L2413" s="15" t="str">
        <f t="shared" si="74"/>
        <v>9:00-18:00</v>
      </c>
      <c r="M2413" s="16">
        <f t="shared" si="75"/>
        <v>0.37</v>
      </c>
      <c r="N2413" s="15">
        <v>10.93</v>
      </c>
      <c r="O2413" s="15">
        <v>44</v>
      </c>
      <c r="P2413" t="s">
        <v>29</v>
      </c>
      <c r="Q2413">
        <v>150</v>
      </c>
      <c r="R2413" t="s">
        <v>46</v>
      </c>
      <c r="S2413">
        <v>2011</v>
      </c>
      <c r="T2413" t="s">
        <v>22</v>
      </c>
      <c r="U2413" s="15">
        <v>4.8</v>
      </c>
      <c r="V2413" s="15">
        <v>3</v>
      </c>
      <c r="W2413" t="s">
        <v>27</v>
      </c>
    </row>
    <row r="2414" spans="1:23">
      <c r="A2414" t="s">
        <v>2458</v>
      </c>
      <c r="B2414">
        <v>25.251218999999999</v>
      </c>
      <c r="C2414" s="15">
        <v>55.333725000000001</v>
      </c>
      <c r="D2414" s="2" t="s">
        <v>7462</v>
      </c>
      <c r="E2414" s="14" t="s">
        <v>5076</v>
      </c>
      <c r="F2414" s="14" t="e" vm="10">
        <v>#VALUE!</v>
      </c>
      <c r="G2414" s="2" t="str">
        <f>_xlfn.XLOOKUP(E2414,missing_cities!$Q$2:$Q$56,missing_cities!$R$2:$R$56,"Not Found",0)</f>
        <v>United Arab Emirates</v>
      </c>
      <c r="H2414" t="str">
        <f>_xlfn.XLOOKUP(E2414,missing_cities!$Q$2:$Q$56,missing_cities!$S$2:$S$56,"Not Found",0)</f>
        <v>Asia</v>
      </c>
      <c r="I2414" t="s">
        <v>1684</v>
      </c>
      <c r="J2414" s="15">
        <v>0.33</v>
      </c>
      <c r="K2414" t="s">
        <v>34</v>
      </c>
      <c r="L2414" s="15" t="str">
        <f t="shared" si="74"/>
        <v>6:00-22:00</v>
      </c>
      <c r="M2414" s="16">
        <f t="shared" si="75"/>
        <v>0.67</v>
      </c>
      <c r="N2414" s="15">
        <v>4.04</v>
      </c>
      <c r="O2414" s="15">
        <v>16</v>
      </c>
      <c r="P2414" t="s">
        <v>39</v>
      </c>
      <c r="Q2414">
        <v>50</v>
      </c>
      <c r="R2414" t="s">
        <v>21</v>
      </c>
      <c r="S2414">
        <v>2018</v>
      </c>
      <c r="T2414" t="s">
        <v>22</v>
      </c>
      <c r="U2414" s="15">
        <v>4</v>
      </c>
      <c r="V2414" s="15">
        <v>7</v>
      </c>
      <c r="W2414" t="s">
        <v>32</v>
      </c>
    </row>
    <row r="2415" spans="1:23">
      <c r="A2415" t="s">
        <v>2459</v>
      </c>
      <c r="B2415">
        <v>41.894244999999998</v>
      </c>
      <c r="C2415" s="15">
        <v>-87.712264000000005</v>
      </c>
      <c r="D2415" s="2" t="s">
        <v>7463</v>
      </c>
      <c r="E2415" s="14" t="s">
        <v>5065</v>
      </c>
      <c r="F2415" s="14" t="e" vm="5">
        <v>#VALUE!</v>
      </c>
      <c r="G2415" s="2" t="str">
        <f>_xlfn.XLOOKUP(E2415,missing_cities!$Q$2:$Q$56,missing_cities!$R$2:$R$56,"Not Found",0)</f>
        <v>United States</v>
      </c>
      <c r="H2415" t="str">
        <f>_xlfn.XLOOKUP(E2415,missing_cities!$Q$2:$Q$56,missing_cities!$S$2:$S$56,"Not Found",0)</f>
        <v>North America</v>
      </c>
      <c r="I2415" t="s">
        <v>1684</v>
      </c>
      <c r="J2415" s="15">
        <v>0.49</v>
      </c>
      <c r="K2415" t="s">
        <v>19</v>
      </c>
      <c r="L2415" s="15" t="str">
        <f t="shared" si="74"/>
        <v>9:00-18:00</v>
      </c>
      <c r="M2415" s="16">
        <f t="shared" si="75"/>
        <v>0.37</v>
      </c>
      <c r="N2415" s="15">
        <v>18.13</v>
      </c>
      <c r="O2415" s="15">
        <v>88</v>
      </c>
      <c r="P2415" t="s">
        <v>39</v>
      </c>
      <c r="Q2415">
        <v>22</v>
      </c>
      <c r="R2415" t="s">
        <v>74</v>
      </c>
      <c r="S2415">
        <v>2014</v>
      </c>
      <c r="T2415" t="s">
        <v>22</v>
      </c>
      <c r="U2415" s="15">
        <v>4.2</v>
      </c>
      <c r="V2415" s="15">
        <v>10</v>
      </c>
      <c r="W2415" t="s">
        <v>27</v>
      </c>
    </row>
    <row r="2416" spans="1:23">
      <c r="A2416" t="s">
        <v>2460</v>
      </c>
      <c r="B2416">
        <v>25.208639000000002</v>
      </c>
      <c r="C2416" s="15">
        <v>55.279485999999999</v>
      </c>
      <c r="D2416" s="2" t="s">
        <v>7464</v>
      </c>
      <c r="E2416" s="14" t="s">
        <v>5076</v>
      </c>
      <c r="F2416" s="14" t="e" vm="10">
        <v>#VALUE!</v>
      </c>
      <c r="G2416" s="2" t="str">
        <f>_xlfn.XLOOKUP(E2416,missing_cities!$Q$2:$Q$56,missing_cities!$R$2:$R$56,"Not Found",0)</f>
        <v>United Arab Emirates</v>
      </c>
      <c r="H2416" t="str">
        <f>_xlfn.XLOOKUP(E2416,missing_cities!$Q$2:$Q$56,missing_cities!$S$2:$S$56,"Not Found",0)</f>
        <v>Asia</v>
      </c>
      <c r="I2416" t="s">
        <v>1684</v>
      </c>
      <c r="J2416" s="15">
        <v>0.41</v>
      </c>
      <c r="K2416" s="1">
        <v>45862</v>
      </c>
      <c r="L2416" s="15" t="str">
        <f t="shared" si="74"/>
        <v>9.00-21.00</v>
      </c>
      <c r="M2416" s="16">
        <f t="shared" si="75"/>
        <v>12</v>
      </c>
      <c r="N2416" s="15">
        <v>8.6199999999999992</v>
      </c>
      <c r="O2416" s="15">
        <v>44</v>
      </c>
      <c r="P2416" t="s">
        <v>37</v>
      </c>
      <c r="Q2416">
        <v>50</v>
      </c>
      <c r="R2416" t="s">
        <v>40</v>
      </c>
      <c r="S2416">
        <v>2016</v>
      </c>
      <c r="T2416" t="s">
        <v>31</v>
      </c>
      <c r="U2416" s="15">
        <v>4.9000000000000004</v>
      </c>
      <c r="V2416" s="15">
        <v>7</v>
      </c>
      <c r="W2416" t="s">
        <v>23</v>
      </c>
    </row>
    <row r="2417" spans="1:23">
      <c r="A2417" t="s">
        <v>2461</v>
      </c>
      <c r="B2417">
        <v>37.730029000000002</v>
      </c>
      <c r="C2417" s="15">
        <v>-122.44139199999999</v>
      </c>
      <c r="D2417" s="2" t="s">
        <v>7465</v>
      </c>
      <c r="E2417" s="14" t="s">
        <v>5061</v>
      </c>
      <c r="F2417" s="14" t="e" vm="5">
        <v>#VALUE!</v>
      </c>
      <c r="G2417" s="2" t="str">
        <f>_xlfn.XLOOKUP(E2417,missing_cities!$Q$2:$Q$56,missing_cities!$R$2:$R$56,"Not Found",0)</f>
        <v>United States</v>
      </c>
      <c r="H2417" t="str">
        <f>_xlfn.XLOOKUP(E2417,missing_cities!$Q$2:$Q$56,missing_cities!$S$2:$S$56,"Not Found",0)</f>
        <v>North America</v>
      </c>
      <c r="I2417" t="s">
        <v>1684</v>
      </c>
      <c r="J2417" s="15">
        <v>0.19</v>
      </c>
      <c r="K2417" s="1">
        <v>45862</v>
      </c>
      <c r="L2417" s="15" t="str">
        <f t="shared" si="74"/>
        <v>9.00-21.00</v>
      </c>
      <c r="M2417" s="16">
        <f t="shared" si="75"/>
        <v>12</v>
      </c>
      <c r="N2417" s="15">
        <v>12.8</v>
      </c>
      <c r="O2417" s="15">
        <v>42</v>
      </c>
      <c r="P2417" t="s">
        <v>29</v>
      </c>
      <c r="Q2417">
        <v>150</v>
      </c>
      <c r="R2417" t="s">
        <v>42</v>
      </c>
      <c r="S2417">
        <v>2018</v>
      </c>
      <c r="T2417" t="s">
        <v>31</v>
      </c>
      <c r="U2417" s="15">
        <v>4.2</v>
      </c>
      <c r="V2417" s="15">
        <v>3</v>
      </c>
      <c r="W2417" t="s">
        <v>23</v>
      </c>
    </row>
    <row r="2418" spans="1:23">
      <c r="A2418" t="s">
        <v>2462</v>
      </c>
      <c r="B2418">
        <v>-23.632054</v>
      </c>
      <c r="C2418" s="15">
        <v>-46.604635999999999</v>
      </c>
      <c r="D2418" s="2" t="s">
        <v>7466</v>
      </c>
      <c r="E2418" s="14" t="s">
        <v>5067</v>
      </c>
      <c r="F2418" s="14" t="e" vm="7">
        <v>#VALUE!</v>
      </c>
      <c r="G2418" s="2" t="str">
        <f>_xlfn.XLOOKUP(E2418,missing_cities!$Q$2:$Q$56,missing_cities!$R$2:$R$56,"Not Found",0)</f>
        <v>Brazil</v>
      </c>
      <c r="H2418" t="str">
        <f>_xlfn.XLOOKUP(E2418,missing_cities!$Q$2:$Q$56,missing_cities!$S$2:$S$56,"Not Found",0)</f>
        <v>South America</v>
      </c>
      <c r="I2418" t="s">
        <v>1684</v>
      </c>
      <c r="J2418" s="15">
        <v>0.14000000000000001</v>
      </c>
      <c r="K2418" s="1">
        <v>45862</v>
      </c>
      <c r="L2418" s="15" t="str">
        <f t="shared" si="74"/>
        <v>9.00-21.00</v>
      </c>
      <c r="M2418" s="16">
        <f t="shared" si="75"/>
        <v>12</v>
      </c>
      <c r="N2418" s="15">
        <v>18.41</v>
      </c>
      <c r="O2418" s="15">
        <v>18</v>
      </c>
      <c r="P2418" t="s">
        <v>29</v>
      </c>
      <c r="Q2418">
        <v>150</v>
      </c>
      <c r="R2418" t="s">
        <v>44</v>
      </c>
      <c r="S2418">
        <v>2013</v>
      </c>
      <c r="T2418" t="s">
        <v>22</v>
      </c>
      <c r="U2418" s="15">
        <v>3.9</v>
      </c>
      <c r="V2418" s="15">
        <v>8</v>
      </c>
      <c r="W2418" t="s">
        <v>23</v>
      </c>
    </row>
    <row r="2419" spans="1:23">
      <c r="A2419" t="s">
        <v>2463</v>
      </c>
      <c r="B2419">
        <v>25.258702</v>
      </c>
      <c r="C2419" s="15">
        <v>55.291192000000002</v>
      </c>
      <c r="D2419" s="2" t="s">
        <v>7467</v>
      </c>
      <c r="E2419" s="14" t="s">
        <v>5076</v>
      </c>
      <c r="F2419" s="14" t="e" vm="10">
        <v>#VALUE!</v>
      </c>
      <c r="G2419" s="2" t="str">
        <f>_xlfn.XLOOKUP(E2419,missing_cities!$Q$2:$Q$56,missing_cities!$R$2:$R$56,"Not Found",0)</f>
        <v>United Arab Emirates</v>
      </c>
      <c r="H2419" t="str">
        <f>_xlfn.XLOOKUP(E2419,missing_cities!$Q$2:$Q$56,missing_cities!$S$2:$S$56,"Not Found",0)</f>
        <v>Asia</v>
      </c>
      <c r="I2419" t="s">
        <v>1684</v>
      </c>
      <c r="J2419" s="15">
        <v>0.1</v>
      </c>
      <c r="K2419" s="1">
        <v>45862</v>
      </c>
      <c r="L2419" s="15" t="str">
        <f t="shared" si="74"/>
        <v>9.00-21.00</v>
      </c>
      <c r="M2419" s="16">
        <f t="shared" si="75"/>
        <v>12</v>
      </c>
      <c r="N2419" s="15">
        <v>13.04</v>
      </c>
      <c r="O2419" s="15">
        <v>62</v>
      </c>
      <c r="P2419" t="s">
        <v>37</v>
      </c>
      <c r="Q2419">
        <v>150</v>
      </c>
      <c r="R2419" t="s">
        <v>26</v>
      </c>
      <c r="S2419">
        <v>2021</v>
      </c>
      <c r="T2419" t="s">
        <v>22</v>
      </c>
      <c r="U2419" s="15">
        <v>3.7</v>
      </c>
      <c r="V2419" s="15">
        <v>6</v>
      </c>
      <c r="W2419" t="s">
        <v>27</v>
      </c>
    </row>
    <row r="2420" spans="1:23">
      <c r="A2420" t="s">
        <v>2464</v>
      </c>
      <c r="B2420">
        <v>13.830033999999999</v>
      </c>
      <c r="C2420" s="15">
        <v>100.43624199999999</v>
      </c>
      <c r="D2420" s="2" t="s">
        <v>7468</v>
      </c>
      <c r="E2420" s="14" t="s">
        <v>5059</v>
      </c>
      <c r="F2420" s="14" t="e" vm="4">
        <v>#VALUE!</v>
      </c>
      <c r="G2420" s="2" t="str">
        <f>_xlfn.XLOOKUP(E2420,missing_cities!$Q$2:$Q$56,missing_cities!$R$2:$R$56,"Not Found",0)</f>
        <v>Thailand</v>
      </c>
      <c r="H2420" t="str">
        <f>_xlfn.XLOOKUP(E2420,missing_cities!$Q$2:$Q$56,missing_cities!$S$2:$S$56,"Not Found",0)</f>
        <v>Asia</v>
      </c>
      <c r="I2420" t="s">
        <v>1684</v>
      </c>
      <c r="J2420" s="15">
        <v>0.34</v>
      </c>
      <c r="K2420" t="s">
        <v>19</v>
      </c>
      <c r="L2420" s="15" t="str">
        <f t="shared" si="74"/>
        <v>9:00-18:00</v>
      </c>
      <c r="M2420" s="16">
        <f t="shared" si="75"/>
        <v>0.37</v>
      </c>
      <c r="N2420" s="15">
        <v>16.5</v>
      </c>
      <c r="O2420" s="15">
        <v>48</v>
      </c>
      <c r="P2420" t="s">
        <v>29</v>
      </c>
      <c r="Q2420">
        <v>350</v>
      </c>
      <c r="R2420" t="s">
        <v>74</v>
      </c>
      <c r="S2420">
        <v>2017</v>
      </c>
      <c r="T2420" t="s">
        <v>22</v>
      </c>
      <c r="U2420" s="15">
        <v>4.8</v>
      </c>
      <c r="V2420" s="15">
        <v>2</v>
      </c>
      <c r="W2420" t="s">
        <v>32</v>
      </c>
    </row>
    <row r="2421" spans="1:23">
      <c r="A2421" t="s">
        <v>2465</v>
      </c>
      <c r="B2421">
        <v>-45.979320999999999</v>
      </c>
      <c r="C2421" s="15">
        <v>128.015637</v>
      </c>
      <c r="D2421" s="2" t="s">
        <v>7469</v>
      </c>
      <c r="E2421" s="14" t="str">
        <f>_xlfn.XLOOKUP(C2421,missing_cities!B:B,missing_cities!C:C,"Not Found",0)</f>
        <v>Error</v>
      </c>
      <c r="F2421" s="14" t="s">
        <v>9987</v>
      </c>
      <c r="G2421" s="2" t="str">
        <f>_xlfn.XLOOKUP(E2421,missing_cities!$Q$2:$Q$56,missing_cities!$R$2:$R$56,"Not Found",0)</f>
        <v>Error</v>
      </c>
      <c r="H2421" t="str">
        <f>_xlfn.XLOOKUP(E2421,missing_cities!$Q$2:$Q$56,missing_cities!$S$2:$S$56,"Not Found",0)</f>
        <v>Error</v>
      </c>
      <c r="I2421" t="s">
        <v>1684</v>
      </c>
      <c r="J2421" s="15">
        <v>0.34</v>
      </c>
      <c r="K2421" t="s">
        <v>34</v>
      </c>
      <c r="L2421" s="15" t="str">
        <f t="shared" si="74"/>
        <v>6:00-22:00</v>
      </c>
      <c r="M2421" s="16">
        <f t="shared" si="75"/>
        <v>0.67</v>
      </c>
      <c r="N2421" s="15">
        <v>11.14</v>
      </c>
      <c r="O2421" s="15">
        <v>78</v>
      </c>
      <c r="P2421" t="s">
        <v>20</v>
      </c>
      <c r="Q2421">
        <v>350</v>
      </c>
      <c r="R2421" t="s">
        <v>40</v>
      </c>
      <c r="S2421">
        <v>2013</v>
      </c>
      <c r="T2421" t="s">
        <v>31</v>
      </c>
      <c r="U2421" s="15">
        <v>4.9000000000000004</v>
      </c>
      <c r="V2421" s="15">
        <v>1</v>
      </c>
      <c r="W2421" t="s">
        <v>23</v>
      </c>
    </row>
    <row r="2422" spans="1:23">
      <c r="A2422" t="s">
        <v>2466</v>
      </c>
      <c r="B2422">
        <v>39.860171999999999</v>
      </c>
      <c r="C2422" s="15">
        <v>116.213982</v>
      </c>
      <c r="D2422" s="2" t="s">
        <v>7470</v>
      </c>
      <c r="E2422" s="14" t="s">
        <v>5071</v>
      </c>
      <c r="F2422" s="14" t="e" vm="9">
        <v>#VALUE!</v>
      </c>
      <c r="G2422" s="2" t="str">
        <f>_xlfn.XLOOKUP(E2422,missing_cities!$Q$2:$Q$56,missing_cities!$R$2:$R$56,"Not Found",0)</f>
        <v>China</v>
      </c>
      <c r="H2422" t="str">
        <f>_xlfn.XLOOKUP(E2422,missing_cities!$Q$2:$Q$56,missing_cities!$S$2:$S$56,"Not Found",0)</f>
        <v>Asia</v>
      </c>
      <c r="I2422" t="s">
        <v>1684</v>
      </c>
      <c r="J2422" s="15">
        <v>0.19</v>
      </c>
      <c r="K2422" t="s">
        <v>34</v>
      </c>
      <c r="L2422" s="15" t="str">
        <f t="shared" si="74"/>
        <v>6:00-22:00</v>
      </c>
      <c r="M2422" s="16">
        <f t="shared" si="75"/>
        <v>0.67</v>
      </c>
      <c r="N2422" s="15">
        <v>4.9400000000000004</v>
      </c>
      <c r="O2422" s="15">
        <v>11</v>
      </c>
      <c r="P2422" t="s">
        <v>39</v>
      </c>
      <c r="Q2422">
        <v>350</v>
      </c>
      <c r="R2422" t="s">
        <v>132</v>
      </c>
      <c r="S2422">
        <v>2012</v>
      </c>
      <c r="T2422" t="s">
        <v>22</v>
      </c>
      <c r="U2422" s="15">
        <v>4.5999999999999996</v>
      </c>
      <c r="V2422" s="15">
        <v>7</v>
      </c>
      <c r="W2422" t="s">
        <v>27</v>
      </c>
    </row>
    <row r="2423" spans="1:23">
      <c r="A2423" t="s">
        <v>2467</v>
      </c>
      <c r="B2423">
        <v>39.849688999999998</v>
      </c>
      <c r="C2423" s="15">
        <v>116.41561</v>
      </c>
      <c r="D2423" s="2" t="s">
        <v>7471</v>
      </c>
      <c r="E2423" s="14" t="s">
        <v>5071</v>
      </c>
      <c r="F2423" s="14" t="e" vm="9">
        <v>#VALUE!</v>
      </c>
      <c r="G2423" s="2" t="str">
        <f>_xlfn.XLOOKUP(E2423,missing_cities!$Q$2:$Q$56,missing_cities!$R$2:$R$56,"Not Found",0)</f>
        <v>China</v>
      </c>
      <c r="H2423" t="str">
        <f>_xlfn.XLOOKUP(E2423,missing_cities!$Q$2:$Q$56,missing_cities!$S$2:$S$56,"Not Found",0)</f>
        <v>Asia</v>
      </c>
      <c r="I2423" t="s">
        <v>1684</v>
      </c>
      <c r="J2423" s="15">
        <v>0.34</v>
      </c>
      <c r="K2423" s="1">
        <v>45862</v>
      </c>
      <c r="L2423" s="15" t="str">
        <f t="shared" si="74"/>
        <v>9.00-21.00</v>
      </c>
      <c r="M2423" s="16">
        <f t="shared" si="75"/>
        <v>12</v>
      </c>
      <c r="N2423" s="15">
        <v>3.07</v>
      </c>
      <c r="O2423" s="15">
        <v>32</v>
      </c>
      <c r="P2423" t="s">
        <v>37</v>
      </c>
      <c r="Q2423">
        <v>50</v>
      </c>
      <c r="R2423" t="s">
        <v>37</v>
      </c>
      <c r="S2423">
        <v>2010</v>
      </c>
      <c r="T2423" t="s">
        <v>22</v>
      </c>
      <c r="U2423" s="15">
        <v>4</v>
      </c>
      <c r="V2423" s="15">
        <v>8</v>
      </c>
      <c r="W2423" t="s">
        <v>23</v>
      </c>
    </row>
    <row r="2424" spans="1:23">
      <c r="A2424" t="s">
        <v>2468</v>
      </c>
      <c r="B2424">
        <v>55.833011999999997</v>
      </c>
      <c r="C2424" s="15">
        <v>37.628191000000001</v>
      </c>
      <c r="D2424" s="2" t="s">
        <v>7472</v>
      </c>
      <c r="E2424" s="14" t="s">
        <v>5052</v>
      </c>
      <c r="F2424" s="14" t="e" vm="2">
        <v>#VALUE!</v>
      </c>
      <c r="G2424" s="2" t="str">
        <f>_xlfn.XLOOKUP(E2424,missing_cities!$Q$2:$Q$56,missing_cities!$R$2:$R$56,"Not Found",0)</f>
        <v>Russia</v>
      </c>
      <c r="H2424" t="str">
        <f>_xlfn.XLOOKUP(E2424,missing_cities!$Q$2:$Q$56,missing_cities!$S$2:$S$56,"Not Found",0)</f>
        <v>Europe</v>
      </c>
      <c r="I2424" t="s">
        <v>1684</v>
      </c>
      <c r="J2424" s="15">
        <v>0.28000000000000003</v>
      </c>
      <c r="K2424" t="s">
        <v>34</v>
      </c>
      <c r="L2424" s="15" t="str">
        <f t="shared" si="74"/>
        <v>6:00-22:00</v>
      </c>
      <c r="M2424" s="16">
        <f t="shared" si="75"/>
        <v>0.67</v>
      </c>
      <c r="N2424" s="15">
        <v>16.29</v>
      </c>
      <c r="O2424" s="15">
        <v>33</v>
      </c>
      <c r="P2424" t="s">
        <v>20</v>
      </c>
      <c r="Q2424">
        <v>150</v>
      </c>
      <c r="R2424" t="s">
        <v>26</v>
      </c>
      <c r="S2424">
        <v>2018</v>
      </c>
      <c r="T2424" t="s">
        <v>31</v>
      </c>
      <c r="U2424" s="15">
        <v>3.2</v>
      </c>
      <c r="V2424" s="15">
        <v>1</v>
      </c>
      <c r="W2424" t="s">
        <v>27</v>
      </c>
    </row>
    <row r="2425" spans="1:23">
      <c r="A2425" t="s">
        <v>2469</v>
      </c>
      <c r="B2425">
        <v>-33.861669999999997</v>
      </c>
      <c r="C2425" s="15">
        <v>151.36604299999999</v>
      </c>
      <c r="D2425" s="2" t="s">
        <v>7473</v>
      </c>
      <c r="E2425" s="14" t="s">
        <v>5069</v>
      </c>
      <c r="F2425" s="14" t="e" vm="8">
        <v>#VALUE!</v>
      </c>
      <c r="G2425" s="2" t="str">
        <f>_xlfn.XLOOKUP(E2425,missing_cities!$Q$2:$Q$56,missing_cities!$R$2:$R$56,"Not Found",0)</f>
        <v>Australia</v>
      </c>
      <c r="H2425" t="str">
        <f>_xlfn.XLOOKUP(E2425,missing_cities!$Q$2:$Q$56,missing_cities!$S$2:$S$56,"Not Found",0)</f>
        <v>Australia</v>
      </c>
      <c r="I2425" t="s">
        <v>1684</v>
      </c>
      <c r="J2425" s="15">
        <v>0.2</v>
      </c>
      <c r="K2425" t="s">
        <v>34</v>
      </c>
      <c r="L2425" s="15" t="str">
        <f t="shared" si="74"/>
        <v>6:00-22:00</v>
      </c>
      <c r="M2425" s="16">
        <f t="shared" si="75"/>
        <v>0.67</v>
      </c>
      <c r="N2425" s="15">
        <v>19.45</v>
      </c>
      <c r="O2425" s="15">
        <v>58</v>
      </c>
      <c r="P2425" t="s">
        <v>39</v>
      </c>
      <c r="Q2425">
        <v>22</v>
      </c>
      <c r="R2425" t="s">
        <v>40</v>
      </c>
      <c r="S2425">
        <v>2010</v>
      </c>
      <c r="T2425" t="s">
        <v>31</v>
      </c>
      <c r="U2425" s="15">
        <v>3.3</v>
      </c>
      <c r="V2425" s="15">
        <v>3</v>
      </c>
      <c r="W2425" t="s">
        <v>23</v>
      </c>
    </row>
    <row r="2426" spans="1:23">
      <c r="A2426" t="s">
        <v>2470</v>
      </c>
      <c r="B2426">
        <v>-33.777467999999999</v>
      </c>
      <c r="C2426" s="15">
        <v>18.519338000000001</v>
      </c>
      <c r="D2426" s="2" t="s">
        <v>7474</v>
      </c>
      <c r="E2426" s="14" t="s">
        <v>5085</v>
      </c>
      <c r="F2426" s="14" t="e" vm="12">
        <v>#VALUE!</v>
      </c>
      <c r="G2426" s="2" t="str">
        <f>_xlfn.XLOOKUP(E2426,missing_cities!$Q$2:$Q$56,missing_cities!$R$2:$R$56,"Not Found",0)</f>
        <v>South Africa</v>
      </c>
      <c r="H2426" t="str">
        <f>_xlfn.XLOOKUP(E2426,missing_cities!$Q$2:$Q$56,missing_cities!$S$2:$S$56,"Not Found",0)</f>
        <v>Africa</v>
      </c>
      <c r="I2426" t="s">
        <v>1684</v>
      </c>
      <c r="J2426" s="15">
        <v>0.38</v>
      </c>
      <c r="K2426" t="s">
        <v>34</v>
      </c>
      <c r="L2426" s="15" t="str">
        <f t="shared" si="74"/>
        <v>6:00-22:00</v>
      </c>
      <c r="M2426" s="16">
        <f t="shared" si="75"/>
        <v>0.67</v>
      </c>
      <c r="N2426" s="15">
        <v>13.57</v>
      </c>
      <c r="O2426" s="15">
        <v>54</v>
      </c>
      <c r="P2426" t="s">
        <v>37</v>
      </c>
      <c r="Q2426">
        <v>22</v>
      </c>
      <c r="R2426" t="s">
        <v>42</v>
      </c>
      <c r="S2426">
        <v>2013</v>
      </c>
      <c r="T2426" t="s">
        <v>31</v>
      </c>
      <c r="U2426" s="15">
        <v>4.3</v>
      </c>
      <c r="V2426" s="15">
        <v>6</v>
      </c>
      <c r="W2426" t="s">
        <v>32</v>
      </c>
    </row>
    <row r="2427" spans="1:23">
      <c r="A2427" t="s">
        <v>2471</v>
      </c>
      <c r="B2427">
        <v>37.618684000000002</v>
      </c>
      <c r="C2427" s="15">
        <v>126.94196700000001</v>
      </c>
      <c r="D2427" s="2" t="s">
        <v>7475</v>
      </c>
      <c r="E2427" s="14" t="s">
        <v>5063</v>
      </c>
      <c r="F2427" s="14" t="e" vm="6">
        <v>#VALUE!</v>
      </c>
      <c r="G2427" s="2" t="str">
        <f>_xlfn.XLOOKUP(E2427,missing_cities!$Q$2:$Q$56,missing_cities!$R$2:$R$56,"Not Found",0)</f>
        <v>South Korea</v>
      </c>
      <c r="H2427" t="str">
        <f>_xlfn.XLOOKUP(E2427,missing_cities!$Q$2:$Q$56,missing_cities!$S$2:$S$56,"Not Found",0)</f>
        <v>Asia</v>
      </c>
      <c r="I2427" t="s">
        <v>1684</v>
      </c>
      <c r="J2427" s="15">
        <v>0.13</v>
      </c>
      <c r="K2427" s="1">
        <v>45862</v>
      </c>
      <c r="L2427" s="15" t="str">
        <f t="shared" si="74"/>
        <v>9.00-21.00</v>
      </c>
      <c r="M2427" s="16">
        <f t="shared" si="75"/>
        <v>12</v>
      </c>
      <c r="N2427" s="15">
        <v>18.62</v>
      </c>
      <c r="O2427" s="15">
        <v>40</v>
      </c>
      <c r="P2427" t="s">
        <v>29</v>
      </c>
      <c r="Q2427">
        <v>350</v>
      </c>
      <c r="R2427" t="s">
        <v>132</v>
      </c>
      <c r="S2427">
        <v>2023</v>
      </c>
      <c r="T2427" t="s">
        <v>31</v>
      </c>
      <c r="U2427" s="15">
        <v>4</v>
      </c>
      <c r="V2427" s="15">
        <v>3</v>
      </c>
      <c r="W2427" t="s">
        <v>23</v>
      </c>
    </row>
    <row r="2428" spans="1:23">
      <c r="A2428" t="s">
        <v>2472</v>
      </c>
      <c r="B2428">
        <v>41.867158000000003</v>
      </c>
      <c r="C2428" s="15">
        <v>-87.622395999999995</v>
      </c>
      <c r="D2428" s="2" t="s">
        <v>7476</v>
      </c>
      <c r="E2428" s="14" t="s">
        <v>5065</v>
      </c>
      <c r="F2428" s="14" t="e" vm="5">
        <v>#VALUE!</v>
      </c>
      <c r="G2428" s="2" t="str">
        <f>_xlfn.XLOOKUP(E2428,missing_cities!$Q$2:$Q$56,missing_cities!$R$2:$R$56,"Not Found",0)</f>
        <v>United States</v>
      </c>
      <c r="H2428" t="str">
        <f>_xlfn.XLOOKUP(E2428,missing_cities!$Q$2:$Q$56,missing_cities!$S$2:$S$56,"Not Found",0)</f>
        <v>North America</v>
      </c>
      <c r="I2428" t="s">
        <v>1684</v>
      </c>
      <c r="J2428" s="15">
        <v>0.25</v>
      </c>
      <c r="K2428" s="1">
        <v>45862</v>
      </c>
      <c r="L2428" s="15" t="str">
        <f t="shared" si="74"/>
        <v>9.00-21.00</v>
      </c>
      <c r="M2428" s="16">
        <f t="shared" si="75"/>
        <v>12</v>
      </c>
      <c r="N2428" s="15">
        <v>9.69</v>
      </c>
      <c r="O2428" s="15">
        <v>70</v>
      </c>
      <c r="P2428" t="s">
        <v>20</v>
      </c>
      <c r="Q2428">
        <v>150</v>
      </c>
      <c r="R2428" t="s">
        <v>48</v>
      </c>
      <c r="S2428">
        <v>2014</v>
      </c>
      <c r="T2428" t="s">
        <v>31</v>
      </c>
      <c r="U2428" s="15">
        <v>4.7</v>
      </c>
      <c r="V2428" s="15">
        <v>10</v>
      </c>
      <c r="W2428" t="s">
        <v>32</v>
      </c>
    </row>
    <row r="2429" spans="1:23">
      <c r="A2429" t="s">
        <v>2473</v>
      </c>
      <c r="B2429">
        <v>-33.877974000000002</v>
      </c>
      <c r="C2429" s="15">
        <v>151.343515</v>
      </c>
      <c r="D2429" s="2" t="s">
        <v>7477</v>
      </c>
      <c r="E2429" s="14" t="s">
        <v>5069</v>
      </c>
      <c r="F2429" s="14" t="e" vm="8">
        <v>#VALUE!</v>
      </c>
      <c r="G2429" s="2" t="str">
        <f>_xlfn.XLOOKUP(E2429,missing_cities!$Q$2:$Q$56,missing_cities!$R$2:$R$56,"Not Found",0)</f>
        <v>Australia</v>
      </c>
      <c r="H2429" t="str">
        <f>_xlfn.XLOOKUP(E2429,missing_cities!$Q$2:$Q$56,missing_cities!$S$2:$S$56,"Not Found",0)</f>
        <v>Australia</v>
      </c>
      <c r="I2429" t="s">
        <v>1684</v>
      </c>
      <c r="J2429" s="15">
        <v>0.4</v>
      </c>
      <c r="K2429" t="s">
        <v>34</v>
      </c>
      <c r="L2429" s="15" t="str">
        <f t="shared" si="74"/>
        <v>6:00-22:00</v>
      </c>
      <c r="M2429" s="16">
        <f t="shared" si="75"/>
        <v>0.67</v>
      </c>
      <c r="N2429" s="15">
        <v>3.47</v>
      </c>
      <c r="O2429" s="15">
        <v>86</v>
      </c>
      <c r="P2429" t="s">
        <v>25</v>
      </c>
      <c r="Q2429">
        <v>150</v>
      </c>
      <c r="R2429" t="s">
        <v>37</v>
      </c>
      <c r="S2429">
        <v>2017</v>
      </c>
      <c r="T2429" t="s">
        <v>22</v>
      </c>
      <c r="U2429" s="15">
        <v>4.0999999999999996</v>
      </c>
      <c r="V2429" s="15">
        <v>3</v>
      </c>
      <c r="W2429" t="s">
        <v>32</v>
      </c>
    </row>
    <row r="2430" spans="1:23">
      <c r="A2430" t="s">
        <v>2474</v>
      </c>
      <c r="B2430">
        <v>55.830540999999997</v>
      </c>
      <c r="C2430" s="15">
        <v>37.622768000000001</v>
      </c>
      <c r="D2430" s="2" t="s">
        <v>7478</v>
      </c>
      <c r="E2430" s="14" t="s">
        <v>5052</v>
      </c>
      <c r="F2430" s="14" t="e" vm="2">
        <v>#VALUE!</v>
      </c>
      <c r="G2430" s="2" t="str">
        <f>_xlfn.XLOOKUP(E2430,missing_cities!$Q$2:$Q$56,missing_cities!$R$2:$R$56,"Not Found",0)</f>
        <v>Russia</v>
      </c>
      <c r="H2430" t="str">
        <f>_xlfn.XLOOKUP(E2430,missing_cities!$Q$2:$Q$56,missing_cities!$S$2:$S$56,"Not Found",0)</f>
        <v>Europe</v>
      </c>
      <c r="I2430" t="s">
        <v>1684</v>
      </c>
      <c r="J2430" s="15">
        <v>0.3</v>
      </c>
      <c r="K2430" t="s">
        <v>34</v>
      </c>
      <c r="L2430" s="15" t="str">
        <f t="shared" si="74"/>
        <v>6:00-22:00</v>
      </c>
      <c r="M2430" s="16">
        <f t="shared" si="75"/>
        <v>0.67</v>
      </c>
      <c r="N2430" s="15">
        <v>13.64</v>
      </c>
      <c r="O2430" s="15">
        <v>47</v>
      </c>
      <c r="P2430" t="s">
        <v>25</v>
      </c>
      <c r="Q2430">
        <v>350</v>
      </c>
      <c r="R2430" t="s">
        <v>48</v>
      </c>
      <c r="S2430">
        <v>2014</v>
      </c>
      <c r="T2430" t="s">
        <v>31</v>
      </c>
      <c r="U2430" s="15">
        <v>3.5</v>
      </c>
      <c r="V2430" s="15">
        <v>7</v>
      </c>
      <c r="W2430" t="s">
        <v>23</v>
      </c>
    </row>
    <row r="2431" spans="1:23">
      <c r="A2431" t="s">
        <v>2475</v>
      </c>
      <c r="B2431">
        <v>41.849505999999998</v>
      </c>
      <c r="C2431" s="15">
        <v>-87.701808</v>
      </c>
      <c r="D2431" s="2" t="s">
        <v>7479</v>
      </c>
      <c r="E2431" s="14" t="s">
        <v>5065</v>
      </c>
      <c r="F2431" s="14" t="e" vm="5">
        <v>#VALUE!</v>
      </c>
      <c r="G2431" s="2" t="str">
        <f>_xlfn.XLOOKUP(E2431,missing_cities!$Q$2:$Q$56,missing_cities!$R$2:$R$56,"Not Found",0)</f>
        <v>United States</v>
      </c>
      <c r="H2431" t="str">
        <f>_xlfn.XLOOKUP(E2431,missing_cities!$Q$2:$Q$56,missing_cities!$S$2:$S$56,"Not Found",0)</f>
        <v>North America</v>
      </c>
      <c r="I2431" t="s">
        <v>1684</v>
      </c>
      <c r="J2431" s="15">
        <v>0.33</v>
      </c>
      <c r="K2431" s="1">
        <v>45862</v>
      </c>
      <c r="L2431" s="15" t="str">
        <f t="shared" si="74"/>
        <v>9.00-21.00</v>
      </c>
      <c r="M2431" s="16">
        <f t="shared" si="75"/>
        <v>12</v>
      </c>
      <c r="N2431" s="15">
        <v>10.32</v>
      </c>
      <c r="O2431" s="15">
        <v>24</v>
      </c>
      <c r="P2431" t="s">
        <v>20</v>
      </c>
      <c r="Q2431">
        <v>150</v>
      </c>
      <c r="R2431" t="s">
        <v>74</v>
      </c>
      <c r="S2431">
        <v>2011</v>
      </c>
      <c r="T2431" t="s">
        <v>22</v>
      </c>
      <c r="U2431" s="15">
        <v>3.6</v>
      </c>
      <c r="V2431" s="15">
        <v>6</v>
      </c>
      <c r="W2431" t="s">
        <v>32</v>
      </c>
    </row>
    <row r="2432" spans="1:23">
      <c r="A2432" t="s">
        <v>2476</v>
      </c>
      <c r="B2432">
        <v>-33.812728999999997</v>
      </c>
      <c r="C2432" s="15">
        <v>18.403441999999998</v>
      </c>
      <c r="D2432" s="2" t="s">
        <v>7480</v>
      </c>
      <c r="E2432" s="14" t="s">
        <v>5085</v>
      </c>
      <c r="F2432" s="14" t="e" vm="12">
        <v>#VALUE!</v>
      </c>
      <c r="G2432" s="2" t="str">
        <f>_xlfn.XLOOKUP(E2432,missing_cities!$Q$2:$Q$56,missing_cities!$R$2:$R$56,"Not Found",0)</f>
        <v>South Africa</v>
      </c>
      <c r="H2432" t="str">
        <f>_xlfn.XLOOKUP(E2432,missing_cities!$Q$2:$Q$56,missing_cities!$S$2:$S$56,"Not Found",0)</f>
        <v>Africa</v>
      </c>
      <c r="I2432" t="s">
        <v>1684</v>
      </c>
      <c r="J2432" s="15">
        <v>0.3</v>
      </c>
      <c r="K2432" s="1">
        <v>45862</v>
      </c>
      <c r="L2432" s="15" t="str">
        <f t="shared" si="74"/>
        <v>9.00-21.00</v>
      </c>
      <c r="M2432" s="16">
        <f t="shared" si="75"/>
        <v>12</v>
      </c>
      <c r="N2432" s="15">
        <v>11.23</v>
      </c>
      <c r="O2432" s="15">
        <v>81</v>
      </c>
      <c r="P2432" t="s">
        <v>20</v>
      </c>
      <c r="Q2432">
        <v>150</v>
      </c>
      <c r="R2432" t="s">
        <v>37</v>
      </c>
      <c r="S2432">
        <v>2020</v>
      </c>
      <c r="T2432" t="s">
        <v>31</v>
      </c>
      <c r="U2432" s="15">
        <v>4.8</v>
      </c>
      <c r="V2432" s="15">
        <v>1</v>
      </c>
      <c r="W2432" t="s">
        <v>27</v>
      </c>
    </row>
    <row r="2433" spans="1:23">
      <c r="A2433" t="s">
        <v>2477</v>
      </c>
      <c r="B2433">
        <v>13.786705</v>
      </c>
      <c r="C2433" s="15">
        <v>100.422589</v>
      </c>
      <c r="D2433" s="2" t="s">
        <v>7481</v>
      </c>
      <c r="E2433" s="14" t="s">
        <v>5059</v>
      </c>
      <c r="F2433" s="14" t="e" vm="4">
        <v>#VALUE!</v>
      </c>
      <c r="G2433" s="2" t="str">
        <f>_xlfn.XLOOKUP(E2433,missing_cities!$Q$2:$Q$56,missing_cities!$R$2:$R$56,"Not Found",0)</f>
        <v>Thailand</v>
      </c>
      <c r="H2433" t="str">
        <f>_xlfn.XLOOKUP(E2433,missing_cities!$Q$2:$Q$56,missing_cities!$S$2:$S$56,"Not Found",0)</f>
        <v>Asia</v>
      </c>
      <c r="I2433" t="s">
        <v>1684</v>
      </c>
      <c r="J2433" s="15">
        <v>0.38</v>
      </c>
      <c r="K2433" t="s">
        <v>34</v>
      </c>
      <c r="L2433" s="15" t="str">
        <f t="shared" si="74"/>
        <v>6:00-22:00</v>
      </c>
      <c r="M2433" s="16">
        <f t="shared" si="75"/>
        <v>0.67</v>
      </c>
      <c r="N2433" s="15">
        <v>7.73</v>
      </c>
      <c r="O2433" s="15">
        <v>51</v>
      </c>
      <c r="P2433" t="s">
        <v>29</v>
      </c>
      <c r="Q2433">
        <v>350</v>
      </c>
      <c r="R2433" t="s">
        <v>46</v>
      </c>
      <c r="S2433">
        <v>2012</v>
      </c>
      <c r="T2433" t="s">
        <v>31</v>
      </c>
      <c r="U2433" s="15">
        <v>4</v>
      </c>
      <c r="V2433" s="15">
        <v>6</v>
      </c>
      <c r="W2433" t="s">
        <v>23</v>
      </c>
    </row>
    <row r="2434" spans="1:23">
      <c r="A2434" t="s">
        <v>2478</v>
      </c>
      <c r="B2434">
        <v>-33.762278000000002</v>
      </c>
      <c r="C2434" s="15">
        <v>151.24860799999999</v>
      </c>
      <c r="D2434" s="2" t="s">
        <v>7482</v>
      </c>
      <c r="E2434" s="14" t="s">
        <v>5069</v>
      </c>
      <c r="F2434" s="14" t="e" vm="8">
        <v>#VALUE!</v>
      </c>
      <c r="G2434" s="2" t="str">
        <f>_xlfn.XLOOKUP(E2434,missing_cities!$Q$2:$Q$56,missing_cities!$R$2:$R$56,"Not Found",0)</f>
        <v>Australia</v>
      </c>
      <c r="H2434" t="str">
        <f>_xlfn.XLOOKUP(E2434,missing_cities!$Q$2:$Q$56,missing_cities!$S$2:$S$56,"Not Found",0)</f>
        <v>Australia</v>
      </c>
      <c r="I2434" t="s">
        <v>1684</v>
      </c>
      <c r="J2434" s="15">
        <v>0.23</v>
      </c>
      <c r="K2434" t="s">
        <v>19</v>
      </c>
      <c r="L2434" s="15" t="str">
        <f t="shared" si="74"/>
        <v>9:00-18:00</v>
      </c>
      <c r="M2434" s="16">
        <f t="shared" si="75"/>
        <v>0.37</v>
      </c>
      <c r="N2434" s="15">
        <v>15.15</v>
      </c>
      <c r="O2434" s="15">
        <v>75</v>
      </c>
      <c r="P2434" t="s">
        <v>39</v>
      </c>
      <c r="Q2434">
        <v>50</v>
      </c>
      <c r="R2434" t="s">
        <v>35</v>
      </c>
      <c r="S2434">
        <v>2023</v>
      </c>
      <c r="T2434" t="s">
        <v>22</v>
      </c>
      <c r="U2434" s="15">
        <v>5</v>
      </c>
      <c r="V2434" s="15">
        <v>4</v>
      </c>
      <c r="W2434" t="s">
        <v>23</v>
      </c>
    </row>
    <row r="2435" spans="1:23">
      <c r="A2435" t="s">
        <v>2479</v>
      </c>
      <c r="B2435">
        <v>52.476956999999999</v>
      </c>
      <c r="C2435" s="15">
        <v>13.397411999999999</v>
      </c>
      <c r="D2435" s="2" t="s">
        <v>7483</v>
      </c>
      <c r="E2435" s="14" t="s">
        <v>5057</v>
      </c>
      <c r="F2435" s="14" t="e" vm="3">
        <v>#VALUE!</v>
      </c>
      <c r="G2435" s="2" t="str">
        <f>_xlfn.XLOOKUP(E2435,missing_cities!$Q$2:$Q$56,missing_cities!$R$2:$R$56,"Not Found",0)</f>
        <v>Germany</v>
      </c>
      <c r="H2435" t="str">
        <f>_xlfn.XLOOKUP(E2435,missing_cities!$Q$2:$Q$56,missing_cities!$S$2:$S$56,"Not Found",0)</f>
        <v>Europe</v>
      </c>
      <c r="I2435" t="s">
        <v>1684</v>
      </c>
      <c r="J2435" s="15">
        <v>0.5</v>
      </c>
      <c r="K2435" t="s">
        <v>34</v>
      </c>
      <c r="L2435" s="15" t="str">
        <f t="shared" ref="L2435:L2498" si="76">IF(ISNUMBER(SEARCH("-",K2435)),K2435,"9.00-21.00")</f>
        <v>6:00-22:00</v>
      </c>
      <c r="M2435" s="16">
        <f t="shared" ref="M2435:M2498" si="77">IF(ISNUMBER(SEARCH("-", L2435)), TEXT(RIGHT(L2435, LEN(L2435) - FIND("-", L2435)), "0.00") - TEXT(LEFT(L2435, FIND("-", L2435)-1), "0.00"), "")</f>
        <v>0.67</v>
      </c>
      <c r="N2435" s="15">
        <v>1.76</v>
      </c>
      <c r="O2435" s="15">
        <v>51</v>
      </c>
      <c r="P2435" t="s">
        <v>20</v>
      </c>
      <c r="Q2435">
        <v>50</v>
      </c>
      <c r="R2435" t="s">
        <v>76</v>
      </c>
      <c r="S2435">
        <v>2012</v>
      </c>
      <c r="T2435" t="s">
        <v>31</v>
      </c>
      <c r="U2435" s="15">
        <v>3.6</v>
      </c>
      <c r="V2435" s="15">
        <v>9</v>
      </c>
      <c r="W2435" t="s">
        <v>23</v>
      </c>
    </row>
    <row r="2436" spans="1:23">
      <c r="A2436" t="s">
        <v>2480</v>
      </c>
      <c r="B2436">
        <v>19.034272999999999</v>
      </c>
      <c r="C2436" s="15">
        <v>72.856091000000006</v>
      </c>
      <c r="D2436" s="2" t="s">
        <v>7484</v>
      </c>
      <c r="E2436" s="14" t="s">
        <v>5079</v>
      </c>
      <c r="F2436" s="14" t="e" vm="11">
        <v>#VALUE!</v>
      </c>
      <c r="G2436" s="2" t="str">
        <f>_xlfn.XLOOKUP(E2436,missing_cities!$Q$2:$Q$56,missing_cities!$R$2:$R$56,"Not Found",0)</f>
        <v>India</v>
      </c>
      <c r="H2436" t="str">
        <f>_xlfn.XLOOKUP(E2436,missing_cities!$Q$2:$Q$56,missing_cities!$S$2:$S$56,"Not Found",0)</f>
        <v>Asia</v>
      </c>
      <c r="I2436" t="s">
        <v>1684</v>
      </c>
      <c r="J2436" s="15">
        <v>0.36</v>
      </c>
      <c r="K2436" t="s">
        <v>34</v>
      </c>
      <c r="L2436" s="15" t="str">
        <f t="shared" si="76"/>
        <v>6:00-22:00</v>
      </c>
      <c r="M2436" s="16">
        <f t="shared" si="77"/>
        <v>0.67</v>
      </c>
      <c r="N2436" s="15">
        <v>19.95</v>
      </c>
      <c r="O2436" s="15">
        <v>47</v>
      </c>
      <c r="P2436" t="s">
        <v>25</v>
      </c>
      <c r="Q2436">
        <v>350</v>
      </c>
      <c r="R2436" t="s">
        <v>21</v>
      </c>
      <c r="S2436">
        <v>2018</v>
      </c>
      <c r="T2436" t="s">
        <v>22</v>
      </c>
      <c r="U2436" s="15">
        <v>4.5999999999999996</v>
      </c>
      <c r="V2436" s="15">
        <v>9</v>
      </c>
      <c r="W2436" t="s">
        <v>27</v>
      </c>
    </row>
    <row r="2437" spans="1:23">
      <c r="A2437" t="s">
        <v>2481</v>
      </c>
      <c r="B2437">
        <v>37.617477000000001</v>
      </c>
      <c r="C2437" s="15">
        <v>126.976838</v>
      </c>
      <c r="D2437" s="2" t="s">
        <v>7485</v>
      </c>
      <c r="E2437" s="14" t="s">
        <v>5063</v>
      </c>
      <c r="F2437" s="14" t="e" vm="6">
        <v>#VALUE!</v>
      </c>
      <c r="G2437" s="2" t="str">
        <f>_xlfn.XLOOKUP(E2437,missing_cities!$Q$2:$Q$56,missing_cities!$R$2:$R$56,"Not Found",0)</f>
        <v>South Korea</v>
      </c>
      <c r="H2437" t="str">
        <f>_xlfn.XLOOKUP(E2437,missing_cities!$Q$2:$Q$56,missing_cities!$S$2:$S$56,"Not Found",0)</f>
        <v>Asia</v>
      </c>
      <c r="I2437" t="s">
        <v>1684</v>
      </c>
      <c r="J2437" s="15">
        <v>0.24</v>
      </c>
      <c r="K2437" t="s">
        <v>34</v>
      </c>
      <c r="L2437" s="15" t="str">
        <f t="shared" si="76"/>
        <v>6:00-22:00</v>
      </c>
      <c r="M2437" s="16">
        <f t="shared" si="77"/>
        <v>0.67</v>
      </c>
      <c r="N2437" s="15">
        <v>1.06</v>
      </c>
      <c r="O2437" s="15">
        <v>11</v>
      </c>
      <c r="P2437" t="s">
        <v>39</v>
      </c>
      <c r="Q2437">
        <v>50</v>
      </c>
      <c r="R2437" t="s">
        <v>30</v>
      </c>
      <c r="S2437">
        <v>2013</v>
      </c>
      <c r="T2437" t="s">
        <v>22</v>
      </c>
      <c r="U2437" s="15">
        <v>3.4</v>
      </c>
      <c r="V2437" s="15">
        <v>5</v>
      </c>
      <c r="W2437" t="s">
        <v>23</v>
      </c>
    </row>
    <row r="2438" spans="1:23">
      <c r="A2438" t="s">
        <v>2482</v>
      </c>
      <c r="B2438">
        <v>18.925139999999999</v>
      </c>
      <c r="C2438" s="15">
        <v>72.813740999999993</v>
      </c>
      <c r="D2438" s="2" t="s">
        <v>7486</v>
      </c>
      <c r="E2438" s="14" t="s">
        <v>5079</v>
      </c>
      <c r="F2438" s="14" t="e" vm="11">
        <v>#VALUE!</v>
      </c>
      <c r="G2438" s="2" t="str">
        <f>_xlfn.XLOOKUP(E2438,missing_cities!$Q$2:$Q$56,missing_cities!$R$2:$R$56,"Not Found",0)</f>
        <v>India</v>
      </c>
      <c r="H2438" t="str">
        <f>_xlfn.XLOOKUP(E2438,missing_cities!$Q$2:$Q$56,missing_cities!$S$2:$S$56,"Not Found",0)</f>
        <v>Asia</v>
      </c>
      <c r="I2438" t="s">
        <v>1684</v>
      </c>
      <c r="J2438" s="15">
        <v>0.27</v>
      </c>
      <c r="K2438" t="s">
        <v>19</v>
      </c>
      <c r="L2438" s="15" t="str">
        <f t="shared" si="76"/>
        <v>9:00-18:00</v>
      </c>
      <c r="M2438" s="16">
        <f t="shared" si="77"/>
        <v>0.37</v>
      </c>
      <c r="N2438" s="15">
        <v>3.19</v>
      </c>
      <c r="O2438" s="15">
        <v>88</v>
      </c>
      <c r="P2438" t="s">
        <v>37</v>
      </c>
      <c r="Q2438">
        <v>350</v>
      </c>
      <c r="R2438" t="s">
        <v>67</v>
      </c>
      <c r="S2438">
        <v>2015</v>
      </c>
      <c r="T2438" t="s">
        <v>31</v>
      </c>
      <c r="U2438" s="15">
        <v>3</v>
      </c>
      <c r="V2438" s="15">
        <v>7</v>
      </c>
      <c r="W2438" t="s">
        <v>23</v>
      </c>
    </row>
    <row r="2439" spans="1:23">
      <c r="A2439" t="s">
        <v>2483</v>
      </c>
      <c r="B2439">
        <v>41.889071999999999</v>
      </c>
      <c r="C2439" s="15">
        <v>-87.700143999999995</v>
      </c>
      <c r="D2439" s="2" t="s">
        <v>7487</v>
      </c>
      <c r="E2439" s="14" t="s">
        <v>5065</v>
      </c>
      <c r="F2439" s="14" t="e" vm="5">
        <v>#VALUE!</v>
      </c>
      <c r="G2439" s="2" t="str">
        <f>_xlfn.XLOOKUP(E2439,missing_cities!$Q$2:$Q$56,missing_cities!$R$2:$R$56,"Not Found",0)</f>
        <v>United States</v>
      </c>
      <c r="H2439" t="str">
        <f>_xlfn.XLOOKUP(E2439,missing_cities!$Q$2:$Q$56,missing_cities!$S$2:$S$56,"Not Found",0)</f>
        <v>North America</v>
      </c>
      <c r="I2439" t="s">
        <v>1684</v>
      </c>
      <c r="J2439" s="15">
        <v>0.33</v>
      </c>
      <c r="K2439" t="s">
        <v>19</v>
      </c>
      <c r="L2439" s="15" t="str">
        <f t="shared" si="76"/>
        <v>9:00-18:00</v>
      </c>
      <c r="M2439" s="16">
        <f t="shared" si="77"/>
        <v>0.37</v>
      </c>
      <c r="N2439" s="15">
        <v>12.13</v>
      </c>
      <c r="O2439" s="15">
        <v>77</v>
      </c>
      <c r="P2439" t="s">
        <v>29</v>
      </c>
      <c r="Q2439">
        <v>50</v>
      </c>
      <c r="R2439" t="s">
        <v>30</v>
      </c>
      <c r="S2439">
        <v>2023</v>
      </c>
      <c r="T2439" t="s">
        <v>22</v>
      </c>
      <c r="U2439" s="15">
        <v>3.3</v>
      </c>
      <c r="V2439" s="15">
        <v>7</v>
      </c>
      <c r="W2439" t="s">
        <v>32</v>
      </c>
    </row>
    <row r="2440" spans="1:23">
      <c r="A2440" t="s">
        <v>2484</v>
      </c>
      <c r="B2440">
        <v>33.129826999999999</v>
      </c>
      <c r="C2440" s="15">
        <v>-16.659355999999999</v>
      </c>
      <c r="D2440" s="2" t="s">
        <v>7488</v>
      </c>
      <c r="E2440" s="14" t="str">
        <f>_xlfn.XLOOKUP(C2440,missing_cities!B:B,missing_cities!C:C,"Not Found",0)</f>
        <v>Error</v>
      </c>
      <c r="F2440" s="14" t="s">
        <v>9987</v>
      </c>
      <c r="G2440" s="2" t="str">
        <f>_xlfn.XLOOKUP(E2440,missing_cities!$Q$2:$Q$56,missing_cities!$R$2:$R$56,"Not Found",0)</f>
        <v>Error</v>
      </c>
      <c r="H2440" t="str">
        <f>_xlfn.XLOOKUP(E2440,missing_cities!$Q$2:$Q$56,missing_cities!$S$2:$S$56,"Not Found",0)</f>
        <v>Error</v>
      </c>
      <c r="I2440" t="s">
        <v>1684</v>
      </c>
      <c r="J2440" s="15">
        <v>0.31</v>
      </c>
      <c r="K2440" t="s">
        <v>34</v>
      </c>
      <c r="L2440" s="15" t="str">
        <f t="shared" si="76"/>
        <v>6:00-22:00</v>
      </c>
      <c r="M2440" s="16">
        <f t="shared" si="77"/>
        <v>0.67</v>
      </c>
      <c r="N2440" s="15">
        <v>11.07</v>
      </c>
      <c r="O2440" s="15">
        <v>27</v>
      </c>
      <c r="P2440" t="s">
        <v>25</v>
      </c>
      <c r="Q2440">
        <v>350</v>
      </c>
      <c r="R2440" t="s">
        <v>30</v>
      </c>
      <c r="S2440">
        <v>2018</v>
      </c>
      <c r="T2440" t="s">
        <v>31</v>
      </c>
      <c r="U2440" s="15">
        <v>3.3</v>
      </c>
      <c r="V2440" s="15">
        <v>1</v>
      </c>
      <c r="W2440" t="s">
        <v>32</v>
      </c>
    </row>
    <row r="2441" spans="1:23">
      <c r="A2441" t="s">
        <v>2485</v>
      </c>
      <c r="B2441">
        <v>-33.769983000000003</v>
      </c>
      <c r="C2441" s="15">
        <v>151.29247699999999</v>
      </c>
      <c r="D2441" s="2" t="s">
        <v>7489</v>
      </c>
      <c r="E2441" s="14" t="s">
        <v>5069</v>
      </c>
      <c r="F2441" s="14" t="e" vm="8">
        <v>#VALUE!</v>
      </c>
      <c r="G2441" s="2" t="str">
        <f>_xlfn.XLOOKUP(E2441,missing_cities!$Q$2:$Q$56,missing_cities!$R$2:$R$56,"Not Found",0)</f>
        <v>Australia</v>
      </c>
      <c r="H2441" t="str">
        <f>_xlfn.XLOOKUP(E2441,missing_cities!$Q$2:$Q$56,missing_cities!$S$2:$S$56,"Not Found",0)</f>
        <v>Australia</v>
      </c>
      <c r="I2441" t="s">
        <v>1684</v>
      </c>
      <c r="J2441" s="15">
        <v>0.49</v>
      </c>
      <c r="K2441" t="s">
        <v>19</v>
      </c>
      <c r="L2441" s="15" t="str">
        <f t="shared" si="76"/>
        <v>9:00-18:00</v>
      </c>
      <c r="M2441" s="16">
        <f t="shared" si="77"/>
        <v>0.37</v>
      </c>
      <c r="N2441" s="15">
        <v>0.68</v>
      </c>
      <c r="O2441" s="15">
        <v>92</v>
      </c>
      <c r="P2441" t="s">
        <v>20</v>
      </c>
      <c r="Q2441">
        <v>22</v>
      </c>
      <c r="R2441" t="s">
        <v>37</v>
      </c>
      <c r="S2441">
        <v>2016</v>
      </c>
      <c r="T2441" t="s">
        <v>22</v>
      </c>
      <c r="U2441" s="15">
        <v>4</v>
      </c>
      <c r="V2441" s="15">
        <v>1</v>
      </c>
      <c r="W2441" t="s">
        <v>23</v>
      </c>
    </row>
    <row r="2442" spans="1:23">
      <c r="A2442" t="s">
        <v>2486</v>
      </c>
      <c r="B2442">
        <v>39.964342000000002</v>
      </c>
      <c r="C2442" s="15">
        <v>116.392444</v>
      </c>
      <c r="D2442" s="2" t="s">
        <v>7490</v>
      </c>
      <c r="E2442" s="14" t="s">
        <v>5071</v>
      </c>
      <c r="F2442" s="14" t="e" vm="9">
        <v>#VALUE!</v>
      </c>
      <c r="G2442" s="2" t="str">
        <f>_xlfn.XLOOKUP(E2442,missing_cities!$Q$2:$Q$56,missing_cities!$R$2:$R$56,"Not Found",0)</f>
        <v>China</v>
      </c>
      <c r="H2442" t="str">
        <f>_xlfn.XLOOKUP(E2442,missing_cities!$Q$2:$Q$56,missing_cities!$S$2:$S$56,"Not Found",0)</f>
        <v>Asia</v>
      </c>
      <c r="I2442" t="s">
        <v>1684</v>
      </c>
      <c r="J2442" s="15">
        <v>0.42</v>
      </c>
      <c r="K2442" s="1">
        <v>45862</v>
      </c>
      <c r="L2442" s="15" t="str">
        <f t="shared" si="76"/>
        <v>9.00-21.00</v>
      </c>
      <c r="M2442" s="16">
        <f t="shared" si="77"/>
        <v>12</v>
      </c>
      <c r="N2442" s="15">
        <v>1.31</v>
      </c>
      <c r="O2442" s="15">
        <v>59</v>
      </c>
      <c r="P2442" t="s">
        <v>25</v>
      </c>
      <c r="Q2442">
        <v>50</v>
      </c>
      <c r="R2442" t="s">
        <v>74</v>
      </c>
      <c r="S2442">
        <v>2021</v>
      </c>
      <c r="T2442" t="s">
        <v>31</v>
      </c>
      <c r="U2442" s="15">
        <v>3.6</v>
      </c>
      <c r="V2442" s="15">
        <v>5</v>
      </c>
      <c r="W2442" t="s">
        <v>27</v>
      </c>
    </row>
    <row r="2443" spans="1:23">
      <c r="A2443" t="s">
        <v>2487</v>
      </c>
      <c r="B2443">
        <v>19.015867</v>
      </c>
      <c r="C2443" s="15">
        <v>72.895599000000004</v>
      </c>
      <c r="D2443" s="2" t="s">
        <v>7491</v>
      </c>
      <c r="E2443" s="14" t="s">
        <v>5079</v>
      </c>
      <c r="F2443" s="14" t="e" vm="11">
        <v>#VALUE!</v>
      </c>
      <c r="G2443" s="2" t="str">
        <f>_xlfn.XLOOKUP(E2443,missing_cities!$Q$2:$Q$56,missing_cities!$R$2:$R$56,"Not Found",0)</f>
        <v>India</v>
      </c>
      <c r="H2443" t="str">
        <f>_xlfn.XLOOKUP(E2443,missing_cities!$Q$2:$Q$56,missing_cities!$S$2:$S$56,"Not Found",0)</f>
        <v>Asia</v>
      </c>
      <c r="I2443" t="s">
        <v>1684</v>
      </c>
      <c r="J2443" s="15">
        <v>0.33</v>
      </c>
      <c r="K2443" t="s">
        <v>34</v>
      </c>
      <c r="L2443" s="15" t="str">
        <f t="shared" si="76"/>
        <v>6:00-22:00</v>
      </c>
      <c r="M2443" s="16">
        <f t="shared" si="77"/>
        <v>0.67</v>
      </c>
      <c r="N2443" s="15">
        <v>10.67</v>
      </c>
      <c r="O2443" s="15">
        <v>25</v>
      </c>
      <c r="P2443" t="s">
        <v>39</v>
      </c>
      <c r="Q2443">
        <v>50</v>
      </c>
      <c r="R2443" t="s">
        <v>48</v>
      </c>
      <c r="S2443">
        <v>2012</v>
      </c>
      <c r="T2443" t="s">
        <v>22</v>
      </c>
      <c r="U2443" s="15">
        <v>3.6</v>
      </c>
      <c r="V2443" s="15">
        <v>1</v>
      </c>
      <c r="W2443" t="s">
        <v>32</v>
      </c>
    </row>
    <row r="2444" spans="1:23">
      <c r="A2444" t="s">
        <v>2488</v>
      </c>
      <c r="B2444">
        <v>55.720675999999997</v>
      </c>
      <c r="C2444" s="15">
        <v>37.524602000000002</v>
      </c>
      <c r="D2444" s="2" t="s">
        <v>7492</v>
      </c>
      <c r="E2444" s="14" t="s">
        <v>5052</v>
      </c>
      <c r="F2444" s="14" t="e" vm="2">
        <v>#VALUE!</v>
      </c>
      <c r="G2444" s="2" t="str">
        <f>_xlfn.XLOOKUP(E2444,missing_cities!$Q$2:$Q$56,missing_cities!$R$2:$R$56,"Not Found",0)</f>
        <v>Russia</v>
      </c>
      <c r="H2444" t="str">
        <f>_xlfn.XLOOKUP(E2444,missing_cities!$Q$2:$Q$56,missing_cities!$S$2:$S$56,"Not Found",0)</f>
        <v>Europe</v>
      </c>
      <c r="I2444" t="s">
        <v>1684</v>
      </c>
      <c r="J2444" s="15">
        <v>0.17</v>
      </c>
      <c r="K2444" t="s">
        <v>34</v>
      </c>
      <c r="L2444" s="15" t="str">
        <f t="shared" si="76"/>
        <v>6:00-22:00</v>
      </c>
      <c r="M2444" s="16">
        <f t="shared" si="77"/>
        <v>0.67</v>
      </c>
      <c r="N2444" s="15">
        <v>3.55</v>
      </c>
      <c r="O2444" s="15">
        <v>34</v>
      </c>
      <c r="P2444" t="s">
        <v>39</v>
      </c>
      <c r="Q2444">
        <v>22</v>
      </c>
      <c r="R2444" t="s">
        <v>26</v>
      </c>
      <c r="S2444">
        <v>2022</v>
      </c>
      <c r="T2444" t="s">
        <v>22</v>
      </c>
      <c r="U2444" s="15">
        <v>3.4</v>
      </c>
      <c r="V2444" s="15">
        <v>7</v>
      </c>
      <c r="W2444" t="s">
        <v>23</v>
      </c>
    </row>
    <row r="2445" spans="1:23">
      <c r="A2445" t="s">
        <v>2489</v>
      </c>
      <c r="B2445">
        <v>-23.681795000000001</v>
      </c>
      <c r="C2445" s="15">
        <v>-46.599843</v>
      </c>
      <c r="D2445" s="2" t="s">
        <v>7493</v>
      </c>
      <c r="E2445" s="14" t="s">
        <v>5067</v>
      </c>
      <c r="F2445" s="14" t="e" vm="7">
        <v>#VALUE!</v>
      </c>
      <c r="G2445" s="2" t="str">
        <f>_xlfn.XLOOKUP(E2445,missing_cities!$Q$2:$Q$56,missing_cities!$R$2:$R$56,"Not Found",0)</f>
        <v>Brazil</v>
      </c>
      <c r="H2445" t="str">
        <f>_xlfn.XLOOKUP(E2445,missing_cities!$Q$2:$Q$56,missing_cities!$S$2:$S$56,"Not Found",0)</f>
        <v>South America</v>
      </c>
      <c r="I2445" t="s">
        <v>1684</v>
      </c>
      <c r="J2445" s="15">
        <v>0.18</v>
      </c>
      <c r="K2445" t="s">
        <v>19</v>
      </c>
      <c r="L2445" s="15" t="str">
        <f t="shared" si="76"/>
        <v>9:00-18:00</v>
      </c>
      <c r="M2445" s="16">
        <f t="shared" si="77"/>
        <v>0.37</v>
      </c>
      <c r="N2445" s="15">
        <v>4.57</v>
      </c>
      <c r="O2445" s="15">
        <v>29</v>
      </c>
      <c r="P2445" t="s">
        <v>39</v>
      </c>
      <c r="Q2445">
        <v>50</v>
      </c>
      <c r="R2445" t="s">
        <v>46</v>
      </c>
      <c r="S2445">
        <v>2021</v>
      </c>
      <c r="T2445" t="s">
        <v>22</v>
      </c>
      <c r="U2445" s="15">
        <v>3.7</v>
      </c>
      <c r="V2445" s="15">
        <v>6</v>
      </c>
      <c r="W2445" t="s">
        <v>32</v>
      </c>
    </row>
    <row r="2446" spans="1:23">
      <c r="A2446" t="s">
        <v>2490</v>
      </c>
      <c r="B2446">
        <v>27.867645</v>
      </c>
      <c r="C2446" s="15">
        <v>-156.39354599999999</v>
      </c>
      <c r="D2446" s="2" t="s">
        <v>7494</v>
      </c>
      <c r="E2446" s="14" t="str">
        <f>_xlfn.XLOOKUP(C2446,missing_cities!B:B,missing_cities!C:C,"Not Found",0)</f>
        <v>Error</v>
      </c>
      <c r="F2446" s="14" t="s">
        <v>9987</v>
      </c>
      <c r="G2446" s="2" t="str">
        <f>_xlfn.XLOOKUP(E2446,missing_cities!$Q$2:$Q$56,missing_cities!$R$2:$R$56,"Not Found",0)</f>
        <v>Error</v>
      </c>
      <c r="H2446" t="str">
        <f>_xlfn.XLOOKUP(E2446,missing_cities!$Q$2:$Q$56,missing_cities!$S$2:$S$56,"Not Found",0)</f>
        <v>Error</v>
      </c>
      <c r="I2446" t="s">
        <v>1684</v>
      </c>
      <c r="J2446" s="15">
        <v>0.17</v>
      </c>
      <c r="K2446" t="s">
        <v>19</v>
      </c>
      <c r="L2446" s="15" t="str">
        <f t="shared" si="76"/>
        <v>9:00-18:00</v>
      </c>
      <c r="M2446" s="16">
        <f t="shared" si="77"/>
        <v>0.37</v>
      </c>
      <c r="N2446" s="15">
        <v>13.64</v>
      </c>
      <c r="O2446" s="15">
        <v>56</v>
      </c>
      <c r="P2446" t="s">
        <v>29</v>
      </c>
      <c r="Q2446">
        <v>350</v>
      </c>
      <c r="R2446" t="s">
        <v>48</v>
      </c>
      <c r="S2446">
        <v>2014</v>
      </c>
      <c r="T2446" t="s">
        <v>31</v>
      </c>
      <c r="U2446" s="15">
        <v>3.6</v>
      </c>
      <c r="V2446" s="15">
        <v>7</v>
      </c>
      <c r="W2446" t="s">
        <v>23</v>
      </c>
    </row>
    <row r="2447" spans="1:23">
      <c r="A2447" t="s">
        <v>2491</v>
      </c>
      <c r="B2447">
        <v>-33.889428000000002</v>
      </c>
      <c r="C2447" s="15">
        <v>18.580431000000001</v>
      </c>
      <c r="D2447" s="2" t="s">
        <v>7495</v>
      </c>
      <c r="E2447" s="14" t="s">
        <v>5085</v>
      </c>
      <c r="F2447" s="14" t="e" vm="12">
        <v>#VALUE!</v>
      </c>
      <c r="G2447" s="2" t="str">
        <f>_xlfn.XLOOKUP(E2447,missing_cities!$Q$2:$Q$56,missing_cities!$R$2:$R$56,"Not Found",0)</f>
        <v>South Africa</v>
      </c>
      <c r="H2447" t="str">
        <f>_xlfn.XLOOKUP(E2447,missing_cities!$Q$2:$Q$56,missing_cities!$S$2:$S$56,"Not Found",0)</f>
        <v>Africa</v>
      </c>
      <c r="I2447" t="s">
        <v>1684</v>
      </c>
      <c r="J2447" s="15">
        <v>0.38</v>
      </c>
      <c r="K2447" s="1">
        <v>45862</v>
      </c>
      <c r="L2447" s="15" t="str">
        <f t="shared" si="76"/>
        <v>9.00-21.00</v>
      </c>
      <c r="M2447" s="16">
        <f t="shared" si="77"/>
        <v>12</v>
      </c>
      <c r="N2447" s="15">
        <v>11.37</v>
      </c>
      <c r="O2447" s="15">
        <v>31</v>
      </c>
      <c r="P2447" t="s">
        <v>20</v>
      </c>
      <c r="Q2447">
        <v>50</v>
      </c>
      <c r="R2447" t="s">
        <v>37</v>
      </c>
      <c r="S2447">
        <v>2022</v>
      </c>
      <c r="T2447" t="s">
        <v>31</v>
      </c>
      <c r="U2447" s="15">
        <v>4.5</v>
      </c>
      <c r="V2447" s="15">
        <v>3</v>
      </c>
      <c r="W2447" t="s">
        <v>23</v>
      </c>
    </row>
    <row r="2448" spans="1:23">
      <c r="A2448" t="s">
        <v>2492</v>
      </c>
      <c r="B2448">
        <v>37.784671000000003</v>
      </c>
      <c r="C2448" s="15">
        <v>-122.424967</v>
      </c>
      <c r="D2448" s="2" t="s">
        <v>7496</v>
      </c>
      <c r="E2448" s="14" t="s">
        <v>5061</v>
      </c>
      <c r="F2448" s="14" t="e" vm="5">
        <v>#VALUE!</v>
      </c>
      <c r="G2448" s="2" t="str">
        <f>_xlfn.XLOOKUP(E2448,missing_cities!$Q$2:$Q$56,missing_cities!$R$2:$R$56,"Not Found",0)</f>
        <v>United States</v>
      </c>
      <c r="H2448" t="str">
        <f>_xlfn.XLOOKUP(E2448,missing_cities!$Q$2:$Q$56,missing_cities!$S$2:$S$56,"Not Found",0)</f>
        <v>North America</v>
      </c>
      <c r="I2448" t="s">
        <v>1684</v>
      </c>
      <c r="J2448" s="15">
        <v>0.23</v>
      </c>
      <c r="K2448" s="1">
        <v>45862</v>
      </c>
      <c r="L2448" s="15" t="str">
        <f t="shared" si="76"/>
        <v>9.00-21.00</v>
      </c>
      <c r="M2448" s="16">
        <f t="shared" si="77"/>
        <v>12</v>
      </c>
      <c r="N2448" s="15">
        <v>7.49</v>
      </c>
      <c r="O2448" s="15">
        <v>66</v>
      </c>
      <c r="P2448" t="s">
        <v>20</v>
      </c>
      <c r="Q2448">
        <v>50</v>
      </c>
      <c r="R2448" t="s">
        <v>42</v>
      </c>
      <c r="S2448">
        <v>2021</v>
      </c>
      <c r="T2448" t="s">
        <v>22</v>
      </c>
      <c r="U2448" s="15">
        <v>3.3</v>
      </c>
      <c r="V2448" s="15">
        <v>6</v>
      </c>
      <c r="W2448" t="s">
        <v>23</v>
      </c>
    </row>
    <row r="2449" spans="1:23">
      <c r="A2449" t="s">
        <v>2493</v>
      </c>
      <c r="B2449">
        <v>55.789526000000002</v>
      </c>
      <c r="C2449" s="15">
        <v>37.610672000000001</v>
      </c>
      <c r="D2449" s="2" t="s">
        <v>7497</v>
      </c>
      <c r="E2449" s="14" t="s">
        <v>5052</v>
      </c>
      <c r="F2449" s="14" t="e" vm="2">
        <v>#VALUE!</v>
      </c>
      <c r="G2449" s="2" t="str">
        <f>_xlfn.XLOOKUP(E2449,missing_cities!$Q$2:$Q$56,missing_cities!$R$2:$R$56,"Not Found",0)</f>
        <v>Russia</v>
      </c>
      <c r="H2449" t="str">
        <f>_xlfn.XLOOKUP(E2449,missing_cities!$Q$2:$Q$56,missing_cities!$S$2:$S$56,"Not Found",0)</f>
        <v>Europe</v>
      </c>
      <c r="I2449" t="s">
        <v>1684</v>
      </c>
      <c r="J2449" s="15">
        <v>0.44</v>
      </c>
      <c r="K2449" s="1">
        <v>45862</v>
      </c>
      <c r="L2449" s="15" t="str">
        <f t="shared" si="76"/>
        <v>9.00-21.00</v>
      </c>
      <c r="M2449" s="16">
        <f t="shared" si="77"/>
        <v>12</v>
      </c>
      <c r="N2449" s="15">
        <v>1.22</v>
      </c>
      <c r="O2449" s="15">
        <v>51</v>
      </c>
      <c r="P2449" t="s">
        <v>20</v>
      </c>
      <c r="Q2449">
        <v>150</v>
      </c>
      <c r="R2449" t="s">
        <v>42</v>
      </c>
      <c r="S2449">
        <v>2016</v>
      </c>
      <c r="T2449" t="s">
        <v>22</v>
      </c>
      <c r="U2449" s="15">
        <v>3.7</v>
      </c>
      <c r="V2449" s="15">
        <v>1</v>
      </c>
      <c r="W2449" t="s">
        <v>32</v>
      </c>
    </row>
    <row r="2450" spans="1:23">
      <c r="A2450" t="s">
        <v>2494</v>
      </c>
      <c r="B2450">
        <v>39.989834000000002</v>
      </c>
      <c r="C2450" s="15">
        <v>116.388558</v>
      </c>
      <c r="D2450" s="2" t="s">
        <v>7498</v>
      </c>
      <c r="E2450" s="14" t="s">
        <v>5071</v>
      </c>
      <c r="F2450" s="14" t="e" vm="9">
        <v>#VALUE!</v>
      </c>
      <c r="G2450" s="2" t="str">
        <f>_xlfn.XLOOKUP(E2450,missing_cities!$Q$2:$Q$56,missing_cities!$R$2:$R$56,"Not Found",0)</f>
        <v>China</v>
      </c>
      <c r="H2450" t="str">
        <f>_xlfn.XLOOKUP(E2450,missing_cities!$Q$2:$Q$56,missing_cities!$S$2:$S$56,"Not Found",0)</f>
        <v>Asia</v>
      </c>
      <c r="I2450" t="s">
        <v>1684</v>
      </c>
      <c r="J2450" s="15">
        <v>0.28000000000000003</v>
      </c>
      <c r="K2450" t="s">
        <v>19</v>
      </c>
      <c r="L2450" s="15" t="str">
        <f t="shared" si="76"/>
        <v>9:00-18:00</v>
      </c>
      <c r="M2450" s="16">
        <f t="shared" si="77"/>
        <v>0.37</v>
      </c>
      <c r="N2450" s="15">
        <v>16.68</v>
      </c>
      <c r="O2450" s="15">
        <v>40</v>
      </c>
      <c r="P2450" t="s">
        <v>29</v>
      </c>
      <c r="Q2450">
        <v>50</v>
      </c>
      <c r="R2450" t="s">
        <v>37</v>
      </c>
      <c r="S2450">
        <v>2013</v>
      </c>
      <c r="T2450" t="s">
        <v>31</v>
      </c>
      <c r="U2450" s="15">
        <v>4.8</v>
      </c>
      <c r="V2450" s="15">
        <v>7</v>
      </c>
      <c r="W2450" t="s">
        <v>32</v>
      </c>
    </row>
    <row r="2451" spans="1:23">
      <c r="A2451" t="s">
        <v>2495</v>
      </c>
      <c r="B2451">
        <v>15.956701000000001</v>
      </c>
      <c r="C2451" s="15">
        <v>-84.823817000000005</v>
      </c>
      <c r="D2451" s="2" t="s">
        <v>7499</v>
      </c>
      <c r="E2451" s="14">
        <f>_xlfn.XLOOKUP(C2451,missing_cities!B:B,missing_cities!C:C,"Not Found",0)</f>
        <v>0</v>
      </c>
      <c r="F2451" s="14" t="s">
        <v>9990</v>
      </c>
      <c r="G2451" s="2" t="str">
        <f>_xlfn.XLOOKUP(E2451,missing_cities!$Q$2:$Q$56,missing_cities!$R$2:$R$56,"Not Found",0)</f>
        <v>Not Found</v>
      </c>
      <c r="H2451" t="str">
        <f>_xlfn.XLOOKUP(E2451,missing_cities!$Q$2:$Q$56,missing_cities!$S$2:$S$56,"Not Found",0)</f>
        <v>Not Found</v>
      </c>
      <c r="I2451" t="s">
        <v>1684</v>
      </c>
      <c r="J2451" s="15">
        <v>0.1</v>
      </c>
      <c r="K2451" t="s">
        <v>19</v>
      </c>
      <c r="L2451" s="15" t="str">
        <f t="shared" si="76"/>
        <v>9:00-18:00</v>
      </c>
      <c r="M2451" s="16">
        <f t="shared" si="77"/>
        <v>0.37</v>
      </c>
      <c r="N2451" s="15">
        <v>2.16</v>
      </c>
      <c r="O2451" s="15">
        <v>96</v>
      </c>
      <c r="P2451" t="s">
        <v>39</v>
      </c>
      <c r="Q2451">
        <v>350</v>
      </c>
      <c r="R2451" t="s">
        <v>48</v>
      </c>
      <c r="S2451">
        <v>2010</v>
      </c>
      <c r="T2451" t="s">
        <v>31</v>
      </c>
      <c r="U2451" s="15">
        <v>4.8</v>
      </c>
      <c r="V2451" s="15">
        <v>6</v>
      </c>
      <c r="W2451" t="s">
        <v>27</v>
      </c>
    </row>
    <row r="2452" spans="1:23">
      <c r="A2452" t="s">
        <v>2496</v>
      </c>
      <c r="B2452">
        <v>-33.896155999999998</v>
      </c>
      <c r="C2452" s="15">
        <v>18.552824999999999</v>
      </c>
      <c r="D2452" s="2" t="s">
        <v>7500</v>
      </c>
      <c r="E2452" s="14" t="s">
        <v>5085</v>
      </c>
      <c r="F2452" s="14" t="e" vm="12">
        <v>#VALUE!</v>
      </c>
      <c r="G2452" s="2" t="str">
        <f>_xlfn.XLOOKUP(E2452,missing_cities!$Q$2:$Q$56,missing_cities!$R$2:$R$56,"Not Found",0)</f>
        <v>South Africa</v>
      </c>
      <c r="H2452" t="str">
        <f>_xlfn.XLOOKUP(E2452,missing_cities!$Q$2:$Q$56,missing_cities!$S$2:$S$56,"Not Found",0)</f>
        <v>Africa</v>
      </c>
      <c r="I2452" t="s">
        <v>1684</v>
      </c>
      <c r="J2452" s="15">
        <v>0.3</v>
      </c>
      <c r="K2452" t="s">
        <v>19</v>
      </c>
      <c r="L2452" s="15" t="str">
        <f t="shared" si="76"/>
        <v>9:00-18:00</v>
      </c>
      <c r="M2452" s="16">
        <f t="shared" si="77"/>
        <v>0.37</v>
      </c>
      <c r="N2452" s="15">
        <v>19.64</v>
      </c>
      <c r="O2452" s="15">
        <v>13</v>
      </c>
      <c r="P2452" t="s">
        <v>29</v>
      </c>
      <c r="Q2452">
        <v>150</v>
      </c>
      <c r="R2452" t="s">
        <v>37</v>
      </c>
      <c r="S2452">
        <v>2023</v>
      </c>
      <c r="T2452" t="s">
        <v>22</v>
      </c>
      <c r="U2452" s="15">
        <v>4.5999999999999996</v>
      </c>
      <c r="V2452" s="15">
        <v>9</v>
      </c>
      <c r="W2452" t="s">
        <v>23</v>
      </c>
    </row>
    <row r="2453" spans="1:23">
      <c r="A2453" t="s">
        <v>2497</v>
      </c>
      <c r="B2453">
        <v>41.871454999999997</v>
      </c>
      <c r="C2453" s="15">
        <v>-87.734279999999998</v>
      </c>
      <c r="D2453" s="2" t="s">
        <v>7501</v>
      </c>
      <c r="E2453" s="14" t="s">
        <v>5065</v>
      </c>
      <c r="F2453" s="14" t="e" vm="5">
        <v>#VALUE!</v>
      </c>
      <c r="G2453" s="2" t="str">
        <f>_xlfn.XLOOKUP(E2453,missing_cities!$Q$2:$Q$56,missing_cities!$R$2:$R$56,"Not Found",0)</f>
        <v>United States</v>
      </c>
      <c r="H2453" t="str">
        <f>_xlfn.XLOOKUP(E2453,missing_cities!$Q$2:$Q$56,missing_cities!$S$2:$S$56,"Not Found",0)</f>
        <v>North America</v>
      </c>
      <c r="I2453" t="s">
        <v>1684</v>
      </c>
      <c r="J2453" s="15">
        <v>0.15</v>
      </c>
      <c r="K2453" t="s">
        <v>34</v>
      </c>
      <c r="L2453" s="15" t="str">
        <f t="shared" si="76"/>
        <v>6:00-22:00</v>
      </c>
      <c r="M2453" s="16">
        <f t="shared" si="77"/>
        <v>0.67</v>
      </c>
      <c r="N2453" s="15">
        <v>13.89</v>
      </c>
      <c r="O2453" s="15">
        <v>12</v>
      </c>
      <c r="P2453" t="s">
        <v>20</v>
      </c>
      <c r="Q2453">
        <v>50</v>
      </c>
      <c r="R2453" t="s">
        <v>46</v>
      </c>
      <c r="S2453">
        <v>2014</v>
      </c>
      <c r="T2453" t="s">
        <v>31</v>
      </c>
      <c r="U2453" s="15">
        <v>4.8</v>
      </c>
      <c r="V2453" s="15">
        <v>6</v>
      </c>
      <c r="W2453" t="s">
        <v>27</v>
      </c>
    </row>
    <row r="2454" spans="1:23">
      <c r="A2454" t="s">
        <v>2498</v>
      </c>
      <c r="B2454">
        <v>-36.706212999999998</v>
      </c>
      <c r="C2454" s="15">
        <v>179.52652800000001</v>
      </c>
      <c r="D2454" s="2" t="s">
        <v>7502</v>
      </c>
      <c r="E2454" s="14" t="str">
        <f>_xlfn.XLOOKUP(C2454,missing_cities!B:B,missing_cities!C:C,"Not Found",0)</f>
        <v>Not Found</v>
      </c>
      <c r="F2454" s="14" t="s">
        <v>9990</v>
      </c>
      <c r="G2454" s="2" t="str">
        <f>_xlfn.XLOOKUP(E2454,missing_cities!$Q$2:$Q$56,missing_cities!$R$2:$R$56,"Not Found",0)</f>
        <v>Not Found</v>
      </c>
      <c r="H2454" t="str">
        <f>_xlfn.XLOOKUP(E2454,missing_cities!$Q$2:$Q$56,missing_cities!$S$2:$S$56,"Not Found",0)</f>
        <v>Not Found</v>
      </c>
      <c r="I2454" t="s">
        <v>1684</v>
      </c>
      <c r="J2454" s="15">
        <v>0.23</v>
      </c>
      <c r="K2454" t="s">
        <v>19</v>
      </c>
      <c r="L2454" s="15" t="str">
        <f t="shared" si="76"/>
        <v>9:00-18:00</v>
      </c>
      <c r="M2454" s="16">
        <f t="shared" si="77"/>
        <v>0.37</v>
      </c>
      <c r="N2454" s="15">
        <v>5.66</v>
      </c>
      <c r="O2454" s="15">
        <v>31</v>
      </c>
      <c r="P2454" t="s">
        <v>29</v>
      </c>
      <c r="Q2454">
        <v>50</v>
      </c>
      <c r="R2454" t="s">
        <v>74</v>
      </c>
      <c r="S2454">
        <v>2012</v>
      </c>
      <c r="T2454" t="s">
        <v>22</v>
      </c>
      <c r="U2454" s="15">
        <v>4.7</v>
      </c>
      <c r="V2454" s="15">
        <v>9</v>
      </c>
      <c r="W2454" t="s">
        <v>32</v>
      </c>
    </row>
    <row r="2455" spans="1:23">
      <c r="A2455" t="s">
        <v>2499</v>
      </c>
      <c r="B2455">
        <v>13.730102</v>
      </c>
      <c r="C2455" s="15">
        <v>100.483406</v>
      </c>
      <c r="D2455" s="2" t="s">
        <v>7503</v>
      </c>
      <c r="E2455" s="14" t="s">
        <v>5059</v>
      </c>
      <c r="F2455" s="14" t="e" vm="4">
        <v>#VALUE!</v>
      </c>
      <c r="G2455" s="2" t="str">
        <f>_xlfn.XLOOKUP(E2455,missing_cities!$Q$2:$Q$56,missing_cities!$R$2:$R$56,"Not Found",0)</f>
        <v>Thailand</v>
      </c>
      <c r="H2455" t="str">
        <f>_xlfn.XLOOKUP(E2455,missing_cities!$Q$2:$Q$56,missing_cities!$S$2:$S$56,"Not Found",0)</f>
        <v>Asia</v>
      </c>
      <c r="I2455" t="s">
        <v>1684</v>
      </c>
      <c r="J2455" s="15">
        <v>0.38</v>
      </c>
      <c r="K2455" s="1">
        <v>45862</v>
      </c>
      <c r="L2455" s="15" t="str">
        <f t="shared" si="76"/>
        <v>9.00-21.00</v>
      </c>
      <c r="M2455" s="16">
        <f t="shared" si="77"/>
        <v>12</v>
      </c>
      <c r="N2455" s="15">
        <v>1.91</v>
      </c>
      <c r="O2455" s="15">
        <v>17</v>
      </c>
      <c r="P2455" t="s">
        <v>37</v>
      </c>
      <c r="Q2455">
        <v>50</v>
      </c>
      <c r="R2455" t="s">
        <v>44</v>
      </c>
      <c r="S2455">
        <v>2015</v>
      </c>
      <c r="T2455" t="s">
        <v>31</v>
      </c>
      <c r="U2455" s="15">
        <v>5</v>
      </c>
      <c r="V2455" s="15">
        <v>6</v>
      </c>
      <c r="W2455" t="s">
        <v>23</v>
      </c>
    </row>
    <row r="2456" spans="1:23">
      <c r="A2456" t="s">
        <v>2500</v>
      </c>
      <c r="B2456">
        <v>-33.720381000000003</v>
      </c>
      <c r="C2456" s="15">
        <v>151.243987</v>
      </c>
      <c r="D2456" s="2" t="s">
        <v>7504</v>
      </c>
      <c r="E2456" s="14" t="s">
        <v>5069</v>
      </c>
      <c r="F2456" s="14" t="e" vm="8">
        <v>#VALUE!</v>
      </c>
      <c r="G2456" s="2" t="str">
        <f>_xlfn.XLOOKUP(E2456,missing_cities!$Q$2:$Q$56,missing_cities!$R$2:$R$56,"Not Found",0)</f>
        <v>Australia</v>
      </c>
      <c r="H2456" t="str">
        <f>_xlfn.XLOOKUP(E2456,missing_cities!$Q$2:$Q$56,missing_cities!$S$2:$S$56,"Not Found",0)</f>
        <v>Australia</v>
      </c>
      <c r="I2456" t="s">
        <v>1684</v>
      </c>
      <c r="J2456" s="15">
        <v>0.18</v>
      </c>
      <c r="K2456" t="s">
        <v>19</v>
      </c>
      <c r="L2456" s="15" t="str">
        <f t="shared" si="76"/>
        <v>9:00-18:00</v>
      </c>
      <c r="M2456" s="16">
        <f t="shared" si="77"/>
        <v>0.37</v>
      </c>
      <c r="N2456" s="15">
        <v>16.03</v>
      </c>
      <c r="O2456" s="15">
        <v>99</v>
      </c>
      <c r="P2456" t="s">
        <v>39</v>
      </c>
      <c r="Q2456">
        <v>150</v>
      </c>
      <c r="R2456" t="s">
        <v>42</v>
      </c>
      <c r="S2456">
        <v>2011</v>
      </c>
      <c r="T2456" t="s">
        <v>22</v>
      </c>
      <c r="U2456" s="15">
        <v>4.7</v>
      </c>
      <c r="V2456" s="15">
        <v>5</v>
      </c>
      <c r="W2456" t="s">
        <v>27</v>
      </c>
    </row>
    <row r="2457" spans="1:23">
      <c r="A2457" t="s">
        <v>2501</v>
      </c>
      <c r="B2457">
        <v>19.574372</v>
      </c>
      <c r="C2457" s="15">
        <v>-99.113269000000003</v>
      </c>
      <c r="D2457" s="2" t="s">
        <v>7505</v>
      </c>
      <c r="E2457" s="14" t="s">
        <v>5119</v>
      </c>
      <c r="F2457" s="14" t="e" vm="13">
        <v>#VALUE!</v>
      </c>
      <c r="G2457" s="2" t="str">
        <f>_xlfn.XLOOKUP(E2457,missing_cities!$Q$2:$Q$56,missing_cities!$R$2:$R$56,"Not Found",0)</f>
        <v>Mexico</v>
      </c>
      <c r="H2457" t="str">
        <f>_xlfn.XLOOKUP(E2457,missing_cities!$Q$2:$Q$56,missing_cities!$S$2:$S$56,"Not Found",0)</f>
        <v>North America</v>
      </c>
      <c r="I2457" t="s">
        <v>1684</v>
      </c>
      <c r="J2457" s="15">
        <v>0.28000000000000003</v>
      </c>
      <c r="K2457" t="s">
        <v>19</v>
      </c>
      <c r="L2457" s="15" t="str">
        <f t="shared" si="76"/>
        <v>9:00-18:00</v>
      </c>
      <c r="M2457" s="16">
        <f t="shared" si="77"/>
        <v>0.37</v>
      </c>
      <c r="N2457" s="15">
        <v>7.51</v>
      </c>
      <c r="O2457" s="15">
        <v>10</v>
      </c>
      <c r="P2457" t="s">
        <v>25</v>
      </c>
      <c r="Q2457">
        <v>150</v>
      </c>
      <c r="R2457" t="s">
        <v>48</v>
      </c>
      <c r="S2457">
        <v>2016</v>
      </c>
      <c r="T2457" t="s">
        <v>22</v>
      </c>
      <c r="U2457" s="15">
        <v>3.3</v>
      </c>
      <c r="V2457" s="15">
        <v>2</v>
      </c>
      <c r="W2457" t="s">
        <v>32</v>
      </c>
    </row>
    <row r="2458" spans="1:23">
      <c r="A2458" t="s">
        <v>2502</v>
      </c>
      <c r="B2458">
        <v>25.329666</v>
      </c>
      <c r="C2458" s="15">
        <v>55.235950000000003</v>
      </c>
      <c r="D2458" s="2" t="s">
        <v>7506</v>
      </c>
      <c r="E2458" s="14" t="s">
        <v>5076</v>
      </c>
      <c r="F2458" s="14" t="e" vm="10">
        <v>#VALUE!</v>
      </c>
      <c r="G2458" s="2" t="str">
        <f>_xlfn.XLOOKUP(E2458,missing_cities!$Q$2:$Q$56,missing_cities!$R$2:$R$56,"Not Found",0)</f>
        <v>United Arab Emirates</v>
      </c>
      <c r="H2458" t="str">
        <f>_xlfn.XLOOKUP(E2458,missing_cities!$Q$2:$Q$56,missing_cities!$S$2:$S$56,"Not Found",0)</f>
        <v>Asia</v>
      </c>
      <c r="I2458" t="s">
        <v>1684</v>
      </c>
      <c r="J2458" s="15">
        <v>0.47</v>
      </c>
      <c r="K2458" s="1">
        <v>45862</v>
      </c>
      <c r="L2458" s="15" t="str">
        <f t="shared" si="76"/>
        <v>9.00-21.00</v>
      </c>
      <c r="M2458" s="16">
        <f t="shared" si="77"/>
        <v>12</v>
      </c>
      <c r="N2458" s="15">
        <v>19.95</v>
      </c>
      <c r="O2458" s="15">
        <v>11</v>
      </c>
      <c r="P2458" t="s">
        <v>20</v>
      </c>
      <c r="Q2458">
        <v>350</v>
      </c>
      <c r="R2458" t="s">
        <v>76</v>
      </c>
      <c r="S2458">
        <v>2013</v>
      </c>
      <c r="T2458" t="s">
        <v>31</v>
      </c>
      <c r="U2458" s="15">
        <v>4.5</v>
      </c>
      <c r="V2458" s="15">
        <v>3</v>
      </c>
      <c r="W2458" t="s">
        <v>27</v>
      </c>
    </row>
    <row r="2459" spans="1:23">
      <c r="A2459" t="s">
        <v>2503</v>
      </c>
      <c r="B2459">
        <v>25.231045000000002</v>
      </c>
      <c r="C2459" s="15">
        <v>55.275015000000003</v>
      </c>
      <c r="D2459" s="2" t="s">
        <v>7507</v>
      </c>
      <c r="E2459" s="14" t="s">
        <v>5076</v>
      </c>
      <c r="F2459" s="14" t="e" vm="10">
        <v>#VALUE!</v>
      </c>
      <c r="G2459" s="2" t="str">
        <f>_xlfn.XLOOKUP(E2459,missing_cities!$Q$2:$Q$56,missing_cities!$R$2:$R$56,"Not Found",0)</f>
        <v>United Arab Emirates</v>
      </c>
      <c r="H2459" t="str">
        <f>_xlfn.XLOOKUP(E2459,missing_cities!$Q$2:$Q$56,missing_cities!$S$2:$S$56,"Not Found",0)</f>
        <v>Asia</v>
      </c>
      <c r="I2459" t="s">
        <v>1684</v>
      </c>
      <c r="J2459" s="15">
        <v>0.11</v>
      </c>
      <c r="K2459" t="s">
        <v>34</v>
      </c>
      <c r="L2459" s="15" t="str">
        <f t="shared" si="76"/>
        <v>6:00-22:00</v>
      </c>
      <c r="M2459" s="16">
        <f t="shared" si="77"/>
        <v>0.67</v>
      </c>
      <c r="N2459" s="15">
        <v>17.399999999999999</v>
      </c>
      <c r="O2459" s="15">
        <v>75</v>
      </c>
      <c r="P2459" t="s">
        <v>29</v>
      </c>
      <c r="Q2459">
        <v>50</v>
      </c>
      <c r="R2459" t="s">
        <v>44</v>
      </c>
      <c r="S2459">
        <v>2020</v>
      </c>
      <c r="T2459" t="s">
        <v>31</v>
      </c>
      <c r="U2459" s="15">
        <v>3.2</v>
      </c>
      <c r="V2459" s="15">
        <v>5</v>
      </c>
      <c r="W2459" t="s">
        <v>32</v>
      </c>
    </row>
    <row r="2460" spans="1:23">
      <c r="A2460" t="s">
        <v>2504</v>
      </c>
      <c r="B2460">
        <v>41.968214000000003</v>
      </c>
      <c r="C2460" s="15">
        <v>-87.781925999999999</v>
      </c>
      <c r="D2460" s="2" t="s">
        <v>7508</v>
      </c>
      <c r="E2460" s="14" t="s">
        <v>5065</v>
      </c>
      <c r="F2460" s="14" t="e" vm="5">
        <v>#VALUE!</v>
      </c>
      <c r="G2460" s="2" t="str">
        <f>_xlfn.XLOOKUP(E2460,missing_cities!$Q$2:$Q$56,missing_cities!$R$2:$R$56,"Not Found",0)</f>
        <v>United States</v>
      </c>
      <c r="H2460" t="str">
        <f>_xlfn.XLOOKUP(E2460,missing_cities!$Q$2:$Q$56,missing_cities!$S$2:$S$56,"Not Found",0)</f>
        <v>North America</v>
      </c>
      <c r="I2460" t="s">
        <v>1684</v>
      </c>
      <c r="J2460" s="15">
        <v>0.19</v>
      </c>
      <c r="K2460" t="s">
        <v>34</v>
      </c>
      <c r="L2460" s="15" t="str">
        <f t="shared" si="76"/>
        <v>6:00-22:00</v>
      </c>
      <c r="M2460" s="16">
        <f t="shared" si="77"/>
        <v>0.67</v>
      </c>
      <c r="N2460" s="15">
        <v>6.01</v>
      </c>
      <c r="O2460" s="15">
        <v>73</v>
      </c>
      <c r="P2460" t="s">
        <v>37</v>
      </c>
      <c r="Q2460">
        <v>50</v>
      </c>
      <c r="R2460" t="s">
        <v>40</v>
      </c>
      <c r="S2460">
        <v>2014</v>
      </c>
      <c r="T2460" t="s">
        <v>22</v>
      </c>
      <c r="U2460" s="15">
        <v>3.4</v>
      </c>
      <c r="V2460" s="15">
        <v>8</v>
      </c>
      <c r="W2460" t="s">
        <v>27</v>
      </c>
    </row>
    <row r="2461" spans="1:23">
      <c r="A2461" t="s">
        <v>2505</v>
      </c>
      <c r="B2461">
        <v>52.594258000000004</v>
      </c>
      <c r="C2461" s="15">
        <v>13.440439</v>
      </c>
      <c r="D2461" s="2" t="s">
        <v>7509</v>
      </c>
      <c r="E2461" s="14" t="s">
        <v>5057</v>
      </c>
      <c r="F2461" s="14" t="e" vm="3">
        <v>#VALUE!</v>
      </c>
      <c r="G2461" s="2" t="str">
        <f>_xlfn.XLOOKUP(E2461,missing_cities!$Q$2:$Q$56,missing_cities!$R$2:$R$56,"Not Found",0)</f>
        <v>Germany</v>
      </c>
      <c r="H2461" t="str">
        <f>_xlfn.XLOOKUP(E2461,missing_cities!$Q$2:$Q$56,missing_cities!$S$2:$S$56,"Not Found",0)</f>
        <v>Europe</v>
      </c>
      <c r="I2461" t="s">
        <v>1684</v>
      </c>
      <c r="J2461" s="15">
        <v>0.33</v>
      </c>
      <c r="K2461" s="1">
        <v>45862</v>
      </c>
      <c r="L2461" s="15" t="str">
        <f t="shared" si="76"/>
        <v>9.00-21.00</v>
      </c>
      <c r="M2461" s="16">
        <f t="shared" si="77"/>
        <v>12</v>
      </c>
      <c r="N2461" s="15">
        <v>5.99</v>
      </c>
      <c r="O2461" s="15">
        <v>75</v>
      </c>
      <c r="P2461" t="s">
        <v>20</v>
      </c>
      <c r="Q2461">
        <v>22</v>
      </c>
      <c r="R2461" t="s">
        <v>74</v>
      </c>
      <c r="S2461">
        <v>2012</v>
      </c>
      <c r="T2461" t="s">
        <v>31</v>
      </c>
      <c r="U2461" s="15">
        <v>4.8</v>
      </c>
      <c r="V2461" s="15">
        <v>5</v>
      </c>
      <c r="W2461" t="s">
        <v>32</v>
      </c>
    </row>
    <row r="2462" spans="1:23">
      <c r="A2462" t="s">
        <v>2506</v>
      </c>
      <c r="B2462">
        <v>39.967874999999999</v>
      </c>
      <c r="C2462" s="15">
        <v>116.28829</v>
      </c>
      <c r="D2462" s="2" t="s">
        <v>7510</v>
      </c>
      <c r="E2462" s="14" t="s">
        <v>5071</v>
      </c>
      <c r="F2462" s="14" t="e" vm="9">
        <v>#VALUE!</v>
      </c>
      <c r="G2462" s="2" t="str">
        <f>_xlfn.XLOOKUP(E2462,missing_cities!$Q$2:$Q$56,missing_cities!$R$2:$R$56,"Not Found",0)</f>
        <v>China</v>
      </c>
      <c r="H2462" t="str">
        <f>_xlfn.XLOOKUP(E2462,missing_cities!$Q$2:$Q$56,missing_cities!$S$2:$S$56,"Not Found",0)</f>
        <v>Asia</v>
      </c>
      <c r="I2462" t="s">
        <v>1684</v>
      </c>
      <c r="J2462" s="15">
        <v>0.46</v>
      </c>
      <c r="K2462" s="1">
        <v>45862</v>
      </c>
      <c r="L2462" s="15" t="str">
        <f t="shared" si="76"/>
        <v>9.00-21.00</v>
      </c>
      <c r="M2462" s="16">
        <f t="shared" si="77"/>
        <v>12</v>
      </c>
      <c r="N2462" s="15">
        <v>19.95</v>
      </c>
      <c r="O2462" s="15">
        <v>85</v>
      </c>
      <c r="P2462" t="s">
        <v>20</v>
      </c>
      <c r="Q2462">
        <v>150</v>
      </c>
      <c r="R2462" t="s">
        <v>42</v>
      </c>
      <c r="S2462">
        <v>2018</v>
      </c>
      <c r="T2462" t="s">
        <v>31</v>
      </c>
      <c r="U2462" s="15">
        <v>4.5999999999999996</v>
      </c>
      <c r="V2462" s="15">
        <v>4</v>
      </c>
      <c r="W2462" t="s">
        <v>23</v>
      </c>
    </row>
    <row r="2463" spans="1:23">
      <c r="A2463" t="s">
        <v>2507</v>
      </c>
      <c r="B2463">
        <v>41.812465000000003</v>
      </c>
      <c r="C2463" s="15">
        <v>-87.679351999999994</v>
      </c>
      <c r="D2463" s="2" t="s">
        <v>7511</v>
      </c>
      <c r="E2463" s="14" t="s">
        <v>5065</v>
      </c>
      <c r="F2463" s="14" t="e" vm="5">
        <v>#VALUE!</v>
      </c>
      <c r="G2463" s="2" t="str">
        <f>_xlfn.XLOOKUP(E2463,missing_cities!$Q$2:$Q$56,missing_cities!$R$2:$R$56,"Not Found",0)</f>
        <v>United States</v>
      </c>
      <c r="H2463" t="str">
        <f>_xlfn.XLOOKUP(E2463,missing_cities!$Q$2:$Q$56,missing_cities!$S$2:$S$56,"Not Found",0)</f>
        <v>North America</v>
      </c>
      <c r="I2463" t="s">
        <v>1684</v>
      </c>
      <c r="J2463" s="15">
        <v>0.35</v>
      </c>
      <c r="K2463" t="s">
        <v>19</v>
      </c>
      <c r="L2463" s="15" t="str">
        <f t="shared" si="76"/>
        <v>9:00-18:00</v>
      </c>
      <c r="M2463" s="16">
        <f t="shared" si="77"/>
        <v>0.37</v>
      </c>
      <c r="N2463" s="15">
        <v>18.47</v>
      </c>
      <c r="O2463" s="15">
        <v>36</v>
      </c>
      <c r="P2463" t="s">
        <v>20</v>
      </c>
      <c r="Q2463">
        <v>350</v>
      </c>
      <c r="R2463" t="s">
        <v>97</v>
      </c>
      <c r="S2463">
        <v>2021</v>
      </c>
      <c r="T2463" t="s">
        <v>31</v>
      </c>
      <c r="U2463" s="15">
        <v>3</v>
      </c>
      <c r="V2463" s="15">
        <v>2</v>
      </c>
      <c r="W2463" t="s">
        <v>27</v>
      </c>
    </row>
    <row r="2464" spans="1:23">
      <c r="A2464" t="s">
        <v>2508</v>
      </c>
      <c r="B2464">
        <v>19.460104999999999</v>
      </c>
      <c r="C2464" s="15">
        <v>-99.049824999999998</v>
      </c>
      <c r="D2464" s="2" t="s">
        <v>7512</v>
      </c>
      <c r="E2464" s="14" t="s">
        <v>5119</v>
      </c>
      <c r="F2464" s="14" t="e" vm="13">
        <v>#VALUE!</v>
      </c>
      <c r="G2464" s="2" t="str">
        <f>_xlfn.XLOOKUP(E2464,missing_cities!$Q$2:$Q$56,missing_cities!$R$2:$R$56,"Not Found",0)</f>
        <v>Mexico</v>
      </c>
      <c r="H2464" t="str">
        <f>_xlfn.XLOOKUP(E2464,missing_cities!$Q$2:$Q$56,missing_cities!$S$2:$S$56,"Not Found",0)</f>
        <v>North America</v>
      </c>
      <c r="I2464" t="s">
        <v>1684</v>
      </c>
      <c r="J2464" s="15">
        <v>0.15</v>
      </c>
      <c r="K2464" t="s">
        <v>19</v>
      </c>
      <c r="L2464" s="15" t="str">
        <f t="shared" si="76"/>
        <v>9:00-18:00</v>
      </c>
      <c r="M2464" s="16">
        <f t="shared" si="77"/>
        <v>0.37</v>
      </c>
      <c r="N2464" s="15">
        <v>11</v>
      </c>
      <c r="O2464" s="15">
        <v>12</v>
      </c>
      <c r="P2464" t="s">
        <v>39</v>
      </c>
      <c r="Q2464">
        <v>150</v>
      </c>
      <c r="R2464" t="s">
        <v>48</v>
      </c>
      <c r="S2464">
        <v>2021</v>
      </c>
      <c r="T2464" t="s">
        <v>22</v>
      </c>
      <c r="U2464" s="15">
        <v>4.5999999999999996</v>
      </c>
      <c r="V2464" s="15">
        <v>7</v>
      </c>
      <c r="W2464" t="s">
        <v>32</v>
      </c>
    </row>
    <row r="2465" spans="1:23">
      <c r="A2465" t="s">
        <v>2509</v>
      </c>
      <c r="B2465">
        <v>13.7745</v>
      </c>
      <c r="C2465" s="15">
        <v>100.59607200000001</v>
      </c>
      <c r="D2465" s="2" t="s">
        <v>7513</v>
      </c>
      <c r="E2465" s="14" t="s">
        <v>5059</v>
      </c>
      <c r="F2465" s="14" t="e" vm="4">
        <v>#VALUE!</v>
      </c>
      <c r="G2465" s="2" t="str">
        <f>_xlfn.XLOOKUP(E2465,missing_cities!$Q$2:$Q$56,missing_cities!$R$2:$R$56,"Not Found",0)</f>
        <v>Thailand</v>
      </c>
      <c r="H2465" t="str">
        <f>_xlfn.XLOOKUP(E2465,missing_cities!$Q$2:$Q$56,missing_cities!$S$2:$S$56,"Not Found",0)</f>
        <v>Asia</v>
      </c>
      <c r="I2465" t="s">
        <v>1684</v>
      </c>
      <c r="J2465" s="15">
        <v>0.45</v>
      </c>
      <c r="K2465" t="s">
        <v>34</v>
      </c>
      <c r="L2465" s="15" t="str">
        <f t="shared" si="76"/>
        <v>6:00-22:00</v>
      </c>
      <c r="M2465" s="16">
        <f t="shared" si="77"/>
        <v>0.67</v>
      </c>
      <c r="N2465" s="15">
        <v>10.97</v>
      </c>
      <c r="O2465" s="15">
        <v>48</v>
      </c>
      <c r="P2465" t="s">
        <v>39</v>
      </c>
      <c r="Q2465">
        <v>22</v>
      </c>
      <c r="R2465" t="s">
        <v>37</v>
      </c>
      <c r="S2465">
        <v>2013</v>
      </c>
      <c r="T2465" t="s">
        <v>31</v>
      </c>
      <c r="U2465" s="15">
        <v>3.5</v>
      </c>
      <c r="V2465" s="15">
        <v>2</v>
      </c>
      <c r="W2465" t="s">
        <v>27</v>
      </c>
    </row>
    <row r="2466" spans="1:23">
      <c r="A2466" t="s">
        <v>2510</v>
      </c>
      <c r="B2466">
        <v>13.818379</v>
      </c>
      <c r="C2466" s="15">
        <v>100.40935500000001</v>
      </c>
      <c r="D2466" s="2" t="s">
        <v>7514</v>
      </c>
      <c r="E2466" s="14" t="s">
        <v>5059</v>
      </c>
      <c r="F2466" s="14" t="e" vm="4">
        <v>#VALUE!</v>
      </c>
      <c r="G2466" s="2" t="str">
        <f>_xlfn.XLOOKUP(E2466,missing_cities!$Q$2:$Q$56,missing_cities!$R$2:$R$56,"Not Found",0)</f>
        <v>Thailand</v>
      </c>
      <c r="H2466" t="str">
        <f>_xlfn.XLOOKUP(E2466,missing_cities!$Q$2:$Q$56,missing_cities!$S$2:$S$56,"Not Found",0)</f>
        <v>Asia</v>
      </c>
      <c r="I2466" t="s">
        <v>1684</v>
      </c>
      <c r="J2466" s="15">
        <v>0.33</v>
      </c>
      <c r="K2466" t="s">
        <v>34</v>
      </c>
      <c r="L2466" s="15" t="str">
        <f t="shared" si="76"/>
        <v>6:00-22:00</v>
      </c>
      <c r="M2466" s="16">
        <f t="shared" si="77"/>
        <v>0.67</v>
      </c>
      <c r="N2466" s="15">
        <v>0.83</v>
      </c>
      <c r="O2466" s="15">
        <v>76</v>
      </c>
      <c r="P2466" t="s">
        <v>20</v>
      </c>
      <c r="Q2466">
        <v>350</v>
      </c>
      <c r="R2466" t="s">
        <v>37</v>
      </c>
      <c r="S2466">
        <v>2017</v>
      </c>
      <c r="T2466" t="s">
        <v>22</v>
      </c>
      <c r="U2466" s="15">
        <v>4.8</v>
      </c>
      <c r="V2466" s="15">
        <v>10</v>
      </c>
      <c r="W2466" t="s">
        <v>32</v>
      </c>
    </row>
    <row r="2467" spans="1:23">
      <c r="A2467" t="s">
        <v>2511</v>
      </c>
      <c r="B2467">
        <v>25.372482999999999</v>
      </c>
      <c r="C2467" s="15">
        <v>55.370289999999997</v>
      </c>
      <c r="D2467" s="2" t="s">
        <v>7515</v>
      </c>
      <c r="E2467" s="14" t="s">
        <v>5076</v>
      </c>
      <c r="F2467" s="14" t="e" vm="10">
        <v>#VALUE!</v>
      </c>
      <c r="G2467" s="2" t="str">
        <f>_xlfn.XLOOKUP(E2467,missing_cities!$Q$2:$Q$56,missing_cities!$R$2:$R$56,"Not Found",0)</f>
        <v>United Arab Emirates</v>
      </c>
      <c r="H2467" t="str">
        <f>_xlfn.XLOOKUP(E2467,missing_cities!$Q$2:$Q$56,missing_cities!$S$2:$S$56,"Not Found",0)</f>
        <v>Asia</v>
      </c>
      <c r="I2467" t="s">
        <v>1684</v>
      </c>
      <c r="J2467" s="15">
        <v>0.46</v>
      </c>
      <c r="K2467" t="s">
        <v>34</v>
      </c>
      <c r="L2467" s="15" t="str">
        <f t="shared" si="76"/>
        <v>6:00-22:00</v>
      </c>
      <c r="M2467" s="16">
        <f t="shared" si="77"/>
        <v>0.67</v>
      </c>
      <c r="N2467" s="15">
        <v>0.96</v>
      </c>
      <c r="O2467" s="15">
        <v>53</v>
      </c>
      <c r="P2467" t="s">
        <v>37</v>
      </c>
      <c r="Q2467">
        <v>150</v>
      </c>
      <c r="R2467" t="s">
        <v>26</v>
      </c>
      <c r="S2467">
        <v>2016</v>
      </c>
      <c r="T2467" t="s">
        <v>22</v>
      </c>
      <c r="U2467" s="15">
        <v>4.5</v>
      </c>
      <c r="V2467" s="15">
        <v>7</v>
      </c>
      <c r="W2467" t="s">
        <v>32</v>
      </c>
    </row>
    <row r="2468" spans="1:23">
      <c r="A2468" t="s">
        <v>2512</v>
      </c>
      <c r="B2468">
        <v>13.769152</v>
      </c>
      <c r="C2468" s="15">
        <v>100.498341</v>
      </c>
      <c r="D2468" s="2" t="s">
        <v>7516</v>
      </c>
      <c r="E2468" s="14" t="s">
        <v>5059</v>
      </c>
      <c r="F2468" s="14" t="e" vm="4">
        <v>#VALUE!</v>
      </c>
      <c r="G2468" s="2" t="str">
        <f>_xlfn.XLOOKUP(E2468,missing_cities!$Q$2:$Q$56,missing_cities!$R$2:$R$56,"Not Found",0)</f>
        <v>Thailand</v>
      </c>
      <c r="H2468" t="str">
        <f>_xlfn.XLOOKUP(E2468,missing_cities!$Q$2:$Q$56,missing_cities!$S$2:$S$56,"Not Found",0)</f>
        <v>Asia</v>
      </c>
      <c r="I2468" t="s">
        <v>1684</v>
      </c>
      <c r="J2468" s="15">
        <v>0.23</v>
      </c>
      <c r="K2468" s="1">
        <v>45862</v>
      </c>
      <c r="L2468" s="15" t="str">
        <f t="shared" si="76"/>
        <v>9.00-21.00</v>
      </c>
      <c r="M2468" s="16">
        <f t="shared" si="77"/>
        <v>12</v>
      </c>
      <c r="N2468" s="15">
        <v>6.58</v>
      </c>
      <c r="O2468" s="15">
        <v>91</v>
      </c>
      <c r="P2468" t="s">
        <v>20</v>
      </c>
      <c r="Q2468">
        <v>50</v>
      </c>
      <c r="R2468" t="s">
        <v>26</v>
      </c>
      <c r="S2468">
        <v>2011</v>
      </c>
      <c r="T2468" t="s">
        <v>31</v>
      </c>
      <c r="U2468" s="15">
        <v>3.7</v>
      </c>
      <c r="V2468" s="15">
        <v>6</v>
      </c>
      <c r="W2468" t="s">
        <v>32</v>
      </c>
    </row>
    <row r="2469" spans="1:23">
      <c r="A2469" t="s">
        <v>2513</v>
      </c>
      <c r="B2469">
        <v>19.467043</v>
      </c>
      <c r="C2469" s="15">
        <v>-99.112334000000004</v>
      </c>
      <c r="D2469" s="2" t="s">
        <v>7517</v>
      </c>
      <c r="E2469" s="14" t="s">
        <v>5119</v>
      </c>
      <c r="F2469" s="14" t="e" vm="13">
        <v>#VALUE!</v>
      </c>
      <c r="G2469" s="2" t="str">
        <f>_xlfn.XLOOKUP(E2469,missing_cities!$Q$2:$Q$56,missing_cities!$R$2:$R$56,"Not Found",0)</f>
        <v>Mexico</v>
      </c>
      <c r="H2469" t="str">
        <f>_xlfn.XLOOKUP(E2469,missing_cities!$Q$2:$Q$56,missing_cities!$S$2:$S$56,"Not Found",0)</f>
        <v>North America</v>
      </c>
      <c r="I2469" t="s">
        <v>1684</v>
      </c>
      <c r="J2469" s="15">
        <v>0.28000000000000003</v>
      </c>
      <c r="K2469" t="s">
        <v>19</v>
      </c>
      <c r="L2469" s="15" t="str">
        <f t="shared" si="76"/>
        <v>9:00-18:00</v>
      </c>
      <c r="M2469" s="16">
        <f t="shared" si="77"/>
        <v>0.37</v>
      </c>
      <c r="N2469" s="15">
        <v>5.01</v>
      </c>
      <c r="O2469" s="15">
        <v>92</v>
      </c>
      <c r="P2469" t="s">
        <v>20</v>
      </c>
      <c r="Q2469">
        <v>150</v>
      </c>
      <c r="R2469" t="s">
        <v>37</v>
      </c>
      <c r="S2469">
        <v>2012</v>
      </c>
      <c r="T2469" t="s">
        <v>22</v>
      </c>
      <c r="U2469" s="15">
        <v>4.7</v>
      </c>
      <c r="V2469" s="15">
        <v>2</v>
      </c>
      <c r="W2469" t="s">
        <v>32</v>
      </c>
    </row>
    <row r="2470" spans="1:23">
      <c r="A2470" t="s">
        <v>2514</v>
      </c>
      <c r="B2470">
        <v>39.867297999999998</v>
      </c>
      <c r="C2470" s="15">
        <v>116.371994</v>
      </c>
      <c r="D2470" s="2" t="s">
        <v>7518</v>
      </c>
      <c r="E2470" s="14" t="s">
        <v>5071</v>
      </c>
      <c r="F2470" s="14" t="e" vm="9">
        <v>#VALUE!</v>
      </c>
      <c r="G2470" s="2" t="str">
        <f>_xlfn.XLOOKUP(E2470,missing_cities!$Q$2:$Q$56,missing_cities!$R$2:$R$56,"Not Found",0)</f>
        <v>China</v>
      </c>
      <c r="H2470" t="str">
        <f>_xlfn.XLOOKUP(E2470,missing_cities!$Q$2:$Q$56,missing_cities!$S$2:$S$56,"Not Found",0)</f>
        <v>Asia</v>
      </c>
      <c r="I2470" t="s">
        <v>1684</v>
      </c>
      <c r="J2470" s="15">
        <v>0.38</v>
      </c>
      <c r="K2470" s="1">
        <v>45862</v>
      </c>
      <c r="L2470" s="15" t="str">
        <f t="shared" si="76"/>
        <v>9.00-21.00</v>
      </c>
      <c r="M2470" s="16">
        <f t="shared" si="77"/>
        <v>12</v>
      </c>
      <c r="N2470" s="15">
        <v>12.19</v>
      </c>
      <c r="O2470" s="15">
        <v>71</v>
      </c>
      <c r="P2470" t="s">
        <v>20</v>
      </c>
      <c r="Q2470">
        <v>350</v>
      </c>
      <c r="R2470" t="s">
        <v>46</v>
      </c>
      <c r="S2470">
        <v>2023</v>
      </c>
      <c r="T2470" t="s">
        <v>31</v>
      </c>
      <c r="U2470" s="15">
        <v>5</v>
      </c>
      <c r="V2470" s="15">
        <v>1</v>
      </c>
      <c r="W2470" t="s">
        <v>23</v>
      </c>
    </row>
    <row r="2471" spans="1:23">
      <c r="A2471" t="s">
        <v>2515</v>
      </c>
      <c r="B2471">
        <v>37.776719999999997</v>
      </c>
      <c r="C2471" s="15">
        <v>-122.49268499999999</v>
      </c>
      <c r="D2471" s="2" t="s">
        <v>6341</v>
      </c>
      <c r="E2471" s="14" t="s">
        <v>5061</v>
      </c>
      <c r="F2471" s="14" t="e" vm="5">
        <v>#VALUE!</v>
      </c>
      <c r="G2471" s="2" t="str">
        <f>_xlfn.XLOOKUP(E2471,missing_cities!$Q$2:$Q$56,missing_cities!$R$2:$R$56,"Not Found",0)</f>
        <v>United States</v>
      </c>
      <c r="H2471" t="str">
        <f>_xlfn.XLOOKUP(E2471,missing_cities!$Q$2:$Q$56,missing_cities!$S$2:$S$56,"Not Found",0)</f>
        <v>North America</v>
      </c>
      <c r="I2471" t="s">
        <v>1684</v>
      </c>
      <c r="J2471" s="15">
        <v>0.14000000000000001</v>
      </c>
      <c r="K2471" t="s">
        <v>19</v>
      </c>
      <c r="L2471" s="15" t="str">
        <f t="shared" si="76"/>
        <v>9:00-18:00</v>
      </c>
      <c r="M2471" s="16">
        <f t="shared" si="77"/>
        <v>0.37</v>
      </c>
      <c r="N2471" s="15">
        <v>18.04</v>
      </c>
      <c r="O2471" s="15">
        <v>45</v>
      </c>
      <c r="P2471" t="s">
        <v>20</v>
      </c>
      <c r="Q2471">
        <v>22</v>
      </c>
      <c r="R2471" t="s">
        <v>42</v>
      </c>
      <c r="S2471">
        <v>2014</v>
      </c>
      <c r="T2471" t="s">
        <v>31</v>
      </c>
      <c r="U2471" s="15">
        <v>3.4</v>
      </c>
      <c r="V2471" s="15">
        <v>8</v>
      </c>
      <c r="W2471" t="s">
        <v>32</v>
      </c>
    </row>
    <row r="2472" spans="1:23">
      <c r="A2472" t="s">
        <v>2516</v>
      </c>
      <c r="B2472">
        <v>55.882018000000002</v>
      </c>
      <c r="C2472" s="15">
        <v>37.574776</v>
      </c>
      <c r="D2472" s="2" t="s">
        <v>7519</v>
      </c>
      <c r="E2472" s="14" t="s">
        <v>5052</v>
      </c>
      <c r="F2472" s="14" t="e" vm="2">
        <v>#VALUE!</v>
      </c>
      <c r="G2472" s="2" t="str">
        <f>_xlfn.XLOOKUP(E2472,missing_cities!$Q$2:$Q$56,missing_cities!$R$2:$R$56,"Not Found",0)</f>
        <v>Russia</v>
      </c>
      <c r="H2472" t="str">
        <f>_xlfn.XLOOKUP(E2472,missing_cities!$Q$2:$Q$56,missing_cities!$S$2:$S$56,"Not Found",0)</f>
        <v>Europe</v>
      </c>
      <c r="I2472" t="s">
        <v>1684</v>
      </c>
      <c r="J2472" s="15">
        <v>0.23</v>
      </c>
      <c r="K2472" s="1">
        <v>45862</v>
      </c>
      <c r="L2472" s="15" t="str">
        <f t="shared" si="76"/>
        <v>9.00-21.00</v>
      </c>
      <c r="M2472" s="16">
        <f t="shared" si="77"/>
        <v>12</v>
      </c>
      <c r="N2472" s="15">
        <v>5.7</v>
      </c>
      <c r="O2472" s="15">
        <v>87</v>
      </c>
      <c r="P2472" t="s">
        <v>29</v>
      </c>
      <c r="Q2472">
        <v>350</v>
      </c>
      <c r="R2472" t="s">
        <v>132</v>
      </c>
      <c r="S2472">
        <v>2023</v>
      </c>
      <c r="T2472" t="s">
        <v>31</v>
      </c>
      <c r="U2472" s="15">
        <v>3.2</v>
      </c>
      <c r="V2472" s="15">
        <v>7</v>
      </c>
      <c r="W2472" t="s">
        <v>27</v>
      </c>
    </row>
    <row r="2473" spans="1:23">
      <c r="A2473" t="s">
        <v>2517</v>
      </c>
      <c r="B2473">
        <v>-14.624514</v>
      </c>
      <c r="C2473" s="15">
        <v>107.402422</v>
      </c>
      <c r="D2473" s="2" t="s">
        <v>7520</v>
      </c>
      <c r="E2473" s="14" t="str">
        <f>_xlfn.XLOOKUP(C2473,missing_cities!B:B,missing_cities!C:C,"Not Found",0)</f>
        <v>Error</v>
      </c>
      <c r="F2473" s="14" t="s">
        <v>9987</v>
      </c>
      <c r="G2473" s="2" t="str">
        <f>_xlfn.XLOOKUP(E2473,missing_cities!$Q$2:$Q$56,missing_cities!$R$2:$R$56,"Not Found",0)</f>
        <v>Error</v>
      </c>
      <c r="H2473" t="str">
        <f>_xlfn.XLOOKUP(E2473,missing_cities!$Q$2:$Q$56,missing_cities!$S$2:$S$56,"Not Found",0)</f>
        <v>Error</v>
      </c>
      <c r="I2473" t="s">
        <v>1684</v>
      </c>
      <c r="J2473" s="15">
        <v>0.36</v>
      </c>
      <c r="K2473" t="s">
        <v>34</v>
      </c>
      <c r="L2473" s="15" t="str">
        <f t="shared" si="76"/>
        <v>6:00-22:00</v>
      </c>
      <c r="M2473" s="16">
        <f t="shared" si="77"/>
        <v>0.67</v>
      </c>
      <c r="N2473" s="15">
        <v>6.19</v>
      </c>
      <c r="O2473" s="15">
        <v>78</v>
      </c>
      <c r="P2473" t="s">
        <v>20</v>
      </c>
      <c r="Q2473">
        <v>22</v>
      </c>
      <c r="R2473" t="s">
        <v>26</v>
      </c>
      <c r="S2473">
        <v>2021</v>
      </c>
      <c r="T2473" t="s">
        <v>31</v>
      </c>
      <c r="U2473" s="15">
        <v>3.7</v>
      </c>
      <c r="V2473" s="15">
        <v>1</v>
      </c>
      <c r="W2473" t="s">
        <v>27</v>
      </c>
    </row>
    <row r="2474" spans="1:23">
      <c r="A2474" t="s">
        <v>2518</v>
      </c>
      <c r="B2474">
        <v>37.776268999999999</v>
      </c>
      <c r="C2474" s="15">
        <v>-122.421206</v>
      </c>
      <c r="D2474" s="2" t="s">
        <v>7521</v>
      </c>
      <c r="E2474" s="14" t="s">
        <v>5061</v>
      </c>
      <c r="F2474" s="14" t="e" vm="5">
        <v>#VALUE!</v>
      </c>
      <c r="G2474" s="2" t="str">
        <f>_xlfn.XLOOKUP(E2474,missing_cities!$Q$2:$Q$56,missing_cities!$R$2:$R$56,"Not Found",0)</f>
        <v>United States</v>
      </c>
      <c r="H2474" t="str">
        <f>_xlfn.XLOOKUP(E2474,missing_cities!$Q$2:$Q$56,missing_cities!$S$2:$S$56,"Not Found",0)</f>
        <v>North America</v>
      </c>
      <c r="I2474" t="s">
        <v>1684</v>
      </c>
      <c r="J2474" s="15">
        <v>0.32</v>
      </c>
      <c r="K2474" t="s">
        <v>34</v>
      </c>
      <c r="L2474" s="15" t="str">
        <f t="shared" si="76"/>
        <v>6:00-22:00</v>
      </c>
      <c r="M2474" s="16">
        <f t="shared" si="77"/>
        <v>0.67</v>
      </c>
      <c r="N2474" s="15">
        <v>18.45</v>
      </c>
      <c r="O2474" s="15">
        <v>69</v>
      </c>
      <c r="P2474" t="s">
        <v>39</v>
      </c>
      <c r="Q2474">
        <v>350</v>
      </c>
      <c r="R2474" t="s">
        <v>21</v>
      </c>
      <c r="S2474">
        <v>2023</v>
      </c>
      <c r="T2474" t="s">
        <v>22</v>
      </c>
      <c r="U2474" s="15">
        <v>4.5999999999999996</v>
      </c>
      <c r="V2474" s="15">
        <v>6</v>
      </c>
      <c r="W2474" t="s">
        <v>32</v>
      </c>
    </row>
    <row r="2475" spans="1:23">
      <c r="A2475" t="s">
        <v>2519</v>
      </c>
      <c r="B2475">
        <v>25.361615</v>
      </c>
      <c r="C2475" s="15">
        <v>55.354470999999997</v>
      </c>
      <c r="D2475" s="2" t="s">
        <v>7522</v>
      </c>
      <c r="E2475" s="14" t="s">
        <v>5076</v>
      </c>
      <c r="F2475" s="14" t="e" vm="10">
        <v>#VALUE!</v>
      </c>
      <c r="G2475" s="2" t="str">
        <f>_xlfn.XLOOKUP(E2475,missing_cities!$Q$2:$Q$56,missing_cities!$R$2:$R$56,"Not Found",0)</f>
        <v>United Arab Emirates</v>
      </c>
      <c r="H2475" t="str">
        <f>_xlfn.XLOOKUP(E2475,missing_cities!$Q$2:$Q$56,missing_cities!$S$2:$S$56,"Not Found",0)</f>
        <v>Asia</v>
      </c>
      <c r="I2475" t="s">
        <v>1684</v>
      </c>
      <c r="J2475" s="15">
        <v>0.45</v>
      </c>
      <c r="K2475" t="s">
        <v>34</v>
      </c>
      <c r="L2475" s="15" t="str">
        <f t="shared" si="76"/>
        <v>6:00-22:00</v>
      </c>
      <c r="M2475" s="16">
        <f t="shared" si="77"/>
        <v>0.67</v>
      </c>
      <c r="N2475" s="15">
        <v>0.52</v>
      </c>
      <c r="O2475" s="15">
        <v>85</v>
      </c>
      <c r="P2475" t="s">
        <v>25</v>
      </c>
      <c r="Q2475">
        <v>50</v>
      </c>
      <c r="R2475" t="s">
        <v>37</v>
      </c>
      <c r="S2475">
        <v>2015</v>
      </c>
      <c r="T2475" t="s">
        <v>22</v>
      </c>
      <c r="U2475" s="15">
        <v>3.2</v>
      </c>
      <c r="V2475" s="15">
        <v>1</v>
      </c>
      <c r="W2475" t="s">
        <v>32</v>
      </c>
    </row>
    <row r="2476" spans="1:23">
      <c r="A2476" t="s">
        <v>2520</v>
      </c>
      <c r="B2476">
        <v>-23.691179999999999</v>
      </c>
      <c r="C2476" s="15">
        <v>-46.629390000000001</v>
      </c>
      <c r="D2476" s="2" t="s">
        <v>7523</v>
      </c>
      <c r="E2476" s="14" t="s">
        <v>5067</v>
      </c>
      <c r="F2476" s="14" t="e" vm="7">
        <v>#VALUE!</v>
      </c>
      <c r="G2476" s="2" t="str">
        <f>_xlfn.XLOOKUP(E2476,missing_cities!$Q$2:$Q$56,missing_cities!$R$2:$R$56,"Not Found",0)</f>
        <v>Brazil</v>
      </c>
      <c r="H2476" t="str">
        <f>_xlfn.XLOOKUP(E2476,missing_cities!$Q$2:$Q$56,missing_cities!$S$2:$S$56,"Not Found",0)</f>
        <v>South America</v>
      </c>
      <c r="I2476" t="s">
        <v>1684</v>
      </c>
      <c r="J2476" s="15">
        <v>0.16</v>
      </c>
      <c r="K2476" s="1">
        <v>45862</v>
      </c>
      <c r="L2476" s="15" t="str">
        <f t="shared" si="76"/>
        <v>9.00-21.00</v>
      </c>
      <c r="M2476" s="16">
        <f t="shared" si="77"/>
        <v>12</v>
      </c>
      <c r="N2476" s="15">
        <v>14.53</v>
      </c>
      <c r="O2476" s="15">
        <v>72</v>
      </c>
      <c r="P2476" t="s">
        <v>29</v>
      </c>
      <c r="Q2476">
        <v>22</v>
      </c>
      <c r="R2476" t="s">
        <v>37</v>
      </c>
      <c r="S2476">
        <v>2020</v>
      </c>
      <c r="T2476" t="s">
        <v>22</v>
      </c>
      <c r="U2476" s="15">
        <v>3.2</v>
      </c>
      <c r="V2476" s="15">
        <v>4</v>
      </c>
      <c r="W2476" t="s">
        <v>32</v>
      </c>
    </row>
    <row r="2477" spans="1:23">
      <c r="A2477" t="s">
        <v>2521</v>
      </c>
      <c r="B2477">
        <v>13.771827999999999</v>
      </c>
      <c r="C2477" s="15">
        <v>100.51144600000001</v>
      </c>
      <c r="D2477" s="2" t="s">
        <v>7524</v>
      </c>
      <c r="E2477" s="14" t="s">
        <v>5059</v>
      </c>
      <c r="F2477" s="14" t="e" vm="4">
        <v>#VALUE!</v>
      </c>
      <c r="G2477" s="2" t="str">
        <f>_xlfn.XLOOKUP(E2477,missing_cities!$Q$2:$Q$56,missing_cities!$R$2:$R$56,"Not Found",0)</f>
        <v>Thailand</v>
      </c>
      <c r="H2477" t="str">
        <f>_xlfn.XLOOKUP(E2477,missing_cities!$Q$2:$Q$56,missing_cities!$S$2:$S$56,"Not Found",0)</f>
        <v>Asia</v>
      </c>
      <c r="I2477" t="s">
        <v>1684</v>
      </c>
      <c r="J2477" s="15">
        <v>0.13</v>
      </c>
      <c r="K2477" t="s">
        <v>34</v>
      </c>
      <c r="L2477" s="15" t="str">
        <f t="shared" si="76"/>
        <v>6:00-22:00</v>
      </c>
      <c r="M2477" s="16">
        <f t="shared" si="77"/>
        <v>0.67</v>
      </c>
      <c r="N2477" s="15">
        <v>6.25</v>
      </c>
      <c r="O2477" s="15">
        <v>98</v>
      </c>
      <c r="P2477" t="s">
        <v>20</v>
      </c>
      <c r="Q2477">
        <v>50</v>
      </c>
      <c r="R2477" t="s">
        <v>46</v>
      </c>
      <c r="S2477">
        <v>2020</v>
      </c>
      <c r="T2477" t="s">
        <v>31</v>
      </c>
      <c r="U2477" s="15">
        <v>3.2</v>
      </c>
      <c r="V2477" s="15">
        <v>5</v>
      </c>
      <c r="W2477" t="s">
        <v>32</v>
      </c>
    </row>
    <row r="2478" spans="1:23">
      <c r="A2478" t="s">
        <v>2522</v>
      </c>
      <c r="B2478">
        <v>34.052810999999998</v>
      </c>
      <c r="C2478" s="15">
        <v>-118.21431800000001</v>
      </c>
      <c r="D2478" s="2" t="s">
        <v>7525</v>
      </c>
      <c r="E2478" s="14" t="s">
        <v>5111</v>
      </c>
      <c r="F2478" s="14" t="e" vm="5">
        <v>#VALUE!</v>
      </c>
      <c r="G2478" s="2" t="str">
        <f>_xlfn.XLOOKUP(E2478,missing_cities!$Q$2:$Q$56,missing_cities!$R$2:$R$56,"Not Found",0)</f>
        <v>United States</v>
      </c>
      <c r="H2478" t="str">
        <f>_xlfn.XLOOKUP(E2478,missing_cities!$Q$2:$Q$56,missing_cities!$S$2:$S$56,"Not Found",0)</f>
        <v>North America</v>
      </c>
      <c r="I2478" t="s">
        <v>1684</v>
      </c>
      <c r="J2478" s="15">
        <v>0.24</v>
      </c>
      <c r="K2478" t="s">
        <v>34</v>
      </c>
      <c r="L2478" s="15" t="str">
        <f t="shared" si="76"/>
        <v>6:00-22:00</v>
      </c>
      <c r="M2478" s="16">
        <f t="shared" si="77"/>
        <v>0.67</v>
      </c>
      <c r="N2478" s="15">
        <v>5.99</v>
      </c>
      <c r="O2478" s="15">
        <v>62</v>
      </c>
      <c r="P2478" t="s">
        <v>39</v>
      </c>
      <c r="Q2478">
        <v>22</v>
      </c>
      <c r="R2478" t="s">
        <v>132</v>
      </c>
      <c r="S2478">
        <v>2014</v>
      </c>
      <c r="T2478" t="s">
        <v>22</v>
      </c>
      <c r="U2478" s="15">
        <v>3.5</v>
      </c>
      <c r="V2478" s="15">
        <v>6</v>
      </c>
      <c r="W2478" t="s">
        <v>32</v>
      </c>
    </row>
    <row r="2479" spans="1:23">
      <c r="A2479" t="s">
        <v>2523</v>
      </c>
      <c r="B2479">
        <v>-33.859816000000002</v>
      </c>
      <c r="C2479" s="15">
        <v>151.35627700000001</v>
      </c>
      <c r="D2479" s="2" t="s">
        <v>7526</v>
      </c>
      <c r="E2479" s="14" t="s">
        <v>5069</v>
      </c>
      <c r="F2479" s="14" t="e" vm="8">
        <v>#VALUE!</v>
      </c>
      <c r="G2479" s="2" t="str">
        <f>_xlfn.XLOOKUP(E2479,missing_cities!$Q$2:$Q$56,missing_cities!$R$2:$R$56,"Not Found",0)</f>
        <v>Australia</v>
      </c>
      <c r="H2479" t="str">
        <f>_xlfn.XLOOKUP(E2479,missing_cities!$Q$2:$Q$56,missing_cities!$S$2:$S$56,"Not Found",0)</f>
        <v>Australia</v>
      </c>
      <c r="I2479" t="s">
        <v>1684</v>
      </c>
      <c r="J2479" s="15">
        <v>0.47</v>
      </c>
      <c r="K2479" t="s">
        <v>19</v>
      </c>
      <c r="L2479" s="15" t="str">
        <f t="shared" si="76"/>
        <v>9:00-18:00</v>
      </c>
      <c r="M2479" s="16">
        <f t="shared" si="77"/>
        <v>0.37</v>
      </c>
      <c r="N2479" s="15">
        <v>4.07</v>
      </c>
      <c r="O2479" s="15">
        <v>42</v>
      </c>
      <c r="P2479" t="s">
        <v>20</v>
      </c>
      <c r="Q2479">
        <v>150</v>
      </c>
      <c r="R2479" t="s">
        <v>48</v>
      </c>
      <c r="S2479">
        <v>2015</v>
      </c>
      <c r="T2479" t="s">
        <v>31</v>
      </c>
      <c r="U2479" s="15">
        <v>4.5999999999999996</v>
      </c>
      <c r="V2479" s="15">
        <v>10</v>
      </c>
      <c r="W2479" t="s">
        <v>23</v>
      </c>
    </row>
    <row r="2480" spans="1:23">
      <c r="A2480" t="s">
        <v>2524</v>
      </c>
      <c r="B2480">
        <v>-23.550044</v>
      </c>
      <c r="C2480" s="15">
        <v>-46.572296999999999</v>
      </c>
      <c r="D2480" s="2" t="s">
        <v>7527</v>
      </c>
      <c r="E2480" s="14" t="s">
        <v>5067</v>
      </c>
      <c r="F2480" s="14" t="e" vm="7">
        <v>#VALUE!</v>
      </c>
      <c r="G2480" s="2" t="str">
        <f>_xlfn.XLOOKUP(E2480,missing_cities!$Q$2:$Q$56,missing_cities!$R$2:$R$56,"Not Found",0)</f>
        <v>Brazil</v>
      </c>
      <c r="H2480" t="str">
        <f>_xlfn.XLOOKUP(E2480,missing_cities!$Q$2:$Q$56,missing_cities!$S$2:$S$56,"Not Found",0)</f>
        <v>South America</v>
      </c>
      <c r="I2480" t="s">
        <v>1684</v>
      </c>
      <c r="J2480" s="15">
        <v>0.4</v>
      </c>
      <c r="K2480" t="s">
        <v>34</v>
      </c>
      <c r="L2480" s="15" t="str">
        <f t="shared" si="76"/>
        <v>6:00-22:00</v>
      </c>
      <c r="M2480" s="16">
        <f t="shared" si="77"/>
        <v>0.67</v>
      </c>
      <c r="N2480" s="15">
        <v>15.29</v>
      </c>
      <c r="O2480" s="15">
        <v>89</v>
      </c>
      <c r="P2480" t="s">
        <v>37</v>
      </c>
      <c r="Q2480">
        <v>150</v>
      </c>
      <c r="R2480" t="s">
        <v>67</v>
      </c>
      <c r="S2480">
        <v>2016</v>
      </c>
      <c r="T2480" t="s">
        <v>22</v>
      </c>
      <c r="U2480" s="15">
        <v>5</v>
      </c>
      <c r="V2480" s="15">
        <v>4</v>
      </c>
      <c r="W2480" t="s">
        <v>27</v>
      </c>
    </row>
    <row r="2481" spans="1:23">
      <c r="A2481" t="s">
        <v>2525</v>
      </c>
      <c r="B2481">
        <v>13.896896999999999</v>
      </c>
      <c r="C2481" s="15">
        <v>100.59729299999999</v>
      </c>
      <c r="D2481" s="2" t="s">
        <v>7528</v>
      </c>
      <c r="E2481" s="14" t="s">
        <v>5059</v>
      </c>
      <c r="F2481" s="14" t="e" vm="4">
        <v>#VALUE!</v>
      </c>
      <c r="G2481" s="2" t="str">
        <f>_xlfn.XLOOKUP(E2481,missing_cities!$Q$2:$Q$56,missing_cities!$R$2:$R$56,"Not Found",0)</f>
        <v>Thailand</v>
      </c>
      <c r="H2481" t="str">
        <f>_xlfn.XLOOKUP(E2481,missing_cities!$Q$2:$Q$56,missing_cities!$S$2:$S$56,"Not Found",0)</f>
        <v>Asia</v>
      </c>
      <c r="I2481" t="s">
        <v>1684</v>
      </c>
      <c r="J2481" s="15">
        <v>0.17</v>
      </c>
      <c r="K2481" t="s">
        <v>34</v>
      </c>
      <c r="L2481" s="15" t="str">
        <f t="shared" si="76"/>
        <v>6:00-22:00</v>
      </c>
      <c r="M2481" s="16">
        <f t="shared" si="77"/>
        <v>0.67</v>
      </c>
      <c r="N2481" s="15">
        <v>19.07</v>
      </c>
      <c r="O2481" s="15">
        <v>21</v>
      </c>
      <c r="P2481" t="s">
        <v>20</v>
      </c>
      <c r="Q2481">
        <v>22</v>
      </c>
      <c r="R2481" t="s">
        <v>21</v>
      </c>
      <c r="S2481">
        <v>2013</v>
      </c>
      <c r="T2481" t="s">
        <v>22</v>
      </c>
      <c r="U2481" s="15">
        <v>3</v>
      </c>
      <c r="V2481" s="15">
        <v>4</v>
      </c>
      <c r="W2481" t="s">
        <v>32</v>
      </c>
    </row>
    <row r="2482" spans="1:23">
      <c r="A2482" t="s">
        <v>2526</v>
      </c>
      <c r="B2482">
        <v>-23.59348</v>
      </c>
      <c r="C2482" s="15">
        <v>-46.542071</v>
      </c>
      <c r="D2482" s="2" t="s">
        <v>7529</v>
      </c>
      <c r="E2482" s="14" t="s">
        <v>5067</v>
      </c>
      <c r="F2482" s="14" t="e" vm="7">
        <v>#VALUE!</v>
      </c>
      <c r="G2482" s="2" t="str">
        <f>_xlfn.XLOOKUP(E2482,missing_cities!$Q$2:$Q$56,missing_cities!$R$2:$R$56,"Not Found",0)</f>
        <v>Brazil</v>
      </c>
      <c r="H2482" t="str">
        <f>_xlfn.XLOOKUP(E2482,missing_cities!$Q$2:$Q$56,missing_cities!$S$2:$S$56,"Not Found",0)</f>
        <v>South America</v>
      </c>
      <c r="I2482" t="s">
        <v>1684</v>
      </c>
      <c r="J2482" s="15">
        <v>0.43</v>
      </c>
      <c r="K2482" t="s">
        <v>19</v>
      </c>
      <c r="L2482" s="15" t="str">
        <f t="shared" si="76"/>
        <v>9:00-18:00</v>
      </c>
      <c r="M2482" s="16">
        <f t="shared" si="77"/>
        <v>0.37</v>
      </c>
      <c r="N2482" s="15">
        <v>16.57</v>
      </c>
      <c r="O2482" s="15">
        <v>60</v>
      </c>
      <c r="P2482" t="s">
        <v>39</v>
      </c>
      <c r="Q2482">
        <v>350</v>
      </c>
      <c r="R2482" t="s">
        <v>21</v>
      </c>
      <c r="S2482">
        <v>2021</v>
      </c>
      <c r="T2482" t="s">
        <v>31</v>
      </c>
      <c r="U2482" s="15">
        <v>4.3</v>
      </c>
      <c r="V2482" s="15">
        <v>7</v>
      </c>
      <c r="W2482" t="s">
        <v>23</v>
      </c>
    </row>
    <row r="2483" spans="1:23">
      <c r="A2483" t="s">
        <v>2527</v>
      </c>
      <c r="B2483">
        <v>52.469321999999998</v>
      </c>
      <c r="C2483" s="15">
        <v>13.355992000000001</v>
      </c>
      <c r="D2483" s="2" t="s">
        <v>7530</v>
      </c>
      <c r="E2483" s="14" t="s">
        <v>5057</v>
      </c>
      <c r="F2483" s="14" t="e" vm="3">
        <v>#VALUE!</v>
      </c>
      <c r="G2483" s="2" t="str">
        <f>_xlfn.XLOOKUP(E2483,missing_cities!$Q$2:$Q$56,missing_cities!$R$2:$R$56,"Not Found",0)</f>
        <v>Germany</v>
      </c>
      <c r="H2483" t="str">
        <f>_xlfn.XLOOKUP(E2483,missing_cities!$Q$2:$Q$56,missing_cities!$S$2:$S$56,"Not Found",0)</f>
        <v>Europe</v>
      </c>
      <c r="I2483" t="s">
        <v>1684</v>
      </c>
      <c r="J2483" s="15">
        <v>0.23</v>
      </c>
      <c r="K2483" t="s">
        <v>19</v>
      </c>
      <c r="L2483" s="15" t="str">
        <f t="shared" si="76"/>
        <v>9:00-18:00</v>
      </c>
      <c r="M2483" s="16">
        <f t="shared" si="77"/>
        <v>0.37</v>
      </c>
      <c r="N2483" s="15">
        <v>19.88</v>
      </c>
      <c r="O2483" s="15">
        <v>78</v>
      </c>
      <c r="P2483" t="s">
        <v>37</v>
      </c>
      <c r="Q2483">
        <v>22</v>
      </c>
      <c r="R2483" t="s">
        <v>81</v>
      </c>
      <c r="S2483">
        <v>2021</v>
      </c>
      <c r="T2483" t="s">
        <v>31</v>
      </c>
      <c r="U2483" s="15">
        <v>4.3</v>
      </c>
      <c r="V2483" s="15">
        <v>9</v>
      </c>
      <c r="W2483" t="s">
        <v>27</v>
      </c>
    </row>
    <row r="2484" spans="1:23">
      <c r="A2484" t="s">
        <v>2528</v>
      </c>
      <c r="B2484">
        <v>41.830916000000002</v>
      </c>
      <c r="C2484" s="15">
        <v>-87.785109000000006</v>
      </c>
      <c r="D2484" s="2" t="s">
        <v>7531</v>
      </c>
      <c r="E2484" s="14" t="s">
        <v>5065</v>
      </c>
      <c r="F2484" s="14" t="e" vm="5">
        <v>#VALUE!</v>
      </c>
      <c r="G2484" s="2" t="str">
        <f>_xlfn.XLOOKUP(E2484,missing_cities!$Q$2:$Q$56,missing_cities!$R$2:$R$56,"Not Found",0)</f>
        <v>United States</v>
      </c>
      <c r="H2484" t="str">
        <f>_xlfn.XLOOKUP(E2484,missing_cities!$Q$2:$Q$56,missing_cities!$S$2:$S$56,"Not Found",0)</f>
        <v>North America</v>
      </c>
      <c r="I2484" t="s">
        <v>1684</v>
      </c>
      <c r="J2484" s="15">
        <v>0.49</v>
      </c>
      <c r="K2484" t="s">
        <v>34</v>
      </c>
      <c r="L2484" s="15" t="str">
        <f t="shared" si="76"/>
        <v>6:00-22:00</v>
      </c>
      <c r="M2484" s="16">
        <f t="shared" si="77"/>
        <v>0.67</v>
      </c>
      <c r="N2484" s="15">
        <v>0.6</v>
      </c>
      <c r="O2484" s="15">
        <v>87</v>
      </c>
      <c r="P2484" t="s">
        <v>25</v>
      </c>
      <c r="Q2484">
        <v>22</v>
      </c>
      <c r="R2484" t="s">
        <v>81</v>
      </c>
      <c r="S2484">
        <v>2019</v>
      </c>
      <c r="T2484" t="s">
        <v>31</v>
      </c>
      <c r="U2484" s="15">
        <v>3.4</v>
      </c>
      <c r="V2484" s="15">
        <v>6</v>
      </c>
      <c r="W2484" t="s">
        <v>27</v>
      </c>
    </row>
    <row r="2485" spans="1:23">
      <c r="A2485" t="s">
        <v>2529</v>
      </c>
      <c r="B2485">
        <v>43.754544000000003</v>
      </c>
      <c r="C2485" s="15">
        <v>-79.441203999999999</v>
      </c>
      <c r="D2485" s="2" t="s">
        <v>7532</v>
      </c>
      <c r="E2485" s="14" t="s">
        <v>5050</v>
      </c>
      <c r="F2485" s="14" t="e" vm="1">
        <v>#VALUE!</v>
      </c>
      <c r="G2485" s="2" t="str">
        <f>_xlfn.XLOOKUP(E2485,missing_cities!$Q$2:$Q$56,missing_cities!$R$2:$R$56,"Not Found",0)</f>
        <v>Canada</v>
      </c>
      <c r="H2485" t="str">
        <f>_xlfn.XLOOKUP(E2485,missing_cities!$Q$2:$Q$56,missing_cities!$S$2:$S$56,"Not Found",0)</f>
        <v>North America</v>
      </c>
      <c r="I2485" t="s">
        <v>1684</v>
      </c>
      <c r="J2485" s="15">
        <v>0.17</v>
      </c>
      <c r="K2485" s="1">
        <v>45862</v>
      </c>
      <c r="L2485" s="15" t="str">
        <f t="shared" si="76"/>
        <v>9.00-21.00</v>
      </c>
      <c r="M2485" s="16">
        <f t="shared" si="77"/>
        <v>12</v>
      </c>
      <c r="N2485" s="15">
        <v>0.51</v>
      </c>
      <c r="O2485" s="15">
        <v>58</v>
      </c>
      <c r="P2485" t="s">
        <v>39</v>
      </c>
      <c r="Q2485">
        <v>50</v>
      </c>
      <c r="R2485" t="s">
        <v>37</v>
      </c>
      <c r="S2485">
        <v>2010</v>
      </c>
      <c r="T2485" t="s">
        <v>31</v>
      </c>
      <c r="U2485" s="15">
        <v>4.5999999999999996</v>
      </c>
      <c r="V2485" s="15">
        <v>8</v>
      </c>
      <c r="W2485" t="s">
        <v>23</v>
      </c>
    </row>
    <row r="2486" spans="1:23">
      <c r="A2486" t="s">
        <v>2530</v>
      </c>
      <c r="B2486">
        <v>18.987269000000001</v>
      </c>
      <c r="C2486" s="15">
        <v>72.872088000000005</v>
      </c>
      <c r="D2486" s="2" t="s">
        <v>7533</v>
      </c>
      <c r="E2486" s="14" t="s">
        <v>5079</v>
      </c>
      <c r="F2486" s="14" t="e" vm="11">
        <v>#VALUE!</v>
      </c>
      <c r="G2486" s="2" t="str">
        <f>_xlfn.XLOOKUP(E2486,missing_cities!$Q$2:$Q$56,missing_cities!$R$2:$R$56,"Not Found",0)</f>
        <v>India</v>
      </c>
      <c r="H2486" t="str">
        <f>_xlfn.XLOOKUP(E2486,missing_cities!$Q$2:$Q$56,missing_cities!$S$2:$S$56,"Not Found",0)</f>
        <v>Asia</v>
      </c>
      <c r="I2486" t="s">
        <v>1684</v>
      </c>
      <c r="J2486" s="15">
        <v>0.21</v>
      </c>
      <c r="K2486" s="1">
        <v>45862</v>
      </c>
      <c r="L2486" s="15" t="str">
        <f t="shared" si="76"/>
        <v>9.00-21.00</v>
      </c>
      <c r="M2486" s="16">
        <f t="shared" si="77"/>
        <v>12</v>
      </c>
      <c r="N2486" s="15">
        <v>9.56</v>
      </c>
      <c r="O2486" s="15">
        <v>25</v>
      </c>
      <c r="P2486" t="s">
        <v>39</v>
      </c>
      <c r="Q2486">
        <v>350</v>
      </c>
      <c r="R2486" t="s">
        <v>37</v>
      </c>
      <c r="S2486">
        <v>2019</v>
      </c>
      <c r="T2486" t="s">
        <v>22</v>
      </c>
      <c r="U2486" s="15">
        <v>3.1</v>
      </c>
      <c r="V2486" s="15">
        <v>5</v>
      </c>
      <c r="W2486" t="s">
        <v>23</v>
      </c>
    </row>
    <row r="2487" spans="1:23">
      <c r="A2487" t="s">
        <v>2531</v>
      </c>
      <c r="B2487">
        <v>25.302693000000001</v>
      </c>
      <c r="C2487" s="15">
        <v>55.220103000000002</v>
      </c>
      <c r="D2487" s="2" t="s">
        <v>7534</v>
      </c>
      <c r="E2487" s="14" t="s">
        <v>5076</v>
      </c>
      <c r="F2487" s="14" t="e" vm="10">
        <v>#VALUE!</v>
      </c>
      <c r="G2487" s="2" t="str">
        <f>_xlfn.XLOOKUP(E2487,missing_cities!$Q$2:$Q$56,missing_cities!$R$2:$R$56,"Not Found",0)</f>
        <v>United Arab Emirates</v>
      </c>
      <c r="H2487" t="str">
        <f>_xlfn.XLOOKUP(E2487,missing_cities!$Q$2:$Q$56,missing_cities!$S$2:$S$56,"Not Found",0)</f>
        <v>Asia</v>
      </c>
      <c r="I2487" t="s">
        <v>1684</v>
      </c>
      <c r="J2487" s="15">
        <v>0.16</v>
      </c>
      <c r="K2487" t="s">
        <v>34</v>
      </c>
      <c r="L2487" s="15" t="str">
        <f t="shared" si="76"/>
        <v>6:00-22:00</v>
      </c>
      <c r="M2487" s="16">
        <f t="shared" si="77"/>
        <v>0.67</v>
      </c>
      <c r="N2487" s="15">
        <v>10.72</v>
      </c>
      <c r="O2487" s="15">
        <v>88</v>
      </c>
      <c r="P2487" t="s">
        <v>37</v>
      </c>
      <c r="Q2487">
        <v>22</v>
      </c>
      <c r="R2487" t="s">
        <v>35</v>
      </c>
      <c r="S2487">
        <v>2013</v>
      </c>
      <c r="T2487" t="s">
        <v>31</v>
      </c>
      <c r="U2487" s="15">
        <v>4.3</v>
      </c>
      <c r="V2487" s="15">
        <v>8</v>
      </c>
      <c r="W2487" t="s">
        <v>27</v>
      </c>
    </row>
    <row r="2488" spans="1:23">
      <c r="A2488" t="s">
        <v>2532</v>
      </c>
      <c r="B2488">
        <v>43.749039000000003</v>
      </c>
      <c r="C2488" s="15">
        <v>-79.434669999999997</v>
      </c>
      <c r="D2488" s="2" t="s">
        <v>7535</v>
      </c>
      <c r="E2488" s="14" t="s">
        <v>5050</v>
      </c>
      <c r="F2488" s="14" t="e" vm="1">
        <v>#VALUE!</v>
      </c>
      <c r="G2488" s="2" t="str">
        <f>_xlfn.XLOOKUP(E2488,missing_cities!$Q$2:$Q$56,missing_cities!$R$2:$R$56,"Not Found",0)</f>
        <v>Canada</v>
      </c>
      <c r="H2488" t="str">
        <f>_xlfn.XLOOKUP(E2488,missing_cities!$Q$2:$Q$56,missing_cities!$S$2:$S$56,"Not Found",0)</f>
        <v>North America</v>
      </c>
      <c r="I2488" t="s">
        <v>1684</v>
      </c>
      <c r="J2488" s="15">
        <v>0.22</v>
      </c>
      <c r="K2488" t="s">
        <v>19</v>
      </c>
      <c r="L2488" s="15" t="str">
        <f t="shared" si="76"/>
        <v>9:00-18:00</v>
      </c>
      <c r="M2488" s="16">
        <f t="shared" si="77"/>
        <v>0.37</v>
      </c>
      <c r="N2488" s="15">
        <v>17.32</v>
      </c>
      <c r="O2488" s="15">
        <v>17</v>
      </c>
      <c r="P2488" t="s">
        <v>25</v>
      </c>
      <c r="Q2488">
        <v>50</v>
      </c>
      <c r="R2488" t="s">
        <v>42</v>
      </c>
      <c r="S2488">
        <v>2016</v>
      </c>
      <c r="T2488" t="s">
        <v>31</v>
      </c>
      <c r="U2488" s="15">
        <v>3.8</v>
      </c>
      <c r="V2488" s="15">
        <v>2</v>
      </c>
      <c r="W2488" t="s">
        <v>32</v>
      </c>
    </row>
    <row r="2489" spans="1:23">
      <c r="A2489" t="s">
        <v>2533</v>
      </c>
      <c r="B2489">
        <v>34.128377</v>
      </c>
      <c r="C2489" s="15">
        <v>-118.22624999999999</v>
      </c>
      <c r="D2489" s="2" t="s">
        <v>7536</v>
      </c>
      <c r="E2489" s="14" t="s">
        <v>5111</v>
      </c>
      <c r="F2489" s="14" t="e" vm="5">
        <v>#VALUE!</v>
      </c>
      <c r="G2489" s="2" t="str">
        <f>_xlfn.XLOOKUP(E2489,missing_cities!$Q$2:$Q$56,missing_cities!$R$2:$R$56,"Not Found",0)</f>
        <v>United States</v>
      </c>
      <c r="H2489" t="str">
        <f>_xlfn.XLOOKUP(E2489,missing_cities!$Q$2:$Q$56,missing_cities!$S$2:$S$56,"Not Found",0)</f>
        <v>North America</v>
      </c>
      <c r="I2489" t="s">
        <v>1684</v>
      </c>
      <c r="J2489" s="15">
        <v>0.17</v>
      </c>
      <c r="K2489" s="1">
        <v>45862</v>
      </c>
      <c r="L2489" s="15" t="str">
        <f t="shared" si="76"/>
        <v>9.00-21.00</v>
      </c>
      <c r="M2489" s="16">
        <f t="shared" si="77"/>
        <v>12</v>
      </c>
      <c r="N2489" s="15">
        <v>5.92</v>
      </c>
      <c r="O2489" s="15">
        <v>25</v>
      </c>
      <c r="P2489" t="s">
        <v>25</v>
      </c>
      <c r="Q2489">
        <v>150</v>
      </c>
      <c r="R2489" t="s">
        <v>67</v>
      </c>
      <c r="S2489">
        <v>2012</v>
      </c>
      <c r="T2489" t="s">
        <v>31</v>
      </c>
      <c r="U2489" s="15">
        <v>3.3</v>
      </c>
      <c r="V2489" s="15">
        <v>4</v>
      </c>
      <c r="W2489" t="s">
        <v>32</v>
      </c>
    </row>
    <row r="2490" spans="1:23">
      <c r="A2490" t="s">
        <v>2534</v>
      </c>
      <c r="B2490">
        <v>37.726815999999999</v>
      </c>
      <c r="C2490" s="15">
        <v>-122.322626</v>
      </c>
      <c r="D2490" s="2" t="s">
        <v>7537</v>
      </c>
      <c r="E2490" s="14" t="s">
        <v>5061</v>
      </c>
      <c r="F2490" s="14" t="e" vm="5">
        <v>#VALUE!</v>
      </c>
      <c r="G2490" s="2" t="str">
        <f>_xlfn.XLOOKUP(E2490,missing_cities!$Q$2:$Q$56,missing_cities!$R$2:$R$56,"Not Found",0)</f>
        <v>United States</v>
      </c>
      <c r="H2490" t="str">
        <f>_xlfn.XLOOKUP(E2490,missing_cities!$Q$2:$Q$56,missing_cities!$S$2:$S$56,"Not Found",0)</f>
        <v>North America</v>
      </c>
      <c r="I2490" t="s">
        <v>1684</v>
      </c>
      <c r="J2490" s="15">
        <v>0.22</v>
      </c>
      <c r="K2490" s="1">
        <v>45862</v>
      </c>
      <c r="L2490" s="15" t="str">
        <f t="shared" si="76"/>
        <v>9.00-21.00</v>
      </c>
      <c r="M2490" s="16">
        <f t="shared" si="77"/>
        <v>12</v>
      </c>
      <c r="N2490" s="15">
        <v>5.39</v>
      </c>
      <c r="O2490" s="15">
        <v>32</v>
      </c>
      <c r="P2490" t="s">
        <v>39</v>
      </c>
      <c r="Q2490">
        <v>150</v>
      </c>
      <c r="R2490" t="s">
        <v>42</v>
      </c>
      <c r="S2490">
        <v>2015</v>
      </c>
      <c r="T2490" t="s">
        <v>31</v>
      </c>
      <c r="U2490" s="15">
        <v>4.8</v>
      </c>
      <c r="V2490" s="15">
        <v>2</v>
      </c>
      <c r="W2490" t="s">
        <v>23</v>
      </c>
    </row>
    <row r="2491" spans="1:23">
      <c r="A2491" t="s">
        <v>2535</v>
      </c>
      <c r="B2491">
        <v>13.823421</v>
      </c>
      <c r="C2491" s="15">
        <v>100.49001199999999</v>
      </c>
      <c r="D2491" s="2" t="s">
        <v>7538</v>
      </c>
      <c r="E2491" s="14" t="s">
        <v>5059</v>
      </c>
      <c r="F2491" s="14" t="e" vm="4">
        <v>#VALUE!</v>
      </c>
      <c r="G2491" s="2" t="str">
        <f>_xlfn.XLOOKUP(E2491,missing_cities!$Q$2:$Q$56,missing_cities!$R$2:$R$56,"Not Found",0)</f>
        <v>Thailand</v>
      </c>
      <c r="H2491" t="str">
        <f>_xlfn.XLOOKUP(E2491,missing_cities!$Q$2:$Q$56,missing_cities!$S$2:$S$56,"Not Found",0)</f>
        <v>Asia</v>
      </c>
      <c r="I2491" t="s">
        <v>1684</v>
      </c>
      <c r="J2491" s="15">
        <v>0.16</v>
      </c>
      <c r="K2491" s="1">
        <v>45862</v>
      </c>
      <c r="L2491" s="15" t="str">
        <f t="shared" si="76"/>
        <v>9.00-21.00</v>
      </c>
      <c r="M2491" s="16">
        <f t="shared" si="77"/>
        <v>12</v>
      </c>
      <c r="N2491" s="15">
        <v>1.62</v>
      </c>
      <c r="O2491" s="15">
        <v>99</v>
      </c>
      <c r="P2491" t="s">
        <v>37</v>
      </c>
      <c r="Q2491">
        <v>150</v>
      </c>
      <c r="R2491" t="s">
        <v>44</v>
      </c>
      <c r="S2491">
        <v>2022</v>
      </c>
      <c r="T2491" t="s">
        <v>22</v>
      </c>
      <c r="U2491" s="15">
        <v>4</v>
      </c>
      <c r="V2491" s="15">
        <v>5</v>
      </c>
      <c r="W2491" t="s">
        <v>27</v>
      </c>
    </row>
    <row r="2492" spans="1:23">
      <c r="A2492" t="s">
        <v>2536</v>
      </c>
      <c r="B2492">
        <v>-24.837212000000001</v>
      </c>
      <c r="C2492" s="15">
        <v>117.88531500000001</v>
      </c>
      <c r="D2492" s="2" t="s">
        <v>7539</v>
      </c>
      <c r="E2492" s="14">
        <f>_xlfn.XLOOKUP(C2492,missing_cities!B:B,missing_cities!C:C,"Not Found",0)</f>
        <v>0</v>
      </c>
      <c r="F2492" s="14" t="s">
        <v>9990</v>
      </c>
      <c r="G2492" s="2" t="str">
        <f>_xlfn.XLOOKUP(E2492,missing_cities!$Q$2:$Q$56,missing_cities!$R$2:$R$56,"Not Found",0)</f>
        <v>Not Found</v>
      </c>
      <c r="H2492" t="str">
        <f>_xlfn.XLOOKUP(E2492,missing_cities!$Q$2:$Q$56,missing_cities!$S$2:$S$56,"Not Found",0)</f>
        <v>Not Found</v>
      </c>
      <c r="I2492" t="s">
        <v>1684</v>
      </c>
      <c r="J2492" s="15">
        <v>0.3</v>
      </c>
      <c r="K2492" s="1">
        <v>45862</v>
      </c>
      <c r="L2492" s="15" t="str">
        <f t="shared" si="76"/>
        <v>9.00-21.00</v>
      </c>
      <c r="M2492" s="16">
        <f t="shared" si="77"/>
        <v>12</v>
      </c>
      <c r="N2492" s="15">
        <v>9.09</v>
      </c>
      <c r="O2492" s="15">
        <v>55</v>
      </c>
      <c r="P2492" t="s">
        <v>37</v>
      </c>
      <c r="Q2492">
        <v>350</v>
      </c>
      <c r="R2492" t="s">
        <v>132</v>
      </c>
      <c r="S2492">
        <v>2021</v>
      </c>
      <c r="T2492" t="s">
        <v>22</v>
      </c>
      <c r="U2492" s="15">
        <v>4.0999999999999996</v>
      </c>
      <c r="V2492" s="15">
        <v>2</v>
      </c>
      <c r="W2492" t="s">
        <v>32</v>
      </c>
    </row>
    <row r="2493" spans="1:23">
      <c r="A2493" t="s">
        <v>2537</v>
      </c>
      <c r="B2493">
        <v>43.687843999999998</v>
      </c>
      <c r="C2493" s="15">
        <v>-79.489739999999998</v>
      </c>
      <c r="D2493" s="2" t="s">
        <v>6870</v>
      </c>
      <c r="E2493" s="14" t="s">
        <v>5050</v>
      </c>
      <c r="F2493" s="14" t="e" vm="1">
        <v>#VALUE!</v>
      </c>
      <c r="G2493" s="2" t="str">
        <f>_xlfn.XLOOKUP(E2493,missing_cities!$Q$2:$Q$56,missing_cities!$R$2:$R$56,"Not Found",0)</f>
        <v>Canada</v>
      </c>
      <c r="H2493" t="str">
        <f>_xlfn.XLOOKUP(E2493,missing_cities!$Q$2:$Q$56,missing_cities!$S$2:$S$56,"Not Found",0)</f>
        <v>North America</v>
      </c>
      <c r="I2493" t="s">
        <v>1684</v>
      </c>
      <c r="J2493" s="15">
        <v>0.43</v>
      </c>
      <c r="K2493" s="1">
        <v>45862</v>
      </c>
      <c r="L2493" s="15" t="str">
        <f t="shared" si="76"/>
        <v>9.00-21.00</v>
      </c>
      <c r="M2493" s="16">
        <f t="shared" si="77"/>
        <v>12</v>
      </c>
      <c r="N2493" s="15">
        <v>9.85</v>
      </c>
      <c r="O2493" s="15">
        <v>52</v>
      </c>
      <c r="P2493" t="s">
        <v>29</v>
      </c>
      <c r="Q2493">
        <v>150</v>
      </c>
      <c r="R2493" t="s">
        <v>37</v>
      </c>
      <c r="S2493">
        <v>2016</v>
      </c>
      <c r="T2493" t="s">
        <v>31</v>
      </c>
      <c r="U2493" s="15">
        <v>3.1</v>
      </c>
      <c r="V2493" s="15">
        <v>7</v>
      </c>
      <c r="W2493" t="s">
        <v>23</v>
      </c>
    </row>
    <row r="2494" spans="1:23">
      <c r="A2494" t="s">
        <v>2538</v>
      </c>
      <c r="B2494">
        <v>13.809459</v>
      </c>
      <c r="C2494" s="15">
        <v>100.52358</v>
      </c>
      <c r="D2494" s="2" t="s">
        <v>7540</v>
      </c>
      <c r="E2494" s="14" t="s">
        <v>5059</v>
      </c>
      <c r="F2494" s="14" t="e" vm="4">
        <v>#VALUE!</v>
      </c>
      <c r="G2494" s="2" t="str">
        <f>_xlfn.XLOOKUP(E2494,missing_cities!$Q$2:$Q$56,missing_cities!$R$2:$R$56,"Not Found",0)</f>
        <v>Thailand</v>
      </c>
      <c r="H2494" t="str">
        <f>_xlfn.XLOOKUP(E2494,missing_cities!$Q$2:$Q$56,missing_cities!$S$2:$S$56,"Not Found",0)</f>
        <v>Asia</v>
      </c>
      <c r="I2494" t="s">
        <v>1684</v>
      </c>
      <c r="J2494" s="15">
        <v>0.14000000000000001</v>
      </c>
      <c r="K2494" s="1">
        <v>45862</v>
      </c>
      <c r="L2494" s="15" t="str">
        <f t="shared" si="76"/>
        <v>9.00-21.00</v>
      </c>
      <c r="M2494" s="16">
        <f t="shared" si="77"/>
        <v>12</v>
      </c>
      <c r="N2494" s="15">
        <v>15.17</v>
      </c>
      <c r="O2494" s="15">
        <v>40</v>
      </c>
      <c r="P2494" t="s">
        <v>37</v>
      </c>
      <c r="Q2494">
        <v>22</v>
      </c>
      <c r="R2494" t="s">
        <v>42</v>
      </c>
      <c r="S2494">
        <v>2017</v>
      </c>
      <c r="T2494" t="s">
        <v>31</v>
      </c>
      <c r="U2494" s="15">
        <v>4.7</v>
      </c>
      <c r="V2494" s="15">
        <v>1</v>
      </c>
      <c r="W2494" t="s">
        <v>32</v>
      </c>
    </row>
    <row r="2495" spans="1:23">
      <c r="A2495" t="s">
        <v>2539</v>
      </c>
      <c r="B2495">
        <v>25.328955000000001</v>
      </c>
      <c r="C2495" s="15">
        <v>55.271543999999999</v>
      </c>
      <c r="D2495" s="2" t="s">
        <v>7541</v>
      </c>
      <c r="E2495" s="14" t="s">
        <v>5076</v>
      </c>
      <c r="F2495" s="14" t="e" vm="10">
        <v>#VALUE!</v>
      </c>
      <c r="G2495" s="2" t="str">
        <f>_xlfn.XLOOKUP(E2495,missing_cities!$Q$2:$Q$56,missing_cities!$R$2:$R$56,"Not Found",0)</f>
        <v>United Arab Emirates</v>
      </c>
      <c r="H2495" t="str">
        <f>_xlfn.XLOOKUP(E2495,missing_cities!$Q$2:$Q$56,missing_cities!$S$2:$S$56,"Not Found",0)</f>
        <v>Asia</v>
      </c>
      <c r="I2495" t="s">
        <v>1684</v>
      </c>
      <c r="J2495" s="15">
        <v>0.11</v>
      </c>
      <c r="K2495" t="s">
        <v>19</v>
      </c>
      <c r="L2495" s="15" t="str">
        <f t="shared" si="76"/>
        <v>9:00-18:00</v>
      </c>
      <c r="M2495" s="16">
        <f t="shared" si="77"/>
        <v>0.37</v>
      </c>
      <c r="N2495" s="15">
        <v>2.5499999999999998</v>
      </c>
      <c r="O2495" s="15">
        <v>77</v>
      </c>
      <c r="P2495" t="s">
        <v>25</v>
      </c>
      <c r="Q2495">
        <v>350</v>
      </c>
      <c r="R2495" t="s">
        <v>26</v>
      </c>
      <c r="S2495">
        <v>2021</v>
      </c>
      <c r="T2495" t="s">
        <v>31</v>
      </c>
      <c r="U2495" s="15">
        <v>3.8</v>
      </c>
      <c r="V2495" s="15">
        <v>8</v>
      </c>
      <c r="W2495" t="s">
        <v>32</v>
      </c>
    </row>
    <row r="2496" spans="1:23">
      <c r="A2496" t="s">
        <v>2540</v>
      </c>
      <c r="B2496">
        <v>-33.803987999999997</v>
      </c>
      <c r="C2496" s="15">
        <v>18.407219000000001</v>
      </c>
      <c r="D2496" s="2" t="s">
        <v>7542</v>
      </c>
      <c r="E2496" s="14" t="s">
        <v>5085</v>
      </c>
      <c r="F2496" s="14" t="e" vm="12">
        <v>#VALUE!</v>
      </c>
      <c r="G2496" s="2" t="str">
        <f>_xlfn.XLOOKUP(E2496,missing_cities!$Q$2:$Q$56,missing_cities!$R$2:$R$56,"Not Found",0)</f>
        <v>South Africa</v>
      </c>
      <c r="H2496" t="str">
        <f>_xlfn.XLOOKUP(E2496,missing_cities!$Q$2:$Q$56,missing_cities!$S$2:$S$56,"Not Found",0)</f>
        <v>Africa</v>
      </c>
      <c r="I2496" t="s">
        <v>1684</v>
      </c>
      <c r="J2496" s="15">
        <v>0.19</v>
      </c>
      <c r="K2496" t="s">
        <v>19</v>
      </c>
      <c r="L2496" s="15" t="str">
        <f t="shared" si="76"/>
        <v>9:00-18:00</v>
      </c>
      <c r="M2496" s="16">
        <f t="shared" si="77"/>
        <v>0.37</v>
      </c>
      <c r="N2496" s="15">
        <v>17.79</v>
      </c>
      <c r="O2496" s="15">
        <v>80</v>
      </c>
      <c r="P2496" t="s">
        <v>37</v>
      </c>
      <c r="Q2496">
        <v>50</v>
      </c>
      <c r="R2496" t="s">
        <v>26</v>
      </c>
      <c r="S2496">
        <v>2017</v>
      </c>
      <c r="T2496" t="s">
        <v>22</v>
      </c>
      <c r="U2496" s="15">
        <v>3.5</v>
      </c>
      <c r="V2496" s="15">
        <v>10</v>
      </c>
      <c r="W2496" t="s">
        <v>27</v>
      </c>
    </row>
    <row r="2497" spans="1:23">
      <c r="A2497" t="s">
        <v>2541</v>
      </c>
      <c r="B2497">
        <v>34.013409000000003</v>
      </c>
      <c r="C2497" s="15">
        <v>-118.356071</v>
      </c>
      <c r="D2497" s="2" t="s">
        <v>7543</v>
      </c>
      <c r="E2497" s="14" t="s">
        <v>5111</v>
      </c>
      <c r="F2497" s="14" t="e" vm="5">
        <v>#VALUE!</v>
      </c>
      <c r="G2497" s="2" t="str">
        <f>_xlfn.XLOOKUP(E2497,missing_cities!$Q$2:$Q$56,missing_cities!$R$2:$R$56,"Not Found",0)</f>
        <v>United States</v>
      </c>
      <c r="H2497" t="str">
        <f>_xlfn.XLOOKUP(E2497,missing_cities!$Q$2:$Q$56,missing_cities!$S$2:$S$56,"Not Found",0)</f>
        <v>North America</v>
      </c>
      <c r="I2497" t="s">
        <v>1684</v>
      </c>
      <c r="J2497" s="15">
        <v>0.14000000000000001</v>
      </c>
      <c r="K2497" s="1">
        <v>45862</v>
      </c>
      <c r="L2497" s="15" t="str">
        <f t="shared" si="76"/>
        <v>9.00-21.00</v>
      </c>
      <c r="M2497" s="16">
        <f t="shared" si="77"/>
        <v>12</v>
      </c>
      <c r="N2497" s="15">
        <v>15.34</v>
      </c>
      <c r="O2497" s="15">
        <v>16</v>
      </c>
      <c r="P2497" t="s">
        <v>39</v>
      </c>
      <c r="Q2497">
        <v>150</v>
      </c>
      <c r="R2497" t="s">
        <v>44</v>
      </c>
      <c r="S2497">
        <v>2013</v>
      </c>
      <c r="T2497" t="s">
        <v>22</v>
      </c>
      <c r="U2497" s="15">
        <v>4.9000000000000004</v>
      </c>
      <c r="V2497" s="15">
        <v>8</v>
      </c>
      <c r="W2497" t="s">
        <v>32</v>
      </c>
    </row>
    <row r="2498" spans="1:23">
      <c r="A2498" t="s">
        <v>2542</v>
      </c>
      <c r="B2498">
        <v>13.731249999999999</v>
      </c>
      <c r="C2498" s="15">
        <v>100.586963</v>
      </c>
      <c r="D2498" s="2" t="s">
        <v>7544</v>
      </c>
      <c r="E2498" s="14" t="s">
        <v>5059</v>
      </c>
      <c r="F2498" s="14" t="e" vm="4">
        <v>#VALUE!</v>
      </c>
      <c r="G2498" s="2" t="str">
        <f>_xlfn.XLOOKUP(E2498,missing_cities!$Q$2:$Q$56,missing_cities!$R$2:$R$56,"Not Found",0)</f>
        <v>Thailand</v>
      </c>
      <c r="H2498" t="str">
        <f>_xlfn.XLOOKUP(E2498,missing_cities!$Q$2:$Q$56,missing_cities!$S$2:$S$56,"Not Found",0)</f>
        <v>Asia</v>
      </c>
      <c r="I2498" t="s">
        <v>1684</v>
      </c>
      <c r="J2498" s="15">
        <v>0.28000000000000003</v>
      </c>
      <c r="K2498" t="s">
        <v>34</v>
      </c>
      <c r="L2498" s="15" t="str">
        <f t="shared" si="76"/>
        <v>6:00-22:00</v>
      </c>
      <c r="M2498" s="16">
        <f t="shared" si="77"/>
        <v>0.67</v>
      </c>
      <c r="N2498" s="15">
        <v>14.55</v>
      </c>
      <c r="O2498" s="15">
        <v>87</v>
      </c>
      <c r="P2498" t="s">
        <v>37</v>
      </c>
      <c r="Q2498">
        <v>150</v>
      </c>
      <c r="R2498" t="s">
        <v>46</v>
      </c>
      <c r="S2498">
        <v>2020</v>
      </c>
      <c r="T2498" t="s">
        <v>22</v>
      </c>
      <c r="U2498" s="15">
        <v>3.3</v>
      </c>
      <c r="V2498" s="15">
        <v>8</v>
      </c>
      <c r="W2498" t="s">
        <v>32</v>
      </c>
    </row>
    <row r="2499" spans="1:23">
      <c r="A2499" t="s">
        <v>2543</v>
      </c>
      <c r="B2499">
        <v>19.088398999999999</v>
      </c>
      <c r="C2499" s="15">
        <v>72.807034999999999</v>
      </c>
      <c r="D2499" s="2" t="s">
        <v>7545</v>
      </c>
      <c r="E2499" s="14" t="s">
        <v>5079</v>
      </c>
      <c r="F2499" s="14" t="e" vm="11">
        <v>#VALUE!</v>
      </c>
      <c r="G2499" s="2" t="str">
        <f>_xlfn.XLOOKUP(E2499,missing_cities!$Q$2:$Q$56,missing_cities!$R$2:$R$56,"Not Found",0)</f>
        <v>India</v>
      </c>
      <c r="H2499" t="str">
        <f>_xlfn.XLOOKUP(E2499,missing_cities!$Q$2:$Q$56,missing_cities!$S$2:$S$56,"Not Found",0)</f>
        <v>Asia</v>
      </c>
      <c r="I2499" t="s">
        <v>1684</v>
      </c>
      <c r="J2499" s="15">
        <v>0.22</v>
      </c>
      <c r="K2499" t="s">
        <v>19</v>
      </c>
      <c r="L2499" s="15" t="str">
        <f t="shared" ref="L2499:L2562" si="78">IF(ISNUMBER(SEARCH("-",K2499)),K2499,"9.00-21.00")</f>
        <v>9:00-18:00</v>
      </c>
      <c r="M2499" s="16">
        <f t="shared" ref="M2499:M2562" si="79">IF(ISNUMBER(SEARCH("-", L2499)), TEXT(RIGHT(L2499, LEN(L2499) - FIND("-", L2499)), "0.00") - TEXT(LEFT(L2499, FIND("-", L2499)-1), "0.00"), "")</f>
        <v>0.37</v>
      </c>
      <c r="N2499" s="15">
        <v>12.51</v>
      </c>
      <c r="O2499" s="15">
        <v>51</v>
      </c>
      <c r="P2499" t="s">
        <v>25</v>
      </c>
      <c r="Q2499">
        <v>50</v>
      </c>
      <c r="R2499" t="s">
        <v>26</v>
      </c>
      <c r="S2499">
        <v>2015</v>
      </c>
      <c r="T2499" t="s">
        <v>22</v>
      </c>
      <c r="U2499" s="15">
        <v>4.8</v>
      </c>
      <c r="V2499" s="15">
        <v>3</v>
      </c>
      <c r="W2499" t="s">
        <v>32</v>
      </c>
    </row>
    <row r="2500" spans="1:23">
      <c r="A2500" t="s">
        <v>2544</v>
      </c>
      <c r="B2500">
        <v>-23.674894999999999</v>
      </c>
      <c r="C2500" s="15">
        <v>-46.617381000000002</v>
      </c>
      <c r="D2500" s="2" t="s">
        <v>7546</v>
      </c>
      <c r="E2500" s="14" t="s">
        <v>5067</v>
      </c>
      <c r="F2500" s="14" t="e" vm="7">
        <v>#VALUE!</v>
      </c>
      <c r="G2500" s="2" t="str">
        <f>_xlfn.XLOOKUP(E2500,missing_cities!$Q$2:$Q$56,missing_cities!$R$2:$R$56,"Not Found",0)</f>
        <v>Brazil</v>
      </c>
      <c r="H2500" t="str">
        <f>_xlfn.XLOOKUP(E2500,missing_cities!$Q$2:$Q$56,missing_cities!$S$2:$S$56,"Not Found",0)</f>
        <v>South America</v>
      </c>
      <c r="I2500" t="s">
        <v>1684</v>
      </c>
      <c r="J2500" s="15">
        <v>0.23</v>
      </c>
      <c r="K2500" s="1">
        <v>45862</v>
      </c>
      <c r="L2500" s="15" t="str">
        <f t="shared" si="78"/>
        <v>9.00-21.00</v>
      </c>
      <c r="M2500" s="16">
        <f t="shared" si="79"/>
        <v>12</v>
      </c>
      <c r="N2500" s="15">
        <v>8.66</v>
      </c>
      <c r="O2500" s="15">
        <v>100</v>
      </c>
      <c r="P2500" t="s">
        <v>25</v>
      </c>
      <c r="Q2500">
        <v>350</v>
      </c>
      <c r="R2500" t="s">
        <v>37</v>
      </c>
      <c r="S2500">
        <v>2011</v>
      </c>
      <c r="T2500" t="s">
        <v>22</v>
      </c>
      <c r="U2500" s="15">
        <v>4.4000000000000004</v>
      </c>
      <c r="V2500" s="15">
        <v>9</v>
      </c>
      <c r="W2500" t="s">
        <v>27</v>
      </c>
    </row>
    <row r="2501" spans="1:23">
      <c r="A2501" t="s">
        <v>2545</v>
      </c>
      <c r="B2501">
        <v>19.577444</v>
      </c>
      <c r="C2501" s="15">
        <v>-99.030236000000002</v>
      </c>
      <c r="D2501" s="2" t="s">
        <v>7547</v>
      </c>
      <c r="E2501" s="14" t="s">
        <v>5119</v>
      </c>
      <c r="F2501" s="14" t="e" vm="13">
        <v>#VALUE!</v>
      </c>
      <c r="G2501" s="2" t="str">
        <f>_xlfn.XLOOKUP(E2501,missing_cities!$Q$2:$Q$56,missing_cities!$R$2:$R$56,"Not Found",0)</f>
        <v>Mexico</v>
      </c>
      <c r="H2501" t="str">
        <f>_xlfn.XLOOKUP(E2501,missing_cities!$Q$2:$Q$56,missing_cities!$S$2:$S$56,"Not Found",0)</f>
        <v>North America</v>
      </c>
      <c r="I2501" t="s">
        <v>1684</v>
      </c>
      <c r="J2501" s="15">
        <v>0.18</v>
      </c>
      <c r="K2501" t="s">
        <v>34</v>
      </c>
      <c r="L2501" s="15" t="str">
        <f t="shared" si="78"/>
        <v>6:00-22:00</v>
      </c>
      <c r="M2501" s="16">
        <f t="shared" si="79"/>
        <v>0.67</v>
      </c>
      <c r="N2501" s="15">
        <v>8.24</v>
      </c>
      <c r="O2501" s="15">
        <v>70</v>
      </c>
      <c r="P2501" t="s">
        <v>29</v>
      </c>
      <c r="Q2501">
        <v>22</v>
      </c>
      <c r="R2501" t="s">
        <v>44</v>
      </c>
      <c r="S2501">
        <v>2010</v>
      </c>
      <c r="T2501" t="s">
        <v>22</v>
      </c>
      <c r="U2501" s="15">
        <v>3.2</v>
      </c>
      <c r="V2501" s="15">
        <v>6</v>
      </c>
      <c r="W2501" t="s">
        <v>27</v>
      </c>
    </row>
    <row r="2502" spans="1:23">
      <c r="A2502" t="s">
        <v>2546</v>
      </c>
      <c r="B2502">
        <v>51.187496000000003</v>
      </c>
      <c r="C2502" s="15">
        <v>-112.925241</v>
      </c>
      <c r="D2502" s="2" t="s">
        <v>7548</v>
      </c>
      <c r="E2502" s="14">
        <f>_xlfn.XLOOKUP(C2502,missing_cities!B:B,missing_cities!C:C,"Not Found",0)</f>
        <v>0</v>
      </c>
      <c r="F2502" s="14" t="s">
        <v>9990</v>
      </c>
      <c r="G2502" s="2" t="str">
        <f>_xlfn.XLOOKUP(E2502,missing_cities!$Q$2:$Q$56,missing_cities!$R$2:$R$56,"Not Found",0)</f>
        <v>Not Found</v>
      </c>
      <c r="H2502" t="str">
        <f>_xlfn.XLOOKUP(E2502,missing_cities!$Q$2:$Q$56,missing_cities!$S$2:$S$56,"Not Found",0)</f>
        <v>Not Found</v>
      </c>
      <c r="I2502" t="s">
        <v>1684</v>
      </c>
      <c r="J2502" s="15">
        <v>0.13</v>
      </c>
      <c r="K2502" s="1">
        <v>45862</v>
      </c>
      <c r="L2502" s="15" t="str">
        <f t="shared" si="78"/>
        <v>9.00-21.00</v>
      </c>
      <c r="M2502" s="16">
        <f t="shared" si="79"/>
        <v>12</v>
      </c>
      <c r="N2502" s="15">
        <v>3.34</v>
      </c>
      <c r="O2502" s="15">
        <v>89</v>
      </c>
      <c r="P2502" t="s">
        <v>25</v>
      </c>
      <c r="Q2502">
        <v>50</v>
      </c>
      <c r="R2502" t="s">
        <v>97</v>
      </c>
      <c r="S2502">
        <v>2012</v>
      </c>
      <c r="T2502" t="s">
        <v>22</v>
      </c>
      <c r="U2502" s="15">
        <v>4.8</v>
      </c>
      <c r="V2502" s="15">
        <v>9</v>
      </c>
      <c r="W2502" t="s">
        <v>27</v>
      </c>
    </row>
    <row r="2503" spans="1:23">
      <c r="A2503" t="s">
        <v>2547</v>
      </c>
      <c r="B2503">
        <v>34.176136</v>
      </c>
      <c r="C2503" s="15">
        <v>-118.22709399999999</v>
      </c>
      <c r="D2503" s="2" t="s">
        <v>7549</v>
      </c>
      <c r="E2503" s="14" t="s">
        <v>5111</v>
      </c>
      <c r="F2503" s="14" t="e" vm="5">
        <v>#VALUE!</v>
      </c>
      <c r="G2503" s="2" t="str">
        <f>_xlfn.XLOOKUP(E2503,missing_cities!$Q$2:$Q$56,missing_cities!$R$2:$R$56,"Not Found",0)</f>
        <v>United States</v>
      </c>
      <c r="H2503" t="str">
        <f>_xlfn.XLOOKUP(E2503,missing_cities!$Q$2:$Q$56,missing_cities!$S$2:$S$56,"Not Found",0)</f>
        <v>North America</v>
      </c>
      <c r="I2503" t="s">
        <v>1684</v>
      </c>
      <c r="J2503" s="15">
        <v>0.42</v>
      </c>
      <c r="K2503" t="s">
        <v>34</v>
      </c>
      <c r="L2503" s="15" t="str">
        <f t="shared" si="78"/>
        <v>6:00-22:00</v>
      </c>
      <c r="M2503" s="16">
        <f t="shared" si="79"/>
        <v>0.67</v>
      </c>
      <c r="N2503" s="15">
        <v>5.62</v>
      </c>
      <c r="O2503" s="15">
        <v>57</v>
      </c>
      <c r="P2503" t="s">
        <v>37</v>
      </c>
      <c r="Q2503">
        <v>50</v>
      </c>
      <c r="R2503" t="s">
        <v>21</v>
      </c>
      <c r="S2503">
        <v>2022</v>
      </c>
      <c r="T2503" t="s">
        <v>22</v>
      </c>
      <c r="U2503" s="15">
        <v>4.3</v>
      </c>
      <c r="V2503" s="15">
        <v>1</v>
      </c>
      <c r="W2503" t="s">
        <v>32</v>
      </c>
    </row>
    <row r="2504" spans="1:23">
      <c r="A2504" t="s">
        <v>2548</v>
      </c>
      <c r="B2504">
        <v>39.990755999999998</v>
      </c>
      <c r="C2504" s="15">
        <v>116.261433</v>
      </c>
      <c r="D2504" s="2" t="s">
        <v>7550</v>
      </c>
      <c r="E2504" s="14" t="s">
        <v>5071</v>
      </c>
      <c r="F2504" s="14" t="e" vm="9">
        <v>#VALUE!</v>
      </c>
      <c r="G2504" s="2" t="str">
        <f>_xlfn.XLOOKUP(E2504,missing_cities!$Q$2:$Q$56,missing_cities!$R$2:$R$56,"Not Found",0)</f>
        <v>China</v>
      </c>
      <c r="H2504" t="str">
        <f>_xlfn.XLOOKUP(E2504,missing_cities!$Q$2:$Q$56,missing_cities!$S$2:$S$56,"Not Found",0)</f>
        <v>Asia</v>
      </c>
      <c r="I2504" t="s">
        <v>1684</v>
      </c>
      <c r="J2504" s="15">
        <v>0.22</v>
      </c>
      <c r="K2504" t="s">
        <v>34</v>
      </c>
      <c r="L2504" s="15" t="str">
        <f t="shared" si="78"/>
        <v>6:00-22:00</v>
      </c>
      <c r="M2504" s="16">
        <f t="shared" si="79"/>
        <v>0.67</v>
      </c>
      <c r="N2504" s="15">
        <v>10.210000000000001</v>
      </c>
      <c r="O2504" s="15">
        <v>87</v>
      </c>
      <c r="P2504" t="s">
        <v>29</v>
      </c>
      <c r="Q2504">
        <v>350</v>
      </c>
      <c r="R2504" t="s">
        <v>74</v>
      </c>
      <c r="S2504">
        <v>2012</v>
      </c>
      <c r="T2504" t="s">
        <v>31</v>
      </c>
      <c r="U2504" s="15">
        <v>4.5999999999999996</v>
      </c>
      <c r="V2504" s="15">
        <v>7</v>
      </c>
      <c r="W2504" t="s">
        <v>23</v>
      </c>
    </row>
    <row r="2505" spans="1:23">
      <c r="A2505" t="s">
        <v>2549</v>
      </c>
      <c r="B2505">
        <v>43.780150999999996</v>
      </c>
      <c r="C2505" s="15">
        <v>-79.437134999999998</v>
      </c>
      <c r="D2505" s="2" t="s">
        <v>7551</v>
      </c>
      <c r="E2505" s="14" t="s">
        <v>5050</v>
      </c>
      <c r="F2505" s="14" t="e" vm="1">
        <v>#VALUE!</v>
      </c>
      <c r="G2505" s="2" t="str">
        <f>_xlfn.XLOOKUP(E2505,missing_cities!$Q$2:$Q$56,missing_cities!$R$2:$R$56,"Not Found",0)</f>
        <v>Canada</v>
      </c>
      <c r="H2505" t="str">
        <f>_xlfn.XLOOKUP(E2505,missing_cities!$Q$2:$Q$56,missing_cities!$S$2:$S$56,"Not Found",0)</f>
        <v>North America</v>
      </c>
      <c r="I2505" t="s">
        <v>1684</v>
      </c>
      <c r="J2505" s="15">
        <v>0.1</v>
      </c>
      <c r="K2505" t="s">
        <v>19</v>
      </c>
      <c r="L2505" s="15" t="str">
        <f t="shared" si="78"/>
        <v>9:00-18:00</v>
      </c>
      <c r="M2505" s="16">
        <f t="shared" si="79"/>
        <v>0.37</v>
      </c>
      <c r="N2505" s="15">
        <v>18.47</v>
      </c>
      <c r="O2505" s="15">
        <v>30</v>
      </c>
      <c r="P2505" t="s">
        <v>20</v>
      </c>
      <c r="Q2505">
        <v>50</v>
      </c>
      <c r="R2505" t="s">
        <v>44</v>
      </c>
      <c r="S2505">
        <v>2016</v>
      </c>
      <c r="T2505" t="s">
        <v>31</v>
      </c>
      <c r="U2505" s="15">
        <v>3.4</v>
      </c>
      <c r="V2505" s="15">
        <v>7</v>
      </c>
      <c r="W2505" t="s">
        <v>23</v>
      </c>
    </row>
    <row r="2506" spans="1:23">
      <c r="A2506" t="s">
        <v>2550</v>
      </c>
      <c r="B2506">
        <v>37.869723999999998</v>
      </c>
      <c r="C2506" s="15">
        <v>-122.48446199999999</v>
      </c>
      <c r="D2506" s="2" t="s">
        <v>7552</v>
      </c>
      <c r="E2506" s="14" t="s">
        <v>5061</v>
      </c>
      <c r="F2506" s="14" t="e" vm="5">
        <v>#VALUE!</v>
      </c>
      <c r="G2506" s="2" t="str">
        <f>_xlfn.XLOOKUP(E2506,missing_cities!$Q$2:$Q$56,missing_cities!$R$2:$R$56,"Not Found",0)</f>
        <v>United States</v>
      </c>
      <c r="H2506" t="str">
        <f>_xlfn.XLOOKUP(E2506,missing_cities!$Q$2:$Q$56,missing_cities!$S$2:$S$56,"Not Found",0)</f>
        <v>North America</v>
      </c>
      <c r="I2506" t="s">
        <v>1684</v>
      </c>
      <c r="J2506" s="15">
        <v>0.16</v>
      </c>
      <c r="K2506" t="s">
        <v>19</v>
      </c>
      <c r="L2506" s="15" t="str">
        <f t="shared" si="78"/>
        <v>9:00-18:00</v>
      </c>
      <c r="M2506" s="16">
        <f t="shared" si="79"/>
        <v>0.37</v>
      </c>
      <c r="N2506" s="15">
        <v>2.2400000000000002</v>
      </c>
      <c r="O2506" s="15">
        <v>53</v>
      </c>
      <c r="P2506" t="s">
        <v>37</v>
      </c>
      <c r="Q2506">
        <v>350</v>
      </c>
      <c r="R2506" t="s">
        <v>48</v>
      </c>
      <c r="S2506">
        <v>2020</v>
      </c>
      <c r="T2506" t="s">
        <v>31</v>
      </c>
      <c r="U2506" s="15">
        <v>4.3</v>
      </c>
      <c r="V2506" s="15">
        <v>6</v>
      </c>
      <c r="W2506" t="s">
        <v>23</v>
      </c>
    </row>
    <row r="2507" spans="1:23">
      <c r="A2507" t="s">
        <v>2551</v>
      </c>
      <c r="B2507">
        <v>37.753875000000001</v>
      </c>
      <c r="C2507" s="15">
        <v>-122.367783</v>
      </c>
      <c r="D2507" s="2" t="s">
        <v>7553</v>
      </c>
      <c r="E2507" s="14" t="s">
        <v>5061</v>
      </c>
      <c r="F2507" s="14" t="e" vm="5">
        <v>#VALUE!</v>
      </c>
      <c r="G2507" s="2" t="str">
        <f>_xlfn.XLOOKUP(E2507,missing_cities!$Q$2:$Q$56,missing_cities!$R$2:$R$56,"Not Found",0)</f>
        <v>United States</v>
      </c>
      <c r="H2507" t="str">
        <f>_xlfn.XLOOKUP(E2507,missing_cities!$Q$2:$Q$56,missing_cities!$S$2:$S$56,"Not Found",0)</f>
        <v>North America</v>
      </c>
      <c r="I2507" t="s">
        <v>1684</v>
      </c>
      <c r="J2507" s="15">
        <v>0.23</v>
      </c>
      <c r="K2507" t="s">
        <v>19</v>
      </c>
      <c r="L2507" s="15" t="str">
        <f t="shared" si="78"/>
        <v>9:00-18:00</v>
      </c>
      <c r="M2507" s="16">
        <f t="shared" si="79"/>
        <v>0.37</v>
      </c>
      <c r="N2507" s="15">
        <v>7.87</v>
      </c>
      <c r="O2507" s="15">
        <v>41</v>
      </c>
      <c r="P2507" t="s">
        <v>37</v>
      </c>
      <c r="Q2507">
        <v>150</v>
      </c>
      <c r="R2507" t="s">
        <v>37</v>
      </c>
      <c r="S2507">
        <v>2021</v>
      </c>
      <c r="T2507" t="s">
        <v>22</v>
      </c>
      <c r="U2507" s="15">
        <v>3.7</v>
      </c>
      <c r="V2507" s="15">
        <v>10</v>
      </c>
      <c r="W2507" t="s">
        <v>32</v>
      </c>
    </row>
    <row r="2508" spans="1:23">
      <c r="A2508" t="s">
        <v>2552</v>
      </c>
      <c r="B2508">
        <v>37.696572000000003</v>
      </c>
      <c r="C2508" s="15">
        <v>126.97673</v>
      </c>
      <c r="D2508" s="2" t="s">
        <v>7554</v>
      </c>
      <c r="E2508" s="14" t="s">
        <v>5063</v>
      </c>
      <c r="F2508" s="14" t="e" vm="6">
        <v>#VALUE!</v>
      </c>
      <c r="G2508" s="2" t="str">
        <f>_xlfn.XLOOKUP(E2508,missing_cities!$Q$2:$Q$56,missing_cities!$R$2:$R$56,"Not Found",0)</f>
        <v>South Korea</v>
      </c>
      <c r="H2508" t="str">
        <f>_xlfn.XLOOKUP(E2508,missing_cities!$Q$2:$Q$56,missing_cities!$S$2:$S$56,"Not Found",0)</f>
        <v>Asia</v>
      </c>
      <c r="I2508" t="s">
        <v>1684</v>
      </c>
      <c r="J2508" s="15">
        <v>0.25</v>
      </c>
      <c r="K2508" t="s">
        <v>34</v>
      </c>
      <c r="L2508" s="15" t="str">
        <f t="shared" si="78"/>
        <v>6:00-22:00</v>
      </c>
      <c r="M2508" s="16">
        <f t="shared" si="79"/>
        <v>0.67</v>
      </c>
      <c r="N2508" s="15">
        <v>10.35</v>
      </c>
      <c r="O2508" s="15">
        <v>59</v>
      </c>
      <c r="P2508" t="s">
        <v>29</v>
      </c>
      <c r="Q2508">
        <v>150</v>
      </c>
      <c r="R2508" t="s">
        <v>40</v>
      </c>
      <c r="S2508">
        <v>2023</v>
      </c>
      <c r="T2508" t="s">
        <v>31</v>
      </c>
      <c r="U2508" s="15">
        <v>3.5</v>
      </c>
      <c r="V2508" s="15">
        <v>1</v>
      </c>
      <c r="W2508" t="s">
        <v>27</v>
      </c>
    </row>
    <row r="2509" spans="1:23">
      <c r="A2509" t="s">
        <v>2553</v>
      </c>
      <c r="B2509">
        <v>25.250736</v>
      </c>
      <c r="C2509" s="15">
        <v>55.358905999999998</v>
      </c>
      <c r="D2509" s="2" t="s">
        <v>7555</v>
      </c>
      <c r="E2509" s="14" t="s">
        <v>5076</v>
      </c>
      <c r="F2509" s="14" t="e" vm="10">
        <v>#VALUE!</v>
      </c>
      <c r="G2509" s="2" t="str">
        <f>_xlfn.XLOOKUP(E2509,missing_cities!$Q$2:$Q$56,missing_cities!$R$2:$R$56,"Not Found",0)</f>
        <v>United Arab Emirates</v>
      </c>
      <c r="H2509" t="str">
        <f>_xlfn.XLOOKUP(E2509,missing_cities!$Q$2:$Q$56,missing_cities!$S$2:$S$56,"Not Found",0)</f>
        <v>Asia</v>
      </c>
      <c r="I2509" t="s">
        <v>1684</v>
      </c>
      <c r="J2509" s="15">
        <v>0.44</v>
      </c>
      <c r="K2509" s="1">
        <v>45862</v>
      </c>
      <c r="L2509" s="15" t="str">
        <f t="shared" si="78"/>
        <v>9.00-21.00</v>
      </c>
      <c r="M2509" s="16">
        <f t="shared" si="79"/>
        <v>12</v>
      </c>
      <c r="N2509" s="15">
        <v>6.52</v>
      </c>
      <c r="O2509" s="15">
        <v>62</v>
      </c>
      <c r="P2509" t="s">
        <v>20</v>
      </c>
      <c r="Q2509">
        <v>22</v>
      </c>
      <c r="R2509" t="s">
        <v>76</v>
      </c>
      <c r="S2509">
        <v>2017</v>
      </c>
      <c r="T2509" t="s">
        <v>22</v>
      </c>
      <c r="U2509" s="15">
        <v>4.9000000000000004</v>
      </c>
      <c r="V2509" s="15">
        <v>9</v>
      </c>
      <c r="W2509" t="s">
        <v>32</v>
      </c>
    </row>
    <row r="2510" spans="1:23">
      <c r="A2510" t="s">
        <v>2554</v>
      </c>
      <c r="B2510">
        <v>34.141567999999999</v>
      </c>
      <c r="C2510" s="15">
        <v>-118.378158</v>
      </c>
      <c r="D2510" s="2" t="s">
        <v>7556</v>
      </c>
      <c r="E2510" s="14" t="s">
        <v>5111</v>
      </c>
      <c r="F2510" s="14" t="e" vm="5">
        <v>#VALUE!</v>
      </c>
      <c r="G2510" s="2" t="str">
        <f>_xlfn.XLOOKUP(E2510,missing_cities!$Q$2:$Q$56,missing_cities!$R$2:$R$56,"Not Found",0)</f>
        <v>United States</v>
      </c>
      <c r="H2510" t="str">
        <f>_xlfn.XLOOKUP(E2510,missing_cities!$Q$2:$Q$56,missing_cities!$S$2:$S$56,"Not Found",0)</f>
        <v>North America</v>
      </c>
      <c r="I2510" t="s">
        <v>1684</v>
      </c>
      <c r="J2510" s="15">
        <v>0.23</v>
      </c>
      <c r="K2510" t="s">
        <v>34</v>
      </c>
      <c r="L2510" s="15" t="str">
        <f t="shared" si="78"/>
        <v>6:00-22:00</v>
      </c>
      <c r="M2510" s="16">
        <f t="shared" si="79"/>
        <v>0.67</v>
      </c>
      <c r="N2510" s="15">
        <v>0.67</v>
      </c>
      <c r="O2510" s="15">
        <v>11</v>
      </c>
      <c r="P2510" t="s">
        <v>39</v>
      </c>
      <c r="Q2510">
        <v>150</v>
      </c>
      <c r="R2510" t="s">
        <v>42</v>
      </c>
      <c r="S2510">
        <v>2020</v>
      </c>
      <c r="T2510" t="s">
        <v>22</v>
      </c>
      <c r="U2510" s="15">
        <v>3.9</v>
      </c>
      <c r="V2510" s="15">
        <v>2</v>
      </c>
      <c r="W2510" t="s">
        <v>27</v>
      </c>
    </row>
    <row r="2511" spans="1:23">
      <c r="A2511" t="s">
        <v>2555</v>
      </c>
      <c r="B2511">
        <v>19.512011999999999</v>
      </c>
      <c r="C2511" s="15">
        <v>-99.020670999999993</v>
      </c>
      <c r="D2511" s="2" t="s">
        <v>7557</v>
      </c>
      <c r="E2511" s="14" t="s">
        <v>5119</v>
      </c>
      <c r="F2511" s="14" t="e" vm="13">
        <v>#VALUE!</v>
      </c>
      <c r="G2511" s="2" t="str">
        <f>_xlfn.XLOOKUP(E2511,missing_cities!$Q$2:$Q$56,missing_cities!$R$2:$R$56,"Not Found",0)</f>
        <v>Mexico</v>
      </c>
      <c r="H2511" t="str">
        <f>_xlfn.XLOOKUP(E2511,missing_cities!$Q$2:$Q$56,missing_cities!$S$2:$S$56,"Not Found",0)</f>
        <v>North America</v>
      </c>
      <c r="I2511" t="s">
        <v>1684</v>
      </c>
      <c r="J2511" s="15">
        <v>0.41</v>
      </c>
      <c r="K2511" s="1">
        <v>45862</v>
      </c>
      <c r="L2511" s="15" t="str">
        <f t="shared" si="78"/>
        <v>9.00-21.00</v>
      </c>
      <c r="M2511" s="16">
        <f t="shared" si="79"/>
        <v>12</v>
      </c>
      <c r="N2511" s="15">
        <v>1.47</v>
      </c>
      <c r="O2511" s="15">
        <v>19</v>
      </c>
      <c r="P2511" t="s">
        <v>37</v>
      </c>
      <c r="Q2511">
        <v>22</v>
      </c>
      <c r="R2511" t="s">
        <v>46</v>
      </c>
      <c r="S2511">
        <v>2016</v>
      </c>
      <c r="T2511" t="s">
        <v>22</v>
      </c>
      <c r="U2511" s="15">
        <v>3.2</v>
      </c>
      <c r="V2511" s="15">
        <v>8</v>
      </c>
      <c r="W2511" t="s">
        <v>27</v>
      </c>
    </row>
    <row r="2512" spans="1:23">
      <c r="A2512" t="s">
        <v>2556</v>
      </c>
      <c r="B2512">
        <v>-33.718420999999999</v>
      </c>
      <c r="C2512" s="15">
        <v>151.302019</v>
      </c>
      <c r="D2512" s="2" t="s">
        <v>7558</v>
      </c>
      <c r="E2512" s="14" t="s">
        <v>5069</v>
      </c>
      <c r="F2512" s="14" t="e" vm="8">
        <v>#VALUE!</v>
      </c>
      <c r="G2512" s="2" t="str">
        <f>_xlfn.XLOOKUP(E2512,missing_cities!$Q$2:$Q$56,missing_cities!$R$2:$R$56,"Not Found",0)</f>
        <v>Australia</v>
      </c>
      <c r="H2512" t="str">
        <f>_xlfn.XLOOKUP(E2512,missing_cities!$Q$2:$Q$56,missing_cities!$S$2:$S$56,"Not Found",0)</f>
        <v>Australia</v>
      </c>
      <c r="I2512" t="s">
        <v>1684</v>
      </c>
      <c r="J2512" s="15">
        <v>0.33</v>
      </c>
      <c r="K2512" s="1">
        <v>45862</v>
      </c>
      <c r="L2512" s="15" t="str">
        <f t="shared" si="78"/>
        <v>9.00-21.00</v>
      </c>
      <c r="M2512" s="16">
        <f t="shared" si="79"/>
        <v>12</v>
      </c>
      <c r="N2512" s="15">
        <v>16.989999999999998</v>
      </c>
      <c r="O2512" s="15">
        <v>19</v>
      </c>
      <c r="P2512" t="s">
        <v>20</v>
      </c>
      <c r="Q2512">
        <v>22</v>
      </c>
      <c r="R2512" t="s">
        <v>42</v>
      </c>
      <c r="S2512">
        <v>2013</v>
      </c>
      <c r="T2512" t="s">
        <v>31</v>
      </c>
      <c r="U2512" s="15">
        <v>4</v>
      </c>
      <c r="V2512" s="15">
        <v>9</v>
      </c>
      <c r="W2512" t="s">
        <v>32</v>
      </c>
    </row>
    <row r="2513" spans="1:23">
      <c r="A2513" t="s">
        <v>2557</v>
      </c>
      <c r="B2513">
        <v>43.674678</v>
      </c>
      <c r="C2513" s="15">
        <v>-79.322327999999999</v>
      </c>
      <c r="D2513" s="2" t="s">
        <v>7559</v>
      </c>
      <c r="E2513" s="14" t="s">
        <v>5050</v>
      </c>
      <c r="F2513" s="14" t="e" vm="1">
        <v>#VALUE!</v>
      </c>
      <c r="G2513" s="2" t="str">
        <f>_xlfn.XLOOKUP(E2513,missing_cities!$Q$2:$Q$56,missing_cities!$R$2:$R$56,"Not Found",0)</f>
        <v>Canada</v>
      </c>
      <c r="H2513" t="str">
        <f>_xlfn.XLOOKUP(E2513,missing_cities!$Q$2:$Q$56,missing_cities!$S$2:$S$56,"Not Found",0)</f>
        <v>North America</v>
      </c>
      <c r="I2513" t="s">
        <v>1684</v>
      </c>
      <c r="J2513" s="15">
        <v>0.1</v>
      </c>
      <c r="K2513" t="s">
        <v>19</v>
      </c>
      <c r="L2513" s="15" t="str">
        <f t="shared" si="78"/>
        <v>9:00-18:00</v>
      </c>
      <c r="M2513" s="16">
        <f t="shared" si="79"/>
        <v>0.37</v>
      </c>
      <c r="N2513" s="15">
        <v>7.19</v>
      </c>
      <c r="O2513" s="15">
        <v>55</v>
      </c>
      <c r="P2513" t="s">
        <v>29</v>
      </c>
      <c r="Q2513">
        <v>22</v>
      </c>
      <c r="R2513" t="s">
        <v>44</v>
      </c>
      <c r="S2513">
        <v>2011</v>
      </c>
      <c r="T2513" t="s">
        <v>22</v>
      </c>
      <c r="U2513" s="15">
        <v>4.7</v>
      </c>
      <c r="V2513" s="15">
        <v>9</v>
      </c>
      <c r="W2513" t="s">
        <v>27</v>
      </c>
    </row>
    <row r="2514" spans="1:23">
      <c r="A2514" t="s">
        <v>2558</v>
      </c>
      <c r="B2514">
        <v>52.582357999999999</v>
      </c>
      <c r="C2514" s="15">
        <v>13.487854</v>
      </c>
      <c r="D2514" s="2" t="s">
        <v>7560</v>
      </c>
      <c r="E2514" s="14" t="s">
        <v>5057</v>
      </c>
      <c r="F2514" s="14" t="e" vm="3">
        <v>#VALUE!</v>
      </c>
      <c r="G2514" s="2" t="str">
        <f>_xlfn.XLOOKUP(E2514,missing_cities!$Q$2:$Q$56,missing_cities!$R$2:$R$56,"Not Found",0)</f>
        <v>Germany</v>
      </c>
      <c r="H2514" t="str">
        <f>_xlfn.XLOOKUP(E2514,missing_cities!$Q$2:$Q$56,missing_cities!$S$2:$S$56,"Not Found",0)</f>
        <v>Europe</v>
      </c>
      <c r="I2514" t="s">
        <v>1684</v>
      </c>
      <c r="J2514" s="15">
        <v>0.23</v>
      </c>
      <c r="K2514" s="1">
        <v>45862</v>
      </c>
      <c r="L2514" s="15" t="str">
        <f t="shared" si="78"/>
        <v>9.00-21.00</v>
      </c>
      <c r="M2514" s="16">
        <f t="shared" si="79"/>
        <v>12</v>
      </c>
      <c r="N2514" s="15">
        <v>14.21</v>
      </c>
      <c r="O2514" s="15">
        <v>45</v>
      </c>
      <c r="P2514" t="s">
        <v>29</v>
      </c>
      <c r="Q2514">
        <v>50</v>
      </c>
      <c r="R2514" t="s">
        <v>48</v>
      </c>
      <c r="S2514">
        <v>2018</v>
      </c>
      <c r="T2514" t="s">
        <v>31</v>
      </c>
      <c r="U2514" s="15">
        <v>4</v>
      </c>
      <c r="V2514" s="15">
        <v>8</v>
      </c>
      <c r="W2514" t="s">
        <v>23</v>
      </c>
    </row>
    <row r="2515" spans="1:23">
      <c r="A2515" t="s">
        <v>2559</v>
      </c>
      <c r="B2515">
        <v>-33.851933000000002</v>
      </c>
      <c r="C2515" s="15">
        <v>151.38047900000001</v>
      </c>
      <c r="D2515" s="2" t="s">
        <v>7561</v>
      </c>
      <c r="E2515" s="14" t="s">
        <v>5069</v>
      </c>
      <c r="F2515" s="14" t="e" vm="8">
        <v>#VALUE!</v>
      </c>
      <c r="G2515" s="2" t="str">
        <f>_xlfn.XLOOKUP(E2515,missing_cities!$Q$2:$Q$56,missing_cities!$R$2:$R$56,"Not Found",0)</f>
        <v>Australia</v>
      </c>
      <c r="H2515" t="str">
        <f>_xlfn.XLOOKUP(E2515,missing_cities!$Q$2:$Q$56,missing_cities!$S$2:$S$56,"Not Found",0)</f>
        <v>Australia</v>
      </c>
      <c r="I2515" t="s">
        <v>1684</v>
      </c>
      <c r="J2515" s="15">
        <v>0.42</v>
      </c>
      <c r="K2515" t="s">
        <v>19</v>
      </c>
      <c r="L2515" s="15" t="str">
        <f t="shared" si="78"/>
        <v>9:00-18:00</v>
      </c>
      <c r="M2515" s="16">
        <f t="shared" si="79"/>
        <v>0.37</v>
      </c>
      <c r="N2515" s="15">
        <v>1.96</v>
      </c>
      <c r="O2515" s="15">
        <v>13</v>
      </c>
      <c r="P2515" t="s">
        <v>39</v>
      </c>
      <c r="Q2515">
        <v>350</v>
      </c>
      <c r="R2515" t="s">
        <v>21</v>
      </c>
      <c r="S2515">
        <v>2016</v>
      </c>
      <c r="T2515" t="s">
        <v>31</v>
      </c>
      <c r="U2515" s="15">
        <v>3.9</v>
      </c>
      <c r="V2515" s="15">
        <v>8</v>
      </c>
      <c r="W2515" t="s">
        <v>27</v>
      </c>
    </row>
    <row r="2516" spans="1:23">
      <c r="A2516" t="s">
        <v>2560</v>
      </c>
      <c r="B2516">
        <v>19.568639999999998</v>
      </c>
      <c r="C2516" s="15">
        <v>-99.187348</v>
      </c>
      <c r="D2516" s="2" t="s">
        <v>7562</v>
      </c>
      <c r="E2516" s="14" t="s">
        <v>5119</v>
      </c>
      <c r="F2516" s="14" t="e" vm="13">
        <v>#VALUE!</v>
      </c>
      <c r="G2516" s="2" t="str">
        <f>_xlfn.XLOOKUP(E2516,missing_cities!$Q$2:$Q$56,missing_cities!$R$2:$R$56,"Not Found",0)</f>
        <v>Mexico</v>
      </c>
      <c r="H2516" t="str">
        <f>_xlfn.XLOOKUP(E2516,missing_cities!$Q$2:$Q$56,missing_cities!$S$2:$S$56,"Not Found",0)</f>
        <v>North America</v>
      </c>
      <c r="I2516" t="s">
        <v>1684</v>
      </c>
      <c r="J2516" s="15">
        <v>0.44</v>
      </c>
      <c r="K2516" s="1">
        <v>45862</v>
      </c>
      <c r="L2516" s="15" t="str">
        <f t="shared" si="78"/>
        <v>9.00-21.00</v>
      </c>
      <c r="M2516" s="16">
        <f t="shared" si="79"/>
        <v>12</v>
      </c>
      <c r="N2516" s="15">
        <v>11.85</v>
      </c>
      <c r="O2516" s="15">
        <v>43</v>
      </c>
      <c r="P2516" t="s">
        <v>29</v>
      </c>
      <c r="Q2516">
        <v>50</v>
      </c>
      <c r="R2516" t="s">
        <v>42</v>
      </c>
      <c r="S2516">
        <v>2017</v>
      </c>
      <c r="T2516" t="s">
        <v>22</v>
      </c>
      <c r="U2516" s="15">
        <v>3.8</v>
      </c>
      <c r="V2516" s="15">
        <v>2</v>
      </c>
      <c r="W2516" t="s">
        <v>27</v>
      </c>
    </row>
    <row r="2517" spans="1:23">
      <c r="A2517" t="s">
        <v>2561</v>
      </c>
      <c r="B2517">
        <v>25.207236999999999</v>
      </c>
      <c r="C2517" s="15">
        <v>55.382494999999999</v>
      </c>
      <c r="D2517" s="2" t="s">
        <v>7563</v>
      </c>
      <c r="E2517" s="14" t="s">
        <v>5076</v>
      </c>
      <c r="F2517" s="14" t="e" vm="10">
        <v>#VALUE!</v>
      </c>
      <c r="G2517" s="2" t="str">
        <f>_xlfn.XLOOKUP(E2517,missing_cities!$Q$2:$Q$56,missing_cities!$R$2:$R$56,"Not Found",0)</f>
        <v>United Arab Emirates</v>
      </c>
      <c r="H2517" t="str">
        <f>_xlfn.XLOOKUP(E2517,missing_cities!$Q$2:$Q$56,missing_cities!$S$2:$S$56,"Not Found",0)</f>
        <v>Asia</v>
      </c>
      <c r="I2517" t="s">
        <v>1684</v>
      </c>
      <c r="J2517" s="15">
        <v>0.19</v>
      </c>
      <c r="K2517" t="s">
        <v>19</v>
      </c>
      <c r="L2517" s="15" t="str">
        <f t="shared" si="78"/>
        <v>9:00-18:00</v>
      </c>
      <c r="M2517" s="16">
        <f t="shared" si="79"/>
        <v>0.37</v>
      </c>
      <c r="N2517" s="15">
        <v>4.57</v>
      </c>
      <c r="O2517" s="15">
        <v>17</v>
      </c>
      <c r="P2517" t="s">
        <v>39</v>
      </c>
      <c r="Q2517">
        <v>22</v>
      </c>
      <c r="R2517" t="s">
        <v>67</v>
      </c>
      <c r="S2517">
        <v>2015</v>
      </c>
      <c r="T2517" t="s">
        <v>31</v>
      </c>
      <c r="U2517" s="15">
        <v>4.5</v>
      </c>
      <c r="V2517" s="15">
        <v>2</v>
      </c>
      <c r="W2517" t="s">
        <v>23</v>
      </c>
    </row>
    <row r="2518" spans="1:23">
      <c r="A2518" t="s">
        <v>2562</v>
      </c>
      <c r="B2518">
        <v>25.381529</v>
      </c>
      <c r="C2518" s="15">
        <v>55.246347</v>
      </c>
      <c r="D2518" s="2" t="s">
        <v>7564</v>
      </c>
      <c r="E2518" s="14" t="s">
        <v>5076</v>
      </c>
      <c r="F2518" s="14" t="e" vm="10">
        <v>#VALUE!</v>
      </c>
      <c r="G2518" s="2" t="str">
        <f>_xlfn.XLOOKUP(E2518,missing_cities!$Q$2:$Q$56,missing_cities!$R$2:$R$56,"Not Found",0)</f>
        <v>United Arab Emirates</v>
      </c>
      <c r="H2518" t="str">
        <f>_xlfn.XLOOKUP(E2518,missing_cities!$Q$2:$Q$56,missing_cities!$S$2:$S$56,"Not Found",0)</f>
        <v>Asia</v>
      </c>
      <c r="I2518" t="s">
        <v>1684</v>
      </c>
      <c r="J2518" s="15">
        <v>0.17</v>
      </c>
      <c r="K2518" t="s">
        <v>19</v>
      </c>
      <c r="L2518" s="15" t="str">
        <f t="shared" si="78"/>
        <v>9:00-18:00</v>
      </c>
      <c r="M2518" s="16">
        <f t="shared" si="79"/>
        <v>0.37</v>
      </c>
      <c r="N2518" s="15">
        <v>3.58</v>
      </c>
      <c r="O2518" s="15">
        <v>74</v>
      </c>
      <c r="P2518" t="s">
        <v>25</v>
      </c>
      <c r="Q2518">
        <v>150</v>
      </c>
      <c r="R2518" t="s">
        <v>74</v>
      </c>
      <c r="S2518">
        <v>2020</v>
      </c>
      <c r="T2518" t="s">
        <v>22</v>
      </c>
      <c r="U2518" s="15">
        <v>4.5999999999999996</v>
      </c>
      <c r="V2518" s="15">
        <v>5</v>
      </c>
      <c r="W2518" t="s">
        <v>32</v>
      </c>
    </row>
    <row r="2519" spans="1:23">
      <c r="A2519" t="s">
        <v>2563</v>
      </c>
      <c r="B2519">
        <v>19.176731</v>
      </c>
      <c r="C2519" s="15">
        <v>72.824158999999995</v>
      </c>
      <c r="D2519" s="2" t="s">
        <v>7565</v>
      </c>
      <c r="E2519" s="14" t="s">
        <v>5079</v>
      </c>
      <c r="F2519" s="14" t="e" vm="11">
        <v>#VALUE!</v>
      </c>
      <c r="G2519" s="2" t="str">
        <f>_xlfn.XLOOKUP(E2519,missing_cities!$Q$2:$Q$56,missing_cities!$R$2:$R$56,"Not Found",0)</f>
        <v>India</v>
      </c>
      <c r="H2519" t="str">
        <f>_xlfn.XLOOKUP(E2519,missing_cities!$Q$2:$Q$56,missing_cities!$S$2:$S$56,"Not Found",0)</f>
        <v>Asia</v>
      </c>
      <c r="I2519" t="s">
        <v>1684</v>
      </c>
      <c r="J2519" s="15">
        <v>0.37</v>
      </c>
      <c r="K2519" t="s">
        <v>34</v>
      </c>
      <c r="L2519" s="15" t="str">
        <f t="shared" si="78"/>
        <v>6:00-22:00</v>
      </c>
      <c r="M2519" s="16">
        <f t="shared" si="79"/>
        <v>0.67</v>
      </c>
      <c r="N2519" s="15">
        <v>16.97</v>
      </c>
      <c r="O2519" s="15">
        <v>96</v>
      </c>
      <c r="P2519" t="s">
        <v>37</v>
      </c>
      <c r="Q2519">
        <v>150</v>
      </c>
      <c r="R2519" t="s">
        <v>21</v>
      </c>
      <c r="S2519">
        <v>2015</v>
      </c>
      <c r="T2519" t="s">
        <v>22</v>
      </c>
      <c r="U2519" s="15">
        <v>5</v>
      </c>
      <c r="V2519" s="15">
        <v>3</v>
      </c>
      <c r="W2519" t="s">
        <v>23</v>
      </c>
    </row>
    <row r="2520" spans="1:23">
      <c r="A2520" t="s">
        <v>2564</v>
      </c>
      <c r="B2520">
        <v>52.585174000000002</v>
      </c>
      <c r="C2520" s="15">
        <v>13.362705999999999</v>
      </c>
      <c r="D2520" s="2" t="s">
        <v>7566</v>
      </c>
      <c r="E2520" s="14" t="s">
        <v>5057</v>
      </c>
      <c r="F2520" s="14" t="e" vm="3">
        <v>#VALUE!</v>
      </c>
      <c r="G2520" s="2" t="str">
        <f>_xlfn.XLOOKUP(E2520,missing_cities!$Q$2:$Q$56,missing_cities!$R$2:$R$56,"Not Found",0)</f>
        <v>Germany</v>
      </c>
      <c r="H2520" t="str">
        <f>_xlfn.XLOOKUP(E2520,missing_cities!$Q$2:$Q$56,missing_cities!$S$2:$S$56,"Not Found",0)</f>
        <v>Europe</v>
      </c>
      <c r="I2520" t="s">
        <v>1684</v>
      </c>
      <c r="J2520" s="15">
        <v>0.39</v>
      </c>
      <c r="K2520" s="1">
        <v>45862</v>
      </c>
      <c r="L2520" s="15" t="str">
        <f t="shared" si="78"/>
        <v>9.00-21.00</v>
      </c>
      <c r="M2520" s="16">
        <f t="shared" si="79"/>
        <v>12</v>
      </c>
      <c r="N2520" s="15">
        <v>0.59</v>
      </c>
      <c r="O2520" s="15">
        <v>79</v>
      </c>
      <c r="P2520" t="s">
        <v>25</v>
      </c>
      <c r="Q2520">
        <v>22</v>
      </c>
      <c r="R2520" t="s">
        <v>97</v>
      </c>
      <c r="S2520">
        <v>2020</v>
      </c>
      <c r="T2520" t="s">
        <v>22</v>
      </c>
      <c r="U2520" s="15">
        <v>3.1</v>
      </c>
      <c r="V2520" s="15">
        <v>10</v>
      </c>
      <c r="W2520" t="s">
        <v>23</v>
      </c>
    </row>
    <row r="2521" spans="1:23">
      <c r="A2521" t="s">
        <v>2565</v>
      </c>
      <c r="B2521">
        <v>34.170135999999999</v>
      </c>
      <c r="C2521" s="15">
        <v>-118.24338299999999</v>
      </c>
      <c r="D2521" s="2" t="s">
        <v>7567</v>
      </c>
      <c r="E2521" s="14" t="s">
        <v>5111</v>
      </c>
      <c r="F2521" s="14" t="e" vm="5">
        <v>#VALUE!</v>
      </c>
      <c r="G2521" s="2" t="str">
        <f>_xlfn.XLOOKUP(E2521,missing_cities!$Q$2:$Q$56,missing_cities!$R$2:$R$56,"Not Found",0)</f>
        <v>United States</v>
      </c>
      <c r="H2521" t="str">
        <f>_xlfn.XLOOKUP(E2521,missing_cities!$Q$2:$Q$56,missing_cities!$S$2:$S$56,"Not Found",0)</f>
        <v>North America</v>
      </c>
      <c r="I2521" t="s">
        <v>1684</v>
      </c>
      <c r="J2521" s="15">
        <v>0.45</v>
      </c>
      <c r="K2521" t="s">
        <v>34</v>
      </c>
      <c r="L2521" s="15" t="str">
        <f t="shared" si="78"/>
        <v>6:00-22:00</v>
      </c>
      <c r="M2521" s="16">
        <f t="shared" si="79"/>
        <v>0.67</v>
      </c>
      <c r="N2521" s="15">
        <v>16.29</v>
      </c>
      <c r="O2521" s="15">
        <v>71</v>
      </c>
      <c r="P2521" t="s">
        <v>25</v>
      </c>
      <c r="Q2521">
        <v>350</v>
      </c>
      <c r="R2521" t="s">
        <v>37</v>
      </c>
      <c r="S2521">
        <v>2013</v>
      </c>
      <c r="T2521" t="s">
        <v>31</v>
      </c>
      <c r="U2521" s="15">
        <v>3.3</v>
      </c>
      <c r="V2521" s="15">
        <v>3</v>
      </c>
      <c r="W2521" t="s">
        <v>23</v>
      </c>
    </row>
    <row r="2522" spans="1:23">
      <c r="A2522" t="s">
        <v>2566</v>
      </c>
      <c r="B2522">
        <v>41.931441999999997</v>
      </c>
      <c r="C2522" s="15">
        <v>-87.684803000000002</v>
      </c>
      <c r="D2522" s="2" t="s">
        <v>7568</v>
      </c>
      <c r="E2522" s="14" t="s">
        <v>5065</v>
      </c>
      <c r="F2522" s="14" t="e" vm="5">
        <v>#VALUE!</v>
      </c>
      <c r="G2522" s="2" t="str">
        <f>_xlfn.XLOOKUP(E2522,missing_cities!$Q$2:$Q$56,missing_cities!$R$2:$R$56,"Not Found",0)</f>
        <v>United States</v>
      </c>
      <c r="H2522" t="str">
        <f>_xlfn.XLOOKUP(E2522,missing_cities!$Q$2:$Q$56,missing_cities!$S$2:$S$56,"Not Found",0)</f>
        <v>North America</v>
      </c>
      <c r="I2522" t="s">
        <v>1684</v>
      </c>
      <c r="J2522" s="15">
        <v>0.48</v>
      </c>
      <c r="K2522" s="1">
        <v>45862</v>
      </c>
      <c r="L2522" s="15" t="str">
        <f t="shared" si="78"/>
        <v>9.00-21.00</v>
      </c>
      <c r="M2522" s="16">
        <f t="shared" si="79"/>
        <v>12</v>
      </c>
      <c r="N2522" s="15">
        <v>5.24</v>
      </c>
      <c r="O2522" s="15">
        <v>57</v>
      </c>
      <c r="P2522" t="s">
        <v>25</v>
      </c>
      <c r="Q2522">
        <v>50</v>
      </c>
      <c r="R2522" t="s">
        <v>48</v>
      </c>
      <c r="S2522">
        <v>2012</v>
      </c>
      <c r="T2522" t="s">
        <v>22</v>
      </c>
      <c r="U2522" s="15">
        <v>3.7</v>
      </c>
      <c r="V2522" s="15">
        <v>4</v>
      </c>
      <c r="W2522" t="s">
        <v>32</v>
      </c>
    </row>
    <row r="2523" spans="1:23">
      <c r="A2523" t="s">
        <v>2567</v>
      </c>
      <c r="B2523">
        <v>39.972864000000001</v>
      </c>
      <c r="C2523" s="15">
        <v>116.27302299999999</v>
      </c>
      <c r="D2523" s="2" t="s">
        <v>7569</v>
      </c>
      <c r="E2523" s="14" t="s">
        <v>5071</v>
      </c>
      <c r="F2523" s="14" t="e" vm="9">
        <v>#VALUE!</v>
      </c>
      <c r="G2523" s="2" t="str">
        <f>_xlfn.XLOOKUP(E2523,missing_cities!$Q$2:$Q$56,missing_cities!$R$2:$R$56,"Not Found",0)</f>
        <v>China</v>
      </c>
      <c r="H2523" t="str">
        <f>_xlfn.XLOOKUP(E2523,missing_cities!$Q$2:$Q$56,missing_cities!$S$2:$S$56,"Not Found",0)</f>
        <v>Asia</v>
      </c>
      <c r="I2523" t="s">
        <v>1684</v>
      </c>
      <c r="J2523" s="15">
        <v>0.28000000000000003</v>
      </c>
      <c r="K2523" t="s">
        <v>19</v>
      </c>
      <c r="L2523" s="15" t="str">
        <f t="shared" si="78"/>
        <v>9:00-18:00</v>
      </c>
      <c r="M2523" s="16">
        <f t="shared" si="79"/>
        <v>0.37</v>
      </c>
      <c r="N2523" s="15">
        <v>6.92</v>
      </c>
      <c r="O2523" s="15">
        <v>45</v>
      </c>
      <c r="P2523" t="s">
        <v>20</v>
      </c>
      <c r="Q2523">
        <v>22</v>
      </c>
      <c r="R2523" t="s">
        <v>81</v>
      </c>
      <c r="S2523">
        <v>2018</v>
      </c>
      <c r="T2523" t="s">
        <v>31</v>
      </c>
      <c r="U2523" s="15">
        <v>3.3</v>
      </c>
      <c r="V2523" s="15">
        <v>6</v>
      </c>
      <c r="W2523" t="s">
        <v>32</v>
      </c>
    </row>
    <row r="2524" spans="1:23">
      <c r="A2524" t="s">
        <v>2568</v>
      </c>
      <c r="B2524">
        <v>41.967393999999999</v>
      </c>
      <c r="C2524" s="15">
        <v>-87.745723999999996</v>
      </c>
      <c r="D2524" s="2" t="s">
        <v>7570</v>
      </c>
      <c r="E2524" s="14" t="s">
        <v>5065</v>
      </c>
      <c r="F2524" s="14" t="e" vm="5">
        <v>#VALUE!</v>
      </c>
      <c r="G2524" s="2" t="str">
        <f>_xlfn.XLOOKUP(E2524,missing_cities!$Q$2:$Q$56,missing_cities!$R$2:$R$56,"Not Found",0)</f>
        <v>United States</v>
      </c>
      <c r="H2524" t="str">
        <f>_xlfn.XLOOKUP(E2524,missing_cities!$Q$2:$Q$56,missing_cities!$S$2:$S$56,"Not Found",0)</f>
        <v>North America</v>
      </c>
      <c r="I2524" t="s">
        <v>1684</v>
      </c>
      <c r="J2524" s="15">
        <v>0.2</v>
      </c>
      <c r="K2524" s="1">
        <v>45862</v>
      </c>
      <c r="L2524" s="15" t="str">
        <f t="shared" si="78"/>
        <v>9.00-21.00</v>
      </c>
      <c r="M2524" s="16">
        <f t="shared" si="79"/>
        <v>12</v>
      </c>
      <c r="N2524" s="15">
        <v>5.99</v>
      </c>
      <c r="O2524" s="15">
        <v>51</v>
      </c>
      <c r="P2524" t="s">
        <v>29</v>
      </c>
      <c r="Q2524">
        <v>350</v>
      </c>
      <c r="R2524" t="s">
        <v>44</v>
      </c>
      <c r="S2524">
        <v>2012</v>
      </c>
      <c r="T2524" t="s">
        <v>22</v>
      </c>
      <c r="U2524" s="15">
        <v>3.7</v>
      </c>
      <c r="V2524" s="15">
        <v>1</v>
      </c>
      <c r="W2524" t="s">
        <v>27</v>
      </c>
    </row>
    <row r="2525" spans="1:23">
      <c r="A2525" t="s">
        <v>2569</v>
      </c>
      <c r="B2525">
        <v>18.983657000000001</v>
      </c>
      <c r="C2525" s="15">
        <v>72.858559</v>
      </c>
      <c r="D2525" s="2" t="s">
        <v>7571</v>
      </c>
      <c r="E2525" s="14" t="s">
        <v>5079</v>
      </c>
      <c r="F2525" s="14" t="e" vm="11">
        <v>#VALUE!</v>
      </c>
      <c r="G2525" s="2" t="str">
        <f>_xlfn.XLOOKUP(E2525,missing_cities!$Q$2:$Q$56,missing_cities!$R$2:$R$56,"Not Found",0)</f>
        <v>India</v>
      </c>
      <c r="H2525" t="str">
        <f>_xlfn.XLOOKUP(E2525,missing_cities!$Q$2:$Q$56,missing_cities!$S$2:$S$56,"Not Found",0)</f>
        <v>Asia</v>
      </c>
      <c r="I2525" t="s">
        <v>1684</v>
      </c>
      <c r="J2525" s="15">
        <v>0.39</v>
      </c>
      <c r="K2525" t="s">
        <v>34</v>
      </c>
      <c r="L2525" s="15" t="str">
        <f t="shared" si="78"/>
        <v>6:00-22:00</v>
      </c>
      <c r="M2525" s="16">
        <f t="shared" si="79"/>
        <v>0.67</v>
      </c>
      <c r="N2525" s="15">
        <v>0.81</v>
      </c>
      <c r="O2525" s="15">
        <v>21</v>
      </c>
      <c r="P2525" t="s">
        <v>29</v>
      </c>
      <c r="Q2525">
        <v>22</v>
      </c>
      <c r="R2525" t="s">
        <v>21</v>
      </c>
      <c r="S2525">
        <v>2015</v>
      </c>
      <c r="T2525" t="s">
        <v>31</v>
      </c>
      <c r="U2525" s="15">
        <v>3.2</v>
      </c>
      <c r="V2525" s="15">
        <v>7</v>
      </c>
      <c r="W2525" t="s">
        <v>27</v>
      </c>
    </row>
    <row r="2526" spans="1:23">
      <c r="A2526" t="s">
        <v>2570</v>
      </c>
      <c r="B2526">
        <v>-33.740926999999999</v>
      </c>
      <c r="C2526" s="15">
        <v>151.24179100000001</v>
      </c>
      <c r="D2526" s="2" t="s">
        <v>7572</v>
      </c>
      <c r="E2526" s="14" t="s">
        <v>5069</v>
      </c>
      <c r="F2526" s="14" t="e" vm="8">
        <v>#VALUE!</v>
      </c>
      <c r="G2526" s="2" t="str">
        <f>_xlfn.XLOOKUP(E2526,missing_cities!$Q$2:$Q$56,missing_cities!$R$2:$R$56,"Not Found",0)</f>
        <v>Australia</v>
      </c>
      <c r="H2526" t="str">
        <f>_xlfn.XLOOKUP(E2526,missing_cities!$Q$2:$Q$56,missing_cities!$S$2:$S$56,"Not Found",0)</f>
        <v>Australia</v>
      </c>
      <c r="I2526" t="s">
        <v>1684</v>
      </c>
      <c r="J2526" s="15">
        <v>0.31</v>
      </c>
      <c r="K2526" t="s">
        <v>34</v>
      </c>
      <c r="L2526" s="15" t="str">
        <f t="shared" si="78"/>
        <v>6:00-22:00</v>
      </c>
      <c r="M2526" s="16">
        <f t="shared" si="79"/>
        <v>0.67</v>
      </c>
      <c r="N2526" s="15">
        <v>1.38</v>
      </c>
      <c r="O2526" s="15">
        <v>95</v>
      </c>
      <c r="P2526" t="s">
        <v>39</v>
      </c>
      <c r="Q2526">
        <v>22</v>
      </c>
      <c r="R2526" t="s">
        <v>42</v>
      </c>
      <c r="S2526">
        <v>2018</v>
      </c>
      <c r="T2526" t="s">
        <v>22</v>
      </c>
      <c r="U2526" s="15">
        <v>4.5</v>
      </c>
      <c r="V2526" s="15">
        <v>1</v>
      </c>
      <c r="W2526" t="s">
        <v>27</v>
      </c>
    </row>
    <row r="2527" spans="1:23">
      <c r="A2527" t="s">
        <v>2571</v>
      </c>
      <c r="B2527">
        <v>-20.741230000000002</v>
      </c>
      <c r="C2527" s="15">
        <v>25.747125</v>
      </c>
      <c r="D2527" s="2" t="s">
        <v>7573</v>
      </c>
      <c r="E2527" s="14" t="str">
        <f>_xlfn.XLOOKUP(C2527,missing_cities!B:B,missing_cities!C:C,"Not Found",0)</f>
        <v>Thabatshukudu</v>
      </c>
      <c r="F2527" s="14" t="s">
        <v>10109</v>
      </c>
      <c r="G2527" s="2" t="str">
        <f>_xlfn.XLOOKUP(E2527,missing_cities!$Q$2:$Q$56,missing_cities!$R$2:$R$56,"Not Found",0)</f>
        <v>Botswana</v>
      </c>
      <c r="H2527" t="str">
        <f>_xlfn.XLOOKUP(E2527,missing_cities!$Q$2:$Q$56,missing_cities!$S$2:$S$56,"Not Found",0)</f>
        <v>Africa</v>
      </c>
      <c r="I2527" t="s">
        <v>1684</v>
      </c>
      <c r="J2527" s="15">
        <v>0.37</v>
      </c>
      <c r="K2527" t="s">
        <v>34</v>
      </c>
      <c r="L2527" s="15" t="str">
        <f t="shared" si="78"/>
        <v>6:00-22:00</v>
      </c>
      <c r="M2527" s="16">
        <f t="shared" si="79"/>
        <v>0.67</v>
      </c>
      <c r="N2527" s="15">
        <v>18.54</v>
      </c>
      <c r="O2527" s="15">
        <v>15</v>
      </c>
      <c r="P2527" t="s">
        <v>37</v>
      </c>
      <c r="Q2527">
        <v>150</v>
      </c>
      <c r="R2527" t="s">
        <v>26</v>
      </c>
      <c r="S2527">
        <v>2022</v>
      </c>
      <c r="T2527" t="s">
        <v>22</v>
      </c>
      <c r="U2527" s="15">
        <v>4.8</v>
      </c>
      <c r="V2527" s="15">
        <v>1</v>
      </c>
      <c r="W2527" t="s">
        <v>32</v>
      </c>
    </row>
    <row r="2528" spans="1:23">
      <c r="A2528" t="s">
        <v>2572</v>
      </c>
      <c r="B2528">
        <v>37.600482999999997</v>
      </c>
      <c r="C2528" s="15">
        <v>126.901517</v>
      </c>
      <c r="D2528" s="2" t="s">
        <v>7574</v>
      </c>
      <c r="E2528" s="14" t="s">
        <v>5063</v>
      </c>
      <c r="F2528" s="14" t="e" vm="6">
        <v>#VALUE!</v>
      </c>
      <c r="G2528" s="2" t="str">
        <f>_xlfn.XLOOKUP(E2528,missing_cities!$Q$2:$Q$56,missing_cities!$R$2:$R$56,"Not Found",0)</f>
        <v>South Korea</v>
      </c>
      <c r="H2528" t="str">
        <f>_xlfn.XLOOKUP(E2528,missing_cities!$Q$2:$Q$56,missing_cities!$S$2:$S$56,"Not Found",0)</f>
        <v>Asia</v>
      </c>
      <c r="I2528" t="s">
        <v>1684</v>
      </c>
      <c r="J2528" s="15">
        <v>0.47</v>
      </c>
      <c r="K2528" t="s">
        <v>34</v>
      </c>
      <c r="L2528" s="15" t="str">
        <f t="shared" si="78"/>
        <v>6:00-22:00</v>
      </c>
      <c r="M2528" s="16">
        <f t="shared" si="79"/>
        <v>0.67</v>
      </c>
      <c r="N2528" s="15">
        <v>12.67</v>
      </c>
      <c r="O2528" s="15">
        <v>94</v>
      </c>
      <c r="P2528" t="s">
        <v>39</v>
      </c>
      <c r="Q2528">
        <v>350</v>
      </c>
      <c r="R2528" t="s">
        <v>48</v>
      </c>
      <c r="S2528">
        <v>2018</v>
      </c>
      <c r="T2528" t="s">
        <v>22</v>
      </c>
      <c r="U2528" s="15">
        <v>3</v>
      </c>
      <c r="V2528" s="15">
        <v>2</v>
      </c>
      <c r="W2528" t="s">
        <v>32</v>
      </c>
    </row>
    <row r="2529" spans="1:23">
      <c r="A2529" t="s">
        <v>2573</v>
      </c>
      <c r="B2529">
        <v>36.373001000000002</v>
      </c>
      <c r="C2529" s="15">
        <v>120.60607899999999</v>
      </c>
      <c r="D2529" s="2" t="s">
        <v>7575</v>
      </c>
      <c r="E2529" s="14" t="str">
        <f>_xlfn.XLOOKUP(C2529,missing_cities!B:B,missing_cities!C:C,"Not Found",0)</f>
        <v>Jimo</v>
      </c>
      <c r="F2529" s="14" t="s">
        <v>10081</v>
      </c>
      <c r="G2529" s="2" t="str">
        <f>_xlfn.XLOOKUP(E2529,missing_cities!$Q$2:$Q$56,missing_cities!$R$2:$R$56,"Not Found",0)</f>
        <v>China</v>
      </c>
      <c r="H2529" t="str">
        <f>_xlfn.XLOOKUP(E2529,missing_cities!$Q$2:$Q$56,missing_cities!$S$2:$S$56,"Not Found",0)</f>
        <v>Asia</v>
      </c>
      <c r="I2529" t="s">
        <v>1684</v>
      </c>
      <c r="J2529" s="15">
        <v>0.14000000000000001</v>
      </c>
      <c r="K2529" t="s">
        <v>34</v>
      </c>
      <c r="L2529" s="15" t="str">
        <f t="shared" si="78"/>
        <v>6:00-22:00</v>
      </c>
      <c r="M2529" s="16">
        <f t="shared" si="79"/>
        <v>0.67</v>
      </c>
      <c r="N2529" s="15">
        <v>14.95</v>
      </c>
      <c r="O2529" s="15">
        <v>83</v>
      </c>
      <c r="P2529" t="s">
        <v>29</v>
      </c>
      <c r="Q2529">
        <v>350</v>
      </c>
      <c r="R2529" t="s">
        <v>132</v>
      </c>
      <c r="S2529">
        <v>2013</v>
      </c>
      <c r="T2529" t="s">
        <v>31</v>
      </c>
      <c r="U2529" s="15">
        <v>3.5</v>
      </c>
      <c r="V2529" s="15">
        <v>6</v>
      </c>
      <c r="W2529" t="s">
        <v>23</v>
      </c>
    </row>
    <row r="2530" spans="1:23">
      <c r="A2530" t="s">
        <v>2574</v>
      </c>
      <c r="B2530">
        <v>25.207833000000001</v>
      </c>
      <c r="C2530" s="15">
        <v>55.320242999999998</v>
      </c>
      <c r="D2530" s="2" t="s">
        <v>7576</v>
      </c>
      <c r="E2530" s="14" t="s">
        <v>5076</v>
      </c>
      <c r="F2530" s="14" t="e" vm="10">
        <v>#VALUE!</v>
      </c>
      <c r="G2530" s="2" t="str">
        <f>_xlfn.XLOOKUP(E2530,missing_cities!$Q$2:$Q$56,missing_cities!$R$2:$R$56,"Not Found",0)</f>
        <v>United Arab Emirates</v>
      </c>
      <c r="H2530" t="str">
        <f>_xlfn.XLOOKUP(E2530,missing_cities!$Q$2:$Q$56,missing_cities!$S$2:$S$56,"Not Found",0)</f>
        <v>Asia</v>
      </c>
      <c r="I2530" t="s">
        <v>1684</v>
      </c>
      <c r="J2530" s="15">
        <v>0.48</v>
      </c>
      <c r="K2530" t="s">
        <v>34</v>
      </c>
      <c r="L2530" s="15" t="str">
        <f t="shared" si="78"/>
        <v>6:00-22:00</v>
      </c>
      <c r="M2530" s="16">
        <f t="shared" si="79"/>
        <v>0.67</v>
      </c>
      <c r="N2530" s="15">
        <v>9.76</v>
      </c>
      <c r="O2530" s="15">
        <v>66</v>
      </c>
      <c r="P2530" t="s">
        <v>39</v>
      </c>
      <c r="Q2530">
        <v>150</v>
      </c>
      <c r="R2530" t="s">
        <v>81</v>
      </c>
      <c r="S2530">
        <v>2015</v>
      </c>
      <c r="T2530" t="s">
        <v>31</v>
      </c>
      <c r="U2530" s="15">
        <v>4.4000000000000004</v>
      </c>
      <c r="V2530" s="15">
        <v>10</v>
      </c>
      <c r="W2530" t="s">
        <v>32</v>
      </c>
    </row>
    <row r="2531" spans="1:23">
      <c r="A2531" t="s">
        <v>2575</v>
      </c>
      <c r="B2531">
        <v>41.929357000000003</v>
      </c>
      <c r="C2531" s="15">
        <v>-87.620294999999999</v>
      </c>
      <c r="D2531" s="2" t="s">
        <v>7577</v>
      </c>
      <c r="E2531" s="14" t="s">
        <v>5065</v>
      </c>
      <c r="F2531" s="14" t="e" vm="5">
        <v>#VALUE!</v>
      </c>
      <c r="G2531" s="2" t="str">
        <f>_xlfn.XLOOKUP(E2531,missing_cities!$Q$2:$Q$56,missing_cities!$R$2:$R$56,"Not Found",0)</f>
        <v>United States</v>
      </c>
      <c r="H2531" t="str">
        <f>_xlfn.XLOOKUP(E2531,missing_cities!$Q$2:$Q$56,missing_cities!$S$2:$S$56,"Not Found",0)</f>
        <v>North America</v>
      </c>
      <c r="I2531" t="s">
        <v>1684</v>
      </c>
      <c r="J2531" s="15">
        <v>0.27</v>
      </c>
      <c r="K2531" s="1">
        <v>45862</v>
      </c>
      <c r="L2531" s="15" t="str">
        <f t="shared" si="78"/>
        <v>9.00-21.00</v>
      </c>
      <c r="M2531" s="16">
        <f t="shared" si="79"/>
        <v>12</v>
      </c>
      <c r="N2531" s="15">
        <v>3.32</v>
      </c>
      <c r="O2531" s="15">
        <v>82</v>
      </c>
      <c r="P2531" t="s">
        <v>39</v>
      </c>
      <c r="Q2531">
        <v>50</v>
      </c>
      <c r="R2531" t="s">
        <v>35</v>
      </c>
      <c r="S2531">
        <v>2016</v>
      </c>
      <c r="T2531" t="s">
        <v>31</v>
      </c>
      <c r="U2531" s="15">
        <v>3.3</v>
      </c>
      <c r="V2531" s="15">
        <v>8</v>
      </c>
      <c r="W2531" t="s">
        <v>27</v>
      </c>
    </row>
    <row r="2532" spans="1:23">
      <c r="A2532" t="s">
        <v>2576</v>
      </c>
      <c r="B2532">
        <v>-23.681767000000001</v>
      </c>
      <c r="C2532" s="15">
        <v>-46.667217999999998</v>
      </c>
      <c r="D2532" s="2" t="s">
        <v>7578</v>
      </c>
      <c r="E2532" s="14" t="s">
        <v>5067</v>
      </c>
      <c r="F2532" s="14" t="e" vm="7">
        <v>#VALUE!</v>
      </c>
      <c r="G2532" s="2" t="str">
        <f>_xlfn.XLOOKUP(E2532,missing_cities!$Q$2:$Q$56,missing_cities!$R$2:$R$56,"Not Found",0)</f>
        <v>Brazil</v>
      </c>
      <c r="H2532" t="str">
        <f>_xlfn.XLOOKUP(E2532,missing_cities!$Q$2:$Q$56,missing_cities!$S$2:$S$56,"Not Found",0)</f>
        <v>South America</v>
      </c>
      <c r="I2532" t="s">
        <v>1684</v>
      </c>
      <c r="J2532" s="15">
        <v>0.32</v>
      </c>
      <c r="K2532" t="s">
        <v>34</v>
      </c>
      <c r="L2532" s="15" t="str">
        <f t="shared" si="78"/>
        <v>6:00-22:00</v>
      </c>
      <c r="M2532" s="16">
        <f t="shared" si="79"/>
        <v>0.67</v>
      </c>
      <c r="N2532" s="15">
        <v>3.53</v>
      </c>
      <c r="O2532" s="15">
        <v>55</v>
      </c>
      <c r="P2532" t="s">
        <v>20</v>
      </c>
      <c r="Q2532">
        <v>150</v>
      </c>
      <c r="R2532" t="s">
        <v>42</v>
      </c>
      <c r="S2532">
        <v>2014</v>
      </c>
      <c r="T2532" t="s">
        <v>22</v>
      </c>
      <c r="U2532" s="15">
        <v>4.3</v>
      </c>
      <c r="V2532" s="15">
        <v>8</v>
      </c>
      <c r="W2532" t="s">
        <v>23</v>
      </c>
    </row>
    <row r="2533" spans="1:23">
      <c r="A2533" t="s">
        <v>2577</v>
      </c>
      <c r="B2533">
        <v>34.138421000000001</v>
      </c>
      <c r="C2533" s="15">
        <v>-118.364527</v>
      </c>
      <c r="D2533" s="2" t="s">
        <v>7579</v>
      </c>
      <c r="E2533" s="14" t="s">
        <v>5111</v>
      </c>
      <c r="F2533" s="14" t="e" vm="5">
        <v>#VALUE!</v>
      </c>
      <c r="G2533" s="2" t="str">
        <f>_xlfn.XLOOKUP(E2533,missing_cities!$Q$2:$Q$56,missing_cities!$R$2:$R$56,"Not Found",0)</f>
        <v>United States</v>
      </c>
      <c r="H2533" t="str">
        <f>_xlfn.XLOOKUP(E2533,missing_cities!$Q$2:$Q$56,missing_cities!$S$2:$S$56,"Not Found",0)</f>
        <v>North America</v>
      </c>
      <c r="I2533" t="s">
        <v>1684</v>
      </c>
      <c r="J2533" s="15">
        <v>0.2</v>
      </c>
      <c r="K2533" t="s">
        <v>19</v>
      </c>
      <c r="L2533" s="15" t="str">
        <f t="shared" si="78"/>
        <v>9:00-18:00</v>
      </c>
      <c r="M2533" s="16">
        <f t="shared" si="79"/>
        <v>0.37</v>
      </c>
      <c r="N2533" s="15">
        <v>4.99</v>
      </c>
      <c r="O2533" s="15">
        <v>64</v>
      </c>
      <c r="P2533" t="s">
        <v>25</v>
      </c>
      <c r="Q2533">
        <v>50</v>
      </c>
      <c r="R2533" t="s">
        <v>48</v>
      </c>
      <c r="S2533">
        <v>2015</v>
      </c>
      <c r="T2533" t="s">
        <v>22</v>
      </c>
      <c r="U2533" s="15">
        <v>4.8</v>
      </c>
      <c r="V2533" s="15">
        <v>10</v>
      </c>
      <c r="W2533" t="s">
        <v>27</v>
      </c>
    </row>
    <row r="2534" spans="1:23">
      <c r="A2534" t="s">
        <v>2578</v>
      </c>
      <c r="B2534">
        <v>-55.527515999999999</v>
      </c>
      <c r="C2534" s="15">
        <v>136.29739900000001</v>
      </c>
      <c r="D2534" s="2" t="s">
        <v>7580</v>
      </c>
      <c r="E2534" s="14" t="str">
        <f>_xlfn.XLOOKUP(C2534,missing_cities!B:B,missing_cities!C:C,"Not Found",0)</f>
        <v>Error</v>
      </c>
      <c r="F2534" s="14" t="s">
        <v>9987</v>
      </c>
      <c r="G2534" s="2" t="str">
        <f>_xlfn.XLOOKUP(E2534,missing_cities!$Q$2:$Q$56,missing_cities!$R$2:$R$56,"Not Found",0)</f>
        <v>Error</v>
      </c>
      <c r="H2534" t="str">
        <f>_xlfn.XLOOKUP(E2534,missing_cities!$Q$2:$Q$56,missing_cities!$S$2:$S$56,"Not Found",0)</f>
        <v>Error</v>
      </c>
      <c r="I2534" t="s">
        <v>1684</v>
      </c>
      <c r="J2534" s="15">
        <v>0.19</v>
      </c>
      <c r="K2534" t="s">
        <v>34</v>
      </c>
      <c r="L2534" s="15" t="str">
        <f t="shared" si="78"/>
        <v>6:00-22:00</v>
      </c>
      <c r="M2534" s="16">
        <f t="shared" si="79"/>
        <v>0.67</v>
      </c>
      <c r="N2534" s="15">
        <v>8.9700000000000006</v>
      </c>
      <c r="O2534" s="15">
        <v>65</v>
      </c>
      <c r="P2534" t="s">
        <v>39</v>
      </c>
      <c r="Q2534">
        <v>350</v>
      </c>
      <c r="R2534" t="s">
        <v>44</v>
      </c>
      <c r="S2534">
        <v>2018</v>
      </c>
      <c r="T2534" t="s">
        <v>22</v>
      </c>
      <c r="U2534" s="15">
        <v>4.3</v>
      </c>
      <c r="V2534" s="15">
        <v>2</v>
      </c>
      <c r="W2534" t="s">
        <v>32</v>
      </c>
    </row>
    <row r="2535" spans="1:23">
      <c r="A2535" t="s">
        <v>2579</v>
      </c>
      <c r="B2535">
        <v>34.032339999999998</v>
      </c>
      <c r="C2535" s="15">
        <v>-118.274036</v>
      </c>
      <c r="D2535" s="2" t="s">
        <v>7581</v>
      </c>
      <c r="E2535" s="14" t="s">
        <v>5111</v>
      </c>
      <c r="F2535" s="14" t="e" vm="5">
        <v>#VALUE!</v>
      </c>
      <c r="G2535" s="2" t="str">
        <f>_xlfn.XLOOKUP(E2535,missing_cities!$Q$2:$Q$56,missing_cities!$R$2:$R$56,"Not Found",0)</f>
        <v>United States</v>
      </c>
      <c r="H2535" t="str">
        <f>_xlfn.XLOOKUP(E2535,missing_cities!$Q$2:$Q$56,missing_cities!$S$2:$S$56,"Not Found",0)</f>
        <v>North America</v>
      </c>
      <c r="I2535" t="s">
        <v>1684</v>
      </c>
      <c r="J2535" s="15">
        <v>0.23</v>
      </c>
      <c r="K2535" s="1">
        <v>45862</v>
      </c>
      <c r="L2535" s="15" t="str">
        <f t="shared" si="78"/>
        <v>9.00-21.00</v>
      </c>
      <c r="M2535" s="16">
        <f t="shared" si="79"/>
        <v>12</v>
      </c>
      <c r="N2535" s="15">
        <v>14.03</v>
      </c>
      <c r="O2535" s="15">
        <v>51</v>
      </c>
      <c r="P2535" t="s">
        <v>20</v>
      </c>
      <c r="Q2535">
        <v>50</v>
      </c>
      <c r="R2535" t="s">
        <v>30</v>
      </c>
      <c r="S2535">
        <v>2022</v>
      </c>
      <c r="T2535" t="s">
        <v>22</v>
      </c>
      <c r="U2535" s="15">
        <v>4.5999999999999996</v>
      </c>
      <c r="V2535" s="15">
        <v>10</v>
      </c>
      <c r="W2535" t="s">
        <v>32</v>
      </c>
    </row>
    <row r="2536" spans="1:23">
      <c r="A2536" t="s">
        <v>2580</v>
      </c>
      <c r="B2536">
        <v>41.979641999999998</v>
      </c>
      <c r="C2536" s="15">
        <v>-87.718219000000005</v>
      </c>
      <c r="D2536" s="2" t="s">
        <v>7582</v>
      </c>
      <c r="E2536" s="14" t="s">
        <v>5065</v>
      </c>
      <c r="F2536" s="14" t="e" vm="5">
        <v>#VALUE!</v>
      </c>
      <c r="G2536" s="2" t="str">
        <f>_xlfn.XLOOKUP(E2536,missing_cities!$Q$2:$Q$56,missing_cities!$R$2:$R$56,"Not Found",0)</f>
        <v>United States</v>
      </c>
      <c r="H2536" t="str">
        <f>_xlfn.XLOOKUP(E2536,missing_cities!$Q$2:$Q$56,missing_cities!$S$2:$S$56,"Not Found",0)</f>
        <v>North America</v>
      </c>
      <c r="I2536" t="s">
        <v>1684</v>
      </c>
      <c r="J2536" s="15">
        <v>0.25</v>
      </c>
      <c r="K2536" s="1">
        <v>45862</v>
      </c>
      <c r="L2536" s="15" t="str">
        <f t="shared" si="78"/>
        <v>9.00-21.00</v>
      </c>
      <c r="M2536" s="16">
        <f t="shared" si="79"/>
        <v>12</v>
      </c>
      <c r="N2536" s="15">
        <v>4.3600000000000003</v>
      </c>
      <c r="O2536" s="15">
        <v>89</v>
      </c>
      <c r="P2536" t="s">
        <v>20</v>
      </c>
      <c r="Q2536">
        <v>150</v>
      </c>
      <c r="R2536" t="s">
        <v>21</v>
      </c>
      <c r="S2536">
        <v>2011</v>
      </c>
      <c r="T2536" t="s">
        <v>22</v>
      </c>
      <c r="U2536" s="15">
        <v>3.9</v>
      </c>
      <c r="V2536" s="15">
        <v>8</v>
      </c>
      <c r="W2536" t="s">
        <v>23</v>
      </c>
    </row>
    <row r="2537" spans="1:23">
      <c r="A2537" t="s">
        <v>2581</v>
      </c>
      <c r="B2537">
        <v>41.970289999999999</v>
      </c>
      <c r="C2537" s="15">
        <v>-87.702264999999997</v>
      </c>
      <c r="D2537" s="2" t="s">
        <v>7583</v>
      </c>
      <c r="E2537" s="14" t="s">
        <v>5065</v>
      </c>
      <c r="F2537" s="14" t="e" vm="5">
        <v>#VALUE!</v>
      </c>
      <c r="G2537" s="2" t="str">
        <f>_xlfn.XLOOKUP(E2537,missing_cities!$Q$2:$Q$56,missing_cities!$R$2:$R$56,"Not Found",0)</f>
        <v>United States</v>
      </c>
      <c r="H2537" t="str">
        <f>_xlfn.XLOOKUP(E2537,missing_cities!$Q$2:$Q$56,missing_cities!$S$2:$S$56,"Not Found",0)</f>
        <v>North America</v>
      </c>
      <c r="I2537" t="s">
        <v>1684</v>
      </c>
      <c r="J2537" s="15">
        <v>0.26</v>
      </c>
      <c r="K2537" t="s">
        <v>34</v>
      </c>
      <c r="L2537" s="15" t="str">
        <f t="shared" si="78"/>
        <v>6:00-22:00</v>
      </c>
      <c r="M2537" s="16">
        <f t="shared" si="79"/>
        <v>0.67</v>
      </c>
      <c r="N2537" s="15">
        <v>0.75</v>
      </c>
      <c r="O2537" s="15">
        <v>63</v>
      </c>
      <c r="P2537" t="s">
        <v>37</v>
      </c>
      <c r="Q2537">
        <v>50</v>
      </c>
      <c r="R2537" t="s">
        <v>30</v>
      </c>
      <c r="S2537">
        <v>2014</v>
      </c>
      <c r="T2537" t="s">
        <v>31</v>
      </c>
      <c r="U2537" s="15">
        <v>3.1</v>
      </c>
      <c r="V2537" s="15">
        <v>2</v>
      </c>
      <c r="W2537" t="s">
        <v>23</v>
      </c>
    </row>
    <row r="2538" spans="1:23">
      <c r="A2538" t="s">
        <v>2582</v>
      </c>
      <c r="B2538">
        <v>55.821311000000001</v>
      </c>
      <c r="C2538" s="15">
        <v>37.506545000000003</v>
      </c>
      <c r="D2538" s="2" t="s">
        <v>7584</v>
      </c>
      <c r="E2538" s="14" t="s">
        <v>5052</v>
      </c>
      <c r="F2538" s="14" t="e" vm="2">
        <v>#VALUE!</v>
      </c>
      <c r="G2538" s="2" t="str">
        <f>_xlfn.XLOOKUP(E2538,missing_cities!$Q$2:$Q$56,missing_cities!$R$2:$R$56,"Not Found",0)</f>
        <v>Russia</v>
      </c>
      <c r="H2538" t="str">
        <f>_xlfn.XLOOKUP(E2538,missing_cities!$Q$2:$Q$56,missing_cities!$S$2:$S$56,"Not Found",0)</f>
        <v>Europe</v>
      </c>
      <c r="I2538" t="s">
        <v>1684</v>
      </c>
      <c r="J2538" s="15">
        <v>0.43</v>
      </c>
      <c r="K2538" t="s">
        <v>34</v>
      </c>
      <c r="L2538" s="15" t="str">
        <f t="shared" si="78"/>
        <v>6:00-22:00</v>
      </c>
      <c r="M2538" s="16">
        <f t="shared" si="79"/>
        <v>0.67</v>
      </c>
      <c r="N2538" s="15">
        <v>6.65</v>
      </c>
      <c r="O2538" s="15">
        <v>73</v>
      </c>
      <c r="P2538" t="s">
        <v>20</v>
      </c>
      <c r="Q2538">
        <v>150</v>
      </c>
      <c r="R2538" t="s">
        <v>42</v>
      </c>
      <c r="S2538">
        <v>2018</v>
      </c>
      <c r="T2538" t="s">
        <v>22</v>
      </c>
      <c r="U2538" s="15">
        <v>3.6</v>
      </c>
      <c r="V2538" s="15">
        <v>7</v>
      </c>
      <c r="W2538" t="s">
        <v>32</v>
      </c>
    </row>
    <row r="2539" spans="1:23">
      <c r="A2539" t="s">
        <v>2583</v>
      </c>
      <c r="B2539">
        <v>43.601005999999998</v>
      </c>
      <c r="C2539" s="15">
        <v>-79.319497999999996</v>
      </c>
      <c r="D2539" s="2" t="s">
        <v>7585</v>
      </c>
      <c r="E2539" s="14" t="s">
        <v>5050</v>
      </c>
      <c r="F2539" s="14" t="e" vm="1">
        <v>#VALUE!</v>
      </c>
      <c r="G2539" s="2" t="str">
        <f>_xlfn.XLOOKUP(E2539,missing_cities!$Q$2:$Q$56,missing_cities!$R$2:$R$56,"Not Found",0)</f>
        <v>Canada</v>
      </c>
      <c r="H2539" t="str">
        <f>_xlfn.XLOOKUP(E2539,missing_cities!$Q$2:$Q$56,missing_cities!$S$2:$S$56,"Not Found",0)</f>
        <v>North America</v>
      </c>
      <c r="I2539" t="s">
        <v>1684</v>
      </c>
      <c r="J2539" s="15">
        <v>0.49</v>
      </c>
      <c r="K2539" t="s">
        <v>34</v>
      </c>
      <c r="L2539" s="15" t="str">
        <f t="shared" si="78"/>
        <v>6:00-22:00</v>
      </c>
      <c r="M2539" s="16">
        <f t="shared" si="79"/>
        <v>0.67</v>
      </c>
      <c r="N2539" s="15">
        <v>11.63</v>
      </c>
      <c r="O2539" s="15">
        <v>64</v>
      </c>
      <c r="P2539" t="s">
        <v>29</v>
      </c>
      <c r="Q2539">
        <v>50</v>
      </c>
      <c r="R2539" t="s">
        <v>67</v>
      </c>
      <c r="S2539">
        <v>2017</v>
      </c>
      <c r="T2539" t="s">
        <v>31</v>
      </c>
      <c r="U2539" s="15">
        <v>3.4</v>
      </c>
      <c r="V2539" s="15">
        <v>10</v>
      </c>
      <c r="W2539" t="s">
        <v>32</v>
      </c>
    </row>
    <row r="2540" spans="1:23">
      <c r="A2540" t="s">
        <v>2584</v>
      </c>
      <c r="B2540">
        <v>-33.719679999999997</v>
      </c>
      <c r="C2540" s="15">
        <v>151.36213900000001</v>
      </c>
      <c r="D2540" s="2" t="s">
        <v>7586</v>
      </c>
      <c r="E2540" s="14" t="s">
        <v>5069</v>
      </c>
      <c r="F2540" s="14" t="e" vm="8">
        <v>#VALUE!</v>
      </c>
      <c r="G2540" s="2" t="str">
        <f>_xlfn.XLOOKUP(E2540,missing_cities!$Q$2:$Q$56,missing_cities!$R$2:$R$56,"Not Found",0)</f>
        <v>Australia</v>
      </c>
      <c r="H2540" t="str">
        <f>_xlfn.XLOOKUP(E2540,missing_cities!$Q$2:$Q$56,missing_cities!$S$2:$S$56,"Not Found",0)</f>
        <v>Australia</v>
      </c>
      <c r="I2540" t="s">
        <v>1684</v>
      </c>
      <c r="J2540" s="15">
        <v>0.13</v>
      </c>
      <c r="K2540" t="s">
        <v>34</v>
      </c>
      <c r="L2540" s="15" t="str">
        <f t="shared" si="78"/>
        <v>6:00-22:00</v>
      </c>
      <c r="M2540" s="16">
        <f t="shared" si="79"/>
        <v>0.67</v>
      </c>
      <c r="N2540" s="15">
        <v>7.39</v>
      </c>
      <c r="O2540" s="15">
        <v>65</v>
      </c>
      <c r="P2540" t="s">
        <v>29</v>
      </c>
      <c r="Q2540">
        <v>50</v>
      </c>
      <c r="R2540" t="s">
        <v>37</v>
      </c>
      <c r="S2540">
        <v>2012</v>
      </c>
      <c r="T2540" t="s">
        <v>31</v>
      </c>
      <c r="U2540" s="15">
        <v>4.2</v>
      </c>
      <c r="V2540" s="15">
        <v>3</v>
      </c>
      <c r="W2540" t="s">
        <v>23</v>
      </c>
    </row>
    <row r="2541" spans="1:23">
      <c r="A2541" t="s">
        <v>2585</v>
      </c>
      <c r="B2541">
        <v>39.889631000000001</v>
      </c>
      <c r="C2541" s="15">
        <v>116.41503899999999</v>
      </c>
      <c r="D2541" s="2" t="s">
        <v>7587</v>
      </c>
      <c r="E2541" s="14" t="s">
        <v>5071</v>
      </c>
      <c r="F2541" s="14" t="e" vm="9">
        <v>#VALUE!</v>
      </c>
      <c r="G2541" s="2" t="str">
        <f>_xlfn.XLOOKUP(E2541,missing_cities!$Q$2:$Q$56,missing_cities!$R$2:$R$56,"Not Found",0)</f>
        <v>China</v>
      </c>
      <c r="H2541" t="str">
        <f>_xlfn.XLOOKUP(E2541,missing_cities!$Q$2:$Q$56,missing_cities!$S$2:$S$56,"Not Found",0)</f>
        <v>Asia</v>
      </c>
      <c r="I2541" t="s">
        <v>1684</v>
      </c>
      <c r="J2541" s="15">
        <v>0.45</v>
      </c>
      <c r="K2541" t="s">
        <v>34</v>
      </c>
      <c r="L2541" s="15" t="str">
        <f t="shared" si="78"/>
        <v>6:00-22:00</v>
      </c>
      <c r="M2541" s="16">
        <f t="shared" si="79"/>
        <v>0.67</v>
      </c>
      <c r="N2541" s="15">
        <v>14.21</v>
      </c>
      <c r="O2541" s="15">
        <v>40</v>
      </c>
      <c r="P2541" t="s">
        <v>37</v>
      </c>
      <c r="Q2541">
        <v>150</v>
      </c>
      <c r="R2541" t="s">
        <v>48</v>
      </c>
      <c r="S2541">
        <v>2014</v>
      </c>
      <c r="T2541" t="s">
        <v>31</v>
      </c>
      <c r="U2541" s="15">
        <v>3.6</v>
      </c>
      <c r="V2541" s="15">
        <v>8</v>
      </c>
      <c r="W2541" t="s">
        <v>23</v>
      </c>
    </row>
    <row r="2542" spans="1:23">
      <c r="A2542" t="s">
        <v>2586</v>
      </c>
      <c r="B2542">
        <v>19.177619</v>
      </c>
      <c r="C2542" s="15">
        <v>72.931033999999997</v>
      </c>
      <c r="D2542" s="2" t="s">
        <v>7588</v>
      </c>
      <c r="E2542" s="14" t="s">
        <v>5079</v>
      </c>
      <c r="F2542" s="14" t="e" vm="11">
        <v>#VALUE!</v>
      </c>
      <c r="G2542" s="2" t="str">
        <f>_xlfn.XLOOKUP(E2542,missing_cities!$Q$2:$Q$56,missing_cities!$R$2:$R$56,"Not Found",0)</f>
        <v>India</v>
      </c>
      <c r="H2542" t="str">
        <f>_xlfn.XLOOKUP(E2542,missing_cities!$Q$2:$Q$56,missing_cities!$S$2:$S$56,"Not Found",0)</f>
        <v>Asia</v>
      </c>
      <c r="I2542" t="s">
        <v>1684</v>
      </c>
      <c r="J2542" s="15">
        <v>0.18</v>
      </c>
      <c r="K2542" s="1">
        <v>45862</v>
      </c>
      <c r="L2542" s="15" t="str">
        <f t="shared" si="78"/>
        <v>9.00-21.00</v>
      </c>
      <c r="M2542" s="16">
        <f t="shared" si="79"/>
        <v>12</v>
      </c>
      <c r="N2542" s="15">
        <v>11.57</v>
      </c>
      <c r="O2542" s="15">
        <v>56</v>
      </c>
      <c r="P2542" t="s">
        <v>29</v>
      </c>
      <c r="Q2542">
        <v>350</v>
      </c>
      <c r="R2542" t="s">
        <v>46</v>
      </c>
      <c r="S2542">
        <v>2018</v>
      </c>
      <c r="T2542" t="s">
        <v>31</v>
      </c>
      <c r="U2542" s="15">
        <v>3.3</v>
      </c>
      <c r="V2542" s="15">
        <v>5</v>
      </c>
      <c r="W2542" t="s">
        <v>27</v>
      </c>
    </row>
    <row r="2543" spans="1:23">
      <c r="A2543" t="s">
        <v>2587</v>
      </c>
      <c r="B2543">
        <v>19.435015</v>
      </c>
      <c r="C2543" s="15">
        <v>-99.135979000000006</v>
      </c>
      <c r="D2543" s="2" t="s">
        <v>7589</v>
      </c>
      <c r="E2543" s="14" t="s">
        <v>5119</v>
      </c>
      <c r="F2543" s="14" t="e" vm="13">
        <v>#VALUE!</v>
      </c>
      <c r="G2543" s="2" t="str">
        <f>_xlfn.XLOOKUP(E2543,missing_cities!$Q$2:$Q$56,missing_cities!$R$2:$R$56,"Not Found",0)</f>
        <v>Mexico</v>
      </c>
      <c r="H2543" t="str">
        <f>_xlfn.XLOOKUP(E2543,missing_cities!$Q$2:$Q$56,missing_cities!$S$2:$S$56,"Not Found",0)</f>
        <v>North America</v>
      </c>
      <c r="I2543" t="s">
        <v>1684</v>
      </c>
      <c r="J2543" s="15">
        <v>0.28999999999999998</v>
      </c>
      <c r="K2543" s="1">
        <v>45862</v>
      </c>
      <c r="L2543" s="15" t="str">
        <f t="shared" si="78"/>
        <v>9.00-21.00</v>
      </c>
      <c r="M2543" s="16">
        <f t="shared" si="79"/>
        <v>12</v>
      </c>
      <c r="N2543" s="15">
        <v>4</v>
      </c>
      <c r="O2543" s="15">
        <v>24</v>
      </c>
      <c r="P2543" t="s">
        <v>20</v>
      </c>
      <c r="Q2543">
        <v>22</v>
      </c>
      <c r="R2543" t="s">
        <v>40</v>
      </c>
      <c r="S2543">
        <v>2013</v>
      </c>
      <c r="T2543" t="s">
        <v>31</v>
      </c>
      <c r="U2543" s="15">
        <v>3.5</v>
      </c>
      <c r="V2543" s="15">
        <v>10</v>
      </c>
      <c r="W2543" t="s">
        <v>23</v>
      </c>
    </row>
    <row r="2544" spans="1:23">
      <c r="A2544" t="s">
        <v>2588</v>
      </c>
      <c r="B2544">
        <v>-31.963892999999999</v>
      </c>
      <c r="C2544" s="15">
        <v>-123.009556</v>
      </c>
      <c r="D2544" s="2" t="s">
        <v>7590</v>
      </c>
      <c r="E2544" s="14" t="str">
        <f>_xlfn.XLOOKUP(C2544,missing_cities!B:B,missing_cities!C:C,"Not Found",0)</f>
        <v>Error</v>
      </c>
      <c r="F2544" s="14" t="s">
        <v>9987</v>
      </c>
      <c r="G2544" s="2" t="str">
        <f>_xlfn.XLOOKUP(E2544,missing_cities!$Q$2:$Q$56,missing_cities!$R$2:$R$56,"Not Found",0)</f>
        <v>Error</v>
      </c>
      <c r="H2544" t="str">
        <f>_xlfn.XLOOKUP(E2544,missing_cities!$Q$2:$Q$56,missing_cities!$S$2:$S$56,"Not Found",0)</f>
        <v>Error</v>
      </c>
      <c r="I2544" t="s">
        <v>1684</v>
      </c>
      <c r="J2544" s="15">
        <v>0.43</v>
      </c>
      <c r="K2544" t="s">
        <v>19</v>
      </c>
      <c r="L2544" s="15" t="str">
        <f t="shared" si="78"/>
        <v>9:00-18:00</v>
      </c>
      <c r="M2544" s="16">
        <f t="shared" si="79"/>
        <v>0.37</v>
      </c>
      <c r="N2544" s="15">
        <v>14.74</v>
      </c>
      <c r="O2544" s="15">
        <v>11</v>
      </c>
      <c r="P2544" t="s">
        <v>39</v>
      </c>
      <c r="Q2544">
        <v>350</v>
      </c>
      <c r="R2544" t="s">
        <v>40</v>
      </c>
      <c r="S2544">
        <v>2022</v>
      </c>
      <c r="T2544" t="s">
        <v>31</v>
      </c>
      <c r="U2544" s="15">
        <v>3.4</v>
      </c>
      <c r="V2544" s="15">
        <v>8</v>
      </c>
      <c r="W2544" t="s">
        <v>32</v>
      </c>
    </row>
    <row r="2545" spans="1:23">
      <c r="A2545" t="s">
        <v>2589</v>
      </c>
      <c r="B2545">
        <v>37.892735000000002</v>
      </c>
      <c r="C2545" s="15">
        <v>-122.333197</v>
      </c>
      <c r="D2545" s="2" t="s">
        <v>7591</v>
      </c>
      <c r="E2545" s="14" t="s">
        <v>5061</v>
      </c>
      <c r="F2545" s="14" t="e" vm="5">
        <v>#VALUE!</v>
      </c>
      <c r="G2545" s="2" t="str">
        <f>_xlfn.XLOOKUP(E2545,missing_cities!$Q$2:$Q$56,missing_cities!$R$2:$R$56,"Not Found",0)</f>
        <v>United States</v>
      </c>
      <c r="H2545" t="str">
        <f>_xlfn.XLOOKUP(E2545,missing_cities!$Q$2:$Q$56,missing_cities!$S$2:$S$56,"Not Found",0)</f>
        <v>North America</v>
      </c>
      <c r="I2545" t="s">
        <v>1684</v>
      </c>
      <c r="J2545" s="15">
        <v>0.47</v>
      </c>
      <c r="K2545" s="1">
        <v>45862</v>
      </c>
      <c r="L2545" s="15" t="str">
        <f t="shared" si="78"/>
        <v>9.00-21.00</v>
      </c>
      <c r="M2545" s="16">
        <f t="shared" si="79"/>
        <v>12</v>
      </c>
      <c r="N2545" s="15">
        <v>15.38</v>
      </c>
      <c r="O2545" s="15">
        <v>87</v>
      </c>
      <c r="P2545" t="s">
        <v>25</v>
      </c>
      <c r="Q2545">
        <v>350</v>
      </c>
      <c r="R2545" t="s">
        <v>37</v>
      </c>
      <c r="S2545">
        <v>2014</v>
      </c>
      <c r="T2545" t="s">
        <v>31</v>
      </c>
      <c r="U2545" s="15">
        <v>4.3</v>
      </c>
      <c r="V2545" s="15">
        <v>7</v>
      </c>
      <c r="W2545" t="s">
        <v>32</v>
      </c>
    </row>
    <row r="2546" spans="1:23">
      <c r="A2546" t="s">
        <v>2590</v>
      </c>
      <c r="B2546">
        <v>43.776975</v>
      </c>
      <c r="C2546" s="15">
        <v>-79.483453999999995</v>
      </c>
      <c r="D2546" s="2" t="s">
        <v>7592</v>
      </c>
      <c r="E2546" s="14" t="s">
        <v>5050</v>
      </c>
      <c r="F2546" s="14" t="e" vm="1">
        <v>#VALUE!</v>
      </c>
      <c r="G2546" s="2" t="str">
        <f>_xlfn.XLOOKUP(E2546,missing_cities!$Q$2:$Q$56,missing_cities!$R$2:$R$56,"Not Found",0)</f>
        <v>Canada</v>
      </c>
      <c r="H2546" t="str">
        <f>_xlfn.XLOOKUP(E2546,missing_cities!$Q$2:$Q$56,missing_cities!$S$2:$S$56,"Not Found",0)</f>
        <v>North America</v>
      </c>
      <c r="I2546" t="s">
        <v>1684</v>
      </c>
      <c r="J2546" s="15">
        <v>0.28999999999999998</v>
      </c>
      <c r="K2546" t="s">
        <v>19</v>
      </c>
      <c r="L2546" s="15" t="str">
        <f t="shared" si="78"/>
        <v>9:00-18:00</v>
      </c>
      <c r="M2546" s="16">
        <f t="shared" si="79"/>
        <v>0.37</v>
      </c>
      <c r="N2546" s="15">
        <v>2.56</v>
      </c>
      <c r="O2546" s="15">
        <v>16</v>
      </c>
      <c r="P2546" t="s">
        <v>25</v>
      </c>
      <c r="Q2546">
        <v>350</v>
      </c>
      <c r="R2546" t="s">
        <v>42</v>
      </c>
      <c r="S2546">
        <v>2011</v>
      </c>
      <c r="T2546" t="s">
        <v>31</v>
      </c>
      <c r="U2546" s="15">
        <v>3.4</v>
      </c>
      <c r="V2546" s="15">
        <v>2</v>
      </c>
      <c r="W2546" t="s">
        <v>27</v>
      </c>
    </row>
    <row r="2547" spans="1:23">
      <c r="A2547" t="s">
        <v>2591</v>
      </c>
      <c r="B2547">
        <v>39.881484999999998</v>
      </c>
      <c r="C2547" s="15">
        <v>116.36673999999999</v>
      </c>
      <c r="D2547" s="2" t="s">
        <v>7593</v>
      </c>
      <c r="E2547" s="14" t="s">
        <v>5071</v>
      </c>
      <c r="F2547" s="14" t="e" vm="9">
        <v>#VALUE!</v>
      </c>
      <c r="G2547" s="2" t="str">
        <f>_xlfn.XLOOKUP(E2547,missing_cities!$Q$2:$Q$56,missing_cities!$R$2:$R$56,"Not Found",0)</f>
        <v>China</v>
      </c>
      <c r="H2547" t="str">
        <f>_xlfn.XLOOKUP(E2547,missing_cities!$Q$2:$Q$56,missing_cities!$S$2:$S$56,"Not Found",0)</f>
        <v>Asia</v>
      </c>
      <c r="I2547" t="s">
        <v>1684</v>
      </c>
      <c r="J2547" s="15">
        <v>0.1</v>
      </c>
      <c r="K2547" t="s">
        <v>19</v>
      </c>
      <c r="L2547" s="15" t="str">
        <f t="shared" si="78"/>
        <v>9:00-18:00</v>
      </c>
      <c r="M2547" s="16">
        <f t="shared" si="79"/>
        <v>0.37</v>
      </c>
      <c r="N2547" s="15">
        <v>7.27</v>
      </c>
      <c r="O2547" s="15">
        <v>71</v>
      </c>
      <c r="P2547" t="s">
        <v>25</v>
      </c>
      <c r="Q2547">
        <v>50</v>
      </c>
      <c r="R2547" t="s">
        <v>97</v>
      </c>
      <c r="S2547">
        <v>2020</v>
      </c>
      <c r="T2547" t="s">
        <v>31</v>
      </c>
      <c r="U2547" s="15">
        <v>4.0999999999999996</v>
      </c>
      <c r="V2547" s="15">
        <v>7</v>
      </c>
      <c r="W2547" t="s">
        <v>23</v>
      </c>
    </row>
    <row r="2548" spans="1:23">
      <c r="A2548" t="s">
        <v>2592</v>
      </c>
      <c r="B2548">
        <v>25.255465999999998</v>
      </c>
      <c r="C2548" s="15">
        <v>55.203240999999998</v>
      </c>
      <c r="D2548" s="2" t="s">
        <v>7594</v>
      </c>
      <c r="E2548" s="14" t="s">
        <v>5076</v>
      </c>
      <c r="F2548" s="14" t="e" vm="10">
        <v>#VALUE!</v>
      </c>
      <c r="G2548" s="2" t="str">
        <f>_xlfn.XLOOKUP(E2548,missing_cities!$Q$2:$Q$56,missing_cities!$R$2:$R$56,"Not Found",0)</f>
        <v>United Arab Emirates</v>
      </c>
      <c r="H2548" t="str">
        <f>_xlfn.XLOOKUP(E2548,missing_cities!$Q$2:$Q$56,missing_cities!$S$2:$S$56,"Not Found",0)</f>
        <v>Asia</v>
      </c>
      <c r="I2548" t="s">
        <v>1684</v>
      </c>
      <c r="J2548" s="15">
        <v>0.1</v>
      </c>
      <c r="K2548" t="s">
        <v>19</v>
      </c>
      <c r="L2548" s="15" t="str">
        <f t="shared" si="78"/>
        <v>9:00-18:00</v>
      </c>
      <c r="M2548" s="16">
        <f t="shared" si="79"/>
        <v>0.37</v>
      </c>
      <c r="N2548" s="15">
        <v>13.09</v>
      </c>
      <c r="O2548" s="15">
        <v>35</v>
      </c>
      <c r="P2548" t="s">
        <v>39</v>
      </c>
      <c r="Q2548">
        <v>150</v>
      </c>
      <c r="R2548" t="s">
        <v>37</v>
      </c>
      <c r="S2548">
        <v>2019</v>
      </c>
      <c r="T2548" t="s">
        <v>31</v>
      </c>
      <c r="U2548" s="15">
        <v>4.7</v>
      </c>
      <c r="V2548" s="15">
        <v>9</v>
      </c>
      <c r="W2548" t="s">
        <v>23</v>
      </c>
    </row>
    <row r="2549" spans="1:23">
      <c r="A2549" t="s">
        <v>2593</v>
      </c>
      <c r="B2549">
        <v>37.662134000000002</v>
      </c>
      <c r="C2549" s="15">
        <v>126.95097699999999</v>
      </c>
      <c r="D2549" s="2" t="s">
        <v>7595</v>
      </c>
      <c r="E2549" s="14" t="s">
        <v>5063</v>
      </c>
      <c r="F2549" s="14" t="e" vm="6">
        <v>#VALUE!</v>
      </c>
      <c r="G2549" s="2" t="str">
        <f>_xlfn.XLOOKUP(E2549,missing_cities!$Q$2:$Q$56,missing_cities!$R$2:$R$56,"Not Found",0)</f>
        <v>South Korea</v>
      </c>
      <c r="H2549" t="str">
        <f>_xlfn.XLOOKUP(E2549,missing_cities!$Q$2:$Q$56,missing_cities!$S$2:$S$56,"Not Found",0)</f>
        <v>Asia</v>
      </c>
      <c r="I2549" t="s">
        <v>1684</v>
      </c>
      <c r="J2549" s="15">
        <v>0.48</v>
      </c>
      <c r="K2549" s="1">
        <v>45862</v>
      </c>
      <c r="L2549" s="15" t="str">
        <f t="shared" si="78"/>
        <v>9.00-21.00</v>
      </c>
      <c r="M2549" s="16">
        <f t="shared" si="79"/>
        <v>12</v>
      </c>
      <c r="N2549" s="15">
        <v>9.67</v>
      </c>
      <c r="O2549" s="15">
        <v>69</v>
      </c>
      <c r="P2549" t="s">
        <v>39</v>
      </c>
      <c r="Q2549">
        <v>150</v>
      </c>
      <c r="R2549" t="s">
        <v>48</v>
      </c>
      <c r="S2549">
        <v>2014</v>
      </c>
      <c r="T2549" t="s">
        <v>22</v>
      </c>
      <c r="U2549" s="15">
        <v>3.6</v>
      </c>
      <c r="V2549" s="15">
        <v>9</v>
      </c>
      <c r="W2549" t="s">
        <v>23</v>
      </c>
    </row>
    <row r="2550" spans="1:23">
      <c r="A2550" t="s">
        <v>2594</v>
      </c>
      <c r="B2550">
        <v>13.844829000000001</v>
      </c>
      <c r="C2550" s="15">
        <v>100.42521600000001</v>
      </c>
      <c r="D2550" s="2" t="s">
        <v>7596</v>
      </c>
      <c r="E2550" s="14" t="s">
        <v>5059</v>
      </c>
      <c r="F2550" s="14" t="e" vm="4">
        <v>#VALUE!</v>
      </c>
      <c r="G2550" s="2" t="str">
        <f>_xlfn.XLOOKUP(E2550,missing_cities!$Q$2:$Q$56,missing_cities!$R$2:$R$56,"Not Found",0)</f>
        <v>Thailand</v>
      </c>
      <c r="H2550" t="str">
        <f>_xlfn.XLOOKUP(E2550,missing_cities!$Q$2:$Q$56,missing_cities!$S$2:$S$56,"Not Found",0)</f>
        <v>Asia</v>
      </c>
      <c r="I2550" t="s">
        <v>1684</v>
      </c>
      <c r="J2550" s="15">
        <v>0.28000000000000003</v>
      </c>
      <c r="K2550" t="s">
        <v>34</v>
      </c>
      <c r="L2550" s="15" t="str">
        <f t="shared" si="78"/>
        <v>6:00-22:00</v>
      </c>
      <c r="M2550" s="16">
        <f t="shared" si="79"/>
        <v>0.67</v>
      </c>
      <c r="N2550" s="15">
        <v>6.44</v>
      </c>
      <c r="O2550" s="15">
        <v>29</v>
      </c>
      <c r="P2550" t="s">
        <v>20</v>
      </c>
      <c r="Q2550">
        <v>22</v>
      </c>
      <c r="R2550" t="s">
        <v>76</v>
      </c>
      <c r="S2550">
        <v>2015</v>
      </c>
      <c r="T2550" t="s">
        <v>22</v>
      </c>
      <c r="U2550" s="15">
        <v>3.6</v>
      </c>
      <c r="V2550" s="15">
        <v>1</v>
      </c>
      <c r="W2550" t="s">
        <v>23</v>
      </c>
    </row>
    <row r="2551" spans="1:23">
      <c r="A2551" t="s">
        <v>2595</v>
      </c>
      <c r="B2551">
        <v>19.068394000000001</v>
      </c>
      <c r="C2551" s="15">
        <v>72.824610000000007</v>
      </c>
      <c r="D2551" s="2" t="s">
        <v>7597</v>
      </c>
      <c r="E2551" s="14" t="s">
        <v>5079</v>
      </c>
      <c r="F2551" s="14" t="e" vm="11">
        <v>#VALUE!</v>
      </c>
      <c r="G2551" s="2" t="str">
        <f>_xlfn.XLOOKUP(E2551,missing_cities!$Q$2:$Q$56,missing_cities!$R$2:$R$56,"Not Found",0)</f>
        <v>India</v>
      </c>
      <c r="H2551" t="str">
        <f>_xlfn.XLOOKUP(E2551,missing_cities!$Q$2:$Q$56,missing_cities!$S$2:$S$56,"Not Found",0)</f>
        <v>Asia</v>
      </c>
      <c r="I2551" t="s">
        <v>1684</v>
      </c>
      <c r="J2551" s="15">
        <v>0.15</v>
      </c>
      <c r="K2551" t="s">
        <v>19</v>
      </c>
      <c r="L2551" s="15" t="str">
        <f t="shared" si="78"/>
        <v>9:00-18:00</v>
      </c>
      <c r="M2551" s="16">
        <f t="shared" si="79"/>
        <v>0.37</v>
      </c>
      <c r="N2551" s="15">
        <v>19.100000000000001</v>
      </c>
      <c r="O2551" s="15">
        <v>77</v>
      </c>
      <c r="P2551" t="s">
        <v>25</v>
      </c>
      <c r="Q2551">
        <v>50</v>
      </c>
      <c r="R2551" t="s">
        <v>81</v>
      </c>
      <c r="S2551">
        <v>2014</v>
      </c>
      <c r="T2551" t="s">
        <v>22</v>
      </c>
      <c r="U2551" s="15">
        <v>4.8</v>
      </c>
      <c r="V2551" s="15">
        <v>6</v>
      </c>
      <c r="W2551" t="s">
        <v>27</v>
      </c>
    </row>
    <row r="2552" spans="1:23">
      <c r="A2552" t="s">
        <v>2596</v>
      </c>
      <c r="B2552">
        <v>39.835019000000003</v>
      </c>
      <c r="C2552" s="15">
        <v>116.26098399999999</v>
      </c>
      <c r="D2552" s="2" t="s">
        <v>7598</v>
      </c>
      <c r="E2552" s="14" t="s">
        <v>5071</v>
      </c>
      <c r="F2552" s="14" t="e" vm="9">
        <v>#VALUE!</v>
      </c>
      <c r="G2552" s="2" t="str">
        <f>_xlfn.XLOOKUP(E2552,missing_cities!$Q$2:$Q$56,missing_cities!$R$2:$R$56,"Not Found",0)</f>
        <v>China</v>
      </c>
      <c r="H2552" t="str">
        <f>_xlfn.XLOOKUP(E2552,missing_cities!$Q$2:$Q$56,missing_cities!$S$2:$S$56,"Not Found",0)</f>
        <v>Asia</v>
      </c>
      <c r="I2552" t="s">
        <v>1684</v>
      </c>
      <c r="J2552" s="15">
        <v>0.28999999999999998</v>
      </c>
      <c r="K2552" s="1">
        <v>45862</v>
      </c>
      <c r="L2552" s="15" t="str">
        <f t="shared" si="78"/>
        <v>9.00-21.00</v>
      </c>
      <c r="M2552" s="16">
        <f t="shared" si="79"/>
        <v>12</v>
      </c>
      <c r="N2552" s="15">
        <v>8.7200000000000006</v>
      </c>
      <c r="O2552" s="15">
        <v>27</v>
      </c>
      <c r="P2552" t="s">
        <v>37</v>
      </c>
      <c r="Q2552">
        <v>150</v>
      </c>
      <c r="R2552" t="s">
        <v>21</v>
      </c>
      <c r="S2552">
        <v>2012</v>
      </c>
      <c r="T2552" t="s">
        <v>22</v>
      </c>
      <c r="U2552" s="15">
        <v>3.2</v>
      </c>
      <c r="V2552" s="15">
        <v>5</v>
      </c>
      <c r="W2552" t="s">
        <v>23</v>
      </c>
    </row>
    <row r="2553" spans="1:23">
      <c r="A2553" t="s">
        <v>2597</v>
      </c>
      <c r="B2553">
        <v>55.801561999999997</v>
      </c>
      <c r="C2553" s="15">
        <v>37.682504000000002</v>
      </c>
      <c r="D2553" s="2" t="s">
        <v>7599</v>
      </c>
      <c r="E2553" s="14" t="s">
        <v>5052</v>
      </c>
      <c r="F2553" s="14" t="e" vm="2">
        <v>#VALUE!</v>
      </c>
      <c r="G2553" s="2" t="str">
        <f>_xlfn.XLOOKUP(E2553,missing_cities!$Q$2:$Q$56,missing_cities!$R$2:$R$56,"Not Found",0)</f>
        <v>Russia</v>
      </c>
      <c r="H2553" t="str">
        <f>_xlfn.XLOOKUP(E2553,missing_cities!$Q$2:$Q$56,missing_cities!$S$2:$S$56,"Not Found",0)</f>
        <v>Europe</v>
      </c>
      <c r="I2553" t="s">
        <v>1684</v>
      </c>
      <c r="J2553" s="15">
        <v>0.11</v>
      </c>
      <c r="K2553" t="s">
        <v>34</v>
      </c>
      <c r="L2553" s="15" t="str">
        <f t="shared" si="78"/>
        <v>6:00-22:00</v>
      </c>
      <c r="M2553" s="16">
        <f t="shared" si="79"/>
        <v>0.67</v>
      </c>
      <c r="N2553" s="15">
        <v>9.98</v>
      </c>
      <c r="O2553" s="15">
        <v>85</v>
      </c>
      <c r="P2553" t="s">
        <v>29</v>
      </c>
      <c r="Q2553">
        <v>22</v>
      </c>
      <c r="R2553" t="s">
        <v>37</v>
      </c>
      <c r="S2553">
        <v>2016</v>
      </c>
      <c r="T2553" t="s">
        <v>31</v>
      </c>
      <c r="U2553" s="15">
        <v>3.8</v>
      </c>
      <c r="V2553" s="15">
        <v>2</v>
      </c>
      <c r="W2553" t="s">
        <v>27</v>
      </c>
    </row>
    <row r="2554" spans="1:23">
      <c r="A2554" t="s">
        <v>2598</v>
      </c>
      <c r="B2554">
        <v>74.560342000000006</v>
      </c>
      <c r="C2554" s="15">
        <v>-73.859729999999999</v>
      </c>
      <c r="D2554" s="2" t="s">
        <v>7600</v>
      </c>
      <c r="E2554" s="14" t="str">
        <f>_xlfn.XLOOKUP(C2554,missing_cities!B:B,missing_cities!C:C,"Not Found",0)</f>
        <v>Error</v>
      </c>
      <c r="F2554" s="14" t="s">
        <v>9987</v>
      </c>
      <c r="G2554" s="2" t="str">
        <f>_xlfn.XLOOKUP(E2554,missing_cities!$Q$2:$Q$56,missing_cities!$R$2:$R$56,"Not Found",0)</f>
        <v>Error</v>
      </c>
      <c r="H2554" t="str">
        <f>_xlfn.XLOOKUP(E2554,missing_cities!$Q$2:$Q$56,missing_cities!$S$2:$S$56,"Not Found",0)</f>
        <v>Error</v>
      </c>
      <c r="I2554" t="s">
        <v>1684</v>
      </c>
      <c r="J2554" s="15">
        <v>0.33</v>
      </c>
      <c r="K2554" t="s">
        <v>34</v>
      </c>
      <c r="L2554" s="15" t="str">
        <f t="shared" si="78"/>
        <v>6:00-22:00</v>
      </c>
      <c r="M2554" s="16">
        <f t="shared" si="79"/>
        <v>0.67</v>
      </c>
      <c r="N2554" s="15">
        <v>7.7</v>
      </c>
      <c r="O2554" s="15">
        <v>33</v>
      </c>
      <c r="P2554" t="s">
        <v>20</v>
      </c>
      <c r="Q2554">
        <v>350</v>
      </c>
      <c r="R2554" t="s">
        <v>48</v>
      </c>
      <c r="S2554">
        <v>2019</v>
      </c>
      <c r="T2554" t="s">
        <v>31</v>
      </c>
      <c r="U2554" s="15">
        <v>3.8</v>
      </c>
      <c r="V2554" s="15">
        <v>6</v>
      </c>
      <c r="W2554" t="s">
        <v>23</v>
      </c>
    </row>
    <row r="2555" spans="1:23">
      <c r="A2555" t="s">
        <v>2599</v>
      </c>
      <c r="B2555">
        <v>25.326692000000001</v>
      </c>
      <c r="C2555" s="15">
        <v>55.323912</v>
      </c>
      <c r="D2555" s="2" t="s">
        <v>7601</v>
      </c>
      <c r="E2555" s="14" t="s">
        <v>5076</v>
      </c>
      <c r="F2555" s="14" t="e" vm="10">
        <v>#VALUE!</v>
      </c>
      <c r="G2555" s="2" t="str">
        <f>_xlfn.XLOOKUP(E2555,missing_cities!$Q$2:$Q$56,missing_cities!$R$2:$R$56,"Not Found",0)</f>
        <v>United Arab Emirates</v>
      </c>
      <c r="H2555" t="str">
        <f>_xlfn.XLOOKUP(E2555,missing_cities!$Q$2:$Q$56,missing_cities!$S$2:$S$56,"Not Found",0)</f>
        <v>Asia</v>
      </c>
      <c r="I2555" t="s">
        <v>1684</v>
      </c>
      <c r="J2555" s="15">
        <v>0.25</v>
      </c>
      <c r="K2555" s="1">
        <v>45862</v>
      </c>
      <c r="L2555" s="15" t="str">
        <f t="shared" si="78"/>
        <v>9.00-21.00</v>
      </c>
      <c r="M2555" s="16">
        <f t="shared" si="79"/>
        <v>12</v>
      </c>
      <c r="N2555" s="15">
        <v>3.13</v>
      </c>
      <c r="O2555" s="15">
        <v>14</v>
      </c>
      <c r="P2555" t="s">
        <v>25</v>
      </c>
      <c r="Q2555">
        <v>350</v>
      </c>
      <c r="R2555" t="s">
        <v>26</v>
      </c>
      <c r="S2555">
        <v>2011</v>
      </c>
      <c r="T2555" t="s">
        <v>22</v>
      </c>
      <c r="U2555" s="15">
        <v>4.8</v>
      </c>
      <c r="V2555" s="15">
        <v>10</v>
      </c>
      <c r="W2555" t="s">
        <v>32</v>
      </c>
    </row>
    <row r="2556" spans="1:23">
      <c r="A2556" t="s">
        <v>2600</v>
      </c>
      <c r="B2556">
        <v>19.40935</v>
      </c>
      <c r="C2556" s="15">
        <v>-99.057653999999999</v>
      </c>
      <c r="D2556" s="2" t="s">
        <v>7602</v>
      </c>
      <c r="E2556" s="14" t="s">
        <v>5119</v>
      </c>
      <c r="F2556" s="14" t="e" vm="13">
        <v>#VALUE!</v>
      </c>
      <c r="G2556" s="2" t="str">
        <f>_xlfn.XLOOKUP(E2556,missing_cities!$Q$2:$Q$56,missing_cities!$R$2:$R$56,"Not Found",0)</f>
        <v>Mexico</v>
      </c>
      <c r="H2556" t="str">
        <f>_xlfn.XLOOKUP(E2556,missing_cities!$Q$2:$Q$56,missing_cities!$S$2:$S$56,"Not Found",0)</f>
        <v>North America</v>
      </c>
      <c r="I2556" t="s">
        <v>1684</v>
      </c>
      <c r="J2556" s="15">
        <v>0.26</v>
      </c>
      <c r="K2556" t="s">
        <v>19</v>
      </c>
      <c r="L2556" s="15" t="str">
        <f t="shared" si="78"/>
        <v>9:00-18:00</v>
      </c>
      <c r="M2556" s="16">
        <f t="shared" si="79"/>
        <v>0.37</v>
      </c>
      <c r="N2556" s="15">
        <v>4.92</v>
      </c>
      <c r="O2556" s="15">
        <v>15</v>
      </c>
      <c r="P2556" t="s">
        <v>37</v>
      </c>
      <c r="Q2556">
        <v>350</v>
      </c>
      <c r="R2556" t="s">
        <v>48</v>
      </c>
      <c r="S2556">
        <v>2011</v>
      </c>
      <c r="T2556" t="s">
        <v>22</v>
      </c>
      <c r="U2556" s="15">
        <v>3.1</v>
      </c>
      <c r="V2556" s="15">
        <v>2</v>
      </c>
      <c r="W2556" t="s">
        <v>27</v>
      </c>
    </row>
    <row r="2557" spans="1:23">
      <c r="A2557" t="s">
        <v>2601</v>
      </c>
      <c r="B2557">
        <v>19.596346</v>
      </c>
      <c r="C2557" s="15">
        <v>-99.009219999999999</v>
      </c>
      <c r="D2557" s="2" t="s">
        <v>7603</v>
      </c>
      <c r="E2557" s="14" t="s">
        <v>5119</v>
      </c>
      <c r="F2557" s="14" t="e" vm="13">
        <v>#VALUE!</v>
      </c>
      <c r="G2557" s="2" t="str">
        <f>_xlfn.XLOOKUP(E2557,missing_cities!$Q$2:$Q$56,missing_cities!$R$2:$R$56,"Not Found",0)</f>
        <v>Mexico</v>
      </c>
      <c r="H2557" t="str">
        <f>_xlfn.XLOOKUP(E2557,missing_cities!$Q$2:$Q$56,missing_cities!$S$2:$S$56,"Not Found",0)</f>
        <v>North America</v>
      </c>
      <c r="I2557" t="s">
        <v>1684</v>
      </c>
      <c r="J2557" s="15">
        <v>0.1</v>
      </c>
      <c r="K2557" t="s">
        <v>34</v>
      </c>
      <c r="L2557" s="15" t="str">
        <f t="shared" si="78"/>
        <v>6:00-22:00</v>
      </c>
      <c r="M2557" s="16">
        <f t="shared" si="79"/>
        <v>0.67</v>
      </c>
      <c r="N2557" s="15">
        <v>5.63</v>
      </c>
      <c r="O2557" s="15">
        <v>42</v>
      </c>
      <c r="P2557" t="s">
        <v>25</v>
      </c>
      <c r="Q2557">
        <v>22</v>
      </c>
      <c r="R2557" t="s">
        <v>40</v>
      </c>
      <c r="S2557">
        <v>2012</v>
      </c>
      <c r="T2557" t="s">
        <v>22</v>
      </c>
      <c r="U2557" s="15">
        <v>3.8</v>
      </c>
      <c r="V2557" s="15">
        <v>10</v>
      </c>
      <c r="W2557" t="s">
        <v>32</v>
      </c>
    </row>
    <row r="2558" spans="1:23">
      <c r="A2558" t="s">
        <v>2602</v>
      </c>
      <c r="B2558">
        <v>69.697550000000007</v>
      </c>
      <c r="C2558" s="15">
        <v>50.983860999999997</v>
      </c>
      <c r="D2558" s="2" t="s">
        <v>7604</v>
      </c>
      <c r="E2558" s="14" t="str">
        <f>_xlfn.XLOOKUP(C2558,missing_cities!B:B,missing_cities!C:C,"Not Found",0)</f>
        <v>Error</v>
      </c>
      <c r="F2558" s="14" t="s">
        <v>9987</v>
      </c>
      <c r="G2558" s="2" t="str">
        <f>_xlfn.XLOOKUP(E2558,missing_cities!$Q$2:$Q$56,missing_cities!$R$2:$R$56,"Not Found",0)</f>
        <v>Error</v>
      </c>
      <c r="H2558" t="str">
        <f>_xlfn.XLOOKUP(E2558,missing_cities!$Q$2:$Q$56,missing_cities!$S$2:$S$56,"Not Found",0)</f>
        <v>Error</v>
      </c>
      <c r="I2558" t="s">
        <v>1684</v>
      </c>
      <c r="J2558" s="15">
        <v>0.47</v>
      </c>
      <c r="K2558" s="1">
        <v>45862</v>
      </c>
      <c r="L2558" s="15" t="str">
        <f t="shared" si="78"/>
        <v>9.00-21.00</v>
      </c>
      <c r="M2558" s="16">
        <f t="shared" si="79"/>
        <v>12</v>
      </c>
      <c r="N2558" s="15">
        <v>3.54</v>
      </c>
      <c r="O2558" s="15">
        <v>31</v>
      </c>
      <c r="P2558" t="s">
        <v>29</v>
      </c>
      <c r="Q2558">
        <v>50</v>
      </c>
      <c r="R2558" t="s">
        <v>97</v>
      </c>
      <c r="S2558">
        <v>2020</v>
      </c>
      <c r="T2558" t="s">
        <v>31</v>
      </c>
      <c r="U2558" s="15">
        <v>4.0999999999999996</v>
      </c>
      <c r="V2558" s="15">
        <v>8</v>
      </c>
      <c r="W2558" t="s">
        <v>32</v>
      </c>
    </row>
    <row r="2559" spans="1:23">
      <c r="A2559" t="s">
        <v>2603</v>
      </c>
      <c r="B2559">
        <v>-23.527318000000001</v>
      </c>
      <c r="C2559" s="15">
        <v>-46.538302000000002</v>
      </c>
      <c r="D2559" s="2" t="s">
        <v>7605</v>
      </c>
      <c r="E2559" s="14" t="s">
        <v>5067</v>
      </c>
      <c r="F2559" s="14" t="e" vm="7">
        <v>#VALUE!</v>
      </c>
      <c r="G2559" s="2" t="str">
        <f>_xlfn.XLOOKUP(E2559,missing_cities!$Q$2:$Q$56,missing_cities!$R$2:$R$56,"Not Found",0)</f>
        <v>Brazil</v>
      </c>
      <c r="H2559" t="str">
        <f>_xlfn.XLOOKUP(E2559,missing_cities!$Q$2:$Q$56,missing_cities!$S$2:$S$56,"Not Found",0)</f>
        <v>South America</v>
      </c>
      <c r="I2559" t="s">
        <v>1684</v>
      </c>
      <c r="J2559" s="15">
        <v>0.37</v>
      </c>
      <c r="K2559" s="1">
        <v>45862</v>
      </c>
      <c r="L2559" s="15" t="str">
        <f t="shared" si="78"/>
        <v>9.00-21.00</v>
      </c>
      <c r="M2559" s="16">
        <f t="shared" si="79"/>
        <v>12</v>
      </c>
      <c r="N2559" s="15">
        <v>6.85</v>
      </c>
      <c r="O2559" s="15">
        <v>59</v>
      </c>
      <c r="P2559" t="s">
        <v>20</v>
      </c>
      <c r="Q2559">
        <v>22</v>
      </c>
      <c r="R2559" t="s">
        <v>48</v>
      </c>
      <c r="S2559">
        <v>2022</v>
      </c>
      <c r="T2559" t="s">
        <v>31</v>
      </c>
      <c r="U2559" s="15">
        <v>3.7</v>
      </c>
      <c r="V2559" s="15">
        <v>2</v>
      </c>
      <c r="W2559" t="s">
        <v>27</v>
      </c>
    </row>
    <row r="2560" spans="1:23">
      <c r="A2560" t="s">
        <v>2604</v>
      </c>
      <c r="B2560">
        <v>-33.704120000000003</v>
      </c>
      <c r="C2560" s="15">
        <v>151.25078199999999</v>
      </c>
      <c r="D2560" s="2" t="s">
        <v>7606</v>
      </c>
      <c r="E2560" s="14" t="s">
        <v>5069</v>
      </c>
      <c r="F2560" s="14" t="e" vm="8">
        <v>#VALUE!</v>
      </c>
      <c r="G2560" s="2" t="str">
        <f>_xlfn.XLOOKUP(E2560,missing_cities!$Q$2:$Q$56,missing_cities!$R$2:$R$56,"Not Found",0)</f>
        <v>Australia</v>
      </c>
      <c r="H2560" t="str">
        <f>_xlfn.XLOOKUP(E2560,missing_cities!$Q$2:$Q$56,missing_cities!$S$2:$S$56,"Not Found",0)</f>
        <v>Australia</v>
      </c>
      <c r="I2560" t="s">
        <v>1684</v>
      </c>
      <c r="J2560" s="15">
        <v>0.36</v>
      </c>
      <c r="K2560" t="s">
        <v>34</v>
      </c>
      <c r="L2560" s="15" t="str">
        <f t="shared" si="78"/>
        <v>6:00-22:00</v>
      </c>
      <c r="M2560" s="16">
        <f t="shared" si="79"/>
        <v>0.67</v>
      </c>
      <c r="N2560" s="15">
        <v>9.39</v>
      </c>
      <c r="O2560" s="15">
        <v>16</v>
      </c>
      <c r="P2560" t="s">
        <v>29</v>
      </c>
      <c r="Q2560">
        <v>350</v>
      </c>
      <c r="R2560" t="s">
        <v>37</v>
      </c>
      <c r="S2560">
        <v>2013</v>
      </c>
      <c r="T2560" t="s">
        <v>31</v>
      </c>
      <c r="U2560" s="15">
        <v>4.7</v>
      </c>
      <c r="V2560" s="15">
        <v>5</v>
      </c>
      <c r="W2560" t="s">
        <v>32</v>
      </c>
    </row>
    <row r="2561" spans="1:23">
      <c r="A2561" t="s">
        <v>2605</v>
      </c>
      <c r="B2561">
        <v>19.596540000000001</v>
      </c>
      <c r="C2561" s="15">
        <v>-99.112865999999997</v>
      </c>
      <c r="D2561" s="2" t="s">
        <v>7607</v>
      </c>
      <c r="E2561" s="14" t="s">
        <v>5119</v>
      </c>
      <c r="F2561" s="14" t="e" vm="13">
        <v>#VALUE!</v>
      </c>
      <c r="G2561" s="2" t="str">
        <f>_xlfn.XLOOKUP(E2561,missing_cities!$Q$2:$Q$56,missing_cities!$R$2:$R$56,"Not Found",0)</f>
        <v>Mexico</v>
      </c>
      <c r="H2561" t="str">
        <f>_xlfn.XLOOKUP(E2561,missing_cities!$Q$2:$Q$56,missing_cities!$S$2:$S$56,"Not Found",0)</f>
        <v>North America</v>
      </c>
      <c r="I2561" t="s">
        <v>1684</v>
      </c>
      <c r="J2561" s="15">
        <v>0.44</v>
      </c>
      <c r="K2561" t="s">
        <v>19</v>
      </c>
      <c r="L2561" s="15" t="str">
        <f t="shared" si="78"/>
        <v>9:00-18:00</v>
      </c>
      <c r="M2561" s="16">
        <f t="shared" si="79"/>
        <v>0.37</v>
      </c>
      <c r="N2561" s="15">
        <v>12.98</v>
      </c>
      <c r="O2561" s="15">
        <v>86</v>
      </c>
      <c r="P2561" t="s">
        <v>39</v>
      </c>
      <c r="Q2561">
        <v>150</v>
      </c>
      <c r="R2561" t="s">
        <v>42</v>
      </c>
      <c r="S2561">
        <v>2014</v>
      </c>
      <c r="T2561" t="s">
        <v>22</v>
      </c>
      <c r="U2561" s="15">
        <v>4.9000000000000004</v>
      </c>
      <c r="V2561" s="15">
        <v>6</v>
      </c>
      <c r="W2561" t="s">
        <v>23</v>
      </c>
    </row>
    <row r="2562" spans="1:23">
      <c r="A2562" t="s">
        <v>2606</v>
      </c>
      <c r="B2562">
        <v>-23.500481000000001</v>
      </c>
      <c r="C2562" s="15">
        <v>-46.507841999999997</v>
      </c>
      <c r="D2562" s="2" t="s">
        <v>7608</v>
      </c>
      <c r="E2562" s="14" t="s">
        <v>5067</v>
      </c>
      <c r="F2562" s="14" t="e" vm="7">
        <v>#VALUE!</v>
      </c>
      <c r="G2562" s="2" t="str">
        <f>_xlfn.XLOOKUP(E2562,missing_cities!$Q$2:$Q$56,missing_cities!$R$2:$R$56,"Not Found",0)</f>
        <v>Brazil</v>
      </c>
      <c r="H2562" t="str">
        <f>_xlfn.XLOOKUP(E2562,missing_cities!$Q$2:$Q$56,missing_cities!$S$2:$S$56,"Not Found",0)</f>
        <v>South America</v>
      </c>
      <c r="I2562" t="s">
        <v>1684</v>
      </c>
      <c r="J2562" s="15">
        <v>0.26</v>
      </c>
      <c r="K2562" t="s">
        <v>19</v>
      </c>
      <c r="L2562" s="15" t="str">
        <f t="shared" si="78"/>
        <v>9:00-18:00</v>
      </c>
      <c r="M2562" s="16">
        <f t="shared" si="79"/>
        <v>0.37</v>
      </c>
      <c r="N2562" s="15">
        <v>8.51</v>
      </c>
      <c r="O2562" s="15">
        <v>57</v>
      </c>
      <c r="P2562" t="s">
        <v>37</v>
      </c>
      <c r="Q2562">
        <v>150</v>
      </c>
      <c r="R2562" t="s">
        <v>30</v>
      </c>
      <c r="S2562">
        <v>2016</v>
      </c>
      <c r="T2562" t="s">
        <v>22</v>
      </c>
      <c r="U2562" s="15">
        <v>4.2</v>
      </c>
      <c r="V2562" s="15">
        <v>8</v>
      </c>
      <c r="W2562" t="s">
        <v>27</v>
      </c>
    </row>
    <row r="2563" spans="1:23">
      <c r="A2563" t="s">
        <v>2607</v>
      </c>
      <c r="B2563">
        <v>25.205124000000001</v>
      </c>
      <c r="C2563" s="15">
        <v>55.203536999999997</v>
      </c>
      <c r="D2563" s="2" t="s">
        <v>7609</v>
      </c>
      <c r="E2563" s="14" t="s">
        <v>5076</v>
      </c>
      <c r="F2563" s="14" t="e" vm="10">
        <v>#VALUE!</v>
      </c>
      <c r="G2563" s="2" t="str">
        <f>_xlfn.XLOOKUP(E2563,missing_cities!$Q$2:$Q$56,missing_cities!$R$2:$R$56,"Not Found",0)</f>
        <v>United Arab Emirates</v>
      </c>
      <c r="H2563" t="str">
        <f>_xlfn.XLOOKUP(E2563,missing_cities!$Q$2:$Q$56,missing_cities!$S$2:$S$56,"Not Found",0)</f>
        <v>Asia</v>
      </c>
      <c r="I2563" t="s">
        <v>1684</v>
      </c>
      <c r="J2563" s="15">
        <v>0.42</v>
      </c>
      <c r="K2563" t="s">
        <v>19</v>
      </c>
      <c r="L2563" s="15" t="str">
        <f t="shared" ref="L2563:L2626" si="80">IF(ISNUMBER(SEARCH("-",K2563)),K2563,"9.00-21.00")</f>
        <v>9:00-18:00</v>
      </c>
      <c r="M2563" s="16">
        <f t="shared" ref="M2563:M2626" si="81">IF(ISNUMBER(SEARCH("-", L2563)), TEXT(RIGHT(L2563, LEN(L2563) - FIND("-", L2563)), "0.00") - TEXT(LEFT(L2563, FIND("-", L2563)-1), "0.00"), "")</f>
        <v>0.37</v>
      </c>
      <c r="N2563" s="15">
        <v>9.06</v>
      </c>
      <c r="O2563" s="15">
        <v>83</v>
      </c>
      <c r="P2563" t="s">
        <v>25</v>
      </c>
      <c r="Q2563">
        <v>22</v>
      </c>
      <c r="R2563" t="s">
        <v>48</v>
      </c>
      <c r="S2563">
        <v>2017</v>
      </c>
      <c r="T2563" t="s">
        <v>22</v>
      </c>
      <c r="U2563" s="15">
        <v>3.8</v>
      </c>
      <c r="V2563" s="15">
        <v>4</v>
      </c>
      <c r="W2563" t="s">
        <v>23</v>
      </c>
    </row>
    <row r="2564" spans="1:23">
      <c r="A2564" t="s">
        <v>2608</v>
      </c>
      <c r="B2564">
        <v>-23.572130000000001</v>
      </c>
      <c r="C2564" s="15">
        <v>-46.662196999999999</v>
      </c>
      <c r="D2564" s="2" t="s">
        <v>7610</v>
      </c>
      <c r="E2564" s="14" t="s">
        <v>5067</v>
      </c>
      <c r="F2564" s="14" t="e" vm="7">
        <v>#VALUE!</v>
      </c>
      <c r="G2564" s="2" t="str">
        <f>_xlfn.XLOOKUP(E2564,missing_cities!$Q$2:$Q$56,missing_cities!$R$2:$R$56,"Not Found",0)</f>
        <v>Brazil</v>
      </c>
      <c r="H2564" t="str">
        <f>_xlfn.XLOOKUP(E2564,missing_cities!$Q$2:$Q$56,missing_cities!$S$2:$S$56,"Not Found",0)</f>
        <v>South America</v>
      </c>
      <c r="I2564" t="s">
        <v>1684</v>
      </c>
      <c r="J2564" s="15">
        <v>0.12</v>
      </c>
      <c r="K2564" t="s">
        <v>34</v>
      </c>
      <c r="L2564" s="15" t="str">
        <f t="shared" si="80"/>
        <v>6:00-22:00</v>
      </c>
      <c r="M2564" s="16">
        <f t="shared" si="81"/>
        <v>0.67</v>
      </c>
      <c r="N2564" s="15">
        <v>7.21</v>
      </c>
      <c r="O2564" s="15">
        <v>34</v>
      </c>
      <c r="P2564" t="s">
        <v>37</v>
      </c>
      <c r="Q2564">
        <v>150</v>
      </c>
      <c r="R2564" t="s">
        <v>42</v>
      </c>
      <c r="S2564">
        <v>2011</v>
      </c>
      <c r="T2564" t="s">
        <v>22</v>
      </c>
      <c r="U2564" s="15">
        <v>4.5</v>
      </c>
      <c r="V2564" s="15">
        <v>1</v>
      </c>
      <c r="W2564" t="s">
        <v>27</v>
      </c>
    </row>
    <row r="2565" spans="1:23">
      <c r="A2565" t="s">
        <v>2609</v>
      </c>
      <c r="B2565">
        <v>39.843828999999999</v>
      </c>
      <c r="C2565" s="15">
        <v>116.468908</v>
      </c>
      <c r="D2565" s="2" t="s">
        <v>7611</v>
      </c>
      <c r="E2565" s="14" t="s">
        <v>5071</v>
      </c>
      <c r="F2565" s="14" t="e" vm="9">
        <v>#VALUE!</v>
      </c>
      <c r="G2565" s="2" t="str">
        <f>_xlfn.XLOOKUP(E2565,missing_cities!$Q$2:$Q$56,missing_cities!$R$2:$R$56,"Not Found",0)</f>
        <v>China</v>
      </c>
      <c r="H2565" t="str">
        <f>_xlfn.XLOOKUP(E2565,missing_cities!$Q$2:$Q$56,missing_cities!$S$2:$S$56,"Not Found",0)</f>
        <v>Asia</v>
      </c>
      <c r="I2565" t="s">
        <v>1684</v>
      </c>
      <c r="J2565" s="15">
        <v>0.28000000000000003</v>
      </c>
      <c r="K2565" t="s">
        <v>34</v>
      </c>
      <c r="L2565" s="15" t="str">
        <f t="shared" si="80"/>
        <v>6:00-22:00</v>
      </c>
      <c r="M2565" s="16">
        <f t="shared" si="81"/>
        <v>0.67</v>
      </c>
      <c r="N2565" s="15">
        <v>16.91</v>
      </c>
      <c r="O2565" s="15">
        <v>74</v>
      </c>
      <c r="P2565" t="s">
        <v>39</v>
      </c>
      <c r="Q2565">
        <v>50</v>
      </c>
      <c r="R2565" t="s">
        <v>42</v>
      </c>
      <c r="S2565">
        <v>2013</v>
      </c>
      <c r="T2565" t="s">
        <v>31</v>
      </c>
      <c r="U2565" s="15">
        <v>4.8</v>
      </c>
      <c r="V2565" s="15">
        <v>9</v>
      </c>
      <c r="W2565" t="s">
        <v>32</v>
      </c>
    </row>
    <row r="2566" spans="1:23">
      <c r="A2566" t="s">
        <v>2610</v>
      </c>
      <c r="B2566">
        <v>-11.913130000000001</v>
      </c>
      <c r="C2566" s="15">
        <v>98.023145</v>
      </c>
      <c r="D2566" s="2" t="s">
        <v>7612</v>
      </c>
      <c r="E2566" s="14" t="str">
        <f>_xlfn.XLOOKUP(C2566,missing_cities!B:B,missing_cities!C:C,"Not Found",0)</f>
        <v>Error</v>
      </c>
      <c r="F2566" s="14" t="s">
        <v>9987</v>
      </c>
      <c r="G2566" s="2" t="str">
        <f>_xlfn.XLOOKUP(E2566,missing_cities!$Q$2:$Q$56,missing_cities!$R$2:$R$56,"Not Found",0)</f>
        <v>Error</v>
      </c>
      <c r="H2566" t="str">
        <f>_xlfn.XLOOKUP(E2566,missing_cities!$Q$2:$Q$56,missing_cities!$S$2:$S$56,"Not Found",0)</f>
        <v>Error</v>
      </c>
      <c r="I2566" t="s">
        <v>1684</v>
      </c>
      <c r="J2566" s="15">
        <v>0.23</v>
      </c>
      <c r="K2566" s="1">
        <v>45862</v>
      </c>
      <c r="L2566" s="15" t="str">
        <f t="shared" si="80"/>
        <v>9.00-21.00</v>
      </c>
      <c r="M2566" s="16">
        <f t="shared" si="81"/>
        <v>12</v>
      </c>
      <c r="N2566" s="15">
        <v>7.23</v>
      </c>
      <c r="O2566" s="15">
        <v>71</v>
      </c>
      <c r="P2566" t="s">
        <v>29</v>
      </c>
      <c r="Q2566">
        <v>22</v>
      </c>
      <c r="R2566" t="s">
        <v>26</v>
      </c>
      <c r="S2566">
        <v>2023</v>
      </c>
      <c r="T2566" t="s">
        <v>31</v>
      </c>
      <c r="U2566" s="15">
        <v>4.5</v>
      </c>
      <c r="V2566" s="15">
        <v>10</v>
      </c>
      <c r="W2566" t="s">
        <v>23</v>
      </c>
    </row>
    <row r="2567" spans="1:23">
      <c r="A2567" t="s">
        <v>2611</v>
      </c>
      <c r="B2567">
        <v>41.933515999999997</v>
      </c>
      <c r="C2567" s="15">
        <v>-87.675303999999997</v>
      </c>
      <c r="D2567" s="2" t="s">
        <v>7613</v>
      </c>
      <c r="E2567" s="14" t="s">
        <v>5065</v>
      </c>
      <c r="F2567" s="14" t="e" vm="5">
        <v>#VALUE!</v>
      </c>
      <c r="G2567" s="2" t="str">
        <f>_xlfn.XLOOKUP(E2567,missing_cities!$Q$2:$Q$56,missing_cities!$R$2:$R$56,"Not Found",0)</f>
        <v>United States</v>
      </c>
      <c r="H2567" t="str">
        <f>_xlfn.XLOOKUP(E2567,missing_cities!$Q$2:$Q$56,missing_cities!$S$2:$S$56,"Not Found",0)</f>
        <v>North America</v>
      </c>
      <c r="I2567" t="s">
        <v>1684</v>
      </c>
      <c r="J2567" s="15">
        <v>0.21</v>
      </c>
      <c r="K2567" t="s">
        <v>34</v>
      </c>
      <c r="L2567" s="15" t="str">
        <f t="shared" si="80"/>
        <v>6:00-22:00</v>
      </c>
      <c r="M2567" s="16">
        <f t="shared" si="81"/>
        <v>0.67</v>
      </c>
      <c r="N2567" s="15">
        <v>2.57</v>
      </c>
      <c r="O2567" s="15">
        <v>66</v>
      </c>
      <c r="P2567" t="s">
        <v>37</v>
      </c>
      <c r="Q2567">
        <v>50</v>
      </c>
      <c r="R2567" t="s">
        <v>40</v>
      </c>
      <c r="S2567">
        <v>2018</v>
      </c>
      <c r="T2567" t="s">
        <v>22</v>
      </c>
      <c r="U2567" s="15">
        <v>4</v>
      </c>
      <c r="V2567" s="15">
        <v>7</v>
      </c>
      <c r="W2567" t="s">
        <v>32</v>
      </c>
    </row>
    <row r="2568" spans="1:23">
      <c r="A2568" t="s">
        <v>2612</v>
      </c>
      <c r="B2568">
        <v>43.674506000000001</v>
      </c>
      <c r="C2568" s="15">
        <v>-79.388859999999994</v>
      </c>
      <c r="D2568" s="2" t="s">
        <v>7614</v>
      </c>
      <c r="E2568" s="14" t="s">
        <v>5050</v>
      </c>
      <c r="F2568" s="14" t="e" vm="1">
        <v>#VALUE!</v>
      </c>
      <c r="G2568" s="2" t="str">
        <f>_xlfn.XLOOKUP(E2568,missing_cities!$Q$2:$Q$56,missing_cities!$R$2:$R$56,"Not Found",0)</f>
        <v>Canada</v>
      </c>
      <c r="H2568" t="str">
        <f>_xlfn.XLOOKUP(E2568,missing_cities!$Q$2:$Q$56,missing_cities!$S$2:$S$56,"Not Found",0)</f>
        <v>North America</v>
      </c>
      <c r="I2568" t="s">
        <v>1684</v>
      </c>
      <c r="J2568" s="15">
        <v>0.49</v>
      </c>
      <c r="K2568" s="1">
        <v>45862</v>
      </c>
      <c r="L2568" s="15" t="str">
        <f t="shared" si="80"/>
        <v>9.00-21.00</v>
      </c>
      <c r="M2568" s="16">
        <f t="shared" si="81"/>
        <v>12</v>
      </c>
      <c r="N2568" s="15">
        <v>19.010000000000002</v>
      </c>
      <c r="O2568" s="15">
        <v>36</v>
      </c>
      <c r="P2568" t="s">
        <v>29</v>
      </c>
      <c r="Q2568">
        <v>50</v>
      </c>
      <c r="R2568" t="s">
        <v>46</v>
      </c>
      <c r="S2568">
        <v>2014</v>
      </c>
      <c r="T2568" t="s">
        <v>22</v>
      </c>
      <c r="U2568" s="15">
        <v>3.4</v>
      </c>
      <c r="V2568" s="15">
        <v>5</v>
      </c>
      <c r="W2568" t="s">
        <v>32</v>
      </c>
    </row>
    <row r="2569" spans="1:23">
      <c r="A2569" t="s">
        <v>2613</v>
      </c>
      <c r="B2569">
        <v>18.991409999999998</v>
      </c>
      <c r="C2569" s="15">
        <v>72.989092999999997</v>
      </c>
      <c r="D2569" s="2" t="s">
        <v>7615</v>
      </c>
      <c r="E2569" s="14" t="s">
        <v>5079</v>
      </c>
      <c r="F2569" s="14" t="e" vm="11">
        <v>#VALUE!</v>
      </c>
      <c r="G2569" s="2" t="str">
        <f>_xlfn.XLOOKUP(E2569,missing_cities!$Q$2:$Q$56,missing_cities!$R$2:$R$56,"Not Found",0)</f>
        <v>India</v>
      </c>
      <c r="H2569" t="str">
        <f>_xlfn.XLOOKUP(E2569,missing_cities!$Q$2:$Q$56,missing_cities!$S$2:$S$56,"Not Found",0)</f>
        <v>Asia</v>
      </c>
      <c r="I2569" t="s">
        <v>1684</v>
      </c>
      <c r="J2569" s="15">
        <v>0.1</v>
      </c>
      <c r="K2569" s="1">
        <v>45862</v>
      </c>
      <c r="L2569" s="15" t="str">
        <f t="shared" si="80"/>
        <v>9.00-21.00</v>
      </c>
      <c r="M2569" s="16">
        <f t="shared" si="81"/>
        <v>12</v>
      </c>
      <c r="N2569" s="15">
        <v>5.65</v>
      </c>
      <c r="O2569" s="15">
        <v>98</v>
      </c>
      <c r="P2569" t="s">
        <v>25</v>
      </c>
      <c r="Q2569">
        <v>22</v>
      </c>
      <c r="R2569" t="s">
        <v>67</v>
      </c>
      <c r="S2569">
        <v>2010</v>
      </c>
      <c r="T2569" t="s">
        <v>31</v>
      </c>
      <c r="U2569" s="15">
        <v>3</v>
      </c>
      <c r="V2569" s="15">
        <v>8</v>
      </c>
      <c r="W2569" t="s">
        <v>27</v>
      </c>
    </row>
    <row r="2570" spans="1:23">
      <c r="A2570" t="s">
        <v>2614</v>
      </c>
      <c r="B2570">
        <v>-23.526651999999999</v>
      </c>
      <c r="C2570" s="15">
        <v>-46.613281999999998</v>
      </c>
      <c r="D2570" s="2" t="s">
        <v>7616</v>
      </c>
      <c r="E2570" s="14" t="s">
        <v>5067</v>
      </c>
      <c r="F2570" s="14" t="e" vm="7">
        <v>#VALUE!</v>
      </c>
      <c r="G2570" s="2" t="str">
        <f>_xlfn.XLOOKUP(E2570,missing_cities!$Q$2:$Q$56,missing_cities!$R$2:$R$56,"Not Found",0)</f>
        <v>Brazil</v>
      </c>
      <c r="H2570" t="str">
        <f>_xlfn.XLOOKUP(E2570,missing_cities!$Q$2:$Q$56,missing_cities!$S$2:$S$56,"Not Found",0)</f>
        <v>South America</v>
      </c>
      <c r="I2570" t="s">
        <v>1684</v>
      </c>
      <c r="J2570" s="15">
        <v>0.18</v>
      </c>
      <c r="K2570" s="1">
        <v>45862</v>
      </c>
      <c r="L2570" s="15" t="str">
        <f t="shared" si="80"/>
        <v>9.00-21.00</v>
      </c>
      <c r="M2570" s="16">
        <f t="shared" si="81"/>
        <v>12</v>
      </c>
      <c r="N2570" s="15">
        <v>4.2</v>
      </c>
      <c r="O2570" s="15">
        <v>34</v>
      </c>
      <c r="P2570" t="s">
        <v>39</v>
      </c>
      <c r="Q2570">
        <v>50</v>
      </c>
      <c r="R2570" t="s">
        <v>67</v>
      </c>
      <c r="S2570">
        <v>2011</v>
      </c>
      <c r="T2570" t="s">
        <v>22</v>
      </c>
      <c r="U2570" s="15">
        <v>4.8</v>
      </c>
      <c r="V2570" s="15">
        <v>8</v>
      </c>
      <c r="W2570" t="s">
        <v>27</v>
      </c>
    </row>
    <row r="2571" spans="1:23">
      <c r="A2571" t="s">
        <v>2615</v>
      </c>
      <c r="B2571">
        <v>52.436726</v>
      </c>
      <c r="C2571" s="15">
        <v>13.308279000000001</v>
      </c>
      <c r="D2571" s="2" t="s">
        <v>7617</v>
      </c>
      <c r="E2571" s="14" t="s">
        <v>5057</v>
      </c>
      <c r="F2571" s="14" t="e" vm="3">
        <v>#VALUE!</v>
      </c>
      <c r="G2571" s="2" t="str">
        <f>_xlfn.XLOOKUP(E2571,missing_cities!$Q$2:$Q$56,missing_cities!$R$2:$R$56,"Not Found",0)</f>
        <v>Germany</v>
      </c>
      <c r="H2571" t="str">
        <f>_xlfn.XLOOKUP(E2571,missing_cities!$Q$2:$Q$56,missing_cities!$S$2:$S$56,"Not Found",0)</f>
        <v>Europe</v>
      </c>
      <c r="I2571" t="s">
        <v>1684</v>
      </c>
      <c r="J2571" s="15">
        <v>0.21</v>
      </c>
      <c r="K2571" s="1">
        <v>45862</v>
      </c>
      <c r="L2571" s="15" t="str">
        <f t="shared" si="80"/>
        <v>9.00-21.00</v>
      </c>
      <c r="M2571" s="16">
        <f t="shared" si="81"/>
        <v>12</v>
      </c>
      <c r="N2571" s="15">
        <v>6.98</v>
      </c>
      <c r="O2571" s="15">
        <v>46</v>
      </c>
      <c r="P2571" t="s">
        <v>25</v>
      </c>
      <c r="Q2571">
        <v>150</v>
      </c>
      <c r="R2571" t="s">
        <v>21</v>
      </c>
      <c r="S2571">
        <v>2014</v>
      </c>
      <c r="T2571" t="s">
        <v>31</v>
      </c>
      <c r="U2571" s="15">
        <v>3.1</v>
      </c>
      <c r="V2571" s="15">
        <v>4</v>
      </c>
      <c r="W2571" t="s">
        <v>27</v>
      </c>
    </row>
    <row r="2572" spans="1:23">
      <c r="A2572" t="s">
        <v>2616</v>
      </c>
      <c r="B2572">
        <v>34.056790999999997</v>
      </c>
      <c r="C2572" s="15">
        <v>-118.31686500000001</v>
      </c>
      <c r="D2572" s="2" t="s">
        <v>7618</v>
      </c>
      <c r="E2572" s="14" t="s">
        <v>5111</v>
      </c>
      <c r="F2572" s="14" t="e" vm="5">
        <v>#VALUE!</v>
      </c>
      <c r="G2572" s="2" t="str">
        <f>_xlfn.XLOOKUP(E2572,missing_cities!$Q$2:$Q$56,missing_cities!$R$2:$R$56,"Not Found",0)</f>
        <v>United States</v>
      </c>
      <c r="H2572" t="str">
        <f>_xlfn.XLOOKUP(E2572,missing_cities!$Q$2:$Q$56,missing_cities!$S$2:$S$56,"Not Found",0)</f>
        <v>North America</v>
      </c>
      <c r="I2572" t="s">
        <v>1684</v>
      </c>
      <c r="J2572" s="15">
        <v>0.24</v>
      </c>
      <c r="K2572" t="s">
        <v>19</v>
      </c>
      <c r="L2572" s="15" t="str">
        <f t="shared" si="80"/>
        <v>9:00-18:00</v>
      </c>
      <c r="M2572" s="16">
        <f t="shared" si="81"/>
        <v>0.37</v>
      </c>
      <c r="N2572" s="15">
        <v>13.5</v>
      </c>
      <c r="O2572" s="15">
        <v>99</v>
      </c>
      <c r="P2572" t="s">
        <v>25</v>
      </c>
      <c r="Q2572">
        <v>350</v>
      </c>
      <c r="R2572" t="s">
        <v>74</v>
      </c>
      <c r="S2572">
        <v>2015</v>
      </c>
      <c r="T2572" t="s">
        <v>22</v>
      </c>
      <c r="U2572" s="15">
        <v>3.2</v>
      </c>
      <c r="V2572" s="15">
        <v>5</v>
      </c>
      <c r="W2572" t="s">
        <v>27</v>
      </c>
    </row>
    <row r="2573" spans="1:23">
      <c r="A2573" t="s">
        <v>2617</v>
      </c>
      <c r="B2573">
        <v>-33.801901999999998</v>
      </c>
      <c r="C2573" s="15">
        <v>151.38558900000001</v>
      </c>
      <c r="D2573" s="2" t="s">
        <v>7619</v>
      </c>
      <c r="E2573" s="14" t="s">
        <v>5069</v>
      </c>
      <c r="F2573" s="14" t="e" vm="8">
        <v>#VALUE!</v>
      </c>
      <c r="G2573" s="2" t="str">
        <f>_xlfn.XLOOKUP(E2573,missing_cities!$Q$2:$Q$56,missing_cities!$R$2:$R$56,"Not Found",0)</f>
        <v>Australia</v>
      </c>
      <c r="H2573" t="str">
        <f>_xlfn.XLOOKUP(E2573,missing_cities!$Q$2:$Q$56,missing_cities!$S$2:$S$56,"Not Found",0)</f>
        <v>Australia</v>
      </c>
      <c r="I2573" t="s">
        <v>1684</v>
      </c>
      <c r="J2573" s="15">
        <v>0.38</v>
      </c>
      <c r="K2573" t="s">
        <v>19</v>
      </c>
      <c r="L2573" s="15" t="str">
        <f t="shared" si="80"/>
        <v>9:00-18:00</v>
      </c>
      <c r="M2573" s="16">
        <f t="shared" si="81"/>
        <v>0.37</v>
      </c>
      <c r="N2573" s="15">
        <v>10.46</v>
      </c>
      <c r="O2573" s="15">
        <v>39</v>
      </c>
      <c r="P2573" t="s">
        <v>29</v>
      </c>
      <c r="Q2573">
        <v>50</v>
      </c>
      <c r="R2573" t="s">
        <v>81</v>
      </c>
      <c r="S2573">
        <v>2020</v>
      </c>
      <c r="T2573" t="s">
        <v>22</v>
      </c>
      <c r="U2573" s="15">
        <v>3.5</v>
      </c>
      <c r="V2573" s="15">
        <v>3</v>
      </c>
      <c r="W2573" t="s">
        <v>27</v>
      </c>
    </row>
    <row r="2574" spans="1:23">
      <c r="A2574" t="s">
        <v>2618</v>
      </c>
      <c r="B2574">
        <v>19.443805999999999</v>
      </c>
      <c r="C2574" s="15">
        <v>-99.076459999999997</v>
      </c>
      <c r="D2574" s="2" t="s">
        <v>7620</v>
      </c>
      <c r="E2574" s="14" t="s">
        <v>5119</v>
      </c>
      <c r="F2574" s="14" t="e" vm="13">
        <v>#VALUE!</v>
      </c>
      <c r="G2574" s="2" t="str">
        <f>_xlfn.XLOOKUP(E2574,missing_cities!$Q$2:$Q$56,missing_cities!$R$2:$R$56,"Not Found",0)</f>
        <v>Mexico</v>
      </c>
      <c r="H2574" t="str">
        <f>_xlfn.XLOOKUP(E2574,missing_cities!$Q$2:$Q$56,missing_cities!$S$2:$S$56,"Not Found",0)</f>
        <v>North America</v>
      </c>
      <c r="I2574" t="s">
        <v>1684</v>
      </c>
      <c r="J2574" s="15">
        <v>0.37</v>
      </c>
      <c r="K2574" s="1">
        <v>45862</v>
      </c>
      <c r="L2574" s="15" t="str">
        <f t="shared" si="80"/>
        <v>9.00-21.00</v>
      </c>
      <c r="M2574" s="16">
        <f t="shared" si="81"/>
        <v>12</v>
      </c>
      <c r="N2574" s="15">
        <v>15.83</v>
      </c>
      <c r="O2574" s="15">
        <v>97</v>
      </c>
      <c r="P2574" t="s">
        <v>29</v>
      </c>
      <c r="Q2574">
        <v>150</v>
      </c>
      <c r="R2574" t="s">
        <v>97</v>
      </c>
      <c r="S2574">
        <v>2016</v>
      </c>
      <c r="T2574" t="s">
        <v>31</v>
      </c>
      <c r="U2574" s="15">
        <v>3.8</v>
      </c>
      <c r="V2574" s="15">
        <v>5</v>
      </c>
      <c r="W2574" t="s">
        <v>32</v>
      </c>
    </row>
    <row r="2575" spans="1:23">
      <c r="A2575" t="s">
        <v>2619</v>
      </c>
      <c r="B2575">
        <v>-23.689575999999999</v>
      </c>
      <c r="C2575" s="15">
        <v>-46.521833999999998</v>
      </c>
      <c r="D2575" s="2" t="s">
        <v>7621</v>
      </c>
      <c r="E2575" s="14" t="s">
        <v>5067</v>
      </c>
      <c r="F2575" s="14" t="e" vm="7">
        <v>#VALUE!</v>
      </c>
      <c r="G2575" s="2" t="str">
        <f>_xlfn.XLOOKUP(E2575,missing_cities!$Q$2:$Q$56,missing_cities!$R$2:$R$56,"Not Found",0)</f>
        <v>Brazil</v>
      </c>
      <c r="H2575" t="str">
        <f>_xlfn.XLOOKUP(E2575,missing_cities!$Q$2:$Q$56,missing_cities!$S$2:$S$56,"Not Found",0)</f>
        <v>South America</v>
      </c>
      <c r="I2575" t="s">
        <v>1684</v>
      </c>
      <c r="J2575" s="15">
        <v>0.35</v>
      </c>
      <c r="K2575" t="s">
        <v>19</v>
      </c>
      <c r="L2575" s="15" t="str">
        <f t="shared" si="80"/>
        <v>9:00-18:00</v>
      </c>
      <c r="M2575" s="16">
        <f t="shared" si="81"/>
        <v>0.37</v>
      </c>
      <c r="N2575" s="15">
        <v>11.61</v>
      </c>
      <c r="O2575" s="15">
        <v>57</v>
      </c>
      <c r="P2575" t="s">
        <v>37</v>
      </c>
      <c r="Q2575">
        <v>150</v>
      </c>
      <c r="R2575" t="s">
        <v>48</v>
      </c>
      <c r="S2575">
        <v>2014</v>
      </c>
      <c r="T2575" t="s">
        <v>22</v>
      </c>
      <c r="U2575" s="15">
        <v>4.5999999999999996</v>
      </c>
      <c r="V2575" s="15">
        <v>9</v>
      </c>
      <c r="W2575" t="s">
        <v>23</v>
      </c>
    </row>
    <row r="2576" spans="1:23">
      <c r="A2576" t="s">
        <v>2620</v>
      </c>
      <c r="B2576">
        <v>-33.737091999999997</v>
      </c>
      <c r="C2576" s="15">
        <v>18.554684000000002</v>
      </c>
      <c r="D2576" s="2" t="s">
        <v>7622</v>
      </c>
      <c r="E2576" s="14" t="s">
        <v>5085</v>
      </c>
      <c r="F2576" s="14" t="e" vm="12">
        <v>#VALUE!</v>
      </c>
      <c r="G2576" s="2" t="str">
        <f>_xlfn.XLOOKUP(E2576,missing_cities!$Q$2:$Q$56,missing_cities!$R$2:$R$56,"Not Found",0)</f>
        <v>South Africa</v>
      </c>
      <c r="H2576" t="str">
        <f>_xlfn.XLOOKUP(E2576,missing_cities!$Q$2:$Q$56,missing_cities!$S$2:$S$56,"Not Found",0)</f>
        <v>Africa</v>
      </c>
      <c r="I2576" t="s">
        <v>1684</v>
      </c>
      <c r="J2576" s="15">
        <v>0.26</v>
      </c>
      <c r="K2576" t="s">
        <v>34</v>
      </c>
      <c r="L2576" s="15" t="str">
        <f t="shared" si="80"/>
        <v>6:00-22:00</v>
      </c>
      <c r="M2576" s="16">
        <f t="shared" si="81"/>
        <v>0.67</v>
      </c>
      <c r="N2576" s="15">
        <v>11.51</v>
      </c>
      <c r="O2576" s="15">
        <v>27</v>
      </c>
      <c r="P2576" t="s">
        <v>29</v>
      </c>
      <c r="Q2576">
        <v>150</v>
      </c>
      <c r="R2576" t="s">
        <v>46</v>
      </c>
      <c r="S2576">
        <v>2010</v>
      </c>
      <c r="T2576" t="s">
        <v>31</v>
      </c>
      <c r="U2576" s="15">
        <v>3.3</v>
      </c>
      <c r="V2576" s="15">
        <v>7</v>
      </c>
      <c r="W2576" t="s">
        <v>27</v>
      </c>
    </row>
    <row r="2577" spans="1:23">
      <c r="A2577" t="s">
        <v>2621</v>
      </c>
      <c r="B2577">
        <v>-33.856453999999999</v>
      </c>
      <c r="C2577" s="15">
        <v>151.23599999999999</v>
      </c>
      <c r="D2577" s="2" t="s">
        <v>7623</v>
      </c>
      <c r="E2577" s="14" t="s">
        <v>5069</v>
      </c>
      <c r="F2577" s="14" t="e" vm="8">
        <v>#VALUE!</v>
      </c>
      <c r="G2577" s="2" t="str">
        <f>_xlfn.XLOOKUP(E2577,missing_cities!$Q$2:$Q$56,missing_cities!$R$2:$R$56,"Not Found",0)</f>
        <v>Australia</v>
      </c>
      <c r="H2577" t="str">
        <f>_xlfn.XLOOKUP(E2577,missing_cities!$Q$2:$Q$56,missing_cities!$S$2:$S$56,"Not Found",0)</f>
        <v>Australia</v>
      </c>
      <c r="I2577" t="s">
        <v>1684</v>
      </c>
      <c r="J2577" s="15">
        <v>0.12</v>
      </c>
      <c r="K2577" t="s">
        <v>19</v>
      </c>
      <c r="L2577" s="15" t="str">
        <f t="shared" si="80"/>
        <v>9:00-18:00</v>
      </c>
      <c r="M2577" s="16">
        <f t="shared" si="81"/>
        <v>0.37</v>
      </c>
      <c r="N2577" s="15">
        <v>12.92</v>
      </c>
      <c r="O2577" s="15">
        <v>34</v>
      </c>
      <c r="P2577" t="s">
        <v>25</v>
      </c>
      <c r="Q2577">
        <v>50</v>
      </c>
      <c r="R2577" t="s">
        <v>21</v>
      </c>
      <c r="S2577">
        <v>2014</v>
      </c>
      <c r="T2577" t="s">
        <v>31</v>
      </c>
      <c r="U2577" s="15">
        <v>4.5999999999999996</v>
      </c>
      <c r="V2577" s="15">
        <v>3</v>
      </c>
      <c r="W2577" t="s">
        <v>32</v>
      </c>
    </row>
    <row r="2578" spans="1:23">
      <c r="A2578" t="s">
        <v>2622</v>
      </c>
      <c r="B2578">
        <v>46.390185000000002</v>
      </c>
      <c r="C2578" s="15">
        <v>45.946489</v>
      </c>
      <c r="D2578" s="2" t="s">
        <v>7624</v>
      </c>
      <c r="E2578" s="14" t="str">
        <f>_xlfn.XLOOKUP(C2578,missing_cities!B:B,missing_cities!C:C,"Not Found",0)</f>
        <v>ÐŸÑ€Ð¸Ð²Ð¾Ð»ÑŒÐ½Ñ‹Ð¹</v>
      </c>
      <c r="F2578" s="14" t="s">
        <v>10099</v>
      </c>
      <c r="G2578" s="2" t="str">
        <f>_xlfn.XLOOKUP(E2578,missing_cities!$Q$2:$Q$56,missing_cities!$R$2:$R$56,"Not Found",0)</f>
        <v>(Unclear, Cyrillic)</v>
      </c>
      <c r="H2578" t="str">
        <f>_xlfn.XLOOKUP(E2578,missing_cities!$Q$2:$Q$56,missing_cities!$S$2:$S$56,"Not Found",0)</f>
        <v>(Unclear)</v>
      </c>
      <c r="I2578" t="s">
        <v>1684</v>
      </c>
      <c r="J2578" s="15">
        <v>0.14000000000000001</v>
      </c>
      <c r="K2578" t="s">
        <v>19</v>
      </c>
      <c r="L2578" s="15" t="str">
        <f t="shared" si="80"/>
        <v>9:00-18:00</v>
      </c>
      <c r="M2578" s="16">
        <f t="shared" si="81"/>
        <v>0.37</v>
      </c>
      <c r="N2578" s="15">
        <v>5.25</v>
      </c>
      <c r="O2578" s="15">
        <v>54</v>
      </c>
      <c r="P2578" t="s">
        <v>25</v>
      </c>
      <c r="Q2578">
        <v>50</v>
      </c>
      <c r="R2578" t="s">
        <v>21</v>
      </c>
      <c r="S2578">
        <v>2021</v>
      </c>
      <c r="T2578" t="s">
        <v>31</v>
      </c>
      <c r="U2578" s="15">
        <v>4</v>
      </c>
      <c r="V2578" s="15">
        <v>6</v>
      </c>
      <c r="W2578" t="s">
        <v>23</v>
      </c>
    </row>
    <row r="2579" spans="1:23">
      <c r="A2579" t="s">
        <v>2623</v>
      </c>
      <c r="B2579">
        <v>55.747304</v>
      </c>
      <c r="C2579" s="15">
        <v>37.551948000000003</v>
      </c>
      <c r="D2579" s="2" t="s">
        <v>7625</v>
      </c>
      <c r="E2579" s="14" t="s">
        <v>5052</v>
      </c>
      <c r="F2579" s="14" t="e" vm="2">
        <v>#VALUE!</v>
      </c>
      <c r="G2579" s="2" t="str">
        <f>_xlfn.XLOOKUP(E2579,missing_cities!$Q$2:$Q$56,missing_cities!$R$2:$R$56,"Not Found",0)</f>
        <v>Russia</v>
      </c>
      <c r="H2579" t="str">
        <f>_xlfn.XLOOKUP(E2579,missing_cities!$Q$2:$Q$56,missing_cities!$S$2:$S$56,"Not Found",0)</f>
        <v>Europe</v>
      </c>
      <c r="I2579" t="s">
        <v>1684</v>
      </c>
      <c r="J2579" s="15">
        <v>0.43</v>
      </c>
      <c r="K2579" t="s">
        <v>34</v>
      </c>
      <c r="L2579" s="15" t="str">
        <f t="shared" si="80"/>
        <v>6:00-22:00</v>
      </c>
      <c r="M2579" s="16">
        <f t="shared" si="81"/>
        <v>0.67</v>
      </c>
      <c r="N2579" s="15">
        <v>11.38</v>
      </c>
      <c r="O2579" s="15">
        <v>34</v>
      </c>
      <c r="P2579" t="s">
        <v>39</v>
      </c>
      <c r="Q2579">
        <v>50</v>
      </c>
      <c r="R2579" t="s">
        <v>37</v>
      </c>
      <c r="S2579">
        <v>2017</v>
      </c>
      <c r="T2579" t="s">
        <v>31</v>
      </c>
      <c r="U2579" s="15">
        <v>4.0999999999999996</v>
      </c>
      <c r="V2579" s="15">
        <v>1</v>
      </c>
      <c r="W2579" t="s">
        <v>32</v>
      </c>
    </row>
    <row r="2580" spans="1:23">
      <c r="A2580" t="s">
        <v>2624</v>
      </c>
      <c r="B2580">
        <v>25.376581000000002</v>
      </c>
      <c r="C2580" s="15">
        <v>55.362642999999998</v>
      </c>
      <c r="D2580" s="2" t="s">
        <v>7626</v>
      </c>
      <c r="E2580" s="14" t="s">
        <v>5076</v>
      </c>
      <c r="F2580" s="14" t="e" vm="10">
        <v>#VALUE!</v>
      </c>
      <c r="G2580" s="2" t="str">
        <f>_xlfn.XLOOKUP(E2580,missing_cities!$Q$2:$Q$56,missing_cities!$R$2:$R$56,"Not Found",0)</f>
        <v>United Arab Emirates</v>
      </c>
      <c r="H2580" t="str">
        <f>_xlfn.XLOOKUP(E2580,missing_cities!$Q$2:$Q$56,missing_cities!$S$2:$S$56,"Not Found",0)</f>
        <v>Asia</v>
      </c>
      <c r="I2580" t="s">
        <v>1684</v>
      </c>
      <c r="J2580" s="15">
        <v>0.36</v>
      </c>
      <c r="K2580" s="1">
        <v>45862</v>
      </c>
      <c r="L2580" s="15" t="str">
        <f t="shared" si="80"/>
        <v>9.00-21.00</v>
      </c>
      <c r="M2580" s="16">
        <f t="shared" si="81"/>
        <v>12</v>
      </c>
      <c r="N2580" s="15">
        <v>3.36</v>
      </c>
      <c r="O2580" s="15">
        <v>47</v>
      </c>
      <c r="P2580" t="s">
        <v>29</v>
      </c>
      <c r="Q2580">
        <v>22</v>
      </c>
      <c r="R2580" t="s">
        <v>40</v>
      </c>
      <c r="S2580">
        <v>2020</v>
      </c>
      <c r="T2580" t="s">
        <v>31</v>
      </c>
      <c r="U2580" s="15">
        <v>3.7</v>
      </c>
      <c r="V2580" s="15">
        <v>1</v>
      </c>
      <c r="W2580" t="s">
        <v>27</v>
      </c>
    </row>
    <row r="2581" spans="1:23">
      <c r="A2581" t="s">
        <v>2625</v>
      </c>
      <c r="B2581">
        <v>19.482268999999999</v>
      </c>
      <c r="C2581" s="15">
        <v>-99.059629999999999</v>
      </c>
      <c r="D2581" s="2" t="s">
        <v>7627</v>
      </c>
      <c r="E2581" s="14" t="s">
        <v>5119</v>
      </c>
      <c r="F2581" s="14" t="e" vm="13">
        <v>#VALUE!</v>
      </c>
      <c r="G2581" s="2" t="str">
        <f>_xlfn.XLOOKUP(E2581,missing_cities!$Q$2:$Q$56,missing_cities!$R$2:$R$56,"Not Found",0)</f>
        <v>Mexico</v>
      </c>
      <c r="H2581" t="str">
        <f>_xlfn.XLOOKUP(E2581,missing_cities!$Q$2:$Q$56,missing_cities!$S$2:$S$56,"Not Found",0)</f>
        <v>North America</v>
      </c>
      <c r="I2581" t="s">
        <v>1684</v>
      </c>
      <c r="J2581" s="15">
        <v>0.28999999999999998</v>
      </c>
      <c r="K2581" t="s">
        <v>19</v>
      </c>
      <c r="L2581" s="15" t="str">
        <f t="shared" si="80"/>
        <v>9:00-18:00</v>
      </c>
      <c r="M2581" s="16">
        <f t="shared" si="81"/>
        <v>0.37</v>
      </c>
      <c r="N2581" s="15">
        <v>6.02</v>
      </c>
      <c r="O2581" s="15">
        <v>69</v>
      </c>
      <c r="P2581" t="s">
        <v>25</v>
      </c>
      <c r="Q2581">
        <v>22</v>
      </c>
      <c r="R2581" t="s">
        <v>48</v>
      </c>
      <c r="S2581">
        <v>2011</v>
      </c>
      <c r="T2581" t="s">
        <v>31</v>
      </c>
      <c r="U2581" s="15">
        <v>3.3</v>
      </c>
      <c r="V2581" s="15">
        <v>2</v>
      </c>
      <c r="W2581" t="s">
        <v>23</v>
      </c>
    </row>
    <row r="2582" spans="1:23">
      <c r="A2582" t="s">
        <v>2626</v>
      </c>
      <c r="B2582">
        <v>19.597871999999999</v>
      </c>
      <c r="C2582" s="15">
        <v>-99.165745999999999</v>
      </c>
      <c r="D2582" s="2" t="s">
        <v>7628</v>
      </c>
      <c r="E2582" s="14" t="s">
        <v>5119</v>
      </c>
      <c r="F2582" s="14" t="e" vm="13">
        <v>#VALUE!</v>
      </c>
      <c r="G2582" s="2" t="str">
        <f>_xlfn.XLOOKUP(E2582,missing_cities!$Q$2:$Q$56,missing_cities!$R$2:$R$56,"Not Found",0)</f>
        <v>Mexico</v>
      </c>
      <c r="H2582" t="str">
        <f>_xlfn.XLOOKUP(E2582,missing_cities!$Q$2:$Q$56,missing_cities!$S$2:$S$56,"Not Found",0)</f>
        <v>North America</v>
      </c>
      <c r="I2582" t="s">
        <v>1684</v>
      </c>
      <c r="J2582" s="15">
        <v>0.28000000000000003</v>
      </c>
      <c r="K2582" t="s">
        <v>19</v>
      </c>
      <c r="L2582" s="15" t="str">
        <f t="shared" si="80"/>
        <v>9:00-18:00</v>
      </c>
      <c r="M2582" s="16">
        <f t="shared" si="81"/>
        <v>0.37</v>
      </c>
      <c r="N2582" s="15">
        <v>2.14</v>
      </c>
      <c r="O2582" s="15">
        <v>44</v>
      </c>
      <c r="P2582" t="s">
        <v>29</v>
      </c>
      <c r="Q2582">
        <v>22</v>
      </c>
      <c r="R2582" t="s">
        <v>74</v>
      </c>
      <c r="S2582">
        <v>2015</v>
      </c>
      <c r="T2582" t="s">
        <v>31</v>
      </c>
      <c r="U2582" s="15">
        <v>3.8</v>
      </c>
      <c r="V2582" s="15">
        <v>7</v>
      </c>
      <c r="W2582" t="s">
        <v>32</v>
      </c>
    </row>
    <row r="2583" spans="1:23">
      <c r="A2583" t="s">
        <v>2627</v>
      </c>
      <c r="B2583">
        <v>34.123212000000002</v>
      </c>
      <c r="C2583" s="15">
        <v>-118.337057</v>
      </c>
      <c r="D2583" s="2" t="s">
        <v>7629</v>
      </c>
      <c r="E2583" s="14" t="s">
        <v>5111</v>
      </c>
      <c r="F2583" s="14" t="e" vm="5">
        <v>#VALUE!</v>
      </c>
      <c r="G2583" s="2" t="str">
        <f>_xlfn.XLOOKUP(E2583,missing_cities!$Q$2:$Q$56,missing_cities!$R$2:$R$56,"Not Found",0)</f>
        <v>United States</v>
      </c>
      <c r="H2583" t="str">
        <f>_xlfn.XLOOKUP(E2583,missing_cities!$Q$2:$Q$56,missing_cities!$S$2:$S$56,"Not Found",0)</f>
        <v>North America</v>
      </c>
      <c r="I2583" t="s">
        <v>1684</v>
      </c>
      <c r="J2583" s="15">
        <v>0.45</v>
      </c>
      <c r="K2583" t="s">
        <v>34</v>
      </c>
      <c r="L2583" s="15" t="str">
        <f t="shared" si="80"/>
        <v>6:00-22:00</v>
      </c>
      <c r="M2583" s="16">
        <f t="shared" si="81"/>
        <v>0.67</v>
      </c>
      <c r="N2583" s="15">
        <v>13.02</v>
      </c>
      <c r="O2583" s="15">
        <v>29</v>
      </c>
      <c r="P2583" t="s">
        <v>39</v>
      </c>
      <c r="Q2583">
        <v>150</v>
      </c>
      <c r="R2583" t="s">
        <v>35</v>
      </c>
      <c r="S2583">
        <v>2011</v>
      </c>
      <c r="T2583" t="s">
        <v>31</v>
      </c>
      <c r="U2583" s="15">
        <v>4.5999999999999996</v>
      </c>
      <c r="V2583" s="15">
        <v>6</v>
      </c>
      <c r="W2583" t="s">
        <v>23</v>
      </c>
    </row>
    <row r="2584" spans="1:23">
      <c r="A2584" t="s">
        <v>2628</v>
      </c>
      <c r="B2584">
        <v>52.503526999999998</v>
      </c>
      <c r="C2584" s="15">
        <v>13.448240999999999</v>
      </c>
      <c r="D2584" s="2" t="s">
        <v>7630</v>
      </c>
      <c r="E2584" s="14" t="s">
        <v>5057</v>
      </c>
      <c r="F2584" s="14" t="e" vm="3">
        <v>#VALUE!</v>
      </c>
      <c r="G2584" s="2" t="str">
        <f>_xlfn.XLOOKUP(E2584,missing_cities!$Q$2:$Q$56,missing_cities!$R$2:$R$56,"Not Found",0)</f>
        <v>Germany</v>
      </c>
      <c r="H2584" t="str">
        <f>_xlfn.XLOOKUP(E2584,missing_cities!$Q$2:$Q$56,missing_cities!$S$2:$S$56,"Not Found",0)</f>
        <v>Europe</v>
      </c>
      <c r="I2584" t="s">
        <v>1684</v>
      </c>
      <c r="J2584" s="15">
        <v>0.42</v>
      </c>
      <c r="K2584" t="s">
        <v>19</v>
      </c>
      <c r="L2584" s="15" t="str">
        <f t="shared" si="80"/>
        <v>9:00-18:00</v>
      </c>
      <c r="M2584" s="16">
        <f t="shared" si="81"/>
        <v>0.37</v>
      </c>
      <c r="N2584" s="15">
        <v>16.62</v>
      </c>
      <c r="O2584" s="15">
        <v>59</v>
      </c>
      <c r="P2584" t="s">
        <v>29</v>
      </c>
      <c r="Q2584">
        <v>50</v>
      </c>
      <c r="R2584" t="s">
        <v>40</v>
      </c>
      <c r="S2584">
        <v>2020</v>
      </c>
      <c r="T2584" t="s">
        <v>31</v>
      </c>
      <c r="U2584" s="15">
        <v>3.2</v>
      </c>
      <c r="V2584" s="15">
        <v>6</v>
      </c>
      <c r="W2584" t="s">
        <v>27</v>
      </c>
    </row>
    <row r="2585" spans="1:23">
      <c r="A2585" t="s">
        <v>2629</v>
      </c>
      <c r="B2585">
        <v>19.193898000000001</v>
      </c>
      <c r="C2585" s="15">
        <v>72.986721000000003</v>
      </c>
      <c r="D2585" s="2" t="s">
        <v>7631</v>
      </c>
      <c r="E2585" s="14" t="s">
        <v>5079</v>
      </c>
      <c r="F2585" s="14" t="e" vm="11">
        <v>#VALUE!</v>
      </c>
      <c r="G2585" s="2" t="str">
        <f>_xlfn.XLOOKUP(E2585,missing_cities!$Q$2:$Q$56,missing_cities!$R$2:$R$56,"Not Found",0)</f>
        <v>India</v>
      </c>
      <c r="H2585" t="str">
        <f>_xlfn.XLOOKUP(E2585,missing_cities!$Q$2:$Q$56,missing_cities!$S$2:$S$56,"Not Found",0)</f>
        <v>Asia</v>
      </c>
      <c r="I2585" t="s">
        <v>1684</v>
      </c>
      <c r="J2585" s="15">
        <v>0.28999999999999998</v>
      </c>
      <c r="K2585" t="s">
        <v>19</v>
      </c>
      <c r="L2585" s="15" t="str">
        <f t="shared" si="80"/>
        <v>9:00-18:00</v>
      </c>
      <c r="M2585" s="16">
        <f t="shared" si="81"/>
        <v>0.37</v>
      </c>
      <c r="N2585" s="15">
        <v>8.7200000000000006</v>
      </c>
      <c r="O2585" s="15">
        <v>72</v>
      </c>
      <c r="P2585" t="s">
        <v>25</v>
      </c>
      <c r="Q2585">
        <v>22</v>
      </c>
      <c r="R2585" t="s">
        <v>44</v>
      </c>
      <c r="S2585">
        <v>2022</v>
      </c>
      <c r="T2585" t="s">
        <v>22</v>
      </c>
      <c r="U2585" s="15">
        <v>3.4</v>
      </c>
      <c r="V2585" s="15">
        <v>7</v>
      </c>
      <c r="W2585" t="s">
        <v>27</v>
      </c>
    </row>
    <row r="2586" spans="1:23">
      <c r="A2586" t="s">
        <v>2630</v>
      </c>
      <c r="B2586">
        <v>55.801780999999998</v>
      </c>
      <c r="C2586" s="15">
        <v>37.576129000000002</v>
      </c>
      <c r="D2586" s="2" t="s">
        <v>7632</v>
      </c>
      <c r="E2586" s="14" t="s">
        <v>5052</v>
      </c>
      <c r="F2586" s="14" t="e" vm="2">
        <v>#VALUE!</v>
      </c>
      <c r="G2586" s="2" t="str">
        <f>_xlfn.XLOOKUP(E2586,missing_cities!$Q$2:$Q$56,missing_cities!$R$2:$R$56,"Not Found",0)</f>
        <v>Russia</v>
      </c>
      <c r="H2586" t="str">
        <f>_xlfn.XLOOKUP(E2586,missing_cities!$Q$2:$Q$56,missing_cities!$S$2:$S$56,"Not Found",0)</f>
        <v>Europe</v>
      </c>
      <c r="I2586" t="s">
        <v>1684</v>
      </c>
      <c r="J2586" s="15">
        <v>0.45</v>
      </c>
      <c r="K2586" s="1">
        <v>45862</v>
      </c>
      <c r="L2586" s="15" t="str">
        <f t="shared" si="80"/>
        <v>9.00-21.00</v>
      </c>
      <c r="M2586" s="16">
        <f t="shared" si="81"/>
        <v>12</v>
      </c>
      <c r="N2586" s="15">
        <v>2.2599999999999998</v>
      </c>
      <c r="O2586" s="15">
        <v>43</v>
      </c>
      <c r="P2586" t="s">
        <v>29</v>
      </c>
      <c r="Q2586">
        <v>50</v>
      </c>
      <c r="R2586" t="s">
        <v>46</v>
      </c>
      <c r="S2586">
        <v>2020</v>
      </c>
      <c r="T2586" t="s">
        <v>22</v>
      </c>
      <c r="U2586" s="15">
        <v>4.3</v>
      </c>
      <c r="V2586" s="15">
        <v>1</v>
      </c>
      <c r="W2586" t="s">
        <v>32</v>
      </c>
    </row>
    <row r="2587" spans="1:23">
      <c r="A2587" t="s">
        <v>2631</v>
      </c>
      <c r="B2587">
        <v>19.573121</v>
      </c>
      <c r="C2587" s="15">
        <v>-99.044991999999993</v>
      </c>
      <c r="D2587" s="2" t="s">
        <v>7633</v>
      </c>
      <c r="E2587" s="14" t="s">
        <v>5119</v>
      </c>
      <c r="F2587" s="14" t="e" vm="13">
        <v>#VALUE!</v>
      </c>
      <c r="G2587" s="2" t="str">
        <f>_xlfn.XLOOKUP(E2587,missing_cities!$Q$2:$Q$56,missing_cities!$R$2:$R$56,"Not Found",0)</f>
        <v>Mexico</v>
      </c>
      <c r="H2587" t="str">
        <f>_xlfn.XLOOKUP(E2587,missing_cities!$Q$2:$Q$56,missing_cities!$S$2:$S$56,"Not Found",0)</f>
        <v>North America</v>
      </c>
      <c r="I2587" t="s">
        <v>1684</v>
      </c>
      <c r="J2587" s="15">
        <v>0.39</v>
      </c>
      <c r="K2587" t="s">
        <v>19</v>
      </c>
      <c r="L2587" s="15" t="str">
        <f t="shared" si="80"/>
        <v>9:00-18:00</v>
      </c>
      <c r="M2587" s="16">
        <f t="shared" si="81"/>
        <v>0.37</v>
      </c>
      <c r="N2587" s="15">
        <v>7.52</v>
      </c>
      <c r="O2587" s="15">
        <v>22</v>
      </c>
      <c r="P2587" t="s">
        <v>39</v>
      </c>
      <c r="Q2587">
        <v>350</v>
      </c>
      <c r="R2587" t="s">
        <v>37</v>
      </c>
      <c r="S2587">
        <v>2021</v>
      </c>
      <c r="T2587" t="s">
        <v>22</v>
      </c>
      <c r="U2587" s="15">
        <v>3.1</v>
      </c>
      <c r="V2587" s="15">
        <v>7</v>
      </c>
      <c r="W2587" t="s">
        <v>23</v>
      </c>
    </row>
    <row r="2588" spans="1:23">
      <c r="A2588" t="s">
        <v>2632</v>
      </c>
      <c r="B2588">
        <v>-23.648098999999998</v>
      </c>
      <c r="C2588" s="15">
        <v>-46.630204999999997</v>
      </c>
      <c r="D2588" s="2" t="s">
        <v>7634</v>
      </c>
      <c r="E2588" s="14" t="s">
        <v>5067</v>
      </c>
      <c r="F2588" s="14" t="e" vm="7">
        <v>#VALUE!</v>
      </c>
      <c r="G2588" s="2" t="str">
        <f>_xlfn.XLOOKUP(E2588,missing_cities!$Q$2:$Q$56,missing_cities!$R$2:$R$56,"Not Found",0)</f>
        <v>Brazil</v>
      </c>
      <c r="H2588" t="str">
        <f>_xlfn.XLOOKUP(E2588,missing_cities!$Q$2:$Q$56,missing_cities!$S$2:$S$56,"Not Found",0)</f>
        <v>South America</v>
      </c>
      <c r="I2588" t="s">
        <v>1684</v>
      </c>
      <c r="J2588" s="15">
        <v>0.37</v>
      </c>
      <c r="K2588" t="s">
        <v>34</v>
      </c>
      <c r="L2588" s="15" t="str">
        <f t="shared" si="80"/>
        <v>6:00-22:00</v>
      </c>
      <c r="M2588" s="16">
        <f t="shared" si="81"/>
        <v>0.67</v>
      </c>
      <c r="N2588" s="15">
        <v>13.52</v>
      </c>
      <c r="O2588" s="15">
        <v>57</v>
      </c>
      <c r="P2588" t="s">
        <v>25</v>
      </c>
      <c r="Q2588">
        <v>50</v>
      </c>
      <c r="R2588" t="s">
        <v>40</v>
      </c>
      <c r="S2588">
        <v>2021</v>
      </c>
      <c r="T2588" t="s">
        <v>22</v>
      </c>
      <c r="U2588" s="15">
        <v>3.6</v>
      </c>
      <c r="V2588" s="15">
        <v>5</v>
      </c>
      <c r="W2588" t="s">
        <v>23</v>
      </c>
    </row>
    <row r="2589" spans="1:23">
      <c r="A2589" t="s">
        <v>2633</v>
      </c>
      <c r="B2589">
        <v>19.487342999999999</v>
      </c>
      <c r="C2589" s="15">
        <v>-99.072782000000004</v>
      </c>
      <c r="D2589" s="2" t="s">
        <v>7635</v>
      </c>
      <c r="E2589" s="14" t="s">
        <v>5119</v>
      </c>
      <c r="F2589" s="14" t="e" vm="13">
        <v>#VALUE!</v>
      </c>
      <c r="G2589" s="2" t="str">
        <f>_xlfn.XLOOKUP(E2589,missing_cities!$Q$2:$Q$56,missing_cities!$R$2:$R$56,"Not Found",0)</f>
        <v>Mexico</v>
      </c>
      <c r="H2589" t="str">
        <f>_xlfn.XLOOKUP(E2589,missing_cities!$Q$2:$Q$56,missing_cities!$S$2:$S$56,"Not Found",0)</f>
        <v>North America</v>
      </c>
      <c r="I2589" t="s">
        <v>1684</v>
      </c>
      <c r="J2589" s="15">
        <v>0.19</v>
      </c>
      <c r="K2589" s="1">
        <v>45862</v>
      </c>
      <c r="L2589" s="15" t="str">
        <f t="shared" si="80"/>
        <v>9.00-21.00</v>
      </c>
      <c r="M2589" s="16">
        <f t="shared" si="81"/>
        <v>12</v>
      </c>
      <c r="N2589" s="15">
        <v>18.66</v>
      </c>
      <c r="O2589" s="15">
        <v>69</v>
      </c>
      <c r="P2589" t="s">
        <v>20</v>
      </c>
      <c r="Q2589">
        <v>22</v>
      </c>
      <c r="R2589" t="s">
        <v>21</v>
      </c>
      <c r="S2589">
        <v>2020</v>
      </c>
      <c r="T2589" t="s">
        <v>22</v>
      </c>
      <c r="U2589" s="15">
        <v>4</v>
      </c>
      <c r="V2589" s="15">
        <v>10</v>
      </c>
      <c r="W2589" t="s">
        <v>23</v>
      </c>
    </row>
    <row r="2590" spans="1:23">
      <c r="A2590" t="s">
        <v>2634</v>
      </c>
      <c r="B2590">
        <v>43.697546000000003</v>
      </c>
      <c r="C2590" s="15">
        <v>-79.424434000000005</v>
      </c>
      <c r="D2590" s="2" t="s">
        <v>7636</v>
      </c>
      <c r="E2590" s="14" t="s">
        <v>5050</v>
      </c>
      <c r="F2590" s="14" t="e" vm="1">
        <v>#VALUE!</v>
      </c>
      <c r="G2590" s="2" t="str">
        <f>_xlfn.XLOOKUP(E2590,missing_cities!$Q$2:$Q$56,missing_cities!$R$2:$R$56,"Not Found",0)</f>
        <v>Canada</v>
      </c>
      <c r="H2590" t="str">
        <f>_xlfn.XLOOKUP(E2590,missing_cities!$Q$2:$Q$56,missing_cities!$S$2:$S$56,"Not Found",0)</f>
        <v>North America</v>
      </c>
      <c r="I2590" t="s">
        <v>1684</v>
      </c>
      <c r="J2590" s="15">
        <v>0.15</v>
      </c>
      <c r="K2590" t="s">
        <v>34</v>
      </c>
      <c r="L2590" s="15" t="str">
        <f t="shared" si="80"/>
        <v>6:00-22:00</v>
      </c>
      <c r="M2590" s="16">
        <f t="shared" si="81"/>
        <v>0.67</v>
      </c>
      <c r="N2590" s="15">
        <v>15.82</v>
      </c>
      <c r="O2590" s="15">
        <v>64</v>
      </c>
      <c r="P2590" t="s">
        <v>37</v>
      </c>
      <c r="Q2590">
        <v>50</v>
      </c>
      <c r="R2590" t="s">
        <v>132</v>
      </c>
      <c r="S2590">
        <v>2011</v>
      </c>
      <c r="T2590" t="s">
        <v>31</v>
      </c>
      <c r="U2590" s="15">
        <v>3.7</v>
      </c>
      <c r="V2590" s="15">
        <v>2</v>
      </c>
      <c r="W2590" t="s">
        <v>23</v>
      </c>
    </row>
    <row r="2591" spans="1:23">
      <c r="A2591" t="s">
        <v>2635</v>
      </c>
      <c r="B2591">
        <v>34.199505000000002</v>
      </c>
      <c r="C2591" s="15">
        <v>-118.26694000000001</v>
      </c>
      <c r="D2591" s="2" t="s">
        <v>7637</v>
      </c>
      <c r="E2591" s="14" t="s">
        <v>5111</v>
      </c>
      <c r="F2591" s="14" t="e" vm="5">
        <v>#VALUE!</v>
      </c>
      <c r="G2591" s="2" t="str">
        <f>_xlfn.XLOOKUP(E2591,missing_cities!$Q$2:$Q$56,missing_cities!$R$2:$R$56,"Not Found",0)</f>
        <v>United States</v>
      </c>
      <c r="H2591" t="str">
        <f>_xlfn.XLOOKUP(E2591,missing_cities!$Q$2:$Q$56,missing_cities!$S$2:$S$56,"Not Found",0)</f>
        <v>North America</v>
      </c>
      <c r="I2591" t="s">
        <v>1684</v>
      </c>
      <c r="J2591" s="15">
        <v>0.38</v>
      </c>
      <c r="K2591" t="s">
        <v>19</v>
      </c>
      <c r="L2591" s="15" t="str">
        <f t="shared" si="80"/>
        <v>9:00-18:00</v>
      </c>
      <c r="M2591" s="16">
        <f t="shared" si="81"/>
        <v>0.37</v>
      </c>
      <c r="N2591" s="15">
        <v>8.2100000000000009</v>
      </c>
      <c r="O2591" s="15">
        <v>85</v>
      </c>
      <c r="P2591" t="s">
        <v>37</v>
      </c>
      <c r="Q2591">
        <v>22</v>
      </c>
      <c r="R2591" t="s">
        <v>26</v>
      </c>
      <c r="S2591">
        <v>2023</v>
      </c>
      <c r="T2591" t="s">
        <v>22</v>
      </c>
      <c r="U2591" s="15">
        <v>4.7</v>
      </c>
      <c r="V2591" s="15">
        <v>6</v>
      </c>
      <c r="W2591" t="s">
        <v>27</v>
      </c>
    </row>
    <row r="2592" spans="1:23">
      <c r="A2592" t="s">
        <v>2636</v>
      </c>
      <c r="B2592">
        <v>-33.791217000000003</v>
      </c>
      <c r="C2592" s="15">
        <v>151.31686300000001</v>
      </c>
      <c r="D2592" s="2" t="s">
        <v>7638</v>
      </c>
      <c r="E2592" s="14" t="s">
        <v>5069</v>
      </c>
      <c r="F2592" s="14" t="e" vm="8">
        <v>#VALUE!</v>
      </c>
      <c r="G2592" s="2" t="str">
        <f>_xlfn.XLOOKUP(E2592,missing_cities!$Q$2:$Q$56,missing_cities!$R$2:$R$56,"Not Found",0)</f>
        <v>Australia</v>
      </c>
      <c r="H2592" t="str">
        <f>_xlfn.XLOOKUP(E2592,missing_cities!$Q$2:$Q$56,missing_cities!$S$2:$S$56,"Not Found",0)</f>
        <v>Australia</v>
      </c>
      <c r="I2592" t="s">
        <v>1684</v>
      </c>
      <c r="J2592" s="15">
        <v>0.14000000000000001</v>
      </c>
      <c r="K2592" t="s">
        <v>19</v>
      </c>
      <c r="L2592" s="15" t="str">
        <f t="shared" si="80"/>
        <v>9:00-18:00</v>
      </c>
      <c r="M2592" s="16">
        <f t="shared" si="81"/>
        <v>0.37</v>
      </c>
      <c r="N2592" s="15">
        <v>4.38</v>
      </c>
      <c r="O2592" s="15">
        <v>31</v>
      </c>
      <c r="P2592" t="s">
        <v>25</v>
      </c>
      <c r="Q2592">
        <v>350</v>
      </c>
      <c r="R2592" t="s">
        <v>48</v>
      </c>
      <c r="S2592">
        <v>2013</v>
      </c>
      <c r="T2592" t="s">
        <v>31</v>
      </c>
      <c r="U2592" s="15">
        <v>4</v>
      </c>
      <c r="V2592" s="15">
        <v>5</v>
      </c>
      <c r="W2592" t="s">
        <v>27</v>
      </c>
    </row>
    <row r="2593" spans="1:23">
      <c r="A2593" t="s">
        <v>2637</v>
      </c>
      <c r="B2593">
        <v>25.375907999999999</v>
      </c>
      <c r="C2593" s="15">
        <v>55.325642999999999</v>
      </c>
      <c r="D2593" s="2" t="s">
        <v>7639</v>
      </c>
      <c r="E2593" s="14" t="s">
        <v>5076</v>
      </c>
      <c r="F2593" s="14" t="e" vm="10">
        <v>#VALUE!</v>
      </c>
      <c r="G2593" s="2" t="str">
        <f>_xlfn.XLOOKUP(E2593,missing_cities!$Q$2:$Q$56,missing_cities!$R$2:$R$56,"Not Found",0)</f>
        <v>United Arab Emirates</v>
      </c>
      <c r="H2593" t="str">
        <f>_xlfn.XLOOKUP(E2593,missing_cities!$Q$2:$Q$56,missing_cities!$S$2:$S$56,"Not Found",0)</f>
        <v>Asia</v>
      </c>
      <c r="I2593" t="s">
        <v>1684</v>
      </c>
      <c r="J2593" s="15">
        <v>0.49</v>
      </c>
      <c r="K2593" s="1">
        <v>45862</v>
      </c>
      <c r="L2593" s="15" t="str">
        <f t="shared" si="80"/>
        <v>9.00-21.00</v>
      </c>
      <c r="M2593" s="16">
        <f t="shared" si="81"/>
        <v>12</v>
      </c>
      <c r="N2593" s="15">
        <v>4.1900000000000004</v>
      </c>
      <c r="O2593" s="15">
        <v>62</v>
      </c>
      <c r="P2593" t="s">
        <v>39</v>
      </c>
      <c r="Q2593">
        <v>50</v>
      </c>
      <c r="R2593" t="s">
        <v>44</v>
      </c>
      <c r="S2593">
        <v>2018</v>
      </c>
      <c r="T2593" t="s">
        <v>22</v>
      </c>
      <c r="U2593" s="15">
        <v>4.5999999999999996</v>
      </c>
      <c r="V2593" s="15">
        <v>3</v>
      </c>
      <c r="W2593" t="s">
        <v>32</v>
      </c>
    </row>
    <row r="2594" spans="1:23">
      <c r="A2594" t="s">
        <v>2638</v>
      </c>
      <c r="B2594">
        <v>-12.052111</v>
      </c>
      <c r="C2594" s="15">
        <v>147.036563</v>
      </c>
      <c r="D2594" s="2" t="s">
        <v>7640</v>
      </c>
      <c r="E2594" s="14" t="str">
        <f>_xlfn.XLOOKUP(C2594,missing_cities!B:B,missing_cities!C:C,"Not Found",0)</f>
        <v>Not Found</v>
      </c>
      <c r="F2594" s="14" t="s">
        <v>9990</v>
      </c>
      <c r="G2594" s="2" t="str">
        <f>_xlfn.XLOOKUP(E2594,missing_cities!$Q$2:$Q$56,missing_cities!$R$2:$R$56,"Not Found",0)</f>
        <v>Not Found</v>
      </c>
      <c r="H2594" t="str">
        <f>_xlfn.XLOOKUP(E2594,missing_cities!$Q$2:$Q$56,missing_cities!$S$2:$S$56,"Not Found",0)</f>
        <v>Not Found</v>
      </c>
      <c r="I2594" t="s">
        <v>1684</v>
      </c>
      <c r="J2594" s="15">
        <v>0.4</v>
      </c>
      <c r="K2594" s="1">
        <v>45862</v>
      </c>
      <c r="L2594" s="15" t="str">
        <f t="shared" si="80"/>
        <v>9.00-21.00</v>
      </c>
      <c r="M2594" s="16">
        <f t="shared" si="81"/>
        <v>12</v>
      </c>
      <c r="N2594" s="15">
        <v>6.63</v>
      </c>
      <c r="O2594" s="15">
        <v>63</v>
      </c>
      <c r="P2594" t="s">
        <v>20</v>
      </c>
      <c r="Q2594">
        <v>150</v>
      </c>
      <c r="R2594" t="s">
        <v>48</v>
      </c>
      <c r="S2594">
        <v>2016</v>
      </c>
      <c r="T2594" t="s">
        <v>22</v>
      </c>
      <c r="U2594" s="15">
        <v>4</v>
      </c>
      <c r="V2594" s="15">
        <v>9</v>
      </c>
      <c r="W2594" t="s">
        <v>27</v>
      </c>
    </row>
    <row r="2595" spans="1:23">
      <c r="A2595" t="s">
        <v>2639</v>
      </c>
      <c r="B2595">
        <v>41.972551000000003</v>
      </c>
      <c r="C2595" s="15">
        <v>-87.689397</v>
      </c>
      <c r="D2595" s="2" t="s">
        <v>7641</v>
      </c>
      <c r="E2595" s="14" t="s">
        <v>5065</v>
      </c>
      <c r="F2595" s="14" t="e" vm="5">
        <v>#VALUE!</v>
      </c>
      <c r="G2595" s="2" t="str">
        <f>_xlfn.XLOOKUP(E2595,missing_cities!$Q$2:$Q$56,missing_cities!$R$2:$R$56,"Not Found",0)</f>
        <v>United States</v>
      </c>
      <c r="H2595" t="str">
        <f>_xlfn.XLOOKUP(E2595,missing_cities!$Q$2:$Q$56,missing_cities!$S$2:$S$56,"Not Found",0)</f>
        <v>North America</v>
      </c>
      <c r="I2595" t="s">
        <v>1684</v>
      </c>
      <c r="J2595" s="15">
        <v>0.25</v>
      </c>
      <c r="K2595" s="1">
        <v>45862</v>
      </c>
      <c r="L2595" s="15" t="str">
        <f t="shared" si="80"/>
        <v>9.00-21.00</v>
      </c>
      <c r="M2595" s="16">
        <f t="shared" si="81"/>
        <v>12</v>
      </c>
      <c r="N2595" s="15">
        <v>2.48</v>
      </c>
      <c r="O2595" s="15">
        <v>17</v>
      </c>
      <c r="P2595" t="s">
        <v>37</v>
      </c>
      <c r="Q2595">
        <v>50</v>
      </c>
      <c r="R2595" t="s">
        <v>26</v>
      </c>
      <c r="S2595">
        <v>2018</v>
      </c>
      <c r="T2595" t="s">
        <v>31</v>
      </c>
      <c r="U2595" s="15">
        <v>5</v>
      </c>
      <c r="V2595" s="15">
        <v>10</v>
      </c>
      <c r="W2595" t="s">
        <v>32</v>
      </c>
    </row>
    <row r="2596" spans="1:23">
      <c r="A2596" t="s">
        <v>2640</v>
      </c>
      <c r="B2596">
        <v>34.007027999999998</v>
      </c>
      <c r="C2596" s="15">
        <v>-118.281007</v>
      </c>
      <c r="D2596" s="2" t="s">
        <v>7642</v>
      </c>
      <c r="E2596" s="14" t="s">
        <v>5111</v>
      </c>
      <c r="F2596" s="14" t="e" vm="5">
        <v>#VALUE!</v>
      </c>
      <c r="G2596" s="2" t="str">
        <f>_xlfn.XLOOKUP(E2596,missing_cities!$Q$2:$Q$56,missing_cities!$R$2:$R$56,"Not Found",0)</f>
        <v>United States</v>
      </c>
      <c r="H2596" t="str">
        <f>_xlfn.XLOOKUP(E2596,missing_cities!$Q$2:$Q$56,missing_cities!$S$2:$S$56,"Not Found",0)</f>
        <v>North America</v>
      </c>
      <c r="I2596" t="s">
        <v>1684</v>
      </c>
      <c r="J2596" s="15">
        <v>0.38</v>
      </c>
      <c r="K2596" t="s">
        <v>34</v>
      </c>
      <c r="L2596" s="15" t="str">
        <f t="shared" si="80"/>
        <v>6:00-22:00</v>
      </c>
      <c r="M2596" s="16">
        <f t="shared" si="81"/>
        <v>0.67</v>
      </c>
      <c r="N2596" s="15">
        <v>13.84</v>
      </c>
      <c r="O2596" s="15">
        <v>30</v>
      </c>
      <c r="P2596" t="s">
        <v>29</v>
      </c>
      <c r="Q2596">
        <v>50</v>
      </c>
      <c r="R2596" t="s">
        <v>37</v>
      </c>
      <c r="S2596">
        <v>2011</v>
      </c>
      <c r="T2596" t="s">
        <v>22</v>
      </c>
      <c r="U2596" s="15">
        <v>4.4000000000000004</v>
      </c>
      <c r="V2596" s="15">
        <v>4</v>
      </c>
      <c r="W2596" t="s">
        <v>23</v>
      </c>
    </row>
    <row r="2597" spans="1:23">
      <c r="A2597" t="s">
        <v>2641</v>
      </c>
      <c r="B2597">
        <v>25.325723</v>
      </c>
      <c r="C2597" s="15">
        <v>55.398527999999999</v>
      </c>
      <c r="D2597" s="2" t="s">
        <v>7643</v>
      </c>
      <c r="E2597" s="14" t="s">
        <v>5076</v>
      </c>
      <c r="F2597" s="14" t="e" vm="10">
        <v>#VALUE!</v>
      </c>
      <c r="G2597" s="2" t="str">
        <f>_xlfn.XLOOKUP(E2597,missing_cities!$Q$2:$Q$56,missing_cities!$R$2:$R$56,"Not Found",0)</f>
        <v>United Arab Emirates</v>
      </c>
      <c r="H2597" t="str">
        <f>_xlfn.XLOOKUP(E2597,missing_cities!$Q$2:$Q$56,missing_cities!$S$2:$S$56,"Not Found",0)</f>
        <v>Asia</v>
      </c>
      <c r="I2597" t="s">
        <v>1684</v>
      </c>
      <c r="J2597" s="15">
        <v>0.37</v>
      </c>
      <c r="K2597" t="s">
        <v>34</v>
      </c>
      <c r="L2597" s="15" t="str">
        <f t="shared" si="80"/>
        <v>6:00-22:00</v>
      </c>
      <c r="M2597" s="16">
        <f t="shared" si="81"/>
        <v>0.67</v>
      </c>
      <c r="N2597" s="15">
        <v>8.11</v>
      </c>
      <c r="O2597" s="15">
        <v>51</v>
      </c>
      <c r="P2597" t="s">
        <v>39</v>
      </c>
      <c r="Q2597">
        <v>350</v>
      </c>
      <c r="R2597" t="s">
        <v>21</v>
      </c>
      <c r="S2597">
        <v>2018</v>
      </c>
      <c r="T2597" t="s">
        <v>22</v>
      </c>
      <c r="U2597" s="15">
        <v>3.4</v>
      </c>
      <c r="V2597" s="15">
        <v>2</v>
      </c>
      <c r="W2597" t="s">
        <v>23</v>
      </c>
    </row>
    <row r="2598" spans="1:23">
      <c r="A2598" t="s">
        <v>2642</v>
      </c>
      <c r="B2598">
        <v>41.994633999999998</v>
      </c>
      <c r="C2598" s="15">
        <v>-87.658839</v>
      </c>
      <c r="D2598" s="2" t="s">
        <v>7644</v>
      </c>
      <c r="E2598" s="14" t="s">
        <v>5065</v>
      </c>
      <c r="F2598" s="14" t="e" vm="5">
        <v>#VALUE!</v>
      </c>
      <c r="G2598" s="2" t="str">
        <f>_xlfn.XLOOKUP(E2598,missing_cities!$Q$2:$Q$56,missing_cities!$R$2:$R$56,"Not Found",0)</f>
        <v>United States</v>
      </c>
      <c r="H2598" t="str">
        <f>_xlfn.XLOOKUP(E2598,missing_cities!$Q$2:$Q$56,missing_cities!$S$2:$S$56,"Not Found",0)</f>
        <v>North America</v>
      </c>
      <c r="I2598" t="s">
        <v>1684</v>
      </c>
      <c r="J2598" s="15">
        <v>0.44</v>
      </c>
      <c r="K2598" t="s">
        <v>19</v>
      </c>
      <c r="L2598" s="15" t="str">
        <f t="shared" si="80"/>
        <v>9:00-18:00</v>
      </c>
      <c r="M2598" s="16">
        <f t="shared" si="81"/>
        <v>0.37</v>
      </c>
      <c r="N2598" s="15">
        <v>8.73</v>
      </c>
      <c r="O2598" s="15">
        <v>77</v>
      </c>
      <c r="P2598" t="s">
        <v>20</v>
      </c>
      <c r="Q2598">
        <v>350</v>
      </c>
      <c r="R2598" t="s">
        <v>21</v>
      </c>
      <c r="S2598">
        <v>2017</v>
      </c>
      <c r="T2598" t="s">
        <v>22</v>
      </c>
      <c r="U2598" s="15">
        <v>3</v>
      </c>
      <c r="V2598" s="15">
        <v>6</v>
      </c>
      <c r="W2598" t="s">
        <v>23</v>
      </c>
    </row>
    <row r="2599" spans="1:23">
      <c r="A2599" t="s">
        <v>2643</v>
      </c>
      <c r="B2599">
        <v>13.862270000000001</v>
      </c>
      <c r="C2599" s="15">
        <v>100.54779600000001</v>
      </c>
      <c r="D2599" s="2" t="s">
        <v>7645</v>
      </c>
      <c r="E2599" s="14" t="s">
        <v>5059</v>
      </c>
      <c r="F2599" s="14" t="e" vm="4">
        <v>#VALUE!</v>
      </c>
      <c r="G2599" s="2" t="str">
        <f>_xlfn.XLOOKUP(E2599,missing_cities!$Q$2:$Q$56,missing_cities!$R$2:$R$56,"Not Found",0)</f>
        <v>Thailand</v>
      </c>
      <c r="H2599" t="str">
        <f>_xlfn.XLOOKUP(E2599,missing_cities!$Q$2:$Q$56,missing_cities!$S$2:$S$56,"Not Found",0)</f>
        <v>Asia</v>
      </c>
      <c r="I2599" t="s">
        <v>1684</v>
      </c>
      <c r="J2599" s="15">
        <v>0.3</v>
      </c>
      <c r="K2599" s="1">
        <v>45862</v>
      </c>
      <c r="L2599" s="15" t="str">
        <f t="shared" si="80"/>
        <v>9.00-21.00</v>
      </c>
      <c r="M2599" s="16">
        <f t="shared" si="81"/>
        <v>12</v>
      </c>
      <c r="N2599" s="15">
        <v>4.9400000000000004</v>
      </c>
      <c r="O2599" s="15">
        <v>68</v>
      </c>
      <c r="P2599" t="s">
        <v>37</v>
      </c>
      <c r="Q2599">
        <v>350</v>
      </c>
      <c r="R2599" t="s">
        <v>21</v>
      </c>
      <c r="S2599">
        <v>2016</v>
      </c>
      <c r="T2599" t="s">
        <v>22</v>
      </c>
      <c r="U2599" s="15">
        <v>3.7</v>
      </c>
      <c r="V2599" s="15">
        <v>2</v>
      </c>
      <c r="W2599" t="s">
        <v>32</v>
      </c>
    </row>
    <row r="2600" spans="1:23">
      <c r="A2600" t="s">
        <v>2644</v>
      </c>
      <c r="B2600">
        <v>13.785890999999999</v>
      </c>
      <c r="C2600" s="15">
        <v>100.542165</v>
      </c>
      <c r="D2600" s="2" t="s">
        <v>7646</v>
      </c>
      <c r="E2600" s="14" t="s">
        <v>5059</v>
      </c>
      <c r="F2600" s="14" t="e" vm="4">
        <v>#VALUE!</v>
      </c>
      <c r="G2600" s="2" t="str">
        <f>_xlfn.XLOOKUP(E2600,missing_cities!$Q$2:$Q$56,missing_cities!$R$2:$R$56,"Not Found",0)</f>
        <v>Thailand</v>
      </c>
      <c r="H2600" t="str">
        <f>_xlfn.XLOOKUP(E2600,missing_cities!$Q$2:$Q$56,missing_cities!$S$2:$S$56,"Not Found",0)</f>
        <v>Asia</v>
      </c>
      <c r="I2600" t="s">
        <v>1684</v>
      </c>
      <c r="J2600" s="15">
        <v>0.3</v>
      </c>
      <c r="K2600" t="s">
        <v>34</v>
      </c>
      <c r="L2600" s="15" t="str">
        <f t="shared" si="80"/>
        <v>6:00-22:00</v>
      </c>
      <c r="M2600" s="16">
        <f t="shared" si="81"/>
        <v>0.67</v>
      </c>
      <c r="N2600" s="15">
        <v>0.57999999999999996</v>
      </c>
      <c r="O2600" s="15">
        <v>38</v>
      </c>
      <c r="P2600" t="s">
        <v>20</v>
      </c>
      <c r="Q2600">
        <v>22</v>
      </c>
      <c r="R2600" t="s">
        <v>67</v>
      </c>
      <c r="S2600">
        <v>2013</v>
      </c>
      <c r="T2600" t="s">
        <v>31</v>
      </c>
      <c r="U2600" s="15">
        <v>4.9000000000000004</v>
      </c>
      <c r="V2600" s="15">
        <v>9</v>
      </c>
      <c r="W2600" t="s">
        <v>23</v>
      </c>
    </row>
    <row r="2601" spans="1:23">
      <c r="A2601" t="s">
        <v>2645</v>
      </c>
      <c r="B2601">
        <v>25.271937999999999</v>
      </c>
      <c r="C2601" s="15">
        <v>55.227238</v>
      </c>
      <c r="D2601" s="2" t="s">
        <v>7647</v>
      </c>
      <c r="E2601" s="14" t="s">
        <v>5076</v>
      </c>
      <c r="F2601" s="14" t="e" vm="10">
        <v>#VALUE!</v>
      </c>
      <c r="G2601" s="2" t="str">
        <f>_xlfn.XLOOKUP(E2601,missing_cities!$Q$2:$Q$56,missing_cities!$R$2:$R$56,"Not Found",0)</f>
        <v>United Arab Emirates</v>
      </c>
      <c r="H2601" t="str">
        <f>_xlfn.XLOOKUP(E2601,missing_cities!$Q$2:$Q$56,missing_cities!$S$2:$S$56,"Not Found",0)</f>
        <v>Asia</v>
      </c>
      <c r="I2601" t="s">
        <v>1684</v>
      </c>
      <c r="J2601" s="15">
        <v>0.21</v>
      </c>
      <c r="K2601" t="s">
        <v>19</v>
      </c>
      <c r="L2601" s="15" t="str">
        <f t="shared" si="80"/>
        <v>9:00-18:00</v>
      </c>
      <c r="M2601" s="16">
        <f t="shared" si="81"/>
        <v>0.37</v>
      </c>
      <c r="N2601" s="15">
        <v>14.15</v>
      </c>
      <c r="O2601" s="15">
        <v>20</v>
      </c>
      <c r="P2601" t="s">
        <v>37</v>
      </c>
      <c r="Q2601">
        <v>350</v>
      </c>
      <c r="R2601" t="s">
        <v>37</v>
      </c>
      <c r="S2601">
        <v>2019</v>
      </c>
      <c r="T2601" t="s">
        <v>22</v>
      </c>
      <c r="U2601" s="15">
        <v>3.4</v>
      </c>
      <c r="V2601" s="15">
        <v>4</v>
      </c>
      <c r="W2601" t="s">
        <v>23</v>
      </c>
    </row>
    <row r="2602" spans="1:23">
      <c r="A2602" t="s">
        <v>2646</v>
      </c>
      <c r="B2602">
        <v>37.778959999999998</v>
      </c>
      <c r="C2602" s="15">
        <v>-122.32702399999999</v>
      </c>
      <c r="D2602" s="2" t="s">
        <v>7648</v>
      </c>
      <c r="E2602" s="14" t="s">
        <v>5061</v>
      </c>
      <c r="F2602" s="14" t="e" vm="5">
        <v>#VALUE!</v>
      </c>
      <c r="G2602" s="2" t="str">
        <f>_xlfn.XLOOKUP(E2602,missing_cities!$Q$2:$Q$56,missing_cities!$R$2:$R$56,"Not Found",0)</f>
        <v>United States</v>
      </c>
      <c r="H2602" t="str">
        <f>_xlfn.XLOOKUP(E2602,missing_cities!$Q$2:$Q$56,missing_cities!$S$2:$S$56,"Not Found",0)</f>
        <v>North America</v>
      </c>
      <c r="I2602" t="s">
        <v>1684</v>
      </c>
      <c r="J2602" s="15">
        <v>0.28000000000000003</v>
      </c>
      <c r="K2602" t="s">
        <v>19</v>
      </c>
      <c r="L2602" s="15" t="str">
        <f t="shared" si="80"/>
        <v>9:00-18:00</v>
      </c>
      <c r="M2602" s="16">
        <f t="shared" si="81"/>
        <v>0.37</v>
      </c>
      <c r="N2602" s="15">
        <v>10.33</v>
      </c>
      <c r="O2602" s="15">
        <v>66</v>
      </c>
      <c r="P2602" t="s">
        <v>25</v>
      </c>
      <c r="Q2602">
        <v>350</v>
      </c>
      <c r="R2602" t="s">
        <v>37</v>
      </c>
      <c r="S2602">
        <v>2023</v>
      </c>
      <c r="T2602" t="s">
        <v>31</v>
      </c>
      <c r="U2602" s="15">
        <v>4.0999999999999996</v>
      </c>
      <c r="V2602" s="15">
        <v>2</v>
      </c>
      <c r="W2602" t="s">
        <v>27</v>
      </c>
    </row>
    <row r="2603" spans="1:23">
      <c r="A2603" t="s">
        <v>2647</v>
      </c>
      <c r="B2603">
        <v>13.738371000000001</v>
      </c>
      <c r="C2603" s="15">
        <v>100.431601</v>
      </c>
      <c r="D2603" s="2" t="s">
        <v>7649</v>
      </c>
      <c r="E2603" s="14" t="s">
        <v>5059</v>
      </c>
      <c r="F2603" s="14" t="e" vm="4">
        <v>#VALUE!</v>
      </c>
      <c r="G2603" s="2" t="str">
        <f>_xlfn.XLOOKUP(E2603,missing_cities!$Q$2:$Q$56,missing_cities!$R$2:$R$56,"Not Found",0)</f>
        <v>Thailand</v>
      </c>
      <c r="H2603" t="str">
        <f>_xlfn.XLOOKUP(E2603,missing_cities!$Q$2:$Q$56,missing_cities!$S$2:$S$56,"Not Found",0)</f>
        <v>Asia</v>
      </c>
      <c r="I2603" t="s">
        <v>1684</v>
      </c>
      <c r="J2603" s="15">
        <v>0.16</v>
      </c>
      <c r="K2603" s="1">
        <v>45862</v>
      </c>
      <c r="L2603" s="15" t="str">
        <f t="shared" si="80"/>
        <v>9.00-21.00</v>
      </c>
      <c r="M2603" s="16">
        <f t="shared" si="81"/>
        <v>12</v>
      </c>
      <c r="N2603" s="15">
        <v>8.91</v>
      </c>
      <c r="O2603" s="15">
        <v>82</v>
      </c>
      <c r="P2603" t="s">
        <v>25</v>
      </c>
      <c r="Q2603">
        <v>350</v>
      </c>
      <c r="R2603" t="s">
        <v>30</v>
      </c>
      <c r="S2603">
        <v>2010</v>
      </c>
      <c r="T2603" t="s">
        <v>22</v>
      </c>
      <c r="U2603" s="15">
        <v>5</v>
      </c>
      <c r="V2603" s="15">
        <v>2</v>
      </c>
      <c r="W2603" t="s">
        <v>27</v>
      </c>
    </row>
    <row r="2604" spans="1:23">
      <c r="A2604" t="s">
        <v>2648</v>
      </c>
      <c r="B2604">
        <v>39.821269999999998</v>
      </c>
      <c r="C2604" s="15">
        <v>116.23302099999999</v>
      </c>
      <c r="D2604" s="2" t="s">
        <v>7650</v>
      </c>
      <c r="E2604" s="14" t="s">
        <v>5071</v>
      </c>
      <c r="F2604" s="14" t="e" vm="9">
        <v>#VALUE!</v>
      </c>
      <c r="G2604" s="2" t="str">
        <f>_xlfn.XLOOKUP(E2604,missing_cities!$Q$2:$Q$56,missing_cities!$R$2:$R$56,"Not Found",0)</f>
        <v>China</v>
      </c>
      <c r="H2604" t="str">
        <f>_xlfn.XLOOKUP(E2604,missing_cities!$Q$2:$Q$56,missing_cities!$S$2:$S$56,"Not Found",0)</f>
        <v>Asia</v>
      </c>
      <c r="I2604" t="s">
        <v>1684</v>
      </c>
      <c r="J2604" s="15">
        <v>0.35</v>
      </c>
      <c r="K2604" t="s">
        <v>34</v>
      </c>
      <c r="L2604" s="15" t="str">
        <f t="shared" si="80"/>
        <v>6:00-22:00</v>
      </c>
      <c r="M2604" s="16">
        <f t="shared" si="81"/>
        <v>0.67</v>
      </c>
      <c r="N2604" s="15">
        <v>9.39</v>
      </c>
      <c r="O2604" s="15">
        <v>33</v>
      </c>
      <c r="P2604" t="s">
        <v>39</v>
      </c>
      <c r="Q2604">
        <v>50</v>
      </c>
      <c r="R2604" t="s">
        <v>37</v>
      </c>
      <c r="S2604">
        <v>2019</v>
      </c>
      <c r="T2604" t="s">
        <v>31</v>
      </c>
      <c r="U2604" s="15">
        <v>3.9</v>
      </c>
      <c r="V2604" s="15">
        <v>8</v>
      </c>
      <c r="W2604" t="s">
        <v>32</v>
      </c>
    </row>
    <row r="2605" spans="1:23">
      <c r="A2605" t="s">
        <v>2649</v>
      </c>
      <c r="B2605">
        <v>19.111609000000001</v>
      </c>
      <c r="C2605" s="15">
        <v>72.802396000000002</v>
      </c>
      <c r="D2605" s="2" t="s">
        <v>7651</v>
      </c>
      <c r="E2605" s="14" t="s">
        <v>5079</v>
      </c>
      <c r="F2605" s="14" t="e" vm="11">
        <v>#VALUE!</v>
      </c>
      <c r="G2605" s="2" t="str">
        <f>_xlfn.XLOOKUP(E2605,missing_cities!$Q$2:$Q$56,missing_cities!$R$2:$R$56,"Not Found",0)</f>
        <v>India</v>
      </c>
      <c r="H2605" t="str">
        <f>_xlfn.XLOOKUP(E2605,missing_cities!$Q$2:$Q$56,missing_cities!$S$2:$S$56,"Not Found",0)</f>
        <v>Asia</v>
      </c>
      <c r="I2605" t="s">
        <v>1684</v>
      </c>
      <c r="J2605" s="15">
        <v>0.24</v>
      </c>
      <c r="K2605" t="s">
        <v>19</v>
      </c>
      <c r="L2605" s="15" t="str">
        <f t="shared" si="80"/>
        <v>9:00-18:00</v>
      </c>
      <c r="M2605" s="16">
        <f t="shared" si="81"/>
        <v>0.37</v>
      </c>
      <c r="N2605" s="15">
        <v>15.92</v>
      </c>
      <c r="O2605" s="15">
        <v>51</v>
      </c>
      <c r="P2605" t="s">
        <v>25</v>
      </c>
      <c r="Q2605">
        <v>50</v>
      </c>
      <c r="R2605" t="s">
        <v>35</v>
      </c>
      <c r="S2605">
        <v>2018</v>
      </c>
      <c r="T2605" t="s">
        <v>22</v>
      </c>
      <c r="U2605" s="15">
        <v>3.2</v>
      </c>
      <c r="V2605" s="15">
        <v>2</v>
      </c>
      <c r="W2605" t="s">
        <v>32</v>
      </c>
    </row>
    <row r="2606" spans="1:23">
      <c r="A2606" t="s">
        <v>2650</v>
      </c>
      <c r="B2606">
        <v>25.327176999999999</v>
      </c>
      <c r="C2606" s="15">
        <v>55.345398000000003</v>
      </c>
      <c r="D2606" s="2" t="s">
        <v>7652</v>
      </c>
      <c r="E2606" s="14" t="s">
        <v>5076</v>
      </c>
      <c r="F2606" s="14" t="e" vm="10">
        <v>#VALUE!</v>
      </c>
      <c r="G2606" s="2" t="str">
        <f>_xlfn.XLOOKUP(E2606,missing_cities!$Q$2:$Q$56,missing_cities!$R$2:$R$56,"Not Found",0)</f>
        <v>United Arab Emirates</v>
      </c>
      <c r="H2606" t="str">
        <f>_xlfn.XLOOKUP(E2606,missing_cities!$Q$2:$Q$56,missing_cities!$S$2:$S$56,"Not Found",0)</f>
        <v>Asia</v>
      </c>
      <c r="I2606" t="s">
        <v>1684</v>
      </c>
      <c r="J2606" s="15">
        <v>0.36</v>
      </c>
      <c r="K2606" t="s">
        <v>19</v>
      </c>
      <c r="L2606" s="15" t="str">
        <f t="shared" si="80"/>
        <v>9:00-18:00</v>
      </c>
      <c r="M2606" s="16">
        <f t="shared" si="81"/>
        <v>0.37</v>
      </c>
      <c r="N2606" s="15">
        <v>19.72</v>
      </c>
      <c r="O2606" s="15">
        <v>64</v>
      </c>
      <c r="P2606" t="s">
        <v>37</v>
      </c>
      <c r="Q2606">
        <v>50</v>
      </c>
      <c r="R2606" t="s">
        <v>42</v>
      </c>
      <c r="S2606">
        <v>2016</v>
      </c>
      <c r="T2606" t="s">
        <v>22</v>
      </c>
      <c r="U2606" s="15">
        <v>4.4000000000000004</v>
      </c>
      <c r="V2606" s="15">
        <v>4</v>
      </c>
      <c r="W2606" t="s">
        <v>32</v>
      </c>
    </row>
    <row r="2607" spans="1:23">
      <c r="A2607" t="s">
        <v>2651</v>
      </c>
      <c r="B2607">
        <v>-33.836682000000003</v>
      </c>
      <c r="C2607" s="15">
        <v>18.558821999999999</v>
      </c>
      <c r="D2607" s="2" t="s">
        <v>7653</v>
      </c>
      <c r="E2607" s="14" t="s">
        <v>5085</v>
      </c>
      <c r="F2607" s="14" t="e" vm="12">
        <v>#VALUE!</v>
      </c>
      <c r="G2607" s="2" t="str">
        <f>_xlfn.XLOOKUP(E2607,missing_cities!$Q$2:$Q$56,missing_cities!$R$2:$R$56,"Not Found",0)</f>
        <v>South Africa</v>
      </c>
      <c r="H2607" t="str">
        <f>_xlfn.XLOOKUP(E2607,missing_cities!$Q$2:$Q$56,missing_cities!$S$2:$S$56,"Not Found",0)</f>
        <v>Africa</v>
      </c>
      <c r="I2607" t="s">
        <v>1684</v>
      </c>
      <c r="J2607" s="15">
        <v>0.34</v>
      </c>
      <c r="K2607" t="s">
        <v>19</v>
      </c>
      <c r="L2607" s="15" t="str">
        <f t="shared" si="80"/>
        <v>9:00-18:00</v>
      </c>
      <c r="M2607" s="16">
        <f t="shared" si="81"/>
        <v>0.37</v>
      </c>
      <c r="N2607" s="15">
        <v>4.12</v>
      </c>
      <c r="O2607" s="15">
        <v>53</v>
      </c>
      <c r="P2607" t="s">
        <v>29</v>
      </c>
      <c r="Q2607">
        <v>350</v>
      </c>
      <c r="R2607" t="s">
        <v>42</v>
      </c>
      <c r="S2607">
        <v>2011</v>
      </c>
      <c r="T2607" t="s">
        <v>22</v>
      </c>
      <c r="U2607" s="15">
        <v>3.6</v>
      </c>
      <c r="V2607" s="15">
        <v>4</v>
      </c>
      <c r="W2607" t="s">
        <v>23</v>
      </c>
    </row>
    <row r="2608" spans="1:23">
      <c r="A2608" t="s">
        <v>2652</v>
      </c>
      <c r="B2608">
        <v>-33.797770999999997</v>
      </c>
      <c r="C2608" s="15">
        <v>151.26275699999999</v>
      </c>
      <c r="D2608" s="2" t="s">
        <v>7654</v>
      </c>
      <c r="E2608" s="14" t="s">
        <v>5069</v>
      </c>
      <c r="F2608" s="14" t="e" vm="8">
        <v>#VALUE!</v>
      </c>
      <c r="G2608" s="2" t="str">
        <f>_xlfn.XLOOKUP(E2608,missing_cities!$Q$2:$Q$56,missing_cities!$R$2:$R$56,"Not Found",0)</f>
        <v>Australia</v>
      </c>
      <c r="H2608" t="str">
        <f>_xlfn.XLOOKUP(E2608,missing_cities!$Q$2:$Q$56,missing_cities!$S$2:$S$56,"Not Found",0)</f>
        <v>Australia</v>
      </c>
      <c r="I2608" t="s">
        <v>1684</v>
      </c>
      <c r="J2608" s="15">
        <v>0.48</v>
      </c>
      <c r="K2608" s="1">
        <v>45862</v>
      </c>
      <c r="L2608" s="15" t="str">
        <f t="shared" si="80"/>
        <v>9.00-21.00</v>
      </c>
      <c r="M2608" s="16">
        <f t="shared" si="81"/>
        <v>12</v>
      </c>
      <c r="N2608" s="15">
        <v>19.22</v>
      </c>
      <c r="O2608" s="15">
        <v>32</v>
      </c>
      <c r="P2608" t="s">
        <v>20</v>
      </c>
      <c r="Q2608">
        <v>22</v>
      </c>
      <c r="R2608" t="s">
        <v>48</v>
      </c>
      <c r="S2608">
        <v>2011</v>
      </c>
      <c r="T2608" t="s">
        <v>22</v>
      </c>
      <c r="U2608" s="15">
        <v>3.6</v>
      </c>
      <c r="V2608" s="15">
        <v>6</v>
      </c>
      <c r="W2608" t="s">
        <v>32</v>
      </c>
    </row>
    <row r="2609" spans="1:23">
      <c r="A2609" t="s">
        <v>2653</v>
      </c>
      <c r="B2609">
        <v>39.988847999999997</v>
      </c>
      <c r="C2609" s="15">
        <v>116.37318399999999</v>
      </c>
      <c r="D2609" s="2" t="s">
        <v>7655</v>
      </c>
      <c r="E2609" s="14" t="s">
        <v>5071</v>
      </c>
      <c r="F2609" s="14" t="e" vm="9">
        <v>#VALUE!</v>
      </c>
      <c r="G2609" s="2" t="str">
        <f>_xlfn.XLOOKUP(E2609,missing_cities!$Q$2:$Q$56,missing_cities!$R$2:$R$56,"Not Found",0)</f>
        <v>China</v>
      </c>
      <c r="H2609" t="str">
        <f>_xlfn.XLOOKUP(E2609,missing_cities!$Q$2:$Q$56,missing_cities!$S$2:$S$56,"Not Found",0)</f>
        <v>Asia</v>
      </c>
      <c r="I2609" t="s">
        <v>1684</v>
      </c>
      <c r="J2609" s="15">
        <v>0.48</v>
      </c>
      <c r="K2609" s="1">
        <v>45862</v>
      </c>
      <c r="L2609" s="15" t="str">
        <f t="shared" si="80"/>
        <v>9.00-21.00</v>
      </c>
      <c r="M2609" s="16">
        <f t="shared" si="81"/>
        <v>12</v>
      </c>
      <c r="N2609" s="15">
        <v>11.6</v>
      </c>
      <c r="O2609" s="15">
        <v>90</v>
      </c>
      <c r="P2609" t="s">
        <v>20</v>
      </c>
      <c r="Q2609">
        <v>50</v>
      </c>
      <c r="R2609" t="s">
        <v>37</v>
      </c>
      <c r="S2609">
        <v>2014</v>
      </c>
      <c r="T2609" t="s">
        <v>31</v>
      </c>
      <c r="U2609" s="15">
        <v>4.2</v>
      </c>
      <c r="V2609" s="15">
        <v>10</v>
      </c>
      <c r="W2609" t="s">
        <v>23</v>
      </c>
    </row>
    <row r="2610" spans="1:23">
      <c r="A2610" t="s">
        <v>2654</v>
      </c>
      <c r="B2610">
        <v>-12.376200000000001</v>
      </c>
      <c r="C2610" s="15">
        <v>-107.62719300000001</v>
      </c>
      <c r="D2610" s="2" t="s">
        <v>7656</v>
      </c>
      <c r="E2610" s="14" t="str">
        <f>_xlfn.XLOOKUP(C2610,missing_cities!B:B,missing_cities!C:C,"Not Found",0)</f>
        <v>Error</v>
      </c>
      <c r="F2610" s="14" t="s">
        <v>9987</v>
      </c>
      <c r="G2610" s="2" t="str">
        <f>_xlfn.XLOOKUP(E2610,missing_cities!$Q$2:$Q$56,missing_cities!$R$2:$R$56,"Not Found",0)</f>
        <v>Error</v>
      </c>
      <c r="H2610" t="str">
        <f>_xlfn.XLOOKUP(E2610,missing_cities!$Q$2:$Q$56,missing_cities!$S$2:$S$56,"Not Found",0)</f>
        <v>Error</v>
      </c>
      <c r="I2610" t="s">
        <v>1684</v>
      </c>
      <c r="J2610" s="15">
        <v>0.13</v>
      </c>
      <c r="K2610" s="1">
        <v>45862</v>
      </c>
      <c r="L2610" s="15" t="str">
        <f t="shared" si="80"/>
        <v>9.00-21.00</v>
      </c>
      <c r="M2610" s="16">
        <f t="shared" si="81"/>
        <v>12</v>
      </c>
      <c r="N2610" s="15">
        <v>3.31</v>
      </c>
      <c r="O2610" s="15">
        <v>34</v>
      </c>
      <c r="P2610" t="s">
        <v>37</v>
      </c>
      <c r="Q2610">
        <v>350</v>
      </c>
      <c r="R2610" t="s">
        <v>48</v>
      </c>
      <c r="S2610">
        <v>2021</v>
      </c>
      <c r="T2610" t="s">
        <v>31</v>
      </c>
      <c r="U2610" s="15">
        <v>4.8</v>
      </c>
      <c r="V2610" s="15">
        <v>4</v>
      </c>
      <c r="W2610" t="s">
        <v>23</v>
      </c>
    </row>
    <row r="2611" spans="1:23">
      <c r="A2611" t="s">
        <v>2655</v>
      </c>
      <c r="B2611">
        <v>55.704134000000003</v>
      </c>
      <c r="C2611" s="15">
        <v>37.610069000000003</v>
      </c>
      <c r="D2611" s="2" t="s">
        <v>7657</v>
      </c>
      <c r="E2611" s="14" t="s">
        <v>5052</v>
      </c>
      <c r="F2611" s="14" t="e" vm="2">
        <v>#VALUE!</v>
      </c>
      <c r="G2611" s="2" t="str">
        <f>_xlfn.XLOOKUP(E2611,missing_cities!$Q$2:$Q$56,missing_cities!$R$2:$R$56,"Not Found",0)</f>
        <v>Russia</v>
      </c>
      <c r="H2611" t="str">
        <f>_xlfn.XLOOKUP(E2611,missing_cities!$Q$2:$Q$56,missing_cities!$S$2:$S$56,"Not Found",0)</f>
        <v>Europe</v>
      </c>
      <c r="I2611" t="s">
        <v>1684</v>
      </c>
      <c r="J2611" s="15">
        <v>0.24</v>
      </c>
      <c r="K2611" s="1">
        <v>45862</v>
      </c>
      <c r="L2611" s="15" t="str">
        <f t="shared" si="80"/>
        <v>9.00-21.00</v>
      </c>
      <c r="M2611" s="16">
        <f t="shared" si="81"/>
        <v>12</v>
      </c>
      <c r="N2611" s="15">
        <v>11.57</v>
      </c>
      <c r="O2611" s="15">
        <v>47</v>
      </c>
      <c r="P2611" t="s">
        <v>29</v>
      </c>
      <c r="Q2611">
        <v>350</v>
      </c>
      <c r="R2611" t="s">
        <v>21</v>
      </c>
      <c r="S2611">
        <v>2018</v>
      </c>
      <c r="T2611" t="s">
        <v>22</v>
      </c>
      <c r="U2611" s="15">
        <v>4.0999999999999996</v>
      </c>
      <c r="V2611" s="15">
        <v>7</v>
      </c>
      <c r="W2611" t="s">
        <v>32</v>
      </c>
    </row>
    <row r="2612" spans="1:23">
      <c r="A2612" t="s">
        <v>2656</v>
      </c>
      <c r="B2612">
        <v>43.769528999999999</v>
      </c>
      <c r="C2612" s="15">
        <v>-79.310356999999996</v>
      </c>
      <c r="D2612" s="2" t="s">
        <v>7658</v>
      </c>
      <c r="E2612" s="14" t="s">
        <v>5050</v>
      </c>
      <c r="F2612" s="14" t="e" vm="1">
        <v>#VALUE!</v>
      </c>
      <c r="G2612" s="2" t="str">
        <f>_xlfn.XLOOKUP(E2612,missing_cities!$Q$2:$Q$56,missing_cities!$R$2:$R$56,"Not Found",0)</f>
        <v>Canada</v>
      </c>
      <c r="H2612" t="str">
        <f>_xlfn.XLOOKUP(E2612,missing_cities!$Q$2:$Q$56,missing_cities!$S$2:$S$56,"Not Found",0)</f>
        <v>North America</v>
      </c>
      <c r="I2612" t="s">
        <v>1684</v>
      </c>
      <c r="J2612" s="15">
        <v>0.46</v>
      </c>
      <c r="K2612" t="s">
        <v>34</v>
      </c>
      <c r="L2612" s="15" t="str">
        <f t="shared" si="80"/>
        <v>6:00-22:00</v>
      </c>
      <c r="M2612" s="16">
        <f t="shared" si="81"/>
        <v>0.67</v>
      </c>
      <c r="N2612" s="15">
        <v>19.3</v>
      </c>
      <c r="O2612" s="15">
        <v>53</v>
      </c>
      <c r="P2612" t="s">
        <v>29</v>
      </c>
      <c r="Q2612">
        <v>50</v>
      </c>
      <c r="R2612" t="s">
        <v>37</v>
      </c>
      <c r="S2612">
        <v>2022</v>
      </c>
      <c r="T2612" t="s">
        <v>22</v>
      </c>
      <c r="U2612" s="15">
        <v>4.9000000000000004</v>
      </c>
      <c r="V2612" s="15">
        <v>4</v>
      </c>
      <c r="W2612" t="s">
        <v>32</v>
      </c>
    </row>
    <row r="2613" spans="1:23">
      <c r="A2613" t="s">
        <v>2657</v>
      </c>
      <c r="B2613">
        <v>19.060950999999999</v>
      </c>
      <c r="C2613" s="15">
        <v>72.971799000000004</v>
      </c>
      <c r="D2613" s="2" t="s">
        <v>7659</v>
      </c>
      <c r="E2613" s="14" t="s">
        <v>5079</v>
      </c>
      <c r="F2613" s="14" t="e" vm="11">
        <v>#VALUE!</v>
      </c>
      <c r="G2613" s="2" t="str">
        <f>_xlfn.XLOOKUP(E2613,missing_cities!$Q$2:$Q$56,missing_cities!$R$2:$R$56,"Not Found",0)</f>
        <v>India</v>
      </c>
      <c r="H2613" t="str">
        <f>_xlfn.XLOOKUP(E2613,missing_cities!$Q$2:$Q$56,missing_cities!$S$2:$S$56,"Not Found",0)</f>
        <v>Asia</v>
      </c>
      <c r="I2613" t="s">
        <v>1684</v>
      </c>
      <c r="J2613" s="15">
        <v>0.49</v>
      </c>
      <c r="K2613" t="s">
        <v>34</v>
      </c>
      <c r="L2613" s="15" t="str">
        <f t="shared" si="80"/>
        <v>6:00-22:00</v>
      </c>
      <c r="M2613" s="16">
        <f t="shared" si="81"/>
        <v>0.67</v>
      </c>
      <c r="N2613" s="15">
        <v>14.17</v>
      </c>
      <c r="O2613" s="15">
        <v>40</v>
      </c>
      <c r="P2613" t="s">
        <v>20</v>
      </c>
      <c r="Q2613">
        <v>350</v>
      </c>
      <c r="R2613" t="s">
        <v>44</v>
      </c>
      <c r="S2613">
        <v>2022</v>
      </c>
      <c r="T2613" t="s">
        <v>31</v>
      </c>
      <c r="U2613" s="15">
        <v>3.5</v>
      </c>
      <c r="V2613" s="15">
        <v>10</v>
      </c>
      <c r="W2613" t="s">
        <v>32</v>
      </c>
    </row>
    <row r="2614" spans="1:23">
      <c r="A2614" t="s">
        <v>2658</v>
      </c>
      <c r="B2614">
        <v>19.425228000000001</v>
      </c>
      <c r="C2614" s="15">
        <v>-99.011938000000001</v>
      </c>
      <c r="D2614" s="2" t="s">
        <v>7660</v>
      </c>
      <c r="E2614" s="14" t="s">
        <v>5119</v>
      </c>
      <c r="F2614" s="14" t="e" vm="13">
        <v>#VALUE!</v>
      </c>
      <c r="G2614" s="2" t="str">
        <f>_xlfn.XLOOKUP(E2614,missing_cities!$Q$2:$Q$56,missing_cities!$R$2:$R$56,"Not Found",0)</f>
        <v>Mexico</v>
      </c>
      <c r="H2614" t="str">
        <f>_xlfn.XLOOKUP(E2614,missing_cities!$Q$2:$Q$56,missing_cities!$S$2:$S$56,"Not Found",0)</f>
        <v>North America</v>
      </c>
      <c r="I2614" t="s">
        <v>1684</v>
      </c>
      <c r="J2614" s="15">
        <v>0.37</v>
      </c>
      <c r="K2614" t="s">
        <v>34</v>
      </c>
      <c r="L2614" s="15" t="str">
        <f t="shared" si="80"/>
        <v>6:00-22:00</v>
      </c>
      <c r="M2614" s="16">
        <f t="shared" si="81"/>
        <v>0.67</v>
      </c>
      <c r="N2614" s="15">
        <v>5.71</v>
      </c>
      <c r="O2614" s="15">
        <v>97</v>
      </c>
      <c r="P2614" t="s">
        <v>37</v>
      </c>
      <c r="Q2614">
        <v>50</v>
      </c>
      <c r="R2614" t="s">
        <v>48</v>
      </c>
      <c r="S2614">
        <v>2022</v>
      </c>
      <c r="T2614" t="s">
        <v>22</v>
      </c>
      <c r="U2614" s="15">
        <v>3.8</v>
      </c>
      <c r="V2614" s="15">
        <v>2</v>
      </c>
      <c r="W2614" t="s">
        <v>23</v>
      </c>
    </row>
    <row r="2615" spans="1:23">
      <c r="A2615" t="s">
        <v>2659</v>
      </c>
      <c r="B2615">
        <v>43.647295</v>
      </c>
      <c r="C2615" s="15">
        <v>-79.340196000000006</v>
      </c>
      <c r="D2615" s="2" t="s">
        <v>7661</v>
      </c>
      <c r="E2615" s="14" t="s">
        <v>5050</v>
      </c>
      <c r="F2615" s="14" t="e" vm="1">
        <v>#VALUE!</v>
      </c>
      <c r="G2615" s="2" t="str">
        <f>_xlfn.XLOOKUP(E2615,missing_cities!$Q$2:$Q$56,missing_cities!$R$2:$R$56,"Not Found",0)</f>
        <v>Canada</v>
      </c>
      <c r="H2615" t="str">
        <f>_xlfn.XLOOKUP(E2615,missing_cities!$Q$2:$Q$56,missing_cities!$S$2:$S$56,"Not Found",0)</f>
        <v>North America</v>
      </c>
      <c r="I2615" t="s">
        <v>1684</v>
      </c>
      <c r="J2615" s="15">
        <v>0.37</v>
      </c>
      <c r="K2615" t="s">
        <v>34</v>
      </c>
      <c r="L2615" s="15" t="str">
        <f t="shared" si="80"/>
        <v>6:00-22:00</v>
      </c>
      <c r="M2615" s="16">
        <f t="shared" si="81"/>
        <v>0.67</v>
      </c>
      <c r="N2615" s="15">
        <v>13.95</v>
      </c>
      <c r="O2615" s="15">
        <v>84</v>
      </c>
      <c r="P2615" t="s">
        <v>37</v>
      </c>
      <c r="Q2615">
        <v>150</v>
      </c>
      <c r="R2615" t="s">
        <v>48</v>
      </c>
      <c r="S2615">
        <v>2019</v>
      </c>
      <c r="T2615" t="s">
        <v>22</v>
      </c>
      <c r="U2615" s="15">
        <v>4.5999999999999996</v>
      </c>
      <c r="V2615" s="15">
        <v>7</v>
      </c>
      <c r="W2615" t="s">
        <v>23</v>
      </c>
    </row>
    <row r="2616" spans="1:23">
      <c r="A2616" t="s">
        <v>2660</v>
      </c>
      <c r="B2616">
        <v>85.838849999999994</v>
      </c>
      <c r="C2616" s="15">
        <v>-20.557566000000001</v>
      </c>
      <c r="D2616" s="2" t="s">
        <v>7662</v>
      </c>
      <c r="E2616" s="14" t="str">
        <f>_xlfn.XLOOKUP(C2616,missing_cities!B:B,missing_cities!C:C,"Not Found",0)</f>
        <v>Not Found</v>
      </c>
      <c r="F2616" s="14" t="s">
        <v>9990</v>
      </c>
      <c r="G2616" s="2" t="str">
        <f>_xlfn.XLOOKUP(E2616,missing_cities!$Q$2:$Q$56,missing_cities!$R$2:$R$56,"Not Found",0)</f>
        <v>Not Found</v>
      </c>
      <c r="H2616" t="str">
        <f>_xlfn.XLOOKUP(E2616,missing_cities!$Q$2:$Q$56,missing_cities!$S$2:$S$56,"Not Found",0)</f>
        <v>Not Found</v>
      </c>
      <c r="I2616" t="s">
        <v>1684</v>
      </c>
      <c r="J2616" s="15">
        <v>0.31</v>
      </c>
      <c r="K2616" s="1">
        <v>45862</v>
      </c>
      <c r="L2616" s="15" t="str">
        <f t="shared" si="80"/>
        <v>9.00-21.00</v>
      </c>
      <c r="M2616" s="16">
        <f t="shared" si="81"/>
        <v>12</v>
      </c>
      <c r="N2616" s="15">
        <v>18.45</v>
      </c>
      <c r="O2616" s="15">
        <v>78</v>
      </c>
      <c r="P2616" t="s">
        <v>37</v>
      </c>
      <c r="Q2616">
        <v>50</v>
      </c>
      <c r="R2616" t="s">
        <v>42</v>
      </c>
      <c r="S2616">
        <v>2012</v>
      </c>
      <c r="T2616" t="s">
        <v>22</v>
      </c>
      <c r="U2616" s="15">
        <v>3.3</v>
      </c>
      <c r="V2616" s="15">
        <v>9</v>
      </c>
      <c r="W2616" t="s">
        <v>23</v>
      </c>
    </row>
    <row r="2617" spans="1:23">
      <c r="A2617" t="s">
        <v>2661</v>
      </c>
      <c r="B2617">
        <v>43.708171999999998</v>
      </c>
      <c r="C2617" s="15">
        <v>-79.377303999999995</v>
      </c>
      <c r="D2617" s="2" t="s">
        <v>7663</v>
      </c>
      <c r="E2617" s="14" t="s">
        <v>5050</v>
      </c>
      <c r="F2617" s="14" t="e" vm="1">
        <v>#VALUE!</v>
      </c>
      <c r="G2617" s="2" t="str">
        <f>_xlfn.XLOOKUP(E2617,missing_cities!$Q$2:$Q$56,missing_cities!$R$2:$R$56,"Not Found",0)</f>
        <v>Canada</v>
      </c>
      <c r="H2617" t="str">
        <f>_xlfn.XLOOKUP(E2617,missing_cities!$Q$2:$Q$56,missing_cities!$S$2:$S$56,"Not Found",0)</f>
        <v>North America</v>
      </c>
      <c r="I2617" t="s">
        <v>1684</v>
      </c>
      <c r="J2617" s="15">
        <v>0.2</v>
      </c>
      <c r="K2617" s="1">
        <v>45862</v>
      </c>
      <c r="L2617" s="15" t="str">
        <f t="shared" si="80"/>
        <v>9.00-21.00</v>
      </c>
      <c r="M2617" s="16">
        <f t="shared" si="81"/>
        <v>12</v>
      </c>
      <c r="N2617" s="15">
        <v>14.79</v>
      </c>
      <c r="O2617" s="15">
        <v>22</v>
      </c>
      <c r="P2617" t="s">
        <v>25</v>
      </c>
      <c r="Q2617">
        <v>50</v>
      </c>
      <c r="R2617" t="s">
        <v>40</v>
      </c>
      <c r="S2617">
        <v>2015</v>
      </c>
      <c r="T2617" t="s">
        <v>22</v>
      </c>
      <c r="U2617" s="15">
        <v>5</v>
      </c>
      <c r="V2617" s="15">
        <v>4</v>
      </c>
      <c r="W2617" t="s">
        <v>27</v>
      </c>
    </row>
    <row r="2618" spans="1:23">
      <c r="A2618" t="s">
        <v>2662</v>
      </c>
      <c r="B2618">
        <v>19.099519000000001</v>
      </c>
      <c r="C2618" s="15">
        <v>72.887057999999996</v>
      </c>
      <c r="D2618" s="2" t="s">
        <v>7664</v>
      </c>
      <c r="E2618" s="14" t="s">
        <v>5079</v>
      </c>
      <c r="F2618" s="14" t="e" vm="11">
        <v>#VALUE!</v>
      </c>
      <c r="G2618" s="2" t="str">
        <f>_xlfn.XLOOKUP(E2618,missing_cities!$Q$2:$Q$56,missing_cities!$R$2:$R$56,"Not Found",0)</f>
        <v>India</v>
      </c>
      <c r="H2618" t="str">
        <f>_xlfn.XLOOKUP(E2618,missing_cities!$Q$2:$Q$56,missing_cities!$S$2:$S$56,"Not Found",0)</f>
        <v>Asia</v>
      </c>
      <c r="I2618" t="s">
        <v>1684</v>
      </c>
      <c r="J2618" s="15">
        <v>0.16</v>
      </c>
      <c r="K2618" t="s">
        <v>34</v>
      </c>
      <c r="L2618" s="15" t="str">
        <f t="shared" si="80"/>
        <v>6:00-22:00</v>
      </c>
      <c r="M2618" s="16">
        <f t="shared" si="81"/>
        <v>0.67</v>
      </c>
      <c r="N2618" s="15">
        <v>5.74</v>
      </c>
      <c r="O2618" s="15">
        <v>98</v>
      </c>
      <c r="P2618" t="s">
        <v>25</v>
      </c>
      <c r="Q2618">
        <v>50</v>
      </c>
      <c r="R2618" t="s">
        <v>76</v>
      </c>
      <c r="S2618">
        <v>2018</v>
      </c>
      <c r="T2618" t="s">
        <v>31</v>
      </c>
      <c r="U2618" s="15">
        <v>4.3</v>
      </c>
      <c r="V2618" s="15">
        <v>6</v>
      </c>
      <c r="W2618" t="s">
        <v>32</v>
      </c>
    </row>
    <row r="2619" spans="1:23">
      <c r="A2619" t="s">
        <v>2663</v>
      </c>
      <c r="B2619">
        <v>37.596660999999997</v>
      </c>
      <c r="C2619" s="15">
        <v>126.99803900000001</v>
      </c>
      <c r="D2619" s="2" t="s">
        <v>7665</v>
      </c>
      <c r="E2619" s="14" t="s">
        <v>5063</v>
      </c>
      <c r="F2619" s="14" t="e" vm="6">
        <v>#VALUE!</v>
      </c>
      <c r="G2619" s="2" t="str">
        <f>_xlfn.XLOOKUP(E2619,missing_cities!$Q$2:$Q$56,missing_cities!$R$2:$R$56,"Not Found",0)</f>
        <v>South Korea</v>
      </c>
      <c r="H2619" t="str">
        <f>_xlfn.XLOOKUP(E2619,missing_cities!$Q$2:$Q$56,missing_cities!$S$2:$S$56,"Not Found",0)</f>
        <v>Asia</v>
      </c>
      <c r="I2619" t="s">
        <v>1684</v>
      </c>
      <c r="J2619" s="15">
        <v>0.28999999999999998</v>
      </c>
      <c r="K2619" t="s">
        <v>19</v>
      </c>
      <c r="L2619" s="15" t="str">
        <f t="shared" si="80"/>
        <v>9:00-18:00</v>
      </c>
      <c r="M2619" s="16">
        <f t="shared" si="81"/>
        <v>0.37</v>
      </c>
      <c r="N2619" s="15">
        <v>2.3199999999999998</v>
      </c>
      <c r="O2619" s="15">
        <v>94</v>
      </c>
      <c r="P2619" t="s">
        <v>39</v>
      </c>
      <c r="Q2619">
        <v>50</v>
      </c>
      <c r="R2619" t="s">
        <v>21</v>
      </c>
      <c r="S2619">
        <v>2020</v>
      </c>
      <c r="T2619" t="s">
        <v>22</v>
      </c>
      <c r="U2619" s="15">
        <v>3.4</v>
      </c>
      <c r="V2619" s="15">
        <v>6</v>
      </c>
      <c r="W2619" t="s">
        <v>32</v>
      </c>
    </row>
    <row r="2620" spans="1:23">
      <c r="A2620" t="s">
        <v>2664</v>
      </c>
      <c r="B2620">
        <v>49.397561000000003</v>
      </c>
      <c r="C2620" s="15">
        <v>19.124434000000001</v>
      </c>
      <c r="D2620" s="2" t="s">
        <v>7666</v>
      </c>
      <c r="E2620" s="14" t="str">
        <f>_xlfn.XLOOKUP(C2620,missing_cities!B:B,missing_cities!C:C,"Not Found",0)</f>
        <v>OravskÃ¡ LesnÃ¡</v>
      </c>
      <c r="F2620" s="14" t="e" vm="18">
        <v>#VALUE!</v>
      </c>
      <c r="G2620" s="2" t="str">
        <f>_xlfn.XLOOKUP(E2620,missing_cities!$Q$2:$Q$56,missing_cities!$R$2:$R$56,"Not Found",0)</f>
        <v>Slovakia</v>
      </c>
      <c r="H2620" t="str">
        <f>_xlfn.XLOOKUP(E2620,missing_cities!$Q$2:$Q$56,missing_cities!$S$2:$S$56,"Not Found",0)</f>
        <v>Europe</v>
      </c>
      <c r="I2620" t="s">
        <v>1684</v>
      </c>
      <c r="J2620" s="15">
        <v>0.36</v>
      </c>
      <c r="K2620" t="s">
        <v>19</v>
      </c>
      <c r="L2620" s="15" t="str">
        <f t="shared" si="80"/>
        <v>9:00-18:00</v>
      </c>
      <c r="M2620" s="16">
        <f t="shared" si="81"/>
        <v>0.37</v>
      </c>
      <c r="N2620" s="15">
        <v>6.38</v>
      </c>
      <c r="O2620" s="15">
        <v>30</v>
      </c>
      <c r="P2620" t="s">
        <v>20</v>
      </c>
      <c r="Q2620">
        <v>50</v>
      </c>
      <c r="R2620" t="s">
        <v>48</v>
      </c>
      <c r="S2620">
        <v>2014</v>
      </c>
      <c r="T2620" t="s">
        <v>31</v>
      </c>
      <c r="U2620" s="15">
        <v>3</v>
      </c>
      <c r="V2620" s="15">
        <v>2</v>
      </c>
      <c r="W2620" t="s">
        <v>23</v>
      </c>
    </row>
    <row r="2621" spans="1:23">
      <c r="A2621" t="s">
        <v>2665</v>
      </c>
      <c r="B2621">
        <v>34.012019000000002</v>
      </c>
      <c r="C2621" s="15">
        <v>-118.378173</v>
      </c>
      <c r="D2621" s="2" t="s">
        <v>7667</v>
      </c>
      <c r="E2621" s="14" t="s">
        <v>5111</v>
      </c>
      <c r="F2621" s="14" t="e" vm="5">
        <v>#VALUE!</v>
      </c>
      <c r="G2621" s="2" t="str">
        <f>_xlfn.XLOOKUP(E2621,missing_cities!$Q$2:$Q$56,missing_cities!$R$2:$R$56,"Not Found",0)</f>
        <v>United States</v>
      </c>
      <c r="H2621" t="str">
        <f>_xlfn.XLOOKUP(E2621,missing_cities!$Q$2:$Q$56,missing_cities!$S$2:$S$56,"Not Found",0)</f>
        <v>North America</v>
      </c>
      <c r="I2621" t="s">
        <v>1684</v>
      </c>
      <c r="J2621" s="15">
        <v>0.15</v>
      </c>
      <c r="K2621" t="s">
        <v>34</v>
      </c>
      <c r="L2621" s="15" t="str">
        <f t="shared" si="80"/>
        <v>6:00-22:00</v>
      </c>
      <c r="M2621" s="16">
        <f t="shared" si="81"/>
        <v>0.67</v>
      </c>
      <c r="N2621" s="15">
        <v>16.27</v>
      </c>
      <c r="O2621" s="15">
        <v>74</v>
      </c>
      <c r="P2621" t="s">
        <v>39</v>
      </c>
      <c r="Q2621">
        <v>50</v>
      </c>
      <c r="R2621" t="s">
        <v>21</v>
      </c>
      <c r="S2621">
        <v>2021</v>
      </c>
      <c r="T2621" t="s">
        <v>22</v>
      </c>
      <c r="U2621" s="15">
        <v>4</v>
      </c>
      <c r="V2621" s="15">
        <v>2</v>
      </c>
      <c r="W2621" t="s">
        <v>23</v>
      </c>
    </row>
    <row r="2622" spans="1:23">
      <c r="A2622" t="s">
        <v>2666</v>
      </c>
      <c r="B2622">
        <v>37.688535000000002</v>
      </c>
      <c r="C2622" s="15">
        <v>127.040722</v>
      </c>
      <c r="D2622" s="2" t="s">
        <v>7668</v>
      </c>
      <c r="E2622" s="14" t="s">
        <v>5063</v>
      </c>
      <c r="F2622" s="14" t="e" vm="6">
        <v>#VALUE!</v>
      </c>
      <c r="G2622" s="2" t="str">
        <f>_xlfn.XLOOKUP(E2622,missing_cities!$Q$2:$Q$56,missing_cities!$R$2:$R$56,"Not Found",0)</f>
        <v>South Korea</v>
      </c>
      <c r="H2622" t="str">
        <f>_xlfn.XLOOKUP(E2622,missing_cities!$Q$2:$Q$56,missing_cities!$S$2:$S$56,"Not Found",0)</f>
        <v>Asia</v>
      </c>
      <c r="I2622" t="s">
        <v>1684</v>
      </c>
      <c r="J2622" s="15">
        <v>0.15</v>
      </c>
      <c r="K2622" s="1">
        <v>45862</v>
      </c>
      <c r="L2622" s="15" t="str">
        <f t="shared" si="80"/>
        <v>9.00-21.00</v>
      </c>
      <c r="M2622" s="16">
        <f t="shared" si="81"/>
        <v>12</v>
      </c>
      <c r="N2622" s="15">
        <v>19.239999999999998</v>
      </c>
      <c r="O2622" s="15">
        <v>63</v>
      </c>
      <c r="P2622" t="s">
        <v>25</v>
      </c>
      <c r="Q2622">
        <v>22</v>
      </c>
      <c r="R2622" t="s">
        <v>81</v>
      </c>
      <c r="S2622">
        <v>2016</v>
      </c>
      <c r="T2622" t="s">
        <v>22</v>
      </c>
      <c r="U2622" s="15">
        <v>3.8</v>
      </c>
      <c r="V2622" s="15">
        <v>9</v>
      </c>
      <c r="W2622" t="s">
        <v>32</v>
      </c>
    </row>
    <row r="2623" spans="1:23">
      <c r="A2623" t="s">
        <v>2667</v>
      </c>
      <c r="B2623">
        <v>19.451326999999999</v>
      </c>
      <c r="C2623" s="15">
        <v>-99.154668000000001</v>
      </c>
      <c r="D2623" s="2" t="s">
        <v>7669</v>
      </c>
      <c r="E2623" s="14" t="s">
        <v>5119</v>
      </c>
      <c r="F2623" s="14" t="e" vm="13">
        <v>#VALUE!</v>
      </c>
      <c r="G2623" s="2" t="str">
        <f>_xlfn.XLOOKUP(E2623,missing_cities!$Q$2:$Q$56,missing_cities!$R$2:$R$56,"Not Found",0)</f>
        <v>Mexico</v>
      </c>
      <c r="H2623" t="str">
        <f>_xlfn.XLOOKUP(E2623,missing_cities!$Q$2:$Q$56,missing_cities!$S$2:$S$56,"Not Found",0)</f>
        <v>North America</v>
      </c>
      <c r="I2623" t="s">
        <v>1684</v>
      </c>
      <c r="J2623" s="15">
        <v>0.14000000000000001</v>
      </c>
      <c r="K2623" t="s">
        <v>19</v>
      </c>
      <c r="L2623" s="15" t="str">
        <f t="shared" si="80"/>
        <v>9:00-18:00</v>
      </c>
      <c r="M2623" s="16">
        <f t="shared" si="81"/>
        <v>0.37</v>
      </c>
      <c r="N2623" s="15">
        <v>7.82</v>
      </c>
      <c r="O2623" s="15">
        <v>84</v>
      </c>
      <c r="P2623" t="s">
        <v>25</v>
      </c>
      <c r="Q2623">
        <v>50</v>
      </c>
      <c r="R2623" t="s">
        <v>37</v>
      </c>
      <c r="S2623">
        <v>2011</v>
      </c>
      <c r="T2623" t="s">
        <v>22</v>
      </c>
      <c r="U2623" s="15">
        <v>5</v>
      </c>
      <c r="V2623" s="15">
        <v>1</v>
      </c>
      <c r="W2623" t="s">
        <v>27</v>
      </c>
    </row>
    <row r="2624" spans="1:23">
      <c r="A2624" t="s">
        <v>2668</v>
      </c>
      <c r="B2624">
        <v>52.518096999999997</v>
      </c>
      <c r="C2624" s="15">
        <v>13.41521</v>
      </c>
      <c r="D2624" s="2" t="s">
        <v>7670</v>
      </c>
      <c r="E2624" s="14" t="s">
        <v>5057</v>
      </c>
      <c r="F2624" s="14" t="e" vm="3">
        <v>#VALUE!</v>
      </c>
      <c r="G2624" s="2" t="str">
        <f>_xlfn.XLOOKUP(E2624,missing_cities!$Q$2:$Q$56,missing_cities!$R$2:$R$56,"Not Found",0)</f>
        <v>Germany</v>
      </c>
      <c r="H2624" t="str">
        <f>_xlfn.XLOOKUP(E2624,missing_cities!$Q$2:$Q$56,missing_cities!$S$2:$S$56,"Not Found",0)</f>
        <v>Europe</v>
      </c>
      <c r="I2624" t="s">
        <v>1684</v>
      </c>
      <c r="J2624" s="15">
        <v>0.31</v>
      </c>
      <c r="K2624" t="s">
        <v>19</v>
      </c>
      <c r="L2624" s="15" t="str">
        <f t="shared" si="80"/>
        <v>9:00-18:00</v>
      </c>
      <c r="M2624" s="16">
        <f t="shared" si="81"/>
        <v>0.37</v>
      </c>
      <c r="N2624" s="15">
        <v>1.1499999999999999</v>
      </c>
      <c r="O2624" s="15">
        <v>85</v>
      </c>
      <c r="P2624" t="s">
        <v>25</v>
      </c>
      <c r="Q2624">
        <v>150</v>
      </c>
      <c r="R2624" t="s">
        <v>132</v>
      </c>
      <c r="S2624">
        <v>2021</v>
      </c>
      <c r="T2624" t="s">
        <v>22</v>
      </c>
      <c r="U2624" s="15">
        <v>4.8</v>
      </c>
      <c r="V2624" s="15">
        <v>3</v>
      </c>
      <c r="W2624" t="s">
        <v>27</v>
      </c>
    </row>
    <row r="2625" spans="1:23">
      <c r="A2625" t="s">
        <v>2669</v>
      </c>
      <c r="B2625">
        <v>-31.249815000000002</v>
      </c>
      <c r="C2625" s="15">
        <v>-87.293159000000003</v>
      </c>
      <c r="D2625" s="2" t="s">
        <v>6236</v>
      </c>
      <c r="E2625" s="14" t="str">
        <f>_xlfn.XLOOKUP(C2625,missing_cities!B:B,missing_cities!C:C,"Not Found",0)</f>
        <v>Error</v>
      </c>
      <c r="F2625" s="14" t="s">
        <v>9987</v>
      </c>
      <c r="G2625" s="2" t="str">
        <f>_xlfn.XLOOKUP(E2625,missing_cities!$Q$2:$Q$56,missing_cities!$R$2:$R$56,"Not Found",0)</f>
        <v>Error</v>
      </c>
      <c r="H2625" t="str">
        <f>_xlfn.XLOOKUP(E2625,missing_cities!$Q$2:$Q$56,missing_cities!$S$2:$S$56,"Not Found",0)</f>
        <v>Error</v>
      </c>
      <c r="I2625" t="s">
        <v>1684</v>
      </c>
      <c r="J2625" s="15">
        <v>0.32</v>
      </c>
      <c r="K2625" t="s">
        <v>34</v>
      </c>
      <c r="L2625" s="15" t="str">
        <f t="shared" si="80"/>
        <v>6:00-22:00</v>
      </c>
      <c r="M2625" s="16">
        <f t="shared" si="81"/>
        <v>0.67</v>
      </c>
      <c r="N2625" s="15">
        <v>10.25</v>
      </c>
      <c r="O2625" s="15">
        <v>21</v>
      </c>
      <c r="P2625" t="s">
        <v>25</v>
      </c>
      <c r="Q2625">
        <v>50</v>
      </c>
      <c r="R2625" t="s">
        <v>48</v>
      </c>
      <c r="S2625">
        <v>2010</v>
      </c>
      <c r="T2625" t="s">
        <v>22</v>
      </c>
      <c r="U2625" s="15">
        <v>3.8</v>
      </c>
      <c r="V2625" s="15">
        <v>4</v>
      </c>
      <c r="W2625" t="s">
        <v>32</v>
      </c>
    </row>
    <row r="2626" spans="1:23">
      <c r="A2626" t="s">
        <v>2670</v>
      </c>
      <c r="B2626">
        <v>39.985627999999998</v>
      </c>
      <c r="C2626" s="15">
        <v>116.24647299999999</v>
      </c>
      <c r="D2626" s="2" t="s">
        <v>7671</v>
      </c>
      <c r="E2626" s="14" t="s">
        <v>5071</v>
      </c>
      <c r="F2626" s="14" t="e" vm="9">
        <v>#VALUE!</v>
      </c>
      <c r="G2626" s="2" t="str">
        <f>_xlfn.XLOOKUP(E2626,missing_cities!$Q$2:$Q$56,missing_cities!$R$2:$R$56,"Not Found",0)</f>
        <v>China</v>
      </c>
      <c r="H2626" t="str">
        <f>_xlfn.XLOOKUP(E2626,missing_cities!$Q$2:$Q$56,missing_cities!$S$2:$S$56,"Not Found",0)</f>
        <v>Asia</v>
      </c>
      <c r="I2626" t="s">
        <v>1684</v>
      </c>
      <c r="J2626" s="15">
        <v>0.26</v>
      </c>
      <c r="K2626" t="s">
        <v>34</v>
      </c>
      <c r="L2626" s="15" t="str">
        <f t="shared" si="80"/>
        <v>6:00-22:00</v>
      </c>
      <c r="M2626" s="16">
        <f t="shared" si="81"/>
        <v>0.67</v>
      </c>
      <c r="N2626" s="15">
        <v>9.86</v>
      </c>
      <c r="O2626" s="15">
        <v>26</v>
      </c>
      <c r="P2626" t="s">
        <v>20</v>
      </c>
      <c r="Q2626">
        <v>22</v>
      </c>
      <c r="R2626" t="s">
        <v>76</v>
      </c>
      <c r="S2626">
        <v>2012</v>
      </c>
      <c r="T2626" t="s">
        <v>22</v>
      </c>
      <c r="U2626" s="15">
        <v>4.5999999999999996</v>
      </c>
      <c r="V2626" s="15">
        <v>8</v>
      </c>
      <c r="W2626" t="s">
        <v>23</v>
      </c>
    </row>
    <row r="2627" spans="1:23">
      <c r="A2627" t="s">
        <v>2671</v>
      </c>
      <c r="B2627">
        <v>52.425925999999997</v>
      </c>
      <c r="C2627" s="15">
        <v>13.434868</v>
      </c>
      <c r="D2627" s="2" t="s">
        <v>7672</v>
      </c>
      <c r="E2627" s="14" t="s">
        <v>5057</v>
      </c>
      <c r="F2627" s="14" t="e" vm="3">
        <v>#VALUE!</v>
      </c>
      <c r="G2627" s="2" t="str">
        <f>_xlfn.XLOOKUP(E2627,missing_cities!$Q$2:$Q$56,missing_cities!$R$2:$R$56,"Not Found",0)</f>
        <v>Germany</v>
      </c>
      <c r="H2627" t="str">
        <f>_xlfn.XLOOKUP(E2627,missing_cities!$Q$2:$Q$56,missing_cities!$S$2:$S$56,"Not Found",0)</f>
        <v>Europe</v>
      </c>
      <c r="I2627" t="s">
        <v>1684</v>
      </c>
      <c r="J2627" s="15">
        <v>0.48</v>
      </c>
      <c r="K2627" s="1">
        <v>45862</v>
      </c>
      <c r="L2627" s="15" t="str">
        <f t="shared" ref="L2627:L2690" si="82">IF(ISNUMBER(SEARCH("-",K2627)),K2627,"9.00-21.00")</f>
        <v>9.00-21.00</v>
      </c>
      <c r="M2627" s="16">
        <f t="shared" ref="M2627:M2690" si="83">IF(ISNUMBER(SEARCH("-", L2627)), TEXT(RIGHT(L2627, LEN(L2627) - FIND("-", L2627)), "0.00") - TEXT(LEFT(L2627, FIND("-", L2627)-1), "0.00"), "")</f>
        <v>12</v>
      </c>
      <c r="N2627" s="15">
        <v>1.7</v>
      </c>
      <c r="O2627" s="15">
        <v>38</v>
      </c>
      <c r="P2627" t="s">
        <v>39</v>
      </c>
      <c r="Q2627">
        <v>22</v>
      </c>
      <c r="R2627" t="s">
        <v>21</v>
      </c>
      <c r="S2627">
        <v>2010</v>
      </c>
      <c r="T2627" t="s">
        <v>22</v>
      </c>
      <c r="U2627" s="15">
        <v>3.4</v>
      </c>
      <c r="V2627" s="15">
        <v>10</v>
      </c>
      <c r="W2627" t="s">
        <v>32</v>
      </c>
    </row>
    <row r="2628" spans="1:23">
      <c r="A2628" t="s">
        <v>2672</v>
      </c>
      <c r="B2628">
        <v>43.703845999999999</v>
      </c>
      <c r="C2628" s="15">
        <v>-79.495851999999999</v>
      </c>
      <c r="D2628" s="2" t="s">
        <v>7673</v>
      </c>
      <c r="E2628" s="14" t="s">
        <v>5050</v>
      </c>
      <c r="F2628" s="14" t="e" vm="1">
        <v>#VALUE!</v>
      </c>
      <c r="G2628" s="2" t="str">
        <f>_xlfn.XLOOKUP(E2628,missing_cities!$Q$2:$Q$56,missing_cities!$R$2:$R$56,"Not Found",0)</f>
        <v>Canada</v>
      </c>
      <c r="H2628" t="str">
        <f>_xlfn.XLOOKUP(E2628,missing_cities!$Q$2:$Q$56,missing_cities!$S$2:$S$56,"Not Found",0)</f>
        <v>North America</v>
      </c>
      <c r="I2628" t="s">
        <v>1684</v>
      </c>
      <c r="J2628" s="15">
        <v>0.12</v>
      </c>
      <c r="K2628" s="1">
        <v>45862</v>
      </c>
      <c r="L2628" s="15" t="str">
        <f t="shared" si="82"/>
        <v>9.00-21.00</v>
      </c>
      <c r="M2628" s="16">
        <f t="shared" si="83"/>
        <v>12</v>
      </c>
      <c r="N2628" s="15">
        <v>12.27</v>
      </c>
      <c r="O2628" s="15">
        <v>28</v>
      </c>
      <c r="P2628" t="s">
        <v>37</v>
      </c>
      <c r="Q2628">
        <v>50</v>
      </c>
      <c r="R2628" t="s">
        <v>48</v>
      </c>
      <c r="S2628">
        <v>2020</v>
      </c>
      <c r="T2628" t="s">
        <v>22</v>
      </c>
      <c r="U2628" s="15">
        <v>4.5999999999999996</v>
      </c>
      <c r="V2628" s="15">
        <v>6</v>
      </c>
      <c r="W2628" t="s">
        <v>23</v>
      </c>
    </row>
    <row r="2629" spans="1:23">
      <c r="A2629" t="s">
        <v>2673</v>
      </c>
      <c r="B2629">
        <v>-33.85145</v>
      </c>
      <c r="C2629" s="15">
        <v>151.303011</v>
      </c>
      <c r="D2629" s="2" t="s">
        <v>7674</v>
      </c>
      <c r="E2629" s="14" t="s">
        <v>5069</v>
      </c>
      <c r="F2629" s="14" t="e" vm="8">
        <v>#VALUE!</v>
      </c>
      <c r="G2629" s="2" t="str">
        <f>_xlfn.XLOOKUP(E2629,missing_cities!$Q$2:$Q$56,missing_cities!$R$2:$R$56,"Not Found",0)</f>
        <v>Australia</v>
      </c>
      <c r="H2629" t="str">
        <f>_xlfn.XLOOKUP(E2629,missing_cities!$Q$2:$Q$56,missing_cities!$S$2:$S$56,"Not Found",0)</f>
        <v>Australia</v>
      </c>
      <c r="I2629" t="s">
        <v>1684</v>
      </c>
      <c r="J2629" s="15">
        <v>0.45</v>
      </c>
      <c r="K2629" t="s">
        <v>34</v>
      </c>
      <c r="L2629" s="15" t="str">
        <f t="shared" si="82"/>
        <v>6:00-22:00</v>
      </c>
      <c r="M2629" s="16">
        <f t="shared" si="83"/>
        <v>0.67</v>
      </c>
      <c r="N2629" s="15">
        <v>3.95</v>
      </c>
      <c r="O2629" s="15">
        <v>63</v>
      </c>
      <c r="P2629" t="s">
        <v>39</v>
      </c>
      <c r="Q2629">
        <v>150</v>
      </c>
      <c r="R2629" t="s">
        <v>74</v>
      </c>
      <c r="S2629">
        <v>2018</v>
      </c>
      <c r="T2629" t="s">
        <v>31</v>
      </c>
      <c r="U2629" s="15">
        <v>4.2</v>
      </c>
      <c r="V2629" s="15">
        <v>4</v>
      </c>
      <c r="W2629" t="s">
        <v>32</v>
      </c>
    </row>
    <row r="2630" spans="1:23">
      <c r="A2630" t="s">
        <v>2674</v>
      </c>
      <c r="B2630">
        <v>24.142931000000001</v>
      </c>
      <c r="C2630" s="15">
        <v>-152.54045600000001</v>
      </c>
      <c r="D2630" s="2" t="s">
        <v>7675</v>
      </c>
      <c r="E2630" s="14" t="str">
        <f>_xlfn.XLOOKUP(C2630,missing_cities!B:B,missing_cities!C:C,"Not Found",0)</f>
        <v>Error</v>
      </c>
      <c r="F2630" s="14" t="s">
        <v>9987</v>
      </c>
      <c r="G2630" s="2" t="str">
        <f>_xlfn.XLOOKUP(E2630,missing_cities!$Q$2:$Q$56,missing_cities!$R$2:$R$56,"Not Found",0)</f>
        <v>Error</v>
      </c>
      <c r="H2630" t="str">
        <f>_xlfn.XLOOKUP(E2630,missing_cities!$Q$2:$Q$56,missing_cities!$S$2:$S$56,"Not Found",0)</f>
        <v>Error</v>
      </c>
      <c r="I2630" t="s">
        <v>1684</v>
      </c>
      <c r="J2630" s="15">
        <v>0.46</v>
      </c>
      <c r="K2630" t="s">
        <v>34</v>
      </c>
      <c r="L2630" s="15" t="str">
        <f t="shared" si="82"/>
        <v>6:00-22:00</v>
      </c>
      <c r="M2630" s="16">
        <f t="shared" si="83"/>
        <v>0.67</v>
      </c>
      <c r="N2630" s="15">
        <v>7.02</v>
      </c>
      <c r="O2630" s="15">
        <v>68</v>
      </c>
      <c r="P2630" t="s">
        <v>37</v>
      </c>
      <c r="Q2630">
        <v>50</v>
      </c>
      <c r="R2630" t="s">
        <v>37</v>
      </c>
      <c r="S2630">
        <v>2018</v>
      </c>
      <c r="T2630" t="s">
        <v>22</v>
      </c>
      <c r="U2630" s="15">
        <v>4.7</v>
      </c>
      <c r="V2630" s="15">
        <v>2</v>
      </c>
      <c r="W2630" t="s">
        <v>23</v>
      </c>
    </row>
    <row r="2631" spans="1:23">
      <c r="A2631" t="s">
        <v>2675</v>
      </c>
      <c r="B2631">
        <v>34.014062000000003</v>
      </c>
      <c r="C2631" s="15">
        <v>-118.35795899999999</v>
      </c>
      <c r="D2631" s="2" t="s">
        <v>7676</v>
      </c>
      <c r="E2631" s="14" t="s">
        <v>5111</v>
      </c>
      <c r="F2631" s="14" t="e" vm="5">
        <v>#VALUE!</v>
      </c>
      <c r="G2631" s="2" t="str">
        <f>_xlfn.XLOOKUP(E2631,missing_cities!$Q$2:$Q$56,missing_cities!$R$2:$R$56,"Not Found",0)</f>
        <v>United States</v>
      </c>
      <c r="H2631" t="str">
        <f>_xlfn.XLOOKUP(E2631,missing_cities!$Q$2:$Q$56,missing_cities!$S$2:$S$56,"Not Found",0)</f>
        <v>North America</v>
      </c>
      <c r="I2631" t="s">
        <v>1684</v>
      </c>
      <c r="J2631" s="15">
        <v>0.16</v>
      </c>
      <c r="K2631" t="s">
        <v>19</v>
      </c>
      <c r="L2631" s="15" t="str">
        <f t="shared" si="82"/>
        <v>9:00-18:00</v>
      </c>
      <c r="M2631" s="16">
        <f t="shared" si="83"/>
        <v>0.37</v>
      </c>
      <c r="N2631" s="15">
        <v>2.6</v>
      </c>
      <c r="O2631" s="15">
        <v>44</v>
      </c>
      <c r="P2631" t="s">
        <v>20</v>
      </c>
      <c r="Q2631">
        <v>50</v>
      </c>
      <c r="R2631" t="s">
        <v>40</v>
      </c>
      <c r="S2631">
        <v>2014</v>
      </c>
      <c r="T2631" t="s">
        <v>22</v>
      </c>
      <c r="U2631" s="15">
        <v>4.9000000000000004</v>
      </c>
      <c r="V2631" s="15">
        <v>4</v>
      </c>
      <c r="W2631" t="s">
        <v>27</v>
      </c>
    </row>
    <row r="2632" spans="1:23">
      <c r="A2632" t="s">
        <v>2676</v>
      </c>
      <c r="B2632">
        <v>55.704495999999999</v>
      </c>
      <c r="C2632" s="15">
        <v>37.694043000000001</v>
      </c>
      <c r="D2632" s="2" t="s">
        <v>7677</v>
      </c>
      <c r="E2632" s="14" t="s">
        <v>5052</v>
      </c>
      <c r="F2632" s="14" t="e" vm="2">
        <v>#VALUE!</v>
      </c>
      <c r="G2632" s="2" t="str">
        <f>_xlfn.XLOOKUP(E2632,missing_cities!$Q$2:$Q$56,missing_cities!$R$2:$R$56,"Not Found",0)</f>
        <v>Russia</v>
      </c>
      <c r="H2632" t="str">
        <f>_xlfn.XLOOKUP(E2632,missing_cities!$Q$2:$Q$56,missing_cities!$S$2:$S$56,"Not Found",0)</f>
        <v>Europe</v>
      </c>
      <c r="I2632" t="s">
        <v>1684</v>
      </c>
      <c r="J2632" s="15">
        <v>0.48</v>
      </c>
      <c r="K2632" t="s">
        <v>34</v>
      </c>
      <c r="L2632" s="15" t="str">
        <f t="shared" si="82"/>
        <v>6:00-22:00</v>
      </c>
      <c r="M2632" s="16">
        <f t="shared" si="83"/>
        <v>0.67</v>
      </c>
      <c r="N2632" s="15">
        <v>5.55</v>
      </c>
      <c r="O2632" s="15">
        <v>65</v>
      </c>
      <c r="P2632" t="s">
        <v>20</v>
      </c>
      <c r="Q2632">
        <v>350</v>
      </c>
      <c r="R2632" t="s">
        <v>42</v>
      </c>
      <c r="S2632">
        <v>2011</v>
      </c>
      <c r="T2632" t="s">
        <v>22</v>
      </c>
      <c r="U2632" s="15">
        <v>4.8</v>
      </c>
      <c r="V2632" s="15">
        <v>5</v>
      </c>
      <c r="W2632" t="s">
        <v>32</v>
      </c>
    </row>
    <row r="2633" spans="1:23">
      <c r="A2633" t="s">
        <v>2677</v>
      </c>
      <c r="B2633">
        <v>13.75625</v>
      </c>
      <c r="C2633" s="15">
        <v>100.505501</v>
      </c>
      <c r="D2633" s="2" t="s">
        <v>7678</v>
      </c>
      <c r="E2633" s="14" t="s">
        <v>5059</v>
      </c>
      <c r="F2633" s="14" t="e" vm="4">
        <v>#VALUE!</v>
      </c>
      <c r="G2633" s="2" t="str">
        <f>_xlfn.XLOOKUP(E2633,missing_cities!$Q$2:$Q$56,missing_cities!$R$2:$R$56,"Not Found",0)</f>
        <v>Thailand</v>
      </c>
      <c r="H2633" t="str">
        <f>_xlfn.XLOOKUP(E2633,missing_cities!$Q$2:$Q$56,missing_cities!$S$2:$S$56,"Not Found",0)</f>
        <v>Asia</v>
      </c>
      <c r="I2633" t="s">
        <v>1684</v>
      </c>
      <c r="J2633" s="15">
        <v>0.5</v>
      </c>
      <c r="K2633" s="1">
        <v>45862</v>
      </c>
      <c r="L2633" s="15" t="str">
        <f t="shared" si="82"/>
        <v>9.00-21.00</v>
      </c>
      <c r="M2633" s="16">
        <f t="shared" si="83"/>
        <v>12</v>
      </c>
      <c r="N2633" s="15">
        <v>1.51</v>
      </c>
      <c r="O2633" s="15">
        <v>50</v>
      </c>
      <c r="P2633" t="s">
        <v>25</v>
      </c>
      <c r="Q2633">
        <v>50</v>
      </c>
      <c r="R2633" t="s">
        <v>132</v>
      </c>
      <c r="S2633">
        <v>2014</v>
      </c>
      <c r="T2633" t="s">
        <v>22</v>
      </c>
      <c r="U2633" s="15">
        <v>3.8</v>
      </c>
      <c r="V2633" s="15">
        <v>7</v>
      </c>
      <c r="W2633" t="s">
        <v>27</v>
      </c>
    </row>
    <row r="2634" spans="1:23">
      <c r="A2634" t="s">
        <v>2678</v>
      </c>
      <c r="B2634">
        <v>43.783081000000003</v>
      </c>
      <c r="C2634" s="15">
        <v>-79.460419000000002</v>
      </c>
      <c r="D2634" s="2" t="s">
        <v>7679</v>
      </c>
      <c r="E2634" s="14" t="s">
        <v>5050</v>
      </c>
      <c r="F2634" s="14" t="e" vm="1">
        <v>#VALUE!</v>
      </c>
      <c r="G2634" s="2" t="str">
        <f>_xlfn.XLOOKUP(E2634,missing_cities!$Q$2:$Q$56,missing_cities!$R$2:$R$56,"Not Found",0)</f>
        <v>Canada</v>
      </c>
      <c r="H2634" t="str">
        <f>_xlfn.XLOOKUP(E2634,missing_cities!$Q$2:$Q$56,missing_cities!$S$2:$S$56,"Not Found",0)</f>
        <v>North America</v>
      </c>
      <c r="I2634" t="s">
        <v>1684</v>
      </c>
      <c r="J2634" s="15">
        <v>0.42</v>
      </c>
      <c r="K2634" s="1">
        <v>45862</v>
      </c>
      <c r="L2634" s="15" t="str">
        <f t="shared" si="82"/>
        <v>9.00-21.00</v>
      </c>
      <c r="M2634" s="16">
        <f t="shared" si="83"/>
        <v>12</v>
      </c>
      <c r="N2634" s="15">
        <v>4.1100000000000003</v>
      </c>
      <c r="O2634" s="15">
        <v>62</v>
      </c>
      <c r="P2634" t="s">
        <v>29</v>
      </c>
      <c r="Q2634">
        <v>150</v>
      </c>
      <c r="R2634" t="s">
        <v>42</v>
      </c>
      <c r="S2634">
        <v>2010</v>
      </c>
      <c r="T2634" t="s">
        <v>22</v>
      </c>
      <c r="U2634" s="15">
        <v>4.3</v>
      </c>
      <c r="V2634" s="15">
        <v>10</v>
      </c>
      <c r="W2634" t="s">
        <v>32</v>
      </c>
    </row>
    <row r="2635" spans="1:23">
      <c r="A2635" t="s">
        <v>2679</v>
      </c>
      <c r="B2635">
        <v>-25.151506000000001</v>
      </c>
      <c r="C2635" s="15">
        <v>-127.128006</v>
      </c>
      <c r="D2635" s="2" t="s">
        <v>7680</v>
      </c>
      <c r="E2635" s="14" t="str">
        <f>_xlfn.XLOOKUP(C2635,missing_cities!B:B,missing_cities!C:C,"Not Found",0)</f>
        <v>Error</v>
      </c>
      <c r="F2635" s="14" t="s">
        <v>9987</v>
      </c>
      <c r="G2635" s="2" t="str">
        <f>_xlfn.XLOOKUP(E2635,missing_cities!$Q$2:$Q$56,missing_cities!$R$2:$R$56,"Not Found",0)</f>
        <v>Error</v>
      </c>
      <c r="H2635" t="str">
        <f>_xlfn.XLOOKUP(E2635,missing_cities!$Q$2:$Q$56,missing_cities!$S$2:$S$56,"Not Found",0)</f>
        <v>Error</v>
      </c>
      <c r="I2635" t="s">
        <v>1684</v>
      </c>
      <c r="J2635" s="15">
        <v>0.37</v>
      </c>
      <c r="K2635" s="1">
        <v>45862</v>
      </c>
      <c r="L2635" s="15" t="str">
        <f t="shared" si="82"/>
        <v>9.00-21.00</v>
      </c>
      <c r="M2635" s="16">
        <f t="shared" si="83"/>
        <v>12</v>
      </c>
      <c r="N2635" s="15">
        <v>15.11</v>
      </c>
      <c r="O2635" s="15">
        <v>98</v>
      </c>
      <c r="P2635" t="s">
        <v>39</v>
      </c>
      <c r="Q2635">
        <v>50</v>
      </c>
      <c r="R2635" t="s">
        <v>48</v>
      </c>
      <c r="S2635">
        <v>2013</v>
      </c>
      <c r="T2635" t="s">
        <v>22</v>
      </c>
      <c r="U2635" s="15">
        <v>3.7</v>
      </c>
      <c r="V2635" s="15">
        <v>4</v>
      </c>
      <c r="W2635" t="s">
        <v>27</v>
      </c>
    </row>
    <row r="2636" spans="1:23">
      <c r="A2636" t="s">
        <v>2680</v>
      </c>
      <c r="B2636">
        <v>43.753658999999999</v>
      </c>
      <c r="C2636" s="15">
        <v>-79.488653999999997</v>
      </c>
      <c r="D2636" s="2" t="s">
        <v>7681</v>
      </c>
      <c r="E2636" s="14" t="s">
        <v>5050</v>
      </c>
      <c r="F2636" s="14" t="e" vm="1">
        <v>#VALUE!</v>
      </c>
      <c r="G2636" s="2" t="str">
        <f>_xlfn.XLOOKUP(E2636,missing_cities!$Q$2:$Q$56,missing_cities!$R$2:$R$56,"Not Found",0)</f>
        <v>Canada</v>
      </c>
      <c r="H2636" t="str">
        <f>_xlfn.XLOOKUP(E2636,missing_cities!$Q$2:$Q$56,missing_cities!$S$2:$S$56,"Not Found",0)</f>
        <v>North America</v>
      </c>
      <c r="I2636" t="s">
        <v>1684</v>
      </c>
      <c r="J2636" s="15">
        <v>0.22</v>
      </c>
      <c r="K2636" s="1">
        <v>45862</v>
      </c>
      <c r="L2636" s="15" t="str">
        <f t="shared" si="82"/>
        <v>9.00-21.00</v>
      </c>
      <c r="M2636" s="16">
        <f t="shared" si="83"/>
        <v>12</v>
      </c>
      <c r="N2636" s="15">
        <v>13.19</v>
      </c>
      <c r="O2636" s="15">
        <v>94</v>
      </c>
      <c r="P2636" t="s">
        <v>29</v>
      </c>
      <c r="Q2636">
        <v>150</v>
      </c>
      <c r="R2636" t="s">
        <v>44</v>
      </c>
      <c r="S2636">
        <v>2019</v>
      </c>
      <c r="T2636" t="s">
        <v>31</v>
      </c>
      <c r="U2636" s="15">
        <v>4.7</v>
      </c>
      <c r="V2636" s="15">
        <v>9</v>
      </c>
      <c r="W2636" t="s">
        <v>27</v>
      </c>
    </row>
    <row r="2637" spans="1:23">
      <c r="A2637" t="s">
        <v>2681</v>
      </c>
      <c r="B2637">
        <v>55.800184999999999</v>
      </c>
      <c r="C2637" s="15">
        <v>37.650016000000001</v>
      </c>
      <c r="D2637" s="2" t="s">
        <v>7682</v>
      </c>
      <c r="E2637" s="14" t="s">
        <v>5052</v>
      </c>
      <c r="F2637" s="14" t="e" vm="2">
        <v>#VALUE!</v>
      </c>
      <c r="G2637" s="2" t="str">
        <f>_xlfn.XLOOKUP(E2637,missing_cities!$Q$2:$Q$56,missing_cities!$R$2:$R$56,"Not Found",0)</f>
        <v>Russia</v>
      </c>
      <c r="H2637" t="str">
        <f>_xlfn.XLOOKUP(E2637,missing_cities!$Q$2:$Q$56,missing_cities!$S$2:$S$56,"Not Found",0)</f>
        <v>Europe</v>
      </c>
      <c r="I2637" t="s">
        <v>1684</v>
      </c>
      <c r="J2637" s="15">
        <v>0.22</v>
      </c>
      <c r="K2637" t="s">
        <v>19</v>
      </c>
      <c r="L2637" s="15" t="str">
        <f t="shared" si="82"/>
        <v>9:00-18:00</v>
      </c>
      <c r="M2637" s="16">
        <f t="shared" si="83"/>
        <v>0.37</v>
      </c>
      <c r="N2637" s="15">
        <v>11.8</v>
      </c>
      <c r="O2637" s="15">
        <v>87</v>
      </c>
      <c r="P2637" t="s">
        <v>29</v>
      </c>
      <c r="Q2637">
        <v>50</v>
      </c>
      <c r="R2637" t="s">
        <v>46</v>
      </c>
      <c r="S2637">
        <v>2017</v>
      </c>
      <c r="T2637" t="s">
        <v>22</v>
      </c>
      <c r="U2637" s="15">
        <v>3.8</v>
      </c>
      <c r="V2637" s="15">
        <v>8</v>
      </c>
      <c r="W2637" t="s">
        <v>32</v>
      </c>
    </row>
    <row r="2638" spans="1:23">
      <c r="A2638" t="s">
        <v>2682</v>
      </c>
      <c r="B2638">
        <v>13.891242</v>
      </c>
      <c r="C2638" s="15">
        <v>100.44532</v>
      </c>
      <c r="D2638" s="2" t="s">
        <v>7683</v>
      </c>
      <c r="E2638" s="14" t="s">
        <v>5059</v>
      </c>
      <c r="F2638" s="14" t="e" vm="4">
        <v>#VALUE!</v>
      </c>
      <c r="G2638" s="2" t="str">
        <f>_xlfn.XLOOKUP(E2638,missing_cities!$Q$2:$Q$56,missing_cities!$R$2:$R$56,"Not Found",0)</f>
        <v>Thailand</v>
      </c>
      <c r="H2638" t="str">
        <f>_xlfn.XLOOKUP(E2638,missing_cities!$Q$2:$Q$56,missing_cities!$S$2:$S$56,"Not Found",0)</f>
        <v>Asia</v>
      </c>
      <c r="I2638" t="s">
        <v>1684</v>
      </c>
      <c r="J2638" s="15">
        <v>0.17</v>
      </c>
      <c r="K2638" t="s">
        <v>34</v>
      </c>
      <c r="L2638" s="15" t="str">
        <f t="shared" si="82"/>
        <v>6:00-22:00</v>
      </c>
      <c r="M2638" s="16">
        <f t="shared" si="83"/>
        <v>0.67</v>
      </c>
      <c r="N2638" s="15">
        <v>0.77</v>
      </c>
      <c r="O2638" s="15">
        <v>79</v>
      </c>
      <c r="P2638" t="s">
        <v>29</v>
      </c>
      <c r="Q2638">
        <v>350</v>
      </c>
      <c r="R2638" t="s">
        <v>48</v>
      </c>
      <c r="S2638">
        <v>2018</v>
      </c>
      <c r="T2638" t="s">
        <v>31</v>
      </c>
      <c r="U2638" s="15">
        <v>4.4000000000000004</v>
      </c>
      <c r="V2638" s="15">
        <v>6</v>
      </c>
      <c r="W2638" t="s">
        <v>32</v>
      </c>
    </row>
    <row r="2639" spans="1:23">
      <c r="A2639" t="s">
        <v>2683</v>
      </c>
      <c r="B2639">
        <v>-32.738014</v>
      </c>
      <c r="C2639" s="15">
        <v>30.094633000000002</v>
      </c>
      <c r="D2639" s="2" t="s">
        <v>7684</v>
      </c>
      <c r="E2639" s="14" t="str">
        <f>_xlfn.XLOOKUP(C2639,missing_cities!B:B,missing_cities!C:C,"Not Found",0)</f>
        <v>Error</v>
      </c>
      <c r="F2639" s="14" t="s">
        <v>9987</v>
      </c>
      <c r="G2639" s="2" t="str">
        <f>_xlfn.XLOOKUP(E2639,missing_cities!$Q$2:$Q$56,missing_cities!$R$2:$R$56,"Not Found",0)</f>
        <v>Error</v>
      </c>
      <c r="H2639" t="str">
        <f>_xlfn.XLOOKUP(E2639,missing_cities!$Q$2:$Q$56,missing_cities!$S$2:$S$56,"Not Found",0)</f>
        <v>Error</v>
      </c>
      <c r="I2639" t="s">
        <v>1684</v>
      </c>
      <c r="J2639" s="15">
        <v>0.43</v>
      </c>
      <c r="K2639" t="s">
        <v>34</v>
      </c>
      <c r="L2639" s="15" t="str">
        <f t="shared" si="82"/>
        <v>6:00-22:00</v>
      </c>
      <c r="M2639" s="16">
        <f t="shared" si="83"/>
        <v>0.67</v>
      </c>
      <c r="N2639" s="15">
        <v>19.309999999999999</v>
      </c>
      <c r="O2639" s="15">
        <v>45</v>
      </c>
      <c r="P2639" t="s">
        <v>20</v>
      </c>
      <c r="Q2639">
        <v>150</v>
      </c>
      <c r="R2639" t="s">
        <v>21</v>
      </c>
      <c r="S2639">
        <v>2019</v>
      </c>
      <c r="T2639" t="s">
        <v>22</v>
      </c>
      <c r="U2639" s="15">
        <v>3.2</v>
      </c>
      <c r="V2639" s="15">
        <v>2</v>
      </c>
      <c r="W2639" t="s">
        <v>32</v>
      </c>
    </row>
    <row r="2640" spans="1:23">
      <c r="A2640" t="s">
        <v>2684</v>
      </c>
      <c r="B2640">
        <v>-23.651575000000001</v>
      </c>
      <c r="C2640" s="15">
        <v>-46.553116000000003</v>
      </c>
      <c r="D2640" s="2" t="s">
        <v>7685</v>
      </c>
      <c r="E2640" s="14" t="s">
        <v>5067</v>
      </c>
      <c r="F2640" s="14" t="e" vm="7">
        <v>#VALUE!</v>
      </c>
      <c r="G2640" s="2" t="str">
        <f>_xlfn.XLOOKUP(E2640,missing_cities!$Q$2:$Q$56,missing_cities!$R$2:$R$56,"Not Found",0)</f>
        <v>Brazil</v>
      </c>
      <c r="H2640" t="str">
        <f>_xlfn.XLOOKUP(E2640,missing_cities!$Q$2:$Q$56,missing_cities!$S$2:$S$56,"Not Found",0)</f>
        <v>South America</v>
      </c>
      <c r="I2640" t="s">
        <v>1684</v>
      </c>
      <c r="J2640" s="15">
        <v>0.17</v>
      </c>
      <c r="K2640" t="s">
        <v>34</v>
      </c>
      <c r="L2640" s="15" t="str">
        <f t="shared" si="82"/>
        <v>6:00-22:00</v>
      </c>
      <c r="M2640" s="16">
        <f t="shared" si="83"/>
        <v>0.67</v>
      </c>
      <c r="N2640" s="15">
        <v>2</v>
      </c>
      <c r="O2640" s="15">
        <v>34</v>
      </c>
      <c r="P2640" t="s">
        <v>29</v>
      </c>
      <c r="Q2640">
        <v>350</v>
      </c>
      <c r="R2640" t="s">
        <v>21</v>
      </c>
      <c r="S2640">
        <v>2020</v>
      </c>
      <c r="T2640" t="s">
        <v>31</v>
      </c>
      <c r="U2640" s="15">
        <v>3.6</v>
      </c>
      <c r="V2640" s="15">
        <v>4</v>
      </c>
      <c r="W2640" t="s">
        <v>23</v>
      </c>
    </row>
    <row r="2641" spans="1:23">
      <c r="A2641" t="s">
        <v>2685</v>
      </c>
      <c r="B2641">
        <v>37.706907999999999</v>
      </c>
      <c r="C2641" s="15">
        <v>-122.39067300000001</v>
      </c>
      <c r="D2641" s="2" t="s">
        <v>7686</v>
      </c>
      <c r="E2641" s="14" t="s">
        <v>5061</v>
      </c>
      <c r="F2641" s="14" t="e" vm="5">
        <v>#VALUE!</v>
      </c>
      <c r="G2641" s="2" t="str">
        <f>_xlfn.XLOOKUP(E2641,missing_cities!$Q$2:$Q$56,missing_cities!$R$2:$R$56,"Not Found",0)</f>
        <v>United States</v>
      </c>
      <c r="H2641" t="str">
        <f>_xlfn.XLOOKUP(E2641,missing_cities!$Q$2:$Q$56,missing_cities!$S$2:$S$56,"Not Found",0)</f>
        <v>North America</v>
      </c>
      <c r="I2641" t="s">
        <v>1684</v>
      </c>
      <c r="J2641" s="15">
        <v>0.47</v>
      </c>
      <c r="K2641" s="1">
        <v>45862</v>
      </c>
      <c r="L2641" s="15" t="str">
        <f t="shared" si="82"/>
        <v>9.00-21.00</v>
      </c>
      <c r="M2641" s="16">
        <f t="shared" si="83"/>
        <v>12</v>
      </c>
      <c r="N2641" s="15">
        <v>18.05</v>
      </c>
      <c r="O2641" s="15">
        <v>14</v>
      </c>
      <c r="P2641" t="s">
        <v>39</v>
      </c>
      <c r="Q2641">
        <v>50</v>
      </c>
      <c r="R2641" t="s">
        <v>132</v>
      </c>
      <c r="S2641">
        <v>2021</v>
      </c>
      <c r="T2641" t="s">
        <v>22</v>
      </c>
      <c r="U2641" s="15">
        <v>3.4</v>
      </c>
      <c r="V2641" s="15">
        <v>8</v>
      </c>
      <c r="W2641" t="s">
        <v>27</v>
      </c>
    </row>
    <row r="2642" spans="1:23">
      <c r="A2642" t="s">
        <v>2686</v>
      </c>
      <c r="B2642">
        <v>19.027996999999999</v>
      </c>
      <c r="C2642" s="15">
        <v>72.873617999999993</v>
      </c>
      <c r="D2642" s="2" t="s">
        <v>7687</v>
      </c>
      <c r="E2642" s="14" t="s">
        <v>5079</v>
      </c>
      <c r="F2642" s="14" t="e" vm="11">
        <v>#VALUE!</v>
      </c>
      <c r="G2642" s="2" t="str">
        <f>_xlfn.XLOOKUP(E2642,missing_cities!$Q$2:$Q$56,missing_cities!$R$2:$R$56,"Not Found",0)</f>
        <v>India</v>
      </c>
      <c r="H2642" t="str">
        <f>_xlfn.XLOOKUP(E2642,missing_cities!$Q$2:$Q$56,missing_cities!$S$2:$S$56,"Not Found",0)</f>
        <v>Asia</v>
      </c>
      <c r="I2642" t="s">
        <v>1684</v>
      </c>
      <c r="J2642" s="15">
        <v>0.26</v>
      </c>
      <c r="K2642" t="s">
        <v>34</v>
      </c>
      <c r="L2642" s="15" t="str">
        <f t="shared" si="82"/>
        <v>6:00-22:00</v>
      </c>
      <c r="M2642" s="16">
        <f t="shared" si="83"/>
        <v>0.67</v>
      </c>
      <c r="N2642" s="15">
        <v>8.3000000000000007</v>
      </c>
      <c r="O2642" s="15">
        <v>55</v>
      </c>
      <c r="P2642" t="s">
        <v>39</v>
      </c>
      <c r="Q2642">
        <v>150</v>
      </c>
      <c r="R2642" t="s">
        <v>21</v>
      </c>
      <c r="S2642">
        <v>2014</v>
      </c>
      <c r="T2642" t="s">
        <v>31</v>
      </c>
      <c r="U2642" s="15">
        <v>4.5</v>
      </c>
      <c r="V2642" s="15">
        <v>3</v>
      </c>
      <c r="W2642" t="s">
        <v>32</v>
      </c>
    </row>
    <row r="2643" spans="1:23">
      <c r="A2643" t="s">
        <v>2687</v>
      </c>
      <c r="B2643">
        <v>13.799726</v>
      </c>
      <c r="C2643" s="15">
        <v>100.40957899999999</v>
      </c>
      <c r="D2643" s="2" t="s">
        <v>7688</v>
      </c>
      <c r="E2643" s="14" t="s">
        <v>5059</v>
      </c>
      <c r="F2643" s="14" t="e" vm="4">
        <v>#VALUE!</v>
      </c>
      <c r="G2643" s="2" t="str">
        <f>_xlfn.XLOOKUP(E2643,missing_cities!$Q$2:$Q$56,missing_cities!$R$2:$R$56,"Not Found",0)</f>
        <v>Thailand</v>
      </c>
      <c r="H2643" t="str">
        <f>_xlfn.XLOOKUP(E2643,missing_cities!$Q$2:$Q$56,missing_cities!$S$2:$S$56,"Not Found",0)</f>
        <v>Asia</v>
      </c>
      <c r="I2643" t="s">
        <v>1684</v>
      </c>
      <c r="J2643" s="15">
        <v>0.2</v>
      </c>
      <c r="K2643" t="s">
        <v>19</v>
      </c>
      <c r="L2643" s="15" t="str">
        <f t="shared" si="82"/>
        <v>9:00-18:00</v>
      </c>
      <c r="M2643" s="16">
        <f t="shared" si="83"/>
        <v>0.37</v>
      </c>
      <c r="N2643" s="15">
        <v>9.35</v>
      </c>
      <c r="O2643" s="15">
        <v>28</v>
      </c>
      <c r="P2643" t="s">
        <v>39</v>
      </c>
      <c r="Q2643">
        <v>150</v>
      </c>
      <c r="R2643" t="s">
        <v>46</v>
      </c>
      <c r="S2643">
        <v>2017</v>
      </c>
      <c r="T2643" t="s">
        <v>31</v>
      </c>
      <c r="U2643" s="15">
        <v>3.5</v>
      </c>
      <c r="V2643" s="15">
        <v>5</v>
      </c>
      <c r="W2643" t="s">
        <v>32</v>
      </c>
    </row>
    <row r="2644" spans="1:23">
      <c r="A2644" t="s">
        <v>2688</v>
      </c>
      <c r="B2644">
        <v>37.666958999999999</v>
      </c>
      <c r="C2644" s="15">
        <v>127.05325999999999</v>
      </c>
      <c r="D2644" s="2" t="s">
        <v>7689</v>
      </c>
      <c r="E2644" s="14" t="s">
        <v>5063</v>
      </c>
      <c r="F2644" s="14" t="e" vm="6">
        <v>#VALUE!</v>
      </c>
      <c r="G2644" s="2" t="str">
        <f>_xlfn.XLOOKUP(E2644,missing_cities!$Q$2:$Q$56,missing_cities!$R$2:$R$56,"Not Found",0)</f>
        <v>South Korea</v>
      </c>
      <c r="H2644" t="str">
        <f>_xlfn.XLOOKUP(E2644,missing_cities!$Q$2:$Q$56,missing_cities!$S$2:$S$56,"Not Found",0)</f>
        <v>Asia</v>
      </c>
      <c r="I2644" t="s">
        <v>1684</v>
      </c>
      <c r="J2644" s="15">
        <v>0.27</v>
      </c>
      <c r="K2644" s="1">
        <v>45862</v>
      </c>
      <c r="L2644" s="15" t="str">
        <f t="shared" si="82"/>
        <v>9.00-21.00</v>
      </c>
      <c r="M2644" s="16">
        <f t="shared" si="83"/>
        <v>12</v>
      </c>
      <c r="N2644" s="15">
        <v>14.59</v>
      </c>
      <c r="O2644" s="15">
        <v>50</v>
      </c>
      <c r="P2644" t="s">
        <v>25</v>
      </c>
      <c r="Q2644">
        <v>50</v>
      </c>
      <c r="R2644" t="s">
        <v>74</v>
      </c>
      <c r="S2644">
        <v>2015</v>
      </c>
      <c r="T2644" t="s">
        <v>22</v>
      </c>
      <c r="U2644" s="15">
        <v>4.3</v>
      </c>
      <c r="V2644" s="15">
        <v>5</v>
      </c>
      <c r="W2644" t="s">
        <v>27</v>
      </c>
    </row>
    <row r="2645" spans="1:23">
      <c r="A2645" t="s">
        <v>2689</v>
      </c>
      <c r="B2645">
        <v>34.129832</v>
      </c>
      <c r="C2645" s="15">
        <v>-118.354167</v>
      </c>
      <c r="D2645" s="2" t="s">
        <v>7690</v>
      </c>
      <c r="E2645" s="14" t="s">
        <v>5111</v>
      </c>
      <c r="F2645" s="14" t="e" vm="5">
        <v>#VALUE!</v>
      </c>
      <c r="G2645" s="2" t="str">
        <f>_xlfn.XLOOKUP(E2645,missing_cities!$Q$2:$Q$56,missing_cities!$R$2:$R$56,"Not Found",0)</f>
        <v>United States</v>
      </c>
      <c r="H2645" t="str">
        <f>_xlfn.XLOOKUP(E2645,missing_cities!$Q$2:$Q$56,missing_cities!$S$2:$S$56,"Not Found",0)</f>
        <v>North America</v>
      </c>
      <c r="I2645" t="s">
        <v>1684</v>
      </c>
      <c r="J2645" s="15">
        <v>0.28999999999999998</v>
      </c>
      <c r="K2645" t="s">
        <v>19</v>
      </c>
      <c r="L2645" s="15" t="str">
        <f t="shared" si="82"/>
        <v>9:00-18:00</v>
      </c>
      <c r="M2645" s="16">
        <f t="shared" si="83"/>
        <v>0.37</v>
      </c>
      <c r="N2645" s="15">
        <v>15.75</v>
      </c>
      <c r="O2645" s="15">
        <v>37</v>
      </c>
      <c r="P2645" t="s">
        <v>37</v>
      </c>
      <c r="Q2645">
        <v>50</v>
      </c>
      <c r="R2645" t="s">
        <v>132</v>
      </c>
      <c r="S2645">
        <v>2023</v>
      </c>
      <c r="T2645" t="s">
        <v>31</v>
      </c>
      <c r="U2645" s="15">
        <v>3.9</v>
      </c>
      <c r="V2645" s="15">
        <v>9</v>
      </c>
      <c r="W2645" t="s">
        <v>27</v>
      </c>
    </row>
    <row r="2646" spans="1:23">
      <c r="A2646" t="s">
        <v>2690</v>
      </c>
      <c r="B2646">
        <v>37.845919000000002</v>
      </c>
      <c r="C2646" s="15">
        <v>-122.39036299999999</v>
      </c>
      <c r="D2646" s="2" t="s">
        <v>7691</v>
      </c>
      <c r="E2646" s="14" t="s">
        <v>5061</v>
      </c>
      <c r="F2646" s="14" t="e" vm="5">
        <v>#VALUE!</v>
      </c>
      <c r="G2646" s="2" t="str">
        <f>_xlfn.XLOOKUP(E2646,missing_cities!$Q$2:$Q$56,missing_cities!$R$2:$R$56,"Not Found",0)</f>
        <v>United States</v>
      </c>
      <c r="H2646" t="str">
        <f>_xlfn.XLOOKUP(E2646,missing_cities!$Q$2:$Q$56,missing_cities!$S$2:$S$56,"Not Found",0)</f>
        <v>North America</v>
      </c>
      <c r="I2646" t="s">
        <v>1684</v>
      </c>
      <c r="J2646" s="15">
        <v>0.35</v>
      </c>
      <c r="K2646" s="1">
        <v>45862</v>
      </c>
      <c r="L2646" s="15" t="str">
        <f t="shared" si="82"/>
        <v>9.00-21.00</v>
      </c>
      <c r="M2646" s="16">
        <f t="shared" si="83"/>
        <v>12</v>
      </c>
      <c r="N2646" s="15">
        <v>8.3699999999999992</v>
      </c>
      <c r="O2646" s="15">
        <v>59</v>
      </c>
      <c r="P2646" t="s">
        <v>29</v>
      </c>
      <c r="Q2646">
        <v>350</v>
      </c>
      <c r="R2646" t="s">
        <v>48</v>
      </c>
      <c r="S2646">
        <v>2021</v>
      </c>
      <c r="T2646" t="s">
        <v>22</v>
      </c>
      <c r="U2646" s="15">
        <v>4.3</v>
      </c>
      <c r="V2646" s="15">
        <v>8</v>
      </c>
      <c r="W2646" t="s">
        <v>27</v>
      </c>
    </row>
    <row r="2647" spans="1:23">
      <c r="A2647" t="s">
        <v>2691</v>
      </c>
      <c r="B2647">
        <v>19.000523999999999</v>
      </c>
      <c r="C2647" s="15">
        <v>72.871898000000002</v>
      </c>
      <c r="D2647" s="2" t="s">
        <v>7692</v>
      </c>
      <c r="E2647" s="14" t="s">
        <v>5079</v>
      </c>
      <c r="F2647" s="14" t="e" vm="11">
        <v>#VALUE!</v>
      </c>
      <c r="G2647" s="2" t="str">
        <f>_xlfn.XLOOKUP(E2647,missing_cities!$Q$2:$Q$56,missing_cities!$R$2:$R$56,"Not Found",0)</f>
        <v>India</v>
      </c>
      <c r="H2647" t="str">
        <f>_xlfn.XLOOKUP(E2647,missing_cities!$Q$2:$Q$56,missing_cities!$S$2:$S$56,"Not Found",0)</f>
        <v>Asia</v>
      </c>
      <c r="I2647" t="s">
        <v>1684</v>
      </c>
      <c r="J2647" s="15">
        <v>0.39</v>
      </c>
      <c r="K2647" t="s">
        <v>19</v>
      </c>
      <c r="L2647" s="15" t="str">
        <f t="shared" si="82"/>
        <v>9:00-18:00</v>
      </c>
      <c r="M2647" s="16">
        <f t="shared" si="83"/>
        <v>0.37</v>
      </c>
      <c r="N2647" s="15">
        <v>8.92</v>
      </c>
      <c r="O2647" s="15">
        <v>98</v>
      </c>
      <c r="P2647" t="s">
        <v>20</v>
      </c>
      <c r="Q2647">
        <v>150</v>
      </c>
      <c r="R2647" t="s">
        <v>26</v>
      </c>
      <c r="S2647">
        <v>2022</v>
      </c>
      <c r="T2647" t="s">
        <v>22</v>
      </c>
      <c r="U2647" s="15">
        <v>3.3</v>
      </c>
      <c r="V2647" s="15">
        <v>1</v>
      </c>
      <c r="W2647" t="s">
        <v>23</v>
      </c>
    </row>
    <row r="2648" spans="1:23">
      <c r="A2648" t="s">
        <v>2692</v>
      </c>
      <c r="B2648">
        <v>-23.606598000000002</v>
      </c>
      <c r="C2648" s="15">
        <v>-46.595036</v>
      </c>
      <c r="D2648" s="2" t="s">
        <v>7693</v>
      </c>
      <c r="E2648" s="14" t="s">
        <v>5067</v>
      </c>
      <c r="F2648" s="14" t="e" vm="7">
        <v>#VALUE!</v>
      </c>
      <c r="G2648" s="2" t="str">
        <f>_xlfn.XLOOKUP(E2648,missing_cities!$Q$2:$Q$56,missing_cities!$R$2:$R$56,"Not Found",0)</f>
        <v>Brazil</v>
      </c>
      <c r="H2648" t="str">
        <f>_xlfn.XLOOKUP(E2648,missing_cities!$Q$2:$Q$56,missing_cities!$S$2:$S$56,"Not Found",0)</f>
        <v>South America</v>
      </c>
      <c r="I2648" t="s">
        <v>1684</v>
      </c>
      <c r="J2648" s="15">
        <v>0.44</v>
      </c>
      <c r="K2648" s="1">
        <v>45862</v>
      </c>
      <c r="L2648" s="15" t="str">
        <f t="shared" si="82"/>
        <v>9.00-21.00</v>
      </c>
      <c r="M2648" s="16">
        <f t="shared" si="83"/>
        <v>12</v>
      </c>
      <c r="N2648" s="15">
        <v>5.01</v>
      </c>
      <c r="O2648" s="15">
        <v>45</v>
      </c>
      <c r="P2648" t="s">
        <v>39</v>
      </c>
      <c r="Q2648">
        <v>22</v>
      </c>
      <c r="R2648" t="s">
        <v>42</v>
      </c>
      <c r="S2648">
        <v>2012</v>
      </c>
      <c r="T2648" t="s">
        <v>22</v>
      </c>
      <c r="U2648" s="15">
        <v>3.3</v>
      </c>
      <c r="V2648" s="15">
        <v>7</v>
      </c>
      <c r="W2648" t="s">
        <v>27</v>
      </c>
    </row>
    <row r="2649" spans="1:23">
      <c r="A2649" t="s">
        <v>2693</v>
      </c>
      <c r="B2649">
        <v>39.881782999999999</v>
      </c>
      <c r="C2649" s="15">
        <v>116.31411300000001</v>
      </c>
      <c r="D2649" s="2" t="s">
        <v>7694</v>
      </c>
      <c r="E2649" s="14" t="s">
        <v>5071</v>
      </c>
      <c r="F2649" s="14" t="e" vm="9">
        <v>#VALUE!</v>
      </c>
      <c r="G2649" s="2" t="str">
        <f>_xlfn.XLOOKUP(E2649,missing_cities!$Q$2:$Q$56,missing_cities!$R$2:$R$56,"Not Found",0)</f>
        <v>China</v>
      </c>
      <c r="H2649" t="str">
        <f>_xlfn.XLOOKUP(E2649,missing_cities!$Q$2:$Q$56,missing_cities!$S$2:$S$56,"Not Found",0)</f>
        <v>Asia</v>
      </c>
      <c r="I2649" t="s">
        <v>1684</v>
      </c>
      <c r="J2649" s="15">
        <v>0.44</v>
      </c>
      <c r="K2649" t="s">
        <v>34</v>
      </c>
      <c r="L2649" s="15" t="str">
        <f t="shared" si="82"/>
        <v>6:00-22:00</v>
      </c>
      <c r="M2649" s="16">
        <f t="shared" si="83"/>
        <v>0.67</v>
      </c>
      <c r="N2649" s="15">
        <v>9.9600000000000009</v>
      </c>
      <c r="O2649" s="15">
        <v>23</v>
      </c>
      <c r="P2649" t="s">
        <v>37</v>
      </c>
      <c r="Q2649">
        <v>50</v>
      </c>
      <c r="R2649" t="s">
        <v>21</v>
      </c>
      <c r="S2649">
        <v>2015</v>
      </c>
      <c r="T2649" t="s">
        <v>31</v>
      </c>
      <c r="U2649" s="15">
        <v>3.6</v>
      </c>
      <c r="V2649" s="15">
        <v>4</v>
      </c>
      <c r="W2649" t="s">
        <v>32</v>
      </c>
    </row>
    <row r="2650" spans="1:23">
      <c r="A2650" t="s">
        <v>2694</v>
      </c>
      <c r="B2650">
        <v>39.822342999999996</v>
      </c>
      <c r="C2650" s="15">
        <v>116.201813</v>
      </c>
      <c r="D2650" s="2" t="s">
        <v>7695</v>
      </c>
      <c r="E2650" s="14" t="s">
        <v>5071</v>
      </c>
      <c r="F2650" s="14" t="e" vm="9">
        <v>#VALUE!</v>
      </c>
      <c r="G2650" s="2" t="str">
        <f>_xlfn.XLOOKUP(E2650,missing_cities!$Q$2:$Q$56,missing_cities!$R$2:$R$56,"Not Found",0)</f>
        <v>China</v>
      </c>
      <c r="H2650" t="str">
        <f>_xlfn.XLOOKUP(E2650,missing_cities!$Q$2:$Q$56,missing_cities!$S$2:$S$56,"Not Found",0)</f>
        <v>Asia</v>
      </c>
      <c r="I2650" t="s">
        <v>1684</v>
      </c>
      <c r="J2650" s="15">
        <v>0.38</v>
      </c>
      <c r="K2650" t="s">
        <v>34</v>
      </c>
      <c r="L2650" s="15" t="str">
        <f t="shared" si="82"/>
        <v>6:00-22:00</v>
      </c>
      <c r="M2650" s="16">
        <f t="shared" si="83"/>
        <v>0.67</v>
      </c>
      <c r="N2650" s="15">
        <v>3.56</v>
      </c>
      <c r="O2650" s="15">
        <v>95</v>
      </c>
      <c r="P2650" t="s">
        <v>29</v>
      </c>
      <c r="Q2650">
        <v>150</v>
      </c>
      <c r="R2650" t="s">
        <v>46</v>
      </c>
      <c r="S2650">
        <v>2020</v>
      </c>
      <c r="T2650" t="s">
        <v>22</v>
      </c>
      <c r="U2650" s="15">
        <v>3.9</v>
      </c>
      <c r="V2650" s="15">
        <v>8</v>
      </c>
      <c r="W2650" t="s">
        <v>32</v>
      </c>
    </row>
    <row r="2651" spans="1:23">
      <c r="A2651" t="s">
        <v>2695</v>
      </c>
      <c r="B2651">
        <v>19.592400000000001</v>
      </c>
      <c r="C2651" s="15">
        <v>-99.199261000000007</v>
      </c>
      <c r="D2651" s="2" t="s">
        <v>7696</v>
      </c>
      <c r="E2651" s="14" t="s">
        <v>5119</v>
      </c>
      <c r="F2651" s="14" t="e" vm="13">
        <v>#VALUE!</v>
      </c>
      <c r="G2651" s="2" t="str">
        <f>_xlfn.XLOOKUP(E2651,missing_cities!$Q$2:$Q$56,missing_cities!$R$2:$R$56,"Not Found",0)</f>
        <v>Mexico</v>
      </c>
      <c r="H2651" t="str">
        <f>_xlfn.XLOOKUP(E2651,missing_cities!$Q$2:$Q$56,missing_cities!$S$2:$S$56,"Not Found",0)</f>
        <v>North America</v>
      </c>
      <c r="I2651" t="s">
        <v>1684</v>
      </c>
      <c r="J2651" s="15">
        <v>0.15</v>
      </c>
      <c r="K2651" t="s">
        <v>34</v>
      </c>
      <c r="L2651" s="15" t="str">
        <f t="shared" si="82"/>
        <v>6:00-22:00</v>
      </c>
      <c r="M2651" s="16">
        <f t="shared" si="83"/>
        <v>0.67</v>
      </c>
      <c r="N2651" s="15">
        <v>5.13</v>
      </c>
      <c r="O2651" s="15">
        <v>40</v>
      </c>
      <c r="P2651" t="s">
        <v>29</v>
      </c>
      <c r="Q2651">
        <v>50</v>
      </c>
      <c r="R2651" t="s">
        <v>21</v>
      </c>
      <c r="S2651">
        <v>2014</v>
      </c>
      <c r="T2651" t="s">
        <v>31</v>
      </c>
      <c r="U2651" s="15">
        <v>4.5999999999999996</v>
      </c>
      <c r="V2651" s="15">
        <v>3</v>
      </c>
      <c r="W2651" t="s">
        <v>32</v>
      </c>
    </row>
    <row r="2652" spans="1:23">
      <c r="A2652" t="s">
        <v>2696</v>
      </c>
      <c r="B2652">
        <v>39.936149</v>
      </c>
      <c r="C2652" s="15">
        <v>116.426654</v>
      </c>
      <c r="D2652" s="2" t="s">
        <v>7697</v>
      </c>
      <c r="E2652" s="14" t="s">
        <v>5071</v>
      </c>
      <c r="F2652" s="14" t="e" vm="9">
        <v>#VALUE!</v>
      </c>
      <c r="G2652" s="2" t="str">
        <f>_xlfn.XLOOKUP(E2652,missing_cities!$Q$2:$Q$56,missing_cities!$R$2:$R$56,"Not Found",0)</f>
        <v>China</v>
      </c>
      <c r="H2652" t="str">
        <f>_xlfn.XLOOKUP(E2652,missing_cities!$Q$2:$Q$56,missing_cities!$S$2:$S$56,"Not Found",0)</f>
        <v>Asia</v>
      </c>
      <c r="I2652" t="s">
        <v>1684</v>
      </c>
      <c r="J2652" s="15">
        <v>0.12</v>
      </c>
      <c r="K2652" t="s">
        <v>19</v>
      </c>
      <c r="L2652" s="15" t="str">
        <f t="shared" si="82"/>
        <v>9:00-18:00</v>
      </c>
      <c r="M2652" s="16">
        <f t="shared" si="83"/>
        <v>0.37</v>
      </c>
      <c r="N2652" s="15">
        <v>13.9</v>
      </c>
      <c r="O2652" s="15">
        <v>100</v>
      </c>
      <c r="P2652" t="s">
        <v>39</v>
      </c>
      <c r="Q2652">
        <v>350</v>
      </c>
      <c r="R2652" t="s">
        <v>97</v>
      </c>
      <c r="S2652">
        <v>2022</v>
      </c>
      <c r="T2652" t="s">
        <v>31</v>
      </c>
      <c r="U2652" s="15">
        <v>4.0999999999999996</v>
      </c>
      <c r="V2652" s="15">
        <v>8</v>
      </c>
      <c r="W2652" t="s">
        <v>32</v>
      </c>
    </row>
    <row r="2653" spans="1:23">
      <c r="A2653" t="s">
        <v>2697</v>
      </c>
      <c r="B2653">
        <v>34.053517999999997</v>
      </c>
      <c r="C2653" s="15">
        <v>-118.27882700000001</v>
      </c>
      <c r="D2653" s="2" t="s">
        <v>7698</v>
      </c>
      <c r="E2653" s="14" t="s">
        <v>5111</v>
      </c>
      <c r="F2653" s="14" t="e" vm="5">
        <v>#VALUE!</v>
      </c>
      <c r="G2653" s="2" t="str">
        <f>_xlfn.XLOOKUP(E2653,missing_cities!$Q$2:$Q$56,missing_cities!$R$2:$R$56,"Not Found",0)</f>
        <v>United States</v>
      </c>
      <c r="H2653" t="str">
        <f>_xlfn.XLOOKUP(E2653,missing_cities!$Q$2:$Q$56,missing_cities!$S$2:$S$56,"Not Found",0)</f>
        <v>North America</v>
      </c>
      <c r="I2653" t="s">
        <v>1684</v>
      </c>
      <c r="J2653" s="15">
        <v>0.44</v>
      </c>
      <c r="K2653" t="s">
        <v>34</v>
      </c>
      <c r="L2653" s="15" t="str">
        <f t="shared" si="82"/>
        <v>6:00-22:00</v>
      </c>
      <c r="M2653" s="16">
        <f t="shared" si="83"/>
        <v>0.67</v>
      </c>
      <c r="N2653" s="15">
        <v>6.38</v>
      </c>
      <c r="O2653" s="15">
        <v>65</v>
      </c>
      <c r="P2653" t="s">
        <v>37</v>
      </c>
      <c r="Q2653">
        <v>150</v>
      </c>
      <c r="R2653" t="s">
        <v>97</v>
      </c>
      <c r="S2653">
        <v>2015</v>
      </c>
      <c r="T2653" t="s">
        <v>31</v>
      </c>
      <c r="U2653" s="15">
        <v>4.8</v>
      </c>
      <c r="V2653" s="15">
        <v>3</v>
      </c>
      <c r="W2653" t="s">
        <v>23</v>
      </c>
    </row>
    <row r="2654" spans="1:23">
      <c r="A2654" t="s">
        <v>2698</v>
      </c>
      <c r="B2654">
        <v>-23.690367999999999</v>
      </c>
      <c r="C2654" s="15">
        <v>-46.583342000000002</v>
      </c>
      <c r="D2654" s="2" t="s">
        <v>7699</v>
      </c>
      <c r="E2654" s="14" t="s">
        <v>5067</v>
      </c>
      <c r="F2654" s="14" t="e" vm="7">
        <v>#VALUE!</v>
      </c>
      <c r="G2654" s="2" t="str">
        <f>_xlfn.XLOOKUP(E2654,missing_cities!$Q$2:$Q$56,missing_cities!$R$2:$R$56,"Not Found",0)</f>
        <v>Brazil</v>
      </c>
      <c r="H2654" t="str">
        <f>_xlfn.XLOOKUP(E2654,missing_cities!$Q$2:$Q$56,missing_cities!$S$2:$S$56,"Not Found",0)</f>
        <v>South America</v>
      </c>
      <c r="I2654" t="s">
        <v>1684</v>
      </c>
      <c r="J2654" s="15">
        <v>0.11</v>
      </c>
      <c r="K2654" t="s">
        <v>34</v>
      </c>
      <c r="L2654" s="15" t="str">
        <f t="shared" si="82"/>
        <v>6:00-22:00</v>
      </c>
      <c r="M2654" s="16">
        <f t="shared" si="83"/>
        <v>0.67</v>
      </c>
      <c r="N2654" s="15">
        <v>9.93</v>
      </c>
      <c r="O2654" s="15">
        <v>27</v>
      </c>
      <c r="P2654" t="s">
        <v>20</v>
      </c>
      <c r="Q2654">
        <v>350</v>
      </c>
      <c r="R2654" t="s">
        <v>67</v>
      </c>
      <c r="S2654">
        <v>2015</v>
      </c>
      <c r="T2654" t="s">
        <v>22</v>
      </c>
      <c r="U2654" s="15">
        <v>4.2</v>
      </c>
      <c r="V2654" s="15">
        <v>4</v>
      </c>
      <c r="W2654" t="s">
        <v>32</v>
      </c>
    </row>
    <row r="2655" spans="1:23">
      <c r="A2655" t="s">
        <v>2699</v>
      </c>
      <c r="B2655">
        <v>19.046258000000002</v>
      </c>
      <c r="C2655" s="15">
        <v>72.846275000000006</v>
      </c>
      <c r="D2655" s="2" t="s">
        <v>7700</v>
      </c>
      <c r="E2655" s="14" t="s">
        <v>5079</v>
      </c>
      <c r="F2655" s="14" t="e" vm="11">
        <v>#VALUE!</v>
      </c>
      <c r="G2655" s="2" t="str">
        <f>_xlfn.XLOOKUP(E2655,missing_cities!$Q$2:$Q$56,missing_cities!$R$2:$R$56,"Not Found",0)</f>
        <v>India</v>
      </c>
      <c r="H2655" t="str">
        <f>_xlfn.XLOOKUP(E2655,missing_cities!$Q$2:$Q$56,missing_cities!$S$2:$S$56,"Not Found",0)</f>
        <v>Asia</v>
      </c>
      <c r="I2655" t="s">
        <v>1684</v>
      </c>
      <c r="J2655" s="15">
        <v>0.23</v>
      </c>
      <c r="K2655" t="s">
        <v>34</v>
      </c>
      <c r="L2655" s="15" t="str">
        <f t="shared" si="82"/>
        <v>6:00-22:00</v>
      </c>
      <c r="M2655" s="16">
        <f t="shared" si="83"/>
        <v>0.67</v>
      </c>
      <c r="N2655" s="15">
        <v>11.12</v>
      </c>
      <c r="O2655" s="15">
        <v>52</v>
      </c>
      <c r="P2655" t="s">
        <v>20</v>
      </c>
      <c r="Q2655">
        <v>150</v>
      </c>
      <c r="R2655" t="s">
        <v>44</v>
      </c>
      <c r="S2655">
        <v>2023</v>
      </c>
      <c r="T2655" t="s">
        <v>31</v>
      </c>
      <c r="U2655" s="15">
        <v>3.7</v>
      </c>
      <c r="V2655" s="15">
        <v>3</v>
      </c>
      <c r="W2655" t="s">
        <v>27</v>
      </c>
    </row>
    <row r="2656" spans="1:23">
      <c r="A2656" t="s">
        <v>2700</v>
      </c>
      <c r="B2656">
        <v>-33.793577999999997</v>
      </c>
      <c r="C2656" s="15">
        <v>151.342163</v>
      </c>
      <c r="D2656" s="2" t="s">
        <v>7701</v>
      </c>
      <c r="E2656" s="14" t="s">
        <v>5069</v>
      </c>
      <c r="F2656" s="14" t="e" vm="8">
        <v>#VALUE!</v>
      </c>
      <c r="G2656" s="2" t="str">
        <f>_xlfn.XLOOKUP(E2656,missing_cities!$Q$2:$Q$56,missing_cities!$R$2:$R$56,"Not Found",0)</f>
        <v>Australia</v>
      </c>
      <c r="H2656" t="str">
        <f>_xlfn.XLOOKUP(E2656,missing_cities!$Q$2:$Q$56,missing_cities!$S$2:$S$56,"Not Found",0)</f>
        <v>Australia</v>
      </c>
      <c r="I2656" t="s">
        <v>1684</v>
      </c>
      <c r="J2656" s="15">
        <v>0.35</v>
      </c>
      <c r="K2656" s="1">
        <v>45862</v>
      </c>
      <c r="L2656" s="15" t="str">
        <f t="shared" si="82"/>
        <v>9.00-21.00</v>
      </c>
      <c r="M2656" s="16">
        <f t="shared" si="83"/>
        <v>12</v>
      </c>
      <c r="N2656" s="15">
        <v>18.07</v>
      </c>
      <c r="O2656" s="15">
        <v>92</v>
      </c>
      <c r="P2656" t="s">
        <v>37</v>
      </c>
      <c r="Q2656">
        <v>22</v>
      </c>
      <c r="R2656" t="s">
        <v>74</v>
      </c>
      <c r="S2656">
        <v>2022</v>
      </c>
      <c r="T2656" t="s">
        <v>22</v>
      </c>
      <c r="U2656" s="15">
        <v>3.9</v>
      </c>
      <c r="V2656" s="15">
        <v>3</v>
      </c>
      <c r="W2656" t="s">
        <v>32</v>
      </c>
    </row>
    <row r="2657" spans="1:23">
      <c r="A2657" t="s">
        <v>2701</v>
      </c>
      <c r="B2657">
        <v>43.718561999999999</v>
      </c>
      <c r="C2657" s="15">
        <v>-79.350909999999999</v>
      </c>
      <c r="D2657" s="2" t="s">
        <v>7702</v>
      </c>
      <c r="E2657" s="14" t="s">
        <v>5050</v>
      </c>
      <c r="F2657" s="14" t="e" vm="1">
        <v>#VALUE!</v>
      </c>
      <c r="G2657" s="2" t="str">
        <f>_xlfn.XLOOKUP(E2657,missing_cities!$Q$2:$Q$56,missing_cities!$R$2:$R$56,"Not Found",0)</f>
        <v>Canada</v>
      </c>
      <c r="H2657" t="str">
        <f>_xlfn.XLOOKUP(E2657,missing_cities!$Q$2:$Q$56,missing_cities!$S$2:$S$56,"Not Found",0)</f>
        <v>North America</v>
      </c>
      <c r="I2657" t="s">
        <v>1684</v>
      </c>
      <c r="J2657" s="15">
        <v>0.28999999999999998</v>
      </c>
      <c r="K2657" t="s">
        <v>19</v>
      </c>
      <c r="L2657" s="15" t="str">
        <f t="shared" si="82"/>
        <v>9:00-18:00</v>
      </c>
      <c r="M2657" s="16">
        <f t="shared" si="83"/>
        <v>0.37</v>
      </c>
      <c r="N2657" s="15">
        <v>15.25</v>
      </c>
      <c r="O2657" s="15">
        <v>72</v>
      </c>
      <c r="P2657" t="s">
        <v>37</v>
      </c>
      <c r="Q2657">
        <v>150</v>
      </c>
      <c r="R2657" t="s">
        <v>42</v>
      </c>
      <c r="S2657">
        <v>2017</v>
      </c>
      <c r="T2657" t="s">
        <v>22</v>
      </c>
      <c r="U2657" s="15">
        <v>4.8</v>
      </c>
      <c r="V2657" s="15">
        <v>9</v>
      </c>
      <c r="W2657" t="s">
        <v>23</v>
      </c>
    </row>
    <row r="2658" spans="1:23">
      <c r="A2658" t="s">
        <v>2702</v>
      </c>
      <c r="B2658">
        <v>41.992041999999998</v>
      </c>
      <c r="C2658" s="15">
        <v>-87.762879999999996</v>
      </c>
      <c r="D2658" s="2" t="s">
        <v>7703</v>
      </c>
      <c r="E2658" s="14" t="s">
        <v>5065</v>
      </c>
      <c r="F2658" s="14" t="e" vm="5">
        <v>#VALUE!</v>
      </c>
      <c r="G2658" s="2" t="str">
        <f>_xlfn.XLOOKUP(E2658,missing_cities!$Q$2:$Q$56,missing_cities!$R$2:$R$56,"Not Found",0)</f>
        <v>United States</v>
      </c>
      <c r="H2658" t="str">
        <f>_xlfn.XLOOKUP(E2658,missing_cities!$Q$2:$Q$56,missing_cities!$S$2:$S$56,"Not Found",0)</f>
        <v>North America</v>
      </c>
      <c r="I2658" t="s">
        <v>1684</v>
      </c>
      <c r="J2658" s="15">
        <v>0.37</v>
      </c>
      <c r="K2658" s="1">
        <v>45862</v>
      </c>
      <c r="L2658" s="15" t="str">
        <f t="shared" si="82"/>
        <v>9.00-21.00</v>
      </c>
      <c r="M2658" s="16">
        <f t="shared" si="83"/>
        <v>12</v>
      </c>
      <c r="N2658" s="15">
        <v>19.61</v>
      </c>
      <c r="O2658" s="15">
        <v>24</v>
      </c>
      <c r="P2658" t="s">
        <v>20</v>
      </c>
      <c r="Q2658">
        <v>50</v>
      </c>
      <c r="R2658" t="s">
        <v>21</v>
      </c>
      <c r="S2658">
        <v>2017</v>
      </c>
      <c r="T2658" t="s">
        <v>22</v>
      </c>
      <c r="U2658" s="15">
        <v>4.7</v>
      </c>
      <c r="V2658" s="15">
        <v>2</v>
      </c>
      <c r="W2658" t="s">
        <v>23</v>
      </c>
    </row>
    <row r="2659" spans="1:23">
      <c r="A2659" t="s">
        <v>2703</v>
      </c>
      <c r="B2659">
        <v>-33.701360000000001</v>
      </c>
      <c r="C2659" s="15">
        <v>151.214449</v>
      </c>
      <c r="D2659" s="2" t="s">
        <v>7704</v>
      </c>
      <c r="E2659" s="14" t="s">
        <v>5069</v>
      </c>
      <c r="F2659" s="14" t="e" vm="8">
        <v>#VALUE!</v>
      </c>
      <c r="G2659" s="2" t="str">
        <f>_xlfn.XLOOKUP(E2659,missing_cities!$Q$2:$Q$56,missing_cities!$R$2:$R$56,"Not Found",0)</f>
        <v>Australia</v>
      </c>
      <c r="H2659" t="str">
        <f>_xlfn.XLOOKUP(E2659,missing_cities!$Q$2:$Q$56,missing_cities!$S$2:$S$56,"Not Found",0)</f>
        <v>Australia</v>
      </c>
      <c r="I2659" t="s">
        <v>1684</v>
      </c>
      <c r="J2659" s="15">
        <v>0.37</v>
      </c>
      <c r="K2659" t="s">
        <v>19</v>
      </c>
      <c r="L2659" s="15" t="str">
        <f t="shared" si="82"/>
        <v>9:00-18:00</v>
      </c>
      <c r="M2659" s="16">
        <f t="shared" si="83"/>
        <v>0.37</v>
      </c>
      <c r="N2659" s="15">
        <v>13.41</v>
      </c>
      <c r="O2659" s="15">
        <v>50</v>
      </c>
      <c r="P2659" t="s">
        <v>25</v>
      </c>
      <c r="Q2659">
        <v>350</v>
      </c>
      <c r="R2659" t="s">
        <v>48</v>
      </c>
      <c r="S2659">
        <v>2014</v>
      </c>
      <c r="T2659" t="s">
        <v>22</v>
      </c>
      <c r="U2659" s="15">
        <v>4.3</v>
      </c>
      <c r="V2659" s="15">
        <v>9</v>
      </c>
      <c r="W2659" t="s">
        <v>27</v>
      </c>
    </row>
    <row r="2660" spans="1:23">
      <c r="A2660" t="s">
        <v>2704</v>
      </c>
      <c r="B2660">
        <v>-33.895214000000003</v>
      </c>
      <c r="C2660" s="15">
        <v>151.24278200000001</v>
      </c>
      <c r="D2660" s="2" t="s">
        <v>7705</v>
      </c>
      <c r="E2660" s="14" t="s">
        <v>5069</v>
      </c>
      <c r="F2660" s="14" t="e" vm="8">
        <v>#VALUE!</v>
      </c>
      <c r="G2660" s="2" t="str">
        <f>_xlfn.XLOOKUP(E2660,missing_cities!$Q$2:$Q$56,missing_cities!$R$2:$R$56,"Not Found",0)</f>
        <v>Australia</v>
      </c>
      <c r="H2660" t="str">
        <f>_xlfn.XLOOKUP(E2660,missing_cities!$Q$2:$Q$56,missing_cities!$S$2:$S$56,"Not Found",0)</f>
        <v>Australia</v>
      </c>
      <c r="I2660" t="s">
        <v>1684</v>
      </c>
      <c r="J2660" s="15">
        <v>0.12</v>
      </c>
      <c r="K2660" t="s">
        <v>34</v>
      </c>
      <c r="L2660" s="15" t="str">
        <f t="shared" si="82"/>
        <v>6:00-22:00</v>
      </c>
      <c r="M2660" s="16">
        <f t="shared" si="83"/>
        <v>0.67</v>
      </c>
      <c r="N2660" s="15">
        <v>12.02</v>
      </c>
      <c r="O2660" s="15">
        <v>90</v>
      </c>
      <c r="P2660" t="s">
        <v>25</v>
      </c>
      <c r="Q2660">
        <v>50</v>
      </c>
      <c r="R2660" t="s">
        <v>21</v>
      </c>
      <c r="S2660">
        <v>2020</v>
      </c>
      <c r="T2660" t="s">
        <v>31</v>
      </c>
      <c r="U2660" s="15">
        <v>4.4000000000000004</v>
      </c>
      <c r="V2660" s="15">
        <v>3</v>
      </c>
      <c r="W2660" t="s">
        <v>32</v>
      </c>
    </row>
    <row r="2661" spans="1:23">
      <c r="A2661" t="s">
        <v>2705</v>
      </c>
      <c r="B2661">
        <v>37.873531999999997</v>
      </c>
      <c r="C2661" s="15">
        <v>-122.30979600000001</v>
      </c>
      <c r="D2661" s="2" t="s">
        <v>7706</v>
      </c>
      <c r="E2661" s="14" t="s">
        <v>5061</v>
      </c>
      <c r="F2661" s="14" t="e" vm="5">
        <v>#VALUE!</v>
      </c>
      <c r="G2661" s="2" t="str">
        <f>_xlfn.XLOOKUP(E2661,missing_cities!$Q$2:$Q$56,missing_cities!$R$2:$R$56,"Not Found",0)</f>
        <v>United States</v>
      </c>
      <c r="H2661" t="str">
        <f>_xlfn.XLOOKUP(E2661,missing_cities!$Q$2:$Q$56,missing_cities!$S$2:$S$56,"Not Found",0)</f>
        <v>North America</v>
      </c>
      <c r="I2661" t="s">
        <v>1684</v>
      </c>
      <c r="J2661" s="15">
        <v>0.17</v>
      </c>
      <c r="K2661" s="1">
        <v>45862</v>
      </c>
      <c r="L2661" s="15" t="str">
        <f t="shared" si="82"/>
        <v>9.00-21.00</v>
      </c>
      <c r="M2661" s="16">
        <f t="shared" si="83"/>
        <v>12</v>
      </c>
      <c r="N2661" s="15">
        <v>5.36</v>
      </c>
      <c r="O2661" s="15">
        <v>12</v>
      </c>
      <c r="P2661" t="s">
        <v>20</v>
      </c>
      <c r="Q2661">
        <v>350</v>
      </c>
      <c r="R2661" t="s">
        <v>30</v>
      </c>
      <c r="S2661">
        <v>2015</v>
      </c>
      <c r="T2661" t="s">
        <v>22</v>
      </c>
      <c r="U2661" s="15">
        <v>3.6</v>
      </c>
      <c r="V2661" s="15">
        <v>8</v>
      </c>
      <c r="W2661" t="s">
        <v>32</v>
      </c>
    </row>
    <row r="2662" spans="1:23">
      <c r="A2662" t="s">
        <v>2706</v>
      </c>
      <c r="B2662">
        <v>25.357441999999999</v>
      </c>
      <c r="C2662" s="15">
        <v>55.370780000000003</v>
      </c>
      <c r="D2662" s="2" t="s">
        <v>7707</v>
      </c>
      <c r="E2662" s="14" t="s">
        <v>5076</v>
      </c>
      <c r="F2662" s="14" t="e" vm="10">
        <v>#VALUE!</v>
      </c>
      <c r="G2662" s="2" t="str">
        <f>_xlfn.XLOOKUP(E2662,missing_cities!$Q$2:$Q$56,missing_cities!$R$2:$R$56,"Not Found",0)</f>
        <v>United Arab Emirates</v>
      </c>
      <c r="H2662" t="str">
        <f>_xlfn.XLOOKUP(E2662,missing_cities!$Q$2:$Q$56,missing_cities!$S$2:$S$56,"Not Found",0)</f>
        <v>Asia</v>
      </c>
      <c r="I2662" t="s">
        <v>1684</v>
      </c>
      <c r="J2662" s="15">
        <v>0.11</v>
      </c>
      <c r="K2662" t="s">
        <v>34</v>
      </c>
      <c r="L2662" s="15" t="str">
        <f t="shared" si="82"/>
        <v>6:00-22:00</v>
      </c>
      <c r="M2662" s="16">
        <f t="shared" si="83"/>
        <v>0.67</v>
      </c>
      <c r="N2662" s="15">
        <v>19.899999999999999</v>
      </c>
      <c r="O2662" s="15">
        <v>90</v>
      </c>
      <c r="P2662" t="s">
        <v>39</v>
      </c>
      <c r="Q2662">
        <v>50</v>
      </c>
      <c r="R2662" t="s">
        <v>21</v>
      </c>
      <c r="S2662">
        <v>2016</v>
      </c>
      <c r="T2662" t="s">
        <v>22</v>
      </c>
      <c r="U2662" s="15">
        <v>4.3</v>
      </c>
      <c r="V2662" s="15">
        <v>9</v>
      </c>
      <c r="W2662" t="s">
        <v>32</v>
      </c>
    </row>
    <row r="2663" spans="1:23">
      <c r="A2663" t="s">
        <v>2707</v>
      </c>
      <c r="B2663">
        <v>39.947274</v>
      </c>
      <c r="C2663" s="15">
        <v>116.323064</v>
      </c>
      <c r="D2663" s="2" t="s">
        <v>7708</v>
      </c>
      <c r="E2663" s="14" t="s">
        <v>5071</v>
      </c>
      <c r="F2663" s="14" t="e" vm="9">
        <v>#VALUE!</v>
      </c>
      <c r="G2663" s="2" t="str">
        <f>_xlfn.XLOOKUP(E2663,missing_cities!$Q$2:$Q$56,missing_cities!$R$2:$R$56,"Not Found",0)</f>
        <v>China</v>
      </c>
      <c r="H2663" t="str">
        <f>_xlfn.XLOOKUP(E2663,missing_cities!$Q$2:$Q$56,missing_cities!$S$2:$S$56,"Not Found",0)</f>
        <v>Asia</v>
      </c>
      <c r="I2663" t="s">
        <v>1684</v>
      </c>
      <c r="J2663" s="15">
        <v>0.32</v>
      </c>
      <c r="K2663" t="s">
        <v>34</v>
      </c>
      <c r="L2663" s="15" t="str">
        <f t="shared" si="82"/>
        <v>6:00-22:00</v>
      </c>
      <c r="M2663" s="16">
        <f t="shared" si="83"/>
        <v>0.67</v>
      </c>
      <c r="N2663" s="15">
        <v>10.130000000000001</v>
      </c>
      <c r="O2663" s="15">
        <v>38</v>
      </c>
      <c r="P2663" t="s">
        <v>20</v>
      </c>
      <c r="Q2663">
        <v>350</v>
      </c>
      <c r="R2663" t="s">
        <v>44</v>
      </c>
      <c r="S2663">
        <v>2022</v>
      </c>
      <c r="T2663" t="s">
        <v>31</v>
      </c>
      <c r="U2663" s="15">
        <v>3.3</v>
      </c>
      <c r="V2663" s="15">
        <v>1</v>
      </c>
      <c r="W2663" t="s">
        <v>23</v>
      </c>
    </row>
    <row r="2664" spans="1:23">
      <c r="A2664" t="s">
        <v>2708</v>
      </c>
      <c r="B2664">
        <v>52.511533999999997</v>
      </c>
      <c r="C2664" s="15">
        <v>13.460257</v>
      </c>
      <c r="D2664" s="2" t="s">
        <v>7709</v>
      </c>
      <c r="E2664" s="14" t="s">
        <v>5057</v>
      </c>
      <c r="F2664" s="14" t="e" vm="3">
        <v>#VALUE!</v>
      </c>
      <c r="G2664" s="2" t="str">
        <f>_xlfn.XLOOKUP(E2664,missing_cities!$Q$2:$Q$56,missing_cities!$R$2:$R$56,"Not Found",0)</f>
        <v>Germany</v>
      </c>
      <c r="H2664" t="str">
        <f>_xlfn.XLOOKUP(E2664,missing_cities!$Q$2:$Q$56,missing_cities!$S$2:$S$56,"Not Found",0)</f>
        <v>Europe</v>
      </c>
      <c r="I2664" t="s">
        <v>1684</v>
      </c>
      <c r="J2664" s="15">
        <v>0.38</v>
      </c>
      <c r="K2664" s="1">
        <v>45862</v>
      </c>
      <c r="L2664" s="15" t="str">
        <f t="shared" si="82"/>
        <v>9.00-21.00</v>
      </c>
      <c r="M2664" s="16">
        <f t="shared" si="83"/>
        <v>12</v>
      </c>
      <c r="N2664" s="15">
        <v>19.12</v>
      </c>
      <c r="O2664" s="15">
        <v>99</v>
      </c>
      <c r="P2664" t="s">
        <v>37</v>
      </c>
      <c r="Q2664">
        <v>150</v>
      </c>
      <c r="R2664" t="s">
        <v>21</v>
      </c>
      <c r="S2664">
        <v>2015</v>
      </c>
      <c r="T2664" t="s">
        <v>22</v>
      </c>
      <c r="U2664" s="15">
        <v>3.1</v>
      </c>
      <c r="V2664" s="15">
        <v>10</v>
      </c>
      <c r="W2664" t="s">
        <v>32</v>
      </c>
    </row>
    <row r="2665" spans="1:23">
      <c r="A2665" t="s">
        <v>2709</v>
      </c>
      <c r="B2665">
        <v>37.524641000000003</v>
      </c>
      <c r="C2665" s="15">
        <v>126.947204</v>
      </c>
      <c r="D2665" s="2" t="s">
        <v>7710</v>
      </c>
      <c r="E2665" s="14" t="s">
        <v>5063</v>
      </c>
      <c r="F2665" s="14" t="e" vm="6">
        <v>#VALUE!</v>
      </c>
      <c r="G2665" s="2" t="str">
        <f>_xlfn.XLOOKUP(E2665,missing_cities!$Q$2:$Q$56,missing_cities!$R$2:$R$56,"Not Found",0)</f>
        <v>South Korea</v>
      </c>
      <c r="H2665" t="str">
        <f>_xlfn.XLOOKUP(E2665,missing_cities!$Q$2:$Q$56,missing_cities!$S$2:$S$56,"Not Found",0)</f>
        <v>Asia</v>
      </c>
      <c r="I2665" t="s">
        <v>1684</v>
      </c>
      <c r="J2665" s="15">
        <v>0.11</v>
      </c>
      <c r="K2665" t="s">
        <v>19</v>
      </c>
      <c r="L2665" s="15" t="str">
        <f t="shared" si="82"/>
        <v>9:00-18:00</v>
      </c>
      <c r="M2665" s="16">
        <f t="shared" si="83"/>
        <v>0.37</v>
      </c>
      <c r="N2665" s="15">
        <v>7.8</v>
      </c>
      <c r="O2665" s="15">
        <v>74</v>
      </c>
      <c r="P2665" t="s">
        <v>39</v>
      </c>
      <c r="Q2665">
        <v>350</v>
      </c>
      <c r="R2665" t="s">
        <v>42</v>
      </c>
      <c r="S2665">
        <v>2011</v>
      </c>
      <c r="T2665" t="s">
        <v>31</v>
      </c>
      <c r="U2665" s="15">
        <v>4.9000000000000004</v>
      </c>
      <c r="V2665" s="15">
        <v>9</v>
      </c>
      <c r="W2665" t="s">
        <v>23</v>
      </c>
    </row>
    <row r="2666" spans="1:23">
      <c r="A2666" t="s">
        <v>2710</v>
      </c>
      <c r="B2666">
        <v>19.535620000000002</v>
      </c>
      <c r="C2666" s="15">
        <v>-99.152265999999997</v>
      </c>
      <c r="D2666" s="2" t="s">
        <v>7711</v>
      </c>
      <c r="E2666" s="14" t="s">
        <v>5119</v>
      </c>
      <c r="F2666" s="14" t="e" vm="13">
        <v>#VALUE!</v>
      </c>
      <c r="G2666" s="2" t="str">
        <f>_xlfn.XLOOKUP(E2666,missing_cities!$Q$2:$Q$56,missing_cities!$R$2:$R$56,"Not Found",0)</f>
        <v>Mexico</v>
      </c>
      <c r="H2666" t="str">
        <f>_xlfn.XLOOKUP(E2666,missing_cities!$Q$2:$Q$56,missing_cities!$S$2:$S$56,"Not Found",0)</f>
        <v>North America</v>
      </c>
      <c r="I2666" t="s">
        <v>1684</v>
      </c>
      <c r="J2666" s="15">
        <v>0.4</v>
      </c>
      <c r="K2666" t="s">
        <v>34</v>
      </c>
      <c r="L2666" s="15" t="str">
        <f t="shared" si="82"/>
        <v>6:00-22:00</v>
      </c>
      <c r="M2666" s="16">
        <f t="shared" si="83"/>
        <v>0.67</v>
      </c>
      <c r="N2666" s="15">
        <v>13.53</v>
      </c>
      <c r="O2666" s="15">
        <v>46</v>
      </c>
      <c r="P2666" t="s">
        <v>39</v>
      </c>
      <c r="Q2666">
        <v>22</v>
      </c>
      <c r="R2666" t="s">
        <v>132</v>
      </c>
      <c r="S2666">
        <v>2019</v>
      </c>
      <c r="T2666" t="s">
        <v>31</v>
      </c>
      <c r="U2666" s="15">
        <v>4.5999999999999996</v>
      </c>
      <c r="V2666" s="15">
        <v>6</v>
      </c>
      <c r="W2666" t="s">
        <v>23</v>
      </c>
    </row>
    <row r="2667" spans="1:23">
      <c r="A2667" t="s">
        <v>2711</v>
      </c>
      <c r="B2667">
        <v>19.510860000000001</v>
      </c>
      <c r="C2667" s="15">
        <v>-99.024165999999994</v>
      </c>
      <c r="D2667" s="2" t="s">
        <v>7712</v>
      </c>
      <c r="E2667" s="14" t="s">
        <v>5119</v>
      </c>
      <c r="F2667" s="14" t="e" vm="13">
        <v>#VALUE!</v>
      </c>
      <c r="G2667" s="2" t="str">
        <f>_xlfn.XLOOKUP(E2667,missing_cities!$Q$2:$Q$56,missing_cities!$R$2:$R$56,"Not Found",0)</f>
        <v>Mexico</v>
      </c>
      <c r="H2667" t="str">
        <f>_xlfn.XLOOKUP(E2667,missing_cities!$Q$2:$Q$56,missing_cities!$S$2:$S$56,"Not Found",0)</f>
        <v>North America</v>
      </c>
      <c r="I2667" t="s">
        <v>1684</v>
      </c>
      <c r="J2667" s="15">
        <v>0.21</v>
      </c>
      <c r="K2667" t="s">
        <v>34</v>
      </c>
      <c r="L2667" s="15" t="str">
        <f t="shared" si="82"/>
        <v>6:00-22:00</v>
      </c>
      <c r="M2667" s="16">
        <f t="shared" si="83"/>
        <v>0.67</v>
      </c>
      <c r="N2667" s="15">
        <v>14.86</v>
      </c>
      <c r="O2667" s="15">
        <v>92</v>
      </c>
      <c r="P2667" t="s">
        <v>29</v>
      </c>
      <c r="Q2667">
        <v>22</v>
      </c>
      <c r="R2667" t="s">
        <v>21</v>
      </c>
      <c r="S2667">
        <v>2022</v>
      </c>
      <c r="T2667" t="s">
        <v>22</v>
      </c>
      <c r="U2667" s="15">
        <v>4</v>
      </c>
      <c r="V2667" s="15">
        <v>4</v>
      </c>
      <c r="W2667" t="s">
        <v>32</v>
      </c>
    </row>
    <row r="2668" spans="1:23">
      <c r="A2668" t="s">
        <v>2712</v>
      </c>
      <c r="B2668">
        <v>19.598095000000001</v>
      </c>
      <c r="C2668" s="15">
        <v>-99.058316000000005</v>
      </c>
      <c r="D2668" s="2" t="s">
        <v>7713</v>
      </c>
      <c r="E2668" s="14" t="s">
        <v>5119</v>
      </c>
      <c r="F2668" s="14" t="e" vm="13">
        <v>#VALUE!</v>
      </c>
      <c r="G2668" s="2" t="str">
        <f>_xlfn.XLOOKUP(E2668,missing_cities!$Q$2:$Q$56,missing_cities!$R$2:$R$56,"Not Found",0)</f>
        <v>Mexico</v>
      </c>
      <c r="H2668" t="str">
        <f>_xlfn.XLOOKUP(E2668,missing_cities!$Q$2:$Q$56,missing_cities!$S$2:$S$56,"Not Found",0)</f>
        <v>North America</v>
      </c>
      <c r="I2668" t="s">
        <v>1684</v>
      </c>
      <c r="J2668" s="15">
        <v>0.26</v>
      </c>
      <c r="K2668" s="1">
        <v>45862</v>
      </c>
      <c r="L2668" s="15" t="str">
        <f t="shared" si="82"/>
        <v>9.00-21.00</v>
      </c>
      <c r="M2668" s="16">
        <f t="shared" si="83"/>
        <v>12</v>
      </c>
      <c r="N2668" s="15">
        <v>12.66</v>
      </c>
      <c r="O2668" s="15">
        <v>67</v>
      </c>
      <c r="P2668" t="s">
        <v>29</v>
      </c>
      <c r="Q2668">
        <v>150</v>
      </c>
      <c r="R2668" t="s">
        <v>37</v>
      </c>
      <c r="S2668">
        <v>2016</v>
      </c>
      <c r="T2668" t="s">
        <v>22</v>
      </c>
      <c r="U2668" s="15">
        <v>3</v>
      </c>
      <c r="V2668" s="15">
        <v>7</v>
      </c>
      <c r="W2668" t="s">
        <v>23</v>
      </c>
    </row>
    <row r="2669" spans="1:23">
      <c r="A2669" t="s">
        <v>2713</v>
      </c>
      <c r="B2669">
        <v>37.506439</v>
      </c>
      <c r="C2669" s="15">
        <v>126.992994</v>
      </c>
      <c r="D2669" s="2" t="s">
        <v>7714</v>
      </c>
      <c r="E2669" s="14" t="s">
        <v>5063</v>
      </c>
      <c r="F2669" s="14" t="e" vm="6">
        <v>#VALUE!</v>
      </c>
      <c r="G2669" s="2" t="str">
        <f>_xlfn.XLOOKUP(E2669,missing_cities!$Q$2:$Q$56,missing_cities!$R$2:$R$56,"Not Found",0)</f>
        <v>South Korea</v>
      </c>
      <c r="H2669" t="str">
        <f>_xlfn.XLOOKUP(E2669,missing_cities!$Q$2:$Q$56,missing_cities!$S$2:$S$56,"Not Found",0)</f>
        <v>Asia</v>
      </c>
      <c r="I2669" t="s">
        <v>1684</v>
      </c>
      <c r="J2669" s="15">
        <v>0.42</v>
      </c>
      <c r="K2669" t="s">
        <v>19</v>
      </c>
      <c r="L2669" s="15" t="str">
        <f t="shared" si="82"/>
        <v>9:00-18:00</v>
      </c>
      <c r="M2669" s="16">
        <f t="shared" si="83"/>
        <v>0.37</v>
      </c>
      <c r="N2669" s="15">
        <v>2.4</v>
      </c>
      <c r="O2669" s="15">
        <v>48</v>
      </c>
      <c r="P2669" t="s">
        <v>29</v>
      </c>
      <c r="Q2669">
        <v>150</v>
      </c>
      <c r="R2669" t="s">
        <v>42</v>
      </c>
      <c r="S2669">
        <v>2011</v>
      </c>
      <c r="T2669" t="s">
        <v>31</v>
      </c>
      <c r="U2669" s="15">
        <v>3.7</v>
      </c>
      <c r="V2669" s="15">
        <v>4</v>
      </c>
      <c r="W2669" t="s">
        <v>23</v>
      </c>
    </row>
    <row r="2670" spans="1:23">
      <c r="A2670" t="s">
        <v>2714</v>
      </c>
      <c r="B2670">
        <v>34.359099000000001</v>
      </c>
      <c r="C2670" s="15">
        <v>140.65790899999999</v>
      </c>
      <c r="D2670" s="2" t="s">
        <v>7715</v>
      </c>
      <c r="E2670" s="14" t="str">
        <f>_xlfn.XLOOKUP(C2670,missing_cities!B:B,missing_cities!C:C,"Not Found",0)</f>
        <v>Error</v>
      </c>
      <c r="F2670" s="14" t="s">
        <v>9987</v>
      </c>
      <c r="G2670" s="2" t="str">
        <f>_xlfn.XLOOKUP(E2670,missing_cities!$Q$2:$Q$56,missing_cities!$R$2:$R$56,"Not Found",0)</f>
        <v>Error</v>
      </c>
      <c r="H2670" t="str">
        <f>_xlfn.XLOOKUP(E2670,missing_cities!$Q$2:$Q$56,missing_cities!$S$2:$S$56,"Not Found",0)</f>
        <v>Error</v>
      </c>
      <c r="I2670" t="s">
        <v>1684</v>
      </c>
      <c r="J2670" s="15">
        <v>0.48</v>
      </c>
      <c r="K2670" s="1">
        <v>45862</v>
      </c>
      <c r="L2670" s="15" t="str">
        <f t="shared" si="82"/>
        <v>9.00-21.00</v>
      </c>
      <c r="M2670" s="16">
        <f t="shared" si="83"/>
        <v>12</v>
      </c>
      <c r="N2670" s="15">
        <v>17.09</v>
      </c>
      <c r="O2670" s="15">
        <v>29</v>
      </c>
      <c r="P2670" t="s">
        <v>29</v>
      </c>
      <c r="Q2670">
        <v>150</v>
      </c>
      <c r="R2670" t="s">
        <v>26</v>
      </c>
      <c r="S2670">
        <v>2016</v>
      </c>
      <c r="T2670" t="s">
        <v>31</v>
      </c>
      <c r="U2670" s="15">
        <v>3.7</v>
      </c>
      <c r="V2670" s="15">
        <v>10</v>
      </c>
      <c r="W2670" t="s">
        <v>27</v>
      </c>
    </row>
    <row r="2671" spans="1:23">
      <c r="A2671" t="s">
        <v>2715</v>
      </c>
      <c r="B2671">
        <v>19.070917000000001</v>
      </c>
      <c r="C2671" s="15">
        <v>72.928404999999998</v>
      </c>
      <c r="D2671" s="2" t="s">
        <v>7716</v>
      </c>
      <c r="E2671" s="14" t="s">
        <v>5079</v>
      </c>
      <c r="F2671" s="14" t="e" vm="11">
        <v>#VALUE!</v>
      </c>
      <c r="G2671" s="2" t="str">
        <f>_xlfn.XLOOKUP(E2671,missing_cities!$Q$2:$Q$56,missing_cities!$R$2:$R$56,"Not Found",0)</f>
        <v>India</v>
      </c>
      <c r="H2671" t="str">
        <f>_xlfn.XLOOKUP(E2671,missing_cities!$Q$2:$Q$56,missing_cities!$S$2:$S$56,"Not Found",0)</f>
        <v>Asia</v>
      </c>
      <c r="I2671" t="s">
        <v>1684</v>
      </c>
      <c r="J2671" s="15">
        <v>0.26</v>
      </c>
      <c r="K2671" t="s">
        <v>19</v>
      </c>
      <c r="L2671" s="15" t="str">
        <f t="shared" si="82"/>
        <v>9:00-18:00</v>
      </c>
      <c r="M2671" s="16">
        <f t="shared" si="83"/>
        <v>0.37</v>
      </c>
      <c r="N2671" s="15">
        <v>18.88</v>
      </c>
      <c r="O2671" s="15">
        <v>59</v>
      </c>
      <c r="P2671" t="s">
        <v>29</v>
      </c>
      <c r="Q2671">
        <v>150</v>
      </c>
      <c r="R2671" t="s">
        <v>40</v>
      </c>
      <c r="S2671">
        <v>2012</v>
      </c>
      <c r="T2671" t="s">
        <v>31</v>
      </c>
      <c r="U2671" s="15">
        <v>4.2</v>
      </c>
      <c r="V2671" s="15">
        <v>2</v>
      </c>
      <c r="W2671" t="s">
        <v>23</v>
      </c>
    </row>
    <row r="2672" spans="1:23">
      <c r="A2672" t="s">
        <v>2716</v>
      </c>
      <c r="B2672">
        <v>52.448222999999999</v>
      </c>
      <c r="C2672" s="15">
        <v>13.381921999999999</v>
      </c>
      <c r="D2672" s="2" t="s">
        <v>7717</v>
      </c>
      <c r="E2672" s="14" t="s">
        <v>5057</v>
      </c>
      <c r="F2672" s="14" t="e" vm="3">
        <v>#VALUE!</v>
      </c>
      <c r="G2672" s="2" t="str">
        <f>_xlfn.XLOOKUP(E2672,missing_cities!$Q$2:$Q$56,missing_cities!$R$2:$R$56,"Not Found",0)</f>
        <v>Germany</v>
      </c>
      <c r="H2672" t="str">
        <f>_xlfn.XLOOKUP(E2672,missing_cities!$Q$2:$Q$56,missing_cities!$S$2:$S$56,"Not Found",0)</f>
        <v>Europe</v>
      </c>
      <c r="I2672" t="s">
        <v>1684</v>
      </c>
      <c r="J2672" s="15">
        <v>0.22</v>
      </c>
      <c r="K2672" t="s">
        <v>34</v>
      </c>
      <c r="L2672" s="15" t="str">
        <f t="shared" si="82"/>
        <v>6:00-22:00</v>
      </c>
      <c r="M2672" s="16">
        <f t="shared" si="83"/>
        <v>0.67</v>
      </c>
      <c r="N2672" s="15">
        <v>14.89</v>
      </c>
      <c r="O2672" s="15">
        <v>41</v>
      </c>
      <c r="P2672" t="s">
        <v>39</v>
      </c>
      <c r="Q2672">
        <v>50</v>
      </c>
      <c r="R2672" t="s">
        <v>21</v>
      </c>
      <c r="S2672">
        <v>2020</v>
      </c>
      <c r="T2672" t="s">
        <v>31</v>
      </c>
      <c r="U2672" s="15">
        <v>3.7</v>
      </c>
      <c r="V2672" s="15">
        <v>8</v>
      </c>
      <c r="W2672" t="s">
        <v>32</v>
      </c>
    </row>
    <row r="2673" spans="1:23">
      <c r="A2673" t="s">
        <v>2717</v>
      </c>
      <c r="B2673">
        <v>-33.726404000000002</v>
      </c>
      <c r="C2673" s="15">
        <v>18.550076000000001</v>
      </c>
      <c r="D2673" s="2" t="s">
        <v>7718</v>
      </c>
      <c r="E2673" s="14" t="s">
        <v>5085</v>
      </c>
      <c r="F2673" s="14" t="e" vm="12">
        <v>#VALUE!</v>
      </c>
      <c r="G2673" s="2" t="str">
        <f>_xlfn.XLOOKUP(E2673,missing_cities!$Q$2:$Q$56,missing_cities!$R$2:$R$56,"Not Found",0)</f>
        <v>South Africa</v>
      </c>
      <c r="H2673" t="str">
        <f>_xlfn.XLOOKUP(E2673,missing_cities!$Q$2:$Q$56,missing_cities!$S$2:$S$56,"Not Found",0)</f>
        <v>Africa</v>
      </c>
      <c r="I2673" t="s">
        <v>1684</v>
      </c>
      <c r="J2673" s="15">
        <v>0.3</v>
      </c>
      <c r="K2673" s="1">
        <v>45862</v>
      </c>
      <c r="L2673" s="15" t="str">
        <f t="shared" si="82"/>
        <v>9.00-21.00</v>
      </c>
      <c r="M2673" s="16">
        <f t="shared" si="83"/>
        <v>12</v>
      </c>
      <c r="N2673" s="15">
        <v>11.1</v>
      </c>
      <c r="O2673" s="15">
        <v>35</v>
      </c>
      <c r="P2673" t="s">
        <v>37</v>
      </c>
      <c r="Q2673">
        <v>22</v>
      </c>
      <c r="R2673" t="s">
        <v>74</v>
      </c>
      <c r="S2673">
        <v>2016</v>
      </c>
      <c r="T2673" t="s">
        <v>22</v>
      </c>
      <c r="U2673" s="15">
        <v>4.9000000000000004</v>
      </c>
      <c r="V2673" s="15">
        <v>7</v>
      </c>
      <c r="W2673" t="s">
        <v>32</v>
      </c>
    </row>
    <row r="2674" spans="1:23">
      <c r="A2674" t="s">
        <v>2718</v>
      </c>
      <c r="B2674">
        <v>37.834940000000003</v>
      </c>
      <c r="C2674" s="15">
        <v>-122.414159</v>
      </c>
      <c r="D2674" s="2" t="s">
        <v>7719</v>
      </c>
      <c r="E2674" s="14" t="s">
        <v>5061</v>
      </c>
      <c r="F2674" s="14" t="e" vm="5">
        <v>#VALUE!</v>
      </c>
      <c r="G2674" s="2" t="str">
        <f>_xlfn.XLOOKUP(E2674,missing_cities!$Q$2:$Q$56,missing_cities!$R$2:$R$56,"Not Found",0)</f>
        <v>United States</v>
      </c>
      <c r="H2674" t="str">
        <f>_xlfn.XLOOKUP(E2674,missing_cities!$Q$2:$Q$56,missing_cities!$S$2:$S$56,"Not Found",0)</f>
        <v>North America</v>
      </c>
      <c r="I2674" t="s">
        <v>1684</v>
      </c>
      <c r="J2674" s="15">
        <v>0.1</v>
      </c>
      <c r="K2674" s="1">
        <v>45862</v>
      </c>
      <c r="L2674" s="15" t="str">
        <f t="shared" si="82"/>
        <v>9.00-21.00</v>
      </c>
      <c r="M2674" s="16">
        <f t="shared" si="83"/>
        <v>12</v>
      </c>
      <c r="N2674" s="15">
        <v>1.59</v>
      </c>
      <c r="O2674" s="15">
        <v>84</v>
      </c>
      <c r="P2674" t="s">
        <v>37</v>
      </c>
      <c r="Q2674">
        <v>150</v>
      </c>
      <c r="R2674" t="s">
        <v>48</v>
      </c>
      <c r="S2674">
        <v>2016</v>
      </c>
      <c r="T2674" t="s">
        <v>31</v>
      </c>
      <c r="U2674" s="15">
        <v>4.5999999999999996</v>
      </c>
      <c r="V2674" s="15">
        <v>8</v>
      </c>
      <c r="W2674" t="s">
        <v>23</v>
      </c>
    </row>
    <row r="2675" spans="1:23">
      <c r="A2675" t="s">
        <v>2719</v>
      </c>
      <c r="B2675">
        <v>26.08869</v>
      </c>
      <c r="C2675" s="15">
        <v>3.1024259999999999</v>
      </c>
      <c r="D2675" s="2" t="s">
        <v>7720</v>
      </c>
      <c r="E2675" s="14" t="str">
        <f>_xlfn.XLOOKUP(C2675,missing_cities!B:B,missing_cities!C:C,"Not Found",0)</f>
        <v>In Salah</v>
      </c>
      <c r="F2675" s="14" t="e" vm="16">
        <v>#VALUE!</v>
      </c>
      <c r="G2675" s="2" t="str">
        <f>_xlfn.XLOOKUP(E2675,missing_cities!$Q$2:$Q$56,missing_cities!$R$2:$R$56,"Not Found",0)</f>
        <v>Algeria</v>
      </c>
      <c r="H2675" t="str">
        <f>_xlfn.XLOOKUP(E2675,missing_cities!$Q$2:$Q$56,missing_cities!$S$2:$S$56,"Not Found",0)</f>
        <v>Africa</v>
      </c>
      <c r="I2675" t="s">
        <v>1684</v>
      </c>
      <c r="J2675" s="15">
        <v>0.12</v>
      </c>
      <c r="K2675" s="1">
        <v>45862</v>
      </c>
      <c r="L2675" s="15" t="str">
        <f t="shared" si="82"/>
        <v>9.00-21.00</v>
      </c>
      <c r="M2675" s="16">
        <f t="shared" si="83"/>
        <v>12</v>
      </c>
      <c r="N2675" s="15">
        <v>15.06</v>
      </c>
      <c r="O2675" s="15">
        <v>41</v>
      </c>
      <c r="P2675" t="s">
        <v>37</v>
      </c>
      <c r="Q2675">
        <v>350</v>
      </c>
      <c r="R2675" t="s">
        <v>48</v>
      </c>
      <c r="S2675">
        <v>2017</v>
      </c>
      <c r="T2675" t="s">
        <v>31</v>
      </c>
      <c r="U2675" s="15">
        <v>4.2</v>
      </c>
      <c r="V2675" s="15">
        <v>5</v>
      </c>
      <c r="W2675" t="s">
        <v>27</v>
      </c>
    </row>
    <row r="2676" spans="1:23">
      <c r="A2676" t="s">
        <v>2720</v>
      </c>
      <c r="B2676">
        <v>37.804119</v>
      </c>
      <c r="C2676" s="15">
        <v>-122.45792299999999</v>
      </c>
      <c r="D2676" s="2" t="s">
        <v>7721</v>
      </c>
      <c r="E2676" s="14" t="s">
        <v>5061</v>
      </c>
      <c r="F2676" s="14" t="e" vm="5">
        <v>#VALUE!</v>
      </c>
      <c r="G2676" s="2" t="str">
        <f>_xlfn.XLOOKUP(E2676,missing_cities!$Q$2:$Q$56,missing_cities!$R$2:$R$56,"Not Found",0)</f>
        <v>United States</v>
      </c>
      <c r="H2676" t="str">
        <f>_xlfn.XLOOKUP(E2676,missing_cities!$Q$2:$Q$56,missing_cities!$S$2:$S$56,"Not Found",0)</f>
        <v>North America</v>
      </c>
      <c r="I2676" t="s">
        <v>1684</v>
      </c>
      <c r="J2676" s="15">
        <v>0.2</v>
      </c>
      <c r="K2676" t="s">
        <v>19</v>
      </c>
      <c r="L2676" s="15" t="str">
        <f t="shared" si="82"/>
        <v>9:00-18:00</v>
      </c>
      <c r="M2676" s="16">
        <f t="shared" si="83"/>
        <v>0.37</v>
      </c>
      <c r="N2676" s="15">
        <v>17.760000000000002</v>
      </c>
      <c r="O2676" s="15">
        <v>73</v>
      </c>
      <c r="P2676" t="s">
        <v>25</v>
      </c>
      <c r="Q2676">
        <v>22</v>
      </c>
      <c r="R2676" t="s">
        <v>44</v>
      </c>
      <c r="S2676">
        <v>2014</v>
      </c>
      <c r="T2676" t="s">
        <v>22</v>
      </c>
      <c r="U2676" s="15">
        <v>4.5</v>
      </c>
      <c r="V2676" s="15">
        <v>3</v>
      </c>
      <c r="W2676" t="s">
        <v>32</v>
      </c>
    </row>
    <row r="2677" spans="1:23">
      <c r="A2677" t="s">
        <v>2721</v>
      </c>
      <c r="B2677">
        <v>43.730207</v>
      </c>
      <c r="C2677" s="15">
        <v>-79.421024000000003</v>
      </c>
      <c r="D2677" s="2" t="s">
        <v>7722</v>
      </c>
      <c r="E2677" s="14" t="s">
        <v>5050</v>
      </c>
      <c r="F2677" s="14" t="e" vm="1">
        <v>#VALUE!</v>
      </c>
      <c r="G2677" s="2" t="str">
        <f>_xlfn.XLOOKUP(E2677,missing_cities!$Q$2:$Q$56,missing_cities!$R$2:$R$56,"Not Found",0)</f>
        <v>Canada</v>
      </c>
      <c r="H2677" t="str">
        <f>_xlfn.XLOOKUP(E2677,missing_cities!$Q$2:$Q$56,missing_cities!$S$2:$S$56,"Not Found",0)</f>
        <v>North America</v>
      </c>
      <c r="I2677" t="s">
        <v>1684</v>
      </c>
      <c r="J2677" s="15">
        <v>0.41</v>
      </c>
      <c r="K2677" t="s">
        <v>34</v>
      </c>
      <c r="L2677" s="15" t="str">
        <f t="shared" si="82"/>
        <v>6:00-22:00</v>
      </c>
      <c r="M2677" s="16">
        <f t="shared" si="83"/>
        <v>0.67</v>
      </c>
      <c r="N2677" s="15">
        <v>4.04</v>
      </c>
      <c r="O2677" s="15">
        <v>81</v>
      </c>
      <c r="P2677" t="s">
        <v>29</v>
      </c>
      <c r="Q2677">
        <v>150</v>
      </c>
      <c r="R2677" t="s">
        <v>26</v>
      </c>
      <c r="S2677">
        <v>2019</v>
      </c>
      <c r="T2677" t="s">
        <v>22</v>
      </c>
      <c r="U2677" s="15">
        <v>3.3</v>
      </c>
      <c r="V2677" s="15">
        <v>3</v>
      </c>
      <c r="W2677" t="s">
        <v>27</v>
      </c>
    </row>
    <row r="2678" spans="1:23">
      <c r="A2678" t="s">
        <v>2722</v>
      </c>
      <c r="B2678">
        <v>13.754547000000001</v>
      </c>
      <c r="C2678" s="15">
        <v>100.505318</v>
      </c>
      <c r="D2678" s="2" t="s">
        <v>7723</v>
      </c>
      <c r="E2678" s="14" t="s">
        <v>5059</v>
      </c>
      <c r="F2678" s="14" t="e" vm="4">
        <v>#VALUE!</v>
      </c>
      <c r="G2678" s="2" t="str">
        <f>_xlfn.XLOOKUP(E2678,missing_cities!$Q$2:$Q$56,missing_cities!$R$2:$R$56,"Not Found",0)</f>
        <v>Thailand</v>
      </c>
      <c r="H2678" t="str">
        <f>_xlfn.XLOOKUP(E2678,missing_cities!$Q$2:$Q$56,missing_cities!$S$2:$S$56,"Not Found",0)</f>
        <v>Asia</v>
      </c>
      <c r="I2678" t="s">
        <v>1684</v>
      </c>
      <c r="J2678" s="15">
        <v>0.41</v>
      </c>
      <c r="K2678" t="s">
        <v>34</v>
      </c>
      <c r="L2678" s="15" t="str">
        <f t="shared" si="82"/>
        <v>6:00-22:00</v>
      </c>
      <c r="M2678" s="16">
        <f t="shared" si="83"/>
        <v>0.67</v>
      </c>
      <c r="N2678" s="15">
        <v>11.32</v>
      </c>
      <c r="O2678" s="15">
        <v>19</v>
      </c>
      <c r="P2678" t="s">
        <v>20</v>
      </c>
      <c r="Q2678">
        <v>150</v>
      </c>
      <c r="R2678" t="s">
        <v>42</v>
      </c>
      <c r="S2678">
        <v>2016</v>
      </c>
      <c r="T2678" t="s">
        <v>31</v>
      </c>
      <c r="U2678" s="15">
        <v>3</v>
      </c>
      <c r="V2678" s="15">
        <v>8</v>
      </c>
      <c r="W2678" t="s">
        <v>27</v>
      </c>
    </row>
    <row r="2679" spans="1:23">
      <c r="A2679" t="s">
        <v>2723</v>
      </c>
      <c r="B2679">
        <v>19.416045</v>
      </c>
      <c r="C2679" s="15">
        <v>-99.019454999999994</v>
      </c>
      <c r="D2679" s="2" t="s">
        <v>7724</v>
      </c>
      <c r="E2679" s="14" t="s">
        <v>5119</v>
      </c>
      <c r="F2679" s="14" t="e" vm="13">
        <v>#VALUE!</v>
      </c>
      <c r="G2679" s="2" t="str">
        <f>_xlfn.XLOOKUP(E2679,missing_cities!$Q$2:$Q$56,missing_cities!$R$2:$R$56,"Not Found",0)</f>
        <v>Mexico</v>
      </c>
      <c r="H2679" t="str">
        <f>_xlfn.XLOOKUP(E2679,missing_cities!$Q$2:$Q$56,missing_cities!$S$2:$S$56,"Not Found",0)</f>
        <v>North America</v>
      </c>
      <c r="I2679" t="s">
        <v>1684</v>
      </c>
      <c r="J2679" s="15">
        <v>0.18</v>
      </c>
      <c r="K2679" s="1">
        <v>45862</v>
      </c>
      <c r="L2679" s="15" t="str">
        <f t="shared" si="82"/>
        <v>9.00-21.00</v>
      </c>
      <c r="M2679" s="16">
        <f t="shared" si="83"/>
        <v>12</v>
      </c>
      <c r="N2679" s="15">
        <v>13.1</v>
      </c>
      <c r="O2679" s="15">
        <v>80</v>
      </c>
      <c r="P2679" t="s">
        <v>20</v>
      </c>
      <c r="Q2679">
        <v>350</v>
      </c>
      <c r="R2679" t="s">
        <v>42</v>
      </c>
      <c r="S2679">
        <v>2019</v>
      </c>
      <c r="T2679" t="s">
        <v>31</v>
      </c>
      <c r="U2679" s="15">
        <v>3.3</v>
      </c>
      <c r="V2679" s="15">
        <v>7</v>
      </c>
      <c r="W2679" t="s">
        <v>32</v>
      </c>
    </row>
    <row r="2680" spans="1:23">
      <c r="A2680" t="s">
        <v>2724</v>
      </c>
      <c r="B2680">
        <v>-33.702931999999997</v>
      </c>
      <c r="C2680" s="15">
        <v>151.377848</v>
      </c>
      <c r="D2680" s="2" t="s">
        <v>7725</v>
      </c>
      <c r="E2680" s="14" t="s">
        <v>5069</v>
      </c>
      <c r="F2680" s="14" t="e" vm="8">
        <v>#VALUE!</v>
      </c>
      <c r="G2680" s="2" t="str">
        <f>_xlfn.XLOOKUP(E2680,missing_cities!$Q$2:$Q$56,missing_cities!$R$2:$R$56,"Not Found",0)</f>
        <v>Australia</v>
      </c>
      <c r="H2680" t="str">
        <f>_xlfn.XLOOKUP(E2680,missing_cities!$Q$2:$Q$56,missing_cities!$S$2:$S$56,"Not Found",0)</f>
        <v>Australia</v>
      </c>
      <c r="I2680" t="s">
        <v>1684</v>
      </c>
      <c r="J2680" s="15">
        <v>0.18</v>
      </c>
      <c r="K2680" s="1">
        <v>45862</v>
      </c>
      <c r="L2680" s="15" t="str">
        <f t="shared" si="82"/>
        <v>9.00-21.00</v>
      </c>
      <c r="M2680" s="16">
        <f t="shared" si="83"/>
        <v>12</v>
      </c>
      <c r="N2680" s="15">
        <v>7.58</v>
      </c>
      <c r="O2680" s="15">
        <v>44</v>
      </c>
      <c r="P2680" t="s">
        <v>20</v>
      </c>
      <c r="Q2680">
        <v>350</v>
      </c>
      <c r="R2680" t="s">
        <v>30</v>
      </c>
      <c r="S2680">
        <v>2021</v>
      </c>
      <c r="T2680" t="s">
        <v>22</v>
      </c>
      <c r="U2680" s="15">
        <v>4</v>
      </c>
      <c r="V2680" s="15">
        <v>1</v>
      </c>
      <c r="W2680" t="s">
        <v>23</v>
      </c>
    </row>
    <row r="2681" spans="1:23">
      <c r="A2681" t="s">
        <v>2725</v>
      </c>
      <c r="B2681">
        <v>41.872889000000001</v>
      </c>
      <c r="C2681" s="15">
        <v>-87.663077000000001</v>
      </c>
      <c r="D2681" s="2" t="s">
        <v>7726</v>
      </c>
      <c r="E2681" s="14" t="s">
        <v>5065</v>
      </c>
      <c r="F2681" s="14" t="e" vm="5">
        <v>#VALUE!</v>
      </c>
      <c r="G2681" s="2" t="str">
        <f>_xlfn.XLOOKUP(E2681,missing_cities!$Q$2:$Q$56,missing_cities!$R$2:$R$56,"Not Found",0)</f>
        <v>United States</v>
      </c>
      <c r="H2681" t="str">
        <f>_xlfn.XLOOKUP(E2681,missing_cities!$Q$2:$Q$56,missing_cities!$S$2:$S$56,"Not Found",0)</f>
        <v>North America</v>
      </c>
      <c r="I2681" t="s">
        <v>1684</v>
      </c>
      <c r="J2681" s="15">
        <v>0.41</v>
      </c>
      <c r="K2681" t="s">
        <v>34</v>
      </c>
      <c r="L2681" s="15" t="str">
        <f t="shared" si="82"/>
        <v>6:00-22:00</v>
      </c>
      <c r="M2681" s="16">
        <f t="shared" si="83"/>
        <v>0.67</v>
      </c>
      <c r="N2681" s="15">
        <v>8.0399999999999991</v>
      </c>
      <c r="O2681" s="15">
        <v>67</v>
      </c>
      <c r="P2681" t="s">
        <v>37</v>
      </c>
      <c r="Q2681">
        <v>150</v>
      </c>
      <c r="R2681" t="s">
        <v>42</v>
      </c>
      <c r="S2681">
        <v>2022</v>
      </c>
      <c r="T2681" t="s">
        <v>31</v>
      </c>
      <c r="U2681" s="15">
        <v>3.2</v>
      </c>
      <c r="V2681" s="15">
        <v>9</v>
      </c>
      <c r="W2681" t="s">
        <v>23</v>
      </c>
    </row>
    <row r="2682" spans="1:23">
      <c r="A2682" t="s">
        <v>2726</v>
      </c>
      <c r="B2682">
        <v>13.812222</v>
      </c>
      <c r="C2682" s="15">
        <v>100.579551</v>
      </c>
      <c r="D2682" s="2" t="s">
        <v>7727</v>
      </c>
      <c r="E2682" s="14" t="s">
        <v>5059</v>
      </c>
      <c r="F2682" s="14" t="e" vm="4">
        <v>#VALUE!</v>
      </c>
      <c r="G2682" s="2" t="str">
        <f>_xlfn.XLOOKUP(E2682,missing_cities!$Q$2:$Q$56,missing_cities!$R$2:$R$56,"Not Found",0)</f>
        <v>Thailand</v>
      </c>
      <c r="H2682" t="str">
        <f>_xlfn.XLOOKUP(E2682,missing_cities!$Q$2:$Q$56,missing_cities!$S$2:$S$56,"Not Found",0)</f>
        <v>Asia</v>
      </c>
      <c r="I2682" t="s">
        <v>1684</v>
      </c>
      <c r="J2682" s="15">
        <v>0.22</v>
      </c>
      <c r="K2682" t="s">
        <v>19</v>
      </c>
      <c r="L2682" s="15" t="str">
        <f t="shared" si="82"/>
        <v>9:00-18:00</v>
      </c>
      <c r="M2682" s="16">
        <f t="shared" si="83"/>
        <v>0.37</v>
      </c>
      <c r="N2682" s="15">
        <v>8.32</v>
      </c>
      <c r="O2682" s="15">
        <v>81</v>
      </c>
      <c r="P2682" t="s">
        <v>39</v>
      </c>
      <c r="Q2682">
        <v>50</v>
      </c>
      <c r="R2682" t="s">
        <v>37</v>
      </c>
      <c r="S2682">
        <v>2016</v>
      </c>
      <c r="T2682" t="s">
        <v>22</v>
      </c>
      <c r="U2682" s="15">
        <v>4.5999999999999996</v>
      </c>
      <c r="V2682" s="15">
        <v>4</v>
      </c>
      <c r="W2682" t="s">
        <v>27</v>
      </c>
    </row>
    <row r="2683" spans="1:23">
      <c r="A2683" t="s">
        <v>2727</v>
      </c>
      <c r="B2683">
        <v>37.873671000000002</v>
      </c>
      <c r="C2683" s="15">
        <v>-122.356754</v>
      </c>
      <c r="D2683" s="2" t="s">
        <v>7728</v>
      </c>
      <c r="E2683" s="14" t="s">
        <v>5061</v>
      </c>
      <c r="F2683" s="14" t="e" vm="5">
        <v>#VALUE!</v>
      </c>
      <c r="G2683" s="2" t="str">
        <f>_xlfn.XLOOKUP(E2683,missing_cities!$Q$2:$Q$56,missing_cities!$R$2:$R$56,"Not Found",0)</f>
        <v>United States</v>
      </c>
      <c r="H2683" t="str">
        <f>_xlfn.XLOOKUP(E2683,missing_cities!$Q$2:$Q$56,missing_cities!$S$2:$S$56,"Not Found",0)</f>
        <v>North America</v>
      </c>
      <c r="I2683" t="s">
        <v>1684</v>
      </c>
      <c r="J2683" s="15">
        <v>0.15</v>
      </c>
      <c r="K2683" t="s">
        <v>19</v>
      </c>
      <c r="L2683" s="15" t="str">
        <f t="shared" si="82"/>
        <v>9:00-18:00</v>
      </c>
      <c r="M2683" s="16">
        <f t="shared" si="83"/>
        <v>0.37</v>
      </c>
      <c r="N2683" s="15">
        <v>15.88</v>
      </c>
      <c r="O2683" s="15">
        <v>94</v>
      </c>
      <c r="P2683" t="s">
        <v>39</v>
      </c>
      <c r="Q2683">
        <v>350</v>
      </c>
      <c r="R2683" t="s">
        <v>26</v>
      </c>
      <c r="S2683">
        <v>2010</v>
      </c>
      <c r="T2683" t="s">
        <v>22</v>
      </c>
      <c r="U2683" s="15">
        <v>3.9</v>
      </c>
      <c r="V2683" s="15">
        <v>5</v>
      </c>
      <c r="W2683" t="s">
        <v>27</v>
      </c>
    </row>
    <row r="2684" spans="1:23">
      <c r="A2684" t="s">
        <v>2728</v>
      </c>
      <c r="B2684">
        <v>-33.785831999999999</v>
      </c>
      <c r="C2684" s="15">
        <v>151.209496</v>
      </c>
      <c r="D2684" s="2" t="s">
        <v>7729</v>
      </c>
      <c r="E2684" s="14" t="s">
        <v>5069</v>
      </c>
      <c r="F2684" s="14" t="e" vm="8">
        <v>#VALUE!</v>
      </c>
      <c r="G2684" s="2" t="str">
        <f>_xlfn.XLOOKUP(E2684,missing_cities!$Q$2:$Q$56,missing_cities!$R$2:$R$56,"Not Found",0)</f>
        <v>Australia</v>
      </c>
      <c r="H2684" t="str">
        <f>_xlfn.XLOOKUP(E2684,missing_cities!$Q$2:$Q$56,missing_cities!$S$2:$S$56,"Not Found",0)</f>
        <v>Australia</v>
      </c>
      <c r="I2684" t="s">
        <v>1684</v>
      </c>
      <c r="J2684" s="15">
        <v>0.32</v>
      </c>
      <c r="K2684" t="s">
        <v>19</v>
      </c>
      <c r="L2684" s="15" t="str">
        <f t="shared" si="82"/>
        <v>9:00-18:00</v>
      </c>
      <c r="M2684" s="16">
        <f t="shared" si="83"/>
        <v>0.37</v>
      </c>
      <c r="N2684" s="15">
        <v>17.61</v>
      </c>
      <c r="O2684" s="15">
        <v>33</v>
      </c>
      <c r="P2684" t="s">
        <v>20</v>
      </c>
      <c r="Q2684">
        <v>150</v>
      </c>
      <c r="R2684" t="s">
        <v>74</v>
      </c>
      <c r="S2684">
        <v>2022</v>
      </c>
      <c r="T2684" t="s">
        <v>31</v>
      </c>
      <c r="U2684" s="15">
        <v>4.9000000000000004</v>
      </c>
      <c r="V2684" s="15">
        <v>2</v>
      </c>
      <c r="W2684" t="s">
        <v>23</v>
      </c>
    </row>
    <row r="2685" spans="1:23">
      <c r="A2685" t="s">
        <v>2729</v>
      </c>
      <c r="B2685">
        <v>-57.554450000000003</v>
      </c>
      <c r="C2685" s="15">
        <v>-99.772216</v>
      </c>
      <c r="D2685" s="2" t="s">
        <v>7730</v>
      </c>
      <c r="E2685" s="14" t="str">
        <f>_xlfn.XLOOKUP(C2685,missing_cities!B:B,missing_cities!C:C,"Not Found",0)</f>
        <v>Error</v>
      </c>
      <c r="F2685" s="14" t="s">
        <v>9987</v>
      </c>
      <c r="G2685" s="2" t="str">
        <f>_xlfn.XLOOKUP(E2685,missing_cities!$Q$2:$Q$56,missing_cities!$R$2:$R$56,"Not Found",0)</f>
        <v>Error</v>
      </c>
      <c r="H2685" t="str">
        <f>_xlfn.XLOOKUP(E2685,missing_cities!$Q$2:$Q$56,missing_cities!$S$2:$S$56,"Not Found",0)</f>
        <v>Error</v>
      </c>
      <c r="I2685" t="s">
        <v>1684</v>
      </c>
      <c r="J2685" s="15">
        <v>0.46</v>
      </c>
      <c r="K2685" t="s">
        <v>19</v>
      </c>
      <c r="L2685" s="15" t="str">
        <f t="shared" si="82"/>
        <v>9:00-18:00</v>
      </c>
      <c r="M2685" s="16">
        <f t="shared" si="83"/>
        <v>0.37</v>
      </c>
      <c r="N2685" s="15">
        <v>17.95</v>
      </c>
      <c r="O2685" s="15">
        <v>66</v>
      </c>
      <c r="P2685" t="s">
        <v>25</v>
      </c>
      <c r="Q2685">
        <v>22</v>
      </c>
      <c r="R2685" t="s">
        <v>40</v>
      </c>
      <c r="S2685">
        <v>2022</v>
      </c>
      <c r="T2685" t="s">
        <v>31</v>
      </c>
      <c r="U2685" s="15">
        <v>5</v>
      </c>
      <c r="V2685" s="15">
        <v>9</v>
      </c>
      <c r="W2685" t="s">
        <v>32</v>
      </c>
    </row>
    <row r="2686" spans="1:23">
      <c r="A2686" t="s">
        <v>2730</v>
      </c>
      <c r="B2686">
        <v>37.776086999999997</v>
      </c>
      <c r="C2686" s="15">
        <v>-122.393445</v>
      </c>
      <c r="D2686" s="2" t="s">
        <v>7731</v>
      </c>
      <c r="E2686" s="14" t="s">
        <v>5061</v>
      </c>
      <c r="F2686" s="14" t="e" vm="5">
        <v>#VALUE!</v>
      </c>
      <c r="G2686" s="2" t="str">
        <f>_xlfn.XLOOKUP(E2686,missing_cities!$Q$2:$Q$56,missing_cities!$R$2:$R$56,"Not Found",0)</f>
        <v>United States</v>
      </c>
      <c r="H2686" t="str">
        <f>_xlfn.XLOOKUP(E2686,missing_cities!$Q$2:$Q$56,missing_cities!$S$2:$S$56,"Not Found",0)</f>
        <v>North America</v>
      </c>
      <c r="I2686" t="s">
        <v>1684</v>
      </c>
      <c r="J2686" s="15">
        <v>0.14000000000000001</v>
      </c>
      <c r="K2686" s="1">
        <v>45862</v>
      </c>
      <c r="L2686" s="15" t="str">
        <f t="shared" si="82"/>
        <v>9.00-21.00</v>
      </c>
      <c r="M2686" s="16">
        <f t="shared" si="83"/>
        <v>12</v>
      </c>
      <c r="N2686" s="15">
        <v>15.83</v>
      </c>
      <c r="O2686" s="15">
        <v>64</v>
      </c>
      <c r="P2686" t="s">
        <v>20</v>
      </c>
      <c r="Q2686">
        <v>22</v>
      </c>
      <c r="R2686" t="s">
        <v>76</v>
      </c>
      <c r="S2686">
        <v>2016</v>
      </c>
      <c r="T2686" t="s">
        <v>22</v>
      </c>
      <c r="U2686" s="15">
        <v>3.4</v>
      </c>
      <c r="V2686" s="15">
        <v>1</v>
      </c>
      <c r="W2686" t="s">
        <v>27</v>
      </c>
    </row>
    <row r="2687" spans="1:23">
      <c r="A2687" t="s">
        <v>2731</v>
      </c>
      <c r="B2687">
        <v>34.056742999999997</v>
      </c>
      <c r="C2687" s="15">
        <v>-118.29187</v>
      </c>
      <c r="D2687" s="2" t="s">
        <v>7732</v>
      </c>
      <c r="E2687" s="14" t="s">
        <v>5111</v>
      </c>
      <c r="F2687" s="14" t="e" vm="5">
        <v>#VALUE!</v>
      </c>
      <c r="G2687" s="2" t="str">
        <f>_xlfn.XLOOKUP(E2687,missing_cities!$Q$2:$Q$56,missing_cities!$R$2:$R$56,"Not Found",0)</f>
        <v>United States</v>
      </c>
      <c r="H2687" t="str">
        <f>_xlfn.XLOOKUP(E2687,missing_cities!$Q$2:$Q$56,missing_cities!$S$2:$S$56,"Not Found",0)</f>
        <v>North America</v>
      </c>
      <c r="I2687" t="s">
        <v>1684</v>
      </c>
      <c r="J2687" s="15">
        <v>0.42</v>
      </c>
      <c r="K2687" t="s">
        <v>34</v>
      </c>
      <c r="L2687" s="15" t="str">
        <f t="shared" si="82"/>
        <v>6:00-22:00</v>
      </c>
      <c r="M2687" s="16">
        <f t="shared" si="83"/>
        <v>0.67</v>
      </c>
      <c r="N2687" s="15">
        <v>19.57</v>
      </c>
      <c r="O2687" s="15">
        <v>46</v>
      </c>
      <c r="P2687" t="s">
        <v>25</v>
      </c>
      <c r="Q2687">
        <v>22</v>
      </c>
      <c r="R2687" t="s">
        <v>42</v>
      </c>
      <c r="S2687">
        <v>2013</v>
      </c>
      <c r="T2687" t="s">
        <v>31</v>
      </c>
      <c r="U2687" s="15">
        <v>3.9</v>
      </c>
      <c r="V2687" s="15">
        <v>7</v>
      </c>
      <c r="W2687" t="s">
        <v>23</v>
      </c>
    </row>
    <row r="2688" spans="1:23">
      <c r="A2688" t="s">
        <v>2732</v>
      </c>
      <c r="B2688">
        <v>80.867133999999993</v>
      </c>
      <c r="C2688" s="15">
        <v>135.08782400000001</v>
      </c>
      <c r="D2688" s="2" t="s">
        <v>7733</v>
      </c>
      <c r="E2688" s="14" t="str">
        <f>_xlfn.XLOOKUP(C2688,missing_cities!B:B,missing_cities!C:C,"Not Found",0)</f>
        <v>Not Found</v>
      </c>
      <c r="F2688" s="14" t="s">
        <v>9990</v>
      </c>
      <c r="G2688" s="2" t="str">
        <f>_xlfn.XLOOKUP(E2688,missing_cities!$Q$2:$Q$56,missing_cities!$R$2:$R$56,"Not Found",0)</f>
        <v>Not Found</v>
      </c>
      <c r="H2688" t="str">
        <f>_xlfn.XLOOKUP(E2688,missing_cities!$Q$2:$Q$56,missing_cities!$S$2:$S$56,"Not Found",0)</f>
        <v>Not Found</v>
      </c>
      <c r="I2688" t="s">
        <v>1684</v>
      </c>
      <c r="J2688" s="15">
        <v>0.44</v>
      </c>
      <c r="K2688" s="1">
        <v>45862</v>
      </c>
      <c r="L2688" s="15" t="str">
        <f t="shared" si="82"/>
        <v>9.00-21.00</v>
      </c>
      <c r="M2688" s="16">
        <f t="shared" si="83"/>
        <v>12</v>
      </c>
      <c r="N2688" s="15">
        <v>4.7699999999999996</v>
      </c>
      <c r="O2688" s="15">
        <v>25</v>
      </c>
      <c r="P2688" t="s">
        <v>25</v>
      </c>
      <c r="Q2688">
        <v>22</v>
      </c>
      <c r="R2688" t="s">
        <v>97</v>
      </c>
      <c r="S2688">
        <v>2012</v>
      </c>
      <c r="T2688" t="s">
        <v>22</v>
      </c>
      <c r="U2688" s="15">
        <v>4</v>
      </c>
      <c r="V2688" s="15">
        <v>5</v>
      </c>
      <c r="W2688" t="s">
        <v>32</v>
      </c>
    </row>
    <row r="2689" spans="1:23">
      <c r="A2689" t="s">
        <v>2733</v>
      </c>
      <c r="B2689">
        <v>39.995598999999999</v>
      </c>
      <c r="C2689" s="15">
        <v>116.27840500000001</v>
      </c>
      <c r="D2689" s="2" t="s">
        <v>7734</v>
      </c>
      <c r="E2689" s="14" t="s">
        <v>5071</v>
      </c>
      <c r="F2689" s="14" t="e" vm="9">
        <v>#VALUE!</v>
      </c>
      <c r="G2689" s="2" t="str">
        <f>_xlfn.XLOOKUP(E2689,missing_cities!$Q$2:$Q$56,missing_cities!$R$2:$R$56,"Not Found",0)</f>
        <v>China</v>
      </c>
      <c r="H2689" t="str">
        <f>_xlfn.XLOOKUP(E2689,missing_cities!$Q$2:$Q$56,missing_cities!$S$2:$S$56,"Not Found",0)</f>
        <v>Asia</v>
      </c>
      <c r="I2689" t="s">
        <v>1684</v>
      </c>
      <c r="J2689" s="15">
        <v>0.21</v>
      </c>
      <c r="K2689" t="s">
        <v>19</v>
      </c>
      <c r="L2689" s="15" t="str">
        <f t="shared" si="82"/>
        <v>9:00-18:00</v>
      </c>
      <c r="M2689" s="16">
        <f t="shared" si="83"/>
        <v>0.37</v>
      </c>
      <c r="N2689" s="15">
        <v>0.75</v>
      </c>
      <c r="O2689" s="15">
        <v>44</v>
      </c>
      <c r="P2689" t="s">
        <v>29</v>
      </c>
      <c r="Q2689">
        <v>50</v>
      </c>
      <c r="R2689" t="s">
        <v>46</v>
      </c>
      <c r="S2689">
        <v>2022</v>
      </c>
      <c r="T2689" t="s">
        <v>22</v>
      </c>
      <c r="U2689" s="15">
        <v>4</v>
      </c>
      <c r="V2689" s="15">
        <v>6</v>
      </c>
      <c r="W2689" t="s">
        <v>23</v>
      </c>
    </row>
    <row r="2690" spans="1:23">
      <c r="A2690" t="s">
        <v>2734</v>
      </c>
      <c r="B2690">
        <v>37.576070999999999</v>
      </c>
      <c r="C2690" s="15">
        <v>126.959767</v>
      </c>
      <c r="D2690" s="2" t="s">
        <v>7735</v>
      </c>
      <c r="E2690" s="14" t="s">
        <v>5063</v>
      </c>
      <c r="F2690" s="14" t="e" vm="6">
        <v>#VALUE!</v>
      </c>
      <c r="G2690" s="2" t="str">
        <f>_xlfn.XLOOKUP(E2690,missing_cities!$Q$2:$Q$56,missing_cities!$R$2:$R$56,"Not Found",0)</f>
        <v>South Korea</v>
      </c>
      <c r="H2690" t="str">
        <f>_xlfn.XLOOKUP(E2690,missing_cities!$Q$2:$Q$56,missing_cities!$S$2:$S$56,"Not Found",0)</f>
        <v>Asia</v>
      </c>
      <c r="I2690" t="s">
        <v>1684</v>
      </c>
      <c r="J2690" s="15">
        <v>0.42</v>
      </c>
      <c r="K2690" t="s">
        <v>34</v>
      </c>
      <c r="L2690" s="15" t="str">
        <f t="shared" si="82"/>
        <v>6:00-22:00</v>
      </c>
      <c r="M2690" s="16">
        <f t="shared" si="83"/>
        <v>0.67</v>
      </c>
      <c r="N2690" s="15">
        <v>8.3800000000000008</v>
      </c>
      <c r="O2690" s="15">
        <v>90</v>
      </c>
      <c r="P2690" t="s">
        <v>37</v>
      </c>
      <c r="Q2690">
        <v>350</v>
      </c>
      <c r="R2690" t="s">
        <v>46</v>
      </c>
      <c r="S2690">
        <v>2021</v>
      </c>
      <c r="T2690" t="s">
        <v>22</v>
      </c>
      <c r="U2690" s="15">
        <v>3.2</v>
      </c>
      <c r="V2690" s="15">
        <v>5</v>
      </c>
      <c r="W2690" t="s">
        <v>27</v>
      </c>
    </row>
    <row r="2691" spans="1:23">
      <c r="A2691" t="s">
        <v>2735</v>
      </c>
      <c r="B2691">
        <v>-33.726874000000002</v>
      </c>
      <c r="C2691" s="15">
        <v>151.352486</v>
      </c>
      <c r="D2691" s="2" t="s">
        <v>7736</v>
      </c>
      <c r="E2691" s="14" t="s">
        <v>5069</v>
      </c>
      <c r="F2691" s="14" t="e" vm="8">
        <v>#VALUE!</v>
      </c>
      <c r="G2691" s="2" t="str">
        <f>_xlfn.XLOOKUP(E2691,missing_cities!$Q$2:$Q$56,missing_cities!$R$2:$R$56,"Not Found",0)</f>
        <v>Australia</v>
      </c>
      <c r="H2691" t="str">
        <f>_xlfn.XLOOKUP(E2691,missing_cities!$Q$2:$Q$56,missing_cities!$S$2:$S$56,"Not Found",0)</f>
        <v>Australia</v>
      </c>
      <c r="I2691" t="s">
        <v>1684</v>
      </c>
      <c r="J2691" s="15">
        <v>0.28000000000000003</v>
      </c>
      <c r="K2691" t="s">
        <v>19</v>
      </c>
      <c r="L2691" s="15" t="str">
        <f t="shared" ref="L2691:L2754" si="84">IF(ISNUMBER(SEARCH("-",K2691)),K2691,"9.00-21.00")</f>
        <v>9:00-18:00</v>
      </c>
      <c r="M2691" s="16">
        <f t="shared" ref="M2691:M2754" si="85">IF(ISNUMBER(SEARCH("-", L2691)), TEXT(RIGHT(L2691, LEN(L2691) - FIND("-", L2691)), "0.00") - TEXT(LEFT(L2691, FIND("-", L2691)-1), "0.00"), "")</f>
        <v>0.37</v>
      </c>
      <c r="N2691" s="15">
        <v>5.04</v>
      </c>
      <c r="O2691" s="15">
        <v>53</v>
      </c>
      <c r="P2691" t="s">
        <v>25</v>
      </c>
      <c r="Q2691">
        <v>50</v>
      </c>
      <c r="R2691" t="s">
        <v>21</v>
      </c>
      <c r="S2691">
        <v>2017</v>
      </c>
      <c r="T2691" t="s">
        <v>22</v>
      </c>
      <c r="U2691" s="15">
        <v>3.3</v>
      </c>
      <c r="V2691" s="15">
        <v>7</v>
      </c>
      <c r="W2691" t="s">
        <v>23</v>
      </c>
    </row>
    <row r="2692" spans="1:23">
      <c r="A2692" t="s">
        <v>2736</v>
      </c>
      <c r="B2692">
        <v>19.086784000000002</v>
      </c>
      <c r="C2692" s="15">
        <v>72.986044000000007</v>
      </c>
      <c r="D2692" s="2" t="s">
        <v>7737</v>
      </c>
      <c r="E2692" s="14" t="s">
        <v>5079</v>
      </c>
      <c r="F2692" s="14" t="e" vm="11">
        <v>#VALUE!</v>
      </c>
      <c r="G2692" s="2" t="str">
        <f>_xlfn.XLOOKUP(E2692,missing_cities!$Q$2:$Q$56,missing_cities!$R$2:$R$56,"Not Found",0)</f>
        <v>India</v>
      </c>
      <c r="H2692" t="str">
        <f>_xlfn.XLOOKUP(E2692,missing_cities!$Q$2:$Q$56,missing_cities!$S$2:$S$56,"Not Found",0)</f>
        <v>Asia</v>
      </c>
      <c r="I2692" t="s">
        <v>1684</v>
      </c>
      <c r="J2692" s="15">
        <v>0.2</v>
      </c>
      <c r="K2692" s="1">
        <v>45862</v>
      </c>
      <c r="L2692" s="15" t="str">
        <f t="shared" si="84"/>
        <v>9.00-21.00</v>
      </c>
      <c r="M2692" s="16">
        <f t="shared" si="85"/>
        <v>12</v>
      </c>
      <c r="N2692" s="15">
        <v>12.98</v>
      </c>
      <c r="O2692" s="15">
        <v>48</v>
      </c>
      <c r="P2692" t="s">
        <v>39</v>
      </c>
      <c r="Q2692">
        <v>350</v>
      </c>
      <c r="R2692" t="s">
        <v>67</v>
      </c>
      <c r="S2692">
        <v>2017</v>
      </c>
      <c r="T2692" t="s">
        <v>31</v>
      </c>
      <c r="U2692" s="15">
        <v>4.7</v>
      </c>
      <c r="V2692" s="15">
        <v>3</v>
      </c>
      <c r="W2692" t="s">
        <v>32</v>
      </c>
    </row>
    <row r="2693" spans="1:23">
      <c r="A2693" t="s">
        <v>2737</v>
      </c>
      <c r="B2693">
        <v>13.899196</v>
      </c>
      <c r="C2693" s="15">
        <v>100.560332</v>
      </c>
      <c r="D2693" s="2" t="s">
        <v>7738</v>
      </c>
      <c r="E2693" s="14" t="s">
        <v>5059</v>
      </c>
      <c r="F2693" s="14" t="e" vm="4">
        <v>#VALUE!</v>
      </c>
      <c r="G2693" s="2" t="str">
        <f>_xlfn.XLOOKUP(E2693,missing_cities!$Q$2:$Q$56,missing_cities!$R$2:$R$56,"Not Found",0)</f>
        <v>Thailand</v>
      </c>
      <c r="H2693" t="str">
        <f>_xlfn.XLOOKUP(E2693,missing_cities!$Q$2:$Q$56,missing_cities!$S$2:$S$56,"Not Found",0)</f>
        <v>Asia</v>
      </c>
      <c r="I2693" t="s">
        <v>1684</v>
      </c>
      <c r="J2693" s="15">
        <v>0.19</v>
      </c>
      <c r="K2693" t="s">
        <v>19</v>
      </c>
      <c r="L2693" s="15" t="str">
        <f t="shared" si="84"/>
        <v>9:00-18:00</v>
      </c>
      <c r="M2693" s="16">
        <f t="shared" si="85"/>
        <v>0.37</v>
      </c>
      <c r="N2693" s="15">
        <v>8.23</v>
      </c>
      <c r="O2693" s="15">
        <v>42</v>
      </c>
      <c r="P2693" t="s">
        <v>39</v>
      </c>
      <c r="Q2693">
        <v>350</v>
      </c>
      <c r="R2693" t="s">
        <v>48</v>
      </c>
      <c r="S2693">
        <v>2018</v>
      </c>
      <c r="T2693" t="s">
        <v>22</v>
      </c>
      <c r="U2693" s="15">
        <v>3</v>
      </c>
      <c r="V2693" s="15">
        <v>10</v>
      </c>
      <c r="W2693" t="s">
        <v>23</v>
      </c>
    </row>
    <row r="2694" spans="1:23">
      <c r="A2694" t="s">
        <v>2738</v>
      </c>
      <c r="B2694">
        <v>-23.506447000000001</v>
      </c>
      <c r="C2694" s="15">
        <v>-46.508968000000003</v>
      </c>
      <c r="D2694" s="2" t="s">
        <v>7739</v>
      </c>
      <c r="E2694" s="14" t="s">
        <v>5067</v>
      </c>
      <c r="F2694" s="14" t="e" vm="7">
        <v>#VALUE!</v>
      </c>
      <c r="G2694" s="2" t="str">
        <f>_xlfn.XLOOKUP(E2694,missing_cities!$Q$2:$Q$56,missing_cities!$R$2:$R$56,"Not Found",0)</f>
        <v>Brazil</v>
      </c>
      <c r="H2694" t="str">
        <f>_xlfn.XLOOKUP(E2694,missing_cities!$Q$2:$Q$56,missing_cities!$S$2:$S$56,"Not Found",0)</f>
        <v>South America</v>
      </c>
      <c r="I2694" t="s">
        <v>1684</v>
      </c>
      <c r="J2694" s="15">
        <v>0.1</v>
      </c>
      <c r="K2694" s="1">
        <v>45862</v>
      </c>
      <c r="L2694" s="15" t="str">
        <f t="shared" si="84"/>
        <v>9.00-21.00</v>
      </c>
      <c r="M2694" s="16">
        <f t="shared" si="85"/>
        <v>12</v>
      </c>
      <c r="N2694" s="15">
        <v>10.15</v>
      </c>
      <c r="O2694" s="15">
        <v>31</v>
      </c>
      <c r="P2694" t="s">
        <v>20</v>
      </c>
      <c r="Q2694">
        <v>150</v>
      </c>
      <c r="R2694" t="s">
        <v>40</v>
      </c>
      <c r="S2694">
        <v>2010</v>
      </c>
      <c r="T2694" t="s">
        <v>31</v>
      </c>
      <c r="U2694" s="15">
        <v>3.4</v>
      </c>
      <c r="V2694" s="15">
        <v>3</v>
      </c>
      <c r="W2694" t="s">
        <v>27</v>
      </c>
    </row>
    <row r="2695" spans="1:23">
      <c r="A2695" t="s">
        <v>2739</v>
      </c>
      <c r="B2695">
        <v>19.452196000000001</v>
      </c>
      <c r="C2695" s="15">
        <v>-99.008358999999999</v>
      </c>
      <c r="D2695" s="2" t="s">
        <v>7740</v>
      </c>
      <c r="E2695" s="14" t="s">
        <v>5119</v>
      </c>
      <c r="F2695" s="14" t="e" vm="13">
        <v>#VALUE!</v>
      </c>
      <c r="G2695" s="2" t="str">
        <f>_xlfn.XLOOKUP(E2695,missing_cities!$Q$2:$Q$56,missing_cities!$R$2:$R$56,"Not Found",0)</f>
        <v>Mexico</v>
      </c>
      <c r="H2695" t="str">
        <f>_xlfn.XLOOKUP(E2695,missing_cities!$Q$2:$Q$56,missing_cities!$S$2:$S$56,"Not Found",0)</f>
        <v>North America</v>
      </c>
      <c r="I2695" t="s">
        <v>1684</v>
      </c>
      <c r="J2695" s="15">
        <v>0.36</v>
      </c>
      <c r="K2695" s="1">
        <v>45862</v>
      </c>
      <c r="L2695" s="15" t="str">
        <f t="shared" si="84"/>
        <v>9.00-21.00</v>
      </c>
      <c r="M2695" s="16">
        <f t="shared" si="85"/>
        <v>12</v>
      </c>
      <c r="N2695" s="15">
        <v>12.02</v>
      </c>
      <c r="O2695" s="15">
        <v>81</v>
      </c>
      <c r="P2695" t="s">
        <v>20</v>
      </c>
      <c r="Q2695">
        <v>22</v>
      </c>
      <c r="R2695" t="s">
        <v>37</v>
      </c>
      <c r="S2695">
        <v>2022</v>
      </c>
      <c r="T2695" t="s">
        <v>22</v>
      </c>
      <c r="U2695" s="15">
        <v>4.8</v>
      </c>
      <c r="V2695" s="15">
        <v>5</v>
      </c>
      <c r="W2695" t="s">
        <v>32</v>
      </c>
    </row>
    <row r="2696" spans="1:23">
      <c r="A2696" t="s">
        <v>2740</v>
      </c>
      <c r="B2696">
        <v>52.563057000000001</v>
      </c>
      <c r="C2696" s="15">
        <v>13.302412</v>
      </c>
      <c r="D2696" s="2" t="s">
        <v>7741</v>
      </c>
      <c r="E2696" s="14" t="s">
        <v>5057</v>
      </c>
      <c r="F2696" s="14" t="e" vm="3">
        <v>#VALUE!</v>
      </c>
      <c r="G2696" s="2" t="str">
        <f>_xlfn.XLOOKUP(E2696,missing_cities!$Q$2:$Q$56,missing_cities!$R$2:$R$56,"Not Found",0)</f>
        <v>Germany</v>
      </c>
      <c r="H2696" t="str">
        <f>_xlfn.XLOOKUP(E2696,missing_cities!$Q$2:$Q$56,missing_cities!$S$2:$S$56,"Not Found",0)</f>
        <v>Europe</v>
      </c>
      <c r="I2696" t="s">
        <v>1684</v>
      </c>
      <c r="J2696" s="15">
        <v>0.23</v>
      </c>
      <c r="K2696" s="1">
        <v>45862</v>
      </c>
      <c r="L2696" s="15" t="str">
        <f t="shared" si="84"/>
        <v>9.00-21.00</v>
      </c>
      <c r="M2696" s="16">
        <f t="shared" si="85"/>
        <v>12</v>
      </c>
      <c r="N2696" s="15">
        <v>2.58</v>
      </c>
      <c r="O2696" s="15">
        <v>53</v>
      </c>
      <c r="P2696" t="s">
        <v>29</v>
      </c>
      <c r="Q2696">
        <v>50</v>
      </c>
      <c r="R2696" t="s">
        <v>42</v>
      </c>
      <c r="S2696">
        <v>2017</v>
      </c>
      <c r="T2696" t="s">
        <v>31</v>
      </c>
      <c r="U2696" s="15">
        <v>3.1</v>
      </c>
      <c r="V2696" s="15">
        <v>10</v>
      </c>
      <c r="W2696" t="s">
        <v>27</v>
      </c>
    </row>
    <row r="2697" spans="1:23">
      <c r="A2697" t="s">
        <v>2741</v>
      </c>
      <c r="B2697">
        <v>41.844659999999998</v>
      </c>
      <c r="C2697" s="15">
        <v>-87.688516000000007</v>
      </c>
      <c r="D2697" s="2" t="s">
        <v>7742</v>
      </c>
      <c r="E2697" s="14" t="s">
        <v>5065</v>
      </c>
      <c r="F2697" s="14" t="e" vm="5">
        <v>#VALUE!</v>
      </c>
      <c r="G2697" s="2" t="str">
        <f>_xlfn.XLOOKUP(E2697,missing_cities!$Q$2:$Q$56,missing_cities!$R$2:$R$56,"Not Found",0)</f>
        <v>United States</v>
      </c>
      <c r="H2697" t="str">
        <f>_xlfn.XLOOKUP(E2697,missing_cities!$Q$2:$Q$56,missing_cities!$S$2:$S$56,"Not Found",0)</f>
        <v>North America</v>
      </c>
      <c r="I2697" t="s">
        <v>1684</v>
      </c>
      <c r="J2697" s="15">
        <v>0.45</v>
      </c>
      <c r="K2697" t="s">
        <v>34</v>
      </c>
      <c r="L2697" s="15" t="str">
        <f t="shared" si="84"/>
        <v>6:00-22:00</v>
      </c>
      <c r="M2697" s="16">
        <f t="shared" si="85"/>
        <v>0.67</v>
      </c>
      <c r="N2697" s="15">
        <v>5.54</v>
      </c>
      <c r="O2697" s="15">
        <v>25</v>
      </c>
      <c r="P2697" t="s">
        <v>25</v>
      </c>
      <c r="Q2697">
        <v>50</v>
      </c>
      <c r="R2697" t="s">
        <v>37</v>
      </c>
      <c r="S2697">
        <v>2012</v>
      </c>
      <c r="T2697" t="s">
        <v>22</v>
      </c>
      <c r="U2697" s="15">
        <v>3</v>
      </c>
      <c r="V2697" s="15">
        <v>9</v>
      </c>
      <c r="W2697" t="s">
        <v>32</v>
      </c>
    </row>
    <row r="2698" spans="1:23">
      <c r="A2698" t="s">
        <v>2742</v>
      </c>
      <c r="B2698">
        <v>13.78013</v>
      </c>
      <c r="C2698" s="15">
        <v>100.45218199999999</v>
      </c>
      <c r="D2698" s="2" t="s">
        <v>7743</v>
      </c>
      <c r="E2698" s="14" t="s">
        <v>5059</v>
      </c>
      <c r="F2698" s="14" t="e" vm="4">
        <v>#VALUE!</v>
      </c>
      <c r="G2698" s="2" t="str">
        <f>_xlfn.XLOOKUP(E2698,missing_cities!$Q$2:$Q$56,missing_cities!$R$2:$R$56,"Not Found",0)</f>
        <v>Thailand</v>
      </c>
      <c r="H2698" t="str">
        <f>_xlfn.XLOOKUP(E2698,missing_cities!$Q$2:$Q$56,missing_cities!$S$2:$S$56,"Not Found",0)</f>
        <v>Asia</v>
      </c>
      <c r="I2698" t="s">
        <v>1684</v>
      </c>
      <c r="J2698" s="15">
        <v>0.25</v>
      </c>
      <c r="K2698" t="s">
        <v>19</v>
      </c>
      <c r="L2698" s="15" t="str">
        <f t="shared" si="84"/>
        <v>9:00-18:00</v>
      </c>
      <c r="M2698" s="16">
        <f t="shared" si="85"/>
        <v>0.37</v>
      </c>
      <c r="N2698" s="15">
        <v>2.57</v>
      </c>
      <c r="O2698" s="15">
        <v>11</v>
      </c>
      <c r="P2698" t="s">
        <v>29</v>
      </c>
      <c r="Q2698">
        <v>150</v>
      </c>
      <c r="R2698" t="s">
        <v>37</v>
      </c>
      <c r="S2698">
        <v>2019</v>
      </c>
      <c r="T2698" t="s">
        <v>31</v>
      </c>
      <c r="U2698" s="15">
        <v>3.7</v>
      </c>
      <c r="V2698" s="15">
        <v>10</v>
      </c>
      <c r="W2698" t="s">
        <v>23</v>
      </c>
    </row>
    <row r="2699" spans="1:23">
      <c r="A2699" t="s">
        <v>2743</v>
      </c>
      <c r="B2699">
        <v>39.985816</v>
      </c>
      <c r="C2699" s="15">
        <v>116.483171</v>
      </c>
      <c r="D2699" s="2" t="s">
        <v>7744</v>
      </c>
      <c r="E2699" s="14" t="s">
        <v>5071</v>
      </c>
      <c r="F2699" s="14" t="e" vm="9">
        <v>#VALUE!</v>
      </c>
      <c r="G2699" s="2" t="str">
        <f>_xlfn.XLOOKUP(E2699,missing_cities!$Q$2:$Q$56,missing_cities!$R$2:$R$56,"Not Found",0)</f>
        <v>China</v>
      </c>
      <c r="H2699" t="str">
        <f>_xlfn.XLOOKUP(E2699,missing_cities!$Q$2:$Q$56,missing_cities!$S$2:$S$56,"Not Found",0)</f>
        <v>Asia</v>
      </c>
      <c r="I2699" t="s">
        <v>1684</v>
      </c>
      <c r="J2699" s="15">
        <v>0.27</v>
      </c>
      <c r="K2699" t="s">
        <v>34</v>
      </c>
      <c r="L2699" s="15" t="str">
        <f t="shared" si="84"/>
        <v>6:00-22:00</v>
      </c>
      <c r="M2699" s="16">
        <f t="shared" si="85"/>
        <v>0.67</v>
      </c>
      <c r="N2699" s="15">
        <v>15.16</v>
      </c>
      <c r="O2699" s="15">
        <v>11</v>
      </c>
      <c r="P2699" t="s">
        <v>29</v>
      </c>
      <c r="Q2699">
        <v>50</v>
      </c>
      <c r="R2699" t="s">
        <v>42</v>
      </c>
      <c r="S2699">
        <v>2015</v>
      </c>
      <c r="T2699" t="s">
        <v>31</v>
      </c>
      <c r="U2699" s="15">
        <v>4.3</v>
      </c>
      <c r="V2699" s="15">
        <v>2</v>
      </c>
      <c r="W2699" t="s">
        <v>23</v>
      </c>
    </row>
    <row r="2700" spans="1:23">
      <c r="A2700" t="s">
        <v>2744</v>
      </c>
      <c r="B2700">
        <v>39.947679000000001</v>
      </c>
      <c r="C2700" s="15">
        <v>116.399489</v>
      </c>
      <c r="D2700" s="2" t="s">
        <v>7745</v>
      </c>
      <c r="E2700" s="14" t="s">
        <v>5071</v>
      </c>
      <c r="F2700" s="14" t="e" vm="9">
        <v>#VALUE!</v>
      </c>
      <c r="G2700" s="2" t="str">
        <f>_xlfn.XLOOKUP(E2700,missing_cities!$Q$2:$Q$56,missing_cities!$R$2:$R$56,"Not Found",0)</f>
        <v>China</v>
      </c>
      <c r="H2700" t="str">
        <f>_xlfn.XLOOKUP(E2700,missing_cities!$Q$2:$Q$56,missing_cities!$S$2:$S$56,"Not Found",0)</f>
        <v>Asia</v>
      </c>
      <c r="I2700" t="s">
        <v>1684</v>
      </c>
      <c r="J2700" s="15">
        <v>0.32</v>
      </c>
      <c r="K2700" s="1">
        <v>45862</v>
      </c>
      <c r="L2700" s="15" t="str">
        <f t="shared" si="84"/>
        <v>9.00-21.00</v>
      </c>
      <c r="M2700" s="16">
        <f t="shared" si="85"/>
        <v>12</v>
      </c>
      <c r="N2700" s="15">
        <v>10.25</v>
      </c>
      <c r="O2700" s="15">
        <v>75</v>
      </c>
      <c r="P2700" t="s">
        <v>39</v>
      </c>
      <c r="Q2700">
        <v>350</v>
      </c>
      <c r="R2700" t="s">
        <v>26</v>
      </c>
      <c r="S2700">
        <v>2022</v>
      </c>
      <c r="T2700" t="s">
        <v>22</v>
      </c>
      <c r="U2700" s="15">
        <v>4.4000000000000004</v>
      </c>
      <c r="V2700" s="15">
        <v>10</v>
      </c>
      <c r="W2700" t="s">
        <v>23</v>
      </c>
    </row>
    <row r="2701" spans="1:23">
      <c r="A2701" t="s">
        <v>2745</v>
      </c>
      <c r="B2701">
        <v>39.866280000000003</v>
      </c>
      <c r="C2701" s="15">
        <v>116.364344</v>
      </c>
      <c r="D2701" s="2" t="s">
        <v>7746</v>
      </c>
      <c r="E2701" s="14" t="s">
        <v>5071</v>
      </c>
      <c r="F2701" s="14" t="e" vm="9">
        <v>#VALUE!</v>
      </c>
      <c r="G2701" s="2" t="str">
        <f>_xlfn.XLOOKUP(E2701,missing_cities!$Q$2:$Q$56,missing_cities!$R$2:$R$56,"Not Found",0)</f>
        <v>China</v>
      </c>
      <c r="H2701" t="str">
        <f>_xlfn.XLOOKUP(E2701,missing_cities!$Q$2:$Q$56,missing_cities!$S$2:$S$56,"Not Found",0)</f>
        <v>Asia</v>
      </c>
      <c r="I2701" t="s">
        <v>1684</v>
      </c>
      <c r="J2701" s="15">
        <v>0.37</v>
      </c>
      <c r="K2701" t="s">
        <v>19</v>
      </c>
      <c r="L2701" s="15" t="str">
        <f t="shared" si="84"/>
        <v>9:00-18:00</v>
      </c>
      <c r="M2701" s="16">
        <f t="shared" si="85"/>
        <v>0.37</v>
      </c>
      <c r="N2701" s="15">
        <v>18.61</v>
      </c>
      <c r="O2701" s="15">
        <v>90</v>
      </c>
      <c r="P2701" t="s">
        <v>29</v>
      </c>
      <c r="Q2701">
        <v>350</v>
      </c>
      <c r="R2701" t="s">
        <v>97</v>
      </c>
      <c r="S2701">
        <v>2019</v>
      </c>
      <c r="T2701" t="s">
        <v>22</v>
      </c>
      <c r="U2701" s="15">
        <v>3.3</v>
      </c>
      <c r="V2701" s="15">
        <v>3</v>
      </c>
      <c r="W2701" t="s">
        <v>32</v>
      </c>
    </row>
    <row r="2702" spans="1:23">
      <c r="A2702" t="s">
        <v>2746</v>
      </c>
      <c r="B2702">
        <v>25.271849</v>
      </c>
      <c r="C2702" s="15">
        <v>55.370511</v>
      </c>
      <c r="D2702" s="2" t="s">
        <v>7747</v>
      </c>
      <c r="E2702" s="14" t="s">
        <v>5076</v>
      </c>
      <c r="F2702" s="14" t="e" vm="10">
        <v>#VALUE!</v>
      </c>
      <c r="G2702" s="2" t="str">
        <f>_xlfn.XLOOKUP(E2702,missing_cities!$Q$2:$Q$56,missing_cities!$R$2:$R$56,"Not Found",0)</f>
        <v>United Arab Emirates</v>
      </c>
      <c r="H2702" t="str">
        <f>_xlfn.XLOOKUP(E2702,missing_cities!$Q$2:$Q$56,missing_cities!$S$2:$S$56,"Not Found",0)</f>
        <v>Asia</v>
      </c>
      <c r="I2702" t="s">
        <v>1684</v>
      </c>
      <c r="J2702" s="15">
        <v>0.22</v>
      </c>
      <c r="K2702" s="1">
        <v>45862</v>
      </c>
      <c r="L2702" s="15" t="str">
        <f t="shared" si="84"/>
        <v>9.00-21.00</v>
      </c>
      <c r="M2702" s="16">
        <f t="shared" si="85"/>
        <v>12</v>
      </c>
      <c r="N2702" s="15">
        <v>14.04</v>
      </c>
      <c r="O2702" s="15">
        <v>66</v>
      </c>
      <c r="P2702" t="s">
        <v>39</v>
      </c>
      <c r="Q2702">
        <v>50</v>
      </c>
      <c r="R2702" t="s">
        <v>21</v>
      </c>
      <c r="S2702">
        <v>2023</v>
      </c>
      <c r="T2702" t="s">
        <v>22</v>
      </c>
      <c r="U2702" s="15">
        <v>3.5</v>
      </c>
      <c r="V2702" s="15">
        <v>5</v>
      </c>
      <c r="W2702" t="s">
        <v>27</v>
      </c>
    </row>
    <row r="2703" spans="1:23">
      <c r="A2703" t="s">
        <v>2747</v>
      </c>
      <c r="B2703">
        <v>37.594104000000002</v>
      </c>
      <c r="C2703" s="15">
        <v>126.910253</v>
      </c>
      <c r="D2703" s="2" t="s">
        <v>7748</v>
      </c>
      <c r="E2703" s="14" t="s">
        <v>5063</v>
      </c>
      <c r="F2703" s="14" t="e" vm="6">
        <v>#VALUE!</v>
      </c>
      <c r="G2703" s="2" t="str">
        <f>_xlfn.XLOOKUP(E2703,missing_cities!$Q$2:$Q$56,missing_cities!$R$2:$R$56,"Not Found",0)</f>
        <v>South Korea</v>
      </c>
      <c r="H2703" t="str">
        <f>_xlfn.XLOOKUP(E2703,missing_cities!$Q$2:$Q$56,missing_cities!$S$2:$S$56,"Not Found",0)</f>
        <v>Asia</v>
      </c>
      <c r="I2703" t="s">
        <v>1684</v>
      </c>
      <c r="J2703" s="15">
        <v>0.13</v>
      </c>
      <c r="K2703" s="1">
        <v>45862</v>
      </c>
      <c r="L2703" s="15" t="str">
        <f t="shared" si="84"/>
        <v>9.00-21.00</v>
      </c>
      <c r="M2703" s="16">
        <f t="shared" si="85"/>
        <v>12</v>
      </c>
      <c r="N2703" s="15">
        <v>19</v>
      </c>
      <c r="O2703" s="15">
        <v>38</v>
      </c>
      <c r="P2703" t="s">
        <v>37</v>
      </c>
      <c r="Q2703">
        <v>350</v>
      </c>
      <c r="R2703" t="s">
        <v>30</v>
      </c>
      <c r="S2703">
        <v>2011</v>
      </c>
      <c r="T2703" t="s">
        <v>31</v>
      </c>
      <c r="U2703" s="15">
        <v>4.5999999999999996</v>
      </c>
      <c r="V2703" s="15">
        <v>3</v>
      </c>
      <c r="W2703" t="s">
        <v>32</v>
      </c>
    </row>
    <row r="2704" spans="1:23">
      <c r="A2704" t="s">
        <v>2748</v>
      </c>
      <c r="B2704">
        <v>37.875075000000002</v>
      </c>
      <c r="C2704" s="15">
        <v>-122.3561</v>
      </c>
      <c r="D2704" s="2" t="s">
        <v>7749</v>
      </c>
      <c r="E2704" s="14" t="s">
        <v>5061</v>
      </c>
      <c r="F2704" s="14" t="e" vm="5">
        <v>#VALUE!</v>
      </c>
      <c r="G2704" s="2" t="str">
        <f>_xlfn.XLOOKUP(E2704,missing_cities!$Q$2:$Q$56,missing_cities!$R$2:$R$56,"Not Found",0)</f>
        <v>United States</v>
      </c>
      <c r="H2704" t="str">
        <f>_xlfn.XLOOKUP(E2704,missing_cities!$Q$2:$Q$56,missing_cities!$S$2:$S$56,"Not Found",0)</f>
        <v>North America</v>
      </c>
      <c r="I2704" t="s">
        <v>1684</v>
      </c>
      <c r="J2704" s="15">
        <v>0.37</v>
      </c>
      <c r="K2704" t="s">
        <v>34</v>
      </c>
      <c r="L2704" s="15" t="str">
        <f t="shared" si="84"/>
        <v>6:00-22:00</v>
      </c>
      <c r="M2704" s="16">
        <f t="shared" si="85"/>
        <v>0.67</v>
      </c>
      <c r="N2704" s="15">
        <v>4.6100000000000003</v>
      </c>
      <c r="O2704" s="15">
        <v>63</v>
      </c>
      <c r="P2704" t="s">
        <v>37</v>
      </c>
      <c r="Q2704">
        <v>50</v>
      </c>
      <c r="R2704" t="s">
        <v>26</v>
      </c>
      <c r="S2704">
        <v>2010</v>
      </c>
      <c r="T2704" t="s">
        <v>22</v>
      </c>
      <c r="U2704" s="15">
        <v>4.5999999999999996</v>
      </c>
      <c r="V2704" s="15">
        <v>6</v>
      </c>
      <c r="W2704" t="s">
        <v>27</v>
      </c>
    </row>
    <row r="2705" spans="1:23">
      <c r="A2705" t="s">
        <v>2749</v>
      </c>
      <c r="B2705">
        <v>20.178529999999999</v>
      </c>
      <c r="C2705" s="15">
        <v>162.41019299999999</v>
      </c>
      <c r="D2705" s="2" t="s">
        <v>7750</v>
      </c>
      <c r="E2705" s="14" t="str">
        <f>_xlfn.XLOOKUP(C2705,missing_cities!B:B,missing_cities!C:C,"Not Found",0)</f>
        <v>Error</v>
      </c>
      <c r="F2705" s="14" t="s">
        <v>9987</v>
      </c>
      <c r="G2705" s="2" t="str">
        <f>_xlfn.XLOOKUP(E2705,missing_cities!$Q$2:$Q$56,missing_cities!$R$2:$R$56,"Not Found",0)</f>
        <v>Error</v>
      </c>
      <c r="H2705" t="str">
        <f>_xlfn.XLOOKUP(E2705,missing_cities!$Q$2:$Q$56,missing_cities!$S$2:$S$56,"Not Found",0)</f>
        <v>Error</v>
      </c>
      <c r="I2705" t="s">
        <v>1684</v>
      </c>
      <c r="J2705" s="15">
        <v>0.4</v>
      </c>
      <c r="K2705" t="s">
        <v>34</v>
      </c>
      <c r="L2705" s="15" t="str">
        <f t="shared" si="84"/>
        <v>6:00-22:00</v>
      </c>
      <c r="M2705" s="16">
        <f t="shared" si="85"/>
        <v>0.67</v>
      </c>
      <c r="N2705" s="15">
        <v>2.65</v>
      </c>
      <c r="O2705" s="15">
        <v>76</v>
      </c>
      <c r="P2705" t="s">
        <v>25</v>
      </c>
      <c r="Q2705">
        <v>50</v>
      </c>
      <c r="R2705" t="s">
        <v>21</v>
      </c>
      <c r="S2705">
        <v>2014</v>
      </c>
      <c r="T2705" t="s">
        <v>22</v>
      </c>
      <c r="U2705" s="15">
        <v>3.7</v>
      </c>
      <c r="V2705" s="15">
        <v>2</v>
      </c>
      <c r="W2705" t="s">
        <v>23</v>
      </c>
    </row>
    <row r="2706" spans="1:23">
      <c r="A2706" t="s">
        <v>2750</v>
      </c>
      <c r="B2706">
        <v>13.879761999999999</v>
      </c>
      <c r="C2706" s="15">
        <v>100.430921</v>
      </c>
      <c r="D2706" s="2" t="s">
        <v>7751</v>
      </c>
      <c r="E2706" s="14" t="s">
        <v>5059</v>
      </c>
      <c r="F2706" s="14" t="e" vm="4">
        <v>#VALUE!</v>
      </c>
      <c r="G2706" s="2" t="str">
        <f>_xlfn.XLOOKUP(E2706,missing_cities!$Q$2:$Q$56,missing_cities!$R$2:$R$56,"Not Found",0)</f>
        <v>Thailand</v>
      </c>
      <c r="H2706" t="str">
        <f>_xlfn.XLOOKUP(E2706,missing_cities!$Q$2:$Q$56,missing_cities!$S$2:$S$56,"Not Found",0)</f>
        <v>Asia</v>
      </c>
      <c r="I2706" t="s">
        <v>1684</v>
      </c>
      <c r="J2706" s="15">
        <v>0.47</v>
      </c>
      <c r="K2706" s="1">
        <v>45862</v>
      </c>
      <c r="L2706" s="15" t="str">
        <f t="shared" si="84"/>
        <v>9.00-21.00</v>
      </c>
      <c r="M2706" s="16">
        <f t="shared" si="85"/>
        <v>12</v>
      </c>
      <c r="N2706" s="15">
        <v>5.92</v>
      </c>
      <c r="O2706" s="15">
        <v>19</v>
      </c>
      <c r="P2706" t="s">
        <v>39</v>
      </c>
      <c r="Q2706">
        <v>50</v>
      </c>
      <c r="R2706" t="s">
        <v>42</v>
      </c>
      <c r="S2706">
        <v>2022</v>
      </c>
      <c r="T2706" t="s">
        <v>31</v>
      </c>
      <c r="U2706" s="15">
        <v>4.7</v>
      </c>
      <c r="V2706" s="15">
        <v>7</v>
      </c>
      <c r="W2706" t="s">
        <v>32</v>
      </c>
    </row>
    <row r="2707" spans="1:23">
      <c r="A2707" t="s">
        <v>2751</v>
      </c>
      <c r="B2707">
        <v>37.834657</v>
      </c>
      <c r="C2707" s="15">
        <v>-122.45121899999999</v>
      </c>
      <c r="D2707" s="2" t="s">
        <v>7752</v>
      </c>
      <c r="E2707" s="14" t="s">
        <v>5061</v>
      </c>
      <c r="F2707" s="14" t="e" vm="5">
        <v>#VALUE!</v>
      </c>
      <c r="G2707" s="2" t="str">
        <f>_xlfn.XLOOKUP(E2707,missing_cities!$Q$2:$Q$56,missing_cities!$R$2:$R$56,"Not Found",0)</f>
        <v>United States</v>
      </c>
      <c r="H2707" t="str">
        <f>_xlfn.XLOOKUP(E2707,missing_cities!$Q$2:$Q$56,missing_cities!$S$2:$S$56,"Not Found",0)</f>
        <v>North America</v>
      </c>
      <c r="I2707" t="s">
        <v>1684</v>
      </c>
      <c r="J2707" s="15">
        <v>0.4</v>
      </c>
      <c r="K2707" t="s">
        <v>19</v>
      </c>
      <c r="L2707" s="15" t="str">
        <f t="shared" si="84"/>
        <v>9:00-18:00</v>
      </c>
      <c r="M2707" s="16">
        <f t="shared" si="85"/>
        <v>0.37</v>
      </c>
      <c r="N2707" s="15">
        <v>9.58</v>
      </c>
      <c r="O2707" s="15">
        <v>73</v>
      </c>
      <c r="P2707" t="s">
        <v>20</v>
      </c>
      <c r="Q2707">
        <v>50</v>
      </c>
      <c r="R2707" t="s">
        <v>30</v>
      </c>
      <c r="S2707">
        <v>2019</v>
      </c>
      <c r="T2707" t="s">
        <v>22</v>
      </c>
      <c r="U2707" s="15">
        <v>4.9000000000000004</v>
      </c>
      <c r="V2707" s="15">
        <v>7</v>
      </c>
      <c r="W2707" t="s">
        <v>32</v>
      </c>
    </row>
    <row r="2708" spans="1:23">
      <c r="A2708" t="s">
        <v>2752</v>
      </c>
      <c r="B2708">
        <v>19.106665</v>
      </c>
      <c r="C2708" s="15">
        <v>72.807520999999994</v>
      </c>
      <c r="D2708" s="2" t="s">
        <v>7753</v>
      </c>
      <c r="E2708" s="14" t="s">
        <v>5079</v>
      </c>
      <c r="F2708" s="14" t="e" vm="11">
        <v>#VALUE!</v>
      </c>
      <c r="G2708" s="2" t="str">
        <f>_xlfn.XLOOKUP(E2708,missing_cities!$Q$2:$Q$56,missing_cities!$R$2:$R$56,"Not Found",0)</f>
        <v>India</v>
      </c>
      <c r="H2708" t="str">
        <f>_xlfn.XLOOKUP(E2708,missing_cities!$Q$2:$Q$56,missing_cities!$S$2:$S$56,"Not Found",0)</f>
        <v>Asia</v>
      </c>
      <c r="I2708" t="s">
        <v>1684</v>
      </c>
      <c r="J2708" s="15">
        <v>0.19</v>
      </c>
      <c r="K2708" t="s">
        <v>34</v>
      </c>
      <c r="L2708" s="15" t="str">
        <f t="shared" si="84"/>
        <v>6:00-22:00</v>
      </c>
      <c r="M2708" s="16">
        <f t="shared" si="85"/>
        <v>0.67</v>
      </c>
      <c r="N2708" s="15">
        <v>6.49</v>
      </c>
      <c r="O2708" s="15">
        <v>94</v>
      </c>
      <c r="P2708" t="s">
        <v>20</v>
      </c>
      <c r="Q2708">
        <v>350</v>
      </c>
      <c r="R2708" t="s">
        <v>30</v>
      </c>
      <c r="S2708">
        <v>2023</v>
      </c>
      <c r="T2708" t="s">
        <v>22</v>
      </c>
      <c r="U2708" s="15">
        <v>4.7</v>
      </c>
      <c r="V2708" s="15">
        <v>7</v>
      </c>
      <c r="W2708" t="s">
        <v>27</v>
      </c>
    </row>
    <row r="2709" spans="1:23">
      <c r="A2709" t="s">
        <v>2753</v>
      </c>
      <c r="B2709">
        <v>37.661949</v>
      </c>
      <c r="C2709" s="15">
        <v>126.96784100000001</v>
      </c>
      <c r="D2709" s="2" t="s">
        <v>7754</v>
      </c>
      <c r="E2709" s="14" t="s">
        <v>5063</v>
      </c>
      <c r="F2709" s="14" t="e" vm="6">
        <v>#VALUE!</v>
      </c>
      <c r="G2709" s="2" t="str">
        <f>_xlfn.XLOOKUP(E2709,missing_cities!$Q$2:$Q$56,missing_cities!$R$2:$R$56,"Not Found",0)</f>
        <v>South Korea</v>
      </c>
      <c r="H2709" t="str">
        <f>_xlfn.XLOOKUP(E2709,missing_cities!$Q$2:$Q$56,missing_cities!$S$2:$S$56,"Not Found",0)</f>
        <v>Asia</v>
      </c>
      <c r="I2709" t="s">
        <v>1684</v>
      </c>
      <c r="J2709" s="15">
        <v>0.35</v>
      </c>
      <c r="K2709" t="s">
        <v>34</v>
      </c>
      <c r="L2709" s="15" t="str">
        <f t="shared" si="84"/>
        <v>6:00-22:00</v>
      </c>
      <c r="M2709" s="16">
        <f t="shared" si="85"/>
        <v>0.67</v>
      </c>
      <c r="N2709" s="15">
        <v>6.19</v>
      </c>
      <c r="O2709" s="15">
        <v>51</v>
      </c>
      <c r="P2709" t="s">
        <v>37</v>
      </c>
      <c r="Q2709">
        <v>22</v>
      </c>
      <c r="R2709" t="s">
        <v>81</v>
      </c>
      <c r="S2709">
        <v>2010</v>
      </c>
      <c r="T2709" t="s">
        <v>31</v>
      </c>
      <c r="U2709" s="15">
        <v>3.9</v>
      </c>
      <c r="V2709" s="15">
        <v>1</v>
      </c>
      <c r="W2709" t="s">
        <v>23</v>
      </c>
    </row>
    <row r="2710" spans="1:23">
      <c r="A2710" t="s">
        <v>2754</v>
      </c>
      <c r="B2710">
        <v>-33.806775999999999</v>
      </c>
      <c r="C2710" s="15">
        <v>18.513158000000001</v>
      </c>
      <c r="D2710" s="2" t="s">
        <v>7755</v>
      </c>
      <c r="E2710" s="14" t="s">
        <v>5085</v>
      </c>
      <c r="F2710" s="14" t="e" vm="12">
        <v>#VALUE!</v>
      </c>
      <c r="G2710" s="2" t="str">
        <f>_xlfn.XLOOKUP(E2710,missing_cities!$Q$2:$Q$56,missing_cities!$R$2:$R$56,"Not Found",0)</f>
        <v>South Africa</v>
      </c>
      <c r="H2710" t="str">
        <f>_xlfn.XLOOKUP(E2710,missing_cities!$Q$2:$Q$56,missing_cities!$S$2:$S$56,"Not Found",0)</f>
        <v>Africa</v>
      </c>
      <c r="I2710" t="s">
        <v>1684</v>
      </c>
      <c r="J2710" s="15">
        <v>0.46</v>
      </c>
      <c r="K2710" s="1">
        <v>45862</v>
      </c>
      <c r="L2710" s="15" t="str">
        <f t="shared" si="84"/>
        <v>9.00-21.00</v>
      </c>
      <c r="M2710" s="16">
        <f t="shared" si="85"/>
        <v>12</v>
      </c>
      <c r="N2710" s="15">
        <v>1.74</v>
      </c>
      <c r="O2710" s="15">
        <v>97</v>
      </c>
      <c r="P2710" t="s">
        <v>37</v>
      </c>
      <c r="Q2710">
        <v>50</v>
      </c>
      <c r="R2710" t="s">
        <v>42</v>
      </c>
      <c r="S2710">
        <v>2014</v>
      </c>
      <c r="T2710" t="s">
        <v>31</v>
      </c>
      <c r="U2710" s="15">
        <v>4.9000000000000004</v>
      </c>
      <c r="V2710" s="15">
        <v>3</v>
      </c>
      <c r="W2710" t="s">
        <v>27</v>
      </c>
    </row>
    <row r="2711" spans="1:23">
      <c r="A2711" t="s">
        <v>2755</v>
      </c>
      <c r="B2711">
        <v>37.858524000000003</v>
      </c>
      <c r="C2711" s="15">
        <v>-122.396514</v>
      </c>
      <c r="D2711" s="2" t="s">
        <v>7756</v>
      </c>
      <c r="E2711" s="14" t="s">
        <v>5061</v>
      </c>
      <c r="F2711" s="14" t="e" vm="5">
        <v>#VALUE!</v>
      </c>
      <c r="G2711" s="2" t="str">
        <f>_xlfn.XLOOKUP(E2711,missing_cities!$Q$2:$Q$56,missing_cities!$R$2:$R$56,"Not Found",0)</f>
        <v>United States</v>
      </c>
      <c r="H2711" t="str">
        <f>_xlfn.XLOOKUP(E2711,missing_cities!$Q$2:$Q$56,missing_cities!$S$2:$S$56,"Not Found",0)</f>
        <v>North America</v>
      </c>
      <c r="I2711" t="s">
        <v>1684</v>
      </c>
      <c r="J2711" s="15">
        <v>0.49</v>
      </c>
      <c r="K2711" t="s">
        <v>19</v>
      </c>
      <c r="L2711" s="15" t="str">
        <f t="shared" si="84"/>
        <v>9:00-18:00</v>
      </c>
      <c r="M2711" s="16">
        <f t="shared" si="85"/>
        <v>0.37</v>
      </c>
      <c r="N2711" s="15">
        <v>17.989999999999998</v>
      </c>
      <c r="O2711" s="15">
        <v>40</v>
      </c>
      <c r="P2711" t="s">
        <v>25</v>
      </c>
      <c r="Q2711">
        <v>22</v>
      </c>
      <c r="R2711" t="s">
        <v>21</v>
      </c>
      <c r="S2711">
        <v>2013</v>
      </c>
      <c r="T2711" t="s">
        <v>22</v>
      </c>
      <c r="U2711" s="15">
        <v>3.7</v>
      </c>
      <c r="V2711" s="15">
        <v>4</v>
      </c>
      <c r="W2711" t="s">
        <v>23</v>
      </c>
    </row>
    <row r="2712" spans="1:23">
      <c r="A2712" t="s">
        <v>2756</v>
      </c>
      <c r="B2712">
        <v>13.747582</v>
      </c>
      <c r="C2712" s="15">
        <v>100.552927</v>
      </c>
      <c r="D2712" s="2" t="s">
        <v>7757</v>
      </c>
      <c r="E2712" s="14" t="s">
        <v>5059</v>
      </c>
      <c r="F2712" s="14" t="e" vm="4">
        <v>#VALUE!</v>
      </c>
      <c r="G2712" s="2" t="str">
        <f>_xlfn.XLOOKUP(E2712,missing_cities!$Q$2:$Q$56,missing_cities!$R$2:$R$56,"Not Found",0)</f>
        <v>Thailand</v>
      </c>
      <c r="H2712" t="str">
        <f>_xlfn.XLOOKUP(E2712,missing_cities!$Q$2:$Q$56,missing_cities!$S$2:$S$56,"Not Found",0)</f>
        <v>Asia</v>
      </c>
      <c r="I2712" t="s">
        <v>1684</v>
      </c>
      <c r="J2712" s="15">
        <v>0.27</v>
      </c>
      <c r="K2712" t="s">
        <v>19</v>
      </c>
      <c r="L2712" s="15" t="str">
        <f t="shared" si="84"/>
        <v>9:00-18:00</v>
      </c>
      <c r="M2712" s="16">
        <f t="shared" si="85"/>
        <v>0.37</v>
      </c>
      <c r="N2712" s="15">
        <v>7.65</v>
      </c>
      <c r="O2712" s="15">
        <v>49</v>
      </c>
      <c r="P2712" t="s">
        <v>39</v>
      </c>
      <c r="Q2712">
        <v>22</v>
      </c>
      <c r="R2712" t="s">
        <v>42</v>
      </c>
      <c r="S2712">
        <v>2012</v>
      </c>
      <c r="T2712" t="s">
        <v>31</v>
      </c>
      <c r="U2712" s="15">
        <v>4.3</v>
      </c>
      <c r="V2712" s="15">
        <v>9</v>
      </c>
      <c r="W2712" t="s">
        <v>32</v>
      </c>
    </row>
    <row r="2713" spans="1:23">
      <c r="A2713" t="s">
        <v>2757</v>
      </c>
      <c r="B2713">
        <v>-33.804248999999999</v>
      </c>
      <c r="C2713" s="15">
        <v>151.397941</v>
      </c>
      <c r="D2713" s="2" t="s">
        <v>7758</v>
      </c>
      <c r="E2713" s="14" t="s">
        <v>5069</v>
      </c>
      <c r="F2713" s="14" t="e" vm="8">
        <v>#VALUE!</v>
      </c>
      <c r="G2713" s="2" t="str">
        <f>_xlfn.XLOOKUP(E2713,missing_cities!$Q$2:$Q$56,missing_cities!$R$2:$R$56,"Not Found",0)</f>
        <v>Australia</v>
      </c>
      <c r="H2713" t="str">
        <f>_xlfn.XLOOKUP(E2713,missing_cities!$Q$2:$Q$56,missing_cities!$S$2:$S$56,"Not Found",0)</f>
        <v>Australia</v>
      </c>
      <c r="I2713" t="s">
        <v>1684</v>
      </c>
      <c r="J2713" s="15">
        <v>0.24</v>
      </c>
      <c r="K2713" t="s">
        <v>34</v>
      </c>
      <c r="L2713" s="15" t="str">
        <f t="shared" si="84"/>
        <v>6:00-22:00</v>
      </c>
      <c r="M2713" s="16">
        <f t="shared" si="85"/>
        <v>0.67</v>
      </c>
      <c r="N2713" s="15">
        <v>18.350000000000001</v>
      </c>
      <c r="O2713" s="15">
        <v>34</v>
      </c>
      <c r="P2713" t="s">
        <v>29</v>
      </c>
      <c r="Q2713">
        <v>350</v>
      </c>
      <c r="R2713" t="s">
        <v>44</v>
      </c>
      <c r="S2713">
        <v>2020</v>
      </c>
      <c r="T2713" t="s">
        <v>22</v>
      </c>
      <c r="U2713" s="15">
        <v>4.3</v>
      </c>
      <c r="V2713" s="15">
        <v>9</v>
      </c>
      <c r="W2713" t="s">
        <v>27</v>
      </c>
    </row>
    <row r="2714" spans="1:23">
      <c r="A2714" t="s">
        <v>2758</v>
      </c>
      <c r="B2714">
        <v>-33.868146000000003</v>
      </c>
      <c r="C2714" s="15">
        <v>18.434608000000001</v>
      </c>
      <c r="D2714" s="2" t="s">
        <v>7759</v>
      </c>
      <c r="E2714" s="14" t="s">
        <v>5085</v>
      </c>
      <c r="F2714" s="14" t="e" vm="12">
        <v>#VALUE!</v>
      </c>
      <c r="G2714" s="2" t="str">
        <f>_xlfn.XLOOKUP(E2714,missing_cities!$Q$2:$Q$56,missing_cities!$R$2:$R$56,"Not Found",0)</f>
        <v>South Africa</v>
      </c>
      <c r="H2714" t="str">
        <f>_xlfn.XLOOKUP(E2714,missing_cities!$Q$2:$Q$56,missing_cities!$S$2:$S$56,"Not Found",0)</f>
        <v>Africa</v>
      </c>
      <c r="I2714" t="s">
        <v>1684</v>
      </c>
      <c r="J2714" s="15">
        <v>0.35</v>
      </c>
      <c r="K2714" t="s">
        <v>34</v>
      </c>
      <c r="L2714" s="15" t="str">
        <f t="shared" si="84"/>
        <v>6:00-22:00</v>
      </c>
      <c r="M2714" s="16">
        <f t="shared" si="85"/>
        <v>0.67</v>
      </c>
      <c r="N2714" s="15">
        <v>4.47</v>
      </c>
      <c r="O2714" s="15">
        <v>71</v>
      </c>
      <c r="P2714" t="s">
        <v>39</v>
      </c>
      <c r="Q2714">
        <v>22</v>
      </c>
      <c r="R2714" t="s">
        <v>42</v>
      </c>
      <c r="S2714">
        <v>2017</v>
      </c>
      <c r="T2714" t="s">
        <v>31</v>
      </c>
      <c r="U2714" s="15">
        <v>4.5999999999999996</v>
      </c>
      <c r="V2714" s="15">
        <v>8</v>
      </c>
      <c r="W2714" t="s">
        <v>32</v>
      </c>
    </row>
    <row r="2715" spans="1:23">
      <c r="A2715" t="s">
        <v>2759</v>
      </c>
      <c r="B2715">
        <v>18.924655999999999</v>
      </c>
      <c r="C2715" s="15">
        <v>72.902265</v>
      </c>
      <c r="D2715" s="2" t="s">
        <v>7760</v>
      </c>
      <c r="E2715" s="14" t="s">
        <v>5079</v>
      </c>
      <c r="F2715" s="14" t="e" vm="11">
        <v>#VALUE!</v>
      </c>
      <c r="G2715" s="2" t="str">
        <f>_xlfn.XLOOKUP(E2715,missing_cities!$Q$2:$Q$56,missing_cities!$R$2:$R$56,"Not Found",0)</f>
        <v>India</v>
      </c>
      <c r="H2715" t="str">
        <f>_xlfn.XLOOKUP(E2715,missing_cities!$Q$2:$Q$56,missing_cities!$S$2:$S$56,"Not Found",0)</f>
        <v>Asia</v>
      </c>
      <c r="I2715" t="s">
        <v>1684</v>
      </c>
      <c r="J2715" s="15">
        <v>0.47</v>
      </c>
      <c r="K2715" s="1">
        <v>45862</v>
      </c>
      <c r="L2715" s="15" t="str">
        <f t="shared" si="84"/>
        <v>9.00-21.00</v>
      </c>
      <c r="M2715" s="16">
        <f t="shared" si="85"/>
        <v>12</v>
      </c>
      <c r="N2715" s="15">
        <v>13.65</v>
      </c>
      <c r="O2715" s="15">
        <v>98</v>
      </c>
      <c r="P2715" t="s">
        <v>37</v>
      </c>
      <c r="Q2715">
        <v>50</v>
      </c>
      <c r="R2715" t="s">
        <v>46</v>
      </c>
      <c r="S2715">
        <v>2016</v>
      </c>
      <c r="T2715" t="s">
        <v>22</v>
      </c>
      <c r="U2715" s="15">
        <v>4.5</v>
      </c>
      <c r="V2715" s="15">
        <v>4</v>
      </c>
      <c r="W2715" t="s">
        <v>32</v>
      </c>
    </row>
    <row r="2716" spans="1:23">
      <c r="A2716" t="s">
        <v>2760</v>
      </c>
      <c r="B2716">
        <v>52.501730000000002</v>
      </c>
      <c r="C2716" s="15">
        <v>13.442565</v>
      </c>
      <c r="D2716" s="2" t="s">
        <v>7761</v>
      </c>
      <c r="E2716" s="14" t="s">
        <v>5057</v>
      </c>
      <c r="F2716" s="14" t="e" vm="3">
        <v>#VALUE!</v>
      </c>
      <c r="G2716" s="2" t="str">
        <f>_xlfn.XLOOKUP(E2716,missing_cities!$Q$2:$Q$56,missing_cities!$R$2:$R$56,"Not Found",0)</f>
        <v>Germany</v>
      </c>
      <c r="H2716" t="str">
        <f>_xlfn.XLOOKUP(E2716,missing_cities!$Q$2:$Q$56,missing_cities!$S$2:$S$56,"Not Found",0)</f>
        <v>Europe</v>
      </c>
      <c r="I2716" t="s">
        <v>1684</v>
      </c>
      <c r="J2716" s="15">
        <v>0.16</v>
      </c>
      <c r="K2716" s="1">
        <v>45862</v>
      </c>
      <c r="L2716" s="15" t="str">
        <f t="shared" si="84"/>
        <v>9.00-21.00</v>
      </c>
      <c r="M2716" s="16">
        <f t="shared" si="85"/>
        <v>12</v>
      </c>
      <c r="N2716" s="15">
        <v>11.55</v>
      </c>
      <c r="O2716" s="15">
        <v>50</v>
      </c>
      <c r="P2716" t="s">
        <v>39</v>
      </c>
      <c r="Q2716">
        <v>50</v>
      </c>
      <c r="R2716" t="s">
        <v>48</v>
      </c>
      <c r="S2716">
        <v>2010</v>
      </c>
      <c r="T2716" t="s">
        <v>22</v>
      </c>
      <c r="U2716" s="15">
        <v>5</v>
      </c>
      <c r="V2716" s="15">
        <v>10</v>
      </c>
      <c r="W2716" t="s">
        <v>23</v>
      </c>
    </row>
    <row r="2717" spans="1:23">
      <c r="A2717" t="s">
        <v>2761</v>
      </c>
      <c r="B2717">
        <v>55.724843999999997</v>
      </c>
      <c r="C2717" s="15">
        <v>37.515355999999997</v>
      </c>
      <c r="D2717" s="2" t="s">
        <v>7762</v>
      </c>
      <c r="E2717" s="14" t="s">
        <v>5052</v>
      </c>
      <c r="F2717" s="14" t="e" vm="2">
        <v>#VALUE!</v>
      </c>
      <c r="G2717" s="2" t="str">
        <f>_xlfn.XLOOKUP(E2717,missing_cities!$Q$2:$Q$56,missing_cities!$R$2:$R$56,"Not Found",0)</f>
        <v>Russia</v>
      </c>
      <c r="H2717" t="str">
        <f>_xlfn.XLOOKUP(E2717,missing_cities!$Q$2:$Q$56,missing_cities!$S$2:$S$56,"Not Found",0)</f>
        <v>Europe</v>
      </c>
      <c r="I2717" t="s">
        <v>1684</v>
      </c>
      <c r="J2717" s="15">
        <v>0.43</v>
      </c>
      <c r="K2717" s="1">
        <v>45862</v>
      </c>
      <c r="L2717" s="15" t="str">
        <f t="shared" si="84"/>
        <v>9.00-21.00</v>
      </c>
      <c r="M2717" s="16">
        <f t="shared" si="85"/>
        <v>12</v>
      </c>
      <c r="N2717" s="15">
        <v>14.58</v>
      </c>
      <c r="O2717" s="15">
        <v>88</v>
      </c>
      <c r="P2717" t="s">
        <v>29</v>
      </c>
      <c r="Q2717">
        <v>150</v>
      </c>
      <c r="R2717" t="s">
        <v>76</v>
      </c>
      <c r="S2717">
        <v>2017</v>
      </c>
      <c r="T2717" t="s">
        <v>22</v>
      </c>
      <c r="U2717" s="15">
        <v>5</v>
      </c>
      <c r="V2717" s="15">
        <v>3</v>
      </c>
      <c r="W2717" t="s">
        <v>23</v>
      </c>
    </row>
    <row r="2718" spans="1:23">
      <c r="A2718" t="s">
        <v>2762</v>
      </c>
      <c r="B2718">
        <v>39.913784999999997</v>
      </c>
      <c r="C2718" s="15">
        <v>116.382209</v>
      </c>
      <c r="D2718" s="2" t="s">
        <v>7763</v>
      </c>
      <c r="E2718" s="14" t="s">
        <v>5071</v>
      </c>
      <c r="F2718" s="14" t="e" vm="9">
        <v>#VALUE!</v>
      </c>
      <c r="G2718" s="2" t="str">
        <f>_xlfn.XLOOKUP(E2718,missing_cities!$Q$2:$Q$56,missing_cities!$R$2:$R$56,"Not Found",0)</f>
        <v>China</v>
      </c>
      <c r="H2718" t="str">
        <f>_xlfn.XLOOKUP(E2718,missing_cities!$Q$2:$Q$56,missing_cities!$S$2:$S$56,"Not Found",0)</f>
        <v>Asia</v>
      </c>
      <c r="I2718" t="s">
        <v>1684</v>
      </c>
      <c r="J2718" s="15">
        <v>0.14000000000000001</v>
      </c>
      <c r="K2718" t="s">
        <v>34</v>
      </c>
      <c r="L2718" s="15" t="str">
        <f t="shared" si="84"/>
        <v>6:00-22:00</v>
      </c>
      <c r="M2718" s="16">
        <f t="shared" si="85"/>
        <v>0.67</v>
      </c>
      <c r="N2718" s="15">
        <v>10.8</v>
      </c>
      <c r="O2718" s="15">
        <v>23</v>
      </c>
      <c r="P2718" t="s">
        <v>39</v>
      </c>
      <c r="Q2718">
        <v>350</v>
      </c>
      <c r="R2718" t="s">
        <v>21</v>
      </c>
      <c r="S2718">
        <v>2016</v>
      </c>
      <c r="T2718" t="s">
        <v>22</v>
      </c>
      <c r="U2718" s="15">
        <v>4.7</v>
      </c>
      <c r="V2718" s="15">
        <v>9</v>
      </c>
      <c r="W2718" t="s">
        <v>32</v>
      </c>
    </row>
    <row r="2719" spans="1:23">
      <c r="A2719" t="s">
        <v>2763</v>
      </c>
      <c r="B2719">
        <v>13.701687</v>
      </c>
      <c r="C2719" s="15">
        <v>100.543533</v>
      </c>
      <c r="D2719" s="2" t="s">
        <v>7764</v>
      </c>
      <c r="E2719" s="14" t="s">
        <v>5059</v>
      </c>
      <c r="F2719" s="14" t="e" vm="4">
        <v>#VALUE!</v>
      </c>
      <c r="G2719" s="2" t="str">
        <f>_xlfn.XLOOKUP(E2719,missing_cities!$Q$2:$Q$56,missing_cities!$R$2:$R$56,"Not Found",0)</f>
        <v>Thailand</v>
      </c>
      <c r="H2719" t="str">
        <f>_xlfn.XLOOKUP(E2719,missing_cities!$Q$2:$Q$56,missing_cities!$S$2:$S$56,"Not Found",0)</f>
        <v>Asia</v>
      </c>
      <c r="I2719" t="s">
        <v>1684</v>
      </c>
      <c r="J2719" s="15">
        <v>0.14000000000000001</v>
      </c>
      <c r="K2719" t="s">
        <v>34</v>
      </c>
      <c r="L2719" s="15" t="str">
        <f t="shared" si="84"/>
        <v>6:00-22:00</v>
      </c>
      <c r="M2719" s="16">
        <f t="shared" si="85"/>
        <v>0.67</v>
      </c>
      <c r="N2719" s="15">
        <v>6.37</v>
      </c>
      <c r="O2719" s="15">
        <v>35</v>
      </c>
      <c r="P2719" t="s">
        <v>29</v>
      </c>
      <c r="Q2719">
        <v>22</v>
      </c>
      <c r="R2719" t="s">
        <v>97</v>
      </c>
      <c r="S2719">
        <v>2014</v>
      </c>
      <c r="T2719" t="s">
        <v>22</v>
      </c>
      <c r="U2719" s="15">
        <v>4.8</v>
      </c>
      <c r="V2719" s="15">
        <v>1</v>
      </c>
      <c r="W2719" t="s">
        <v>32</v>
      </c>
    </row>
    <row r="2720" spans="1:23">
      <c r="A2720" t="s">
        <v>2764</v>
      </c>
      <c r="B2720">
        <v>13.879772000000001</v>
      </c>
      <c r="C2720" s="15">
        <v>100.492712</v>
      </c>
      <c r="D2720" s="2" t="s">
        <v>7765</v>
      </c>
      <c r="E2720" s="14" t="s">
        <v>5059</v>
      </c>
      <c r="F2720" s="14" t="e" vm="4">
        <v>#VALUE!</v>
      </c>
      <c r="G2720" s="2" t="str">
        <f>_xlfn.XLOOKUP(E2720,missing_cities!$Q$2:$Q$56,missing_cities!$R$2:$R$56,"Not Found",0)</f>
        <v>Thailand</v>
      </c>
      <c r="H2720" t="str">
        <f>_xlfn.XLOOKUP(E2720,missing_cities!$Q$2:$Q$56,missing_cities!$S$2:$S$56,"Not Found",0)</f>
        <v>Asia</v>
      </c>
      <c r="I2720" t="s">
        <v>1684</v>
      </c>
      <c r="J2720" s="15">
        <v>0.16</v>
      </c>
      <c r="K2720" s="1">
        <v>45862</v>
      </c>
      <c r="L2720" s="15" t="str">
        <f t="shared" si="84"/>
        <v>9.00-21.00</v>
      </c>
      <c r="M2720" s="16">
        <f t="shared" si="85"/>
        <v>12</v>
      </c>
      <c r="N2720" s="15">
        <v>14.28</v>
      </c>
      <c r="O2720" s="15">
        <v>48</v>
      </c>
      <c r="P2720" t="s">
        <v>25</v>
      </c>
      <c r="Q2720">
        <v>22</v>
      </c>
      <c r="R2720" t="s">
        <v>97</v>
      </c>
      <c r="S2720">
        <v>2017</v>
      </c>
      <c r="T2720" t="s">
        <v>22</v>
      </c>
      <c r="U2720" s="15">
        <v>4.7</v>
      </c>
      <c r="V2720" s="15">
        <v>4</v>
      </c>
      <c r="W2720" t="s">
        <v>27</v>
      </c>
    </row>
    <row r="2721" spans="1:23">
      <c r="A2721" t="s">
        <v>2765</v>
      </c>
      <c r="B2721">
        <v>19.192181000000001</v>
      </c>
      <c r="C2721" s="15">
        <v>72.924081999999999</v>
      </c>
      <c r="D2721" s="2" t="s">
        <v>7766</v>
      </c>
      <c r="E2721" s="14" t="s">
        <v>5079</v>
      </c>
      <c r="F2721" s="14" t="e" vm="11">
        <v>#VALUE!</v>
      </c>
      <c r="G2721" s="2" t="str">
        <f>_xlfn.XLOOKUP(E2721,missing_cities!$Q$2:$Q$56,missing_cities!$R$2:$R$56,"Not Found",0)</f>
        <v>India</v>
      </c>
      <c r="H2721" t="str">
        <f>_xlfn.XLOOKUP(E2721,missing_cities!$Q$2:$Q$56,missing_cities!$S$2:$S$56,"Not Found",0)</f>
        <v>Asia</v>
      </c>
      <c r="I2721" t="s">
        <v>1684</v>
      </c>
      <c r="J2721" s="15">
        <v>0.4</v>
      </c>
      <c r="K2721" t="s">
        <v>19</v>
      </c>
      <c r="L2721" s="15" t="str">
        <f t="shared" si="84"/>
        <v>9:00-18:00</v>
      </c>
      <c r="M2721" s="16">
        <f t="shared" si="85"/>
        <v>0.37</v>
      </c>
      <c r="N2721" s="15">
        <v>7.74</v>
      </c>
      <c r="O2721" s="15">
        <v>52</v>
      </c>
      <c r="P2721" t="s">
        <v>37</v>
      </c>
      <c r="Q2721">
        <v>22</v>
      </c>
      <c r="R2721" t="s">
        <v>35</v>
      </c>
      <c r="S2721">
        <v>2013</v>
      </c>
      <c r="T2721" t="s">
        <v>31</v>
      </c>
      <c r="U2721" s="15">
        <v>4.0999999999999996</v>
      </c>
      <c r="V2721" s="15">
        <v>5</v>
      </c>
      <c r="W2721" t="s">
        <v>27</v>
      </c>
    </row>
    <row r="2722" spans="1:23">
      <c r="A2722" t="s">
        <v>2766</v>
      </c>
      <c r="B2722">
        <v>55.853326000000003</v>
      </c>
      <c r="C2722" s="15">
        <v>37.572080999999997</v>
      </c>
      <c r="D2722" s="2" t="s">
        <v>7767</v>
      </c>
      <c r="E2722" s="14" t="s">
        <v>5052</v>
      </c>
      <c r="F2722" s="14" t="e" vm="2">
        <v>#VALUE!</v>
      </c>
      <c r="G2722" s="2" t="str">
        <f>_xlfn.XLOOKUP(E2722,missing_cities!$Q$2:$Q$56,missing_cities!$R$2:$R$56,"Not Found",0)</f>
        <v>Russia</v>
      </c>
      <c r="H2722" t="str">
        <f>_xlfn.XLOOKUP(E2722,missing_cities!$Q$2:$Q$56,missing_cities!$S$2:$S$56,"Not Found",0)</f>
        <v>Europe</v>
      </c>
      <c r="I2722" t="s">
        <v>1684</v>
      </c>
      <c r="J2722" s="15">
        <v>0.44</v>
      </c>
      <c r="K2722" t="s">
        <v>34</v>
      </c>
      <c r="L2722" s="15" t="str">
        <f t="shared" si="84"/>
        <v>6:00-22:00</v>
      </c>
      <c r="M2722" s="16">
        <f t="shared" si="85"/>
        <v>0.67</v>
      </c>
      <c r="N2722" s="15">
        <v>17.11</v>
      </c>
      <c r="O2722" s="15">
        <v>50</v>
      </c>
      <c r="P2722" t="s">
        <v>39</v>
      </c>
      <c r="Q2722">
        <v>150</v>
      </c>
      <c r="R2722" t="s">
        <v>97</v>
      </c>
      <c r="S2722">
        <v>2019</v>
      </c>
      <c r="T2722" t="s">
        <v>31</v>
      </c>
      <c r="U2722" s="15">
        <v>3</v>
      </c>
      <c r="V2722" s="15">
        <v>8</v>
      </c>
      <c r="W2722" t="s">
        <v>32</v>
      </c>
    </row>
    <row r="2723" spans="1:23">
      <c r="A2723" t="s">
        <v>2767</v>
      </c>
      <c r="B2723">
        <v>-7.5223810000000002</v>
      </c>
      <c r="C2723" s="15">
        <v>67.999195</v>
      </c>
      <c r="D2723" s="2" t="s">
        <v>7768</v>
      </c>
      <c r="E2723" s="14" t="str">
        <f>_xlfn.XLOOKUP(C2723,missing_cities!B:B,missing_cities!C:C,"Not Found",0)</f>
        <v>Error</v>
      </c>
      <c r="F2723" s="14" t="s">
        <v>9987</v>
      </c>
      <c r="G2723" s="2" t="str">
        <f>_xlfn.XLOOKUP(E2723,missing_cities!$Q$2:$Q$56,missing_cities!$R$2:$R$56,"Not Found",0)</f>
        <v>Error</v>
      </c>
      <c r="H2723" t="str">
        <f>_xlfn.XLOOKUP(E2723,missing_cities!$Q$2:$Q$56,missing_cities!$S$2:$S$56,"Not Found",0)</f>
        <v>Error</v>
      </c>
      <c r="I2723" t="s">
        <v>1684</v>
      </c>
      <c r="J2723" s="15">
        <v>0.32</v>
      </c>
      <c r="K2723" t="s">
        <v>19</v>
      </c>
      <c r="L2723" s="15" t="str">
        <f t="shared" si="84"/>
        <v>9:00-18:00</v>
      </c>
      <c r="M2723" s="16">
        <f t="shared" si="85"/>
        <v>0.37</v>
      </c>
      <c r="N2723" s="15">
        <v>9.41</v>
      </c>
      <c r="O2723" s="15">
        <v>72</v>
      </c>
      <c r="P2723" t="s">
        <v>29</v>
      </c>
      <c r="Q2723">
        <v>50</v>
      </c>
      <c r="R2723" t="s">
        <v>21</v>
      </c>
      <c r="S2723">
        <v>2022</v>
      </c>
      <c r="T2723" t="s">
        <v>31</v>
      </c>
      <c r="U2723" s="15">
        <v>4.9000000000000004</v>
      </c>
      <c r="V2723" s="15">
        <v>10</v>
      </c>
      <c r="W2723" t="s">
        <v>23</v>
      </c>
    </row>
    <row r="2724" spans="1:23">
      <c r="A2724" t="s">
        <v>2768</v>
      </c>
      <c r="B2724">
        <v>-33.837752999999999</v>
      </c>
      <c r="C2724" s="15">
        <v>18.477907999999999</v>
      </c>
      <c r="D2724" s="2" t="s">
        <v>7769</v>
      </c>
      <c r="E2724" s="14" t="s">
        <v>5085</v>
      </c>
      <c r="F2724" s="14" t="e" vm="12">
        <v>#VALUE!</v>
      </c>
      <c r="G2724" s="2" t="str">
        <f>_xlfn.XLOOKUP(E2724,missing_cities!$Q$2:$Q$56,missing_cities!$R$2:$R$56,"Not Found",0)</f>
        <v>South Africa</v>
      </c>
      <c r="H2724" t="str">
        <f>_xlfn.XLOOKUP(E2724,missing_cities!$Q$2:$Q$56,missing_cities!$S$2:$S$56,"Not Found",0)</f>
        <v>Africa</v>
      </c>
      <c r="I2724" t="s">
        <v>1684</v>
      </c>
      <c r="J2724" s="15">
        <v>0.2</v>
      </c>
      <c r="K2724" s="1">
        <v>45862</v>
      </c>
      <c r="L2724" s="15" t="str">
        <f t="shared" si="84"/>
        <v>9.00-21.00</v>
      </c>
      <c r="M2724" s="16">
        <f t="shared" si="85"/>
        <v>12</v>
      </c>
      <c r="N2724" s="15">
        <v>14.04</v>
      </c>
      <c r="O2724" s="15">
        <v>27</v>
      </c>
      <c r="P2724" t="s">
        <v>29</v>
      </c>
      <c r="Q2724">
        <v>22</v>
      </c>
      <c r="R2724" t="s">
        <v>37</v>
      </c>
      <c r="S2724">
        <v>2012</v>
      </c>
      <c r="T2724" t="s">
        <v>31</v>
      </c>
      <c r="U2724" s="15">
        <v>3.1</v>
      </c>
      <c r="V2724" s="15">
        <v>1</v>
      </c>
      <c r="W2724" t="s">
        <v>32</v>
      </c>
    </row>
    <row r="2725" spans="1:23">
      <c r="A2725" t="s">
        <v>2769</v>
      </c>
      <c r="B2725">
        <v>37.552520000000001</v>
      </c>
      <c r="C2725" s="15">
        <v>127.05327699999999</v>
      </c>
      <c r="D2725" s="2" t="s">
        <v>7770</v>
      </c>
      <c r="E2725" s="14" t="s">
        <v>5063</v>
      </c>
      <c r="F2725" s="14" t="e" vm="6">
        <v>#VALUE!</v>
      </c>
      <c r="G2725" s="2" t="str">
        <f>_xlfn.XLOOKUP(E2725,missing_cities!$Q$2:$Q$56,missing_cities!$R$2:$R$56,"Not Found",0)</f>
        <v>South Korea</v>
      </c>
      <c r="H2725" t="str">
        <f>_xlfn.XLOOKUP(E2725,missing_cities!$Q$2:$Q$56,missing_cities!$S$2:$S$56,"Not Found",0)</f>
        <v>Asia</v>
      </c>
      <c r="I2725" t="s">
        <v>1684</v>
      </c>
      <c r="J2725" s="15">
        <v>0.45</v>
      </c>
      <c r="K2725" s="1">
        <v>45862</v>
      </c>
      <c r="L2725" s="15" t="str">
        <f t="shared" si="84"/>
        <v>9.00-21.00</v>
      </c>
      <c r="M2725" s="16">
        <f t="shared" si="85"/>
        <v>12</v>
      </c>
      <c r="N2725" s="15">
        <v>18.13</v>
      </c>
      <c r="O2725" s="15">
        <v>79</v>
      </c>
      <c r="P2725" t="s">
        <v>39</v>
      </c>
      <c r="Q2725">
        <v>22</v>
      </c>
      <c r="R2725" t="s">
        <v>76</v>
      </c>
      <c r="S2725">
        <v>2010</v>
      </c>
      <c r="T2725" t="s">
        <v>22</v>
      </c>
      <c r="U2725" s="15">
        <v>3.9</v>
      </c>
      <c r="V2725" s="15">
        <v>2</v>
      </c>
      <c r="W2725" t="s">
        <v>27</v>
      </c>
    </row>
    <row r="2726" spans="1:23">
      <c r="A2726" t="s">
        <v>2770</v>
      </c>
      <c r="B2726">
        <v>-33.810381</v>
      </c>
      <c r="C2726" s="15">
        <v>18.458368</v>
      </c>
      <c r="D2726" s="2" t="s">
        <v>5344</v>
      </c>
      <c r="E2726" s="14" t="s">
        <v>5085</v>
      </c>
      <c r="F2726" s="14" t="e" vm="12">
        <v>#VALUE!</v>
      </c>
      <c r="G2726" s="2" t="str">
        <f>_xlfn.XLOOKUP(E2726,missing_cities!$Q$2:$Q$56,missing_cities!$R$2:$R$56,"Not Found",0)</f>
        <v>South Africa</v>
      </c>
      <c r="H2726" t="str">
        <f>_xlfn.XLOOKUP(E2726,missing_cities!$Q$2:$Q$56,missing_cities!$S$2:$S$56,"Not Found",0)</f>
        <v>Africa</v>
      </c>
      <c r="I2726" t="s">
        <v>1684</v>
      </c>
      <c r="J2726" s="15">
        <v>0.11</v>
      </c>
      <c r="K2726" t="s">
        <v>34</v>
      </c>
      <c r="L2726" s="15" t="str">
        <f t="shared" si="84"/>
        <v>6:00-22:00</v>
      </c>
      <c r="M2726" s="16">
        <f t="shared" si="85"/>
        <v>0.67</v>
      </c>
      <c r="N2726" s="15">
        <v>18.7</v>
      </c>
      <c r="O2726" s="15">
        <v>47</v>
      </c>
      <c r="P2726" t="s">
        <v>29</v>
      </c>
      <c r="Q2726">
        <v>22</v>
      </c>
      <c r="R2726" t="s">
        <v>76</v>
      </c>
      <c r="S2726">
        <v>2022</v>
      </c>
      <c r="T2726" t="s">
        <v>22</v>
      </c>
      <c r="U2726" s="15">
        <v>3.5</v>
      </c>
      <c r="V2726" s="15">
        <v>1</v>
      </c>
      <c r="W2726" t="s">
        <v>27</v>
      </c>
    </row>
    <row r="2727" spans="1:23">
      <c r="A2727" t="s">
        <v>2771</v>
      </c>
      <c r="B2727">
        <v>-23.698239999999998</v>
      </c>
      <c r="C2727" s="15">
        <v>-46.597462999999998</v>
      </c>
      <c r="D2727" s="2" t="s">
        <v>7771</v>
      </c>
      <c r="E2727" s="14" t="s">
        <v>5067</v>
      </c>
      <c r="F2727" s="14" t="e" vm="7">
        <v>#VALUE!</v>
      </c>
      <c r="G2727" s="2" t="str">
        <f>_xlfn.XLOOKUP(E2727,missing_cities!$Q$2:$Q$56,missing_cities!$R$2:$R$56,"Not Found",0)</f>
        <v>Brazil</v>
      </c>
      <c r="H2727" t="str">
        <f>_xlfn.XLOOKUP(E2727,missing_cities!$Q$2:$Q$56,missing_cities!$S$2:$S$56,"Not Found",0)</f>
        <v>South America</v>
      </c>
      <c r="I2727" t="s">
        <v>1684</v>
      </c>
      <c r="J2727" s="15">
        <v>0.46</v>
      </c>
      <c r="K2727" s="1">
        <v>45862</v>
      </c>
      <c r="L2727" s="15" t="str">
        <f t="shared" si="84"/>
        <v>9.00-21.00</v>
      </c>
      <c r="M2727" s="16">
        <f t="shared" si="85"/>
        <v>12</v>
      </c>
      <c r="N2727" s="15">
        <v>18.79</v>
      </c>
      <c r="O2727" s="15">
        <v>35</v>
      </c>
      <c r="P2727" t="s">
        <v>39</v>
      </c>
      <c r="Q2727">
        <v>150</v>
      </c>
      <c r="R2727" t="s">
        <v>42</v>
      </c>
      <c r="S2727">
        <v>2017</v>
      </c>
      <c r="T2727" t="s">
        <v>31</v>
      </c>
      <c r="U2727" s="15">
        <v>4</v>
      </c>
      <c r="V2727" s="15">
        <v>7</v>
      </c>
      <c r="W2727" t="s">
        <v>23</v>
      </c>
    </row>
    <row r="2728" spans="1:23">
      <c r="A2728" t="s">
        <v>2772</v>
      </c>
      <c r="B2728">
        <v>37.588430000000002</v>
      </c>
      <c r="C2728" s="15">
        <v>127.014079</v>
      </c>
      <c r="D2728" s="2" t="s">
        <v>7772</v>
      </c>
      <c r="E2728" s="14" t="s">
        <v>5063</v>
      </c>
      <c r="F2728" s="14" t="e" vm="6">
        <v>#VALUE!</v>
      </c>
      <c r="G2728" s="2" t="str">
        <f>_xlfn.XLOOKUP(E2728,missing_cities!$Q$2:$Q$56,missing_cities!$R$2:$R$56,"Not Found",0)</f>
        <v>South Korea</v>
      </c>
      <c r="H2728" t="str">
        <f>_xlfn.XLOOKUP(E2728,missing_cities!$Q$2:$Q$56,missing_cities!$S$2:$S$56,"Not Found",0)</f>
        <v>Asia</v>
      </c>
      <c r="I2728" t="s">
        <v>1684</v>
      </c>
      <c r="J2728" s="15">
        <v>0.13</v>
      </c>
      <c r="K2728" t="s">
        <v>19</v>
      </c>
      <c r="L2728" s="15" t="str">
        <f t="shared" si="84"/>
        <v>9:00-18:00</v>
      </c>
      <c r="M2728" s="16">
        <f t="shared" si="85"/>
        <v>0.37</v>
      </c>
      <c r="N2728" s="15">
        <v>14.25</v>
      </c>
      <c r="O2728" s="15">
        <v>39</v>
      </c>
      <c r="P2728" t="s">
        <v>25</v>
      </c>
      <c r="Q2728">
        <v>150</v>
      </c>
      <c r="R2728" t="s">
        <v>21</v>
      </c>
      <c r="S2728">
        <v>2019</v>
      </c>
      <c r="T2728" t="s">
        <v>22</v>
      </c>
      <c r="U2728" s="15">
        <v>4.5</v>
      </c>
      <c r="V2728" s="15">
        <v>6</v>
      </c>
      <c r="W2728" t="s">
        <v>32</v>
      </c>
    </row>
    <row r="2729" spans="1:23">
      <c r="A2729" t="s">
        <v>2773</v>
      </c>
      <c r="B2729">
        <v>-33.774906999999999</v>
      </c>
      <c r="C2729" s="15">
        <v>18.479082999999999</v>
      </c>
      <c r="D2729" s="2" t="s">
        <v>7773</v>
      </c>
      <c r="E2729" s="14" t="s">
        <v>5085</v>
      </c>
      <c r="F2729" s="14" t="e" vm="12">
        <v>#VALUE!</v>
      </c>
      <c r="G2729" s="2" t="str">
        <f>_xlfn.XLOOKUP(E2729,missing_cities!$Q$2:$Q$56,missing_cities!$R$2:$R$56,"Not Found",0)</f>
        <v>South Africa</v>
      </c>
      <c r="H2729" t="str">
        <f>_xlfn.XLOOKUP(E2729,missing_cities!$Q$2:$Q$56,missing_cities!$S$2:$S$56,"Not Found",0)</f>
        <v>Africa</v>
      </c>
      <c r="I2729" t="s">
        <v>1684</v>
      </c>
      <c r="J2729" s="15">
        <v>0.17</v>
      </c>
      <c r="K2729" t="s">
        <v>34</v>
      </c>
      <c r="L2729" s="15" t="str">
        <f t="shared" si="84"/>
        <v>6:00-22:00</v>
      </c>
      <c r="M2729" s="16">
        <f t="shared" si="85"/>
        <v>0.67</v>
      </c>
      <c r="N2729" s="15">
        <v>15.2</v>
      </c>
      <c r="O2729" s="15">
        <v>64</v>
      </c>
      <c r="P2729" t="s">
        <v>25</v>
      </c>
      <c r="Q2729">
        <v>50</v>
      </c>
      <c r="R2729" t="s">
        <v>42</v>
      </c>
      <c r="S2729">
        <v>2020</v>
      </c>
      <c r="T2729" t="s">
        <v>22</v>
      </c>
      <c r="U2729" s="15">
        <v>3.2</v>
      </c>
      <c r="V2729" s="15">
        <v>1</v>
      </c>
      <c r="W2729" t="s">
        <v>27</v>
      </c>
    </row>
    <row r="2730" spans="1:23">
      <c r="A2730" t="s">
        <v>2774</v>
      </c>
      <c r="B2730">
        <v>41.892560000000003</v>
      </c>
      <c r="C2730" s="15">
        <v>-87.605502000000001</v>
      </c>
      <c r="D2730" s="2" t="s">
        <v>7774</v>
      </c>
      <c r="E2730" s="14" t="s">
        <v>5065</v>
      </c>
      <c r="F2730" s="14" t="e" vm="5">
        <v>#VALUE!</v>
      </c>
      <c r="G2730" s="2" t="str">
        <f>_xlfn.XLOOKUP(E2730,missing_cities!$Q$2:$Q$56,missing_cities!$R$2:$R$56,"Not Found",0)</f>
        <v>United States</v>
      </c>
      <c r="H2730" t="str">
        <f>_xlfn.XLOOKUP(E2730,missing_cities!$Q$2:$Q$56,missing_cities!$S$2:$S$56,"Not Found",0)</f>
        <v>North America</v>
      </c>
      <c r="I2730" t="s">
        <v>1684</v>
      </c>
      <c r="J2730" s="15">
        <v>0.27</v>
      </c>
      <c r="K2730" s="1">
        <v>45862</v>
      </c>
      <c r="L2730" s="15" t="str">
        <f t="shared" si="84"/>
        <v>9.00-21.00</v>
      </c>
      <c r="M2730" s="16">
        <f t="shared" si="85"/>
        <v>12</v>
      </c>
      <c r="N2730" s="15">
        <v>12.94</v>
      </c>
      <c r="O2730" s="15">
        <v>35</v>
      </c>
      <c r="P2730" t="s">
        <v>29</v>
      </c>
      <c r="Q2730">
        <v>50</v>
      </c>
      <c r="R2730" t="s">
        <v>74</v>
      </c>
      <c r="S2730">
        <v>2017</v>
      </c>
      <c r="T2730" t="s">
        <v>22</v>
      </c>
      <c r="U2730" s="15">
        <v>4.3</v>
      </c>
      <c r="V2730" s="15">
        <v>3</v>
      </c>
      <c r="W2730" t="s">
        <v>27</v>
      </c>
    </row>
    <row r="2731" spans="1:23">
      <c r="A2731" t="s">
        <v>2775</v>
      </c>
      <c r="B2731">
        <v>52.555540999999998</v>
      </c>
      <c r="C2731" s="15">
        <v>13.476948999999999</v>
      </c>
      <c r="D2731" s="2" t="s">
        <v>7775</v>
      </c>
      <c r="E2731" s="14" t="s">
        <v>5057</v>
      </c>
      <c r="F2731" s="14" t="e" vm="3">
        <v>#VALUE!</v>
      </c>
      <c r="G2731" s="2" t="str">
        <f>_xlfn.XLOOKUP(E2731,missing_cities!$Q$2:$Q$56,missing_cities!$R$2:$R$56,"Not Found",0)</f>
        <v>Germany</v>
      </c>
      <c r="H2731" t="str">
        <f>_xlfn.XLOOKUP(E2731,missing_cities!$Q$2:$Q$56,missing_cities!$S$2:$S$56,"Not Found",0)</f>
        <v>Europe</v>
      </c>
      <c r="I2731" t="s">
        <v>1684</v>
      </c>
      <c r="J2731" s="15">
        <v>0.48</v>
      </c>
      <c r="K2731" s="1">
        <v>45862</v>
      </c>
      <c r="L2731" s="15" t="str">
        <f t="shared" si="84"/>
        <v>9.00-21.00</v>
      </c>
      <c r="M2731" s="16">
        <f t="shared" si="85"/>
        <v>12</v>
      </c>
      <c r="N2731" s="15">
        <v>8.08</v>
      </c>
      <c r="O2731" s="15">
        <v>20</v>
      </c>
      <c r="P2731" t="s">
        <v>20</v>
      </c>
      <c r="Q2731">
        <v>50</v>
      </c>
      <c r="R2731" t="s">
        <v>37</v>
      </c>
      <c r="S2731">
        <v>2010</v>
      </c>
      <c r="T2731" t="s">
        <v>31</v>
      </c>
      <c r="U2731" s="15">
        <v>4.2</v>
      </c>
      <c r="V2731" s="15">
        <v>10</v>
      </c>
      <c r="W2731" t="s">
        <v>23</v>
      </c>
    </row>
    <row r="2732" spans="1:23">
      <c r="A2732" t="s">
        <v>2776</v>
      </c>
      <c r="B2732">
        <v>41.929619000000002</v>
      </c>
      <c r="C2732" s="15">
        <v>-87.755364</v>
      </c>
      <c r="D2732" s="2" t="s">
        <v>7776</v>
      </c>
      <c r="E2732" s="14" t="s">
        <v>5065</v>
      </c>
      <c r="F2732" s="14" t="e" vm="5">
        <v>#VALUE!</v>
      </c>
      <c r="G2732" s="2" t="str">
        <f>_xlfn.XLOOKUP(E2732,missing_cities!$Q$2:$Q$56,missing_cities!$R$2:$R$56,"Not Found",0)</f>
        <v>United States</v>
      </c>
      <c r="H2732" t="str">
        <f>_xlfn.XLOOKUP(E2732,missing_cities!$Q$2:$Q$56,missing_cities!$S$2:$S$56,"Not Found",0)</f>
        <v>North America</v>
      </c>
      <c r="I2732" t="s">
        <v>1684</v>
      </c>
      <c r="J2732" s="15">
        <v>0.12</v>
      </c>
      <c r="K2732" t="s">
        <v>19</v>
      </c>
      <c r="L2732" s="15" t="str">
        <f t="shared" si="84"/>
        <v>9:00-18:00</v>
      </c>
      <c r="M2732" s="16">
        <f t="shared" si="85"/>
        <v>0.37</v>
      </c>
      <c r="N2732" s="15">
        <v>7.99</v>
      </c>
      <c r="O2732" s="15">
        <v>24</v>
      </c>
      <c r="P2732" t="s">
        <v>20</v>
      </c>
      <c r="Q2732">
        <v>22</v>
      </c>
      <c r="R2732" t="s">
        <v>42</v>
      </c>
      <c r="S2732">
        <v>2015</v>
      </c>
      <c r="T2732" t="s">
        <v>22</v>
      </c>
      <c r="U2732" s="15">
        <v>4.7</v>
      </c>
      <c r="V2732" s="15">
        <v>1</v>
      </c>
      <c r="W2732" t="s">
        <v>23</v>
      </c>
    </row>
    <row r="2733" spans="1:23">
      <c r="A2733" t="s">
        <v>2777</v>
      </c>
      <c r="B2733">
        <v>18.907259</v>
      </c>
      <c r="C2733" s="15">
        <v>72.956627999999995</v>
      </c>
      <c r="D2733" s="2" t="s">
        <v>7777</v>
      </c>
      <c r="E2733" s="14" t="s">
        <v>5079</v>
      </c>
      <c r="F2733" s="14" t="e" vm="11">
        <v>#VALUE!</v>
      </c>
      <c r="G2733" s="2" t="str">
        <f>_xlfn.XLOOKUP(E2733,missing_cities!$Q$2:$Q$56,missing_cities!$R$2:$R$56,"Not Found",0)</f>
        <v>India</v>
      </c>
      <c r="H2733" t="str">
        <f>_xlfn.XLOOKUP(E2733,missing_cities!$Q$2:$Q$56,missing_cities!$S$2:$S$56,"Not Found",0)</f>
        <v>Asia</v>
      </c>
      <c r="I2733" t="s">
        <v>1684</v>
      </c>
      <c r="J2733" s="15">
        <v>0.41</v>
      </c>
      <c r="K2733" t="s">
        <v>19</v>
      </c>
      <c r="L2733" s="15" t="str">
        <f t="shared" si="84"/>
        <v>9:00-18:00</v>
      </c>
      <c r="M2733" s="16">
        <f t="shared" si="85"/>
        <v>0.37</v>
      </c>
      <c r="N2733" s="15">
        <v>2.34</v>
      </c>
      <c r="O2733" s="15">
        <v>89</v>
      </c>
      <c r="P2733" t="s">
        <v>39</v>
      </c>
      <c r="Q2733">
        <v>50</v>
      </c>
      <c r="R2733" t="s">
        <v>42</v>
      </c>
      <c r="S2733">
        <v>2023</v>
      </c>
      <c r="T2733" t="s">
        <v>22</v>
      </c>
      <c r="U2733" s="15">
        <v>3.5</v>
      </c>
      <c r="V2733" s="15">
        <v>8</v>
      </c>
      <c r="W2733" t="s">
        <v>32</v>
      </c>
    </row>
    <row r="2734" spans="1:23">
      <c r="A2734" t="s">
        <v>2778</v>
      </c>
      <c r="B2734">
        <v>34.143369999999997</v>
      </c>
      <c r="C2734" s="15">
        <v>-118.390259</v>
      </c>
      <c r="D2734" s="2" t="s">
        <v>7778</v>
      </c>
      <c r="E2734" s="14" t="s">
        <v>5111</v>
      </c>
      <c r="F2734" s="14" t="e" vm="5">
        <v>#VALUE!</v>
      </c>
      <c r="G2734" s="2" t="str">
        <f>_xlfn.XLOOKUP(E2734,missing_cities!$Q$2:$Q$56,missing_cities!$R$2:$R$56,"Not Found",0)</f>
        <v>United States</v>
      </c>
      <c r="H2734" t="str">
        <f>_xlfn.XLOOKUP(E2734,missing_cities!$Q$2:$Q$56,missing_cities!$S$2:$S$56,"Not Found",0)</f>
        <v>North America</v>
      </c>
      <c r="I2734" t="s">
        <v>1684</v>
      </c>
      <c r="J2734" s="15">
        <v>0.1</v>
      </c>
      <c r="K2734" t="s">
        <v>34</v>
      </c>
      <c r="L2734" s="15" t="str">
        <f t="shared" si="84"/>
        <v>6:00-22:00</v>
      </c>
      <c r="M2734" s="16">
        <f t="shared" si="85"/>
        <v>0.67</v>
      </c>
      <c r="N2734" s="15">
        <v>3.52</v>
      </c>
      <c r="O2734" s="15">
        <v>78</v>
      </c>
      <c r="P2734" t="s">
        <v>25</v>
      </c>
      <c r="Q2734">
        <v>50</v>
      </c>
      <c r="R2734" t="s">
        <v>42</v>
      </c>
      <c r="S2734">
        <v>2012</v>
      </c>
      <c r="T2734" t="s">
        <v>22</v>
      </c>
      <c r="U2734" s="15">
        <v>4.2</v>
      </c>
      <c r="V2734" s="15">
        <v>9</v>
      </c>
      <c r="W2734" t="s">
        <v>32</v>
      </c>
    </row>
    <row r="2735" spans="1:23">
      <c r="A2735" t="s">
        <v>2779</v>
      </c>
      <c r="B2735">
        <v>55.804482999999998</v>
      </c>
      <c r="C2735" s="15">
        <v>37.663210999999997</v>
      </c>
      <c r="D2735" s="2" t="s">
        <v>7779</v>
      </c>
      <c r="E2735" s="14" t="s">
        <v>5052</v>
      </c>
      <c r="F2735" s="14" t="e" vm="2">
        <v>#VALUE!</v>
      </c>
      <c r="G2735" s="2" t="str">
        <f>_xlfn.XLOOKUP(E2735,missing_cities!$Q$2:$Q$56,missing_cities!$R$2:$R$56,"Not Found",0)</f>
        <v>Russia</v>
      </c>
      <c r="H2735" t="str">
        <f>_xlfn.XLOOKUP(E2735,missing_cities!$Q$2:$Q$56,missing_cities!$S$2:$S$56,"Not Found",0)</f>
        <v>Europe</v>
      </c>
      <c r="I2735" t="s">
        <v>1684</v>
      </c>
      <c r="J2735" s="15">
        <v>0.1</v>
      </c>
      <c r="K2735" t="s">
        <v>34</v>
      </c>
      <c r="L2735" s="15" t="str">
        <f t="shared" si="84"/>
        <v>6:00-22:00</v>
      </c>
      <c r="M2735" s="16">
        <f t="shared" si="85"/>
        <v>0.67</v>
      </c>
      <c r="N2735" s="15">
        <v>2.57</v>
      </c>
      <c r="O2735" s="15">
        <v>35</v>
      </c>
      <c r="P2735" t="s">
        <v>37</v>
      </c>
      <c r="Q2735">
        <v>350</v>
      </c>
      <c r="R2735" t="s">
        <v>42</v>
      </c>
      <c r="S2735">
        <v>2011</v>
      </c>
      <c r="T2735" t="s">
        <v>22</v>
      </c>
      <c r="U2735" s="15">
        <v>4.8</v>
      </c>
      <c r="V2735" s="15">
        <v>10</v>
      </c>
      <c r="W2735" t="s">
        <v>27</v>
      </c>
    </row>
    <row r="2736" spans="1:23">
      <c r="A2736" t="s">
        <v>2780</v>
      </c>
      <c r="B2736">
        <v>39.960804000000003</v>
      </c>
      <c r="C2736" s="15">
        <v>116.433806</v>
      </c>
      <c r="D2736" s="2" t="s">
        <v>7780</v>
      </c>
      <c r="E2736" s="14" t="s">
        <v>5071</v>
      </c>
      <c r="F2736" s="14" t="e" vm="9">
        <v>#VALUE!</v>
      </c>
      <c r="G2736" s="2" t="str">
        <f>_xlfn.XLOOKUP(E2736,missing_cities!$Q$2:$Q$56,missing_cities!$R$2:$R$56,"Not Found",0)</f>
        <v>China</v>
      </c>
      <c r="H2736" t="str">
        <f>_xlfn.XLOOKUP(E2736,missing_cities!$Q$2:$Q$56,missing_cities!$S$2:$S$56,"Not Found",0)</f>
        <v>Asia</v>
      </c>
      <c r="I2736" t="s">
        <v>1684</v>
      </c>
      <c r="J2736" s="15">
        <v>0.45</v>
      </c>
      <c r="K2736" t="s">
        <v>34</v>
      </c>
      <c r="L2736" s="15" t="str">
        <f t="shared" si="84"/>
        <v>6:00-22:00</v>
      </c>
      <c r="M2736" s="16">
        <f t="shared" si="85"/>
        <v>0.67</v>
      </c>
      <c r="N2736" s="15">
        <v>13.31</v>
      </c>
      <c r="O2736" s="15">
        <v>54</v>
      </c>
      <c r="P2736" t="s">
        <v>20</v>
      </c>
      <c r="Q2736">
        <v>350</v>
      </c>
      <c r="R2736" t="s">
        <v>35</v>
      </c>
      <c r="S2736">
        <v>2013</v>
      </c>
      <c r="T2736" t="s">
        <v>22</v>
      </c>
      <c r="U2736" s="15">
        <v>3.1</v>
      </c>
      <c r="V2736" s="15">
        <v>10</v>
      </c>
      <c r="W2736" t="s">
        <v>27</v>
      </c>
    </row>
    <row r="2737" spans="1:23">
      <c r="A2737" t="s">
        <v>2781</v>
      </c>
      <c r="B2737">
        <v>34.168427999999999</v>
      </c>
      <c r="C2737" s="15">
        <v>-118.39166299999999</v>
      </c>
      <c r="D2737" s="2" t="s">
        <v>7781</v>
      </c>
      <c r="E2737" s="14" t="s">
        <v>5111</v>
      </c>
      <c r="F2737" s="14" t="e" vm="5">
        <v>#VALUE!</v>
      </c>
      <c r="G2737" s="2" t="str">
        <f>_xlfn.XLOOKUP(E2737,missing_cities!$Q$2:$Q$56,missing_cities!$R$2:$R$56,"Not Found",0)</f>
        <v>United States</v>
      </c>
      <c r="H2737" t="str">
        <f>_xlfn.XLOOKUP(E2737,missing_cities!$Q$2:$Q$56,missing_cities!$S$2:$S$56,"Not Found",0)</f>
        <v>North America</v>
      </c>
      <c r="I2737" t="s">
        <v>1684</v>
      </c>
      <c r="J2737" s="15">
        <v>0.35</v>
      </c>
      <c r="K2737" s="1">
        <v>45862</v>
      </c>
      <c r="L2737" s="15" t="str">
        <f t="shared" si="84"/>
        <v>9.00-21.00</v>
      </c>
      <c r="M2737" s="16">
        <f t="shared" si="85"/>
        <v>12</v>
      </c>
      <c r="N2737" s="15">
        <v>18.05</v>
      </c>
      <c r="O2737" s="15">
        <v>84</v>
      </c>
      <c r="P2737" t="s">
        <v>37</v>
      </c>
      <c r="Q2737">
        <v>350</v>
      </c>
      <c r="R2737" t="s">
        <v>48</v>
      </c>
      <c r="S2737">
        <v>2018</v>
      </c>
      <c r="T2737" t="s">
        <v>31</v>
      </c>
      <c r="U2737" s="15">
        <v>3.7</v>
      </c>
      <c r="V2737" s="15">
        <v>3</v>
      </c>
      <c r="W2737" t="s">
        <v>27</v>
      </c>
    </row>
    <row r="2738" spans="1:23">
      <c r="A2738" t="s">
        <v>2782</v>
      </c>
      <c r="B2738">
        <v>19.092205</v>
      </c>
      <c r="C2738" s="15">
        <v>72.806551999999996</v>
      </c>
      <c r="D2738" s="2" t="s">
        <v>7782</v>
      </c>
      <c r="E2738" s="14" t="s">
        <v>5079</v>
      </c>
      <c r="F2738" s="14" t="e" vm="11">
        <v>#VALUE!</v>
      </c>
      <c r="G2738" s="2" t="str">
        <f>_xlfn.XLOOKUP(E2738,missing_cities!$Q$2:$Q$56,missing_cities!$R$2:$R$56,"Not Found",0)</f>
        <v>India</v>
      </c>
      <c r="H2738" t="str">
        <f>_xlfn.XLOOKUP(E2738,missing_cities!$Q$2:$Q$56,missing_cities!$S$2:$S$56,"Not Found",0)</f>
        <v>Asia</v>
      </c>
      <c r="I2738" t="s">
        <v>1684</v>
      </c>
      <c r="J2738" s="15">
        <v>0.48</v>
      </c>
      <c r="K2738" t="s">
        <v>19</v>
      </c>
      <c r="L2738" s="15" t="str">
        <f t="shared" si="84"/>
        <v>9:00-18:00</v>
      </c>
      <c r="M2738" s="16">
        <f t="shared" si="85"/>
        <v>0.37</v>
      </c>
      <c r="N2738" s="15">
        <v>10.27</v>
      </c>
      <c r="O2738" s="15">
        <v>43</v>
      </c>
      <c r="P2738" t="s">
        <v>25</v>
      </c>
      <c r="Q2738">
        <v>22</v>
      </c>
      <c r="R2738" t="s">
        <v>44</v>
      </c>
      <c r="S2738">
        <v>2012</v>
      </c>
      <c r="T2738" t="s">
        <v>22</v>
      </c>
      <c r="U2738" s="15">
        <v>4.5</v>
      </c>
      <c r="V2738" s="15">
        <v>9</v>
      </c>
      <c r="W2738" t="s">
        <v>23</v>
      </c>
    </row>
    <row r="2739" spans="1:23">
      <c r="A2739" t="s">
        <v>2783</v>
      </c>
      <c r="B2739">
        <v>37.856704000000001</v>
      </c>
      <c r="C2739" s="15">
        <v>-122.35348399999999</v>
      </c>
      <c r="D2739" s="2" t="s">
        <v>7783</v>
      </c>
      <c r="E2739" s="14" t="s">
        <v>5061</v>
      </c>
      <c r="F2739" s="14" t="e" vm="5">
        <v>#VALUE!</v>
      </c>
      <c r="G2739" s="2" t="str">
        <f>_xlfn.XLOOKUP(E2739,missing_cities!$Q$2:$Q$56,missing_cities!$R$2:$R$56,"Not Found",0)</f>
        <v>United States</v>
      </c>
      <c r="H2739" t="str">
        <f>_xlfn.XLOOKUP(E2739,missing_cities!$Q$2:$Q$56,missing_cities!$S$2:$S$56,"Not Found",0)</f>
        <v>North America</v>
      </c>
      <c r="I2739" t="s">
        <v>1684</v>
      </c>
      <c r="J2739" s="15">
        <v>0.44</v>
      </c>
      <c r="K2739" t="s">
        <v>19</v>
      </c>
      <c r="L2739" s="15" t="str">
        <f t="shared" si="84"/>
        <v>9:00-18:00</v>
      </c>
      <c r="M2739" s="16">
        <f t="shared" si="85"/>
        <v>0.37</v>
      </c>
      <c r="N2739" s="15">
        <v>4.9000000000000004</v>
      </c>
      <c r="O2739" s="15">
        <v>48</v>
      </c>
      <c r="P2739" t="s">
        <v>20</v>
      </c>
      <c r="Q2739">
        <v>22</v>
      </c>
      <c r="R2739" t="s">
        <v>76</v>
      </c>
      <c r="S2739">
        <v>2015</v>
      </c>
      <c r="T2739" t="s">
        <v>22</v>
      </c>
      <c r="U2739" s="15">
        <v>4.8</v>
      </c>
      <c r="V2739" s="15">
        <v>6</v>
      </c>
      <c r="W2739" t="s">
        <v>23</v>
      </c>
    </row>
    <row r="2740" spans="1:23">
      <c r="A2740" t="s">
        <v>2784</v>
      </c>
      <c r="B2740">
        <v>43.613331000000002</v>
      </c>
      <c r="C2740" s="15">
        <v>-79.407652999999996</v>
      </c>
      <c r="D2740" s="2" t="s">
        <v>7784</v>
      </c>
      <c r="E2740" s="14" t="s">
        <v>5050</v>
      </c>
      <c r="F2740" s="14" t="e" vm="1">
        <v>#VALUE!</v>
      </c>
      <c r="G2740" s="2" t="str">
        <f>_xlfn.XLOOKUP(E2740,missing_cities!$Q$2:$Q$56,missing_cities!$R$2:$R$56,"Not Found",0)</f>
        <v>Canada</v>
      </c>
      <c r="H2740" t="str">
        <f>_xlfn.XLOOKUP(E2740,missing_cities!$Q$2:$Q$56,missing_cities!$S$2:$S$56,"Not Found",0)</f>
        <v>North America</v>
      </c>
      <c r="I2740" t="s">
        <v>1684</v>
      </c>
      <c r="J2740" s="15">
        <v>0.36</v>
      </c>
      <c r="K2740" s="1">
        <v>45862</v>
      </c>
      <c r="L2740" s="15" t="str">
        <f t="shared" si="84"/>
        <v>9.00-21.00</v>
      </c>
      <c r="M2740" s="16">
        <f t="shared" si="85"/>
        <v>12</v>
      </c>
      <c r="N2740" s="15">
        <v>9.74</v>
      </c>
      <c r="O2740" s="15">
        <v>80</v>
      </c>
      <c r="P2740" t="s">
        <v>39</v>
      </c>
      <c r="Q2740">
        <v>150</v>
      </c>
      <c r="R2740" t="s">
        <v>37</v>
      </c>
      <c r="S2740">
        <v>2012</v>
      </c>
      <c r="T2740" t="s">
        <v>31</v>
      </c>
      <c r="U2740" s="15">
        <v>3.6</v>
      </c>
      <c r="V2740" s="15">
        <v>4</v>
      </c>
      <c r="W2740" t="s">
        <v>23</v>
      </c>
    </row>
    <row r="2741" spans="1:23">
      <c r="A2741" t="s">
        <v>2785</v>
      </c>
      <c r="B2741">
        <v>39.887847000000001</v>
      </c>
      <c r="C2741" s="15">
        <v>116.444073</v>
      </c>
      <c r="D2741" s="2" t="s">
        <v>7785</v>
      </c>
      <c r="E2741" s="14" t="s">
        <v>5071</v>
      </c>
      <c r="F2741" s="14" t="e" vm="9">
        <v>#VALUE!</v>
      </c>
      <c r="G2741" s="2" t="str">
        <f>_xlfn.XLOOKUP(E2741,missing_cities!$Q$2:$Q$56,missing_cities!$R$2:$R$56,"Not Found",0)</f>
        <v>China</v>
      </c>
      <c r="H2741" t="str">
        <f>_xlfn.XLOOKUP(E2741,missing_cities!$Q$2:$Q$56,missing_cities!$S$2:$S$56,"Not Found",0)</f>
        <v>Asia</v>
      </c>
      <c r="I2741" t="s">
        <v>1684</v>
      </c>
      <c r="J2741" s="15">
        <v>0.33</v>
      </c>
      <c r="K2741" t="s">
        <v>34</v>
      </c>
      <c r="L2741" s="15" t="str">
        <f t="shared" si="84"/>
        <v>6:00-22:00</v>
      </c>
      <c r="M2741" s="16">
        <f t="shared" si="85"/>
        <v>0.67</v>
      </c>
      <c r="N2741" s="15">
        <v>6.93</v>
      </c>
      <c r="O2741" s="15">
        <v>13</v>
      </c>
      <c r="P2741" t="s">
        <v>37</v>
      </c>
      <c r="Q2741">
        <v>350</v>
      </c>
      <c r="R2741" t="s">
        <v>26</v>
      </c>
      <c r="S2741">
        <v>2021</v>
      </c>
      <c r="T2741" t="s">
        <v>22</v>
      </c>
      <c r="U2741" s="15">
        <v>3.9</v>
      </c>
      <c r="V2741" s="15">
        <v>3</v>
      </c>
      <c r="W2741" t="s">
        <v>27</v>
      </c>
    </row>
    <row r="2742" spans="1:23">
      <c r="A2742" t="s">
        <v>2786</v>
      </c>
      <c r="B2742">
        <v>55.717025999999997</v>
      </c>
      <c r="C2742" s="15">
        <v>37.665556000000002</v>
      </c>
      <c r="D2742" s="2" t="s">
        <v>7786</v>
      </c>
      <c r="E2742" s="14" t="s">
        <v>5052</v>
      </c>
      <c r="F2742" s="14" t="e" vm="2">
        <v>#VALUE!</v>
      </c>
      <c r="G2742" s="2" t="str">
        <f>_xlfn.XLOOKUP(E2742,missing_cities!$Q$2:$Q$56,missing_cities!$R$2:$R$56,"Not Found",0)</f>
        <v>Russia</v>
      </c>
      <c r="H2742" t="str">
        <f>_xlfn.XLOOKUP(E2742,missing_cities!$Q$2:$Q$56,missing_cities!$S$2:$S$56,"Not Found",0)</f>
        <v>Europe</v>
      </c>
      <c r="I2742" t="s">
        <v>1684</v>
      </c>
      <c r="J2742" s="15">
        <v>0.33</v>
      </c>
      <c r="K2742" t="s">
        <v>34</v>
      </c>
      <c r="L2742" s="15" t="str">
        <f t="shared" si="84"/>
        <v>6:00-22:00</v>
      </c>
      <c r="M2742" s="16">
        <f t="shared" si="85"/>
        <v>0.67</v>
      </c>
      <c r="N2742" s="15">
        <v>1.6</v>
      </c>
      <c r="O2742" s="15">
        <v>28</v>
      </c>
      <c r="P2742" t="s">
        <v>20</v>
      </c>
      <c r="Q2742">
        <v>22</v>
      </c>
      <c r="R2742" t="s">
        <v>37</v>
      </c>
      <c r="S2742">
        <v>2016</v>
      </c>
      <c r="T2742" t="s">
        <v>31</v>
      </c>
      <c r="U2742" s="15">
        <v>4.2</v>
      </c>
      <c r="V2742" s="15">
        <v>10</v>
      </c>
      <c r="W2742" t="s">
        <v>27</v>
      </c>
    </row>
    <row r="2743" spans="1:23">
      <c r="A2743" t="s">
        <v>2787</v>
      </c>
      <c r="B2743">
        <v>-6.9580970000000004</v>
      </c>
      <c r="C2743" s="15">
        <v>-2.6008300000000002</v>
      </c>
      <c r="D2743" s="2" t="s">
        <v>7787</v>
      </c>
      <c r="E2743" s="14" t="str">
        <f>_xlfn.XLOOKUP(C2743,missing_cities!B:B,missing_cities!C:C,"Not Found",0)</f>
        <v>Error</v>
      </c>
      <c r="F2743" s="14" t="s">
        <v>9987</v>
      </c>
      <c r="G2743" s="2" t="str">
        <f>_xlfn.XLOOKUP(E2743,missing_cities!$Q$2:$Q$56,missing_cities!$R$2:$R$56,"Not Found",0)</f>
        <v>Error</v>
      </c>
      <c r="H2743" t="str">
        <f>_xlfn.XLOOKUP(E2743,missing_cities!$Q$2:$Q$56,missing_cities!$S$2:$S$56,"Not Found",0)</f>
        <v>Error</v>
      </c>
      <c r="I2743" t="s">
        <v>1684</v>
      </c>
      <c r="J2743" s="15">
        <v>0.3</v>
      </c>
      <c r="K2743" s="1">
        <v>45862</v>
      </c>
      <c r="L2743" s="15" t="str">
        <f t="shared" si="84"/>
        <v>9.00-21.00</v>
      </c>
      <c r="M2743" s="16">
        <f t="shared" si="85"/>
        <v>12</v>
      </c>
      <c r="N2743" s="15">
        <v>5.0999999999999996</v>
      </c>
      <c r="O2743" s="15">
        <v>41</v>
      </c>
      <c r="P2743" t="s">
        <v>37</v>
      </c>
      <c r="Q2743">
        <v>50</v>
      </c>
      <c r="R2743" t="s">
        <v>76</v>
      </c>
      <c r="S2743">
        <v>2023</v>
      </c>
      <c r="T2743" t="s">
        <v>31</v>
      </c>
      <c r="U2743" s="15">
        <v>3.4</v>
      </c>
      <c r="V2743" s="15">
        <v>1</v>
      </c>
      <c r="W2743" t="s">
        <v>27</v>
      </c>
    </row>
    <row r="2744" spans="1:23">
      <c r="A2744" t="s">
        <v>2788</v>
      </c>
      <c r="B2744">
        <v>52.430695</v>
      </c>
      <c r="C2744" s="15">
        <v>13.499542999999999</v>
      </c>
      <c r="D2744" s="2" t="s">
        <v>7788</v>
      </c>
      <c r="E2744" s="14" t="s">
        <v>5057</v>
      </c>
      <c r="F2744" s="14" t="e" vm="3">
        <v>#VALUE!</v>
      </c>
      <c r="G2744" s="2" t="str">
        <f>_xlfn.XLOOKUP(E2744,missing_cities!$Q$2:$Q$56,missing_cities!$R$2:$R$56,"Not Found",0)</f>
        <v>Germany</v>
      </c>
      <c r="H2744" t="str">
        <f>_xlfn.XLOOKUP(E2744,missing_cities!$Q$2:$Q$56,missing_cities!$S$2:$S$56,"Not Found",0)</f>
        <v>Europe</v>
      </c>
      <c r="I2744" t="s">
        <v>1684</v>
      </c>
      <c r="J2744" s="15">
        <v>0.44</v>
      </c>
      <c r="K2744" t="s">
        <v>19</v>
      </c>
      <c r="L2744" s="15" t="str">
        <f t="shared" si="84"/>
        <v>9:00-18:00</v>
      </c>
      <c r="M2744" s="16">
        <f t="shared" si="85"/>
        <v>0.37</v>
      </c>
      <c r="N2744" s="15">
        <v>2.75</v>
      </c>
      <c r="O2744" s="15">
        <v>99</v>
      </c>
      <c r="P2744" t="s">
        <v>20</v>
      </c>
      <c r="Q2744">
        <v>150</v>
      </c>
      <c r="R2744" t="s">
        <v>97</v>
      </c>
      <c r="S2744">
        <v>2011</v>
      </c>
      <c r="T2744" t="s">
        <v>31</v>
      </c>
      <c r="U2744" s="15">
        <v>4.8</v>
      </c>
      <c r="V2744" s="15">
        <v>9</v>
      </c>
      <c r="W2744" t="s">
        <v>27</v>
      </c>
    </row>
    <row r="2745" spans="1:23">
      <c r="A2745" t="s">
        <v>2789</v>
      </c>
      <c r="B2745">
        <v>19.472770000000001</v>
      </c>
      <c r="C2745" s="15">
        <v>-99.017049999999998</v>
      </c>
      <c r="D2745" s="2" t="s">
        <v>7789</v>
      </c>
      <c r="E2745" s="14" t="s">
        <v>5119</v>
      </c>
      <c r="F2745" s="14" t="e" vm="13">
        <v>#VALUE!</v>
      </c>
      <c r="G2745" s="2" t="str">
        <f>_xlfn.XLOOKUP(E2745,missing_cities!$Q$2:$Q$56,missing_cities!$R$2:$R$56,"Not Found",0)</f>
        <v>Mexico</v>
      </c>
      <c r="H2745" t="str">
        <f>_xlfn.XLOOKUP(E2745,missing_cities!$Q$2:$Q$56,missing_cities!$S$2:$S$56,"Not Found",0)</f>
        <v>North America</v>
      </c>
      <c r="I2745" t="s">
        <v>1684</v>
      </c>
      <c r="J2745" s="15">
        <v>0.46</v>
      </c>
      <c r="K2745" s="1">
        <v>45862</v>
      </c>
      <c r="L2745" s="15" t="str">
        <f t="shared" si="84"/>
        <v>9.00-21.00</v>
      </c>
      <c r="M2745" s="16">
        <f t="shared" si="85"/>
        <v>12</v>
      </c>
      <c r="N2745" s="15">
        <v>1.89</v>
      </c>
      <c r="O2745" s="15">
        <v>12</v>
      </c>
      <c r="P2745" t="s">
        <v>20</v>
      </c>
      <c r="Q2745">
        <v>50</v>
      </c>
      <c r="R2745" t="s">
        <v>42</v>
      </c>
      <c r="S2745">
        <v>2021</v>
      </c>
      <c r="T2745" t="s">
        <v>22</v>
      </c>
      <c r="U2745" s="15">
        <v>4.3</v>
      </c>
      <c r="V2745" s="15">
        <v>3</v>
      </c>
      <c r="W2745" t="s">
        <v>23</v>
      </c>
    </row>
    <row r="2746" spans="1:23">
      <c r="A2746" t="s">
        <v>2790</v>
      </c>
      <c r="B2746">
        <v>-33.756293999999997</v>
      </c>
      <c r="C2746" s="15">
        <v>18.544250999999999</v>
      </c>
      <c r="D2746" s="2" t="s">
        <v>7790</v>
      </c>
      <c r="E2746" s="14" t="s">
        <v>5085</v>
      </c>
      <c r="F2746" s="14" t="e" vm="12">
        <v>#VALUE!</v>
      </c>
      <c r="G2746" s="2" t="str">
        <f>_xlfn.XLOOKUP(E2746,missing_cities!$Q$2:$Q$56,missing_cities!$R$2:$R$56,"Not Found",0)</f>
        <v>South Africa</v>
      </c>
      <c r="H2746" t="str">
        <f>_xlfn.XLOOKUP(E2746,missing_cities!$Q$2:$Q$56,missing_cities!$S$2:$S$56,"Not Found",0)</f>
        <v>Africa</v>
      </c>
      <c r="I2746" t="s">
        <v>1684</v>
      </c>
      <c r="J2746" s="15">
        <v>0.18</v>
      </c>
      <c r="K2746" t="s">
        <v>34</v>
      </c>
      <c r="L2746" s="15" t="str">
        <f t="shared" si="84"/>
        <v>6:00-22:00</v>
      </c>
      <c r="M2746" s="16">
        <f t="shared" si="85"/>
        <v>0.67</v>
      </c>
      <c r="N2746" s="15">
        <v>1.1599999999999999</v>
      </c>
      <c r="O2746" s="15">
        <v>22</v>
      </c>
      <c r="P2746" t="s">
        <v>39</v>
      </c>
      <c r="Q2746">
        <v>350</v>
      </c>
      <c r="R2746" t="s">
        <v>132</v>
      </c>
      <c r="S2746">
        <v>2022</v>
      </c>
      <c r="T2746" t="s">
        <v>31</v>
      </c>
      <c r="U2746" s="15">
        <v>3.6</v>
      </c>
      <c r="V2746" s="15">
        <v>5</v>
      </c>
      <c r="W2746" t="s">
        <v>32</v>
      </c>
    </row>
    <row r="2747" spans="1:23">
      <c r="A2747" t="s">
        <v>2791</v>
      </c>
      <c r="B2747">
        <v>43.679091</v>
      </c>
      <c r="C2747" s="15">
        <v>-79.381444999999999</v>
      </c>
      <c r="D2747" s="2" t="s">
        <v>7791</v>
      </c>
      <c r="E2747" s="14" t="s">
        <v>5050</v>
      </c>
      <c r="F2747" s="14" t="e" vm="1">
        <v>#VALUE!</v>
      </c>
      <c r="G2747" s="2" t="str">
        <f>_xlfn.XLOOKUP(E2747,missing_cities!$Q$2:$Q$56,missing_cities!$R$2:$R$56,"Not Found",0)</f>
        <v>Canada</v>
      </c>
      <c r="H2747" t="str">
        <f>_xlfn.XLOOKUP(E2747,missing_cities!$Q$2:$Q$56,missing_cities!$S$2:$S$56,"Not Found",0)</f>
        <v>North America</v>
      </c>
      <c r="I2747" t="s">
        <v>1684</v>
      </c>
      <c r="J2747" s="15">
        <v>0.14000000000000001</v>
      </c>
      <c r="K2747" t="s">
        <v>19</v>
      </c>
      <c r="L2747" s="15" t="str">
        <f t="shared" si="84"/>
        <v>9:00-18:00</v>
      </c>
      <c r="M2747" s="16">
        <f t="shared" si="85"/>
        <v>0.37</v>
      </c>
      <c r="N2747" s="15">
        <v>12.51</v>
      </c>
      <c r="O2747" s="15">
        <v>18</v>
      </c>
      <c r="P2747" t="s">
        <v>37</v>
      </c>
      <c r="Q2747">
        <v>150</v>
      </c>
      <c r="R2747" t="s">
        <v>48</v>
      </c>
      <c r="S2747">
        <v>2017</v>
      </c>
      <c r="T2747" t="s">
        <v>31</v>
      </c>
      <c r="U2747" s="15">
        <v>4.5</v>
      </c>
      <c r="V2747" s="15">
        <v>4</v>
      </c>
      <c r="W2747" t="s">
        <v>27</v>
      </c>
    </row>
    <row r="2748" spans="1:23">
      <c r="A2748" t="s">
        <v>2792</v>
      </c>
      <c r="B2748">
        <v>19.490342999999999</v>
      </c>
      <c r="C2748" s="15">
        <v>-99.066384999999997</v>
      </c>
      <c r="D2748" s="2" t="s">
        <v>7792</v>
      </c>
      <c r="E2748" s="14" t="s">
        <v>5119</v>
      </c>
      <c r="F2748" s="14" t="e" vm="13">
        <v>#VALUE!</v>
      </c>
      <c r="G2748" s="2" t="str">
        <f>_xlfn.XLOOKUP(E2748,missing_cities!$Q$2:$Q$56,missing_cities!$R$2:$R$56,"Not Found",0)</f>
        <v>Mexico</v>
      </c>
      <c r="H2748" t="str">
        <f>_xlfn.XLOOKUP(E2748,missing_cities!$Q$2:$Q$56,missing_cities!$S$2:$S$56,"Not Found",0)</f>
        <v>North America</v>
      </c>
      <c r="I2748" t="s">
        <v>1684</v>
      </c>
      <c r="J2748" s="15">
        <v>0.4</v>
      </c>
      <c r="K2748" s="1">
        <v>45862</v>
      </c>
      <c r="L2748" s="15" t="str">
        <f t="shared" si="84"/>
        <v>9.00-21.00</v>
      </c>
      <c r="M2748" s="16">
        <f t="shared" si="85"/>
        <v>12</v>
      </c>
      <c r="N2748" s="15">
        <v>2.98</v>
      </c>
      <c r="O2748" s="15">
        <v>24</v>
      </c>
      <c r="P2748" t="s">
        <v>37</v>
      </c>
      <c r="Q2748">
        <v>150</v>
      </c>
      <c r="R2748" t="s">
        <v>21</v>
      </c>
      <c r="S2748">
        <v>2021</v>
      </c>
      <c r="T2748" t="s">
        <v>22</v>
      </c>
      <c r="U2748" s="15">
        <v>4.5999999999999996</v>
      </c>
      <c r="V2748" s="15">
        <v>6</v>
      </c>
      <c r="W2748" t="s">
        <v>32</v>
      </c>
    </row>
    <row r="2749" spans="1:23">
      <c r="A2749" t="s">
        <v>2793</v>
      </c>
      <c r="B2749">
        <v>39.937525999999998</v>
      </c>
      <c r="C2749" s="15">
        <v>116.20205199999999</v>
      </c>
      <c r="D2749" s="2" t="s">
        <v>7793</v>
      </c>
      <c r="E2749" s="14" t="s">
        <v>5071</v>
      </c>
      <c r="F2749" s="14" t="e" vm="9">
        <v>#VALUE!</v>
      </c>
      <c r="G2749" s="2" t="str">
        <f>_xlfn.XLOOKUP(E2749,missing_cities!$Q$2:$Q$56,missing_cities!$R$2:$R$56,"Not Found",0)</f>
        <v>China</v>
      </c>
      <c r="H2749" t="str">
        <f>_xlfn.XLOOKUP(E2749,missing_cities!$Q$2:$Q$56,missing_cities!$S$2:$S$56,"Not Found",0)</f>
        <v>Asia</v>
      </c>
      <c r="I2749" t="s">
        <v>1684</v>
      </c>
      <c r="J2749" s="15">
        <v>0.11</v>
      </c>
      <c r="K2749" t="s">
        <v>34</v>
      </c>
      <c r="L2749" s="15" t="str">
        <f t="shared" si="84"/>
        <v>6:00-22:00</v>
      </c>
      <c r="M2749" s="16">
        <f t="shared" si="85"/>
        <v>0.67</v>
      </c>
      <c r="N2749" s="15">
        <v>1.73</v>
      </c>
      <c r="O2749" s="15">
        <v>38</v>
      </c>
      <c r="P2749" t="s">
        <v>20</v>
      </c>
      <c r="Q2749">
        <v>350</v>
      </c>
      <c r="R2749" t="s">
        <v>44</v>
      </c>
      <c r="S2749">
        <v>2010</v>
      </c>
      <c r="T2749" t="s">
        <v>22</v>
      </c>
      <c r="U2749" s="15">
        <v>3.1</v>
      </c>
      <c r="V2749" s="15">
        <v>1</v>
      </c>
      <c r="W2749" t="s">
        <v>27</v>
      </c>
    </row>
    <row r="2750" spans="1:23">
      <c r="A2750" t="s">
        <v>2794</v>
      </c>
      <c r="B2750">
        <v>55.835791999999998</v>
      </c>
      <c r="C2750" s="15">
        <v>37.508116000000001</v>
      </c>
      <c r="D2750" s="2" t="s">
        <v>7794</v>
      </c>
      <c r="E2750" s="14" t="s">
        <v>5052</v>
      </c>
      <c r="F2750" s="14" t="e" vm="2">
        <v>#VALUE!</v>
      </c>
      <c r="G2750" s="2" t="str">
        <f>_xlfn.XLOOKUP(E2750,missing_cities!$Q$2:$Q$56,missing_cities!$R$2:$R$56,"Not Found",0)</f>
        <v>Russia</v>
      </c>
      <c r="H2750" t="str">
        <f>_xlfn.XLOOKUP(E2750,missing_cities!$Q$2:$Q$56,missing_cities!$S$2:$S$56,"Not Found",0)</f>
        <v>Europe</v>
      </c>
      <c r="I2750" t="s">
        <v>1684</v>
      </c>
      <c r="J2750" s="15">
        <v>0.24</v>
      </c>
      <c r="K2750" t="s">
        <v>34</v>
      </c>
      <c r="L2750" s="15" t="str">
        <f t="shared" si="84"/>
        <v>6:00-22:00</v>
      </c>
      <c r="M2750" s="16">
        <f t="shared" si="85"/>
        <v>0.67</v>
      </c>
      <c r="N2750" s="15">
        <v>3.68</v>
      </c>
      <c r="O2750" s="15">
        <v>43</v>
      </c>
      <c r="P2750" t="s">
        <v>20</v>
      </c>
      <c r="Q2750">
        <v>350</v>
      </c>
      <c r="R2750" t="s">
        <v>37</v>
      </c>
      <c r="S2750">
        <v>2023</v>
      </c>
      <c r="T2750" t="s">
        <v>22</v>
      </c>
      <c r="U2750" s="15">
        <v>3.4</v>
      </c>
      <c r="V2750" s="15">
        <v>3</v>
      </c>
      <c r="W2750" t="s">
        <v>32</v>
      </c>
    </row>
    <row r="2751" spans="1:23">
      <c r="A2751" t="s">
        <v>2795</v>
      </c>
      <c r="B2751">
        <v>34.023265000000002</v>
      </c>
      <c r="C2751" s="15">
        <v>-118.26801</v>
      </c>
      <c r="D2751" s="2" t="s">
        <v>7795</v>
      </c>
      <c r="E2751" s="14" t="s">
        <v>5111</v>
      </c>
      <c r="F2751" s="14" t="e" vm="5">
        <v>#VALUE!</v>
      </c>
      <c r="G2751" s="2" t="str">
        <f>_xlfn.XLOOKUP(E2751,missing_cities!$Q$2:$Q$56,missing_cities!$R$2:$R$56,"Not Found",0)</f>
        <v>United States</v>
      </c>
      <c r="H2751" t="str">
        <f>_xlfn.XLOOKUP(E2751,missing_cities!$Q$2:$Q$56,missing_cities!$S$2:$S$56,"Not Found",0)</f>
        <v>North America</v>
      </c>
      <c r="I2751" t="s">
        <v>1684</v>
      </c>
      <c r="J2751" s="15">
        <v>0.33</v>
      </c>
      <c r="K2751" t="s">
        <v>19</v>
      </c>
      <c r="L2751" s="15" t="str">
        <f t="shared" si="84"/>
        <v>9:00-18:00</v>
      </c>
      <c r="M2751" s="16">
        <f t="shared" si="85"/>
        <v>0.37</v>
      </c>
      <c r="N2751" s="15">
        <v>9.91</v>
      </c>
      <c r="O2751" s="15">
        <v>47</v>
      </c>
      <c r="P2751" t="s">
        <v>20</v>
      </c>
      <c r="Q2751">
        <v>50</v>
      </c>
      <c r="R2751" t="s">
        <v>48</v>
      </c>
      <c r="S2751">
        <v>2020</v>
      </c>
      <c r="T2751" t="s">
        <v>22</v>
      </c>
      <c r="U2751" s="15">
        <v>3.6</v>
      </c>
      <c r="V2751" s="15">
        <v>10</v>
      </c>
      <c r="W2751" t="s">
        <v>27</v>
      </c>
    </row>
    <row r="2752" spans="1:23">
      <c r="A2752" t="s">
        <v>2796</v>
      </c>
      <c r="B2752">
        <v>-23.670041999999999</v>
      </c>
      <c r="C2752" s="15">
        <v>-46.617479000000003</v>
      </c>
      <c r="D2752" s="2" t="s">
        <v>7796</v>
      </c>
      <c r="E2752" s="14" t="s">
        <v>5067</v>
      </c>
      <c r="F2752" s="14" t="e" vm="7">
        <v>#VALUE!</v>
      </c>
      <c r="G2752" s="2" t="str">
        <f>_xlfn.XLOOKUP(E2752,missing_cities!$Q$2:$Q$56,missing_cities!$R$2:$R$56,"Not Found",0)</f>
        <v>Brazil</v>
      </c>
      <c r="H2752" t="str">
        <f>_xlfn.XLOOKUP(E2752,missing_cities!$Q$2:$Q$56,missing_cities!$S$2:$S$56,"Not Found",0)</f>
        <v>South America</v>
      </c>
      <c r="I2752" t="s">
        <v>1684</v>
      </c>
      <c r="J2752" s="15">
        <v>0.18</v>
      </c>
      <c r="K2752" s="1">
        <v>45862</v>
      </c>
      <c r="L2752" s="15" t="str">
        <f t="shared" si="84"/>
        <v>9.00-21.00</v>
      </c>
      <c r="M2752" s="16">
        <f t="shared" si="85"/>
        <v>12</v>
      </c>
      <c r="N2752" s="15">
        <v>10.81</v>
      </c>
      <c r="O2752" s="15">
        <v>90</v>
      </c>
      <c r="P2752" t="s">
        <v>37</v>
      </c>
      <c r="Q2752">
        <v>50</v>
      </c>
      <c r="R2752" t="s">
        <v>37</v>
      </c>
      <c r="S2752">
        <v>2021</v>
      </c>
      <c r="T2752" t="s">
        <v>31</v>
      </c>
      <c r="U2752" s="15">
        <v>4.5999999999999996</v>
      </c>
      <c r="V2752" s="15">
        <v>5</v>
      </c>
      <c r="W2752" t="s">
        <v>32</v>
      </c>
    </row>
    <row r="2753" spans="1:23">
      <c r="A2753" t="s">
        <v>2797</v>
      </c>
      <c r="B2753">
        <v>-87.992041</v>
      </c>
      <c r="C2753" s="15">
        <v>152.36193800000001</v>
      </c>
      <c r="D2753" s="2" t="s">
        <v>7797</v>
      </c>
      <c r="E2753" s="14" t="str">
        <f>_xlfn.XLOOKUP(C2753,missing_cities!B:B,missing_cities!C:C,"Not Found",0)</f>
        <v>Not Found</v>
      </c>
      <c r="F2753" s="14" t="s">
        <v>9990</v>
      </c>
      <c r="G2753" s="2" t="str">
        <f>_xlfn.XLOOKUP(E2753,missing_cities!$Q$2:$Q$56,missing_cities!$R$2:$R$56,"Not Found",0)</f>
        <v>Not Found</v>
      </c>
      <c r="H2753" t="str">
        <f>_xlfn.XLOOKUP(E2753,missing_cities!$Q$2:$Q$56,missing_cities!$S$2:$S$56,"Not Found",0)</f>
        <v>Not Found</v>
      </c>
      <c r="I2753" t="s">
        <v>1684</v>
      </c>
      <c r="J2753" s="15">
        <v>0.34</v>
      </c>
      <c r="K2753" t="s">
        <v>34</v>
      </c>
      <c r="L2753" s="15" t="str">
        <f t="shared" si="84"/>
        <v>6:00-22:00</v>
      </c>
      <c r="M2753" s="16">
        <f t="shared" si="85"/>
        <v>0.67</v>
      </c>
      <c r="N2753" s="15">
        <v>11.97</v>
      </c>
      <c r="O2753" s="15">
        <v>43</v>
      </c>
      <c r="P2753" t="s">
        <v>20</v>
      </c>
      <c r="Q2753">
        <v>350</v>
      </c>
      <c r="R2753" t="s">
        <v>35</v>
      </c>
      <c r="S2753">
        <v>2018</v>
      </c>
      <c r="T2753" t="s">
        <v>31</v>
      </c>
      <c r="U2753" s="15">
        <v>3.4</v>
      </c>
      <c r="V2753" s="15">
        <v>1</v>
      </c>
      <c r="W2753" t="s">
        <v>32</v>
      </c>
    </row>
    <row r="2754" spans="1:23">
      <c r="A2754" t="s">
        <v>2798</v>
      </c>
      <c r="B2754">
        <v>18.993228999999999</v>
      </c>
      <c r="C2754" s="15">
        <v>72.987961999999996</v>
      </c>
      <c r="D2754" s="2" t="s">
        <v>7798</v>
      </c>
      <c r="E2754" s="14" t="s">
        <v>5079</v>
      </c>
      <c r="F2754" s="14" t="e" vm="11">
        <v>#VALUE!</v>
      </c>
      <c r="G2754" s="2" t="str">
        <f>_xlfn.XLOOKUP(E2754,missing_cities!$Q$2:$Q$56,missing_cities!$R$2:$R$56,"Not Found",0)</f>
        <v>India</v>
      </c>
      <c r="H2754" t="str">
        <f>_xlfn.XLOOKUP(E2754,missing_cities!$Q$2:$Q$56,missing_cities!$S$2:$S$56,"Not Found",0)</f>
        <v>Asia</v>
      </c>
      <c r="I2754" t="s">
        <v>1684</v>
      </c>
      <c r="J2754" s="15">
        <v>0.16</v>
      </c>
      <c r="K2754" t="s">
        <v>34</v>
      </c>
      <c r="L2754" s="15" t="str">
        <f t="shared" si="84"/>
        <v>6:00-22:00</v>
      </c>
      <c r="M2754" s="16">
        <f t="shared" si="85"/>
        <v>0.67</v>
      </c>
      <c r="N2754" s="15">
        <v>14.57</v>
      </c>
      <c r="O2754" s="15">
        <v>57</v>
      </c>
      <c r="P2754" t="s">
        <v>29</v>
      </c>
      <c r="Q2754">
        <v>50</v>
      </c>
      <c r="R2754" t="s">
        <v>132</v>
      </c>
      <c r="S2754">
        <v>2019</v>
      </c>
      <c r="T2754" t="s">
        <v>22</v>
      </c>
      <c r="U2754" s="15">
        <v>4.8</v>
      </c>
      <c r="V2754" s="15">
        <v>6</v>
      </c>
      <c r="W2754" t="s">
        <v>27</v>
      </c>
    </row>
    <row r="2755" spans="1:23">
      <c r="A2755" t="s">
        <v>2799</v>
      </c>
      <c r="B2755">
        <v>25.288025000000001</v>
      </c>
      <c r="C2755" s="15">
        <v>55.317714000000002</v>
      </c>
      <c r="D2755" s="2" t="s">
        <v>7799</v>
      </c>
      <c r="E2755" s="14" t="s">
        <v>5076</v>
      </c>
      <c r="F2755" s="14" t="e" vm="10">
        <v>#VALUE!</v>
      </c>
      <c r="G2755" s="2" t="str">
        <f>_xlfn.XLOOKUP(E2755,missing_cities!$Q$2:$Q$56,missing_cities!$R$2:$R$56,"Not Found",0)</f>
        <v>United Arab Emirates</v>
      </c>
      <c r="H2755" t="str">
        <f>_xlfn.XLOOKUP(E2755,missing_cities!$Q$2:$Q$56,missing_cities!$S$2:$S$56,"Not Found",0)</f>
        <v>Asia</v>
      </c>
      <c r="I2755" t="s">
        <v>1684</v>
      </c>
      <c r="J2755" s="15">
        <v>0.13</v>
      </c>
      <c r="K2755" t="s">
        <v>19</v>
      </c>
      <c r="L2755" s="15" t="str">
        <f t="shared" ref="L2755:L2818" si="86">IF(ISNUMBER(SEARCH("-",K2755)),K2755,"9.00-21.00")</f>
        <v>9:00-18:00</v>
      </c>
      <c r="M2755" s="16">
        <f t="shared" ref="M2755:M2818" si="87">IF(ISNUMBER(SEARCH("-", L2755)), TEXT(RIGHT(L2755, LEN(L2755) - FIND("-", L2755)), "0.00") - TEXT(LEFT(L2755, FIND("-", L2755)-1), "0.00"), "")</f>
        <v>0.37</v>
      </c>
      <c r="N2755" s="15">
        <v>12.21</v>
      </c>
      <c r="O2755" s="15">
        <v>39</v>
      </c>
      <c r="P2755" t="s">
        <v>25</v>
      </c>
      <c r="Q2755">
        <v>22</v>
      </c>
      <c r="R2755" t="s">
        <v>35</v>
      </c>
      <c r="S2755">
        <v>2011</v>
      </c>
      <c r="T2755" t="s">
        <v>22</v>
      </c>
      <c r="U2755" s="15">
        <v>4.5999999999999996</v>
      </c>
      <c r="V2755" s="15">
        <v>2</v>
      </c>
      <c r="W2755" t="s">
        <v>27</v>
      </c>
    </row>
    <row r="2756" spans="1:23">
      <c r="A2756" t="s">
        <v>2800</v>
      </c>
      <c r="B2756">
        <v>-33.850841000000003</v>
      </c>
      <c r="C2756" s="15">
        <v>18.416349</v>
      </c>
      <c r="D2756" s="2" t="s">
        <v>7800</v>
      </c>
      <c r="E2756" s="14" t="s">
        <v>5085</v>
      </c>
      <c r="F2756" s="14" t="e" vm="12">
        <v>#VALUE!</v>
      </c>
      <c r="G2756" s="2" t="str">
        <f>_xlfn.XLOOKUP(E2756,missing_cities!$Q$2:$Q$56,missing_cities!$R$2:$R$56,"Not Found",0)</f>
        <v>South Africa</v>
      </c>
      <c r="H2756" t="str">
        <f>_xlfn.XLOOKUP(E2756,missing_cities!$Q$2:$Q$56,missing_cities!$S$2:$S$56,"Not Found",0)</f>
        <v>Africa</v>
      </c>
      <c r="I2756" t="s">
        <v>1684</v>
      </c>
      <c r="J2756" s="15">
        <v>0.4</v>
      </c>
      <c r="K2756" t="s">
        <v>34</v>
      </c>
      <c r="L2756" s="15" t="str">
        <f t="shared" si="86"/>
        <v>6:00-22:00</v>
      </c>
      <c r="M2756" s="16">
        <f t="shared" si="87"/>
        <v>0.67</v>
      </c>
      <c r="N2756" s="15">
        <v>12.46</v>
      </c>
      <c r="O2756" s="15">
        <v>57</v>
      </c>
      <c r="P2756" t="s">
        <v>39</v>
      </c>
      <c r="Q2756">
        <v>350</v>
      </c>
      <c r="R2756" t="s">
        <v>46</v>
      </c>
      <c r="S2756">
        <v>2015</v>
      </c>
      <c r="T2756" t="s">
        <v>22</v>
      </c>
      <c r="U2756" s="15">
        <v>4.2</v>
      </c>
      <c r="V2756" s="15">
        <v>10</v>
      </c>
      <c r="W2756" t="s">
        <v>23</v>
      </c>
    </row>
    <row r="2757" spans="1:23">
      <c r="A2757" t="s">
        <v>2801</v>
      </c>
      <c r="B2757">
        <v>-23.585854999999999</v>
      </c>
      <c r="C2757" s="15">
        <v>-46.655425999999999</v>
      </c>
      <c r="D2757" s="2" t="s">
        <v>7801</v>
      </c>
      <c r="E2757" s="14" t="s">
        <v>5067</v>
      </c>
      <c r="F2757" s="14" t="e" vm="7">
        <v>#VALUE!</v>
      </c>
      <c r="G2757" s="2" t="str">
        <f>_xlfn.XLOOKUP(E2757,missing_cities!$Q$2:$Q$56,missing_cities!$R$2:$R$56,"Not Found",0)</f>
        <v>Brazil</v>
      </c>
      <c r="H2757" t="str">
        <f>_xlfn.XLOOKUP(E2757,missing_cities!$Q$2:$Q$56,missing_cities!$S$2:$S$56,"Not Found",0)</f>
        <v>South America</v>
      </c>
      <c r="I2757" t="s">
        <v>1684</v>
      </c>
      <c r="J2757" s="15">
        <v>0.28999999999999998</v>
      </c>
      <c r="K2757" t="s">
        <v>19</v>
      </c>
      <c r="L2757" s="15" t="str">
        <f t="shared" si="86"/>
        <v>9:00-18:00</v>
      </c>
      <c r="M2757" s="16">
        <f t="shared" si="87"/>
        <v>0.37</v>
      </c>
      <c r="N2757" s="15">
        <v>9.2200000000000006</v>
      </c>
      <c r="O2757" s="15">
        <v>75</v>
      </c>
      <c r="P2757" t="s">
        <v>20</v>
      </c>
      <c r="Q2757">
        <v>350</v>
      </c>
      <c r="R2757" t="s">
        <v>67</v>
      </c>
      <c r="S2757">
        <v>2013</v>
      </c>
      <c r="T2757" t="s">
        <v>22</v>
      </c>
      <c r="U2757" s="15">
        <v>3.5</v>
      </c>
      <c r="V2757" s="15">
        <v>4</v>
      </c>
      <c r="W2757" t="s">
        <v>27</v>
      </c>
    </row>
    <row r="2758" spans="1:23">
      <c r="A2758" t="s">
        <v>2802</v>
      </c>
      <c r="B2758">
        <v>39.977015999999999</v>
      </c>
      <c r="C2758" s="15">
        <v>116.382368</v>
      </c>
      <c r="D2758" s="2" t="s">
        <v>7802</v>
      </c>
      <c r="E2758" s="14" t="s">
        <v>5071</v>
      </c>
      <c r="F2758" s="14" t="e" vm="9">
        <v>#VALUE!</v>
      </c>
      <c r="G2758" s="2" t="str">
        <f>_xlfn.XLOOKUP(E2758,missing_cities!$Q$2:$Q$56,missing_cities!$R$2:$R$56,"Not Found",0)</f>
        <v>China</v>
      </c>
      <c r="H2758" t="str">
        <f>_xlfn.XLOOKUP(E2758,missing_cities!$Q$2:$Q$56,missing_cities!$S$2:$S$56,"Not Found",0)</f>
        <v>Asia</v>
      </c>
      <c r="I2758" t="s">
        <v>1684</v>
      </c>
      <c r="J2758" s="15">
        <v>0.28000000000000003</v>
      </c>
      <c r="K2758" s="1">
        <v>45862</v>
      </c>
      <c r="L2758" s="15" t="str">
        <f t="shared" si="86"/>
        <v>9.00-21.00</v>
      </c>
      <c r="M2758" s="16">
        <f t="shared" si="87"/>
        <v>12</v>
      </c>
      <c r="N2758" s="15">
        <v>2.4</v>
      </c>
      <c r="O2758" s="15">
        <v>78</v>
      </c>
      <c r="P2758" t="s">
        <v>39</v>
      </c>
      <c r="Q2758">
        <v>22</v>
      </c>
      <c r="R2758" t="s">
        <v>46</v>
      </c>
      <c r="S2758">
        <v>2017</v>
      </c>
      <c r="T2758" t="s">
        <v>31</v>
      </c>
      <c r="U2758" s="15">
        <v>4</v>
      </c>
      <c r="V2758" s="15">
        <v>4</v>
      </c>
      <c r="W2758" t="s">
        <v>23</v>
      </c>
    </row>
    <row r="2759" spans="1:23">
      <c r="A2759" t="s">
        <v>2803</v>
      </c>
      <c r="B2759">
        <v>34.118028000000002</v>
      </c>
      <c r="C2759" s="15">
        <v>-118.260206</v>
      </c>
      <c r="D2759" s="2" t="s">
        <v>7803</v>
      </c>
      <c r="E2759" s="14" t="s">
        <v>5111</v>
      </c>
      <c r="F2759" s="14" t="e" vm="5">
        <v>#VALUE!</v>
      </c>
      <c r="G2759" s="2" t="str">
        <f>_xlfn.XLOOKUP(E2759,missing_cities!$Q$2:$Q$56,missing_cities!$R$2:$R$56,"Not Found",0)</f>
        <v>United States</v>
      </c>
      <c r="H2759" t="str">
        <f>_xlfn.XLOOKUP(E2759,missing_cities!$Q$2:$Q$56,missing_cities!$S$2:$S$56,"Not Found",0)</f>
        <v>North America</v>
      </c>
      <c r="I2759" t="s">
        <v>1684</v>
      </c>
      <c r="J2759" s="15">
        <v>0.41</v>
      </c>
      <c r="K2759" t="s">
        <v>19</v>
      </c>
      <c r="L2759" s="15" t="str">
        <f t="shared" si="86"/>
        <v>9:00-18:00</v>
      </c>
      <c r="M2759" s="16">
        <f t="shared" si="87"/>
        <v>0.37</v>
      </c>
      <c r="N2759" s="15">
        <v>8.51</v>
      </c>
      <c r="O2759" s="15">
        <v>14</v>
      </c>
      <c r="P2759" t="s">
        <v>25</v>
      </c>
      <c r="Q2759">
        <v>22</v>
      </c>
      <c r="R2759" t="s">
        <v>37</v>
      </c>
      <c r="S2759">
        <v>2013</v>
      </c>
      <c r="T2759" t="s">
        <v>22</v>
      </c>
      <c r="U2759" s="15">
        <v>4.2</v>
      </c>
      <c r="V2759" s="15">
        <v>10</v>
      </c>
      <c r="W2759" t="s">
        <v>23</v>
      </c>
    </row>
    <row r="2760" spans="1:23">
      <c r="A2760" t="s">
        <v>2804</v>
      </c>
      <c r="B2760">
        <v>19.080206</v>
      </c>
      <c r="C2760" s="15">
        <v>72.842907999999994</v>
      </c>
      <c r="D2760" s="2" t="s">
        <v>7804</v>
      </c>
      <c r="E2760" s="14" t="s">
        <v>5079</v>
      </c>
      <c r="F2760" s="14" t="e" vm="11">
        <v>#VALUE!</v>
      </c>
      <c r="G2760" s="2" t="str">
        <f>_xlfn.XLOOKUP(E2760,missing_cities!$Q$2:$Q$56,missing_cities!$R$2:$R$56,"Not Found",0)</f>
        <v>India</v>
      </c>
      <c r="H2760" t="str">
        <f>_xlfn.XLOOKUP(E2760,missing_cities!$Q$2:$Q$56,missing_cities!$S$2:$S$56,"Not Found",0)</f>
        <v>Asia</v>
      </c>
      <c r="I2760" t="s">
        <v>1684</v>
      </c>
      <c r="J2760" s="15">
        <v>0.45</v>
      </c>
      <c r="K2760" t="s">
        <v>19</v>
      </c>
      <c r="L2760" s="15" t="str">
        <f t="shared" si="86"/>
        <v>9:00-18:00</v>
      </c>
      <c r="M2760" s="16">
        <f t="shared" si="87"/>
        <v>0.37</v>
      </c>
      <c r="N2760" s="15">
        <v>7.81</v>
      </c>
      <c r="O2760" s="15">
        <v>61</v>
      </c>
      <c r="P2760" t="s">
        <v>37</v>
      </c>
      <c r="Q2760">
        <v>350</v>
      </c>
      <c r="R2760" t="s">
        <v>67</v>
      </c>
      <c r="S2760">
        <v>2017</v>
      </c>
      <c r="T2760" t="s">
        <v>31</v>
      </c>
      <c r="U2760" s="15">
        <v>3.2</v>
      </c>
      <c r="V2760" s="15">
        <v>9</v>
      </c>
      <c r="W2760" t="s">
        <v>23</v>
      </c>
    </row>
    <row r="2761" spans="1:23">
      <c r="A2761" t="s">
        <v>2805</v>
      </c>
      <c r="B2761">
        <v>71.193709999999996</v>
      </c>
      <c r="C2761" s="15">
        <v>76.275233999999998</v>
      </c>
      <c r="D2761" s="2" t="s">
        <v>7805</v>
      </c>
      <c r="E2761" s="14">
        <f>_xlfn.XLOOKUP(C2761,missing_cities!B:B,missing_cities!C:C,"Not Found",0)</f>
        <v>0</v>
      </c>
      <c r="F2761" s="14" t="s">
        <v>9990</v>
      </c>
      <c r="G2761" s="2" t="str">
        <f>_xlfn.XLOOKUP(E2761,missing_cities!$Q$2:$Q$56,missing_cities!$R$2:$R$56,"Not Found",0)</f>
        <v>Not Found</v>
      </c>
      <c r="H2761" t="str">
        <f>_xlfn.XLOOKUP(E2761,missing_cities!$Q$2:$Q$56,missing_cities!$S$2:$S$56,"Not Found",0)</f>
        <v>Not Found</v>
      </c>
      <c r="I2761" t="s">
        <v>1684</v>
      </c>
      <c r="J2761" s="15">
        <v>0.31</v>
      </c>
      <c r="K2761" t="s">
        <v>34</v>
      </c>
      <c r="L2761" s="15" t="str">
        <f t="shared" si="86"/>
        <v>6:00-22:00</v>
      </c>
      <c r="M2761" s="16">
        <f t="shared" si="87"/>
        <v>0.67</v>
      </c>
      <c r="N2761" s="15">
        <v>6.82</v>
      </c>
      <c r="O2761" s="15">
        <v>62</v>
      </c>
      <c r="P2761" t="s">
        <v>39</v>
      </c>
      <c r="Q2761">
        <v>22</v>
      </c>
      <c r="R2761" t="s">
        <v>21</v>
      </c>
      <c r="S2761">
        <v>2019</v>
      </c>
      <c r="T2761" t="s">
        <v>22</v>
      </c>
      <c r="U2761" s="15">
        <v>4.3</v>
      </c>
      <c r="V2761" s="15">
        <v>1</v>
      </c>
      <c r="W2761" t="s">
        <v>23</v>
      </c>
    </row>
    <row r="2762" spans="1:23">
      <c r="A2762" t="s">
        <v>2806</v>
      </c>
      <c r="B2762">
        <v>-23.582709000000001</v>
      </c>
      <c r="C2762" s="15">
        <v>-46.500354999999999</v>
      </c>
      <c r="D2762" s="2" t="s">
        <v>7806</v>
      </c>
      <c r="E2762" s="14" t="s">
        <v>5067</v>
      </c>
      <c r="F2762" s="14" t="e" vm="7">
        <v>#VALUE!</v>
      </c>
      <c r="G2762" s="2" t="str">
        <f>_xlfn.XLOOKUP(E2762,missing_cities!$Q$2:$Q$56,missing_cities!$R$2:$R$56,"Not Found",0)</f>
        <v>Brazil</v>
      </c>
      <c r="H2762" t="str">
        <f>_xlfn.XLOOKUP(E2762,missing_cities!$Q$2:$Q$56,missing_cities!$S$2:$S$56,"Not Found",0)</f>
        <v>South America</v>
      </c>
      <c r="I2762" t="s">
        <v>1684</v>
      </c>
      <c r="J2762" s="15">
        <v>0.32</v>
      </c>
      <c r="K2762" t="s">
        <v>34</v>
      </c>
      <c r="L2762" s="15" t="str">
        <f t="shared" si="86"/>
        <v>6:00-22:00</v>
      </c>
      <c r="M2762" s="16">
        <f t="shared" si="87"/>
        <v>0.67</v>
      </c>
      <c r="N2762" s="15">
        <v>18.27</v>
      </c>
      <c r="O2762" s="15">
        <v>89</v>
      </c>
      <c r="P2762" t="s">
        <v>20</v>
      </c>
      <c r="Q2762">
        <v>350</v>
      </c>
      <c r="R2762" t="s">
        <v>37</v>
      </c>
      <c r="S2762">
        <v>2018</v>
      </c>
      <c r="T2762" t="s">
        <v>31</v>
      </c>
      <c r="U2762" s="15">
        <v>4.9000000000000004</v>
      </c>
      <c r="V2762" s="15">
        <v>4</v>
      </c>
      <c r="W2762" t="s">
        <v>32</v>
      </c>
    </row>
    <row r="2763" spans="1:23">
      <c r="A2763" t="s">
        <v>2807</v>
      </c>
      <c r="B2763">
        <v>43.731091999999997</v>
      </c>
      <c r="C2763" s="15">
        <v>-79.390702000000005</v>
      </c>
      <c r="D2763" s="2" t="s">
        <v>7807</v>
      </c>
      <c r="E2763" s="14" t="s">
        <v>5050</v>
      </c>
      <c r="F2763" s="14" t="e" vm="1">
        <v>#VALUE!</v>
      </c>
      <c r="G2763" s="2" t="str">
        <f>_xlfn.XLOOKUP(E2763,missing_cities!$Q$2:$Q$56,missing_cities!$R$2:$R$56,"Not Found",0)</f>
        <v>Canada</v>
      </c>
      <c r="H2763" t="str">
        <f>_xlfn.XLOOKUP(E2763,missing_cities!$Q$2:$Q$56,missing_cities!$S$2:$S$56,"Not Found",0)</f>
        <v>North America</v>
      </c>
      <c r="I2763" t="s">
        <v>1684</v>
      </c>
      <c r="J2763" s="15">
        <v>0.35</v>
      </c>
      <c r="K2763" s="1">
        <v>45862</v>
      </c>
      <c r="L2763" s="15" t="str">
        <f t="shared" si="86"/>
        <v>9.00-21.00</v>
      </c>
      <c r="M2763" s="16">
        <f t="shared" si="87"/>
        <v>12</v>
      </c>
      <c r="N2763" s="15">
        <v>16.12</v>
      </c>
      <c r="O2763" s="15">
        <v>16</v>
      </c>
      <c r="P2763" t="s">
        <v>20</v>
      </c>
      <c r="Q2763">
        <v>350</v>
      </c>
      <c r="R2763" t="s">
        <v>81</v>
      </c>
      <c r="S2763">
        <v>2010</v>
      </c>
      <c r="T2763" t="s">
        <v>22</v>
      </c>
      <c r="U2763" s="15">
        <v>4.0999999999999996</v>
      </c>
      <c r="V2763" s="15">
        <v>2</v>
      </c>
      <c r="W2763" t="s">
        <v>27</v>
      </c>
    </row>
    <row r="2764" spans="1:23">
      <c r="A2764" t="s">
        <v>2808</v>
      </c>
      <c r="B2764">
        <v>52.487462000000001</v>
      </c>
      <c r="C2764" s="15">
        <v>13.338153</v>
      </c>
      <c r="D2764" s="2" t="s">
        <v>7808</v>
      </c>
      <c r="E2764" s="14" t="s">
        <v>5057</v>
      </c>
      <c r="F2764" s="14" t="e" vm="3">
        <v>#VALUE!</v>
      </c>
      <c r="G2764" s="2" t="str">
        <f>_xlfn.XLOOKUP(E2764,missing_cities!$Q$2:$Q$56,missing_cities!$R$2:$R$56,"Not Found",0)</f>
        <v>Germany</v>
      </c>
      <c r="H2764" t="str">
        <f>_xlfn.XLOOKUP(E2764,missing_cities!$Q$2:$Q$56,missing_cities!$S$2:$S$56,"Not Found",0)</f>
        <v>Europe</v>
      </c>
      <c r="I2764" t="s">
        <v>1684</v>
      </c>
      <c r="J2764" s="15">
        <v>0.43</v>
      </c>
      <c r="K2764" t="s">
        <v>19</v>
      </c>
      <c r="L2764" s="15" t="str">
        <f t="shared" si="86"/>
        <v>9:00-18:00</v>
      </c>
      <c r="M2764" s="16">
        <f t="shared" si="87"/>
        <v>0.37</v>
      </c>
      <c r="N2764" s="15">
        <v>14.64</v>
      </c>
      <c r="O2764" s="15">
        <v>56</v>
      </c>
      <c r="P2764" t="s">
        <v>37</v>
      </c>
      <c r="Q2764">
        <v>22</v>
      </c>
      <c r="R2764" t="s">
        <v>42</v>
      </c>
      <c r="S2764">
        <v>2017</v>
      </c>
      <c r="T2764" t="s">
        <v>22</v>
      </c>
      <c r="U2764" s="15">
        <v>3.4</v>
      </c>
      <c r="V2764" s="15">
        <v>5</v>
      </c>
      <c r="W2764" t="s">
        <v>32</v>
      </c>
    </row>
    <row r="2765" spans="1:23">
      <c r="A2765" t="s">
        <v>2809</v>
      </c>
      <c r="B2765">
        <v>-33.812058</v>
      </c>
      <c r="C2765" s="15">
        <v>18.522012</v>
      </c>
      <c r="D2765" s="2" t="s">
        <v>7809</v>
      </c>
      <c r="E2765" s="14" t="s">
        <v>5085</v>
      </c>
      <c r="F2765" s="14" t="e" vm="12">
        <v>#VALUE!</v>
      </c>
      <c r="G2765" s="2" t="str">
        <f>_xlfn.XLOOKUP(E2765,missing_cities!$Q$2:$Q$56,missing_cities!$R$2:$R$56,"Not Found",0)</f>
        <v>South Africa</v>
      </c>
      <c r="H2765" t="str">
        <f>_xlfn.XLOOKUP(E2765,missing_cities!$Q$2:$Q$56,missing_cities!$S$2:$S$56,"Not Found",0)</f>
        <v>Africa</v>
      </c>
      <c r="I2765" t="s">
        <v>1684</v>
      </c>
      <c r="J2765" s="15">
        <v>0.14000000000000001</v>
      </c>
      <c r="K2765" s="1">
        <v>45862</v>
      </c>
      <c r="L2765" s="15" t="str">
        <f t="shared" si="86"/>
        <v>9.00-21.00</v>
      </c>
      <c r="M2765" s="16">
        <f t="shared" si="87"/>
        <v>12</v>
      </c>
      <c r="N2765" s="15">
        <v>6.7</v>
      </c>
      <c r="O2765" s="15">
        <v>26</v>
      </c>
      <c r="P2765" t="s">
        <v>37</v>
      </c>
      <c r="Q2765">
        <v>350</v>
      </c>
      <c r="R2765" t="s">
        <v>48</v>
      </c>
      <c r="S2765">
        <v>2016</v>
      </c>
      <c r="T2765" t="s">
        <v>22</v>
      </c>
      <c r="U2765" s="15">
        <v>4.3</v>
      </c>
      <c r="V2765" s="15">
        <v>10</v>
      </c>
      <c r="W2765" t="s">
        <v>32</v>
      </c>
    </row>
    <row r="2766" spans="1:23">
      <c r="A2766" t="s">
        <v>2810</v>
      </c>
      <c r="B2766">
        <v>-27.932897000000001</v>
      </c>
      <c r="C2766" s="15">
        <v>18.009528</v>
      </c>
      <c r="D2766" s="2" t="s">
        <v>7810</v>
      </c>
      <c r="E2766" s="14">
        <f>_xlfn.XLOOKUP(C2766,missing_cities!B:B,missing_cities!C:C,"Not Found",0)</f>
        <v>0</v>
      </c>
      <c r="F2766" s="14" t="s">
        <v>9990</v>
      </c>
      <c r="G2766" s="2" t="str">
        <f>_xlfn.XLOOKUP(E2766,missing_cities!$Q$2:$Q$56,missing_cities!$R$2:$R$56,"Not Found",0)</f>
        <v>Not Found</v>
      </c>
      <c r="H2766" t="str">
        <f>_xlfn.XLOOKUP(E2766,missing_cities!$Q$2:$Q$56,missing_cities!$S$2:$S$56,"Not Found",0)</f>
        <v>Not Found</v>
      </c>
      <c r="I2766" t="s">
        <v>1684</v>
      </c>
      <c r="J2766" s="15">
        <v>0.39</v>
      </c>
      <c r="K2766" t="s">
        <v>19</v>
      </c>
      <c r="L2766" s="15" t="str">
        <f t="shared" si="86"/>
        <v>9:00-18:00</v>
      </c>
      <c r="M2766" s="16">
        <f t="shared" si="87"/>
        <v>0.37</v>
      </c>
      <c r="N2766" s="15">
        <v>11.1</v>
      </c>
      <c r="O2766" s="15">
        <v>25</v>
      </c>
      <c r="P2766" t="s">
        <v>37</v>
      </c>
      <c r="Q2766">
        <v>350</v>
      </c>
      <c r="R2766" t="s">
        <v>37</v>
      </c>
      <c r="S2766">
        <v>2014</v>
      </c>
      <c r="T2766" t="s">
        <v>22</v>
      </c>
      <c r="U2766" s="15">
        <v>4.2</v>
      </c>
      <c r="V2766" s="15">
        <v>5</v>
      </c>
      <c r="W2766" t="s">
        <v>32</v>
      </c>
    </row>
    <row r="2767" spans="1:23">
      <c r="A2767" t="s">
        <v>2811</v>
      </c>
      <c r="B2767">
        <v>34.159967000000002</v>
      </c>
      <c r="C2767" s="15">
        <v>-118.25783699999999</v>
      </c>
      <c r="D2767" s="2" t="s">
        <v>7811</v>
      </c>
      <c r="E2767" s="14" t="s">
        <v>5111</v>
      </c>
      <c r="F2767" s="14" t="e" vm="5">
        <v>#VALUE!</v>
      </c>
      <c r="G2767" s="2" t="str">
        <f>_xlfn.XLOOKUP(E2767,missing_cities!$Q$2:$Q$56,missing_cities!$R$2:$R$56,"Not Found",0)</f>
        <v>United States</v>
      </c>
      <c r="H2767" t="str">
        <f>_xlfn.XLOOKUP(E2767,missing_cities!$Q$2:$Q$56,missing_cities!$S$2:$S$56,"Not Found",0)</f>
        <v>North America</v>
      </c>
      <c r="I2767" t="s">
        <v>1684</v>
      </c>
      <c r="J2767" s="15">
        <v>0.37</v>
      </c>
      <c r="K2767" t="s">
        <v>34</v>
      </c>
      <c r="L2767" s="15" t="str">
        <f t="shared" si="86"/>
        <v>6:00-22:00</v>
      </c>
      <c r="M2767" s="16">
        <f t="shared" si="87"/>
        <v>0.67</v>
      </c>
      <c r="N2767" s="15">
        <v>13.79</v>
      </c>
      <c r="O2767" s="15">
        <v>95</v>
      </c>
      <c r="P2767" t="s">
        <v>37</v>
      </c>
      <c r="Q2767">
        <v>350</v>
      </c>
      <c r="R2767" t="s">
        <v>132</v>
      </c>
      <c r="S2767">
        <v>2015</v>
      </c>
      <c r="T2767" t="s">
        <v>22</v>
      </c>
      <c r="U2767" s="15">
        <v>3.6</v>
      </c>
      <c r="V2767" s="15">
        <v>10</v>
      </c>
      <c r="W2767" t="s">
        <v>27</v>
      </c>
    </row>
    <row r="2768" spans="1:23">
      <c r="A2768" t="s">
        <v>2812</v>
      </c>
      <c r="B2768">
        <v>37.665469000000002</v>
      </c>
      <c r="C2768" s="15">
        <v>127.071764</v>
      </c>
      <c r="D2768" s="2" t="s">
        <v>7812</v>
      </c>
      <c r="E2768" s="14" t="s">
        <v>5063</v>
      </c>
      <c r="F2768" s="14" t="e" vm="6">
        <v>#VALUE!</v>
      </c>
      <c r="G2768" s="2" t="str">
        <f>_xlfn.XLOOKUP(E2768,missing_cities!$Q$2:$Q$56,missing_cities!$R$2:$R$56,"Not Found",0)</f>
        <v>South Korea</v>
      </c>
      <c r="H2768" t="str">
        <f>_xlfn.XLOOKUP(E2768,missing_cities!$Q$2:$Q$56,missing_cities!$S$2:$S$56,"Not Found",0)</f>
        <v>Asia</v>
      </c>
      <c r="I2768" t="s">
        <v>1684</v>
      </c>
      <c r="J2768" s="15">
        <v>0.39</v>
      </c>
      <c r="K2768" t="s">
        <v>19</v>
      </c>
      <c r="L2768" s="15" t="str">
        <f t="shared" si="86"/>
        <v>9:00-18:00</v>
      </c>
      <c r="M2768" s="16">
        <f t="shared" si="87"/>
        <v>0.37</v>
      </c>
      <c r="N2768" s="15">
        <v>13.86</v>
      </c>
      <c r="O2768" s="15">
        <v>22</v>
      </c>
      <c r="P2768" t="s">
        <v>20</v>
      </c>
      <c r="Q2768">
        <v>150</v>
      </c>
      <c r="R2768" t="s">
        <v>74</v>
      </c>
      <c r="S2768">
        <v>2018</v>
      </c>
      <c r="T2768" t="s">
        <v>31</v>
      </c>
      <c r="U2768" s="15">
        <v>3.2</v>
      </c>
      <c r="V2768" s="15">
        <v>4</v>
      </c>
      <c r="W2768" t="s">
        <v>27</v>
      </c>
    </row>
    <row r="2769" spans="1:23">
      <c r="A2769" t="s">
        <v>2813</v>
      </c>
      <c r="B2769">
        <v>41.884121</v>
      </c>
      <c r="C2769" s="15">
        <v>-87.703235000000006</v>
      </c>
      <c r="D2769" s="2" t="s">
        <v>7813</v>
      </c>
      <c r="E2769" s="14" t="s">
        <v>5065</v>
      </c>
      <c r="F2769" s="14" t="e" vm="5">
        <v>#VALUE!</v>
      </c>
      <c r="G2769" s="2" t="str">
        <f>_xlfn.XLOOKUP(E2769,missing_cities!$Q$2:$Q$56,missing_cities!$R$2:$R$56,"Not Found",0)</f>
        <v>United States</v>
      </c>
      <c r="H2769" t="str">
        <f>_xlfn.XLOOKUP(E2769,missing_cities!$Q$2:$Q$56,missing_cities!$S$2:$S$56,"Not Found",0)</f>
        <v>North America</v>
      </c>
      <c r="I2769" t="s">
        <v>1684</v>
      </c>
      <c r="J2769" s="15">
        <v>0.3</v>
      </c>
      <c r="K2769" t="s">
        <v>19</v>
      </c>
      <c r="L2769" s="15" t="str">
        <f t="shared" si="86"/>
        <v>9:00-18:00</v>
      </c>
      <c r="M2769" s="16">
        <f t="shared" si="87"/>
        <v>0.37</v>
      </c>
      <c r="N2769" s="15">
        <v>19.05</v>
      </c>
      <c r="O2769" s="15">
        <v>14</v>
      </c>
      <c r="P2769" t="s">
        <v>25</v>
      </c>
      <c r="Q2769">
        <v>350</v>
      </c>
      <c r="R2769" t="s">
        <v>26</v>
      </c>
      <c r="S2769">
        <v>2012</v>
      </c>
      <c r="T2769" t="s">
        <v>31</v>
      </c>
      <c r="U2769" s="15">
        <v>4.8</v>
      </c>
      <c r="V2769" s="15">
        <v>8</v>
      </c>
      <c r="W2769" t="s">
        <v>23</v>
      </c>
    </row>
    <row r="2770" spans="1:23">
      <c r="A2770" t="s">
        <v>2814</v>
      </c>
      <c r="B2770">
        <v>52.599086</v>
      </c>
      <c r="C2770" s="15">
        <v>13.358336</v>
      </c>
      <c r="D2770" s="2" t="s">
        <v>7814</v>
      </c>
      <c r="E2770" s="14" t="s">
        <v>5057</v>
      </c>
      <c r="F2770" s="14" t="e" vm="3">
        <v>#VALUE!</v>
      </c>
      <c r="G2770" s="2" t="str">
        <f>_xlfn.XLOOKUP(E2770,missing_cities!$Q$2:$Q$56,missing_cities!$R$2:$R$56,"Not Found",0)</f>
        <v>Germany</v>
      </c>
      <c r="H2770" t="str">
        <f>_xlfn.XLOOKUP(E2770,missing_cities!$Q$2:$Q$56,missing_cities!$S$2:$S$56,"Not Found",0)</f>
        <v>Europe</v>
      </c>
      <c r="I2770" t="s">
        <v>1684</v>
      </c>
      <c r="J2770" s="15">
        <v>0.24</v>
      </c>
      <c r="K2770" s="1">
        <v>45862</v>
      </c>
      <c r="L2770" s="15" t="str">
        <f t="shared" si="86"/>
        <v>9.00-21.00</v>
      </c>
      <c r="M2770" s="16">
        <f t="shared" si="87"/>
        <v>12</v>
      </c>
      <c r="N2770" s="15">
        <v>5.45</v>
      </c>
      <c r="O2770" s="15">
        <v>33</v>
      </c>
      <c r="P2770" t="s">
        <v>20</v>
      </c>
      <c r="Q2770">
        <v>150</v>
      </c>
      <c r="R2770" t="s">
        <v>30</v>
      </c>
      <c r="S2770">
        <v>2012</v>
      </c>
      <c r="T2770" t="s">
        <v>22</v>
      </c>
      <c r="U2770" s="15">
        <v>3.4</v>
      </c>
      <c r="V2770" s="15">
        <v>9</v>
      </c>
      <c r="W2770" t="s">
        <v>27</v>
      </c>
    </row>
    <row r="2771" spans="1:23">
      <c r="A2771" t="s">
        <v>2815</v>
      </c>
      <c r="B2771">
        <v>37.541172000000003</v>
      </c>
      <c r="C2771" s="15">
        <v>126.957733</v>
      </c>
      <c r="D2771" s="2" t="s">
        <v>7815</v>
      </c>
      <c r="E2771" s="14" t="s">
        <v>5063</v>
      </c>
      <c r="F2771" s="14" t="e" vm="6">
        <v>#VALUE!</v>
      </c>
      <c r="G2771" s="2" t="str">
        <f>_xlfn.XLOOKUP(E2771,missing_cities!$Q$2:$Q$56,missing_cities!$R$2:$R$56,"Not Found",0)</f>
        <v>South Korea</v>
      </c>
      <c r="H2771" t="str">
        <f>_xlfn.XLOOKUP(E2771,missing_cities!$Q$2:$Q$56,missing_cities!$S$2:$S$56,"Not Found",0)</f>
        <v>Asia</v>
      </c>
      <c r="I2771" t="s">
        <v>1684</v>
      </c>
      <c r="J2771" s="15">
        <v>0.48</v>
      </c>
      <c r="K2771" t="s">
        <v>19</v>
      </c>
      <c r="L2771" s="15" t="str">
        <f t="shared" si="86"/>
        <v>9:00-18:00</v>
      </c>
      <c r="M2771" s="16">
        <f t="shared" si="87"/>
        <v>0.37</v>
      </c>
      <c r="N2771" s="15">
        <v>8.9700000000000006</v>
      </c>
      <c r="O2771" s="15">
        <v>77</v>
      </c>
      <c r="P2771" t="s">
        <v>25</v>
      </c>
      <c r="Q2771">
        <v>350</v>
      </c>
      <c r="R2771" t="s">
        <v>42</v>
      </c>
      <c r="S2771">
        <v>2014</v>
      </c>
      <c r="T2771" t="s">
        <v>22</v>
      </c>
      <c r="U2771" s="15">
        <v>3.3</v>
      </c>
      <c r="V2771" s="15">
        <v>7</v>
      </c>
      <c r="W2771" t="s">
        <v>23</v>
      </c>
    </row>
    <row r="2772" spans="1:23">
      <c r="A2772" t="s">
        <v>2816</v>
      </c>
      <c r="B2772">
        <v>55.846769000000002</v>
      </c>
      <c r="C2772" s="15">
        <v>37.595022</v>
      </c>
      <c r="D2772" s="2" t="s">
        <v>7816</v>
      </c>
      <c r="E2772" s="14" t="s">
        <v>5052</v>
      </c>
      <c r="F2772" s="14" t="e" vm="2">
        <v>#VALUE!</v>
      </c>
      <c r="G2772" s="2" t="str">
        <f>_xlfn.XLOOKUP(E2772,missing_cities!$Q$2:$Q$56,missing_cities!$R$2:$R$56,"Not Found",0)</f>
        <v>Russia</v>
      </c>
      <c r="H2772" t="str">
        <f>_xlfn.XLOOKUP(E2772,missing_cities!$Q$2:$Q$56,missing_cities!$S$2:$S$56,"Not Found",0)</f>
        <v>Europe</v>
      </c>
      <c r="I2772" t="s">
        <v>1684</v>
      </c>
      <c r="J2772" s="15">
        <v>0.41</v>
      </c>
      <c r="K2772" t="s">
        <v>34</v>
      </c>
      <c r="L2772" s="15" t="str">
        <f t="shared" si="86"/>
        <v>6:00-22:00</v>
      </c>
      <c r="M2772" s="16">
        <f t="shared" si="87"/>
        <v>0.67</v>
      </c>
      <c r="N2772" s="15">
        <v>12.7</v>
      </c>
      <c r="O2772" s="15">
        <v>87</v>
      </c>
      <c r="P2772" t="s">
        <v>29</v>
      </c>
      <c r="Q2772">
        <v>22</v>
      </c>
      <c r="R2772" t="s">
        <v>48</v>
      </c>
      <c r="S2772">
        <v>2019</v>
      </c>
      <c r="T2772" t="s">
        <v>22</v>
      </c>
      <c r="U2772" s="15">
        <v>3.3</v>
      </c>
      <c r="V2772" s="15">
        <v>1</v>
      </c>
      <c r="W2772" t="s">
        <v>23</v>
      </c>
    </row>
    <row r="2773" spans="1:23">
      <c r="A2773" t="s">
        <v>2817</v>
      </c>
      <c r="B2773">
        <v>55.762720999999999</v>
      </c>
      <c r="C2773" s="15">
        <v>37.634099999999997</v>
      </c>
      <c r="D2773" s="2" t="s">
        <v>7817</v>
      </c>
      <c r="E2773" s="14" t="s">
        <v>5052</v>
      </c>
      <c r="F2773" s="14" t="e" vm="2">
        <v>#VALUE!</v>
      </c>
      <c r="G2773" s="2" t="str">
        <f>_xlfn.XLOOKUP(E2773,missing_cities!$Q$2:$Q$56,missing_cities!$R$2:$R$56,"Not Found",0)</f>
        <v>Russia</v>
      </c>
      <c r="H2773" t="str">
        <f>_xlfn.XLOOKUP(E2773,missing_cities!$Q$2:$Q$56,missing_cities!$S$2:$S$56,"Not Found",0)</f>
        <v>Europe</v>
      </c>
      <c r="I2773" t="s">
        <v>1684</v>
      </c>
      <c r="J2773" s="15">
        <v>0.36</v>
      </c>
      <c r="K2773" t="s">
        <v>19</v>
      </c>
      <c r="L2773" s="15" t="str">
        <f t="shared" si="86"/>
        <v>9:00-18:00</v>
      </c>
      <c r="M2773" s="16">
        <f t="shared" si="87"/>
        <v>0.37</v>
      </c>
      <c r="N2773" s="15">
        <v>15.29</v>
      </c>
      <c r="O2773" s="15">
        <v>36</v>
      </c>
      <c r="P2773" t="s">
        <v>37</v>
      </c>
      <c r="Q2773">
        <v>22</v>
      </c>
      <c r="R2773" t="s">
        <v>42</v>
      </c>
      <c r="S2773">
        <v>2017</v>
      </c>
      <c r="T2773" t="s">
        <v>31</v>
      </c>
      <c r="U2773" s="15">
        <v>3.7</v>
      </c>
      <c r="V2773" s="15">
        <v>10</v>
      </c>
      <c r="W2773" t="s">
        <v>27</v>
      </c>
    </row>
    <row r="2774" spans="1:23">
      <c r="A2774" t="s">
        <v>2818</v>
      </c>
      <c r="B2774">
        <v>17.916013</v>
      </c>
      <c r="C2774" s="15">
        <v>-143.90526800000001</v>
      </c>
      <c r="D2774" s="2" t="s">
        <v>7818</v>
      </c>
      <c r="E2774" s="14" t="str">
        <f>_xlfn.XLOOKUP(C2774,missing_cities!B:B,missing_cities!C:C,"Not Found",0)</f>
        <v>Error</v>
      </c>
      <c r="F2774" s="14" t="s">
        <v>9987</v>
      </c>
      <c r="G2774" s="2" t="str">
        <f>_xlfn.XLOOKUP(E2774,missing_cities!$Q$2:$Q$56,missing_cities!$R$2:$R$56,"Not Found",0)</f>
        <v>Error</v>
      </c>
      <c r="H2774" t="str">
        <f>_xlfn.XLOOKUP(E2774,missing_cities!$Q$2:$Q$56,missing_cities!$S$2:$S$56,"Not Found",0)</f>
        <v>Error</v>
      </c>
      <c r="I2774" t="s">
        <v>1684</v>
      </c>
      <c r="J2774" s="15">
        <v>0.35</v>
      </c>
      <c r="K2774" t="s">
        <v>19</v>
      </c>
      <c r="L2774" s="15" t="str">
        <f t="shared" si="86"/>
        <v>9:00-18:00</v>
      </c>
      <c r="M2774" s="16">
        <f t="shared" si="87"/>
        <v>0.37</v>
      </c>
      <c r="N2774" s="15">
        <v>5.0199999999999996</v>
      </c>
      <c r="O2774" s="15">
        <v>45</v>
      </c>
      <c r="P2774" t="s">
        <v>25</v>
      </c>
      <c r="Q2774">
        <v>150</v>
      </c>
      <c r="R2774" t="s">
        <v>48</v>
      </c>
      <c r="S2774">
        <v>2010</v>
      </c>
      <c r="T2774" t="s">
        <v>22</v>
      </c>
      <c r="U2774" s="15">
        <v>4.3</v>
      </c>
      <c r="V2774" s="15">
        <v>8</v>
      </c>
      <c r="W2774" t="s">
        <v>23</v>
      </c>
    </row>
    <row r="2775" spans="1:23">
      <c r="A2775" t="s">
        <v>2819</v>
      </c>
      <c r="B2775">
        <v>25.211784000000002</v>
      </c>
      <c r="C2775" s="15">
        <v>55.268135000000001</v>
      </c>
      <c r="D2775" s="2" t="s">
        <v>7819</v>
      </c>
      <c r="E2775" s="14" t="s">
        <v>5076</v>
      </c>
      <c r="F2775" s="14" t="e" vm="10">
        <v>#VALUE!</v>
      </c>
      <c r="G2775" s="2" t="str">
        <f>_xlfn.XLOOKUP(E2775,missing_cities!$Q$2:$Q$56,missing_cities!$R$2:$R$56,"Not Found",0)</f>
        <v>United Arab Emirates</v>
      </c>
      <c r="H2775" t="str">
        <f>_xlfn.XLOOKUP(E2775,missing_cities!$Q$2:$Q$56,missing_cities!$S$2:$S$56,"Not Found",0)</f>
        <v>Asia</v>
      </c>
      <c r="I2775" t="s">
        <v>1684</v>
      </c>
      <c r="J2775" s="15">
        <v>0.49</v>
      </c>
      <c r="K2775" s="1">
        <v>45862</v>
      </c>
      <c r="L2775" s="15" t="str">
        <f t="shared" si="86"/>
        <v>9.00-21.00</v>
      </c>
      <c r="M2775" s="16">
        <f t="shared" si="87"/>
        <v>12</v>
      </c>
      <c r="N2775" s="15">
        <v>12.71</v>
      </c>
      <c r="O2775" s="15">
        <v>65</v>
      </c>
      <c r="P2775" t="s">
        <v>25</v>
      </c>
      <c r="Q2775">
        <v>22</v>
      </c>
      <c r="R2775" t="s">
        <v>42</v>
      </c>
      <c r="S2775">
        <v>2019</v>
      </c>
      <c r="T2775" t="s">
        <v>31</v>
      </c>
      <c r="U2775" s="15">
        <v>4.5</v>
      </c>
      <c r="V2775" s="15">
        <v>1</v>
      </c>
      <c r="W2775" t="s">
        <v>23</v>
      </c>
    </row>
    <row r="2776" spans="1:23">
      <c r="A2776" t="s">
        <v>2820</v>
      </c>
      <c r="B2776">
        <v>41.973582999999998</v>
      </c>
      <c r="C2776" s="15">
        <v>-87.691648999999998</v>
      </c>
      <c r="D2776" s="2" t="s">
        <v>7820</v>
      </c>
      <c r="E2776" s="14" t="s">
        <v>5065</v>
      </c>
      <c r="F2776" s="14" t="e" vm="5">
        <v>#VALUE!</v>
      </c>
      <c r="G2776" s="2" t="str">
        <f>_xlfn.XLOOKUP(E2776,missing_cities!$Q$2:$Q$56,missing_cities!$R$2:$R$56,"Not Found",0)</f>
        <v>United States</v>
      </c>
      <c r="H2776" t="str">
        <f>_xlfn.XLOOKUP(E2776,missing_cities!$Q$2:$Q$56,missing_cities!$S$2:$S$56,"Not Found",0)</f>
        <v>North America</v>
      </c>
      <c r="I2776" t="s">
        <v>1684</v>
      </c>
      <c r="J2776" s="15">
        <v>0.44</v>
      </c>
      <c r="K2776" s="1">
        <v>45862</v>
      </c>
      <c r="L2776" s="15" t="str">
        <f t="shared" si="86"/>
        <v>9.00-21.00</v>
      </c>
      <c r="M2776" s="16">
        <f t="shared" si="87"/>
        <v>12</v>
      </c>
      <c r="N2776" s="15">
        <v>5.29</v>
      </c>
      <c r="O2776" s="15">
        <v>82</v>
      </c>
      <c r="P2776" t="s">
        <v>39</v>
      </c>
      <c r="Q2776">
        <v>350</v>
      </c>
      <c r="R2776" t="s">
        <v>42</v>
      </c>
      <c r="S2776">
        <v>2015</v>
      </c>
      <c r="T2776" t="s">
        <v>31</v>
      </c>
      <c r="U2776" s="15">
        <v>3.5</v>
      </c>
      <c r="V2776" s="15">
        <v>9</v>
      </c>
      <c r="W2776" t="s">
        <v>32</v>
      </c>
    </row>
    <row r="2777" spans="1:23">
      <c r="A2777" t="s">
        <v>2821</v>
      </c>
      <c r="B2777">
        <v>19.40436</v>
      </c>
      <c r="C2777" s="15">
        <v>-99.006037000000006</v>
      </c>
      <c r="D2777" s="2" t="s">
        <v>7821</v>
      </c>
      <c r="E2777" s="14" t="s">
        <v>5119</v>
      </c>
      <c r="F2777" s="14" t="e" vm="13">
        <v>#VALUE!</v>
      </c>
      <c r="G2777" s="2" t="str">
        <f>_xlfn.XLOOKUP(E2777,missing_cities!$Q$2:$Q$56,missing_cities!$R$2:$R$56,"Not Found",0)</f>
        <v>Mexico</v>
      </c>
      <c r="H2777" t="str">
        <f>_xlfn.XLOOKUP(E2777,missing_cities!$Q$2:$Q$56,missing_cities!$S$2:$S$56,"Not Found",0)</f>
        <v>North America</v>
      </c>
      <c r="I2777" t="s">
        <v>1684</v>
      </c>
      <c r="J2777" s="15">
        <v>0.44</v>
      </c>
      <c r="K2777" t="s">
        <v>34</v>
      </c>
      <c r="L2777" s="15" t="str">
        <f t="shared" si="86"/>
        <v>6:00-22:00</v>
      </c>
      <c r="M2777" s="16">
        <f t="shared" si="87"/>
        <v>0.67</v>
      </c>
      <c r="N2777" s="15">
        <v>11.37</v>
      </c>
      <c r="O2777" s="15">
        <v>97</v>
      </c>
      <c r="P2777" t="s">
        <v>39</v>
      </c>
      <c r="Q2777">
        <v>22</v>
      </c>
      <c r="R2777" t="s">
        <v>48</v>
      </c>
      <c r="S2777">
        <v>2013</v>
      </c>
      <c r="T2777" t="s">
        <v>22</v>
      </c>
      <c r="U2777" s="15">
        <v>4</v>
      </c>
      <c r="V2777" s="15">
        <v>4</v>
      </c>
      <c r="W2777" t="s">
        <v>23</v>
      </c>
    </row>
    <row r="2778" spans="1:23">
      <c r="A2778" t="s">
        <v>2822</v>
      </c>
      <c r="B2778">
        <v>19.567757</v>
      </c>
      <c r="C2778" s="15">
        <v>-99.189173999999994</v>
      </c>
      <c r="D2778" s="2" t="s">
        <v>7822</v>
      </c>
      <c r="E2778" s="14" t="s">
        <v>5119</v>
      </c>
      <c r="F2778" s="14" t="e" vm="13">
        <v>#VALUE!</v>
      </c>
      <c r="G2778" s="2" t="str">
        <f>_xlfn.XLOOKUP(E2778,missing_cities!$Q$2:$Q$56,missing_cities!$R$2:$R$56,"Not Found",0)</f>
        <v>Mexico</v>
      </c>
      <c r="H2778" t="str">
        <f>_xlfn.XLOOKUP(E2778,missing_cities!$Q$2:$Q$56,missing_cities!$S$2:$S$56,"Not Found",0)</f>
        <v>North America</v>
      </c>
      <c r="I2778" t="s">
        <v>1684</v>
      </c>
      <c r="J2778" s="15">
        <v>0.26</v>
      </c>
      <c r="K2778" t="s">
        <v>34</v>
      </c>
      <c r="L2778" s="15" t="str">
        <f t="shared" si="86"/>
        <v>6:00-22:00</v>
      </c>
      <c r="M2778" s="16">
        <f t="shared" si="87"/>
        <v>0.67</v>
      </c>
      <c r="N2778" s="15">
        <v>5.19</v>
      </c>
      <c r="O2778" s="15">
        <v>66</v>
      </c>
      <c r="P2778" t="s">
        <v>20</v>
      </c>
      <c r="Q2778">
        <v>22</v>
      </c>
      <c r="R2778" t="s">
        <v>21</v>
      </c>
      <c r="S2778">
        <v>2016</v>
      </c>
      <c r="T2778" t="s">
        <v>22</v>
      </c>
      <c r="U2778" s="15">
        <v>4.4000000000000004</v>
      </c>
      <c r="V2778" s="15">
        <v>5</v>
      </c>
      <c r="W2778" t="s">
        <v>32</v>
      </c>
    </row>
    <row r="2779" spans="1:23">
      <c r="A2779" t="s">
        <v>2823</v>
      </c>
      <c r="B2779">
        <v>-23.565636000000001</v>
      </c>
      <c r="C2779" s="15">
        <v>-46.63447</v>
      </c>
      <c r="D2779" s="2" t="s">
        <v>7823</v>
      </c>
      <c r="E2779" s="14" t="s">
        <v>5067</v>
      </c>
      <c r="F2779" s="14" t="e" vm="7">
        <v>#VALUE!</v>
      </c>
      <c r="G2779" s="2" t="str">
        <f>_xlfn.XLOOKUP(E2779,missing_cities!$Q$2:$Q$56,missing_cities!$R$2:$R$56,"Not Found",0)</f>
        <v>Brazil</v>
      </c>
      <c r="H2779" t="str">
        <f>_xlfn.XLOOKUP(E2779,missing_cities!$Q$2:$Q$56,missing_cities!$S$2:$S$56,"Not Found",0)</f>
        <v>South America</v>
      </c>
      <c r="I2779" t="s">
        <v>1684</v>
      </c>
      <c r="J2779" s="15">
        <v>0.27</v>
      </c>
      <c r="K2779" s="1">
        <v>45862</v>
      </c>
      <c r="L2779" s="15" t="str">
        <f t="shared" si="86"/>
        <v>9.00-21.00</v>
      </c>
      <c r="M2779" s="16">
        <f t="shared" si="87"/>
        <v>12</v>
      </c>
      <c r="N2779" s="15">
        <v>13.53</v>
      </c>
      <c r="O2779" s="15">
        <v>45</v>
      </c>
      <c r="P2779" t="s">
        <v>37</v>
      </c>
      <c r="Q2779">
        <v>350</v>
      </c>
      <c r="R2779" t="s">
        <v>48</v>
      </c>
      <c r="S2779">
        <v>2014</v>
      </c>
      <c r="T2779" t="s">
        <v>31</v>
      </c>
      <c r="U2779" s="15">
        <v>3.1</v>
      </c>
      <c r="V2779" s="15">
        <v>8</v>
      </c>
      <c r="W2779" t="s">
        <v>23</v>
      </c>
    </row>
    <row r="2780" spans="1:23">
      <c r="A2780" t="s">
        <v>2824</v>
      </c>
      <c r="B2780">
        <v>-23.581980999999999</v>
      </c>
      <c r="C2780" s="15">
        <v>-46.633778</v>
      </c>
      <c r="D2780" s="2" t="s">
        <v>7824</v>
      </c>
      <c r="E2780" s="14" t="s">
        <v>5067</v>
      </c>
      <c r="F2780" s="14" t="e" vm="7">
        <v>#VALUE!</v>
      </c>
      <c r="G2780" s="2" t="str">
        <f>_xlfn.XLOOKUP(E2780,missing_cities!$Q$2:$Q$56,missing_cities!$R$2:$R$56,"Not Found",0)</f>
        <v>Brazil</v>
      </c>
      <c r="H2780" t="str">
        <f>_xlfn.XLOOKUP(E2780,missing_cities!$Q$2:$Q$56,missing_cities!$S$2:$S$56,"Not Found",0)</f>
        <v>South America</v>
      </c>
      <c r="I2780" t="s">
        <v>1684</v>
      </c>
      <c r="J2780" s="15">
        <v>0.38</v>
      </c>
      <c r="K2780" s="1">
        <v>45862</v>
      </c>
      <c r="L2780" s="15" t="str">
        <f t="shared" si="86"/>
        <v>9.00-21.00</v>
      </c>
      <c r="M2780" s="16">
        <f t="shared" si="87"/>
        <v>12</v>
      </c>
      <c r="N2780" s="15">
        <v>19.14</v>
      </c>
      <c r="O2780" s="15">
        <v>17</v>
      </c>
      <c r="P2780" t="s">
        <v>39</v>
      </c>
      <c r="Q2780">
        <v>50</v>
      </c>
      <c r="R2780" t="s">
        <v>74</v>
      </c>
      <c r="S2780">
        <v>2014</v>
      </c>
      <c r="T2780" t="s">
        <v>22</v>
      </c>
      <c r="U2780" s="15">
        <v>4.5</v>
      </c>
      <c r="V2780" s="15">
        <v>6</v>
      </c>
      <c r="W2780" t="s">
        <v>23</v>
      </c>
    </row>
    <row r="2781" spans="1:23">
      <c r="A2781" t="s">
        <v>2825</v>
      </c>
      <c r="B2781">
        <v>-31.151785</v>
      </c>
      <c r="C2781" s="15">
        <v>-32.629663000000001</v>
      </c>
      <c r="D2781" s="2" t="s">
        <v>7825</v>
      </c>
      <c r="E2781" s="14" t="str">
        <f>_xlfn.XLOOKUP(C2781,missing_cities!B:B,missing_cities!C:C,"Not Found",0)</f>
        <v>Error</v>
      </c>
      <c r="F2781" s="14" t="s">
        <v>9987</v>
      </c>
      <c r="G2781" s="2" t="str">
        <f>_xlfn.XLOOKUP(E2781,missing_cities!$Q$2:$Q$56,missing_cities!$R$2:$R$56,"Not Found",0)</f>
        <v>Error</v>
      </c>
      <c r="H2781" t="str">
        <f>_xlfn.XLOOKUP(E2781,missing_cities!$Q$2:$Q$56,missing_cities!$S$2:$S$56,"Not Found",0)</f>
        <v>Error</v>
      </c>
      <c r="I2781" t="s">
        <v>1684</v>
      </c>
      <c r="J2781" s="15">
        <v>0.25</v>
      </c>
      <c r="K2781" t="s">
        <v>34</v>
      </c>
      <c r="L2781" s="15" t="str">
        <f t="shared" si="86"/>
        <v>6:00-22:00</v>
      </c>
      <c r="M2781" s="16">
        <f t="shared" si="87"/>
        <v>0.67</v>
      </c>
      <c r="N2781" s="15">
        <v>12.66</v>
      </c>
      <c r="O2781" s="15">
        <v>99</v>
      </c>
      <c r="P2781" t="s">
        <v>29</v>
      </c>
      <c r="Q2781">
        <v>350</v>
      </c>
      <c r="R2781" t="s">
        <v>44</v>
      </c>
      <c r="S2781">
        <v>2016</v>
      </c>
      <c r="T2781" t="s">
        <v>22</v>
      </c>
      <c r="U2781" s="15">
        <v>4.8</v>
      </c>
      <c r="V2781" s="15">
        <v>8</v>
      </c>
      <c r="W2781" t="s">
        <v>23</v>
      </c>
    </row>
    <row r="2782" spans="1:23">
      <c r="A2782" t="s">
        <v>2826</v>
      </c>
      <c r="B2782">
        <v>37.591642</v>
      </c>
      <c r="C2782" s="15">
        <v>127.053352</v>
      </c>
      <c r="D2782" s="2" t="s">
        <v>7826</v>
      </c>
      <c r="E2782" s="14" t="s">
        <v>5063</v>
      </c>
      <c r="F2782" s="14" t="e" vm="6">
        <v>#VALUE!</v>
      </c>
      <c r="G2782" s="2" t="str">
        <f>_xlfn.XLOOKUP(E2782,missing_cities!$Q$2:$Q$56,missing_cities!$R$2:$R$56,"Not Found",0)</f>
        <v>South Korea</v>
      </c>
      <c r="H2782" t="str">
        <f>_xlfn.XLOOKUP(E2782,missing_cities!$Q$2:$Q$56,missing_cities!$S$2:$S$56,"Not Found",0)</f>
        <v>Asia</v>
      </c>
      <c r="I2782" t="s">
        <v>1684</v>
      </c>
      <c r="J2782" s="15">
        <v>0.28000000000000003</v>
      </c>
      <c r="K2782" t="s">
        <v>19</v>
      </c>
      <c r="L2782" s="15" t="str">
        <f t="shared" si="86"/>
        <v>9:00-18:00</v>
      </c>
      <c r="M2782" s="16">
        <f t="shared" si="87"/>
        <v>0.37</v>
      </c>
      <c r="N2782" s="15">
        <v>3.3</v>
      </c>
      <c r="O2782" s="15">
        <v>36</v>
      </c>
      <c r="P2782" t="s">
        <v>29</v>
      </c>
      <c r="Q2782">
        <v>350</v>
      </c>
      <c r="R2782" t="s">
        <v>21</v>
      </c>
      <c r="S2782">
        <v>2021</v>
      </c>
      <c r="T2782" t="s">
        <v>22</v>
      </c>
      <c r="U2782" s="15">
        <v>3.1</v>
      </c>
      <c r="V2782" s="15">
        <v>10</v>
      </c>
      <c r="W2782" t="s">
        <v>23</v>
      </c>
    </row>
    <row r="2783" spans="1:23">
      <c r="A2783" t="s">
        <v>2827</v>
      </c>
      <c r="B2783">
        <v>39.849747999999998</v>
      </c>
      <c r="C2783" s="15">
        <v>116.43814</v>
      </c>
      <c r="D2783" s="2" t="s">
        <v>7827</v>
      </c>
      <c r="E2783" s="14" t="s">
        <v>5071</v>
      </c>
      <c r="F2783" s="14" t="e" vm="9">
        <v>#VALUE!</v>
      </c>
      <c r="G2783" s="2" t="str">
        <f>_xlfn.XLOOKUP(E2783,missing_cities!$Q$2:$Q$56,missing_cities!$R$2:$R$56,"Not Found",0)</f>
        <v>China</v>
      </c>
      <c r="H2783" t="str">
        <f>_xlfn.XLOOKUP(E2783,missing_cities!$Q$2:$Q$56,missing_cities!$S$2:$S$56,"Not Found",0)</f>
        <v>Asia</v>
      </c>
      <c r="I2783" t="s">
        <v>1684</v>
      </c>
      <c r="J2783" s="15">
        <v>0.33</v>
      </c>
      <c r="K2783" t="s">
        <v>19</v>
      </c>
      <c r="L2783" s="15" t="str">
        <f t="shared" si="86"/>
        <v>9:00-18:00</v>
      </c>
      <c r="M2783" s="16">
        <f t="shared" si="87"/>
        <v>0.37</v>
      </c>
      <c r="N2783" s="15">
        <v>15.26</v>
      </c>
      <c r="O2783" s="15">
        <v>80</v>
      </c>
      <c r="P2783" t="s">
        <v>20</v>
      </c>
      <c r="Q2783">
        <v>50</v>
      </c>
      <c r="R2783" t="s">
        <v>35</v>
      </c>
      <c r="S2783">
        <v>2022</v>
      </c>
      <c r="T2783" t="s">
        <v>31</v>
      </c>
      <c r="U2783" s="15">
        <v>3.1</v>
      </c>
      <c r="V2783" s="15">
        <v>7</v>
      </c>
      <c r="W2783" t="s">
        <v>32</v>
      </c>
    </row>
    <row r="2784" spans="1:23">
      <c r="A2784" t="s">
        <v>2828</v>
      </c>
      <c r="B2784">
        <v>37.715815999999997</v>
      </c>
      <c r="C2784" s="15">
        <v>-122.353641</v>
      </c>
      <c r="D2784" s="2" t="s">
        <v>7828</v>
      </c>
      <c r="E2784" s="14" t="s">
        <v>5061</v>
      </c>
      <c r="F2784" s="14" t="e" vm="5">
        <v>#VALUE!</v>
      </c>
      <c r="G2784" s="2" t="str">
        <f>_xlfn.XLOOKUP(E2784,missing_cities!$Q$2:$Q$56,missing_cities!$R$2:$R$56,"Not Found",0)</f>
        <v>United States</v>
      </c>
      <c r="H2784" t="str">
        <f>_xlfn.XLOOKUP(E2784,missing_cities!$Q$2:$Q$56,missing_cities!$S$2:$S$56,"Not Found",0)</f>
        <v>North America</v>
      </c>
      <c r="I2784" t="s">
        <v>1684</v>
      </c>
      <c r="J2784" s="15">
        <v>0.32</v>
      </c>
      <c r="K2784" t="s">
        <v>19</v>
      </c>
      <c r="L2784" s="15" t="str">
        <f t="shared" si="86"/>
        <v>9:00-18:00</v>
      </c>
      <c r="M2784" s="16">
        <f t="shared" si="87"/>
        <v>0.37</v>
      </c>
      <c r="N2784" s="15">
        <v>17.89</v>
      </c>
      <c r="O2784" s="15">
        <v>62</v>
      </c>
      <c r="P2784" t="s">
        <v>37</v>
      </c>
      <c r="Q2784">
        <v>150</v>
      </c>
      <c r="R2784" t="s">
        <v>30</v>
      </c>
      <c r="S2784">
        <v>2021</v>
      </c>
      <c r="T2784" t="s">
        <v>22</v>
      </c>
      <c r="U2784" s="15">
        <v>5</v>
      </c>
      <c r="V2784" s="15">
        <v>7</v>
      </c>
      <c r="W2784" t="s">
        <v>32</v>
      </c>
    </row>
    <row r="2785" spans="1:23">
      <c r="A2785" t="s">
        <v>2829</v>
      </c>
      <c r="B2785">
        <v>37.875912999999997</v>
      </c>
      <c r="C2785" s="15">
        <v>-122.44697600000001</v>
      </c>
      <c r="D2785" s="2" t="s">
        <v>7829</v>
      </c>
      <c r="E2785" s="14" t="s">
        <v>5061</v>
      </c>
      <c r="F2785" s="14" t="e" vm="5">
        <v>#VALUE!</v>
      </c>
      <c r="G2785" s="2" t="str">
        <f>_xlfn.XLOOKUP(E2785,missing_cities!$Q$2:$Q$56,missing_cities!$R$2:$R$56,"Not Found",0)</f>
        <v>United States</v>
      </c>
      <c r="H2785" t="str">
        <f>_xlfn.XLOOKUP(E2785,missing_cities!$Q$2:$Q$56,missing_cities!$S$2:$S$56,"Not Found",0)</f>
        <v>North America</v>
      </c>
      <c r="I2785" t="s">
        <v>1684</v>
      </c>
      <c r="J2785" s="15">
        <v>0.5</v>
      </c>
      <c r="K2785" t="s">
        <v>19</v>
      </c>
      <c r="L2785" s="15" t="str">
        <f t="shared" si="86"/>
        <v>9:00-18:00</v>
      </c>
      <c r="M2785" s="16">
        <f t="shared" si="87"/>
        <v>0.37</v>
      </c>
      <c r="N2785" s="15">
        <v>5.92</v>
      </c>
      <c r="O2785" s="15">
        <v>41</v>
      </c>
      <c r="P2785" t="s">
        <v>29</v>
      </c>
      <c r="Q2785">
        <v>50</v>
      </c>
      <c r="R2785" t="s">
        <v>42</v>
      </c>
      <c r="S2785">
        <v>2021</v>
      </c>
      <c r="T2785" t="s">
        <v>22</v>
      </c>
      <c r="U2785" s="15">
        <v>3.5</v>
      </c>
      <c r="V2785" s="15">
        <v>9</v>
      </c>
      <c r="W2785" t="s">
        <v>32</v>
      </c>
    </row>
    <row r="2786" spans="1:23">
      <c r="A2786" t="s">
        <v>2830</v>
      </c>
      <c r="B2786">
        <v>34.157691999999997</v>
      </c>
      <c r="C2786" s="15">
        <v>121.179647</v>
      </c>
      <c r="D2786" s="2" t="s">
        <v>7830</v>
      </c>
      <c r="E2786" s="14" t="str">
        <f>_xlfn.XLOOKUP(C2786,missing_cities!B:B,missing_cities!C:C,"Not Found",0)</f>
        <v>Error</v>
      </c>
      <c r="F2786" s="14" t="s">
        <v>9987</v>
      </c>
      <c r="G2786" s="2" t="str">
        <f>_xlfn.XLOOKUP(E2786,missing_cities!$Q$2:$Q$56,missing_cities!$R$2:$R$56,"Not Found",0)</f>
        <v>Error</v>
      </c>
      <c r="H2786" t="str">
        <f>_xlfn.XLOOKUP(E2786,missing_cities!$Q$2:$Q$56,missing_cities!$S$2:$S$56,"Not Found",0)</f>
        <v>Error</v>
      </c>
      <c r="I2786" t="s">
        <v>1684</v>
      </c>
      <c r="J2786" s="15">
        <v>0.28999999999999998</v>
      </c>
      <c r="K2786" t="s">
        <v>34</v>
      </c>
      <c r="L2786" s="15" t="str">
        <f t="shared" si="86"/>
        <v>6:00-22:00</v>
      </c>
      <c r="M2786" s="16">
        <f t="shared" si="87"/>
        <v>0.67</v>
      </c>
      <c r="N2786" s="15">
        <v>7.58</v>
      </c>
      <c r="O2786" s="15">
        <v>47</v>
      </c>
      <c r="P2786" t="s">
        <v>39</v>
      </c>
      <c r="Q2786">
        <v>350</v>
      </c>
      <c r="R2786" t="s">
        <v>40</v>
      </c>
      <c r="S2786">
        <v>2023</v>
      </c>
      <c r="T2786" t="s">
        <v>22</v>
      </c>
      <c r="U2786" s="15">
        <v>4</v>
      </c>
      <c r="V2786" s="15">
        <v>2</v>
      </c>
      <c r="W2786" t="s">
        <v>23</v>
      </c>
    </row>
    <row r="2787" spans="1:23">
      <c r="A2787" t="s">
        <v>2831</v>
      </c>
      <c r="B2787">
        <v>-33.819789</v>
      </c>
      <c r="C2787" s="15">
        <v>18.424458999999999</v>
      </c>
      <c r="D2787" s="2" t="s">
        <v>7831</v>
      </c>
      <c r="E2787" s="14" t="s">
        <v>5085</v>
      </c>
      <c r="F2787" s="14" t="e" vm="12">
        <v>#VALUE!</v>
      </c>
      <c r="G2787" s="2" t="str">
        <f>_xlfn.XLOOKUP(E2787,missing_cities!$Q$2:$Q$56,missing_cities!$R$2:$R$56,"Not Found",0)</f>
        <v>South Africa</v>
      </c>
      <c r="H2787" t="str">
        <f>_xlfn.XLOOKUP(E2787,missing_cities!$Q$2:$Q$56,missing_cities!$S$2:$S$56,"Not Found",0)</f>
        <v>Africa</v>
      </c>
      <c r="I2787" t="s">
        <v>1684</v>
      </c>
      <c r="J2787" s="15">
        <v>0.41</v>
      </c>
      <c r="K2787" s="1">
        <v>45862</v>
      </c>
      <c r="L2787" s="15" t="str">
        <f t="shared" si="86"/>
        <v>9.00-21.00</v>
      </c>
      <c r="M2787" s="16">
        <f t="shared" si="87"/>
        <v>12</v>
      </c>
      <c r="N2787" s="15">
        <v>10.75</v>
      </c>
      <c r="O2787" s="15">
        <v>87</v>
      </c>
      <c r="P2787" t="s">
        <v>20</v>
      </c>
      <c r="Q2787">
        <v>22</v>
      </c>
      <c r="R2787" t="s">
        <v>21</v>
      </c>
      <c r="S2787">
        <v>2019</v>
      </c>
      <c r="T2787" t="s">
        <v>31</v>
      </c>
      <c r="U2787" s="15">
        <v>3.1</v>
      </c>
      <c r="V2787" s="15">
        <v>9</v>
      </c>
      <c r="W2787" t="s">
        <v>23</v>
      </c>
    </row>
    <row r="2788" spans="1:23">
      <c r="A2788" t="s">
        <v>2832</v>
      </c>
      <c r="B2788">
        <v>-33.740785000000002</v>
      </c>
      <c r="C2788" s="15">
        <v>18.486059999999998</v>
      </c>
      <c r="D2788" s="2" t="s">
        <v>7832</v>
      </c>
      <c r="E2788" s="14" t="s">
        <v>5085</v>
      </c>
      <c r="F2788" s="14" t="e" vm="12">
        <v>#VALUE!</v>
      </c>
      <c r="G2788" s="2" t="str">
        <f>_xlfn.XLOOKUP(E2788,missing_cities!$Q$2:$Q$56,missing_cities!$R$2:$R$56,"Not Found",0)</f>
        <v>South Africa</v>
      </c>
      <c r="H2788" t="str">
        <f>_xlfn.XLOOKUP(E2788,missing_cities!$Q$2:$Q$56,missing_cities!$S$2:$S$56,"Not Found",0)</f>
        <v>Africa</v>
      </c>
      <c r="I2788" t="s">
        <v>1684</v>
      </c>
      <c r="J2788" s="15">
        <v>0.15</v>
      </c>
      <c r="K2788" t="s">
        <v>34</v>
      </c>
      <c r="L2788" s="15" t="str">
        <f t="shared" si="86"/>
        <v>6:00-22:00</v>
      </c>
      <c r="M2788" s="16">
        <f t="shared" si="87"/>
        <v>0.67</v>
      </c>
      <c r="N2788" s="15">
        <v>9.4</v>
      </c>
      <c r="O2788" s="15">
        <v>68</v>
      </c>
      <c r="P2788" t="s">
        <v>37</v>
      </c>
      <c r="Q2788">
        <v>50</v>
      </c>
      <c r="R2788" t="s">
        <v>48</v>
      </c>
      <c r="S2788">
        <v>2017</v>
      </c>
      <c r="T2788" t="s">
        <v>22</v>
      </c>
      <c r="U2788" s="15">
        <v>4.0999999999999996</v>
      </c>
      <c r="V2788" s="15">
        <v>4</v>
      </c>
      <c r="W2788" t="s">
        <v>27</v>
      </c>
    </row>
    <row r="2789" spans="1:23">
      <c r="A2789" t="s">
        <v>2833</v>
      </c>
      <c r="B2789">
        <v>-33.870193999999998</v>
      </c>
      <c r="C2789" s="15">
        <v>18.510325999999999</v>
      </c>
      <c r="D2789" s="2" t="s">
        <v>7833</v>
      </c>
      <c r="E2789" s="14" t="s">
        <v>5085</v>
      </c>
      <c r="F2789" s="14" t="e" vm="12">
        <v>#VALUE!</v>
      </c>
      <c r="G2789" s="2" t="str">
        <f>_xlfn.XLOOKUP(E2789,missing_cities!$Q$2:$Q$56,missing_cities!$R$2:$R$56,"Not Found",0)</f>
        <v>South Africa</v>
      </c>
      <c r="H2789" t="str">
        <f>_xlfn.XLOOKUP(E2789,missing_cities!$Q$2:$Q$56,missing_cities!$S$2:$S$56,"Not Found",0)</f>
        <v>Africa</v>
      </c>
      <c r="I2789" t="s">
        <v>1684</v>
      </c>
      <c r="J2789" s="15">
        <v>0.35</v>
      </c>
      <c r="K2789" s="1">
        <v>45862</v>
      </c>
      <c r="L2789" s="15" t="str">
        <f t="shared" si="86"/>
        <v>9.00-21.00</v>
      </c>
      <c r="M2789" s="16">
        <f t="shared" si="87"/>
        <v>12</v>
      </c>
      <c r="N2789" s="15">
        <v>7.7</v>
      </c>
      <c r="O2789" s="15">
        <v>54</v>
      </c>
      <c r="P2789" t="s">
        <v>37</v>
      </c>
      <c r="Q2789">
        <v>50</v>
      </c>
      <c r="R2789" t="s">
        <v>42</v>
      </c>
      <c r="S2789">
        <v>2018</v>
      </c>
      <c r="T2789" t="s">
        <v>31</v>
      </c>
      <c r="U2789" s="15">
        <v>4.2</v>
      </c>
      <c r="V2789" s="15">
        <v>3</v>
      </c>
      <c r="W2789" t="s">
        <v>32</v>
      </c>
    </row>
    <row r="2790" spans="1:23">
      <c r="A2790" t="s">
        <v>2834</v>
      </c>
      <c r="B2790">
        <v>39.983369000000003</v>
      </c>
      <c r="C2790" s="15">
        <v>116.31703</v>
      </c>
      <c r="D2790" s="2" t="s">
        <v>7834</v>
      </c>
      <c r="E2790" s="14" t="s">
        <v>5071</v>
      </c>
      <c r="F2790" s="14" t="e" vm="9">
        <v>#VALUE!</v>
      </c>
      <c r="G2790" s="2" t="str">
        <f>_xlfn.XLOOKUP(E2790,missing_cities!$Q$2:$Q$56,missing_cities!$R$2:$R$56,"Not Found",0)</f>
        <v>China</v>
      </c>
      <c r="H2790" t="str">
        <f>_xlfn.XLOOKUP(E2790,missing_cities!$Q$2:$Q$56,missing_cities!$S$2:$S$56,"Not Found",0)</f>
        <v>Asia</v>
      </c>
      <c r="I2790" t="s">
        <v>1684</v>
      </c>
      <c r="J2790" s="15">
        <v>0.4</v>
      </c>
      <c r="K2790" s="1">
        <v>45862</v>
      </c>
      <c r="L2790" s="15" t="str">
        <f t="shared" si="86"/>
        <v>9.00-21.00</v>
      </c>
      <c r="M2790" s="16">
        <f t="shared" si="87"/>
        <v>12</v>
      </c>
      <c r="N2790" s="15">
        <v>7.32</v>
      </c>
      <c r="O2790" s="15">
        <v>72</v>
      </c>
      <c r="P2790" t="s">
        <v>29</v>
      </c>
      <c r="Q2790">
        <v>350</v>
      </c>
      <c r="R2790" t="s">
        <v>21</v>
      </c>
      <c r="S2790">
        <v>2012</v>
      </c>
      <c r="T2790" t="s">
        <v>31</v>
      </c>
      <c r="U2790" s="15">
        <v>4.4000000000000004</v>
      </c>
      <c r="V2790" s="15">
        <v>8</v>
      </c>
      <c r="W2790" t="s">
        <v>32</v>
      </c>
    </row>
    <row r="2791" spans="1:23">
      <c r="A2791" t="s">
        <v>2835</v>
      </c>
      <c r="B2791">
        <v>13.874038000000001</v>
      </c>
      <c r="C2791" s="15">
        <v>100.405449</v>
      </c>
      <c r="D2791" s="2" t="s">
        <v>7835</v>
      </c>
      <c r="E2791" s="14" t="s">
        <v>5059</v>
      </c>
      <c r="F2791" s="14" t="e" vm="4">
        <v>#VALUE!</v>
      </c>
      <c r="G2791" s="2" t="str">
        <f>_xlfn.XLOOKUP(E2791,missing_cities!$Q$2:$Q$56,missing_cities!$R$2:$R$56,"Not Found",0)</f>
        <v>Thailand</v>
      </c>
      <c r="H2791" t="str">
        <f>_xlfn.XLOOKUP(E2791,missing_cities!$Q$2:$Q$56,missing_cities!$S$2:$S$56,"Not Found",0)</f>
        <v>Asia</v>
      </c>
      <c r="I2791" t="s">
        <v>1684</v>
      </c>
      <c r="J2791" s="15">
        <v>0.2</v>
      </c>
      <c r="K2791" s="1">
        <v>45862</v>
      </c>
      <c r="L2791" s="15" t="str">
        <f t="shared" si="86"/>
        <v>9.00-21.00</v>
      </c>
      <c r="M2791" s="16">
        <f t="shared" si="87"/>
        <v>12</v>
      </c>
      <c r="N2791" s="15">
        <v>1.58</v>
      </c>
      <c r="O2791" s="15">
        <v>29</v>
      </c>
      <c r="P2791" t="s">
        <v>25</v>
      </c>
      <c r="Q2791">
        <v>350</v>
      </c>
      <c r="R2791" t="s">
        <v>132</v>
      </c>
      <c r="S2791">
        <v>2014</v>
      </c>
      <c r="T2791" t="s">
        <v>31</v>
      </c>
      <c r="U2791" s="15">
        <v>4.8</v>
      </c>
      <c r="V2791" s="15">
        <v>7</v>
      </c>
      <c r="W2791" t="s">
        <v>32</v>
      </c>
    </row>
    <row r="2792" spans="1:23">
      <c r="A2792" t="s">
        <v>2836</v>
      </c>
      <c r="B2792">
        <v>41.986972999999999</v>
      </c>
      <c r="C2792" s="15">
        <v>-87.691502</v>
      </c>
      <c r="D2792" s="2" t="s">
        <v>7836</v>
      </c>
      <c r="E2792" s="14" t="s">
        <v>5065</v>
      </c>
      <c r="F2792" s="14" t="e" vm="5">
        <v>#VALUE!</v>
      </c>
      <c r="G2792" s="2" t="str">
        <f>_xlfn.XLOOKUP(E2792,missing_cities!$Q$2:$Q$56,missing_cities!$R$2:$R$56,"Not Found",0)</f>
        <v>United States</v>
      </c>
      <c r="H2792" t="str">
        <f>_xlfn.XLOOKUP(E2792,missing_cities!$Q$2:$Q$56,missing_cities!$S$2:$S$56,"Not Found",0)</f>
        <v>North America</v>
      </c>
      <c r="I2792" t="s">
        <v>1684</v>
      </c>
      <c r="J2792" s="15">
        <v>0.4</v>
      </c>
      <c r="K2792" t="s">
        <v>19</v>
      </c>
      <c r="L2792" s="15" t="str">
        <f t="shared" si="86"/>
        <v>9:00-18:00</v>
      </c>
      <c r="M2792" s="16">
        <f t="shared" si="87"/>
        <v>0.37</v>
      </c>
      <c r="N2792" s="15">
        <v>3.25</v>
      </c>
      <c r="O2792" s="15">
        <v>35</v>
      </c>
      <c r="P2792" t="s">
        <v>25</v>
      </c>
      <c r="Q2792">
        <v>150</v>
      </c>
      <c r="R2792" t="s">
        <v>48</v>
      </c>
      <c r="S2792">
        <v>2012</v>
      </c>
      <c r="T2792" t="s">
        <v>22</v>
      </c>
      <c r="U2792" s="15">
        <v>3.6</v>
      </c>
      <c r="V2792" s="15">
        <v>2</v>
      </c>
      <c r="W2792" t="s">
        <v>27</v>
      </c>
    </row>
    <row r="2793" spans="1:23">
      <c r="A2793" t="s">
        <v>2837</v>
      </c>
      <c r="B2793">
        <v>37.740644000000003</v>
      </c>
      <c r="C2793" s="15">
        <v>-122.43455400000001</v>
      </c>
      <c r="D2793" s="2" t="s">
        <v>7837</v>
      </c>
      <c r="E2793" s="14" t="s">
        <v>5061</v>
      </c>
      <c r="F2793" s="14" t="e" vm="5">
        <v>#VALUE!</v>
      </c>
      <c r="G2793" s="2" t="str">
        <f>_xlfn.XLOOKUP(E2793,missing_cities!$Q$2:$Q$56,missing_cities!$R$2:$R$56,"Not Found",0)</f>
        <v>United States</v>
      </c>
      <c r="H2793" t="str">
        <f>_xlfn.XLOOKUP(E2793,missing_cities!$Q$2:$Q$56,missing_cities!$S$2:$S$56,"Not Found",0)</f>
        <v>North America</v>
      </c>
      <c r="I2793" t="s">
        <v>1684</v>
      </c>
      <c r="J2793" s="15">
        <v>0.43</v>
      </c>
      <c r="K2793" t="s">
        <v>19</v>
      </c>
      <c r="L2793" s="15" t="str">
        <f t="shared" si="86"/>
        <v>9:00-18:00</v>
      </c>
      <c r="M2793" s="16">
        <f t="shared" si="87"/>
        <v>0.37</v>
      </c>
      <c r="N2793" s="15">
        <v>10.8</v>
      </c>
      <c r="O2793" s="15">
        <v>89</v>
      </c>
      <c r="P2793" t="s">
        <v>20</v>
      </c>
      <c r="Q2793">
        <v>350</v>
      </c>
      <c r="R2793" t="s">
        <v>67</v>
      </c>
      <c r="S2793">
        <v>2011</v>
      </c>
      <c r="T2793" t="s">
        <v>22</v>
      </c>
      <c r="U2793" s="15">
        <v>4.9000000000000004</v>
      </c>
      <c r="V2793" s="15">
        <v>9</v>
      </c>
      <c r="W2793" t="s">
        <v>23</v>
      </c>
    </row>
    <row r="2794" spans="1:23">
      <c r="A2794" t="s">
        <v>2838</v>
      </c>
      <c r="B2794">
        <v>-33.820599999999999</v>
      </c>
      <c r="C2794" s="15">
        <v>18.508623</v>
      </c>
      <c r="D2794" s="2" t="s">
        <v>7838</v>
      </c>
      <c r="E2794" s="14" t="s">
        <v>5085</v>
      </c>
      <c r="F2794" s="14" t="e" vm="12">
        <v>#VALUE!</v>
      </c>
      <c r="G2794" s="2" t="str">
        <f>_xlfn.XLOOKUP(E2794,missing_cities!$Q$2:$Q$56,missing_cities!$R$2:$R$56,"Not Found",0)</f>
        <v>South Africa</v>
      </c>
      <c r="H2794" t="str">
        <f>_xlfn.XLOOKUP(E2794,missing_cities!$Q$2:$Q$56,missing_cities!$S$2:$S$56,"Not Found",0)</f>
        <v>Africa</v>
      </c>
      <c r="I2794" t="s">
        <v>1684</v>
      </c>
      <c r="J2794" s="15">
        <v>0.34</v>
      </c>
      <c r="K2794" s="1">
        <v>45862</v>
      </c>
      <c r="L2794" s="15" t="str">
        <f t="shared" si="86"/>
        <v>9.00-21.00</v>
      </c>
      <c r="M2794" s="16">
        <f t="shared" si="87"/>
        <v>12</v>
      </c>
      <c r="N2794" s="15">
        <v>18.18</v>
      </c>
      <c r="O2794" s="15">
        <v>90</v>
      </c>
      <c r="P2794" t="s">
        <v>20</v>
      </c>
      <c r="Q2794">
        <v>350</v>
      </c>
      <c r="R2794" t="s">
        <v>35</v>
      </c>
      <c r="S2794">
        <v>2017</v>
      </c>
      <c r="T2794" t="s">
        <v>31</v>
      </c>
      <c r="U2794" s="15">
        <v>3.9</v>
      </c>
      <c r="V2794" s="15">
        <v>7</v>
      </c>
      <c r="W2794" t="s">
        <v>23</v>
      </c>
    </row>
    <row r="2795" spans="1:23">
      <c r="A2795" t="s">
        <v>2839</v>
      </c>
      <c r="B2795">
        <v>-33.899081000000002</v>
      </c>
      <c r="C2795" s="15">
        <v>151.35466600000001</v>
      </c>
      <c r="D2795" s="2" t="s">
        <v>7839</v>
      </c>
      <c r="E2795" s="14" t="s">
        <v>5069</v>
      </c>
      <c r="F2795" s="14" t="e" vm="8">
        <v>#VALUE!</v>
      </c>
      <c r="G2795" s="2" t="str">
        <f>_xlfn.XLOOKUP(E2795,missing_cities!$Q$2:$Q$56,missing_cities!$R$2:$R$56,"Not Found",0)</f>
        <v>Australia</v>
      </c>
      <c r="H2795" t="str">
        <f>_xlfn.XLOOKUP(E2795,missing_cities!$Q$2:$Q$56,missing_cities!$S$2:$S$56,"Not Found",0)</f>
        <v>Australia</v>
      </c>
      <c r="I2795" t="s">
        <v>1684</v>
      </c>
      <c r="J2795" s="15">
        <v>0.14000000000000001</v>
      </c>
      <c r="K2795" t="s">
        <v>19</v>
      </c>
      <c r="L2795" s="15" t="str">
        <f t="shared" si="86"/>
        <v>9:00-18:00</v>
      </c>
      <c r="M2795" s="16">
        <f t="shared" si="87"/>
        <v>0.37</v>
      </c>
      <c r="N2795" s="15">
        <v>19.940000000000001</v>
      </c>
      <c r="O2795" s="15">
        <v>34</v>
      </c>
      <c r="P2795" t="s">
        <v>29</v>
      </c>
      <c r="Q2795">
        <v>350</v>
      </c>
      <c r="R2795" t="s">
        <v>44</v>
      </c>
      <c r="S2795">
        <v>2015</v>
      </c>
      <c r="T2795" t="s">
        <v>31</v>
      </c>
      <c r="U2795" s="15">
        <v>4.5999999999999996</v>
      </c>
      <c r="V2795" s="15">
        <v>9</v>
      </c>
      <c r="W2795" t="s">
        <v>32</v>
      </c>
    </row>
    <row r="2796" spans="1:23">
      <c r="A2796" t="s">
        <v>2840</v>
      </c>
      <c r="B2796">
        <v>25.331562999999999</v>
      </c>
      <c r="C2796" s="15">
        <v>55.233837999999999</v>
      </c>
      <c r="D2796" s="2" t="s">
        <v>7840</v>
      </c>
      <c r="E2796" s="14" t="s">
        <v>5076</v>
      </c>
      <c r="F2796" s="14" t="e" vm="10">
        <v>#VALUE!</v>
      </c>
      <c r="G2796" s="2" t="str">
        <f>_xlfn.XLOOKUP(E2796,missing_cities!$Q$2:$Q$56,missing_cities!$R$2:$R$56,"Not Found",0)</f>
        <v>United Arab Emirates</v>
      </c>
      <c r="H2796" t="str">
        <f>_xlfn.XLOOKUP(E2796,missing_cities!$Q$2:$Q$56,missing_cities!$S$2:$S$56,"Not Found",0)</f>
        <v>Asia</v>
      </c>
      <c r="I2796" t="s">
        <v>1684</v>
      </c>
      <c r="J2796" s="15">
        <v>0.28000000000000003</v>
      </c>
      <c r="K2796" t="s">
        <v>19</v>
      </c>
      <c r="L2796" s="15" t="str">
        <f t="shared" si="86"/>
        <v>9:00-18:00</v>
      </c>
      <c r="M2796" s="16">
        <f t="shared" si="87"/>
        <v>0.37</v>
      </c>
      <c r="N2796" s="15">
        <v>16.23</v>
      </c>
      <c r="O2796" s="15">
        <v>72</v>
      </c>
      <c r="P2796" t="s">
        <v>37</v>
      </c>
      <c r="Q2796">
        <v>22</v>
      </c>
      <c r="R2796" t="s">
        <v>30</v>
      </c>
      <c r="S2796">
        <v>2011</v>
      </c>
      <c r="T2796" t="s">
        <v>22</v>
      </c>
      <c r="U2796" s="15">
        <v>4.9000000000000004</v>
      </c>
      <c r="V2796" s="15">
        <v>7</v>
      </c>
      <c r="W2796" t="s">
        <v>27</v>
      </c>
    </row>
    <row r="2797" spans="1:23">
      <c r="A2797" t="s">
        <v>2841</v>
      </c>
      <c r="B2797">
        <v>13.70698</v>
      </c>
      <c r="C2797" s="15">
        <v>100.54947300000001</v>
      </c>
      <c r="D2797" s="2" t="s">
        <v>7841</v>
      </c>
      <c r="E2797" s="14" t="s">
        <v>5059</v>
      </c>
      <c r="F2797" s="14" t="e" vm="4">
        <v>#VALUE!</v>
      </c>
      <c r="G2797" s="2" t="str">
        <f>_xlfn.XLOOKUP(E2797,missing_cities!$Q$2:$Q$56,missing_cities!$R$2:$R$56,"Not Found",0)</f>
        <v>Thailand</v>
      </c>
      <c r="H2797" t="str">
        <f>_xlfn.XLOOKUP(E2797,missing_cities!$Q$2:$Q$56,missing_cities!$S$2:$S$56,"Not Found",0)</f>
        <v>Asia</v>
      </c>
      <c r="I2797" t="s">
        <v>1684</v>
      </c>
      <c r="J2797" s="15">
        <v>0.18</v>
      </c>
      <c r="K2797" s="1">
        <v>45862</v>
      </c>
      <c r="L2797" s="15" t="str">
        <f t="shared" si="86"/>
        <v>9.00-21.00</v>
      </c>
      <c r="M2797" s="16">
        <f t="shared" si="87"/>
        <v>12</v>
      </c>
      <c r="N2797" s="15">
        <v>3.42</v>
      </c>
      <c r="O2797" s="15">
        <v>15</v>
      </c>
      <c r="P2797" t="s">
        <v>20</v>
      </c>
      <c r="Q2797">
        <v>150</v>
      </c>
      <c r="R2797" t="s">
        <v>42</v>
      </c>
      <c r="S2797">
        <v>2023</v>
      </c>
      <c r="T2797" t="s">
        <v>22</v>
      </c>
      <c r="U2797" s="15">
        <v>3.7</v>
      </c>
      <c r="V2797" s="15">
        <v>7</v>
      </c>
      <c r="W2797" t="s">
        <v>23</v>
      </c>
    </row>
    <row r="2798" spans="1:23">
      <c r="A2798" t="s">
        <v>2842</v>
      </c>
      <c r="B2798">
        <v>-23.694982</v>
      </c>
      <c r="C2798" s="15">
        <v>-46.525286999999999</v>
      </c>
      <c r="D2798" s="2" t="s">
        <v>7842</v>
      </c>
      <c r="E2798" s="14" t="s">
        <v>5067</v>
      </c>
      <c r="F2798" s="14" t="e" vm="7">
        <v>#VALUE!</v>
      </c>
      <c r="G2798" s="2" t="str">
        <f>_xlfn.XLOOKUP(E2798,missing_cities!$Q$2:$Q$56,missing_cities!$R$2:$R$56,"Not Found",0)</f>
        <v>Brazil</v>
      </c>
      <c r="H2798" t="str">
        <f>_xlfn.XLOOKUP(E2798,missing_cities!$Q$2:$Q$56,missing_cities!$S$2:$S$56,"Not Found",0)</f>
        <v>South America</v>
      </c>
      <c r="I2798" t="s">
        <v>1684</v>
      </c>
      <c r="J2798" s="15">
        <v>0.15</v>
      </c>
      <c r="K2798" t="s">
        <v>19</v>
      </c>
      <c r="L2798" s="15" t="str">
        <f t="shared" si="86"/>
        <v>9:00-18:00</v>
      </c>
      <c r="M2798" s="16">
        <f t="shared" si="87"/>
        <v>0.37</v>
      </c>
      <c r="N2798" s="15">
        <v>8.2100000000000009</v>
      </c>
      <c r="O2798" s="15">
        <v>17</v>
      </c>
      <c r="P2798" t="s">
        <v>29</v>
      </c>
      <c r="Q2798">
        <v>350</v>
      </c>
      <c r="R2798" t="s">
        <v>76</v>
      </c>
      <c r="S2798">
        <v>2018</v>
      </c>
      <c r="T2798" t="s">
        <v>31</v>
      </c>
      <c r="U2798" s="15">
        <v>3.8</v>
      </c>
      <c r="V2798" s="15">
        <v>4</v>
      </c>
      <c r="W2798" t="s">
        <v>27</v>
      </c>
    </row>
    <row r="2799" spans="1:23">
      <c r="A2799" t="s">
        <v>2843</v>
      </c>
      <c r="B2799">
        <v>25.36468</v>
      </c>
      <c r="C2799" s="15">
        <v>55.289985999999999</v>
      </c>
      <c r="D2799" s="2" t="s">
        <v>7843</v>
      </c>
      <c r="E2799" s="14" t="s">
        <v>5076</v>
      </c>
      <c r="F2799" s="14" t="e" vm="10">
        <v>#VALUE!</v>
      </c>
      <c r="G2799" s="2" t="str">
        <f>_xlfn.XLOOKUP(E2799,missing_cities!$Q$2:$Q$56,missing_cities!$R$2:$R$56,"Not Found",0)</f>
        <v>United Arab Emirates</v>
      </c>
      <c r="H2799" t="str">
        <f>_xlfn.XLOOKUP(E2799,missing_cities!$Q$2:$Q$56,missing_cities!$S$2:$S$56,"Not Found",0)</f>
        <v>Asia</v>
      </c>
      <c r="I2799" t="s">
        <v>1684</v>
      </c>
      <c r="J2799" s="15">
        <v>0.16</v>
      </c>
      <c r="K2799" t="s">
        <v>19</v>
      </c>
      <c r="L2799" s="15" t="str">
        <f t="shared" si="86"/>
        <v>9:00-18:00</v>
      </c>
      <c r="M2799" s="16">
        <f t="shared" si="87"/>
        <v>0.37</v>
      </c>
      <c r="N2799" s="15">
        <v>15.5</v>
      </c>
      <c r="O2799" s="15">
        <v>21</v>
      </c>
      <c r="P2799" t="s">
        <v>20</v>
      </c>
      <c r="Q2799">
        <v>22</v>
      </c>
      <c r="R2799" t="s">
        <v>76</v>
      </c>
      <c r="S2799">
        <v>2016</v>
      </c>
      <c r="T2799" t="s">
        <v>22</v>
      </c>
      <c r="U2799" s="15">
        <v>3.5</v>
      </c>
      <c r="V2799" s="15">
        <v>2</v>
      </c>
      <c r="W2799" t="s">
        <v>32</v>
      </c>
    </row>
    <row r="2800" spans="1:23">
      <c r="A2800" t="s">
        <v>2844</v>
      </c>
      <c r="B2800">
        <v>37.554408000000002</v>
      </c>
      <c r="C2800" s="15">
        <v>127.09391100000001</v>
      </c>
      <c r="D2800" s="2" t="s">
        <v>7844</v>
      </c>
      <c r="E2800" s="14" t="s">
        <v>5063</v>
      </c>
      <c r="F2800" s="14" t="e" vm="6">
        <v>#VALUE!</v>
      </c>
      <c r="G2800" s="2" t="str">
        <f>_xlfn.XLOOKUP(E2800,missing_cities!$Q$2:$Q$56,missing_cities!$R$2:$R$56,"Not Found",0)</f>
        <v>South Korea</v>
      </c>
      <c r="H2800" t="str">
        <f>_xlfn.XLOOKUP(E2800,missing_cities!$Q$2:$Q$56,missing_cities!$S$2:$S$56,"Not Found",0)</f>
        <v>Asia</v>
      </c>
      <c r="I2800" t="s">
        <v>1684</v>
      </c>
      <c r="J2800" s="15">
        <v>0.49</v>
      </c>
      <c r="K2800" t="s">
        <v>19</v>
      </c>
      <c r="L2800" s="15" t="str">
        <f t="shared" si="86"/>
        <v>9:00-18:00</v>
      </c>
      <c r="M2800" s="16">
        <f t="shared" si="87"/>
        <v>0.37</v>
      </c>
      <c r="N2800" s="15">
        <v>19.8</v>
      </c>
      <c r="O2800" s="15">
        <v>82</v>
      </c>
      <c r="P2800" t="s">
        <v>37</v>
      </c>
      <c r="Q2800">
        <v>22</v>
      </c>
      <c r="R2800" t="s">
        <v>74</v>
      </c>
      <c r="S2800">
        <v>2021</v>
      </c>
      <c r="T2800" t="s">
        <v>22</v>
      </c>
      <c r="U2800" s="15">
        <v>4.5</v>
      </c>
      <c r="V2800" s="15">
        <v>2</v>
      </c>
      <c r="W2800" t="s">
        <v>27</v>
      </c>
    </row>
    <row r="2801" spans="1:23">
      <c r="A2801" t="s">
        <v>2845</v>
      </c>
      <c r="B2801">
        <v>19.150825999999999</v>
      </c>
      <c r="C2801" s="15">
        <v>72.838779000000002</v>
      </c>
      <c r="D2801" s="2" t="s">
        <v>7845</v>
      </c>
      <c r="E2801" s="14" t="s">
        <v>5079</v>
      </c>
      <c r="F2801" s="14" t="e" vm="11">
        <v>#VALUE!</v>
      </c>
      <c r="G2801" s="2" t="str">
        <f>_xlfn.XLOOKUP(E2801,missing_cities!$Q$2:$Q$56,missing_cities!$R$2:$R$56,"Not Found",0)</f>
        <v>India</v>
      </c>
      <c r="H2801" t="str">
        <f>_xlfn.XLOOKUP(E2801,missing_cities!$Q$2:$Q$56,missing_cities!$S$2:$S$56,"Not Found",0)</f>
        <v>Asia</v>
      </c>
      <c r="I2801" t="s">
        <v>1684</v>
      </c>
      <c r="J2801" s="15">
        <v>0.39</v>
      </c>
      <c r="K2801" t="s">
        <v>34</v>
      </c>
      <c r="L2801" s="15" t="str">
        <f t="shared" si="86"/>
        <v>6:00-22:00</v>
      </c>
      <c r="M2801" s="16">
        <f t="shared" si="87"/>
        <v>0.67</v>
      </c>
      <c r="N2801" s="15">
        <v>3.87</v>
      </c>
      <c r="O2801" s="15">
        <v>76</v>
      </c>
      <c r="P2801" t="s">
        <v>25</v>
      </c>
      <c r="Q2801">
        <v>350</v>
      </c>
      <c r="R2801" t="s">
        <v>26</v>
      </c>
      <c r="S2801">
        <v>2010</v>
      </c>
      <c r="T2801" t="s">
        <v>22</v>
      </c>
      <c r="U2801" s="15">
        <v>4.2</v>
      </c>
      <c r="V2801" s="15">
        <v>10</v>
      </c>
      <c r="W2801" t="s">
        <v>32</v>
      </c>
    </row>
    <row r="2802" spans="1:23">
      <c r="A2802" t="s">
        <v>2846</v>
      </c>
      <c r="B2802">
        <v>-33.833283999999999</v>
      </c>
      <c r="C2802" s="15">
        <v>18.552627999999999</v>
      </c>
      <c r="D2802" s="2" t="s">
        <v>7846</v>
      </c>
      <c r="E2802" s="14" t="s">
        <v>5085</v>
      </c>
      <c r="F2802" s="14" t="e" vm="12">
        <v>#VALUE!</v>
      </c>
      <c r="G2802" s="2" t="str">
        <f>_xlfn.XLOOKUP(E2802,missing_cities!$Q$2:$Q$56,missing_cities!$R$2:$R$56,"Not Found",0)</f>
        <v>South Africa</v>
      </c>
      <c r="H2802" t="str">
        <f>_xlfn.XLOOKUP(E2802,missing_cities!$Q$2:$Q$56,missing_cities!$S$2:$S$56,"Not Found",0)</f>
        <v>Africa</v>
      </c>
      <c r="I2802" t="s">
        <v>1684</v>
      </c>
      <c r="J2802" s="15">
        <v>0.43</v>
      </c>
      <c r="K2802" s="1">
        <v>45862</v>
      </c>
      <c r="L2802" s="15" t="str">
        <f t="shared" si="86"/>
        <v>9.00-21.00</v>
      </c>
      <c r="M2802" s="16">
        <f t="shared" si="87"/>
        <v>12</v>
      </c>
      <c r="N2802" s="15">
        <v>2.46</v>
      </c>
      <c r="O2802" s="15">
        <v>37</v>
      </c>
      <c r="P2802" t="s">
        <v>20</v>
      </c>
      <c r="Q2802">
        <v>350</v>
      </c>
      <c r="R2802" t="s">
        <v>48</v>
      </c>
      <c r="S2802">
        <v>2019</v>
      </c>
      <c r="T2802" t="s">
        <v>22</v>
      </c>
      <c r="U2802" s="15">
        <v>4.5999999999999996</v>
      </c>
      <c r="V2802" s="15">
        <v>4</v>
      </c>
      <c r="W2802" t="s">
        <v>27</v>
      </c>
    </row>
    <row r="2803" spans="1:23">
      <c r="A2803" t="s">
        <v>2847</v>
      </c>
      <c r="B2803">
        <v>39.857246000000004</v>
      </c>
      <c r="C2803" s="15">
        <v>116.36527</v>
      </c>
      <c r="D2803" s="2" t="s">
        <v>7847</v>
      </c>
      <c r="E2803" s="14" t="s">
        <v>5071</v>
      </c>
      <c r="F2803" s="14" t="e" vm="9">
        <v>#VALUE!</v>
      </c>
      <c r="G2803" s="2" t="str">
        <f>_xlfn.XLOOKUP(E2803,missing_cities!$Q$2:$Q$56,missing_cities!$R$2:$R$56,"Not Found",0)</f>
        <v>China</v>
      </c>
      <c r="H2803" t="str">
        <f>_xlfn.XLOOKUP(E2803,missing_cities!$Q$2:$Q$56,missing_cities!$S$2:$S$56,"Not Found",0)</f>
        <v>Asia</v>
      </c>
      <c r="I2803" t="s">
        <v>1684</v>
      </c>
      <c r="J2803" s="15">
        <v>0.28999999999999998</v>
      </c>
      <c r="K2803" t="s">
        <v>19</v>
      </c>
      <c r="L2803" s="15" t="str">
        <f t="shared" si="86"/>
        <v>9:00-18:00</v>
      </c>
      <c r="M2803" s="16">
        <f t="shared" si="87"/>
        <v>0.37</v>
      </c>
      <c r="N2803" s="15">
        <v>3.85</v>
      </c>
      <c r="O2803" s="15">
        <v>39</v>
      </c>
      <c r="P2803" t="s">
        <v>25</v>
      </c>
      <c r="Q2803">
        <v>350</v>
      </c>
      <c r="R2803" t="s">
        <v>37</v>
      </c>
      <c r="S2803">
        <v>2016</v>
      </c>
      <c r="T2803" t="s">
        <v>31</v>
      </c>
      <c r="U2803" s="15">
        <v>4.2</v>
      </c>
      <c r="V2803" s="15">
        <v>2</v>
      </c>
      <c r="W2803" t="s">
        <v>27</v>
      </c>
    </row>
    <row r="2804" spans="1:23">
      <c r="A2804" t="s">
        <v>2848</v>
      </c>
      <c r="B2804">
        <v>19.461157</v>
      </c>
      <c r="C2804" s="15">
        <v>-99.063282999999998</v>
      </c>
      <c r="D2804" s="2" t="s">
        <v>7848</v>
      </c>
      <c r="E2804" s="14" t="s">
        <v>5119</v>
      </c>
      <c r="F2804" s="14" t="e" vm="13">
        <v>#VALUE!</v>
      </c>
      <c r="G2804" s="2" t="str">
        <f>_xlfn.XLOOKUP(E2804,missing_cities!$Q$2:$Q$56,missing_cities!$R$2:$R$56,"Not Found",0)</f>
        <v>Mexico</v>
      </c>
      <c r="H2804" t="str">
        <f>_xlfn.XLOOKUP(E2804,missing_cities!$Q$2:$Q$56,missing_cities!$S$2:$S$56,"Not Found",0)</f>
        <v>North America</v>
      </c>
      <c r="I2804" t="s">
        <v>1684</v>
      </c>
      <c r="J2804" s="15">
        <v>0.28000000000000003</v>
      </c>
      <c r="K2804" t="s">
        <v>19</v>
      </c>
      <c r="L2804" s="15" t="str">
        <f t="shared" si="86"/>
        <v>9:00-18:00</v>
      </c>
      <c r="M2804" s="16">
        <f t="shared" si="87"/>
        <v>0.37</v>
      </c>
      <c r="N2804" s="15">
        <v>3.75</v>
      </c>
      <c r="O2804" s="15">
        <v>99</v>
      </c>
      <c r="P2804" t="s">
        <v>37</v>
      </c>
      <c r="Q2804">
        <v>50</v>
      </c>
      <c r="R2804" t="s">
        <v>21</v>
      </c>
      <c r="S2804">
        <v>2014</v>
      </c>
      <c r="T2804" t="s">
        <v>31</v>
      </c>
      <c r="U2804" s="15">
        <v>3.4</v>
      </c>
      <c r="V2804" s="15">
        <v>6</v>
      </c>
      <c r="W2804" t="s">
        <v>27</v>
      </c>
    </row>
    <row r="2805" spans="1:23">
      <c r="A2805" t="s">
        <v>2849</v>
      </c>
      <c r="B2805">
        <v>19.013629000000002</v>
      </c>
      <c r="C2805" s="15">
        <v>72.883027999999996</v>
      </c>
      <c r="D2805" s="2" t="s">
        <v>7849</v>
      </c>
      <c r="E2805" s="14" t="s">
        <v>5079</v>
      </c>
      <c r="F2805" s="14" t="e" vm="11">
        <v>#VALUE!</v>
      </c>
      <c r="G2805" s="2" t="str">
        <f>_xlfn.XLOOKUP(E2805,missing_cities!$Q$2:$Q$56,missing_cities!$R$2:$R$56,"Not Found",0)</f>
        <v>India</v>
      </c>
      <c r="H2805" t="str">
        <f>_xlfn.XLOOKUP(E2805,missing_cities!$Q$2:$Q$56,missing_cities!$S$2:$S$56,"Not Found",0)</f>
        <v>Asia</v>
      </c>
      <c r="I2805" t="s">
        <v>1684</v>
      </c>
      <c r="J2805" s="15">
        <v>0.11</v>
      </c>
      <c r="K2805" t="s">
        <v>34</v>
      </c>
      <c r="L2805" s="15" t="str">
        <f t="shared" si="86"/>
        <v>6:00-22:00</v>
      </c>
      <c r="M2805" s="16">
        <f t="shared" si="87"/>
        <v>0.67</v>
      </c>
      <c r="N2805" s="15">
        <v>2.4500000000000002</v>
      </c>
      <c r="O2805" s="15">
        <v>82</v>
      </c>
      <c r="P2805" t="s">
        <v>29</v>
      </c>
      <c r="Q2805">
        <v>22</v>
      </c>
      <c r="R2805" t="s">
        <v>76</v>
      </c>
      <c r="S2805">
        <v>2014</v>
      </c>
      <c r="T2805" t="s">
        <v>31</v>
      </c>
      <c r="U2805" s="15">
        <v>4.4000000000000004</v>
      </c>
      <c r="V2805" s="15">
        <v>7</v>
      </c>
      <c r="W2805" t="s">
        <v>32</v>
      </c>
    </row>
    <row r="2806" spans="1:23">
      <c r="A2806" t="s">
        <v>2850</v>
      </c>
      <c r="B2806">
        <v>52.474536000000001</v>
      </c>
      <c r="C2806" s="15">
        <v>13.317308000000001</v>
      </c>
      <c r="D2806" s="2" t="s">
        <v>7850</v>
      </c>
      <c r="E2806" s="14" t="s">
        <v>5057</v>
      </c>
      <c r="F2806" s="14" t="e" vm="3">
        <v>#VALUE!</v>
      </c>
      <c r="G2806" s="2" t="str">
        <f>_xlfn.XLOOKUP(E2806,missing_cities!$Q$2:$Q$56,missing_cities!$R$2:$R$56,"Not Found",0)</f>
        <v>Germany</v>
      </c>
      <c r="H2806" t="str">
        <f>_xlfn.XLOOKUP(E2806,missing_cities!$Q$2:$Q$56,missing_cities!$S$2:$S$56,"Not Found",0)</f>
        <v>Europe</v>
      </c>
      <c r="I2806" t="s">
        <v>1684</v>
      </c>
      <c r="J2806" s="15">
        <v>0.41</v>
      </c>
      <c r="K2806" s="1">
        <v>45862</v>
      </c>
      <c r="L2806" s="15" t="str">
        <f t="shared" si="86"/>
        <v>9.00-21.00</v>
      </c>
      <c r="M2806" s="16">
        <f t="shared" si="87"/>
        <v>12</v>
      </c>
      <c r="N2806" s="15">
        <v>4.6500000000000004</v>
      </c>
      <c r="O2806" s="15">
        <v>39</v>
      </c>
      <c r="P2806" t="s">
        <v>37</v>
      </c>
      <c r="Q2806">
        <v>350</v>
      </c>
      <c r="R2806" t="s">
        <v>97</v>
      </c>
      <c r="S2806">
        <v>2014</v>
      </c>
      <c r="T2806" t="s">
        <v>22</v>
      </c>
      <c r="U2806" s="15">
        <v>4.5999999999999996</v>
      </c>
      <c r="V2806" s="15">
        <v>9</v>
      </c>
      <c r="W2806" t="s">
        <v>23</v>
      </c>
    </row>
    <row r="2807" spans="1:23">
      <c r="A2807" t="s">
        <v>2851</v>
      </c>
      <c r="B2807">
        <v>37.849015999999999</v>
      </c>
      <c r="C2807" s="15">
        <v>-122.386634</v>
      </c>
      <c r="D2807" s="2" t="s">
        <v>7851</v>
      </c>
      <c r="E2807" s="14" t="s">
        <v>5061</v>
      </c>
      <c r="F2807" s="14" t="e" vm="5">
        <v>#VALUE!</v>
      </c>
      <c r="G2807" s="2" t="str">
        <f>_xlfn.XLOOKUP(E2807,missing_cities!$Q$2:$Q$56,missing_cities!$R$2:$R$56,"Not Found",0)</f>
        <v>United States</v>
      </c>
      <c r="H2807" t="str">
        <f>_xlfn.XLOOKUP(E2807,missing_cities!$Q$2:$Q$56,missing_cities!$S$2:$S$56,"Not Found",0)</f>
        <v>North America</v>
      </c>
      <c r="I2807" t="s">
        <v>1684</v>
      </c>
      <c r="J2807" s="15">
        <v>0.21</v>
      </c>
      <c r="K2807" t="s">
        <v>34</v>
      </c>
      <c r="L2807" s="15" t="str">
        <f t="shared" si="86"/>
        <v>6:00-22:00</v>
      </c>
      <c r="M2807" s="16">
        <f t="shared" si="87"/>
        <v>0.67</v>
      </c>
      <c r="N2807" s="15">
        <v>18.399999999999999</v>
      </c>
      <c r="O2807" s="15">
        <v>95</v>
      </c>
      <c r="P2807" t="s">
        <v>29</v>
      </c>
      <c r="Q2807">
        <v>350</v>
      </c>
      <c r="R2807" t="s">
        <v>76</v>
      </c>
      <c r="S2807">
        <v>2012</v>
      </c>
      <c r="T2807" t="s">
        <v>22</v>
      </c>
      <c r="U2807" s="15">
        <v>3.3</v>
      </c>
      <c r="V2807" s="15">
        <v>6</v>
      </c>
      <c r="W2807" t="s">
        <v>23</v>
      </c>
    </row>
    <row r="2808" spans="1:23">
      <c r="A2808" t="s">
        <v>2852</v>
      </c>
      <c r="B2808">
        <v>13.890256000000001</v>
      </c>
      <c r="C2808" s="15">
        <v>100.40303900000001</v>
      </c>
      <c r="D2808" s="2" t="s">
        <v>7852</v>
      </c>
      <c r="E2808" s="14" t="s">
        <v>5059</v>
      </c>
      <c r="F2808" s="14" t="e" vm="4">
        <v>#VALUE!</v>
      </c>
      <c r="G2808" s="2" t="str">
        <f>_xlfn.XLOOKUP(E2808,missing_cities!$Q$2:$Q$56,missing_cities!$R$2:$R$56,"Not Found",0)</f>
        <v>Thailand</v>
      </c>
      <c r="H2808" t="str">
        <f>_xlfn.XLOOKUP(E2808,missing_cities!$Q$2:$Q$56,missing_cities!$S$2:$S$56,"Not Found",0)</f>
        <v>Asia</v>
      </c>
      <c r="I2808" t="s">
        <v>1684</v>
      </c>
      <c r="J2808" s="15">
        <v>0.21</v>
      </c>
      <c r="K2808" t="s">
        <v>34</v>
      </c>
      <c r="L2808" s="15" t="str">
        <f t="shared" si="86"/>
        <v>6:00-22:00</v>
      </c>
      <c r="M2808" s="16">
        <f t="shared" si="87"/>
        <v>0.67</v>
      </c>
      <c r="N2808" s="15">
        <v>15.16</v>
      </c>
      <c r="O2808" s="15">
        <v>34</v>
      </c>
      <c r="P2808" t="s">
        <v>20</v>
      </c>
      <c r="Q2808">
        <v>350</v>
      </c>
      <c r="R2808" t="s">
        <v>48</v>
      </c>
      <c r="S2808">
        <v>2012</v>
      </c>
      <c r="T2808" t="s">
        <v>22</v>
      </c>
      <c r="U2808" s="15">
        <v>4</v>
      </c>
      <c r="V2808" s="15">
        <v>9</v>
      </c>
      <c r="W2808" t="s">
        <v>23</v>
      </c>
    </row>
    <row r="2809" spans="1:23">
      <c r="A2809" t="s">
        <v>2853</v>
      </c>
      <c r="B2809">
        <v>-33.736702000000001</v>
      </c>
      <c r="C2809" s="15">
        <v>18.456897999999999</v>
      </c>
      <c r="D2809" s="2" t="s">
        <v>7853</v>
      </c>
      <c r="E2809" s="14" t="s">
        <v>5085</v>
      </c>
      <c r="F2809" s="14" t="e" vm="12">
        <v>#VALUE!</v>
      </c>
      <c r="G2809" s="2" t="str">
        <f>_xlfn.XLOOKUP(E2809,missing_cities!$Q$2:$Q$56,missing_cities!$R$2:$R$56,"Not Found",0)</f>
        <v>South Africa</v>
      </c>
      <c r="H2809" t="str">
        <f>_xlfn.XLOOKUP(E2809,missing_cities!$Q$2:$Q$56,missing_cities!$S$2:$S$56,"Not Found",0)</f>
        <v>Africa</v>
      </c>
      <c r="I2809" t="s">
        <v>1684</v>
      </c>
      <c r="J2809" s="15">
        <v>0.48</v>
      </c>
      <c r="K2809" t="s">
        <v>34</v>
      </c>
      <c r="L2809" s="15" t="str">
        <f t="shared" si="86"/>
        <v>6:00-22:00</v>
      </c>
      <c r="M2809" s="16">
        <f t="shared" si="87"/>
        <v>0.67</v>
      </c>
      <c r="N2809" s="15">
        <v>14.6</v>
      </c>
      <c r="O2809" s="15">
        <v>13</v>
      </c>
      <c r="P2809" t="s">
        <v>37</v>
      </c>
      <c r="Q2809">
        <v>150</v>
      </c>
      <c r="R2809" t="s">
        <v>74</v>
      </c>
      <c r="S2809">
        <v>2021</v>
      </c>
      <c r="T2809" t="s">
        <v>31</v>
      </c>
      <c r="U2809" s="15">
        <v>3.4</v>
      </c>
      <c r="V2809" s="15">
        <v>7</v>
      </c>
      <c r="W2809" t="s">
        <v>27</v>
      </c>
    </row>
    <row r="2810" spans="1:23">
      <c r="A2810" t="s">
        <v>2854</v>
      </c>
      <c r="B2810">
        <v>34.022799999999997</v>
      </c>
      <c r="C2810" s="15">
        <v>-118.29706299999999</v>
      </c>
      <c r="D2810" s="2" t="s">
        <v>7854</v>
      </c>
      <c r="E2810" s="14" t="s">
        <v>5111</v>
      </c>
      <c r="F2810" s="14" t="e" vm="5">
        <v>#VALUE!</v>
      </c>
      <c r="G2810" s="2" t="str">
        <f>_xlfn.XLOOKUP(E2810,missing_cities!$Q$2:$Q$56,missing_cities!$R$2:$R$56,"Not Found",0)</f>
        <v>United States</v>
      </c>
      <c r="H2810" t="str">
        <f>_xlfn.XLOOKUP(E2810,missing_cities!$Q$2:$Q$56,missing_cities!$S$2:$S$56,"Not Found",0)</f>
        <v>North America</v>
      </c>
      <c r="I2810" t="s">
        <v>1684</v>
      </c>
      <c r="J2810" s="15">
        <v>0.27</v>
      </c>
      <c r="K2810" t="s">
        <v>19</v>
      </c>
      <c r="L2810" s="15" t="str">
        <f t="shared" si="86"/>
        <v>9:00-18:00</v>
      </c>
      <c r="M2810" s="16">
        <f t="shared" si="87"/>
        <v>0.37</v>
      </c>
      <c r="N2810" s="15">
        <v>9.0500000000000007</v>
      </c>
      <c r="O2810" s="15">
        <v>37</v>
      </c>
      <c r="P2810" t="s">
        <v>25</v>
      </c>
      <c r="Q2810">
        <v>50</v>
      </c>
      <c r="R2810" t="s">
        <v>132</v>
      </c>
      <c r="S2810">
        <v>2010</v>
      </c>
      <c r="T2810" t="s">
        <v>22</v>
      </c>
      <c r="U2810" s="15">
        <v>3.2</v>
      </c>
      <c r="V2810" s="15">
        <v>8</v>
      </c>
      <c r="W2810" t="s">
        <v>27</v>
      </c>
    </row>
    <row r="2811" spans="1:23">
      <c r="A2811" t="s">
        <v>2855</v>
      </c>
      <c r="B2811">
        <v>37.701537000000002</v>
      </c>
      <c r="C2811" s="15">
        <v>-122.446175</v>
      </c>
      <c r="D2811" s="2" t="s">
        <v>7855</v>
      </c>
      <c r="E2811" s="14" t="s">
        <v>5061</v>
      </c>
      <c r="F2811" s="14" t="e" vm="5">
        <v>#VALUE!</v>
      </c>
      <c r="G2811" s="2" t="str">
        <f>_xlfn.XLOOKUP(E2811,missing_cities!$Q$2:$Q$56,missing_cities!$R$2:$R$56,"Not Found",0)</f>
        <v>United States</v>
      </c>
      <c r="H2811" t="str">
        <f>_xlfn.XLOOKUP(E2811,missing_cities!$Q$2:$Q$56,missing_cities!$S$2:$S$56,"Not Found",0)</f>
        <v>North America</v>
      </c>
      <c r="I2811" t="s">
        <v>1684</v>
      </c>
      <c r="J2811" s="15">
        <v>0.16</v>
      </c>
      <c r="K2811" s="1">
        <v>45862</v>
      </c>
      <c r="L2811" s="15" t="str">
        <f t="shared" si="86"/>
        <v>9.00-21.00</v>
      </c>
      <c r="M2811" s="16">
        <f t="shared" si="87"/>
        <v>12</v>
      </c>
      <c r="N2811" s="15">
        <v>9.2799999999999994</v>
      </c>
      <c r="O2811" s="15">
        <v>87</v>
      </c>
      <c r="P2811" t="s">
        <v>39</v>
      </c>
      <c r="Q2811">
        <v>350</v>
      </c>
      <c r="R2811" t="s">
        <v>26</v>
      </c>
      <c r="S2811">
        <v>2019</v>
      </c>
      <c r="T2811" t="s">
        <v>31</v>
      </c>
      <c r="U2811" s="15">
        <v>3.7</v>
      </c>
      <c r="V2811" s="15">
        <v>4</v>
      </c>
      <c r="W2811" t="s">
        <v>32</v>
      </c>
    </row>
    <row r="2812" spans="1:23">
      <c r="A2812" t="s">
        <v>2856</v>
      </c>
      <c r="B2812">
        <v>44.431795000000001</v>
      </c>
      <c r="C2812" s="15">
        <v>70.865133</v>
      </c>
      <c r="D2812" s="2" t="s">
        <v>7856</v>
      </c>
      <c r="E2812" s="14">
        <f>_xlfn.XLOOKUP(C2812,missing_cities!B:B,missing_cities!C:C,"Not Found",0)</f>
        <v>0</v>
      </c>
      <c r="F2812" s="14" t="s">
        <v>9990</v>
      </c>
      <c r="G2812" s="2" t="str">
        <f>_xlfn.XLOOKUP(E2812,missing_cities!$Q$2:$Q$56,missing_cities!$R$2:$R$56,"Not Found",0)</f>
        <v>Not Found</v>
      </c>
      <c r="H2812" t="str">
        <f>_xlfn.XLOOKUP(E2812,missing_cities!$Q$2:$Q$56,missing_cities!$S$2:$S$56,"Not Found",0)</f>
        <v>Not Found</v>
      </c>
      <c r="I2812" t="s">
        <v>1684</v>
      </c>
      <c r="J2812" s="15">
        <v>0.19</v>
      </c>
      <c r="K2812" t="s">
        <v>34</v>
      </c>
      <c r="L2812" s="15" t="str">
        <f t="shared" si="86"/>
        <v>6:00-22:00</v>
      </c>
      <c r="M2812" s="16">
        <f t="shared" si="87"/>
        <v>0.67</v>
      </c>
      <c r="N2812" s="15">
        <v>2.89</v>
      </c>
      <c r="O2812" s="15">
        <v>43</v>
      </c>
      <c r="P2812" t="s">
        <v>20</v>
      </c>
      <c r="Q2812">
        <v>50</v>
      </c>
      <c r="R2812" t="s">
        <v>42</v>
      </c>
      <c r="S2812">
        <v>2023</v>
      </c>
      <c r="T2812" t="s">
        <v>22</v>
      </c>
      <c r="U2812" s="15">
        <v>3.7</v>
      </c>
      <c r="V2812" s="15">
        <v>4</v>
      </c>
      <c r="W2812" t="s">
        <v>27</v>
      </c>
    </row>
    <row r="2813" spans="1:23">
      <c r="A2813" t="s">
        <v>2857</v>
      </c>
      <c r="B2813">
        <v>-33.781820000000003</v>
      </c>
      <c r="C2813" s="15">
        <v>151.31632999999999</v>
      </c>
      <c r="D2813" s="2" t="s">
        <v>7857</v>
      </c>
      <c r="E2813" s="14" t="s">
        <v>5069</v>
      </c>
      <c r="F2813" s="14" t="e" vm="8">
        <v>#VALUE!</v>
      </c>
      <c r="G2813" s="2" t="str">
        <f>_xlfn.XLOOKUP(E2813,missing_cities!$Q$2:$Q$56,missing_cities!$R$2:$R$56,"Not Found",0)</f>
        <v>Australia</v>
      </c>
      <c r="H2813" t="str">
        <f>_xlfn.XLOOKUP(E2813,missing_cities!$Q$2:$Q$56,missing_cities!$S$2:$S$56,"Not Found",0)</f>
        <v>Australia</v>
      </c>
      <c r="I2813" t="s">
        <v>1684</v>
      </c>
      <c r="J2813" s="15">
        <v>0.1</v>
      </c>
      <c r="K2813" s="1">
        <v>45862</v>
      </c>
      <c r="L2813" s="15" t="str">
        <f t="shared" si="86"/>
        <v>9.00-21.00</v>
      </c>
      <c r="M2813" s="16">
        <f t="shared" si="87"/>
        <v>12</v>
      </c>
      <c r="N2813" s="15">
        <v>12.23</v>
      </c>
      <c r="O2813" s="15">
        <v>86</v>
      </c>
      <c r="P2813" t="s">
        <v>25</v>
      </c>
      <c r="Q2813">
        <v>22</v>
      </c>
      <c r="R2813" t="s">
        <v>76</v>
      </c>
      <c r="S2813">
        <v>2017</v>
      </c>
      <c r="T2813" t="s">
        <v>22</v>
      </c>
      <c r="U2813" s="15">
        <v>3.6</v>
      </c>
      <c r="V2813" s="15">
        <v>8</v>
      </c>
      <c r="W2813" t="s">
        <v>23</v>
      </c>
    </row>
    <row r="2814" spans="1:23">
      <c r="A2814" t="s">
        <v>2858</v>
      </c>
      <c r="B2814">
        <v>43.607311000000003</v>
      </c>
      <c r="C2814" s="15">
        <v>-79.455133000000004</v>
      </c>
      <c r="D2814" s="2" t="s">
        <v>7858</v>
      </c>
      <c r="E2814" s="14" t="s">
        <v>5050</v>
      </c>
      <c r="F2814" s="14" t="e" vm="1">
        <v>#VALUE!</v>
      </c>
      <c r="G2814" s="2" t="str">
        <f>_xlfn.XLOOKUP(E2814,missing_cities!$Q$2:$Q$56,missing_cities!$R$2:$R$56,"Not Found",0)</f>
        <v>Canada</v>
      </c>
      <c r="H2814" t="str">
        <f>_xlfn.XLOOKUP(E2814,missing_cities!$Q$2:$Q$56,missing_cities!$S$2:$S$56,"Not Found",0)</f>
        <v>North America</v>
      </c>
      <c r="I2814" t="s">
        <v>1684</v>
      </c>
      <c r="J2814" s="15">
        <v>0.25</v>
      </c>
      <c r="K2814" t="s">
        <v>19</v>
      </c>
      <c r="L2814" s="15" t="str">
        <f t="shared" si="86"/>
        <v>9:00-18:00</v>
      </c>
      <c r="M2814" s="16">
        <f t="shared" si="87"/>
        <v>0.37</v>
      </c>
      <c r="N2814" s="15">
        <v>13.39</v>
      </c>
      <c r="O2814" s="15">
        <v>53</v>
      </c>
      <c r="P2814" t="s">
        <v>20</v>
      </c>
      <c r="Q2814">
        <v>50</v>
      </c>
      <c r="R2814" t="s">
        <v>35</v>
      </c>
      <c r="S2814">
        <v>2013</v>
      </c>
      <c r="T2814" t="s">
        <v>31</v>
      </c>
      <c r="U2814" s="15">
        <v>4.8</v>
      </c>
      <c r="V2814" s="15">
        <v>6</v>
      </c>
      <c r="W2814" t="s">
        <v>32</v>
      </c>
    </row>
    <row r="2815" spans="1:23">
      <c r="A2815" t="s">
        <v>2859</v>
      </c>
      <c r="B2815">
        <v>-33.860954999999997</v>
      </c>
      <c r="C2815" s="15">
        <v>18.420612999999999</v>
      </c>
      <c r="D2815" s="2" t="s">
        <v>7859</v>
      </c>
      <c r="E2815" s="14" t="s">
        <v>5085</v>
      </c>
      <c r="F2815" s="14" t="e" vm="12">
        <v>#VALUE!</v>
      </c>
      <c r="G2815" s="2" t="str">
        <f>_xlfn.XLOOKUP(E2815,missing_cities!$Q$2:$Q$56,missing_cities!$R$2:$R$56,"Not Found",0)</f>
        <v>South Africa</v>
      </c>
      <c r="H2815" t="str">
        <f>_xlfn.XLOOKUP(E2815,missing_cities!$Q$2:$Q$56,missing_cities!$S$2:$S$56,"Not Found",0)</f>
        <v>Africa</v>
      </c>
      <c r="I2815" t="s">
        <v>1684</v>
      </c>
      <c r="J2815" s="15">
        <v>0.12</v>
      </c>
      <c r="K2815" t="s">
        <v>34</v>
      </c>
      <c r="L2815" s="15" t="str">
        <f t="shared" si="86"/>
        <v>6:00-22:00</v>
      </c>
      <c r="M2815" s="16">
        <f t="shared" si="87"/>
        <v>0.67</v>
      </c>
      <c r="N2815" s="15">
        <v>15.83</v>
      </c>
      <c r="O2815" s="15">
        <v>13</v>
      </c>
      <c r="P2815" t="s">
        <v>37</v>
      </c>
      <c r="Q2815">
        <v>22</v>
      </c>
      <c r="R2815" t="s">
        <v>37</v>
      </c>
      <c r="S2815">
        <v>2016</v>
      </c>
      <c r="T2815" t="s">
        <v>22</v>
      </c>
      <c r="U2815" s="15">
        <v>3.3</v>
      </c>
      <c r="V2815" s="15">
        <v>1</v>
      </c>
      <c r="W2815" t="s">
        <v>27</v>
      </c>
    </row>
    <row r="2816" spans="1:23">
      <c r="A2816" t="s">
        <v>2860</v>
      </c>
      <c r="B2816">
        <v>18.987396</v>
      </c>
      <c r="C2816" s="15">
        <v>72.980146000000005</v>
      </c>
      <c r="D2816" s="2" t="s">
        <v>7860</v>
      </c>
      <c r="E2816" s="14" t="s">
        <v>5079</v>
      </c>
      <c r="F2816" s="14" t="e" vm="11">
        <v>#VALUE!</v>
      </c>
      <c r="G2816" s="2" t="str">
        <f>_xlfn.XLOOKUP(E2816,missing_cities!$Q$2:$Q$56,missing_cities!$R$2:$R$56,"Not Found",0)</f>
        <v>India</v>
      </c>
      <c r="H2816" t="str">
        <f>_xlfn.XLOOKUP(E2816,missing_cities!$Q$2:$Q$56,missing_cities!$S$2:$S$56,"Not Found",0)</f>
        <v>Asia</v>
      </c>
      <c r="I2816" t="s">
        <v>1684</v>
      </c>
      <c r="J2816" s="15">
        <v>0.13</v>
      </c>
      <c r="K2816" s="1">
        <v>45862</v>
      </c>
      <c r="L2816" s="15" t="str">
        <f t="shared" si="86"/>
        <v>9.00-21.00</v>
      </c>
      <c r="M2816" s="16">
        <f t="shared" si="87"/>
        <v>12</v>
      </c>
      <c r="N2816" s="15">
        <v>17.79</v>
      </c>
      <c r="O2816" s="15">
        <v>72</v>
      </c>
      <c r="P2816" t="s">
        <v>39</v>
      </c>
      <c r="Q2816">
        <v>50</v>
      </c>
      <c r="R2816" t="s">
        <v>37</v>
      </c>
      <c r="S2816">
        <v>2015</v>
      </c>
      <c r="T2816" t="s">
        <v>22</v>
      </c>
      <c r="U2816" s="15">
        <v>3.5</v>
      </c>
      <c r="V2816" s="15">
        <v>2</v>
      </c>
      <c r="W2816" t="s">
        <v>23</v>
      </c>
    </row>
    <row r="2817" spans="1:23">
      <c r="A2817" t="s">
        <v>2861</v>
      </c>
      <c r="B2817">
        <v>-23.607657</v>
      </c>
      <c r="C2817" s="15">
        <v>-46.645325999999997</v>
      </c>
      <c r="D2817" s="2" t="s">
        <v>7861</v>
      </c>
      <c r="E2817" s="14" t="s">
        <v>5067</v>
      </c>
      <c r="F2817" s="14" t="e" vm="7">
        <v>#VALUE!</v>
      </c>
      <c r="G2817" s="2" t="str">
        <f>_xlfn.XLOOKUP(E2817,missing_cities!$Q$2:$Q$56,missing_cities!$R$2:$R$56,"Not Found",0)</f>
        <v>Brazil</v>
      </c>
      <c r="H2817" t="str">
        <f>_xlfn.XLOOKUP(E2817,missing_cities!$Q$2:$Q$56,missing_cities!$S$2:$S$56,"Not Found",0)</f>
        <v>South America</v>
      </c>
      <c r="I2817" t="s">
        <v>1684</v>
      </c>
      <c r="J2817" s="15">
        <v>0.28999999999999998</v>
      </c>
      <c r="K2817" s="1">
        <v>45862</v>
      </c>
      <c r="L2817" s="15" t="str">
        <f t="shared" si="86"/>
        <v>9.00-21.00</v>
      </c>
      <c r="M2817" s="16">
        <f t="shared" si="87"/>
        <v>12</v>
      </c>
      <c r="N2817" s="15">
        <v>3.62</v>
      </c>
      <c r="O2817" s="15">
        <v>38</v>
      </c>
      <c r="P2817" t="s">
        <v>37</v>
      </c>
      <c r="Q2817">
        <v>150</v>
      </c>
      <c r="R2817" t="s">
        <v>81</v>
      </c>
      <c r="S2817">
        <v>2010</v>
      </c>
      <c r="T2817" t="s">
        <v>31</v>
      </c>
      <c r="U2817" s="15">
        <v>3.2</v>
      </c>
      <c r="V2817" s="15">
        <v>7</v>
      </c>
      <c r="W2817" t="s">
        <v>27</v>
      </c>
    </row>
    <row r="2818" spans="1:23">
      <c r="A2818" t="s">
        <v>2862</v>
      </c>
      <c r="B2818">
        <v>30.242000000000001</v>
      </c>
      <c r="C2818" s="15">
        <v>-114.97534400000001</v>
      </c>
      <c r="D2818" s="2" t="s">
        <v>7862</v>
      </c>
      <c r="E2818" s="14">
        <f>_xlfn.XLOOKUP(C2818,missing_cities!B:B,missing_cities!C:C,"Not Found",0)</f>
        <v>0</v>
      </c>
      <c r="F2818" s="14" t="s">
        <v>9990</v>
      </c>
      <c r="G2818" s="2" t="str">
        <f>_xlfn.XLOOKUP(E2818,missing_cities!$Q$2:$Q$56,missing_cities!$R$2:$R$56,"Not Found",0)</f>
        <v>Not Found</v>
      </c>
      <c r="H2818" t="str">
        <f>_xlfn.XLOOKUP(E2818,missing_cities!$Q$2:$Q$56,missing_cities!$S$2:$S$56,"Not Found",0)</f>
        <v>Not Found</v>
      </c>
      <c r="I2818" t="s">
        <v>1684</v>
      </c>
      <c r="J2818" s="15">
        <v>0.16</v>
      </c>
      <c r="K2818" t="s">
        <v>34</v>
      </c>
      <c r="L2818" s="15" t="str">
        <f t="shared" si="86"/>
        <v>6:00-22:00</v>
      </c>
      <c r="M2818" s="16">
        <f t="shared" si="87"/>
        <v>0.67</v>
      </c>
      <c r="N2818" s="15">
        <v>14.03</v>
      </c>
      <c r="O2818" s="15">
        <v>10</v>
      </c>
      <c r="P2818" t="s">
        <v>25</v>
      </c>
      <c r="Q2818">
        <v>350</v>
      </c>
      <c r="R2818" t="s">
        <v>21</v>
      </c>
      <c r="S2818">
        <v>2011</v>
      </c>
      <c r="T2818" t="s">
        <v>31</v>
      </c>
      <c r="U2818" s="15">
        <v>3.4</v>
      </c>
      <c r="V2818" s="15">
        <v>5</v>
      </c>
      <c r="W2818" t="s">
        <v>32</v>
      </c>
    </row>
    <row r="2819" spans="1:23">
      <c r="A2819" t="s">
        <v>2863</v>
      </c>
      <c r="B2819">
        <v>-33.755510999999998</v>
      </c>
      <c r="C2819" s="15">
        <v>18.569883999999998</v>
      </c>
      <c r="D2819" s="2" t="s">
        <v>7863</v>
      </c>
      <c r="E2819" s="14" t="s">
        <v>5085</v>
      </c>
      <c r="F2819" s="14" t="e" vm="12">
        <v>#VALUE!</v>
      </c>
      <c r="G2819" s="2" t="str">
        <f>_xlfn.XLOOKUP(E2819,missing_cities!$Q$2:$Q$56,missing_cities!$R$2:$R$56,"Not Found",0)</f>
        <v>South Africa</v>
      </c>
      <c r="H2819" t="str">
        <f>_xlfn.XLOOKUP(E2819,missing_cities!$Q$2:$Q$56,missing_cities!$S$2:$S$56,"Not Found",0)</f>
        <v>Africa</v>
      </c>
      <c r="I2819" t="s">
        <v>1684</v>
      </c>
      <c r="J2819" s="15">
        <v>0.12</v>
      </c>
      <c r="K2819" t="s">
        <v>34</v>
      </c>
      <c r="L2819" s="15" t="str">
        <f t="shared" ref="L2819:L2882" si="88">IF(ISNUMBER(SEARCH("-",K2819)),K2819,"9.00-21.00")</f>
        <v>6:00-22:00</v>
      </c>
      <c r="M2819" s="16">
        <f t="shared" ref="M2819:M2882" si="89">IF(ISNUMBER(SEARCH("-", L2819)), TEXT(RIGHT(L2819, LEN(L2819) - FIND("-", L2819)), "0.00") - TEXT(LEFT(L2819, FIND("-", L2819)-1), "0.00"), "")</f>
        <v>0.67</v>
      </c>
      <c r="N2819" s="15">
        <v>16.07</v>
      </c>
      <c r="O2819" s="15">
        <v>64</v>
      </c>
      <c r="P2819" t="s">
        <v>37</v>
      </c>
      <c r="Q2819">
        <v>50</v>
      </c>
      <c r="R2819" t="s">
        <v>21</v>
      </c>
      <c r="S2819">
        <v>2018</v>
      </c>
      <c r="T2819" t="s">
        <v>31</v>
      </c>
      <c r="U2819" s="15">
        <v>5</v>
      </c>
      <c r="V2819" s="15">
        <v>1</v>
      </c>
      <c r="W2819" t="s">
        <v>27</v>
      </c>
    </row>
    <row r="2820" spans="1:23">
      <c r="A2820" t="s">
        <v>2864</v>
      </c>
      <c r="B2820">
        <v>55.854492</v>
      </c>
      <c r="C2820" s="15">
        <v>37.633685999999997</v>
      </c>
      <c r="D2820" s="2" t="s">
        <v>7864</v>
      </c>
      <c r="E2820" s="14" t="s">
        <v>5052</v>
      </c>
      <c r="F2820" s="14" t="e" vm="2">
        <v>#VALUE!</v>
      </c>
      <c r="G2820" s="2" t="str">
        <f>_xlfn.XLOOKUP(E2820,missing_cities!$Q$2:$Q$56,missing_cities!$R$2:$R$56,"Not Found",0)</f>
        <v>Russia</v>
      </c>
      <c r="H2820" t="str">
        <f>_xlfn.XLOOKUP(E2820,missing_cities!$Q$2:$Q$56,missing_cities!$S$2:$S$56,"Not Found",0)</f>
        <v>Europe</v>
      </c>
      <c r="I2820" t="s">
        <v>1684</v>
      </c>
      <c r="J2820" s="15">
        <v>0.17</v>
      </c>
      <c r="K2820" t="s">
        <v>34</v>
      </c>
      <c r="L2820" s="15" t="str">
        <f t="shared" si="88"/>
        <v>6:00-22:00</v>
      </c>
      <c r="M2820" s="16">
        <f t="shared" si="89"/>
        <v>0.67</v>
      </c>
      <c r="N2820" s="15">
        <v>8.57</v>
      </c>
      <c r="O2820" s="15">
        <v>89</v>
      </c>
      <c r="P2820" t="s">
        <v>20</v>
      </c>
      <c r="Q2820">
        <v>22</v>
      </c>
      <c r="R2820" t="s">
        <v>81</v>
      </c>
      <c r="S2820">
        <v>2016</v>
      </c>
      <c r="T2820" t="s">
        <v>22</v>
      </c>
      <c r="U2820" s="15">
        <v>4.5</v>
      </c>
      <c r="V2820" s="15">
        <v>7</v>
      </c>
      <c r="W2820" t="s">
        <v>32</v>
      </c>
    </row>
    <row r="2821" spans="1:23">
      <c r="A2821" t="s">
        <v>2865</v>
      </c>
      <c r="B2821">
        <v>52.482056999999998</v>
      </c>
      <c r="C2821" s="15">
        <v>13.371703999999999</v>
      </c>
      <c r="D2821" s="2" t="s">
        <v>7865</v>
      </c>
      <c r="E2821" s="14" t="s">
        <v>5057</v>
      </c>
      <c r="F2821" s="14" t="e" vm="3">
        <v>#VALUE!</v>
      </c>
      <c r="G2821" s="2" t="str">
        <f>_xlfn.XLOOKUP(E2821,missing_cities!$Q$2:$Q$56,missing_cities!$R$2:$R$56,"Not Found",0)</f>
        <v>Germany</v>
      </c>
      <c r="H2821" t="str">
        <f>_xlfn.XLOOKUP(E2821,missing_cities!$Q$2:$Q$56,missing_cities!$S$2:$S$56,"Not Found",0)</f>
        <v>Europe</v>
      </c>
      <c r="I2821" t="s">
        <v>1684</v>
      </c>
      <c r="J2821" s="15">
        <v>0.34</v>
      </c>
      <c r="K2821" s="1">
        <v>45862</v>
      </c>
      <c r="L2821" s="15" t="str">
        <f t="shared" si="88"/>
        <v>9.00-21.00</v>
      </c>
      <c r="M2821" s="16">
        <f t="shared" si="89"/>
        <v>12</v>
      </c>
      <c r="N2821" s="15">
        <v>13.93</v>
      </c>
      <c r="O2821" s="15">
        <v>91</v>
      </c>
      <c r="P2821" t="s">
        <v>25</v>
      </c>
      <c r="Q2821">
        <v>22</v>
      </c>
      <c r="R2821" t="s">
        <v>76</v>
      </c>
      <c r="S2821">
        <v>2022</v>
      </c>
      <c r="T2821" t="s">
        <v>22</v>
      </c>
      <c r="U2821" s="15">
        <v>3.3</v>
      </c>
      <c r="V2821" s="15">
        <v>4</v>
      </c>
      <c r="W2821" t="s">
        <v>23</v>
      </c>
    </row>
    <row r="2822" spans="1:23">
      <c r="A2822" t="s">
        <v>2866</v>
      </c>
      <c r="B2822">
        <v>19.417197000000002</v>
      </c>
      <c r="C2822" s="15">
        <v>-99.005679000000001</v>
      </c>
      <c r="D2822" s="2" t="s">
        <v>7866</v>
      </c>
      <c r="E2822" s="14" t="s">
        <v>5119</v>
      </c>
      <c r="F2822" s="14" t="e" vm="13">
        <v>#VALUE!</v>
      </c>
      <c r="G2822" s="2" t="str">
        <f>_xlfn.XLOOKUP(E2822,missing_cities!$Q$2:$Q$56,missing_cities!$R$2:$R$56,"Not Found",0)</f>
        <v>Mexico</v>
      </c>
      <c r="H2822" t="str">
        <f>_xlfn.XLOOKUP(E2822,missing_cities!$Q$2:$Q$56,missing_cities!$S$2:$S$56,"Not Found",0)</f>
        <v>North America</v>
      </c>
      <c r="I2822" t="s">
        <v>1684</v>
      </c>
      <c r="J2822" s="15">
        <v>0.43</v>
      </c>
      <c r="K2822" s="1">
        <v>45862</v>
      </c>
      <c r="L2822" s="15" t="str">
        <f t="shared" si="88"/>
        <v>9.00-21.00</v>
      </c>
      <c r="M2822" s="16">
        <f t="shared" si="89"/>
        <v>12</v>
      </c>
      <c r="N2822" s="15">
        <v>19.87</v>
      </c>
      <c r="O2822" s="15">
        <v>95</v>
      </c>
      <c r="P2822" t="s">
        <v>25</v>
      </c>
      <c r="Q2822">
        <v>350</v>
      </c>
      <c r="R2822" t="s">
        <v>74</v>
      </c>
      <c r="S2822">
        <v>2010</v>
      </c>
      <c r="T2822" t="s">
        <v>31</v>
      </c>
      <c r="U2822" s="15">
        <v>3.8</v>
      </c>
      <c r="V2822" s="15">
        <v>1</v>
      </c>
      <c r="W2822" t="s">
        <v>27</v>
      </c>
    </row>
    <row r="2823" spans="1:23">
      <c r="A2823" t="s">
        <v>2867</v>
      </c>
      <c r="B2823">
        <v>41.956294</v>
      </c>
      <c r="C2823" s="15">
        <v>-87.707761000000005</v>
      </c>
      <c r="D2823" s="2" t="s">
        <v>7867</v>
      </c>
      <c r="E2823" s="14" t="s">
        <v>5065</v>
      </c>
      <c r="F2823" s="14" t="e" vm="5">
        <v>#VALUE!</v>
      </c>
      <c r="G2823" s="2" t="str">
        <f>_xlfn.XLOOKUP(E2823,missing_cities!$Q$2:$Q$56,missing_cities!$R$2:$R$56,"Not Found",0)</f>
        <v>United States</v>
      </c>
      <c r="H2823" t="str">
        <f>_xlfn.XLOOKUP(E2823,missing_cities!$Q$2:$Q$56,missing_cities!$S$2:$S$56,"Not Found",0)</f>
        <v>North America</v>
      </c>
      <c r="I2823" t="s">
        <v>1684</v>
      </c>
      <c r="J2823" s="15">
        <v>0.41</v>
      </c>
      <c r="K2823" t="s">
        <v>34</v>
      </c>
      <c r="L2823" s="15" t="str">
        <f t="shared" si="88"/>
        <v>6:00-22:00</v>
      </c>
      <c r="M2823" s="16">
        <f t="shared" si="89"/>
        <v>0.67</v>
      </c>
      <c r="N2823" s="15">
        <v>8.51</v>
      </c>
      <c r="O2823" s="15">
        <v>61</v>
      </c>
      <c r="P2823" t="s">
        <v>25</v>
      </c>
      <c r="Q2823">
        <v>50</v>
      </c>
      <c r="R2823" t="s">
        <v>44</v>
      </c>
      <c r="S2823">
        <v>2016</v>
      </c>
      <c r="T2823" t="s">
        <v>31</v>
      </c>
      <c r="U2823" s="15">
        <v>4.0999999999999996</v>
      </c>
      <c r="V2823" s="15">
        <v>1</v>
      </c>
      <c r="W2823" t="s">
        <v>32</v>
      </c>
    </row>
    <row r="2824" spans="1:23">
      <c r="A2824" t="s">
        <v>2868</v>
      </c>
      <c r="B2824">
        <v>34.020156999999998</v>
      </c>
      <c r="C2824" s="15">
        <v>-118.33430199999999</v>
      </c>
      <c r="D2824" s="2" t="s">
        <v>7868</v>
      </c>
      <c r="E2824" s="14" t="s">
        <v>5111</v>
      </c>
      <c r="F2824" s="14" t="e" vm="5">
        <v>#VALUE!</v>
      </c>
      <c r="G2824" s="2" t="str">
        <f>_xlfn.XLOOKUP(E2824,missing_cities!$Q$2:$Q$56,missing_cities!$R$2:$R$56,"Not Found",0)</f>
        <v>United States</v>
      </c>
      <c r="H2824" t="str">
        <f>_xlfn.XLOOKUP(E2824,missing_cities!$Q$2:$Q$56,missing_cities!$S$2:$S$56,"Not Found",0)</f>
        <v>North America</v>
      </c>
      <c r="I2824" t="s">
        <v>1684</v>
      </c>
      <c r="J2824" s="15">
        <v>0.19</v>
      </c>
      <c r="K2824" t="s">
        <v>19</v>
      </c>
      <c r="L2824" s="15" t="str">
        <f t="shared" si="88"/>
        <v>9:00-18:00</v>
      </c>
      <c r="M2824" s="16">
        <f t="shared" si="89"/>
        <v>0.37</v>
      </c>
      <c r="N2824" s="15">
        <v>4.59</v>
      </c>
      <c r="O2824" s="15">
        <v>53</v>
      </c>
      <c r="P2824" t="s">
        <v>20</v>
      </c>
      <c r="Q2824">
        <v>50</v>
      </c>
      <c r="R2824" t="s">
        <v>40</v>
      </c>
      <c r="S2824">
        <v>2020</v>
      </c>
      <c r="T2824" t="s">
        <v>31</v>
      </c>
      <c r="U2824" s="15">
        <v>4.9000000000000004</v>
      </c>
      <c r="V2824" s="15">
        <v>5</v>
      </c>
      <c r="W2824" t="s">
        <v>32</v>
      </c>
    </row>
    <row r="2825" spans="1:23">
      <c r="A2825" t="s">
        <v>2869</v>
      </c>
      <c r="B2825">
        <v>-33.834614999999999</v>
      </c>
      <c r="C2825" s="15">
        <v>18.574221999999999</v>
      </c>
      <c r="D2825" s="2" t="s">
        <v>7869</v>
      </c>
      <c r="E2825" s="14" t="s">
        <v>5085</v>
      </c>
      <c r="F2825" s="14" t="e" vm="12">
        <v>#VALUE!</v>
      </c>
      <c r="G2825" s="2" t="str">
        <f>_xlfn.XLOOKUP(E2825,missing_cities!$Q$2:$Q$56,missing_cities!$R$2:$R$56,"Not Found",0)</f>
        <v>South Africa</v>
      </c>
      <c r="H2825" t="str">
        <f>_xlfn.XLOOKUP(E2825,missing_cities!$Q$2:$Q$56,missing_cities!$S$2:$S$56,"Not Found",0)</f>
        <v>Africa</v>
      </c>
      <c r="I2825" t="s">
        <v>1684</v>
      </c>
      <c r="J2825" s="15">
        <v>0.26</v>
      </c>
      <c r="K2825" t="s">
        <v>19</v>
      </c>
      <c r="L2825" s="15" t="str">
        <f t="shared" si="88"/>
        <v>9:00-18:00</v>
      </c>
      <c r="M2825" s="16">
        <f t="shared" si="89"/>
        <v>0.37</v>
      </c>
      <c r="N2825" s="15">
        <v>7.45</v>
      </c>
      <c r="O2825" s="15">
        <v>81</v>
      </c>
      <c r="P2825" t="s">
        <v>39</v>
      </c>
      <c r="Q2825">
        <v>22</v>
      </c>
      <c r="R2825" t="s">
        <v>48</v>
      </c>
      <c r="S2825">
        <v>2021</v>
      </c>
      <c r="T2825" t="s">
        <v>22</v>
      </c>
      <c r="U2825" s="15">
        <v>4.9000000000000004</v>
      </c>
      <c r="V2825" s="15">
        <v>6</v>
      </c>
      <c r="W2825" t="s">
        <v>32</v>
      </c>
    </row>
    <row r="2826" spans="1:23">
      <c r="A2826" t="s">
        <v>2870</v>
      </c>
      <c r="B2826">
        <v>13.768321</v>
      </c>
      <c r="C2826" s="15">
        <v>100.408749</v>
      </c>
      <c r="D2826" s="2" t="s">
        <v>7870</v>
      </c>
      <c r="E2826" s="14" t="s">
        <v>5059</v>
      </c>
      <c r="F2826" s="14" t="e" vm="4">
        <v>#VALUE!</v>
      </c>
      <c r="G2826" s="2" t="str">
        <f>_xlfn.XLOOKUP(E2826,missing_cities!$Q$2:$Q$56,missing_cities!$R$2:$R$56,"Not Found",0)</f>
        <v>Thailand</v>
      </c>
      <c r="H2826" t="str">
        <f>_xlfn.XLOOKUP(E2826,missing_cities!$Q$2:$Q$56,missing_cities!$S$2:$S$56,"Not Found",0)</f>
        <v>Asia</v>
      </c>
      <c r="I2826" t="s">
        <v>1684</v>
      </c>
      <c r="J2826" s="15">
        <v>0.1</v>
      </c>
      <c r="K2826" s="1">
        <v>45862</v>
      </c>
      <c r="L2826" s="15" t="str">
        <f t="shared" si="88"/>
        <v>9.00-21.00</v>
      </c>
      <c r="M2826" s="16">
        <f t="shared" si="89"/>
        <v>12</v>
      </c>
      <c r="N2826" s="15">
        <v>5.19</v>
      </c>
      <c r="O2826" s="15">
        <v>96</v>
      </c>
      <c r="P2826" t="s">
        <v>29</v>
      </c>
      <c r="Q2826">
        <v>22</v>
      </c>
      <c r="R2826" t="s">
        <v>81</v>
      </c>
      <c r="S2826">
        <v>2010</v>
      </c>
      <c r="T2826" t="s">
        <v>31</v>
      </c>
      <c r="U2826" s="15">
        <v>4.5999999999999996</v>
      </c>
      <c r="V2826" s="15">
        <v>2</v>
      </c>
      <c r="W2826" t="s">
        <v>27</v>
      </c>
    </row>
    <row r="2827" spans="1:23">
      <c r="A2827" t="s">
        <v>2871</v>
      </c>
      <c r="B2827">
        <v>19.095466999999999</v>
      </c>
      <c r="C2827" s="15">
        <v>72.908946999999998</v>
      </c>
      <c r="D2827" s="2" t="s">
        <v>7871</v>
      </c>
      <c r="E2827" s="14" t="s">
        <v>5079</v>
      </c>
      <c r="F2827" s="14" t="e" vm="11">
        <v>#VALUE!</v>
      </c>
      <c r="G2827" s="2" t="str">
        <f>_xlfn.XLOOKUP(E2827,missing_cities!$Q$2:$Q$56,missing_cities!$R$2:$R$56,"Not Found",0)</f>
        <v>India</v>
      </c>
      <c r="H2827" t="str">
        <f>_xlfn.XLOOKUP(E2827,missing_cities!$Q$2:$Q$56,missing_cities!$S$2:$S$56,"Not Found",0)</f>
        <v>Asia</v>
      </c>
      <c r="I2827" t="s">
        <v>1684</v>
      </c>
      <c r="J2827" s="15">
        <v>0.2</v>
      </c>
      <c r="K2827" t="s">
        <v>19</v>
      </c>
      <c r="L2827" s="15" t="str">
        <f t="shared" si="88"/>
        <v>9:00-18:00</v>
      </c>
      <c r="M2827" s="16">
        <f t="shared" si="89"/>
        <v>0.37</v>
      </c>
      <c r="N2827" s="15">
        <v>14.54</v>
      </c>
      <c r="O2827" s="15">
        <v>44</v>
      </c>
      <c r="P2827" t="s">
        <v>20</v>
      </c>
      <c r="Q2827">
        <v>50</v>
      </c>
      <c r="R2827" t="s">
        <v>46</v>
      </c>
      <c r="S2827">
        <v>2019</v>
      </c>
      <c r="T2827" t="s">
        <v>22</v>
      </c>
      <c r="U2827" s="15">
        <v>4.4000000000000004</v>
      </c>
      <c r="V2827" s="15">
        <v>10</v>
      </c>
      <c r="W2827" t="s">
        <v>27</v>
      </c>
    </row>
    <row r="2828" spans="1:23">
      <c r="A2828" t="s">
        <v>2872</v>
      </c>
      <c r="B2828">
        <v>-33.762058000000003</v>
      </c>
      <c r="C2828" s="15">
        <v>151.36868000000001</v>
      </c>
      <c r="D2828" s="2" t="s">
        <v>7872</v>
      </c>
      <c r="E2828" s="14" t="s">
        <v>5069</v>
      </c>
      <c r="F2828" s="14" t="e" vm="8">
        <v>#VALUE!</v>
      </c>
      <c r="G2828" s="2" t="str">
        <f>_xlfn.XLOOKUP(E2828,missing_cities!$Q$2:$Q$56,missing_cities!$R$2:$R$56,"Not Found",0)</f>
        <v>Australia</v>
      </c>
      <c r="H2828" t="str">
        <f>_xlfn.XLOOKUP(E2828,missing_cities!$Q$2:$Q$56,missing_cities!$S$2:$S$56,"Not Found",0)</f>
        <v>Australia</v>
      </c>
      <c r="I2828" t="s">
        <v>1684</v>
      </c>
      <c r="J2828" s="15">
        <v>0.15</v>
      </c>
      <c r="K2828" t="s">
        <v>19</v>
      </c>
      <c r="L2828" s="15" t="str">
        <f t="shared" si="88"/>
        <v>9:00-18:00</v>
      </c>
      <c r="M2828" s="16">
        <f t="shared" si="89"/>
        <v>0.37</v>
      </c>
      <c r="N2828" s="15">
        <v>6.83</v>
      </c>
      <c r="O2828" s="15">
        <v>77</v>
      </c>
      <c r="P2828" t="s">
        <v>20</v>
      </c>
      <c r="Q2828">
        <v>150</v>
      </c>
      <c r="R2828" t="s">
        <v>35</v>
      </c>
      <c r="S2828">
        <v>2021</v>
      </c>
      <c r="T2828" t="s">
        <v>31</v>
      </c>
      <c r="U2828" s="15">
        <v>4.4000000000000004</v>
      </c>
      <c r="V2828" s="15">
        <v>4</v>
      </c>
      <c r="W2828" t="s">
        <v>32</v>
      </c>
    </row>
    <row r="2829" spans="1:23">
      <c r="A2829" t="s">
        <v>2873</v>
      </c>
      <c r="B2829">
        <v>37.73601</v>
      </c>
      <c r="C2829" s="15">
        <v>-122.41791000000001</v>
      </c>
      <c r="D2829" s="2" t="s">
        <v>7873</v>
      </c>
      <c r="E2829" s="14" t="s">
        <v>5061</v>
      </c>
      <c r="F2829" s="14" t="e" vm="5">
        <v>#VALUE!</v>
      </c>
      <c r="G2829" s="2" t="str">
        <f>_xlfn.XLOOKUP(E2829,missing_cities!$Q$2:$Q$56,missing_cities!$R$2:$R$56,"Not Found",0)</f>
        <v>United States</v>
      </c>
      <c r="H2829" t="str">
        <f>_xlfn.XLOOKUP(E2829,missing_cities!$Q$2:$Q$56,missing_cities!$S$2:$S$56,"Not Found",0)</f>
        <v>North America</v>
      </c>
      <c r="I2829" t="s">
        <v>1684</v>
      </c>
      <c r="J2829" s="15">
        <v>0.31</v>
      </c>
      <c r="K2829" t="s">
        <v>19</v>
      </c>
      <c r="L2829" s="15" t="str">
        <f t="shared" si="88"/>
        <v>9:00-18:00</v>
      </c>
      <c r="M2829" s="16">
        <f t="shared" si="89"/>
        <v>0.37</v>
      </c>
      <c r="N2829" s="15">
        <v>9.4600000000000009</v>
      </c>
      <c r="O2829" s="15">
        <v>40</v>
      </c>
      <c r="P2829" t="s">
        <v>20</v>
      </c>
      <c r="Q2829">
        <v>50</v>
      </c>
      <c r="R2829" t="s">
        <v>48</v>
      </c>
      <c r="S2829">
        <v>2023</v>
      </c>
      <c r="T2829" t="s">
        <v>31</v>
      </c>
      <c r="U2829" s="15">
        <v>3.4</v>
      </c>
      <c r="V2829" s="15">
        <v>8</v>
      </c>
      <c r="W2829" t="s">
        <v>32</v>
      </c>
    </row>
    <row r="2830" spans="1:23">
      <c r="A2830" t="s">
        <v>2874</v>
      </c>
      <c r="B2830">
        <v>55.782339999999998</v>
      </c>
      <c r="C2830" s="15">
        <v>37.662450999999997</v>
      </c>
      <c r="D2830" s="2" t="s">
        <v>7874</v>
      </c>
      <c r="E2830" s="14" t="s">
        <v>5052</v>
      </c>
      <c r="F2830" s="14" t="e" vm="2">
        <v>#VALUE!</v>
      </c>
      <c r="G2830" s="2" t="str">
        <f>_xlfn.XLOOKUP(E2830,missing_cities!$Q$2:$Q$56,missing_cities!$R$2:$R$56,"Not Found",0)</f>
        <v>Russia</v>
      </c>
      <c r="H2830" t="str">
        <f>_xlfn.XLOOKUP(E2830,missing_cities!$Q$2:$Q$56,missing_cities!$S$2:$S$56,"Not Found",0)</f>
        <v>Europe</v>
      </c>
      <c r="I2830" t="s">
        <v>1684</v>
      </c>
      <c r="J2830" s="15">
        <v>0.22</v>
      </c>
      <c r="K2830" t="s">
        <v>34</v>
      </c>
      <c r="L2830" s="15" t="str">
        <f t="shared" si="88"/>
        <v>6:00-22:00</v>
      </c>
      <c r="M2830" s="16">
        <f t="shared" si="89"/>
        <v>0.67</v>
      </c>
      <c r="N2830" s="15">
        <v>7.92</v>
      </c>
      <c r="O2830" s="15">
        <v>37</v>
      </c>
      <c r="P2830" t="s">
        <v>39</v>
      </c>
      <c r="Q2830">
        <v>150</v>
      </c>
      <c r="R2830" t="s">
        <v>48</v>
      </c>
      <c r="S2830">
        <v>2013</v>
      </c>
      <c r="T2830" t="s">
        <v>22</v>
      </c>
      <c r="U2830" s="15">
        <v>4.2</v>
      </c>
      <c r="V2830" s="15">
        <v>2</v>
      </c>
      <c r="W2830" t="s">
        <v>32</v>
      </c>
    </row>
    <row r="2831" spans="1:23">
      <c r="A2831" t="s">
        <v>2875</v>
      </c>
      <c r="B2831">
        <v>79.183684</v>
      </c>
      <c r="C2831" s="15">
        <v>132.56729000000001</v>
      </c>
      <c r="D2831" s="2" t="s">
        <v>7875</v>
      </c>
      <c r="E2831" s="14" t="str">
        <f>_xlfn.XLOOKUP(C2831,missing_cities!B:B,missing_cities!C:C,"Not Found",0)</f>
        <v>Not Found</v>
      </c>
      <c r="F2831" s="14" t="s">
        <v>9990</v>
      </c>
      <c r="G2831" s="2" t="str">
        <f>_xlfn.XLOOKUP(E2831,missing_cities!$Q$2:$Q$56,missing_cities!$R$2:$R$56,"Not Found",0)</f>
        <v>Not Found</v>
      </c>
      <c r="H2831" t="str">
        <f>_xlfn.XLOOKUP(E2831,missing_cities!$Q$2:$Q$56,missing_cities!$S$2:$S$56,"Not Found",0)</f>
        <v>Not Found</v>
      </c>
      <c r="I2831" t="s">
        <v>1684</v>
      </c>
      <c r="J2831" s="15">
        <v>0.37</v>
      </c>
      <c r="K2831" t="s">
        <v>34</v>
      </c>
      <c r="L2831" s="15" t="str">
        <f t="shared" si="88"/>
        <v>6:00-22:00</v>
      </c>
      <c r="M2831" s="16">
        <f t="shared" si="89"/>
        <v>0.67</v>
      </c>
      <c r="N2831" s="15">
        <v>12.17</v>
      </c>
      <c r="O2831" s="15">
        <v>35</v>
      </c>
      <c r="P2831" t="s">
        <v>20</v>
      </c>
      <c r="Q2831">
        <v>350</v>
      </c>
      <c r="R2831" t="s">
        <v>74</v>
      </c>
      <c r="S2831">
        <v>2023</v>
      </c>
      <c r="T2831" t="s">
        <v>31</v>
      </c>
      <c r="U2831" s="15">
        <v>3.9</v>
      </c>
      <c r="V2831" s="15">
        <v>3</v>
      </c>
      <c r="W2831" t="s">
        <v>27</v>
      </c>
    </row>
    <row r="2832" spans="1:23">
      <c r="A2832" t="s">
        <v>2876</v>
      </c>
      <c r="B2832">
        <v>41.940072000000001</v>
      </c>
      <c r="C2832" s="15">
        <v>-87.708799999999997</v>
      </c>
      <c r="D2832" s="2" t="s">
        <v>7876</v>
      </c>
      <c r="E2832" s="14" t="s">
        <v>5065</v>
      </c>
      <c r="F2832" s="14" t="e" vm="5">
        <v>#VALUE!</v>
      </c>
      <c r="G2832" s="2" t="str">
        <f>_xlfn.XLOOKUP(E2832,missing_cities!$Q$2:$Q$56,missing_cities!$R$2:$R$56,"Not Found",0)</f>
        <v>United States</v>
      </c>
      <c r="H2832" t="str">
        <f>_xlfn.XLOOKUP(E2832,missing_cities!$Q$2:$Q$56,missing_cities!$S$2:$S$56,"Not Found",0)</f>
        <v>North America</v>
      </c>
      <c r="I2832" t="s">
        <v>1684</v>
      </c>
      <c r="J2832" s="15">
        <v>0.21</v>
      </c>
      <c r="K2832" t="s">
        <v>34</v>
      </c>
      <c r="L2832" s="15" t="str">
        <f t="shared" si="88"/>
        <v>6:00-22:00</v>
      </c>
      <c r="M2832" s="16">
        <f t="shared" si="89"/>
        <v>0.67</v>
      </c>
      <c r="N2832" s="15">
        <v>3.52</v>
      </c>
      <c r="O2832" s="15">
        <v>64</v>
      </c>
      <c r="P2832" t="s">
        <v>20</v>
      </c>
      <c r="Q2832">
        <v>50</v>
      </c>
      <c r="R2832" t="s">
        <v>35</v>
      </c>
      <c r="S2832">
        <v>2016</v>
      </c>
      <c r="T2832" t="s">
        <v>22</v>
      </c>
      <c r="U2832" s="15">
        <v>3</v>
      </c>
      <c r="V2832" s="15">
        <v>9</v>
      </c>
      <c r="W2832" t="s">
        <v>32</v>
      </c>
    </row>
    <row r="2833" spans="1:23">
      <c r="A2833" t="s">
        <v>2877</v>
      </c>
      <c r="B2833">
        <v>18.914259999999999</v>
      </c>
      <c r="C2833" s="15">
        <v>72.926162000000005</v>
      </c>
      <c r="D2833" s="2" t="s">
        <v>7877</v>
      </c>
      <c r="E2833" s="14" t="s">
        <v>5079</v>
      </c>
      <c r="F2833" s="14" t="e" vm="11">
        <v>#VALUE!</v>
      </c>
      <c r="G2833" s="2" t="str">
        <f>_xlfn.XLOOKUP(E2833,missing_cities!$Q$2:$Q$56,missing_cities!$R$2:$R$56,"Not Found",0)</f>
        <v>India</v>
      </c>
      <c r="H2833" t="str">
        <f>_xlfn.XLOOKUP(E2833,missing_cities!$Q$2:$Q$56,missing_cities!$S$2:$S$56,"Not Found",0)</f>
        <v>Asia</v>
      </c>
      <c r="I2833" t="s">
        <v>1684</v>
      </c>
      <c r="J2833" s="15">
        <v>0.38</v>
      </c>
      <c r="K2833" t="s">
        <v>19</v>
      </c>
      <c r="L2833" s="15" t="str">
        <f t="shared" si="88"/>
        <v>9:00-18:00</v>
      </c>
      <c r="M2833" s="16">
        <f t="shared" si="89"/>
        <v>0.37</v>
      </c>
      <c r="N2833" s="15">
        <v>2.71</v>
      </c>
      <c r="O2833" s="15">
        <v>36</v>
      </c>
      <c r="P2833" t="s">
        <v>29</v>
      </c>
      <c r="Q2833">
        <v>22</v>
      </c>
      <c r="R2833" t="s">
        <v>67</v>
      </c>
      <c r="S2833">
        <v>2019</v>
      </c>
      <c r="T2833" t="s">
        <v>22</v>
      </c>
      <c r="U2833" s="15">
        <v>3.9</v>
      </c>
      <c r="V2833" s="15">
        <v>5</v>
      </c>
      <c r="W2833" t="s">
        <v>27</v>
      </c>
    </row>
    <row r="2834" spans="1:23">
      <c r="A2834" t="s">
        <v>2878</v>
      </c>
      <c r="B2834">
        <v>19.168316000000001</v>
      </c>
      <c r="C2834" s="15">
        <v>72.952901999999995</v>
      </c>
      <c r="D2834" s="2" t="s">
        <v>7878</v>
      </c>
      <c r="E2834" s="14" t="s">
        <v>5079</v>
      </c>
      <c r="F2834" s="14" t="e" vm="11">
        <v>#VALUE!</v>
      </c>
      <c r="G2834" s="2" t="str">
        <f>_xlfn.XLOOKUP(E2834,missing_cities!$Q$2:$Q$56,missing_cities!$R$2:$R$56,"Not Found",0)</f>
        <v>India</v>
      </c>
      <c r="H2834" t="str">
        <f>_xlfn.XLOOKUP(E2834,missing_cities!$Q$2:$Q$56,missing_cities!$S$2:$S$56,"Not Found",0)</f>
        <v>Asia</v>
      </c>
      <c r="I2834" t="s">
        <v>1684</v>
      </c>
      <c r="J2834" s="15">
        <v>0.31</v>
      </c>
      <c r="K2834" s="1">
        <v>45862</v>
      </c>
      <c r="L2834" s="15" t="str">
        <f t="shared" si="88"/>
        <v>9.00-21.00</v>
      </c>
      <c r="M2834" s="16">
        <f t="shared" si="89"/>
        <v>12</v>
      </c>
      <c r="N2834" s="15">
        <v>2.8</v>
      </c>
      <c r="O2834" s="15">
        <v>84</v>
      </c>
      <c r="P2834" t="s">
        <v>20</v>
      </c>
      <c r="Q2834">
        <v>350</v>
      </c>
      <c r="R2834" t="s">
        <v>42</v>
      </c>
      <c r="S2834">
        <v>2019</v>
      </c>
      <c r="T2834" t="s">
        <v>31</v>
      </c>
      <c r="U2834" s="15">
        <v>3.9</v>
      </c>
      <c r="V2834" s="15">
        <v>9</v>
      </c>
      <c r="W2834" t="s">
        <v>23</v>
      </c>
    </row>
    <row r="2835" spans="1:23">
      <c r="A2835" t="s">
        <v>2879</v>
      </c>
      <c r="B2835">
        <v>37.522677000000002</v>
      </c>
      <c r="C2835" s="15">
        <v>126.980215</v>
      </c>
      <c r="D2835" s="2" t="s">
        <v>7879</v>
      </c>
      <c r="E2835" s="14" t="s">
        <v>5063</v>
      </c>
      <c r="F2835" s="14" t="e" vm="6">
        <v>#VALUE!</v>
      </c>
      <c r="G2835" s="2" t="str">
        <f>_xlfn.XLOOKUP(E2835,missing_cities!$Q$2:$Q$56,missing_cities!$R$2:$R$56,"Not Found",0)</f>
        <v>South Korea</v>
      </c>
      <c r="H2835" t="str">
        <f>_xlfn.XLOOKUP(E2835,missing_cities!$Q$2:$Q$56,missing_cities!$S$2:$S$56,"Not Found",0)</f>
        <v>Asia</v>
      </c>
      <c r="I2835" t="s">
        <v>1684</v>
      </c>
      <c r="J2835" s="15">
        <v>0.31</v>
      </c>
      <c r="K2835" t="s">
        <v>19</v>
      </c>
      <c r="L2835" s="15" t="str">
        <f t="shared" si="88"/>
        <v>9:00-18:00</v>
      </c>
      <c r="M2835" s="16">
        <f t="shared" si="89"/>
        <v>0.37</v>
      </c>
      <c r="N2835" s="15">
        <v>14.48</v>
      </c>
      <c r="O2835" s="15">
        <v>41</v>
      </c>
      <c r="P2835" t="s">
        <v>39</v>
      </c>
      <c r="Q2835">
        <v>350</v>
      </c>
      <c r="R2835" t="s">
        <v>48</v>
      </c>
      <c r="S2835">
        <v>2020</v>
      </c>
      <c r="T2835" t="s">
        <v>22</v>
      </c>
      <c r="U2835" s="15">
        <v>3.1</v>
      </c>
      <c r="V2835" s="15">
        <v>2</v>
      </c>
      <c r="W2835" t="s">
        <v>27</v>
      </c>
    </row>
    <row r="2836" spans="1:23">
      <c r="A2836" t="s">
        <v>2880</v>
      </c>
      <c r="B2836">
        <v>25.355384000000001</v>
      </c>
      <c r="C2836" s="15">
        <v>55.312167000000002</v>
      </c>
      <c r="D2836" s="2" t="s">
        <v>7880</v>
      </c>
      <c r="E2836" s="14" t="s">
        <v>5076</v>
      </c>
      <c r="F2836" s="14" t="e" vm="10">
        <v>#VALUE!</v>
      </c>
      <c r="G2836" s="2" t="str">
        <f>_xlfn.XLOOKUP(E2836,missing_cities!$Q$2:$Q$56,missing_cities!$R$2:$R$56,"Not Found",0)</f>
        <v>United Arab Emirates</v>
      </c>
      <c r="H2836" t="str">
        <f>_xlfn.XLOOKUP(E2836,missing_cities!$Q$2:$Q$56,missing_cities!$S$2:$S$56,"Not Found",0)</f>
        <v>Asia</v>
      </c>
      <c r="I2836" t="s">
        <v>1684</v>
      </c>
      <c r="J2836" s="15">
        <v>0.49</v>
      </c>
      <c r="K2836" t="s">
        <v>34</v>
      </c>
      <c r="L2836" s="15" t="str">
        <f t="shared" si="88"/>
        <v>6:00-22:00</v>
      </c>
      <c r="M2836" s="16">
        <f t="shared" si="89"/>
        <v>0.67</v>
      </c>
      <c r="N2836" s="15">
        <v>10.87</v>
      </c>
      <c r="O2836" s="15">
        <v>93</v>
      </c>
      <c r="P2836" t="s">
        <v>20</v>
      </c>
      <c r="Q2836">
        <v>22</v>
      </c>
      <c r="R2836" t="s">
        <v>42</v>
      </c>
      <c r="S2836">
        <v>2015</v>
      </c>
      <c r="T2836" t="s">
        <v>22</v>
      </c>
      <c r="U2836" s="15">
        <v>4</v>
      </c>
      <c r="V2836" s="15">
        <v>5</v>
      </c>
      <c r="W2836" t="s">
        <v>23</v>
      </c>
    </row>
    <row r="2837" spans="1:23">
      <c r="A2837" t="s">
        <v>2881</v>
      </c>
      <c r="B2837">
        <v>-33.821457000000002</v>
      </c>
      <c r="C2837" s="15">
        <v>151.30891600000001</v>
      </c>
      <c r="D2837" s="2" t="s">
        <v>7881</v>
      </c>
      <c r="E2837" s="14" t="s">
        <v>5069</v>
      </c>
      <c r="F2837" s="14" t="e" vm="8">
        <v>#VALUE!</v>
      </c>
      <c r="G2837" s="2" t="str">
        <f>_xlfn.XLOOKUP(E2837,missing_cities!$Q$2:$Q$56,missing_cities!$R$2:$R$56,"Not Found",0)</f>
        <v>Australia</v>
      </c>
      <c r="H2837" t="str">
        <f>_xlfn.XLOOKUP(E2837,missing_cities!$Q$2:$Q$56,missing_cities!$S$2:$S$56,"Not Found",0)</f>
        <v>Australia</v>
      </c>
      <c r="I2837" t="s">
        <v>1684</v>
      </c>
      <c r="J2837" s="15">
        <v>0.44</v>
      </c>
      <c r="K2837" t="s">
        <v>19</v>
      </c>
      <c r="L2837" s="15" t="str">
        <f t="shared" si="88"/>
        <v>9:00-18:00</v>
      </c>
      <c r="M2837" s="16">
        <f t="shared" si="89"/>
        <v>0.37</v>
      </c>
      <c r="N2837" s="15">
        <v>14.2</v>
      </c>
      <c r="O2837" s="15">
        <v>31</v>
      </c>
      <c r="P2837" t="s">
        <v>39</v>
      </c>
      <c r="Q2837">
        <v>350</v>
      </c>
      <c r="R2837" t="s">
        <v>48</v>
      </c>
      <c r="S2837">
        <v>2023</v>
      </c>
      <c r="T2837" t="s">
        <v>22</v>
      </c>
      <c r="U2837" s="15">
        <v>3.5</v>
      </c>
      <c r="V2837" s="15">
        <v>1</v>
      </c>
      <c r="W2837" t="s">
        <v>27</v>
      </c>
    </row>
    <row r="2838" spans="1:23">
      <c r="A2838" t="s">
        <v>2882</v>
      </c>
      <c r="B2838">
        <v>-33.755977000000001</v>
      </c>
      <c r="C2838" s="15">
        <v>151.24373399999999</v>
      </c>
      <c r="D2838" s="2" t="s">
        <v>6427</v>
      </c>
      <c r="E2838" s="14" t="s">
        <v>5069</v>
      </c>
      <c r="F2838" s="14" t="e" vm="8">
        <v>#VALUE!</v>
      </c>
      <c r="G2838" s="2" t="str">
        <f>_xlfn.XLOOKUP(E2838,missing_cities!$Q$2:$Q$56,missing_cities!$R$2:$R$56,"Not Found",0)</f>
        <v>Australia</v>
      </c>
      <c r="H2838" t="str">
        <f>_xlfn.XLOOKUP(E2838,missing_cities!$Q$2:$Q$56,missing_cities!$S$2:$S$56,"Not Found",0)</f>
        <v>Australia</v>
      </c>
      <c r="I2838" t="s">
        <v>1684</v>
      </c>
      <c r="J2838" s="15">
        <v>0.26</v>
      </c>
      <c r="K2838" s="1">
        <v>45862</v>
      </c>
      <c r="L2838" s="15" t="str">
        <f t="shared" si="88"/>
        <v>9.00-21.00</v>
      </c>
      <c r="M2838" s="16">
        <f t="shared" si="89"/>
        <v>12</v>
      </c>
      <c r="N2838" s="15">
        <v>13.47</v>
      </c>
      <c r="O2838" s="15">
        <v>10</v>
      </c>
      <c r="P2838" t="s">
        <v>37</v>
      </c>
      <c r="Q2838">
        <v>150</v>
      </c>
      <c r="R2838" t="s">
        <v>48</v>
      </c>
      <c r="S2838">
        <v>2011</v>
      </c>
      <c r="T2838" t="s">
        <v>31</v>
      </c>
      <c r="U2838" s="15">
        <v>4.9000000000000004</v>
      </c>
      <c r="V2838" s="15">
        <v>8</v>
      </c>
      <c r="W2838" t="s">
        <v>32</v>
      </c>
    </row>
    <row r="2839" spans="1:23">
      <c r="A2839" t="s">
        <v>2883</v>
      </c>
      <c r="B2839">
        <v>34.169108000000001</v>
      </c>
      <c r="C2839" s="15">
        <v>-118.290837</v>
      </c>
      <c r="D2839" s="2" t="s">
        <v>7882</v>
      </c>
      <c r="E2839" s="14" t="s">
        <v>5111</v>
      </c>
      <c r="F2839" s="14" t="e" vm="5">
        <v>#VALUE!</v>
      </c>
      <c r="G2839" s="2" t="str">
        <f>_xlfn.XLOOKUP(E2839,missing_cities!$Q$2:$Q$56,missing_cities!$R$2:$R$56,"Not Found",0)</f>
        <v>United States</v>
      </c>
      <c r="H2839" t="str">
        <f>_xlfn.XLOOKUP(E2839,missing_cities!$Q$2:$Q$56,missing_cities!$S$2:$S$56,"Not Found",0)</f>
        <v>North America</v>
      </c>
      <c r="I2839" t="s">
        <v>1684</v>
      </c>
      <c r="J2839" s="15">
        <v>0.49</v>
      </c>
      <c r="K2839" s="1">
        <v>45862</v>
      </c>
      <c r="L2839" s="15" t="str">
        <f t="shared" si="88"/>
        <v>9.00-21.00</v>
      </c>
      <c r="M2839" s="16">
        <f t="shared" si="89"/>
        <v>12</v>
      </c>
      <c r="N2839" s="15">
        <v>12.04</v>
      </c>
      <c r="O2839" s="15">
        <v>36</v>
      </c>
      <c r="P2839" t="s">
        <v>29</v>
      </c>
      <c r="Q2839">
        <v>50</v>
      </c>
      <c r="R2839" t="s">
        <v>48</v>
      </c>
      <c r="S2839">
        <v>2018</v>
      </c>
      <c r="T2839" t="s">
        <v>22</v>
      </c>
      <c r="U2839" s="15">
        <v>4</v>
      </c>
      <c r="V2839" s="15">
        <v>10</v>
      </c>
      <c r="W2839" t="s">
        <v>32</v>
      </c>
    </row>
    <row r="2840" spans="1:23">
      <c r="A2840" t="s">
        <v>2884</v>
      </c>
      <c r="B2840">
        <v>25.281265000000001</v>
      </c>
      <c r="C2840" s="15">
        <v>55.208302000000003</v>
      </c>
      <c r="D2840" s="2" t="s">
        <v>7883</v>
      </c>
      <c r="E2840" s="14" t="s">
        <v>5076</v>
      </c>
      <c r="F2840" s="14" t="e" vm="10">
        <v>#VALUE!</v>
      </c>
      <c r="G2840" s="2" t="str">
        <f>_xlfn.XLOOKUP(E2840,missing_cities!$Q$2:$Q$56,missing_cities!$R$2:$R$56,"Not Found",0)</f>
        <v>United Arab Emirates</v>
      </c>
      <c r="H2840" t="str">
        <f>_xlfn.XLOOKUP(E2840,missing_cities!$Q$2:$Q$56,missing_cities!$S$2:$S$56,"Not Found",0)</f>
        <v>Asia</v>
      </c>
      <c r="I2840" t="s">
        <v>1684</v>
      </c>
      <c r="J2840" s="15">
        <v>0.45</v>
      </c>
      <c r="K2840" t="s">
        <v>19</v>
      </c>
      <c r="L2840" s="15" t="str">
        <f t="shared" si="88"/>
        <v>9:00-18:00</v>
      </c>
      <c r="M2840" s="16">
        <f t="shared" si="89"/>
        <v>0.37</v>
      </c>
      <c r="N2840" s="15">
        <v>0.74</v>
      </c>
      <c r="O2840" s="15">
        <v>80</v>
      </c>
      <c r="P2840" t="s">
        <v>20</v>
      </c>
      <c r="Q2840">
        <v>350</v>
      </c>
      <c r="R2840" t="s">
        <v>74</v>
      </c>
      <c r="S2840">
        <v>2017</v>
      </c>
      <c r="T2840" t="s">
        <v>31</v>
      </c>
      <c r="U2840" s="15">
        <v>4.9000000000000004</v>
      </c>
      <c r="V2840" s="15">
        <v>1</v>
      </c>
      <c r="W2840" t="s">
        <v>23</v>
      </c>
    </row>
    <row r="2841" spans="1:23">
      <c r="A2841" t="s">
        <v>2885</v>
      </c>
      <c r="B2841">
        <v>43.612893</v>
      </c>
      <c r="C2841" s="15">
        <v>-79.465121999999994</v>
      </c>
      <c r="D2841" s="2" t="s">
        <v>7884</v>
      </c>
      <c r="E2841" s="14" t="s">
        <v>5050</v>
      </c>
      <c r="F2841" s="14" t="e" vm="1">
        <v>#VALUE!</v>
      </c>
      <c r="G2841" s="2" t="str">
        <f>_xlfn.XLOOKUP(E2841,missing_cities!$Q$2:$Q$56,missing_cities!$R$2:$R$56,"Not Found",0)</f>
        <v>Canada</v>
      </c>
      <c r="H2841" t="str">
        <f>_xlfn.XLOOKUP(E2841,missing_cities!$Q$2:$Q$56,missing_cities!$S$2:$S$56,"Not Found",0)</f>
        <v>North America</v>
      </c>
      <c r="I2841" t="s">
        <v>1684</v>
      </c>
      <c r="J2841" s="15">
        <v>0.31</v>
      </c>
      <c r="K2841" t="s">
        <v>34</v>
      </c>
      <c r="L2841" s="15" t="str">
        <f t="shared" si="88"/>
        <v>6:00-22:00</v>
      </c>
      <c r="M2841" s="16">
        <f t="shared" si="89"/>
        <v>0.67</v>
      </c>
      <c r="N2841" s="15">
        <v>12.63</v>
      </c>
      <c r="O2841" s="15">
        <v>75</v>
      </c>
      <c r="P2841" t="s">
        <v>25</v>
      </c>
      <c r="Q2841">
        <v>150</v>
      </c>
      <c r="R2841" t="s">
        <v>42</v>
      </c>
      <c r="S2841">
        <v>2022</v>
      </c>
      <c r="T2841" t="s">
        <v>22</v>
      </c>
      <c r="U2841" s="15">
        <v>4.8</v>
      </c>
      <c r="V2841" s="15">
        <v>3</v>
      </c>
      <c r="W2841" t="s">
        <v>32</v>
      </c>
    </row>
    <row r="2842" spans="1:23">
      <c r="A2842" t="s">
        <v>2886</v>
      </c>
      <c r="B2842">
        <v>37.569186999999999</v>
      </c>
      <c r="C2842" s="15">
        <v>126.97746600000001</v>
      </c>
      <c r="D2842" s="2" t="s">
        <v>7885</v>
      </c>
      <c r="E2842" s="14" t="s">
        <v>5063</v>
      </c>
      <c r="F2842" s="14" t="e" vm="6">
        <v>#VALUE!</v>
      </c>
      <c r="G2842" s="2" t="str">
        <f>_xlfn.XLOOKUP(E2842,missing_cities!$Q$2:$Q$56,missing_cities!$R$2:$R$56,"Not Found",0)</f>
        <v>South Korea</v>
      </c>
      <c r="H2842" t="str">
        <f>_xlfn.XLOOKUP(E2842,missing_cities!$Q$2:$Q$56,missing_cities!$S$2:$S$56,"Not Found",0)</f>
        <v>Asia</v>
      </c>
      <c r="I2842" t="s">
        <v>1684</v>
      </c>
      <c r="J2842" s="15">
        <v>0.38</v>
      </c>
      <c r="K2842" t="s">
        <v>19</v>
      </c>
      <c r="L2842" s="15" t="str">
        <f t="shared" si="88"/>
        <v>9:00-18:00</v>
      </c>
      <c r="M2842" s="16">
        <f t="shared" si="89"/>
        <v>0.37</v>
      </c>
      <c r="N2842" s="15">
        <v>19.760000000000002</v>
      </c>
      <c r="O2842" s="15">
        <v>42</v>
      </c>
      <c r="P2842" t="s">
        <v>20</v>
      </c>
      <c r="Q2842">
        <v>22</v>
      </c>
      <c r="R2842" t="s">
        <v>21</v>
      </c>
      <c r="S2842">
        <v>2014</v>
      </c>
      <c r="T2842" t="s">
        <v>31</v>
      </c>
      <c r="U2842" s="15">
        <v>4.4000000000000004</v>
      </c>
      <c r="V2842" s="15">
        <v>9</v>
      </c>
      <c r="W2842" t="s">
        <v>23</v>
      </c>
    </row>
    <row r="2843" spans="1:23">
      <c r="A2843" t="s">
        <v>2887</v>
      </c>
      <c r="B2843">
        <v>39.825355999999999</v>
      </c>
      <c r="C2843" s="15">
        <v>116.21868499999999</v>
      </c>
      <c r="D2843" s="2" t="s">
        <v>7886</v>
      </c>
      <c r="E2843" s="14" t="s">
        <v>5071</v>
      </c>
      <c r="F2843" s="14" t="e" vm="9">
        <v>#VALUE!</v>
      </c>
      <c r="G2843" s="2" t="str">
        <f>_xlfn.XLOOKUP(E2843,missing_cities!$Q$2:$Q$56,missing_cities!$R$2:$R$56,"Not Found",0)</f>
        <v>China</v>
      </c>
      <c r="H2843" t="str">
        <f>_xlfn.XLOOKUP(E2843,missing_cities!$Q$2:$Q$56,missing_cities!$S$2:$S$56,"Not Found",0)</f>
        <v>Asia</v>
      </c>
      <c r="I2843" t="s">
        <v>1684</v>
      </c>
      <c r="J2843" s="15">
        <v>0.5</v>
      </c>
      <c r="K2843" s="1">
        <v>45862</v>
      </c>
      <c r="L2843" s="15" t="str">
        <f t="shared" si="88"/>
        <v>9.00-21.00</v>
      </c>
      <c r="M2843" s="16">
        <f t="shared" si="89"/>
        <v>12</v>
      </c>
      <c r="N2843" s="15">
        <v>4.3899999999999997</v>
      </c>
      <c r="O2843" s="15">
        <v>75</v>
      </c>
      <c r="P2843" t="s">
        <v>29</v>
      </c>
      <c r="Q2843">
        <v>50</v>
      </c>
      <c r="R2843" t="s">
        <v>42</v>
      </c>
      <c r="S2843">
        <v>2017</v>
      </c>
      <c r="T2843" t="s">
        <v>22</v>
      </c>
      <c r="U2843" s="15">
        <v>4.5</v>
      </c>
      <c r="V2843" s="15">
        <v>3</v>
      </c>
      <c r="W2843" t="s">
        <v>27</v>
      </c>
    </row>
    <row r="2844" spans="1:23">
      <c r="A2844" t="s">
        <v>2888</v>
      </c>
      <c r="B2844">
        <v>37.679658000000003</v>
      </c>
      <c r="C2844" s="15">
        <v>126.91322</v>
      </c>
      <c r="D2844" s="2" t="s">
        <v>7887</v>
      </c>
      <c r="E2844" s="14" t="s">
        <v>5063</v>
      </c>
      <c r="F2844" s="14" t="e" vm="6">
        <v>#VALUE!</v>
      </c>
      <c r="G2844" s="2" t="str">
        <f>_xlfn.XLOOKUP(E2844,missing_cities!$Q$2:$Q$56,missing_cities!$R$2:$R$56,"Not Found",0)</f>
        <v>South Korea</v>
      </c>
      <c r="H2844" t="str">
        <f>_xlfn.XLOOKUP(E2844,missing_cities!$Q$2:$Q$56,missing_cities!$S$2:$S$56,"Not Found",0)</f>
        <v>Asia</v>
      </c>
      <c r="I2844" t="s">
        <v>1684</v>
      </c>
      <c r="J2844" s="15">
        <v>0.3</v>
      </c>
      <c r="K2844" t="s">
        <v>19</v>
      </c>
      <c r="L2844" s="15" t="str">
        <f t="shared" si="88"/>
        <v>9:00-18:00</v>
      </c>
      <c r="M2844" s="16">
        <f t="shared" si="89"/>
        <v>0.37</v>
      </c>
      <c r="N2844" s="15">
        <v>11.02</v>
      </c>
      <c r="O2844" s="15">
        <v>26</v>
      </c>
      <c r="P2844" t="s">
        <v>37</v>
      </c>
      <c r="Q2844">
        <v>350</v>
      </c>
      <c r="R2844" t="s">
        <v>21</v>
      </c>
      <c r="S2844">
        <v>2020</v>
      </c>
      <c r="T2844" t="s">
        <v>31</v>
      </c>
      <c r="U2844" s="15">
        <v>4.8</v>
      </c>
      <c r="V2844" s="15">
        <v>10</v>
      </c>
      <c r="W2844" t="s">
        <v>27</v>
      </c>
    </row>
    <row r="2845" spans="1:23">
      <c r="A2845" t="s">
        <v>2889</v>
      </c>
      <c r="B2845">
        <v>13.792141000000001</v>
      </c>
      <c r="C2845" s="15">
        <v>100.424648</v>
      </c>
      <c r="D2845" s="2" t="s">
        <v>7888</v>
      </c>
      <c r="E2845" s="14" t="s">
        <v>5059</v>
      </c>
      <c r="F2845" s="14" t="e" vm="4">
        <v>#VALUE!</v>
      </c>
      <c r="G2845" s="2" t="str">
        <f>_xlfn.XLOOKUP(E2845,missing_cities!$Q$2:$Q$56,missing_cities!$R$2:$R$56,"Not Found",0)</f>
        <v>Thailand</v>
      </c>
      <c r="H2845" t="str">
        <f>_xlfn.XLOOKUP(E2845,missing_cities!$Q$2:$Q$56,missing_cities!$S$2:$S$56,"Not Found",0)</f>
        <v>Asia</v>
      </c>
      <c r="I2845" t="s">
        <v>1684</v>
      </c>
      <c r="J2845" s="15">
        <v>0.22</v>
      </c>
      <c r="K2845" t="s">
        <v>19</v>
      </c>
      <c r="L2845" s="15" t="str">
        <f t="shared" si="88"/>
        <v>9:00-18:00</v>
      </c>
      <c r="M2845" s="16">
        <f t="shared" si="89"/>
        <v>0.37</v>
      </c>
      <c r="N2845" s="15">
        <v>11.41</v>
      </c>
      <c r="O2845" s="15">
        <v>20</v>
      </c>
      <c r="P2845" t="s">
        <v>29</v>
      </c>
      <c r="Q2845">
        <v>350</v>
      </c>
      <c r="R2845" t="s">
        <v>67</v>
      </c>
      <c r="S2845">
        <v>2012</v>
      </c>
      <c r="T2845" t="s">
        <v>31</v>
      </c>
      <c r="U2845" s="15">
        <v>4.7</v>
      </c>
      <c r="V2845" s="15">
        <v>9</v>
      </c>
      <c r="W2845" t="s">
        <v>27</v>
      </c>
    </row>
    <row r="2846" spans="1:23">
      <c r="A2846" t="s">
        <v>2890</v>
      </c>
      <c r="B2846">
        <v>-63.528252000000002</v>
      </c>
      <c r="C2846" s="15">
        <v>-160.70191299999999</v>
      </c>
      <c r="D2846" s="2" t="s">
        <v>7889</v>
      </c>
      <c r="E2846" s="14" t="str">
        <f>_xlfn.XLOOKUP(C2846,missing_cities!B:B,missing_cities!C:C,"Not Found",0)</f>
        <v>Error</v>
      </c>
      <c r="F2846" s="14" t="s">
        <v>9987</v>
      </c>
      <c r="G2846" s="2" t="str">
        <f>_xlfn.XLOOKUP(E2846,missing_cities!$Q$2:$Q$56,missing_cities!$R$2:$R$56,"Not Found",0)</f>
        <v>Error</v>
      </c>
      <c r="H2846" t="str">
        <f>_xlfn.XLOOKUP(E2846,missing_cities!$Q$2:$Q$56,missing_cities!$S$2:$S$56,"Not Found",0)</f>
        <v>Error</v>
      </c>
      <c r="I2846" t="s">
        <v>1684</v>
      </c>
      <c r="J2846" s="15">
        <v>0.21</v>
      </c>
      <c r="K2846" s="1">
        <v>45862</v>
      </c>
      <c r="L2846" s="15" t="str">
        <f t="shared" si="88"/>
        <v>9.00-21.00</v>
      </c>
      <c r="M2846" s="16">
        <f t="shared" si="89"/>
        <v>12</v>
      </c>
      <c r="N2846" s="15">
        <v>7.94</v>
      </c>
      <c r="O2846" s="15">
        <v>79</v>
      </c>
      <c r="P2846" t="s">
        <v>25</v>
      </c>
      <c r="Q2846">
        <v>50</v>
      </c>
      <c r="R2846" t="s">
        <v>67</v>
      </c>
      <c r="S2846">
        <v>2012</v>
      </c>
      <c r="T2846" t="s">
        <v>22</v>
      </c>
      <c r="U2846" s="15">
        <v>4.9000000000000004</v>
      </c>
      <c r="V2846" s="15">
        <v>6</v>
      </c>
      <c r="W2846" t="s">
        <v>23</v>
      </c>
    </row>
    <row r="2847" spans="1:23">
      <c r="A2847" t="s">
        <v>2891</v>
      </c>
      <c r="B2847">
        <v>37.638272000000001</v>
      </c>
      <c r="C2847" s="15">
        <v>127.09768800000001</v>
      </c>
      <c r="D2847" s="2" t="s">
        <v>7890</v>
      </c>
      <c r="E2847" s="14" t="s">
        <v>5063</v>
      </c>
      <c r="F2847" s="14" t="e" vm="6">
        <v>#VALUE!</v>
      </c>
      <c r="G2847" s="2" t="str">
        <f>_xlfn.XLOOKUP(E2847,missing_cities!$Q$2:$Q$56,missing_cities!$R$2:$R$56,"Not Found",0)</f>
        <v>South Korea</v>
      </c>
      <c r="H2847" t="str">
        <f>_xlfn.XLOOKUP(E2847,missing_cities!$Q$2:$Q$56,missing_cities!$S$2:$S$56,"Not Found",0)</f>
        <v>Asia</v>
      </c>
      <c r="I2847" t="s">
        <v>1684</v>
      </c>
      <c r="J2847" s="15">
        <v>0.48</v>
      </c>
      <c r="K2847" t="s">
        <v>19</v>
      </c>
      <c r="L2847" s="15" t="str">
        <f t="shared" si="88"/>
        <v>9:00-18:00</v>
      </c>
      <c r="M2847" s="16">
        <f t="shared" si="89"/>
        <v>0.37</v>
      </c>
      <c r="N2847" s="15">
        <v>13.26</v>
      </c>
      <c r="O2847" s="15">
        <v>100</v>
      </c>
      <c r="P2847" t="s">
        <v>25</v>
      </c>
      <c r="Q2847">
        <v>350</v>
      </c>
      <c r="R2847" t="s">
        <v>37</v>
      </c>
      <c r="S2847">
        <v>2016</v>
      </c>
      <c r="T2847" t="s">
        <v>31</v>
      </c>
      <c r="U2847" s="15">
        <v>4.8</v>
      </c>
      <c r="V2847" s="15">
        <v>1</v>
      </c>
      <c r="W2847" t="s">
        <v>23</v>
      </c>
    </row>
    <row r="2848" spans="1:23">
      <c r="A2848" t="s">
        <v>2892</v>
      </c>
      <c r="B2848">
        <v>-23.580511999999999</v>
      </c>
      <c r="C2848" s="15">
        <v>-46.546140000000001</v>
      </c>
      <c r="D2848" s="2" t="s">
        <v>7891</v>
      </c>
      <c r="E2848" s="14" t="s">
        <v>5067</v>
      </c>
      <c r="F2848" s="14" t="e" vm="7">
        <v>#VALUE!</v>
      </c>
      <c r="G2848" s="2" t="str">
        <f>_xlfn.XLOOKUP(E2848,missing_cities!$Q$2:$Q$56,missing_cities!$R$2:$R$56,"Not Found",0)</f>
        <v>Brazil</v>
      </c>
      <c r="H2848" t="str">
        <f>_xlfn.XLOOKUP(E2848,missing_cities!$Q$2:$Q$56,missing_cities!$S$2:$S$56,"Not Found",0)</f>
        <v>South America</v>
      </c>
      <c r="I2848" t="s">
        <v>1684</v>
      </c>
      <c r="J2848" s="15">
        <v>0.23</v>
      </c>
      <c r="K2848" s="1">
        <v>45862</v>
      </c>
      <c r="L2848" s="15" t="str">
        <f t="shared" si="88"/>
        <v>9.00-21.00</v>
      </c>
      <c r="M2848" s="16">
        <f t="shared" si="89"/>
        <v>12</v>
      </c>
      <c r="N2848" s="15">
        <v>10.36</v>
      </c>
      <c r="O2848" s="15">
        <v>94</v>
      </c>
      <c r="P2848" t="s">
        <v>20</v>
      </c>
      <c r="Q2848">
        <v>350</v>
      </c>
      <c r="R2848" t="s">
        <v>37</v>
      </c>
      <c r="S2848">
        <v>2012</v>
      </c>
      <c r="T2848" t="s">
        <v>22</v>
      </c>
      <c r="U2848" s="15">
        <v>3.6</v>
      </c>
      <c r="V2848" s="15">
        <v>1</v>
      </c>
      <c r="W2848" t="s">
        <v>27</v>
      </c>
    </row>
    <row r="2849" spans="1:23">
      <c r="A2849" t="s">
        <v>2893</v>
      </c>
      <c r="B2849">
        <v>37.569366000000002</v>
      </c>
      <c r="C2849" s="15">
        <v>126.975256</v>
      </c>
      <c r="D2849" s="2" t="s">
        <v>7892</v>
      </c>
      <c r="E2849" s="14" t="s">
        <v>5063</v>
      </c>
      <c r="F2849" s="14" t="e" vm="6">
        <v>#VALUE!</v>
      </c>
      <c r="G2849" s="2" t="str">
        <f>_xlfn.XLOOKUP(E2849,missing_cities!$Q$2:$Q$56,missing_cities!$R$2:$R$56,"Not Found",0)</f>
        <v>South Korea</v>
      </c>
      <c r="H2849" t="str">
        <f>_xlfn.XLOOKUP(E2849,missing_cities!$Q$2:$Q$56,missing_cities!$S$2:$S$56,"Not Found",0)</f>
        <v>Asia</v>
      </c>
      <c r="I2849" t="s">
        <v>1684</v>
      </c>
      <c r="J2849" s="15">
        <v>0.46</v>
      </c>
      <c r="K2849" s="1">
        <v>45862</v>
      </c>
      <c r="L2849" s="15" t="str">
        <f t="shared" si="88"/>
        <v>9.00-21.00</v>
      </c>
      <c r="M2849" s="16">
        <f t="shared" si="89"/>
        <v>12</v>
      </c>
      <c r="N2849" s="15">
        <v>16.27</v>
      </c>
      <c r="O2849" s="15">
        <v>60</v>
      </c>
      <c r="P2849" t="s">
        <v>29</v>
      </c>
      <c r="Q2849">
        <v>350</v>
      </c>
      <c r="R2849" t="s">
        <v>48</v>
      </c>
      <c r="S2849">
        <v>2019</v>
      </c>
      <c r="T2849" t="s">
        <v>22</v>
      </c>
      <c r="U2849" s="15">
        <v>3.4</v>
      </c>
      <c r="V2849" s="15">
        <v>2</v>
      </c>
      <c r="W2849" t="s">
        <v>23</v>
      </c>
    </row>
    <row r="2850" spans="1:23">
      <c r="A2850" t="s">
        <v>2894</v>
      </c>
      <c r="B2850">
        <v>19.585076000000001</v>
      </c>
      <c r="C2850" s="15">
        <v>-99.017427999999995</v>
      </c>
      <c r="D2850" s="2" t="s">
        <v>7893</v>
      </c>
      <c r="E2850" s="14" t="s">
        <v>5119</v>
      </c>
      <c r="F2850" s="14" t="e" vm="13">
        <v>#VALUE!</v>
      </c>
      <c r="G2850" s="2" t="str">
        <f>_xlfn.XLOOKUP(E2850,missing_cities!$Q$2:$Q$56,missing_cities!$R$2:$R$56,"Not Found",0)</f>
        <v>Mexico</v>
      </c>
      <c r="H2850" t="str">
        <f>_xlfn.XLOOKUP(E2850,missing_cities!$Q$2:$Q$56,missing_cities!$S$2:$S$56,"Not Found",0)</f>
        <v>North America</v>
      </c>
      <c r="I2850" t="s">
        <v>1684</v>
      </c>
      <c r="J2850" s="15">
        <v>0.23</v>
      </c>
      <c r="K2850" s="1">
        <v>45862</v>
      </c>
      <c r="L2850" s="15" t="str">
        <f t="shared" si="88"/>
        <v>9.00-21.00</v>
      </c>
      <c r="M2850" s="16">
        <f t="shared" si="89"/>
        <v>12</v>
      </c>
      <c r="N2850" s="15">
        <v>9.44</v>
      </c>
      <c r="O2850" s="15">
        <v>78</v>
      </c>
      <c r="P2850" t="s">
        <v>39</v>
      </c>
      <c r="Q2850">
        <v>50</v>
      </c>
      <c r="R2850" t="s">
        <v>97</v>
      </c>
      <c r="S2850">
        <v>2011</v>
      </c>
      <c r="T2850" t="s">
        <v>31</v>
      </c>
      <c r="U2850" s="15">
        <v>4.4000000000000004</v>
      </c>
      <c r="V2850" s="15">
        <v>8</v>
      </c>
      <c r="W2850" t="s">
        <v>27</v>
      </c>
    </row>
    <row r="2851" spans="1:23">
      <c r="A2851" t="s">
        <v>2895</v>
      </c>
      <c r="B2851">
        <v>19.559349000000001</v>
      </c>
      <c r="C2851" s="15">
        <v>-99.124151999999995</v>
      </c>
      <c r="D2851" s="2" t="s">
        <v>7894</v>
      </c>
      <c r="E2851" s="14" t="s">
        <v>5119</v>
      </c>
      <c r="F2851" s="14" t="e" vm="13">
        <v>#VALUE!</v>
      </c>
      <c r="G2851" s="2" t="str">
        <f>_xlfn.XLOOKUP(E2851,missing_cities!$Q$2:$Q$56,missing_cities!$R$2:$R$56,"Not Found",0)</f>
        <v>Mexico</v>
      </c>
      <c r="H2851" t="str">
        <f>_xlfn.XLOOKUP(E2851,missing_cities!$Q$2:$Q$56,missing_cities!$S$2:$S$56,"Not Found",0)</f>
        <v>North America</v>
      </c>
      <c r="I2851" t="s">
        <v>1684</v>
      </c>
      <c r="J2851" s="15">
        <v>0.3</v>
      </c>
      <c r="K2851" s="1">
        <v>45862</v>
      </c>
      <c r="L2851" s="15" t="str">
        <f t="shared" si="88"/>
        <v>9.00-21.00</v>
      </c>
      <c r="M2851" s="16">
        <f t="shared" si="89"/>
        <v>12</v>
      </c>
      <c r="N2851" s="15">
        <v>14.48</v>
      </c>
      <c r="O2851" s="15">
        <v>79</v>
      </c>
      <c r="P2851" t="s">
        <v>29</v>
      </c>
      <c r="Q2851">
        <v>50</v>
      </c>
      <c r="R2851" t="s">
        <v>67</v>
      </c>
      <c r="S2851">
        <v>2015</v>
      </c>
      <c r="T2851" t="s">
        <v>22</v>
      </c>
      <c r="U2851" s="15">
        <v>3.8</v>
      </c>
      <c r="V2851" s="15">
        <v>9</v>
      </c>
      <c r="W2851" t="s">
        <v>23</v>
      </c>
    </row>
    <row r="2852" spans="1:23">
      <c r="A2852" t="s">
        <v>2896</v>
      </c>
      <c r="B2852">
        <v>55.832687</v>
      </c>
      <c r="C2852" s="15">
        <v>37.561065999999997</v>
      </c>
      <c r="D2852" s="2" t="s">
        <v>7895</v>
      </c>
      <c r="E2852" s="14" t="s">
        <v>5052</v>
      </c>
      <c r="F2852" s="14" t="e" vm="2">
        <v>#VALUE!</v>
      </c>
      <c r="G2852" s="2" t="str">
        <f>_xlfn.XLOOKUP(E2852,missing_cities!$Q$2:$Q$56,missing_cities!$R$2:$R$56,"Not Found",0)</f>
        <v>Russia</v>
      </c>
      <c r="H2852" t="str">
        <f>_xlfn.XLOOKUP(E2852,missing_cities!$Q$2:$Q$56,missing_cities!$S$2:$S$56,"Not Found",0)</f>
        <v>Europe</v>
      </c>
      <c r="I2852" t="s">
        <v>1684</v>
      </c>
      <c r="J2852" s="15">
        <v>0.47</v>
      </c>
      <c r="K2852" t="s">
        <v>34</v>
      </c>
      <c r="L2852" s="15" t="str">
        <f t="shared" si="88"/>
        <v>6:00-22:00</v>
      </c>
      <c r="M2852" s="16">
        <f t="shared" si="89"/>
        <v>0.67</v>
      </c>
      <c r="N2852" s="15">
        <v>8.0299999999999994</v>
      </c>
      <c r="O2852" s="15">
        <v>40</v>
      </c>
      <c r="P2852" t="s">
        <v>20</v>
      </c>
      <c r="Q2852">
        <v>22</v>
      </c>
      <c r="R2852" t="s">
        <v>46</v>
      </c>
      <c r="S2852">
        <v>2023</v>
      </c>
      <c r="T2852" t="s">
        <v>22</v>
      </c>
      <c r="U2852" s="15">
        <v>4</v>
      </c>
      <c r="V2852" s="15">
        <v>1</v>
      </c>
      <c r="W2852" t="s">
        <v>27</v>
      </c>
    </row>
    <row r="2853" spans="1:23">
      <c r="A2853" t="s">
        <v>2897</v>
      </c>
      <c r="B2853">
        <v>39.895761999999998</v>
      </c>
      <c r="C2853" s="15">
        <v>116.44934600000001</v>
      </c>
      <c r="D2853" s="2" t="s">
        <v>7896</v>
      </c>
      <c r="E2853" s="14" t="s">
        <v>5071</v>
      </c>
      <c r="F2853" s="14" t="e" vm="9">
        <v>#VALUE!</v>
      </c>
      <c r="G2853" s="2" t="str">
        <f>_xlfn.XLOOKUP(E2853,missing_cities!$Q$2:$Q$56,missing_cities!$R$2:$R$56,"Not Found",0)</f>
        <v>China</v>
      </c>
      <c r="H2853" t="str">
        <f>_xlfn.XLOOKUP(E2853,missing_cities!$Q$2:$Q$56,missing_cities!$S$2:$S$56,"Not Found",0)</f>
        <v>Asia</v>
      </c>
      <c r="I2853" t="s">
        <v>1684</v>
      </c>
      <c r="J2853" s="15">
        <v>0.11</v>
      </c>
      <c r="K2853" s="1">
        <v>45862</v>
      </c>
      <c r="L2853" s="15" t="str">
        <f t="shared" si="88"/>
        <v>9.00-21.00</v>
      </c>
      <c r="M2853" s="16">
        <f t="shared" si="89"/>
        <v>12</v>
      </c>
      <c r="N2853" s="15">
        <v>15.87</v>
      </c>
      <c r="O2853" s="15">
        <v>34</v>
      </c>
      <c r="P2853" t="s">
        <v>25</v>
      </c>
      <c r="Q2853">
        <v>22</v>
      </c>
      <c r="R2853" t="s">
        <v>46</v>
      </c>
      <c r="S2853">
        <v>2022</v>
      </c>
      <c r="T2853" t="s">
        <v>31</v>
      </c>
      <c r="U2853" s="15">
        <v>5</v>
      </c>
      <c r="V2853" s="15">
        <v>8</v>
      </c>
      <c r="W2853" t="s">
        <v>23</v>
      </c>
    </row>
    <row r="2854" spans="1:23">
      <c r="A2854" t="s">
        <v>2898</v>
      </c>
      <c r="B2854">
        <v>52.550389000000003</v>
      </c>
      <c r="C2854" s="15">
        <v>13.485870999999999</v>
      </c>
      <c r="D2854" s="2" t="s">
        <v>7897</v>
      </c>
      <c r="E2854" s="14" t="s">
        <v>5057</v>
      </c>
      <c r="F2854" s="14" t="e" vm="3">
        <v>#VALUE!</v>
      </c>
      <c r="G2854" s="2" t="str">
        <f>_xlfn.XLOOKUP(E2854,missing_cities!$Q$2:$Q$56,missing_cities!$R$2:$R$56,"Not Found",0)</f>
        <v>Germany</v>
      </c>
      <c r="H2854" t="str">
        <f>_xlfn.XLOOKUP(E2854,missing_cities!$Q$2:$Q$56,missing_cities!$S$2:$S$56,"Not Found",0)</f>
        <v>Europe</v>
      </c>
      <c r="I2854" t="s">
        <v>1684</v>
      </c>
      <c r="J2854" s="15">
        <v>0.22</v>
      </c>
      <c r="K2854" s="1">
        <v>45862</v>
      </c>
      <c r="L2854" s="15" t="str">
        <f t="shared" si="88"/>
        <v>9.00-21.00</v>
      </c>
      <c r="M2854" s="16">
        <f t="shared" si="89"/>
        <v>12</v>
      </c>
      <c r="N2854" s="15">
        <v>1.75</v>
      </c>
      <c r="O2854" s="15">
        <v>45</v>
      </c>
      <c r="P2854" t="s">
        <v>25</v>
      </c>
      <c r="Q2854">
        <v>150</v>
      </c>
      <c r="R2854" t="s">
        <v>37</v>
      </c>
      <c r="S2854">
        <v>2023</v>
      </c>
      <c r="T2854" t="s">
        <v>31</v>
      </c>
      <c r="U2854" s="15">
        <v>3.1</v>
      </c>
      <c r="V2854" s="15">
        <v>4</v>
      </c>
      <c r="W2854" t="s">
        <v>27</v>
      </c>
    </row>
    <row r="2855" spans="1:23">
      <c r="A2855" t="s">
        <v>2899</v>
      </c>
      <c r="B2855">
        <v>39.251807999999997</v>
      </c>
      <c r="C2855" s="15">
        <v>-157.67056299999999</v>
      </c>
      <c r="D2855" s="2" t="s">
        <v>7898</v>
      </c>
      <c r="E2855" s="14" t="str">
        <f>_xlfn.XLOOKUP(C2855,missing_cities!B:B,missing_cities!C:C,"Not Found",0)</f>
        <v>Error</v>
      </c>
      <c r="F2855" s="14" t="s">
        <v>9987</v>
      </c>
      <c r="G2855" s="2" t="str">
        <f>_xlfn.XLOOKUP(E2855,missing_cities!$Q$2:$Q$56,missing_cities!$R$2:$R$56,"Not Found",0)</f>
        <v>Error</v>
      </c>
      <c r="H2855" t="str">
        <f>_xlfn.XLOOKUP(E2855,missing_cities!$Q$2:$Q$56,missing_cities!$S$2:$S$56,"Not Found",0)</f>
        <v>Error</v>
      </c>
      <c r="I2855" t="s">
        <v>1684</v>
      </c>
      <c r="J2855" s="15">
        <v>0.37</v>
      </c>
      <c r="K2855" t="s">
        <v>19</v>
      </c>
      <c r="L2855" s="15" t="str">
        <f t="shared" si="88"/>
        <v>9:00-18:00</v>
      </c>
      <c r="M2855" s="16">
        <f t="shared" si="89"/>
        <v>0.37</v>
      </c>
      <c r="N2855" s="15">
        <v>15.98</v>
      </c>
      <c r="O2855" s="15">
        <v>95</v>
      </c>
      <c r="P2855" t="s">
        <v>39</v>
      </c>
      <c r="Q2855">
        <v>150</v>
      </c>
      <c r="R2855" t="s">
        <v>21</v>
      </c>
      <c r="S2855">
        <v>2011</v>
      </c>
      <c r="T2855" t="s">
        <v>22</v>
      </c>
      <c r="U2855" s="15">
        <v>3.6</v>
      </c>
      <c r="V2855" s="15">
        <v>3</v>
      </c>
      <c r="W2855" t="s">
        <v>27</v>
      </c>
    </row>
    <row r="2856" spans="1:23">
      <c r="A2856" t="s">
        <v>2900</v>
      </c>
      <c r="B2856">
        <v>19.448636</v>
      </c>
      <c r="C2856" s="15">
        <v>-99.148477</v>
      </c>
      <c r="D2856" s="2" t="s">
        <v>7899</v>
      </c>
      <c r="E2856" s="14" t="s">
        <v>5119</v>
      </c>
      <c r="F2856" s="14" t="e" vm="13">
        <v>#VALUE!</v>
      </c>
      <c r="G2856" s="2" t="str">
        <f>_xlfn.XLOOKUP(E2856,missing_cities!$Q$2:$Q$56,missing_cities!$R$2:$R$56,"Not Found",0)</f>
        <v>Mexico</v>
      </c>
      <c r="H2856" t="str">
        <f>_xlfn.XLOOKUP(E2856,missing_cities!$Q$2:$Q$56,missing_cities!$S$2:$S$56,"Not Found",0)</f>
        <v>North America</v>
      </c>
      <c r="I2856" t="s">
        <v>1684</v>
      </c>
      <c r="J2856" s="15">
        <v>0.18</v>
      </c>
      <c r="K2856" t="s">
        <v>19</v>
      </c>
      <c r="L2856" s="15" t="str">
        <f t="shared" si="88"/>
        <v>9:00-18:00</v>
      </c>
      <c r="M2856" s="16">
        <f t="shared" si="89"/>
        <v>0.37</v>
      </c>
      <c r="N2856" s="15">
        <v>1.86</v>
      </c>
      <c r="O2856" s="15">
        <v>97</v>
      </c>
      <c r="P2856" t="s">
        <v>20</v>
      </c>
      <c r="Q2856">
        <v>22</v>
      </c>
      <c r="R2856" t="s">
        <v>21</v>
      </c>
      <c r="S2856">
        <v>2021</v>
      </c>
      <c r="T2856" t="s">
        <v>22</v>
      </c>
      <c r="U2856" s="15">
        <v>3.2</v>
      </c>
      <c r="V2856" s="15">
        <v>6</v>
      </c>
      <c r="W2856" t="s">
        <v>23</v>
      </c>
    </row>
    <row r="2857" spans="1:23">
      <c r="A2857" t="s">
        <v>2901</v>
      </c>
      <c r="B2857">
        <v>37.890835000000003</v>
      </c>
      <c r="C2857" s="15">
        <v>-122.40380500000001</v>
      </c>
      <c r="D2857" s="2" t="s">
        <v>7900</v>
      </c>
      <c r="E2857" s="14" t="s">
        <v>5061</v>
      </c>
      <c r="F2857" s="14" t="e" vm="5">
        <v>#VALUE!</v>
      </c>
      <c r="G2857" s="2" t="str">
        <f>_xlfn.XLOOKUP(E2857,missing_cities!$Q$2:$Q$56,missing_cities!$R$2:$R$56,"Not Found",0)</f>
        <v>United States</v>
      </c>
      <c r="H2857" t="str">
        <f>_xlfn.XLOOKUP(E2857,missing_cities!$Q$2:$Q$56,missing_cities!$S$2:$S$56,"Not Found",0)</f>
        <v>North America</v>
      </c>
      <c r="I2857" t="s">
        <v>1684</v>
      </c>
      <c r="J2857" s="15">
        <v>0.28000000000000003</v>
      </c>
      <c r="K2857" s="1">
        <v>45862</v>
      </c>
      <c r="L2857" s="15" t="str">
        <f t="shared" si="88"/>
        <v>9.00-21.00</v>
      </c>
      <c r="M2857" s="16">
        <f t="shared" si="89"/>
        <v>12</v>
      </c>
      <c r="N2857" s="15">
        <v>9.39</v>
      </c>
      <c r="O2857" s="15">
        <v>48</v>
      </c>
      <c r="P2857" t="s">
        <v>25</v>
      </c>
      <c r="Q2857">
        <v>150</v>
      </c>
      <c r="R2857" t="s">
        <v>46</v>
      </c>
      <c r="S2857">
        <v>2015</v>
      </c>
      <c r="T2857" t="s">
        <v>31</v>
      </c>
      <c r="U2857" s="15">
        <v>3.9</v>
      </c>
      <c r="V2857" s="15">
        <v>7</v>
      </c>
      <c r="W2857" t="s">
        <v>27</v>
      </c>
    </row>
    <row r="2858" spans="1:23">
      <c r="A2858" t="s">
        <v>2902</v>
      </c>
      <c r="B2858">
        <v>-23.597270000000002</v>
      </c>
      <c r="C2858" s="15">
        <v>-46.694606</v>
      </c>
      <c r="D2858" s="2" t="s">
        <v>7901</v>
      </c>
      <c r="E2858" s="14" t="s">
        <v>5067</v>
      </c>
      <c r="F2858" s="14" t="e" vm="7">
        <v>#VALUE!</v>
      </c>
      <c r="G2858" s="2" t="str">
        <f>_xlfn.XLOOKUP(E2858,missing_cities!$Q$2:$Q$56,missing_cities!$R$2:$R$56,"Not Found",0)</f>
        <v>Brazil</v>
      </c>
      <c r="H2858" t="str">
        <f>_xlfn.XLOOKUP(E2858,missing_cities!$Q$2:$Q$56,missing_cities!$S$2:$S$56,"Not Found",0)</f>
        <v>South America</v>
      </c>
      <c r="I2858" t="s">
        <v>1684</v>
      </c>
      <c r="J2858" s="15">
        <v>0.3</v>
      </c>
      <c r="K2858" s="1">
        <v>45862</v>
      </c>
      <c r="L2858" s="15" t="str">
        <f t="shared" si="88"/>
        <v>9.00-21.00</v>
      </c>
      <c r="M2858" s="16">
        <f t="shared" si="89"/>
        <v>12</v>
      </c>
      <c r="N2858" s="15">
        <v>9.34</v>
      </c>
      <c r="O2858" s="15">
        <v>96</v>
      </c>
      <c r="P2858" t="s">
        <v>29</v>
      </c>
      <c r="Q2858">
        <v>350</v>
      </c>
      <c r="R2858" t="s">
        <v>132</v>
      </c>
      <c r="S2858">
        <v>2012</v>
      </c>
      <c r="T2858" t="s">
        <v>31</v>
      </c>
      <c r="U2858" s="15">
        <v>3.7</v>
      </c>
      <c r="V2858" s="15">
        <v>10</v>
      </c>
      <c r="W2858" t="s">
        <v>23</v>
      </c>
    </row>
    <row r="2859" spans="1:23">
      <c r="A2859" t="s">
        <v>2903</v>
      </c>
      <c r="B2859">
        <v>39.938878000000003</v>
      </c>
      <c r="C2859" s="15">
        <v>116.46510499999999</v>
      </c>
      <c r="D2859" s="2" t="s">
        <v>7902</v>
      </c>
      <c r="E2859" s="14" t="s">
        <v>5071</v>
      </c>
      <c r="F2859" s="14" t="e" vm="9">
        <v>#VALUE!</v>
      </c>
      <c r="G2859" s="2" t="str">
        <f>_xlfn.XLOOKUP(E2859,missing_cities!$Q$2:$Q$56,missing_cities!$R$2:$R$56,"Not Found",0)</f>
        <v>China</v>
      </c>
      <c r="H2859" t="str">
        <f>_xlfn.XLOOKUP(E2859,missing_cities!$Q$2:$Q$56,missing_cities!$S$2:$S$56,"Not Found",0)</f>
        <v>Asia</v>
      </c>
      <c r="I2859" t="s">
        <v>1684</v>
      </c>
      <c r="J2859" s="15">
        <v>0.13</v>
      </c>
      <c r="K2859" t="s">
        <v>34</v>
      </c>
      <c r="L2859" s="15" t="str">
        <f t="shared" si="88"/>
        <v>6:00-22:00</v>
      </c>
      <c r="M2859" s="16">
        <f t="shared" si="89"/>
        <v>0.67</v>
      </c>
      <c r="N2859" s="15">
        <v>5.42</v>
      </c>
      <c r="O2859" s="15">
        <v>49</v>
      </c>
      <c r="P2859" t="s">
        <v>20</v>
      </c>
      <c r="Q2859">
        <v>22</v>
      </c>
      <c r="R2859" t="s">
        <v>97</v>
      </c>
      <c r="S2859">
        <v>2015</v>
      </c>
      <c r="T2859" t="s">
        <v>22</v>
      </c>
      <c r="U2859" s="15">
        <v>3.1</v>
      </c>
      <c r="V2859" s="15">
        <v>3</v>
      </c>
      <c r="W2859" t="s">
        <v>23</v>
      </c>
    </row>
    <row r="2860" spans="1:23">
      <c r="A2860" t="s">
        <v>2904</v>
      </c>
      <c r="B2860">
        <v>25.246126</v>
      </c>
      <c r="C2860" s="15">
        <v>55.398542999999997</v>
      </c>
      <c r="D2860" s="2" t="s">
        <v>7903</v>
      </c>
      <c r="E2860" s="14" t="s">
        <v>5076</v>
      </c>
      <c r="F2860" s="14" t="e" vm="10">
        <v>#VALUE!</v>
      </c>
      <c r="G2860" s="2" t="str">
        <f>_xlfn.XLOOKUP(E2860,missing_cities!$Q$2:$Q$56,missing_cities!$R$2:$R$56,"Not Found",0)</f>
        <v>United Arab Emirates</v>
      </c>
      <c r="H2860" t="str">
        <f>_xlfn.XLOOKUP(E2860,missing_cities!$Q$2:$Q$56,missing_cities!$S$2:$S$56,"Not Found",0)</f>
        <v>Asia</v>
      </c>
      <c r="I2860" t="s">
        <v>1684</v>
      </c>
      <c r="J2860" s="15">
        <v>0.19</v>
      </c>
      <c r="K2860" s="1">
        <v>45862</v>
      </c>
      <c r="L2860" s="15" t="str">
        <f t="shared" si="88"/>
        <v>9.00-21.00</v>
      </c>
      <c r="M2860" s="16">
        <f t="shared" si="89"/>
        <v>12</v>
      </c>
      <c r="N2860" s="15">
        <v>16.89</v>
      </c>
      <c r="O2860" s="15">
        <v>14</v>
      </c>
      <c r="P2860" t="s">
        <v>39</v>
      </c>
      <c r="Q2860">
        <v>22</v>
      </c>
      <c r="R2860" t="s">
        <v>42</v>
      </c>
      <c r="S2860">
        <v>2014</v>
      </c>
      <c r="T2860" t="s">
        <v>31</v>
      </c>
      <c r="U2860" s="15">
        <v>3.2</v>
      </c>
      <c r="V2860" s="15">
        <v>2</v>
      </c>
      <c r="W2860" t="s">
        <v>32</v>
      </c>
    </row>
    <row r="2861" spans="1:23">
      <c r="A2861" t="s">
        <v>2905</v>
      </c>
      <c r="B2861">
        <v>19.455586</v>
      </c>
      <c r="C2861" s="15">
        <v>-99.184915000000004</v>
      </c>
      <c r="D2861" s="2" t="s">
        <v>7904</v>
      </c>
      <c r="E2861" s="14" t="s">
        <v>5119</v>
      </c>
      <c r="F2861" s="14" t="e" vm="13">
        <v>#VALUE!</v>
      </c>
      <c r="G2861" s="2" t="str">
        <f>_xlfn.XLOOKUP(E2861,missing_cities!$Q$2:$Q$56,missing_cities!$R$2:$R$56,"Not Found",0)</f>
        <v>Mexico</v>
      </c>
      <c r="H2861" t="str">
        <f>_xlfn.XLOOKUP(E2861,missing_cities!$Q$2:$Q$56,missing_cities!$S$2:$S$56,"Not Found",0)</f>
        <v>North America</v>
      </c>
      <c r="I2861" t="s">
        <v>1684</v>
      </c>
      <c r="J2861" s="15">
        <v>0.33</v>
      </c>
      <c r="K2861" t="s">
        <v>34</v>
      </c>
      <c r="L2861" s="15" t="str">
        <f t="shared" si="88"/>
        <v>6:00-22:00</v>
      </c>
      <c r="M2861" s="16">
        <f t="shared" si="89"/>
        <v>0.67</v>
      </c>
      <c r="N2861" s="15">
        <v>10.45</v>
      </c>
      <c r="O2861" s="15">
        <v>12</v>
      </c>
      <c r="P2861" t="s">
        <v>29</v>
      </c>
      <c r="Q2861">
        <v>350</v>
      </c>
      <c r="R2861" t="s">
        <v>42</v>
      </c>
      <c r="S2861">
        <v>2020</v>
      </c>
      <c r="T2861" t="s">
        <v>22</v>
      </c>
      <c r="U2861" s="15">
        <v>3.7</v>
      </c>
      <c r="V2861" s="15">
        <v>8</v>
      </c>
      <c r="W2861" t="s">
        <v>23</v>
      </c>
    </row>
    <row r="2862" spans="1:23">
      <c r="A2862" t="s">
        <v>2906</v>
      </c>
      <c r="B2862">
        <v>55.780566999999998</v>
      </c>
      <c r="C2862" s="15">
        <v>37.698309999999999</v>
      </c>
      <c r="D2862" s="2" t="s">
        <v>7905</v>
      </c>
      <c r="E2862" s="14" t="s">
        <v>5052</v>
      </c>
      <c r="F2862" s="14" t="e" vm="2">
        <v>#VALUE!</v>
      </c>
      <c r="G2862" s="2" t="str">
        <f>_xlfn.XLOOKUP(E2862,missing_cities!$Q$2:$Q$56,missing_cities!$R$2:$R$56,"Not Found",0)</f>
        <v>Russia</v>
      </c>
      <c r="H2862" t="str">
        <f>_xlfn.XLOOKUP(E2862,missing_cities!$Q$2:$Q$56,missing_cities!$S$2:$S$56,"Not Found",0)</f>
        <v>Europe</v>
      </c>
      <c r="I2862" t="s">
        <v>1684</v>
      </c>
      <c r="J2862" s="15">
        <v>0.41</v>
      </c>
      <c r="K2862" t="s">
        <v>19</v>
      </c>
      <c r="L2862" s="15" t="str">
        <f t="shared" si="88"/>
        <v>9:00-18:00</v>
      </c>
      <c r="M2862" s="16">
        <f t="shared" si="89"/>
        <v>0.37</v>
      </c>
      <c r="N2862" s="15">
        <v>0.84</v>
      </c>
      <c r="O2862" s="15">
        <v>31</v>
      </c>
      <c r="P2862" t="s">
        <v>20</v>
      </c>
      <c r="Q2862">
        <v>50</v>
      </c>
      <c r="R2862" t="s">
        <v>37</v>
      </c>
      <c r="S2862">
        <v>2015</v>
      </c>
      <c r="T2862" t="s">
        <v>31</v>
      </c>
      <c r="U2862" s="15">
        <v>4.2</v>
      </c>
      <c r="V2862" s="15">
        <v>7</v>
      </c>
      <c r="W2862" t="s">
        <v>23</v>
      </c>
    </row>
    <row r="2863" spans="1:23">
      <c r="A2863" t="s">
        <v>2907</v>
      </c>
      <c r="B2863">
        <v>52.425548999999997</v>
      </c>
      <c r="C2863" s="15">
        <v>13.436491999999999</v>
      </c>
      <c r="D2863" s="2" t="s">
        <v>7906</v>
      </c>
      <c r="E2863" s="14" t="s">
        <v>5057</v>
      </c>
      <c r="F2863" s="14" t="e" vm="3">
        <v>#VALUE!</v>
      </c>
      <c r="G2863" s="2" t="str">
        <f>_xlfn.XLOOKUP(E2863,missing_cities!$Q$2:$Q$56,missing_cities!$R$2:$R$56,"Not Found",0)</f>
        <v>Germany</v>
      </c>
      <c r="H2863" t="str">
        <f>_xlfn.XLOOKUP(E2863,missing_cities!$Q$2:$Q$56,missing_cities!$S$2:$S$56,"Not Found",0)</f>
        <v>Europe</v>
      </c>
      <c r="I2863" t="s">
        <v>1684</v>
      </c>
      <c r="J2863" s="15">
        <v>0.48</v>
      </c>
      <c r="K2863" t="s">
        <v>19</v>
      </c>
      <c r="L2863" s="15" t="str">
        <f t="shared" si="88"/>
        <v>9:00-18:00</v>
      </c>
      <c r="M2863" s="16">
        <f t="shared" si="89"/>
        <v>0.37</v>
      </c>
      <c r="N2863" s="15">
        <v>14.04</v>
      </c>
      <c r="O2863" s="15">
        <v>63</v>
      </c>
      <c r="P2863" t="s">
        <v>37</v>
      </c>
      <c r="Q2863">
        <v>22</v>
      </c>
      <c r="R2863" t="s">
        <v>97</v>
      </c>
      <c r="S2863">
        <v>2022</v>
      </c>
      <c r="T2863" t="s">
        <v>22</v>
      </c>
      <c r="U2863" s="15">
        <v>4.2</v>
      </c>
      <c r="V2863" s="15">
        <v>6</v>
      </c>
      <c r="W2863" t="s">
        <v>32</v>
      </c>
    </row>
    <row r="2864" spans="1:23">
      <c r="A2864" t="s">
        <v>2908</v>
      </c>
      <c r="B2864">
        <v>-33.785367000000001</v>
      </c>
      <c r="C2864" s="15">
        <v>18.447596000000001</v>
      </c>
      <c r="D2864" s="2" t="s">
        <v>7907</v>
      </c>
      <c r="E2864" s="14" t="s">
        <v>5085</v>
      </c>
      <c r="F2864" s="14" t="e" vm="12">
        <v>#VALUE!</v>
      </c>
      <c r="G2864" s="2" t="str">
        <f>_xlfn.XLOOKUP(E2864,missing_cities!$Q$2:$Q$56,missing_cities!$R$2:$R$56,"Not Found",0)</f>
        <v>South Africa</v>
      </c>
      <c r="H2864" t="str">
        <f>_xlfn.XLOOKUP(E2864,missing_cities!$Q$2:$Q$56,missing_cities!$S$2:$S$56,"Not Found",0)</f>
        <v>Africa</v>
      </c>
      <c r="I2864" t="s">
        <v>1684</v>
      </c>
      <c r="J2864" s="15">
        <v>0.36</v>
      </c>
      <c r="K2864" s="1">
        <v>45862</v>
      </c>
      <c r="L2864" s="15" t="str">
        <f t="shared" si="88"/>
        <v>9.00-21.00</v>
      </c>
      <c r="M2864" s="16">
        <f t="shared" si="89"/>
        <v>12</v>
      </c>
      <c r="N2864" s="15">
        <v>1.38</v>
      </c>
      <c r="O2864" s="15">
        <v>87</v>
      </c>
      <c r="P2864" t="s">
        <v>29</v>
      </c>
      <c r="Q2864">
        <v>150</v>
      </c>
      <c r="R2864" t="s">
        <v>35</v>
      </c>
      <c r="S2864">
        <v>2016</v>
      </c>
      <c r="T2864" t="s">
        <v>22</v>
      </c>
      <c r="U2864" s="15">
        <v>4.9000000000000004</v>
      </c>
      <c r="V2864" s="15">
        <v>10</v>
      </c>
      <c r="W2864" t="s">
        <v>32</v>
      </c>
    </row>
    <row r="2865" spans="1:23">
      <c r="A2865" t="s">
        <v>2909</v>
      </c>
      <c r="B2865">
        <v>55.721362999999997</v>
      </c>
      <c r="C2865" s="15">
        <v>37.548735000000001</v>
      </c>
      <c r="D2865" s="2" t="s">
        <v>7908</v>
      </c>
      <c r="E2865" s="14" t="s">
        <v>5052</v>
      </c>
      <c r="F2865" s="14" t="e" vm="2">
        <v>#VALUE!</v>
      </c>
      <c r="G2865" s="2" t="str">
        <f>_xlfn.XLOOKUP(E2865,missing_cities!$Q$2:$Q$56,missing_cities!$R$2:$R$56,"Not Found",0)</f>
        <v>Russia</v>
      </c>
      <c r="H2865" t="str">
        <f>_xlfn.XLOOKUP(E2865,missing_cities!$Q$2:$Q$56,missing_cities!$S$2:$S$56,"Not Found",0)</f>
        <v>Europe</v>
      </c>
      <c r="I2865" t="s">
        <v>1684</v>
      </c>
      <c r="J2865" s="15">
        <v>0.46</v>
      </c>
      <c r="K2865" t="s">
        <v>34</v>
      </c>
      <c r="L2865" s="15" t="str">
        <f t="shared" si="88"/>
        <v>6:00-22:00</v>
      </c>
      <c r="M2865" s="16">
        <f t="shared" si="89"/>
        <v>0.67</v>
      </c>
      <c r="N2865" s="15">
        <v>12.04</v>
      </c>
      <c r="O2865" s="15">
        <v>19</v>
      </c>
      <c r="P2865" t="s">
        <v>39</v>
      </c>
      <c r="Q2865">
        <v>50</v>
      </c>
      <c r="R2865" t="s">
        <v>42</v>
      </c>
      <c r="S2865">
        <v>2010</v>
      </c>
      <c r="T2865" t="s">
        <v>31</v>
      </c>
      <c r="U2865" s="15">
        <v>3.2</v>
      </c>
      <c r="V2865" s="15">
        <v>10</v>
      </c>
      <c r="W2865" t="s">
        <v>27</v>
      </c>
    </row>
    <row r="2866" spans="1:23">
      <c r="A2866" t="s">
        <v>2910</v>
      </c>
      <c r="B2866">
        <v>13.817036999999999</v>
      </c>
      <c r="C2866" s="15">
        <v>100.576624</v>
      </c>
      <c r="D2866" s="2" t="s">
        <v>7909</v>
      </c>
      <c r="E2866" s="14" t="s">
        <v>5059</v>
      </c>
      <c r="F2866" s="14" t="e" vm="4">
        <v>#VALUE!</v>
      </c>
      <c r="G2866" s="2" t="str">
        <f>_xlfn.XLOOKUP(E2866,missing_cities!$Q$2:$Q$56,missing_cities!$R$2:$R$56,"Not Found",0)</f>
        <v>Thailand</v>
      </c>
      <c r="H2866" t="str">
        <f>_xlfn.XLOOKUP(E2866,missing_cities!$Q$2:$Q$56,missing_cities!$S$2:$S$56,"Not Found",0)</f>
        <v>Asia</v>
      </c>
      <c r="I2866" t="s">
        <v>1684</v>
      </c>
      <c r="J2866" s="15">
        <v>0.37</v>
      </c>
      <c r="K2866" t="s">
        <v>19</v>
      </c>
      <c r="L2866" s="15" t="str">
        <f t="shared" si="88"/>
        <v>9:00-18:00</v>
      </c>
      <c r="M2866" s="16">
        <f t="shared" si="89"/>
        <v>0.37</v>
      </c>
      <c r="N2866" s="15">
        <v>9.74</v>
      </c>
      <c r="O2866" s="15">
        <v>48</v>
      </c>
      <c r="P2866" t="s">
        <v>25</v>
      </c>
      <c r="Q2866">
        <v>150</v>
      </c>
      <c r="R2866" t="s">
        <v>42</v>
      </c>
      <c r="S2866">
        <v>2018</v>
      </c>
      <c r="T2866" t="s">
        <v>22</v>
      </c>
      <c r="U2866" s="15">
        <v>3</v>
      </c>
      <c r="V2866" s="15">
        <v>5</v>
      </c>
      <c r="W2866" t="s">
        <v>23</v>
      </c>
    </row>
    <row r="2867" spans="1:23">
      <c r="A2867" t="s">
        <v>2911</v>
      </c>
      <c r="B2867">
        <v>-33.812466000000001</v>
      </c>
      <c r="C2867" s="15">
        <v>18.483954000000001</v>
      </c>
      <c r="D2867" s="2" t="s">
        <v>7910</v>
      </c>
      <c r="E2867" s="14" t="s">
        <v>5085</v>
      </c>
      <c r="F2867" s="14" t="e" vm="12">
        <v>#VALUE!</v>
      </c>
      <c r="G2867" s="2" t="str">
        <f>_xlfn.XLOOKUP(E2867,missing_cities!$Q$2:$Q$56,missing_cities!$R$2:$R$56,"Not Found",0)</f>
        <v>South Africa</v>
      </c>
      <c r="H2867" t="str">
        <f>_xlfn.XLOOKUP(E2867,missing_cities!$Q$2:$Q$56,missing_cities!$S$2:$S$56,"Not Found",0)</f>
        <v>Africa</v>
      </c>
      <c r="I2867" t="s">
        <v>1684</v>
      </c>
      <c r="J2867" s="15">
        <v>0.16</v>
      </c>
      <c r="K2867" t="s">
        <v>34</v>
      </c>
      <c r="L2867" s="15" t="str">
        <f t="shared" si="88"/>
        <v>6:00-22:00</v>
      </c>
      <c r="M2867" s="16">
        <f t="shared" si="89"/>
        <v>0.67</v>
      </c>
      <c r="N2867" s="15">
        <v>8.2899999999999991</v>
      </c>
      <c r="O2867" s="15">
        <v>23</v>
      </c>
      <c r="P2867" t="s">
        <v>25</v>
      </c>
      <c r="Q2867">
        <v>50</v>
      </c>
      <c r="R2867" t="s">
        <v>44</v>
      </c>
      <c r="S2867">
        <v>2021</v>
      </c>
      <c r="T2867" t="s">
        <v>22</v>
      </c>
      <c r="U2867" s="15">
        <v>4.9000000000000004</v>
      </c>
      <c r="V2867" s="15">
        <v>6</v>
      </c>
      <c r="W2867" t="s">
        <v>27</v>
      </c>
    </row>
    <row r="2868" spans="1:23">
      <c r="A2868" t="s">
        <v>2912</v>
      </c>
      <c r="B2868">
        <v>13.892678999999999</v>
      </c>
      <c r="C2868" s="15">
        <v>100.512398</v>
      </c>
      <c r="D2868" s="2" t="s">
        <v>7911</v>
      </c>
      <c r="E2868" s="14" t="s">
        <v>5059</v>
      </c>
      <c r="F2868" s="14" t="e" vm="4">
        <v>#VALUE!</v>
      </c>
      <c r="G2868" s="2" t="str">
        <f>_xlfn.XLOOKUP(E2868,missing_cities!$Q$2:$Q$56,missing_cities!$R$2:$R$56,"Not Found",0)</f>
        <v>Thailand</v>
      </c>
      <c r="H2868" t="str">
        <f>_xlfn.XLOOKUP(E2868,missing_cities!$Q$2:$Q$56,missing_cities!$S$2:$S$56,"Not Found",0)</f>
        <v>Asia</v>
      </c>
      <c r="I2868" t="s">
        <v>1684</v>
      </c>
      <c r="J2868" s="15">
        <v>0.24</v>
      </c>
      <c r="K2868" t="s">
        <v>34</v>
      </c>
      <c r="L2868" s="15" t="str">
        <f t="shared" si="88"/>
        <v>6:00-22:00</v>
      </c>
      <c r="M2868" s="16">
        <f t="shared" si="89"/>
        <v>0.67</v>
      </c>
      <c r="N2868" s="15">
        <v>19.59</v>
      </c>
      <c r="O2868" s="15">
        <v>59</v>
      </c>
      <c r="P2868" t="s">
        <v>37</v>
      </c>
      <c r="Q2868">
        <v>50</v>
      </c>
      <c r="R2868" t="s">
        <v>21</v>
      </c>
      <c r="S2868">
        <v>2018</v>
      </c>
      <c r="T2868" t="s">
        <v>22</v>
      </c>
      <c r="U2868" s="15">
        <v>4.9000000000000004</v>
      </c>
      <c r="V2868" s="15">
        <v>2</v>
      </c>
      <c r="W2868" t="s">
        <v>27</v>
      </c>
    </row>
    <row r="2869" spans="1:23">
      <c r="A2869" t="s">
        <v>2913</v>
      </c>
      <c r="B2869">
        <v>-25.859394000000002</v>
      </c>
      <c r="C2869" s="15">
        <v>140.08077700000001</v>
      </c>
      <c r="D2869" s="2" t="s">
        <v>7912</v>
      </c>
      <c r="E2869" s="14" t="str">
        <f>_xlfn.XLOOKUP(C2869,missing_cities!B:B,missing_cities!C:C,"Not Found",0)</f>
        <v>Birdsville</v>
      </c>
      <c r="F2869" s="14" t="e" vm="8">
        <v>#VALUE!</v>
      </c>
      <c r="G2869" s="2" t="str">
        <f>_xlfn.XLOOKUP(E2869,missing_cities!$Q$2:$Q$56,missing_cities!$R$2:$R$56,"Not Found",0)</f>
        <v>Australia</v>
      </c>
      <c r="H2869" t="str">
        <f>_xlfn.XLOOKUP(E2869,missing_cities!$Q$2:$Q$56,missing_cities!$S$2:$S$56,"Not Found",0)</f>
        <v>Australia</v>
      </c>
      <c r="I2869" t="s">
        <v>1684</v>
      </c>
      <c r="J2869" s="15">
        <v>0.49</v>
      </c>
      <c r="K2869" t="s">
        <v>34</v>
      </c>
      <c r="L2869" s="15" t="str">
        <f t="shared" si="88"/>
        <v>6:00-22:00</v>
      </c>
      <c r="M2869" s="16">
        <f t="shared" si="89"/>
        <v>0.67</v>
      </c>
      <c r="N2869" s="15">
        <v>0.89</v>
      </c>
      <c r="O2869" s="15">
        <v>28</v>
      </c>
      <c r="P2869" t="s">
        <v>25</v>
      </c>
      <c r="Q2869">
        <v>150</v>
      </c>
      <c r="R2869" t="s">
        <v>132</v>
      </c>
      <c r="S2869">
        <v>2014</v>
      </c>
      <c r="T2869" t="s">
        <v>22</v>
      </c>
      <c r="U2869" s="15">
        <v>4.9000000000000004</v>
      </c>
      <c r="V2869" s="15">
        <v>3</v>
      </c>
      <c r="W2869" t="s">
        <v>32</v>
      </c>
    </row>
    <row r="2870" spans="1:23">
      <c r="A2870" t="s">
        <v>2914</v>
      </c>
      <c r="B2870">
        <v>34.075189999999999</v>
      </c>
      <c r="C2870" s="15">
        <v>-118.395196</v>
      </c>
      <c r="D2870" s="2" t="s">
        <v>7913</v>
      </c>
      <c r="E2870" s="14" t="s">
        <v>5111</v>
      </c>
      <c r="F2870" s="14" t="e" vm="5">
        <v>#VALUE!</v>
      </c>
      <c r="G2870" s="2" t="str">
        <f>_xlfn.XLOOKUP(E2870,missing_cities!$Q$2:$Q$56,missing_cities!$R$2:$R$56,"Not Found",0)</f>
        <v>United States</v>
      </c>
      <c r="H2870" t="str">
        <f>_xlfn.XLOOKUP(E2870,missing_cities!$Q$2:$Q$56,missing_cities!$S$2:$S$56,"Not Found",0)</f>
        <v>North America</v>
      </c>
      <c r="I2870" t="s">
        <v>1684</v>
      </c>
      <c r="J2870" s="15">
        <v>0.44</v>
      </c>
      <c r="K2870" t="s">
        <v>19</v>
      </c>
      <c r="L2870" s="15" t="str">
        <f t="shared" si="88"/>
        <v>9:00-18:00</v>
      </c>
      <c r="M2870" s="16">
        <f t="shared" si="89"/>
        <v>0.37</v>
      </c>
      <c r="N2870" s="15">
        <v>9.4600000000000009</v>
      </c>
      <c r="O2870" s="15">
        <v>25</v>
      </c>
      <c r="P2870" t="s">
        <v>37</v>
      </c>
      <c r="Q2870">
        <v>350</v>
      </c>
      <c r="R2870" t="s">
        <v>37</v>
      </c>
      <c r="S2870">
        <v>2017</v>
      </c>
      <c r="T2870" t="s">
        <v>31</v>
      </c>
      <c r="U2870" s="15">
        <v>3.4</v>
      </c>
      <c r="V2870" s="15">
        <v>2</v>
      </c>
      <c r="W2870" t="s">
        <v>32</v>
      </c>
    </row>
    <row r="2871" spans="1:23">
      <c r="A2871" t="s">
        <v>2915</v>
      </c>
      <c r="B2871">
        <v>43.678418999999998</v>
      </c>
      <c r="C2871" s="15">
        <v>-79.445445000000007</v>
      </c>
      <c r="D2871" s="2" t="s">
        <v>7914</v>
      </c>
      <c r="E2871" s="14" t="s">
        <v>5050</v>
      </c>
      <c r="F2871" s="14" t="e" vm="1">
        <v>#VALUE!</v>
      </c>
      <c r="G2871" s="2" t="str">
        <f>_xlfn.XLOOKUP(E2871,missing_cities!$Q$2:$Q$56,missing_cities!$R$2:$R$56,"Not Found",0)</f>
        <v>Canada</v>
      </c>
      <c r="H2871" t="str">
        <f>_xlfn.XLOOKUP(E2871,missing_cities!$Q$2:$Q$56,missing_cities!$S$2:$S$56,"Not Found",0)</f>
        <v>North America</v>
      </c>
      <c r="I2871" t="s">
        <v>1684</v>
      </c>
      <c r="J2871" s="15">
        <v>0.39</v>
      </c>
      <c r="K2871" s="1">
        <v>45862</v>
      </c>
      <c r="L2871" s="15" t="str">
        <f t="shared" si="88"/>
        <v>9.00-21.00</v>
      </c>
      <c r="M2871" s="16">
        <f t="shared" si="89"/>
        <v>12</v>
      </c>
      <c r="N2871" s="15">
        <v>13.28</v>
      </c>
      <c r="O2871" s="15">
        <v>68</v>
      </c>
      <c r="P2871" t="s">
        <v>29</v>
      </c>
      <c r="Q2871">
        <v>50</v>
      </c>
      <c r="R2871" t="s">
        <v>21</v>
      </c>
      <c r="S2871">
        <v>2020</v>
      </c>
      <c r="T2871" t="s">
        <v>22</v>
      </c>
      <c r="U2871" s="15">
        <v>4.5999999999999996</v>
      </c>
      <c r="V2871" s="15">
        <v>6</v>
      </c>
      <c r="W2871" t="s">
        <v>27</v>
      </c>
    </row>
    <row r="2872" spans="1:23">
      <c r="A2872" t="s">
        <v>2916</v>
      </c>
      <c r="B2872">
        <v>13.796503</v>
      </c>
      <c r="C2872" s="15">
        <v>100.400701</v>
      </c>
      <c r="D2872" s="2" t="s">
        <v>7915</v>
      </c>
      <c r="E2872" s="14" t="s">
        <v>5059</v>
      </c>
      <c r="F2872" s="14" t="e" vm="4">
        <v>#VALUE!</v>
      </c>
      <c r="G2872" s="2" t="str">
        <f>_xlfn.XLOOKUP(E2872,missing_cities!$Q$2:$Q$56,missing_cities!$R$2:$R$56,"Not Found",0)</f>
        <v>Thailand</v>
      </c>
      <c r="H2872" t="str">
        <f>_xlfn.XLOOKUP(E2872,missing_cities!$Q$2:$Q$56,missing_cities!$S$2:$S$56,"Not Found",0)</f>
        <v>Asia</v>
      </c>
      <c r="I2872" t="s">
        <v>1684</v>
      </c>
      <c r="J2872" s="15">
        <v>0.13</v>
      </c>
      <c r="K2872" s="1">
        <v>45862</v>
      </c>
      <c r="L2872" s="15" t="str">
        <f t="shared" si="88"/>
        <v>9.00-21.00</v>
      </c>
      <c r="M2872" s="16">
        <f t="shared" si="89"/>
        <v>12</v>
      </c>
      <c r="N2872" s="15">
        <v>16.91</v>
      </c>
      <c r="O2872" s="15">
        <v>38</v>
      </c>
      <c r="P2872" t="s">
        <v>20</v>
      </c>
      <c r="Q2872">
        <v>350</v>
      </c>
      <c r="R2872" t="s">
        <v>42</v>
      </c>
      <c r="S2872">
        <v>2020</v>
      </c>
      <c r="T2872" t="s">
        <v>31</v>
      </c>
      <c r="U2872" s="15">
        <v>3.6</v>
      </c>
      <c r="V2872" s="15">
        <v>3</v>
      </c>
      <c r="W2872" t="s">
        <v>23</v>
      </c>
    </row>
    <row r="2873" spans="1:23">
      <c r="A2873" t="s">
        <v>2917</v>
      </c>
      <c r="B2873">
        <v>55.891874999999999</v>
      </c>
      <c r="C2873" s="15">
        <v>37.597431999999998</v>
      </c>
      <c r="D2873" s="2" t="s">
        <v>7916</v>
      </c>
      <c r="E2873" s="14" t="s">
        <v>5052</v>
      </c>
      <c r="F2873" s="14" t="e" vm="2">
        <v>#VALUE!</v>
      </c>
      <c r="G2873" s="2" t="str">
        <f>_xlfn.XLOOKUP(E2873,missing_cities!$Q$2:$Q$56,missing_cities!$R$2:$R$56,"Not Found",0)</f>
        <v>Russia</v>
      </c>
      <c r="H2873" t="str">
        <f>_xlfn.XLOOKUP(E2873,missing_cities!$Q$2:$Q$56,missing_cities!$S$2:$S$56,"Not Found",0)</f>
        <v>Europe</v>
      </c>
      <c r="I2873" t="s">
        <v>1684</v>
      </c>
      <c r="J2873" s="15">
        <v>0.39</v>
      </c>
      <c r="K2873" t="s">
        <v>34</v>
      </c>
      <c r="L2873" s="15" t="str">
        <f t="shared" si="88"/>
        <v>6:00-22:00</v>
      </c>
      <c r="M2873" s="16">
        <f t="shared" si="89"/>
        <v>0.67</v>
      </c>
      <c r="N2873" s="15">
        <v>17.559999999999999</v>
      </c>
      <c r="O2873" s="15">
        <v>30</v>
      </c>
      <c r="P2873" t="s">
        <v>39</v>
      </c>
      <c r="Q2873">
        <v>50</v>
      </c>
      <c r="R2873" t="s">
        <v>21</v>
      </c>
      <c r="S2873">
        <v>2012</v>
      </c>
      <c r="T2873" t="s">
        <v>22</v>
      </c>
      <c r="U2873" s="15">
        <v>3.6</v>
      </c>
      <c r="V2873" s="15">
        <v>7</v>
      </c>
      <c r="W2873" t="s">
        <v>23</v>
      </c>
    </row>
    <row r="2874" spans="1:23">
      <c r="A2874" t="s">
        <v>2918</v>
      </c>
      <c r="B2874">
        <v>-23.512810000000002</v>
      </c>
      <c r="C2874" s="15">
        <v>-46.534371</v>
      </c>
      <c r="D2874" s="2" t="s">
        <v>7917</v>
      </c>
      <c r="E2874" s="14" t="s">
        <v>5067</v>
      </c>
      <c r="F2874" s="14" t="e" vm="7">
        <v>#VALUE!</v>
      </c>
      <c r="G2874" s="2" t="str">
        <f>_xlfn.XLOOKUP(E2874,missing_cities!$Q$2:$Q$56,missing_cities!$R$2:$R$56,"Not Found",0)</f>
        <v>Brazil</v>
      </c>
      <c r="H2874" t="str">
        <f>_xlfn.XLOOKUP(E2874,missing_cities!$Q$2:$Q$56,missing_cities!$S$2:$S$56,"Not Found",0)</f>
        <v>South America</v>
      </c>
      <c r="I2874" t="s">
        <v>1684</v>
      </c>
      <c r="J2874" s="15">
        <v>0.22</v>
      </c>
      <c r="K2874" s="1">
        <v>45862</v>
      </c>
      <c r="L2874" s="15" t="str">
        <f t="shared" si="88"/>
        <v>9.00-21.00</v>
      </c>
      <c r="M2874" s="16">
        <f t="shared" si="89"/>
        <v>12</v>
      </c>
      <c r="N2874" s="15">
        <v>11.81</v>
      </c>
      <c r="O2874" s="15">
        <v>29</v>
      </c>
      <c r="P2874" t="s">
        <v>37</v>
      </c>
      <c r="Q2874">
        <v>150</v>
      </c>
      <c r="R2874" t="s">
        <v>44</v>
      </c>
      <c r="S2874">
        <v>2022</v>
      </c>
      <c r="T2874" t="s">
        <v>31</v>
      </c>
      <c r="U2874" s="15">
        <v>4</v>
      </c>
      <c r="V2874" s="15">
        <v>4</v>
      </c>
      <c r="W2874" t="s">
        <v>32</v>
      </c>
    </row>
    <row r="2875" spans="1:23">
      <c r="A2875" t="s">
        <v>2919</v>
      </c>
      <c r="B2875">
        <v>-33.836326</v>
      </c>
      <c r="C2875" s="15">
        <v>151.366715</v>
      </c>
      <c r="D2875" s="2" t="s">
        <v>7918</v>
      </c>
      <c r="E2875" s="14" t="s">
        <v>5069</v>
      </c>
      <c r="F2875" s="14" t="e" vm="8">
        <v>#VALUE!</v>
      </c>
      <c r="G2875" s="2" t="str">
        <f>_xlfn.XLOOKUP(E2875,missing_cities!$Q$2:$Q$56,missing_cities!$R$2:$R$56,"Not Found",0)</f>
        <v>Australia</v>
      </c>
      <c r="H2875" t="str">
        <f>_xlfn.XLOOKUP(E2875,missing_cities!$Q$2:$Q$56,missing_cities!$S$2:$S$56,"Not Found",0)</f>
        <v>Australia</v>
      </c>
      <c r="I2875" t="s">
        <v>1684</v>
      </c>
      <c r="J2875" s="15">
        <v>0.15</v>
      </c>
      <c r="K2875" t="s">
        <v>19</v>
      </c>
      <c r="L2875" s="15" t="str">
        <f t="shared" si="88"/>
        <v>9:00-18:00</v>
      </c>
      <c r="M2875" s="16">
        <f t="shared" si="89"/>
        <v>0.37</v>
      </c>
      <c r="N2875" s="15">
        <v>18.100000000000001</v>
      </c>
      <c r="O2875" s="15">
        <v>96</v>
      </c>
      <c r="P2875" t="s">
        <v>20</v>
      </c>
      <c r="Q2875">
        <v>350</v>
      </c>
      <c r="R2875" t="s">
        <v>81</v>
      </c>
      <c r="S2875">
        <v>2013</v>
      </c>
      <c r="T2875" t="s">
        <v>31</v>
      </c>
      <c r="U2875" s="15">
        <v>3.8</v>
      </c>
      <c r="V2875" s="15">
        <v>3</v>
      </c>
      <c r="W2875" t="s">
        <v>27</v>
      </c>
    </row>
    <row r="2876" spans="1:23">
      <c r="A2876" t="s">
        <v>2920</v>
      </c>
      <c r="B2876">
        <v>34.141992999999999</v>
      </c>
      <c r="C2876" s="15">
        <v>-118.36243399999999</v>
      </c>
      <c r="D2876" s="2" t="s">
        <v>7919</v>
      </c>
      <c r="E2876" s="14" t="s">
        <v>5111</v>
      </c>
      <c r="F2876" s="14" t="e" vm="5">
        <v>#VALUE!</v>
      </c>
      <c r="G2876" s="2" t="str">
        <f>_xlfn.XLOOKUP(E2876,missing_cities!$Q$2:$Q$56,missing_cities!$R$2:$R$56,"Not Found",0)</f>
        <v>United States</v>
      </c>
      <c r="H2876" t="str">
        <f>_xlfn.XLOOKUP(E2876,missing_cities!$Q$2:$Q$56,missing_cities!$S$2:$S$56,"Not Found",0)</f>
        <v>North America</v>
      </c>
      <c r="I2876" t="s">
        <v>1684</v>
      </c>
      <c r="J2876" s="15">
        <v>0.42</v>
      </c>
      <c r="K2876" t="s">
        <v>19</v>
      </c>
      <c r="L2876" s="15" t="str">
        <f t="shared" si="88"/>
        <v>9:00-18:00</v>
      </c>
      <c r="M2876" s="16">
        <f t="shared" si="89"/>
        <v>0.37</v>
      </c>
      <c r="N2876" s="15">
        <v>10.47</v>
      </c>
      <c r="O2876" s="15">
        <v>100</v>
      </c>
      <c r="P2876" t="s">
        <v>39</v>
      </c>
      <c r="Q2876">
        <v>150</v>
      </c>
      <c r="R2876" t="s">
        <v>48</v>
      </c>
      <c r="S2876">
        <v>2013</v>
      </c>
      <c r="T2876" t="s">
        <v>31</v>
      </c>
      <c r="U2876" s="15">
        <v>4.8</v>
      </c>
      <c r="V2876" s="15">
        <v>5</v>
      </c>
      <c r="W2876" t="s">
        <v>27</v>
      </c>
    </row>
    <row r="2877" spans="1:23">
      <c r="A2877" t="s">
        <v>2921</v>
      </c>
      <c r="B2877">
        <v>-33.806896000000002</v>
      </c>
      <c r="C2877" s="15">
        <v>18.482479999999999</v>
      </c>
      <c r="D2877" s="2" t="s">
        <v>7920</v>
      </c>
      <c r="E2877" s="14" t="s">
        <v>5085</v>
      </c>
      <c r="F2877" s="14" t="e" vm="12">
        <v>#VALUE!</v>
      </c>
      <c r="G2877" s="2" t="str">
        <f>_xlfn.XLOOKUP(E2877,missing_cities!$Q$2:$Q$56,missing_cities!$R$2:$R$56,"Not Found",0)</f>
        <v>South Africa</v>
      </c>
      <c r="H2877" t="str">
        <f>_xlfn.XLOOKUP(E2877,missing_cities!$Q$2:$Q$56,missing_cities!$S$2:$S$56,"Not Found",0)</f>
        <v>Africa</v>
      </c>
      <c r="I2877" t="s">
        <v>1684</v>
      </c>
      <c r="J2877" s="15">
        <v>0.14000000000000001</v>
      </c>
      <c r="K2877" t="s">
        <v>34</v>
      </c>
      <c r="L2877" s="15" t="str">
        <f t="shared" si="88"/>
        <v>6:00-22:00</v>
      </c>
      <c r="M2877" s="16">
        <f t="shared" si="89"/>
        <v>0.67</v>
      </c>
      <c r="N2877" s="15">
        <v>5.93</v>
      </c>
      <c r="O2877" s="15">
        <v>11</v>
      </c>
      <c r="P2877" t="s">
        <v>25</v>
      </c>
      <c r="Q2877">
        <v>50</v>
      </c>
      <c r="R2877" t="s">
        <v>76</v>
      </c>
      <c r="S2877">
        <v>2012</v>
      </c>
      <c r="T2877" t="s">
        <v>31</v>
      </c>
      <c r="U2877" s="15">
        <v>3.6</v>
      </c>
      <c r="V2877" s="15">
        <v>7</v>
      </c>
      <c r="W2877" t="s">
        <v>32</v>
      </c>
    </row>
    <row r="2878" spans="1:23">
      <c r="A2878" t="s">
        <v>2922</v>
      </c>
      <c r="B2878">
        <v>-73.508717000000004</v>
      </c>
      <c r="C2878" s="15">
        <v>-41.912765</v>
      </c>
      <c r="D2878" s="2" t="s">
        <v>7921</v>
      </c>
      <c r="E2878" s="14" t="str">
        <f>_xlfn.XLOOKUP(C2878,missing_cities!B:B,missing_cities!C:C,"Not Found",0)</f>
        <v>Error</v>
      </c>
      <c r="F2878" s="14" t="s">
        <v>9987</v>
      </c>
      <c r="G2878" s="2" t="str">
        <f>_xlfn.XLOOKUP(E2878,missing_cities!$Q$2:$Q$56,missing_cities!$R$2:$R$56,"Not Found",0)</f>
        <v>Error</v>
      </c>
      <c r="H2878" t="str">
        <f>_xlfn.XLOOKUP(E2878,missing_cities!$Q$2:$Q$56,missing_cities!$S$2:$S$56,"Not Found",0)</f>
        <v>Error</v>
      </c>
      <c r="I2878" t="s">
        <v>1684</v>
      </c>
      <c r="J2878" s="15">
        <v>0.32</v>
      </c>
      <c r="K2878" t="s">
        <v>19</v>
      </c>
      <c r="L2878" s="15" t="str">
        <f t="shared" si="88"/>
        <v>9:00-18:00</v>
      </c>
      <c r="M2878" s="16">
        <f t="shared" si="89"/>
        <v>0.37</v>
      </c>
      <c r="N2878" s="15">
        <v>11.18</v>
      </c>
      <c r="O2878" s="15">
        <v>81</v>
      </c>
      <c r="P2878" t="s">
        <v>39</v>
      </c>
      <c r="Q2878">
        <v>150</v>
      </c>
      <c r="R2878" t="s">
        <v>37</v>
      </c>
      <c r="S2878">
        <v>2020</v>
      </c>
      <c r="T2878" t="s">
        <v>31</v>
      </c>
      <c r="U2878" s="15">
        <v>3.1</v>
      </c>
      <c r="V2878" s="15">
        <v>6</v>
      </c>
      <c r="W2878" t="s">
        <v>27</v>
      </c>
    </row>
    <row r="2879" spans="1:23">
      <c r="A2879" t="s">
        <v>2923</v>
      </c>
      <c r="B2879">
        <v>37.588731000000003</v>
      </c>
      <c r="C2879" s="15">
        <v>126.949984</v>
      </c>
      <c r="D2879" s="2" t="s">
        <v>7922</v>
      </c>
      <c r="E2879" s="14" t="s">
        <v>5063</v>
      </c>
      <c r="F2879" s="14" t="e" vm="6">
        <v>#VALUE!</v>
      </c>
      <c r="G2879" s="2" t="str">
        <f>_xlfn.XLOOKUP(E2879,missing_cities!$Q$2:$Q$56,missing_cities!$R$2:$R$56,"Not Found",0)</f>
        <v>South Korea</v>
      </c>
      <c r="H2879" t="str">
        <f>_xlfn.XLOOKUP(E2879,missing_cities!$Q$2:$Q$56,missing_cities!$S$2:$S$56,"Not Found",0)</f>
        <v>Asia</v>
      </c>
      <c r="I2879" t="s">
        <v>1684</v>
      </c>
      <c r="J2879" s="15">
        <v>0.27</v>
      </c>
      <c r="K2879" t="s">
        <v>34</v>
      </c>
      <c r="L2879" s="15" t="str">
        <f t="shared" si="88"/>
        <v>6:00-22:00</v>
      </c>
      <c r="M2879" s="16">
        <f t="shared" si="89"/>
        <v>0.67</v>
      </c>
      <c r="N2879" s="15">
        <v>19.149999999999999</v>
      </c>
      <c r="O2879" s="15">
        <v>98</v>
      </c>
      <c r="P2879" t="s">
        <v>29</v>
      </c>
      <c r="Q2879">
        <v>50</v>
      </c>
      <c r="R2879" t="s">
        <v>42</v>
      </c>
      <c r="S2879">
        <v>2016</v>
      </c>
      <c r="T2879" t="s">
        <v>22</v>
      </c>
      <c r="U2879" s="15">
        <v>3</v>
      </c>
      <c r="V2879" s="15">
        <v>9</v>
      </c>
      <c r="W2879" t="s">
        <v>23</v>
      </c>
    </row>
    <row r="2880" spans="1:23">
      <c r="A2880" t="s">
        <v>2924</v>
      </c>
      <c r="B2880">
        <v>34.032449</v>
      </c>
      <c r="C2880" s="15">
        <v>-118.372726</v>
      </c>
      <c r="D2880" s="2" t="s">
        <v>7923</v>
      </c>
      <c r="E2880" s="14" t="s">
        <v>5111</v>
      </c>
      <c r="F2880" s="14" t="e" vm="5">
        <v>#VALUE!</v>
      </c>
      <c r="G2880" s="2" t="str">
        <f>_xlfn.XLOOKUP(E2880,missing_cities!$Q$2:$Q$56,missing_cities!$R$2:$R$56,"Not Found",0)</f>
        <v>United States</v>
      </c>
      <c r="H2880" t="str">
        <f>_xlfn.XLOOKUP(E2880,missing_cities!$Q$2:$Q$56,missing_cities!$S$2:$S$56,"Not Found",0)</f>
        <v>North America</v>
      </c>
      <c r="I2880" t="s">
        <v>1684</v>
      </c>
      <c r="J2880" s="15">
        <v>0.13</v>
      </c>
      <c r="K2880" t="s">
        <v>34</v>
      </c>
      <c r="L2880" s="15" t="str">
        <f t="shared" si="88"/>
        <v>6:00-22:00</v>
      </c>
      <c r="M2880" s="16">
        <f t="shared" si="89"/>
        <v>0.67</v>
      </c>
      <c r="N2880" s="15">
        <v>7.55</v>
      </c>
      <c r="O2880" s="15">
        <v>25</v>
      </c>
      <c r="P2880" t="s">
        <v>37</v>
      </c>
      <c r="Q2880">
        <v>50</v>
      </c>
      <c r="R2880" t="s">
        <v>74</v>
      </c>
      <c r="S2880">
        <v>2017</v>
      </c>
      <c r="T2880" t="s">
        <v>22</v>
      </c>
      <c r="U2880" s="15">
        <v>4.4000000000000004</v>
      </c>
      <c r="V2880" s="15">
        <v>9</v>
      </c>
      <c r="W2880" t="s">
        <v>23</v>
      </c>
    </row>
    <row r="2881" spans="1:23">
      <c r="A2881" t="s">
        <v>2925</v>
      </c>
      <c r="B2881">
        <v>13.859114</v>
      </c>
      <c r="C2881" s="15">
        <v>100.55240499999999</v>
      </c>
      <c r="D2881" s="2" t="s">
        <v>7924</v>
      </c>
      <c r="E2881" s="14" t="s">
        <v>5059</v>
      </c>
      <c r="F2881" s="14" t="e" vm="4">
        <v>#VALUE!</v>
      </c>
      <c r="G2881" s="2" t="str">
        <f>_xlfn.XLOOKUP(E2881,missing_cities!$Q$2:$Q$56,missing_cities!$R$2:$R$56,"Not Found",0)</f>
        <v>Thailand</v>
      </c>
      <c r="H2881" t="str">
        <f>_xlfn.XLOOKUP(E2881,missing_cities!$Q$2:$Q$56,missing_cities!$S$2:$S$56,"Not Found",0)</f>
        <v>Asia</v>
      </c>
      <c r="I2881" t="s">
        <v>1684</v>
      </c>
      <c r="J2881" s="15">
        <v>0.26</v>
      </c>
      <c r="K2881" s="1">
        <v>45862</v>
      </c>
      <c r="L2881" s="15" t="str">
        <f t="shared" si="88"/>
        <v>9.00-21.00</v>
      </c>
      <c r="M2881" s="16">
        <f t="shared" si="89"/>
        <v>12</v>
      </c>
      <c r="N2881" s="15">
        <v>10.81</v>
      </c>
      <c r="O2881" s="15">
        <v>76</v>
      </c>
      <c r="P2881" t="s">
        <v>37</v>
      </c>
      <c r="Q2881">
        <v>22</v>
      </c>
      <c r="R2881" t="s">
        <v>42</v>
      </c>
      <c r="S2881">
        <v>2022</v>
      </c>
      <c r="T2881" t="s">
        <v>31</v>
      </c>
      <c r="U2881" s="15">
        <v>4.7</v>
      </c>
      <c r="V2881" s="15">
        <v>7</v>
      </c>
      <c r="W2881" t="s">
        <v>23</v>
      </c>
    </row>
    <row r="2882" spans="1:23">
      <c r="A2882" t="s">
        <v>2926</v>
      </c>
      <c r="B2882">
        <v>39.850701999999998</v>
      </c>
      <c r="C2882" s="15">
        <v>116.330641</v>
      </c>
      <c r="D2882" s="2" t="s">
        <v>7925</v>
      </c>
      <c r="E2882" s="14" t="s">
        <v>5071</v>
      </c>
      <c r="F2882" s="14" t="e" vm="9">
        <v>#VALUE!</v>
      </c>
      <c r="G2882" s="2" t="str">
        <f>_xlfn.XLOOKUP(E2882,missing_cities!$Q$2:$Q$56,missing_cities!$R$2:$R$56,"Not Found",0)</f>
        <v>China</v>
      </c>
      <c r="H2882" t="str">
        <f>_xlfn.XLOOKUP(E2882,missing_cities!$Q$2:$Q$56,missing_cities!$S$2:$S$56,"Not Found",0)</f>
        <v>Asia</v>
      </c>
      <c r="I2882" t="s">
        <v>1684</v>
      </c>
      <c r="J2882" s="15">
        <v>0.28000000000000003</v>
      </c>
      <c r="K2882" s="1">
        <v>45862</v>
      </c>
      <c r="L2882" s="15" t="str">
        <f t="shared" si="88"/>
        <v>9.00-21.00</v>
      </c>
      <c r="M2882" s="16">
        <f t="shared" si="89"/>
        <v>12</v>
      </c>
      <c r="N2882" s="15">
        <v>6.29</v>
      </c>
      <c r="O2882" s="15">
        <v>34</v>
      </c>
      <c r="P2882" t="s">
        <v>20</v>
      </c>
      <c r="Q2882">
        <v>50</v>
      </c>
      <c r="R2882" t="s">
        <v>81</v>
      </c>
      <c r="S2882">
        <v>2014</v>
      </c>
      <c r="T2882" t="s">
        <v>31</v>
      </c>
      <c r="U2882" s="15">
        <v>3.9</v>
      </c>
      <c r="V2882" s="15">
        <v>9</v>
      </c>
      <c r="W2882" t="s">
        <v>23</v>
      </c>
    </row>
    <row r="2883" spans="1:23">
      <c r="A2883" t="s">
        <v>2927</v>
      </c>
      <c r="B2883">
        <v>19.599527999999999</v>
      </c>
      <c r="C2883" s="15">
        <v>-99.149343999999999</v>
      </c>
      <c r="D2883" s="2" t="s">
        <v>7926</v>
      </c>
      <c r="E2883" s="14" t="s">
        <v>5119</v>
      </c>
      <c r="F2883" s="14" t="e" vm="13">
        <v>#VALUE!</v>
      </c>
      <c r="G2883" s="2" t="str">
        <f>_xlfn.XLOOKUP(E2883,missing_cities!$Q$2:$Q$56,missing_cities!$R$2:$R$56,"Not Found",0)</f>
        <v>Mexico</v>
      </c>
      <c r="H2883" t="str">
        <f>_xlfn.XLOOKUP(E2883,missing_cities!$Q$2:$Q$56,missing_cities!$S$2:$S$56,"Not Found",0)</f>
        <v>North America</v>
      </c>
      <c r="I2883" t="s">
        <v>1684</v>
      </c>
      <c r="J2883" s="15">
        <v>0.12</v>
      </c>
      <c r="K2883" t="s">
        <v>19</v>
      </c>
      <c r="L2883" s="15" t="str">
        <f t="shared" ref="L2883:L2946" si="90">IF(ISNUMBER(SEARCH("-",K2883)),K2883,"9.00-21.00")</f>
        <v>9:00-18:00</v>
      </c>
      <c r="M2883" s="16">
        <f t="shared" ref="M2883:M2946" si="91">IF(ISNUMBER(SEARCH("-", L2883)), TEXT(RIGHT(L2883, LEN(L2883) - FIND("-", L2883)), "0.00") - TEXT(LEFT(L2883, FIND("-", L2883)-1), "0.00"), "")</f>
        <v>0.37</v>
      </c>
      <c r="N2883" s="15">
        <v>8.98</v>
      </c>
      <c r="O2883" s="15">
        <v>13</v>
      </c>
      <c r="P2883" t="s">
        <v>37</v>
      </c>
      <c r="Q2883">
        <v>50</v>
      </c>
      <c r="R2883" t="s">
        <v>76</v>
      </c>
      <c r="S2883">
        <v>2019</v>
      </c>
      <c r="T2883" t="s">
        <v>31</v>
      </c>
      <c r="U2883" s="15">
        <v>4.2</v>
      </c>
      <c r="V2883" s="15">
        <v>6</v>
      </c>
      <c r="W2883" t="s">
        <v>23</v>
      </c>
    </row>
    <row r="2884" spans="1:23">
      <c r="A2884" t="s">
        <v>2928</v>
      </c>
      <c r="B2884">
        <v>-33.861497</v>
      </c>
      <c r="C2884" s="15">
        <v>151.281385</v>
      </c>
      <c r="D2884" s="2" t="s">
        <v>7927</v>
      </c>
      <c r="E2884" s="14" t="s">
        <v>5069</v>
      </c>
      <c r="F2884" s="14" t="e" vm="8">
        <v>#VALUE!</v>
      </c>
      <c r="G2884" s="2" t="str">
        <f>_xlfn.XLOOKUP(E2884,missing_cities!$Q$2:$Q$56,missing_cities!$R$2:$R$56,"Not Found",0)</f>
        <v>Australia</v>
      </c>
      <c r="H2884" t="str">
        <f>_xlfn.XLOOKUP(E2884,missing_cities!$Q$2:$Q$56,missing_cities!$S$2:$S$56,"Not Found",0)</f>
        <v>Australia</v>
      </c>
      <c r="I2884" t="s">
        <v>1684</v>
      </c>
      <c r="J2884" s="15">
        <v>0.19</v>
      </c>
      <c r="K2884" t="s">
        <v>34</v>
      </c>
      <c r="L2884" s="15" t="str">
        <f t="shared" si="90"/>
        <v>6:00-22:00</v>
      </c>
      <c r="M2884" s="16">
        <f t="shared" si="91"/>
        <v>0.67</v>
      </c>
      <c r="N2884" s="15">
        <v>15.77</v>
      </c>
      <c r="O2884" s="15">
        <v>47</v>
      </c>
      <c r="P2884" t="s">
        <v>20</v>
      </c>
      <c r="Q2884">
        <v>150</v>
      </c>
      <c r="R2884" t="s">
        <v>37</v>
      </c>
      <c r="S2884">
        <v>2021</v>
      </c>
      <c r="T2884" t="s">
        <v>22</v>
      </c>
      <c r="U2884" s="15">
        <v>3.3</v>
      </c>
      <c r="V2884" s="15">
        <v>3</v>
      </c>
      <c r="W2884" t="s">
        <v>32</v>
      </c>
    </row>
    <row r="2885" spans="1:23">
      <c r="A2885" t="s">
        <v>2929</v>
      </c>
      <c r="B2885">
        <v>42.751266999999999</v>
      </c>
      <c r="C2885" s="15">
        <v>-151.45476099999999</v>
      </c>
      <c r="D2885" s="2" t="s">
        <v>7928</v>
      </c>
      <c r="E2885" s="14" t="str">
        <f>_xlfn.XLOOKUP(C2885,missing_cities!B:B,missing_cities!C:C,"Not Found",0)</f>
        <v>Error</v>
      </c>
      <c r="F2885" s="14" t="s">
        <v>9987</v>
      </c>
      <c r="G2885" s="2" t="str">
        <f>_xlfn.XLOOKUP(E2885,missing_cities!$Q$2:$Q$56,missing_cities!$R$2:$R$56,"Not Found",0)</f>
        <v>Error</v>
      </c>
      <c r="H2885" t="str">
        <f>_xlfn.XLOOKUP(E2885,missing_cities!$Q$2:$Q$56,missing_cities!$S$2:$S$56,"Not Found",0)</f>
        <v>Error</v>
      </c>
      <c r="I2885" t="s">
        <v>1684</v>
      </c>
      <c r="J2885" s="15">
        <v>0.24</v>
      </c>
      <c r="K2885" s="1">
        <v>45862</v>
      </c>
      <c r="L2885" s="15" t="str">
        <f t="shared" si="90"/>
        <v>9.00-21.00</v>
      </c>
      <c r="M2885" s="16">
        <f t="shared" si="91"/>
        <v>12</v>
      </c>
      <c r="N2885" s="15">
        <v>12.54</v>
      </c>
      <c r="O2885" s="15">
        <v>29</v>
      </c>
      <c r="P2885" t="s">
        <v>37</v>
      </c>
      <c r="Q2885">
        <v>350</v>
      </c>
      <c r="R2885" t="s">
        <v>48</v>
      </c>
      <c r="S2885">
        <v>2012</v>
      </c>
      <c r="T2885" t="s">
        <v>31</v>
      </c>
      <c r="U2885" s="15">
        <v>5</v>
      </c>
      <c r="V2885" s="15">
        <v>2</v>
      </c>
      <c r="W2885" t="s">
        <v>27</v>
      </c>
    </row>
    <row r="2886" spans="1:23">
      <c r="A2886" t="s">
        <v>2930</v>
      </c>
      <c r="B2886">
        <v>13.854179</v>
      </c>
      <c r="C2886" s="15">
        <v>100.447942</v>
      </c>
      <c r="D2886" s="2" t="s">
        <v>7929</v>
      </c>
      <c r="E2886" s="14" t="s">
        <v>5059</v>
      </c>
      <c r="F2886" s="14" t="e" vm="4">
        <v>#VALUE!</v>
      </c>
      <c r="G2886" s="2" t="str">
        <f>_xlfn.XLOOKUP(E2886,missing_cities!$Q$2:$Q$56,missing_cities!$R$2:$R$56,"Not Found",0)</f>
        <v>Thailand</v>
      </c>
      <c r="H2886" t="str">
        <f>_xlfn.XLOOKUP(E2886,missing_cities!$Q$2:$Q$56,missing_cities!$S$2:$S$56,"Not Found",0)</f>
        <v>Asia</v>
      </c>
      <c r="I2886" t="s">
        <v>1684</v>
      </c>
      <c r="J2886" s="15">
        <v>0.3</v>
      </c>
      <c r="K2886" s="1">
        <v>45862</v>
      </c>
      <c r="L2886" s="15" t="str">
        <f t="shared" si="90"/>
        <v>9.00-21.00</v>
      </c>
      <c r="M2886" s="16">
        <f t="shared" si="91"/>
        <v>12</v>
      </c>
      <c r="N2886" s="15">
        <v>17.36</v>
      </c>
      <c r="O2886" s="15">
        <v>95</v>
      </c>
      <c r="P2886" t="s">
        <v>20</v>
      </c>
      <c r="Q2886">
        <v>350</v>
      </c>
      <c r="R2886" t="s">
        <v>42</v>
      </c>
      <c r="S2886">
        <v>2016</v>
      </c>
      <c r="T2886" t="s">
        <v>31</v>
      </c>
      <c r="U2886" s="15">
        <v>3.9</v>
      </c>
      <c r="V2886" s="15">
        <v>10</v>
      </c>
      <c r="W2886" t="s">
        <v>27</v>
      </c>
    </row>
    <row r="2887" spans="1:23">
      <c r="A2887" t="s">
        <v>2931</v>
      </c>
      <c r="B2887">
        <v>-33.734048000000001</v>
      </c>
      <c r="C2887" s="15">
        <v>18.531621000000001</v>
      </c>
      <c r="D2887" s="2" t="s">
        <v>7930</v>
      </c>
      <c r="E2887" s="14" t="s">
        <v>5085</v>
      </c>
      <c r="F2887" s="14" t="e" vm="12">
        <v>#VALUE!</v>
      </c>
      <c r="G2887" s="2" t="str">
        <f>_xlfn.XLOOKUP(E2887,missing_cities!$Q$2:$Q$56,missing_cities!$R$2:$R$56,"Not Found",0)</f>
        <v>South Africa</v>
      </c>
      <c r="H2887" t="str">
        <f>_xlfn.XLOOKUP(E2887,missing_cities!$Q$2:$Q$56,missing_cities!$S$2:$S$56,"Not Found",0)</f>
        <v>Africa</v>
      </c>
      <c r="I2887" t="s">
        <v>1684</v>
      </c>
      <c r="J2887" s="15">
        <v>0.38</v>
      </c>
      <c r="K2887" t="s">
        <v>34</v>
      </c>
      <c r="L2887" s="15" t="str">
        <f t="shared" si="90"/>
        <v>6:00-22:00</v>
      </c>
      <c r="M2887" s="16">
        <f t="shared" si="91"/>
        <v>0.67</v>
      </c>
      <c r="N2887" s="15">
        <v>0.99</v>
      </c>
      <c r="O2887" s="15">
        <v>18</v>
      </c>
      <c r="P2887" t="s">
        <v>37</v>
      </c>
      <c r="Q2887">
        <v>22</v>
      </c>
      <c r="R2887" t="s">
        <v>37</v>
      </c>
      <c r="S2887">
        <v>2020</v>
      </c>
      <c r="T2887" t="s">
        <v>22</v>
      </c>
      <c r="U2887" s="15">
        <v>4.7</v>
      </c>
      <c r="V2887" s="15">
        <v>5</v>
      </c>
      <c r="W2887" t="s">
        <v>32</v>
      </c>
    </row>
    <row r="2888" spans="1:23">
      <c r="A2888" t="s">
        <v>2932</v>
      </c>
      <c r="B2888">
        <v>43.691347999999998</v>
      </c>
      <c r="C2888" s="15">
        <v>-79.337164999999999</v>
      </c>
      <c r="D2888" s="2" t="s">
        <v>7931</v>
      </c>
      <c r="E2888" s="14" t="s">
        <v>5050</v>
      </c>
      <c r="F2888" s="14" t="e" vm="1">
        <v>#VALUE!</v>
      </c>
      <c r="G2888" s="2" t="str">
        <f>_xlfn.XLOOKUP(E2888,missing_cities!$Q$2:$Q$56,missing_cities!$R$2:$R$56,"Not Found",0)</f>
        <v>Canada</v>
      </c>
      <c r="H2888" t="str">
        <f>_xlfn.XLOOKUP(E2888,missing_cities!$Q$2:$Q$56,missing_cities!$S$2:$S$56,"Not Found",0)</f>
        <v>North America</v>
      </c>
      <c r="I2888" t="s">
        <v>1684</v>
      </c>
      <c r="J2888" s="15">
        <v>0.2</v>
      </c>
      <c r="K2888" t="s">
        <v>19</v>
      </c>
      <c r="L2888" s="15" t="str">
        <f t="shared" si="90"/>
        <v>9:00-18:00</v>
      </c>
      <c r="M2888" s="16">
        <f t="shared" si="91"/>
        <v>0.37</v>
      </c>
      <c r="N2888" s="15">
        <v>19.39</v>
      </c>
      <c r="O2888" s="15">
        <v>27</v>
      </c>
      <c r="P2888" t="s">
        <v>39</v>
      </c>
      <c r="Q2888">
        <v>150</v>
      </c>
      <c r="R2888" t="s">
        <v>35</v>
      </c>
      <c r="S2888">
        <v>2020</v>
      </c>
      <c r="T2888" t="s">
        <v>31</v>
      </c>
      <c r="U2888" s="15">
        <v>3.2</v>
      </c>
      <c r="V2888" s="15">
        <v>4</v>
      </c>
      <c r="W2888" t="s">
        <v>23</v>
      </c>
    </row>
    <row r="2889" spans="1:23">
      <c r="A2889" t="s">
        <v>2933</v>
      </c>
      <c r="B2889">
        <v>-33.897157</v>
      </c>
      <c r="C2889" s="15">
        <v>151.23525100000001</v>
      </c>
      <c r="D2889" s="2" t="s">
        <v>7932</v>
      </c>
      <c r="E2889" s="14" t="s">
        <v>5069</v>
      </c>
      <c r="F2889" s="14" t="e" vm="8">
        <v>#VALUE!</v>
      </c>
      <c r="G2889" s="2" t="str">
        <f>_xlfn.XLOOKUP(E2889,missing_cities!$Q$2:$Q$56,missing_cities!$R$2:$R$56,"Not Found",0)</f>
        <v>Australia</v>
      </c>
      <c r="H2889" t="str">
        <f>_xlfn.XLOOKUP(E2889,missing_cities!$Q$2:$Q$56,missing_cities!$S$2:$S$56,"Not Found",0)</f>
        <v>Australia</v>
      </c>
      <c r="I2889" t="s">
        <v>1684</v>
      </c>
      <c r="J2889" s="15">
        <v>0.33</v>
      </c>
      <c r="K2889" t="s">
        <v>19</v>
      </c>
      <c r="L2889" s="15" t="str">
        <f t="shared" si="90"/>
        <v>9:00-18:00</v>
      </c>
      <c r="M2889" s="16">
        <f t="shared" si="91"/>
        <v>0.37</v>
      </c>
      <c r="N2889" s="15">
        <v>11.11</v>
      </c>
      <c r="O2889" s="15">
        <v>14</v>
      </c>
      <c r="P2889" t="s">
        <v>25</v>
      </c>
      <c r="Q2889">
        <v>22</v>
      </c>
      <c r="R2889" t="s">
        <v>35</v>
      </c>
      <c r="S2889">
        <v>2021</v>
      </c>
      <c r="T2889" t="s">
        <v>22</v>
      </c>
      <c r="U2889" s="15">
        <v>4.8</v>
      </c>
      <c r="V2889" s="15">
        <v>1</v>
      </c>
      <c r="W2889" t="s">
        <v>32</v>
      </c>
    </row>
    <row r="2890" spans="1:23">
      <c r="A2890" t="s">
        <v>2934</v>
      </c>
      <c r="B2890">
        <v>39.940935000000003</v>
      </c>
      <c r="C2890" s="15">
        <v>116.487201</v>
      </c>
      <c r="D2890" s="2" t="s">
        <v>7933</v>
      </c>
      <c r="E2890" s="14" t="s">
        <v>5071</v>
      </c>
      <c r="F2890" s="14" t="e" vm="9">
        <v>#VALUE!</v>
      </c>
      <c r="G2890" s="2" t="str">
        <f>_xlfn.XLOOKUP(E2890,missing_cities!$Q$2:$Q$56,missing_cities!$R$2:$R$56,"Not Found",0)</f>
        <v>China</v>
      </c>
      <c r="H2890" t="str">
        <f>_xlfn.XLOOKUP(E2890,missing_cities!$Q$2:$Q$56,missing_cities!$S$2:$S$56,"Not Found",0)</f>
        <v>Asia</v>
      </c>
      <c r="I2890" t="s">
        <v>1684</v>
      </c>
      <c r="J2890" s="15">
        <v>0.37</v>
      </c>
      <c r="K2890" t="s">
        <v>34</v>
      </c>
      <c r="L2890" s="15" t="str">
        <f t="shared" si="90"/>
        <v>6:00-22:00</v>
      </c>
      <c r="M2890" s="16">
        <f t="shared" si="91"/>
        <v>0.67</v>
      </c>
      <c r="N2890" s="15">
        <v>11.79</v>
      </c>
      <c r="O2890" s="15">
        <v>24</v>
      </c>
      <c r="P2890" t="s">
        <v>39</v>
      </c>
      <c r="Q2890">
        <v>50</v>
      </c>
      <c r="R2890" t="s">
        <v>26</v>
      </c>
      <c r="S2890">
        <v>2017</v>
      </c>
      <c r="T2890" t="s">
        <v>22</v>
      </c>
      <c r="U2890" s="15">
        <v>3.7</v>
      </c>
      <c r="V2890" s="15">
        <v>2</v>
      </c>
      <c r="W2890" t="s">
        <v>27</v>
      </c>
    </row>
    <row r="2891" spans="1:23">
      <c r="A2891" t="s">
        <v>2935</v>
      </c>
      <c r="B2891">
        <v>41.857089999999999</v>
      </c>
      <c r="C2891" s="15">
        <v>-87.726145000000002</v>
      </c>
      <c r="D2891" s="2" t="s">
        <v>7934</v>
      </c>
      <c r="E2891" s="14" t="s">
        <v>5065</v>
      </c>
      <c r="F2891" s="14" t="e" vm="5">
        <v>#VALUE!</v>
      </c>
      <c r="G2891" s="2" t="str">
        <f>_xlfn.XLOOKUP(E2891,missing_cities!$Q$2:$Q$56,missing_cities!$R$2:$R$56,"Not Found",0)</f>
        <v>United States</v>
      </c>
      <c r="H2891" t="str">
        <f>_xlfn.XLOOKUP(E2891,missing_cities!$Q$2:$Q$56,missing_cities!$S$2:$S$56,"Not Found",0)</f>
        <v>North America</v>
      </c>
      <c r="I2891" t="s">
        <v>1684</v>
      </c>
      <c r="J2891" s="15">
        <v>0.22</v>
      </c>
      <c r="K2891" s="1">
        <v>45862</v>
      </c>
      <c r="L2891" s="15" t="str">
        <f t="shared" si="90"/>
        <v>9.00-21.00</v>
      </c>
      <c r="M2891" s="16">
        <f t="shared" si="91"/>
        <v>12</v>
      </c>
      <c r="N2891" s="15">
        <v>15.07</v>
      </c>
      <c r="O2891" s="15">
        <v>91</v>
      </c>
      <c r="P2891" t="s">
        <v>20</v>
      </c>
      <c r="Q2891">
        <v>22</v>
      </c>
      <c r="R2891" t="s">
        <v>74</v>
      </c>
      <c r="S2891">
        <v>2012</v>
      </c>
      <c r="T2891" t="s">
        <v>31</v>
      </c>
      <c r="U2891" s="15">
        <v>4.5</v>
      </c>
      <c r="V2891" s="15">
        <v>2</v>
      </c>
      <c r="W2891" t="s">
        <v>23</v>
      </c>
    </row>
    <row r="2892" spans="1:23">
      <c r="A2892" t="s">
        <v>2936</v>
      </c>
      <c r="B2892">
        <v>34.141447999999997</v>
      </c>
      <c r="C2892" s="15">
        <v>-118.36356000000001</v>
      </c>
      <c r="D2892" s="2" t="s">
        <v>7935</v>
      </c>
      <c r="E2892" s="14" t="s">
        <v>5111</v>
      </c>
      <c r="F2892" s="14" t="e" vm="5">
        <v>#VALUE!</v>
      </c>
      <c r="G2892" s="2" t="str">
        <f>_xlfn.XLOOKUP(E2892,missing_cities!$Q$2:$Q$56,missing_cities!$R$2:$R$56,"Not Found",0)</f>
        <v>United States</v>
      </c>
      <c r="H2892" t="str">
        <f>_xlfn.XLOOKUP(E2892,missing_cities!$Q$2:$Q$56,missing_cities!$S$2:$S$56,"Not Found",0)</f>
        <v>North America</v>
      </c>
      <c r="I2892" t="s">
        <v>1684</v>
      </c>
      <c r="J2892" s="15">
        <v>0.38</v>
      </c>
      <c r="K2892" s="1">
        <v>45862</v>
      </c>
      <c r="L2892" s="15" t="str">
        <f t="shared" si="90"/>
        <v>9.00-21.00</v>
      </c>
      <c r="M2892" s="16">
        <f t="shared" si="91"/>
        <v>12</v>
      </c>
      <c r="N2892" s="15">
        <v>16.38</v>
      </c>
      <c r="O2892" s="15">
        <v>70</v>
      </c>
      <c r="P2892" t="s">
        <v>39</v>
      </c>
      <c r="Q2892">
        <v>22</v>
      </c>
      <c r="R2892" t="s">
        <v>46</v>
      </c>
      <c r="S2892">
        <v>2017</v>
      </c>
      <c r="T2892" t="s">
        <v>22</v>
      </c>
      <c r="U2892" s="15">
        <v>4.5999999999999996</v>
      </c>
      <c r="V2892" s="15">
        <v>4</v>
      </c>
      <c r="W2892" t="s">
        <v>27</v>
      </c>
    </row>
    <row r="2893" spans="1:23">
      <c r="A2893" t="s">
        <v>2937</v>
      </c>
      <c r="B2893">
        <v>52.294718000000003</v>
      </c>
      <c r="C2893" s="15">
        <v>-133.12395000000001</v>
      </c>
      <c r="D2893" s="2" t="s">
        <v>7936</v>
      </c>
      <c r="E2893" s="14" t="str">
        <f>_xlfn.XLOOKUP(C2893,missing_cities!B:B,missing_cities!C:C,"Not Found",0)</f>
        <v>Error</v>
      </c>
      <c r="F2893" s="14" t="s">
        <v>9987</v>
      </c>
      <c r="G2893" s="2" t="str">
        <f>_xlfn.XLOOKUP(E2893,missing_cities!$Q$2:$Q$56,missing_cities!$R$2:$R$56,"Not Found",0)</f>
        <v>Error</v>
      </c>
      <c r="H2893" t="str">
        <f>_xlfn.XLOOKUP(E2893,missing_cities!$Q$2:$Q$56,missing_cities!$S$2:$S$56,"Not Found",0)</f>
        <v>Error</v>
      </c>
      <c r="I2893" t="s">
        <v>1684</v>
      </c>
      <c r="J2893" s="15">
        <v>0.33</v>
      </c>
      <c r="K2893" t="s">
        <v>34</v>
      </c>
      <c r="L2893" s="15" t="str">
        <f t="shared" si="90"/>
        <v>6:00-22:00</v>
      </c>
      <c r="M2893" s="16">
        <f t="shared" si="91"/>
        <v>0.67</v>
      </c>
      <c r="N2893" s="15">
        <v>8.34</v>
      </c>
      <c r="O2893" s="15">
        <v>21</v>
      </c>
      <c r="P2893" t="s">
        <v>29</v>
      </c>
      <c r="Q2893">
        <v>50</v>
      </c>
      <c r="R2893" t="s">
        <v>42</v>
      </c>
      <c r="S2893">
        <v>2015</v>
      </c>
      <c r="T2893" t="s">
        <v>22</v>
      </c>
      <c r="U2893" s="15">
        <v>3.7</v>
      </c>
      <c r="V2893" s="15">
        <v>7</v>
      </c>
      <c r="W2893" t="s">
        <v>32</v>
      </c>
    </row>
    <row r="2894" spans="1:23">
      <c r="A2894" t="s">
        <v>2938</v>
      </c>
      <c r="B2894">
        <v>43.620643000000001</v>
      </c>
      <c r="C2894" s="15">
        <v>-79.483866000000006</v>
      </c>
      <c r="D2894" s="2" t="s">
        <v>7937</v>
      </c>
      <c r="E2894" s="14" t="s">
        <v>5050</v>
      </c>
      <c r="F2894" s="14" t="e" vm="1">
        <v>#VALUE!</v>
      </c>
      <c r="G2894" s="2" t="str">
        <f>_xlfn.XLOOKUP(E2894,missing_cities!$Q$2:$Q$56,missing_cities!$R$2:$R$56,"Not Found",0)</f>
        <v>Canada</v>
      </c>
      <c r="H2894" t="str">
        <f>_xlfn.XLOOKUP(E2894,missing_cities!$Q$2:$Q$56,missing_cities!$S$2:$S$56,"Not Found",0)</f>
        <v>North America</v>
      </c>
      <c r="I2894" t="s">
        <v>1684</v>
      </c>
      <c r="J2894" s="15">
        <v>0.25</v>
      </c>
      <c r="K2894" t="s">
        <v>19</v>
      </c>
      <c r="L2894" s="15" t="str">
        <f t="shared" si="90"/>
        <v>9:00-18:00</v>
      </c>
      <c r="M2894" s="16">
        <f t="shared" si="91"/>
        <v>0.37</v>
      </c>
      <c r="N2894" s="15">
        <v>6.34</v>
      </c>
      <c r="O2894" s="15">
        <v>89</v>
      </c>
      <c r="P2894" t="s">
        <v>39</v>
      </c>
      <c r="Q2894">
        <v>350</v>
      </c>
      <c r="R2894" t="s">
        <v>76</v>
      </c>
      <c r="S2894">
        <v>2015</v>
      </c>
      <c r="T2894" t="s">
        <v>22</v>
      </c>
      <c r="U2894" s="15">
        <v>4</v>
      </c>
      <c r="V2894" s="15">
        <v>2</v>
      </c>
      <c r="W2894" t="s">
        <v>23</v>
      </c>
    </row>
    <row r="2895" spans="1:23">
      <c r="A2895" t="s">
        <v>2939</v>
      </c>
      <c r="B2895">
        <v>55.894964999999999</v>
      </c>
      <c r="C2895" s="15">
        <v>37.505718000000002</v>
      </c>
      <c r="D2895" s="2" t="s">
        <v>7938</v>
      </c>
      <c r="E2895" s="14" t="s">
        <v>5052</v>
      </c>
      <c r="F2895" s="14" t="e" vm="2">
        <v>#VALUE!</v>
      </c>
      <c r="G2895" s="2" t="str">
        <f>_xlfn.XLOOKUP(E2895,missing_cities!$Q$2:$Q$56,missing_cities!$R$2:$R$56,"Not Found",0)</f>
        <v>Russia</v>
      </c>
      <c r="H2895" t="str">
        <f>_xlfn.XLOOKUP(E2895,missing_cities!$Q$2:$Q$56,missing_cities!$S$2:$S$56,"Not Found",0)</f>
        <v>Europe</v>
      </c>
      <c r="I2895" t="s">
        <v>1684</v>
      </c>
      <c r="J2895" s="15">
        <v>0.22</v>
      </c>
      <c r="K2895" t="s">
        <v>19</v>
      </c>
      <c r="L2895" s="15" t="str">
        <f t="shared" si="90"/>
        <v>9:00-18:00</v>
      </c>
      <c r="M2895" s="16">
        <f t="shared" si="91"/>
        <v>0.37</v>
      </c>
      <c r="N2895" s="15">
        <v>15.16</v>
      </c>
      <c r="O2895" s="15">
        <v>47</v>
      </c>
      <c r="P2895" t="s">
        <v>39</v>
      </c>
      <c r="Q2895">
        <v>22</v>
      </c>
      <c r="R2895" t="s">
        <v>81</v>
      </c>
      <c r="S2895">
        <v>2019</v>
      </c>
      <c r="T2895" t="s">
        <v>22</v>
      </c>
      <c r="U2895" s="15">
        <v>4.4000000000000004</v>
      </c>
      <c r="V2895" s="15">
        <v>9</v>
      </c>
      <c r="W2895" t="s">
        <v>27</v>
      </c>
    </row>
    <row r="2896" spans="1:23">
      <c r="A2896" t="s">
        <v>2940</v>
      </c>
      <c r="B2896">
        <v>25.292342000000001</v>
      </c>
      <c r="C2896" s="15">
        <v>55.260593</v>
      </c>
      <c r="D2896" s="2" t="s">
        <v>7939</v>
      </c>
      <c r="E2896" s="14" t="s">
        <v>5076</v>
      </c>
      <c r="F2896" s="14" t="e" vm="10">
        <v>#VALUE!</v>
      </c>
      <c r="G2896" s="2" t="str">
        <f>_xlfn.XLOOKUP(E2896,missing_cities!$Q$2:$Q$56,missing_cities!$R$2:$R$56,"Not Found",0)</f>
        <v>United Arab Emirates</v>
      </c>
      <c r="H2896" t="str">
        <f>_xlfn.XLOOKUP(E2896,missing_cities!$Q$2:$Q$56,missing_cities!$S$2:$S$56,"Not Found",0)</f>
        <v>Asia</v>
      </c>
      <c r="I2896" t="s">
        <v>1684</v>
      </c>
      <c r="J2896" s="15">
        <v>0.41</v>
      </c>
      <c r="K2896" t="s">
        <v>19</v>
      </c>
      <c r="L2896" s="15" t="str">
        <f t="shared" si="90"/>
        <v>9:00-18:00</v>
      </c>
      <c r="M2896" s="16">
        <f t="shared" si="91"/>
        <v>0.37</v>
      </c>
      <c r="N2896" s="15">
        <v>6.21</v>
      </c>
      <c r="O2896" s="15">
        <v>78</v>
      </c>
      <c r="P2896" t="s">
        <v>39</v>
      </c>
      <c r="Q2896">
        <v>350</v>
      </c>
      <c r="R2896" t="s">
        <v>74</v>
      </c>
      <c r="S2896">
        <v>2016</v>
      </c>
      <c r="T2896" t="s">
        <v>22</v>
      </c>
      <c r="U2896" s="15">
        <v>3.7</v>
      </c>
      <c r="V2896" s="15">
        <v>2</v>
      </c>
      <c r="W2896" t="s">
        <v>32</v>
      </c>
    </row>
    <row r="2897" spans="1:23">
      <c r="A2897" t="s">
        <v>2941</v>
      </c>
      <c r="B2897">
        <v>-33.884132999999999</v>
      </c>
      <c r="C2897" s="15">
        <v>151.39572000000001</v>
      </c>
      <c r="D2897" s="2" t="s">
        <v>7940</v>
      </c>
      <c r="E2897" s="14" t="s">
        <v>5069</v>
      </c>
      <c r="F2897" s="14" t="e" vm="8">
        <v>#VALUE!</v>
      </c>
      <c r="G2897" s="2" t="str">
        <f>_xlfn.XLOOKUP(E2897,missing_cities!$Q$2:$Q$56,missing_cities!$R$2:$R$56,"Not Found",0)</f>
        <v>Australia</v>
      </c>
      <c r="H2897" t="str">
        <f>_xlfn.XLOOKUP(E2897,missing_cities!$Q$2:$Q$56,missing_cities!$S$2:$S$56,"Not Found",0)</f>
        <v>Australia</v>
      </c>
      <c r="I2897" t="s">
        <v>1684</v>
      </c>
      <c r="J2897" s="15">
        <v>0.43</v>
      </c>
      <c r="K2897" t="s">
        <v>19</v>
      </c>
      <c r="L2897" s="15" t="str">
        <f t="shared" si="90"/>
        <v>9:00-18:00</v>
      </c>
      <c r="M2897" s="16">
        <f t="shared" si="91"/>
        <v>0.37</v>
      </c>
      <c r="N2897" s="15">
        <v>14.65</v>
      </c>
      <c r="O2897" s="15">
        <v>34</v>
      </c>
      <c r="P2897" t="s">
        <v>37</v>
      </c>
      <c r="Q2897">
        <v>22</v>
      </c>
      <c r="R2897" t="s">
        <v>74</v>
      </c>
      <c r="S2897">
        <v>2019</v>
      </c>
      <c r="T2897" t="s">
        <v>31</v>
      </c>
      <c r="U2897" s="15">
        <v>4.2</v>
      </c>
      <c r="V2897" s="15">
        <v>6</v>
      </c>
      <c r="W2897" t="s">
        <v>32</v>
      </c>
    </row>
    <row r="2898" spans="1:23">
      <c r="A2898" t="s">
        <v>2942</v>
      </c>
      <c r="B2898">
        <v>13.874426</v>
      </c>
      <c r="C2898" s="15">
        <v>100.414052</v>
      </c>
      <c r="D2898" s="2" t="s">
        <v>7941</v>
      </c>
      <c r="E2898" s="14" t="s">
        <v>5059</v>
      </c>
      <c r="F2898" s="14" t="e" vm="4">
        <v>#VALUE!</v>
      </c>
      <c r="G2898" s="2" t="str">
        <f>_xlfn.XLOOKUP(E2898,missing_cities!$Q$2:$Q$56,missing_cities!$R$2:$R$56,"Not Found",0)</f>
        <v>Thailand</v>
      </c>
      <c r="H2898" t="str">
        <f>_xlfn.XLOOKUP(E2898,missing_cities!$Q$2:$Q$56,missing_cities!$S$2:$S$56,"Not Found",0)</f>
        <v>Asia</v>
      </c>
      <c r="I2898" t="s">
        <v>1684</v>
      </c>
      <c r="J2898" s="15">
        <v>0.28999999999999998</v>
      </c>
      <c r="K2898" s="1">
        <v>45862</v>
      </c>
      <c r="L2898" s="15" t="str">
        <f t="shared" si="90"/>
        <v>9.00-21.00</v>
      </c>
      <c r="M2898" s="16">
        <f t="shared" si="91"/>
        <v>12</v>
      </c>
      <c r="N2898" s="15">
        <v>10.74</v>
      </c>
      <c r="O2898" s="15">
        <v>78</v>
      </c>
      <c r="P2898" t="s">
        <v>39</v>
      </c>
      <c r="Q2898">
        <v>150</v>
      </c>
      <c r="R2898" t="s">
        <v>40</v>
      </c>
      <c r="S2898">
        <v>2016</v>
      </c>
      <c r="T2898" t="s">
        <v>22</v>
      </c>
      <c r="U2898" s="15">
        <v>4.5999999999999996</v>
      </c>
      <c r="V2898" s="15">
        <v>8</v>
      </c>
      <c r="W2898" t="s">
        <v>23</v>
      </c>
    </row>
    <row r="2899" spans="1:23">
      <c r="A2899" t="s">
        <v>2943</v>
      </c>
      <c r="B2899">
        <v>-44.018847000000001</v>
      </c>
      <c r="C2899" s="15">
        <v>-5.9894410000000002</v>
      </c>
      <c r="D2899" s="2" t="s">
        <v>7942</v>
      </c>
      <c r="E2899" s="14" t="str">
        <f>_xlfn.XLOOKUP(C2899,missing_cities!B:B,missing_cities!C:C,"Not Found",0)</f>
        <v>Error</v>
      </c>
      <c r="F2899" s="14" t="s">
        <v>9987</v>
      </c>
      <c r="G2899" s="2" t="str">
        <f>_xlfn.XLOOKUP(E2899,missing_cities!$Q$2:$Q$56,missing_cities!$R$2:$R$56,"Not Found",0)</f>
        <v>Error</v>
      </c>
      <c r="H2899" t="str">
        <f>_xlfn.XLOOKUP(E2899,missing_cities!$Q$2:$Q$56,missing_cities!$S$2:$S$56,"Not Found",0)</f>
        <v>Error</v>
      </c>
      <c r="I2899" t="s">
        <v>1684</v>
      </c>
      <c r="J2899" s="15">
        <v>0.48</v>
      </c>
      <c r="K2899" s="1">
        <v>45862</v>
      </c>
      <c r="L2899" s="15" t="str">
        <f t="shared" si="90"/>
        <v>9.00-21.00</v>
      </c>
      <c r="M2899" s="16">
        <f t="shared" si="91"/>
        <v>12</v>
      </c>
      <c r="N2899" s="15">
        <v>14.91</v>
      </c>
      <c r="O2899" s="15">
        <v>28</v>
      </c>
      <c r="P2899" t="s">
        <v>39</v>
      </c>
      <c r="Q2899">
        <v>22</v>
      </c>
      <c r="R2899" t="s">
        <v>21</v>
      </c>
      <c r="S2899">
        <v>2018</v>
      </c>
      <c r="T2899" t="s">
        <v>31</v>
      </c>
      <c r="U2899" s="15">
        <v>3.6</v>
      </c>
      <c r="V2899" s="15">
        <v>2</v>
      </c>
      <c r="W2899" t="s">
        <v>27</v>
      </c>
    </row>
    <row r="2900" spans="1:23">
      <c r="A2900" t="s">
        <v>2944</v>
      </c>
      <c r="B2900">
        <v>41.917805999999999</v>
      </c>
      <c r="C2900" s="15">
        <v>-87.772094999999993</v>
      </c>
      <c r="D2900" s="2" t="s">
        <v>7943</v>
      </c>
      <c r="E2900" s="14" t="s">
        <v>5065</v>
      </c>
      <c r="F2900" s="14" t="e" vm="5">
        <v>#VALUE!</v>
      </c>
      <c r="G2900" s="2" t="str">
        <f>_xlfn.XLOOKUP(E2900,missing_cities!$Q$2:$Q$56,missing_cities!$R$2:$R$56,"Not Found",0)</f>
        <v>United States</v>
      </c>
      <c r="H2900" t="str">
        <f>_xlfn.XLOOKUP(E2900,missing_cities!$Q$2:$Q$56,missing_cities!$S$2:$S$56,"Not Found",0)</f>
        <v>North America</v>
      </c>
      <c r="I2900" t="s">
        <v>1684</v>
      </c>
      <c r="J2900" s="15">
        <v>0.1</v>
      </c>
      <c r="K2900" s="1">
        <v>45862</v>
      </c>
      <c r="L2900" s="15" t="str">
        <f t="shared" si="90"/>
        <v>9.00-21.00</v>
      </c>
      <c r="M2900" s="16">
        <f t="shared" si="91"/>
        <v>12</v>
      </c>
      <c r="N2900" s="15">
        <v>4.88</v>
      </c>
      <c r="O2900" s="15">
        <v>26</v>
      </c>
      <c r="P2900" t="s">
        <v>20</v>
      </c>
      <c r="Q2900">
        <v>350</v>
      </c>
      <c r="R2900" t="s">
        <v>40</v>
      </c>
      <c r="S2900">
        <v>2020</v>
      </c>
      <c r="T2900" t="s">
        <v>31</v>
      </c>
      <c r="U2900" s="15">
        <v>4.8</v>
      </c>
      <c r="V2900" s="15">
        <v>3</v>
      </c>
      <c r="W2900" t="s">
        <v>32</v>
      </c>
    </row>
    <row r="2901" spans="1:23">
      <c r="A2901" t="s">
        <v>2945</v>
      </c>
      <c r="B2901">
        <v>37.717854000000003</v>
      </c>
      <c r="C2901" s="15">
        <v>-122.316041</v>
      </c>
      <c r="D2901" s="2" t="s">
        <v>7944</v>
      </c>
      <c r="E2901" s="14" t="s">
        <v>5061</v>
      </c>
      <c r="F2901" s="14" t="e" vm="5">
        <v>#VALUE!</v>
      </c>
      <c r="G2901" s="2" t="str">
        <f>_xlfn.XLOOKUP(E2901,missing_cities!$Q$2:$Q$56,missing_cities!$R$2:$R$56,"Not Found",0)</f>
        <v>United States</v>
      </c>
      <c r="H2901" t="str">
        <f>_xlfn.XLOOKUP(E2901,missing_cities!$Q$2:$Q$56,missing_cities!$S$2:$S$56,"Not Found",0)</f>
        <v>North America</v>
      </c>
      <c r="I2901" t="s">
        <v>1684</v>
      </c>
      <c r="J2901" s="15">
        <v>0.21</v>
      </c>
      <c r="K2901" s="1">
        <v>45862</v>
      </c>
      <c r="L2901" s="15" t="str">
        <f t="shared" si="90"/>
        <v>9.00-21.00</v>
      </c>
      <c r="M2901" s="16">
        <f t="shared" si="91"/>
        <v>12</v>
      </c>
      <c r="N2901" s="15">
        <v>14.09</v>
      </c>
      <c r="O2901" s="15">
        <v>89</v>
      </c>
      <c r="P2901" t="s">
        <v>37</v>
      </c>
      <c r="Q2901">
        <v>150</v>
      </c>
      <c r="R2901" t="s">
        <v>26</v>
      </c>
      <c r="S2901">
        <v>2020</v>
      </c>
      <c r="T2901" t="s">
        <v>31</v>
      </c>
      <c r="U2901" s="15">
        <v>3.8</v>
      </c>
      <c r="V2901" s="15">
        <v>2</v>
      </c>
      <c r="W2901" t="s">
        <v>27</v>
      </c>
    </row>
    <row r="2902" spans="1:23">
      <c r="A2902" t="s">
        <v>2946</v>
      </c>
      <c r="B2902">
        <v>-23.699556999999999</v>
      </c>
      <c r="C2902" s="15">
        <v>-46.612231999999999</v>
      </c>
      <c r="D2902" s="2" t="s">
        <v>7945</v>
      </c>
      <c r="E2902" s="14" t="s">
        <v>5067</v>
      </c>
      <c r="F2902" s="14" t="e" vm="7">
        <v>#VALUE!</v>
      </c>
      <c r="G2902" s="2" t="str">
        <f>_xlfn.XLOOKUP(E2902,missing_cities!$Q$2:$Q$56,missing_cities!$R$2:$R$56,"Not Found",0)</f>
        <v>Brazil</v>
      </c>
      <c r="H2902" t="str">
        <f>_xlfn.XLOOKUP(E2902,missing_cities!$Q$2:$Q$56,missing_cities!$S$2:$S$56,"Not Found",0)</f>
        <v>South America</v>
      </c>
      <c r="I2902" t="s">
        <v>1684</v>
      </c>
      <c r="J2902" s="15">
        <v>0.31</v>
      </c>
      <c r="K2902" t="s">
        <v>19</v>
      </c>
      <c r="L2902" s="15" t="str">
        <f t="shared" si="90"/>
        <v>9:00-18:00</v>
      </c>
      <c r="M2902" s="16">
        <f t="shared" si="91"/>
        <v>0.37</v>
      </c>
      <c r="N2902" s="15">
        <v>16.86</v>
      </c>
      <c r="O2902" s="15">
        <v>12</v>
      </c>
      <c r="P2902" t="s">
        <v>37</v>
      </c>
      <c r="Q2902">
        <v>350</v>
      </c>
      <c r="R2902" t="s">
        <v>48</v>
      </c>
      <c r="S2902">
        <v>2016</v>
      </c>
      <c r="T2902" t="s">
        <v>31</v>
      </c>
      <c r="U2902" s="15">
        <v>3</v>
      </c>
      <c r="V2902" s="15">
        <v>4</v>
      </c>
      <c r="W2902" t="s">
        <v>32</v>
      </c>
    </row>
    <row r="2903" spans="1:23">
      <c r="A2903" t="s">
        <v>2947</v>
      </c>
      <c r="B2903">
        <v>25.325704000000002</v>
      </c>
      <c r="C2903" s="15">
        <v>55.334282000000002</v>
      </c>
      <c r="D2903" s="2" t="s">
        <v>7946</v>
      </c>
      <c r="E2903" s="14" t="s">
        <v>5076</v>
      </c>
      <c r="F2903" s="14" t="e" vm="10">
        <v>#VALUE!</v>
      </c>
      <c r="G2903" s="2" t="str">
        <f>_xlfn.XLOOKUP(E2903,missing_cities!$Q$2:$Q$56,missing_cities!$R$2:$R$56,"Not Found",0)</f>
        <v>United Arab Emirates</v>
      </c>
      <c r="H2903" t="str">
        <f>_xlfn.XLOOKUP(E2903,missing_cities!$Q$2:$Q$56,missing_cities!$S$2:$S$56,"Not Found",0)</f>
        <v>Asia</v>
      </c>
      <c r="I2903" t="s">
        <v>1684</v>
      </c>
      <c r="J2903" s="15">
        <v>0.43</v>
      </c>
      <c r="K2903" t="s">
        <v>19</v>
      </c>
      <c r="L2903" s="15" t="str">
        <f t="shared" si="90"/>
        <v>9:00-18:00</v>
      </c>
      <c r="M2903" s="16">
        <f t="shared" si="91"/>
        <v>0.37</v>
      </c>
      <c r="N2903" s="15">
        <v>12.31</v>
      </c>
      <c r="O2903" s="15">
        <v>67</v>
      </c>
      <c r="P2903" t="s">
        <v>39</v>
      </c>
      <c r="Q2903">
        <v>350</v>
      </c>
      <c r="R2903" t="s">
        <v>37</v>
      </c>
      <c r="S2903">
        <v>2013</v>
      </c>
      <c r="T2903" t="s">
        <v>22</v>
      </c>
      <c r="U2903" s="15">
        <v>3.9</v>
      </c>
      <c r="V2903" s="15">
        <v>9</v>
      </c>
      <c r="W2903" t="s">
        <v>23</v>
      </c>
    </row>
    <row r="2904" spans="1:23">
      <c r="A2904" t="s">
        <v>2948</v>
      </c>
      <c r="B2904">
        <v>41.804813000000003</v>
      </c>
      <c r="C2904" s="15">
        <v>-87.683724999999995</v>
      </c>
      <c r="D2904" s="2" t="s">
        <v>7947</v>
      </c>
      <c r="E2904" s="14" t="s">
        <v>5065</v>
      </c>
      <c r="F2904" s="14" t="e" vm="5">
        <v>#VALUE!</v>
      </c>
      <c r="G2904" s="2" t="str">
        <f>_xlfn.XLOOKUP(E2904,missing_cities!$Q$2:$Q$56,missing_cities!$R$2:$R$56,"Not Found",0)</f>
        <v>United States</v>
      </c>
      <c r="H2904" t="str">
        <f>_xlfn.XLOOKUP(E2904,missing_cities!$Q$2:$Q$56,missing_cities!$S$2:$S$56,"Not Found",0)</f>
        <v>North America</v>
      </c>
      <c r="I2904" t="s">
        <v>1684</v>
      </c>
      <c r="J2904" s="15">
        <v>0.27</v>
      </c>
      <c r="K2904" t="s">
        <v>19</v>
      </c>
      <c r="L2904" s="15" t="str">
        <f t="shared" si="90"/>
        <v>9:00-18:00</v>
      </c>
      <c r="M2904" s="16">
        <f t="shared" si="91"/>
        <v>0.37</v>
      </c>
      <c r="N2904" s="15">
        <v>13.03</v>
      </c>
      <c r="O2904" s="15">
        <v>55</v>
      </c>
      <c r="P2904" t="s">
        <v>39</v>
      </c>
      <c r="Q2904">
        <v>350</v>
      </c>
      <c r="R2904" t="s">
        <v>81</v>
      </c>
      <c r="S2904">
        <v>2021</v>
      </c>
      <c r="T2904" t="s">
        <v>22</v>
      </c>
      <c r="U2904" s="15">
        <v>3.1</v>
      </c>
      <c r="V2904" s="15">
        <v>10</v>
      </c>
      <c r="W2904" t="s">
        <v>27</v>
      </c>
    </row>
    <row r="2905" spans="1:23">
      <c r="A2905" t="s">
        <v>2949</v>
      </c>
      <c r="B2905">
        <v>43.656312</v>
      </c>
      <c r="C2905" s="15">
        <v>-79.446386000000004</v>
      </c>
      <c r="D2905" s="2" t="s">
        <v>7948</v>
      </c>
      <c r="E2905" s="14" t="s">
        <v>5050</v>
      </c>
      <c r="F2905" s="14" t="e" vm="1">
        <v>#VALUE!</v>
      </c>
      <c r="G2905" s="2" t="str">
        <f>_xlfn.XLOOKUP(E2905,missing_cities!$Q$2:$Q$56,missing_cities!$R$2:$R$56,"Not Found",0)</f>
        <v>Canada</v>
      </c>
      <c r="H2905" t="str">
        <f>_xlfn.XLOOKUP(E2905,missing_cities!$Q$2:$Q$56,missing_cities!$S$2:$S$56,"Not Found",0)</f>
        <v>North America</v>
      </c>
      <c r="I2905" t="s">
        <v>1684</v>
      </c>
      <c r="J2905" s="15">
        <v>0.39</v>
      </c>
      <c r="K2905" t="s">
        <v>19</v>
      </c>
      <c r="L2905" s="15" t="str">
        <f t="shared" si="90"/>
        <v>9:00-18:00</v>
      </c>
      <c r="M2905" s="16">
        <f t="shared" si="91"/>
        <v>0.37</v>
      </c>
      <c r="N2905" s="15">
        <v>1.82</v>
      </c>
      <c r="O2905" s="15">
        <v>39</v>
      </c>
      <c r="P2905" t="s">
        <v>29</v>
      </c>
      <c r="Q2905">
        <v>350</v>
      </c>
      <c r="R2905" t="s">
        <v>42</v>
      </c>
      <c r="S2905">
        <v>2015</v>
      </c>
      <c r="T2905" t="s">
        <v>31</v>
      </c>
      <c r="U2905" s="15">
        <v>3.9</v>
      </c>
      <c r="V2905" s="15">
        <v>10</v>
      </c>
      <c r="W2905" t="s">
        <v>27</v>
      </c>
    </row>
    <row r="2906" spans="1:23">
      <c r="A2906" t="s">
        <v>2950</v>
      </c>
      <c r="B2906">
        <v>41.941471</v>
      </c>
      <c r="C2906" s="15">
        <v>-87.601687999999996</v>
      </c>
      <c r="D2906" s="2" t="s">
        <v>7949</v>
      </c>
      <c r="E2906" s="14" t="s">
        <v>5065</v>
      </c>
      <c r="F2906" s="14" t="e" vm="5">
        <v>#VALUE!</v>
      </c>
      <c r="G2906" s="2" t="str">
        <f>_xlfn.XLOOKUP(E2906,missing_cities!$Q$2:$Q$56,missing_cities!$R$2:$R$56,"Not Found",0)</f>
        <v>United States</v>
      </c>
      <c r="H2906" t="str">
        <f>_xlfn.XLOOKUP(E2906,missing_cities!$Q$2:$Q$56,missing_cities!$S$2:$S$56,"Not Found",0)</f>
        <v>North America</v>
      </c>
      <c r="I2906" t="s">
        <v>1684</v>
      </c>
      <c r="J2906" s="15">
        <v>0.44</v>
      </c>
      <c r="K2906" t="s">
        <v>19</v>
      </c>
      <c r="L2906" s="15" t="str">
        <f t="shared" si="90"/>
        <v>9:00-18:00</v>
      </c>
      <c r="M2906" s="16">
        <f t="shared" si="91"/>
        <v>0.37</v>
      </c>
      <c r="N2906" s="15">
        <v>10.199999999999999</v>
      </c>
      <c r="O2906" s="15">
        <v>21</v>
      </c>
      <c r="P2906" t="s">
        <v>29</v>
      </c>
      <c r="Q2906">
        <v>22</v>
      </c>
      <c r="R2906" t="s">
        <v>37</v>
      </c>
      <c r="S2906">
        <v>2010</v>
      </c>
      <c r="T2906" t="s">
        <v>22</v>
      </c>
      <c r="U2906" s="15">
        <v>4.0999999999999996</v>
      </c>
      <c r="V2906" s="15">
        <v>6</v>
      </c>
      <c r="W2906" t="s">
        <v>23</v>
      </c>
    </row>
    <row r="2907" spans="1:23">
      <c r="A2907" t="s">
        <v>2951</v>
      </c>
      <c r="B2907">
        <v>86.982697999999999</v>
      </c>
      <c r="C2907" s="15">
        <v>96.295119999999997</v>
      </c>
      <c r="D2907" s="2" t="s">
        <v>7950</v>
      </c>
      <c r="E2907" s="14" t="str">
        <f>_xlfn.XLOOKUP(C2907,missing_cities!B:B,missing_cities!C:C,"Not Found",0)</f>
        <v>Not Found</v>
      </c>
      <c r="F2907" s="14" t="s">
        <v>9990</v>
      </c>
      <c r="G2907" s="2" t="str">
        <f>_xlfn.XLOOKUP(E2907,missing_cities!$Q$2:$Q$56,missing_cities!$R$2:$R$56,"Not Found",0)</f>
        <v>Not Found</v>
      </c>
      <c r="H2907" t="str">
        <f>_xlfn.XLOOKUP(E2907,missing_cities!$Q$2:$Q$56,missing_cities!$S$2:$S$56,"Not Found",0)</f>
        <v>Not Found</v>
      </c>
      <c r="I2907" t="s">
        <v>1684</v>
      </c>
      <c r="J2907" s="15">
        <v>0.39</v>
      </c>
      <c r="K2907" s="1">
        <v>45862</v>
      </c>
      <c r="L2907" s="15" t="str">
        <f t="shared" si="90"/>
        <v>9.00-21.00</v>
      </c>
      <c r="M2907" s="16">
        <f t="shared" si="91"/>
        <v>12</v>
      </c>
      <c r="N2907" s="15">
        <v>19.059999999999999</v>
      </c>
      <c r="O2907" s="15">
        <v>69</v>
      </c>
      <c r="P2907" t="s">
        <v>20</v>
      </c>
      <c r="Q2907">
        <v>150</v>
      </c>
      <c r="R2907" t="s">
        <v>21</v>
      </c>
      <c r="S2907">
        <v>2013</v>
      </c>
      <c r="T2907" t="s">
        <v>22</v>
      </c>
      <c r="U2907" s="15">
        <v>4.2</v>
      </c>
      <c r="V2907" s="15">
        <v>1</v>
      </c>
      <c r="W2907" t="s">
        <v>23</v>
      </c>
    </row>
    <row r="2908" spans="1:23">
      <c r="A2908" t="s">
        <v>2952</v>
      </c>
      <c r="B2908">
        <v>13.794478</v>
      </c>
      <c r="C2908" s="15">
        <v>100.486558</v>
      </c>
      <c r="D2908" s="2" t="s">
        <v>7951</v>
      </c>
      <c r="E2908" s="14" t="s">
        <v>5059</v>
      </c>
      <c r="F2908" s="14" t="e" vm="4">
        <v>#VALUE!</v>
      </c>
      <c r="G2908" s="2" t="str">
        <f>_xlfn.XLOOKUP(E2908,missing_cities!$Q$2:$Q$56,missing_cities!$R$2:$R$56,"Not Found",0)</f>
        <v>Thailand</v>
      </c>
      <c r="H2908" t="str">
        <f>_xlfn.XLOOKUP(E2908,missing_cities!$Q$2:$Q$56,missing_cities!$S$2:$S$56,"Not Found",0)</f>
        <v>Asia</v>
      </c>
      <c r="I2908" t="s">
        <v>1684</v>
      </c>
      <c r="J2908" s="15">
        <v>0.42</v>
      </c>
      <c r="K2908" s="1">
        <v>45862</v>
      </c>
      <c r="L2908" s="15" t="str">
        <f t="shared" si="90"/>
        <v>9.00-21.00</v>
      </c>
      <c r="M2908" s="16">
        <f t="shared" si="91"/>
        <v>12</v>
      </c>
      <c r="N2908" s="15">
        <v>18.63</v>
      </c>
      <c r="O2908" s="15">
        <v>74</v>
      </c>
      <c r="P2908" t="s">
        <v>39</v>
      </c>
      <c r="Q2908">
        <v>50</v>
      </c>
      <c r="R2908" t="s">
        <v>44</v>
      </c>
      <c r="S2908">
        <v>2020</v>
      </c>
      <c r="T2908" t="s">
        <v>22</v>
      </c>
      <c r="U2908" s="15">
        <v>3.7</v>
      </c>
      <c r="V2908" s="15">
        <v>2</v>
      </c>
      <c r="W2908" t="s">
        <v>23</v>
      </c>
    </row>
    <row r="2909" spans="1:23">
      <c r="A2909" t="s">
        <v>2953</v>
      </c>
      <c r="B2909">
        <v>13.752703</v>
      </c>
      <c r="C2909" s="15">
        <v>100.426052</v>
      </c>
      <c r="D2909" s="2" t="s">
        <v>7952</v>
      </c>
      <c r="E2909" s="14" t="s">
        <v>5059</v>
      </c>
      <c r="F2909" s="14" t="e" vm="4">
        <v>#VALUE!</v>
      </c>
      <c r="G2909" s="2" t="str">
        <f>_xlfn.XLOOKUP(E2909,missing_cities!$Q$2:$Q$56,missing_cities!$R$2:$R$56,"Not Found",0)</f>
        <v>Thailand</v>
      </c>
      <c r="H2909" t="str">
        <f>_xlfn.XLOOKUP(E2909,missing_cities!$Q$2:$Q$56,missing_cities!$S$2:$S$56,"Not Found",0)</f>
        <v>Asia</v>
      </c>
      <c r="I2909" t="s">
        <v>1684</v>
      </c>
      <c r="J2909" s="15">
        <v>0.33</v>
      </c>
      <c r="K2909" s="1">
        <v>45862</v>
      </c>
      <c r="L2909" s="15" t="str">
        <f t="shared" si="90"/>
        <v>9.00-21.00</v>
      </c>
      <c r="M2909" s="16">
        <f t="shared" si="91"/>
        <v>12</v>
      </c>
      <c r="N2909" s="15">
        <v>4.26</v>
      </c>
      <c r="O2909" s="15">
        <v>16</v>
      </c>
      <c r="P2909" t="s">
        <v>25</v>
      </c>
      <c r="Q2909">
        <v>50</v>
      </c>
      <c r="R2909" t="s">
        <v>42</v>
      </c>
      <c r="S2909">
        <v>2018</v>
      </c>
      <c r="T2909" t="s">
        <v>31</v>
      </c>
      <c r="U2909" s="15">
        <v>3.8</v>
      </c>
      <c r="V2909" s="15">
        <v>7</v>
      </c>
      <c r="W2909" t="s">
        <v>23</v>
      </c>
    </row>
    <row r="2910" spans="1:23">
      <c r="A2910" t="s">
        <v>2954</v>
      </c>
      <c r="B2910">
        <v>34.021135999999998</v>
      </c>
      <c r="C2910" s="15">
        <v>-118.370148</v>
      </c>
      <c r="D2910" s="2" t="s">
        <v>7953</v>
      </c>
      <c r="E2910" s="14" t="s">
        <v>5111</v>
      </c>
      <c r="F2910" s="14" t="e" vm="5">
        <v>#VALUE!</v>
      </c>
      <c r="G2910" s="2" t="str">
        <f>_xlfn.XLOOKUP(E2910,missing_cities!$Q$2:$Q$56,missing_cities!$R$2:$R$56,"Not Found",0)</f>
        <v>United States</v>
      </c>
      <c r="H2910" t="str">
        <f>_xlfn.XLOOKUP(E2910,missing_cities!$Q$2:$Q$56,missing_cities!$S$2:$S$56,"Not Found",0)</f>
        <v>North America</v>
      </c>
      <c r="I2910" t="s">
        <v>1684</v>
      </c>
      <c r="J2910" s="15">
        <v>0.25</v>
      </c>
      <c r="K2910" t="s">
        <v>19</v>
      </c>
      <c r="L2910" s="15" t="str">
        <f t="shared" si="90"/>
        <v>9:00-18:00</v>
      </c>
      <c r="M2910" s="16">
        <f t="shared" si="91"/>
        <v>0.37</v>
      </c>
      <c r="N2910" s="15">
        <v>19.04</v>
      </c>
      <c r="O2910" s="15">
        <v>11</v>
      </c>
      <c r="P2910" t="s">
        <v>39</v>
      </c>
      <c r="Q2910">
        <v>22</v>
      </c>
      <c r="R2910" t="s">
        <v>48</v>
      </c>
      <c r="S2910">
        <v>2023</v>
      </c>
      <c r="T2910" t="s">
        <v>31</v>
      </c>
      <c r="U2910" s="15">
        <v>4.2</v>
      </c>
      <c r="V2910" s="15">
        <v>10</v>
      </c>
      <c r="W2910" t="s">
        <v>32</v>
      </c>
    </row>
    <row r="2911" spans="1:23">
      <c r="A2911" t="s">
        <v>2955</v>
      </c>
      <c r="B2911">
        <v>-23.266421999999999</v>
      </c>
      <c r="C2911" s="15">
        <v>27.737648</v>
      </c>
      <c r="D2911" s="2" t="s">
        <v>7954</v>
      </c>
      <c r="E2911" s="14" t="str">
        <f>_xlfn.XLOOKUP(C2911,missing_cities!B:B,missing_cities!C:C,"Not Found",0)</f>
        <v>Lephalale Local Municipality</v>
      </c>
      <c r="F2911" s="14" t="e" vm="12">
        <v>#VALUE!</v>
      </c>
      <c r="G2911" s="2" t="str">
        <f>_xlfn.XLOOKUP(E2911,missing_cities!$Q$2:$Q$56,missing_cities!$R$2:$R$56,"Not Found",0)</f>
        <v>South Africa</v>
      </c>
      <c r="H2911" t="str">
        <f>_xlfn.XLOOKUP(E2911,missing_cities!$Q$2:$Q$56,missing_cities!$S$2:$S$56,"Not Found",0)</f>
        <v>Africa</v>
      </c>
      <c r="I2911" t="s">
        <v>1684</v>
      </c>
      <c r="J2911" s="15">
        <v>0.3</v>
      </c>
      <c r="K2911" t="s">
        <v>19</v>
      </c>
      <c r="L2911" s="15" t="str">
        <f t="shared" si="90"/>
        <v>9:00-18:00</v>
      </c>
      <c r="M2911" s="16">
        <f t="shared" si="91"/>
        <v>0.37</v>
      </c>
      <c r="N2911" s="15">
        <v>5.64</v>
      </c>
      <c r="O2911" s="15">
        <v>62</v>
      </c>
      <c r="P2911" t="s">
        <v>37</v>
      </c>
      <c r="Q2911">
        <v>150</v>
      </c>
      <c r="R2911" t="s">
        <v>48</v>
      </c>
      <c r="S2911">
        <v>2011</v>
      </c>
      <c r="T2911" t="s">
        <v>22</v>
      </c>
      <c r="U2911" s="15">
        <v>3.7</v>
      </c>
      <c r="V2911" s="15">
        <v>2</v>
      </c>
      <c r="W2911" t="s">
        <v>27</v>
      </c>
    </row>
    <row r="2912" spans="1:23">
      <c r="A2912" t="s">
        <v>2956</v>
      </c>
      <c r="B2912">
        <v>19.125236000000001</v>
      </c>
      <c r="C2912" s="15">
        <v>72.899165999999994</v>
      </c>
      <c r="D2912" s="2" t="s">
        <v>7955</v>
      </c>
      <c r="E2912" s="14" t="s">
        <v>5079</v>
      </c>
      <c r="F2912" s="14" t="e" vm="11">
        <v>#VALUE!</v>
      </c>
      <c r="G2912" s="2" t="str">
        <f>_xlfn.XLOOKUP(E2912,missing_cities!$Q$2:$Q$56,missing_cities!$R$2:$R$56,"Not Found",0)</f>
        <v>India</v>
      </c>
      <c r="H2912" t="str">
        <f>_xlfn.XLOOKUP(E2912,missing_cities!$Q$2:$Q$56,missing_cities!$S$2:$S$56,"Not Found",0)</f>
        <v>Asia</v>
      </c>
      <c r="I2912" t="s">
        <v>1684</v>
      </c>
      <c r="J2912" s="15">
        <v>0.33</v>
      </c>
      <c r="K2912" t="s">
        <v>34</v>
      </c>
      <c r="L2912" s="15" t="str">
        <f t="shared" si="90"/>
        <v>6:00-22:00</v>
      </c>
      <c r="M2912" s="16">
        <f t="shared" si="91"/>
        <v>0.67</v>
      </c>
      <c r="N2912" s="15">
        <v>12.43</v>
      </c>
      <c r="O2912" s="15">
        <v>78</v>
      </c>
      <c r="P2912" t="s">
        <v>39</v>
      </c>
      <c r="Q2912">
        <v>50</v>
      </c>
      <c r="R2912" t="s">
        <v>26</v>
      </c>
      <c r="S2912">
        <v>2014</v>
      </c>
      <c r="T2912" t="s">
        <v>31</v>
      </c>
      <c r="U2912" s="15">
        <v>3.3</v>
      </c>
      <c r="V2912" s="15">
        <v>9</v>
      </c>
      <c r="W2912" t="s">
        <v>27</v>
      </c>
    </row>
    <row r="2913" spans="1:23">
      <c r="A2913" t="s">
        <v>2957</v>
      </c>
      <c r="B2913">
        <v>52.416854999999998</v>
      </c>
      <c r="C2913" s="15">
        <v>13.399407999999999</v>
      </c>
      <c r="D2913" s="2" t="s">
        <v>7956</v>
      </c>
      <c r="E2913" s="14" t="s">
        <v>5057</v>
      </c>
      <c r="F2913" s="14" t="e" vm="3">
        <v>#VALUE!</v>
      </c>
      <c r="G2913" s="2" t="str">
        <f>_xlfn.XLOOKUP(E2913,missing_cities!$Q$2:$Q$56,missing_cities!$R$2:$R$56,"Not Found",0)</f>
        <v>Germany</v>
      </c>
      <c r="H2913" t="str">
        <f>_xlfn.XLOOKUP(E2913,missing_cities!$Q$2:$Q$56,missing_cities!$S$2:$S$56,"Not Found",0)</f>
        <v>Europe</v>
      </c>
      <c r="I2913" t="s">
        <v>1684</v>
      </c>
      <c r="J2913" s="15">
        <v>0.39</v>
      </c>
      <c r="K2913" s="1">
        <v>45862</v>
      </c>
      <c r="L2913" s="15" t="str">
        <f t="shared" si="90"/>
        <v>9.00-21.00</v>
      </c>
      <c r="M2913" s="16">
        <f t="shared" si="91"/>
        <v>12</v>
      </c>
      <c r="N2913" s="15">
        <v>13.21</v>
      </c>
      <c r="O2913" s="15">
        <v>86</v>
      </c>
      <c r="P2913" t="s">
        <v>39</v>
      </c>
      <c r="Q2913">
        <v>50</v>
      </c>
      <c r="R2913" t="s">
        <v>48</v>
      </c>
      <c r="S2913">
        <v>2023</v>
      </c>
      <c r="T2913" t="s">
        <v>22</v>
      </c>
      <c r="U2913" s="15">
        <v>3.4</v>
      </c>
      <c r="V2913" s="15">
        <v>5</v>
      </c>
      <c r="W2913" t="s">
        <v>23</v>
      </c>
    </row>
    <row r="2914" spans="1:23">
      <c r="A2914" t="s">
        <v>2958</v>
      </c>
      <c r="B2914">
        <v>34.027718999999998</v>
      </c>
      <c r="C2914" s="15">
        <v>-118.271979</v>
      </c>
      <c r="D2914" s="2" t="s">
        <v>7957</v>
      </c>
      <c r="E2914" s="14" t="s">
        <v>5111</v>
      </c>
      <c r="F2914" s="14" t="e" vm="5">
        <v>#VALUE!</v>
      </c>
      <c r="G2914" s="2" t="str">
        <f>_xlfn.XLOOKUP(E2914,missing_cities!$Q$2:$Q$56,missing_cities!$R$2:$R$56,"Not Found",0)</f>
        <v>United States</v>
      </c>
      <c r="H2914" t="str">
        <f>_xlfn.XLOOKUP(E2914,missing_cities!$Q$2:$Q$56,missing_cities!$S$2:$S$56,"Not Found",0)</f>
        <v>North America</v>
      </c>
      <c r="I2914" t="s">
        <v>1684</v>
      </c>
      <c r="J2914" s="15">
        <v>0.25</v>
      </c>
      <c r="K2914" s="1">
        <v>45862</v>
      </c>
      <c r="L2914" s="15" t="str">
        <f t="shared" si="90"/>
        <v>9.00-21.00</v>
      </c>
      <c r="M2914" s="16">
        <f t="shared" si="91"/>
        <v>12</v>
      </c>
      <c r="N2914" s="15">
        <v>19.350000000000001</v>
      </c>
      <c r="O2914" s="15">
        <v>29</v>
      </c>
      <c r="P2914" t="s">
        <v>20</v>
      </c>
      <c r="Q2914">
        <v>22</v>
      </c>
      <c r="R2914" t="s">
        <v>42</v>
      </c>
      <c r="S2914">
        <v>2012</v>
      </c>
      <c r="T2914" t="s">
        <v>22</v>
      </c>
      <c r="U2914" s="15">
        <v>3.7</v>
      </c>
      <c r="V2914" s="15">
        <v>10</v>
      </c>
      <c r="W2914" t="s">
        <v>27</v>
      </c>
    </row>
    <row r="2915" spans="1:23">
      <c r="A2915" t="s">
        <v>2959</v>
      </c>
      <c r="B2915">
        <v>13.742402999999999</v>
      </c>
      <c r="C2915" s="15">
        <v>100.4567</v>
      </c>
      <c r="D2915" s="2" t="s">
        <v>7958</v>
      </c>
      <c r="E2915" s="14" t="s">
        <v>5059</v>
      </c>
      <c r="F2915" s="14" t="e" vm="4">
        <v>#VALUE!</v>
      </c>
      <c r="G2915" s="2" t="str">
        <f>_xlfn.XLOOKUP(E2915,missing_cities!$Q$2:$Q$56,missing_cities!$R$2:$R$56,"Not Found",0)</f>
        <v>Thailand</v>
      </c>
      <c r="H2915" t="str">
        <f>_xlfn.XLOOKUP(E2915,missing_cities!$Q$2:$Q$56,missing_cities!$S$2:$S$56,"Not Found",0)</f>
        <v>Asia</v>
      </c>
      <c r="I2915" t="s">
        <v>1684</v>
      </c>
      <c r="J2915" s="15">
        <v>0.48</v>
      </c>
      <c r="K2915" s="1">
        <v>45862</v>
      </c>
      <c r="L2915" s="15" t="str">
        <f t="shared" si="90"/>
        <v>9.00-21.00</v>
      </c>
      <c r="M2915" s="16">
        <f t="shared" si="91"/>
        <v>12</v>
      </c>
      <c r="N2915" s="15">
        <v>16.93</v>
      </c>
      <c r="O2915" s="15">
        <v>93</v>
      </c>
      <c r="P2915" t="s">
        <v>25</v>
      </c>
      <c r="Q2915">
        <v>150</v>
      </c>
      <c r="R2915" t="s">
        <v>37</v>
      </c>
      <c r="S2915">
        <v>2012</v>
      </c>
      <c r="T2915" t="s">
        <v>31</v>
      </c>
      <c r="U2915" s="15">
        <v>3.4</v>
      </c>
      <c r="V2915" s="15">
        <v>8</v>
      </c>
      <c r="W2915" t="s">
        <v>32</v>
      </c>
    </row>
    <row r="2916" spans="1:23">
      <c r="A2916" t="s">
        <v>2960</v>
      </c>
      <c r="B2916">
        <v>41.867063999999999</v>
      </c>
      <c r="C2916" s="15">
        <v>-87.784510999999995</v>
      </c>
      <c r="D2916" s="2" t="s">
        <v>7959</v>
      </c>
      <c r="E2916" s="14" t="s">
        <v>5065</v>
      </c>
      <c r="F2916" s="14" t="e" vm="5">
        <v>#VALUE!</v>
      </c>
      <c r="G2916" s="2" t="str">
        <f>_xlfn.XLOOKUP(E2916,missing_cities!$Q$2:$Q$56,missing_cities!$R$2:$R$56,"Not Found",0)</f>
        <v>United States</v>
      </c>
      <c r="H2916" t="str">
        <f>_xlfn.XLOOKUP(E2916,missing_cities!$Q$2:$Q$56,missing_cities!$S$2:$S$56,"Not Found",0)</f>
        <v>North America</v>
      </c>
      <c r="I2916" t="s">
        <v>1684</v>
      </c>
      <c r="J2916" s="15">
        <v>0.1</v>
      </c>
      <c r="K2916" t="s">
        <v>34</v>
      </c>
      <c r="L2916" s="15" t="str">
        <f t="shared" si="90"/>
        <v>6:00-22:00</v>
      </c>
      <c r="M2916" s="16">
        <f t="shared" si="91"/>
        <v>0.67</v>
      </c>
      <c r="N2916" s="15">
        <v>3.88</v>
      </c>
      <c r="O2916" s="15">
        <v>19</v>
      </c>
      <c r="P2916" t="s">
        <v>39</v>
      </c>
      <c r="Q2916">
        <v>350</v>
      </c>
      <c r="R2916" t="s">
        <v>74</v>
      </c>
      <c r="S2916">
        <v>2023</v>
      </c>
      <c r="T2916" t="s">
        <v>31</v>
      </c>
      <c r="U2916" s="15">
        <v>4.3</v>
      </c>
      <c r="V2916" s="15">
        <v>2</v>
      </c>
      <c r="W2916" t="s">
        <v>27</v>
      </c>
    </row>
    <row r="2917" spans="1:23">
      <c r="A2917" t="s">
        <v>2961</v>
      </c>
      <c r="B2917">
        <v>-33.711213999999998</v>
      </c>
      <c r="C2917" s="15">
        <v>18.436071999999999</v>
      </c>
      <c r="D2917" s="2" t="s">
        <v>7960</v>
      </c>
      <c r="E2917" s="14" t="s">
        <v>5085</v>
      </c>
      <c r="F2917" s="14" t="e" vm="12">
        <v>#VALUE!</v>
      </c>
      <c r="G2917" s="2" t="str">
        <f>_xlfn.XLOOKUP(E2917,missing_cities!$Q$2:$Q$56,missing_cities!$R$2:$R$56,"Not Found",0)</f>
        <v>South Africa</v>
      </c>
      <c r="H2917" t="str">
        <f>_xlfn.XLOOKUP(E2917,missing_cities!$Q$2:$Q$56,missing_cities!$S$2:$S$56,"Not Found",0)</f>
        <v>Africa</v>
      </c>
      <c r="I2917" t="s">
        <v>1684</v>
      </c>
      <c r="J2917" s="15">
        <v>0.4</v>
      </c>
      <c r="K2917" s="1">
        <v>45862</v>
      </c>
      <c r="L2917" s="15" t="str">
        <f t="shared" si="90"/>
        <v>9.00-21.00</v>
      </c>
      <c r="M2917" s="16">
        <f t="shared" si="91"/>
        <v>12</v>
      </c>
      <c r="N2917" s="15">
        <v>19.78</v>
      </c>
      <c r="O2917" s="15">
        <v>26</v>
      </c>
      <c r="P2917" t="s">
        <v>37</v>
      </c>
      <c r="Q2917">
        <v>22</v>
      </c>
      <c r="R2917" t="s">
        <v>81</v>
      </c>
      <c r="S2917">
        <v>2020</v>
      </c>
      <c r="T2917" t="s">
        <v>22</v>
      </c>
      <c r="U2917" s="15">
        <v>4.4000000000000004</v>
      </c>
      <c r="V2917" s="15">
        <v>7</v>
      </c>
      <c r="W2917" t="s">
        <v>23</v>
      </c>
    </row>
    <row r="2918" spans="1:23">
      <c r="A2918" t="s">
        <v>2962</v>
      </c>
      <c r="B2918">
        <v>-33.753211</v>
      </c>
      <c r="C2918" s="15">
        <v>18.584854</v>
      </c>
      <c r="D2918" s="2" t="s">
        <v>7961</v>
      </c>
      <c r="E2918" s="14" t="s">
        <v>5085</v>
      </c>
      <c r="F2918" s="14" t="e" vm="12">
        <v>#VALUE!</v>
      </c>
      <c r="G2918" s="2" t="str">
        <f>_xlfn.XLOOKUP(E2918,missing_cities!$Q$2:$Q$56,missing_cities!$R$2:$R$56,"Not Found",0)</f>
        <v>South Africa</v>
      </c>
      <c r="H2918" t="str">
        <f>_xlfn.XLOOKUP(E2918,missing_cities!$Q$2:$Q$56,missing_cities!$S$2:$S$56,"Not Found",0)</f>
        <v>Africa</v>
      </c>
      <c r="I2918" t="s">
        <v>1684</v>
      </c>
      <c r="J2918" s="15">
        <v>0.11</v>
      </c>
      <c r="K2918" s="1">
        <v>45862</v>
      </c>
      <c r="L2918" s="15" t="str">
        <f t="shared" si="90"/>
        <v>9.00-21.00</v>
      </c>
      <c r="M2918" s="16">
        <f t="shared" si="91"/>
        <v>12</v>
      </c>
      <c r="N2918" s="15">
        <v>0.99</v>
      </c>
      <c r="O2918" s="15">
        <v>56</v>
      </c>
      <c r="P2918" t="s">
        <v>29</v>
      </c>
      <c r="Q2918">
        <v>50</v>
      </c>
      <c r="R2918" t="s">
        <v>26</v>
      </c>
      <c r="S2918">
        <v>2018</v>
      </c>
      <c r="T2918" t="s">
        <v>22</v>
      </c>
      <c r="U2918" s="15">
        <v>3.5</v>
      </c>
      <c r="V2918" s="15">
        <v>10</v>
      </c>
      <c r="W2918" t="s">
        <v>32</v>
      </c>
    </row>
    <row r="2919" spans="1:23">
      <c r="A2919" t="s">
        <v>2963</v>
      </c>
      <c r="B2919">
        <v>-33.856777999999998</v>
      </c>
      <c r="C2919" s="15">
        <v>151.30952199999999</v>
      </c>
      <c r="D2919" s="2" t="s">
        <v>7962</v>
      </c>
      <c r="E2919" s="14" t="s">
        <v>5069</v>
      </c>
      <c r="F2919" s="14" t="e" vm="8">
        <v>#VALUE!</v>
      </c>
      <c r="G2919" s="2" t="str">
        <f>_xlfn.XLOOKUP(E2919,missing_cities!$Q$2:$Q$56,missing_cities!$R$2:$R$56,"Not Found",0)</f>
        <v>Australia</v>
      </c>
      <c r="H2919" t="str">
        <f>_xlfn.XLOOKUP(E2919,missing_cities!$Q$2:$Q$56,missing_cities!$S$2:$S$56,"Not Found",0)</f>
        <v>Australia</v>
      </c>
      <c r="I2919" t="s">
        <v>1684</v>
      </c>
      <c r="J2919" s="15">
        <v>0.19</v>
      </c>
      <c r="K2919" s="1">
        <v>45862</v>
      </c>
      <c r="L2919" s="15" t="str">
        <f t="shared" si="90"/>
        <v>9.00-21.00</v>
      </c>
      <c r="M2919" s="16">
        <f t="shared" si="91"/>
        <v>12</v>
      </c>
      <c r="N2919" s="15">
        <v>4.3</v>
      </c>
      <c r="O2919" s="15">
        <v>53</v>
      </c>
      <c r="P2919" t="s">
        <v>29</v>
      </c>
      <c r="Q2919">
        <v>350</v>
      </c>
      <c r="R2919" t="s">
        <v>44</v>
      </c>
      <c r="S2919">
        <v>2012</v>
      </c>
      <c r="T2919" t="s">
        <v>22</v>
      </c>
      <c r="U2919" s="15">
        <v>3</v>
      </c>
      <c r="V2919" s="15">
        <v>4</v>
      </c>
      <c r="W2919" t="s">
        <v>23</v>
      </c>
    </row>
    <row r="2920" spans="1:23">
      <c r="A2920" t="s">
        <v>2964</v>
      </c>
      <c r="B2920">
        <v>37.680774</v>
      </c>
      <c r="C2920" s="15">
        <v>126.90079900000001</v>
      </c>
      <c r="D2920" s="2" t="s">
        <v>7963</v>
      </c>
      <c r="E2920" s="14" t="s">
        <v>5063</v>
      </c>
      <c r="F2920" s="14" t="e" vm="6">
        <v>#VALUE!</v>
      </c>
      <c r="G2920" s="2" t="str">
        <f>_xlfn.XLOOKUP(E2920,missing_cities!$Q$2:$Q$56,missing_cities!$R$2:$R$56,"Not Found",0)</f>
        <v>South Korea</v>
      </c>
      <c r="H2920" t="str">
        <f>_xlfn.XLOOKUP(E2920,missing_cities!$Q$2:$Q$56,missing_cities!$S$2:$S$56,"Not Found",0)</f>
        <v>Asia</v>
      </c>
      <c r="I2920" t="s">
        <v>1684</v>
      </c>
      <c r="J2920" s="15">
        <v>0.41</v>
      </c>
      <c r="K2920" s="1">
        <v>45862</v>
      </c>
      <c r="L2920" s="15" t="str">
        <f t="shared" si="90"/>
        <v>9.00-21.00</v>
      </c>
      <c r="M2920" s="16">
        <f t="shared" si="91"/>
        <v>12</v>
      </c>
      <c r="N2920" s="15">
        <v>9.65</v>
      </c>
      <c r="O2920" s="15">
        <v>46</v>
      </c>
      <c r="P2920" t="s">
        <v>37</v>
      </c>
      <c r="Q2920">
        <v>150</v>
      </c>
      <c r="R2920" t="s">
        <v>48</v>
      </c>
      <c r="S2920">
        <v>2013</v>
      </c>
      <c r="T2920" t="s">
        <v>22</v>
      </c>
      <c r="U2920" s="15">
        <v>4.5</v>
      </c>
      <c r="V2920" s="15">
        <v>10</v>
      </c>
      <c r="W2920" t="s">
        <v>27</v>
      </c>
    </row>
    <row r="2921" spans="1:23">
      <c r="A2921" t="s">
        <v>2965</v>
      </c>
      <c r="B2921">
        <v>34.15099</v>
      </c>
      <c r="C2921" s="15">
        <v>-118.228208</v>
      </c>
      <c r="D2921" s="2" t="s">
        <v>7964</v>
      </c>
      <c r="E2921" s="14" t="s">
        <v>5111</v>
      </c>
      <c r="F2921" s="14" t="e" vm="5">
        <v>#VALUE!</v>
      </c>
      <c r="G2921" s="2" t="str">
        <f>_xlfn.XLOOKUP(E2921,missing_cities!$Q$2:$Q$56,missing_cities!$R$2:$R$56,"Not Found",0)</f>
        <v>United States</v>
      </c>
      <c r="H2921" t="str">
        <f>_xlfn.XLOOKUP(E2921,missing_cities!$Q$2:$Q$56,missing_cities!$S$2:$S$56,"Not Found",0)</f>
        <v>North America</v>
      </c>
      <c r="I2921" t="s">
        <v>1684</v>
      </c>
      <c r="J2921" s="15">
        <v>0.43</v>
      </c>
      <c r="K2921" t="s">
        <v>19</v>
      </c>
      <c r="L2921" s="15" t="str">
        <f t="shared" si="90"/>
        <v>9:00-18:00</v>
      </c>
      <c r="M2921" s="16">
        <f t="shared" si="91"/>
        <v>0.37</v>
      </c>
      <c r="N2921" s="15">
        <v>7.79</v>
      </c>
      <c r="O2921" s="15">
        <v>62</v>
      </c>
      <c r="P2921" t="s">
        <v>39</v>
      </c>
      <c r="Q2921">
        <v>350</v>
      </c>
      <c r="R2921" t="s">
        <v>67</v>
      </c>
      <c r="S2921">
        <v>2012</v>
      </c>
      <c r="T2921" t="s">
        <v>31</v>
      </c>
      <c r="U2921" s="15">
        <v>3.6</v>
      </c>
      <c r="V2921" s="15">
        <v>9</v>
      </c>
      <c r="W2921" t="s">
        <v>27</v>
      </c>
    </row>
    <row r="2922" spans="1:23">
      <c r="A2922" t="s">
        <v>2966</v>
      </c>
      <c r="B2922">
        <v>37.556612000000001</v>
      </c>
      <c r="C2922" s="15">
        <v>126.942804</v>
      </c>
      <c r="D2922" s="2" t="s">
        <v>7965</v>
      </c>
      <c r="E2922" s="14" t="s">
        <v>5063</v>
      </c>
      <c r="F2922" s="14" t="e" vm="6">
        <v>#VALUE!</v>
      </c>
      <c r="G2922" s="2" t="str">
        <f>_xlfn.XLOOKUP(E2922,missing_cities!$Q$2:$Q$56,missing_cities!$R$2:$R$56,"Not Found",0)</f>
        <v>South Korea</v>
      </c>
      <c r="H2922" t="str">
        <f>_xlfn.XLOOKUP(E2922,missing_cities!$Q$2:$Q$56,missing_cities!$S$2:$S$56,"Not Found",0)</f>
        <v>Asia</v>
      </c>
      <c r="I2922" t="s">
        <v>1684</v>
      </c>
      <c r="J2922" s="15">
        <v>0.43</v>
      </c>
      <c r="K2922" t="s">
        <v>34</v>
      </c>
      <c r="L2922" s="15" t="str">
        <f t="shared" si="90"/>
        <v>6:00-22:00</v>
      </c>
      <c r="M2922" s="16">
        <f t="shared" si="91"/>
        <v>0.67</v>
      </c>
      <c r="N2922" s="15">
        <v>15.64</v>
      </c>
      <c r="O2922" s="15">
        <v>55</v>
      </c>
      <c r="P2922" t="s">
        <v>39</v>
      </c>
      <c r="Q2922">
        <v>50</v>
      </c>
      <c r="R2922" t="s">
        <v>48</v>
      </c>
      <c r="S2922">
        <v>2023</v>
      </c>
      <c r="T2922" t="s">
        <v>22</v>
      </c>
      <c r="U2922" s="15">
        <v>3.1</v>
      </c>
      <c r="V2922" s="15">
        <v>3</v>
      </c>
      <c r="W2922" t="s">
        <v>32</v>
      </c>
    </row>
    <row r="2923" spans="1:23">
      <c r="A2923" t="s">
        <v>2967</v>
      </c>
      <c r="B2923">
        <v>37.610821999999999</v>
      </c>
      <c r="C2923" s="15">
        <v>127.0866</v>
      </c>
      <c r="D2923" s="2" t="s">
        <v>7966</v>
      </c>
      <c r="E2923" s="14" t="s">
        <v>5063</v>
      </c>
      <c r="F2923" s="14" t="e" vm="6">
        <v>#VALUE!</v>
      </c>
      <c r="G2923" s="2" t="str">
        <f>_xlfn.XLOOKUP(E2923,missing_cities!$Q$2:$Q$56,missing_cities!$R$2:$R$56,"Not Found",0)</f>
        <v>South Korea</v>
      </c>
      <c r="H2923" t="str">
        <f>_xlfn.XLOOKUP(E2923,missing_cities!$Q$2:$Q$56,missing_cities!$S$2:$S$56,"Not Found",0)</f>
        <v>Asia</v>
      </c>
      <c r="I2923" t="s">
        <v>1684</v>
      </c>
      <c r="J2923" s="15">
        <v>0.22</v>
      </c>
      <c r="K2923" s="1">
        <v>45862</v>
      </c>
      <c r="L2923" s="15" t="str">
        <f t="shared" si="90"/>
        <v>9.00-21.00</v>
      </c>
      <c r="M2923" s="16">
        <f t="shared" si="91"/>
        <v>12</v>
      </c>
      <c r="N2923" s="15">
        <v>16.66</v>
      </c>
      <c r="O2923" s="15">
        <v>41</v>
      </c>
      <c r="P2923" t="s">
        <v>25</v>
      </c>
      <c r="Q2923">
        <v>22</v>
      </c>
      <c r="R2923" t="s">
        <v>48</v>
      </c>
      <c r="S2923">
        <v>2012</v>
      </c>
      <c r="T2923" t="s">
        <v>31</v>
      </c>
      <c r="U2923" s="15">
        <v>3.9</v>
      </c>
      <c r="V2923" s="15">
        <v>3</v>
      </c>
      <c r="W2923" t="s">
        <v>27</v>
      </c>
    </row>
    <row r="2924" spans="1:23">
      <c r="A2924" t="s">
        <v>2968</v>
      </c>
      <c r="B2924">
        <v>37.720419</v>
      </c>
      <c r="C2924" s="15">
        <v>-122.463774</v>
      </c>
      <c r="D2924" s="2" t="s">
        <v>7967</v>
      </c>
      <c r="E2924" s="14" t="s">
        <v>5061</v>
      </c>
      <c r="F2924" s="14" t="e" vm="5">
        <v>#VALUE!</v>
      </c>
      <c r="G2924" s="2" t="str">
        <f>_xlfn.XLOOKUP(E2924,missing_cities!$Q$2:$Q$56,missing_cities!$R$2:$R$56,"Not Found",0)</f>
        <v>United States</v>
      </c>
      <c r="H2924" t="str">
        <f>_xlfn.XLOOKUP(E2924,missing_cities!$Q$2:$Q$56,missing_cities!$S$2:$S$56,"Not Found",0)</f>
        <v>North America</v>
      </c>
      <c r="I2924" t="s">
        <v>1684</v>
      </c>
      <c r="J2924" s="15">
        <v>0.22</v>
      </c>
      <c r="K2924" s="1">
        <v>45862</v>
      </c>
      <c r="L2924" s="15" t="str">
        <f t="shared" si="90"/>
        <v>9.00-21.00</v>
      </c>
      <c r="M2924" s="16">
        <f t="shared" si="91"/>
        <v>12</v>
      </c>
      <c r="N2924" s="15">
        <v>14.51</v>
      </c>
      <c r="O2924" s="15">
        <v>85</v>
      </c>
      <c r="P2924" t="s">
        <v>25</v>
      </c>
      <c r="Q2924">
        <v>50</v>
      </c>
      <c r="R2924" t="s">
        <v>21</v>
      </c>
      <c r="S2924">
        <v>2015</v>
      </c>
      <c r="T2924" t="s">
        <v>31</v>
      </c>
      <c r="U2924" s="15">
        <v>4.2</v>
      </c>
      <c r="V2924" s="15">
        <v>7</v>
      </c>
      <c r="W2924" t="s">
        <v>32</v>
      </c>
    </row>
    <row r="2925" spans="1:23">
      <c r="A2925" t="s">
        <v>2969</v>
      </c>
      <c r="B2925">
        <v>19.186202000000002</v>
      </c>
      <c r="C2925" s="15">
        <v>72.906917000000007</v>
      </c>
      <c r="D2925" s="2" t="s">
        <v>7968</v>
      </c>
      <c r="E2925" s="14" t="s">
        <v>5079</v>
      </c>
      <c r="F2925" s="14" t="e" vm="11">
        <v>#VALUE!</v>
      </c>
      <c r="G2925" s="2" t="str">
        <f>_xlfn.XLOOKUP(E2925,missing_cities!$Q$2:$Q$56,missing_cities!$R$2:$R$56,"Not Found",0)</f>
        <v>India</v>
      </c>
      <c r="H2925" t="str">
        <f>_xlfn.XLOOKUP(E2925,missing_cities!$Q$2:$Q$56,missing_cities!$S$2:$S$56,"Not Found",0)</f>
        <v>Asia</v>
      </c>
      <c r="I2925" t="s">
        <v>1684</v>
      </c>
      <c r="J2925" s="15">
        <v>0.39</v>
      </c>
      <c r="K2925" t="s">
        <v>19</v>
      </c>
      <c r="L2925" s="15" t="str">
        <f t="shared" si="90"/>
        <v>9:00-18:00</v>
      </c>
      <c r="M2925" s="16">
        <f t="shared" si="91"/>
        <v>0.37</v>
      </c>
      <c r="N2925" s="15">
        <v>14.93</v>
      </c>
      <c r="O2925" s="15">
        <v>24</v>
      </c>
      <c r="P2925" t="s">
        <v>39</v>
      </c>
      <c r="Q2925">
        <v>50</v>
      </c>
      <c r="R2925" t="s">
        <v>74</v>
      </c>
      <c r="S2925">
        <v>2012</v>
      </c>
      <c r="T2925" t="s">
        <v>22</v>
      </c>
      <c r="U2925" s="15">
        <v>3.3</v>
      </c>
      <c r="V2925" s="15">
        <v>3</v>
      </c>
      <c r="W2925" t="s">
        <v>32</v>
      </c>
    </row>
    <row r="2926" spans="1:23">
      <c r="A2926" t="s">
        <v>2970</v>
      </c>
      <c r="B2926">
        <v>-84.194937999999993</v>
      </c>
      <c r="C2926" s="15">
        <v>92.571886000000006</v>
      </c>
      <c r="D2926" s="2" t="s">
        <v>7969</v>
      </c>
      <c r="E2926" s="14" t="str">
        <f>_xlfn.XLOOKUP(C2926,missing_cities!B:B,missing_cities!C:C,"Not Found",0)</f>
        <v>Error</v>
      </c>
      <c r="F2926" s="14" t="s">
        <v>9987</v>
      </c>
      <c r="G2926" s="2" t="str">
        <f>_xlfn.XLOOKUP(E2926,missing_cities!$Q$2:$Q$56,missing_cities!$R$2:$R$56,"Not Found",0)</f>
        <v>Error</v>
      </c>
      <c r="H2926" t="str">
        <f>_xlfn.XLOOKUP(E2926,missing_cities!$Q$2:$Q$56,missing_cities!$S$2:$S$56,"Not Found",0)</f>
        <v>Error</v>
      </c>
      <c r="I2926" t="s">
        <v>1684</v>
      </c>
      <c r="J2926" s="15">
        <v>0.36</v>
      </c>
      <c r="K2926" s="1">
        <v>45862</v>
      </c>
      <c r="L2926" s="15" t="str">
        <f t="shared" si="90"/>
        <v>9.00-21.00</v>
      </c>
      <c r="M2926" s="16">
        <f t="shared" si="91"/>
        <v>12</v>
      </c>
      <c r="N2926" s="15">
        <v>5.39</v>
      </c>
      <c r="O2926" s="15">
        <v>37</v>
      </c>
      <c r="P2926" t="s">
        <v>37</v>
      </c>
      <c r="Q2926">
        <v>50</v>
      </c>
      <c r="R2926" t="s">
        <v>48</v>
      </c>
      <c r="S2926">
        <v>2022</v>
      </c>
      <c r="T2926" t="s">
        <v>22</v>
      </c>
      <c r="U2926" s="15">
        <v>4.5999999999999996</v>
      </c>
      <c r="V2926" s="15">
        <v>5</v>
      </c>
      <c r="W2926" t="s">
        <v>27</v>
      </c>
    </row>
    <row r="2927" spans="1:23">
      <c r="A2927" t="s">
        <v>2971</v>
      </c>
      <c r="B2927">
        <v>37.884207000000004</v>
      </c>
      <c r="C2927" s="15">
        <v>-122.48406799999999</v>
      </c>
      <c r="D2927" s="2" t="s">
        <v>7970</v>
      </c>
      <c r="E2927" s="14" t="s">
        <v>5061</v>
      </c>
      <c r="F2927" s="14" t="e" vm="5">
        <v>#VALUE!</v>
      </c>
      <c r="G2927" s="2" t="str">
        <f>_xlfn.XLOOKUP(E2927,missing_cities!$Q$2:$Q$56,missing_cities!$R$2:$R$56,"Not Found",0)</f>
        <v>United States</v>
      </c>
      <c r="H2927" t="str">
        <f>_xlfn.XLOOKUP(E2927,missing_cities!$Q$2:$Q$56,missing_cities!$S$2:$S$56,"Not Found",0)</f>
        <v>North America</v>
      </c>
      <c r="I2927" t="s">
        <v>1684</v>
      </c>
      <c r="J2927" s="15">
        <v>0.36</v>
      </c>
      <c r="K2927" t="s">
        <v>34</v>
      </c>
      <c r="L2927" s="15" t="str">
        <f t="shared" si="90"/>
        <v>6:00-22:00</v>
      </c>
      <c r="M2927" s="16">
        <f t="shared" si="91"/>
        <v>0.67</v>
      </c>
      <c r="N2927" s="15">
        <v>6.75</v>
      </c>
      <c r="O2927" s="15">
        <v>84</v>
      </c>
      <c r="P2927" t="s">
        <v>37</v>
      </c>
      <c r="Q2927">
        <v>150</v>
      </c>
      <c r="R2927" t="s">
        <v>46</v>
      </c>
      <c r="S2927">
        <v>2018</v>
      </c>
      <c r="T2927" t="s">
        <v>31</v>
      </c>
      <c r="U2927" s="15">
        <v>4.0999999999999996</v>
      </c>
      <c r="V2927" s="15">
        <v>2</v>
      </c>
      <c r="W2927" t="s">
        <v>23</v>
      </c>
    </row>
    <row r="2928" spans="1:23">
      <c r="A2928" t="s">
        <v>2972</v>
      </c>
      <c r="B2928">
        <v>34.150260000000003</v>
      </c>
      <c r="C2928" s="15">
        <v>-118.24046</v>
      </c>
      <c r="D2928" s="2" t="s">
        <v>7971</v>
      </c>
      <c r="E2928" s="14" t="s">
        <v>5111</v>
      </c>
      <c r="F2928" s="14" t="e" vm="5">
        <v>#VALUE!</v>
      </c>
      <c r="G2928" s="2" t="str">
        <f>_xlfn.XLOOKUP(E2928,missing_cities!$Q$2:$Q$56,missing_cities!$R$2:$R$56,"Not Found",0)</f>
        <v>United States</v>
      </c>
      <c r="H2928" t="str">
        <f>_xlfn.XLOOKUP(E2928,missing_cities!$Q$2:$Q$56,missing_cities!$S$2:$S$56,"Not Found",0)</f>
        <v>North America</v>
      </c>
      <c r="I2928" t="s">
        <v>1684</v>
      </c>
      <c r="J2928" s="15">
        <v>0.33</v>
      </c>
      <c r="K2928" t="s">
        <v>19</v>
      </c>
      <c r="L2928" s="15" t="str">
        <f t="shared" si="90"/>
        <v>9:00-18:00</v>
      </c>
      <c r="M2928" s="16">
        <f t="shared" si="91"/>
        <v>0.37</v>
      </c>
      <c r="N2928" s="15">
        <v>12.22</v>
      </c>
      <c r="O2928" s="15">
        <v>86</v>
      </c>
      <c r="P2928" t="s">
        <v>37</v>
      </c>
      <c r="Q2928">
        <v>350</v>
      </c>
      <c r="R2928" t="s">
        <v>44</v>
      </c>
      <c r="S2928">
        <v>2019</v>
      </c>
      <c r="T2928" t="s">
        <v>22</v>
      </c>
      <c r="U2928" s="15">
        <v>4.5</v>
      </c>
      <c r="V2928" s="15">
        <v>9</v>
      </c>
      <c r="W2928" t="s">
        <v>23</v>
      </c>
    </row>
    <row r="2929" spans="1:23">
      <c r="A2929" t="s">
        <v>2973</v>
      </c>
      <c r="B2929">
        <v>55.739266000000001</v>
      </c>
      <c r="C2929" s="15">
        <v>37.553691000000001</v>
      </c>
      <c r="D2929" s="2" t="s">
        <v>7972</v>
      </c>
      <c r="E2929" s="14" t="s">
        <v>5052</v>
      </c>
      <c r="F2929" s="14" t="e" vm="2">
        <v>#VALUE!</v>
      </c>
      <c r="G2929" s="2" t="str">
        <f>_xlfn.XLOOKUP(E2929,missing_cities!$Q$2:$Q$56,missing_cities!$R$2:$R$56,"Not Found",0)</f>
        <v>Russia</v>
      </c>
      <c r="H2929" t="str">
        <f>_xlfn.XLOOKUP(E2929,missing_cities!$Q$2:$Q$56,missing_cities!$S$2:$S$56,"Not Found",0)</f>
        <v>Europe</v>
      </c>
      <c r="I2929" t="s">
        <v>1684</v>
      </c>
      <c r="J2929" s="15">
        <v>0.37</v>
      </c>
      <c r="K2929" t="s">
        <v>19</v>
      </c>
      <c r="L2929" s="15" t="str">
        <f t="shared" si="90"/>
        <v>9:00-18:00</v>
      </c>
      <c r="M2929" s="16">
        <f t="shared" si="91"/>
        <v>0.37</v>
      </c>
      <c r="N2929" s="15">
        <v>4.97</v>
      </c>
      <c r="O2929" s="15">
        <v>54</v>
      </c>
      <c r="P2929" t="s">
        <v>29</v>
      </c>
      <c r="Q2929">
        <v>22</v>
      </c>
      <c r="R2929" t="s">
        <v>26</v>
      </c>
      <c r="S2929">
        <v>2013</v>
      </c>
      <c r="T2929" t="s">
        <v>22</v>
      </c>
      <c r="U2929" s="15">
        <v>3.9</v>
      </c>
      <c r="V2929" s="15">
        <v>3</v>
      </c>
      <c r="W2929" t="s">
        <v>27</v>
      </c>
    </row>
    <row r="2930" spans="1:23">
      <c r="A2930" t="s">
        <v>2974</v>
      </c>
      <c r="B2930">
        <v>-30.272154</v>
      </c>
      <c r="C2930" s="15">
        <v>131.101676</v>
      </c>
      <c r="D2930" s="2" t="s">
        <v>7973</v>
      </c>
      <c r="E2930" s="14">
        <f>_xlfn.XLOOKUP(C2930,missing_cities!B:B,missing_cities!C:C,"Not Found",0)</f>
        <v>0</v>
      </c>
      <c r="F2930" s="14" t="s">
        <v>9990</v>
      </c>
      <c r="G2930" s="2" t="str">
        <f>_xlfn.XLOOKUP(E2930,missing_cities!$Q$2:$Q$56,missing_cities!$R$2:$R$56,"Not Found",0)</f>
        <v>Not Found</v>
      </c>
      <c r="H2930" t="str">
        <f>_xlfn.XLOOKUP(E2930,missing_cities!$Q$2:$Q$56,missing_cities!$S$2:$S$56,"Not Found",0)</f>
        <v>Not Found</v>
      </c>
      <c r="I2930" t="s">
        <v>1684</v>
      </c>
      <c r="J2930" s="15">
        <v>0.28999999999999998</v>
      </c>
      <c r="K2930" t="s">
        <v>19</v>
      </c>
      <c r="L2930" s="15" t="str">
        <f t="shared" si="90"/>
        <v>9:00-18:00</v>
      </c>
      <c r="M2930" s="16">
        <f t="shared" si="91"/>
        <v>0.37</v>
      </c>
      <c r="N2930" s="15">
        <v>11.82</v>
      </c>
      <c r="O2930" s="15">
        <v>89</v>
      </c>
      <c r="P2930" t="s">
        <v>39</v>
      </c>
      <c r="Q2930">
        <v>150</v>
      </c>
      <c r="R2930" t="s">
        <v>42</v>
      </c>
      <c r="S2930">
        <v>2011</v>
      </c>
      <c r="T2930" t="s">
        <v>31</v>
      </c>
      <c r="U2930" s="15">
        <v>4.0999999999999996</v>
      </c>
      <c r="V2930" s="15">
        <v>6</v>
      </c>
      <c r="W2930" t="s">
        <v>32</v>
      </c>
    </row>
    <row r="2931" spans="1:23">
      <c r="A2931" t="s">
        <v>2975</v>
      </c>
      <c r="B2931">
        <v>25.252676999999998</v>
      </c>
      <c r="C2931" s="15">
        <v>55.212525999999997</v>
      </c>
      <c r="D2931" s="2" t="s">
        <v>7974</v>
      </c>
      <c r="E2931" s="14" t="s">
        <v>5076</v>
      </c>
      <c r="F2931" s="14" t="e" vm="10">
        <v>#VALUE!</v>
      </c>
      <c r="G2931" s="2" t="str">
        <f>_xlfn.XLOOKUP(E2931,missing_cities!$Q$2:$Q$56,missing_cities!$R$2:$R$56,"Not Found",0)</f>
        <v>United Arab Emirates</v>
      </c>
      <c r="H2931" t="str">
        <f>_xlfn.XLOOKUP(E2931,missing_cities!$Q$2:$Q$56,missing_cities!$S$2:$S$56,"Not Found",0)</f>
        <v>Asia</v>
      </c>
      <c r="I2931" t="s">
        <v>1684</v>
      </c>
      <c r="J2931" s="15">
        <v>0.12</v>
      </c>
      <c r="K2931" s="1">
        <v>45862</v>
      </c>
      <c r="L2931" s="15" t="str">
        <f t="shared" si="90"/>
        <v>9.00-21.00</v>
      </c>
      <c r="M2931" s="16">
        <f t="shared" si="91"/>
        <v>12</v>
      </c>
      <c r="N2931" s="15">
        <v>6.88</v>
      </c>
      <c r="O2931" s="15">
        <v>45</v>
      </c>
      <c r="P2931" t="s">
        <v>25</v>
      </c>
      <c r="Q2931">
        <v>22</v>
      </c>
      <c r="R2931" t="s">
        <v>37</v>
      </c>
      <c r="S2931">
        <v>2018</v>
      </c>
      <c r="T2931" t="s">
        <v>22</v>
      </c>
      <c r="U2931" s="15">
        <v>4.9000000000000004</v>
      </c>
      <c r="V2931" s="15">
        <v>5</v>
      </c>
      <c r="W2931" t="s">
        <v>23</v>
      </c>
    </row>
    <row r="2932" spans="1:23">
      <c r="A2932" t="s">
        <v>2976</v>
      </c>
      <c r="B2932">
        <v>55.883403000000001</v>
      </c>
      <c r="C2932" s="15">
        <v>37.565060000000003</v>
      </c>
      <c r="D2932" s="2" t="s">
        <v>7975</v>
      </c>
      <c r="E2932" s="14" t="s">
        <v>5052</v>
      </c>
      <c r="F2932" s="14" t="e" vm="2">
        <v>#VALUE!</v>
      </c>
      <c r="G2932" s="2" t="str">
        <f>_xlfn.XLOOKUP(E2932,missing_cities!$Q$2:$Q$56,missing_cities!$R$2:$R$56,"Not Found",0)</f>
        <v>Russia</v>
      </c>
      <c r="H2932" t="str">
        <f>_xlfn.XLOOKUP(E2932,missing_cities!$Q$2:$Q$56,missing_cities!$S$2:$S$56,"Not Found",0)</f>
        <v>Europe</v>
      </c>
      <c r="I2932" t="s">
        <v>1684</v>
      </c>
      <c r="J2932" s="15">
        <v>0.13</v>
      </c>
      <c r="K2932" t="s">
        <v>34</v>
      </c>
      <c r="L2932" s="15" t="str">
        <f t="shared" si="90"/>
        <v>6:00-22:00</v>
      </c>
      <c r="M2932" s="16">
        <f t="shared" si="91"/>
        <v>0.67</v>
      </c>
      <c r="N2932" s="15">
        <v>2.2799999999999998</v>
      </c>
      <c r="O2932" s="15">
        <v>71</v>
      </c>
      <c r="P2932" t="s">
        <v>25</v>
      </c>
      <c r="Q2932">
        <v>22</v>
      </c>
      <c r="R2932" t="s">
        <v>37</v>
      </c>
      <c r="S2932">
        <v>2021</v>
      </c>
      <c r="T2932" t="s">
        <v>22</v>
      </c>
      <c r="U2932" s="15">
        <v>4.3</v>
      </c>
      <c r="V2932" s="15">
        <v>5</v>
      </c>
      <c r="W2932" t="s">
        <v>32</v>
      </c>
    </row>
    <row r="2933" spans="1:23">
      <c r="A2933" t="s">
        <v>2977</v>
      </c>
      <c r="B2933">
        <v>37.897415000000002</v>
      </c>
      <c r="C2933" s="15">
        <v>-122.426176</v>
      </c>
      <c r="D2933" s="2" t="s">
        <v>7976</v>
      </c>
      <c r="E2933" s="14" t="s">
        <v>5061</v>
      </c>
      <c r="F2933" s="14" t="e" vm="5">
        <v>#VALUE!</v>
      </c>
      <c r="G2933" s="2" t="str">
        <f>_xlfn.XLOOKUP(E2933,missing_cities!$Q$2:$Q$56,missing_cities!$R$2:$R$56,"Not Found",0)</f>
        <v>United States</v>
      </c>
      <c r="H2933" t="str">
        <f>_xlfn.XLOOKUP(E2933,missing_cities!$Q$2:$Q$56,missing_cities!$S$2:$S$56,"Not Found",0)</f>
        <v>North America</v>
      </c>
      <c r="I2933" t="s">
        <v>1684</v>
      </c>
      <c r="J2933" s="15">
        <v>0.18</v>
      </c>
      <c r="K2933" t="s">
        <v>34</v>
      </c>
      <c r="L2933" s="15" t="str">
        <f t="shared" si="90"/>
        <v>6:00-22:00</v>
      </c>
      <c r="M2933" s="16">
        <f t="shared" si="91"/>
        <v>0.67</v>
      </c>
      <c r="N2933" s="15">
        <v>13.44</v>
      </c>
      <c r="O2933" s="15">
        <v>63</v>
      </c>
      <c r="P2933" t="s">
        <v>25</v>
      </c>
      <c r="Q2933">
        <v>22</v>
      </c>
      <c r="R2933" t="s">
        <v>97</v>
      </c>
      <c r="S2933">
        <v>2023</v>
      </c>
      <c r="T2933" t="s">
        <v>22</v>
      </c>
      <c r="U2933" s="15">
        <v>3.6</v>
      </c>
      <c r="V2933" s="15">
        <v>7</v>
      </c>
      <c r="W2933" t="s">
        <v>27</v>
      </c>
    </row>
    <row r="2934" spans="1:23">
      <c r="A2934" t="s">
        <v>2978</v>
      </c>
      <c r="B2934">
        <v>-28.428505999999999</v>
      </c>
      <c r="C2934" s="15">
        <v>162.16975600000001</v>
      </c>
      <c r="D2934" s="2" t="s">
        <v>7977</v>
      </c>
      <c r="E2934" s="14" t="str">
        <f>_xlfn.XLOOKUP(C2934,missing_cities!B:B,missing_cities!C:C,"Not Found",0)</f>
        <v>Error</v>
      </c>
      <c r="F2934" s="14" t="s">
        <v>9987</v>
      </c>
      <c r="G2934" s="2" t="str">
        <f>_xlfn.XLOOKUP(E2934,missing_cities!$Q$2:$Q$56,missing_cities!$R$2:$R$56,"Not Found",0)</f>
        <v>Error</v>
      </c>
      <c r="H2934" t="str">
        <f>_xlfn.XLOOKUP(E2934,missing_cities!$Q$2:$Q$56,missing_cities!$S$2:$S$56,"Not Found",0)</f>
        <v>Error</v>
      </c>
      <c r="I2934" t="s">
        <v>1684</v>
      </c>
      <c r="J2934" s="15">
        <v>0.15</v>
      </c>
      <c r="K2934" s="1">
        <v>45862</v>
      </c>
      <c r="L2934" s="15" t="str">
        <f t="shared" si="90"/>
        <v>9.00-21.00</v>
      </c>
      <c r="M2934" s="16">
        <f t="shared" si="91"/>
        <v>12</v>
      </c>
      <c r="N2934" s="15">
        <v>13.82</v>
      </c>
      <c r="O2934" s="15">
        <v>93</v>
      </c>
      <c r="P2934" t="s">
        <v>20</v>
      </c>
      <c r="Q2934">
        <v>150</v>
      </c>
      <c r="R2934" t="s">
        <v>48</v>
      </c>
      <c r="S2934">
        <v>2023</v>
      </c>
      <c r="T2934" t="s">
        <v>31</v>
      </c>
      <c r="U2934" s="15">
        <v>4.4000000000000004</v>
      </c>
      <c r="V2934" s="15">
        <v>6</v>
      </c>
      <c r="W2934" t="s">
        <v>32</v>
      </c>
    </row>
    <row r="2935" spans="1:23">
      <c r="A2935" t="s">
        <v>2979</v>
      </c>
      <c r="B2935">
        <v>41.827131000000001</v>
      </c>
      <c r="C2935" s="15">
        <v>-87.678732999999994</v>
      </c>
      <c r="D2935" s="2" t="s">
        <v>7978</v>
      </c>
      <c r="E2935" s="14" t="s">
        <v>5065</v>
      </c>
      <c r="F2935" s="14" t="e" vm="5">
        <v>#VALUE!</v>
      </c>
      <c r="G2935" s="2" t="str">
        <f>_xlfn.XLOOKUP(E2935,missing_cities!$Q$2:$Q$56,missing_cities!$R$2:$R$56,"Not Found",0)</f>
        <v>United States</v>
      </c>
      <c r="H2935" t="str">
        <f>_xlfn.XLOOKUP(E2935,missing_cities!$Q$2:$Q$56,missing_cities!$S$2:$S$56,"Not Found",0)</f>
        <v>North America</v>
      </c>
      <c r="I2935" t="s">
        <v>1684</v>
      </c>
      <c r="J2935" s="15">
        <v>0.47</v>
      </c>
      <c r="K2935" t="s">
        <v>34</v>
      </c>
      <c r="L2935" s="15" t="str">
        <f t="shared" si="90"/>
        <v>6:00-22:00</v>
      </c>
      <c r="M2935" s="16">
        <f t="shared" si="91"/>
        <v>0.67</v>
      </c>
      <c r="N2935" s="15">
        <v>14.73</v>
      </c>
      <c r="O2935" s="15">
        <v>21</v>
      </c>
      <c r="P2935" t="s">
        <v>29</v>
      </c>
      <c r="Q2935">
        <v>22</v>
      </c>
      <c r="R2935" t="s">
        <v>42</v>
      </c>
      <c r="S2935">
        <v>2015</v>
      </c>
      <c r="T2935" t="s">
        <v>22</v>
      </c>
      <c r="U2935" s="15">
        <v>3.1</v>
      </c>
      <c r="V2935" s="15">
        <v>9</v>
      </c>
      <c r="W2935" t="s">
        <v>23</v>
      </c>
    </row>
    <row r="2936" spans="1:23">
      <c r="A2936" t="s">
        <v>2980</v>
      </c>
      <c r="B2936">
        <v>37.792971999999999</v>
      </c>
      <c r="C2936" s="15">
        <v>-122.362886</v>
      </c>
      <c r="D2936" s="2" t="s">
        <v>7979</v>
      </c>
      <c r="E2936" s="14" t="s">
        <v>5061</v>
      </c>
      <c r="F2936" s="14" t="e" vm="5">
        <v>#VALUE!</v>
      </c>
      <c r="G2936" s="2" t="str">
        <f>_xlfn.XLOOKUP(E2936,missing_cities!$Q$2:$Q$56,missing_cities!$R$2:$R$56,"Not Found",0)</f>
        <v>United States</v>
      </c>
      <c r="H2936" t="str">
        <f>_xlfn.XLOOKUP(E2936,missing_cities!$Q$2:$Q$56,missing_cities!$S$2:$S$56,"Not Found",0)</f>
        <v>North America</v>
      </c>
      <c r="I2936" t="s">
        <v>1684</v>
      </c>
      <c r="J2936" s="15">
        <v>0.12</v>
      </c>
      <c r="K2936" t="s">
        <v>19</v>
      </c>
      <c r="L2936" s="15" t="str">
        <f t="shared" si="90"/>
        <v>9:00-18:00</v>
      </c>
      <c r="M2936" s="16">
        <f t="shared" si="91"/>
        <v>0.37</v>
      </c>
      <c r="N2936" s="15">
        <v>1.42</v>
      </c>
      <c r="O2936" s="15">
        <v>54</v>
      </c>
      <c r="P2936" t="s">
        <v>39</v>
      </c>
      <c r="Q2936">
        <v>350</v>
      </c>
      <c r="R2936" t="s">
        <v>67</v>
      </c>
      <c r="S2936">
        <v>2010</v>
      </c>
      <c r="T2936" t="s">
        <v>22</v>
      </c>
      <c r="U2936" s="15">
        <v>4.7</v>
      </c>
      <c r="V2936" s="15">
        <v>3</v>
      </c>
      <c r="W2936" t="s">
        <v>27</v>
      </c>
    </row>
    <row r="2937" spans="1:23">
      <c r="A2937" t="s">
        <v>2981</v>
      </c>
      <c r="B2937">
        <v>43.678921000000003</v>
      </c>
      <c r="C2937" s="15">
        <v>-79.475469000000004</v>
      </c>
      <c r="D2937" s="2" t="s">
        <v>7980</v>
      </c>
      <c r="E2937" s="14" t="s">
        <v>5050</v>
      </c>
      <c r="F2937" s="14" t="e" vm="1">
        <v>#VALUE!</v>
      </c>
      <c r="G2937" s="2" t="str">
        <f>_xlfn.XLOOKUP(E2937,missing_cities!$Q$2:$Q$56,missing_cities!$R$2:$R$56,"Not Found",0)</f>
        <v>Canada</v>
      </c>
      <c r="H2937" t="str">
        <f>_xlfn.XLOOKUP(E2937,missing_cities!$Q$2:$Q$56,missing_cities!$S$2:$S$56,"Not Found",0)</f>
        <v>North America</v>
      </c>
      <c r="I2937" t="s">
        <v>1684</v>
      </c>
      <c r="J2937" s="15">
        <v>0.36</v>
      </c>
      <c r="K2937" t="s">
        <v>34</v>
      </c>
      <c r="L2937" s="15" t="str">
        <f t="shared" si="90"/>
        <v>6:00-22:00</v>
      </c>
      <c r="M2937" s="16">
        <f t="shared" si="91"/>
        <v>0.67</v>
      </c>
      <c r="N2937" s="15">
        <v>12.88</v>
      </c>
      <c r="O2937" s="15">
        <v>56</v>
      </c>
      <c r="P2937" t="s">
        <v>20</v>
      </c>
      <c r="Q2937">
        <v>350</v>
      </c>
      <c r="R2937" t="s">
        <v>42</v>
      </c>
      <c r="S2937">
        <v>2018</v>
      </c>
      <c r="T2937" t="s">
        <v>22</v>
      </c>
      <c r="U2937" s="15">
        <v>4.8</v>
      </c>
      <c r="V2937" s="15">
        <v>6</v>
      </c>
      <c r="W2937" t="s">
        <v>32</v>
      </c>
    </row>
    <row r="2938" spans="1:23">
      <c r="A2938" t="s">
        <v>2982</v>
      </c>
      <c r="B2938">
        <v>25.319147999999998</v>
      </c>
      <c r="C2938" s="15">
        <v>55.231501999999999</v>
      </c>
      <c r="D2938" s="2" t="s">
        <v>7981</v>
      </c>
      <c r="E2938" s="14" t="s">
        <v>5076</v>
      </c>
      <c r="F2938" s="14" t="e" vm="10">
        <v>#VALUE!</v>
      </c>
      <c r="G2938" s="2" t="str">
        <f>_xlfn.XLOOKUP(E2938,missing_cities!$Q$2:$Q$56,missing_cities!$R$2:$R$56,"Not Found",0)</f>
        <v>United Arab Emirates</v>
      </c>
      <c r="H2938" t="str">
        <f>_xlfn.XLOOKUP(E2938,missing_cities!$Q$2:$Q$56,missing_cities!$S$2:$S$56,"Not Found",0)</f>
        <v>Asia</v>
      </c>
      <c r="I2938" t="s">
        <v>1684</v>
      </c>
      <c r="J2938" s="15">
        <v>0.41</v>
      </c>
      <c r="K2938" t="s">
        <v>34</v>
      </c>
      <c r="L2938" s="15" t="str">
        <f t="shared" si="90"/>
        <v>6:00-22:00</v>
      </c>
      <c r="M2938" s="16">
        <f t="shared" si="91"/>
        <v>0.67</v>
      </c>
      <c r="N2938" s="15">
        <v>1.68</v>
      </c>
      <c r="O2938" s="15">
        <v>39</v>
      </c>
      <c r="P2938" t="s">
        <v>20</v>
      </c>
      <c r="Q2938">
        <v>50</v>
      </c>
      <c r="R2938" t="s">
        <v>21</v>
      </c>
      <c r="S2938">
        <v>2013</v>
      </c>
      <c r="T2938" t="s">
        <v>31</v>
      </c>
      <c r="U2938" s="15">
        <v>4.9000000000000004</v>
      </c>
      <c r="V2938" s="15">
        <v>9</v>
      </c>
      <c r="W2938" t="s">
        <v>27</v>
      </c>
    </row>
    <row r="2939" spans="1:23">
      <c r="A2939" t="s">
        <v>2983</v>
      </c>
      <c r="B2939">
        <v>25.269469000000001</v>
      </c>
      <c r="C2939" s="15">
        <v>55.240513999999997</v>
      </c>
      <c r="D2939" s="2" t="s">
        <v>7982</v>
      </c>
      <c r="E2939" s="14" t="s">
        <v>5076</v>
      </c>
      <c r="F2939" s="14" t="e" vm="10">
        <v>#VALUE!</v>
      </c>
      <c r="G2939" s="2" t="str">
        <f>_xlfn.XLOOKUP(E2939,missing_cities!$Q$2:$Q$56,missing_cities!$R$2:$R$56,"Not Found",0)</f>
        <v>United Arab Emirates</v>
      </c>
      <c r="H2939" t="str">
        <f>_xlfn.XLOOKUP(E2939,missing_cities!$Q$2:$Q$56,missing_cities!$S$2:$S$56,"Not Found",0)</f>
        <v>Asia</v>
      </c>
      <c r="I2939" t="s">
        <v>1684</v>
      </c>
      <c r="J2939" s="15">
        <v>0.38</v>
      </c>
      <c r="K2939" t="s">
        <v>34</v>
      </c>
      <c r="L2939" s="15" t="str">
        <f t="shared" si="90"/>
        <v>6:00-22:00</v>
      </c>
      <c r="M2939" s="16">
        <f t="shared" si="91"/>
        <v>0.67</v>
      </c>
      <c r="N2939" s="15">
        <v>18.649999999999999</v>
      </c>
      <c r="O2939" s="15">
        <v>38</v>
      </c>
      <c r="P2939" t="s">
        <v>25</v>
      </c>
      <c r="Q2939">
        <v>150</v>
      </c>
      <c r="R2939" t="s">
        <v>37</v>
      </c>
      <c r="S2939">
        <v>2021</v>
      </c>
      <c r="T2939" t="s">
        <v>22</v>
      </c>
      <c r="U2939" s="15">
        <v>3.8</v>
      </c>
      <c r="V2939" s="15">
        <v>4</v>
      </c>
      <c r="W2939" t="s">
        <v>27</v>
      </c>
    </row>
    <row r="2940" spans="1:23">
      <c r="A2940" t="s">
        <v>2984</v>
      </c>
      <c r="B2940">
        <v>39.903255000000001</v>
      </c>
      <c r="C2940" s="15">
        <v>116.485708</v>
      </c>
      <c r="D2940" s="2" t="s">
        <v>7983</v>
      </c>
      <c r="E2940" s="14" t="s">
        <v>5071</v>
      </c>
      <c r="F2940" s="14" t="e" vm="9">
        <v>#VALUE!</v>
      </c>
      <c r="G2940" s="2" t="str">
        <f>_xlfn.XLOOKUP(E2940,missing_cities!$Q$2:$Q$56,missing_cities!$R$2:$R$56,"Not Found",0)</f>
        <v>China</v>
      </c>
      <c r="H2940" t="str">
        <f>_xlfn.XLOOKUP(E2940,missing_cities!$Q$2:$Q$56,missing_cities!$S$2:$S$56,"Not Found",0)</f>
        <v>Asia</v>
      </c>
      <c r="I2940" t="s">
        <v>1684</v>
      </c>
      <c r="J2940" s="15">
        <v>0.36</v>
      </c>
      <c r="K2940" t="s">
        <v>34</v>
      </c>
      <c r="L2940" s="15" t="str">
        <f t="shared" si="90"/>
        <v>6:00-22:00</v>
      </c>
      <c r="M2940" s="16">
        <f t="shared" si="91"/>
        <v>0.67</v>
      </c>
      <c r="N2940" s="15">
        <v>10.61</v>
      </c>
      <c r="O2940" s="15">
        <v>24</v>
      </c>
      <c r="P2940" t="s">
        <v>25</v>
      </c>
      <c r="Q2940">
        <v>22</v>
      </c>
      <c r="R2940" t="s">
        <v>42</v>
      </c>
      <c r="S2940">
        <v>2021</v>
      </c>
      <c r="T2940" t="s">
        <v>22</v>
      </c>
      <c r="U2940" s="15">
        <v>4.2</v>
      </c>
      <c r="V2940" s="15">
        <v>5</v>
      </c>
      <c r="W2940" t="s">
        <v>23</v>
      </c>
    </row>
    <row r="2941" spans="1:23">
      <c r="A2941" t="s">
        <v>2985</v>
      </c>
      <c r="B2941">
        <v>41.958852</v>
      </c>
      <c r="C2941" s="15">
        <v>-87.644126</v>
      </c>
      <c r="D2941" s="2" t="s">
        <v>7984</v>
      </c>
      <c r="E2941" s="14" t="s">
        <v>5065</v>
      </c>
      <c r="F2941" s="14" t="e" vm="5">
        <v>#VALUE!</v>
      </c>
      <c r="G2941" s="2" t="str">
        <f>_xlfn.XLOOKUP(E2941,missing_cities!$Q$2:$Q$56,missing_cities!$R$2:$R$56,"Not Found",0)</f>
        <v>United States</v>
      </c>
      <c r="H2941" t="str">
        <f>_xlfn.XLOOKUP(E2941,missing_cities!$Q$2:$Q$56,missing_cities!$S$2:$S$56,"Not Found",0)</f>
        <v>North America</v>
      </c>
      <c r="I2941" t="s">
        <v>1684</v>
      </c>
      <c r="J2941" s="15">
        <v>0.17</v>
      </c>
      <c r="K2941" s="1">
        <v>45862</v>
      </c>
      <c r="L2941" s="15" t="str">
        <f t="shared" si="90"/>
        <v>9.00-21.00</v>
      </c>
      <c r="M2941" s="16">
        <f t="shared" si="91"/>
        <v>12</v>
      </c>
      <c r="N2941" s="15">
        <v>14.74</v>
      </c>
      <c r="O2941" s="15">
        <v>49</v>
      </c>
      <c r="P2941" t="s">
        <v>20</v>
      </c>
      <c r="Q2941">
        <v>350</v>
      </c>
      <c r="R2941" t="s">
        <v>76</v>
      </c>
      <c r="S2941">
        <v>2023</v>
      </c>
      <c r="T2941" t="s">
        <v>22</v>
      </c>
      <c r="U2941" s="15">
        <v>3.8</v>
      </c>
      <c r="V2941" s="15">
        <v>7</v>
      </c>
      <c r="W2941" t="s">
        <v>32</v>
      </c>
    </row>
    <row r="2942" spans="1:23">
      <c r="A2942" t="s">
        <v>2986</v>
      </c>
      <c r="B2942">
        <v>37.790764000000003</v>
      </c>
      <c r="C2942" s="15">
        <v>-122.350328</v>
      </c>
      <c r="D2942" s="2" t="s">
        <v>7985</v>
      </c>
      <c r="E2942" s="14" t="s">
        <v>5061</v>
      </c>
      <c r="F2942" s="14" t="e" vm="5">
        <v>#VALUE!</v>
      </c>
      <c r="G2942" s="2" t="str">
        <f>_xlfn.XLOOKUP(E2942,missing_cities!$Q$2:$Q$56,missing_cities!$R$2:$R$56,"Not Found",0)</f>
        <v>United States</v>
      </c>
      <c r="H2942" t="str">
        <f>_xlfn.XLOOKUP(E2942,missing_cities!$Q$2:$Q$56,missing_cities!$S$2:$S$56,"Not Found",0)</f>
        <v>North America</v>
      </c>
      <c r="I2942" t="s">
        <v>1684</v>
      </c>
      <c r="J2942" s="15">
        <v>0.15</v>
      </c>
      <c r="K2942" t="s">
        <v>34</v>
      </c>
      <c r="L2942" s="15" t="str">
        <f t="shared" si="90"/>
        <v>6:00-22:00</v>
      </c>
      <c r="M2942" s="16">
        <f t="shared" si="91"/>
        <v>0.67</v>
      </c>
      <c r="N2942" s="15">
        <v>18.850000000000001</v>
      </c>
      <c r="O2942" s="15">
        <v>76</v>
      </c>
      <c r="P2942" t="s">
        <v>39</v>
      </c>
      <c r="Q2942">
        <v>150</v>
      </c>
      <c r="R2942" t="s">
        <v>132</v>
      </c>
      <c r="S2942">
        <v>2010</v>
      </c>
      <c r="T2942" t="s">
        <v>22</v>
      </c>
      <c r="U2942" s="15">
        <v>4</v>
      </c>
      <c r="V2942" s="15">
        <v>6</v>
      </c>
      <c r="W2942" t="s">
        <v>23</v>
      </c>
    </row>
    <row r="2943" spans="1:23">
      <c r="A2943" t="s">
        <v>2987</v>
      </c>
      <c r="B2943">
        <v>19.132352000000001</v>
      </c>
      <c r="C2943" s="15">
        <v>72.969868000000005</v>
      </c>
      <c r="D2943" s="2" t="s">
        <v>7986</v>
      </c>
      <c r="E2943" s="14" t="s">
        <v>5079</v>
      </c>
      <c r="F2943" s="14" t="e" vm="11">
        <v>#VALUE!</v>
      </c>
      <c r="G2943" s="2" t="str">
        <f>_xlfn.XLOOKUP(E2943,missing_cities!$Q$2:$Q$56,missing_cities!$R$2:$R$56,"Not Found",0)</f>
        <v>India</v>
      </c>
      <c r="H2943" t="str">
        <f>_xlfn.XLOOKUP(E2943,missing_cities!$Q$2:$Q$56,missing_cities!$S$2:$S$56,"Not Found",0)</f>
        <v>Asia</v>
      </c>
      <c r="I2943" t="s">
        <v>1684</v>
      </c>
      <c r="J2943" s="15">
        <v>0.37</v>
      </c>
      <c r="K2943" s="1">
        <v>45862</v>
      </c>
      <c r="L2943" s="15" t="str">
        <f t="shared" si="90"/>
        <v>9.00-21.00</v>
      </c>
      <c r="M2943" s="16">
        <f t="shared" si="91"/>
        <v>12</v>
      </c>
      <c r="N2943" s="15">
        <v>16.82</v>
      </c>
      <c r="O2943" s="15">
        <v>70</v>
      </c>
      <c r="P2943" t="s">
        <v>25</v>
      </c>
      <c r="Q2943">
        <v>150</v>
      </c>
      <c r="R2943" t="s">
        <v>35</v>
      </c>
      <c r="S2943">
        <v>2013</v>
      </c>
      <c r="T2943" t="s">
        <v>31</v>
      </c>
      <c r="U2943" s="15">
        <v>4.3</v>
      </c>
      <c r="V2943" s="15">
        <v>6</v>
      </c>
      <c r="W2943" t="s">
        <v>32</v>
      </c>
    </row>
    <row r="2944" spans="1:23">
      <c r="A2944" t="s">
        <v>2988</v>
      </c>
      <c r="B2944">
        <v>52.457374000000002</v>
      </c>
      <c r="C2944" s="15">
        <v>13.352513999999999</v>
      </c>
      <c r="D2944" s="2" t="s">
        <v>7987</v>
      </c>
      <c r="E2944" s="14" t="s">
        <v>5057</v>
      </c>
      <c r="F2944" s="14" t="e" vm="3">
        <v>#VALUE!</v>
      </c>
      <c r="G2944" s="2" t="str">
        <f>_xlfn.XLOOKUP(E2944,missing_cities!$Q$2:$Q$56,missing_cities!$R$2:$R$56,"Not Found",0)</f>
        <v>Germany</v>
      </c>
      <c r="H2944" t="str">
        <f>_xlfn.XLOOKUP(E2944,missing_cities!$Q$2:$Q$56,missing_cities!$S$2:$S$56,"Not Found",0)</f>
        <v>Europe</v>
      </c>
      <c r="I2944" t="s">
        <v>1684</v>
      </c>
      <c r="J2944" s="15">
        <v>0.27</v>
      </c>
      <c r="K2944" s="1">
        <v>45862</v>
      </c>
      <c r="L2944" s="15" t="str">
        <f t="shared" si="90"/>
        <v>9.00-21.00</v>
      </c>
      <c r="M2944" s="16">
        <f t="shared" si="91"/>
        <v>12</v>
      </c>
      <c r="N2944" s="15">
        <v>6.45</v>
      </c>
      <c r="O2944" s="15">
        <v>23</v>
      </c>
      <c r="P2944" t="s">
        <v>20</v>
      </c>
      <c r="Q2944">
        <v>50</v>
      </c>
      <c r="R2944" t="s">
        <v>74</v>
      </c>
      <c r="S2944">
        <v>2020</v>
      </c>
      <c r="T2944" t="s">
        <v>31</v>
      </c>
      <c r="U2944" s="15">
        <v>4.3</v>
      </c>
      <c r="V2944" s="15">
        <v>2</v>
      </c>
      <c r="W2944" t="s">
        <v>23</v>
      </c>
    </row>
    <row r="2945" spans="1:23">
      <c r="A2945" t="s">
        <v>2989</v>
      </c>
      <c r="B2945">
        <v>37.830266000000002</v>
      </c>
      <c r="C2945" s="15">
        <v>-122.44709899999999</v>
      </c>
      <c r="D2945" s="2" t="s">
        <v>7988</v>
      </c>
      <c r="E2945" s="14" t="s">
        <v>5061</v>
      </c>
      <c r="F2945" s="14" t="e" vm="5">
        <v>#VALUE!</v>
      </c>
      <c r="G2945" s="2" t="str">
        <f>_xlfn.XLOOKUP(E2945,missing_cities!$Q$2:$Q$56,missing_cities!$R$2:$R$56,"Not Found",0)</f>
        <v>United States</v>
      </c>
      <c r="H2945" t="str">
        <f>_xlfn.XLOOKUP(E2945,missing_cities!$Q$2:$Q$56,missing_cities!$S$2:$S$56,"Not Found",0)</f>
        <v>North America</v>
      </c>
      <c r="I2945" t="s">
        <v>1684</v>
      </c>
      <c r="J2945" s="15">
        <v>0.2</v>
      </c>
      <c r="K2945" s="1">
        <v>45862</v>
      </c>
      <c r="L2945" s="15" t="str">
        <f t="shared" si="90"/>
        <v>9.00-21.00</v>
      </c>
      <c r="M2945" s="16">
        <f t="shared" si="91"/>
        <v>12</v>
      </c>
      <c r="N2945" s="15">
        <v>7.73</v>
      </c>
      <c r="O2945" s="15">
        <v>44</v>
      </c>
      <c r="P2945" t="s">
        <v>20</v>
      </c>
      <c r="Q2945">
        <v>50</v>
      </c>
      <c r="R2945" t="s">
        <v>26</v>
      </c>
      <c r="S2945">
        <v>2022</v>
      </c>
      <c r="T2945" t="s">
        <v>31</v>
      </c>
      <c r="U2945" s="15">
        <v>4</v>
      </c>
      <c r="V2945" s="15">
        <v>7</v>
      </c>
      <c r="W2945" t="s">
        <v>27</v>
      </c>
    </row>
    <row r="2946" spans="1:23">
      <c r="A2946" t="s">
        <v>2990</v>
      </c>
      <c r="B2946">
        <v>-33.828991000000002</v>
      </c>
      <c r="C2946" s="15">
        <v>151.36063100000001</v>
      </c>
      <c r="D2946" s="2" t="s">
        <v>7989</v>
      </c>
      <c r="E2946" s="14" t="s">
        <v>5069</v>
      </c>
      <c r="F2946" s="14" t="e" vm="8">
        <v>#VALUE!</v>
      </c>
      <c r="G2946" s="2" t="str">
        <f>_xlfn.XLOOKUP(E2946,missing_cities!$Q$2:$Q$56,missing_cities!$R$2:$R$56,"Not Found",0)</f>
        <v>Australia</v>
      </c>
      <c r="H2946" t="str">
        <f>_xlfn.XLOOKUP(E2946,missing_cities!$Q$2:$Q$56,missing_cities!$S$2:$S$56,"Not Found",0)</f>
        <v>Australia</v>
      </c>
      <c r="I2946" t="s">
        <v>1684</v>
      </c>
      <c r="J2946" s="15">
        <v>0.36</v>
      </c>
      <c r="K2946" t="s">
        <v>34</v>
      </c>
      <c r="L2946" s="15" t="str">
        <f t="shared" si="90"/>
        <v>6:00-22:00</v>
      </c>
      <c r="M2946" s="16">
        <f t="shared" si="91"/>
        <v>0.67</v>
      </c>
      <c r="N2946" s="15">
        <v>1.08</v>
      </c>
      <c r="O2946" s="15">
        <v>84</v>
      </c>
      <c r="P2946" t="s">
        <v>20</v>
      </c>
      <c r="Q2946">
        <v>150</v>
      </c>
      <c r="R2946" t="s">
        <v>40</v>
      </c>
      <c r="S2946">
        <v>2019</v>
      </c>
      <c r="T2946" t="s">
        <v>31</v>
      </c>
      <c r="U2946" s="15">
        <v>4.9000000000000004</v>
      </c>
      <c r="V2946" s="15">
        <v>10</v>
      </c>
      <c r="W2946" t="s">
        <v>27</v>
      </c>
    </row>
    <row r="2947" spans="1:23">
      <c r="A2947" t="s">
        <v>2991</v>
      </c>
      <c r="B2947">
        <v>25.322175999999999</v>
      </c>
      <c r="C2947" s="15">
        <v>55.247638999999999</v>
      </c>
      <c r="D2947" s="2" t="s">
        <v>7990</v>
      </c>
      <c r="E2947" s="14" t="s">
        <v>5076</v>
      </c>
      <c r="F2947" s="14" t="e" vm="10">
        <v>#VALUE!</v>
      </c>
      <c r="G2947" s="2" t="str">
        <f>_xlfn.XLOOKUP(E2947,missing_cities!$Q$2:$Q$56,missing_cities!$R$2:$R$56,"Not Found",0)</f>
        <v>United Arab Emirates</v>
      </c>
      <c r="H2947" t="str">
        <f>_xlfn.XLOOKUP(E2947,missing_cities!$Q$2:$Q$56,missing_cities!$S$2:$S$56,"Not Found",0)</f>
        <v>Asia</v>
      </c>
      <c r="I2947" t="s">
        <v>1684</v>
      </c>
      <c r="J2947" s="15">
        <v>0.15</v>
      </c>
      <c r="K2947" t="s">
        <v>19</v>
      </c>
      <c r="L2947" s="15" t="str">
        <f t="shared" ref="L2947:L3010" si="92">IF(ISNUMBER(SEARCH("-",K2947)),K2947,"9.00-21.00")</f>
        <v>9:00-18:00</v>
      </c>
      <c r="M2947" s="16">
        <f t="shared" ref="M2947:M3010" si="93">IF(ISNUMBER(SEARCH("-", L2947)), TEXT(RIGHT(L2947, LEN(L2947) - FIND("-", L2947)), "0.00") - TEXT(LEFT(L2947, FIND("-", L2947)-1), "0.00"), "")</f>
        <v>0.37</v>
      </c>
      <c r="N2947" s="15">
        <v>8.73</v>
      </c>
      <c r="O2947" s="15">
        <v>96</v>
      </c>
      <c r="P2947" t="s">
        <v>25</v>
      </c>
      <c r="Q2947">
        <v>22</v>
      </c>
      <c r="R2947" t="s">
        <v>26</v>
      </c>
      <c r="S2947">
        <v>2018</v>
      </c>
      <c r="T2947" t="s">
        <v>22</v>
      </c>
      <c r="U2947" s="15">
        <v>3.8</v>
      </c>
      <c r="V2947" s="15">
        <v>5</v>
      </c>
      <c r="W2947" t="s">
        <v>27</v>
      </c>
    </row>
    <row r="2948" spans="1:23">
      <c r="A2948" t="s">
        <v>2992</v>
      </c>
      <c r="B2948">
        <v>13.714518999999999</v>
      </c>
      <c r="C2948" s="15">
        <v>100.50166299999999</v>
      </c>
      <c r="D2948" s="2" t="s">
        <v>7991</v>
      </c>
      <c r="E2948" s="14" t="s">
        <v>5059</v>
      </c>
      <c r="F2948" s="14" t="e" vm="4">
        <v>#VALUE!</v>
      </c>
      <c r="G2948" s="2" t="str">
        <f>_xlfn.XLOOKUP(E2948,missing_cities!$Q$2:$Q$56,missing_cities!$R$2:$R$56,"Not Found",0)</f>
        <v>Thailand</v>
      </c>
      <c r="H2948" t="str">
        <f>_xlfn.XLOOKUP(E2948,missing_cities!$Q$2:$Q$56,missing_cities!$S$2:$S$56,"Not Found",0)</f>
        <v>Asia</v>
      </c>
      <c r="I2948" t="s">
        <v>1684</v>
      </c>
      <c r="J2948" s="15">
        <v>0.19</v>
      </c>
      <c r="K2948" t="s">
        <v>19</v>
      </c>
      <c r="L2948" s="15" t="str">
        <f t="shared" si="92"/>
        <v>9:00-18:00</v>
      </c>
      <c r="M2948" s="16">
        <f t="shared" si="93"/>
        <v>0.37</v>
      </c>
      <c r="N2948" s="15">
        <v>11.13</v>
      </c>
      <c r="O2948" s="15">
        <v>86</v>
      </c>
      <c r="P2948" t="s">
        <v>20</v>
      </c>
      <c r="Q2948">
        <v>22</v>
      </c>
      <c r="R2948" t="s">
        <v>46</v>
      </c>
      <c r="S2948">
        <v>2018</v>
      </c>
      <c r="T2948" t="s">
        <v>31</v>
      </c>
      <c r="U2948" s="15">
        <v>3.4</v>
      </c>
      <c r="V2948" s="15">
        <v>3</v>
      </c>
      <c r="W2948" t="s">
        <v>27</v>
      </c>
    </row>
    <row r="2949" spans="1:23">
      <c r="A2949" t="s">
        <v>2993</v>
      </c>
      <c r="B2949">
        <v>55.7057</v>
      </c>
      <c r="C2949" s="15">
        <v>37.628295999999999</v>
      </c>
      <c r="D2949" s="2" t="s">
        <v>7992</v>
      </c>
      <c r="E2949" s="14" t="s">
        <v>5052</v>
      </c>
      <c r="F2949" s="14" t="e" vm="2">
        <v>#VALUE!</v>
      </c>
      <c r="G2949" s="2" t="str">
        <f>_xlfn.XLOOKUP(E2949,missing_cities!$Q$2:$Q$56,missing_cities!$R$2:$R$56,"Not Found",0)</f>
        <v>Russia</v>
      </c>
      <c r="H2949" t="str">
        <f>_xlfn.XLOOKUP(E2949,missing_cities!$Q$2:$Q$56,missing_cities!$S$2:$S$56,"Not Found",0)</f>
        <v>Europe</v>
      </c>
      <c r="I2949" t="s">
        <v>1684</v>
      </c>
      <c r="J2949" s="15">
        <v>0.41</v>
      </c>
      <c r="K2949" t="s">
        <v>19</v>
      </c>
      <c r="L2949" s="15" t="str">
        <f t="shared" si="92"/>
        <v>9:00-18:00</v>
      </c>
      <c r="M2949" s="16">
        <f t="shared" si="93"/>
        <v>0.37</v>
      </c>
      <c r="N2949" s="15">
        <v>11.72</v>
      </c>
      <c r="O2949" s="15">
        <v>62</v>
      </c>
      <c r="P2949" t="s">
        <v>37</v>
      </c>
      <c r="Q2949">
        <v>22</v>
      </c>
      <c r="R2949" t="s">
        <v>97</v>
      </c>
      <c r="S2949">
        <v>2019</v>
      </c>
      <c r="T2949" t="s">
        <v>22</v>
      </c>
      <c r="U2949" s="15">
        <v>3.7</v>
      </c>
      <c r="V2949" s="15">
        <v>3</v>
      </c>
      <c r="W2949" t="s">
        <v>27</v>
      </c>
    </row>
    <row r="2950" spans="1:23">
      <c r="A2950" t="s">
        <v>2994</v>
      </c>
      <c r="B2950">
        <v>19.447035</v>
      </c>
      <c r="C2950" s="15">
        <v>-99.127455999999995</v>
      </c>
      <c r="D2950" s="2" t="s">
        <v>7993</v>
      </c>
      <c r="E2950" s="14" t="s">
        <v>5119</v>
      </c>
      <c r="F2950" s="14" t="e" vm="13">
        <v>#VALUE!</v>
      </c>
      <c r="G2950" s="2" t="str">
        <f>_xlfn.XLOOKUP(E2950,missing_cities!$Q$2:$Q$56,missing_cities!$R$2:$R$56,"Not Found",0)</f>
        <v>Mexico</v>
      </c>
      <c r="H2950" t="str">
        <f>_xlfn.XLOOKUP(E2950,missing_cities!$Q$2:$Q$56,missing_cities!$S$2:$S$56,"Not Found",0)</f>
        <v>North America</v>
      </c>
      <c r="I2950" t="s">
        <v>1684</v>
      </c>
      <c r="J2950" s="15">
        <v>0.17</v>
      </c>
      <c r="K2950" s="1">
        <v>45862</v>
      </c>
      <c r="L2950" s="15" t="str">
        <f t="shared" si="92"/>
        <v>9.00-21.00</v>
      </c>
      <c r="M2950" s="16">
        <f t="shared" si="93"/>
        <v>12</v>
      </c>
      <c r="N2950" s="15">
        <v>2</v>
      </c>
      <c r="O2950" s="15">
        <v>17</v>
      </c>
      <c r="P2950" t="s">
        <v>37</v>
      </c>
      <c r="Q2950">
        <v>350</v>
      </c>
      <c r="R2950" t="s">
        <v>21</v>
      </c>
      <c r="S2950">
        <v>2016</v>
      </c>
      <c r="T2950" t="s">
        <v>22</v>
      </c>
      <c r="U2950" s="15">
        <v>4.8</v>
      </c>
      <c r="V2950" s="15">
        <v>3</v>
      </c>
      <c r="W2950" t="s">
        <v>32</v>
      </c>
    </row>
    <row r="2951" spans="1:23">
      <c r="A2951" t="s">
        <v>2995</v>
      </c>
      <c r="B2951">
        <v>-33.890994999999997</v>
      </c>
      <c r="C2951" s="15">
        <v>18.449797</v>
      </c>
      <c r="D2951" s="2" t="s">
        <v>7994</v>
      </c>
      <c r="E2951" s="14" t="s">
        <v>5085</v>
      </c>
      <c r="F2951" s="14" t="e" vm="12">
        <v>#VALUE!</v>
      </c>
      <c r="G2951" s="2" t="str">
        <f>_xlfn.XLOOKUP(E2951,missing_cities!$Q$2:$Q$56,missing_cities!$R$2:$R$56,"Not Found",0)</f>
        <v>South Africa</v>
      </c>
      <c r="H2951" t="str">
        <f>_xlfn.XLOOKUP(E2951,missing_cities!$Q$2:$Q$56,missing_cities!$S$2:$S$56,"Not Found",0)</f>
        <v>Africa</v>
      </c>
      <c r="I2951" t="s">
        <v>1684</v>
      </c>
      <c r="J2951" s="15">
        <v>0.18</v>
      </c>
      <c r="K2951" s="1">
        <v>45862</v>
      </c>
      <c r="L2951" s="15" t="str">
        <f t="shared" si="92"/>
        <v>9.00-21.00</v>
      </c>
      <c r="M2951" s="16">
        <f t="shared" si="93"/>
        <v>12</v>
      </c>
      <c r="N2951" s="15">
        <v>16.62</v>
      </c>
      <c r="O2951" s="15">
        <v>14</v>
      </c>
      <c r="P2951" t="s">
        <v>20</v>
      </c>
      <c r="Q2951">
        <v>150</v>
      </c>
      <c r="R2951" t="s">
        <v>42</v>
      </c>
      <c r="S2951">
        <v>2010</v>
      </c>
      <c r="T2951" t="s">
        <v>31</v>
      </c>
      <c r="U2951" s="15">
        <v>4.8</v>
      </c>
      <c r="V2951" s="15">
        <v>1</v>
      </c>
      <c r="W2951" t="s">
        <v>27</v>
      </c>
    </row>
    <row r="2952" spans="1:23">
      <c r="A2952" t="s">
        <v>2996</v>
      </c>
      <c r="B2952">
        <v>55.766630999999997</v>
      </c>
      <c r="C2952" s="15">
        <v>37.630364999999998</v>
      </c>
      <c r="D2952" s="2" t="s">
        <v>7995</v>
      </c>
      <c r="E2952" s="14" t="s">
        <v>5052</v>
      </c>
      <c r="F2952" s="14" t="e" vm="2">
        <v>#VALUE!</v>
      </c>
      <c r="G2952" s="2" t="str">
        <f>_xlfn.XLOOKUP(E2952,missing_cities!$Q$2:$Q$56,missing_cities!$R$2:$R$56,"Not Found",0)</f>
        <v>Russia</v>
      </c>
      <c r="H2952" t="str">
        <f>_xlfn.XLOOKUP(E2952,missing_cities!$Q$2:$Q$56,missing_cities!$S$2:$S$56,"Not Found",0)</f>
        <v>Europe</v>
      </c>
      <c r="I2952" t="s">
        <v>1684</v>
      </c>
      <c r="J2952" s="15">
        <v>0.11</v>
      </c>
      <c r="K2952" s="1">
        <v>45862</v>
      </c>
      <c r="L2952" s="15" t="str">
        <f t="shared" si="92"/>
        <v>9.00-21.00</v>
      </c>
      <c r="M2952" s="16">
        <f t="shared" si="93"/>
        <v>12</v>
      </c>
      <c r="N2952" s="15">
        <v>11.89</v>
      </c>
      <c r="O2952" s="15">
        <v>38</v>
      </c>
      <c r="P2952" t="s">
        <v>37</v>
      </c>
      <c r="Q2952">
        <v>150</v>
      </c>
      <c r="R2952" t="s">
        <v>48</v>
      </c>
      <c r="S2952">
        <v>2022</v>
      </c>
      <c r="T2952" t="s">
        <v>22</v>
      </c>
      <c r="U2952" s="15">
        <v>4.5</v>
      </c>
      <c r="V2952" s="15">
        <v>9</v>
      </c>
      <c r="W2952" t="s">
        <v>23</v>
      </c>
    </row>
    <row r="2953" spans="1:23">
      <c r="A2953" t="s">
        <v>2997</v>
      </c>
      <c r="B2953">
        <v>13.895263999999999</v>
      </c>
      <c r="C2953" s="15">
        <v>100.49040599999999</v>
      </c>
      <c r="D2953" s="2" t="s">
        <v>7996</v>
      </c>
      <c r="E2953" s="14" t="s">
        <v>5059</v>
      </c>
      <c r="F2953" s="14" t="e" vm="4">
        <v>#VALUE!</v>
      </c>
      <c r="G2953" s="2" t="str">
        <f>_xlfn.XLOOKUP(E2953,missing_cities!$Q$2:$Q$56,missing_cities!$R$2:$R$56,"Not Found",0)</f>
        <v>Thailand</v>
      </c>
      <c r="H2953" t="str">
        <f>_xlfn.XLOOKUP(E2953,missing_cities!$Q$2:$Q$56,missing_cities!$S$2:$S$56,"Not Found",0)</f>
        <v>Asia</v>
      </c>
      <c r="I2953" t="s">
        <v>1684</v>
      </c>
      <c r="J2953" s="15">
        <v>0.45</v>
      </c>
      <c r="K2953" t="s">
        <v>19</v>
      </c>
      <c r="L2953" s="15" t="str">
        <f t="shared" si="92"/>
        <v>9:00-18:00</v>
      </c>
      <c r="M2953" s="16">
        <f t="shared" si="93"/>
        <v>0.37</v>
      </c>
      <c r="N2953" s="15">
        <v>17.77</v>
      </c>
      <c r="O2953" s="15">
        <v>96</v>
      </c>
      <c r="P2953" t="s">
        <v>39</v>
      </c>
      <c r="Q2953">
        <v>150</v>
      </c>
      <c r="R2953" t="s">
        <v>21</v>
      </c>
      <c r="S2953">
        <v>2012</v>
      </c>
      <c r="T2953" t="s">
        <v>31</v>
      </c>
      <c r="U2953" s="15">
        <v>3.8</v>
      </c>
      <c r="V2953" s="15">
        <v>10</v>
      </c>
      <c r="W2953" t="s">
        <v>32</v>
      </c>
    </row>
    <row r="2954" spans="1:23">
      <c r="A2954" t="s">
        <v>2998</v>
      </c>
      <c r="B2954">
        <v>25.302935000000002</v>
      </c>
      <c r="C2954" s="15">
        <v>55.386102999999999</v>
      </c>
      <c r="D2954" s="2" t="s">
        <v>7997</v>
      </c>
      <c r="E2954" s="14" t="s">
        <v>5076</v>
      </c>
      <c r="F2954" s="14" t="e" vm="10">
        <v>#VALUE!</v>
      </c>
      <c r="G2954" s="2" t="str">
        <f>_xlfn.XLOOKUP(E2954,missing_cities!$Q$2:$Q$56,missing_cities!$R$2:$R$56,"Not Found",0)</f>
        <v>United Arab Emirates</v>
      </c>
      <c r="H2954" t="str">
        <f>_xlfn.XLOOKUP(E2954,missing_cities!$Q$2:$Q$56,missing_cities!$S$2:$S$56,"Not Found",0)</f>
        <v>Asia</v>
      </c>
      <c r="I2954" t="s">
        <v>1684</v>
      </c>
      <c r="J2954" s="15">
        <v>0.19</v>
      </c>
      <c r="K2954" t="s">
        <v>34</v>
      </c>
      <c r="L2954" s="15" t="str">
        <f t="shared" si="92"/>
        <v>6:00-22:00</v>
      </c>
      <c r="M2954" s="16">
        <f t="shared" si="93"/>
        <v>0.67</v>
      </c>
      <c r="N2954" s="15">
        <v>18.64</v>
      </c>
      <c r="O2954" s="15">
        <v>87</v>
      </c>
      <c r="P2954" t="s">
        <v>20</v>
      </c>
      <c r="Q2954">
        <v>22</v>
      </c>
      <c r="R2954" t="s">
        <v>74</v>
      </c>
      <c r="S2954">
        <v>2011</v>
      </c>
      <c r="T2954" t="s">
        <v>31</v>
      </c>
      <c r="U2954" s="15">
        <v>3.9</v>
      </c>
      <c r="V2954" s="15">
        <v>1</v>
      </c>
      <c r="W2954" t="s">
        <v>32</v>
      </c>
    </row>
    <row r="2955" spans="1:23">
      <c r="A2955" t="s">
        <v>2999</v>
      </c>
      <c r="B2955">
        <v>55.737492000000003</v>
      </c>
      <c r="C2955" s="15">
        <v>37.567798000000003</v>
      </c>
      <c r="D2955" s="2" t="s">
        <v>7998</v>
      </c>
      <c r="E2955" s="14" t="s">
        <v>5052</v>
      </c>
      <c r="F2955" s="14" t="e" vm="2">
        <v>#VALUE!</v>
      </c>
      <c r="G2955" s="2" t="str">
        <f>_xlfn.XLOOKUP(E2955,missing_cities!$Q$2:$Q$56,missing_cities!$R$2:$R$56,"Not Found",0)</f>
        <v>Russia</v>
      </c>
      <c r="H2955" t="str">
        <f>_xlfn.XLOOKUP(E2955,missing_cities!$Q$2:$Q$56,missing_cities!$S$2:$S$56,"Not Found",0)</f>
        <v>Europe</v>
      </c>
      <c r="I2955" t="s">
        <v>1684</v>
      </c>
      <c r="J2955" s="15">
        <v>0.24</v>
      </c>
      <c r="K2955" s="1">
        <v>45862</v>
      </c>
      <c r="L2955" s="15" t="str">
        <f t="shared" si="92"/>
        <v>9.00-21.00</v>
      </c>
      <c r="M2955" s="16">
        <f t="shared" si="93"/>
        <v>12</v>
      </c>
      <c r="N2955" s="15">
        <v>18.43</v>
      </c>
      <c r="O2955" s="15">
        <v>78</v>
      </c>
      <c r="P2955" t="s">
        <v>29</v>
      </c>
      <c r="Q2955">
        <v>150</v>
      </c>
      <c r="R2955" t="s">
        <v>37</v>
      </c>
      <c r="S2955">
        <v>2015</v>
      </c>
      <c r="T2955" t="s">
        <v>22</v>
      </c>
      <c r="U2955" s="15">
        <v>3.5</v>
      </c>
      <c r="V2955" s="15">
        <v>5</v>
      </c>
      <c r="W2955" t="s">
        <v>23</v>
      </c>
    </row>
    <row r="2956" spans="1:23">
      <c r="A2956" t="s">
        <v>3000</v>
      </c>
      <c r="B2956">
        <v>61.379530000000003</v>
      </c>
      <c r="C2956" s="15">
        <v>-151.12179599999999</v>
      </c>
      <c r="D2956" s="2" t="s">
        <v>7999</v>
      </c>
      <c r="E2956" s="14">
        <f>_xlfn.XLOOKUP(C2956,missing_cities!B:B,missing_cities!C:C,"Not Found",0)</f>
        <v>0</v>
      </c>
      <c r="F2956" s="14" t="s">
        <v>9990</v>
      </c>
      <c r="G2956" s="2" t="str">
        <f>_xlfn.XLOOKUP(E2956,missing_cities!$Q$2:$Q$56,missing_cities!$R$2:$R$56,"Not Found",0)</f>
        <v>Not Found</v>
      </c>
      <c r="H2956" t="str">
        <f>_xlfn.XLOOKUP(E2956,missing_cities!$Q$2:$Q$56,missing_cities!$S$2:$S$56,"Not Found",0)</f>
        <v>Not Found</v>
      </c>
      <c r="I2956" t="s">
        <v>1684</v>
      </c>
      <c r="J2956" s="15">
        <v>0.36</v>
      </c>
      <c r="K2956" s="1">
        <v>45862</v>
      </c>
      <c r="L2956" s="15" t="str">
        <f t="shared" si="92"/>
        <v>9.00-21.00</v>
      </c>
      <c r="M2956" s="16">
        <f t="shared" si="93"/>
        <v>12</v>
      </c>
      <c r="N2956" s="15">
        <v>3.43</v>
      </c>
      <c r="O2956" s="15">
        <v>38</v>
      </c>
      <c r="P2956" t="s">
        <v>25</v>
      </c>
      <c r="Q2956">
        <v>22</v>
      </c>
      <c r="R2956" t="s">
        <v>48</v>
      </c>
      <c r="S2956">
        <v>2022</v>
      </c>
      <c r="T2956" t="s">
        <v>22</v>
      </c>
      <c r="U2956" s="15">
        <v>3.4</v>
      </c>
      <c r="V2956" s="15">
        <v>10</v>
      </c>
      <c r="W2956" t="s">
        <v>32</v>
      </c>
    </row>
    <row r="2957" spans="1:23">
      <c r="A2957" t="s">
        <v>3001</v>
      </c>
      <c r="B2957">
        <v>-33.830666999999998</v>
      </c>
      <c r="C2957" s="15">
        <v>18.428246999999999</v>
      </c>
      <c r="D2957" s="2" t="s">
        <v>8000</v>
      </c>
      <c r="E2957" s="14" t="s">
        <v>5085</v>
      </c>
      <c r="F2957" s="14" t="e" vm="12">
        <v>#VALUE!</v>
      </c>
      <c r="G2957" s="2" t="str">
        <f>_xlfn.XLOOKUP(E2957,missing_cities!$Q$2:$Q$56,missing_cities!$R$2:$R$56,"Not Found",0)</f>
        <v>South Africa</v>
      </c>
      <c r="H2957" t="str">
        <f>_xlfn.XLOOKUP(E2957,missing_cities!$Q$2:$Q$56,missing_cities!$S$2:$S$56,"Not Found",0)</f>
        <v>Africa</v>
      </c>
      <c r="I2957" t="s">
        <v>1684</v>
      </c>
      <c r="J2957" s="15">
        <v>0.38</v>
      </c>
      <c r="K2957" s="1">
        <v>45862</v>
      </c>
      <c r="L2957" s="15" t="str">
        <f t="shared" si="92"/>
        <v>9.00-21.00</v>
      </c>
      <c r="M2957" s="16">
        <f t="shared" si="93"/>
        <v>12</v>
      </c>
      <c r="N2957" s="15">
        <v>13.67</v>
      </c>
      <c r="O2957" s="15">
        <v>88</v>
      </c>
      <c r="P2957" t="s">
        <v>29</v>
      </c>
      <c r="Q2957">
        <v>350</v>
      </c>
      <c r="R2957" t="s">
        <v>132</v>
      </c>
      <c r="S2957">
        <v>2013</v>
      </c>
      <c r="T2957" t="s">
        <v>22</v>
      </c>
      <c r="U2957" s="15">
        <v>4.0999999999999996</v>
      </c>
      <c r="V2957" s="15">
        <v>1</v>
      </c>
      <c r="W2957" t="s">
        <v>32</v>
      </c>
    </row>
    <row r="2958" spans="1:23">
      <c r="A2958" t="s">
        <v>3002</v>
      </c>
      <c r="B2958">
        <v>37.859543000000002</v>
      </c>
      <c r="C2958" s="15">
        <v>-122.408275</v>
      </c>
      <c r="D2958" s="2" t="s">
        <v>8001</v>
      </c>
      <c r="E2958" s="14" t="s">
        <v>5061</v>
      </c>
      <c r="F2958" s="14" t="e" vm="5">
        <v>#VALUE!</v>
      </c>
      <c r="G2958" s="2" t="str">
        <f>_xlfn.XLOOKUP(E2958,missing_cities!$Q$2:$Q$56,missing_cities!$R$2:$R$56,"Not Found",0)</f>
        <v>United States</v>
      </c>
      <c r="H2958" t="str">
        <f>_xlfn.XLOOKUP(E2958,missing_cities!$Q$2:$Q$56,missing_cities!$S$2:$S$56,"Not Found",0)</f>
        <v>North America</v>
      </c>
      <c r="I2958" t="s">
        <v>1684</v>
      </c>
      <c r="J2958" s="15">
        <v>0.28000000000000003</v>
      </c>
      <c r="K2958" t="s">
        <v>34</v>
      </c>
      <c r="L2958" s="15" t="str">
        <f t="shared" si="92"/>
        <v>6:00-22:00</v>
      </c>
      <c r="M2958" s="16">
        <f t="shared" si="93"/>
        <v>0.67</v>
      </c>
      <c r="N2958" s="15">
        <v>7.71</v>
      </c>
      <c r="O2958" s="15">
        <v>78</v>
      </c>
      <c r="P2958" t="s">
        <v>39</v>
      </c>
      <c r="Q2958">
        <v>22</v>
      </c>
      <c r="R2958" t="s">
        <v>46</v>
      </c>
      <c r="S2958">
        <v>2020</v>
      </c>
      <c r="T2958" t="s">
        <v>22</v>
      </c>
      <c r="U2958" s="15">
        <v>3.4</v>
      </c>
      <c r="V2958" s="15">
        <v>5</v>
      </c>
      <c r="W2958" t="s">
        <v>23</v>
      </c>
    </row>
    <row r="2959" spans="1:23">
      <c r="A2959" t="s">
        <v>3003</v>
      </c>
      <c r="B2959">
        <v>13.741573000000001</v>
      </c>
      <c r="C2959" s="15">
        <v>100.55671</v>
      </c>
      <c r="D2959" s="2" t="s">
        <v>8002</v>
      </c>
      <c r="E2959" s="14" t="s">
        <v>5059</v>
      </c>
      <c r="F2959" s="14" t="e" vm="4">
        <v>#VALUE!</v>
      </c>
      <c r="G2959" s="2" t="str">
        <f>_xlfn.XLOOKUP(E2959,missing_cities!$Q$2:$Q$56,missing_cities!$R$2:$R$56,"Not Found",0)</f>
        <v>Thailand</v>
      </c>
      <c r="H2959" t="str">
        <f>_xlfn.XLOOKUP(E2959,missing_cities!$Q$2:$Q$56,missing_cities!$S$2:$S$56,"Not Found",0)</f>
        <v>Asia</v>
      </c>
      <c r="I2959" t="s">
        <v>1684</v>
      </c>
      <c r="J2959" s="15">
        <v>0.48</v>
      </c>
      <c r="K2959" t="s">
        <v>19</v>
      </c>
      <c r="L2959" s="15" t="str">
        <f t="shared" si="92"/>
        <v>9:00-18:00</v>
      </c>
      <c r="M2959" s="16">
        <f t="shared" si="93"/>
        <v>0.37</v>
      </c>
      <c r="N2959" s="15">
        <v>19.38</v>
      </c>
      <c r="O2959" s="15">
        <v>49</v>
      </c>
      <c r="P2959" t="s">
        <v>20</v>
      </c>
      <c r="Q2959">
        <v>350</v>
      </c>
      <c r="R2959" t="s">
        <v>30</v>
      </c>
      <c r="S2959">
        <v>2014</v>
      </c>
      <c r="T2959" t="s">
        <v>31</v>
      </c>
      <c r="U2959" s="15">
        <v>3.1</v>
      </c>
      <c r="V2959" s="15">
        <v>8</v>
      </c>
      <c r="W2959" t="s">
        <v>27</v>
      </c>
    </row>
    <row r="2960" spans="1:23">
      <c r="A2960" t="s">
        <v>3004</v>
      </c>
      <c r="B2960">
        <v>18.974612</v>
      </c>
      <c r="C2960" s="15">
        <v>72.975988000000001</v>
      </c>
      <c r="D2960" s="2" t="s">
        <v>8003</v>
      </c>
      <c r="E2960" s="14" t="s">
        <v>5079</v>
      </c>
      <c r="F2960" s="14" t="e" vm="11">
        <v>#VALUE!</v>
      </c>
      <c r="G2960" s="2" t="str">
        <f>_xlfn.XLOOKUP(E2960,missing_cities!$Q$2:$Q$56,missing_cities!$R$2:$R$56,"Not Found",0)</f>
        <v>India</v>
      </c>
      <c r="H2960" t="str">
        <f>_xlfn.XLOOKUP(E2960,missing_cities!$Q$2:$Q$56,missing_cities!$S$2:$S$56,"Not Found",0)</f>
        <v>Asia</v>
      </c>
      <c r="I2960" t="s">
        <v>1684</v>
      </c>
      <c r="J2960" s="15">
        <v>0.11</v>
      </c>
      <c r="K2960" t="s">
        <v>19</v>
      </c>
      <c r="L2960" s="15" t="str">
        <f t="shared" si="92"/>
        <v>9:00-18:00</v>
      </c>
      <c r="M2960" s="16">
        <f t="shared" si="93"/>
        <v>0.37</v>
      </c>
      <c r="N2960" s="15">
        <v>1.06</v>
      </c>
      <c r="O2960" s="15">
        <v>32</v>
      </c>
      <c r="P2960" t="s">
        <v>25</v>
      </c>
      <c r="Q2960">
        <v>50</v>
      </c>
      <c r="R2960" t="s">
        <v>37</v>
      </c>
      <c r="S2960">
        <v>2015</v>
      </c>
      <c r="T2960" t="s">
        <v>31</v>
      </c>
      <c r="U2960" s="15">
        <v>3.2</v>
      </c>
      <c r="V2960" s="15">
        <v>10</v>
      </c>
      <c r="W2960" t="s">
        <v>27</v>
      </c>
    </row>
    <row r="2961" spans="1:23">
      <c r="A2961" t="s">
        <v>3005</v>
      </c>
      <c r="B2961">
        <v>52.462634999999999</v>
      </c>
      <c r="C2961" s="15">
        <v>13.341068999999999</v>
      </c>
      <c r="D2961" s="2" t="s">
        <v>8004</v>
      </c>
      <c r="E2961" s="14" t="s">
        <v>5057</v>
      </c>
      <c r="F2961" s="14" t="e" vm="3">
        <v>#VALUE!</v>
      </c>
      <c r="G2961" s="2" t="str">
        <f>_xlfn.XLOOKUP(E2961,missing_cities!$Q$2:$Q$56,missing_cities!$R$2:$R$56,"Not Found",0)</f>
        <v>Germany</v>
      </c>
      <c r="H2961" t="str">
        <f>_xlfn.XLOOKUP(E2961,missing_cities!$Q$2:$Q$56,missing_cities!$S$2:$S$56,"Not Found",0)</f>
        <v>Europe</v>
      </c>
      <c r="I2961" t="s">
        <v>1684</v>
      </c>
      <c r="J2961" s="15">
        <v>0.34</v>
      </c>
      <c r="K2961" t="s">
        <v>34</v>
      </c>
      <c r="L2961" s="15" t="str">
        <f t="shared" si="92"/>
        <v>6:00-22:00</v>
      </c>
      <c r="M2961" s="16">
        <f t="shared" si="93"/>
        <v>0.67</v>
      </c>
      <c r="N2961" s="15">
        <v>16.79</v>
      </c>
      <c r="O2961" s="15">
        <v>13</v>
      </c>
      <c r="P2961" t="s">
        <v>39</v>
      </c>
      <c r="Q2961">
        <v>150</v>
      </c>
      <c r="R2961" t="s">
        <v>40</v>
      </c>
      <c r="S2961">
        <v>2019</v>
      </c>
      <c r="T2961" t="s">
        <v>22</v>
      </c>
      <c r="U2961" s="15">
        <v>3.2</v>
      </c>
      <c r="V2961" s="15">
        <v>4</v>
      </c>
      <c r="W2961" t="s">
        <v>27</v>
      </c>
    </row>
    <row r="2962" spans="1:23">
      <c r="A2962" t="s">
        <v>3006</v>
      </c>
      <c r="B2962">
        <v>49.474423000000002</v>
      </c>
      <c r="C2962" s="15">
        <v>165.257598</v>
      </c>
      <c r="D2962" s="2" t="s">
        <v>8005</v>
      </c>
      <c r="E2962" s="14" t="str">
        <f>_xlfn.XLOOKUP(C2962,missing_cities!B:B,missing_cities!C:C,"Not Found",0)</f>
        <v>Error</v>
      </c>
      <c r="F2962" s="14" t="s">
        <v>9987</v>
      </c>
      <c r="G2962" s="2" t="str">
        <f>_xlfn.XLOOKUP(E2962,missing_cities!$Q$2:$Q$56,missing_cities!$R$2:$R$56,"Not Found",0)</f>
        <v>Error</v>
      </c>
      <c r="H2962" t="str">
        <f>_xlfn.XLOOKUP(E2962,missing_cities!$Q$2:$Q$56,missing_cities!$S$2:$S$56,"Not Found",0)</f>
        <v>Error</v>
      </c>
      <c r="I2962" t="s">
        <v>1684</v>
      </c>
      <c r="J2962" s="15">
        <v>0.25</v>
      </c>
      <c r="K2962" s="1">
        <v>45862</v>
      </c>
      <c r="L2962" s="15" t="str">
        <f t="shared" si="92"/>
        <v>9.00-21.00</v>
      </c>
      <c r="M2962" s="16">
        <f t="shared" si="93"/>
        <v>12</v>
      </c>
      <c r="N2962" s="15">
        <v>14.46</v>
      </c>
      <c r="O2962" s="15">
        <v>25</v>
      </c>
      <c r="P2962" t="s">
        <v>25</v>
      </c>
      <c r="Q2962">
        <v>22</v>
      </c>
      <c r="R2962" t="s">
        <v>48</v>
      </c>
      <c r="S2962">
        <v>2020</v>
      </c>
      <c r="T2962" t="s">
        <v>31</v>
      </c>
      <c r="U2962" s="15">
        <v>4.9000000000000004</v>
      </c>
      <c r="V2962" s="15">
        <v>1</v>
      </c>
      <c r="W2962" t="s">
        <v>23</v>
      </c>
    </row>
    <row r="2963" spans="1:23">
      <c r="A2963" t="s">
        <v>3007</v>
      </c>
      <c r="B2963">
        <v>-33.759027000000003</v>
      </c>
      <c r="C2963" s="15">
        <v>151.23798400000001</v>
      </c>
      <c r="D2963" s="2" t="s">
        <v>8006</v>
      </c>
      <c r="E2963" s="14" t="s">
        <v>5069</v>
      </c>
      <c r="F2963" s="14" t="e" vm="8">
        <v>#VALUE!</v>
      </c>
      <c r="G2963" s="2" t="str">
        <f>_xlfn.XLOOKUP(E2963,missing_cities!$Q$2:$Q$56,missing_cities!$R$2:$R$56,"Not Found",0)</f>
        <v>Australia</v>
      </c>
      <c r="H2963" t="str">
        <f>_xlfn.XLOOKUP(E2963,missing_cities!$Q$2:$Q$56,missing_cities!$S$2:$S$56,"Not Found",0)</f>
        <v>Australia</v>
      </c>
      <c r="I2963" t="s">
        <v>1684</v>
      </c>
      <c r="J2963" s="15">
        <v>0.13</v>
      </c>
      <c r="K2963" s="1">
        <v>45862</v>
      </c>
      <c r="L2963" s="15" t="str">
        <f t="shared" si="92"/>
        <v>9.00-21.00</v>
      </c>
      <c r="M2963" s="16">
        <f t="shared" si="93"/>
        <v>12</v>
      </c>
      <c r="N2963" s="15">
        <v>4.0599999999999996</v>
      </c>
      <c r="O2963" s="15">
        <v>92</v>
      </c>
      <c r="P2963" t="s">
        <v>20</v>
      </c>
      <c r="Q2963">
        <v>350</v>
      </c>
      <c r="R2963" t="s">
        <v>67</v>
      </c>
      <c r="S2963">
        <v>2013</v>
      </c>
      <c r="T2963" t="s">
        <v>31</v>
      </c>
      <c r="U2963" s="15">
        <v>4</v>
      </c>
      <c r="V2963" s="15">
        <v>5</v>
      </c>
      <c r="W2963" t="s">
        <v>32</v>
      </c>
    </row>
    <row r="2964" spans="1:23">
      <c r="A2964" t="s">
        <v>3008</v>
      </c>
      <c r="B2964">
        <v>39.904732000000003</v>
      </c>
      <c r="C2964" s="15">
        <v>116.389363</v>
      </c>
      <c r="D2964" s="2" t="s">
        <v>8007</v>
      </c>
      <c r="E2964" s="14" t="s">
        <v>5071</v>
      </c>
      <c r="F2964" s="14" t="e" vm="9">
        <v>#VALUE!</v>
      </c>
      <c r="G2964" s="2" t="str">
        <f>_xlfn.XLOOKUP(E2964,missing_cities!$Q$2:$Q$56,missing_cities!$R$2:$R$56,"Not Found",0)</f>
        <v>China</v>
      </c>
      <c r="H2964" t="str">
        <f>_xlfn.XLOOKUP(E2964,missing_cities!$Q$2:$Q$56,missing_cities!$S$2:$S$56,"Not Found",0)</f>
        <v>Asia</v>
      </c>
      <c r="I2964" t="s">
        <v>1684</v>
      </c>
      <c r="J2964" s="15">
        <v>0.32</v>
      </c>
      <c r="K2964" t="s">
        <v>34</v>
      </c>
      <c r="L2964" s="15" t="str">
        <f t="shared" si="92"/>
        <v>6:00-22:00</v>
      </c>
      <c r="M2964" s="16">
        <f t="shared" si="93"/>
        <v>0.67</v>
      </c>
      <c r="N2964" s="15">
        <v>13.48</v>
      </c>
      <c r="O2964" s="15">
        <v>35</v>
      </c>
      <c r="P2964" t="s">
        <v>37</v>
      </c>
      <c r="Q2964">
        <v>22</v>
      </c>
      <c r="R2964" t="s">
        <v>97</v>
      </c>
      <c r="S2964">
        <v>2013</v>
      </c>
      <c r="T2964" t="s">
        <v>22</v>
      </c>
      <c r="U2964" s="15">
        <v>3.7</v>
      </c>
      <c r="V2964" s="15">
        <v>1</v>
      </c>
      <c r="W2964" t="s">
        <v>27</v>
      </c>
    </row>
    <row r="2965" spans="1:23">
      <c r="A2965" t="s">
        <v>3009</v>
      </c>
      <c r="B2965">
        <v>-33.805050000000001</v>
      </c>
      <c r="C2965" s="15">
        <v>18.405716999999999</v>
      </c>
      <c r="D2965" s="2" t="s">
        <v>8008</v>
      </c>
      <c r="E2965" s="14" t="s">
        <v>5085</v>
      </c>
      <c r="F2965" s="14" t="e" vm="12">
        <v>#VALUE!</v>
      </c>
      <c r="G2965" s="2" t="str">
        <f>_xlfn.XLOOKUP(E2965,missing_cities!$Q$2:$Q$56,missing_cities!$R$2:$R$56,"Not Found",0)</f>
        <v>South Africa</v>
      </c>
      <c r="H2965" t="str">
        <f>_xlfn.XLOOKUP(E2965,missing_cities!$Q$2:$Q$56,missing_cities!$S$2:$S$56,"Not Found",0)</f>
        <v>Africa</v>
      </c>
      <c r="I2965" t="s">
        <v>1684</v>
      </c>
      <c r="J2965" s="15">
        <v>0.39</v>
      </c>
      <c r="K2965" t="s">
        <v>34</v>
      </c>
      <c r="L2965" s="15" t="str">
        <f t="shared" si="92"/>
        <v>6:00-22:00</v>
      </c>
      <c r="M2965" s="16">
        <f t="shared" si="93"/>
        <v>0.67</v>
      </c>
      <c r="N2965" s="15">
        <v>3.34</v>
      </c>
      <c r="O2965" s="15">
        <v>19</v>
      </c>
      <c r="P2965" t="s">
        <v>20</v>
      </c>
      <c r="Q2965">
        <v>350</v>
      </c>
      <c r="R2965" t="s">
        <v>40</v>
      </c>
      <c r="S2965">
        <v>2021</v>
      </c>
      <c r="T2965" t="s">
        <v>31</v>
      </c>
      <c r="U2965" s="15">
        <v>3.5</v>
      </c>
      <c r="V2965" s="15">
        <v>7</v>
      </c>
      <c r="W2965" t="s">
        <v>32</v>
      </c>
    </row>
    <row r="2966" spans="1:23">
      <c r="A2966" t="s">
        <v>3010</v>
      </c>
      <c r="B2966">
        <v>19.487282</v>
      </c>
      <c r="C2966" s="15">
        <v>-99.070211999999998</v>
      </c>
      <c r="D2966" s="2" t="s">
        <v>8009</v>
      </c>
      <c r="E2966" s="14" t="s">
        <v>5119</v>
      </c>
      <c r="F2966" s="14" t="e" vm="13">
        <v>#VALUE!</v>
      </c>
      <c r="G2966" s="2" t="str">
        <f>_xlfn.XLOOKUP(E2966,missing_cities!$Q$2:$Q$56,missing_cities!$R$2:$R$56,"Not Found",0)</f>
        <v>Mexico</v>
      </c>
      <c r="H2966" t="str">
        <f>_xlfn.XLOOKUP(E2966,missing_cities!$Q$2:$Q$56,missing_cities!$S$2:$S$56,"Not Found",0)</f>
        <v>North America</v>
      </c>
      <c r="I2966" t="s">
        <v>1684</v>
      </c>
      <c r="J2966" s="15">
        <v>0.18</v>
      </c>
      <c r="K2966" t="s">
        <v>19</v>
      </c>
      <c r="L2966" s="15" t="str">
        <f t="shared" si="92"/>
        <v>9:00-18:00</v>
      </c>
      <c r="M2966" s="16">
        <f t="shared" si="93"/>
        <v>0.37</v>
      </c>
      <c r="N2966" s="15">
        <v>9.1</v>
      </c>
      <c r="O2966" s="15">
        <v>44</v>
      </c>
      <c r="P2966" t="s">
        <v>25</v>
      </c>
      <c r="Q2966">
        <v>22</v>
      </c>
      <c r="R2966" t="s">
        <v>46</v>
      </c>
      <c r="S2966">
        <v>2019</v>
      </c>
      <c r="T2966" t="s">
        <v>22</v>
      </c>
      <c r="U2966" s="15">
        <v>4.5</v>
      </c>
      <c r="V2966" s="15">
        <v>5</v>
      </c>
      <c r="W2966" t="s">
        <v>32</v>
      </c>
    </row>
    <row r="2967" spans="1:23">
      <c r="A2967" t="s">
        <v>3011</v>
      </c>
      <c r="B2967">
        <v>41.945979000000001</v>
      </c>
      <c r="C2967" s="15">
        <v>-87.607004000000003</v>
      </c>
      <c r="D2967" s="2" t="s">
        <v>8010</v>
      </c>
      <c r="E2967" s="14" t="s">
        <v>5065</v>
      </c>
      <c r="F2967" s="14" t="e" vm="5">
        <v>#VALUE!</v>
      </c>
      <c r="G2967" s="2" t="str">
        <f>_xlfn.XLOOKUP(E2967,missing_cities!$Q$2:$Q$56,missing_cities!$R$2:$R$56,"Not Found",0)</f>
        <v>United States</v>
      </c>
      <c r="H2967" t="str">
        <f>_xlfn.XLOOKUP(E2967,missing_cities!$Q$2:$Q$56,missing_cities!$S$2:$S$56,"Not Found",0)</f>
        <v>North America</v>
      </c>
      <c r="I2967" t="s">
        <v>1684</v>
      </c>
      <c r="J2967" s="15">
        <v>0.28999999999999998</v>
      </c>
      <c r="K2967" t="s">
        <v>19</v>
      </c>
      <c r="L2967" s="15" t="str">
        <f t="shared" si="92"/>
        <v>9:00-18:00</v>
      </c>
      <c r="M2967" s="16">
        <f t="shared" si="93"/>
        <v>0.37</v>
      </c>
      <c r="N2967" s="15">
        <v>4.57</v>
      </c>
      <c r="O2967" s="15">
        <v>67</v>
      </c>
      <c r="P2967" t="s">
        <v>25</v>
      </c>
      <c r="Q2967">
        <v>350</v>
      </c>
      <c r="R2967" t="s">
        <v>48</v>
      </c>
      <c r="S2967">
        <v>2018</v>
      </c>
      <c r="T2967" t="s">
        <v>22</v>
      </c>
      <c r="U2967" s="15">
        <v>3.1</v>
      </c>
      <c r="V2967" s="15">
        <v>4</v>
      </c>
      <c r="W2967" t="s">
        <v>23</v>
      </c>
    </row>
    <row r="2968" spans="1:23">
      <c r="A2968" t="s">
        <v>3012</v>
      </c>
      <c r="B2968">
        <v>41.962491999999997</v>
      </c>
      <c r="C2968" s="15">
        <v>-87.605324999999993</v>
      </c>
      <c r="D2968" s="2" t="s">
        <v>8011</v>
      </c>
      <c r="E2968" s="14" t="s">
        <v>5065</v>
      </c>
      <c r="F2968" s="14" t="e" vm="5">
        <v>#VALUE!</v>
      </c>
      <c r="G2968" s="2" t="str">
        <f>_xlfn.XLOOKUP(E2968,missing_cities!$Q$2:$Q$56,missing_cities!$R$2:$R$56,"Not Found",0)</f>
        <v>United States</v>
      </c>
      <c r="H2968" t="str">
        <f>_xlfn.XLOOKUP(E2968,missing_cities!$Q$2:$Q$56,missing_cities!$S$2:$S$56,"Not Found",0)</f>
        <v>North America</v>
      </c>
      <c r="I2968" t="s">
        <v>1684</v>
      </c>
      <c r="J2968" s="15">
        <v>0.31</v>
      </c>
      <c r="K2968" s="1">
        <v>45862</v>
      </c>
      <c r="L2968" s="15" t="str">
        <f t="shared" si="92"/>
        <v>9.00-21.00</v>
      </c>
      <c r="M2968" s="16">
        <f t="shared" si="93"/>
        <v>12</v>
      </c>
      <c r="N2968" s="15">
        <v>9.18</v>
      </c>
      <c r="O2968" s="15">
        <v>18</v>
      </c>
      <c r="P2968" t="s">
        <v>20</v>
      </c>
      <c r="Q2968">
        <v>50</v>
      </c>
      <c r="R2968" t="s">
        <v>132</v>
      </c>
      <c r="S2968">
        <v>2020</v>
      </c>
      <c r="T2968" t="s">
        <v>22</v>
      </c>
      <c r="U2968" s="15">
        <v>3.5</v>
      </c>
      <c r="V2968" s="15">
        <v>5</v>
      </c>
      <c r="W2968" t="s">
        <v>23</v>
      </c>
    </row>
    <row r="2969" spans="1:23">
      <c r="A2969" t="s">
        <v>3013</v>
      </c>
      <c r="B2969">
        <v>13.745519</v>
      </c>
      <c r="C2969" s="15">
        <v>100.598225</v>
      </c>
      <c r="D2969" s="2" t="s">
        <v>8012</v>
      </c>
      <c r="E2969" s="14" t="s">
        <v>5059</v>
      </c>
      <c r="F2969" s="14" t="e" vm="4">
        <v>#VALUE!</v>
      </c>
      <c r="G2969" s="2" t="str">
        <f>_xlfn.XLOOKUP(E2969,missing_cities!$Q$2:$Q$56,missing_cities!$R$2:$R$56,"Not Found",0)</f>
        <v>Thailand</v>
      </c>
      <c r="H2969" t="str">
        <f>_xlfn.XLOOKUP(E2969,missing_cities!$Q$2:$Q$56,missing_cities!$S$2:$S$56,"Not Found",0)</f>
        <v>Asia</v>
      </c>
      <c r="I2969" t="s">
        <v>1684</v>
      </c>
      <c r="J2969" s="15">
        <v>0.44</v>
      </c>
      <c r="K2969" t="s">
        <v>19</v>
      </c>
      <c r="L2969" s="15" t="str">
        <f t="shared" si="92"/>
        <v>9:00-18:00</v>
      </c>
      <c r="M2969" s="16">
        <f t="shared" si="93"/>
        <v>0.37</v>
      </c>
      <c r="N2969" s="15">
        <v>9.5500000000000007</v>
      </c>
      <c r="O2969" s="15">
        <v>73</v>
      </c>
      <c r="P2969" t="s">
        <v>29</v>
      </c>
      <c r="Q2969">
        <v>50</v>
      </c>
      <c r="R2969" t="s">
        <v>35</v>
      </c>
      <c r="S2969">
        <v>2020</v>
      </c>
      <c r="T2969" t="s">
        <v>22</v>
      </c>
      <c r="U2969" s="15">
        <v>3.4</v>
      </c>
      <c r="V2969" s="15">
        <v>4</v>
      </c>
      <c r="W2969" t="s">
        <v>23</v>
      </c>
    </row>
    <row r="2970" spans="1:23">
      <c r="A2970" t="s">
        <v>3014</v>
      </c>
      <c r="B2970">
        <v>-79.914689999999993</v>
      </c>
      <c r="C2970" s="15">
        <v>158.66971599999999</v>
      </c>
      <c r="D2970" s="2" t="s">
        <v>8013</v>
      </c>
      <c r="E2970" s="14" t="str">
        <f>_xlfn.XLOOKUP(C2970,missing_cities!B:B,missing_cities!C:C,"Not Found",0)</f>
        <v>Error</v>
      </c>
      <c r="F2970" s="14" t="s">
        <v>9987</v>
      </c>
      <c r="G2970" s="2" t="str">
        <f>_xlfn.XLOOKUP(E2970,missing_cities!$Q$2:$Q$56,missing_cities!$R$2:$R$56,"Not Found",0)</f>
        <v>Error</v>
      </c>
      <c r="H2970" t="str">
        <f>_xlfn.XLOOKUP(E2970,missing_cities!$Q$2:$Q$56,missing_cities!$S$2:$S$56,"Not Found",0)</f>
        <v>Error</v>
      </c>
      <c r="I2970" t="s">
        <v>1684</v>
      </c>
      <c r="J2970" s="15">
        <v>0.18</v>
      </c>
      <c r="K2970" t="s">
        <v>19</v>
      </c>
      <c r="L2970" s="15" t="str">
        <f t="shared" si="92"/>
        <v>9:00-18:00</v>
      </c>
      <c r="M2970" s="16">
        <f t="shared" si="93"/>
        <v>0.37</v>
      </c>
      <c r="N2970" s="15">
        <v>5.21</v>
      </c>
      <c r="O2970" s="15">
        <v>92</v>
      </c>
      <c r="P2970" t="s">
        <v>37</v>
      </c>
      <c r="Q2970">
        <v>150</v>
      </c>
      <c r="R2970" t="s">
        <v>37</v>
      </c>
      <c r="S2970">
        <v>2012</v>
      </c>
      <c r="T2970" t="s">
        <v>31</v>
      </c>
      <c r="U2970" s="15">
        <v>4.5999999999999996</v>
      </c>
      <c r="V2970" s="15">
        <v>3</v>
      </c>
      <c r="W2970" t="s">
        <v>32</v>
      </c>
    </row>
    <row r="2971" spans="1:23">
      <c r="A2971" t="s">
        <v>3015</v>
      </c>
      <c r="B2971">
        <v>18.989564999999999</v>
      </c>
      <c r="C2971" s="15">
        <v>72.823154000000002</v>
      </c>
      <c r="D2971" s="2" t="s">
        <v>8014</v>
      </c>
      <c r="E2971" s="14" t="s">
        <v>5079</v>
      </c>
      <c r="F2971" s="14" t="e" vm="11">
        <v>#VALUE!</v>
      </c>
      <c r="G2971" s="2" t="str">
        <f>_xlfn.XLOOKUP(E2971,missing_cities!$Q$2:$Q$56,missing_cities!$R$2:$R$56,"Not Found",0)</f>
        <v>India</v>
      </c>
      <c r="H2971" t="str">
        <f>_xlfn.XLOOKUP(E2971,missing_cities!$Q$2:$Q$56,missing_cities!$S$2:$S$56,"Not Found",0)</f>
        <v>Asia</v>
      </c>
      <c r="I2971" t="s">
        <v>1684</v>
      </c>
      <c r="J2971" s="15">
        <v>0.49</v>
      </c>
      <c r="K2971" s="1">
        <v>45862</v>
      </c>
      <c r="L2971" s="15" t="str">
        <f t="shared" si="92"/>
        <v>9.00-21.00</v>
      </c>
      <c r="M2971" s="16">
        <f t="shared" si="93"/>
        <v>12</v>
      </c>
      <c r="N2971" s="15">
        <v>16.93</v>
      </c>
      <c r="O2971" s="15">
        <v>88</v>
      </c>
      <c r="P2971" t="s">
        <v>25</v>
      </c>
      <c r="Q2971">
        <v>50</v>
      </c>
      <c r="R2971" t="s">
        <v>21</v>
      </c>
      <c r="S2971">
        <v>2015</v>
      </c>
      <c r="T2971" t="s">
        <v>31</v>
      </c>
      <c r="U2971" s="15">
        <v>5</v>
      </c>
      <c r="V2971" s="15">
        <v>4</v>
      </c>
      <c r="W2971" t="s">
        <v>23</v>
      </c>
    </row>
    <row r="2972" spans="1:23">
      <c r="A2972" t="s">
        <v>3016</v>
      </c>
      <c r="B2972">
        <v>37.802303000000002</v>
      </c>
      <c r="C2972" s="15">
        <v>-122.31834000000001</v>
      </c>
      <c r="D2972" s="2" t="s">
        <v>8015</v>
      </c>
      <c r="E2972" s="14" t="s">
        <v>5061</v>
      </c>
      <c r="F2972" s="14" t="e" vm="5">
        <v>#VALUE!</v>
      </c>
      <c r="G2972" s="2" t="str">
        <f>_xlfn.XLOOKUP(E2972,missing_cities!$Q$2:$Q$56,missing_cities!$R$2:$R$56,"Not Found",0)</f>
        <v>United States</v>
      </c>
      <c r="H2972" t="str">
        <f>_xlfn.XLOOKUP(E2972,missing_cities!$Q$2:$Q$56,missing_cities!$S$2:$S$56,"Not Found",0)</f>
        <v>North America</v>
      </c>
      <c r="I2972" t="s">
        <v>1684</v>
      </c>
      <c r="J2972" s="15">
        <v>0.3</v>
      </c>
      <c r="K2972" t="s">
        <v>34</v>
      </c>
      <c r="L2972" s="15" t="str">
        <f t="shared" si="92"/>
        <v>6:00-22:00</v>
      </c>
      <c r="M2972" s="16">
        <f t="shared" si="93"/>
        <v>0.67</v>
      </c>
      <c r="N2972" s="15">
        <v>16.829999999999998</v>
      </c>
      <c r="O2972" s="15">
        <v>98</v>
      </c>
      <c r="P2972" t="s">
        <v>39</v>
      </c>
      <c r="Q2972">
        <v>350</v>
      </c>
      <c r="R2972" t="s">
        <v>30</v>
      </c>
      <c r="S2972">
        <v>2015</v>
      </c>
      <c r="T2972" t="s">
        <v>22</v>
      </c>
      <c r="U2972" s="15">
        <v>3.3</v>
      </c>
      <c r="V2972" s="15">
        <v>8</v>
      </c>
      <c r="W2972" t="s">
        <v>32</v>
      </c>
    </row>
    <row r="2973" spans="1:23">
      <c r="A2973" t="s">
        <v>3017</v>
      </c>
      <c r="B2973">
        <v>-23.600669</v>
      </c>
      <c r="C2973" s="15">
        <v>-46.678843000000001</v>
      </c>
      <c r="D2973" s="2" t="s">
        <v>8016</v>
      </c>
      <c r="E2973" s="14" t="s">
        <v>5067</v>
      </c>
      <c r="F2973" s="14" t="e" vm="7">
        <v>#VALUE!</v>
      </c>
      <c r="G2973" s="2" t="str">
        <f>_xlfn.XLOOKUP(E2973,missing_cities!$Q$2:$Q$56,missing_cities!$R$2:$R$56,"Not Found",0)</f>
        <v>Brazil</v>
      </c>
      <c r="H2973" t="str">
        <f>_xlfn.XLOOKUP(E2973,missing_cities!$Q$2:$Q$56,missing_cities!$S$2:$S$56,"Not Found",0)</f>
        <v>South America</v>
      </c>
      <c r="I2973" t="s">
        <v>1684</v>
      </c>
      <c r="J2973" s="15">
        <v>0.24</v>
      </c>
      <c r="K2973" t="s">
        <v>34</v>
      </c>
      <c r="L2973" s="15" t="str">
        <f t="shared" si="92"/>
        <v>6:00-22:00</v>
      </c>
      <c r="M2973" s="16">
        <f t="shared" si="93"/>
        <v>0.67</v>
      </c>
      <c r="N2973" s="15">
        <v>19.59</v>
      </c>
      <c r="O2973" s="15">
        <v>90</v>
      </c>
      <c r="P2973" t="s">
        <v>20</v>
      </c>
      <c r="Q2973">
        <v>150</v>
      </c>
      <c r="R2973" t="s">
        <v>42</v>
      </c>
      <c r="S2973">
        <v>2023</v>
      </c>
      <c r="T2973" t="s">
        <v>31</v>
      </c>
      <c r="U2973" s="15">
        <v>4.7</v>
      </c>
      <c r="V2973" s="15">
        <v>2</v>
      </c>
      <c r="W2973" t="s">
        <v>27</v>
      </c>
    </row>
    <row r="2974" spans="1:23">
      <c r="A2974" t="s">
        <v>3018</v>
      </c>
      <c r="B2974">
        <v>13.701202</v>
      </c>
      <c r="C2974" s="15">
        <v>100.40453100000001</v>
      </c>
      <c r="D2974" s="2" t="s">
        <v>8017</v>
      </c>
      <c r="E2974" s="14" t="s">
        <v>5059</v>
      </c>
      <c r="F2974" s="14" t="e" vm="4">
        <v>#VALUE!</v>
      </c>
      <c r="G2974" s="2" t="str">
        <f>_xlfn.XLOOKUP(E2974,missing_cities!$Q$2:$Q$56,missing_cities!$R$2:$R$56,"Not Found",0)</f>
        <v>Thailand</v>
      </c>
      <c r="H2974" t="str">
        <f>_xlfn.XLOOKUP(E2974,missing_cities!$Q$2:$Q$56,missing_cities!$S$2:$S$56,"Not Found",0)</f>
        <v>Asia</v>
      </c>
      <c r="I2974" t="s">
        <v>1684</v>
      </c>
      <c r="J2974" s="15">
        <v>0.16</v>
      </c>
      <c r="K2974" t="s">
        <v>34</v>
      </c>
      <c r="L2974" s="15" t="str">
        <f t="shared" si="92"/>
        <v>6:00-22:00</v>
      </c>
      <c r="M2974" s="16">
        <f t="shared" si="93"/>
        <v>0.67</v>
      </c>
      <c r="N2974" s="15">
        <v>6.92</v>
      </c>
      <c r="O2974" s="15">
        <v>55</v>
      </c>
      <c r="P2974" t="s">
        <v>20</v>
      </c>
      <c r="Q2974">
        <v>150</v>
      </c>
      <c r="R2974" t="s">
        <v>42</v>
      </c>
      <c r="S2974">
        <v>2010</v>
      </c>
      <c r="T2974" t="s">
        <v>22</v>
      </c>
      <c r="U2974" s="15">
        <v>4.7</v>
      </c>
      <c r="V2974" s="15">
        <v>9</v>
      </c>
      <c r="W2974" t="s">
        <v>32</v>
      </c>
    </row>
    <row r="2975" spans="1:23">
      <c r="A2975" t="s">
        <v>3019</v>
      </c>
      <c r="B2975">
        <v>34.024684999999998</v>
      </c>
      <c r="C2975" s="15">
        <v>-118.296503</v>
      </c>
      <c r="D2975" s="2" t="s">
        <v>8018</v>
      </c>
      <c r="E2975" s="14" t="s">
        <v>5111</v>
      </c>
      <c r="F2975" s="14" t="e" vm="5">
        <v>#VALUE!</v>
      </c>
      <c r="G2975" s="2" t="str">
        <f>_xlfn.XLOOKUP(E2975,missing_cities!$Q$2:$Q$56,missing_cities!$R$2:$R$56,"Not Found",0)</f>
        <v>United States</v>
      </c>
      <c r="H2975" t="str">
        <f>_xlfn.XLOOKUP(E2975,missing_cities!$Q$2:$Q$56,missing_cities!$S$2:$S$56,"Not Found",0)</f>
        <v>North America</v>
      </c>
      <c r="I2975" t="s">
        <v>1684</v>
      </c>
      <c r="J2975" s="15">
        <v>0.12</v>
      </c>
      <c r="K2975" s="1">
        <v>45862</v>
      </c>
      <c r="L2975" s="15" t="str">
        <f t="shared" si="92"/>
        <v>9.00-21.00</v>
      </c>
      <c r="M2975" s="16">
        <f t="shared" si="93"/>
        <v>12</v>
      </c>
      <c r="N2975" s="15">
        <v>3.13</v>
      </c>
      <c r="O2975" s="15">
        <v>94</v>
      </c>
      <c r="P2975" t="s">
        <v>37</v>
      </c>
      <c r="Q2975">
        <v>150</v>
      </c>
      <c r="R2975" t="s">
        <v>76</v>
      </c>
      <c r="S2975">
        <v>2012</v>
      </c>
      <c r="T2975" t="s">
        <v>22</v>
      </c>
      <c r="U2975" s="15">
        <v>3.9</v>
      </c>
      <c r="V2975" s="15">
        <v>8</v>
      </c>
      <c r="W2975" t="s">
        <v>23</v>
      </c>
    </row>
    <row r="2976" spans="1:23">
      <c r="A2976" t="s">
        <v>3020</v>
      </c>
      <c r="B2976">
        <v>25.287033999999998</v>
      </c>
      <c r="C2976" s="15">
        <v>55.342241000000001</v>
      </c>
      <c r="D2976" s="2" t="s">
        <v>8019</v>
      </c>
      <c r="E2976" s="14" t="s">
        <v>5076</v>
      </c>
      <c r="F2976" s="14" t="e" vm="10">
        <v>#VALUE!</v>
      </c>
      <c r="G2976" s="2" t="str">
        <f>_xlfn.XLOOKUP(E2976,missing_cities!$Q$2:$Q$56,missing_cities!$R$2:$R$56,"Not Found",0)</f>
        <v>United Arab Emirates</v>
      </c>
      <c r="H2976" t="str">
        <f>_xlfn.XLOOKUP(E2976,missing_cities!$Q$2:$Q$56,missing_cities!$S$2:$S$56,"Not Found",0)</f>
        <v>Asia</v>
      </c>
      <c r="I2976" t="s">
        <v>1684</v>
      </c>
      <c r="J2976" s="15">
        <v>0.19</v>
      </c>
      <c r="K2976" t="s">
        <v>19</v>
      </c>
      <c r="L2976" s="15" t="str">
        <f t="shared" si="92"/>
        <v>9:00-18:00</v>
      </c>
      <c r="M2976" s="16">
        <f t="shared" si="93"/>
        <v>0.37</v>
      </c>
      <c r="N2976" s="15">
        <v>11.56</v>
      </c>
      <c r="O2976" s="15">
        <v>89</v>
      </c>
      <c r="P2976" t="s">
        <v>25</v>
      </c>
      <c r="Q2976">
        <v>350</v>
      </c>
      <c r="R2976" t="s">
        <v>46</v>
      </c>
      <c r="S2976">
        <v>2011</v>
      </c>
      <c r="T2976" t="s">
        <v>31</v>
      </c>
      <c r="U2976" s="15">
        <v>4</v>
      </c>
      <c r="V2976" s="15">
        <v>9</v>
      </c>
      <c r="W2976" t="s">
        <v>27</v>
      </c>
    </row>
    <row r="2977" spans="1:23">
      <c r="A2977" t="s">
        <v>3021</v>
      </c>
      <c r="B2977">
        <v>52.524808999999998</v>
      </c>
      <c r="C2977" s="15">
        <v>13.404788999999999</v>
      </c>
      <c r="D2977" s="2" t="s">
        <v>8020</v>
      </c>
      <c r="E2977" s="14" t="s">
        <v>5057</v>
      </c>
      <c r="F2977" s="14" t="e" vm="3">
        <v>#VALUE!</v>
      </c>
      <c r="G2977" s="2" t="str">
        <f>_xlfn.XLOOKUP(E2977,missing_cities!$Q$2:$Q$56,missing_cities!$R$2:$R$56,"Not Found",0)</f>
        <v>Germany</v>
      </c>
      <c r="H2977" t="str">
        <f>_xlfn.XLOOKUP(E2977,missing_cities!$Q$2:$Q$56,missing_cities!$S$2:$S$56,"Not Found",0)</f>
        <v>Europe</v>
      </c>
      <c r="I2977" t="s">
        <v>1684</v>
      </c>
      <c r="J2977" s="15">
        <v>0.2</v>
      </c>
      <c r="K2977" t="s">
        <v>34</v>
      </c>
      <c r="L2977" s="15" t="str">
        <f t="shared" si="92"/>
        <v>6:00-22:00</v>
      </c>
      <c r="M2977" s="16">
        <f t="shared" si="93"/>
        <v>0.67</v>
      </c>
      <c r="N2977" s="15">
        <v>12.4</v>
      </c>
      <c r="O2977" s="15">
        <v>17</v>
      </c>
      <c r="P2977" t="s">
        <v>20</v>
      </c>
      <c r="Q2977">
        <v>350</v>
      </c>
      <c r="R2977" t="s">
        <v>40</v>
      </c>
      <c r="S2977">
        <v>2013</v>
      </c>
      <c r="T2977" t="s">
        <v>22</v>
      </c>
      <c r="U2977" s="15">
        <v>3.2</v>
      </c>
      <c r="V2977" s="15">
        <v>5</v>
      </c>
      <c r="W2977" t="s">
        <v>27</v>
      </c>
    </row>
    <row r="2978" spans="1:23">
      <c r="A2978" t="s">
        <v>3022</v>
      </c>
      <c r="B2978">
        <v>19.407774</v>
      </c>
      <c r="C2978" s="15">
        <v>-99.127469000000005</v>
      </c>
      <c r="D2978" s="2" t="s">
        <v>8021</v>
      </c>
      <c r="E2978" s="14" t="s">
        <v>5119</v>
      </c>
      <c r="F2978" s="14" t="e" vm="13">
        <v>#VALUE!</v>
      </c>
      <c r="G2978" s="2" t="str">
        <f>_xlfn.XLOOKUP(E2978,missing_cities!$Q$2:$Q$56,missing_cities!$R$2:$R$56,"Not Found",0)</f>
        <v>Mexico</v>
      </c>
      <c r="H2978" t="str">
        <f>_xlfn.XLOOKUP(E2978,missing_cities!$Q$2:$Q$56,missing_cities!$S$2:$S$56,"Not Found",0)</f>
        <v>North America</v>
      </c>
      <c r="I2978" t="s">
        <v>1684</v>
      </c>
      <c r="J2978" s="15">
        <v>0.44</v>
      </c>
      <c r="K2978" t="s">
        <v>34</v>
      </c>
      <c r="L2978" s="15" t="str">
        <f t="shared" si="92"/>
        <v>6:00-22:00</v>
      </c>
      <c r="M2978" s="16">
        <f t="shared" si="93"/>
        <v>0.67</v>
      </c>
      <c r="N2978" s="15">
        <v>4.2699999999999996</v>
      </c>
      <c r="O2978" s="15">
        <v>93</v>
      </c>
      <c r="P2978" t="s">
        <v>20</v>
      </c>
      <c r="Q2978">
        <v>50</v>
      </c>
      <c r="R2978" t="s">
        <v>30</v>
      </c>
      <c r="S2978">
        <v>2019</v>
      </c>
      <c r="T2978" t="s">
        <v>22</v>
      </c>
      <c r="U2978" s="15">
        <v>4.9000000000000004</v>
      </c>
      <c r="V2978" s="15">
        <v>8</v>
      </c>
      <c r="W2978" t="s">
        <v>27</v>
      </c>
    </row>
    <row r="2979" spans="1:23">
      <c r="A2979" t="s">
        <v>3023</v>
      </c>
      <c r="B2979">
        <v>-33.816108999999997</v>
      </c>
      <c r="C2979" s="15">
        <v>151.330208</v>
      </c>
      <c r="D2979" s="2" t="s">
        <v>8022</v>
      </c>
      <c r="E2979" s="14" t="s">
        <v>5069</v>
      </c>
      <c r="F2979" s="14" t="e" vm="8">
        <v>#VALUE!</v>
      </c>
      <c r="G2979" s="2" t="str">
        <f>_xlfn.XLOOKUP(E2979,missing_cities!$Q$2:$Q$56,missing_cities!$R$2:$R$56,"Not Found",0)</f>
        <v>Australia</v>
      </c>
      <c r="H2979" t="str">
        <f>_xlfn.XLOOKUP(E2979,missing_cities!$Q$2:$Q$56,missing_cities!$S$2:$S$56,"Not Found",0)</f>
        <v>Australia</v>
      </c>
      <c r="I2979" t="s">
        <v>1684</v>
      </c>
      <c r="J2979" s="15">
        <v>0.13</v>
      </c>
      <c r="K2979" t="s">
        <v>34</v>
      </c>
      <c r="L2979" s="15" t="str">
        <f t="shared" si="92"/>
        <v>6:00-22:00</v>
      </c>
      <c r="M2979" s="16">
        <f t="shared" si="93"/>
        <v>0.67</v>
      </c>
      <c r="N2979" s="15">
        <v>11</v>
      </c>
      <c r="O2979" s="15">
        <v>73</v>
      </c>
      <c r="P2979" t="s">
        <v>20</v>
      </c>
      <c r="Q2979">
        <v>22</v>
      </c>
      <c r="R2979" t="s">
        <v>35</v>
      </c>
      <c r="S2979">
        <v>2016</v>
      </c>
      <c r="T2979" t="s">
        <v>22</v>
      </c>
      <c r="U2979" s="15">
        <v>4.7</v>
      </c>
      <c r="V2979" s="15">
        <v>9</v>
      </c>
      <c r="W2979" t="s">
        <v>23</v>
      </c>
    </row>
    <row r="2980" spans="1:23">
      <c r="A2980" t="s">
        <v>3024</v>
      </c>
      <c r="B2980">
        <v>55.813129000000004</v>
      </c>
      <c r="C2980" s="15">
        <v>37.606332000000002</v>
      </c>
      <c r="D2980" s="2" t="s">
        <v>8023</v>
      </c>
      <c r="E2980" s="14" t="s">
        <v>5052</v>
      </c>
      <c r="F2980" s="14" t="e" vm="2">
        <v>#VALUE!</v>
      </c>
      <c r="G2980" s="2" t="str">
        <f>_xlfn.XLOOKUP(E2980,missing_cities!$Q$2:$Q$56,missing_cities!$R$2:$R$56,"Not Found",0)</f>
        <v>Russia</v>
      </c>
      <c r="H2980" t="str">
        <f>_xlfn.XLOOKUP(E2980,missing_cities!$Q$2:$Q$56,missing_cities!$S$2:$S$56,"Not Found",0)</f>
        <v>Europe</v>
      </c>
      <c r="I2980" t="s">
        <v>1684</v>
      </c>
      <c r="J2980" s="15">
        <v>0.28999999999999998</v>
      </c>
      <c r="K2980" s="1">
        <v>45862</v>
      </c>
      <c r="L2980" s="15" t="str">
        <f t="shared" si="92"/>
        <v>9.00-21.00</v>
      </c>
      <c r="M2980" s="16">
        <f t="shared" si="93"/>
        <v>12</v>
      </c>
      <c r="N2980" s="15">
        <v>2.95</v>
      </c>
      <c r="O2980" s="15">
        <v>81</v>
      </c>
      <c r="P2980" t="s">
        <v>29</v>
      </c>
      <c r="Q2980">
        <v>150</v>
      </c>
      <c r="R2980" t="s">
        <v>74</v>
      </c>
      <c r="S2980">
        <v>2015</v>
      </c>
      <c r="T2980" t="s">
        <v>31</v>
      </c>
      <c r="U2980" s="15">
        <v>3.3</v>
      </c>
      <c r="V2980" s="15">
        <v>8</v>
      </c>
      <c r="W2980" t="s">
        <v>32</v>
      </c>
    </row>
    <row r="2981" spans="1:23">
      <c r="A2981" t="s">
        <v>3025</v>
      </c>
      <c r="B2981">
        <v>18.997803000000001</v>
      </c>
      <c r="C2981" s="15">
        <v>72.889268999999999</v>
      </c>
      <c r="D2981" s="2" t="s">
        <v>8024</v>
      </c>
      <c r="E2981" s="14" t="s">
        <v>5079</v>
      </c>
      <c r="F2981" s="14" t="e" vm="11">
        <v>#VALUE!</v>
      </c>
      <c r="G2981" s="2" t="str">
        <f>_xlfn.XLOOKUP(E2981,missing_cities!$Q$2:$Q$56,missing_cities!$R$2:$R$56,"Not Found",0)</f>
        <v>India</v>
      </c>
      <c r="H2981" t="str">
        <f>_xlfn.XLOOKUP(E2981,missing_cities!$Q$2:$Q$56,missing_cities!$S$2:$S$56,"Not Found",0)</f>
        <v>Asia</v>
      </c>
      <c r="I2981" t="s">
        <v>1684</v>
      </c>
      <c r="J2981" s="15">
        <v>0.25</v>
      </c>
      <c r="K2981" t="s">
        <v>34</v>
      </c>
      <c r="L2981" s="15" t="str">
        <f t="shared" si="92"/>
        <v>6:00-22:00</v>
      </c>
      <c r="M2981" s="16">
        <f t="shared" si="93"/>
        <v>0.67</v>
      </c>
      <c r="N2981" s="15">
        <v>14.84</v>
      </c>
      <c r="O2981" s="15">
        <v>52</v>
      </c>
      <c r="P2981" t="s">
        <v>20</v>
      </c>
      <c r="Q2981">
        <v>150</v>
      </c>
      <c r="R2981" t="s">
        <v>81</v>
      </c>
      <c r="S2981">
        <v>2023</v>
      </c>
      <c r="T2981" t="s">
        <v>31</v>
      </c>
      <c r="U2981" s="15">
        <v>3.6</v>
      </c>
      <c r="V2981" s="15">
        <v>1</v>
      </c>
      <c r="W2981" t="s">
        <v>23</v>
      </c>
    </row>
    <row r="2982" spans="1:23">
      <c r="A2982" t="s">
        <v>3026</v>
      </c>
      <c r="B2982">
        <v>-33.785046999999999</v>
      </c>
      <c r="C2982" s="15">
        <v>151.252793</v>
      </c>
      <c r="D2982" s="2" t="s">
        <v>8025</v>
      </c>
      <c r="E2982" s="14" t="s">
        <v>5069</v>
      </c>
      <c r="F2982" s="14" t="e" vm="8">
        <v>#VALUE!</v>
      </c>
      <c r="G2982" s="2" t="str">
        <f>_xlfn.XLOOKUP(E2982,missing_cities!$Q$2:$Q$56,missing_cities!$R$2:$R$56,"Not Found",0)</f>
        <v>Australia</v>
      </c>
      <c r="H2982" t="str">
        <f>_xlfn.XLOOKUP(E2982,missing_cities!$Q$2:$Q$56,missing_cities!$S$2:$S$56,"Not Found",0)</f>
        <v>Australia</v>
      </c>
      <c r="I2982" t="s">
        <v>1684</v>
      </c>
      <c r="J2982" s="15">
        <v>0.14000000000000001</v>
      </c>
      <c r="K2982" t="s">
        <v>34</v>
      </c>
      <c r="L2982" s="15" t="str">
        <f t="shared" si="92"/>
        <v>6:00-22:00</v>
      </c>
      <c r="M2982" s="16">
        <f t="shared" si="93"/>
        <v>0.67</v>
      </c>
      <c r="N2982" s="15">
        <v>6.89</v>
      </c>
      <c r="O2982" s="15">
        <v>55</v>
      </c>
      <c r="P2982" t="s">
        <v>29</v>
      </c>
      <c r="Q2982">
        <v>50</v>
      </c>
      <c r="R2982" t="s">
        <v>37</v>
      </c>
      <c r="S2982">
        <v>2012</v>
      </c>
      <c r="T2982" t="s">
        <v>22</v>
      </c>
      <c r="U2982" s="15">
        <v>3.3</v>
      </c>
      <c r="V2982" s="15">
        <v>2</v>
      </c>
      <c r="W2982" t="s">
        <v>32</v>
      </c>
    </row>
    <row r="2983" spans="1:23">
      <c r="A2983" t="s">
        <v>3027</v>
      </c>
      <c r="B2983">
        <v>34.171446000000003</v>
      </c>
      <c r="C2983" s="15">
        <v>-118.240824</v>
      </c>
      <c r="D2983" s="2" t="s">
        <v>8026</v>
      </c>
      <c r="E2983" s="14" t="s">
        <v>5111</v>
      </c>
      <c r="F2983" s="14" t="e" vm="5">
        <v>#VALUE!</v>
      </c>
      <c r="G2983" s="2" t="str">
        <f>_xlfn.XLOOKUP(E2983,missing_cities!$Q$2:$Q$56,missing_cities!$R$2:$R$56,"Not Found",0)</f>
        <v>United States</v>
      </c>
      <c r="H2983" t="str">
        <f>_xlfn.XLOOKUP(E2983,missing_cities!$Q$2:$Q$56,missing_cities!$S$2:$S$56,"Not Found",0)</f>
        <v>North America</v>
      </c>
      <c r="I2983" t="s">
        <v>1684</v>
      </c>
      <c r="J2983" s="15">
        <v>0.3</v>
      </c>
      <c r="K2983" s="1">
        <v>45862</v>
      </c>
      <c r="L2983" s="15" t="str">
        <f t="shared" si="92"/>
        <v>9.00-21.00</v>
      </c>
      <c r="M2983" s="16">
        <f t="shared" si="93"/>
        <v>12</v>
      </c>
      <c r="N2983" s="15">
        <v>4.88</v>
      </c>
      <c r="O2983" s="15">
        <v>86</v>
      </c>
      <c r="P2983" t="s">
        <v>20</v>
      </c>
      <c r="Q2983">
        <v>22</v>
      </c>
      <c r="R2983" t="s">
        <v>35</v>
      </c>
      <c r="S2983">
        <v>2012</v>
      </c>
      <c r="T2983" t="s">
        <v>31</v>
      </c>
      <c r="U2983" s="15">
        <v>3.3</v>
      </c>
      <c r="V2983" s="15">
        <v>3</v>
      </c>
      <c r="W2983" t="s">
        <v>32</v>
      </c>
    </row>
    <row r="2984" spans="1:23">
      <c r="A2984" t="s">
        <v>3028</v>
      </c>
      <c r="B2984">
        <v>-33.779831000000001</v>
      </c>
      <c r="C2984" s="15">
        <v>18.534908999999999</v>
      </c>
      <c r="D2984" s="2" t="s">
        <v>8027</v>
      </c>
      <c r="E2984" s="14" t="s">
        <v>5085</v>
      </c>
      <c r="F2984" s="14" t="e" vm="12">
        <v>#VALUE!</v>
      </c>
      <c r="G2984" s="2" t="str">
        <f>_xlfn.XLOOKUP(E2984,missing_cities!$Q$2:$Q$56,missing_cities!$R$2:$R$56,"Not Found",0)</f>
        <v>South Africa</v>
      </c>
      <c r="H2984" t="str">
        <f>_xlfn.XLOOKUP(E2984,missing_cities!$Q$2:$Q$56,missing_cities!$S$2:$S$56,"Not Found",0)</f>
        <v>Africa</v>
      </c>
      <c r="I2984" t="s">
        <v>1684</v>
      </c>
      <c r="J2984" s="15">
        <v>0.12</v>
      </c>
      <c r="K2984" s="1">
        <v>45862</v>
      </c>
      <c r="L2984" s="15" t="str">
        <f t="shared" si="92"/>
        <v>9.00-21.00</v>
      </c>
      <c r="M2984" s="16">
        <f t="shared" si="93"/>
        <v>12</v>
      </c>
      <c r="N2984" s="15">
        <v>12.69</v>
      </c>
      <c r="O2984" s="15">
        <v>100</v>
      </c>
      <c r="P2984" t="s">
        <v>39</v>
      </c>
      <c r="Q2984">
        <v>22</v>
      </c>
      <c r="R2984" t="s">
        <v>42</v>
      </c>
      <c r="S2984">
        <v>2011</v>
      </c>
      <c r="T2984" t="s">
        <v>31</v>
      </c>
      <c r="U2984" s="15">
        <v>3.2</v>
      </c>
      <c r="V2984" s="15">
        <v>6</v>
      </c>
      <c r="W2984" t="s">
        <v>32</v>
      </c>
    </row>
    <row r="2985" spans="1:23">
      <c r="A2985" t="s">
        <v>3029</v>
      </c>
      <c r="B2985">
        <v>19.109929000000001</v>
      </c>
      <c r="C2985" s="15">
        <v>72.984151999999995</v>
      </c>
      <c r="D2985" s="2" t="s">
        <v>8028</v>
      </c>
      <c r="E2985" s="14" t="s">
        <v>5079</v>
      </c>
      <c r="F2985" s="14" t="e" vm="11">
        <v>#VALUE!</v>
      </c>
      <c r="G2985" s="2" t="str">
        <f>_xlfn.XLOOKUP(E2985,missing_cities!$Q$2:$Q$56,missing_cities!$R$2:$R$56,"Not Found",0)</f>
        <v>India</v>
      </c>
      <c r="H2985" t="str">
        <f>_xlfn.XLOOKUP(E2985,missing_cities!$Q$2:$Q$56,missing_cities!$S$2:$S$56,"Not Found",0)</f>
        <v>Asia</v>
      </c>
      <c r="I2985" t="s">
        <v>1684</v>
      </c>
      <c r="J2985" s="15">
        <v>0.43</v>
      </c>
      <c r="K2985" s="1">
        <v>45862</v>
      </c>
      <c r="L2985" s="15" t="str">
        <f t="shared" si="92"/>
        <v>9.00-21.00</v>
      </c>
      <c r="M2985" s="16">
        <f t="shared" si="93"/>
        <v>12</v>
      </c>
      <c r="N2985" s="15">
        <v>7.93</v>
      </c>
      <c r="O2985" s="15">
        <v>29</v>
      </c>
      <c r="P2985" t="s">
        <v>25</v>
      </c>
      <c r="Q2985">
        <v>22</v>
      </c>
      <c r="R2985" t="s">
        <v>97</v>
      </c>
      <c r="S2985">
        <v>2010</v>
      </c>
      <c r="T2985" t="s">
        <v>22</v>
      </c>
      <c r="U2985" s="15">
        <v>4.9000000000000004</v>
      </c>
      <c r="V2985" s="15">
        <v>9</v>
      </c>
      <c r="W2985" t="s">
        <v>23</v>
      </c>
    </row>
    <row r="2986" spans="1:23">
      <c r="A2986" t="s">
        <v>3030</v>
      </c>
      <c r="B2986">
        <v>-77.873819999999995</v>
      </c>
      <c r="C2986" s="15">
        <v>-32.827368999999997</v>
      </c>
      <c r="D2986" s="2" t="s">
        <v>8029</v>
      </c>
      <c r="E2986" s="14" t="str">
        <f>_xlfn.XLOOKUP(C2986,missing_cities!B:B,missing_cities!C:C,"Not Found",0)</f>
        <v>Error</v>
      </c>
      <c r="F2986" s="14" t="s">
        <v>9987</v>
      </c>
      <c r="G2986" s="2" t="str">
        <f>_xlfn.XLOOKUP(E2986,missing_cities!$Q$2:$Q$56,missing_cities!$R$2:$R$56,"Not Found",0)</f>
        <v>Error</v>
      </c>
      <c r="H2986" t="str">
        <f>_xlfn.XLOOKUP(E2986,missing_cities!$Q$2:$Q$56,missing_cities!$S$2:$S$56,"Not Found",0)</f>
        <v>Error</v>
      </c>
      <c r="I2986" t="s">
        <v>1684</v>
      </c>
      <c r="J2986" s="15">
        <v>0.36</v>
      </c>
      <c r="K2986" s="1">
        <v>45862</v>
      </c>
      <c r="L2986" s="15" t="str">
        <f t="shared" si="92"/>
        <v>9.00-21.00</v>
      </c>
      <c r="M2986" s="16">
        <f t="shared" si="93"/>
        <v>12</v>
      </c>
      <c r="N2986" s="15">
        <v>10.64</v>
      </c>
      <c r="O2986" s="15">
        <v>59</v>
      </c>
      <c r="P2986" t="s">
        <v>25</v>
      </c>
      <c r="Q2986">
        <v>22</v>
      </c>
      <c r="R2986" t="s">
        <v>46</v>
      </c>
      <c r="S2986">
        <v>2022</v>
      </c>
      <c r="T2986" t="s">
        <v>22</v>
      </c>
      <c r="U2986" s="15">
        <v>3.6</v>
      </c>
      <c r="V2986" s="15">
        <v>3</v>
      </c>
      <c r="W2986" t="s">
        <v>23</v>
      </c>
    </row>
    <row r="2987" spans="1:23">
      <c r="A2987" t="s">
        <v>3031</v>
      </c>
      <c r="B2987">
        <v>37.716642</v>
      </c>
      <c r="C2987" s="15">
        <v>-122.384792</v>
      </c>
      <c r="D2987" s="2" t="s">
        <v>8030</v>
      </c>
      <c r="E2987" s="14" t="s">
        <v>5061</v>
      </c>
      <c r="F2987" s="14" t="e" vm="5">
        <v>#VALUE!</v>
      </c>
      <c r="G2987" s="2" t="str">
        <f>_xlfn.XLOOKUP(E2987,missing_cities!$Q$2:$Q$56,missing_cities!$R$2:$R$56,"Not Found",0)</f>
        <v>United States</v>
      </c>
      <c r="H2987" t="str">
        <f>_xlfn.XLOOKUP(E2987,missing_cities!$Q$2:$Q$56,missing_cities!$S$2:$S$56,"Not Found",0)</f>
        <v>North America</v>
      </c>
      <c r="I2987" t="s">
        <v>1684</v>
      </c>
      <c r="J2987" s="15">
        <v>0.17</v>
      </c>
      <c r="K2987" t="s">
        <v>34</v>
      </c>
      <c r="L2987" s="15" t="str">
        <f t="shared" si="92"/>
        <v>6:00-22:00</v>
      </c>
      <c r="M2987" s="16">
        <f t="shared" si="93"/>
        <v>0.67</v>
      </c>
      <c r="N2987" s="15">
        <v>15.76</v>
      </c>
      <c r="O2987" s="15">
        <v>27</v>
      </c>
      <c r="P2987" t="s">
        <v>37</v>
      </c>
      <c r="Q2987">
        <v>22</v>
      </c>
      <c r="R2987" t="s">
        <v>74</v>
      </c>
      <c r="S2987">
        <v>2019</v>
      </c>
      <c r="T2987" t="s">
        <v>31</v>
      </c>
      <c r="U2987" s="15">
        <v>4.5999999999999996</v>
      </c>
      <c r="V2987" s="15">
        <v>9</v>
      </c>
      <c r="W2987" t="s">
        <v>27</v>
      </c>
    </row>
    <row r="2988" spans="1:23">
      <c r="A2988" t="s">
        <v>3032</v>
      </c>
      <c r="B2988">
        <v>25.275601999999999</v>
      </c>
      <c r="C2988" s="15">
        <v>55.243237000000001</v>
      </c>
      <c r="D2988" s="2" t="s">
        <v>8031</v>
      </c>
      <c r="E2988" s="14" t="s">
        <v>5076</v>
      </c>
      <c r="F2988" s="14" t="e" vm="10">
        <v>#VALUE!</v>
      </c>
      <c r="G2988" s="2" t="str">
        <f>_xlfn.XLOOKUP(E2988,missing_cities!$Q$2:$Q$56,missing_cities!$R$2:$R$56,"Not Found",0)</f>
        <v>United Arab Emirates</v>
      </c>
      <c r="H2988" t="str">
        <f>_xlfn.XLOOKUP(E2988,missing_cities!$Q$2:$Q$56,missing_cities!$S$2:$S$56,"Not Found",0)</f>
        <v>Asia</v>
      </c>
      <c r="I2988" t="s">
        <v>1684</v>
      </c>
      <c r="J2988" s="15">
        <v>0.23</v>
      </c>
      <c r="K2988" t="s">
        <v>19</v>
      </c>
      <c r="L2988" s="15" t="str">
        <f t="shared" si="92"/>
        <v>9:00-18:00</v>
      </c>
      <c r="M2988" s="16">
        <f t="shared" si="93"/>
        <v>0.37</v>
      </c>
      <c r="N2988" s="15">
        <v>1.03</v>
      </c>
      <c r="O2988" s="15">
        <v>56</v>
      </c>
      <c r="P2988" t="s">
        <v>39</v>
      </c>
      <c r="Q2988">
        <v>350</v>
      </c>
      <c r="R2988" t="s">
        <v>21</v>
      </c>
      <c r="S2988">
        <v>2020</v>
      </c>
      <c r="T2988" t="s">
        <v>31</v>
      </c>
      <c r="U2988" s="15">
        <v>3.5</v>
      </c>
      <c r="V2988" s="15">
        <v>10</v>
      </c>
      <c r="W2988" t="s">
        <v>23</v>
      </c>
    </row>
    <row r="2989" spans="1:23">
      <c r="A2989" t="s">
        <v>3033</v>
      </c>
      <c r="B2989">
        <v>25.338118000000001</v>
      </c>
      <c r="C2989" s="15">
        <v>55.372903000000001</v>
      </c>
      <c r="D2989" s="2" t="s">
        <v>8032</v>
      </c>
      <c r="E2989" s="14" t="s">
        <v>5076</v>
      </c>
      <c r="F2989" s="14" t="e" vm="10">
        <v>#VALUE!</v>
      </c>
      <c r="G2989" s="2" t="str">
        <f>_xlfn.XLOOKUP(E2989,missing_cities!$Q$2:$Q$56,missing_cities!$R$2:$R$56,"Not Found",0)</f>
        <v>United Arab Emirates</v>
      </c>
      <c r="H2989" t="str">
        <f>_xlfn.XLOOKUP(E2989,missing_cities!$Q$2:$Q$56,missing_cities!$S$2:$S$56,"Not Found",0)</f>
        <v>Asia</v>
      </c>
      <c r="I2989" t="s">
        <v>1684</v>
      </c>
      <c r="J2989" s="15">
        <v>0.45</v>
      </c>
      <c r="K2989" s="1">
        <v>45862</v>
      </c>
      <c r="L2989" s="15" t="str">
        <f t="shared" si="92"/>
        <v>9.00-21.00</v>
      </c>
      <c r="M2989" s="16">
        <f t="shared" si="93"/>
        <v>12</v>
      </c>
      <c r="N2989" s="15">
        <v>10.76</v>
      </c>
      <c r="O2989" s="15">
        <v>21</v>
      </c>
      <c r="P2989" t="s">
        <v>20</v>
      </c>
      <c r="Q2989">
        <v>50</v>
      </c>
      <c r="R2989" t="s">
        <v>30</v>
      </c>
      <c r="S2989">
        <v>2019</v>
      </c>
      <c r="T2989" t="s">
        <v>22</v>
      </c>
      <c r="U2989" s="15">
        <v>4.0999999999999996</v>
      </c>
      <c r="V2989" s="15">
        <v>4</v>
      </c>
      <c r="W2989" t="s">
        <v>32</v>
      </c>
    </row>
    <row r="2990" spans="1:23">
      <c r="A2990" t="s">
        <v>3034</v>
      </c>
      <c r="B2990">
        <v>-33.773097999999997</v>
      </c>
      <c r="C2990" s="15">
        <v>151.31576000000001</v>
      </c>
      <c r="D2990" s="2" t="s">
        <v>8033</v>
      </c>
      <c r="E2990" s="14" t="s">
        <v>5069</v>
      </c>
      <c r="F2990" s="14" t="e" vm="8">
        <v>#VALUE!</v>
      </c>
      <c r="G2990" s="2" t="str">
        <f>_xlfn.XLOOKUP(E2990,missing_cities!$Q$2:$Q$56,missing_cities!$R$2:$R$56,"Not Found",0)</f>
        <v>Australia</v>
      </c>
      <c r="H2990" t="str">
        <f>_xlfn.XLOOKUP(E2990,missing_cities!$Q$2:$Q$56,missing_cities!$S$2:$S$56,"Not Found",0)</f>
        <v>Australia</v>
      </c>
      <c r="I2990" t="s">
        <v>1684</v>
      </c>
      <c r="J2990" s="15">
        <v>0.17</v>
      </c>
      <c r="K2990" t="s">
        <v>19</v>
      </c>
      <c r="L2990" s="15" t="str">
        <f t="shared" si="92"/>
        <v>9:00-18:00</v>
      </c>
      <c r="M2990" s="16">
        <f t="shared" si="93"/>
        <v>0.37</v>
      </c>
      <c r="N2990" s="15">
        <v>0.87</v>
      </c>
      <c r="O2990" s="15">
        <v>25</v>
      </c>
      <c r="P2990" t="s">
        <v>39</v>
      </c>
      <c r="Q2990">
        <v>50</v>
      </c>
      <c r="R2990" t="s">
        <v>132</v>
      </c>
      <c r="S2990">
        <v>2013</v>
      </c>
      <c r="T2990" t="s">
        <v>31</v>
      </c>
      <c r="U2990" s="15">
        <v>4.2</v>
      </c>
      <c r="V2990" s="15">
        <v>7</v>
      </c>
      <c r="W2990" t="s">
        <v>27</v>
      </c>
    </row>
    <row r="2991" spans="1:23">
      <c r="A2991" t="s">
        <v>3035</v>
      </c>
      <c r="B2991">
        <v>43.708516000000003</v>
      </c>
      <c r="C2991" s="15">
        <v>-79.442481999999998</v>
      </c>
      <c r="D2991" s="2" t="s">
        <v>8034</v>
      </c>
      <c r="E2991" s="14" t="s">
        <v>5050</v>
      </c>
      <c r="F2991" s="14" t="e" vm="1">
        <v>#VALUE!</v>
      </c>
      <c r="G2991" s="2" t="str">
        <f>_xlfn.XLOOKUP(E2991,missing_cities!$Q$2:$Q$56,missing_cities!$R$2:$R$56,"Not Found",0)</f>
        <v>Canada</v>
      </c>
      <c r="H2991" t="str">
        <f>_xlfn.XLOOKUP(E2991,missing_cities!$Q$2:$Q$56,missing_cities!$S$2:$S$56,"Not Found",0)</f>
        <v>North America</v>
      </c>
      <c r="I2991" t="s">
        <v>1684</v>
      </c>
      <c r="J2991" s="15">
        <v>0.15</v>
      </c>
      <c r="K2991" s="1">
        <v>45862</v>
      </c>
      <c r="L2991" s="15" t="str">
        <f t="shared" si="92"/>
        <v>9.00-21.00</v>
      </c>
      <c r="M2991" s="16">
        <f t="shared" si="93"/>
        <v>12</v>
      </c>
      <c r="N2991" s="15">
        <v>8.9700000000000006</v>
      </c>
      <c r="O2991" s="15">
        <v>54</v>
      </c>
      <c r="P2991" t="s">
        <v>20</v>
      </c>
      <c r="Q2991">
        <v>50</v>
      </c>
      <c r="R2991" t="s">
        <v>40</v>
      </c>
      <c r="S2991">
        <v>2017</v>
      </c>
      <c r="T2991" t="s">
        <v>22</v>
      </c>
      <c r="U2991" s="15">
        <v>4.5999999999999996</v>
      </c>
      <c r="V2991" s="15">
        <v>9</v>
      </c>
      <c r="W2991" t="s">
        <v>27</v>
      </c>
    </row>
    <row r="2992" spans="1:23">
      <c r="A2992" t="s">
        <v>3036</v>
      </c>
      <c r="B2992">
        <v>34.029727999999999</v>
      </c>
      <c r="C2992" s="15">
        <v>-118.209462</v>
      </c>
      <c r="D2992" s="2" t="s">
        <v>8035</v>
      </c>
      <c r="E2992" s="14" t="s">
        <v>5111</v>
      </c>
      <c r="F2992" s="14" t="e" vm="5">
        <v>#VALUE!</v>
      </c>
      <c r="G2992" s="2" t="str">
        <f>_xlfn.XLOOKUP(E2992,missing_cities!$Q$2:$Q$56,missing_cities!$R$2:$R$56,"Not Found",0)</f>
        <v>United States</v>
      </c>
      <c r="H2992" t="str">
        <f>_xlfn.XLOOKUP(E2992,missing_cities!$Q$2:$Q$56,missing_cities!$S$2:$S$56,"Not Found",0)</f>
        <v>North America</v>
      </c>
      <c r="I2992" t="s">
        <v>1684</v>
      </c>
      <c r="J2992" s="15">
        <v>0.1</v>
      </c>
      <c r="K2992" t="s">
        <v>19</v>
      </c>
      <c r="L2992" s="15" t="str">
        <f t="shared" si="92"/>
        <v>9:00-18:00</v>
      </c>
      <c r="M2992" s="16">
        <f t="shared" si="93"/>
        <v>0.37</v>
      </c>
      <c r="N2992" s="15">
        <v>1.85</v>
      </c>
      <c r="O2992" s="15">
        <v>35</v>
      </c>
      <c r="P2992" t="s">
        <v>29</v>
      </c>
      <c r="Q2992">
        <v>50</v>
      </c>
      <c r="R2992" t="s">
        <v>48</v>
      </c>
      <c r="S2992">
        <v>2021</v>
      </c>
      <c r="T2992" t="s">
        <v>31</v>
      </c>
      <c r="U2992" s="15">
        <v>4.2</v>
      </c>
      <c r="V2992" s="15">
        <v>3</v>
      </c>
      <c r="W2992" t="s">
        <v>27</v>
      </c>
    </row>
    <row r="2993" spans="1:23">
      <c r="A2993" t="s">
        <v>3037</v>
      </c>
      <c r="B2993">
        <v>-88.977849000000006</v>
      </c>
      <c r="C2993" s="15">
        <v>42.804698999999999</v>
      </c>
      <c r="D2993" s="2" t="s">
        <v>8036</v>
      </c>
      <c r="E2993" s="14" t="str">
        <f>_xlfn.XLOOKUP(C2993,missing_cities!B:B,missing_cities!C:C,"Not Found",0)</f>
        <v>Not Found</v>
      </c>
      <c r="F2993" s="14" t="s">
        <v>9990</v>
      </c>
      <c r="G2993" s="2" t="str">
        <f>_xlfn.XLOOKUP(E2993,missing_cities!$Q$2:$Q$56,missing_cities!$R$2:$R$56,"Not Found",0)</f>
        <v>Not Found</v>
      </c>
      <c r="H2993" t="str">
        <f>_xlfn.XLOOKUP(E2993,missing_cities!$Q$2:$Q$56,missing_cities!$S$2:$S$56,"Not Found",0)</f>
        <v>Not Found</v>
      </c>
      <c r="I2993" t="s">
        <v>1684</v>
      </c>
      <c r="J2993" s="15">
        <v>0.28999999999999998</v>
      </c>
      <c r="K2993" t="s">
        <v>19</v>
      </c>
      <c r="L2993" s="15" t="str">
        <f t="shared" si="92"/>
        <v>9:00-18:00</v>
      </c>
      <c r="M2993" s="16">
        <f t="shared" si="93"/>
        <v>0.37</v>
      </c>
      <c r="N2993" s="15">
        <v>14.88</v>
      </c>
      <c r="O2993" s="15">
        <v>55</v>
      </c>
      <c r="P2993" t="s">
        <v>39</v>
      </c>
      <c r="Q2993">
        <v>50</v>
      </c>
      <c r="R2993" t="s">
        <v>48</v>
      </c>
      <c r="S2993">
        <v>2022</v>
      </c>
      <c r="T2993" t="s">
        <v>31</v>
      </c>
      <c r="U2993" s="15">
        <v>4.4000000000000004</v>
      </c>
      <c r="V2993" s="15">
        <v>3</v>
      </c>
      <c r="W2993" t="s">
        <v>23</v>
      </c>
    </row>
    <row r="2994" spans="1:23">
      <c r="A2994" t="s">
        <v>3038</v>
      </c>
      <c r="B2994">
        <v>25.220967000000002</v>
      </c>
      <c r="C2994" s="15">
        <v>55.394632999999999</v>
      </c>
      <c r="D2994" s="2" t="s">
        <v>8037</v>
      </c>
      <c r="E2994" s="14" t="s">
        <v>5076</v>
      </c>
      <c r="F2994" s="14" t="e" vm="10">
        <v>#VALUE!</v>
      </c>
      <c r="G2994" s="2" t="str">
        <f>_xlfn.XLOOKUP(E2994,missing_cities!$Q$2:$Q$56,missing_cities!$R$2:$R$56,"Not Found",0)</f>
        <v>United Arab Emirates</v>
      </c>
      <c r="H2994" t="str">
        <f>_xlfn.XLOOKUP(E2994,missing_cities!$Q$2:$Q$56,missing_cities!$S$2:$S$56,"Not Found",0)</f>
        <v>Asia</v>
      </c>
      <c r="I2994" t="s">
        <v>1684</v>
      </c>
      <c r="J2994" s="15">
        <v>0.32</v>
      </c>
      <c r="K2994" t="s">
        <v>19</v>
      </c>
      <c r="L2994" s="15" t="str">
        <f t="shared" si="92"/>
        <v>9:00-18:00</v>
      </c>
      <c r="M2994" s="16">
        <f t="shared" si="93"/>
        <v>0.37</v>
      </c>
      <c r="N2994" s="15">
        <v>12.28</v>
      </c>
      <c r="O2994" s="15">
        <v>30</v>
      </c>
      <c r="P2994" t="s">
        <v>20</v>
      </c>
      <c r="Q2994">
        <v>150</v>
      </c>
      <c r="R2994" t="s">
        <v>37</v>
      </c>
      <c r="S2994">
        <v>2022</v>
      </c>
      <c r="T2994" t="s">
        <v>31</v>
      </c>
      <c r="U2994" s="15">
        <v>3.7</v>
      </c>
      <c r="V2994" s="15">
        <v>1</v>
      </c>
      <c r="W2994" t="s">
        <v>32</v>
      </c>
    </row>
    <row r="2995" spans="1:23">
      <c r="A2995" t="s">
        <v>3039</v>
      </c>
      <c r="B2995">
        <v>41.851002999999999</v>
      </c>
      <c r="C2995" s="15">
        <v>-87.669627000000006</v>
      </c>
      <c r="D2995" s="2" t="s">
        <v>8038</v>
      </c>
      <c r="E2995" s="14" t="s">
        <v>5065</v>
      </c>
      <c r="F2995" s="14" t="e" vm="5">
        <v>#VALUE!</v>
      </c>
      <c r="G2995" s="2" t="str">
        <f>_xlfn.XLOOKUP(E2995,missing_cities!$Q$2:$Q$56,missing_cities!$R$2:$R$56,"Not Found",0)</f>
        <v>United States</v>
      </c>
      <c r="H2995" t="str">
        <f>_xlfn.XLOOKUP(E2995,missing_cities!$Q$2:$Q$56,missing_cities!$S$2:$S$56,"Not Found",0)</f>
        <v>North America</v>
      </c>
      <c r="I2995" t="s">
        <v>1684</v>
      </c>
      <c r="J2995" s="15">
        <v>0.45</v>
      </c>
      <c r="K2995" t="s">
        <v>34</v>
      </c>
      <c r="L2995" s="15" t="str">
        <f t="shared" si="92"/>
        <v>6:00-22:00</v>
      </c>
      <c r="M2995" s="16">
        <f t="shared" si="93"/>
        <v>0.67</v>
      </c>
      <c r="N2995" s="15">
        <v>1.06</v>
      </c>
      <c r="O2995" s="15">
        <v>73</v>
      </c>
      <c r="P2995" t="s">
        <v>29</v>
      </c>
      <c r="Q2995">
        <v>350</v>
      </c>
      <c r="R2995" t="s">
        <v>35</v>
      </c>
      <c r="S2995">
        <v>2022</v>
      </c>
      <c r="T2995" t="s">
        <v>22</v>
      </c>
      <c r="U2995" s="15">
        <v>4.8</v>
      </c>
      <c r="V2995" s="15">
        <v>8</v>
      </c>
      <c r="W2995" t="s">
        <v>23</v>
      </c>
    </row>
    <row r="2996" spans="1:23">
      <c r="A2996" t="s">
        <v>3040</v>
      </c>
      <c r="B2996">
        <v>52.442948999999999</v>
      </c>
      <c r="C2996" s="15">
        <v>13.359059999999999</v>
      </c>
      <c r="D2996" s="2" t="s">
        <v>8039</v>
      </c>
      <c r="E2996" s="14" t="s">
        <v>5057</v>
      </c>
      <c r="F2996" s="14" t="e" vm="3">
        <v>#VALUE!</v>
      </c>
      <c r="G2996" s="2" t="str">
        <f>_xlfn.XLOOKUP(E2996,missing_cities!$Q$2:$Q$56,missing_cities!$R$2:$R$56,"Not Found",0)</f>
        <v>Germany</v>
      </c>
      <c r="H2996" t="str">
        <f>_xlfn.XLOOKUP(E2996,missing_cities!$Q$2:$Q$56,missing_cities!$S$2:$S$56,"Not Found",0)</f>
        <v>Europe</v>
      </c>
      <c r="I2996" t="s">
        <v>1684</v>
      </c>
      <c r="J2996" s="15">
        <v>0.14000000000000001</v>
      </c>
      <c r="K2996" t="s">
        <v>34</v>
      </c>
      <c r="L2996" s="15" t="str">
        <f t="shared" si="92"/>
        <v>6:00-22:00</v>
      </c>
      <c r="M2996" s="16">
        <f t="shared" si="93"/>
        <v>0.67</v>
      </c>
      <c r="N2996" s="15">
        <v>15.07</v>
      </c>
      <c r="O2996" s="15">
        <v>88</v>
      </c>
      <c r="P2996" t="s">
        <v>25</v>
      </c>
      <c r="Q2996">
        <v>50</v>
      </c>
      <c r="R2996" t="s">
        <v>21</v>
      </c>
      <c r="S2996">
        <v>2019</v>
      </c>
      <c r="T2996" t="s">
        <v>22</v>
      </c>
      <c r="U2996" s="15">
        <v>3.1</v>
      </c>
      <c r="V2996" s="15">
        <v>10</v>
      </c>
      <c r="W2996" t="s">
        <v>32</v>
      </c>
    </row>
    <row r="2997" spans="1:23">
      <c r="A2997" t="s">
        <v>3041</v>
      </c>
      <c r="B2997">
        <v>25.336002000000001</v>
      </c>
      <c r="C2997" s="15">
        <v>55.331150999999998</v>
      </c>
      <c r="D2997" s="2" t="s">
        <v>8040</v>
      </c>
      <c r="E2997" s="14" t="s">
        <v>5076</v>
      </c>
      <c r="F2997" s="14" t="e" vm="10">
        <v>#VALUE!</v>
      </c>
      <c r="G2997" s="2" t="str">
        <f>_xlfn.XLOOKUP(E2997,missing_cities!$Q$2:$Q$56,missing_cities!$R$2:$R$56,"Not Found",0)</f>
        <v>United Arab Emirates</v>
      </c>
      <c r="H2997" t="str">
        <f>_xlfn.XLOOKUP(E2997,missing_cities!$Q$2:$Q$56,missing_cities!$S$2:$S$56,"Not Found",0)</f>
        <v>Asia</v>
      </c>
      <c r="I2997" t="s">
        <v>1684</v>
      </c>
      <c r="J2997" s="15">
        <v>0.43</v>
      </c>
      <c r="K2997" s="1">
        <v>45862</v>
      </c>
      <c r="L2997" s="15" t="str">
        <f t="shared" si="92"/>
        <v>9.00-21.00</v>
      </c>
      <c r="M2997" s="16">
        <f t="shared" si="93"/>
        <v>12</v>
      </c>
      <c r="N2997" s="15">
        <v>15.06</v>
      </c>
      <c r="O2997" s="15">
        <v>60</v>
      </c>
      <c r="P2997" t="s">
        <v>20</v>
      </c>
      <c r="Q2997">
        <v>22</v>
      </c>
      <c r="R2997" t="s">
        <v>21</v>
      </c>
      <c r="S2997">
        <v>2013</v>
      </c>
      <c r="T2997" t="s">
        <v>31</v>
      </c>
      <c r="U2997" s="15">
        <v>3.5</v>
      </c>
      <c r="V2997" s="15">
        <v>5</v>
      </c>
      <c r="W2997" t="s">
        <v>23</v>
      </c>
    </row>
    <row r="2998" spans="1:23">
      <c r="A2998" t="s">
        <v>3042</v>
      </c>
      <c r="B2998">
        <v>39.988388</v>
      </c>
      <c r="C2998" s="15">
        <v>116.49401</v>
      </c>
      <c r="D2998" s="2" t="s">
        <v>8041</v>
      </c>
      <c r="E2998" s="14" t="s">
        <v>5071</v>
      </c>
      <c r="F2998" s="14" t="e" vm="9">
        <v>#VALUE!</v>
      </c>
      <c r="G2998" s="2" t="str">
        <f>_xlfn.XLOOKUP(E2998,missing_cities!$Q$2:$Q$56,missing_cities!$R$2:$R$56,"Not Found",0)</f>
        <v>China</v>
      </c>
      <c r="H2998" t="str">
        <f>_xlfn.XLOOKUP(E2998,missing_cities!$Q$2:$Q$56,missing_cities!$S$2:$S$56,"Not Found",0)</f>
        <v>Asia</v>
      </c>
      <c r="I2998" t="s">
        <v>1684</v>
      </c>
      <c r="J2998" s="15">
        <v>0.44</v>
      </c>
      <c r="K2998" s="1">
        <v>45862</v>
      </c>
      <c r="L2998" s="15" t="str">
        <f t="shared" si="92"/>
        <v>9.00-21.00</v>
      </c>
      <c r="M2998" s="16">
        <f t="shared" si="93"/>
        <v>12</v>
      </c>
      <c r="N2998" s="15">
        <v>19.63</v>
      </c>
      <c r="O2998" s="15">
        <v>64</v>
      </c>
      <c r="P2998" t="s">
        <v>39</v>
      </c>
      <c r="Q2998">
        <v>350</v>
      </c>
      <c r="R2998" t="s">
        <v>97</v>
      </c>
      <c r="S2998">
        <v>2020</v>
      </c>
      <c r="T2998" t="s">
        <v>22</v>
      </c>
      <c r="U2998" s="15">
        <v>3.4</v>
      </c>
      <c r="V2998" s="15">
        <v>5</v>
      </c>
      <c r="W2998" t="s">
        <v>32</v>
      </c>
    </row>
    <row r="2999" spans="1:23">
      <c r="A2999" t="s">
        <v>3043</v>
      </c>
      <c r="B2999">
        <v>41.872799999999998</v>
      </c>
      <c r="C2999" s="15">
        <v>-87.776669999999996</v>
      </c>
      <c r="D2999" s="2" t="s">
        <v>8042</v>
      </c>
      <c r="E2999" s="14" t="s">
        <v>5065</v>
      </c>
      <c r="F2999" s="14" t="e" vm="5">
        <v>#VALUE!</v>
      </c>
      <c r="G2999" s="2" t="str">
        <f>_xlfn.XLOOKUP(E2999,missing_cities!$Q$2:$Q$56,missing_cities!$R$2:$R$56,"Not Found",0)</f>
        <v>United States</v>
      </c>
      <c r="H2999" t="str">
        <f>_xlfn.XLOOKUP(E2999,missing_cities!$Q$2:$Q$56,missing_cities!$S$2:$S$56,"Not Found",0)</f>
        <v>North America</v>
      </c>
      <c r="I2999" t="s">
        <v>1684</v>
      </c>
      <c r="J2999" s="15">
        <v>0.4</v>
      </c>
      <c r="K2999" t="s">
        <v>34</v>
      </c>
      <c r="L2999" s="15" t="str">
        <f t="shared" si="92"/>
        <v>6:00-22:00</v>
      </c>
      <c r="M2999" s="16">
        <f t="shared" si="93"/>
        <v>0.67</v>
      </c>
      <c r="N2999" s="15">
        <v>2.33</v>
      </c>
      <c r="O2999" s="15">
        <v>13</v>
      </c>
      <c r="P2999" t="s">
        <v>39</v>
      </c>
      <c r="Q2999">
        <v>350</v>
      </c>
      <c r="R2999" t="s">
        <v>37</v>
      </c>
      <c r="S2999">
        <v>2019</v>
      </c>
      <c r="T2999" t="s">
        <v>31</v>
      </c>
      <c r="U2999" s="15">
        <v>4.3</v>
      </c>
      <c r="V2999" s="15">
        <v>5</v>
      </c>
      <c r="W2999" t="s">
        <v>32</v>
      </c>
    </row>
    <row r="3000" spans="1:23">
      <c r="A3000" t="s">
        <v>3044</v>
      </c>
      <c r="B3000">
        <v>37.827461999999997</v>
      </c>
      <c r="C3000" s="15">
        <v>-122.35266</v>
      </c>
      <c r="D3000" s="2" t="s">
        <v>8043</v>
      </c>
      <c r="E3000" s="14" t="s">
        <v>5061</v>
      </c>
      <c r="F3000" s="14" t="e" vm="5">
        <v>#VALUE!</v>
      </c>
      <c r="G3000" s="2" t="str">
        <f>_xlfn.XLOOKUP(E3000,missing_cities!$Q$2:$Q$56,missing_cities!$R$2:$R$56,"Not Found",0)</f>
        <v>United States</v>
      </c>
      <c r="H3000" t="str">
        <f>_xlfn.XLOOKUP(E3000,missing_cities!$Q$2:$Q$56,missing_cities!$S$2:$S$56,"Not Found",0)</f>
        <v>North America</v>
      </c>
      <c r="I3000" t="s">
        <v>1684</v>
      </c>
      <c r="J3000" s="15">
        <v>0.42</v>
      </c>
      <c r="K3000" t="s">
        <v>34</v>
      </c>
      <c r="L3000" s="15" t="str">
        <f t="shared" si="92"/>
        <v>6:00-22:00</v>
      </c>
      <c r="M3000" s="16">
        <f t="shared" si="93"/>
        <v>0.67</v>
      </c>
      <c r="N3000" s="15">
        <v>18.149999999999999</v>
      </c>
      <c r="O3000" s="15">
        <v>23</v>
      </c>
      <c r="P3000" t="s">
        <v>37</v>
      </c>
      <c r="Q3000">
        <v>150</v>
      </c>
      <c r="R3000" t="s">
        <v>74</v>
      </c>
      <c r="S3000">
        <v>2022</v>
      </c>
      <c r="T3000" t="s">
        <v>31</v>
      </c>
      <c r="U3000" s="15">
        <v>3.6</v>
      </c>
      <c r="V3000" s="15">
        <v>10</v>
      </c>
      <c r="W3000" t="s">
        <v>27</v>
      </c>
    </row>
    <row r="3001" spans="1:23">
      <c r="A3001" t="s">
        <v>3045</v>
      </c>
      <c r="B3001">
        <v>37.527244000000003</v>
      </c>
      <c r="C3001" s="15">
        <v>126.967061</v>
      </c>
      <c r="D3001" s="2" t="s">
        <v>8044</v>
      </c>
      <c r="E3001" s="14" t="s">
        <v>5063</v>
      </c>
      <c r="F3001" s="14" t="e" vm="6">
        <v>#VALUE!</v>
      </c>
      <c r="G3001" s="2" t="str">
        <f>_xlfn.XLOOKUP(E3001,missing_cities!$Q$2:$Q$56,missing_cities!$R$2:$R$56,"Not Found",0)</f>
        <v>South Korea</v>
      </c>
      <c r="H3001" t="str">
        <f>_xlfn.XLOOKUP(E3001,missing_cities!$Q$2:$Q$56,missing_cities!$S$2:$S$56,"Not Found",0)</f>
        <v>Asia</v>
      </c>
      <c r="I3001" t="s">
        <v>1684</v>
      </c>
      <c r="J3001" s="15">
        <v>0.13</v>
      </c>
      <c r="K3001" t="s">
        <v>19</v>
      </c>
      <c r="L3001" s="15" t="str">
        <f t="shared" si="92"/>
        <v>9:00-18:00</v>
      </c>
      <c r="M3001" s="16">
        <f t="shared" si="93"/>
        <v>0.37</v>
      </c>
      <c r="N3001" s="15">
        <v>12.16</v>
      </c>
      <c r="O3001" s="15">
        <v>56</v>
      </c>
      <c r="P3001" t="s">
        <v>37</v>
      </c>
      <c r="Q3001">
        <v>150</v>
      </c>
      <c r="R3001" t="s">
        <v>37</v>
      </c>
      <c r="S3001">
        <v>2011</v>
      </c>
      <c r="T3001" t="s">
        <v>31</v>
      </c>
      <c r="U3001" s="15">
        <v>3.6</v>
      </c>
      <c r="V3001" s="15">
        <v>6</v>
      </c>
      <c r="W3001" t="s">
        <v>32</v>
      </c>
    </row>
    <row r="3002" spans="1:23">
      <c r="A3002" t="s">
        <v>3046</v>
      </c>
      <c r="B3002">
        <v>-33.831482000000001</v>
      </c>
      <c r="C3002" s="15">
        <v>151.352464</v>
      </c>
      <c r="D3002" s="2" t="s">
        <v>8045</v>
      </c>
      <c r="E3002" s="14" t="s">
        <v>5069</v>
      </c>
      <c r="F3002" s="14" t="e" vm="8">
        <v>#VALUE!</v>
      </c>
      <c r="G3002" s="2" t="str">
        <f>_xlfn.XLOOKUP(E3002,missing_cities!$Q$2:$Q$56,missing_cities!$R$2:$R$56,"Not Found",0)</f>
        <v>Australia</v>
      </c>
      <c r="H3002" t="str">
        <f>_xlfn.XLOOKUP(E3002,missing_cities!$Q$2:$Q$56,missing_cities!$S$2:$S$56,"Not Found",0)</f>
        <v>Australia</v>
      </c>
      <c r="I3002" t="s">
        <v>1684</v>
      </c>
      <c r="J3002" s="15">
        <v>0.25</v>
      </c>
      <c r="K3002" s="1">
        <v>45862</v>
      </c>
      <c r="L3002" s="15" t="str">
        <f t="shared" si="92"/>
        <v>9.00-21.00</v>
      </c>
      <c r="M3002" s="16">
        <f t="shared" si="93"/>
        <v>12</v>
      </c>
      <c r="N3002" s="15">
        <v>18.07</v>
      </c>
      <c r="O3002" s="15">
        <v>51</v>
      </c>
      <c r="P3002" t="s">
        <v>29</v>
      </c>
      <c r="Q3002">
        <v>50</v>
      </c>
      <c r="R3002" t="s">
        <v>21</v>
      </c>
      <c r="S3002">
        <v>2018</v>
      </c>
      <c r="T3002" t="s">
        <v>22</v>
      </c>
      <c r="U3002" s="15">
        <v>3.5</v>
      </c>
      <c r="V3002" s="15">
        <v>6</v>
      </c>
      <c r="W3002" t="s">
        <v>23</v>
      </c>
    </row>
    <row r="3003" spans="1:23">
      <c r="A3003" t="s">
        <v>3047</v>
      </c>
      <c r="B3003">
        <v>62.115856000000001</v>
      </c>
      <c r="C3003" s="15">
        <v>-155.178192</v>
      </c>
      <c r="D3003" s="2" t="s">
        <v>8046</v>
      </c>
      <c r="E3003" s="14">
        <f>_xlfn.XLOOKUP(C3003,missing_cities!B:B,missing_cities!C:C,"Not Found",0)</f>
        <v>0</v>
      </c>
      <c r="F3003" s="14" t="s">
        <v>9990</v>
      </c>
      <c r="G3003" s="2" t="str">
        <f>_xlfn.XLOOKUP(E3003,missing_cities!$Q$2:$Q$56,missing_cities!$R$2:$R$56,"Not Found",0)</f>
        <v>Not Found</v>
      </c>
      <c r="H3003" t="str">
        <f>_xlfn.XLOOKUP(E3003,missing_cities!$Q$2:$Q$56,missing_cities!$S$2:$S$56,"Not Found",0)</f>
        <v>Not Found</v>
      </c>
      <c r="I3003" t="s">
        <v>1684</v>
      </c>
      <c r="J3003" s="15">
        <v>0.18</v>
      </c>
      <c r="K3003" t="s">
        <v>19</v>
      </c>
      <c r="L3003" s="15" t="str">
        <f t="shared" si="92"/>
        <v>9:00-18:00</v>
      </c>
      <c r="M3003" s="16">
        <f t="shared" si="93"/>
        <v>0.37</v>
      </c>
      <c r="N3003" s="15">
        <v>19.7</v>
      </c>
      <c r="O3003" s="15">
        <v>100</v>
      </c>
      <c r="P3003" t="s">
        <v>39</v>
      </c>
      <c r="Q3003">
        <v>50</v>
      </c>
      <c r="R3003" t="s">
        <v>21</v>
      </c>
      <c r="S3003">
        <v>2011</v>
      </c>
      <c r="T3003" t="s">
        <v>31</v>
      </c>
      <c r="U3003" s="15">
        <v>4.5</v>
      </c>
      <c r="V3003" s="15">
        <v>5</v>
      </c>
      <c r="W3003" t="s">
        <v>23</v>
      </c>
    </row>
    <row r="3004" spans="1:23">
      <c r="A3004" t="s">
        <v>3048</v>
      </c>
      <c r="B3004">
        <v>41.923986999999997</v>
      </c>
      <c r="C3004" s="15">
        <v>-87.649626999999995</v>
      </c>
      <c r="D3004" s="2" t="s">
        <v>6278</v>
      </c>
      <c r="E3004" s="14" t="s">
        <v>5065</v>
      </c>
      <c r="F3004" s="14" t="e" vm="5">
        <v>#VALUE!</v>
      </c>
      <c r="G3004" s="2" t="str">
        <f>_xlfn.XLOOKUP(E3004,missing_cities!$Q$2:$Q$56,missing_cities!$R$2:$R$56,"Not Found",0)</f>
        <v>United States</v>
      </c>
      <c r="H3004" t="str">
        <f>_xlfn.XLOOKUP(E3004,missing_cities!$Q$2:$Q$56,missing_cities!$S$2:$S$56,"Not Found",0)</f>
        <v>North America</v>
      </c>
      <c r="I3004" t="s">
        <v>1684</v>
      </c>
      <c r="J3004" s="15">
        <v>0.37</v>
      </c>
      <c r="K3004" s="1">
        <v>45862</v>
      </c>
      <c r="L3004" s="15" t="str">
        <f t="shared" si="92"/>
        <v>9.00-21.00</v>
      </c>
      <c r="M3004" s="16">
        <f t="shared" si="93"/>
        <v>12</v>
      </c>
      <c r="N3004" s="15">
        <v>6.02</v>
      </c>
      <c r="O3004" s="15">
        <v>14</v>
      </c>
      <c r="P3004" t="s">
        <v>20</v>
      </c>
      <c r="Q3004">
        <v>150</v>
      </c>
      <c r="R3004" t="s">
        <v>37</v>
      </c>
      <c r="S3004">
        <v>2011</v>
      </c>
      <c r="T3004" t="s">
        <v>31</v>
      </c>
      <c r="U3004" s="15">
        <v>3.9</v>
      </c>
      <c r="V3004" s="15">
        <v>3</v>
      </c>
      <c r="W3004" t="s">
        <v>32</v>
      </c>
    </row>
    <row r="3005" spans="1:23">
      <c r="A3005" t="s">
        <v>3049</v>
      </c>
      <c r="B3005">
        <v>-85.337841999999995</v>
      </c>
      <c r="C3005" s="15">
        <v>-60.462181000000001</v>
      </c>
      <c r="D3005" s="2" t="s">
        <v>8047</v>
      </c>
      <c r="E3005" s="14" t="str">
        <f>_xlfn.XLOOKUP(C3005,missing_cities!B:B,missing_cities!C:C,"Not Found",0)</f>
        <v>Not Found</v>
      </c>
      <c r="F3005" s="14" t="s">
        <v>9990</v>
      </c>
      <c r="G3005" s="2" t="str">
        <f>_xlfn.XLOOKUP(E3005,missing_cities!$Q$2:$Q$56,missing_cities!$R$2:$R$56,"Not Found",0)</f>
        <v>Not Found</v>
      </c>
      <c r="H3005" t="str">
        <f>_xlfn.XLOOKUP(E3005,missing_cities!$Q$2:$Q$56,missing_cities!$S$2:$S$56,"Not Found",0)</f>
        <v>Not Found</v>
      </c>
      <c r="I3005" t="s">
        <v>1684</v>
      </c>
      <c r="J3005" s="15">
        <v>0.22</v>
      </c>
      <c r="K3005" t="s">
        <v>19</v>
      </c>
      <c r="L3005" s="15" t="str">
        <f t="shared" si="92"/>
        <v>9:00-18:00</v>
      </c>
      <c r="M3005" s="16">
        <f t="shared" si="93"/>
        <v>0.37</v>
      </c>
      <c r="N3005" s="15">
        <v>18.48</v>
      </c>
      <c r="O3005" s="15">
        <v>75</v>
      </c>
      <c r="P3005" t="s">
        <v>20</v>
      </c>
      <c r="Q3005">
        <v>150</v>
      </c>
      <c r="R3005" t="s">
        <v>30</v>
      </c>
      <c r="S3005">
        <v>2014</v>
      </c>
      <c r="T3005" t="s">
        <v>31</v>
      </c>
      <c r="U3005" s="15">
        <v>4.3</v>
      </c>
      <c r="V3005" s="15">
        <v>10</v>
      </c>
      <c r="W3005" t="s">
        <v>23</v>
      </c>
    </row>
    <row r="3006" spans="1:23">
      <c r="A3006" t="s">
        <v>3050</v>
      </c>
      <c r="B3006">
        <v>13.874364999999999</v>
      </c>
      <c r="C3006" s="15">
        <v>100.575193</v>
      </c>
      <c r="D3006" s="2" t="s">
        <v>8048</v>
      </c>
      <c r="E3006" s="14" t="s">
        <v>5059</v>
      </c>
      <c r="F3006" s="14" t="e" vm="4">
        <v>#VALUE!</v>
      </c>
      <c r="G3006" s="2" t="str">
        <f>_xlfn.XLOOKUP(E3006,missing_cities!$Q$2:$Q$56,missing_cities!$R$2:$R$56,"Not Found",0)</f>
        <v>Thailand</v>
      </c>
      <c r="H3006" t="str">
        <f>_xlfn.XLOOKUP(E3006,missing_cities!$Q$2:$Q$56,missing_cities!$S$2:$S$56,"Not Found",0)</f>
        <v>Asia</v>
      </c>
      <c r="I3006" t="s">
        <v>1684</v>
      </c>
      <c r="J3006" s="15">
        <v>0.38</v>
      </c>
      <c r="K3006" t="s">
        <v>19</v>
      </c>
      <c r="L3006" s="15" t="str">
        <f t="shared" si="92"/>
        <v>9:00-18:00</v>
      </c>
      <c r="M3006" s="16">
        <f t="shared" si="93"/>
        <v>0.37</v>
      </c>
      <c r="N3006" s="15">
        <v>16.34</v>
      </c>
      <c r="O3006" s="15">
        <v>31</v>
      </c>
      <c r="P3006" t="s">
        <v>39</v>
      </c>
      <c r="Q3006">
        <v>50</v>
      </c>
      <c r="R3006" t="s">
        <v>132</v>
      </c>
      <c r="S3006">
        <v>2014</v>
      </c>
      <c r="T3006" t="s">
        <v>31</v>
      </c>
      <c r="U3006" s="15">
        <v>4.8</v>
      </c>
      <c r="V3006" s="15">
        <v>3</v>
      </c>
      <c r="W3006" t="s">
        <v>27</v>
      </c>
    </row>
    <row r="3007" spans="1:23">
      <c r="A3007" t="s">
        <v>3051</v>
      </c>
      <c r="B3007">
        <v>55.875810999999999</v>
      </c>
      <c r="C3007" s="15">
        <v>37.682772</v>
      </c>
      <c r="D3007" s="2" t="s">
        <v>8049</v>
      </c>
      <c r="E3007" s="14" t="s">
        <v>5052</v>
      </c>
      <c r="F3007" s="14" t="e" vm="2">
        <v>#VALUE!</v>
      </c>
      <c r="G3007" s="2" t="str">
        <f>_xlfn.XLOOKUP(E3007,missing_cities!$Q$2:$Q$56,missing_cities!$R$2:$R$56,"Not Found",0)</f>
        <v>Russia</v>
      </c>
      <c r="H3007" t="str">
        <f>_xlfn.XLOOKUP(E3007,missing_cities!$Q$2:$Q$56,missing_cities!$S$2:$S$56,"Not Found",0)</f>
        <v>Europe</v>
      </c>
      <c r="I3007" t="s">
        <v>1684</v>
      </c>
      <c r="J3007" s="15">
        <v>0.24</v>
      </c>
      <c r="K3007" t="s">
        <v>19</v>
      </c>
      <c r="L3007" s="15" t="str">
        <f t="shared" si="92"/>
        <v>9:00-18:00</v>
      </c>
      <c r="M3007" s="16">
        <f t="shared" si="93"/>
        <v>0.37</v>
      </c>
      <c r="N3007" s="15">
        <v>2.68</v>
      </c>
      <c r="O3007" s="15">
        <v>80</v>
      </c>
      <c r="P3007" t="s">
        <v>37</v>
      </c>
      <c r="Q3007">
        <v>50</v>
      </c>
      <c r="R3007" t="s">
        <v>48</v>
      </c>
      <c r="S3007">
        <v>2014</v>
      </c>
      <c r="T3007" t="s">
        <v>22</v>
      </c>
      <c r="U3007" s="15">
        <v>3.7</v>
      </c>
      <c r="V3007" s="15">
        <v>2</v>
      </c>
      <c r="W3007" t="s">
        <v>27</v>
      </c>
    </row>
    <row r="3008" spans="1:23">
      <c r="A3008" t="s">
        <v>3052</v>
      </c>
      <c r="B3008">
        <v>34.016643999999999</v>
      </c>
      <c r="C3008" s="15">
        <v>-118.240668</v>
      </c>
      <c r="D3008" s="2" t="s">
        <v>8050</v>
      </c>
      <c r="E3008" s="14" t="s">
        <v>5111</v>
      </c>
      <c r="F3008" s="14" t="e" vm="5">
        <v>#VALUE!</v>
      </c>
      <c r="G3008" s="2" t="str">
        <f>_xlfn.XLOOKUP(E3008,missing_cities!$Q$2:$Q$56,missing_cities!$R$2:$R$56,"Not Found",0)</f>
        <v>United States</v>
      </c>
      <c r="H3008" t="str">
        <f>_xlfn.XLOOKUP(E3008,missing_cities!$Q$2:$Q$56,missing_cities!$S$2:$S$56,"Not Found",0)</f>
        <v>North America</v>
      </c>
      <c r="I3008" t="s">
        <v>1684</v>
      </c>
      <c r="J3008" s="15">
        <v>0.16</v>
      </c>
      <c r="K3008" t="s">
        <v>19</v>
      </c>
      <c r="L3008" s="15" t="str">
        <f t="shared" si="92"/>
        <v>9:00-18:00</v>
      </c>
      <c r="M3008" s="16">
        <f t="shared" si="93"/>
        <v>0.37</v>
      </c>
      <c r="N3008" s="15">
        <v>1.97</v>
      </c>
      <c r="O3008" s="15">
        <v>16</v>
      </c>
      <c r="P3008" t="s">
        <v>25</v>
      </c>
      <c r="Q3008">
        <v>22</v>
      </c>
      <c r="R3008" t="s">
        <v>21</v>
      </c>
      <c r="S3008">
        <v>2017</v>
      </c>
      <c r="T3008" t="s">
        <v>31</v>
      </c>
      <c r="U3008" s="15">
        <v>4.5</v>
      </c>
      <c r="V3008" s="15">
        <v>4</v>
      </c>
      <c r="W3008" t="s">
        <v>23</v>
      </c>
    </row>
    <row r="3009" spans="1:23">
      <c r="A3009" t="s">
        <v>3053</v>
      </c>
      <c r="B3009">
        <v>-7.4586519999999998</v>
      </c>
      <c r="C3009" s="15">
        <v>-16.851403999999999</v>
      </c>
      <c r="D3009" s="2" t="s">
        <v>8051</v>
      </c>
      <c r="E3009" s="14" t="str">
        <f>_xlfn.XLOOKUP(C3009,missing_cities!B:B,missing_cities!C:C,"Not Found",0)</f>
        <v>Error</v>
      </c>
      <c r="F3009" s="14" t="s">
        <v>9987</v>
      </c>
      <c r="G3009" s="2" t="str">
        <f>_xlfn.XLOOKUP(E3009,missing_cities!$Q$2:$Q$56,missing_cities!$R$2:$R$56,"Not Found",0)</f>
        <v>Error</v>
      </c>
      <c r="H3009" t="str">
        <f>_xlfn.XLOOKUP(E3009,missing_cities!$Q$2:$Q$56,missing_cities!$S$2:$S$56,"Not Found",0)</f>
        <v>Error</v>
      </c>
      <c r="I3009" t="s">
        <v>1684</v>
      </c>
      <c r="J3009" s="15">
        <v>0.28000000000000003</v>
      </c>
      <c r="K3009" t="s">
        <v>34</v>
      </c>
      <c r="L3009" s="15" t="str">
        <f t="shared" si="92"/>
        <v>6:00-22:00</v>
      </c>
      <c r="M3009" s="16">
        <f t="shared" si="93"/>
        <v>0.67</v>
      </c>
      <c r="N3009" s="15">
        <v>19.920000000000002</v>
      </c>
      <c r="O3009" s="15">
        <v>56</v>
      </c>
      <c r="P3009" t="s">
        <v>20</v>
      </c>
      <c r="Q3009">
        <v>350</v>
      </c>
      <c r="R3009" t="s">
        <v>48</v>
      </c>
      <c r="S3009">
        <v>2021</v>
      </c>
      <c r="T3009" t="s">
        <v>31</v>
      </c>
      <c r="U3009" s="15">
        <v>3.6</v>
      </c>
      <c r="V3009" s="15">
        <v>6</v>
      </c>
      <c r="W3009" t="s">
        <v>23</v>
      </c>
    </row>
    <row r="3010" spans="1:23">
      <c r="A3010" t="s">
        <v>3054</v>
      </c>
      <c r="B3010">
        <v>41.892031000000003</v>
      </c>
      <c r="C3010" s="15">
        <v>-87.777811</v>
      </c>
      <c r="D3010" s="2" t="s">
        <v>8052</v>
      </c>
      <c r="E3010" s="14" t="s">
        <v>5065</v>
      </c>
      <c r="F3010" s="14" t="e" vm="5">
        <v>#VALUE!</v>
      </c>
      <c r="G3010" s="2" t="str">
        <f>_xlfn.XLOOKUP(E3010,missing_cities!$Q$2:$Q$56,missing_cities!$R$2:$R$56,"Not Found",0)</f>
        <v>United States</v>
      </c>
      <c r="H3010" t="str">
        <f>_xlfn.XLOOKUP(E3010,missing_cities!$Q$2:$Q$56,missing_cities!$S$2:$S$56,"Not Found",0)</f>
        <v>North America</v>
      </c>
      <c r="I3010" t="s">
        <v>1684</v>
      </c>
      <c r="J3010" s="15">
        <v>0.44</v>
      </c>
      <c r="K3010" s="1">
        <v>45862</v>
      </c>
      <c r="L3010" s="15" t="str">
        <f t="shared" si="92"/>
        <v>9.00-21.00</v>
      </c>
      <c r="M3010" s="16">
        <f t="shared" si="93"/>
        <v>12</v>
      </c>
      <c r="N3010" s="15">
        <v>18.440000000000001</v>
      </c>
      <c r="O3010" s="15">
        <v>72</v>
      </c>
      <c r="P3010" t="s">
        <v>29</v>
      </c>
      <c r="Q3010">
        <v>22</v>
      </c>
      <c r="R3010" t="s">
        <v>26</v>
      </c>
      <c r="S3010">
        <v>2016</v>
      </c>
      <c r="T3010" t="s">
        <v>22</v>
      </c>
      <c r="U3010" s="15">
        <v>4.5</v>
      </c>
      <c r="V3010" s="15">
        <v>8</v>
      </c>
      <c r="W3010" t="s">
        <v>32</v>
      </c>
    </row>
    <row r="3011" spans="1:23">
      <c r="A3011" t="s">
        <v>3055</v>
      </c>
      <c r="B3011">
        <v>19.480364000000002</v>
      </c>
      <c r="C3011" s="15">
        <v>-99.179586999999998</v>
      </c>
      <c r="D3011" s="2" t="s">
        <v>8053</v>
      </c>
      <c r="E3011" s="14" t="s">
        <v>5119</v>
      </c>
      <c r="F3011" s="14" t="e" vm="13">
        <v>#VALUE!</v>
      </c>
      <c r="G3011" s="2" t="str">
        <f>_xlfn.XLOOKUP(E3011,missing_cities!$Q$2:$Q$56,missing_cities!$R$2:$R$56,"Not Found",0)</f>
        <v>Mexico</v>
      </c>
      <c r="H3011" t="str">
        <f>_xlfn.XLOOKUP(E3011,missing_cities!$Q$2:$Q$56,missing_cities!$S$2:$S$56,"Not Found",0)</f>
        <v>North America</v>
      </c>
      <c r="I3011" t="s">
        <v>1684</v>
      </c>
      <c r="J3011" s="15">
        <v>0.22</v>
      </c>
      <c r="K3011" t="s">
        <v>34</v>
      </c>
      <c r="L3011" s="15" t="str">
        <f t="shared" ref="L3011:L3074" si="94">IF(ISNUMBER(SEARCH("-",K3011)),K3011,"9.00-21.00")</f>
        <v>6:00-22:00</v>
      </c>
      <c r="M3011" s="16">
        <f t="shared" ref="M3011:M3074" si="95">IF(ISNUMBER(SEARCH("-", L3011)), TEXT(RIGHT(L3011, LEN(L3011) - FIND("-", L3011)), "0.00") - TEXT(LEFT(L3011, FIND("-", L3011)-1), "0.00"), "")</f>
        <v>0.67</v>
      </c>
      <c r="N3011" s="15">
        <v>3.15</v>
      </c>
      <c r="O3011" s="15">
        <v>80</v>
      </c>
      <c r="P3011" t="s">
        <v>25</v>
      </c>
      <c r="Q3011">
        <v>150</v>
      </c>
      <c r="R3011" t="s">
        <v>21</v>
      </c>
      <c r="S3011">
        <v>2017</v>
      </c>
      <c r="T3011" t="s">
        <v>31</v>
      </c>
      <c r="U3011" s="15">
        <v>3.5</v>
      </c>
      <c r="V3011" s="15">
        <v>9</v>
      </c>
      <c r="W3011" t="s">
        <v>23</v>
      </c>
    </row>
    <row r="3012" spans="1:23">
      <c r="A3012" t="s">
        <v>3056</v>
      </c>
      <c r="B3012">
        <v>34.150664999999996</v>
      </c>
      <c r="C3012" s="15">
        <v>-118.28030200000001</v>
      </c>
      <c r="D3012" s="2" t="s">
        <v>8054</v>
      </c>
      <c r="E3012" s="14" t="s">
        <v>5111</v>
      </c>
      <c r="F3012" s="14" t="e" vm="5">
        <v>#VALUE!</v>
      </c>
      <c r="G3012" s="2" t="str">
        <f>_xlfn.XLOOKUP(E3012,missing_cities!$Q$2:$Q$56,missing_cities!$R$2:$R$56,"Not Found",0)</f>
        <v>United States</v>
      </c>
      <c r="H3012" t="str">
        <f>_xlfn.XLOOKUP(E3012,missing_cities!$Q$2:$Q$56,missing_cities!$S$2:$S$56,"Not Found",0)</f>
        <v>North America</v>
      </c>
      <c r="I3012" t="s">
        <v>1684</v>
      </c>
      <c r="J3012" s="15">
        <v>0.15</v>
      </c>
      <c r="K3012" t="s">
        <v>19</v>
      </c>
      <c r="L3012" s="15" t="str">
        <f t="shared" si="94"/>
        <v>9:00-18:00</v>
      </c>
      <c r="M3012" s="16">
        <f t="shared" si="95"/>
        <v>0.37</v>
      </c>
      <c r="N3012" s="15">
        <v>9.58</v>
      </c>
      <c r="O3012" s="15">
        <v>93</v>
      </c>
      <c r="P3012" t="s">
        <v>29</v>
      </c>
      <c r="Q3012">
        <v>150</v>
      </c>
      <c r="R3012" t="s">
        <v>48</v>
      </c>
      <c r="S3012">
        <v>2017</v>
      </c>
      <c r="T3012" t="s">
        <v>22</v>
      </c>
      <c r="U3012" s="15">
        <v>4.3</v>
      </c>
      <c r="V3012" s="15">
        <v>2</v>
      </c>
      <c r="W3012" t="s">
        <v>27</v>
      </c>
    </row>
    <row r="3013" spans="1:23">
      <c r="A3013" t="s">
        <v>3057</v>
      </c>
      <c r="B3013">
        <v>13.857964000000001</v>
      </c>
      <c r="C3013" s="15">
        <v>100.407944</v>
      </c>
      <c r="D3013" s="2" t="s">
        <v>8055</v>
      </c>
      <c r="E3013" s="14" t="s">
        <v>5059</v>
      </c>
      <c r="F3013" s="14" t="e" vm="4">
        <v>#VALUE!</v>
      </c>
      <c r="G3013" s="2" t="str">
        <f>_xlfn.XLOOKUP(E3013,missing_cities!$Q$2:$Q$56,missing_cities!$R$2:$R$56,"Not Found",0)</f>
        <v>Thailand</v>
      </c>
      <c r="H3013" t="str">
        <f>_xlfn.XLOOKUP(E3013,missing_cities!$Q$2:$Q$56,missing_cities!$S$2:$S$56,"Not Found",0)</f>
        <v>Asia</v>
      </c>
      <c r="I3013" t="s">
        <v>1684</v>
      </c>
      <c r="J3013" s="15">
        <v>0.3</v>
      </c>
      <c r="K3013" s="1">
        <v>45862</v>
      </c>
      <c r="L3013" s="15" t="str">
        <f t="shared" si="94"/>
        <v>9.00-21.00</v>
      </c>
      <c r="M3013" s="16">
        <f t="shared" si="95"/>
        <v>12</v>
      </c>
      <c r="N3013" s="15">
        <v>12.6</v>
      </c>
      <c r="O3013" s="15">
        <v>82</v>
      </c>
      <c r="P3013" t="s">
        <v>39</v>
      </c>
      <c r="Q3013">
        <v>50</v>
      </c>
      <c r="R3013" t="s">
        <v>21</v>
      </c>
      <c r="S3013">
        <v>2017</v>
      </c>
      <c r="T3013" t="s">
        <v>31</v>
      </c>
      <c r="U3013" s="15">
        <v>3.4</v>
      </c>
      <c r="V3013" s="15">
        <v>2</v>
      </c>
      <c r="W3013" t="s">
        <v>32</v>
      </c>
    </row>
    <row r="3014" spans="1:23">
      <c r="A3014" t="s">
        <v>3058</v>
      </c>
      <c r="B3014">
        <v>-14.308617</v>
      </c>
      <c r="C3014" s="15">
        <v>-69.373808999999994</v>
      </c>
      <c r="D3014" s="2" t="s">
        <v>8056</v>
      </c>
      <c r="E3014" s="14" t="str">
        <f>_xlfn.XLOOKUP(C3014,missing_cities!B:B,missing_cities!C:C,"Not Found",0)</f>
        <v>Sandia</v>
      </c>
      <c r="F3014" s="14" t="e" vm="5">
        <v>#VALUE!</v>
      </c>
      <c r="G3014" s="2" t="str">
        <f>_xlfn.XLOOKUP(E3014,missing_cities!$Q$2:$Q$56,missing_cities!$R$2:$R$56,"Not Found",0)</f>
        <v>United States</v>
      </c>
      <c r="H3014" t="str">
        <f>_xlfn.XLOOKUP(E3014,missing_cities!$Q$2:$Q$56,missing_cities!$S$2:$S$56,"Not Found",0)</f>
        <v>North America</v>
      </c>
      <c r="I3014" t="s">
        <v>1684</v>
      </c>
      <c r="J3014" s="15">
        <v>0.36</v>
      </c>
      <c r="K3014" s="1">
        <v>45862</v>
      </c>
      <c r="L3014" s="15" t="str">
        <f t="shared" si="94"/>
        <v>9.00-21.00</v>
      </c>
      <c r="M3014" s="16">
        <f t="shared" si="95"/>
        <v>12</v>
      </c>
      <c r="N3014" s="15">
        <v>9.82</v>
      </c>
      <c r="O3014" s="15">
        <v>31</v>
      </c>
      <c r="P3014" t="s">
        <v>39</v>
      </c>
      <c r="Q3014">
        <v>50</v>
      </c>
      <c r="R3014" t="s">
        <v>42</v>
      </c>
      <c r="S3014">
        <v>2023</v>
      </c>
      <c r="T3014" t="s">
        <v>31</v>
      </c>
      <c r="U3014" s="15">
        <v>4.5</v>
      </c>
      <c r="V3014" s="15">
        <v>7</v>
      </c>
      <c r="W3014" t="s">
        <v>32</v>
      </c>
    </row>
    <row r="3015" spans="1:23">
      <c r="A3015" t="s">
        <v>3059</v>
      </c>
      <c r="B3015">
        <v>52.592131999999999</v>
      </c>
      <c r="C3015" s="15">
        <v>13.332578</v>
      </c>
      <c r="D3015" s="2" t="s">
        <v>8057</v>
      </c>
      <c r="E3015" s="14" t="s">
        <v>5057</v>
      </c>
      <c r="F3015" s="14" t="e" vm="3">
        <v>#VALUE!</v>
      </c>
      <c r="G3015" s="2" t="str">
        <f>_xlfn.XLOOKUP(E3015,missing_cities!$Q$2:$Q$56,missing_cities!$R$2:$R$56,"Not Found",0)</f>
        <v>Germany</v>
      </c>
      <c r="H3015" t="str">
        <f>_xlfn.XLOOKUP(E3015,missing_cities!$Q$2:$Q$56,missing_cities!$S$2:$S$56,"Not Found",0)</f>
        <v>Europe</v>
      </c>
      <c r="I3015" t="s">
        <v>1684</v>
      </c>
      <c r="J3015" s="15">
        <v>0.39</v>
      </c>
      <c r="K3015" t="s">
        <v>19</v>
      </c>
      <c r="L3015" s="15" t="str">
        <f t="shared" si="94"/>
        <v>9:00-18:00</v>
      </c>
      <c r="M3015" s="16">
        <f t="shared" si="95"/>
        <v>0.37</v>
      </c>
      <c r="N3015" s="15">
        <v>15.92</v>
      </c>
      <c r="O3015" s="15">
        <v>38</v>
      </c>
      <c r="P3015" t="s">
        <v>39</v>
      </c>
      <c r="Q3015">
        <v>50</v>
      </c>
      <c r="R3015" t="s">
        <v>97</v>
      </c>
      <c r="S3015">
        <v>2018</v>
      </c>
      <c r="T3015" t="s">
        <v>22</v>
      </c>
      <c r="U3015" s="15">
        <v>4.0999999999999996</v>
      </c>
      <c r="V3015" s="15">
        <v>10</v>
      </c>
      <c r="W3015" t="s">
        <v>23</v>
      </c>
    </row>
    <row r="3016" spans="1:23">
      <c r="A3016" t="s">
        <v>3060</v>
      </c>
      <c r="B3016">
        <v>-33.702961000000002</v>
      </c>
      <c r="C3016" s="15">
        <v>18.465015999999999</v>
      </c>
      <c r="D3016" s="2" t="s">
        <v>8058</v>
      </c>
      <c r="E3016" s="14" t="s">
        <v>5085</v>
      </c>
      <c r="F3016" s="14" t="e" vm="12">
        <v>#VALUE!</v>
      </c>
      <c r="G3016" s="2" t="str">
        <f>_xlfn.XLOOKUP(E3016,missing_cities!$Q$2:$Q$56,missing_cities!$R$2:$R$56,"Not Found",0)</f>
        <v>South Africa</v>
      </c>
      <c r="H3016" t="str">
        <f>_xlfn.XLOOKUP(E3016,missing_cities!$Q$2:$Q$56,missing_cities!$S$2:$S$56,"Not Found",0)</f>
        <v>Africa</v>
      </c>
      <c r="I3016" t="s">
        <v>1684</v>
      </c>
      <c r="J3016" s="15">
        <v>0.16</v>
      </c>
      <c r="K3016" t="s">
        <v>34</v>
      </c>
      <c r="L3016" s="15" t="str">
        <f t="shared" si="94"/>
        <v>6:00-22:00</v>
      </c>
      <c r="M3016" s="16">
        <f t="shared" si="95"/>
        <v>0.67</v>
      </c>
      <c r="N3016" s="15">
        <v>3.32</v>
      </c>
      <c r="O3016" s="15">
        <v>88</v>
      </c>
      <c r="P3016" t="s">
        <v>39</v>
      </c>
      <c r="Q3016">
        <v>150</v>
      </c>
      <c r="R3016" t="s">
        <v>30</v>
      </c>
      <c r="S3016">
        <v>2010</v>
      </c>
      <c r="T3016" t="s">
        <v>22</v>
      </c>
      <c r="U3016" s="15">
        <v>4.3</v>
      </c>
      <c r="V3016" s="15">
        <v>10</v>
      </c>
      <c r="W3016" t="s">
        <v>32</v>
      </c>
    </row>
    <row r="3017" spans="1:23">
      <c r="A3017" t="s">
        <v>3061</v>
      </c>
      <c r="B3017">
        <v>-33.830858999999997</v>
      </c>
      <c r="C3017" s="15">
        <v>151.29910899999999</v>
      </c>
      <c r="D3017" s="2" t="s">
        <v>8059</v>
      </c>
      <c r="E3017" s="14" t="s">
        <v>5069</v>
      </c>
      <c r="F3017" s="14" t="e" vm="8">
        <v>#VALUE!</v>
      </c>
      <c r="G3017" s="2" t="str">
        <f>_xlfn.XLOOKUP(E3017,missing_cities!$Q$2:$Q$56,missing_cities!$R$2:$R$56,"Not Found",0)</f>
        <v>Australia</v>
      </c>
      <c r="H3017" t="str">
        <f>_xlfn.XLOOKUP(E3017,missing_cities!$Q$2:$Q$56,missing_cities!$S$2:$S$56,"Not Found",0)</f>
        <v>Australia</v>
      </c>
      <c r="I3017" t="s">
        <v>1684</v>
      </c>
      <c r="J3017" s="15">
        <v>0.42</v>
      </c>
      <c r="K3017" s="1">
        <v>45862</v>
      </c>
      <c r="L3017" s="15" t="str">
        <f t="shared" si="94"/>
        <v>9.00-21.00</v>
      </c>
      <c r="M3017" s="16">
        <f t="shared" si="95"/>
        <v>12</v>
      </c>
      <c r="N3017" s="15">
        <v>19.239999999999998</v>
      </c>
      <c r="O3017" s="15">
        <v>63</v>
      </c>
      <c r="P3017" t="s">
        <v>29</v>
      </c>
      <c r="Q3017">
        <v>22</v>
      </c>
      <c r="R3017" t="s">
        <v>42</v>
      </c>
      <c r="S3017">
        <v>2019</v>
      </c>
      <c r="T3017" t="s">
        <v>31</v>
      </c>
      <c r="U3017" s="15">
        <v>4.8</v>
      </c>
      <c r="V3017" s="15">
        <v>9</v>
      </c>
      <c r="W3017" t="s">
        <v>23</v>
      </c>
    </row>
    <row r="3018" spans="1:23">
      <c r="A3018" t="s">
        <v>3062</v>
      </c>
      <c r="B3018">
        <v>19.46529</v>
      </c>
      <c r="C3018" s="15">
        <v>-99.040251999999995</v>
      </c>
      <c r="D3018" s="2" t="s">
        <v>8060</v>
      </c>
      <c r="E3018" s="14" t="s">
        <v>5119</v>
      </c>
      <c r="F3018" s="14" t="e" vm="13">
        <v>#VALUE!</v>
      </c>
      <c r="G3018" s="2" t="str">
        <f>_xlfn.XLOOKUP(E3018,missing_cities!$Q$2:$Q$56,missing_cities!$R$2:$R$56,"Not Found",0)</f>
        <v>Mexico</v>
      </c>
      <c r="H3018" t="str">
        <f>_xlfn.XLOOKUP(E3018,missing_cities!$Q$2:$Q$56,missing_cities!$S$2:$S$56,"Not Found",0)</f>
        <v>North America</v>
      </c>
      <c r="I3018" t="s">
        <v>1684</v>
      </c>
      <c r="J3018" s="15">
        <v>0.28999999999999998</v>
      </c>
      <c r="K3018" t="s">
        <v>19</v>
      </c>
      <c r="L3018" s="15" t="str">
        <f t="shared" si="94"/>
        <v>9:00-18:00</v>
      </c>
      <c r="M3018" s="16">
        <f t="shared" si="95"/>
        <v>0.37</v>
      </c>
      <c r="N3018" s="15">
        <v>14.94</v>
      </c>
      <c r="O3018" s="15">
        <v>83</v>
      </c>
      <c r="P3018" t="s">
        <v>37</v>
      </c>
      <c r="Q3018">
        <v>50</v>
      </c>
      <c r="R3018" t="s">
        <v>40</v>
      </c>
      <c r="S3018">
        <v>2021</v>
      </c>
      <c r="T3018" t="s">
        <v>31</v>
      </c>
      <c r="U3018" s="15">
        <v>3.5</v>
      </c>
      <c r="V3018" s="15">
        <v>1</v>
      </c>
      <c r="W3018" t="s">
        <v>23</v>
      </c>
    </row>
    <row r="3019" spans="1:23">
      <c r="A3019" t="s">
        <v>3063</v>
      </c>
      <c r="B3019">
        <v>39.944695000000003</v>
      </c>
      <c r="C3019" s="15">
        <v>116.26314000000001</v>
      </c>
      <c r="D3019" s="2" t="s">
        <v>8061</v>
      </c>
      <c r="E3019" s="14" t="s">
        <v>5071</v>
      </c>
      <c r="F3019" s="14" t="e" vm="9">
        <v>#VALUE!</v>
      </c>
      <c r="G3019" s="2" t="str">
        <f>_xlfn.XLOOKUP(E3019,missing_cities!$Q$2:$Q$56,missing_cities!$R$2:$R$56,"Not Found",0)</f>
        <v>China</v>
      </c>
      <c r="H3019" t="str">
        <f>_xlfn.XLOOKUP(E3019,missing_cities!$Q$2:$Q$56,missing_cities!$S$2:$S$56,"Not Found",0)</f>
        <v>Asia</v>
      </c>
      <c r="I3019" t="s">
        <v>1684</v>
      </c>
      <c r="J3019" s="15">
        <v>0.1</v>
      </c>
      <c r="K3019" t="s">
        <v>19</v>
      </c>
      <c r="L3019" s="15" t="str">
        <f t="shared" si="94"/>
        <v>9:00-18:00</v>
      </c>
      <c r="M3019" s="16">
        <f t="shared" si="95"/>
        <v>0.37</v>
      </c>
      <c r="N3019" s="15">
        <v>14.93</v>
      </c>
      <c r="O3019" s="15">
        <v>81</v>
      </c>
      <c r="P3019" t="s">
        <v>20</v>
      </c>
      <c r="Q3019">
        <v>50</v>
      </c>
      <c r="R3019" t="s">
        <v>42</v>
      </c>
      <c r="S3019">
        <v>2012</v>
      </c>
      <c r="T3019" t="s">
        <v>31</v>
      </c>
      <c r="U3019" s="15">
        <v>4</v>
      </c>
      <c r="V3019" s="15">
        <v>4</v>
      </c>
      <c r="W3019" t="s">
        <v>23</v>
      </c>
    </row>
    <row r="3020" spans="1:23">
      <c r="A3020" t="s">
        <v>3064</v>
      </c>
      <c r="B3020">
        <v>13.842584</v>
      </c>
      <c r="C3020" s="15">
        <v>100.56633100000001</v>
      </c>
      <c r="D3020" s="2" t="s">
        <v>8062</v>
      </c>
      <c r="E3020" s="14" t="s">
        <v>5059</v>
      </c>
      <c r="F3020" s="14" t="e" vm="4">
        <v>#VALUE!</v>
      </c>
      <c r="G3020" s="2" t="str">
        <f>_xlfn.XLOOKUP(E3020,missing_cities!$Q$2:$Q$56,missing_cities!$R$2:$R$56,"Not Found",0)</f>
        <v>Thailand</v>
      </c>
      <c r="H3020" t="str">
        <f>_xlfn.XLOOKUP(E3020,missing_cities!$Q$2:$Q$56,missing_cities!$S$2:$S$56,"Not Found",0)</f>
        <v>Asia</v>
      </c>
      <c r="I3020" t="s">
        <v>1684</v>
      </c>
      <c r="J3020" s="15">
        <v>0.34</v>
      </c>
      <c r="K3020" t="s">
        <v>19</v>
      </c>
      <c r="L3020" s="15" t="str">
        <f t="shared" si="94"/>
        <v>9:00-18:00</v>
      </c>
      <c r="M3020" s="16">
        <f t="shared" si="95"/>
        <v>0.37</v>
      </c>
      <c r="N3020" s="15">
        <v>13.38</v>
      </c>
      <c r="O3020" s="15">
        <v>14</v>
      </c>
      <c r="P3020" t="s">
        <v>37</v>
      </c>
      <c r="Q3020">
        <v>350</v>
      </c>
      <c r="R3020" t="s">
        <v>81</v>
      </c>
      <c r="S3020">
        <v>2013</v>
      </c>
      <c r="T3020" t="s">
        <v>31</v>
      </c>
      <c r="U3020" s="15">
        <v>4</v>
      </c>
      <c r="V3020" s="15">
        <v>8</v>
      </c>
      <c r="W3020" t="s">
        <v>32</v>
      </c>
    </row>
    <row r="3021" spans="1:23">
      <c r="A3021" t="s">
        <v>3065</v>
      </c>
      <c r="B3021">
        <v>-23.528486000000001</v>
      </c>
      <c r="C3021" s="15">
        <v>-46.676138000000002</v>
      </c>
      <c r="D3021" s="2" t="s">
        <v>8063</v>
      </c>
      <c r="E3021" s="14" t="s">
        <v>5067</v>
      </c>
      <c r="F3021" s="14" t="e" vm="7">
        <v>#VALUE!</v>
      </c>
      <c r="G3021" s="2" t="str">
        <f>_xlfn.XLOOKUP(E3021,missing_cities!$Q$2:$Q$56,missing_cities!$R$2:$R$56,"Not Found",0)</f>
        <v>Brazil</v>
      </c>
      <c r="H3021" t="str">
        <f>_xlfn.XLOOKUP(E3021,missing_cities!$Q$2:$Q$56,missing_cities!$S$2:$S$56,"Not Found",0)</f>
        <v>South America</v>
      </c>
      <c r="I3021" t="s">
        <v>1684</v>
      </c>
      <c r="J3021" s="15">
        <v>0.42</v>
      </c>
      <c r="K3021" t="s">
        <v>19</v>
      </c>
      <c r="L3021" s="15" t="str">
        <f t="shared" si="94"/>
        <v>9:00-18:00</v>
      </c>
      <c r="M3021" s="16">
        <f t="shared" si="95"/>
        <v>0.37</v>
      </c>
      <c r="N3021" s="15">
        <v>13.12</v>
      </c>
      <c r="O3021" s="15">
        <v>66</v>
      </c>
      <c r="P3021" t="s">
        <v>20</v>
      </c>
      <c r="Q3021">
        <v>150</v>
      </c>
      <c r="R3021" t="s">
        <v>21</v>
      </c>
      <c r="S3021">
        <v>2014</v>
      </c>
      <c r="T3021" t="s">
        <v>22</v>
      </c>
      <c r="U3021" s="15">
        <v>4</v>
      </c>
      <c r="V3021" s="15">
        <v>1</v>
      </c>
      <c r="W3021" t="s">
        <v>23</v>
      </c>
    </row>
    <row r="3022" spans="1:23">
      <c r="A3022" t="s">
        <v>3066</v>
      </c>
      <c r="B3022">
        <v>13.714179</v>
      </c>
      <c r="C3022" s="15">
        <v>100.53862700000001</v>
      </c>
      <c r="D3022" s="2" t="s">
        <v>8064</v>
      </c>
      <c r="E3022" s="14" t="s">
        <v>5059</v>
      </c>
      <c r="F3022" s="14" t="e" vm="4">
        <v>#VALUE!</v>
      </c>
      <c r="G3022" s="2" t="str">
        <f>_xlfn.XLOOKUP(E3022,missing_cities!$Q$2:$Q$56,missing_cities!$R$2:$R$56,"Not Found",0)</f>
        <v>Thailand</v>
      </c>
      <c r="H3022" t="str">
        <f>_xlfn.XLOOKUP(E3022,missing_cities!$Q$2:$Q$56,missing_cities!$S$2:$S$56,"Not Found",0)</f>
        <v>Asia</v>
      </c>
      <c r="I3022" t="s">
        <v>1684</v>
      </c>
      <c r="J3022" s="15">
        <v>0.26</v>
      </c>
      <c r="K3022" s="1">
        <v>45862</v>
      </c>
      <c r="L3022" s="15" t="str">
        <f t="shared" si="94"/>
        <v>9.00-21.00</v>
      </c>
      <c r="M3022" s="16">
        <f t="shared" si="95"/>
        <v>12</v>
      </c>
      <c r="N3022" s="15">
        <v>6.31</v>
      </c>
      <c r="O3022" s="15">
        <v>41</v>
      </c>
      <c r="P3022" t="s">
        <v>20</v>
      </c>
      <c r="Q3022">
        <v>150</v>
      </c>
      <c r="R3022" t="s">
        <v>30</v>
      </c>
      <c r="S3022">
        <v>2018</v>
      </c>
      <c r="T3022" t="s">
        <v>22</v>
      </c>
      <c r="U3022" s="15">
        <v>3.2</v>
      </c>
      <c r="V3022" s="15">
        <v>6</v>
      </c>
      <c r="W3022" t="s">
        <v>32</v>
      </c>
    </row>
    <row r="3023" spans="1:23">
      <c r="A3023" t="s">
        <v>3067</v>
      </c>
      <c r="B3023">
        <v>34.158822999999998</v>
      </c>
      <c r="C3023" s="15">
        <v>-118.224474</v>
      </c>
      <c r="D3023" s="2" t="s">
        <v>8065</v>
      </c>
      <c r="E3023" s="14" t="s">
        <v>5111</v>
      </c>
      <c r="F3023" s="14" t="e" vm="5">
        <v>#VALUE!</v>
      </c>
      <c r="G3023" s="2" t="str">
        <f>_xlfn.XLOOKUP(E3023,missing_cities!$Q$2:$Q$56,missing_cities!$R$2:$R$56,"Not Found",0)</f>
        <v>United States</v>
      </c>
      <c r="H3023" t="str">
        <f>_xlfn.XLOOKUP(E3023,missing_cities!$Q$2:$Q$56,missing_cities!$S$2:$S$56,"Not Found",0)</f>
        <v>North America</v>
      </c>
      <c r="I3023" t="s">
        <v>1684</v>
      </c>
      <c r="J3023" s="15">
        <v>0.39</v>
      </c>
      <c r="K3023" t="s">
        <v>34</v>
      </c>
      <c r="L3023" s="15" t="str">
        <f t="shared" si="94"/>
        <v>6:00-22:00</v>
      </c>
      <c r="M3023" s="16">
        <f t="shared" si="95"/>
        <v>0.67</v>
      </c>
      <c r="N3023" s="15">
        <v>13.36</v>
      </c>
      <c r="O3023" s="15">
        <v>42</v>
      </c>
      <c r="P3023" t="s">
        <v>25</v>
      </c>
      <c r="Q3023">
        <v>22</v>
      </c>
      <c r="R3023" t="s">
        <v>21</v>
      </c>
      <c r="S3023">
        <v>2017</v>
      </c>
      <c r="T3023" t="s">
        <v>31</v>
      </c>
      <c r="U3023" s="15">
        <v>4.8</v>
      </c>
      <c r="V3023" s="15">
        <v>5</v>
      </c>
      <c r="W3023" t="s">
        <v>27</v>
      </c>
    </row>
    <row r="3024" spans="1:23">
      <c r="A3024" t="s">
        <v>3068</v>
      </c>
      <c r="B3024">
        <v>-33.711554</v>
      </c>
      <c r="C3024" s="15">
        <v>151.38441399999999</v>
      </c>
      <c r="D3024" s="2" t="s">
        <v>8066</v>
      </c>
      <c r="E3024" s="14" t="s">
        <v>5069</v>
      </c>
      <c r="F3024" s="14" t="e" vm="8">
        <v>#VALUE!</v>
      </c>
      <c r="G3024" s="2" t="str">
        <f>_xlfn.XLOOKUP(E3024,missing_cities!$Q$2:$Q$56,missing_cities!$R$2:$R$56,"Not Found",0)</f>
        <v>Australia</v>
      </c>
      <c r="H3024" t="str">
        <f>_xlfn.XLOOKUP(E3024,missing_cities!$Q$2:$Q$56,missing_cities!$S$2:$S$56,"Not Found",0)</f>
        <v>Australia</v>
      </c>
      <c r="I3024" t="s">
        <v>1684</v>
      </c>
      <c r="J3024" s="15">
        <v>0.13</v>
      </c>
      <c r="K3024" t="s">
        <v>19</v>
      </c>
      <c r="L3024" s="15" t="str">
        <f t="shared" si="94"/>
        <v>9:00-18:00</v>
      </c>
      <c r="M3024" s="16">
        <f t="shared" si="95"/>
        <v>0.37</v>
      </c>
      <c r="N3024" s="15">
        <v>2.92</v>
      </c>
      <c r="O3024" s="15">
        <v>66</v>
      </c>
      <c r="P3024" t="s">
        <v>37</v>
      </c>
      <c r="Q3024">
        <v>22</v>
      </c>
      <c r="R3024" t="s">
        <v>37</v>
      </c>
      <c r="S3024">
        <v>2011</v>
      </c>
      <c r="T3024" t="s">
        <v>22</v>
      </c>
      <c r="U3024" s="15">
        <v>4.5999999999999996</v>
      </c>
      <c r="V3024" s="15">
        <v>3</v>
      </c>
      <c r="W3024" t="s">
        <v>32</v>
      </c>
    </row>
    <row r="3025" spans="1:23">
      <c r="A3025" t="s">
        <v>3069</v>
      </c>
      <c r="B3025">
        <v>43.681077999999999</v>
      </c>
      <c r="C3025" s="15">
        <v>-79.318353999999999</v>
      </c>
      <c r="D3025" s="2" t="s">
        <v>8067</v>
      </c>
      <c r="E3025" s="14" t="s">
        <v>5050</v>
      </c>
      <c r="F3025" s="14" t="e" vm="1">
        <v>#VALUE!</v>
      </c>
      <c r="G3025" s="2" t="str">
        <f>_xlfn.XLOOKUP(E3025,missing_cities!$Q$2:$Q$56,missing_cities!$R$2:$R$56,"Not Found",0)</f>
        <v>Canada</v>
      </c>
      <c r="H3025" t="str">
        <f>_xlfn.XLOOKUP(E3025,missing_cities!$Q$2:$Q$56,missing_cities!$S$2:$S$56,"Not Found",0)</f>
        <v>North America</v>
      </c>
      <c r="I3025" t="s">
        <v>1684</v>
      </c>
      <c r="J3025" s="15">
        <v>0.12</v>
      </c>
      <c r="K3025" s="1">
        <v>45862</v>
      </c>
      <c r="L3025" s="15" t="str">
        <f t="shared" si="94"/>
        <v>9.00-21.00</v>
      </c>
      <c r="M3025" s="16">
        <f t="shared" si="95"/>
        <v>12</v>
      </c>
      <c r="N3025" s="15">
        <v>15.87</v>
      </c>
      <c r="O3025" s="15">
        <v>42</v>
      </c>
      <c r="P3025" t="s">
        <v>29</v>
      </c>
      <c r="Q3025">
        <v>150</v>
      </c>
      <c r="R3025" t="s">
        <v>37</v>
      </c>
      <c r="S3025">
        <v>2020</v>
      </c>
      <c r="T3025" t="s">
        <v>22</v>
      </c>
      <c r="U3025" s="15">
        <v>3.3</v>
      </c>
      <c r="V3025" s="15">
        <v>6</v>
      </c>
      <c r="W3025" t="s">
        <v>27</v>
      </c>
    </row>
    <row r="3026" spans="1:23">
      <c r="A3026" t="s">
        <v>3070</v>
      </c>
      <c r="B3026">
        <v>55.821348999999998</v>
      </c>
      <c r="C3026" s="15">
        <v>37.555770000000003</v>
      </c>
      <c r="D3026" s="2" t="s">
        <v>8068</v>
      </c>
      <c r="E3026" s="14" t="s">
        <v>5052</v>
      </c>
      <c r="F3026" s="14" t="e" vm="2">
        <v>#VALUE!</v>
      </c>
      <c r="G3026" s="2" t="str">
        <f>_xlfn.XLOOKUP(E3026,missing_cities!$Q$2:$Q$56,missing_cities!$R$2:$R$56,"Not Found",0)</f>
        <v>Russia</v>
      </c>
      <c r="H3026" t="str">
        <f>_xlfn.XLOOKUP(E3026,missing_cities!$Q$2:$Q$56,missing_cities!$S$2:$S$56,"Not Found",0)</f>
        <v>Europe</v>
      </c>
      <c r="I3026" t="s">
        <v>1684</v>
      </c>
      <c r="J3026" s="15">
        <v>0.17</v>
      </c>
      <c r="K3026" t="s">
        <v>19</v>
      </c>
      <c r="L3026" s="15" t="str">
        <f t="shared" si="94"/>
        <v>9:00-18:00</v>
      </c>
      <c r="M3026" s="16">
        <f t="shared" si="95"/>
        <v>0.37</v>
      </c>
      <c r="N3026" s="15">
        <v>2.85</v>
      </c>
      <c r="O3026" s="15">
        <v>91</v>
      </c>
      <c r="P3026" t="s">
        <v>37</v>
      </c>
      <c r="Q3026">
        <v>150</v>
      </c>
      <c r="R3026" t="s">
        <v>67</v>
      </c>
      <c r="S3026">
        <v>2023</v>
      </c>
      <c r="T3026" t="s">
        <v>31</v>
      </c>
      <c r="U3026" s="15">
        <v>4.8</v>
      </c>
      <c r="V3026" s="15">
        <v>9</v>
      </c>
      <c r="W3026" t="s">
        <v>27</v>
      </c>
    </row>
    <row r="3027" spans="1:23">
      <c r="A3027" t="s">
        <v>3071</v>
      </c>
      <c r="B3027">
        <v>39.968668999999998</v>
      </c>
      <c r="C3027" s="15">
        <v>116.450372</v>
      </c>
      <c r="D3027" s="2" t="s">
        <v>8069</v>
      </c>
      <c r="E3027" s="14" t="s">
        <v>5071</v>
      </c>
      <c r="F3027" s="14" t="e" vm="9">
        <v>#VALUE!</v>
      </c>
      <c r="G3027" s="2" t="str">
        <f>_xlfn.XLOOKUP(E3027,missing_cities!$Q$2:$Q$56,missing_cities!$R$2:$R$56,"Not Found",0)</f>
        <v>China</v>
      </c>
      <c r="H3027" t="str">
        <f>_xlfn.XLOOKUP(E3027,missing_cities!$Q$2:$Q$56,missing_cities!$S$2:$S$56,"Not Found",0)</f>
        <v>Asia</v>
      </c>
      <c r="I3027" t="s">
        <v>1684</v>
      </c>
      <c r="J3027" s="15">
        <v>0.42</v>
      </c>
      <c r="K3027" s="1">
        <v>45862</v>
      </c>
      <c r="L3027" s="15" t="str">
        <f t="shared" si="94"/>
        <v>9.00-21.00</v>
      </c>
      <c r="M3027" s="16">
        <f t="shared" si="95"/>
        <v>12</v>
      </c>
      <c r="N3027" s="15">
        <v>7.76</v>
      </c>
      <c r="O3027" s="15">
        <v>94</v>
      </c>
      <c r="P3027" t="s">
        <v>20</v>
      </c>
      <c r="Q3027">
        <v>50</v>
      </c>
      <c r="R3027" t="s">
        <v>21</v>
      </c>
      <c r="S3027">
        <v>2018</v>
      </c>
      <c r="T3027" t="s">
        <v>22</v>
      </c>
      <c r="U3027" s="15">
        <v>4.2</v>
      </c>
      <c r="V3027" s="15">
        <v>5</v>
      </c>
      <c r="W3027" t="s">
        <v>23</v>
      </c>
    </row>
    <row r="3028" spans="1:23">
      <c r="A3028" t="s">
        <v>3072</v>
      </c>
      <c r="B3028">
        <v>41.942194000000001</v>
      </c>
      <c r="C3028" s="15">
        <v>-87.65634</v>
      </c>
      <c r="D3028" s="2" t="s">
        <v>8070</v>
      </c>
      <c r="E3028" s="14" t="s">
        <v>5065</v>
      </c>
      <c r="F3028" s="14" t="e" vm="5">
        <v>#VALUE!</v>
      </c>
      <c r="G3028" s="2" t="str">
        <f>_xlfn.XLOOKUP(E3028,missing_cities!$Q$2:$Q$56,missing_cities!$R$2:$R$56,"Not Found",0)</f>
        <v>United States</v>
      </c>
      <c r="H3028" t="str">
        <f>_xlfn.XLOOKUP(E3028,missing_cities!$Q$2:$Q$56,missing_cities!$S$2:$S$56,"Not Found",0)</f>
        <v>North America</v>
      </c>
      <c r="I3028" t="s">
        <v>1684</v>
      </c>
      <c r="J3028" s="15">
        <v>0.13</v>
      </c>
      <c r="K3028" t="s">
        <v>19</v>
      </c>
      <c r="L3028" s="15" t="str">
        <f t="shared" si="94"/>
        <v>9:00-18:00</v>
      </c>
      <c r="M3028" s="16">
        <f t="shared" si="95"/>
        <v>0.37</v>
      </c>
      <c r="N3028" s="15">
        <v>11.58</v>
      </c>
      <c r="O3028" s="15">
        <v>34</v>
      </c>
      <c r="P3028" t="s">
        <v>25</v>
      </c>
      <c r="Q3028">
        <v>22</v>
      </c>
      <c r="R3028" t="s">
        <v>48</v>
      </c>
      <c r="S3028">
        <v>2020</v>
      </c>
      <c r="T3028" t="s">
        <v>31</v>
      </c>
      <c r="U3028" s="15">
        <v>4.7</v>
      </c>
      <c r="V3028" s="15">
        <v>8</v>
      </c>
      <c r="W3028" t="s">
        <v>23</v>
      </c>
    </row>
    <row r="3029" spans="1:23">
      <c r="A3029" t="s">
        <v>3073</v>
      </c>
      <c r="B3029">
        <v>18.975871999999999</v>
      </c>
      <c r="C3029" s="15">
        <v>72.906610999999998</v>
      </c>
      <c r="D3029" s="2" t="s">
        <v>8071</v>
      </c>
      <c r="E3029" s="14" t="s">
        <v>5079</v>
      </c>
      <c r="F3029" s="14" t="e" vm="11">
        <v>#VALUE!</v>
      </c>
      <c r="G3029" s="2" t="str">
        <f>_xlfn.XLOOKUP(E3029,missing_cities!$Q$2:$Q$56,missing_cities!$R$2:$R$56,"Not Found",0)</f>
        <v>India</v>
      </c>
      <c r="H3029" t="str">
        <f>_xlfn.XLOOKUP(E3029,missing_cities!$Q$2:$Q$56,missing_cities!$S$2:$S$56,"Not Found",0)</f>
        <v>Asia</v>
      </c>
      <c r="I3029" t="s">
        <v>1684</v>
      </c>
      <c r="J3029" s="15">
        <v>0.36</v>
      </c>
      <c r="K3029" t="s">
        <v>19</v>
      </c>
      <c r="L3029" s="15" t="str">
        <f t="shared" si="94"/>
        <v>9:00-18:00</v>
      </c>
      <c r="M3029" s="16">
        <f t="shared" si="95"/>
        <v>0.37</v>
      </c>
      <c r="N3029" s="15">
        <v>5.45</v>
      </c>
      <c r="O3029" s="15">
        <v>42</v>
      </c>
      <c r="P3029" t="s">
        <v>39</v>
      </c>
      <c r="Q3029">
        <v>150</v>
      </c>
      <c r="R3029" t="s">
        <v>81</v>
      </c>
      <c r="S3029">
        <v>2018</v>
      </c>
      <c r="T3029" t="s">
        <v>22</v>
      </c>
      <c r="U3029" s="15">
        <v>4.5999999999999996</v>
      </c>
      <c r="V3029" s="15">
        <v>7</v>
      </c>
      <c r="W3029" t="s">
        <v>27</v>
      </c>
    </row>
    <row r="3030" spans="1:23">
      <c r="A3030" t="s">
        <v>3074</v>
      </c>
      <c r="B3030">
        <v>-33.863522000000003</v>
      </c>
      <c r="C3030" s="15">
        <v>18.518889999999999</v>
      </c>
      <c r="D3030" s="2" t="s">
        <v>8072</v>
      </c>
      <c r="E3030" s="14" t="s">
        <v>5085</v>
      </c>
      <c r="F3030" s="14" t="e" vm="12">
        <v>#VALUE!</v>
      </c>
      <c r="G3030" s="2" t="str">
        <f>_xlfn.XLOOKUP(E3030,missing_cities!$Q$2:$Q$56,missing_cities!$R$2:$R$56,"Not Found",0)</f>
        <v>South Africa</v>
      </c>
      <c r="H3030" t="str">
        <f>_xlfn.XLOOKUP(E3030,missing_cities!$Q$2:$Q$56,missing_cities!$S$2:$S$56,"Not Found",0)</f>
        <v>Africa</v>
      </c>
      <c r="I3030" t="s">
        <v>1684</v>
      </c>
      <c r="J3030" s="15">
        <v>0.38</v>
      </c>
      <c r="K3030" t="s">
        <v>34</v>
      </c>
      <c r="L3030" s="15" t="str">
        <f t="shared" si="94"/>
        <v>6:00-22:00</v>
      </c>
      <c r="M3030" s="16">
        <f t="shared" si="95"/>
        <v>0.67</v>
      </c>
      <c r="N3030" s="15">
        <v>18.12</v>
      </c>
      <c r="O3030" s="15">
        <v>67</v>
      </c>
      <c r="P3030" t="s">
        <v>37</v>
      </c>
      <c r="Q3030">
        <v>350</v>
      </c>
      <c r="R3030" t="s">
        <v>76</v>
      </c>
      <c r="S3030">
        <v>2016</v>
      </c>
      <c r="T3030" t="s">
        <v>31</v>
      </c>
      <c r="U3030" s="15">
        <v>4.5</v>
      </c>
      <c r="V3030" s="15">
        <v>10</v>
      </c>
      <c r="W3030" t="s">
        <v>27</v>
      </c>
    </row>
    <row r="3031" spans="1:23">
      <c r="A3031" t="s">
        <v>3075</v>
      </c>
      <c r="B3031">
        <v>25.389306000000001</v>
      </c>
      <c r="C3031" s="15">
        <v>55.244737999999998</v>
      </c>
      <c r="D3031" s="2" t="s">
        <v>8073</v>
      </c>
      <c r="E3031" s="14" t="s">
        <v>5076</v>
      </c>
      <c r="F3031" s="14" t="e" vm="10">
        <v>#VALUE!</v>
      </c>
      <c r="G3031" s="2" t="str">
        <f>_xlfn.XLOOKUP(E3031,missing_cities!$Q$2:$Q$56,missing_cities!$R$2:$R$56,"Not Found",0)</f>
        <v>United Arab Emirates</v>
      </c>
      <c r="H3031" t="str">
        <f>_xlfn.XLOOKUP(E3031,missing_cities!$Q$2:$Q$56,missing_cities!$S$2:$S$56,"Not Found",0)</f>
        <v>Asia</v>
      </c>
      <c r="I3031" t="s">
        <v>1684</v>
      </c>
      <c r="J3031" s="15">
        <v>0.45</v>
      </c>
      <c r="K3031" t="s">
        <v>34</v>
      </c>
      <c r="L3031" s="15" t="str">
        <f t="shared" si="94"/>
        <v>6:00-22:00</v>
      </c>
      <c r="M3031" s="16">
        <f t="shared" si="95"/>
        <v>0.67</v>
      </c>
      <c r="N3031" s="15">
        <v>1.77</v>
      </c>
      <c r="O3031" s="15">
        <v>71</v>
      </c>
      <c r="P3031" t="s">
        <v>37</v>
      </c>
      <c r="Q3031">
        <v>150</v>
      </c>
      <c r="R3031" t="s">
        <v>37</v>
      </c>
      <c r="S3031">
        <v>2018</v>
      </c>
      <c r="T3031" t="s">
        <v>22</v>
      </c>
      <c r="U3031" s="15">
        <v>3.5</v>
      </c>
      <c r="V3031" s="15">
        <v>7</v>
      </c>
      <c r="W3031" t="s">
        <v>27</v>
      </c>
    </row>
    <row r="3032" spans="1:23">
      <c r="A3032" t="s">
        <v>3076</v>
      </c>
      <c r="B3032">
        <v>37.837327000000002</v>
      </c>
      <c r="C3032" s="15">
        <v>-122.47217499999999</v>
      </c>
      <c r="D3032" s="2" t="s">
        <v>8074</v>
      </c>
      <c r="E3032" s="14" t="s">
        <v>5061</v>
      </c>
      <c r="F3032" s="14" t="e" vm="5">
        <v>#VALUE!</v>
      </c>
      <c r="G3032" s="2" t="str">
        <f>_xlfn.XLOOKUP(E3032,missing_cities!$Q$2:$Q$56,missing_cities!$R$2:$R$56,"Not Found",0)</f>
        <v>United States</v>
      </c>
      <c r="H3032" t="str">
        <f>_xlfn.XLOOKUP(E3032,missing_cities!$Q$2:$Q$56,missing_cities!$S$2:$S$56,"Not Found",0)</f>
        <v>North America</v>
      </c>
      <c r="I3032" t="s">
        <v>1684</v>
      </c>
      <c r="J3032" s="15">
        <v>0.13</v>
      </c>
      <c r="K3032" t="s">
        <v>34</v>
      </c>
      <c r="L3032" s="15" t="str">
        <f t="shared" si="94"/>
        <v>6:00-22:00</v>
      </c>
      <c r="M3032" s="16">
        <f t="shared" si="95"/>
        <v>0.67</v>
      </c>
      <c r="N3032" s="15">
        <v>12.55</v>
      </c>
      <c r="O3032" s="15">
        <v>10</v>
      </c>
      <c r="P3032" t="s">
        <v>39</v>
      </c>
      <c r="Q3032">
        <v>350</v>
      </c>
      <c r="R3032" t="s">
        <v>67</v>
      </c>
      <c r="S3032">
        <v>2014</v>
      </c>
      <c r="T3032" t="s">
        <v>31</v>
      </c>
      <c r="U3032" s="15">
        <v>3.1</v>
      </c>
      <c r="V3032" s="15">
        <v>9</v>
      </c>
      <c r="W3032" t="s">
        <v>27</v>
      </c>
    </row>
    <row r="3033" spans="1:23">
      <c r="A3033" t="s">
        <v>3077</v>
      </c>
      <c r="B3033">
        <v>85.271449000000004</v>
      </c>
      <c r="C3033" s="15">
        <v>80.544973999999996</v>
      </c>
      <c r="D3033" s="2" t="s">
        <v>8075</v>
      </c>
      <c r="E3033" s="14" t="str">
        <f>_xlfn.XLOOKUP(C3033,missing_cities!B:B,missing_cities!C:C,"Not Found",0)</f>
        <v>Not Found</v>
      </c>
      <c r="F3033" s="14" t="s">
        <v>9990</v>
      </c>
      <c r="G3033" s="2" t="str">
        <f>_xlfn.XLOOKUP(E3033,missing_cities!$Q$2:$Q$56,missing_cities!$R$2:$R$56,"Not Found",0)</f>
        <v>Not Found</v>
      </c>
      <c r="H3033" t="str">
        <f>_xlfn.XLOOKUP(E3033,missing_cities!$Q$2:$Q$56,missing_cities!$S$2:$S$56,"Not Found",0)</f>
        <v>Not Found</v>
      </c>
      <c r="I3033" t="s">
        <v>1684</v>
      </c>
      <c r="J3033" s="15">
        <v>0.3</v>
      </c>
      <c r="K3033" t="s">
        <v>34</v>
      </c>
      <c r="L3033" s="15" t="str">
        <f t="shared" si="94"/>
        <v>6:00-22:00</v>
      </c>
      <c r="M3033" s="16">
        <f t="shared" si="95"/>
        <v>0.67</v>
      </c>
      <c r="N3033" s="15">
        <v>18.16</v>
      </c>
      <c r="O3033" s="15">
        <v>69</v>
      </c>
      <c r="P3033" t="s">
        <v>37</v>
      </c>
      <c r="Q3033">
        <v>350</v>
      </c>
      <c r="R3033" t="s">
        <v>37</v>
      </c>
      <c r="S3033">
        <v>2022</v>
      </c>
      <c r="T3033" t="s">
        <v>22</v>
      </c>
      <c r="U3033" s="15">
        <v>4.0999999999999996</v>
      </c>
      <c r="V3033" s="15">
        <v>4</v>
      </c>
      <c r="W3033" t="s">
        <v>32</v>
      </c>
    </row>
    <row r="3034" spans="1:23">
      <c r="A3034" t="s">
        <v>3078</v>
      </c>
      <c r="B3034">
        <v>25.248919000000001</v>
      </c>
      <c r="C3034" s="15">
        <v>55.322299999999998</v>
      </c>
      <c r="D3034" s="2" t="s">
        <v>8076</v>
      </c>
      <c r="E3034" s="14" t="s">
        <v>5076</v>
      </c>
      <c r="F3034" s="14" t="e" vm="10">
        <v>#VALUE!</v>
      </c>
      <c r="G3034" s="2" t="str">
        <f>_xlfn.XLOOKUP(E3034,missing_cities!$Q$2:$Q$56,missing_cities!$R$2:$R$56,"Not Found",0)</f>
        <v>United Arab Emirates</v>
      </c>
      <c r="H3034" t="str">
        <f>_xlfn.XLOOKUP(E3034,missing_cities!$Q$2:$Q$56,missing_cities!$S$2:$S$56,"Not Found",0)</f>
        <v>Asia</v>
      </c>
      <c r="I3034" t="s">
        <v>1684</v>
      </c>
      <c r="J3034" s="15">
        <v>0.11</v>
      </c>
      <c r="K3034" t="s">
        <v>19</v>
      </c>
      <c r="L3034" s="15" t="str">
        <f t="shared" si="94"/>
        <v>9:00-18:00</v>
      </c>
      <c r="M3034" s="16">
        <f t="shared" si="95"/>
        <v>0.37</v>
      </c>
      <c r="N3034" s="15">
        <v>6.98</v>
      </c>
      <c r="O3034" s="15">
        <v>74</v>
      </c>
      <c r="P3034" t="s">
        <v>25</v>
      </c>
      <c r="Q3034">
        <v>22</v>
      </c>
      <c r="R3034" t="s">
        <v>42</v>
      </c>
      <c r="S3034">
        <v>2013</v>
      </c>
      <c r="T3034" t="s">
        <v>22</v>
      </c>
      <c r="U3034" s="15">
        <v>3.6</v>
      </c>
      <c r="V3034" s="15">
        <v>3</v>
      </c>
      <c r="W3034" t="s">
        <v>27</v>
      </c>
    </row>
    <row r="3035" spans="1:23">
      <c r="A3035" t="s">
        <v>3079</v>
      </c>
      <c r="B3035">
        <v>19.567981</v>
      </c>
      <c r="C3035" s="15">
        <v>-99.067548000000002</v>
      </c>
      <c r="D3035" s="2" t="s">
        <v>8077</v>
      </c>
      <c r="E3035" s="14" t="s">
        <v>5119</v>
      </c>
      <c r="F3035" s="14" t="e" vm="13">
        <v>#VALUE!</v>
      </c>
      <c r="G3035" s="2" t="str">
        <f>_xlfn.XLOOKUP(E3035,missing_cities!$Q$2:$Q$56,missing_cities!$R$2:$R$56,"Not Found",0)</f>
        <v>Mexico</v>
      </c>
      <c r="H3035" t="str">
        <f>_xlfn.XLOOKUP(E3035,missing_cities!$Q$2:$Q$56,missing_cities!$S$2:$S$56,"Not Found",0)</f>
        <v>North America</v>
      </c>
      <c r="I3035" t="s">
        <v>1684</v>
      </c>
      <c r="J3035" s="15">
        <v>0.11</v>
      </c>
      <c r="K3035" t="s">
        <v>34</v>
      </c>
      <c r="L3035" s="15" t="str">
        <f t="shared" si="94"/>
        <v>6:00-22:00</v>
      </c>
      <c r="M3035" s="16">
        <f t="shared" si="95"/>
        <v>0.67</v>
      </c>
      <c r="N3035" s="15">
        <v>2.5</v>
      </c>
      <c r="O3035" s="15">
        <v>75</v>
      </c>
      <c r="P3035" t="s">
        <v>29</v>
      </c>
      <c r="Q3035">
        <v>350</v>
      </c>
      <c r="R3035" t="s">
        <v>21</v>
      </c>
      <c r="S3035">
        <v>2015</v>
      </c>
      <c r="T3035" t="s">
        <v>31</v>
      </c>
      <c r="U3035" s="15">
        <v>3.4</v>
      </c>
      <c r="V3035" s="15">
        <v>8</v>
      </c>
      <c r="W3035" t="s">
        <v>23</v>
      </c>
    </row>
    <row r="3036" spans="1:23">
      <c r="A3036" t="s">
        <v>3080</v>
      </c>
      <c r="B3036">
        <v>19.509024</v>
      </c>
      <c r="C3036" s="15">
        <v>-99.120227999999997</v>
      </c>
      <c r="D3036" s="2" t="s">
        <v>8078</v>
      </c>
      <c r="E3036" s="14" t="s">
        <v>5119</v>
      </c>
      <c r="F3036" s="14" t="e" vm="13">
        <v>#VALUE!</v>
      </c>
      <c r="G3036" s="2" t="str">
        <f>_xlfn.XLOOKUP(E3036,missing_cities!$Q$2:$Q$56,missing_cities!$R$2:$R$56,"Not Found",0)</f>
        <v>Mexico</v>
      </c>
      <c r="H3036" t="str">
        <f>_xlfn.XLOOKUP(E3036,missing_cities!$Q$2:$Q$56,missing_cities!$S$2:$S$56,"Not Found",0)</f>
        <v>North America</v>
      </c>
      <c r="I3036" t="s">
        <v>1684</v>
      </c>
      <c r="J3036" s="15">
        <v>0.4</v>
      </c>
      <c r="K3036" s="1">
        <v>45862</v>
      </c>
      <c r="L3036" s="15" t="str">
        <f t="shared" si="94"/>
        <v>9.00-21.00</v>
      </c>
      <c r="M3036" s="16">
        <f t="shared" si="95"/>
        <v>12</v>
      </c>
      <c r="N3036" s="15">
        <v>9.1199999999999992</v>
      </c>
      <c r="O3036" s="15">
        <v>78</v>
      </c>
      <c r="P3036" t="s">
        <v>39</v>
      </c>
      <c r="Q3036">
        <v>150</v>
      </c>
      <c r="R3036" t="s">
        <v>40</v>
      </c>
      <c r="S3036">
        <v>2021</v>
      </c>
      <c r="T3036" t="s">
        <v>22</v>
      </c>
      <c r="U3036" s="15">
        <v>3.3</v>
      </c>
      <c r="V3036" s="15">
        <v>7</v>
      </c>
      <c r="W3036" t="s">
        <v>32</v>
      </c>
    </row>
    <row r="3037" spans="1:23">
      <c r="A3037" t="s">
        <v>3081</v>
      </c>
      <c r="B3037">
        <v>55.702689999999997</v>
      </c>
      <c r="C3037" s="15">
        <v>37.601357999999998</v>
      </c>
      <c r="D3037" s="2" t="s">
        <v>8079</v>
      </c>
      <c r="E3037" s="14" t="s">
        <v>5052</v>
      </c>
      <c r="F3037" s="14" t="e" vm="2">
        <v>#VALUE!</v>
      </c>
      <c r="G3037" s="2" t="str">
        <f>_xlfn.XLOOKUP(E3037,missing_cities!$Q$2:$Q$56,missing_cities!$R$2:$R$56,"Not Found",0)</f>
        <v>Russia</v>
      </c>
      <c r="H3037" t="str">
        <f>_xlfn.XLOOKUP(E3037,missing_cities!$Q$2:$Q$56,missing_cities!$S$2:$S$56,"Not Found",0)</f>
        <v>Europe</v>
      </c>
      <c r="I3037" t="s">
        <v>1684</v>
      </c>
      <c r="J3037" s="15">
        <v>0.36</v>
      </c>
      <c r="K3037" s="1">
        <v>45862</v>
      </c>
      <c r="L3037" s="15" t="str">
        <f t="shared" si="94"/>
        <v>9.00-21.00</v>
      </c>
      <c r="M3037" s="16">
        <f t="shared" si="95"/>
        <v>12</v>
      </c>
      <c r="N3037" s="15">
        <v>0.56000000000000005</v>
      </c>
      <c r="O3037" s="15">
        <v>24</v>
      </c>
      <c r="P3037" t="s">
        <v>20</v>
      </c>
      <c r="Q3037">
        <v>350</v>
      </c>
      <c r="R3037" t="s">
        <v>42</v>
      </c>
      <c r="S3037">
        <v>2019</v>
      </c>
      <c r="T3037" t="s">
        <v>22</v>
      </c>
      <c r="U3037" s="15">
        <v>3.7</v>
      </c>
      <c r="V3037" s="15">
        <v>3</v>
      </c>
      <c r="W3037" t="s">
        <v>23</v>
      </c>
    </row>
    <row r="3038" spans="1:23">
      <c r="A3038" t="s">
        <v>3082</v>
      </c>
      <c r="B3038">
        <v>81.512248</v>
      </c>
      <c r="C3038" s="15">
        <v>-164.273301</v>
      </c>
      <c r="D3038" s="2" t="s">
        <v>8080</v>
      </c>
      <c r="E3038" s="14" t="str">
        <f>_xlfn.XLOOKUP(C3038,missing_cities!B:B,missing_cities!C:C,"Not Found",0)</f>
        <v>Not Found</v>
      </c>
      <c r="F3038" s="14" t="s">
        <v>9990</v>
      </c>
      <c r="G3038" s="2" t="str">
        <f>_xlfn.XLOOKUP(E3038,missing_cities!$Q$2:$Q$56,missing_cities!$R$2:$R$56,"Not Found",0)</f>
        <v>Not Found</v>
      </c>
      <c r="H3038" t="str">
        <f>_xlfn.XLOOKUP(E3038,missing_cities!$Q$2:$Q$56,missing_cities!$S$2:$S$56,"Not Found",0)</f>
        <v>Not Found</v>
      </c>
      <c r="I3038" t="s">
        <v>1684</v>
      </c>
      <c r="J3038" s="15">
        <v>0.12</v>
      </c>
      <c r="K3038" t="s">
        <v>34</v>
      </c>
      <c r="L3038" s="15" t="str">
        <f t="shared" si="94"/>
        <v>6:00-22:00</v>
      </c>
      <c r="M3038" s="16">
        <f t="shared" si="95"/>
        <v>0.67</v>
      </c>
      <c r="N3038" s="15">
        <v>15.13</v>
      </c>
      <c r="O3038" s="15">
        <v>87</v>
      </c>
      <c r="P3038" t="s">
        <v>25</v>
      </c>
      <c r="Q3038">
        <v>22</v>
      </c>
      <c r="R3038" t="s">
        <v>37</v>
      </c>
      <c r="S3038">
        <v>2022</v>
      </c>
      <c r="T3038" t="s">
        <v>22</v>
      </c>
      <c r="U3038" s="15">
        <v>4.4000000000000004</v>
      </c>
      <c r="V3038" s="15">
        <v>10</v>
      </c>
      <c r="W3038" t="s">
        <v>32</v>
      </c>
    </row>
    <row r="3039" spans="1:23">
      <c r="A3039" t="s">
        <v>3083</v>
      </c>
      <c r="B3039">
        <v>-23.632254</v>
      </c>
      <c r="C3039" s="15">
        <v>-46.582932</v>
      </c>
      <c r="D3039" s="2" t="s">
        <v>8081</v>
      </c>
      <c r="E3039" s="14" t="s">
        <v>5067</v>
      </c>
      <c r="F3039" s="14" t="e" vm="7">
        <v>#VALUE!</v>
      </c>
      <c r="G3039" s="2" t="str">
        <f>_xlfn.XLOOKUP(E3039,missing_cities!$Q$2:$Q$56,missing_cities!$R$2:$R$56,"Not Found",0)</f>
        <v>Brazil</v>
      </c>
      <c r="H3039" t="str">
        <f>_xlfn.XLOOKUP(E3039,missing_cities!$Q$2:$Q$56,missing_cities!$S$2:$S$56,"Not Found",0)</f>
        <v>South America</v>
      </c>
      <c r="I3039" t="s">
        <v>1684</v>
      </c>
      <c r="J3039" s="15">
        <v>0.13</v>
      </c>
      <c r="K3039" s="1">
        <v>45862</v>
      </c>
      <c r="L3039" s="15" t="str">
        <f t="shared" si="94"/>
        <v>9.00-21.00</v>
      </c>
      <c r="M3039" s="16">
        <f t="shared" si="95"/>
        <v>12</v>
      </c>
      <c r="N3039" s="15">
        <v>2.78</v>
      </c>
      <c r="O3039" s="15">
        <v>18</v>
      </c>
      <c r="P3039" t="s">
        <v>37</v>
      </c>
      <c r="Q3039">
        <v>22</v>
      </c>
      <c r="R3039" t="s">
        <v>48</v>
      </c>
      <c r="S3039">
        <v>2023</v>
      </c>
      <c r="T3039" t="s">
        <v>31</v>
      </c>
      <c r="U3039" s="15">
        <v>3.5</v>
      </c>
      <c r="V3039" s="15">
        <v>8</v>
      </c>
      <c r="W3039" t="s">
        <v>32</v>
      </c>
    </row>
    <row r="3040" spans="1:23">
      <c r="A3040" t="s">
        <v>3084</v>
      </c>
      <c r="B3040">
        <v>-33.734135000000002</v>
      </c>
      <c r="C3040" s="15">
        <v>18.522645000000001</v>
      </c>
      <c r="D3040" s="2" t="s">
        <v>8082</v>
      </c>
      <c r="E3040" s="14" t="s">
        <v>5085</v>
      </c>
      <c r="F3040" s="14" t="e" vm="12">
        <v>#VALUE!</v>
      </c>
      <c r="G3040" s="2" t="str">
        <f>_xlfn.XLOOKUP(E3040,missing_cities!$Q$2:$Q$56,missing_cities!$R$2:$R$56,"Not Found",0)</f>
        <v>South Africa</v>
      </c>
      <c r="H3040" t="str">
        <f>_xlfn.XLOOKUP(E3040,missing_cities!$Q$2:$Q$56,missing_cities!$S$2:$S$56,"Not Found",0)</f>
        <v>Africa</v>
      </c>
      <c r="I3040" t="s">
        <v>1684</v>
      </c>
      <c r="J3040" s="15">
        <v>0.17</v>
      </c>
      <c r="K3040" t="s">
        <v>19</v>
      </c>
      <c r="L3040" s="15" t="str">
        <f t="shared" si="94"/>
        <v>9:00-18:00</v>
      </c>
      <c r="M3040" s="16">
        <f t="shared" si="95"/>
        <v>0.37</v>
      </c>
      <c r="N3040" s="15">
        <v>7.1</v>
      </c>
      <c r="O3040" s="15">
        <v>25</v>
      </c>
      <c r="P3040" t="s">
        <v>20</v>
      </c>
      <c r="Q3040">
        <v>350</v>
      </c>
      <c r="R3040" t="s">
        <v>37</v>
      </c>
      <c r="S3040">
        <v>2020</v>
      </c>
      <c r="T3040" t="s">
        <v>22</v>
      </c>
      <c r="U3040" s="15">
        <v>3.4</v>
      </c>
      <c r="V3040" s="15">
        <v>3</v>
      </c>
      <c r="W3040" t="s">
        <v>32</v>
      </c>
    </row>
    <row r="3041" spans="1:23">
      <c r="A3041" t="s">
        <v>3085</v>
      </c>
      <c r="B3041">
        <v>-33.737065000000001</v>
      </c>
      <c r="C3041" s="15">
        <v>151.294917</v>
      </c>
      <c r="D3041" s="2" t="s">
        <v>8083</v>
      </c>
      <c r="E3041" s="14" t="s">
        <v>5069</v>
      </c>
      <c r="F3041" s="14" t="e" vm="8">
        <v>#VALUE!</v>
      </c>
      <c r="G3041" s="2" t="str">
        <f>_xlfn.XLOOKUP(E3041,missing_cities!$Q$2:$Q$56,missing_cities!$R$2:$R$56,"Not Found",0)</f>
        <v>Australia</v>
      </c>
      <c r="H3041" t="str">
        <f>_xlfn.XLOOKUP(E3041,missing_cities!$Q$2:$Q$56,missing_cities!$S$2:$S$56,"Not Found",0)</f>
        <v>Australia</v>
      </c>
      <c r="I3041" t="s">
        <v>1684</v>
      </c>
      <c r="J3041" s="15">
        <v>0.44</v>
      </c>
      <c r="K3041" s="1">
        <v>45862</v>
      </c>
      <c r="L3041" s="15" t="str">
        <f t="shared" si="94"/>
        <v>9.00-21.00</v>
      </c>
      <c r="M3041" s="16">
        <f t="shared" si="95"/>
        <v>12</v>
      </c>
      <c r="N3041" s="15">
        <v>13.5</v>
      </c>
      <c r="O3041" s="15">
        <v>39</v>
      </c>
      <c r="P3041" t="s">
        <v>39</v>
      </c>
      <c r="Q3041">
        <v>22</v>
      </c>
      <c r="R3041" t="s">
        <v>132</v>
      </c>
      <c r="S3041">
        <v>2014</v>
      </c>
      <c r="T3041" t="s">
        <v>22</v>
      </c>
      <c r="U3041" s="15">
        <v>5</v>
      </c>
      <c r="V3041" s="15">
        <v>6</v>
      </c>
      <c r="W3041" t="s">
        <v>32</v>
      </c>
    </row>
    <row r="3042" spans="1:23">
      <c r="A3042" t="s">
        <v>3086</v>
      </c>
      <c r="B3042">
        <v>19.194545999999999</v>
      </c>
      <c r="C3042" s="15">
        <v>72.917886999999993</v>
      </c>
      <c r="D3042" s="2" t="s">
        <v>8084</v>
      </c>
      <c r="E3042" s="14" t="s">
        <v>5079</v>
      </c>
      <c r="F3042" s="14" t="e" vm="11">
        <v>#VALUE!</v>
      </c>
      <c r="G3042" s="2" t="str">
        <f>_xlfn.XLOOKUP(E3042,missing_cities!$Q$2:$Q$56,missing_cities!$R$2:$R$56,"Not Found",0)</f>
        <v>India</v>
      </c>
      <c r="H3042" t="str">
        <f>_xlfn.XLOOKUP(E3042,missing_cities!$Q$2:$Q$56,missing_cities!$S$2:$S$56,"Not Found",0)</f>
        <v>Asia</v>
      </c>
      <c r="I3042" t="s">
        <v>1684</v>
      </c>
      <c r="J3042" s="15">
        <v>0.16</v>
      </c>
      <c r="K3042" t="s">
        <v>34</v>
      </c>
      <c r="L3042" s="15" t="str">
        <f t="shared" si="94"/>
        <v>6:00-22:00</v>
      </c>
      <c r="M3042" s="16">
        <f t="shared" si="95"/>
        <v>0.67</v>
      </c>
      <c r="N3042" s="15">
        <v>19.95</v>
      </c>
      <c r="O3042" s="15">
        <v>46</v>
      </c>
      <c r="P3042" t="s">
        <v>39</v>
      </c>
      <c r="Q3042">
        <v>22</v>
      </c>
      <c r="R3042" t="s">
        <v>44</v>
      </c>
      <c r="S3042">
        <v>2022</v>
      </c>
      <c r="T3042" t="s">
        <v>22</v>
      </c>
      <c r="U3042" s="15">
        <v>3.7</v>
      </c>
      <c r="V3042" s="15">
        <v>6</v>
      </c>
      <c r="W3042" t="s">
        <v>27</v>
      </c>
    </row>
    <row r="3043" spans="1:23">
      <c r="A3043" t="s">
        <v>3087</v>
      </c>
      <c r="B3043">
        <v>75.669110000000003</v>
      </c>
      <c r="C3043" s="15">
        <v>142.347309</v>
      </c>
      <c r="D3043" s="2" t="s">
        <v>8085</v>
      </c>
      <c r="E3043" s="14">
        <f>_xlfn.XLOOKUP(C3043,missing_cities!B:B,missing_cities!C:C,"Not Found",0)</f>
        <v>0</v>
      </c>
      <c r="F3043" s="14" t="s">
        <v>9990</v>
      </c>
      <c r="G3043" s="2" t="str">
        <f>_xlfn.XLOOKUP(E3043,missing_cities!$Q$2:$Q$56,missing_cities!$R$2:$R$56,"Not Found",0)</f>
        <v>Not Found</v>
      </c>
      <c r="H3043" t="str">
        <f>_xlfn.XLOOKUP(E3043,missing_cities!$Q$2:$Q$56,missing_cities!$S$2:$S$56,"Not Found",0)</f>
        <v>Not Found</v>
      </c>
      <c r="I3043" t="s">
        <v>1684</v>
      </c>
      <c r="J3043" s="15">
        <v>0.41</v>
      </c>
      <c r="K3043" t="s">
        <v>19</v>
      </c>
      <c r="L3043" s="15" t="str">
        <f t="shared" si="94"/>
        <v>9:00-18:00</v>
      </c>
      <c r="M3043" s="16">
        <f t="shared" si="95"/>
        <v>0.37</v>
      </c>
      <c r="N3043" s="15">
        <v>10.56</v>
      </c>
      <c r="O3043" s="15">
        <v>44</v>
      </c>
      <c r="P3043" t="s">
        <v>29</v>
      </c>
      <c r="Q3043">
        <v>50</v>
      </c>
      <c r="R3043" t="s">
        <v>42</v>
      </c>
      <c r="S3043">
        <v>2016</v>
      </c>
      <c r="T3043" t="s">
        <v>22</v>
      </c>
      <c r="U3043" s="15">
        <v>3.7</v>
      </c>
      <c r="V3043" s="15">
        <v>3</v>
      </c>
      <c r="W3043" t="s">
        <v>23</v>
      </c>
    </row>
    <row r="3044" spans="1:23">
      <c r="A3044" t="s">
        <v>3088</v>
      </c>
      <c r="B3044">
        <v>-38.613951</v>
      </c>
      <c r="C3044" s="15">
        <v>170.10341</v>
      </c>
      <c r="D3044" s="2" t="s">
        <v>8086</v>
      </c>
      <c r="E3044" s="14" t="str">
        <f>_xlfn.XLOOKUP(C3044,missing_cities!B:B,missing_cities!C:C,"Not Found",0)</f>
        <v>Error</v>
      </c>
      <c r="F3044" s="14" t="s">
        <v>9987</v>
      </c>
      <c r="G3044" s="2" t="str">
        <f>_xlfn.XLOOKUP(E3044,missing_cities!$Q$2:$Q$56,missing_cities!$R$2:$R$56,"Not Found",0)</f>
        <v>Error</v>
      </c>
      <c r="H3044" t="str">
        <f>_xlfn.XLOOKUP(E3044,missing_cities!$Q$2:$Q$56,missing_cities!$S$2:$S$56,"Not Found",0)</f>
        <v>Error</v>
      </c>
      <c r="I3044" t="s">
        <v>1684</v>
      </c>
      <c r="J3044" s="15">
        <v>0.24</v>
      </c>
      <c r="K3044" t="s">
        <v>34</v>
      </c>
      <c r="L3044" s="15" t="str">
        <f t="shared" si="94"/>
        <v>6:00-22:00</v>
      </c>
      <c r="M3044" s="16">
        <f t="shared" si="95"/>
        <v>0.67</v>
      </c>
      <c r="N3044" s="15">
        <v>14.44</v>
      </c>
      <c r="O3044" s="15">
        <v>68</v>
      </c>
      <c r="P3044" t="s">
        <v>37</v>
      </c>
      <c r="Q3044">
        <v>50</v>
      </c>
      <c r="R3044" t="s">
        <v>37</v>
      </c>
      <c r="S3044">
        <v>2014</v>
      </c>
      <c r="T3044" t="s">
        <v>22</v>
      </c>
      <c r="U3044" s="15">
        <v>5</v>
      </c>
      <c r="V3044" s="15">
        <v>10</v>
      </c>
      <c r="W3044" t="s">
        <v>32</v>
      </c>
    </row>
    <row r="3045" spans="1:23">
      <c r="A3045" t="s">
        <v>3089</v>
      </c>
      <c r="B3045">
        <v>55.828944</v>
      </c>
      <c r="C3045" s="15">
        <v>37.648761</v>
      </c>
      <c r="D3045" s="2" t="s">
        <v>8087</v>
      </c>
      <c r="E3045" s="14" t="s">
        <v>5052</v>
      </c>
      <c r="F3045" s="14" t="e" vm="2">
        <v>#VALUE!</v>
      </c>
      <c r="G3045" s="2" t="str">
        <f>_xlfn.XLOOKUP(E3045,missing_cities!$Q$2:$Q$56,missing_cities!$R$2:$R$56,"Not Found",0)</f>
        <v>Russia</v>
      </c>
      <c r="H3045" t="str">
        <f>_xlfn.XLOOKUP(E3045,missing_cities!$Q$2:$Q$56,missing_cities!$S$2:$S$56,"Not Found",0)</f>
        <v>Europe</v>
      </c>
      <c r="I3045" t="s">
        <v>1684</v>
      </c>
      <c r="J3045" s="15">
        <v>0.46</v>
      </c>
      <c r="K3045" t="s">
        <v>34</v>
      </c>
      <c r="L3045" s="15" t="str">
        <f t="shared" si="94"/>
        <v>6:00-22:00</v>
      </c>
      <c r="M3045" s="16">
        <f t="shared" si="95"/>
        <v>0.67</v>
      </c>
      <c r="N3045" s="15">
        <v>17.649999999999999</v>
      </c>
      <c r="O3045" s="15">
        <v>90</v>
      </c>
      <c r="P3045" t="s">
        <v>29</v>
      </c>
      <c r="Q3045">
        <v>350</v>
      </c>
      <c r="R3045" t="s">
        <v>132</v>
      </c>
      <c r="S3045">
        <v>2020</v>
      </c>
      <c r="T3045" t="s">
        <v>22</v>
      </c>
      <c r="U3045" s="15">
        <v>4.5999999999999996</v>
      </c>
      <c r="V3045" s="15">
        <v>7</v>
      </c>
      <c r="W3045" t="s">
        <v>27</v>
      </c>
    </row>
    <row r="3046" spans="1:23">
      <c r="A3046" t="s">
        <v>3090</v>
      </c>
      <c r="B3046">
        <v>25.285496999999999</v>
      </c>
      <c r="C3046" s="15">
        <v>55.296196999999999</v>
      </c>
      <c r="D3046" s="2" t="s">
        <v>8088</v>
      </c>
      <c r="E3046" s="14" t="s">
        <v>5076</v>
      </c>
      <c r="F3046" s="14" t="e" vm="10">
        <v>#VALUE!</v>
      </c>
      <c r="G3046" s="2" t="str">
        <f>_xlfn.XLOOKUP(E3046,missing_cities!$Q$2:$Q$56,missing_cities!$R$2:$R$56,"Not Found",0)</f>
        <v>United Arab Emirates</v>
      </c>
      <c r="H3046" t="str">
        <f>_xlfn.XLOOKUP(E3046,missing_cities!$Q$2:$Q$56,missing_cities!$S$2:$S$56,"Not Found",0)</f>
        <v>Asia</v>
      </c>
      <c r="I3046" t="s">
        <v>1684</v>
      </c>
      <c r="J3046" s="15">
        <v>0.23</v>
      </c>
      <c r="K3046" t="s">
        <v>19</v>
      </c>
      <c r="L3046" s="15" t="str">
        <f t="shared" si="94"/>
        <v>9:00-18:00</v>
      </c>
      <c r="M3046" s="16">
        <f t="shared" si="95"/>
        <v>0.37</v>
      </c>
      <c r="N3046" s="15">
        <v>13.65</v>
      </c>
      <c r="O3046" s="15">
        <v>29</v>
      </c>
      <c r="P3046" t="s">
        <v>20</v>
      </c>
      <c r="Q3046">
        <v>150</v>
      </c>
      <c r="R3046" t="s">
        <v>37</v>
      </c>
      <c r="S3046">
        <v>2018</v>
      </c>
      <c r="T3046" t="s">
        <v>22</v>
      </c>
      <c r="U3046" s="15">
        <v>3.6</v>
      </c>
      <c r="V3046" s="15">
        <v>7</v>
      </c>
      <c r="W3046" t="s">
        <v>27</v>
      </c>
    </row>
    <row r="3047" spans="1:23">
      <c r="A3047" t="s">
        <v>3091</v>
      </c>
      <c r="B3047">
        <v>-23.663530000000002</v>
      </c>
      <c r="C3047" s="15">
        <v>-46.512203999999997</v>
      </c>
      <c r="D3047" s="2" t="s">
        <v>8089</v>
      </c>
      <c r="E3047" s="14" t="s">
        <v>5067</v>
      </c>
      <c r="F3047" s="14" t="e" vm="7">
        <v>#VALUE!</v>
      </c>
      <c r="G3047" s="2" t="str">
        <f>_xlfn.XLOOKUP(E3047,missing_cities!$Q$2:$Q$56,missing_cities!$R$2:$R$56,"Not Found",0)</f>
        <v>Brazil</v>
      </c>
      <c r="H3047" t="str">
        <f>_xlfn.XLOOKUP(E3047,missing_cities!$Q$2:$Q$56,missing_cities!$S$2:$S$56,"Not Found",0)</f>
        <v>South America</v>
      </c>
      <c r="I3047" t="s">
        <v>1684</v>
      </c>
      <c r="J3047" s="15">
        <v>0.38</v>
      </c>
      <c r="K3047" s="1">
        <v>45862</v>
      </c>
      <c r="L3047" s="15" t="str">
        <f t="shared" si="94"/>
        <v>9.00-21.00</v>
      </c>
      <c r="M3047" s="16">
        <f t="shared" si="95"/>
        <v>12</v>
      </c>
      <c r="N3047" s="15">
        <v>19.14</v>
      </c>
      <c r="O3047" s="15">
        <v>76</v>
      </c>
      <c r="P3047" t="s">
        <v>20</v>
      </c>
      <c r="Q3047">
        <v>50</v>
      </c>
      <c r="R3047" t="s">
        <v>97</v>
      </c>
      <c r="S3047">
        <v>2012</v>
      </c>
      <c r="T3047" t="s">
        <v>22</v>
      </c>
      <c r="U3047" s="15">
        <v>4.3</v>
      </c>
      <c r="V3047" s="15">
        <v>10</v>
      </c>
      <c r="W3047" t="s">
        <v>32</v>
      </c>
    </row>
    <row r="3048" spans="1:23">
      <c r="A3048" t="s">
        <v>3092</v>
      </c>
      <c r="B3048">
        <v>41.920850000000002</v>
      </c>
      <c r="C3048" s="15">
        <v>-87.733498999999995</v>
      </c>
      <c r="D3048" s="2" t="s">
        <v>8090</v>
      </c>
      <c r="E3048" s="14" t="s">
        <v>5065</v>
      </c>
      <c r="F3048" s="14" t="e" vm="5">
        <v>#VALUE!</v>
      </c>
      <c r="G3048" s="2" t="str">
        <f>_xlfn.XLOOKUP(E3048,missing_cities!$Q$2:$Q$56,missing_cities!$R$2:$R$56,"Not Found",0)</f>
        <v>United States</v>
      </c>
      <c r="H3048" t="str">
        <f>_xlfn.XLOOKUP(E3048,missing_cities!$Q$2:$Q$56,missing_cities!$S$2:$S$56,"Not Found",0)</f>
        <v>North America</v>
      </c>
      <c r="I3048" t="s">
        <v>1684</v>
      </c>
      <c r="J3048" s="15">
        <v>0.26</v>
      </c>
      <c r="K3048" t="s">
        <v>34</v>
      </c>
      <c r="L3048" s="15" t="str">
        <f t="shared" si="94"/>
        <v>6:00-22:00</v>
      </c>
      <c r="M3048" s="16">
        <f t="shared" si="95"/>
        <v>0.67</v>
      </c>
      <c r="N3048" s="15">
        <v>8.3800000000000008</v>
      </c>
      <c r="O3048" s="15">
        <v>48</v>
      </c>
      <c r="P3048" t="s">
        <v>29</v>
      </c>
      <c r="Q3048">
        <v>22</v>
      </c>
      <c r="R3048" t="s">
        <v>81</v>
      </c>
      <c r="S3048">
        <v>2017</v>
      </c>
      <c r="T3048" t="s">
        <v>31</v>
      </c>
      <c r="U3048" s="15">
        <v>4.3</v>
      </c>
      <c r="V3048" s="15">
        <v>7</v>
      </c>
      <c r="W3048" t="s">
        <v>23</v>
      </c>
    </row>
    <row r="3049" spans="1:23">
      <c r="A3049" t="s">
        <v>3093</v>
      </c>
      <c r="B3049">
        <v>57.401806000000001</v>
      </c>
      <c r="C3049" s="15">
        <v>169.500201</v>
      </c>
      <c r="D3049" s="2" t="s">
        <v>8091</v>
      </c>
      <c r="E3049" s="14" t="str">
        <f>_xlfn.XLOOKUP(C3049,missing_cities!B:B,missing_cities!C:C,"Not Found",0)</f>
        <v>Error</v>
      </c>
      <c r="F3049" s="14" t="s">
        <v>9987</v>
      </c>
      <c r="G3049" s="2" t="str">
        <f>_xlfn.XLOOKUP(E3049,missing_cities!$Q$2:$Q$56,missing_cities!$R$2:$R$56,"Not Found",0)</f>
        <v>Error</v>
      </c>
      <c r="H3049" t="str">
        <f>_xlfn.XLOOKUP(E3049,missing_cities!$Q$2:$Q$56,missing_cities!$S$2:$S$56,"Not Found",0)</f>
        <v>Error</v>
      </c>
      <c r="I3049" t="s">
        <v>1684</v>
      </c>
      <c r="J3049" s="15">
        <v>0.21</v>
      </c>
      <c r="K3049" s="1">
        <v>45862</v>
      </c>
      <c r="L3049" s="15" t="str">
        <f t="shared" si="94"/>
        <v>9.00-21.00</v>
      </c>
      <c r="M3049" s="16">
        <f t="shared" si="95"/>
        <v>12</v>
      </c>
      <c r="N3049" s="15">
        <v>10.37</v>
      </c>
      <c r="O3049" s="15">
        <v>60</v>
      </c>
      <c r="P3049" t="s">
        <v>29</v>
      </c>
      <c r="Q3049">
        <v>22</v>
      </c>
      <c r="R3049" t="s">
        <v>42</v>
      </c>
      <c r="S3049">
        <v>2023</v>
      </c>
      <c r="T3049" t="s">
        <v>31</v>
      </c>
      <c r="U3049" s="15">
        <v>4.5</v>
      </c>
      <c r="V3049" s="15">
        <v>10</v>
      </c>
      <c r="W3049" t="s">
        <v>32</v>
      </c>
    </row>
    <row r="3050" spans="1:23">
      <c r="A3050" t="s">
        <v>3094</v>
      </c>
      <c r="B3050">
        <v>19.497230999999999</v>
      </c>
      <c r="C3050" s="15">
        <v>-99.174013000000002</v>
      </c>
      <c r="D3050" s="2" t="s">
        <v>8092</v>
      </c>
      <c r="E3050" s="14" t="s">
        <v>5119</v>
      </c>
      <c r="F3050" s="14" t="e" vm="13">
        <v>#VALUE!</v>
      </c>
      <c r="G3050" s="2" t="str">
        <f>_xlfn.XLOOKUP(E3050,missing_cities!$Q$2:$Q$56,missing_cities!$R$2:$R$56,"Not Found",0)</f>
        <v>Mexico</v>
      </c>
      <c r="H3050" t="str">
        <f>_xlfn.XLOOKUP(E3050,missing_cities!$Q$2:$Q$56,missing_cities!$S$2:$S$56,"Not Found",0)</f>
        <v>North America</v>
      </c>
      <c r="I3050" t="s">
        <v>1684</v>
      </c>
      <c r="J3050" s="15">
        <v>0.33</v>
      </c>
      <c r="K3050" t="s">
        <v>34</v>
      </c>
      <c r="L3050" s="15" t="str">
        <f t="shared" si="94"/>
        <v>6:00-22:00</v>
      </c>
      <c r="M3050" s="16">
        <f t="shared" si="95"/>
        <v>0.67</v>
      </c>
      <c r="N3050" s="15">
        <v>18.579999999999998</v>
      </c>
      <c r="O3050" s="15">
        <v>19</v>
      </c>
      <c r="P3050" t="s">
        <v>20</v>
      </c>
      <c r="Q3050">
        <v>22</v>
      </c>
      <c r="R3050" t="s">
        <v>48</v>
      </c>
      <c r="S3050">
        <v>2013</v>
      </c>
      <c r="T3050" t="s">
        <v>22</v>
      </c>
      <c r="U3050" s="15">
        <v>4.9000000000000004</v>
      </c>
      <c r="V3050" s="15">
        <v>8</v>
      </c>
      <c r="W3050" t="s">
        <v>32</v>
      </c>
    </row>
    <row r="3051" spans="1:23">
      <c r="A3051" t="s">
        <v>3095</v>
      </c>
      <c r="B3051">
        <v>19.557891000000001</v>
      </c>
      <c r="C3051" s="15">
        <v>-99.047861999999995</v>
      </c>
      <c r="D3051" s="2" t="s">
        <v>8093</v>
      </c>
      <c r="E3051" s="14" t="s">
        <v>5119</v>
      </c>
      <c r="F3051" s="14" t="e" vm="13">
        <v>#VALUE!</v>
      </c>
      <c r="G3051" s="2" t="str">
        <f>_xlfn.XLOOKUP(E3051,missing_cities!$Q$2:$Q$56,missing_cities!$R$2:$R$56,"Not Found",0)</f>
        <v>Mexico</v>
      </c>
      <c r="H3051" t="str">
        <f>_xlfn.XLOOKUP(E3051,missing_cities!$Q$2:$Q$56,missing_cities!$S$2:$S$56,"Not Found",0)</f>
        <v>North America</v>
      </c>
      <c r="I3051" t="s">
        <v>1684</v>
      </c>
      <c r="J3051" s="15">
        <v>0.25</v>
      </c>
      <c r="K3051" s="1">
        <v>45862</v>
      </c>
      <c r="L3051" s="15" t="str">
        <f t="shared" si="94"/>
        <v>9.00-21.00</v>
      </c>
      <c r="M3051" s="16">
        <f t="shared" si="95"/>
        <v>12</v>
      </c>
      <c r="N3051" s="15">
        <v>6.66</v>
      </c>
      <c r="O3051" s="15">
        <v>89</v>
      </c>
      <c r="P3051" t="s">
        <v>37</v>
      </c>
      <c r="Q3051">
        <v>150</v>
      </c>
      <c r="R3051" t="s">
        <v>132</v>
      </c>
      <c r="S3051">
        <v>2010</v>
      </c>
      <c r="T3051" t="s">
        <v>31</v>
      </c>
      <c r="U3051" s="15">
        <v>4.3</v>
      </c>
      <c r="V3051" s="15">
        <v>4</v>
      </c>
      <c r="W3051" t="s">
        <v>27</v>
      </c>
    </row>
    <row r="3052" spans="1:23">
      <c r="A3052" t="s">
        <v>3096</v>
      </c>
      <c r="B3052">
        <v>43.662413999999998</v>
      </c>
      <c r="C3052" s="15">
        <v>-79.350825999999998</v>
      </c>
      <c r="D3052" s="2" t="s">
        <v>8094</v>
      </c>
      <c r="E3052" s="14" t="s">
        <v>5050</v>
      </c>
      <c r="F3052" s="14" t="e" vm="1">
        <v>#VALUE!</v>
      </c>
      <c r="G3052" s="2" t="str">
        <f>_xlfn.XLOOKUP(E3052,missing_cities!$Q$2:$Q$56,missing_cities!$R$2:$R$56,"Not Found",0)</f>
        <v>Canada</v>
      </c>
      <c r="H3052" t="str">
        <f>_xlfn.XLOOKUP(E3052,missing_cities!$Q$2:$Q$56,missing_cities!$S$2:$S$56,"Not Found",0)</f>
        <v>North America</v>
      </c>
      <c r="I3052" t="s">
        <v>1684</v>
      </c>
      <c r="J3052" s="15">
        <v>0.5</v>
      </c>
      <c r="K3052" t="s">
        <v>34</v>
      </c>
      <c r="L3052" s="15" t="str">
        <f t="shared" si="94"/>
        <v>6:00-22:00</v>
      </c>
      <c r="M3052" s="16">
        <f t="shared" si="95"/>
        <v>0.67</v>
      </c>
      <c r="N3052" s="15">
        <v>9.93</v>
      </c>
      <c r="O3052" s="15">
        <v>90</v>
      </c>
      <c r="P3052" t="s">
        <v>37</v>
      </c>
      <c r="Q3052">
        <v>350</v>
      </c>
      <c r="R3052" t="s">
        <v>48</v>
      </c>
      <c r="S3052">
        <v>2014</v>
      </c>
      <c r="T3052" t="s">
        <v>31</v>
      </c>
      <c r="U3052" s="15">
        <v>5</v>
      </c>
      <c r="V3052" s="15">
        <v>9</v>
      </c>
      <c r="W3052" t="s">
        <v>27</v>
      </c>
    </row>
    <row r="3053" spans="1:23">
      <c r="A3053" t="s">
        <v>3097</v>
      </c>
      <c r="B3053">
        <v>-33.774586999999997</v>
      </c>
      <c r="C3053" s="15">
        <v>18.494040999999999</v>
      </c>
      <c r="D3053" s="2" t="s">
        <v>8095</v>
      </c>
      <c r="E3053" s="14" t="s">
        <v>5085</v>
      </c>
      <c r="F3053" s="14" t="e" vm="12">
        <v>#VALUE!</v>
      </c>
      <c r="G3053" s="2" t="str">
        <f>_xlfn.XLOOKUP(E3053,missing_cities!$Q$2:$Q$56,missing_cities!$R$2:$R$56,"Not Found",0)</f>
        <v>South Africa</v>
      </c>
      <c r="H3053" t="str">
        <f>_xlfn.XLOOKUP(E3053,missing_cities!$Q$2:$Q$56,missing_cities!$S$2:$S$56,"Not Found",0)</f>
        <v>Africa</v>
      </c>
      <c r="I3053" t="s">
        <v>1684</v>
      </c>
      <c r="J3053" s="15">
        <v>0.2</v>
      </c>
      <c r="K3053" s="1">
        <v>45862</v>
      </c>
      <c r="L3053" s="15" t="str">
        <f t="shared" si="94"/>
        <v>9.00-21.00</v>
      </c>
      <c r="M3053" s="16">
        <f t="shared" si="95"/>
        <v>12</v>
      </c>
      <c r="N3053" s="15">
        <v>14.02</v>
      </c>
      <c r="O3053" s="15">
        <v>46</v>
      </c>
      <c r="P3053" t="s">
        <v>39</v>
      </c>
      <c r="Q3053">
        <v>50</v>
      </c>
      <c r="R3053" t="s">
        <v>67</v>
      </c>
      <c r="S3053">
        <v>2019</v>
      </c>
      <c r="T3053" t="s">
        <v>22</v>
      </c>
      <c r="U3053" s="15">
        <v>4.0999999999999996</v>
      </c>
      <c r="V3053" s="15">
        <v>1</v>
      </c>
      <c r="W3053" t="s">
        <v>27</v>
      </c>
    </row>
    <row r="3054" spans="1:23">
      <c r="A3054" t="s">
        <v>3098</v>
      </c>
      <c r="B3054">
        <v>34.099499999999999</v>
      </c>
      <c r="C3054" s="15">
        <v>-118.204795</v>
      </c>
      <c r="D3054" s="2" t="s">
        <v>8096</v>
      </c>
      <c r="E3054" s="14" t="s">
        <v>5111</v>
      </c>
      <c r="F3054" s="14" t="e" vm="5">
        <v>#VALUE!</v>
      </c>
      <c r="G3054" s="2" t="str">
        <f>_xlfn.XLOOKUP(E3054,missing_cities!$Q$2:$Q$56,missing_cities!$R$2:$R$56,"Not Found",0)</f>
        <v>United States</v>
      </c>
      <c r="H3054" t="str">
        <f>_xlfn.XLOOKUP(E3054,missing_cities!$Q$2:$Q$56,missing_cities!$S$2:$S$56,"Not Found",0)</f>
        <v>North America</v>
      </c>
      <c r="I3054" t="s">
        <v>1684</v>
      </c>
      <c r="J3054" s="15">
        <v>0.36</v>
      </c>
      <c r="K3054" s="1">
        <v>45862</v>
      </c>
      <c r="L3054" s="15" t="str">
        <f t="shared" si="94"/>
        <v>9.00-21.00</v>
      </c>
      <c r="M3054" s="16">
        <f t="shared" si="95"/>
        <v>12</v>
      </c>
      <c r="N3054" s="15">
        <v>3.61</v>
      </c>
      <c r="O3054" s="15">
        <v>33</v>
      </c>
      <c r="P3054" t="s">
        <v>20</v>
      </c>
      <c r="Q3054">
        <v>350</v>
      </c>
      <c r="R3054" t="s">
        <v>74</v>
      </c>
      <c r="S3054">
        <v>2022</v>
      </c>
      <c r="T3054" t="s">
        <v>22</v>
      </c>
      <c r="U3054" s="15">
        <v>3.5</v>
      </c>
      <c r="V3054" s="15">
        <v>6</v>
      </c>
      <c r="W3054" t="s">
        <v>32</v>
      </c>
    </row>
    <row r="3055" spans="1:23">
      <c r="A3055" t="s">
        <v>3099</v>
      </c>
      <c r="B3055">
        <v>-33.707977</v>
      </c>
      <c r="C3055" s="15">
        <v>151.370385</v>
      </c>
      <c r="D3055" s="2" t="s">
        <v>8097</v>
      </c>
      <c r="E3055" s="14" t="s">
        <v>5069</v>
      </c>
      <c r="F3055" s="14" t="e" vm="8">
        <v>#VALUE!</v>
      </c>
      <c r="G3055" s="2" t="str">
        <f>_xlfn.XLOOKUP(E3055,missing_cities!$Q$2:$Q$56,missing_cities!$R$2:$R$56,"Not Found",0)</f>
        <v>Australia</v>
      </c>
      <c r="H3055" t="str">
        <f>_xlfn.XLOOKUP(E3055,missing_cities!$Q$2:$Q$56,missing_cities!$S$2:$S$56,"Not Found",0)</f>
        <v>Australia</v>
      </c>
      <c r="I3055" t="s">
        <v>1684</v>
      </c>
      <c r="J3055" s="15">
        <v>0.12</v>
      </c>
      <c r="K3055" s="1">
        <v>45862</v>
      </c>
      <c r="L3055" s="15" t="str">
        <f t="shared" si="94"/>
        <v>9.00-21.00</v>
      </c>
      <c r="M3055" s="16">
        <f t="shared" si="95"/>
        <v>12</v>
      </c>
      <c r="N3055" s="15">
        <v>0.72</v>
      </c>
      <c r="O3055" s="15">
        <v>61</v>
      </c>
      <c r="P3055" t="s">
        <v>25</v>
      </c>
      <c r="Q3055">
        <v>22</v>
      </c>
      <c r="R3055" t="s">
        <v>21</v>
      </c>
      <c r="S3055">
        <v>2020</v>
      </c>
      <c r="T3055" t="s">
        <v>22</v>
      </c>
      <c r="U3055" s="15">
        <v>4.2</v>
      </c>
      <c r="V3055" s="15">
        <v>4</v>
      </c>
      <c r="W3055" t="s">
        <v>23</v>
      </c>
    </row>
    <row r="3056" spans="1:23">
      <c r="A3056" t="s">
        <v>3100</v>
      </c>
      <c r="B3056">
        <v>34.519629000000002</v>
      </c>
      <c r="C3056" s="15">
        <v>54.772326</v>
      </c>
      <c r="D3056" s="2" t="s">
        <v>8098</v>
      </c>
      <c r="E3056" s="14" t="str">
        <f>_xlfn.XLOOKUP(C3056,missing_cities!B:B,missing_cities!C:C,"Not Found",0)</f>
        <v>Ø¯Ù‡Ø³ØªØ§Ù† Ø·Ø±ÙˆØ¯</v>
      </c>
      <c r="F3056" s="14" t="s">
        <v>10104</v>
      </c>
      <c r="G3056" s="2" t="str">
        <f>_xlfn.XLOOKUP(E3056,missing_cities!$Q$2:$Q$56,missing_cities!$R$2:$R$56,"Not Found",0)</f>
        <v>(Unclear, Arabic)</v>
      </c>
      <c r="H3056" t="str">
        <f>_xlfn.XLOOKUP(E3056,missing_cities!$Q$2:$Q$56,missing_cities!$S$2:$S$56,"Not Found",0)</f>
        <v>(Unclear)</v>
      </c>
      <c r="I3056" t="s">
        <v>1684</v>
      </c>
      <c r="J3056" s="15">
        <v>0.22</v>
      </c>
      <c r="K3056" t="s">
        <v>19</v>
      </c>
      <c r="L3056" s="15" t="str">
        <f t="shared" si="94"/>
        <v>9:00-18:00</v>
      </c>
      <c r="M3056" s="16">
        <f t="shared" si="95"/>
        <v>0.37</v>
      </c>
      <c r="N3056" s="15">
        <v>18.29</v>
      </c>
      <c r="O3056" s="15">
        <v>82</v>
      </c>
      <c r="P3056" t="s">
        <v>29</v>
      </c>
      <c r="Q3056">
        <v>150</v>
      </c>
      <c r="R3056" t="s">
        <v>132</v>
      </c>
      <c r="S3056">
        <v>2020</v>
      </c>
      <c r="T3056" t="s">
        <v>31</v>
      </c>
      <c r="U3056" s="15">
        <v>4.0999999999999996</v>
      </c>
      <c r="V3056" s="15">
        <v>4</v>
      </c>
      <c r="W3056" t="s">
        <v>27</v>
      </c>
    </row>
    <row r="3057" spans="1:23">
      <c r="A3057" t="s">
        <v>3101</v>
      </c>
      <c r="B3057">
        <v>19.148917999999998</v>
      </c>
      <c r="C3057" s="15">
        <v>72.913044999999997</v>
      </c>
      <c r="D3057" s="2" t="s">
        <v>8099</v>
      </c>
      <c r="E3057" s="14" t="s">
        <v>5079</v>
      </c>
      <c r="F3057" s="14" t="e" vm="11">
        <v>#VALUE!</v>
      </c>
      <c r="G3057" s="2" t="str">
        <f>_xlfn.XLOOKUP(E3057,missing_cities!$Q$2:$Q$56,missing_cities!$R$2:$R$56,"Not Found",0)</f>
        <v>India</v>
      </c>
      <c r="H3057" t="str">
        <f>_xlfn.XLOOKUP(E3057,missing_cities!$Q$2:$Q$56,missing_cities!$S$2:$S$56,"Not Found",0)</f>
        <v>Asia</v>
      </c>
      <c r="I3057" t="s">
        <v>1684</v>
      </c>
      <c r="J3057" s="15">
        <v>0.44</v>
      </c>
      <c r="K3057" s="1">
        <v>45862</v>
      </c>
      <c r="L3057" s="15" t="str">
        <f t="shared" si="94"/>
        <v>9.00-21.00</v>
      </c>
      <c r="M3057" s="16">
        <f t="shared" si="95"/>
        <v>12</v>
      </c>
      <c r="N3057" s="15">
        <v>1.56</v>
      </c>
      <c r="O3057" s="15">
        <v>97</v>
      </c>
      <c r="P3057" t="s">
        <v>20</v>
      </c>
      <c r="Q3057">
        <v>22</v>
      </c>
      <c r="R3057" t="s">
        <v>37</v>
      </c>
      <c r="S3057">
        <v>2012</v>
      </c>
      <c r="T3057" t="s">
        <v>22</v>
      </c>
      <c r="U3057" s="15">
        <v>4.9000000000000004</v>
      </c>
      <c r="V3057" s="15">
        <v>1</v>
      </c>
      <c r="W3057" t="s">
        <v>32</v>
      </c>
    </row>
    <row r="3058" spans="1:23">
      <c r="A3058" t="s">
        <v>3102</v>
      </c>
      <c r="B3058">
        <v>39.985228999999997</v>
      </c>
      <c r="C3058" s="15">
        <v>116.344397</v>
      </c>
      <c r="D3058" s="2" t="s">
        <v>8100</v>
      </c>
      <c r="E3058" s="14" t="s">
        <v>5071</v>
      </c>
      <c r="F3058" s="14" t="e" vm="9">
        <v>#VALUE!</v>
      </c>
      <c r="G3058" s="2" t="str">
        <f>_xlfn.XLOOKUP(E3058,missing_cities!$Q$2:$Q$56,missing_cities!$R$2:$R$56,"Not Found",0)</f>
        <v>China</v>
      </c>
      <c r="H3058" t="str">
        <f>_xlfn.XLOOKUP(E3058,missing_cities!$Q$2:$Q$56,missing_cities!$S$2:$S$56,"Not Found",0)</f>
        <v>Asia</v>
      </c>
      <c r="I3058" t="s">
        <v>1684</v>
      </c>
      <c r="J3058" s="15">
        <v>0.36</v>
      </c>
      <c r="K3058" t="s">
        <v>19</v>
      </c>
      <c r="L3058" s="15" t="str">
        <f t="shared" si="94"/>
        <v>9:00-18:00</v>
      </c>
      <c r="M3058" s="16">
        <f t="shared" si="95"/>
        <v>0.37</v>
      </c>
      <c r="N3058" s="15">
        <v>11.3</v>
      </c>
      <c r="O3058" s="15">
        <v>15</v>
      </c>
      <c r="P3058" t="s">
        <v>39</v>
      </c>
      <c r="Q3058">
        <v>22</v>
      </c>
      <c r="R3058" t="s">
        <v>42</v>
      </c>
      <c r="S3058">
        <v>2011</v>
      </c>
      <c r="T3058" t="s">
        <v>22</v>
      </c>
      <c r="U3058" s="15">
        <v>4.9000000000000004</v>
      </c>
      <c r="V3058" s="15">
        <v>2</v>
      </c>
      <c r="W3058" t="s">
        <v>32</v>
      </c>
    </row>
    <row r="3059" spans="1:23">
      <c r="A3059" t="s">
        <v>3103</v>
      </c>
      <c r="B3059">
        <v>18.929807</v>
      </c>
      <c r="C3059" s="15">
        <v>72.913814000000002</v>
      </c>
      <c r="D3059" s="2" t="s">
        <v>8101</v>
      </c>
      <c r="E3059" s="14" t="s">
        <v>5079</v>
      </c>
      <c r="F3059" s="14" t="e" vm="11">
        <v>#VALUE!</v>
      </c>
      <c r="G3059" s="2" t="str">
        <f>_xlfn.XLOOKUP(E3059,missing_cities!$Q$2:$Q$56,missing_cities!$R$2:$R$56,"Not Found",0)</f>
        <v>India</v>
      </c>
      <c r="H3059" t="str">
        <f>_xlfn.XLOOKUP(E3059,missing_cities!$Q$2:$Q$56,missing_cities!$S$2:$S$56,"Not Found",0)</f>
        <v>Asia</v>
      </c>
      <c r="I3059" t="s">
        <v>1684</v>
      </c>
      <c r="J3059" s="15">
        <v>0.37</v>
      </c>
      <c r="K3059" t="s">
        <v>34</v>
      </c>
      <c r="L3059" s="15" t="str">
        <f t="shared" si="94"/>
        <v>6:00-22:00</v>
      </c>
      <c r="M3059" s="16">
        <f t="shared" si="95"/>
        <v>0.67</v>
      </c>
      <c r="N3059" s="15">
        <v>12.99</v>
      </c>
      <c r="O3059" s="15">
        <v>18</v>
      </c>
      <c r="P3059" t="s">
        <v>37</v>
      </c>
      <c r="Q3059">
        <v>350</v>
      </c>
      <c r="R3059" t="s">
        <v>21</v>
      </c>
      <c r="S3059">
        <v>2018</v>
      </c>
      <c r="T3059" t="s">
        <v>31</v>
      </c>
      <c r="U3059" s="15">
        <v>3.9</v>
      </c>
      <c r="V3059" s="15">
        <v>4</v>
      </c>
      <c r="W3059" t="s">
        <v>23</v>
      </c>
    </row>
    <row r="3060" spans="1:23">
      <c r="A3060" t="s">
        <v>3104</v>
      </c>
      <c r="B3060">
        <v>19.563862</v>
      </c>
      <c r="C3060" s="15">
        <v>-99.139256000000003</v>
      </c>
      <c r="D3060" s="2" t="s">
        <v>8102</v>
      </c>
      <c r="E3060" s="14" t="s">
        <v>5119</v>
      </c>
      <c r="F3060" s="14" t="e" vm="13">
        <v>#VALUE!</v>
      </c>
      <c r="G3060" s="2" t="str">
        <f>_xlfn.XLOOKUP(E3060,missing_cities!$Q$2:$Q$56,missing_cities!$R$2:$R$56,"Not Found",0)</f>
        <v>Mexico</v>
      </c>
      <c r="H3060" t="str">
        <f>_xlfn.XLOOKUP(E3060,missing_cities!$Q$2:$Q$56,missing_cities!$S$2:$S$56,"Not Found",0)</f>
        <v>North America</v>
      </c>
      <c r="I3060" t="s">
        <v>1684</v>
      </c>
      <c r="J3060" s="15">
        <v>0.31</v>
      </c>
      <c r="K3060" t="s">
        <v>34</v>
      </c>
      <c r="L3060" s="15" t="str">
        <f t="shared" si="94"/>
        <v>6:00-22:00</v>
      </c>
      <c r="M3060" s="16">
        <f t="shared" si="95"/>
        <v>0.67</v>
      </c>
      <c r="N3060" s="15">
        <v>12.01</v>
      </c>
      <c r="O3060" s="15">
        <v>20</v>
      </c>
      <c r="P3060" t="s">
        <v>29</v>
      </c>
      <c r="Q3060">
        <v>150</v>
      </c>
      <c r="R3060" t="s">
        <v>48</v>
      </c>
      <c r="S3060">
        <v>2021</v>
      </c>
      <c r="T3060" t="s">
        <v>22</v>
      </c>
      <c r="U3060" s="15">
        <v>4.2</v>
      </c>
      <c r="V3060" s="15">
        <v>6</v>
      </c>
      <c r="W3060" t="s">
        <v>23</v>
      </c>
    </row>
    <row r="3061" spans="1:23">
      <c r="A3061" t="s">
        <v>3105</v>
      </c>
      <c r="B3061">
        <v>19.486007000000001</v>
      </c>
      <c r="C3061" s="15">
        <v>-99.122062999999997</v>
      </c>
      <c r="D3061" s="2" t="s">
        <v>8103</v>
      </c>
      <c r="E3061" s="14" t="s">
        <v>5119</v>
      </c>
      <c r="F3061" s="14" t="e" vm="13">
        <v>#VALUE!</v>
      </c>
      <c r="G3061" s="2" t="str">
        <f>_xlfn.XLOOKUP(E3061,missing_cities!$Q$2:$Q$56,missing_cities!$R$2:$R$56,"Not Found",0)</f>
        <v>Mexico</v>
      </c>
      <c r="H3061" t="str">
        <f>_xlfn.XLOOKUP(E3061,missing_cities!$Q$2:$Q$56,missing_cities!$S$2:$S$56,"Not Found",0)</f>
        <v>North America</v>
      </c>
      <c r="I3061" t="s">
        <v>1684</v>
      </c>
      <c r="J3061" s="15">
        <v>0.43</v>
      </c>
      <c r="K3061" s="1">
        <v>45862</v>
      </c>
      <c r="L3061" s="15" t="str">
        <f t="shared" si="94"/>
        <v>9.00-21.00</v>
      </c>
      <c r="M3061" s="16">
        <f t="shared" si="95"/>
        <v>12</v>
      </c>
      <c r="N3061" s="15">
        <v>2.41</v>
      </c>
      <c r="O3061" s="15">
        <v>48</v>
      </c>
      <c r="P3061" t="s">
        <v>20</v>
      </c>
      <c r="Q3061">
        <v>50</v>
      </c>
      <c r="R3061" t="s">
        <v>26</v>
      </c>
      <c r="S3061">
        <v>2012</v>
      </c>
      <c r="T3061" t="s">
        <v>31</v>
      </c>
      <c r="U3061" s="15">
        <v>4.9000000000000004</v>
      </c>
      <c r="V3061" s="15">
        <v>9</v>
      </c>
      <c r="W3061" t="s">
        <v>27</v>
      </c>
    </row>
    <row r="3062" spans="1:23">
      <c r="A3062" t="s">
        <v>3106</v>
      </c>
      <c r="B3062">
        <v>43.796346</v>
      </c>
      <c r="C3062" s="15">
        <v>-79.429135000000002</v>
      </c>
      <c r="D3062" s="2" t="s">
        <v>8104</v>
      </c>
      <c r="E3062" s="14" t="s">
        <v>5050</v>
      </c>
      <c r="F3062" s="14" t="e" vm="1">
        <v>#VALUE!</v>
      </c>
      <c r="G3062" s="2" t="str">
        <f>_xlfn.XLOOKUP(E3062,missing_cities!$Q$2:$Q$56,missing_cities!$R$2:$R$56,"Not Found",0)</f>
        <v>Canada</v>
      </c>
      <c r="H3062" t="str">
        <f>_xlfn.XLOOKUP(E3062,missing_cities!$Q$2:$Q$56,missing_cities!$S$2:$S$56,"Not Found",0)</f>
        <v>North America</v>
      </c>
      <c r="I3062" t="s">
        <v>1684</v>
      </c>
      <c r="J3062" s="15">
        <v>0.5</v>
      </c>
      <c r="K3062" t="s">
        <v>34</v>
      </c>
      <c r="L3062" s="15" t="str">
        <f t="shared" si="94"/>
        <v>6:00-22:00</v>
      </c>
      <c r="M3062" s="16">
        <f t="shared" si="95"/>
        <v>0.67</v>
      </c>
      <c r="N3062" s="15">
        <v>12.13</v>
      </c>
      <c r="O3062" s="15">
        <v>83</v>
      </c>
      <c r="P3062" t="s">
        <v>37</v>
      </c>
      <c r="Q3062">
        <v>50</v>
      </c>
      <c r="R3062" t="s">
        <v>46</v>
      </c>
      <c r="S3062">
        <v>2010</v>
      </c>
      <c r="T3062" t="s">
        <v>31</v>
      </c>
      <c r="U3062" s="15">
        <v>5</v>
      </c>
      <c r="V3062" s="15">
        <v>9</v>
      </c>
      <c r="W3062" t="s">
        <v>32</v>
      </c>
    </row>
    <row r="3063" spans="1:23">
      <c r="A3063" t="s">
        <v>3107</v>
      </c>
      <c r="B3063">
        <v>41.88391</v>
      </c>
      <c r="C3063" s="15">
        <v>-87.610658999999998</v>
      </c>
      <c r="D3063" s="2" t="s">
        <v>8105</v>
      </c>
      <c r="E3063" s="14" t="s">
        <v>5065</v>
      </c>
      <c r="F3063" s="14" t="e" vm="5">
        <v>#VALUE!</v>
      </c>
      <c r="G3063" s="2" t="str">
        <f>_xlfn.XLOOKUP(E3063,missing_cities!$Q$2:$Q$56,missing_cities!$R$2:$R$56,"Not Found",0)</f>
        <v>United States</v>
      </c>
      <c r="H3063" t="str">
        <f>_xlfn.XLOOKUP(E3063,missing_cities!$Q$2:$Q$56,missing_cities!$S$2:$S$56,"Not Found",0)</f>
        <v>North America</v>
      </c>
      <c r="I3063" t="s">
        <v>1684</v>
      </c>
      <c r="J3063" s="15">
        <v>0.15</v>
      </c>
      <c r="K3063" t="s">
        <v>34</v>
      </c>
      <c r="L3063" s="15" t="str">
        <f t="shared" si="94"/>
        <v>6:00-22:00</v>
      </c>
      <c r="M3063" s="16">
        <f t="shared" si="95"/>
        <v>0.67</v>
      </c>
      <c r="N3063" s="15">
        <v>5.6</v>
      </c>
      <c r="O3063" s="15">
        <v>33</v>
      </c>
      <c r="P3063" t="s">
        <v>37</v>
      </c>
      <c r="Q3063">
        <v>350</v>
      </c>
      <c r="R3063" t="s">
        <v>42</v>
      </c>
      <c r="S3063">
        <v>2012</v>
      </c>
      <c r="T3063" t="s">
        <v>31</v>
      </c>
      <c r="U3063" s="15">
        <v>4.4000000000000004</v>
      </c>
      <c r="V3063" s="15">
        <v>10</v>
      </c>
      <c r="W3063" t="s">
        <v>23</v>
      </c>
    </row>
    <row r="3064" spans="1:23">
      <c r="A3064" t="s">
        <v>3108</v>
      </c>
      <c r="B3064">
        <v>55.837359999999997</v>
      </c>
      <c r="C3064" s="15">
        <v>37.581254999999999</v>
      </c>
      <c r="D3064" s="2" t="s">
        <v>8106</v>
      </c>
      <c r="E3064" s="14" t="s">
        <v>5052</v>
      </c>
      <c r="F3064" s="14" t="e" vm="2">
        <v>#VALUE!</v>
      </c>
      <c r="G3064" s="2" t="str">
        <f>_xlfn.XLOOKUP(E3064,missing_cities!$Q$2:$Q$56,missing_cities!$R$2:$R$56,"Not Found",0)</f>
        <v>Russia</v>
      </c>
      <c r="H3064" t="str">
        <f>_xlfn.XLOOKUP(E3064,missing_cities!$Q$2:$Q$56,missing_cities!$S$2:$S$56,"Not Found",0)</f>
        <v>Europe</v>
      </c>
      <c r="I3064" t="s">
        <v>1684</v>
      </c>
      <c r="J3064" s="15">
        <v>0.15</v>
      </c>
      <c r="K3064" s="1">
        <v>45862</v>
      </c>
      <c r="L3064" s="15" t="str">
        <f t="shared" si="94"/>
        <v>9.00-21.00</v>
      </c>
      <c r="M3064" s="16">
        <f t="shared" si="95"/>
        <v>12</v>
      </c>
      <c r="N3064" s="15">
        <v>11.57</v>
      </c>
      <c r="O3064" s="15">
        <v>36</v>
      </c>
      <c r="P3064" t="s">
        <v>20</v>
      </c>
      <c r="Q3064">
        <v>350</v>
      </c>
      <c r="R3064" t="s">
        <v>42</v>
      </c>
      <c r="S3064">
        <v>2022</v>
      </c>
      <c r="T3064" t="s">
        <v>22</v>
      </c>
      <c r="U3064" s="15">
        <v>3.2</v>
      </c>
      <c r="V3064" s="15">
        <v>10</v>
      </c>
      <c r="W3064" t="s">
        <v>32</v>
      </c>
    </row>
    <row r="3065" spans="1:23">
      <c r="A3065" t="s">
        <v>3109</v>
      </c>
      <c r="B3065">
        <v>39.972397000000001</v>
      </c>
      <c r="C3065" s="15">
        <v>116.201654</v>
      </c>
      <c r="D3065" s="2" t="s">
        <v>8107</v>
      </c>
      <c r="E3065" s="14" t="s">
        <v>5071</v>
      </c>
      <c r="F3065" s="14" t="e" vm="9">
        <v>#VALUE!</v>
      </c>
      <c r="G3065" s="2" t="str">
        <f>_xlfn.XLOOKUP(E3065,missing_cities!$Q$2:$Q$56,missing_cities!$R$2:$R$56,"Not Found",0)</f>
        <v>China</v>
      </c>
      <c r="H3065" t="str">
        <f>_xlfn.XLOOKUP(E3065,missing_cities!$Q$2:$Q$56,missing_cities!$S$2:$S$56,"Not Found",0)</f>
        <v>Asia</v>
      </c>
      <c r="I3065" t="s">
        <v>1684</v>
      </c>
      <c r="J3065" s="15">
        <v>0.46</v>
      </c>
      <c r="K3065" t="s">
        <v>34</v>
      </c>
      <c r="L3065" s="15" t="str">
        <f t="shared" si="94"/>
        <v>6:00-22:00</v>
      </c>
      <c r="M3065" s="16">
        <f t="shared" si="95"/>
        <v>0.67</v>
      </c>
      <c r="N3065" s="15">
        <v>2.36</v>
      </c>
      <c r="O3065" s="15">
        <v>81</v>
      </c>
      <c r="P3065" t="s">
        <v>20</v>
      </c>
      <c r="Q3065">
        <v>150</v>
      </c>
      <c r="R3065" t="s">
        <v>42</v>
      </c>
      <c r="S3065">
        <v>2011</v>
      </c>
      <c r="T3065" t="s">
        <v>31</v>
      </c>
      <c r="U3065" s="15">
        <v>4.2</v>
      </c>
      <c r="V3065" s="15">
        <v>5</v>
      </c>
      <c r="W3065" t="s">
        <v>32</v>
      </c>
    </row>
    <row r="3066" spans="1:23">
      <c r="A3066" t="s">
        <v>3110</v>
      </c>
      <c r="B3066">
        <v>43.629886999999997</v>
      </c>
      <c r="C3066" s="15">
        <v>-79.359153000000006</v>
      </c>
      <c r="D3066" s="2" t="s">
        <v>8108</v>
      </c>
      <c r="E3066" s="14" t="s">
        <v>5050</v>
      </c>
      <c r="F3066" s="14" t="e" vm="1">
        <v>#VALUE!</v>
      </c>
      <c r="G3066" s="2" t="str">
        <f>_xlfn.XLOOKUP(E3066,missing_cities!$Q$2:$Q$56,missing_cities!$R$2:$R$56,"Not Found",0)</f>
        <v>Canada</v>
      </c>
      <c r="H3066" t="str">
        <f>_xlfn.XLOOKUP(E3066,missing_cities!$Q$2:$Q$56,missing_cities!$S$2:$S$56,"Not Found",0)</f>
        <v>North America</v>
      </c>
      <c r="I3066" t="s">
        <v>1684</v>
      </c>
      <c r="J3066" s="15">
        <v>0.49</v>
      </c>
      <c r="K3066" t="s">
        <v>34</v>
      </c>
      <c r="L3066" s="15" t="str">
        <f t="shared" si="94"/>
        <v>6:00-22:00</v>
      </c>
      <c r="M3066" s="16">
        <f t="shared" si="95"/>
        <v>0.67</v>
      </c>
      <c r="N3066" s="15">
        <v>12.03</v>
      </c>
      <c r="O3066" s="15">
        <v>64</v>
      </c>
      <c r="P3066" t="s">
        <v>25</v>
      </c>
      <c r="Q3066">
        <v>150</v>
      </c>
      <c r="R3066" t="s">
        <v>21</v>
      </c>
      <c r="S3066">
        <v>2020</v>
      </c>
      <c r="T3066" t="s">
        <v>22</v>
      </c>
      <c r="U3066" s="15">
        <v>4.2</v>
      </c>
      <c r="V3066" s="15">
        <v>3</v>
      </c>
      <c r="W3066" t="s">
        <v>23</v>
      </c>
    </row>
    <row r="3067" spans="1:23">
      <c r="A3067" t="s">
        <v>3111</v>
      </c>
      <c r="B3067">
        <v>34.198661999999999</v>
      </c>
      <c r="C3067" s="15">
        <v>-118.370901</v>
      </c>
      <c r="D3067" s="2" t="s">
        <v>8109</v>
      </c>
      <c r="E3067" s="14" t="s">
        <v>5111</v>
      </c>
      <c r="F3067" s="14" t="e" vm="5">
        <v>#VALUE!</v>
      </c>
      <c r="G3067" s="2" t="str">
        <f>_xlfn.XLOOKUP(E3067,missing_cities!$Q$2:$Q$56,missing_cities!$R$2:$R$56,"Not Found",0)</f>
        <v>United States</v>
      </c>
      <c r="H3067" t="str">
        <f>_xlfn.XLOOKUP(E3067,missing_cities!$Q$2:$Q$56,missing_cities!$S$2:$S$56,"Not Found",0)</f>
        <v>North America</v>
      </c>
      <c r="I3067" t="s">
        <v>1684</v>
      </c>
      <c r="J3067" s="15">
        <v>0.15</v>
      </c>
      <c r="K3067" s="1">
        <v>45862</v>
      </c>
      <c r="L3067" s="15" t="str">
        <f t="shared" si="94"/>
        <v>9.00-21.00</v>
      </c>
      <c r="M3067" s="16">
        <f t="shared" si="95"/>
        <v>12</v>
      </c>
      <c r="N3067" s="15">
        <v>1.38</v>
      </c>
      <c r="O3067" s="15">
        <v>78</v>
      </c>
      <c r="P3067" t="s">
        <v>20</v>
      </c>
      <c r="Q3067">
        <v>22</v>
      </c>
      <c r="R3067" t="s">
        <v>48</v>
      </c>
      <c r="S3067">
        <v>2010</v>
      </c>
      <c r="T3067" t="s">
        <v>31</v>
      </c>
      <c r="U3067" s="15">
        <v>4.0999999999999996</v>
      </c>
      <c r="V3067" s="15">
        <v>5</v>
      </c>
      <c r="W3067" t="s">
        <v>27</v>
      </c>
    </row>
    <row r="3068" spans="1:23">
      <c r="A3068" t="s">
        <v>3112</v>
      </c>
      <c r="B3068">
        <v>39.867567000000001</v>
      </c>
      <c r="C3068" s="15">
        <v>116.437495</v>
      </c>
      <c r="D3068" s="2" t="s">
        <v>8110</v>
      </c>
      <c r="E3068" s="14" t="s">
        <v>5071</v>
      </c>
      <c r="F3068" s="14" t="e" vm="9">
        <v>#VALUE!</v>
      </c>
      <c r="G3068" s="2" t="str">
        <f>_xlfn.XLOOKUP(E3068,missing_cities!$Q$2:$Q$56,missing_cities!$R$2:$R$56,"Not Found",0)</f>
        <v>China</v>
      </c>
      <c r="H3068" t="str">
        <f>_xlfn.XLOOKUP(E3068,missing_cities!$Q$2:$Q$56,missing_cities!$S$2:$S$56,"Not Found",0)</f>
        <v>Asia</v>
      </c>
      <c r="I3068" t="s">
        <v>1684</v>
      </c>
      <c r="J3068" s="15">
        <v>0.43</v>
      </c>
      <c r="K3068" t="s">
        <v>19</v>
      </c>
      <c r="L3068" s="15" t="str">
        <f t="shared" si="94"/>
        <v>9:00-18:00</v>
      </c>
      <c r="M3068" s="16">
        <f t="shared" si="95"/>
        <v>0.37</v>
      </c>
      <c r="N3068" s="15">
        <v>17.98</v>
      </c>
      <c r="O3068" s="15">
        <v>53</v>
      </c>
      <c r="P3068" t="s">
        <v>25</v>
      </c>
      <c r="Q3068">
        <v>150</v>
      </c>
      <c r="R3068" t="s">
        <v>30</v>
      </c>
      <c r="S3068">
        <v>2015</v>
      </c>
      <c r="T3068" t="s">
        <v>22</v>
      </c>
      <c r="U3068" s="15">
        <v>3.9</v>
      </c>
      <c r="V3068" s="15">
        <v>10</v>
      </c>
      <c r="W3068" t="s">
        <v>27</v>
      </c>
    </row>
    <row r="3069" spans="1:23">
      <c r="A3069" t="s">
        <v>3113</v>
      </c>
      <c r="B3069">
        <v>37.817659999999997</v>
      </c>
      <c r="C3069" s="15">
        <v>-122.338115</v>
      </c>
      <c r="D3069" s="2" t="s">
        <v>8111</v>
      </c>
      <c r="E3069" s="14" t="s">
        <v>5061</v>
      </c>
      <c r="F3069" s="14" t="e" vm="5">
        <v>#VALUE!</v>
      </c>
      <c r="G3069" s="2" t="str">
        <f>_xlfn.XLOOKUP(E3069,missing_cities!$Q$2:$Q$56,missing_cities!$R$2:$R$56,"Not Found",0)</f>
        <v>United States</v>
      </c>
      <c r="H3069" t="str">
        <f>_xlfn.XLOOKUP(E3069,missing_cities!$Q$2:$Q$56,missing_cities!$S$2:$S$56,"Not Found",0)</f>
        <v>North America</v>
      </c>
      <c r="I3069" t="s">
        <v>1684</v>
      </c>
      <c r="J3069" s="15">
        <v>0.17</v>
      </c>
      <c r="K3069" s="1">
        <v>45862</v>
      </c>
      <c r="L3069" s="15" t="str">
        <f t="shared" si="94"/>
        <v>9.00-21.00</v>
      </c>
      <c r="M3069" s="16">
        <f t="shared" si="95"/>
        <v>12</v>
      </c>
      <c r="N3069" s="15">
        <v>2.83</v>
      </c>
      <c r="O3069" s="15">
        <v>39</v>
      </c>
      <c r="P3069" t="s">
        <v>25</v>
      </c>
      <c r="Q3069">
        <v>50</v>
      </c>
      <c r="R3069" t="s">
        <v>42</v>
      </c>
      <c r="S3069">
        <v>2023</v>
      </c>
      <c r="T3069" t="s">
        <v>22</v>
      </c>
      <c r="U3069" s="15">
        <v>3.2</v>
      </c>
      <c r="V3069" s="15">
        <v>2</v>
      </c>
      <c r="W3069" t="s">
        <v>27</v>
      </c>
    </row>
    <row r="3070" spans="1:23">
      <c r="A3070" t="s">
        <v>3114</v>
      </c>
      <c r="B3070">
        <v>55.780486000000003</v>
      </c>
      <c r="C3070" s="15">
        <v>37.545228999999999</v>
      </c>
      <c r="D3070" s="2" t="s">
        <v>8112</v>
      </c>
      <c r="E3070" s="14" t="s">
        <v>5052</v>
      </c>
      <c r="F3070" s="14" t="e" vm="2">
        <v>#VALUE!</v>
      </c>
      <c r="G3070" s="2" t="str">
        <f>_xlfn.XLOOKUP(E3070,missing_cities!$Q$2:$Q$56,missing_cities!$R$2:$R$56,"Not Found",0)</f>
        <v>Russia</v>
      </c>
      <c r="H3070" t="str">
        <f>_xlfn.XLOOKUP(E3070,missing_cities!$Q$2:$Q$56,missing_cities!$S$2:$S$56,"Not Found",0)</f>
        <v>Europe</v>
      </c>
      <c r="I3070" t="s">
        <v>1684</v>
      </c>
      <c r="J3070" s="15">
        <v>0.19</v>
      </c>
      <c r="K3070" t="s">
        <v>19</v>
      </c>
      <c r="L3070" s="15" t="str">
        <f t="shared" si="94"/>
        <v>9:00-18:00</v>
      </c>
      <c r="M3070" s="16">
        <f t="shared" si="95"/>
        <v>0.37</v>
      </c>
      <c r="N3070" s="15">
        <v>1.92</v>
      </c>
      <c r="O3070" s="15">
        <v>12</v>
      </c>
      <c r="P3070" t="s">
        <v>37</v>
      </c>
      <c r="Q3070">
        <v>50</v>
      </c>
      <c r="R3070" t="s">
        <v>35</v>
      </c>
      <c r="S3070">
        <v>2014</v>
      </c>
      <c r="T3070" t="s">
        <v>31</v>
      </c>
      <c r="U3070" s="15">
        <v>3.7</v>
      </c>
      <c r="V3070" s="15">
        <v>4</v>
      </c>
      <c r="W3070" t="s">
        <v>23</v>
      </c>
    </row>
    <row r="3071" spans="1:23">
      <c r="A3071" t="s">
        <v>3115</v>
      </c>
      <c r="B3071">
        <v>-33.818432000000001</v>
      </c>
      <c r="C3071" s="15">
        <v>151.37889699999999</v>
      </c>
      <c r="D3071" s="2" t="s">
        <v>8113</v>
      </c>
      <c r="E3071" s="14" t="s">
        <v>5069</v>
      </c>
      <c r="F3071" s="14" t="e" vm="8">
        <v>#VALUE!</v>
      </c>
      <c r="G3071" s="2" t="str">
        <f>_xlfn.XLOOKUP(E3071,missing_cities!$Q$2:$Q$56,missing_cities!$R$2:$R$56,"Not Found",0)</f>
        <v>Australia</v>
      </c>
      <c r="H3071" t="str">
        <f>_xlfn.XLOOKUP(E3071,missing_cities!$Q$2:$Q$56,missing_cities!$S$2:$S$56,"Not Found",0)</f>
        <v>Australia</v>
      </c>
      <c r="I3071" t="s">
        <v>1684</v>
      </c>
      <c r="J3071" s="15">
        <v>0.43</v>
      </c>
      <c r="K3071" t="s">
        <v>19</v>
      </c>
      <c r="L3071" s="15" t="str">
        <f t="shared" si="94"/>
        <v>9:00-18:00</v>
      </c>
      <c r="M3071" s="16">
        <f t="shared" si="95"/>
        <v>0.37</v>
      </c>
      <c r="N3071" s="15">
        <v>19.559999999999999</v>
      </c>
      <c r="O3071" s="15">
        <v>73</v>
      </c>
      <c r="P3071" t="s">
        <v>37</v>
      </c>
      <c r="Q3071">
        <v>50</v>
      </c>
      <c r="R3071" t="s">
        <v>37</v>
      </c>
      <c r="S3071">
        <v>2013</v>
      </c>
      <c r="T3071" t="s">
        <v>31</v>
      </c>
      <c r="U3071" s="15">
        <v>4.5</v>
      </c>
      <c r="V3071" s="15">
        <v>3</v>
      </c>
      <c r="W3071" t="s">
        <v>27</v>
      </c>
    </row>
    <row r="3072" spans="1:23">
      <c r="A3072" t="s">
        <v>3116</v>
      </c>
      <c r="B3072">
        <v>41.976222999999997</v>
      </c>
      <c r="C3072" s="15">
        <v>-87.777844000000002</v>
      </c>
      <c r="D3072" s="2" t="s">
        <v>8114</v>
      </c>
      <c r="E3072" s="14" t="s">
        <v>5065</v>
      </c>
      <c r="F3072" s="14" t="e" vm="5">
        <v>#VALUE!</v>
      </c>
      <c r="G3072" s="2" t="str">
        <f>_xlfn.XLOOKUP(E3072,missing_cities!$Q$2:$Q$56,missing_cities!$R$2:$R$56,"Not Found",0)</f>
        <v>United States</v>
      </c>
      <c r="H3072" t="str">
        <f>_xlfn.XLOOKUP(E3072,missing_cities!$Q$2:$Q$56,missing_cities!$S$2:$S$56,"Not Found",0)</f>
        <v>North America</v>
      </c>
      <c r="I3072" t="s">
        <v>1684</v>
      </c>
      <c r="J3072" s="15">
        <v>0.25</v>
      </c>
      <c r="K3072" t="s">
        <v>34</v>
      </c>
      <c r="L3072" s="15" t="str">
        <f t="shared" si="94"/>
        <v>6:00-22:00</v>
      </c>
      <c r="M3072" s="16">
        <f t="shared" si="95"/>
        <v>0.67</v>
      </c>
      <c r="N3072" s="15">
        <v>4.21</v>
      </c>
      <c r="O3072" s="15">
        <v>51</v>
      </c>
      <c r="P3072" t="s">
        <v>37</v>
      </c>
      <c r="Q3072">
        <v>50</v>
      </c>
      <c r="R3072" t="s">
        <v>21</v>
      </c>
      <c r="S3072">
        <v>2020</v>
      </c>
      <c r="T3072" t="s">
        <v>22</v>
      </c>
      <c r="U3072" s="15">
        <v>3.2</v>
      </c>
      <c r="V3072" s="15">
        <v>2</v>
      </c>
      <c r="W3072" t="s">
        <v>32</v>
      </c>
    </row>
    <row r="3073" spans="1:23">
      <c r="A3073" t="s">
        <v>3117</v>
      </c>
      <c r="B3073">
        <v>-33.716064000000003</v>
      </c>
      <c r="C3073" s="15">
        <v>151.27095600000001</v>
      </c>
      <c r="D3073" s="2" t="s">
        <v>8115</v>
      </c>
      <c r="E3073" s="14" t="s">
        <v>5069</v>
      </c>
      <c r="F3073" s="14" t="e" vm="8">
        <v>#VALUE!</v>
      </c>
      <c r="G3073" s="2" t="str">
        <f>_xlfn.XLOOKUP(E3073,missing_cities!$Q$2:$Q$56,missing_cities!$R$2:$R$56,"Not Found",0)</f>
        <v>Australia</v>
      </c>
      <c r="H3073" t="str">
        <f>_xlfn.XLOOKUP(E3073,missing_cities!$Q$2:$Q$56,missing_cities!$S$2:$S$56,"Not Found",0)</f>
        <v>Australia</v>
      </c>
      <c r="I3073" t="s">
        <v>1684</v>
      </c>
      <c r="J3073" s="15">
        <v>0.16</v>
      </c>
      <c r="K3073" t="s">
        <v>34</v>
      </c>
      <c r="L3073" s="15" t="str">
        <f t="shared" si="94"/>
        <v>6:00-22:00</v>
      </c>
      <c r="M3073" s="16">
        <f t="shared" si="95"/>
        <v>0.67</v>
      </c>
      <c r="N3073" s="15">
        <v>5.18</v>
      </c>
      <c r="O3073" s="15">
        <v>82</v>
      </c>
      <c r="P3073" t="s">
        <v>39</v>
      </c>
      <c r="Q3073">
        <v>150</v>
      </c>
      <c r="R3073" t="s">
        <v>42</v>
      </c>
      <c r="S3073">
        <v>2022</v>
      </c>
      <c r="T3073" t="s">
        <v>31</v>
      </c>
      <c r="U3073" s="15">
        <v>3.5</v>
      </c>
      <c r="V3073" s="15">
        <v>5</v>
      </c>
      <c r="W3073" t="s">
        <v>27</v>
      </c>
    </row>
    <row r="3074" spans="1:23">
      <c r="A3074" t="s">
        <v>3118</v>
      </c>
      <c r="B3074">
        <v>-33.827505000000002</v>
      </c>
      <c r="C3074" s="15">
        <v>18.480582999999999</v>
      </c>
      <c r="D3074" s="2" t="s">
        <v>8116</v>
      </c>
      <c r="E3074" s="14" t="s">
        <v>5085</v>
      </c>
      <c r="F3074" s="14" t="e" vm="12">
        <v>#VALUE!</v>
      </c>
      <c r="G3074" s="2" t="str">
        <f>_xlfn.XLOOKUP(E3074,missing_cities!$Q$2:$Q$56,missing_cities!$R$2:$R$56,"Not Found",0)</f>
        <v>South Africa</v>
      </c>
      <c r="H3074" t="str">
        <f>_xlfn.XLOOKUP(E3074,missing_cities!$Q$2:$Q$56,missing_cities!$S$2:$S$56,"Not Found",0)</f>
        <v>Africa</v>
      </c>
      <c r="I3074" t="s">
        <v>1684</v>
      </c>
      <c r="J3074" s="15">
        <v>0.36</v>
      </c>
      <c r="K3074" s="1">
        <v>45862</v>
      </c>
      <c r="L3074" s="15" t="str">
        <f t="shared" si="94"/>
        <v>9.00-21.00</v>
      </c>
      <c r="M3074" s="16">
        <f t="shared" si="95"/>
        <v>12</v>
      </c>
      <c r="N3074" s="15">
        <v>16.079999999999998</v>
      </c>
      <c r="O3074" s="15">
        <v>62</v>
      </c>
      <c r="P3074" t="s">
        <v>29</v>
      </c>
      <c r="Q3074">
        <v>150</v>
      </c>
      <c r="R3074" t="s">
        <v>21</v>
      </c>
      <c r="S3074">
        <v>2013</v>
      </c>
      <c r="T3074" t="s">
        <v>22</v>
      </c>
      <c r="U3074" s="15">
        <v>4.7</v>
      </c>
      <c r="V3074" s="15">
        <v>5</v>
      </c>
      <c r="W3074" t="s">
        <v>23</v>
      </c>
    </row>
    <row r="3075" spans="1:23">
      <c r="A3075" t="s">
        <v>3119</v>
      </c>
      <c r="B3075">
        <v>-33.899304999999998</v>
      </c>
      <c r="C3075" s="15">
        <v>151.21317400000001</v>
      </c>
      <c r="D3075" s="2" t="s">
        <v>8117</v>
      </c>
      <c r="E3075" s="14" t="s">
        <v>5069</v>
      </c>
      <c r="F3075" s="14" t="e" vm="8">
        <v>#VALUE!</v>
      </c>
      <c r="G3075" s="2" t="str">
        <f>_xlfn.XLOOKUP(E3075,missing_cities!$Q$2:$Q$56,missing_cities!$R$2:$R$56,"Not Found",0)</f>
        <v>Australia</v>
      </c>
      <c r="H3075" t="str">
        <f>_xlfn.XLOOKUP(E3075,missing_cities!$Q$2:$Q$56,missing_cities!$S$2:$S$56,"Not Found",0)</f>
        <v>Australia</v>
      </c>
      <c r="I3075" t="s">
        <v>1684</v>
      </c>
      <c r="J3075" s="15">
        <v>0.33</v>
      </c>
      <c r="K3075" t="s">
        <v>34</v>
      </c>
      <c r="L3075" s="15" t="str">
        <f t="shared" ref="L3075:L3138" si="96">IF(ISNUMBER(SEARCH("-",K3075)),K3075,"9.00-21.00")</f>
        <v>6:00-22:00</v>
      </c>
      <c r="M3075" s="16">
        <f t="shared" ref="M3075:M3138" si="97">IF(ISNUMBER(SEARCH("-", L3075)), TEXT(RIGHT(L3075, LEN(L3075) - FIND("-", L3075)), "0.00") - TEXT(LEFT(L3075, FIND("-", L3075)-1), "0.00"), "")</f>
        <v>0.67</v>
      </c>
      <c r="N3075" s="15">
        <v>7.23</v>
      </c>
      <c r="O3075" s="15">
        <v>46</v>
      </c>
      <c r="P3075" t="s">
        <v>25</v>
      </c>
      <c r="Q3075">
        <v>150</v>
      </c>
      <c r="R3075" t="s">
        <v>48</v>
      </c>
      <c r="S3075">
        <v>2016</v>
      </c>
      <c r="T3075" t="s">
        <v>22</v>
      </c>
      <c r="U3075" s="15">
        <v>3.9</v>
      </c>
      <c r="V3075" s="15">
        <v>4</v>
      </c>
      <c r="W3075" t="s">
        <v>27</v>
      </c>
    </row>
    <row r="3076" spans="1:23">
      <c r="A3076" t="s">
        <v>3120</v>
      </c>
      <c r="B3076">
        <v>37.738211</v>
      </c>
      <c r="C3076" s="15">
        <v>-122.361813</v>
      </c>
      <c r="D3076" s="2" t="s">
        <v>8118</v>
      </c>
      <c r="E3076" s="14" t="s">
        <v>5061</v>
      </c>
      <c r="F3076" s="14" t="e" vm="5">
        <v>#VALUE!</v>
      </c>
      <c r="G3076" s="2" t="str">
        <f>_xlfn.XLOOKUP(E3076,missing_cities!$Q$2:$Q$56,missing_cities!$R$2:$R$56,"Not Found",0)</f>
        <v>United States</v>
      </c>
      <c r="H3076" t="str">
        <f>_xlfn.XLOOKUP(E3076,missing_cities!$Q$2:$Q$56,missing_cities!$S$2:$S$56,"Not Found",0)</f>
        <v>North America</v>
      </c>
      <c r="I3076" t="s">
        <v>1684</v>
      </c>
      <c r="J3076" s="15">
        <v>0.45</v>
      </c>
      <c r="K3076" t="s">
        <v>34</v>
      </c>
      <c r="L3076" s="15" t="str">
        <f t="shared" si="96"/>
        <v>6:00-22:00</v>
      </c>
      <c r="M3076" s="16">
        <f t="shared" si="97"/>
        <v>0.67</v>
      </c>
      <c r="N3076" s="15">
        <v>3.73</v>
      </c>
      <c r="O3076" s="15">
        <v>70</v>
      </c>
      <c r="P3076" t="s">
        <v>29</v>
      </c>
      <c r="Q3076">
        <v>150</v>
      </c>
      <c r="R3076" t="s">
        <v>81</v>
      </c>
      <c r="S3076">
        <v>2013</v>
      </c>
      <c r="T3076" t="s">
        <v>22</v>
      </c>
      <c r="U3076" s="15">
        <v>3.8</v>
      </c>
      <c r="V3076" s="15">
        <v>3</v>
      </c>
      <c r="W3076" t="s">
        <v>23</v>
      </c>
    </row>
    <row r="3077" spans="1:23">
      <c r="A3077" t="s">
        <v>3121</v>
      </c>
      <c r="B3077">
        <v>-33.763356000000002</v>
      </c>
      <c r="C3077" s="15">
        <v>151.26896500000001</v>
      </c>
      <c r="D3077" s="2" t="s">
        <v>8119</v>
      </c>
      <c r="E3077" s="14" t="s">
        <v>5069</v>
      </c>
      <c r="F3077" s="14" t="e" vm="8">
        <v>#VALUE!</v>
      </c>
      <c r="G3077" s="2" t="str">
        <f>_xlfn.XLOOKUP(E3077,missing_cities!$Q$2:$Q$56,missing_cities!$R$2:$R$56,"Not Found",0)</f>
        <v>Australia</v>
      </c>
      <c r="H3077" t="str">
        <f>_xlfn.XLOOKUP(E3077,missing_cities!$Q$2:$Q$56,missing_cities!$S$2:$S$56,"Not Found",0)</f>
        <v>Australia</v>
      </c>
      <c r="I3077" t="s">
        <v>1684</v>
      </c>
      <c r="J3077" s="15">
        <v>0.45</v>
      </c>
      <c r="K3077" s="1">
        <v>45862</v>
      </c>
      <c r="L3077" s="15" t="str">
        <f t="shared" si="96"/>
        <v>9.00-21.00</v>
      </c>
      <c r="M3077" s="16">
        <f t="shared" si="97"/>
        <v>12</v>
      </c>
      <c r="N3077" s="15">
        <v>6.69</v>
      </c>
      <c r="O3077" s="15">
        <v>80</v>
      </c>
      <c r="P3077" t="s">
        <v>39</v>
      </c>
      <c r="Q3077">
        <v>150</v>
      </c>
      <c r="R3077" t="s">
        <v>26</v>
      </c>
      <c r="S3077">
        <v>2014</v>
      </c>
      <c r="T3077" t="s">
        <v>31</v>
      </c>
      <c r="U3077" s="15">
        <v>4.9000000000000004</v>
      </c>
      <c r="V3077" s="15">
        <v>6</v>
      </c>
      <c r="W3077" t="s">
        <v>27</v>
      </c>
    </row>
    <row r="3078" spans="1:23">
      <c r="A3078" t="s">
        <v>3122</v>
      </c>
      <c r="B3078">
        <v>18.968115000000001</v>
      </c>
      <c r="C3078" s="15">
        <v>72.801580999999999</v>
      </c>
      <c r="D3078" s="2" t="s">
        <v>8120</v>
      </c>
      <c r="E3078" s="14" t="s">
        <v>5079</v>
      </c>
      <c r="F3078" s="14" t="e" vm="11">
        <v>#VALUE!</v>
      </c>
      <c r="G3078" s="2" t="str">
        <f>_xlfn.XLOOKUP(E3078,missing_cities!$Q$2:$Q$56,missing_cities!$R$2:$R$56,"Not Found",0)</f>
        <v>India</v>
      </c>
      <c r="H3078" t="str">
        <f>_xlfn.XLOOKUP(E3078,missing_cities!$Q$2:$Q$56,missing_cities!$S$2:$S$56,"Not Found",0)</f>
        <v>Asia</v>
      </c>
      <c r="I3078" t="s">
        <v>1684</v>
      </c>
      <c r="J3078" s="15">
        <v>0.31</v>
      </c>
      <c r="K3078" s="1">
        <v>45862</v>
      </c>
      <c r="L3078" s="15" t="str">
        <f t="shared" si="96"/>
        <v>9.00-21.00</v>
      </c>
      <c r="M3078" s="16">
        <f t="shared" si="97"/>
        <v>12</v>
      </c>
      <c r="N3078" s="15">
        <v>14.65</v>
      </c>
      <c r="O3078" s="15">
        <v>22</v>
      </c>
      <c r="P3078" t="s">
        <v>37</v>
      </c>
      <c r="Q3078">
        <v>150</v>
      </c>
      <c r="R3078" t="s">
        <v>76</v>
      </c>
      <c r="S3078">
        <v>2013</v>
      </c>
      <c r="T3078" t="s">
        <v>22</v>
      </c>
      <c r="U3078" s="15">
        <v>3.5</v>
      </c>
      <c r="V3078" s="15">
        <v>1</v>
      </c>
      <c r="W3078" t="s">
        <v>32</v>
      </c>
    </row>
    <row r="3079" spans="1:23">
      <c r="A3079" t="s">
        <v>3123</v>
      </c>
      <c r="B3079">
        <v>41.838405000000002</v>
      </c>
      <c r="C3079" s="15">
        <v>-87.726513999999995</v>
      </c>
      <c r="D3079" s="2" t="s">
        <v>8121</v>
      </c>
      <c r="E3079" s="14" t="s">
        <v>5065</v>
      </c>
      <c r="F3079" s="14" t="e" vm="5">
        <v>#VALUE!</v>
      </c>
      <c r="G3079" s="2" t="str">
        <f>_xlfn.XLOOKUP(E3079,missing_cities!$Q$2:$Q$56,missing_cities!$R$2:$R$56,"Not Found",0)</f>
        <v>United States</v>
      </c>
      <c r="H3079" t="str">
        <f>_xlfn.XLOOKUP(E3079,missing_cities!$Q$2:$Q$56,missing_cities!$S$2:$S$56,"Not Found",0)</f>
        <v>North America</v>
      </c>
      <c r="I3079" t="s">
        <v>1684</v>
      </c>
      <c r="J3079" s="15">
        <v>0.15</v>
      </c>
      <c r="K3079" t="s">
        <v>34</v>
      </c>
      <c r="L3079" s="15" t="str">
        <f t="shared" si="96"/>
        <v>6:00-22:00</v>
      </c>
      <c r="M3079" s="16">
        <f t="shared" si="97"/>
        <v>0.67</v>
      </c>
      <c r="N3079" s="15">
        <v>10.96</v>
      </c>
      <c r="O3079" s="15">
        <v>87</v>
      </c>
      <c r="P3079" t="s">
        <v>29</v>
      </c>
      <c r="Q3079">
        <v>150</v>
      </c>
      <c r="R3079" t="s">
        <v>21</v>
      </c>
      <c r="S3079">
        <v>2022</v>
      </c>
      <c r="T3079" t="s">
        <v>22</v>
      </c>
      <c r="U3079" s="15">
        <v>3.2</v>
      </c>
      <c r="V3079" s="15">
        <v>9</v>
      </c>
      <c r="W3079" t="s">
        <v>23</v>
      </c>
    </row>
    <row r="3080" spans="1:23">
      <c r="A3080" t="s">
        <v>3124</v>
      </c>
      <c r="B3080">
        <v>13.895345000000001</v>
      </c>
      <c r="C3080" s="15">
        <v>100.54718699999999</v>
      </c>
      <c r="D3080" s="2" t="s">
        <v>8122</v>
      </c>
      <c r="E3080" s="14" t="s">
        <v>5059</v>
      </c>
      <c r="F3080" s="14" t="e" vm="4">
        <v>#VALUE!</v>
      </c>
      <c r="G3080" s="2" t="str">
        <f>_xlfn.XLOOKUP(E3080,missing_cities!$Q$2:$Q$56,missing_cities!$R$2:$R$56,"Not Found",0)</f>
        <v>Thailand</v>
      </c>
      <c r="H3080" t="str">
        <f>_xlfn.XLOOKUP(E3080,missing_cities!$Q$2:$Q$56,missing_cities!$S$2:$S$56,"Not Found",0)</f>
        <v>Asia</v>
      </c>
      <c r="I3080" t="s">
        <v>1684</v>
      </c>
      <c r="J3080" s="15">
        <v>0.12</v>
      </c>
      <c r="K3080" s="1">
        <v>45862</v>
      </c>
      <c r="L3080" s="15" t="str">
        <f t="shared" si="96"/>
        <v>9.00-21.00</v>
      </c>
      <c r="M3080" s="16">
        <f t="shared" si="97"/>
        <v>12</v>
      </c>
      <c r="N3080" s="15">
        <v>17.7</v>
      </c>
      <c r="O3080" s="15">
        <v>84</v>
      </c>
      <c r="P3080" t="s">
        <v>29</v>
      </c>
      <c r="Q3080">
        <v>22</v>
      </c>
      <c r="R3080" t="s">
        <v>26</v>
      </c>
      <c r="S3080">
        <v>2012</v>
      </c>
      <c r="T3080" t="s">
        <v>22</v>
      </c>
      <c r="U3080" s="15">
        <v>3.8</v>
      </c>
      <c r="V3080" s="15">
        <v>5</v>
      </c>
      <c r="W3080" t="s">
        <v>32</v>
      </c>
    </row>
    <row r="3081" spans="1:23">
      <c r="A3081" t="s">
        <v>3125</v>
      </c>
      <c r="B3081">
        <v>-23.585393</v>
      </c>
      <c r="C3081" s="15">
        <v>-46.625853999999997</v>
      </c>
      <c r="D3081" s="2" t="s">
        <v>8123</v>
      </c>
      <c r="E3081" s="14" t="s">
        <v>5067</v>
      </c>
      <c r="F3081" s="14" t="e" vm="7">
        <v>#VALUE!</v>
      </c>
      <c r="G3081" s="2" t="str">
        <f>_xlfn.XLOOKUP(E3081,missing_cities!$Q$2:$Q$56,missing_cities!$R$2:$R$56,"Not Found",0)</f>
        <v>Brazil</v>
      </c>
      <c r="H3081" t="str">
        <f>_xlfn.XLOOKUP(E3081,missing_cities!$Q$2:$Q$56,missing_cities!$S$2:$S$56,"Not Found",0)</f>
        <v>South America</v>
      </c>
      <c r="I3081" t="s">
        <v>1684</v>
      </c>
      <c r="J3081" s="15">
        <v>0.19</v>
      </c>
      <c r="K3081" s="1">
        <v>45862</v>
      </c>
      <c r="L3081" s="15" t="str">
        <f t="shared" si="96"/>
        <v>9.00-21.00</v>
      </c>
      <c r="M3081" s="16">
        <f t="shared" si="97"/>
        <v>12</v>
      </c>
      <c r="N3081" s="15">
        <v>12.39</v>
      </c>
      <c r="O3081" s="15">
        <v>71</v>
      </c>
      <c r="P3081" t="s">
        <v>25</v>
      </c>
      <c r="Q3081">
        <v>150</v>
      </c>
      <c r="R3081" t="s">
        <v>42</v>
      </c>
      <c r="S3081">
        <v>2014</v>
      </c>
      <c r="T3081" t="s">
        <v>22</v>
      </c>
      <c r="U3081" s="15">
        <v>5</v>
      </c>
      <c r="V3081" s="15">
        <v>1</v>
      </c>
      <c r="W3081" t="s">
        <v>23</v>
      </c>
    </row>
    <row r="3082" spans="1:23">
      <c r="A3082" t="s">
        <v>3126</v>
      </c>
      <c r="B3082">
        <v>19.004318000000001</v>
      </c>
      <c r="C3082" s="15">
        <v>72.886581000000007</v>
      </c>
      <c r="D3082" s="2" t="s">
        <v>8124</v>
      </c>
      <c r="E3082" s="14" t="s">
        <v>5079</v>
      </c>
      <c r="F3082" s="14" t="e" vm="11">
        <v>#VALUE!</v>
      </c>
      <c r="G3082" s="2" t="str">
        <f>_xlfn.XLOOKUP(E3082,missing_cities!$Q$2:$Q$56,missing_cities!$R$2:$R$56,"Not Found",0)</f>
        <v>India</v>
      </c>
      <c r="H3082" t="str">
        <f>_xlfn.XLOOKUP(E3082,missing_cities!$Q$2:$Q$56,missing_cities!$S$2:$S$56,"Not Found",0)</f>
        <v>Asia</v>
      </c>
      <c r="I3082" t="s">
        <v>1684</v>
      </c>
      <c r="J3082" s="15">
        <v>0.23</v>
      </c>
      <c r="K3082" t="s">
        <v>19</v>
      </c>
      <c r="L3082" s="15" t="str">
        <f t="shared" si="96"/>
        <v>9:00-18:00</v>
      </c>
      <c r="M3082" s="16">
        <f t="shared" si="97"/>
        <v>0.37</v>
      </c>
      <c r="N3082" s="15">
        <v>18.96</v>
      </c>
      <c r="O3082" s="15">
        <v>98</v>
      </c>
      <c r="P3082" t="s">
        <v>39</v>
      </c>
      <c r="Q3082">
        <v>350</v>
      </c>
      <c r="R3082" t="s">
        <v>21</v>
      </c>
      <c r="S3082">
        <v>2018</v>
      </c>
      <c r="T3082" t="s">
        <v>31</v>
      </c>
      <c r="U3082" s="15">
        <v>3.9</v>
      </c>
      <c r="V3082" s="15">
        <v>10</v>
      </c>
      <c r="W3082" t="s">
        <v>23</v>
      </c>
    </row>
    <row r="3083" spans="1:23">
      <c r="A3083" t="s">
        <v>3127</v>
      </c>
      <c r="B3083">
        <v>37.654001000000001</v>
      </c>
      <c r="C3083" s="15">
        <v>127.035894</v>
      </c>
      <c r="D3083" s="2" t="s">
        <v>8125</v>
      </c>
      <c r="E3083" s="14" t="s">
        <v>5063</v>
      </c>
      <c r="F3083" s="14" t="e" vm="6">
        <v>#VALUE!</v>
      </c>
      <c r="G3083" s="2" t="str">
        <f>_xlfn.XLOOKUP(E3083,missing_cities!$Q$2:$Q$56,missing_cities!$R$2:$R$56,"Not Found",0)</f>
        <v>South Korea</v>
      </c>
      <c r="H3083" t="str">
        <f>_xlfn.XLOOKUP(E3083,missing_cities!$Q$2:$Q$56,missing_cities!$S$2:$S$56,"Not Found",0)</f>
        <v>Asia</v>
      </c>
      <c r="I3083" t="s">
        <v>1684</v>
      </c>
      <c r="J3083" s="15">
        <v>0.49</v>
      </c>
      <c r="K3083" s="1">
        <v>45862</v>
      </c>
      <c r="L3083" s="15" t="str">
        <f t="shared" si="96"/>
        <v>9.00-21.00</v>
      </c>
      <c r="M3083" s="16">
        <f t="shared" si="97"/>
        <v>12</v>
      </c>
      <c r="N3083" s="15">
        <v>18.12</v>
      </c>
      <c r="O3083" s="15">
        <v>89</v>
      </c>
      <c r="P3083" t="s">
        <v>37</v>
      </c>
      <c r="Q3083">
        <v>150</v>
      </c>
      <c r="R3083" t="s">
        <v>26</v>
      </c>
      <c r="S3083">
        <v>2014</v>
      </c>
      <c r="T3083" t="s">
        <v>31</v>
      </c>
      <c r="U3083" s="15">
        <v>3.8</v>
      </c>
      <c r="V3083" s="15">
        <v>10</v>
      </c>
      <c r="W3083" t="s">
        <v>32</v>
      </c>
    </row>
    <row r="3084" spans="1:23">
      <c r="A3084" t="s">
        <v>3128</v>
      </c>
      <c r="B3084">
        <v>41.913361000000002</v>
      </c>
      <c r="C3084" s="15">
        <v>-87.793289000000001</v>
      </c>
      <c r="D3084" s="2" t="s">
        <v>8126</v>
      </c>
      <c r="E3084" s="14" t="s">
        <v>5065</v>
      </c>
      <c r="F3084" s="14" t="e" vm="5">
        <v>#VALUE!</v>
      </c>
      <c r="G3084" s="2" t="str">
        <f>_xlfn.XLOOKUP(E3084,missing_cities!$Q$2:$Q$56,missing_cities!$R$2:$R$56,"Not Found",0)</f>
        <v>United States</v>
      </c>
      <c r="H3084" t="str">
        <f>_xlfn.XLOOKUP(E3084,missing_cities!$Q$2:$Q$56,missing_cities!$S$2:$S$56,"Not Found",0)</f>
        <v>North America</v>
      </c>
      <c r="I3084" t="s">
        <v>1684</v>
      </c>
      <c r="J3084" s="15">
        <v>0.42</v>
      </c>
      <c r="K3084" t="s">
        <v>34</v>
      </c>
      <c r="L3084" s="15" t="str">
        <f t="shared" si="96"/>
        <v>6:00-22:00</v>
      </c>
      <c r="M3084" s="16">
        <f t="shared" si="97"/>
        <v>0.67</v>
      </c>
      <c r="N3084" s="15">
        <v>10.79</v>
      </c>
      <c r="O3084" s="15">
        <v>69</v>
      </c>
      <c r="P3084" t="s">
        <v>25</v>
      </c>
      <c r="Q3084">
        <v>50</v>
      </c>
      <c r="R3084" t="s">
        <v>48</v>
      </c>
      <c r="S3084">
        <v>2022</v>
      </c>
      <c r="T3084" t="s">
        <v>31</v>
      </c>
      <c r="U3084" s="15">
        <v>3.4</v>
      </c>
      <c r="V3084" s="15">
        <v>8</v>
      </c>
      <c r="W3084" t="s">
        <v>27</v>
      </c>
    </row>
    <row r="3085" spans="1:23">
      <c r="A3085" t="s">
        <v>3129</v>
      </c>
      <c r="B3085">
        <v>34.000700000000002</v>
      </c>
      <c r="C3085" s="15">
        <v>-118.312376</v>
      </c>
      <c r="D3085" s="2" t="s">
        <v>8127</v>
      </c>
      <c r="E3085" s="14" t="s">
        <v>5111</v>
      </c>
      <c r="F3085" s="14" t="e" vm="5">
        <v>#VALUE!</v>
      </c>
      <c r="G3085" s="2" t="str">
        <f>_xlfn.XLOOKUP(E3085,missing_cities!$Q$2:$Q$56,missing_cities!$R$2:$R$56,"Not Found",0)</f>
        <v>United States</v>
      </c>
      <c r="H3085" t="str">
        <f>_xlfn.XLOOKUP(E3085,missing_cities!$Q$2:$Q$56,missing_cities!$S$2:$S$56,"Not Found",0)</f>
        <v>North America</v>
      </c>
      <c r="I3085" t="s">
        <v>1684</v>
      </c>
      <c r="J3085" s="15">
        <v>0.28999999999999998</v>
      </c>
      <c r="K3085" t="s">
        <v>34</v>
      </c>
      <c r="L3085" s="15" t="str">
        <f t="shared" si="96"/>
        <v>6:00-22:00</v>
      </c>
      <c r="M3085" s="16">
        <f t="shared" si="97"/>
        <v>0.67</v>
      </c>
      <c r="N3085" s="15">
        <v>11.91</v>
      </c>
      <c r="O3085" s="15">
        <v>80</v>
      </c>
      <c r="P3085" t="s">
        <v>25</v>
      </c>
      <c r="Q3085">
        <v>150</v>
      </c>
      <c r="R3085" t="s">
        <v>44</v>
      </c>
      <c r="S3085">
        <v>2022</v>
      </c>
      <c r="T3085" t="s">
        <v>31</v>
      </c>
      <c r="U3085" s="15">
        <v>3.6</v>
      </c>
      <c r="V3085" s="15">
        <v>6</v>
      </c>
      <c r="W3085" t="s">
        <v>23</v>
      </c>
    </row>
    <row r="3086" spans="1:23">
      <c r="A3086" t="s">
        <v>3130</v>
      </c>
      <c r="B3086">
        <v>-33.814238000000003</v>
      </c>
      <c r="C3086" s="15">
        <v>18.493749999999999</v>
      </c>
      <c r="D3086" s="2" t="s">
        <v>8128</v>
      </c>
      <c r="E3086" s="14" t="s">
        <v>5085</v>
      </c>
      <c r="F3086" s="14" t="e" vm="12">
        <v>#VALUE!</v>
      </c>
      <c r="G3086" s="2" t="str">
        <f>_xlfn.XLOOKUP(E3086,missing_cities!$Q$2:$Q$56,missing_cities!$R$2:$R$56,"Not Found",0)</f>
        <v>South Africa</v>
      </c>
      <c r="H3086" t="str">
        <f>_xlfn.XLOOKUP(E3086,missing_cities!$Q$2:$Q$56,missing_cities!$S$2:$S$56,"Not Found",0)</f>
        <v>Africa</v>
      </c>
      <c r="I3086" t="s">
        <v>1684</v>
      </c>
      <c r="J3086" s="15">
        <v>0.3</v>
      </c>
      <c r="K3086" t="s">
        <v>34</v>
      </c>
      <c r="L3086" s="15" t="str">
        <f t="shared" si="96"/>
        <v>6:00-22:00</v>
      </c>
      <c r="M3086" s="16">
        <f t="shared" si="97"/>
        <v>0.67</v>
      </c>
      <c r="N3086" s="15">
        <v>4.84</v>
      </c>
      <c r="O3086" s="15">
        <v>88</v>
      </c>
      <c r="P3086" t="s">
        <v>25</v>
      </c>
      <c r="Q3086">
        <v>150</v>
      </c>
      <c r="R3086" t="s">
        <v>42</v>
      </c>
      <c r="S3086">
        <v>2020</v>
      </c>
      <c r="T3086" t="s">
        <v>31</v>
      </c>
      <c r="U3086" s="15">
        <v>4.9000000000000004</v>
      </c>
      <c r="V3086" s="15">
        <v>10</v>
      </c>
      <c r="W3086" t="s">
        <v>23</v>
      </c>
    </row>
    <row r="3087" spans="1:23">
      <c r="A3087" t="s">
        <v>3131</v>
      </c>
      <c r="B3087">
        <v>34.137095000000002</v>
      </c>
      <c r="C3087" s="15">
        <v>-118.21128899999999</v>
      </c>
      <c r="D3087" s="2" t="s">
        <v>8129</v>
      </c>
      <c r="E3087" s="14" t="s">
        <v>5111</v>
      </c>
      <c r="F3087" s="14" t="e" vm="5">
        <v>#VALUE!</v>
      </c>
      <c r="G3087" s="2" t="str">
        <f>_xlfn.XLOOKUP(E3087,missing_cities!$Q$2:$Q$56,missing_cities!$R$2:$R$56,"Not Found",0)</f>
        <v>United States</v>
      </c>
      <c r="H3087" t="str">
        <f>_xlfn.XLOOKUP(E3087,missing_cities!$Q$2:$Q$56,missing_cities!$S$2:$S$56,"Not Found",0)</f>
        <v>North America</v>
      </c>
      <c r="I3087" t="s">
        <v>1684</v>
      </c>
      <c r="J3087" s="15">
        <v>0.2</v>
      </c>
      <c r="K3087" t="s">
        <v>19</v>
      </c>
      <c r="L3087" s="15" t="str">
        <f t="shared" si="96"/>
        <v>9:00-18:00</v>
      </c>
      <c r="M3087" s="16">
        <f t="shared" si="97"/>
        <v>0.37</v>
      </c>
      <c r="N3087" s="15">
        <v>8.7899999999999991</v>
      </c>
      <c r="O3087" s="15">
        <v>40</v>
      </c>
      <c r="P3087" t="s">
        <v>20</v>
      </c>
      <c r="Q3087">
        <v>350</v>
      </c>
      <c r="R3087" t="s">
        <v>132</v>
      </c>
      <c r="S3087">
        <v>2010</v>
      </c>
      <c r="T3087" t="s">
        <v>22</v>
      </c>
      <c r="U3087" s="15">
        <v>3.3</v>
      </c>
      <c r="V3087" s="15">
        <v>7</v>
      </c>
      <c r="W3087" t="s">
        <v>23</v>
      </c>
    </row>
    <row r="3088" spans="1:23">
      <c r="A3088" t="s">
        <v>3132</v>
      </c>
      <c r="B3088">
        <v>37.680249000000003</v>
      </c>
      <c r="C3088" s="15">
        <v>126.959963</v>
      </c>
      <c r="D3088" s="2" t="s">
        <v>8130</v>
      </c>
      <c r="E3088" s="14" t="s">
        <v>5063</v>
      </c>
      <c r="F3088" s="14" t="e" vm="6">
        <v>#VALUE!</v>
      </c>
      <c r="G3088" s="2" t="str">
        <f>_xlfn.XLOOKUP(E3088,missing_cities!$Q$2:$Q$56,missing_cities!$R$2:$R$56,"Not Found",0)</f>
        <v>South Korea</v>
      </c>
      <c r="H3088" t="str">
        <f>_xlfn.XLOOKUP(E3088,missing_cities!$Q$2:$Q$56,missing_cities!$S$2:$S$56,"Not Found",0)</f>
        <v>Asia</v>
      </c>
      <c r="I3088" t="s">
        <v>1684</v>
      </c>
      <c r="J3088" s="15">
        <v>0.47</v>
      </c>
      <c r="K3088" t="s">
        <v>34</v>
      </c>
      <c r="L3088" s="15" t="str">
        <f t="shared" si="96"/>
        <v>6:00-22:00</v>
      </c>
      <c r="M3088" s="16">
        <f t="shared" si="97"/>
        <v>0.67</v>
      </c>
      <c r="N3088" s="15">
        <v>15.85</v>
      </c>
      <c r="O3088" s="15">
        <v>48</v>
      </c>
      <c r="P3088" t="s">
        <v>29</v>
      </c>
      <c r="Q3088">
        <v>50</v>
      </c>
      <c r="R3088" t="s">
        <v>46</v>
      </c>
      <c r="S3088">
        <v>2010</v>
      </c>
      <c r="T3088" t="s">
        <v>22</v>
      </c>
      <c r="U3088" s="15">
        <v>4.5999999999999996</v>
      </c>
      <c r="V3088" s="15">
        <v>2</v>
      </c>
      <c r="W3088" t="s">
        <v>27</v>
      </c>
    </row>
    <row r="3089" spans="1:23">
      <c r="A3089" t="s">
        <v>3133</v>
      </c>
      <c r="B3089">
        <v>-33.741610000000001</v>
      </c>
      <c r="C3089" s="15">
        <v>151.20312699999999</v>
      </c>
      <c r="D3089" s="2" t="s">
        <v>8131</v>
      </c>
      <c r="E3089" s="14" t="s">
        <v>5069</v>
      </c>
      <c r="F3089" s="14" t="e" vm="8">
        <v>#VALUE!</v>
      </c>
      <c r="G3089" s="2" t="str">
        <f>_xlfn.XLOOKUP(E3089,missing_cities!$Q$2:$Q$56,missing_cities!$R$2:$R$56,"Not Found",0)</f>
        <v>Australia</v>
      </c>
      <c r="H3089" t="str">
        <f>_xlfn.XLOOKUP(E3089,missing_cities!$Q$2:$Q$56,missing_cities!$S$2:$S$56,"Not Found",0)</f>
        <v>Australia</v>
      </c>
      <c r="I3089" t="s">
        <v>1684</v>
      </c>
      <c r="J3089" s="15">
        <v>0.43</v>
      </c>
      <c r="K3089" t="s">
        <v>34</v>
      </c>
      <c r="L3089" s="15" t="str">
        <f t="shared" si="96"/>
        <v>6:00-22:00</v>
      </c>
      <c r="M3089" s="16">
        <f t="shared" si="97"/>
        <v>0.67</v>
      </c>
      <c r="N3089" s="15">
        <v>9.48</v>
      </c>
      <c r="O3089" s="15">
        <v>32</v>
      </c>
      <c r="P3089" t="s">
        <v>37</v>
      </c>
      <c r="Q3089">
        <v>150</v>
      </c>
      <c r="R3089" t="s">
        <v>37</v>
      </c>
      <c r="S3089">
        <v>2020</v>
      </c>
      <c r="T3089" t="s">
        <v>22</v>
      </c>
      <c r="U3089" s="15">
        <v>4.7</v>
      </c>
      <c r="V3089" s="15">
        <v>10</v>
      </c>
      <c r="W3089" t="s">
        <v>32</v>
      </c>
    </row>
    <row r="3090" spans="1:23">
      <c r="A3090" t="s">
        <v>3134</v>
      </c>
      <c r="B3090">
        <v>37.699818</v>
      </c>
      <c r="C3090" s="15">
        <v>126.955304</v>
      </c>
      <c r="D3090" s="2" t="s">
        <v>8132</v>
      </c>
      <c r="E3090" s="14" t="s">
        <v>5063</v>
      </c>
      <c r="F3090" s="14" t="e" vm="6">
        <v>#VALUE!</v>
      </c>
      <c r="G3090" s="2" t="str">
        <f>_xlfn.XLOOKUP(E3090,missing_cities!$Q$2:$Q$56,missing_cities!$R$2:$R$56,"Not Found",0)</f>
        <v>South Korea</v>
      </c>
      <c r="H3090" t="str">
        <f>_xlfn.XLOOKUP(E3090,missing_cities!$Q$2:$Q$56,missing_cities!$S$2:$S$56,"Not Found",0)</f>
        <v>Asia</v>
      </c>
      <c r="I3090" t="s">
        <v>1684</v>
      </c>
      <c r="J3090" s="15">
        <v>0.27</v>
      </c>
      <c r="K3090" t="s">
        <v>19</v>
      </c>
      <c r="L3090" s="15" t="str">
        <f t="shared" si="96"/>
        <v>9:00-18:00</v>
      </c>
      <c r="M3090" s="16">
        <f t="shared" si="97"/>
        <v>0.37</v>
      </c>
      <c r="N3090" s="15">
        <v>9.19</v>
      </c>
      <c r="O3090" s="15">
        <v>86</v>
      </c>
      <c r="P3090" t="s">
        <v>37</v>
      </c>
      <c r="Q3090">
        <v>350</v>
      </c>
      <c r="R3090" t="s">
        <v>21</v>
      </c>
      <c r="S3090">
        <v>2013</v>
      </c>
      <c r="T3090" t="s">
        <v>22</v>
      </c>
      <c r="U3090" s="15">
        <v>4.0999999999999996</v>
      </c>
      <c r="V3090" s="15">
        <v>9</v>
      </c>
      <c r="W3090" t="s">
        <v>27</v>
      </c>
    </row>
    <row r="3091" spans="1:23">
      <c r="A3091" t="s">
        <v>3135</v>
      </c>
      <c r="B3091">
        <v>39.90934</v>
      </c>
      <c r="C3091" s="15">
        <v>116.27484200000001</v>
      </c>
      <c r="D3091" s="2" t="s">
        <v>8133</v>
      </c>
      <c r="E3091" s="14" t="s">
        <v>5071</v>
      </c>
      <c r="F3091" s="14" t="e" vm="9">
        <v>#VALUE!</v>
      </c>
      <c r="G3091" s="2" t="str">
        <f>_xlfn.XLOOKUP(E3091,missing_cities!$Q$2:$Q$56,missing_cities!$R$2:$R$56,"Not Found",0)</f>
        <v>China</v>
      </c>
      <c r="H3091" t="str">
        <f>_xlfn.XLOOKUP(E3091,missing_cities!$Q$2:$Q$56,missing_cities!$S$2:$S$56,"Not Found",0)</f>
        <v>Asia</v>
      </c>
      <c r="I3091" t="s">
        <v>1684</v>
      </c>
      <c r="J3091" s="15">
        <v>0.34</v>
      </c>
      <c r="K3091" s="1">
        <v>45862</v>
      </c>
      <c r="L3091" s="15" t="str">
        <f t="shared" si="96"/>
        <v>9.00-21.00</v>
      </c>
      <c r="M3091" s="16">
        <f t="shared" si="97"/>
        <v>12</v>
      </c>
      <c r="N3091" s="15">
        <v>5.28</v>
      </c>
      <c r="O3091" s="15">
        <v>43</v>
      </c>
      <c r="P3091" t="s">
        <v>20</v>
      </c>
      <c r="Q3091">
        <v>50</v>
      </c>
      <c r="R3091" t="s">
        <v>42</v>
      </c>
      <c r="S3091">
        <v>2018</v>
      </c>
      <c r="T3091" t="s">
        <v>31</v>
      </c>
      <c r="U3091" s="15">
        <v>3.6</v>
      </c>
      <c r="V3091" s="15">
        <v>5</v>
      </c>
      <c r="W3091" t="s">
        <v>27</v>
      </c>
    </row>
    <row r="3092" spans="1:23">
      <c r="A3092" t="s">
        <v>3136</v>
      </c>
      <c r="B3092">
        <v>39.924182000000002</v>
      </c>
      <c r="C3092" s="15">
        <v>116.30226399999999</v>
      </c>
      <c r="D3092" s="2" t="s">
        <v>8134</v>
      </c>
      <c r="E3092" s="14" t="s">
        <v>5071</v>
      </c>
      <c r="F3092" s="14" t="e" vm="9">
        <v>#VALUE!</v>
      </c>
      <c r="G3092" s="2" t="str">
        <f>_xlfn.XLOOKUP(E3092,missing_cities!$Q$2:$Q$56,missing_cities!$R$2:$R$56,"Not Found",0)</f>
        <v>China</v>
      </c>
      <c r="H3092" t="str">
        <f>_xlfn.XLOOKUP(E3092,missing_cities!$Q$2:$Q$56,missing_cities!$S$2:$S$56,"Not Found",0)</f>
        <v>Asia</v>
      </c>
      <c r="I3092" t="s">
        <v>1684</v>
      </c>
      <c r="J3092" s="15">
        <v>0.28999999999999998</v>
      </c>
      <c r="K3092" t="s">
        <v>34</v>
      </c>
      <c r="L3092" s="15" t="str">
        <f t="shared" si="96"/>
        <v>6:00-22:00</v>
      </c>
      <c r="M3092" s="16">
        <f t="shared" si="97"/>
        <v>0.67</v>
      </c>
      <c r="N3092" s="15">
        <v>4.3600000000000003</v>
      </c>
      <c r="O3092" s="15">
        <v>50</v>
      </c>
      <c r="P3092" t="s">
        <v>37</v>
      </c>
      <c r="Q3092">
        <v>150</v>
      </c>
      <c r="R3092" t="s">
        <v>35</v>
      </c>
      <c r="S3092">
        <v>2011</v>
      </c>
      <c r="T3092" t="s">
        <v>31</v>
      </c>
      <c r="U3092" s="15">
        <v>3.3</v>
      </c>
      <c r="V3092" s="15">
        <v>9</v>
      </c>
      <c r="W3092" t="s">
        <v>23</v>
      </c>
    </row>
    <row r="3093" spans="1:23">
      <c r="A3093" t="s">
        <v>3137</v>
      </c>
      <c r="B3093">
        <v>34.086430999999997</v>
      </c>
      <c r="C3093" s="15">
        <v>-118.301889</v>
      </c>
      <c r="D3093" s="2" t="s">
        <v>8135</v>
      </c>
      <c r="E3093" s="14" t="s">
        <v>5111</v>
      </c>
      <c r="F3093" s="14" t="e" vm="5">
        <v>#VALUE!</v>
      </c>
      <c r="G3093" s="2" t="str">
        <f>_xlfn.XLOOKUP(E3093,missing_cities!$Q$2:$Q$56,missing_cities!$R$2:$R$56,"Not Found",0)</f>
        <v>United States</v>
      </c>
      <c r="H3093" t="str">
        <f>_xlfn.XLOOKUP(E3093,missing_cities!$Q$2:$Q$56,missing_cities!$S$2:$S$56,"Not Found",0)</f>
        <v>North America</v>
      </c>
      <c r="I3093" t="s">
        <v>1684</v>
      </c>
      <c r="J3093" s="15">
        <v>0.24</v>
      </c>
      <c r="K3093" t="s">
        <v>34</v>
      </c>
      <c r="L3093" s="15" t="str">
        <f t="shared" si="96"/>
        <v>6:00-22:00</v>
      </c>
      <c r="M3093" s="16">
        <f t="shared" si="97"/>
        <v>0.67</v>
      </c>
      <c r="N3093" s="15">
        <v>7.16</v>
      </c>
      <c r="O3093" s="15">
        <v>63</v>
      </c>
      <c r="P3093" t="s">
        <v>37</v>
      </c>
      <c r="Q3093">
        <v>22</v>
      </c>
      <c r="R3093" t="s">
        <v>26</v>
      </c>
      <c r="S3093">
        <v>2011</v>
      </c>
      <c r="T3093" t="s">
        <v>31</v>
      </c>
      <c r="U3093" s="15">
        <v>3</v>
      </c>
      <c r="V3093" s="15">
        <v>6</v>
      </c>
      <c r="W3093" t="s">
        <v>23</v>
      </c>
    </row>
    <row r="3094" spans="1:23">
      <c r="A3094" t="s">
        <v>3138</v>
      </c>
      <c r="B3094">
        <v>-33.001935000000003</v>
      </c>
      <c r="C3094" s="15">
        <v>68.414201000000006</v>
      </c>
      <c r="D3094" s="2" t="s">
        <v>8136</v>
      </c>
      <c r="E3094" s="14" t="str">
        <f>_xlfn.XLOOKUP(C3094,missing_cities!B:B,missing_cities!C:C,"Not Found",0)</f>
        <v>Error</v>
      </c>
      <c r="F3094" s="14" t="s">
        <v>9987</v>
      </c>
      <c r="G3094" s="2" t="str">
        <f>_xlfn.XLOOKUP(E3094,missing_cities!$Q$2:$Q$56,missing_cities!$R$2:$R$56,"Not Found",0)</f>
        <v>Error</v>
      </c>
      <c r="H3094" t="str">
        <f>_xlfn.XLOOKUP(E3094,missing_cities!$Q$2:$Q$56,missing_cities!$S$2:$S$56,"Not Found",0)</f>
        <v>Error</v>
      </c>
      <c r="I3094" t="s">
        <v>1684</v>
      </c>
      <c r="J3094" s="15">
        <v>0.32</v>
      </c>
      <c r="K3094" t="s">
        <v>19</v>
      </c>
      <c r="L3094" s="15" t="str">
        <f t="shared" si="96"/>
        <v>9:00-18:00</v>
      </c>
      <c r="M3094" s="16">
        <f t="shared" si="97"/>
        <v>0.37</v>
      </c>
      <c r="N3094" s="15">
        <v>19.899999999999999</v>
      </c>
      <c r="O3094" s="15">
        <v>90</v>
      </c>
      <c r="P3094" t="s">
        <v>37</v>
      </c>
      <c r="Q3094">
        <v>50</v>
      </c>
      <c r="R3094" t="s">
        <v>21</v>
      </c>
      <c r="S3094">
        <v>2011</v>
      </c>
      <c r="T3094" t="s">
        <v>31</v>
      </c>
      <c r="U3094" s="15">
        <v>4.7</v>
      </c>
      <c r="V3094" s="15">
        <v>8</v>
      </c>
      <c r="W3094" t="s">
        <v>27</v>
      </c>
    </row>
    <row r="3095" spans="1:23">
      <c r="A3095" t="s">
        <v>3139</v>
      </c>
      <c r="B3095">
        <v>43.731895999999999</v>
      </c>
      <c r="C3095" s="15">
        <v>-79.434952999999993</v>
      </c>
      <c r="D3095" s="2" t="s">
        <v>8137</v>
      </c>
      <c r="E3095" s="14" t="s">
        <v>5050</v>
      </c>
      <c r="F3095" s="14" t="e" vm="1">
        <v>#VALUE!</v>
      </c>
      <c r="G3095" s="2" t="str">
        <f>_xlfn.XLOOKUP(E3095,missing_cities!$Q$2:$Q$56,missing_cities!$R$2:$R$56,"Not Found",0)</f>
        <v>Canada</v>
      </c>
      <c r="H3095" t="str">
        <f>_xlfn.XLOOKUP(E3095,missing_cities!$Q$2:$Q$56,missing_cities!$S$2:$S$56,"Not Found",0)</f>
        <v>North America</v>
      </c>
      <c r="I3095" t="s">
        <v>1684</v>
      </c>
      <c r="J3095" s="15">
        <v>0.27</v>
      </c>
      <c r="K3095" t="s">
        <v>19</v>
      </c>
      <c r="L3095" s="15" t="str">
        <f t="shared" si="96"/>
        <v>9:00-18:00</v>
      </c>
      <c r="M3095" s="16">
        <f t="shared" si="97"/>
        <v>0.37</v>
      </c>
      <c r="N3095" s="15">
        <v>16.22</v>
      </c>
      <c r="O3095" s="15">
        <v>63</v>
      </c>
      <c r="P3095" t="s">
        <v>20</v>
      </c>
      <c r="Q3095">
        <v>50</v>
      </c>
      <c r="R3095" t="s">
        <v>44</v>
      </c>
      <c r="S3095">
        <v>2016</v>
      </c>
      <c r="T3095" t="s">
        <v>31</v>
      </c>
      <c r="U3095" s="15">
        <v>3.1</v>
      </c>
      <c r="V3095" s="15">
        <v>10</v>
      </c>
      <c r="W3095" t="s">
        <v>32</v>
      </c>
    </row>
    <row r="3096" spans="1:23">
      <c r="A3096" t="s">
        <v>3140</v>
      </c>
      <c r="B3096">
        <v>-33.867007999999998</v>
      </c>
      <c r="C3096" s="15">
        <v>18.425792999999999</v>
      </c>
      <c r="D3096" s="2" t="s">
        <v>8138</v>
      </c>
      <c r="E3096" s="14" t="s">
        <v>5085</v>
      </c>
      <c r="F3096" s="14" t="e" vm="12">
        <v>#VALUE!</v>
      </c>
      <c r="G3096" s="2" t="str">
        <f>_xlfn.XLOOKUP(E3096,missing_cities!$Q$2:$Q$56,missing_cities!$R$2:$R$56,"Not Found",0)</f>
        <v>South Africa</v>
      </c>
      <c r="H3096" t="str">
        <f>_xlfn.XLOOKUP(E3096,missing_cities!$Q$2:$Q$56,missing_cities!$S$2:$S$56,"Not Found",0)</f>
        <v>Africa</v>
      </c>
      <c r="I3096" t="s">
        <v>1684</v>
      </c>
      <c r="J3096" s="15">
        <v>0.38</v>
      </c>
      <c r="K3096" t="s">
        <v>19</v>
      </c>
      <c r="L3096" s="15" t="str">
        <f t="shared" si="96"/>
        <v>9:00-18:00</v>
      </c>
      <c r="M3096" s="16">
        <f t="shared" si="97"/>
        <v>0.37</v>
      </c>
      <c r="N3096" s="15">
        <v>12.47</v>
      </c>
      <c r="O3096" s="15">
        <v>71</v>
      </c>
      <c r="P3096" t="s">
        <v>39</v>
      </c>
      <c r="Q3096">
        <v>350</v>
      </c>
      <c r="R3096" t="s">
        <v>37</v>
      </c>
      <c r="S3096">
        <v>2018</v>
      </c>
      <c r="T3096" t="s">
        <v>31</v>
      </c>
      <c r="U3096" s="15">
        <v>3.2</v>
      </c>
      <c r="V3096" s="15">
        <v>1</v>
      </c>
      <c r="W3096" t="s">
        <v>32</v>
      </c>
    </row>
    <row r="3097" spans="1:23">
      <c r="A3097" t="s">
        <v>3141</v>
      </c>
      <c r="B3097">
        <v>37.675730000000001</v>
      </c>
      <c r="C3097" s="15">
        <v>126.910516</v>
      </c>
      <c r="D3097" s="2" t="s">
        <v>8139</v>
      </c>
      <c r="E3097" s="14" t="s">
        <v>5063</v>
      </c>
      <c r="F3097" s="14" t="e" vm="6">
        <v>#VALUE!</v>
      </c>
      <c r="G3097" s="2" t="str">
        <f>_xlfn.XLOOKUP(E3097,missing_cities!$Q$2:$Q$56,missing_cities!$R$2:$R$56,"Not Found",0)</f>
        <v>South Korea</v>
      </c>
      <c r="H3097" t="str">
        <f>_xlfn.XLOOKUP(E3097,missing_cities!$Q$2:$Q$56,missing_cities!$S$2:$S$56,"Not Found",0)</f>
        <v>Asia</v>
      </c>
      <c r="I3097" t="s">
        <v>1684</v>
      </c>
      <c r="J3097" s="15">
        <v>0.21</v>
      </c>
      <c r="K3097" t="s">
        <v>34</v>
      </c>
      <c r="L3097" s="15" t="str">
        <f t="shared" si="96"/>
        <v>6:00-22:00</v>
      </c>
      <c r="M3097" s="16">
        <f t="shared" si="97"/>
        <v>0.67</v>
      </c>
      <c r="N3097" s="15">
        <v>9.8800000000000008</v>
      </c>
      <c r="O3097" s="15">
        <v>87</v>
      </c>
      <c r="P3097" t="s">
        <v>37</v>
      </c>
      <c r="Q3097">
        <v>350</v>
      </c>
      <c r="R3097" t="s">
        <v>42</v>
      </c>
      <c r="S3097">
        <v>2010</v>
      </c>
      <c r="T3097" t="s">
        <v>22</v>
      </c>
      <c r="U3097" s="15">
        <v>3.9</v>
      </c>
      <c r="V3097" s="15">
        <v>5</v>
      </c>
      <c r="W3097" t="s">
        <v>32</v>
      </c>
    </row>
    <row r="3098" spans="1:23">
      <c r="A3098" t="s">
        <v>3142</v>
      </c>
      <c r="B3098">
        <v>-23.691662999999998</v>
      </c>
      <c r="C3098" s="15">
        <v>-46.637228</v>
      </c>
      <c r="D3098" s="2" t="s">
        <v>8140</v>
      </c>
      <c r="E3098" s="14" t="s">
        <v>5067</v>
      </c>
      <c r="F3098" s="14" t="e" vm="7">
        <v>#VALUE!</v>
      </c>
      <c r="G3098" s="2" t="str">
        <f>_xlfn.XLOOKUP(E3098,missing_cities!$Q$2:$Q$56,missing_cities!$R$2:$R$56,"Not Found",0)</f>
        <v>Brazil</v>
      </c>
      <c r="H3098" t="str">
        <f>_xlfn.XLOOKUP(E3098,missing_cities!$Q$2:$Q$56,missing_cities!$S$2:$S$56,"Not Found",0)</f>
        <v>South America</v>
      </c>
      <c r="I3098" t="s">
        <v>1684</v>
      </c>
      <c r="J3098" s="15">
        <v>0.37</v>
      </c>
      <c r="K3098" t="s">
        <v>34</v>
      </c>
      <c r="L3098" s="15" t="str">
        <f t="shared" si="96"/>
        <v>6:00-22:00</v>
      </c>
      <c r="M3098" s="16">
        <f t="shared" si="97"/>
        <v>0.67</v>
      </c>
      <c r="N3098" s="15">
        <v>1.56</v>
      </c>
      <c r="O3098" s="15">
        <v>86</v>
      </c>
      <c r="P3098" t="s">
        <v>37</v>
      </c>
      <c r="Q3098">
        <v>350</v>
      </c>
      <c r="R3098" t="s">
        <v>37</v>
      </c>
      <c r="S3098">
        <v>2017</v>
      </c>
      <c r="T3098" t="s">
        <v>31</v>
      </c>
      <c r="U3098" s="15">
        <v>3.2</v>
      </c>
      <c r="V3098" s="15">
        <v>7</v>
      </c>
      <c r="W3098" t="s">
        <v>23</v>
      </c>
    </row>
    <row r="3099" spans="1:23">
      <c r="A3099" t="s">
        <v>3143</v>
      </c>
      <c r="B3099">
        <v>39.876387999999999</v>
      </c>
      <c r="C3099" s="15">
        <v>116.49079500000001</v>
      </c>
      <c r="D3099" s="2" t="s">
        <v>8141</v>
      </c>
      <c r="E3099" s="14" t="s">
        <v>5071</v>
      </c>
      <c r="F3099" s="14" t="e" vm="9">
        <v>#VALUE!</v>
      </c>
      <c r="G3099" s="2" t="str">
        <f>_xlfn.XLOOKUP(E3099,missing_cities!$Q$2:$Q$56,missing_cities!$R$2:$R$56,"Not Found",0)</f>
        <v>China</v>
      </c>
      <c r="H3099" t="str">
        <f>_xlfn.XLOOKUP(E3099,missing_cities!$Q$2:$Q$56,missing_cities!$S$2:$S$56,"Not Found",0)</f>
        <v>Asia</v>
      </c>
      <c r="I3099" t="s">
        <v>1684</v>
      </c>
      <c r="J3099" s="15">
        <v>0.13</v>
      </c>
      <c r="K3099" t="s">
        <v>19</v>
      </c>
      <c r="L3099" s="15" t="str">
        <f t="shared" si="96"/>
        <v>9:00-18:00</v>
      </c>
      <c r="M3099" s="16">
        <f t="shared" si="97"/>
        <v>0.37</v>
      </c>
      <c r="N3099" s="15">
        <v>19.29</v>
      </c>
      <c r="O3099" s="15">
        <v>36</v>
      </c>
      <c r="P3099" t="s">
        <v>20</v>
      </c>
      <c r="Q3099">
        <v>350</v>
      </c>
      <c r="R3099" t="s">
        <v>37</v>
      </c>
      <c r="S3099">
        <v>2010</v>
      </c>
      <c r="T3099" t="s">
        <v>22</v>
      </c>
      <c r="U3099" s="15">
        <v>4.5999999999999996</v>
      </c>
      <c r="V3099" s="15">
        <v>2</v>
      </c>
      <c r="W3099" t="s">
        <v>32</v>
      </c>
    </row>
    <row r="3100" spans="1:23">
      <c r="A3100" t="s">
        <v>3144</v>
      </c>
      <c r="B3100">
        <v>-33.824120000000001</v>
      </c>
      <c r="C3100" s="15">
        <v>151.32775599999999</v>
      </c>
      <c r="D3100" s="2" t="s">
        <v>8142</v>
      </c>
      <c r="E3100" s="14" t="s">
        <v>5069</v>
      </c>
      <c r="F3100" s="14" t="e" vm="8">
        <v>#VALUE!</v>
      </c>
      <c r="G3100" s="2" t="str">
        <f>_xlfn.XLOOKUP(E3100,missing_cities!$Q$2:$Q$56,missing_cities!$R$2:$R$56,"Not Found",0)</f>
        <v>Australia</v>
      </c>
      <c r="H3100" t="str">
        <f>_xlfn.XLOOKUP(E3100,missing_cities!$Q$2:$Q$56,missing_cities!$S$2:$S$56,"Not Found",0)</f>
        <v>Australia</v>
      </c>
      <c r="I3100" t="s">
        <v>1684</v>
      </c>
      <c r="J3100" s="15">
        <v>0.38</v>
      </c>
      <c r="K3100" s="1">
        <v>45862</v>
      </c>
      <c r="L3100" s="15" t="str">
        <f t="shared" si="96"/>
        <v>9.00-21.00</v>
      </c>
      <c r="M3100" s="16">
        <f t="shared" si="97"/>
        <v>12</v>
      </c>
      <c r="N3100" s="15">
        <v>3.44</v>
      </c>
      <c r="O3100" s="15">
        <v>47</v>
      </c>
      <c r="P3100" t="s">
        <v>25</v>
      </c>
      <c r="Q3100">
        <v>150</v>
      </c>
      <c r="R3100" t="s">
        <v>26</v>
      </c>
      <c r="S3100">
        <v>2018</v>
      </c>
      <c r="T3100" t="s">
        <v>22</v>
      </c>
      <c r="U3100" s="15">
        <v>3.9</v>
      </c>
      <c r="V3100" s="15">
        <v>3</v>
      </c>
      <c r="W3100" t="s">
        <v>23</v>
      </c>
    </row>
    <row r="3101" spans="1:23">
      <c r="A3101" t="s">
        <v>3145</v>
      </c>
      <c r="B3101">
        <v>52.503610999999999</v>
      </c>
      <c r="C3101" s="15">
        <v>13.371251000000001</v>
      </c>
      <c r="D3101" s="2" t="s">
        <v>8143</v>
      </c>
      <c r="E3101" s="14" t="s">
        <v>5057</v>
      </c>
      <c r="F3101" s="14" t="e" vm="3">
        <v>#VALUE!</v>
      </c>
      <c r="G3101" s="2" t="str">
        <f>_xlfn.XLOOKUP(E3101,missing_cities!$Q$2:$Q$56,missing_cities!$R$2:$R$56,"Not Found",0)</f>
        <v>Germany</v>
      </c>
      <c r="H3101" t="str">
        <f>_xlfn.XLOOKUP(E3101,missing_cities!$Q$2:$Q$56,missing_cities!$S$2:$S$56,"Not Found",0)</f>
        <v>Europe</v>
      </c>
      <c r="I3101" t="s">
        <v>1684</v>
      </c>
      <c r="J3101" s="15">
        <v>0.43</v>
      </c>
      <c r="K3101" t="s">
        <v>19</v>
      </c>
      <c r="L3101" s="15" t="str">
        <f t="shared" si="96"/>
        <v>9:00-18:00</v>
      </c>
      <c r="M3101" s="16">
        <f t="shared" si="97"/>
        <v>0.37</v>
      </c>
      <c r="N3101" s="15">
        <v>5.94</v>
      </c>
      <c r="O3101" s="15">
        <v>56</v>
      </c>
      <c r="P3101" t="s">
        <v>20</v>
      </c>
      <c r="Q3101">
        <v>22</v>
      </c>
      <c r="R3101" t="s">
        <v>44</v>
      </c>
      <c r="S3101">
        <v>2014</v>
      </c>
      <c r="T3101" t="s">
        <v>31</v>
      </c>
      <c r="U3101" s="15">
        <v>3.1</v>
      </c>
      <c r="V3101" s="15">
        <v>8</v>
      </c>
      <c r="W3101" t="s">
        <v>32</v>
      </c>
    </row>
    <row r="3102" spans="1:23">
      <c r="A3102" t="s">
        <v>3146</v>
      </c>
      <c r="B3102">
        <v>57.190663000000001</v>
      </c>
      <c r="C3102" s="15">
        <v>108.83085</v>
      </c>
      <c r="D3102" s="2" t="s">
        <v>8144</v>
      </c>
      <c r="E3102" s="14">
        <f>_xlfn.XLOOKUP(C3102,missing_cities!B:B,missing_cities!C:C,"Not Found",0)</f>
        <v>0</v>
      </c>
      <c r="F3102" s="14" t="s">
        <v>9990</v>
      </c>
      <c r="G3102" s="2" t="str">
        <f>_xlfn.XLOOKUP(E3102,missing_cities!$Q$2:$Q$56,missing_cities!$R$2:$R$56,"Not Found",0)</f>
        <v>Not Found</v>
      </c>
      <c r="H3102" t="str">
        <f>_xlfn.XLOOKUP(E3102,missing_cities!$Q$2:$Q$56,missing_cities!$S$2:$S$56,"Not Found",0)</f>
        <v>Not Found</v>
      </c>
      <c r="I3102" t="s">
        <v>1684</v>
      </c>
      <c r="J3102" s="15">
        <v>0.3</v>
      </c>
      <c r="K3102" t="s">
        <v>34</v>
      </c>
      <c r="L3102" s="15" t="str">
        <f t="shared" si="96"/>
        <v>6:00-22:00</v>
      </c>
      <c r="M3102" s="16">
        <f t="shared" si="97"/>
        <v>0.67</v>
      </c>
      <c r="N3102" s="15">
        <v>7.59</v>
      </c>
      <c r="O3102" s="15">
        <v>55</v>
      </c>
      <c r="P3102" t="s">
        <v>39</v>
      </c>
      <c r="Q3102">
        <v>150</v>
      </c>
      <c r="R3102" t="s">
        <v>132</v>
      </c>
      <c r="S3102">
        <v>2019</v>
      </c>
      <c r="T3102" t="s">
        <v>22</v>
      </c>
      <c r="U3102" s="15">
        <v>3.3</v>
      </c>
      <c r="V3102" s="15">
        <v>6</v>
      </c>
      <c r="W3102" t="s">
        <v>23</v>
      </c>
    </row>
    <row r="3103" spans="1:23">
      <c r="A3103" t="s">
        <v>3147</v>
      </c>
      <c r="B3103">
        <v>25.351877999999999</v>
      </c>
      <c r="C3103" s="15">
        <v>55.386859999999999</v>
      </c>
      <c r="D3103" s="2" t="s">
        <v>8145</v>
      </c>
      <c r="E3103" s="14" t="s">
        <v>5076</v>
      </c>
      <c r="F3103" s="14" t="e" vm="10">
        <v>#VALUE!</v>
      </c>
      <c r="G3103" s="2" t="str">
        <f>_xlfn.XLOOKUP(E3103,missing_cities!$Q$2:$Q$56,missing_cities!$R$2:$R$56,"Not Found",0)</f>
        <v>United Arab Emirates</v>
      </c>
      <c r="H3103" t="str">
        <f>_xlfn.XLOOKUP(E3103,missing_cities!$Q$2:$Q$56,missing_cities!$S$2:$S$56,"Not Found",0)</f>
        <v>Asia</v>
      </c>
      <c r="I3103" t="s">
        <v>1684</v>
      </c>
      <c r="J3103" s="15">
        <v>0.48</v>
      </c>
      <c r="K3103" t="s">
        <v>19</v>
      </c>
      <c r="L3103" s="15" t="str">
        <f t="shared" si="96"/>
        <v>9:00-18:00</v>
      </c>
      <c r="M3103" s="16">
        <f t="shared" si="97"/>
        <v>0.37</v>
      </c>
      <c r="N3103" s="15">
        <v>8.69</v>
      </c>
      <c r="O3103" s="15">
        <v>16</v>
      </c>
      <c r="P3103" t="s">
        <v>39</v>
      </c>
      <c r="Q3103">
        <v>22</v>
      </c>
      <c r="R3103" t="s">
        <v>76</v>
      </c>
      <c r="S3103">
        <v>2020</v>
      </c>
      <c r="T3103" t="s">
        <v>31</v>
      </c>
      <c r="U3103" s="15">
        <v>3.3</v>
      </c>
      <c r="V3103" s="15">
        <v>1</v>
      </c>
      <c r="W3103" t="s">
        <v>27</v>
      </c>
    </row>
    <row r="3104" spans="1:23">
      <c r="A3104" t="s">
        <v>3148</v>
      </c>
      <c r="B3104">
        <v>41.931125999999999</v>
      </c>
      <c r="C3104" s="15">
        <v>-87.628234000000006</v>
      </c>
      <c r="D3104" s="2" t="s">
        <v>8146</v>
      </c>
      <c r="E3104" s="14" t="s">
        <v>5065</v>
      </c>
      <c r="F3104" s="14" t="e" vm="5">
        <v>#VALUE!</v>
      </c>
      <c r="G3104" s="2" t="str">
        <f>_xlfn.XLOOKUP(E3104,missing_cities!$Q$2:$Q$56,missing_cities!$R$2:$R$56,"Not Found",0)</f>
        <v>United States</v>
      </c>
      <c r="H3104" t="str">
        <f>_xlfn.XLOOKUP(E3104,missing_cities!$Q$2:$Q$56,missing_cities!$S$2:$S$56,"Not Found",0)</f>
        <v>North America</v>
      </c>
      <c r="I3104" t="s">
        <v>1684</v>
      </c>
      <c r="J3104" s="15">
        <v>0.38</v>
      </c>
      <c r="K3104" s="1">
        <v>45862</v>
      </c>
      <c r="L3104" s="15" t="str">
        <f t="shared" si="96"/>
        <v>9.00-21.00</v>
      </c>
      <c r="M3104" s="16">
        <f t="shared" si="97"/>
        <v>12</v>
      </c>
      <c r="N3104" s="15">
        <v>15.85</v>
      </c>
      <c r="O3104" s="15">
        <v>77</v>
      </c>
      <c r="P3104" t="s">
        <v>25</v>
      </c>
      <c r="Q3104">
        <v>350</v>
      </c>
      <c r="R3104" t="s">
        <v>21</v>
      </c>
      <c r="S3104">
        <v>2013</v>
      </c>
      <c r="T3104" t="s">
        <v>22</v>
      </c>
      <c r="U3104" s="15">
        <v>4.9000000000000004</v>
      </c>
      <c r="V3104" s="15">
        <v>5</v>
      </c>
      <c r="W3104" t="s">
        <v>27</v>
      </c>
    </row>
    <row r="3105" spans="1:23">
      <c r="A3105" t="s">
        <v>3149</v>
      </c>
      <c r="B3105">
        <v>13.864906</v>
      </c>
      <c r="C3105" s="15">
        <v>100.513156</v>
      </c>
      <c r="D3105" s="2" t="s">
        <v>8147</v>
      </c>
      <c r="E3105" s="14" t="s">
        <v>5059</v>
      </c>
      <c r="F3105" s="14" t="e" vm="4">
        <v>#VALUE!</v>
      </c>
      <c r="G3105" s="2" t="str">
        <f>_xlfn.XLOOKUP(E3105,missing_cities!$Q$2:$Q$56,missing_cities!$R$2:$R$56,"Not Found",0)</f>
        <v>Thailand</v>
      </c>
      <c r="H3105" t="str">
        <f>_xlfn.XLOOKUP(E3105,missing_cities!$Q$2:$Q$56,missing_cities!$S$2:$S$56,"Not Found",0)</f>
        <v>Asia</v>
      </c>
      <c r="I3105" t="s">
        <v>1684</v>
      </c>
      <c r="J3105" s="15">
        <v>0.31</v>
      </c>
      <c r="K3105" t="s">
        <v>19</v>
      </c>
      <c r="L3105" s="15" t="str">
        <f t="shared" si="96"/>
        <v>9:00-18:00</v>
      </c>
      <c r="M3105" s="16">
        <f t="shared" si="97"/>
        <v>0.37</v>
      </c>
      <c r="N3105" s="15">
        <v>15.56</v>
      </c>
      <c r="O3105" s="15">
        <v>39</v>
      </c>
      <c r="P3105" t="s">
        <v>20</v>
      </c>
      <c r="Q3105">
        <v>22</v>
      </c>
      <c r="R3105" t="s">
        <v>40</v>
      </c>
      <c r="S3105">
        <v>2013</v>
      </c>
      <c r="T3105" t="s">
        <v>22</v>
      </c>
      <c r="U3105" s="15">
        <v>4.8</v>
      </c>
      <c r="V3105" s="15">
        <v>9</v>
      </c>
      <c r="W3105" t="s">
        <v>27</v>
      </c>
    </row>
    <row r="3106" spans="1:23">
      <c r="A3106" t="s">
        <v>3150</v>
      </c>
      <c r="B3106">
        <v>37.781570000000002</v>
      </c>
      <c r="C3106" s="15">
        <v>-122.464354</v>
      </c>
      <c r="D3106" s="2" t="s">
        <v>8148</v>
      </c>
      <c r="E3106" s="14" t="s">
        <v>5061</v>
      </c>
      <c r="F3106" s="14" t="e" vm="5">
        <v>#VALUE!</v>
      </c>
      <c r="G3106" s="2" t="str">
        <f>_xlfn.XLOOKUP(E3106,missing_cities!$Q$2:$Q$56,missing_cities!$R$2:$R$56,"Not Found",0)</f>
        <v>United States</v>
      </c>
      <c r="H3106" t="str">
        <f>_xlfn.XLOOKUP(E3106,missing_cities!$Q$2:$Q$56,missing_cities!$S$2:$S$56,"Not Found",0)</f>
        <v>North America</v>
      </c>
      <c r="I3106" t="s">
        <v>1684</v>
      </c>
      <c r="J3106" s="15">
        <v>0.49</v>
      </c>
      <c r="K3106" t="s">
        <v>34</v>
      </c>
      <c r="L3106" s="15" t="str">
        <f t="shared" si="96"/>
        <v>6:00-22:00</v>
      </c>
      <c r="M3106" s="16">
        <f t="shared" si="97"/>
        <v>0.67</v>
      </c>
      <c r="N3106" s="15">
        <v>7.75</v>
      </c>
      <c r="O3106" s="15">
        <v>81</v>
      </c>
      <c r="P3106" t="s">
        <v>29</v>
      </c>
      <c r="Q3106">
        <v>22</v>
      </c>
      <c r="R3106" t="s">
        <v>37</v>
      </c>
      <c r="S3106">
        <v>2016</v>
      </c>
      <c r="T3106" t="s">
        <v>22</v>
      </c>
      <c r="U3106" s="15">
        <v>3.8</v>
      </c>
      <c r="V3106" s="15">
        <v>6</v>
      </c>
      <c r="W3106" t="s">
        <v>32</v>
      </c>
    </row>
    <row r="3107" spans="1:23">
      <c r="A3107" t="s">
        <v>3151</v>
      </c>
      <c r="B3107">
        <v>37.881101000000001</v>
      </c>
      <c r="C3107" s="15">
        <v>-122.44907499999999</v>
      </c>
      <c r="D3107" s="2" t="s">
        <v>8149</v>
      </c>
      <c r="E3107" s="14" t="s">
        <v>5061</v>
      </c>
      <c r="F3107" s="14" t="e" vm="5">
        <v>#VALUE!</v>
      </c>
      <c r="G3107" s="2" t="str">
        <f>_xlfn.XLOOKUP(E3107,missing_cities!$Q$2:$Q$56,missing_cities!$R$2:$R$56,"Not Found",0)</f>
        <v>United States</v>
      </c>
      <c r="H3107" t="str">
        <f>_xlfn.XLOOKUP(E3107,missing_cities!$Q$2:$Q$56,missing_cities!$S$2:$S$56,"Not Found",0)</f>
        <v>North America</v>
      </c>
      <c r="I3107" t="s">
        <v>1684</v>
      </c>
      <c r="J3107" s="15">
        <v>0.24</v>
      </c>
      <c r="K3107" s="1">
        <v>45862</v>
      </c>
      <c r="L3107" s="15" t="str">
        <f t="shared" si="96"/>
        <v>9.00-21.00</v>
      </c>
      <c r="M3107" s="16">
        <f t="shared" si="97"/>
        <v>12</v>
      </c>
      <c r="N3107" s="15">
        <v>12.17</v>
      </c>
      <c r="O3107" s="15">
        <v>92</v>
      </c>
      <c r="P3107" t="s">
        <v>20</v>
      </c>
      <c r="Q3107">
        <v>50</v>
      </c>
      <c r="R3107" t="s">
        <v>21</v>
      </c>
      <c r="S3107">
        <v>2013</v>
      </c>
      <c r="T3107" t="s">
        <v>31</v>
      </c>
      <c r="U3107" s="15">
        <v>4.5</v>
      </c>
      <c r="V3107" s="15">
        <v>4</v>
      </c>
      <c r="W3107" t="s">
        <v>32</v>
      </c>
    </row>
    <row r="3108" spans="1:23">
      <c r="A3108" t="s">
        <v>3152</v>
      </c>
      <c r="B3108">
        <v>-9.0624479999999998</v>
      </c>
      <c r="C3108" s="15">
        <v>-125.842716</v>
      </c>
      <c r="D3108" s="2" t="s">
        <v>8150</v>
      </c>
      <c r="E3108" s="14" t="str">
        <f>_xlfn.XLOOKUP(C3108,missing_cities!B:B,missing_cities!C:C,"Not Found",0)</f>
        <v>Error</v>
      </c>
      <c r="F3108" s="14" t="s">
        <v>9987</v>
      </c>
      <c r="G3108" s="2" t="str">
        <f>_xlfn.XLOOKUP(E3108,missing_cities!$Q$2:$Q$56,missing_cities!$R$2:$R$56,"Not Found",0)</f>
        <v>Error</v>
      </c>
      <c r="H3108" t="str">
        <f>_xlfn.XLOOKUP(E3108,missing_cities!$Q$2:$Q$56,missing_cities!$S$2:$S$56,"Not Found",0)</f>
        <v>Error</v>
      </c>
      <c r="I3108" t="s">
        <v>1684</v>
      </c>
      <c r="J3108" s="15">
        <v>0.46</v>
      </c>
      <c r="K3108" t="s">
        <v>19</v>
      </c>
      <c r="L3108" s="15" t="str">
        <f t="shared" si="96"/>
        <v>9:00-18:00</v>
      </c>
      <c r="M3108" s="16">
        <f t="shared" si="97"/>
        <v>0.37</v>
      </c>
      <c r="N3108" s="15">
        <v>16.66</v>
      </c>
      <c r="O3108" s="15">
        <v>94</v>
      </c>
      <c r="P3108" t="s">
        <v>25</v>
      </c>
      <c r="Q3108">
        <v>22</v>
      </c>
      <c r="R3108" t="s">
        <v>81</v>
      </c>
      <c r="S3108">
        <v>2012</v>
      </c>
      <c r="T3108" t="s">
        <v>22</v>
      </c>
      <c r="U3108" s="15">
        <v>3.5</v>
      </c>
      <c r="V3108" s="15">
        <v>10</v>
      </c>
      <c r="W3108" t="s">
        <v>27</v>
      </c>
    </row>
    <row r="3109" spans="1:23">
      <c r="A3109" t="s">
        <v>3153</v>
      </c>
      <c r="B3109">
        <v>25.336055000000002</v>
      </c>
      <c r="C3109" s="15">
        <v>55.36186</v>
      </c>
      <c r="D3109" s="2" t="s">
        <v>8151</v>
      </c>
      <c r="E3109" s="14" t="s">
        <v>5076</v>
      </c>
      <c r="F3109" s="14" t="e" vm="10">
        <v>#VALUE!</v>
      </c>
      <c r="G3109" s="2" t="str">
        <f>_xlfn.XLOOKUP(E3109,missing_cities!$Q$2:$Q$56,missing_cities!$R$2:$R$56,"Not Found",0)</f>
        <v>United Arab Emirates</v>
      </c>
      <c r="H3109" t="str">
        <f>_xlfn.XLOOKUP(E3109,missing_cities!$Q$2:$Q$56,missing_cities!$S$2:$S$56,"Not Found",0)</f>
        <v>Asia</v>
      </c>
      <c r="I3109" t="s">
        <v>1684</v>
      </c>
      <c r="J3109" s="15">
        <v>0.37</v>
      </c>
      <c r="K3109" s="1">
        <v>45862</v>
      </c>
      <c r="L3109" s="15" t="str">
        <f t="shared" si="96"/>
        <v>9.00-21.00</v>
      </c>
      <c r="M3109" s="16">
        <f t="shared" si="97"/>
        <v>12</v>
      </c>
      <c r="N3109" s="15">
        <v>7.28</v>
      </c>
      <c r="O3109" s="15">
        <v>81</v>
      </c>
      <c r="P3109" t="s">
        <v>37</v>
      </c>
      <c r="Q3109">
        <v>150</v>
      </c>
      <c r="R3109" t="s">
        <v>30</v>
      </c>
      <c r="S3109">
        <v>2021</v>
      </c>
      <c r="T3109" t="s">
        <v>31</v>
      </c>
      <c r="U3109" s="15">
        <v>4</v>
      </c>
      <c r="V3109" s="15">
        <v>1</v>
      </c>
      <c r="W3109" t="s">
        <v>32</v>
      </c>
    </row>
    <row r="3110" spans="1:23">
      <c r="A3110" t="s">
        <v>3154</v>
      </c>
      <c r="B3110">
        <v>-23.552627999999999</v>
      </c>
      <c r="C3110" s="15">
        <v>-46.554600999999998</v>
      </c>
      <c r="D3110" s="2" t="s">
        <v>8152</v>
      </c>
      <c r="E3110" s="14" t="s">
        <v>5067</v>
      </c>
      <c r="F3110" s="14" t="e" vm="7">
        <v>#VALUE!</v>
      </c>
      <c r="G3110" s="2" t="str">
        <f>_xlfn.XLOOKUP(E3110,missing_cities!$Q$2:$Q$56,missing_cities!$R$2:$R$56,"Not Found",0)</f>
        <v>Brazil</v>
      </c>
      <c r="H3110" t="str">
        <f>_xlfn.XLOOKUP(E3110,missing_cities!$Q$2:$Q$56,missing_cities!$S$2:$S$56,"Not Found",0)</f>
        <v>South America</v>
      </c>
      <c r="I3110" t="s">
        <v>1684</v>
      </c>
      <c r="J3110" s="15">
        <v>0.33</v>
      </c>
      <c r="K3110" t="s">
        <v>19</v>
      </c>
      <c r="L3110" s="15" t="str">
        <f t="shared" si="96"/>
        <v>9:00-18:00</v>
      </c>
      <c r="M3110" s="16">
        <f t="shared" si="97"/>
        <v>0.37</v>
      </c>
      <c r="N3110" s="15">
        <v>5.85</v>
      </c>
      <c r="O3110" s="15">
        <v>52</v>
      </c>
      <c r="P3110" t="s">
        <v>20</v>
      </c>
      <c r="Q3110">
        <v>150</v>
      </c>
      <c r="R3110" t="s">
        <v>46</v>
      </c>
      <c r="S3110">
        <v>2016</v>
      </c>
      <c r="T3110" t="s">
        <v>31</v>
      </c>
      <c r="U3110" s="15">
        <v>3.7</v>
      </c>
      <c r="V3110" s="15">
        <v>2</v>
      </c>
      <c r="W3110" t="s">
        <v>27</v>
      </c>
    </row>
    <row r="3111" spans="1:23">
      <c r="A3111" t="s">
        <v>3155</v>
      </c>
      <c r="B3111">
        <v>37.824173000000002</v>
      </c>
      <c r="C3111" s="15">
        <v>-122.421922</v>
      </c>
      <c r="D3111" s="2" t="s">
        <v>8153</v>
      </c>
      <c r="E3111" s="14" t="s">
        <v>5061</v>
      </c>
      <c r="F3111" s="14" t="e" vm="5">
        <v>#VALUE!</v>
      </c>
      <c r="G3111" s="2" t="str">
        <f>_xlfn.XLOOKUP(E3111,missing_cities!$Q$2:$Q$56,missing_cities!$R$2:$R$56,"Not Found",0)</f>
        <v>United States</v>
      </c>
      <c r="H3111" t="str">
        <f>_xlfn.XLOOKUP(E3111,missing_cities!$Q$2:$Q$56,missing_cities!$S$2:$S$56,"Not Found",0)</f>
        <v>North America</v>
      </c>
      <c r="I3111" t="s">
        <v>1684</v>
      </c>
      <c r="J3111" s="15">
        <v>0.2</v>
      </c>
      <c r="K3111" s="1">
        <v>45862</v>
      </c>
      <c r="L3111" s="15" t="str">
        <f t="shared" si="96"/>
        <v>9.00-21.00</v>
      </c>
      <c r="M3111" s="16">
        <f t="shared" si="97"/>
        <v>12</v>
      </c>
      <c r="N3111" s="15">
        <v>0.87</v>
      </c>
      <c r="O3111" s="15">
        <v>92</v>
      </c>
      <c r="P3111" t="s">
        <v>37</v>
      </c>
      <c r="Q3111">
        <v>50</v>
      </c>
      <c r="R3111" t="s">
        <v>26</v>
      </c>
      <c r="S3111">
        <v>2011</v>
      </c>
      <c r="T3111" t="s">
        <v>22</v>
      </c>
      <c r="U3111" s="15">
        <v>4.3</v>
      </c>
      <c r="V3111" s="15">
        <v>7</v>
      </c>
      <c r="W3111" t="s">
        <v>23</v>
      </c>
    </row>
    <row r="3112" spans="1:23">
      <c r="A3112" t="s">
        <v>3156</v>
      </c>
      <c r="B3112">
        <v>37.622776000000002</v>
      </c>
      <c r="C3112" s="15">
        <v>127.02353100000001</v>
      </c>
      <c r="D3112" s="2" t="s">
        <v>8154</v>
      </c>
      <c r="E3112" s="14" t="s">
        <v>5063</v>
      </c>
      <c r="F3112" s="14" t="e" vm="6">
        <v>#VALUE!</v>
      </c>
      <c r="G3112" s="2" t="str">
        <f>_xlfn.XLOOKUP(E3112,missing_cities!$Q$2:$Q$56,missing_cities!$R$2:$R$56,"Not Found",0)</f>
        <v>South Korea</v>
      </c>
      <c r="H3112" t="str">
        <f>_xlfn.XLOOKUP(E3112,missing_cities!$Q$2:$Q$56,missing_cities!$S$2:$S$56,"Not Found",0)</f>
        <v>Asia</v>
      </c>
      <c r="I3112" t="s">
        <v>1684</v>
      </c>
      <c r="J3112" s="15">
        <v>0.38</v>
      </c>
      <c r="K3112" t="s">
        <v>19</v>
      </c>
      <c r="L3112" s="15" t="str">
        <f t="shared" si="96"/>
        <v>9:00-18:00</v>
      </c>
      <c r="M3112" s="16">
        <f t="shared" si="97"/>
        <v>0.37</v>
      </c>
      <c r="N3112" s="15">
        <v>14.24</v>
      </c>
      <c r="O3112" s="15">
        <v>87</v>
      </c>
      <c r="P3112" t="s">
        <v>25</v>
      </c>
      <c r="Q3112">
        <v>50</v>
      </c>
      <c r="R3112" t="s">
        <v>26</v>
      </c>
      <c r="S3112">
        <v>2015</v>
      </c>
      <c r="T3112" t="s">
        <v>22</v>
      </c>
      <c r="U3112" s="15">
        <v>4.4000000000000004</v>
      </c>
      <c r="V3112" s="15">
        <v>4</v>
      </c>
      <c r="W3112" t="s">
        <v>32</v>
      </c>
    </row>
    <row r="3113" spans="1:23">
      <c r="A3113" t="s">
        <v>3157</v>
      </c>
      <c r="B3113">
        <v>-89.091256999999999</v>
      </c>
      <c r="C3113" s="15">
        <v>-149.99935500000001</v>
      </c>
      <c r="D3113" s="2" t="s">
        <v>8155</v>
      </c>
      <c r="E3113" s="14" t="str">
        <f>_xlfn.XLOOKUP(C3113,missing_cities!B:B,missing_cities!C:C,"Not Found",0)</f>
        <v>Not Found</v>
      </c>
      <c r="F3113" s="14" t="s">
        <v>9990</v>
      </c>
      <c r="G3113" s="2" t="str">
        <f>_xlfn.XLOOKUP(E3113,missing_cities!$Q$2:$Q$56,missing_cities!$R$2:$R$56,"Not Found",0)</f>
        <v>Not Found</v>
      </c>
      <c r="H3113" t="str">
        <f>_xlfn.XLOOKUP(E3113,missing_cities!$Q$2:$Q$56,missing_cities!$S$2:$S$56,"Not Found",0)</f>
        <v>Not Found</v>
      </c>
      <c r="I3113" t="s">
        <v>1684</v>
      </c>
      <c r="J3113" s="15">
        <v>0.19</v>
      </c>
      <c r="K3113" t="s">
        <v>19</v>
      </c>
      <c r="L3113" s="15" t="str">
        <f t="shared" si="96"/>
        <v>9:00-18:00</v>
      </c>
      <c r="M3113" s="16">
        <f t="shared" si="97"/>
        <v>0.37</v>
      </c>
      <c r="N3113" s="15">
        <v>7.45</v>
      </c>
      <c r="O3113" s="15">
        <v>35</v>
      </c>
      <c r="P3113" t="s">
        <v>37</v>
      </c>
      <c r="Q3113">
        <v>22</v>
      </c>
      <c r="R3113" t="s">
        <v>48</v>
      </c>
      <c r="S3113">
        <v>2023</v>
      </c>
      <c r="T3113" t="s">
        <v>22</v>
      </c>
      <c r="U3113" s="15">
        <v>3.2</v>
      </c>
      <c r="V3113" s="15">
        <v>9</v>
      </c>
      <c r="W3113" t="s">
        <v>27</v>
      </c>
    </row>
    <row r="3114" spans="1:23">
      <c r="A3114" t="s">
        <v>3158</v>
      </c>
      <c r="B3114">
        <v>25.242628</v>
      </c>
      <c r="C3114" s="15">
        <v>55.381864999999998</v>
      </c>
      <c r="D3114" s="2" t="s">
        <v>8156</v>
      </c>
      <c r="E3114" s="14" t="s">
        <v>5076</v>
      </c>
      <c r="F3114" s="14" t="e" vm="10">
        <v>#VALUE!</v>
      </c>
      <c r="G3114" s="2" t="str">
        <f>_xlfn.XLOOKUP(E3114,missing_cities!$Q$2:$Q$56,missing_cities!$R$2:$R$56,"Not Found",0)</f>
        <v>United Arab Emirates</v>
      </c>
      <c r="H3114" t="str">
        <f>_xlfn.XLOOKUP(E3114,missing_cities!$Q$2:$Q$56,missing_cities!$S$2:$S$56,"Not Found",0)</f>
        <v>Asia</v>
      </c>
      <c r="I3114" t="s">
        <v>1684</v>
      </c>
      <c r="J3114" s="15">
        <v>0.5</v>
      </c>
      <c r="K3114" s="1">
        <v>45862</v>
      </c>
      <c r="L3114" s="15" t="str">
        <f t="shared" si="96"/>
        <v>9.00-21.00</v>
      </c>
      <c r="M3114" s="16">
        <f t="shared" si="97"/>
        <v>12</v>
      </c>
      <c r="N3114" s="15">
        <v>11.84</v>
      </c>
      <c r="O3114" s="15">
        <v>68</v>
      </c>
      <c r="P3114" t="s">
        <v>20</v>
      </c>
      <c r="Q3114">
        <v>150</v>
      </c>
      <c r="R3114" t="s">
        <v>26</v>
      </c>
      <c r="S3114">
        <v>2012</v>
      </c>
      <c r="T3114" t="s">
        <v>22</v>
      </c>
      <c r="U3114" s="15">
        <v>3.1</v>
      </c>
      <c r="V3114" s="15">
        <v>6</v>
      </c>
      <c r="W3114" t="s">
        <v>32</v>
      </c>
    </row>
    <row r="3115" spans="1:23">
      <c r="A3115" t="s">
        <v>3159</v>
      </c>
      <c r="B3115">
        <v>37.831029999999998</v>
      </c>
      <c r="C3115" s="15">
        <v>-122.496702</v>
      </c>
      <c r="D3115" s="2" t="s">
        <v>8157</v>
      </c>
      <c r="E3115" s="14" t="s">
        <v>5061</v>
      </c>
      <c r="F3115" s="14" t="e" vm="5">
        <v>#VALUE!</v>
      </c>
      <c r="G3115" s="2" t="str">
        <f>_xlfn.XLOOKUP(E3115,missing_cities!$Q$2:$Q$56,missing_cities!$R$2:$R$56,"Not Found",0)</f>
        <v>United States</v>
      </c>
      <c r="H3115" t="str">
        <f>_xlfn.XLOOKUP(E3115,missing_cities!$Q$2:$Q$56,missing_cities!$S$2:$S$56,"Not Found",0)</f>
        <v>North America</v>
      </c>
      <c r="I3115" t="s">
        <v>1684</v>
      </c>
      <c r="J3115" s="15">
        <v>0.26</v>
      </c>
      <c r="K3115" t="s">
        <v>19</v>
      </c>
      <c r="L3115" s="15" t="str">
        <f t="shared" si="96"/>
        <v>9:00-18:00</v>
      </c>
      <c r="M3115" s="16">
        <f t="shared" si="97"/>
        <v>0.37</v>
      </c>
      <c r="N3115" s="15">
        <v>17.46</v>
      </c>
      <c r="O3115" s="15">
        <v>58</v>
      </c>
      <c r="P3115" t="s">
        <v>39</v>
      </c>
      <c r="Q3115">
        <v>150</v>
      </c>
      <c r="R3115" t="s">
        <v>21</v>
      </c>
      <c r="S3115">
        <v>2017</v>
      </c>
      <c r="T3115" t="s">
        <v>22</v>
      </c>
      <c r="U3115" s="15">
        <v>3</v>
      </c>
      <c r="V3115" s="15">
        <v>5</v>
      </c>
      <c r="W3115" t="s">
        <v>32</v>
      </c>
    </row>
    <row r="3116" spans="1:23">
      <c r="A3116" t="s">
        <v>3160</v>
      </c>
      <c r="B3116">
        <v>52.580559999999998</v>
      </c>
      <c r="C3116" s="15">
        <v>13.400036999999999</v>
      </c>
      <c r="D3116" s="2" t="s">
        <v>8158</v>
      </c>
      <c r="E3116" s="14" t="s">
        <v>5057</v>
      </c>
      <c r="F3116" s="14" t="e" vm="3">
        <v>#VALUE!</v>
      </c>
      <c r="G3116" s="2" t="str">
        <f>_xlfn.XLOOKUP(E3116,missing_cities!$Q$2:$Q$56,missing_cities!$R$2:$R$56,"Not Found",0)</f>
        <v>Germany</v>
      </c>
      <c r="H3116" t="str">
        <f>_xlfn.XLOOKUP(E3116,missing_cities!$Q$2:$Q$56,missing_cities!$S$2:$S$56,"Not Found",0)</f>
        <v>Europe</v>
      </c>
      <c r="I3116" t="s">
        <v>1684</v>
      </c>
      <c r="J3116" s="15">
        <v>0.25</v>
      </c>
      <c r="K3116" s="1">
        <v>45862</v>
      </c>
      <c r="L3116" s="15" t="str">
        <f t="shared" si="96"/>
        <v>9.00-21.00</v>
      </c>
      <c r="M3116" s="16">
        <f t="shared" si="97"/>
        <v>12</v>
      </c>
      <c r="N3116" s="15">
        <v>9.91</v>
      </c>
      <c r="O3116" s="15">
        <v>88</v>
      </c>
      <c r="P3116" t="s">
        <v>39</v>
      </c>
      <c r="Q3116">
        <v>22</v>
      </c>
      <c r="R3116" t="s">
        <v>35</v>
      </c>
      <c r="S3116">
        <v>2016</v>
      </c>
      <c r="T3116" t="s">
        <v>31</v>
      </c>
      <c r="U3116" s="15">
        <v>3.4</v>
      </c>
      <c r="V3116" s="15">
        <v>8</v>
      </c>
      <c r="W3116" t="s">
        <v>32</v>
      </c>
    </row>
    <row r="3117" spans="1:23">
      <c r="A3117" t="s">
        <v>3161</v>
      </c>
      <c r="B3117">
        <v>52.430732999999996</v>
      </c>
      <c r="C3117" s="15">
        <v>18.553478999999999</v>
      </c>
      <c r="D3117" s="2" t="s">
        <v>8159</v>
      </c>
      <c r="E3117" s="14">
        <f>_xlfn.XLOOKUP(C3117,missing_cities!B:B,missing_cities!C:C,"Not Found",0)</f>
        <v>0</v>
      </c>
      <c r="F3117" s="14" t="s">
        <v>9990</v>
      </c>
      <c r="G3117" s="2" t="str">
        <f>_xlfn.XLOOKUP(E3117,missing_cities!$Q$2:$Q$56,missing_cities!$R$2:$R$56,"Not Found",0)</f>
        <v>Not Found</v>
      </c>
      <c r="H3117" t="str">
        <f>_xlfn.XLOOKUP(E3117,missing_cities!$Q$2:$Q$56,missing_cities!$S$2:$S$56,"Not Found",0)</f>
        <v>Not Found</v>
      </c>
      <c r="I3117" t="s">
        <v>1684</v>
      </c>
      <c r="J3117" s="15">
        <v>0.39</v>
      </c>
      <c r="K3117" s="1">
        <v>45862</v>
      </c>
      <c r="L3117" s="15" t="str">
        <f t="shared" si="96"/>
        <v>9.00-21.00</v>
      </c>
      <c r="M3117" s="16">
        <f t="shared" si="97"/>
        <v>12</v>
      </c>
      <c r="N3117" s="15">
        <v>8.69</v>
      </c>
      <c r="O3117" s="15">
        <v>63</v>
      </c>
      <c r="P3117" t="s">
        <v>37</v>
      </c>
      <c r="Q3117">
        <v>350</v>
      </c>
      <c r="R3117" t="s">
        <v>46</v>
      </c>
      <c r="S3117">
        <v>2013</v>
      </c>
      <c r="T3117" t="s">
        <v>31</v>
      </c>
      <c r="U3117" s="15">
        <v>3.2</v>
      </c>
      <c r="V3117" s="15">
        <v>4</v>
      </c>
      <c r="W3117" t="s">
        <v>23</v>
      </c>
    </row>
    <row r="3118" spans="1:23">
      <c r="A3118" t="s">
        <v>3162</v>
      </c>
      <c r="B3118">
        <v>-33.730469999999997</v>
      </c>
      <c r="C3118" s="15">
        <v>18.538972999999999</v>
      </c>
      <c r="D3118" s="2" t="s">
        <v>8160</v>
      </c>
      <c r="E3118" s="14" t="s">
        <v>5085</v>
      </c>
      <c r="F3118" s="14" t="e" vm="12">
        <v>#VALUE!</v>
      </c>
      <c r="G3118" s="2" t="str">
        <f>_xlfn.XLOOKUP(E3118,missing_cities!$Q$2:$Q$56,missing_cities!$R$2:$R$56,"Not Found",0)</f>
        <v>South Africa</v>
      </c>
      <c r="H3118" t="str">
        <f>_xlfn.XLOOKUP(E3118,missing_cities!$Q$2:$Q$56,missing_cities!$S$2:$S$56,"Not Found",0)</f>
        <v>Africa</v>
      </c>
      <c r="I3118" t="s">
        <v>1684</v>
      </c>
      <c r="J3118" s="15">
        <v>0.36</v>
      </c>
      <c r="K3118" s="1">
        <v>45862</v>
      </c>
      <c r="L3118" s="15" t="str">
        <f t="shared" si="96"/>
        <v>9.00-21.00</v>
      </c>
      <c r="M3118" s="16">
        <f t="shared" si="97"/>
        <v>12</v>
      </c>
      <c r="N3118" s="15">
        <v>15.2</v>
      </c>
      <c r="O3118" s="15">
        <v>79</v>
      </c>
      <c r="P3118" t="s">
        <v>29</v>
      </c>
      <c r="Q3118">
        <v>350</v>
      </c>
      <c r="R3118" t="s">
        <v>37</v>
      </c>
      <c r="S3118">
        <v>2019</v>
      </c>
      <c r="T3118" t="s">
        <v>22</v>
      </c>
      <c r="U3118" s="15">
        <v>4.5</v>
      </c>
      <c r="V3118" s="15">
        <v>6</v>
      </c>
      <c r="W3118" t="s">
        <v>23</v>
      </c>
    </row>
    <row r="3119" spans="1:23">
      <c r="A3119" t="s">
        <v>3163</v>
      </c>
      <c r="B3119">
        <v>52.431151999999997</v>
      </c>
      <c r="C3119" s="15">
        <v>13.371879</v>
      </c>
      <c r="D3119" s="2" t="s">
        <v>5341</v>
      </c>
      <c r="E3119" s="14" t="s">
        <v>5057</v>
      </c>
      <c r="F3119" s="14" t="e" vm="3">
        <v>#VALUE!</v>
      </c>
      <c r="G3119" s="2" t="str">
        <f>_xlfn.XLOOKUP(E3119,missing_cities!$Q$2:$Q$56,missing_cities!$R$2:$R$56,"Not Found",0)</f>
        <v>Germany</v>
      </c>
      <c r="H3119" t="str">
        <f>_xlfn.XLOOKUP(E3119,missing_cities!$Q$2:$Q$56,missing_cities!$S$2:$S$56,"Not Found",0)</f>
        <v>Europe</v>
      </c>
      <c r="I3119" t="s">
        <v>1684</v>
      </c>
      <c r="J3119" s="15">
        <v>0.18</v>
      </c>
      <c r="K3119" t="s">
        <v>34</v>
      </c>
      <c r="L3119" s="15" t="str">
        <f t="shared" si="96"/>
        <v>6:00-22:00</v>
      </c>
      <c r="M3119" s="16">
        <f t="shared" si="97"/>
        <v>0.67</v>
      </c>
      <c r="N3119" s="15">
        <v>12.78</v>
      </c>
      <c r="O3119" s="15">
        <v>55</v>
      </c>
      <c r="P3119" t="s">
        <v>39</v>
      </c>
      <c r="Q3119">
        <v>150</v>
      </c>
      <c r="R3119" t="s">
        <v>21</v>
      </c>
      <c r="S3119">
        <v>2017</v>
      </c>
      <c r="T3119" t="s">
        <v>31</v>
      </c>
      <c r="U3119" s="15">
        <v>4.7</v>
      </c>
      <c r="V3119" s="15">
        <v>2</v>
      </c>
      <c r="W3119" t="s">
        <v>32</v>
      </c>
    </row>
    <row r="3120" spans="1:23">
      <c r="A3120" t="s">
        <v>3164</v>
      </c>
      <c r="B3120">
        <v>41.986604</v>
      </c>
      <c r="C3120" s="15">
        <v>-87.600401000000005</v>
      </c>
      <c r="D3120" s="2" t="s">
        <v>8161</v>
      </c>
      <c r="E3120" s="14" t="s">
        <v>5065</v>
      </c>
      <c r="F3120" s="14" t="e" vm="5">
        <v>#VALUE!</v>
      </c>
      <c r="G3120" s="2" t="str">
        <f>_xlfn.XLOOKUP(E3120,missing_cities!$Q$2:$Q$56,missing_cities!$R$2:$R$56,"Not Found",0)</f>
        <v>United States</v>
      </c>
      <c r="H3120" t="str">
        <f>_xlfn.XLOOKUP(E3120,missing_cities!$Q$2:$Q$56,missing_cities!$S$2:$S$56,"Not Found",0)</f>
        <v>North America</v>
      </c>
      <c r="I3120" t="s">
        <v>1684</v>
      </c>
      <c r="J3120" s="15">
        <v>0.15</v>
      </c>
      <c r="K3120" t="s">
        <v>34</v>
      </c>
      <c r="L3120" s="15" t="str">
        <f t="shared" si="96"/>
        <v>6:00-22:00</v>
      </c>
      <c r="M3120" s="16">
        <f t="shared" si="97"/>
        <v>0.67</v>
      </c>
      <c r="N3120" s="15">
        <v>11.63</v>
      </c>
      <c r="O3120" s="15">
        <v>59</v>
      </c>
      <c r="P3120" t="s">
        <v>37</v>
      </c>
      <c r="Q3120">
        <v>150</v>
      </c>
      <c r="R3120" t="s">
        <v>76</v>
      </c>
      <c r="S3120">
        <v>2018</v>
      </c>
      <c r="T3120" t="s">
        <v>22</v>
      </c>
      <c r="U3120" s="15">
        <v>3.6</v>
      </c>
      <c r="V3120" s="15">
        <v>7</v>
      </c>
      <c r="W3120" t="s">
        <v>32</v>
      </c>
    </row>
    <row r="3121" spans="1:23">
      <c r="A3121" t="s">
        <v>3165</v>
      </c>
      <c r="B3121">
        <v>70.068879999999993</v>
      </c>
      <c r="C3121" s="15">
        <v>-80.963845000000006</v>
      </c>
      <c r="D3121" s="2" t="s">
        <v>8162</v>
      </c>
      <c r="E3121" s="14">
        <f>_xlfn.XLOOKUP(C3121,missing_cities!B:B,missing_cities!C:C,"Not Found",0)</f>
        <v>0</v>
      </c>
      <c r="F3121" s="14" t="s">
        <v>9990</v>
      </c>
      <c r="G3121" s="2" t="str">
        <f>_xlfn.XLOOKUP(E3121,missing_cities!$Q$2:$Q$56,missing_cities!$R$2:$R$56,"Not Found",0)</f>
        <v>Not Found</v>
      </c>
      <c r="H3121" t="str">
        <f>_xlfn.XLOOKUP(E3121,missing_cities!$Q$2:$Q$56,missing_cities!$S$2:$S$56,"Not Found",0)</f>
        <v>Not Found</v>
      </c>
      <c r="I3121" t="s">
        <v>1684</v>
      </c>
      <c r="J3121" s="15">
        <v>0.26</v>
      </c>
      <c r="K3121" t="s">
        <v>19</v>
      </c>
      <c r="L3121" s="15" t="str">
        <f t="shared" si="96"/>
        <v>9:00-18:00</v>
      </c>
      <c r="M3121" s="16">
        <f t="shared" si="97"/>
        <v>0.37</v>
      </c>
      <c r="N3121" s="15">
        <v>3.06</v>
      </c>
      <c r="O3121" s="15">
        <v>45</v>
      </c>
      <c r="P3121" t="s">
        <v>29</v>
      </c>
      <c r="Q3121">
        <v>22</v>
      </c>
      <c r="R3121" t="s">
        <v>48</v>
      </c>
      <c r="S3121">
        <v>2019</v>
      </c>
      <c r="T3121" t="s">
        <v>31</v>
      </c>
      <c r="U3121" s="15">
        <v>4.4000000000000004</v>
      </c>
      <c r="V3121" s="15">
        <v>5</v>
      </c>
      <c r="W3121" t="s">
        <v>27</v>
      </c>
    </row>
    <row r="3122" spans="1:23">
      <c r="A3122" t="s">
        <v>3166</v>
      </c>
      <c r="B3122">
        <v>13.781890000000001</v>
      </c>
      <c r="C3122" s="15">
        <v>100.497139</v>
      </c>
      <c r="D3122" s="2" t="s">
        <v>8163</v>
      </c>
      <c r="E3122" s="14" t="s">
        <v>5059</v>
      </c>
      <c r="F3122" s="14" t="e" vm="4">
        <v>#VALUE!</v>
      </c>
      <c r="G3122" s="2" t="str">
        <f>_xlfn.XLOOKUP(E3122,missing_cities!$Q$2:$Q$56,missing_cities!$R$2:$R$56,"Not Found",0)</f>
        <v>Thailand</v>
      </c>
      <c r="H3122" t="str">
        <f>_xlfn.XLOOKUP(E3122,missing_cities!$Q$2:$Q$56,missing_cities!$S$2:$S$56,"Not Found",0)</f>
        <v>Asia</v>
      </c>
      <c r="I3122" t="s">
        <v>1684</v>
      </c>
      <c r="J3122" s="15">
        <v>0.15</v>
      </c>
      <c r="K3122" s="1">
        <v>45862</v>
      </c>
      <c r="L3122" s="15" t="str">
        <f t="shared" si="96"/>
        <v>9.00-21.00</v>
      </c>
      <c r="M3122" s="16">
        <f t="shared" si="97"/>
        <v>12</v>
      </c>
      <c r="N3122" s="15">
        <v>5.76</v>
      </c>
      <c r="O3122" s="15">
        <v>37</v>
      </c>
      <c r="P3122" t="s">
        <v>25</v>
      </c>
      <c r="Q3122">
        <v>150</v>
      </c>
      <c r="R3122" t="s">
        <v>97</v>
      </c>
      <c r="S3122">
        <v>2014</v>
      </c>
      <c r="T3122" t="s">
        <v>22</v>
      </c>
      <c r="U3122" s="15">
        <v>4.8</v>
      </c>
      <c r="V3122" s="15">
        <v>10</v>
      </c>
      <c r="W3122" t="s">
        <v>27</v>
      </c>
    </row>
    <row r="3123" spans="1:23">
      <c r="A3123" t="s">
        <v>3167</v>
      </c>
      <c r="B3123">
        <v>13.737703</v>
      </c>
      <c r="C3123" s="15">
        <v>100.52917600000001</v>
      </c>
      <c r="D3123" s="2" t="s">
        <v>8164</v>
      </c>
      <c r="E3123" s="14" t="s">
        <v>5059</v>
      </c>
      <c r="F3123" s="14" t="e" vm="4">
        <v>#VALUE!</v>
      </c>
      <c r="G3123" s="2" t="str">
        <f>_xlfn.XLOOKUP(E3123,missing_cities!$Q$2:$Q$56,missing_cities!$R$2:$R$56,"Not Found",0)</f>
        <v>Thailand</v>
      </c>
      <c r="H3123" t="str">
        <f>_xlfn.XLOOKUP(E3123,missing_cities!$Q$2:$Q$56,missing_cities!$S$2:$S$56,"Not Found",0)</f>
        <v>Asia</v>
      </c>
      <c r="I3123" t="s">
        <v>1684</v>
      </c>
      <c r="J3123" s="15">
        <v>0.19</v>
      </c>
      <c r="K3123" t="s">
        <v>34</v>
      </c>
      <c r="L3123" s="15" t="str">
        <f t="shared" si="96"/>
        <v>6:00-22:00</v>
      </c>
      <c r="M3123" s="16">
        <f t="shared" si="97"/>
        <v>0.67</v>
      </c>
      <c r="N3123" s="15">
        <v>14.25</v>
      </c>
      <c r="O3123" s="15">
        <v>47</v>
      </c>
      <c r="P3123" t="s">
        <v>25</v>
      </c>
      <c r="Q3123">
        <v>150</v>
      </c>
      <c r="R3123" t="s">
        <v>132</v>
      </c>
      <c r="S3123">
        <v>2020</v>
      </c>
      <c r="T3123" t="s">
        <v>31</v>
      </c>
      <c r="U3123" s="15">
        <v>3.5</v>
      </c>
      <c r="V3123" s="15">
        <v>7</v>
      </c>
      <c r="W3123" t="s">
        <v>32</v>
      </c>
    </row>
    <row r="3124" spans="1:23">
      <c r="A3124" t="s">
        <v>3168</v>
      </c>
      <c r="B3124">
        <v>55.868868999999997</v>
      </c>
      <c r="C3124" s="15">
        <v>37.585312000000002</v>
      </c>
      <c r="D3124" s="2" t="s">
        <v>8165</v>
      </c>
      <c r="E3124" s="14" t="s">
        <v>5052</v>
      </c>
      <c r="F3124" s="14" t="e" vm="2">
        <v>#VALUE!</v>
      </c>
      <c r="G3124" s="2" t="str">
        <f>_xlfn.XLOOKUP(E3124,missing_cities!$Q$2:$Q$56,missing_cities!$R$2:$R$56,"Not Found",0)</f>
        <v>Russia</v>
      </c>
      <c r="H3124" t="str">
        <f>_xlfn.XLOOKUP(E3124,missing_cities!$Q$2:$Q$56,missing_cities!$S$2:$S$56,"Not Found",0)</f>
        <v>Europe</v>
      </c>
      <c r="I3124" t="s">
        <v>1684</v>
      </c>
      <c r="J3124" s="15">
        <v>0.15</v>
      </c>
      <c r="K3124" t="s">
        <v>34</v>
      </c>
      <c r="L3124" s="15" t="str">
        <f t="shared" si="96"/>
        <v>6:00-22:00</v>
      </c>
      <c r="M3124" s="16">
        <f t="shared" si="97"/>
        <v>0.67</v>
      </c>
      <c r="N3124" s="15">
        <v>12.61</v>
      </c>
      <c r="O3124" s="15">
        <v>51</v>
      </c>
      <c r="P3124" t="s">
        <v>29</v>
      </c>
      <c r="Q3124">
        <v>50</v>
      </c>
      <c r="R3124" t="s">
        <v>46</v>
      </c>
      <c r="S3124">
        <v>2020</v>
      </c>
      <c r="T3124" t="s">
        <v>22</v>
      </c>
      <c r="U3124" s="15">
        <v>4.8</v>
      </c>
      <c r="V3124" s="15">
        <v>8</v>
      </c>
      <c r="W3124" t="s">
        <v>32</v>
      </c>
    </row>
    <row r="3125" spans="1:23">
      <c r="A3125" t="s">
        <v>3169</v>
      </c>
      <c r="B3125">
        <v>30.015837999999999</v>
      </c>
      <c r="C3125" s="15">
        <v>-49.806328000000001</v>
      </c>
      <c r="D3125" s="2" t="s">
        <v>8166</v>
      </c>
      <c r="E3125" s="14" t="str">
        <f>_xlfn.XLOOKUP(C3125,missing_cities!B:B,missing_cities!C:C,"Not Found",0)</f>
        <v>Error</v>
      </c>
      <c r="F3125" s="14" t="s">
        <v>9987</v>
      </c>
      <c r="G3125" s="2" t="str">
        <f>_xlfn.XLOOKUP(E3125,missing_cities!$Q$2:$Q$56,missing_cities!$R$2:$R$56,"Not Found",0)</f>
        <v>Error</v>
      </c>
      <c r="H3125" t="str">
        <f>_xlfn.XLOOKUP(E3125,missing_cities!$Q$2:$Q$56,missing_cities!$S$2:$S$56,"Not Found",0)</f>
        <v>Error</v>
      </c>
      <c r="I3125" t="s">
        <v>1684</v>
      </c>
      <c r="J3125" s="15">
        <v>0.24</v>
      </c>
      <c r="K3125" t="s">
        <v>19</v>
      </c>
      <c r="L3125" s="15" t="str">
        <f t="shared" si="96"/>
        <v>9:00-18:00</v>
      </c>
      <c r="M3125" s="16">
        <f t="shared" si="97"/>
        <v>0.37</v>
      </c>
      <c r="N3125" s="15">
        <v>2.98</v>
      </c>
      <c r="O3125" s="15">
        <v>47</v>
      </c>
      <c r="P3125" t="s">
        <v>20</v>
      </c>
      <c r="Q3125">
        <v>350</v>
      </c>
      <c r="R3125" t="s">
        <v>48</v>
      </c>
      <c r="S3125">
        <v>2020</v>
      </c>
      <c r="T3125" t="s">
        <v>22</v>
      </c>
      <c r="U3125" s="15">
        <v>3.7</v>
      </c>
      <c r="V3125" s="15">
        <v>2</v>
      </c>
      <c r="W3125" t="s">
        <v>23</v>
      </c>
    </row>
    <row r="3126" spans="1:23">
      <c r="A3126" t="s">
        <v>3170</v>
      </c>
      <c r="B3126">
        <v>43.799025999999998</v>
      </c>
      <c r="C3126" s="15">
        <v>-79.310610999999994</v>
      </c>
      <c r="D3126" s="2" t="s">
        <v>8167</v>
      </c>
      <c r="E3126" s="14" t="s">
        <v>5050</v>
      </c>
      <c r="F3126" s="14" t="e" vm="1">
        <v>#VALUE!</v>
      </c>
      <c r="G3126" s="2" t="str">
        <f>_xlfn.XLOOKUP(E3126,missing_cities!$Q$2:$Q$56,missing_cities!$R$2:$R$56,"Not Found",0)</f>
        <v>Canada</v>
      </c>
      <c r="H3126" t="str">
        <f>_xlfn.XLOOKUP(E3126,missing_cities!$Q$2:$Q$56,missing_cities!$S$2:$S$56,"Not Found",0)</f>
        <v>North America</v>
      </c>
      <c r="I3126" t="s">
        <v>1684</v>
      </c>
      <c r="J3126" s="15">
        <v>0.43</v>
      </c>
      <c r="K3126" t="s">
        <v>34</v>
      </c>
      <c r="L3126" s="15" t="str">
        <f t="shared" si="96"/>
        <v>6:00-22:00</v>
      </c>
      <c r="M3126" s="16">
        <f t="shared" si="97"/>
        <v>0.67</v>
      </c>
      <c r="N3126" s="15">
        <v>7.93</v>
      </c>
      <c r="O3126" s="15">
        <v>23</v>
      </c>
      <c r="P3126" t="s">
        <v>25</v>
      </c>
      <c r="Q3126">
        <v>150</v>
      </c>
      <c r="R3126" t="s">
        <v>35</v>
      </c>
      <c r="S3126">
        <v>2015</v>
      </c>
      <c r="T3126" t="s">
        <v>22</v>
      </c>
      <c r="U3126" s="15">
        <v>3.4</v>
      </c>
      <c r="V3126" s="15">
        <v>4</v>
      </c>
      <c r="W3126" t="s">
        <v>32</v>
      </c>
    </row>
    <row r="3127" spans="1:23">
      <c r="A3127" t="s">
        <v>3171</v>
      </c>
      <c r="B3127">
        <v>-33.734319999999997</v>
      </c>
      <c r="C3127" s="15">
        <v>18.507942</v>
      </c>
      <c r="D3127" s="2" t="s">
        <v>8168</v>
      </c>
      <c r="E3127" s="14" t="s">
        <v>5085</v>
      </c>
      <c r="F3127" s="14" t="e" vm="12">
        <v>#VALUE!</v>
      </c>
      <c r="G3127" s="2" t="str">
        <f>_xlfn.XLOOKUP(E3127,missing_cities!$Q$2:$Q$56,missing_cities!$R$2:$R$56,"Not Found",0)</f>
        <v>South Africa</v>
      </c>
      <c r="H3127" t="str">
        <f>_xlfn.XLOOKUP(E3127,missing_cities!$Q$2:$Q$56,missing_cities!$S$2:$S$56,"Not Found",0)</f>
        <v>Africa</v>
      </c>
      <c r="I3127" t="s">
        <v>1684</v>
      </c>
      <c r="J3127" s="15">
        <v>0.17</v>
      </c>
      <c r="K3127" s="1">
        <v>45862</v>
      </c>
      <c r="L3127" s="15" t="str">
        <f t="shared" si="96"/>
        <v>9.00-21.00</v>
      </c>
      <c r="M3127" s="16">
        <f t="shared" si="97"/>
        <v>12</v>
      </c>
      <c r="N3127" s="15">
        <v>12.81</v>
      </c>
      <c r="O3127" s="15">
        <v>10</v>
      </c>
      <c r="P3127" t="s">
        <v>37</v>
      </c>
      <c r="Q3127">
        <v>150</v>
      </c>
      <c r="R3127" t="s">
        <v>44</v>
      </c>
      <c r="S3127">
        <v>2017</v>
      </c>
      <c r="T3127" t="s">
        <v>22</v>
      </c>
      <c r="U3127" s="15">
        <v>3.8</v>
      </c>
      <c r="V3127" s="15">
        <v>10</v>
      </c>
      <c r="W3127" t="s">
        <v>23</v>
      </c>
    </row>
    <row r="3128" spans="1:23">
      <c r="A3128" t="s">
        <v>3172</v>
      </c>
      <c r="B3128">
        <v>13.725301999999999</v>
      </c>
      <c r="C3128" s="15">
        <v>100.507029</v>
      </c>
      <c r="D3128" s="2" t="s">
        <v>8169</v>
      </c>
      <c r="E3128" s="14" t="s">
        <v>5059</v>
      </c>
      <c r="F3128" s="14" t="e" vm="4">
        <v>#VALUE!</v>
      </c>
      <c r="G3128" s="2" t="str">
        <f>_xlfn.XLOOKUP(E3128,missing_cities!$Q$2:$Q$56,missing_cities!$R$2:$R$56,"Not Found",0)</f>
        <v>Thailand</v>
      </c>
      <c r="H3128" t="str">
        <f>_xlfn.XLOOKUP(E3128,missing_cities!$Q$2:$Q$56,missing_cities!$S$2:$S$56,"Not Found",0)</f>
        <v>Asia</v>
      </c>
      <c r="I3128" t="s">
        <v>1684</v>
      </c>
      <c r="J3128" s="15">
        <v>0.44</v>
      </c>
      <c r="K3128" t="s">
        <v>19</v>
      </c>
      <c r="L3128" s="15" t="str">
        <f t="shared" si="96"/>
        <v>9:00-18:00</v>
      </c>
      <c r="M3128" s="16">
        <f t="shared" si="97"/>
        <v>0.37</v>
      </c>
      <c r="N3128" s="15">
        <v>6.55</v>
      </c>
      <c r="O3128" s="15">
        <v>42</v>
      </c>
      <c r="P3128" t="s">
        <v>25</v>
      </c>
      <c r="Q3128">
        <v>150</v>
      </c>
      <c r="R3128" t="s">
        <v>48</v>
      </c>
      <c r="S3128">
        <v>2018</v>
      </c>
      <c r="T3128" t="s">
        <v>22</v>
      </c>
      <c r="U3128" s="15">
        <v>3.6</v>
      </c>
      <c r="V3128" s="15">
        <v>10</v>
      </c>
      <c r="W3128" t="s">
        <v>32</v>
      </c>
    </row>
    <row r="3129" spans="1:23">
      <c r="A3129" t="s">
        <v>3173</v>
      </c>
      <c r="B3129">
        <v>43.699474000000002</v>
      </c>
      <c r="C3129" s="15">
        <v>-79.363519999999994</v>
      </c>
      <c r="D3129" s="2" t="s">
        <v>8170</v>
      </c>
      <c r="E3129" s="14" t="s">
        <v>5050</v>
      </c>
      <c r="F3129" s="14" t="e" vm="1">
        <v>#VALUE!</v>
      </c>
      <c r="G3129" s="2" t="str">
        <f>_xlfn.XLOOKUP(E3129,missing_cities!$Q$2:$Q$56,missing_cities!$R$2:$R$56,"Not Found",0)</f>
        <v>Canada</v>
      </c>
      <c r="H3129" t="str">
        <f>_xlfn.XLOOKUP(E3129,missing_cities!$Q$2:$Q$56,missing_cities!$S$2:$S$56,"Not Found",0)</f>
        <v>North America</v>
      </c>
      <c r="I3129" t="s">
        <v>1684</v>
      </c>
      <c r="J3129" s="15">
        <v>0.39</v>
      </c>
      <c r="K3129" t="s">
        <v>19</v>
      </c>
      <c r="L3129" s="15" t="str">
        <f t="shared" si="96"/>
        <v>9:00-18:00</v>
      </c>
      <c r="M3129" s="16">
        <f t="shared" si="97"/>
        <v>0.37</v>
      </c>
      <c r="N3129" s="15">
        <v>19.73</v>
      </c>
      <c r="O3129" s="15">
        <v>67</v>
      </c>
      <c r="P3129" t="s">
        <v>39</v>
      </c>
      <c r="Q3129">
        <v>22</v>
      </c>
      <c r="R3129" t="s">
        <v>81</v>
      </c>
      <c r="S3129">
        <v>2022</v>
      </c>
      <c r="T3129" t="s">
        <v>22</v>
      </c>
      <c r="U3129" s="15">
        <v>3.2</v>
      </c>
      <c r="V3129" s="15">
        <v>1</v>
      </c>
      <c r="W3129" t="s">
        <v>23</v>
      </c>
    </row>
    <row r="3130" spans="1:23">
      <c r="A3130" t="s">
        <v>3174</v>
      </c>
      <c r="B3130">
        <v>34.117832999999997</v>
      </c>
      <c r="C3130" s="15">
        <v>-118.322616</v>
      </c>
      <c r="D3130" s="2" t="s">
        <v>8171</v>
      </c>
      <c r="E3130" s="14" t="s">
        <v>5111</v>
      </c>
      <c r="F3130" s="14" t="e" vm="5">
        <v>#VALUE!</v>
      </c>
      <c r="G3130" s="2" t="str">
        <f>_xlfn.XLOOKUP(E3130,missing_cities!$Q$2:$Q$56,missing_cities!$R$2:$R$56,"Not Found",0)</f>
        <v>United States</v>
      </c>
      <c r="H3130" t="str">
        <f>_xlfn.XLOOKUP(E3130,missing_cities!$Q$2:$Q$56,missing_cities!$S$2:$S$56,"Not Found",0)</f>
        <v>North America</v>
      </c>
      <c r="I3130" t="s">
        <v>1684</v>
      </c>
      <c r="J3130" s="15">
        <v>0.12</v>
      </c>
      <c r="K3130" t="s">
        <v>19</v>
      </c>
      <c r="L3130" s="15" t="str">
        <f t="shared" si="96"/>
        <v>9:00-18:00</v>
      </c>
      <c r="M3130" s="16">
        <f t="shared" si="97"/>
        <v>0.37</v>
      </c>
      <c r="N3130" s="15">
        <v>5.99</v>
      </c>
      <c r="O3130" s="15">
        <v>77</v>
      </c>
      <c r="P3130" t="s">
        <v>39</v>
      </c>
      <c r="Q3130">
        <v>150</v>
      </c>
      <c r="R3130" t="s">
        <v>21</v>
      </c>
      <c r="S3130">
        <v>2017</v>
      </c>
      <c r="T3130" t="s">
        <v>22</v>
      </c>
      <c r="U3130" s="15">
        <v>4.2</v>
      </c>
      <c r="V3130" s="15">
        <v>1</v>
      </c>
      <c r="W3130" t="s">
        <v>32</v>
      </c>
    </row>
    <row r="3131" spans="1:23">
      <c r="A3131" t="s">
        <v>3175</v>
      </c>
      <c r="B3131">
        <v>19.538118999999998</v>
      </c>
      <c r="C3131" s="15">
        <v>-99.118735999999998</v>
      </c>
      <c r="D3131" s="2" t="s">
        <v>8172</v>
      </c>
      <c r="E3131" s="14" t="s">
        <v>5119</v>
      </c>
      <c r="F3131" s="14" t="e" vm="13">
        <v>#VALUE!</v>
      </c>
      <c r="G3131" s="2" t="str">
        <f>_xlfn.XLOOKUP(E3131,missing_cities!$Q$2:$Q$56,missing_cities!$R$2:$R$56,"Not Found",0)</f>
        <v>Mexico</v>
      </c>
      <c r="H3131" t="str">
        <f>_xlfn.XLOOKUP(E3131,missing_cities!$Q$2:$Q$56,missing_cities!$S$2:$S$56,"Not Found",0)</f>
        <v>North America</v>
      </c>
      <c r="I3131" t="s">
        <v>1684</v>
      </c>
      <c r="J3131" s="15">
        <v>0.16</v>
      </c>
      <c r="K3131" s="1">
        <v>45862</v>
      </c>
      <c r="L3131" s="15" t="str">
        <f t="shared" si="96"/>
        <v>9.00-21.00</v>
      </c>
      <c r="M3131" s="16">
        <f t="shared" si="97"/>
        <v>12</v>
      </c>
      <c r="N3131" s="15">
        <v>6.18</v>
      </c>
      <c r="O3131" s="15">
        <v>97</v>
      </c>
      <c r="P3131" t="s">
        <v>25</v>
      </c>
      <c r="Q3131">
        <v>350</v>
      </c>
      <c r="R3131" t="s">
        <v>97</v>
      </c>
      <c r="S3131">
        <v>2015</v>
      </c>
      <c r="T3131" t="s">
        <v>31</v>
      </c>
      <c r="U3131" s="15">
        <v>4.3</v>
      </c>
      <c r="V3131" s="15">
        <v>10</v>
      </c>
      <c r="W3131" t="s">
        <v>27</v>
      </c>
    </row>
    <row r="3132" spans="1:23">
      <c r="A3132" t="s">
        <v>3176</v>
      </c>
      <c r="B3132">
        <v>25.216346999999999</v>
      </c>
      <c r="C3132" s="15">
        <v>55.335059000000001</v>
      </c>
      <c r="D3132" s="2" t="s">
        <v>8173</v>
      </c>
      <c r="E3132" s="14" t="s">
        <v>5076</v>
      </c>
      <c r="F3132" s="14" t="e" vm="10">
        <v>#VALUE!</v>
      </c>
      <c r="G3132" s="2" t="str">
        <f>_xlfn.XLOOKUP(E3132,missing_cities!$Q$2:$Q$56,missing_cities!$R$2:$R$56,"Not Found",0)</f>
        <v>United Arab Emirates</v>
      </c>
      <c r="H3132" t="str">
        <f>_xlfn.XLOOKUP(E3132,missing_cities!$Q$2:$Q$56,missing_cities!$S$2:$S$56,"Not Found",0)</f>
        <v>Asia</v>
      </c>
      <c r="I3132" t="s">
        <v>1684</v>
      </c>
      <c r="J3132" s="15">
        <v>0.45</v>
      </c>
      <c r="K3132" t="s">
        <v>34</v>
      </c>
      <c r="L3132" s="15" t="str">
        <f t="shared" si="96"/>
        <v>6:00-22:00</v>
      </c>
      <c r="M3132" s="16">
        <f t="shared" si="97"/>
        <v>0.67</v>
      </c>
      <c r="N3132" s="15">
        <v>5.99</v>
      </c>
      <c r="O3132" s="15">
        <v>50</v>
      </c>
      <c r="P3132" t="s">
        <v>37</v>
      </c>
      <c r="Q3132">
        <v>350</v>
      </c>
      <c r="R3132" t="s">
        <v>30</v>
      </c>
      <c r="S3132">
        <v>2017</v>
      </c>
      <c r="T3132" t="s">
        <v>22</v>
      </c>
      <c r="U3132" s="15">
        <v>3.2</v>
      </c>
      <c r="V3132" s="15">
        <v>9</v>
      </c>
      <c r="W3132" t="s">
        <v>23</v>
      </c>
    </row>
    <row r="3133" spans="1:23">
      <c r="A3133" t="s">
        <v>3177</v>
      </c>
      <c r="B3133">
        <v>-33.774869000000002</v>
      </c>
      <c r="C3133" s="15">
        <v>18.51558</v>
      </c>
      <c r="D3133" s="2" t="s">
        <v>8174</v>
      </c>
      <c r="E3133" s="14" t="s">
        <v>5085</v>
      </c>
      <c r="F3133" s="14" t="e" vm="12">
        <v>#VALUE!</v>
      </c>
      <c r="G3133" s="2" t="str">
        <f>_xlfn.XLOOKUP(E3133,missing_cities!$Q$2:$Q$56,missing_cities!$R$2:$R$56,"Not Found",0)</f>
        <v>South Africa</v>
      </c>
      <c r="H3133" t="str">
        <f>_xlfn.XLOOKUP(E3133,missing_cities!$Q$2:$Q$56,missing_cities!$S$2:$S$56,"Not Found",0)</f>
        <v>Africa</v>
      </c>
      <c r="I3133" t="s">
        <v>1684</v>
      </c>
      <c r="J3133" s="15">
        <v>0.41</v>
      </c>
      <c r="K3133" t="s">
        <v>19</v>
      </c>
      <c r="L3133" s="15" t="str">
        <f t="shared" si="96"/>
        <v>9:00-18:00</v>
      </c>
      <c r="M3133" s="16">
        <f t="shared" si="97"/>
        <v>0.37</v>
      </c>
      <c r="N3133" s="15">
        <v>8.3699999999999992</v>
      </c>
      <c r="O3133" s="15">
        <v>97</v>
      </c>
      <c r="P3133" t="s">
        <v>29</v>
      </c>
      <c r="Q3133">
        <v>50</v>
      </c>
      <c r="R3133" t="s">
        <v>37</v>
      </c>
      <c r="S3133">
        <v>2018</v>
      </c>
      <c r="T3133" t="s">
        <v>31</v>
      </c>
      <c r="U3133" s="15">
        <v>4</v>
      </c>
      <c r="V3133" s="15">
        <v>10</v>
      </c>
      <c r="W3133" t="s">
        <v>32</v>
      </c>
    </row>
    <row r="3134" spans="1:23">
      <c r="A3134" t="s">
        <v>3178</v>
      </c>
      <c r="B3134">
        <v>37.851371</v>
      </c>
      <c r="C3134" s="15">
        <v>-122.316968</v>
      </c>
      <c r="D3134" s="2" t="s">
        <v>8175</v>
      </c>
      <c r="E3134" s="14" t="s">
        <v>5061</v>
      </c>
      <c r="F3134" s="14" t="e" vm="5">
        <v>#VALUE!</v>
      </c>
      <c r="G3134" s="2" t="str">
        <f>_xlfn.XLOOKUP(E3134,missing_cities!$Q$2:$Q$56,missing_cities!$R$2:$R$56,"Not Found",0)</f>
        <v>United States</v>
      </c>
      <c r="H3134" t="str">
        <f>_xlfn.XLOOKUP(E3134,missing_cities!$Q$2:$Q$56,missing_cities!$S$2:$S$56,"Not Found",0)</f>
        <v>North America</v>
      </c>
      <c r="I3134" t="s">
        <v>1684</v>
      </c>
      <c r="J3134" s="15">
        <v>0.47</v>
      </c>
      <c r="K3134" t="s">
        <v>34</v>
      </c>
      <c r="L3134" s="15" t="str">
        <f t="shared" si="96"/>
        <v>6:00-22:00</v>
      </c>
      <c r="M3134" s="16">
        <f t="shared" si="97"/>
        <v>0.67</v>
      </c>
      <c r="N3134" s="15">
        <v>9.92</v>
      </c>
      <c r="O3134" s="15">
        <v>50</v>
      </c>
      <c r="P3134" t="s">
        <v>39</v>
      </c>
      <c r="Q3134">
        <v>22</v>
      </c>
      <c r="R3134" t="s">
        <v>42</v>
      </c>
      <c r="S3134">
        <v>2010</v>
      </c>
      <c r="T3134" t="s">
        <v>22</v>
      </c>
      <c r="U3134" s="15">
        <v>3.3</v>
      </c>
      <c r="V3134" s="15">
        <v>6</v>
      </c>
      <c r="W3134" t="s">
        <v>32</v>
      </c>
    </row>
    <row r="3135" spans="1:23">
      <c r="A3135" t="s">
        <v>3179</v>
      </c>
      <c r="B3135">
        <v>25.290880000000001</v>
      </c>
      <c r="C3135" s="15">
        <v>55.279215000000001</v>
      </c>
      <c r="D3135" s="2" t="s">
        <v>8176</v>
      </c>
      <c r="E3135" s="14" t="s">
        <v>5076</v>
      </c>
      <c r="F3135" s="14" t="e" vm="10">
        <v>#VALUE!</v>
      </c>
      <c r="G3135" s="2" t="str">
        <f>_xlfn.XLOOKUP(E3135,missing_cities!$Q$2:$Q$56,missing_cities!$R$2:$R$56,"Not Found",0)</f>
        <v>United Arab Emirates</v>
      </c>
      <c r="H3135" t="str">
        <f>_xlfn.XLOOKUP(E3135,missing_cities!$Q$2:$Q$56,missing_cities!$S$2:$S$56,"Not Found",0)</f>
        <v>Asia</v>
      </c>
      <c r="I3135" t="s">
        <v>1684</v>
      </c>
      <c r="J3135" s="15">
        <v>0.19</v>
      </c>
      <c r="K3135" t="s">
        <v>19</v>
      </c>
      <c r="L3135" s="15" t="str">
        <f t="shared" si="96"/>
        <v>9:00-18:00</v>
      </c>
      <c r="M3135" s="16">
        <f t="shared" si="97"/>
        <v>0.37</v>
      </c>
      <c r="N3135" s="15">
        <v>7.12</v>
      </c>
      <c r="O3135" s="15">
        <v>21</v>
      </c>
      <c r="P3135" t="s">
        <v>39</v>
      </c>
      <c r="Q3135">
        <v>150</v>
      </c>
      <c r="R3135" t="s">
        <v>81</v>
      </c>
      <c r="S3135">
        <v>2010</v>
      </c>
      <c r="T3135" t="s">
        <v>31</v>
      </c>
      <c r="U3135" s="15">
        <v>3.3</v>
      </c>
      <c r="V3135" s="15">
        <v>4</v>
      </c>
      <c r="W3135" t="s">
        <v>23</v>
      </c>
    </row>
    <row r="3136" spans="1:23">
      <c r="A3136" t="s">
        <v>3180</v>
      </c>
      <c r="B3136">
        <v>34.181874999999998</v>
      </c>
      <c r="C3136" s="15">
        <v>-118.345348</v>
      </c>
      <c r="D3136" s="2" t="s">
        <v>8177</v>
      </c>
      <c r="E3136" s="14" t="s">
        <v>5111</v>
      </c>
      <c r="F3136" s="14" t="e" vm="5">
        <v>#VALUE!</v>
      </c>
      <c r="G3136" s="2" t="str">
        <f>_xlfn.XLOOKUP(E3136,missing_cities!$Q$2:$Q$56,missing_cities!$R$2:$R$56,"Not Found",0)</f>
        <v>United States</v>
      </c>
      <c r="H3136" t="str">
        <f>_xlfn.XLOOKUP(E3136,missing_cities!$Q$2:$Q$56,missing_cities!$S$2:$S$56,"Not Found",0)</f>
        <v>North America</v>
      </c>
      <c r="I3136" t="s">
        <v>1684</v>
      </c>
      <c r="J3136" s="15">
        <v>0.32</v>
      </c>
      <c r="K3136" t="s">
        <v>19</v>
      </c>
      <c r="L3136" s="15" t="str">
        <f t="shared" si="96"/>
        <v>9:00-18:00</v>
      </c>
      <c r="M3136" s="16">
        <f t="shared" si="97"/>
        <v>0.37</v>
      </c>
      <c r="N3136" s="15">
        <v>16.559999999999999</v>
      </c>
      <c r="O3136" s="15">
        <v>97</v>
      </c>
      <c r="P3136" t="s">
        <v>39</v>
      </c>
      <c r="Q3136">
        <v>22</v>
      </c>
      <c r="R3136" t="s">
        <v>37</v>
      </c>
      <c r="S3136">
        <v>2020</v>
      </c>
      <c r="T3136" t="s">
        <v>22</v>
      </c>
      <c r="U3136" s="15">
        <v>3.3</v>
      </c>
      <c r="V3136" s="15">
        <v>1</v>
      </c>
      <c r="W3136" t="s">
        <v>27</v>
      </c>
    </row>
    <row r="3137" spans="1:23">
      <c r="A3137" t="s">
        <v>3181</v>
      </c>
      <c r="B3137">
        <v>25.301151000000001</v>
      </c>
      <c r="C3137" s="15">
        <v>55.227750999999998</v>
      </c>
      <c r="D3137" s="2" t="s">
        <v>8178</v>
      </c>
      <c r="E3137" s="14" t="s">
        <v>5076</v>
      </c>
      <c r="F3137" s="14" t="e" vm="10">
        <v>#VALUE!</v>
      </c>
      <c r="G3137" s="2" t="str">
        <f>_xlfn.XLOOKUP(E3137,missing_cities!$Q$2:$Q$56,missing_cities!$R$2:$R$56,"Not Found",0)</f>
        <v>United Arab Emirates</v>
      </c>
      <c r="H3137" t="str">
        <f>_xlfn.XLOOKUP(E3137,missing_cities!$Q$2:$Q$56,missing_cities!$S$2:$S$56,"Not Found",0)</f>
        <v>Asia</v>
      </c>
      <c r="I3137" t="s">
        <v>1684</v>
      </c>
      <c r="J3137" s="15">
        <v>0.43</v>
      </c>
      <c r="K3137" t="s">
        <v>19</v>
      </c>
      <c r="L3137" s="15" t="str">
        <f t="shared" si="96"/>
        <v>9:00-18:00</v>
      </c>
      <c r="M3137" s="16">
        <f t="shared" si="97"/>
        <v>0.37</v>
      </c>
      <c r="N3137" s="15">
        <v>12.11</v>
      </c>
      <c r="O3137" s="15">
        <v>44</v>
      </c>
      <c r="P3137" t="s">
        <v>29</v>
      </c>
      <c r="Q3137">
        <v>350</v>
      </c>
      <c r="R3137" t="s">
        <v>42</v>
      </c>
      <c r="S3137">
        <v>2012</v>
      </c>
      <c r="T3137" t="s">
        <v>31</v>
      </c>
      <c r="U3137" s="15">
        <v>3.3</v>
      </c>
      <c r="V3137" s="15">
        <v>1</v>
      </c>
      <c r="W3137" t="s">
        <v>27</v>
      </c>
    </row>
    <row r="3138" spans="1:23">
      <c r="A3138" t="s">
        <v>3182</v>
      </c>
      <c r="B3138">
        <v>43.610408999999997</v>
      </c>
      <c r="C3138" s="15">
        <v>-79.426201000000006</v>
      </c>
      <c r="D3138" s="2" t="s">
        <v>8179</v>
      </c>
      <c r="E3138" s="14" t="s">
        <v>5050</v>
      </c>
      <c r="F3138" s="14" t="e" vm="1">
        <v>#VALUE!</v>
      </c>
      <c r="G3138" s="2" t="str">
        <f>_xlfn.XLOOKUP(E3138,missing_cities!$Q$2:$Q$56,missing_cities!$R$2:$R$56,"Not Found",0)</f>
        <v>Canada</v>
      </c>
      <c r="H3138" t="str">
        <f>_xlfn.XLOOKUP(E3138,missing_cities!$Q$2:$Q$56,missing_cities!$S$2:$S$56,"Not Found",0)</f>
        <v>North America</v>
      </c>
      <c r="I3138" t="s">
        <v>1684</v>
      </c>
      <c r="J3138" s="15">
        <v>0.45</v>
      </c>
      <c r="K3138" s="1">
        <v>45862</v>
      </c>
      <c r="L3138" s="15" t="str">
        <f t="shared" si="96"/>
        <v>9.00-21.00</v>
      </c>
      <c r="M3138" s="16">
        <f t="shared" si="97"/>
        <v>12</v>
      </c>
      <c r="N3138" s="15">
        <v>10.77</v>
      </c>
      <c r="O3138" s="15">
        <v>43</v>
      </c>
      <c r="P3138" t="s">
        <v>25</v>
      </c>
      <c r="Q3138">
        <v>50</v>
      </c>
      <c r="R3138" t="s">
        <v>48</v>
      </c>
      <c r="S3138">
        <v>2011</v>
      </c>
      <c r="T3138" t="s">
        <v>22</v>
      </c>
      <c r="U3138" s="15">
        <v>3.9</v>
      </c>
      <c r="V3138" s="15">
        <v>6</v>
      </c>
      <c r="W3138" t="s">
        <v>32</v>
      </c>
    </row>
    <row r="3139" spans="1:23">
      <c r="A3139" t="s">
        <v>3183</v>
      </c>
      <c r="B3139">
        <v>19.039752</v>
      </c>
      <c r="C3139" s="15">
        <v>72.970208999999997</v>
      </c>
      <c r="D3139" s="2" t="s">
        <v>8180</v>
      </c>
      <c r="E3139" s="14" t="s">
        <v>5079</v>
      </c>
      <c r="F3139" s="14" t="e" vm="11">
        <v>#VALUE!</v>
      </c>
      <c r="G3139" s="2" t="str">
        <f>_xlfn.XLOOKUP(E3139,missing_cities!$Q$2:$Q$56,missing_cities!$R$2:$R$56,"Not Found",0)</f>
        <v>India</v>
      </c>
      <c r="H3139" t="str">
        <f>_xlfn.XLOOKUP(E3139,missing_cities!$Q$2:$Q$56,missing_cities!$S$2:$S$56,"Not Found",0)</f>
        <v>Asia</v>
      </c>
      <c r="I3139" t="s">
        <v>1684</v>
      </c>
      <c r="J3139" s="15">
        <v>0.21</v>
      </c>
      <c r="K3139" s="1">
        <v>45862</v>
      </c>
      <c r="L3139" s="15" t="str">
        <f t="shared" ref="L3139:L3202" si="98">IF(ISNUMBER(SEARCH("-",K3139)),K3139,"9.00-21.00")</f>
        <v>9.00-21.00</v>
      </c>
      <c r="M3139" s="16">
        <f t="shared" ref="M3139:M3202" si="99">IF(ISNUMBER(SEARCH("-", L3139)), TEXT(RIGHT(L3139, LEN(L3139) - FIND("-", L3139)), "0.00") - TEXT(LEFT(L3139, FIND("-", L3139)-1), "0.00"), "")</f>
        <v>12</v>
      </c>
      <c r="N3139" s="15">
        <v>13.91</v>
      </c>
      <c r="O3139" s="15">
        <v>100</v>
      </c>
      <c r="P3139" t="s">
        <v>20</v>
      </c>
      <c r="Q3139">
        <v>350</v>
      </c>
      <c r="R3139" t="s">
        <v>48</v>
      </c>
      <c r="S3139">
        <v>2018</v>
      </c>
      <c r="T3139" t="s">
        <v>31</v>
      </c>
      <c r="U3139" s="15">
        <v>3.8</v>
      </c>
      <c r="V3139" s="15">
        <v>3</v>
      </c>
      <c r="W3139" t="s">
        <v>27</v>
      </c>
    </row>
    <row r="3140" spans="1:23">
      <c r="A3140" t="s">
        <v>3184</v>
      </c>
      <c r="B3140">
        <v>58.060664000000003</v>
      </c>
      <c r="C3140" s="15">
        <v>-62.99194</v>
      </c>
      <c r="D3140" s="2" t="s">
        <v>8181</v>
      </c>
      <c r="E3140" s="14">
        <f>_xlfn.XLOOKUP(C3140,missing_cities!B:B,missing_cities!C:C,"Not Found",0)</f>
        <v>0</v>
      </c>
      <c r="F3140" s="14" t="s">
        <v>9990</v>
      </c>
      <c r="G3140" s="2" t="str">
        <f>_xlfn.XLOOKUP(E3140,missing_cities!$Q$2:$Q$56,missing_cities!$R$2:$R$56,"Not Found",0)</f>
        <v>Not Found</v>
      </c>
      <c r="H3140" t="str">
        <f>_xlfn.XLOOKUP(E3140,missing_cities!$Q$2:$Q$56,missing_cities!$S$2:$S$56,"Not Found",0)</f>
        <v>Not Found</v>
      </c>
      <c r="I3140" t="s">
        <v>1684</v>
      </c>
      <c r="J3140" s="15">
        <v>0.11</v>
      </c>
      <c r="K3140" t="s">
        <v>19</v>
      </c>
      <c r="L3140" s="15" t="str">
        <f t="shared" si="98"/>
        <v>9:00-18:00</v>
      </c>
      <c r="M3140" s="16">
        <f t="shared" si="99"/>
        <v>0.37</v>
      </c>
      <c r="N3140" s="15">
        <v>13.84</v>
      </c>
      <c r="O3140" s="15">
        <v>85</v>
      </c>
      <c r="P3140" t="s">
        <v>25</v>
      </c>
      <c r="Q3140">
        <v>50</v>
      </c>
      <c r="R3140" t="s">
        <v>37</v>
      </c>
      <c r="S3140">
        <v>2021</v>
      </c>
      <c r="T3140" t="s">
        <v>31</v>
      </c>
      <c r="U3140" s="15">
        <v>4.9000000000000004</v>
      </c>
      <c r="V3140" s="15">
        <v>7</v>
      </c>
      <c r="W3140" t="s">
        <v>27</v>
      </c>
    </row>
    <row r="3141" spans="1:23">
      <c r="A3141" t="s">
        <v>3185</v>
      </c>
      <c r="B3141">
        <v>19.497244999999999</v>
      </c>
      <c r="C3141" s="15">
        <v>-99.097037</v>
      </c>
      <c r="D3141" s="2" t="s">
        <v>8182</v>
      </c>
      <c r="E3141" s="14" t="s">
        <v>5119</v>
      </c>
      <c r="F3141" s="14" t="e" vm="13">
        <v>#VALUE!</v>
      </c>
      <c r="G3141" s="2" t="str">
        <f>_xlfn.XLOOKUP(E3141,missing_cities!$Q$2:$Q$56,missing_cities!$R$2:$R$56,"Not Found",0)</f>
        <v>Mexico</v>
      </c>
      <c r="H3141" t="str">
        <f>_xlfn.XLOOKUP(E3141,missing_cities!$Q$2:$Q$56,missing_cities!$S$2:$S$56,"Not Found",0)</f>
        <v>North America</v>
      </c>
      <c r="I3141" t="s">
        <v>1684</v>
      </c>
      <c r="J3141" s="15">
        <v>0.38</v>
      </c>
      <c r="K3141" s="1">
        <v>45862</v>
      </c>
      <c r="L3141" s="15" t="str">
        <f t="shared" si="98"/>
        <v>9.00-21.00</v>
      </c>
      <c r="M3141" s="16">
        <f t="shared" si="99"/>
        <v>12</v>
      </c>
      <c r="N3141" s="15">
        <v>11.98</v>
      </c>
      <c r="O3141" s="15">
        <v>16</v>
      </c>
      <c r="P3141" t="s">
        <v>39</v>
      </c>
      <c r="Q3141">
        <v>350</v>
      </c>
      <c r="R3141" t="s">
        <v>37</v>
      </c>
      <c r="S3141">
        <v>2017</v>
      </c>
      <c r="T3141" t="s">
        <v>31</v>
      </c>
      <c r="U3141" s="15">
        <v>3.7</v>
      </c>
      <c r="V3141" s="15">
        <v>9</v>
      </c>
      <c r="W3141" t="s">
        <v>27</v>
      </c>
    </row>
    <row r="3142" spans="1:23">
      <c r="A3142" t="s">
        <v>3186</v>
      </c>
      <c r="B3142">
        <v>37.650742000000001</v>
      </c>
      <c r="C3142" s="15">
        <v>127.003621</v>
      </c>
      <c r="D3142" s="2" t="s">
        <v>8183</v>
      </c>
      <c r="E3142" s="14" t="s">
        <v>5063</v>
      </c>
      <c r="F3142" s="14" t="e" vm="6">
        <v>#VALUE!</v>
      </c>
      <c r="G3142" s="2" t="str">
        <f>_xlfn.XLOOKUP(E3142,missing_cities!$Q$2:$Q$56,missing_cities!$R$2:$R$56,"Not Found",0)</f>
        <v>South Korea</v>
      </c>
      <c r="H3142" t="str">
        <f>_xlfn.XLOOKUP(E3142,missing_cities!$Q$2:$Q$56,missing_cities!$S$2:$S$56,"Not Found",0)</f>
        <v>Asia</v>
      </c>
      <c r="I3142" t="s">
        <v>1684</v>
      </c>
      <c r="J3142" s="15">
        <v>0.33</v>
      </c>
      <c r="K3142" t="s">
        <v>34</v>
      </c>
      <c r="L3142" s="15" t="str">
        <f t="shared" si="98"/>
        <v>6:00-22:00</v>
      </c>
      <c r="M3142" s="16">
        <f t="shared" si="99"/>
        <v>0.67</v>
      </c>
      <c r="N3142" s="15">
        <v>2.86</v>
      </c>
      <c r="O3142" s="15">
        <v>35</v>
      </c>
      <c r="P3142" t="s">
        <v>29</v>
      </c>
      <c r="Q3142">
        <v>350</v>
      </c>
      <c r="R3142" t="s">
        <v>30</v>
      </c>
      <c r="S3142">
        <v>2022</v>
      </c>
      <c r="T3142" t="s">
        <v>22</v>
      </c>
      <c r="U3142" s="15">
        <v>5</v>
      </c>
      <c r="V3142" s="15">
        <v>8</v>
      </c>
      <c r="W3142" t="s">
        <v>32</v>
      </c>
    </row>
    <row r="3143" spans="1:23">
      <c r="A3143" t="s">
        <v>3187</v>
      </c>
      <c r="B3143">
        <v>-23.611727999999999</v>
      </c>
      <c r="C3143" s="15">
        <v>-46.550356999999998</v>
      </c>
      <c r="D3143" s="2" t="s">
        <v>8184</v>
      </c>
      <c r="E3143" s="14" t="s">
        <v>5067</v>
      </c>
      <c r="F3143" s="14" t="e" vm="7">
        <v>#VALUE!</v>
      </c>
      <c r="G3143" s="2" t="str">
        <f>_xlfn.XLOOKUP(E3143,missing_cities!$Q$2:$Q$56,missing_cities!$R$2:$R$56,"Not Found",0)</f>
        <v>Brazil</v>
      </c>
      <c r="H3143" t="str">
        <f>_xlfn.XLOOKUP(E3143,missing_cities!$Q$2:$Q$56,missing_cities!$S$2:$S$56,"Not Found",0)</f>
        <v>South America</v>
      </c>
      <c r="I3143" t="s">
        <v>1684</v>
      </c>
      <c r="J3143" s="15">
        <v>0.21</v>
      </c>
      <c r="K3143" t="s">
        <v>34</v>
      </c>
      <c r="L3143" s="15" t="str">
        <f t="shared" si="98"/>
        <v>6:00-22:00</v>
      </c>
      <c r="M3143" s="16">
        <f t="shared" si="99"/>
        <v>0.67</v>
      </c>
      <c r="N3143" s="15">
        <v>5.04</v>
      </c>
      <c r="O3143" s="15">
        <v>10</v>
      </c>
      <c r="P3143" t="s">
        <v>37</v>
      </c>
      <c r="Q3143">
        <v>50</v>
      </c>
      <c r="R3143" t="s">
        <v>132</v>
      </c>
      <c r="S3143">
        <v>2018</v>
      </c>
      <c r="T3143" t="s">
        <v>31</v>
      </c>
      <c r="U3143" s="15">
        <v>3.5</v>
      </c>
      <c r="V3143" s="15">
        <v>1</v>
      </c>
      <c r="W3143" t="s">
        <v>27</v>
      </c>
    </row>
    <row r="3144" spans="1:23">
      <c r="A3144" t="s">
        <v>3188</v>
      </c>
      <c r="B3144">
        <v>55.835667000000001</v>
      </c>
      <c r="C3144" s="15">
        <v>37.581453000000003</v>
      </c>
      <c r="D3144" s="2" t="s">
        <v>8185</v>
      </c>
      <c r="E3144" s="14" t="s">
        <v>5052</v>
      </c>
      <c r="F3144" s="14" t="e" vm="2">
        <v>#VALUE!</v>
      </c>
      <c r="G3144" s="2" t="str">
        <f>_xlfn.XLOOKUP(E3144,missing_cities!$Q$2:$Q$56,missing_cities!$R$2:$R$56,"Not Found",0)</f>
        <v>Russia</v>
      </c>
      <c r="H3144" t="str">
        <f>_xlfn.XLOOKUP(E3144,missing_cities!$Q$2:$Q$56,missing_cities!$S$2:$S$56,"Not Found",0)</f>
        <v>Europe</v>
      </c>
      <c r="I3144" t="s">
        <v>1684</v>
      </c>
      <c r="J3144" s="15">
        <v>0.17</v>
      </c>
      <c r="K3144" t="s">
        <v>34</v>
      </c>
      <c r="L3144" s="15" t="str">
        <f t="shared" si="98"/>
        <v>6:00-22:00</v>
      </c>
      <c r="M3144" s="16">
        <f t="shared" si="99"/>
        <v>0.67</v>
      </c>
      <c r="N3144" s="15">
        <v>1.33</v>
      </c>
      <c r="O3144" s="15">
        <v>40</v>
      </c>
      <c r="P3144" t="s">
        <v>37</v>
      </c>
      <c r="Q3144">
        <v>150</v>
      </c>
      <c r="R3144" t="s">
        <v>46</v>
      </c>
      <c r="S3144">
        <v>2011</v>
      </c>
      <c r="T3144" t="s">
        <v>31</v>
      </c>
      <c r="U3144" s="15">
        <v>3.7</v>
      </c>
      <c r="V3144" s="15">
        <v>1</v>
      </c>
      <c r="W3144" t="s">
        <v>32</v>
      </c>
    </row>
    <row r="3145" spans="1:23">
      <c r="A3145" t="s">
        <v>3189</v>
      </c>
      <c r="B3145">
        <v>25.281624999999998</v>
      </c>
      <c r="C3145" s="15">
        <v>55.241050000000001</v>
      </c>
      <c r="D3145" s="2" t="s">
        <v>8186</v>
      </c>
      <c r="E3145" s="14" t="s">
        <v>5076</v>
      </c>
      <c r="F3145" s="14" t="e" vm="10">
        <v>#VALUE!</v>
      </c>
      <c r="G3145" s="2" t="str">
        <f>_xlfn.XLOOKUP(E3145,missing_cities!$Q$2:$Q$56,missing_cities!$R$2:$R$56,"Not Found",0)</f>
        <v>United Arab Emirates</v>
      </c>
      <c r="H3145" t="str">
        <f>_xlfn.XLOOKUP(E3145,missing_cities!$Q$2:$Q$56,missing_cities!$S$2:$S$56,"Not Found",0)</f>
        <v>Asia</v>
      </c>
      <c r="I3145" t="s">
        <v>1684</v>
      </c>
      <c r="J3145" s="15">
        <v>0.46</v>
      </c>
      <c r="K3145" s="1">
        <v>45862</v>
      </c>
      <c r="L3145" s="15" t="str">
        <f t="shared" si="98"/>
        <v>9.00-21.00</v>
      </c>
      <c r="M3145" s="16">
        <f t="shared" si="99"/>
        <v>12</v>
      </c>
      <c r="N3145" s="15">
        <v>14.71</v>
      </c>
      <c r="O3145" s="15">
        <v>77</v>
      </c>
      <c r="P3145" t="s">
        <v>29</v>
      </c>
      <c r="Q3145">
        <v>50</v>
      </c>
      <c r="R3145" t="s">
        <v>37</v>
      </c>
      <c r="S3145">
        <v>2016</v>
      </c>
      <c r="T3145" t="s">
        <v>22</v>
      </c>
      <c r="U3145" s="15">
        <v>4.9000000000000004</v>
      </c>
      <c r="V3145" s="15">
        <v>7</v>
      </c>
      <c r="W3145" t="s">
        <v>32</v>
      </c>
    </row>
    <row r="3146" spans="1:23">
      <c r="A3146" t="s">
        <v>3190</v>
      </c>
      <c r="B3146">
        <v>39.874569000000001</v>
      </c>
      <c r="C3146" s="15">
        <v>116.24458</v>
      </c>
      <c r="D3146" s="2" t="s">
        <v>8187</v>
      </c>
      <c r="E3146" s="14" t="s">
        <v>5071</v>
      </c>
      <c r="F3146" s="14" t="e" vm="9">
        <v>#VALUE!</v>
      </c>
      <c r="G3146" s="2" t="str">
        <f>_xlfn.XLOOKUP(E3146,missing_cities!$Q$2:$Q$56,missing_cities!$R$2:$R$56,"Not Found",0)</f>
        <v>China</v>
      </c>
      <c r="H3146" t="str">
        <f>_xlfn.XLOOKUP(E3146,missing_cities!$Q$2:$Q$56,missing_cities!$S$2:$S$56,"Not Found",0)</f>
        <v>Asia</v>
      </c>
      <c r="I3146" t="s">
        <v>1684</v>
      </c>
      <c r="J3146" s="15">
        <v>0.1</v>
      </c>
      <c r="K3146" s="1">
        <v>45862</v>
      </c>
      <c r="L3146" s="15" t="str">
        <f t="shared" si="98"/>
        <v>9.00-21.00</v>
      </c>
      <c r="M3146" s="16">
        <f t="shared" si="99"/>
        <v>12</v>
      </c>
      <c r="N3146" s="15">
        <v>11.91</v>
      </c>
      <c r="O3146" s="15">
        <v>100</v>
      </c>
      <c r="P3146" t="s">
        <v>39</v>
      </c>
      <c r="Q3146">
        <v>150</v>
      </c>
      <c r="R3146" t="s">
        <v>21</v>
      </c>
      <c r="S3146">
        <v>2010</v>
      </c>
      <c r="T3146" t="s">
        <v>22</v>
      </c>
      <c r="U3146" s="15">
        <v>3.3</v>
      </c>
      <c r="V3146" s="15">
        <v>5</v>
      </c>
      <c r="W3146" t="s">
        <v>23</v>
      </c>
    </row>
    <row r="3147" spans="1:23">
      <c r="A3147" t="s">
        <v>3191</v>
      </c>
      <c r="B3147">
        <v>55.709789999999998</v>
      </c>
      <c r="C3147" s="15">
        <v>37.527270999999999</v>
      </c>
      <c r="D3147" s="2" t="s">
        <v>8188</v>
      </c>
      <c r="E3147" s="14" t="s">
        <v>5052</v>
      </c>
      <c r="F3147" s="14" t="e" vm="2">
        <v>#VALUE!</v>
      </c>
      <c r="G3147" s="2" t="str">
        <f>_xlfn.XLOOKUP(E3147,missing_cities!$Q$2:$Q$56,missing_cities!$R$2:$R$56,"Not Found",0)</f>
        <v>Russia</v>
      </c>
      <c r="H3147" t="str">
        <f>_xlfn.XLOOKUP(E3147,missing_cities!$Q$2:$Q$56,missing_cities!$S$2:$S$56,"Not Found",0)</f>
        <v>Europe</v>
      </c>
      <c r="I3147" t="s">
        <v>1684</v>
      </c>
      <c r="J3147" s="15">
        <v>0.13</v>
      </c>
      <c r="K3147" s="1">
        <v>45862</v>
      </c>
      <c r="L3147" s="15" t="str">
        <f t="shared" si="98"/>
        <v>9.00-21.00</v>
      </c>
      <c r="M3147" s="16">
        <f t="shared" si="99"/>
        <v>12</v>
      </c>
      <c r="N3147" s="15">
        <v>2.97</v>
      </c>
      <c r="O3147" s="15">
        <v>61</v>
      </c>
      <c r="P3147" t="s">
        <v>37</v>
      </c>
      <c r="Q3147">
        <v>150</v>
      </c>
      <c r="R3147" t="s">
        <v>40</v>
      </c>
      <c r="S3147">
        <v>2010</v>
      </c>
      <c r="T3147" t="s">
        <v>31</v>
      </c>
      <c r="U3147" s="15">
        <v>3.1</v>
      </c>
      <c r="V3147" s="15">
        <v>6</v>
      </c>
      <c r="W3147" t="s">
        <v>27</v>
      </c>
    </row>
    <row r="3148" spans="1:23">
      <c r="A3148" t="s">
        <v>3192</v>
      </c>
      <c r="B3148">
        <v>43.603637999999997</v>
      </c>
      <c r="C3148" s="15">
        <v>-79.442256</v>
      </c>
      <c r="D3148" s="2" t="s">
        <v>8189</v>
      </c>
      <c r="E3148" s="14" t="s">
        <v>5050</v>
      </c>
      <c r="F3148" s="14" t="e" vm="1">
        <v>#VALUE!</v>
      </c>
      <c r="G3148" s="2" t="str">
        <f>_xlfn.XLOOKUP(E3148,missing_cities!$Q$2:$Q$56,missing_cities!$R$2:$R$56,"Not Found",0)</f>
        <v>Canada</v>
      </c>
      <c r="H3148" t="str">
        <f>_xlfn.XLOOKUP(E3148,missing_cities!$Q$2:$Q$56,missing_cities!$S$2:$S$56,"Not Found",0)</f>
        <v>North America</v>
      </c>
      <c r="I3148" t="s">
        <v>1684</v>
      </c>
      <c r="J3148" s="15">
        <v>0.15</v>
      </c>
      <c r="K3148" t="s">
        <v>19</v>
      </c>
      <c r="L3148" s="15" t="str">
        <f t="shared" si="98"/>
        <v>9:00-18:00</v>
      </c>
      <c r="M3148" s="16">
        <f t="shared" si="99"/>
        <v>0.37</v>
      </c>
      <c r="N3148" s="15">
        <v>19.079999999999998</v>
      </c>
      <c r="O3148" s="15">
        <v>57</v>
      </c>
      <c r="P3148" t="s">
        <v>29</v>
      </c>
      <c r="Q3148">
        <v>50</v>
      </c>
      <c r="R3148" t="s">
        <v>40</v>
      </c>
      <c r="S3148">
        <v>2015</v>
      </c>
      <c r="T3148" t="s">
        <v>31</v>
      </c>
      <c r="U3148" s="15">
        <v>3</v>
      </c>
      <c r="V3148" s="15">
        <v>5</v>
      </c>
      <c r="W3148" t="s">
        <v>32</v>
      </c>
    </row>
    <row r="3149" spans="1:23">
      <c r="A3149" t="s">
        <v>3193</v>
      </c>
      <c r="B3149">
        <v>19.539359000000001</v>
      </c>
      <c r="C3149" s="15">
        <v>-99.106748999999994</v>
      </c>
      <c r="D3149" s="2" t="s">
        <v>8190</v>
      </c>
      <c r="E3149" s="14" t="s">
        <v>5119</v>
      </c>
      <c r="F3149" s="14" t="e" vm="13">
        <v>#VALUE!</v>
      </c>
      <c r="G3149" s="2" t="str">
        <f>_xlfn.XLOOKUP(E3149,missing_cities!$Q$2:$Q$56,missing_cities!$R$2:$R$56,"Not Found",0)</f>
        <v>Mexico</v>
      </c>
      <c r="H3149" t="str">
        <f>_xlfn.XLOOKUP(E3149,missing_cities!$Q$2:$Q$56,missing_cities!$S$2:$S$56,"Not Found",0)</f>
        <v>North America</v>
      </c>
      <c r="I3149" t="s">
        <v>1684</v>
      </c>
      <c r="J3149" s="15">
        <v>0.13</v>
      </c>
      <c r="K3149" t="s">
        <v>34</v>
      </c>
      <c r="L3149" s="15" t="str">
        <f t="shared" si="98"/>
        <v>6:00-22:00</v>
      </c>
      <c r="M3149" s="16">
        <f t="shared" si="99"/>
        <v>0.67</v>
      </c>
      <c r="N3149" s="15">
        <v>12.99</v>
      </c>
      <c r="O3149" s="15">
        <v>80</v>
      </c>
      <c r="P3149" t="s">
        <v>25</v>
      </c>
      <c r="Q3149">
        <v>150</v>
      </c>
      <c r="R3149" t="s">
        <v>35</v>
      </c>
      <c r="S3149">
        <v>2022</v>
      </c>
      <c r="T3149" t="s">
        <v>22</v>
      </c>
      <c r="U3149" s="15">
        <v>4.8</v>
      </c>
      <c r="V3149" s="15">
        <v>1</v>
      </c>
      <c r="W3149" t="s">
        <v>23</v>
      </c>
    </row>
    <row r="3150" spans="1:23">
      <c r="A3150" t="s">
        <v>3194</v>
      </c>
      <c r="B3150">
        <v>-33.867894999999997</v>
      </c>
      <c r="C3150" s="15">
        <v>151.30683500000001</v>
      </c>
      <c r="D3150" s="2" t="s">
        <v>8191</v>
      </c>
      <c r="E3150" s="14" t="s">
        <v>5069</v>
      </c>
      <c r="F3150" s="14" t="e" vm="8">
        <v>#VALUE!</v>
      </c>
      <c r="G3150" s="2" t="str">
        <f>_xlfn.XLOOKUP(E3150,missing_cities!$Q$2:$Q$56,missing_cities!$R$2:$R$56,"Not Found",0)</f>
        <v>Australia</v>
      </c>
      <c r="H3150" t="str">
        <f>_xlfn.XLOOKUP(E3150,missing_cities!$Q$2:$Q$56,missing_cities!$S$2:$S$56,"Not Found",0)</f>
        <v>Australia</v>
      </c>
      <c r="I3150" t="s">
        <v>1684</v>
      </c>
      <c r="J3150" s="15">
        <v>0.23</v>
      </c>
      <c r="K3150" t="s">
        <v>34</v>
      </c>
      <c r="L3150" s="15" t="str">
        <f t="shared" si="98"/>
        <v>6:00-22:00</v>
      </c>
      <c r="M3150" s="16">
        <f t="shared" si="99"/>
        <v>0.67</v>
      </c>
      <c r="N3150" s="15">
        <v>19.39</v>
      </c>
      <c r="O3150" s="15">
        <v>99</v>
      </c>
      <c r="P3150" t="s">
        <v>39</v>
      </c>
      <c r="Q3150">
        <v>22</v>
      </c>
      <c r="R3150" t="s">
        <v>21</v>
      </c>
      <c r="S3150">
        <v>2017</v>
      </c>
      <c r="T3150" t="s">
        <v>31</v>
      </c>
      <c r="U3150" s="15">
        <v>3.1</v>
      </c>
      <c r="V3150" s="15">
        <v>9</v>
      </c>
      <c r="W3150" t="s">
        <v>32</v>
      </c>
    </row>
    <row r="3151" spans="1:23">
      <c r="A3151" t="s">
        <v>3195</v>
      </c>
      <c r="B3151">
        <v>39.847991</v>
      </c>
      <c r="C3151" s="15">
        <v>116.321876</v>
      </c>
      <c r="D3151" s="2" t="s">
        <v>8192</v>
      </c>
      <c r="E3151" s="14" t="s">
        <v>5071</v>
      </c>
      <c r="F3151" s="14" t="e" vm="9">
        <v>#VALUE!</v>
      </c>
      <c r="G3151" s="2" t="str">
        <f>_xlfn.XLOOKUP(E3151,missing_cities!$Q$2:$Q$56,missing_cities!$R$2:$R$56,"Not Found",0)</f>
        <v>China</v>
      </c>
      <c r="H3151" t="str">
        <f>_xlfn.XLOOKUP(E3151,missing_cities!$Q$2:$Q$56,missing_cities!$S$2:$S$56,"Not Found",0)</f>
        <v>Asia</v>
      </c>
      <c r="I3151" t="s">
        <v>1684</v>
      </c>
      <c r="J3151" s="15">
        <v>0.31</v>
      </c>
      <c r="K3151" s="1">
        <v>45862</v>
      </c>
      <c r="L3151" s="15" t="str">
        <f t="shared" si="98"/>
        <v>9.00-21.00</v>
      </c>
      <c r="M3151" s="16">
        <f t="shared" si="99"/>
        <v>12</v>
      </c>
      <c r="N3151" s="15">
        <v>4.3600000000000003</v>
      </c>
      <c r="O3151" s="15">
        <v>47</v>
      </c>
      <c r="P3151" t="s">
        <v>20</v>
      </c>
      <c r="Q3151">
        <v>22</v>
      </c>
      <c r="R3151" t="s">
        <v>76</v>
      </c>
      <c r="S3151">
        <v>2013</v>
      </c>
      <c r="T3151" t="s">
        <v>31</v>
      </c>
      <c r="U3151" s="15">
        <v>4.2</v>
      </c>
      <c r="V3151" s="15">
        <v>1</v>
      </c>
      <c r="W3151" t="s">
        <v>32</v>
      </c>
    </row>
    <row r="3152" spans="1:23">
      <c r="A3152" t="s">
        <v>3196</v>
      </c>
      <c r="B3152">
        <v>-23.580202</v>
      </c>
      <c r="C3152" s="15">
        <v>-46.677495999999998</v>
      </c>
      <c r="D3152" s="2" t="s">
        <v>8193</v>
      </c>
      <c r="E3152" s="14" t="s">
        <v>5067</v>
      </c>
      <c r="F3152" s="14" t="e" vm="7">
        <v>#VALUE!</v>
      </c>
      <c r="G3152" s="2" t="str">
        <f>_xlfn.XLOOKUP(E3152,missing_cities!$Q$2:$Q$56,missing_cities!$R$2:$R$56,"Not Found",0)</f>
        <v>Brazil</v>
      </c>
      <c r="H3152" t="str">
        <f>_xlfn.XLOOKUP(E3152,missing_cities!$Q$2:$Q$56,missing_cities!$S$2:$S$56,"Not Found",0)</f>
        <v>South America</v>
      </c>
      <c r="I3152" t="s">
        <v>1684</v>
      </c>
      <c r="J3152" s="15">
        <v>0.44</v>
      </c>
      <c r="K3152" t="s">
        <v>34</v>
      </c>
      <c r="L3152" s="15" t="str">
        <f t="shared" si="98"/>
        <v>6:00-22:00</v>
      </c>
      <c r="M3152" s="16">
        <f t="shared" si="99"/>
        <v>0.67</v>
      </c>
      <c r="N3152" s="15">
        <v>13.37</v>
      </c>
      <c r="O3152" s="15">
        <v>38</v>
      </c>
      <c r="P3152" t="s">
        <v>25</v>
      </c>
      <c r="Q3152">
        <v>22</v>
      </c>
      <c r="R3152" t="s">
        <v>26</v>
      </c>
      <c r="S3152">
        <v>2020</v>
      </c>
      <c r="T3152" t="s">
        <v>22</v>
      </c>
      <c r="U3152" s="15">
        <v>4.5999999999999996</v>
      </c>
      <c r="V3152" s="15">
        <v>10</v>
      </c>
      <c r="W3152" t="s">
        <v>27</v>
      </c>
    </row>
    <row r="3153" spans="1:23">
      <c r="A3153" t="s">
        <v>3197</v>
      </c>
      <c r="B3153">
        <v>34.124155000000002</v>
      </c>
      <c r="C3153" s="15">
        <v>-118.26356800000001</v>
      </c>
      <c r="D3153" s="2" t="s">
        <v>8194</v>
      </c>
      <c r="E3153" s="14" t="s">
        <v>5111</v>
      </c>
      <c r="F3153" s="14" t="e" vm="5">
        <v>#VALUE!</v>
      </c>
      <c r="G3153" s="2" t="str">
        <f>_xlfn.XLOOKUP(E3153,missing_cities!$Q$2:$Q$56,missing_cities!$R$2:$R$56,"Not Found",0)</f>
        <v>United States</v>
      </c>
      <c r="H3153" t="str">
        <f>_xlfn.XLOOKUP(E3153,missing_cities!$Q$2:$Q$56,missing_cities!$S$2:$S$56,"Not Found",0)</f>
        <v>North America</v>
      </c>
      <c r="I3153" t="s">
        <v>1684</v>
      </c>
      <c r="J3153" s="15">
        <v>0.26</v>
      </c>
      <c r="K3153" t="s">
        <v>34</v>
      </c>
      <c r="L3153" s="15" t="str">
        <f t="shared" si="98"/>
        <v>6:00-22:00</v>
      </c>
      <c r="M3153" s="16">
        <f t="shared" si="99"/>
        <v>0.67</v>
      </c>
      <c r="N3153" s="15">
        <v>18.059999999999999</v>
      </c>
      <c r="O3153" s="15">
        <v>81</v>
      </c>
      <c r="P3153" t="s">
        <v>39</v>
      </c>
      <c r="Q3153">
        <v>50</v>
      </c>
      <c r="R3153" t="s">
        <v>21</v>
      </c>
      <c r="S3153">
        <v>2014</v>
      </c>
      <c r="T3153" t="s">
        <v>22</v>
      </c>
      <c r="U3153" s="15">
        <v>4.2</v>
      </c>
      <c r="V3153" s="15">
        <v>3</v>
      </c>
      <c r="W3153" t="s">
        <v>23</v>
      </c>
    </row>
    <row r="3154" spans="1:23">
      <c r="A3154" t="s">
        <v>3198</v>
      </c>
      <c r="B3154">
        <v>39.989294999999998</v>
      </c>
      <c r="C3154" s="15">
        <v>116.400453</v>
      </c>
      <c r="D3154" s="2" t="s">
        <v>8195</v>
      </c>
      <c r="E3154" s="14" t="s">
        <v>5071</v>
      </c>
      <c r="F3154" s="14" t="e" vm="9">
        <v>#VALUE!</v>
      </c>
      <c r="G3154" s="2" t="str">
        <f>_xlfn.XLOOKUP(E3154,missing_cities!$Q$2:$Q$56,missing_cities!$R$2:$R$56,"Not Found",0)</f>
        <v>China</v>
      </c>
      <c r="H3154" t="str">
        <f>_xlfn.XLOOKUP(E3154,missing_cities!$Q$2:$Q$56,missing_cities!$S$2:$S$56,"Not Found",0)</f>
        <v>Asia</v>
      </c>
      <c r="I3154" t="s">
        <v>1684</v>
      </c>
      <c r="J3154" s="15">
        <v>0.49</v>
      </c>
      <c r="K3154" t="s">
        <v>34</v>
      </c>
      <c r="L3154" s="15" t="str">
        <f t="shared" si="98"/>
        <v>6:00-22:00</v>
      </c>
      <c r="M3154" s="16">
        <f t="shared" si="99"/>
        <v>0.67</v>
      </c>
      <c r="N3154" s="15">
        <v>19.059999999999999</v>
      </c>
      <c r="O3154" s="15">
        <v>47</v>
      </c>
      <c r="P3154" t="s">
        <v>29</v>
      </c>
      <c r="Q3154">
        <v>150</v>
      </c>
      <c r="R3154" t="s">
        <v>21</v>
      </c>
      <c r="S3154">
        <v>2015</v>
      </c>
      <c r="T3154" t="s">
        <v>31</v>
      </c>
      <c r="U3154" s="15">
        <v>4.5999999999999996</v>
      </c>
      <c r="V3154" s="15">
        <v>2</v>
      </c>
      <c r="W3154" t="s">
        <v>32</v>
      </c>
    </row>
    <row r="3155" spans="1:23">
      <c r="A3155" t="s">
        <v>3199</v>
      </c>
      <c r="B3155">
        <v>18.986678000000001</v>
      </c>
      <c r="C3155" s="15">
        <v>72.940184000000002</v>
      </c>
      <c r="D3155" s="2" t="s">
        <v>7023</v>
      </c>
      <c r="E3155" s="14" t="s">
        <v>5079</v>
      </c>
      <c r="F3155" s="14" t="e" vm="11">
        <v>#VALUE!</v>
      </c>
      <c r="G3155" s="2" t="str">
        <f>_xlfn.XLOOKUP(E3155,missing_cities!$Q$2:$Q$56,missing_cities!$R$2:$R$56,"Not Found",0)</f>
        <v>India</v>
      </c>
      <c r="H3155" t="str">
        <f>_xlfn.XLOOKUP(E3155,missing_cities!$Q$2:$Q$56,missing_cities!$S$2:$S$56,"Not Found",0)</f>
        <v>Asia</v>
      </c>
      <c r="I3155" t="s">
        <v>1684</v>
      </c>
      <c r="J3155" s="15">
        <v>0.11</v>
      </c>
      <c r="K3155" t="s">
        <v>34</v>
      </c>
      <c r="L3155" s="15" t="str">
        <f t="shared" si="98"/>
        <v>6:00-22:00</v>
      </c>
      <c r="M3155" s="16">
        <f t="shared" si="99"/>
        <v>0.67</v>
      </c>
      <c r="N3155" s="15">
        <v>1.63</v>
      </c>
      <c r="O3155" s="15">
        <v>41</v>
      </c>
      <c r="P3155" t="s">
        <v>37</v>
      </c>
      <c r="Q3155">
        <v>50</v>
      </c>
      <c r="R3155" t="s">
        <v>30</v>
      </c>
      <c r="S3155">
        <v>2018</v>
      </c>
      <c r="T3155" t="s">
        <v>31</v>
      </c>
      <c r="U3155" s="15">
        <v>4.5999999999999996</v>
      </c>
      <c r="V3155" s="15">
        <v>3</v>
      </c>
      <c r="W3155" t="s">
        <v>32</v>
      </c>
    </row>
    <row r="3156" spans="1:23">
      <c r="A3156" t="s">
        <v>3200</v>
      </c>
      <c r="B3156">
        <v>-23.561952000000002</v>
      </c>
      <c r="C3156" s="15">
        <v>-46.530379000000003</v>
      </c>
      <c r="D3156" s="2" t="s">
        <v>8196</v>
      </c>
      <c r="E3156" s="14" t="s">
        <v>5067</v>
      </c>
      <c r="F3156" s="14" t="e" vm="7">
        <v>#VALUE!</v>
      </c>
      <c r="G3156" s="2" t="str">
        <f>_xlfn.XLOOKUP(E3156,missing_cities!$Q$2:$Q$56,missing_cities!$R$2:$R$56,"Not Found",0)</f>
        <v>Brazil</v>
      </c>
      <c r="H3156" t="str">
        <f>_xlfn.XLOOKUP(E3156,missing_cities!$Q$2:$Q$56,missing_cities!$S$2:$S$56,"Not Found",0)</f>
        <v>South America</v>
      </c>
      <c r="I3156" t="s">
        <v>1684</v>
      </c>
      <c r="J3156" s="15">
        <v>0.16</v>
      </c>
      <c r="K3156" t="s">
        <v>34</v>
      </c>
      <c r="L3156" s="15" t="str">
        <f t="shared" si="98"/>
        <v>6:00-22:00</v>
      </c>
      <c r="M3156" s="16">
        <f t="shared" si="99"/>
        <v>0.67</v>
      </c>
      <c r="N3156" s="15">
        <v>15.85</v>
      </c>
      <c r="O3156" s="15">
        <v>99</v>
      </c>
      <c r="P3156" t="s">
        <v>20</v>
      </c>
      <c r="Q3156">
        <v>150</v>
      </c>
      <c r="R3156" t="s">
        <v>48</v>
      </c>
      <c r="S3156">
        <v>2015</v>
      </c>
      <c r="T3156" t="s">
        <v>31</v>
      </c>
      <c r="U3156" s="15">
        <v>3.9</v>
      </c>
      <c r="V3156" s="15">
        <v>2</v>
      </c>
      <c r="W3156" t="s">
        <v>32</v>
      </c>
    </row>
    <row r="3157" spans="1:23">
      <c r="A3157" t="s">
        <v>3201</v>
      </c>
      <c r="B3157">
        <v>18.912866000000001</v>
      </c>
      <c r="C3157" s="15">
        <v>72.908022000000003</v>
      </c>
      <c r="D3157" s="2" t="s">
        <v>7411</v>
      </c>
      <c r="E3157" s="14" t="s">
        <v>5079</v>
      </c>
      <c r="F3157" s="14" t="e" vm="11">
        <v>#VALUE!</v>
      </c>
      <c r="G3157" s="2" t="str">
        <f>_xlfn.XLOOKUP(E3157,missing_cities!$Q$2:$Q$56,missing_cities!$R$2:$R$56,"Not Found",0)</f>
        <v>India</v>
      </c>
      <c r="H3157" t="str">
        <f>_xlfn.XLOOKUP(E3157,missing_cities!$Q$2:$Q$56,missing_cities!$S$2:$S$56,"Not Found",0)</f>
        <v>Asia</v>
      </c>
      <c r="I3157" t="s">
        <v>1684</v>
      </c>
      <c r="J3157" s="15">
        <v>0.17</v>
      </c>
      <c r="K3157" s="1">
        <v>45862</v>
      </c>
      <c r="L3157" s="15" t="str">
        <f t="shared" si="98"/>
        <v>9.00-21.00</v>
      </c>
      <c r="M3157" s="16">
        <f t="shared" si="99"/>
        <v>12</v>
      </c>
      <c r="N3157" s="15">
        <v>3.65</v>
      </c>
      <c r="O3157" s="15">
        <v>72</v>
      </c>
      <c r="P3157" t="s">
        <v>29</v>
      </c>
      <c r="Q3157">
        <v>350</v>
      </c>
      <c r="R3157" t="s">
        <v>97</v>
      </c>
      <c r="S3157">
        <v>2019</v>
      </c>
      <c r="T3157" t="s">
        <v>22</v>
      </c>
      <c r="U3157" s="15">
        <v>3.5</v>
      </c>
      <c r="V3157" s="15">
        <v>3</v>
      </c>
      <c r="W3157" t="s">
        <v>27</v>
      </c>
    </row>
    <row r="3158" spans="1:23">
      <c r="A3158" t="s">
        <v>3202</v>
      </c>
      <c r="B3158">
        <v>55.738059999999997</v>
      </c>
      <c r="C3158" s="15">
        <v>37.586086999999999</v>
      </c>
      <c r="D3158" s="2" t="s">
        <v>8197</v>
      </c>
      <c r="E3158" s="14" t="s">
        <v>5052</v>
      </c>
      <c r="F3158" s="14" t="e" vm="2">
        <v>#VALUE!</v>
      </c>
      <c r="G3158" s="2" t="str">
        <f>_xlfn.XLOOKUP(E3158,missing_cities!$Q$2:$Q$56,missing_cities!$R$2:$R$56,"Not Found",0)</f>
        <v>Russia</v>
      </c>
      <c r="H3158" t="str">
        <f>_xlfn.XLOOKUP(E3158,missing_cities!$Q$2:$Q$56,missing_cities!$S$2:$S$56,"Not Found",0)</f>
        <v>Europe</v>
      </c>
      <c r="I3158" t="s">
        <v>1684</v>
      </c>
      <c r="J3158" s="15">
        <v>0.42</v>
      </c>
      <c r="K3158" t="s">
        <v>34</v>
      </c>
      <c r="L3158" s="15" t="str">
        <f t="shared" si="98"/>
        <v>6:00-22:00</v>
      </c>
      <c r="M3158" s="16">
        <f t="shared" si="99"/>
        <v>0.67</v>
      </c>
      <c r="N3158" s="15">
        <v>7.49</v>
      </c>
      <c r="O3158" s="15">
        <v>20</v>
      </c>
      <c r="P3158" t="s">
        <v>29</v>
      </c>
      <c r="Q3158">
        <v>50</v>
      </c>
      <c r="R3158" t="s">
        <v>42</v>
      </c>
      <c r="S3158">
        <v>2020</v>
      </c>
      <c r="T3158" t="s">
        <v>22</v>
      </c>
      <c r="U3158" s="15">
        <v>3.1</v>
      </c>
      <c r="V3158" s="15">
        <v>6</v>
      </c>
      <c r="W3158" t="s">
        <v>32</v>
      </c>
    </row>
    <row r="3159" spans="1:23">
      <c r="A3159" t="s">
        <v>3203</v>
      </c>
      <c r="B3159">
        <v>39.837783000000002</v>
      </c>
      <c r="C3159" s="15">
        <v>116.23426000000001</v>
      </c>
      <c r="D3159" s="2" t="s">
        <v>8198</v>
      </c>
      <c r="E3159" s="14" t="s">
        <v>5071</v>
      </c>
      <c r="F3159" s="14" t="e" vm="9">
        <v>#VALUE!</v>
      </c>
      <c r="G3159" s="2" t="str">
        <f>_xlfn.XLOOKUP(E3159,missing_cities!$Q$2:$Q$56,missing_cities!$R$2:$R$56,"Not Found",0)</f>
        <v>China</v>
      </c>
      <c r="H3159" t="str">
        <f>_xlfn.XLOOKUP(E3159,missing_cities!$Q$2:$Q$56,missing_cities!$S$2:$S$56,"Not Found",0)</f>
        <v>Asia</v>
      </c>
      <c r="I3159" t="s">
        <v>1684</v>
      </c>
      <c r="J3159" s="15">
        <v>0.11</v>
      </c>
      <c r="K3159" t="s">
        <v>19</v>
      </c>
      <c r="L3159" s="15" t="str">
        <f t="shared" si="98"/>
        <v>9:00-18:00</v>
      </c>
      <c r="M3159" s="16">
        <f t="shared" si="99"/>
        <v>0.37</v>
      </c>
      <c r="N3159" s="15">
        <v>11.17</v>
      </c>
      <c r="O3159" s="15">
        <v>61</v>
      </c>
      <c r="P3159" t="s">
        <v>29</v>
      </c>
      <c r="Q3159">
        <v>150</v>
      </c>
      <c r="R3159" t="s">
        <v>21</v>
      </c>
      <c r="S3159">
        <v>2018</v>
      </c>
      <c r="T3159" t="s">
        <v>31</v>
      </c>
      <c r="U3159" s="15">
        <v>4.8</v>
      </c>
      <c r="V3159" s="15">
        <v>3</v>
      </c>
      <c r="W3159" t="s">
        <v>23</v>
      </c>
    </row>
    <row r="3160" spans="1:23">
      <c r="A3160" t="s">
        <v>3204</v>
      </c>
      <c r="B3160">
        <v>13.851362999999999</v>
      </c>
      <c r="C3160" s="15">
        <v>100.575366</v>
      </c>
      <c r="D3160" s="2" t="s">
        <v>8199</v>
      </c>
      <c r="E3160" s="14" t="s">
        <v>5059</v>
      </c>
      <c r="F3160" s="14" t="e" vm="4">
        <v>#VALUE!</v>
      </c>
      <c r="G3160" s="2" t="str">
        <f>_xlfn.XLOOKUP(E3160,missing_cities!$Q$2:$Q$56,missing_cities!$R$2:$R$56,"Not Found",0)</f>
        <v>Thailand</v>
      </c>
      <c r="H3160" t="str">
        <f>_xlfn.XLOOKUP(E3160,missing_cities!$Q$2:$Q$56,missing_cities!$S$2:$S$56,"Not Found",0)</f>
        <v>Asia</v>
      </c>
      <c r="I3160" t="s">
        <v>1684</v>
      </c>
      <c r="J3160" s="15">
        <v>0.48</v>
      </c>
      <c r="K3160" t="s">
        <v>34</v>
      </c>
      <c r="L3160" s="15" t="str">
        <f t="shared" si="98"/>
        <v>6:00-22:00</v>
      </c>
      <c r="M3160" s="16">
        <f t="shared" si="99"/>
        <v>0.67</v>
      </c>
      <c r="N3160" s="15">
        <v>7.76</v>
      </c>
      <c r="O3160" s="15">
        <v>13</v>
      </c>
      <c r="P3160" t="s">
        <v>29</v>
      </c>
      <c r="Q3160">
        <v>150</v>
      </c>
      <c r="R3160" t="s">
        <v>21</v>
      </c>
      <c r="S3160">
        <v>2017</v>
      </c>
      <c r="T3160" t="s">
        <v>22</v>
      </c>
      <c r="U3160" s="15">
        <v>3.8</v>
      </c>
      <c r="V3160" s="15">
        <v>3</v>
      </c>
      <c r="W3160" t="s">
        <v>23</v>
      </c>
    </row>
    <row r="3161" spans="1:23">
      <c r="A3161" t="s">
        <v>3205</v>
      </c>
      <c r="B3161">
        <v>39.840055</v>
      </c>
      <c r="C3161" s="15">
        <v>116.42983599999999</v>
      </c>
      <c r="D3161" s="2" t="s">
        <v>8200</v>
      </c>
      <c r="E3161" s="14" t="s">
        <v>5071</v>
      </c>
      <c r="F3161" s="14" t="e" vm="9">
        <v>#VALUE!</v>
      </c>
      <c r="G3161" s="2" t="str">
        <f>_xlfn.XLOOKUP(E3161,missing_cities!$Q$2:$Q$56,missing_cities!$R$2:$R$56,"Not Found",0)</f>
        <v>China</v>
      </c>
      <c r="H3161" t="str">
        <f>_xlfn.XLOOKUP(E3161,missing_cities!$Q$2:$Q$56,missing_cities!$S$2:$S$56,"Not Found",0)</f>
        <v>Asia</v>
      </c>
      <c r="I3161" t="s">
        <v>1684</v>
      </c>
      <c r="J3161" s="15">
        <v>0.33</v>
      </c>
      <c r="K3161" t="s">
        <v>34</v>
      </c>
      <c r="L3161" s="15" t="str">
        <f t="shared" si="98"/>
        <v>6:00-22:00</v>
      </c>
      <c r="M3161" s="16">
        <f t="shared" si="99"/>
        <v>0.67</v>
      </c>
      <c r="N3161" s="15">
        <v>18.54</v>
      </c>
      <c r="O3161" s="15">
        <v>75</v>
      </c>
      <c r="P3161" t="s">
        <v>39</v>
      </c>
      <c r="Q3161">
        <v>50</v>
      </c>
      <c r="R3161" t="s">
        <v>21</v>
      </c>
      <c r="S3161">
        <v>2014</v>
      </c>
      <c r="T3161" t="s">
        <v>31</v>
      </c>
      <c r="U3161" s="15">
        <v>4</v>
      </c>
      <c r="V3161" s="15">
        <v>2</v>
      </c>
      <c r="W3161" t="s">
        <v>32</v>
      </c>
    </row>
    <row r="3162" spans="1:23">
      <c r="A3162" t="s">
        <v>3206</v>
      </c>
      <c r="B3162">
        <v>18.944555000000001</v>
      </c>
      <c r="C3162" s="15">
        <v>72.954463000000004</v>
      </c>
      <c r="D3162" s="2" t="s">
        <v>8201</v>
      </c>
      <c r="E3162" s="14" t="s">
        <v>5079</v>
      </c>
      <c r="F3162" s="14" t="e" vm="11">
        <v>#VALUE!</v>
      </c>
      <c r="G3162" s="2" t="str">
        <f>_xlfn.XLOOKUP(E3162,missing_cities!$Q$2:$Q$56,missing_cities!$R$2:$R$56,"Not Found",0)</f>
        <v>India</v>
      </c>
      <c r="H3162" t="str">
        <f>_xlfn.XLOOKUP(E3162,missing_cities!$Q$2:$Q$56,missing_cities!$S$2:$S$56,"Not Found",0)</f>
        <v>Asia</v>
      </c>
      <c r="I3162" t="s">
        <v>1684</v>
      </c>
      <c r="J3162" s="15">
        <v>0.28999999999999998</v>
      </c>
      <c r="K3162" t="s">
        <v>19</v>
      </c>
      <c r="L3162" s="15" t="str">
        <f t="shared" si="98"/>
        <v>9:00-18:00</v>
      </c>
      <c r="M3162" s="16">
        <f t="shared" si="99"/>
        <v>0.37</v>
      </c>
      <c r="N3162" s="15">
        <v>1.93</v>
      </c>
      <c r="O3162" s="15">
        <v>99</v>
      </c>
      <c r="P3162" t="s">
        <v>20</v>
      </c>
      <c r="Q3162">
        <v>50</v>
      </c>
      <c r="R3162" t="s">
        <v>132</v>
      </c>
      <c r="S3162">
        <v>2011</v>
      </c>
      <c r="T3162" t="s">
        <v>22</v>
      </c>
      <c r="U3162" s="15">
        <v>3.3</v>
      </c>
      <c r="V3162" s="15">
        <v>10</v>
      </c>
      <c r="W3162" t="s">
        <v>23</v>
      </c>
    </row>
    <row r="3163" spans="1:23">
      <c r="A3163" t="s">
        <v>3207</v>
      </c>
      <c r="B3163">
        <v>18.939257000000001</v>
      </c>
      <c r="C3163" s="15">
        <v>72.94605</v>
      </c>
      <c r="D3163" s="2" t="s">
        <v>8202</v>
      </c>
      <c r="E3163" s="14" t="s">
        <v>5079</v>
      </c>
      <c r="F3163" s="14" t="e" vm="11">
        <v>#VALUE!</v>
      </c>
      <c r="G3163" s="2" t="str">
        <f>_xlfn.XLOOKUP(E3163,missing_cities!$Q$2:$Q$56,missing_cities!$R$2:$R$56,"Not Found",0)</f>
        <v>India</v>
      </c>
      <c r="H3163" t="str">
        <f>_xlfn.XLOOKUP(E3163,missing_cities!$Q$2:$Q$56,missing_cities!$S$2:$S$56,"Not Found",0)</f>
        <v>Asia</v>
      </c>
      <c r="I3163" t="s">
        <v>1684</v>
      </c>
      <c r="J3163" s="15">
        <v>0.43</v>
      </c>
      <c r="K3163" s="1">
        <v>45862</v>
      </c>
      <c r="L3163" s="15" t="str">
        <f t="shared" si="98"/>
        <v>9.00-21.00</v>
      </c>
      <c r="M3163" s="16">
        <f t="shared" si="99"/>
        <v>12</v>
      </c>
      <c r="N3163" s="15">
        <v>5.19</v>
      </c>
      <c r="O3163" s="15">
        <v>77</v>
      </c>
      <c r="P3163" t="s">
        <v>37</v>
      </c>
      <c r="Q3163">
        <v>50</v>
      </c>
      <c r="R3163" t="s">
        <v>30</v>
      </c>
      <c r="S3163">
        <v>2023</v>
      </c>
      <c r="T3163" t="s">
        <v>22</v>
      </c>
      <c r="U3163" s="15">
        <v>3.2</v>
      </c>
      <c r="V3163" s="15">
        <v>4</v>
      </c>
      <c r="W3163" t="s">
        <v>32</v>
      </c>
    </row>
    <row r="3164" spans="1:23">
      <c r="A3164" t="s">
        <v>3208</v>
      </c>
      <c r="B3164">
        <v>-69.135551000000007</v>
      </c>
      <c r="C3164" s="15">
        <v>-99.497088000000005</v>
      </c>
      <c r="D3164" s="2" t="s">
        <v>8203</v>
      </c>
      <c r="E3164" s="14" t="str">
        <f>_xlfn.XLOOKUP(C3164,missing_cities!B:B,missing_cities!C:C,"Not Found",0)</f>
        <v>Error</v>
      </c>
      <c r="F3164" s="14" t="s">
        <v>9987</v>
      </c>
      <c r="G3164" s="2" t="str">
        <f>_xlfn.XLOOKUP(E3164,missing_cities!$Q$2:$Q$56,missing_cities!$R$2:$R$56,"Not Found",0)</f>
        <v>Error</v>
      </c>
      <c r="H3164" t="str">
        <f>_xlfn.XLOOKUP(E3164,missing_cities!$Q$2:$Q$56,missing_cities!$S$2:$S$56,"Not Found",0)</f>
        <v>Error</v>
      </c>
      <c r="I3164" t="s">
        <v>1684</v>
      </c>
      <c r="J3164" s="15">
        <v>0.28999999999999998</v>
      </c>
      <c r="K3164" t="s">
        <v>34</v>
      </c>
      <c r="L3164" s="15" t="str">
        <f t="shared" si="98"/>
        <v>6:00-22:00</v>
      </c>
      <c r="M3164" s="16">
        <f t="shared" si="99"/>
        <v>0.67</v>
      </c>
      <c r="N3164" s="15">
        <v>10.62</v>
      </c>
      <c r="O3164" s="15">
        <v>15</v>
      </c>
      <c r="P3164" t="s">
        <v>25</v>
      </c>
      <c r="Q3164">
        <v>22</v>
      </c>
      <c r="R3164" t="s">
        <v>97</v>
      </c>
      <c r="S3164">
        <v>2013</v>
      </c>
      <c r="T3164" t="s">
        <v>31</v>
      </c>
      <c r="U3164" s="15">
        <v>3.4</v>
      </c>
      <c r="V3164" s="15">
        <v>9</v>
      </c>
      <c r="W3164" t="s">
        <v>32</v>
      </c>
    </row>
    <row r="3165" spans="1:23">
      <c r="A3165" t="s">
        <v>3209</v>
      </c>
      <c r="B3165">
        <v>-33.883158999999999</v>
      </c>
      <c r="C3165" s="15">
        <v>151.21217200000001</v>
      </c>
      <c r="D3165" s="2" t="s">
        <v>8204</v>
      </c>
      <c r="E3165" s="14" t="s">
        <v>5069</v>
      </c>
      <c r="F3165" s="14" t="e" vm="8">
        <v>#VALUE!</v>
      </c>
      <c r="G3165" s="2" t="str">
        <f>_xlfn.XLOOKUP(E3165,missing_cities!$Q$2:$Q$56,missing_cities!$R$2:$R$56,"Not Found",0)</f>
        <v>Australia</v>
      </c>
      <c r="H3165" t="str">
        <f>_xlfn.XLOOKUP(E3165,missing_cities!$Q$2:$Q$56,missing_cities!$S$2:$S$56,"Not Found",0)</f>
        <v>Australia</v>
      </c>
      <c r="I3165" t="s">
        <v>1684</v>
      </c>
      <c r="J3165" s="15">
        <v>0.21</v>
      </c>
      <c r="K3165" t="s">
        <v>34</v>
      </c>
      <c r="L3165" s="15" t="str">
        <f t="shared" si="98"/>
        <v>6:00-22:00</v>
      </c>
      <c r="M3165" s="16">
        <f t="shared" si="99"/>
        <v>0.67</v>
      </c>
      <c r="N3165" s="15">
        <v>4.21</v>
      </c>
      <c r="O3165" s="15">
        <v>34</v>
      </c>
      <c r="P3165" t="s">
        <v>20</v>
      </c>
      <c r="Q3165">
        <v>22</v>
      </c>
      <c r="R3165" t="s">
        <v>21</v>
      </c>
      <c r="S3165">
        <v>2019</v>
      </c>
      <c r="T3165" t="s">
        <v>22</v>
      </c>
      <c r="U3165" s="15">
        <v>4.9000000000000004</v>
      </c>
      <c r="V3165" s="15">
        <v>3</v>
      </c>
      <c r="W3165" t="s">
        <v>32</v>
      </c>
    </row>
    <row r="3166" spans="1:23">
      <c r="A3166" t="s">
        <v>3210</v>
      </c>
      <c r="B3166">
        <v>-33.799309999999998</v>
      </c>
      <c r="C3166" s="15">
        <v>18.487909999999999</v>
      </c>
      <c r="D3166" s="2" t="s">
        <v>8205</v>
      </c>
      <c r="E3166" s="14" t="s">
        <v>5085</v>
      </c>
      <c r="F3166" s="14" t="e" vm="12">
        <v>#VALUE!</v>
      </c>
      <c r="G3166" s="2" t="str">
        <f>_xlfn.XLOOKUP(E3166,missing_cities!$Q$2:$Q$56,missing_cities!$R$2:$R$56,"Not Found",0)</f>
        <v>South Africa</v>
      </c>
      <c r="H3166" t="str">
        <f>_xlfn.XLOOKUP(E3166,missing_cities!$Q$2:$Q$56,missing_cities!$S$2:$S$56,"Not Found",0)</f>
        <v>Africa</v>
      </c>
      <c r="I3166" t="s">
        <v>1684</v>
      </c>
      <c r="J3166" s="15">
        <v>0.19</v>
      </c>
      <c r="K3166" s="1">
        <v>45862</v>
      </c>
      <c r="L3166" s="15" t="str">
        <f t="shared" si="98"/>
        <v>9.00-21.00</v>
      </c>
      <c r="M3166" s="16">
        <f t="shared" si="99"/>
        <v>12</v>
      </c>
      <c r="N3166" s="15">
        <v>11.9</v>
      </c>
      <c r="O3166" s="15">
        <v>92</v>
      </c>
      <c r="P3166" t="s">
        <v>20</v>
      </c>
      <c r="Q3166">
        <v>150</v>
      </c>
      <c r="R3166" t="s">
        <v>48</v>
      </c>
      <c r="S3166">
        <v>2012</v>
      </c>
      <c r="T3166" t="s">
        <v>22</v>
      </c>
      <c r="U3166" s="15">
        <v>4</v>
      </c>
      <c r="V3166" s="15">
        <v>4</v>
      </c>
      <c r="W3166" t="s">
        <v>23</v>
      </c>
    </row>
    <row r="3167" spans="1:23">
      <c r="A3167" t="s">
        <v>3211</v>
      </c>
      <c r="B3167">
        <v>55.839841</v>
      </c>
      <c r="C3167" s="15">
        <v>37.521312999999999</v>
      </c>
      <c r="D3167" s="2" t="s">
        <v>8206</v>
      </c>
      <c r="E3167" s="14" t="s">
        <v>5052</v>
      </c>
      <c r="F3167" s="14" t="e" vm="2">
        <v>#VALUE!</v>
      </c>
      <c r="G3167" s="2" t="str">
        <f>_xlfn.XLOOKUP(E3167,missing_cities!$Q$2:$Q$56,missing_cities!$R$2:$R$56,"Not Found",0)</f>
        <v>Russia</v>
      </c>
      <c r="H3167" t="str">
        <f>_xlfn.XLOOKUP(E3167,missing_cities!$Q$2:$Q$56,missing_cities!$S$2:$S$56,"Not Found",0)</f>
        <v>Europe</v>
      </c>
      <c r="I3167" t="s">
        <v>1684</v>
      </c>
      <c r="J3167" s="15">
        <v>0.25</v>
      </c>
      <c r="K3167" t="s">
        <v>19</v>
      </c>
      <c r="L3167" s="15" t="str">
        <f t="shared" si="98"/>
        <v>9:00-18:00</v>
      </c>
      <c r="M3167" s="16">
        <f t="shared" si="99"/>
        <v>0.37</v>
      </c>
      <c r="N3167" s="15">
        <v>13.83</v>
      </c>
      <c r="O3167" s="15">
        <v>26</v>
      </c>
      <c r="P3167" t="s">
        <v>39</v>
      </c>
      <c r="Q3167">
        <v>150</v>
      </c>
      <c r="R3167" t="s">
        <v>48</v>
      </c>
      <c r="S3167">
        <v>2013</v>
      </c>
      <c r="T3167" t="s">
        <v>22</v>
      </c>
      <c r="U3167" s="15">
        <v>3.4</v>
      </c>
      <c r="V3167" s="15">
        <v>4</v>
      </c>
      <c r="W3167" t="s">
        <v>23</v>
      </c>
    </row>
    <row r="3168" spans="1:23">
      <c r="A3168" t="s">
        <v>3212</v>
      </c>
      <c r="B3168">
        <v>34.146256999999999</v>
      </c>
      <c r="C3168" s="15">
        <v>-118.24587099999999</v>
      </c>
      <c r="D3168" s="2" t="s">
        <v>8207</v>
      </c>
      <c r="E3168" s="14" t="s">
        <v>5111</v>
      </c>
      <c r="F3168" s="14" t="e" vm="5">
        <v>#VALUE!</v>
      </c>
      <c r="G3168" s="2" t="str">
        <f>_xlfn.XLOOKUP(E3168,missing_cities!$Q$2:$Q$56,missing_cities!$R$2:$R$56,"Not Found",0)</f>
        <v>United States</v>
      </c>
      <c r="H3168" t="str">
        <f>_xlfn.XLOOKUP(E3168,missing_cities!$Q$2:$Q$56,missing_cities!$S$2:$S$56,"Not Found",0)</f>
        <v>North America</v>
      </c>
      <c r="I3168" t="s">
        <v>1684</v>
      </c>
      <c r="J3168" s="15">
        <v>0.16</v>
      </c>
      <c r="K3168" t="s">
        <v>19</v>
      </c>
      <c r="L3168" s="15" t="str">
        <f t="shared" si="98"/>
        <v>9:00-18:00</v>
      </c>
      <c r="M3168" s="16">
        <f t="shared" si="99"/>
        <v>0.37</v>
      </c>
      <c r="N3168" s="15">
        <v>18.690000000000001</v>
      </c>
      <c r="O3168" s="15">
        <v>71</v>
      </c>
      <c r="P3168" t="s">
        <v>25</v>
      </c>
      <c r="Q3168">
        <v>150</v>
      </c>
      <c r="R3168" t="s">
        <v>97</v>
      </c>
      <c r="S3168">
        <v>2018</v>
      </c>
      <c r="T3168" t="s">
        <v>22</v>
      </c>
      <c r="U3168" s="15">
        <v>3.7</v>
      </c>
      <c r="V3168" s="15">
        <v>9</v>
      </c>
      <c r="W3168" t="s">
        <v>32</v>
      </c>
    </row>
    <row r="3169" spans="1:23">
      <c r="A3169" t="s">
        <v>3213</v>
      </c>
      <c r="B3169">
        <v>-33.806570999999998</v>
      </c>
      <c r="C3169" s="15">
        <v>151.359486</v>
      </c>
      <c r="D3169" s="2" t="s">
        <v>8208</v>
      </c>
      <c r="E3169" s="14" t="s">
        <v>5069</v>
      </c>
      <c r="F3169" s="14" t="e" vm="8">
        <v>#VALUE!</v>
      </c>
      <c r="G3169" s="2" t="str">
        <f>_xlfn.XLOOKUP(E3169,missing_cities!$Q$2:$Q$56,missing_cities!$R$2:$R$56,"Not Found",0)</f>
        <v>Australia</v>
      </c>
      <c r="H3169" t="str">
        <f>_xlfn.XLOOKUP(E3169,missing_cities!$Q$2:$Q$56,missing_cities!$S$2:$S$56,"Not Found",0)</f>
        <v>Australia</v>
      </c>
      <c r="I3169" t="s">
        <v>1684</v>
      </c>
      <c r="J3169" s="15">
        <v>0.22</v>
      </c>
      <c r="K3169" s="1">
        <v>45862</v>
      </c>
      <c r="L3169" s="15" t="str">
        <f t="shared" si="98"/>
        <v>9.00-21.00</v>
      </c>
      <c r="M3169" s="16">
        <f t="shared" si="99"/>
        <v>12</v>
      </c>
      <c r="N3169" s="15">
        <v>4.47</v>
      </c>
      <c r="O3169" s="15">
        <v>40</v>
      </c>
      <c r="P3169" t="s">
        <v>39</v>
      </c>
      <c r="Q3169">
        <v>50</v>
      </c>
      <c r="R3169" t="s">
        <v>42</v>
      </c>
      <c r="S3169">
        <v>2011</v>
      </c>
      <c r="T3169" t="s">
        <v>22</v>
      </c>
      <c r="U3169" s="15">
        <v>3.3</v>
      </c>
      <c r="V3169" s="15">
        <v>10</v>
      </c>
      <c r="W3169" t="s">
        <v>23</v>
      </c>
    </row>
    <row r="3170" spans="1:23">
      <c r="A3170" t="s">
        <v>3214</v>
      </c>
      <c r="B3170">
        <v>41.828321000000003</v>
      </c>
      <c r="C3170" s="15">
        <v>-87.604285000000004</v>
      </c>
      <c r="D3170" s="2" t="s">
        <v>8209</v>
      </c>
      <c r="E3170" s="14" t="s">
        <v>5065</v>
      </c>
      <c r="F3170" s="14" t="e" vm="5">
        <v>#VALUE!</v>
      </c>
      <c r="G3170" s="2" t="str">
        <f>_xlfn.XLOOKUP(E3170,missing_cities!$Q$2:$Q$56,missing_cities!$R$2:$R$56,"Not Found",0)</f>
        <v>United States</v>
      </c>
      <c r="H3170" t="str">
        <f>_xlfn.XLOOKUP(E3170,missing_cities!$Q$2:$Q$56,missing_cities!$S$2:$S$56,"Not Found",0)</f>
        <v>North America</v>
      </c>
      <c r="I3170" t="s">
        <v>1684</v>
      </c>
      <c r="J3170" s="15">
        <v>0.41</v>
      </c>
      <c r="K3170" t="s">
        <v>19</v>
      </c>
      <c r="L3170" s="15" t="str">
        <f t="shared" si="98"/>
        <v>9:00-18:00</v>
      </c>
      <c r="M3170" s="16">
        <f t="shared" si="99"/>
        <v>0.37</v>
      </c>
      <c r="N3170" s="15">
        <v>18.87</v>
      </c>
      <c r="O3170" s="15">
        <v>24</v>
      </c>
      <c r="P3170" t="s">
        <v>37</v>
      </c>
      <c r="Q3170">
        <v>22</v>
      </c>
      <c r="R3170" t="s">
        <v>76</v>
      </c>
      <c r="S3170">
        <v>2013</v>
      </c>
      <c r="T3170" t="s">
        <v>31</v>
      </c>
      <c r="U3170" s="15">
        <v>4.2</v>
      </c>
      <c r="V3170" s="15">
        <v>3</v>
      </c>
      <c r="W3170" t="s">
        <v>32</v>
      </c>
    </row>
    <row r="3171" spans="1:23">
      <c r="A3171" t="s">
        <v>3215</v>
      </c>
      <c r="B3171">
        <v>42.069501000000002</v>
      </c>
      <c r="C3171" s="15">
        <v>147.74339900000001</v>
      </c>
      <c r="D3171" s="2" t="s">
        <v>8210</v>
      </c>
      <c r="E3171" s="14" t="str">
        <f>_xlfn.XLOOKUP(C3171,missing_cities!B:B,missing_cities!C:C,"Not Found",0)</f>
        <v>Error</v>
      </c>
      <c r="F3171" s="14" t="s">
        <v>9987</v>
      </c>
      <c r="G3171" s="2" t="str">
        <f>_xlfn.XLOOKUP(E3171,missing_cities!$Q$2:$Q$56,missing_cities!$R$2:$R$56,"Not Found",0)</f>
        <v>Error</v>
      </c>
      <c r="H3171" t="str">
        <f>_xlfn.XLOOKUP(E3171,missing_cities!$Q$2:$Q$56,missing_cities!$S$2:$S$56,"Not Found",0)</f>
        <v>Error</v>
      </c>
      <c r="I3171" t="s">
        <v>1684</v>
      </c>
      <c r="J3171" s="15">
        <v>0.27</v>
      </c>
      <c r="K3171" s="1">
        <v>45862</v>
      </c>
      <c r="L3171" s="15" t="str">
        <f t="shared" si="98"/>
        <v>9.00-21.00</v>
      </c>
      <c r="M3171" s="16">
        <f t="shared" si="99"/>
        <v>12</v>
      </c>
      <c r="N3171" s="15">
        <v>2.4</v>
      </c>
      <c r="O3171" s="15">
        <v>76</v>
      </c>
      <c r="P3171" t="s">
        <v>37</v>
      </c>
      <c r="Q3171">
        <v>350</v>
      </c>
      <c r="R3171" t="s">
        <v>48</v>
      </c>
      <c r="S3171">
        <v>2022</v>
      </c>
      <c r="T3171" t="s">
        <v>22</v>
      </c>
      <c r="U3171" s="15">
        <v>4.8</v>
      </c>
      <c r="V3171" s="15">
        <v>2</v>
      </c>
      <c r="W3171" t="s">
        <v>27</v>
      </c>
    </row>
    <row r="3172" spans="1:23">
      <c r="A3172" t="s">
        <v>3216</v>
      </c>
      <c r="B3172">
        <v>41.973156000000003</v>
      </c>
      <c r="C3172" s="15">
        <v>-87.69238</v>
      </c>
      <c r="D3172" s="2" t="s">
        <v>8211</v>
      </c>
      <c r="E3172" s="14" t="s">
        <v>5065</v>
      </c>
      <c r="F3172" s="14" t="e" vm="5">
        <v>#VALUE!</v>
      </c>
      <c r="G3172" s="2" t="str">
        <f>_xlfn.XLOOKUP(E3172,missing_cities!$Q$2:$Q$56,missing_cities!$R$2:$R$56,"Not Found",0)</f>
        <v>United States</v>
      </c>
      <c r="H3172" t="str">
        <f>_xlfn.XLOOKUP(E3172,missing_cities!$Q$2:$Q$56,missing_cities!$S$2:$S$56,"Not Found",0)</f>
        <v>North America</v>
      </c>
      <c r="I3172" t="s">
        <v>1684</v>
      </c>
      <c r="J3172" s="15">
        <v>0.42</v>
      </c>
      <c r="K3172" t="s">
        <v>19</v>
      </c>
      <c r="L3172" s="15" t="str">
        <f t="shared" si="98"/>
        <v>9:00-18:00</v>
      </c>
      <c r="M3172" s="16">
        <f t="shared" si="99"/>
        <v>0.37</v>
      </c>
      <c r="N3172" s="15">
        <v>11.72</v>
      </c>
      <c r="O3172" s="15">
        <v>68</v>
      </c>
      <c r="P3172" t="s">
        <v>37</v>
      </c>
      <c r="Q3172">
        <v>22</v>
      </c>
      <c r="R3172" t="s">
        <v>42</v>
      </c>
      <c r="S3172">
        <v>2020</v>
      </c>
      <c r="T3172" t="s">
        <v>22</v>
      </c>
      <c r="U3172" s="15">
        <v>4.2</v>
      </c>
      <c r="V3172" s="15">
        <v>2</v>
      </c>
      <c r="W3172" t="s">
        <v>27</v>
      </c>
    </row>
    <row r="3173" spans="1:23">
      <c r="A3173" t="s">
        <v>3217</v>
      </c>
      <c r="B3173">
        <v>19.493780000000001</v>
      </c>
      <c r="C3173" s="15">
        <v>-99.070228999999998</v>
      </c>
      <c r="D3173" s="2" t="s">
        <v>8212</v>
      </c>
      <c r="E3173" s="14" t="s">
        <v>5119</v>
      </c>
      <c r="F3173" s="14" t="e" vm="13">
        <v>#VALUE!</v>
      </c>
      <c r="G3173" s="2" t="str">
        <f>_xlfn.XLOOKUP(E3173,missing_cities!$Q$2:$Q$56,missing_cities!$R$2:$R$56,"Not Found",0)</f>
        <v>Mexico</v>
      </c>
      <c r="H3173" t="str">
        <f>_xlfn.XLOOKUP(E3173,missing_cities!$Q$2:$Q$56,missing_cities!$S$2:$S$56,"Not Found",0)</f>
        <v>North America</v>
      </c>
      <c r="I3173" t="s">
        <v>1684</v>
      </c>
      <c r="J3173" s="15">
        <v>0.2</v>
      </c>
      <c r="K3173" t="s">
        <v>19</v>
      </c>
      <c r="L3173" s="15" t="str">
        <f t="shared" si="98"/>
        <v>9:00-18:00</v>
      </c>
      <c r="M3173" s="16">
        <f t="shared" si="99"/>
        <v>0.37</v>
      </c>
      <c r="N3173" s="15">
        <v>19.420000000000002</v>
      </c>
      <c r="O3173" s="15">
        <v>54</v>
      </c>
      <c r="P3173" t="s">
        <v>39</v>
      </c>
      <c r="Q3173">
        <v>150</v>
      </c>
      <c r="R3173" t="s">
        <v>21</v>
      </c>
      <c r="S3173">
        <v>2020</v>
      </c>
      <c r="T3173" t="s">
        <v>31</v>
      </c>
      <c r="U3173" s="15">
        <v>3.4</v>
      </c>
      <c r="V3173" s="15">
        <v>5</v>
      </c>
      <c r="W3173" t="s">
        <v>23</v>
      </c>
    </row>
    <row r="3174" spans="1:23">
      <c r="A3174" t="s">
        <v>3218</v>
      </c>
      <c r="B3174">
        <v>25.310773000000001</v>
      </c>
      <c r="C3174" s="15">
        <v>55.367528999999998</v>
      </c>
      <c r="D3174" s="2" t="s">
        <v>8213</v>
      </c>
      <c r="E3174" s="14" t="s">
        <v>5076</v>
      </c>
      <c r="F3174" s="14" t="e" vm="10">
        <v>#VALUE!</v>
      </c>
      <c r="G3174" s="2" t="str">
        <f>_xlfn.XLOOKUP(E3174,missing_cities!$Q$2:$Q$56,missing_cities!$R$2:$R$56,"Not Found",0)</f>
        <v>United Arab Emirates</v>
      </c>
      <c r="H3174" t="str">
        <f>_xlfn.XLOOKUP(E3174,missing_cities!$Q$2:$Q$56,missing_cities!$S$2:$S$56,"Not Found",0)</f>
        <v>Asia</v>
      </c>
      <c r="I3174" t="s">
        <v>1684</v>
      </c>
      <c r="J3174" s="15">
        <v>0.19</v>
      </c>
      <c r="K3174" t="s">
        <v>19</v>
      </c>
      <c r="L3174" s="15" t="str">
        <f t="shared" si="98"/>
        <v>9:00-18:00</v>
      </c>
      <c r="M3174" s="16">
        <f t="shared" si="99"/>
        <v>0.37</v>
      </c>
      <c r="N3174" s="15">
        <v>1.7</v>
      </c>
      <c r="O3174" s="15">
        <v>48</v>
      </c>
      <c r="P3174" t="s">
        <v>25</v>
      </c>
      <c r="Q3174">
        <v>350</v>
      </c>
      <c r="R3174" t="s">
        <v>42</v>
      </c>
      <c r="S3174">
        <v>2011</v>
      </c>
      <c r="T3174" t="s">
        <v>22</v>
      </c>
      <c r="U3174" s="15">
        <v>3.1</v>
      </c>
      <c r="V3174" s="15">
        <v>6</v>
      </c>
      <c r="W3174" t="s">
        <v>23</v>
      </c>
    </row>
    <row r="3175" spans="1:23">
      <c r="A3175" t="s">
        <v>3219</v>
      </c>
      <c r="B3175">
        <v>88.045229000000006</v>
      </c>
      <c r="C3175" s="15">
        <v>-76.948244000000003</v>
      </c>
      <c r="D3175" s="2" t="s">
        <v>8214</v>
      </c>
      <c r="E3175" s="14" t="str">
        <f>_xlfn.XLOOKUP(C3175,missing_cities!B:B,missing_cities!C:C,"Not Found",0)</f>
        <v>Not Found</v>
      </c>
      <c r="F3175" s="14" t="s">
        <v>9990</v>
      </c>
      <c r="G3175" s="2" t="str">
        <f>_xlfn.XLOOKUP(E3175,missing_cities!$Q$2:$Q$56,missing_cities!$R$2:$R$56,"Not Found",0)</f>
        <v>Not Found</v>
      </c>
      <c r="H3175" t="str">
        <f>_xlfn.XLOOKUP(E3175,missing_cities!$Q$2:$Q$56,missing_cities!$S$2:$S$56,"Not Found",0)</f>
        <v>Not Found</v>
      </c>
      <c r="I3175" t="s">
        <v>1684</v>
      </c>
      <c r="J3175" s="15">
        <v>0.11</v>
      </c>
      <c r="K3175" t="s">
        <v>19</v>
      </c>
      <c r="L3175" s="15" t="str">
        <f t="shared" si="98"/>
        <v>9:00-18:00</v>
      </c>
      <c r="M3175" s="16">
        <f t="shared" si="99"/>
        <v>0.37</v>
      </c>
      <c r="N3175" s="15">
        <v>15.77</v>
      </c>
      <c r="O3175" s="15">
        <v>80</v>
      </c>
      <c r="P3175" t="s">
        <v>25</v>
      </c>
      <c r="Q3175">
        <v>50</v>
      </c>
      <c r="R3175" t="s">
        <v>67</v>
      </c>
      <c r="S3175">
        <v>2022</v>
      </c>
      <c r="T3175" t="s">
        <v>22</v>
      </c>
      <c r="U3175" s="15">
        <v>3.4</v>
      </c>
      <c r="V3175" s="15">
        <v>4</v>
      </c>
      <c r="W3175" t="s">
        <v>32</v>
      </c>
    </row>
    <row r="3176" spans="1:23">
      <c r="A3176" t="s">
        <v>3220</v>
      </c>
      <c r="B3176">
        <v>19.476718999999999</v>
      </c>
      <c r="C3176" s="15">
        <v>-99.142551999999995</v>
      </c>
      <c r="D3176" s="2" t="s">
        <v>8215</v>
      </c>
      <c r="E3176" s="14" t="s">
        <v>5119</v>
      </c>
      <c r="F3176" s="14" t="e" vm="13">
        <v>#VALUE!</v>
      </c>
      <c r="G3176" s="2" t="str">
        <f>_xlfn.XLOOKUP(E3176,missing_cities!$Q$2:$Q$56,missing_cities!$R$2:$R$56,"Not Found",0)</f>
        <v>Mexico</v>
      </c>
      <c r="H3176" t="str">
        <f>_xlfn.XLOOKUP(E3176,missing_cities!$Q$2:$Q$56,missing_cities!$S$2:$S$56,"Not Found",0)</f>
        <v>North America</v>
      </c>
      <c r="I3176" t="s">
        <v>1684</v>
      </c>
      <c r="J3176" s="15">
        <v>0.21</v>
      </c>
      <c r="K3176" t="s">
        <v>34</v>
      </c>
      <c r="L3176" s="15" t="str">
        <f t="shared" si="98"/>
        <v>6:00-22:00</v>
      </c>
      <c r="M3176" s="16">
        <f t="shared" si="99"/>
        <v>0.67</v>
      </c>
      <c r="N3176" s="15">
        <v>14.34</v>
      </c>
      <c r="O3176" s="15">
        <v>71</v>
      </c>
      <c r="P3176" t="s">
        <v>20</v>
      </c>
      <c r="Q3176">
        <v>50</v>
      </c>
      <c r="R3176" t="s">
        <v>132</v>
      </c>
      <c r="S3176">
        <v>2013</v>
      </c>
      <c r="T3176" t="s">
        <v>31</v>
      </c>
      <c r="U3176" s="15">
        <v>4</v>
      </c>
      <c r="V3176" s="15">
        <v>8</v>
      </c>
      <c r="W3176" t="s">
        <v>27</v>
      </c>
    </row>
    <row r="3177" spans="1:23">
      <c r="A3177" t="s">
        <v>3221</v>
      </c>
      <c r="B3177">
        <v>41.824413999999997</v>
      </c>
      <c r="C3177" s="15">
        <v>-87.709163000000004</v>
      </c>
      <c r="D3177" s="2" t="s">
        <v>6871</v>
      </c>
      <c r="E3177" s="14" t="s">
        <v>5065</v>
      </c>
      <c r="F3177" s="14" t="e" vm="5">
        <v>#VALUE!</v>
      </c>
      <c r="G3177" s="2" t="str">
        <f>_xlfn.XLOOKUP(E3177,missing_cities!$Q$2:$Q$56,missing_cities!$R$2:$R$56,"Not Found",0)</f>
        <v>United States</v>
      </c>
      <c r="H3177" t="str">
        <f>_xlfn.XLOOKUP(E3177,missing_cities!$Q$2:$Q$56,missing_cities!$S$2:$S$56,"Not Found",0)</f>
        <v>North America</v>
      </c>
      <c r="I3177" t="s">
        <v>1684</v>
      </c>
      <c r="J3177" s="15">
        <v>0.39</v>
      </c>
      <c r="K3177" s="1">
        <v>45862</v>
      </c>
      <c r="L3177" s="15" t="str">
        <f t="shared" si="98"/>
        <v>9.00-21.00</v>
      </c>
      <c r="M3177" s="16">
        <f t="shared" si="99"/>
        <v>12</v>
      </c>
      <c r="N3177" s="15">
        <v>14.99</v>
      </c>
      <c r="O3177" s="15">
        <v>56</v>
      </c>
      <c r="P3177" t="s">
        <v>37</v>
      </c>
      <c r="Q3177">
        <v>350</v>
      </c>
      <c r="R3177" t="s">
        <v>67</v>
      </c>
      <c r="S3177">
        <v>2021</v>
      </c>
      <c r="T3177" t="s">
        <v>22</v>
      </c>
      <c r="U3177" s="15">
        <v>4.5999999999999996</v>
      </c>
      <c r="V3177" s="15">
        <v>10</v>
      </c>
      <c r="W3177" t="s">
        <v>23</v>
      </c>
    </row>
    <row r="3178" spans="1:23">
      <c r="A3178" t="s">
        <v>3222</v>
      </c>
      <c r="B3178">
        <v>62.144269999999999</v>
      </c>
      <c r="C3178" s="15">
        <v>-10.512384000000001</v>
      </c>
      <c r="D3178" s="2" t="s">
        <v>8216</v>
      </c>
      <c r="E3178" s="14" t="str">
        <f>_xlfn.XLOOKUP(C3178,missing_cities!B:B,missing_cities!C:C,"Not Found",0)</f>
        <v>Error</v>
      </c>
      <c r="F3178" s="14" t="s">
        <v>9987</v>
      </c>
      <c r="G3178" s="2" t="str">
        <f>_xlfn.XLOOKUP(E3178,missing_cities!$Q$2:$Q$56,missing_cities!$R$2:$R$56,"Not Found",0)</f>
        <v>Error</v>
      </c>
      <c r="H3178" t="str">
        <f>_xlfn.XLOOKUP(E3178,missing_cities!$Q$2:$Q$56,missing_cities!$S$2:$S$56,"Not Found",0)</f>
        <v>Error</v>
      </c>
      <c r="I3178" t="s">
        <v>1684</v>
      </c>
      <c r="J3178" s="15">
        <v>0.16</v>
      </c>
      <c r="K3178" t="s">
        <v>34</v>
      </c>
      <c r="L3178" s="15" t="str">
        <f t="shared" si="98"/>
        <v>6:00-22:00</v>
      </c>
      <c r="M3178" s="16">
        <f t="shared" si="99"/>
        <v>0.67</v>
      </c>
      <c r="N3178" s="15">
        <v>4.18</v>
      </c>
      <c r="O3178" s="15">
        <v>26</v>
      </c>
      <c r="P3178" t="s">
        <v>29</v>
      </c>
      <c r="Q3178">
        <v>22</v>
      </c>
      <c r="R3178" t="s">
        <v>40</v>
      </c>
      <c r="S3178">
        <v>2023</v>
      </c>
      <c r="T3178" t="s">
        <v>31</v>
      </c>
      <c r="U3178" s="15">
        <v>4.0999999999999996</v>
      </c>
      <c r="V3178" s="15">
        <v>8</v>
      </c>
      <c r="W3178" t="s">
        <v>27</v>
      </c>
    </row>
    <row r="3179" spans="1:23">
      <c r="A3179" t="s">
        <v>3223</v>
      </c>
      <c r="B3179">
        <v>25.36589</v>
      </c>
      <c r="C3179" s="15">
        <v>55.272584000000002</v>
      </c>
      <c r="D3179" s="2" t="s">
        <v>8217</v>
      </c>
      <c r="E3179" s="14" t="s">
        <v>5076</v>
      </c>
      <c r="F3179" s="14" t="e" vm="10">
        <v>#VALUE!</v>
      </c>
      <c r="G3179" s="2" t="str">
        <f>_xlfn.XLOOKUP(E3179,missing_cities!$Q$2:$Q$56,missing_cities!$R$2:$R$56,"Not Found",0)</f>
        <v>United Arab Emirates</v>
      </c>
      <c r="H3179" t="str">
        <f>_xlfn.XLOOKUP(E3179,missing_cities!$Q$2:$Q$56,missing_cities!$S$2:$S$56,"Not Found",0)</f>
        <v>Asia</v>
      </c>
      <c r="I3179" t="s">
        <v>1684</v>
      </c>
      <c r="J3179" s="15">
        <v>0.4</v>
      </c>
      <c r="K3179" t="s">
        <v>19</v>
      </c>
      <c r="L3179" s="15" t="str">
        <f t="shared" si="98"/>
        <v>9:00-18:00</v>
      </c>
      <c r="M3179" s="16">
        <f t="shared" si="99"/>
        <v>0.37</v>
      </c>
      <c r="N3179" s="15">
        <v>19.350000000000001</v>
      </c>
      <c r="O3179" s="15">
        <v>61</v>
      </c>
      <c r="P3179" t="s">
        <v>20</v>
      </c>
      <c r="Q3179">
        <v>150</v>
      </c>
      <c r="R3179" t="s">
        <v>42</v>
      </c>
      <c r="S3179">
        <v>2013</v>
      </c>
      <c r="T3179" t="s">
        <v>22</v>
      </c>
      <c r="U3179" s="15">
        <v>4.5999999999999996</v>
      </c>
      <c r="V3179" s="15">
        <v>6</v>
      </c>
      <c r="W3179" t="s">
        <v>32</v>
      </c>
    </row>
    <row r="3180" spans="1:23">
      <c r="A3180" t="s">
        <v>3224</v>
      </c>
      <c r="B3180">
        <v>37.746096999999999</v>
      </c>
      <c r="C3180" s="15">
        <v>-122.462018</v>
      </c>
      <c r="D3180" s="2" t="s">
        <v>8218</v>
      </c>
      <c r="E3180" s="14" t="s">
        <v>5061</v>
      </c>
      <c r="F3180" s="14" t="e" vm="5">
        <v>#VALUE!</v>
      </c>
      <c r="G3180" s="2" t="str">
        <f>_xlfn.XLOOKUP(E3180,missing_cities!$Q$2:$Q$56,missing_cities!$R$2:$R$56,"Not Found",0)</f>
        <v>United States</v>
      </c>
      <c r="H3180" t="str">
        <f>_xlfn.XLOOKUP(E3180,missing_cities!$Q$2:$Q$56,missing_cities!$S$2:$S$56,"Not Found",0)</f>
        <v>North America</v>
      </c>
      <c r="I3180" t="s">
        <v>1684</v>
      </c>
      <c r="J3180" s="15">
        <v>0.36</v>
      </c>
      <c r="K3180" s="1">
        <v>45862</v>
      </c>
      <c r="L3180" s="15" t="str">
        <f t="shared" si="98"/>
        <v>9.00-21.00</v>
      </c>
      <c r="M3180" s="16">
        <f t="shared" si="99"/>
        <v>12</v>
      </c>
      <c r="N3180" s="15">
        <v>8.34</v>
      </c>
      <c r="O3180" s="15">
        <v>12</v>
      </c>
      <c r="P3180" t="s">
        <v>20</v>
      </c>
      <c r="Q3180">
        <v>50</v>
      </c>
      <c r="R3180" t="s">
        <v>30</v>
      </c>
      <c r="S3180">
        <v>2017</v>
      </c>
      <c r="T3180" t="s">
        <v>22</v>
      </c>
      <c r="U3180" s="15">
        <v>3.9</v>
      </c>
      <c r="V3180" s="15">
        <v>8</v>
      </c>
      <c r="W3180" t="s">
        <v>27</v>
      </c>
    </row>
    <row r="3181" spans="1:23">
      <c r="A3181" t="s">
        <v>3225</v>
      </c>
      <c r="B3181">
        <v>55.762886000000002</v>
      </c>
      <c r="C3181" s="15">
        <v>37.686227000000002</v>
      </c>
      <c r="D3181" s="2" t="s">
        <v>8219</v>
      </c>
      <c r="E3181" s="14" t="s">
        <v>5052</v>
      </c>
      <c r="F3181" s="14" t="e" vm="2">
        <v>#VALUE!</v>
      </c>
      <c r="G3181" s="2" t="str">
        <f>_xlfn.XLOOKUP(E3181,missing_cities!$Q$2:$Q$56,missing_cities!$R$2:$R$56,"Not Found",0)</f>
        <v>Russia</v>
      </c>
      <c r="H3181" t="str">
        <f>_xlfn.XLOOKUP(E3181,missing_cities!$Q$2:$Q$56,missing_cities!$S$2:$S$56,"Not Found",0)</f>
        <v>Europe</v>
      </c>
      <c r="I3181" t="s">
        <v>1684</v>
      </c>
      <c r="J3181" s="15">
        <v>0.25</v>
      </c>
      <c r="K3181" t="s">
        <v>34</v>
      </c>
      <c r="L3181" s="15" t="str">
        <f t="shared" si="98"/>
        <v>6:00-22:00</v>
      </c>
      <c r="M3181" s="16">
        <f t="shared" si="99"/>
        <v>0.67</v>
      </c>
      <c r="N3181" s="15">
        <v>3.93</v>
      </c>
      <c r="O3181" s="15">
        <v>95</v>
      </c>
      <c r="P3181" t="s">
        <v>37</v>
      </c>
      <c r="Q3181">
        <v>150</v>
      </c>
      <c r="R3181" t="s">
        <v>97</v>
      </c>
      <c r="S3181">
        <v>2013</v>
      </c>
      <c r="T3181" t="s">
        <v>31</v>
      </c>
      <c r="U3181" s="15">
        <v>3.5</v>
      </c>
      <c r="V3181" s="15">
        <v>6</v>
      </c>
      <c r="W3181" t="s">
        <v>32</v>
      </c>
    </row>
    <row r="3182" spans="1:23">
      <c r="A3182" t="s">
        <v>3226</v>
      </c>
      <c r="B3182">
        <v>34.031184000000003</v>
      </c>
      <c r="C3182" s="15">
        <v>-118.267032</v>
      </c>
      <c r="D3182" s="2" t="s">
        <v>8220</v>
      </c>
      <c r="E3182" s="14" t="s">
        <v>5111</v>
      </c>
      <c r="F3182" s="14" t="e" vm="5">
        <v>#VALUE!</v>
      </c>
      <c r="G3182" s="2" t="str">
        <f>_xlfn.XLOOKUP(E3182,missing_cities!$Q$2:$Q$56,missing_cities!$R$2:$R$56,"Not Found",0)</f>
        <v>United States</v>
      </c>
      <c r="H3182" t="str">
        <f>_xlfn.XLOOKUP(E3182,missing_cities!$Q$2:$Q$56,missing_cities!$S$2:$S$56,"Not Found",0)</f>
        <v>North America</v>
      </c>
      <c r="I3182" t="s">
        <v>1684</v>
      </c>
      <c r="J3182" s="15">
        <v>0.23</v>
      </c>
      <c r="K3182" t="s">
        <v>34</v>
      </c>
      <c r="L3182" s="15" t="str">
        <f t="shared" si="98"/>
        <v>6:00-22:00</v>
      </c>
      <c r="M3182" s="16">
        <f t="shared" si="99"/>
        <v>0.67</v>
      </c>
      <c r="N3182" s="15">
        <v>16.36</v>
      </c>
      <c r="O3182" s="15">
        <v>88</v>
      </c>
      <c r="P3182" t="s">
        <v>20</v>
      </c>
      <c r="Q3182">
        <v>150</v>
      </c>
      <c r="R3182" t="s">
        <v>26</v>
      </c>
      <c r="S3182">
        <v>2020</v>
      </c>
      <c r="T3182" t="s">
        <v>22</v>
      </c>
      <c r="U3182" s="15">
        <v>3.9</v>
      </c>
      <c r="V3182" s="15">
        <v>1</v>
      </c>
      <c r="W3182" t="s">
        <v>23</v>
      </c>
    </row>
    <row r="3183" spans="1:23">
      <c r="A3183" t="s">
        <v>3227</v>
      </c>
      <c r="B3183">
        <v>19.430529</v>
      </c>
      <c r="C3183" s="15">
        <v>-99.196524999999994</v>
      </c>
      <c r="D3183" s="2" t="s">
        <v>8221</v>
      </c>
      <c r="E3183" s="14" t="s">
        <v>5119</v>
      </c>
      <c r="F3183" s="14" t="e" vm="13">
        <v>#VALUE!</v>
      </c>
      <c r="G3183" s="2" t="str">
        <f>_xlfn.XLOOKUP(E3183,missing_cities!$Q$2:$Q$56,missing_cities!$R$2:$R$56,"Not Found",0)</f>
        <v>Mexico</v>
      </c>
      <c r="H3183" t="str">
        <f>_xlfn.XLOOKUP(E3183,missing_cities!$Q$2:$Q$56,missing_cities!$S$2:$S$56,"Not Found",0)</f>
        <v>North America</v>
      </c>
      <c r="I3183" t="s">
        <v>1684</v>
      </c>
      <c r="J3183" s="15">
        <v>0.33</v>
      </c>
      <c r="K3183" t="s">
        <v>34</v>
      </c>
      <c r="L3183" s="15" t="str">
        <f t="shared" si="98"/>
        <v>6:00-22:00</v>
      </c>
      <c r="M3183" s="16">
        <f t="shared" si="99"/>
        <v>0.67</v>
      </c>
      <c r="N3183" s="15">
        <v>2.33</v>
      </c>
      <c r="O3183" s="15">
        <v>45</v>
      </c>
      <c r="P3183" t="s">
        <v>25</v>
      </c>
      <c r="Q3183">
        <v>22</v>
      </c>
      <c r="R3183" t="s">
        <v>48</v>
      </c>
      <c r="S3183">
        <v>2016</v>
      </c>
      <c r="T3183" t="s">
        <v>31</v>
      </c>
      <c r="U3183" s="15">
        <v>3.5</v>
      </c>
      <c r="V3183" s="15">
        <v>5</v>
      </c>
      <c r="W3183" t="s">
        <v>27</v>
      </c>
    </row>
    <row r="3184" spans="1:23">
      <c r="A3184" t="s">
        <v>3228</v>
      </c>
      <c r="B3184">
        <v>25.321919999999999</v>
      </c>
      <c r="C3184" s="15">
        <v>55.239975000000001</v>
      </c>
      <c r="D3184" s="2" t="s">
        <v>8222</v>
      </c>
      <c r="E3184" s="14" t="s">
        <v>5076</v>
      </c>
      <c r="F3184" s="14" t="e" vm="10">
        <v>#VALUE!</v>
      </c>
      <c r="G3184" s="2" t="str">
        <f>_xlfn.XLOOKUP(E3184,missing_cities!$Q$2:$Q$56,missing_cities!$R$2:$R$56,"Not Found",0)</f>
        <v>United Arab Emirates</v>
      </c>
      <c r="H3184" t="str">
        <f>_xlfn.XLOOKUP(E3184,missing_cities!$Q$2:$Q$56,missing_cities!$S$2:$S$56,"Not Found",0)</f>
        <v>Asia</v>
      </c>
      <c r="I3184" t="s">
        <v>1684</v>
      </c>
      <c r="J3184" s="15">
        <v>0.49</v>
      </c>
      <c r="K3184" t="s">
        <v>34</v>
      </c>
      <c r="L3184" s="15" t="str">
        <f t="shared" si="98"/>
        <v>6:00-22:00</v>
      </c>
      <c r="M3184" s="16">
        <f t="shared" si="99"/>
        <v>0.67</v>
      </c>
      <c r="N3184" s="15">
        <v>15.95</v>
      </c>
      <c r="O3184" s="15">
        <v>77</v>
      </c>
      <c r="P3184" t="s">
        <v>25</v>
      </c>
      <c r="Q3184">
        <v>22</v>
      </c>
      <c r="R3184" t="s">
        <v>42</v>
      </c>
      <c r="S3184">
        <v>2017</v>
      </c>
      <c r="T3184" t="s">
        <v>22</v>
      </c>
      <c r="U3184" s="15">
        <v>3.6</v>
      </c>
      <c r="V3184" s="15">
        <v>4</v>
      </c>
      <c r="W3184" t="s">
        <v>27</v>
      </c>
    </row>
    <row r="3185" spans="1:23">
      <c r="A3185" t="s">
        <v>3229</v>
      </c>
      <c r="B3185">
        <v>37.693612999999999</v>
      </c>
      <c r="C3185" s="15">
        <v>126.956287</v>
      </c>
      <c r="D3185" s="2" t="s">
        <v>8223</v>
      </c>
      <c r="E3185" s="14" t="s">
        <v>5063</v>
      </c>
      <c r="F3185" s="14" t="e" vm="6">
        <v>#VALUE!</v>
      </c>
      <c r="G3185" s="2" t="str">
        <f>_xlfn.XLOOKUP(E3185,missing_cities!$Q$2:$Q$56,missing_cities!$R$2:$R$56,"Not Found",0)</f>
        <v>South Korea</v>
      </c>
      <c r="H3185" t="str">
        <f>_xlfn.XLOOKUP(E3185,missing_cities!$Q$2:$Q$56,missing_cities!$S$2:$S$56,"Not Found",0)</f>
        <v>Asia</v>
      </c>
      <c r="I3185" t="s">
        <v>1684</v>
      </c>
      <c r="J3185" s="15">
        <v>0.23</v>
      </c>
      <c r="K3185" t="s">
        <v>34</v>
      </c>
      <c r="L3185" s="15" t="str">
        <f t="shared" si="98"/>
        <v>6:00-22:00</v>
      </c>
      <c r="M3185" s="16">
        <f t="shared" si="99"/>
        <v>0.67</v>
      </c>
      <c r="N3185" s="15">
        <v>1.56</v>
      </c>
      <c r="O3185" s="15">
        <v>52</v>
      </c>
      <c r="P3185" t="s">
        <v>39</v>
      </c>
      <c r="Q3185">
        <v>50</v>
      </c>
      <c r="R3185" t="s">
        <v>40</v>
      </c>
      <c r="S3185">
        <v>2012</v>
      </c>
      <c r="T3185" t="s">
        <v>22</v>
      </c>
      <c r="U3185" s="15">
        <v>4.5999999999999996</v>
      </c>
      <c r="V3185" s="15">
        <v>7</v>
      </c>
      <c r="W3185" t="s">
        <v>27</v>
      </c>
    </row>
    <row r="3186" spans="1:23">
      <c r="A3186" t="s">
        <v>3230</v>
      </c>
      <c r="B3186">
        <v>41.909987000000001</v>
      </c>
      <c r="C3186" s="15">
        <v>-87.638885000000002</v>
      </c>
      <c r="D3186" s="2" t="s">
        <v>8224</v>
      </c>
      <c r="E3186" s="14" t="s">
        <v>5065</v>
      </c>
      <c r="F3186" s="14" t="e" vm="5">
        <v>#VALUE!</v>
      </c>
      <c r="G3186" s="2" t="str">
        <f>_xlfn.XLOOKUP(E3186,missing_cities!$Q$2:$Q$56,missing_cities!$R$2:$R$56,"Not Found",0)</f>
        <v>United States</v>
      </c>
      <c r="H3186" t="str">
        <f>_xlfn.XLOOKUP(E3186,missing_cities!$Q$2:$Q$56,missing_cities!$S$2:$S$56,"Not Found",0)</f>
        <v>North America</v>
      </c>
      <c r="I3186" t="s">
        <v>1684</v>
      </c>
      <c r="J3186" s="15">
        <v>0.24</v>
      </c>
      <c r="K3186" t="s">
        <v>19</v>
      </c>
      <c r="L3186" s="15" t="str">
        <f t="shared" si="98"/>
        <v>9:00-18:00</v>
      </c>
      <c r="M3186" s="16">
        <f t="shared" si="99"/>
        <v>0.37</v>
      </c>
      <c r="N3186" s="15">
        <v>6.8</v>
      </c>
      <c r="O3186" s="15">
        <v>71</v>
      </c>
      <c r="P3186" t="s">
        <v>25</v>
      </c>
      <c r="Q3186">
        <v>50</v>
      </c>
      <c r="R3186" t="s">
        <v>35</v>
      </c>
      <c r="S3186">
        <v>2019</v>
      </c>
      <c r="T3186" t="s">
        <v>31</v>
      </c>
      <c r="U3186" s="15">
        <v>3</v>
      </c>
      <c r="V3186" s="15">
        <v>5</v>
      </c>
      <c r="W3186" t="s">
        <v>23</v>
      </c>
    </row>
    <row r="3187" spans="1:23">
      <c r="A3187" t="s">
        <v>3231</v>
      </c>
      <c r="B3187">
        <v>19.130302</v>
      </c>
      <c r="C3187" s="15">
        <v>72.816340999999994</v>
      </c>
      <c r="D3187" s="2" t="s">
        <v>8225</v>
      </c>
      <c r="E3187" s="14" t="s">
        <v>5079</v>
      </c>
      <c r="F3187" s="14" t="e" vm="11">
        <v>#VALUE!</v>
      </c>
      <c r="G3187" s="2" t="str">
        <f>_xlfn.XLOOKUP(E3187,missing_cities!$Q$2:$Q$56,missing_cities!$R$2:$R$56,"Not Found",0)</f>
        <v>India</v>
      </c>
      <c r="H3187" t="str">
        <f>_xlfn.XLOOKUP(E3187,missing_cities!$Q$2:$Q$56,missing_cities!$S$2:$S$56,"Not Found",0)</f>
        <v>Asia</v>
      </c>
      <c r="I3187" t="s">
        <v>1684</v>
      </c>
      <c r="J3187" s="15">
        <v>0.3</v>
      </c>
      <c r="K3187" t="s">
        <v>19</v>
      </c>
      <c r="L3187" s="15" t="str">
        <f t="shared" si="98"/>
        <v>9:00-18:00</v>
      </c>
      <c r="M3187" s="16">
        <f t="shared" si="99"/>
        <v>0.37</v>
      </c>
      <c r="N3187" s="15">
        <v>13.42</v>
      </c>
      <c r="O3187" s="15">
        <v>77</v>
      </c>
      <c r="P3187" t="s">
        <v>20</v>
      </c>
      <c r="Q3187">
        <v>350</v>
      </c>
      <c r="R3187" t="s">
        <v>97</v>
      </c>
      <c r="S3187">
        <v>2017</v>
      </c>
      <c r="T3187" t="s">
        <v>22</v>
      </c>
      <c r="U3187" s="15">
        <v>3.2</v>
      </c>
      <c r="V3187" s="15">
        <v>2</v>
      </c>
      <c r="W3187" t="s">
        <v>27</v>
      </c>
    </row>
    <row r="3188" spans="1:23">
      <c r="A3188" t="s">
        <v>3232</v>
      </c>
      <c r="B3188">
        <v>-33.871673000000001</v>
      </c>
      <c r="C3188" s="15">
        <v>151.36292599999999</v>
      </c>
      <c r="D3188" s="2" t="s">
        <v>8226</v>
      </c>
      <c r="E3188" s="14" t="s">
        <v>5069</v>
      </c>
      <c r="F3188" s="14" t="e" vm="8">
        <v>#VALUE!</v>
      </c>
      <c r="G3188" s="2" t="str">
        <f>_xlfn.XLOOKUP(E3188,missing_cities!$Q$2:$Q$56,missing_cities!$R$2:$R$56,"Not Found",0)</f>
        <v>Australia</v>
      </c>
      <c r="H3188" t="str">
        <f>_xlfn.XLOOKUP(E3188,missing_cities!$Q$2:$Q$56,missing_cities!$S$2:$S$56,"Not Found",0)</f>
        <v>Australia</v>
      </c>
      <c r="I3188" t="s">
        <v>1684</v>
      </c>
      <c r="J3188" s="15">
        <v>0.37</v>
      </c>
      <c r="K3188" t="s">
        <v>19</v>
      </c>
      <c r="L3188" s="15" t="str">
        <f t="shared" si="98"/>
        <v>9:00-18:00</v>
      </c>
      <c r="M3188" s="16">
        <f t="shared" si="99"/>
        <v>0.37</v>
      </c>
      <c r="N3188" s="15">
        <v>1.1200000000000001</v>
      </c>
      <c r="O3188" s="15">
        <v>38</v>
      </c>
      <c r="P3188" t="s">
        <v>29</v>
      </c>
      <c r="Q3188">
        <v>150</v>
      </c>
      <c r="R3188" t="s">
        <v>37</v>
      </c>
      <c r="S3188">
        <v>2018</v>
      </c>
      <c r="T3188" t="s">
        <v>31</v>
      </c>
      <c r="U3188" s="15">
        <v>4.7</v>
      </c>
      <c r="V3188" s="15">
        <v>5</v>
      </c>
      <c r="W3188" t="s">
        <v>27</v>
      </c>
    </row>
    <row r="3189" spans="1:23">
      <c r="A3189" t="s">
        <v>3233</v>
      </c>
      <c r="B3189">
        <v>39.995980000000003</v>
      </c>
      <c r="C3189" s="15">
        <v>116.340041</v>
      </c>
      <c r="D3189" s="2" t="s">
        <v>8227</v>
      </c>
      <c r="E3189" s="14" t="s">
        <v>5071</v>
      </c>
      <c r="F3189" s="14" t="e" vm="9">
        <v>#VALUE!</v>
      </c>
      <c r="G3189" s="2" t="str">
        <f>_xlfn.XLOOKUP(E3189,missing_cities!$Q$2:$Q$56,missing_cities!$R$2:$R$56,"Not Found",0)</f>
        <v>China</v>
      </c>
      <c r="H3189" t="str">
        <f>_xlfn.XLOOKUP(E3189,missing_cities!$Q$2:$Q$56,missing_cities!$S$2:$S$56,"Not Found",0)</f>
        <v>Asia</v>
      </c>
      <c r="I3189" t="s">
        <v>1684</v>
      </c>
      <c r="J3189" s="15">
        <v>0.44</v>
      </c>
      <c r="K3189" t="s">
        <v>34</v>
      </c>
      <c r="L3189" s="15" t="str">
        <f t="shared" si="98"/>
        <v>6:00-22:00</v>
      </c>
      <c r="M3189" s="16">
        <f t="shared" si="99"/>
        <v>0.67</v>
      </c>
      <c r="N3189" s="15">
        <v>5.84</v>
      </c>
      <c r="O3189" s="15">
        <v>18</v>
      </c>
      <c r="P3189" t="s">
        <v>29</v>
      </c>
      <c r="Q3189">
        <v>150</v>
      </c>
      <c r="R3189" t="s">
        <v>48</v>
      </c>
      <c r="S3189">
        <v>2012</v>
      </c>
      <c r="T3189" t="s">
        <v>22</v>
      </c>
      <c r="U3189" s="15">
        <v>3</v>
      </c>
      <c r="V3189" s="15">
        <v>9</v>
      </c>
      <c r="W3189" t="s">
        <v>32</v>
      </c>
    </row>
    <row r="3190" spans="1:23">
      <c r="A3190" t="s">
        <v>3234</v>
      </c>
      <c r="B3190">
        <v>17.045549000000001</v>
      </c>
      <c r="C3190" s="15">
        <v>-140.79995099999999</v>
      </c>
      <c r="D3190" s="2" t="s">
        <v>8228</v>
      </c>
      <c r="E3190" s="14" t="str">
        <f>_xlfn.XLOOKUP(C3190,missing_cities!B:B,missing_cities!C:C,"Not Found",0)</f>
        <v>Error</v>
      </c>
      <c r="F3190" s="14" t="s">
        <v>9987</v>
      </c>
      <c r="G3190" s="2" t="str">
        <f>_xlfn.XLOOKUP(E3190,missing_cities!$Q$2:$Q$56,missing_cities!$R$2:$R$56,"Not Found",0)</f>
        <v>Error</v>
      </c>
      <c r="H3190" t="str">
        <f>_xlfn.XLOOKUP(E3190,missing_cities!$Q$2:$Q$56,missing_cities!$S$2:$S$56,"Not Found",0)</f>
        <v>Error</v>
      </c>
      <c r="I3190" t="s">
        <v>1684</v>
      </c>
      <c r="J3190" s="15">
        <v>0.19</v>
      </c>
      <c r="K3190" s="1">
        <v>45862</v>
      </c>
      <c r="L3190" s="15" t="str">
        <f t="shared" si="98"/>
        <v>9.00-21.00</v>
      </c>
      <c r="M3190" s="16">
        <f t="shared" si="99"/>
        <v>12</v>
      </c>
      <c r="N3190" s="15">
        <v>2.9</v>
      </c>
      <c r="O3190" s="15">
        <v>36</v>
      </c>
      <c r="P3190" t="s">
        <v>29</v>
      </c>
      <c r="Q3190">
        <v>50</v>
      </c>
      <c r="R3190" t="s">
        <v>37</v>
      </c>
      <c r="S3190">
        <v>2020</v>
      </c>
      <c r="T3190" t="s">
        <v>31</v>
      </c>
      <c r="U3190" s="15">
        <v>3.1</v>
      </c>
      <c r="V3190" s="15">
        <v>9</v>
      </c>
      <c r="W3190" t="s">
        <v>27</v>
      </c>
    </row>
    <row r="3191" spans="1:23">
      <c r="A3191" t="s">
        <v>3235</v>
      </c>
      <c r="B3191">
        <v>34.163632999999997</v>
      </c>
      <c r="C3191" s="15">
        <v>-118.332904</v>
      </c>
      <c r="D3191" s="2" t="s">
        <v>8229</v>
      </c>
      <c r="E3191" s="14" t="s">
        <v>5111</v>
      </c>
      <c r="F3191" s="14" t="e" vm="5">
        <v>#VALUE!</v>
      </c>
      <c r="G3191" s="2" t="str">
        <f>_xlfn.XLOOKUP(E3191,missing_cities!$Q$2:$Q$56,missing_cities!$R$2:$R$56,"Not Found",0)</f>
        <v>United States</v>
      </c>
      <c r="H3191" t="str">
        <f>_xlfn.XLOOKUP(E3191,missing_cities!$Q$2:$Q$56,missing_cities!$S$2:$S$56,"Not Found",0)</f>
        <v>North America</v>
      </c>
      <c r="I3191" t="s">
        <v>1684</v>
      </c>
      <c r="J3191" s="15">
        <v>0.44</v>
      </c>
      <c r="K3191" s="1">
        <v>45862</v>
      </c>
      <c r="L3191" s="15" t="str">
        <f t="shared" si="98"/>
        <v>9.00-21.00</v>
      </c>
      <c r="M3191" s="16">
        <f t="shared" si="99"/>
        <v>12</v>
      </c>
      <c r="N3191" s="15">
        <v>7.68</v>
      </c>
      <c r="O3191" s="15">
        <v>12</v>
      </c>
      <c r="P3191" t="s">
        <v>25</v>
      </c>
      <c r="Q3191">
        <v>22</v>
      </c>
      <c r="R3191" t="s">
        <v>67</v>
      </c>
      <c r="S3191">
        <v>2022</v>
      </c>
      <c r="T3191" t="s">
        <v>31</v>
      </c>
      <c r="U3191" s="15">
        <v>3</v>
      </c>
      <c r="V3191" s="15">
        <v>5</v>
      </c>
      <c r="W3191" t="s">
        <v>32</v>
      </c>
    </row>
    <row r="3192" spans="1:23">
      <c r="A3192" t="s">
        <v>3236</v>
      </c>
      <c r="B3192">
        <v>55.836934999999997</v>
      </c>
      <c r="C3192" s="15">
        <v>37.524304999999998</v>
      </c>
      <c r="D3192" s="2" t="s">
        <v>8230</v>
      </c>
      <c r="E3192" s="14" t="s">
        <v>5052</v>
      </c>
      <c r="F3192" s="14" t="e" vm="2">
        <v>#VALUE!</v>
      </c>
      <c r="G3192" s="2" t="str">
        <f>_xlfn.XLOOKUP(E3192,missing_cities!$Q$2:$Q$56,missing_cities!$R$2:$R$56,"Not Found",0)</f>
        <v>Russia</v>
      </c>
      <c r="H3192" t="str">
        <f>_xlfn.XLOOKUP(E3192,missing_cities!$Q$2:$Q$56,missing_cities!$S$2:$S$56,"Not Found",0)</f>
        <v>Europe</v>
      </c>
      <c r="I3192" t="s">
        <v>1684</v>
      </c>
      <c r="J3192" s="15">
        <v>0.13</v>
      </c>
      <c r="K3192" s="1">
        <v>45862</v>
      </c>
      <c r="L3192" s="15" t="str">
        <f t="shared" si="98"/>
        <v>9.00-21.00</v>
      </c>
      <c r="M3192" s="16">
        <f t="shared" si="99"/>
        <v>12</v>
      </c>
      <c r="N3192" s="15">
        <v>11.49</v>
      </c>
      <c r="O3192" s="15">
        <v>28</v>
      </c>
      <c r="P3192" t="s">
        <v>29</v>
      </c>
      <c r="Q3192">
        <v>150</v>
      </c>
      <c r="R3192" t="s">
        <v>132</v>
      </c>
      <c r="S3192">
        <v>2014</v>
      </c>
      <c r="T3192" t="s">
        <v>31</v>
      </c>
      <c r="U3192" s="15">
        <v>4.0999999999999996</v>
      </c>
      <c r="V3192" s="15">
        <v>6</v>
      </c>
      <c r="W3192" t="s">
        <v>32</v>
      </c>
    </row>
    <row r="3193" spans="1:23">
      <c r="A3193" t="s">
        <v>3237</v>
      </c>
      <c r="B3193">
        <v>34.022489999999998</v>
      </c>
      <c r="C3193" s="15">
        <v>-118.26709099999999</v>
      </c>
      <c r="D3193" s="2" t="s">
        <v>8231</v>
      </c>
      <c r="E3193" s="14" t="s">
        <v>5111</v>
      </c>
      <c r="F3193" s="14" t="e" vm="5">
        <v>#VALUE!</v>
      </c>
      <c r="G3193" s="2" t="str">
        <f>_xlfn.XLOOKUP(E3193,missing_cities!$Q$2:$Q$56,missing_cities!$R$2:$R$56,"Not Found",0)</f>
        <v>United States</v>
      </c>
      <c r="H3193" t="str">
        <f>_xlfn.XLOOKUP(E3193,missing_cities!$Q$2:$Q$56,missing_cities!$S$2:$S$56,"Not Found",0)</f>
        <v>North America</v>
      </c>
      <c r="I3193" t="s">
        <v>1684</v>
      </c>
      <c r="J3193" s="15">
        <v>0.22</v>
      </c>
      <c r="K3193" t="s">
        <v>34</v>
      </c>
      <c r="L3193" s="15" t="str">
        <f t="shared" si="98"/>
        <v>6:00-22:00</v>
      </c>
      <c r="M3193" s="16">
        <f t="shared" si="99"/>
        <v>0.67</v>
      </c>
      <c r="N3193" s="15">
        <v>5.1100000000000003</v>
      </c>
      <c r="O3193" s="15">
        <v>57</v>
      </c>
      <c r="P3193" t="s">
        <v>20</v>
      </c>
      <c r="Q3193">
        <v>22</v>
      </c>
      <c r="R3193" t="s">
        <v>76</v>
      </c>
      <c r="S3193">
        <v>2022</v>
      </c>
      <c r="T3193" t="s">
        <v>22</v>
      </c>
      <c r="U3193" s="15">
        <v>4.2</v>
      </c>
      <c r="V3193" s="15">
        <v>6</v>
      </c>
      <c r="W3193" t="s">
        <v>27</v>
      </c>
    </row>
    <row r="3194" spans="1:23">
      <c r="A3194" t="s">
        <v>3238</v>
      </c>
      <c r="B3194">
        <v>19.527004999999999</v>
      </c>
      <c r="C3194" s="15">
        <v>-99.037540000000007</v>
      </c>
      <c r="D3194" s="2" t="s">
        <v>8232</v>
      </c>
      <c r="E3194" s="14" t="s">
        <v>5119</v>
      </c>
      <c r="F3194" s="14" t="e" vm="13">
        <v>#VALUE!</v>
      </c>
      <c r="G3194" s="2" t="str">
        <f>_xlfn.XLOOKUP(E3194,missing_cities!$Q$2:$Q$56,missing_cities!$R$2:$R$56,"Not Found",0)</f>
        <v>Mexico</v>
      </c>
      <c r="H3194" t="str">
        <f>_xlfn.XLOOKUP(E3194,missing_cities!$Q$2:$Q$56,missing_cities!$S$2:$S$56,"Not Found",0)</f>
        <v>North America</v>
      </c>
      <c r="I3194" t="s">
        <v>1684</v>
      </c>
      <c r="J3194" s="15">
        <v>0.19</v>
      </c>
      <c r="K3194" s="1">
        <v>45862</v>
      </c>
      <c r="L3194" s="15" t="str">
        <f t="shared" si="98"/>
        <v>9.00-21.00</v>
      </c>
      <c r="M3194" s="16">
        <f t="shared" si="99"/>
        <v>12</v>
      </c>
      <c r="N3194" s="15">
        <v>5.29</v>
      </c>
      <c r="O3194" s="15">
        <v>49</v>
      </c>
      <c r="P3194" t="s">
        <v>29</v>
      </c>
      <c r="Q3194">
        <v>22</v>
      </c>
      <c r="R3194" t="s">
        <v>37</v>
      </c>
      <c r="S3194">
        <v>2019</v>
      </c>
      <c r="T3194" t="s">
        <v>31</v>
      </c>
      <c r="U3194" s="15">
        <v>4</v>
      </c>
      <c r="V3194" s="15">
        <v>9</v>
      </c>
      <c r="W3194" t="s">
        <v>32</v>
      </c>
    </row>
    <row r="3195" spans="1:23">
      <c r="A3195" t="s">
        <v>3239</v>
      </c>
      <c r="B3195">
        <v>-33.768416999999999</v>
      </c>
      <c r="C3195" s="15">
        <v>151.21155400000001</v>
      </c>
      <c r="D3195" s="2" t="s">
        <v>8233</v>
      </c>
      <c r="E3195" s="14" t="s">
        <v>5069</v>
      </c>
      <c r="F3195" s="14" t="e" vm="8">
        <v>#VALUE!</v>
      </c>
      <c r="G3195" s="2" t="str">
        <f>_xlfn.XLOOKUP(E3195,missing_cities!$Q$2:$Q$56,missing_cities!$R$2:$R$56,"Not Found",0)</f>
        <v>Australia</v>
      </c>
      <c r="H3195" t="str">
        <f>_xlfn.XLOOKUP(E3195,missing_cities!$Q$2:$Q$56,missing_cities!$S$2:$S$56,"Not Found",0)</f>
        <v>Australia</v>
      </c>
      <c r="I3195" t="s">
        <v>1684</v>
      </c>
      <c r="J3195" s="15">
        <v>0.37</v>
      </c>
      <c r="K3195" t="s">
        <v>34</v>
      </c>
      <c r="L3195" s="15" t="str">
        <f t="shared" si="98"/>
        <v>6:00-22:00</v>
      </c>
      <c r="M3195" s="16">
        <f t="shared" si="99"/>
        <v>0.67</v>
      </c>
      <c r="N3195" s="15">
        <v>3.09</v>
      </c>
      <c r="O3195" s="15">
        <v>22</v>
      </c>
      <c r="P3195" t="s">
        <v>25</v>
      </c>
      <c r="Q3195">
        <v>350</v>
      </c>
      <c r="R3195" t="s">
        <v>42</v>
      </c>
      <c r="S3195">
        <v>2019</v>
      </c>
      <c r="T3195" t="s">
        <v>22</v>
      </c>
      <c r="U3195" s="15">
        <v>4.5999999999999996</v>
      </c>
      <c r="V3195" s="15">
        <v>4</v>
      </c>
      <c r="W3195" t="s">
        <v>32</v>
      </c>
    </row>
    <row r="3196" spans="1:23">
      <c r="A3196" t="s">
        <v>3240</v>
      </c>
      <c r="B3196">
        <v>34.078263</v>
      </c>
      <c r="C3196" s="15">
        <v>-118.232119</v>
      </c>
      <c r="D3196" s="2" t="s">
        <v>8234</v>
      </c>
      <c r="E3196" s="14" t="s">
        <v>5111</v>
      </c>
      <c r="F3196" s="14" t="e" vm="5">
        <v>#VALUE!</v>
      </c>
      <c r="G3196" s="2" t="str">
        <f>_xlfn.XLOOKUP(E3196,missing_cities!$Q$2:$Q$56,missing_cities!$R$2:$R$56,"Not Found",0)</f>
        <v>United States</v>
      </c>
      <c r="H3196" t="str">
        <f>_xlfn.XLOOKUP(E3196,missing_cities!$Q$2:$Q$56,missing_cities!$S$2:$S$56,"Not Found",0)</f>
        <v>North America</v>
      </c>
      <c r="I3196" t="s">
        <v>1684</v>
      </c>
      <c r="J3196" s="15">
        <v>0.18</v>
      </c>
      <c r="K3196" s="1">
        <v>45862</v>
      </c>
      <c r="L3196" s="15" t="str">
        <f t="shared" si="98"/>
        <v>9.00-21.00</v>
      </c>
      <c r="M3196" s="16">
        <f t="shared" si="99"/>
        <v>12</v>
      </c>
      <c r="N3196" s="15">
        <v>6.96</v>
      </c>
      <c r="O3196" s="15">
        <v>94</v>
      </c>
      <c r="P3196" t="s">
        <v>37</v>
      </c>
      <c r="Q3196">
        <v>150</v>
      </c>
      <c r="R3196" t="s">
        <v>30</v>
      </c>
      <c r="S3196">
        <v>2019</v>
      </c>
      <c r="T3196" t="s">
        <v>31</v>
      </c>
      <c r="U3196" s="15">
        <v>4.8</v>
      </c>
      <c r="V3196" s="15">
        <v>9</v>
      </c>
      <c r="W3196" t="s">
        <v>23</v>
      </c>
    </row>
    <row r="3197" spans="1:23">
      <c r="A3197" t="s">
        <v>3241</v>
      </c>
      <c r="B3197">
        <v>39.814847999999998</v>
      </c>
      <c r="C3197" s="15">
        <v>116.445353</v>
      </c>
      <c r="D3197" s="2" t="s">
        <v>8235</v>
      </c>
      <c r="E3197" s="14" t="s">
        <v>5071</v>
      </c>
      <c r="F3197" s="14" t="e" vm="9">
        <v>#VALUE!</v>
      </c>
      <c r="G3197" s="2" t="str">
        <f>_xlfn.XLOOKUP(E3197,missing_cities!$Q$2:$Q$56,missing_cities!$R$2:$R$56,"Not Found",0)</f>
        <v>China</v>
      </c>
      <c r="H3197" t="str">
        <f>_xlfn.XLOOKUP(E3197,missing_cities!$Q$2:$Q$56,missing_cities!$S$2:$S$56,"Not Found",0)</f>
        <v>Asia</v>
      </c>
      <c r="I3197" t="s">
        <v>1684</v>
      </c>
      <c r="J3197" s="15">
        <v>0.34</v>
      </c>
      <c r="K3197" t="s">
        <v>34</v>
      </c>
      <c r="L3197" s="15" t="str">
        <f t="shared" si="98"/>
        <v>6:00-22:00</v>
      </c>
      <c r="M3197" s="16">
        <f t="shared" si="99"/>
        <v>0.67</v>
      </c>
      <c r="N3197" s="15">
        <v>6.21</v>
      </c>
      <c r="O3197" s="15">
        <v>53</v>
      </c>
      <c r="P3197" t="s">
        <v>29</v>
      </c>
      <c r="Q3197">
        <v>350</v>
      </c>
      <c r="R3197" t="s">
        <v>26</v>
      </c>
      <c r="S3197">
        <v>2020</v>
      </c>
      <c r="T3197" t="s">
        <v>31</v>
      </c>
      <c r="U3197" s="15">
        <v>3.9</v>
      </c>
      <c r="V3197" s="15">
        <v>2</v>
      </c>
      <c r="W3197" t="s">
        <v>23</v>
      </c>
    </row>
    <row r="3198" spans="1:23">
      <c r="A3198" t="s">
        <v>3242</v>
      </c>
      <c r="B3198">
        <v>34.067172999999997</v>
      </c>
      <c r="C3198" s="15">
        <v>-118.266497</v>
      </c>
      <c r="D3198" s="2" t="s">
        <v>8236</v>
      </c>
      <c r="E3198" s="14" t="s">
        <v>5111</v>
      </c>
      <c r="F3198" s="14" t="e" vm="5">
        <v>#VALUE!</v>
      </c>
      <c r="G3198" s="2" t="str">
        <f>_xlfn.XLOOKUP(E3198,missing_cities!$Q$2:$Q$56,missing_cities!$R$2:$R$56,"Not Found",0)</f>
        <v>United States</v>
      </c>
      <c r="H3198" t="str">
        <f>_xlfn.XLOOKUP(E3198,missing_cities!$Q$2:$Q$56,missing_cities!$S$2:$S$56,"Not Found",0)</f>
        <v>North America</v>
      </c>
      <c r="I3198" t="s">
        <v>1684</v>
      </c>
      <c r="J3198" s="15">
        <v>0.15</v>
      </c>
      <c r="K3198" t="s">
        <v>34</v>
      </c>
      <c r="L3198" s="15" t="str">
        <f t="shared" si="98"/>
        <v>6:00-22:00</v>
      </c>
      <c r="M3198" s="16">
        <f t="shared" si="99"/>
        <v>0.67</v>
      </c>
      <c r="N3198" s="15">
        <v>6.9</v>
      </c>
      <c r="O3198" s="15">
        <v>38</v>
      </c>
      <c r="P3198" t="s">
        <v>20</v>
      </c>
      <c r="Q3198">
        <v>22</v>
      </c>
      <c r="R3198" t="s">
        <v>97</v>
      </c>
      <c r="S3198">
        <v>2019</v>
      </c>
      <c r="T3198" t="s">
        <v>31</v>
      </c>
      <c r="U3198" s="15">
        <v>4.7</v>
      </c>
      <c r="V3198" s="15">
        <v>6</v>
      </c>
      <c r="W3198" t="s">
        <v>32</v>
      </c>
    </row>
    <row r="3199" spans="1:23">
      <c r="A3199" t="s">
        <v>3243</v>
      </c>
      <c r="B3199">
        <v>19.520544999999998</v>
      </c>
      <c r="C3199" s="15">
        <v>-99.055871999999994</v>
      </c>
      <c r="D3199" s="2" t="s">
        <v>8237</v>
      </c>
      <c r="E3199" s="14" t="s">
        <v>5119</v>
      </c>
      <c r="F3199" s="14" t="e" vm="13">
        <v>#VALUE!</v>
      </c>
      <c r="G3199" s="2" t="str">
        <f>_xlfn.XLOOKUP(E3199,missing_cities!$Q$2:$Q$56,missing_cities!$R$2:$R$56,"Not Found",0)</f>
        <v>Mexico</v>
      </c>
      <c r="H3199" t="str">
        <f>_xlfn.XLOOKUP(E3199,missing_cities!$Q$2:$Q$56,missing_cities!$S$2:$S$56,"Not Found",0)</f>
        <v>North America</v>
      </c>
      <c r="I3199" t="s">
        <v>1684</v>
      </c>
      <c r="J3199" s="15">
        <v>0.31</v>
      </c>
      <c r="K3199" t="s">
        <v>19</v>
      </c>
      <c r="L3199" s="15" t="str">
        <f t="shared" si="98"/>
        <v>9:00-18:00</v>
      </c>
      <c r="M3199" s="16">
        <f t="shared" si="99"/>
        <v>0.37</v>
      </c>
      <c r="N3199" s="15">
        <v>4.8</v>
      </c>
      <c r="O3199" s="15">
        <v>97</v>
      </c>
      <c r="P3199" t="s">
        <v>20</v>
      </c>
      <c r="Q3199">
        <v>50</v>
      </c>
      <c r="R3199" t="s">
        <v>97</v>
      </c>
      <c r="S3199">
        <v>2021</v>
      </c>
      <c r="T3199" t="s">
        <v>22</v>
      </c>
      <c r="U3199" s="15">
        <v>3.6</v>
      </c>
      <c r="V3199" s="15">
        <v>2</v>
      </c>
      <c r="W3199" t="s">
        <v>23</v>
      </c>
    </row>
    <row r="3200" spans="1:23">
      <c r="A3200" t="s">
        <v>3244</v>
      </c>
      <c r="B3200">
        <v>52.468679999999999</v>
      </c>
      <c r="C3200" s="15">
        <v>13.351335000000001</v>
      </c>
      <c r="D3200" s="2" t="s">
        <v>8238</v>
      </c>
      <c r="E3200" s="14" t="s">
        <v>5057</v>
      </c>
      <c r="F3200" s="14" t="e" vm="3">
        <v>#VALUE!</v>
      </c>
      <c r="G3200" s="2" t="str">
        <f>_xlfn.XLOOKUP(E3200,missing_cities!$Q$2:$Q$56,missing_cities!$R$2:$R$56,"Not Found",0)</f>
        <v>Germany</v>
      </c>
      <c r="H3200" t="str">
        <f>_xlfn.XLOOKUP(E3200,missing_cities!$Q$2:$Q$56,missing_cities!$S$2:$S$56,"Not Found",0)</f>
        <v>Europe</v>
      </c>
      <c r="I3200" t="s">
        <v>1684</v>
      </c>
      <c r="J3200" s="15">
        <v>0.39</v>
      </c>
      <c r="K3200" t="s">
        <v>34</v>
      </c>
      <c r="L3200" s="15" t="str">
        <f t="shared" si="98"/>
        <v>6:00-22:00</v>
      </c>
      <c r="M3200" s="16">
        <f t="shared" si="99"/>
        <v>0.67</v>
      </c>
      <c r="N3200" s="15">
        <v>19.350000000000001</v>
      </c>
      <c r="O3200" s="15">
        <v>15</v>
      </c>
      <c r="P3200" t="s">
        <v>29</v>
      </c>
      <c r="Q3200">
        <v>22</v>
      </c>
      <c r="R3200" t="s">
        <v>21</v>
      </c>
      <c r="S3200">
        <v>2014</v>
      </c>
      <c r="T3200" t="s">
        <v>22</v>
      </c>
      <c r="U3200" s="15">
        <v>3.6</v>
      </c>
      <c r="V3200" s="15">
        <v>2</v>
      </c>
      <c r="W3200" t="s">
        <v>27</v>
      </c>
    </row>
    <row r="3201" spans="1:23">
      <c r="A3201" t="s">
        <v>3245</v>
      </c>
      <c r="B3201">
        <v>55.892878000000003</v>
      </c>
      <c r="C3201" s="15">
        <v>37.564124</v>
      </c>
      <c r="D3201" s="2" t="s">
        <v>8239</v>
      </c>
      <c r="E3201" s="14" t="s">
        <v>5052</v>
      </c>
      <c r="F3201" s="14" t="e" vm="2">
        <v>#VALUE!</v>
      </c>
      <c r="G3201" s="2" t="str">
        <f>_xlfn.XLOOKUP(E3201,missing_cities!$Q$2:$Q$56,missing_cities!$R$2:$R$56,"Not Found",0)</f>
        <v>Russia</v>
      </c>
      <c r="H3201" t="str">
        <f>_xlfn.XLOOKUP(E3201,missing_cities!$Q$2:$Q$56,missing_cities!$S$2:$S$56,"Not Found",0)</f>
        <v>Europe</v>
      </c>
      <c r="I3201" t="s">
        <v>1684</v>
      </c>
      <c r="J3201" s="15">
        <v>0.45</v>
      </c>
      <c r="K3201" s="1">
        <v>45862</v>
      </c>
      <c r="L3201" s="15" t="str">
        <f t="shared" si="98"/>
        <v>9.00-21.00</v>
      </c>
      <c r="M3201" s="16">
        <f t="shared" si="99"/>
        <v>12</v>
      </c>
      <c r="N3201" s="15">
        <v>6.39</v>
      </c>
      <c r="O3201" s="15">
        <v>38</v>
      </c>
      <c r="P3201" t="s">
        <v>29</v>
      </c>
      <c r="Q3201">
        <v>22</v>
      </c>
      <c r="R3201" t="s">
        <v>74</v>
      </c>
      <c r="S3201">
        <v>2016</v>
      </c>
      <c r="T3201" t="s">
        <v>22</v>
      </c>
      <c r="U3201" s="15">
        <v>3.1</v>
      </c>
      <c r="V3201" s="15">
        <v>9</v>
      </c>
      <c r="W3201" t="s">
        <v>32</v>
      </c>
    </row>
    <row r="3202" spans="1:23">
      <c r="A3202" t="s">
        <v>3246</v>
      </c>
      <c r="B3202">
        <v>13.870895000000001</v>
      </c>
      <c r="C3202" s="15">
        <v>100.523471</v>
      </c>
      <c r="D3202" s="2" t="s">
        <v>8240</v>
      </c>
      <c r="E3202" s="14" t="s">
        <v>5059</v>
      </c>
      <c r="F3202" s="14" t="e" vm="4">
        <v>#VALUE!</v>
      </c>
      <c r="G3202" s="2" t="str">
        <f>_xlfn.XLOOKUP(E3202,missing_cities!$Q$2:$Q$56,missing_cities!$R$2:$R$56,"Not Found",0)</f>
        <v>Thailand</v>
      </c>
      <c r="H3202" t="str">
        <f>_xlfn.XLOOKUP(E3202,missing_cities!$Q$2:$Q$56,missing_cities!$S$2:$S$56,"Not Found",0)</f>
        <v>Asia</v>
      </c>
      <c r="I3202" t="s">
        <v>1684</v>
      </c>
      <c r="J3202" s="15">
        <v>0.26</v>
      </c>
      <c r="K3202" t="s">
        <v>19</v>
      </c>
      <c r="L3202" s="15" t="str">
        <f t="shared" si="98"/>
        <v>9:00-18:00</v>
      </c>
      <c r="M3202" s="16">
        <f t="shared" si="99"/>
        <v>0.37</v>
      </c>
      <c r="N3202" s="15">
        <v>1.47</v>
      </c>
      <c r="O3202" s="15">
        <v>17</v>
      </c>
      <c r="P3202" t="s">
        <v>39</v>
      </c>
      <c r="Q3202">
        <v>50</v>
      </c>
      <c r="R3202" t="s">
        <v>48</v>
      </c>
      <c r="S3202">
        <v>2022</v>
      </c>
      <c r="T3202" t="s">
        <v>22</v>
      </c>
      <c r="U3202" s="15">
        <v>3.7</v>
      </c>
      <c r="V3202" s="15">
        <v>4</v>
      </c>
      <c r="W3202" t="s">
        <v>23</v>
      </c>
    </row>
    <row r="3203" spans="1:23">
      <c r="A3203" t="s">
        <v>3247</v>
      </c>
      <c r="B3203">
        <v>43.669989000000001</v>
      </c>
      <c r="C3203" s="15">
        <v>-79.312329000000005</v>
      </c>
      <c r="D3203" s="2" t="s">
        <v>8241</v>
      </c>
      <c r="E3203" s="14" t="s">
        <v>5050</v>
      </c>
      <c r="F3203" s="14" t="e" vm="1">
        <v>#VALUE!</v>
      </c>
      <c r="G3203" s="2" t="str">
        <f>_xlfn.XLOOKUP(E3203,missing_cities!$Q$2:$Q$56,missing_cities!$R$2:$R$56,"Not Found",0)</f>
        <v>Canada</v>
      </c>
      <c r="H3203" t="str">
        <f>_xlfn.XLOOKUP(E3203,missing_cities!$Q$2:$Q$56,missing_cities!$S$2:$S$56,"Not Found",0)</f>
        <v>North America</v>
      </c>
      <c r="I3203" t="s">
        <v>1684</v>
      </c>
      <c r="J3203" s="15">
        <v>0.35</v>
      </c>
      <c r="K3203" s="1">
        <v>45862</v>
      </c>
      <c r="L3203" s="15" t="str">
        <f t="shared" ref="L3203:L3266" si="100">IF(ISNUMBER(SEARCH("-",K3203)),K3203,"9.00-21.00")</f>
        <v>9.00-21.00</v>
      </c>
      <c r="M3203" s="16">
        <f t="shared" ref="M3203:M3266" si="101">IF(ISNUMBER(SEARCH("-", L3203)), TEXT(RIGHT(L3203, LEN(L3203) - FIND("-", L3203)), "0.00") - TEXT(LEFT(L3203, FIND("-", L3203)-1), "0.00"), "")</f>
        <v>12</v>
      </c>
      <c r="N3203" s="15">
        <v>4.57</v>
      </c>
      <c r="O3203" s="15">
        <v>98</v>
      </c>
      <c r="P3203" t="s">
        <v>25</v>
      </c>
      <c r="Q3203">
        <v>350</v>
      </c>
      <c r="R3203" t="s">
        <v>97</v>
      </c>
      <c r="S3203">
        <v>2023</v>
      </c>
      <c r="T3203" t="s">
        <v>31</v>
      </c>
      <c r="U3203" s="15">
        <v>4.2</v>
      </c>
      <c r="V3203" s="15">
        <v>6</v>
      </c>
      <c r="W3203" t="s">
        <v>23</v>
      </c>
    </row>
    <row r="3204" spans="1:23">
      <c r="A3204" t="s">
        <v>3248</v>
      </c>
      <c r="B3204">
        <v>-33.835281999999999</v>
      </c>
      <c r="C3204" s="15">
        <v>18.504563000000001</v>
      </c>
      <c r="D3204" s="2" t="s">
        <v>8242</v>
      </c>
      <c r="E3204" s="14" t="s">
        <v>5085</v>
      </c>
      <c r="F3204" s="14" t="e" vm="12">
        <v>#VALUE!</v>
      </c>
      <c r="G3204" s="2" t="str">
        <f>_xlfn.XLOOKUP(E3204,missing_cities!$Q$2:$Q$56,missing_cities!$R$2:$R$56,"Not Found",0)</f>
        <v>South Africa</v>
      </c>
      <c r="H3204" t="str">
        <f>_xlfn.XLOOKUP(E3204,missing_cities!$Q$2:$Q$56,missing_cities!$S$2:$S$56,"Not Found",0)</f>
        <v>Africa</v>
      </c>
      <c r="I3204" t="s">
        <v>1684</v>
      </c>
      <c r="J3204" s="15">
        <v>0.35</v>
      </c>
      <c r="K3204" t="s">
        <v>19</v>
      </c>
      <c r="L3204" s="15" t="str">
        <f t="shared" si="100"/>
        <v>9:00-18:00</v>
      </c>
      <c r="M3204" s="16">
        <f t="shared" si="101"/>
        <v>0.37</v>
      </c>
      <c r="N3204" s="15">
        <v>5.39</v>
      </c>
      <c r="O3204" s="15">
        <v>53</v>
      </c>
      <c r="P3204" t="s">
        <v>37</v>
      </c>
      <c r="Q3204">
        <v>150</v>
      </c>
      <c r="R3204" t="s">
        <v>42</v>
      </c>
      <c r="S3204">
        <v>2019</v>
      </c>
      <c r="T3204" t="s">
        <v>31</v>
      </c>
      <c r="U3204" s="15">
        <v>3.6</v>
      </c>
      <c r="V3204" s="15">
        <v>1</v>
      </c>
      <c r="W3204" t="s">
        <v>23</v>
      </c>
    </row>
    <row r="3205" spans="1:23">
      <c r="A3205" t="s">
        <v>3249</v>
      </c>
      <c r="B3205">
        <v>41.881312000000001</v>
      </c>
      <c r="C3205" s="15">
        <v>-87.726404000000002</v>
      </c>
      <c r="D3205" s="2" t="s">
        <v>8243</v>
      </c>
      <c r="E3205" s="14" t="s">
        <v>5065</v>
      </c>
      <c r="F3205" s="14" t="e" vm="5">
        <v>#VALUE!</v>
      </c>
      <c r="G3205" s="2" t="str">
        <f>_xlfn.XLOOKUP(E3205,missing_cities!$Q$2:$Q$56,missing_cities!$R$2:$R$56,"Not Found",0)</f>
        <v>United States</v>
      </c>
      <c r="H3205" t="str">
        <f>_xlfn.XLOOKUP(E3205,missing_cities!$Q$2:$Q$56,missing_cities!$S$2:$S$56,"Not Found",0)</f>
        <v>North America</v>
      </c>
      <c r="I3205" t="s">
        <v>1684</v>
      </c>
      <c r="J3205" s="15">
        <v>0.13</v>
      </c>
      <c r="K3205" s="1">
        <v>45862</v>
      </c>
      <c r="L3205" s="15" t="str">
        <f t="shared" si="100"/>
        <v>9.00-21.00</v>
      </c>
      <c r="M3205" s="16">
        <f t="shared" si="101"/>
        <v>12</v>
      </c>
      <c r="N3205" s="15">
        <v>5.93</v>
      </c>
      <c r="O3205" s="15">
        <v>90</v>
      </c>
      <c r="P3205" t="s">
        <v>25</v>
      </c>
      <c r="Q3205">
        <v>50</v>
      </c>
      <c r="R3205" t="s">
        <v>42</v>
      </c>
      <c r="S3205">
        <v>2023</v>
      </c>
      <c r="T3205" t="s">
        <v>31</v>
      </c>
      <c r="U3205" s="15">
        <v>4.5</v>
      </c>
      <c r="V3205" s="15">
        <v>5</v>
      </c>
      <c r="W3205" t="s">
        <v>32</v>
      </c>
    </row>
    <row r="3206" spans="1:23">
      <c r="A3206" t="s">
        <v>3250</v>
      </c>
      <c r="B3206">
        <v>37.772903999999997</v>
      </c>
      <c r="C3206" s="15">
        <v>-122.320188</v>
      </c>
      <c r="D3206" s="2" t="s">
        <v>8244</v>
      </c>
      <c r="E3206" s="14" t="s">
        <v>5061</v>
      </c>
      <c r="F3206" s="14" t="e" vm="5">
        <v>#VALUE!</v>
      </c>
      <c r="G3206" s="2" t="str">
        <f>_xlfn.XLOOKUP(E3206,missing_cities!$Q$2:$Q$56,missing_cities!$R$2:$R$56,"Not Found",0)</f>
        <v>United States</v>
      </c>
      <c r="H3206" t="str">
        <f>_xlfn.XLOOKUP(E3206,missing_cities!$Q$2:$Q$56,missing_cities!$S$2:$S$56,"Not Found",0)</f>
        <v>North America</v>
      </c>
      <c r="I3206" t="s">
        <v>1684</v>
      </c>
      <c r="J3206" s="15">
        <v>0.31</v>
      </c>
      <c r="K3206" s="1">
        <v>45862</v>
      </c>
      <c r="L3206" s="15" t="str">
        <f t="shared" si="100"/>
        <v>9.00-21.00</v>
      </c>
      <c r="M3206" s="16">
        <f t="shared" si="101"/>
        <v>12</v>
      </c>
      <c r="N3206" s="15">
        <v>19.809999999999999</v>
      </c>
      <c r="O3206" s="15">
        <v>87</v>
      </c>
      <c r="P3206" t="s">
        <v>39</v>
      </c>
      <c r="Q3206">
        <v>22</v>
      </c>
      <c r="R3206" t="s">
        <v>46</v>
      </c>
      <c r="S3206">
        <v>2017</v>
      </c>
      <c r="T3206" t="s">
        <v>22</v>
      </c>
      <c r="U3206" s="15">
        <v>3.7</v>
      </c>
      <c r="V3206" s="15">
        <v>10</v>
      </c>
      <c r="W3206" t="s">
        <v>23</v>
      </c>
    </row>
    <row r="3207" spans="1:23">
      <c r="A3207" t="s">
        <v>3251</v>
      </c>
      <c r="B3207">
        <v>19.462353</v>
      </c>
      <c r="C3207" s="15">
        <v>-99.132722999999999</v>
      </c>
      <c r="D3207" s="2" t="s">
        <v>8245</v>
      </c>
      <c r="E3207" s="14" t="s">
        <v>5119</v>
      </c>
      <c r="F3207" s="14" t="e" vm="13">
        <v>#VALUE!</v>
      </c>
      <c r="G3207" s="2" t="str">
        <f>_xlfn.XLOOKUP(E3207,missing_cities!$Q$2:$Q$56,missing_cities!$R$2:$R$56,"Not Found",0)</f>
        <v>Mexico</v>
      </c>
      <c r="H3207" t="str">
        <f>_xlfn.XLOOKUP(E3207,missing_cities!$Q$2:$Q$56,missing_cities!$S$2:$S$56,"Not Found",0)</f>
        <v>North America</v>
      </c>
      <c r="I3207" t="s">
        <v>1684</v>
      </c>
      <c r="J3207" s="15">
        <v>0.21</v>
      </c>
      <c r="K3207" t="s">
        <v>34</v>
      </c>
      <c r="L3207" s="15" t="str">
        <f t="shared" si="100"/>
        <v>6:00-22:00</v>
      </c>
      <c r="M3207" s="16">
        <f t="shared" si="101"/>
        <v>0.67</v>
      </c>
      <c r="N3207" s="15">
        <v>17.13</v>
      </c>
      <c r="O3207" s="15">
        <v>35</v>
      </c>
      <c r="P3207" t="s">
        <v>29</v>
      </c>
      <c r="Q3207">
        <v>50</v>
      </c>
      <c r="R3207" t="s">
        <v>37</v>
      </c>
      <c r="S3207">
        <v>2019</v>
      </c>
      <c r="T3207" t="s">
        <v>22</v>
      </c>
      <c r="U3207" s="15">
        <v>3.4</v>
      </c>
      <c r="V3207" s="15">
        <v>3</v>
      </c>
      <c r="W3207" t="s">
        <v>23</v>
      </c>
    </row>
    <row r="3208" spans="1:23">
      <c r="A3208" t="s">
        <v>3252</v>
      </c>
      <c r="B3208">
        <v>18.984788999999999</v>
      </c>
      <c r="C3208" s="15">
        <v>72.807019999999994</v>
      </c>
      <c r="D3208" s="2" t="s">
        <v>8246</v>
      </c>
      <c r="E3208" s="14" t="s">
        <v>5079</v>
      </c>
      <c r="F3208" s="14" t="e" vm="11">
        <v>#VALUE!</v>
      </c>
      <c r="G3208" s="2" t="str">
        <f>_xlfn.XLOOKUP(E3208,missing_cities!$Q$2:$Q$56,missing_cities!$R$2:$R$56,"Not Found",0)</f>
        <v>India</v>
      </c>
      <c r="H3208" t="str">
        <f>_xlfn.XLOOKUP(E3208,missing_cities!$Q$2:$Q$56,missing_cities!$S$2:$S$56,"Not Found",0)</f>
        <v>Asia</v>
      </c>
      <c r="I3208" t="s">
        <v>1684</v>
      </c>
      <c r="J3208" s="15">
        <v>0.31</v>
      </c>
      <c r="K3208" t="s">
        <v>19</v>
      </c>
      <c r="L3208" s="15" t="str">
        <f t="shared" si="100"/>
        <v>9:00-18:00</v>
      </c>
      <c r="M3208" s="16">
        <f t="shared" si="101"/>
        <v>0.37</v>
      </c>
      <c r="N3208" s="15">
        <v>14.4</v>
      </c>
      <c r="O3208" s="15">
        <v>44</v>
      </c>
      <c r="P3208" t="s">
        <v>20</v>
      </c>
      <c r="Q3208">
        <v>350</v>
      </c>
      <c r="R3208" t="s">
        <v>30</v>
      </c>
      <c r="S3208">
        <v>2023</v>
      </c>
      <c r="T3208" t="s">
        <v>22</v>
      </c>
      <c r="U3208" s="15">
        <v>3.6</v>
      </c>
      <c r="V3208" s="15">
        <v>9</v>
      </c>
      <c r="W3208" t="s">
        <v>27</v>
      </c>
    </row>
    <row r="3209" spans="1:23">
      <c r="A3209" t="s">
        <v>3253</v>
      </c>
      <c r="B3209">
        <v>52.591619000000001</v>
      </c>
      <c r="C3209" s="15">
        <v>13.413351</v>
      </c>
      <c r="D3209" s="2" t="s">
        <v>8247</v>
      </c>
      <c r="E3209" s="14" t="s">
        <v>5057</v>
      </c>
      <c r="F3209" s="14" t="e" vm="3">
        <v>#VALUE!</v>
      </c>
      <c r="G3209" s="2" t="str">
        <f>_xlfn.XLOOKUP(E3209,missing_cities!$Q$2:$Q$56,missing_cities!$R$2:$R$56,"Not Found",0)</f>
        <v>Germany</v>
      </c>
      <c r="H3209" t="str">
        <f>_xlfn.XLOOKUP(E3209,missing_cities!$Q$2:$Q$56,missing_cities!$S$2:$S$56,"Not Found",0)</f>
        <v>Europe</v>
      </c>
      <c r="I3209" t="s">
        <v>1684</v>
      </c>
      <c r="J3209" s="15">
        <v>0.12</v>
      </c>
      <c r="K3209" s="1">
        <v>45862</v>
      </c>
      <c r="L3209" s="15" t="str">
        <f t="shared" si="100"/>
        <v>9.00-21.00</v>
      </c>
      <c r="M3209" s="16">
        <f t="shared" si="101"/>
        <v>12</v>
      </c>
      <c r="N3209" s="15">
        <v>16.350000000000001</v>
      </c>
      <c r="O3209" s="15">
        <v>32</v>
      </c>
      <c r="P3209" t="s">
        <v>20</v>
      </c>
      <c r="Q3209">
        <v>150</v>
      </c>
      <c r="R3209" t="s">
        <v>42</v>
      </c>
      <c r="S3209">
        <v>2017</v>
      </c>
      <c r="T3209" t="s">
        <v>31</v>
      </c>
      <c r="U3209" s="15">
        <v>4.7</v>
      </c>
      <c r="V3209" s="15">
        <v>1</v>
      </c>
      <c r="W3209" t="s">
        <v>32</v>
      </c>
    </row>
    <row r="3210" spans="1:23">
      <c r="A3210" t="s">
        <v>3254</v>
      </c>
      <c r="B3210">
        <v>37.754376000000001</v>
      </c>
      <c r="C3210" s="15">
        <v>-122.457177</v>
      </c>
      <c r="D3210" s="2" t="s">
        <v>8248</v>
      </c>
      <c r="E3210" s="14" t="s">
        <v>5061</v>
      </c>
      <c r="F3210" s="14" t="e" vm="5">
        <v>#VALUE!</v>
      </c>
      <c r="G3210" s="2" t="str">
        <f>_xlfn.XLOOKUP(E3210,missing_cities!$Q$2:$Q$56,missing_cities!$R$2:$R$56,"Not Found",0)</f>
        <v>United States</v>
      </c>
      <c r="H3210" t="str">
        <f>_xlfn.XLOOKUP(E3210,missing_cities!$Q$2:$Q$56,missing_cities!$S$2:$S$56,"Not Found",0)</f>
        <v>North America</v>
      </c>
      <c r="I3210" t="s">
        <v>1684</v>
      </c>
      <c r="J3210" s="15">
        <v>0.46</v>
      </c>
      <c r="K3210" t="s">
        <v>34</v>
      </c>
      <c r="L3210" s="15" t="str">
        <f t="shared" si="100"/>
        <v>6:00-22:00</v>
      </c>
      <c r="M3210" s="16">
        <f t="shared" si="101"/>
        <v>0.67</v>
      </c>
      <c r="N3210" s="15">
        <v>1.37</v>
      </c>
      <c r="O3210" s="15">
        <v>20</v>
      </c>
      <c r="P3210" t="s">
        <v>20</v>
      </c>
      <c r="Q3210">
        <v>150</v>
      </c>
      <c r="R3210" t="s">
        <v>74</v>
      </c>
      <c r="S3210">
        <v>2017</v>
      </c>
      <c r="T3210" t="s">
        <v>31</v>
      </c>
      <c r="U3210" s="15">
        <v>3.3</v>
      </c>
      <c r="V3210" s="15">
        <v>4</v>
      </c>
      <c r="W3210" t="s">
        <v>27</v>
      </c>
    </row>
    <row r="3211" spans="1:23">
      <c r="A3211" t="s">
        <v>3255</v>
      </c>
      <c r="B3211">
        <v>-33.801375</v>
      </c>
      <c r="C3211" s="15">
        <v>151.37637699999999</v>
      </c>
      <c r="D3211" s="2" t="s">
        <v>8249</v>
      </c>
      <c r="E3211" s="14" t="s">
        <v>5069</v>
      </c>
      <c r="F3211" s="14" t="e" vm="8">
        <v>#VALUE!</v>
      </c>
      <c r="G3211" s="2" t="str">
        <f>_xlfn.XLOOKUP(E3211,missing_cities!$Q$2:$Q$56,missing_cities!$R$2:$R$56,"Not Found",0)</f>
        <v>Australia</v>
      </c>
      <c r="H3211" t="str">
        <f>_xlfn.XLOOKUP(E3211,missing_cities!$Q$2:$Q$56,missing_cities!$S$2:$S$56,"Not Found",0)</f>
        <v>Australia</v>
      </c>
      <c r="I3211" t="s">
        <v>1684</v>
      </c>
      <c r="J3211" s="15">
        <v>0.5</v>
      </c>
      <c r="K3211" s="1">
        <v>45862</v>
      </c>
      <c r="L3211" s="15" t="str">
        <f t="shared" si="100"/>
        <v>9.00-21.00</v>
      </c>
      <c r="M3211" s="16">
        <f t="shared" si="101"/>
        <v>12</v>
      </c>
      <c r="N3211" s="15">
        <v>15.89</v>
      </c>
      <c r="O3211" s="15">
        <v>58</v>
      </c>
      <c r="P3211" t="s">
        <v>25</v>
      </c>
      <c r="Q3211">
        <v>350</v>
      </c>
      <c r="R3211" t="s">
        <v>37</v>
      </c>
      <c r="S3211">
        <v>2016</v>
      </c>
      <c r="T3211" t="s">
        <v>22</v>
      </c>
      <c r="U3211" s="15">
        <v>3.9</v>
      </c>
      <c r="V3211" s="15">
        <v>8</v>
      </c>
      <c r="W3211" t="s">
        <v>27</v>
      </c>
    </row>
    <row r="3212" spans="1:23">
      <c r="A3212" t="s">
        <v>3256</v>
      </c>
      <c r="B3212">
        <v>19.193082</v>
      </c>
      <c r="C3212" s="15">
        <v>72.864097999999998</v>
      </c>
      <c r="D3212" s="2" t="s">
        <v>8250</v>
      </c>
      <c r="E3212" s="14" t="s">
        <v>5079</v>
      </c>
      <c r="F3212" s="14" t="e" vm="11">
        <v>#VALUE!</v>
      </c>
      <c r="G3212" s="2" t="str">
        <f>_xlfn.XLOOKUP(E3212,missing_cities!$Q$2:$Q$56,missing_cities!$R$2:$R$56,"Not Found",0)</f>
        <v>India</v>
      </c>
      <c r="H3212" t="str">
        <f>_xlfn.XLOOKUP(E3212,missing_cities!$Q$2:$Q$56,missing_cities!$S$2:$S$56,"Not Found",0)</f>
        <v>Asia</v>
      </c>
      <c r="I3212" t="s">
        <v>1684</v>
      </c>
      <c r="J3212" s="15">
        <v>0.41</v>
      </c>
      <c r="K3212" s="1">
        <v>45862</v>
      </c>
      <c r="L3212" s="15" t="str">
        <f t="shared" si="100"/>
        <v>9.00-21.00</v>
      </c>
      <c r="M3212" s="16">
        <f t="shared" si="101"/>
        <v>12</v>
      </c>
      <c r="N3212" s="15">
        <v>10.47</v>
      </c>
      <c r="O3212" s="15">
        <v>18</v>
      </c>
      <c r="P3212" t="s">
        <v>39</v>
      </c>
      <c r="Q3212">
        <v>22</v>
      </c>
      <c r="R3212" t="s">
        <v>48</v>
      </c>
      <c r="S3212">
        <v>2019</v>
      </c>
      <c r="T3212" t="s">
        <v>31</v>
      </c>
      <c r="U3212" s="15">
        <v>3.4</v>
      </c>
      <c r="V3212" s="15">
        <v>5</v>
      </c>
      <c r="W3212" t="s">
        <v>23</v>
      </c>
    </row>
    <row r="3213" spans="1:23">
      <c r="A3213" t="s">
        <v>3257</v>
      </c>
      <c r="B3213">
        <v>55.860661999999998</v>
      </c>
      <c r="C3213" s="15">
        <v>37.597240999999997</v>
      </c>
      <c r="D3213" s="2" t="s">
        <v>8251</v>
      </c>
      <c r="E3213" s="14" t="s">
        <v>5052</v>
      </c>
      <c r="F3213" s="14" t="e" vm="2">
        <v>#VALUE!</v>
      </c>
      <c r="G3213" s="2" t="str">
        <f>_xlfn.XLOOKUP(E3213,missing_cities!$Q$2:$Q$56,missing_cities!$R$2:$R$56,"Not Found",0)</f>
        <v>Russia</v>
      </c>
      <c r="H3213" t="str">
        <f>_xlfn.XLOOKUP(E3213,missing_cities!$Q$2:$Q$56,missing_cities!$S$2:$S$56,"Not Found",0)</f>
        <v>Europe</v>
      </c>
      <c r="I3213" t="s">
        <v>1684</v>
      </c>
      <c r="J3213" s="15">
        <v>0.21</v>
      </c>
      <c r="K3213" t="s">
        <v>19</v>
      </c>
      <c r="L3213" s="15" t="str">
        <f t="shared" si="100"/>
        <v>9:00-18:00</v>
      </c>
      <c r="M3213" s="16">
        <f t="shared" si="101"/>
        <v>0.37</v>
      </c>
      <c r="N3213" s="15">
        <v>12.47</v>
      </c>
      <c r="O3213" s="15">
        <v>95</v>
      </c>
      <c r="P3213" t="s">
        <v>20</v>
      </c>
      <c r="Q3213">
        <v>50</v>
      </c>
      <c r="R3213" t="s">
        <v>21</v>
      </c>
      <c r="S3213">
        <v>2012</v>
      </c>
      <c r="T3213" t="s">
        <v>22</v>
      </c>
      <c r="U3213" s="15">
        <v>3.1</v>
      </c>
      <c r="V3213" s="15">
        <v>3</v>
      </c>
      <c r="W3213" t="s">
        <v>32</v>
      </c>
    </row>
    <row r="3214" spans="1:23">
      <c r="A3214" t="s">
        <v>3258</v>
      </c>
      <c r="B3214">
        <v>41.879403000000003</v>
      </c>
      <c r="C3214" s="15">
        <v>-87.703945000000004</v>
      </c>
      <c r="D3214" s="2" t="s">
        <v>6689</v>
      </c>
      <c r="E3214" s="14" t="s">
        <v>5065</v>
      </c>
      <c r="F3214" s="14" t="e" vm="5">
        <v>#VALUE!</v>
      </c>
      <c r="G3214" s="2" t="str">
        <f>_xlfn.XLOOKUP(E3214,missing_cities!$Q$2:$Q$56,missing_cities!$R$2:$R$56,"Not Found",0)</f>
        <v>United States</v>
      </c>
      <c r="H3214" t="str">
        <f>_xlfn.XLOOKUP(E3214,missing_cities!$Q$2:$Q$56,missing_cities!$S$2:$S$56,"Not Found",0)</f>
        <v>North America</v>
      </c>
      <c r="I3214" t="s">
        <v>1684</v>
      </c>
      <c r="J3214" s="15">
        <v>0.43</v>
      </c>
      <c r="K3214" s="1">
        <v>45862</v>
      </c>
      <c r="L3214" s="15" t="str">
        <f t="shared" si="100"/>
        <v>9.00-21.00</v>
      </c>
      <c r="M3214" s="16">
        <f t="shared" si="101"/>
        <v>12</v>
      </c>
      <c r="N3214" s="15">
        <v>17.09</v>
      </c>
      <c r="O3214" s="15">
        <v>43</v>
      </c>
      <c r="P3214" t="s">
        <v>20</v>
      </c>
      <c r="Q3214">
        <v>150</v>
      </c>
      <c r="R3214" t="s">
        <v>21</v>
      </c>
      <c r="S3214">
        <v>2015</v>
      </c>
      <c r="T3214" t="s">
        <v>22</v>
      </c>
      <c r="U3214" s="15">
        <v>4.4000000000000004</v>
      </c>
      <c r="V3214" s="15">
        <v>2</v>
      </c>
      <c r="W3214" t="s">
        <v>32</v>
      </c>
    </row>
    <row r="3215" spans="1:23">
      <c r="A3215" t="s">
        <v>3259</v>
      </c>
      <c r="B3215">
        <v>19.093999</v>
      </c>
      <c r="C3215" s="15">
        <v>72.875078000000002</v>
      </c>
      <c r="D3215" s="2" t="s">
        <v>8252</v>
      </c>
      <c r="E3215" s="14" t="s">
        <v>5079</v>
      </c>
      <c r="F3215" s="14" t="e" vm="11">
        <v>#VALUE!</v>
      </c>
      <c r="G3215" s="2" t="str">
        <f>_xlfn.XLOOKUP(E3215,missing_cities!$Q$2:$Q$56,missing_cities!$R$2:$R$56,"Not Found",0)</f>
        <v>India</v>
      </c>
      <c r="H3215" t="str">
        <f>_xlfn.XLOOKUP(E3215,missing_cities!$Q$2:$Q$56,missing_cities!$S$2:$S$56,"Not Found",0)</f>
        <v>Asia</v>
      </c>
      <c r="I3215" t="s">
        <v>1684</v>
      </c>
      <c r="J3215" s="15">
        <v>0.42</v>
      </c>
      <c r="K3215" s="1">
        <v>45862</v>
      </c>
      <c r="L3215" s="15" t="str">
        <f t="shared" si="100"/>
        <v>9.00-21.00</v>
      </c>
      <c r="M3215" s="16">
        <f t="shared" si="101"/>
        <v>12</v>
      </c>
      <c r="N3215" s="15">
        <v>9.66</v>
      </c>
      <c r="O3215" s="15">
        <v>83</v>
      </c>
      <c r="P3215" t="s">
        <v>39</v>
      </c>
      <c r="Q3215">
        <v>50</v>
      </c>
      <c r="R3215" t="s">
        <v>26</v>
      </c>
      <c r="S3215">
        <v>2011</v>
      </c>
      <c r="T3215" t="s">
        <v>31</v>
      </c>
      <c r="U3215" s="15">
        <v>4.4000000000000004</v>
      </c>
      <c r="V3215" s="15">
        <v>10</v>
      </c>
      <c r="W3215" t="s">
        <v>32</v>
      </c>
    </row>
    <row r="3216" spans="1:23">
      <c r="A3216" t="s">
        <v>3260</v>
      </c>
      <c r="B3216">
        <v>84.497990999999999</v>
      </c>
      <c r="C3216" s="15">
        <v>45.114904000000003</v>
      </c>
      <c r="D3216" s="2" t="s">
        <v>8253</v>
      </c>
      <c r="E3216" s="14" t="str">
        <f>_xlfn.XLOOKUP(C3216,missing_cities!B:B,missing_cities!C:C,"Not Found",0)</f>
        <v>Not Found</v>
      </c>
      <c r="F3216" s="14" t="s">
        <v>9990</v>
      </c>
      <c r="G3216" s="2" t="str">
        <f>_xlfn.XLOOKUP(E3216,missing_cities!$Q$2:$Q$56,missing_cities!$R$2:$R$56,"Not Found",0)</f>
        <v>Not Found</v>
      </c>
      <c r="H3216" t="str">
        <f>_xlfn.XLOOKUP(E3216,missing_cities!$Q$2:$Q$56,missing_cities!$S$2:$S$56,"Not Found",0)</f>
        <v>Not Found</v>
      </c>
      <c r="I3216" t="s">
        <v>1684</v>
      </c>
      <c r="J3216" s="15">
        <v>0.1</v>
      </c>
      <c r="K3216" t="s">
        <v>34</v>
      </c>
      <c r="L3216" s="15" t="str">
        <f t="shared" si="100"/>
        <v>6:00-22:00</v>
      </c>
      <c r="M3216" s="16">
        <f t="shared" si="101"/>
        <v>0.67</v>
      </c>
      <c r="N3216" s="15">
        <v>5.17</v>
      </c>
      <c r="O3216" s="15">
        <v>13</v>
      </c>
      <c r="P3216" t="s">
        <v>20</v>
      </c>
      <c r="Q3216">
        <v>50</v>
      </c>
      <c r="R3216" t="s">
        <v>42</v>
      </c>
      <c r="S3216">
        <v>2011</v>
      </c>
      <c r="T3216" t="s">
        <v>31</v>
      </c>
      <c r="U3216" s="15">
        <v>4.2</v>
      </c>
      <c r="V3216" s="15">
        <v>1</v>
      </c>
      <c r="W3216" t="s">
        <v>23</v>
      </c>
    </row>
    <row r="3217" spans="1:23">
      <c r="A3217" t="s">
        <v>3261</v>
      </c>
      <c r="B3217">
        <v>52.420271999999997</v>
      </c>
      <c r="C3217" s="15">
        <v>13.352017999999999</v>
      </c>
      <c r="D3217" s="2" t="s">
        <v>8254</v>
      </c>
      <c r="E3217" s="14" t="s">
        <v>5057</v>
      </c>
      <c r="F3217" s="14" t="e" vm="3">
        <v>#VALUE!</v>
      </c>
      <c r="G3217" s="2" t="str">
        <f>_xlfn.XLOOKUP(E3217,missing_cities!$Q$2:$Q$56,missing_cities!$R$2:$R$56,"Not Found",0)</f>
        <v>Germany</v>
      </c>
      <c r="H3217" t="str">
        <f>_xlfn.XLOOKUP(E3217,missing_cities!$Q$2:$Q$56,missing_cities!$S$2:$S$56,"Not Found",0)</f>
        <v>Europe</v>
      </c>
      <c r="I3217" t="s">
        <v>1684</v>
      </c>
      <c r="J3217" s="15">
        <v>0.21</v>
      </c>
      <c r="K3217" t="s">
        <v>34</v>
      </c>
      <c r="L3217" s="15" t="str">
        <f t="shared" si="100"/>
        <v>6:00-22:00</v>
      </c>
      <c r="M3217" s="16">
        <f t="shared" si="101"/>
        <v>0.67</v>
      </c>
      <c r="N3217" s="15">
        <v>18.32</v>
      </c>
      <c r="O3217" s="15">
        <v>81</v>
      </c>
      <c r="P3217" t="s">
        <v>25</v>
      </c>
      <c r="Q3217">
        <v>50</v>
      </c>
      <c r="R3217" t="s">
        <v>42</v>
      </c>
      <c r="S3217">
        <v>2016</v>
      </c>
      <c r="T3217" t="s">
        <v>31</v>
      </c>
      <c r="U3217" s="15">
        <v>3.8</v>
      </c>
      <c r="V3217" s="15">
        <v>6</v>
      </c>
      <c r="W3217" t="s">
        <v>23</v>
      </c>
    </row>
    <row r="3218" spans="1:23">
      <c r="A3218" t="s">
        <v>3262</v>
      </c>
      <c r="B3218">
        <v>25.345399</v>
      </c>
      <c r="C3218" s="15">
        <v>55.275376999999999</v>
      </c>
      <c r="D3218" s="2" t="s">
        <v>8255</v>
      </c>
      <c r="E3218" s="14" t="s">
        <v>5076</v>
      </c>
      <c r="F3218" s="14" t="e" vm="10">
        <v>#VALUE!</v>
      </c>
      <c r="G3218" s="2" t="str">
        <f>_xlfn.XLOOKUP(E3218,missing_cities!$Q$2:$Q$56,missing_cities!$R$2:$R$56,"Not Found",0)</f>
        <v>United Arab Emirates</v>
      </c>
      <c r="H3218" t="str">
        <f>_xlfn.XLOOKUP(E3218,missing_cities!$Q$2:$Q$56,missing_cities!$S$2:$S$56,"Not Found",0)</f>
        <v>Asia</v>
      </c>
      <c r="I3218" t="s">
        <v>1684</v>
      </c>
      <c r="J3218" s="15">
        <v>0.21</v>
      </c>
      <c r="K3218" t="s">
        <v>19</v>
      </c>
      <c r="L3218" s="15" t="str">
        <f t="shared" si="100"/>
        <v>9:00-18:00</v>
      </c>
      <c r="M3218" s="16">
        <f t="shared" si="101"/>
        <v>0.37</v>
      </c>
      <c r="N3218" s="15">
        <v>14.7</v>
      </c>
      <c r="O3218" s="15">
        <v>54</v>
      </c>
      <c r="P3218" t="s">
        <v>37</v>
      </c>
      <c r="Q3218">
        <v>50</v>
      </c>
      <c r="R3218" t="s">
        <v>35</v>
      </c>
      <c r="S3218">
        <v>2019</v>
      </c>
      <c r="T3218" t="s">
        <v>22</v>
      </c>
      <c r="U3218" s="15">
        <v>3</v>
      </c>
      <c r="V3218" s="15">
        <v>2</v>
      </c>
      <c r="W3218" t="s">
        <v>23</v>
      </c>
    </row>
    <row r="3219" spans="1:23">
      <c r="A3219" t="s">
        <v>3263</v>
      </c>
      <c r="B3219">
        <v>19.064171000000002</v>
      </c>
      <c r="C3219" s="15">
        <v>72.826871999999995</v>
      </c>
      <c r="D3219" s="2" t="s">
        <v>8256</v>
      </c>
      <c r="E3219" s="14" t="s">
        <v>5079</v>
      </c>
      <c r="F3219" s="14" t="e" vm="11">
        <v>#VALUE!</v>
      </c>
      <c r="G3219" s="2" t="str">
        <f>_xlfn.XLOOKUP(E3219,missing_cities!$Q$2:$Q$56,missing_cities!$R$2:$R$56,"Not Found",0)</f>
        <v>India</v>
      </c>
      <c r="H3219" t="str">
        <f>_xlfn.XLOOKUP(E3219,missing_cities!$Q$2:$Q$56,missing_cities!$S$2:$S$56,"Not Found",0)</f>
        <v>Asia</v>
      </c>
      <c r="I3219" t="s">
        <v>1684</v>
      </c>
      <c r="J3219" s="15">
        <v>0.36</v>
      </c>
      <c r="K3219" t="s">
        <v>34</v>
      </c>
      <c r="L3219" s="15" t="str">
        <f t="shared" si="100"/>
        <v>6:00-22:00</v>
      </c>
      <c r="M3219" s="16">
        <f t="shared" si="101"/>
        <v>0.67</v>
      </c>
      <c r="N3219" s="15">
        <v>2.77</v>
      </c>
      <c r="O3219" s="15">
        <v>91</v>
      </c>
      <c r="P3219" t="s">
        <v>20</v>
      </c>
      <c r="Q3219">
        <v>22</v>
      </c>
      <c r="R3219" t="s">
        <v>48</v>
      </c>
      <c r="S3219">
        <v>2021</v>
      </c>
      <c r="T3219" t="s">
        <v>22</v>
      </c>
      <c r="U3219" s="15">
        <v>4.0999999999999996</v>
      </c>
      <c r="V3219" s="15">
        <v>6</v>
      </c>
      <c r="W3219" t="s">
        <v>27</v>
      </c>
    </row>
    <row r="3220" spans="1:23">
      <c r="A3220" t="s">
        <v>3264</v>
      </c>
      <c r="B3220">
        <v>37.849198999999999</v>
      </c>
      <c r="C3220" s="15">
        <v>-122.427497</v>
      </c>
      <c r="D3220" s="2" t="s">
        <v>8257</v>
      </c>
      <c r="E3220" s="14" t="s">
        <v>5061</v>
      </c>
      <c r="F3220" s="14" t="e" vm="5">
        <v>#VALUE!</v>
      </c>
      <c r="G3220" s="2" t="str">
        <f>_xlfn.XLOOKUP(E3220,missing_cities!$Q$2:$Q$56,missing_cities!$R$2:$R$56,"Not Found",0)</f>
        <v>United States</v>
      </c>
      <c r="H3220" t="str">
        <f>_xlfn.XLOOKUP(E3220,missing_cities!$Q$2:$Q$56,missing_cities!$S$2:$S$56,"Not Found",0)</f>
        <v>North America</v>
      </c>
      <c r="I3220" t="s">
        <v>1684</v>
      </c>
      <c r="J3220" s="15">
        <v>0.18</v>
      </c>
      <c r="K3220" t="s">
        <v>19</v>
      </c>
      <c r="L3220" s="15" t="str">
        <f t="shared" si="100"/>
        <v>9:00-18:00</v>
      </c>
      <c r="M3220" s="16">
        <f t="shared" si="101"/>
        <v>0.37</v>
      </c>
      <c r="N3220" s="15">
        <v>12.32</v>
      </c>
      <c r="O3220" s="15">
        <v>50</v>
      </c>
      <c r="P3220" t="s">
        <v>20</v>
      </c>
      <c r="Q3220">
        <v>350</v>
      </c>
      <c r="R3220" t="s">
        <v>46</v>
      </c>
      <c r="S3220">
        <v>2021</v>
      </c>
      <c r="T3220" t="s">
        <v>22</v>
      </c>
      <c r="U3220" s="15">
        <v>3.3</v>
      </c>
      <c r="V3220" s="15">
        <v>7</v>
      </c>
      <c r="W3220" t="s">
        <v>32</v>
      </c>
    </row>
    <row r="3221" spans="1:23">
      <c r="A3221" t="s">
        <v>3265</v>
      </c>
      <c r="B3221">
        <v>13.883478999999999</v>
      </c>
      <c r="C3221" s="15">
        <v>100.440815</v>
      </c>
      <c r="D3221" s="2" t="s">
        <v>8258</v>
      </c>
      <c r="E3221" s="14" t="s">
        <v>5059</v>
      </c>
      <c r="F3221" s="14" t="e" vm="4">
        <v>#VALUE!</v>
      </c>
      <c r="G3221" s="2" t="str">
        <f>_xlfn.XLOOKUP(E3221,missing_cities!$Q$2:$Q$56,missing_cities!$R$2:$R$56,"Not Found",0)</f>
        <v>Thailand</v>
      </c>
      <c r="H3221" t="str">
        <f>_xlfn.XLOOKUP(E3221,missing_cities!$Q$2:$Q$56,missing_cities!$S$2:$S$56,"Not Found",0)</f>
        <v>Asia</v>
      </c>
      <c r="I3221" t="s">
        <v>1684</v>
      </c>
      <c r="J3221" s="15">
        <v>0.39</v>
      </c>
      <c r="K3221" t="s">
        <v>34</v>
      </c>
      <c r="L3221" s="15" t="str">
        <f t="shared" si="100"/>
        <v>6:00-22:00</v>
      </c>
      <c r="M3221" s="16">
        <f t="shared" si="101"/>
        <v>0.67</v>
      </c>
      <c r="N3221" s="15">
        <v>13.31</v>
      </c>
      <c r="O3221" s="15">
        <v>14</v>
      </c>
      <c r="P3221" t="s">
        <v>20</v>
      </c>
      <c r="Q3221">
        <v>50</v>
      </c>
      <c r="R3221" t="s">
        <v>35</v>
      </c>
      <c r="S3221">
        <v>2022</v>
      </c>
      <c r="T3221" t="s">
        <v>31</v>
      </c>
      <c r="U3221" s="15">
        <v>3.6</v>
      </c>
      <c r="V3221" s="15">
        <v>2</v>
      </c>
      <c r="W3221" t="s">
        <v>32</v>
      </c>
    </row>
    <row r="3222" spans="1:23">
      <c r="A3222" t="s">
        <v>3266</v>
      </c>
      <c r="B3222">
        <v>39.957455000000003</v>
      </c>
      <c r="C3222" s="15">
        <v>116.416854</v>
      </c>
      <c r="D3222" s="2" t="s">
        <v>8259</v>
      </c>
      <c r="E3222" s="14" t="s">
        <v>5071</v>
      </c>
      <c r="F3222" s="14" t="e" vm="9">
        <v>#VALUE!</v>
      </c>
      <c r="G3222" s="2" t="str">
        <f>_xlfn.XLOOKUP(E3222,missing_cities!$Q$2:$Q$56,missing_cities!$R$2:$R$56,"Not Found",0)</f>
        <v>China</v>
      </c>
      <c r="H3222" t="str">
        <f>_xlfn.XLOOKUP(E3222,missing_cities!$Q$2:$Q$56,missing_cities!$S$2:$S$56,"Not Found",0)</f>
        <v>Asia</v>
      </c>
      <c r="I3222" t="s">
        <v>1684</v>
      </c>
      <c r="J3222" s="15">
        <v>0.46</v>
      </c>
      <c r="K3222" t="s">
        <v>34</v>
      </c>
      <c r="L3222" s="15" t="str">
        <f t="shared" si="100"/>
        <v>6:00-22:00</v>
      </c>
      <c r="M3222" s="16">
        <f t="shared" si="101"/>
        <v>0.67</v>
      </c>
      <c r="N3222" s="15">
        <v>10.78</v>
      </c>
      <c r="O3222" s="15">
        <v>75</v>
      </c>
      <c r="P3222" t="s">
        <v>39</v>
      </c>
      <c r="Q3222">
        <v>22</v>
      </c>
      <c r="R3222" t="s">
        <v>21</v>
      </c>
      <c r="S3222">
        <v>2010</v>
      </c>
      <c r="T3222" t="s">
        <v>31</v>
      </c>
      <c r="U3222" s="15">
        <v>4.9000000000000004</v>
      </c>
      <c r="V3222" s="15">
        <v>8</v>
      </c>
      <c r="W3222" t="s">
        <v>27</v>
      </c>
    </row>
    <row r="3223" spans="1:23">
      <c r="A3223" t="s">
        <v>3267</v>
      </c>
      <c r="B3223">
        <v>-33.002988000000002</v>
      </c>
      <c r="C3223" s="15">
        <v>-15.871847000000001</v>
      </c>
      <c r="D3223" s="2" t="s">
        <v>8260</v>
      </c>
      <c r="E3223" s="14" t="str">
        <f>_xlfn.XLOOKUP(C3223,missing_cities!B:B,missing_cities!C:C,"Not Found",0)</f>
        <v>Error</v>
      </c>
      <c r="F3223" s="14" t="s">
        <v>9987</v>
      </c>
      <c r="G3223" s="2" t="str">
        <f>_xlfn.XLOOKUP(E3223,missing_cities!$Q$2:$Q$56,missing_cities!$R$2:$R$56,"Not Found",0)</f>
        <v>Error</v>
      </c>
      <c r="H3223" t="str">
        <f>_xlfn.XLOOKUP(E3223,missing_cities!$Q$2:$Q$56,missing_cities!$S$2:$S$56,"Not Found",0)</f>
        <v>Error</v>
      </c>
      <c r="I3223" t="s">
        <v>1684</v>
      </c>
      <c r="J3223" s="15">
        <v>0.11</v>
      </c>
      <c r="K3223" s="1">
        <v>45862</v>
      </c>
      <c r="L3223" s="15" t="str">
        <f t="shared" si="100"/>
        <v>9.00-21.00</v>
      </c>
      <c r="M3223" s="16">
        <f t="shared" si="101"/>
        <v>12</v>
      </c>
      <c r="N3223" s="15">
        <v>11.48</v>
      </c>
      <c r="O3223" s="15">
        <v>96</v>
      </c>
      <c r="P3223" t="s">
        <v>39</v>
      </c>
      <c r="Q3223">
        <v>150</v>
      </c>
      <c r="R3223" t="s">
        <v>132</v>
      </c>
      <c r="S3223">
        <v>2015</v>
      </c>
      <c r="T3223" t="s">
        <v>22</v>
      </c>
      <c r="U3223" s="15">
        <v>4.5999999999999996</v>
      </c>
      <c r="V3223" s="15">
        <v>10</v>
      </c>
      <c r="W3223" t="s">
        <v>32</v>
      </c>
    </row>
    <row r="3224" spans="1:23">
      <c r="A3224" t="s">
        <v>3268</v>
      </c>
      <c r="B3224">
        <v>41.869522000000003</v>
      </c>
      <c r="C3224" s="15">
        <v>-87.633313000000001</v>
      </c>
      <c r="D3224" s="2" t="s">
        <v>8261</v>
      </c>
      <c r="E3224" s="14" t="s">
        <v>5065</v>
      </c>
      <c r="F3224" s="14" t="e" vm="5">
        <v>#VALUE!</v>
      </c>
      <c r="G3224" s="2" t="str">
        <f>_xlfn.XLOOKUP(E3224,missing_cities!$Q$2:$Q$56,missing_cities!$R$2:$R$56,"Not Found",0)</f>
        <v>United States</v>
      </c>
      <c r="H3224" t="str">
        <f>_xlfn.XLOOKUP(E3224,missing_cities!$Q$2:$Q$56,missing_cities!$S$2:$S$56,"Not Found",0)</f>
        <v>North America</v>
      </c>
      <c r="I3224" t="s">
        <v>1684</v>
      </c>
      <c r="J3224" s="15">
        <v>0.13</v>
      </c>
      <c r="K3224" t="s">
        <v>19</v>
      </c>
      <c r="L3224" s="15" t="str">
        <f t="shared" si="100"/>
        <v>9:00-18:00</v>
      </c>
      <c r="M3224" s="16">
        <f t="shared" si="101"/>
        <v>0.37</v>
      </c>
      <c r="N3224" s="15">
        <v>10.02</v>
      </c>
      <c r="O3224" s="15">
        <v>12</v>
      </c>
      <c r="P3224" t="s">
        <v>39</v>
      </c>
      <c r="Q3224">
        <v>22</v>
      </c>
      <c r="R3224" t="s">
        <v>81</v>
      </c>
      <c r="S3224">
        <v>2014</v>
      </c>
      <c r="T3224" t="s">
        <v>31</v>
      </c>
      <c r="U3224" s="15">
        <v>4.7</v>
      </c>
      <c r="V3224" s="15">
        <v>2</v>
      </c>
      <c r="W3224" t="s">
        <v>27</v>
      </c>
    </row>
    <row r="3225" spans="1:23">
      <c r="A3225" t="s">
        <v>3269</v>
      </c>
      <c r="B3225">
        <v>55.880932999999999</v>
      </c>
      <c r="C3225" s="15">
        <v>37.550217000000004</v>
      </c>
      <c r="D3225" s="2" t="s">
        <v>8262</v>
      </c>
      <c r="E3225" s="14" t="s">
        <v>5052</v>
      </c>
      <c r="F3225" s="14" t="e" vm="2">
        <v>#VALUE!</v>
      </c>
      <c r="G3225" s="2" t="str">
        <f>_xlfn.XLOOKUP(E3225,missing_cities!$Q$2:$Q$56,missing_cities!$R$2:$R$56,"Not Found",0)</f>
        <v>Russia</v>
      </c>
      <c r="H3225" t="str">
        <f>_xlfn.XLOOKUP(E3225,missing_cities!$Q$2:$Q$56,missing_cities!$S$2:$S$56,"Not Found",0)</f>
        <v>Europe</v>
      </c>
      <c r="I3225" t="s">
        <v>1684</v>
      </c>
      <c r="J3225" s="15">
        <v>0.24</v>
      </c>
      <c r="K3225" t="s">
        <v>34</v>
      </c>
      <c r="L3225" s="15" t="str">
        <f t="shared" si="100"/>
        <v>6:00-22:00</v>
      </c>
      <c r="M3225" s="16">
        <f t="shared" si="101"/>
        <v>0.67</v>
      </c>
      <c r="N3225" s="15">
        <v>5.18</v>
      </c>
      <c r="O3225" s="15">
        <v>83</v>
      </c>
      <c r="P3225" t="s">
        <v>20</v>
      </c>
      <c r="Q3225">
        <v>150</v>
      </c>
      <c r="R3225" t="s">
        <v>42</v>
      </c>
      <c r="S3225">
        <v>2012</v>
      </c>
      <c r="T3225" t="s">
        <v>22</v>
      </c>
      <c r="U3225" s="15">
        <v>3.6</v>
      </c>
      <c r="V3225" s="15">
        <v>6</v>
      </c>
      <c r="W3225" t="s">
        <v>32</v>
      </c>
    </row>
    <row r="3226" spans="1:23">
      <c r="A3226" t="s">
        <v>3270</v>
      </c>
      <c r="B3226">
        <v>41.991827999999998</v>
      </c>
      <c r="C3226" s="15">
        <v>-87.766666999999998</v>
      </c>
      <c r="D3226" s="2" t="s">
        <v>8263</v>
      </c>
      <c r="E3226" s="14" t="s">
        <v>5065</v>
      </c>
      <c r="F3226" s="14" t="e" vm="5">
        <v>#VALUE!</v>
      </c>
      <c r="G3226" s="2" t="str">
        <f>_xlfn.XLOOKUP(E3226,missing_cities!$Q$2:$Q$56,missing_cities!$R$2:$R$56,"Not Found",0)</f>
        <v>United States</v>
      </c>
      <c r="H3226" t="str">
        <f>_xlfn.XLOOKUP(E3226,missing_cities!$Q$2:$Q$56,missing_cities!$S$2:$S$56,"Not Found",0)</f>
        <v>North America</v>
      </c>
      <c r="I3226" t="s">
        <v>1684</v>
      </c>
      <c r="J3226" s="15">
        <v>0.27</v>
      </c>
      <c r="K3226" s="1">
        <v>45862</v>
      </c>
      <c r="L3226" s="15" t="str">
        <f t="shared" si="100"/>
        <v>9.00-21.00</v>
      </c>
      <c r="M3226" s="16">
        <f t="shared" si="101"/>
        <v>12</v>
      </c>
      <c r="N3226" s="15">
        <v>11.44</v>
      </c>
      <c r="O3226" s="15">
        <v>74</v>
      </c>
      <c r="P3226" t="s">
        <v>29</v>
      </c>
      <c r="Q3226">
        <v>22</v>
      </c>
      <c r="R3226" t="s">
        <v>21</v>
      </c>
      <c r="S3226">
        <v>2023</v>
      </c>
      <c r="T3226" t="s">
        <v>22</v>
      </c>
      <c r="U3226" s="15">
        <v>3.4</v>
      </c>
      <c r="V3226" s="15">
        <v>7</v>
      </c>
      <c r="W3226" t="s">
        <v>23</v>
      </c>
    </row>
    <row r="3227" spans="1:23">
      <c r="A3227" t="s">
        <v>3271</v>
      </c>
      <c r="B3227">
        <v>-33.720607999999999</v>
      </c>
      <c r="C3227" s="15">
        <v>151.356313</v>
      </c>
      <c r="D3227" s="2" t="s">
        <v>8264</v>
      </c>
      <c r="E3227" s="14" t="s">
        <v>5069</v>
      </c>
      <c r="F3227" s="14" t="e" vm="8">
        <v>#VALUE!</v>
      </c>
      <c r="G3227" s="2" t="str">
        <f>_xlfn.XLOOKUP(E3227,missing_cities!$Q$2:$Q$56,missing_cities!$R$2:$R$56,"Not Found",0)</f>
        <v>Australia</v>
      </c>
      <c r="H3227" t="str">
        <f>_xlfn.XLOOKUP(E3227,missing_cities!$Q$2:$Q$56,missing_cities!$S$2:$S$56,"Not Found",0)</f>
        <v>Australia</v>
      </c>
      <c r="I3227" t="s">
        <v>1684</v>
      </c>
      <c r="J3227" s="15">
        <v>0.49</v>
      </c>
      <c r="K3227" t="s">
        <v>19</v>
      </c>
      <c r="L3227" s="15" t="str">
        <f t="shared" si="100"/>
        <v>9:00-18:00</v>
      </c>
      <c r="M3227" s="16">
        <f t="shared" si="101"/>
        <v>0.37</v>
      </c>
      <c r="N3227" s="15">
        <v>3.06</v>
      </c>
      <c r="O3227" s="15">
        <v>92</v>
      </c>
      <c r="P3227" t="s">
        <v>39</v>
      </c>
      <c r="Q3227">
        <v>150</v>
      </c>
      <c r="R3227" t="s">
        <v>48</v>
      </c>
      <c r="S3227">
        <v>2018</v>
      </c>
      <c r="T3227" t="s">
        <v>31</v>
      </c>
      <c r="U3227" s="15">
        <v>3.8</v>
      </c>
      <c r="V3227" s="15">
        <v>2</v>
      </c>
      <c r="W3227" t="s">
        <v>32</v>
      </c>
    </row>
    <row r="3228" spans="1:23">
      <c r="A3228" t="s">
        <v>3272</v>
      </c>
      <c r="B3228">
        <v>19.575755999999998</v>
      </c>
      <c r="C3228" s="15">
        <v>-99.172152999999994</v>
      </c>
      <c r="D3228" s="2" t="s">
        <v>8265</v>
      </c>
      <c r="E3228" s="14" t="s">
        <v>5119</v>
      </c>
      <c r="F3228" s="14" t="e" vm="13">
        <v>#VALUE!</v>
      </c>
      <c r="G3228" s="2" t="str">
        <f>_xlfn.XLOOKUP(E3228,missing_cities!$Q$2:$Q$56,missing_cities!$R$2:$R$56,"Not Found",0)</f>
        <v>Mexico</v>
      </c>
      <c r="H3228" t="str">
        <f>_xlfn.XLOOKUP(E3228,missing_cities!$Q$2:$Q$56,missing_cities!$S$2:$S$56,"Not Found",0)</f>
        <v>North America</v>
      </c>
      <c r="I3228" t="s">
        <v>1684</v>
      </c>
      <c r="J3228" s="15">
        <v>0.13</v>
      </c>
      <c r="K3228" t="s">
        <v>34</v>
      </c>
      <c r="L3228" s="15" t="str">
        <f t="shared" si="100"/>
        <v>6:00-22:00</v>
      </c>
      <c r="M3228" s="16">
        <f t="shared" si="101"/>
        <v>0.67</v>
      </c>
      <c r="N3228" s="15">
        <v>14.75</v>
      </c>
      <c r="O3228" s="15">
        <v>50</v>
      </c>
      <c r="P3228" t="s">
        <v>20</v>
      </c>
      <c r="Q3228">
        <v>50</v>
      </c>
      <c r="R3228" t="s">
        <v>44</v>
      </c>
      <c r="S3228">
        <v>2016</v>
      </c>
      <c r="T3228" t="s">
        <v>22</v>
      </c>
      <c r="U3228" s="15">
        <v>3.2</v>
      </c>
      <c r="V3228" s="15">
        <v>6</v>
      </c>
      <c r="W3228" t="s">
        <v>27</v>
      </c>
    </row>
    <row r="3229" spans="1:23">
      <c r="A3229" t="s">
        <v>3273</v>
      </c>
      <c r="B3229">
        <v>-33.792923999999999</v>
      </c>
      <c r="C3229" s="15">
        <v>18.463539000000001</v>
      </c>
      <c r="D3229" s="2" t="s">
        <v>8266</v>
      </c>
      <c r="E3229" s="14" t="s">
        <v>5085</v>
      </c>
      <c r="F3229" s="14" t="e" vm="12">
        <v>#VALUE!</v>
      </c>
      <c r="G3229" s="2" t="str">
        <f>_xlfn.XLOOKUP(E3229,missing_cities!$Q$2:$Q$56,missing_cities!$R$2:$R$56,"Not Found",0)</f>
        <v>South Africa</v>
      </c>
      <c r="H3229" t="str">
        <f>_xlfn.XLOOKUP(E3229,missing_cities!$Q$2:$Q$56,missing_cities!$S$2:$S$56,"Not Found",0)</f>
        <v>Africa</v>
      </c>
      <c r="I3229" t="s">
        <v>1684</v>
      </c>
      <c r="J3229" s="15">
        <v>0.27</v>
      </c>
      <c r="K3229" t="s">
        <v>34</v>
      </c>
      <c r="L3229" s="15" t="str">
        <f t="shared" si="100"/>
        <v>6:00-22:00</v>
      </c>
      <c r="M3229" s="16">
        <f t="shared" si="101"/>
        <v>0.67</v>
      </c>
      <c r="N3229" s="15">
        <v>9.86</v>
      </c>
      <c r="O3229" s="15">
        <v>65</v>
      </c>
      <c r="P3229" t="s">
        <v>25</v>
      </c>
      <c r="Q3229">
        <v>50</v>
      </c>
      <c r="R3229" t="s">
        <v>132</v>
      </c>
      <c r="S3229">
        <v>2017</v>
      </c>
      <c r="T3229" t="s">
        <v>22</v>
      </c>
      <c r="U3229" s="15">
        <v>4.0999999999999996</v>
      </c>
      <c r="V3229" s="15">
        <v>8</v>
      </c>
      <c r="W3229" t="s">
        <v>27</v>
      </c>
    </row>
    <row r="3230" spans="1:23">
      <c r="A3230" t="s">
        <v>3274</v>
      </c>
      <c r="B3230">
        <v>52.455454000000003</v>
      </c>
      <c r="C3230" s="15">
        <v>13.450939999999999</v>
      </c>
      <c r="D3230" s="2" t="s">
        <v>6090</v>
      </c>
      <c r="E3230" s="14" t="s">
        <v>5057</v>
      </c>
      <c r="F3230" s="14" t="e" vm="3">
        <v>#VALUE!</v>
      </c>
      <c r="G3230" s="2" t="str">
        <f>_xlfn.XLOOKUP(E3230,missing_cities!$Q$2:$Q$56,missing_cities!$R$2:$R$56,"Not Found",0)</f>
        <v>Germany</v>
      </c>
      <c r="H3230" t="str">
        <f>_xlfn.XLOOKUP(E3230,missing_cities!$Q$2:$Q$56,missing_cities!$S$2:$S$56,"Not Found",0)</f>
        <v>Europe</v>
      </c>
      <c r="I3230" t="s">
        <v>1684</v>
      </c>
      <c r="J3230" s="15">
        <v>0.28000000000000003</v>
      </c>
      <c r="K3230" s="1">
        <v>45862</v>
      </c>
      <c r="L3230" s="15" t="str">
        <f t="shared" si="100"/>
        <v>9.00-21.00</v>
      </c>
      <c r="M3230" s="16">
        <f t="shared" si="101"/>
        <v>12</v>
      </c>
      <c r="N3230" s="15">
        <v>15.82</v>
      </c>
      <c r="O3230" s="15">
        <v>12</v>
      </c>
      <c r="P3230" t="s">
        <v>39</v>
      </c>
      <c r="Q3230">
        <v>350</v>
      </c>
      <c r="R3230" t="s">
        <v>132</v>
      </c>
      <c r="S3230">
        <v>2016</v>
      </c>
      <c r="T3230" t="s">
        <v>22</v>
      </c>
      <c r="U3230" s="15">
        <v>3</v>
      </c>
      <c r="V3230" s="15">
        <v>3</v>
      </c>
      <c r="W3230" t="s">
        <v>32</v>
      </c>
    </row>
    <row r="3231" spans="1:23">
      <c r="A3231" t="s">
        <v>3275</v>
      </c>
      <c r="B3231">
        <v>37.802500999999999</v>
      </c>
      <c r="C3231" s="15">
        <v>-122.30936</v>
      </c>
      <c r="D3231" s="2" t="s">
        <v>8267</v>
      </c>
      <c r="E3231" s="14" t="s">
        <v>5061</v>
      </c>
      <c r="F3231" s="14" t="e" vm="5">
        <v>#VALUE!</v>
      </c>
      <c r="G3231" s="2" t="str">
        <f>_xlfn.XLOOKUP(E3231,missing_cities!$Q$2:$Q$56,missing_cities!$R$2:$R$56,"Not Found",0)</f>
        <v>United States</v>
      </c>
      <c r="H3231" t="str">
        <f>_xlfn.XLOOKUP(E3231,missing_cities!$Q$2:$Q$56,missing_cities!$S$2:$S$56,"Not Found",0)</f>
        <v>North America</v>
      </c>
      <c r="I3231" t="s">
        <v>1684</v>
      </c>
      <c r="J3231" s="15">
        <v>0.47</v>
      </c>
      <c r="K3231" t="s">
        <v>19</v>
      </c>
      <c r="L3231" s="15" t="str">
        <f t="shared" si="100"/>
        <v>9:00-18:00</v>
      </c>
      <c r="M3231" s="16">
        <f t="shared" si="101"/>
        <v>0.37</v>
      </c>
      <c r="N3231" s="15">
        <v>14.6</v>
      </c>
      <c r="O3231" s="15">
        <v>82</v>
      </c>
      <c r="P3231" t="s">
        <v>39</v>
      </c>
      <c r="Q3231">
        <v>150</v>
      </c>
      <c r="R3231" t="s">
        <v>48</v>
      </c>
      <c r="S3231">
        <v>2011</v>
      </c>
      <c r="T3231" t="s">
        <v>22</v>
      </c>
      <c r="U3231" s="15">
        <v>4.7</v>
      </c>
      <c r="V3231" s="15">
        <v>10</v>
      </c>
      <c r="W3231" t="s">
        <v>23</v>
      </c>
    </row>
    <row r="3232" spans="1:23">
      <c r="A3232" t="s">
        <v>3276</v>
      </c>
      <c r="B3232">
        <v>-84.803245000000004</v>
      </c>
      <c r="C3232" s="15">
        <v>110.33262499999999</v>
      </c>
      <c r="D3232" s="2" t="s">
        <v>8268</v>
      </c>
      <c r="E3232" s="14" t="str">
        <f>_xlfn.XLOOKUP(C3232,missing_cities!B:B,missing_cities!C:C,"Not Found",0)</f>
        <v>Not Found</v>
      </c>
      <c r="F3232" s="14" t="s">
        <v>9990</v>
      </c>
      <c r="G3232" s="2" t="str">
        <f>_xlfn.XLOOKUP(E3232,missing_cities!$Q$2:$Q$56,missing_cities!$R$2:$R$56,"Not Found",0)</f>
        <v>Not Found</v>
      </c>
      <c r="H3232" t="str">
        <f>_xlfn.XLOOKUP(E3232,missing_cities!$Q$2:$Q$56,missing_cities!$S$2:$S$56,"Not Found",0)</f>
        <v>Not Found</v>
      </c>
      <c r="I3232" t="s">
        <v>1684</v>
      </c>
      <c r="J3232" s="15">
        <v>0.26</v>
      </c>
      <c r="K3232" t="s">
        <v>34</v>
      </c>
      <c r="L3232" s="15" t="str">
        <f t="shared" si="100"/>
        <v>6:00-22:00</v>
      </c>
      <c r="M3232" s="16">
        <f t="shared" si="101"/>
        <v>0.67</v>
      </c>
      <c r="N3232" s="15">
        <v>6.63</v>
      </c>
      <c r="O3232" s="15">
        <v>53</v>
      </c>
      <c r="P3232" t="s">
        <v>25</v>
      </c>
      <c r="Q3232">
        <v>350</v>
      </c>
      <c r="R3232" t="s">
        <v>76</v>
      </c>
      <c r="S3232">
        <v>2021</v>
      </c>
      <c r="T3232" t="s">
        <v>22</v>
      </c>
      <c r="U3232" s="15">
        <v>3.9</v>
      </c>
      <c r="V3232" s="15">
        <v>2</v>
      </c>
      <c r="W3232" t="s">
        <v>32</v>
      </c>
    </row>
    <row r="3233" spans="1:23">
      <c r="A3233" t="s">
        <v>3277</v>
      </c>
      <c r="B3233">
        <v>13.751929000000001</v>
      </c>
      <c r="C3233" s="15">
        <v>100.422845</v>
      </c>
      <c r="D3233" s="2" t="s">
        <v>8269</v>
      </c>
      <c r="E3233" s="14" t="s">
        <v>5059</v>
      </c>
      <c r="F3233" s="14" t="e" vm="4">
        <v>#VALUE!</v>
      </c>
      <c r="G3233" s="2" t="str">
        <f>_xlfn.XLOOKUP(E3233,missing_cities!$Q$2:$Q$56,missing_cities!$R$2:$R$56,"Not Found",0)</f>
        <v>Thailand</v>
      </c>
      <c r="H3233" t="str">
        <f>_xlfn.XLOOKUP(E3233,missing_cities!$Q$2:$Q$56,missing_cities!$S$2:$S$56,"Not Found",0)</f>
        <v>Asia</v>
      </c>
      <c r="I3233" t="s">
        <v>1684</v>
      </c>
      <c r="J3233" s="15">
        <v>0.44</v>
      </c>
      <c r="K3233" t="s">
        <v>34</v>
      </c>
      <c r="L3233" s="15" t="str">
        <f t="shared" si="100"/>
        <v>6:00-22:00</v>
      </c>
      <c r="M3233" s="16">
        <f t="shared" si="101"/>
        <v>0.67</v>
      </c>
      <c r="N3233" s="15">
        <v>10.98</v>
      </c>
      <c r="O3233" s="15">
        <v>18</v>
      </c>
      <c r="P3233" t="s">
        <v>37</v>
      </c>
      <c r="Q3233">
        <v>150</v>
      </c>
      <c r="R3233" t="s">
        <v>21</v>
      </c>
      <c r="S3233">
        <v>2017</v>
      </c>
      <c r="T3233" t="s">
        <v>22</v>
      </c>
      <c r="U3233" s="15">
        <v>4.5</v>
      </c>
      <c r="V3233" s="15">
        <v>2</v>
      </c>
      <c r="W3233" t="s">
        <v>32</v>
      </c>
    </row>
    <row r="3234" spans="1:23">
      <c r="A3234" t="s">
        <v>3278</v>
      </c>
      <c r="B3234">
        <v>-23.517590999999999</v>
      </c>
      <c r="C3234" s="15">
        <v>-46.649636000000001</v>
      </c>
      <c r="D3234" s="2" t="s">
        <v>8270</v>
      </c>
      <c r="E3234" s="14" t="s">
        <v>5067</v>
      </c>
      <c r="F3234" s="14" t="e" vm="7">
        <v>#VALUE!</v>
      </c>
      <c r="G3234" s="2" t="str">
        <f>_xlfn.XLOOKUP(E3234,missing_cities!$Q$2:$Q$56,missing_cities!$R$2:$R$56,"Not Found",0)</f>
        <v>Brazil</v>
      </c>
      <c r="H3234" t="str">
        <f>_xlfn.XLOOKUP(E3234,missing_cities!$Q$2:$Q$56,missing_cities!$S$2:$S$56,"Not Found",0)</f>
        <v>South America</v>
      </c>
      <c r="I3234" t="s">
        <v>1684</v>
      </c>
      <c r="J3234" s="15">
        <v>0.35</v>
      </c>
      <c r="K3234" s="1">
        <v>45862</v>
      </c>
      <c r="L3234" s="15" t="str">
        <f t="shared" si="100"/>
        <v>9.00-21.00</v>
      </c>
      <c r="M3234" s="16">
        <f t="shared" si="101"/>
        <v>12</v>
      </c>
      <c r="N3234" s="15">
        <v>8.8000000000000007</v>
      </c>
      <c r="O3234" s="15">
        <v>32</v>
      </c>
      <c r="P3234" t="s">
        <v>25</v>
      </c>
      <c r="Q3234">
        <v>150</v>
      </c>
      <c r="R3234" t="s">
        <v>48</v>
      </c>
      <c r="S3234">
        <v>2016</v>
      </c>
      <c r="T3234" t="s">
        <v>22</v>
      </c>
      <c r="U3234" s="15">
        <v>3.4</v>
      </c>
      <c r="V3234" s="15">
        <v>5</v>
      </c>
      <c r="W3234" t="s">
        <v>23</v>
      </c>
    </row>
    <row r="3235" spans="1:23">
      <c r="A3235" t="s">
        <v>3279</v>
      </c>
      <c r="B3235">
        <v>39.831206999999999</v>
      </c>
      <c r="C3235" s="15">
        <v>116.319419</v>
      </c>
      <c r="D3235" s="2" t="s">
        <v>8271</v>
      </c>
      <c r="E3235" s="14" t="s">
        <v>5071</v>
      </c>
      <c r="F3235" s="14" t="e" vm="9">
        <v>#VALUE!</v>
      </c>
      <c r="G3235" s="2" t="str">
        <f>_xlfn.XLOOKUP(E3235,missing_cities!$Q$2:$Q$56,missing_cities!$R$2:$R$56,"Not Found",0)</f>
        <v>China</v>
      </c>
      <c r="H3235" t="str">
        <f>_xlfn.XLOOKUP(E3235,missing_cities!$Q$2:$Q$56,missing_cities!$S$2:$S$56,"Not Found",0)</f>
        <v>Asia</v>
      </c>
      <c r="I3235" t="s">
        <v>1684</v>
      </c>
      <c r="J3235" s="15">
        <v>0.48</v>
      </c>
      <c r="K3235" s="1">
        <v>45862</v>
      </c>
      <c r="L3235" s="15" t="str">
        <f t="shared" si="100"/>
        <v>9.00-21.00</v>
      </c>
      <c r="M3235" s="16">
        <f t="shared" si="101"/>
        <v>12</v>
      </c>
      <c r="N3235" s="15">
        <v>7.19</v>
      </c>
      <c r="O3235" s="15">
        <v>43</v>
      </c>
      <c r="P3235" t="s">
        <v>39</v>
      </c>
      <c r="Q3235">
        <v>22</v>
      </c>
      <c r="R3235" t="s">
        <v>67</v>
      </c>
      <c r="S3235">
        <v>2012</v>
      </c>
      <c r="T3235" t="s">
        <v>31</v>
      </c>
      <c r="U3235" s="15">
        <v>3.7</v>
      </c>
      <c r="V3235" s="15">
        <v>2</v>
      </c>
      <c r="W3235" t="s">
        <v>27</v>
      </c>
    </row>
    <row r="3236" spans="1:23">
      <c r="A3236" t="s">
        <v>3280</v>
      </c>
      <c r="B3236">
        <v>52.572130999999999</v>
      </c>
      <c r="C3236" s="15">
        <v>13.320041</v>
      </c>
      <c r="D3236" s="2" t="s">
        <v>8272</v>
      </c>
      <c r="E3236" s="14" t="s">
        <v>5057</v>
      </c>
      <c r="F3236" s="14" t="e" vm="3">
        <v>#VALUE!</v>
      </c>
      <c r="G3236" s="2" t="str">
        <f>_xlfn.XLOOKUP(E3236,missing_cities!$Q$2:$Q$56,missing_cities!$R$2:$R$56,"Not Found",0)</f>
        <v>Germany</v>
      </c>
      <c r="H3236" t="str">
        <f>_xlfn.XLOOKUP(E3236,missing_cities!$Q$2:$Q$56,missing_cities!$S$2:$S$56,"Not Found",0)</f>
        <v>Europe</v>
      </c>
      <c r="I3236" t="s">
        <v>1684</v>
      </c>
      <c r="J3236" s="15">
        <v>0.45</v>
      </c>
      <c r="K3236" t="s">
        <v>34</v>
      </c>
      <c r="L3236" s="15" t="str">
        <f t="shared" si="100"/>
        <v>6:00-22:00</v>
      </c>
      <c r="M3236" s="16">
        <f t="shared" si="101"/>
        <v>0.67</v>
      </c>
      <c r="N3236" s="15">
        <v>18.71</v>
      </c>
      <c r="O3236" s="15">
        <v>41</v>
      </c>
      <c r="P3236" t="s">
        <v>39</v>
      </c>
      <c r="Q3236">
        <v>50</v>
      </c>
      <c r="R3236" t="s">
        <v>21</v>
      </c>
      <c r="S3236">
        <v>2015</v>
      </c>
      <c r="T3236" t="s">
        <v>22</v>
      </c>
      <c r="U3236" s="15">
        <v>4.7</v>
      </c>
      <c r="V3236" s="15">
        <v>6</v>
      </c>
      <c r="W3236" t="s">
        <v>32</v>
      </c>
    </row>
    <row r="3237" spans="1:23">
      <c r="A3237" t="s">
        <v>3281</v>
      </c>
      <c r="B3237">
        <v>34.082819999999998</v>
      </c>
      <c r="C3237" s="15">
        <v>-118.34868899999999</v>
      </c>
      <c r="D3237" s="2" t="s">
        <v>8273</v>
      </c>
      <c r="E3237" s="14" t="s">
        <v>5111</v>
      </c>
      <c r="F3237" s="14" t="e" vm="5">
        <v>#VALUE!</v>
      </c>
      <c r="G3237" s="2" t="str">
        <f>_xlfn.XLOOKUP(E3237,missing_cities!$Q$2:$Q$56,missing_cities!$R$2:$R$56,"Not Found",0)</f>
        <v>United States</v>
      </c>
      <c r="H3237" t="str">
        <f>_xlfn.XLOOKUP(E3237,missing_cities!$Q$2:$Q$56,missing_cities!$S$2:$S$56,"Not Found",0)</f>
        <v>North America</v>
      </c>
      <c r="I3237" t="s">
        <v>1684</v>
      </c>
      <c r="J3237" s="15">
        <v>0.17</v>
      </c>
      <c r="K3237" t="s">
        <v>34</v>
      </c>
      <c r="L3237" s="15" t="str">
        <f t="shared" si="100"/>
        <v>6:00-22:00</v>
      </c>
      <c r="M3237" s="16">
        <f t="shared" si="101"/>
        <v>0.67</v>
      </c>
      <c r="N3237" s="15">
        <v>0.96</v>
      </c>
      <c r="O3237" s="15">
        <v>22</v>
      </c>
      <c r="P3237" t="s">
        <v>37</v>
      </c>
      <c r="Q3237">
        <v>50</v>
      </c>
      <c r="R3237" t="s">
        <v>132</v>
      </c>
      <c r="S3237">
        <v>2023</v>
      </c>
      <c r="T3237" t="s">
        <v>31</v>
      </c>
      <c r="U3237" s="15">
        <v>4</v>
      </c>
      <c r="V3237" s="15">
        <v>5</v>
      </c>
      <c r="W3237" t="s">
        <v>27</v>
      </c>
    </row>
    <row r="3238" spans="1:23">
      <c r="A3238" t="s">
        <v>3282</v>
      </c>
      <c r="B3238">
        <v>34.043821000000001</v>
      </c>
      <c r="C3238" s="15">
        <v>-118.376414</v>
      </c>
      <c r="D3238" s="2" t="s">
        <v>8274</v>
      </c>
      <c r="E3238" s="14" t="s">
        <v>5111</v>
      </c>
      <c r="F3238" s="14" t="e" vm="5">
        <v>#VALUE!</v>
      </c>
      <c r="G3238" s="2" t="str">
        <f>_xlfn.XLOOKUP(E3238,missing_cities!$Q$2:$Q$56,missing_cities!$R$2:$R$56,"Not Found",0)</f>
        <v>United States</v>
      </c>
      <c r="H3238" t="str">
        <f>_xlfn.XLOOKUP(E3238,missing_cities!$Q$2:$Q$56,missing_cities!$S$2:$S$56,"Not Found",0)</f>
        <v>North America</v>
      </c>
      <c r="I3238" t="s">
        <v>1684</v>
      </c>
      <c r="J3238" s="15">
        <v>0.42</v>
      </c>
      <c r="K3238" s="1">
        <v>45862</v>
      </c>
      <c r="L3238" s="15" t="str">
        <f t="shared" si="100"/>
        <v>9.00-21.00</v>
      </c>
      <c r="M3238" s="16">
        <f t="shared" si="101"/>
        <v>12</v>
      </c>
      <c r="N3238" s="15">
        <v>11.99</v>
      </c>
      <c r="O3238" s="15">
        <v>21</v>
      </c>
      <c r="P3238" t="s">
        <v>39</v>
      </c>
      <c r="Q3238">
        <v>150</v>
      </c>
      <c r="R3238" t="s">
        <v>81</v>
      </c>
      <c r="S3238">
        <v>2016</v>
      </c>
      <c r="T3238" t="s">
        <v>22</v>
      </c>
      <c r="U3238" s="15">
        <v>4.5999999999999996</v>
      </c>
      <c r="V3238" s="15">
        <v>2</v>
      </c>
      <c r="W3238" t="s">
        <v>32</v>
      </c>
    </row>
    <row r="3239" spans="1:23">
      <c r="A3239" t="s">
        <v>3283</v>
      </c>
      <c r="B3239">
        <v>37.885593999999998</v>
      </c>
      <c r="C3239" s="15">
        <v>-122.439369</v>
      </c>
      <c r="D3239" s="2" t="s">
        <v>8275</v>
      </c>
      <c r="E3239" s="14" t="s">
        <v>5061</v>
      </c>
      <c r="F3239" s="14" t="e" vm="5">
        <v>#VALUE!</v>
      </c>
      <c r="G3239" s="2" t="str">
        <f>_xlfn.XLOOKUP(E3239,missing_cities!$Q$2:$Q$56,missing_cities!$R$2:$R$56,"Not Found",0)</f>
        <v>United States</v>
      </c>
      <c r="H3239" t="str">
        <f>_xlfn.XLOOKUP(E3239,missing_cities!$Q$2:$Q$56,missing_cities!$S$2:$S$56,"Not Found",0)</f>
        <v>North America</v>
      </c>
      <c r="I3239" t="s">
        <v>1684</v>
      </c>
      <c r="J3239" s="15">
        <v>0.45</v>
      </c>
      <c r="K3239" s="1">
        <v>45862</v>
      </c>
      <c r="L3239" s="15" t="str">
        <f t="shared" si="100"/>
        <v>9.00-21.00</v>
      </c>
      <c r="M3239" s="16">
        <f t="shared" si="101"/>
        <v>12</v>
      </c>
      <c r="N3239" s="15">
        <v>9.91</v>
      </c>
      <c r="O3239" s="15">
        <v>75</v>
      </c>
      <c r="P3239" t="s">
        <v>20</v>
      </c>
      <c r="Q3239">
        <v>22</v>
      </c>
      <c r="R3239" t="s">
        <v>46</v>
      </c>
      <c r="S3239">
        <v>2013</v>
      </c>
      <c r="T3239" t="s">
        <v>31</v>
      </c>
      <c r="U3239" s="15">
        <v>4</v>
      </c>
      <c r="V3239" s="15">
        <v>4</v>
      </c>
      <c r="W3239" t="s">
        <v>32</v>
      </c>
    </row>
    <row r="3240" spans="1:23">
      <c r="A3240" t="s">
        <v>3284</v>
      </c>
      <c r="B3240">
        <v>-33.863577999999997</v>
      </c>
      <c r="C3240" s="15">
        <v>151.257666</v>
      </c>
      <c r="D3240" s="2" t="s">
        <v>8276</v>
      </c>
      <c r="E3240" s="14" t="s">
        <v>5069</v>
      </c>
      <c r="F3240" s="14" t="e" vm="8">
        <v>#VALUE!</v>
      </c>
      <c r="G3240" s="2" t="str">
        <f>_xlfn.XLOOKUP(E3240,missing_cities!$Q$2:$Q$56,missing_cities!$R$2:$R$56,"Not Found",0)</f>
        <v>Australia</v>
      </c>
      <c r="H3240" t="str">
        <f>_xlfn.XLOOKUP(E3240,missing_cities!$Q$2:$Q$56,missing_cities!$S$2:$S$56,"Not Found",0)</f>
        <v>Australia</v>
      </c>
      <c r="I3240" t="s">
        <v>1684</v>
      </c>
      <c r="J3240" s="15">
        <v>0.3</v>
      </c>
      <c r="K3240" t="s">
        <v>19</v>
      </c>
      <c r="L3240" s="15" t="str">
        <f t="shared" si="100"/>
        <v>9:00-18:00</v>
      </c>
      <c r="M3240" s="16">
        <f t="shared" si="101"/>
        <v>0.37</v>
      </c>
      <c r="N3240" s="15">
        <v>8.0299999999999994</v>
      </c>
      <c r="O3240" s="15">
        <v>56</v>
      </c>
      <c r="P3240" t="s">
        <v>37</v>
      </c>
      <c r="Q3240">
        <v>150</v>
      </c>
      <c r="R3240" t="s">
        <v>81</v>
      </c>
      <c r="S3240">
        <v>2017</v>
      </c>
      <c r="T3240" t="s">
        <v>31</v>
      </c>
      <c r="U3240" s="15">
        <v>4.4000000000000004</v>
      </c>
      <c r="V3240" s="15">
        <v>2</v>
      </c>
      <c r="W3240" t="s">
        <v>27</v>
      </c>
    </row>
    <row r="3241" spans="1:23">
      <c r="A3241" t="s">
        <v>3285</v>
      </c>
      <c r="B3241">
        <v>19.453060000000001</v>
      </c>
      <c r="C3241" s="15">
        <v>-99.073742999999993</v>
      </c>
      <c r="D3241" s="2" t="s">
        <v>8277</v>
      </c>
      <c r="E3241" s="14" t="s">
        <v>5119</v>
      </c>
      <c r="F3241" s="14" t="e" vm="13">
        <v>#VALUE!</v>
      </c>
      <c r="G3241" s="2" t="str">
        <f>_xlfn.XLOOKUP(E3241,missing_cities!$Q$2:$Q$56,missing_cities!$R$2:$R$56,"Not Found",0)</f>
        <v>Mexico</v>
      </c>
      <c r="H3241" t="str">
        <f>_xlfn.XLOOKUP(E3241,missing_cities!$Q$2:$Q$56,missing_cities!$S$2:$S$56,"Not Found",0)</f>
        <v>North America</v>
      </c>
      <c r="I3241" t="s">
        <v>1684</v>
      </c>
      <c r="J3241" s="15">
        <v>0.28999999999999998</v>
      </c>
      <c r="K3241" s="1">
        <v>45862</v>
      </c>
      <c r="L3241" s="15" t="str">
        <f t="shared" si="100"/>
        <v>9.00-21.00</v>
      </c>
      <c r="M3241" s="16">
        <f t="shared" si="101"/>
        <v>12</v>
      </c>
      <c r="N3241" s="15">
        <v>7.37</v>
      </c>
      <c r="O3241" s="15">
        <v>25</v>
      </c>
      <c r="P3241" t="s">
        <v>39</v>
      </c>
      <c r="Q3241">
        <v>22</v>
      </c>
      <c r="R3241" t="s">
        <v>30</v>
      </c>
      <c r="S3241">
        <v>2021</v>
      </c>
      <c r="T3241" t="s">
        <v>22</v>
      </c>
      <c r="U3241" s="15">
        <v>3</v>
      </c>
      <c r="V3241" s="15">
        <v>8</v>
      </c>
      <c r="W3241" t="s">
        <v>27</v>
      </c>
    </row>
    <row r="3242" spans="1:23">
      <c r="A3242" t="s">
        <v>3286</v>
      </c>
      <c r="B3242">
        <v>55.761024999999997</v>
      </c>
      <c r="C3242" s="15">
        <v>37.677</v>
      </c>
      <c r="D3242" s="2" t="s">
        <v>8278</v>
      </c>
      <c r="E3242" s="14" t="s">
        <v>5052</v>
      </c>
      <c r="F3242" s="14" t="e" vm="2">
        <v>#VALUE!</v>
      </c>
      <c r="G3242" s="2" t="str">
        <f>_xlfn.XLOOKUP(E3242,missing_cities!$Q$2:$Q$56,missing_cities!$R$2:$R$56,"Not Found",0)</f>
        <v>Russia</v>
      </c>
      <c r="H3242" t="str">
        <f>_xlfn.XLOOKUP(E3242,missing_cities!$Q$2:$Q$56,missing_cities!$S$2:$S$56,"Not Found",0)</f>
        <v>Europe</v>
      </c>
      <c r="I3242" t="s">
        <v>1684</v>
      </c>
      <c r="J3242" s="15">
        <v>0.4</v>
      </c>
      <c r="K3242" s="1">
        <v>45862</v>
      </c>
      <c r="L3242" s="15" t="str">
        <f t="shared" si="100"/>
        <v>9.00-21.00</v>
      </c>
      <c r="M3242" s="16">
        <f t="shared" si="101"/>
        <v>12</v>
      </c>
      <c r="N3242" s="15">
        <v>13.61</v>
      </c>
      <c r="O3242" s="15">
        <v>81</v>
      </c>
      <c r="P3242" t="s">
        <v>20</v>
      </c>
      <c r="Q3242">
        <v>150</v>
      </c>
      <c r="R3242" t="s">
        <v>132</v>
      </c>
      <c r="S3242">
        <v>2019</v>
      </c>
      <c r="T3242" t="s">
        <v>22</v>
      </c>
      <c r="U3242" s="15">
        <v>4.4000000000000004</v>
      </c>
      <c r="V3242" s="15">
        <v>9</v>
      </c>
      <c r="W3242" t="s">
        <v>23</v>
      </c>
    </row>
    <row r="3243" spans="1:23">
      <c r="A3243" t="s">
        <v>3287</v>
      </c>
      <c r="B3243">
        <v>-65.203237000000001</v>
      </c>
      <c r="C3243" s="15">
        <v>98.709200999999993</v>
      </c>
      <c r="D3243" s="2" t="s">
        <v>8279</v>
      </c>
      <c r="E3243" s="14" t="str">
        <f>_xlfn.XLOOKUP(C3243,missing_cities!B:B,missing_cities!C:C,"Not Found",0)</f>
        <v>Not Found</v>
      </c>
      <c r="F3243" s="14" t="s">
        <v>9990</v>
      </c>
      <c r="G3243" s="2" t="str">
        <f>_xlfn.XLOOKUP(E3243,missing_cities!$Q$2:$Q$56,missing_cities!$R$2:$R$56,"Not Found",0)</f>
        <v>Not Found</v>
      </c>
      <c r="H3243" t="str">
        <f>_xlfn.XLOOKUP(E3243,missing_cities!$Q$2:$Q$56,missing_cities!$S$2:$S$56,"Not Found",0)</f>
        <v>Not Found</v>
      </c>
      <c r="I3243" t="s">
        <v>1684</v>
      </c>
      <c r="J3243" s="15">
        <v>0.49</v>
      </c>
      <c r="K3243" s="1">
        <v>45862</v>
      </c>
      <c r="L3243" s="15" t="str">
        <f t="shared" si="100"/>
        <v>9.00-21.00</v>
      </c>
      <c r="M3243" s="16">
        <f t="shared" si="101"/>
        <v>12</v>
      </c>
      <c r="N3243" s="15">
        <v>15.42</v>
      </c>
      <c r="O3243" s="15">
        <v>76</v>
      </c>
      <c r="P3243" t="s">
        <v>25</v>
      </c>
      <c r="Q3243">
        <v>150</v>
      </c>
      <c r="R3243" t="s">
        <v>37</v>
      </c>
      <c r="S3243">
        <v>2018</v>
      </c>
      <c r="T3243" t="s">
        <v>22</v>
      </c>
      <c r="U3243" s="15">
        <v>4.0999999999999996</v>
      </c>
      <c r="V3243" s="15">
        <v>4</v>
      </c>
      <c r="W3243" t="s">
        <v>32</v>
      </c>
    </row>
    <row r="3244" spans="1:23">
      <c r="A3244" t="s">
        <v>3288</v>
      </c>
      <c r="B3244">
        <v>-23.675923999999998</v>
      </c>
      <c r="C3244" s="15">
        <v>-46.534787000000001</v>
      </c>
      <c r="D3244" s="2" t="s">
        <v>8280</v>
      </c>
      <c r="E3244" s="14" t="s">
        <v>5067</v>
      </c>
      <c r="F3244" s="14" t="e" vm="7">
        <v>#VALUE!</v>
      </c>
      <c r="G3244" s="2" t="str">
        <f>_xlfn.XLOOKUP(E3244,missing_cities!$Q$2:$Q$56,missing_cities!$R$2:$R$56,"Not Found",0)</f>
        <v>Brazil</v>
      </c>
      <c r="H3244" t="str">
        <f>_xlfn.XLOOKUP(E3244,missing_cities!$Q$2:$Q$56,missing_cities!$S$2:$S$56,"Not Found",0)</f>
        <v>South America</v>
      </c>
      <c r="I3244" t="s">
        <v>1684</v>
      </c>
      <c r="J3244" s="15">
        <v>0.49</v>
      </c>
      <c r="K3244" t="s">
        <v>34</v>
      </c>
      <c r="L3244" s="15" t="str">
        <f t="shared" si="100"/>
        <v>6:00-22:00</v>
      </c>
      <c r="M3244" s="16">
        <f t="shared" si="101"/>
        <v>0.67</v>
      </c>
      <c r="N3244" s="15">
        <v>15.81</v>
      </c>
      <c r="O3244" s="15">
        <v>86</v>
      </c>
      <c r="P3244" t="s">
        <v>25</v>
      </c>
      <c r="Q3244">
        <v>150</v>
      </c>
      <c r="R3244" t="s">
        <v>37</v>
      </c>
      <c r="S3244">
        <v>2013</v>
      </c>
      <c r="T3244" t="s">
        <v>31</v>
      </c>
      <c r="U3244" s="15">
        <v>3.9</v>
      </c>
      <c r="V3244" s="15">
        <v>6</v>
      </c>
      <c r="W3244" t="s">
        <v>27</v>
      </c>
    </row>
    <row r="3245" spans="1:23">
      <c r="A3245" t="s">
        <v>3289</v>
      </c>
      <c r="B3245">
        <v>-33.752617000000001</v>
      </c>
      <c r="C3245" s="15">
        <v>18.414822000000001</v>
      </c>
      <c r="D3245" s="2" t="s">
        <v>8281</v>
      </c>
      <c r="E3245" s="14" t="s">
        <v>5085</v>
      </c>
      <c r="F3245" s="14" t="e" vm="12">
        <v>#VALUE!</v>
      </c>
      <c r="G3245" s="2" t="str">
        <f>_xlfn.XLOOKUP(E3245,missing_cities!$Q$2:$Q$56,missing_cities!$R$2:$R$56,"Not Found",0)</f>
        <v>South Africa</v>
      </c>
      <c r="H3245" t="str">
        <f>_xlfn.XLOOKUP(E3245,missing_cities!$Q$2:$Q$56,missing_cities!$S$2:$S$56,"Not Found",0)</f>
        <v>Africa</v>
      </c>
      <c r="I3245" t="s">
        <v>1684</v>
      </c>
      <c r="J3245" s="15">
        <v>0.36</v>
      </c>
      <c r="K3245" t="s">
        <v>19</v>
      </c>
      <c r="L3245" s="15" t="str">
        <f t="shared" si="100"/>
        <v>9:00-18:00</v>
      </c>
      <c r="M3245" s="16">
        <f t="shared" si="101"/>
        <v>0.37</v>
      </c>
      <c r="N3245" s="15">
        <v>18.21</v>
      </c>
      <c r="O3245" s="15">
        <v>46</v>
      </c>
      <c r="P3245" t="s">
        <v>29</v>
      </c>
      <c r="Q3245">
        <v>350</v>
      </c>
      <c r="R3245" t="s">
        <v>44</v>
      </c>
      <c r="S3245">
        <v>2022</v>
      </c>
      <c r="T3245" t="s">
        <v>31</v>
      </c>
      <c r="U3245" s="15">
        <v>3.6</v>
      </c>
      <c r="V3245" s="15">
        <v>3</v>
      </c>
      <c r="W3245" t="s">
        <v>27</v>
      </c>
    </row>
    <row r="3246" spans="1:23">
      <c r="A3246" t="s">
        <v>3290</v>
      </c>
      <c r="B3246">
        <v>25.237143</v>
      </c>
      <c r="C3246" s="15">
        <v>55.340758999999998</v>
      </c>
      <c r="D3246" s="2" t="s">
        <v>6758</v>
      </c>
      <c r="E3246" s="14" t="s">
        <v>5076</v>
      </c>
      <c r="F3246" s="14" t="e" vm="10">
        <v>#VALUE!</v>
      </c>
      <c r="G3246" s="2" t="str">
        <f>_xlfn.XLOOKUP(E3246,missing_cities!$Q$2:$Q$56,missing_cities!$R$2:$R$56,"Not Found",0)</f>
        <v>United Arab Emirates</v>
      </c>
      <c r="H3246" t="str">
        <f>_xlfn.XLOOKUP(E3246,missing_cities!$Q$2:$Q$56,missing_cities!$S$2:$S$56,"Not Found",0)</f>
        <v>Asia</v>
      </c>
      <c r="I3246" t="s">
        <v>1684</v>
      </c>
      <c r="J3246" s="15">
        <v>0.11</v>
      </c>
      <c r="K3246" s="1">
        <v>45862</v>
      </c>
      <c r="L3246" s="15" t="str">
        <f t="shared" si="100"/>
        <v>9.00-21.00</v>
      </c>
      <c r="M3246" s="16">
        <f t="shared" si="101"/>
        <v>12</v>
      </c>
      <c r="N3246" s="15">
        <v>7.69</v>
      </c>
      <c r="O3246" s="15">
        <v>18</v>
      </c>
      <c r="P3246" t="s">
        <v>39</v>
      </c>
      <c r="Q3246">
        <v>50</v>
      </c>
      <c r="R3246" t="s">
        <v>97</v>
      </c>
      <c r="S3246">
        <v>2018</v>
      </c>
      <c r="T3246" t="s">
        <v>22</v>
      </c>
      <c r="U3246" s="15">
        <v>3.3</v>
      </c>
      <c r="V3246" s="15">
        <v>9</v>
      </c>
      <c r="W3246" t="s">
        <v>27</v>
      </c>
    </row>
    <row r="3247" spans="1:23">
      <c r="A3247" t="s">
        <v>3291</v>
      </c>
      <c r="B3247">
        <v>19.515162</v>
      </c>
      <c r="C3247" s="15">
        <v>-99.191036999999994</v>
      </c>
      <c r="D3247" s="2" t="s">
        <v>8282</v>
      </c>
      <c r="E3247" s="14" t="s">
        <v>5119</v>
      </c>
      <c r="F3247" s="14" t="e" vm="13">
        <v>#VALUE!</v>
      </c>
      <c r="G3247" s="2" t="str">
        <f>_xlfn.XLOOKUP(E3247,missing_cities!$Q$2:$Q$56,missing_cities!$R$2:$R$56,"Not Found",0)</f>
        <v>Mexico</v>
      </c>
      <c r="H3247" t="str">
        <f>_xlfn.XLOOKUP(E3247,missing_cities!$Q$2:$Q$56,missing_cities!$S$2:$S$56,"Not Found",0)</f>
        <v>North America</v>
      </c>
      <c r="I3247" t="s">
        <v>1684</v>
      </c>
      <c r="J3247" s="15">
        <v>0.33</v>
      </c>
      <c r="K3247" s="1">
        <v>45862</v>
      </c>
      <c r="L3247" s="15" t="str">
        <f t="shared" si="100"/>
        <v>9.00-21.00</v>
      </c>
      <c r="M3247" s="16">
        <f t="shared" si="101"/>
        <v>12</v>
      </c>
      <c r="N3247" s="15">
        <v>18.53</v>
      </c>
      <c r="O3247" s="15">
        <v>17</v>
      </c>
      <c r="P3247" t="s">
        <v>25</v>
      </c>
      <c r="Q3247">
        <v>150</v>
      </c>
      <c r="R3247" t="s">
        <v>37</v>
      </c>
      <c r="S3247">
        <v>2021</v>
      </c>
      <c r="T3247" t="s">
        <v>22</v>
      </c>
      <c r="U3247" s="15">
        <v>4.0999999999999996</v>
      </c>
      <c r="V3247" s="15">
        <v>1</v>
      </c>
      <c r="W3247" t="s">
        <v>27</v>
      </c>
    </row>
    <row r="3248" spans="1:23">
      <c r="A3248" t="s">
        <v>3292</v>
      </c>
      <c r="B3248">
        <v>55.868073000000003</v>
      </c>
      <c r="C3248" s="15">
        <v>37.678823000000001</v>
      </c>
      <c r="D3248" s="2" t="s">
        <v>8283</v>
      </c>
      <c r="E3248" s="14" t="s">
        <v>5052</v>
      </c>
      <c r="F3248" s="14" t="e" vm="2">
        <v>#VALUE!</v>
      </c>
      <c r="G3248" s="2" t="str">
        <f>_xlfn.XLOOKUP(E3248,missing_cities!$Q$2:$Q$56,missing_cities!$R$2:$R$56,"Not Found",0)</f>
        <v>Russia</v>
      </c>
      <c r="H3248" t="str">
        <f>_xlfn.XLOOKUP(E3248,missing_cities!$Q$2:$Q$56,missing_cities!$S$2:$S$56,"Not Found",0)</f>
        <v>Europe</v>
      </c>
      <c r="I3248" t="s">
        <v>1684</v>
      </c>
      <c r="J3248" s="15">
        <v>0.34</v>
      </c>
      <c r="K3248" t="s">
        <v>19</v>
      </c>
      <c r="L3248" s="15" t="str">
        <f t="shared" si="100"/>
        <v>9:00-18:00</v>
      </c>
      <c r="M3248" s="16">
        <f t="shared" si="101"/>
        <v>0.37</v>
      </c>
      <c r="N3248" s="15">
        <v>1.26</v>
      </c>
      <c r="O3248" s="15">
        <v>13</v>
      </c>
      <c r="P3248" t="s">
        <v>25</v>
      </c>
      <c r="Q3248">
        <v>350</v>
      </c>
      <c r="R3248" t="s">
        <v>46</v>
      </c>
      <c r="S3248">
        <v>2021</v>
      </c>
      <c r="T3248" t="s">
        <v>31</v>
      </c>
      <c r="U3248" s="15">
        <v>4.2</v>
      </c>
      <c r="V3248" s="15">
        <v>10</v>
      </c>
      <c r="W3248" t="s">
        <v>27</v>
      </c>
    </row>
    <row r="3249" spans="1:23">
      <c r="A3249" t="s">
        <v>3293</v>
      </c>
      <c r="B3249">
        <v>25.350798999999999</v>
      </c>
      <c r="C3249" s="15">
        <v>55.396920999999999</v>
      </c>
      <c r="D3249" s="2" t="s">
        <v>8284</v>
      </c>
      <c r="E3249" s="14" t="s">
        <v>5076</v>
      </c>
      <c r="F3249" s="14" t="e" vm="10">
        <v>#VALUE!</v>
      </c>
      <c r="G3249" s="2" t="str">
        <f>_xlfn.XLOOKUP(E3249,missing_cities!$Q$2:$Q$56,missing_cities!$R$2:$R$56,"Not Found",0)</f>
        <v>United Arab Emirates</v>
      </c>
      <c r="H3249" t="str">
        <f>_xlfn.XLOOKUP(E3249,missing_cities!$Q$2:$Q$56,missing_cities!$S$2:$S$56,"Not Found",0)</f>
        <v>Asia</v>
      </c>
      <c r="I3249" t="s">
        <v>1684</v>
      </c>
      <c r="J3249" s="15">
        <v>0.27</v>
      </c>
      <c r="K3249" t="s">
        <v>34</v>
      </c>
      <c r="L3249" s="15" t="str">
        <f t="shared" si="100"/>
        <v>6:00-22:00</v>
      </c>
      <c r="M3249" s="16">
        <f t="shared" si="101"/>
        <v>0.67</v>
      </c>
      <c r="N3249" s="15">
        <v>17.739999999999998</v>
      </c>
      <c r="O3249" s="15">
        <v>30</v>
      </c>
      <c r="P3249" t="s">
        <v>39</v>
      </c>
      <c r="Q3249">
        <v>150</v>
      </c>
      <c r="R3249" t="s">
        <v>35</v>
      </c>
      <c r="S3249">
        <v>2015</v>
      </c>
      <c r="T3249" t="s">
        <v>31</v>
      </c>
      <c r="U3249" s="15">
        <v>4.8</v>
      </c>
      <c r="V3249" s="15">
        <v>3</v>
      </c>
      <c r="W3249" t="s">
        <v>27</v>
      </c>
    </row>
    <row r="3250" spans="1:23">
      <c r="A3250" t="s">
        <v>3294</v>
      </c>
      <c r="B3250">
        <v>-23.634004000000001</v>
      </c>
      <c r="C3250" s="15">
        <v>-46.559195000000003</v>
      </c>
      <c r="D3250" s="2" t="s">
        <v>8285</v>
      </c>
      <c r="E3250" s="14" t="s">
        <v>5067</v>
      </c>
      <c r="F3250" s="14" t="e" vm="7">
        <v>#VALUE!</v>
      </c>
      <c r="G3250" s="2" t="str">
        <f>_xlfn.XLOOKUP(E3250,missing_cities!$Q$2:$Q$56,missing_cities!$R$2:$R$56,"Not Found",0)</f>
        <v>Brazil</v>
      </c>
      <c r="H3250" t="str">
        <f>_xlfn.XLOOKUP(E3250,missing_cities!$Q$2:$Q$56,missing_cities!$S$2:$S$56,"Not Found",0)</f>
        <v>South America</v>
      </c>
      <c r="I3250" t="s">
        <v>1684</v>
      </c>
      <c r="J3250" s="15">
        <v>0.23</v>
      </c>
      <c r="K3250" s="1">
        <v>45862</v>
      </c>
      <c r="L3250" s="15" t="str">
        <f t="shared" si="100"/>
        <v>9.00-21.00</v>
      </c>
      <c r="M3250" s="16">
        <f t="shared" si="101"/>
        <v>12</v>
      </c>
      <c r="N3250" s="15">
        <v>6.89</v>
      </c>
      <c r="O3250" s="15">
        <v>94</v>
      </c>
      <c r="P3250" t="s">
        <v>37</v>
      </c>
      <c r="Q3250">
        <v>22</v>
      </c>
      <c r="R3250" t="s">
        <v>67</v>
      </c>
      <c r="S3250">
        <v>2013</v>
      </c>
      <c r="T3250" t="s">
        <v>22</v>
      </c>
      <c r="U3250" s="15">
        <v>3.4</v>
      </c>
      <c r="V3250" s="15">
        <v>1</v>
      </c>
      <c r="W3250" t="s">
        <v>27</v>
      </c>
    </row>
    <row r="3251" spans="1:23">
      <c r="A3251" t="s">
        <v>3295</v>
      </c>
      <c r="B3251">
        <v>-33.836610999999998</v>
      </c>
      <c r="C3251" s="15">
        <v>151.24742699999999</v>
      </c>
      <c r="D3251" s="2" t="s">
        <v>8286</v>
      </c>
      <c r="E3251" s="14" t="s">
        <v>5069</v>
      </c>
      <c r="F3251" s="14" t="e" vm="8">
        <v>#VALUE!</v>
      </c>
      <c r="G3251" s="2" t="str">
        <f>_xlfn.XLOOKUP(E3251,missing_cities!$Q$2:$Q$56,missing_cities!$R$2:$R$56,"Not Found",0)</f>
        <v>Australia</v>
      </c>
      <c r="H3251" t="str">
        <f>_xlfn.XLOOKUP(E3251,missing_cities!$Q$2:$Q$56,missing_cities!$S$2:$S$56,"Not Found",0)</f>
        <v>Australia</v>
      </c>
      <c r="I3251" t="s">
        <v>1684</v>
      </c>
      <c r="J3251" s="15">
        <v>0.26</v>
      </c>
      <c r="K3251" s="1">
        <v>45862</v>
      </c>
      <c r="L3251" s="15" t="str">
        <f t="shared" si="100"/>
        <v>9.00-21.00</v>
      </c>
      <c r="M3251" s="16">
        <f t="shared" si="101"/>
        <v>12</v>
      </c>
      <c r="N3251" s="15">
        <v>19.61</v>
      </c>
      <c r="O3251" s="15">
        <v>62</v>
      </c>
      <c r="P3251" t="s">
        <v>39</v>
      </c>
      <c r="Q3251">
        <v>150</v>
      </c>
      <c r="R3251" t="s">
        <v>35</v>
      </c>
      <c r="S3251">
        <v>2022</v>
      </c>
      <c r="T3251" t="s">
        <v>31</v>
      </c>
      <c r="U3251" s="15">
        <v>4.5</v>
      </c>
      <c r="V3251" s="15">
        <v>2</v>
      </c>
      <c r="W3251" t="s">
        <v>27</v>
      </c>
    </row>
    <row r="3252" spans="1:23">
      <c r="A3252" t="s">
        <v>3296</v>
      </c>
      <c r="B3252">
        <v>-33.842643000000002</v>
      </c>
      <c r="C3252" s="15">
        <v>18.433423999999999</v>
      </c>
      <c r="D3252" s="2" t="s">
        <v>8287</v>
      </c>
      <c r="E3252" s="14" t="s">
        <v>5085</v>
      </c>
      <c r="F3252" s="14" t="e" vm="12">
        <v>#VALUE!</v>
      </c>
      <c r="G3252" s="2" t="str">
        <f>_xlfn.XLOOKUP(E3252,missing_cities!$Q$2:$Q$56,missing_cities!$R$2:$R$56,"Not Found",0)</f>
        <v>South Africa</v>
      </c>
      <c r="H3252" t="str">
        <f>_xlfn.XLOOKUP(E3252,missing_cities!$Q$2:$Q$56,missing_cities!$S$2:$S$56,"Not Found",0)</f>
        <v>Africa</v>
      </c>
      <c r="I3252" t="s">
        <v>1684</v>
      </c>
      <c r="J3252" s="15">
        <v>0.31</v>
      </c>
      <c r="K3252" t="s">
        <v>34</v>
      </c>
      <c r="L3252" s="15" t="str">
        <f t="shared" si="100"/>
        <v>6:00-22:00</v>
      </c>
      <c r="M3252" s="16">
        <f t="shared" si="101"/>
        <v>0.67</v>
      </c>
      <c r="N3252" s="15">
        <v>8.4600000000000009</v>
      </c>
      <c r="O3252" s="15">
        <v>48</v>
      </c>
      <c r="P3252" t="s">
        <v>25</v>
      </c>
      <c r="Q3252">
        <v>150</v>
      </c>
      <c r="R3252" t="s">
        <v>48</v>
      </c>
      <c r="S3252">
        <v>2021</v>
      </c>
      <c r="T3252" t="s">
        <v>31</v>
      </c>
      <c r="U3252" s="15">
        <v>3.6</v>
      </c>
      <c r="V3252" s="15">
        <v>8</v>
      </c>
      <c r="W3252" t="s">
        <v>23</v>
      </c>
    </row>
    <row r="3253" spans="1:23">
      <c r="A3253" t="s">
        <v>3297</v>
      </c>
      <c r="B3253">
        <v>25.270949000000002</v>
      </c>
      <c r="C3253" s="15">
        <v>55.326560000000001</v>
      </c>
      <c r="D3253" s="2" t="s">
        <v>8288</v>
      </c>
      <c r="E3253" s="14" t="s">
        <v>5076</v>
      </c>
      <c r="F3253" s="14" t="e" vm="10">
        <v>#VALUE!</v>
      </c>
      <c r="G3253" s="2" t="str">
        <f>_xlfn.XLOOKUP(E3253,missing_cities!$Q$2:$Q$56,missing_cities!$R$2:$R$56,"Not Found",0)</f>
        <v>United Arab Emirates</v>
      </c>
      <c r="H3253" t="str">
        <f>_xlfn.XLOOKUP(E3253,missing_cities!$Q$2:$Q$56,missing_cities!$S$2:$S$56,"Not Found",0)</f>
        <v>Asia</v>
      </c>
      <c r="I3253" t="s">
        <v>1684</v>
      </c>
      <c r="J3253" s="15">
        <v>0.32</v>
      </c>
      <c r="K3253" s="1">
        <v>45862</v>
      </c>
      <c r="L3253" s="15" t="str">
        <f t="shared" si="100"/>
        <v>9.00-21.00</v>
      </c>
      <c r="M3253" s="16">
        <f t="shared" si="101"/>
        <v>12</v>
      </c>
      <c r="N3253" s="15">
        <v>9.6199999999999992</v>
      </c>
      <c r="O3253" s="15">
        <v>72</v>
      </c>
      <c r="P3253" t="s">
        <v>39</v>
      </c>
      <c r="Q3253">
        <v>350</v>
      </c>
      <c r="R3253" t="s">
        <v>74</v>
      </c>
      <c r="S3253">
        <v>2021</v>
      </c>
      <c r="T3253" t="s">
        <v>22</v>
      </c>
      <c r="U3253" s="15">
        <v>4.4000000000000004</v>
      </c>
      <c r="V3253" s="15">
        <v>2</v>
      </c>
      <c r="W3253" t="s">
        <v>27</v>
      </c>
    </row>
    <row r="3254" spans="1:23">
      <c r="A3254" t="s">
        <v>3298</v>
      </c>
      <c r="B3254">
        <v>-89.578852999999995</v>
      </c>
      <c r="C3254" s="15">
        <v>-52.465195000000001</v>
      </c>
      <c r="D3254" s="2" t="s">
        <v>8289</v>
      </c>
      <c r="E3254" s="14" t="str">
        <f>_xlfn.XLOOKUP(C3254,missing_cities!B:B,missing_cities!C:C,"Not Found",0)</f>
        <v>Not Found</v>
      </c>
      <c r="F3254" s="14" t="s">
        <v>9990</v>
      </c>
      <c r="G3254" s="2" t="str">
        <f>_xlfn.XLOOKUP(E3254,missing_cities!$Q$2:$Q$56,missing_cities!$R$2:$R$56,"Not Found",0)</f>
        <v>Not Found</v>
      </c>
      <c r="H3254" t="str">
        <f>_xlfn.XLOOKUP(E3254,missing_cities!$Q$2:$Q$56,missing_cities!$S$2:$S$56,"Not Found",0)</f>
        <v>Not Found</v>
      </c>
      <c r="I3254" t="s">
        <v>1684</v>
      </c>
      <c r="J3254" s="15">
        <v>0.17</v>
      </c>
      <c r="K3254" t="s">
        <v>34</v>
      </c>
      <c r="L3254" s="15" t="str">
        <f t="shared" si="100"/>
        <v>6:00-22:00</v>
      </c>
      <c r="M3254" s="16">
        <f t="shared" si="101"/>
        <v>0.67</v>
      </c>
      <c r="N3254" s="15">
        <v>2.04</v>
      </c>
      <c r="O3254" s="15">
        <v>100</v>
      </c>
      <c r="P3254" t="s">
        <v>29</v>
      </c>
      <c r="Q3254">
        <v>22</v>
      </c>
      <c r="R3254" t="s">
        <v>46</v>
      </c>
      <c r="S3254">
        <v>2019</v>
      </c>
      <c r="T3254" t="s">
        <v>22</v>
      </c>
      <c r="U3254" s="15">
        <v>4</v>
      </c>
      <c r="V3254" s="15">
        <v>8</v>
      </c>
      <c r="W3254" t="s">
        <v>32</v>
      </c>
    </row>
    <row r="3255" spans="1:23">
      <c r="A3255" t="s">
        <v>3299</v>
      </c>
      <c r="B3255">
        <v>-33.771016000000003</v>
      </c>
      <c r="C3255" s="15">
        <v>151.34724299999999</v>
      </c>
      <c r="D3255" s="2" t="s">
        <v>8290</v>
      </c>
      <c r="E3255" s="14" t="s">
        <v>5069</v>
      </c>
      <c r="F3255" s="14" t="e" vm="8">
        <v>#VALUE!</v>
      </c>
      <c r="G3255" s="2" t="str">
        <f>_xlfn.XLOOKUP(E3255,missing_cities!$Q$2:$Q$56,missing_cities!$R$2:$R$56,"Not Found",0)</f>
        <v>Australia</v>
      </c>
      <c r="H3255" t="str">
        <f>_xlfn.XLOOKUP(E3255,missing_cities!$Q$2:$Q$56,missing_cities!$S$2:$S$56,"Not Found",0)</f>
        <v>Australia</v>
      </c>
      <c r="I3255" t="s">
        <v>1684</v>
      </c>
      <c r="J3255" s="15">
        <v>0.19</v>
      </c>
      <c r="K3255" s="1">
        <v>45862</v>
      </c>
      <c r="L3255" s="15" t="str">
        <f t="shared" si="100"/>
        <v>9.00-21.00</v>
      </c>
      <c r="M3255" s="16">
        <f t="shared" si="101"/>
        <v>12</v>
      </c>
      <c r="N3255" s="15">
        <v>3.55</v>
      </c>
      <c r="O3255" s="15">
        <v>75</v>
      </c>
      <c r="P3255" t="s">
        <v>25</v>
      </c>
      <c r="Q3255">
        <v>22</v>
      </c>
      <c r="R3255" t="s">
        <v>37</v>
      </c>
      <c r="S3255">
        <v>2022</v>
      </c>
      <c r="T3255" t="s">
        <v>31</v>
      </c>
      <c r="U3255" s="15">
        <v>4.8</v>
      </c>
      <c r="V3255" s="15">
        <v>9</v>
      </c>
      <c r="W3255" t="s">
        <v>32</v>
      </c>
    </row>
    <row r="3256" spans="1:23">
      <c r="A3256" t="s">
        <v>3300</v>
      </c>
      <c r="B3256">
        <v>-23.587145</v>
      </c>
      <c r="C3256" s="15">
        <v>-46.582751000000002</v>
      </c>
      <c r="D3256" s="2" t="s">
        <v>8291</v>
      </c>
      <c r="E3256" s="14" t="s">
        <v>5067</v>
      </c>
      <c r="F3256" s="14" t="e" vm="7">
        <v>#VALUE!</v>
      </c>
      <c r="G3256" s="2" t="str">
        <f>_xlfn.XLOOKUP(E3256,missing_cities!$Q$2:$Q$56,missing_cities!$R$2:$R$56,"Not Found",0)</f>
        <v>Brazil</v>
      </c>
      <c r="H3256" t="str">
        <f>_xlfn.XLOOKUP(E3256,missing_cities!$Q$2:$Q$56,missing_cities!$S$2:$S$56,"Not Found",0)</f>
        <v>South America</v>
      </c>
      <c r="I3256" t="s">
        <v>1684</v>
      </c>
      <c r="J3256" s="15">
        <v>0.45</v>
      </c>
      <c r="K3256" t="s">
        <v>19</v>
      </c>
      <c r="L3256" s="15" t="str">
        <f t="shared" si="100"/>
        <v>9:00-18:00</v>
      </c>
      <c r="M3256" s="16">
        <f t="shared" si="101"/>
        <v>0.37</v>
      </c>
      <c r="N3256" s="15">
        <v>16.510000000000002</v>
      </c>
      <c r="O3256" s="15">
        <v>58</v>
      </c>
      <c r="P3256" t="s">
        <v>37</v>
      </c>
      <c r="Q3256">
        <v>350</v>
      </c>
      <c r="R3256" t="s">
        <v>48</v>
      </c>
      <c r="S3256">
        <v>2016</v>
      </c>
      <c r="T3256" t="s">
        <v>31</v>
      </c>
      <c r="U3256" s="15">
        <v>4.0999999999999996</v>
      </c>
      <c r="V3256" s="15">
        <v>9</v>
      </c>
      <c r="W3256" t="s">
        <v>23</v>
      </c>
    </row>
    <row r="3257" spans="1:23">
      <c r="A3257" t="s">
        <v>3301</v>
      </c>
      <c r="B3257">
        <v>-31.193738</v>
      </c>
      <c r="C3257" s="15">
        <v>-51.245314</v>
      </c>
      <c r="D3257" s="2" t="s">
        <v>8292</v>
      </c>
      <c r="E3257" s="14">
        <f>_xlfn.XLOOKUP(C3257,missing_cities!B:B,missing_cities!C:C,"Not Found",0)</f>
        <v>0</v>
      </c>
      <c r="F3257" s="14" t="s">
        <v>9990</v>
      </c>
      <c r="G3257" s="2" t="str">
        <f>_xlfn.XLOOKUP(E3257,missing_cities!$Q$2:$Q$56,missing_cities!$R$2:$R$56,"Not Found",0)</f>
        <v>Not Found</v>
      </c>
      <c r="H3257" t="str">
        <f>_xlfn.XLOOKUP(E3257,missing_cities!$Q$2:$Q$56,missing_cities!$S$2:$S$56,"Not Found",0)</f>
        <v>Not Found</v>
      </c>
      <c r="I3257" t="s">
        <v>1684</v>
      </c>
      <c r="J3257" s="15">
        <v>0.19</v>
      </c>
      <c r="K3257" t="s">
        <v>19</v>
      </c>
      <c r="L3257" s="15" t="str">
        <f t="shared" si="100"/>
        <v>9:00-18:00</v>
      </c>
      <c r="M3257" s="16">
        <f t="shared" si="101"/>
        <v>0.37</v>
      </c>
      <c r="N3257" s="15">
        <v>8.85</v>
      </c>
      <c r="O3257" s="15">
        <v>91</v>
      </c>
      <c r="P3257" t="s">
        <v>37</v>
      </c>
      <c r="Q3257">
        <v>350</v>
      </c>
      <c r="R3257" t="s">
        <v>76</v>
      </c>
      <c r="S3257">
        <v>2015</v>
      </c>
      <c r="T3257" t="s">
        <v>22</v>
      </c>
      <c r="U3257" s="15">
        <v>3.7</v>
      </c>
      <c r="V3257" s="15">
        <v>2</v>
      </c>
      <c r="W3257" t="s">
        <v>23</v>
      </c>
    </row>
    <row r="3258" spans="1:23">
      <c r="A3258" t="s">
        <v>3302</v>
      </c>
      <c r="B3258">
        <v>13.777207000000001</v>
      </c>
      <c r="C3258" s="15">
        <v>100.497163</v>
      </c>
      <c r="D3258" s="2" t="s">
        <v>8293</v>
      </c>
      <c r="E3258" s="14" t="s">
        <v>5059</v>
      </c>
      <c r="F3258" s="14" t="e" vm="4">
        <v>#VALUE!</v>
      </c>
      <c r="G3258" s="2" t="str">
        <f>_xlfn.XLOOKUP(E3258,missing_cities!$Q$2:$Q$56,missing_cities!$R$2:$R$56,"Not Found",0)</f>
        <v>Thailand</v>
      </c>
      <c r="H3258" t="str">
        <f>_xlfn.XLOOKUP(E3258,missing_cities!$Q$2:$Q$56,missing_cities!$S$2:$S$56,"Not Found",0)</f>
        <v>Asia</v>
      </c>
      <c r="I3258" t="s">
        <v>1684</v>
      </c>
      <c r="J3258" s="15">
        <v>0.37</v>
      </c>
      <c r="K3258" s="1">
        <v>45862</v>
      </c>
      <c r="L3258" s="15" t="str">
        <f t="shared" si="100"/>
        <v>9.00-21.00</v>
      </c>
      <c r="M3258" s="16">
        <f t="shared" si="101"/>
        <v>12</v>
      </c>
      <c r="N3258" s="15">
        <v>13.67</v>
      </c>
      <c r="O3258" s="15">
        <v>36</v>
      </c>
      <c r="P3258" t="s">
        <v>25</v>
      </c>
      <c r="Q3258">
        <v>150</v>
      </c>
      <c r="R3258" t="s">
        <v>132</v>
      </c>
      <c r="S3258">
        <v>2010</v>
      </c>
      <c r="T3258" t="s">
        <v>22</v>
      </c>
      <c r="U3258" s="15">
        <v>3.8</v>
      </c>
      <c r="V3258" s="15">
        <v>6</v>
      </c>
      <c r="W3258" t="s">
        <v>23</v>
      </c>
    </row>
    <row r="3259" spans="1:23">
      <c r="A3259" t="s">
        <v>3303</v>
      </c>
      <c r="B3259">
        <v>37.806047999999997</v>
      </c>
      <c r="C3259" s="15">
        <v>-122.471242</v>
      </c>
      <c r="D3259" s="2" t="s">
        <v>8294</v>
      </c>
      <c r="E3259" s="14" t="s">
        <v>5061</v>
      </c>
      <c r="F3259" s="14" t="e" vm="5">
        <v>#VALUE!</v>
      </c>
      <c r="G3259" s="2" t="str">
        <f>_xlfn.XLOOKUP(E3259,missing_cities!$Q$2:$Q$56,missing_cities!$R$2:$R$56,"Not Found",0)</f>
        <v>United States</v>
      </c>
      <c r="H3259" t="str">
        <f>_xlfn.XLOOKUP(E3259,missing_cities!$Q$2:$Q$56,missing_cities!$S$2:$S$56,"Not Found",0)</f>
        <v>North America</v>
      </c>
      <c r="I3259" t="s">
        <v>1684</v>
      </c>
      <c r="J3259" s="15">
        <v>0.4</v>
      </c>
      <c r="K3259" t="s">
        <v>34</v>
      </c>
      <c r="L3259" s="15" t="str">
        <f t="shared" si="100"/>
        <v>6:00-22:00</v>
      </c>
      <c r="M3259" s="16">
        <f t="shared" si="101"/>
        <v>0.67</v>
      </c>
      <c r="N3259" s="15">
        <v>17.52</v>
      </c>
      <c r="O3259" s="15">
        <v>11</v>
      </c>
      <c r="P3259" t="s">
        <v>20</v>
      </c>
      <c r="Q3259">
        <v>50</v>
      </c>
      <c r="R3259" t="s">
        <v>26</v>
      </c>
      <c r="S3259">
        <v>2013</v>
      </c>
      <c r="T3259" t="s">
        <v>22</v>
      </c>
      <c r="U3259" s="15">
        <v>4.9000000000000004</v>
      </c>
      <c r="V3259" s="15">
        <v>8</v>
      </c>
      <c r="W3259" t="s">
        <v>32</v>
      </c>
    </row>
    <row r="3260" spans="1:23">
      <c r="A3260" t="s">
        <v>3304</v>
      </c>
      <c r="B3260">
        <v>-33.730294999999998</v>
      </c>
      <c r="C3260" s="15">
        <v>151.246692</v>
      </c>
      <c r="D3260" s="2" t="s">
        <v>8295</v>
      </c>
      <c r="E3260" s="14" t="s">
        <v>5069</v>
      </c>
      <c r="F3260" s="14" t="e" vm="8">
        <v>#VALUE!</v>
      </c>
      <c r="G3260" s="2" t="str">
        <f>_xlfn.XLOOKUP(E3260,missing_cities!$Q$2:$Q$56,missing_cities!$R$2:$R$56,"Not Found",0)</f>
        <v>Australia</v>
      </c>
      <c r="H3260" t="str">
        <f>_xlfn.XLOOKUP(E3260,missing_cities!$Q$2:$Q$56,missing_cities!$S$2:$S$56,"Not Found",0)</f>
        <v>Australia</v>
      </c>
      <c r="I3260" t="s">
        <v>1684</v>
      </c>
      <c r="J3260" s="15">
        <v>0.17</v>
      </c>
      <c r="K3260" s="1">
        <v>45862</v>
      </c>
      <c r="L3260" s="15" t="str">
        <f t="shared" si="100"/>
        <v>9.00-21.00</v>
      </c>
      <c r="M3260" s="16">
        <f t="shared" si="101"/>
        <v>12</v>
      </c>
      <c r="N3260" s="15">
        <v>5.23</v>
      </c>
      <c r="O3260" s="15">
        <v>72</v>
      </c>
      <c r="P3260" t="s">
        <v>37</v>
      </c>
      <c r="Q3260">
        <v>22</v>
      </c>
      <c r="R3260" t="s">
        <v>35</v>
      </c>
      <c r="S3260">
        <v>2018</v>
      </c>
      <c r="T3260" t="s">
        <v>22</v>
      </c>
      <c r="U3260" s="15">
        <v>3.9</v>
      </c>
      <c r="V3260" s="15">
        <v>6</v>
      </c>
      <c r="W3260" t="s">
        <v>32</v>
      </c>
    </row>
    <row r="3261" spans="1:23">
      <c r="A3261" t="s">
        <v>3305</v>
      </c>
      <c r="B3261">
        <v>-33.858231000000004</v>
      </c>
      <c r="C3261" s="15">
        <v>151.29581999999999</v>
      </c>
      <c r="D3261" s="2" t="s">
        <v>8296</v>
      </c>
      <c r="E3261" s="14" t="s">
        <v>5069</v>
      </c>
      <c r="F3261" s="14" t="e" vm="8">
        <v>#VALUE!</v>
      </c>
      <c r="G3261" s="2" t="str">
        <f>_xlfn.XLOOKUP(E3261,missing_cities!$Q$2:$Q$56,missing_cities!$R$2:$R$56,"Not Found",0)</f>
        <v>Australia</v>
      </c>
      <c r="H3261" t="str">
        <f>_xlfn.XLOOKUP(E3261,missing_cities!$Q$2:$Q$56,missing_cities!$S$2:$S$56,"Not Found",0)</f>
        <v>Australia</v>
      </c>
      <c r="I3261" t="s">
        <v>1684</v>
      </c>
      <c r="J3261" s="15">
        <v>0.13</v>
      </c>
      <c r="K3261" t="s">
        <v>19</v>
      </c>
      <c r="L3261" s="15" t="str">
        <f t="shared" si="100"/>
        <v>9:00-18:00</v>
      </c>
      <c r="M3261" s="16">
        <f t="shared" si="101"/>
        <v>0.37</v>
      </c>
      <c r="N3261" s="15">
        <v>13.72</v>
      </c>
      <c r="O3261" s="15">
        <v>43</v>
      </c>
      <c r="P3261" t="s">
        <v>37</v>
      </c>
      <c r="Q3261">
        <v>350</v>
      </c>
      <c r="R3261" t="s">
        <v>74</v>
      </c>
      <c r="S3261">
        <v>2016</v>
      </c>
      <c r="T3261" t="s">
        <v>22</v>
      </c>
      <c r="U3261" s="15">
        <v>3.4</v>
      </c>
      <c r="V3261" s="15">
        <v>4</v>
      </c>
      <c r="W3261" t="s">
        <v>23</v>
      </c>
    </row>
    <row r="3262" spans="1:23">
      <c r="A3262" t="s">
        <v>3306</v>
      </c>
      <c r="B3262">
        <v>-33.856481000000002</v>
      </c>
      <c r="C3262" s="15">
        <v>18.426231000000001</v>
      </c>
      <c r="D3262" s="2" t="s">
        <v>8297</v>
      </c>
      <c r="E3262" s="14" t="s">
        <v>5085</v>
      </c>
      <c r="F3262" s="14" t="e" vm="12">
        <v>#VALUE!</v>
      </c>
      <c r="G3262" s="2" t="str">
        <f>_xlfn.XLOOKUP(E3262,missing_cities!$Q$2:$Q$56,missing_cities!$R$2:$R$56,"Not Found",0)</f>
        <v>South Africa</v>
      </c>
      <c r="H3262" t="str">
        <f>_xlfn.XLOOKUP(E3262,missing_cities!$Q$2:$Q$56,missing_cities!$S$2:$S$56,"Not Found",0)</f>
        <v>Africa</v>
      </c>
      <c r="I3262" t="s">
        <v>1684</v>
      </c>
      <c r="J3262" s="15">
        <v>0.11</v>
      </c>
      <c r="K3262" s="1">
        <v>45862</v>
      </c>
      <c r="L3262" s="15" t="str">
        <f t="shared" si="100"/>
        <v>9.00-21.00</v>
      </c>
      <c r="M3262" s="16">
        <f t="shared" si="101"/>
        <v>12</v>
      </c>
      <c r="N3262" s="15">
        <v>15.97</v>
      </c>
      <c r="O3262" s="15">
        <v>28</v>
      </c>
      <c r="P3262" t="s">
        <v>29</v>
      </c>
      <c r="Q3262">
        <v>50</v>
      </c>
      <c r="R3262" t="s">
        <v>26</v>
      </c>
      <c r="S3262">
        <v>2021</v>
      </c>
      <c r="T3262" t="s">
        <v>31</v>
      </c>
      <c r="U3262" s="15">
        <v>4</v>
      </c>
      <c r="V3262" s="15">
        <v>10</v>
      </c>
      <c r="W3262" t="s">
        <v>23</v>
      </c>
    </row>
    <row r="3263" spans="1:23">
      <c r="A3263" t="s">
        <v>3307</v>
      </c>
      <c r="B3263">
        <v>39.833927000000003</v>
      </c>
      <c r="C3263" s="15">
        <v>116.48433199999999</v>
      </c>
      <c r="D3263" s="2" t="s">
        <v>8298</v>
      </c>
      <c r="E3263" s="14" t="s">
        <v>5071</v>
      </c>
      <c r="F3263" s="14" t="e" vm="9">
        <v>#VALUE!</v>
      </c>
      <c r="G3263" s="2" t="str">
        <f>_xlfn.XLOOKUP(E3263,missing_cities!$Q$2:$Q$56,missing_cities!$R$2:$R$56,"Not Found",0)</f>
        <v>China</v>
      </c>
      <c r="H3263" t="str">
        <f>_xlfn.XLOOKUP(E3263,missing_cities!$Q$2:$Q$56,missing_cities!$S$2:$S$56,"Not Found",0)</f>
        <v>Asia</v>
      </c>
      <c r="I3263" t="s">
        <v>1684</v>
      </c>
      <c r="J3263" s="15">
        <v>0.16</v>
      </c>
      <c r="K3263" s="1">
        <v>45862</v>
      </c>
      <c r="L3263" s="15" t="str">
        <f t="shared" si="100"/>
        <v>9.00-21.00</v>
      </c>
      <c r="M3263" s="16">
        <f t="shared" si="101"/>
        <v>12</v>
      </c>
      <c r="N3263" s="15">
        <v>18.93</v>
      </c>
      <c r="O3263" s="15">
        <v>92</v>
      </c>
      <c r="P3263" t="s">
        <v>29</v>
      </c>
      <c r="Q3263">
        <v>350</v>
      </c>
      <c r="R3263" t="s">
        <v>30</v>
      </c>
      <c r="S3263">
        <v>2022</v>
      </c>
      <c r="T3263" t="s">
        <v>31</v>
      </c>
      <c r="U3263" s="15">
        <v>4.8</v>
      </c>
      <c r="V3263" s="15">
        <v>4</v>
      </c>
      <c r="W3263" t="s">
        <v>23</v>
      </c>
    </row>
    <row r="3264" spans="1:23">
      <c r="A3264" t="s">
        <v>3308</v>
      </c>
      <c r="B3264">
        <v>52.404834999999999</v>
      </c>
      <c r="C3264" s="15">
        <v>13.328722000000001</v>
      </c>
      <c r="D3264" s="2" t="s">
        <v>8299</v>
      </c>
      <c r="E3264" s="14" t="s">
        <v>5057</v>
      </c>
      <c r="F3264" s="14" t="e" vm="3">
        <v>#VALUE!</v>
      </c>
      <c r="G3264" s="2" t="str">
        <f>_xlfn.XLOOKUP(E3264,missing_cities!$Q$2:$Q$56,missing_cities!$R$2:$R$56,"Not Found",0)</f>
        <v>Germany</v>
      </c>
      <c r="H3264" t="str">
        <f>_xlfn.XLOOKUP(E3264,missing_cities!$Q$2:$Q$56,missing_cities!$S$2:$S$56,"Not Found",0)</f>
        <v>Europe</v>
      </c>
      <c r="I3264" t="s">
        <v>1684</v>
      </c>
      <c r="J3264" s="15">
        <v>0.39</v>
      </c>
      <c r="K3264" t="s">
        <v>34</v>
      </c>
      <c r="L3264" s="15" t="str">
        <f t="shared" si="100"/>
        <v>6:00-22:00</v>
      </c>
      <c r="M3264" s="16">
        <f t="shared" si="101"/>
        <v>0.67</v>
      </c>
      <c r="N3264" s="15">
        <v>1.39</v>
      </c>
      <c r="O3264" s="15">
        <v>71</v>
      </c>
      <c r="P3264" t="s">
        <v>25</v>
      </c>
      <c r="Q3264">
        <v>150</v>
      </c>
      <c r="R3264" t="s">
        <v>44</v>
      </c>
      <c r="S3264">
        <v>2015</v>
      </c>
      <c r="T3264" t="s">
        <v>31</v>
      </c>
      <c r="U3264" s="15">
        <v>3.3</v>
      </c>
      <c r="V3264" s="15">
        <v>7</v>
      </c>
      <c r="W3264" t="s">
        <v>32</v>
      </c>
    </row>
    <row r="3265" spans="1:23">
      <c r="A3265" t="s">
        <v>3309</v>
      </c>
      <c r="B3265">
        <v>-23.518090999999998</v>
      </c>
      <c r="C3265" s="15">
        <v>-46.501263999999999</v>
      </c>
      <c r="D3265" s="2" t="s">
        <v>8300</v>
      </c>
      <c r="E3265" s="14" t="s">
        <v>5067</v>
      </c>
      <c r="F3265" s="14" t="e" vm="7">
        <v>#VALUE!</v>
      </c>
      <c r="G3265" s="2" t="str">
        <f>_xlfn.XLOOKUP(E3265,missing_cities!$Q$2:$Q$56,missing_cities!$R$2:$R$56,"Not Found",0)</f>
        <v>Brazil</v>
      </c>
      <c r="H3265" t="str">
        <f>_xlfn.XLOOKUP(E3265,missing_cities!$Q$2:$Q$56,missing_cities!$S$2:$S$56,"Not Found",0)</f>
        <v>South America</v>
      </c>
      <c r="I3265" t="s">
        <v>1684</v>
      </c>
      <c r="J3265" s="15">
        <v>0.37</v>
      </c>
      <c r="K3265" t="s">
        <v>19</v>
      </c>
      <c r="L3265" s="15" t="str">
        <f t="shared" si="100"/>
        <v>9:00-18:00</v>
      </c>
      <c r="M3265" s="16">
        <f t="shared" si="101"/>
        <v>0.37</v>
      </c>
      <c r="N3265" s="15">
        <v>10.5</v>
      </c>
      <c r="O3265" s="15">
        <v>29</v>
      </c>
      <c r="P3265" t="s">
        <v>25</v>
      </c>
      <c r="Q3265">
        <v>350</v>
      </c>
      <c r="R3265" t="s">
        <v>21</v>
      </c>
      <c r="S3265">
        <v>2019</v>
      </c>
      <c r="T3265" t="s">
        <v>22</v>
      </c>
      <c r="U3265" s="15">
        <v>3.2</v>
      </c>
      <c r="V3265" s="15">
        <v>5</v>
      </c>
      <c r="W3265" t="s">
        <v>32</v>
      </c>
    </row>
    <row r="3266" spans="1:23">
      <c r="A3266" t="s">
        <v>3310</v>
      </c>
      <c r="B3266">
        <v>13.894989000000001</v>
      </c>
      <c r="C3266" s="15">
        <v>100.400447</v>
      </c>
      <c r="D3266" s="2" t="s">
        <v>8301</v>
      </c>
      <c r="E3266" s="14" t="s">
        <v>5059</v>
      </c>
      <c r="F3266" s="14" t="e" vm="4">
        <v>#VALUE!</v>
      </c>
      <c r="G3266" s="2" t="str">
        <f>_xlfn.XLOOKUP(E3266,missing_cities!$Q$2:$Q$56,missing_cities!$R$2:$R$56,"Not Found",0)</f>
        <v>Thailand</v>
      </c>
      <c r="H3266" t="str">
        <f>_xlfn.XLOOKUP(E3266,missing_cities!$Q$2:$Q$56,missing_cities!$S$2:$S$56,"Not Found",0)</f>
        <v>Asia</v>
      </c>
      <c r="I3266" t="s">
        <v>1684</v>
      </c>
      <c r="J3266" s="15">
        <v>0.13</v>
      </c>
      <c r="K3266" s="1">
        <v>45862</v>
      </c>
      <c r="L3266" s="15" t="str">
        <f t="shared" si="100"/>
        <v>9.00-21.00</v>
      </c>
      <c r="M3266" s="16">
        <f t="shared" si="101"/>
        <v>12</v>
      </c>
      <c r="N3266" s="15">
        <v>19.3</v>
      </c>
      <c r="O3266" s="15">
        <v>45</v>
      </c>
      <c r="P3266" t="s">
        <v>20</v>
      </c>
      <c r="Q3266">
        <v>50</v>
      </c>
      <c r="R3266" t="s">
        <v>48</v>
      </c>
      <c r="S3266">
        <v>2020</v>
      </c>
      <c r="T3266" t="s">
        <v>22</v>
      </c>
      <c r="U3266" s="15">
        <v>3.6</v>
      </c>
      <c r="V3266" s="15">
        <v>9</v>
      </c>
      <c r="W3266" t="s">
        <v>27</v>
      </c>
    </row>
    <row r="3267" spans="1:23">
      <c r="A3267" t="s">
        <v>3311</v>
      </c>
      <c r="B3267">
        <v>52.492792000000001</v>
      </c>
      <c r="C3267" s="15">
        <v>13.432914999999999</v>
      </c>
      <c r="D3267" s="2" t="s">
        <v>8302</v>
      </c>
      <c r="E3267" s="14" t="s">
        <v>5057</v>
      </c>
      <c r="F3267" s="14" t="e" vm="3">
        <v>#VALUE!</v>
      </c>
      <c r="G3267" s="2" t="str">
        <f>_xlfn.XLOOKUP(E3267,missing_cities!$Q$2:$Q$56,missing_cities!$R$2:$R$56,"Not Found",0)</f>
        <v>Germany</v>
      </c>
      <c r="H3267" t="str">
        <f>_xlfn.XLOOKUP(E3267,missing_cities!$Q$2:$Q$56,missing_cities!$S$2:$S$56,"Not Found",0)</f>
        <v>Europe</v>
      </c>
      <c r="I3267" t="s">
        <v>1684</v>
      </c>
      <c r="J3267" s="15">
        <v>0.45</v>
      </c>
      <c r="K3267" t="s">
        <v>34</v>
      </c>
      <c r="L3267" s="15" t="str">
        <f t="shared" ref="L3267:L3330" si="102">IF(ISNUMBER(SEARCH("-",K3267)),K3267,"9.00-21.00")</f>
        <v>6:00-22:00</v>
      </c>
      <c r="M3267" s="16">
        <f t="shared" ref="M3267:M3330" si="103">IF(ISNUMBER(SEARCH("-", L3267)), TEXT(RIGHT(L3267, LEN(L3267) - FIND("-", L3267)), "0.00") - TEXT(LEFT(L3267, FIND("-", L3267)-1), "0.00"), "")</f>
        <v>0.67</v>
      </c>
      <c r="N3267" s="15">
        <v>8.4600000000000009</v>
      </c>
      <c r="O3267" s="15">
        <v>54</v>
      </c>
      <c r="P3267" t="s">
        <v>20</v>
      </c>
      <c r="Q3267">
        <v>22</v>
      </c>
      <c r="R3267" t="s">
        <v>48</v>
      </c>
      <c r="S3267">
        <v>2012</v>
      </c>
      <c r="T3267" t="s">
        <v>22</v>
      </c>
      <c r="U3267" s="15">
        <v>3.2</v>
      </c>
      <c r="V3267" s="15">
        <v>8</v>
      </c>
      <c r="W3267" t="s">
        <v>27</v>
      </c>
    </row>
    <row r="3268" spans="1:23">
      <c r="A3268" t="s">
        <v>3312</v>
      </c>
      <c r="B3268">
        <v>19.471705</v>
      </c>
      <c r="C3268" s="15">
        <v>-99.062100999999998</v>
      </c>
      <c r="D3268" s="2" t="s">
        <v>7696</v>
      </c>
      <c r="E3268" s="14" t="s">
        <v>5119</v>
      </c>
      <c r="F3268" s="14" t="e" vm="13">
        <v>#VALUE!</v>
      </c>
      <c r="G3268" s="2" t="str">
        <f>_xlfn.XLOOKUP(E3268,missing_cities!$Q$2:$Q$56,missing_cities!$R$2:$R$56,"Not Found",0)</f>
        <v>Mexico</v>
      </c>
      <c r="H3268" t="str">
        <f>_xlfn.XLOOKUP(E3268,missing_cities!$Q$2:$Q$56,missing_cities!$S$2:$S$56,"Not Found",0)</f>
        <v>North America</v>
      </c>
      <c r="I3268" t="s">
        <v>1684</v>
      </c>
      <c r="J3268" s="15">
        <v>0.14000000000000001</v>
      </c>
      <c r="K3268" s="1">
        <v>45862</v>
      </c>
      <c r="L3268" s="15" t="str">
        <f t="shared" si="102"/>
        <v>9.00-21.00</v>
      </c>
      <c r="M3268" s="16">
        <f t="shared" si="103"/>
        <v>12</v>
      </c>
      <c r="N3268" s="15">
        <v>8.0299999999999994</v>
      </c>
      <c r="O3268" s="15">
        <v>64</v>
      </c>
      <c r="P3268" t="s">
        <v>37</v>
      </c>
      <c r="Q3268">
        <v>150</v>
      </c>
      <c r="R3268" t="s">
        <v>132</v>
      </c>
      <c r="S3268">
        <v>2023</v>
      </c>
      <c r="T3268" t="s">
        <v>22</v>
      </c>
      <c r="U3268" s="15">
        <v>3.5</v>
      </c>
      <c r="V3268" s="15">
        <v>5</v>
      </c>
      <c r="W3268" t="s">
        <v>32</v>
      </c>
    </row>
    <row r="3269" spans="1:23">
      <c r="A3269" t="s">
        <v>3313</v>
      </c>
      <c r="B3269">
        <v>13.770707</v>
      </c>
      <c r="C3269" s="15">
        <v>100.47331800000001</v>
      </c>
      <c r="D3269" s="2" t="s">
        <v>8303</v>
      </c>
      <c r="E3269" s="14" t="s">
        <v>5059</v>
      </c>
      <c r="F3269" s="14" t="e" vm="4">
        <v>#VALUE!</v>
      </c>
      <c r="G3269" s="2" t="str">
        <f>_xlfn.XLOOKUP(E3269,missing_cities!$Q$2:$Q$56,missing_cities!$R$2:$R$56,"Not Found",0)</f>
        <v>Thailand</v>
      </c>
      <c r="H3269" t="str">
        <f>_xlfn.XLOOKUP(E3269,missing_cities!$Q$2:$Q$56,missing_cities!$S$2:$S$56,"Not Found",0)</f>
        <v>Asia</v>
      </c>
      <c r="I3269" t="s">
        <v>1684</v>
      </c>
      <c r="J3269" s="15">
        <v>0.43</v>
      </c>
      <c r="K3269" t="s">
        <v>34</v>
      </c>
      <c r="L3269" s="15" t="str">
        <f t="shared" si="102"/>
        <v>6:00-22:00</v>
      </c>
      <c r="M3269" s="16">
        <f t="shared" si="103"/>
        <v>0.67</v>
      </c>
      <c r="N3269" s="15">
        <v>15.57</v>
      </c>
      <c r="O3269" s="15">
        <v>36</v>
      </c>
      <c r="P3269" t="s">
        <v>37</v>
      </c>
      <c r="Q3269">
        <v>350</v>
      </c>
      <c r="R3269" t="s">
        <v>40</v>
      </c>
      <c r="S3269">
        <v>2018</v>
      </c>
      <c r="T3269" t="s">
        <v>22</v>
      </c>
      <c r="U3269" s="15">
        <v>5</v>
      </c>
      <c r="V3269" s="15">
        <v>10</v>
      </c>
      <c r="W3269" t="s">
        <v>27</v>
      </c>
    </row>
    <row r="3270" spans="1:23">
      <c r="A3270" t="s">
        <v>3314</v>
      </c>
      <c r="B3270">
        <v>19.046336</v>
      </c>
      <c r="C3270" s="15">
        <v>72.842208999999997</v>
      </c>
      <c r="D3270" s="2" t="s">
        <v>8304</v>
      </c>
      <c r="E3270" s="14" t="s">
        <v>5079</v>
      </c>
      <c r="F3270" s="14" t="e" vm="11">
        <v>#VALUE!</v>
      </c>
      <c r="G3270" s="2" t="str">
        <f>_xlfn.XLOOKUP(E3270,missing_cities!$Q$2:$Q$56,missing_cities!$R$2:$R$56,"Not Found",0)</f>
        <v>India</v>
      </c>
      <c r="H3270" t="str">
        <f>_xlfn.XLOOKUP(E3270,missing_cities!$Q$2:$Q$56,missing_cities!$S$2:$S$56,"Not Found",0)</f>
        <v>Asia</v>
      </c>
      <c r="I3270" t="s">
        <v>1684</v>
      </c>
      <c r="J3270" s="15">
        <v>0.42</v>
      </c>
      <c r="K3270" t="s">
        <v>19</v>
      </c>
      <c r="L3270" s="15" t="str">
        <f t="shared" si="102"/>
        <v>9:00-18:00</v>
      </c>
      <c r="M3270" s="16">
        <f t="shared" si="103"/>
        <v>0.37</v>
      </c>
      <c r="N3270" s="15">
        <v>14.07</v>
      </c>
      <c r="O3270" s="15">
        <v>11</v>
      </c>
      <c r="P3270" t="s">
        <v>25</v>
      </c>
      <c r="Q3270">
        <v>150</v>
      </c>
      <c r="R3270" t="s">
        <v>48</v>
      </c>
      <c r="S3270">
        <v>2018</v>
      </c>
      <c r="T3270" t="s">
        <v>31</v>
      </c>
      <c r="U3270" s="15">
        <v>4.2</v>
      </c>
      <c r="V3270" s="15">
        <v>1</v>
      </c>
      <c r="W3270" t="s">
        <v>27</v>
      </c>
    </row>
    <row r="3271" spans="1:23">
      <c r="A3271" t="s">
        <v>3315</v>
      </c>
      <c r="B3271">
        <v>43.747033999999999</v>
      </c>
      <c r="C3271" s="15">
        <v>-79.397304000000005</v>
      </c>
      <c r="D3271" s="2" t="s">
        <v>8305</v>
      </c>
      <c r="E3271" s="14" t="s">
        <v>5050</v>
      </c>
      <c r="F3271" s="14" t="e" vm="1">
        <v>#VALUE!</v>
      </c>
      <c r="G3271" s="2" t="str">
        <f>_xlfn.XLOOKUP(E3271,missing_cities!$Q$2:$Q$56,missing_cities!$R$2:$R$56,"Not Found",0)</f>
        <v>Canada</v>
      </c>
      <c r="H3271" t="str">
        <f>_xlfn.XLOOKUP(E3271,missing_cities!$Q$2:$Q$56,missing_cities!$S$2:$S$56,"Not Found",0)</f>
        <v>North America</v>
      </c>
      <c r="I3271" t="s">
        <v>1684</v>
      </c>
      <c r="J3271" s="15">
        <v>0.37</v>
      </c>
      <c r="K3271" t="s">
        <v>34</v>
      </c>
      <c r="L3271" s="15" t="str">
        <f t="shared" si="102"/>
        <v>6:00-22:00</v>
      </c>
      <c r="M3271" s="16">
        <f t="shared" si="103"/>
        <v>0.67</v>
      </c>
      <c r="N3271" s="15">
        <v>5.87</v>
      </c>
      <c r="O3271" s="15">
        <v>30</v>
      </c>
      <c r="P3271" t="s">
        <v>39</v>
      </c>
      <c r="Q3271">
        <v>22</v>
      </c>
      <c r="R3271" t="s">
        <v>21</v>
      </c>
      <c r="S3271">
        <v>2019</v>
      </c>
      <c r="T3271" t="s">
        <v>22</v>
      </c>
      <c r="U3271" s="15">
        <v>4.5</v>
      </c>
      <c r="V3271" s="15">
        <v>4</v>
      </c>
      <c r="W3271" t="s">
        <v>27</v>
      </c>
    </row>
    <row r="3272" spans="1:23">
      <c r="A3272" t="s">
        <v>3316</v>
      </c>
      <c r="B3272">
        <v>83.595659999999995</v>
      </c>
      <c r="C3272" s="15">
        <v>159.58230599999999</v>
      </c>
      <c r="D3272" s="2" t="s">
        <v>8306</v>
      </c>
      <c r="E3272" s="14" t="str">
        <f>_xlfn.XLOOKUP(C3272,missing_cities!B:B,missing_cities!C:C,"Not Found",0)</f>
        <v>Not Found</v>
      </c>
      <c r="F3272" s="14" t="s">
        <v>9990</v>
      </c>
      <c r="G3272" s="2" t="str">
        <f>_xlfn.XLOOKUP(E3272,missing_cities!$Q$2:$Q$56,missing_cities!$R$2:$R$56,"Not Found",0)</f>
        <v>Not Found</v>
      </c>
      <c r="H3272" t="str">
        <f>_xlfn.XLOOKUP(E3272,missing_cities!$Q$2:$Q$56,missing_cities!$S$2:$S$56,"Not Found",0)</f>
        <v>Not Found</v>
      </c>
      <c r="I3272" t="s">
        <v>1684</v>
      </c>
      <c r="J3272" s="15">
        <v>0.11</v>
      </c>
      <c r="K3272" s="1">
        <v>45862</v>
      </c>
      <c r="L3272" s="15" t="str">
        <f t="shared" si="102"/>
        <v>9.00-21.00</v>
      </c>
      <c r="M3272" s="16">
        <f t="shared" si="103"/>
        <v>12</v>
      </c>
      <c r="N3272" s="15">
        <v>14.54</v>
      </c>
      <c r="O3272" s="15">
        <v>21</v>
      </c>
      <c r="P3272" t="s">
        <v>37</v>
      </c>
      <c r="Q3272">
        <v>22</v>
      </c>
      <c r="R3272" t="s">
        <v>21</v>
      </c>
      <c r="S3272">
        <v>2010</v>
      </c>
      <c r="T3272" t="s">
        <v>31</v>
      </c>
      <c r="U3272" s="15">
        <v>4.8</v>
      </c>
      <c r="V3272" s="15">
        <v>1</v>
      </c>
      <c r="W3272" t="s">
        <v>32</v>
      </c>
    </row>
    <row r="3273" spans="1:23">
      <c r="A3273" t="s">
        <v>3317</v>
      </c>
      <c r="B3273">
        <v>-23.603213</v>
      </c>
      <c r="C3273" s="15">
        <v>-46.669977000000003</v>
      </c>
      <c r="D3273" s="2" t="s">
        <v>8307</v>
      </c>
      <c r="E3273" s="14" t="s">
        <v>5067</v>
      </c>
      <c r="F3273" s="14" t="e" vm="7">
        <v>#VALUE!</v>
      </c>
      <c r="G3273" s="2" t="str">
        <f>_xlfn.XLOOKUP(E3273,missing_cities!$Q$2:$Q$56,missing_cities!$R$2:$R$56,"Not Found",0)</f>
        <v>Brazil</v>
      </c>
      <c r="H3273" t="str">
        <f>_xlfn.XLOOKUP(E3273,missing_cities!$Q$2:$Q$56,missing_cities!$S$2:$S$56,"Not Found",0)</f>
        <v>South America</v>
      </c>
      <c r="I3273" t="s">
        <v>1684</v>
      </c>
      <c r="J3273" s="15">
        <v>0.33</v>
      </c>
      <c r="K3273" t="s">
        <v>19</v>
      </c>
      <c r="L3273" s="15" t="str">
        <f t="shared" si="102"/>
        <v>9:00-18:00</v>
      </c>
      <c r="M3273" s="16">
        <f t="shared" si="103"/>
        <v>0.37</v>
      </c>
      <c r="N3273" s="15">
        <v>13.25</v>
      </c>
      <c r="O3273" s="15">
        <v>13</v>
      </c>
      <c r="P3273" t="s">
        <v>20</v>
      </c>
      <c r="Q3273">
        <v>50</v>
      </c>
      <c r="R3273" t="s">
        <v>48</v>
      </c>
      <c r="S3273">
        <v>2011</v>
      </c>
      <c r="T3273" t="s">
        <v>22</v>
      </c>
      <c r="U3273" s="15">
        <v>4.4000000000000004</v>
      </c>
      <c r="V3273" s="15">
        <v>8</v>
      </c>
      <c r="W3273" t="s">
        <v>32</v>
      </c>
    </row>
    <row r="3274" spans="1:23">
      <c r="A3274" t="s">
        <v>3318</v>
      </c>
      <c r="B3274">
        <v>55.855817000000002</v>
      </c>
      <c r="C3274" s="15">
        <v>37.627693000000001</v>
      </c>
      <c r="D3274" s="2" t="s">
        <v>8308</v>
      </c>
      <c r="E3274" s="14" t="s">
        <v>5052</v>
      </c>
      <c r="F3274" s="14" t="e" vm="2">
        <v>#VALUE!</v>
      </c>
      <c r="G3274" s="2" t="str">
        <f>_xlfn.XLOOKUP(E3274,missing_cities!$Q$2:$Q$56,missing_cities!$R$2:$R$56,"Not Found",0)</f>
        <v>Russia</v>
      </c>
      <c r="H3274" t="str">
        <f>_xlfn.XLOOKUP(E3274,missing_cities!$Q$2:$Q$56,missing_cities!$S$2:$S$56,"Not Found",0)</f>
        <v>Europe</v>
      </c>
      <c r="I3274" t="s">
        <v>1684</v>
      </c>
      <c r="J3274" s="15">
        <v>0.33</v>
      </c>
      <c r="K3274" s="1">
        <v>45862</v>
      </c>
      <c r="L3274" s="15" t="str">
        <f t="shared" si="102"/>
        <v>9.00-21.00</v>
      </c>
      <c r="M3274" s="16">
        <f t="shared" si="103"/>
        <v>12</v>
      </c>
      <c r="N3274" s="15">
        <v>13.66</v>
      </c>
      <c r="O3274" s="15">
        <v>59</v>
      </c>
      <c r="P3274" t="s">
        <v>25</v>
      </c>
      <c r="Q3274">
        <v>22</v>
      </c>
      <c r="R3274" t="s">
        <v>48</v>
      </c>
      <c r="S3274">
        <v>2011</v>
      </c>
      <c r="T3274" t="s">
        <v>31</v>
      </c>
      <c r="U3274" s="15">
        <v>4.7</v>
      </c>
      <c r="V3274" s="15">
        <v>7</v>
      </c>
      <c r="W3274" t="s">
        <v>23</v>
      </c>
    </row>
    <row r="3275" spans="1:23">
      <c r="A3275" t="s">
        <v>3319</v>
      </c>
      <c r="B3275">
        <v>80.781848999999994</v>
      </c>
      <c r="C3275" s="15">
        <v>74.898133999999999</v>
      </c>
      <c r="D3275" s="2" t="s">
        <v>8309</v>
      </c>
      <c r="E3275" s="14" t="str">
        <f>_xlfn.XLOOKUP(C3275,missing_cities!B:B,missing_cities!C:C,"Not Found",0)</f>
        <v>Not Found</v>
      </c>
      <c r="F3275" s="14" t="s">
        <v>9990</v>
      </c>
      <c r="G3275" s="2" t="str">
        <f>_xlfn.XLOOKUP(E3275,missing_cities!$Q$2:$Q$56,missing_cities!$R$2:$R$56,"Not Found",0)</f>
        <v>Not Found</v>
      </c>
      <c r="H3275" t="str">
        <f>_xlfn.XLOOKUP(E3275,missing_cities!$Q$2:$Q$56,missing_cities!$S$2:$S$56,"Not Found",0)</f>
        <v>Not Found</v>
      </c>
      <c r="I3275" t="s">
        <v>1684</v>
      </c>
      <c r="J3275" s="15">
        <v>0.21</v>
      </c>
      <c r="K3275" s="1">
        <v>45862</v>
      </c>
      <c r="L3275" s="15" t="str">
        <f t="shared" si="102"/>
        <v>9.00-21.00</v>
      </c>
      <c r="M3275" s="16">
        <f t="shared" si="103"/>
        <v>12</v>
      </c>
      <c r="N3275" s="15">
        <v>8.58</v>
      </c>
      <c r="O3275" s="15">
        <v>70</v>
      </c>
      <c r="P3275" t="s">
        <v>37</v>
      </c>
      <c r="Q3275">
        <v>350</v>
      </c>
      <c r="R3275" t="s">
        <v>42</v>
      </c>
      <c r="S3275">
        <v>2010</v>
      </c>
      <c r="T3275" t="s">
        <v>22</v>
      </c>
      <c r="U3275" s="15">
        <v>3.9</v>
      </c>
      <c r="V3275" s="15">
        <v>8</v>
      </c>
      <c r="W3275" t="s">
        <v>32</v>
      </c>
    </row>
    <row r="3276" spans="1:23">
      <c r="A3276" t="s">
        <v>3320</v>
      </c>
      <c r="B3276">
        <v>55.861572000000002</v>
      </c>
      <c r="C3276" s="15">
        <v>37.623147000000003</v>
      </c>
      <c r="D3276" s="2" t="s">
        <v>8310</v>
      </c>
      <c r="E3276" s="14" t="s">
        <v>5052</v>
      </c>
      <c r="F3276" s="14" t="e" vm="2">
        <v>#VALUE!</v>
      </c>
      <c r="G3276" s="2" t="str">
        <f>_xlfn.XLOOKUP(E3276,missing_cities!$Q$2:$Q$56,missing_cities!$R$2:$R$56,"Not Found",0)</f>
        <v>Russia</v>
      </c>
      <c r="H3276" t="str">
        <f>_xlfn.XLOOKUP(E3276,missing_cities!$Q$2:$Q$56,missing_cities!$S$2:$S$56,"Not Found",0)</f>
        <v>Europe</v>
      </c>
      <c r="I3276" t="s">
        <v>1684</v>
      </c>
      <c r="J3276" s="15">
        <v>0.22</v>
      </c>
      <c r="K3276" t="s">
        <v>19</v>
      </c>
      <c r="L3276" s="15" t="str">
        <f t="shared" si="102"/>
        <v>9:00-18:00</v>
      </c>
      <c r="M3276" s="16">
        <f t="shared" si="103"/>
        <v>0.37</v>
      </c>
      <c r="N3276" s="15">
        <v>13.37</v>
      </c>
      <c r="O3276" s="15">
        <v>75</v>
      </c>
      <c r="P3276" t="s">
        <v>29</v>
      </c>
      <c r="Q3276">
        <v>350</v>
      </c>
      <c r="R3276" t="s">
        <v>44</v>
      </c>
      <c r="S3276">
        <v>2016</v>
      </c>
      <c r="T3276" t="s">
        <v>31</v>
      </c>
      <c r="U3276" s="15">
        <v>4.5</v>
      </c>
      <c r="V3276" s="15">
        <v>7</v>
      </c>
      <c r="W3276" t="s">
        <v>23</v>
      </c>
    </row>
    <row r="3277" spans="1:23">
      <c r="A3277" t="s">
        <v>3321</v>
      </c>
      <c r="B3277">
        <v>43.653489</v>
      </c>
      <c r="C3277" s="15">
        <v>-79.344826999999995</v>
      </c>
      <c r="D3277" s="2" t="s">
        <v>8311</v>
      </c>
      <c r="E3277" s="14" t="s">
        <v>5050</v>
      </c>
      <c r="F3277" s="14" t="e" vm="1">
        <v>#VALUE!</v>
      </c>
      <c r="G3277" s="2" t="str">
        <f>_xlfn.XLOOKUP(E3277,missing_cities!$Q$2:$Q$56,missing_cities!$R$2:$R$56,"Not Found",0)</f>
        <v>Canada</v>
      </c>
      <c r="H3277" t="str">
        <f>_xlfn.XLOOKUP(E3277,missing_cities!$Q$2:$Q$56,missing_cities!$S$2:$S$56,"Not Found",0)</f>
        <v>North America</v>
      </c>
      <c r="I3277" t="s">
        <v>1684</v>
      </c>
      <c r="J3277" s="15">
        <v>0.35</v>
      </c>
      <c r="K3277" s="1">
        <v>45862</v>
      </c>
      <c r="L3277" s="15" t="str">
        <f t="shared" si="102"/>
        <v>9.00-21.00</v>
      </c>
      <c r="M3277" s="16">
        <f t="shared" si="103"/>
        <v>12</v>
      </c>
      <c r="N3277" s="15">
        <v>9.66</v>
      </c>
      <c r="O3277" s="15">
        <v>48</v>
      </c>
      <c r="P3277" t="s">
        <v>29</v>
      </c>
      <c r="Q3277">
        <v>150</v>
      </c>
      <c r="R3277" t="s">
        <v>26</v>
      </c>
      <c r="S3277">
        <v>2015</v>
      </c>
      <c r="T3277" t="s">
        <v>31</v>
      </c>
      <c r="U3277" s="15">
        <v>4</v>
      </c>
      <c r="V3277" s="15">
        <v>9</v>
      </c>
      <c r="W3277" t="s">
        <v>23</v>
      </c>
    </row>
    <row r="3278" spans="1:23">
      <c r="A3278" t="s">
        <v>3322</v>
      </c>
      <c r="B3278">
        <v>-68.813835999999995</v>
      </c>
      <c r="C3278" s="15">
        <v>94.415204000000003</v>
      </c>
      <c r="D3278" s="2" t="s">
        <v>8312</v>
      </c>
      <c r="E3278" s="14" t="str">
        <f>_xlfn.XLOOKUP(C3278,missing_cities!B:B,missing_cities!C:C,"Not Found",0)</f>
        <v>Error</v>
      </c>
      <c r="F3278" s="14" t="s">
        <v>9987</v>
      </c>
      <c r="G3278" s="2" t="str">
        <f>_xlfn.XLOOKUP(E3278,missing_cities!$Q$2:$Q$56,missing_cities!$R$2:$R$56,"Not Found",0)</f>
        <v>Error</v>
      </c>
      <c r="H3278" t="str">
        <f>_xlfn.XLOOKUP(E3278,missing_cities!$Q$2:$Q$56,missing_cities!$S$2:$S$56,"Not Found",0)</f>
        <v>Error</v>
      </c>
      <c r="I3278" t="s">
        <v>1684</v>
      </c>
      <c r="J3278" s="15">
        <v>0.32</v>
      </c>
      <c r="K3278" t="s">
        <v>34</v>
      </c>
      <c r="L3278" s="15" t="str">
        <f t="shared" si="102"/>
        <v>6:00-22:00</v>
      </c>
      <c r="M3278" s="16">
        <f t="shared" si="103"/>
        <v>0.67</v>
      </c>
      <c r="N3278" s="15">
        <v>7.39</v>
      </c>
      <c r="O3278" s="15">
        <v>61</v>
      </c>
      <c r="P3278" t="s">
        <v>37</v>
      </c>
      <c r="Q3278">
        <v>22</v>
      </c>
      <c r="R3278" t="s">
        <v>48</v>
      </c>
      <c r="S3278">
        <v>2012</v>
      </c>
      <c r="T3278" t="s">
        <v>31</v>
      </c>
      <c r="U3278" s="15">
        <v>4.8</v>
      </c>
      <c r="V3278" s="15">
        <v>1</v>
      </c>
      <c r="W3278" t="s">
        <v>32</v>
      </c>
    </row>
    <row r="3279" spans="1:23">
      <c r="A3279" t="s">
        <v>3323</v>
      </c>
      <c r="B3279">
        <v>39.831964999999997</v>
      </c>
      <c r="C3279" s="15">
        <v>116.30055299999999</v>
      </c>
      <c r="D3279" s="2" t="s">
        <v>8313</v>
      </c>
      <c r="E3279" s="14" t="s">
        <v>5071</v>
      </c>
      <c r="F3279" s="14" t="e" vm="9">
        <v>#VALUE!</v>
      </c>
      <c r="G3279" s="2" t="str">
        <f>_xlfn.XLOOKUP(E3279,missing_cities!$Q$2:$Q$56,missing_cities!$R$2:$R$56,"Not Found",0)</f>
        <v>China</v>
      </c>
      <c r="H3279" t="str">
        <f>_xlfn.XLOOKUP(E3279,missing_cities!$Q$2:$Q$56,missing_cities!$S$2:$S$56,"Not Found",0)</f>
        <v>Asia</v>
      </c>
      <c r="I3279" t="s">
        <v>1684</v>
      </c>
      <c r="J3279" s="15">
        <v>0.34</v>
      </c>
      <c r="K3279" s="1">
        <v>45862</v>
      </c>
      <c r="L3279" s="15" t="str">
        <f t="shared" si="102"/>
        <v>9.00-21.00</v>
      </c>
      <c r="M3279" s="16">
        <f t="shared" si="103"/>
        <v>12</v>
      </c>
      <c r="N3279" s="15">
        <v>4.58</v>
      </c>
      <c r="O3279" s="15">
        <v>67</v>
      </c>
      <c r="P3279" t="s">
        <v>25</v>
      </c>
      <c r="Q3279">
        <v>50</v>
      </c>
      <c r="R3279" t="s">
        <v>21</v>
      </c>
      <c r="S3279">
        <v>2022</v>
      </c>
      <c r="T3279" t="s">
        <v>31</v>
      </c>
      <c r="U3279" s="15">
        <v>3.5</v>
      </c>
      <c r="V3279" s="15">
        <v>6</v>
      </c>
      <c r="W3279" t="s">
        <v>32</v>
      </c>
    </row>
    <row r="3280" spans="1:23">
      <c r="A3280" t="s">
        <v>3324</v>
      </c>
      <c r="B3280">
        <v>43.675649</v>
      </c>
      <c r="C3280" s="15">
        <v>-79.426124000000002</v>
      </c>
      <c r="D3280" s="2" t="s">
        <v>8314</v>
      </c>
      <c r="E3280" s="14" t="s">
        <v>5050</v>
      </c>
      <c r="F3280" s="14" t="e" vm="1">
        <v>#VALUE!</v>
      </c>
      <c r="G3280" s="2" t="str">
        <f>_xlfn.XLOOKUP(E3280,missing_cities!$Q$2:$Q$56,missing_cities!$R$2:$R$56,"Not Found",0)</f>
        <v>Canada</v>
      </c>
      <c r="H3280" t="str">
        <f>_xlfn.XLOOKUP(E3280,missing_cities!$Q$2:$Q$56,missing_cities!$S$2:$S$56,"Not Found",0)</f>
        <v>North America</v>
      </c>
      <c r="I3280" t="s">
        <v>1684</v>
      </c>
      <c r="J3280" s="15">
        <v>0.21</v>
      </c>
      <c r="K3280" t="s">
        <v>19</v>
      </c>
      <c r="L3280" s="15" t="str">
        <f t="shared" si="102"/>
        <v>9:00-18:00</v>
      </c>
      <c r="M3280" s="16">
        <f t="shared" si="103"/>
        <v>0.37</v>
      </c>
      <c r="N3280" s="15">
        <v>4.1900000000000004</v>
      </c>
      <c r="O3280" s="15">
        <v>49</v>
      </c>
      <c r="P3280" t="s">
        <v>37</v>
      </c>
      <c r="Q3280">
        <v>22</v>
      </c>
      <c r="R3280" t="s">
        <v>48</v>
      </c>
      <c r="S3280">
        <v>2019</v>
      </c>
      <c r="T3280" t="s">
        <v>31</v>
      </c>
      <c r="U3280" s="15">
        <v>3.6</v>
      </c>
      <c r="V3280" s="15">
        <v>6</v>
      </c>
      <c r="W3280" t="s">
        <v>23</v>
      </c>
    </row>
    <row r="3281" spans="1:23">
      <c r="A3281" t="s">
        <v>3325</v>
      </c>
      <c r="B3281">
        <v>39.960903000000002</v>
      </c>
      <c r="C3281" s="15">
        <v>116.207571</v>
      </c>
      <c r="D3281" s="2" t="s">
        <v>8315</v>
      </c>
      <c r="E3281" s="14" t="s">
        <v>5071</v>
      </c>
      <c r="F3281" s="14" t="e" vm="9">
        <v>#VALUE!</v>
      </c>
      <c r="G3281" s="2" t="str">
        <f>_xlfn.XLOOKUP(E3281,missing_cities!$Q$2:$Q$56,missing_cities!$R$2:$R$56,"Not Found",0)</f>
        <v>China</v>
      </c>
      <c r="H3281" t="str">
        <f>_xlfn.XLOOKUP(E3281,missing_cities!$Q$2:$Q$56,missing_cities!$S$2:$S$56,"Not Found",0)</f>
        <v>Asia</v>
      </c>
      <c r="I3281" t="s">
        <v>1684</v>
      </c>
      <c r="J3281" s="15">
        <v>0.48</v>
      </c>
      <c r="K3281" s="1">
        <v>45862</v>
      </c>
      <c r="L3281" s="15" t="str">
        <f t="shared" si="102"/>
        <v>9.00-21.00</v>
      </c>
      <c r="M3281" s="16">
        <f t="shared" si="103"/>
        <v>12</v>
      </c>
      <c r="N3281" s="15">
        <v>16.420000000000002</v>
      </c>
      <c r="O3281" s="15">
        <v>77</v>
      </c>
      <c r="P3281" t="s">
        <v>37</v>
      </c>
      <c r="Q3281">
        <v>350</v>
      </c>
      <c r="R3281" t="s">
        <v>37</v>
      </c>
      <c r="S3281">
        <v>2015</v>
      </c>
      <c r="T3281" t="s">
        <v>22</v>
      </c>
      <c r="U3281" s="15">
        <v>4</v>
      </c>
      <c r="V3281" s="15">
        <v>5</v>
      </c>
      <c r="W3281" t="s">
        <v>23</v>
      </c>
    </row>
    <row r="3282" spans="1:23">
      <c r="A3282" t="s">
        <v>3326</v>
      </c>
      <c r="B3282">
        <v>39.959302999999998</v>
      </c>
      <c r="C3282" s="15">
        <v>116.374061</v>
      </c>
      <c r="D3282" s="2" t="s">
        <v>8316</v>
      </c>
      <c r="E3282" s="14" t="s">
        <v>5071</v>
      </c>
      <c r="F3282" s="14" t="e" vm="9">
        <v>#VALUE!</v>
      </c>
      <c r="G3282" s="2" t="str">
        <f>_xlfn.XLOOKUP(E3282,missing_cities!$Q$2:$Q$56,missing_cities!$R$2:$R$56,"Not Found",0)</f>
        <v>China</v>
      </c>
      <c r="H3282" t="str">
        <f>_xlfn.XLOOKUP(E3282,missing_cities!$Q$2:$Q$56,missing_cities!$S$2:$S$56,"Not Found",0)</f>
        <v>Asia</v>
      </c>
      <c r="I3282" t="s">
        <v>1684</v>
      </c>
      <c r="J3282" s="15">
        <v>0.27</v>
      </c>
      <c r="K3282" s="1">
        <v>45862</v>
      </c>
      <c r="L3282" s="15" t="str">
        <f t="shared" si="102"/>
        <v>9.00-21.00</v>
      </c>
      <c r="M3282" s="16">
        <f t="shared" si="103"/>
        <v>12</v>
      </c>
      <c r="N3282" s="15">
        <v>1.43</v>
      </c>
      <c r="O3282" s="15">
        <v>43</v>
      </c>
      <c r="P3282" t="s">
        <v>20</v>
      </c>
      <c r="Q3282">
        <v>150</v>
      </c>
      <c r="R3282" t="s">
        <v>48</v>
      </c>
      <c r="S3282">
        <v>2010</v>
      </c>
      <c r="T3282" t="s">
        <v>31</v>
      </c>
      <c r="U3282" s="15">
        <v>3.8</v>
      </c>
      <c r="V3282" s="15">
        <v>7</v>
      </c>
      <c r="W3282" t="s">
        <v>32</v>
      </c>
    </row>
    <row r="3283" spans="1:23">
      <c r="A3283" t="s">
        <v>3327</v>
      </c>
      <c r="B3283">
        <v>41.837366000000003</v>
      </c>
      <c r="C3283" s="15">
        <v>-87.687831000000003</v>
      </c>
      <c r="D3283" s="2" t="s">
        <v>8317</v>
      </c>
      <c r="E3283" s="14" t="s">
        <v>5065</v>
      </c>
      <c r="F3283" s="14" t="e" vm="5">
        <v>#VALUE!</v>
      </c>
      <c r="G3283" s="2" t="str">
        <f>_xlfn.XLOOKUP(E3283,missing_cities!$Q$2:$Q$56,missing_cities!$R$2:$R$56,"Not Found",0)</f>
        <v>United States</v>
      </c>
      <c r="H3283" t="str">
        <f>_xlfn.XLOOKUP(E3283,missing_cities!$Q$2:$Q$56,missing_cities!$S$2:$S$56,"Not Found",0)</f>
        <v>North America</v>
      </c>
      <c r="I3283" t="s">
        <v>1684</v>
      </c>
      <c r="J3283" s="15">
        <v>0.36</v>
      </c>
      <c r="K3283" s="1">
        <v>45862</v>
      </c>
      <c r="L3283" s="15" t="str">
        <f t="shared" si="102"/>
        <v>9.00-21.00</v>
      </c>
      <c r="M3283" s="16">
        <f t="shared" si="103"/>
        <v>12</v>
      </c>
      <c r="N3283" s="15">
        <v>6.74</v>
      </c>
      <c r="O3283" s="15">
        <v>98</v>
      </c>
      <c r="P3283" t="s">
        <v>20</v>
      </c>
      <c r="Q3283">
        <v>150</v>
      </c>
      <c r="R3283" t="s">
        <v>21</v>
      </c>
      <c r="S3283">
        <v>2014</v>
      </c>
      <c r="T3283" t="s">
        <v>31</v>
      </c>
      <c r="U3283" s="15">
        <v>3.2</v>
      </c>
      <c r="V3283" s="15">
        <v>4</v>
      </c>
      <c r="W3283" t="s">
        <v>32</v>
      </c>
    </row>
    <row r="3284" spans="1:23">
      <c r="A3284" t="s">
        <v>3328</v>
      </c>
      <c r="B3284">
        <v>13.752658</v>
      </c>
      <c r="C3284" s="15">
        <v>100.434899</v>
      </c>
      <c r="D3284" s="2" t="s">
        <v>8318</v>
      </c>
      <c r="E3284" s="14" t="s">
        <v>5059</v>
      </c>
      <c r="F3284" s="14" t="e" vm="4">
        <v>#VALUE!</v>
      </c>
      <c r="G3284" s="2" t="str">
        <f>_xlfn.XLOOKUP(E3284,missing_cities!$Q$2:$Q$56,missing_cities!$R$2:$R$56,"Not Found",0)</f>
        <v>Thailand</v>
      </c>
      <c r="H3284" t="str">
        <f>_xlfn.XLOOKUP(E3284,missing_cities!$Q$2:$Q$56,missing_cities!$S$2:$S$56,"Not Found",0)</f>
        <v>Asia</v>
      </c>
      <c r="I3284" t="s">
        <v>1684</v>
      </c>
      <c r="J3284" s="15">
        <v>0.47</v>
      </c>
      <c r="K3284" t="s">
        <v>34</v>
      </c>
      <c r="L3284" s="15" t="str">
        <f t="shared" si="102"/>
        <v>6:00-22:00</v>
      </c>
      <c r="M3284" s="16">
        <f t="shared" si="103"/>
        <v>0.67</v>
      </c>
      <c r="N3284" s="15">
        <v>4.1500000000000004</v>
      </c>
      <c r="O3284" s="15">
        <v>25</v>
      </c>
      <c r="P3284" t="s">
        <v>25</v>
      </c>
      <c r="Q3284">
        <v>350</v>
      </c>
      <c r="R3284" t="s">
        <v>21</v>
      </c>
      <c r="S3284">
        <v>2023</v>
      </c>
      <c r="T3284" t="s">
        <v>22</v>
      </c>
      <c r="U3284" s="15">
        <v>4.3</v>
      </c>
      <c r="V3284" s="15">
        <v>1</v>
      </c>
      <c r="W3284" t="s">
        <v>23</v>
      </c>
    </row>
    <row r="3285" spans="1:23">
      <c r="A3285" t="s">
        <v>3329</v>
      </c>
      <c r="B3285">
        <v>-33.760393000000001</v>
      </c>
      <c r="C3285" s="15">
        <v>151.342061</v>
      </c>
      <c r="D3285" s="2" t="s">
        <v>8319</v>
      </c>
      <c r="E3285" s="14" t="s">
        <v>5069</v>
      </c>
      <c r="F3285" s="14" t="e" vm="8">
        <v>#VALUE!</v>
      </c>
      <c r="G3285" s="2" t="str">
        <f>_xlfn.XLOOKUP(E3285,missing_cities!$Q$2:$Q$56,missing_cities!$R$2:$R$56,"Not Found",0)</f>
        <v>Australia</v>
      </c>
      <c r="H3285" t="str">
        <f>_xlfn.XLOOKUP(E3285,missing_cities!$Q$2:$Q$56,missing_cities!$S$2:$S$56,"Not Found",0)</f>
        <v>Australia</v>
      </c>
      <c r="I3285" t="s">
        <v>1684</v>
      </c>
      <c r="J3285" s="15">
        <v>0.49</v>
      </c>
      <c r="K3285" t="s">
        <v>19</v>
      </c>
      <c r="L3285" s="15" t="str">
        <f t="shared" si="102"/>
        <v>9:00-18:00</v>
      </c>
      <c r="M3285" s="16">
        <f t="shared" si="103"/>
        <v>0.37</v>
      </c>
      <c r="N3285" s="15">
        <v>0.89</v>
      </c>
      <c r="O3285" s="15">
        <v>62</v>
      </c>
      <c r="P3285" t="s">
        <v>20</v>
      </c>
      <c r="Q3285">
        <v>150</v>
      </c>
      <c r="R3285" t="s">
        <v>46</v>
      </c>
      <c r="S3285">
        <v>2011</v>
      </c>
      <c r="T3285" t="s">
        <v>31</v>
      </c>
      <c r="U3285" s="15">
        <v>4.7</v>
      </c>
      <c r="V3285" s="15">
        <v>1</v>
      </c>
      <c r="W3285" t="s">
        <v>32</v>
      </c>
    </row>
    <row r="3286" spans="1:23">
      <c r="A3286" t="s">
        <v>3330</v>
      </c>
      <c r="B3286">
        <v>37.662446000000003</v>
      </c>
      <c r="C3286" s="15">
        <v>127.023258</v>
      </c>
      <c r="D3286" s="2" t="s">
        <v>8320</v>
      </c>
      <c r="E3286" s="14" t="s">
        <v>5063</v>
      </c>
      <c r="F3286" s="14" t="e" vm="6">
        <v>#VALUE!</v>
      </c>
      <c r="G3286" s="2" t="str">
        <f>_xlfn.XLOOKUP(E3286,missing_cities!$Q$2:$Q$56,missing_cities!$R$2:$R$56,"Not Found",0)</f>
        <v>South Korea</v>
      </c>
      <c r="H3286" t="str">
        <f>_xlfn.XLOOKUP(E3286,missing_cities!$Q$2:$Q$56,missing_cities!$S$2:$S$56,"Not Found",0)</f>
        <v>Asia</v>
      </c>
      <c r="I3286" t="s">
        <v>1684</v>
      </c>
      <c r="J3286" s="15">
        <v>0.41</v>
      </c>
      <c r="K3286" t="s">
        <v>34</v>
      </c>
      <c r="L3286" s="15" t="str">
        <f t="shared" si="102"/>
        <v>6:00-22:00</v>
      </c>
      <c r="M3286" s="16">
        <f t="shared" si="103"/>
        <v>0.67</v>
      </c>
      <c r="N3286" s="15">
        <v>16.760000000000002</v>
      </c>
      <c r="O3286" s="15">
        <v>76</v>
      </c>
      <c r="P3286" t="s">
        <v>25</v>
      </c>
      <c r="Q3286">
        <v>22</v>
      </c>
      <c r="R3286" t="s">
        <v>48</v>
      </c>
      <c r="S3286">
        <v>2023</v>
      </c>
      <c r="T3286" t="s">
        <v>22</v>
      </c>
      <c r="U3286" s="15">
        <v>4.8</v>
      </c>
      <c r="V3286" s="15">
        <v>5</v>
      </c>
      <c r="W3286" t="s">
        <v>23</v>
      </c>
    </row>
    <row r="3287" spans="1:23">
      <c r="A3287" t="s">
        <v>3331</v>
      </c>
      <c r="B3287">
        <v>13.729774000000001</v>
      </c>
      <c r="C3287" s="15">
        <v>100.570224</v>
      </c>
      <c r="D3287" s="2" t="s">
        <v>8321</v>
      </c>
      <c r="E3287" s="14" t="s">
        <v>5059</v>
      </c>
      <c r="F3287" s="14" t="e" vm="4">
        <v>#VALUE!</v>
      </c>
      <c r="G3287" s="2" t="str">
        <f>_xlfn.XLOOKUP(E3287,missing_cities!$Q$2:$Q$56,missing_cities!$R$2:$R$56,"Not Found",0)</f>
        <v>Thailand</v>
      </c>
      <c r="H3287" t="str">
        <f>_xlfn.XLOOKUP(E3287,missing_cities!$Q$2:$Q$56,missing_cities!$S$2:$S$56,"Not Found",0)</f>
        <v>Asia</v>
      </c>
      <c r="I3287" t="s">
        <v>1684</v>
      </c>
      <c r="J3287" s="15">
        <v>0.26</v>
      </c>
      <c r="K3287" t="s">
        <v>19</v>
      </c>
      <c r="L3287" s="15" t="str">
        <f t="shared" si="102"/>
        <v>9:00-18:00</v>
      </c>
      <c r="M3287" s="16">
        <f t="shared" si="103"/>
        <v>0.37</v>
      </c>
      <c r="N3287" s="15">
        <v>15.53</v>
      </c>
      <c r="O3287" s="15">
        <v>12</v>
      </c>
      <c r="P3287" t="s">
        <v>39</v>
      </c>
      <c r="Q3287">
        <v>22</v>
      </c>
      <c r="R3287" t="s">
        <v>40</v>
      </c>
      <c r="S3287">
        <v>2023</v>
      </c>
      <c r="T3287" t="s">
        <v>31</v>
      </c>
      <c r="U3287" s="15">
        <v>3.9</v>
      </c>
      <c r="V3287" s="15">
        <v>3</v>
      </c>
      <c r="W3287" t="s">
        <v>32</v>
      </c>
    </row>
    <row r="3288" spans="1:23">
      <c r="A3288" t="s">
        <v>3332</v>
      </c>
      <c r="B3288">
        <v>39.951580999999997</v>
      </c>
      <c r="C3288" s="15">
        <v>116.218174</v>
      </c>
      <c r="D3288" s="2" t="s">
        <v>8322</v>
      </c>
      <c r="E3288" s="14" t="s">
        <v>5071</v>
      </c>
      <c r="F3288" s="14" t="e" vm="9">
        <v>#VALUE!</v>
      </c>
      <c r="G3288" s="2" t="str">
        <f>_xlfn.XLOOKUP(E3288,missing_cities!$Q$2:$Q$56,missing_cities!$R$2:$R$56,"Not Found",0)</f>
        <v>China</v>
      </c>
      <c r="H3288" t="str">
        <f>_xlfn.XLOOKUP(E3288,missing_cities!$Q$2:$Q$56,missing_cities!$S$2:$S$56,"Not Found",0)</f>
        <v>Asia</v>
      </c>
      <c r="I3288" t="s">
        <v>1684</v>
      </c>
      <c r="J3288" s="15">
        <v>0.22</v>
      </c>
      <c r="K3288" s="1">
        <v>45862</v>
      </c>
      <c r="L3288" s="15" t="str">
        <f t="shared" si="102"/>
        <v>9.00-21.00</v>
      </c>
      <c r="M3288" s="16">
        <f t="shared" si="103"/>
        <v>12</v>
      </c>
      <c r="N3288" s="15">
        <v>15.26</v>
      </c>
      <c r="O3288" s="15">
        <v>57</v>
      </c>
      <c r="P3288" t="s">
        <v>37</v>
      </c>
      <c r="Q3288">
        <v>350</v>
      </c>
      <c r="R3288" t="s">
        <v>42</v>
      </c>
      <c r="S3288">
        <v>2021</v>
      </c>
      <c r="T3288" t="s">
        <v>22</v>
      </c>
      <c r="U3288" s="15">
        <v>3.4</v>
      </c>
      <c r="V3288" s="15">
        <v>4</v>
      </c>
      <c r="W3288" t="s">
        <v>27</v>
      </c>
    </row>
    <row r="3289" spans="1:23">
      <c r="A3289" t="s">
        <v>3333</v>
      </c>
      <c r="B3289">
        <v>-68.658005000000003</v>
      </c>
      <c r="C3289" s="15">
        <v>160.676119</v>
      </c>
      <c r="D3289" s="2" t="s">
        <v>8323</v>
      </c>
      <c r="E3289" s="14" t="str">
        <f>_xlfn.XLOOKUP(C3289,missing_cities!B:B,missing_cities!C:C,"Not Found",0)</f>
        <v>Not Found</v>
      </c>
      <c r="F3289" s="14" t="s">
        <v>9990</v>
      </c>
      <c r="G3289" s="2" t="str">
        <f>_xlfn.XLOOKUP(E3289,missing_cities!$Q$2:$Q$56,missing_cities!$R$2:$R$56,"Not Found",0)</f>
        <v>Not Found</v>
      </c>
      <c r="H3289" t="str">
        <f>_xlfn.XLOOKUP(E3289,missing_cities!$Q$2:$Q$56,missing_cities!$S$2:$S$56,"Not Found",0)</f>
        <v>Not Found</v>
      </c>
      <c r="I3289" t="s">
        <v>1684</v>
      </c>
      <c r="J3289" s="15">
        <v>0.28000000000000003</v>
      </c>
      <c r="K3289" t="s">
        <v>34</v>
      </c>
      <c r="L3289" s="15" t="str">
        <f t="shared" si="102"/>
        <v>6:00-22:00</v>
      </c>
      <c r="M3289" s="16">
        <f t="shared" si="103"/>
        <v>0.67</v>
      </c>
      <c r="N3289" s="15">
        <v>13.97</v>
      </c>
      <c r="O3289" s="15">
        <v>41</v>
      </c>
      <c r="P3289" t="s">
        <v>29</v>
      </c>
      <c r="Q3289">
        <v>150</v>
      </c>
      <c r="R3289" t="s">
        <v>21</v>
      </c>
      <c r="S3289">
        <v>2011</v>
      </c>
      <c r="T3289" t="s">
        <v>22</v>
      </c>
      <c r="U3289" s="15">
        <v>4.9000000000000004</v>
      </c>
      <c r="V3289" s="15">
        <v>10</v>
      </c>
      <c r="W3289" t="s">
        <v>32</v>
      </c>
    </row>
    <row r="3290" spans="1:23">
      <c r="A3290" t="s">
        <v>3334</v>
      </c>
      <c r="B3290">
        <v>37.584290000000003</v>
      </c>
      <c r="C3290" s="15">
        <v>126.92739</v>
      </c>
      <c r="D3290" s="2" t="s">
        <v>8324</v>
      </c>
      <c r="E3290" s="14" t="s">
        <v>5063</v>
      </c>
      <c r="F3290" s="14" t="e" vm="6">
        <v>#VALUE!</v>
      </c>
      <c r="G3290" s="2" t="str">
        <f>_xlfn.XLOOKUP(E3290,missing_cities!$Q$2:$Q$56,missing_cities!$R$2:$R$56,"Not Found",0)</f>
        <v>South Korea</v>
      </c>
      <c r="H3290" t="str">
        <f>_xlfn.XLOOKUP(E3290,missing_cities!$Q$2:$Q$56,missing_cities!$S$2:$S$56,"Not Found",0)</f>
        <v>Asia</v>
      </c>
      <c r="I3290" t="s">
        <v>1684</v>
      </c>
      <c r="J3290" s="15">
        <v>0.25</v>
      </c>
      <c r="K3290" t="s">
        <v>34</v>
      </c>
      <c r="L3290" s="15" t="str">
        <f t="shared" si="102"/>
        <v>6:00-22:00</v>
      </c>
      <c r="M3290" s="16">
        <f t="shared" si="103"/>
        <v>0.67</v>
      </c>
      <c r="N3290" s="15">
        <v>7.12</v>
      </c>
      <c r="O3290" s="15">
        <v>27</v>
      </c>
      <c r="P3290" t="s">
        <v>39</v>
      </c>
      <c r="Q3290">
        <v>50</v>
      </c>
      <c r="R3290" t="s">
        <v>132</v>
      </c>
      <c r="S3290">
        <v>2013</v>
      </c>
      <c r="T3290" t="s">
        <v>31</v>
      </c>
      <c r="U3290" s="15">
        <v>4.7</v>
      </c>
      <c r="V3290" s="15">
        <v>4</v>
      </c>
      <c r="W3290" t="s">
        <v>27</v>
      </c>
    </row>
    <row r="3291" spans="1:23">
      <c r="A3291" t="s">
        <v>3335</v>
      </c>
      <c r="B3291">
        <v>18.920116</v>
      </c>
      <c r="C3291" s="15">
        <v>72.999731999999995</v>
      </c>
      <c r="D3291" s="2" t="s">
        <v>8325</v>
      </c>
      <c r="E3291" s="14" t="s">
        <v>5079</v>
      </c>
      <c r="F3291" s="14" t="e" vm="11">
        <v>#VALUE!</v>
      </c>
      <c r="G3291" s="2" t="str">
        <f>_xlfn.XLOOKUP(E3291,missing_cities!$Q$2:$Q$56,missing_cities!$R$2:$R$56,"Not Found",0)</f>
        <v>India</v>
      </c>
      <c r="H3291" t="str">
        <f>_xlfn.XLOOKUP(E3291,missing_cities!$Q$2:$Q$56,missing_cities!$S$2:$S$56,"Not Found",0)</f>
        <v>Asia</v>
      </c>
      <c r="I3291" t="s">
        <v>1684</v>
      </c>
      <c r="J3291" s="15">
        <v>0.21</v>
      </c>
      <c r="K3291" s="1">
        <v>45862</v>
      </c>
      <c r="L3291" s="15" t="str">
        <f t="shared" si="102"/>
        <v>9.00-21.00</v>
      </c>
      <c r="M3291" s="16">
        <f t="shared" si="103"/>
        <v>12</v>
      </c>
      <c r="N3291" s="15">
        <v>4.55</v>
      </c>
      <c r="O3291" s="15">
        <v>72</v>
      </c>
      <c r="P3291" t="s">
        <v>20</v>
      </c>
      <c r="Q3291">
        <v>50</v>
      </c>
      <c r="R3291" t="s">
        <v>76</v>
      </c>
      <c r="S3291">
        <v>2022</v>
      </c>
      <c r="T3291" t="s">
        <v>31</v>
      </c>
      <c r="U3291" s="15">
        <v>3.6</v>
      </c>
      <c r="V3291" s="15">
        <v>6</v>
      </c>
      <c r="W3291" t="s">
        <v>23</v>
      </c>
    </row>
    <row r="3292" spans="1:23">
      <c r="A3292" t="s">
        <v>3336</v>
      </c>
      <c r="B3292">
        <v>34.007964999999999</v>
      </c>
      <c r="C3292" s="15">
        <v>-118.349538</v>
      </c>
      <c r="D3292" s="2" t="s">
        <v>8326</v>
      </c>
      <c r="E3292" s="14" t="s">
        <v>5111</v>
      </c>
      <c r="F3292" s="14" t="e" vm="5">
        <v>#VALUE!</v>
      </c>
      <c r="G3292" s="2" t="str">
        <f>_xlfn.XLOOKUP(E3292,missing_cities!$Q$2:$Q$56,missing_cities!$R$2:$R$56,"Not Found",0)</f>
        <v>United States</v>
      </c>
      <c r="H3292" t="str">
        <f>_xlfn.XLOOKUP(E3292,missing_cities!$Q$2:$Q$56,missing_cities!$S$2:$S$56,"Not Found",0)</f>
        <v>North America</v>
      </c>
      <c r="I3292" t="s">
        <v>1684</v>
      </c>
      <c r="J3292" s="15">
        <v>0.27</v>
      </c>
      <c r="K3292" s="1">
        <v>45862</v>
      </c>
      <c r="L3292" s="15" t="str">
        <f t="shared" si="102"/>
        <v>9.00-21.00</v>
      </c>
      <c r="M3292" s="16">
        <f t="shared" si="103"/>
        <v>12</v>
      </c>
      <c r="N3292" s="15">
        <v>11.96</v>
      </c>
      <c r="O3292" s="15">
        <v>44</v>
      </c>
      <c r="P3292" t="s">
        <v>20</v>
      </c>
      <c r="Q3292">
        <v>350</v>
      </c>
      <c r="R3292" t="s">
        <v>48</v>
      </c>
      <c r="S3292">
        <v>2016</v>
      </c>
      <c r="T3292" t="s">
        <v>22</v>
      </c>
      <c r="U3292" s="15">
        <v>3.9</v>
      </c>
      <c r="V3292" s="15">
        <v>6</v>
      </c>
      <c r="W3292" t="s">
        <v>32</v>
      </c>
    </row>
    <row r="3293" spans="1:23">
      <c r="A3293" t="s">
        <v>3337</v>
      </c>
      <c r="B3293">
        <v>13.843650999999999</v>
      </c>
      <c r="C3293" s="15">
        <v>100.55762199999999</v>
      </c>
      <c r="D3293" s="2" t="s">
        <v>7353</v>
      </c>
      <c r="E3293" s="14" t="s">
        <v>5059</v>
      </c>
      <c r="F3293" s="14" t="e" vm="4">
        <v>#VALUE!</v>
      </c>
      <c r="G3293" s="2" t="str">
        <f>_xlfn.XLOOKUP(E3293,missing_cities!$Q$2:$Q$56,missing_cities!$R$2:$R$56,"Not Found",0)</f>
        <v>Thailand</v>
      </c>
      <c r="H3293" t="str">
        <f>_xlfn.XLOOKUP(E3293,missing_cities!$Q$2:$Q$56,missing_cities!$S$2:$S$56,"Not Found",0)</f>
        <v>Asia</v>
      </c>
      <c r="I3293" t="s">
        <v>1684</v>
      </c>
      <c r="J3293" s="15">
        <v>0.44</v>
      </c>
      <c r="K3293" s="1">
        <v>45862</v>
      </c>
      <c r="L3293" s="15" t="str">
        <f t="shared" si="102"/>
        <v>9.00-21.00</v>
      </c>
      <c r="M3293" s="16">
        <f t="shared" si="103"/>
        <v>12</v>
      </c>
      <c r="N3293" s="15">
        <v>7.45</v>
      </c>
      <c r="O3293" s="15">
        <v>39</v>
      </c>
      <c r="P3293" t="s">
        <v>39</v>
      </c>
      <c r="Q3293">
        <v>22</v>
      </c>
      <c r="R3293" t="s">
        <v>48</v>
      </c>
      <c r="S3293">
        <v>2014</v>
      </c>
      <c r="T3293" t="s">
        <v>31</v>
      </c>
      <c r="U3293" s="15">
        <v>4.8</v>
      </c>
      <c r="V3293" s="15">
        <v>6</v>
      </c>
      <c r="W3293" t="s">
        <v>23</v>
      </c>
    </row>
    <row r="3294" spans="1:23">
      <c r="A3294" t="s">
        <v>3338</v>
      </c>
      <c r="B3294">
        <v>25.255233</v>
      </c>
      <c r="C3294" s="15">
        <v>55.216253999999999</v>
      </c>
      <c r="D3294" s="2" t="s">
        <v>8327</v>
      </c>
      <c r="E3294" s="14" t="s">
        <v>5076</v>
      </c>
      <c r="F3294" s="14" t="e" vm="10">
        <v>#VALUE!</v>
      </c>
      <c r="G3294" s="2" t="str">
        <f>_xlfn.XLOOKUP(E3294,missing_cities!$Q$2:$Q$56,missing_cities!$R$2:$R$56,"Not Found",0)</f>
        <v>United Arab Emirates</v>
      </c>
      <c r="H3294" t="str">
        <f>_xlfn.XLOOKUP(E3294,missing_cities!$Q$2:$Q$56,missing_cities!$S$2:$S$56,"Not Found",0)</f>
        <v>Asia</v>
      </c>
      <c r="I3294" t="s">
        <v>1684</v>
      </c>
      <c r="J3294" s="15">
        <v>0.45</v>
      </c>
      <c r="K3294" t="s">
        <v>34</v>
      </c>
      <c r="L3294" s="15" t="str">
        <f t="shared" si="102"/>
        <v>6:00-22:00</v>
      </c>
      <c r="M3294" s="16">
        <f t="shared" si="103"/>
        <v>0.67</v>
      </c>
      <c r="N3294" s="15">
        <v>6.67</v>
      </c>
      <c r="O3294" s="15">
        <v>30</v>
      </c>
      <c r="P3294" t="s">
        <v>29</v>
      </c>
      <c r="Q3294">
        <v>350</v>
      </c>
      <c r="R3294" t="s">
        <v>44</v>
      </c>
      <c r="S3294">
        <v>2014</v>
      </c>
      <c r="T3294" t="s">
        <v>31</v>
      </c>
      <c r="U3294" s="15">
        <v>3.6</v>
      </c>
      <c r="V3294" s="15">
        <v>1</v>
      </c>
      <c r="W3294" t="s">
        <v>27</v>
      </c>
    </row>
    <row r="3295" spans="1:23">
      <c r="A3295" t="s">
        <v>3339</v>
      </c>
      <c r="B3295">
        <v>37.560144999999999</v>
      </c>
      <c r="C3295" s="15">
        <v>126.966278</v>
      </c>
      <c r="D3295" s="2" t="s">
        <v>8328</v>
      </c>
      <c r="E3295" s="14" t="s">
        <v>5063</v>
      </c>
      <c r="F3295" s="14" t="e" vm="6">
        <v>#VALUE!</v>
      </c>
      <c r="G3295" s="2" t="str">
        <f>_xlfn.XLOOKUP(E3295,missing_cities!$Q$2:$Q$56,missing_cities!$R$2:$R$56,"Not Found",0)</f>
        <v>South Korea</v>
      </c>
      <c r="H3295" t="str">
        <f>_xlfn.XLOOKUP(E3295,missing_cities!$Q$2:$Q$56,missing_cities!$S$2:$S$56,"Not Found",0)</f>
        <v>Asia</v>
      </c>
      <c r="I3295" t="s">
        <v>1684</v>
      </c>
      <c r="J3295" s="15">
        <v>0.34</v>
      </c>
      <c r="K3295" t="s">
        <v>19</v>
      </c>
      <c r="L3295" s="15" t="str">
        <f t="shared" si="102"/>
        <v>9:00-18:00</v>
      </c>
      <c r="M3295" s="16">
        <f t="shared" si="103"/>
        <v>0.37</v>
      </c>
      <c r="N3295" s="15">
        <v>18.010000000000002</v>
      </c>
      <c r="O3295" s="15">
        <v>17</v>
      </c>
      <c r="P3295" t="s">
        <v>37</v>
      </c>
      <c r="Q3295">
        <v>350</v>
      </c>
      <c r="R3295" t="s">
        <v>46</v>
      </c>
      <c r="S3295">
        <v>2022</v>
      </c>
      <c r="T3295" t="s">
        <v>22</v>
      </c>
      <c r="U3295" s="15">
        <v>4.9000000000000004</v>
      </c>
      <c r="V3295" s="15">
        <v>4</v>
      </c>
      <c r="W3295" t="s">
        <v>32</v>
      </c>
    </row>
    <row r="3296" spans="1:23">
      <c r="A3296" t="s">
        <v>3340</v>
      </c>
      <c r="B3296">
        <v>55.848896000000003</v>
      </c>
      <c r="C3296" s="15">
        <v>37.601432000000003</v>
      </c>
      <c r="D3296" s="2" t="s">
        <v>8329</v>
      </c>
      <c r="E3296" s="14" t="s">
        <v>5052</v>
      </c>
      <c r="F3296" s="14" t="e" vm="2">
        <v>#VALUE!</v>
      </c>
      <c r="G3296" s="2" t="str">
        <f>_xlfn.XLOOKUP(E3296,missing_cities!$Q$2:$Q$56,missing_cities!$R$2:$R$56,"Not Found",0)</f>
        <v>Russia</v>
      </c>
      <c r="H3296" t="str">
        <f>_xlfn.XLOOKUP(E3296,missing_cities!$Q$2:$Q$56,missing_cities!$S$2:$S$56,"Not Found",0)</f>
        <v>Europe</v>
      </c>
      <c r="I3296" t="s">
        <v>1684</v>
      </c>
      <c r="J3296" s="15">
        <v>0.23</v>
      </c>
      <c r="K3296" t="s">
        <v>19</v>
      </c>
      <c r="L3296" s="15" t="str">
        <f t="shared" si="102"/>
        <v>9:00-18:00</v>
      </c>
      <c r="M3296" s="16">
        <f t="shared" si="103"/>
        <v>0.37</v>
      </c>
      <c r="N3296" s="15">
        <v>6.53</v>
      </c>
      <c r="O3296" s="15">
        <v>57</v>
      </c>
      <c r="P3296" t="s">
        <v>20</v>
      </c>
      <c r="Q3296">
        <v>22</v>
      </c>
      <c r="R3296" t="s">
        <v>21</v>
      </c>
      <c r="S3296">
        <v>2021</v>
      </c>
      <c r="T3296" t="s">
        <v>22</v>
      </c>
      <c r="U3296" s="15">
        <v>4.2</v>
      </c>
      <c r="V3296" s="15">
        <v>5</v>
      </c>
      <c r="W3296" t="s">
        <v>27</v>
      </c>
    </row>
    <row r="3297" spans="1:23">
      <c r="A3297" t="s">
        <v>3341</v>
      </c>
      <c r="B3297">
        <v>37.884124</v>
      </c>
      <c r="C3297" s="15">
        <v>-122.485007</v>
      </c>
      <c r="D3297" s="2" t="s">
        <v>8330</v>
      </c>
      <c r="E3297" s="14" t="s">
        <v>5061</v>
      </c>
      <c r="F3297" s="14" t="e" vm="5">
        <v>#VALUE!</v>
      </c>
      <c r="G3297" s="2" t="str">
        <f>_xlfn.XLOOKUP(E3297,missing_cities!$Q$2:$Q$56,missing_cities!$R$2:$R$56,"Not Found",0)</f>
        <v>United States</v>
      </c>
      <c r="H3297" t="str">
        <f>_xlfn.XLOOKUP(E3297,missing_cities!$Q$2:$Q$56,missing_cities!$S$2:$S$56,"Not Found",0)</f>
        <v>North America</v>
      </c>
      <c r="I3297" t="s">
        <v>1684</v>
      </c>
      <c r="J3297" s="15">
        <v>0.48</v>
      </c>
      <c r="K3297" t="s">
        <v>19</v>
      </c>
      <c r="L3297" s="15" t="str">
        <f t="shared" si="102"/>
        <v>9:00-18:00</v>
      </c>
      <c r="M3297" s="16">
        <f t="shared" si="103"/>
        <v>0.37</v>
      </c>
      <c r="N3297" s="15">
        <v>6.95</v>
      </c>
      <c r="O3297" s="15">
        <v>34</v>
      </c>
      <c r="P3297" t="s">
        <v>25</v>
      </c>
      <c r="Q3297">
        <v>150</v>
      </c>
      <c r="R3297" t="s">
        <v>26</v>
      </c>
      <c r="S3297">
        <v>2017</v>
      </c>
      <c r="T3297" t="s">
        <v>22</v>
      </c>
      <c r="U3297" s="15">
        <v>4.5</v>
      </c>
      <c r="V3297" s="15">
        <v>2</v>
      </c>
      <c r="W3297" t="s">
        <v>32</v>
      </c>
    </row>
    <row r="3298" spans="1:23">
      <c r="A3298" t="s">
        <v>3342</v>
      </c>
      <c r="B3298">
        <v>25.237428999999999</v>
      </c>
      <c r="C3298" s="15">
        <v>55.375723000000001</v>
      </c>
      <c r="D3298" s="2" t="s">
        <v>8331</v>
      </c>
      <c r="E3298" s="14" t="s">
        <v>5076</v>
      </c>
      <c r="F3298" s="14" t="e" vm="10">
        <v>#VALUE!</v>
      </c>
      <c r="G3298" s="2" t="str">
        <f>_xlfn.XLOOKUP(E3298,missing_cities!$Q$2:$Q$56,missing_cities!$R$2:$R$56,"Not Found",0)</f>
        <v>United Arab Emirates</v>
      </c>
      <c r="H3298" t="str">
        <f>_xlfn.XLOOKUP(E3298,missing_cities!$Q$2:$Q$56,missing_cities!$S$2:$S$56,"Not Found",0)</f>
        <v>Asia</v>
      </c>
      <c r="I3298" t="s">
        <v>1684</v>
      </c>
      <c r="J3298" s="15">
        <v>0.12</v>
      </c>
      <c r="K3298" t="s">
        <v>34</v>
      </c>
      <c r="L3298" s="15" t="str">
        <f t="shared" si="102"/>
        <v>6:00-22:00</v>
      </c>
      <c r="M3298" s="16">
        <f t="shared" si="103"/>
        <v>0.67</v>
      </c>
      <c r="N3298" s="15">
        <v>10.45</v>
      </c>
      <c r="O3298" s="15">
        <v>60</v>
      </c>
      <c r="P3298" t="s">
        <v>29</v>
      </c>
      <c r="Q3298">
        <v>50</v>
      </c>
      <c r="R3298" t="s">
        <v>35</v>
      </c>
      <c r="S3298">
        <v>2013</v>
      </c>
      <c r="T3298" t="s">
        <v>31</v>
      </c>
      <c r="U3298" s="15">
        <v>3.4</v>
      </c>
      <c r="V3298" s="15">
        <v>9</v>
      </c>
      <c r="W3298" t="s">
        <v>32</v>
      </c>
    </row>
    <row r="3299" spans="1:23">
      <c r="A3299" t="s">
        <v>3343</v>
      </c>
      <c r="B3299">
        <v>-23.518632</v>
      </c>
      <c r="C3299" s="15">
        <v>-46.639913</v>
      </c>
      <c r="D3299" s="2" t="s">
        <v>8332</v>
      </c>
      <c r="E3299" s="14" t="s">
        <v>5067</v>
      </c>
      <c r="F3299" s="14" t="e" vm="7">
        <v>#VALUE!</v>
      </c>
      <c r="G3299" s="2" t="str">
        <f>_xlfn.XLOOKUP(E3299,missing_cities!$Q$2:$Q$56,missing_cities!$R$2:$R$56,"Not Found",0)</f>
        <v>Brazil</v>
      </c>
      <c r="H3299" t="str">
        <f>_xlfn.XLOOKUP(E3299,missing_cities!$Q$2:$Q$56,missing_cities!$S$2:$S$56,"Not Found",0)</f>
        <v>South America</v>
      </c>
      <c r="I3299" t="s">
        <v>1684</v>
      </c>
      <c r="J3299" s="15">
        <v>0.2</v>
      </c>
      <c r="K3299" s="1">
        <v>45862</v>
      </c>
      <c r="L3299" s="15" t="str">
        <f t="shared" si="102"/>
        <v>9.00-21.00</v>
      </c>
      <c r="M3299" s="16">
        <f t="shared" si="103"/>
        <v>12</v>
      </c>
      <c r="N3299" s="15">
        <v>18.54</v>
      </c>
      <c r="O3299" s="15">
        <v>18</v>
      </c>
      <c r="P3299" t="s">
        <v>37</v>
      </c>
      <c r="Q3299">
        <v>150</v>
      </c>
      <c r="R3299" t="s">
        <v>42</v>
      </c>
      <c r="S3299">
        <v>2010</v>
      </c>
      <c r="T3299" t="s">
        <v>22</v>
      </c>
      <c r="U3299" s="15">
        <v>4.4000000000000004</v>
      </c>
      <c r="V3299" s="15">
        <v>9</v>
      </c>
      <c r="W3299" t="s">
        <v>27</v>
      </c>
    </row>
    <row r="3300" spans="1:23">
      <c r="A3300" t="s">
        <v>3344</v>
      </c>
      <c r="B3300">
        <v>41.942013000000003</v>
      </c>
      <c r="C3300" s="15">
        <v>-87.675132000000005</v>
      </c>
      <c r="D3300" s="2" t="s">
        <v>8333</v>
      </c>
      <c r="E3300" s="14" t="s">
        <v>5065</v>
      </c>
      <c r="F3300" s="14" t="e" vm="5">
        <v>#VALUE!</v>
      </c>
      <c r="G3300" s="2" t="str">
        <f>_xlfn.XLOOKUP(E3300,missing_cities!$Q$2:$Q$56,missing_cities!$R$2:$R$56,"Not Found",0)</f>
        <v>United States</v>
      </c>
      <c r="H3300" t="str">
        <f>_xlfn.XLOOKUP(E3300,missing_cities!$Q$2:$Q$56,missing_cities!$S$2:$S$56,"Not Found",0)</f>
        <v>North America</v>
      </c>
      <c r="I3300" t="s">
        <v>1684</v>
      </c>
      <c r="J3300" s="15">
        <v>0.42</v>
      </c>
      <c r="K3300" s="1">
        <v>45862</v>
      </c>
      <c r="L3300" s="15" t="str">
        <f t="shared" si="102"/>
        <v>9.00-21.00</v>
      </c>
      <c r="M3300" s="16">
        <f t="shared" si="103"/>
        <v>12</v>
      </c>
      <c r="N3300" s="15">
        <v>5.77</v>
      </c>
      <c r="O3300" s="15">
        <v>33</v>
      </c>
      <c r="P3300" t="s">
        <v>37</v>
      </c>
      <c r="Q3300">
        <v>350</v>
      </c>
      <c r="R3300" t="s">
        <v>21</v>
      </c>
      <c r="S3300">
        <v>2020</v>
      </c>
      <c r="T3300" t="s">
        <v>31</v>
      </c>
      <c r="U3300" s="15">
        <v>4.0999999999999996</v>
      </c>
      <c r="V3300" s="15">
        <v>10</v>
      </c>
      <c r="W3300" t="s">
        <v>32</v>
      </c>
    </row>
    <row r="3301" spans="1:23">
      <c r="A3301" t="s">
        <v>3345</v>
      </c>
      <c r="B3301">
        <v>-23.582402999999999</v>
      </c>
      <c r="C3301" s="15">
        <v>-46.640946</v>
      </c>
      <c r="D3301" s="2" t="s">
        <v>8334</v>
      </c>
      <c r="E3301" s="14" t="s">
        <v>5067</v>
      </c>
      <c r="F3301" s="14" t="e" vm="7">
        <v>#VALUE!</v>
      </c>
      <c r="G3301" s="2" t="str">
        <f>_xlfn.XLOOKUP(E3301,missing_cities!$Q$2:$Q$56,missing_cities!$R$2:$R$56,"Not Found",0)</f>
        <v>Brazil</v>
      </c>
      <c r="H3301" t="str">
        <f>_xlfn.XLOOKUP(E3301,missing_cities!$Q$2:$Q$56,missing_cities!$S$2:$S$56,"Not Found",0)</f>
        <v>South America</v>
      </c>
      <c r="I3301" t="s">
        <v>1684</v>
      </c>
      <c r="J3301" s="15">
        <v>0.28000000000000003</v>
      </c>
      <c r="K3301" t="s">
        <v>34</v>
      </c>
      <c r="L3301" s="15" t="str">
        <f t="shared" si="102"/>
        <v>6:00-22:00</v>
      </c>
      <c r="M3301" s="16">
        <f t="shared" si="103"/>
        <v>0.67</v>
      </c>
      <c r="N3301" s="15">
        <v>12.54</v>
      </c>
      <c r="O3301" s="15">
        <v>27</v>
      </c>
      <c r="P3301" t="s">
        <v>20</v>
      </c>
      <c r="Q3301">
        <v>350</v>
      </c>
      <c r="R3301" t="s">
        <v>26</v>
      </c>
      <c r="S3301">
        <v>2023</v>
      </c>
      <c r="T3301" t="s">
        <v>22</v>
      </c>
      <c r="U3301" s="15">
        <v>4.7</v>
      </c>
      <c r="V3301" s="15">
        <v>3</v>
      </c>
      <c r="W3301" t="s">
        <v>32</v>
      </c>
    </row>
    <row r="3302" spans="1:23">
      <c r="A3302" t="s">
        <v>3346</v>
      </c>
      <c r="B3302">
        <v>-33.808892999999998</v>
      </c>
      <c r="C3302" s="15">
        <v>18.425798</v>
      </c>
      <c r="D3302" s="2" t="s">
        <v>8335</v>
      </c>
      <c r="E3302" s="14" t="s">
        <v>5085</v>
      </c>
      <c r="F3302" s="14" t="e" vm="12">
        <v>#VALUE!</v>
      </c>
      <c r="G3302" s="2" t="str">
        <f>_xlfn.XLOOKUP(E3302,missing_cities!$Q$2:$Q$56,missing_cities!$R$2:$R$56,"Not Found",0)</f>
        <v>South Africa</v>
      </c>
      <c r="H3302" t="str">
        <f>_xlfn.XLOOKUP(E3302,missing_cities!$Q$2:$Q$56,missing_cities!$S$2:$S$56,"Not Found",0)</f>
        <v>Africa</v>
      </c>
      <c r="I3302" t="s">
        <v>1684</v>
      </c>
      <c r="J3302" s="15">
        <v>0.32</v>
      </c>
      <c r="K3302" t="s">
        <v>34</v>
      </c>
      <c r="L3302" s="15" t="str">
        <f t="shared" si="102"/>
        <v>6:00-22:00</v>
      </c>
      <c r="M3302" s="16">
        <f t="shared" si="103"/>
        <v>0.67</v>
      </c>
      <c r="N3302" s="15">
        <v>5.07</v>
      </c>
      <c r="O3302" s="15">
        <v>30</v>
      </c>
      <c r="P3302" t="s">
        <v>37</v>
      </c>
      <c r="Q3302">
        <v>22</v>
      </c>
      <c r="R3302" t="s">
        <v>40</v>
      </c>
      <c r="S3302">
        <v>2011</v>
      </c>
      <c r="T3302" t="s">
        <v>22</v>
      </c>
      <c r="U3302" s="15">
        <v>3.2</v>
      </c>
      <c r="V3302" s="15">
        <v>3</v>
      </c>
      <c r="W3302" t="s">
        <v>23</v>
      </c>
    </row>
    <row r="3303" spans="1:23">
      <c r="A3303" t="s">
        <v>3347</v>
      </c>
      <c r="B3303">
        <v>84.520228000000003</v>
      </c>
      <c r="C3303" s="15">
        <v>42.282775000000001</v>
      </c>
      <c r="D3303" s="2" t="s">
        <v>8336</v>
      </c>
      <c r="E3303" s="14" t="str">
        <f>_xlfn.XLOOKUP(C3303,missing_cities!B:B,missing_cities!C:C,"Not Found",0)</f>
        <v>Not Found</v>
      </c>
      <c r="F3303" s="14" t="s">
        <v>9990</v>
      </c>
      <c r="G3303" s="2" t="str">
        <f>_xlfn.XLOOKUP(E3303,missing_cities!$Q$2:$Q$56,missing_cities!$R$2:$R$56,"Not Found",0)</f>
        <v>Not Found</v>
      </c>
      <c r="H3303" t="str">
        <f>_xlfn.XLOOKUP(E3303,missing_cities!$Q$2:$Q$56,missing_cities!$S$2:$S$56,"Not Found",0)</f>
        <v>Not Found</v>
      </c>
      <c r="I3303" t="s">
        <v>1684</v>
      </c>
      <c r="J3303" s="15">
        <v>0.28000000000000003</v>
      </c>
      <c r="K3303" t="s">
        <v>34</v>
      </c>
      <c r="L3303" s="15" t="str">
        <f t="shared" si="102"/>
        <v>6:00-22:00</v>
      </c>
      <c r="M3303" s="16">
        <f t="shared" si="103"/>
        <v>0.67</v>
      </c>
      <c r="N3303" s="15">
        <v>16.77</v>
      </c>
      <c r="O3303" s="15">
        <v>22</v>
      </c>
      <c r="P3303" t="s">
        <v>20</v>
      </c>
      <c r="Q3303">
        <v>150</v>
      </c>
      <c r="R3303" t="s">
        <v>44</v>
      </c>
      <c r="S3303">
        <v>2020</v>
      </c>
      <c r="T3303" t="s">
        <v>22</v>
      </c>
      <c r="U3303" s="15">
        <v>3.4</v>
      </c>
      <c r="V3303" s="15">
        <v>5</v>
      </c>
      <c r="W3303" t="s">
        <v>23</v>
      </c>
    </row>
    <row r="3304" spans="1:23">
      <c r="A3304" t="s">
        <v>3348</v>
      </c>
      <c r="B3304">
        <v>37.814463000000003</v>
      </c>
      <c r="C3304" s="15">
        <v>-122.378269</v>
      </c>
      <c r="D3304" s="2" t="s">
        <v>8337</v>
      </c>
      <c r="E3304" s="14" t="s">
        <v>5061</v>
      </c>
      <c r="F3304" s="14" t="e" vm="5">
        <v>#VALUE!</v>
      </c>
      <c r="G3304" s="2" t="str">
        <f>_xlfn.XLOOKUP(E3304,missing_cities!$Q$2:$Q$56,missing_cities!$R$2:$R$56,"Not Found",0)</f>
        <v>United States</v>
      </c>
      <c r="H3304" t="str">
        <f>_xlfn.XLOOKUP(E3304,missing_cities!$Q$2:$Q$56,missing_cities!$S$2:$S$56,"Not Found",0)</f>
        <v>North America</v>
      </c>
      <c r="I3304" t="s">
        <v>1684</v>
      </c>
      <c r="J3304" s="15">
        <v>0.42</v>
      </c>
      <c r="K3304" t="s">
        <v>19</v>
      </c>
      <c r="L3304" s="15" t="str">
        <f t="shared" si="102"/>
        <v>9:00-18:00</v>
      </c>
      <c r="M3304" s="16">
        <f t="shared" si="103"/>
        <v>0.37</v>
      </c>
      <c r="N3304" s="15">
        <v>16.510000000000002</v>
      </c>
      <c r="O3304" s="15">
        <v>72</v>
      </c>
      <c r="P3304" t="s">
        <v>20</v>
      </c>
      <c r="Q3304">
        <v>150</v>
      </c>
      <c r="R3304" t="s">
        <v>132</v>
      </c>
      <c r="S3304">
        <v>2019</v>
      </c>
      <c r="T3304" t="s">
        <v>22</v>
      </c>
      <c r="U3304" s="15">
        <v>3.9</v>
      </c>
      <c r="V3304" s="15">
        <v>3</v>
      </c>
      <c r="W3304" t="s">
        <v>27</v>
      </c>
    </row>
    <row r="3305" spans="1:23">
      <c r="A3305" t="s">
        <v>3349</v>
      </c>
      <c r="B3305">
        <v>39.947940000000003</v>
      </c>
      <c r="C3305" s="15">
        <v>116.493272</v>
      </c>
      <c r="D3305" s="2" t="s">
        <v>8338</v>
      </c>
      <c r="E3305" s="14" t="s">
        <v>5071</v>
      </c>
      <c r="F3305" s="14" t="e" vm="9">
        <v>#VALUE!</v>
      </c>
      <c r="G3305" s="2" t="str">
        <f>_xlfn.XLOOKUP(E3305,missing_cities!$Q$2:$Q$56,missing_cities!$R$2:$R$56,"Not Found",0)</f>
        <v>China</v>
      </c>
      <c r="H3305" t="str">
        <f>_xlfn.XLOOKUP(E3305,missing_cities!$Q$2:$Q$56,missing_cities!$S$2:$S$56,"Not Found",0)</f>
        <v>Asia</v>
      </c>
      <c r="I3305" t="s">
        <v>1684</v>
      </c>
      <c r="J3305" s="15">
        <v>0.18</v>
      </c>
      <c r="K3305" t="s">
        <v>19</v>
      </c>
      <c r="L3305" s="15" t="str">
        <f t="shared" si="102"/>
        <v>9:00-18:00</v>
      </c>
      <c r="M3305" s="16">
        <f t="shared" si="103"/>
        <v>0.37</v>
      </c>
      <c r="N3305" s="15">
        <v>19.64</v>
      </c>
      <c r="O3305" s="15">
        <v>21</v>
      </c>
      <c r="P3305" t="s">
        <v>37</v>
      </c>
      <c r="Q3305">
        <v>350</v>
      </c>
      <c r="R3305" t="s">
        <v>21</v>
      </c>
      <c r="S3305">
        <v>2019</v>
      </c>
      <c r="T3305" t="s">
        <v>22</v>
      </c>
      <c r="U3305" s="15">
        <v>4.0999999999999996</v>
      </c>
      <c r="V3305" s="15">
        <v>1</v>
      </c>
      <c r="W3305" t="s">
        <v>23</v>
      </c>
    </row>
    <row r="3306" spans="1:23">
      <c r="A3306" t="s">
        <v>3350</v>
      </c>
      <c r="B3306">
        <v>39.996257999999997</v>
      </c>
      <c r="C3306" s="15">
        <v>116.330855</v>
      </c>
      <c r="D3306" s="2" t="s">
        <v>8339</v>
      </c>
      <c r="E3306" s="14" t="s">
        <v>5071</v>
      </c>
      <c r="F3306" s="14" t="e" vm="9">
        <v>#VALUE!</v>
      </c>
      <c r="G3306" s="2" t="str">
        <f>_xlfn.XLOOKUP(E3306,missing_cities!$Q$2:$Q$56,missing_cities!$R$2:$R$56,"Not Found",0)</f>
        <v>China</v>
      </c>
      <c r="H3306" t="str">
        <f>_xlfn.XLOOKUP(E3306,missing_cities!$Q$2:$Q$56,missing_cities!$S$2:$S$56,"Not Found",0)</f>
        <v>Asia</v>
      </c>
      <c r="I3306" t="s">
        <v>1684</v>
      </c>
      <c r="J3306" s="15">
        <v>0.41</v>
      </c>
      <c r="K3306" t="s">
        <v>34</v>
      </c>
      <c r="L3306" s="15" t="str">
        <f t="shared" si="102"/>
        <v>6:00-22:00</v>
      </c>
      <c r="M3306" s="16">
        <f t="shared" si="103"/>
        <v>0.67</v>
      </c>
      <c r="N3306" s="15">
        <v>3.28</v>
      </c>
      <c r="O3306" s="15">
        <v>16</v>
      </c>
      <c r="P3306" t="s">
        <v>37</v>
      </c>
      <c r="Q3306">
        <v>22</v>
      </c>
      <c r="R3306" t="s">
        <v>48</v>
      </c>
      <c r="S3306">
        <v>2015</v>
      </c>
      <c r="T3306" t="s">
        <v>31</v>
      </c>
      <c r="U3306" s="15">
        <v>4.3</v>
      </c>
      <c r="V3306" s="15">
        <v>1</v>
      </c>
      <c r="W3306" t="s">
        <v>32</v>
      </c>
    </row>
    <row r="3307" spans="1:23">
      <c r="A3307" t="s">
        <v>3351</v>
      </c>
      <c r="B3307">
        <v>37.804744999999997</v>
      </c>
      <c r="C3307" s="15">
        <v>-122.373023</v>
      </c>
      <c r="D3307" s="2" t="s">
        <v>8340</v>
      </c>
      <c r="E3307" s="14" t="s">
        <v>5061</v>
      </c>
      <c r="F3307" s="14" t="e" vm="5">
        <v>#VALUE!</v>
      </c>
      <c r="G3307" s="2" t="str">
        <f>_xlfn.XLOOKUP(E3307,missing_cities!$Q$2:$Q$56,missing_cities!$R$2:$R$56,"Not Found",0)</f>
        <v>United States</v>
      </c>
      <c r="H3307" t="str">
        <f>_xlfn.XLOOKUP(E3307,missing_cities!$Q$2:$Q$56,missing_cities!$S$2:$S$56,"Not Found",0)</f>
        <v>North America</v>
      </c>
      <c r="I3307" t="s">
        <v>1684</v>
      </c>
      <c r="J3307" s="15">
        <v>0.47</v>
      </c>
      <c r="K3307" s="1">
        <v>45862</v>
      </c>
      <c r="L3307" s="15" t="str">
        <f t="shared" si="102"/>
        <v>9.00-21.00</v>
      </c>
      <c r="M3307" s="16">
        <f t="shared" si="103"/>
        <v>12</v>
      </c>
      <c r="N3307" s="15">
        <v>8.08</v>
      </c>
      <c r="O3307" s="15">
        <v>47</v>
      </c>
      <c r="P3307" t="s">
        <v>29</v>
      </c>
      <c r="Q3307">
        <v>350</v>
      </c>
      <c r="R3307" t="s">
        <v>44</v>
      </c>
      <c r="S3307">
        <v>2010</v>
      </c>
      <c r="T3307" t="s">
        <v>22</v>
      </c>
      <c r="U3307" s="15">
        <v>3</v>
      </c>
      <c r="V3307" s="15">
        <v>2</v>
      </c>
      <c r="W3307" t="s">
        <v>32</v>
      </c>
    </row>
    <row r="3308" spans="1:23">
      <c r="A3308" t="s">
        <v>3352</v>
      </c>
      <c r="B3308">
        <v>-33.757559000000001</v>
      </c>
      <c r="C3308" s="15">
        <v>18.415835000000001</v>
      </c>
      <c r="D3308" s="2" t="s">
        <v>8341</v>
      </c>
      <c r="E3308" s="14" t="s">
        <v>5085</v>
      </c>
      <c r="F3308" s="14" t="e" vm="12">
        <v>#VALUE!</v>
      </c>
      <c r="G3308" s="2" t="str">
        <f>_xlfn.XLOOKUP(E3308,missing_cities!$Q$2:$Q$56,missing_cities!$R$2:$R$56,"Not Found",0)</f>
        <v>South Africa</v>
      </c>
      <c r="H3308" t="str">
        <f>_xlfn.XLOOKUP(E3308,missing_cities!$Q$2:$Q$56,missing_cities!$S$2:$S$56,"Not Found",0)</f>
        <v>Africa</v>
      </c>
      <c r="I3308" t="s">
        <v>1684</v>
      </c>
      <c r="J3308" s="15">
        <v>0.26</v>
      </c>
      <c r="K3308" s="1">
        <v>45862</v>
      </c>
      <c r="L3308" s="15" t="str">
        <f t="shared" si="102"/>
        <v>9.00-21.00</v>
      </c>
      <c r="M3308" s="16">
        <f t="shared" si="103"/>
        <v>12</v>
      </c>
      <c r="N3308" s="15">
        <v>18.46</v>
      </c>
      <c r="O3308" s="15">
        <v>34</v>
      </c>
      <c r="P3308" t="s">
        <v>20</v>
      </c>
      <c r="Q3308">
        <v>50</v>
      </c>
      <c r="R3308" t="s">
        <v>48</v>
      </c>
      <c r="S3308">
        <v>2014</v>
      </c>
      <c r="T3308" t="s">
        <v>31</v>
      </c>
      <c r="U3308" s="15">
        <v>3.4</v>
      </c>
      <c r="V3308" s="15">
        <v>5</v>
      </c>
      <c r="W3308" t="s">
        <v>27</v>
      </c>
    </row>
    <row r="3309" spans="1:23">
      <c r="A3309" t="s">
        <v>3353</v>
      </c>
      <c r="B3309">
        <v>61.508983999999998</v>
      </c>
      <c r="C3309" s="15">
        <v>-64.890876000000006</v>
      </c>
      <c r="D3309" s="2" t="s">
        <v>8342</v>
      </c>
      <c r="E3309" s="14">
        <f>_xlfn.XLOOKUP(C3309,missing_cities!B:B,missing_cities!C:C,"Not Found",0)</f>
        <v>0</v>
      </c>
      <c r="F3309" s="14" t="s">
        <v>9990</v>
      </c>
      <c r="G3309" s="2" t="str">
        <f>_xlfn.XLOOKUP(E3309,missing_cities!$Q$2:$Q$56,missing_cities!$R$2:$R$56,"Not Found",0)</f>
        <v>Not Found</v>
      </c>
      <c r="H3309" t="str">
        <f>_xlfn.XLOOKUP(E3309,missing_cities!$Q$2:$Q$56,missing_cities!$S$2:$S$56,"Not Found",0)</f>
        <v>Not Found</v>
      </c>
      <c r="I3309" t="s">
        <v>1684</v>
      </c>
      <c r="J3309" s="15">
        <v>0.24</v>
      </c>
      <c r="K3309" t="s">
        <v>34</v>
      </c>
      <c r="L3309" s="15" t="str">
        <f t="shared" si="102"/>
        <v>6:00-22:00</v>
      </c>
      <c r="M3309" s="16">
        <f t="shared" si="103"/>
        <v>0.67</v>
      </c>
      <c r="N3309" s="15">
        <v>11.93</v>
      </c>
      <c r="O3309" s="15">
        <v>79</v>
      </c>
      <c r="P3309" t="s">
        <v>20</v>
      </c>
      <c r="Q3309">
        <v>350</v>
      </c>
      <c r="R3309" t="s">
        <v>67</v>
      </c>
      <c r="S3309">
        <v>2020</v>
      </c>
      <c r="T3309" t="s">
        <v>22</v>
      </c>
      <c r="U3309" s="15">
        <v>4</v>
      </c>
      <c r="V3309" s="15">
        <v>8</v>
      </c>
      <c r="W3309" t="s">
        <v>23</v>
      </c>
    </row>
    <row r="3310" spans="1:23">
      <c r="A3310" t="s">
        <v>3354</v>
      </c>
      <c r="B3310">
        <v>19.144635999999998</v>
      </c>
      <c r="C3310" s="15">
        <v>72.907798</v>
      </c>
      <c r="D3310" s="2" t="s">
        <v>8343</v>
      </c>
      <c r="E3310" s="14" t="s">
        <v>5079</v>
      </c>
      <c r="F3310" s="14" t="e" vm="11">
        <v>#VALUE!</v>
      </c>
      <c r="G3310" s="2" t="str">
        <f>_xlfn.XLOOKUP(E3310,missing_cities!$Q$2:$Q$56,missing_cities!$R$2:$R$56,"Not Found",0)</f>
        <v>India</v>
      </c>
      <c r="H3310" t="str">
        <f>_xlfn.XLOOKUP(E3310,missing_cities!$Q$2:$Q$56,missing_cities!$S$2:$S$56,"Not Found",0)</f>
        <v>Asia</v>
      </c>
      <c r="I3310" t="s">
        <v>1684</v>
      </c>
      <c r="J3310" s="15">
        <v>0.46</v>
      </c>
      <c r="K3310" t="s">
        <v>19</v>
      </c>
      <c r="L3310" s="15" t="str">
        <f t="shared" si="102"/>
        <v>9:00-18:00</v>
      </c>
      <c r="M3310" s="16">
        <f t="shared" si="103"/>
        <v>0.37</v>
      </c>
      <c r="N3310" s="15">
        <v>4.29</v>
      </c>
      <c r="O3310" s="15">
        <v>15</v>
      </c>
      <c r="P3310" t="s">
        <v>37</v>
      </c>
      <c r="Q3310">
        <v>350</v>
      </c>
      <c r="R3310" t="s">
        <v>37</v>
      </c>
      <c r="S3310">
        <v>2014</v>
      </c>
      <c r="T3310" t="s">
        <v>22</v>
      </c>
      <c r="U3310" s="15">
        <v>3.7</v>
      </c>
      <c r="V3310" s="15">
        <v>9</v>
      </c>
      <c r="W3310" t="s">
        <v>32</v>
      </c>
    </row>
    <row r="3311" spans="1:23">
      <c r="A3311" t="s">
        <v>3355</v>
      </c>
      <c r="B3311">
        <v>-33.738224000000002</v>
      </c>
      <c r="C3311" s="15">
        <v>151.39524900000001</v>
      </c>
      <c r="D3311" s="2" t="s">
        <v>8344</v>
      </c>
      <c r="E3311" s="14" t="s">
        <v>5069</v>
      </c>
      <c r="F3311" s="14" t="e" vm="8">
        <v>#VALUE!</v>
      </c>
      <c r="G3311" s="2" t="str">
        <f>_xlfn.XLOOKUP(E3311,missing_cities!$Q$2:$Q$56,missing_cities!$R$2:$R$56,"Not Found",0)</f>
        <v>Australia</v>
      </c>
      <c r="H3311" t="str">
        <f>_xlfn.XLOOKUP(E3311,missing_cities!$Q$2:$Q$56,missing_cities!$S$2:$S$56,"Not Found",0)</f>
        <v>Australia</v>
      </c>
      <c r="I3311" t="s">
        <v>1684</v>
      </c>
      <c r="J3311" s="15">
        <v>0.26</v>
      </c>
      <c r="K3311" t="s">
        <v>19</v>
      </c>
      <c r="L3311" s="15" t="str">
        <f t="shared" si="102"/>
        <v>9:00-18:00</v>
      </c>
      <c r="M3311" s="16">
        <f t="shared" si="103"/>
        <v>0.37</v>
      </c>
      <c r="N3311" s="15">
        <v>2.14</v>
      </c>
      <c r="O3311" s="15">
        <v>27</v>
      </c>
      <c r="P3311" t="s">
        <v>37</v>
      </c>
      <c r="Q3311">
        <v>22</v>
      </c>
      <c r="R3311" t="s">
        <v>42</v>
      </c>
      <c r="S3311">
        <v>2016</v>
      </c>
      <c r="T3311" t="s">
        <v>22</v>
      </c>
      <c r="U3311" s="15">
        <v>3.1</v>
      </c>
      <c r="V3311" s="15">
        <v>9</v>
      </c>
      <c r="W3311" t="s">
        <v>23</v>
      </c>
    </row>
    <row r="3312" spans="1:23">
      <c r="A3312" t="s">
        <v>3356</v>
      </c>
      <c r="B3312">
        <v>13.800456000000001</v>
      </c>
      <c r="C3312" s="15">
        <v>100.559984</v>
      </c>
      <c r="D3312" s="2" t="s">
        <v>8345</v>
      </c>
      <c r="E3312" s="14" t="s">
        <v>5059</v>
      </c>
      <c r="F3312" s="14" t="e" vm="4">
        <v>#VALUE!</v>
      </c>
      <c r="G3312" s="2" t="str">
        <f>_xlfn.XLOOKUP(E3312,missing_cities!$Q$2:$Q$56,missing_cities!$R$2:$R$56,"Not Found",0)</f>
        <v>Thailand</v>
      </c>
      <c r="H3312" t="str">
        <f>_xlfn.XLOOKUP(E3312,missing_cities!$Q$2:$Q$56,missing_cities!$S$2:$S$56,"Not Found",0)</f>
        <v>Asia</v>
      </c>
      <c r="I3312" t="s">
        <v>1684</v>
      </c>
      <c r="J3312" s="15">
        <v>0.12</v>
      </c>
      <c r="K3312" s="1">
        <v>45862</v>
      </c>
      <c r="L3312" s="15" t="str">
        <f t="shared" si="102"/>
        <v>9.00-21.00</v>
      </c>
      <c r="M3312" s="16">
        <f t="shared" si="103"/>
        <v>12</v>
      </c>
      <c r="N3312" s="15">
        <v>5.65</v>
      </c>
      <c r="O3312" s="15">
        <v>27</v>
      </c>
      <c r="P3312" t="s">
        <v>29</v>
      </c>
      <c r="Q3312">
        <v>22</v>
      </c>
      <c r="R3312" t="s">
        <v>74</v>
      </c>
      <c r="S3312">
        <v>2011</v>
      </c>
      <c r="T3312" t="s">
        <v>31</v>
      </c>
      <c r="U3312" s="15">
        <v>4.7</v>
      </c>
      <c r="V3312" s="15">
        <v>5</v>
      </c>
      <c r="W3312" t="s">
        <v>23</v>
      </c>
    </row>
    <row r="3313" spans="1:23">
      <c r="A3313" t="s">
        <v>3357</v>
      </c>
      <c r="B3313">
        <v>86.040352999999996</v>
      </c>
      <c r="C3313" s="15">
        <v>40.538308999999998</v>
      </c>
      <c r="D3313" s="2" t="s">
        <v>8346</v>
      </c>
      <c r="E3313" s="14" t="str">
        <f>_xlfn.XLOOKUP(C3313,missing_cities!B:B,missing_cities!C:C,"Not Found",0)</f>
        <v>Not Found</v>
      </c>
      <c r="F3313" s="14" t="s">
        <v>9990</v>
      </c>
      <c r="G3313" s="2" t="str">
        <f>_xlfn.XLOOKUP(E3313,missing_cities!$Q$2:$Q$56,missing_cities!$R$2:$R$56,"Not Found",0)</f>
        <v>Not Found</v>
      </c>
      <c r="H3313" t="str">
        <f>_xlfn.XLOOKUP(E3313,missing_cities!$Q$2:$Q$56,missing_cities!$S$2:$S$56,"Not Found",0)</f>
        <v>Not Found</v>
      </c>
      <c r="I3313" t="s">
        <v>1684</v>
      </c>
      <c r="J3313" s="15">
        <v>0.19</v>
      </c>
      <c r="K3313" t="s">
        <v>19</v>
      </c>
      <c r="L3313" s="15" t="str">
        <f t="shared" si="102"/>
        <v>9:00-18:00</v>
      </c>
      <c r="M3313" s="16">
        <f t="shared" si="103"/>
        <v>0.37</v>
      </c>
      <c r="N3313" s="15">
        <v>18.8</v>
      </c>
      <c r="O3313" s="15">
        <v>86</v>
      </c>
      <c r="P3313" t="s">
        <v>39</v>
      </c>
      <c r="Q3313">
        <v>22</v>
      </c>
      <c r="R3313" t="s">
        <v>67</v>
      </c>
      <c r="S3313">
        <v>2020</v>
      </c>
      <c r="T3313" t="s">
        <v>22</v>
      </c>
      <c r="U3313" s="15">
        <v>3.8</v>
      </c>
      <c r="V3313" s="15">
        <v>8</v>
      </c>
      <c r="W3313" t="s">
        <v>32</v>
      </c>
    </row>
    <row r="3314" spans="1:23">
      <c r="A3314" t="s">
        <v>3358</v>
      </c>
      <c r="B3314">
        <v>41.936450999999998</v>
      </c>
      <c r="C3314" s="15">
        <v>-87.789604999999995</v>
      </c>
      <c r="D3314" s="2" t="s">
        <v>8347</v>
      </c>
      <c r="E3314" s="14" t="s">
        <v>5065</v>
      </c>
      <c r="F3314" s="14" t="e" vm="5">
        <v>#VALUE!</v>
      </c>
      <c r="G3314" s="2" t="str">
        <f>_xlfn.XLOOKUP(E3314,missing_cities!$Q$2:$Q$56,missing_cities!$R$2:$R$56,"Not Found",0)</f>
        <v>United States</v>
      </c>
      <c r="H3314" t="str">
        <f>_xlfn.XLOOKUP(E3314,missing_cities!$Q$2:$Q$56,missing_cities!$S$2:$S$56,"Not Found",0)</f>
        <v>North America</v>
      </c>
      <c r="I3314" t="s">
        <v>1684</v>
      </c>
      <c r="J3314" s="15">
        <v>0.47</v>
      </c>
      <c r="K3314" t="s">
        <v>19</v>
      </c>
      <c r="L3314" s="15" t="str">
        <f t="shared" si="102"/>
        <v>9:00-18:00</v>
      </c>
      <c r="M3314" s="16">
        <f t="shared" si="103"/>
        <v>0.37</v>
      </c>
      <c r="N3314" s="15">
        <v>8.7899999999999991</v>
      </c>
      <c r="O3314" s="15">
        <v>34</v>
      </c>
      <c r="P3314" t="s">
        <v>37</v>
      </c>
      <c r="Q3314">
        <v>350</v>
      </c>
      <c r="R3314" t="s">
        <v>44</v>
      </c>
      <c r="S3314">
        <v>2014</v>
      </c>
      <c r="T3314" t="s">
        <v>22</v>
      </c>
      <c r="U3314" s="15">
        <v>4</v>
      </c>
      <c r="V3314" s="15">
        <v>7</v>
      </c>
      <c r="W3314" t="s">
        <v>32</v>
      </c>
    </row>
    <row r="3315" spans="1:23">
      <c r="A3315" t="s">
        <v>3359</v>
      </c>
      <c r="B3315">
        <v>37.733204999999998</v>
      </c>
      <c r="C3315" s="15">
        <v>-122.32339</v>
      </c>
      <c r="D3315" s="2" t="s">
        <v>8348</v>
      </c>
      <c r="E3315" s="14" t="s">
        <v>5061</v>
      </c>
      <c r="F3315" s="14" t="e" vm="5">
        <v>#VALUE!</v>
      </c>
      <c r="G3315" s="2" t="str">
        <f>_xlfn.XLOOKUP(E3315,missing_cities!$Q$2:$Q$56,missing_cities!$R$2:$R$56,"Not Found",0)</f>
        <v>United States</v>
      </c>
      <c r="H3315" t="str">
        <f>_xlfn.XLOOKUP(E3315,missing_cities!$Q$2:$Q$56,missing_cities!$S$2:$S$56,"Not Found",0)</f>
        <v>North America</v>
      </c>
      <c r="I3315" t="s">
        <v>1684</v>
      </c>
      <c r="J3315" s="15">
        <v>0.39</v>
      </c>
      <c r="K3315" s="1">
        <v>45862</v>
      </c>
      <c r="L3315" s="15" t="str">
        <f t="shared" si="102"/>
        <v>9.00-21.00</v>
      </c>
      <c r="M3315" s="16">
        <f t="shared" si="103"/>
        <v>12</v>
      </c>
      <c r="N3315" s="15">
        <v>10.66</v>
      </c>
      <c r="O3315" s="15">
        <v>69</v>
      </c>
      <c r="P3315" t="s">
        <v>39</v>
      </c>
      <c r="Q3315">
        <v>22</v>
      </c>
      <c r="R3315" t="s">
        <v>48</v>
      </c>
      <c r="S3315">
        <v>2015</v>
      </c>
      <c r="T3315" t="s">
        <v>22</v>
      </c>
      <c r="U3315" s="15">
        <v>4.3</v>
      </c>
      <c r="V3315" s="15">
        <v>10</v>
      </c>
      <c r="W3315" t="s">
        <v>23</v>
      </c>
    </row>
    <row r="3316" spans="1:23">
      <c r="A3316" t="s">
        <v>3360</v>
      </c>
      <c r="B3316">
        <v>13.870744999999999</v>
      </c>
      <c r="C3316" s="15">
        <v>100.56947599999999</v>
      </c>
      <c r="D3316" s="2" t="s">
        <v>8349</v>
      </c>
      <c r="E3316" s="14" t="s">
        <v>5059</v>
      </c>
      <c r="F3316" s="14" t="e" vm="4">
        <v>#VALUE!</v>
      </c>
      <c r="G3316" s="2" t="str">
        <f>_xlfn.XLOOKUP(E3316,missing_cities!$Q$2:$Q$56,missing_cities!$R$2:$R$56,"Not Found",0)</f>
        <v>Thailand</v>
      </c>
      <c r="H3316" t="str">
        <f>_xlfn.XLOOKUP(E3316,missing_cities!$Q$2:$Q$56,missing_cities!$S$2:$S$56,"Not Found",0)</f>
        <v>Asia</v>
      </c>
      <c r="I3316" t="s">
        <v>1684</v>
      </c>
      <c r="J3316" s="15">
        <v>0.45</v>
      </c>
      <c r="K3316" t="s">
        <v>34</v>
      </c>
      <c r="L3316" s="15" t="str">
        <f t="shared" si="102"/>
        <v>6:00-22:00</v>
      </c>
      <c r="M3316" s="16">
        <f t="shared" si="103"/>
        <v>0.67</v>
      </c>
      <c r="N3316" s="15">
        <v>0.69</v>
      </c>
      <c r="O3316" s="15">
        <v>24</v>
      </c>
      <c r="P3316" t="s">
        <v>20</v>
      </c>
      <c r="Q3316">
        <v>22</v>
      </c>
      <c r="R3316" t="s">
        <v>21</v>
      </c>
      <c r="S3316">
        <v>2020</v>
      </c>
      <c r="T3316" t="s">
        <v>31</v>
      </c>
      <c r="U3316" s="15">
        <v>3.8</v>
      </c>
      <c r="V3316" s="15">
        <v>8</v>
      </c>
      <c r="W3316" t="s">
        <v>32</v>
      </c>
    </row>
    <row r="3317" spans="1:23">
      <c r="A3317" t="s">
        <v>3361</v>
      </c>
      <c r="B3317">
        <v>25.373593</v>
      </c>
      <c r="C3317" s="15">
        <v>55.290680999999999</v>
      </c>
      <c r="D3317" s="2" t="s">
        <v>8350</v>
      </c>
      <c r="E3317" s="14" t="s">
        <v>5076</v>
      </c>
      <c r="F3317" s="14" t="e" vm="10">
        <v>#VALUE!</v>
      </c>
      <c r="G3317" s="2" t="str">
        <f>_xlfn.XLOOKUP(E3317,missing_cities!$Q$2:$Q$56,missing_cities!$R$2:$R$56,"Not Found",0)</f>
        <v>United Arab Emirates</v>
      </c>
      <c r="H3317" t="str">
        <f>_xlfn.XLOOKUP(E3317,missing_cities!$Q$2:$Q$56,missing_cities!$S$2:$S$56,"Not Found",0)</f>
        <v>Asia</v>
      </c>
      <c r="I3317" t="s">
        <v>1684</v>
      </c>
      <c r="J3317" s="15">
        <v>0.36</v>
      </c>
      <c r="K3317" t="s">
        <v>34</v>
      </c>
      <c r="L3317" s="15" t="str">
        <f t="shared" si="102"/>
        <v>6:00-22:00</v>
      </c>
      <c r="M3317" s="16">
        <f t="shared" si="103"/>
        <v>0.67</v>
      </c>
      <c r="N3317" s="15">
        <v>11.34</v>
      </c>
      <c r="O3317" s="15">
        <v>27</v>
      </c>
      <c r="P3317" t="s">
        <v>29</v>
      </c>
      <c r="Q3317">
        <v>150</v>
      </c>
      <c r="R3317" t="s">
        <v>37</v>
      </c>
      <c r="S3317">
        <v>2019</v>
      </c>
      <c r="T3317" t="s">
        <v>22</v>
      </c>
      <c r="U3317" s="15">
        <v>3.8</v>
      </c>
      <c r="V3317" s="15">
        <v>7</v>
      </c>
      <c r="W3317" t="s">
        <v>32</v>
      </c>
    </row>
    <row r="3318" spans="1:23">
      <c r="A3318" t="s">
        <v>3362</v>
      </c>
      <c r="B3318">
        <v>56.385648000000003</v>
      </c>
      <c r="C3318" s="15">
        <v>-169.688209</v>
      </c>
      <c r="D3318" s="2" t="s">
        <v>8351</v>
      </c>
      <c r="E3318" s="14">
        <f>_xlfn.XLOOKUP(C3318,missing_cities!B:B,missing_cities!C:C,"Not Found",0)</f>
        <v>0</v>
      </c>
      <c r="F3318" s="14" t="s">
        <v>9990</v>
      </c>
      <c r="G3318" s="2" t="str">
        <f>_xlfn.XLOOKUP(E3318,missing_cities!$Q$2:$Q$56,missing_cities!$R$2:$R$56,"Not Found",0)</f>
        <v>Not Found</v>
      </c>
      <c r="H3318" t="str">
        <f>_xlfn.XLOOKUP(E3318,missing_cities!$Q$2:$Q$56,missing_cities!$S$2:$S$56,"Not Found",0)</f>
        <v>Not Found</v>
      </c>
      <c r="I3318" t="s">
        <v>1684</v>
      </c>
      <c r="J3318" s="15">
        <v>0.31</v>
      </c>
      <c r="K3318" t="s">
        <v>34</v>
      </c>
      <c r="L3318" s="15" t="str">
        <f t="shared" si="102"/>
        <v>6:00-22:00</v>
      </c>
      <c r="M3318" s="16">
        <f t="shared" si="103"/>
        <v>0.67</v>
      </c>
      <c r="N3318" s="15">
        <v>13.89</v>
      </c>
      <c r="O3318" s="15">
        <v>29</v>
      </c>
      <c r="P3318" t="s">
        <v>20</v>
      </c>
      <c r="Q3318">
        <v>22</v>
      </c>
      <c r="R3318" t="s">
        <v>35</v>
      </c>
      <c r="S3318">
        <v>2015</v>
      </c>
      <c r="T3318" t="s">
        <v>22</v>
      </c>
      <c r="U3318" s="15">
        <v>4.9000000000000004</v>
      </c>
      <c r="V3318" s="15">
        <v>3</v>
      </c>
      <c r="W3318" t="s">
        <v>27</v>
      </c>
    </row>
    <row r="3319" spans="1:23">
      <c r="A3319" t="s">
        <v>3363</v>
      </c>
      <c r="B3319">
        <v>13.749056</v>
      </c>
      <c r="C3319" s="15">
        <v>100.56204200000001</v>
      </c>
      <c r="D3319" s="2" t="s">
        <v>8352</v>
      </c>
      <c r="E3319" s="14" t="s">
        <v>5059</v>
      </c>
      <c r="F3319" s="14" t="e" vm="4">
        <v>#VALUE!</v>
      </c>
      <c r="G3319" s="2" t="str">
        <f>_xlfn.XLOOKUP(E3319,missing_cities!$Q$2:$Q$56,missing_cities!$R$2:$R$56,"Not Found",0)</f>
        <v>Thailand</v>
      </c>
      <c r="H3319" t="str">
        <f>_xlfn.XLOOKUP(E3319,missing_cities!$Q$2:$Q$56,missing_cities!$S$2:$S$56,"Not Found",0)</f>
        <v>Asia</v>
      </c>
      <c r="I3319" t="s">
        <v>1684</v>
      </c>
      <c r="J3319" s="15">
        <v>0.19</v>
      </c>
      <c r="K3319" t="s">
        <v>34</v>
      </c>
      <c r="L3319" s="15" t="str">
        <f t="shared" si="102"/>
        <v>6:00-22:00</v>
      </c>
      <c r="M3319" s="16">
        <f t="shared" si="103"/>
        <v>0.67</v>
      </c>
      <c r="N3319" s="15">
        <v>15.49</v>
      </c>
      <c r="O3319" s="15">
        <v>12</v>
      </c>
      <c r="P3319" t="s">
        <v>20</v>
      </c>
      <c r="Q3319">
        <v>350</v>
      </c>
      <c r="R3319" t="s">
        <v>48</v>
      </c>
      <c r="S3319">
        <v>2010</v>
      </c>
      <c r="T3319" t="s">
        <v>22</v>
      </c>
      <c r="U3319" s="15">
        <v>3.7</v>
      </c>
      <c r="V3319" s="15">
        <v>3</v>
      </c>
      <c r="W3319" t="s">
        <v>27</v>
      </c>
    </row>
    <row r="3320" spans="1:23">
      <c r="A3320" t="s">
        <v>3364</v>
      </c>
      <c r="B3320">
        <v>19.554463999999999</v>
      </c>
      <c r="C3320" s="15">
        <v>-99.066891999999996</v>
      </c>
      <c r="D3320" s="2" t="s">
        <v>8353</v>
      </c>
      <c r="E3320" s="14" t="s">
        <v>5119</v>
      </c>
      <c r="F3320" s="14" t="e" vm="13">
        <v>#VALUE!</v>
      </c>
      <c r="G3320" s="2" t="str">
        <f>_xlfn.XLOOKUP(E3320,missing_cities!$Q$2:$Q$56,missing_cities!$R$2:$R$56,"Not Found",0)</f>
        <v>Mexico</v>
      </c>
      <c r="H3320" t="str">
        <f>_xlfn.XLOOKUP(E3320,missing_cities!$Q$2:$Q$56,missing_cities!$S$2:$S$56,"Not Found",0)</f>
        <v>North America</v>
      </c>
      <c r="I3320" t="s">
        <v>1684</v>
      </c>
      <c r="J3320" s="15">
        <v>0.1</v>
      </c>
      <c r="K3320" t="s">
        <v>34</v>
      </c>
      <c r="L3320" s="15" t="str">
        <f t="shared" si="102"/>
        <v>6:00-22:00</v>
      </c>
      <c r="M3320" s="16">
        <f t="shared" si="103"/>
        <v>0.67</v>
      </c>
      <c r="N3320" s="15">
        <v>14.15</v>
      </c>
      <c r="O3320" s="15">
        <v>74</v>
      </c>
      <c r="P3320" t="s">
        <v>39</v>
      </c>
      <c r="Q3320">
        <v>150</v>
      </c>
      <c r="R3320" t="s">
        <v>67</v>
      </c>
      <c r="S3320">
        <v>2010</v>
      </c>
      <c r="T3320" t="s">
        <v>31</v>
      </c>
      <c r="U3320" s="15">
        <v>3</v>
      </c>
      <c r="V3320" s="15">
        <v>1</v>
      </c>
      <c r="W3320" t="s">
        <v>32</v>
      </c>
    </row>
    <row r="3321" spans="1:23">
      <c r="A3321" t="s">
        <v>3365</v>
      </c>
      <c r="B3321">
        <v>-33.772061000000001</v>
      </c>
      <c r="C3321" s="15">
        <v>18.523479999999999</v>
      </c>
      <c r="D3321" s="2" t="s">
        <v>8354</v>
      </c>
      <c r="E3321" s="14" t="s">
        <v>5085</v>
      </c>
      <c r="F3321" s="14" t="e" vm="12">
        <v>#VALUE!</v>
      </c>
      <c r="G3321" s="2" t="str">
        <f>_xlfn.XLOOKUP(E3321,missing_cities!$Q$2:$Q$56,missing_cities!$R$2:$R$56,"Not Found",0)</f>
        <v>South Africa</v>
      </c>
      <c r="H3321" t="str">
        <f>_xlfn.XLOOKUP(E3321,missing_cities!$Q$2:$Q$56,missing_cities!$S$2:$S$56,"Not Found",0)</f>
        <v>Africa</v>
      </c>
      <c r="I3321" t="s">
        <v>1684</v>
      </c>
      <c r="J3321" s="15">
        <v>0.17</v>
      </c>
      <c r="K3321" s="1">
        <v>45862</v>
      </c>
      <c r="L3321" s="15" t="str">
        <f t="shared" si="102"/>
        <v>9.00-21.00</v>
      </c>
      <c r="M3321" s="16">
        <f t="shared" si="103"/>
        <v>12</v>
      </c>
      <c r="N3321" s="15">
        <v>7.62</v>
      </c>
      <c r="O3321" s="15">
        <v>78</v>
      </c>
      <c r="P3321" t="s">
        <v>20</v>
      </c>
      <c r="Q3321">
        <v>50</v>
      </c>
      <c r="R3321" t="s">
        <v>74</v>
      </c>
      <c r="S3321">
        <v>2018</v>
      </c>
      <c r="T3321" t="s">
        <v>31</v>
      </c>
      <c r="U3321" s="15">
        <v>3.5</v>
      </c>
      <c r="V3321" s="15">
        <v>6</v>
      </c>
      <c r="W3321" t="s">
        <v>32</v>
      </c>
    </row>
    <row r="3322" spans="1:23">
      <c r="A3322" t="s">
        <v>3366</v>
      </c>
      <c r="B3322">
        <v>41.226073999999997</v>
      </c>
      <c r="C3322" s="15">
        <v>-159.39495600000001</v>
      </c>
      <c r="D3322" s="2" t="s">
        <v>8355</v>
      </c>
      <c r="E3322" s="14" t="str">
        <f>_xlfn.XLOOKUP(C3322,missing_cities!B:B,missing_cities!C:C,"Not Found",0)</f>
        <v>Error</v>
      </c>
      <c r="F3322" s="14" t="s">
        <v>9987</v>
      </c>
      <c r="G3322" s="2" t="str">
        <f>_xlfn.XLOOKUP(E3322,missing_cities!$Q$2:$Q$56,missing_cities!$R$2:$R$56,"Not Found",0)</f>
        <v>Error</v>
      </c>
      <c r="H3322" t="str">
        <f>_xlfn.XLOOKUP(E3322,missing_cities!$Q$2:$Q$56,missing_cities!$S$2:$S$56,"Not Found",0)</f>
        <v>Error</v>
      </c>
      <c r="I3322" t="s">
        <v>1684</v>
      </c>
      <c r="J3322" s="15">
        <v>0.28999999999999998</v>
      </c>
      <c r="K3322" t="s">
        <v>19</v>
      </c>
      <c r="L3322" s="15" t="str">
        <f t="shared" si="102"/>
        <v>9:00-18:00</v>
      </c>
      <c r="M3322" s="16">
        <f t="shared" si="103"/>
        <v>0.37</v>
      </c>
      <c r="N3322" s="15">
        <v>4.21</v>
      </c>
      <c r="O3322" s="15">
        <v>17</v>
      </c>
      <c r="P3322" t="s">
        <v>29</v>
      </c>
      <c r="Q3322">
        <v>22</v>
      </c>
      <c r="R3322" t="s">
        <v>30</v>
      </c>
      <c r="S3322">
        <v>2019</v>
      </c>
      <c r="T3322" t="s">
        <v>22</v>
      </c>
      <c r="U3322" s="15">
        <v>4</v>
      </c>
      <c r="V3322" s="15">
        <v>7</v>
      </c>
      <c r="W3322" t="s">
        <v>23</v>
      </c>
    </row>
    <row r="3323" spans="1:23">
      <c r="A3323" t="s">
        <v>3367</v>
      </c>
      <c r="B3323">
        <v>37.879607999999998</v>
      </c>
      <c r="C3323" s="15">
        <v>-122.46512300000001</v>
      </c>
      <c r="D3323" s="2" t="s">
        <v>8356</v>
      </c>
      <c r="E3323" s="14" t="s">
        <v>5061</v>
      </c>
      <c r="F3323" s="14" t="e" vm="5">
        <v>#VALUE!</v>
      </c>
      <c r="G3323" s="2" t="str">
        <f>_xlfn.XLOOKUP(E3323,missing_cities!$Q$2:$Q$56,missing_cities!$R$2:$R$56,"Not Found",0)</f>
        <v>United States</v>
      </c>
      <c r="H3323" t="str">
        <f>_xlfn.XLOOKUP(E3323,missing_cities!$Q$2:$Q$56,missing_cities!$S$2:$S$56,"Not Found",0)</f>
        <v>North America</v>
      </c>
      <c r="I3323" t="s">
        <v>1684</v>
      </c>
      <c r="J3323" s="15">
        <v>0.1</v>
      </c>
      <c r="K3323" t="s">
        <v>19</v>
      </c>
      <c r="L3323" s="15" t="str">
        <f t="shared" si="102"/>
        <v>9:00-18:00</v>
      </c>
      <c r="M3323" s="16">
        <f t="shared" si="103"/>
        <v>0.37</v>
      </c>
      <c r="N3323" s="15">
        <v>13.19</v>
      </c>
      <c r="O3323" s="15">
        <v>64</v>
      </c>
      <c r="P3323" t="s">
        <v>37</v>
      </c>
      <c r="Q3323">
        <v>22</v>
      </c>
      <c r="R3323" t="s">
        <v>76</v>
      </c>
      <c r="S3323">
        <v>2019</v>
      </c>
      <c r="T3323" t="s">
        <v>31</v>
      </c>
      <c r="U3323" s="15">
        <v>4.5</v>
      </c>
      <c r="V3323" s="15">
        <v>6</v>
      </c>
      <c r="W3323" t="s">
        <v>32</v>
      </c>
    </row>
    <row r="3324" spans="1:23">
      <c r="A3324" t="s">
        <v>3368</v>
      </c>
      <c r="B3324">
        <v>37.746065999999999</v>
      </c>
      <c r="C3324" s="15">
        <v>-122.454669</v>
      </c>
      <c r="D3324" s="2" t="s">
        <v>8357</v>
      </c>
      <c r="E3324" s="14" t="s">
        <v>5061</v>
      </c>
      <c r="F3324" s="14" t="e" vm="5">
        <v>#VALUE!</v>
      </c>
      <c r="G3324" s="2" t="str">
        <f>_xlfn.XLOOKUP(E3324,missing_cities!$Q$2:$Q$56,missing_cities!$R$2:$R$56,"Not Found",0)</f>
        <v>United States</v>
      </c>
      <c r="H3324" t="str">
        <f>_xlfn.XLOOKUP(E3324,missing_cities!$Q$2:$Q$56,missing_cities!$S$2:$S$56,"Not Found",0)</f>
        <v>North America</v>
      </c>
      <c r="I3324" t="s">
        <v>1684</v>
      </c>
      <c r="J3324" s="15">
        <v>0.28999999999999998</v>
      </c>
      <c r="K3324" t="s">
        <v>19</v>
      </c>
      <c r="L3324" s="15" t="str">
        <f t="shared" si="102"/>
        <v>9:00-18:00</v>
      </c>
      <c r="M3324" s="16">
        <f t="shared" si="103"/>
        <v>0.37</v>
      </c>
      <c r="N3324" s="15">
        <v>2.97</v>
      </c>
      <c r="O3324" s="15">
        <v>78</v>
      </c>
      <c r="P3324" t="s">
        <v>29</v>
      </c>
      <c r="Q3324">
        <v>350</v>
      </c>
      <c r="R3324" t="s">
        <v>42</v>
      </c>
      <c r="S3324">
        <v>2014</v>
      </c>
      <c r="T3324" t="s">
        <v>31</v>
      </c>
      <c r="U3324" s="15">
        <v>4</v>
      </c>
      <c r="V3324" s="15">
        <v>2</v>
      </c>
      <c r="W3324" t="s">
        <v>32</v>
      </c>
    </row>
    <row r="3325" spans="1:23">
      <c r="A3325" t="s">
        <v>3369</v>
      </c>
      <c r="B3325">
        <v>37.603853000000001</v>
      </c>
      <c r="C3325" s="15">
        <v>127.046662</v>
      </c>
      <c r="D3325" s="2" t="s">
        <v>8358</v>
      </c>
      <c r="E3325" s="14" t="s">
        <v>5063</v>
      </c>
      <c r="F3325" s="14" t="e" vm="6">
        <v>#VALUE!</v>
      </c>
      <c r="G3325" s="2" t="str">
        <f>_xlfn.XLOOKUP(E3325,missing_cities!$Q$2:$Q$56,missing_cities!$R$2:$R$56,"Not Found",0)</f>
        <v>South Korea</v>
      </c>
      <c r="H3325" t="str">
        <f>_xlfn.XLOOKUP(E3325,missing_cities!$Q$2:$Q$56,missing_cities!$S$2:$S$56,"Not Found",0)</f>
        <v>Asia</v>
      </c>
      <c r="I3325" t="s">
        <v>1684</v>
      </c>
      <c r="J3325" s="15">
        <v>0.28999999999999998</v>
      </c>
      <c r="K3325" t="s">
        <v>19</v>
      </c>
      <c r="L3325" s="15" t="str">
        <f t="shared" si="102"/>
        <v>9:00-18:00</v>
      </c>
      <c r="M3325" s="16">
        <f t="shared" si="103"/>
        <v>0.37</v>
      </c>
      <c r="N3325" s="15">
        <v>8.85</v>
      </c>
      <c r="O3325" s="15">
        <v>16</v>
      </c>
      <c r="P3325" t="s">
        <v>39</v>
      </c>
      <c r="Q3325">
        <v>150</v>
      </c>
      <c r="R3325" t="s">
        <v>46</v>
      </c>
      <c r="S3325">
        <v>2017</v>
      </c>
      <c r="T3325" t="s">
        <v>31</v>
      </c>
      <c r="U3325" s="15">
        <v>3.8</v>
      </c>
      <c r="V3325" s="15">
        <v>8</v>
      </c>
      <c r="W3325" t="s">
        <v>23</v>
      </c>
    </row>
    <row r="3326" spans="1:23">
      <c r="A3326" t="s">
        <v>3370</v>
      </c>
      <c r="B3326">
        <v>52.448407000000003</v>
      </c>
      <c r="C3326" s="15">
        <v>13.310775</v>
      </c>
      <c r="D3326" s="2" t="s">
        <v>7814</v>
      </c>
      <c r="E3326" s="14" t="s">
        <v>5057</v>
      </c>
      <c r="F3326" s="14" t="e" vm="3">
        <v>#VALUE!</v>
      </c>
      <c r="G3326" s="2" t="str">
        <f>_xlfn.XLOOKUP(E3326,missing_cities!$Q$2:$Q$56,missing_cities!$R$2:$R$56,"Not Found",0)</f>
        <v>Germany</v>
      </c>
      <c r="H3326" t="str">
        <f>_xlfn.XLOOKUP(E3326,missing_cities!$Q$2:$Q$56,missing_cities!$S$2:$S$56,"Not Found",0)</f>
        <v>Europe</v>
      </c>
      <c r="I3326" t="s">
        <v>1684</v>
      </c>
      <c r="J3326" s="15">
        <v>0.28000000000000003</v>
      </c>
      <c r="K3326" s="1">
        <v>45862</v>
      </c>
      <c r="L3326" s="15" t="str">
        <f t="shared" si="102"/>
        <v>9.00-21.00</v>
      </c>
      <c r="M3326" s="16">
        <f t="shared" si="103"/>
        <v>12</v>
      </c>
      <c r="N3326" s="15">
        <v>1.38</v>
      </c>
      <c r="O3326" s="15">
        <v>61</v>
      </c>
      <c r="P3326" t="s">
        <v>29</v>
      </c>
      <c r="Q3326">
        <v>150</v>
      </c>
      <c r="R3326" t="s">
        <v>48</v>
      </c>
      <c r="S3326">
        <v>2010</v>
      </c>
      <c r="T3326" t="s">
        <v>22</v>
      </c>
      <c r="U3326" s="15">
        <v>3.5</v>
      </c>
      <c r="V3326" s="15">
        <v>9</v>
      </c>
      <c r="W3326" t="s">
        <v>32</v>
      </c>
    </row>
    <row r="3327" spans="1:23">
      <c r="A3327" t="s">
        <v>3371</v>
      </c>
      <c r="B3327">
        <v>-16.144853000000001</v>
      </c>
      <c r="C3327" s="15">
        <v>12.664334999999999</v>
      </c>
      <c r="D3327" s="2" t="s">
        <v>8359</v>
      </c>
      <c r="E3327" s="14">
        <f>_xlfn.XLOOKUP(C3327,missing_cities!B:B,missing_cities!C:C,"Not Found",0)</f>
        <v>0</v>
      </c>
      <c r="F3327" s="14" t="s">
        <v>9990</v>
      </c>
      <c r="G3327" s="2" t="str">
        <f>_xlfn.XLOOKUP(E3327,missing_cities!$Q$2:$Q$56,missing_cities!$R$2:$R$56,"Not Found",0)</f>
        <v>Not Found</v>
      </c>
      <c r="H3327" t="str">
        <f>_xlfn.XLOOKUP(E3327,missing_cities!$Q$2:$Q$56,missing_cities!$S$2:$S$56,"Not Found",0)</f>
        <v>Not Found</v>
      </c>
      <c r="I3327" t="s">
        <v>1684</v>
      </c>
      <c r="J3327" s="15">
        <v>0.36</v>
      </c>
      <c r="K3327" s="1">
        <v>45862</v>
      </c>
      <c r="L3327" s="15" t="str">
        <f t="shared" si="102"/>
        <v>9.00-21.00</v>
      </c>
      <c r="M3327" s="16">
        <f t="shared" si="103"/>
        <v>12</v>
      </c>
      <c r="N3327" s="15">
        <v>14.61</v>
      </c>
      <c r="O3327" s="15">
        <v>62</v>
      </c>
      <c r="P3327" t="s">
        <v>37</v>
      </c>
      <c r="Q3327">
        <v>22</v>
      </c>
      <c r="R3327" t="s">
        <v>67</v>
      </c>
      <c r="S3327">
        <v>2013</v>
      </c>
      <c r="T3327" t="s">
        <v>31</v>
      </c>
      <c r="U3327" s="15">
        <v>3.6</v>
      </c>
      <c r="V3327" s="15">
        <v>2</v>
      </c>
      <c r="W3327" t="s">
        <v>23</v>
      </c>
    </row>
    <row r="3328" spans="1:23">
      <c r="A3328" t="s">
        <v>3372</v>
      </c>
      <c r="B3328">
        <v>-33.851779999999998</v>
      </c>
      <c r="C3328" s="15">
        <v>18.570542</v>
      </c>
      <c r="D3328" s="2" t="s">
        <v>8360</v>
      </c>
      <c r="E3328" s="14" t="s">
        <v>5085</v>
      </c>
      <c r="F3328" s="14" t="e" vm="12">
        <v>#VALUE!</v>
      </c>
      <c r="G3328" s="2" t="str">
        <f>_xlfn.XLOOKUP(E3328,missing_cities!$Q$2:$Q$56,missing_cities!$R$2:$R$56,"Not Found",0)</f>
        <v>South Africa</v>
      </c>
      <c r="H3328" t="str">
        <f>_xlfn.XLOOKUP(E3328,missing_cities!$Q$2:$Q$56,missing_cities!$S$2:$S$56,"Not Found",0)</f>
        <v>Africa</v>
      </c>
      <c r="I3328" t="s">
        <v>1684</v>
      </c>
      <c r="J3328" s="15">
        <v>0.11</v>
      </c>
      <c r="K3328" t="s">
        <v>34</v>
      </c>
      <c r="L3328" s="15" t="str">
        <f t="shared" si="102"/>
        <v>6:00-22:00</v>
      </c>
      <c r="M3328" s="16">
        <f t="shared" si="103"/>
        <v>0.67</v>
      </c>
      <c r="N3328" s="15">
        <v>19.46</v>
      </c>
      <c r="O3328" s="15">
        <v>75</v>
      </c>
      <c r="P3328" t="s">
        <v>29</v>
      </c>
      <c r="Q3328">
        <v>350</v>
      </c>
      <c r="R3328" t="s">
        <v>42</v>
      </c>
      <c r="S3328">
        <v>2019</v>
      </c>
      <c r="T3328" t="s">
        <v>22</v>
      </c>
      <c r="U3328" s="15">
        <v>3.2</v>
      </c>
      <c r="V3328" s="15">
        <v>9</v>
      </c>
      <c r="W3328" t="s">
        <v>23</v>
      </c>
    </row>
    <row r="3329" spans="1:23">
      <c r="A3329" t="s">
        <v>3373</v>
      </c>
      <c r="B3329">
        <v>-33.829076000000001</v>
      </c>
      <c r="C3329" s="15">
        <v>18.584178000000001</v>
      </c>
      <c r="D3329" s="2" t="s">
        <v>8361</v>
      </c>
      <c r="E3329" s="14" t="s">
        <v>5085</v>
      </c>
      <c r="F3329" s="14" t="e" vm="12">
        <v>#VALUE!</v>
      </c>
      <c r="G3329" s="2" t="str">
        <f>_xlfn.XLOOKUP(E3329,missing_cities!$Q$2:$Q$56,missing_cities!$R$2:$R$56,"Not Found",0)</f>
        <v>South Africa</v>
      </c>
      <c r="H3329" t="str">
        <f>_xlfn.XLOOKUP(E3329,missing_cities!$Q$2:$Q$56,missing_cities!$S$2:$S$56,"Not Found",0)</f>
        <v>Africa</v>
      </c>
      <c r="I3329" t="s">
        <v>1684</v>
      </c>
      <c r="J3329" s="15">
        <v>0.22</v>
      </c>
      <c r="K3329" t="s">
        <v>34</v>
      </c>
      <c r="L3329" s="15" t="str">
        <f t="shared" si="102"/>
        <v>6:00-22:00</v>
      </c>
      <c r="M3329" s="16">
        <f t="shared" si="103"/>
        <v>0.67</v>
      </c>
      <c r="N3329" s="15">
        <v>15.68</v>
      </c>
      <c r="O3329" s="15">
        <v>76</v>
      </c>
      <c r="P3329" t="s">
        <v>37</v>
      </c>
      <c r="Q3329">
        <v>50</v>
      </c>
      <c r="R3329" t="s">
        <v>132</v>
      </c>
      <c r="S3329">
        <v>2013</v>
      </c>
      <c r="T3329" t="s">
        <v>31</v>
      </c>
      <c r="U3329" s="15">
        <v>4.0999999999999996</v>
      </c>
      <c r="V3329" s="15">
        <v>8</v>
      </c>
      <c r="W3329" t="s">
        <v>32</v>
      </c>
    </row>
    <row r="3330" spans="1:23">
      <c r="A3330" t="s">
        <v>3374</v>
      </c>
      <c r="B3330">
        <v>25.252413000000001</v>
      </c>
      <c r="C3330" s="15">
        <v>55.301476999999998</v>
      </c>
      <c r="D3330" s="2" t="s">
        <v>8362</v>
      </c>
      <c r="E3330" s="14" t="s">
        <v>5076</v>
      </c>
      <c r="F3330" s="14" t="e" vm="10">
        <v>#VALUE!</v>
      </c>
      <c r="G3330" s="2" t="str">
        <f>_xlfn.XLOOKUP(E3330,missing_cities!$Q$2:$Q$56,missing_cities!$R$2:$R$56,"Not Found",0)</f>
        <v>United Arab Emirates</v>
      </c>
      <c r="H3330" t="str">
        <f>_xlfn.XLOOKUP(E3330,missing_cities!$Q$2:$Q$56,missing_cities!$S$2:$S$56,"Not Found",0)</f>
        <v>Asia</v>
      </c>
      <c r="I3330" t="s">
        <v>1684</v>
      </c>
      <c r="J3330" s="15">
        <v>0.22</v>
      </c>
      <c r="K3330" t="s">
        <v>34</v>
      </c>
      <c r="L3330" s="15" t="str">
        <f t="shared" si="102"/>
        <v>6:00-22:00</v>
      </c>
      <c r="M3330" s="16">
        <f t="shared" si="103"/>
        <v>0.67</v>
      </c>
      <c r="N3330" s="15">
        <v>6.62</v>
      </c>
      <c r="O3330" s="15">
        <v>42</v>
      </c>
      <c r="P3330" t="s">
        <v>39</v>
      </c>
      <c r="Q3330">
        <v>350</v>
      </c>
      <c r="R3330" t="s">
        <v>67</v>
      </c>
      <c r="S3330">
        <v>2017</v>
      </c>
      <c r="T3330" t="s">
        <v>22</v>
      </c>
      <c r="U3330" s="15">
        <v>3.2</v>
      </c>
      <c r="V3330" s="15">
        <v>9</v>
      </c>
      <c r="W3330" t="s">
        <v>32</v>
      </c>
    </row>
    <row r="3331" spans="1:23">
      <c r="A3331" t="s">
        <v>3375</v>
      </c>
      <c r="B3331">
        <v>37.724907000000002</v>
      </c>
      <c r="C3331" s="15">
        <v>-122.31607700000001</v>
      </c>
      <c r="D3331" s="2" t="s">
        <v>8363</v>
      </c>
      <c r="E3331" s="14" t="s">
        <v>5061</v>
      </c>
      <c r="F3331" s="14" t="e" vm="5">
        <v>#VALUE!</v>
      </c>
      <c r="G3331" s="2" t="str">
        <f>_xlfn.XLOOKUP(E3331,missing_cities!$Q$2:$Q$56,missing_cities!$R$2:$R$56,"Not Found",0)</f>
        <v>United States</v>
      </c>
      <c r="H3331" t="str">
        <f>_xlfn.XLOOKUP(E3331,missing_cities!$Q$2:$Q$56,missing_cities!$S$2:$S$56,"Not Found",0)</f>
        <v>North America</v>
      </c>
      <c r="I3331" t="s">
        <v>1684</v>
      </c>
      <c r="J3331" s="15">
        <v>0.32</v>
      </c>
      <c r="K3331" t="s">
        <v>19</v>
      </c>
      <c r="L3331" s="15" t="str">
        <f t="shared" ref="L3331:L3394" si="104">IF(ISNUMBER(SEARCH("-",K3331)),K3331,"9.00-21.00")</f>
        <v>9:00-18:00</v>
      </c>
      <c r="M3331" s="16">
        <f t="shared" ref="M3331:M3394" si="105">IF(ISNUMBER(SEARCH("-", L3331)), TEXT(RIGHT(L3331, LEN(L3331) - FIND("-", L3331)), "0.00") - TEXT(LEFT(L3331, FIND("-", L3331)-1), "0.00"), "")</f>
        <v>0.37</v>
      </c>
      <c r="N3331" s="15">
        <v>0.63</v>
      </c>
      <c r="O3331" s="15">
        <v>27</v>
      </c>
      <c r="P3331" t="s">
        <v>39</v>
      </c>
      <c r="Q3331">
        <v>50</v>
      </c>
      <c r="R3331" t="s">
        <v>21</v>
      </c>
      <c r="S3331">
        <v>2010</v>
      </c>
      <c r="T3331" t="s">
        <v>22</v>
      </c>
      <c r="U3331" s="15">
        <v>4.8</v>
      </c>
      <c r="V3331" s="15">
        <v>4</v>
      </c>
      <c r="W3331" t="s">
        <v>23</v>
      </c>
    </row>
    <row r="3332" spans="1:23">
      <c r="A3332" t="s">
        <v>3376</v>
      </c>
      <c r="B3332">
        <v>37.835205000000002</v>
      </c>
      <c r="C3332" s="15">
        <v>-122.338931</v>
      </c>
      <c r="D3332" s="2" t="s">
        <v>8364</v>
      </c>
      <c r="E3332" s="14" t="s">
        <v>5061</v>
      </c>
      <c r="F3332" s="14" t="e" vm="5">
        <v>#VALUE!</v>
      </c>
      <c r="G3332" s="2" t="str">
        <f>_xlfn.XLOOKUP(E3332,missing_cities!$Q$2:$Q$56,missing_cities!$R$2:$R$56,"Not Found",0)</f>
        <v>United States</v>
      </c>
      <c r="H3332" t="str">
        <f>_xlfn.XLOOKUP(E3332,missing_cities!$Q$2:$Q$56,missing_cities!$S$2:$S$56,"Not Found",0)</f>
        <v>North America</v>
      </c>
      <c r="I3332" t="s">
        <v>1684</v>
      </c>
      <c r="J3332" s="15">
        <v>0.25</v>
      </c>
      <c r="K3332" t="s">
        <v>34</v>
      </c>
      <c r="L3332" s="15" t="str">
        <f t="shared" si="104"/>
        <v>6:00-22:00</v>
      </c>
      <c r="M3332" s="16">
        <f t="shared" si="105"/>
        <v>0.67</v>
      </c>
      <c r="N3332" s="15">
        <v>17.38</v>
      </c>
      <c r="O3332" s="15">
        <v>40</v>
      </c>
      <c r="P3332" t="s">
        <v>25</v>
      </c>
      <c r="Q3332">
        <v>150</v>
      </c>
      <c r="R3332" t="s">
        <v>21</v>
      </c>
      <c r="S3332">
        <v>2023</v>
      </c>
      <c r="T3332" t="s">
        <v>22</v>
      </c>
      <c r="U3332" s="15">
        <v>4.4000000000000004</v>
      </c>
      <c r="V3332" s="15">
        <v>9</v>
      </c>
      <c r="W3332" t="s">
        <v>23</v>
      </c>
    </row>
    <row r="3333" spans="1:23">
      <c r="A3333" t="s">
        <v>3377</v>
      </c>
      <c r="B3333">
        <v>13.890423</v>
      </c>
      <c r="C3333" s="15">
        <v>100.436975</v>
      </c>
      <c r="D3333" s="2" t="s">
        <v>8365</v>
      </c>
      <c r="E3333" s="14" t="s">
        <v>5059</v>
      </c>
      <c r="F3333" s="14" t="e" vm="4">
        <v>#VALUE!</v>
      </c>
      <c r="G3333" s="2" t="str">
        <f>_xlfn.XLOOKUP(E3333,missing_cities!$Q$2:$Q$56,missing_cities!$R$2:$R$56,"Not Found",0)</f>
        <v>Thailand</v>
      </c>
      <c r="H3333" t="str">
        <f>_xlfn.XLOOKUP(E3333,missing_cities!$Q$2:$Q$56,missing_cities!$S$2:$S$56,"Not Found",0)</f>
        <v>Asia</v>
      </c>
      <c r="I3333" t="s">
        <v>1684</v>
      </c>
      <c r="J3333" s="15">
        <v>0.44</v>
      </c>
      <c r="K3333" t="s">
        <v>19</v>
      </c>
      <c r="L3333" s="15" t="str">
        <f t="shared" si="104"/>
        <v>9:00-18:00</v>
      </c>
      <c r="M3333" s="16">
        <f t="shared" si="105"/>
        <v>0.37</v>
      </c>
      <c r="N3333" s="15">
        <v>6.05</v>
      </c>
      <c r="O3333" s="15">
        <v>93</v>
      </c>
      <c r="P3333" t="s">
        <v>39</v>
      </c>
      <c r="Q3333">
        <v>150</v>
      </c>
      <c r="R3333" t="s">
        <v>97</v>
      </c>
      <c r="S3333">
        <v>2023</v>
      </c>
      <c r="T3333" t="s">
        <v>31</v>
      </c>
      <c r="U3333" s="15">
        <v>4.5</v>
      </c>
      <c r="V3333" s="15">
        <v>7</v>
      </c>
      <c r="W3333" t="s">
        <v>32</v>
      </c>
    </row>
    <row r="3334" spans="1:23">
      <c r="A3334" t="s">
        <v>3378</v>
      </c>
      <c r="B3334">
        <v>-21.904218</v>
      </c>
      <c r="C3334" s="15">
        <v>101.077175</v>
      </c>
      <c r="D3334" s="2" t="s">
        <v>8366</v>
      </c>
      <c r="E3334" s="14" t="str">
        <f>_xlfn.XLOOKUP(C3334,missing_cities!B:B,missing_cities!C:C,"Not Found",0)</f>
        <v>Error</v>
      </c>
      <c r="F3334" s="14" t="s">
        <v>9987</v>
      </c>
      <c r="G3334" s="2" t="str">
        <f>_xlfn.XLOOKUP(E3334,missing_cities!$Q$2:$Q$56,missing_cities!$R$2:$R$56,"Not Found",0)</f>
        <v>Error</v>
      </c>
      <c r="H3334" t="str">
        <f>_xlfn.XLOOKUP(E3334,missing_cities!$Q$2:$Q$56,missing_cities!$S$2:$S$56,"Not Found",0)</f>
        <v>Error</v>
      </c>
      <c r="I3334" t="s">
        <v>1684</v>
      </c>
      <c r="J3334" s="15">
        <v>0.18</v>
      </c>
      <c r="K3334" t="s">
        <v>19</v>
      </c>
      <c r="L3334" s="15" t="str">
        <f t="shared" si="104"/>
        <v>9:00-18:00</v>
      </c>
      <c r="M3334" s="16">
        <f t="shared" si="105"/>
        <v>0.37</v>
      </c>
      <c r="N3334" s="15">
        <v>12.33</v>
      </c>
      <c r="O3334" s="15">
        <v>24</v>
      </c>
      <c r="P3334" t="s">
        <v>39</v>
      </c>
      <c r="Q3334">
        <v>350</v>
      </c>
      <c r="R3334" t="s">
        <v>74</v>
      </c>
      <c r="S3334">
        <v>2011</v>
      </c>
      <c r="T3334" t="s">
        <v>31</v>
      </c>
      <c r="U3334" s="15">
        <v>3.9</v>
      </c>
      <c r="V3334" s="15">
        <v>2</v>
      </c>
      <c r="W3334" t="s">
        <v>32</v>
      </c>
    </row>
    <row r="3335" spans="1:23">
      <c r="A3335" t="s">
        <v>3379</v>
      </c>
      <c r="B3335">
        <v>19.495291000000002</v>
      </c>
      <c r="C3335" s="15">
        <v>-99.143416999999999</v>
      </c>
      <c r="D3335" s="2" t="s">
        <v>8367</v>
      </c>
      <c r="E3335" s="14" t="s">
        <v>5119</v>
      </c>
      <c r="F3335" s="14" t="e" vm="13">
        <v>#VALUE!</v>
      </c>
      <c r="G3335" s="2" t="str">
        <f>_xlfn.XLOOKUP(E3335,missing_cities!$Q$2:$Q$56,missing_cities!$R$2:$R$56,"Not Found",0)</f>
        <v>Mexico</v>
      </c>
      <c r="H3335" t="str">
        <f>_xlfn.XLOOKUP(E3335,missing_cities!$Q$2:$Q$56,missing_cities!$S$2:$S$56,"Not Found",0)</f>
        <v>North America</v>
      </c>
      <c r="I3335" t="s">
        <v>1684</v>
      </c>
      <c r="J3335" s="15">
        <v>0.17</v>
      </c>
      <c r="K3335" t="s">
        <v>34</v>
      </c>
      <c r="L3335" s="15" t="str">
        <f t="shared" si="104"/>
        <v>6:00-22:00</v>
      </c>
      <c r="M3335" s="16">
        <f t="shared" si="105"/>
        <v>0.67</v>
      </c>
      <c r="N3335" s="15">
        <v>11.33</v>
      </c>
      <c r="O3335" s="15">
        <v>54</v>
      </c>
      <c r="P3335" t="s">
        <v>25</v>
      </c>
      <c r="Q3335">
        <v>22</v>
      </c>
      <c r="R3335" t="s">
        <v>37</v>
      </c>
      <c r="S3335">
        <v>2014</v>
      </c>
      <c r="T3335" t="s">
        <v>31</v>
      </c>
      <c r="U3335" s="15">
        <v>4.9000000000000004</v>
      </c>
      <c r="V3335" s="15">
        <v>8</v>
      </c>
      <c r="W3335" t="s">
        <v>32</v>
      </c>
    </row>
    <row r="3336" spans="1:23">
      <c r="A3336" t="s">
        <v>3380</v>
      </c>
      <c r="B3336">
        <v>52.548769</v>
      </c>
      <c r="C3336" s="15">
        <v>13.451858</v>
      </c>
      <c r="D3336" s="2" t="s">
        <v>8368</v>
      </c>
      <c r="E3336" s="14" t="s">
        <v>5057</v>
      </c>
      <c r="F3336" s="14" t="e" vm="3">
        <v>#VALUE!</v>
      </c>
      <c r="G3336" s="2" t="str">
        <f>_xlfn.XLOOKUP(E3336,missing_cities!$Q$2:$Q$56,missing_cities!$R$2:$R$56,"Not Found",0)</f>
        <v>Germany</v>
      </c>
      <c r="H3336" t="str">
        <f>_xlfn.XLOOKUP(E3336,missing_cities!$Q$2:$Q$56,missing_cities!$S$2:$S$56,"Not Found",0)</f>
        <v>Europe</v>
      </c>
      <c r="I3336" t="s">
        <v>1684</v>
      </c>
      <c r="J3336" s="15">
        <v>0.1</v>
      </c>
      <c r="K3336" t="s">
        <v>34</v>
      </c>
      <c r="L3336" s="15" t="str">
        <f t="shared" si="104"/>
        <v>6:00-22:00</v>
      </c>
      <c r="M3336" s="16">
        <f t="shared" si="105"/>
        <v>0.67</v>
      </c>
      <c r="N3336" s="15">
        <v>11.4</v>
      </c>
      <c r="O3336" s="15">
        <v>26</v>
      </c>
      <c r="P3336" t="s">
        <v>20</v>
      </c>
      <c r="Q3336">
        <v>50</v>
      </c>
      <c r="R3336" t="s">
        <v>97</v>
      </c>
      <c r="S3336">
        <v>2017</v>
      </c>
      <c r="T3336" t="s">
        <v>22</v>
      </c>
      <c r="U3336" s="15">
        <v>4</v>
      </c>
      <c r="V3336" s="15">
        <v>4</v>
      </c>
      <c r="W3336" t="s">
        <v>27</v>
      </c>
    </row>
    <row r="3337" spans="1:23">
      <c r="A3337" t="s">
        <v>3381</v>
      </c>
      <c r="B3337">
        <v>52.554133999999998</v>
      </c>
      <c r="C3337" s="15">
        <v>13.449913</v>
      </c>
      <c r="D3337" s="2" t="s">
        <v>8369</v>
      </c>
      <c r="E3337" s="14" t="s">
        <v>5057</v>
      </c>
      <c r="F3337" s="14" t="e" vm="3">
        <v>#VALUE!</v>
      </c>
      <c r="G3337" s="2" t="str">
        <f>_xlfn.XLOOKUP(E3337,missing_cities!$Q$2:$Q$56,missing_cities!$R$2:$R$56,"Not Found",0)</f>
        <v>Germany</v>
      </c>
      <c r="H3337" t="str">
        <f>_xlfn.XLOOKUP(E3337,missing_cities!$Q$2:$Q$56,missing_cities!$S$2:$S$56,"Not Found",0)</f>
        <v>Europe</v>
      </c>
      <c r="I3337" t="s">
        <v>1684</v>
      </c>
      <c r="J3337" s="15">
        <v>0.23</v>
      </c>
      <c r="K3337" s="1">
        <v>45862</v>
      </c>
      <c r="L3337" s="15" t="str">
        <f t="shared" si="104"/>
        <v>9.00-21.00</v>
      </c>
      <c r="M3337" s="16">
        <f t="shared" si="105"/>
        <v>12</v>
      </c>
      <c r="N3337" s="15">
        <v>16.79</v>
      </c>
      <c r="O3337" s="15">
        <v>18</v>
      </c>
      <c r="P3337" t="s">
        <v>20</v>
      </c>
      <c r="Q3337">
        <v>350</v>
      </c>
      <c r="R3337" t="s">
        <v>21</v>
      </c>
      <c r="S3337">
        <v>2021</v>
      </c>
      <c r="T3337" t="s">
        <v>31</v>
      </c>
      <c r="U3337" s="15">
        <v>4.4000000000000004</v>
      </c>
      <c r="V3337" s="15">
        <v>7</v>
      </c>
      <c r="W3337" t="s">
        <v>32</v>
      </c>
    </row>
    <row r="3338" spans="1:23">
      <c r="A3338" t="s">
        <v>3382</v>
      </c>
      <c r="B3338">
        <v>19.106628000000001</v>
      </c>
      <c r="C3338" s="15">
        <v>72.878438000000003</v>
      </c>
      <c r="D3338" s="2" t="s">
        <v>8370</v>
      </c>
      <c r="E3338" s="14" t="s">
        <v>5079</v>
      </c>
      <c r="F3338" s="14" t="e" vm="11">
        <v>#VALUE!</v>
      </c>
      <c r="G3338" s="2" t="str">
        <f>_xlfn.XLOOKUP(E3338,missing_cities!$Q$2:$Q$56,missing_cities!$R$2:$R$56,"Not Found",0)</f>
        <v>India</v>
      </c>
      <c r="H3338" t="str">
        <f>_xlfn.XLOOKUP(E3338,missing_cities!$Q$2:$Q$56,missing_cities!$S$2:$S$56,"Not Found",0)</f>
        <v>Asia</v>
      </c>
      <c r="I3338" t="s">
        <v>1684</v>
      </c>
      <c r="J3338" s="15">
        <v>0.35</v>
      </c>
      <c r="K3338" t="s">
        <v>34</v>
      </c>
      <c r="L3338" s="15" t="str">
        <f t="shared" si="104"/>
        <v>6:00-22:00</v>
      </c>
      <c r="M3338" s="16">
        <f t="shared" si="105"/>
        <v>0.67</v>
      </c>
      <c r="N3338" s="15">
        <v>3.98</v>
      </c>
      <c r="O3338" s="15">
        <v>82</v>
      </c>
      <c r="P3338" t="s">
        <v>20</v>
      </c>
      <c r="Q3338">
        <v>350</v>
      </c>
      <c r="R3338" t="s">
        <v>42</v>
      </c>
      <c r="S3338">
        <v>2011</v>
      </c>
      <c r="T3338" t="s">
        <v>31</v>
      </c>
      <c r="U3338" s="15">
        <v>3.1</v>
      </c>
      <c r="V3338" s="15">
        <v>2</v>
      </c>
      <c r="W3338" t="s">
        <v>23</v>
      </c>
    </row>
    <row r="3339" spans="1:23">
      <c r="A3339" t="s">
        <v>3383</v>
      </c>
      <c r="B3339">
        <v>39.997207000000003</v>
      </c>
      <c r="C3339" s="15">
        <v>116.269233</v>
      </c>
      <c r="D3339" s="2" t="s">
        <v>8371</v>
      </c>
      <c r="E3339" s="14" t="s">
        <v>5071</v>
      </c>
      <c r="F3339" s="14" t="e" vm="9">
        <v>#VALUE!</v>
      </c>
      <c r="G3339" s="2" t="str">
        <f>_xlfn.XLOOKUP(E3339,missing_cities!$Q$2:$Q$56,missing_cities!$R$2:$R$56,"Not Found",0)</f>
        <v>China</v>
      </c>
      <c r="H3339" t="str">
        <f>_xlfn.XLOOKUP(E3339,missing_cities!$Q$2:$Q$56,missing_cities!$S$2:$S$56,"Not Found",0)</f>
        <v>Asia</v>
      </c>
      <c r="I3339" t="s">
        <v>1684</v>
      </c>
      <c r="J3339" s="15">
        <v>0.31</v>
      </c>
      <c r="K3339" s="1">
        <v>45862</v>
      </c>
      <c r="L3339" s="15" t="str">
        <f t="shared" si="104"/>
        <v>9.00-21.00</v>
      </c>
      <c r="M3339" s="16">
        <f t="shared" si="105"/>
        <v>12</v>
      </c>
      <c r="N3339" s="15">
        <v>18.670000000000002</v>
      </c>
      <c r="O3339" s="15">
        <v>60</v>
      </c>
      <c r="P3339" t="s">
        <v>39</v>
      </c>
      <c r="Q3339">
        <v>350</v>
      </c>
      <c r="R3339" t="s">
        <v>48</v>
      </c>
      <c r="S3339">
        <v>2015</v>
      </c>
      <c r="T3339" t="s">
        <v>31</v>
      </c>
      <c r="U3339" s="15">
        <v>3.7</v>
      </c>
      <c r="V3339" s="15">
        <v>1</v>
      </c>
      <c r="W3339" t="s">
        <v>23</v>
      </c>
    </row>
    <row r="3340" spans="1:23">
      <c r="A3340" t="s">
        <v>3384</v>
      </c>
      <c r="B3340">
        <v>18.914045999999999</v>
      </c>
      <c r="C3340" s="15">
        <v>72.893852999999993</v>
      </c>
      <c r="D3340" s="2" t="s">
        <v>8372</v>
      </c>
      <c r="E3340" s="14" t="s">
        <v>5079</v>
      </c>
      <c r="F3340" s="14" t="e" vm="11">
        <v>#VALUE!</v>
      </c>
      <c r="G3340" s="2" t="str">
        <f>_xlfn.XLOOKUP(E3340,missing_cities!$Q$2:$Q$56,missing_cities!$R$2:$R$56,"Not Found",0)</f>
        <v>India</v>
      </c>
      <c r="H3340" t="str">
        <f>_xlfn.XLOOKUP(E3340,missing_cities!$Q$2:$Q$56,missing_cities!$S$2:$S$56,"Not Found",0)</f>
        <v>Asia</v>
      </c>
      <c r="I3340" t="s">
        <v>1684</v>
      </c>
      <c r="J3340" s="15">
        <v>0.48</v>
      </c>
      <c r="K3340" t="s">
        <v>34</v>
      </c>
      <c r="L3340" s="15" t="str">
        <f t="shared" si="104"/>
        <v>6:00-22:00</v>
      </c>
      <c r="M3340" s="16">
        <f t="shared" si="105"/>
        <v>0.67</v>
      </c>
      <c r="N3340" s="15">
        <v>4.3600000000000003</v>
      </c>
      <c r="O3340" s="15">
        <v>35</v>
      </c>
      <c r="P3340" t="s">
        <v>37</v>
      </c>
      <c r="Q3340">
        <v>50</v>
      </c>
      <c r="R3340" t="s">
        <v>48</v>
      </c>
      <c r="S3340">
        <v>2018</v>
      </c>
      <c r="T3340" t="s">
        <v>22</v>
      </c>
      <c r="U3340" s="15">
        <v>4.0999999999999996</v>
      </c>
      <c r="V3340" s="15">
        <v>10</v>
      </c>
      <c r="W3340" t="s">
        <v>23</v>
      </c>
    </row>
    <row r="3341" spans="1:23">
      <c r="A3341" t="s">
        <v>3385</v>
      </c>
      <c r="B3341">
        <v>-33.830463000000002</v>
      </c>
      <c r="C3341" s="15">
        <v>151.35205999999999</v>
      </c>
      <c r="D3341" s="2" t="s">
        <v>8373</v>
      </c>
      <c r="E3341" s="14" t="s">
        <v>5069</v>
      </c>
      <c r="F3341" s="14" t="e" vm="8">
        <v>#VALUE!</v>
      </c>
      <c r="G3341" s="2" t="str">
        <f>_xlfn.XLOOKUP(E3341,missing_cities!$Q$2:$Q$56,missing_cities!$R$2:$R$56,"Not Found",0)</f>
        <v>Australia</v>
      </c>
      <c r="H3341" t="str">
        <f>_xlfn.XLOOKUP(E3341,missing_cities!$Q$2:$Q$56,missing_cities!$S$2:$S$56,"Not Found",0)</f>
        <v>Australia</v>
      </c>
      <c r="I3341" t="s">
        <v>1684</v>
      </c>
      <c r="J3341" s="15">
        <v>0.37</v>
      </c>
      <c r="K3341" t="s">
        <v>19</v>
      </c>
      <c r="L3341" s="15" t="str">
        <f t="shared" si="104"/>
        <v>9:00-18:00</v>
      </c>
      <c r="M3341" s="16">
        <f t="shared" si="105"/>
        <v>0.37</v>
      </c>
      <c r="N3341" s="15">
        <v>10.89</v>
      </c>
      <c r="O3341" s="15">
        <v>13</v>
      </c>
      <c r="P3341" t="s">
        <v>20</v>
      </c>
      <c r="Q3341">
        <v>350</v>
      </c>
      <c r="R3341" t="s">
        <v>76</v>
      </c>
      <c r="S3341">
        <v>2012</v>
      </c>
      <c r="T3341" t="s">
        <v>31</v>
      </c>
      <c r="U3341" s="15">
        <v>4.9000000000000004</v>
      </c>
      <c r="V3341" s="15">
        <v>7</v>
      </c>
      <c r="W3341" t="s">
        <v>27</v>
      </c>
    </row>
    <row r="3342" spans="1:23">
      <c r="A3342" t="s">
        <v>3386</v>
      </c>
      <c r="B3342">
        <v>39.893219000000002</v>
      </c>
      <c r="C3342" s="15">
        <v>116.347038</v>
      </c>
      <c r="D3342" s="2" t="s">
        <v>8374</v>
      </c>
      <c r="E3342" s="14" t="s">
        <v>5071</v>
      </c>
      <c r="F3342" s="14" t="e" vm="9">
        <v>#VALUE!</v>
      </c>
      <c r="G3342" s="2" t="str">
        <f>_xlfn.XLOOKUP(E3342,missing_cities!$Q$2:$Q$56,missing_cities!$R$2:$R$56,"Not Found",0)</f>
        <v>China</v>
      </c>
      <c r="H3342" t="str">
        <f>_xlfn.XLOOKUP(E3342,missing_cities!$Q$2:$Q$56,missing_cities!$S$2:$S$56,"Not Found",0)</f>
        <v>Asia</v>
      </c>
      <c r="I3342" t="s">
        <v>1684</v>
      </c>
      <c r="J3342" s="15">
        <v>0.2</v>
      </c>
      <c r="K3342" t="s">
        <v>19</v>
      </c>
      <c r="L3342" s="15" t="str">
        <f t="shared" si="104"/>
        <v>9:00-18:00</v>
      </c>
      <c r="M3342" s="16">
        <f t="shared" si="105"/>
        <v>0.37</v>
      </c>
      <c r="N3342" s="15">
        <v>9.11</v>
      </c>
      <c r="O3342" s="15">
        <v>88</v>
      </c>
      <c r="P3342" t="s">
        <v>39</v>
      </c>
      <c r="Q3342">
        <v>350</v>
      </c>
      <c r="R3342" t="s">
        <v>42</v>
      </c>
      <c r="S3342">
        <v>2022</v>
      </c>
      <c r="T3342" t="s">
        <v>31</v>
      </c>
      <c r="U3342" s="15">
        <v>3.8</v>
      </c>
      <c r="V3342" s="15">
        <v>5</v>
      </c>
      <c r="W3342" t="s">
        <v>23</v>
      </c>
    </row>
    <row r="3343" spans="1:23">
      <c r="A3343" t="s">
        <v>3387</v>
      </c>
      <c r="B3343">
        <v>-33.715660999999997</v>
      </c>
      <c r="C3343" s="15">
        <v>18.412417000000001</v>
      </c>
      <c r="D3343" s="2" t="s">
        <v>8375</v>
      </c>
      <c r="E3343" s="14" t="s">
        <v>5085</v>
      </c>
      <c r="F3343" s="14" t="e" vm="12">
        <v>#VALUE!</v>
      </c>
      <c r="G3343" s="2" t="str">
        <f>_xlfn.XLOOKUP(E3343,missing_cities!$Q$2:$Q$56,missing_cities!$R$2:$R$56,"Not Found",0)</f>
        <v>South Africa</v>
      </c>
      <c r="H3343" t="str">
        <f>_xlfn.XLOOKUP(E3343,missing_cities!$Q$2:$Q$56,missing_cities!$S$2:$S$56,"Not Found",0)</f>
        <v>Africa</v>
      </c>
      <c r="I3343" t="s">
        <v>1684</v>
      </c>
      <c r="J3343" s="15">
        <v>0.35</v>
      </c>
      <c r="K3343" t="s">
        <v>19</v>
      </c>
      <c r="L3343" s="15" t="str">
        <f t="shared" si="104"/>
        <v>9:00-18:00</v>
      </c>
      <c r="M3343" s="16">
        <f t="shared" si="105"/>
        <v>0.37</v>
      </c>
      <c r="N3343" s="15">
        <v>14.31</v>
      </c>
      <c r="O3343" s="15">
        <v>25</v>
      </c>
      <c r="P3343" t="s">
        <v>37</v>
      </c>
      <c r="Q3343">
        <v>150</v>
      </c>
      <c r="R3343" t="s">
        <v>42</v>
      </c>
      <c r="S3343">
        <v>2016</v>
      </c>
      <c r="T3343" t="s">
        <v>22</v>
      </c>
      <c r="U3343" s="15">
        <v>3.5</v>
      </c>
      <c r="V3343" s="15">
        <v>5</v>
      </c>
      <c r="W3343" t="s">
        <v>23</v>
      </c>
    </row>
    <row r="3344" spans="1:23">
      <c r="A3344" t="s">
        <v>3388</v>
      </c>
      <c r="B3344">
        <v>37.549587000000002</v>
      </c>
      <c r="C3344" s="15">
        <v>126.94986299999999</v>
      </c>
      <c r="D3344" s="2" t="s">
        <v>8376</v>
      </c>
      <c r="E3344" s="14" t="s">
        <v>5063</v>
      </c>
      <c r="F3344" s="14" t="e" vm="6">
        <v>#VALUE!</v>
      </c>
      <c r="G3344" s="2" t="str">
        <f>_xlfn.XLOOKUP(E3344,missing_cities!$Q$2:$Q$56,missing_cities!$R$2:$R$56,"Not Found",0)</f>
        <v>South Korea</v>
      </c>
      <c r="H3344" t="str">
        <f>_xlfn.XLOOKUP(E3344,missing_cities!$Q$2:$Q$56,missing_cities!$S$2:$S$56,"Not Found",0)</f>
        <v>Asia</v>
      </c>
      <c r="I3344" t="s">
        <v>1684</v>
      </c>
      <c r="J3344" s="15">
        <v>0.11</v>
      </c>
      <c r="K3344" t="s">
        <v>19</v>
      </c>
      <c r="L3344" s="15" t="str">
        <f t="shared" si="104"/>
        <v>9:00-18:00</v>
      </c>
      <c r="M3344" s="16">
        <f t="shared" si="105"/>
        <v>0.37</v>
      </c>
      <c r="N3344" s="15">
        <v>9.14</v>
      </c>
      <c r="O3344" s="15">
        <v>48</v>
      </c>
      <c r="P3344" t="s">
        <v>39</v>
      </c>
      <c r="Q3344">
        <v>50</v>
      </c>
      <c r="R3344" t="s">
        <v>30</v>
      </c>
      <c r="S3344">
        <v>2019</v>
      </c>
      <c r="T3344" t="s">
        <v>31</v>
      </c>
      <c r="U3344" s="15">
        <v>3.5</v>
      </c>
      <c r="V3344" s="15">
        <v>6</v>
      </c>
      <c r="W3344" t="s">
        <v>32</v>
      </c>
    </row>
    <row r="3345" spans="1:23">
      <c r="A3345" t="s">
        <v>3389</v>
      </c>
      <c r="B3345">
        <v>52.422637000000002</v>
      </c>
      <c r="C3345" s="15">
        <v>13.357177999999999</v>
      </c>
      <c r="D3345" s="2" t="s">
        <v>8377</v>
      </c>
      <c r="E3345" s="14" t="s">
        <v>5057</v>
      </c>
      <c r="F3345" s="14" t="e" vm="3">
        <v>#VALUE!</v>
      </c>
      <c r="G3345" s="2" t="str">
        <f>_xlfn.XLOOKUP(E3345,missing_cities!$Q$2:$Q$56,missing_cities!$R$2:$R$56,"Not Found",0)</f>
        <v>Germany</v>
      </c>
      <c r="H3345" t="str">
        <f>_xlfn.XLOOKUP(E3345,missing_cities!$Q$2:$Q$56,missing_cities!$S$2:$S$56,"Not Found",0)</f>
        <v>Europe</v>
      </c>
      <c r="I3345" t="s">
        <v>1684</v>
      </c>
      <c r="J3345" s="15">
        <v>0.16</v>
      </c>
      <c r="K3345" t="s">
        <v>34</v>
      </c>
      <c r="L3345" s="15" t="str">
        <f t="shared" si="104"/>
        <v>6:00-22:00</v>
      </c>
      <c r="M3345" s="16">
        <f t="shared" si="105"/>
        <v>0.67</v>
      </c>
      <c r="N3345" s="15">
        <v>18.05</v>
      </c>
      <c r="O3345" s="15">
        <v>72</v>
      </c>
      <c r="P3345" t="s">
        <v>25</v>
      </c>
      <c r="Q3345">
        <v>350</v>
      </c>
      <c r="R3345" t="s">
        <v>21</v>
      </c>
      <c r="S3345">
        <v>2015</v>
      </c>
      <c r="T3345" t="s">
        <v>31</v>
      </c>
      <c r="U3345" s="15">
        <v>3.5</v>
      </c>
      <c r="V3345" s="15">
        <v>4</v>
      </c>
      <c r="W3345" t="s">
        <v>23</v>
      </c>
    </row>
    <row r="3346" spans="1:23">
      <c r="A3346" t="s">
        <v>3390</v>
      </c>
      <c r="B3346">
        <v>-7.4593829999999999</v>
      </c>
      <c r="C3346" s="15">
        <v>-28.198703999999999</v>
      </c>
      <c r="D3346" s="2" t="s">
        <v>8378</v>
      </c>
      <c r="E3346" s="14" t="str">
        <f>_xlfn.XLOOKUP(C3346,missing_cities!B:B,missing_cities!C:C,"Not Found",0)</f>
        <v>Error</v>
      </c>
      <c r="F3346" s="14" t="s">
        <v>9987</v>
      </c>
      <c r="G3346" s="2" t="str">
        <f>_xlfn.XLOOKUP(E3346,missing_cities!$Q$2:$Q$56,missing_cities!$R$2:$R$56,"Not Found",0)</f>
        <v>Error</v>
      </c>
      <c r="H3346" t="str">
        <f>_xlfn.XLOOKUP(E3346,missing_cities!$Q$2:$Q$56,missing_cities!$S$2:$S$56,"Not Found",0)</f>
        <v>Error</v>
      </c>
      <c r="I3346" t="s">
        <v>1684</v>
      </c>
      <c r="J3346" s="15">
        <v>0.49</v>
      </c>
      <c r="K3346" t="s">
        <v>19</v>
      </c>
      <c r="L3346" s="15" t="str">
        <f t="shared" si="104"/>
        <v>9:00-18:00</v>
      </c>
      <c r="M3346" s="16">
        <f t="shared" si="105"/>
        <v>0.37</v>
      </c>
      <c r="N3346" s="15">
        <v>13.88</v>
      </c>
      <c r="O3346" s="15">
        <v>92</v>
      </c>
      <c r="P3346" t="s">
        <v>29</v>
      </c>
      <c r="Q3346">
        <v>22</v>
      </c>
      <c r="R3346" t="s">
        <v>37</v>
      </c>
      <c r="S3346">
        <v>2017</v>
      </c>
      <c r="T3346" t="s">
        <v>22</v>
      </c>
      <c r="U3346" s="15">
        <v>3.2</v>
      </c>
      <c r="V3346" s="15">
        <v>1</v>
      </c>
      <c r="W3346" t="s">
        <v>27</v>
      </c>
    </row>
    <row r="3347" spans="1:23">
      <c r="A3347" t="s">
        <v>3391</v>
      </c>
      <c r="B3347">
        <v>37.584387999999997</v>
      </c>
      <c r="C3347" s="15">
        <v>126.987514</v>
      </c>
      <c r="D3347" s="2" t="s">
        <v>8379</v>
      </c>
      <c r="E3347" s="14" t="s">
        <v>5063</v>
      </c>
      <c r="F3347" s="14" t="e" vm="6">
        <v>#VALUE!</v>
      </c>
      <c r="G3347" s="2" t="str">
        <f>_xlfn.XLOOKUP(E3347,missing_cities!$Q$2:$Q$56,missing_cities!$R$2:$R$56,"Not Found",0)</f>
        <v>South Korea</v>
      </c>
      <c r="H3347" t="str">
        <f>_xlfn.XLOOKUP(E3347,missing_cities!$Q$2:$Q$56,missing_cities!$S$2:$S$56,"Not Found",0)</f>
        <v>Asia</v>
      </c>
      <c r="I3347" t="s">
        <v>1684</v>
      </c>
      <c r="J3347" s="15">
        <v>0.44</v>
      </c>
      <c r="K3347" s="1">
        <v>45862</v>
      </c>
      <c r="L3347" s="15" t="str">
        <f t="shared" si="104"/>
        <v>9.00-21.00</v>
      </c>
      <c r="M3347" s="16">
        <f t="shared" si="105"/>
        <v>12</v>
      </c>
      <c r="N3347" s="15">
        <v>13.72</v>
      </c>
      <c r="O3347" s="15">
        <v>91</v>
      </c>
      <c r="P3347" t="s">
        <v>25</v>
      </c>
      <c r="Q3347">
        <v>150</v>
      </c>
      <c r="R3347" t="s">
        <v>48</v>
      </c>
      <c r="S3347">
        <v>2012</v>
      </c>
      <c r="T3347" t="s">
        <v>31</v>
      </c>
      <c r="U3347" s="15">
        <v>3.1</v>
      </c>
      <c r="V3347" s="15">
        <v>2</v>
      </c>
      <c r="W3347" t="s">
        <v>32</v>
      </c>
    </row>
    <row r="3348" spans="1:23">
      <c r="A3348" t="s">
        <v>3392</v>
      </c>
      <c r="B3348">
        <v>41.844289000000003</v>
      </c>
      <c r="C3348" s="15">
        <v>-87.667623000000006</v>
      </c>
      <c r="D3348" s="2" t="s">
        <v>6044</v>
      </c>
      <c r="E3348" s="14" t="s">
        <v>5065</v>
      </c>
      <c r="F3348" s="14" t="e" vm="5">
        <v>#VALUE!</v>
      </c>
      <c r="G3348" s="2" t="str">
        <f>_xlfn.XLOOKUP(E3348,missing_cities!$Q$2:$Q$56,missing_cities!$R$2:$R$56,"Not Found",0)</f>
        <v>United States</v>
      </c>
      <c r="H3348" t="str">
        <f>_xlfn.XLOOKUP(E3348,missing_cities!$Q$2:$Q$56,missing_cities!$S$2:$S$56,"Not Found",0)</f>
        <v>North America</v>
      </c>
      <c r="I3348" t="s">
        <v>1684</v>
      </c>
      <c r="J3348" s="15">
        <v>0.28000000000000003</v>
      </c>
      <c r="K3348" s="1">
        <v>45862</v>
      </c>
      <c r="L3348" s="15" t="str">
        <f t="shared" si="104"/>
        <v>9.00-21.00</v>
      </c>
      <c r="M3348" s="16">
        <f t="shared" si="105"/>
        <v>12</v>
      </c>
      <c r="N3348" s="15">
        <v>12.89</v>
      </c>
      <c r="O3348" s="15">
        <v>17</v>
      </c>
      <c r="P3348" t="s">
        <v>20</v>
      </c>
      <c r="Q3348">
        <v>150</v>
      </c>
      <c r="R3348" t="s">
        <v>42</v>
      </c>
      <c r="S3348">
        <v>2011</v>
      </c>
      <c r="T3348" t="s">
        <v>22</v>
      </c>
      <c r="U3348" s="15">
        <v>3.8</v>
      </c>
      <c r="V3348" s="15">
        <v>1</v>
      </c>
      <c r="W3348" t="s">
        <v>27</v>
      </c>
    </row>
    <row r="3349" spans="1:23">
      <c r="A3349" t="s">
        <v>3393</v>
      </c>
      <c r="B3349">
        <v>37.526240000000001</v>
      </c>
      <c r="C3349" s="15">
        <v>127.079509</v>
      </c>
      <c r="D3349" s="2" t="s">
        <v>7892</v>
      </c>
      <c r="E3349" s="14" t="s">
        <v>5063</v>
      </c>
      <c r="F3349" s="14" t="e" vm="6">
        <v>#VALUE!</v>
      </c>
      <c r="G3349" s="2" t="str">
        <f>_xlfn.XLOOKUP(E3349,missing_cities!$Q$2:$Q$56,missing_cities!$R$2:$R$56,"Not Found",0)</f>
        <v>South Korea</v>
      </c>
      <c r="H3349" t="str">
        <f>_xlfn.XLOOKUP(E3349,missing_cities!$Q$2:$Q$56,missing_cities!$S$2:$S$56,"Not Found",0)</f>
        <v>Asia</v>
      </c>
      <c r="I3349" t="s">
        <v>1684</v>
      </c>
      <c r="J3349" s="15">
        <v>0.49</v>
      </c>
      <c r="K3349" t="s">
        <v>19</v>
      </c>
      <c r="L3349" s="15" t="str">
        <f t="shared" si="104"/>
        <v>9:00-18:00</v>
      </c>
      <c r="M3349" s="16">
        <f t="shared" si="105"/>
        <v>0.37</v>
      </c>
      <c r="N3349" s="15">
        <v>5.79</v>
      </c>
      <c r="O3349" s="15">
        <v>66</v>
      </c>
      <c r="P3349" t="s">
        <v>37</v>
      </c>
      <c r="Q3349">
        <v>150</v>
      </c>
      <c r="R3349" t="s">
        <v>44</v>
      </c>
      <c r="S3349">
        <v>2015</v>
      </c>
      <c r="T3349" t="s">
        <v>22</v>
      </c>
      <c r="U3349" s="15">
        <v>4.8</v>
      </c>
      <c r="V3349" s="15">
        <v>1</v>
      </c>
      <c r="W3349" t="s">
        <v>27</v>
      </c>
    </row>
    <row r="3350" spans="1:23">
      <c r="A3350" t="s">
        <v>3394</v>
      </c>
      <c r="B3350">
        <v>37.605314</v>
      </c>
      <c r="C3350" s="15">
        <v>127.037336</v>
      </c>
      <c r="D3350" s="2" t="s">
        <v>8380</v>
      </c>
      <c r="E3350" s="14" t="s">
        <v>5063</v>
      </c>
      <c r="F3350" s="14" t="e" vm="6">
        <v>#VALUE!</v>
      </c>
      <c r="G3350" s="2" t="str">
        <f>_xlfn.XLOOKUP(E3350,missing_cities!$Q$2:$Q$56,missing_cities!$R$2:$R$56,"Not Found",0)</f>
        <v>South Korea</v>
      </c>
      <c r="H3350" t="str">
        <f>_xlfn.XLOOKUP(E3350,missing_cities!$Q$2:$Q$56,missing_cities!$S$2:$S$56,"Not Found",0)</f>
        <v>Asia</v>
      </c>
      <c r="I3350" t="s">
        <v>1684</v>
      </c>
      <c r="J3350" s="15">
        <v>0.49</v>
      </c>
      <c r="K3350" s="1">
        <v>45862</v>
      </c>
      <c r="L3350" s="15" t="str">
        <f t="shared" si="104"/>
        <v>9.00-21.00</v>
      </c>
      <c r="M3350" s="16">
        <f t="shared" si="105"/>
        <v>12</v>
      </c>
      <c r="N3350" s="15">
        <v>6.33</v>
      </c>
      <c r="O3350" s="15">
        <v>85</v>
      </c>
      <c r="P3350" t="s">
        <v>37</v>
      </c>
      <c r="Q3350">
        <v>350</v>
      </c>
      <c r="R3350" t="s">
        <v>42</v>
      </c>
      <c r="S3350">
        <v>2014</v>
      </c>
      <c r="T3350" t="s">
        <v>22</v>
      </c>
      <c r="U3350" s="15">
        <v>3.9</v>
      </c>
      <c r="V3350" s="15">
        <v>8</v>
      </c>
      <c r="W3350" t="s">
        <v>23</v>
      </c>
    </row>
    <row r="3351" spans="1:23">
      <c r="A3351" t="s">
        <v>3395</v>
      </c>
      <c r="B3351">
        <v>39.898026000000002</v>
      </c>
      <c r="C3351" s="15">
        <v>116.20798499999999</v>
      </c>
      <c r="D3351" s="2" t="s">
        <v>8381</v>
      </c>
      <c r="E3351" s="14" t="s">
        <v>5071</v>
      </c>
      <c r="F3351" s="14" t="e" vm="9">
        <v>#VALUE!</v>
      </c>
      <c r="G3351" s="2" t="str">
        <f>_xlfn.XLOOKUP(E3351,missing_cities!$Q$2:$Q$56,missing_cities!$R$2:$R$56,"Not Found",0)</f>
        <v>China</v>
      </c>
      <c r="H3351" t="str">
        <f>_xlfn.XLOOKUP(E3351,missing_cities!$Q$2:$Q$56,missing_cities!$S$2:$S$56,"Not Found",0)</f>
        <v>Asia</v>
      </c>
      <c r="I3351" t="s">
        <v>1684</v>
      </c>
      <c r="J3351" s="15">
        <v>0.31</v>
      </c>
      <c r="K3351" s="1">
        <v>45862</v>
      </c>
      <c r="L3351" s="15" t="str">
        <f t="shared" si="104"/>
        <v>9.00-21.00</v>
      </c>
      <c r="M3351" s="16">
        <f t="shared" si="105"/>
        <v>12</v>
      </c>
      <c r="N3351" s="15">
        <v>6.23</v>
      </c>
      <c r="O3351" s="15">
        <v>50</v>
      </c>
      <c r="P3351" t="s">
        <v>25</v>
      </c>
      <c r="Q3351">
        <v>22</v>
      </c>
      <c r="R3351" t="s">
        <v>42</v>
      </c>
      <c r="S3351">
        <v>2019</v>
      </c>
      <c r="T3351" t="s">
        <v>31</v>
      </c>
      <c r="U3351" s="15">
        <v>4.8</v>
      </c>
      <c r="V3351" s="15">
        <v>1</v>
      </c>
      <c r="W3351" t="s">
        <v>27</v>
      </c>
    </row>
    <row r="3352" spans="1:23">
      <c r="A3352" t="s">
        <v>3396</v>
      </c>
      <c r="B3352">
        <v>34.145173</v>
      </c>
      <c r="C3352" s="15">
        <v>-118.252082</v>
      </c>
      <c r="D3352" s="2" t="s">
        <v>8382</v>
      </c>
      <c r="E3352" s="14" t="s">
        <v>5111</v>
      </c>
      <c r="F3352" s="14" t="e" vm="5">
        <v>#VALUE!</v>
      </c>
      <c r="G3352" s="2" t="str">
        <f>_xlfn.XLOOKUP(E3352,missing_cities!$Q$2:$Q$56,missing_cities!$R$2:$R$56,"Not Found",0)</f>
        <v>United States</v>
      </c>
      <c r="H3352" t="str">
        <f>_xlfn.XLOOKUP(E3352,missing_cities!$Q$2:$Q$56,missing_cities!$S$2:$S$56,"Not Found",0)</f>
        <v>North America</v>
      </c>
      <c r="I3352" t="s">
        <v>1684</v>
      </c>
      <c r="J3352" s="15">
        <v>0.39</v>
      </c>
      <c r="K3352" t="s">
        <v>34</v>
      </c>
      <c r="L3352" s="15" t="str">
        <f t="shared" si="104"/>
        <v>6:00-22:00</v>
      </c>
      <c r="M3352" s="16">
        <f t="shared" si="105"/>
        <v>0.67</v>
      </c>
      <c r="N3352" s="15">
        <v>7.86</v>
      </c>
      <c r="O3352" s="15">
        <v>45</v>
      </c>
      <c r="P3352" t="s">
        <v>20</v>
      </c>
      <c r="Q3352">
        <v>50</v>
      </c>
      <c r="R3352" t="s">
        <v>48</v>
      </c>
      <c r="S3352">
        <v>2014</v>
      </c>
      <c r="T3352" t="s">
        <v>22</v>
      </c>
      <c r="U3352" s="15">
        <v>3.5</v>
      </c>
      <c r="V3352" s="15">
        <v>2</v>
      </c>
      <c r="W3352" t="s">
        <v>27</v>
      </c>
    </row>
    <row r="3353" spans="1:23">
      <c r="A3353" t="s">
        <v>3397</v>
      </c>
      <c r="B3353">
        <v>41.800947000000001</v>
      </c>
      <c r="C3353" s="15">
        <v>-87.764887999999999</v>
      </c>
      <c r="D3353" s="2" t="s">
        <v>8383</v>
      </c>
      <c r="E3353" s="14" t="s">
        <v>5065</v>
      </c>
      <c r="F3353" s="14" t="e" vm="5">
        <v>#VALUE!</v>
      </c>
      <c r="G3353" s="2" t="str">
        <f>_xlfn.XLOOKUP(E3353,missing_cities!$Q$2:$Q$56,missing_cities!$R$2:$R$56,"Not Found",0)</f>
        <v>United States</v>
      </c>
      <c r="H3353" t="str">
        <f>_xlfn.XLOOKUP(E3353,missing_cities!$Q$2:$Q$56,missing_cities!$S$2:$S$56,"Not Found",0)</f>
        <v>North America</v>
      </c>
      <c r="I3353" t="s">
        <v>1684</v>
      </c>
      <c r="J3353" s="15">
        <v>0.31</v>
      </c>
      <c r="K3353" t="s">
        <v>34</v>
      </c>
      <c r="L3353" s="15" t="str">
        <f t="shared" si="104"/>
        <v>6:00-22:00</v>
      </c>
      <c r="M3353" s="16">
        <f t="shared" si="105"/>
        <v>0.67</v>
      </c>
      <c r="N3353" s="15">
        <v>11.42</v>
      </c>
      <c r="O3353" s="15">
        <v>21</v>
      </c>
      <c r="P3353" t="s">
        <v>37</v>
      </c>
      <c r="Q3353">
        <v>350</v>
      </c>
      <c r="R3353" t="s">
        <v>48</v>
      </c>
      <c r="S3353">
        <v>2011</v>
      </c>
      <c r="T3353" t="s">
        <v>22</v>
      </c>
      <c r="U3353" s="15">
        <v>3.5</v>
      </c>
      <c r="V3353" s="15">
        <v>9</v>
      </c>
      <c r="W3353" t="s">
        <v>23</v>
      </c>
    </row>
    <row r="3354" spans="1:23">
      <c r="A3354" t="s">
        <v>3398</v>
      </c>
      <c r="B3354">
        <v>55.866585999999998</v>
      </c>
      <c r="C3354" s="15">
        <v>37.577137999999998</v>
      </c>
      <c r="D3354" s="2" t="s">
        <v>8384</v>
      </c>
      <c r="E3354" s="14" t="s">
        <v>5052</v>
      </c>
      <c r="F3354" s="14" t="e" vm="2">
        <v>#VALUE!</v>
      </c>
      <c r="G3354" s="2" t="str">
        <f>_xlfn.XLOOKUP(E3354,missing_cities!$Q$2:$Q$56,missing_cities!$R$2:$R$56,"Not Found",0)</f>
        <v>Russia</v>
      </c>
      <c r="H3354" t="str">
        <f>_xlfn.XLOOKUP(E3354,missing_cities!$Q$2:$Q$56,missing_cities!$S$2:$S$56,"Not Found",0)</f>
        <v>Europe</v>
      </c>
      <c r="I3354" t="s">
        <v>1684</v>
      </c>
      <c r="J3354" s="15">
        <v>0.47</v>
      </c>
      <c r="K3354" s="1">
        <v>45862</v>
      </c>
      <c r="L3354" s="15" t="str">
        <f t="shared" si="104"/>
        <v>9.00-21.00</v>
      </c>
      <c r="M3354" s="16">
        <f t="shared" si="105"/>
        <v>12</v>
      </c>
      <c r="N3354" s="15">
        <v>16.88</v>
      </c>
      <c r="O3354" s="15">
        <v>55</v>
      </c>
      <c r="P3354" t="s">
        <v>29</v>
      </c>
      <c r="Q3354">
        <v>22</v>
      </c>
      <c r="R3354" t="s">
        <v>76</v>
      </c>
      <c r="S3354">
        <v>2010</v>
      </c>
      <c r="T3354" t="s">
        <v>31</v>
      </c>
      <c r="U3354" s="15">
        <v>4.2</v>
      </c>
      <c r="V3354" s="15">
        <v>3</v>
      </c>
      <c r="W3354" t="s">
        <v>27</v>
      </c>
    </row>
    <row r="3355" spans="1:23">
      <c r="A3355" t="s">
        <v>3399</v>
      </c>
      <c r="B3355">
        <v>37.889149000000003</v>
      </c>
      <c r="C3355" s="15">
        <v>-122.394192</v>
      </c>
      <c r="D3355" s="2" t="s">
        <v>8385</v>
      </c>
      <c r="E3355" s="14" t="s">
        <v>5061</v>
      </c>
      <c r="F3355" s="14" t="e" vm="5">
        <v>#VALUE!</v>
      </c>
      <c r="G3355" s="2" t="str">
        <f>_xlfn.XLOOKUP(E3355,missing_cities!$Q$2:$Q$56,missing_cities!$R$2:$R$56,"Not Found",0)</f>
        <v>United States</v>
      </c>
      <c r="H3355" t="str">
        <f>_xlfn.XLOOKUP(E3355,missing_cities!$Q$2:$Q$56,missing_cities!$S$2:$S$56,"Not Found",0)</f>
        <v>North America</v>
      </c>
      <c r="I3355" t="s">
        <v>1684</v>
      </c>
      <c r="J3355" s="15">
        <v>0.27</v>
      </c>
      <c r="K3355" t="s">
        <v>19</v>
      </c>
      <c r="L3355" s="15" t="str">
        <f t="shared" si="104"/>
        <v>9:00-18:00</v>
      </c>
      <c r="M3355" s="16">
        <f t="shared" si="105"/>
        <v>0.37</v>
      </c>
      <c r="N3355" s="15">
        <v>14.97</v>
      </c>
      <c r="O3355" s="15">
        <v>26</v>
      </c>
      <c r="P3355" t="s">
        <v>39</v>
      </c>
      <c r="Q3355">
        <v>150</v>
      </c>
      <c r="R3355" t="s">
        <v>42</v>
      </c>
      <c r="S3355">
        <v>2016</v>
      </c>
      <c r="T3355" t="s">
        <v>22</v>
      </c>
      <c r="U3355" s="15">
        <v>4.3</v>
      </c>
      <c r="V3355" s="15">
        <v>3</v>
      </c>
      <c r="W3355" t="s">
        <v>32</v>
      </c>
    </row>
    <row r="3356" spans="1:23">
      <c r="A3356" t="s">
        <v>3400</v>
      </c>
      <c r="B3356">
        <v>52.515639</v>
      </c>
      <c r="C3356" s="15">
        <v>13.405961</v>
      </c>
      <c r="D3356" s="2" t="s">
        <v>8386</v>
      </c>
      <c r="E3356" s="14" t="s">
        <v>5057</v>
      </c>
      <c r="F3356" s="14" t="e" vm="3">
        <v>#VALUE!</v>
      </c>
      <c r="G3356" s="2" t="str">
        <f>_xlfn.XLOOKUP(E3356,missing_cities!$Q$2:$Q$56,missing_cities!$R$2:$R$56,"Not Found",0)</f>
        <v>Germany</v>
      </c>
      <c r="H3356" t="str">
        <f>_xlfn.XLOOKUP(E3356,missing_cities!$Q$2:$Q$56,missing_cities!$S$2:$S$56,"Not Found",0)</f>
        <v>Europe</v>
      </c>
      <c r="I3356" t="s">
        <v>1684</v>
      </c>
      <c r="J3356" s="15">
        <v>0.38</v>
      </c>
      <c r="K3356" t="s">
        <v>19</v>
      </c>
      <c r="L3356" s="15" t="str">
        <f t="shared" si="104"/>
        <v>9:00-18:00</v>
      </c>
      <c r="M3356" s="16">
        <f t="shared" si="105"/>
        <v>0.37</v>
      </c>
      <c r="N3356" s="15">
        <v>18.25</v>
      </c>
      <c r="O3356" s="15">
        <v>77</v>
      </c>
      <c r="P3356" t="s">
        <v>37</v>
      </c>
      <c r="Q3356">
        <v>150</v>
      </c>
      <c r="R3356" t="s">
        <v>42</v>
      </c>
      <c r="S3356">
        <v>2012</v>
      </c>
      <c r="T3356" t="s">
        <v>22</v>
      </c>
      <c r="U3356" s="15">
        <v>4.3</v>
      </c>
      <c r="V3356" s="15">
        <v>1</v>
      </c>
      <c r="W3356" t="s">
        <v>23</v>
      </c>
    </row>
    <row r="3357" spans="1:23">
      <c r="A3357" t="s">
        <v>3401</v>
      </c>
      <c r="B3357">
        <v>55.507705999999999</v>
      </c>
      <c r="C3357" s="15">
        <v>3.8782939999999999</v>
      </c>
      <c r="D3357" s="2" t="s">
        <v>8387</v>
      </c>
      <c r="E3357" s="14" t="str">
        <f>_xlfn.XLOOKUP(C3357,missing_cities!B:B,missing_cities!C:C,"Not Found",0)</f>
        <v>Error</v>
      </c>
      <c r="F3357" s="14" t="s">
        <v>9987</v>
      </c>
      <c r="G3357" s="2" t="str">
        <f>_xlfn.XLOOKUP(E3357,missing_cities!$Q$2:$Q$56,missing_cities!$R$2:$R$56,"Not Found",0)</f>
        <v>Error</v>
      </c>
      <c r="H3357" t="str">
        <f>_xlfn.XLOOKUP(E3357,missing_cities!$Q$2:$Q$56,missing_cities!$S$2:$S$56,"Not Found",0)</f>
        <v>Error</v>
      </c>
      <c r="I3357" t="s">
        <v>1684</v>
      </c>
      <c r="J3357" s="15">
        <v>0.22</v>
      </c>
      <c r="K3357" s="1">
        <v>45862</v>
      </c>
      <c r="L3357" s="15" t="str">
        <f t="shared" si="104"/>
        <v>9.00-21.00</v>
      </c>
      <c r="M3357" s="16">
        <f t="shared" si="105"/>
        <v>12</v>
      </c>
      <c r="N3357" s="15">
        <v>5.89</v>
      </c>
      <c r="O3357" s="15">
        <v>54</v>
      </c>
      <c r="P3357" t="s">
        <v>29</v>
      </c>
      <c r="Q3357">
        <v>50</v>
      </c>
      <c r="R3357" t="s">
        <v>21</v>
      </c>
      <c r="S3357">
        <v>2010</v>
      </c>
      <c r="T3357" t="s">
        <v>22</v>
      </c>
      <c r="U3357" s="15">
        <v>4.9000000000000004</v>
      </c>
      <c r="V3357" s="15">
        <v>10</v>
      </c>
      <c r="W3357" t="s">
        <v>27</v>
      </c>
    </row>
    <row r="3358" spans="1:23">
      <c r="A3358" t="s">
        <v>3402</v>
      </c>
      <c r="B3358">
        <v>37.598477000000003</v>
      </c>
      <c r="C3358" s="15">
        <v>127.091122</v>
      </c>
      <c r="D3358" s="2" t="s">
        <v>8388</v>
      </c>
      <c r="E3358" s="14" t="s">
        <v>5063</v>
      </c>
      <c r="F3358" s="14" t="e" vm="6">
        <v>#VALUE!</v>
      </c>
      <c r="G3358" s="2" t="str">
        <f>_xlfn.XLOOKUP(E3358,missing_cities!$Q$2:$Q$56,missing_cities!$R$2:$R$56,"Not Found",0)</f>
        <v>South Korea</v>
      </c>
      <c r="H3358" t="str">
        <f>_xlfn.XLOOKUP(E3358,missing_cities!$Q$2:$Q$56,missing_cities!$S$2:$S$56,"Not Found",0)</f>
        <v>Asia</v>
      </c>
      <c r="I3358" t="s">
        <v>1684</v>
      </c>
      <c r="J3358" s="15">
        <v>0.39</v>
      </c>
      <c r="K3358" s="1">
        <v>45862</v>
      </c>
      <c r="L3358" s="15" t="str">
        <f t="shared" si="104"/>
        <v>9.00-21.00</v>
      </c>
      <c r="M3358" s="16">
        <f t="shared" si="105"/>
        <v>12</v>
      </c>
      <c r="N3358" s="15">
        <v>18.8</v>
      </c>
      <c r="O3358" s="15">
        <v>86</v>
      </c>
      <c r="P3358" t="s">
        <v>25</v>
      </c>
      <c r="Q3358">
        <v>350</v>
      </c>
      <c r="R3358" t="s">
        <v>26</v>
      </c>
      <c r="S3358">
        <v>2013</v>
      </c>
      <c r="T3358" t="s">
        <v>22</v>
      </c>
      <c r="U3358" s="15">
        <v>3.4</v>
      </c>
      <c r="V3358" s="15">
        <v>9</v>
      </c>
      <c r="W3358" t="s">
        <v>32</v>
      </c>
    </row>
    <row r="3359" spans="1:23">
      <c r="A3359" t="s">
        <v>3403</v>
      </c>
      <c r="B3359">
        <v>37.864037000000003</v>
      </c>
      <c r="C3359" s="15">
        <v>-122.337289</v>
      </c>
      <c r="D3359" s="2" t="s">
        <v>8389</v>
      </c>
      <c r="E3359" s="14" t="s">
        <v>5061</v>
      </c>
      <c r="F3359" s="14" t="e" vm="5">
        <v>#VALUE!</v>
      </c>
      <c r="G3359" s="2" t="str">
        <f>_xlfn.XLOOKUP(E3359,missing_cities!$Q$2:$Q$56,missing_cities!$R$2:$R$56,"Not Found",0)</f>
        <v>United States</v>
      </c>
      <c r="H3359" t="str">
        <f>_xlfn.XLOOKUP(E3359,missing_cities!$Q$2:$Q$56,missing_cities!$S$2:$S$56,"Not Found",0)</f>
        <v>North America</v>
      </c>
      <c r="I3359" t="s">
        <v>1684</v>
      </c>
      <c r="J3359" s="15">
        <v>0.26</v>
      </c>
      <c r="K3359" s="1">
        <v>45862</v>
      </c>
      <c r="L3359" s="15" t="str">
        <f t="shared" si="104"/>
        <v>9.00-21.00</v>
      </c>
      <c r="M3359" s="16">
        <f t="shared" si="105"/>
        <v>12</v>
      </c>
      <c r="N3359" s="15">
        <v>18.95</v>
      </c>
      <c r="O3359" s="15">
        <v>66</v>
      </c>
      <c r="P3359" t="s">
        <v>37</v>
      </c>
      <c r="Q3359">
        <v>22</v>
      </c>
      <c r="R3359" t="s">
        <v>21</v>
      </c>
      <c r="S3359">
        <v>2018</v>
      </c>
      <c r="T3359" t="s">
        <v>22</v>
      </c>
      <c r="U3359" s="15">
        <v>4.5999999999999996</v>
      </c>
      <c r="V3359" s="15">
        <v>6</v>
      </c>
      <c r="W3359" t="s">
        <v>32</v>
      </c>
    </row>
    <row r="3360" spans="1:23">
      <c r="A3360" t="s">
        <v>3404</v>
      </c>
      <c r="B3360">
        <v>-33.886687000000002</v>
      </c>
      <c r="C3360" s="15">
        <v>151.25594899999999</v>
      </c>
      <c r="D3360" s="2" t="s">
        <v>8390</v>
      </c>
      <c r="E3360" s="14" t="s">
        <v>5069</v>
      </c>
      <c r="F3360" s="14" t="e" vm="8">
        <v>#VALUE!</v>
      </c>
      <c r="G3360" s="2" t="str">
        <f>_xlfn.XLOOKUP(E3360,missing_cities!$Q$2:$Q$56,missing_cities!$R$2:$R$56,"Not Found",0)</f>
        <v>Australia</v>
      </c>
      <c r="H3360" t="str">
        <f>_xlfn.XLOOKUP(E3360,missing_cities!$Q$2:$Q$56,missing_cities!$S$2:$S$56,"Not Found",0)</f>
        <v>Australia</v>
      </c>
      <c r="I3360" t="s">
        <v>1684</v>
      </c>
      <c r="J3360" s="15">
        <v>0.21</v>
      </c>
      <c r="K3360" t="s">
        <v>34</v>
      </c>
      <c r="L3360" s="15" t="str">
        <f t="shared" si="104"/>
        <v>6:00-22:00</v>
      </c>
      <c r="M3360" s="16">
        <f t="shared" si="105"/>
        <v>0.67</v>
      </c>
      <c r="N3360" s="15">
        <v>14.91</v>
      </c>
      <c r="O3360" s="15">
        <v>69</v>
      </c>
      <c r="P3360" t="s">
        <v>39</v>
      </c>
      <c r="Q3360">
        <v>350</v>
      </c>
      <c r="R3360" t="s">
        <v>132</v>
      </c>
      <c r="S3360">
        <v>2023</v>
      </c>
      <c r="T3360" t="s">
        <v>31</v>
      </c>
      <c r="U3360" s="15">
        <v>4.8</v>
      </c>
      <c r="V3360" s="15">
        <v>10</v>
      </c>
      <c r="W3360" t="s">
        <v>23</v>
      </c>
    </row>
    <row r="3361" spans="1:23">
      <c r="A3361" t="s">
        <v>3405</v>
      </c>
      <c r="B3361">
        <v>25.380396999999999</v>
      </c>
      <c r="C3361" s="15">
        <v>55.288477999999998</v>
      </c>
      <c r="D3361" s="2" t="s">
        <v>8391</v>
      </c>
      <c r="E3361" s="14" t="s">
        <v>5076</v>
      </c>
      <c r="F3361" s="14" t="e" vm="10">
        <v>#VALUE!</v>
      </c>
      <c r="G3361" s="2" t="str">
        <f>_xlfn.XLOOKUP(E3361,missing_cities!$Q$2:$Q$56,missing_cities!$R$2:$R$56,"Not Found",0)</f>
        <v>United Arab Emirates</v>
      </c>
      <c r="H3361" t="str">
        <f>_xlfn.XLOOKUP(E3361,missing_cities!$Q$2:$Q$56,missing_cities!$S$2:$S$56,"Not Found",0)</f>
        <v>Asia</v>
      </c>
      <c r="I3361" t="s">
        <v>1684</v>
      </c>
      <c r="J3361" s="15">
        <v>0.28000000000000003</v>
      </c>
      <c r="K3361" t="s">
        <v>19</v>
      </c>
      <c r="L3361" s="15" t="str">
        <f t="shared" si="104"/>
        <v>9:00-18:00</v>
      </c>
      <c r="M3361" s="16">
        <f t="shared" si="105"/>
        <v>0.37</v>
      </c>
      <c r="N3361" s="15">
        <v>6.96</v>
      </c>
      <c r="O3361" s="15">
        <v>54</v>
      </c>
      <c r="P3361" t="s">
        <v>37</v>
      </c>
      <c r="Q3361">
        <v>50</v>
      </c>
      <c r="R3361" t="s">
        <v>48</v>
      </c>
      <c r="S3361">
        <v>2020</v>
      </c>
      <c r="T3361" t="s">
        <v>31</v>
      </c>
      <c r="U3361" s="15">
        <v>4.5999999999999996</v>
      </c>
      <c r="V3361" s="15">
        <v>2</v>
      </c>
      <c r="W3361" t="s">
        <v>23</v>
      </c>
    </row>
    <row r="3362" spans="1:23">
      <c r="A3362" t="s">
        <v>3406</v>
      </c>
      <c r="B3362">
        <v>-23.688355999999999</v>
      </c>
      <c r="C3362" s="15">
        <v>-46.557554000000003</v>
      </c>
      <c r="D3362" s="2" t="s">
        <v>8392</v>
      </c>
      <c r="E3362" s="14" t="s">
        <v>5067</v>
      </c>
      <c r="F3362" s="14" t="e" vm="7">
        <v>#VALUE!</v>
      </c>
      <c r="G3362" s="2" t="str">
        <f>_xlfn.XLOOKUP(E3362,missing_cities!$Q$2:$Q$56,missing_cities!$R$2:$R$56,"Not Found",0)</f>
        <v>Brazil</v>
      </c>
      <c r="H3362" t="str">
        <f>_xlfn.XLOOKUP(E3362,missing_cities!$Q$2:$Q$56,missing_cities!$S$2:$S$56,"Not Found",0)</f>
        <v>South America</v>
      </c>
      <c r="I3362" t="s">
        <v>1684</v>
      </c>
      <c r="J3362" s="15">
        <v>0.28000000000000003</v>
      </c>
      <c r="K3362" s="1">
        <v>45862</v>
      </c>
      <c r="L3362" s="15" t="str">
        <f t="shared" si="104"/>
        <v>9.00-21.00</v>
      </c>
      <c r="M3362" s="16">
        <f t="shared" si="105"/>
        <v>12</v>
      </c>
      <c r="N3362" s="15">
        <v>6.72</v>
      </c>
      <c r="O3362" s="15">
        <v>25</v>
      </c>
      <c r="P3362" t="s">
        <v>37</v>
      </c>
      <c r="Q3362">
        <v>150</v>
      </c>
      <c r="R3362" t="s">
        <v>132</v>
      </c>
      <c r="S3362">
        <v>2013</v>
      </c>
      <c r="T3362" t="s">
        <v>22</v>
      </c>
      <c r="U3362" s="15">
        <v>4.5</v>
      </c>
      <c r="V3362" s="15">
        <v>3</v>
      </c>
      <c r="W3362" t="s">
        <v>23</v>
      </c>
    </row>
    <row r="3363" spans="1:23">
      <c r="A3363" t="s">
        <v>3407</v>
      </c>
      <c r="B3363">
        <v>-33.768935999999997</v>
      </c>
      <c r="C3363" s="15">
        <v>18.557456999999999</v>
      </c>
      <c r="D3363" s="2" t="s">
        <v>8393</v>
      </c>
      <c r="E3363" s="14" t="s">
        <v>5085</v>
      </c>
      <c r="F3363" s="14" t="e" vm="12">
        <v>#VALUE!</v>
      </c>
      <c r="G3363" s="2" t="str">
        <f>_xlfn.XLOOKUP(E3363,missing_cities!$Q$2:$Q$56,missing_cities!$R$2:$R$56,"Not Found",0)</f>
        <v>South Africa</v>
      </c>
      <c r="H3363" t="str">
        <f>_xlfn.XLOOKUP(E3363,missing_cities!$Q$2:$Q$56,missing_cities!$S$2:$S$56,"Not Found",0)</f>
        <v>Africa</v>
      </c>
      <c r="I3363" t="s">
        <v>1684</v>
      </c>
      <c r="J3363" s="15">
        <v>0.26</v>
      </c>
      <c r="K3363" s="1">
        <v>45862</v>
      </c>
      <c r="L3363" s="15" t="str">
        <f t="shared" si="104"/>
        <v>9.00-21.00</v>
      </c>
      <c r="M3363" s="16">
        <f t="shared" si="105"/>
        <v>12</v>
      </c>
      <c r="N3363" s="15">
        <v>15.21</v>
      </c>
      <c r="O3363" s="15">
        <v>20</v>
      </c>
      <c r="P3363" t="s">
        <v>20</v>
      </c>
      <c r="Q3363">
        <v>50</v>
      </c>
      <c r="R3363" t="s">
        <v>42</v>
      </c>
      <c r="S3363">
        <v>2012</v>
      </c>
      <c r="T3363" t="s">
        <v>22</v>
      </c>
      <c r="U3363" s="15">
        <v>3.4</v>
      </c>
      <c r="V3363" s="15">
        <v>2</v>
      </c>
      <c r="W3363" t="s">
        <v>23</v>
      </c>
    </row>
    <row r="3364" spans="1:23">
      <c r="A3364" t="s">
        <v>3408</v>
      </c>
      <c r="B3364">
        <v>18.95147</v>
      </c>
      <c r="C3364" s="15">
        <v>72.998026999999993</v>
      </c>
      <c r="D3364" s="2" t="s">
        <v>8394</v>
      </c>
      <c r="E3364" s="14" t="s">
        <v>5079</v>
      </c>
      <c r="F3364" s="14" t="e" vm="11">
        <v>#VALUE!</v>
      </c>
      <c r="G3364" s="2" t="str">
        <f>_xlfn.XLOOKUP(E3364,missing_cities!$Q$2:$Q$56,missing_cities!$R$2:$R$56,"Not Found",0)</f>
        <v>India</v>
      </c>
      <c r="H3364" t="str">
        <f>_xlfn.XLOOKUP(E3364,missing_cities!$Q$2:$Q$56,missing_cities!$S$2:$S$56,"Not Found",0)</f>
        <v>Asia</v>
      </c>
      <c r="I3364" t="s">
        <v>1684</v>
      </c>
      <c r="J3364" s="15">
        <v>0.47</v>
      </c>
      <c r="K3364" t="s">
        <v>34</v>
      </c>
      <c r="L3364" s="15" t="str">
        <f t="shared" si="104"/>
        <v>6:00-22:00</v>
      </c>
      <c r="M3364" s="16">
        <f t="shared" si="105"/>
        <v>0.67</v>
      </c>
      <c r="N3364" s="15">
        <v>17.62</v>
      </c>
      <c r="O3364" s="15">
        <v>63</v>
      </c>
      <c r="P3364" t="s">
        <v>39</v>
      </c>
      <c r="Q3364">
        <v>350</v>
      </c>
      <c r="R3364" t="s">
        <v>44</v>
      </c>
      <c r="S3364">
        <v>2020</v>
      </c>
      <c r="T3364" t="s">
        <v>22</v>
      </c>
      <c r="U3364" s="15">
        <v>3.9</v>
      </c>
      <c r="V3364" s="15">
        <v>4</v>
      </c>
      <c r="W3364" t="s">
        <v>32</v>
      </c>
    </row>
    <row r="3365" spans="1:23">
      <c r="A3365" t="s">
        <v>3409</v>
      </c>
      <c r="B3365">
        <v>13.798025000000001</v>
      </c>
      <c r="C3365" s="15">
        <v>100.45004900000001</v>
      </c>
      <c r="D3365" s="2" t="s">
        <v>8395</v>
      </c>
      <c r="E3365" s="14" t="s">
        <v>5059</v>
      </c>
      <c r="F3365" s="14" t="e" vm="4">
        <v>#VALUE!</v>
      </c>
      <c r="G3365" s="2" t="str">
        <f>_xlfn.XLOOKUP(E3365,missing_cities!$Q$2:$Q$56,missing_cities!$R$2:$R$56,"Not Found",0)</f>
        <v>Thailand</v>
      </c>
      <c r="H3365" t="str">
        <f>_xlfn.XLOOKUP(E3365,missing_cities!$Q$2:$Q$56,missing_cities!$S$2:$S$56,"Not Found",0)</f>
        <v>Asia</v>
      </c>
      <c r="I3365" t="s">
        <v>1684</v>
      </c>
      <c r="J3365" s="15">
        <v>0.14000000000000001</v>
      </c>
      <c r="K3365" t="s">
        <v>19</v>
      </c>
      <c r="L3365" s="15" t="str">
        <f t="shared" si="104"/>
        <v>9:00-18:00</v>
      </c>
      <c r="M3365" s="16">
        <f t="shared" si="105"/>
        <v>0.37</v>
      </c>
      <c r="N3365" s="15">
        <v>4.67</v>
      </c>
      <c r="O3365" s="15">
        <v>15</v>
      </c>
      <c r="P3365" t="s">
        <v>20</v>
      </c>
      <c r="Q3365">
        <v>350</v>
      </c>
      <c r="R3365" t="s">
        <v>48</v>
      </c>
      <c r="S3365">
        <v>2011</v>
      </c>
      <c r="T3365" t="s">
        <v>22</v>
      </c>
      <c r="U3365" s="15">
        <v>3.8</v>
      </c>
      <c r="V3365" s="15">
        <v>6</v>
      </c>
      <c r="W3365" t="s">
        <v>32</v>
      </c>
    </row>
    <row r="3366" spans="1:23">
      <c r="A3366" t="s">
        <v>3410</v>
      </c>
      <c r="B3366">
        <v>18.900019</v>
      </c>
      <c r="C3366" s="15">
        <v>72.969403</v>
      </c>
      <c r="D3366" s="2" t="s">
        <v>8396</v>
      </c>
      <c r="E3366" s="14" t="s">
        <v>5079</v>
      </c>
      <c r="F3366" s="14" t="e" vm="11">
        <v>#VALUE!</v>
      </c>
      <c r="G3366" s="2" t="str">
        <f>_xlfn.XLOOKUP(E3366,missing_cities!$Q$2:$Q$56,missing_cities!$R$2:$R$56,"Not Found",0)</f>
        <v>India</v>
      </c>
      <c r="H3366" t="str">
        <f>_xlfn.XLOOKUP(E3366,missing_cities!$Q$2:$Q$56,missing_cities!$S$2:$S$56,"Not Found",0)</f>
        <v>Asia</v>
      </c>
      <c r="I3366" t="s">
        <v>1684</v>
      </c>
      <c r="J3366" s="15">
        <v>0.31</v>
      </c>
      <c r="K3366" s="1">
        <v>45862</v>
      </c>
      <c r="L3366" s="15" t="str">
        <f t="shared" si="104"/>
        <v>9.00-21.00</v>
      </c>
      <c r="M3366" s="16">
        <f t="shared" si="105"/>
        <v>12</v>
      </c>
      <c r="N3366" s="15">
        <v>19.98</v>
      </c>
      <c r="O3366" s="15">
        <v>84</v>
      </c>
      <c r="P3366" t="s">
        <v>20</v>
      </c>
      <c r="Q3366">
        <v>350</v>
      </c>
      <c r="R3366" t="s">
        <v>81</v>
      </c>
      <c r="S3366">
        <v>2023</v>
      </c>
      <c r="T3366" t="s">
        <v>31</v>
      </c>
      <c r="U3366" s="15">
        <v>4.8</v>
      </c>
      <c r="V3366" s="15">
        <v>5</v>
      </c>
      <c r="W3366" t="s">
        <v>27</v>
      </c>
    </row>
    <row r="3367" spans="1:23">
      <c r="A3367" t="s">
        <v>3411</v>
      </c>
      <c r="B3367">
        <v>13.745555</v>
      </c>
      <c r="C3367" s="15">
        <v>100.44981199999999</v>
      </c>
      <c r="D3367" s="2" t="s">
        <v>8397</v>
      </c>
      <c r="E3367" s="14" t="s">
        <v>5059</v>
      </c>
      <c r="F3367" s="14" t="e" vm="4">
        <v>#VALUE!</v>
      </c>
      <c r="G3367" s="2" t="str">
        <f>_xlfn.XLOOKUP(E3367,missing_cities!$Q$2:$Q$56,missing_cities!$R$2:$R$56,"Not Found",0)</f>
        <v>Thailand</v>
      </c>
      <c r="H3367" t="str">
        <f>_xlfn.XLOOKUP(E3367,missing_cities!$Q$2:$Q$56,missing_cities!$S$2:$S$56,"Not Found",0)</f>
        <v>Asia</v>
      </c>
      <c r="I3367" t="s">
        <v>1684</v>
      </c>
      <c r="J3367" s="15">
        <v>0.14000000000000001</v>
      </c>
      <c r="K3367" s="1">
        <v>45862</v>
      </c>
      <c r="L3367" s="15" t="str">
        <f t="shared" si="104"/>
        <v>9.00-21.00</v>
      </c>
      <c r="M3367" s="16">
        <f t="shared" si="105"/>
        <v>12</v>
      </c>
      <c r="N3367" s="15">
        <v>13.63</v>
      </c>
      <c r="O3367" s="15">
        <v>40</v>
      </c>
      <c r="P3367" t="s">
        <v>39</v>
      </c>
      <c r="Q3367">
        <v>350</v>
      </c>
      <c r="R3367" t="s">
        <v>67</v>
      </c>
      <c r="S3367">
        <v>2014</v>
      </c>
      <c r="T3367" t="s">
        <v>22</v>
      </c>
      <c r="U3367" s="15">
        <v>3</v>
      </c>
      <c r="V3367" s="15">
        <v>5</v>
      </c>
      <c r="W3367" t="s">
        <v>23</v>
      </c>
    </row>
    <row r="3368" spans="1:23">
      <c r="A3368" t="s">
        <v>3412</v>
      </c>
      <c r="B3368">
        <v>37.711770999999999</v>
      </c>
      <c r="C3368" s="15">
        <v>-122.456975</v>
      </c>
      <c r="D3368" s="2" t="s">
        <v>8398</v>
      </c>
      <c r="E3368" s="14" t="s">
        <v>5061</v>
      </c>
      <c r="F3368" s="14" t="e" vm="5">
        <v>#VALUE!</v>
      </c>
      <c r="G3368" s="2" t="str">
        <f>_xlfn.XLOOKUP(E3368,missing_cities!$Q$2:$Q$56,missing_cities!$R$2:$R$56,"Not Found",0)</f>
        <v>United States</v>
      </c>
      <c r="H3368" t="str">
        <f>_xlfn.XLOOKUP(E3368,missing_cities!$Q$2:$Q$56,missing_cities!$S$2:$S$56,"Not Found",0)</f>
        <v>North America</v>
      </c>
      <c r="I3368" t="s">
        <v>1684</v>
      </c>
      <c r="J3368" s="15">
        <v>0.14000000000000001</v>
      </c>
      <c r="K3368" s="1">
        <v>45862</v>
      </c>
      <c r="L3368" s="15" t="str">
        <f t="shared" si="104"/>
        <v>9.00-21.00</v>
      </c>
      <c r="M3368" s="16">
        <f t="shared" si="105"/>
        <v>12</v>
      </c>
      <c r="N3368" s="15">
        <v>19.489999999999998</v>
      </c>
      <c r="O3368" s="15">
        <v>43</v>
      </c>
      <c r="P3368" t="s">
        <v>25</v>
      </c>
      <c r="Q3368">
        <v>50</v>
      </c>
      <c r="R3368" t="s">
        <v>132</v>
      </c>
      <c r="S3368">
        <v>2021</v>
      </c>
      <c r="T3368" t="s">
        <v>22</v>
      </c>
      <c r="U3368" s="15">
        <v>3.2</v>
      </c>
      <c r="V3368" s="15">
        <v>7</v>
      </c>
      <c r="W3368" t="s">
        <v>32</v>
      </c>
    </row>
    <row r="3369" spans="1:23">
      <c r="A3369" t="s">
        <v>3413</v>
      </c>
      <c r="B3369">
        <v>-60.758144000000001</v>
      </c>
      <c r="C3369" s="15">
        <v>-82.184389999999993</v>
      </c>
      <c r="D3369" s="2" t="s">
        <v>8399</v>
      </c>
      <c r="E3369" s="14" t="str">
        <f>_xlfn.XLOOKUP(C3369,missing_cities!B:B,missing_cities!C:C,"Not Found",0)</f>
        <v>Error</v>
      </c>
      <c r="F3369" s="14" t="s">
        <v>9987</v>
      </c>
      <c r="G3369" s="2" t="str">
        <f>_xlfn.XLOOKUP(E3369,missing_cities!$Q$2:$Q$56,missing_cities!$R$2:$R$56,"Not Found",0)</f>
        <v>Error</v>
      </c>
      <c r="H3369" t="str">
        <f>_xlfn.XLOOKUP(E3369,missing_cities!$Q$2:$Q$56,missing_cities!$S$2:$S$56,"Not Found",0)</f>
        <v>Error</v>
      </c>
      <c r="I3369" t="s">
        <v>1684</v>
      </c>
      <c r="J3369" s="15">
        <v>0.38</v>
      </c>
      <c r="K3369" s="1">
        <v>45862</v>
      </c>
      <c r="L3369" s="15" t="str">
        <f t="shared" si="104"/>
        <v>9.00-21.00</v>
      </c>
      <c r="M3369" s="16">
        <f t="shared" si="105"/>
        <v>12</v>
      </c>
      <c r="N3369" s="15">
        <v>16.39</v>
      </c>
      <c r="O3369" s="15">
        <v>37</v>
      </c>
      <c r="P3369" t="s">
        <v>37</v>
      </c>
      <c r="Q3369">
        <v>350</v>
      </c>
      <c r="R3369" t="s">
        <v>21</v>
      </c>
      <c r="S3369">
        <v>2022</v>
      </c>
      <c r="T3369" t="s">
        <v>22</v>
      </c>
      <c r="U3369" s="15">
        <v>4.5999999999999996</v>
      </c>
      <c r="V3369" s="15">
        <v>6</v>
      </c>
      <c r="W3369" t="s">
        <v>32</v>
      </c>
    </row>
    <row r="3370" spans="1:23">
      <c r="A3370" t="s">
        <v>3414</v>
      </c>
      <c r="B3370">
        <v>37.701000000000001</v>
      </c>
      <c r="C3370" s="15">
        <v>-122.49272999999999</v>
      </c>
      <c r="D3370" s="2" t="s">
        <v>8400</v>
      </c>
      <c r="E3370" s="14" t="s">
        <v>5061</v>
      </c>
      <c r="F3370" s="14" t="e" vm="5">
        <v>#VALUE!</v>
      </c>
      <c r="G3370" s="2" t="str">
        <f>_xlfn.XLOOKUP(E3370,missing_cities!$Q$2:$Q$56,missing_cities!$R$2:$R$56,"Not Found",0)</f>
        <v>United States</v>
      </c>
      <c r="H3370" t="str">
        <f>_xlfn.XLOOKUP(E3370,missing_cities!$Q$2:$Q$56,missing_cities!$S$2:$S$56,"Not Found",0)</f>
        <v>North America</v>
      </c>
      <c r="I3370" t="s">
        <v>1684</v>
      </c>
      <c r="J3370" s="15">
        <v>0.42</v>
      </c>
      <c r="K3370" t="s">
        <v>34</v>
      </c>
      <c r="L3370" s="15" t="str">
        <f t="shared" si="104"/>
        <v>6:00-22:00</v>
      </c>
      <c r="M3370" s="16">
        <f t="shared" si="105"/>
        <v>0.67</v>
      </c>
      <c r="N3370" s="15">
        <v>2.75</v>
      </c>
      <c r="O3370" s="15">
        <v>53</v>
      </c>
      <c r="P3370" t="s">
        <v>20</v>
      </c>
      <c r="Q3370">
        <v>50</v>
      </c>
      <c r="R3370" t="s">
        <v>67</v>
      </c>
      <c r="S3370">
        <v>2018</v>
      </c>
      <c r="T3370" t="s">
        <v>31</v>
      </c>
      <c r="U3370" s="15">
        <v>4.0999999999999996</v>
      </c>
      <c r="V3370" s="15">
        <v>5</v>
      </c>
      <c r="W3370" t="s">
        <v>23</v>
      </c>
    </row>
    <row r="3371" spans="1:23">
      <c r="A3371" t="s">
        <v>3415</v>
      </c>
      <c r="B3371">
        <v>25.263558</v>
      </c>
      <c r="C3371" s="15">
        <v>55.371715999999999</v>
      </c>
      <c r="D3371" s="2" t="s">
        <v>8401</v>
      </c>
      <c r="E3371" s="14" t="s">
        <v>5076</v>
      </c>
      <c r="F3371" s="14" t="e" vm="10">
        <v>#VALUE!</v>
      </c>
      <c r="G3371" s="2" t="str">
        <f>_xlfn.XLOOKUP(E3371,missing_cities!$Q$2:$Q$56,missing_cities!$R$2:$R$56,"Not Found",0)</f>
        <v>United Arab Emirates</v>
      </c>
      <c r="H3371" t="str">
        <f>_xlfn.XLOOKUP(E3371,missing_cities!$Q$2:$Q$56,missing_cities!$S$2:$S$56,"Not Found",0)</f>
        <v>Asia</v>
      </c>
      <c r="I3371" t="s">
        <v>1684</v>
      </c>
      <c r="J3371" s="15">
        <v>0.43</v>
      </c>
      <c r="K3371" t="s">
        <v>19</v>
      </c>
      <c r="L3371" s="15" t="str">
        <f t="shared" si="104"/>
        <v>9:00-18:00</v>
      </c>
      <c r="M3371" s="16">
        <f t="shared" si="105"/>
        <v>0.37</v>
      </c>
      <c r="N3371" s="15">
        <v>7.6</v>
      </c>
      <c r="O3371" s="15">
        <v>74</v>
      </c>
      <c r="P3371" t="s">
        <v>39</v>
      </c>
      <c r="Q3371">
        <v>50</v>
      </c>
      <c r="R3371" t="s">
        <v>97</v>
      </c>
      <c r="S3371">
        <v>2012</v>
      </c>
      <c r="T3371" t="s">
        <v>31</v>
      </c>
      <c r="U3371" s="15">
        <v>4.7</v>
      </c>
      <c r="V3371" s="15">
        <v>10</v>
      </c>
      <c r="W3371" t="s">
        <v>27</v>
      </c>
    </row>
    <row r="3372" spans="1:23">
      <c r="A3372" t="s">
        <v>3416</v>
      </c>
      <c r="B3372">
        <v>19.459378999999998</v>
      </c>
      <c r="C3372" s="15">
        <v>-99.043109999999999</v>
      </c>
      <c r="D3372" s="2" t="s">
        <v>8402</v>
      </c>
      <c r="E3372" s="14" t="s">
        <v>5119</v>
      </c>
      <c r="F3372" s="14" t="e" vm="13">
        <v>#VALUE!</v>
      </c>
      <c r="G3372" s="2" t="str">
        <f>_xlfn.XLOOKUP(E3372,missing_cities!$Q$2:$Q$56,missing_cities!$R$2:$R$56,"Not Found",0)</f>
        <v>Mexico</v>
      </c>
      <c r="H3372" t="str">
        <f>_xlfn.XLOOKUP(E3372,missing_cities!$Q$2:$Q$56,missing_cities!$S$2:$S$56,"Not Found",0)</f>
        <v>North America</v>
      </c>
      <c r="I3372" t="s">
        <v>1684</v>
      </c>
      <c r="J3372" s="15">
        <v>0.43</v>
      </c>
      <c r="K3372" t="s">
        <v>34</v>
      </c>
      <c r="L3372" s="15" t="str">
        <f t="shared" si="104"/>
        <v>6:00-22:00</v>
      </c>
      <c r="M3372" s="16">
        <f t="shared" si="105"/>
        <v>0.67</v>
      </c>
      <c r="N3372" s="15">
        <v>19.64</v>
      </c>
      <c r="O3372" s="15">
        <v>63</v>
      </c>
      <c r="P3372" t="s">
        <v>29</v>
      </c>
      <c r="Q3372">
        <v>350</v>
      </c>
      <c r="R3372" t="s">
        <v>21</v>
      </c>
      <c r="S3372">
        <v>2014</v>
      </c>
      <c r="T3372" t="s">
        <v>31</v>
      </c>
      <c r="U3372" s="15">
        <v>4.4000000000000004</v>
      </c>
      <c r="V3372" s="15">
        <v>5</v>
      </c>
      <c r="W3372" t="s">
        <v>27</v>
      </c>
    </row>
    <row r="3373" spans="1:23">
      <c r="A3373" t="s">
        <v>3417</v>
      </c>
      <c r="B3373">
        <v>25.236991</v>
      </c>
      <c r="C3373" s="15">
        <v>55.376818</v>
      </c>
      <c r="D3373" s="2" t="s">
        <v>8403</v>
      </c>
      <c r="E3373" s="14" t="s">
        <v>5076</v>
      </c>
      <c r="F3373" s="14" t="e" vm="10">
        <v>#VALUE!</v>
      </c>
      <c r="G3373" s="2" t="str">
        <f>_xlfn.XLOOKUP(E3373,missing_cities!$Q$2:$Q$56,missing_cities!$R$2:$R$56,"Not Found",0)</f>
        <v>United Arab Emirates</v>
      </c>
      <c r="H3373" t="str">
        <f>_xlfn.XLOOKUP(E3373,missing_cities!$Q$2:$Q$56,missing_cities!$S$2:$S$56,"Not Found",0)</f>
        <v>Asia</v>
      </c>
      <c r="I3373" t="s">
        <v>1684</v>
      </c>
      <c r="J3373" s="15">
        <v>0.2</v>
      </c>
      <c r="K3373" s="1">
        <v>45862</v>
      </c>
      <c r="L3373" s="15" t="str">
        <f t="shared" si="104"/>
        <v>9.00-21.00</v>
      </c>
      <c r="M3373" s="16">
        <f t="shared" si="105"/>
        <v>12</v>
      </c>
      <c r="N3373" s="15">
        <v>2.75</v>
      </c>
      <c r="O3373" s="15">
        <v>18</v>
      </c>
      <c r="P3373" t="s">
        <v>20</v>
      </c>
      <c r="Q3373">
        <v>350</v>
      </c>
      <c r="R3373" t="s">
        <v>76</v>
      </c>
      <c r="S3373">
        <v>2021</v>
      </c>
      <c r="T3373" t="s">
        <v>22</v>
      </c>
      <c r="U3373" s="15">
        <v>3.5</v>
      </c>
      <c r="V3373" s="15">
        <v>6</v>
      </c>
      <c r="W3373" t="s">
        <v>27</v>
      </c>
    </row>
    <row r="3374" spans="1:23">
      <c r="A3374" t="s">
        <v>3418</v>
      </c>
      <c r="B3374">
        <v>43.727122999999999</v>
      </c>
      <c r="C3374" s="15">
        <v>-79.443262000000004</v>
      </c>
      <c r="D3374" s="2" t="s">
        <v>8404</v>
      </c>
      <c r="E3374" s="14" t="s">
        <v>5050</v>
      </c>
      <c r="F3374" s="14" t="e" vm="1">
        <v>#VALUE!</v>
      </c>
      <c r="G3374" s="2" t="str">
        <f>_xlfn.XLOOKUP(E3374,missing_cities!$Q$2:$Q$56,missing_cities!$R$2:$R$56,"Not Found",0)</f>
        <v>Canada</v>
      </c>
      <c r="H3374" t="str">
        <f>_xlfn.XLOOKUP(E3374,missing_cities!$Q$2:$Q$56,missing_cities!$S$2:$S$56,"Not Found",0)</f>
        <v>North America</v>
      </c>
      <c r="I3374" t="s">
        <v>1684</v>
      </c>
      <c r="J3374" s="15">
        <v>0.2</v>
      </c>
      <c r="K3374" t="s">
        <v>19</v>
      </c>
      <c r="L3374" s="15" t="str">
        <f t="shared" si="104"/>
        <v>9:00-18:00</v>
      </c>
      <c r="M3374" s="16">
        <f t="shared" si="105"/>
        <v>0.37</v>
      </c>
      <c r="N3374" s="15">
        <v>17.79</v>
      </c>
      <c r="O3374" s="15">
        <v>91</v>
      </c>
      <c r="P3374" t="s">
        <v>29</v>
      </c>
      <c r="Q3374">
        <v>350</v>
      </c>
      <c r="R3374" t="s">
        <v>76</v>
      </c>
      <c r="S3374">
        <v>2011</v>
      </c>
      <c r="T3374" t="s">
        <v>31</v>
      </c>
      <c r="U3374" s="15">
        <v>4.2</v>
      </c>
      <c r="V3374" s="15">
        <v>8</v>
      </c>
      <c r="W3374" t="s">
        <v>32</v>
      </c>
    </row>
    <row r="3375" spans="1:23">
      <c r="A3375" t="s">
        <v>3419</v>
      </c>
      <c r="B3375">
        <v>34.191713999999997</v>
      </c>
      <c r="C3375" s="15">
        <v>-118.293582</v>
      </c>
      <c r="D3375" s="2" t="s">
        <v>8405</v>
      </c>
      <c r="E3375" s="14" t="s">
        <v>5111</v>
      </c>
      <c r="F3375" s="14" t="e" vm="5">
        <v>#VALUE!</v>
      </c>
      <c r="G3375" s="2" t="str">
        <f>_xlfn.XLOOKUP(E3375,missing_cities!$Q$2:$Q$56,missing_cities!$R$2:$R$56,"Not Found",0)</f>
        <v>United States</v>
      </c>
      <c r="H3375" t="str">
        <f>_xlfn.XLOOKUP(E3375,missing_cities!$Q$2:$Q$56,missing_cities!$S$2:$S$56,"Not Found",0)</f>
        <v>North America</v>
      </c>
      <c r="I3375" t="s">
        <v>1684</v>
      </c>
      <c r="J3375" s="15">
        <v>0.14000000000000001</v>
      </c>
      <c r="K3375" t="s">
        <v>34</v>
      </c>
      <c r="L3375" s="15" t="str">
        <f t="shared" si="104"/>
        <v>6:00-22:00</v>
      </c>
      <c r="M3375" s="16">
        <f t="shared" si="105"/>
        <v>0.67</v>
      </c>
      <c r="N3375" s="15">
        <v>7.4</v>
      </c>
      <c r="O3375" s="15">
        <v>77</v>
      </c>
      <c r="P3375" t="s">
        <v>37</v>
      </c>
      <c r="Q3375">
        <v>22</v>
      </c>
      <c r="R3375" t="s">
        <v>42</v>
      </c>
      <c r="S3375">
        <v>2022</v>
      </c>
      <c r="T3375" t="s">
        <v>31</v>
      </c>
      <c r="U3375" s="15">
        <v>4.0999999999999996</v>
      </c>
      <c r="V3375" s="15">
        <v>3</v>
      </c>
      <c r="W3375" t="s">
        <v>27</v>
      </c>
    </row>
    <row r="3376" spans="1:23">
      <c r="A3376" t="s">
        <v>3420</v>
      </c>
      <c r="B3376">
        <v>5.0570370000000002</v>
      </c>
      <c r="C3376" s="15">
        <v>122.23113499999999</v>
      </c>
      <c r="D3376" s="2" t="s">
        <v>8406</v>
      </c>
      <c r="E3376" s="14" t="str">
        <f>_xlfn.XLOOKUP(C3376,missing_cities!B:B,missing_cities!C:C,"Not Found",0)</f>
        <v>Error</v>
      </c>
      <c r="F3376" s="14" t="s">
        <v>9987</v>
      </c>
      <c r="G3376" s="2" t="str">
        <f>_xlfn.XLOOKUP(E3376,missing_cities!$Q$2:$Q$56,missing_cities!$R$2:$R$56,"Not Found",0)</f>
        <v>Error</v>
      </c>
      <c r="H3376" t="str">
        <f>_xlfn.XLOOKUP(E3376,missing_cities!$Q$2:$Q$56,missing_cities!$S$2:$S$56,"Not Found",0)</f>
        <v>Error</v>
      </c>
      <c r="I3376" t="s">
        <v>1684</v>
      </c>
      <c r="J3376" s="15">
        <v>0.38</v>
      </c>
      <c r="K3376" t="s">
        <v>19</v>
      </c>
      <c r="L3376" s="15" t="str">
        <f t="shared" si="104"/>
        <v>9:00-18:00</v>
      </c>
      <c r="M3376" s="16">
        <f t="shared" si="105"/>
        <v>0.37</v>
      </c>
      <c r="N3376" s="15">
        <v>11.7</v>
      </c>
      <c r="O3376" s="15">
        <v>45</v>
      </c>
      <c r="P3376" t="s">
        <v>25</v>
      </c>
      <c r="Q3376">
        <v>150</v>
      </c>
      <c r="R3376" t="s">
        <v>76</v>
      </c>
      <c r="S3376">
        <v>2014</v>
      </c>
      <c r="T3376" t="s">
        <v>22</v>
      </c>
      <c r="U3376" s="15">
        <v>4.4000000000000004</v>
      </c>
      <c r="V3376" s="15">
        <v>4</v>
      </c>
      <c r="W3376" t="s">
        <v>23</v>
      </c>
    </row>
    <row r="3377" spans="1:23">
      <c r="A3377" t="s">
        <v>3421</v>
      </c>
      <c r="B3377">
        <v>34.008108</v>
      </c>
      <c r="C3377" s="15">
        <v>-118.365357</v>
      </c>
      <c r="D3377" s="2" t="s">
        <v>8407</v>
      </c>
      <c r="E3377" s="14" t="s">
        <v>5111</v>
      </c>
      <c r="F3377" s="14" t="e" vm="5">
        <v>#VALUE!</v>
      </c>
      <c r="G3377" s="2" t="str">
        <f>_xlfn.XLOOKUP(E3377,missing_cities!$Q$2:$Q$56,missing_cities!$R$2:$R$56,"Not Found",0)</f>
        <v>United States</v>
      </c>
      <c r="H3377" t="str">
        <f>_xlfn.XLOOKUP(E3377,missing_cities!$Q$2:$Q$56,missing_cities!$S$2:$S$56,"Not Found",0)</f>
        <v>North America</v>
      </c>
      <c r="I3377" t="s">
        <v>1684</v>
      </c>
      <c r="J3377" s="15">
        <v>0.26</v>
      </c>
      <c r="K3377" t="s">
        <v>19</v>
      </c>
      <c r="L3377" s="15" t="str">
        <f t="shared" si="104"/>
        <v>9:00-18:00</v>
      </c>
      <c r="M3377" s="16">
        <f t="shared" si="105"/>
        <v>0.37</v>
      </c>
      <c r="N3377" s="15">
        <v>14.87</v>
      </c>
      <c r="O3377" s="15">
        <v>11</v>
      </c>
      <c r="P3377" t="s">
        <v>39</v>
      </c>
      <c r="Q3377">
        <v>50</v>
      </c>
      <c r="R3377" t="s">
        <v>48</v>
      </c>
      <c r="S3377">
        <v>2011</v>
      </c>
      <c r="T3377" t="s">
        <v>31</v>
      </c>
      <c r="U3377" s="15">
        <v>4.0999999999999996</v>
      </c>
      <c r="V3377" s="15">
        <v>9</v>
      </c>
      <c r="W3377" t="s">
        <v>23</v>
      </c>
    </row>
    <row r="3378" spans="1:23">
      <c r="A3378" t="s">
        <v>3422</v>
      </c>
      <c r="B3378">
        <v>19.476219</v>
      </c>
      <c r="C3378" s="15">
        <v>-99.024794</v>
      </c>
      <c r="D3378" s="2" t="s">
        <v>8408</v>
      </c>
      <c r="E3378" s="14" t="s">
        <v>5119</v>
      </c>
      <c r="F3378" s="14" t="e" vm="13">
        <v>#VALUE!</v>
      </c>
      <c r="G3378" s="2" t="str">
        <f>_xlfn.XLOOKUP(E3378,missing_cities!$Q$2:$Q$56,missing_cities!$R$2:$R$56,"Not Found",0)</f>
        <v>Mexico</v>
      </c>
      <c r="H3378" t="str">
        <f>_xlfn.XLOOKUP(E3378,missing_cities!$Q$2:$Q$56,missing_cities!$S$2:$S$56,"Not Found",0)</f>
        <v>North America</v>
      </c>
      <c r="I3378" t="s">
        <v>1684</v>
      </c>
      <c r="J3378" s="15">
        <v>0.22</v>
      </c>
      <c r="K3378" s="1">
        <v>45862</v>
      </c>
      <c r="L3378" s="15" t="str">
        <f t="shared" si="104"/>
        <v>9.00-21.00</v>
      </c>
      <c r="M3378" s="16">
        <f t="shared" si="105"/>
        <v>12</v>
      </c>
      <c r="N3378" s="15">
        <v>5.9</v>
      </c>
      <c r="O3378" s="15">
        <v>56</v>
      </c>
      <c r="P3378" t="s">
        <v>20</v>
      </c>
      <c r="Q3378">
        <v>50</v>
      </c>
      <c r="R3378" t="s">
        <v>81</v>
      </c>
      <c r="S3378">
        <v>2014</v>
      </c>
      <c r="T3378" t="s">
        <v>31</v>
      </c>
      <c r="U3378" s="15">
        <v>4.2</v>
      </c>
      <c r="V3378" s="15">
        <v>1</v>
      </c>
      <c r="W3378" t="s">
        <v>27</v>
      </c>
    </row>
    <row r="3379" spans="1:23">
      <c r="A3379" t="s">
        <v>3423</v>
      </c>
      <c r="B3379">
        <v>43.720317999999999</v>
      </c>
      <c r="C3379" s="15">
        <v>-79.437228000000005</v>
      </c>
      <c r="D3379" s="2" t="s">
        <v>8409</v>
      </c>
      <c r="E3379" s="14" t="s">
        <v>5050</v>
      </c>
      <c r="F3379" s="14" t="e" vm="1">
        <v>#VALUE!</v>
      </c>
      <c r="G3379" s="2" t="str">
        <f>_xlfn.XLOOKUP(E3379,missing_cities!$Q$2:$Q$56,missing_cities!$R$2:$R$56,"Not Found",0)</f>
        <v>Canada</v>
      </c>
      <c r="H3379" t="str">
        <f>_xlfn.XLOOKUP(E3379,missing_cities!$Q$2:$Q$56,missing_cities!$S$2:$S$56,"Not Found",0)</f>
        <v>North America</v>
      </c>
      <c r="I3379" t="s">
        <v>1684</v>
      </c>
      <c r="J3379" s="15">
        <v>0.48</v>
      </c>
      <c r="K3379" s="1">
        <v>45862</v>
      </c>
      <c r="L3379" s="15" t="str">
        <f t="shared" si="104"/>
        <v>9.00-21.00</v>
      </c>
      <c r="M3379" s="16">
        <f t="shared" si="105"/>
        <v>12</v>
      </c>
      <c r="N3379" s="15">
        <v>19.2</v>
      </c>
      <c r="O3379" s="15">
        <v>37</v>
      </c>
      <c r="P3379" t="s">
        <v>29</v>
      </c>
      <c r="Q3379">
        <v>150</v>
      </c>
      <c r="R3379" t="s">
        <v>21</v>
      </c>
      <c r="S3379">
        <v>2020</v>
      </c>
      <c r="T3379" t="s">
        <v>31</v>
      </c>
      <c r="U3379" s="15">
        <v>3.2</v>
      </c>
      <c r="V3379" s="15">
        <v>1</v>
      </c>
      <c r="W3379" t="s">
        <v>23</v>
      </c>
    </row>
    <row r="3380" spans="1:23">
      <c r="A3380" t="s">
        <v>3424</v>
      </c>
      <c r="B3380">
        <v>39.957898999999998</v>
      </c>
      <c r="C3380" s="15">
        <v>116.41536600000001</v>
      </c>
      <c r="D3380" s="2" t="s">
        <v>8410</v>
      </c>
      <c r="E3380" s="14" t="s">
        <v>5071</v>
      </c>
      <c r="F3380" s="14" t="e" vm="9">
        <v>#VALUE!</v>
      </c>
      <c r="G3380" s="2" t="str">
        <f>_xlfn.XLOOKUP(E3380,missing_cities!$Q$2:$Q$56,missing_cities!$R$2:$R$56,"Not Found",0)</f>
        <v>China</v>
      </c>
      <c r="H3380" t="str">
        <f>_xlfn.XLOOKUP(E3380,missing_cities!$Q$2:$Q$56,missing_cities!$S$2:$S$56,"Not Found",0)</f>
        <v>Asia</v>
      </c>
      <c r="I3380" t="s">
        <v>1684</v>
      </c>
      <c r="J3380" s="15">
        <v>0.14000000000000001</v>
      </c>
      <c r="K3380" s="1">
        <v>45862</v>
      </c>
      <c r="L3380" s="15" t="str">
        <f t="shared" si="104"/>
        <v>9.00-21.00</v>
      </c>
      <c r="M3380" s="16">
        <f t="shared" si="105"/>
        <v>12</v>
      </c>
      <c r="N3380" s="15">
        <v>1.28</v>
      </c>
      <c r="O3380" s="15">
        <v>91</v>
      </c>
      <c r="P3380" t="s">
        <v>37</v>
      </c>
      <c r="Q3380">
        <v>150</v>
      </c>
      <c r="R3380" t="s">
        <v>48</v>
      </c>
      <c r="S3380">
        <v>2015</v>
      </c>
      <c r="T3380" t="s">
        <v>22</v>
      </c>
      <c r="U3380" s="15">
        <v>3.7</v>
      </c>
      <c r="V3380" s="15">
        <v>3</v>
      </c>
      <c r="W3380" t="s">
        <v>23</v>
      </c>
    </row>
    <row r="3381" spans="1:23">
      <c r="A3381" t="s">
        <v>3425</v>
      </c>
      <c r="B3381">
        <v>52.430433000000001</v>
      </c>
      <c r="C3381" s="15">
        <v>13.327840999999999</v>
      </c>
      <c r="D3381" s="2" t="s">
        <v>8411</v>
      </c>
      <c r="E3381" s="14" t="s">
        <v>5057</v>
      </c>
      <c r="F3381" s="14" t="e" vm="3">
        <v>#VALUE!</v>
      </c>
      <c r="G3381" s="2" t="str">
        <f>_xlfn.XLOOKUP(E3381,missing_cities!$Q$2:$Q$56,missing_cities!$R$2:$R$56,"Not Found",0)</f>
        <v>Germany</v>
      </c>
      <c r="H3381" t="str">
        <f>_xlfn.XLOOKUP(E3381,missing_cities!$Q$2:$Q$56,missing_cities!$S$2:$S$56,"Not Found",0)</f>
        <v>Europe</v>
      </c>
      <c r="I3381" t="s">
        <v>1684</v>
      </c>
      <c r="J3381" s="15">
        <v>0.37</v>
      </c>
      <c r="K3381" t="s">
        <v>34</v>
      </c>
      <c r="L3381" s="15" t="str">
        <f t="shared" si="104"/>
        <v>6:00-22:00</v>
      </c>
      <c r="M3381" s="16">
        <f t="shared" si="105"/>
        <v>0.67</v>
      </c>
      <c r="N3381" s="15">
        <v>8.2200000000000006</v>
      </c>
      <c r="O3381" s="15">
        <v>95</v>
      </c>
      <c r="P3381" t="s">
        <v>39</v>
      </c>
      <c r="Q3381">
        <v>22</v>
      </c>
      <c r="R3381" t="s">
        <v>35</v>
      </c>
      <c r="S3381">
        <v>2011</v>
      </c>
      <c r="T3381" t="s">
        <v>31</v>
      </c>
      <c r="U3381" s="15">
        <v>4.0999999999999996</v>
      </c>
      <c r="V3381" s="15">
        <v>10</v>
      </c>
      <c r="W3381" t="s">
        <v>23</v>
      </c>
    </row>
    <row r="3382" spans="1:23">
      <c r="A3382" t="s">
        <v>3426</v>
      </c>
      <c r="B3382">
        <v>55.772568</v>
      </c>
      <c r="C3382" s="15">
        <v>37.603678000000002</v>
      </c>
      <c r="D3382" s="2" t="s">
        <v>8412</v>
      </c>
      <c r="E3382" s="14" t="s">
        <v>5052</v>
      </c>
      <c r="F3382" s="14" t="e" vm="2">
        <v>#VALUE!</v>
      </c>
      <c r="G3382" s="2" t="str">
        <f>_xlfn.XLOOKUP(E3382,missing_cities!$Q$2:$Q$56,missing_cities!$R$2:$R$56,"Not Found",0)</f>
        <v>Russia</v>
      </c>
      <c r="H3382" t="str">
        <f>_xlfn.XLOOKUP(E3382,missing_cities!$Q$2:$Q$56,missing_cities!$S$2:$S$56,"Not Found",0)</f>
        <v>Europe</v>
      </c>
      <c r="I3382" t="s">
        <v>1684</v>
      </c>
      <c r="J3382" s="15">
        <v>0.46</v>
      </c>
      <c r="K3382" t="s">
        <v>34</v>
      </c>
      <c r="L3382" s="15" t="str">
        <f t="shared" si="104"/>
        <v>6:00-22:00</v>
      </c>
      <c r="M3382" s="16">
        <f t="shared" si="105"/>
        <v>0.67</v>
      </c>
      <c r="N3382" s="15">
        <v>13.01</v>
      </c>
      <c r="O3382" s="15">
        <v>97</v>
      </c>
      <c r="P3382" t="s">
        <v>25</v>
      </c>
      <c r="Q3382">
        <v>22</v>
      </c>
      <c r="R3382" t="s">
        <v>30</v>
      </c>
      <c r="S3382">
        <v>2023</v>
      </c>
      <c r="T3382" t="s">
        <v>22</v>
      </c>
      <c r="U3382" s="15">
        <v>4.5</v>
      </c>
      <c r="V3382" s="15">
        <v>5</v>
      </c>
      <c r="W3382" t="s">
        <v>27</v>
      </c>
    </row>
    <row r="3383" spans="1:23">
      <c r="A3383" t="s">
        <v>3427</v>
      </c>
      <c r="B3383">
        <v>41.915882000000003</v>
      </c>
      <c r="C3383" s="15">
        <v>-87.621272000000005</v>
      </c>
      <c r="D3383" s="2" t="s">
        <v>8413</v>
      </c>
      <c r="E3383" s="14" t="s">
        <v>5065</v>
      </c>
      <c r="F3383" s="14" t="e" vm="5">
        <v>#VALUE!</v>
      </c>
      <c r="G3383" s="2" t="str">
        <f>_xlfn.XLOOKUP(E3383,missing_cities!$Q$2:$Q$56,missing_cities!$R$2:$R$56,"Not Found",0)</f>
        <v>United States</v>
      </c>
      <c r="H3383" t="str">
        <f>_xlfn.XLOOKUP(E3383,missing_cities!$Q$2:$Q$56,missing_cities!$S$2:$S$56,"Not Found",0)</f>
        <v>North America</v>
      </c>
      <c r="I3383" t="s">
        <v>1684</v>
      </c>
      <c r="J3383" s="15">
        <v>0.19</v>
      </c>
      <c r="K3383" t="s">
        <v>34</v>
      </c>
      <c r="L3383" s="15" t="str">
        <f t="shared" si="104"/>
        <v>6:00-22:00</v>
      </c>
      <c r="M3383" s="16">
        <f t="shared" si="105"/>
        <v>0.67</v>
      </c>
      <c r="N3383" s="15">
        <v>13.31</v>
      </c>
      <c r="O3383" s="15">
        <v>71</v>
      </c>
      <c r="P3383" t="s">
        <v>37</v>
      </c>
      <c r="Q3383">
        <v>50</v>
      </c>
      <c r="R3383" t="s">
        <v>42</v>
      </c>
      <c r="S3383">
        <v>2014</v>
      </c>
      <c r="T3383" t="s">
        <v>22</v>
      </c>
      <c r="U3383" s="15">
        <v>4.0999999999999996</v>
      </c>
      <c r="V3383" s="15">
        <v>5</v>
      </c>
      <c r="W3383" t="s">
        <v>23</v>
      </c>
    </row>
    <row r="3384" spans="1:23">
      <c r="A3384" t="s">
        <v>3428</v>
      </c>
      <c r="B3384">
        <v>39.912798000000002</v>
      </c>
      <c r="C3384" s="15">
        <v>116.38497099999999</v>
      </c>
      <c r="D3384" s="2" t="s">
        <v>8414</v>
      </c>
      <c r="E3384" s="14" t="s">
        <v>5071</v>
      </c>
      <c r="F3384" s="14" t="e" vm="9">
        <v>#VALUE!</v>
      </c>
      <c r="G3384" s="2" t="str">
        <f>_xlfn.XLOOKUP(E3384,missing_cities!$Q$2:$Q$56,missing_cities!$R$2:$R$56,"Not Found",0)</f>
        <v>China</v>
      </c>
      <c r="H3384" t="str">
        <f>_xlfn.XLOOKUP(E3384,missing_cities!$Q$2:$Q$56,missing_cities!$S$2:$S$56,"Not Found",0)</f>
        <v>Asia</v>
      </c>
      <c r="I3384" t="s">
        <v>1684</v>
      </c>
      <c r="J3384" s="15">
        <v>0.47</v>
      </c>
      <c r="K3384" t="s">
        <v>34</v>
      </c>
      <c r="L3384" s="15" t="str">
        <f t="shared" si="104"/>
        <v>6:00-22:00</v>
      </c>
      <c r="M3384" s="16">
        <f t="shared" si="105"/>
        <v>0.67</v>
      </c>
      <c r="N3384" s="15">
        <v>3.03</v>
      </c>
      <c r="O3384" s="15">
        <v>38</v>
      </c>
      <c r="P3384" t="s">
        <v>25</v>
      </c>
      <c r="Q3384">
        <v>350</v>
      </c>
      <c r="R3384" t="s">
        <v>42</v>
      </c>
      <c r="S3384">
        <v>2018</v>
      </c>
      <c r="T3384" t="s">
        <v>31</v>
      </c>
      <c r="U3384" s="15">
        <v>3.6</v>
      </c>
      <c r="V3384" s="15">
        <v>1</v>
      </c>
      <c r="W3384" t="s">
        <v>32</v>
      </c>
    </row>
    <row r="3385" spans="1:23">
      <c r="A3385" t="s">
        <v>3429</v>
      </c>
      <c r="B3385">
        <v>-57.659343999999997</v>
      </c>
      <c r="C3385" s="15">
        <v>-164.766502</v>
      </c>
      <c r="D3385" s="2" t="s">
        <v>8415</v>
      </c>
      <c r="E3385" s="14" t="str">
        <f>_xlfn.XLOOKUP(C3385,missing_cities!B:B,missing_cities!C:C,"Not Found",0)</f>
        <v>Error</v>
      </c>
      <c r="F3385" s="14" t="s">
        <v>9987</v>
      </c>
      <c r="G3385" s="2" t="str">
        <f>_xlfn.XLOOKUP(E3385,missing_cities!$Q$2:$Q$56,missing_cities!$R$2:$R$56,"Not Found",0)</f>
        <v>Error</v>
      </c>
      <c r="H3385" t="str">
        <f>_xlfn.XLOOKUP(E3385,missing_cities!$Q$2:$Q$56,missing_cities!$S$2:$S$56,"Not Found",0)</f>
        <v>Error</v>
      </c>
      <c r="I3385" t="s">
        <v>1684</v>
      </c>
      <c r="J3385" s="15">
        <v>0.35</v>
      </c>
      <c r="K3385" s="1">
        <v>45862</v>
      </c>
      <c r="L3385" s="15" t="str">
        <f t="shared" si="104"/>
        <v>9.00-21.00</v>
      </c>
      <c r="M3385" s="16">
        <f t="shared" si="105"/>
        <v>12</v>
      </c>
      <c r="N3385" s="15">
        <v>0.87</v>
      </c>
      <c r="O3385" s="15">
        <v>60</v>
      </c>
      <c r="P3385" t="s">
        <v>39</v>
      </c>
      <c r="Q3385">
        <v>350</v>
      </c>
      <c r="R3385" t="s">
        <v>97</v>
      </c>
      <c r="S3385">
        <v>2023</v>
      </c>
      <c r="T3385" t="s">
        <v>22</v>
      </c>
      <c r="U3385" s="15">
        <v>4.2</v>
      </c>
      <c r="V3385" s="15">
        <v>3</v>
      </c>
      <c r="W3385" t="s">
        <v>32</v>
      </c>
    </row>
    <row r="3386" spans="1:23">
      <c r="A3386" t="s">
        <v>3430</v>
      </c>
      <c r="B3386">
        <v>-33.882717</v>
      </c>
      <c r="C3386" s="15">
        <v>18.569441000000001</v>
      </c>
      <c r="D3386" s="2" t="s">
        <v>8416</v>
      </c>
      <c r="E3386" s="14" t="s">
        <v>5085</v>
      </c>
      <c r="F3386" s="14" t="e" vm="12">
        <v>#VALUE!</v>
      </c>
      <c r="G3386" s="2" t="str">
        <f>_xlfn.XLOOKUP(E3386,missing_cities!$Q$2:$Q$56,missing_cities!$R$2:$R$56,"Not Found",0)</f>
        <v>South Africa</v>
      </c>
      <c r="H3386" t="str">
        <f>_xlfn.XLOOKUP(E3386,missing_cities!$Q$2:$Q$56,missing_cities!$S$2:$S$56,"Not Found",0)</f>
        <v>Africa</v>
      </c>
      <c r="I3386" t="s">
        <v>1684</v>
      </c>
      <c r="J3386" s="15">
        <v>0.33</v>
      </c>
      <c r="K3386" s="1">
        <v>45862</v>
      </c>
      <c r="L3386" s="15" t="str">
        <f t="shared" si="104"/>
        <v>9.00-21.00</v>
      </c>
      <c r="M3386" s="16">
        <f t="shared" si="105"/>
        <v>12</v>
      </c>
      <c r="N3386" s="15">
        <v>2.29</v>
      </c>
      <c r="O3386" s="15">
        <v>23</v>
      </c>
      <c r="P3386" t="s">
        <v>25</v>
      </c>
      <c r="Q3386">
        <v>50</v>
      </c>
      <c r="R3386" t="s">
        <v>48</v>
      </c>
      <c r="S3386">
        <v>2013</v>
      </c>
      <c r="T3386" t="s">
        <v>22</v>
      </c>
      <c r="U3386" s="15">
        <v>3.8</v>
      </c>
      <c r="V3386" s="15">
        <v>1</v>
      </c>
      <c r="W3386" t="s">
        <v>32</v>
      </c>
    </row>
    <row r="3387" spans="1:23">
      <c r="A3387" t="s">
        <v>3431</v>
      </c>
      <c r="B3387">
        <v>12.78101</v>
      </c>
      <c r="C3387" s="15">
        <v>66.15634</v>
      </c>
      <c r="D3387" s="2" t="s">
        <v>8417</v>
      </c>
      <c r="E3387" s="14" t="str">
        <f>_xlfn.XLOOKUP(C3387,missing_cities!B:B,missing_cities!C:C,"Not Found",0)</f>
        <v>Error</v>
      </c>
      <c r="F3387" s="14" t="s">
        <v>9987</v>
      </c>
      <c r="G3387" s="2" t="str">
        <f>_xlfn.XLOOKUP(E3387,missing_cities!$Q$2:$Q$56,missing_cities!$R$2:$R$56,"Not Found",0)</f>
        <v>Error</v>
      </c>
      <c r="H3387" t="str">
        <f>_xlfn.XLOOKUP(E3387,missing_cities!$Q$2:$Q$56,missing_cities!$S$2:$S$56,"Not Found",0)</f>
        <v>Error</v>
      </c>
      <c r="I3387" t="s">
        <v>1684</v>
      </c>
      <c r="J3387" s="15">
        <v>0.46</v>
      </c>
      <c r="K3387" t="s">
        <v>34</v>
      </c>
      <c r="L3387" s="15" t="str">
        <f t="shared" si="104"/>
        <v>6:00-22:00</v>
      </c>
      <c r="M3387" s="16">
        <f t="shared" si="105"/>
        <v>0.67</v>
      </c>
      <c r="N3387" s="15">
        <v>18.78</v>
      </c>
      <c r="O3387" s="15">
        <v>24</v>
      </c>
      <c r="P3387" t="s">
        <v>29</v>
      </c>
      <c r="Q3387">
        <v>22</v>
      </c>
      <c r="R3387" t="s">
        <v>42</v>
      </c>
      <c r="S3387">
        <v>2011</v>
      </c>
      <c r="T3387" t="s">
        <v>31</v>
      </c>
      <c r="U3387" s="15">
        <v>3.8</v>
      </c>
      <c r="V3387" s="15">
        <v>4</v>
      </c>
      <c r="W3387" t="s">
        <v>27</v>
      </c>
    </row>
    <row r="3388" spans="1:23">
      <c r="A3388" t="s">
        <v>3432</v>
      </c>
      <c r="B3388">
        <v>19.410943</v>
      </c>
      <c r="C3388" s="15">
        <v>-99.156581000000003</v>
      </c>
      <c r="D3388" s="2" t="s">
        <v>8418</v>
      </c>
      <c r="E3388" s="14" t="s">
        <v>5119</v>
      </c>
      <c r="F3388" s="14" t="e" vm="13">
        <v>#VALUE!</v>
      </c>
      <c r="G3388" s="2" t="str">
        <f>_xlfn.XLOOKUP(E3388,missing_cities!$Q$2:$Q$56,missing_cities!$R$2:$R$56,"Not Found",0)</f>
        <v>Mexico</v>
      </c>
      <c r="H3388" t="str">
        <f>_xlfn.XLOOKUP(E3388,missing_cities!$Q$2:$Q$56,missing_cities!$S$2:$S$56,"Not Found",0)</f>
        <v>North America</v>
      </c>
      <c r="I3388" t="s">
        <v>1684</v>
      </c>
      <c r="J3388" s="15">
        <v>0.13</v>
      </c>
      <c r="K3388" t="s">
        <v>19</v>
      </c>
      <c r="L3388" s="15" t="str">
        <f t="shared" si="104"/>
        <v>9:00-18:00</v>
      </c>
      <c r="M3388" s="16">
        <f t="shared" si="105"/>
        <v>0.37</v>
      </c>
      <c r="N3388" s="15">
        <v>17.600000000000001</v>
      </c>
      <c r="O3388" s="15">
        <v>74</v>
      </c>
      <c r="P3388" t="s">
        <v>25</v>
      </c>
      <c r="Q3388">
        <v>150</v>
      </c>
      <c r="R3388" t="s">
        <v>35</v>
      </c>
      <c r="S3388">
        <v>2021</v>
      </c>
      <c r="T3388" t="s">
        <v>31</v>
      </c>
      <c r="U3388" s="15">
        <v>3.6</v>
      </c>
      <c r="V3388" s="15">
        <v>10</v>
      </c>
      <c r="W3388" t="s">
        <v>23</v>
      </c>
    </row>
    <row r="3389" spans="1:23">
      <c r="A3389" t="s">
        <v>3433</v>
      </c>
      <c r="B3389">
        <v>13.776147999999999</v>
      </c>
      <c r="C3389" s="15">
        <v>100.563852</v>
      </c>
      <c r="D3389" s="2" t="s">
        <v>8419</v>
      </c>
      <c r="E3389" s="14" t="s">
        <v>5059</v>
      </c>
      <c r="F3389" s="14" t="e" vm="4">
        <v>#VALUE!</v>
      </c>
      <c r="G3389" s="2" t="str">
        <f>_xlfn.XLOOKUP(E3389,missing_cities!$Q$2:$Q$56,missing_cities!$R$2:$R$56,"Not Found",0)</f>
        <v>Thailand</v>
      </c>
      <c r="H3389" t="str">
        <f>_xlfn.XLOOKUP(E3389,missing_cities!$Q$2:$Q$56,missing_cities!$S$2:$S$56,"Not Found",0)</f>
        <v>Asia</v>
      </c>
      <c r="I3389" t="s">
        <v>1684</v>
      </c>
      <c r="J3389" s="15">
        <v>0.28000000000000003</v>
      </c>
      <c r="K3389" s="1">
        <v>45862</v>
      </c>
      <c r="L3389" s="15" t="str">
        <f t="shared" si="104"/>
        <v>9.00-21.00</v>
      </c>
      <c r="M3389" s="16">
        <f t="shared" si="105"/>
        <v>12</v>
      </c>
      <c r="N3389" s="15">
        <v>2.5099999999999998</v>
      </c>
      <c r="O3389" s="15">
        <v>16</v>
      </c>
      <c r="P3389" t="s">
        <v>37</v>
      </c>
      <c r="Q3389">
        <v>22</v>
      </c>
      <c r="R3389" t="s">
        <v>46</v>
      </c>
      <c r="S3389">
        <v>2020</v>
      </c>
      <c r="T3389" t="s">
        <v>31</v>
      </c>
      <c r="U3389" s="15">
        <v>4.5999999999999996</v>
      </c>
      <c r="V3389" s="15">
        <v>9</v>
      </c>
      <c r="W3389" t="s">
        <v>23</v>
      </c>
    </row>
    <row r="3390" spans="1:23">
      <c r="A3390" t="s">
        <v>3434</v>
      </c>
      <c r="B3390">
        <v>34.058562999999999</v>
      </c>
      <c r="C3390" s="15">
        <v>-118.32153099999999</v>
      </c>
      <c r="D3390" s="2" t="s">
        <v>8420</v>
      </c>
      <c r="E3390" s="14" t="s">
        <v>5111</v>
      </c>
      <c r="F3390" s="14" t="e" vm="5">
        <v>#VALUE!</v>
      </c>
      <c r="G3390" s="2" t="str">
        <f>_xlfn.XLOOKUP(E3390,missing_cities!$Q$2:$Q$56,missing_cities!$R$2:$R$56,"Not Found",0)</f>
        <v>United States</v>
      </c>
      <c r="H3390" t="str">
        <f>_xlfn.XLOOKUP(E3390,missing_cities!$Q$2:$Q$56,missing_cities!$S$2:$S$56,"Not Found",0)</f>
        <v>North America</v>
      </c>
      <c r="I3390" t="s">
        <v>1684</v>
      </c>
      <c r="J3390" s="15">
        <v>0.25</v>
      </c>
      <c r="K3390" s="1">
        <v>45862</v>
      </c>
      <c r="L3390" s="15" t="str">
        <f t="shared" si="104"/>
        <v>9.00-21.00</v>
      </c>
      <c r="M3390" s="16">
        <f t="shared" si="105"/>
        <v>12</v>
      </c>
      <c r="N3390" s="15">
        <v>16.71</v>
      </c>
      <c r="O3390" s="15">
        <v>20</v>
      </c>
      <c r="P3390" t="s">
        <v>25</v>
      </c>
      <c r="Q3390">
        <v>50</v>
      </c>
      <c r="R3390" t="s">
        <v>21</v>
      </c>
      <c r="S3390">
        <v>2023</v>
      </c>
      <c r="T3390" t="s">
        <v>31</v>
      </c>
      <c r="U3390" s="15">
        <v>3.8</v>
      </c>
      <c r="V3390" s="15">
        <v>6</v>
      </c>
      <c r="W3390" t="s">
        <v>27</v>
      </c>
    </row>
    <row r="3391" spans="1:23">
      <c r="A3391" t="s">
        <v>3435</v>
      </c>
      <c r="B3391">
        <v>-33.812503</v>
      </c>
      <c r="C3391" s="15">
        <v>151.260887</v>
      </c>
      <c r="D3391" s="2" t="s">
        <v>8421</v>
      </c>
      <c r="E3391" s="14" t="s">
        <v>5069</v>
      </c>
      <c r="F3391" s="14" t="e" vm="8">
        <v>#VALUE!</v>
      </c>
      <c r="G3391" s="2" t="str">
        <f>_xlfn.XLOOKUP(E3391,missing_cities!$Q$2:$Q$56,missing_cities!$R$2:$R$56,"Not Found",0)</f>
        <v>Australia</v>
      </c>
      <c r="H3391" t="str">
        <f>_xlfn.XLOOKUP(E3391,missing_cities!$Q$2:$Q$56,missing_cities!$S$2:$S$56,"Not Found",0)</f>
        <v>Australia</v>
      </c>
      <c r="I3391" t="s">
        <v>1684</v>
      </c>
      <c r="J3391" s="15">
        <v>0.36</v>
      </c>
      <c r="K3391" t="s">
        <v>34</v>
      </c>
      <c r="L3391" s="15" t="str">
        <f t="shared" si="104"/>
        <v>6:00-22:00</v>
      </c>
      <c r="M3391" s="16">
        <f t="shared" si="105"/>
        <v>0.67</v>
      </c>
      <c r="N3391" s="15">
        <v>10.119999999999999</v>
      </c>
      <c r="O3391" s="15">
        <v>62</v>
      </c>
      <c r="P3391" t="s">
        <v>39</v>
      </c>
      <c r="Q3391">
        <v>350</v>
      </c>
      <c r="R3391" t="s">
        <v>132</v>
      </c>
      <c r="S3391">
        <v>2014</v>
      </c>
      <c r="T3391" t="s">
        <v>22</v>
      </c>
      <c r="U3391" s="15">
        <v>3.5</v>
      </c>
      <c r="V3391" s="15">
        <v>6</v>
      </c>
      <c r="W3391" t="s">
        <v>32</v>
      </c>
    </row>
    <row r="3392" spans="1:23">
      <c r="A3392" t="s">
        <v>3436</v>
      </c>
      <c r="B3392">
        <v>86.937008000000006</v>
      </c>
      <c r="C3392" s="15">
        <v>109.054632</v>
      </c>
      <c r="D3392" s="2" t="s">
        <v>8422</v>
      </c>
      <c r="E3392" s="14" t="str">
        <f>_xlfn.XLOOKUP(C3392,missing_cities!B:B,missing_cities!C:C,"Not Found",0)</f>
        <v>Not Found</v>
      </c>
      <c r="F3392" s="14" t="s">
        <v>9990</v>
      </c>
      <c r="G3392" s="2" t="str">
        <f>_xlfn.XLOOKUP(E3392,missing_cities!$Q$2:$Q$56,missing_cities!$R$2:$R$56,"Not Found",0)</f>
        <v>Not Found</v>
      </c>
      <c r="H3392" t="str">
        <f>_xlfn.XLOOKUP(E3392,missing_cities!$Q$2:$Q$56,missing_cities!$S$2:$S$56,"Not Found",0)</f>
        <v>Not Found</v>
      </c>
      <c r="I3392" t="s">
        <v>1684</v>
      </c>
      <c r="J3392" s="15">
        <v>0.28000000000000003</v>
      </c>
      <c r="K3392" t="s">
        <v>19</v>
      </c>
      <c r="L3392" s="15" t="str">
        <f t="shared" si="104"/>
        <v>9:00-18:00</v>
      </c>
      <c r="M3392" s="16">
        <f t="shared" si="105"/>
        <v>0.37</v>
      </c>
      <c r="N3392" s="15">
        <v>10.07</v>
      </c>
      <c r="O3392" s="15">
        <v>99</v>
      </c>
      <c r="P3392" t="s">
        <v>20</v>
      </c>
      <c r="Q3392">
        <v>22</v>
      </c>
      <c r="R3392" t="s">
        <v>74</v>
      </c>
      <c r="S3392">
        <v>2012</v>
      </c>
      <c r="T3392" t="s">
        <v>22</v>
      </c>
      <c r="U3392" s="15">
        <v>4.0999999999999996</v>
      </c>
      <c r="V3392" s="15">
        <v>5</v>
      </c>
      <c r="W3392" t="s">
        <v>32</v>
      </c>
    </row>
    <row r="3393" spans="1:23">
      <c r="A3393" t="s">
        <v>3437</v>
      </c>
      <c r="B3393">
        <v>-33.722859999999997</v>
      </c>
      <c r="C3393" s="15">
        <v>18.487646999999999</v>
      </c>
      <c r="D3393" s="2" t="s">
        <v>8423</v>
      </c>
      <c r="E3393" s="14" t="s">
        <v>5085</v>
      </c>
      <c r="F3393" s="14" t="e" vm="12">
        <v>#VALUE!</v>
      </c>
      <c r="G3393" s="2" t="str">
        <f>_xlfn.XLOOKUP(E3393,missing_cities!$Q$2:$Q$56,missing_cities!$R$2:$R$56,"Not Found",0)</f>
        <v>South Africa</v>
      </c>
      <c r="H3393" t="str">
        <f>_xlfn.XLOOKUP(E3393,missing_cities!$Q$2:$Q$56,missing_cities!$S$2:$S$56,"Not Found",0)</f>
        <v>Africa</v>
      </c>
      <c r="I3393" t="s">
        <v>1684</v>
      </c>
      <c r="J3393" s="15">
        <v>0.28999999999999998</v>
      </c>
      <c r="K3393" t="s">
        <v>34</v>
      </c>
      <c r="L3393" s="15" t="str">
        <f t="shared" si="104"/>
        <v>6:00-22:00</v>
      </c>
      <c r="M3393" s="16">
        <f t="shared" si="105"/>
        <v>0.67</v>
      </c>
      <c r="N3393" s="15">
        <v>6.83</v>
      </c>
      <c r="O3393" s="15">
        <v>91</v>
      </c>
      <c r="P3393" t="s">
        <v>20</v>
      </c>
      <c r="Q3393">
        <v>150</v>
      </c>
      <c r="R3393" t="s">
        <v>40</v>
      </c>
      <c r="S3393">
        <v>2011</v>
      </c>
      <c r="T3393" t="s">
        <v>22</v>
      </c>
      <c r="U3393" s="15">
        <v>3.4</v>
      </c>
      <c r="V3393" s="15">
        <v>8</v>
      </c>
      <c r="W3393" t="s">
        <v>23</v>
      </c>
    </row>
    <row r="3394" spans="1:23">
      <c r="A3394" t="s">
        <v>3438</v>
      </c>
      <c r="B3394">
        <v>19.470499</v>
      </c>
      <c r="C3394" s="15">
        <v>-99.035405999999995</v>
      </c>
      <c r="D3394" s="2" t="s">
        <v>8424</v>
      </c>
      <c r="E3394" s="14" t="s">
        <v>5119</v>
      </c>
      <c r="F3394" s="14" t="e" vm="13">
        <v>#VALUE!</v>
      </c>
      <c r="G3394" s="2" t="str">
        <f>_xlfn.XLOOKUP(E3394,missing_cities!$Q$2:$Q$56,missing_cities!$R$2:$R$56,"Not Found",0)</f>
        <v>Mexico</v>
      </c>
      <c r="H3394" t="str">
        <f>_xlfn.XLOOKUP(E3394,missing_cities!$Q$2:$Q$56,missing_cities!$S$2:$S$56,"Not Found",0)</f>
        <v>North America</v>
      </c>
      <c r="I3394" t="s">
        <v>1684</v>
      </c>
      <c r="J3394" s="15">
        <v>0.35</v>
      </c>
      <c r="K3394" s="1">
        <v>45862</v>
      </c>
      <c r="L3394" s="15" t="str">
        <f t="shared" si="104"/>
        <v>9.00-21.00</v>
      </c>
      <c r="M3394" s="16">
        <f t="shared" si="105"/>
        <v>12</v>
      </c>
      <c r="N3394" s="15">
        <v>12.22</v>
      </c>
      <c r="O3394" s="15">
        <v>38</v>
      </c>
      <c r="P3394" t="s">
        <v>29</v>
      </c>
      <c r="Q3394">
        <v>50</v>
      </c>
      <c r="R3394" t="s">
        <v>37</v>
      </c>
      <c r="S3394">
        <v>2014</v>
      </c>
      <c r="T3394" t="s">
        <v>22</v>
      </c>
      <c r="U3394" s="15">
        <v>3.5</v>
      </c>
      <c r="V3394" s="15">
        <v>3</v>
      </c>
      <c r="W3394" t="s">
        <v>32</v>
      </c>
    </row>
    <row r="3395" spans="1:23">
      <c r="A3395" t="s">
        <v>3439</v>
      </c>
      <c r="B3395">
        <v>19.020302000000001</v>
      </c>
      <c r="C3395" s="15">
        <v>72.811960999999997</v>
      </c>
      <c r="D3395" s="2" t="s">
        <v>8425</v>
      </c>
      <c r="E3395" s="14" t="s">
        <v>5079</v>
      </c>
      <c r="F3395" s="14" t="e" vm="11">
        <v>#VALUE!</v>
      </c>
      <c r="G3395" s="2" t="str">
        <f>_xlfn.XLOOKUP(E3395,missing_cities!$Q$2:$Q$56,missing_cities!$R$2:$R$56,"Not Found",0)</f>
        <v>India</v>
      </c>
      <c r="H3395" t="str">
        <f>_xlfn.XLOOKUP(E3395,missing_cities!$Q$2:$Q$56,missing_cities!$S$2:$S$56,"Not Found",0)</f>
        <v>Asia</v>
      </c>
      <c r="I3395" t="s">
        <v>1684</v>
      </c>
      <c r="J3395" s="15">
        <v>0.11</v>
      </c>
      <c r="K3395" t="s">
        <v>34</v>
      </c>
      <c r="L3395" s="15" t="str">
        <f t="shared" ref="L3395:L3458" si="106">IF(ISNUMBER(SEARCH("-",K3395)),K3395,"9.00-21.00")</f>
        <v>6:00-22:00</v>
      </c>
      <c r="M3395" s="16">
        <f t="shared" ref="M3395:M3458" si="107">IF(ISNUMBER(SEARCH("-", L3395)), TEXT(RIGHT(L3395, LEN(L3395) - FIND("-", L3395)), "0.00") - TEXT(LEFT(L3395, FIND("-", L3395)-1), "0.00"), "")</f>
        <v>0.67</v>
      </c>
      <c r="N3395" s="15">
        <v>4.5199999999999996</v>
      </c>
      <c r="O3395" s="15">
        <v>71</v>
      </c>
      <c r="P3395" t="s">
        <v>25</v>
      </c>
      <c r="Q3395">
        <v>150</v>
      </c>
      <c r="R3395" t="s">
        <v>81</v>
      </c>
      <c r="S3395">
        <v>2019</v>
      </c>
      <c r="T3395" t="s">
        <v>22</v>
      </c>
      <c r="U3395" s="15">
        <v>4.3</v>
      </c>
      <c r="V3395" s="15">
        <v>3</v>
      </c>
      <c r="W3395" t="s">
        <v>32</v>
      </c>
    </row>
    <row r="3396" spans="1:23">
      <c r="A3396" t="s">
        <v>3440</v>
      </c>
      <c r="B3396">
        <v>16.328035</v>
      </c>
      <c r="C3396" s="15">
        <v>69.512457999999995</v>
      </c>
      <c r="D3396" s="2" t="s">
        <v>8426</v>
      </c>
      <c r="E3396" s="14" t="str">
        <f>_xlfn.XLOOKUP(C3396,missing_cities!B:B,missing_cities!C:C,"Not Found",0)</f>
        <v>Error</v>
      </c>
      <c r="F3396" s="14" t="s">
        <v>9987</v>
      </c>
      <c r="G3396" s="2" t="str">
        <f>_xlfn.XLOOKUP(E3396,missing_cities!$Q$2:$Q$56,missing_cities!$R$2:$R$56,"Not Found",0)</f>
        <v>Error</v>
      </c>
      <c r="H3396" t="str">
        <f>_xlfn.XLOOKUP(E3396,missing_cities!$Q$2:$Q$56,missing_cities!$S$2:$S$56,"Not Found",0)</f>
        <v>Error</v>
      </c>
      <c r="I3396" t="s">
        <v>1684</v>
      </c>
      <c r="J3396" s="15">
        <v>0.46</v>
      </c>
      <c r="K3396" s="1">
        <v>45862</v>
      </c>
      <c r="L3396" s="15" t="str">
        <f t="shared" si="106"/>
        <v>9.00-21.00</v>
      </c>
      <c r="M3396" s="16">
        <f t="shared" si="107"/>
        <v>12</v>
      </c>
      <c r="N3396" s="15">
        <v>4.59</v>
      </c>
      <c r="O3396" s="15">
        <v>66</v>
      </c>
      <c r="P3396" t="s">
        <v>39</v>
      </c>
      <c r="Q3396">
        <v>50</v>
      </c>
      <c r="R3396" t="s">
        <v>48</v>
      </c>
      <c r="S3396">
        <v>2018</v>
      </c>
      <c r="T3396" t="s">
        <v>31</v>
      </c>
      <c r="U3396" s="15">
        <v>4.5999999999999996</v>
      </c>
      <c r="V3396" s="15">
        <v>2</v>
      </c>
      <c r="W3396" t="s">
        <v>32</v>
      </c>
    </row>
    <row r="3397" spans="1:23">
      <c r="A3397" t="s">
        <v>3441</v>
      </c>
      <c r="B3397">
        <v>34.060971000000002</v>
      </c>
      <c r="C3397" s="15">
        <v>-118.25947499999999</v>
      </c>
      <c r="D3397" s="2" t="s">
        <v>8427</v>
      </c>
      <c r="E3397" s="14" t="s">
        <v>5111</v>
      </c>
      <c r="F3397" s="14" t="e" vm="5">
        <v>#VALUE!</v>
      </c>
      <c r="G3397" s="2" t="str">
        <f>_xlfn.XLOOKUP(E3397,missing_cities!$Q$2:$Q$56,missing_cities!$R$2:$R$56,"Not Found",0)</f>
        <v>United States</v>
      </c>
      <c r="H3397" t="str">
        <f>_xlfn.XLOOKUP(E3397,missing_cities!$Q$2:$Q$56,missing_cities!$S$2:$S$56,"Not Found",0)</f>
        <v>North America</v>
      </c>
      <c r="I3397" t="s">
        <v>1684</v>
      </c>
      <c r="J3397" s="15">
        <v>0.16</v>
      </c>
      <c r="K3397" t="s">
        <v>34</v>
      </c>
      <c r="L3397" s="15" t="str">
        <f t="shared" si="106"/>
        <v>6:00-22:00</v>
      </c>
      <c r="M3397" s="16">
        <f t="shared" si="107"/>
        <v>0.67</v>
      </c>
      <c r="N3397" s="15">
        <v>6.98</v>
      </c>
      <c r="O3397" s="15">
        <v>100</v>
      </c>
      <c r="P3397" t="s">
        <v>39</v>
      </c>
      <c r="Q3397">
        <v>50</v>
      </c>
      <c r="R3397" t="s">
        <v>21</v>
      </c>
      <c r="S3397">
        <v>2015</v>
      </c>
      <c r="T3397" t="s">
        <v>31</v>
      </c>
      <c r="U3397" s="15">
        <v>4.4000000000000004</v>
      </c>
      <c r="V3397" s="15">
        <v>10</v>
      </c>
      <c r="W3397" t="s">
        <v>23</v>
      </c>
    </row>
    <row r="3398" spans="1:23">
      <c r="A3398" t="s">
        <v>3442</v>
      </c>
      <c r="B3398">
        <v>-33.812972000000002</v>
      </c>
      <c r="C3398" s="15">
        <v>18.575851</v>
      </c>
      <c r="D3398" s="2" t="s">
        <v>8428</v>
      </c>
      <c r="E3398" s="14" t="s">
        <v>5085</v>
      </c>
      <c r="F3398" s="14" t="e" vm="12">
        <v>#VALUE!</v>
      </c>
      <c r="G3398" s="2" t="str">
        <f>_xlfn.XLOOKUP(E3398,missing_cities!$Q$2:$Q$56,missing_cities!$R$2:$R$56,"Not Found",0)</f>
        <v>South Africa</v>
      </c>
      <c r="H3398" t="str">
        <f>_xlfn.XLOOKUP(E3398,missing_cities!$Q$2:$Q$56,missing_cities!$S$2:$S$56,"Not Found",0)</f>
        <v>Africa</v>
      </c>
      <c r="I3398" t="s">
        <v>1684</v>
      </c>
      <c r="J3398" s="15">
        <v>0.45</v>
      </c>
      <c r="K3398" t="s">
        <v>34</v>
      </c>
      <c r="L3398" s="15" t="str">
        <f t="shared" si="106"/>
        <v>6:00-22:00</v>
      </c>
      <c r="M3398" s="16">
        <f t="shared" si="107"/>
        <v>0.67</v>
      </c>
      <c r="N3398" s="15">
        <v>14.3</v>
      </c>
      <c r="O3398" s="15">
        <v>12</v>
      </c>
      <c r="P3398" t="s">
        <v>25</v>
      </c>
      <c r="Q3398">
        <v>350</v>
      </c>
      <c r="R3398" t="s">
        <v>76</v>
      </c>
      <c r="S3398">
        <v>2013</v>
      </c>
      <c r="T3398" t="s">
        <v>31</v>
      </c>
      <c r="U3398" s="15">
        <v>3.1</v>
      </c>
      <c r="V3398" s="15">
        <v>6</v>
      </c>
      <c r="W3398" t="s">
        <v>27</v>
      </c>
    </row>
    <row r="3399" spans="1:23">
      <c r="A3399" t="s">
        <v>3443</v>
      </c>
      <c r="B3399">
        <v>18.956797999999999</v>
      </c>
      <c r="C3399" s="15">
        <v>72.929714000000004</v>
      </c>
      <c r="D3399" s="2" t="s">
        <v>8429</v>
      </c>
      <c r="E3399" s="14" t="s">
        <v>5079</v>
      </c>
      <c r="F3399" s="14" t="e" vm="11">
        <v>#VALUE!</v>
      </c>
      <c r="G3399" s="2" t="str">
        <f>_xlfn.XLOOKUP(E3399,missing_cities!$Q$2:$Q$56,missing_cities!$R$2:$R$56,"Not Found",0)</f>
        <v>India</v>
      </c>
      <c r="H3399" t="str">
        <f>_xlfn.XLOOKUP(E3399,missing_cities!$Q$2:$Q$56,missing_cities!$S$2:$S$56,"Not Found",0)</f>
        <v>Asia</v>
      </c>
      <c r="I3399" t="s">
        <v>1684</v>
      </c>
      <c r="J3399" s="15">
        <v>0.12</v>
      </c>
      <c r="K3399" s="1">
        <v>45862</v>
      </c>
      <c r="L3399" s="15" t="str">
        <f t="shared" si="106"/>
        <v>9.00-21.00</v>
      </c>
      <c r="M3399" s="16">
        <f t="shared" si="107"/>
        <v>12</v>
      </c>
      <c r="N3399" s="15">
        <v>14.47</v>
      </c>
      <c r="O3399" s="15">
        <v>68</v>
      </c>
      <c r="P3399" t="s">
        <v>39</v>
      </c>
      <c r="Q3399">
        <v>350</v>
      </c>
      <c r="R3399" t="s">
        <v>26</v>
      </c>
      <c r="S3399">
        <v>2015</v>
      </c>
      <c r="T3399" t="s">
        <v>31</v>
      </c>
      <c r="U3399" s="15">
        <v>4.0999999999999996</v>
      </c>
      <c r="V3399" s="15">
        <v>3</v>
      </c>
      <c r="W3399" t="s">
        <v>27</v>
      </c>
    </row>
    <row r="3400" spans="1:23">
      <c r="A3400" t="s">
        <v>3444</v>
      </c>
      <c r="B3400">
        <v>-33.894475999999997</v>
      </c>
      <c r="C3400" s="15">
        <v>18.434736000000001</v>
      </c>
      <c r="D3400" s="2" t="s">
        <v>8430</v>
      </c>
      <c r="E3400" s="14" t="s">
        <v>5085</v>
      </c>
      <c r="F3400" s="14" t="e" vm="12">
        <v>#VALUE!</v>
      </c>
      <c r="G3400" s="2" t="str">
        <f>_xlfn.XLOOKUP(E3400,missing_cities!$Q$2:$Q$56,missing_cities!$R$2:$R$56,"Not Found",0)</f>
        <v>South Africa</v>
      </c>
      <c r="H3400" t="str">
        <f>_xlfn.XLOOKUP(E3400,missing_cities!$Q$2:$Q$56,missing_cities!$S$2:$S$56,"Not Found",0)</f>
        <v>Africa</v>
      </c>
      <c r="I3400" t="s">
        <v>1684</v>
      </c>
      <c r="J3400" s="15">
        <v>0.18</v>
      </c>
      <c r="K3400" t="s">
        <v>19</v>
      </c>
      <c r="L3400" s="15" t="str">
        <f t="shared" si="106"/>
        <v>9:00-18:00</v>
      </c>
      <c r="M3400" s="16">
        <f t="shared" si="107"/>
        <v>0.37</v>
      </c>
      <c r="N3400" s="15">
        <v>8.6300000000000008</v>
      </c>
      <c r="O3400" s="15">
        <v>19</v>
      </c>
      <c r="P3400" t="s">
        <v>39</v>
      </c>
      <c r="Q3400">
        <v>150</v>
      </c>
      <c r="R3400" t="s">
        <v>46</v>
      </c>
      <c r="S3400">
        <v>2020</v>
      </c>
      <c r="T3400" t="s">
        <v>22</v>
      </c>
      <c r="U3400" s="15">
        <v>4.4000000000000004</v>
      </c>
      <c r="V3400" s="15">
        <v>2</v>
      </c>
      <c r="W3400" t="s">
        <v>27</v>
      </c>
    </row>
    <row r="3401" spans="1:23">
      <c r="A3401" t="s">
        <v>3445</v>
      </c>
      <c r="B3401">
        <v>19.099418</v>
      </c>
      <c r="C3401" s="15">
        <v>72.888266000000002</v>
      </c>
      <c r="D3401" s="2" t="s">
        <v>8431</v>
      </c>
      <c r="E3401" s="14" t="s">
        <v>5079</v>
      </c>
      <c r="F3401" s="14" t="e" vm="11">
        <v>#VALUE!</v>
      </c>
      <c r="G3401" s="2" t="str">
        <f>_xlfn.XLOOKUP(E3401,missing_cities!$Q$2:$Q$56,missing_cities!$R$2:$R$56,"Not Found",0)</f>
        <v>India</v>
      </c>
      <c r="H3401" t="str">
        <f>_xlfn.XLOOKUP(E3401,missing_cities!$Q$2:$Q$56,missing_cities!$S$2:$S$56,"Not Found",0)</f>
        <v>Asia</v>
      </c>
      <c r="I3401" t="s">
        <v>1684</v>
      </c>
      <c r="J3401" s="15">
        <v>0.33</v>
      </c>
      <c r="K3401" t="s">
        <v>34</v>
      </c>
      <c r="L3401" s="15" t="str">
        <f t="shared" si="106"/>
        <v>6:00-22:00</v>
      </c>
      <c r="M3401" s="16">
        <f t="shared" si="107"/>
        <v>0.67</v>
      </c>
      <c r="N3401" s="15">
        <v>14.36</v>
      </c>
      <c r="O3401" s="15">
        <v>76</v>
      </c>
      <c r="P3401" t="s">
        <v>20</v>
      </c>
      <c r="Q3401">
        <v>350</v>
      </c>
      <c r="R3401" t="s">
        <v>48</v>
      </c>
      <c r="S3401">
        <v>2012</v>
      </c>
      <c r="T3401" t="s">
        <v>22</v>
      </c>
      <c r="U3401" s="15">
        <v>3.7</v>
      </c>
      <c r="V3401" s="15">
        <v>9</v>
      </c>
      <c r="W3401" t="s">
        <v>32</v>
      </c>
    </row>
    <row r="3402" spans="1:23">
      <c r="A3402" t="s">
        <v>3446</v>
      </c>
      <c r="B3402">
        <v>41.862217999999999</v>
      </c>
      <c r="C3402" s="15">
        <v>-87.624831</v>
      </c>
      <c r="D3402" s="2" t="s">
        <v>8432</v>
      </c>
      <c r="E3402" s="14" t="s">
        <v>5065</v>
      </c>
      <c r="F3402" s="14" t="e" vm="5">
        <v>#VALUE!</v>
      </c>
      <c r="G3402" s="2" t="str">
        <f>_xlfn.XLOOKUP(E3402,missing_cities!$Q$2:$Q$56,missing_cities!$R$2:$R$56,"Not Found",0)</f>
        <v>United States</v>
      </c>
      <c r="H3402" t="str">
        <f>_xlfn.XLOOKUP(E3402,missing_cities!$Q$2:$Q$56,missing_cities!$S$2:$S$56,"Not Found",0)</f>
        <v>North America</v>
      </c>
      <c r="I3402" t="s">
        <v>1684</v>
      </c>
      <c r="J3402" s="15">
        <v>0.28999999999999998</v>
      </c>
      <c r="K3402" t="s">
        <v>34</v>
      </c>
      <c r="L3402" s="15" t="str">
        <f t="shared" si="106"/>
        <v>6:00-22:00</v>
      </c>
      <c r="M3402" s="16">
        <f t="shared" si="107"/>
        <v>0.67</v>
      </c>
      <c r="N3402" s="15">
        <v>16.690000000000001</v>
      </c>
      <c r="O3402" s="15">
        <v>83</v>
      </c>
      <c r="P3402" t="s">
        <v>37</v>
      </c>
      <c r="Q3402">
        <v>22</v>
      </c>
      <c r="R3402" t="s">
        <v>48</v>
      </c>
      <c r="S3402">
        <v>2016</v>
      </c>
      <c r="T3402" t="s">
        <v>31</v>
      </c>
      <c r="U3402" s="15">
        <v>4.9000000000000004</v>
      </c>
      <c r="V3402" s="15">
        <v>9</v>
      </c>
      <c r="W3402" t="s">
        <v>23</v>
      </c>
    </row>
    <row r="3403" spans="1:23">
      <c r="A3403" t="s">
        <v>3447</v>
      </c>
      <c r="B3403">
        <v>34.093017000000003</v>
      </c>
      <c r="C3403" s="15">
        <v>-118.207567</v>
      </c>
      <c r="D3403" s="2" t="s">
        <v>8433</v>
      </c>
      <c r="E3403" s="14" t="s">
        <v>5111</v>
      </c>
      <c r="F3403" s="14" t="e" vm="5">
        <v>#VALUE!</v>
      </c>
      <c r="G3403" s="2" t="str">
        <f>_xlfn.XLOOKUP(E3403,missing_cities!$Q$2:$Q$56,missing_cities!$R$2:$R$56,"Not Found",0)</f>
        <v>United States</v>
      </c>
      <c r="H3403" t="str">
        <f>_xlfn.XLOOKUP(E3403,missing_cities!$Q$2:$Q$56,missing_cities!$S$2:$S$56,"Not Found",0)</f>
        <v>North America</v>
      </c>
      <c r="I3403" t="s">
        <v>1684</v>
      </c>
      <c r="J3403" s="15">
        <v>0.35</v>
      </c>
      <c r="K3403" s="1">
        <v>45862</v>
      </c>
      <c r="L3403" s="15" t="str">
        <f t="shared" si="106"/>
        <v>9.00-21.00</v>
      </c>
      <c r="M3403" s="16">
        <f t="shared" si="107"/>
        <v>12</v>
      </c>
      <c r="N3403" s="15">
        <v>1.1200000000000001</v>
      </c>
      <c r="O3403" s="15">
        <v>15</v>
      </c>
      <c r="P3403" t="s">
        <v>29</v>
      </c>
      <c r="Q3403">
        <v>50</v>
      </c>
      <c r="R3403" t="s">
        <v>67</v>
      </c>
      <c r="S3403">
        <v>2023</v>
      </c>
      <c r="T3403" t="s">
        <v>31</v>
      </c>
      <c r="U3403" s="15">
        <v>3.7</v>
      </c>
      <c r="V3403" s="15">
        <v>6</v>
      </c>
      <c r="W3403" t="s">
        <v>32</v>
      </c>
    </row>
    <row r="3404" spans="1:23">
      <c r="A3404" t="s">
        <v>3448</v>
      </c>
      <c r="B3404">
        <v>37.861857000000001</v>
      </c>
      <c r="C3404" s="15">
        <v>-122.49029899999999</v>
      </c>
      <c r="D3404" s="2" t="s">
        <v>8434</v>
      </c>
      <c r="E3404" s="14" t="s">
        <v>5061</v>
      </c>
      <c r="F3404" s="14" t="e" vm="5">
        <v>#VALUE!</v>
      </c>
      <c r="G3404" s="2" t="str">
        <f>_xlfn.XLOOKUP(E3404,missing_cities!$Q$2:$Q$56,missing_cities!$R$2:$R$56,"Not Found",0)</f>
        <v>United States</v>
      </c>
      <c r="H3404" t="str">
        <f>_xlfn.XLOOKUP(E3404,missing_cities!$Q$2:$Q$56,missing_cities!$S$2:$S$56,"Not Found",0)</f>
        <v>North America</v>
      </c>
      <c r="I3404" t="s">
        <v>3449</v>
      </c>
      <c r="J3404" s="15">
        <v>0.19</v>
      </c>
      <c r="K3404" s="1">
        <v>45862</v>
      </c>
      <c r="L3404" s="15" t="str">
        <f t="shared" si="106"/>
        <v>9.00-21.00</v>
      </c>
      <c r="M3404" s="16">
        <f t="shared" si="107"/>
        <v>12</v>
      </c>
      <c r="N3404" s="15">
        <v>4.96</v>
      </c>
      <c r="O3404" s="15">
        <v>83</v>
      </c>
      <c r="P3404" t="s">
        <v>29</v>
      </c>
      <c r="Q3404">
        <v>350</v>
      </c>
      <c r="R3404" t="s">
        <v>97</v>
      </c>
      <c r="S3404">
        <v>2010</v>
      </c>
      <c r="T3404" t="s">
        <v>22</v>
      </c>
      <c r="U3404" s="15">
        <v>3.9</v>
      </c>
      <c r="V3404" s="15">
        <v>2</v>
      </c>
      <c r="W3404" t="s">
        <v>23</v>
      </c>
    </row>
    <row r="3405" spans="1:23">
      <c r="A3405" t="s">
        <v>3450</v>
      </c>
      <c r="B3405">
        <v>19.519718999999998</v>
      </c>
      <c r="C3405" s="15">
        <v>-99.171733000000003</v>
      </c>
      <c r="D3405" s="2" t="s">
        <v>8435</v>
      </c>
      <c r="E3405" s="14" t="s">
        <v>5119</v>
      </c>
      <c r="F3405" s="14" t="e" vm="13">
        <v>#VALUE!</v>
      </c>
      <c r="G3405" s="2" t="str">
        <f>_xlfn.XLOOKUP(E3405,missing_cities!$Q$2:$Q$56,missing_cities!$R$2:$R$56,"Not Found",0)</f>
        <v>Mexico</v>
      </c>
      <c r="H3405" t="str">
        <f>_xlfn.XLOOKUP(E3405,missing_cities!$Q$2:$Q$56,missing_cities!$S$2:$S$56,"Not Found",0)</f>
        <v>North America</v>
      </c>
      <c r="I3405" t="s">
        <v>3449</v>
      </c>
      <c r="J3405" s="15">
        <v>0.25</v>
      </c>
      <c r="K3405" t="s">
        <v>34</v>
      </c>
      <c r="L3405" s="15" t="str">
        <f t="shared" si="106"/>
        <v>6:00-22:00</v>
      </c>
      <c r="M3405" s="16">
        <f t="shared" si="107"/>
        <v>0.67</v>
      </c>
      <c r="N3405" s="15">
        <v>0.73</v>
      </c>
      <c r="O3405" s="15">
        <v>12</v>
      </c>
      <c r="P3405" t="s">
        <v>37</v>
      </c>
      <c r="Q3405">
        <v>350</v>
      </c>
      <c r="R3405" t="s">
        <v>21</v>
      </c>
      <c r="S3405">
        <v>2023</v>
      </c>
      <c r="T3405" t="s">
        <v>22</v>
      </c>
      <c r="U3405" s="15">
        <v>3.2</v>
      </c>
      <c r="V3405" s="15">
        <v>5</v>
      </c>
      <c r="W3405" t="s">
        <v>27</v>
      </c>
    </row>
    <row r="3406" spans="1:23">
      <c r="A3406" t="s">
        <v>3451</v>
      </c>
      <c r="B3406">
        <v>81.568158999999994</v>
      </c>
      <c r="C3406" s="15">
        <v>-92.791385000000005</v>
      </c>
      <c r="D3406" s="2" t="s">
        <v>8436</v>
      </c>
      <c r="E3406" s="14">
        <f>_xlfn.XLOOKUP(C3406,missing_cities!B:B,missing_cities!C:C,"Not Found",0)</f>
        <v>0</v>
      </c>
      <c r="F3406" s="14" t="s">
        <v>9990</v>
      </c>
      <c r="G3406" s="2" t="str">
        <f>_xlfn.XLOOKUP(E3406,missing_cities!$Q$2:$Q$56,missing_cities!$R$2:$R$56,"Not Found",0)</f>
        <v>Not Found</v>
      </c>
      <c r="H3406" t="str">
        <f>_xlfn.XLOOKUP(E3406,missing_cities!$Q$2:$Q$56,missing_cities!$S$2:$S$56,"Not Found",0)</f>
        <v>Not Found</v>
      </c>
      <c r="I3406" t="s">
        <v>3449</v>
      </c>
      <c r="J3406" s="15">
        <v>0.3</v>
      </c>
      <c r="K3406" t="s">
        <v>34</v>
      </c>
      <c r="L3406" s="15" t="str">
        <f t="shared" si="106"/>
        <v>6:00-22:00</v>
      </c>
      <c r="M3406" s="16">
        <f t="shared" si="107"/>
        <v>0.67</v>
      </c>
      <c r="N3406" s="15">
        <v>10.43</v>
      </c>
      <c r="O3406" s="15">
        <v>43</v>
      </c>
      <c r="P3406" t="s">
        <v>39</v>
      </c>
      <c r="Q3406">
        <v>150</v>
      </c>
      <c r="R3406" t="s">
        <v>81</v>
      </c>
      <c r="S3406">
        <v>2016</v>
      </c>
      <c r="T3406" t="s">
        <v>22</v>
      </c>
      <c r="U3406" s="15">
        <v>3.3</v>
      </c>
      <c r="V3406" s="15">
        <v>10</v>
      </c>
      <c r="W3406" t="s">
        <v>32</v>
      </c>
    </row>
    <row r="3407" spans="1:23">
      <c r="A3407" t="s">
        <v>3452</v>
      </c>
      <c r="B3407">
        <v>52.431280000000001</v>
      </c>
      <c r="C3407" s="15">
        <v>13.407406</v>
      </c>
      <c r="D3407" s="2" t="s">
        <v>8437</v>
      </c>
      <c r="E3407" s="14" t="s">
        <v>5057</v>
      </c>
      <c r="F3407" s="14" t="e" vm="3">
        <v>#VALUE!</v>
      </c>
      <c r="G3407" s="2" t="str">
        <f>_xlfn.XLOOKUP(E3407,missing_cities!$Q$2:$Q$56,missing_cities!$R$2:$R$56,"Not Found",0)</f>
        <v>Germany</v>
      </c>
      <c r="H3407" t="str">
        <f>_xlfn.XLOOKUP(E3407,missing_cities!$Q$2:$Q$56,missing_cities!$S$2:$S$56,"Not Found",0)</f>
        <v>Europe</v>
      </c>
      <c r="I3407" t="s">
        <v>3449</v>
      </c>
      <c r="J3407" s="15">
        <v>0.21</v>
      </c>
      <c r="K3407" s="1">
        <v>45862</v>
      </c>
      <c r="L3407" s="15" t="str">
        <f t="shared" si="106"/>
        <v>9.00-21.00</v>
      </c>
      <c r="M3407" s="16">
        <f t="shared" si="107"/>
        <v>12</v>
      </c>
      <c r="N3407" s="15">
        <v>9.92</v>
      </c>
      <c r="O3407" s="15">
        <v>52</v>
      </c>
      <c r="P3407" t="s">
        <v>37</v>
      </c>
      <c r="Q3407">
        <v>22</v>
      </c>
      <c r="R3407" t="s">
        <v>42</v>
      </c>
      <c r="S3407">
        <v>2023</v>
      </c>
      <c r="T3407" t="s">
        <v>22</v>
      </c>
      <c r="U3407" s="15">
        <v>4.4000000000000004</v>
      </c>
      <c r="V3407" s="15">
        <v>2</v>
      </c>
      <c r="W3407" t="s">
        <v>27</v>
      </c>
    </row>
    <row r="3408" spans="1:23">
      <c r="A3408" t="s">
        <v>3453</v>
      </c>
      <c r="B3408">
        <v>39.908197000000001</v>
      </c>
      <c r="C3408" s="15">
        <v>116.390126</v>
      </c>
      <c r="D3408" s="2" t="s">
        <v>8438</v>
      </c>
      <c r="E3408" s="14" t="s">
        <v>5071</v>
      </c>
      <c r="F3408" s="14" t="e" vm="9">
        <v>#VALUE!</v>
      </c>
      <c r="G3408" s="2" t="str">
        <f>_xlfn.XLOOKUP(E3408,missing_cities!$Q$2:$Q$56,missing_cities!$R$2:$R$56,"Not Found",0)</f>
        <v>China</v>
      </c>
      <c r="H3408" t="str">
        <f>_xlfn.XLOOKUP(E3408,missing_cities!$Q$2:$Q$56,missing_cities!$S$2:$S$56,"Not Found",0)</f>
        <v>Asia</v>
      </c>
      <c r="I3408" t="s">
        <v>3449</v>
      </c>
      <c r="J3408" s="15">
        <v>0.47</v>
      </c>
      <c r="K3408" s="1">
        <v>45862</v>
      </c>
      <c r="L3408" s="15" t="str">
        <f t="shared" si="106"/>
        <v>9.00-21.00</v>
      </c>
      <c r="M3408" s="16">
        <f t="shared" si="107"/>
        <v>12</v>
      </c>
      <c r="N3408" s="15">
        <v>8.3000000000000007</v>
      </c>
      <c r="O3408" s="15">
        <v>99</v>
      </c>
      <c r="P3408" t="s">
        <v>20</v>
      </c>
      <c r="Q3408">
        <v>50</v>
      </c>
      <c r="R3408" t="s">
        <v>21</v>
      </c>
      <c r="S3408">
        <v>2015</v>
      </c>
      <c r="T3408" t="s">
        <v>31</v>
      </c>
      <c r="U3408" s="15">
        <v>4.0999999999999996</v>
      </c>
      <c r="V3408" s="15">
        <v>1</v>
      </c>
      <c r="W3408" t="s">
        <v>23</v>
      </c>
    </row>
    <row r="3409" spans="1:23">
      <c r="A3409" t="s">
        <v>3454</v>
      </c>
      <c r="B3409">
        <v>13.743441000000001</v>
      </c>
      <c r="C3409" s="15">
        <v>100.449744</v>
      </c>
      <c r="D3409" s="2" t="s">
        <v>8439</v>
      </c>
      <c r="E3409" s="14" t="s">
        <v>5059</v>
      </c>
      <c r="F3409" s="14" t="e" vm="4">
        <v>#VALUE!</v>
      </c>
      <c r="G3409" s="2" t="str">
        <f>_xlfn.XLOOKUP(E3409,missing_cities!$Q$2:$Q$56,missing_cities!$R$2:$R$56,"Not Found",0)</f>
        <v>Thailand</v>
      </c>
      <c r="H3409" t="str">
        <f>_xlfn.XLOOKUP(E3409,missing_cities!$Q$2:$Q$56,missing_cities!$S$2:$S$56,"Not Found",0)</f>
        <v>Asia</v>
      </c>
      <c r="I3409" t="s">
        <v>3449</v>
      </c>
      <c r="J3409" s="15">
        <v>0.5</v>
      </c>
      <c r="K3409" t="s">
        <v>19</v>
      </c>
      <c r="L3409" s="15" t="str">
        <f t="shared" si="106"/>
        <v>9:00-18:00</v>
      </c>
      <c r="M3409" s="16">
        <f t="shared" si="107"/>
        <v>0.37</v>
      </c>
      <c r="N3409" s="15">
        <v>17.760000000000002</v>
      </c>
      <c r="O3409" s="15">
        <v>25</v>
      </c>
      <c r="P3409" t="s">
        <v>25</v>
      </c>
      <c r="Q3409">
        <v>150</v>
      </c>
      <c r="R3409" t="s">
        <v>37</v>
      </c>
      <c r="S3409">
        <v>2020</v>
      </c>
      <c r="T3409" t="s">
        <v>31</v>
      </c>
      <c r="U3409" s="15">
        <v>4.0999999999999996</v>
      </c>
      <c r="V3409" s="15">
        <v>7</v>
      </c>
      <c r="W3409" t="s">
        <v>27</v>
      </c>
    </row>
    <row r="3410" spans="1:23">
      <c r="A3410" t="s">
        <v>3455</v>
      </c>
      <c r="B3410">
        <v>39.807513999999998</v>
      </c>
      <c r="C3410" s="15">
        <v>116.203733</v>
      </c>
      <c r="D3410" s="2" t="s">
        <v>8440</v>
      </c>
      <c r="E3410" s="14" t="s">
        <v>5071</v>
      </c>
      <c r="F3410" s="14" t="e" vm="9">
        <v>#VALUE!</v>
      </c>
      <c r="G3410" s="2" t="str">
        <f>_xlfn.XLOOKUP(E3410,missing_cities!$Q$2:$Q$56,missing_cities!$R$2:$R$56,"Not Found",0)</f>
        <v>China</v>
      </c>
      <c r="H3410" t="str">
        <f>_xlfn.XLOOKUP(E3410,missing_cities!$Q$2:$Q$56,missing_cities!$S$2:$S$56,"Not Found",0)</f>
        <v>Asia</v>
      </c>
      <c r="I3410" t="s">
        <v>3449</v>
      </c>
      <c r="J3410" s="15">
        <v>0.2</v>
      </c>
      <c r="K3410" t="s">
        <v>34</v>
      </c>
      <c r="L3410" s="15" t="str">
        <f t="shared" si="106"/>
        <v>6:00-22:00</v>
      </c>
      <c r="M3410" s="16">
        <f t="shared" si="107"/>
        <v>0.67</v>
      </c>
      <c r="N3410" s="15">
        <v>5.52</v>
      </c>
      <c r="O3410" s="15">
        <v>27</v>
      </c>
      <c r="P3410" t="s">
        <v>29</v>
      </c>
      <c r="Q3410">
        <v>50</v>
      </c>
      <c r="R3410" t="s">
        <v>67</v>
      </c>
      <c r="S3410">
        <v>2013</v>
      </c>
      <c r="T3410" t="s">
        <v>31</v>
      </c>
      <c r="U3410" s="15">
        <v>3</v>
      </c>
      <c r="V3410" s="15">
        <v>5</v>
      </c>
      <c r="W3410" t="s">
        <v>27</v>
      </c>
    </row>
    <row r="3411" spans="1:23">
      <c r="A3411" t="s">
        <v>3456</v>
      </c>
      <c r="B3411">
        <v>-23.619267000000001</v>
      </c>
      <c r="C3411" s="15">
        <v>-46.677570000000003</v>
      </c>
      <c r="D3411" s="2" t="s">
        <v>8441</v>
      </c>
      <c r="E3411" s="14" t="s">
        <v>5067</v>
      </c>
      <c r="F3411" s="14" t="e" vm="7">
        <v>#VALUE!</v>
      </c>
      <c r="G3411" s="2" t="str">
        <f>_xlfn.XLOOKUP(E3411,missing_cities!$Q$2:$Q$56,missing_cities!$R$2:$R$56,"Not Found",0)</f>
        <v>Brazil</v>
      </c>
      <c r="H3411" t="str">
        <f>_xlfn.XLOOKUP(E3411,missing_cities!$Q$2:$Q$56,missing_cities!$S$2:$S$56,"Not Found",0)</f>
        <v>South America</v>
      </c>
      <c r="I3411" t="s">
        <v>3449</v>
      </c>
      <c r="J3411" s="15">
        <v>0.46</v>
      </c>
      <c r="K3411" s="1">
        <v>45862</v>
      </c>
      <c r="L3411" s="15" t="str">
        <f t="shared" si="106"/>
        <v>9.00-21.00</v>
      </c>
      <c r="M3411" s="16">
        <f t="shared" si="107"/>
        <v>12</v>
      </c>
      <c r="N3411" s="15">
        <v>18.39</v>
      </c>
      <c r="O3411" s="15">
        <v>97</v>
      </c>
      <c r="P3411" t="s">
        <v>37</v>
      </c>
      <c r="Q3411">
        <v>350</v>
      </c>
      <c r="R3411" t="s">
        <v>76</v>
      </c>
      <c r="S3411">
        <v>2018</v>
      </c>
      <c r="T3411" t="s">
        <v>31</v>
      </c>
      <c r="U3411" s="15">
        <v>3.7</v>
      </c>
      <c r="V3411" s="15">
        <v>7</v>
      </c>
      <c r="W3411" t="s">
        <v>23</v>
      </c>
    </row>
    <row r="3412" spans="1:23">
      <c r="A3412" t="s">
        <v>3457</v>
      </c>
      <c r="B3412">
        <v>39.941887999999999</v>
      </c>
      <c r="C3412" s="15">
        <v>116.320916</v>
      </c>
      <c r="D3412" s="2" t="s">
        <v>8442</v>
      </c>
      <c r="E3412" s="14" t="s">
        <v>5071</v>
      </c>
      <c r="F3412" s="14" t="e" vm="9">
        <v>#VALUE!</v>
      </c>
      <c r="G3412" s="2" t="str">
        <f>_xlfn.XLOOKUP(E3412,missing_cities!$Q$2:$Q$56,missing_cities!$R$2:$R$56,"Not Found",0)</f>
        <v>China</v>
      </c>
      <c r="H3412" t="str">
        <f>_xlfn.XLOOKUP(E3412,missing_cities!$Q$2:$Q$56,missing_cities!$S$2:$S$56,"Not Found",0)</f>
        <v>Asia</v>
      </c>
      <c r="I3412" t="s">
        <v>3449</v>
      </c>
      <c r="J3412" s="15">
        <v>0.37</v>
      </c>
      <c r="K3412" s="1">
        <v>45862</v>
      </c>
      <c r="L3412" s="15" t="str">
        <f t="shared" si="106"/>
        <v>9.00-21.00</v>
      </c>
      <c r="M3412" s="16">
        <f t="shared" si="107"/>
        <v>12</v>
      </c>
      <c r="N3412" s="15">
        <v>15.63</v>
      </c>
      <c r="O3412" s="15">
        <v>69</v>
      </c>
      <c r="P3412" t="s">
        <v>39</v>
      </c>
      <c r="Q3412">
        <v>350</v>
      </c>
      <c r="R3412" t="s">
        <v>40</v>
      </c>
      <c r="S3412">
        <v>2023</v>
      </c>
      <c r="T3412" t="s">
        <v>22</v>
      </c>
      <c r="U3412" s="15">
        <v>4.2</v>
      </c>
      <c r="V3412" s="15">
        <v>3</v>
      </c>
      <c r="W3412" t="s">
        <v>27</v>
      </c>
    </row>
    <row r="3413" spans="1:23">
      <c r="A3413" t="s">
        <v>3458</v>
      </c>
      <c r="B3413">
        <v>41.978341</v>
      </c>
      <c r="C3413" s="15">
        <v>-87.773319999999998</v>
      </c>
      <c r="D3413" s="2" t="s">
        <v>8443</v>
      </c>
      <c r="E3413" s="14" t="s">
        <v>5065</v>
      </c>
      <c r="F3413" s="14" t="e" vm="5">
        <v>#VALUE!</v>
      </c>
      <c r="G3413" s="2" t="str">
        <f>_xlfn.XLOOKUP(E3413,missing_cities!$Q$2:$Q$56,missing_cities!$R$2:$R$56,"Not Found",0)</f>
        <v>United States</v>
      </c>
      <c r="H3413" t="str">
        <f>_xlfn.XLOOKUP(E3413,missing_cities!$Q$2:$Q$56,missing_cities!$S$2:$S$56,"Not Found",0)</f>
        <v>North America</v>
      </c>
      <c r="I3413" t="s">
        <v>3449</v>
      </c>
      <c r="J3413" s="15">
        <v>0.39</v>
      </c>
      <c r="K3413" t="s">
        <v>19</v>
      </c>
      <c r="L3413" s="15" t="str">
        <f t="shared" si="106"/>
        <v>9:00-18:00</v>
      </c>
      <c r="M3413" s="16">
        <f t="shared" si="107"/>
        <v>0.37</v>
      </c>
      <c r="N3413" s="15">
        <v>19.63</v>
      </c>
      <c r="O3413" s="15">
        <v>14</v>
      </c>
      <c r="P3413" t="s">
        <v>37</v>
      </c>
      <c r="Q3413">
        <v>50</v>
      </c>
      <c r="R3413" t="s">
        <v>74</v>
      </c>
      <c r="S3413">
        <v>2023</v>
      </c>
      <c r="T3413" t="s">
        <v>31</v>
      </c>
      <c r="U3413" s="15">
        <v>4.8</v>
      </c>
      <c r="V3413" s="15">
        <v>3</v>
      </c>
      <c r="W3413" t="s">
        <v>23</v>
      </c>
    </row>
    <row r="3414" spans="1:23">
      <c r="A3414" t="s">
        <v>3459</v>
      </c>
      <c r="B3414">
        <v>41.935571000000003</v>
      </c>
      <c r="C3414" s="15">
        <v>-87.741867999999997</v>
      </c>
      <c r="D3414" s="2" t="s">
        <v>8444</v>
      </c>
      <c r="E3414" s="14" t="s">
        <v>5065</v>
      </c>
      <c r="F3414" s="14" t="e" vm="5">
        <v>#VALUE!</v>
      </c>
      <c r="G3414" s="2" t="str">
        <f>_xlfn.XLOOKUP(E3414,missing_cities!$Q$2:$Q$56,missing_cities!$R$2:$R$56,"Not Found",0)</f>
        <v>United States</v>
      </c>
      <c r="H3414" t="str">
        <f>_xlfn.XLOOKUP(E3414,missing_cities!$Q$2:$Q$56,missing_cities!$S$2:$S$56,"Not Found",0)</f>
        <v>North America</v>
      </c>
      <c r="I3414" t="s">
        <v>3449</v>
      </c>
      <c r="J3414" s="15">
        <v>0.22</v>
      </c>
      <c r="K3414" t="s">
        <v>19</v>
      </c>
      <c r="L3414" s="15" t="str">
        <f t="shared" si="106"/>
        <v>9:00-18:00</v>
      </c>
      <c r="M3414" s="16">
        <f t="shared" si="107"/>
        <v>0.37</v>
      </c>
      <c r="N3414" s="15">
        <v>2.58</v>
      </c>
      <c r="O3414" s="15">
        <v>12</v>
      </c>
      <c r="P3414" t="s">
        <v>29</v>
      </c>
      <c r="Q3414">
        <v>50</v>
      </c>
      <c r="R3414" t="s">
        <v>37</v>
      </c>
      <c r="S3414">
        <v>2020</v>
      </c>
      <c r="T3414" t="s">
        <v>31</v>
      </c>
      <c r="U3414" s="15">
        <v>3.6</v>
      </c>
      <c r="V3414" s="15">
        <v>3</v>
      </c>
      <c r="W3414" t="s">
        <v>32</v>
      </c>
    </row>
    <row r="3415" spans="1:23">
      <c r="A3415" t="s">
        <v>3460</v>
      </c>
      <c r="B3415">
        <v>-33.786133</v>
      </c>
      <c r="C3415" s="15">
        <v>151.29530399999999</v>
      </c>
      <c r="D3415" s="2" t="s">
        <v>8445</v>
      </c>
      <c r="E3415" s="14" t="s">
        <v>5069</v>
      </c>
      <c r="F3415" s="14" t="e" vm="8">
        <v>#VALUE!</v>
      </c>
      <c r="G3415" s="2" t="str">
        <f>_xlfn.XLOOKUP(E3415,missing_cities!$Q$2:$Q$56,missing_cities!$R$2:$R$56,"Not Found",0)</f>
        <v>Australia</v>
      </c>
      <c r="H3415" t="str">
        <f>_xlfn.XLOOKUP(E3415,missing_cities!$Q$2:$Q$56,missing_cities!$S$2:$S$56,"Not Found",0)</f>
        <v>Australia</v>
      </c>
      <c r="I3415" t="s">
        <v>3449</v>
      </c>
      <c r="J3415" s="15">
        <v>0.13</v>
      </c>
      <c r="K3415" s="1">
        <v>45862</v>
      </c>
      <c r="L3415" s="15" t="str">
        <f t="shared" si="106"/>
        <v>9.00-21.00</v>
      </c>
      <c r="M3415" s="16">
        <f t="shared" si="107"/>
        <v>12</v>
      </c>
      <c r="N3415" s="15">
        <v>2.31</v>
      </c>
      <c r="O3415" s="15">
        <v>56</v>
      </c>
      <c r="P3415" t="s">
        <v>25</v>
      </c>
      <c r="Q3415">
        <v>150</v>
      </c>
      <c r="R3415" t="s">
        <v>42</v>
      </c>
      <c r="S3415">
        <v>2022</v>
      </c>
      <c r="T3415" t="s">
        <v>31</v>
      </c>
      <c r="U3415" s="15">
        <v>3.5</v>
      </c>
      <c r="V3415" s="15">
        <v>4</v>
      </c>
      <c r="W3415" t="s">
        <v>27</v>
      </c>
    </row>
    <row r="3416" spans="1:23">
      <c r="A3416" t="s">
        <v>3461</v>
      </c>
      <c r="B3416">
        <v>41.948301999999998</v>
      </c>
      <c r="C3416" s="15">
        <v>-87.718438000000006</v>
      </c>
      <c r="D3416" s="2" t="s">
        <v>8446</v>
      </c>
      <c r="E3416" s="14" t="s">
        <v>5065</v>
      </c>
      <c r="F3416" s="14" t="e" vm="5">
        <v>#VALUE!</v>
      </c>
      <c r="G3416" s="2" t="str">
        <f>_xlfn.XLOOKUP(E3416,missing_cities!$Q$2:$Q$56,missing_cities!$R$2:$R$56,"Not Found",0)</f>
        <v>United States</v>
      </c>
      <c r="H3416" t="str">
        <f>_xlfn.XLOOKUP(E3416,missing_cities!$Q$2:$Q$56,missing_cities!$S$2:$S$56,"Not Found",0)</f>
        <v>North America</v>
      </c>
      <c r="I3416" t="s">
        <v>3449</v>
      </c>
      <c r="J3416" s="15">
        <v>0.37</v>
      </c>
      <c r="K3416" s="1">
        <v>45862</v>
      </c>
      <c r="L3416" s="15" t="str">
        <f t="shared" si="106"/>
        <v>9.00-21.00</v>
      </c>
      <c r="M3416" s="16">
        <f t="shared" si="107"/>
        <v>12</v>
      </c>
      <c r="N3416" s="15">
        <v>1.98</v>
      </c>
      <c r="O3416" s="15">
        <v>79</v>
      </c>
      <c r="P3416" t="s">
        <v>39</v>
      </c>
      <c r="Q3416">
        <v>50</v>
      </c>
      <c r="R3416" t="s">
        <v>42</v>
      </c>
      <c r="S3416">
        <v>2016</v>
      </c>
      <c r="T3416" t="s">
        <v>22</v>
      </c>
      <c r="U3416" s="15">
        <v>4.7</v>
      </c>
      <c r="V3416" s="15">
        <v>4</v>
      </c>
      <c r="W3416" t="s">
        <v>27</v>
      </c>
    </row>
    <row r="3417" spans="1:23">
      <c r="A3417" t="s">
        <v>3462</v>
      </c>
      <c r="B3417">
        <v>25.283465</v>
      </c>
      <c r="C3417" s="15">
        <v>55.264578</v>
      </c>
      <c r="D3417" s="2" t="s">
        <v>8447</v>
      </c>
      <c r="E3417" s="14" t="s">
        <v>5076</v>
      </c>
      <c r="F3417" s="14" t="e" vm="10">
        <v>#VALUE!</v>
      </c>
      <c r="G3417" s="2" t="str">
        <f>_xlfn.XLOOKUP(E3417,missing_cities!$Q$2:$Q$56,missing_cities!$R$2:$R$56,"Not Found",0)</f>
        <v>United Arab Emirates</v>
      </c>
      <c r="H3417" t="str">
        <f>_xlfn.XLOOKUP(E3417,missing_cities!$Q$2:$Q$56,missing_cities!$S$2:$S$56,"Not Found",0)</f>
        <v>Asia</v>
      </c>
      <c r="I3417" t="s">
        <v>3449</v>
      </c>
      <c r="J3417" s="15">
        <v>0.42</v>
      </c>
      <c r="K3417" t="s">
        <v>19</v>
      </c>
      <c r="L3417" s="15" t="str">
        <f t="shared" si="106"/>
        <v>9:00-18:00</v>
      </c>
      <c r="M3417" s="16">
        <f t="shared" si="107"/>
        <v>0.37</v>
      </c>
      <c r="N3417" s="15">
        <v>15.85</v>
      </c>
      <c r="O3417" s="15">
        <v>67</v>
      </c>
      <c r="P3417" t="s">
        <v>20</v>
      </c>
      <c r="Q3417">
        <v>50</v>
      </c>
      <c r="R3417" t="s">
        <v>42</v>
      </c>
      <c r="S3417">
        <v>2018</v>
      </c>
      <c r="T3417" t="s">
        <v>31</v>
      </c>
      <c r="U3417" s="15">
        <v>4.5</v>
      </c>
      <c r="V3417" s="15">
        <v>8</v>
      </c>
      <c r="W3417" t="s">
        <v>32</v>
      </c>
    </row>
    <row r="3418" spans="1:23">
      <c r="A3418" t="s">
        <v>3463</v>
      </c>
      <c r="B3418">
        <v>41.959181999999998</v>
      </c>
      <c r="C3418" s="15">
        <v>-87.684861999999995</v>
      </c>
      <c r="D3418" s="2" t="s">
        <v>8448</v>
      </c>
      <c r="E3418" s="14" t="s">
        <v>5065</v>
      </c>
      <c r="F3418" s="14" t="e" vm="5">
        <v>#VALUE!</v>
      </c>
      <c r="G3418" s="2" t="str">
        <f>_xlfn.XLOOKUP(E3418,missing_cities!$Q$2:$Q$56,missing_cities!$R$2:$R$56,"Not Found",0)</f>
        <v>United States</v>
      </c>
      <c r="H3418" t="str">
        <f>_xlfn.XLOOKUP(E3418,missing_cities!$Q$2:$Q$56,missing_cities!$S$2:$S$56,"Not Found",0)</f>
        <v>North America</v>
      </c>
      <c r="I3418" t="s">
        <v>3449</v>
      </c>
      <c r="J3418" s="15">
        <v>0.18</v>
      </c>
      <c r="K3418" s="1">
        <v>45862</v>
      </c>
      <c r="L3418" s="15" t="str">
        <f t="shared" si="106"/>
        <v>9.00-21.00</v>
      </c>
      <c r="M3418" s="16">
        <f t="shared" si="107"/>
        <v>12</v>
      </c>
      <c r="N3418" s="15">
        <v>6.73</v>
      </c>
      <c r="O3418" s="15">
        <v>13</v>
      </c>
      <c r="P3418" t="s">
        <v>29</v>
      </c>
      <c r="Q3418">
        <v>350</v>
      </c>
      <c r="R3418" t="s">
        <v>42</v>
      </c>
      <c r="S3418">
        <v>2022</v>
      </c>
      <c r="T3418" t="s">
        <v>31</v>
      </c>
      <c r="U3418" s="15">
        <v>3.5</v>
      </c>
      <c r="V3418" s="15">
        <v>9</v>
      </c>
      <c r="W3418" t="s">
        <v>32</v>
      </c>
    </row>
    <row r="3419" spans="1:23">
      <c r="A3419" t="s">
        <v>3464</v>
      </c>
      <c r="B3419">
        <v>35.844346999999999</v>
      </c>
      <c r="C3419" s="15">
        <v>28.705089000000001</v>
      </c>
      <c r="D3419" s="2" t="s">
        <v>8449</v>
      </c>
      <c r="E3419" s="14" t="str">
        <f>_xlfn.XLOOKUP(C3419,missing_cities!B:B,missing_cities!C:C,"Not Found",0)</f>
        <v>Error</v>
      </c>
      <c r="F3419" s="14" t="s">
        <v>9987</v>
      </c>
      <c r="G3419" s="2" t="str">
        <f>_xlfn.XLOOKUP(E3419,missing_cities!$Q$2:$Q$56,missing_cities!$R$2:$R$56,"Not Found",0)</f>
        <v>Error</v>
      </c>
      <c r="H3419" t="str">
        <f>_xlfn.XLOOKUP(E3419,missing_cities!$Q$2:$Q$56,missing_cities!$S$2:$S$56,"Not Found",0)</f>
        <v>Error</v>
      </c>
      <c r="I3419" t="s">
        <v>3449</v>
      </c>
      <c r="J3419" s="15">
        <v>0.33</v>
      </c>
      <c r="K3419" t="s">
        <v>19</v>
      </c>
      <c r="L3419" s="15" t="str">
        <f t="shared" si="106"/>
        <v>9:00-18:00</v>
      </c>
      <c r="M3419" s="16">
        <f t="shared" si="107"/>
        <v>0.37</v>
      </c>
      <c r="N3419" s="15">
        <v>14.4</v>
      </c>
      <c r="O3419" s="15">
        <v>75</v>
      </c>
      <c r="P3419" t="s">
        <v>39</v>
      </c>
      <c r="Q3419">
        <v>22</v>
      </c>
      <c r="R3419" t="s">
        <v>37</v>
      </c>
      <c r="S3419">
        <v>2020</v>
      </c>
      <c r="T3419" t="s">
        <v>31</v>
      </c>
      <c r="U3419" s="15">
        <v>4.5999999999999996</v>
      </c>
      <c r="V3419" s="15">
        <v>4</v>
      </c>
      <c r="W3419" t="s">
        <v>32</v>
      </c>
    </row>
    <row r="3420" spans="1:23">
      <c r="A3420" t="s">
        <v>3465</v>
      </c>
      <c r="B3420">
        <v>-33.733482000000002</v>
      </c>
      <c r="C3420" s="15">
        <v>18.441991999999999</v>
      </c>
      <c r="D3420" s="2" t="s">
        <v>8450</v>
      </c>
      <c r="E3420" s="14" t="s">
        <v>5085</v>
      </c>
      <c r="F3420" s="14" t="e" vm="12">
        <v>#VALUE!</v>
      </c>
      <c r="G3420" s="2" t="str">
        <f>_xlfn.XLOOKUP(E3420,missing_cities!$Q$2:$Q$56,missing_cities!$R$2:$R$56,"Not Found",0)</f>
        <v>South Africa</v>
      </c>
      <c r="H3420" t="str">
        <f>_xlfn.XLOOKUP(E3420,missing_cities!$Q$2:$Q$56,missing_cities!$S$2:$S$56,"Not Found",0)</f>
        <v>Africa</v>
      </c>
      <c r="I3420" t="s">
        <v>3449</v>
      </c>
      <c r="J3420" s="15">
        <v>0.23</v>
      </c>
      <c r="K3420" t="s">
        <v>34</v>
      </c>
      <c r="L3420" s="15" t="str">
        <f t="shared" si="106"/>
        <v>6:00-22:00</v>
      </c>
      <c r="M3420" s="16">
        <f t="shared" si="107"/>
        <v>0.67</v>
      </c>
      <c r="N3420" s="15">
        <v>0.68</v>
      </c>
      <c r="O3420" s="15">
        <v>68</v>
      </c>
      <c r="P3420" t="s">
        <v>20</v>
      </c>
      <c r="Q3420">
        <v>50</v>
      </c>
      <c r="R3420" t="s">
        <v>21</v>
      </c>
      <c r="S3420">
        <v>2023</v>
      </c>
      <c r="T3420" t="s">
        <v>22</v>
      </c>
      <c r="U3420" s="15">
        <v>4.9000000000000004</v>
      </c>
      <c r="V3420" s="15">
        <v>8</v>
      </c>
      <c r="W3420" t="s">
        <v>32</v>
      </c>
    </row>
    <row r="3421" spans="1:23">
      <c r="A3421" t="s">
        <v>3466</v>
      </c>
      <c r="B3421">
        <v>41.970902000000002</v>
      </c>
      <c r="C3421" s="15">
        <v>-87.795455000000004</v>
      </c>
      <c r="D3421" s="2" t="s">
        <v>8451</v>
      </c>
      <c r="E3421" s="14" t="s">
        <v>5065</v>
      </c>
      <c r="F3421" s="14" t="e" vm="5">
        <v>#VALUE!</v>
      </c>
      <c r="G3421" s="2" t="str">
        <f>_xlfn.XLOOKUP(E3421,missing_cities!$Q$2:$Q$56,missing_cities!$R$2:$R$56,"Not Found",0)</f>
        <v>United States</v>
      </c>
      <c r="H3421" t="str">
        <f>_xlfn.XLOOKUP(E3421,missing_cities!$Q$2:$Q$56,missing_cities!$S$2:$S$56,"Not Found",0)</f>
        <v>North America</v>
      </c>
      <c r="I3421" t="s">
        <v>3449</v>
      </c>
      <c r="J3421" s="15">
        <v>0.28000000000000003</v>
      </c>
      <c r="K3421" t="s">
        <v>19</v>
      </c>
      <c r="L3421" s="15" t="str">
        <f t="shared" si="106"/>
        <v>9:00-18:00</v>
      </c>
      <c r="M3421" s="16">
        <f t="shared" si="107"/>
        <v>0.37</v>
      </c>
      <c r="N3421" s="15">
        <v>0.96</v>
      </c>
      <c r="O3421" s="15">
        <v>49</v>
      </c>
      <c r="P3421" t="s">
        <v>20</v>
      </c>
      <c r="Q3421">
        <v>350</v>
      </c>
      <c r="R3421" t="s">
        <v>21</v>
      </c>
      <c r="S3421">
        <v>2018</v>
      </c>
      <c r="T3421" t="s">
        <v>31</v>
      </c>
      <c r="U3421" s="15">
        <v>3.8</v>
      </c>
      <c r="V3421" s="15">
        <v>9</v>
      </c>
      <c r="W3421" t="s">
        <v>27</v>
      </c>
    </row>
    <row r="3422" spans="1:23">
      <c r="A3422" t="s">
        <v>3467</v>
      </c>
      <c r="B3422">
        <v>25.387104000000001</v>
      </c>
      <c r="C3422" s="15">
        <v>55.376848000000003</v>
      </c>
      <c r="D3422" s="2" t="s">
        <v>8452</v>
      </c>
      <c r="E3422" s="14" t="s">
        <v>5076</v>
      </c>
      <c r="F3422" s="14" t="e" vm="10">
        <v>#VALUE!</v>
      </c>
      <c r="G3422" s="2" t="str">
        <f>_xlfn.XLOOKUP(E3422,missing_cities!$Q$2:$Q$56,missing_cities!$R$2:$R$56,"Not Found",0)</f>
        <v>United Arab Emirates</v>
      </c>
      <c r="H3422" t="str">
        <f>_xlfn.XLOOKUP(E3422,missing_cities!$Q$2:$Q$56,missing_cities!$S$2:$S$56,"Not Found",0)</f>
        <v>Asia</v>
      </c>
      <c r="I3422" t="s">
        <v>3449</v>
      </c>
      <c r="J3422" s="15">
        <v>0.27</v>
      </c>
      <c r="K3422" s="1">
        <v>45862</v>
      </c>
      <c r="L3422" s="15" t="str">
        <f t="shared" si="106"/>
        <v>9.00-21.00</v>
      </c>
      <c r="M3422" s="16">
        <f t="shared" si="107"/>
        <v>12</v>
      </c>
      <c r="N3422" s="15">
        <v>6.58</v>
      </c>
      <c r="O3422" s="15">
        <v>67</v>
      </c>
      <c r="P3422" t="s">
        <v>20</v>
      </c>
      <c r="Q3422">
        <v>350</v>
      </c>
      <c r="R3422" t="s">
        <v>76</v>
      </c>
      <c r="S3422">
        <v>2019</v>
      </c>
      <c r="T3422" t="s">
        <v>31</v>
      </c>
      <c r="U3422" s="15">
        <v>4.8</v>
      </c>
      <c r="V3422" s="15">
        <v>7</v>
      </c>
      <c r="W3422" t="s">
        <v>32</v>
      </c>
    </row>
    <row r="3423" spans="1:23">
      <c r="A3423" t="s">
        <v>3468</v>
      </c>
      <c r="B3423">
        <v>-33.877766000000001</v>
      </c>
      <c r="C3423" s="15">
        <v>151.20881299999999</v>
      </c>
      <c r="D3423" s="2" t="s">
        <v>8453</v>
      </c>
      <c r="E3423" s="14" t="s">
        <v>5069</v>
      </c>
      <c r="F3423" s="14" t="e" vm="8">
        <v>#VALUE!</v>
      </c>
      <c r="G3423" s="2" t="str">
        <f>_xlfn.XLOOKUP(E3423,missing_cities!$Q$2:$Q$56,missing_cities!$R$2:$R$56,"Not Found",0)</f>
        <v>Australia</v>
      </c>
      <c r="H3423" t="str">
        <f>_xlfn.XLOOKUP(E3423,missing_cities!$Q$2:$Q$56,missing_cities!$S$2:$S$56,"Not Found",0)</f>
        <v>Australia</v>
      </c>
      <c r="I3423" t="s">
        <v>3449</v>
      </c>
      <c r="J3423" s="15">
        <v>0.32</v>
      </c>
      <c r="K3423" s="1">
        <v>45862</v>
      </c>
      <c r="L3423" s="15" t="str">
        <f t="shared" si="106"/>
        <v>9.00-21.00</v>
      </c>
      <c r="M3423" s="16">
        <f t="shared" si="107"/>
        <v>12</v>
      </c>
      <c r="N3423" s="15">
        <v>13.68</v>
      </c>
      <c r="O3423" s="15">
        <v>31</v>
      </c>
      <c r="P3423" t="s">
        <v>29</v>
      </c>
      <c r="Q3423">
        <v>350</v>
      </c>
      <c r="R3423" t="s">
        <v>37</v>
      </c>
      <c r="S3423">
        <v>2013</v>
      </c>
      <c r="T3423" t="s">
        <v>22</v>
      </c>
      <c r="U3423" s="15">
        <v>3.6</v>
      </c>
      <c r="V3423" s="15">
        <v>3</v>
      </c>
      <c r="W3423" t="s">
        <v>23</v>
      </c>
    </row>
    <row r="3424" spans="1:23">
      <c r="A3424" t="s">
        <v>3469</v>
      </c>
      <c r="B3424">
        <v>39.924518999999997</v>
      </c>
      <c r="C3424" s="15">
        <v>116.33618</v>
      </c>
      <c r="D3424" s="2" t="s">
        <v>8454</v>
      </c>
      <c r="E3424" s="14" t="s">
        <v>5071</v>
      </c>
      <c r="F3424" s="14" t="e" vm="9">
        <v>#VALUE!</v>
      </c>
      <c r="G3424" s="2" t="str">
        <f>_xlfn.XLOOKUP(E3424,missing_cities!$Q$2:$Q$56,missing_cities!$R$2:$R$56,"Not Found",0)</f>
        <v>China</v>
      </c>
      <c r="H3424" t="str">
        <f>_xlfn.XLOOKUP(E3424,missing_cities!$Q$2:$Q$56,missing_cities!$S$2:$S$56,"Not Found",0)</f>
        <v>Asia</v>
      </c>
      <c r="I3424" t="s">
        <v>3449</v>
      </c>
      <c r="J3424" s="15">
        <v>0.36</v>
      </c>
      <c r="K3424" s="1">
        <v>45862</v>
      </c>
      <c r="L3424" s="15" t="str">
        <f t="shared" si="106"/>
        <v>9.00-21.00</v>
      </c>
      <c r="M3424" s="16">
        <f t="shared" si="107"/>
        <v>12</v>
      </c>
      <c r="N3424" s="15">
        <v>11.72</v>
      </c>
      <c r="O3424" s="15">
        <v>43</v>
      </c>
      <c r="P3424" t="s">
        <v>37</v>
      </c>
      <c r="Q3424">
        <v>350</v>
      </c>
      <c r="R3424" t="s">
        <v>67</v>
      </c>
      <c r="S3424">
        <v>2015</v>
      </c>
      <c r="T3424" t="s">
        <v>31</v>
      </c>
      <c r="U3424" s="15">
        <v>4.5</v>
      </c>
      <c r="V3424" s="15">
        <v>3</v>
      </c>
      <c r="W3424" t="s">
        <v>32</v>
      </c>
    </row>
    <row r="3425" spans="1:23">
      <c r="A3425" t="s">
        <v>3470</v>
      </c>
      <c r="B3425">
        <v>25.358698</v>
      </c>
      <c r="C3425" s="15">
        <v>55.306683</v>
      </c>
      <c r="D3425" s="2" t="s">
        <v>6801</v>
      </c>
      <c r="E3425" s="14" t="s">
        <v>5076</v>
      </c>
      <c r="F3425" s="14" t="e" vm="10">
        <v>#VALUE!</v>
      </c>
      <c r="G3425" s="2" t="str">
        <f>_xlfn.XLOOKUP(E3425,missing_cities!$Q$2:$Q$56,missing_cities!$R$2:$R$56,"Not Found",0)</f>
        <v>United Arab Emirates</v>
      </c>
      <c r="H3425" t="str">
        <f>_xlfn.XLOOKUP(E3425,missing_cities!$Q$2:$Q$56,missing_cities!$S$2:$S$56,"Not Found",0)</f>
        <v>Asia</v>
      </c>
      <c r="I3425" t="s">
        <v>3449</v>
      </c>
      <c r="J3425" s="15">
        <v>0.14000000000000001</v>
      </c>
      <c r="K3425" t="s">
        <v>34</v>
      </c>
      <c r="L3425" s="15" t="str">
        <f t="shared" si="106"/>
        <v>6:00-22:00</v>
      </c>
      <c r="M3425" s="16">
        <f t="shared" si="107"/>
        <v>0.67</v>
      </c>
      <c r="N3425" s="15">
        <v>4.71</v>
      </c>
      <c r="O3425" s="15">
        <v>13</v>
      </c>
      <c r="P3425" t="s">
        <v>39</v>
      </c>
      <c r="Q3425">
        <v>50</v>
      </c>
      <c r="R3425" t="s">
        <v>26</v>
      </c>
      <c r="S3425">
        <v>2016</v>
      </c>
      <c r="T3425" t="s">
        <v>22</v>
      </c>
      <c r="U3425" s="15">
        <v>3.9</v>
      </c>
      <c r="V3425" s="15">
        <v>8</v>
      </c>
      <c r="W3425" t="s">
        <v>23</v>
      </c>
    </row>
    <row r="3426" spans="1:23">
      <c r="A3426" t="s">
        <v>3471</v>
      </c>
      <c r="B3426">
        <v>34.130318000000003</v>
      </c>
      <c r="C3426" s="15">
        <v>-118.265518</v>
      </c>
      <c r="D3426" s="2" t="s">
        <v>8455</v>
      </c>
      <c r="E3426" s="14" t="s">
        <v>5111</v>
      </c>
      <c r="F3426" s="14" t="e" vm="5">
        <v>#VALUE!</v>
      </c>
      <c r="G3426" s="2" t="str">
        <f>_xlfn.XLOOKUP(E3426,missing_cities!$Q$2:$Q$56,missing_cities!$R$2:$R$56,"Not Found",0)</f>
        <v>United States</v>
      </c>
      <c r="H3426" t="str">
        <f>_xlfn.XLOOKUP(E3426,missing_cities!$Q$2:$Q$56,missing_cities!$S$2:$S$56,"Not Found",0)</f>
        <v>North America</v>
      </c>
      <c r="I3426" t="s">
        <v>3449</v>
      </c>
      <c r="J3426" s="15">
        <v>0.41</v>
      </c>
      <c r="K3426" t="s">
        <v>34</v>
      </c>
      <c r="L3426" s="15" t="str">
        <f t="shared" si="106"/>
        <v>6:00-22:00</v>
      </c>
      <c r="M3426" s="16">
        <f t="shared" si="107"/>
        <v>0.67</v>
      </c>
      <c r="N3426" s="15">
        <v>8.75</v>
      </c>
      <c r="O3426" s="15">
        <v>31</v>
      </c>
      <c r="P3426" t="s">
        <v>25</v>
      </c>
      <c r="Q3426">
        <v>150</v>
      </c>
      <c r="R3426" t="s">
        <v>37</v>
      </c>
      <c r="S3426">
        <v>2020</v>
      </c>
      <c r="T3426" t="s">
        <v>31</v>
      </c>
      <c r="U3426" s="15">
        <v>4.4000000000000004</v>
      </c>
      <c r="V3426" s="15">
        <v>10</v>
      </c>
      <c r="W3426" t="s">
        <v>32</v>
      </c>
    </row>
    <row r="3427" spans="1:23">
      <c r="A3427" t="s">
        <v>3472</v>
      </c>
      <c r="B3427">
        <v>39.818753000000001</v>
      </c>
      <c r="C3427" s="15">
        <v>116.437967</v>
      </c>
      <c r="D3427" s="2" t="s">
        <v>8456</v>
      </c>
      <c r="E3427" s="14" t="s">
        <v>5071</v>
      </c>
      <c r="F3427" s="14" t="e" vm="9">
        <v>#VALUE!</v>
      </c>
      <c r="G3427" s="2" t="str">
        <f>_xlfn.XLOOKUP(E3427,missing_cities!$Q$2:$Q$56,missing_cities!$R$2:$R$56,"Not Found",0)</f>
        <v>China</v>
      </c>
      <c r="H3427" t="str">
        <f>_xlfn.XLOOKUP(E3427,missing_cities!$Q$2:$Q$56,missing_cities!$S$2:$S$56,"Not Found",0)</f>
        <v>Asia</v>
      </c>
      <c r="I3427" t="s">
        <v>3449</v>
      </c>
      <c r="J3427" s="15">
        <v>0.45</v>
      </c>
      <c r="K3427" t="s">
        <v>34</v>
      </c>
      <c r="L3427" s="15" t="str">
        <f t="shared" si="106"/>
        <v>6:00-22:00</v>
      </c>
      <c r="M3427" s="16">
        <f t="shared" si="107"/>
        <v>0.67</v>
      </c>
      <c r="N3427" s="15">
        <v>11.68</v>
      </c>
      <c r="O3427" s="15">
        <v>46</v>
      </c>
      <c r="P3427" t="s">
        <v>20</v>
      </c>
      <c r="Q3427">
        <v>22</v>
      </c>
      <c r="R3427" t="s">
        <v>48</v>
      </c>
      <c r="S3427">
        <v>2017</v>
      </c>
      <c r="T3427" t="s">
        <v>22</v>
      </c>
      <c r="U3427" s="15">
        <v>4.5999999999999996</v>
      </c>
      <c r="V3427" s="15">
        <v>1</v>
      </c>
      <c r="W3427" t="s">
        <v>27</v>
      </c>
    </row>
    <row r="3428" spans="1:23">
      <c r="A3428" t="s">
        <v>3473</v>
      </c>
      <c r="B3428">
        <v>13.764058</v>
      </c>
      <c r="C3428" s="15">
        <v>100.543192</v>
      </c>
      <c r="D3428" s="2" t="s">
        <v>8457</v>
      </c>
      <c r="E3428" s="14" t="s">
        <v>5059</v>
      </c>
      <c r="F3428" s="14" t="e" vm="4">
        <v>#VALUE!</v>
      </c>
      <c r="G3428" s="2" t="str">
        <f>_xlfn.XLOOKUP(E3428,missing_cities!$Q$2:$Q$56,missing_cities!$R$2:$R$56,"Not Found",0)</f>
        <v>Thailand</v>
      </c>
      <c r="H3428" t="str">
        <f>_xlfn.XLOOKUP(E3428,missing_cities!$Q$2:$Q$56,missing_cities!$S$2:$S$56,"Not Found",0)</f>
        <v>Asia</v>
      </c>
      <c r="I3428" t="s">
        <v>3449</v>
      </c>
      <c r="J3428" s="15">
        <v>0.46</v>
      </c>
      <c r="K3428" t="s">
        <v>19</v>
      </c>
      <c r="L3428" s="15" t="str">
        <f t="shared" si="106"/>
        <v>9:00-18:00</v>
      </c>
      <c r="M3428" s="16">
        <f t="shared" si="107"/>
        <v>0.37</v>
      </c>
      <c r="N3428" s="15">
        <v>13.81</v>
      </c>
      <c r="O3428" s="15">
        <v>15</v>
      </c>
      <c r="P3428" t="s">
        <v>20</v>
      </c>
      <c r="Q3428">
        <v>22</v>
      </c>
      <c r="R3428" t="s">
        <v>48</v>
      </c>
      <c r="S3428">
        <v>2023</v>
      </c>
      <c r="T3428" t="s">
        <v>22</v>
      </c>
      <c r="U3428" s="15">
        <v>5</v>
      </c>
      <c r="V3428" s="15">
        <v>10</v>
      </c>
      <c r="W3428" t="s">
        <v>23</v>
      </c>
    </row>
    <row r="3429" spans="1:23">
      <c r="A3429" t="s">
        <v>3474</v>
      </c>
      <c r="B3429">
        <v>18.95993</v>
      </c>
      <c r="C3429" s="15">
        <v>72.979857999999993</v>
      </c>
      <c r="D3429" s="2" t="s">
        <v>8458</v>
      </c>
      <c r="E3429" s="14" t="s">
        <v>5079</v>
      </c>
      <c r="F3429" s="14" t="e" vm="11">
        <v>#VALUE!</v>
      </c>
      <c r="G3429" s="2" t="str">
        <f>_xlfn.XLOOKUP(E3429,missing_cities!$Q$2:$Q$56,missing_cities!$R$2:$R$56,"Not Found",0)</f>
        <v>India</v>
      </c>
      <c r="H3429" t="str">
        <f>_xlfn.XLOOKUP(E3429,missing_cities!$Q$2:$Q$56,missing_cities!$S$2:$S$56,"Not Found",0)</f>
        <v>Asia</v>
      </c>
      <c r="I3429" t="s">
        <v>3449</v>
      </c>
      <c r="J3429" s="15">
        <v>0.27</v>
      </c>
      <c r="K3429" t="s">
        <v>34</v>
      </c>
      <c r="L3429" s="15" t="str">
        <f t="shared" si="106"/>
        <v>6:00-22:00</v>
      </c>
      <c r="M3429" s="16">
        <f t="shared" si="107"/>
        <v>0.67</v>
      </c>
      <c r="N3429" s="15">
        <v>10.44</v>
      </c>
      <c r="O3429" s="15">
        <v>75</v>
      </c>
      <c r="P3429" t="s">
        <v>25</v>
      </c>
      <c r="Q3429">
        <v>350</v>
      </c>
      <c r="R3429" t="s">
        <v>81</v>
      </c>
      <c r="S3429">
        <v>2022</v>
      </c>
      <c r="T3429" t="s">
        <v>22</v>
      </c>
      <c r="U3429" s="15">
        <v>4.5999999999999996</v>
      </c>
      <c r="V3429" s="15">
        <v>2</v>
      </c>
      <c r="W3429" t="s">
        <v>27</v>
      </c>
    </row>
    <row r="3430" spans="1:23">
      <c r="A3430" t="s">
        <v>3475</v>
      </c>
      <c r="B3430">
        <v>19.523567</v>
      </c>
      <c r="C3430" s="15">
        <v>-99.039918999999998</v>
      </c>
      <c r="D3430" s="2" t="s">
        <v>8459</v>
      </c>
      <c r="E3430" s="14" t="s">
        <v>5119</v>
      </c>
      <c r="F3430" s="14" t="e" vm="13">
        <v>#VALUE!</v>
      </c>
      <c r="G3430" s="2" t="str">
        <f>_xlfn.XLOOKUP(E3430,missing_cities!$Q$2:$Q$56,missing_cities!$R$2:$R$56,"Not Found",0)</f>
        <v>Mexico</v>
      </c>
      <c r="H3430" t="str">
        <f>_xlfn.XLOOKUP(E3430,missing_cities!$Q$2:$Q$56,missing_cities!$S$2:$S$56,"Not Found",0)</f>
        <v>North America</v>
      </c>
      <c r="I3430" t="s">
        <v>3449</v>
      </c>
      <c r="J3430" s="15">
        <v>0.32</v>
      </c>
      <c r="K3430" s="1">
        <v>45862</v>
      </c>
      <c r="L3430" s="15" t="str">
        <f t="shared" si="106"/>
        <v>9.00-21.00</v>
      </c>
      <c r="M3430" s="16">
        <f t="shared" si="107"/>
        <v>12</v>
      </c>
      <c r="N3430" s="15">
        <v>16.79</v>
      </c>
      <c r="O3430" s="15">
        <v>31</v>
      </c>
      <c r="P3430" t="s">
        <v>29</v>
      </c>
      <c r="Q3430">
        <v>50</v>
      </c>
      <c r="R3430" t="s">
        <v>21</v>
      </c>
      <c r="S3430">
        <v>2023</v>
      </c>
      <c r="T3430" t="s">
        <v>22</v>
      </c>
      <c r="U3430" s="15">
        <v>3.5</v>
      </c>
      <c r="V3430" s="15">
        <v>4</v>
      </c>
      <c r="W3430" t="s">
        <v>32</v>
      </c>
    </row>
    <row r="3431" spans="1:23">
      <c r="A3431" t="s">
        <v>3476</v>
      </c>
      <c r="B3431">
        <v>-33.738647</v>
      </c>
      <c r="C3431" s="15">
        <v>18.566821999999998</v>
      </c>
      <c r="D3431" s="2" t="s">
        <v>8460</v>
      </c>
      <c r="E3431" s="14" t="s">
        <v>5085</v>
      </c>
      <c r="F3431" s="14" t="e" vm="12">
        <v>#VALUE!</v>
      </c>
      <c r="G3431" s="2" t="str">
        <f>_xlfn.XLOOKUP(E3431,missing_cities!$Q$2:$Q$56,missing_cities!$R$2:$R$56,"Not Found",0)</f>
        <v>South Africa</v>
      </c>
      <c r="H3431" t="str">
        <f>_xlfn.XLOOKUP(E3431,missing_cities!$Q$2:$Q$56,missing_cities!$S$2:$S$56,"Not Found",0)</f>
        <v>Africa</v>
      </c>
      <c r="I3431" t="s">
        <v>3449</v>
      </c>
      <c r="J3431" s="15">
        <v>0.37</v>
      </c>
      <c r="K3431" t="s">
        <v>34</v>
      </c>
      <c r="L3431" s="15" t="str">
        <f t="shared" si="106"/>
        <v>6:00-22:00</v>
      </c>
      <c r="M3431" s="16">
        <f t="shared" si="107"/>
        <v>0.67</v>
      </c>
      <c r="N3431" s="15">
        <v>19.09</v>
      </c>
      <c r="O3431" s="15">
        <v>68</v>
      </c>
      <c r="P3431" t="s">
        <v>39</v>
      </c>
      <c r="Q3431">
        <v>350</v>
      </c>
      <c r="R3431" t="s">
        <v>21</v>
      </c>
      <c r="S3431">
        <v>2022</v>
      </c>
      <c r="T3431" t="s">
        <v>31</v>
      </c>
      <c r="U3431" s="15">
        <v>4.4000000000000004</v>
      </c>
      <c r="V3431" s="15">
        <v>6</v>
      </c>
      <c r="W3431" t="s">
        <v>23</v>
      </c>
    </row>
    <row r="3432" spans="1:23">
      <c r="A3432" t="s">
        <v>3477</v>
      </c>
      <c r="B3432">
        <v>39.859340000000003</v>
      </c>
      <c r="C3432" s="15">
        <v>116.359182</v>
      </c>
      <c r="D3432" s="2" t="s">
        <v>8461</v>
      </c>
      <c r="E3432" s="14" t="s">
        <v>5071</v>
      </c>
      <c r="F3432" s="14" t="e" vm="9">
        <v>#VALUE!</v>
      </c>
      <c r="G3432" s="2" t="str">
        <f>_xlfn.XLOOKUP(E3432,missing_cities!$Q$2:$Q$56,missing_cities!$R$2:$R$56,"Not Found",0)</f>
        <v>China</v>
      </c>
      <c r="H3432" t="str">
        <f>_xlfn.XLOOKUP(E3432,missing_cities!$Q$2:$Q$56,missing_cities!$S$2:$S$56,"Not Found",0)</f>
        <v>Asia</v>
      </c>
      <c r="I3432" t="s">
        <v>3449</v>
      </c>
      <c r="J3432" s="15">
        <v>0.2</v>
      </c>
      <c r="K3432" t="s">
        <v>34</v>
      </c>
      <c r="L3432" s="15" t="str">
        <f t="shared" si="106"/>
        <v>6:00-22:00</v>
      </c>
      <c r="M3432" s="16">
        <f t="shared" si="107"/>
        <v>0.67</v>
      </c>
      <c r="N3432" s="15">
        <v>10.82</v>
      </c>
      <c r="O3432" s="15">
        <v>85</v>
      </c>
      <c r="P3432" t="s">
        <v>37</v>
      </c>
      <c r="Q3432">
        <v>350</v>
      </c>
      <c r="R3432" t="s">
        <v>67</v>
      </c>
      <c r="S3432">
        <v>2023</v>
      </c>
      <c r="T3432" t="s">
        <v>31</v>
      </c>
      <c r="U3432" s="15">
        <v>3.8</v>
      </c>
      <c r="V3432" s="15">
        <v>5</v>
      </c>
      <c r="W3432" t="s">
        <v>32</v>
      </c>
    </row>
    <row r="3433" spans="1:23">
      <c r="A3433" t="s">
        <v>3478</v>
      </c>
      <c r="B3433">
        <v>10.942627</v>
      </c>
      <c r="C3433" s="15">
        <v>125.16781</v>
      </c>
      <c r="D3433" s="2" t="s">
        <v>7680</v>
      </c>
      <c r="E3433" s="14" t="str">
        <f>_xlfn.XLOOKUP(C3433,missing_cities!B:B,missing_cities!C:C,"Not Found",0)</f>
        <v>Marabut</v>
      </c>
      <c r="F3433" s="14" t="e" vm="19">
        <v>#VALUE!</v>
      </c>
      <c r="G3433" s="2" t="str">
        <f>_xlfn.XLOOKUP(E3433,missing_cities!$Q$2:$Q$56,missing_cities!$R$2:$R$56,"Not Found",0)</f>
        <v>Philippines</v>
      </c>
      <c r="H3433" t="str">
        <f>_xlfn.XLOOKUP(E3433,missing_cities!$Q$2:$Q$56,missing_cities!$S$2:$S$56,"Not Found",0)</f>
        <v>Asia</v>
      </c>
      <c r="I3433" t="s">
        <v>3449</v>
      </c>
      <c r="J3433" s="15">
        <v>0.12</v>
      </c>
      <c r="K3433" s="1">
        <v>45862</v>
      </c>
      <c r="L3433" s="15" t="str">
        <f t="shared" si="106"/>
        <v>9.00-21.00</v>
      </c>
      <c r="M3433" s="16">
        <f t="shared" si="107"/>
        <v>12</v>
      </c>
      <c r="N3433" s="15">
        <v>3.06</v>
      </c>
      <c r="O3433" s="15">
        <v>22</v>
      </c>
      <c r="P3433" t="s">
        <v>25</v>
      </c>
      <c r="Q3433">
        <v>50</v>
      </c>
      <c r="R3433" t="s">
        <v>37</v>
      </c>
      <c r="S3433">
        <v>2013</v>
      </c>
      <c r="T3433" t="s">
        <v>22</v>
      </c>
      <c r="U3433" s="15">
        <v>3.2</v>
      </c>
      <c r="V3433" s="15">
        <v>1</v>
      </c>
      <c r="W3433" t="s">
        <v>32</v>
      </c>
    </row>
    <row r="3434" spans="1:23">
      <c r="A3434" t="s">
        <v>3479</v>
      </c>
      <c r="B3434">
        <v>39.937451000000003</v>
      </c>
      <c r="C3434" s="15">
        <v>116.323201</v>
      </c>
      <c r="D3434" s="2" t="s">
        <v>8462</v>
      </c>
      <c r="E3434" s="14" t="s">
        <v>5071</v>
      </c>
      <c r="F3434" s="14" t="e" vm="9">
        <v>#VALUE!</v>
      </c>
      <c r="G3434" s="2" t="str">
        <f>_xlfn.XLOOKUP(E3434,missing_cities!$Q$2:$Q$56,missing_cities!$R$2:$R$56,"Not Found",0)</f>
        <v>China</v>
      </c>
      <c r="H3434" t="str">
        <f>_xlfn.XLOOKUP(E3434,missing_cities!$Q$2:$Q$56,missing_cities!$S$2:$S$56,"Not Found",0)</f>
        <v>Asia</v>
      </c>
      <c r="I3434" t="s">
        <v>3449</v>
      </c>
      <c r="J3434" s="15">
        <v>0.12</v>
      </c>
      <c r="K3434" s="1">
        <v>45862</v>
      </c>
      <c r="L3434" s="15" t="str">
        <f t="shared" si="106"/>
        <v>9.00-21.00</v>
      </c>
      <c r="M3434" s="16">
        <f t="shared" si="107"/>
        <v>12</v>
      </c>
      <c r="N3434" s="15">
        <v>17.809999999999999</v>
      </c>
      <c r="O3434" s="15">
        <v>41</v>
      </c>
      <c r="P3434" t="s">
        <v>39</v>
      </c>
      <c r="Q3434">
        <v>22</v>
      </c>
      <c r="R3434" t="s">
        <v>67</v>
      </c>
      <c r="S3434">
        <v>2023</v>
      </c>
      <c r="T3434" t="s">
        <v>31</v>
      </c>
      <c r="U3434" s="15">
        <v>3.2</v>
      </c>
      <c r="V3434" s="15">
        <v>4</v>
      </c>
      <c r="W3434" t="s">
        <v>23</v>
      </c>
    </row>
    <row r="3435" spans="1:23">
      <c r="A3435" t="s">
        <v>3480</v>
      </c>
      <c r="B3435">
        <v>-33.733347000000002</v>
      </c>
      <c r="C3435" s="15">
        <v>18.455826999999999</v>
      </c>
      <c r="D3435" s="2" t="s">
        <v>8463</v>
      </c>
      <c r="E3435" s="14" t="s">
        <v>5085</v>
      </c>
      <c r="F3435" s="14" t="e" vm="12">
        <v>#VALUE!</v>
      </c>
      <c r="G3435" s="2" t="str">
        <f>_xlfn.XLOOKUP(E3435,missing_cities!$Q$2:$Q$56,missing_cities!$R$2:$R$56,"Not Found",0)</f>
        <v>South Africa</v>
      </c>
      <c r="H3435" t="str">
        <f>_xlfn.XLOOKUP(E3435,missing_cities!$Q$2:$Q$56,missing_cities!$S$2:$S$56,"Not Found",0)</f>
        <v>Africa</v>
      </c>
      <c r="I3435" t="s">
        <v>3449</v>
      </c>
      <c r="J3435" s="15">
        <v>0.31</v>
      </c>
      <c r="K3435" t="s">
        <v>34</v>
      </c>
      <c r="L3435" s="15" t="str">
        <f t="shared" si="106"/>
        <v>6:00-22:00</v>
      </c>
      <c r="M3435" s="16">
        <f t="shared" si="107"/>
        <v>0.67</v>
      </c>
      <c r="N3435" s="15">
        <v>12.84</v>
      </c>
      <c r="O3435" s="15">
        <v>96</v>
      </c>
      <c r="P3435" t="s">
        <v>25</v>
      </c>
      <c r="Q3435">
        <v>22</v>
      </c>
      <c r="R3435" t="s">
        <v>37</v>
      </c>
      <c r="S3435">
        <v>2011</v>
      </c>
      <c r="T3435" t="s">
        <v>31</v>
      </c>
      <c r="U3435" s="15">
        <v>4.8</v>
      </c>
      <c r="V3435" s="15">
        <v>7</v>
      </c>
      <c r="W3435" t="s">
        <v>27</v>
      </c>
    </row>
    <row r="3436" spans="1:23">
      <c r="A3436" t="s">
        <v>3481</v>
      </c>
      <c r="B3436">
        <v>55.723103999999999</v>
      </c>
      <c r="C3436" s="15">
        <v>37.652898</v>
      </c>
      <c r="D3436" s="2" t="s">
        <v>8464</v>
      </c>
      <c r="E3436" s="14" t="s">
        <v>5052</v>
      </c>
      <c r="F3436" s="14" t="e" vm="2">
        <v>#VALUE!</v>
      </c>
      <c r="G3436" s="2" t="str">
        <f>_xlfn.XLOOKUP(E3436,missing_cities!$Q$2:$Q$56,missing_cities!$R$2:$R$56,"Not Found",0)</f>
        <v>Russia</v>
      </c>
      <c r="H3436" t="str">
        <f>_xlfn.XLOOKUP(E3436,missing_cities!$Q$2:$Q$56,missing_cities!$S$2:$S$56,"Not Found",0)</f>
        <v>Europe</v>
      </c>
      <c r="I3436" t="s">
        <v>3449</v>
      </c>
      <c r="J3436" s="15">
        <v>0.19</v>
      </c>
      <c r="K3436" s="1">
        <v>45862</v>
      </c>
      <c r="L3436" s="15" t="str">
        <f t="shared" si="106"/>
        <v>9.00-21.00</v>
      </c>
      <c r="M3436" s="16">
        <f t="shared" si="107"/>
        <v>12</v>
      </c>
      <c r="N3436" s="15">
        <v>17.93</v>
      </c>
      <c r="O3436" s="15">
        <v>62</v>
      </c>
      <c r="P3436" t="s">
        <v>39</v>
      </c>
      <c r="Q3436">
        <v>50</v>
      </c>
      <c r="R3436" t="s">
        <v>48</v>
      </c>
      <c r="S3436">
        <v>2018</v>
      </c>
      <c r="T3436" t="s">
        <v>31</v>
      </c>
      <c r="U3436" s="15">
        <v>3.3</v>
      </c>
      <c r="V3436" s="15">
        <v>7</v>
      </c>
      <c r="W3436" t="s">
        <v>32</v>
      </c>
    </row>
    <row r="3437" spans="1:23">
      <c r="A3437" t="s">
        <v>3482</v>
      </c>
      <c r="B3437">
        <v>-16.299956999999999</v>
      </c>
      <c r="C3437" s="15">
        <v>56.504930999999999</v>
      </c>
      <c r="D3437" s="2" t="s">
        <v>8465</v>
      </c>
      <c r="E3437" s="14" t="str">
        <f>_xlfn.XLOOKUP(C3437,missing_cities!B:B,missing_cities!C:C,"Not Found",0)</f>
        <v>Error</v>
      </c>
      <c r="F3437" s="14" t="s">
        <v>9987</v>
      </c>
      <c r="G3437" s="2" t="str">
        <f>_xlfn.XLOOKUP(E3437,missing_cities!$Q$2:$Q$56,missing_cities!$R$2:$R$56,"Not Found",0)</f>
        <v>Error</v>
      </c>
      <c r="H3437" t="str">
        <f>_xlfn.XLOOKUP(E3437,missing_cities!$Q$2:$Q$56,missing_cities!$S$2:$S$56,"Not Found",0)</f>
        <v>Error</v>
      </c>
      <c r="I3437" t="s">
        <v>3449</v>
      </c>
      <c r="J3437" s="15">
        <v>0.15</v>
      </c>
      <c r="K3437" t="s">
        <v>34</v>
      </c>
      <c r="L3437" s="15" t="str">
        <f t="shared" si="106"/>
        <v>6:00-22:00</v>
      </c>
      <c r="M3437" s="16">
        <f t="shared" si="107"/>
        <v>0.67</v>
      </c>
      <c r="N3437" s="15">
        <v>7.14</v>
      </c>
      <c r="O3437" s="15">
        <v>43</v>
      </c>
      <c r="P3437" t="s">
        <v>39</v>
      </c>
      <c r="Q3437">
        <v>350</v>
      </c>
      <c r="R3437" t="s">
        <v>21</v>
      </c>
      <c r="S3437">
        <v>2010</v>
      </c>
      <c r="T3437" t="s">
        <v>22</v>
      </c>
      <c r="U3437" s="15">
        <v>3.2</v>
      </c>
      <c r="V3437" s="15">
        <v>7</v>
      </c>
      <c r="W3437" t="s">
        <v>32</v>
      </c>
    </row>
    <row r="3438" spans="1:23">
      <c r="A3438" t="s">
        <v>3483</v>
      </c>
      <c r="B3438">
        <v>25.364988</v>
      </c>
      <c r="C3438" s="15">
        <v>55.308793000000001</v>
      </c>
      <c r="D3438" s="2" t="s">
        <v>8466</v>
      </c>
      <c r="E3438" s="14" t="s">
        <v>5076</v>
      </c>
      <c r="F3438" s="14" t="e" vm="10">
        <v>#VALUE!</v>
      </c>
      <c r="G3438" s="2" t="str">
        <f>_xlfn.XLOOKUP(E3438,missing_cities!$Q$2:$Q$56,missing_cities!$R$2:$R$56,"Not Found",0)</f>
        <v>United Arab Emirates</v>
      </c>
      <c r="H3438" t="str">
        <f>_xlfn.XLOOKUP(E3438,missing_cities!$Q$2:$Q$56,missing_cities!$S$2:$S$56,"Not Found",0)</f>
        <v>Asia</v>
      </c>
      <c r="I3438" t="s">
        <v>3449</v>
      </c>
      <c r="J3438" s="15">
        <v>0.17</v>
      </c>
      <c r="K3438" s="1">
        <v>45862</v>
      </c>
      <c r="L3438" s="15" t="str">
        <f t="shared" si="106"/>
        <v>9.00-21.00</v>
      </c>
      <c r="M3438" s="16">
        <f t="shared" si="107"/>
        <v>12</v>
      </c>
      <c r="N3438" s="15">
        <v>13.63</v>
      </c>
      <c r="O3438" s="15">
        <v>89</v>
      </c>
      <c r="P3438" t="s">
        <v>37</v>
      </c>
      <c r="Q3438">
        <v>22</v>
      </c>
      <c r="R3438" t="s">
        <v>48</v>
      </c>
      <c r="S3438">
        <v>2015</v>
      </c>
      <c r="T3438" t="s">
        <v>31</v>
      </c>
      <c r="U3438" s="15">
        <v>4.4000000000000004</v>
      </c>
      <c r="V3438" s="15">
        <v>8</v>
      </c>
      <c r="W3438" t="s">
        <v>32</v>
      </c>
    </row>
    <row r="3439" spans="1:23">
      <c r="A3439" t="s">
        <v>3484</v>
      </c>
      <c r="B3439">
        <v>-39.773789000000001</v>
      </c>
      <c r="C3439" s="15">
        <v>-118.454132</v>
      </c>
      <c r="D3439" s="2" t="s">
        <v>8467</v>
      </c>
      <c r="E3439" s="14" t="str">
        <f>_xlfn.XLOOKUP(C3439,missing_cities!B:B,missing_cities!C:C,"Not Found",0)</f>
        <v>Error</v>
      </c>
      <c r="F3439" s="14" t="s">
        <v>9987</v>
      </c>
      <c r="G3439" s="2" t="str">
        <f>_xlfn.XLOOKUP(E3439,missing_cities!$Q$2:$Q$56,missing_cities!$R$2:$R$56,"Not Found",0)</f>
        <v>Error</v>
      </c>
      <c r="H3439" t="str">
        <f>_xlfn.XLOOKUP(E3439,missing_cities!$Q$2:$Q$56,missing_cities!$S$2:$S$56,"Not Found",0)</f>
        <v>Error</v>
      </c>
      <c r="I3439" t="s">
        <v>3449</v>
      </c>
      <c r="J3439" s="15">
        <v>0.4</v>
      </c>
      <c r="K3439" s="1">
        <v>45862</v>
      </c>
      <c r="L3439" s="15" t="str">
        <f t="shared" si="106"/>
        <v>9.00-21.00</v>
      </c>
      <c r="M3439" s="16">
        <f t="shared" si="107"/>
        <v>12</v>
      </c>
      <c r="N3439" s="15">
        <v>6.67</v>
      </c>
      <c r="O3439" s="15">
        <v>92</v>
      </c>
      <c r="P3439" t="s">
        <v>37</v>
      </c>
      <c r="Q3439">
        <v>150</v>
      </c>
      <c r="R3439" t="s">
        <v>76</v>
      </c>
      <c r="S3439">
        <v>2017</v>
      </c>
      <c r="T3439" t="s">
        <v>22</v>
      </c>
      <c r="U3439" s="15">
        <v>3.6</v>
      </c>
      <c r="V3439" s="15">
        <v>3</v>
      </c>
      <c r="W3439" t="s">
        <v>27</v>
      </c>
    </row>
    <row r="3440" spans="1:23">
      <c r="A3440" t="s">
        <v>3485</v>
      </c>
      <c r="B3440">
        <v>-33.854759999999999</v>
      </c>
      <c r="C3440" s="15">
        <v>151.30087599999999</v>
      </c>
      <c r="D3440" s="2" t="s">
        <v>8468</v>
      </c>
      <c r="E3440" s="14" t="s">
        <v>5069</v>
      </c>
      <c r="F3440" s="14" t="e" vm="8">
        <v>#VALUE!</v>
      </c>
      <c r="G3440" s="2" t="str">
        <f>_xlfn.XLOOKUP(E3440,missing_cities!$Q$2:$Q$56,missing_cities!$R$2:$R$56,"Not Found",0)</f>
        <v>Australia</v>
      </c>
      <c r="H3440" t="str">
        <f>_xlfn.XLOOKUP(E3440,missing_cities!$Q$2:$Q$56,missing_cities!$S$2:$S$56,"Not Found",0)</f>
        <v>Australia</v>
      </c>
      <c r="I3440" t="s">
        <v>3449</v>
      </c>
      <c r="J3440" s="15">
        <v>0.48</v>
      </c>
      <c r="K3440" t="s">
        <v>34</v>
      </c>
      <c r="L3440" s="15" t="str">
        <f t="shared" si="106"/>
        <v>6:00-22:00</v>
      </c>
      <c r="M3440" s="16">
        <f t="shared" si="107"/>
        <v>0.67</v>
      </c>
      <c r="N3440" s="15">
        <v>14.6</v>
      </c>
      <c r="O3440" s="15">
        <v>33</v>
      </c>
      <c r="P3440" t="s">
        <v>37</v>
      </c>
      <c r="Q3440">
        <v>50</v>
      </c>
      <c r="R3440" t="s">
        <v>35</v>
      </c>
      <c r="S3440">
        <v>2022</v>
      </c>
      <c r="T3440" t="s">
        <v>31</v>
      </c>
      <c r="U3440" s="15">
        <v>3.1</v>
      </c>
      <c r="V3440" s="15">
        <v>1</v>
      </c>
      <c r="W3440" t="s">
        <v>23</v>
      </c>
    </row>
    <row r="3441" spans="1:23">
      <c r="A3441" t="s">
        <v>3486</v>
      </c>
      <c r="B3441">
        <v>19.432658</v>
      </c>
      <c r="C3441" s="15">
        <v>-99.086061000000001</v>
      </c>
      <c r="D3441" s="2" t="s">
        <v>8469</v>
      </c>
      <c r="E3441" s="14" t="s">
        <v>5119</v>
      </c>
      <c r="F3441" s="14" t="e" vm="13">
        <v>#VALUE!</v>
      </c>
      <c r="G3441" s="2" t="str">
        <f>_xlfn.XLOOKUP(E3441,missing_cities!$Q$2:$Q$56,missing_cities!$R$2:$R$56,"Not Found",0)</f>
        <v>Mexico</v>
      </c>
      <c r="H3441" t="str">
        <f>_xlfn.XLOOKUP(E3441,missing_cities!$Q$2:$Q$56,missing_cities!$S$2:$S$56,"Not Found",0)</f>
        <v>North America</v>
      </c>
      <c r="I3441" t="s">
        <v>3449</v>
      </c>
      <c r="J3441" s="15">
        <v>0.21</v>
      </c>
      <c r="K3441" t="s">
        <v>34</v>
      </c>
      <c r="L3441" s="15" t="str">
        <f t="shared" si="106"/>
        <v>6:00-22:00</v>
      </c>
      <c r="M3441" s="16">
        <f t="shared" si="107"/>
        <v>0.67</v>
      </c>
      <c r="N3441" s="15">
        <v>5.86</v>
      </c>
      <c r="O3441" s="15">
        <v>49</v>
      </c>
      <c r="P3441" t="s">
        <v>39</v>
      </c>
      <c r="Q3441">
        <v>22</v>
      </c>
      <c r="R3441" t="s">
        <v>48</v>
      </c>
      <c r="S3441">
        <v>2012</v>
      </c>
      <c r="T3441" t="s">
        <v>31</v>
      </c>
      <c r="U3441" s="15">
        <v>4.2</v>
      </c>
      <c r="V3441" s="15">
        <v>8</v>
      </c>
      <c r="W3441" t="s">
        <v>32</v>
      </c>
    </row>
    <row r="3442" spans="1:23">
      <c r="A3442" t="s">
        <v>3487</v>
      </c>
      <c r="B3442">
        <v>41.933881999999997</v>
      </c>
      <c r="C3442" s="15">
        <v>-87.634607000000003</v>
      </c>
      <c r="D3442" s="2" t="s">
        <v>8470</v>
      </c>
      <c r="E3442" s="14" t="s">
        <v>5065</v>
      </c>
      <c r="F3442" s="14" t="e" vm="5">
        <v>#VALUE!</v>
      </c>
      <c r="G3442" s="2" t="str">
        <f>_xlfn.XLOOKUP(E3442,missing_cities!$Q$2:$Q$56,missing_cities!$R$2:$R$56,"Not Found",0)</f>
        <v>United States</v>
      </c>
      <c r="H3442" t="str">
        <f>_xlfn.XLOOKUP(E3442,missing_cities!$Q$2:$Q$56,missing_cities!$S$2:$S$56,"Not Found",0)</f>
        <v>North America</v>
      </c>
      <c r="I3442" t="s">
        <v>3449</v>
      </c>
      <c r="J3442" s="15">
        <v>0.35</v>
      </c>
      <c r="K3442" s="1">
        <v>45862</v>
      </c>
      <c r="L3442" s="15" t="str">
        <f t="shared" si="106"/>
        <v>9.00-21.00</v>
      </c>
      <c r="M3442" s="16">
        <f t="shared" si="107"/>
        <v>12</v>
      </c>
      <c r="N3442" s="15">
        <v>10.65</v>
      </c>
      <c r="O3442" s="15">
        <v>58</v>
      </c>
      <c r="P3442" t="s">
        <v>29</v>
      </c>
      <c r="Q3442">
        <v>150</v>
      </c>
      <c r="R3442" t="s">
        <v>48</v>
      </c>
      <c r="S3442">
        <v>2013</v>
      </c>
      <c r="T3442" t="s">
        <v>22</v>
      </c>
      <c r="U3442" s="15">
        <v>4</v>
      </c>
      <c r="V3442" s="15">
        <v>4</v>
      </c>
      <c r="W3442" t="s">
        <v>27</v>
      </c>
    </row>
    <row r="3443" spans="1:23">
      <c r="A3443" t="s">
        <v>3488</v>
      </c>
      <c r="B3443">
        <v>25.312640999999999</v>
      </c>
      <c r="C3443" s="15">
        <v>55.273930999999997</v>
      </c>
      <c r="D3443" s="2" t="s">
        <v>8471</v>
      </c>
      <c r="E3443" s="14" t="s">
        <v>5076</v>
      </c>
      <c r="F3443" s="14" t="e" vm="10">
        <v>#VALUE!</v>
      </c>
      <c r="G3443" s="2" t="str">
        <f>_xlfn.XLOOKUP(E3443,missing_cities!$Q$2:$Q$56,missing_cities!$R$2:$R$56,"Not Found",0)</f>
        <v>United Arab Emirates</v>
      </c>
      <c r="H3443" t="str">
        <f>_xlfn.XLOOKUP(E3443,missing_cities!$Q$2:$Q$56,missing_cities!$S$2:$S$56,"Not Found",0)</f>
        <v>Asia</v>
      </c>
      <c r="I3443" t="s">
        <v>3449</v>
      </c>
      <c r="J3443" s="15">
        <v>0.43</v>
      </c>
      <c r="K3443" t="s">
        <v>34</v>
      </c>
      <c r="L3443" s="15" t="str">
        <f t="shared" si="106"/>
        <v>6:00-22:00</v>
      </c>
      <c r="M3443" s="16">
        <f t="shared" si="107"/>
        <v>0.67</v>
      </c>
      <c r="N3443" s="15">
        <v>2.4500000000000002</v>
      </c>
      <c r="O3443" s="15">
        <v>37</v>
      </c>
      <c r="P3443" t="s">
        <v>29</v>
      </c>
      <c r="Q3443">
        <v>22</v>
      </c>
      <c r="R3443" t="s">
        <v>37</v>
      </c>
      <c r="S3443">
        <v>2014</v>
      </c>
      <c r="T3443" t="s">
        <v>22</v>
      </c>
      <c r="U3443" s="15">
        <v>4.8</v>
      </c>
      <c r="V3443" s="15">
        <v>4</v>
      </c>
      <c r="W3443" t="s">
        <v>23</v>
      </c>
    </row>
    <row r="3444" spans="1:23">
      <c r="A3444" t="s">
        <v>3489</v>
      </c>
      <c r="B3444">
        <v>19.053561999999999</v>
      </c>
      <c r="C3444" s="15">
        <v>72.835111999999995</v>
      </c>
      <c r="D3444" s="2" t="s">
        <v>8472</v>
      </c>
      <c r="E3444" s="14" t="s">
        <v>5079</v>
      </c>
      <c r="F3444" s="14" t="e" vm="11">
        <v>#VALUE!</v>
      </c>
      <c r="G3444" s="2" t="str">
        <f>_xlfn.XLOOKUP(E3444,missing_cities!$Q$2:$Q$56,missing_cities!$R$2:$R$56,"Not Found",0)</f>
        <v>India</v>
      </c>
      <c r="H3444" t="str">
        <f>_xlfn.XLOOKUP(E3444,missing_cities!$Q$2:$Q$56,missing_cities!$S$2:$S$56,"Not Found",0)</f>
        <v>Asia</v>
      </c>
      <c r="I3444" t="s">
        <v>3449</v>
      </c>
      <c r="J3444" s="15">
        <v>0.25</v>
      </c>
      <c r="K3444" t="s">
        <v>34</v>
      </c>
      <c r="L3444" s="15" t="str">
        <f t="shared" si="106"/>
        <v>6:00-22:00</v>
      </c>
      <c r="M3444" s="16">
        <f t="shared" si="107"/>
        <v>0.67</v>
      </c>
      <c r="N3444" s="15">
        <v>6.6</v>
      </c>
      <c r="O3444" s="15">
        <v>45</v>
      </c>
      <c r="P3444" t="s">
        <v>20</v>
      </c>
      <c r="Q3444">
        <v>350</v>
      </c>
      <c r="R3444" t="s">
        <v>97</v>
      </c>
      <c r="S3444">
        <v>2017</v>
      </c>
      <c r="T3444" t="s">
        <v>31</v>
      </c>
      <c r="U3444" s="15">
        <v>4.3</v>
      </c>
      <c r="V3444" s="15">
        <v>10</v>
      </c>
      <c r="W3444" t="s">
        <v>32</v>
      </c>
    </row>
    <row r="3445" spans="1:23">
      <c r="A3445" t="s">
        <v>3490</v>
      </c>
      <c r="B3445">
        <v>43.667051000000001</v>
      </c>
      <c r="C3445" s="15">
        <v>-79.495620000000002</v>
      </c>
      <c r="D3445" s="2" t="s">
        <v>8473</v>
      </c>
      <c r="E3445" s="14" t="s">
        <v>5050</v>
      </c>
      <c r="F3445" s="14" t="e" vm="1">
        <v>#VALUE!</v>
      </c>
      <c r="G3445" s="2" t="str">
        <f>_xlfn.XLOOKUP(E3445,missing_cities!$Q$2:$Q$56,missing_cities!$R$2:$R$56,"Not Found",0)</f>
        <v>Canada</v>
      </c>
      <c r="H3445" t="str">
        <f>_xlfn.XLOOKUP(E3445,missing_cities!$Q$2:$Q$56,missing_cities!$S$2:$S$56,"Not Found",0)</f>
        <v>North America</v>
      </c>
      <c r="I3445" t="s">
        <v>3449</v>
      </c>
      <c r="J3445" s="15">
        <v>0.33</v>
      </c>
      <c r="K3445" t="s">
        <v>34</v>
      </c>
      <c r="L3445" s="15" t="str">
        <f t="shared" si="106"/>
        <v>6:00-22:00</v>
      </c>
      <c r="M3445" s="16">
        <f t="shared" si="107"/>
        <v>0.67</v>
      </c>
      <c r="N3445" s="15">
        <v>18.440000000000001</v>
      </c>
      <c r="O3445" s="15">
        <v>98</v>
      </c>
      <c r="P3445" t="s">
        <v>37</v>
      </c>
      <c r="Q3445">
        <v>22</v>
      </c>
      <c r="R3445" t="s">
        <v>35</v>
      </c>
      <c r="S3445">
        <v>2019</v>
      </c>
      <c r="T3445" t="s">
        <v>22</v>
      </c>
      <c r="U3445" s="15">
        <v>4.7</v>
      </c>
      <c r="V3445" s="15">
        <v>2</v>
      </c>
      <c r="W3445" t="s">
        <v>32</v>
      </c>
    </row>
    <row r="3446" spans="1:23">
      <c r="A3446" t="s">
        <v>3491</v>
      </c>
      <c r="B3446">
        <v>43.654640999999998</v>
      </c>
      <c r="C3446" s="15">
        <v>-79.348445999999996</v>
      </c>
      <c r="D3446" s="2" t="s">
        <v>8474</v>
      </c>
      <c r="E3446" s="14" t="s">
        <v>5050</v>
      </c>
      <c r="F3446" s="14" t="e" vm="1">
        <v>#VALUE!</v>
      </c>
      <c r="G3446" s="2" t="str">
        <f>_xlfn.XLOOKUP(E3446,missing_cities!$Q$2:$Q$56,missing_cities!$R$2:$R$56,"Not Found",0)</f>
        <v>Canada</v>
      </c>
      <c r="H3446" t="str">
        <f>_xlfn.XLOOKUP(E3446,missing_cities!$Q$2:$Q$56,missing_cities!$S$2:$S$56,"Not Found",0)</f>
        <v>North America</v>
      </c>
      <c r="I3446" t="s">
        <v>3449</v>
      </c>
      <c r="J3446" s="15">
        <v>0.15</v>
      </c>
      <c r="K3446" t="s">
        <v>34</v>
      </c>
      <c r="L3446" s="15" t="str">
        <f t="shared" si="106"/>
        <v>6:00-22:00</v>
      </c>
      <c r="M3446" s="16">
        <f t="shared" si="107"/>
        <v>0.67</v>
      </c>
      <c r="N3446" s="15">
        <v>14.65</v>
      </c>
      <c r="O3446" s="15">
        <v>80</v>
      </c>
      <c r="P3446" t="s">
        <v>20</v>
      </c>
      <c r="Q3446">
        <v>150</v>
      </c>
      <c r="R3446" t="s">
        <v>48</v>
      </c>
      <c r="S3446">
        <v>2017</v>
      </c>
      <c r="T3446" t="s">
        <v>22</v>
      </c>
      <c r="U3446" s="15">
        <v>4.0999999999999996</v>
      </c>
      <c r="V3446" s="15">
        <v>4</v>
      </c>
      <c r="W3446" t="s">
        <v>27</v>
      </c>
    </row>
    <row r="3447" spans="1:23">
      <c r="A3447" t="s">
        <v>3492</v>
      </c>
      <c r="B3447">
        <v>-23.545408999999999</v>
      </c>
      <c r="C3447" s="15">
        <v>-46.511423000000001</v>
      </c>
      <c r="D3447" s="2" t="s">
        <v>8475</v>
      </c>
      <c r="E3447" s="14" t="s">
        <v>5067</v>
      </c>
      <c r="F3447" s="14" t="e" vm="7">
        <v>#VALUE!</v>
      </c>
      <c r="G3447" s="2" t="str">
        <f>_xlfn.XLOOKUP(E3447,missing_cities!$Q$2:$Q$56,missing_cities!$R$2:$R$56,"Not Found",0)</f>
        <v>Brazil</v>
      </c>
      <c r="H3447" t="str">
        <f>_xlfn.XLOOKUP(E3447,missing_cities!$Q$2:$Q$56,missing_cities!$S$2:$S$56,"Not Found",0)</f>
        <v>South America</v>
      </c>
      <c r="I3447" t="s">
        <v>3449</v>
      </c>
      <c r="J3447" s="15">
        <v>0.2</v>
      </c>
      <c r="K3447" s="1">
        <v>45862</v>
      </c>
      <c r="L3447" s="15" t="str">
        <f t="shared" si="106"/>
        <v>9.00-21.00</v>
      </c>
      <c r="M3447" s="16">
        <f t="shared" si="107"/>
        <v>12</v>
      </c>
      <c r="N3447" s="15">
        <v>18.53</v>
      </c>
      <c r="O3447" s="15">
        <v>33</v>
      </c>
      <c r="P3447" t="s">
        <v>20</v>
      </c>
      <c r="Q3447">
        <v>50</v>
      </c>
      <c r="R3447" t="s">
        <v>42</v>
      </c>
      <c r="S3447">
        <v>2010</v>
      </c>
      <c r="T3447" t="s">
        <v>22</v>
      </c>
      <c r="U3447" s="15">
        <v>4.0999999999999996</v>
      </c>
      <c r="V3447" s="15">
        <v>3</v>
      </c>
      <c r="W3447" t="s">
        <v>27</v>
      </c>
    </row>
    <row r="3448" spans="1:23">
      <c r="A3448" t="s">
        <v>3493</v>
      </c>
      <c r="B3448">
        <v>13.874674000000001</v>
      </c>
      <c r="C3448" s="15">
        <v>100.50492800000001</v>
      </c>
      <c r="D3448" s="2" t="s">
        <v>8476</v>
      </c>
      <c r="E3448" s="14" t="s">
        <v>5059</v>
      </c>
      <c r="F3448" s="14" t="e" vm="4">
        <v>#VALUE!</v>
      </c>
      <c r="G3448" s="2" t="str">
        <f>_xlfn.XLOOKUP(E3448,missing_cities!$Q$2:$Q$56,missing_cities!$R$2:$R$56,"Not Found",0)</f>
        <v>Thailand</v>
      </c>
      <c r="H3448" t="str">
        <f>_xlfn.XLOOKUP(E3448,missing_cities!$Q$2:$Q$56,missing_cities!$S$2:$S$56,"Not Found",0)</f>
        <v>Asia</v>
      </c>
      <c r="I3448" t="s">
        <v>3449</v>
      </c>
      <c r="J3448" s="15">
        <v>0.13</v>
      </c>
      <c r="K3448" t="s">
        <v>34</v>
      </c>
      <c r="L3448" s="15" t="str">
        <f t="shared" si="106"/>
        <v>6:00-22:00</v>
      </c>
      <c r="M3448" s="16">
        <f t="shared" si="107"/>
        <v>0.67</v>
      </c>
      <c r="N3448" s="15">
        <v>14.81</v>
      </c>
      <c r="O3448" s="15">
        <v>42</v>
      </c>
      <c r="P3448" t="s">
        <v>20</v>
      </c>
      <c r="Q3448">
        <v>150</v>
      </c>
      <c r="R3448" t="s">
        <v>48</v>
      </c>
      <c r="S3448">
        <v>2011</v>
      </c>
      <c r="T3448" t="s">
        <v>22</v>
      </c>
      <c r="U3448" s="15">
        <v>4.9000000000000004</v>
      </c>
      <c r="V3448" s="15">
        <v>4</v>
      </c>
      <c r="W3448" t="s">
        <v>23</v>
      </c>
    </row>
    <row r="3449" spans="1:23">
      <c r="A3449" t="s">
        <v>3494</v>
      </c>
      <c r="B3449">
        <v>39.990153999999997</v>
      </c>
      <c r="C3449" s="15">
        <v>116.39345400000001</v>
      </c>
      <c r="D3449" s="2" t="s">
        <v>8477</v>
      </c>
      <c r="E3449" s="14" t="s">
        <v>5071</v>
      </c>
      <c r="F3449" s="14" t="e" vm="9">
        <v>#VALUE!</v>
      </c>
      <c r="G3449" s="2" t="str">
        <f>_xlfn.XLOOKUP(E3449,missing_cities!$Q$2:$Q$56,missing_cities!$R$2:$R$56,"Not Found",0)</f>
        <v>China</v>
      </c>
      <c r="H3449" t="str">
        <f>_xlfn.XLOOKUP(E3449,missing_cities!$Q$2:$Q$56,missing_cities!$S$2:$S$56,"Not Found",0)</f>
        <v>Asia</v>
      </c>
      <c r="I3449" t="s">
        <v>3449</v>
      </c>
      <c r="J3449" s="15">
        <v>0.39</v>
      </c>
      <c r="K3449" t="s">
        <v>34</v>
      </c>
      <c r="L3449" s="15" t="str">
        <f t="shared" si="106"/>
        <v>6:00-22:00</v>
      </c>
      <c r="M3449" s="16">
        <f t="shared" si="107"/>
        <v>0.67</v>
      </c>
      <c r="N3449" s="15">
        <v>17.32</v>
      </c>
      <c r="O3449" s="15">
        <v>32</v>
      </c>
      <c r="P3449" t="s">
        <v>39</v>
      </c>
      <c r="Q3449">
        <v>350</v>
      </c>
      <c r="R3449" t="s">
        <v>37</v>
      </c>
      <c r="S3449">
        <v>2010</v>
      </c>
      <c r="T3449" t="s">
        <v>31</v>
      </c>
      <c r="U3449" s="15">
        <v>4.9000000000000004</v>
      </c>
      <c r="V3449" s="15">
        <v>3</v>
      </c>
      <c r="W3449" t="s">
        <v>23</v>
      </c>
    </row>
    <row r="3450" spans="1:23">
      <c r="A3450" t="s">
        <v>3495</v>
      </c>
      <c r="B3450">
        <v>37.865915000000001</v>
      </c>
      <c r="C3450" s="15">
        <v>-122.317142</v>
      </c>
      <c r="D3450" s="2" t="s">
        <v>8478</v>
      </c>
      <c r="E3450" s="14" t="s">
        <v>5061</v>
      </c>
      <c r="F3450" s="14" t="e" vm="5">
        <v>#VALUE!</v>
      </c>
      <c r="G3450" s="2" t="str">
        <f>_xlfn.XLOOKUP(E3450,missing_cities!$Q$2:$Q$56,missing_cities!$R$2:$R$56,"Not Found",0)</f>
        <v>United States</v>
      </c>
      <c r="H3450" t="str">
        <f>_xlfn.XLOOKUP(E3450,missing_cities!$Q$2:$Q$56,missing_cities!$S$2:$S$56,"Not Found",0)</f>
        <v>North America</v>
      </c>
      <c r="I3450" t="s">
        <v>3449</v>
      </c>
      <c r="J3450" s="15">
        <v>0.3</v>
      </c>
      <c r="K3450" s="1">
        <v>45862</v>
      </c>
      <c r="L3450" s="15" t="str">
        <f t="shared" si="106"/>
        <v>9.00-21.00</v>
      </c>
      <c r="M3450" s="16">
        <f t="shared" si="107"/>
        <v>12</v>
      </c>
      <c r="N3450" s="15">
        <v>13.53</v>
      </c>
      <c r="O3450" s="15">
        <v>30</v>
      </c>
      <c r="P3450" t="s">
        <v>39</v>
      </c>
      <c r="Q3450">
        <v>150</v>
      </c>
      <c r="R3450" t="s">
        <v>48</v>
      </c>
      <c r="S3450">
        <v>2018</v>
      </c>
      <c r="T3450" t="s">
        <v>22</v>
      </c>
      <c r="U3450" s="15">
        <v>4.5</v>
      </c>
      <c r="V3450" s="15">
        <v>3</v>
      </c>
      <c r="W3450" t="s">
        <v>27</v>
      </c>
    </row>
    <row r="3451" spans="1:23">
      <c r="A3451" t="s">
        <v>3496</v>
      </c>
      <c r="B3451">
        <v>55.778004000000003</v>
      </c>
      <c r="C3451" s="15">
        <v>37.613104999999997</v>
      </c>
      <c r="D3451" s="2" t="s">
        <v>8479</v>
      </c>
      <c r="E3451" s="14" t="s">
        <v>5052</v>
      </c>
      <c r="F3451" s="14" t="e" vm="2">
        <v>#VALUE!</v>
      </c>
      <c r="G3451" s="2" t="str">
        <f>_xlfn.XLOOKUP(E3451,missing_cities!$Q$2:$Q$56,missing_cities!$R$2:$R$56,"Not Found",0)</f>
        <v>Russia</v>
      </c>
      <c r="H3451" t="str">
        <f>_xlfn.XLOOKUP(E3451,missing_cities!$Q$2:$Q$56,missing_cities!$S$2:$S$56,"Not Found",0)</f>
        <v>Europe</v>
      </c>
      <c r="I3451" t="s">
        <v>3449</v>
      </c>
      <c r="J3451" s="15">
        <v>0.28999999999999998</v>
      </c>
      <c r="K3451" t="s">
        <v>19</v>
      </c>
      <c r="L3451" s="15" t="str">
        <f t="shared" si="106"/>
        <v>9:00-18:00</v>
      </c>
      <c r="M3451" s="16">
        <f t="shared" si="107"/>
        <v>0.37</v>
      </c>
      <c r="N3451" s="15">
        <v>18.399999999999999</v>
      </c>
      <c r="O3451" s="15">
        <v>17</v>
      </c>
      <c r="P3451" t="s">
        <v>37</v>
      </c>
      <c r="Q3451">
        <v>350</v>
      </c>
      <c r="R3451" t="s">
        <v>37</v>
      </c>
      <c r="S3451">
        <v>2021</v>
      </c>
      <c r="T3451" t="s">
        <v>31</v>
      </c>
      <c r="U3451" s="15">
        <v>3.8</v>
      </c>
      <c r="V3451" s="15">
        <v>1</v>
      </c>
      <c r="W3451" t="s">
        <v>32</v>
      </c>
    </row>
    <row r="3452" spans="1:23">
      <c r="A3452" t="s">
        <v>3497</v>
      </c>
      <c r="B3452">
        <v>37.563009999999998</v>
      </c>
      <c r="C3452" s="15">
        <v>127.076728</v>
      </c>
      <c r="D3452" s="2" t="s">
        <v>8480</v>
      </c>
      <c r="E3452" s="14" t="s">
        <v>5063</v>
      </c>
      <c r="F3452" s="14" t="e" vm="6">
        <v>#VALUE!</v>
      </c>
      <c r="G3452" s="2" t="str">
        <f>_xlfn.XLOOKUP(E3452,missing_cities!$Q$2:$Q$56,missing_cities!$R$2:$R$56,"Not Found",0)</f>
        <v>South Korea</v>
      </c>
      <c r="H3452" t="str">
        <f>_xlfn.XLOOKUP(E3452,missing_cities!$Q$2:$Q$56,missing_cities!$S$2:$S$56,"Not Found",0)</f>
        <v>Asia</v>
      </c>
      <c r="I3452" t="s">
        <v>3449</v>
      </c>
      <c r="J3452" s="15">
        <v>0.33</v>
      </c>
      <c r="K3452" s="1">
        <v>45862</v>
      </c>
      <c r="L3452" s="15" t="str">
        <f t="shared" si="106"/>
        <v>9.00-21.00</v>
      </c>
      <c r="M3452" s="16">
        <f t="shared" si="107"/>
        <v>12</v>
      </c>
      <c r="N3452" s="15">
        <v>4.01</v>
      </c>
      <c r="O3452" s="15">
        <v>53</v>
      </c>
      <c r="P3452" t="s">
        <v>29</v>
      </c>
      <c r="Q3452">
        <v>150</v>
      </c>
      <c r="R3452" t="s">
        <v>42</v>
      </c>
      <c r="S3452">
        <v>2014</v>
      </c>
      <c r="T3452" t="s">
        <v>22</v>
      </c>
      <c r="U3452" s="15">
        <v>4.7</v>
      </c>
      <c r="V3452" s="15">
        <v>5</v>
      </c>
      <c r="W3452" t="s">
        <v>32</v>
      </c>
    </row>
    <row r="3453" spans="1:23">
      <c r="A3453" t="s">
        <v>3498</v>
      </c>
      <c r="B3453">
        <v>37.703091000000001</v>
      </c>
      <c r="C3453" s="15">
        <v>-122.413612</v>
      </c>
      <c r="D3453" s="2" t="s">
        <v>8481</v>
      </c>
      <c r="E3453" s="14" t="s">
        <v>5061</v>
      </c>
      <c r="F3453" s="14" t="e" vm="5">
        <v>#VALUE!</v>
      </c>
      <c r="G3453" s="2" t="str">
        <f>_xlfn.XLOOKUP(E3453,missing_cities!$Q$2:$Q$56,missing_cities!$R$2:$R$56,"Not Found",0)</f>
        <v>United States</v>
      </c>
      <c r="H3453" t="str">
        <f>_xlfn.XLOOKUP(E3453,missing_cities!$Q$2:$Q$56,missing_cities!$S$2:$S$56,"Not Found",0)</f>
        <v>North America</v>
      </c>
      <c r="I3453" t="s">
        <v>3449</v>
      </c>
      <c r="J3453" s="15">
        <v>0.13</v>
      </c>
      <c r="K3453" t="s">
        <v>19</v>
      </c>
      <c r="L3453" s="15" t="str">
        <f t="shared" si="106"/>
        <v>9:00-18:00</v>
      </c>
      <c r="M3453" s="16">
        <f t="shared" si="107"/>
        <v>0.37</v>
      </c>
      <c r="N3453" s="15">
        <v>16.32</v>
      </c>
      <c r="O3453" s="15">
        <v>69</v>
      </c>
      <c r="P3453" t="s">
        <v>39</v>
      </c>
      <c r="Q3453">
        <v>150</v>
      </c>
      <c r="R3453" t="s">
        <v>30</v>
      </c>
      <c r="S3453">
        <v>2015</v>
      </c>
      <c r="T3453" t="s">
        <v>22</v>
      </c>
      <c r="U3453" s="15">
        <v>3.4</v>
      </c>
      <c r="V3453" s="15">
        <v>7</v>
      </c>
      <c r="W3453" t="s">
        <v>23</v>
      </c>
    </row>
    <row r="3454" spans="1:23">
      <c r="A3454" t="s">
        <v>3499</v>
      </c>
      <c r="B3454">
        <v>34.000560999999998</v>
      </c>
      <c r="C3454" s="15">
        <v>-118.273892</v>
      </c>
      <c r="D3454" s="2" t="s">
        <v>8482</v>
      </c>
      <c r="E3454" s="14" t="s">
        <v>5111</v>
      </c>
      <c r="F3454" s="14" t="e" vm="5">
        <v>#VALUE!</v>
      </c>
      <c r="G3454" s="2" t="str">
        <f>_xlfn.XLOOKUP(E3454,missing_cities!$Q$2:$Q$56,missing_cities!$R$2:$R$56,"Not Found",0)</f>
        <v>United States</v>
      </c>
      <c r="H3454" t="str">
        <f>_xlfn.XLOOKUP(E3454,missing_cities!$Q$2:$Q$56,missing_cities!$S$2:$S$56,"Not Found",0)</f>
        <v>North America</v>
      </c>
      <c r="I3454" t="s">
        <v>3449</v>
      </c>
      <c r="J3454" s="15">
        <v>0.47</v>
      </c>
      <c r="K3454" t="s">
        <v>34</v>
      </c>
      <c r="L3454" s="15" t="str">
        <f t="shared" si="106"/>
        <v>6:00-22:00</v>
      </c>
      <c r="M3454" s="16">
        <f t="shared" si="107"/>
        <v>0.67</v>
      </c>
      <c r="N3454" s="15">
        <v>19.399999999999999</v>
      </c>
      <c r="O3454" s="15">
        <v>37</v>
      </c>
      <c r="P3454" t="s">
        <v>39</v>
      </c>
      <c r="Q3454">
        <v>22</v>
      </c>
      <c r="R3454" t="s">
        <v>48</v>
      </c>
      <c r="S3454">
        <v>2013</v>
      </c>
      <c r="T3454" t="s">
        <v>22</v>
      </c>
      <c r="U3454" s="15">
        <v>3.8</v>
      </c>
      <c r="V3454" s="15">
        <v>1</v>
      </c>
      <c r="W3454" t="s">
        <v>23</v>
      </c>
    </row>
    <row r="3455" spans="1:23">
      <c r="A3455" t="s">
        <v>3500</v>
      </c>
      <c r="B3455">
        <v>37.654957000000003</v>
      </c>
      <c r="C3455" s="15">
        <v>127.051576</v>
      </c>
      <c r="D3455" s="2" t="s">
        <v>8483</v>
      </c>
      <c r="E3455" s="14" t="s">
        <v>5063</v>
      </c>
      <c r="F3455" s="14" t="e" vm="6">
        <v>#VALUE!</v>
      </c>
      <c r="G3455" s="2" t="str">
        <f>_xlfn.XLOOKUP(E3455,missing_cities!$Q$2:$Q$56,missing_cities!$R$2:$R$56,"Not Found",0)</f>
        <v>South Korea</v>
      </c>
      <c r="H3455" t="str">
        <f>_xlfn.XLOOKUP(E3455,missing_cities!$Q$2:$Q$56,missing_cities!$S$2:$S$56,"Not Found",0)</f>
        <v>Asia</v>
      </c>
      <c r="I3455" t="s">
        <v>3449</v>
      </c>
      <c r="J3455" s="15">
        <v>0.4</v>
      </c>
      <c r="K3455" s="1">
        <v>45862</v>
      </c>
      <c r="L3455" s="15" t="str">
        <f t="shared" si="106"/>
        <v>9.00-21.00</v>
      </c>
      <c r="M3455" s="16">
        <f t="shared" si="107"/>
        <v>12</v>
      </c>
      <c r="N3455" s="15">
        <v>11.93</v>
      </c>
      <c r="O3455" s="15">
        <v>35</v>
      </c>
      <c r="P3455" t="s">
        <v>37</v>
      </c>
      <c r="Q3455">
        <v>350</v>
      </c>
      <c r="R3455" t="s">
        <v>67</v>
      </c>
      <c r="S3455">
        <v>2017</v>
      </c>
      <c r="T3455" t="s">
        <v>22</v>
      </c>
      <c r="U3455" s="15">
        <v>4.2</v>
      </c>
      <c r="V3455" s="15">
        <v>4</v>
      </c>
      <c r="W3455" t="s">
        <v>27</v>
      </c>
    </row>
    <row r="3456" spans="1:23">
      <c r="A3456" t="s">
        <v>3501</v>
      </c>
      <c r="B3456">
        <v>37.710036000000002</v>
      </c>
      <c r="C3456" s="15">
        <v>-122.331396</v>
      </c>
      <c r="D3456" s="2" t="s">
        <v>8484</v>
      </c>
      <c r="E3456" s="14" t="s">
        <v>5061</v>
      </c>
      <c r="F3456" s="14" t="e" vm="5">
        <v>#VALUE!</v>
      </c>
      <c r="G3456" s="2" t="str">
        <f>_xlfn.XLOOKUP(E3456,missing_cities!$Q$2:$Q$56,missing_cities!$R$2:$R$56,"Not Found",0)</f>
        <v>United States</v>
      </c>
      <c r="H3456" t="str">
        <f>_xlfn.XLOOKUP(E3456,missing_cities!$Q$2:$Q$56,missing_cities!$S$2:$S$56,"Not Found",0)</f>
        <v>North America</v>
      </c>
      <c r="I3456" t="s">
        <v>3449</v>
      </c>
      <c r="J3456" s="15">
        <v>0.4</v>
      </c>
      <c r="K3456" t="s">
        <v>19</v>
      </c>
      <c r="L3456" s="15" t="str">
        <f t="shared" si="106"/>
        <v>9:00-18:00</v>
      </c>
      <c r="M3456" s="16">
        <f t="shared" si="107"/>
        <v>0.37</v>
      </c>
      <c r="N3456" s="15">
        <v>3.08</v>
      </c>
      <c r="O3456" s="15">
        <v>80</v>
      </c>
      <c r="P3456" t="s">
        <v>29</v>
      </c>
      <c r="Q3456">
        <v>150</v>
      </c>
      <c r="R3456" t="s">
        <v>74</v>
      </c>
      <c r="S3456">
        <v>2014</v>
      </c>
      <c r="T3456" t="s">
        <v>22</v>
      </c>
      <c r="U3456" s="15">
        <v>5</v>
      </c>
      <c r="V3456" s="15">
        <v>5</v>
      </c>
      <c r="W3456" t="s">
        <v>23</v>
      </c>
    </row>
    <row r="3457" spans="1:23">
      <c r="A3457" t="s">
        <v>3502</v>
      </c>
      <c r="B3457">
        <v>37.631833999999998</v>
      </c>
      <c r="C3457" s="15">
        <v>126.96256700000001</v>
      </c>
      <c r="D3457" s="2" t="s">
        <v>8485</v>
      </c>
      <c r="E3457" s="14" t="s">
        <v>5063</v>
      </c>
      <c r="F3457" s="14" t="e" vm="6">
        <v>#VALUE!</v>
      </c>
      <c r="G3457" s="2" t="str">
        <f>_xlfn.XLOOKUP(E3457,missing_cities!$Q$2:$Q$56,missing_cities!$R$2:$R$56,"Not Found",0)</f>
        <v>South Korea</v>
      </c>
      <c r="H3457" t="str">
        <f>_xlfn.XLOOKUP(E3457,missing_cities!$Q$2:$Q$56,missing_cities!$S$2:$S$56,"Not Found",0)</f>
        <v>Asia</v>
      </c>
      <c r="I3457" t="s">
        <v>3449</v>
      </c>
      <c r="J3457" s="15">
        <v>0.17</v>
      </c>
      <c r="K3457" s="1">
        <v>45862</v>
      </c>
      <c r="L3457" s="15" t="str">
        <f t="shared" si="106"/>
        <v>9.00-21.00</v>
      </c>
      <c r="M3457" s="16">
        <f t="shared" si="107"/>
        <v>12</v>
      </c>
      <c r="N3457" s="15">
        <v>12.86</v>
      </c>
      <c r="O3457" s="15">
        <v>56</v>
      </c>
      <c r="P3457" t="s">
        <v>25</v>
      </c>
      <c r="Q3457">
        <v>350</v>
      </c>
      <c r="R3457" t="s">
        <v>21</v>
      </c>
      <c r="S3457">
        <v>2015</v>
      </c>
      <c r="T3457" t="s">
        <v>31</v>
      </c>
      <c r="U3457" s="15">
        <v>4.0999999999999996</v>
      </c>
      <c r="V3457" s="15">
        <v>4</v>
      </c>
      <c r="W3457" t="s">
        <v>27</v>
      </c>
    </row>
    <row r="3458" spans="1:23">
      <c r="A3458" t="s">
        <v>3503</v>
      </c>
      <c r="B3458">
        <v>19.435784999999999</v>
      </c>
      <c r="C3458" s="15">
        <v>-99.162651999999994</v>
      </c>
      <c r="D3458" s="2" t="s">
        <v>8486</v>
      </c>
      <c r="E3458" s="14" t="s">
        <v>5119</v>
      </c>
      <c r="F3458" s="14" t="e" vm="13">
        <v>#VALUE!</v>
      </c>
      <c r="G3458" s="2" t="str">
        <f>_xlfn.XLOOKUP(E3458,missing_cities!$Q$2:$Q$56,missing_cities!$R$2:$R$56,"Not Found",0)</f>
        <v>Mexico</v>
      </c>
      <c r="H3458" t="str">
        <f>_xlfn.XLOOKUP(E3458,missing_cities!$Q$2:$Q$56,missing_cities!$S$2:$S$56,"Not Found",0)</f>
        <v>North America</v>
      </c>
      <c r="I3458" t="s">
        <v>3449</v>
      </c>
      <c r="J3458" s="15">
        <v>0.27</v>
      </c>
      <c r="K3458" t="s">
        <v>34</v>
      </c>
      <c r="L3458" s="15" t="str">
        <f t="shared" si="106"/>
        <v>6:00-22:00</v>
      </c>
      <c r="M3458" s="16">
        <f t="shared" si="107"/>
        <v>0.67</v>
      </c>
      <c r="N3458" s="15">
        <v>16.86</v>
      </c>
      <c r="O3458" s="15">
        <v>12</v>
      </c>
      <c r="P3458" t="s">
        <v>25</v>
      </c>
      <c r="Q3458">
        <v>150</v>
      </c>
      <c r="R3458" t="s">
        <v>40</v>
      </c>
      <c r="S3458">
        <v>2022</v>
      </c>
      <c r="T3458" t="s">
        <v>31</v>
      </c>
      <c r="U3458" s="15">
        <v>3.3</v>
      </c>
      <c r="V3458" s="15">
        <v>1</v>
      </c>
      <c r="W3458" t="s">
        <v>27</v>
      </c>
    </row>
    <row r="3459" spans="1:23">
      <c r="A3459" t="s">
        <v>3504</v>
      </c>
      <c r="B3459">
        <v>19.067347000000002</v>
      </c>
      <c r="C3459" s="15">
        <v>72.861487999999994</v>
      </c>
      <c r="D3459" s="2" t="s">
        <v>8487</v>
      </c>
      <c r="E3459" s="14" t="s">
        <v>5079</v>
      </c>
      <c r="F3459" s="14" t="e" vm="11">
        <v>#VALUE!</v>
      </c>
      <c r="G3459" s="2" t="str">
        <f>_xlfn.XLOOKUP(E3459,missing_cities!$Q$2:$Q$56,missing_cities!$R$2:$R$56,"Not Found",0)</f>
        <v>India</v>
      </c>
      <c r="H3459" t="str">
        <f>_xlfn.XLOOKUP(E3459,missing_cities!$Q$2:$Q$56,missing_cities!$S$2:$S$56,"Not Found",0)</f>
        <v>Asia</v>
      </c>
      <c r="I3459" t="s">
        <v>3449</v>
      </c>
      <c r="J3459" s="15">
        <v>0.31</v>
      </c>
      <c r="K3459" t="s">
        <v>34</v>
      </c>
      <c r="L3459" s="15" t="str">
        <f t="shared" ref="L3459:L3522" si="108">IF(ISNUMBER(SEARCH("-",K3459)),K3459,"9.00-21.00")</f>
        <v>6:00-22:00</v>
      </c>
      <c r="M3459" s="16">
        <f t="shared" ref="M3459:M3522" si="109">IF(ISNUMBER(SEARCH("-", L3459)), TEXT(RIGHT(L3459, LEN(L3459) - FIND("-", L3459)), "0.00") - TEXT(LEFT(L3459, FIND("-", L3459)-1), "0.00"), "")</f>
        <v>0.67</v>
      </c>
      <c r="N3459" s="15">
        <v>3.65</v>
      </c>
      <c r="O3459" s="15">
        <v>23</v>
      </c>
      <c r="P3459" t="s">
        <v>29</v>
      </c>
      <c r="Q3459">
        <v>50</v>
      </c>
      <c r="R3459" t="s">
        <v>37</v>
      </c>
      <c r="S3459">
        <v>2011</v>
      </c>
      <c r="T3459" t="s">
        <v>31</v>
      </c>
      <c r="U3459" s="15">
        <v>4.4000000000000004</v>
      </c>
      <c r="V3459" s="15">
        <v>9</v>
      </c>
      <c r="W3459" t="s">
        <v>23</v>
      </c>
    </row>
    <row r="3460" spans="1:23">
      <c r="A3460" t="s">
        <v>3505</v>
      </c>
      <c r="B3460">
        <v>43.610363</v>
      </c>
      <c r="C3460" s="15">
        <v>-79.489859999999993</v>
      </c>
      <c r="D3460" s="2" t="s">
        <v>8488</v>
      </c>
      <c r="E3460" s="14" t="s">
        <v>5050</v>
      </c>
      <c r="F3460" s="14" t="e" vm="1">
        <v>#VALUE!</v>
      </c>
      <c r="G3460" s="2" t="str">
        <f>_xlfn.XLOOKUP(E3460,missing_cities!$Q$2:$Q$56,missing_cities!$R$2:$R$56,"Not Found",0)</f>
        <v>Canada</v>
      </c>
      <c r="H3460" t="str">
        <f>_xlfn.XLOOKUP(E3460,missing_cities!$Q$2:$Q$56,missing_cities!$S$2:$S$56,"Not Found",0)</f>
        <v>North America</v>
      </c>
      <c r="I3460" t="s">
        <v>3449</v>
      </c>
      <c r="J3460" s="15">
        <v>0.35</v>
      </c>
      <c r="K3460" s="1">
        <v>45862</v>
      </c>
      <c r="L3460" s="15" t="str">
        <f t="shared" si="108"/>
        <v>9.00-21.00</v>
      </c>
      <c r="M3460" s="16">
        <f t="shared" si="109"/>
        <v>12</v>
      </c>
      <c r="N3460" s="15">
        <v>18.489999999999998</v>
      </c>
      <c r="O3460" s="15">
        <v>15</v>
      </c>
      <c r="P3460" t="s">
        <v>20</v>
      </c>
      <c r="Q3460">
        <v>22</v>
      </c>
      <c r="R3460" t="s">
        <v>21</v>
      </c>
      <c r="S3460">
        <v>2022</v>
      </c>
      <c r="T3460" t="s">
        <v>22</v>
      </c>
      <c r="U3460" s="15">
        <v>3.6</v>
      </c>
      <c r="V3460" s="15">
        <v>2</v>
      </c>
      <c r="W3460" t="s">
        <v>32</v>
      </c>
    </row>
    <row r="3461" spans="1:23">
      <c r="A3461" t="s">
        <v>3506</v>
      </c>
      <c r="B3461">
        <v>19.504211999999999</v>
      </c>
      <c r="C3461" s="15">
        <v>-99.067725999999993</v>
      </c>
      <c r="D3461" s="2" t="s">
        <v>8489</v>
      </c>
      <c r="E3461" s="14" t="s">
        <v>5119</v>
      </c>
      <c r="F3461" s="14" t="e" vm="13">
        <v>#VALUE!</v>
      </c>
      <c r="G3461" s="2" t="str">
        <f>_xlfn.XLOOKUP(E3461,missing_cities!$Q$2:$Q$56,missing_cities!$R$2:$R$56,"Not Found",0)</f>
        <v>Mexico</v>
      </c>
      <c r="H3461" t="str">
        <f>_xlfn.XLOOKUP(E3461,missing_cities!$Q$2:$Q$56,missing_cities!$S$2:$S$56,"Not Found",0)</f>
        <v>North America</v>
      </c>
      <c r="I3461" t="s">
        <v>3449</v>
      </c>
      <c r="J3461" s="15">
        <v>0.23</v>
      </c>
      <c r="K3461" s="1">
        <v>45862</v>
      </c>
      <c r="L3461" s="15" t="str">
        <f t="shared" si="108"/>
        <v>9.00-21.00</v>
      </c>
      <c r="M3461" s="16">
        <f t="shared" si="109"/>
        <v>12</v>
      </c>
      <c r="N3461" s="15">
        <v>17.850000000000001</v>
      </c>
      <c r="O3461" s="15">
        <v>56</v>
      </c>
      <c r="P3461" t="s">
        <v>29</v>
      </c>
      <c r="Q3461">
        <v>50</v>
      </c>
      <c r="R3461" t="s">
        <v>42</v>
      </c>
      <c r="S3461">
        <v>2012</v>
      </c>
      <c r="T3461" t="s">
        <v>31</v>
      </c>
      <c r="U3461" s="15">
        <v>3.2</v>
      </c>
      <c r="V3461" s="15">
        <v>5</v>
      </c>
      <c r="W3461" t="s">
        <v>32</v>
      </c>
    </row>
    <row r="3462" spans="1:23">
      <c r="A3462" t="s">
        <v>3507</v>
      </c>
      <c r="B3462">
        <v>43.762853</v>
      </c>
      <c r="C3462" s="15">
        <v>-79.467943000000005</v>
      </c>
      <c r="D3462" s="2" t="s">
        <v>8490</v>
      </c>
      <c r="E3462" s="14" t="s">
        <v>5050</v>
      </c>
      <c r="F3462" s="14" t="e" vm="1">
        <v>#VALUE!</v>
      </c>
      <c r="G3462" s="2" t="str">
        <f>_xlfn.XLOOKUP(E3462,missing_cities!$Q$2:$Q$56,missing_cities!$R$2:$R$56,"Not Found",0)</f>
        <v>Canada</v>
      </c>
      <c r="H3462" t="str">
        <f>_xlfn.XLOOKUP(E3462,missing_cities!$Q$2:$Q$56,missing_cities!$S$2:$S$56,"Not Found",0)</f>
        <v>North America</v>
      </c>
      <c r="I3462" t="s">
        <v>3449</v>
      </c>
      <c r="J3462" s="15">
        <v>0.48</v>
      </c>
      <c r="K3462" t="s">
        <v>19</v>
      </c>
      <c r="L3462" s="15" t="str">
        <f t="shared" si="108"/>
        <v>9:00-18:00</v>
      </c>
      <c r="M3462" s="16">
        <f t="shared" si="109"/>
        <v>0.37</v>
      </c>
      <c r="N3462" s="15">
        <v>11.94</v>
      </c>
      <c r="O3462" s="15">
        <v>95</v>
      </c>
      <c r="P3462" t="s">
        <v>29</v>
      </c>
      <c r="Q3462">
        <v>150</v>
      </c>
      <c r="R3462" t="s">
        <v>42</v>
      </c>
      <c r="S3462">
        <v>2010</v>
      </c>
      <c r="T3462" t="s">
        <v>31</v>
      </c>
      <c r="U3462" s="15">
        <v>3.9</v>
      </c>
      <c r="V3462" s="15">
        <v>4</v>
      </c>
      <c r="W3462" t="s">
        <v>32</v>
      </c>
    </row>
    <row r="3463" spans="1:23">
      <c r="A3463" t="s">
        <v>3508</v>
      </c>
      <c r="B3463">
        <v>25.303691000000001</v>
      </c>
      <c r="C3463" s="15">
        <v>55.263575000000003</v>
      </c>
      <c r="D3463" s="2" t="s">
        <v>8491</v>
      </c>
      <c r="E3463" s="14" t="s">
        <v>5076</v>
      </c>
      <c r="F3463" s="14" t="e" vm="10">
        <v>#VALUE!</v>
      </c>
      <c r="G3463" s="2" t="str">
        <f>_xlfn.XLOOKUP(E3463,missing_cities!$Q$2:$Q$56,missing_cities!$R$2:$R$56,"Not Found",0)</f>
        <v>United Arab Emirates</v>
      </c>
      <c r="H3463" t="str">
        <f>_xlfn.XLOOKUP(E3463,missing_cities!$Q$2:$Q$56,missing_cities!$S$2:$S$56,"Not Found",0)</f>
        <v>Asia</v>
      </c>
      <c r="I3463" t="s">
        <v>3449</v>
      </c>
      <c r="J3463" s="15">
        <v>0.28999999999999998</v>
      </c>
      <c r="K3463" s="1">
        <v>45862</v>
      </c>
      <c r="L3463" s="15" t="str">
        <f t="shared" si="108"/>
        <v>9.00-21.00</v>
      </c>
      <c r="M3463" s="16">
        <f t="shared" si="109"/>
        <v>12</v>
      </c>
      <c r="N3463" s="15">
        <v>5.79</v>
      </c>
      <c r="O3463" s="15">
        <v>45</v>
      </c>
      <c r="P3463" t="s">
        <v>20</v>
      </c>
      <c r="Q3463">
        <v>150</v>
      </c>
      <c r="R3463" t="s">
        <v>30</v>
      </c>
      <c r="S3463">
        <v>2019</v>
      </c>
      <c r="T3463" t="s">
        <v>31</v>
      </c>
      <c r="U3463" s="15">
        <v>4.8</v>
      </c>
      <c r="V3463" s="15">
        <v>9</v>
      </c>
      <c r="W3463" t="s">
        <v>23</v>
      </c>
    </row>
    <row r="3464" spans="1:23">
      <c r="A3464" t="s">
        <v>3509</v>
      </c>
      <c r="B3464">
        <v>34.134092000000003</v>
      </c>
      <c r="C3464" s="15">
        <v>-118.27517400000001</v>
      </c>
      <c r="D3464" s="2" t="s">
        <v>8492</v>
      </c>
      <c r="E3464" s="14" t="s">
        <v>5111</v>
      </c>
      <c r="F3464" s="14" t="e" vm="5">
        <v>#VALUE!</v>
      </c>
      <c r="G3464" s="2" t="str">
        <f>_xlfn.XLOOKUP(E3464,missing_cities!$Q$2:$Q$56,missing_cities!$R$2:$R$56,"Not Found",0)</f>
        <v>United States</v>
      </c>
      <c r="H3464" t="str">
        <f>_xlfn.XLOOKUP(E3464,missing_cities!$Q$2:$Q$56,missing_cities!$S$2:$S$56,"Not Found",0)</f>
        <v>North America</v>
      </c>
      <c r="I3464" t="s">
        <v>3449</v>
      </c>
      <c r="J3464" s="15">
        <v>0.33</v>
      </c>
      <c r="K3464" t="s">
        <v>19</v>
      </c>
      <c r="L3464" s="15" t="str">
        <f t="shared" si="108"/>
        <v>9:00-18:00</v>
      </c>
      <c r="M3464" s="16">
        <f t="shared" si="109"/>
        <v>0.37</v>
      </c>
      <c r="N3464" s="15">
        <v>2.2200000000000002</v>
      </c>
      <c r="O3464" s="15">
        <v>17</v>
      </c>
      <c r="P3464" t="s">
        <v>37</v>
      </c>
      <c r="Q3464">
        <v>350</v>
      </c>
      <c r="R3464" t="s">
        <v>48</v>
      </c>
      <c r="S3464">
        <v>2011</v>
      </c>
      <c r="T3464" t="s">
        <v>22</v>
      </c>
      <c r="U3464" s="15">
        <v>3.3</v>
      </c>
      <c r="V3464" s="15">
        <v>10</v>
      </c>
      <c r="W3464" t="s">
        <v>32</v>
      </c>
    </row>
    <row r="3465" spans="1:23">
      <c r="A3465" t="s">
        <v>3510</v>
      </c>
      <c r="B3465">
        <v>52.541804999999997</v>
      </c>
      <c r="C3465" s="15">
        <v>13.322044999999999</v>
      </c>
      <c r="D3465" s="2" t="s">
        <v>8493</v>
      </c>
      <c r="E3465" s="14" t="s">
        <v>5057</v>
      </c>
      <c r="F3465" s="14" t="e" vm="3">
        <v>#VALUE!</v>
      </c>
      <c r="G3465" s="2" t="str">
        <f>_xlfn.XLOOKUP(E3465,missing_cities!$Q$2:$Q$56,missing_cities!$R$2:$R$56,"Not Found",0)</f>
        <v>Germany</v>
      </c>
      <c r="H3465" t="str">
        <f>_xlfn.XLOOKUP(E3465,missing_cities!$Q$2:$Q$56,missing_cities!$S$2:$S$56,"Not Found",0)</f>
        <v>Europe</v>
      </c>
      <c r="I3465" t="s">
        <v>3449</v>
      </c>
      <c r="J3465" s="15">
        <v>0.17</v>
      </c>
      <c r="K3465" t="s">
        <v>19</v>
      </c>
      <c r="L3465" s="15" t="str">
        <f t="shared" si="108"/>
        <v>9:00-18:00</v>
      </c>
      <c r="M3465" s="16">
        <f t="shared" si="109"/>
        <v>0.37</v>
      </c>
      <c r="N3465" s="15">
        <v>2.0299999999999998</v>
      </c>
      <c r="O3465" s="15">
        <v>16</v>
      </c>
      <c r="P3465" t="s">
        <v>39</v>
      </c>
      <c r="Q3465">
        <v>350</v>
      </c>
      <c r="R3465" t="s">
        <v>74</v>
      </c>
      <c r="S3465">
        <v>2023</v>
      </c>
      <c r="T3465" t="s">
        <v>22</v>
      </c>
      <c r="U3465" s="15">
        <v>4.0999999999999996</v>
      </c>
      <c r="V3465" s="15">
        <v>5</v>
      </c>
      <c r="W3465" t="s">
        <v>27</v>
      </c>
    </row>
    <row r="3466" spans="1:23">
      <c r="A3466" t="s">
        <v>3511</v>
      </c>
      <c r="B3466">
        <v>55.712589999999999</v>
      </c>
      <c r="C3466" s="15">
        <v>37.530611999999998</v>
      </c>
      <c r="D3466" s="2" t="s">
        <v>8494</v>
      </c>
      <c r="E3466" s="14" t="s">
        <v>5052</v>
      </c>
      <c r="F3466" s="14" t="e" vm="2">
        <v>#VALUE!</v>
      </c>
      <c r="G3466" s="2" t="str">
        <f>_xlfn.XLOOKUP(E3466,missing_cities!$Q$2:$Q$56,missing_cities!$R$2:$R$56,"Not Found",0)</f>
        <v>Russia</v>
      </c>
      <c r="H3466" t="str">
        <f>_xlfn.XLOOKUP(E3466,missing_cities!$Q$2:$Q$56,missing_cities!$S$2:$S$56,"Not Found",0)</f>
        <v>Europe</v>
      </c>
      <c r="I3466" t="s">
        <v>3449</v>
      </c>
      <c r="J3466" s="15">
        <v>0.42</v>
      </c>
      <c r="K3466" s="1">
        <v>45862</v>
      </c>
      <c r="L3466" s="15" t="str">
        <f t="shared" si="108"/>
        <v>9.00-21.00</v>
      </c>
      <c r="M3466" s="16">
        <f t="shared" si="109"/>
        <v>12</v>
      </c>
      <c r="N3466" s="15">
        <v>5.35</v>
      </c>
      <c r="O3466" s="15">
        <v>32</v>
      </c>
      <c r="P3466" t="s">
        <v>29</v>
      </c>
      <c r="Q3466">
        <v>350</v>
      </c>
      <c r="R3466" t="s">
        <v>44</v>
      </c>
      <c r="S3466">
        <v>2011</v>
      </c>
      <c r="T3466" t="s">
        <v>31</v>
      </c>
      <c r="U3466" s="15">
        <v>4.8</v>
      </c>
      <c r="V3466" s="15">
        <v>10</v>
      </c>
      <c r="W3466" t="s">
        <v>23</v>
      </c>
    </row>
    <row r="3467" spans="1:23">
      <c r="A3467" t="s">
        <v>3512</v>
      </c>
      <c r="B3467">
        <v>41.968499000000001</v>
      </c>
      <c r="C3467" s="15">
        <v>-87.722967999999995</v>
      </c>
      <c r="D3467" s="2" t="s">
        <v>8495</v>
      </c>
      <c r="E3467" s="14" t="s">
        <v>5065</v>
      </c>
      <c r="F3467" s="14" t="e" vm="5">
        <v>#VALUE!</v>
      </c>
      <c r="G3467" s="2" t="str">
        <f>_xlfn.XLOOKUP(E3467,missing_cities!$Q$2:$Q$56,missing_cities!$R$2:$R$56,"Not Found",0)</f>
        <v>United States</v>
      </c>
      <c r="H3467" t="str">
        <f>_xlfn.XLOOKUP(E3467,missing_cities!$Q$2:$Q$56,missing_cities!$S$2:$S$56,"Not Found",0)</f>
        <v>North America</v>
      </c>
      <c r="I3467" t="s">
        <v>3449</v>
      </c>
      <c r="J3467" s="15">
        <v>0.22</v>
      </c>
      <c r="K3467" s="1">
        <v>45862</v>
      </c>
      <c r="L3467" s="15" t="str">
        <f t="shared" si="108"/>
        <v>9.00-21.00</v>
      </c>
      <c r="M3467" s="16">
        <f t="shared" si="109"/>
        <v>12</v>
      </c>
      <c r="N3467" s="15">
        <v>10.63</v>
      </c>
      <c r="O3467" s="15">
        <v>32</v>
      </c>
      <c r="P3467" t="s">
        <v>39</v>
      </c>
      <c r="Q3467">
        <v>22</v>
      </c>
      <c r="R3467" t="s">
        <v>74</v>
      </c>
      <c r="S3467">
        <v>2018</v>
      </c>
      <c r="T3467" t="s">
        <v>22</v>
      </c>
      <c r="U3467" s="15">
        <v>4.7</v>
      </c>
      <c r="V3467" s="15">
        <v>1</v>
      </c>
      <c r="W3467" t="s">
        <v>23</v>
      </c>
    </row>
    <row r="3468" spans="1:23">
      <c r="A3468" t="s">
        <v>3513</v>
      </c>
      <c r="B3468">
        <v>37.788542</v>
      </c>
      <c r="C3468" s="15">
        <v>-122.324005</v>
      </c>
      <c r="D3468" s="2" t="s">
        <v>8496</v>
      </c>
      <c r="E3468" s="14" t="s">
        <v>5061</v>
      </c>
      <c r="F3468" s="14" t="e" vm="5">
        <v>#VALUE!</v>
      </c>
      <c r="G3468" s="2" t="str">
        <f>_xlfn.XLOOKUP(E3468,missing_cities!$Q$2:$Q$56,missing_cities!$R$2:$R$56,"Not Found",0)</f>
        <v>United States</v>
      </c>
      <c r="H3468" t="str">
        <f>_xlfn.XLOOKUP(E3468,missing_cities!$Q$2:$Q$56,missing_cities!$S$2:$S$56,"Not Found",0)</f>
        <v>North America</v>
      </c>
      <c r="I3468" t="s">
        <v>3449</v>
      </c>
      <c r="J3468" s="15">
        <v>0.22</v>
      </c>
      <c r="K3468" t="s">
        <v>19</v>
      </c>
      <c r="L3468" s="15" t="str">
        <f t="shared" si="108"/>
        <v>9:00-18:00</v>
      </c>
      <c r="M3468" s="16">
        <f t="shared" si="109"/>
        <v>0.37</v>
      </c>
      <c r="N3468" s="15">
        <v>12.98</v>
      </c>
      <c r="O3468" s="15">
        <v>30</v>
      </c>
      <c r="P3468" t="s">
        <v>25</v>
      </c>
      <c r="Q3468">
        <v>22</v>
      </c>
      <c r="R3468" t="s">
        <v>97</v>
      </c>
      <c r="S3468">
        <v>2011</v>
      </c>
      <c r="T3468" t="s">
        <v>31</v>
      </c>
      <c r="U3468" s="15">
        <v>3.7</v>
      </c>
      <c r="V3468" s="15">
        <v>6</v>
      </c>
      <c r="W3468" t="s">
        <v>27</v>
      </c>
    </row>
    <row r="3469" spans="1:23">
      <c r="A3469" t="s">
        <v>3514</v>
      </c>
      <c r="B3469">
        <v>37.588369</v>
      </c>
      <c r="C3469" s="15">
        <v>126.921526</v>
      </c>
      <c r="D3469" s="2" t="s">
        <v>8497</v>
      </c>
      <c r="E3469" s="14" t="s">
        <v>5063</v>
      </c>
      <c r="F3469" s="14" t="e" vm="6">
        <v>#VALUE!</v>
      </c>
      <c r="G3469" s="2" t="str">
        <f>_xlfn.XLOOKUP(E3469,missing_cities!$Q$2:$Q$56,missing_cities!$R$2:$R$56,"Not Found",0)</f>
        <v>South Korea</v>
      </c>
      <c r="H3469" t="str">
        <f>_xlfn.XLOOKUP(E3469,missing_cities!$Q$2:$Q$56,missing_cities!$S$2:$S$56,"Not Found",0)</f>
        <v>Asia</v>
      </c>
      <c r="I3469" t="s">
        <v>3449</v>
      </c>
      <c r="J3469" s="15">
        <v>0.27</v>
      </c>
      <c r="K3469" s="1">
        <v>45862</v>
      </c>
      <c r="L3469" s="15" t="str">
        <f t="shared" si="108"/>
        <v>9.00-21.00</v>
      </c>
      <c r="M3469" s="16">
        <f t="shared" si="109"/>
        <v>12</v>
      </c>
      <c r="N3469" s="15">
        <v>15.99</v>
      </c>
      <c r="O3469" s="15">
        <v>94</v>
      </c>
      <c r="P3469" t="s">
        <v>29</v>
      </c>
      <c r="Q3469">
        <v>22</v>
      </c>
      <c r="R3469" t="s">
        <v>21</v>
      </c>
      <c r="S3469">
        <v>2019</v>
      </c>
      <c r="T3469" t="s">
        <v>31</v>
      </c>
      <c r="U3469" s="15">
        <v>3.4</v>
      </c>
      <c r="V3469" s="15">
        <v>4</v>
      </c>
      <c r="W3469" t="s">
        <v>23</v>
      </c>
    </row>
    <row r="3470" spans="1:23">
      <c r="A3470" t="s">
        <v>3515</v>
      </c>
      <c r="B3470">
        <v>19.497339</v>
      </c>
      <c r="C3470" s="15">
        <v>-99.185745999999995</v>
      </c>
      <c r="D3470" s="2" t="s">
        <v>8498</v>
      </c>
      <c r="E3470" s="14" t="s">
        <v>5119</v>
      </c>
      <c r="F3470" s="14" t="e" vm="13">
        <v>#VALUE!</v>
      </c>
      <c r="G3470" s="2" t="str">
        <f>_xlfn.XLOOKUP(E3470,missing_cities!$Q$2:$Q$56,missing_cities!$R$2:$R$56,"Not Found",0)</f>
        <v>Mexico</v>
      </c>
      <c r="H3470" t="str">
        <f>_xlfn.XLOOKUP(E3470,missing_cities!$Q$2:$Q$56,missing_cities!$S$2:$S$56,"Not Found",0)</f>
        <v>North America</v>
      </c>
      <c r="I3470" t="s">
        <v>3449</v>
      </c>
      <c r="J3470" s="15">
        <v>0.22</v>
      </c>
      <c r="K3470" s="1">
        <v>45862</v>
      </c>
      <c r="L3470" s="15" t="str">
        <f t="shared" si="108"/>
        <v>9.00-21.00</v>
      </c>
      <c r="M3470" s="16">
        <f t="shared" si="109"/>
        <v>12</v>
      </c>
      <c r="N3470" s="15">
        <v>2.9</v>
      </c>
      <c r="O3470" s="15">
        <v>65</v>
      </c>
      <c r="P3470" t="s">
        <v>39</v>
      </c>
      <c r="Q3470">
        <v>150</v>
      </c>
      <c r="R3470" t="s">
        <v>48</v>
      </c>
      <c r="S3470">
        <v>2014</v>
      </c>
      <c r="T3470" t="s">
        <v>31</v>
      </c>
      <c r="U3470" s="15">
        <v>4.8</v>
      </c>
      <c r="V3470" s="15">
        <v>2</v>
      </c>
      <c r="W3470" t="s">
        <v>27</v>
      </c>
    </row>
    <row r="3471" spans="1:23">
      <c r="A3471" t="s">
        <v>3516</v>
      </c>
      <c r="B3471">
        <v>25.248905000000001</v>
      </c>
      <c r="C3471" s="15">
        <v>55.225361999999997</v>
      </c>
      <c r="D3471" s="2" t="s">
        <v>8499</v>
      </c>
      <c r="E3471" s="14" t="s">
        <v>5076</v>
      </c>
      <c r="F3471" s="14" t="e" vm="10">
        <v>#VALUE!</v>
      </c>
      <c r="G3471" s="2" t="str">
        <f>_xlfn.XLOOKUP(E3471,missing_cities!$Q$2:$Q$56,missing_cities!$R$2:$R$56,"Not Found",0)</f>
        <v>United Arab Emirates</v>
      </c>
      <c r="H3471" t="str">
        <f>_xlfn.XLOOKUP(E3471,missing_cities!$Q$2:$Q$56,missing_cities!$S$2:$S$56,"Not Found",0)</f>
        <v>Asia</v>
      </c>
      <c r="I3471" t="s">
        <v>3449</v>
      </c>
      <c r="J3471" s="15">
        <v>0.33</v>
      </c>
      <c r="K3471" t="s">
        <v>19</v>
      </c>
      <c r="L3471" s="15" t="str">
        <f t="shared" si="108"/>
        <v>9:00-18:00</v>
      </c>
      <c r="M3471" s="16">
        <f t="shared" si="109"/>
        <v>0.37</v>
      </c>
      <c r="N3471" s="15">
        <v>10.57</v>
      </c>
      <c r="O3471" s="15">
        <v>63</v>
      </c>
      <c r="P3471" t="s">
        <v>29</v>
      </c>
      <c r="Q3471">
        <v>22</v>
      </c>
      <c r="R3471" t="s">
        <v>37</v>
      </c>
      <c r="S3471">
        <v>2017</v>
      </c>
      <c r="T3471" t="s">
        <v>22</v>
      </c>
      <c r="U3471" s="15">
        <v>4</v>
      </c>
      <c r="V3471" s="15">
        <v>1</v>
      </c>
      <c r="W3471" t="s">
        <v>32</v>
      </c>
    </row>
    <row r="3472" spans="1:23">
      <c r="A3472" t="s">
        <v>3517</v>
      </c>
      <c r="B3472">
        <v>13.767580000000001</v>
      </c>
      <c r="C3472" s="15">
        <v>100.48626299999999</v>
      </c>
      <c r="D3472" s="2" t="s">
        <v>8500</v>
      </c>
      <c r="E3472" s="14" t="s">
        <v>5059</v>
      </c>
      <c r="F3472" s="14" t="e" vm="4">
        <v>#VALUE!</v>
      </c>
      <c r="G3472" s="2" t="str">
        <f>_xlfn.XLOOKUP(E3472,missing_cities!$Q$2:$Q$56,missing_cities!$R$2:$R$56,"Not Found",0)</f>
        <v>Thailand</v>
      </c>
      <c r="H3472" t="str">
        <f>_xlfn.XLOOKUP(E3472,missing_cities!$Q$2:$Q$56,missing_cities!$S$2:$S$56,"Not Found",0)</f>
        <v>Asia</v>
      </c>
      <c r="I3472" t="s">
        <v>3449</v>
      </c>
      <c r="J3472" s="15">
        <v>0.45</v>
      </c>
      <c r="K3472" t="s">
        <v>34</v>
      </c>
      <c r="L3472" s="15" t="str">
        <f t="shared" si="108"/>
        <v>6:00-22:00</v>
      </c>
      <c r="M3472" s="16">
        <f t="shared" si="109"/>
        <v>0.67</v>
      </c>
      <c r="N3472" s="15">
        <v>15.4</v>
      </c>
      <c r="O3472" s="15">
        <v>70</v>
      </c>
      <c r="P3472" t="s">
        <v>20</v>
      </c>
      <c r="Q3472">
        <v>350</v>
      </c>
      <c r="R3472" t="s">
        <v>35</v>
      </c>
      <c r="S3472">
        <v>2019</v>
      </c>
      <c r="T3472" t="s">
        <v>22</v>
      </c>
      <c r="U3472" s="15">
        <v>4.3</v>
      </c>
      <c r="V3472" s="15">
        <v>5</v>
      </c>
      <c r="W3472" t="s">
        <v>32</v>
      </c>
    </row>
    <row r="3473" spans="1:23">
      <c r="A3473" t="s">
        <v>3518</v>
      </c>
      <c r="B3473">
        <v>-33.823267999999999</v>
      </c>
      <c r="C3473" s="15">
        <v>151.232562</v>
      </c>
      <c r="D3473" s="2" t="s">
        <v>8501</v>
      </c>
      <c r="E3473" s="14" t="s">
        <v>5069</v>
      </c>
      <c r="F3473" s="14" t="e" vm="8">
        <v>#VALUE!</v>
      </c>
      <c r="G3473" s="2" t="str">
        <f>_xlfn.XLOOKUP(E3473,missing_cities!$Q$2:$Q$56,missing_cities!$R$2:$R$56,"Not Found",0)</f>
        <v>Australia</v>
      </c>
      <c r="H3473" t="str">
        <f>_xlfn.XLOOKUP(E3473,missing_cities!$Q$2:$Q$56,missing_cities!$S$2:$S$56,"Not Found",0)</f>
        <v>Australia</v>
      </c>
      <c r="I3473" t="s">
        <v>3449</v>
      </c>
      <c r="J3473" s="15">
        <v>0.49</v>
      </c>
      <c r="K3473" t="s">
        <v>19</v>
      </c>
      <c r="L3473" s="15" t="str">
        <f t="shared" si="108"/>
        <v>9:00-18:00</v>
      </c>
      <c r="M3473" s="16">
        <f t="shared" si="109"/>
        <v>0.37</v>
      </c>
      <c r="N3473" s="15">
        <v>12.13</v>
      </c>
      <c r="O3473" s="15">
        <v>92</v>
      </c>
      <c r="P3473" t="s">
        <v>20</v>
      </c>
      <c r="Q3473">
        <v>22</v>
      </c>
      <c r="R3473" t="s">
        <v>42</v>
      </c>
      <c r="S3473">
        <v>2019</v>
      </c>
      <c r="T3473" t="s">
        <v>22</v>
      </c>
      <c r="U3473" s="15">
        <v>4.9000000000000004</v>
      </c>
      <c r="V3473" s="15">
        <v>3</v>
      </c>
      <c r="W3473" t="s">
        <v>32</v>
      </c>
    </row>
    <row r="3474" spans="1:23">
      <c r="A3474" t="s">
        <v>3519</v>
      </c>
      <c r="B3474">
        <v>19.443801000000001</v>
      </c>
      <c r="C3474" s="15">
        <v>-99.147813999999997</v>
      </c>
      <c r="D3474" s="2" t="s">
        <v>8502</v>
      </c>
      <c r="E3474" s="14" t="s">
        <v>5119</v>
      </c>
      <c r="F3474" s="14" t="e" vm="13">
        <v>#VALUE!</v>
      </c>
      <c r="G3474" s="2" t="str">
        <f>_xlfn.XLOOKUP(E3474,missing_cities!$Q$2:$Q$56,missing_cities!$R$2:$R$56,"Not Found",0)</f>
        <v>Mexico</v>
      </c>
      <c r="H3474" t="str">
        <f>_xlfn.XLOOKUP(E3474,missing_cities!$Q$2:$Q$56,missing_cities!$S$2:$S$56,"Not Found",0)</f>
        <v>North America</v>
      </c>
      <c r="I3474" t="s">
        <v>3449</v>
      </c>
      <c r="J3474" s="15">
        <v>0.1</v>
      </c>
      <c r="K3474" t="s">
        <v>19</v>
      </c>
      <c r="L3474" s="15" t="str">
        <f t="shared" si="108"/>
        <v>9:00-18:00</v>
      </c>
      <c r="M3474" s="16">
        <f t="shared" si="109"/>
        <v>0.37</v>
      </c>
      <c r="N3474" s="15">
        <v>15.67</v>
      </c>
      <c r="O3474" s="15">
        <v>45</v>
      </c>
      <c r="P3474" t="s">
        <v>39</v>
      </c>
      <c r="Q3474">
        <v>22</v>
      </c>
      <c r="R3474" t="s">
        <v>37</v>
      </c>
      <c r="S3474">
        <v>2010</v>
      </c>
      <c r="T3474" t="s">
        <v>22</v>
      </c>
      <c r="U3474" s="15">
        <v>3.9</v>
      </c>
      <c r="V3474" s="15">
        <v>3</v>
      </c>
      <c r="W3474" t="s">
        <v>23</v>
      </c>
    </row>
    <row r="3475" spans="1:23">
      <c r="A3475" t="s">
        <v>3520</v>
      </c>
      <c r="B3475">
        <v>41.871045000000002</v>
      </c>
      <c r="C3475" s="15">
        <v>-87.696168</v>
      </c>
      <c r="D3475" s="2" t="s">
        <v>8503</v>
      </c>
      <c r="E3475" s="14" t="s">
        <v>5065</v>
      </c>
      <c r="F3475" s="14" t="e" vm="5">
        <v>#VALUE!</v>
      </c>
      <c r="G3475" s="2" t="str">
        <f>_xlfn.XLOOKUP(E3475,missing_cities!$Q$2:$Q$56,missing_cities!$R$2:$R$56,"Not Found",0)</f>
        <v>United States</v>
      </c>
      <c r="H3475" t="str">
        <f>_xlfn.XLOOKUP(E3475,missing_cities!$Q$2:$Q$56,missing_cities!$S$2:$S$56,"Not Found",0)</f>
        <v>North America</v>
      </c>
      <c r="I3475" t="s">
        <v>3449</v>
      </c>
      <c r="J3475" s="15">
        <v>0.38</v>
      </c>
      <c r="K3475" t="s">
        <v>34</v>
      </c>
      <c r="L3475" s="15" t="str">
        <f t="shared" si="108"/>
        <v>6:00-22:00</v>
      </c>
      <c r="M3475" s="16">
        <f t="shared" si="109"/>
        <v>0.67</v>
      </c>
      <c r="N3475" s="15">
        <v>8.58</v>
      </c>
      <c r="O3475" s="15">
        <v>41</v>
      </c>
      <c r="P3475" t="s">
        <v>29</v>
      </c>
      <c r="Q3475">
        <v>50</v>
      </c>
      <c r="R3475" t="s">
        <v>74</v>
      </c>
      <c r="S3475">
        <v>2010</v>
      </c>
      <c r="T3475" t="s">
        <v>31</v>
      </c>
      <c r="U3475" s="15">
        <v>3.4</v>
      </c>
      <c r="V3475" s="15">
        <v>6</v>
      </c>
      <c r="W3475" t="s">
        <v>32</v>
      </c>
    </row>
    <row r="3476" spans="1:23">
      <c r="A3476" t="s">
        <v>3521</v>
      </c>
      <c r="B3476">
        <v>39.872016000000002</v>
      </c>
      <c r="C3476" s="15">
        <v>116.34164</v>
      </c>
      <c r="D3476" s="2" t="s">
        <v>8504</v>
      </c>
      <c r="E3476" s="14" t="s">
        <v>5071</v>
      </c>
      <c r="F3476" s="14" t="e" vm="9">
        <v>#VALUE!</v>
      </c>
      <c r="G3476" s="2" t="str">
        <f>_xlfn.XLOOKUP(E3476,missing_cities!$Q$2:$Q$56,missing_cities!$R$2:$R$56,"Not Found",0)</f>
        <v>China</v>
      </c>
      <c r="H3476" t="str">
        <f>_xlfn.XLOOKUP(E3476,missing_cities!$Q$2:$Q$56,missing_cities!$S$2:$S$56,"Not Found",0)</f>
        <v>Asia</v>
      </c>
      <c r="I3476" t="s">
        <v>3449</v>
      </c>
      <c r="J3476" s="15">
        <v>0.12</v>
      </c>
      <c r="K3476" t="s">
        <v>19</v>
      </c>
      <c r="L3476" s="15" t="str">
        <f t="shared" si="108"/>
        <v>9:00-18:00</v>
      </c>
      <c r="M3476" s="16">
        <f t="shared" si="109"/>
        <v>0.37</v>
      </c>
      <c r="N3476" s="15">
        <v>5.59</v>
      </c>
      <c r="O3476" s="15">
        <v>72</v>
      </c>
      <c r="P3476" t="s">
        <v>25</v>
      </c>
      <c r="Q3476">
        <v>22</v>
      </c>
      <c r="R3476" t="s">
        <v>74</v>
      </c>
      <c r="S3476">
        <v>2021</v>
      </c>
      <c r="T3476" t="s">
        <v>31</v>
      </c>
      <c r="U3476" s="15">
        <v>3.9</v>
      </c>
      <c r="V3476" s="15">
        <v>3</v>
      </c>
      <c r="W3476" t="s">
        <v>27</v>
      </c>
    </row>
    <row r="3477" spans="1:23">
      <c r="A3477" t="s">
        <v>3522</v>
      </c>
      <c r="B3477">
        <v>37.561870999999996</v>
      </c>
      <c r="C3477" s="15">
        <v>127.092221</v>
      </c>
      <c r="D3477" s="2" t="s">
        <v>8505</v>
      </c>
      <c r="E3477" s="14" t="s">
        <v>5063</v>
      </c>
      <c r="F3477" s="14" t="e" vm="6">
        <v>#VALUE!</v>
      </c>
      <c r="G3477" s="2" t="str">
        <f>_xlfn.XLOOKUP(E3477,missing_cities!$Q$2:$Q$56,missing_cities!$R$2:$R$56,"Not Found",0)</f>
        <v>South Korea</v>
      </c>
      <c r="H3477" t="str">
        <f>_xlfn.XLOOKUP(E3477,missing_cities!$Q$2:$Q$56,missing_cities!$S$2:$S$56,"Not Found",0)</f>
        <v>Asia</v>
      </c>
      <c r="I3477" t="s">
        <v>3449</v>
      </c>
      <c r="J3477" s="15">
        <v>0.33</v>
      </c>
      <c r="K3477" t="s">
        <v>19</v>
      </c>
      <c r="L3477" s="15" t="str">
        <f t="shared" si="108"/>
        <v>9:00-18:00</v>
      </c>
      <c r="M3477" s="16">
        <f t="shared" si="109"/>
        <v>0.37</v>
      </c>
      <c r="N3477" s="15">
        <v>16.23</v>
      </c>
      <c r="O3477" s="15">
        <v>98</v>
      </c>
      <c r="P3477" t="s">
        <v>37</v>
      </c>
      <c r="Q3477">
        <v>150</v>
      </c>
      <c r="R3477" t="s">
        <v>37</v>
      </c>
      <c r="S3477">
        <v>2019</v>
      </c>
      <c r="T3477" t="s">
        <v>31</v>
      </c>
      <c r="U3477" s="15">
        <v>4.7</v>
      </c>
      <c r="V3477" s="15">
        <v>6</v>
      </c>
      <c r="W3477" t="s">
        <v>23</v>
      </c>
    </row>
    <row r="3478" spans="1:23">
      <c r="A3478" t="s">
        <v>3523</v>
      </c>
      <c r="B3478">
        <v>19.144849000000001</v>
      </c>
      <c r="C3478" s="15">
        <v>72.898403999999999</v>
      </c>
      <c r="D3478" s="2" t="s">
        <v>8506</v>
      </c>
      <c r="E3478" s="14" t="s">
        <v>5079</v>
      </c>
      <c r="F3478" s="14" t="e" vm="11">
        <v>#VALUE!</v>
      </c>
      <c r="G3478" s="2" t="str">
        <f>_xlfn.XLOOKUP(E3478,missing_cities!$Q$2:$Q$56,missing_cities!$R$2:$R$56,"Not Found",0)</f>
        <v>India</v>
      </c>
      <c r="H3478" t="str">
        <f>_xlfn.XLOOKUP(E3478,missing_cities!$Q$2:$Q$56,missing_cities!$S$2:$S$56,"Not Found",0)</f>
        <v>Asia</v>
      </c>
      <c r="I3478" t="s">
        <v>3449</v>
      </c>
      <c r="J3478" s="15">
        <v>0.44</v>
      </c>
      <c r="K3478" t="s">
        <v>34</v>
      </c>
      <c r="L3478" s="15" t="str">
        <f t="shared" si="108"/>
        <v>6:00-22:00</v>
      </c>
      <c r="M3478" s="16">
        <f t="shared" si="109"/>
        <v>0.67</v>
      </c>
      <c r="N3478" s="15">
        <v>10.95</v>
      </c>
      <c r="O3478" s="15">
        <v>92</v>
      </c>
      <c r="P3478" t="s">
        <v>37</v>
      </c>
      <c r="Q3478">
        <v>150</v>
      </c>
      <c r="R3478" t="s">
        <v>76</v>
      </c>
      <c r="S3478">
        <v>2012</v>
      </c>
      <c r="T3478" t="s">
        <v>22</v>
      </c>
      <c r="U3478" s="15">
        <v>3.5</v>
      </c>
      <c r="V3478" s="15">
        <v>7</v>
      </c>
      <c r="W3478" t="s">
        <v>32</v>
      </c>
    </row>
    <row r="3479" spans="1:23">
      <c r="A3479" t="s">
        <v>3524</v>
      </c>
      <c r="B3479">
        <v>13.777659</v>
      </c>
      <c r="C3479" s="15">
        <v>100.46586499999999</v>
      </c>
      <c r="D3479" s="2" t="s">
        <v>8507</v>
      </c>
      <c r="E3479" s="14" t="s">
        <v>5059</v>
      </c>
      <c r="F3479" s="14" t="e" vm="4">
        <v>#VALUE!</v>
      </c>
      <c r="G3479" s="2" t="str">
        <f>_xlfn.XLOOKUP(E3479,missing_cities!$Q$2:$Q$56,missing_cities!$R$2:$R$56,"Not Found",0)</f>
        <v>Thailand</v>
      </c>
      <c r="H3479" t="str">
        <f>_xlfn.XLOOKUP(E3479,missing_cities!$Q$2:$Q$56,missing_cities!$S$2:$S$56,"Not Found",0)</f>
        <v>Asia</v>
      </c>
      <c r="I3479" t="s">
        <v>3449</v>
      </c>
      <c r="J3479" s="15">
        <v>0.22</v>
      </c>
      <c r="K3479" t="s">
        <v>19</v>
      </c>
      <c r="L3479" s="15" t="str">
        <f t="shared" si="108"/>
        <v>9:00-18:00</v>
      </c>
      <c r="M3479" s="16">
        <f t="shared" si="109"/>
        <v>0.37</v>
      </c>
      <c r="N3479" s="15">
        <v>18.59</v>
      </c>
      <c r="O3479" s="15">
        <v>11</v>
      </c>
      <c r="P3479" t="s">
        <v>20</v>
      </c>
      <c r="Q3479">
        <v>22</v>
      </c>
      <c r="R3479" t="s">
        <v>48</v>
      </c>
      <c r="S3479">
        <v>2017</v>
      </c>
      <c r="T3479" t="s">
        <v>31</v>
      </c>
      <c r="U3479" s="15">
        <v>5</v>
      </c>
      <c r="V3479" s="15">
        <v>5</v>
      </c>
      <c r="W3479" t="s">
        <v>23</v>
      </c>
    </row>
    <row r="3480" spans="1:23">
      <c r="A3480" t="s">
        <v>3525</v>
      </c>
      <c r="B3480">
        <v>37.703572000000001</v>
      </c>
      <c r="C3480" s="15">
        <v>-122.444391</v>
      </c>
      <c r="D3480" s="2" t="s">
        <v>8508</v>
      </c>
      <c r="E3480" s="14" t="s">
        <v>5061</v>
      </c>
      <c r="F3480" s="14" t="e" vm="5">
        <v>#VALUE!</v>
      </c>
      <c r="G3480" s="2" t="str">
        <f>_xlfn.XLOOKUP(E3480,missing_cities!$Q$2:$Q$56,missing_cities!$R$2:$R$56,"Not Found",0)</f>
        <v>United States</v>
      </c>
      <c r="H3480" t="str">
        <f>_xlfn.XLOOKUP(E3480,missing_cities!$Q$2:$Q$56,missing_cities!$S$2:$S$56,"Not Found",0)</f>
        <v>North America</v>
      </c>
      <c r="I3480" t="s">
        <v>3449</v>
      </c>
      <c r="J3480" s="15">
        <v>0.33</v>
      </c>
      <c r="K3480" t="s">
        <v>34</v>
      </c>
      <c r="L3480" s="15" t="str">
        <f t="shared" si="108"/>
        <v>6:00-22:00</v>
      </c>
      <c r="M3480" s="16">
        <f t="shared" si="109"/>
        <v>0.67</v>
      </c>
      <c r="N3480" s="15">
        <v>19.440000000000001</v>
      </c>
      <c r="O3480" s="15">
        <v>31</v>
      </c>
      <c r="P3480" t="s">
        <v>25</v>
      </c>
      <c r="Q3480">
        <v>50</v>
      </c>
      <c r="R3480" t="s">
        <v>37</v>
      </c>
      <c r="S3480">
        <v>2010</v>
      </c>
      <c r="T3480" t="s">
        <v>22</v>
      </c>
      <c r="U3480" s="15">
        <v>4.4000000000000004</v>
      </c>
      <c r="V3480" s="15">
        <v>10</v>
      </c>
      <c r="W3480" t="s">
        <v>27</v>
      </c>
    </row>
    <row r="3481" spans="1:23">
      <c r="A3481" t="s">
        <v>3526</v>
      </c>
      <c r="B3481">
        <v>78.747730000000004</v>
      </c>
      <c r="C3481" s="15">
        <v>-132.39240599999999</v>
      </c>
      <c r="D3481" s="2" t="s">
        <v>8509</v>
      </c>
      <c r="E3481" s="14" t="str">
        <f>_xlfn.XLOOKUP(C3481,missing_cities!B:B,missing_cities!C:C,"Not Found",0)</f>
        <v>Not Found</v>
      </c>
      <c r="F3481" s="14" t="s">
        <v>9990</v>
      </c>
      <c r="G3481" s="2" t="str">
        <f>_xlfn.XLOOKUP(E3481,missing_cities!$Q$2:$Q$56,missing_cities!$R$2:$R$56,"Not Found",0)</f>
        <v>Not Found</v>
      </c>
      <c r="H3481" t="str">
        <f>_xlfn.XLOOKUP(E3481,missing_cities!$Q$2:$Q$56,missing_cities!$S$2:$S$56,"Not Found",0)</f>
        <v>Not Found</v>
      </c>
      <c r="I3481" t="s">
        <v>3449</v>
      </c>
      <c r="J3481" s="15">
        <v>0.28999999999999998</v>
      </c>
      <c r="K3481" t="s">
        <v>19</v>
      </c>
      <c r="L3481" s="15" t="str">
        <f t="shared" si="108"/>
        <v>9:00-18:00</v>
      </c>
      <c r="M3481" s="16">
        <f t="shared" si="109"/>
        <v>0.37</v>
      </c>
      <c r="N3481" s="15">
        <v>13.59</v>
      </c>
      <c r="O3481" s="15">
        <v>53</v>
      </c>
      <c r="P3481" t="s">
        <v>29</v>
      </c>
      <c r="Q3481">
        <v>22</v>
      </c>
      <c r="R3481" t="s">
        <v>81</v>
      </c>
      <c r="S3481">
        <v>2019</v>
      </c>
      <c r="T3481" t="s">
        <v>31</v>
      </c>
      <c r="U3481" s="15">
        <v>4.0999999999999996</v>
      </c>
      <c r="V3481" s="15">
        <v>9</v>
      </c>
      <c r="W3481" t="s">
        <v>23</v>
      </c>
    </row>
    <row r="3482" spans="1:23">
      <c r="A3482" t="s">
        <v>3527</v>
      </c>
      <c r="B3482">
        <v>37.632277000000002</v>
      </c>
      <c r="C3482" s="15">
        <v>127.004627</v>
      </c>
      <c r="D3482" s="2" t="s">
        <v>8510</v>
      </c>
      <c r="E3482" s="14" t="s">
        <v>5063</v>
      </c>
      <c r="F3482" s="14" t="e" vm="6">
        <v>#VALUE!</v>
      </c>
      <c r="G3482" s="2" t="str">
        <f>_xlfn.XLOOKUP(E3482,missing_cities!$Q$2:$Q$56,missing_cities!$R$2:$R$56,"Not Found",0)</f>
        <v>South Korea</v>
      </c>
      <c r="H3482" t="str">
        <f>_xlfn.XLOOKUP(E3482,missing_cities!$Q$2:$Q$56,missing_cities!$S$2:$S$56,"Not Found",0)</f>
        <v>Asia</v>
      </c>
      <c r="I3482" t="s">
        <v>3449</v>
      </c>
      <c r="J3482" s="15">
        <v>0.13</v>
      </c>
      <c r="K3482" s="1">
        <v>45862</v>
      </c>
      <c r="L3482" s="15" t="str">
        <f t="shared" si="108"/>
        <v>9.00-21.00</v>
      </c>
      <c r="M3482" s="16">
        <f t="shared" si="109"/>
        <v>12</v>
      </c>
      <c r="N3482" s="15">
        <v>3.83</v>
      </c>
      <c r="O3482" s="15">
        <v>89</v>
      </c>
      <c r="P3482" t="s">
        <v>39</v>
      </c>
      <c r="Q3482">
        <v>50</v>
      </c>
      <c r="R3482" t="s">
        <v>97</v>
      </c>
      <c r="S3482">
        <v>2022</v>
      </c>
      <c r="T3482" t="s">
        <v>31</v>
      </c>
      <c r="U3482" s="15">
        <v>3.3</v>
      </c>
      <c r="V3482" s="15">
        <v>8</v>
      </c>
      <c r="W3482" t="s">
        <v>32</v>
      </c>
    </row>
    <row r="3483" spans="1:23">
      <c r="A3483" t="s">
        <v>3528</v>
      </c>
      <c r="B3483">
        <v>19.404685000000001</v>
      </c>
      <c r="C3483" s="15">
        <v>-99.127438999999995</v>
      </c>
      <c r="D3483" s="2" t="s">
        <v>8511</v>
      </c>
      <c r="E3483" s="14" t="s">
        <v>5119</v>
      </c>
      <c r="F3483" s="14" t="e" vm="13">
        <v>#VALUE!</v>
      </c>
      <c r="G3483" s="2" t="str">
        <f>_xlfn.XLOOKUP(E3483,missing_cities!$Q$2:$Q$56,missing_cities!$R$2:$R$56,"Not Found",0)</f>
        <v>Mexico</v>
      </c>
      <c r="H3483" t="str">
        <f>_xlfn.XLOOKUP(E3483,missing_cities!$Q$2:$Q$56,missing_cities!$S$2:$S$56,"Not Found",0)</f>
        <v>North America</v>
      </c>
      <c r="I3483" t="s">
        <v>3449</v>
      </c>
      <c r="J3483" s="15">
        <v>0.18</v>
      </c>
      <c r="K3483" s="1">
        <v>45862</v>
      </c>
      <c r="L3483" s="15" t="str">
        <f t="shared" si="108"/>
        <v>9.00-21.00</v>
      </c>
      <c r="M3483" s="16">
        <f t="shared" si="109"/>
        <v>12</v>
      </c>
      <c r="N3483" s="15">
        <v>4.54</v>
      </c>
      <c r="O3483" s="15">
        <v>93</v>
      </c>
      <c r="P3483" t="s">
        <v>29</v>
      </c>
      <c r="Q3483">
        <v>350</v>
      </c>
      <c r="R3483" t="s">
        <v>42</v>
      </c>
      <c r="S3483">
        <v>2018</v>
      </c>
      <c r="T3483" t="s">
        <v>22</v>
      </c>
      <c r="U3483" s="15">
        <v>4.7</v>
      </c>
      <c r="V3483" s="15">
        <v>10</v>
      </c>
      <c r="W3483" t="s">
        <v>27</v>
      </c>
    </row>
    <row r="3484" spans="1:23">
      <c r="A3484" t="s">
        <v>3529</v>
      </c>
      <c r="B3484">
        <v>-23.510628000000001</v>
      </c>
      <c r="C3484" s="15">
        <v>-46.569963999999999</v>
      </c>
      <c r="D3484" s="2" t="s">
        <v>8512</v>
      </c>
      <c r="E3484" s="14" t="s">
        <v>5067</v>
      </c>
      <c r="F3484" s="14" t="e" vm="7">
        <v>#VALUE!</v>
      </c>
      <c r="G3484" s="2" t="str">
        <f>_xlfn.XLOOKUP(E3484,missing_cities!$Q$2:$Q$56,missing_cities!$R$2:$R$56,"Not Found",0)</f>
        <v>Brazil</v>
      </c>
      <c r="H3484" t="str">
        <f>_xlfn.XLOOKUP(E3484,missing_cities!$Q$2:$Q$56,missing_cities!$S$2:$S$56,"Not Found",0)</f>
        <v>South America</v>
      </c>
      <c r="I3484" t="s">
        <v>3449</v>
      </c>
      <c r="J3484" s="15">
        <v>0.34</v>
      </c>
      <c r="K3484" t="s">
        <v>34</v>
      </c>
      <c r="L3484" s="15" t="str">
        <f t="shared" si="108"/>
        <v>6:00-22:00</v>
      </c>
      <c r="M3484" s="16">
        <f t="shared" si="109"/>
        <v>0.67</v>
      </c>
      <c r="N3484" s="15">
        <v>3.68</v>
      </c>
      <c r="O3484" s="15">
        <v>63</v>
      </c>
      <c r="P3484" t="s">
        <v>39</v>
      </c>
      <c r="Q3484">
        <v>22</v>
      </c>
      <c r="R3484" t="s">
        <v>30</v>
      </c>
      <c r="S3484">
        <v>2023</v>
      </c>
      <c r="T3484" t="s">
        <v>22</v>
      </c>
      <c r="U3484" s="15">
        <v>4.4000000000000004</v>
      </c>
      <c r="V3484" s="15">
        <v>2</v>
      </c>
      <c r="W3484" t="s">
        <v>27</v>
      </c>
    </row>
    <row r="3485" spans="1:23">
      <c r="A3485" t="s">
        <v>3530</v>
      </c>
      <c r="B3485">
        <v>37.528910000000003</v>
      </c>
      <c r="C3485" s="15">
        <v>126.959773</v>
      </c>
      <c r="D3485" s="2" t="s">
        <v>8513</v>
      </c>
      <c r="E3485" s="14" t="s">
        <v>5063</v>
      </c>
      <c r="F3485" s="14" t="e" vm="6">
        <v>#VALUE!</v>
      </c>
      <c r="G3485" s="2" t="str">
        <f>_xlfn.XLOOKUP(E3485,missing_cities!$Q$2:$Q$56,missing_cities!$R$2:$R$56,"Not Found",0)</f>
        <v>South Korea</v>
      </c>
      <c r="H3485" t="str">
        <f>_xlfn.XLOOKUP(E3485,missing_cities!$Q$2:$Q$56,missing_cities!$S$2:$S$56,"Not Found",0)</f>
        <v>Asia</v>
      </c>
      <c r="I3485" t="s">
        <v>3449</v>
      </c>
      <c r="J3485" s="15">
        <v>0.42</v>
      </c>
      <c r="K3485" t="s">
        <v>19</v>
      </c>
      <c r="L3485" s="15" t="str">
        <f t="shared" si="108"/>
        <v>9:00-18:00</v>
      </c>
      <c r="M3485" s="16">
        <f t="shared" si="109"/>
        <v>0.37</v>
      </c>
      <c r="N3485" s="15">
        <v>4.88</v>
      </c>
      <c r="O3485" s="15">
        <v>30</v>
      </c>
      <c r="P3485" t="s">
        <v>20</v>
      </c>
      <c r="Q3485">
        <v>50</v>
      </c>
      <c r="R3485" t="s">
        <v>40</v>
      </c>
      <c r="S3485">
        <v>2022</v>
      </c>
      <c r="T3485" t="s">
        <v>22</v>
      </c>
      <c r="U3485" s="15">
        <v>3.5</v>
      </c>
      <c r="V3485" s="15">
        <v>3</v>
      </c>
      <c r="W3485" t="s">
        <v>23</v>
      </c>
    </row>
    <row r="3486" spans="1:23">
      <c r="A3486" t="s">
        <v>3531</v>
      </c>
      <c r="B3486">
        <v>52.555114000000003</v>
      </c>
      <c r="C3486" s="15">
        <v>13.301449</v>
      </c>
      <c r="D3486" s="2" t="s">
        <v>8514</v>
      </c>
      <c r="E3486" s="14" t="s">
        <v>5057</v>
      </c>
      <c r="F3486" s="14" t="e" vm="3">
        <v>#VALUE!</v>
      </c>
      <c r="G3486" s="2" t="str">
        <f>_xlfn.XLOOKUP(E3486,missing_cities!$Q$2:$Q$56,missing_cities!$R$2:$R$56,"Not Found",0)</f>
        <v>Germany</v>
      </c>
      <c r="H3486" t="str">
        <f>_xlfn.XLOOKUP(E3486,missing_cities!$Q$2:$Q$56,missing_cities!$S$2:$S$56,"Not Found",0)</f>
        <v>Europe</v>
      </c>
      <c r="I3486" t="s">
        <v>3449</v>
      </c>
      <c r="J3486" s="15">
        <v>0.2</v>
      </c>
      <c r="K3486" s="1">
        <v>45862</v>
      </c>
      <c r="L3486" s="15" t="str">
        <f t="shared" si="108"/>
        <v>9.00-21.00</v>
      </c>
      <c r="M3486" s="16">
        <f t="shared" si="109"/>
        <v>12</v>
      </c>
      <c r="N3486" s="15">
        <v>19.989999999999998</v>
      </c>
      <c r="O3486" s="15">
        <v>55</v>
      </c>
      <c r="P3486" t="s">
        <v>37</v>
      </c>
      <c r="Q3486">
        <v>350</v>
      </c>
      <c r="R3486" t="s">
        <v>42</v>
      </c>
      <c r="S3486">
        <v>2021</v>
      </c>
      <c r="T3486" t="s">
        <v>31</v>
      </c>
      <c r="U3486" s="15">
        <v>5</v>
      </c>
      <c r="V3486" s="15">
        <v>9</v>
      </c>
      <c r="W3486" t="s">
        <v>27</v>
      </c>
    </row>
    <row r="3487" spans="1:23">
      <c r="A3487" t="s">
        <v>3532</v>
      </c>
      <c r="B3487">
        <v>34.096885999999998</v>
      </c>
      <c r="C3487" s="15">
        <v>-118.31203600000001</v>
      </c>
      <c r="D3487" s="2" t="s">
        <v>8515</v>
      </c>
      <c r="E3487" s="14" t="s">
        <v>5111</v>
      </c>
      <c r="F3487" s="14" t="e" vm="5">
        <v>#VALUE!</v>
      </c>
      <c r="G3487" s="2" t="str">
        <f>_xlfn.XLOOKUP(E3487,missing_cities!$Q$2:$Q$56,missing_cities!$R$2:$R$56,"Not Found",0)</f>
        <v>United States</v>
      </c>
      <c r="H3487" t="str">
        <f>_xlfn.XLOOKUP(E3487,missing_cities!$Q$2:$Q$56,missing_cities!$S$2:$S$56,"Not Found",0)</f>
        <v>North America</v>
      </c>
      <c r="I3487" t="s">
        <v>3449</v>
      </c>
      <c r="J3487" s="15">
        <v>0.21</v>
      </c>
      <c r="K3487" t="s">
        <v>34</v>
      </c>
      <c r="L3487" s="15" t="str">
        <f t="shared" si="108"/>
        <v>6:00-22:00</v>
      </c>
      <c r="M3487" s="16">
        <f t="shared" si="109"/>
        <v>0.67</v>
      </c>
      <c r="N3487" s="15">
        <v>4.6900000000000004</v>
      </c>
      <c r="O3487" s="15">
        <v>53</v>
      </c>
      <c r="P3487" t="s">
        <v>39</v>
      </c>
      <c r="Q3487">
        <v>50</v>
      </c>
      <c r="R3487" t="s">
        <v>37</v>
      </c>
      <c r="S3487">
        <v>2021</v>
      </c>
      <c r="T3487" t="s">
        <v>31</v>
      </c>
      <c r="U3487" s="15">
        <v>4</v>
      </c>
      <c r="V3487" s="15">
        <v>10</v>
      </c>
      <c r="W3487" t="s">
        <v>27</v>
      </c>
    </row>
    <row r="3488" spans="1:23">
      <c r="A3488" t="s">
        <v>3533</v>
      </c>
      <c r="B3488">
        <v>18.917155999999999</v>
      </c>
      <c r="C3488" s="15">
        <v>72.936819</v>
      </c>
      <c r="D3488" s="2" t="s">
        <v>8516</v>
      </c>
      <c r="E3488" s="14" t="s">
        <v>5079</v>
      </c>
      <c r="F3488" s="14" t="e" vm="11">
        <v>#VALUE!</v>
      </c>
      <c r="G3488" s="2" t="str">
        <f>_xlfn.XLOOKUP(E3488,missing_cities!$Q$2:$Q$56,missing_cities!$R$2:$R$56,"Not Found",0)</f>
        <v>India</v>
      </c>
      <c r="H3488" t="str">
        <f>_xlfn.XLOOKUP(E3488,missing_cities!$Q$2:$Q$56,missing_cities!$S$2:$S$56,"Not Found",0)</f>
        <v>Asia</v>
      </c>
      <c r="I3488" t="s">
        <v>3449</v>
      </c>
      <c r="J3488" s="15">
        <v>0.27</v>
      </c>
      <c r="K3488" t="s">
        <v>19</v>
      </c>
      <c r="L3488" s="15" t="str">
        <f t="shared" si="108"/>
        <v>9:00-18:00</v>
      </c>
      <c r="M3488" s="16">
        <f t="shared" si="109"/>
        <v>0.37</v>
      </c>
      <c r="N3488" s="15">
        <v>13.77</v>
      </c>
      <c r="O3488" s="15">
        <v>20</v>
      </c>
      <c r="P3488" t="s">
        <v>39</v>
      </c>
      <c r="Q3488">
        <v>150</v>
      </c>
      <c r="R3488" t="s">
        <v>48</v>
      </c>
      <c r="S3488">
        <v>2018</v>
      </c>
      <c r="T3488" t="s">
        <v>31</v>
      </c>
      <c r="U3488" s="15">
        <v>4</v>
      </c>
      <c r="V3488" s="15">
        <v>1</v>
      </c>
      <c r="W3488" t="s">
        <v>23</v>
      </c>
    </row>
    <row r="3489" spans="1:23">
      <c r="A3489" t="s">
        <v>3534</v>
      </c>
      <c r="B3489">
        <v>41.815772000000003</v>
      </c>
      <c r="C3489" s="15">
        <v>-87.730727000000002</v>
      </c>
      <c r="D3489" s="2" t="s">
        <v>8517</v>
      </c>
      <c r="E3489" s="14" t="s">
        <v>5065</v>
      </c>
      <c r="F3489" s="14" t="e" vm="5">
        <v>#VALUE!</v>
      </c>
      <c r="G3489" s="2" t="str">
        <f>_xlfn.XLOOKUP(E3489,missing_cities!$Q$2:$Q$56,missing_cities!$R$2:$R$56,"Not Found",0)</f>
        <v>United States</v>
      </c>
      <c r="H3489" t="str">
        <f>_xlfn.XLOOKUP(E3489,missing_cities!$Q$2:$Q$56,missing_cities!$S$2:$S$56,"Not Found",0)</f>
        <v>North America</v>
      </c>
      <c r="I3489" t="s">
        <v>3449</v>
      </c>
      <c r="J3489" s="15">
        <v>0.17</v>
      </c>
      <c r="K3489" t="s">
        <v>19</v>
      </c>
      <c r="L3489" s="15" t="str">
        <f t="shared" si="108"/>
        <v>9:00-18:00</v>
      </c>
      <c r="M3489" s="16">
        <f t="shared" si="109"/>
        <v>0.37</v>
      </c>
      <c r="N3489" s="15">
        <v>10.65</v>
      </c>
      <c r="O3489" s="15">
        <v>57</v>
      </c>
      <c r="P3489" t="s">
        <v>39</v>
      </c>
      <c r="Q3489">
        <v>22</v>
      </c>
      <c r="R3489" t="s">
        <v>67</v>
      </c>
      <c r="S3489">
        <v>2017</v>
      </c>
      <c r="T3489" t="s">
        <v>22</v>
      </c>
      <c r="U3489" s="15">
        <v>4.7</v>
      </c>
      <c r="V3489" s="15">
        <v>2</v>
      </c>
      <c r="W3489" t="s">
        <v>23</v>
      </c>
    </row>
    <row r="3490" spans="1:23">
      <c r="A3490" t="s">
        <v>3535</v>
      </c>
      <c r="B3490">
        <v>18.944316000000001</v>
      </c>
      <c r="C3490" s="15">
        <v>72.890218000000004</v>
      </c>
      <c r="D3490" s="2" t="s">
        <v>8518</v>
      </c>
      <c r="E3490" s="14" t="s">
        <v>5079</v>
      </c>
      <c r="F3490" s="14" t="e" vm="11">
        <v>#VALUE!</v>
      </c>
      <c r="G3490" s="2" t="str">
        <f>_xlfn.XLOOKUP(E3490,missing_cities!$Q$2:$Q$56,missing_cities!$R$2:$R$56,"Not Found",0)</f>
        <v>India</v>
      </c>
      <c r="H3490" t="str">
        <f>_xlfn.XLOOKUP(E3490,missing_cities!$Q$2:$Q$56,missing_cities!$S$2:$S$56,"Not Found",0)</f>
        <v>Asia</v>
      </c>
      <c r="I3490" t="s">
        <v>3449</v>
      </c>
      <c r="J3490" s="15">
        <v>0.37</v>
      </c>
      <c r="K3490" s="1">
        <v>45862</v>
      </c>
      <c r="L3490" s="15" t="str">
        <f t="shared" si="108"/>
        <v>9.00-21.00</v>
      </c>
      <c r="M3490" s="16">
        <f t="shared" si="109"/>
        <v>12</v>
      </c>
      <c r="N3490" s="15">
        <v>3.84</v>
      </c>
      <c r="O3490" s="15">
        <v>98</v>
      </c>
      <c r="P3490" t="s">
        <v>29</v>
      </c>
      <c r="Q3490">
        <v>150</v>
      </c>
      <c r="R3490" t="s">
        <v>37</v>
      </c>
      <c r="S3490">
        <v>2020</v>
      </c>
      <c r="T3490" t="s">
        <v>31</v>
      </c>
      <c r="U3490" s="15">
        <v>3.2</v>
      </c>
      <c r="V3490" s="15">
        <v>2</v>
      </c>
      <c r="W3490" t="s">
        <v>32</v>
      </c>
    </row>
    <row r="3491" spans="1:23">
      <c r="A3491" t="s">
        <v>3536</v>
      </c>
      <c r="B3491">
        <v>13.700548</v>
      </c>
      <c r="C3491" s="15">
        <v>100.51139000000001</v>
      </c>
      <c r="D3491" s="2" t="s">
        <v>8519</v>
      </c>
      <c r="E3491" s="14" t="s">
        <v>5059</v>
      </c>
      <c r="F3491" s="14" t="e" vm="4">
        <v>#VALUE!</v>
      </c>
      <c r="G3491" s="2" t="str">
        <f>_xlfn.XLOOKUP(E3491,missing_cities!$Q$2:$Q$56,missing_cities!$R$2:$R$56,"Not Found",0)</f>
        <v>Thailand</v>
      </c>
      <c r="H3491" t="str">
        <f>_xlfn.XLOOKUP(E3491,missing_cities!$Q$2:$Q$56,missing_cities!$S$2:$S$56,"Not Found",0)</f>
        <v>Asia</v>
      </c>
      <c r="I3491" t="s">
        <v>3449</v>
      </c>
      <c r="J3491" s="15">
        <v>0.46</v>
      </c>
      <c r="K3491" s="1">
        <v>45862</v>
      </c>
      <c r="L3491" s="15" t="str">
        <f t="shared" si="108"/>
        <v>9.00-21.00</v>
      </c>
      <c r="M3491" s="16">
        <f t="shared" si="109"/>
        <v>12</v>
      </c>
      <c r="N3491" s="15">
        <v>6.03</v>
      </c>
      <c r="O3491" s="15">
        <v>96</v>
      </c>
      <c r="P3491" t="s">
        <v>20</v>
      </c>
      <c r="Q3491">
        <v>50</v>
      </c>
      <c r="R3491" t="s">
        <v>42</v>
      </c>
      <c r="S3491">
        <v>2023</v>
      </c>
      <c r="T3491" t="s">
        <v>22</v>
      </c>
      <c r="U3491" s="15">
        <v>3.3</v>
      </c>
      <c r="V3491" s="15">
        <v>3</v>
      </c>
      <c r="W3491" t="s">
        <v>32</v>
      </c>
    </row>
    <row r="3492" spans="1:23">
      <c r="A3492" t="s">
        <v>3537</v>
      </c>
      <c r="B3492">
        <v>-33.825147000000001</v>
      </c>
      <c r="C3492" s="15">
        <v>18.503257000000001</v>
      </c>
      <c r="D3492" s="2" t="s">
        <v>8520</v>
      </c>
      <c r="E3492" s="14" t="s">
        <v>5085</v>
      </c>
      <c r="F3492" s="14" t="e" vm="12">
        <v>#VALUE!</v>
      </c>
      <c r="G3492" s="2" t="str">
        <f>_xlfn.XLOOKUP(E3492,missing_cities!$Q$2:$Q$56,missing_cities!$R$2:$R$56,"Not Found",0)</f>
        <v>South Africa</v>
      </c>
      <c r="H3492" t="str">
        <f>_xlfn.XLOOKUP(E3492,missing_cities!$Q$2:$Q$56,missing_cities!$S$2:$S$56,"Not Found",0)</f>
        <v>Africa</v>
      </c>
      <c r="I3492" t="s">
        <v>3449</v>
      </c>
      <c r="J3492" s="15">
        <v>0.3</v>
      </c>
      <c r="K3492" t="s">
        <v>34</v>
      </c>
      <c r="L3492" s="15" t="str">
        <f t="shared" si="108"/>
        <v>6:00-22:00</v>
      </c>
      <c r="M3492" s="16">
        <f t="shared" si="109"/>
        <v>0.67</v>
      </c>
      <c r="N3492" s="15">
        <v>7.47</v>
      </c>
      <c r="O3492" s="15">
        <v>87</v>
      </c>
      <c r="P3492" t="s">
        <v>25</v>
      </c>
      <c r="Q3492">
        <v>50</v>
      </c>
      <c r="R3492" t="s">
        <v>42</v>
      </c>
      <c r="S3492">
        <v>2017</v>
      </c>
      <c r="T3492" t="s">
        <v>31</v>
      </c>
      <c r="U3492" s="15">
        <v>3.7</v>
      </c>
      <c r="V3492" s="15">
        <v>8</v>
      </c>
      <c r="W3492" t="s">
        <v>32</v>
      </c>
    </row>
    <row r="3493" spans="1:23">
      <c r="A3493" t="s">
        <v>3538</v>
      </c>
      <c r="B3493">
        <v>43.631596000000002</v>
      </c>
      <c r="C3493" s="15">
        <v>-79.393879999999996</v>
      </c>
      <c r="D3493" s="2" t="s">
        <v>8521</v>
      </c>
      <c r="E3493" s="14" t="s">
        <v>5050</v>
      </c>
      <c r="F3493" s="14" t="e" vm="1">
        <v>#VALUE!</v>
      </c>
      <c r="G3493" s="2" t="str">
        <f>_xlfn.XLOOKUP(E3493,missing_cities!$Q$2:$Q$56,missing_cities!$R$2:$R$56,"Not Found",0)</f>
        <v>Canada</v>
      </c>
      <c r="H3493" t="str">
        <f>_xlfn.XLOOKUP(E3493,missing_cities!$Q$2:$Q$56,missing_cities!$S$2:$S$56,"Not Found",0)</f>
        <v>North America</v>
      </c>
      <c r="I3493" t="s">
        <v>3449</v>
      </c>
      <c r="J3493" s="15">
        <v>0.45</v>
      </c>
      <c r="K3493" t="s">
        <v>34</v>
      </c>
      <c r="L3493" s="15" t="str">
        <f t="shared" si="108"/>
        <v>6:00-22:00</v>
      </c>
      <c r="M3493" s="16">
        <f t="shared" si="109"/>
        <v>0.67</v>
      </c>
      <c r="N3493" s="15">
        <v>15.56</v>
      </c>
      <c r="O3493" s="15">
        <v>41</v>
      </c>
      <c r="P3493" t="s">
        <v>37</v>
      </c>
      <c r="Q3493">
        <v>150</v>
      </c>
      <c r="R3493" t="s">
        <v>132</v>
      </c>
      <c r="S3493">
        <v>2021</v>
      </c>
      <c r="T3493" t="s">
        <v>31</v>
      </c>
      <c r="U3493" s="15">
        <v>4.4000000000000004</v>
      </c>
      <c r="V3493" s="15">
        <v>2</v>
      </c>
      <c r="W3493" t="s">
        <v>27</v>
      </c>
    </row>
    <row r="3494" spans="1:23">
      <c r="A3494" t="s">
        <v>3539</v>
      </c>
      <c r="B3494">
        <v>34.058109999999999</v>
      </c>
      <c r="C3494" s="15">
        <v>-118.34910600000001</v>
      </c>
      <c r="D3494" s="2" t="s">
        <v>8522</v>
      </c>
      <c r="E3494" s="14" t="s">
        <v>5111</v>
      </c>
      <c r="F3494" s="14" t="e" vm="5">
        <v>#VALUE!</v>
      </c>
      <c r="G3494" s="2" t="str">
        <f>_xlfn.XLOOKUP(E3494,missing_cities!$Q$2:$Q$56,missing_cities!$R$2:$R$56,"Not Found",0)</f>
        <v>United States</v>
      </c>
      <c r="H3494" t="str">
        <f>_xlfn.XLOOKUP(E3494,missing_cities!$Q$2:$Q$56,missing_cities!$S$2:$S$56,"Not Found",0)</f>
        <v>North America</v>
      </c>
      <c r="I3494" t="s">
        <v>3449</v>
      </c>
      <c r="J3494" s="15">
        <v>0.28999999999999998</v>
      </c>
      <c r="K3494" t="s">
        <v>34</v>
      </c>
      <c r="L3494" s="15" t="str">
        <f t="shared" si="108"/>
        <v>6:00-22:00</v>
      </c>
      <c r="M3494" s="16">
        <f t="shared" si="109"/>
        <v>0.67</v>
      </c>
      <c r="N3494" s="15">
        <v>3.95</v>
      </c>
      <c r="O3494" s="15">
        <v>28</v>
      </c>
      <c r="P3494" t="s">
        <v>20</v>
      </c>
      <c r="Q3494">
        <v>150</v>
      </c>
      <c r="R3494" t="s">
        <v>21</v>
      </c>
      <c r="S3494">
        <v>2021</v>
      </c>
      <c r="T3494" t="s">
        <v>22</v>
      </c>
      <c r="U3494" s="15">
        <v>3.9</v>
      </c>
      <c r="V3494" s="15">
        <v>1</v>
      </c>
      <c r="W3494" t="s">
        <v>27</v>
      </c>
    </row>
    <row r="3495" spans="1:23">
      <c r="A3495" t="s">
        <v>3540</v>
      </c>
      <c r="B3495">
        <v>19.594068</v>
      </c>
      <c r="C3495" s="15">
        <v>-99.077188000000007</v>
      </c>
      <c r="D3495" s="2" t="s">
        <v>8523</v>
      </c>
      <c r="E3495" s="14" t="s">
        <v>5119</v>
      </c>
      <c r="F3495" s="14" t="e" vm="13">
        <v>#VALUE!</v>
      </c>
      <c r="G3495" s="2" t="str">
        <f>_xlfn.XLOOKUP(E3495,missing_cities!$Q$2:$Q$56,missing_cities!$R$2:$R$56,"Not Found",0)</f>
        <v>Mexico</v>
      </c>
      <c r="H3495" t="str">
        <f>_xlfn.XLOOKUP(E3495,missing_cities!$Q$2:$Q$56,missing_cities!$S$2:$S$56,"Not Found",0)</f>
        <v>North America</v>
      </c>
      <c r="I3495" t="s">
        <v>3449</v>
      </c>
      <c r="J3495" s="15">
        <v>0.41</v>
      </c>
      <c r="K3495" t="s">
        <v>19</v>
      </c>
      <c r="L3495" s="15" t="str">
        <f t="shared" si="108"/>
        <v>9:00-18:00</v>
      </c>
      <c r="M3495" s="16">
        <f t="shared" si="109"/>
        <v>0.37</v>
      </c>
      <c r="N3495" s="15">
        <v>16.52</v>
      </c>
      <c r="O3495" s="15">
        <v>50</v>
      </c>
      <c r="P3495" t="s">
        <v>25</v>
      </c>
      <c r="Q3495">
        <v>150</v>
      </c>
      <c r="R3495" t="s">
        <v>42</v>
      </c>
      <c r="S3495">
        <v>2014</v>
      </c>
      <c r="T3495" t="s">
        <v>22</v>
      </c>
      <c r="U3495" s="15">
        <v>4.5</v>
      </c>
      <c r="V3495" s="15">
        <v>2</v>
      </c>
      <c r="W3495" t="s">
        <v>32</v>
      </c>
    </row>
    <row r="3496" spans="1:23">
      <c r="A3496" t="s">
        <v>3541</v>
      </c>
      <c r="B3496">
        <v>19.059683</v>
      </c>
      <c r="C3496" s="15">
        <v>72.865819999999999</v>
      </c>
      <c r="D3496" s="2" t="s">
        <v>8524</v>
      </c>
      <c r="E3496" s="14" t="s">
        <v>5079</v>
      </c>
      <c r="F3496" s="14" t="e" vm="11">
        <v>#VALUE!</v>
      </c>
      <c r="G3496" s="2" t="str">
        <f>_xlfn.XLOOKUP(E3496,missing_cities!$Q$2:$Q$56,missing_cities!$R$2:$R$56,"Not Found",0)</f>
        <v>India</v>
      </c>
      <c r="H3496" t="str">
        <f>_xlfn.XLOOKUP(E3496,missing_cities!$Q$2:$Q$56,missing_cities!$S$2:$S$56,"Not Found",0)</f>
        <v>Asia</v>
      </c>
      <c r="I3496" t="s">
        <v>3449</v>
      </c>
      <c r="J3496" s="15">
        <v>0.23</v>
      </c>
      <c r="K3496" t="s">
        <v>34</v>
      </c>
      <c r="L3496" s="15" t="str">
        <f t="shared" si="108"/>
        <v>6:00-22:00</v>
      </c>
      <c r="M3496" s="16">
        <f t="shared" si="109"/>
        <v>0.67</v>
      </c>
      <c r="N3496" s="15">
        <v>1.82</v>
      </c>
      <c r="O3496" s="15">
        <v>75</v>
      </c>
      <c r="P3496" t="s">
        <v>25</v>
      </c>
      <c r="Q3496">
        <v>350</v>
      </c>
      <c r="R3496" t="s">
        <v>37</v>
      </c>
      <c r="S3496">
        <v>2015</v>
      </c>
      <c r="T3496" t="s">
        <v>31</v>
      </c>
      <c r="U3496" s="15">
        <v>4.5999999999999996</v>
      </c>
      <c r="V3496" s="15">
        <v>9</v>
      </c>
      <c r="W3496" t="s">
        <v>32</v>
      </c>
    </row>
    <row r="3497" spans="1:23">
      <c r="A3497" t="s">
        <v>3542</v>
      </c>
      <c r="B3497">
        <v>39.839556000000002</v>
      </c>
      <c r="C3497" s="15">
        <v>116.342671</v>
      </c>
      <c r="D3497" s="2" t="s">
        <v>8525</v>
      </c>
      <c r="E3497" s="14" t="s">
        <v>5071</v>
      </c>
      <c r="F3497" s="14" t="e" vm="9">
        <v>#VALUE!</v>
      </c>
      <c r="G3497" s="2" t="str">
        <f>_xlfn.XLOOKUP(E3497,missing_cities!$Q$2:$Q$56,missing_cities!$R$2:$R$56,"Not Found",0)</f>
        <v>China</v>
      </c>
      <c r="H3497" t="str">
        <f>_xlfn.XLOOKUP(E3497,missing_cities!$Q$2:$Q$56,missing_cities!$S$2:$S$56,"Not Found",0)</f>
        <v>Asia</v>
      </c>
      <c r="I3497" t="s">
        <v>3449</v>
      </c>
      <c r="J3497" s="15">
        <v>0.3</v>
      </c>
      <c r="K3497" s="1">
        <v>45862</v>
      </c>
      <c r="L3497" s="15" t="str">
        <f t="shared" si="108"/>
        <v>9.00-21.00</v>
      </c>
      <c r="M3497" s="16">
        <f t="shared" si="109"/>
        <v>12</v>
      </c>
      <c r="N3497" s="15">
        <v>11.71</v>
      </c>
      <c r="O3497" s="15">
        <v>32</v>
      </c>
      <c r="P3497" t="s">
        <v>39</v>
      </c>
      <c r="Q3497">
        <v>22</v>
      </c>
      <c r="R3497" t="s">
        <v>42</v>
      </c>
      <c r="S3497">
        <v>2011</v>
      </c>
      <c r="T3497" t="s">
        <v>22</v>
      </c>
      <c r="U3497" s="15">
        <v>3.1</v>
      </c>
      <c r="V3497" s="15">
        <v>9</v>
      </c>
      <c r="W3497" t="s">
        <v>27</v>
      </c>
    </row>
    <row r="3498" spans="1:23">
      <c r="A3498" t="s">
        <v>3543</v>
      </c>
      <c r="B3498">
        <v>31.921603999999999</v>
      </c>
      <c r="C3498" s="15">
        <v>-154.67710199999999</v>
      </c>
      <c r="D3498" s="2" t="s">
        <v>8526</v>
      </c>
      <c r="E3498" s="14" t="str">
        <f>_xlfn.XLOOKUP(C3498,missing_cities!B:B,missing_cities!C:C,"Not Found",0)</f>
        <v>Error</v>
      </c>
      <c r="F3498" s="14" t="s">
        <v>9987</v>
      </c>
      <c r="G3498" s="2" t="str">
        <f>_xlfn.XLOOKUP(E3498,missing_cities!$Q$2:$Q$56,missing_cities!$R$2:$R$56,"Not Found",0)</f>
        <v>Error</v>
      </c>
      <c r="H3498" t="str">
        <f>_xlfn.XLOOKUP(E3498,missing_cities!$Q$2:$Q$56,missing_cities!$S$2:$S$56,"Not Found",0)</f>
        <v>Error</v>
      </c>
      <c r="I3498" t="s">
        <v>3449</v>
      </c>
      <c r="J3498" s="15">
        <v>0.22</v>
      </c>
      <c r="K3498" t="s">
        <v>34</v>
      </c>
      <c r="L3498" s="15" t="str">
        <f t="shared" si="108"/>
        <v>6:00-22:00</v>
      </c>
      <c r="M3498" s="16">
        <f t="shared" si="109"/>
        <v>0.67</v>
      </c>
      <c r="N3498" s="15">
        <v>8.2200000000000006</v>
      </c>
      <c r="O3498" s="15">
        <v>94</v>
      </c>
      <c r="P3498" t="s">
        <v>37</v>
      </c>
      <c r="Q3498">
        <v>50</v>
      </c>
      <c r="R3498" t="s">
        <v>48</v>
      </c>
      <c r="S3498">
        <v>2014</v>
      </c>
      <c r="T3498" t="s">
        <v>22</v>
      </c>
      <c r="U3498" s="15">
        <v>3.8</v>
      </c>
      <c r="V3498" s="15">
        <v>10</v>
      </c>
      <c r="W3498" t="s">
        <v>27</v>
      </c>
    </row>
    <row r="3499" spans="1:23">
      <c r="A3499" t="s">
        <v>3544</v>
      </c>
      <c r="B3499">
        <v>18.916293</v>
      </c>
      <c r="C3499" s="15">
        <v>72.972162999999995</v>
      </c>
      <c r="D3499" s="2" t="s">
        <v>8527</v>
      </c>
      <c r="E3499" s="14" t="s">
        <v>5079</v>
      </c>
      <c r="F3499" s="14" t="e" vm="11">
        <v>#VALUE!</v>
      </c>
      <c r="G3499" s="2" t="str">
        <f>_xlfn.XLOOKUP(E3499,missing_cities!$Q$2:$Q$56,missing_cities!$R$2:$R$56,"Not Found",0)</f>
        <v>India</v>
      </c>
      <c r="H3499" t="str">
        <f>_xlfn.XLOOKUP(E3499,missing_cities!$Q$2:$Q$56,missing_cities!$S$2:$S$56,"Not Found",0)</f>
        <v>Asia</v>
      </c>
      <c r="I3499" t="s">
        <v>3449</v>
      </c>
      <c r="J3499" s="15">
        <v>0.24</v>
      </c>
      <c r="K3499" t="s">
        <v>19</v>
      </c>
      <c r="L3499" s="15" t="str">
        <f t="shared" si="108"/>
        <v>9:00-18:00</v>
      </c>
      <c r="M3499" s="16">
        <f t="shared" si="109"/>
        <v>0.37</v>
      </c>
      <c r="N3499" s="15">
        <v>11.64</v>
      </c>
      <c r="O3499" s="15">
        <v>71</v>
      </c>
      <c r="P3499" t="s">
        <v>37</v>
      </c>
      <c r="Q3499">
        <v>350</v>
      </c>
      <c r="R3499" t="s">
        <v>48</v>
      </c>
      <c r="S3499">
        <v>2011</v>
      </c>
      <c r="T3499" t="s">
        <v>22</v>
      </c>
      <c r="U3499" s="15">
        <v>4</v>
      </c>
      <c r="V3499" s="15">
        <v>6</v>
      </c>
      <c r="W3499" t="s">
        <v>27</v>
      </c>
    </row>
    <row r="3500" spans="1:23">
      <c r="A3500" t="s">
        <v>3545</v>
      </c>
      <c r="B3500">
        <v>19.534324000000002</v>
      </c>
      <c r="C3500" s="15">
        <v>-99.127837999999997</v>
      </c>
      <c r="D3500" s="2" t="s">
        <v>8528</v>
      </c>
      <c r="E3500" s="14" t="s">
        <v>5119</v>
      </c>
      <c r="F3500" s="14" t="e" vm="13">
        <v>#VALUE!</v>
      </c>
      <c r="G3500" s="2" t="str">
        <f>_xlfn.XLOOKUP(E3500,missing_cities!$Q$2:$Q$56,missing_cities!$R$2:$R$56,"Not Found",0)</f>
        <v>Mexico</v>
      </c>
      <c r="H3500" t="str">
        <f>_xlfn.XLOOKUP(E3500,missing_cities!$Q$2:$Q$56,missing_cities!$S$2:$S$56,"Not Found",0)</f>
        <v>North America</v>
      </c>
      <c r="I3500" t="s">
        <v>3449</v>
      </c>
      <c r="J3500" s="15">
        <v>0.49</v>
      </c>
      <c r="K3500" t="s">
        <v>34</v>
      </c>
      <c r="L3500" s="15" t="str">
        <f t="shared" si="108"/>
        <v>6:00-22:00</v>
      </c>
      <c r="M3500" s="16">
        <f t="shared" si="109"/>
        <v>0.67</v>
      </c>
      <c r="N3500" s="15">
        <v>18.899999999999999</v>
      </c>
      <c r="O3500" s="15">
        <v>86</v>
      </c>
      <c r="P3500" t="s">
        <v>37</v>
      </c>
      <c r="Q3500">
        <v>22</v>
      </c>
      <c r="R3500" t="s">
        <v>21</v>
      </c>
      <c r="S3500">
        <v>2019</v>
      </c>
      <c r="T3500" t="s">
        <v>31</v>
      </c>
      <c r="U3500" s="15">
        <v>3.9</v>
      </c>
      <c r="V3500" s="15">
        <v>9</v>
      </c>
      <c r="W3500" t="s">
        <v>27</v>
      </c>
    </row>
    <row r="3501" spans="1:23">
      <c r="A3501" t="s">
        <v>3546</v>
      </c>
      <c r="B3501">
        <v>41.953049999999998</v>
      </c>
      <c r="C3501" s="15">
        <v>-87.651978999999997</v>
      </c>
      <c r="D3501" s="2" t="s">
        <v>8529</v>
      </c>
      <c r="E3501" s="14" t="s">
        <v>5065</v>
      </c>
      <c r="F3501" s="14" t="e" vm="5">
        <v>#VALUE!</v>
      </c>
      <c r="G3501" s="2" t="str">
        <f>_xlfn.XLOOKUP(E3501,missing_cities!$Q$2:$Q$56,missing_cities!$R$2:$R$56,"Not Found",0)</f>
        <v>United States</v>
      </c>
      <c r="H3501" t="str">
        <f>_xlfn.XLOOKUP(E3501,missing_cities!$Q$2:$Q$56,missing_cities!$S$2:$S$56,"Not Found",0)</f>
        <v>North America</v>
      </c>
      <c r="I3501" t="s">
        <v>3449</v>
      </c>
      <c r="J3501" s="15">
        <v>0.2</v>
      </c>
      <c r="K3501" t="s">
        <v>34</v>
      </c>
      <c r="L3501" s="15" t="str">
        <f t="shared" si="108"/>
        <v>6:00-22:00</v>
      </c>
      <c r="M3501" s="16">
        <f t="shared" si="109"/>
        <v>0.67</v>
      </c>
      <c r="N3501" s="15">
        <v>5.45</v>
      </c>
      <c r="O3501" s="15">
        <v>64</v>
      </c>
      <c r="P3501" t="s">
        <v>25</v>
      </c>
      <c r="Q3501">
        <v>50</v>
      </c>
      <c r="R3501" t="s">
        <v>132</v>
      </c>
      <c r="S3501">
        <v>2016</v>
      </c>
      <c r="T3501" t="s">
        <v>31</v>
      </c>
      <c r="U3501" s="15">
        <v>3.2</v>
      </c>
      <c r="V3501" s="15">
        <v>2</v>
      </c>
      <c r="W3501" t="s">
        <v>23</v>
      </c>
    </row>
    <row r="3502" spans="1:23">
      <c r="A3502" t="s">
        <v>3547</v>
      </c>
      <c r="B3502">
        <v>41.996665999999998</v>
      </c>
      <c r="C3502" s="15">
        <v>-87.679883000000004</v>
      </c>
      <c r="D3502" s="2" t="s">
        <v>8530</v>
      </c>
      <c r="E3502" s="14" t="s">
        <v>5065</v>
      </c>
      <c r="F3502" s="14" t="e" vm="5">
        <v>#VALUE!</v>
      </c>
      <c r="G3502" s="2" t="str">
        <f>_xlfn.XLOOKUP(E3502,missing_cities!$Q$2:$Q$56,missing_cities!$R$2:$R$56,"Not Found",0)</f>
        <v>United States</v>
      </c>
      <c r="H3502" t="str">
        <f>_xlfn.XLOOKUP(E3502,missing_cities!$Q$2:$Q$56,missing_cities!$S$2:$S$56,"Not Found",0)</f>
        <v>North America</v>
      </c>
      <c r="I3502" t="s">
        <v>3449</v>
      </c>
      <c r="J3502" s="15">
        <v>0.13</v>
      </c>
      <c r="K3502" t="s">
        <v>34</v>
      </c>
      <c r="L3502" s="15" t="str">
        <f t="shared" si="108"/>
        <v>6:00-22:00</v>
      </c>
      <c r="M3502" s="16">
        <f t="shared" si="109"/>
        <v>0.67</v>
      </c>
      <c r="N3502" s="15">
        <v>13.45</v>
      </c>
      <c r="O3502" s="15">
        <v>13</v>
      </c>
      <c r="P3502" t="s">
        <v>37</v>
      </c>
      <c r="Q3502">
        <v>50</v>
      </c>
      <c r="R3502" t="s">
        <v>40</v>
      </c>
      <c r="S3502">
        <v>2017</v>
      </c>
      <c r="T3502" t="s">
        <v>31</v>
      </c>
      <c r="U3502" s="15">
        <v>3</v>
      </c>
      <c r="V3502" s="15">
        <v>10</v>
      </c>
      <c r="W3502" t="s">
        <v>32</v>
      </c>
    </row>
    <row r="3503" spans="1:23">
      <c r="A3503" t="s">
        <v>3548</v>
      </c>
      <c r="B3503">
        <v>37.627116999999998</v>
      </c>
      <c r="C3503" s="15">
        <v>126.902079</v>
      </c>
      <c r="D3503" s="2" t="s">
        <v>8531</v>
      </c>
      <c r="E3503" s="14" t="s">
        <v>5063</v>
      </c>
      <c r="F3503" s="14" t="e" vm="6">
        <v>#VALUE!</v>
      </c>
      <c r="G3503" s="2" t="str">
        <f>_xlfn.XLOOKUP(E3503,missing_cities!$Q$2:$Q$56,missing_cities!$R$2:$R$56,"Not Found",0)</f>
        <v>South Korea</v>
      </c>
      <c r="H3503" t="str">
        <f>_xlfn.XLOOKUP(E3503,missing_cities!$Q$2:$Q$56,missing_cities!$S$2:$S$56,"Not Found",0)</f>
        <v>Asia</v>
      </c>
      <c r="I3503" t="s">
        <v>3449</v>
      </c>
      <c r="J3503" s="15">
        <v>0.22</v>
      </c>
      <c r="K3503" s="1">
        <v>45862</v>
      </c>
      <c r="L3503" s="15" t="str">
        <f t="shared" si="108"/>
        <v>9.00-21.00</v>
      </c>
      <c r="M3503" s="16">
        <f t="shared" si="109"/>
        <v>12</v>
      </c>
      <c r="N3503" s="15">
        <v>1.94</v>
      </c>
      <c r="O3503" s="15">
        <v>74</v>
      </c>
      <c r="P3503" t="s">
        <v>20</v>
      </c>
      <c r="Q3503">
        <v>150</v>
      </c>
      <c r="R3503" t="s">
        <v>132</v>
      </c>
      <c r="S3503">
        <v>2014</v>
      </c>
      <c r="T3503" t="s">
        <v>31</v>
      </c>
      <c r="U3503" s="15">
        <v>4.9000000000000004</v>
      </c>
      <c r="V3503" s="15">
        <v>9</v>
      </c>
      <c r="W3503" t="s">
        <v>23</v>
      </c>
    </row>
    <row r="3504" spans="1:23">
      <c r="A3504" t="s">
        <v>3549</v>
      </c>
      <c r="B3504">
        <v>13.714083</v>
      </c>
      <c r="C3504" s="15">
        <v>100.50872699999999</v>
      </c>
      <c r="D3504" s="2" t="s">
        <v>8532</v>
      </c>
      <c r="E3504" s="14" t="s">
        <v>5059</v>
      </c>
      <c r="F3504" s="14" t="e" vm="4">
        <v>#VALUE!</v>
      </c>
      <c r="G3504" s="2" t="str">
        <f>_xlfn.XLOOKUP(E3504,missing_cities!$Q$2:$Q$56,missing_cities!$R$2:$R$56,"Not Found",0)</f>
        <v>Thailand</v>
      </c>
      <c r="H3504" t="str">
        <f>_xlfn.XLOOKUP(E3504,missing_cities!$Q$2:$Q$56,missing_cities!$S$2:$S$56,"Not Found",0)</f>
        <v>Asia</v>
      </c>
      <c r="I3504" t="s">
        <v>3449</v>
      </c>
      <c r="J3504" s="15">
        <v>0.41</v>
      </c>
      <c r="K3504" t="s">
        <v>34</v>
      </c>
      <c r="L3504" s="15" t="str">
        <f t="shared" si="108"/>
        <v>6:00-22:00</v>
      </c>
      <c r="M3504" s="16">
        <f t="shared" si="109"/>
        <v>0.67</v>
      </c>
      <c r="N3504" s="15">
        <v>8.44</v>
      </c>
      <c r="O3504" s="15">
        <v>41</v>
      </c>
      <c r="P3504" t="s">
        <v>29</v>
      </c>
      <c r="Q3504">
        <v>150</v>
      </c>
      <c r="R3504" t="s">
        <v>35</v>
      </c>
      <c r="S3504">
        <v>2013</v>
      </c>
      <c r="T3504" t="s">
        <v>22</v>
      </c>
      <c r="U3504" s="15">
        <v>4</v>
      </c>
      <c r="V3504" s="15">
        <v>1</v>
      </c>
      <c r="W3504" t="s">
        <v>27</v>
      </c>
    </row>
    <row r="3505" spans="1:23">
      <c r="A3505" t="s">
        <v>3550</v>
      </c>
      <c r="B3505">
        <v>55.793812000000003</v>
      </c>
      <c r="C3505" s="15">
        <v>37.688113000000001</v>
      </c>
      <c r="D3505" s="2" t="s">
        <v>8533</v>
      </c>
      <c r="E3505" s="14" t="s">
        <v>5052</v>
      </c>
      <c r="F3505" s="14" t="e" vm="2">
        <v>#VALUE!</v>
      </c>
      <c r="G3505" s="2" t="str">
        <f>_xlfn.XLOOKUP(E3505,missing_cities!$Q$2:$Q$56,missing_cities!$R$2:$R$56,"Not Found",0)</f>
        <v>Russia</v>
      </c>
      <c r="H3505" t="str">
        <f>_xlfn.XLOOKUP(E3505,missing_cities!$Q$2:$Q$56,missing_cities!$S$2:$S$56,"Not Found",0)</f>
        <v>Europe</v>
      </c>
      <c r="I3505" t="s">
        <v>3449</v>
      </c>
      <c r="J3505" s="15">
        <v>0.21</v>
      </c>
      <c r="K3505" t="s">
        <v>19</v>
      </c>
      <c r="L3505" s="15" t="str">
        <f t="shared" si="108"/>
        <v>9:00-18:00</v>
      </c>
      <c r="M3505" s="16">
        <f t="shared" si="109"/>
        <v>0.37</v>
      </c>
      <c r="N3505" s="15">
        <v>16.38</v>
      </c>
      <c r="O3505" s="15">
        <v>55</v>
      </c>
      <c r="P3505" t="s">
        <v>39</v>
      </c>
      <c r="Q3505">
        <v>22</v>
      </c>
      <c r="R3505" t="s">
        <v>40</v>
      </c>
      <c r="S3505">
        <v>2015</v>
      </c>
      <c r="T3505" t="s">
        <v>31</v>
      </c>
      <c r="U3505" s="15">
        <v>3.4</v>
      </c>
      <c r="V3505" s="15">
        <v>1</v>
      </c>
      <c r="W3505" t="s">
        <v>23</v>
      </c>
    </row>
    <row r="3506" spans="1:23">
      <c r="A3506" t="s">
        <v>3551</v>
      </c>
      <c r="B3506">
        <v>19.597863</v>
      </c>
      <c r="C3506" s="15">
        <v>-99.052445000000006</v>
      </c>
      <c r="D3506" s="2" t="s">
        <v>8534</v>
      </c>
      <c r="E3506" s="14" t="s">
        <v>5119</v>
      </c>
      <c r="F3506" s="14" t="e" vm="13">
        <v>#VALUE!</v>
      </c>
      <c r="G3506" s="2" t="str">
        <f>_xlfn.XLOOKUP(E3506,missing_cities!$Q$2:$Q$56,missing_cities!$R$2:$R$56,"Not Found",0)</f>
        <v>Mexico</v>
      </c>
      <c r="H3506" t="str">
        <f>_xlfn.XLOOKUP(E3506,missing_cities!$Q$2:$Q$56,missing_cities!$S$2:$S$56,"Not Found",0)</f>
        <v>North America</v>
      </c>
      <c r="I3506" t="s">
        <v>3449</v>
      </c>
      <c r="J3506" s="15">
        <v>0.31</v>
      </c>
      <c r="K3506" t="s">
        <v>19</v>
      </c>
      <c r="L3506" s="15" t="str">
        <f t="shared" si="108"/>
        <v>9:00-18:00</v>
      </c>
      <c r="M3506" s="16">
        <f t="shared" si="109"/>
        <v>0.37</v>
      </c>
      <c r="N3506" s="15">
        <v>13.37</v>
      </c>
      <c r="O3506" s="15">
        <v>75</v>
      </c>
      <c r="P3506" t="s">
        <v>29</v>
      </c>
      <c r="Q3506">
        <v>350</v>
      </c>
      <c r="R3506" t="s">
        <v>46</v>
      </c>
      <c r="S3506">
        <v>2015</v>
      </c>
      <c r="T3506" t="s">
        <v>31</v>
      </c>
      <c r="U3506" s="15">
        <v>4.5</v>
      </c>
      <c r="V3506" s="15">
        <v>4</v>
      </c>
      <c r="W3506" t="s">
        <v>32</v>
      </c>
    </row>
    <row r="3507" spans="1:23">
      <c r="A3507" t="s">
        <v>3552</v>
      </c>
      <c r="B3507">
        <v>19.474788</v>
      </c>
      <c r="C3507" s="15">
        <v>-99.140203999999997</v>
      </c>
      <c r="D3507" s="2" t="s">
        <v>8535</v>
      </c>
      <c r="E3507" s="14" t="s">
        <v>5119</v>
      </c>
      <c r="F3507" s="14" t="e" vm="13">
        <v>#VALUE!</v>
      </c>
      <c r="G3507" s="2" t="str">
        <f>_xlfn.XLOOKUP(E3507,missing_cities!$Q$2:$Q$56,missing_cities!$R$2:$R$56,"Not Found",0)</f>
        <v>Mexico</v>
      </c>
      <c r="H3507" t="str">
        <f>_xlfn.XLOOKUP(E3507,missing_cities!$Q$2:$Q$56,missing_cities!$S$2:$S$56,"Not Found",0)</f>
        <v>North America</v>
      </c>
      <c r="I3507" t="s">
        <v>3449</v>
      </c>
      <c r="J3507" s="15">
        <v>0.22</v>
      </c>
      <c r="K3507" t="s">
        <v>34</v>
      </c>
      <c r="L3507" s="15" t="str">
        <f t="shared" si="108"/>
        <v>6:00-22:00</v>
      </c>
      <c r="M3507" s="16">
        <f t="shared" si="109"/>
        <v>0.67</v>
      </c>
      <c r="N3507" s="15">
        <v>17.36</v>
      </c>
      <c r="O3507" s="15">
        <v>78</v>
      </c>
      <c r="P3507" t="s">
        <v>20</v>
      </c>
      <c r="Q3507">
        <v>150</v>
      </c>
      <c r="R3507" t="s">
        <v>81</v>
      </c>
      <c r="S3507">
        <v>2016</v>
      </c>
      <c r="T3507" t="s">
        <v>31</v>
      </c>
      <c r="U3507" s="15">
        <v>4.0999999999999996</v>
      </c>
      <c r="V3507" s="15">
        <v>3</v>
      </c>
      <c r="W3507" t="s">
        <v>27</v>
      </c>
    </row>
    <row r="3508" spans="1:23">
      <c r="A3508" t="s">
        <v>3553</v>
      </c>
      <c r="B3508">
        <v>37.737093000000002</v>
      </c>
      <c r="C3508" s="15">
        <v>-122.324957</v>
      </c>
      <c r="D3508" s="2" t="s">
        <v>8536</v>
      </c>
      <c r="E3508" s="14" t="s">
        <v>5061</v>
      </c>
      <c r="F3508" s="14" t="e" vm="5">
        <v>#VALUE!</v>
      </c>
      <c r="G3508" s="2" t="str">
        <f>_xlfn.XLOOKUP(E3508,missing_cities!$Q$2:$Q$56,missing_cities!$R$2:$R$56,"Not Found",0)</f>
        <v>United States</v>
      </c>
      <c r="H3508" t="str">
        <f>_xlfn.XLOOKUP(E3508,missing_cities!$Q$2:$Q$56,missing_cities!$S$2:$S$56,"Not Found",0)</f>
        <v>North America</v>
      </c>
      <c r="I3508" t="s">
        <v>3449</v>
      </c>
      <c r="J3508" s="15">
        <v>0.16</v>
      </c>
      <c r="K3508" t="s">
        <v>34</v>
      </c>
      <c r="L3508" s="15" t="str">
        <f t="shared" si="108"/>
        <v>6:00-22:00</v>
      </c>
      <c r="M3508" s="16">
        <f t="shared" si="109"/>
        <v>0.67</v>
      </c>
      <c r="N3508" s="15">
        <v>7.89</v>
      </c>
      <c r="O3508" s="15">
        <v>25</v>
      </c>
      <c r="P3508" t="s">
        <v>20</v>
      </c>
      <c r="Q3508">
        <v>22</v>
      </c>
      <c r="R3508" t="s">
        <v>44</v>
      </c>
      <c r="S3508">
        <v>2013</v>
      </c>
      <c r="T3508" t="s">
        <v>31</v>
      </c>
      <c r="U3508" s="15">
        <v>4</v>
      </c>
      <c r="V3508" s="15">
        <v>6</v>
      </c>
      <c r="W3508" t="s">
        <v>32</v>
      </c>
    </row>
    <row r="3509" spans="1:23">
      <c r="A3509" t="s">
        <v>3554</v>
      </c>
      <c r="B3509">
        <v>-33.877943999999999</v>
      </c>
      <c r="C3509" s="15">
        <v>151.24389400000001</v>
      </c>
      <c r="D3509" s="2" t="s">
        <v>8537</v>
      </c>
      <c r="E3509" s="14" t="s">
        <v>5069</v>
      </c>
      <c r="F3509" s="14" t="e" vm="8">
        <v>#VALUE!</v>
      </c>
      <c r="G3509" s="2" t="str">
        <f>_xlfn.XLOOKUP(E3509,missing_cities!$Q$2:$Q$56,missing_cities!$R$2:$R$56,"Not Found",0)</f>
        <v>Australia</v>
      </c>
      <c r="H3509" t="str">
        <f>_xlfn.XLOOKUP(E3509,missing_cities!$Q$2:$Q$56,missing_cities!$S$2:$S$56,"Not Found",0)</f>
        <v>Australia</v>
      </c>
      <c r="I3509" t="s">
        <v>3449</v>
      </c>
      <c r="J3509" s="15">
        <v>0.13</v>
      </c>
      <c r="K3509" t="s">
        <v>19</v>
      </c>
      <c r="L3509" s="15" t="str">
        <f t="shared" si="108"/>
        <v>9:00-18:00</v>
      </c>
      <c r="M3509" s="16">
        <f t="shared" si="109"/>
        <v>0.37</v>
      </c>
      <c r="N3509" s="15">
        <v>7.61</v>
      </c>
      <c r="O3509" s="15">
        <v>64</v>
      </c>
      <c r="P3509" t="s">
        <v>20</v>
      </c>
      <c r="Q3509">
        <v>150</v>
      </c>
      <c r="R3509" t="s">
        <v>46</v>
      </c>
      <c r="S3509">
        <v>2021</v>
      </c>
      <c r="T3509" t="s">
        <v>31</v>
      </c>
      <c r="U3509" s="15">
        <v>4.9000000000000004</v>
      </c>
      <c r="V3509" s="15">
        <v>2</v>
      </c>
      <c r="W3509" t="s">
        <v>23</v>
      </c>
    </row>
    <row r="3510" spans="1:23">
      <c r="A3510" t="s">
        <v>3555</v>
      </c>
      <c r="B3510">
        <v>37.629958999999999</v>
      </c>
      <c r="C3510" s="15">
        <v>126.95854199999999</v>
      </c>
      <c r="D3510" s="2" t="s">
        <v>8538</v>
      </c>
      <c r="E3510" s="14" t="s">
        <v>5063</v>
      </c>
      <c r="F3510" s="14" t="e" vm="6">
        <v>#VALUE!</v>
      </c>
      <c r="G3510" s="2" t="str">
        <f>_xlfn.XLOOKUP(E3510,missing_cities!$Q$2:$Q$56,missing_cities!$R$2:$R$56,"Not Found",0)</f>
        <v>South Korea</v>
      </c>
      <c r="H3510" t="str">
        <f>_xlfn.XLOOKUP(E3510,missing_cities!$Q$2:$Q$56,missing_cities!$S$2:$S$56,"Not Found",0)</f>
        <v>Asia</v>
      </c>
      <c r="I3510" t="s">
        <v>3449</v>
      </c>
      <c r="J3510" s="15">
        <v>0.13</v>
      </c>
      <c r="K3510" s="1">
        <v>45862</v>
      </c>
      <c r="L3510" s="15" t="str">
        <f t="shared" si="108"/>
        <v>9.00-21.00</v>
      </c>
      <c r="M3510" s="16">
        <f t="shared" si="109"/>
        <v>12</v>
      </c>
      <c r="N3510" s="15">
        <v>4.1500000000000004</v>
      </c>
      <c r="O3510" s="15">
        <v>25</v>
      </c>
      <c r="P3510" t="s">
        <v>20</v>
      </c>
      <c r="Q3510">
        <v>22</v>
      </c>
      <c r="R3510" t="s">
        <v>21</v>
      </c>
      <c r="S3510">
        <v>2017</v>
      </c>
      <c r="T3510" t="s">
        <v>31</v>
      </c>
      <c r="U3510" s="15">
        <v>3.6</v>
      </c>
      <c r="V3510" s="15">
        <v>8</v>
      </c>
      <c r="W3510" t="s">
        <v>27</v>
      </c>
    </row>
    <row r="3511" spans="1:23">
      <c r="A3511" t="s">
        <v>3556</v>
      </c>
      <c r="B3511">
        <v>37.602418</v>
      </c>
      <c r="C3511" s="15">
        <v>126.947429</v>
      </c>
      <c r="D3511" s="2" t="s">
        <v>8539</v>
      </c>
      <c r="E3511" s="14" t="s">
        <v>5063</v>
      </c>
      <c r="F3511" s="14" t="e" vm="6">
        <v>#VALUE!</v>
      </c>
      <c r="G3511" s="2" t="str">
        <f>_xlfn.XLOOKUP(E3511,missing_cities!$Q$2:$Q$56,missing_cities!$R$2:$R$56,"Not Found",0)</f>
        <v>South Korea</v>
      </c>
      <c r="H3511" t="str">
        <f>_xlfn.XLOOKUP(E3511,missing_cities!$Q$2:$Q$56,missing_cities!$S$2:$S$56,"Not Found",0)</f>
        <v>Asia</v>
      </c>
      <c r="I3511" t="s">
        <v>3449</v>
      </c>
      <c r="J3511" s="15">
        <v>0.38</v>
      </c>
      <c r="K3511" s="1">
        <v>45862</v>
      </c>
      <c r="L3511" s="15" t="str">
        <f t="shared" si="108"/>
        <v>9.00-21.00</v>
      </c>
      <c r="M3511" s="16">
        <f t="shared" si="109"/>
        <v>12</v>
      </c>
      <c r="N3511" s="15">
        <v>0.53</v>
      </c>
      <c r="O3511" s="15">
        <v>58</v>
      </c>
      <c r="P3511" t="s">
        <v>37</v>
      </c>
      <c r="Q3511">
        <v>150</v>
      </c>
      <c r="R3511" t="s">
        <v>42</v>
      </c>
      <c r="S3511">
        <v>2010</v>
      </c>
      <c r="T3511" t="s">
        <v>22</v>
      </c>
      <c r="U3511" s="15">
        <v>4.5</v>
      </c>
      <c r="V3511" s="15">
        <v>3</v>
      </c>
      <c r="W3511" t="s">
        <v>23</v>
      </c>
    </row>
    <row r="3512" spans="1:23">
      <c r="A3512" t="s">
        <v>3557</v>
      </c>
      <c r="B3512">
        <v>19.433411</v>
      </c>
      <c r="C3512" s="15">
        <v>-99.162158000000005</v>
      </c>
      <c r="D3512" s="2" t="s">
        <v>8540</v>
      </c>
      <c r="E3512" s="14" t="s">
        <v>5119</v>
      </c>
      <c r="F3512" s="14" t="e" vm="13">
        <v>#VALUE!</v>
      </c>
      <c r="G3512" s="2" t="str">
        <f>_xlfn.XLOOKUP(E3512,missing_cities!$Q$2:$Q$56,missing_cities!$R$2:$R$56,"Not Found",0)</f>
        <v>Mexico</v>
      </c>
      <c r="H3512" t="str">
        <f>_xlfn.XLOOKUP(E3512,missing_cities!$Q$2:$Q$56,missing_cities!$S$2:$S$56,"Not Found",0)</f>
        <v>North America</v>
      </c>
      <c r="I3512" t="s">
        <v>3449</v>
      </c>
      <c r="J3512" s="15">
        <v>0.47</v>
      </c>
      <c r="K3512" t="s">
        <v>19</v>
      </c>
      <c r="L3512" s="15" t="str">
        <f t="shared" si="108"/>
        <v>9:00-18:00</v>
      </c>
      <c r="M3512" s="16">
        <f t="shared" si="109"/>
        <v>0.37</v>
      </c>
      <c r="N3512" s="15">
        <v>11.93</v>
      </c>
      <c r="O3512" s="15">
        <v>90</v>
      </c>
      <c r="P3512" t="s">
        <v>25</v>
      </c>
      <c r="Q3512">
        <v>50</v>
      </c>
      <c r="R3512" t="s">
        <v>48</v>
      </c>
      <c r="S3512">
        <v>2019</v>
      </c>
      <c r="T3512" t="s">
        <v>22</v>
      </c>
      <c r="U3512" s="15">
        <v>4.0999999999999996</v>
      </c>
      <c r="V3512" s="15">
        <v>5</v>
      </c>
      <c r="W3512" t="s">
        <v>32</v>
      </c>
    </row>
    <row r="3513" spans="1:23">
      <c r="A3513" t="s">
        <v>3558</v>
      </c>
      <c r="B3513">
        <v>25.245784</v>
      </c>
      <c r="C3513" s="15">
        <v>55.372928999999999</v>
      </c>
      <c r="D3513" s="2" t="s">
        <v>8541</v>
      </c>
      <c r="E3513" s="14" t="s">
        <v>5076</v>
      </c>
      <c r="F3513" s="14" t="e" vm="10">
        <v>#VALUE!</v>
      </c>
      <c r="G3513" s="2" t="str">
        <f>_xlfn.XLOOKUP(E3513,missing_cities!$Q$2:$Q$56,missing_cities!$R$2:$R$56,"Not Found",0)</f>
        <v>United Arab Emirates</v>
      </c>
      <c r="H3513" t="str">
        <f>_xlfn.XLOOKUP(E3513,missing_cities!$Q$2:$Q$56,missing_cities!$S$2:$S$56,"Not Found",0)</f>
        <v>Asia</v>
      </c>
      <c r="I3513" t="s">
        <v>3449</v>
      </c>
      <c r="J3513" s="15">
        <v>0.21</v>
      </c>
      <c r="K3513" t="s">
        <v>34</v>
      </c>
      <c r="L3513" s="15" t="str">
        <f t="shared" si="108"/>
        <v>6:00-22:00</v>
      </c>
      <c r="M3513" s="16">
        <f t="shared" si="109"/>
        <v>0.67</v>
      </c>
      <c r="N3513" s="15">
        <v>7.32</v>
      </c>
      <c r="O3513" s="15">
        <v>41</v>
      </c>
      <c r="P3513" t="s">
        <v>20</v>
      </c>
      <c r="Q3513">
        <v>350</v>
      </c>
      <c r="R3513" t="s">
        <v>48</v>
      </c>
      <c r="S3513">
        <v>2017</v>
      </c>
      <c r="T3513" t="s">
        <v>31</v>
      </c>
      <c r="U3513" s="15">
        <v>3.2</v>
      </c>
      <c r="V3513" s="15">
        <v>6</v>
      </c>
      <c r="W3513" t="s">
        <v>27</v>
      </c>
    </row>
    <row r="3514" spans="1:23">
      <c r="A3514" t="s">
        <v>3559</v>
      </c>
      <c r="B3514">
        <v>13.710356000000001</v>
      </c>
      <c r="C3514" s="15">
        <v>100.45118600000001</v>
      </c>
      <c r="D3514" s="2" t="s">
        <v>8542</v>
      </c>
      <c r="E3514" s="14" t="s">
        <v>5059</v>
      </c>
      <c r="F3514" s="14" t="e" vm="4">
        <v>#VALUE!</v>
      </c>
      <c r="G3514" s="2" t="str">
        <f>_xlfn.XLOOKUP(E3514,missing_cities!$Q$2:$Q$56,missing_cities!$R$2:$R$56,"Not Found",0)</f>
        <v>Thailand</v>
      </c>
      <c r="H3514" t="str">
        <f>_xlfn.XLOOKUP(E3514,missing_cities!$Q$2:$Q$56,missing_cities!$S$2:$S$56,"Not Found",0)</f>
        <v>Asia</v>
      </c>
      <c r="I3514" t="s">
        <v>3449</v>
      </c>
      <c r="J3514" s="15">
        <v>0.33</v>
      </c>
      <c r="K3514" t="s">
        <v>19</v>
      </c>
      <c r="L3514" s="15" t="str">
        <f t="shared" si="108"/>
        <v>9:00-18:00</v>
      </c>
      <c r="M3514" s="16">
        <f t="shared" si="109"/>
        <v>0.37</v>
      </c>
      <c r="N3514" s="15">
        <v>10.53</v>
      </c>
      <c r="O3514" s="15">
        <v>74</v>
      </c>
      <c r="P3514" t="s">
        <v>29</v>
      </c>
      <c r="Q3514">
        <v>22</v>
      </c>
      <c r="R3514" t="s">
        <v>26</v>
      </c>
      <c r="S3514">
        <v>2020</v>
      </c>
      <c r="T3514" t="s">
        <v>31</v>
      </c>
      <c r="U3514" s="15">
        <v>4.8</v>
      </c>
      <c r="V3514" s="15">
        <v>10</v>
      </c>
      <c r="W3514" t="s">
        <v>23</v>
      </c>
    </row>
    <row r="3515" spans="1:23">
      <c r="A3515" t="s">
        <v>3560</v>
      </c>
      <c r="B3515">
        <v>25.251899000000002</v>
      </c>
      <c r="C3515" s="15">
        <v>55.307858000000003</v>
      </c>
      <c r="D3515" s="2" t="s">
        <v>8543</v>
      </c>
      <c r="E3515" s="14" t="s">
        <v>5076</v>
      </c>
      <c r="F3515" s="14" t="e" vm="10">
        <v>#VALUE!</v>
      </c>
      <c r="G3515" s="2" t="str">
        <f>_xlfn.XLOOKUP(E3515,missing_cities!$Q$2:$Q$56,missing_cities!$R$2:$R$56,"Not Found",0)</f>
        <v>United Arab Emirates</v>
      </c>
      <c r="H3515" t="str">
        <f>_xlfn.XLOOKUP(E3515,missing_cities!$Q$2:$Q$56,missing_cities!$S$2:$S$56,"Not Found",0)</f>
        <v>Asia</v>
      </c>
      <c r="I3515" t="s">
        <v>3449</v>
      </c>
      <c r="J3515" s="15">
        <v>0.32</v>
      </c>
      <c r="K3515" t="s">
        <v>19</v>
      </c>
      <c r="L3515" s="15" t="str">
        <f t="shared" si="108"/>
        <v>9:00-18:00</v>
      </c>
      <c r="M3515" s="16">
        <f t="shared" si="109"/>
        <v>0.37</v>
      </c>
      <c r="N3515" s="15">
        <v>15.74</v>
      </c>
      <c r="O3515" s="15">
        <v>35</v>
      </c>
      <c r="P3515" t="s">
        <v>29</v>
      </c>
      <c r="Q3515">
        <v>150</v>
      </c>
      <c r="R3515" t="s">
        <v>48</v>
      </c>
      <c r="S3515">
        <v>2021</v>
      </c>
      <c r="T3515" t="s">
        <v>22</v>
      </c>
      <c r="U3515" s="15">
        <v>3.3</v>
      </c>
      <c r="V3515" s="15">
        <v>4</v>
      </c>
      <c r="W3515" t="s">
        <v>27</v>
      </c>
    </row>
    <row r="3516" spans="1:23">
      <c r="A3516" t="s">
        <v>3561</v>
      </c>
      <c r="B3516">
        <v>-27.217030000000001</v>
      </c>
      <c r="C3516" s="15">
        <v>73.606328000000005</v>
      </c>
      <c r="D3516" s="2" t="s">
        <v>8544</v>
      </c>
      <c r="E3516" s="14" t="str">
        <f>_xlfn.XLOOKUP(C3516,missing_cities!B:B,missing_cities!C:C,"Not Found",0)</f>
        <v>Error</v>
      </c>
      <c r="F3516" s="14" t="s">
        <v>9987</v>
      </c>
      <c r="G3516" s="2" t="str">
        <f>_xlfn.XLOOKUP(E3516,missing_cities!$Q$2:$Q$56,missing_cities!$R$2:$R$56,"Not Found",0)</f>
        <v>Error</v>
      </c>
      <c r="H3516" t="str">
        <f>_xlfn.XLOOKUP(E3516,missing_cities!$Q$2:$Q$56,missing_cities!$S$2:$S$56,"Not Found",0)</f>
        <v>Error</v>
      </c>
      <c r="I3516" t="s">
        <v>3449</v>
      </c>
      <c r="J3516" s="15">
        <v>0.42</v>
      </c>
      <c r="K3516" t="s">
        <v>34</v>
      </c>
      <c r="L3516" s="15" t="str">
        <f t="shared" si="108"/>
        <v>6:00-22:00</v>
      </c>
      <c r="M3516" s="16">
        <f t="shared" si="109"/>
        <v>0.67</v>
      </c>
      <c r="N3516" s="15">
        <v>0.53</v>
      </c>
      <c r="O3516" s="15">
        <v>10</v>
      </c>
      <c r="P3516" t="s">
        <v>39</v>
      </c>
      <c r="Q3516">
        <v>150</v>
      </c>
      <c r="R3516" t="s">
        <v>21</v>
      </c>
      <c r="S3516">
        <v>2016</v>
      </c>
      <c r="T3516" t="s">
        <v>22</v>
      </c>
      <c r="U3516" s="15">
        <v>3.3</v>
      </c>
      <c r="V3516" s="15">
        <v>8</v>
      </c>
      <c r="W3516" t="s">
        <v>23</v>
      </c>
    </row>
    <row r="3517" spans="1:23">
      <c r="A3517" t="s">
        <v>3562</v>
      </c>
      <c r="B3517">
        <v>-33.873157999999997</v>
      </c>
      <c r="C3517" s="15">
        <v>151.385773</v>
      </c>
      <c r="D3517" s="2" t="s">
        <v>8545</v>
      </c>
      <c r="E3517" s="14" t="s">
        <v>5069</v>
      </c>
      <c r="F3517" s="14" t="e" vm="8">
        <v>#VALUE!</v>
      </c>
      <c r="G3517" s="2" t="str">
        <f>_xlfn.XLOOKUP(E3517,missing_cities!$Q$2:$Q$56,missing_cities!$R$2:$R$56,"Not Found",0)</f>
        <v>Australia</v>
      </c>
      <c r="H3517" t="str">
        <f>_xlfn.XLOOKUP(E3517,missing_cities!$Q$2:$Q$56,missing_cities!$S$2:$S$56,"Not Found",0)</f>
        <v>Australia</v>
      </c>
      <c r="I3517" t="s">
        <v>3449</v>
      </c>
      <c r="J3517" s="15">
        <v>0.35</v>
      </c>
      <c r="K3517" t="s">
        <v>34</v>
      </c>
      <c r="L3517" s="15" t="str">
        <f t="shared" si="108"/>
        <v>6:00-22:00</v>
      </c>
      <c r="M3517" s="16">
        <f t="shared" si="109"/>
        <v>0.67</v>
      </c>
      <c r="N3517" s="15">
        <v>13.41</v>
      </c>
      <c r="O3517" s="15">
        <v>63</v>
      </c>
      <c r="P3517" t="s">
        <v>39</v>
      </c>
      <c r="Q3517">
        <v>22</v>
      </c>
      <c r="R3517" t="s">
        <v>48</v>
      </c>
      <c r="S3517">
        <v>2015</v>
      </c>
      <c r="T3517" t="s">
        <v>31</v>
      </c>
      <c r="U3517" s="15">
        <v>4</v>
      </c>
      <c r="V3517" s="15">
        <v>1</v>
      </c>
      <c r="W3517" t="s">
        <v>27</v>
      </c>
    </row>
    <row r="3518" spans="1:23">
      <c r="A3518" t="s">
        <v>3563</v>
      </c>
      <c r="B3518">
        <v>-33.764415</v>
      </c>
      <c r="C3518" s="15">
        <v>151.32594399999999</v>
      </c>
      <c r="D3518" s="2" t="s">
        <v>8546</v>
      </c>
      <c r="E3518" s="14" t="s">
        <v>5069</v>
      </c>
      <c r="F3518" s="14" t="e" vm="8">
        <v>#VALUE!</v>
      </c>
      <c r="G3518" s="2" t="str">
        <f>_xlfn.XLOOKUP(E3518,missing_cities!$Q$2:$Q$56,missing_cities!$R$2:$R$56,"Not Found",0)</f>
        <v>Australia</v>
      </c>
      <c r="H3518" t="str">
        <f>_xlfn.XLOOKUP(E3518,missing_cities!$Q$2:$Q$56,missing_cities!$S$2:$S$56,"Not Found",0)</f>
        <v>Australia</v>
      </c>
      <c r="I3518" t="s">
        <v>3449</v>
      </c>
      <c r="J3518" s="15">
        <v>0.4</v>
      </c>
      <c r="K3518" s="1">
        <v>45862</v>
      </c>
      <c r="L3518" s="15" t="str">
        <f t="shared" si="108"/>
        <v>9.00-21.00</v>
      </c>
      <c r="M3518" s="16">
        <f t="shared" si="109"/>
        <v>12</v>
      </c>
      <c r="N3518" s="15">
        <v>4.4800000000000004</v>
      </c>
      <c r="O3518" s="15">
        <v>35</v>
      </c>
      <c r="P3518" t="s">
        <v>20</v>
      </c>
      <c r="Q3518">
        <v>150</v>
      </c>
      <c r="R3518" t="s">
        <v>44</v>
      </c>
      <c r="S3518">
        <v>2018</v>
      </c>
      <c r="T3518" t="s">
        <v>22</v>
      </c>
      <c r="U3518" s="15">
        <v>4.2</v>
      </c>
      <c r="V3518" s="15">
        <v>1</v>
      </c>
      <c r="W3518" t="s">
        <v>27</v>
      </c>
    </row>
    <row r="3519" spans="1:23">
      <c r="A3519" t="s">
        <v>3564</v>
      </c>
      <c r="B3519">
        <v>37.869053999999998</v>
      </c>
      <c r="C3519" s="15">
        <v>-122.42295900000001</v>
      </c>
      <c r="D3519" s="2" t="s">
        <v>8547</v>
      </c>
      <c r="E3519" s="14" t="s">
        <v>5061</v>
      </c>
      <c r="F3519" s="14" t="e" vm="5">
        <v>#VALUE!</v>
      </c>
      <c r="G3519" s="2" t="str">
        <f>_xlfn.XLOOKUP(E3519,missing_cities!$Q$2:$Q$56,missing_cities!$R$2:$R$56,"Not Found",0)</f>
        <v>United States</v>
      </c>
      <c r="H3519" t="str">
        <f>_xlfn.XLOOKUP(E3519,missing_cities!$Q$2:$Q$56,missing_cities!$S$2:$S$56,"Not Found",0)</f>
        <v>North America</v>
      </c>
      <c r="I3519" t="s">
        <v>3449</v>
      </c>
      <c r="J3519" s="15">
        <v>0.22</v>
      </c>
      <c r="K3519" t="s">
        <v>34</v>
      </c>
      <c r="L3519" s="15" t="str">
        <f t="shared" si="108"/>
        <v>6:00-22:00</v>
      </c>
      <c r="M3519" s="16">
        <f t="shared" si="109"/>
        <v>0.67</v>
      </c>
      <c r="N3519" s="15">
        <v>18.87</v>
      </c>
      <c r="O3519" s="15">
        <v>86</v>
      </c>
      <c r="P3519" t="s">
        <v>25</v>
      </c>
      <c r="Q3519">
        <v>50</v>
      </c>
      <c r="R3519" t="s">
        <v>42</v>
      </c>
      <c r="S3519">
        <v>2014</v>
      </c>
      <c r="T3519" t="s">
        <v>31</v>
      </c>
      <c r="U3519" s="15">
        <v>4.4000000000000004</v>
      </c>
      <c r="V3519" s="15">
        <v>8</v>
      </c>
      <c r="W3519" t="s">
        <v>32</v>
      </c>
    </row>
    <row r="3520" spans="1:23">
      <c r="A3520" t="s">
        <v>3565</v>
      </c>
      <c r="B3520">
        <v>18.923704000000001</v>
      </c>
      <c r="C3520" s="15">
        <v>72.892975000000007</v>
      </c>
      <c r="D3520" s="2" t="s">
        <v>8548</v>
      </c>
      <c r="E3520" s="14" t="s">
        <v>5079</v>
      </c>
      <c r="F3520" s="14" t="e" vm="11">
        <v>#VALUE!</v>
      </c>
      <c r="G3520" s="2" t="str">
        <f>_xlfn.XLOOKUP(E3520,missing_cities!$Q$2:$Q$56,missing_cities!$R$2:$R$56,"Not Found",0)</f>
        <v>India</v>
      </c>
      <c r="H3520" t="str">
        <f>_xlfn.XLOOKUP(E3520,missing_cities!$Q$2:$Q$56,missing_cities!$S$2:$S$56,"Not Found",0)</f>
        <v>Asia</v>
      </c>
      <c r="I3520" t="s">
        <v>3449</v>
      </c>
      <c r="J3520" s="15">
        <v>0.26</v>
      </c>
      <c r="K3520" t="s">
        <v>34</v>
      </c>
      <c r="L3520" s="15" t="str">
        <f t="shared" si="108"/>
        <v>6:00-22:00</v>
      </c>
      <c r="M3520" s="16">
        <f t="shared" si="109"/>
        <v>0.67</v>
      </c>
      <c r="N3520" s="15">
        <v>13.7</v>
      </c>
      <c r="O3520" s="15">
        <v>13</v>
      </c>
      <c r="P3520" t="s">
        <v>37</v>
      </c>
      <c r="Q3520">
        <v>22</v>
      </c>
      <c r="R3520" t="s">
        <v>76</v>
      </c>
      <c r="S3520">
        <v>2023</v>
      </c>
      <c r="T3520" t="s">
        <v>31</v>
      </c>
      <c r="U3520" s="15">
        <v>4.0999999999999996</v>
      </c>
      <c r="V3520" s="15">
        <v>5</v>
      </c>
      <c r="W3520" t="s">
        <v>23</v>
      </c>
    </row>
    <row r="3521" spans="1:23">
      <c r="A3521" t="s">
        <v>3566</v>
      </c>
      <c r="B3521">
        <v>-33.863222999999998</v>
      </c>
      <c r="C3521" s="15">
        <v>151.26350400000001</v>
      </c>
      <c r="D3521" s="2" t="s">
        <v>8549</v>
      </c>
      <c r="E3521" s="14" t="s">
        <v>5069</v>
      </c>
      <c r="F3521" s="14" t="e" vm="8">
        <v>#VALUE!</v>
      </c>
      <c r="G3521" s="2" t="str">
        <f>_xlfn.XLOOKUP(E3521,missing_cities!$Q$2:$Q$56,missing_cities!$R$2:$R$56,"Not Found",0)</f>
        <v>Australia</v>
      </c>
      <c r="H3521" t="str">
        <f>_xlfn.XLOOKUP(E3521,missing_cities!$Q$2:$Q$56,missing_cities!$S$2:$S$56,"Not Found",0)</f>
        <v>Australia</v>
      </c>
      <c r="I3521" t="s">
        <v>3449</v>
      </c>
      <c r="J3521" s="15">
        <v>0.32</v>
      </c>
      <c r="K3521" t="s">
        <v>34</v>
      </c>
      <c r="L3521" s="15" t="str">
        <f t="shared" si="108"/>
        <v>6:00-22:00</v>
      </c>
      <c r="M3521" s="16">
        <f t="shared" si="109"/>
        <v>0.67</v>
      </c>
      <c r="N3521" s="15">
        <v>4.37</v>
      </c>
      <c r="O3521" s="15">
        <v>73</v>
      </c>
      <c r="P3521" t="s">
        <v>25</v>
      </c>
      <c r="Q3521">
        <v>50</v>
      </c>
      <c r="R3521" t="s">
        <v>76</v>
      </c>
      <c r="S3521">
        <v>2014</v>
      </c>
      <c r="T3521" t="s">
        <v>31</v>
      </c>
      <c r="U3521" s="15">
        <v>4.3</v>
      </c>
      <c r="V3521" s="15">
        <v>8</v>
      </c>
      <c r="W3521" t="s">
        <v>27</v>
      </c>
    </row>
    <row r="3522" spans="1:23">
      <c r="A3522" t="s">
        <v>3567</v>
      </c>
      <c r="B3522">
        <v>7.1930909999999999</v>
      </c>
      <c r="C3522" s="15">
        <v>116.580502</v>
      </c>
      <c r="D3522" s="2" t="s">
        <v>8550</v>
      </c>
      <c r="E3522" s="14">
        <f>_xlfn.XLOOKUP(C3522,missing_cities!B:B,missing_cities!C:C,"Not Found",0)</f>
        <v>0</v>
      </c>
      <c r="F3522" s="14" t="s">
        <v>9990</v>
      </c>
      <c r="G3522" s="2" t="str">
        <f>_xlfn.XLOOKUP(E3522,missing_cities!$Q$2:$Q$56,missing_cities!$R$2:$R$56,"Not Found",0)</f>
        <v>Not Found</v>
      </c>
      <c r="H3522" t="str">
        <f>_xlfn.XLOOKUP(E3522,missing_cities!$Q$2:$Q$56,missing_cities!$S$2:$S$56,"Not Found",0)</f>
        <v>Not Found</v>
      </c>
      <c r="I3522" t="s">
        <v>3449</v>
      </c>
      <c r="J3522" s="15">
        <v>0.32</v>
      </c>
      <c r="K3522" t="s">
        <v>34</v>
      </c>
      <c r="L3522" s="15" t="str">
        <f t="shared" si="108"/>
        <v>6:00-22:00</v>
      </c>
      <c r="M3522" s="16">
        <f t="shared" si="109"/>
        <v>0.67</v>
      </c>
      <c r="N3522" s="15">
        <v>1.73</v>
      </c>
      <c r="O3522" s="15">
        <v>59</v>
      </c>
      <c r="P3522" t="s">
        <v>25</v>
      </c>
      <c r="Q3522">
        <v>150</v>
      </c>
      <c r="R3522" t="s">
        <v>81</v>
      </c>
      <c r="S3522">
        <v>2012</v>
      </c>
      <c r="T3522" t="s">
        <v>31</v>
      </c>
      <c r="U3522" s="15">
        <v>4.9000000000000004</v>
      </c>
      <c r="V3522" s="15">
        <v>10</v>
      </c>
      <c r="W3522" t="s">
        <v>23</v>
      </c>
    </row>
    <row r="3523" spans="1:23">
      <c r="A3523" t="s">
        <v>3568</v>
      </c>
      <c r="B3523">
        <v>13.814201000000001</v>
      </c>
      <c r="C3523" s="15">
        <v>100.48657300000001</v>
      </c>
      <c r="D3523" s="2" t="s">
        <v>8551</v>
      </c>
      <c r="E3523" s="14" t="s">
        <v>5059</v>
      </c>
      <c r="F3523" s="14" t="e" vm="4">
        <v>#VALUE!</v>
      </c>
      <c r="G3523" s="2" t="str">
        <f>_xlfn.XLOOKUP(E3523,missing_cities!$Q$2:$Q$56,missing_cities!$R$2:$R$56,"Not Found",0)</f>
        <v>Thailand</v>
      </c>
      <c r="H3523" t="str">
        <f>_xlfn.XLOOKUP(E3523,missing_cities!$Q$2:$Q$56,missing_cities!$S$2:$S$56,"Not Found",0)</f>
        <v>Asia</v>
      </c>
      <c r="I3523" t="s">
        <v>3449</v>
      </c>
      <c r="J3523" s="15">
        <v>0.14000000000000001</v>
      </c>
      <c r="K3523" s="1">
        <v>45862</v>
      </c>
      <c r="L3523" s="15" t="str">
        <f t="shared" ref="L3523:L3586" si="110">IF(ISNUMBER(SEARCH("-",K3523)),K3523,"9.00-21.00")</f>
        <v>9.00-21.00</v>
      </c>
      <c r="M3523" s="16">
        <f t="shared" ref="M3523:M3586" si="111">IF(ISNUMBER(SEARCH("-", L3523)), TEXT(RIGHT(L3523, LEN(L3523) - FIND("-", L3523)), "0.00") - TEXT(LEFT(L3523, FIND("-", L3523)-1), "0.00"), "")</f>
        <v>12</v>
      </c>
      <c r="N3523" s="15">
        <v>4.6100000000000003</v>
      </c>
      <c r="O3523" s="15">
        <v>29</v>
      </c>
      <c r="P3523" t="s">
        <v>37</v>
      </c>
      <c r="Q3523">
        <v>50</v>
      </c>
      <c r="R3523" t="s">
        <v>21</v>
      </c>
      <c r="S3523">
        <v>2014</v>
      </c>
      <c r="T3523" t="s">
        <v>31</v>
      </c>
      <c r="U3523" s="15">
        <v>3.4</v>
      </c>
      <c r="V3523" s="15">
        <v>3</v>
      </c>
      <c r="W3523" t="s">
        <v>23</v>
      </c>
    </row>
    <row r="3524" spans="1:23">
      <c r="A3524" t="s">
        <v>3569</v>
      </c>
      <c r="B3524">
        <v>-33.811458000000002</v>
      </c>
      <c r="C3524" s="15">
        <v>151.308165</v>
      </c>
      <c r="D3524" s="2" t="s">
        <v>8552</v>
      </c>
      <c r="E3524" s="14" t="s">
        <v>5069</v>
      </c>
      <c r="F3524" s="14" t="e" vm="8">
        <v>#VALUE!</v>
      </c>
      <c r="G3524" s="2" t="str">
        <f>_xlfn.XLOOKUP(E3524,missing_cities!$Q$2:$Q$56,missing_cities!$R$2:$R$56,"Not Found",0)</f>
        <v>Australia</v>
      </c>
      <c r="H3524" t="str">
        <f>_xlfn.XLOOKUP(E3524,missing_cities!$Q$2:$Q$56,missing_cities!$S$2:$S$56,"Not Found",0)</f>
        <v>Australia</v>
      </c>
      <c r="I3524" t="s">
        <v>3449</v>
      </c>
      <c r="J3524" s="15">
        <v>0.49</v>
      </c>
      <c r="K3524" t="s">
        <v>34</v>
      </c>
      <c r="L3524" s="15" t="str">
        <f t="shared" si="110"/>
        <v>6:00-22:00</v>
      </c>
      <c r="M3524" s="16">
        <f t="shared" si="111"/>
        <v>0.67</v>
      </c>
      <c r="N3524" s="15">
        <v>0.78</v>
      </c>
      <c r="O3524" s="15">
        <v>24</v>
      </c>
      <c r="P3524" t="s">
        <v>25</v>
      </c>
      <c r="Q3524">
        <v>350</v>
      </c>
      <c r="R3524" t="s">
        <v>76</v>
      </c>
      <c r="S3524">
        <v>2018</v>
      </c>
      <c r="T3524" t="s">
        <v>31</v>
      </c>
      <c r="U3524" s="15">
        <v>4.9000000000000004</v>
      </c>
      <c r="V3524" s="15">
        <v>10</v>
      </c>
      <c r="W3524" t="s">
        <v>23</v>
      </c>
    </row>
    <row r="3525" spans="1:23">
      <c r="A3525" t="s">
        <v>3570</v>
      </c>
      <c r="B3525">
        <v>23.711631000000001</v>
      </c>
      <c r="C3525" s="15">
        <v>107.08833300000001</v>
      </c>
      <c r="D3525" s="2" t="s">
        <v>6116</v>
      </c>
      <c r="E3525" s="14" t="str">
        <f>_xlfn.XLOOKUP(C3525,missing_cities!B:B,missing_cities!C:C,"Not Found",0)</f>
        <v>Tiandong County</v>
      </c>
      <c r="F3525" s="14" t="e" vm="9">
        <v>#VALUE!</v>
      </c>
      <c r="G3525" s="2" t="str">
        <f>_xlfn.XLOOKUP(E3525,missing_cities!$Q$2:$Q$56,missing_cities!$R$2:$R$56,"Not Found",0)</f>
        <v>China</v>
      </c>
      <c r="H3525" t="str">
        <f>_xlfn.XLOOKUP(E3525,missing_cities!$Q$2:$Q$56,missing_cities!$S$2:$S$56,"Not Found",0)</f>
        <v>Asia</v>
      </c>
      <c r="I3525" t="s">
        <v>3449</v>
      </c>
      <c r="J3525" s="15">
        <v>0.41</v>
      </c>
      <c r="K3525" t="s">
        <v>19</v>
      </c>
      <c r="L3525" s="15" t="str">
        <f t="shared" si="110"/>
        <v>9:00-18:00</v>
      </c>
      <c r="M3525" s="16">
        <f t="shared" si="111"/>
        <v>0.37</v>
      </c>
      <c r="N3525" s="15">
        <v>14.9</v>
      </c>
      <c r="O3525" s="15">
        <v>90</v>
      </c>
      <c r="P3525" t="s">
        <v>25</v>
      </c>
      <c r="Q3525">
        <v>50</v>
      </c>
      <c r="R3525" t="s">
        <v>44</v>
      </c>
      <c r="S3525">
        <v>2022</v>
      </c>
      <c r="T3525" t="s">
        <v>22</v>
      </c>
      <c r="U3525" s="15">
        <v>3.1</v>
      </c>
      <c r="V3525" s="15">
        <v>7</v>
      </c>
      <c r="W3525" t="s">
        <v>23</v>
      </c>
    </row>
    <row r="3526" spans="1:23">
      <c r="A3526" t="s">
        <v>3571</v>
      </c>
      <c r="B3526">
        <v>13.700441</v>
      </c>
      <c r="C3526" s="15">
        <v>100.454487</v>
      </c>
      <c r="D3526" s="2" t="s">
        <v>8553</v>
      </c>
      <c r="E3526" s="14" t="s">
        <v>5059</v>
      </c>
      <c r="F3526" s="14" t="e" vm="4">
        <v>#VALUE!</v>
      </c>
      <c r="G3526" s="2" t="str">
        <f>_xlfn.XLOOKUP(E3526,missing_cities!$Q$2:$Q$56,missing_cities!$R$2:$R$56,"Not Found",0)</f>
        <v>Thailand</v>
      </c>
      <c r="H3526" t="str">
        <f>_xlfn.XLOOKUP(E3526,missing_cities!$Q$2:$Q$56,missing_cities!$S$2:$S$56,"Not Found",0)</f>
        <v>Asia</v>
      </c>
      <c r="I3526" t="s">
        <v>3449</v>
      </c>
      <c r="J3526" s="15">
        <v>0.33</v>
      </c>
      <c r="K3526" s="1">
        <v>45862</v>
      </c>
      <c r="L3526" s="15" t="str">
        <f t="shared" si="110"/>
        <v>9.00-21.00</v>
      </c>
      <c r="M3526" s="16">
        <f t="shared" si="111"/>
        <v>12</v>
      </c>
      <c r="N3526" s="15">
        <v>9.6999999999999993</v>
      </c>
      <c r="O3526" s="15">
        <v>59</v>
      </c>
      <c r="P3526" t="s">
        <v>29</v>
      </c>
      <c r="Q3526">
        <v>350</v>
      </c>
      <c r="R3526" t="s">
        <v>76</v>
      </c>
      <c r="S3526">
        <v>2017</v>
      </c>
      <c r="T3526" t="s">
        <v>22</v>
      </c>
      <c r="U3526" s="15">
        <v>4</v>
      </c>
      <c r="V3526" s="15">
        <v>2</v>
      </c>
      <c r="W3526" t="s">
        <v>32</v>
      </c>
    </row>
    <row r="3527" spans="1:23">
      <c r="A3527" t="s">
        <v>3572</v>
      </c>
      <c r="B3527">
        <v>39.983674999999998</v>
      </c>
      <c r="C3527" s="15">
        <v>116.490375</v>
      </c>
      <c r="D3527" s="2" t="s">
        <v>8554</v>
      </c>
      <c r="E3527" s="14" t="s">
        <v>5071</v>
      </c>
      <c r="F3527" s="14" t="e" vm="9">
        <v>#VALUE!</v>
      </c>
      <c r="G3527" s="2" t="str">
        <f>_xlfn.XLOOKUP(E3527,missing_cities!$Q$2:$Q$56,missing_cities!$R$2:$R$56,"Not Found",0)</f>
        <v>China</v>
      </c>
      <c r="H3527" t="str">
        <f>_xlfn.XLOOKUP(E3527,missing_cities!$Q$2:$Q$56,missing_cities!$S$2:$S$56,"Not Found",0)</f>
        <v>Asia</v>
      </c>
      <c r="I3527" t="s">
        <v>3449</v>
      </c>
      <c r="J3527" s="15">
        <v>0.28000000000000003</v>
      </c>
      <c r="K3527" t="s">
        <v>34</v>
      </c>
      <c r="L3527" s="15" t="str">
        <f t="shared" si="110"/>
        <v>6:00-22:00</v>
      </c>
      <c r="M3527" s="16">
        <f t="shared" si="111"/>
        <v>0.67</v>
      </c>
      <c r="N3527" s="15">
        <v>13.33</v>
      </c>
      <c r="O3527" s="15">
        <v>75</v>
      </c>
      <c r="P3527" t="s">
        <v>37</v>
      </c>
      <c r="Q3527">
        <v>150</v>
      </c>
      <c r="R3527" t="s">
        <v>46</v>
      </c>
      <c r="S3527">
        <v>2022</v>
      </c>
      <c r="T3527" t="s">
        <v>31</v>
      </c>
      <c r="U3527" s="15">
        <v>3.9</v>
      </c>
      <c r="V3527" s="15">
        <v>9</v>
      </c>
      <c r="W3527" t="s">
        <v>23</v>
      </c>
    </row>
    <row r="3528" spans="1:23">
      <c r="A3528" t="s">
        <v>3573</v>
      </c>
      <c r="B3528">
        <v>-33.826169</v>
      </c>
      <c r="C3528" s="15">
        <v>151.386292</v>
      </c>
      <c r="D3528" s="2" t="s">
        <v>8555</v>
      </c>
      <c r="E3528" s="14" t="s">
        <v>5069</v>
      </c>
      <c r="F3528" s="14" t="e" vm="8">
        <v>#VALUE!</v>
      </c>
      <c r="G3528" s="2" t="str">
        <f>_xlfn.XLOOKUP(E3528,missing_cities!$Q$2:$Q$56,missing_cities!$R$2:$R$56,"Not Found",0)</f>
        <v>Australia</v>
      </c>
      <c r="H3528" t="str">
        <f>_xlfn.XLOOKUP(E3528,missing_cities!$Q$2:$Q$56,missing_cities!$S$2:$S$56,"Not Found",0)</f>
        <v>Australia</v>
      </c>
      <c r="I3528" t="s">
        <v>3449</v>
      </c>
      <c r="J3528" s="15">
        <v>0.42</v>
      </c>
      <c r="K3528" t="s">
        <v>19</v>
      </c>
      <c r="L3528" s="15" t="str">
        <f t="shared" si="110"/>
        <v>9:00-18:00</v>
      </c>
      <c r="M3528" s="16">
        <f t="shared" si="111"/>
        <v>0.37</v>
      </c>
      <c r="N3528" s="15">
        <v>13.17</v>
      </c>
      <c r="O3528" s="15">
        <v>46</v>
      </c>
      <c r="P3528" t="s">
        <v>20</v>
      </c>
      <c r="Q3528">
        <v>150</v>
      </c>
      <c r="R3528" t="s">
        <v>21</v>
      </c>
      <c r="S3528">
        <v>2016</v>
      </c>
      <c r="T3528" t="s">
        <v>31</v>
      </c>
      <c r="U3528" s="15">
        <v>3.2</v>
      </c>
      <c r="V3528" s="15">
        <v>1</v>
      </c>
      <c r="W3528" t="s">
        <v>27</v>
      </c>
    </row>
    <row r="3529" spans="1:23">
      <c r="A3529" t="s">
        <v>3574</v>
      </c>
      <c r="B3529">
        <v>37.555692000000001</v>
      </c>
      <c r="C3529" s="15">
        <v>127.09426499999999</v>
      </c>
      <c r="D3529" s="2" t="s">
        <v>8556</v>
      </c>
      <c r="E3529" s="14" t="s">
        <v>5063</v>
      </c>
      <c r="F3529" s="14" t="e" vm="6">
        <v>#VALUE!</v>
      </c>
      <c r="G3529" s="2" t="str">
        <f>_xlfn.XLOOKUP(E3529,missing_cities!$Q$2:$Q$56,missing_cities!$R$2:$R$56,"Not Found",0)</f>
        <v>South Korea</v>
      </c>
      <c r="H3529" t="str">
        <f>_xlfn.XLOOKUP(E3529,missing_cities!$Q$2:$Q$56,missing_cities!$S$2:$S$56,"Not Found",0)</f>
        <v>Asia</v>
      </c>
      <c r="I3529" t="s">
        <v>3449</v>
      </c>
      <c r="J3529" s="15">
        <v>0.45</v>
      </c>
      <c r="K3529" t="s">
        <v>34</v>
      </c>
      <c r="L3529" s="15" t="str">
        <f t="shared" si="110"/>
        <v>6:00-22:00</v>
      </c>
      <c r="M3529" s="16">
        <f t="shared" si="111"/>
        <v>0.67</v>
      </c>
      <c r="N3529" s="15">
        <v>2.21</v>
      </c>
      <c r="O3529" s="15">
        <v>92</v>
      </c>
      <c r="P3529" t="s">
        <v>37</v>
      </c>
      <c r="Q3529">
        <v>50</v>
      </c>
      <c r="R3529" t="s">
        <v>48</v>
      </c>
      <c r="S3529">
        <v>2022</v>
      </c>
      <c r="T3529" t="s">
        <v>22</v>
      </c>
      <c r="U3529" s="15">
        <v>4.3</v>
      </c>
      <c r="V3529" s="15">
        <v>4</v>
      </c>
      <c r="W3529" t="s">
        <v>32</v>
      </c>
    </row>
    <row r="3530" spans="1:23">
      <c r="A3530" t="s">
        <v>3575</v>
      </c>
      <c r="B3530">
        <v>-23.592072999999999</v>
      </c>
      <c r="C3530" s="15">
        <v>-46.613847999999997</v>
      </c>
      <c r="D3530" s="2" t="s">
        <v>8557</v>
      </c>
      <c r="E3530" s="14" t="s">
        <v>5067</v>
      </c>
      <c r="F3530" s="14" t="e" vm="7">
        <v>#VALUE!</v>
      </c>
      <c r="G3530" s="2" t="str">
        <f>_xlfn.XLOOKUP(E3530,missing_cities!$Q$2:$Q$56,missing_cities!$R$2:$R$56,"Not Found",0)</f>
        <v>Brazil</v>
      </c>
      <c r="H3530" t="str">
        <f>_xlfn.XLOOKUP(E3530,missing_cities!$Q$2:$Q$56,missing_cities!$S$2:$S$56,"Not Found",0)</f>
        <v>South America</v>
      </c>
      <c r="I3530" t="s">
        <v>3449</v>
      </c>
      <c r="J3530" s="15">
        <v>0.22</v>
      </c>
      <c r="K3530" t="s">
        <v>19</v>
      </c>
      <c r="L3530" s="15" t="str">
        <f t="shared" si="110"/>
        <v>9:00-18:00</v>
      </c>
      <c r="M3530" s="16">
        <f t="shared" si="111"/>
        <v>0.37</v>
      </c>
      <c r="N3530" s="15">
        <v>18.649999999999999</v>
      </c>
      <c r="O3530" s="15">
        <v>75</v>
      </c>
      <c r="P3530" t="s">
        <v>39</v>
      </c>
      <c r="Q3530">
        <v>150</v>
      </c>
      <c r="R3530" t="s">
        <v>44</v>
      </c>
      <c r="S3530">
        <v>2015</v>
      </c>
      <c r="T3530" t="s">
        <v>22</v>
      </c>
      <c r="U3530" s="15">
        <v>4.9000000000000004</v>
      </c>
      <c r="V3530" s="15">
        <v>2</v>
      </c>
      <c r="W3530" t="s">
        <v>27</v>
      </c>
    </row>
    <row r="3531" spans="1:23">
      <c r="A3531" t="s">
        <v>3576</v>
      </c>
      <c r="B3531">
        <v>41.861128999999998</v>
      </c>
      <c r="C3531" s="15">
        <v>-87.687950999999998</v>
      </c>
      <c r="D3531" s="2" t="s">
        <v>8558</v>
      </c>
      <c r="E3531" s="14" t="s">
        <v>5065</v>
      </c>
      <c r="F3531" s="14" t="e" vm="5">
        <v>#VALUE!</v>
      </c>
      <c r="G3531" s="2" t="str">
        <f>_xlfn.XLOOKUP(E3531,missing_cities!$Q$2:$Q$56,missing_cities!$R$2:$R$56,"Not Found",0)</f>
        <v>United States</v>
      </c>
      <c r="H3531" t="str">
        <f>_xlfn.XLOOKUP(E3531,missing_cities!$Q$2:$Q$56,missing_cities!$S$2:$S$56,"Not Found",0)</f>
        <v>North America</v>
      </c>
      <c r="I3531" t="s">
        <v>3449</v>
      </c>
      <c r="J3531" s="15">
        <v>0.41</v>
      </c>
      <c r="K3531" t="s">
        <v>19</v>
      </c>
      <c r="L3531" s="15" t="str">
        <f t="shared" si="110"/>
        <v>9:00-18:00</v>
      </c>
      <c r="M3531" s="16">
        <f t="shared" si="111"/>
        <v>0.37</v>
      </c>
      <c r="N3531" s="15">
        <v>11.26</v>
      </c>
      <c r="O3531" s="15">
        <v>80</v>
      </c>
      <c r="P3531" t="s">
        <v>37</v>
      </c>
      <c r="Q3531">
        <v>150</v>
      </c>
      <c r="R3531" t="s">
        <v>42</v>
      </c>
      <c r="S3531">
        <v>2019</v>
      </c>
      <c r="T3531" t="s">
        <v>31</v>
      </c>
      <c r="U3531" s="15">
        <v>4.2</v>
      </c>
      <c r="V3531" s="15">
        <v>8</v>
      </c>
      <c r="W3531" t="s">
        <v>27</v>
      </c>
    </row>
    <row r="3532" spans="1:23">
      <c r="A3532" t="s">
        <v>3577</v>
      </c>
      <c r="B3532">
        <v>-30.225615999999999</v>
      </c>
      <c r="C3532" s="15">
        <v>138.74938900000001</v>
      </c>
      <c r="D3532" s="2" t="s">
        <v>8559</v>
      </c>
      <c r="E3532" s="14">
        <f>_xlfn.XLOOKUP(C3532,missing_cities!B:B,missing_cities!C:C,"Not Found",0)</f>
        <v>0</v>
      </c>
      <c r="F3532" s="14" t="s">
        <v>9990</v>
      </c>
      <c r="G3532" s="2" t="str">
        <f>_xlfn.XLOOKUP(E3532,missing_cities!$Q$2:$Q$56,missing_cities!$R$2:$R$56,"Not Found",0)</f>
        <v>Not Found</v>
      </c>
      <c r="H3532" t="str">
        <f>_xlfn.XLOOKUP(E3532,missing_cities!$Q$2:$Q$56,missing_cities!$S$2:$S$56,"Not Found",0)</f>
        <v>Not Found</v>
      </c>
      <c r="I3532" t="s">
        <v>3449</v>
      </c>
      <c r="J3532" s="15">
        <v>0.1</v>
      </c>
      <c r="K3532" t="s">
        <v>34</v>
      </c>
      <c r="L3532" s="15" t="str">
        <f t="shared" si="110"/>
        <v>6:00-22:00</v>
      </c>
      <c r="M3532" s="16">
        <f t="shared" si="111"/>
        <v>0.67</v>
      </c>
      <c r="N3532" s="15">
        <v>11.19</v>
      </c>
      <c r="O3532" s="15">
        <v>36</v>
      </c>
      <c r="P3532" t="s">
        <v>29</v>
      </c>
      <c r="Q3532">
        <v>50</v>
      </c>
      <c r="R3532" t="s">
        <v>21</v>
      </c>
      <c r="S3532">
        <v>2018</v>
      </c>
      <c r="T3532" t="s">
        <v>31</v>
      </c>
      <c r="U3532" s="15">
        <v>3.3</v>
      </c>
      <c r="V3532" s="15">
        <v>10</v>
      </c>
      <c r="W3532" t="s">
        <v>23</v>
      </c>
    </row>
    <row r="3533" spans="1:23">
      <c r="A3533" t="s">
        <v>3578</v>
      </c>
      <c r="B3533">
        <v>52.401170999999998</v>
      </c>
      <c r="C3533" s="15">
        <v>13.348547999999999</v>
      </c>
      <c r="D3533" s="2" t="s">
        <v>8560</v>
      </c>
      <c r="E3533" s="14" t="s">
        <v>5057</v>
      </c>
      <c r="F3533" s="14" t="e" vm="3">
        <v>#VALUE!</v>
      </c>
      <c r="G3533" s="2" t="str">
        <f>_xlfn.XLOOKUP(E3533,missing_cities!$Q$2:$Q$56,missing_cities!$R$2:$R$56,"Not Found",0)</f>
        <v>Germany</v>
      </c>
      <c r="H3533" t="str">
        <f>_xlfn.XLOOKUP(E3533,missing_cities!$Q$2:$Q$56,missing_cities!$S$2:$S$56,"Not Found",0)</f>
        <v>Europe</v>
      </c>
      <c r="I3533" t="s">
        <v>3449</v>
      </c>
      <c r="J3533" s="15">
        <v>0.17</v>
      </c>
      <c r="K3533" s="1">
        <v>45862</v>
      </c>
      <c r="L3533" s="15" t="str">
        <f t="shared" si="110"/>
        <v>9.00-21.00</v>
      </c>
      <c r="M3533" s="16">
        <f t="shared" si="111"/>
        <v>12</v>
      </c>
      <c r="N3533" s="15">
        <v>4.4800000000000004</v>
      </c>
      <c r="O3533" s="15">
        <v>33</v>
      </c>
      <c r="P3533" t="s">
        <v>39</v>
      </c>
      <c r="Q3533">
        <v>150</v>
      </c>
      <c r="R3533" t="s">
        <v>44</v>
      </c>
      <c r="S3533">
        <v>2022</v>
      </c>
      <c r="T3533" t="s">
        <v>22</v>
      </c>
      <c r="U3533" s="15">
        <v>3.5</v>
      </c>
      <c r="V3533" s="15">
        <v>10</v>
      </c>
      <c r="W3533" t="s">
        <v>32</v>
      </c>
    </row>
    <row r="3534" spans="1:23">
      <c r="A3534" t="s">
        <v>3579</v>
      </c>
      <c r="B3534">
        <v>19.556894</v>
      </c>
      <c r="C3534" s="15">
        <v>-99.141300999999999</v>
      </c>
      <c r="D3534" s="2" t="s">
        <v>8561</v>
      </c>
      <c r="E3534" s="14" t="s">
        <v>5119</v>
      </c>
      <c r="F3534" s="14" t="e" vm="13">
        <v>#VALUE!</v>
      </c>
      <c r="G3534" s="2" t="str">
        <f>_xlfn.XLOOKUP(E3534,missing_cities!$Q$2:$Q$56,missing_cities!$R$2:$R$56,"Not Found",0)</f>
        <v>Mexico</v>
      </c>
      <c r="H3534" t="str">
        <f>_xlfn.XLOOKUP(E3534,missing_cities!$Q$2:$Q$56,missing_cities!$S$2:$S$56,"Not Found",0)</f>
        <v>North America</v>
      </c>
      <c r="I3534" t="s">
        <v>3449</v>
      </c>
      <c r="J3534" s="15">
        <v>0.37</v>
      </c>
      <c r="K3534" s="1">
        <v>45862</v>
      </c>
      <c r="L3534" s="15" t="str">
        <f t="shared" si="110"/>
        <v>9.00-21.00</v>
      </c>
      <c r="M3534" s="16">
        <f t="shared" si="111"/>
        <v>12</v>
      </c>
      <c r="N3534" s="15">
        <v>18.329999999999998</v>
      </c>
      <c r="O3534" s="15">
        <v>37</v>
      </c>
      <c r="P3534" t="s">
        <v>25</v>
      </c>
      <c r="Q3534">
        <v>22</v>
      </c>
      <c r="R3534" t="s">
        <v>42</v>
      </c>
      <c r="S3534">
        <v>2012</v>
      </c>
      <c r="T3534" t="s">
        <v>22</v>
      </c>
      <c r="U3534" s="15">
        <v>3.6</v>
      </c>
      <c r="V3534" s="15">
        <v>7</v>
      </c>
      <c r="W3534" t="s">
        <v>23</v>
      </c>
    </row>
    <row r="3535" spans="1:23">
      <c r="A3535" t="s">
        <v>3580</v>
      </c>
      <c r="B3535">
        <v>-54.623091000000002</v>
      </c>
      <c r="C3535" s="15">
        <v>-114.499927</v>
      </c>
      <c r="D3535" s="2" t="s">
        <v>8562</v>
      </c>
      <c r="E3535" s="14" t="str">
        <f>_xlfn.XLOOKUP(C3535,missing_cities!B:B,missing_cities!C:C,"Not Found",0)</f>
        <v>Error</v>
      </c>
      <c r="F3535" s="14" t="s">
        <v>9987</v>
      </c>
      <c r="G3535" s="2" t="str">
        <f>_xlfn.XLOOKUP(E3535,missing_cities!$Q$2:$Q$56,missing_cities!$R$2:$R$56,"Not Found",0)</f>
        <v>Error</v>
      </c>
      <c r="H3535" t="str">
        <f>_xlfn.XLOOKUP(E3535,missing_cities!$Q$2:$Q$56,missing_cities!$S$2:$S$56,"Not Found",0)</f>
        <v>Error</v>
      </c>
      <c r="I3535" t="s">
        <v>3449</v>
      </c>
      <c r="J3535" s="15">
        <v>0.37</v>
      </c>
      <c r="K3535" s="1">
        <v>45862</v>
      </c>
      <c r="L3535" s="15" t="str">
        <f t="shared" si="110"/>
        <v>9.00-21.00</v>
      </c>
      <c r="M3535" s="16">
        <f t="shared" si="111"/>
        <v>12</v>
      </c>
      <c r="N3535" s="15">
        <v>3.37</v>
      </c>
      <c r="O3535" s="15">
        <v>19</v>
      </c>
      <c r="P3535" t="s">
        <v>29</v>
      </c>
      <c r="Q3535">
        <v>350</v>
      </c>
      <c r="R3535" t="s">
        <v>35</v>
      </c>
      <c r="S3535">
        <v>2017</v>
      </c>
      <c r="T3535" t="s">
        <v>22</v>
      </c>
      <c r="U3535" s="15">
        <v>3.7</v>
      </c>
      <c r="V3535" s="15">
        <v>3</v>
      </c>
      <c r="W3535" t="s">
        <v>27</v>
      </c>
    </row>
    <row r="3536" spans="1:23">
      <c r="A3536" t="s">
        <v>3581</v>
      </c>
      <c r="B3536">
        <v>-33.899005000000002</v>
      </c>
      <c r="C3536" s="15">
        <v>151.26901100000001</v>
      </c>
      <c r="D3536" s="2" t="s">
        <v>8563</v>
      </c>
      <c r="E3536" s="14" t="s">
        <v>5069</v>
      </c>
      <c r="F3536" s="14" t="e" vm="8">
        <v>#VALUE!</v>
      </c>
      <c r="G3536" s="2" t="str">
        <f>_xlfn.XLOOKUP(E3536,missing_cities!$Q$2:$Q$56,missing_cities!$R$2:$R$56,"Not Found",0)</f>
        <v>Australia</v>
      </c>
      <c r="H3536" t="str">
        <f>_xlfn.XLOOKUP(E3536,missing_cities!$Q$2:$Q$56,missing_cities!$S$2:$S$56,"Not Found",0)</f>
        <v>Australia</v>
      </c>
      <c r="I3536" t="s">
        <v>3449</v>
      </c>
      <c r="J3536" s="15">
        <v>0.48</v>
      </c>
      <c r="K3536" s="1">
        <v>45862</v>
      </c>
      <c r="L3536" s="15" t="str">
        <f t="shared" si="110"/>
        <v>9.00-21.00</v>
      </c>
      <c r="M3536" s="16">
        <f t="shared" si="111"/>
        <v>12</v>
      </c>
      <c r="N3536" s="15">
        <v>15.7</v>
      </c>
      <c r="O3536" s="15">
        <v>55</v>
      </c>
      <c r="P3536" t="s">
        <v>20</v>
      </c>
      <c r="Q3536">
        <v>22</v>
      </c>
      <c r="R3536" t="s">
        <v>81</v>
      </c>
      <c r="S3536">
        <v>2017</v>
      </c>
      <c r="T3536" t="s">
        <v>31</v>
      </c>
      <c r="U3536" s="15">
        <v>3.5</v>
      </c>
      <c r="V3536" s="15">
        <v>6</v>
      </c>
      <c r="W3536" t="s">
        <v>27</v>
      </c>
    </row>
    <row r="3537" spans="1:23">
      <c r="A3537" t="s">
        <v>3582</v>
      </c>
      <c r="B3537">
        <v>52.542774999999999</v>
      </c>
      <c r="C3537" s="15">
        <v>13.342176</v>
      </c>
      <c r="D3537" s="2" t="s">
        <v>8564</v>
      </c>
      <c r="E3537" s="14" t="s">
        <v>5057</v>
      </c>
      <c r="F3537" s="14" t="e" vm="3">
        <v>#VALUE!</v>
      </c>
      <c r="G3537" s="2" t="str">
        <f>_xlfn.XLOOKUP(E3537,missing_cities!$Q$2:$Q$56,missing_cities!$R$2:$R$56,"Not Found",0)</f>
        <v>Germany</v>
      </c>
      <c r="H3537" t="str">
        <f>_xlfn.XLOOKUP(E3537,missing_cities!$Q$2:$Q$56,missing_cities!$S$2:$S$56,"Not Found",0)</f>
        <v>Europe</v>
      </c>
      <c r="I3537" t="s">
        <v>3449</v>
      </c>
      <c r="J3537" s="15">
        <v>0.2</v>
      </c>
      <c r="K3537" t="s">
        <v>19</v>
      </c>
      <c r="L3537" s="15" t="str">
        <f t="shared" si="110"/>
        <v>9:00-18:00</v>
      </c>
      <c r="M3537" s="16">
        <f t="shared" si="111"/>
        <v>0.37</v>
      </c>
      <c r="N3537" s="15">
        <v>15.23</v>
      </c>
      <c r="O3537" s="15">
        <v>25</v>
      </c>
      <c r="P3537" t="s">
        <v>29</v>
      </c>
      <c r="Q3537">
        <v>50</v>
      </c>
      <c r="R3537" t="s">
        <v>48</v>
      </c>
      <c r="S3537">
        <v>2014</v>
      </c>
      <c r="T3537" t="s">
        <v>31</v>
      </c>
      <c r="U3537" s="15">
        <v>3.5</v>
      </c>
      <c r="V3537" s="15">
        <v>9</v>
      </c>
      <c r="W3537" t="s">
        <v>27</v>
      </c>
    </row>
    <row r="3538" spans="1:23">
      <c r="A3538" t="s">
        <v>3583</v>
      </c>
      <c r="B3538">
        <v>34.167296999999998</v>
      </c>
      <c r="C3538" s="15">
        <v>-118.37542999999999</v>
      </c>
      <c r="D3538" s="2" t="s">
        <v>8565</v>
      </c>
      <c r="E3538" s="14" t="s">
        <v>5111</v>
      </c>
      <c r="F3538" s="14" t="e" vm="5">
        <v>#VALUE!</v>
      </c>
      <c r="G3538" s="2" t="str">
        <f>_xlfn.XLOOKUP(E3538,missing_cities!$Q$2:$Q$56,missing_cities!$R$2:$R$56,"Not Found",0)</f>
        <v>United States</v>
      </c>
      <c r="H3538" t="str">
        <f>_xlfn.XLOOKUP(E3538,missing_cities!$Q$2:$Q$56,missing_cities!$S$2:$S$56,"Not Found",0)</f>
        <v>North America</v>
      </c>
      <c r="I3538" t="s">
        <v>3449</v>
      </c>
      <c r="J3538" s="15">
        <v>0.2</v>
      </c>
      <c r="K3538" t="s">
        <v>19</v>
      </c>
      <c r="L3538" s="15" t="str">
        <f t="shared" si="110"/>
        <v>9:00-18:00</v>
      </c>
      <c r="M3538" s="16">
        <f t="shared" si="111"/>
        <v>0.37</v>
      </c>
      <c r="N3538" s="15">
        <v>6.32</v>
      </c>
      <c r="O3538" s="15">
        <v>94</v>
      </c>
      <c r="P3538" t="s">
        <v>29</v>
      </c>
      <c r="Q3538">
        <v>22</v>
      </c>
      <c r="R3538" t="s">
        <v>46</v>
      </c>
      <c r="S3538">
        <v>2018</v>
      </c>
      <c r="T3538" t="s">
        <v>31</v>
      </c>
      <c r="U3538" s="15">
        <v>3.1</v>
      </c>
      <c r="V3538" s="15">
        <v>8</v>
      </c>
      <c r="W3538" t="s">
        <v>32</v>
      </c>
    </row>
    <row r="3539" spans="1:23">
      <c r="A3539" t="s">
        <v>3584</v>
      </c>
      <c r="B3539">
        <v>25.396476</v>
      </c>
      <c r="C3539" s="15">
        <v>55.395045000000003</v>
      </c>
      <c r="D3539" s="2" t="s">
        <v>8566</v>
      </c>
      <c r="E3539" s="14" t="s">
        <v>5076</v>
      </c>
      <c r="F3539" s="14" t="e" vm="10">
        <v>#VALUE!</v>
      </c>
      <c r="G3539" s="2" t="str">
        <f>_xlfn.XLOOKUP(E3539,missing_cities!$Q$2:$Q$56,missing_cities!$R$2:$R$56,"Not Found",0)</f>
        <v>United Arab Emirates</v>
      </c>
      <c r="H3539" t="str">
        <f>_xlfn.XLOOKUP(E3539,missing_cities!$Q$2:$Q$56,missing_cities!$S$2:$S$56,"Not Found",0)</f>
        <v>Asia</v>
      </c>
      <c r="I3539" t="s">
        <v>3449</v>
      </c>
      <c r="J3539" s="15">
        <v>0.27</v>
      </c>
      <c r="K3539" s="1">
        <v>45862</v>
      </c>
      <c r="L3539" s="15" t="str">
        <f t="shared" si="110"/>
        <v>9.00-21.00</v>
      </c>
      <c r="M3539" s="16">
        <f t="shared" si="111"/>
        <v>12</v>
      </c>
      <c r="N3539" s="15">
        <v>1.46</v>
      </c>
      <c r="O3539" s="15">
        <v>18</v>
      </c>
      <c r="P3539" t="s">
        <v>25</v>
      </c>
      <c r="Q3539">
        <v>350</v>
      </c>
      <c r="R3539" t="s">
        <v>76</v>
      </c>
      <c r="S3539">
        <v>2020</v>
      </c>
      <c r="T3539" t="s">
        <v>22</v>
      </c>
      <c r="U3539" s="15">
        <v>3.6</v>
      </c>
      <c r="V3539" s="15">
        <v>4</v>
      </c>
      <c r="W3539" t="s">
        <v>23</v>
      </c>
    </row>
    <row r="3540" spans="1:23">
      <c r="A3540" t="s">
        <v>3585</v>
      </c>
      <c r="B3540">
        <v>19.179554</v>
      </c>
      <c r="C3540" s="15">
        <v>72.994300999999993</v>
      </c>
      <c r="D3540" s="2" t="s">
        <v>8567</v>
      </c>
      <c r="E3540" s="14" t="s">
        <v>5079</v>
      </c>
      <c r="F3540" s="14" t="e" vm="11">
        <v>#VALUE!</v>
      </c>
      <c r="G3540" s="2" t="str">
        <f>_xlfn.XLOOKUP(E3540,missing_cities!$Q$2:$Q$56,missing_cities!$R$2:$R$56,"Not Found",0)</f>
        <v>India</v>
      </c>
      <c r="H3540" t="str">
        <f>_xlfn.XLOOKUP(E3540,missing_cities!$Q$2:$Q$56,missing_cities!$S$2:$S$56,"Not Found",0)</f>
        <v>Asia</v>
      </c>
      <c r="I3540" t="s">
        <v>3449</v>
      </c>
      <c r="J3540" s="15">
        <v>0.33</v>
      </c>
      <c r="K3540" s="1">
        <v>45862</v>
      </c>
      <c r="L3540" s="15" t="str">
        <f t="shared" si="110"/>
        <v>9.00-21.00</v>
      </c>
      <c r="M3540" s="16">
        <f t="shared" si="111"/>
        <v>12</v>
      </c>
      <c r="N3540" s="15">
        <v>2.38</v>
      </c>
      <c r="O3540" s="15">
        <v>49</v>
      </c>
      <c r="P3540" t="s">
        <v>25</v>
      </c>
      <c r="Q3540">
        <v>350</v>
      </c>
      <c r="R3540" t="s">
        <v>37</v>
      </c>
      <c r="S3540">
        <v>2023</v>
      </c>
      <c r="T3540" t="s">
        <v>31</v>
      </c>
      <c r="U3540" s="15">
        <v>4.9000000000000004</v>
      </c>
      <c r="V3540" s="15">
        <v>8</v>
      </c>
      <c r="W3540" t="s">
        <v>27</v>
      </c>
    </row>
    <row r="3541" spans="1:23">
      <c r="A3541" t="s">
        <v>3586</v>
      </c>
      <c r="B3541">
        <v>39.840159</v>
      </c>
      <c r="C3541" s="15">
        <v>116.403986</v>
      </c>
      <c r="D3541" s="2" t="s">
        <v>8568</v>
      </c>
      <c r="E3541" s="14" t="s">
        <v>5071</v>
      </c>
      <c r="F3541" s="14" t="e" vm="9">
        <v>#VALUE!</v>
      </c>
      <c r="G3541" s="2" t="str">
        <f>_xlfn.XLOOKUP(E3541,missing_cities!$Q$2:$Q$56,missing_cities!$R$2:$R$56,"Not Found",0)</f>
        <v>China</v>
      </c>
      <c r="H3541" t="str">
        <f>_xlfn.XLOOKUP(E3541,missing_cities!$Q$2:$Q$56,missing_cities!$S$2:$S$56,"Not Found",0)</f>
        <v>Asia</v>
      </c>
      <c r="I3541" t="s">
        <v>3449</v>
      </c>
      <c r="J3541" s="15">
        <v>0.32</v>
      </c>
      <c r="K3541" t="s">
        <v>34</v>
      </c>
      <c r="L3541" s="15" t="str">
        <f t="shared" si="110"/>
        <v>6:00-22:00</v>
      </c>
      <c r="M3541" s="16">
        <f t="shared" si="111"/>
        <v>0.67</v>
      </c>
      <c r="N3541" s="15">
        <v>11</v>
      </c>
      <c r="O3541" s="15">
        <v>37</v>
      </c>
      <c r="P3541" t="s">
        <v>29</v>
      </c>
      <c r="Q3541">
        <v>350</v>
      </c>
      <c r="R3541" t="s">
        <v>37</v>
      </c>
      <c r="S3541">
        <v>2016</v>
      </c>
      <c r="T3541" t="s">
        <v>31</v>
      </c>
      <c r="U3541" s="15">
        <v>4.5999999999999996</v>
      </c>
      <c r="V3541" s="15">
        <v>5</v>
      </c>
      <c r="W3541" t="s">
        <v>32</v>
      </c>
    </row>
    <row r="3542" spans="1:23">
      <c r="A3542" t="s">
        <v>3587</v>
      </c>
      <c r="B3542">
        <v>41.870589000000002</v>
      </c>
      <c r="C3542" s="15">
        <v>-87.695555999999996</v>
      </c>
      <c r="D3542" s="2" t="s">
        <v>8569</v>
      </c>
      <c r="E3542" s="14" t="s">
        <v>5065</v>
      </c>
      <c r="F3542" s="14" t="e" vm="5">
        <v>#VALUE!</v>
      </c>
      <c r="G3542" s="2" t="str">
        <f>_xlfn.XLOOKUP(E3542,missing_cities!$Q$2:$Q$56,missing_cities!$R$2:$R$56,"Not Found",0)</f>
        <v>United States</v>
      </c>
      <c r="H3542" t="str">
        <f>_xlfn.XLOOKUP(E3542,missing_cities!$Q$2:$Q$56,missing_cities!$S$2:$S$56,"Not Found",0)</f>
        <v>North America</v>
      </c>
      <c r="I3542" t="s">
        <v>3449</v>
      </c>
      <c r="J3542" s="15">
        <v>0.42</v>
      </c>
      <c r="K3542" t="s">
        <v>34</v>
      </c>
      <c r="L3542" s="15" t="str">
        <f t="shared" si="110"/>
        <v>6:00-22:00</v>
      </c>
      <c r="M3542" s="16">
        <f t="shared" si="111"/>
        <v>0.67</v>
      </c>
      <c r="N3542" s="15">
        <v>8.91</v>
      </c>
      <c r="O3542" s="15">
        <v>45</v>
      </c>
      <c r="P3542" t="s">
        <v>29</v>
      </c>
      <c r="Q3542">
        <v>50</v>
      </c>
      <c r="R3542" t="s">
        <v>42</v>
      </c>
      <c r="S3542">
        <v>2013</v>
      </c>
      <c r="T3542" t="s">
        <v>31</v>
      </c>
      <c r="U3542" s="15">
        <v>4.8</v>
      </c>
      <c r="V3542" s="15">
        <v>7</v>
      </c>
      <c r="W3542" t="s">
        <v>27</v>
      </c>
    </row>
    <row r="3543" spans="1:23">
      <c r="A3543" t="s">
        <v>3588</v>
      </c>
      <c r="B3543">
        <v>25.313009999999998</v>
      </c>
      <c r="C3543" s="15">
        <v>55.231619000000002</v>
      </c>
      <c r="D3543" s="2" t="s">
        <v>8570</v>
      </c>
      <c r="E3543" s="14" t="s">
        <v>5076</v>
      </c>
      <c r="F3543" s="14" t="e" vm="10">
        <v>#VALUE!</v>
      </c>
      <c r="G3543" s="2" t="str">
        <f>_xlfn.XLOOKUP(E3543,missing_cities!$Q$2:$Q$56,missing_cities!$R$2:$R$56,"Not Found",0)</f>
        <v>United Arab Emirates</v>
      </c>
      <c r="H3543" t="str">
        <f>_xlfn.XLOOKUP(E3543,missing_cities!$Q$2:$Q$56,missing_cities!$S$2:$S$56,"Not Found",0)</f>
        <v>Asia</v>
      </c>
      <c r="I3543" t="s">
        <v>3449</v>
      </c>
      <c r="J3543" s="15">
        <v>0.37</v>
      </c>
      <c r="K3543" s="1">
        <v>45862</v>
      </c>
      <c r="L3543" s="15" t="str">
        <f t="shared" si="110"/>
        <v>9.00-21.00</v>
      </c>
      <c r="M3543" s="16">
        <f t="shared" si="111"/>
        <v>12</v>
      </c>
      <c r="N3543" s="15">
        <v>7.39</v>
      </c>
      <c r="O3543" s="15">
        <v>99</v>
      </c>
      <c r="P3543" t="s">
        <v>37</v>
      </c>
      <c r="Q3543">
        <v>150</v>
      </c>
      <c r="R3543" t="s">
        <v>67</v>
      </c>
      <c r="S3543">
        <v>2010</v>
      </c>
      <c r="T3543" t="s">
        <v>22</v>
      </c>
      <c r="U3543" s="15">
        <v>4.0999999999999996</v>
      </c>
      <c r="V3543" s="15">
        <v>3</v>
      </c>
      <c r="W3543" t="s">
        <v>23</v>
      </c>
    </row>
    <row r="3544" spans="1:23">
      <c r="A3544" t="s">
        <v>3589</v>
      </c>
      <c r="B3544">
        <v>13.79541</v>
      </c>
      <c r="C3544" s="15">
        <v>100.597408</v>
      </c>
      <c r="D3544" s="2" t="s">
        <v>8571</v>
      </c>
      <c r="E3544" s="14" t="s">
        <v>5059</v>
      </c>
      <c r="F3544" s="14" t="e" vm="4">
        <v>#VALUE!</v>
      </c>
      <c r="G3544" s="2" t="str">
        <f>_xlfn.XLOOKUP(E3544,missing_cities!$Q$2:$Q$56,missing_cities!$R$2:$R$56,"Not Found",0)</f>
        <v>Thailand</v>
      </c>
      <c r="H3544" t="str">
        <f>_xlfn.XLOOKUP(E3544,missing_cities!$Q$2:$Q$56,missing_cities!$S$2:$S$56,"Not Found",0)</f>
        <v>Asia</v>
      </c>
      <c r="I3544" t="s">
        <v>3449</v>
      </c>
      <c r="J3544" s="15">
        <v>0.16</v>
      </c>
      <c r="K3544" t="s">
        <v>34</v>
      </c>
      <c r="L3544" s="15" t="str">
        <f t="shared" si="110"/>
        <v>6:00-22:00</v>
      </c>
      <c r="M3544" s="16">
        <f t="shared" si="111"/>
        <v>0.67</v>
      </c>
      <c r="N3544" s="15">
        <v>2.0099999999999998</v>
      </c>
      <c r="O3544" s="15">
        <v>46</v>
      </c>
      <c r="P3544" t="s">
        <v>29</v>
      </c>
      <c r="Q3544">
        <v>22</v>
      </c>
      <c r="R3544" t="s">
        <v>37</v>
      </c>
      <c r="S3544">
        <v>2017</v>
      </c>
      <c r="T3544" t="s">
        <v>31</v>
      </c>
      <c r="U3544" s="15">
        <v>4.5999999999999996</v>
      </c>
      <c r="V3544" s="15">
        <v>4</v>
      </c>
      <c r="W3544" t="s">
        <v>32</v>
      </c>
    </row>
    <row r="3545" spans="1:23">
      <c r="A3545" t="s">
        <v>3590</v>
      </c>
      <c r="B3545">
        <v>19.153022</v>
      </c>
      <c r="C3545" s="15">
        <v>72.985471000000004</v>
      </c>
      <c r="D3545" s="2" t="s">
        <v>8572</v>
      </c>
      <c r="E3545" s="14" t="s">
        <v>5079</v>
      </c>
      <c r="F3545" s="14" t="e" vm="11">
        <v>#VALUE!</v>
      </c>
      <c r="G3545" s="2" t="str">
        <f>_xlfn.XLOOKUP(E3545,missing_cities!$Q$2:$Q$56,missing_cities!$R$2:$R$56,"Not Found",0)</f>
        <v>India</v>
      </c>
      <c r="H3545" t="str">
        <f>_xlfn.XLOOKUP(E3545,missing_cities!$Q$2:$Q$56,missing_cities!$S$2:$S$56,"Not Found",0)</f>
        <v>Asia</v>
      </c>
      <c r="I3545" t="s">
        <v>3449</v>
      </c>
      <c r="J3545" s="15">
        <v>0.44</v>
      </c>
      <c r="K3545" s="1">
        <v>45862</v>
      </c>
      <c r="L3545" s="15" t="str">
        <f t="shared" si="110"/>
        <v>9.00-21.00</v>
      </c>
      <c r="M3545" s="16">
        <f t="shared" si="111"/>
        <v>12</v>
      </c>
      <c r="N3545" s="15">
        <v>19.84</v>
      </c>
      <c r="O3545" s="15">
        <v>88</v>
      </c>
      <c r="P3545" t="s">
        <v>29</v>
      </c>
      <c r="Q3545">
        <v>350</v>
      </c>
      <c r="R3545" t="s">
        <v>42</v>
      </c>
      <c r="S3545">
        <v>2018</v>
      </c>
      <c r="T3545" t="s">
        <v>31</v>
      </c>
      <c r="U3545" s="15">
        <v>4.5</v>
      </c>
      <c r="V3545" s="15">
        <v>5</v>
      </c>
      <c r="W3545" t="s">
        <v>23</v>
      </c>
    </row>
    <row r="3546" spans="1:23">
      <c r="A3546" t="s">
        <v>3591</v>
      </c>
      <c r="B3546">
        <v>37.871065000000002</v>
      </c>
      <c r="C3546" s="15">
        <v>-122.48705099999999</v>
      </c>
      <c r="D3546" s="2" t="s">
        <v>8573</v>
      </c>
      <c r="E3546" s="14" t="s">
        <v>5061</v>
      </c>
      <c r="F3546" s="14" t="e" vm="5">
        <v>#VALUE!</v>
      </c>
      <c r="G3546" s="2" t="str">
        <f>_xlfn.XLOOKUP(E3546,missing_cities!$Q$2:$Q$56,missing_cities!$R$2:$R$56,"Not Found",0)</f>
        <v>United States</v>
      </c>
      <c r="H3546" t="str">
        <f>_xlfn.XLOOKUP(E3546,missing_cities!$Q$2:$Q$56,missing_cities!$S$2:$S$56,"Not Found",0)</f>
        <v>North America</v>
      </c>
      <c r="I3546" t="s">
        <v>3449</v>
      </c>
      <c r="J3546" s="15">
        <v>0.26</v>
      </c>
      <c r="K3546" t="s">
        <v>34</v>
      </c>
      <c r="L3546" s="15" t="str">
        <f t="shared" si="110"/>
        <v>6:00-22:00</v>
      </c>
      <c r="M3546" s="16">
        <f t="shared" si="111"/>
        <v>0.67</v>
      </c>
      <c r="N3546" s="15">
        <v>14.52</v>
      </c>
      <c r="O3546" s="15">
        <v>85</v>
      </c>
      <c r="P3546" t="s">
        <v>39</v>
      </c>
      <c r="Q3546">
        <v>350</v>
      </c>
      <c r="R3546" t="s">
        <v>46</v>
      </c>
      <c r="S3546">
        <v>2018</v>
      </c>
      <c r="T3546" t="s">
        <v>22</v>
      </c>
      <c r="U3546" s="15">
        <v>3.9</v>
      </c>
      <c r="V3546" s="15">
        <v>10</v>
      </c>
      <c r="W3546" t="s">
        <v>32</v>
      </c>
    </row>
    <row r="3547" spans="1:23">
      <c r="A3547" t="s">
        <v>3592</v>
      </c>
      <c r="B3547">
        <v>34.002412999999997</v>
      </c>
      <c r="C3547" s="15">
        <v>-118.20113600000001</v>
      </c>
      <c r="D3547" s="2" t="s">
        <v>8574</v>
      </c>
      <c r="E3547" s="14" t="s">
        <v>5111</v>
      </c>
      <c r="F3547" s="14" t="e" vm="5">
        <v>#VALUE!</v>
      </c>
      <c r="G3547" s="2" t="str">
        <f>_xlfn.XLOOKUP(E3547,missing_cities!$Q$2:$Q$56,missing_cities!$R$2:$R$56,"Not Found",0)</f>
        <v>United States</v>
      </c>
      <c r="H3547" t="str">
        <f>_xlfn.XLOOKUP(E3547,missing_cities!$Q$2:$Q$56,missing_cities!$S$2:$S$56,"Not Found",0)</f>
        <v>North America</v>
      </c>
      <c r="I3547" t="s">
        <v>3449</v>
      </c>
      <c r="J3547" s="15">
        <v>0.18</v>
      </c>
      <c r="K3547" t="s">
        <v>19</v>
      </c>
      <c r="L3547" s="15" t="str">
        <f t="shared" si="110"/>
        <v>9:00-18:00</v>
      </c>
      <c r="M3547" s="16">
        <f t="shared" si="111"/>
        <v>0.37</v>
      </c>
      <c r="N3547" s="15">
        <v>4.51</v>
      </c>
      <c r="O3547" s="15">
        <v>38</v>
      </c>
      <c r="P3547" t="s">
        <v>20</v>
      </c>
      <c r="Q3547">
        <v>150</v>
      </c>
      <c r="R3547" t="s">
        <v>21</v>
      </c>
      <c r="S3547">
        <v>2016</v>
      </c>
      <c r="T3547" t="s">
        <v>22</v>
      </c>
      <c r="U3547" s="15">
        <v>4.5999999999999996</v>
      </c>
      <c r="V3547" s="15">
        <v>9</v>
      </c>
      <c r="W3547" t="s">
        <v>23</v>
      </c>
    </row>
    <row r="3548" spans="1:23">
      <c r="A3548" t="s">
        <v>3593</v>
      </c>
      <c r="B3548">
        <v>-23.532181999999999</v>
      </c>
      <c r="C3548" s="15">
        <v>-46.638094000000002</v>
      </c>
      <c r="D3548" s="2" t="s">
        <v>8575</v>
      </c>
      <c r="E3548" s="14" t="s">
        <v>5067</v>
      </c>
      <c r="F3548" s="14" t="e" vm="7">
        <v>#VALUE!</v>
      </c>
      <c r="G3548" s="2" t="str">
        <f>_xlfn.XLOOKUP(E3548,missing_cities!$Q$2:$Q$56,missing_cities!$R$2:$R$56,"Not Found",0)</f>
        <v>Brazil</v>
      </c>
      <c r="H3548" t="str">
        <f>_xlfn.XLOOKUP(E3548,missing_cities!$Q$2:$Q$56,missing_cities!$S$2:$S$56,"Not Found",0)</f>
        <v>South America</v>
      </c>
      <c r="I3548" t="s">
        <v>3449</v>
      </c>
      <c r="J3548" s="15">
        <v>0.47</v>
      </c>
      <c r="K3548" t="s">
        <v>19</v>
      </c>
      <c r="L3548" s="15" t="str">
        <f t="shared" si="110"/>
        <v>9:00-18:00</v>
      </c>
      <c r="M3548" s="16">
        <f t="shared" si="111"/>
        <v>0.37</v>
      </c>
      <c r="N3548" s="15">
        <v>13.99</v>
      </c>
      <c r="O3548" s="15">
        <v>44</v>
      </c>
      <c r="P3548" t="s">
        <v>37</v>
      </c>
      <c r="Q3548">
        <v>50</v>
      </c>
      <c r="R3548" t="s">
        <v>42</v>
      </c>
      <c r="S3548">
        <v>2017</v>
      </c>
      <c r="T3548" t="s">
        <v>22</v>
      </c>
      <c r="U3548" s="15">
        <v>4.4000000000000004</v>
      </c>
      <c r="V3548" s="15">
        <v>2</v>
      </c>
      <c r="W3548" t="s">
        <v>32</v>
      </c>
    </row>
    <row r="3549" spans="1:23">
      <c r="A3549" t="s">
        <v>3594</v>
      </c>
      <c r="B3549">
        <v>41.973565999999998</v>
      </c>
      <c r="C3549" s="15">
        <v>-87.642630999999994</v>
      </c>
      <c r="D3549" s="2" t="s">
        <v>8576</v>
      </c>
      <c r="E3549" s="14" t="s">
        <v>5065</v>
      </c>
      <c r="F3549" s="14" t="e" vm="5">
        <v>#VALUE!</v>
      </c>
      <c r="G3549" s="2" t="str">
        <f>_xlfn.XLOOKUP(E3549,missing_cities!$Q$2:$Q$56,missing_cities!$R$2:$R$56,"Not Found",0)</f>
        <v>United States</v>
      </c>
      <c r="H3549" t="str">
        <f>_xlfn.XLOOKUP(E3549,missing_cities!$Q$2:$Q$56,missing_cities!$S$2:$S$56,"Not Found",0)</f>
        <v>North America</v>
      </c>
      <c r="I3549" t="s">
        <v>3449</v>
      </c>
      <c r="J3549" s="15">
        <v>0.47</v>
      </c>
      <c r="K3549" t="s">
        <v>19</v>
      </c>
      <c r="L3549" s="15" t="str">
        <f t="shared" si="110"/>
        <v>9:00-18:00</v>
      </c>
      <c r="M3549" s="16">
        <f t="shared" si="111"/>
        <v>0.37</v>
      </c>
      <c r="N3549" s="15">
        <v>3.32</v>
      </c>
      <c r="O3549" s="15">
        <v>87</v>
      </c>
      <c r="P3549" t="s">
        <v>25</v>
      </c>
      <c r="Q3549">
        <v>150</v>
      </c>
      <c r="R3549" t="s">
        <v>35</v>
      </c>
      <c r="S3549">
        <v>2019</v>
      </c>
      <c r="T3549" t="s">
        <v>22</v>
      </c>
      <c r="U3549" s="15">
        <v>3.1</v>
      </c>
      <c r="V3549" s="15">
        <v>7</v>
      </c>
      <c r="W3549" t="s">
        <v>32</v>
      </c>
    </row>
    <row r="3550" spans="1:23">
      <c r="A3550" t="s">
        <v>3595</v>
      </c>
      <c r="B3550">
        <v>55.740028000000002</v>
      </c>
      <c r="C3550" s="15">
        <v>37.526465999999999</v>
      </c>
      <c r="D3550" s="2" t="s">
        <v>8577</v>
      </c>
      <c r="E3550" s="14" t="s">
        <v>5052</v>
      </c>
      <c r="F3550" s="14" t="e" vm="2">
        <v>#VALUE!</v>
      </c>
      <c r="G3550" s="2" t="str">
        <f>_xlfn.XLOOKUP(E3550,missing_cities!$Q$2:$Q$56,missing_cities!$R$2:$R$56,"Not Found",0)</f>
        <v>Russia</v>
      </c>
      <c r="H3550" t="str">
        <f>_xlfn.XLOOKUP(E3550,missing_cities!$Q$2:$Q$56,missing_cities!$S$2:$S$56,"Not Found",0)</f>
        <v>Europe</v>
      </c>
      <c r="I3550" t="s">
        <v>3449</v>
      </c>
      <c r="J3550" s="15">
        <v>0.18</v>
      </c>
      <c r="K3550" s="1">
        <v>45862</v>
      </c>
      <c r="L3550" s="15" t="str">
        <f t="shared" si="110"/>
        <v>9.00-21.00</v>
      </c>
      <c r="M3550" s="16">
        <f t="shared" si="111"/>
        <v>12</v>
      </c>
      <c r="N3550" s="15">
        <v>12.27</v>
      </c>
      <c r="O3550" s="15">
        <v>89</v>
      </c>
      <c r="P3550" t="s">
        <v>25</v>
      </c>
      <c r="Q3550">
        <v>150</v>
      </c>
      <c r="R3550" t="s">
        <v>48</v>
      </c>
      <c r="S3550">
        <v>2021</v>
      </c>
      <c r="T3550" t="s">
        <v>31</v>
      </c>
      <c r="U3550" s="15">
        <v>4.0999999999999996</v>
      </c>
      <c r="V3550" s="15">
        <v>2</v>
      </c>
      <c r="W3550" t="s">
        <v>23</v>
      </c>
    </row>
    <row r="3551" spans="1:23">
      <c r="A3551" t="s">
        <v>3596</v>
      </c>
      <c r="B3551">
        <v>39.805709999999998</v>
      </c>
      <c r="C3551" s="15">
        <v>116.487585</v>
      </c>
      <c r="D3551" s="2" t="s">
        <v>8578</v>
      </c>
      <c r="E3551" s="14" t="s">
        <v>5071</v>
      </c>
      <c r="F3551" s="14" t="e" vm="9">
        <v>#VALUE!</v>
      </c>
      <c r="G3551" s="2" t="str">
        <f>_xlfn.XLOOKUP(E3551,missing_cities!$Q$2:$Q$56,missing_cities!$R$2:$R$56,"Not Found",0)</f>
        <v>China</v>
      </c>
      <c r="H3551" t="str">
        <f>_xlfn.XLOOKUP(E3551,missing_cities!$Q$2:$Q$56,missing_cities!$S$2:$S$56,"Not Found",0)</f>
        <v>Asia</v>
      </c>
      <c r="I3551" t="s">
        <v>3449</v>
      </c>
      <c r="J3551" s="15">
        <v>0.43</v>
      </c>
      <c r="K3551" t="s">
        <v>34</v>
      </c>
      <c r="L3551" s="15" t="str">
        <f t="shared" si="110"/>
        <v>6:00-22:00</v>
      </c>
      <c r="M3551" s="16">
        <f t="shared" si="111"/>
        <v>0.67</v>
      </c>
      <c r="N3551" s="15">
        <v>14.53</v>
      </c>
      <c r="O3551" s="15">
        <v>97</v>
      </c>
      <c r="P3551" t="s">
        <v>37</v>
      </c>
      <c r="Q3551">
        <v>350</v>
      </c>
      <c r="R3551" t="s">
        <v>48</v>
      </c>
      <c r="S3551">
        <v>2021</v>
      </c>
      <c r="T3551" t="s">
        <v>22</v>
      </c>
      <c r="U3551" s="15">
        <v>4.7</v>
      </c>
      <c r="V3551" s="15">
        <v>10</v>
      </c>
      <c r="W3551" t="s">
        <v>32</v>
      </c>
    </row>
    <row r="3552" spans="1:23">
      <c r="A3552" t="s">
        <v>3597</v>
      </c>
      <c r="B3552">
        <v>-33.882924000000003</v>
      </c>
      <c r="C3552" s="15">
        <v>18.439484</v>
      </c>
      <c r="D3552" s="2" t="s">
        <v>8579</v>
      </c>
      <c r="E3552" s="14" t="s">
        <v>5085</v>
      </c>
      <c r="F3552" s="14" t="e" vm="12">
        <v>#VALUE!</v>
      </c>
      <c r="G3552" s="2" t="str">
        <f>_xlfn.XLOOKUP(E3552,missing_cities!$Q$2:$Q$56,missing_cities!$R$2:$R$56,"Not Found",0)</f>
        <v>South Africa</v>
      </c>
      <c r="H3552" t="str">
        <f>_xlfn.XLOOKUP(E3552,missing_cities!$Q$2:$Q$56,missing_cities!$S$2:$S$56,"Not Found",0)</f>
        <v>Africa</v>
      </c>
      <c r="I3552" t="s">
        <v>3449</v>
      </c>
      <c r="J3552" s="15">
        <v>0.44</v>
      </c>
      <c r="K3552" s="1">
        <v>45862</v>
      </c>
      <c r="L3552" s="15" t="str">
        <f t="shared" si="110"/>
        <v>9.00-21.00</v>
      </c>
      <c r="M3552" s="16">
        <f t="shared" si="111"/>
        <v>12</v>
      </c>
      <c r="N3552" s="15">
        <v>5.24</v>
      </c>
      <c r="O3552" s="15">
        <v>29</v>
      </c>
      <c r="P3552" t="s">
        <v>39</v>
      </c>
      <c r="Q3552">
        <v>50</v>
      </c>
      <c r="R3552" t="s">
        <v>81</v>
      </c>
      <c r="S3552">
        <v>2018</v>
      </c>
      <c r="T3552" t="s">
        <v>31</v>
      </c>
      <c r="U3552" s="15">
        <v>4</v>
      </c>
      <c r="V3552" s="15">
        <v>9</v>
      </c>
      <c r="W3552" t="s">
        <v>23</v>
      </c>
    </row>
    <row r="3553" spans="1:23">
      <c r="A3553" t="s">
        <v>3598</v>
      </c>
      <c r="B3553">
        <v>-33.729422</v>
      </c>
      <c r="C3553" s="15">
        <v>18.492509999999999</v>
      </c>
      <c r="D3553" s="2" t="s">
        <v>8580</v>
      </c>
      <c r="E3553" s="14" t="s">
        <v>5085</v>
      </c>
      <c r="F3553" s="14" t="e" vm="12">
        <v>#VALUE!</v>
      </c>
      <c r="G3553" s="2" t="str">
        <f>_xlfn.XLOOKUP(E3553,missing_cities!$Q$2:$Q$56,missing_cities!$R$2:$R$56,"Not Found",0)</f>
        <v>South Africa</v>
      </c>
      <c r="H3553" t="str">
        <f>_xlfn.XLOOKUP(E3553,missing_cities!$Q$2:$Q$56,missing_cities!$S$2:$S$56,"Not Found",0)</f>
        <v>Africa</v>
      </c>
      <c r="I3553" t="s">
        <v>3449</v>
      </c>
      <c r="J3553" s="15">
        <v>0.22</v>
      </c>
      <c r="K3553" s="1">
        <v>45862</v>
      </c>
      <c r="L3553" s="15" t="str">
        <f t="shared" si="110"/>
        <v>9.00-21.00</v>
      </c>
      <c r="M3553" s="16">
        <f t="shared" si="111"/>
        <v>12</v>
      </c>
      <c r="N3553" s="15">
        <v>4.18</v>
      </c>
      <c r="O3553" s="15">
        <v>29</v>
      </c>
      <c r="P3553" t="s">
        <v>20</v>
      </c>
      <c r="Q3553">
        <v>350</v>
      </c>
      <c r="R3553" t="s">
        <v>48</v>
      </c>
      <c r="S3553">
        <v>2014</v>
      </c>
      <c r="T3553" t="s">
        <v>22</v>
      </c>
      <c r="U3553" s="15">
        <v>3.4</v>
      </c>
      <c r="V3553" s="15">
        <v>4</v>
      </c>
      <c r="W3553" t="s">
        <v>23</v>
      </c>
    </row>
    <row r="3554" spans="1:23">
      <c r="A3554" t="s">
        <v>3599</v>
      </c>
      <c r="B3554">
        <v>37.558591</v>
      </c>
      <c r="C3554" s="15">
        <v>127.07569700000001</v>
      </c>
      <c r="D3554" s="2" t="s">
        <v>8581</v>
      </c>
      <c r="E3554" s="14" t="s">
        <v>5063</v>
      </c>
      <c r="F3554" s="14" t="e" vm="6">
        <v>#VALUE!</v>
      </c>
      <c r="G3554" s="2" t="str">
        <f>_xlfn.XLOOKUP(E3554,missing_cities!$Q$2:$Q$56,missing_cities!$R$2:$R$56,"Not Found",0)</f>
        <v>South Korea</v>
      </c>
      <c r="H3554" t="str">
        <f>_xlfn.XLOOKUP(E3554,missing_cities!$Q$2:$Q$56,missing_cities!$S$2:$S$56,"Not Found",0)</f>
        <v>Asia</v>
      </c>
      <c r="I3554" t="s">
        <v>3449</v>
      </c>
      <c r="J3554" s="15">
        <v>0.41</v>
      </c>
      <c r="K3554" t="s">
        <v>34</v>
      </c>
      <c r="L3554" s="15" t="str">
        <f t="shared" si="110"/>
        <v>6:00-22:00</v>
      </c>
      <c r="M3554" s="16">
        <f t="shared" si="111"/>
        <v>0.67</v>
      </c>
      <c r="N3554" s="15">
        <v>20</v>
      </c>
      <c r="O3554" s="15">
        <v>75</v>
      </c>
      <c r="P3554" t="s">
        <v>20</v>
      </c>
      <c r="Q3554">
        <v>50</v>
      </c>
      <c r="R3554" t="s">
        <v>132</v>
      </c>
      <c r="S3554">
        <v>2014</v>
      </c>
      <c r="T3554" t="s">
        <v>31</v>
      </c>
      <c r="U3554" s="15">
        <v>3.7</v>
      </c>
      <c r="V3554" s="15">
        <v>10</v>
      </c>
      <c r="W3554" t="s">
        <v>32</v>
      </c>
    </row>
    <row r="3555" spans="1:23">
      <c r="A3555" t="s">
        <v>3600</v>
      </c>
      <c r="B3555">
        <v>41.914544999999997</v>
      </c>
      <c r="C3555" s="15">
        <v>-87.731326999999993</v>
      </c>
      <c r="D3555" s="2" t="s">
        <v>8582</v>
      </c>
      <c r="E3555" s="14" t="s">
        <v>5065</v>
      </c>
      <c r="F3555" s="14" t="e" vm="5">
        <v>#VALUE!</v>
      </c>
      <c r="G3555" s="2" t="str">
        <f>_xlfn.XLOOKUP(E3555,missing_cities!$Q$2:$Q$56,missing_cities!$R$2:$R$56,"Not Found",0)</f>
        <v>United States</v>
      </c>
      <c r="H3555" t="str">
        <f>_xlfn.XLOOKUP(E3555,missing_cities!$Q$2:$Q$56,missing_cities!$S$2:$S$56,"Not Found",0)</f>
        <v>North America</v>
      </c>
      <c r="I3555" t="s">
        <v>3449</v>
      </c>
      <c r="J3555" s="15">
        <v>0.47</v>
      </c>
      <c r="K3555" s="1">
        <v>45862</v>
      </c>
      <c r="L3555" s="15" t="str">
        <f t="shared" si="110"/>
        <v>9.00-21.00</v>
      </c>
      <c r="M3555" s="16">
        <f t="shared" si="111"/>
        <v>12</v>
      </c>
      <c r="N3555" s="15">
        <v>19.8</v>
      </c>
      <c r="O3555" s="15">
        <v>70</v>
      </c>
      <c r="P3555" t="s">
        <v>37</v>
      </c>
      <c r="Q3555">
        <v>22</v>
      </c>
      <c r="R3555" t="s">
        <v>74</v>
      </c>
      <c r="S3555">
        <v>2015</v>
      </c>
      <c r="T3555" t="s">
        <v>31</v>
      </c>
      <c r="U3555" s="15">
        <v>3</v>
      </c>
      <c r="V3555" s="15">
        <v>8</v>
      </c>
      <c r="W3555" t="s">
        <v>32</v>
      </c>
    </row>
    <row r="3556" spans="1:23">
      <c r="A3556" t="s">
        <v>3601</v>
      </c>
      <c r="B3556">
        <v>19.153105</v>
      </c>
      <c r="C3556" s="15">
        <v>72.938526999999993</v>
      </c>
      <c r="D3556" s="2" t="s">
        <v>8583</v>
      </c>
      <c r="E3556" s="14" t="s">
        <v>5079</v>
      </c>
      <c r="F3556" s="14" t="e" vm="11">
        <v>#VALUE!</v>
      </c>
      <c r="G3556" s="2" t="str">
        <f>_xlfn.XLOOKUP(E3556,missing_cities!$Q$2:$Q$56,missing_cities!$R$2:$R$56,"Not Found",0)</f>
        <v>India</v>
      </c>
      <c r="H3556" t="str">
        <f>_xlfn.XLOOKUP(E3556,missing_cities!$Q$2:$Q$56,missing_cities!$S$2:$S$56,"Not Found",0)</f>
        <v>Asia</v>
      </c>
      <c r="I3556" t="s">
        <v>3449</v>
      </c>
      <c r="J3556" s="15">
        <v>0.5</v>
      </c>
      <c r="K3556" s="1">
        <v>45862</v>
      </c>
      <c r="L3556" s="15" t="str">
        <f t="shared" si="110"/>
        <v>9.00-21.00</v>
      </c>
      <c r="M3556" s="16">
        <f t="shared" si="111"/>
        <v>12</v>
      </c>
      <c r="N3556" s="15">
        <v>10.6</v>
      </c>
      <c r="O3556" s="15">
        <v>60</v>
      </c>
      <c r="P3556" t="s">
        <v>37</v>
      </c>
      <c r="Q3556">
        <v>350</v>
      </c>
      <c r="R3556" t="s">
        <v>74</v>
      </c>
      <c r="S3556">
        <v>2018</v>
      </c>
      <c r="T3556" t="s">
        <v>31</v>
      </c>
      <c r="U3556" s="15">
        <v>3.8</v>
      </c>
      <c r="V3556" s="15">
        <v>5</v>
      </c>
      <c r="W3556" t="s">
        <v>23</v>
      </c>
    </row>
    <row r="3557" spans="1:23">
      <c r="A3557" t="s">
        <v>3602</v>
      </c>
      <c r="B3557">
        <v>52.459204</v>
      </c>
      <c r="C3557" s="15">
        <v>13.358323</v>
      </c>
      <c r="D3557" s="2" t="s">
        <v>8584</v>
      </c>
      <c r="E3557" s="14" t="s">
        <v>5057</v>
      </c>
      <c r="F3557" s="14" t="e" vm="3">
        <v>#VALUE!</v>
      </c>
      <c r="G3557" s="2" t="str">
        <f>_xlfn.XLOOKUP(E3557,missing_cities!$Q$2:$Q$56,missing_cities!$R$2:$R$56,"Not Found",0)</f>
        <v>Germany</v>
      </c>
      <c r="H3557" t="str">
        <f>_xlfn.XLOOKUP(E3557,missing_cities!$Q$2:$Q$56,missing_cities!$S$2:$S$56,"Not Found",0)</f>
        <v>Europe</v>
      </c>
      <c r="I3557" t="s">
        <v>3449</v>
      </c>
      <c r="J3557" s="15">
        <v>0.38</v>
      </c>
      <c r="K3557" s="1">
        <v>45862</v>
      </c>
      <c r="L3557" s="15" t="str">
        <f t="shared" si="110"/>
        <v>9.00-21.00</v>
      </c>
      <c r="M3557" s="16">
        <f t="shared" si="111"/>
        <v>12</v>
      </c>
      <c r="N3557" s="15">
        <v>7.59</v>
      </c>
      <c r="O3557" s="15">
        <v>66</v>
      </c>
      <c r="P3557" t="s">
        <v>25</v>
      </c>
      <c r="Q3557">
        <v>22</v>
      </c>
      <c r="R3557" t="s">
        <v>74</v>
      </c>
      <c r="S3557">
        <v>2015</v>
      </c>
      <c r="T3557" t="s">
        <v>31</v>
      </c>
      <c r="U3557" s="15">
        <v>4.4000000000000004</v>
      </c>
      <c r="V3557" s="15">
        <v>6</v>
      </c>
      <c r="W3557" t="s">
        <v>27</v>
      </c>
    </row>
    <row r="3558" spans="1:23">
      <c r="A3558" t="s">
        <v>3603</v>
      </c>
      <c r="B3558">
        <v>-33.849766000000002</v>
      </c>
      <c r="C3558" s="15">
        <v>151.24173400000001</v>
      </c>
      <c r="D3558" s="2" t="s">
        <v>8585</v>
      </c>
      <c r="E3558" s="14" t="s">
        <v>5069</v>
      </c>
      <c r="F3558" s="14" t="e" vm="8">
        <v>#VALUE!</v>
      </c>
      <c r="G3558" s="2" t="str">
        <f>_xlfn.XLOOKUP(E3558,missing_cities!$Q$2:$Q$56,missing_cities!$R$2:$R$56,"Not Found",0)</f>
        <v>Australia</v>
      </c>
      <c r="H3558" t="str">
        <f>_xlfn.XLOOKUP(E3558,missing_cities!$Q$2:$Q$56,missing_cities!$S$2:$S$56,"Not Found",0)</f>
        <v>Australia</v>
      </c>
      <c r="I3558" t="s">
        <v>3449</v>
      </c>
      <c r="J3558" s="15">
        <v>0.49</v>
      </c>
      <c r="K3558" s="1">
        <v>45862</v>
      </c>
      <c r="L3558" s="15" t="str">
        <f t="shared" si="110"/>
        <v>9.00-21.00</v>
      </c>
      <c r="M3558" s="16">
        <f t="shared" si="111"/>
        <v>12</v>
      </c>
      <c r="N3558" s="15">
        <v>12.78</v>
      </c>
      <c r="O3558" s="15">
        <v>16</v>
      </c>
      <c r="P3558" t="s">
        <v>29</v>
      </c>
      <c r="Q3558">
        <v>150</v>
      </c>
      <c r="R3558" t="s">
        <v>21</v>
      </c>
      <c r="S3558">
        <v>2019</v>
      </c>
      <c r="T3558" t="s">
        <v>31</v>
      </c>
      <c r="U3558" s="15">
        <v>4.7</v>
      </c>
      <c r="V3558" s="15">
        <v>8</v>
      </c>
      <c r="W3558" t="s">
        <v>27</v>
      </c>
    </row>
    <row r="3559" spans="1:23">
      <c r="A3559" t="s">
        <v>3604</v>
      </c>
      <c r="B3559">
        <v>-23.602540000000001</v>
      </c>
      <c r="C3559" s="15">
        <v>-46.508681000000003</v>
      </c>
      <c r="D3559" s="2" t="s">
        <v>8586</v>
      </c>
      <c r="E3559" s="14" t="s">
        <v>5067</v>
      </c>
      <c r="F3559" s="14" t="e" vm="7">
        <v>#VALUE!</v>
      </c>
      <c r="G3559" s="2" t="str">
        <f>_xlfn.XLOOKUP(E3559,missing_cities!$Q$2:$Q$56,missing_cities!$R$2:$R$56,"Not Found",0)</f>
        <v>Brazil</v>
      </c>
      <c r="H3559" t="str">
        <f>_xlfn.XLOOKUP(E3559,missing_cities!$Q$2:$Q$56,missing_cities!$S$2:$S$56,"Not Found",0)</f>
        <v>South America</v>
      </c>
      <c r="I3559" t="s">
        <v>3449</v>
      </c>
      <c r="J3559" s="15">
        <v>0.14000000000000001</v>
      </c>
      <c r="K3559" s="1">
        <v>45862</v>
      </c>
      <c r="L3559" s="15" t="str">
        <f t="shared" si="110"/>
        <v>9.00-21.00</v>
      </c>
      <c r="M3559" s="16">
        <f t="shared" si="111"/>
        <v>12</v>
      </c>
      <c r="N3559" s="15">
        <v>7.92</v>
      </c>
      <c r="O3559" s="15">
        <v>12</v>
      </c>
      <c r="P3559" t="s">
        <v>37</v>
      </c>
      <c r="Q3559">
        <v>350</v>
      </c>
      <c r="R3559" t="s">
        <v>37</v>
      </c>
      <c r="S3559">
        <v>2021</v>
      </c>
      <c r="T3559" t="s">
        <v>22</v>
      </c>
      <c r="U3559" s="15">
        <v>3.3</v>
      </c>
      <c r="V3559" s="15">
        <v>6</v>
      </c>
      <c r="W3559" t="s">
        <v>27</v>
      </c>
    </row>
    <row r="3560" spans="1:23">
      <c r="A3560" t="s">
        <v>3605</v>
      </c>
      <c r="B3560">
        <v>37.857174999999998</v>
      </c>
      <c r="C3560" s="15">
        <v>-122.303422</v>
      </c>
      <c r="D3560" s="2" t="s">
        <v>8587</v>
      </c>
      <c r="E3560" s="14" t="s">
        <v>5061</v>
      </c>
      <c r="F3560" s="14" t="e" vm="5">
        <v>#VALUE!</v>
      </c>
      <c r="G3560" s="2" t="str">
        <f>_xlfn.XLOOKUP(E3560,missing_cities!$Q$2:$Q$56,missing_cities!$R$2:$R$56,"Not Found",0)</f>
        <v>United States</v>
      </c>
      <c r="H3560" t="str">
        <f>_xlfn.XLOOKUP(E3560,missing_cities!$Q$2:$Q$56,missing_cities!$S$2:$S$56,"Not Found",0)</f>
        <v>North America</v>
      </c>
      <c r="I3560" t="s">
        <v>3449</v>
      </c>
      <c r="J3560" s="15">
        <v>0.31</v>
      </c>
      <c r="K3560" t="s">
        <v>34</v>
      </c>
      <c r="L3560" s="15" t="str">
        <f t="shared" si="110"/>
        <v>6:00-22:00</v>
      </c>
      <c r="M3560" s="16">
        <f t="shared" si="111"/>
        <v>0.67</v>
      </c>
      <c r="N3560" s="15">
        <v>15.34</v>
      </c>
      <c r="O3560" s="15">
        <v>65</v>
      </c>
      <c r="P3560" t="s">
        <v>37</v>
      </c>
      <c r="Q3560">
        <v>350</v>
      </c>
      <c r="R3560" t="s">
        <v>44</v>
      </c>
      <c r="S3560">
        <v>2015</v>
      </c>
      <c r="T3560" t="s">
        <v>22</v>
      </c>
      <c r="U3560" s="15">
        <v>4.9000000000000004</v>
      </c>
      <c r="V3560" s="15">
        <v>6</v>
      </c>
      <c r="W3560" t="s">
        <v>32</v>
      </c>
    </row>
    <row r="3561" spans="1:23">
      <c r="A3561" t="s">
        <v>3606</v>
      </c>
      <c r="B3561">
        <v>-33.852876000000002</v>
      </c>
      <c r="C3561" s="15">
        <v>151.239959</v>
      </c>
      <c r="D3561" s="2" t="s">
        <v>8588</v>
      </c>
      <c r="E3561" s="14" t="s">
        <v>5069</v>
      </c>
      <c r="F3561" s="14" t="e" vm="8">
        <v>#VALUE!</v>
      </c>
      <c r="G3561" s="2" t="str">
        <f>_xlfn.XLOOKUP(E3561,missing_cities!$Q$2:$Q$56,missing_cities!$R$2:$R$56,"Not Found",0)</f>
        <v>Australia</v>
      </c>
      <c r="H3561" t="str">
        <f>_xlfn.XLOOKUP(E3561,missing_cities!$Q$2:$Q$56,missing_cities!$S$2:$S$56,"Not Found",0)</f>
        <v>Australia</v>
      </c>
      <c r="I3561" t="s">
        <v>3449</v>
      </c>
      <c r="J3561" s="15">
        <v>0.49</v>
      </c>
      <c r="K3561" s="1">
        <v>45862</v>
      </c>
      <c r="L3561" s="15" t="str">
        <f t="shared" si="110"/>
        <v>9.00-21.00</v>
      </c>
      <c r="M3561" s="16">
        <f t="shared" si="111"/>
        <v>12</v>
      </c>
      <c r="N3561" s="15">
        <v>10.95</v>
      </c>
      <c r="O3561" s="15">
        <v>20</v>
      </c>
      <c r="P3561" t="s">
        <v>25</v>
      </c>
      <c r="Q3561">
        <v>150</v>
      </c>
      <c r="R3561" t="s">
        <v>35</v>
      </c>
      <c r="S3561">
        <v>2022</v>
      </c>
      <c r="T3561" t="s">
        <v>22</v>
      </c>
      <c r="U3561" s="15">
        <v>5</v>
      </c>
      <c r="V3561" s="15">
        <v>10</v>
      </c>
      <c r="W3561" t="s">
        <v>32</v>
      </c>
    </row>
    <row r="3562" spans="1:23">
      <c r="A3562" t="s">
        <v>3607</v>
      </c>
      <c r="B3562">
        <v>19.401517999999999</v>
      </c>
      <c r="C3562" s="15">
        <v>-99.004570000000001</v>
      </c>
      <c r="D3562" s="2" t="s">
        <v>8589</v>
      </c>
      <c r="E3562" s="14" t="s">
        <v>5119</v>
      </c>
      <c r="F3562" s="14" t="e" vm="13">
        <v>#VALUE!</v>
      </c>
      <c r="G3562" s="2" t="str">
        <f>_xlfn.XLOOKUP(E3562,missing_cities!$Q$2:$Q$56,missing_cities!$R$2:$R$56,"Not Found",0)</f>
        <v>Mexico</v>
      </c>
      <c r="H3562" t="str">
        <f>_xlfn.XLOOKUP(E3562,missing_cities!$Q$2:$Q$56,missing_cities!$S$2:$S$56,"Not Found",0)</f>
        <v>North America</v>
      </c>
      <c r="I3562" t="s">
        <v>3449</v>
      </c>
      <c r="J3562" s="15">
        <v>0.39</v>
      </c>
      <c r="K3562" s="1">
        <v>45862</v>
      </c>
      <c r="L3562" s="15" t="str">
        <f t="shared" si="110"/>
        <v>9.00-21.00</v>
      </c>
      <c r="M3562" s="16">
        <f t="shared" si="111"/>
        <v>12</v>
      </c>
      <c r="N3562" s="15">
        <v>3.11</v>
      </c>
      <c r="O3562" s="15">
        <v>86</v>
      </c>
      <c r="P3562" t="s">
        <v>25</v>
      </c>
      <c r="Q3562">
        <v>22</v>
      </c>
      <c r="R3562" t="s">
        <v>76</v>
      </c>
      <c r="S3562">
        <v>2016</v>
      </c>
      <c r="T3562" t="s">
        <v>22</v>
      </c>
      <c r="U3562" s="15">
        <v>3.8</v>
      </c>
      <c r="V3562" s="15">
        <v>10</v>
      </c>
      <c r="W3562" t="s">
        <v>23</v>
      </c>
    </row>
    <row r="3563" spans="1:23">
      <c r="A3563" t="s">
        <v>3608</v>
      </c>
      <c r="B3563">
        <v>10.060762</v>
      </c>
      <c r="C3563" s="15">
        <v>66.813096999999999</v>
      </c>
      <c r="D3563" s="2" t="s">
        <v>8590</v>
      </c>
      <c r="E3563" s="14" t="str">
        <f>_xlfn.XLOOKUP(C3563,missing_cities!B:B,missing_cities!C:C,"Not Found",0)</f>
        <v>Error</v>
      </c>
      <c r="F3563" s="14" t="s">
        <v>9987</v>
      </c>
      <c r="G3563" s="2" t="str">
        <f>_xlfn.XLOOKUP(E3563,missing_cities!$Q$2:$Q$56,missing_cities!$R$2:$R$56,"Not Found",0)</f>
        <v>Error</v>
      </c>
      <c r="H3563" t="str">
        <f>_xlfn.XLOOKUP(E3563,missing_cities!$Q$2:$Q$56,missing_cities!$S$2:$S$56,"Not Found",0)</f>
        <v>Error</v>
      </c>
      <c r="I3563" t="s">
        <v>3449</v>
      </c>
      <c r="J3563" s="15">
        <v>0.45</v>
      </c>
      <c r="K3563" s="1">
        <v>45862</v>
      </c>
      <c r="L3563" s="15" t="str">
        <f t="shared" si="110"/>
        <v>9.00-21.00</v>
      </c>
      <c r="M3563" s="16">
        <f t="shared" si="111"/>
        <v>12</v>
      </c>
      <c r="N3563" s="15">
        <v>12.04</v>
      </c>
      <c r="O3563" s="15">
        <v>51</v>
      </c>
      <c r="P3563" t="s">
        <v>29</v>
      </c>
      <c r="Q3563">
        <v>22</v>
      </c>
      <c r="R3563" t="s">
        <v>42</v>
      </c>
      <c r="S3563">
        <v>2010</v>
      </c>
      <c r="T3563" t="s">
        <v>22</v>
      </c>
      <c r="U3563" s="15">
        <v>3.3</v>
      </c>
      <c r="V3563" s="15">
        <v>5</v>
      </c>
      <c r="W3563" t="s">
        <v>23</v>
      </c>
    </row>
    <row r="3564" spans="1:23">
      <c r="A3564" t="s">
        <v>3609</v>
      </c>
      <c r="B3564">
        <v>37.676068000000001</v>
      </c>
      <c r="C3564" s="15">
        <v>126.95612800000001</v>
      </c>
      <c r="D3564" s="2" t="s">
        <v>8591</v>
      </c>
      <c r="E3564" s="14" t="s">
        <v>5063</v>
      </c>
      <c r="F3564" s="14" t="e" vm="6">
        <v>#VALUE!</v>
      </c>
      <c r="G3564" s="2" t="str">
        <f>_xlfn.XLOOKUP(E3564,missing_cities!$Q$2:$Q$56,missing_cities!$R$2:$R$56,"Not Found",0)</f>
        <v>South Korea</v>
      </c>
      <c r="H3564" t="str">
        <f>_xlfn.XLOOKUP(E3564,missing_cities!$Q$2:$Q$56,missing_cities!$S$2:$S$56,"Not Found",0)</f>
        <v>Asia</v>
      </c>
      <c r="I3564" t="s">
        <v>3449</v>
      </c>
      <c r="J3564" s="15">
        <v>0.45</v>
      </c>
      <c r="K3564" t="s">
        <v>19</v>
      </c>
      <c r="L3564" s="15" t="str">
        <f t="shared" si="110"/>
        <v>9:00-18:00</v>
      </c>
      <c r="M3564" s="16">
        <f t="shared" si="111"/>
        <v>0.37</v>
      </c>
      <c r="N3564" s="15">
        <v>17.8</v>
      </c>
      <c r="O3564" s="15">
        <v>22</v>
      </c>
      <c r="P3564" t="s">
        <v>29</v>
      </c>
      <c r="Q3564">
        <v>22</v>
      </c>
      <c r="R3564" t="s">
        <v>35</v>
      </c>
      <c r="S3564">
        <v>2014</v>
      </c>
      <c r="T3564" t="s">
        <v>31</v>
      </c>
      <c r="U3564" s="15">
        <v>3.5</v>
      </c>
      <c r="V3564" s="15">
        <v>9</v>
      </c>
      <c r="W3564" t="s">
        <v>32</v>
      </c>
    </row>
    <row r="3565" spans="1:23">
      <c r="A3565" t="s">
        <v>3610</v>
      </c>
      <c r="B3565">
        <v>-23.656006999999999</v>
      </c>
      <c r="C3565" s="15">
        <v>-46.622781000000003</v>
      </c>
      <c r="D3565" s="2" t="s">
        <v>8592</v>
      </c>
      <c r="E3565" s="14" t="s">
        <v>5067</v>
      </c>
      <c r="F3565" s="14" t="e" vm="7">
        <v>#VALUE!</v>
      </c>
      <c r="G3565" s="2" t="str">
        <f>_xlfn.XLOOKUP(E3565,missing_cities!$Q$2:$Q$56,missing_cities!$R$2:$R$56,"Not Found",0)</f>
        <v>Brazil</v>
      </c>
      <c r="H3565" t="str">
        <f>_xlfn.XLOOKUP(E3565,missing_cities!$Q$2:$Q$56,missing_cities!$S$2:$S$56,"Not Found",0)</f>
        <v>South America</v>
      </c>
      <c r="I3565" t="s">
        <v>3449</v>
      </c>
      <c r="J3565" s="15">
        <v>0.21</v>
      </c>
      <c r="K3565" t="s">
        <v>34</v>
      </c>
      <c r="L3565" s="15" t="str">
        <f t="shared" si="110"/>
        <v>6:00-22:00</v>
      </c>
      <c r="M3565" s="16">
        <f t="shared" si="111"/>
        <v>0.67</v>
      </c>
      <c r="N3565" s="15">
        <v>11.84</v>
      </c>
      <c r="O3565" s="15">
        <v>67</v>
      </c>
      <c r="P3565" t="s">
        <v>37</v>
      </c>
      <c r="Q3565">
        <v>150</v>
      </c>
      <c r="R3565" t="s">
        <v>44</v>
      </c>
      <c r="S3565">
        <v>2021</v>
      </c>
      <c r="T3565" t="s">
        <v>22</v>
      </c>
      <c r="U3565" s="15">
        <v>4.5</v>
      </c>
      <c r="V3565" s="15">
        <v>6</v>
      </c>
      <c r="W3565" t="s">
        <v>32</v>
      </c>
    </row>
    <row r="3566" spans="1:23">
      <c r="A3566" t="s">
        <v>3611</v>
      </c>
      <c r="B3566">
        <v>-33.807932000000001</v>
      </c>
      <c r="C3566" s="15">
        <v>18.419280000000001</v>
      </c>
      <c r="D3566" s="2" t="s">
        <v>8593</v>
      </c>
      <c r="E3566" s="14" t="s">
        <v>5085</v>
      </c>
      <c r="F3566" s="14" t="e" vm="12">
        <v>#VALUE!</v>
      </c>
      <c r="G3566" s="2" t="str">
        <f>_xlfn.XLOOKUP(E3566,missing_cities!$Q$2:$Q$56,missing_cities!$R$2:$R$56,"Not Found",0)</f>
        <v>South Africa</v>
      </c>
      <c r="H3566" t="str">
        <f>_xlfn.XLOOKUP(E3566,missing_cities!$Q$2:$Q$56,missing_cities!$S$2:$S$56,"Not Found",0)</f>
        <v>Africa</v>
      </c>
      <c r="I3566" t="s">
        <v>3449</v>
      </c>
      <c r="J3566" s="15">
        <v>0.42</v>
      </c>
      <c r="K3566" t="s">
        <v>19</v>
      </c>
      <c r="L3566" s="15" t="str">
        <f t="shared" si="110"/>
        <v>9:00-18:00</v>
      </c>
      <c r="M3566" s="16">
        <f t="shared" si="111"/>
        <v>0.37</v>
      </c>
      <c r="N3566" s="15">
        <v>7.03</v>
      </c>
      <c r="O3566" s="15">
        <v>60</v>
      </c>
      <c r="P3566" t="s">
        <v>25</v>
      </c>
      <c r="Q3566">
        <v>350</v>
      </c>
      <c r="R3566" t="s">
        <v>44</v>
      </c>
      <c r="S3566">
        <v>2016</v>
      </c>
      <c r="T3566" t="s">
        <v>31</v>
      </c>
      <c r="U3566" s="15">
        <v>3.7</v>
      </c>
      <c r="V3566" s="15">
        <v>10</v>
      </c>
      <c r="W3566" t="s">
        <v>27</v>
      </c>
    </row>
    <row r="3567" spans="1:23">
      <c r="A3567" t="s">
        <v>3612</v>
      </c>
      <c r="B3567">
        <v>-22.699389</v>
      </c>
      <c r="C3567" s="15">
        <v>-55.913893999999999</v>
      </c>
      <c r="D3567" s="2" t="s">
        <v>8594</v>
      </c>
      <c r="E3567" s="14" t="str">
        <f>_xlfn.XLOOKUP(C3567,missing_cities!B:B,missing_cities!C:C,"Not Found",0)</f>
        <v>Pedro Juan Caballero</v>
      </c>
      <c r="F3567" s="14" t="e" vm="20">
        <v>#VALUE!</v>
      </c>
      <c r="G3567" s="2" t="str">
        <f>_xlfn.XLOOKUP(E3567,missing_cities!$Q$2:$Q$56,missing_cities!$R$2:$R$56,"Not Found",0)</f>
        <v>Paraguay</v>
      </c>
      <c r="H3567" t="str">
        <f>_xlfn.XLOOKUP(E3567,missing_cities!$Q$2:$Q$56,missing_cities!$S$2:$S$56,"Not Found",0)</f>
        <v>South America</v>
      </c>
      <c r="I3567" t="s">
        <v>3449</v>
      </c>
      <c r="J3567" s="15">
        <v>0.32</v>
      </c>
      <c r="K3567" t="s">
        <v>19</v>
      </c>
      <c r="L3567" s="15" t="str">
        <f t="shared" si="110"/>
        <v>9:00-18:00</v>
      </c>
      <c r="M3567" s="16">
        <f t="shared" si="111"/>
        <v>0.37</v>
      </c>
      <c r="N3567" s="15">
        <v>17.47</v>
      </c>
      <c r="O3567" s="15">
        <v>92</v>
      </c>
      <c r="P3567" t="s">
        <v>20</v>
      </c>
      <c r="Q3567">
        <v>350</v>
      </c>
      <c r="R3567" t="s">
        <v>132</v>
      </c>
      <c r="S3567">
        <v>2023</v>
      </c>
      <c r="T3567" t="s">
        <v>31</v>
      </c>
      <c r="U3567" s="15">
        <v>3.9</v>
      </c>
      <c r="V3567" s="15">
        <v>10</v>
      </c>
      <c r="W3567" t="s">
        <v>27</v>
      </c>
    </row>
    <row r="3568" spans="1:23">
      <c r="A3568" t="s">
        <v>3613</v>
      </c>
      <c r="B3568">
        <v>39.857940999999997</v>
      </c>
      <c r="C3568" s="15">
        <v>116.31177099999999</v>
      </c>
      <c r="D3568" s="2" t="s">
        <v>8595</v>
      </c>
      <c r="E3568" s="14" t="s">
        <v>5071</v>
      </c>
      <c r="F3568" s="14" t="e" vm="9">
        <v>#VALUE!</v>
      </c>
      <c r="G3568" s="2" t="str">
        <f>_xlfn.XLOOKUP(E3568,missing_cities!$Q$2:$Q$56,missing_cities!$R$2:$R$56,"Not Found",0)</f>
        <v>China</v>
      </c>
      <c r="H3568" t="str">
        <f>_xlfn.XLOOKUP(E3568,missing_cities!$Q$2:$Q$56,missing_cities!$S$2:$S$56,"Not Found",0)</f>
        <v>Asia</v>
      </c>
      <c r="I3568" t="s">
        <v>3449</v>
      </c>
      <c r="J3568" s="15">
        <v>0.19</v>
      </c>
      <c r="K3568" s="1">
        <v>45862</v>
      </c>
      <c r="L3568" s="15" t="str">
        <f t="shared" si="110"/>
        <v>9.00-21.00</v>
      </c>
      <c r="M3568" s="16">
        <f t="shared" si="111"/>
        <v>12</v>
      </c>
      <c r="N3568" s="15">
        <v>5.46</v>
      </c>
      <c r="O3568" s="15">
        <v>88</v>
      </c>
      <c r="P3568" t="s">
        <v>25</v>
      </c>
      <c r="Q3568">
        <v>150</v>
      </c>
      <c r="R3568" t="s">
        <v>37</v>
      </c>
      <c r="S3568">
        <v>2019</v>
      </c>
      <c r="T3568" t="s">
        <v>31</v>
      </c>
      <c r="U3568" s="15">
        <v>3.1</v>
      </c>
      <c r="V3568" s="15">
        <v>6</v>
      </c>
      <c r="W3568" t="s">
        <v>23</v>
      </c>
    </row>
    <row r="3569" spans="1:23">
      <c r="A3569" t="s">
        <v>3614</v>
      </c>
      <c r="B3569">
        <v>25.330998000000001</v>
      </c>
      <c r="C3569" s="15">
        <v>55.368836000000002</v>
      </c>
      <c r="D3569" s="2" t="s">
        <v>8596</v>
      </c>
      <c r="E3569" s="14" t="s">
        <v>5076</v>
      </c>
      <c r="F3569" s="14" t="e" vm="10">
        <v>#VALUE!</v>
      </c>
      <c r="G3569" s="2" t="str">
        <f>_xlfn.XLOOKUP(E3569,missing_cities!$Q$2:$Q$56,missing_cities!$R$2:$R$56,"Not Found",0)</f>
        <v>United Arab Emirates</v>
      </c>
      <c r="H3569" t="str">
        <f>_xlfn.XLOOKUP(E3569,missing_cities!$Q$2:$Q$56,missing_cities!$S$2:$S$56,"Not Found",0)</f>
        <v>Asia</v>
      </c>
      <c r="I3569" t="s">
        <v>3449</v>
      </c>
      <c r="J3569" s="15">
        <v>0.16</v>
      </c>
      <c r="K3569" t="s">
        <v>19</v>
      </c>
      <c r="L3569" s="15" t="str">
        <f t="shared" si="110"/>
        <v>9:00-18:00</v>
      </c>
      <c r="M3569" s="16">
        <f t="shared" si="111"/>
        <v>0.37</v>
      </c>
      <c r="N3569" s="15">
        <v>18.7</v>
      </c>
      <c r="O3569" s="15">
        <v>37</v>
      </c>
      <c r="P3569" t="s">
        <v>29</v>
      </c>
      <c r="Q3569">
        <v>50</v>
      </c>
      <c r="R3569" t="s">
        <v>42</v>
      </c>
      <c r="S3569">
        <v>2022</v>
      </c>
      <c r="T3569" t="s">
        <v>22</v>
      </c>
      <c r="U3569" s="15">
        <v>4.8</v>
      </c>
      <c r="V3569" s="15">
        <v>6</v>
      </c>
      <c r="W3569" t="s">
        <v>32</v>
      </c>
    </row>
    <row r="3570" spans="1:23">
      <c r="A3570" t="s">
        <v>3615</v>
      </c>
      <c r="B3570">
        <v>-33.729421000000002</v>
      </c>
      <c r="C3570" s="15">
        <v>151.37930299999999</v>
      </c>
      <c r="D3570" s="2" t="s">
        <v>8597</v>
      </c>
      <c r="E3570" s="14" t="s">
        <v>5069</v>
      </c>
      <c r="F3570" s="14" t="e" vm="8">
        <v>#VALUE!</v>
      </c>
      <c r="G3570" s="2" t="str">
        <f>_xlfn.XLOOKUP(E3570,missing_cities!$Q$2:$Q$56,missing_cities!$R$2:$R$56,"Not Found",0)</f>
        <v>Australia</v>
      </c>
      <c r="H3570" t="str">
        <f>_xlfn.XLOOKUP(E3570,missing_cities!$Q$2:$Q$56,missing_cities!$S$2:$S$56,"Not Found",0)</f>
        <v>Australia</v>
      </c>
      <c r="I3570" t="s">
        <v>3449</v>
      </c>
      <c r="J3570" s="15">
        <v>0.22</v>
      </c>
      <c r="K3570" t="s">
        <v>34</v>
      </c>
      <c r="L3570" s="15" t="str">
        <f t="shared" si="110"/>
        <v>6:00-22:00</v>
      </c>
      <c r="M3570" s="16">
        <f t="shared" si="111"/>
        <v>0.67</v>
      </c>
      <c r="N3570" s="15">
        <v>18.29</v>
      </c>
      <c r="O3570" s="15">
        <v>69</v>
      </c>
      <c r="P3570" t="s">
        <v>25</v>
      </c>
      <c r="Q3570">
        <v>22</v>
      </c>
      <c r="R3570" t="s">
        <v>48</v>
      </c>
      <c r="S3570">
        <v>2019</v>
      </c>
      <c r="T3570" t="s">
        <v>22</v>
      </c>
      <c r="U3570" s="15">
        <v>4.4000000000000004</v>
      </c>
      <c r="V3570" s="15">
        <v>5</v>
      </c>
      <c r="W3570" t="s">
        <v>27</v>
      </c>
    </row>
    <row r="3571" spans="1:23">
      <c r="A3571" t="s">
        <v>3616</v>
      </c>
      <c r="B3571">
        <v>43.723213999999999</v>
      </c>
      <c r="C3571" s="15">
        <v>-79.307513</v>
      </c>
      <c r="D3571" s="2" t="s">
        <v>8598</v>
      </c>
      <c r="E3571" s="14" t="s">
        <v>5050</v>
      </c>
      <c r="F3571" s="14" t="e" vm="1">
        <v>#VALUE!</v>
      </c>
      <c r="G3571" s="2" t="str">
        <f>_xlfn.XLOOKUP(E3571,missing_cities!$Q$2:$Q$56,missing_cities!$R$2:$R$56,"Not Found",0)</f>
        <v>Canada</v>
      </c>
      <c r="H3571" t="str">
        <f>_xlfn.XLOOKUP(E3571,missing_cities!$Q$2:$Q$56,missing_cities!$S$2:$S$56,"Not Found",0)</f>
        <v>North America</v>
      </c>
      <c r="I3571" t="s">
        <v>3449</v>
      </c>
      <c r="J3571" s="15">
        <v>0.41</v>
      </c>
      <c r="K3571" t="s">
        <v>34</v>
      </c>
      <c r="L3571" s="15" t="str">
        <f t="shared" si="110"/>
        <v>6:00-22:00</v>
      </c>
      <c r="M3571" s="16">
        <f t="shared" si="111"/>
        <v>0.67</v>
      </c>
      <c r="N3571" s="15">
        <v>18.05</v>
      </c>
      <c r="O3571" s="15">
        <v>15</v>
      </c>
      <c r="P3571" t="s">
        <v>29</v>
      </c>
      <c r="Q3571">
        <v>22</v>
      </c>
      <c r="R3571" t="s">
        <v>21</v>
      </c>
      <c r="S3571">
        <v>2022</v>
      </c>
      <c r="T3571" t="s">
        <v>31</v>
      </c>
      <c r="U3571" s="15">
        <v>4.7</v>
      </c>
      <c r="V3571" s="15">
        <v>8</v>
      </c>
      <c r="W3571" t="s">
        <v>27</v>
      </c>
    </row>
    <row r="3572" spans="1:23">
      <c r="A3572" t="s">
        <v>3617</v>
      </c>
      <c r="B3572">
        <v>-72.947237999999999</v>
      </c>
      <c r="C3572" s="15">
        <v>-109.560367</v>
      </c>
      <c r="D3572" s="2" t="s">
        <v>8599</v>
      </c>
      <c r="E3572" s="14" t="str">
        <f>_xlfn.XLOOKUP(C3572,missing_cities!B:B,missing_cities!C:C,"Not Found",0)</f>
        <v>Error</v>
      </c>
      <c r="F3572" s="14" t="s">
        <v>9987</v>
      </c>
      <c r="G3572" s="2" t="str">
        <f>_xlfn.XLOOKUP(E3572,missing_cities!$Q$2:$Q$56,missing_cities!$R$2:$R$56,"Not Found",0)</f>
        <v>Error</v>
      </c>
      <c r="H3572" t="str">
        <f>_xlfn.XLOOKUP(E3572,missing_cities!$Q$2:$Q$56,missing_cities!$S$2:$S$56,"Not Found",0)</f>
        <v>Error</v>
      </c>
      <c r="I3572" t="s">
        <v>3449</v>
      </c>
      <c r="J3572" s="15">
        <v>0.37</v>
      </c>
      <c r="K3572" s="1">
        <v>45862</v>
      </c>
      <c r="L3572" s="15" t="str">
        <f t="shared" si="110"/>
        <v>9.00-21.00</v>
      </c>
      <c r="M3572" s="16">
        <f t="shared" si="111"/>
        <v>12</v>
      </c>
      <c r="N3572" s="15">
        <v>9.91</v>
      </c>
      <c r="O3572" s="15">
        <v>86</v>
      </c>
      <c r="P3572" t="s">
        <v>20</v>
      </c>
      <c r="Q3572">
        <v>22</v>
      </c>
      <c r="R3572" t="s">
        <v>35</v>
      </c>
      <c r="S3572">
        <v>2018</v>
      </c>
      <c r="T3572" t="s">
        <v>22</v>
      </c>
      <c r="U3572" s="15">
        <v>4.8</v>
      </c>
      <c r="V3572" s="15">
        <v>4</v>
      </c>
      <c r="W3572" t="s">
        <v>27</v>
      </c>
    </row>
    <row r="3573" spans="1:23">
      <c r="A3573" t="s">
        <v>3618</v>
      </c>
      <c r="B3573">
        <v>37.688284000000003</v>
      </c>
      <c r="C3573" s="15">
        <v>126.98633</v>
      </c>
      <c r="D3573" s="2" t="s">
        <v>8600</v>
      </c>
      <c r="E3573" s="14" t="s">
        <v>5063</v>
      </c>
      <c r="F3573" s="14" t="e" vm="6">
        <v>#VALUE!</v>
      </c>
      <c r="G3573" s="2" t="str">
        <f>_xlfn.XLOOKUP(E3573,missing_cities!$Q$2:$Q$56,missing_cities!$R$2:$R$56,"Not Found",0)</f>
        <v>South Korea</v>
      </c>
      <c r="H3573" t="str">
        <f>_xlfn.XLOOKUP(E3573,missing_cities!$Q$2:$Q$56,missing_cities!$S$2:$S$56,"Not Found",0)</f>
        <v>Asia</v>
      </c>
      <c r="I3573" t="s">
        <v>3449</v>
      </c>
      <c r="J3573" s="15">
        <v>0.23</v>
      </c>
      <c r="K3573" t="s">
        <v>34</v>
      </c>
      <c r="L3573" s="15" t="str">
        <f t="shared" si="110"/>
        <v>6:00-22:00</v>
      </c>
      <c r="M3573" s="16">
        <f t="shared" si="111"/>
        <v>0.67</v>
      </c>
      <c r="N3573" s="15">
        <v>1.59</v>
      </c>
      <c r="O3573" s="15">
        <v>73</v>
      </c>
      <c r="P3573" t="s">
        <v>37</v>
      </c>
      <c r="Q3573">
        <v>350</v>
      </c>
      <c r="R3573" t="s">
        <v>44</v>
      </c>
      <c r="S3573">
        <v>2022</v>
      </c>
      <c r="T3573" t="s">
        <v>31</v>
      </c>
      <c r="U3573" s="15">
        <v>3.3</v>
      </c>
      <c r="V3573" s="15">
        <v>1</v>
      </c>
      <c r="W3573" t="s">
        <v>32</v>
      </c>
    </row>
    <row r="3574" spans="1:23">
      <c r="A3574" t="s">
        <v>3619</v>
      </c>
      <c r="B3574">
        <v>37.774349000000001</v>
      </c>
      <c r="C3574" s="15">
        <v>-122.48096099999999</v>
      </c>
      <c r="D3574" s="2" t="s">
        <v>8601</v>
      </c>
      <c r="E3574" s="14" t="s">
        <v>5061</v>
      </c>
      <c r="F3574" s="14" t="e" vm="5">
        <v>#VALUE!</v>
      </c>
      <c r="G3574" s="2" t="str">
        <f>_xlfn.XLOOKUP(E3574,missing_cities!$Q$2:$Q$56,missing_cities!$R$2:$R$56,"Not Found",0)</f>
        <v>United States</v>
      </c>
      <c r="H3574" t="str">
        <f>_xlfn.XLOOKUP(E3574,missing_cities!$Q$2:$Q$56,missing_cities!$S$2:$S$56,"Not Found",0)</f>
        <v>North America</v>
      </c>
      <c r="I3574" t="s">
        <v>3449</v>
      </c>
      <c r="J3574" s="15">
        <v>0.41</v>
      </c>
      <c r="K3574" s="1">
        <v>45862</v>
      </c>
      <c r="L3574" s="15" t="str">
        <f t="shared" si="110"/>
        <v>9.00-21.00</v>
      </c>
      <c r="M3574" s="16">
        <f t="shared" si="111"/>
        <v>12</v>
      </c>
      <c r="N3574" s="15">
        <v>4.1500000000000004</v>
      </c>
      <c r="O3574" s="15">
        <v>60</v>
      </c>
      <c r="P3574" t="s">
        <v>29</v>
      </c>
      <c r="Q3574">
        <v>150</v>
      </c>
      <c r="R3574" t="s">
        <v>37</v>
      </c>
      <c r="S3574">
        <v>2022</v>
      </c>
      <c r="T3574" t="s">
        <v>22</v>
      </c>
      <c r="U3574" s="15">
        <v>3.3</v>
      </c>
      <c r="V3574" s="15">
        <v>2</v>
      </c>
      <c r="W3574" t="s">
        <v>27</v>
      </c>
    </row>
    <row r="3575" spans="1:23">
      <c r="A3575" t="s">
        <v>3620</v>
      </c>
      <c r="B3575">
        <v>-33.787055000000002</v>
      </c>
      <c r="C3575" s="15">
        <v>151.20543699999999</v>
      </c>
      <c r="D3575" s="2" t="s">
        <v>8602</v>
      </c>
      <c r="E3575" s="14" t="s">
        <v>5069</v>
      </c>
      <c r="F3575" s="14" t="e" vm="8">
        <v>#VALUE!</v>
      </c>
      <c r="G3575" s="2" t="str">
        <f>_xlfn.XLOOKUP(E3575,missing_cities!$Q$2:$Q$56,missing_cities!$R$2:$R$56,"Not Found",0)</f>
        <v>Australia</v>
      </c>
      <c r="H3575" t="str">
        <f>_xlfn.XLOOKUP(E3575,missing_cities!$Q$2:$Q$56,missing_cities!$S$2:$S$56,"Not Found",0)</f>
        <v>Australia</v>
      </c>
      <c r="I3575" t="s">
        <v>3449</v>
      </c>
      <c r="J3575" s="15">
        <v>0.21</v>
      </c>
      <c r="K3575" t="s">
        <v>19</v>
      </c>
      <c r="L3575" s="15" t="str">
        <f t="shared" si="110"/>
        <v>9:00-18:00</v>
      </c>
      <c r="M3575" s="16">
        <f t="shared" si="111"/>
        <v>0.37</v>
      </c>
      <c r="N3575" s="15">
        <v>7.96</v>
      </c>
      <c r="O3575" s="15">
        <v>38</v>
      </c>
      <c r="P3575" t="s">
        <v>25</v>
      </c>
      <c r="Q3575">
        <v>50</v>
      </c>
      <c r="R3575" t="s">
        <v>74</v>
      </c>
      <c r="S3575">
        <v>2011</v>
      </c>
      <c r="T3575" t="s">
        <v>31</v>
      </c>
      <c r="U3575" s="15">
        <v>4.0999999999999996</v>
      </c>
      <c r="V3575" s="15">
        <v>2</v>
      </c>
      <c r="W3575" t="s">
        <v>23</v>
      </c>
    </row>
    <row r="3576" spans="1:23">
      <c r="A3576" t="s">
        <v>3621</v>
      </c>
      <c r="B3576">
        <v>-67.946776999999997</v>
      </c>
      <c r="C3576" s="15">
        <v>-62.890180999999998</v>
      </c>
      <c r="D3576" s="2" t="s">
        <v>8603</v>
      </c>
      <c r="E3576" s="14" t="str">
        <f>_xlfn.XLOOKUP(C3576,missing_cities!B:B,missing_cities!C:C,"Not Found",0)</f>
        <v>Not Found</v>
      </c>
      <c r="F3576" s="14" t="s">
        <v>9990</v>
      </c>
      <c r="G3576" s="2" t="str">
        <f>_xlfn.XLOOKUP(E3576,missing_cities!$Q$2:$Q$56,missing_cities!$R$2:$R$56,"Not Found",0)</f>
        <v>Not Found</v>
      </c>
      <c r="H3576" t="str">
        <f>_xlfn.XLOOKUP(E3576,missing_cities!$Q$2:$Q$56,missing_cities!$S$2:$S$56,"Not Found",0)</f>
        <v>Not Found</v>
      </c>
      <c r="I3576" t="s">
        <v>3449</v>
      </c>
      <c r="J3576" s="15">
        <v>0.48</v>
      </c>
      <c r="K3576" t="s">
        <v>19</v>
      </c>
      <c r="L3576" s="15" t="str">
        <f t="shared" si="110"/>
        <v>9:00-18:00</v>
      </c>
      <c r="M3576" s="16">
        <f t="shared" si="111"/>
        <v>0.37</v>
      </c>
      <c r="N3576" s="15">
        <v>3.95</v>
      </c>
      <c r="O3576" s="15">
        <v>68</v>
      </c>
      <c r="P3576" t="s">
        <v>29</v>
      </c>
      <c r="Q3576">
        <v>22</v>
      </c>
      <c r="R3576" t="s">
        <v>74</v>
      </c>
      <c r="S3576">
        <v>2015</v>
      </c>
      <c r="T3576" t="s">
        <v>31</v>
      </c>
      <c r="U3576" s="15">
        <v>4.7</v>
      </c>
      <c r="V3576" s="15">
        <v>8</v>
      </c>
      <c r="W3576" t="s">
        <v>32</v>
      </c>
    </row>
    <row r="3577" spans="1:23">
      <c r="A3577" t="s">
        <v>3622</v>
      </c>
      <c r="B3577">
        <v>25.301386000000001</v>
      </c>
      <c r="C3577" s="15">
        <v>55.283254999999997</v>
      </c>
      <c r="D3577" s="2" t="s">
        <v>8604</v>
      </c>
      <c r="E3577" s="14" t="s">
        <v>5076</v>
      </c>
      <c r="F3577" s="14" t="e" vm="10">
        <v>#VALUE!</v>
      </c>
      <c r="G3577" s="2" t="str">
        <f>_xlfn.XLOOKUP(E3577,missing_cities!$Q$2:$Q$56,missing_cities!$R$2:$R$56,"Not Found",0)</f>
        <v>United Arab Emirates</v>
      </c>
      <c r="H3577" t="str">
        <f>_xlfn.XLOOKUP(E3577,missing_cities!$Q$2:$Q$56,missing_cities!$S$2:$S$56,"Not Found",0)</f>
        <v>Asia</v>
      </c>
      <c r="I3577" t="s">
        <v>3449</v>
      </c>
      <c r="J3577" s="15">
        <v>0.18</v>
      </c>
      <c r="K3577" s="1">
        <v>45862</v>
      </c>
      <c r="L3577" s="15" t="str">
        <f t="shared" si="110"/>
        <v>9.00-21.00</v>
      </c>
      <c r="M3577" s="16">
        <f t="shared" si="111"/>
        <v>12</v>
      </c>
      <c r="N3577" s="15">
        <v>16.63</v>
      </c>
      <c r="O3577" s="15">
        <v>26</v>
      </c>
      <c r="P3577" t="s">
        <v>29</v>
      </c>
      <c r="Q3577">
        <v>150</v>
      </c>
      <c r="R3577" t="s">
        <v>40</v>
      </c>
      <c r="S3577">
        <v>2013</v>
      </c>
      <c r="T3577" t="s">
        <v>22</v>
      </c>
      <c r="U3577" s="15">
        <v>4</v>
      </c>
      <c r="V3577" s="15">
        <v>8</v>
      </c>
      <c r="W3577" t="s">
        <v>23</v>
      </c>
    </row>
    <row r="3578" spans="1:23">
      <c r="A3578" t="s">
        <v>3623</v>
      </c>
      <c r="B3578">
        <v>-33.760877000000001</v>
      </c>
      <c r="C3578" s="15">
        <v>18.553258</v>
      </c>
      <c r="D3578" s="2" t="s">
        <v>8605</v>
      </c>
      <c r="E3578" s="14" t="s">
        <v>5085</v>
      </c>
      <c r="F3578" s="14" t="e" vm="12">
        <v>#VALUE!</v>
      </c>
      <c r="G3578" s="2" t="str">
        <f>_xlfn.XLOOKUP(E3578,missing_cities!$Q$2:$Q$56,missing_cities!$R$2:$R$56,"Not Found",0)</f>
        <v>South Africa</v>
      </c>
      <c r="H3578" t="str">
        <f>_xlfn.XLOOKUP(E3578,missing_cities!$Q$2:$Q$56,missing_cities!$S$2:$S$56,"Not Found",0)</f>
        <v>Africa</v>
      </c>
      <c r="I3578" t="s">
        <v>3449</v>
      </c>
      <c r="J3578" s="15">
        <v>0.4</v>
      </c>
      <c r="K3578" s="1">
        <v>45862</v>
      </c>
      <c r="L3578" s="15" t="str">
        <f t="shared" si="110"/>
        <v>9.00-21.00</v>
      </c>
      <c r="M3578" s="16">
        <f t="shared" si="111"/>
        <v>12</v>
      </c>
      <c r="N3578" s="15">
        <v>16.989999999999998</v>
      </c>
      <c r="O3578" s="15">
        <v>15</v>
      </c>
      <c r="P3578" t="s">
        <v>29</v>
      </c>
      <c r="Q3578">
        <v>150</v>
      </c>
      <c r="R3578" t="s">
        <v>42</v>
      </c>
      <c r="S3578">
        <v>2012</v>
      </c>
      <c r="T3578" t="s">
        <v>31</v>
      </c>
      <c r="U3578" s="15">
        <v>4</v>
      </c>
      <c r="V3578" s="15">
        <v>4</v>
      </c>
      <c r="W3578" t="s">
        <v>23</v>
      </c>
    </row>
    <row r="3579" spans="1:23">
      <c r="A3579" t="s">
        <v>3624</v>
      </c>
      <c r="B3579">
        <v>-3.0333559999999999</v>
      </c>
      <c r="C3579" s="15">
        <v>-148.09578099999999</v>
      </c>
      <c r="D3579" s="2" t="s">
        <v>8606</v>
      </c>
      <c r="E3579" s="14" t="str">
        <f>_xlfn.XLOOKUP(C3579,missing_cities!B:B,missing_cities!C:C,"Not Found",0)</f>
        <v>Error</v>
      </c>
      <c r="F3579" s="14" t="s">
        <v>9987</v>
      </c>
      <c r="G3579" s="2" t="str">
        <f>_xlfn.XLOOKUP(E3579,missing_cities!$Q$2:$Q$56,missing_cities!$R$2:$R$56,"Not Found",0)</f>
        <v>Error</v>
      </c>
      <c r="H3579" t="str">
        <f>_xlfn.XLOOKUP(E3579,missing_cities!$Q$2:$Q$56,missing_cities!$S$2:$S$56,"Not Found",0)</f>
        <v>Error</v>
      </c>
      <c r="I3579" t="s">
        <v>3449</v>
      </c>
      <c r="J3579" s="15">
        <v>0.15</v>
      </c>
      <c r="K3579" s="1">
        <v>45862</v>
      </c>
      <c r="L3579" s="15" t="str">
        <f t="shared" si="110"/>
        <v>9.00-21.00</v>
      </c>
      <c r="M3579" s="16">
        <f t="shared" si="111"/>
        <v>12</v>
      </c>
      <c r="N3579" s="15">
        <v>15.32</v>
      </c>
      <c r="O3579" s="15">
        <v>75</v>
      </c>
      <c r="P3579" t="s">
        <v>29</v>
      </c>
      <c r="Q3579">
        <v>350</v>
      </c>
      <c r="R3579" t="s">
        <v>21</v>
      </c>
      <c r="S3579">
        <v>2015</v>
      </c>
      <c r="T3579" t="s">
        <v>31</v>
      </c>
      <c r="U3579" s="15">
        <v>4.3</v>
      </c>
      <c r="V3579" s="15">
        <v>1</v>
      </c>
      <c r="W3579" t="s">
        <v>32</v>
      </c>
    </row>
    <row r="3580" spans="1:23">
      <c r="A3580" t="s">
        <v>3625</v>
      </c>
      <c r="B3580">
        <v>52.575971000000003</v>
      </c>
      <c r="C3580" s="15">
        <v>13.329181</v>
      </c>
      <c r="D3580" s="2" t="s">
        <v>8607</v>
      </c>
      <c r="E3580" s="14" t="s">
        <v>5057</v>
      </c>
      <c r="F3580" s="14" t="e" vm="3">
        <v>#VALUE!</v>
      </c>
      <c r="G3580" s="2" t="str">
        <f>_xlfn.XLOOKUP(E3580,missing_cities!$Q$2:$Q$56,missing_cities!$R$2:$R$56,"Not Found",0)</f>
        <v>Germany</v>
      </c>
      <c r="H3580" t="str">
        <f>_xlfn.XLOOKUP(E3580,missing_cities!$Q$2:$Q$56,missing_cities!$S$2:$S$56,"Not Found",0)</f>
        <v>Europe</v>
      </c>
      <c r="I3580" t="s">
        <v>3449</v>
      </c>
      <c r="J3580" s="15">
        <v>0.22</v>
      </c>
      <c r="K3580" t="s">
        <v>19</v>
      </c>
      <c r="L3580" s="15" t="str">
        <f t="shared" si="110"/>
        <v>9:00-18:00</v>
      </c>
      <c r="M3580" s="16">
        <f t="shared" si="111"/>
        <v>0.37</v>
      </c>
      <c r="N3580" s="15">
        <v>13</v>
      </c>
      <c r="O3580" s="15">
        <v>84</v>
      </c>
      <c r="P3580" t="s">
        <v>39</v>
      </c>
      <c r="Q3580">
        <v>350</v>
      </c>
      <c r="R3580" t="s">
        <v>40</v>
      </c>
      <c r="S3580">
        <v>2015</v>
      </c>
      <c r="T3580" t="s">
        <v>22</v>
      </c>
      <c r="U3580" s="15">
        <v>3.5</v>
      </c>
      <c r="V3580" s="15">
        <v>3</v>
      </c>
      <c r="W3580" t="s">
        <v>27</v>
      </c>
    </row>
    <row r="3581" spans="1:23">
      <c r="A3581" t="s">
        <v>3626</v>
      </c>
      <c r="B3581">
        <v>41.971136000000001</v>
      </c>
      <c r="C3581" s="15">
        <v>-87.633066999999997</v>
      </c>
      <c r="D3581" s="2" t="s">
        <v>8608</v>
      </c>
      <c r="E3581" s="14" t="s">
        <v>5065</v>
      </c>
      <c r="F3581" s="14" t="e" vm="5">
        <v>#VALUE!</v>
      </c>
      <c r="G3581" s="2" t="str">
        <f>_xlfn.XLOOKUP(E3581,missing_cities!$Q$2:$Q$56,missing_cities!$R$2:$R$56,"Not Found",0)</f>
        <v>United States</v>
      </c>
      <c r="H3581" t="str">
        <f>_xlfn.XLOOKUP(E3581,missing_cities!$Q$2:$Q$56,missing_cities!$S$2:$S$56,"Not Found",0)</f>
        <v>North America</v>
      </c>
      <c r="I3581" t="s">
        <v>3449</v>
      </c>
      <c r="J3581" s="15">
        <v>0.43</v>
      </c>
      <c r="K3581" t="s">
        <v>19</v>
      </c>
      <c r="L3581" s="15" t="str">
        <f t="shared" si="110"/>
        <v>9:00-18:00</v>
      </c>
      <c r="M3581" s="16">
        <f t="shared" si="111"/>
        <v>0.37</v>
      </c>
      <c r="N3581" s="15">
        <v>11.1</v>
      </c>
      <c r="O3581" s="15">
        <v>38</v>
      </c>
      <c r="P3581" t="s">
        <v>37</v>
      </c>
      <c r="Q3581">
        <v>50</v>
      </c>
      <c r="R3581" t="s">
        <v>46</v>
      </c>
      <c r="S3581">
        <v>2018</v>
      </c>
      <c r="T3581" t="s">
        <v>22</v>
      </c>
      <c r="U3581" s="15">
        <v>4</v>
      </c>
      <c r="V3581" s="15">
        <v>5</v>
      </c>
      <c r="W3581" t="s">
        <v>32</v>
      </c>
    </row>
    <row r="3582" spans="1:23">
      <c r="A3582" t="s">
        <v>3627</v>
      </c>
      <c r="B3582">
        <v>34.089621999999999</v>
      </c>
      <c r="C3582" s="15">
        <v>-118.294674</v>
      </c>
      <c r="D3582" s="2" t="s">
        <v>8609</v>
      </c>
      <c r="E3582" s="14" t="s">
        <v>5111</v>
      </c>
      <c r="F3582" s="14" t="e" vm="5">
        <v>#VALUE!</v>
      </c>
      <c r="G3582" s="2" t="str">
        <f>_xlfn.XLOOKUP(E3582,missing_cities!$Q$2:$Q$56,missing_cities!$R$2:$R$56,"Not Found",0)</f>
        <v>United States</v>
      </c>
      <c r="H3582" t="str">
        <f>_xlfn.XLOOKUP(E3582,missing_cities!$Q$2:$Q$56,missing_cities!$S$2:$S$56,"Not Found",0)</f>
        <v>North America</v>
      </c>
      <c r="I3582" t="s">
        <v>3449</v>
      </c>
      <c r="J3582" s="15">
        <v>0.18</v>
      </c>
      <c r="K3582" t="s">
        <v>19</v>
      </c>
      <c r="L3582" s="15" t="str">
        <f t="shared" si="110"/>
        <v>9:00-18:00</v>
      </c>
      <c r="M3582" s="16">
        <f t="shared" si="111"/>
        <v>0.37</v>
      </c>
      <c r="N3582" s="15">
        <v>1.22</v>
      </c>
      <c r="O3582" s="15">
        <v>20</v>
      </c>
      <c r="P3582" t="s">
        <v>25</v>
      </c>
      <c r="Q3582">
        <v>22</v>
      </c>
      <c r="R3582" t="s">
        <v>46</v>
      </c>
      <c r="S3582">
        <v>2021</v>
      </c>
      <c r="T3582" t="s">
        <v>31</v>
      </c>
      <c r="U3582" s="15">
        <v>4.5</v>
      </c>
      <c r="V3582" s="15">
        <v>1</v>
      </c>
      <c r="W3582" t="s">
        <v>32</v>
      </c>
    </row>
    <row r="3583" spans="1:23">
      <c r="A3583" t="s">
        <v>3628</v>
      </c>
      <c r="B3583">
        <v>51.465721000000002</v>
      </c>
      <c r="C3583" s="15">
        <v>-79.496804999999995</v>
      </c>
      <c r="D3583" s="2" t="s">
        <v>8610</v>
      </c>
      <c r="E3583" s="14">
        <f>_xlfn.XLOOKUP(C3583,missing_cities!B:B,missing_cities!C:C,"Not Found",0)</f>
        <v>0</v>
      </c>
      <c r="F3583" s="14" t="s">
        <v>9990</v>
      </c>
      <c r="G3583" s="2" t="str">
        <f>_xlfn.XLOOKUP(E3583,missing_cities!$Q$2:$Q$56,missing_cities!$R$2:$R$56,"Not Found",0)</f>
        <v>Not Found</v>
      </c>
      <c r="H3583" t="str">
        <f>_xlfn.XLOOKUP(E3583,missing_cities!$Q$2:$Q$56,missing_cities!$S$2:$S$56,"Not Found",0)</f>
        <v>Not Found</v>
      </c>
      <c r="I3583" t="s">
        <v>3449</v>
      </c>
      <c r="J3583" s="15">
        <v>0.17</v>
      </c>
      <c r="K3583" t="s">
        <v>34</v>
      </c>
      <c r="L3583" s="15" t="str">
        <f t="shared" si="110"/>
        <v>6:00-22:00</v>
      </c>
      <c r="M3583" s="16">
        <f t="shared" si="111"/>
        <v>0.67</v>
      </c>
      <c r="N3583" s="15">
        <v>19.21</v>
      </c>
      <c r="O3583" s="15">
        <v>48</v>
      </c>
      <c r="P3583" t="s">
        <v>25</v>
      </c>
      <c r="Q3583">
        <v>350</v>
      </c>
      <c r="R3583" t="s">
        <v>48</v>
      </c>
      <c r="S3583">
        <v>2017</v>
      </c>
      <c r="T3583" t="s">
        <v>31</v>
      </c>
      <c r="U3583" s="15">
        <v>4.0999999999999996</v>
      </c>
      <c r="V3583" s="15">
        <v>9</v>
      </c>
      <c r="W3583" t="s">
        <v>23</v>
      </c>
    </row>
    <row r="3584" spans="1:23">
      <c r="A3584" t="s">
        <v>3629</v>
      </c>
      <c r="B3584">
        <v>-23.637169</v>
      </c>
      <c r="C3584" s="15">
        <v>-46.578440999999998</v>
      </c>
      <c r="D3584" s="2" t="s">
        <v>8611</v>
      </c>
      <c r="E3584" s="14" t="s">
        <v>5067</v>
      </c>
      <c r="F3584" s="14" t="e" vm="7">
        <v>#VALUE!</v>
      </c>
      <c r="G3584" s="2" t="str">
        <f>_xlfn.XLOOKUP(E3584,missing_cities!$Q$2:$Q$56,missing_cities!$R$2:$R$56,"Not Found",0)</f>
        <v>Brazil</v>
      </c>
      <c r="H3584" t="str">
        <f>_xlfn.XLOOKUP(E3584,missing_cities!$Q$2:$Q$56,missing_cities!$S$2:$S$56,"Not Found",0)</f>
        <v>South America</v>
      </c>
      <c r="I3584" t="s">
        <v>3449</v>
      </c>
      <c r="J3584" s="15">
        <v>0.32</v>
      </c>
      <c r="K3584" t="s">
        <v>34</v>
      </c>
      <c r="L3584" s="15" t="str">
        <f t="shared" si="110"/>
        <v>6:00-22:00</v>
      </c>
      <c r="M3584" s="16">
        <f t="shared" si="111"/>
        <v>0.67</v>
      </c>
      <c r="N3584" s="15">
        <v>12.84</v>
      </c>
      <c r="O3584" s="15">
        <v>100</v>
      </c>
      <c r="P3584" t="s">
        <v>37</v>
      </c>
      <c r="Q3584">
        <v>350</v>
      </c>
      <c r="R3584" t="s">
        <v>97</v>
      </c>
      <c r="S3584">
        <v>2011</v>
      </c>
      <c r="T3584" t="s">
        <v>22</v>
      </c>
      <c r="U3584" s="15">
        <v>3.6</v>
      </c>
      <c r="V3584" s="15">
        <v>1</v>
      </c>
      <c r="W3584" t="s">
        <v>32</v>
      </c>
    </row>
    <row r="3585" spans="1:23">
      <c r="A3585" t="s">
        <v>3630</v>
      </c>
      <c r="B3585">
        <v>25.365760000000002</v>
      </c>
      <c r="C3585" s="15">
        <v>55.390681000000001</v>
      </c>
      <c r="D3585" s="2" t="s">
        <v>8612</v>
      </c>
      <c r="E3585" s="14" t="s">
        <v>5076</v>
      </c>
      <c r="F3585" s="14" t="e" vm="10">
        <v>#VALUE!</v>
      </c>
      <c r="G3585" s="2" t="str">
        <f>_xlfn.XLOOKUP(E3585,missing_cities!$Q$2:$Q$56,missing_cities!$R$2:$R$56,"Not Found",0)</f>
        <v>United Arab Emirates</v>
      </c>
      <c r="H3585" t="str">
        <f>_xlfn.XLOOKUP(E3585,missing_cities!$Q$2:$Q$56,missing_cities!$S$2:$S$56,"Not Found",0)</f>
        <v>Asia</v>
      </c>
      <c r="I3585" t="s">
        <v>3449</v>
      </c>
      <c r="J3585" s="15">
        <v>0.13</v>
      </c>
      <c r="K3585" s="1">
        <v>45862</v>
      </c>
      <c r="L3585" s="15" t="str">
        <f t="shared" si="110"/>
        <v>9.00-21.00</v>
      </c>
      <c r="M3585" s="16">
        <f t="shared" si="111"/>
        <v>12</v>
      </c>
      <c r="N3585" s="15">
        <v>3.7</v>
      </c>
      <c r="O3585" s="15">
        <v>29</v>
      </c>
      <c r="P3585" t="s">
        <v>37</v>
      </c>
      <c r="Q3585">
        <v>50</v>
      </c>
      <c r="R3585" t="s">
        <v>74</v>
      </c>
      <c r="S3585">
        <v>2022</v>
      </c>
      <c r="T3585" t="s">
        <v>22</v>
      </c>
      <c r="U3585" s="15">
        <v>4.2</v>
      </c>
      <c r="V3585" s="15">
        <v>8</v>
      </c>
      <c r="W3585" t="s">
        <v>27</v>
      </c>
    </row>
    <row r="3586" spans="1:23">
      <c r="A3586" t="s">
        <v>3631</v>
      </c>
      <c r="B3586">
        <v>52.545977000000001</v>
      </c>
      <c r="C3586" s="15">
        <v>13.493232000000001</v>
      </c>
      <c r="D3586" s="2" t="s">
        <v>8613</v>
      </c>
      <c r="E3586" s="14" t="s">
        <v>5057</v>
      </c>
      <c r="F3586" s="14" t="e" vm="3">
        <v>#VALUE!</v>
      </c>
      <c r="G3586" s="2" t="str">
        <f>_xlfn.XLOOKUP(E3586,missing_cities!$Q$2:$Q$56,missing_cities!$R$2:$R$56,"Not Found",0)</f>
        <v>Germany</v>
      </c>
      <c r="H3586" t="str">
        <f>_xlfn.XLOOKUP(E3586,missing_cities!$Q$2:$Q$56,missing_cities!$S$2:$S$56,"Not Found",0)</f>
        <v>Europe</v>
      </c>
      <c r="I3586" t="s">
        <v>3449</v>
      </c>
      <c r="J3586" s="15">
        <v>0.37</v>
      </c>
      <c r="K3586" s="1">
        <v>45862</v>
      </c>
      <c r="L3586" s="15" t="str">
        <f t="shared" si="110"/>
        <v>9.00-21.00</v>
      </c>
      <c r="M3586" s="16">
        <f t="shared" si="111"/>
        <v>12</v>
      </c>
      <c r="N3586" s="15">
        <v>16.100000000000001</v>
      </c>
      <c r="O3586" s="15">
        <v>60</v>
      </c>
      <c r="P3586" t="s">
        <v>20</v>
      </c>
      <c r="Q3586">
        <v>150</v>
      </c>
      <c r="R3586" t="s">
        <v>37</v>
      </c>
      <c r="S3586">
        <v>2015</v>
      </c>
      <c r="T3586" t="s">
        <v>22</v>
      </c>
      <c r="U3586" s="15">
        <v>4.9000000000000004</v>
      </c>
      <c r="V3586" s="15">
        <v>1</v>
      </c>
      <c r="W3586" t="s">
        <v>27</v>
      </c>
    </row>
    <row r="3587" spans="1:23">
      <c r="A3587" t="s">
        <v>3632</v>
      </c>
      <c r="B3587">
        <v>52.596252999999997</v>
      </c>
      <c r="C3587" s="15">
        <v>13.350885</v>
      </c>
      <c r="D3587" s="2" t="s">
        <v>8614</v>
      </c>
      <c r="E3587" s="14" t="s">
        <v>5057</v>
      </c>
      <c r="F3587" s="14" t="e" vm="3">
        <v>#VALUE!</v>
      </c>
      <c r="G3587" s="2" t="str">
        <f>_xlfn.XLOOKUP(E3587,missing_cities!$Q$2:$Q$56,missing_cities!$R$2:$R$56,"Not Found",0)</f>
        <v>Germany</v>
      </c>
      <c r="H3587" t="str">
        <f>_xlfn.XLOOKUP(E3587,missing_cities!$Q$2:$Q$56,missing_cities!$S$2:$S$56,"Not Found",0)</f>
        <v>Europe</v>
      </c>
      <c r="I3587" t="s">
        <v>3449</v>
      </c>
      <c r="J3587" s="15">
        <v>0.45</v>
      </c>
      <c r="K3587" s="1">
        <v>45862</v>
      </c>
      <c r="L3587" s="15" t="str">
        <f t="shared" ref="L3587:L3650" si="112">IF(ISNUMBER(SEARCH("-",K3587)),K3587,"9.00-21.00")</f>
        <v>9.00-21.00</v>
      </c>
      <c r="M3587" s="16">
        <f t="shared" ref="M3587:M3650" si="113">IF(ISNUMBER(SEARCH("-", L3587)), TEXT(RIGHT(L3587, LEN(L3587) - FIND("-", L3587)), "0.00") - TEXT(LEFT(L3587, FIND("-", L3587)-1), "0.00"), "")</f>
        <v>12</v>
      </c>
      <c r="N3587" s="15">
        <v>18.59</v>
      </c>
      <c r="O3587" s="15">
        <v>83</v>
      </c>
      <c r="P3587" t="s">
        <v>25</v>
      </c>
      <c r="Q3587">
        <v>150</v>
      </c>
      <c r="R3587" t="s">
        <v>67</v>
      </c>
      <c r="S3587">
        <v>2013</v>
      </c>
      <c r="T3587" t="s">
        <v>22</v>
      </c>
      <c r="U3587" s="15">
        <v>3.5</v>
      </c>
      <c r="V3587" s="15">
        <v>3</v>
      </c>
      <c r="W3587" t="s">
        <v>27</v>
      </c>
    </row>
    <row r="3588" spans="1:23">
      <c r="A3588" t="s">
        <v>3633</v>
      </c>
      <c r="B3588">
        <v>-33.810160000000003</v>
      </c>
      <c r="C3588" s="15">
        <v>18.506381000000001</v>
      </c>
      <c r="D3588" s="2" t="s">
        <v>8615</v>
      </c>
      <c r="E3588" s="14" t="s">
        <v>5085</v>
      </c>
      <c r="F3588" s="14" t="e" vm="12">
        <v>#VALUE!</v>
      </c>
      <c r="G3588" s="2" t="str">
        <f>_xlfn.XLOOKUP(E3588,missing_cities!$Q$2:$Q$56,missing_cities!$R$2:$R$56,"Not Found",0)</f>
        <v>South Africa</v>
      </c>
      <c r="H3588" t="str">
        <f>_xlfn.XLOOKUP(E3588,missing_cities!$Q$2:$Q$56,missing_cities!$S$2:$S$56,"Not Found",0)</f>
        <v>Africa</v>
      </c>
      <c r="I3588" t="s">
        <v>3449</v>
      </c>
      <c r="J3588" s="15">
        <v>0.46</v>
      </c>
      <c r="K3588" s="1">
        <v>45862</v>
      </c>
      <c r="L3588" s="15" t="str">
        <f t="shared" si="112"/>
        <v>9.00-21.00</v>
      </c>
      <c r="M3588" s="16">
        <f t="shared" si="113"/>
        <v>12</v>
      </c>
      <c r="N3588" s="15">
        <v>14.91</v>
      </c>
      <c r="O3588" s="15">
        <v>14</v>
      </c>
      <c r="P3588" t="s">
        <v>29</v>
      </c>
      <c r="Q3588">
        <v>150</v>
      </c>
      <c r="R3588" t="s">
        <v>21</v>
      </c>
      <c r="S3588">
        <v>2021</v>
      </c>
      <c r="T3588" t="s">
        <v>22</v>
      </c>
      <c r="U3588" s="15">
        <v>3.6</v>
      </c>
      <c r="V3588" s="15">
        <v>4</v>
      </c>
      <c r="W3588" t="s">
        <v>27</v>
      </c>
    </row>
    <row r="3589" spans="1:23">
      <c r="A3589" t="s">
        <v>3634</v>
      </c>
      <c r="B3589">
        <v>52.463805000000001</v>
      </c>
      <c r="C3589" s="15">
        <v>13.407764</v>
      </c>
      <c r="D3589" s="2" t="s">
        <v>7055</v>
      </c>
      <c r="E3589" s="14" t="s">
        <v>5057</v>
      </c>
      <c r="F3589" s="14" t="e" vm="3">
        <v>#VALUE!</v>
      </c>
      <c r="G3589" s="2" t="str">
        <f>_xlfn.XLOOKUP(E3589,missing_cities!$Q$2:$Q$56,missing_cities!$R$2:$R$56,"Not Found",0)</f>
        <v>Germany</v>
      </c>
      <c r="H3589" t="str">
        <f>_xlfn.XLOOKUP(E3589,missing_cities!$Q$2:$Q$56,missing_cities!$S$2:$S$56,"Not Found",0)</f>
        <v>Europe</v>
      </c>
      <c r="I3589" t="s">
        <v>3449</v>
      </c>
      <c r="J3589" s="15">
        <v>0.35</v>
      </c>
      <c r="K3589" s="1">
        <v>45862</v>
      </c>
      <c r="L3589" s="15" t="str">
        <f t="shared" si="112"/>
        <v>9.00-21.00</v>
      </c>
      <c r="M3589" s="16">
        <f t="shared" si="113"/>
        <v>12</v>
      </c>
      <c r="N3589" s="15">
        <v>11.55</v>
      </c>
      <c r="O3589" s="15">
        <v>93</v>
      </c>
      <c r="P3589" t="s">
        <v>37</v>
      </c>
      <c r="Q3589">
        <v>350</v>
      </c>
      <c r="R3589" t="s">
        <v>48</v>
      </c>
      <c r="S3589">
        <v>2018</v>
      </c>
      <c r="T3589" t="s">
        <v>22</v>
      </c>
      <c r="U3589" s="15">
        <v>4.5999999999999996</v>
      </c>
      <c r="V3589" s="15">
        <v>4</v>
      </c>
      <c r="W3589" t="s">
        <v>32</v>
      </c>
    </row>
    <row r="3590" spans="1:23">
      <c r="A3590" t="s">
        <v>3635</v>
      </c>
      <c r="B3590">
        <v>52.445281000000001</v>
      </c>
      <c r="C3590" s="15">
        <v>13.378553</v>
      </c>
      <c r="D3590" s="2" t="s">
        <v>8616</v>
      </c>
      <c r="E3590" s="14" t="s">
        <v>5057</v>
      </c>
      <c r="F3590" s="14" t="e" vm="3">
        <v>#VALUE!</v>
      </c>
      <c r="G3590" s="2" t="str">
        <f>_xlfn.XLOOKUP(E3590,missing_cities!$Q$2:$Q$56,missing_cities!$R$2:$R$56,"Not Found",0)</f>
        <v>Germany</v>
      </c>
      <c r="H3590" t="str">
        <f>_xlfn.XLOOKUP(E3590,missing_cities!$Q$2:$Q$56,missing_cities!$S$2:$S$56,"Not Found",0)</f>
        <v>Europe</v>
      </c>
      <c r="I3590" t="s">
        <v>3449</v>
      </c>
      <c r="J3590" s="15">
        <v>0.16</v>
      </c>
      <c r="K3590" t="s">
        <v>34</v>
      </c>
      <c r="L3590" s="15" t="str">
        <f t="shared" si="112"/>
        <v>6:00-22:00</v>
      </c>
      <c r="M3590" s="16">
        <f t="shared" si="113"/>
        <v>0.67</v>
      </c>
      <c r="N3590" s="15">
        <v>10.57</v>
      </c>
      <c r="O3590" s="15">
        <v>63</v>
      </c>
      <c r="P3590" t="s">
        <v>37</v>
      </c>
      <c r="Q3590">
        <v>50</v>
      </c>
      <c r="R3590" t="s">
        <v>81</v>
      </c>
      <c r="S3590">
        <v>2021</v>
      </c>
      <c r="T3590" t="s">
        <v>22</v>
      </c>
      <c r="U3590" s="15">
        <v>4.5999999999999996</v>
      </c>
      <c r="V3590" s="15">
        <v>4</v>
      </c>
      <c r="W3590" t="s">
        <v>23</v>
      </c>
    </row>
    <row r="3591" spans="1:23">
      <c r="A3591" t="s">
        <v>3636</v>
      </c>
      <c r="B3591">
        <v>-33.780889999999999</v>
      </c>
      <c r="C3591" s="15">
        <v>18.407753</v>
      </c>
      <c r="D3591" s="2" t="s">
        <v>5644</v>
      </c>
      <c r="E3591" s="14" t="s">
        <v>5085</v>
      </c>
      <c r="F3591" s="14" t="e" vm="12">
        <v>#VALUE!</v>
      </c>
      <c r="G3591" s="2" t="str">
        <f>_xlfn.XLOOKUP(E3591,missing_cities!$Q$2:$Q$56,missing_cities!$R$2:$R$56,"Not Found",0)</f>
        <v>South Africa</v>
      </c>
      <c r="H3591" t="str">
        <f>_xlfn.XLOOKUP(E3591,missing_cities!$Q$2:$Q$56,missing_cities!$S$2:$S$56,"Not Found",0)</f>
        <v>Africa</v>
      </c>
      <c r="I3591" t="s">
        <v>3449</v>
      </c>
      <c r="J3591" s="15">
        <v>0.28000000000000003</v>
      </c>
      <c r="K3591" t="s">
        <v>34</v>
      </c>
      <c r="L3591" s="15" t="str">
        <f t="shared" si="112"/>
        <v>6:00-22:00</v>
      </c>
      <c r="M3591" s="16">
        <f t="shared" si="113"/>
        <v>0.67</v>
      </c>
      <c r="N3591" s="15">
        <v>7.59</v>
      </c>
      <c r="O3591" s="15">
        <v>59</v>
      </c>
      <c r="P3591" t="s">
        <v>20</v>
      </c>
      <c r="Q3591">
        <v>50</v>
      </c>
      <c r="R3591" t="s">
        <v>40</v>
      </c>
      <c r="S3591">
        <v>2013</v>
      </c>
      <c r="T3591" t="s">
        <v>22</v>
      </c>
      <c r="U3591" s="15">
        <v>5</v>
      </c>
      <c r="V3591" s="15">
        <v>4</v>
      </c>
      <c r="W3591" t="s">
        <v>27</v>
      </c>
    </row>
    <row r="3592" spans="1:23">
      <c r="A3592" t="s">
        <v>3637</v>
      </c>
      <c r="B3592">
        <v>25.236393</v>
      </c>
      <c r="C3592" s="15">
        <v>55.337570999999997</v>
      </c>
      <c r="D3592" s="2" t="s">
        <v>8617</v>
      </c>
      <c r="E3592" s="14" t="s">
        <v>5076</v>
      </c>
      <c r="F3592" s="14" t="e" vm="10">
        <v>#VALUE!</v>
      </c>
      <c r="G3592" s="2" t="str">
        <f>_xlfn.XLOOKUP(E3592,missing_cities!$Q$2:$Q$56,missing_cities!$R$2:$R$56,"Not Found",0)</f>
        <v>United Arab Emirates</v>
      </c>
      <c r="H3592" t="str">
        <f>_xlfn.XLOOKUP(E3592,missing_cities!$Q$2:$Q$56,missing_cities!$S$2:$S$56,"Not Found",0)</f>
        <v>Asia</v>
      </c>
      <c r="I3592" t="s">
        <v>3449</v>
      </c>
      <c r="J3592" s="15">
        <v>0.11</v>
      </c>
      <c r="K3592" t="s">
        <v>34</v>
      </c>
      <c r="L3592" s="15" t="str">
        <f t="shared" si="112"/>
        <v>6:00-22:00</v>
      </c>
      <c r="M3592" s="16">
        <f t="shared" si="113"/>
        <v>0.67</v>
      </c>
      <c r="N3592" s="15">
        <v>10.71</v>
      </c>
      <c r="O3592" s="15">
        <v>54</v>
      </c>
      <c r="P3592" t="s">
        <v>37</v>
      </c>
      <c r="Q3592">
        <v>22</v>
      </c>
      <c r="R3592" t="s">
        <v>48</v>
      </c>
      <c r="S3592">
        <v>2021</v>
      </c>
      <c r="T3592" t="s">
        <v>31</v>
      </c>
      <c r="U3592" s="15">
        <v>4.2</v>
      </c>
      <c r="V3592" s="15">
        <v>9</v>
      </c>
      <c r="W3592" t="s">
        <v>23</v>
      </c>
    </row>
    <row r="3593" spans="1:23">
      <c r="A3593" t="s">
        <v>3638</v>
      </c>
      <c r="B3593">
        <v>39.822544000000001</v>
      </c>
      <c r="C3593" s="15">
        <v>116.331125</v>
      </c>
      <c r="D3593" s="2" t="s">
        <v>8618</v>
      </c>
      <c r="E3593" s="14" t="s">
        <v>5071</v>
      </c>
      <c r="F3593" s="14" t="e" vm="9">
        <v>#VALUE!</v>
      </c>
      <c r="G3593" s="2" t="str">
        <f>_xlfn.XLOOKUP(E3593,missing_cities!$Q$2:$Q$56,missing_cities!$R$2:$R$56,"Not Found",0)</f>
        <v>China</v>
      </c>
      <c r="H3593" t="str">
        <f>_xlfn.XLOOKUP(E3593,missing_cities!$Q$2:$Q$56,missing_cities!$S$2:$S$56,"Not Found",0)</f>
        <v>Asia</v>
      </c>
      <c r="I3593" t="s">
        <v>3449</v>
      </c>
      <c r="J3593" s="15">
        <v>0.5</v>
      </c>
      <c r="K3593" s="1">
        <v>45862</v>
      </c>
      <c r="L3593" s="15" t="str">
        <f t="shared" si="112"/>
        <v>9.00-21.00</v>
      </c>
      <c r="M3593" s="16">
        <f t="shared" si="113"/>
        <v>12</v>
      </c>
      <c r="N3593" s="15">
        <v>12.86</v>
      </c>
      <c r="O3593" s="15">
        <v>23</v>
      </c>
      <c r="P3593" t="s">
        <v>39</v>
      </c>
      <c r="Q3593">
        <v>22</v>
      </c>
      <c r="R3593" t="s">
        <v>48</v>
      </c>
      <c r="S3593">
        <v>2010</v>
      </c>
      <c r="T3593" t="s">
        <v>22</v>
      </c>
      <c r="U3593" s="15">
        <v>4.2</v>
      </c>
      <c r="V3593" s="15">
        <v>3</v>
      </c>
      <c r="W3593" t="s">
        <v>32</v>
      </c>
    </row>
    <row r="3594" spans="1:23">
      <c r="A3594" t="s">
        <v>3639</v>
      </c>
      <c r="B3594">
        <v>19.173418000000002</v>
      </c>
      <c r="C3594" s="15">
        <v>72.828068999999999</v>
      </c>
      <c r="D3594" s="2" t="s">
        <v>8619</v>
      </c>
      <c r="E3594" s="14" t="s">
        <v>5079</v>
      </c>
      <c r="F3594" s="14" t="e" vm="11">
        <v>#VALUE!</v>
      </c>
      <c r="G3594" s="2" t="str">
        <f>_xlfn.XLOOKUP(E3594,missing_cities!$Q$2:$Q$56,missing_cities!$R$2:$R$56,"Not Found",0)</f>
        <v>India</v>
      </c>
      <c r="H3594" t="str">
        <f>_xlfn.XLOOKUP(E3594,missing_cities!$Q$2:$Q$56,missing_cities!$S$2:$S$56,"Not Found",0)</f>
        <v>Asia</v>
      </c>
      <c r="I3594" t="s">
        <v>3449</v>
      </c>
      <c r="J3594" s="15">
        <v>0.42</v>
      </c>
      <c r="K3594" t="s">
        <v>19</v>
      </c>
      <c r="L3594" s="15" t="str">
        <f t="shared" si="112"/>
        <v>9:00-18:00</v>
      </c>
      <c r="M3594" s="16">
        <f t="shared" si="113"/>
        <v>0.37</v>
      </c>
      <c r="N3594" s="15">
        <v>3.59</v>
      </c>
      <c r="O3594" s="15">
        <v>29</v>
      </c>
      <c r="P3594" t="s">
        <v>37</v>
      </c>
      <c r="Q3594">
        <v>50</v>
      </c>
      <c r="R3594" t="s">
        <v>67</v>
      </c>
      <c r="S3594">
        <v>2010</v>
      </c>
      <c r="T3594" t="s">
        <v>31</v>
      </c>
      <c r="U3594" s="15">
        <v>3.2</v>
      </c>
      <c r="V3594" s="15">
        <v>2</v>
      </c>
      <c r="W3594" t="s">
        <v>32</v>
      </c>
    </row>
    <row r="3595" spans="1:23">
      <c r="A3595" t="s">
        <v>3640</v>
      </c>
      <c r="B3595">
        <v>-33.747974999999997</v>
      </c>
      <c r="C3595" s="15">
        <v>18.444617000000001</v>
      </c>
      <c r="D3595" s="2" t="s">
        <v>8620</v>
      </c>
      <c r="E3595" s="14" t="s">
        <v>5085</v>
      </c>
      <c r="F3595" s="14" t="e" vm="12">
        <v>#VALUE!</v>
      </c>
      <c r="G3595" s="2" t="str">
        <f>_xlfn.XLOOKUP(E3595,missing_cities!$Q$2:$Q$56,missing_cities!$R$2:$R$56,"Not Found",0)</f>
        <v>South Africa</v>
      </c>
      <c r="H3595" t="str">
        <f>_xlfn.XLOOKUP(E3595,missing_cities!$Q$2:$Q$56,missing_cities!$S$2:$S$56,"Not Found",0)</f>
        <v>Africa</v>
      </c>
      <c r="I3595" t="s">
        <v>3449</v>
      </c>
      <c r="J3595" s="15">
        <v>0.22</v>
      </c>
      <c r="K3595" t="s">
        <v>34</v>
      </c>
      <c r="L3595" s="15" t="str">
        <f t="shared" si="112"/>
        <v>6:00-22:00</v>
      </c>
      <c r="M3595" s="16">
        <f t="shared" si="113"/>
        <v>0.67</v>
      </c>
      <c r="N3595" s="15">
        <v>18.149999999999999</v>
      </c>
      <c r="O3595" s="15">
        <v>40</v>
      </c>
      <c r="P3595" t="s">
        <v>29</v>
      </c>
      <c r="Q3595">
        <v>350</v>
      </c>
      <c r="R3595" t="s">
        <v>42</v>
      </c>
      <c r="S3595">
        <v>2012</v>
      </c>
      <c r="T3595" t="s">
        <v>22</v>
      </c>
      <c r="U3595" s="15">
        <v>4.0999999999999996</v>
      </c>
      <c r="V3595" s="15">
        <v>3</v>
      </c>
      <c r="W3595" t="s">
        <v>23</v>
      </c>
    </row>
    <row r="3596" spans="1:23">
      <c r="A3596" t="s">
        <v>3641</v>
      </c>
      <c r="B3596">
        <v>19.576476</v>
      </c>
      <c r="C3596" s="15">
        <v>-99.182310000000001</v>
      </c>
      <c r="D3596" s="2" t="s">
        <v>8621</v>
      </c>
      <c r="E3596" s="14" t="s">
        <v>5119</v>
      </c>
      <c r="F3596" s="14" t="e" vm="13">
        <v>#VALUE!</v>
      </c>
      <c r="G3596" s="2" t="str">
        <f>_xlfn.XLOOKUP(E3596,missing_cities!$Q$2:$Q$56,missing_cities!$R$2:$R$56,"Not Found",0)</f>
        <v>Mexico</v>
      </c>
      <c r="H3596" t="str">
        <f>_xlfn.XLOOKUP(E3596,missing_cities!$Q$2:$Q$56,missing_cities!$S$2:$S$56,"Not Found",0)</f>
        <v>North America</v>
      </c>
      <c r="I3596" t="s">
        <v>3449</v>
      </c>
      <c r="J3596" s="15">
        <v>0.49</v>
      </c>
      <c r="K3596" t="s">
        <v>34</v>
      </c>
      <c r="L3596" s="15" t="str">
        <f t="shared" si="112"/>
        <v>6:00-22:00</v>
      </c>
      <c r="M3596" s="16">
        <f t="shared" si="113"/>
        <v>0.67</v>
      </c>
      <c r="N3596" s="15">
        <v>6.68</v>
      </c>
      <c r="O3596" s="15">
        <v>77</v>
      </c>
      <c r="P3596" t="s">
        <v>29</v>
      </c>
      <c r="Q3596">
        <v>22</v>
      </c>
      <c r="R3596" t="s">
        <v>40</v>
      </c>
      <c r="S3596">
        <v>2013</v>
      </c>
      <c r="T3596" t="s">
        <v>31</v>
      </c>
      <c r="U3596" s="15">
        <v>4.5</v>
      </c>
      <c r="V3596" s="15">
        <v>3</v>
      </c>
      <c r="W3596" t="s">
        <v>27</v>
      </c>
    </row>
    <row r="3597" spans="1:23">
      <c r="A3597" t="s">
        <v>3642</v>
      </c>
      <c r="B3597">
        <v>-52.436256999999998</v>
      </c>
      <c r="C3597" s="15">
        <v>-100.427993</v>
      </c>
      <c r="D3597" s="2" t="s">
        <v>8622</v>
      </c>
      <c r="E3597" s="14" t="str">
        <f>_xlfn.XLOOKUP(C3597,missing_cities!B:B,missing_cities!C:C,"Not Found",0)</f>
        <v>Error</v>
      </c>
      <c r="F3597" s="14" t="s">
        <v>9987</v>
      </c>
      <c r="G3597" s="2" t="str">
        <f>_xlfn.XLOOKUP(E3597,missing_cities!$Q$2:$Q$56,missing_cities!$R$2:$R$56,"Not Found",0)</f>
        <v>Error</v>
      </c>
      <c r="H3597" t="str">
        <f>_xlfn.XLOOKUP(E3597,missing_cities!$Q$2:$Q$56,missing_cities!$S$2:$S$56,"Not Found",0)</f>
        <v>Error</v>
      </c>
      <c r="I3597" t="s">
        <v>3449</v>
      </c>
      <c r="J3597" s="15">
        <v>0.48</v>
      </c>
      <c r="K3597" t="s">
        <v>34</v>
      </c>
      <c r="L3597" s="15" t="str">
        <f t="shared" si="112"/>
        <v>6:00-22:00</v>
      </c>
      <c r="M3597" s="16">
        <f t="shared" si="113"/>
        <v>0.67</v>
      </c>
      <c r="N3597" s="15">
        <v>11.47</v>
      </c>
      <c r="O3597" s="15">
        <v>74</v>
      </c>
      <c r="P3597" t="s">
        <v>37</v>
      </c>
      <c r="Q3597">
        <v>22</v>
      </c>
      <c r="R3597" t="s">
        <v>37</v>
      </c>
      <c r="S3597">
        <v>2018</v>
      </c>
      <c r="T3597" t="s">
        <v>22</v>
      </c>
      <c r="U3597" s="15">
        <v>3.1</v>
      </c>
      <c r="V3597" s="15">
        <v>10</v>
      </c>
      <c r="W3597" t="s">
        <v>27</v>
      </c>
    </row>
    <row r="3598" spans="1:23">
      <c r="A3598" t="s">
        <v>3643</v>
      </c>
      <c r="B3598">
        <v>37.62229</v>
      </c>
      <c r="C3598" s="15">
        <v>126.99313600000001</v>
      </c>
      <c r="D3598" s="2" t="s">
        <v>8623</v>
      </c>
      <c r="E3598" s="14" t="s">
        <v>5063</v>
      </c>
      <c r="F3598" s="14" t="e" vm="6">
        <v>#VALUE!</v>
      </c>
      <c r="G3598" s="2" t="str">
        <f>_xlfn.XLOOKUP(E3598,missing_cities!$Q$2:$Q$56,missing_cities!$R$2:$R$56,"Not Found",0)</f>
        <v>South Korea</v>
      </c>
      <c r="H3598" t="str">
        <f>_xlfn.XLOOKUP(E3598,missing_cities!$Q$2:$Q$56,missing_cities!$S$2:$S$56,"Not Found",0)</f>
        <v>Asia</v>
      </c>
      <c r="I3598" t="s">
        <v>3449</v>
      </c>
      <c r="J3598" s="15">
        <v>0.13</v>
      </c>
      <c r="K3598" t="s">
        <v>19</v>
      </c>
      <c r="L3598" s="15" t="str">
        <f t="shared" si="112"/>
        <v>9:00-18:00</v>
      </c>
      <c r="M3598" s="16">
        <f t="shared" si="113"/>
        <v>0.37</v>
      </c>
      <c r="N3598" s="15">
        <v>4.4000000000000004</v>
      </c>
      <c r="O3598" s="15">
        <v>11</v>
      </c>
      <c r="P3598" t="s">
        <v>25</v>
      </c>
      <c r="Q3598">
        <v>150</v>
      </c>
      <c r="R3598" t="s">
        <v>21</v>
      </c>
      <c r="S3598">
        <v>2020</v>
      </c>
      <c r="T3598" t="s">
        <v>31</v>
      </c>
      <c r="U3598" s="15">
        <v>3.1</v>
      </c>
      <c r="V3598" s="15">
        <v>3</v>
      </c>
      <c r="W3598" t="s">
        <v>27</v>
      </c>
    </row>
    <row r="3599" spans="1:23">
      <c r="A3599" t="s">
        <v>3644</v>
      </c>
      <c r="B3599">
        <v>84.778256999999996</v>
      </c>
      <c r="C3599" s="15">
        <v>100.635136</v>
      </c>
      <c r="D3599" s="2" t="s">
        <v>8624</v>
      </c>
      <c r="E3599" s="14" t="str">
        <f>_xlfn.XLOOKUP(C3599,missing_cities!B:B,missing_cities!C:C,"Not Found",0)</f>
        <v>Not Found</v>
      </c>
      <c r="F3599" s="14" t="s">
        <v>9990</v>
      </c>
      <c r="G3599" s="2" t="str">
        <f>_xlfn.XLOOKUP(E3599,missing_cities!$Q$2:$Q$56,missing_cities!$R$2:$R$56,"Not Found",0)</f>
        <v>Not Found</v>
      </c>
      <c r="H3599" t="str">
        <f>_xlfn.XLOOKUP(E3599,missing_cities!$Q$2:$Q$56,missing_cities!$S$2:$S$56,"Not Found",0)</f>
        <v>Not Found</v>
      </c>
      <c r="I3599" t="s">
        <v>3449</v>
      </c>
      <c r="J3599" s="15">
        <v>0.25</v>
      </c>
      <c r="K3599" t="s">
        <v>34</v>
      </c>
      <c r="L3599" s="15" t="str">
        <f t="shared" si="112"/>
        <v>6:00-22:00</v>
      </c>
      <c r="M3599" s="16">
        <f t="shared" si="113"/>
        <v>0.67</v>
      </c>
      <c r="N3599" s="15">
        <v>4.83</v>
      </c>
      <c r="O3599" s="15">
        <v>81</v>
      </c>
      <c r="P3599" t="s">
        <v>39</v>
      </c>
      <c r="Q3599">
        <v>350</v>
      </c>
      <c r="R3599" t="s">
        <v>48</v>
      </c>
      <c r="S3599">
        <v>2022</v>
      </c>
      <c r="T3599" t="s">
        <v>31</v>
      </c>
      <c r="U3599" s="15">
        <v>3.6</v>
      </c>
      <c r="V3599" s="15">
        <v>3</v>
      </c>
      <c r="W3599" t="s">
        <v>32</v>
      </c>
    </row>
    <row r="3600" spans="1:23">
      <c r="A3600" t="s">
        <v>3645</v>
      </c>
      <c r="B3600">
        <v>37.727260000000001</v>
      </c>
      <c r="C3600" s="15">
        <v>-122.33734200000001</v>
      </c>
      <c r="D3600" s="2" t="s">
        <v>8625</v>
      </c>
      <c r="E3600" s="14" t="s">
        <v>5061</v>
      </c>
      <c r="F3600" s="14" t="e" vm="5">
        <v>#VALUE!</v>
      </c>
      <c r="G3600" s="2" t="str">
        <f>_xlfn.XLOOKUP(E3600,missing_cities!$Q$2:$Q$56,missing_cities!$R$2:$R$56,"Not Found",0)</f>
        <v>United States</v>
      </c>
      <c r="H3600" t="str">
        <f>_xlfn.XLOOKUP(E3600,missing_cities!$Q$2:$Q$56,missing_cities!$S$2:$S$56,"Not Found",0)</f>
        <v>North America</v>
      </c>
      <c r="I3600" t="s">
        <v>3449</v>
      </c>
      <c r="J3600" s="15">
        <v>0.28999999999999998</v>
      </c>
      <c r="K3600" t="s">
        <v>19</v>
      </c>
      <c r="L3600" s="15" t="str">
        <f t="shared" si="112"/>
        <v>9:00-18:00</v>
      </c>
      <c r="M3600" s="16">
        <f t="shared" si="113"/>
        <v>0.37</v>
      </c>
      <c r="N3600" s="15">
        <v>11.21</v>
      </c>
      <c r="O3600" s="15">
        <v>67</v>
      </c>
      <c r="P3600" t="s">
        <v>37</v>
      </c>
      <c r="Q3600">
        <v>22</v>
      </c>
      <c r="R3600" t="s">
        <v>74</v>
      </c>
      <c r="S3600">
        <v>2022</v>
      </c>
      <c r="T3600" t="s">
        <v>31</v>
      </c>
      <c r="U3600" s="15">
        <v>4.5999999999999996</v>
      </c>
      <c r="V3600" s="15">
        <v>8</v>
      </c>
      <c r="W3600" t="s">
        <v>27</v>
      </c>
    </row>
    <row r="3601" spans="1:23">
      <c r="A3601" t="s">
        <v>3646</v>
      </c>
      <c r="B3601">
        <v>37.610151000000002</v>
      </c>
      <c r="C3601" s="15">
        <v>127.06513099999999</v>
      </c>
      <c r="D3601" s="2" t="s">
        <v>8626</v>
      </c>
      <c r="E3601" s="14" t="s">
        <v>5063</v>
      </c>
      <c r="F3601" s="14" t="e" vm="6">
        <v>#VALUE!</v>
      </c>
      <c r="G3601" s="2" t="str">
        <f>_xlfn.XLOOKUP(E3601,missing_cities!$Q$2:$Q$56,missing_cities!$R$2:$R$56,"Not Found",0)</f>
        <v>South Korea</v>
      </c>
      <c r="H3601" t="str">
        <f>_xlfn.XLOOKUP(E3601,missing_cities!$Q$2:$Q$56,missing_cities!$S$2:$S$56,"Not Found",0)</f>
        <v>Asia</v>
      </c>
      <c r="I3601" t="s">
        <v>3449</v>
      </c>
      <c r="J3601" s="15">
        <v>0.21</v>
      </c>
      <c r="K3601" t="s">
        <v>19</v>
      </c>
      <c r="L3601" s="15" t="str">
        <f t="shared" si="112"/>
        <v>9:00-18:00</v>
      </c>
      <c r="M3601" s="16">
        <f t="shared" si="113"/>
        <v>0.37</v>
      </c>
      <c r="N3601" s="15">
        <v>7.46</v>
      </c>
      <c r="O3601" s="15">
        <v>54</v>
      </c>
      <c r="P3601" t="s">
        <v>37</v>
      </c>
      <c r="Q3601">
        <v>22</v>
      </c>
      <c r="R3601" t="s">
        <v>48</v>
      </c>
      <c r="S3601">
        <v>2020</v>
      </c>
      <c r="T3601" t="s">
        <v>22</v>
      </c>
      <c r="U3601" s="15">
        <v>4.5</v>
      </c>
      <c r="V3601" s="15">
        <v>1</v>
      </c>
      <c r="W3601" t="s">
        <v>23</v>
      </c>
    </row>
    <row r="3602" spans="1:23">
      <c r="A3602" t="s">
        <v>3647</v>
      </c>
      <c r="B3602">
        <v>-33.87865</v>
      </c>
      <c r="C3602" s="15">
        <v>18.494872000000001</v>
      </c>
      <c r="D3602" s="2" t="s">
        <v>8627</v>
      </c>
      <c r="E3602" s="14" t="s">
        <v>5085</v>
      </c>
      <c r="F3602" s="14" t="e" vm="12">
        <v>#VALUE!</v>
      </c>
      <c r="G3602" s="2" t="str">
        <f>_xlfn.XLOOKUP(E3602,missing_cities!$Q$2:$Q$56,missing_cities!$R$2:$R$56,"Not Found",0)</f>
        <v>South Africa</v>
      </c>
      <c r="H3602" t="str">
        <f>_xlfn.XLOOKUP(E3602,missing_cities!$Q$2:$Q$56,missing_cities!$S$2:$S$56,"Not Found",0)</f>
        <v>Africa</v>
      </c>
      <c r="I3602" t="s">
        <v>3449</v>
      </c>
      <c r="J3602" s="15">
        <v>0.12</v>
      </c>
      <c r="K3602" t="s">
        <v>19</v>
      </c>
      <c r="L3602" s="15" t="str">
        <f t="shared" si="112"/>
        <v>9:00-18:00</v>
      </c>
      <c r="M3602" s="16">
        <f t="shared" si="113"/>
        <v>0.37</v>
      </c>
      <c r="N3602" s="15">
        <v>16.96</v>
      </c>
      <c r="O3602" s="15">
        <v>50</v>
      </c>
      <c r="P3602" t="s">
        <v>39</v>
      </c>
      <c r="Q3602">
        <v>50</v>
      </c>
      <c r="R3602" t="s">
        <v>37</v>
      </c>
      <c r="S3602">
        <v>2013</v>
      </c>
      <c r="T3602" t="s">
        <v>22</v>
      </c>
      <c r="U3602" s="15">
        <v>4.0999999999999996</v>
      </c>
      <c r="V3602" s="15">
        <v>7</v>
      </c>
      <c r="W3602" t="s">
        <v>27</v>
      </c>
    </row>
    <row r="3603" spans="1:23">
      <c r="A3603" t="s">
        <v>3648</v>
      </c>
      <c r="B3603">
        <v>37.726230000000001</v>
      </c>
      <c r="C3603" s="15">
        <v>-122.438917</v>
      </c>
      <c r="D3603" s="2" t="s">
        <v>8628</v>
      </c>
      <c r="E3603" s="14" t="s">
        <v>5061</v>
      </c>
      <c r="F3603" s="14" t="e" vm="5">
        <v>#VALUE!</v>
      </c>
      <c r="G3603" s="2" t="str">
        <f>_xlfn.XLOOKUP(E3603,missing_cities!$Q$2:$Q$56,missing_cities!$R$2:$R$56,"Not Found",0)</f>
        <v>United States</v>
      </c>
      <c r="H3603" t="str">
        <f>_xlfn.XLOOKUP(E3603,missing_cities!$Q$2:$Q$56,missing_cities!$S$2:$S$56,"Not Found",0)</f>
        <v>North America</v>
      </c>
      <c r="I3603" t="s">
        <v>3449</v>
      </c>
      <c r="J3603" s="15">
        <v>0.27</v>
      </c>
      <c r="K3603" s="1">
        <v>45862</v>
      </c>
      <c r="L3603" s="15" t="str">
        <f t="shared" si="112"/>
        <v>9.00-21.00</v>
      </c>
      <c r="M3603" s="16">
        <f t="shared" si="113"/>
        <v>12</v>
      </c>
      <c r="N3603" s="15">
        <v>1.79</v>
      </c>
      <c r="O3603" s="15">
        <v>91</v>
      </c>
      <c r="P3603" t="s">
        <v>37</v>
      </c>
      <c r="Q3603">
        <v>150</v>
      </c>
      <c r="R3603" t="s">
        <v>42</v>
      </c>
      <c r="S3603">
        <v>2016</v>
      </c>
      <c r="T3603" t="s">
        <v>31</v>
      </c>
      <c r="U3603" s="15">
        <v>4.5999999999999996</v>
      </c>
      <c r="V3603" s="15">
        <v>9</v>
      </c>
      <c r="W3603" t="s">
        <v>23</v>
      </c>
    </row>
    <row r="3604" spans="1:23">
      <c r="A3604" t="s">
        <v>3649</v>
      </c>
      <c r="B3604">
        <v>0.63494700000000004</v>
      </c>
      <c r="C3604" s="15">
        <v>-155.488034</v>
      </c>
      <c r="D3604" s="2" t="s">
        <v>8629</v>
      </c>
      <c r="E3604" s="14" t="str">
        <f>_xlfn.XLOOKUP(C3604,missing_cities!B:B,missing_cities!C:C,"Not Found",0)</f>
        <v>Error</v>
      </c>
      <c r="F3604" s="14" t="s">
        <v>9987</v>
      </c>
      <c r="G3604" s="2" t="str">
        <f>_xlfn.XLOOKUP(E3604,missing_cities!$Q$2:$Q$56,missing_cities!$R$2:$R$56,"Not Found",0)</f>
        <v>Error</v>
      </c>
      <c r="H3604" t="str">
        <f>_xlfn.XLOOKUP(E3604,missing_cities!$Q$2:$Q$56,missing_cities!$S$2:$S$56,"Not Found",0)</f>
        <v>Error</v>
      </c>
      <c r="I3604" t="s">
        <v>3449</v>
      </c>
      <c r="J3604" s="15">
        <v>0.15</v>
      </c>
      <c r="K3604" t="s">
        <v>19</v>
      </c>
      <c r="L3604" s="15" t="str">
        <f t="shared" si="112"/>
        <v>9:00-18:00</v>
      </c>
      <c r="M3604" s="16">
        <f t="shared" si="113"/>
        <v>0.37</v>
      </c>
      <c r="N3604" s="15">
        <v>10.16</v>
      </c>
      <c r="O3604" s="15">
        <v>39</v>
      </c>
      <c r="P3604" t="s">
        <v>37</v>
      </c>
      <c r="Q3604">
        <v>50</v>
      </c>
      <c r="R3604" t="s">
        <v>42</v>
      </c>
      <c r="S3604">
        <v>2022</v>
      </c>
      <c r="T3604" t="s">
        <v>31</v>
      </c>
      <c r="U3604" s="15">
        <v>4.3</v>
      </c>
      <c r="V3604" s="15">
        <v>3</v>
      </c>
      <c r="W3604" t="s">
        <v>27</v>
      </c>
    </row>
    <row r="3605" spans="1:23">
      <c r="A3605" t="s">
        <v>3650</v>
      </c>
      <c r="B3605">
        <v>19.531243</v>
      </c>
      <c r="C3605" s="15">
        <v>-99.181667000000004</v>
      </c>
      <c r="D3605" s="2" t="s">
        <v>8630</v>
      </c>
      <c r="E3605" s="14" t="s">
        <v>5119</v>
      </c>
      <c r="F3605" s="14" t="e" vm="13">
        <v>#VALUE!</v>
      </c>
      <c r="G3605" s="2" t="str">
        <f>_xlfn.XLOOKUP(E3605,missing_cities!$Q$2:$Q$56,missing_cities!$R$2:$R$56,"Not Found",0)</f>
        <v>Mexico</v>
      </c>
      <c r="H3605" t="str">
        <f>_xlfn.XLOOKUP(E3605,missing_cities!$Q$2:$Q$56,missing_cities!$S$2:$S$56,"Not Found",0)</f>
        <v>North America</v>
      </c>
      <c r="I3605" t="s">
        <v>3449</v>
      </c>
      <c r="J3605" s="15">
        <v>0.47</v>
      </c>
      <c r="K3605" t="s">
        <v>19</v>
      </c>
      <c r="L3605" s="15" t="str">
        <f t="shared" si="112"/>
        <v>9:00-18:00</v>
      </c>
      <c r="M3605" s="16">
        <f t="shared" si="113"/>
        <v>0.37</v>
      </c>
      <c r="N3605" s="15">
        <v>9.73</v>
      </c>
      <c r="O3605" s="15">
        <v>55</v>
      </c>
      <c r="P3605" t="s">
        <v>20</v>
      </c>
      <c r="Q3605">
        <v>50</v>
      </c>
      <c r="R3605" t="s">
        <v>37</v>
      </c>
      <c r="S3605">
        <v>2015</v>
      </c>
      <c r="T3605" t="s">
        <v>22</v>
      </c>
      <c r="U3605" s="15">
        <v>4.7</v>
      </c>
      <c r="V3605" s="15">
        <v>6</v>
      </c>
      <c r="W3605" t="s">
        <v>32</v>
      </c>
    </row>
    <row r="3606" spans="1:23">
      <c r="A3606" t="s">
        <v>3651</v>
      </c>
      <c r="B3606">
        <v>37.568224999999998</v>
      </c>
      <c r="C3606" s="15">
        <v>126.980065</v>
      </c>
      <c r="D3606" s="2" t="s">
        <v>8631</v>
      </c>
      <c r="E3606" s="14" t="s">
        <v>5063</v>
      </c>
      <c r="F3606" s="14" t="e" vm="6">
        <v>#VALUE!</v>
      </c>
      <c r="G3606" s="2" t="str">
        <f>_xlfn.XLOOKUP(E3606,missing_cities!$Q$2:$Q$56,missing_cities!$R$2:$R$56,"Not Found",0)</f>
        <v>South Korea</v>
      </c>
      <c r="H3606" t="str">
        <f>_xlfn.XLOOKUP(E3606,missing_cities!$Q$2:$Q$56,missing_cities!$S$2:$S$56,"Not Found",0)</f>
        <v>Asia</v>
      </c>
      <c r="I3606" t="s">
        <v>3449</v>
      </c>
      <c r="J3606" s="15">
        <v>0.49</v>
      </c>
      <c r="K3606" s="1">
        <v>45862</v>
      </c>
      <c r="L3606" s="15" t="str">
        <f t="shared" si="112"/>
        <v>9.00-21.00</v>
      </c>
      <c r="M3606" s="16">
        <f t="shared" si="113"/>
        <v>12</v>
      </c>
      <c r="N3606" s="15">
        <v>2.17</v>
      </c>
      <c r="O3606" s="15">
        <v>87</v>
      </c>
      <c r="P3606" t="s">
        <v>29</v>
      </c>
      <c r="Q3606">
        <v>350</v>
      </c>
      <c r="R3606" t="s">
        <v>42</v>
      </c>
      <c r="S3606">
        <v>2012</v>
      </c>
      <c r="T3606" t="s">
        <v>31</v>
      </c>
      <c r="U3606" s="15">
        <v>3.7</v>
      </c>
      <c r="V3606" s="15">
        <v>7</v>
      </c>
      <c r="W3606" t="s">
        <v>23</v>
      </c>
    </row>
    <row r="3607" spans="1:23">
      <c r="A3607" t="s">
        <v>3652</v>
      </c>
      <c r="B3607">
        <v>25.330826999999999</v>
      </c>
      <c r="C3607" s="15">
        <v>55.311826000000003</v>
      </c>
      <c r="D3607" s="2" t="s">
        <v>8632</v>
      </c>
      <c r="E3607" s="14" t="s">
        <v>5076</v>
      </c>
      <c r="F3607" s="14" t="e" vm="10">
        <v>#VALUE!</v>
      </c>
      <c r="G3607" s="2" t="str">
        <f>_xlfn.XLOOKUP(E3607,missing_cities!$Q$2:$Q$56,missing_cities!$R$2:$R$56,"Not Found",0)</f>
        <v>United Arab Emirates</v>
      </c>
      <c r="H3607" t="str">
        <f>_xlfn.XLOOKUP(E3607,missing_cities!$Q$2:$Q$56,missing_cities!$S$2:$S$56,"Not Found",0)</f>
        <v>Asia</v>
      </c>
      <c r="I3607" t="s">
        <v>3449</v>
      </c>
      <c r="J3607" s="15">
        <v>0.34</v>
      </c>
      <c r="K3607" t="s">
        <v>34</v>
      </c>
      <c r="L3607" s="15" t="str">
        <f t="shared" si="112"/>
        <v>6:00-22:00</v>
      </c>
      <c r="M3607" s="16">
        <f t="shared" si="113"/>
        <v>0.67</v>
      </c>
      <c r="N3607" s="15">
        <v>15.96</v>
      </c>
      <c r="O3607" s="15">
        <v>48</v>
      </c>
      <c r="P3607" t="s">
        <v>39</v>
      </c>
      <c r="Q3607">
        <v>22</v>
      </c>
      <c r="R3607" t="s">
        <v>30</v>
      </c>
      <c r="S3607">
        <v>2011</v>
      </c>
      <c r="T3607" t="s">
        <v>22</v>
      </c>
      <c r="U3607" s="15">
        <v>4.2</v>
      </c>
      <c r="V3607" s="15">
        <v>7</v>
      </c>
      <c r="W3607" t="s">
        <v>23</v>
      </c>
    </row>
    <row r="3608" spans="1:23">
      <c r="A3608" t="s">
        <v>3653</v>
      </c>
      <c r="B3608">
        <v>18.903949999999998</v>
      </c>
      <c r="C3608" s="15">
        <v>72.813134000000005</v>
      </c>
      <c r="D3608" s="2" t="s">
        <v>8633</v>
      </c>
      <c r="E3608" s="14" t="s">
        <v>5079</v>
      </c>
      <c r="F3608" s="14" t="e" vm="11">
        <v>#VALUE!</v>
      </c>
      <c r="G3608" s="2" t="str">
        <f>_xlfn.XLOOKUP(E3608,missing_cities!$Q$2:$Q$56,missing_cities!$R$2:$R$56,"Not Found",0)</f>
        <v>India</v>
      </c>
      <c r="H3608" t="str">
        <f>_xlfn.XLOOKUP(E3608,missing_cities!$Q$2:$Q$56,missing_cities!$S$2:$S$56,"Not Found",0)</f>
        <v>Asia</v>
      </c>
      <c r="I3608" t="s">
        <v>3449</v>
      </c>
      <c r="J3608" s="15">
        <v>0.14000000000000001</v>
      </c>
      <c r="K3608" s="1">
        <v>45862</v>
      </c>
      <c r="L3608" s="15" t="str">
        <f t="shared" si="112"/>
        <v>9.00-21.00</v>
      </c>
      <c r="M3608" s="16">
        <f t="shared" si="113"/>
        <v>12</v>
      </c>
      <c r="N3608" s="15">
        <v>16.46</v>
      </c>
      <c r="O3608" s="15">
        <v>13</v>
      </c>
      <c r="P3608" t="s">
        <v>39</v>
      </c>
      <c r="Q3608">
        <v>150</v>
      </c>
      <c r="R3608" t="s">
        <v>97</v>
      </c>
      <c r="S3608">
        <v>2023</v>
      </c>
      <c r="T3608" t="s">
        <v>31</v>
      </c>
      <c r="U3608" s="15">
        <v>3.7</v>
      </c>
      <c r="V3608" s="15">
        <v>1</v>
      </c>
      <c r="W3608" t="s">
        <v>32</v>
      </c>
    </row>
    <row r="3609" spans="1:23">
      <c r="A3609" t="s">
        <v>3654</v>
      </c>
      <c r="B3609">
        <v>-38.401153999999998</v>
      </c>
      <c r="C3609" s="15">
        <v>-94.166021000000001</v>
      </c>
      <c r="D3609" s="2" t="s">
        <v>8634</v>
      </c>
      <c r="E3609" s="14" t="str">
        <f>_xlfn.XLOOKUP(C3609,missing_cities!B:B,missing_cities!C:C,"Not Found",0)</f>
        <v>Error</v>
      </c>
      <c r="F3609" s="14" t="s">
        <v>9987</v>
      </c>
      <c r="G3609" s="2" t="str">
        <f>_xlfn.XLOOKUP(E3609,missing_cities!$Q$2:$Q$56,missing_cities!$R$2:$R$56,"Not Found",0)</f>
        <v>Error</v>
      </c>
      <c r="H3609" t="str">
        <f>_xlfn.XLOOKUP(E3609,missing_cities!$Q$2:$Q$56,missing_cities!$S$2:$S$56,"Not Found",0)</f>
        <v>Error</v>
      </c>
      <c r="I3609" t="s">
        <v>3449</v>
      </c>
      <c r="J3609" s="15">
        <v>0.41</v>
      </c>
      <c r="K3609" s="1">
        <v>45862</v>
      </c>
      <c r="L3609" s="15" t="str">
        <f t="shared" si="112"/>
        <v>9.00-21.00</v>
      </c>
      <c r="M3609" s="16">
        <f t="shared" si="113"/>
        <v>12</v>
      </c>
      <c r="N3609" s="15">
        <v>19.350000000000001</v>
      </c>
      <c r="O3609" s="15">
        <v>67</v>
      </c>
      <c r="P3609" t="s">
        <v>39</v>
      </c>
      <c r="Q3609">
        <v>350</v>
      </c>
      <c r="R3609" t="s">
        <v>48</v>
      </c>
      <c r="S3609">
        <v>2010</v>
      </c>
      <c r="T3609" t="s">
        <v>22</v>
      </c>
      <c r="U3609" s="15">
        <v>4.7</v>
      </c>
      <c r="V3609" s="15">
        <v>9</v>
      </c>
      <c r="W3609" t="s">
        <v>27</v>
      </c>
    </row>
    <row r="3610" spans="1:23">
      <c r="A3610" t="s">
        <v>3655</v>
      </c>
      <c r="B3610">
        <v>34.082281000000002</v>
      </c>
      <c r="C3610" s="15">
        <v>-118.224352</v>
      </c>
      <c r="D3610" s="2" t="s">
        <v>8635</v>
      </c>
      <c r="E3610" s="14" t="s">
        <v>5111</v>
      </c>
      <c r="F3610" s="14" t="e" vm="5">
        <v>#VALUE!</v>
      </c>
      <c r="G3610" s="2" t="str">
        <f>_xlfn.XLOOKUP(E3610,missing_cities!$Q$2:$Q$56,missing_cities!$R$2:$R$56,"Not Found",0)</f>
        <v>United States</v>
      </c>
      <c r="H3610" t="str">
        <f>_xlfn.XLOOKUP(E3610,missing_cities!$Q$2:$Q$56,missing_cities!$S$2:$S$56,"Not Found",0)</f>
        <v>North America</v>
      </c>
      <c r="I3610" t="s">
        <v>3449</v>
      </c>
      <c r="J3610" s="15">
        <v>0.2</v>
      </c>
      <c r="K3610" t="s">
        <v>34</v>
      </c>
      <c r="L3610" s="15" t="str">
        <f t="shared" si="112"/>
        <v>6:00-22:00</v>
      </c>
      <c r="M3610" s="16">
        <f t="shared" si="113"/>
        <v>0.67</v>
      </c>
      <c r="N3610" s="15">
        <v>18.059999999999999</v>
      </c>
      <c r="O3610" s="15">
        <v>74</v>
      </c>
      <c r="P3610" t="s">
        <v>39</v>
      </c>
      <c r="Q3610">
        <v>22</v>
      </c>
      <c r="R3610" t="s">
        <v>37</v>
      </c>
      <c r="S3610">
        <v>2011</v>
      </c>
      <c r="T3610" t="s">
        <v>22</v>
      </c>
      <c r="U3610" s="15">
        <v>4.7</v>
      </c>
      <c r="V3610" s="15">
        <v>6</v>
      </c>
      <c r="W3610" t="s">
        <v>27</v>
      </c>
    </row>
    <row r="3611" spans="1:23">
      <c r="A3611" t="s">
        <v>3656</v>
      </c>
      <c r="B3611">
        <v>55.760188999999997</v>
      </c>
      <c r="C3611" s="15">
        <v>37.650433999999997</v>
      </c>
      <c r="D3611" s="2" t="s">
        <v>8636</v>
      </c>
      <c r="E3611" s="14" t="s">
        <v>5052</v>
      </c>
      <c r="F3611" s="14" t="e" vm="2">
        <v>#VALUE!</v>
      </c>
      <c r="G3611" s="2" t="str">
        <f>_xlfn.XLOOKUP(E3611,missing_cities!$Q$2:$Q$56,missing_cities!$R$2:$R$56,"Not Found",0)</f>
        <v>Russia</v>
      </c>
      <c r="H3611" t="str">
        <f>_xlfn.XLOOKUP(E3611,missing_cities!$Q$2:$Q$56,missing_cities!$S$2:$S$56,"Not Found",0)</f>
        <v>Europe</v>
      </c>
      <c r="I3611" t="s">
        <v>3449</v>
      </c>
      <c r="J3611" s="15">
        <v>0.48</v>
      </c>
      <c r="K3611" t="s">
        <v>19</v>
      </c>
      <c r="L3611" s="15" t="str">
        <f t="shared" si="112"/>
        <v>9:00-18:00</v>
      </c>
      <c r="M3611" s="16">
        <f t="shared" si="113"/>
        <v>0.37</v>
      </c>
      <c r="N3611" s="15">
        <v>11.91</v>
      </c>
      <c r="O3611" s="15">
        <v>45</v>
      </c>
      <c r="P3611" t="s">
        <v>20</v>
      </c>
      <c r="Q3611">
        <v>350</v>
      </c>
      <c r="R3611" t="s">
        <v>48</v>
      </c>
      <c r="S3611">
        <v>2020</v>
      </c>
      <c r="T3611" t="s">
        <v>22</v>
      </c>
      <c r="U3611" s="15">
        <v>3.4</v>
      </c>
      <c r="V3611" s="15">
        <v>7</v>
      </c>
      <c r="W3611" t="s">
        <v>32</v>
      </c>
    </row>
    <row r="3612" spans="1:23">
      <c r="A3612" t="s">
        <v>3657</v>
      </c>
      <c r="B3612">
        <v>37.723098</v>
      </c>
      <c r="C3612" s="15">
        <v>-122.425579</v>
      </c>
      <c r="D3612" s="2" t="s">
        <v>8637</v>
      </c>
      <c r="E3612" s="14" t="s">
        <v>5061</v>
      </c>
      <c r="F3612" s="14" t="e" vm="5">
        <v>#VALUE!</v>
      </c>
      <c r="G3612" s="2" t="str">
        <f>_xlfn.XLOOKUP(E3612,missing_cities!$Q$2:$Q$56,missing_cities!$R$2:$R$56,"Not Found",0)</f>
        <v>United States</v>
      </c>
      <c r="H3612" t="str">
        <f>_xlfn.XLOOKUP(E3612,missing_cities!$Q$2:$Q$56,missing_cities!$S$2:$S$56,"Not Found",0)</f>
        <v>North America</v>
      </c>
      <c r="I3612" t="s">
        <v>3449</v>
      </c>
      <c r="J3612" s="15">
        <v>0.5</v>
      </c>
      <c r="K3612" t="s">
        <v>34</v>
      </c>
      <c r="L3612" s="15" t="str">
        <f t="shared" si="112"/>
        <v>6:00-22:00</v>
      </c>
      <c r="M3612" s="16">
        <f t="shared" si="113"/>
        <v>0.67</v>
      </c>
      <c r="N3612" s="15">
        <v>4.09</v>
      </c>
      <c r="O3612" s="15">
        <v>17</v>
      </c>
      <c r="P3612" t="s">
        <v>39</v>
      </c>
      <c r="Q3612">
        <v>350</v>
      </c>
      <c r="R3612" t="s">
        <v>21</v>
      </c>
      <c r="S3612">
        <v>2012</v>
      </c>
      <c r="T3612" t="s">
        <v>31</v>
      </c>
      <c r="U3612" s="15">
        <v>5</v>
      </c>
      <c r="V3612" s="15">
        <v>4</v>
      </c>
      <c r="W3612" t="s">
        <v>23</v>
      </c>
    </row>
    <row r="3613" spans="1:23">
      <c r="A3613" t="s">
        <v>3658</v>
      </c>
      <c r="B3613">
        <v>19.463342000000001</v>
      </c>
      <c r="C3613" s="15">
        <v>-99.142174999999995</v>
      </c>
      <c r="D3613" s="2" t="s">
        <v>8638</v>
      </c>
      <c r="E3613" s="14" t="s">
        <v>5119</v>
      </c>
      <c r="F3613" s="14" t="e" vm="13">
        <v>#VALUE!</v>
      </c>
      <c r="G3613" s="2" t="str">
        <f>_xlfn.XLOOKUP(E3613,missing_cities!$Q$2:$Q$56,missing_cities!$R$2:$R$56,"Not Found",0)</f>
        <v>Mexico</v>
      </c>
      <c r="H3613" t="str">
        <f>_xlfn.XLOOKUP(E3613,missing_cities!$Q$2:$Q$56,missing_cities!$S$2:$S$56,"Not Found",0)</f>
        <v>North America</v>
      </c>
      <c r="I3613" t="s">
        <v>3449</v>
      </c>
      <c r="J3613" s="15">
        <v>0.38</v>
      </c>
      <c r="K3613" s="1">
        <v>45862</v>
      </c>
      <c r="L3613" s="15" t="str">
        <f t="shared" si="112"/>
        <v>9.00-21.00</v>
      </c>
      <c r="M3613" s="16">
        <f t="shared" si="113"/>
        <v>12</v>
      </c>
      <c r="N3613" s="15">
        <v>18.87</v>
      </c>
      <c r="O3613" s="15">
        <v>26</v>
      </c>
      <c r="P3613" t="s">
        <v>29</v>
      </c>
      <c r="Q3613">
        <v>22</v>
      </c>
      <c r="R3613" t="s">
        <v>35</v>
      </c>
      <c r="S3613">
        <v>2014</v>
      </c>
      <c r="T3613" t="s">
        <v>22</v>
      </c>
      <c r="U3613" s="15">
        <v>5</v>
      </c>
      <c r="V3613" s="15">
        <v>4</v>
      </c>
      <c r="W3613" t="s">
        <v>23</v>
      </c>
    </row>
    <row r="3614" spans="1:23">
      <c r="A3614" t="s">
        <v>3659</v>
      </c>
      <c r="B3614">
        <v>25.363032</v>
      </c>
      <c r="C3614" s="15">
        <v>55.273648000000001</v>
      </c>
      <c r="D3614" s="2" t="s">
        <v>8639</v>
      </c>
      <c r="E3614" s="14" t="s">
        <v>5076</v>
      </c>
      <c r="F3614" s="14" t="e" vm="10">
        <v>#VALUE!</v>
      </c>
      <c r="G3614" s="2" t="str">
        <f>_xlfn.XLOOKUP(E3614,missing_cities!$Q$2:$Q$56,missing_cities!$R$2:$R$56,"Not Found",0)</f>
        <v>United Arab Emirates</v>
      </c>
      <c r="H3614" t="str">
        <f>_xlfn.XLOOKUP(E3614,missing_cities!$Q$2:$Q$56,missing_cities!$S$2:$S$56,"Not Found",0)</f>
        <v>Asia</v>
      </c>
      <c r="I3614" t="s">
        <v>3449</v>
      </c>
      <c r="J3614" s="15">
        <v>0.21</v>
      </c>
      <c r="K3614" t="s">
        <v>34</v>
      </c>
      <c r="L3614" s="15" t="str">
        <f t="shared" si="112"/>
        <v>6:00-22:00</v>
      </c>
      <c r="M3614" s="16">
        <f t="shared" si="113"/>
        <v>0.67</v>
      </c>
      <c r="N3614" s="15">
        <v>7.08</v>
      </c>
      <c r="O3614" s="15">
        <v>60</v>
      </c>
      <c r="P3614" t="s">
        <v>25</v>
      </c>
      <c r="Q3614">
        <v>150</v>
      </c>
      <c r="R3614" t="s">
        <v>37</v>
      </c>
      <c r="S3614">
        <v>2012</v>
      </c>
      <c r="T3614" t="s">
        <v>22</v>
      </c>
      <c r="U3614" s="15">
        <v>3.8</v>
      </c>
      <c r="V3614" s="15">
        <v>3</v>
      </c>
      <c r="W3614" t="s">
        <v>27</v>
      </c>
    </row>
    <row r="3615" spans="1:23">
      <c r="A3615" t="s">
        <v>3660</v>
      </c>
      <c r="B3615">
        <v>37.705789000000003</v>
      </c>
      <c r="C3615" s="15">
        <v>-122.468307</v>
      </c>
      <c r="D3615" s="2" t="s">
        <v>8640</v>
      </c>
      <c r="E3615" s="14" t="s">
        <v>5061</v>
      </c>
      <c r="F3615" s="14" t="e" vm="5">
        <v>#VALUE!</v>
      </c>
      <c r="G3615" s="2" t="str">
        <f>_xlfn.XLOOKUP(E3615,missing_cities!$Q$2:$Q$56,missing_cities!$R$2:$R$56,"Not Found",0)</f>
        <v>United States</v>
      </c>
      <c r="H3615" t="str">
        <f>_xlfn.XLOOKUP(E3615,missing_cities!$Q$2:$Q$56,missing_cities!$S$2:$S$56,"Not Found",0)</f>
        <v>North America</v>
      </c>
      <c r="I3615" t="s">
        <v>3449</v>
      </c>
      <c r="J3615" s="15">
        <v>0.11</v>
      </c>
      <c r="K3615" t="s">
        <v>34</v>
      </c>
      <c r="L3615" s="15" t="str">
        <f t="shared" si="112"/>
        <v>6:00-22:00</v>
      </c>
      <c r="M3615" s="16">
        <f t="shared" si="113"/>
        <v>0.67</v>
      </c>
      <c r="N3615" s="15">
        <v>6.75</v>
      </c>
      <c r="O3615" s="15">
        <v>31</v>
      </c>
      <c r="P3615" t="s">
        <v>37</v>
      </c>
      <c r="Q3615">
        <v>22</v>
      </c>
      <c r="R3615" t="s">
        <v>67</v>
      </c>
      <c r="S3615">
        <v>2023</v>
      </c>
      <c r="T3615" t="s">
        <v>22</v>
      </c>
      <c r="U3615" s="15">
        <v>4.9000000000000004</v>
      </c>
      <c r="V3615" s="15">
        <v>5</v>
      </c>
      <c r="W3615" t="s">
        <v>32</v>
      </c>
    </row>
    <row r="3616" spans="1:23">
      <c r="A3616" t="s">
        <v>3661</v>
      </c>
      <c r="B3616">
        <v>19.568739999999998</v>
      </c>
      <c r="C3616" s="15">
        <v>-99.127510000000001</v>
      </c>
      <c r="D3616" s="2" t="s">
        <v>8641</v>
      </c>
      <c r="E3616" s="14" t="s">
        <v>5119</v>
      </c>
      <c r="F3616" s="14" t="e" vm="13">
        <v>#VALUE!</v>
      </c>
      <c r="G3616" s="2" t="str">
        <f>_xlfn.XLOOKUP(E3616,missing_cities!$Q$2:$Q$56,missing_cities!$R$2:$R$56,"Not Found",0)</f>
        <v>Mexico</v>
      </c>
      <c r="H3616" t="str">
        <f>_xlfn.XLOOKUP(E3616,missing_cities!$Q$2:$Q$56,missing_cities!$S$2:$S$56,"Not Found",0)</f>
        <v>North America</v>
      </c>
      <c r="I3616" t="s">
        <v>3449</v>
      </c>
      <c r="J3616" s="15">
        <v>0.4</v>
      </c>
      <c r="K3616" t="s">
        <v>34</v>
      </c>
      <c r="L3616" s="15" t="str">
        <f t="shared" si="112"/>
        <v>6:00-22:00</v>
      </c>
      <c r="M3616" s="16">
        <f t="shared" si="113"/>
        <v>0.67</v>
      </c>
      <c r="N3616" s="15">
        <v>1.72</v>
      </c>
      <c r="O3616" s="15">
        <v>73</v>
      </c>
      <c r="P3616" t="s">
        <v>20</v>
      </c>
      <c r="Q3616">
        <v>22</v>
      </c>
      <c r="R3616" t="s">
        <v>37</v>
      </c>
      <c r="S3616">
        <v>2017</v>
      </c>
      <c r="T3616" t="s">
        <v>31</v>
      </c>
      <c r="U3616" s="15">
        <v>3.7</v>
      </c>
      <c r="V3616" s="15">
        <v>4</v>
      </c>
      <c r="W3616" t="s">
        <v>23</v>
      </c>
    </row>
    <row r="3617" spans="1:23">
      <c r="A3617" t="s">
        <v>3662</v>
      </c>
      <c r="B3617">
        <v>52.453431999999999</v>
      </c>
      <c r="C3617" s="15">
        <v>13.364112</v>
      </c>
      <c r="D3617" s="2" t="s">
        <v>8642</v>
      </c>
      <c r="E3617" s="14" t="s">
        <v>5057</v>
      </c>
      <c r="F3617" s="14" t="e" vm="3">
        <v>#VALUE!</v>
      </c>
      <c r="G3617" s="2" t="str">
        <f>_xlfn.XLOOKUP(E3617,missing_cities!$Q$2:$Q$56,missing_cities!$R$2:$R$56,"Not Found",0)</f>
        <v>Germany</v>
      </c>
      <c r="H3617" t="str">
        <f>_xlfn.XLOOKUP(E3617,missing_cities!$Q$2:$Q$56,missing_cities!$S$2:$S$56,"Not Found",0)</f>
        <v>Europe</v>
      </c>
      <c r="I3617" t="s">
        <v>3449</v>
      </c>
      <c r="J3617" s="15">
        <v>0.28999999999999998</v>
      </c>
      <c r="K3617" t="s">
        <v>34</v>
      </c>
      <c r="L3617" s="15" t="str">
        <f t="shared" si="112"/>
        <v>6:00-22:00</v>
      </c>
      <c r="M3617" s="16">
        <f t="shared" si="113"/>
        <v>0.67</v>
      </c>
      <c r="N3617" s="15">
        <v>10.95</v>
      </c>
      <c r="O3617" s="15">
        <v>98</v>
      </c>
      <c r="P3617" t="s">
        <v>39</v>
      </c>
      <c r="Q3617">
        <v>50</v>
      </c>
      <c r="R3617" t="s">
        <v>37</v>
      </c>
      <c r="S3617">
        <v>2010</v>
      </c>
      <c r="T3617" t="s">
        <v>31</v>
      </c>
      <c r="U3617" s="15">
        <v>4.8</v>
      </c>
      <c r="V3617" s="15">
        <v>5</v>
      </c>
      <c r="W3617" t="s">
        <v>27</v>
      </c>
    </row>
    <row r="3618" spans="1:23">
      <c r="A3618" t="s">
        <v>3663</v>
      </c>
      <c r="B3618">
        <v>37.642391000000003</v>
      </c>
      <c r="C3618" s="15">
        <v>127.046116</v>
      </c>
      <c r="D3618" s="2" t="s">
        <v>8643</v>
      </c>
      <c r="E3618" s="14" t="s">
        <v>5063</v>
      </c>
      <c r="F3618" s="14" t="e" vm="6">
        <v>#VALUE!</v>
      </c>
      <c r="G3618" s="2" t="str">
        <f>_xlfn.XLOOKUP(E3618,missing_cities!$Q$2:$Q$56,missing_cities!$R$2:$R$56,"Not Found",0)</f>
        <v>South Korea</v>
      </c>
      <c r="H3618" t="str">
        <f>_xlfn.XLOOKUP(E3618,missing_cities!$Q$2:$Q$56,missing_cities!$S$2:$S$56,"Not Found",0)</f>
        <v>Asia</v>
      </c>
      <c r="I3618" t="s">
        <v>3449</v>
      </c>
      <c r="J3618" s="15">
        <v>0.19</v>
      </c>
      <c r="K3618" t="s">
        <v>19</v>
      </c>
      <c r="L3618" s="15" t="str">
        <f t="shared" si="112"/>
        <v>9:00-18:00</v>
      </c>
      <c r="M3618" s="16">
        <f t="shared" si="113"/>
        <v>0.37</v>
      </c>
      <c r="N3618" s="15">
        <v>7.44</v>
      </c>
      <c r="O3618" s="15">
        <v>80</v>
      </c>
      <c r="P3618" t="s">
        <v>20</v>
      </c>
      <c r="Q3618">
        <v>150</v>
      </c>
      <c r="R3618" t="s">
        <v>35</v>
      </c>
      <c r="S3618">
        <v>2021</v>
      </c>
      <c r="T3618" t="s">
        <v>31</v>
      </c>
      <c r="U3618" s="15">
        <v>3.5</v>
      </c>
      <c r="V3618" s="15">
        <v>6</v>
      </c>
      <c r="W3618" t="s">
        <v>27</v>
      </c>
    </row>
    <row r="3619" spans="1:23">
      <c r="A3619" t="s">
        <v>3664</v>
      </c>
      <c r="B3619">
        <v>18.904942999999999</v>
      </c>
      <c r="C3619" s="15">
        <v>72.910044999999997</v>
      </c>
      <c r="D3619" s="2" t="s">
        <v>8644</v>
      </c>
      <c r="E3619" s="14" t="s">
        <v>5079</v>
      </c>
      <c r="F3619" s="14" t="e" vm="11">
        <v>#VALUE!</v>
      </c>
      <c r="G3619" s="2" t="str">
        <f>_xlfn.XLOOKUP(E3619,missing_cities!$Q$2:$Q$56,missing_cities!$R$2:$R$56,"Not Found",0)</f>
        <v>India</v>
      </c>
      <c r="H3619" t="str">
        <f>_xlfn.XLOOKUP(E3619,missing_cities!$Q$2:$Q$56,missing_cities!$S$2:$S$56,"Not Found",0)</f>
        <v>Asia</v>
      </c>
      <c r="I3619" t="s">
        <v>3449</v>
      </c>
      <c r="J3619" s="15">
        <v>0.25</v>
      </c>
      <c r="K3619" s="1">
        <v>45862</v>
      </c>
      <c r="L3619" s="15" t="str">
        <f t="shared" si="112"/>
        <v>9.00-21.00</v>
      </c>
      <c r="M3619" s="16">
        <f t="shared" si="113"/>
        <v>12</v>
      </c>
      <c r="N3619" s="15">
        <v>12.11</v>
      </c>
      <c r="O3619" s="15">
        <v>54</v>
      </c>
      <c r="P3619" t="s">
        <v>29</v>
      </c>
      <c r="Q3619">
        <v>50</v>
      </c>
      <c r="R3619" t="s">
        <v>35</v>
      </c>
      <c r="S3619">
        <v>2018</v>
      </c>
      <c r="T3619" t="s">
        <v>31</v>
      </c>
      <c r="U3619" s="15">
        <v>3.6</v>
      </c>
      <c r="V3619" s="15">
        <v>7</v>
      </c>
      <c r="W3619" t="s">
        <v>32</v>
      </c>
    </row>
    <row r="3620" spans="1:23">
      <c r="A3620" t="s">
        <v>3665</v>
      </c>
      <c r="B3620">
        <v>41.886104000000003</v>
      </c>
      <c r="C3620" s="15">
        <v>-87.720540999999997</v>
      </c>
      <c r="D3620" s="2" t="s">
        <v>8645</v>
      </c>
      <c r="E3620" s="14" t="s">
        <v>5065</v>
      </c>
      <c r="F3620" s="14" t="e" vm="5">
        <v>#VALUE!</v>
      </c>
      <c r="G3620" s="2" t="str">
        <f>_xlfn.XLOOKUP(E3620,missing_cities!$Q$2:$Q$56,missing_cities!$R$2:$R$56,"Not Found",0)</f>
        <v>United States</v>
      </c>
      <c r="H3620" t="str">
        <f>_xlfn.XLOOKUP(E3620,missing_cities!$Q$2:$Q$56,missing_cities!$S$2:$S$56,"Not Found",0)</f>
        <v>North America</v>
      </c>
      <c r="I3620" t="s">
        <v>3449</v>
      </c>
      <c r="J3620" s="15">
        <v>0.22</v>
      </c>
      <c r="K3620" t="s">
        <v>19</v>
      </c>
      <c r="L3620" s="15" t="str">
        <f t="shared" si="112"/>
        <v>9:00-18:00</v>
      </c>
      <c r="M3620" s="16">
        <f t="shared" si="113"/>
        <v>0.37</v>
      </c>
      <c r="N3620" s="15">
        <v>15.63</v>
      </c>
      <c r="O3620" s="15">
        <v>63</v>
      </c>
      <c r="P3620" t="s">
        <v>37</v>
      </c>
      <c r="Q3620">
        <v>150</v>
      </c>
      <c r="R3620" t="s">
        <v>67</v>
      </c>
      <c r="S3620">
        <v>2020</v>
      </c>
      <c r="T3620" t="s">
        <v>22</v>
      </c>
      <c r="U3620" s="15">
        <v>4.9000000000000004</v>
      </c>
      <c r="V3620" s="15">
        <v>1</v>
      </c>
      <c r="W3620" t="s">
        <v>32</v>
      </c>
    </row>
    <row r="3621" spans="1:23">
      <c r="A3621" t="s">
        <v>3666</v>
      </c>
      <c r="B3621">
        <v>41.936576000000002</v>
      </c>
      <c r="C3621" s="15">
        <v>-87.796222999999998</v>
      </c>
      <c r="D3621" s="2" t="s">
        <v>8646</v>
      </c>
      <c r="E3621" s="14" t="s">
        <v>5065</v>
      </c>
      <c r="F3621" s="14" t="e" vm="5">
        <v>#VALUE!</v>
      </c>
      <c r="G3621" s="2" t="str">
        <f>_xlfn.XLOOKUP(E3621,missing_cities!$Q$2:$Q$56,missing_cities!$R$2:$R$56,"Not Found",0)</f>
        <v>United States</v>
      </c>
      <c r="H3621" t="str">
        <f>_xlfn.XLOOKUP(E3621,missing_cities!$Q$2:$Q$56,missing_cities!$S$2:$S$56,"Not Found",0)</f>
        <v>North America</v>
      </c>
      <c r="I3621" t="s">
        <v>3449</v>
      </c>
      <c r="J3621" s="15">
        <v>0.22</v>
      </c>
      <c r="K3621" t="s">
        <v>34</v>
      </c>
      <c r="L3621" s="15" t="str">
        <f t="shared" si="112"/>
        <v>6:00-22:00</v>
      </c>
      <c r="M3621" s="16">
        <f t="shared" si="113"/>
        <v>0.67</v>
      </c>
      <c r="N3621" s="15">
        <v>7.59</v>
      </c>
      <c r="O3621" s="15">
        <v>73</v>
      </c>
      <c r="P3621" t="s">
        <v>37</v>
      </c>
      <c r="Q3621">
        <v>22</v>
      </c>
      <c r="R3621" t="s">
        <v>37</v>
      </c>
      <c r="S3621">
        <v>2018</v>
      </c>
      <c r="T3621" t="s">
        <v>31</v>
      </c>
      <c r="U3621" s="15">
        <v>3.2</v>
      </c>
      <c r="V3621" s="15">
        <v>8</v>
      </c>
      <c r="W3621" t="s">
        <v>27</v>
      </c>
    </row>
    <row r="3622" spans="1:23">
      <c r="A3622" t="s">
        <v>3667</v>
      </c>
      <c r="B3622">
        <v>52.531550000000003</v>
      </c>
      <c r="C3622" s="15">
        <v>13.454333</v>
      </c>
      <c r="D3622" s="2" t="s">
        <v>8647</v>
      </c>
      <c r="E3622" s="14" t="s">
        <v>5057</v>
      </c>
      <c r="F3622" s="14" t="e" vm="3">
        <v>#VALUE!</v>
      </c>
      <c r="G3622" s="2" t="str">
        <f>_xlfn.XLOOKUP(E3622,missing_cities!$Q$2:$Q$56,missing_cities!$R$2:$R$56,"Not Found",0)</f>
        <v>Germany</v>
      </c>
      <c r="H3622" t="str">
        <f>_xlfn.XLOOKUP(E3622,missing_cities!$Q$2:$Q$56,missing_cities!$S$2:$S$56,"Not Found",0)</f>
        <v>Europe</v>
      </c>
      <c r="I3622" t="s">
        <v>3449</v>
      </c>
      <c r="J3622" s="15">
        <v>0.44</v>
      </c>
      <c r="K3622" s="1">
        <v>45862</v>
      </c>
      <c r="L3622" s="15" t="str">
        <f t="shared" si="112"/>
        <v>9.00-21.00</v>
      </c>
      <c r="M3622" s="16">
        <f t="shared" si="113"/>
        <v>12</v>
      </c>
      <c r="N3622" s="15">
        <v>4.63</v>
      </c>
      <c r="O3622" s="15">
        <v>37</v>
      </c>
      <c r="P3622" t="s">
        <v>37</v>
      </c>
      <c r="Q3622">
        <v>50</v>
      </c>
      <c r="R3622" t="s">
        <v>42</v>
      </c>
      <c r="S3622">
        <v>2022</v>
      </c>
      <c r="T3622" t="s">
        <v>22</v>
      </c>
      <c r="U3622" s="15">
        <v>4.0999999999999996</v>
      </c>
      <c r="V3622" s="15">
        <v>1</v>
      </c>
      <c r="W3622" t="s">
        <v>27</v>
      </c>
    </row>
    <row r="3623" spans="1:23">
      <c r="A3623" t="s">
        <v>3668</v>
      </c>
      <c r="B3623">
        <v>43.605410999999997</v>
      </c>
      <c r="C3623" s="15">
        <v>-79.461811999999995</v>
      </c>
      <c r="D3623" s="2" t="s">
        <v>8648</v>
      </c>
      <c r="E3623" s="14" t="s">
        <v>5050</v>
      </c>
      <c r="F3623" s="14" t="e" vm="1">
        <v>#VALUE!</v>
      </c>
      <c r="G3623" s="2" t="str">
        <f>_xlfn.XLOOKUP(E3623,missing_cities!$Q$2:$Q$56,missing_cities!$R$2:$R$56,"Not Found",0)</f>
        <v>Canada</v>
      </c>
      <c r="H3623" t="str">
        <f>_xlfn.XLOOKUP(E3623,missing_cities!$Q$2:$Q$56,missing_cities!$S$2:$S$56,"Not Found",0)</f>
        <v>North America</v>
      </c>
      <c r="I3623" t="s">
        <v>3449</v>
      </c>
      <c r="J3623" s="15">
        <v>0.5</v>
      </c>
      <c r="K3623" t="s">
        <v>19</v>
      </c>
      <c r="L3623" s="15" t="str">
        <f t="shared" si="112"/>
        <v>9:00-18:00</v>
      </c>
      <c r="M3623" s="16">
        <f t="shared" si="113"/>
        <v>0.37</v>
      </c>
      <c r="N3623" s="15">
        <v>2.99</v>
      </c>
      <c r="O3623" s="15">
        <v>67</v>
      </c>
      <c r="P3623" t="s">
        <v>20</v>
      </c>
      <c r="Q3623">
        <v>350</v>
      </c>
      <c r="R3623" t="s">
        <v>74</v>
      </c>
      <c r="S3623">
        <v>2019</v>
      </c>
      <c r="T3623" t="s">
        <v>22</v>
      </c>
      <c r="U3623" s="15">
        <v>4.0999999999999996</v>
      </c>
      <c r="V3623" s="15">
        <v>6</v>
      </c>
      <c r="W3623" t="s">
        <v>27</v>
      </c>
    </row>
    <row r="3624" spans="1:23">
      <c r="A3624" t="s">
        <v>3669</v>
      </c>
      <c r="B3624">
        <v>34.131131000000003</v>
      </c>
      <c r="C3624" s="15">
        <v>-118.308493</v>
      </c>
      <c r="D3624" s="2" t="s">
        <v>8649</v>
      </c>
      <c r="E3624" s="14" t="s">
        <v>5111</v>
      </c>
      <c r="F3624" s="14" t="e" vm="5">
        <v>#VALUE!</v>
      </c>
      <c r="G3624" s="2" t="str">
        <f>_xlfn.XLOOKUP(E3624,missing_cities!$Q$2:$Q$56,missing_cities!$R$2:$R$56,"Not Found",0)</f>
        <v>United States</v>
      </c>
      <c r="H3624" t="str">
        <f>_xlfn.XLOOKUP(E3624,missing_cities!$Q$2:$Q$56,missing_cities!$S$2:$S$56,"Not Found",0)</f>
        <v>North America</v>
      </c>
      <c r="I3624" t="s">
        <v>3449</v>
      </c>
      <c r="J3624" s="15">
        <v>0.1</v>
      </c>
      <c r="K3624" t="s">
        <v>34</v>
      </c>
      <c r="L3624" s="15" t="str">
        <f t="shared" si="112"/>
        <v>6:00-22:00</v>
      </c>
      <c r="M3624" s="16">
        <f t="shared" si="113"/>
        <v>0.67</v>
      </c>
      <c r="N3624" s="15">
        <v>3.76</v>
      </c>
      <c r="O3624" s="15">
        <v>56</v>
      </c>
      <c r="P3624" t="s">
        <v>39</v>
      </c>
      <c r="Q3624">
        <v>22</v>
      </c>
      <c r="R3624" t="s">
        <v>42</v>
      </c>
      <c r="S3624">
        <v>2023</v>
      </c>
      <c r="T3624" t="s">
        <v>22</v>
      </c>
      <c r="U3624" s="15">
        <v>4.3</v>
      </c>
      <c r="V3624" s="15">
        <v>2</v>
      </c>
      <c r="W3624" t="s">
        <v>27</v>
      </c>
    </row>
    <row r="3625" spans="1:23">
      <c r="A3625" t="s">
        <v>3670</v>
      </c>
      <c r="B3625">
        <v>13.867224999999999</v>
      </c>
      <c r="C3625" s="15">
        <v>100.47929000000001</v>
      </c>
      <c r="D3625" s="2" t="s">
        <v>8650</v>
      </c>
      <c r="E3625" s="14" t="s">
        <v>5059</v>
      </c>
      <c r="F3625" s="14" t="e" vm="4">
        <v>#VALUE!</v>
      </c>
      <c r="G3625" s="2" t="str">
        <f>_xlfn.XLOOKUP(E3625,missing_cities!$Q$2:$Q$56,missing_cities!$R$2:$R$56,"Not Found",0)</f>
        <v>Thailand</v>
      </c>
      <c r="H3625" t="str">
        <f>_xlfn.XLOOKUP(E3625,missing_cities!$Q$2:$Q$56,missing_cities!$S$2:$S$56,"Not Found",0)</f>
        <v>Asia</v>
      </c>
      <c r="I3625" t="s">
        <v>3449</v>
      </c>
      <c r="J3625" s="15">
        <v>0.3</v>
      </c>
      <c r="K3625" t="s">
        <v>34</v>
      </c>
      <c r="L3625" s="15" t="str">
        <f t="shared" si="112"/>
        <v>6:00-22:00</v>
      </c>
      <c r="M3625" s="16">
        <f t="shared" si="113"/>
        <v>0.67</v>
      </c>
      <c r="N3625" s="15">
        <v>2.68</v>
      </c>
      <c r="O3625" s="15">
        <v>65</v>
      </c>
      <c r="P3625" t="s">
        <v>20</v>
      </c>
      <c r="Q3625">
        <v>350</v>
      </c>
      <c r="R3625" t="s">
        <v>48</v>
      </c>
      <c r="S3625">
        <v>2017</v>
      </c>
      <c r="T3625" t="s">
        <v>31</v>
      </c>
      <c r="U3625" s="15">
        <v>4.3</v>
      </c>
      <c r="V3625" s="15">
        <v>4</v>
      </c>
      <c r="W3625" t="s">
        <v>32</v>
      </c>
    </row>
    <row r="3626" spans="1:23">
      <c r="A3626" t="s">
        <v>3671</v>
      </c>
      <c r="B3626">
        <v>32.388876000000003</v>
      </c>
      <c r="C3626" s="15">
        <v>-160.99013199999999</v>
      </c>
      <c r="D3626" s="2" t="s">
        <v>8651</v>
      </c>
      <c r="E3626" s="14" t="str">
        <f>_xlfn.XLOOKUP(C3626,missing_cities!B:B,missing_cities!C:C,"Not Found",0)</f>
        <v>Error</v>
      </c>
      <c r="F3626" s="14" t="s">
        <v>9987</v>
      </c>
      <c r="G3626" s="2" t="str">
        <f>_xlfn.XLOOKUP(E3626,missing_cities!$Q$2:$Q$56,missing_cities!$R$2:$R$56,"Not Found",0)</f>
        <v>Error</v>
      </c>
      <c r="H3626" t="str">
        <f>_xlfn.XLOOKUP(E3626,missing_cities!$Q$2:$Q$56,missing_cities!$S$2:$S$56,"Not Found",0)</f>
        <v>Error</v>
      </c>
      <c r="I3626" t="s">
        <v>3449</v>
      </c>
      <c r="J3626" s="15">
        <v>0.1</v>
      </c>
      <c r="K3626" s="1">
        <v>45862</v>
      </c>
      <c r="L3626" s="15" t="str">
        <f t="shared" si="112"/>
        <v>9.00-21.00</v>
      </c>
      <c r="M3626" s="16">
        <f t="shared" si="113"/>
        <v>12</v>
      </c>
      <c r="N3626" s="15">
        <v>14</v>
      </c>
      <c r="O3626" s="15">
        <v>74</v>
      </c>
      <c r="P3626" t="s">
        <v>25</v>
      </c>
      <c r="Q3626">
        <v>50</v>
      </c>
      <c r="R3626" t="s">
        <v>40</v>
      </c>
      <c r="S3626">
        <v>2019</v>
      </c>
      <c r="T3626" t="s">
        <v>22</v>
      </c>
      <c r="U3626" s="15">
        <v>3.4</v>
      </c>
      <c r="V3626" s="15">
        <v>1</v>
      </c>
      <c r="W3626" t="s">
        <v>23</v>
      </c>
    </row>
    <row r="3627" spans="1:23">
      <c r="A3627" t="s">
        <v>3672</v>
      </c>
      <c r="B3627">
        <v>43.735573000000002</v>
      </c>
      <c r="C3627" s="15">
        <v>-79.348510000000005</v>
      </c>
      <c r="D3627" s="2" t="s">
        <v>8652</v>
      </c>
      <c r="E3627" s="14" t="s">
        <v>5050</v>
      </c>
      <c r="F3627" s="14" t="e" vm="1">
        <v>#VALUE!</v>
      </c>
      <c r="G3627" s="2" t="str">
        <f>_xlfn.XLOOKUP(E3627,missing_cities!$Q$2:$Q$56,missing_cities!$R$2:$R$56,"Not Found",0)</f>
        <v>Canada</v>
      </c>
      <c r="H3627" t="str">
        <f>_xlfn.XLOOKUP(E3627,missing_cities!$Q$2:$Q$56,missing_cities!$S$2:$S$56,"Not Found",0)</f>
        <v>North America</v>
      </c>
      <c r="I3627" t="s">
        <v>3449</v>
      </c>
      <c r="J3627" s="15">
        <v>0.28999999999999998</v>
      </c>
      <c r="K3627" t="s">
        <v>19</v>
      </c>
      <c r="L3627" s="15" t="str">
        <f t="shared" si="112"/>
        <v>9:00-18:00</v>
      </c>
      <c r="M3627" s="16">
        <f t="shared" si="113"/>
        <v>0.37</v>
      </c>
      <c r="N3627" s="15">
        <v>1.49</v>
      </c>
      <c r="O3627" s="15">
        <v>81</v>
      </c>
      <c r="P3627" t="s">
        <v>37</v>
      </c>
      <c r="Q3627">
        <v>150</v>
      </c>
      <c r="R3627" t="s">
        <v>21</v>
      </c>
      <c r="S3627">
        <v>2011</v>
      </c>
      <c r="T3627" t="s">
        <v>22</v>
      </c>
      <c r="U3627" s="15">
        <v>3.6</v>
      </c>
      <c r="V3627" s="15">
        <v>8</v>
      </c>
      <c r="W3627" t="s">
        <v>32</v>
      </c>
    </row>
    <row r="3628" spans="1:23">
      <c r="A3628" t="s">
        <v>3673</v>
      </c>
      <c r="B3628">
        <v>-33.717843000000002</v>
      </c>
      <c r="C3628" s="15">
        <v>18.412713</v>
      </c>
      <c r="D3628" s="2" t="s">
        <v>8653</v>
      </c>
      <c r="E3628" s="14" t="s">
        <v>5085</v>
      </c>
      <c r="F3628" s="14" t="e" vm="12">
        <v>#VALUE!</v>
      </c>
      <c r="G3628" s="2" t="str">
        <f>_xlfn.XLOOKUP(E3628,missing_cities!$Q$2:$Q$56,missing_cities!$R$2:$R$56,"Not Found",0)</f>
        <v>South Africa</v>
      </c>
      <c r="H3628" t="str">
        <f>_xlfn.XLOOKUP(E3628,missing_cities!$Q$2:$Q$56,missing_cities!$S$2:$S$56,"Not Found",0)</f>
        <v>Africa</v>
      </c>
      <c r="I3628" t="s">
        <v>3449</v>
      </c>
      <c r="J3628" s="15">
        <v>0.26</v>
      </c>
      <c r="K3628" s="1">
        <v>45862</v>
      </c>
      <c r="L3628" s="15" t="str">
        <f t="shared" si="112"/>
        <v>9.00-21.00</v>
      </c>
      <c r="M3628" s="16">
        <f t="shared" si="113"/>
        <v>12</v>
      </c>
      <c r="N3628" s="15">
        <v>7.08</v>
      </c>
      <c r="O3628" s="15">
        <v>48</v>
      </c>
      <c r="P3628" t="s">
        <v>29</v>
      </c>
      <c r="Q3628">
        <v>350</v>
      </c>
      <c r="R3628" t="s">
        <v>42</v>
      </c>
      <c r="S3628">
        <v>2021</v>
      </c>
      <c r="T3628" t="s">
        <v>22</v>
      </c>
      <c r="U3628" s="15">
        <v>4.2</v>
      </c>
      <c r="V3628" s="15">
        <v>9</v>
      </c>
      <c r="W3628" t="s">
        <v>27</v>
      </c>
    </row>
    <row r="3629" spans="1:23">
      <c r="A3629" t="s">
        <v>3674</v>
      </c>
      <c r="B3629">
        <v>56.879558000000003</v>
      </c>
      <c r="C3629" s="15">
        <v>-68.582213999999993</v>
      </c>
      <c r="D3629" s="2" t="s">
        <v>8654</v>
      </c>
      <c r="E3629" s="14" t="str">
        <f>_xlfn.XLOOKUP(C3629,missing_cities!B:B,missing_cities!C:C,"Not Found",0)</f>
        <v>RiviÃ¨re-Koksoak</v>
      </c>
      <c r="F3629" s="14" t="e" vm="1">
        <v>#VALUE!</v>
      </c>
      <c r="G3629" s="2" t="str">
        <f>_xlfn.XLOOKUP(E3629,missing_cities!$Q$2:$Q$56,missing_cities!$R$2:$R$56,"Not Found",0)</f>
        <v>Canada</v>
      </c>
      <c r="H3629" t="str">
        <f>_xlfn.XLOOKUP(E3629,missing_cities!$Q$2:$Q$56,missing_cities!$S$2:$S$56,"Not Found",0)</f>
        <v>North America</v>
      </c>
      <c r="I3629" t="s">
        <v>3449</v>
      </c>
      <c r="J3629" s="15">
        <v>0.36</v>
      </c>
      <c r="K3629" t="s">
        <v>19</v>
      </c>
      <c r="L3629" s="15" t="str">
        <f t="shared" si="112"/>
        <v>9:00-18:00</v>
      </c>
      <c r="M3629" s="16">
        <f t="shared" si="113"/>
        <v>0.37</v>
      </c>
      <c r="N3629" s="15">
        <v>8.39</v>
      </c>
      <c r="O3629" s="15">
        <v>20</v>
      </c>
      <c r="P3629" t="s">
        <v>39</v>
      </c>
      <c r="Q3629">
        <v>50</v>
      </c>
      <c r="R3629" t="s">
        <v>132</v>
      </c>
      <c r="S3629">
        <v>2014</v>
      </c>
      <c r="T3629" t="s">
        <v>31</v>
      </c>
      <c r="U3629" s="15">
        <v>3.9</v>
      </c>
      <c r="V3629" s="15">
        <v>10</v>
      </c>
      <c r="W3629" t="s">
        <v>32</v>
      </c>
    </row>
    <row r="3630" spans="1:23">
      <c r="A3630" t="s">
        <v>3675</v>
      </c>
      <c r="B3630">
        <v>34.061763999999997</v>
      </c>
      <c r="C3630" s="15">
        <v>-118.33682899999999</v>
      </c>
      <c r="D3630" s="2" t="s">
        <v>8655</v>
      </c>
      <c r="E3630" s="14" t="s">
        <v>5111</v>
      </c>
      <c r="F3630" s="14" t="e" vm="5">
        <v>#VALUE!</v>
      </c>
      <c r="G3630" s="2" t="str">
        <f>_xlfn.XLOOKUP(E3630,missing_cities!$Q$2:$Q$56,missing_cities!$R$2:$R$56,"Not Found",0)</f>
        <v>United States</v>
      </c>
      <c r="H3630" t="str">
        <f>_xlfn.XLOOKUP(E3630,missing_cities!$Q$2:$Q$56,missing_cities!$S$2:$S$56,"Not Found",0)</f>
        <v>North America</v>
      </c>
      <c r="I3630" t="s">
        <v>3449</v>
      </c>
      <c r="J3630" s="15">
        <v>0.28999999999999998</v>
      </c>
      <c r="K3630" t="s">
        <v>19</v>
      </c>
      <c r="L3630" s="15" t="str">
        <f t="shared" si="112"/>
        <v>9:00-18:00</v>
      </c>
      <c r="M3630" s="16">
        <f t="shared" si="113"/>
        <v>0.37</v>
      </c>
      <c r="N3630" s="15">
        <v>8.08</v>
      </c>
      <c r="O3630" s="15">
        <v>98</v>
      </c>
      <c r="P3630" t="s">
        <v>29</v>
      </c>
      <c r="Q3630">
        <v>22</v>
      </c>
      <c r="R3630" t="s">
        <v>42</v>
      </c>
      <c r="S3630">
        <v>2015</v>
      </c>
      <c r="T3630" t="s">
        <v>22</v>
      </c>
      <c r="U3630" s="15">
        <v>3.4</v>
      </c>
      <c r="V3630" s="15">
        <v>7</v>
      </c>
      <c r="W3630" t="s">
        <v>32</v>
      </c>
    </row>
    <row r="3631" spans="1:23">
      <c r="A3631" t="s">
        <v>3676</v>
      </c>
      <c r="B3631">
        <v>52.555850999999997</v>
      </c>
      <c r="C3631" s="15">
        <v>13.468756000000001</v>
      </c>
      <c r="D3631" s="2" t="s">
        <v>8656</v>
      </c>
      <c r="E3631" s="14" t="s">
        <v>5057</v>
      </c>
      <c r="F3631" s="14" t="e" vm="3">
        <v>#VALUE!</v>
      </c>
      <c r="G3631" s="2" t="str">
        <f>_xlfn.XLOOKUP(E3631,missing_cities!$Q$2:$Q$56,missing_cities!$R$2:$R$56,"Not Found",0)</f>
        <v>Germany</v>
      </c>
      <c r="H3631" t="str">
        <f>_xlfn.XLOOKUP(E3631,missing_cities!$Q$2:$Q$56,missing_cities!$S$2:$S$56,"Not Found",0)</f>
        <v>Europe</v>
      </c>
      <c r="I3631" t="s">
        <v>3449</v>
      </c>
      <c r="J3631" s="15">
        <v>0.33</v>
      </c>
      <c r="K3631" s="1">
        <v>45862</v>
      </c>
      <c r="L3631" s="15" t="str">
        <f t="shared" si="112"/>
        <v>9.00-21.00</v>
      </c>
      <c r="M3631" s="16">
        <f t="shared" si="113"/>
        <v>12</v>
      </c>
      <c r="N3631" s="15">
        <v>14.94</v>
      </c>
      <c r="O3631" s="15">
        <v>41</v>
      </c>
      <c r="P3631" t="s">
        <v>20</v>
      </c>
      <c r="Q3631">
        <v>50</v>
      </c>
      <c r="R3631" t="s">
        <v>42</v>
      </c>
      <c r="S3631">
        <v>2020</v>
      </c>
      <c r="T3631" t="s">
        <v>22</v>
      </c>
      <c r="U3631" s="15">
        <v>3.8</v>
      </c>
      <c r="V3631" s="15">
        <v>5</v>
      </c>
      <c r="W3631" t="s">
        <v>32</v>
      </c>
    </row>
    <row r="3632" spans="1:23">
      <c r="A3632" t="s">
        <v>3677</v>
      </c>
      <c r="B3632">
        <v>13.858178000000001</v>
      </c>
      <c r="C3632" s="15">
        <v>100.53260899999999</v>
      </c>
      <c r="D3632" s="2" t="s">
        <v>8657</v>
      </c>
      <c r="E3632" s="14" t="s">
        <v>5059</v>
      </c>
      <c r="F3632" s="14" t="e" vm="4">
        <v>#VALUE!</v>
      </c>
      <c r="G3632" s="2" t="str">
        <f>_xlfn.XLOOKUP(E3632,missing_cities!$Q$2:$Q$56,missing_cities!$R$2:$R$56,"Not Found",0)</f>
        <v>Thailand</v>
      </c>
      <c r="H3632" t="str">
        <f>_xlfn.XLOOKUP(E3632,missing_cities!$Q$2:$Q$56,missing_cities!$S$2:$S$56,"Not Found",0)</f>
        <v>Asia</v>
      </c>
      <c r="I3632" t="s">
        <v>3449</v>
      </c>
      <c r="J3632" s="15">
        <v>0.17</v>
      </c>
      <c r="K3632" t="s">
        <v>34</v>
      </c>
      <c r="L3632" s="15" t="str">
        <f t="shared" si="112"/>
        <v>6:00-22:00</v>
      </c>
      <c r="M3632" s="16">
        <f t="shared" si="113"/>
        <v>0.67</v>
      </c>
      <c r="N3632" s="15">
        <v>6.51</v>
      </c>
      <c r="O3632" s="15">
        <v>61</v>
      </c>
      <c r="P3632" t="s">
        <v>29</v>
      </c>
      <c r="Q3632">
        <v>350</v>
      </c>
      <c r="R3632" t="s">
        <v>35</v>
      </c>
      <c r="S3632">
        <v>2014</v>
      </c>
      <c r="T3632" t="s">
        <v>31</v>
      </c>
      <c r="U3632" s="15">
        <v>3.8</v>
      </c>
      <c r="V3632" s="15">
        <v>7</v>
      </c>
      <c r="W3632" t="s">
        <v>32</v>
      </c>
    </row>
    <row r="3633" spans="1:23">
      <c r="A3633" t="s">
        <v>3678</v>
      </c>
      <c r="B3633">
        <v>37.706375000000001</v>
      </c>
      <c r="C3633" s="15">
        <v>-122.34404499999999</v>
      </c>
      <c r="D3633" s="2" t="s">
        <v>8658</v>
      </c>
      <c r="E3633" s="14" t="s">
        <v>5061</v>
      </c>
      <c r="F3633" s="14" t="e" vm="5">
        <v>#VALUE!</v>
      </c>
      <c r="G3633" s="2" t="str">
        <f>_xlfn.XLOOKUP(E3633,missing_cities!$Q$2:$Q$56,missing_cities!$R$2:$R$56,"Not Found",0)</f>
        <v>United States</v>
      </c>
      <c r="H3633" t="str">
        <f>_xlfn.XLOOKUP(E3633,missing_cities!$Q$2:$Q$56,missing_cities!$S$2:$S$56,"Not Found",0)</f>
        <v>North America</v>
      </c>
      <c r="I3633" t="s">
        <v>3449</v>
      </c>
      <c r="J3633" s="15">
        <v>0.25</v>
      </c>
      <c r="K3633" t="s">
        <v>34</v>
      </c>
      <c r="L3633" s="15" t="str">
        <f t="shared" si="112"/>
        <v>6:00-22:00</v>
      </c>
      <c r="M3633" s="16">
        <f t="shared" si="113"/>
        <v>0.67</v>
      </c>
      <c r="N3633" s="15">
        <v>17.95</v>
      </c>
      <c r="O3633" s="15">
        <v>69</v>
      </c>
      <c r="P3633" t="s">
        <v>25</v>
      </c>
      <c r="Q3633">
        <v>22</v>
      </c>
      <c r="R3633" t="s">
        <v>132</v>
      </c>
      <c r="S3633">
        <v>2018</v>
      </c>
      <c r="T3633" t="s">
        <v>22</v>
      </c>
      <c r="U3633" s="15">
        <v>3.7</v>
      </c>
      <c r="V3633" s="15">
        <v>7</v>
      </c>
      <c r="W3633" t="s">
        <v>32</v>
      </c>
    </row>
    <row r="3634" spans="1:23">
      <c r="A3634" t="s">
        <v>3679</v>
      </c>
      <c r="B3634">
        <v>55.858327000000003</v>
      </c>
      <c r="C3634" s="15">
        <v>37.669350000000001</v>
      </c>
      <c r="D3634" s="2" t="s">
        <v>8659</v>
      </c>
      <c r="E3634" s="14" t="s">
        <v>5052</v>
      </c>
      <c r="F3634" s="14" t="e" vm="2">
        <v>#VALUE!</v>
      </c>
      <c r="G3634" s="2" t="str">
        <f>_xlfn.XLOOKUP(E3634,missing_cities!$Q$2:$Q$56,missing_cities!$R$2:$R$56,"Not Found",0)</f>
        <v>Russia</v>
      </c>
      <c r="H3634" t="str">
        <f>_xlfn.XLOOKUP(E3634,missing_cities!$Q$2:$Q$56,missing_cities!$S$2:$S$56,"Not Found",0)</f>
        <v>Europe</v>
      </c>
      <c r="I3634" t="s">
        <v>3449</v>
      </c>
      <c r="J3634" s="15">
        <v>0.23</v>
      </c>
      <c r="K3634" s="1">
        <v>45862</v>
      </c>
      <c r="L3634" s="15" t="str">
        <f t="shared" si="112"/>
        <v>9.00-21.00</v>
      </c>
      <c r="M3634" s="16">
        <f t="shared" si="113"/>
        <v>12</v>
      </c>
      <c r="N3634" s="15">
        <v>10.72</v>
      </c>
      <c r="O3634" s="15">
        <v>33</v>
      </c>
      <c r="P3634" t="s">
        <v>39</v>
      </c>
      <c r="Q3634">
        <v>22</v>
      </c>
      <c r="R3634" t="s">
        <v>48</v>
      </c>
      <c r="S3634">
        <v>2019</v>
      </c>
      <c r="T3634" t="s">
        <v>31</v>
      </c>
      <c r="U3634" s="15">
        <v>3.9</v>
      </c>
      <c r="V3634" s="15">
        <v>3</v>
      </c>
      <c r="W3634" t="s">
        <v>27</v>
      </c>
    </row>
    <row r="3635" spans="1:23">
      <c r="A3635" t="s">
        <v>3680</v>
      </c>
      <c r="B3635">
        <v>5.478485</v>
      </c>
      <c r="C3635" s="15">
        <v>157.97671</v>
      </c>
      <c r="D3635" s="2" t="s">
        <v>8660</v>
      </c>
      <c r="E3635" s="14" t="str">
        <f>_xlfn.XLOOKUP(C3635,missing_cities!B:B,missing_cities!C:C,"Not Found",0)</f>
        <v>Error</v>
      </c>
      <c r="F3635" s="14" t="s">
        <v>9987</v>
      </c>
      <c r="G3635" s="2" t="str">
        <f>_xlfn.XLOOKUP(E3635,missing_cities!$Q$2:$Q$56,missing_cities!$R$2:$R$56,"Not Found",0)</f>
        <v>Error</v>
      </c>
      <c r="H3635" t="str">
        <f>_xlfn.XLOOKUP(E3635,missing_cities!$Q$2:$Q$56,missing_cities!$S$2:$S$56,"Not Found",0)</f>
        <v>Error</v>
      </c>
      <c r="I3635" t="s">
        <v>3449</v>
      </c>
      <c r="J3635" s="15">
        <v>0.48</v>
      </c>
      <c r="K3635" s="1">
        <v>45862</v>
      </c>
      <c r="L3635" s="15" t="str">
        <f t="shared" si="112"/>
        <v>9.00-21.00</v>
      </c>
      <c r="M3635" s="16">
        <f t="shared" si="113"/>
        <v>12</v>
      </c>
      <c r="N3635" s="15">
        <v>1.21</v>
      </c>
      <c r="O3635" s="15">
        <v>81</v>
      </c>
      <c r="P3635" t="s">
        <v>25</v>
      </c>
      <c r="Q3635">
        <v>150</v>
      </c>
      <c r="R3635" t="s">
        <v>37</v>
      </c>
      <c r="S3635">
        <v>2017</v>
      </c>
      <c r="T3635" t="s">
        <v>31</v>
      </c>
      <c r="U3635" s="15">
        <v>3.9</v>
      </c>
      <c r="V3635" s="15">
        <v>5</v>
      </c>
      <c r="W3635" t="s">
        <v>32</v>
      </c>
    </row>
    <row r="3636" spans="1:23">
      <c r="A3636" t="s">
        <v>3681</v>
      </c>
      <c r="B3636">
        <v>37.770784999999997</v>
      </c>
      <c r="C3636" s="15">
        <v>-122.40638300000001</v>
      </c>
      <c r="D3636" s="2" t="s">
        <v>8661</v>
      </c>
      <c r="E3636" s="14" t="s">
        <v>5061</v>
      </c>
      <c r="F3636" s="14" t="e" vm="5">
        <v>#VALUE!</v>
      </c>
      <c r="G3636" s="2" t="str">
        <f>_xlfn.XLOOKUP(E3636,missing_cities!$Q$2:$Q$56,missing_cities!$R$2:$R$56,"Not Found",0)</f>
        <v>United States</v>
      </c>
      <c r="H3636" t="str">
        <f>_xlfn.XLOOKUP(E3636,missing_cities!$Q$2:$Q$56,missing_cities!$S$2:$S$56,"Not Found",0)</f>
        <v>North America</v>
      </c>
      <c r="I3636" t="s">
        <v>3449</v>
      </c>
      <c r="J3636" s="15">
        <v>0.33</v>
      </c>
      <c r="K3636" s="1">
        <v>45862</v>
      </c>
      <c r="L3636" s="15" t="str">
        <f t="shared" si="112"/>
        <v>9.00-21.00</v>
      </c>
      <c r="M3636" s="16">
        <f t="shared" si="113"/>
        <v>12</v>
      </c>
      <c r="N3636" s="15">
        <v>4.97</v>
      </c>
      <c r="O3636" s="15">
        <v>57</v>
      </c>
      <c r="P3636" t="s">
        <v>25</v>
      </c>
      <c r="Q3636">
        <v>50</v>
      </c>
      <c r="R3636" t="s">
        <v>46</v>
      </c>
      <c r="S3636">
        <v>2021</v>
      </c>
      <c r="T3636" t="s">
        <v>31</v>
      </c>
      <c r="U3636" s="15">
        <v>3.8</v>
      </c>
      <c r="V3636" s="15">
        <v>10</v>
      </c>
      <c r="W3636" t="s">
        <v>23</v>
      </c>
    </row>
    <row r="3637" spans="1:23">
      <c r="A3637" t="s">
        <v>3682</v>
      </c>
      <c r="B3637">
        <v>41.991458000000002</v>
      </c>
      <c r="C3637" s="15">
        <v>-87.688067000000004</v>
      </c>
      <c r="D3637" s="2" t="s">
        <v>8662</v>
      </c>
      <c r="E3637" s="14" t="s">
        <v>5065</v>
      </c>
      <c r="F3637" s="14" t="e" vm="5">
        <v>#VALUE!</v>
      </c>
      <c r="G3637" s="2" t="str">
        <f>_xlfn.XLOOKUP(E3637,missing_cities!$Q$2:$Q$56,missing_cities!$R$2:$R$56,"Not Found",0)</f>
        <v>United States</v>
      </c>
      <c r="H3637" t="str">
        <f>_xlfn.XLOOKUP(E3637,missing_cities!$Q$2:$Q$56,missing_cities!$S$2:$S$56,"Not Found",0)</f>
        <v>North America</v>
      </c>
      <c r="I3637" t="s">
        <v>3449</v>
      </c>
      <c r="J3637" s="15">
        <v>0.37</v>
      </c>
      <c r="K3637" t="s">
        <v>19</v>
      </c>
      <c r="L3637" s="15" t="str">
        <f t="shared" si="112"/>
        <v>9:00-18:00</v>
      </c>
      <c r="M3637" s="16">
        <f t="shared" si="113"/>
        <v>0.37</v>
      </c>
      <c r="N3637" s="15">
        <v>7.69</v>
      </c>
      <c r="O3637" s="15">
        <v>75</v>
      </c>
      <c r="P3637" t="s">
        <v>37</v>
      </c>
      <c r="Q3637">
        <v>50</v>
      </c>
      <c r="R3637" t="s">
        <v>44</v>
      </c>
      <c r="S3637">
        <v>2010</v>
      </c>
      <c r="T3637" t="s">
        <v>22</v>
      </c>
      <c r="U3637" s="15">
        <v>3.7</v>
      </c>
      <c r="V3637" s="15">
        <v>5</v>
      </c>
      <c r="W3637" t="s">
        <v>32</v>
      </c>
    </row>
    <row r="3638" spans="1:23">
      <c r="A3638" t="s">
        <v>3683</v>
      </c>
      <c r="B3638">
        <v>19.133879</v>
      </c>
      <c r="C3638" s="15">
        <v>72.994422999999998</v>
      </c>
      <c r="D3638" s="2" t="s">
        <v>8663</v>
      </c>
      <c r="E3638" s="14" t="s">
        <v>5079</v>
      </c>
      <c r="F3638" s="14" t="e" vm="11">
        <v>#VALUE!</v>
      </c>
      <c r="G3638" s="2" t="str">
        <f>_xlfn.XLOOKUP(E3638,missing_cities!$Q$2:$Q$56,missing_cities!$R$2:$R$56,"Not Found",0)</f>
        <v>India</v>
      </c>
      <c r="H3638" t="str">
        <f>_xlfn.XLOOKUP(E3638,missing_cities!$Q$2:$Q$56,missing_cities!$S$2:$S$56,"Not Found",0)</f>
        <v>Asia</v>
      </c>
      <c r="I3638" t="s">
        <v>3449</v>
      </c>
      <c r="J3638" s="15">
        <v>0.37</v>
      </c>
      <c r="K3638" t="s">
        <v>34</v>
      </c>
      <c r="L3638" s="15" t="str">
        <f t="shared" si="112"/>
        <v>6:00-22:00</v>
      </c>
      <c r="M3638" s="16">
        <f t="shared" si="113"/>
        <v>0.67</v>
      </c>
      <c r="N3638" s="15">
        <v>10.19</v>
      </c>
      <c r="O3638" s="15">
        <v>19</v>
      </c>
      <c r="P3638" t="s">
        <v>25</v>
      </c>
      <c r="Q3638">
        <v>350</v>
      </c>
      <c r="R3638" t="s">
        <v>37</v>
      </c>
      <c r="S3638">
        <v>2016</v>
      </c>
      <c r="T3638" t="s">
        <v>22</v>
      </c>
      <c r="U3638" s="15">
        <v>3.9</v>
      </c>
      <c r="V3638" s="15">
        <v>8</v>
      </c>
      <c r="W3638" t="s">
        <v>23</v>
      </c>
    </row>
    <row r="3639" spans="1:23">
      <c r="A3639" t="s">
        <v>3684</v>
      </c>
      <c r="B3639">
        <v>-33.817096999999997</v>
      </c>
      <c r="C3639" s="15">
        <v>18.556206</v>
      </c>
      <c r="D3639" s="2" t="s">
        <v>8664</v>
      </c>
      <c r="E3639" s="14" t="s">
        <v>5085</v>
      </c>
      <c r="F3639" s="14" t="e" vm="12">
        <v>#VALUE!</v>
      </c>
      <c r="G3639" s="2" t="str">
        <f>_xlfn.XLOOKUP(E3639,missing_cities!$Q$2:$Q$56,missing_cities!$R$2:$R$56,"Not Found",0)</f>
        <v>South Africa</v>
      </c>
      <c r="H3639" t="str">
        <f>_xlfn.XLOOKUP(E3639,missing_cities!$Q$2:$Q$56,missing_cities!$S$2:$S$56,"Not Found",0)</f>
        <v>Africa</v>
      </c>
      <c r="I3639" t="s">
        <v>3449</v>
      </c>
      <c r="J3639" s="15">
        <v>0.16</v>
      </c>
      <c r="K3639" t="s">
        <v>34</v>
      </c>
      <c r="L3639" s="15" t="str">
        <f t="shared" si="112"/>
        <v>6:00-22:00</v>
      </c>
      <c r="M3639" s="16">
        <f t="shared" si="113"/>
        <v>0.67</v>
      </c>
      <c r="N3639" s="15">
        <v>14.76</v>
      </c>
      <c r="O3639" s="15">
        <v>41</v>
      </c>
      <c r="P3639" t="s">
        <v>37</v>
      </c>
      <c r="Q3639">
        <v>150</v>
      </c>
      <c r="R3639" t="s">
        <v>21</v>
      </c>
      <c r="S3639">
        <v>2015</v>
      </c>
      <c r="T3639" t="s">
        <v>22</v>
      </c>
      <c r="U3639" s="15">
        <v>4.9000000000000004</v>
      </c>
      <c r="V3639" s="15">
        <v>8</v>
      </c>
      <c r="W3639" t="s">
        <v>23</v>
      </c>
    </row>
    <row r="3640" spans="1:23">
      <c r="A3640" t="s">
        <v>3685</v>
      </c>
      <c r="B3640">
        <v>39.960369999999998</v>
      </c>
      <c r="C3640" s="15">
        <v>116.37139500000001</v>
      </c>
      <c r="D3640" s="2" t="s">
        <v>8665</v>
      </c>
      <c r="E3640" s="14" t="s">
        <v>5071</v>
      </c>
      <c r="F3640" s="14" t="e" vm="9">
        <v>#VALUE!</v>
      </c>
      <c r="G3640" s="2" t="str">
        <f>_xlfn.XLOOKUP(E3640,missing_cities!$Q$2:$Q$56,missing_cities!$R$2:$R$56,"Not Found",0)</f>
        <v>China</v>
      </c>
      <c r="H3640" t="str">
        <f>_xlfn.XLOOKUP(E3640,missing_cities!$Q$2:$Q$56,missing_cities!$S$2:$S$56,"Not Found",0)</f>
        <v>Asia</v>
      </c>
      <c r="I3640" t="s">
        <v>3449</v>
      </c>
      <c r="J3640" s="15">
        <v>0.44</v>
      </c>
      <c r="K3640" t="s">
        <v>19</v>
      </c>
      <c r="L3640" s="15" t="str">
        <f t="shared" si="112"/>
        <v>9:00-18:00</v>
      </c>
      <c r="M3640" s="16">
        <f t="shared" si="113"/>
        <v>0.37</v>
      </c>
      <c r="N3640" s="15">
        <v>10.64</v>
      </c>
      <c r="O3640" s="15">
        <v>38</v>
      </c>
      <c r="P3640" t="s">
        <v>20</v>
      </c>
      <c r="Q3640">
        <v>350</v>
      </c>
      <c r="R3640" t="s">
        <v>76</v>
      </c>
      <c r="S3640">
        <v>2018</v>
      </c>
      <c r="T3640" t="s">
        <v>31</v>
      </c>
      <c r="U3640" s="15">
        <v>4.9000000000000004</v>
      </c>
      <c r="V3640" s="15">
        <v>2</v>
      </c>
      <c r="W3640" t="s">
        <v>32</v>
      </c>
    </row>
    <row r="3641" spans="1:23">
      <c r="A3641" t="s">
        <v>3686</v>
      </c>
      <c r="B3641">
        <v>41.912689</v>
      </c>
      <c r="C3641" s="15">
        <v>-87.747618000000003</v>
      </c>
      <c r="D3641" s="2" t="s">
        <v>8666</v>
      </c>
      <c r="E3641" s="14" t="s">
        <v>5065</v>
      </c>
      <c r="F3641" s="14" t="e" vm="5">
        <v>#VALUE!</v>
      </c>
      <c r="G3641" s="2" t="str">
        <f>_xlfn.XLOOKUP(E3641,missing_cities!$Q$2:$Q$56,missing_cities!$R$2:$R$56,"Not Found",0)</f>
        <v>United States</v>
      </c>
      <c r="H3641" t="str">
        <f>_xlfn.XLOOKUP(E3641,missing_cities!$Q$2:$Q$56,missing_cities!$S$2:$S$56,"Not Found",0)</f>
        <v>North America</v>
      </c>
      <c r="I3641" t="s">
        <v>3449</v>
      </c>
      <c r="J3641" s="15">
        <v>0.15</v>
      </c>
      <c r="K3641" s="1">
        <v>45862</v>
      </c>
      <c r="L3641" s="15" t="str">
        <f t="shared" si="112"/>
        <v>9.00-21.00</v>
      </c>
      <c r="M3641" s="16">
        <f t="shared" si="113"/>
        <v>12</v>
      </c>
      <c r="N3641" s="15">
        <v>9.31</v>
      </c>
      <c r="O3641" s="15">
        <v>54</v>
      </c>
      <c r="P3641" t="s">
        <v>29</v>
      </c>
      <c r="Q3641">
        <v>50</v>
      </c>
      <c r="R3641" t="s">
        <v>35</v>
      </c>
      <c r="S3641">
        <v>2016</v>
      </c>
      <c r="T3641" t="s">
        <v>31</v>
      </c>
      <c r="U3641" s="15">
        <v>3.2</v>
      </c>
      <c r="V3641" s="15">
        <v>9</v>
      </c>
      <c r="W3641" t="s">
        <v>27</v>
      </c>
    </row>
    <row r="3642" spans="1:23">
      <c r="A3642" t="s">
        <v>3687</v>
      </c>
      <c r="B3642">
        <v>37.535742999999997</v>
      </c>
      <c r="C3642" s="15">
        <v>126.962197</v>
      </c>
      <c r="D3642" s="2" t="s">
        <v>8667</v>
      </c>
      <c r="E3642" s="14" t="s">
        <v>5063</v>
      </c>
      <c r="F3642" s="14" t="e" vm="6">
        <v>#VALUE!</v>
      </c>
      <c r="G3642" s="2" t="str">
        <f>_xlfn.XLOOKUP(E3642,missing_cities!$Q$2:$Q$56,missing_cities!$R$2:$R$56,"Not Found",0)</f>
        <v>South Korea</v>
      </c>
      <c r="H3642" t="str">
        <f>_xlfn.XLOOKUP(E3642,missing_cities!$Q$2:$Q$56,missing_cities!$S$2:$S$56,"Not Found",0)</f>
        <v>Asia</v>
      </c>
      <c r="I3642" t="s">
        <v>3449</v>
      </c>
      <c r="J3642" s="15">
        <v>0.41</v>
      </c>
      <c r="K3642" t="s">
        <v>19</v>
      </c>
      <c r="L3642" s="15" t="str">
        <f t="shared" si="112"/>
        <v>9:00-18:00</v>
      </c>
      <c r="M3642" s="16">
        <f t="shared" si="113"/>
        <v>0.37</v>
      </c>
      <c r="N3642" s="15">
        <v>18.8</v>
      </c>
      <c r="O3642" s="15">
        <v>41</v>
      </c>
      <c r="P3642" t="s">
        <v>20</v>
      </c>
      <c r="Q3642">
        <v>50</v>
      </c>
      <c r="R3642" t="s">
        <v>48</v>
      </c>
      <c r="S3642">
        <v>2017</v>
      </c>
      <c r="T3642" t="s">
        <v>22</v>
      </c>
      <c r="U3642" s="15">
        <v>4.9000000000000004</v>
      </c>
      <c r="V3642" s="15">
        <v>8</v>
      </c>
      <c r="W3642" t="s">
        <v>27</v>
      </c>
    </row>
    <row r="3643" spans="1:23">
      <c r="A3643" t="s">
        <v>3688</v>
      </c>
      <c r="B3643">
        <v>39.944361999999998</v>
      </c>
      <c r="C3643" s="15">
        <v>116.41808</v>
      </c>
      <c r="D3643" s="2" t="s">
        <v>8668</v>
      </c>
      <c r="E3643" s="14" t="s">
        <v>5071</v>
      </c>
      <c r="F3643" s="14" t="e" vm="9">
        <v>#VALUE!</v>
      </c>
      <c r="G3643" s="2" t="str">
        <f>_xlfn.XLOOKUP(E3643,missing_cities!$Q$2:$Q$56,missing_cities!$R$2:$R$56,"Not Found",0)</f>
        <v>China</v>
      </c>
      <c r="H3643" t="str">
        <f>_xlfn.XLOOKUP(E3643,missing_cities!$Q$2:$Q$56,missing_cities!$S$2:$S$56,"Not Found",0)</f>
        <v>Asia</v>
      </c>
      <c r="I3643" t="s">
        <v>3449</v>
      </c>
      <c r="J3643" s="15">
        <v>0.44</v>
      </c>
      <c r="K3643" t="s">
        <v>34</v>
      </c>
      <c r="L3643" s="15" t="str">
        <f t="shared" si="112"/>
        <v>6:00-22:00</v>
      </c>
      <c r="M3643" s="16">
        <f t="shared" si="113"/>
        <v>0.67</v>
      </c>
      <c r="N3643" s="15">
        <v>12.93</v>
      </c>
      <c r="O3643" s="15">
        <v>46</v>
      </c>
      <c r="P3643" t="s">
        <v>25</v>
      </c>
      <c r="Q3643">
        <v>150</v>
      </c>
      <c r="R3643" t="s">
        <v>81</v>
      </c>
      <c r="S3643">
        <v>2023</v>
      </c>
      <c r="T3643" t="s">
        <v>31</v>
      </c>
      <c r="U3643" s="15">
        <v>4.5999999999999996</v>
      </c>
      <c r="V3643" s="15">
        <v>8</v>
      </c>
      <c r="W3643" t="s">
        <v>23</v>
      </c>
    </row>
    <row r="3644" spans="1:23">
      <c r="A3644" t="s">
        <v>3689</v>
      </c>
      <c r="B3644">
        <v>39.927522000000003</v>
      </c>
      <c r="C3644" s="15">
        <v>116.408734</v>
      </c>
      <c r="D3644" s="2" t="s">
        <v>8669</v>
      </c>
      <c r="E3644" s="14" t="s">
        <v>5071</v>
      </c>
      <c r="F3644" s="14" t="e" vm="9">
        <v>#VALUE!</v>
      </c>
      <c r="G3644" s="2" t="str">
        <f>_xlfn.XLOOKUP(E3644,missing_cities!$Q$2:$Q$56,missing_cities!$R$2:$R$56,"Not Found",0)</f>
        <v>China</v>
      </c>
      <c r="H3644" t="str">
        <f>_xlfn.XLOOKUP(E3644,missing_cities!$Q$2:$Q$56,missing_cities!$S$2:$S$56,"Not Found",0)</f>
        <v>Asia</v>
      </c>
      <c r="I3644" t="s">
        <v>3449</v>
      </c>
      <c r="J3644" s="15">
        <v>0.14000000000000001</v>
      </c>
      <c r="K3644" t="s">
        <v>34</v>
      </c>
      <c r="L3644" s="15" t="str">
        <f t="shared" si="112"/>
        <v>6:00-22:00</v>
      </c>
      <c r="M3644" s="16">
        <f t="shared" si="113"/>
        <v>0.67</v>
      </c>
      <c r="N3644" s="15">
        <v>15.09</v>
      </c>
      <c r="O3644" s="15">
        <v>98</v>
      </c>
      <c r="P3644" t="s">
        <v>29</v>
      </c>
      <c r="Q3644">
        <v>150</v>
      </c>
      <c r="R3644" t="s">
        <v>37</v>
      </c>
      <c r="S3644">
        <v>2020</v>
      </c>
      <c r="T3644" t="s">
        <v>22</v>
      </c>
      <c r="U3644" s="15">
        <v>3.4</v>
      </c>
      <c r="V3644" s="15">
        <v>8</v>
      </c>
      <c r="W3644" t="s">
        <v>27</v>
      </c>
    </row>
    <row r="3645" spans="1:23">
      <c r="A3645" t="s">
        <v>3690</v>
      </c>
      <c r="B3645">
        <v>19.079129999999999</v>
      </c>
      <c r="C3645" s="15">
        <v>72.801443000000006</v>
      </c>
      <c r="D3645" s="2" t="s">
        <v>8670</v>
      </c>
      <c r="E3645" s="14" t="s">
        <v>5079</v>
      </c>
      <c r="F3645" s="14" t="e" vm="11">
        <v>#VALUE!</v>
      </c>
      <c r="G3645" s="2" t="str">
        <f>_xlfn.XLOOKUP(E3645,missing_cities!$Q$2:$Q$56,missing_cities!$R$2:$R$56,"Not Found",0)</f>
        <v>India</v>
      </c>
      <c r="H3645" t="str">
        <f>_xlfn.XLOOKUP(E3645,missing_cities!$Q$2:$Q$56,missing_cities!$S$2:$S$56,"Not Found",0)</f>
        <v>Asia</v>
      </c>
      <c r="I3645" t="s">
        <v>3449</v>
      </c>
      <c r="J3645" s="15">
        <v>0.15</v>
      </c>
      <c r="K3645" t="s">
        <v>19</v>
      </c>
      <c r="L3645" s="15" t="str">
        <f t="shared" si="112"/>
        <v>9:00-18:00</v>
      </c>
      <c r="M3645" s="16">
        <f t="shared" si="113"/>
        <v>0.37</v>
      </c>
      <c r="N3645" s="15">
        <v>7.66</v>
      </c>
      <c r="O3645" s="15">
        <v>84</v>
      </c>
      <c r="P3645" t="s">
        <v>25</v>
      </c>
      <c r="Q3645">
        <v>350</v>
      </c>
      <c r="R3645" t="s">
        <v>30</v>
      </c>
      <c r="S3645">
        <v>2023</v>
      </c>
      <c r="T3645" t="s">
        <v>31</v>
      </c>
      <c r="U3645" s="15">
        <v>4.5</v>
      </c>
      <c r="V3645" s="15">
        <v>10</v>
      </c>
      <c r="W3645" t="s">
        <v>32</v>
      </c>
    </row>
    <row r="3646" spans="1:23">
      <c r="A3646" t="s">
        <v>3691</v>
      </c>
      <c r="B3646">
        <v>19.422713000000002</v>
      </c>
      <c r="C3646" s="15">
        <v>-99.088612999999995</v>
      </c>
      <c r="D3646" s="2" t="s">
        <v>8671</v>
      </c>
      <c r="E3646" s="14" t="s">
        <v>5119</v>
      </c>
      <c r="F3646" s="14" t="e" vm="13">
        <v>#VALUE!</v>
      </c>
      <c r="G3646" s="2" t="str">
        <f>_xlfn.XLOOKUP(E3646,missing_cities!$Q$2:$Q$56,missing_cities!$R$2:$R$56,"Not Found",0)</f>
        <v>Mexico</v>
      </c>
      <c r="H3646" t="str">
        <f>_xlfn.XLOOKUP(E3646,missing_cities!$Q$2:$Q$56,missing_cities!$S$2:$S$56,"Not Found",0)</f>
        <v>North America</v>
      </c>
      <c r="I3646" t="s">
        <v>3449</v>
      </c>
      <c r="J3646" s="15">
        <v>0.28000000000000003</v>
      </c>
      <c r="K3646" s="1">
        <v>45862</v>
      </c>
      <c r="L3646" s="15" t="str">
        <f t="shared" si="112"/>
        <v>9.00-21.00</v>
      </c>
      <c r="M3646" s="16">
        <f t="shared" si="113"/>
        <v>12</v>
      </c>
      <c r="N3646" s="15">
        <v>3.41</v>
      </c>
      <c r="O3646" s="15">
        <v>51</v>
      </c>
      <c r="P3646" t="s">
        <v>25</v>
      </c>
      <c r="Q3646">
        <v>350</v>
      </c>
      <c r="R3646" t="s">
        <v>42</v>
      </c>
      <c r="S3646">
        <v>2011</v>
      </c>
      <c r="T3646" t="s">
        <v>22</v>
      </c>
      <c r="U3646" s="15">
        <v>4.8</v>
      </c>
      <c r="V3646" s="15">
        <v>2</v>
      </c>
      <c r="W3646" t="s">
        <v>32</v>
      </c>
    </row>
    <row r="3647" spans="1:23">
      <c r="A3647" t="s">
        <v>3692</v>
      </c>
      <c r="B3647">
        <v>52.407120999999997</v>
      </c>
      <c r="C3647" s="15">
        <v>13.438041</v>
      </c>
      <c r="D3647" s="2" t="s">
        <v>8672</v>
      </c>
      <c r="E3647" s="14" t="s">
        <v>5057</v>
      </c>
      <c r="F3647" s="14" t="e" vm="3">
        <v>#VALUE!</v>
      </c>
      <c r="G3647" s="2" t="str">
        <f>_xlfn.XLOOKUP(E3647,missing_cities!$Q$2:$Q$56,missing_cities!$R$2:$R$56,"Not Found",0)</f>
        <v>Germany</v>
      </c>
      <c r="H3647" t="str">
        <f>_xlfn.XLOOKUP(E3647,missing_cities!$Q$2:$Q$56,missing_cities!$S$2:$S$56,"Not Found",0)</f>
        <v>Europe</v>
      </c>
      <c r="I3647" t="s">
        <v>3449</v>
      </c>
      <c r="J3647" s="15">
        <v>0.43</v>
      </c>
      <c r="K3647" t="s">
        <v>34</v>
      </c>
      <c r="L3647" s="15" t="str">
        <f t="shared" si="112"/>
        <v>6:00-22:00</v>
      </c>
      <c r="M3647" s="16">
        <f t="shared" si="113"/>
        <v>0.67</v>
      </c>
      <c r="N3647" s="15">
        <v>8.89</v>
      </c>
      <c r="O3647" s="15">
        <v>87</v>
      </c>
      <c r="P3647" t="s">
        <v>20</v>
      </c>
      <c r="Q3647">
        <v>150</v>
      </c>
      <c r="R3647" t="s">
        <v>42</v>
      </c>
      <c r="S3647">
        <v>2015</v>
      </c>
      <c r="T3647" t="s">
        <v>31</v>
      </c>
      <c r="U3647" s="15">
        <v>4.4000000000000004</v>
      </c>
      <c r="V3647" s="15">
        <v>6</v>
      </c>
      <c r="W3647" t="s">
        <v>32</v>
      </c>
    </row>
    <row r="3648" spans="1:23">
      <c r="A3648" t="s">
        <v>3693</v>
      </c>
      <c r="B3648">
        <v>-40.857002000000001</v>
      </c>
      <c r="C3648" s="15">
        <v>144.28896399999999</v>
      </c>
      <c r="D3648" s="2" t="s">
        <v>8673</v>
      </c>
      <c r="E3648" s="14" t="str">
        <f>_xlfn.XLOOKUP(C3648,missing_cities!B:B,missing_cities!C:C,"Not Found",0)</f>
        <v>Not Found</v>
      </c>
      <c r="F3648" s="14" t="s">
        <v>9990</v>
      </c>
      <c r="G3648" s="2" t="str">
        <f>_xlfn.XLOOKUP(E3648,missing_cities!$Q$2:$Q$56,missing_cities!$R$2:$R$56,"Not Found",0)</f>
        <v>Not Found</v>
      </c>
      <c r="H3648" t="str">
        <f>_xlfn.XLOOKUP(E3648,missing_cities!$Q$2:$Q$56,missing_cities!$S$2:$S$56,"Not Found",0)</f>
        <v>Not Found</v>
      </c>
      <c r="I3648" t="s">
        <v>3449</v>
      </c>
      <c r="J3648" s="15">
        <v>0.38</v>
      </c>
      <c r="K3648" s="1">
        <v>45862</v>
      </c>
      <c r="L3648" s="15" t="str">
        <f t="shared" si="112"/>
        <v>9.00-21.00</v>
      </c>
      <c r="M3648" s="16">
        <f t="shared" si="113"/>
        <v>12</v>
      </c>
      <c r="N3648" s="15">
        <v>5.86</v>
      </c>
      <c r="O3648" s="15">
        <v>55</v>
      </c>
      <c r="P3648" t="s">
        <v>20</v>
      </c>
      <c r="Q3648">
        <v>50</v>
      </c>
      <c r="R3648" t="s">
        <v>48</v>
      </c>
      <c r="S3648">
        <v>2011</v>
      </c>
      <c r="T3648" t="s">
        <v>31</v>
      </c>
      <c r="U3648" s="15">
        <v>4.5999999999999996</v>
      </c>
      <c r="V3648" s="15">
        <v>7</v>
      </c>
      <c r="W3648" t="s">
        <v>27</v>
      </c>
    </row>
    <row r="3649" spans="1:23">
      <c r="A3649" t="s">
        <v>3694</v>
      </c>
      <c r="B3649">
        <v>13.844398</v>
      </c>
      <c r="C3649" s="15">
        <v>100.415561</v>
      </c>
      <c r="D3649" s="2" t="s">
        <v>7081</v>
      </c>
      <c r="E3649" s="14" t="s">
        <v>5059</v>
      </c>
      <c r="F3649" s="14" t="e" vm="4">
        <v>#VALUE!</v>
      </c>
      <c r="G3649" s="2" t="str">
        <f>_xlfn.XLOOKUP(E3649,missing_cities!$Q$2:$Q$56,missing_cities!$R$2:$R$56,"Not Found",0)</f>
        <v>Thailand</v>
      </c>
      <c r="H3649" t="str">
        <f>_xlfn.XLOOKUP(E3649,missing_cities!$Q$2:$Q$56,missing_cities!$S$2:$S$56,"Not Found",0)</f>
        <v>Asia</v>
      </c>
      <c r="I3649" t="s">
        <v>3449</v>
      </c>
      <c r="J3649" s="15">
        <v>0.44</v>
      </c>
      <c r="K3649" t="s">
        <v>34</v>
      </c>
      <c r="L3649" s="15" t="str">
        <f t="shared" si="112"/>
        <v>6:00-22:00</v>
      </c>
      <c r="M3649" s="16">
        <f t="shared" si="113"/>
        <v>0.67</v>
      </c>
      <c r="N3649" s="15">
        <v>3.5</v>
      </c>
      <c r="O3649" s="15">
        <v>68</v>
      </c>
      <c r="P3649" t="s">
        <v>39</v>
      </c>
      <c r="Q3649">
        <v>350</v>
      </c>
      <c r="R3649" t="s">
        <v>37</v>
      </c>
      <c r="S3649">
        <v>2018</v>
      </c>
      <c r="T3649" t="s">
        <v>31</v>
      </c>
      <c r="U3649" s="15">
        <v>3.7</v>
      </c>
      <c r="V3649" s="15">
        <v>4</v>
      </c>
      <c r="W3649" t="s">
        <v>32</v>
      </c>
    </row>
    <row r="3650" spans="1:23">
      <c r="A3650" t="s">
        <v>3695</v>
      </c>
      <c r="B3650">
        <v>37.774918</v>
      </c>
      <c r="C3650" s="15">
        <v>-122.481908</v>
      </c>
      <c r="D3650" s="2" t="s">
        <v>8674</v>
      </c>
      <c r="E3650" s="14" t="s">
        <v>5061</v>
      </c>
      <c r="F3650" s="14" t="e" vm="5">
        <v>#VALUE!</v>
      </c>
      <c r="G3650" s="2" t="str">
        <f>_xlfn.XLOOKUP(E3650,missing_cities!$Q$2:$Q$56,missing_cities!$R$2:$R$56,"Not Found",0)</f>
        <v>United States</v>
      </c>
      <c r="H3650" t="str">
        <f>_xlfn.XLOOKUP(E3650,missing_cities!$Q$2:$Q$56,missing_cities!$S$2:$S$56,"Not Found",0)</f>
        <v>North America</v>
      </c>
      <c r="I3650" t="s">
        <v>3449</v>
      </c>
      <c r="J3650" s="15">
        <v>0.32</v>
      </c>
      <c r="K3650" t="s">
        <v>34</v>
      </c>
      <c r="L3650" s="15" t="str">
        <f t="shared" si="112"/>
        <v>6:00-22:00</v>
      </c>
      <c r="M3650" s="16">
        <f t="shared" si="113"/>
        <v>0.67</v>
      </c>
      <c r="N3650" s="15">
        <v>18.75</v>
      </c>
      <c r="O3650" s="15">
        <v>81</v>
      </c>
      <c r="P3650" t="s">
        <v>25</v>
      </c>
      <c r="Q3650">
        <v>150</v>
      </c>
      <c r="R3650" t="s">
        <v>42</v>
      </c>
      <c r="S3650">
        <v>2014</v>
      </c>
      <c r="T3650" t="s">
        <v>22</v>
      </c>
      <c r="U3650" s="15">
        <v>4.5999999999999996</v>
      </c>
      <c r="V3650" s="15">
        <v>1</v>
      </c>
      <c r="W3650" t="s">
        <v>32</v>
      </c>
    </row>
    <row r="3651" spans="1:23">
      <c r="A3651" t="s">
        <v>3696</v>
      </c>
      <c r="B3651">
        <v>19.126456000000001</v>
      </c>
      <c r="C3651" s="15">
        <v>72.811452000000003</v>
      </c>
      <c r="D3651" s="2" t="s">
        <v>8675</v>
      </c>
      <c r="E3651" s="14" t="s">
        <v>5079</v>
      </c>
      <c r="F3651" s="14" t="e" vm="11">
        <v>#VALUE!</v>
      </c>
      <c r="G3651" s="2" t="str">
        <f>_xlfn.XLOOKUP(E3651,missing_cities!$Q$2:$Q$56,missing_cities!$R$2:$R$56,"Not Found",0)</f>
        <v>India</v>
      </c>
      <c r="H3651" t="str">
        <f>_xlfn.XLOOKUP(E3651,missing_cities!$Q$2:$Q$56,missing_cities!$S$2:$S$56,"Not Found",0)</f>
        <v>Asia</v>
      </c>
      <c r="I3651" t="s">
        <v>3449</v>
      </c>
      <c r="J3651" s="15">
        <v>0.11</v>
      </c>
      <c r="K3651" t="s">
        <v>34</v>
      </c>
      <c r="L3651" s="15" t="str">
        <f t="shared" ref="L3651:L3714" si="114">IF(ISNUMBER(SEARCH("-",K3651)),K3651,"9.00-21.00")</f>
        <v>6:00-22:00</v>
      </c>
      <c r="M3651" s="16">
        <f t="shared" ref="M3651:M3714" si="115">IF(ISNUMBER(SEARCH("-", L3651)), TEXT(RIGHT(L3651, LEN(L3651) - FIND("-", L3651)), "0.00") - TEXT(LEFT(L3651, FIND("-", L3651)-1), "0.00"), "")</f>
        <v>0.67</v>
      </c>
      <c r="N3651" s="15">
        <v>19.47</v>
      </c>
      <c r="O3651" s="15">
        <v>68</v>
      </c>
      <c r="P3651" t="s">
        <v>29</v>
      </c>
      <c r="Q3651">
        <v>350</v>
      </c>
      <c r="R3651" t="s">
        <v>46</v>
      </c>
      <c r="S3651">
        <v>2013</v>
      </c>
      <c r="T3651" t="s">
        <v>22</v>
      </c>
      <c r="U3651" s="15">
        <v>4.8</v>
      </c>
      <c r="V3651" s="15">
        <v>2</v>
      </c>
      <c r="W3651" t="s">
        <v>23</v>
      </c>
    </row>
    <row r="3652" spans="1:23">
      <c r="A3652" t="s">
        <v>3697</v>
      </c>
      <c r="B3652">
        <v>37.578192999999999</v>
      </c>
      <c r="C3652" s="15">
        <v>127.042721</v>
      </c>
      <c r="D3652" s="2" t="s">
        <v>8676</v>
      </c>
      <c r="E3652" s="14" t="s">
        <v>5063</v>
      </c>
      <c r="F3652" s="14" t="e" vm="6">
        <v>#VALUE!</v>
      </c>
      <c r="G3652" s="2" t="str">
        <f>_xlfn.XLOOKUP(E3652,missing_cities!$Q$2:$Q$56,missing_cities!$R$2:$R$56,"Not Found",0)</f>
        <v>South Korea</v>
      </c>
      <c r="H3652" t="str">
        <f>_xlfn.XLOOKUP(E3652,missing_cities!$Q$2:$Q$56,missing_cities!$S$2:$S$56,"Not Found",0)</f>
        <v>Asia</v>
      </c>
      <c r="I3652" t="s">
        <v>3449</v>
      </c>
      <c r="J3652" s="15">
        <v>0.37</v>
      </c>
      <c r="K3652" s="1">
        <v>45862</v>
      </c>
      <c r="L3652" s="15" t="str">
        <f t="shared" si="114"/>
        <v>9.00-21.00</v>
      </c>
      <c r="M3652" s="16">
        <f t="shared" si="115"/>
        <v>12</v>
      </c>
      <c r="N3652" s="15">
        <v>18.809999999999999</v>
      </c>
      <c r="O3652" s="15">
        <v>10</v>
      </c>
      <c r="P3652" t="s">
        <v>39</v>
      </c>
      <c r="Q3652">
        <v>50</v>
      </c>
      <c r="R3652" t="s">
        <v>81</v>
      </c>
      <c r="S3652">
        <v>2013</v>
      </c>
      <c r="T3652" t="s">
        <v>22</v>
      </c>
      <c r="U3652" s="15">
        <v>3.2</v>
      </c>
      <c r="V3652" s="15">
        <v>9</v>
      </c>
      <c r="W3652" t="s">
        <v>32</v>
      </c>
    </row>
    <row r="3653" spans="1:23">
      <c r="A3653" t="s">
        <v>3698</v>
      </c>
      <c r="B3653">
        <v>13.703452</v>
      </c>
      <c r="C3653" s="15">
        <v>100.42802399999999</v>
      </c>
      <c r="D3653" s="2" t="s">
        <v>8199</v>
      </c>
      <c r="E3653" s="14" t="s">
        <v>5059</v>
      </c>
      <c r="F3653" s="14" t="e" vm="4">
        <v>#VALUE!</v>
      </c>
      <c r="G3653" s="2" t="str">
        <f>_xlfn.XLOOKUP(E3653,missing_cities!$Q$2:$Q$56,missing_cities!$R$2:$R$56,"Not Found",0)</f>
        <v>Thailand</v>
      </c>
      <c r="H3653" t="str">
        <f>_xlfn.XLOOKUP(E3653,missing_cities!$Q$2:$Q$56,missing_cities!$S$2:$S$56,"Not Found",0)</f>
        <v>Asia</v>
      </c>
      <c r="I3653" t="s">
        <v>3449</v>
      </c>
      <c r="J3653" s="15">
        <v>0.15</v>
      </c>
      <c r="K3653" t="s">
        <v>34</v>
      </c>
      <c r="L3653" s="15" t="str">
        <f t="shared" si="114"/>
        <v>6:00-22:00</v>
      </c>
      <c r="M3653" s="16">
        <f t="shared" si="115"/>
        <v>0.67</v>
      </c>
      <c r="N3653" s="15">
        <v>12.6</v>
      </c>
      <c r="O3653" s="15">
        <v>13</v>
      </c>
      <c r="P3653" t="s">
        <v>37</v>
      </c>
      <c r="Q3653">
        <v>150</v>
      </c>
      <c r="R3653" t="s">
        <v>76</v>
      </c>
      <c r="S3653">
        <v>2012</v>
      </c>
      <c r="T3653" t="s">
        <v>31</v>
      </c>
      <c r="U3653" s="15">
        <v>4.7</v>
      </c>
      <c r="V3653" s="15">
        <v>7</v>
      </c>
      <c r="W3653" t="s">
        <v>32</v>
      </c>
    </row>
    <row r="3654" spans="1:23">
      <c r="A3654" t="s">
        <v>3699</v>
      </c>
      <c r="B3654">
        <v>52.51417</v>
      </c>
      <c r="C3654" s="15">
        <v>13.407809</v>
      </c>
      <c r="D3654" s="2" t="s">
        <v>8677</v>
      </c>
      <c r="E3654" s="14" t="s">
        <v>5057</v>
      </c>
      <c r="F3654" s="14" t="e" vm="3">
        <v>#VALUE!</v>
      </c>
      <c r="G3654" s="2" t="str">
        <f>_xlfn.XLOOKUP(E3654,missing_cities!$Q$2:$Q$56,missing_cities!$R$2:$R$56,"Not Found",0)</f>
        <v>Germany</v>
      </c>
      <c r="H3654" t="str">
        <f>_xlfn.XLOOKUP(E3654,missing_cities!$Q$2:$Q$56,missing_cities!$S$2:$S$56,"Not Found",0)</f>
        <v>Europe</v>
      </c>
      <c r="I3654" t="s">
        <v>3449</v>
      </c>
      <c r="J3654" s="15">
        <v>0.26</v>
      </c>
      <c r="K3654" t="s">
        <v>19</v>
      </c>
      <c r="L3654" s="15" t="str">
        <f t="shared" si="114"/>
        <v>9:00-18:00</v>
      </c>
      <c r="M3654" s="16">
        <f t="shared" si="115"/>
        <v>0.37</v>
      </c>
      <c r="N3654" s="15">
        <v>13.73</v>
      </c>
      <c r="O3654" s="15">
        <v>89</v>
      </c>
      <c r="P3654" t="s">
        <v>20</v>
      </c>
      <c r="Q3654">
        <v>350</v>
      </c>
      <c r="R3654" t="s">
        <v>21</v>
      </c>
      <c r="S3654">
        <v>2010</v>
      </c>
      <c r="T3654" t="s">
        <v>31</v>
      </c>
      <c r="U3654" s="15">
        <v>3.2</v>
      </c>
      <c r="V3654" s="15">
        <v>6</v>
      </c>
      <c r="W3654" t="s">
        <v>32</v>
      </c>
    </row>
    <row r="3655" spans="1:23">
      <c r="A3655" t="s">
        <v>3700</v>
      </c>
      <c r="B3655">
        <v>-33.813612999999997</v>
      </c>
      <c r="C3655" s="15">
        <v>18.485598</v>
      </c>
      <c r="D3655" s="2" t="s">
        <v>8678</v>
      </c>
      <c r="E3655" s="14" t="s">
        <v>5085</v>
      </c>
      <c r="F3655" s="14" t="e" vm="12">
        <v>#VALUE!</v>
      </c>
      <c r="G3655" s="2" t="str">
        <f>_xlfn.XLOOKUP(E3655,missing_cities!$Q$2:$Q$56,missing_cities!$R$2:$R$56,"Not Found",0)</f>
        <v>South Africa</v>
      </c>
      <c r="H3655" t="str">
        <f>_xlfn.XLOOKUP(E3655,missing_cities!$Q$2:$Q$56,missing_cities!$S$2:$S$56,"Not Found",0)</f>
        <v>Africa</v>
      </c>
      <c r="I3655" t="s">
        <v>3449</v>
      </c>
      <c r="J3655" s="15">
        <v>0.27</v>
      </c>
      <c r="K3655" s="1">
        <v>45862</v>
      </c>
      <c r="L3655" s="15" t="str">
        <f t="shared" si="114"/>
        <v>9.00-21.00</v>
      </c>
      <c r="M3655" s="16">
        <f t="shared" si="115"/>
        <v>12</v>
      </c>
      <c r="N3655" s="15">
        <v>13.76</v>
      </c>
      <c r="O3655" s="15">
        <v>56</v>
      </c>
      <c r="P3655" t="s">
        <v>25</v>
      </c>
      <c r="Q3655">
        <v>50</v>
      </c>
      <c r="R3655" t="s">
        <v>21</v>
      </c>
      <c r="S3655">
        <v>2014</v>
      </c>
      <c r="T3655" t="s">
        <v>22</v>
      </c>
      <c r="U3655" s="15">
        <v>3.4</v>
      </c>
      <c r="V3655" s="15">
        <v>4</v>
      </c>
      <c r="W3655" t="s">
        <v>23</v>
      </c>
    </row>
    <row r="3656" spans="1:23">
      <c r="A3656" t="s">
        <v>3701</v>
      </c>
      <c r="B3656">
        <v>39.465606999999999</v>
      </c>
      <c r="C3656" s="15">
        <v>-24.879218999999999</v>
      </c>
      <c r="D3656" s="2" t="s">
        <v>8679</v>
      </c>
      <c r="E3656" s="14" t="str">
        <f>_xlfn.XLOOKUP(C3656,missing_cities!B:B,missing_cities!C:C,"Not Found",0)</f>
        <v>Error</v>
      </c>
      <c r="F3656" s="14" t="s">
        <v>9987</v>
      </c>
      <c r="G3656" s="2" t="str">
        <f>_xlfn.XLOOKUP(E3656,missing_cities!$Q$2:$Q$56,missing_cities!$R$2:$R$56,"Not Found",0)</f>
        <v>Error</v>
      </c>
      <c r="H3656" t="str">
        <f>_xlfn.XLOOKUP(E3656,missing_cities!$Q$2:$Q$56,missing_cities!$S$2:$S$56,"Not Found",0)</f>
        <v>Error</v>
      </c>
      <c r="I3656" t="s">
        <v>3449</v>
      </c>
      <c r="J3656" s="15">
        <v>0.25</v>
      </c>
      <c r="K3656" s="1">
        <v>45862</v>
      </c>
      <c r="L3656" s="15" t="str">
        <f t="shared" si="114"/>
        <v>9.00-21.00</v>
      </c>
      <c r="M3656" s="16">
        <f t="shared" si="115"/>
        <v>12</v>
      </c>
      <c r="N3656" s="15">
        <v>14.62</v>
      </c>
      <c r="O3656" s="15">
        <v>70</v>
      </c>
      <c r="P3656" t="s">
        <v>39</v>
      </c>
      <c r="Q3656">
        <v>350</v>
      </c>
      <c r="R3656" t="s">
        <v>35</v>
      </c>
      <c r="S3656">
        <v>2023</v>
      </c>
      <c r="T3656" t="s">
        <v>22</v>
      </c>
      <c r="U3656" s="15">
        <v>4.0999999999999996</v>
      </c>
      <c r="V3656" s="15">
        <v>1</v>
      </c>
      <c r="W3656" t="s">
        <v>27</v>
      </c>
    </row>
    <row r="3657" spans="1:23">
      <c r="A3657" t="s">
        <v>3702</v>
      </c>
      <c r="B3657">
        <v>19.518820000000002</v>
      </c>
      <c r="C3657" s="15">
        <v>-99.029138000000003</v>
      </c>
      <c r="D3657" s="2" t="s">
        <v>8680</v>
      </c>
      <c r="E3657" s="14" t="s">
        <v>5119</v>
      </c>
      <c r="F3657" s="14" t="e" vm="13">
        <v>#VALUE!</v>
      </c>
      <c r="G3657" s="2" t="str">
        <f>_xlfn.XLOOKUP(E3657,missing_cities!$Q$2:$Q$56,missing_cities!$R$2:$R$56,"Not Found",0)</f>
        <v>Mexico</v>
      </c>
      <c r="H3657" t="str">
        <f>_xlfn.XLOOKUP(E3657,missing_cities!$Q$2:$Q$56,missing_cities!$S$2:$S$56,"Not Found",0)</f>
        <v>North America</v>
      </c>
      <c r="I3657" t="s">
        <v>3449</v>
      </c>
      <c r="J3657" s="15">
        <v>0.28999999999999998</v>
      </c>
      <c r="K3657" t="s">
        <v>19</v>
      </c>
      <c r="L3657" s="15" t="str">
        <f t="shared" si="114"/>
        <v>9:00-18:00</v>
      </c>
      <c r="M3657" s="16">
        <f t="shared" si="115"/>
        <v>0.37</v>
      </c>
      <c r="N3657" s="15">
        <v>7.13</v>
      </c>
      <c r="O3657" s="15">
        <v>41</v>
      </c>
      <c r="P3657" t="s">
        <v>37</v>
      </c>
      <c r="Q3657">
        <v>50</v>
      </c>
      <c r="R3657" t="s">
        <v>48</v>
      </c>
      <c r="S3657">
        <v>2017</v>
      </c>
      <c r="T3657" t="s">
        <v>22</v>
      </c>
      <c r="U3657" s="15">
        <v>3.6</v>
      </c>
      <c r="V3657" s="15">
        <v>2</v>
      </c>
      <c r="W3657" t="s">
        <v>27</v>
      </c>
    </row>
    <row r="3658" spans="1:23">
      <c r="A3658" t="s">
        <v>3703</v>
      </c>
      <c r="B3658">
        <v>-33.746955999999997</v>
      </c>
      <c r="C3658" s="15">
        <v>151.280979</v>
      </c>
      <c r="D3658" s="2" t="s">
        <v>8681</v>
      </c>
      <c r="E3658" s="14" t="s">
        <v>5069</v>
      </c>
      <c r="F3658" s="14" t="e" vm="8">
        <v>#VALUE!</v>
      </c>
      <c r="G3658" s="2" t="str">
        <f>_xlfn.XLOOKUP(E3658,missing_cities!$Q$2:$Q$56,missing_cities!$R$2:$R$56,"Not Found",0)</f>
        <v>Australia</v>
      </c>
      <c r="H3658" t="str">
        <f>_xlfn.XLOOKUP(E3658,missing_cities!$Q$2:$Q$56,missing_cities!$S$2:$S$56,"Not Found",0)</f>
        <v>Australia</v>
      </c>
      <c r="I3658" t="s">
        <v>3449</v>
      </c>
      <c r="J3658" s="15">
        <v>0.47</v>
      </c>
      <c r="K3658" t="s">
        <v>34</v>
      </c>
      <c r="L3658" s="15" t="str">
        <f t="shared" si="114"/>
        <v>6:00-22:00</v>
      </c>
      <c r="M3658" s="16">
        <f t="shared" si="115"/>
        <v>0.67</v>
      </c>
      <c r="N3658" s="15">
        <v>1.46</v>
      </c>
      <c r="O3658" s="15">
        <v>39</v>
      </c>
      <c r="P3658" t="s">
        <v>29</v>
      </c>
      <c r="Q3658">
        <v>22</v>
      </c>
      <c r="R3658" t="s">
        <v>67</v>
      </c>
      <c r="S3658">
        <v>2017</v>
      </c>
      <c r="T3658" t="s">
        <v>22</v>
      </c>
      <c r="U3658" s="15">
        <v>3.2</v>
      </c>
      <c r="V3658" s="15">
        <v>4</v>
      </c>
      <c r="W3658" t="s">
        <v>32</v>
      </c>
    </row>
    <row r="3659" spans="1:23">
      <c r="A3659" t="s">
        <v>3704</v>
      </c>
      <c r="B3659">
        <v>37.618566999999999</v>
      </c>
      <c r="C3659" s="15">
        <v>126.962343</v>
      </c>
      <c r="D3659" s="2" t="s">
        <v>8682</v>
      </c>
      <c r="E3659" s="14" t="s">
        <v>5063</v>
      </c>
      <c r="F3659" s="14" t="e" vm="6">
        <v>#VALUE!</v>
      </c>
      <c r="G3659" s="2" t="str">
        <f>_xlfn.XLOOKUP(E3659,missing_cities!$Q$2:$Q$56,missing_cities!$R$2:$R$56,"Not Found",0)</f>
        <v>South Korea</v>
      </c>
      <c r="H3659" t="str">
        <f>_xlfn.XLOOKUP(E3659,missing_cities!$Q$2:$Q$56,missing_cities!$S$2:$S$56,"Not Found",0)</f>
        <v>Asia</v>
      </c>
      <c r="I3659" t="s">
        <v>3449</v>
      </c>
      <c r="J3659" s="15">
        <v>0.18</v>
      </c>
      <c r="K3659" t="s">
        <v>19</v>
      </c>
      <c r="L3659" s="15" t="str">
        <f t="shared" si="114"/>
        <v>9:00-18:00</v>
      </c>
      <c r="M3659" s="16">
        <f t="shared" si="115"/>
        <v>0.37</v>
      </c>
      <c r="N3659" s="15">
        <v>13.16</v>
      </c>
      <c r="O3659" s="15">
        <v>75</v>
      </c>
      <c r="P3659" t="s">
        <v>39</v>
      </c>
      <c r="Q3659">
        <v>50</v>
      </c>
      <c r="R3659" t="s">
        <v>48</v>
      </c>
      <c r="S3659">
        <v>2018</v>
      </c>
      <c r="T3659" t="s">
        <v>31</v>
      </c>
      <c r="U3659" s="15">
        <v>3.7</v>
      </c>
      <c r="V3659" s="15">
        <v>9</v>
      </c>
      <c r="W3659" t="s">
        <v>32</v>
      </c>
    </row>
    <row r="3660" spans="1:23">
      <c r="A3660" t="s">
        <v>3705</v>
      </c>
      <c r="B3660">
        <v>34.114789999999999</v>
      </c>
      <c r="C3660" s="15">
        <v>-118.387421</v>
      </c>
      <c r="D3660" s="2" t="s">
        <v>8683</v>
      </c>
      <c r="E3660" s="14" t="s">
        <v>5111</v>
      </c>
      <c r="F3660" s="14" t="e" vm="5">
        <v>#VALUE!</v>
      </c>
      <c r="G3660" s="2" t="str">
        <f>_xlfn.XLOOKUP(E3660,missing_cities!$Q$2:$Q$56,missing_cities!$R$2:$R$56,"Not Found",0)</f>
        <v>United States</v>
      </c>
      <c r="H3660" t="str">
        <f>_xlfn.XLOOKUP(E3660,missing_cities!$Q$2:$Q$56,missing_cities!$S$2:$S$56,"Not Found",0)</f>
        <v>North America</v>
      </c>
      <c r="I3660" t="s">
        <v>3449</v>
      </c>
      <c r="J3660" s="15">
        <v>0.14000000000000001</v>
      </c>
      <c r="K3660" t="s">
        <v>19</v>
      </c>
      <c r="L3660" s="15" t="str">
        <f t="shared" si="114"/>
        <v>9:00-18:00</v>
      </c>
      <c r="M3660" s="16">
        <f t="shared" si="115"/>
        <v>0.37</v>
      </c>
      <c r="N3660" s="15">
        <v>15.64</v>
      </c>
      <c r="O3660" s="15">
        <v>76</v>
      </c>
      <c r="P3660" t="s">
        <v>25</v>
      </c>
      <c r="Q3660">
        <v>22</v>
      </c>
      <c r="R3660" t="s">
        <v>40</v>
      </c>
      <c r="S3660">
        <v>2014</v>
      </c>
      <c r="T3660" t="s">
        <v>22</v>
      </c>
      <c r="U3660" s="15">
        <v>3.8</v>
      </c>
      <c r="V3660" s="15">
        <v>8</v>
      </c>
      <c r="W3660" t="s">
        <v>23</v>
      </c>
    </row>
    <row r="3661" spans="1:23">
      <c r="A3661" t="s">
        <v>3706</v>
      </c>
      <c r="B3661">
        <v>55.889463999999997</v>
      </c>
      <c r="C3661" s="15">
        <v>37.647297000000002</v>
      </c>
      <c r="D3661" s="2" t="s">
        <v>8684</v>
      </c>
      <c r="E3661" s="14" t="s">
        <v>5052</v>
      </c>
      <c r="F3661" s="14" t="e" vm="2">
        <v>#VALUE!</v>
      </c>
      <c r="G3661" s="2" t="str">
        <f>_xlfn.XLOOKUP(E3661,missing_cities!$Q$2:$Q$56,missing_cities!$R$2:$R$56,"Not Found",0)</f>
        <v>Russia</v>
      </c>
      <c r="H3661" t="str">
        <f>_xlfn.XLOOKUP(E3661,missing_cities!$Q$2:$Q$56,missing_cities!$S$2:$S$56,"Not Found",0)</f>
        <v>Europe</v>
      </c>
      <c r="I3661" t="s">
        <v>3449</v>
      </c>
      <c r="J3661" s="15">
        <v>0.41</v>
      </c>
      <c r="K3661" t="s">
        <v>34</v>
      </c>
      <c r="L3661" s="15" t="str">
        <f t="shared" si="114"/>
        <v>6:00-22:00</v>
      </c>
      <c r="M3661" s="16">
        <f t="shared" si="115"/>
        <v>0.67</v>
      </c>
      <c r="N3661" s="15">
        <v>19.7</v>
      </c>
      <c r="O3661" s="15">
        <v>43</v>
      </c>
      <c r="P3661" t="s">
        <v>39</v>
      </c>
      <c r="Q3661">
        <v>50</v>
      </c>
      <c r="R3661" t="s">
        <v>35</v>
      </c>
      <c r="S3661">
        <v>2021</v>
      </c>
      <c r="T3661" t="s">
        <v>22</v>
      </c>
      <c r="U3661" s="15">
        <v>3.3</v>
      </c>
      <c r="V3661" s="15">
        <v>5</v>
      </c>
      <c r="W3661" t="s">
        <v>23</v>
      </c>
    </row>
    <row r="3662" spans="1:23">
      <c r="A3662" t="s">
        <v>3707</v>
      </c>
      <c r="B3662">
        <v>19.073343999999999</v>
      </c>
      <c r="C3662" s="15">
        <v>72.828168000000005</v>
      </c>
      <c r="D3662" s="2" t="s">
        <v>8685</v>
      </c>
      <c r="E3662" s="14" t="s">
        <v>5079</v>
      </c>
      <c r="F3662" s="14" t="e" vm="11">
        <v>#VALUE!</v>
      </c>
      <c r="G3662" s="2" t="str">
        <f>_xlfn.XLOOKUP(E3662,missing_cities!$Q$2:$Q$56,missing_cities!$R$2:$R$56,"Not Found",0)</f>
        <v>India</v>
      </c>
      <c r="H3662" t="str">
        <f>_xlfn.XLOOKUP(E3662,missing_cities!$Q$2:$Q$56,missing_cities!$S$2:$S$56,"Not Found",0)</f>
        <v>Asia</v>
      </c>
      <c r="I3662" t="s">
        <v>3449</v>
      </c>
      <c r="J3662" s="15">
        <v>0.41</v>
      </c>
      <c r="K3662" s="1">
        <v>45862</v>
      </c>
      <c r="L3662" s="15" t="str">
        <f t="shared" si="114"/>
        <v>9.00-21.00</v>
      </c>
      <c r="M3662" s="16">
        <f t="shared" si="115"/>
        <v>12</v>
      </c>
      <c r="N3662" s="15">
        <v>6.18</v>
      </c>
      <c r="O3662" s="15">
        <v>78</v>
      </c>
      <c r="P3662" t="s">
        <v>25</v>
      </c>
      <c r="Q3662">
        <v>150</v>
      </c>
      <c r="R3662" t="s">
        <v>67</v>
      </c>
      <c r="S3662">
        <v>2012</v>
      </c>
      <c r="T3662" t="s">
        <v>31</v>
      </c>
      <c r="U3662" s="15">
        <v>4.5999999999999996</v>
      </c>
      <c r="V3662" s="15">
        <v>1</v>
      </c>
      <c r="W3662" t="s">
        <v>23</v>
      </c>
    </row>
    <row r="3663" spans="1:23">
      <c r="A3663" t="s">
        <v>3708</v>
      </c>
      <c r="B3663">
        <v>-33.855117999999997</v>
      </c>
      <c r="C3663" s="15">
        <v>151.33816300000001</v>
      </c>
      <c r="D3663" s="2" t="s">
        <v>8686</v>
      </c>
      <c r="E3663" s="14" t="s">
        <v>5069</v>
      </c>
      <c r="F3663" s="14" t="e" vm="8">
        <v>#VALUE!</v>
      </c>
      <c r="G3663" s="2" t="str">
        <f>_xlfn.XLOOKUP(E3663,missing_cities!$Q$2:$Q$56,missing_cities!$R$2:$R$56,"Not Found",0)</f>
        <v>Australia</v>
      </c>
      <c r="H3663" t="str">
        <f>_xlfn.XLOOKUP(E3663,missing_cities!$Q$2:$Q$56,missing_cities!$S$2:$S$56,"Not Found",0)</f>
        <v>Australia</v>
      </c>
      <c r="I3663" t="s">
        <v>3449</v>
      </c>
      <c r="J3663" s="15">
        <v>0.35</v>
      </c>
      <c r="K3663" s="1">
        <v>45862</v>
      </c>
      <c r="L3663" s="15" t="str">
        <f t="shared" si="114"/>
        <v>9.00-21.00</v>
      </c>
      <c r="M3663" s="16">
        <f t="shared" si="115"/>
        <v>12</v>
      </c>
      <c r="N3663" s="15">
        <v>18.059999999999999</v>
      </c>
      <c r="O3663" s="15">
        <v>82</v>
      </c>
      <c r="P3663" t="s">
        <v>25</v>
      </c>
      <c r="Q3663">
        <v>50</v>
      </c>
      <c r="R3663" t="s">
        <v>37</v>
      </c>
      <c r="S3663">
        <v>2017</v>
      </c>
      <c r="T3663" t="s">
        <v>22</v>
      </c>
      <c r="U3663" s="15">
        <v>4.9000000000000004</v>
      </c>
      <c r="V3663" s="15">
        <v>3</v>
      </c>
      <c r="W3663" t="s">
        <v>32</v>
      </c>
    </row>
    <row r="3664" spans="1:23">
      <c r="A3664" t="s">
        <v>3709</v>
      </c>
      <c r="B3664">
        <v>41.813490000000002</v>
      </c>
      <c r="C3664" s="15">
        <v>-87.673545000000004</v>
      </c>
      <c r="D3664" s="2" t="s">
        <v>8687</v>
      </c>
      <c r="E3664" s="14" t="s">
        <v>5065</v>
      </c>
      <c r="F3664" s="14" t="e" vm="5">
        <v>#VALUE!</v>
      </c>
      <c r="G3664" s="2" t="str">
        <f>_xlfn.XLOOKUP(E3664,missing_cities!$Q$2:$Q$56,missing_cities!$R$2:$R$56,"Not Found",0)</f>
        <v>United States</v>
      </c>
      <c r="H3664" t="str">
        <f>_xlfn.XLOOKUP(E3664,missing_cities!$Q$2:$Q$56,missing_cities!$S$2:$S$56,"Not Found",0)</f>
        <v>North America</v>
      </c>
      <c r="I3664" t="s">
        <v>3449</v>
      </c>
      <c r="J3664" s="15">
        <v>0.28000000000000003</v>
      </c>
      <c r="K3664" s="1">
        <v>45862</v>
      </c>
      <c r="L3664" s="15" t="str">
        <f t="shared" si="114"/>
        <v>9.00-21.00</v>
      </c>
      <c r="M3664" s="16">
        <f t="shared" si="115"/>
        <v>12</v>
      </c>
      <c r="N3664" s="15">
        <v>8.98</v>
      </c>
      <c r="O3664" s="15">
        <v>100</v>
      </c>
      <c r="P3664" t="s">
        <v>37</v>
      </c>
      <c r="Q3664">
        <v>150</v>
      </c>
      <c r="R3664" t="s">
        <v>44</v>
      </c>
      <c r="S3664">
        <v>2010</v>
      </c>
      <c r="T3664" t="s">
        <v>22</v>
      </c>
      <c r="U3664" s="15">
        <v>4.2</v>
      </c>
      <c r="V3664" s="15">
        <v>4</v>
      </c>
      <c r="W3664" t="s">
        <v>32</v>
      </c>
    </row>
    <row r="3665" spans="1:23">
      <c r="A3665" t="s">
        <v>3710</v>
      </c>
      <c r="B3665">
        <v>-33.783923999999999</v>
      </c>
      <c r="C3665" s="15">
        <v>151.22636700000001</v>
      </c>
      <c r="D3665" s="2" t="s">
        <v>8688</v>
      </c>
      <c r="E3665" s="14" t="s">
        <v>5069</v>
      </c>
      <c r="F3665" s="14" t="e" vm="8">
        <v>#VALUE!</v>
      </c>
      <c r="G3665" s="2" t="str">
        <f>_xlfn.XLOOKUP(E3665,missing_cities!$Q$2:$Q$56,missing_cities!$R$2:$R$56,"Not Found",0)</f>
        <v>Australia</v>
      </c>
      <c r="H3665" t="str">
        <f>_xlfn.XLOOKUP(E3665,missing_cities!$Q$2:$Q$56,missing_cities!$S$2:$S$56,"Not Found",0)</f>
        <v>Australia</v>
      </c>
      <c r="I3665" t="s">
        <v>3449</v>
      </c>
      <c r="J3665" s="15">
        <v>0.41</v>
      </c>
      <c r="K3665" t="s">
        <v>34</v>
      </c>
      <c r="L3665" s="15" t="str">
        <f t="shared" si="114"/>
        <v>6:00-22:00</v>
      </c>
      <c r="M3665" s="16">
        <f t="shared" si="115"/>
        <v>0.67</v>
      </c>
      <c r="N3665" s="15">
        <v>0.98</v>
      </c>
      <c r="O3665" s="15">
        <v>19</v>
      </c>
      <c r="P3665" t="s">
        <v>25</v>
      </c>
      <c r="Q3665">
        <v>50</v>
      </c>
      <c r="R3665" t="s">
        <v>48</v>
      </c>
      <c r="S3665">
        <v>2015</v>
      </c>
      <c r="T3665" t="s">
        <v>22</v>
      </c>
      <c r="U3665" s="15">
        <v>3.2</v>
      </c>
      <c r="V3665" s="15">
        <v>7</v>
      </c>
      <c r="W3665" t="s">
        <v>27</v>
      </c>
    </row>
    <row r="3666" spans="1:23">
      <c r="A3666" t="s">
        <v>3711</v>
      </c>
      <c r="B3666">
        <v>19.443045999999999</v>
      </c>
      <c r="C3666" s="15">
        <v>-99.123397999999995</v>
      </c>
      <c r="D3666" s="2" t="s">
        <v>8689</v>
      </c>
      <c r="E3666" s="14" t="s">
        <v>5119</v>
      </c>
      <c r="F3666" s="14" t="e" vm="13">
        <v>#VALUE!</v>
      </c>
      <c r="G3666" s="2" t="str">
        <f>_xlfn.XLOOKUP(E3666,missing_cities!$Q$2:$Q$56,missing_cities!$R$2:$R$56,"Not Found",0)</f>
        <v>Mexico</v>
      </c>
      <c r="H3666" t="str">
        <f>_xlfn.XLOOKUP(E3666,missing_cities!$Q$2:$Q$56,missing_cities!$S$2:$S$56,"Not Found",0)</f>
        <v>North America</v>
      </c>
      <c r="I3666" t="s">
        <v>3449</v>
      </c>
      <c r="J3666" s="15">
        <v>0.39</v>
      </c>
      <c r="K3666" t="s">
        <v>34</v>
      </c>
      <c r="L3666" s="15" t="str">
        <f t="shared" si="114"/>
        <v>6:00-22:00</v>
      </c>
      <c r="M3666" s="16">
        <f t="shared" si="115"/>
        <v>0.67</v>
      </c>
      <c r="N3666" s="15">
        <v>13.31</v>
      </c>
      <c r="O3666" s="15">
        <v>19</v>
      </c>
      <c r="P3666" t="s">
        <v>37</v>
      </c>
      <c r="Q3666">
        <v>150</v>
      </c>
      <c r="R3666" t="s">
        <v>48</v>
      </c>
      <c r="S3666">
        <v>2023</v>
      </c>
      <c r="T3666" t="s">
        <v>31</v>
      </c>
      <c r="U3666" s="15">
        <v>4.5999999999999996</v>
      </c>
      <c r="V3666" s="15">
        <v>7</v>
      </c>
      <c r="W3666" t="s">
        <v>23</v>
      </c>
    </row>
    <row r="3667" spans="1:23">
      <c r="A3667" t="s">
        <v>3712</v>
      </c>
      <c r="B3667">
        <v>13.789248000000001</v>
      </c>
      <c r="C3667" s="15">
        <v>100.577573</v>
      </c>
      <c r="D3667" s="2" t="s">
        <v>6079</v>
      </c>
      <c r="E3667" s="14" t="s">
        <v>5059</v>
      </c>
      <c r="F3667" s="14" t="e" vm="4">
        <v>#VALUE!</v>
      </c>
      <c r="G3667" s="2" t="str">
        <f>_xlfn.XLOOKUP(E3667,missing_cities!$Q$2:$Q$56,missing_cities!$R$2:$R$56,"Not Found",0)</f>
        <v>Thailand</v>
      </c>
      <c r="H3667" t="str">
        <f>_xlfn.XLOOKUP(E3667,missing_cities!$Q$2:$Q$56,missing_cities!$S$2:$S$56,"Not Found",0)</f>
        <v>Asia</v>
      </c>
      <c r="I3667" t="s">
        <v>3449</v>
      </c>
      <c r="J3667" s="15">
        <v>0.23</v>
      </c>
      <c r="K3667" s="1">
        <v>45862</v>
      </c>
      <c r="L3667" s="15" t="str">
        <f t="shared" si="114"/>
        <v>9.00-21.00</v>
      </c>
      <c r="M3667" s="16">
        <f t="shared" si="115"/>
        <v>12</v>
      </c>
      <c r="N3667" s="15">
        <v>0.71</v>
      </c>
      <c r="O3667" s="15">
        <v>73</v>
      </c>
      <c r="P3667" t="s">
        <v>25</v>
      </c>
      <c r="Q3667">
        <v>350</v>
      </c>
      <c r="R3667" t="s">
        <v>81</v>
      </c>
      <c r="S3667">
        <v>2015</v>
      </c>
      <c r="T3667" t="s">
        <v>22</v>
      </c>
      <c r="U3667" s="15">
        <v>4.9000000000000004</v>
      </c>
      <c r="V3667" s="15">
        <v>9</v>
      </c>
      <c r="W3667" t="s">
        <v>27</v>
      </c>
    </row>
    <row r="3668" spans="1:23">
      <c r="A3668" t="s">
        <v>3713</v>
      </c>
      <c r="B3668">
        <v>34.115913999999997</v>
      </c>
      <c r="C3668" s="15">
        <v>-118.226991</v>
      </c>
      <c r="D3668" s="2" t="s">
        <v>8690</v>
      </c>
      <c r="E3668" s="14" t="s">
        <v>5111</v>
      </c>
      <c r="F3668" s="14" t="e" vm="5">
        <v>#VALUE!</v>
      </c>
      <c r="G3668" s="2" t="str">
        <f>_xlfn.XLOOKUP(E3668,missing_cities!$Q$2:$Q$56,missing_cities!$R$2:$R$56,"Not Found",0)</f>
        <v>United States</v>
      </c>
      <c r="H3668" t="str">
        <f>_xlfn.XLOOKUP(E3668,missing_cities!$Q$2:$Q$56,missing_cities!$S$2:$S$56,"Not Found",0)</f>
        <v>North America</v>
      </c>
      <c r="I3668" t="s">
        <v>3449</v>
      </c>
      <c r="J3668" s="15">
        <v>0.12</v>
      </c>
      <c r="K3668" s="1">
        <v>45862</v>
      </c>
      <c r="L3668" s="15" t="str">
        <f t="shared" si="114"/>
        <v>9.00-21.00</v>
      </c>
      <c r="M3668" s="16">
        <f t="shared" si="115"/>
        <v>12</v>
      </c>
      <c r="N3668" s="15">
        <v>0.68</v>
      </c>
      <c r="O3668" s="15">
        <v>44</v>
      </c>
      <c r="P3668" t="s">
        <v>39</v>
      </c>
      <c r="Q3668">
        <v>22</v>
      </c>
      <c r="R3668" t="s">
        <v>74</v>
      </c>
      <c r="S3668">
        <v>2011</v>
      </c>
      <c r="T3668" t="s">
        <v>31</v>
      </c>
      <c r="U3668" s="15">
        <v>3.4</v>
      </c>
      <c r="V3668" s="15">
        <v>9</v>
      </c>
      <c r="W3668" t="s">
        <v>32</v>
      </c>
    </row>
    <row r="3669" spans="1:23">
      <c r="A3669" t="s">
        <v>3714</v>
      </c>
      <c r="B3669">
        <v>52.427301999999997</v>
      </c>
      <c r="C3669" s="15">
        <v>13.328946</v>
      </c>
      <c r="D3669" s="2" t="s">
        <v>8691</v>
      </c>
      <c r="E3669" s="14" t="s">
        <v>5057</v>
      </c>
      <c r="F3669" s="14" t="e" vm="3">
        <v>#VALUE!</v>
      </c>
      <c r="G3669" s="2" t="str">
        <f>_xlfn.XLOOKUP(E3669,missing_cities!$Q$2:$Q$56,missing_cities!$R$2:$R$56,"Not Found",0)</f>
        <v>Germany</v>
      </c>
      <c r="H3669" t="str">
        <f>_xlfn.XLOOKUP(E3669,missing_cities!$Q$2:$Q$56,missing_cities!$S$2:$S$56,"Not Found",0)</f>
        <v>Europe</v>
      </c>
      <c r="I3669" t="s">
        <v>3449</v>
      </c>
      <c r="J3669" s="15">
        <v>0.19</v>
      </c>
      <c r="K3669" t="s">
        <v>19</v>
      </c>
      <c r="L3669" s="15" t="str">
        <f t="shared" si="114"/>
        <v>9:00-18:00</v>
      </c>
      <c r="M3669" s="16">
        <f t="shared" si="115"/>
        <v>0.37</v>
      </c>
      <c r="N3669" s="15">
        <v>0.72</v>
      </c>
      <c r="O3669" s="15">
        <v>76</v>
      </c>
      <c r="P3669" t="s">
        <v>25</v>
      </c>
      <c r="Q3669">
        <v>150</v>
      </c>
      <c r="R3669" t="s">
        <v>42</v>
      </c>
      <c r="S3669">
        <v>2017</v>
      </c>
      <c r="T3669" t="s">
        <v>31</v>
      </c>
      <c r="U3669" s="15">
        <v>4.3</v>
      </c>
      <c r="V3669" s="15">
        <v>8</v>
      </c>
      <c r="W3669" t="s">
        <v>23</v>
      </c>
    </row>
    <row r="3670" spans="1:23">
      <c r="A3670" t="s">
        <v>3715</v>
      </c>
      <c r="B3670">
        <v>-23.647282000000001</v>
      </c>
      <c r="C3670" s="15">
        <v>-46.53396</v>
      </c>
      <c r="D3670" s="2" t="s">
        <v>8692</v>
      </c>
      <c r="E3670" s="14" t="s">
        <v>5067</v>
      </c>
      <c r="F3670" s="14" t="e" vm="7">
        <v>#VALUE!</v>
      </c>
      <c r="G3670" s="2" t="str">
        <f>_xlfn.XLOOKUP(E3670,missing_cities!$Q$2:$Q$56,missing_cities!$R$2:$R$56,"Not Found",0)</f>
        <v>Brazil</v>
      </c>
      <c r="H3670" t="str">
        <f>_xlfn.XLOOKUP(E3670,missing_cities!$Q$2:$Q$56,missing_cities!$S$2:$S$56,"Not Found",0)</f>
        <v>South America</v>
      </c>
      <c r="I3670" t="s">
        <v>3449</v>
      </c>
      <c r="J3670" s="15">
        <v>0.31</v>
      </c>
      <c r="K3670" s="1">
        <v>45862</v>
      </c>
      <c r="L3670" s="15" t="str">
        <f t="shared" si="114"/>
        <v>9.00-21.00</v>
      </c>
      <c r="M3670" s="16">
        <f t="shared" si="115"/>
        <v>12</v>
      </c>
      <c r="N3670" s="15">
        <v>15.48</v>
      </c>
      <c r="O3670" s="15">
        <v>18</v>
      </c>
      <c r="P3670" t="s">
        <v>20</v>
      </c>
      <c r="Q3670">
        <v>150</v>
      </c>
      <c r="R3670" t="s">
        <v>76</v>
      </c>
      <c r="S3670">
        <v>2017</v>
      </c>
      <c r="T3670" t="s">
        <v>31</v>
      </c>
      <c r="U3670" s="15">
        <v>3.1</v>
      </c>
      <c r="V3670" s="15">
        <v>5</v>
      </c>
      <c r="W3670" t="s">
        <v>23</v>
      </c>
    </row>
    <row r="3671" spans="1:23">
      <c r="A3671" t="s">
        <v>3716</v>
      </c>
      <c r="B3671">
        <v>-33.869683999999999</v>
      </c>
      <c r="C3671" s="15">
        <v>151.36447799999999</v>
      </c>
      <c r="D3671" s="2" t="s">
        <v>8693</v>
      </c>
      <c r="E3671" s="14" t="s">
        <v>5069</v>
      </c>
      <c r="F3671" s="14" t="e" vm="8">
        <v>#VALUE!</v>
      </c>
      <c r="G3671" s="2" t="str">
        <f>_xlfn.XLOOKUP(E3671,missing_cities!$Q$2:$Q$56,missing_cities!$R$2:$R$56,"Not Found",0)</f>
        <v>Australia</v>
      </c>
      <c r="H3671" t="str">
        <f>_xlfn.XLOOKUP(E3671,missing_cities!$Q$2:$Q$56,missing_cities!$S$2:$S$56,"Not Found",0)</f>
        <v>Australia</v>
      </c>
      <c r="I3671" t="s">
        <v>3449</v>
      </c>
      <c r="J3671" s="15">
        <v>0.43</v>
      </c>
      <c r="K3671" t="s">
        <v>19</v>
      </c>
      <c r="L3671" s="15" t="str">
        <f t="shared" si="114"/>
        <v>9:00-18:00</v>
      </c>
      <c r="M3671" s="16">
        <f t="shared" si="115"/>
        <v>0.37</v>
      </c>
      <c r="N3671" s="15">
        <v>3.73</v>
      </c>
      <c r="O3671" s="15">
        <v>75</v>
      </c>
      <c r="P3671" t="s">
        <v>29</v>
      </c>
      <c r="Q3671">
        <v>50</v>
      </c>
      <c r="R3671" t="s">
        <v>76</v>
      </c>
      <c r="S3671">
        <v>2016</v>
      </c>
      <c r="T3671" t="s">
        <v>31</v>
      </c>
      <c r="U3671" s="15">
        <v>4.0999999999999996</v>
      </c>
      <c r="V3671" s="15">
        <v>4</v>
      </c>
      <c r="W3671" t="s">
        <v>27</v>
      </c>
    </row>
    <row r="3672" spans="1:23">
      <c r="A3672" t="s">
        <v>3717</v>
      </c>
      <c r="B3672">
        <v>37.522762</v>
      </c>
      <c r="C3672" s="15">
        <v>127.057546</v>
      </c>
      <c r="D3672" s="2" t="s">
        <v>8694</v>
      </c>
      <c r="E3672" s="14" t="s">
        <v>5063</v>
      </c>
      <c r="F3672" s="14" t="e" vm="6">
        <v>#VALUE!</v>
      </c>
      <c r="G3672" s="2" t="str">
        <f>_xlfn.XLOOKUP(E3672,missing_cities!$Q$2:$Q$56,missing_cities!$R$2:$R$56,"Not Found",0)</f>
        <v>South Korea</v>
      </c>
      <c r="H3672" t="str">
        <f>_xlfn.XLOOKUP(E3672,missing_cities!$Q$2:$Q$56,missing_cities!$S$2:$S$56,"Not Found",0)</f>
        <v>Asia</v>
      </c>
      <c r="I3672" t="s">
        <v>3449</v>
      </c>
      <c r="J3672" s="15">
        <v>0.41</v>
      </c>
      <c r="K3672" s="1">
        <v>45862</v>
      </c>
      <c r="L3672" s="15" t="str">
        <f t="shared" si="114"/>
        <v>9.00-21.00</v>
      </c>
      <c r="M3672" s="16">
        <f t="shared" si="115"/>
        <v>12</v>
      </c>
      <c r="N3672" s="15">
        <v>14.11</v>
      </c>
      <c r="O3672" s="15">
        <v>23</v>
      </c>
      <c r="P3672" t="s">
        <v>29</v>
      </c>
      <c r="Q3672">
        <v>50</v>
      </c>
      <c r="R3672" t="s">
        <v>44</v>
      </c>
      <c r="S3672">
        <v>2010</v>
      </c>
      <c r="T3672" t="s">
        <v>22</v>
      </c>
      <c r="U3672" s="15">
        <v>4.4000000000000004</v>
      </c>
      <c r="V3672" s="15">
        <v>6</v>
      </c>
      <c r="W3672" t="s">
        <v>27</v>
      </c>
    </row>
    <row r="3673" spans="1:23">
      <c r="A3673" t="s">
        <v>3718</v>
      </c>
      <c r="B3673">
        <v>37.711699000000003</v>
      </c>
      <c r="C3673" s="15">
        <v>-122.431753</v>
      </c>
      <c r="D3673" s="2" t="s">
        <v>8695</v>
      </c>
      <c r="E3673" s="14" t="s">
        <v>5061</v>
      </c>
      <c r="F3673" s="14" t="e" vm="5">
        <v>#VALUE!</v>
      </c>
      <c r="G3673" s="2" t="str">
        <f>_xlfn.XLOOKUP(E3673,missing_cities!$Q$2:$Q$56,missing_cities!$R$2:$R$56,"Not Found",0)</f>
        <v>United States</v>
      </c>
      <c r="H3673" t="str">
        <f>_xlfn.XLOOKUP(E3673,missing_cities!$Q$2:$Q$56,missing_cities!$S$2:$S$56,"Not Found",0)</f>
        <v>North America</v>
      </c>
      <c r="I3673" t="s">
        <v>3449</v>
      </c>
      <c r="J3673" s="15">
        <v>0.12</v>
      </c>
      <c r="K3673" s="1">
        <v>45862</v>
      </c>
      <c r="L3673" s="15" t="str">
        <f t="shared" si="114"/>
        <v>9.00-21.00</v>
      </c>
      <c r="M3673" s="16">
        <f t="shared" si="115"/>
        <v>12</v>
      </c>
      <c r="N3673" s="15">
        <v>6.85</v>
      </c>
      <c r="O3673" s="15">
        <v>93</v>
      </c>
      <c r="P3673" t="s">
        <v>39</v>
      </c>
      <c r="Q3673">
        <v>350</v>
      </c>
      <c r="R3673" t="s">
        <v>42</v>
      </c>
      <c r="S3673">
        <v>2010</v>
      </c>
      <c r="T3673" t="s">
        <v>31</v>
      </c>
      <c r="U3673" s="15">
        <v>3.2</v>
      </c>
      <c r="V3673" s="15">
        <v>9</v>
      </c>
      <c r="W3673" t="s">
        <v>27</v>
      </c>
    </row>
    <row r="3674" spans="1:23">
      <c r="A3674" t="s">
        <v>3719</v>
      </c>
      <c r="B3674">
        <v>18.963156999999999</v>
      </c>
      <c r="C3674" s="15">
        <v>72.943641999999997</v>
      </c>
      <c r="D3674" s="2" t="s">
        <v>8696</v>
      </c>
      <c r="E3674" s="14" t="s">
        <v>5079</v>
      </c>
      <c r="F3674" s="14" t="e" vm="11">
        <v>#VALUE!</v>
      </c>
      <c r="G3674" s="2" t="str">
        <f>_xlfn.XLOOKUP(E3674,missing_cities!$Q$2:$Q$56,missing_cities!$R$2:$R$56,"Not Found",0)</f>
        <v>India</v>
      </c>
      <c r="H3674" t="str">
        <f>_xlfn.XLOOKUP(E3674,missing_cities!$Q$2:$Q$56,missing_cities!$S$2:$S$56,"Not Found",0)</f>
        <v>Asia</v>
      </c>
      <c r="I3674" t="s">
        <v>3449</v>
      </c>
      <c r="J3674" s="15">
        <v>0.34</v>
      </c>
      <c r="K3674" s="1">
        <v>45862</v>
      </c>
      <c r="L3674" s="15" t="str">
        <f t="shared" si="114"/>
        <v>9.00-21.00</v>
      </c>
      <c r="M3674" s="16">
        <f t="shared" si="115"/>
        <v>12</v>
      </c>
      <c r="N3674" s="15">
        <v>9.85</v>
      </c>
      <c r="O3674" s="15">
        <v>33</v>
      </c>
      <c r="P3674" t="s">
        <v>37</v>
      </c>
      <c r="Q3674">
        <v>350</v>
      </c>
      <c r="R3674" t="s">
        <v>42</v>
      </c>
      <c r="S3674">
        <v>2015</v>
      </c>
      <c r="T3674" t="s">
        <v>31</v>
      </c>
      <c r="U3674" s="15">
        <v>3.2</v>
      </c>
      <c r="V3674" s="15">
        <v>7</v>
      </c>
      <c r="W3674" t="s">
        <v>27</v>
      </c>
    </row>
    <row r="3675" spans="1:23">
      <c r="A3675" t="s">
        <v>3720</v>
      </c>
      <c r="B3675">
        <v>19.561485000000001</v>
      </c>
      <c r="C3675" s="15">
        <v>-99.021180000000001</v>
      </c>
      <c r="D3675" s="2" t="s">
        <v>8697</v>
      </c>
      <c r="E3675" s="14" t="s">
        <v>5119</v>
      </c>
      <c r="F3675" s="14" t="e" vm="13">
        <v>#VALUE!</v>
      </c>
      <c r="G3675" s="2" t="str">
        <f>_xlfn.XLOOKUP(E3675,missing_cities!$Q$2:$Q$56,missing_cities!$R$2:$R$56,"Not Found",0)</f>
        <v>Mexico</v>
      </c>
      <c r="H3675" t="str">
        <f>_xlfn.XLOOKUP(E3675,missing_cities!$Q$2:$Q$56,missing_cities!$S$2:$S$56,"Not Found",0)</f>
        <v>North America</v>
      </c>
      <c r="I3675" t="s">
        <v>3449</v>
      </c>
      <c r="J3675" s="15">
        <v>0.39</v>
      </c>
      <c r="K3675" t="s">
        <v>19</v>
      </c>
      <c r="L3675" s="15" t="str">
        <f t="shared" si="114"/>
        <v>9:00-18:00</v>
      </c>
      <c r="M3675" s="16">
        <f t="shared" si="115"/>
        <v>0.37</v>
      </c>
      <c r="N3675" s="15">
        <v>3.65</v>
      </c>
      <c r="O3675" s="15">
        <v>23</v>
      </c>
      <c r="P3675" t="s">
        <v>25</v>
      </c>
      <c r="Q3675">
        <v>22</v>
      </c>
      <c r="R3675" t="s">
        <v>35</v>
      </c>
      <c r="S3675">
        <v>2016</v>
      </c>
      <c r="T3675" t="s">
        <v>31</v>
      </c>
      <c r="U3675" s="15">
        <v>4.9000000000000004</v>
      </c>
      <c r="V3675" s="15">
        <v>1</v>
      </c>
      <c r="W3675" t="s">
        <v>27</v>
      </c>
    </row>
    <row r="3676" spans="1:23">
      <c r="A3676" t="s">
        <v>3721</v>
      </c>
      <c r="B3676">
        <v>19.437317</v>
      </c>
      <c r="C3676" s="15">
        <v>-99.125809000000004</v>
      </c>
      <c r="D3676" s="2" t="s">
        <v>8698</v>
      </c>
      <c r="E3676" s="14" t="s">
        <v>5119</v>
      </c>
      <c r="F3676" s="14" t="e" vm="13">
        <v>#VALUE!</v>
      </c>
      <c r="G3676" s="2" t="str">
        <f>_xlfn.XLOOKUP(E3676,missing_cities!$Q$2:$Q$56,missing_cities!$R$2:$R$56,"Not Found",0)</f>
        <v>Mexico</v>
      </c>
      <c r="H3676" t="str">
        <f>_xlfn.XLOOKUP(E3676,missing_cities!$Q$2:$Q$56,missing_cities!$S$2:$S$56,"Not Found",0)</f>
        <v>North America</v>
      </c>
      <c r="I3676" t="s">
        <v>3449</v>
      </c>
      <c r="J3676" s="15">
        <v>0.16</v>
      </c>
      <c r="K3676" t="s">
        <v>19</v>
      </c>
      <c r="L3676" s="15" t="str">
        <f t="shared" si="114"/>
        <v>9:00-18:00</v>
      </c>
      <c r="M3676" s="16">
        <f t="shared" si="115"/>
        <v>0.37</v>
      </c>
      <c r="N3676" s="15">
        <v>18.93</v>
      </c>
      <c r="O3676" s="15">
        <v>98</v>
      </c>
      <c r="P3676" t="s">
        <v>20</v>
      </c>
      <c r="Q3676">
        <v>150</v>
      </c>
      <c r="R3676" t="s">
        <v>132</v>
      </c>
      <c r="S3676">
        <v>2014</v>
      </c>
      <c r="T3676" t="s">
        <v>31</v>
      </c>
      <c r="U3676" s="15">
        <v>4.0999999999999996</v>
      </c>
      <c r="V3676" s="15">
        <v>4</v>
      </c>
      <c r="W3676" t="s">
        <v>27</v>
      </c>
    </row>
    <row r="3677" spans="1:23">
      <c r="A3677" t="s">
        <v>3722</v>
      </c>
      <c r="B3677">
        <v>71.523670999999993</v>
      </c>
      <c r="C3677" s="15">
        <v>-1.442445</v>
      </c>
      <c r="D3677" s="2" t="s">
        <v>8699</v>
      </c>
      <c r="E3677" s="14" t="str">
        <f>_xlfn.XLOOKUP(C3677,missing_cities!B:B,missing_cities!C:C,"Not Found",0)</f>
        <v>Error</v>
      </c>
      <c r="F3677" s="14" t="s">
        <v>9987</v>
      </c>
      <c r="G3677" s="2" t="str">
        <f>_xlfn.XLOOKUP(E3677,missing_cities!$Q$2:$Q$56,missing_cities!$R$2:$R$56,"Not Found",0)</f>
        <v>Error</v>
      </c>
      <c r="H3677" t="str">
        <f>_xlfn.XLOOKUP(E3677,missing_cities!$Q$2:$Q$56,missing_cities!$S$2:$S$56,"Not Found",0)</f>
        <v>Error</v>
      </c>
      <c r="I3677" t="s">
        <v>3449</v>
      </c>
      <c r="J3677" s="15">
        <v>0.28999999999999998</v>
      </c>
      <c r="K3677" t="s">
        <v>34</v>
      </c>
      <c r="L3677" s="15" t="str">
        <f t="shared" si="114"/>
        <v>6:00-22:00</v>
      </c>
      <c r="M3677" s="16">
        <f t="shared" si="115"/>
        <v>0.67</v>
      </c>
      <c r="N3677" s="15">
        <v>4.03</v>
      </c>
      <c r="O3677" s="15">
        <v>75</v>
      </c>
      <c r="P3677" t="s">
        <v>39</v>
      </c>
      <c r="Q3677">
        <v>50</v>
      </c>
      <c r="R3677" t="s">
        <v>42</v>
      </c>
      <c r="S3677">
        <v>2016</v>
      </c>
      <c r="T3677" t="s">
        <v>31</v>
      </c>
      <c r="U3677" s="15">
        <v>3.1</v>
      </c>
      <c r="V3677" s="15">
        <v>5</v>
      </c>
      <c r="W3677" t="s">
        <v>32</v>
      </c>
    </row>
    <row r="3678" spans="1:23">
      <c r="A3678" t="s">
        <v>3723</v>
      </c>
      <c r="B3678">
        <v>41.897809000000002</v>
      </c>
      <c r="C3678" s="15">
        <v>-87.610736000000003</v>
      </c>
      <c r="D3678" s="2" t="s">
        <v>8700</v>
      </c>
      <c r="E3678" s="14" t="s">
        <v>5065</v>
      </c>
      <c r="F3678" s="14" t="e" vm="5">
        <v>#VALUE!</v>
      </c>
      <c r="G3678" s="2" t="str">
        <f>_xlfn.XLOOKUP(E3678,missing_cities!$Q$2:$Q$56,missing_cities!$R$2:$R$56,"Not Found",0)</f>
        <v>United States</v>
      </c>
      <c r="H3678" t="str">
        <f>_xlfn.XLOOKUP(E3678,missing_cities!$Q$2:$Q$56,missing_cities!$S$2:$S$56,"Not Found",0)</f>
        <v>North America</v>
      </c>
      <c r="I3678" t="s">
        <v>3449</v>
      </c>
      <c r="J3678" s="15">
        <v>0.41</v>
      </c>
      <c r="K3678" t="s">
        <v>34</v>
      </c>
      <c r="L3678" s="15" t="str">
        <f t="shared" si="114"/>
        <v>6:00-22:00</v>
      </c>
      <c r="M3678" s="16">
        <f t="shared" si="115"/>
        <v>0.67</v>
      </c>
      <c r="N3678" s="15">
        <v>11.77</v>
      </c>
      <c r="O3678" s="15">
        <v>87</v>
      </c>
      <c r="P3678" t="s">
        <v>39</v>
      </c>
      <c r="Q3678">
        <v>150</v>
      </c>
      <c r="R3678" t="s">
        <v>40</v>
      </c>
      <c r="S3678">
        <v>2010</v>
      </c>
      <c r="T3678" t="s">
        <v>22</v>
      </c>
      <c r="U3678" s="15">
        <v>4.0999999999999996</v>
      </c>
      <c r="V3678" s="15">
        <v>8</v>
      </c>
      <c r="W3678" t="s">
        <v>27</v>
      </c>
    </row>
    <row r="3679" spans="1:23">
      <c r="A3679" t="s">
        <v>3724</v>
      </c>
      <c r="B3679">
        <v>-33.734034000000001</v>
      </c>
      <c r="C3679" s="15">
        <v>18.588726000000001</v>
      </c>
      <c r="D3679" s="2" t="s">
        <v>8701</v>
      </c>
      <c r="E3679" s="14" t="s">
        <v>5085</v>
      </c>
      <c r="F3679" s="14" t="e" vm="12">
        <v>#VALUE!</v>
      </c>
      <c r="G3679" s="2" t="str">
        <f>_xlfn.XLOOKUP(E3679,missing_cities!$Q$2:$Q$56,missing_cities!$R$2:$R$56,"Not Found",0)</f>
        <v>South Africa</v>
      </c>
      <c r="H3679" t="str">
        <f>_xlfn.XLOOKUP(E3679,missing_cities!$Q$2:$Q$56,missing_cities!$S$2:$S$56,"Not Found",0)</f>
        <v>Africa</v>
      </c>
      <c r="I3679" t="s">
        <v>3449</v>
      </c>
      <c r="J3679" s="15">
        <v>0.24</v>
      </c>
      <c r="K3679" t="s">
        <v>34</v>
      </c>
      <c r="L3679" s="15" t="str">
        <f t="shared" si="114"/>
        <v>6:00-22:00</v>
      </c>
      <c r="M3679" s="16">
        <f t="shared" si="115"/>
        <v>0.67</v>
      </c>
      <c r="N3679" s="15">
        <v>10.74</v>
      </c>
      <c r="O3679" s="15">
        <v>97</v>
      </c>
      <c r="P3679" t="s">
        <v>39</v>
      </c>
      <c r="Q3679">
        <v>350</v>
      </c>
      <c r="R3679" t="s">
        <v>48</v>
      </c>
      <c r="S3679">
        <v>2013</v>
      </c>
      <c r="T3679" t="s">
        <v>31</v>
      </c>
      <c r="U3679" s="15">
        <v>4</v>
      </c>
      <c r="V3679" s="15">
        <v>7</v>
      </c>
      <c r="W3679" t="s">
        <v>32</v>
      </c>
    </row>
    <row r="3680" spans="1:23">
      <c r="A3680" t="s">
        <v>3725</v>
      </c>
      <c r="B3680">
        <v>-33.876365999999997</v>
      </c>
      <c r="C3680" s="15">
        <v>151.309832</v>
      </c>
      <c r="D3680" s="2" t="s">
        <v>8702</v>
      </c>
      <c r="E3680" s="14" t="s">
        <v>5069</v>
      </c>
      <c r="F3680" s="14" t="e" vm="8">
        <v>#VALUE!</v>
      </c>
      <c r="G3680" s="2" t="str">
        <f>_xlfn.XLOOKUP(E3680,missing_cities!$Q$2:$Q$56,missing_cities!$R$2:$R$56,"Not Found",0)</f>
        <v>Australia</v>
      </c>
      <c r="H3680" t="str">
        <f>_xlfn.XLOOKUP(E3680,missing_cities!$Q$2:$Q$56,missing_cities!$S$2:$S$56,"Not Found",0)</f>
        <v>Australia</v>
      </c>
      <c r="I3680" t="s">
        <v>3449</v>
      </c>
      <c r="J3680" s="15">
        <v>0.41</v>
      </c>
      <c r="K3680" s="1">
        <v>45862</v>
      </c>
      <c r="L3680" s="15" t="str">
        <f t="shared" si="114"/>
        <v>9.00-21.00</v>
      </c>
      <c r="M3680" s="16">
        <f t="shared" si="115"/>
        <v>12</v>
      </c>
      <c r="N3680" s="15">
        <v>13.45</v>
      </c>
      <c r="O3680" s="15">
        <v>96</v>
      </c>
      <c r="P3680" t="s">
        <v>25</v>
      </c>
      <c r="Q3680">
        <v>22</v>
      </c>
      <c r="R3680" t="s">
        <v>74</v>
      </c>
      <c r="S3680">
        <v>2020</v>
      </c>
      <c r="T3680" t="s">
        <v>31</v>
      </c>
      <c r="U3680" s="15">
        <v>3.8</v>
      </c>
      <c r="V3680" s="15">
        <v>4</v>
      </c>
      <c r="W3680" t="s">
        <v>27</v>
      </c>
    </row>
    <row r="3681" spans="1:23">
      <c r="A3681" t="s">
        <v>3726</v>
      </c>
      <c r="B3681">
        <v>-84.755582000000004</v>
      </c>
      <c r="C3681" s="15">
        <v>-125.733908</v>
      </c>
      <c r="D3681" s="2" t="s">
        <v>8703</v>
      </c>
      <c r="E3681" s="14" t="str">
        <f>_xlfn.XLOOKUP(C3681,missing_cities!B:B,missing_cities!C:C,"Not Found",0)</f>
        <v>Not Found</v>
      </c>
      <c r="F3681" s="14" t="s">
        <v>9990</v>
      </c>
      <c r="G3681" s="2" t="str">
        <f>_xlfn.XLOOKUP(E3681,missing_cities!$Q$2:$Q$56,missing_cities!$R$2:$R$56,"Not Found",0)</f>
        <v>Not Found</v>
      </c>
      <c r="H3681" t="str">
        <f>_xlfn.XLOOKUP(E3681,missing_cities!$Q$2:$Q$56,missing_cities!$S$2:$S$56,"Not Found",0)</f>
        <v>Not Found</v>
      </c>
      <c r="I3681" t="s">
        <v>3449</v>
      </c>
      <c r="J3681" s="15">
        <v>0.4</v>
      </c>
      <c r="K3681" t="s">
        <v>19</v>
      </c>
      <c r="L3681" s="15" t="str">
        <f t="shared" si="114"/>
        <v>9:00-18:00</v>
      </c>
      <c r="M3681" s="16">
        <f t="shared" si="115"/>
        <v>0.37</v>
      </c>
      <c r="N3681" s="15">
        <v>2.82</v>
      </c>
      <c r="O3681" s="15">
        <v>78</v>
      </c>
      <c r="P3681" t="s">
        <v>25</v>
      </c>
      <c r="Q3681">
        <v>150</v>
      </c>
      <c r="R3681" t="s">
        <v>76</v>
      </c>
      <c r="S3681">
        <v>2016</v>
      </c>
      <c r="T3681" t="s">
        <v>22</v>
      </c>
      <c r="U3681" s="15">
        <v>4.5</v>
      </c>
      <c r="V3681" s="15">
        <v>2</v>
      </c>
      <c r="W3681" t="s">
        <v>27</v>
      </c>
    </row>
    <row r="3682" spans="1:23">
      <c r="A3682" t="s">
        <v>3727</v>
      </c>
      <c r="B3682">
        <v>55.721235</v>
      </c>
      <c r="C3682" s="15">
        <v>37.606400000000001</v>
      </c>
      <c r="D3682" s="2" t="s">
        <v>8704</v>
      </c>
      <c r="E3682" s="14" t="s">
        <v>5052</v>
      </c>
      <c r="F3682" s="14" t="e" vm="2">
        <v>#VALUE!</v>
      </c>
      <c r="G3682" s="2" t="str">
        <f>_xlfn.XLOOKUP(E3682,missing_cities!$Q$2:$Q$56,missing_cities!$R$2:$R$56,"Not Found",0)</f>
        <v>Russia</v>
      </c>
      <c r="H3682" t="str">
        <f>_xlfn.XLOOKUP(E3682,missing_cities!$Q$2:$Q$56,missing_cities!$S$2:$S$56,"Not Found",0)</f>
        <v>Europe</v>
      </c>
      <c r="I3682" t="s">
        <v>3449</v>
      </c>
      <c r="J3682" s="15">
        <v>0.28000000000000003</v>
      </c>
      <c r="K3682" s="1">
        <v>45862</v>
      </c>
      <c r="L3682" s="15" t="str">
        <f t="shared" si="114"/>
        <v>9.00-21.00</v>
      </c>
      <c r="M3682" s="16">
        <f t="shared" si="115"/>
        <v>12</v>
      </c>
      <c r="N3682" s="15">
        <v>13.68</v>
      </c>
      <c r="O3682" s="15">
        <v>89</v>
      </c>
      <c r="P3682" t="s">
        <v>37</v>
      </c>
      <c r="Q3682">
        <v>50</v>
      </c>
      <c r="R3682" t="s">
        <v>40</v>
      </c>
      <c r="S3682">
        <v>2013</v>
      </c>
      <c r="T3682" t="s">
        <v>22</v>
      </c>
      <c r="U3682" s="15">
        <v>4.5999999999999996</v>
      </c>
      <c r="V3682" s="15">
        <v>4</v>
      </c>
      <c r="W3682" t="s">
        <v>23</v>
      </c>
    </row>
    <row r="3683" spans="1:23">
      <c r="A3683" t="s">
        <v>3728</v>
      </c>
      <c r="B3683">
        <v>37.520083</v>
      </c>
      <c r="C3683" s="15">
        <v>126.98894</v>
      </c>
      <c r="D3683" s="2" t="s">
        <v>8705</v>
      </c>
      <c r="E3683" s="14" t="s">
        <v>5063</v>
      </c>
      <c r="F3683" s="14" t="e" vm="6">
        <v>#VALUE!</v>
      </c>
      <c r="G3683" s="2" t="str">
        <f>_xlfn.XLOOKUP(E3683,missing_cities!$Q$2:$Q$56,missing_cities!$R$2:$R$56,"Not Found",0)</f>
        <v>South Korea</v>
      </c>
      <c r="H3683" t="str">
        <f>_xlfn.XLOOKUP(E3683,missing_cities!$Q$2:$Q$56,missing_cities!$S$2:$S$56,"Not Found",0)</f>
        <v>Asia</v>
      </c>
      <c r="I3683" t="s">
        <v>3449</v>
      </c>
      <c r="J3683" s="15">
        <v>0.27</v>
      </c>
      <c r="K3683" t="s">
        <v>19</v>
      </c>
      <c r="L3683" s="15" t="str">
        <f t="shared" si="114"/>
        <v>9:00-18:00</v>
      </c>
      <c r="M3683" s="16">
        <f t="shared" si="115"/>
        <v>0.37</v>
      </c>
      <c r="N3683" s="15">
        <v>16.39</v>
      </c>
      <c r="O3683" s="15">
        <v>49</v>
      </c>
      <c r="P3683" t="s">
        <v>29</v>
      </c>
      <c r="Q3683">
        <v>150</v>
      </c>
      <c r="R3683" t="s">
        <v>21</v>
      </c>
      <c r="S3683">
        <v>2016</v>
      </c>
      <c r="T3683" t="s">
        <v>31</v>
      </c>
      <c r="U3683" s="15">
        <v>4.5999999999999996</v>
      </c>
      <c r="V3683" s="15">
        <v>9</v>
      </c>
      <c r="W3683" t="s">
        <v>23</v>
      </c>
    </row>
    <row r="3684" spans="1:23">
      <c r="A3684" t="s">
        <v>3729</v>
      </c>
      <c r="B3684">
        <v>52.544361000000002</v>
      </c>
      <c r="C3684" s="15">
        <v>13.356479</v>
      </c>
      <c r="D3684" s="2" t="s">
        <v>8706</v>
      </c>
      <c r="E3684" s="14" t="s">
        <v>5057</v>
      </c>
      <c r="F3684" s="14" t="e" vm="3">
        <v>#VALUE!</v>
      </c>
      <c r="G3684" s="2" t="str">
        <f>_xlfn.XLOOKUP(E3684,missing_cities!$Q$2:$Q$56,missing_cities!$R$2:$R$56,"Not Found",0)</f>
        <v>Germany</v>
      </c>
      <c r="H3684" t="str">
        <f>_xlfn.XLOOKUP(E3684,missing_cities!$Q$2:$Q$56,missing_cities!$S$2:$S$56,"Not Found",0)</f>
        <v>Europe</v>
      </c>
      <c r="I3684" t="s">
        <v>3449</v>
      </c>
      <c r="J3684" s="15">
        <v>0.36</v>
      </c>
      <c r="K3684" s="1">
        <v>45862</v>
      </c>
      <c r="L3684" s="15" t="str">
        <f t="shared" si="114"/>
        <v>9.00-21.00</v>
      </c>
      <c r="M3684" s="16">
        <f t="shared" si="115"/>
        <v>12</v>
      </c>
      <c r="N3684" s="15">
        <v>17.97</v>
      </c>
      <c r="O3684" s="15">
        <v>58</v>
      </c>
      <c r="P3684" t="s">
        <v>20</v>
      </c>
      <c r="Q3684">
        <v>350</v>
      </c>
      <c r="R3684" t="s">
        <v>132</v>
      </c>
      <c r="S3684">
        <v>2011</v>
      </c>
      <c r="T3684" t="s">
        <v>22</v>
      </c>
      <c r="U3684" s="15">
        <v>5</v>
      </c>
      <c r="V3684" s="15">
        <v>9</v>
      </c>
      <c r="W3684" t="s">
        <v>27</v>
      </c>
    </row>
    <row r="3685" spans="1:23">
      <c r="A3685" t="s">
        <v>3730</v>
      </c>
      <c r="B3685">
        <v>55.769894999999998</v>
      </c>
      <c r="C3685" s="15">
        <v>37.633412999999997</v>
      </c>
      <c r="D3685" s="2" t="s">
        <v>8707</v>
      </c>
      <c r="E3685" s="14" t="s">
        <v>5052</v>
      </c>
      <c r="F3685" s="14" t="e" vm="2">
        <v>#VALUE!</v>
      </c>
      <c r="G3685" s="2" t="str">
        <f>_xlfn.XLOOKUP(E3685,missing_cities!$Q$2:$Q$56,missing_cities!$R$2:$R$56,"Not Found",0)</f>
        <v>Russia</v>
      </c>
      <c r="H3685" t="str">
        <f>_xlfn.XLOOKUP(E3685,missing_cities!$Q$2:$Q$56,missing_cities!$S$2:$S$56,"Not Found",0)</f>
        <v>Europe</v>
      </c>
      <c r="I3685" t="s">
        <v>3449</v>
      </c>
      <c r="J3685" s="15">
        <v>0.35</v>
      </c>
      <c r="K3685" t="s">
        <v>19</v>
      </c>
      <c r="L3685" s="15" t="str">
        <f t="shared" si="114"/>
        <v>9:00-18:00</v>
      </c>
      <c r="M3685" s="16">
        <f t="shared" si="115"/>
        <v>0.37</v>
      </c>
      <c r="N3685" s="15">
        <v>5.03</v>
      </c>
      <c r="O3685" s="15">
        <v>42</v>
      </c>
      <c r="P3685" t="s">
        <v>29</v>
      </c>
      <c r="Q3685">
        <v>50</v>
      </c>
      <c r="R3685" t="s">
        <v>37</v>
      </c>
      <c r="S3685">
        <v>2020</v>
      </c>
      <c r="T3685" t="s">
        <v>22</v>
      </c>
      <c r="U3685" s="15">
        <v>4.7</v>
      </c>
      <c r="V3685" s="15">
        <v>4</v>
      </c>
      <c r="W3685" t="s">
        <v>23</v>
      </c>
    </row>
    <row r="3686" spans="1:23">
      <c r="A3686" t="s">
        <v>3731</v>
      </c>
      <c r="B3686">
        <v>43.773220999999999</v>
      </c>
      <c r="C3686" s="15">
        <v>-79.389322000000007</v>
      </c>
      <c r="D3686" s="2" t="s">
        <v>8708</v>
      </c>
      <c r="E3686" s="14" t="s">
        <v>5050</v>
      </c>
      <c r="F3686" s="14" t="e" vm="1">
        <v>#VALUE!</v>
      </c>
      <c r="G3686" s="2" t="str">
        <f>_xlfn.XLOOKUP(E3686,missing_cities!$Q$2:$Q$56,missing_cities!$R$2:$R$56,"Not Found",0)</f>
        <v>Canada</v>
      </c>
      <c r="H3686" t="str">
        <f>_xlfn.XLOOKUP(E3686,missing_cities!$Q$2:$Q$56,missing_cities!$S$2:$S$56,"Not Found",0)</f>
        <v>North America</v>
      </c>
      <c r="I3686" t="s">
        <v>3449</v>
      </c>
      <c r="J3686" s="15">
        <v>0.3</v>
      </c>
      <c r="K3686" t="s">
        <v>34</v>
      </c>
      <c r="L3686" s="15" t="str">
        <f t="shared" si="114"/>
        <v>6:00-22:00</v>
      </c>
      <c r="M3686" s="16">
        <f t="shared" si="115"/>
        <v>0.67</v>
      </c>
      <c r="N3686" s="15">
        <v>9.2100000000000009</v>
      </c>
      <c r="O3686" s="15">
        <v>57</v>
      </c>
      <c r="P3686" t="s">
        <v>25</v>
      </c>
      <c r="Q3686">
        <v>150</v>
      </c>
      <c r="R3686" t="s">
        <v>21</v>
      </c>
      <c r="S3686">
        <v>2023</v>
      </c>
      <c r="T3686" t="s">
        <v>22</v>
      </c>
      <c r="U3686" s="15">
        <v>3</v>
      </c>
      <c r="V3686" s="15">
        <v>7</v>
      </c>
      <c r="W3686" t="s">
        <v>32</v>
      </c>
    </row>
    <row r="3687" spans="1:23">
      <c r="A3687" t="s">
        <v>3732</v>
      </c>
      <c r="B3687">
        <v>37.863968999999997</v>
      </c>
      <c r="C3687" s="15">
        <v>-122.404465</v>
      </c>
      <c r="D3687" s="2" t="s">
        <v>8709</v>
      </c>
      <c r="E3687" s="14" t="s">
        <v>5061</v>
      </c>
      <c r="F3687" s="14" t="e" vm="5">
        <v>#VALUE!</v>
      </c>
      <c r="G3687" s="2" t="str">
        <f>_xlfn.XLOOKUP(E3687,missing_cities!$Q$2:$Q$56,missing_cities!$R$2:$R$56,"Not Found",0)</f>
        <v>United States</v>
      </c>
      <c r="H3687" t="str">
        <f>_xlfn.XLOOKUP(E3687,missing_cities!$Q$2:$Q$56,missing_cities!$S$2:$S$56,"Not Found",0)</f>
        <v>North America</v>
      </c>
      <c r="I3687" t="s">
        <v>3449</v>
      </c>
      <c r="J3687" s="15">
        <v>0.1</v>
      </c>
      <c r="K3687" t="s">
        <v>19</v>
      </c>
      <c r="L3687" s="15" t="str">
        <f t="shared" si="114"/>
        <v>9:00-18:00</v>
      </c>
      <c r="M3687" s="16">
        <f t="shared" si="115"/>
        <v>0.37</v>
      </c>
      <c r="N3687" s="15">
        <v>6.13</v>
      </c>
      <c r="O3687" s="15">
        <v>40</v>
      </c>
      <c r="P3687" t="s">
        <v>37</v>
      </c>
      <c r="Q3687">
        <v>150</v>
      </c>
      <c r="R3687" t="s">
        <v>37</v>
      </c>
      <c r="S3687">
        <v>2018</v>
      </c>
      <c r="T3687" t="s">
        <v>22</v>
      </c>
      <c r="U3687" s="15">
        <v>3.3</v>
      </c>
      <c r="V3687" s="15">
        <v>9</v>
      </c>
      <c r="W3687" t="s">
        <v>23</v>
      </c>
    </row>
    <row r="3688" spans="1:23">
      <c r="A3688" t="s">
        <v>3733</v>
      </c>
      <c r="B3688">
        <v>37.778309999999998</v>
      </c>
      <c r="C3688" s="15">
        <v>-122.33379100000001</v>
      </c>
      <c r="D3688" s="2" t="s">
        <v>8710</v>
      </c>
      <c r="E3688" s="14" t="s">
        <v>5061</v>
      </c>
      <c r="F3688" s="14" t="e" vm="5">
        <v>#VALUE!</v>
      </c>
      <c r="G3688" s="2" t="str">
        <f>_xlfn.XLOOKUP(E3688,missing_cities!$Q$2:$Q$56,missing_cities!$R$2:$R$56,"Not Found",0)</f>
        <v>United States</v>
      </c>
      <c r="H3688" t="str">
        <f>_xlfn.XLOOKUP(E3688,missing_cities!$Q$2:$Q$56,missing_cities!$S$2:$S$56,"Not Found",0)</f>
        <v>North America</v>
      </c>
      <c r="I3688" t="s">
        <v>3449</v>
      </c>
      <c r="J3688" s="15">
        <v>0.12</v>
      </c>
      <c r="K3688" s="1">
        <v>45862</v>
      </c>
      <c r="L3688" s="15" t="str">
        <f t="shared" si="114"/>
        <v>9.00-21.00</v>
      </c>
      <c r="M3688" s="16">
        <f t="shared" si="115"/>
        <v>12</v>
      </c>
      <c r="N3688" s="15">
        <v>2.2599999999999998</v>
      </c>
      <c r="O3688" s="15">
        <v>31</v>
      </c>
      <c r="P3688" t="s">
        <v>37</v>
      </c>
      <c r="Q3688">
        <v>150</v>
      </c>
      <c r="R3688" t="s">
        <v>21</v>
      </c>
      <c r="S3688">
        <v>2014</v>
      </c>
      <c r="T3688" t="s">
        <v>31</v>
      </c>
      <c r="U3688" s="15">
        <v>5</v>
      </c>
      <c r="V3688" s="15">
        <v>2</v>
      </c>
      <c r="W3688" t="s">
        <v>23</v>
      </c>
    </row>
    <row r="3689" spans="1:23">
      <c r="A3689" t="s">
        <v>3734</v>
      </c>
      <c r="B3689">
        <v>-23.555759999999999</v>
      </c>
      <c r="C3689" s="15">
        <v>-46.621290999999999</v>
      </c>
      <c r="D3689" s="2" t="s">
        <v>8711</v>
      </c>
      <c r="E3689" s="14" t="s">
        <v>5067</v>
      </c>
      <c r="F3689" s="14" t="e" vm="7">
        <v>#VALUE!</v>
      </c>
      <c r="G3689" s="2" t="str">
        <f>_xlfn.XLOOKUP(E3689,missing_cities!$Q$2:$Q$56,missing_cities!$R$2:$R$56,"Not Found",0)</f>
        <v>Brazil</v>
      </c>
      <c r="H3689" t="str">
        <f>_xlfn.XLOOKUP(E3689,missing_cities!$Q$2:$Q$56,missing_cities!$S$2:$S$56,"Not Found",0)</f>
        <v>South America</v>
      </c>
      <c r="I3689" t="s">
        <v>3449</v>
      </c>
      <c r="J3689" s="15">
        <v>0.12</v>
      </c>
      <c r="K3689" t="s">
        <v>19</v>
      </c>
      <c r="L3689" s="15" t="str">
        <f t="shared" si="114"/>
        <v>9:00-18:00</v>
      </c>
      <c r="M3689" s="16">
        <f t="shared" si="115"/>
        <v>0.37</v>
      </c>
      <c r="N3689" s="15">
        <v>3.51</v>
      </c>
      <c r="O3689" s="15">
        <v>86</v>
      </c>
      <c r="P3689" t="s">
        <v>20</v>
      </c>
      <c r="Q3689">
        <v>50</v>
      </c>
      <c r="R3689" t="s">
        <v>42</v>
      </c>
      <c r="S3689">
        <v>2016</v>
      </c>
      <c r="T3689" t="s">
        <v>22</v>
      </c>
      <c r="U3689" s="15">
        <v>3.4</v>
      </c>
      <c r="V3689" s="15">
        <v>7</v>
      </c>
      <c r="W3689" t="s">
        <v>23</v>
      </c>
    </row>
    <row r="3690" spans="1:23">
      <c r="A3690" t="s">
        <v>3735</v>
      </c>
      <c r="B3690">
        <v>-23.517188000000001</v>
      </c>
      <c r="C3690" s="15">
        <v>-46.548872000000003</v>
      </c>
      <c r="D3690" s="2" t="s">
        <v>8712</v>
      </c>
      <c r="E3690" s="14" t="s">
        <v>5067</v>
      </c>
      <c r="F3690" s="14" t="e" vm="7">
        <v>#VALUE!</v>
      </c>
      <c r="G3690" s="2" t="str">
        <f>_xlfn.XLOOKUP(E3690,missing_cities!$Q$2:$Q$56,missing_cities!$R$2:$R$56,"Not Found",0)</f>
        <v>Brazil</v>
      </c>
      <c r="H3690" t="str">
        <f>_xlfn.XLOOKUP(E3690,missing_cities!$Q$2:$Q$56,missing_cities!$S$2:$S$56,"Not Found",0)</f>
        <v>South America</v>
      </c>
      <c r="I3690" t="s">
        <v>3449</v>
      </c>
      <c r="J3690" s="15">
        <v>0.34</v>
      </c>
      <c r="K3690" t="s">
        <v>19</v>
      </c>
      <c r="L3690" s="15" t="str">
        <f t="shared" si="114"/>
        <v>9:00-18:00</v>
      </c>
      <c r="M3690" s="16">
        <f t="shared" si="115"/>
        <v>0.37</v>
      </c>
      <c r="N3690" s="15">
        <v>18</v>
      </c>
      <c r="O3690" s="15">
        <v>72</v>
      </c>
      <c r="P3690" t="s">
        <v>29</v>
      </c>
      <c r="Q3690">
        <v>350</v>
      </c>
      <c r="R3690" t="s">
        <v>74</v>
      </c>
      <c r="S3690">
        <v>2013</v>
      </c>
      <c r="T3690" t="s">
        <v>22</v>
      </c>
      <c r="U3690" s="15">
        <v>3.6</v>
      </c>
      <c r="V3690" s="15">
        <v>3</v>
      </c>
      <c r="W3690" t="s">
        <v>23</v>
      </c>
    </row>
    <row r="3691" spans="1:23">
      <c r="A3691" t="s">
        <v>3736</v>
      </c>
      <c r="B3691">
        <v>25.387049999999999</v>
      </c>
      <c r="C3691" s="15">
        <v>55.385499000000003</v>
      </c>
      <c r="D3691" s="2" t="s">
        <v>8713</v>
      </c>
      <c r="E3691" s="14" t="s">
        <v>5076</v>
      </c>
      <c r="F3691" s="14" t="e" vm="10">
        <v>#VALUE!</v>
      </c>
      <c r="G3691" s="2" t="str">
        <f>_xlfn.XLOOKUP(E3691,missing_cities!$Q$2:$Q$56,missing_cities!$R$2:$R$56,"Not Found",0)</f>
        <v>United Arab Emirates</v>
      </c>
      <c r="H3691" t="str">
        <f>_xlfn.XLOOKUP(E3691,missing_cities!$Q$2:$Q$56,missing_cities!$S$2:$S$56,"Not Found",0)</f>
        <v>Asia</v>
      </c>
      <c r="I3691" t="s">
        <v>3449</v>
      </c>
      <c r="J3691" s="15">
        <v>0.32</v>
      </c>
      <c r="K3691" s="1">
        <v>45862</v>
      </c>
      <c r="L3691" s="15" t="str">
        <f t="shared" si="114"/>
        <v>9.00-21.00</v>
      </c>
      <c r="M3691" s="16">
        <f t="shared" si="115"/>
        <v>12</v>
      </c>
      <c r="N3691" s="15">
        <v>14.33</v>
      </c>
      <c r="O3691" s="15">
        <v>55</v>
      </c>
      <c r="P3691" t="s">
        <v>29</v>
      </c>
      <c r="Q3691">
        <v>150</v>
      </c>
      <c r="R3691" t="s">
        <v>21</v>
      </c>
      <c r="S3691">
        <v>2014</v>
      </c>
      <c r="T3691" t="s">
        <v>31</v>
      </c>
      <c r="U3691" s="15">
        <v>4</v>
      </c>
      <c r="V3691" s="15">
        <v>10</v>
      </c>
      <c r="W3691" t="s">
        <v>27</v>
      </c>
    </row>
    <row r="3692" spans="1:23">
      <c r="A3692" t="s">
        <v>3737</v>
      </c>
      <c r="B3692">
        <v>13.812950000000001</v>
      </c>
      <c r="C3692" s="15">
        <v>100.459721</v>
      </c>
      <c r="D3692" s="2" t="s">
        <v>8714</v>
      </c>
      <c r="E3692" s="14" t="s">
        <v>5059</v>
      </c>
      <c r="F3692" s="14" t="e" vm="4">
        <v>#VALUE!</v>
      </c>
      <c r="G3692" s="2" t="str">
        <f>_xlfn.XLOOKUP(E3692,missing_cities!$Q$2:$Q$56,missing_cities!$R$2:$R$56,"Not Found",0)</f>
        <v>Thailand</v>
      </c>
      <c r="H3692" t="str">
        <f>_xlfn.XLOOKUP(E3692,missing_cities!$Q$2:$Q$56,missing_cities!$S$2:$S$56,"Not Found",0)</f>
        <v>Asia</v>
      </c>
      <c r="I3692" t="s">
        <v>3449</v>
      </c>
      <c r="J3692" s="15">
        <v>0.47</v>
      </c>
      <c r="K3692" s="1">
        <v>45862</v>
      </c>
      <c r="L3692" s="15" t="str">
        <f t="shared" si="114"/>
        <v>9.00-21.00</v>
      </c>
      <c r="M3692" s="16">
        <f t="shared" si="115"/>
        <v>12</v>
      </c>
      <c r="N3692" s="15">
        <v>2.02</v>
      </c>
      <c r="O3692" s="15">
        <v>83</v>
      </c>
      <c r="P3692" t="s">
        <v>20</v>
      </c>
      <c r="Q3692">
        <v>350</v>
      </c>
      <c r="R3692" t="s">
        <v>74</v>
      </c>
      <c r="S3692">
        <v>2014</v>
      </c>
      <c r="T3692" t="s">
        <v>31</v>
      </c>
      <c r="U3692" s="15">
        <v>4.7</v>
      </c>
      <c r="V3692" s="15">
        <v>7</v>
      </c>
      <c r="W3692" t="s">
        <v>27</v>
      </c>
    </row>
    <row r="3693" spans="1:23">
      <c r="A3693" t="s">
        <v>3738</v>
      </c>
      <c r="B3693">
        <v>19.526084999999998</v>
      </c>
      <c r="C3693" s="15">
        <v>-99.104242999999997</v>
      </c>
      <c r="D3693" s="2" t="s">
        <v>8715</v>
      </c>
      <c r="E3693" s="14" t="s">
        <v>5119</v>
      </c>
      <c r="F3693" s="14" t="e" vm="13">
        <v>#VALUE!</v>
      </c>
      <c r="G3693" s="2" t="str">
        <f>_xlfn.XLOOKUP(E3693,missing_cities!$Q$2:$Q$56,missing_cities!$R$2:$R$56,"Not Found",0)</f>
        <v>Mexico</v>
      </c>
      <c r="H3693" t="str">
        <f>_xlfn.XLOOKUP(E3693,missing_cities!$Q$2:$Q$56,missing_cities!$S$2:$S$56,"Not Found",0)</f>
        <v>North America</v>
      </c>
      <c r="I3693" t="s">
        <v>3449</v>
      </c>
      <c r="J3693" s="15">
        <v>0.27</v>
      </c>
      <c r="K3693" s="1">
        <v>45862</v>
      </c>
      <c r="L3693" s="15" t="str">
        <f t="shared" si="114"/>
        <v>9.00-21.00</v>
      </c>
      <c r="M3693" s="16">
        <f t="shared" si="115"/>
        <v>12</v>
      </c>
      <c r="N3693" s="15">
        <v>4.1900000000000004</v>
      </c>
      <c r="O3693" s="15">
        <v>16</v>
      </c>
      <c r="P3693" t="s">
        <v>39</v>
      </c>
      <c r="Q3693">
        <v>22</v>
      </c>
      <c r="R3693" t="s">
        <v>42</v>
      </c>
      <c r="S3693">
        <v>2023</v>
      </c>
      <c r="T3693" t="s">
        <v>31</v>
      </c>
      <c r="U3693" s="15">
        <v>4.7</v>
      </c>
      <c r="V3693" s="15">
        <v>6</v>
      </c>
      <c r="W3693" t="s">
        <v>32</v>
      </c>
    </row>
    <row r="3694" spans="1:23">
      <c r="A3694" t="s">
        <v>3739</v>
      </c>
      <c r="B3694">
        <v>4.0471209999999997</v>
      </c>
      <c r="C3694" s="15">
        <v>-168.67567399999999</v>
      </c>
      <c r="D3694" s="2" t="s">
        <v>8716</v>
      </c>
      <c r="E3694" s="14" t="str">
        <f>_xlfn.XLOOKUP(C3694,missing_cities!B:B,missing_cities!C:C,"Not Found",0)</f>
        <v>Error</v>
      </c>
      <c r="F3694" s="14" t="s">
        <v>9987</v>
      </c>
      <c r="G3694" s="2" t="str">
        <f>_xlfn.XLOOKUP(E3694,missing_cities!$Q$2:$Q$56,missing_cities!$R$2:$R$56,"Not Found",0)</f>
        <v>Error</v>
      </c>
      <c r="H3694" t="str">
        <f>_xlfn.XLOOKUP(E3694,missing_cities!$Q$2:$Q$56,missing_cities!$S$2:$S$56,"Not Found",0)</f>
        <v>Error</v>
      </c>
      <c r="I3694" t="s">
        <v>3449</v>
      </c>
      <c r="J3694" s="15">
        <v>0.16</v>
      </c>
      <c r="K3694" s="1">
        <v>45862</v>
      </c>
      <c r="L3694" s="15" t="str">
        <f t="shared" si="114"/>
        <v>9.00-21.00</v>
      </c>
      <c r="M3694" s="16">
        <f t="shared" si="115"/>
        <v>12</v>
      </c>
      <c r="N3694" s="15">
        <v>4.82</v>
      </c>
      <c r="O3694" s="15">
        <v>10</v>
      </c>
      <c r="P3694" t="s">
        <v>20</v>
      </c>
      <c r="Q3694">
        <v>50</v>
      </c>
      <c r="R3694" t="s">
        <v>21</v>
      </c>
      <c r="S3694">
        <v>2023</v>
      </c>
      <c r="T3694" t="s">
        <v>22</v>
      </c>
      <c r="U3694" s="15">
        <v>4.3</v>
      </c>
      <c r="V3694" s="15">
        <v>7</v>
      </c>
      <c r="W3694" t="s">
        <v>32</v>
      </c>
    </row>
    <row r="3695" spans="1:23">
      <c r="A3695" t="s">
        <v>3740</v>
      </c>
      <c r="B3695">
        <v>37.540799999999997</v>
      </c>
      <c r="C3695" s="15">
        <v>127.082324</v>
      </c>
      <c r="D3695" s="2" t="s">
        <v>8717</v>
      </c>
      <c r="E3695" s="14" t="s">
        <v>5063</v>
      </c>
      <c r="F3695" s="14" t="e" vm="6">
        <v>#VALUE!</v>
      </c>
      <c r="G3695" s="2" t="str">
        <f>_xlfn.XLOOKUP(E3695,missing_cities!$Q$2:$Q$56,missing_cities!$R$2:$R$56,"Not Found",0)</f>
        <v>South Korea</v>
      </c>
      <c r="H3695" t="str">
        <f>_xlfn.XLOOKUP(E3695,missing_cities!$Q$2:$Q$56,missing_cities!$S$2:$S$56,"Not Found",0)</f>
        <v>Asia</v>
      </c>
      <c r="I3695" t="s">
        <v>3449</v>
      </c>
      <c r="J3695" s="15">
        <v>0.39</v>
      </c>
      <c r="K3695" s="1">
        <v>45862</v>
      </c>
      <c r="L3695" s="15" t="str">
        <f t="shared" si="114"/>
        <v>9.00-21.00</v>
      </c>
      <c r="M3695" s="16">
        <f t="shared" si="115"/>
        <v>12</v>
      </c>
      <c r="N3695" s="15">
        <v>19.73</v>
      </c>
      <c r="O3695" s="15">
        <v>25</v>
      </c>
      <c r="P3695" t="s">
        <v>25</v>
      </c>
      <c r="Q3695">
        <v>50</v>
      </c>
      <c r="R3695" t="s">
        <v>21</v>
      </c>
      <c r="S3695">
        <v>2022</v>
      </c>
      <c r="T3695" t="s">
        <v>31</v>
      </c>
      <c r="U3695" s="15">
        <v>4.0999999999999996</v>
      </c>
      <c r="V3695" s="15">
        <v>9</v>
      </c>
      <c r="W3695" t="s">
        <v>27</v>
      </c>
    </row>
    <row r="3696" spans="1:23">
      <c r="A3696" t="s">
        <v>3741</v>
      </c>
      <c r="B3696">
        <v>19.441839999999999</v>
      </c>
      <c r="C3696" s="15">
        <v>-99.144475999999997</v>
      </c>
      <c r="D3696" s="2" t="s">
        <v>8718</v>
      </c>
      <c r="E3696" s="14" t="s">
        <v>5119</v>
      </c>
      <c r="F3696" s="14" t="e" vm="13">
        <v>#VALUE!</v>
      </c>
      <c r="G3696" s="2" t="str">
        <f>_xlfn.XLOOKUP(E3696,missing_cities!$Q$2:$Q$56,missing_cities!$R$2:$R$56,"Not Found",0)</f>
        <v>Mexico</v>
      </c>
      <c r="H3696" t="str">
        <f>_xlfn.XLOOKUP(E3696,missing_cities!$Q$2:$Q$56,missing_cities!$S$2:$S$56,"Not Found",0)</f>
        <v>North America</v>
      </c>
      <c r="I3696" t="s">
        <v>3449</v>
      </c>
      <c r="J3696" s="15">
        <v>0.25</v>
      </c>
      <c r="K3696" s="1">
        <v>45862</v>
      </c>
      <c r="L3696" s="15" t="str">
        <f t="shared" si="114"/>
        <v>9.00-21.00</v>
      </c>
      <c r="M3696" s="16">
        <f t="shared" si="115"/>
        <v>12</v>
      </c>
      <c r="N3696" s="15">
        <v>1.27</v>
      </c>
      <c r="O3696" s="15">
        <v>90</v>
      </c>
      <c r="P3696" t="s">
        <v>20</v>
      </c>
      <c r="Q3696">
        <v>50</v>
      </c>
      <c r="R3696" t="s">
        <v>48</v>
      </c>
      <c r="S3696">
        <v>2023</v>
      </c>
      <c r="T3696" t="s">
        <v>31</v>
      </c>
      <c r="U3696" s="15">
        <v>4</v>
      </c>
      <c r="V3696" s="15">
        <v>9</v>
      </c>
      <c r="W3696" t="s">
        <v>23</v>
      </c>
    </row>
    <row r="3697" spans="1:23">
      <c r="A3697" t="s">
        <v>3742</v>
      </c>
      <c r="B3697">
        <v>-23.574964999999999</v>
      </c>
      <c r="C3697" s="15">
        <v>-46.570013000000003</v>
      </c>
      <c r="D3697" s="2" t="s">
        <v>8719</v>
      </c>
      <c r="E3697" s="14" t="s">
        <v>5067</v>
      </c>
      <c r="F3697" s="14" t="e" vm="7">
        <v>#VALUE!</v>
      </c>
      <c r="G3697" s="2" t="str">
        <f>_xlfn.XLOOKUP(E3697,missing_cities!$Q$2:$Q$56,missing_cities!$R$2:$R$56,"Not Found",0)</f>
        <v>Brazil</v>
      </c>
      <c r="H3697" t="str">
        <f>_xlfn.XLOOKUP(E3697,missing_cities!$Q$2:$Q$56,missing_cities!$S$2:$S$56,"Not Found",0)</f>
        <v>South America</v>
      </c>
      <c r="I3697" t="s">
        <v>3449</v>
      </c>
      <c r="J3697" s="15">
        <v>0.28999999999999998</v>
      </c>
      <c r="K3697" t="s">
        <v>34</v>
      </c>
      <c r="L3697" s="15" t="str">
        <f t="shared" si="114"/>
        <v>6:00-22:00</v>
      </c>
      <c r="M3697" s="16">
        <f t="shared" si="115"/>
        <v>0.67</v>
      </c>
      <c r="N3697" s="15">
        <v>11.28</v>
      </c>
      <c r="O3697" s="15">
        <v>17</v>
      </c>
      <c r="P3697" t="s">
        <v>37</v>
      </c>
      <c r="Q3697">
        <v>150</v>
      </c>
      <c r="R3697" t="s">
        <v>74</v>
      </c>
      <c r="S3697">
        <v>2017</v>
      </c>
      <c r="T3697" t="s">
        <v>31</v>
      </c>
      <c r="U3697" s="15">
        <v>4.3</v>
      </c>
      <c r="V3697" s="15">
        <v>1</v>
      </c>
      <c r="W3697" t="s">
        <v>23</v>
      </c>
    </row>
    <row r="3698" spans="1:23">
      <c r="A3698" t="s">
        <v>3743</v>
      </c>
      <c r="B3698">
        <v>-23.647162000000002</v>
      </c>
      <c r="C3698" s="15">
        <v>-46.672471000000002</v>
      </c>
      <c r="D3698" s="2" t="s">
        <v>8720</v>
      </c>
      <c r="E3698" s="14" t="s">
        <v>5067</v>
      </c>
      <c r="F3698" s="14" t="e" vm="7">
        <v>#VALUE!</v>
      </c>
      <c r="G3698" s="2" t="str">
        <f>_xlfn.XLOOKUP(E3698,missing_cities!$Q$2:$Q$56,missing_cities!$R$2:$R$56,"Not Found",0)</f>
        <v>Brazil</v>
      </c>
      <c r="H3698" t="str">
        <f>_xlfn.XLOOKUP(E3698,missing_cities!$Q$2:$Q$56,missing_cities!$S$2:$S$56,"Not Found",0)</f>
        <v>South America</v>
      </c>
      <c r="I3698" t="s">
        <v>3449</v>
      </c>
      <c r="J3698" s="15">
        <v>0.46</v>
      </c>
      <c r="K3698" s="1">
        <v>45862</v>
      </c>
      <c r="L3698" s="15" t="str">
        <f t="shared" si="114"/>
        <v>9.00-21.00</v>
      </c>
      <c r="M3698" s="16">
        <f t="shared" si="115"/>
        <v>12</v>
      </c>
      <c r="N3698" s="15">
        <v>13.63</v>
      </c>
      <c r="O3698" s="15">
        <v>20</v>
      </c>
      <c r="P3698" t="s">
        <v>39</v>
      </c>
      <c r="Q3698">
        <v>50</v>
      </c>
      <c r="R3698" t="s">
        <v>67</v>
      </c>
      <c r="S3698">
        <v>2014</v>
      </c>
      <c r="T3698" t="s">
        <v>31</v>
      </c>
      <c r="U3698" s="15">
        <v>4.9000000000000004</v>
      </c>
      <c r="V3698" s="15">
        <v>5</v>
      </c>
      <c r="W3698" t="s">
        <v>32</v>
      </c>
    </row>
    <row r="3699" spans="1:23">
      <c r="A3699" t="s">
        <v>3744</v>
      </c>
      <c r="B3699">
        <v>13.726108999999999</v>
      </c>
      <c r="C3699" s="15">
        <v>100.52936800000001</v>
      </c>
      <c r="D3699" s="2" t="s">
        <v>8721</v>
      </c>
      <c r="E3699" s="14" t="s">
        <v>5059</v>
      </c>
      <c r="F3699" s="14" t="e" vm="4">
        <v>#VALUE!</v>
      </c>
      <c r="G3699" s="2" t="str">
        <f>_xlfn.XLOOKUP(E3699,missing_cities!$Q$2:$Q$56,missing_cities!$R$2:$R$56,"Not Found",0)</f>
        <v>Thailand</v>
      </c>
      <c r="H3699" t="str">
        <f>_xlfn.XLOOKUP(E3699,missing_cities!$Q$2:$Q$56,missing_cities!$S$2:$S$56,"Not Found",0)</f>
        <v>Asia</v>
      </c>
      <c r="I3699" t="s">
        <v>3449</v>
      </c>
      <c r="J3699" s="15">
        <v>0.12</v>
      </c>
      <c r="K3699" t="s">
        <v>19</v>
      </c>
      <c r="L3699" s="15" t="str">
        <f t="shared" si="114"/>
        <v>9:00-18:00</v>
      </c>
      <c r="M3699" s="16">
        <f t="shared" si="115"/>
        <v>0.37</v>
      </c>
      <c r="N3699" s="15">
        <v>4.97</v>
      </c>
      <c r="O3699" s="15">
        <v>11</v>
      </c>
      <c r="P3699" t="s">
        <v>25</v>
      </c>
      <c r="Q3699">
        <v>150</v>
      </c>
      <c r="R3699" t="s">
        <v>21</v>
      </c>
      <c r="S3699">
        <v>2011</v>
      </c>
      <c r="T3699" t="s">
        <v>22</v>
      </c>
      <c r="U3699" s="15">
        <v>4</v>
      </c>
      <c r="V3699" s="15">
        <v>8</v>
      </c>
      <c r="W3699" t="s">
        <v>27</v>
      </c>
    </row>
    <row r="3700" spans="1:23">
      <c r="A3700" t="s">
        <v>3745</v>
      </c>
      <c r="B3700">
        <v>68.260454999999993</v>
      </c>
      <c r="C3700" s="15">
        <v>20.084403999999999</v>
      </c>
      <c r="D3700" s="2" t="s">
        <v>8722</v>
      </c>
      <c r="E3700" s="14">
        <f>_xlfn.XLOOKUP(C3700,missing_cities!B:B,missing_cities!C:C,"Not Found",0)</f>
        <v>0</v>
      </c>
      <c r="F3700" s="14" t="s">
        <v>9990</v>
      </c>
      <c r="G3700" s="2" t="str">
        <f>_xlfn.XLOOKUP(E3700,missing_cities!$Q$2:$Q$56,missing_cities!$R$2:$R$56,"Not Found",0)</f>
        <v>Not Found</v>
      </c>
      <c r="H3700" t="str">
        <f>_xlfn.XLOOKUP(E3700,missing_cities!$Q$2:$Q$56,missing_cities!$S$2:$S$56,"Not Found",0)</f>
        <v>Not Found</v>
      </c>
      <c r="I3700" t="s">
        <v>3449</v>
      </c>
      <c r="J3700" s="15">
        <v>0.39</v>
      </c>
      <c r="K3700" t="s">
        <v>19</v>
      </c>
      <c r="L3700" s="15" t="str">
        <f t="shared" si="114"/>
        <v>9:00-18:00</v>
      </c>
      <c r="M3700" s="16">
        <f t="shared" si="115"/>
        <v>0.37</v>
      </c>
      <c r="N3700" s="15">
        <v>12.83</v>
      </c>
      <c r="O3700" s="15">
        <v>68</v>
      </c>
      <c r="P3700" t="s">
        <v>37</v>
      </c>
      <c r="Q3700">
        <v>50</v>
      </c>
      <c r="R3700" t="s">
        <v>42</v>
      </c>
      <c r="S3700">
        <v>2013</v>
      </c>
      <c r="T3700" t="s">
        <v>31</v>
      </c>
      <c r="U3700" s="15">
        <v>4.4000000000000004</v>
      </c>
      <c r="V3700" s="15">
        <v>5</v>
      </c>
      <c r="W3700" t="s">
        <v>32</v>
      </c>
    </row>
    <row r="3701" spans="1:23">
      <c r="A3701" t="s">
        <v>3746</v>
      </c>
      <c r="B3701">
        <v>37.878478999999999</v>
      </c>
      <c r="C3701" s="15">
        <v>-122.354907</v>
      </c>
      <c r="D3701" s="2" t="s">
        <v>8723</v>
      </c>
      <c r="E3701" s="14" t="s">
        <v>5061</v>
      </c>
      <c r="F3701" s="14" t="e" vm="5">
        <v>#VALUE!</v>
      </c>
      <c r="G3701" s="2" t="str">
        <f>_xlfn.XLOOKUP(E3701,missing_cities!$Q$2:$Q$56,missing_cities!$R$2:$R$56,"Not Found",0)</f>
        <v>United States</v>
      </c>
      <c r="H3701" t="str">
        <f>_xlfn.XLOOKUP(E3701,missing_cities!$Q$2:$Q$56,missing_cities!$S$2:$S$56,"Not Found",0)</f>
        <v>North America</v>
      </c>
      <c r="I3701" t="s">
        <v>3449</v>
      </c>
      <c r="J3701" s="15">
        <v>0.41</v>
      </c>
      <c r="K3701" t="s">
        <v>34</v>
      </c>
      <c r="L3701" s="15" t="str">
        <f t="shared" si="114"/>
        <v>6:00-22:00</v>
      </c>
      <c r="M3701" s="16">
        <f t="shared" si="115"/>
        <v>0.67</v>
      </c>
      <c r="N3701" s="15">
        <v>3.43</v>
      </c>
      <c r="O3701" s="15">
        <v>48</v>
      </c>
      <c r="P3701" t="s">
        <v>37</v>
      </c>
      <c r="Q3701">
        <v>150</v>
      </c>
      <c r="R3701" t="s">
        <v>76</v>
      </c>
      <c r="S3701">
        <v>2011</v>
      </c>
      <c r="T3701" t="s">
        <v>31</v>
      </c>
      <c r="U3701" s="15">
        <v>3.8</v>
      </c>
      <c r="V3701" s="15">
        <v>6</v>
      </c>
      <c r="W3701" t="s">
        <v>27</v>
      </c>
    </row>
    <row r="3702" spans="1:23">
      <c r="A3702" t="s">
        <v>3747</v>
      </c>
      <c r="B3702">
        <v>43.725952999999997</v>
      </c>
      <c r="C3702" s="15">
        <v>-79.310101000000003</v>
      </c>
      <c r="D3702" s="2" t="s">
        <v>8724</v>
      </c>
      <c r="E3702" s="14" t="s">
        <v>5050</v>
      </c>
      <c r="F3702" s="14" t="e" vm="1">
        <v>#VALUE!</v>
      </c>
      <c r="G3702" s="2" t="str">
        <f>_xlfn.XLOOKUP(E3702,missing_cities!$Q$2:$Q$56,missing_cities!$R$2:$R$56,"Not Found",0)</f>
        <v>Canada</v>
      </c>
      <c r="H3702" t="str">
        <f>_xlfn.XLOOKUP(E3702,missing_cities!$Q$2:$Q$56,missing_cities!$S$2:$S$56,"Not Found",0)</f>
        <v>North America</v>
      </c>
      <c r="I3702" t="s">
        <v>3449</v>
      </c>
      <c r="J3702" s="15">
        <v>0.32</v>
      </c>
      <c r="K3702" t="s">
        <v>34</v>
      </c>
      <c r="L3702" s="15" t="str">
        <f t="shared" si="114"/>
        <v>6:00-22:00</v>
      </c>
      <c r="M3702" s="16">
        <f t="shared" si="115"/>
        <v>0.67</v>
      </c>
      <c r="N3702" s="15">
        <v>5.29</v>
      </c>
      <c r="O3702" s="15">
        <v>44</v>
      </c>
      <c r="P3702" t="s">
        <v>25</v>
      </c>
      <c r="Q3702">
        <v>22</v>
      </c>
      <c r="R3702" t="s">
        <v>76</v>
      </c>
      <c r="S3702">
        <v>2010</v>
      </c>
      <c r="T3702" t="s">
        <v>22</v>
      </c>
      <c r="U3702" s="15">
        <v>4.2</v>
      </c>
      <c r="V3702" s="15">
        <v>7</v>
      </c>
      <c r="W3702" t="s">
        <v>32</v>
      </c>
    </row>
    <row r="3703" spans="1:23">
      <c r="A3703" t="s">
        <v>3748</v>
      </c>
      <c r="B3703">
        <v>39.864640000000001</v>
      </c>
      <c r="C3703" s="15">
        <v>116.30452</v>
      </c>
      <c r="D3703" s="2" t="s">
        <v>8725</v>
      </c>
      <c r="E3703" s="14" t="s">
        <v>5071</v>
      </c>
      <c r="F3703" s="14" t="e" vm="9">
        <v>#VALUE!</v>
      </c>
      <c r="G3703" s="2" t="str">
        <f>_xlfn.XLOOKUP(E3703,missing_cities!$Q$2:$Q$56,missing_cities!$R$2:$R$56,"Not Found",0)</f>
        <v>China</v>
      </c>
      <c r="H3703" t="str">
        <f>_xlfn.XLOOKUP(E3703,missing_cities!$Q$2:$Q$56,missing_cities!$S$2:$S$56,"Not Found",0)</f>
        <v>Asia</v>
      </c>
      <c r="I3703" t="s">
        <v>3449</v>
      </c>
      <c r="J3703" s="15">
        <v>0.47</v>
      </c>
      <c r="K3703" t="s">
        <v>34</v>
      </c>
      <c r="L3703" s="15" t="str">
        <f t="shared" si="114"/>
        <v>6:00-22:00</v>
      </c>
      <c r="M3703" s="16">
        <f t="shared" si="115"/>
        <v>0.67</v>
      </c>
      <c r="N3703" s="15">
        <v>5.4</v>
      </c>
      <c r="O3703" s="15">
        <v>39</v>
      </c>
      <c r="P3703" t="s">
        <v>29</v>
      </c>
      <c r="Q3703">
        <v>50</v>
      </c>
      <c r="R3703" t="s">
        <v>40</v>
      </c>
      <c r="S3703">
        <v>2018</v>
      </c>
      <c r="T3703" t="s">
        <v>31</v>
      </c>
      <c r="U3703" s="15">
        <v>3.6</v>
      </c>
      <c r="V3703" s="15">
        <v>7</v>
      </c>
      <c r="W3703" t="s">
        <v>23</v>
      </c>
    </row>
    <row r="3704" spans="1:23">
      <c r="A3704" t="s">
        <v>3749</v>
      </c>
      <c r="B3704">
        <v>68.125370000000004</v>
      </c>
      <c r="C3704" s="15">
        <v>-162.60592</v>
      </c>
      <c r="D3704" s="2" t="s">
        <v>8726</v>
      </c>
      <c r="E3704" s="14">
        <f>_xlfn.XLOOKUP(C3704,missing_cities!B:B,missing_cities!C:C,"Not Found",0)</f>
        <v>0</v>
      </c>
      <c r="F3704" s="14" t="s">
        <v>9990</v>
      </c>
      <c r="G3704" s="2" t="str">
        <f>_xlfn.XLOOKUP(E3704,missing_cities!$Q$2:$Q$56,missing_cities!$R$2:$R$56,"Not Found",0)</f>
        <v>Not Found</v>
      </c>
      <c r="H3704" t="str">
        <f>_xlfn.XLOOKUP(E3704,missing_cities!$Q$2:$Q$56,missing_cities!$S$2:$S$56,"Not Found",0)</f>
        <v>Not Found</v>
      </c>
      <c r="I3704" t="s">
        <v>3449</v>
      </c>
      <c r="J3704" s="15">
        <v>0.22</v>
      </c>
      <c r="K3704" t="s">
        <v>19</v>
      </c>
      <c r="L3704" s="15" t="str">
        <f t="shared" si="114"/>
        <v>9:00-18:00</v>
      </c>
      <c r="M3704" s="16">
        <f t="shared" si="115"/>
        <v>0.37</v>
      </c>
      <c r="N3704" s="15">
        <v>4.76</v>
      </c>
      <c r="O3704" s="15">
        <v>31</v>
      </c>
      <c r="P3704" t="s">
        <v>39</v>
      </c>
      <c r="Q3704">
        <v>150</v>
      </c>
      <c r="R3704" t="s">
        <v>46</v>
      </c>
      <c r="S3704">
        <v>2019</v>
      </c>
      <c r="T3704" t="s">
        <v>31</v>
      </c>
      <c r="U3704" s="15">
        <v>3.2</v>
      </c>
      <c r="V3704" s="15">
        <v>6</v>
      </c>
      <c r="W3704" t="s">
        <v>32</v>
      </c>
    </row>
    <row r="3705" spans="1:23">
      <c r="A3705" t="s">
        <v>3750</v>
      </c>
      <c r="B3705">
        <v>19.549961</v>
      </c>
      <c r="C3705" s="15">
        <v>-99.005790000000005</v>
      </c>
      <c r="D3705" s="2" t="s">
        <v>8727</v>
      </c>
      <c r="E3705" s="14" t="s">
        <v>5119</v>
      </c>
      <c r="F3705" s="14" t="e" vm="13">
        <v>#VALUE!</v>
      </c>
      <c r="G3705" s="2" t="str">
        <f>_xlfn.XLOOKUP(E3705,missing_cities!$Q$2:$Q$56,missing_cities!$R$2:$R$56,"Not Found",0)</f>
        <v>Mexico</v>
      </c>
      <c r="H3705" t="str">
        <f>_xlfn.XLOOKUP(E3705,missing_cities!$Q$2:$Q$56,missing_cities!$S$2:$S$56,"Not Found",0)</f>
        <v>North America</v>
      </c>
      <c r="I3705" t="s">
        <v>3449</v>
      </c>
      <c r="J3705" s="15">
        <v>0.24</v>
      </c>
      <c r="K3705" t="s">
        <v>19</v>
      </c>
      <c r="L3705" s="15" t="str">
        <f t="shared" si="114"/>
        <v>9:00-18:00</v>
      </c>
      <c r="M3705" s="16">
        <f t="shared" si="115"/>
        <v>0.37</v>
      </c>
      <c r="N3705" s="15">
        <v>1.36</v>
      </c>
      <c r="O3705" s="15">
        <v>58</v>
      </c>
      <c r="P3705" t="s">
        <v>20</v>
      </c>
      <c r="Q3705">
        <v>350</v>
      </c>
      <c r="R3705" t="s">
        <v>42</v>
      </c>
      <c r="S3705">
        <v>2013</v>
      </c>
      <c r="T3705" t="s">
        <v>31</v>
      </c>
      <c r="U3705" s="15">
        <v>4.0999999999999996</v>
      </c>
      <c r="V3705" s="15">
        <v>8</v>
      </c>
      <c r="W3705" t="s">
        <v>23</v>
      </c>
    </row>
    <row r="3706" spans="1:23">
      <c r="A3706" t="s">
        <v>3751</v>
      </c>
      <c r="B3706">
        <v>19.560193999999999</v>
      </c>
      <c r="C3706" s="15">
        <v>-99.102411000000004</v>
      </c>
      <c r="D3706" s="2" t="s">
        <v>5249</v>
      </c>
      <c r="E3706" s="14" t="s">
        <v>5119</v>
      </c>
      <c r="F3706" s="14" t="e" vm="13">
        <v>#VALUE!</v>
      </c>
      <c r="G3706" s="2" t="str">
        <f>_xlfn.XLOOKUP(E3706,missing_cities!$Q$2:$Q$56,missing_cities!$R$2:$R$56,"Not Found",0)</f>
        <v>Mexico</v>
      </c>
      <c r="H3706" t="str">
        <f>_xlfn.XLOOKUP(E3706,missing_cities!$Q$2:$Q$56,missing_cities!$S$2:$S$56,"Not Found",0)</f>
        <v>North America</v>
      </c>
      <c r="I3706" t="s">
        <v>3449</v>
      </c>
      <c r="J3706" s="15">
        <v>0.36</v>
      </c>
      <c r="K3706" t="s">
        <v>34</v>
      </c>
      <c r="L3706" s="15" t="str">
        <f t="shared" si="114"/>
        <v>6:00-22:00</v>
      </c>
      <c r="M3706" s="16">
        <f t="shared" si="115"/>
        <v>0.67</v>
      </c>
      <c r="N3706" s="15">
        <v>9.3800000000000008</v>
      </c>
      <c r="O3706" s="15">
        <v>50</v>
      </c>
      <c r="P3706" t="s">
        <v>39</v>
      </c>
      <c r="Q3706">
        <v>350</v>
      </c>
      <c r="R3706" t="s">
        <v>37</v>
      </c>
      <c r="S3706">
        <v>2010</v>
      </c>
      <c r="T3706" t="s">
        <v>22</v>
      </c>
      <c r="U3706" s="15">
        <v>3.8</v>
      </c>
      <c r="V3706" s="15">
        <v>9</v>
      </c>
      <c r="W3706" t="s">
        <v>32</v>
      </c>
    </row>
    <row r="3707" spans="1:23">
      <c r="A3707" t="s">
        <v>3752</v>
      </c>
      <c r="B3707">
        <v>43.747557</v>
      </c>
      <c r="C3707" s="15">
        <v>-79.317284000000001</v>
      </c>
      <c r="D3707" s="2" t="s">
        <v>8728</v>
      </c>
      <c r="E3707" s="14" t="s">
        <v>5050</v>
      </c>
      <c r="F3707" s="14" t="e" vm="1">
        <v>#VALUE!</v>
      </c>
      <c r="G3707" s="2" t="str">
        <f>_xlfn.XLOOKUP(E3707,missing_cities!$Q$2:$Q$56,missing_cities!$R$2:$R$56,"Not Found",0)</f>
        <v>Canada</v>
      </c>
      <c r="H3707" t="str">
        <f>_xlfn.XLOOKUP(E3707,missing_cities!$Q$2:$Q$56,missing_cities!$S$2:$S$56,"Not Found",0)</f>
        <v>North America</v>
      </c>
      <c r="I3707" t="s">
        <v>3449</v>
      </c>
      <c r="J3707" s="15">
        <v>0.42</v>
      </c>
      <c r="K3707" t="s">
        <v>34</v>
      </c>
      <c r="L3707" s="15" t="str">
        <f t="shared" si="114"/>
        <v>6:00-22:00</v>
      </c>
      <c r="M3707" s="16">
        <f t="shared" si="115"/>
        <v>0.67</v>
      </c>
      <c r="N3707" s="15">
        <v>0.96</v>
      </c>
      <c r="O3707" s="15">
        <v>31</v>
      </c>
      <c r="P3707" t="s">
        <v>39</v>
      </c>
      <c r="Q3707">
        <v>22</v>
      </c>
      <c r="R3707" t="s">
        <v>81</v>
      </c>
      <c r="S3707">
        <v>2018</v>
      </c>
      <c r="T3707" t="s">
        <v>31</v>
      </c>
      <c r="U3707" s="15">
        <v>4.4000000000000004</v>
      </c>
      <c r="V3707" s="15">
        <v>4</v>
      </c>
      <c r="W3707" t="s">
        <v>32</v>
      </c>
    </row>
    <row r="3708" spans="1:23">
      <c r="A3708" t="s">
        <v>3753</v>
      </c>
      <c r="B3708">
        <v>43.912875999999997</v>
      </c>
      <c r="C3708" s="15">
        <v>-52.471868999999998</v>
      </c>
      <c r="D3708" s="2" t="s">
        <v>8729</v>
      </c>
      <c r="E3708" s="14" t="str">
        <f>_xlfn.XLOOKUP(C3708,missing_cities!B:B,missing_cities!C:C,"Not Found",0)</f>
        <v>Error</v>
      </c>
      <c r="F3708" s="14" t="s">
        <v>9987</v>
      </c>
      <c r="G3708" s="2" t="str">
        <f>_xlfn.XLOOKUP(E3708,missing_cities!$Q$2:$Q$56,missing_cities!$R$2:$R$56,"Not Found",0)</f>
        <v>Error</v>
      </c>
      <c r="H3708" t="str">
        <f>_xlfn.XLOOKUP(E3708,missing_cities!$Q$2:$Q$56,missing_cities!$S$2:$S$56,"Not Found",0)</f>
        <v>Error</v>
      </c>
      <c r="I3708" t="s">
        <v>3449</v>
      </c>
      <c r="J3708" s="15">
        <v>0.37</v>
      </c>
      <c r="K3708" t="s">
        <v>19</v>
      </c>
      <c r="L3708" s="15" t="str">
        <f t="shared" si="114"/>
        <v>9:00-18:00</v>
      </c>
      <c r="M3708" s="16">
        <f t="shared" si="115"/>
        <v>0.37</v>
      </c>
      <c r="N3708" s="15">
        <v>8.52</v>
      </c>
      <c r="O3708" s="15">
        <v>77</v>
      </c>
      <c r="P3708" t="s">
        <v>39</v>
      </c>
      <c r="Q3708">
        <v>150</v>
      </c>
      <c r="R3708" t="s">
        <v>21</v>
      </c>
      <c r="S3708">
        <v>2011</v>
      </c>
      <c r="T3708" t="s">
        <v>31</v>
      </c>
      <c r="U3708" s="15">
        <v>4.7</v>
      </c>
      <c r="V3708" s="15">
        <v>9</v>
      </c>
      <c r="W3708" t="s">
        <v>23</v>
      </c>
    </row>
    <row r="3709" spans="1:23">
      <c r="A3709" t="s">
        <v>3754</v>
      </c>
      <c r="B3709">
        <v>13.746297999999999</v>
      </c>
      <c r="C3709" s="15">
        <v>100.49524599999999</v>
      </c>
      <c r="D3709" s="2" t="s">
        <v>8730</v>
      </c>
      <c r="E3709" s="14" t="s">
        <v>5059</v>
      </c>
      <c r="F3709" s="14" t="e" vm="4">
        <v>#VALUE!</v>
      </c>
      <c r="G3709" s="2" t="str">
        <f>_xlfn.XLOOKUP(E3709,missing_cities!$Q$2:$Q$56,missing_cities!$R$2:$R$56,"Not Found",0)</f>
        <v>Thailand</v>
      </c>
      <c r="H3709" t="str">
        <f>_xlfn.XLOOKUP(E3709,missing_cities!$Q$2:$Q$56,missing_cities!$S$2:$S$56,"Not Found",0)</f>
        <v>Asia</v>
      </c>
      <c r="I3709" t="s">
        <v>3449</v>
      </c>
      <c r="J3709" s="15">
        <v>0.21</v>
      </c>
      <c r="K3709" s="1">
        <v>45862</v>
      </c>
      <c r="L3709" s="15" t="str">
        <f t="shared" si="114"/>
        <v>9.00-21.00</v>
      </c>
      <c r="M3709" s="16">
        <f t="shared" si="115"/>
        <v>12</v>
      </c>
      <c r="N3709" s="15">
        <v>19.23</v>
      </c>
      <c r="O3709" s="15">
        <v>90</v>
      </c>
      <c r="P3709" t="s">
        <v>39</v>
      </c>
      <c r="Q3709">
        <v>22</v>
      </c>
      <c r="R3709" t="s">
        <v>76</v>
      </c>
      <c r="S3709">
        <v>2010</v>
      </c>
      <c r="T3709" t="s">
        <v>31</v>
      </c>
      <c r="U3709" s="15">
        <v>4.5</v>
      </c>
      <c r="V3709" s="15">
        <v>9</v>
      </c>
      <c r="W3709" t="s">
        <v>32</v>
      </c>
    </row>
    <row r="3710" spans="1:23">
      <c r="A3710" t="s">
        <v>3755</v>
      </c>
      <c r="B3710">
        <v>37.713602000000002</v>
      </c>
      <c r="C3710" s="15">
        <v>-122.335784</v>
      </c>
      <c r="D3710" s="2" t="s">
        <v>8731</v>
      </c>
      <c r="E3710" s="14" t="s">
        <v>5061</v>
      </c>
      <c r="F3710" s="14" t="e" vm="5">
        <v>#VALUE!</v>
      </c>
      <c r="G3710" s="2" t="str">
        <f>_xlfn.XLOOKUP(E3710,missing_cities!$Q$2:$Q$56,missing_cities!$R$2:$R$56,"Not Found",0)</f>
        <v>United States</v>
      </c>
      <c r="H3710" t="str">
        <f>_xlfn.XLOOKUP(E3710,missing_cities!$Q$2:$Q$56,missing_cities!$S$2:$S$56,"Not Found",0)</f>
        <v>North America</v>
      </c>
      <c r="I3710" t="s">
        <v>3449</v>
      </c>
      <c r="J3710" s="15">
        <v>0.17</v>
      </c>
      <c r="K3710" t="s">
        <v>19</v>
      </c>
      <c r="L3710" s="15" t="str">
        <f t="shared" si="114"/>
        <v>9:00-18:00</v>
      </c>
      <c r="M3710" s="16">
        <f t="shared" si="115"/>
        <v>0.37</v>
      </c>
      <c r="N3710" s="15">
        <v>2.42</v>
      </c>
      <c r="O3710" s="15">
        <v>26</v>
      </c>
      <c r="P3710" t="s">
        <v>37</v>
      </c>
      <c r="Q3710">
        <v>350</v>
      </c>
      <c r="R3710" t="s">
        <v>76</v>
      </c>
      <c r="S3710">
        <v>2019</v>
      </c>
      <c r="T3710" t="s">
        <v>31</v>
      </c>
      <c r="U3710" s="15">
        <v>3.2</v>
      </c>
      <c r="V3710" s="15">
        <v>10</v>
      </c>
      <c r="W3710" t="s">
        <v>32</v>
      </c>
    </row>
    <row r="3711" spans="1:23">
      <c r="A3711" t="s">
        <v>3756</v>
      </c>
      <c r="B3711">
        <v>-23.554411000000002</v>
      </c>
      <c r="C3711" s="15">
        <v>-46.552900999999999</v>
      </c>
      <c r="D3711" s="2" t="s">
        <v>8732</v>
      </c>
      <c r="E3711" s="14" t="s">
        <v>5067</v>
      </c>
      <c r="F3711" s="14" t="e" vm="7">
        <v>#VALUE!</v>
      </c>
      <c r="G3711" s="2" t="str">
        <f>_xlfn.XLOOKUP(E3711,missing_cities!$Q$2:$Q$56,missing_cities!$R$2:$R$56,"Not Found",0)</f>
        <v>Brazil</v>
      </c>
      <c r="H3711" t="str">
        <f>_xlfn.XLOOKUP(E3711,missing_cities!$Q$2:$Q$56,missing_cities!$S$2:$S$56,"Not Found",0)</f>
        <v>South America</v>
      </c>
      <c r="I3711" t="s">
        <v>3449</v>
      </c>
      <c r="J3711" s="15">
        <v>0.34</v>
      </c>
      <c r="K3711" t="s">
        <v>34</v>
      </c>
      <c r="L3711" s="15" t="str">
        <f t="shared" si="114"/>
        <v>6:00-22:00</v>
      </c>
      <c r="M3711" s="16">
        <f t="shared" si="115"/>
        <v>0.67</v>
      </c>
      <c r="N3711" s="15">
        <v>16.45</v>
      </c>
      <c r="O3711" s="15">
        <v>35</v>
      </c>
      <c r="P3711" t="s">
        <v>37</v>
      </c>
      <c r="Q3711">
        <v>350</v>
      </c>
      <c r="R3711" t="s">
        <v>46</v>
      </c>
      <c r="S3711">
        <v>2014</v>
      </c>
      <c r="T3711" t="s">
        <v>22</v>
      </c>
      <c r="U3711" s="15">
        <v>3.4</v>
      </c>
      <c r="V3711" s="15">
        <v>9</v>
      </c>
      <c r="W3711" t="s">
        <v>32</v>
      </c>
    </row>
    <row r="3712" spans="1:23">
      <c r="A3712" t="s">
        <v>3757</v>
      </c>
      <c r="B3712">
        <v>34.017651999999998</v>
      </c>
      <c r="C3712" s="15">
        <v>-118.23448399999999</v>
      </c>
      <c r="D3712" s="2" t="s">
        <v>8733</v>
      </c>
      <c r="E3712" s="14" t="s">
        <v>5111</v>
      </c>
      <c r="F3712" s="14" t="e" vm="5">
        <v>#VALUE!</v>
      </c>
      <c r="G3712" s="2" t="str">
        <f>_xlfn.XLOOKUP(E3712,missing_cities!$Q$2:$Q$56,missing_cities!$R$2:$R$56,"Not Found",0)</f>
        <v>United States</v>
      </c>
      <c r="H3712" t="str">
        <f>_xlfn.XLOOKUP(E3712,missing_cities!$Q$2:$Q$56,missing_cities!$S$2:$S$56,"Not Found",0)</f>
        <v>North America</v>
      </c>
      <c r="I3712" t="s">
        <v>3449</v>
      </c>
      <c r="J3712" s="15">
        <v>0.27</v>
      </c>
      <c r="K3712" s="1">
        <v>45862</v>
      </c>
      <c r="L3712" s="15" t="str">
        <f t="shared" si="114"/>
        <v>9.00-21.00</v>
      </c>
      <c r="M3712" s="16">
        <f t="shared" si="115"/>
        <v>12</v>
      </c>
      <c r="N3712" s="15">
        <v>10.75</v>
      </c>
      <c r="O3712" s="15">
        <v>95</v>
      </c>
      <c r="P3712" t="s">
        <v>20</v>
      </c>
      <c r="Q3712">
        <v>150</v>
      </c>
      <c r="R3712" t="s">
        <v>21</v>
      </c>
      <c r="S3712">
        <v>2012</v>
      </c>
      <c r="T3712" t="s">
        <v>22</v>
      </c>
      <c r="U3712" s="15">
        <v>4</v>
      </c>
      <c r="V3712" s="15">
        <v>7</v>
      </c>
      <c r="W3712" t="s">
        <v>27</v>
      </c>
    </row>
    <row r="3713" spans="1:23">
      <c r="A3713" t="s">
        <v>3758</v>
      </c>
      <c r="B3713">
        <v>55.895445000000002</v>
      </c>
      <c r="C3713" s="15">
        <v>37.580547000000003</v>
      </c>
      <c r="D3713" s="2" t="s">
        <v>8734</v>
      </c>
      <c r="E3713" s="14" t="s">
        <v>5052</v>
      </c>
      <c r="F3713" s="14" t="e" vm="2">
        <v>#VALUE!</v>
      </c>
      <c r="G3713" s="2" t="str">
        <f>_xlfn.XLOOKUP(E3713,missing_cities!$Q$2:$Q$56,missing_cities!$R$2:$R$56,"Not Found",0)</f>
        <v>Russia</v>
      </c>
      <c r="H3713" t="str">
        <f>_xlfn.XLOOKUP(E3713,missing_cities!$Q$2:$Q$56,missing_cities!$S$2:$S$56,"Not Found",0)</f>
        <v>Europe</v>
      </c>
      <c r="I3713" t="s">
        <v>3449</v>
      </c>
      <c r="J3713" s="15">
        <v>0.47</v>
      </c>
      <c r="K3713" t="s">
        <v>19</v>
      </c>
      <c r="L3713" s="15" t="str">
        <f t="shared" si="114"/>
        <v>9:00-18:00</v>
      </c>
      <c r="M3713" s="16">
        <f t="shared" si="115"/>
        <v>0.37</v>
      </c>
      <c r="N3713" s="15">
        <v>10.44</v>
      </c>
      <c r="O3713" s="15">
        <v>89</v>
      </c>
      <c r="P3713" t="s">
        <v>20</v>
      </c>
      <c r="Q3713">
        <v>50</v>
      </c>
      <c r="R3713" t="s">
        <v>42</v>
      </c>
      <c r="S3713">
        <v>2011</v>
      </c>
      <c r="T3713" t="s">
        <v>22</v>
      </c>
      <c r="U3713" s="15">
        <v>3.2</v>
      </c>
      <c r="V3713" s="15">
        <v>9</v>
      </c>
      <c r="W3713" t="s">
        <v>23</v>
      </c>
    </row>
    <row r="3714" spans="1:23">
      <c r="A3714" t="s">
        <v>3759</v>
      </c>
      <c r="B3714">
        <v>43.792112000000003</v>
      </c>
      <c r="C3714" s="15">
        <v>-79.389308</v>
      </c>
      <c r="D3714" s="2" t="s">
        <v>8735</v>
      </c>
      <c r="E3714" s="14" t="s">
        <v>5050</v>
      </c>
      <c r="F3714" s="14" t="e" vm="1">
        <v>#VALUE!</v>
      </c>
      <c r="G3714" s="2" t="str">
        <f>_xlfn.XLOOKUP(E3714,missing_cities!$Q$2:$Q$56,missing_cities!$R$2:$R$56,"Not Found",0)</f>
        <v>Canada</v>
      </c>
      <c r="H3714" t="str">
        <f>_xlfn.XLOOKUP(E3714,missing_cities!$Q$2:$Q$56,missing_cities!$S$2:$S$56,"Not Found",0)</f>
        <v>North America</v>
      </c>
      <c r="I3714" t="s">
        <v>3449</v>
      </c>
      <c r="J3714" s="15">
        <v>0.36</v>
      </c>
      <c r="K3714" s="1">
        <v>45862</v>
      </c>
      <c r="L3714" s="15" t="str">
        <f t="shared" si="114"/>
        <v>9.00-21.00</v>
      </c>
      <c r="M3714" s="16">
        <f t="shared" si="115"/>
        <v>12</v>
      </c>
      <c r="N3714" s="15">
        <v>9.0399999999999991</v>
      </c>
      <c r="O3714" s="15">
        <v>32</v>
      </c>
      <c r="P3714" t="s">
        <v>20</v>
      </c>
      <c r="Q3714">
        <v>150</v>
      </c>
      <c r="R3714" t="s">
        <v>48</v>
      </c>
      <c r="S3714">
        <v>2018</v>
      </c>
      <c r="T3714" t="s">
        <v>31</v>
      </c>
      <c r="U3714" s="15">
        <v>3.9</v>
      </c>
      <c r="V3714" s="15">
        <v>5</v>
      </c>
      <c r="W3714" t="s">
        <v>27</v>
      </c>
    </row>
    <row r="3715" spans="1:23">
      <c r="A3715" t="s">
        <v>3760</v>
      </c>
      <c r="B3715">
        <v>37.677329999999998</v>
      </c>
      <c r="C3715" s="15">
        <v>126.97825</v>
      </c>
      <c r="D3715" s="2" t="s">
        <v>8736</v>
      </c>
      <c r="E3715" s="14" t="s">
        <v>5063</v>
      </c>
      <c r="F3715" s="14" t="e" vm="6">
        <v>#VALUE!</v>
      </c>
      <c r="G3715" s="2" t="str">
        <f>_xlfn.XLOOKUP(E3715,missing_cities!$Q$2:$Q$56,missing_cities!$R$2:$R$56,"Not Found",0)</f>
        <v>South Korea</v>
      </c>
      <c r="H3715" t="str">
        <f>_xlfn.XLOOKUP(E3715,missing_cities!$Q$2:$Q$56,missing_cities!$S$2:$S$56,"Not Found",0)</f>
        <v>Asia</v>
      </c>
      <c r="I3715" t="s">
        <v>3449</v>
      </c>
      <c r="J3715" s="15">
        <v>0.13</v>
      </c>
      <c r="K3715" s="1">
        <v>45862</v>
      </c>
      <c r="L3715" s="15" t="str">
        <f t="shared" ref="L3715:L3778" si="116">IF(ISNUMBER(SEARCH("-",K3715)),K3715,"9.00-21.00")</f>
        <v>9.00-21.00</v>
      </c>
      <c r="M3715" s="16">
        <f t="shared" ref="M3715:M3778" si="117">IF(ISNUMBER(SEARCH("-", L3715)), TEXT(RIGHT(L3715, LEN(L3715) - FIND("-", L3715)), "0.00") - TEXT(LEFT(L3715, FIND("-", L3715)-1), "0.00"), "")</f>
        <v>12</v>
      </c>
      <c r="N3715" s="15">
        <v>8.7200000000000006</v>
      </c>
      <c r="O3715" s="15">
        <v>69</v>
      </c>
      <c r="P3715" t="s">
        <v>37</v>
      </c>
      <c r="Q3715">
        <v>150</v>
      </c>
      <c r="R3715" t="s">
        <v>37</v>
      </c>
      <c r="S3715">
        <v>2020</v>
      </c>
      <c r="T3715" t="s">
        <v>22</v>
      </c>
      <c r="U3715" s="15">
        <v>3</v>
      </c>
      <c r="V3715" s="15">
        <v>4</v>
      </c>
      <c r="W3715" t="s">
        <v>32</v>
      </c>
    </row>
    <row r="3716" spans="1:23">
      <c r="A3716" t="s">
        <v>3761</v>
      </c>
      <c r="B3716">
        <v>55.862577999999999</v>
      </c>
      <c r="C3716" s="15">
        <v>37.622793000000001</v>
      </c>
      <c r="D3716" s="2" t="s">
        <v>8737</v>
      </c>
      <c r="E3716" s="14" t="s">
        <v>5052</v>
      </c>
      <c r="F3716" s="14" t="e" vm="2">
        <v>#VALUE!</v>
      </c>
      <c r="G3716" s="2" t="str">
        <f>_xlfn.XLOOKUP(E3716,missing_cities!$Q$2:$Q$56,missing_cities!$R$2:$R$56,"Not Found",0)</f>
        <v>Russia</v>
      </c>
      <c r="H3716" t="str">
        <f>_xlfn.XLOOKUP(E3716,missing_cities!$Q$2:$Q$56,missing_cities!$S$2:$S$56,"Not Found",0)</f>
        <v>Europe</v>
      </c>
      <c r="I3716" t="s">
        <v>3449</v>
      </c>
      <c r="J3716" s="15">
        <v>0.37</v>
      </c>
      <c r="K3716" s="1">
        <v>45862</v>
      </c>
      <c r="L3716" s="15" t="str">
        <f t="shared" si="116"/>
        <v>9.00-21.00</v>
      </c>
      <c r="M3716" s="16">
        <f t="shared" si="117"/>
        <v>12</v>
      </c>
      <c r="N3716" s="15">
        <v>1.46</v>
      </c>
      <c r="O3716" s="15">
        <v>75</v>
      </c>
      <c r="P3716" t="s">
        <v>25</v>
      </c>
      <c r="Q3716">
        <v>350</v>
      </c>
      <c r="R3716" t="s">
        <v>37</v>
      </c>
      <c r="S3716">
        <v>2018</v>
      </c>
      <c r="T3716" t="s">
        <v>31</v>
      </c>
      <c r="U3716" s="15">
        <v>3.9</v>
      </c>
      <c r="V3716" s="15">
        <v>8</v>
      </c>
      <c r="W3716" t="s">
        <v>27</v>
      </c>
    </row>
    <row r="3717" spans="1:23">
      <c r="A3717" t="s">
        <v>3762</v>
      </c>
      <c r="B3717">
        <v>41.939777999999997</v>
      </c>
      <c r="C3717" s="15">
        <v>-87.754762999999997</v>
      </c>
      <c r="D3717" s="2" t="s">
        <v>8738</v>
      </c>
      <c r="E3717" s="14" t="s">
        <v>5065</v>
      </c>
      <c r="F3717" s="14" t="e" vm="5">
        <v>#VALUE!</v>
      </c>
      <c r="G3717" s="2" t="str">
        <f>_xlfn.XLOOKUP(E3717,missing_cities!$Q$2:$Q$56,missing_cities!$R$2:$R$56,"Not Found",0)</f>
        <v>United States</v>
      </c>
      <c r="H3717" t="str">
        <f>_xlfn.XLOOKUP(E3717,missing_cities!$Q$2:$Q$56,missing_cities!$S$2:$S$56,"Not Found",0)</f>
        <v>North America</v>
      </c>
      <c r="I3717" t="s">
        <v>3449</v>
      </c>
      <c r="J3717" s="15">
        <v>0.24</v>
      </c>
      <c r="K3717" t="s">
        <v>19</v>
      </c>
      <c r="L3717" s="15" t="str">
        <f t="shared" si="116"/>
        <v>9:00-18:00</v>
      </c>
      <c r="M3717" s="16">
        <f t="shared" si="117"/>
        <v>0.37</v>
      </c>
      <c r="N3717" s="15">
        <v>12.72</v>
      </c>
      <c r="O3717" s="15">
        <v>98</v>
      </c>
      <c r="P3717" t="s">
        <v>20</v>
      </c>
      <c r="Q3717">
        <v>22</v>
      </c>
      <c r="R3717" t="s">
        <v>42</v>
      </c>
      <c r="S3717">
        <v>2018</v>
      </c>
      <c r="T3717" t="s">
        <v>31</v>
      </c>
      <c r="U3717" s="15">
        <v>4</v>
      </c>
      <c r="V3717" s="15">
        <v>2</v>
      </c>
      <c r="W3717" t="s">
        <v>32</v>
      </c>
    </row>
    <row r="3718" spans="1:23">
      <c r="A3718" t="s">
        <v>3763</v>
      </c>
      <c r="B3718">
        <v>19.413665999999999</v>
      </c>
      <c r="C3718" s="15">
        <v>-99.090063999999998</v>
      </c>
      <c r="D3718" s="2" t="s">
        <v>8739</v>
      </c>
      <c r="E3718" s="14" t="s">
        <v>5119</v>
      </c>
      <c r="F3718" s="14" t="e" vm="13">
        <v>#VALUE!</v>
      </c>
      <c r="G3718" s="2" t="str">
        <f>_xlfn.XLOOKUP(E3718,missing_cities!$Q$2:$Q$56,missing_cities!$R$2:$R$56,"Not Found",0)</f>
        <v>Mexico</v>
      </c>
      <c r="H3718" t="str">
        <f>_xlfn.XLOOKUP(E3718,missing_cities!$Q$2:$Q$56,missing_cities!$S$2:$S$56,"Not Found",0)</f>
        <v>North America</v>
      </c>
      <c r="I3718" t="s">
        <v>3449</v>
      </c>
      <c r="J3718" s="15">
        <v>0.48</v>
      </c>
      <c r="K3718" t="s">
        <v>34</v>
      </c>
      <c r="L3718" s="15" t="str">
        <f t="shared" si="116"/>
        <v>6:00-22:00</v>
      </c>
      <c r="M3718" s="16">
        <f t="shared" si="117"/>
        <v>0.67</v>
      </c>
      <c r="N3718" s="15">
        <v>13.41</v>
      </c>
      <c r="O3718" s="15">
        <v>48</v>
      </c>
      <c r="P3718" t="s">
        <v>20</v>
      </c>
      <c r="Q3718">
        <v>22</v>
      </c>
      <c r="R3718" t="s">
        <v>30</v>
      </c>
      <c r="S3718">
        <v>2018</v>
      </c>
      <c r="T3718" t="s">
        <v>31</v>
      </c>
      <c r="U3718" s="15">
        <v>3.4</v>
      </c>
      <c r="V3718" s="15">
        <v>8</v>
      </c>
      <c r="W3718" t="s">
        <v>23</v>
      </c>
    </row>
    <row r="3719" spans="1:23">
      <c r="A3719" t="s">
        <v>3764</v>
      </c>
      <c r="B3719">
        <v>37.665050000000001</v>
      </c>
      <c r="C3719" s="15">
        <v>126.94654800000001</v>
      </c>
      <c r="D3719" s="2" t="s">
        <v>8740</v>
      </c>
      <c r="E3719" s="14" t="s">
        <v>5063</v>
      </c>
      <c r="F3719" s="14" t="e" vm="6">
        <v>#VALUE!</v>
      </c>
      <c r="G3719" s="2" t="str">
        <f>_xlfn.XLOOKUP(E3719,missing_cities!$Q$2:$Q$56,missing_cities!$R$2:$R$56,"Not Found",0)</f>
        <v>South Korea</v>
      </c>
      <c r="H3719" t="str">
        <f>_xlfn.XLOOKUP(E3719,missing_cities!$Q$2:$Q$56,missing_cities!$S$2:$S$56,"Not Found",0)</f>
        <v>Asia</v>
      </c>
      <c r="I3719" t="s">
        <v>3449</v>
      </c>
      <c r="J3719" s="15">
        <v>0.35</v>
      </c>
      <c r="K3719" s="1">
        <v>45862</v>
      </c>
      <c r="L3719" s="15" t="str">
        <f t="shared" si="116"/>
        <v>9.00-21.00</v>
      </c>
      <c r="M3719" s="16">
        <f t="shared" si="117"/>
        <v>12</v>
      </c>
      <c r="N3719" s="15">
        <v>17.760000000000002</v>
      </c>
      <c r="O3719" s="15">
        <v>87</v>
      </c>
      <c r="P3719" t="s">
        <v>39</v>
      </c>
      <c r="Q3719">
        <v>22</v>
      </c>
      <c r="R3719" t="s">
        <v>35</v>
      </c>
      <c r="S3719">
        <v>2020</v>
      </c>
      <c r="T3719" t="s">
        <v>22</v>
      </c>
      <c r="U3719" s="15">
        <v>3.4</v>
      </c>
      <c r="V3719" s="15">
        <v>3</v>
      </c>
      <c r="W3719" t="s">
        <v>23</v>
      </c>
    </row>
    <row r="3720" spans="1:23">
      <c r="A3720" t="s">
        <v>3765</v>
      </c>
      <c r="B3720">
        <v>34.104595000000003</v>
      </c>
      <c r="C3720" s="15">
        <v>-118.381747</v>
      </c>
      <c r="D3720" s="2" t="s">
        <v>8741</v>
      </c>
      <c r="E3720" s="14" t="s">
        <v>5111</v>
      </c>
      <c r="F3720" s="14" t="e" vm="5">
        <v>#VALUE!</v>
      </c>
      <c r="G3720" s="2" t="str">
        <f>_xlfn.XLOOKUP(E3720,missing_cities!$Q$2:$Q$56,missing_cities!$R$2:$R$56,"Not Found",0)</f>
        <v>United States</v>
      </c>
      <c r="H3720" t="str">
        <f>_xlfn.XLOOKUP(E3720,missing_cities!$Q$2:$Q$56,missing_cities!$S$2:$S$56,"Not Found",0)</f>
        <v>North America</v>
      </c>
      <c r="I3720" t="s">
        <v>3449</v>
      </c>
      <c r="J3720" s="15">
        <v>0.35</v>
      </c>
      <c r="K3720" s="1">
        <v>45862</v>
      </c>
      <c r="L3720" s="15" t="str">
        <f t="shared" si="116"/>
        <v>9.00-21.00</v>
      </c>
      <c r="M3720" s="16">
        <f t="shared" si="117"/>
        <v>12</v>
      </c>
      <c r="N3720" s="15">
        <v>9.48</v>
      </c>
      <c r="O3720" s="15">
        <v>33</v>
      </c>
      <c r="P3720" t="s">
        <v>25</v>
      </c>
      <c r="Q3720">
        <v>150</v>
      </c>
      <c r="R3720" t="s">
        <v>44</v>
      </c>
      <c r="S3720">
        <v>2020</v>
      </c>
      <c r="T3720" t="s">
        <v>31</v>
      </c>
      <c r="U3720" s="15">
        <v>3.5</v>
      </c>
      <c r="V3720" s="15">
        <v>7</v>
      </c>
      <c r="W3720" t="s">
        <v>32</v>
      </c>
    </row>
    <row r="3721" spans="1:23">
      <c r="A3721" t="s">
        <v>3766</v>
      </c>
      <c r="B3721">
        <v>41.979413000000001</v>
      </c>
      <c r="C3721" s="15">
        <v>-87.643129999999999</v>
      </c>
      <c r="D3721" s="2" t="s">
        <v>8742</v>
      </c>
      <c r="E3721" s="14" t="s">
        <v>5065</v>
      </c>
      <c r="F3721" s="14" t="e" vm="5">
        <v>#VALUE!</v>
      </c>
      <c r="G3721" s="2" t="str">
        <f>_xlfn.XLOOKUP(E3721,missing_cities!$Q$2:$Q$56,missing_cities!$R$2:$R$56,"Not Found",0)</f>
        <v>United States</v>
      </c>
      <c r="H3721" t="str">
        <f>_xlfn.XLOOKUP(E3721,missing_cities!$Q$2:$Q$56,missing_cities!$S$2:$S$56,"Not Found",0)</f>
        <v>North America</v>
      </c>
      <c r="I3721" t="s">
        <v>3449</v>
      </c>
      <c r="J3721" s="15">
        <v>0.49</v>
      </c>
      <c r="K3721" s="1">
        <v>45862</v>
      </c>
      <c r="L3721" s="15" t="str">
        <f t="shared" si="116"/>
        <v>9.00-21.00</v>
      </c>
      <c r="M3721" s="16">
        <f t="shared" si="117"/>
        <v>12</v>
      </c>
      <c r="N3721" s="15">
        <v>14.6</v>
      </c>
      <c r="O3721" s="15">
        <v>22</v>
      </c>
      <c r="P3721" t="s">
        <v>25</v>
      </c>
      <c r="Q3721">
        <v>350</v>
      </c>
      <c r="R3721" t="s">
        <v>26</v>
      </c>
      <c r="S3721">
        <v>2022</v>
      </c>
      <c r="T3721" t="s">
        <v>22</v>
      </c>
      <c r="U3721" s="15">
        <v>4.5999999999999996</v>
      </c>
      <c r="V3721" s="15">
        <v>3</v>
      </c>
      <c r="W3721" t="s">
        <v>23</v>
      </c>
    </row>
    <row r="3722" spans="1:23">
      <c r="A3722" t="s">
        <v>3767</v>
      </c>
      <c r="B3722">
        <v>25.30902</v>
      </c>
      <c r="C3722" s="15">
        <v>55.255465999999998</v>
      </c>
      <c r="D3722" s="2" t="s">
        <v>8743</v>
      </c>
      <c r="E3722" s="14" t="s">
        <v>5076</v>
      </c>
      <c r="F3722" s="14" t="e" vm="10">
        <v>#VALUE!</v>
      </c>
      <c r="G3722" s="2" t="str">
        <f>_xlfn.XLOOKUP(E3722,missing_cities!$Q$2:$Q$56,missing_cities!$R$2:$R$56,"Not Found",0)</f>
        <v>United Arab Emirates</v>
      </c>
      <c r="H3722" t="str">
        <f>_xlfn.XLOOKUP(E3722,missing_cities!$Q$2:$Q$56,missing_cities!$S$2:$S$56,"Not Found",0)</f>
        <v>Asia</v>
      </c>
      <c r="I3722" t="s">
        <v>3449</v>
      </c>
      <c r="J3722" s="15">
        <v>0.35</v>
      </c>
      <c r="K3722" s="1">
        <v>45862</v>
      </c>
      <c r="L3722" s="15" t="str">
        <f t="shared" si="116"/>
        <v>9.00-21.00</v>
      </c>
      <c r="M3722" s="16">
        <f t="shared" si="117"/>
        <v>12</v>
      </c>
      <c r="N3722" s="15">
        <v>6.29</v>
      </c>
      <c r="O3722" s="15">
        <v>12</v>
      </c>
      <c r="P3722" t="s">
        <v>39</v>
      </c>
      <c r="Q3722">
        <v>50</v>
      </c>
      <c r="R3722" t="s">
        <v>42</v>
      </c>
      <c r="S3722">
        <v>2018</v>
      </c>
      <c r="T3722" t="s">
        <v>22</v>
      </c>
      <c r="U3722" s="15">
        <v>4.5</v>
      </c>
      <c r="V3722" s="15">
        <v>7</v>
      </c>
      <c r="W3722" t="s">
        <v>32</v>
      </c>
    </row>
    <row r="3723" spans="1:23">
      <c r="A3723" t="s">
        <v>3768</v>
      </c>
      <c r="B3723">
        <v>55.723394999999996</v>
      </c>
      <c r="C3723" s="15">
        <v>37.504418000000001</v>
      </c>
      <c r="D3723" s="2" t="s">
        <v>8744</v>
      </c>
      <c r="E3723" s="14" t="s">
        <v>5052</v>
      </c>
      <c r="F3723" s="14" t="e" vm="2">
        <v>#VALUE!</v>
      </c>
      <c r="G3723" s="2" t="str">
        <f>_xlfn.XLOOKUP(E3723,missing_cities!$Q$2:$Q$56,missing_cities!$R$2:$R$56,"Not Found",0)</f>
        <v>Russia</v>
      </c>
      <c r="H3723" t="str">
        <f>_xlfn.XLOOKUP(E3723,missing_cities!$Q$2:$Q$56,missing_cities!$S$2:$S$56,"Not Found",0)</f>
        <v>Europe</v>
      </c>
      <c r="I3723" t="s">
        <v>3449</v>
      </c>
      <c r="J3723" s="15">
        <v>0.34</v>
      </c>
      <c r="K3723" s="1">
        <v>45862</v>
      </c>
      <c r="L3723" s="15" t="str">
        <f t="shared" si="116"/>
        <v>9.00-21.00</v>
      </c>
      <c r="M3723" s="16">
        <f t="shared" si="117"/>
        <v>12</v>
      </c>
      <c r="N3723" s="15">
        <v>7.79</v>
      </c>
      <c r="O3723" s="15">
        <v>95</v>
      </c>
      <c r="P3723" t="s">
        <v>29</v>
      </c>
      <c r="Q3723">
        <v>22</v>
      </c>
      <c r="R3723" t="s">
        <v>37</v>
      </c>
      <c r="S3723">
        <v>2015</v>
      </c>
      <c r="T3723" t="s">
        <v>31</v>
      </c>
      <c r="U3723" s="15">
        <v>3.6</v>
      </c>
      <c r="V3723" s="15">
        <v>5</v>
      </c>
      <c r="W3723" t="s">
        <v>23</v>
      </c>
    </row>
    <row r="3724" spans="1:23">
      <c r="A3724" t="s">
        <v>3769</v>
      </c>
      <c r="B3724">
        <v>41.946969000000003</v>
      </c>
      <c r="C3724" s="15">
        <v>-87.719023000000007</v>
      </c>
      <c r="D3724" s="2" t="s">
        <v>8745</v>
      </c>
      <c r="E3724" s="14" t="s">
        <v>5065</v>
      </c>
      <c r="F3724" s="14" t="e" vm="5">
        <v>#VALUE!</v>
      </c>
      <c r="G3724" s="2" t="str">
        <f>_xlfn.XLOOKUP(E3724,missing_cities!$Q$2:$Q$56,missing_cities!$R$2:$R$56,"Not Found",0)</f>
        <v>United States</v>
      </c>
      <c r="H3724" t="str">
        <f>_xlfn.XLOOKUP(E3724,missing_cities!$Q$2:$Q$56,missing_cities!$S$2:$S$56,"Not Found",0)</f>
        <v>North America</v>
      </c>
      <c r="I3724" t="s">
        <v>3449</v>
      </c>
      <c r="J3724" s="15">
        <v>0.31</v>
      </c>
      <c r="K3724" s="1">
        <v>45862</v>
      </c>
      <c r="L3724" s="15" t="str">
        <f t="shared" si="116"/>
        <v>9.00-21.00</v>
      </c>
      <c r="M3724" s="16">
        <f t="shared" si="117"/>
        <v>12</v>
      </c>
      <c r="N3724" s="15">
        <v>1.28</v>
      </c>
      <c r="O3724" s="15">
        <v>92</v>
      </c>
      <c r="P3724" t="s">
        <v>20</v>
      </c>
      <c r="Q3724">
        <v>350</v>
      </c>
      <c r="R3724" t="s">
        <v>42</v>
      </c>
      <c r="S3724">
        <v>2019</v>
      </c>
      <c r="T3724" t="s">
        <v>31</v>
      </c>
      <c r="U3724" s="15">
        <v>3.3</v>
      </c>
      <c r="V3724" s="15">
        <v>6</v>
      </c>
      <c r="W3724" t="s">
        <v>32</v>
      </c>
    </row>
    <row r="3725" spans="1:23">
      <c r="A3725" t="s">
        <v>3770</v>
      </c>
      <c r="B3725">
        <v>25.263779</v>
      </c>
      <c r="C3725" s="15">
        <v>55.382877000000001</v>
      </c>
      <c r="D3725" s="2" t="s">
        <v>8746</v>
      </c>
      <c r="E3725" s="14" t="s">
        <v>5076</v>
      </c>
      <c r="F3725" s="14" t="e" vm="10">
        <v>#VALUE!</v>
      </c>
      <c r="G3725" s="2" t="str">
        <f>_xlfn.XLOOKUP(E3725,missing_cities!$Q$2:$Q$56,missing_cities!$R$2:$R$56,"Not Found",0)</f>
        <v>United Arab Emirates</v>
      </c>
      <c r="H3725" t="str">
        <f>_xlfn.XLOOKUP(E3725,missing_cities!$Q$2:$Q$56,missing_cities!$S$2:$S$56,"Not Found",0)</f>
        <v>Asia</v>
      </c>
      <c r="I3725" t="s">
        <v>3449</v>
      </c>
      <c r="J3725" s="15">
        <v>0.26</v>
      </c>
      <c r="K3725" s="1">
        <v>45862</v>
      </c>
      <c r="L3725" s="15" t="str">
        <f t="shared" si="116"/>
        <v>9.00-21.00</v>
      </c>
      <c r="M3725" s="16">
        <f t="shared" si="117"/>
        <v>12</v>
      </c>
      <c r="N3725" s="15">
        <v>2.57</v>
      </c>
      <c r="O3725" s="15">
        <v>18</v>
      </c>
      <c r="P3725" t="s">
        <v>37</v>
      </c>
      <c r="Q3725">
        <v>50</v>
      </c>
      <c r="R3725" t="s">
        <v>48</v>
      </c>
      <c r="S3725">
        <v>2013</v>
      </c>
      <c r="T3725" t="s">
        <v>22</v>
      </c>
      <c r="U3725" s="15">
        <v>4.3</v>
      </c>
      <c r="V3725" s="15">
        <v>3</v>
      </c>
      <c r="W3725" t="s">
        <v>32</v>
      </c>
    </row>
    <row r="3726" spans="1:23">
      <c r="A3726" t="s">
        <v>3771</v>
      </c>
      <c r="B3726">
        <v>25.368635999999999</v>
      </c>
      <c r="C3726" s="15">
        <v>55.272185999999998</v>
      </c>
      <c r="D3726" s="2" t="s">
        <v>8747</v>
      </c>
      <c r="E3726" s="14" t="s">
        <v>5076</v>
      </c>
      <c r="F3726" s="14" t="e" vm="10">
        <v>#VALUE!</v>
      </c>
      <c r="G3726" s="2" t="str">
        <f>_xlfn.XLOOKUP(E3726,missing_cities!$Q$2:$Q$56,missing_cities!$R$2:$R$56,"Not Found",0)</f>
        <v>United Arab Emirates</v>
      </c>
      <c r="H3726" t="str">
        <f>_xlfn.XLOOKUP(E3726,missing_cities!$Q$2:$Q$56,missing_cities!$S$2:$S$56,"Not Found",0)</f>
        <v>Asia</v>
      </c>
      <c r="I3726" t="s">
        <v>3449</v>
      </c>
      <c r="J3726" s="15">
        <v>0.15</v>
      </c>
      <c r="K3726" t="s">
        <v>19</v>
      </c>
      <c r="L3726" s="15" t="str">
        <f t="shared" si="116"/>
        <v>9:00-18:00</v>
      </c>
      <c r="M3726" s="16">
        <f t="shared" si="117"/>
        <v>0.37</v>
      </c>
      <c r="N3726" s="15">
        <v>16.010000000000002</v>
      </c>
      <c r="O3726" s="15">
        <v>89</v>
      </c>
      <c r="P3726" t="s">
        <v>20</v>
      </c>
      <c r="Q3726">
        <v>22</v>
      </c>
      <c r="R3726" t="s">
        <v>44</v>
      </c>
      <c r="S3726">
        <v>2018</v>
      </c>
      <c r="T3726" t="s">
        <v>22</v>
      </c>
      <c r="U3726" s="15">
        <v>3.8</v>
      </c>
      <c r="V3726" s="15">
        <v>7</v>
      </c>
      <c r="W3726" t="s">
        <v>32</v>
      </c>
    </row>
    <row r="3727" spans="1:23">
      <c r="A3727" t="s">
        <v>3772</v>
      </c>
      <c r="B3727">
        <v>39.813102000000001</v>
      </c>
      <c r="C3727" s="15">
        <v>116.352948</v>
      </c>
      <c r="D3727" s="2" t="s">
        <v>8748</v>
      </c>
      <c r="E3727" s="14" t="s">
        <v>5071</v>
      </c>
      <c r="F3727" s="14" t="e" vm="9">
        <v>#VALUE!</v>
      </c>
      <c r="G3727" s="2" t="str">
        <f>_xlfn.XLOOKUP(E3727,missing_cities!$Q$2:$Q$56,missing_cities!$R$2:$R$56,"Not Found",0)</f>
        <v>China</v>
      </c>
      <c r="H3727" t="str">
        <f>_xlfn.XLOOKUP(E3727,missing_cities!$Q$2:$Q$56,missing_cities!$S$2:$S$56,"Not Found",0)</f>
        <v>Asia</v>
      </c>
      <c r="I3727" t="s">
        <v>3449</v>
      </c>
      <c r="J3727" s="15">
        <v>0.18</v>
      </c>
      <c r="K3727" s="1">
        <v>45862</v>
      </c>
      <c r="L3727" s="15" t="str">
        <f t="shared" si="116"/>
        <v>9.00-21.00</v>
      </c>
      <c r="M3727" s="16">
        <f t="shared" si="117"/>
        <v>12</v>
      </c>
      <c r="N3727" s="15">
        <v>9.66</v>
      </c>
      <c r="O3727" s="15">
        <v>99</v>
      </c>
      <c r="P3727" t="s">
        <v>29</v>
      </c>
      <c r="Q3727">
        <v>22</v>
      </c>
      <c r="R3727" t="s">
        <v>74</v>
      </c>
      <c r="S3727">
        <v>2013</v>
      </c>
      <c r="T3727" t="s">
        <v>22</v>
      </c>
      <c r="U3727" s="15">
        <v>4.5</v>
      </c>
      <c r="V3727" s="15">
        <v>4</v>
      </c>
      <c r="W3727" t="s">
        <v>23</v>
      </c>
    </row>
    <row r="3728" spans="1:23">
      <c r="A3728" t="s">
        <v>3773</v>
      </c>
      <c r="B3728">
        <v>37.777825999999997</v>
      </c>
      <c r="C3728" s="15">
        <v>-122.369371</v>
      </c>
      <c r="D3728" s="2" t="s">
        <v>8749</v>
      </c>
      <c r="E3728" s="14" t="s">
        <v>5061</v>
      </c>
      <c r="F3728" s="14" t="e" vm="5">
        <v>#VALUE!</v>
      </c>
      <c r="G3728" s="2" t="str">
        <f>_xlfn.XLOOKUP(E3728,missing_cities!$Q$2:$Q$56,missing_cities!$R$2:$R$56,"Not Found",0)</f>
        <v>United States</v>
      </c>
      <c r="H3728" t="str">
        <f>_xlfn.XLOOKUP(E3728,missing_cities!$Q$2:$Q$56,missing_cities!$S$2:$S$56,"Not Found",0)</f>
        <v>North America</v>
      </c>
      <c r="I3728" t="s">
        <v>3449</v>
      </c>
      <c r="J3728" s="15">
        <v>0.38</v>
      </c>
      <c r="K3728" t="s">
        <v>34</v>
      </c>
      <c r="L3728" s="15" t="str">
        <f t="shared" si="116"/>
        <v>6:00-22:00</v>
      </c>
      <c r="M3728" s="16">
        <f t="shared" si="117"/>
        <v>0.67</v>
      </c>
      <c r="N3728" s="15">
        <v>17.309999999999999</v>
      </c>
      <c r="O3728" s="15">
        <v>65</v>
      </c>
      <c r="P3728" t="s">
        <v>29</v>
      </c>
      <c r="Q3728">
        <v>50</v>
      </c>
      <c r="R3728" t="s">
        <v>42</v>
      </c>
      <c r="S3728">
        <v>2018</v>
      </c>
      <c r="T3728" t="s">
        <v>22</v>
      </c>
      <c r="U3728" s="15">
        <v>3.8</v>
      </c>
      <c r="V3728" s="15">
        <v>2</v>
      </c>
      <c r="W3728" t="s">
        <v>32</v>
      </c>
    </row>
    <row r="3729" spans="1:23">
      <c r="A3729" t="s">
        <v>3774</v>
      </c>
      <c r="B3729">
        <v>-33.832616000000002</v>
      </c>
      <c r="C3729" s="15">
        <v>18.435348999999999</v>
      </c>
      <c r="D3729" s="2" t="s">
        <v>8750</v>
      </c>
      <c r="E3729" s="14" t="s">
        <v>5085</v>
      </c>
      <c r="F3729" s="14" t="e" vm="12">
        <v>#VALUE!</v>
      </c>
      <c r="G3729" s="2" t="str">
        <f>_xlfn.XLOOKUP(E3729,missing_cities!$Q$2:$Q$56,missing_cities!$R$2:$R$56,"Not Found",0)</f>
        <v>South Africa</v>
      </c>
      <c r="H3729" t="str">
        <f>_xlfn.XLOOKUP(E3729,missing_cities!$Q$2:$Q$56,missing_cities!$S$2:$S$56,"Not Found",0)</f>
        <v>Africa</v>
      </c>
      <c r="I3729" t="s">
        <v>3449</v>
      </c>
      <c r="J3729" s="15">
        <v>0.32</v>
      </c>
      <c r="K3729" s="1">
        <v>45862</v>
      </c>
      <c r="L3729" s="15" t="str">
        <f t="shared" si="116"/>
        <v>9.00-21.00</v>
      </c>
      <c r="M3729" s="16">
        <f t="shared" si="117"/>
        <v>12</v>
      </c>
      <c r="N3729" s="15">
        <v>16.010000000000002</v>
      </c>
      <c r="O3729" s="15">
        <v>85</v>
      </c>
      <c r="P3729" t="s">
        <v>39</v>
      </c>
      <c r="Q3729">
        <v>50</v>
      </c>
      <c r="R3729" t="s">
        <v>48</v>
      </c>
      <c r="S3729">
        <v>2012</v>
      </c>
      <c r="T3729" t="s">
        <v>22</v>
      </c>
      <c r="U3729" s="15">
        <v>3.2</v>
      </c>
      <c r="V3729" s="15">
        <v>1</v>
      </c>
      <c r="W3729" t="s">
        <v>32</v>
      </c>
    </row>
    <row r="3730" spans="1:23">
      <c r="A3730" t="s">
        <v>3775</v>
      </c>
      <c r="B3730">
        <v>76.220089000000002</v>
      </c>
      <c r="C3730" s="15">
        <v>56.926912000000002</v>
      </c>
      <c r="D3730" s="2" t="s">
        <v>8751</v>
      </c>
      <c r="E3730" s="14" t="str">
        <f>_xlfn.XLOOKUP(C3730,missing_cities!B:B,missing_cities!C:C,"Not Found",0)</f>
        <v>Error</v>
      </c>
      <c r="F3730" s="14" t="s">
        <v>9987</v>
      </c>
      <c r="G3730" s="2" t="str">
        <f>_xlfn.XLOOKUP(E3730,missing_cities!$Q$2:$Q$56,missing_cities!$R$2:$R$56,"Not Found",0)</f>
        <v>Error</v>
      </c>
      <c r="H3730" t="str">
        <f>_xlfn.XLOOKUP(E3730,missing_cities!$Q$2:$Q$56,missing_cities!$S$2:$S$56,"Not Found",0)</f>
        <v>Error</v>
      </c>
      <c r="I3730" t="s">
        <v>3449</v>
      </c>
      <c r="J3730" s="15">
        <v>0.27</v>
      </c>
      <c r="K3730" t="s">
        <v>19</v>
      </c>
      <c r="L3730" s="15" t="str">
        <f t="shared" si="116"/>
        <v>9:00-18:00</v>
      </c>
      <c r="M3730" s="16">
        <f t="shared" si="117"/>
        <v>0.37</v>
      </c>
      <c r="N3730" s="15">
        <v>7.79</v>
      </c>
      <c r="O3730" s="15">
        <v>98</v>
      </c>
      <c r="P3730" t="s">
        <v>29</v>
      </c>
      <c r="Q3730">
        <v>50</v>
      </c>
      <c r="R3730" t="s">
        <v>67</v>
      </c>
      <c r="S3730">
        <v>2013</v>
      </c>
      <c r="T3730" t="s">
        <v>31</v>
      </c>
      <c r="U3730" s="15">
        <v>3.8</v>
      </c>
      <c r="V3730" s="15">
        <v>10</v>
      </c>
      <c r="W3730" t="s">
        <v>27</v>
      </c>
    </row>
    <row r="3731" spans="1:23">
      <c r="A3731" t="s">
        <v>3776</v>
      </c>
      <c r="B3731">
        <v>52.596096000000003</v>
      </c>
      <c r="C3731" s="15">
        <v>13.461102</v>
      </c>
      <c r="D3731" s="2" t="s">
        <v>8752</v>
      </c>
      <c r="E3731" s="14" t="s">
        <v>5057</v>
      </c>
      <c r="F3731" s="14" t="e" vm="3">
        <v>#VALUE!</v>
      </c>
      <c r="G3731" s="2" t="str">
        <f>_xlfn.XLOOKUP(E3731,missing_cities!$Q$2:$Q$56,missing_cities!$R$2:$R$56,"Not Found",0)</f>
        <v>Germany</v>
      </c>
      <c r="H3731" t="str">
        <f>_xlfn.XLOOKUP(E3731,missing_cities!$Q$2:$Q$56,missing_cities!$S$2:$S$56,"Not Found",0)</f>
        <v>Europe</v>
      </c>
      <c r="I3731" t="s">
        <v>3449</v>
      </c>
      <c r="J3731" s="15">
        <v>0.32</v>
      </c>
      <c r="K3731" t="s">
        <v>34</v>
      </c>
      <c r="L3731" s="15" t="str">
        <f t="shared" si="116"/>
        <v>6:00-22:00</v>
      </c>
      <c r="M3731" s="16">
        <f t="shared" si="117"/>
        <v>0.67</v>
      </c>
      <c r="N3731" s="15">
        <v>5.42</v>
      </c>
      <c r="O3731" s="15">
        <v>61</v>
      </c>
      <c r="P3731" t="s">
        <v>25</v>
      </c>
      <c r="Q3731">
        <v>22</v>
      </c>
      <c r="R3731" t="s">
        <v>46</v>
      </c>
      <c r="S3731">
        <v>2015</v>
      </c>
      <c r="T3731" t="s">
        <v>22</v>
      </c>
      <c r="U3731" s="15">
        <v>4.5999999999999996</v>
      </c>
      <c r="V3731" s="15">
        <v>9</v>
      </c>
      <c r="W3731" t="s">
        <v>32</v>
      </c>
    </row>
    <row r="3732" spans="1:23">
      <c r="A3732" t="s">
        <v>3777</v>
      </c>
      <c r="B3732">
        <v>13.800464</v>
      </c>
      <c r="C3732" s="15">
        <v>100.556506</v>
      </c>
      <c r="D3732" s="2" t="s">
        <v>8753</v>
      </c>
      <c r="E3732" s="14" t="s">
        <v>5059</v>
      </c>
      <c r="F3732" s="14" t="e" vm="4">
        <v>#VALUE!</v>
      </c>
      <c r="G3732" s="2" t="str">
        <f>_xlfn.XLOOKUP(E3732,missing_cities!$Q$2:$Q$56,missing_cities!$R$2:$R$56,"Not Found",0)</f>
        <v>Thailand</v>
      </c>
      <c r="H3732" t="str">
        <f>_xlfn.XLOOKUP(E3732,missing_cities!$Q$2:$Q$56,missing_cities!$S$2:$S$56,"Not Found",0)</f>
        <v>Asia</v>
      </c>
      <c r="I3732" t="s">
        <v>3449</v>
      </c>
      <c r="J3732" s="15">
        <v>0.33</v>
      </c>
      <c r="K3732" t="s">
        <v>19</v>
      </c>
      <c r="L3732" s="15" t="str">
        <f t="shared" si="116"/>
        <v>9:00-18:00</v>
      </c>
      <c r="M3732" s="16">
        <f t="shared" si="117"/>
        <v>0.37</v>
      </c>
      <c r="N3732" s="15">
        <v>0.59</v>
      </c>
      <c r="O3732" s="15">
        <v>88</v>
      </c>
      <c r="P3732" t="s">
        <v>25</v>
      </c>
      <c r="Q3732">
        <v>50</v>
      </c>
      <c r="R3732" t="s">
        <v>42</v>
      </c>
      <c r="S3732">
        <v>2016</v>
      </c>
      <c r="T3732" t="s">
        <v>22</v>
      </c>
      <c r="U3732" s="15">
        <v>4.3</v>
      </c>
      <c r="V3732" s="15">
        <v>7</v>
      </c>
      <c r="W3732" t="s">
        <v>27</v>
      </c>
    </row>
    <row r="3733" spans="1:23">
      <c r="A3733" t="s">
        <v>3778</v>
      </c>
      <c r="B3733">
        <v>10.46809</v>
      </c>
      <c r="C3733" s="15">
        <v>111.87756</v>
      </c>
      <c r="D3733" s="2" t="s">
        <v>8754</v>
      </c>
      <c r="E3733" s="14" t="str">
        <f>_xlfn.XLOOKUP(C3733,missing_cities!B:B,missing_cities!C:C,"Not Found",0)</f>
        <v>Error</v>
      </c>
      <c r="F3733" s="14" t="s">
        <v>9987</v>
      </c>
      <c r="G3733" s="2" t="str">
        <f>_xlfn.XLOOKUP(E3733,missing_cities!$Q$2:$Q$56,missing_cities!$R$2:$R$56,"Not Found",0)</f>
        <v>Error</v>
      </c>
      <c r="H3733" t="str">
        <f>_xlfn.XLOOKUP(E3733,missing_cities!$Q$2:$Q$56,missing_cities!$S$2:$S$56,"Not Found",0)</f>
        <v>Error</v>
      </c>
      <c r="I3733" t="s">
        <v>3449</v>
      </c>
      <c r="J3733" s="15">
        <v>0.17</v>
      </c>
      <c r="K3733" t="s">
        <v>34</v>
      </c>
      <c r="L3733" s="15" t="str">
        <f t="shared" si="116"/>
        <v>6:00-22:00</v>
      </c>
      <c r="M3733" s="16">
        <f t="shared" si="117"/>
        <v>0.67</v>
      </c>
      <c r="N3733" s="15">
        <v>4.53</v>
      </c>
      <c r="O3733" s="15">
        <v>57</v>
      </c>
      <c r="P3733" t="s">
        <v>20</v>
      </c>
      <c r="Q3733">
        <v>50</v>
      </c>
      <c r="R3733" t="s">
        <v>40</v>
      </c>
      <c r="S3733">
        <v>2010</v>
      </c>
      <c r="T3733" t="s">
        <v>22</v>
      </c>
      <c r="U3733" s="15">
        <v>4.9000000000000004</v>
      </c>
      <c r="V3733" s="15">
        <v>3</v>
      </c>
      <c r="W3733" t="s">
        <v>23</v>
      </c>
    </row>
    <row r="3734" spans="1:23">
      <c r="A3734" t="s">
        <v>3779</v>
      </c>
      <c r="B3734">
        <v>39.967219</v>
      </c>
      <c r="C3734" s="15">
        <v>116.209757</v>
      </c>
      <c r="D3734" s="2" t="s">
        <v>8755</v>
      </c>
      <c r="E3734" s="14" t="s">
        <v>5071</v>
      </c>
      <c r="F3734" s="14" t="e" vm="9">
        <v>#VALUE!</v>
      </c>
      <c r="G3734" s="2" t="str">
        <f>_xlfn.XLOOKUP(E3734,missing_cities!$Q$2:$Q$56,missing_cities!$R$2:$R$56,"Not Found",0)</f>
        <v>China</v>
      </c>
      <c r="H3734" t="str">
        <f>_xlfn.XLOOKUP(E3734,missing_cities!$Q$2:$Q$56,missing_cities!$S$2:$S$56,"Not Found",0)</f>
        <v>Asia</v>
      </c>
      <c r="I3734" t="s">
        <v>3449</v>
      </c>
      <c r="J3734" s="15">
        <v>0.49</v>
      </c>
      <c r="K3734" s="1">
        <v>45862</v>
      </c>
      <c r="L3734" s="15" t="str">
        <f t="shared" si="116"/>
        <v>9.00-21.00</v>
      </c>
      <c r="M3734" s="16">
        <f t="shared" si="117"/>
        <v>12</v>
      </c>
      <c r="N3734" s="15">
        <v>14.71</v>
      </c>
      <c r="O3734" s="15">
        <v>87</v>
      </c>
      <c r="P3734" t="s">
        <v>20</v>
      </c>
      <c r="Q3734">
        <v>50</v>
      </c>
      <c r="R3734" t="s">
        <v>132</v>
      </c>
      <c r="S3734">
        <v>2014</v>
      </c>
      <c r="T3734" t="s">
        <v>31</v>
      </c>
      <c r="U3734" s="15">
        <v>4.2</v>
      </c>
      <c r="V3734" s="15">
        <v>5</v>
      </c>
      <c r="W3734" t="s">
        <v>32</v>
      </c>
    </row>
    <row r="3735" spans="1:23">
      <c r="A3735" t="s">
        <v>3780</v>
      </c>
      <c r="B3735">
        <v>-33.765681999999998</v>
      </c>
      <c r="C3735" s="15">
        <v>18.463484999999999</v>
      </c>
      <c r="D3735" s="2" t="s">
        <v>8756</v>
      </c>
      <c r="E3735" s="14" t="s">
        <v>5085</v>
      </c>
      <c r="F3735" s="14" t="e" vm="12">
        <v>#VALUE!</v>
      </c>
      <c r="G3735" s="2" t="str">
        <f>_xlfn.XLOOKUP(E3735,missing_cities!$Q$2:$Q$56,missing_cities!$R$2:$R$56,"Not Found",0)</f>
        <v>South Africa</v>
      </c>
      <c r="H3735" t="str">
        <f>_xlfn.XLOOKUP(E3735,missing_cities!$Q$2:$Q$56,missing_cities!$S$2:$S$56,"Not Found",0)</f>
        <v>Africa</v>
      </c>
      <c r="I3735" t="s">
        <v>3449</v>
      </c>
      <c r="J3735" s="15">
        <v>0.44</v>
      </c>
      <c r="K3735" s="1">
        <v>45862</v>
      </c>
      <c r="L3735" s="15" t="str">
        <f t="shared" si="116"/>
        <v>9.00-21.00</v>
      </c>
      <c r="M3735" s="16">
        <f t="shared" si="117"/>
        <v>12</v>
      </c>
      <c r="N3735" s="15">
        <v>3.98</v>
      </c>
      <c r="O3735" s="15">
        <v>38</v>
      </c>
      <c r="P3735" t="s">
        <v>39</v>
      </c>
      <c r="Q3735">
        <v>150</v>
      </c>
      <c r="R3735" t="s">
        <v>37</v>
      </c>
      <c r="S3735">
        <v>2015</v>
      </c>
      <c r="T3735" t="s">
        <v>22</v>
      </c>
      <c r="U3735" s="15">
        <v>3.4</v>
      </c>
      <c r="V3735" s="15">
        <v>8</v>
      </c>
      <c r="W3735" t="s">
        <v>32</v>
      </c>
    </row>
    <row r="3736" spans="1:23">
      <c r="A3736" t="s">
        <v>3781</v>
      </c>
      <c r="B3736">
        <v>19.183706999999998</v>
      </c>
      <c r="C3736" s="15">
        <v>72.815128999999999</v>
      </c>
      <c r="D3736" s="2" t="s">
        <v>8757</v>
      </c>
      <c r="E3736" s="14" t="s">
        <v>5079</v>
      </c>
      <c r="F3736" s="14" t="e" vm="11">
        <v>#VALUE!</v>
      </c>
      <c r="G3736" s="2" t="str">
        <f>_xlfn.XLOOKUP(E3736,missing_cities!$Q$2:$Q$56,missing_cities!$R$2:$R$56,"Not Found",0)</f>
        <v>India</v>
      </c>
      <c r="H3736" t="str">
        <f>_xlfn.XLOOKUP(E3736,missing_cities!$Q$2:$Q$56,missing_cities!$S$2:$S$56,"Not Found",0)</f>
        <v>Asia</v>
      </c>
      <c r="I3736" t="s">
        <v>3449</v>
      </c>
      <c r="J3736" s="15">
        <v>0.44</v>
      </c>
      <c r="K3736" s="1">
        <v>45862</v>
      </c>
      <c r="L3736" s="15" t="str">
        <f t="shared" si="116"/>
        <v>9.00-21.00</v>
      </c>
      <c r="M3736" s="16">
        <f t="shared" si="117"/>
        <v>12</v>
      </c>
      <c r="N3736" s="15">
        <v>7.14</v>
      </c>
      <c r="O3736" s="15">
        <v>41</v>
      </c>
      <c r="P3736" t="s">
        <v>39</v>
      </c>
      <c r="Q3736">
        <v>50</v>
      </c>
      <c r="R3736" t="s">
        <v>21</v>
      </c>
      <c r="S3736">
        <v>2011</v>
      </c>
      <c r="T3736" t="s">
        <v>31</v>
      </c>
      <c r="U3736" s="15">
        <v>4.5999999999999996</v>
      </c>
      <c r="V3736" s="15">
        <v>8</v>
      </c>
      <c r="W3736" t="s">
        <v>27</v>
      </c>
    </row>
    <row r="3737" spans="1:23">
      <c r="A3737" t="s">
        <v>3782</v>
      </c>
      <c r="B3737">
        <v>39.975344999999997</v>
      </c>
      <c r="C3737" s="15">
        <v>116.372855</v>
      </c>
      <c r="D3737" s="2" t="s">
        <v>8758</v>
      </c>
      <c r="E3737" s="14" t="s">
        <v>5071</v>
      </c>
      <c r="F3737" s="14" t="e" vm="9">
        <v>#VALUE!</v>
      </c>
      <c r="G3737" s="2" t="str">
        <f>_xlfn.XLOOKUP(E3737,missing_cities!$Q$2:$Q$56,missing_cities!$R$2:$R$56,"Not Found",0)</f>
        <v>China</v>
      </c>
      <c r="H3737" t="str">
        <f>_xlfn.XLOOKUP(E3737,missing_cities!$Q$2:$Q$56,missing_cities!$S$2:$S$56,"Not Found",0)</f>
        <v>Asia</v>
      </c>
      <c r="I3737" t="s">
        <v>3449</v>
      </c>
      <c r="J3737" s="15">
        <v>0.49</v>
      </c>
      <c r="K3737" s="1">
        <v>45862</v>
      </c>
      <c r="L3737" s="15" t="str">
        <f t="shared" si="116"/>
        <v>9.00-21.00</v>
      </c>
      <c r="M3737" s="16">
        <f t="shared" si="117"/>
        <v>12</v>
      </c>
      <c r="N3737" s="15">
        <v>3.39</v>
      </c>
      <c r="O3737" s="15">
        <v>82</v>
      </c>
      <c r="P3737" t="s">
        <v>25</v>
      </c>
      <c r="Q3737">
        <v>350</v>
      </c>
      <c r="R3737" t="s">
        <v>42</v>
      </c>
      <c r="S3737">
        <v>2019</v>
      </c>
      <c r="T3737" t="s">
        <v>22</v>
      </c>
      <c r="U3737" s="15">
        <v>4.7</v>
      </c>
      <c r="V3737" s="15">
        <v>4</v>
      </c>
      <c r="W3737" t="s">
        <v>32</v>
      </c>
    </row>
    <row r="3738" spans="1:23">
      <c r="A3738" t="s">
        <v>3783</v>
      </c>
      <c r="B3738">
        <v>-33.891084999999997</v>
      </c>
      <c r="C3738" s="15">
        <v>151.34946099999999</v>
      </c>
      <c r="D3738" s="2" t="s">
        <v>8759</v>
      </c>
      <c r="E3738" s="14" t="s">
        <v>5069</v>
      </c>
      <c r="F3738" s="14" t="e" vm="8">
        <v>#VALUE!</v>
      </c>
      <c r="G3738" s="2" t="str">
        <f>_xlfn.XLOOKUP(E3738,missing_cities!$Q$2:$Q$56,missing_cities!$R$2:$R$56,"Not Found",0)</f>
        <v>Australia</v>
      </c>
      <c r="H3738" t="str">
        <f>_xlfn.XLOOKUP(E3738,missing_cities!$Q$2:$Q$56,missing_cities!$S$2:$S$56,"Not Found",0)</f>
        <v>Australia</v>
      </c>
      <c r="I3738" t="s">
        <v>3449</v>
      </c>
      <c r="J3738" s="15">
        <v>0.36</v>
      </c>
      <c r="K3738" s="1">
        <v>45862</v>
      </c>
      <c r="L3738" s="15" t="str">
        <f t="shared" si="116"/>
        <v>9.00-21.00</v>
      </c>
      <c r="M3738" s="16">
        <f t="shared" si="117"/>
        <v>12</v>
      </c>
      <c r="N3738" s="15">
        <v>7.75</v>
      </c>
      <c r="O3738" s="15">
        <v>58</v>
      </c>
      <c r="P3738" t="s">
        <v>20</v>
      </c>
      <c r="Q3738">
        <v>50</v>
      </c>
      <c r="R3738" t="s">
        <v>35</v>
      </c>
      <c r="S3738">
        <v>2021</v>
      </c>
      <c r="T3738" t="s">
        <v>22</v>
      </c>
      <c r="U3738" s="15">
        <v>4.5</v>
      </c>
      <c r="V3738" s="15">
        <v>9</v>
      </c>
      <c r="W3738" t="s">
        <v>27</v>
      </c>
    </row>
    <row r="3739" spans="1:23">
      <c r="A3739" t="s">
        <v>3784</v>
      </c>
      <c r="B3739">
        <v>52.547184000000001</v>
      </c>
      <c r="C3739" s="15">
        <v>13.495702</v>
      </c>
      <c r="D3739" s="2" t="s">
        <v>8760</v>
      </c>
      <c r="E3739" s="14" t="s">
        <v>5057</v>
      </c>
      <c r="F3739" s="14" t="e" vm="3">
        <v>#VALUE!</v>
      </c>
      <c r="G3739" s="2" t="str">
        <f>_xlfn.XLOOKUP(E3739,missing_cities!$Q$2:$Q$56,missing_cities!$R$2:$R$56,"Not Found",0)</f>
        <v>Germany</v>
      </c>
      <c r="H3739" t="str">
        <f>_xlfn.XLOOKUP(E3739,missing_cities!$Q$2:$Q$56,missing_cities!$S$2:$S$56,"Not Found",0)</f>
        <v>Europe</v>
      </c>
      <c r="I3739" t="s">
        <v>3449</v>
      </c>
      <c r="J3739" s="15">
        <v>0.23</v>
      </c>
      <c r="K3739" t="s">
        <v>34</v>
      </c>
      <c r="L3739" s="15" t="str">
        <f t="shared" si="116"/>
        <v>6:00-22:00</v>
      </c>
      <c r="M3739" s="16">
        <f t="shared" si="117"/>
        <v>0.67</v>
      </c>
      <c r="N3739" s="15">
        <v>11.68</v>
      </c>
      <c r="O3739" s="15">
        <v>51</v>
      </c>
      <c r="P3739" t="s">
        <v>37</v>
      </c>
      <c r="Q3739">
        <v>50</v>
      </c>
      <c r="R3739" t="s">
        <v>37</v>
      </c>
      <c r="S3739">
        <v>2015</v>
      </c>
      <c r="T3739" t="s">
        <v>22</v>
      </c>
      <c r="U3739" s="15">
        <v>4.9000000000000004</v>
      </c>
      <c r="V3739" s="15">
        <v>2</v>
      </c>
      <c r="W3739" t="s">
        <v>32</v>
      </c>
    </row>
    <row r="3740" spans="1:23">
      <c r="A3740" t="s">
        <v>3785</v>
      </c>
      <c r="B3740">
        <v>39.873562999999997</v>
      </c>
      <c r="C3740" s="15">
        <v>116.36757299999999</v>
      </c>
      <c r="D3740" s="2" t="s">
        <v>8761</v>
      </c>
      <c r="E3740" s="14" t="s">
        <v>5071</v>
      </c>
      <c r="F3740" s="14" t="e" vm="9">
        <v>#VALUE!</v>
      </c>
      <c r="G3740" s="2" t="str">
        <f>_xlfn.XLOOKUP(E3740,missing_cities!$Q$2:$Q$56,missing_cities!$R$2:$R$56,"Not Found",0)</f>
        <v>China</v>
      </c>
      <c r="H3740" t="str">
        <f>_xlfn.XLOOKUP(E3740,missing_cities!$Q$2:$Q$56,missing_cities!$S$2:$S$56,"Not Found",0)</f>
        <v>Asia</v>
      </c>
      <c r="I3740" t="s">
        <v>3449</v>
      </c>
      <c r="J3740" s="15">
        <v>0.39</v>
      </c>
      <c r="K3740" t="s">
        <v>19</v>
      </c>
      <c r="L3740" s="15" t="str">
        <f t="shared" si="116"/>
        <v>9:00-18:00</v>
      </c>
      <c r="M3740" s="16">
        <f t="shared" si="117"/>
        <v>0.37</v>
      </c>
      <c r="N3740" s="15">
        <v>13.09</v>
      </c>
      <c r="O3740" s="15">
        <v>29</v>
      </c>
      <c r="P3740" t="s">
        <v>25</v>
      </c>
      <c r="Q3740">
        <v>50</v>
      </c>
      <c r="R3740" t="s">
        <v>40</v>
      </c>
      <c r="S3740">
        <v>2013</v>
      </c>
      <c r="T3740" t="s">
        <v>31</v>
      </c>
      <c r="U3740" s="15">
        <v>4.7</v>
      </c>
      <c r="V3740" s="15">
        <v>6</v>
      </c>
      <c r="W3740" t="s">
        <v>27</v>
      </c>
    </row>
    <row r="3741" spans="1:23">
      <c r="A3741" t="s">
        <v>3786</v>
      </c>
      <c r="B3741">
        <v>-33.777926000000001</v>
      </c>
      <c r="C3741" s="15">
        <v>151.24901800000001</v>
      </c>
      <c r="D3741" s="2" t="s">
        <v>8762</v>
      </c>
      <c r="E3741" s="14" t="s">
        <v>5069</v>
      </c>
      <c r="F3741" s="14" t="e" vm="8">
        <v>#VALUE!</v>
      </c>
      <c r="G3741" s="2" t="str">
        <f>_xlfn.XLOOKUP(E3741,missing_cities!$Q$2:$Q$56,missing_cities!$R$2:$R$56,"Not Found",0)</f>
        <v>Australia</v>
      </c>
      <c r="H3741" t="str">
        <f>_xlfn.XLOOKUP(E3741,missing_cities!$Q$2:$Q$56,missing_cities!$S$2:$S$56,"Not Found",0)</f>
        <v>Australia</v>
      </c>
      <c r="I3741" t="s">
        <v>3449</v>
      </c>
      <c r="J3741" s="15">
        <v>0.42</v>
      </c>
      <c r="K3741" t="s">
        <v>19</v>
      </c>
      <c r="L3741" s="15" t="str">
        <f t="shared" si="116"/>
        <v>9:00-18:00</v>
      </c>
      <c r="M3741" s="16">
        <f t="shared" si="117"/>
        <v>0.37</v>
      </c>
      <c r="N3741" s="15">
        <v>19.940000000000001</v>
      </c>
      <c r="O3741" s="15">
        <v>14</v>
      </c>
      <c r="P3741" t="s">
        <v>37</v>
      </c>
      <c r="Q3741">
        <v>22</v>
      </c>
      <c r="R3741" t="s">
        <v>132</v>
      </c>
      <c r="S3741">
        <v>2017</v>
      </c>
      <c r="T3741" t="s">
        <v>31</v>
      </c>
      <c r="U3741" s="15">
        <v>3.4</v>
      </c>
      <c r="V3741" s="15">
        <v>3</v>
      </c>
      <c r="W3741" t="s">
        <v>32</v>
      </c>
    </row>
    <row r="3742" spans="1:23">
      <c r="A3742" t="s">
        <v>3787</v>
      </c>
      <c r="B3742">
        <v>52.512216000000002</v>
      </c>
      <c r="C3742" s="15">
        <v>13.368708</v>
      </c>
      <c r="D3742" s="2" t="s">
        <v>8763</v>
      </c>
      <c r="E3742" s="14" t="s">
        <v>5057</v>
      </c>
      <c r="F3742" s="14" t="e" vm="3">
        <v>#VALUE!</v>
      </c>
      <c r="G3742" s="2" t="str">
        <f>_xlfn.XLOOKUP(E3742,missing_cities!$Q$2:$Q$56,missing_cities!$R$2:$R$56,"Not Found",0)</f>
        <v>Germany</v>
      </c>
      <c r="H3742" t="str">
        <f>_xlfn.XLOOKUP(E3742,missing_cities!$Q$2:$Q$56,missing_cities!$S$2:$S$56,"Not Found",0)</f>
        <v>Europe</v>
      </c>
      <c r="I3742" t="s">
        <v>3449</v>
      </c>
      <c r="J3742" s="15">
        <v>0.12</v>
      </c>
      <c r="K3742" t="s">
        <v>34</v>
      </c>
      <c r="L3742" s="15" t="str">
        <f t="shared" si="116"/>
        <v>6:00-22:00</v>
      </c>
      <c r="M3742" s="16">
        <f t="shared" si="117"/>
        <v>0.67</v>
      </c>
      <c r="N3742" s="15">
        <v>19.600000000000001</v>
      </c>
      <c r="O3742" s="15">
        <v>16</v>
      </c>
      <c r="P3742" t="s">
        <v>29</v>
      </c>
      <c r="Q3742">
        <v>22</v>
      </c>
      <c r="R3742" t="s">
        <v>21</v>
      </c>
      <c r="S3742">
        <v>2021</v>
      </c>
      <c r="T3742" t="s">
        <v>22</v>
      </c>
      <c r="U3742" s="15">
        <v>3.8</v>
      </c>
      <c r="V3742" s="15">
        <v>4</v>
      </c>
      <c r="W3742" t="s">
        <v>27</v>
      </c>
    </row>
    <row r="3743" spans="1:23">
      <c r="A3743" t="s">
        <v>3788</v>
      </c>
      <c r="B3743">
        <v>34.078744</v>
      </c>
      <c r="C3743" s="15">
        <v>-118.211302</v>
      </c>
      <c r="D3743" s="2" t="s">
        <v>8764</v>
      </c>
      <c r="E3743" s="14" t="s">
        <v>5111</v>
      </c>
      <c r="F3743" s="14" t="e" vm="5">
        <v>#VALUE!</v>
      </c>
      <c r="G3743" s="2" t="str">
        <f>_xlfn.XLOOKUP(E3743,missing_cities!$Q$2:$Q$56,missing_cities!$R$2:$R$56,"Not Found",0)</f>
        <v>United States</v>
      </c>
      <c r="H3743" t="str">
        <f>_xlfn.XLOOKUP(E3743,missing_cities!$Q$2:$Q$56,missing_cities!$S$2:$S$56,"Not Found",0)</f>
        <v>North America</v>
      </c>
      <c r="I3743" t="s">
        <v>3449</v>
      </c>
      <c r="J3743" s="15">
        <v>0.41</v>
      </c>
      <c r="K3743" t="s">
        <v>34</v>
      </c>
      <c r="L3743" s="15" t="str">
        <f t="shared" si="116"/>
        <v>6:00-22:00</v>
      </c>
      <c r="M3743" s="16">
        <f t="shared" si="117"/>
        <v>0.67</v>
      </c>
      <c r="N3743" s="15">
        <v>1.26</v>
      </c>
      <c r="O3743" s="15">
        <v>99</v>
      </c>
      <c r="P3743" t="s">
        <v>29</v>
      </c>
      <c r="Q3743">
        <v>350</v>
      </c>
      <c r="R3743" t="s">
        <v>81</v>
      </c>
      <c r="S3743">
        <v>2020</v>
      </c>
      <c r="T3743" t="s">
        <v>22</v>
      </c>
      <c r="U3743" s="15">
        <v>3.7</v>
      </c>
      <c r="V3743" s="15">
        <v>6</v>
      </c>
      <c r="W3743" t="s">
        <v>23</v>
      </c>
    </row>
    <row r="3744" spans="1:23">
      <c r="A3744" t="s">
        <v>3789</v>
      </c>
      <c r="B3744">
        <v>-33.778266000000002</v>
      </c>
      <c r="C3744" s="15">
        <v>18.495593</v>
      </c>
      <c r="D3744" s="2" t="s">
        <v>8765</v>
      </c>
      <c r="E3744" s="14" t="s">
        <v>5085</v>
      </c>
      <c r="F3744" s="14" t="e" vm="12">
        <v>#VALUE!</v>
      </c>
      <c r="G3744" s="2" t="str">
        <f>_xlfn.XLOOKUP(E3744,missing_cities!$Q$2:$Q$56,missing_cities!$R$2:$R$56,"Not Found",0)</f>
        <v>South Africa</v>
      </c>
      <c r="H3744" t="str">
        <f>_xlfn.XLOOKUP(E3744,missing_cities!$Q$2:$Q$56,missing_cities!$S$2:$S$56,"Not Found",0)</f>
        <v>Africa</v>
      </c>
      <c r="I3744" t="s">
        <v>3449</v>
      </c>
      <c r="J3744" s="15">
        <v>0.48</v>
      </c>
      <c r="K3744" t="s">
        <v>19</v>
      </c>
      <c r="L3744" s="15" t="str">
        <f t="shared" si="116"/>
        <v>9:00-18:00</v>
      </c>
      <c r="M3744" s="16">
        <f t="shared" si="117"/>
        <v>0.37</v>
      </c>
      <c r="N3744" s="15">
        <v>10.6</v>
      </c>
      <c r="O3744" s="15">
        <v>12</v>
      </c>
      <c r="P3744" t="s">
        <v>20</v>
      </c>
      <c r="Q3744">
        <v>22</v>
      </c>
      <c r="R3744" t="s">
        <v>21</v>
      </c>
      <c r="S3744">
        <v>2017</v>
      </c>
      <c r="T3744" t="s">
        <v>22</v>
      </c>
      <c r="U3744" s="15">
        <v>4.5999999999999996</v>
      </c>
      <c r="V3744" s="15">
        <v>3</v>
      </c>
      <c r="W3744" t="s">
        <v>27</v>
      </c>
    </row>
    <row r="3745" spans="1:23">
      <c r="A3745" t="s">
        <v>3790</v>
      </c>
      <c r="B3745">
        <v>39.968228000000003</v>
      </c>
      <c r="C3745" s="15">
        <v>116.267432</v>
      </c>
      <c r="D3745" s="2" t="s">
        <v>8766</v>
      </c>
      <c r="E3745" s="14" t="s">
        <v>5071</v>
      </c>
      <c r="F3745" s="14" t="e" vm="9">
        <v>#VALUE!</v>
      </c>
      <c r="G3745" s="2" t="str">
        <f>_xlfn.XLOOKUP(E3745,missing_cities!$Q$2:$Q$56,missing_cities!$R$2:$R$56,"Not Found",0)</f>
        <v>China</v>
      </c>
      <c r="H3745" t="str">
        <f>_xlfn.XLOOKUP(E3745,missing_cities!$Q$2:$Q$56,missing_cities!$S$2:$S$56,"Not Found",0)</f>
        <v>Asia</v>
      </c>
      <c r="I3745" t="s">
        <v>3449</v>
      </c>
      <c r="J3745" s="15">
        <v>0.31</v>
      </c>
      <c r="K3745" t="s">
        <v>34</v>
      </c>
      <c r="L3745" s="15" t="str">
        <f t="shared" si="116"/>
        <v>6:00-22:00</v>
      </c>
      <c r="M3745" s="16">
        <f t="shared" si="117"/>
        <v>0.67</v>
      </c>
      <c r="N3745" s="15">
        <v>10.18</v>
      </c>
      <c r="O3745" s="15">
        <v>92</v>
      </c>
      <c r="P3745" t="s">
        <v>37</v>
      </c>
      <c r="Q3745">
        <v>50</v>
      </c>
      <c r="R3745" t="s">
        <v>48</v>
      </c>
      <c r="S3745">
        <v>2015</v>
      </c>
      <c r="T3745" t="s">
        <v>22</v>
      </c>
      <c r="U3745" s="15">
        <v>4.5999999999999996</v>
      </c>
      <c r="V3745" s="15">
        <v>10</v>
      </c>
      <c r="W3745" t="s">
        <v>32</v>
      </c>
    </row>
    <row r="3746" spans="1:23">
      <c r="A3746" t="s">
        <v>3791</v>
      </c>
      <c r="B3746">
        <v>19.453164999999998</v>
      </c>
      <c r="C3746" s="15">
        <v>-99.050107999999994</v>
      </c>
      <c r="D3746" s="2" t="s">
        <v>8767</v>
      </c>
      <c r="E3746" s="14" t="s">
        <v>5119</v>
      </c>
      <c r="F3746" s="14" t="e" vm="13">
        <v>#VALUE!</v>
      </c>
      <c r="G3746" s="2" t="str">
        <f>_xlfn.XLOOKUP(E3746,missing_cities!$Q$2:$Q$56,missing_cities!$R$2:$R$56,"Not Found",0)</f>
        <v>Mexico</v>
      </c>
      <c r="H3746" t="str">
        <f>_xlfn.XLOOKUP(E3746,missing_cities!$Q$2:$Q$56,missing_cities!$S$2:$S$56,"Not Found",0)</f>
        <v>North America</v>
      </c>
      <c r="I3746" t="s">
        <v>3449</v>
      </c>
      <c r="J3746" s="15">
        <v>0.27</v>
      </c>
      <c r="K3746" t="s">
        <v>34</v>
      </c>
      <c r="L3746" s="15" t="str">
        <f t="shared" si="116"/>
        <v>6:00-22:00</v>
      </c>
      <c r="M3746" s="16">
        <f t="shared" si="117"/>
        <v>0.67</v>
      </c>
      <c r="N3746" s="15">
        <v>11.2</v>
      </c>
      <c r="O3746" s="15">
        <v>12</v>
      </c>
      <c r="P3746" t="s">
        <v>20</v>
      </c>
      <c r="Q3746">
        <v>22</v>
      </c>
      <c r="R3746" t="s">
        <v>132</v>
      </c>
      <c r="S3746">
        <v>2018</v>
      </c>
      <c r="T3746" t="s">
        <v>22</v>
      </c>
      <c r="U3746" s="15">
        <v>4.5</v>
      </c>
      <c r="V3746" s="15">
        <v>2</v>
      </c>
      <c r="W3746" t="s">
        <v>32</v>
      </c>
    </row>
    <row r="3747" spans="1:23">
      <c r="A3747" t="s">
        <v>3792</v>
      </c>
      <c r="B3747">
        <v>-23.514284</v>
      </c>
      <c r="C3747" s="15">
        <v>-46.686424000000002</v>
      </c>
      <c r="D3747" s="2" t="s">
        <v>8768</v>
      </c>
      <c r="E3747" s="14" t="s">
        <v>5067</v>
      </c>
      <c r="F3747" s="14" t="e" vm="7">
        <v>#VALUE!</v>
      </c>
      <c r="G3747" s="2" t="str">
        <f>_xlfn.XLOOKUP(E3747,missing_cities!$Q$2:$Q$56,missing_cities!$R$2:$R$56,"Not Found",0)</f>
        <v>Brazil</v>
      </c>
      <c r="H3747" t="str">
        <f>_xlfn.XLOOKUP(E3747,missing_cities!$Q$2:$Q$56,missing_cities!$S$2:$S$56,"Not Found",0)</f>
        <v>South America</v>
      </c>
      <c r="I3747" t="s">
        <v>3449</v>
      </c>
      <c r="J3747" s="15">
        <v>0.22</v>
      </c>
      <c r="K3747" t="s">
        <v>34</v>
      </c>
      <c r="L3747" s="15" t="str">
        <f t="shared" si="116"/>
        <v>6:00-22:00</v>
      </c>
      <c r="M3747" s="16">
        <f t="shared" si="117"/>
        <v>0.67</v>
      </c>
      <c r="N3747" s="15">
        <v>4.5599999999999996</v>
      </c>
      <c r="O3747" s="15">
        <v>71</v>
      </c>
      <c r="P3747" t="s">
        <v>37</v>
      </c>
      <c r="Q3747">
        <v>22</v>
      </c>
      <c r="R3747" t="s">
        <v>37</v>
      </c>
      <c r="S3747">
        <v>2020</v>
      </c>
      <c r="T3747" t="s">
        <v>22</v>
      </c>
      <c r="U3747" s="15">
        <v>4.2</v>
      </c>
      <c r="V3747" s="15">
        <v>10</v>
      </c>
      <c r="W3747" t="s">
        <v>23</v>
      </c>
    </row>
    <row r="3748" spans="1:23">
      <c r="A3748" t="s">
        <v>3793</v>
      </c>
      <c r="B3748">
        <v>37.802751000000001</v>
      </c>
      <c r="C3748" s="15">
        <v>-122.313436</v>
      </c>
      <c r="D3748" s="2" t="s">
        <v>8769</v>
      </c>
      <c r="E3748" s="14" t="s">
        <v>5061</v>
      </c>
      <c r="F3748" s="14" t="e" vm="5">
        <v>#VALUE!</v>
      </c>
      <c r="G3748" s="2" t="str">
        <f>_xlfn.XLOOKUP(E3748,missing_cities!$Q$2:$Q$56,missing_cities!$R$2:$R$56,"Not Found",0)</f>
        <v>United States</v>
      </c>
      <c r="H3748" t="str">
        <f>_xlfn.XLOOKUP(E3748,missing_cities!$Q$2:$Q$56,missing_cities!$S$2:$S$56,"Not Found",0)</f>
        <v>North America</v>
      </c>
      <c r="I3748" t="s">
        <v>3449</v>
      </c>
      <c r="J3748" s="15">
        <v>0.41</v>
      </c>
      <c r="K3748" t="s">
        <v>19</v>
      </c>
      <c r="L3748" s="15" t="str">
        <f t="shared" si="116"/>
        <v>9:00-18:00</v>
      </c>
      <c r="M3748" s="16">
        <f t="shared" si="117"/>
        <v>0.37</v>
      </c>
      <c r="N3748" s="15">
        <v>10.5</v>
      </c>
      <c r="O3748" s="15">
        <v>69</v>
      </c>
      <c r="P3748" t="s">
        <v>25</v>
      </c>
      <c r="Q3748">
        <v>350</v>
      </c>
      <c r="R3748" t="s">
        <v>132</v>
      </c>
      <c r="S3748">
        <v>2010</v>
      </c>
      <c r="T3748" t="s">
        <v>22</v>
      </c>
      <c r="U3748" s="15">
        <v>4.0999999999999996</v>
      </c>
      <c r="V3748" s="15">
        <v>4</v>
      </c>
      <c r="W3748" t="s">
        <v>27</v>
      </c>
    </row>
    <row r="3749" spans="1:23">
      <c r="A3749" t="s">
        <v>3794</v>
      </c>
      <c r="B3749">
        <v>19.548508000000002</v>
      </c>
      <c r="C3749" s="15">
        <v>-99.040381999999994</v>
      </c>
      <c r="D3749" s="2" t="s">
        <v>8770</v>
      </c>
      <c r="E3749" s="14" t="s">
        <v>5119</v>
      </c>
      <c r="F3749" s="14" t="e" vm="13">
        <v>#VALUE!</v>
      </c>
      <c r="G3749" s="2" t="str">
        <f>_xlfn.XLOOKUP(E3749,missing_cities!$Q$2:$Q$56,missing_cities!$R$2:$R$56,"Not Found",0)</f>
        <v>Mexico</v>
      </c>
      <c r="H3749" t="str">
        <f>_xlfn.XLOOKUP(E3749,missing_cities!$Q$2:$Q$56,missing_cities!$S$2:$S$56,"Not Found",0)</f>
        <v>North America</v>
      </c>
      <c r="I3749" t="s">
        <v>3449</v>
      </c>
      <c r="J3749" s="15">
        <v>0.28999999999999998</v>
      </c>
      <c r="K3749" s="1">
        <v>45862</v>
      </c>
      <c r="L3749" s="15" t="str">
        <f t="shared" si="116"/>
        <v>9.00-21.00</v>
      </c>
      <c r="M3749" s="16">
        <f t="shared" si="117"/>
        <v>12</v>
      </c>
      <c r="N3749" s="15">
        <v>14.73</v>
      </c>
      <c r="O3749" s="15">
        <v>86</v>
      </c>
      <c r="P3749" t="s">
        <v>29</v>
      </c>
      <c r="Q3749">
        <v>350</v>
      </c>
      <c r="R3749" t="s">
        <v>40</v>
      </c>
      <c r="S3749">
        <v>2021</v>
      </c>
      <c r="T3749" t="s">
        <v>22</v>
      </c>
      <c r="U3749" s="15">
        <v>4.0999999999999996</v>
      </c>
      <c r="V3749" s="15">
        <v>8</v>
      </c>
      <c r="W3749" t="s">
        <v>32</v>
      </c>
    </row>
    <row r="3750" spans="1:23">
      <c r="A3750" t="s">
        <v>3795</v>
      </c>
      <c r="B3750">
        <v>-61.825276000000002</v>
      </c>
      <c r="C3750" s="15">
        <v>107.341922</v>
      </c>
      <c r="D3750" s="2" t="s">
        <v>8771</v>
      </c>
      <c r="E3750" s="14" t="str">
        <f>_xlfn.XLOOKUP(C3750,missing_cities!B:B,missing_cities!C:C,"Not Found",0)</f>
        <v>Not Found</v>
      </c>
      <c r="F3750" s="14" t="s">
        <v>9990</v>
      </c>
      <c r="G3750" s="2" t="str">
        <f>_xlfn.XLOOKUP(E3750,missing_cities!$Q$2:$Q$56,missing_cities!$R$2:$R$56,"Not Found",0)</f>
        <v>Not Found</v>
      </c>
      <c r="H3750" t="str">
        <f>_xlfn.XLOOKUP(E3750,missing_cities!$Q$2:$Q$56,missing_cities!$S$2:$S$56,"Not Found",0)</f>
        <v>Not Found</v>
      </c>
      <c r="I3750" t="s">
        <v>3449</v>
      </c>
      <c r="J3750" s="15">
        <v>0.38</v>
      </c>
      <c r="K3750" s="1">
        <v>45862</v>
      </c>
      <c r="L3750" s="15" t="str">
        <f t="shared" si="116"/>
        <v>9.00-21.00</v>
      </c>
      <c r="M3750" s="16">
        <f t="shared" si="117"/>
        <v>12</v>
      </c>
      <c r="N3750" s="15">
        <v>12.68</v>
      </c>
      <c r="O3750" s="15">
        <v>24</v>
      </c>
      <c r="P3750" t="s">
        <v>39</v>
      </c>
      <c r="Q3750">
        <v>150</v>
      </c>
      <c r="R3750" t="s">
        <v>21</v>
      </c>
      <c r="S3750">
        <v>2017</v>
      </c>
      <c r="T3750" t="s">
        <v>22</v>
      </c>
      <c r="U3750" s="15">
        <v>4.4000000000000004</v>
      </c>
      <c r="V3750" s="15">
        <v>1</v>
      </c>
      <c r="W3750" t="s">
        <v>23</v>
      </c>
    </row>
    <row r="3751" spans="1:23">
      <c r="A3751" t="s">
        <v>3796</v>
      </c>
      <c r="B3751">
        <v>19.059246000000002</v>
      </c>
      <c r="C3751" s="15">
        <v>72.925354999999996</v>
      </c>
      <c r="D3751" s="2" t="s">
        <v>8772</v>
      </c>
      <c r="E3751" s="14" t="s">
        <v>5079</v>
      </c>
      <c r="F3751" s="14" t="e" vm="11">
        <v>#VALUE!</v>
      </c>
      <c r="G3751" s="2" t="str">
        <f>_xlfn.XLOOKUP(E3751,missing_cities!$Q$2:$Q$56,missing_cities!$R$2:$R$56,"Not Found",0)</f>
        <v>India</v>
      </c>
      <c r="H3751" t="str">
        <f>_xlfn.XLOOKUP(E3751,missing_cities!$Q$2:$Q$56,missing_cities!$S$2:$S$56,"Not Found",0)</f>
        <v>Asia</v>
      </c>
      <c r="I3751" t="s">
        <v>3449</v>
      </c>
      <c r="J3751" s="15">
        <v>0.23</v>
      </c>
      <c r="K3751" t="s">
        <v>19</v>
      </c>
      <c r="L3751" s="15" t="str">
        <f t="shared" si="116"/>
        <v>9:00-18:00</v>
      </c>
      <c r="M3751" s="16">
        <f t="shared" si="117"/>
        <v>0.37</v>
      </c>
      <c r="N3751" s="15">
        <v>16.54</v>
      </c>
      <c r="O3751" s="15">
        <v>59</v>
      </c>
      <c r="P3751" t="s">
        <v>29</v>
      </c>
      <c r="Q3751">
        <v>150</v>
      </c>
      <c r="R3751" t="s">
        <v>48</v>
      </c>
      <c r="S3751">
        <v>2022</v>
      </c>
      <c r="T3751" t="s">
        <v>31</v>
      </c>
      <c r="U3751" s="15">
        <v>3.1</v>
      </c>
      <c r="V3751" s="15">
        <v>5</v>
      </c>
      <c r="W3751" t="s">
        <v>32</v>
      </c>
    </row>
    <row r="3752" spans="1:23">
      <c r="A3752" t="s">
        <v>3797</v>
      </c>
      <c r="B3752">
        <v>19.009129000000001</v>
      </c>
      <c r="C3752" s="15">
        <v>72.919168999999997</v>
      </c>
      <c r="D3752" s="2" t="s">
        <v>8773</v>
      </c>
      <c r="E3752" s="14" t="s">
        <v>5079</v>
      </c>
      <c r="F3752" s="14" t="e" vm="11">
        <v>#VALUE!</v>
      </c>
      <c r="G3752" s="2" t="str">
        <f>_xlfn.XLOOKUP(E3752,missing_cities!$Q$2:$Q$56,missing_cities!$R$2:$R$56,"Not Found",0)</f>
        <v>India</v>
      </c>
      <c r="H3752" t="str">
        <f>_xlfn.XLOOKUP(E3752,missing_cities!$Q$2:$Q$56,missing_cities!$S$2:$S$56,"Not Found",0)</f>
        <v>Asia</v>
      </c>
      <c r="I3752" t="s">
        <v>3449</v>
      </c>
      <c r="J3752" s="15">
        <v>0.38</v>
      </c>
      <c r="K3752" t="s">
        <v>34</v>
      </c>
      <c r="L3752" s="15" t="str">
        <f t="shared" si="116"/>
        <v>6:00-22:00</v>
      </c>
      <c r="M3752" s="16">
        <f t="shared" si="117"/>
        <v>0.67</v>
      </c>
      <c r="N3752" s="15">
        <v>18.77</v>
      </c>
      <c r="O3752" s="15">
        <v>69</v>
      </c>
      <c r="P3752" t="s">
        <v>25</v>
      </c>
      <c r="Q3752">
        <v>150</v>
      </c>
      <c r="R3752" t="s">
        <v>21</v>
      </c>
      <c r="S3752">
        <v>2020</v>
      </c>
      <c r="T3752" t="s">
        <v>31</v>
      </c>
      <c r="U3752" s="15">
        <v>4.5999999999999996</v>
      </c>
      <c r="V3752" s="15">
        <v>5</v>
      </c>
      <c r="W3752" t="s">
        <v>32</v>
      </c>
    </row>
    <row r="3753" spans="1:23">
      <c r="A3753" t="s">
        <v>3798</v>
      </c>
      <c r="B3753">
        <v>19.486740000000001</v>
      </c>
      <c r="C3753" s="15">
        <v>-99.171030000000002</v>
      </c>
      <c r="D3753" s="2" t="s">
        <v>8774</v>
      </c>
      <c r="E3753" s="14" t="s">
        <v>5119</v>
      </c>
      <c r="F3753" s="14" t="e" vm="13">
        <v>#VALUE!</v>
      </c>
      <c r="G3753" s="2" t="str">
        <f>_xlfn.XLOOKUP(E3753,missing_cities!$Q$2:$Q$56,missing_cities!$R$2:$R$56,"Not Found",0)</f>
        <v>Mexico</v>
      </c>
      <c r="H3753" t="str">
        <f>_xlfn.XLOOKUP(E3753,missing_cities!$Q$2:$Q$56,missing_cities!$S$2:$S$56,"Not Found",0)</f>
        <v>North America</v>
      </c>
      <c r="I3753" t="s">
        <v>3449</v>
      </c>
      <c r="J3753" s="15">
        <v>0.2</v>
      </c>
      <c r="K3753" t="s">
        <v>19</v>
      </c>
      <c r="L3753" s="15" t="str">
        <f t="shared" si="116"/>
        <v>9:00-18:00</v>
      </c>
      <c r="M3753" s="16">
        <f t="shared" si="117"/>
        <v>0.37</v>
      </c>
      <c r="N3753" s="15">
        <v>13.12</v>
      </c>
      <c r="O3753" s="15">
        <v>78</v>
      </c>
      <c r="P3753" t="s">
        <v>25</v>
      </c>
      <c r="Q3753">
        <v>22</v>
      </c>
      <c r="R3753" t="s">
        <v>48</v>
      </c>
      <c r="S3753">
        <v>2013</v>
      </c>
      <c r="T3753" t="s">
        <v>31</v>
      </c>
      <c r="U3753" s="15">
        <v>3.2</v>
      </c>
      <c r="V3753" s="15">
        <v>3</v>
      </c>
      <c r="W3753" t="s">
        <v>32</v>
      </c>
    </row>
    <row r="3754" spans="1:23">
      <c r="A3754" t="s">
        <v>3799</v>
      </c>
      <c r="B3754">
        <v>19.082476</v>
      </c>
      <c r="C3754" s="15">
        <v>72.934374000000005</v>
      </c>
      <c r="D3754" s="2" t="s">
        <v>8775</v>
      </c>
      <c r="E3754" s="14" t="s">
        <v>5079</v>
      </c>
      <c r="F3754" s="14" t="e" vm="11">
        <v>#VALUE!</v>
      </c>
      <c r="G3754" s="2" t="str">
        <f>_xlfn.XLOOKUP(E3754,missing_cities!$Q$2:$Q$56,missing_cities!$R$2:$R$56,"Not Found",0)</f>
        <v>India</v>
      </c>
      <c r="H3754" t="str">
        <f>_xlfn.XLOOKUP(E3754,missing_cities!$Q$2:$Q$56,missing_cities!$S$2:$S$56,"Not Found",0)</f>
        <v>Asia</v>
      </c>
      <c r="I3754" t="s">
        <v>3449</v>
      </c>
      <c r="J3754" s="15">
        <v>0.16</v>
      </c>
      <c r="K3754" t="s">
        <v>34</v>
      </c>
      <c r="L3754" s="15" t="str">
        <f t="shared" si="116"/>
        <v>6:00-22:00</v>
      </c>
      <c r="M3754" s="16">
        <f t="shared" si="117"/>
        <v>0.67</v>
      </c>
      <c r="N3754" s="15">
        <v>6.13</v>
      </c>
      <c r="O3754" s="15">
        <v>70</v>
      </c>
      <c r="P3754" t="s">
        <v>29</v>
      </c>
      <c r="Q3754">
        <v>350</v>
      </c>
      <c r="R3754" t="s">
        <v>37</v>
      </c>
      <c r="S3754">
        <v>2018</v>
      </c>
      <c r="T3754" t="s">
        <v>22</v>
      </c>
      <c r="U3754" s="15">
        <v>4.8</v>
      </c>
      <c r="V3754" s="15">
        <v>7</v>
      </c>
      <c r="W3754" t="s">
        <v>27</v>
      </c>
    </row>
    <row r="3755" spans="1:23">
      <c r="A3755" t="s">
        <v>3800</v>
      </c>
      <c r="B3755">
        <v>37.537837000000003</v>
      </c>
      <c r="C3755" s="15">
        <v>126.902128</v>
      </c>
      <c r="D3755" s="2" t="s">
        <v>8776</v>
      </c>
      <c r="E3755" s="14" t="s">
        <v>5063</v>
      </c>
      <c r="F3755" s="14" t="e" vm="6">
        <v>#VALUE!</v>
      </c>
      <c r="G3755" s="2" t="str">
        <f>_xlfn.XLOOKUP(E3755,missing_cities!$Q$2:$Q$56,missing_cities!$R$2:$R$56,"Not Found",0)</f>
        <v>South Korea</v>
      </c>
      <c r="H3755" t="str">
        <f>_xlfn.XLOOKUP(E3755,missing_cities!$Q$2:$Q$56,missing_cities!$S$2:$S$56,"Not Found",0)</f>
        <v>Asia</v>
      </c>
      <c r="I3755" t="s">
        <v>3449</v>
      </c>
      <c r="J3755" s="15">
        <v>0.22</v>
      </c>
      <c r="K3755" t="s">
        <v>34</v>
      </c>
      <c r="L3755" s="15" t="str">
        <f t="shared" si="116"/>
        <v>6:00-22:00</v>
      </c>
      <c r="M3755" s="16">
        <f t="shared" si="117"/>
        <v>0.67</v>
      </c>
      <c r="N3755" s="15">
        <v>2.83</v>
      </c>
      <c r="O3755" s="15">
        <v>38</v>
      </c>
      <c r="P3755" t="s">
        <v>20</v>
      </c>
      <c r="Q3755">
        <v>350</v>
      </c>
      <c r="R3755" t="s">
        <v>42</v>
      </c>
      <c r="S3755">
        <v>2021</v>
      </c>
      <c r="T3755" t="s">
        <v>31</v>
      </c>
      <c r="U3755" s="15">
        <v>4.0999999999999996</v>
      </c>
      <c r="V3755" s="15">
        <v>3</v>
      </c>
      <c r="W3755" t="s">
        <v>32</v>
      </c>
    </row>
    <row r="3756" spans="1:23">
      <c r="A3756" t="s">
        <v>3801</v>
      </c>
      <c r="B3756">
        <v>19.150635000000001</v>
      </c>
      <c r="C3756" s="15">
        <v>72.952049000000002</v>
      </c>
      <c r="D3756" s="2" t="s">
        <v>8777</v>
      </c>
      <c r="E3756" s="14" t="s">
        <v>5079</v>
      </c>
      <c r="F3756" s="14" t="e" vm="11">
        <v>#VALUE!</v>
      </c>
      <c r="G3756" s="2" t="str">
        <f>_xlfn.XLOOKUP(E3756,missing_cities!$Q$2:$Q$56,missing_cities!$R$2:$R$56,"Not Found",0)</f>
        <v>India</v>
      </c>
      <c r="H3756" t="str">
        <f>_xlfn.XLOOKUP(E3756,missing_cities!$Q$2:$Q$56,missing_cities!$S$2:$S$56,"Not Found",0)</f>
        <v>Asia</v>
      </c>
      <c r="I3756" t="s">
        <v>3449</v>
      </c>
      <c r="J3756" s="15">
        <v>0.25</v>
      </c>
      <c r="K3756" s="1">
        <v>45862</v>
      </c>
      <c r="L3756" s="15" t="str">
        <f t="shared" si="116"/>
        <v>9.00-21.00</v>
      </c>
      <c r="M3756" s="16">
        <f t="shared" si="117"/>
        <v>12</v>
      </c>
      <c r="N3756" s="15">
        <v>14.46</v>
      </c>
      <c r="O3756" s="15">
        <v>62</v>
      </c>
      <c r="P3756" t="s">
        <v>20</v>
      </c>
      <c r="Q3756">
        <v>22</v>
      </c>
      <c r="R3756" t="s">
        <v>26</v>
      </c>
      <c r="S3756">
        <v>2011</v>
      </c>
      <c r="T3756" t="s">
        <v>22</v>
      </c>
      <c r="U3756" s="15">
        <v>4.3</v>
      </c>
      <c r="V3756" s="15">
        <v>2</v>
      </c>
      <c r="W3756" t="s">
        <v>32</v>
      </c>
    </row>
    <row r="3757" spans="1:23">
      <c r="A3757" t="s">
        <v>3802</v>
      </c>
      <c r="B3757">
        <v>41.970360999999997</v>
      </c>
      <c r="C3757" s="15">
        <v>-87.710414999999998</v>
      </c>
      <c r="D3757" s="2" t="s">
        <v>8778</v>
      </c>
      <c r="E3757" s="14" t="s">
        <v>5065</v>
      </c>
      <c r="F3757" s="14" t="e" vm="5">
        <v>#VALUE!</v>
      </c>
      <c r="G3757" s="2" t="str">
        <f>_xlfn.XLOOKUP(E3757,missing_cities!$Q$2:$Q$56,missing_cities!$R$2:$R$56,"Not Found",0)</f>
        <v>United States</v>
      </c>
      <c r="H3757" t="str">
        <f>_xlfn.XLOOKUP(E3757,missing_cities!$Q$2:$Q$56,missing_cities!$S$2:$S$56,"Not Found",0)</f>
        <v>North America</v>
      </c>
      <c r="I3757" t="s">
        <v>3449</v>
      </c>
      <c r="J3757" s="15">
        <v>0.13</v>
      </c>
      <c r="K3757" t="s">
        <v>19</v>
      </c>
      <c r="L3757" s="15" t="str">
        <f t="shared" si="116"/>
        <v>9:00-18:00</v>
      </c>
      <c r="M3757" s="16">
        <f t="shared" si="117"/>
        <v>0.37</v>
      </c>
      <c r="N3757" s="15">
        <v>9.5399999999999991</v>
      </c>
      <c r="O3757" s="15">
        <v>87</v>
      </c>
      <c r="P3757" t="s">
        <v>25</v>
      </c>
      <c r="Q3757">
        <v>50</v>
      </c>
      <c r="R3757" t="s">
        <v>37</v>
      </c>
      <c r="S3757">
        <v>2017</v>
      </c>
      <c r="T3757" t="s">
        <v>31</v>
      </c>
      <c r="U3757" s="15">
        <v>3.1</v>
      </c>
      <c r="V3757" s="15">
        <v>10</v>
      </c>
      <c r="W3757" t="s">
        <v>27</v>
      </c>
    </row>
    <row r="3758" spans="1:23">
      <c r="A3758" t="s">
        <v>3803</v>
      </c>
      <c r="B3758">
        <v>-33.851793000000001</v>
      </c>
      <c r="C3758" s="15">
        <v>18.473575</v>
      </c>
      <c r="D3758" s="2" t="s">
        <v>8779</v>
      </c>
      <c r="E3758" s="14" t="s">
        <v>5085</v>
      </c>
      <c r="F3758" s="14" t="e" vm="12">
        <v>#VALUE!</v>
      </c>
      <c r="G3758" s="2" t="str">
        <f>_xlfn.XLOOKUP(E3758,missing_cities!$Q$2:$Q$56,missing_cities!$R$2:$R$56,"Not Found",0)</f>
        <v>South Africa</v>
      </c>
      <c r="H3758" t="str">
        <f>_xlfn.XLOOKUP(E3758,missing_cities!$Q$2:$Q$56,missing_cities!$S$2:$S$56,"Not Found",0)</f>
        <v>Africa</v>
      </c>
      <c r="I3758" t="s">
        <v>3449</v>
      </c>
      <c r="J3758" s="15">
        <v>0.17</v>
      </c>
      <c r="K3758" t="s">
        <v>19</v>
      </c>
      <c r="L3758" s="15" t="str">
        <f t="shared" si="116"/>
        <v>9:00-18:00</v>
      </c>
      <c r="M3758" s="16">
        <f t="shared" si="117"/>
        <v>0.37</v>
      </c>
      <c r="N3758" s="15">
        <v>5.46</v>
      </c>
      <c r="O3758" s="15">
        <v>14</v>
      </c>
      <c r="P3758" t="s">
        <v>20</v>
      </c>
      <c r="Q3758">
        <v>350</v>
      </c>
      <c r="R3758" t="s">
        <v>48</v>
      </c>
      <c r="S3758">
        <v>2020</v>
      </c>
      <c r="T3758" t="s">
        <v>22</v>
      </c>
      <c r="U3758" s="15">
        <v>3.8</v>
      </c>
      <c r="V3758" s="15">
        <v>1</v>
      </c>
      <c r="W3758" t="s">
        <v>23</v>
      </c>
    </row>
    <row r="3759" spans="1:23">
      <c r="A3759" t="s">
        <v>3804</v>
      </c>
      <c r="B3759">
        <v>-34.974387</v>
      </c>
      <c r="C3759" s="15">
        <v>-24.158418999999999</v>
      </c>
      <c r="D3759" s="2" t="s">
        <v>8780</v>
      </c>
      <c r="E3759" s="14" t="str">
        <f>_xlfn.XLOOKUP(C3759,missing_cities!B:B,missing_cities!C:C,"Not Found",0)</f>
        <v>Error</v>
      </c>
      <c r="F3759" s="14" t="s">
        <v>9987</v>
      </c>
      <c r="G3759" s="2" t="str">
        <f>_xlfn.XLOOKUP(E3759,missing_cities!$Q$2:$Q$56,missing_cities!$R$2:$R$56,"Not Found",0)</f>
        <v>Error</v>
      </c>
      <c r="H3759" t="str">
        <f>_xlfn.XLOOKUP(E3759,missing_cities!$Q$2:$Q$56,missing_cities!$S$2:$S$56,"Not Found",0)</f>
        <v>Error</v>
      </c>
      <c r="I3759" t="s">
        <v>3449</v>
      </c>
      <c r="J3759" s="15">
        <v>0.38</v>
      </c>
      <c r="K3759" s="1">
        <v>45862</v>
      </c>
      <c r="L3759" s="15" t="str">
        <f t="shared" si="116"/>
        <v>9.00-21.00</v>
      </c>
      <c r="M3759" s="16">
        <f t="shared" si="117"/>
        <v>12</v>
      </c>
      <c r="N3759" s="15">
        <v>18.899999999999999</v>
      </c>
      <c r="O3759" s="15">
        <v>80</v>
      </c>
      <c r="P3759" t="s">
        <v>39</v>
      </c>
      <c r="Q3759">
        <v>350</v>
      </c>
      <c r="R3759" t="s">
        <v>44</v>
      </c>
      <c r="S3759">
        <v>2020</v>
      </c>
      <c r="T3759" t="s">
        <v>31</v>
      </c>
      <c r="U3759" s="15">
        <v>5</v>
      </c>
      <c r="V3759" s="15">
        <v>2</v>
      </c>
      <c r="W3759" t="s">
        <v>23</v>
      </c>
    </row>
    <row r="3760" spans="1:23">
      <c r="A3760" t="s">
        <v>3805</v>
      </c>
      <c r="B3760">
        <v>37.551898000000001</v>
      </c>
      <c r="C3760" s="15">
        <v>127.07297699999999</v>
      </c>
      <c r="D3760" s="2" t="s">
        <v>8781</v>
      </c>
      <c r="E3760" s="14" t="s">
        <v>5063</v>
      </c>
      <c r="F3760" s="14" t="e" vm="6">
        <v>#VALUE!</v>
      </c>
      <c r="G3760" s="2" t="str">
        <f>_xlfn.XLOOKUP(E3760,missing_cities!$Q$2:$Q$56,missing_cities!$R$2:$R$56,"Not Found",0)</f>
        <v>South Korea</v>
      </c>
      <c r="H3760" t="str">
        <f>_xlfn.XLOOKUP(E3760,missing_cities!$Q$2:$Q$56,missing_cities!$S$2:$S$56,"Not Found",0)</f>
        <v>Asia</v>
      </c>
      <c r="I3760" t="s">
        <v>3449</v>
      </c>
      <c r="J3760" s="15">
        <v>0.27</v>
      </c>
      <c r="K3760" t="s">
        <v>19</v>
      </c>
      <c r="L3760" s="15" t="str">
        <f t="shared" si="116"/>
        <v>9:00-18:00</v>
      </c>
      <c r="M3760" s="16">
        <f t="shared" si="117"/>
        <v>0.37</v>
      </c>
      <c r="N3760" s="15">
        <v>2.92</v>
      </c>
      <c r="O3760" s="15">
        <v>87</v>
      </c>
      <c r="P3760" t="s">
        <v>29</v>
      </c>
      <c r="Q3760">
        <v>150</v>
      </c>
      <c r="R3760" t="s">
        <v>42</v>
      </c>
      <c r="S3760">
        <v>2012</v>
      </c>
      <c r="T3760" t="s">
        <v>22</v>
      </c>
      <c r="U3760" s="15">
        <v>3.7</v>
      </c>
      <c r="V3760" s="15">
        <v>6</v>
      </c>
      <c r="W3760" t="s">
        <v>32</v>
      </c>
    </row>
    <row r="3761" spans="1:23">
      <c r="A3761" t="s">
        <v>3806</v>
      </c>
      <c r="B3761">
        <v>-33.839691000000002</v>
      </c>
      <c r="C3761" s="15">
        <v>151.26507899999999</v>
      </c>
      <c r="D3761" s="2" t="s">
        <v>8782</v>
      </c>
      <c r="E3761" s="14" t="s">
        <v>5069</v>
      </c>
      <c r="F3761" s="14" t="e" vm="8">
        <v>#VALUE!</v>
      </c>
      <c r="G3761" s="2" t="str">
        <f>_xlfn.XLOOKUP(E3761,missing_cities!$Q$2:$Q$56,missing_cities!$R$2:$R$56,"Not Found",0)</f>
        <v>Australia</v>
      </c>
      <c r="H3761" t="str">
        <f>_xlfn.XLOOKUP(E3761,missing_cities!$Q$2:$Q$56,missing_cities!$S$2:$S$56,"Not Found",0)</f>
        <v>Australia</v>
      </c>
      <c r="I3761" t="s">
        <v>3449</v>
      </c>
      <c r="J3761" s="15">
        <v>0.44</v>
      </c>
      <c r="K3761" t="s">
        <v>34</v>
      </c>
      <c r="L3761" s="15" t="str">
        <f t="shared" si="116"/>
        <v>6:00-22:00</v>
      </c>
      <c r="M3761" s="16">
        <f t="shared" si="117"/>
        <v>0.67</v>
      </c>
      <c r="N3761" s="15">
        <v>19.32</v>
      </c>
      <c r="O3761" s="15">
        <v>87</v>
      </c>
      <c r="P3761" t="s">
        <v>20</v>
      </c>
      <c r="Q3761">
        <v>22</v>
      </c>
      <c r="R3761" t="s">
        <v>21</v>
      </c>
      <c r="S3761">
        <v>2010</v>
      </c>
      <c r="T3761" t="s">
        <v>31</v>
      </c>
      <c r="U3761" s="15">
        <v>4.8</v>
      </c>
      <c r="V3761" s="15">
        <v>9</v>
      </c>
      <c r="W3761" t="s">
        <v>27</v>
      </c>
    </row>
    <row r="3762" spans="1:23">
      <c r="A3762" t="s">
        <v>3807</v>
      </c>
      <c r="B3762">
        <v>-33.769145000000002</v>
      </c>
      <c r="C3762" s="15">
        <v>18.519338000000001</v>
      </c>
      <c r="D3762" s="2" t="s">
        <v>8783</v>
      </c>
      <c r="E3762" s="14" t="s">
        <v>5085</v>
      </c>
      <c r="F3762" s="14" t="e" vm="12">
        <v>#VALUE!</v>
      </c>
      <c r="G3762" s="2" t="str">
        <f>_xlfn.XLOOKUP(E3762,missing_cities!$Q$2:$Q$56,missing_cities!$R$2:$R$56,"Not Found",0)</f>
        <v>South Africa</v>
      </c>
      <c r="H3762" t="str">
        <f>_xlfn.XLOOKUP(E3762,missing_cities!$Q$2:$Q$56,missing_cities!$S$2:$S$56,"Not Found",0)</f>
        <v>Africa</v>
      </c>
      <c r="I3762" t="s">
        <v>3449</v>
      </c>
      <c r="J3762" s="15">
        <v>0.24</v>
      </c>
      <c r="K3762" t="s">
        <v>19</v>
      </c>
      <c r="L3762" s="15" t="str">
        <f t="shared" si="116"/>
        <v>9:00-18:00</v>
      </c>
      <c r="M3762" s="16">
        <f t="shared" si="117"/>
        <v>0.37</v>
      </c>
      <c r="N3762" s="15">
        <v>9.93</v>
      </c>
      <c r="O3762" s="15">
        <v>33</v>
      </c>
      <c r="P3762" t="s">
        <v>20</v>
      </c>
      <c r="Q3762">
        <v>350</v>
      </c>
      <c r="R3762" t="s">
        <v>132</v>
      </c>
      <c r="S3762">
        <v>2018</v>
      </c>
      <c r="T3762" t="s">
        <v>22</v>
      </c>
      <c r="U3762" s="15">
        <v>4.4000000000000004</v>
      </c>
      <c r="V3762" s="15">
        <v>5</v>
      </c>
      <c r="W3762" t="s">
        <v>32</v>
      </c>
    </row>
    <row r="3763" spans="1:23">
      <c r="A3763" t="s">
        <v>3808</v>
      </c>
      <c r="B3763">
        <v>18.674306999999999</v>
      </c>
      <c r="C3763" s="15">
        <v>14.590934000000001</v>
      </c>
      <c r="D3763" s="2" t="s">
        <v>8784</v>
      </c>
      <c r="E3763" s="14">
        <f>_xlfn.XLOOKUP(C3763,missing_cities!B:B,missing_cities!C:C,"Not Found",0)</f>
        <v>0</v>
      </c>
      <c r="F3763" s="14" t="s">
        <v>9990</v>
      </c>
      <c r="G3763" s="2" t="str">
        <f>_xlfn.XLOOKUP(E3763,missing_cities!$Q$2:$Q$56,missing_cities!$R$2:$R$56,"Not Found",0)</f>
        <v>Not Found</v>
      </c>
      <c r="H3763" t="str">
        <f>_xlfn.XLOOKUP(E3763,missing_cities!$Q$2:$Q$56,missing_cities!$S$2:$S$56,"Not Found",0)</f>
        <v>Not Found</v>
      </c>
      <c r="I3763" t="s">
        <v>3449</v>
      </c>
      <c r="J3763" s="15">
        <v>0.14000000000000001</v>
      </c>
      <c r="K3763" t="s">
        <v>19</v>
      </c>
      <c r="L3763" s="15" t="str">
        <f t="shared" si="116"/>
        <v>9:00-18:00</v>
      </c>
      <c r="M3763" s="16">
        <f t="shared" si="117"/>
        <v>0.37</v>
      </c>
      <c r="N3763" s="15">
        <v>4.67</v>
      </c>
      <c r="O3763" s="15">
        <v>81</v>
      </c>
      <c r="P3763" t="s">
        <v>39</v>
      </c>
      <c r="Q3763">
        <v>350</v>
      </c>
      <c r="R3763" t="s">
        <v>48</v>
      </c>
      <c r="S3763">
        <v>2016</v>
      </c>
      <c r="T3763" t="s">
        <v>22</v>
      </c>
      <c r="U3763" s="15">
        <v>3.1</v>
      </c>
      <c r="V3763" s="15">
        <v>10</v>
      </c>
      <c r="W3763" t="s">
        <v>32</v>
      </c>
    </row>
    <row r="3764" spans="1:23">
      <c r="A3764" t="s">
        <v>3809</v>
      </c>
      <c r="B3764">
        <v>-33.709479000000002</v>
      </c>
      <c r="C3764" s="15">
        <v>151.367986</v>
      </c>
      <c r="D3764" s="2" t="s">
        <v>8785</v>
      </c>
      <c r="E3764" s="14" t="s">
        <v>5069</v>
      </c>
      <c r="F3764" s="14" t="e" vm="8">
        <v>#VALUE!</v>
      </c>
      <c r="G3764" s="2" t="str">
        <f>_xlfn.XLOOKUP(E3764,missing_cities!$Q$2:$Q$56,missing_cities!$R$2:$R$56,"Not Found",0)</f>
        <v>Australia</v>
      </c>
      <c r="H3764" t="str">
        <f>_xlfn.XLOOKUP(E3764,missing_cities!$Q$2:$Q$56,missing_cities!$S$2:$S$56,"Not Found",0)</f>
        <v>Australia</v>
      </c>
      <c r="I3764" t="s">
        <v>3449</v>
      </c>
      <c r="J3764" s="15">
        <v>0.38</v>
      </c>
      <c r="K3764" t="s">
        <v>34</v>
      </c>
      <c r="L3764" s="15" t="str">
        <f t="shared" si="116"/>
        <v>6:00-22:00</v>
      </c>
      <c r="M3764" s="16">
        <f t="shared" si="117"/>
        <v>0.67</v>
      </c>
      <c r="N3764" s="15">
        <v>17.89</v>
      </c>
      <c r="O3764" s="15">
        <v>35</v>
      </c>
      <c r="P3764" t="s">
        <v>37</v>
      </c>
      <c r="Q3764">
        <v>50</v>
      </c>
      <c r="R3764" t="s">
        <v>42</v>
      </c>
      <c r="S3764">
        <v>2014</v>
      </c>
      <c r="T3764" t="s">
        <v>31</v>
      </c>
      <c r="U3764" s="15">
        <v>4.5</v>
      </c>
      <c r="V3764" s="15">
        <v>2</v>
      </c>
      <c r="W3764" t="s">
        <v>27</v>
      </c>
    </row>
    <row r="3765" spans="1:23">
      <c r="A3765" t="s">
        <v>3810</v>
      </c>
      <c r="B3765">
        <v>-33.715823</v>
      </c>
      <c r="C3765" s="15">
        <v>151.22838400000001</v>
      </c>
      <c r="D3765" s="2" t="s">
        <v>8786</v>
      </c>
      <c r="E3765" s="14" t="s">
        <v>5069</v>
      </c>
      <c r="F3765" s="14" t="e" vm="8">
        <v>#VALUE!</v>
      </c>
      <c r="G3765" s="2" t="str">
        <f>_xlfn.XLOOKUP(E3765,missing_cities!$Q$2:$Q$56,missing_cities!$R$2:$R$56,"Not Found",0)</f>
        <v>Australia</v>
      </c>
      <c r="H3765" t="str">
        <f>_xlfn.XLOOKUP(E3765,missing_cities!$Q$2:$Q$56,missing_cities!$S$2:$S$56,"Not Found",0)</f>
        <v>Australia</v>
      </c>
      <c r="I3765" t="s">
        <v>3449</v>
      </c>
      <c r="J3765" s="15">
        <v>0.27</v>
      </c>
      <c r="K3765" t="s">
        <v>34</v>
      </c>
      <c r="L3765" s="15" t="str">
        <f t="shared" si="116"/>
        <v>6:00-22:00</v>
      </c>
      <c r="M3765" s="16">
        <f t="shared" si="117"/>
        <v>0.67</v>
      </c>
      <c r="N3765" s="15">
        <v>19.98</v>
      </c>
      <c r="O3765" s="15">
        <v>28</v>
      </c>
      <c r="P3765" t="s">
        <v>39</v>
      </c>
      <c r="Q3765">
        <v>22</v>
      </c>
      <c r="R3765" t="s">
        <v>44</v>
      </c>
      <c r="S3765">
        <v>2022</v>
      </c>
      <c r="T3765" t="s">
        <v>31</v>
      </c>
      <c r="U3765" s="15">
        <v>3.4</v>
      </c>
      <c r="V3765" s="15">
        <v>5</v>
      </c>
      <c r="W3765" t="s">
        <v>27</v>
      </c>
    </row>
    <row r="3766" spans="1:23">
      <c r="A3766" t="s">
        <v>3811</v>
      </c>
      <c r="B3766">
        <v>41.972924999999996</v>
      </c>
      <c r="C3766" s="15">
        <v>-87.613654999999994</v>
      </c>
      <c r="D3766" s="2" t="s">
        <v>8787</v>
      </c>
      <c r="E3766" s="14" t="s">
        <v>5065</v>
      </c>
      <c r="F3766" s="14" t="e" vm="5">
        <v>#VALUE!</v>
      </c>
      <c r="G3766" s="2" t="str">
        <f>_xlfn.XLOOKUP(E3766,missing_cities!$Q$2:$Q$56,missing_cities!$R$2:$R$56,"Not Found",0)</f>
        <v>United States</v>
      </c>
      <c r="H3766" t="str">
        <f>_xlfn.XLOOKUP(E3766,missing_cities!$Q$2:$Q$56,missing_cities!$S$2:$S$56,"Not Found",0)</f>
        <v>North America</v>
      </c>
      <c r="I3766" t="s">
        <v>3449</v>
      </c>
      <c r="J3766" s="15">
        <v>0.39</v>
      </c>
      <c r="K3766" t="s">
        <v>19</v>
      </c>
      <c r="L3766" s="15" t="str">
        <f t="shared" si="116"/>
        <v>9:00-18:00</v>
      </c>
      <c r="M3766" s="16">
        <f t="shared" si="117"/>
        <v>0.37</v>
      </c>
      <c r="N3766" s="15">
        <v>19.79</v>
      </c>
      <c r="O3766" s="15">
        <v>71</v>
      </c>
      <c r="P3766" t="s">
        <v>25</v>
      </c>
      <c r="Q3766">
        <v>350</v>
      </c>
      <c r="R3766" t="s">
        <v>67</v>
      </c>
      <c r="S3766">
        <v>2015</v>
      </c>
      <c r="T3766" t="s">
        <v>22</v>
      </c>
      <c r="U3766" s="15">
        <v>4.9000000000000004</v>
      </c>
      <c r="V3766" s="15">
        <v>3</v>
      </c>
      <c r="W3766" t="s">
        <v>27</v>
      </c>
    </row>
    <row r="3767" spans="1:23">
      <c r="A3767" t="s">
        <v>3812</v>
      </c>
      <c r="B3767">
        <v>55.737496</v>
      </c>
      <c r="C3767" s="15">
        <v>37.666834999999999</v>
      </c>
      <c r="D3767" s="2" t="s">
        <v>8788</v>
      </c>
      <c r="E3767" s="14" t="s">
        <v>5052</v>
      </c>
      <c r="F3767" s="14" t="e" vm="2">
        <v>#VALUE!</v>
      </c>
      <c r="G3767" s="2" t="str">
        <f>_xlfn.XLOOKUP(E3767,missing_cities!$Q$2:$Q$56,missing_cities!$R$2:$R$56,"Not Found",0)</f>
        <v>Russia</v>
      </c>
      <c r="H3767" t="str">
        <f>_xlfn.XLOOKUP(E3767,missing_cities!$Q$2:$Q$56,missing_cities!$S$2:$S$56,"Not Found",0)</f>
        <v>Europe</v>
      </c>
      <c r="I3767" t="s">
        <v>3449</v>
      </c>
      <c r="J3767" s="15">
        <v>0.14000000000000001</v>
      </c>
      <c r="K3767" s="1">
        <v>45862</v>
      </c>
      <c r="L3767" s="15" t="str">
        <f t="shared" si="116"/>
        <v>9.00-21.00</v>
      </c>
      <c r="M3767" s="16">
        <f t="shared" si="117"/>
        <v>12</v>
      </c>
      <c r="N3767" s="15">
        <v>15.54</v>
      </c>
      <c r="O3767" s="15">
        <v>75</v>
      </c>
      <c r="P3767" t="s">
        <v>25</v>
      </c>
      <c r="Q3767">
        <v>350</v>
      </c>
      <c r="R3767" t="s">
        <v>37</v>
      </c>
      <c r="S3767">
        <v>2012</v>
      </c>
      <c r="T3767" t="s">
        <v>31</v>
      </c>
      <c r="U3767" s="15">
        <v>4.5</v>
      </c>
      <c r="V3767" s="15">
        <v>9</v>
      </c>
      <c r="W3767" t="s">
        <v>23</v>
      </c>
    </row>
    <row r="3768" spans="1:23">
      <c r="A3768" t="s">
        <v>3813</v>
      </c>
      <c r="B3768">
        <v>13.779263</v>
      </c>
      <c r="C3768" s="15">
        <v>100.459991</v>
      </c>
      <c r="D3768" s="2" t="s">
        <v>8789</v>
      </c>
      <c r="E3768" s="14" t="s">
        <v>5059</v>
      </c>
      <c r="F3768" s="14" t="e" vm="4">
        <v>#VALUE!</v>
      </c>
      <c r="G3768" s="2" t="str">
        <f>_xlfn.XLOOKUP(E3768,missing_cities!$Q$2:$Q$56,missing_cities!$R$2:$R$56,"Not Found",0)</f>
        <v>Thailand</v>
      </c>
      <c r="H3768" t="str">
        <f>_xlfn.XLOOKUP(E3768,missing_cities!$Q$2:$Q$56,missing_cities!$S$2:$S$56,"Not Found",0)</f>
        <v>Asia</v>
      </c>
      <c r="I3768" t="s">
        <v>3449</v>
      </c>
      <c r="J3768" s="15">
        <v>0.25</v>
      </c>
      <c r="K3768" t="s">
        <v>19</v>
      </c>
      <c r="L3768" s="15" t="str">
        <f t="shared" si="116"/>
        <v>9:00-18:00</v>
      </c>
      <c r="M3768" s="16">
        <f t="shared" si="117"/>
        <v>0.37</v>
      </c>
      <c r="N3768" s="15">
        <v>3.03</v>
      </c>
      <c r="O3768" s="15">
        <v>92</v>
      </c>
      <c r="P3768" t="s">
        <v>20</v>
      </c>
      <c r="Q3768">
        <v>350</v>
      </c>
      <c r="R3768" t="s">
        <v>132</v>
      </c>
      <c r="S3768">
        <v>2019</v>
      </c>
      <c r="T3768" t="s">
        <v>31</v>
      </c>
      <c r="U3768" s="15">
        <v>4.7</v>
      </c>
      <c r="V3768" s="15">
        <v>9</v>
      </c>
      <c r="W3768" t="s">
        <v>32</v>
      </c>
    </row>
    <row r="3769" spans="1:23">
      <c r="A3769" t="s">
        <v>3814</v>
      </c>
      <c r="B3769">
        <v>25.213189</v>
      </c>
      <c r="C3769" s="15">
        <v>55.285958999999998</v>
      </c>
      <c r="D3769" s="2" t="s">
        <v>8790</v>
      </c>
      <c r="E3769" s="14" t="s">
        <v>5076</v>
      </c>
      <c r="F3769" s="14" t="e" vm="10">
        <v>#VALUE!</v>
      </c>
      <c r="G3769" s="2" t="str">
        <f>_xlfn.XLOOKUP(E3769,missing_cities!$Q$2:$Q$56,missing_cities!$R$2:$R$56,"Not Found",0)</f>
        <v>United Arab Emirates</v>
      </c>
      <c r="H3769" t="str">
        <f>_xlfn.XLOOKUP(E3769,missing_cities!$Q$2:$Q$56,missing_cities!$S$2:$S$56,"Not Found",0)</f>
        <v>Asia</v>
      </c>
      <c r="I3769" t="s">
        <v>3449</v>
      </c>
      <c r="J3769" s="15">
        <v>0.18</v>
      </c>
      <c r="K3769" s="1">
        <v>45862</v>
      </c>
      <c r="L3769" s="15" t="str">
        <f t="shared" si="116"/>
        <v>9.00-21.00</v>
      </c>
      <c r="M3769" s="16">
        <f t="shared" si="117"/>
        <v>12</v>
      </c>
      <c r="N3769" s="15">
        <v>12.87</v>
      </c>
      <c r="O3769" s="15">
        <v>38</v>
      </c>
      <c r="P3769" t="s">
        <v>37</v>
      </c>
      <c r="Q3769">
        <v>350</v>
      </c>
      <c r="R3769" t="s">
        <v>48</v>
      </c>
      <c r="S3769">
        <v>2015</v>
      </c>
      <c r="T3769" t="s">
        <v>31</v>
      </c>
      <c r="U3769" s="15">
        <v>3.9</v>
      </c>
      <c r="V3769" s="15">
        <v>1</v>
      </c>
      <c r="W3769" t="s">
        <v>23</v>
      </c>
    </row>
    <row r="3770" spans="1:23">
      <c r="A3770" t="s">
        <v>3815</v>
      </c>
      <c r="B3770">
        <v>55.822747</v>
      </c>
      <c r="C3770" s="15">
        <v>37.680999</v>
      </c>
      <c r="D3770" s="2" t="s">
        <v>8791</v>
      </c>
      <c r="E3770" s="14" t="s">
        <v>5052</v>
      </c>
      <c r="F3770" s="14" t="e" vm="2">
        <v>#VALUE!</v>
      </c>
      <c r="G3770" s="2" t="str">
        <f>_xlfn.XLOOKUP(E3770,missing_cities!$Q$2:$Q$56,missing_cities!$R$2:$R$56,"Not Found",0)</f>
        <v>Russia</v>
      </c>
      <c r="H3770" t="str">
        <f>_xlfn.XLOOKUP(E3770,missing_cities!$Q$2:$Q$56,missing_cities!$S$2:$S$56,"Not Found",0)</f>
        <v>Europe</v>
      </c>
      <c r="I3770" t="s">
        <v>3449</v>
      </c>
      <c r="J3770" s="15">
        <v>0.18</v>
      </c>
      <c r="K3770" t="s">
        <v>34</v>
      </c>
      <c r="L3770" s="15" t="str">
        <f t="shared" si="116"/>
        <v>6:00-22:00</v>
      </c>
      <c r="M3770" s="16">
        <f t="shared" si="117"/>
        <v>0.67</v>
      </c>
      <c r="N3770" s="15">
        <v>0.94</v>
      </c>
      <c r="O3770" s="15">
        <v>90</v>
      </c>
      <c r="P3770" t="s">
        <v>20</v>
      </c>
      <c r="Q3770">
        <v>150</v>
      </c>
      <c r="R3770" t="s">
        <v>48</v>
      </c>
      <c r="S3770">
        <v>2022</v>
      </c>
      <c r="T3770" t="s">
        <v>31</v>
      </c>
      <c r="U3770" s="15">
        <v>3.4</v>
      </c>
      <c r="V3770" s="15">
        <v>3</v>
      </c>
      <c r="W3770" t="s">
        <v>27</v>
      </c>
    </row>
    <row r="3771" spans="1:23">
      <c r="A3771" t="s">
        <v>3816</v>
      </c>
      <c r="B3771">
        <v>9.4459060000000008</v>
      </c>
      <c r="C3771" s="15">
        <v>-55.589153000000003</v>
      </c>
      <c r="D3771" s="2" t="s">
        <v>8792</v>
      </c>
      <c r="E3771" s="14" t="str">
        <f>_xlfn.XLOOKUP(C3771,missing_cities!B:B,missing_cities!C:C,"Not Found",0)</f>
        <v>Error</v>
      </c>
      <c r="F3771" s="14" t="s">
        <v>9987</v>
      </c>
      <c r="G3771" s="2" t="str">
        <f>_xlfn.XLOOKUP(E3771,missing_cities!$Q$2:$Q$56,missing_cities!$R$2:$R$56,"Not Found",0)</f>
        <v>Error</v>
      </c>
      <c r="H3771" t="str">
        <f>_xlfn.XLOOKUP(E3771,missing_cities!$Q$2:$Q$56,missing_cities!$S$2:$S$56,"Not Found",0)</f>
        <v>Error</v>
      </c>
      <c r="I3771" t="s">
        <v>3449</v>
      </c>
      <c r="J3771" s="15">
        <v>0.24</v>
      </c>
      <c r="K3771" t="s">
        <v>19</v>
      </c>
      <c r="L3771" s="15" t="str">
        <f t="shared" si="116"/>
        <v>9:00-18:00</v>
      </c>
      <c r="M3771" s="16">
        <f t="shared" si="117"/>
        <v>0.37</v>
      </c>
      <c r="N3771" s="15">
        <v>19.7</v>
      </c>
      <c r="O3771" s="15">
        <v>37</v>
      </c>
      <c r="P3771" t="s">
        <v>25</v>
      </c>
      <c r="Q3771">
        <v>150</v>
      </c>
      <c r="R3771" t="s">
        <v>42</v>
      </c>
      <c r="S3771">
        <v>2018</v>
      </c>
      <c r="T3771" t="s">
        <v>22</v>
      </c>
      <c r="U3771" s="15">
        <v>3.6</v>
      </c>
      <c r="V3771" s="15">
        <v>5</v>
      </c>
      <c r="W3771" t="s">
        <v>27</v>
      </c>
    </row>
    <row r="3772" spans="1:23">
      <c r="A3772" t="s">
        <v>3817</v>
      </c>
      <c r="B3772">
        <v>39.828485999999998</v>
      </c>
      <c r="C3772" s="15">
        <v>116.38282</v>
      </c>
      <c r="D3772" s="2" t="s">
        <v>8793</v>
      </c>
      <c r="E3772" s="14" t="s">
        <v>5071</v>
      </c>
      <c r="F3772" s="14" t="e" vm="9">
        <v>#VALUE!</v>
      </c>
      <c r="G3772" s="2" t="str">
        <f>_xlfn.XLOOKUP(E3772,missing_cities!$Q$2:$Q$56,missing_cities!$R$2:$R$56,"Not Found",0)</f>
        <v>China</v>
      </c>
      <c r="H3772" t="str">
        <f>_xlfn.XLOOKUP(E3772,missing_cities!$Q$2:$Q$56,missing_cities!$S$2:$S$56,"Not Found",0)</f>
        <v>Asia</v>
      </c>
      <c r="I3772" t="s">
        <v>3449</v>
      </c>
      <c r="J3772" s="15">
        <v>0.2</v>
      </c>
      <c r="K3772" s="1">
        <v>45862</v>
      </c>
      <c r="L3772" s="15" t="str">
        <f t="shared" si="116"/>
        <v>9.00-21.00</v>
      </c>
      <c r="M3772" s="16">
        <f t="shared" si="117"/>
        <v>12</v>
      </c>
      <c r="N3772" s="15">
        <v>19.62</v>
      </c>
      <c r="O3772" s="15">
        <v>57</v>
      </c>
      <c r="P3772" t="s">
        <v>20</v>
      </c>
      <c r="Q3772">
        <v>50</v>
      </c>
      <c r="R3772" t="s">
        <v>42</v>
      </c>
      <c r="S3772">
        <v>2013</v>
      </c>
      <c r="T3772" t="s">
        <v>22</v>
      </c>
      <c r="U3772" s="15">
        <v>4.2</v>
      </c>
      <c r="V3772" s="15">
        <v>9</v>
      </c>
      <c r="W3772" t="s">
        <v>32</v>
      </c>
    </row>
    <row r="3773" spans="1:23">
      <c r="A3773" t="s">
        <v>3818</v>
      </c>
      <c r="B3773">
        <v>41.883591000000003</v>
      </c>
      <c r="C3773" s="15">
        <v>-87.76052</v>
      </c>
      <c r="D3773" s="2" t="s">
        <v>8794</v>
      </c>
      <c r="E3773" s="14" t="s">
        <v>5065</v>
      </c>
      <c r="F3773" s="14" t="e" vm="5">
        <v>#VALUE!</v>
      </c>
      <c r="G3773" s="2" t="str">
        <f>_xlfn.XLOOKUP(E3773,missing_cities!$Q$2:$Q$56,missing_cities!$R$2:$R$56,"Not Found",0)</f>
        <v>United States</v>
      </c>
      <c r="H3773" t="str">
        <f>_xlfn.XLOOKUP(E3773,missing_cities!$Q$2:$Q$56,missing_cities!$S$2:$S$56,"Not Found",0)</f>
        <v>North America</v>
      </c>
      <c r="I3773" t="s">
        <v>3449</v>
      </c>
      <c r="J3773" s="15">
        <v>0.4</v>
      </c>
      <c r="K3773" t="s">
        <v>19</v>
      </c>
      <c r="L3773" s="15" t="str">
        <f t="shared" si="116"/>
        <v>9:00-18:00</v>
      </c>
      <c r="M3773" s="16">
        <f t="shared" si="117"/>
        <v>0.37</v>
      </c>
      <c r="N3773" s="15">
        <v>0.93</v>
      </c>
      <c r="O3773" s="15">
        <v>12</v>
      </c>
      <c r="P3773" t="s">
        <v>39</v>
      </c>
      <c r="Q3773">
        <v>50</v>
      </c>
      <c r="R3773" t="s">
        <v>21</v>
      </c>
      <c r="S3773">
        <v>2014</v>
      </c>
      <c r="T3773" t="s">
        <v>31</v>
      </c>
      <c r="U3773" s="15">
        <v>4.0999999999999996</v>
      </c>
      <c r="V3773" s="15">
        <v>10</v>
      </c>
      <c r="W3773" t="s">
        <v>32</v>
      </c>
    </row>
    <row r="3774" spans="1:23">
      <c r="A3774" t="s">
        <v>3819</v>
      </c>
      <c r="B3774">
        <v>-33.876989000000002</v>
      </c>
      <c r="C3774" s="15">
        <v>18.543194</v>
      </c>
      <c r="D3774" s="2" t="s">
        <v>8795</v>
      </c>
      <c r="E3774" s="14" t="s">
        <v>5085</v>
      </c>
      <c r="F3774" s="14" t="e" vm="12">
        <v>#VALUE!</v>
      </c>
      <c r="G3774" s="2" t="str">
        <f>_xlfn.XLOOKUP(E3774,missing_cities!$Q$2:$Q$56,missing_cities!$R$2:$R$56,"Not Found",0)</f>
        <v>South Africa</v>
      </c>
      <c r="H3774" t="str">
        <f>_xlfn.XLOOKUP(E3774,missing_cities!$Q$2:$Q$56,missing_cities!$S$2:$S$56,"Not Found",0)</f>
        <v>Africa</v>
      </c>
      <c r="I3774" t="s">
        <v>3449</v>
      </c>
      <c r="J3774" s="15">
        <v>0.2</v>
      </c>
      <c r="K3774" t="s">
        <v>34</v>
      </c>
      <c r="L3774" s="15" t="str">
        <f t="shared" si="116"/>
        <v>6:00-22:00</v>
      </c>
      <c r="M3774" s="16">
        <f t="shared" si="117"/>
        <v>0.67</v>
      </c>
      <c r="N3774" s="15">
        <v>15.69</v>
      </c>
      <c r="O3774" s="15">
        <v>40</v>
      </c>
      <c r="P3774" t="s">
        <v>39</v>
      </c>
      <c r="Q3774">
        <v>350</v>
      </c>
      <c r="R3774" t="s">
        <v>48</v>
      </c>
      <c r="S3774">
        <v>2011</v>
      </c>
      <c r="T3774" t="s">
        <v>22</v>
      </c>
      <c r="U3774" s="15">
        <v>3.5</v>
      </c>
      <c r="V3774" s="15">
        <v>9</v>
      </c>
      <c r="W3774" t="s">
        <v>23</v>
      </c>
    </row>
    <row r="3775" spans="1:23">
      <c r="A3775" t="s">
        <v>3820</v>
      </c>
      <c r="B3775">
        <v>39.956952000000001</v>
      </c>
      <c r="C3775" s="15">
        <v>116.43943899999999</v>
      </c>
      <c r="D3775" s="2" t="s">
        <v>8796</v>
      </c>
      <c r="E3775" s="14" t="s">
        <v>5071</v>
      </c>
      <c r="F3775" s="14" t="e" vm="9">
        <v>#VALUE!</v>
      </c>
      <c r="G3775" s="2" t="str">
        <f>_xlfn.XLOOKUP(E3775,missing_cities!$Q$2:$Q$56,missing_cities!$R$2:$R$56,"Not Found",0)</f>
        <v>China</v>
      </c>
      <c r="H3775" t="str">
        <f>_xlfn.XLOOKUP(E3775,missing_cities!$Q$2:$Q$56,missing_cities!$S$2:$S$56,"Not Found",0)</f>
        <v>Asia</v>
      </c>
      <c r="I3775" t="s">
        <v>3449</v>
      </c>
      <c r="J3775" s="15">
        <v>0.39</v>
      </c>
      <c r="K3775" s="1">
        <v>45862</v>
      </c>
      <c r="L3775" s="15" t="str">
        <f t="shared" si="116"/>
        <v>9.00-21.00</v>
      </c>
      <c r="M3775" s="16">
        <f t="shared" si="117"/>
        <v>12</v>
      </c>
      <c r="N3775" s="15">
        <v>17.75</v>
      </c>
      <c r="O3775" s="15">
        <v>60</v>
      </c>
      <c r="P3775" t="s">
        <v>39</v>
      </c>
      <c r="Q3775">
        <v>350</v>
      </c>
      <c r="R3775" t="s">
        <v>21</v>
      </c>
      <c r="S3775">
        <v>2019</v>
      </c>
      <c r="T3775" t="s">
        <v>31</v>
      </c>
      <c r="U3775" s="15">
        <v>4.7</v>
      </c>
      <c r="V3775" s="15">
        <v>9</v>
      </c>
      <c r="W3775" t="s">
        <v>27</v>
      </c>
    </row>
    <row r="3776" spans="1:23">
      <c r="A3776" t="s">
        <v>3821</v>
      </c>
      <c r="B3776">
        <v>52.489021999999999</v>
      </c>
      <c r="C3776" s="15">
        <v>13.367508000000001</v>
      </c>
      <c r="D3776" s="2" t="s">
        <v>8797</v>
      </c>
      <c r="E3776" s="14" t="s">
        <v>5057</v>
      </c>
      <c r="F3776" s="14" t="e" vm="3">
        <v>#VALUE!</v>
      </c>
      <c r="G3776" s="2" t="str">
        <f>_xlfn.XLOOKUP(E3776,missing_cities!$Q$2:$Q$56,missing_cities!$R$2:$R$56,"Not Found",0)</f>
        <v>Germany</v>
      </c>
      <c r="H3776" t="str">
        <f>_xlfn.XLOOKUP(E3776,missing_cities!$Q$2:$Q$56,missing_cities!$S$2:$S$56,"Not Found",0)</f>
        <v>Europe</v>
      </c>
      <c r="I3776" t="s">
        <v>3449</v>
      </c>
      <c r="J3776" s="15">
        <v>0.45</v>
      </c>
      <c r="K3776" t="s">
        <v>19</v>
      </c>
      <c r="L3776" s="15" t="str">
        <f t="shared" si="116"/>
        <v>9:00-18:00</v>
      </c>
      <c r="M3776" s="16">
        <f t="shared" si="117"/>
        <v>0.37</v>
      </c>
      <c r="N3776" s="15">
        <v>11.57</v>
      </c>
      <c r="O3776" s="15">
        <v>81</v>
      </c>
      <c r="P3776" t="s">
        <v>29</v>
      </c>
      <c r="Q3776">
        <v>22</v>
      </c>
      <c r="R3776" t="s">
        <v>21</v>
      </c>
      <c r="S3776">
        <v>2010</v>
      </c>
      <c r="T3776" t="s">
        <v>22</v>
      </c>
      <c r="U3776" s="15">
        <v>3.9</v>
      </c>
      <c r="V3776" s="15">
        <v>2</v>
      </c>
      <c r="W3776" t="s">
        <v>27</v>
      </c>
    </row>
    <row r="3777" spans="1:23">
      <c r="A3777" t="s">
        <v>3822</v>
      </c>
      <c r="B3777">
        <v>25.27983</v>
      </c>
      <c r="C3777" s="15">
        <v>55.320117000000003</v>
      </c>
      <c r="D3777" s="2" t="s">
        <v>8798</v>
      </c>
      <c r="E3777" s="14" t="s">
        <v>5076</v>
      </c>
      <c r="F3777" s="14" t="e" vm="10">
        <v>#VALUE!</v>
      </c>
      <c r="G3777" s="2" t="str">
        <f>_xlfn.XLOOKUP(E3777,missing_cities!$Q$2:$Q$56,missing_cities!$R$2:$R$56,"Not Found",0)</f>
        <v>United Arab Emirates</v>
      </c>
      <c r="H3777" t="str">
        <f>_xlfn.XLOOKUP(E3777,missing_cities!$Q$2:$Q$56,missing_cities!$S$2:$S$56,"Not Found",0)</f>
        <v>Asia</v>
      </c>
      <c r="I3777" t="s">
        <v>3449</v>
      </c>
      <c r="J3777" s="15">
        <v>0.43</v>
      </c>
      <c r="K3777" t="s">
        <v>19</v>
      </c>
      <c r="L3777" s="15" t="str">
        <f t="shared" si="116"/>
        <v>9:00-18:00</v>
      </c>
      <c r="M3777" s="16">
        <f t="shared" si="117"/>
        <v>0.37</v>
      </c>
      <c r="N3777" s="15">
        <v>10.51</v>
      </c>
      <c r="O3777" s="15">
        <v>79</v>
      </c>
      <c r="P3777" t="s">
        <v>25</v>
      </c>
      <c r="Q3777">
        <v>22</v>
      </c>
      <c r="R3777" t="s">
        <v>48</v>
      </c>
      <c r="S3777">
        <v>2015</v>
      </c>
      <c r="T3777" t="s">
        <v>31</v>
      </c>
      <c r="U3777" s="15">
        <v>3.7</v>
      </c>
      <c r="V3777" s="15">
        <v>6</v>
      </c>
      <c r="W3777" t="s">
        <v>23</v>
      </c>
    </row>
    <row r="3778" spans="1:23">
      <c r="A3778" t="s">
        <v>3823</v>
      </c>
      <c r="B3778">
        <v>-33.702919000000001</v>
      </c>
      <c r="C3778" s="15">
        <v>18.541643000000001</v>
      </c>
      <c r="D3778" s="2" t="s">
        <v>8799</v>
      </c>
      <c r="E3778" s="14" t="s">
        <v>5085</v>
      </c>
      <c r="F3778" s="14" t="e" vm="12">
        <v>#VALUE!</v>
      </c>
      <c r="G3778" s="2" t="str">
        <f>_xlfn.XLOOKUP(E3778,missing_cities!$Q$2:$Q$56,missing_cities!$R$2:$R$56,"Not Found",0)</f>
        <v>South Africa</v>
      </c>
      <c r="H3778" t="str">
        <f>_xlfn.XLOOKUP(E3778,missing_cities!$Q$2:$Q$56,missing_cities!$S$2:$S$56,"Not Found",0)</f>
        <v>Africa</v>
      </c>
      <c r="I3778" t="s">
        <v>3449</v>
      </c>
      <c r="J3778" s="15">
        <v>0.12</v>
      </c>
      <c r="K3778" t="s">
        <v>34</v>
      </c>
      <c r="L3778" s="15" t="str">
        <f t="shared" si="116"/>
        <v>6:00-22:00</v>
      </c>
      <c r="M3778" s="16">
        <f t="shared" si="117"/>
        <v>0.67</v>
      </c>
      <c r="N3778" s="15">
        <v>16.739999999999998</v>
      </c>
      <c r="O3778" s="15">
        <v>44</v>
      </c>
      <c r="P3778" t="s">
        <v>29</v>
      </c>
      <c r="Q3778">
        <v>22</v>
      </c>
      <c r="R3778" t="s">
        <v>46</v>
      </c>
      <c r="S3778">
        <v>2019</v>
      </c>
      <c r="T3778" t="s">
        <v>31</v>
      </c>
      <c r="U3778" s="15">
        <v>4.5</v>
      </c>
      <c r="V3778" s="15">
        <v>10</v>
      </c>
      <c r="W3778" t="s">
        <v>23</v>
      </c>
    </row>
    <row r="3779" spans="1:23">
      <c r="A3779" t="s">
        <v>3824</v>
      </c>
      <c r="B3779">
        <v>-89.630746000000002</v>
      </c>
      <c r="C3779" s="15">
        <v>-32.411679999999997</v>
      </c>
      <c r="D3779" s="2" t="s">
        <v>8800</v>
      </c>
      <c r="E3779" s="14" t="str">
        <f>_xlfn.XLOOKUP(C3779,missing_cities!B:B,missing_cities!C:C,"Not Found",0)</f>
        <v>Not Found</v>
      </c>
      <c r="F3779" s="14" t="s">
        <v>9990</v>
      </c>
      <c r="G3779" s="2" t="str">
        <f>_xlfn.XLOOKUP(E3779,missing_cities!$Q$2:$Q$56,missing_cities!$R$2:$R$56,"Not Found",0)</f>
        <v>Not Found</v>
      </c>
      <c r="H3779" t="str">
        <f>_xlfn.XLOOKUP(E3779,missing_cities!$Q$2:$Q$56,missing_cities!$S$2:$S$56,"Not Found",0)</f>
        <v>Not Found</v>
      </c>
      <c r="I3779" t="s">
        <v>3449</v>
      </c>
      <c r="J3779" s="15">
        <v>0.25</v>
      </c>
      <c r="K3779" t="s">
        <v>34</v>
      </c>
      <c r="L3779" s="15" t="str">
        <f t="shared" ref="L3779:L3842" si="118">IF(ISNUMBER(SEARCH("-",K3779)),K3779,"9.00-21.00")</f>
        <v>6:00-22:00</v>
      </c>
      <c r="M3779" s="16">
        <f t="shared" ref="M3779:M3842" si="119">IF(ISNUMBER(SEARCH("-", L3779)), TEXT(RIGHT(L3779, LEN(L3779) - FIND("-", L3779)), "0.00") - TEXT(LEFT(L3779, FIND("-", L3779)-1), "0.00"), "")</f>
        <v>0.67</v>
      </c>
      <c r="N3779" s="15">
        <v>13.77</v>
      </c>
      <c r="O3779" s="15">
        <v>65</v>
      </c>
      <c r="P3779" t="s">
        <v>29</v>
      </c>
      <c r="Q3779">
        <v>350</v>
      </c>
      <c r="R3779" t="s">
        <v>48</v>
      </c>
      <c r="S3779">
        <v>2019</v>
      </c>
      <c r="T3779" t="s">
        <v>31</v>
      </c>
      <c r="U3779" s="15">
        <v>3.3</v>
      </c>
      <c r="V3779" s="15">
        <v>3</v>
      </c>
      <c r="W3779" t="s">
        <v>27</v>
      </c>
    </row>
    <row r="3780" spans="1:23">
      <c r="A3780" t="s">
        <v>3825</v>
      </c>
      <c r="B3780">
        <v>37.611823000000001</v>
      </c>
      <c r="C3780" s="15">
        <v>126.93987799999999</v>
      </c>
      <c r="D3780" s="2" t="s">
        <v>8801</v>
      </c>
      <c r="E3780" s="14" t="s">
        <v>5063</v>
      </c>
      <c r="F3780" s="14" t="e" vm="6">
        <v>#VALUE!</v>
      </c>
      <c r="G3780" s="2" t="str">
        <f>_xlfn.XLOOKUP(E3780,missing_cities!$Q$2:$Q$56,missing_cities!$R$2:$R$56,"Not Found",0)</f>
        <v>South Korea</v>
      </c>
      <c r="H3780" t="str">
        <f>_xlfn.XLOOKUP(E3780,missing_cities!$Q$2:$Q$56,missing_cities!$S$2:$S$56,"Not Found",0)</f>
        <v>Asia</v>
      </c>
      <c r="I3780" t="s">
        <v>3449</v>
      </c>
      <c r="J3780" s="15">
        <v>0.42</v>
      </c>
      <c r="K3780" s="1">
        <v>45862</v>
      </c>
      <c r="L3780" s="15" t="str">
        <f t="shared" si="118"/>
        <v>9.00-21.00</v>
      </c>
      <c r="M3780" s="16">
        <f t="shared" si="119"/>
        <v>12</v>
      </c>
      <c r="N3780" s="15">
        <v>1.85</v>
      </c>
      <c r="O3780" s="15">
        <v>22</v>
      </c>
      <c r="P3780" t="s">
        <v>20</v>
      </c>
      <c r="Q3780">
        <v>150</v>
      </c>
      <c r="R3780" t="s">
        <v>35</v>
      </c>
      <c r="S3780">
        <v>2015</v>
      </c>
      <c r="T3780" t="s">
        <v>22</v>
      </c>
      <c r="U3780" s="15">
        <v>4.2</v>
      </c>
      <c r="V3780" s="15">
        <v>9</v>
      </c>
      <c r="W3780" t="s">
        <v>27</v>
      </c>
    </row>
    <row r="3781" spans="1:23">
      <c r="A3781" t="s">
        <v>3826</v>
      </c>
      <c r="B3781">
        <v>-33.854097000000003</v>
      </c>
      <c r="C3781" s="15">
        <v>151.333887</v>
      </c>
      <c r="D3781" s="2" t="s">
        <v>8802</v>
      </c>
      <c r="E3781" s="14" t="s">
        <v>5069</v>
      </c>
      <c r="F3781" s="14" t="e" vm="8">
        <v>#VALUE!</v>
      </c>
      <c r="G3781" s="2" t="str">
        <f>_xlfn.XLOOKUP(E3781,missing_cities!$Q$2:$Q$56,missing_cities!$R$2:$R$56,"Not Found",0)</f>
        <v>Australia</v>
      </c>
      <c r="H3781" t="str">
        <f>_xlfn.XLOOKUP(E3781,missing_cities!$Q$2:$Q$56,missing_cities!$S$2:$S$56,"Not Found",0)</f>
        <v>Australia</v>
      </c>
      <c r="I3781" t="s">
        <v>3449</v>
      </c>
      <c r="J3781" s="15">
        <v>0.11</v>
      </c>
      <c r="K3781" t="s">
        <v>34</v>
      </c>
      <c r="L3781" s="15" t="str">
        <f t="shared" si="118"/>
        <v>6:00-22:00</v>
      </c>
      <c r="M3781" s="16">
        <f t="shared" si="119"/>
        <v>0.67</v>
      </c>
      <c r="N3781" s="15">
        <v>16.34</v>
      </c>
      <c r="O3781" s="15">
        <v>65</v>
      </c>
      <c r="P3781" t="s">
        <v>25</v>
      </c>
      <c r="Q3781">
        <v>22</v>
      </c>
      <c r="R3781" t="s">
        <v>40</v>
      </c>
      <c r="S3781">
        <v>2012</v>
      </c>
      <c r="T3781" t="s">
        <v>31</v>
      </c>
      <c r="U3781" s="15">
        <v>3.2</v>
      </c>
      <c r="V3781" s="15">
        <v>10</v>
      </c>
      <c r="W3781" t="s">
        <v>23</v>
      </c>
    </row>
    <row r="3782" spans="1:23">
      <c r="A3782" t="s">
        <v>3827</v>
      </c>
      <c r="B3782">
        <v>-33.863155999999996</v>
      </c>
      <c r="C3782" s="15">
        <v>18.45439</v>
      </c>
      <c r="D3782" s="2" t="s">
        <v>8803</v>
      </c>
      <c r="E3782" s="14" t="s">
        <v>5085</v>
      </c>
      <c r="F3782" s="14" t="e" vm="12">
        <v>#VALUE!</v>
      </c>
      <c r="G3782" s="2" t="str">
        <f>_xlfn.XLOOKUP(E3782,missing_cities!$Q$2:$Q$56,missing_cities!$R$2:$R$56,"Not Found",0)</f>
        <v>South Africa</v>
      </c>
      <c r="H3782" t="str">
        <f>_xlfn.XLOOKUP(E3782,missing_cities!$Q$2:$Q$56,missing_cities!$S$2:$S$56,"Not Found",0)</f>
        <v>Africa</v>
      </c>
      <c r="I3782" t="s">
        <v>3449</v>
      </c>
      <c r="J3782" s="15">
        <v>0.32</v>
      </c>
      <c r="K3782" t="s">
        <v>19</v>
      </c>
      <c r="L3782" s="15" t="str">
        <f t="shared" si="118"/>
        <v>9:00-18:00</v>
      </c>
      <c r="M3782" s="16">
        <f t="shared" si="119"/>
        <v>0.37</v>
      </c>
      <c r="N3782" s="15">
        <v>16.600000000000001</v>
      </c>
      <c r="O3782" s="15">
        <v>37</v>
      </c>
      <c r="P3782" t="s">
        <v>37</v>
      </c>
      <c r="Q3782">
        <v>50</v>
      </c>
      <c r="R3782" t="s">
        <v>37</v>
      </c>
      <c r="S3782">
        <v>2023</v>
      </c>
      <c r="T3782" t="s">
        <v>22</v>
      </c>
      <c r="U3782" s="15">
        <v>4.4000000000000004</v>
      </c>
      <c r="V3782" s="15">
        <v>9</v>
      </c>
      <c r="W3782" t="s">
        <v>27</v>
      </c>
    </row>
    <row r="3783" spans="1:23">
      <c r="A3783" t="s">
        <v>3828</v>
      </c>
      <c r="B3783">
        <v>-33.795319999999997</v>
      </c>
      <c r="C3783" s="15">
        <v>18.559228999999998</v>
      </c>
      <c r="D3783" s="2" t="s">
        <v>8804</v>
      </c>
      <c r="E3783" s="14" t="s">
        <v>5085</v>
      </c>
      <c r="F3783" s="14" t="e" vm="12">
        <v>#VALUE!</v>
      </c>
      <c r="G3783" s="2" t="str">
        <f>_xlfn.XLOOKUP(E3783,missing_cities!$Q$2:$Q$56,missing_cities!$R$2:$R$56,"Not Found",0)</f>
        <v>South Africa</v>
      </c>
      <c r="H3783" t="str">
        <f>_xlfn.XLOOKUP(E3783,missing_cities!$Q$2:$Q$56,missing_cities!$S$2:$S$56,"Not Found",0)</f>
        <v>Africa</v>
      </c>
      <c r="I3783" t="s">
        <v>3449</v>
      </c>
      <c r="J3783" s="15">
        <v>0.31</v>
      </c>
      <c r="K3783" t="s">
        <v>34</v>
      </c>
      <c r="L3783" s="15" t="str">
        <f t="shared" si="118"/>
        <v>6:00-22:00</v>
      </c>
      <c r="M3783" s="16">
        <f t="shared" si="119"/>
        <v>0.67</v>
      </c>
      <c r="N3783" s="15">
        <v>11.24</v>
      </c>
      <c r="O3783" s="15">
        <v>36</v>
      </c>
      <c r="P3783" t="s">
        <v>39</v>
      </c>
      <c r="Q3783">
        <v>50</v>
      </c>
      <c r="R3783" t="s">
        <v>37</v>
      </c>
      <c r="S3783">
        <v>2019</v>
      </c>
      <c r="T3783" t="s">
        <v>22</v>
      </c>
      <c r="U3783" s="15">
        <v>3.7</v>
      </c>
      <c r="V3783" s="15">
        <v>2</v>
      </c>
      <c r="W3783" t="s">
        <v>27</v>
      </c>
    </row>
    <row r="3784" spans="1:23">
      <c r="A3784" t="s">
        <v>3829</v>
      </c>
      <c r="B3784">
        <v>-21.530007999999999</v>
      </c>
      <c r="C3784" s="15">
        <v>-19.543849999999999</v>
      </c>
      <c r="D3784" s="2" t="s">
        <v>8805</v>
      </c>
      <c r="E3784" s="14" t="str">
        <f>_xlfn.XLOOKUP(C3784,missing_cities!B:B,missing_cities!C:C,"Not Found",0)</f>
        <v>Error</v>
      </c>
      <c r="F3784" s="14" t="s">
        <v>9987</v>
      </c>
      <c r="G3784" s="2" t="str">
        <f>_xlfn.XLOOKUP(E3784,missing_cities!$Q$2:$Q$56,missing_cities!$R$2:$R$56,"Not Found",0)</f>
        <v>Error</v>
      </c>
      <c r="H3784" t="str">
        <f>_xlfn.XLOOKUP(E3784,missing_cities!$Q$2:$Q$56,missing_cities!$S$2:$S$56,"Not Found",0)</f>
        <v>Error</v>
      </c>
      <c r="I3784" t="s">
        <v>3449</v>
      </c>
      <c r="J3784" s="15">
        <v>0.28000000000000003</v>
      </c>
      <c r="K3784" s="1">
        <v>45862</v>
      </c>
      <c r="L3784" s="15" t="str">
        <f t="shared" si="118"/>
        <v>9.00-21.00</v>
      </c>
      <c r="M3784" s="16">
        <f t="shared" si="119"/>
        <v>12</v>
      </c>
      <c r="N3784" s="15">
        <v>11.82</v>
      </c>
      <c r="O3784" s="15">
        <v>68</v>
      </c>
      <c r="P3784" t="s">
        <v>25</v>
      </c>
      <c r="Q3784">
        <v>22</v>
      </c>
      <c r="R3784" t="s">
        <v>21</v>
      </c>
      <c r="S3784">
        <v>2023</v>
      </c>
      <c r="T3784" t="s">
        <v>22</v>
      </c>
      <c r="U3784" s="15">
        <v>4.2</v>
      </c>
      <c r="V3784" s="15">
        <v>3</v>
      </c>
      <c r="W3784" t="s">
        <v>23</v>
      </c>
    </row>
    <row r="3785" spans="1:23">
      <c r="A3785" t="s">
        <v>3830</v>
      </c>
      <c r="B3785">
        <v>19.061513000000001</v>
      </c>
      <c r="C3785" s="15">
        <v>72.976422999999997</v>
      </c>
      <c r="D3785" s="2" t="s">
        <v>8806</v>
      </c>
      <c r="E3785" s="14" t="s">
        <v>5079</v>
      </c>
      <c r="F3785" s="14" t="e" vm="11">
        <v>#VALUE!</v>
      </c>
      <c r="G3785" s="2" t="str">
        <f>_xlfn.XLOOKUP(E3785,missing_cities!$Q$2:$Q$56,missing_cities!$R$2:$R$56,"Not Found",0)</f>
        <v>India</v>
      </c>
      <c r="H3785" t="str">
        <f>_xlfn.XLOOKUP(E3785,missing_cities!$Q$2:$Q$56,missing_cities!$S$2:$S$56,"Not Found",0)</f>
        <v>Asia</v>
      </c>
      <c r="I3785" t="s">
        <v>3449</v>
      </c>
      <c r="J3785" s="15">
        <v>0.21</v>
      </c>
      <c r="K3785" t="s">
        <v>19</v>
      </c>
      <c r="L3785" s="15" t="str">
        <f t="shared" si="118"/>
        <v>9:00-18:00</v>
      </c>
      <c r="M3785" s="16">
        <f t="shared" si="119"/>
        <v>0.37</v>
      </c>
      <c r="N3785" s="15">
        <v>12.91</v>
      </c>
      <c r="O3785" s="15">
        <v>36</v>
      </c>
      <c r="P3785" t="s">
        <v>39</v>
      </c>
      <c r="Q3785">
        <v>22</v>
      </c>
      <c r="R3785" t="s">
        <v>74</v>
      </c>
      <c r="S3785">
        <v>2013</v>
      </c>
      <c r="T3785" t="s">
        <v>22</v>
      </c>
      <c r="U3785" s="15">
        <v>4.7</v>
      </c>
      <c r="V3785" s="15">
        <v>2</v>
      </c>
      <c r="W3785" t="s">
        <v>27</v>
      </c>
    </row>
    <row r="3786" spans="1:23">
      <c r="A3786" t="s">
        <v>3831</v>
      </c>
      <c r="B3786">
        <v>34.057285999999998</v>
      </c>
      <c r="C3786" s="15">
        <v>-118.205731</v>
      </c>
      <c r="D3786" s="2" t="s">
        <v>8807</v>
      </c>
      <c r="E3786" s="14" t="s">
        <v>5111</v>
      </c>
      <c r="F3786" s="14" t="e" vm="5">
        <v>#VALUE!</v>
      </c>
      <c r="G3786" s="2" t="str">
        <f>_xlfn.XLOOKUP(E3786,missing_cities!$Q$2:$Q$56,missing_cities!$R$2:$R$56,"Not Found",0)</f>
        <v>United States</v>
      </c>
      <c r="H3786" t="str">
        <f>_xlfn.XLOOKUP(E3786,missing_cities!$Q$2:$Q$56,missing_cities!$S$2:$S$56,"Not Found",0)</f>
        <v>North America</v>
      </c>
      <c r="I3786" t="s">
        <v>3449</v>
      </c>
      <c r="J3786" s="15">
        <v>0.15</v>
      </c>
      <c r="K3786" s="1">
        <v>45862</v>
      </c>
      <c r="L3786" s="15" t="str">
        <f t="shared" si="118"/>
        <v>9.00-21.00</v>
      </c>
      <c r="M3786" s="16">
        <f t="shared" si="119"/>
        <v>12</v>
      </c>
      <c r="N3786" s="15">
        <v>3.8</v>
      </c>
      <c r="O3786" s="15">
        <v>80</v>
      </c>
      <c r="P3786" t="s">
        <v>29</v>
      </c>
      <c r="Q3786">
        <v>150</v>
      </c>
      <c r="R3786" t="s">
        <v>42</v>
      </c>
      <c r="S3786">
        <v>2014</v>
      </c>
      <c r="T3786" t="s">
        <v>22</v>
      </c>
      <c r="U3786" s="15">
        <v>4.5999999999999996</v>
      </c>
      <c r="V3786" s="15">
        <v>4</v>
      </c>
      <c r="W3786" t="s">
        <v>27</v>
      </c>
    </row>
    <row r="3787" spans="1:23">
      <c r="A3787" t="s">
        <v>3832</v>
      </c>
      <c r="B3787">
        <v>30.502618999999999</v>
      </c>
      <c r="C3787" s="15">
        <v>78.243519000000006</v>
      </c>
      <c r="D3787" s="2" t="s">
        <v>8808</v>
      </c>
      <c r="E3787" s="14">
        <f>_xlfn.XLOOKUP(C3787,missing_cities!B:B,missing_cities!C:C,"Not Found",0)</f>
        <v>0</v>
      </c>
      <c r="F3787" s="14" t="s">
        <v>9990</v>
      </c>
      <c r="G3787" s="2" t="str">
        <f>_xlfn.XLOOKUP(E3787,missing_cities!$Q$2:$Q$56,missing_cities!$R$2:$R$56,"Not Found",0)</f>
        <v>Not Found</v>
      </c>
      <c r="H3787" t="str">
        <f>_xlfn.XLOOKUP(E3787,missing_cities!$Q$2:$Q$56,missing_cities!$S$2:$S$56,"Not Found",0)</f>
        <v>Not Found</v>
      </c>
      <c r="I3787" t="s">
        <v>3449</v>
      </c>
      <c r="J3787" s="15">
        <v>0.47</v>
      </c>
      <c r="K3787" t="s">
        <v>19</v>
      </c>
      <c r="L3787" s="15" t="str">
        <f t="shared" si="118"/>
        <v>9:00-18:00</v>
      </c>
      <c r="M3787" s="16">
        <f t="shared" si="119"/>
        <v>0.37</v>
      </c>
      <c r="N3787" s="15">
        <v>3.93</v>
      </c>
      <c r="O3787" s="15">
        <v>61</v>
      </c>
      <c r="P3787" t="s">
        <v>37</v>
      </c>
      <c r="Q3787">
        <v>22</v>
      </c>
      <c r="R3787" t="s">
        <v>26</v>
      </c>
      <c r="S3787">
        <v>2023</v>
      </c>
      <c r="T3787" t="s">
        <v>31</v>
      </c>
      <c r="U3787" s="15">
        <v>3.9</v>
      </c>
      <c r="V3787" s="15">
        <v>4</v>
      </c>
      <c r="W3787" t="s">
        <v>23</v>
      </c>
    </row>
    <row r="3788" spans="1:23">
      <c r="A3788" t="s">
        <v>3833</v>
      </c>
      <c r="B3788">
        <v>19.587605</v>
      </c>
      <c r="C3788" s="15">
        <v>-99.159532999999996</v>
      </c>
      <c r="D3788" s="2" t="s">
        <v>8809</v>
      </c>
      <c r="E3788" s="14" t="s">
        <v>5119</v>
      </c>
      <c r="F3788" s="14" t="e" vm="13">
        <v>#VALUE!</v>
      </c>
      <c r="G3788" s="2" t="str">
        <f>_xlfn.XLOOKUP(E3788,missing_cities!$Q$2:$Q$56,missing_cities!$R$2:$R$56,"Not Found",0)</f>
        <v>Mexico</v>
      </c>
      <c r="H3788" t="str">
        <f>_xlfn.XLOOKUP(E3788,missing_cities!$Q$2:$Q$56,missing_cities!$S$2:$S$56,"Not Found",0)</f>
        <v>North America</v>
      </c>
      <c r="I3788" t="s">
        <v>3449</v>
      </c>
      <c r="J3788" s="15">
        <v>0.31</v>
      </c>
      <c r="K3788" t="s">
        <v>34</v>
      </c>
      <c r="L3788" s="15" t="str">
        <f t="shared" si="118"/>
        <v>6:00-22:00</v>
      </c>
      <c r="M3788" s="16">
        <f t="shared" si="119"/>
        <v>0.67</v>
      </c>
      <c r="N3788" s="15">
        <v>8</v>
      </c>
      <c r="O3788" s="15">
        <v>87</v>
      </c>
      <c r="P3788" t="s">
        <v>39</v>
      </c>
      <c r="Q3788">
        <v>22</v>
      </c>
      <c r="R3788" t="s">
        <v>132</v>
      </c>
      <c r="S3788">
        <v>2020</v>
      </c>
      <c r="T3788" t="s">
        <v>22</v>
      </c>
      <c r="U3788" s="15">
        <v>4.9000000000000004</v>
      </c>
      <c r="V3788" s="15">
        <v>7</v>
      </c>
      <c r="W3788" t="s">
        <v>23</v>
      </c>
    </row>
    <row r="3789" spans="1:23">
      <c r="A3789" t="s">
        <v>3834</v>
      </c>
      <c r="B3789">
        <v>19.538644000000001</v>
      </c>
      <c r="C3789" s="15">
        <v>-99.144963000000004</v>
      </c>
      <c r="D3789" s="2" t="s">
        <v>8810</v>
      </c>
      <c r="E3789" s="14" t="s">
        <v>5119</v>
      </c>
      <c r="F3789" s="14" t="e" vm="13">
        <v>#VALUE!</v>
      </c>
      <c r="G3789" s="2" t="str">
        <f>_xlfn.XLOOKUP(E3789,missing_cities!$Q$2:$Q$56,missing_cities!$R$2:$R$56,"Not Found",0)</f>
        <v>Mexico</v>
      </c>
      <c r="H3789" t="str">
        <f>_xlfn.XLOOKUP(E3789,missing_cities!$Q$2:$Q$56,missing_cities!$S$2:$S$56,"Not Found",0)</f>
        <v>North America</v>
      </c>
      <c r="I3789" t="s">
        <v>3449</v>
      </c>
      <c r="J3789" s="15">
        <v>0.38</v>
      </c>
      <c r="K3789" t="s">
        <v>34</v>
      </c>
      <c r="L3789" s="15" t="str">
        <f t="shared" si="118"/>
        <v>6:00-22:00</v>
      </c>
      <c r="M3789" s="16">
        <f t="shared" si="119"/>
        <v>0.67</v>
      </c>
      <c r="N3789" s="15">
        <v>7.13</v>
      </c>
      <c r="O3789" s="15">
        <v>67</v>
      </c>
      <c r="P3789" t="s">
        <v>39</v>
      </c>
      <c r="Q3789">
        <v>22</v>
      </c>
      <c r="R3789" t="s">
        <v>74</v>
      </c>
      <c r="S3789">
        <v>2012</v>
      </c>
      <c r="T3789" t="s">
        <v>31</v>
      </c>
      <c r="U3789" s="15">
        <v>4.7</v>
      </c>
      <c r="V3789" s="15">
        <v>10</v>
      </c>
      <c r="W3789" t="s">
        <v>27</v>
      </c>
    </row>
    <row r="3790" spans="1:23">
      <c r="A3790" t="s">
        <v>3835</v>
      </c>
      <c r="B3790">
        <v>25.290762999999998</v>
      </c>
      <c r="C3790" s="15">
        <v>55.300471999999999</v>
      </c>
      <c r="D3790" s="2" t="s">
        <v>8811</v>
      </c>
      <c r="E3790" s="14" t="s">
        <v>5076</v>
      </c>
      <c r="F3790" s="14" t="e" vm="10">
        <v>#VALUE!</v>
      </c>
      <c r="G3790" s="2" t="str">
        <f>_xlfn.XLOOKUP(E3790,missing_cities!$Q$2:$Q$56,missing_cities!$R$2:$R$56,"Not Found",0)</f>
        <v>United Arab Emirates</v>
      </c>
      <c r="H3790" t="str">
        <f>_xlfn.XLOOKUP(E3790,missing_cities!$Q$2:$Q$56,missing_cities!$S$2:$S$56,"Not Found",0)</f>
        <v>Asia</v>
      </c>
      <c r="I3790" t="s">
        <v>3449</v>
      </c>
      <c r="J3790" s="15">
        <v>0.33</v>
      </c>
      <c r="K3790" s="1">
        <v>45862</v>
      </c>
      <c r="L3790" s="15" t="str">
        <f t="shared" si="118"/>
        <v>9.00-21.00</v>
      </c>
      <c r="M3790" s="16">
        <f t="shared" si="119"/>
        <v>12</v>
      </c>
      <c r="N3790" s="15">
        <v>9.84</v>
      </c>
      <c r="O3790" s="15">
        <v>15</v>
      </c>
      <c r="P3790" t="s">
        <v>39</v>
      </c>
      <c r="Q3790">
        <v>150</v>
      </c>
      <c r="R3790" t="s">
        <v>26</v>
      </c>
      <c r="S3790">
        <v>2011</v>
      </c>
      <c r="T3790" t="s">
        <v>31</v>
      </c>
      <c r="U3790" s="15">
        <v>4.5999999999999996</v>
      </c>
      <c r="V3790" s="15">
        <v>7</v>
      </c>
      <c r="W3790" t="s">
        <v>27</v>
      </c>
    </row>
    <row r="3791" spans="1:23">
      <c r="A3791" t="s">
        <v>3836</v>
      </c>
      <c r="B3791">
        <v>55.868707999999998</v>
      </c>
      <c r="C3791" s="15">
        <v>37.627279999999999</v>
      </c>
      <c r="D3791" s="2" t="s">
        <v>8812</v>
      </c>
      <c r="E3791" s="14" t="s">
        <v>5052</v>
      </c>
      <c r="F3791" s="14" t="e" vm="2">
        <v>#VALUE!</v>
      </c>
      <c r="G3791" s="2" t="str">
        <f>_xlfn.XLOOKUP(E3791,missing_cities!$Q$2:$Q$56,missing_cities!$R$2:$R$56,"Not Found",0)</f>
        <v>Russia</v>
      </c>
      <c r="H3791" t="str">
        <f>_xlfn.XLOOKUP(E3791,missing_cities!$Q$2:$Q$56,missing_cities!$S$2:$S$56,"Not Found",0)</f>
        <v>Europe</v>
      </c>
      <c r="I3791" t="s">
        <v>3449</v>
      </c>
      <c r="J3791" s="15">
        <v>0.43</v>
      </c>
      <c r="K3791" t="s">
        <v>19</v>
      </c>
      <c r="L3791" s="15" t="str">
        <f t="shared" si="118"/>
        <v>9:00-18:00</v>
      </c>
      <c r="M3791" s="16">
        <f t="shared" si="119"/>
        <v>0.37</v>
      </c>
      <c r="N3791" s="15">
        <v>5.78</v>
      </c>
      <c r="O3791" s="15">
        <v>58</v>
      </c>
      <c r="P3791" t="s">
        <v>29</v>
      </c>
      <c r="Q3791">
        <v>150</v>
      </c>
      <c r="R3791" t="s">
        <v>48</v>
      </c>
      <c r="S3791">
        <v>2014</v>
      </c>
      <c r="T3791" t="s">
        <v>22</v>
      </c>
      <c r="U3791" s="15">
        <v>3.2</v>
      </c>
      <c r="V3791" s="15">
        <v>3</v>
      </c>
      <c r="W3791" t="s">
        <v>32</v>
      </c>
    </row>
    <row r="3792" spans="1:23">
      <c r="A3792" t="s">
        <v>3837</v>
      </c>
      <c r="B3792">
        <v>25.398689999999998</v>
      </c>
      <c r="C3792" s="15">
        <v>55.318393999999998</v>
      </c>
      <c r="D3792" s="2" t="s">
        <v>8813</v>
      </c>
      <c r="E3792" s="14" t="s">
        <v>5076</v>
      </c>
      <c r="F3792" s="14" t="e" vm="10">
        <v>#VALUE!</v>
      </c>
      <c r="G3792" s="2" t="str">
        <f>_xlfn.XLOOKUP(E3792,missing_cities!$Q$2:$Q$56,missing_cities!$R$2:$R$56,"Not Found",0)</f>
        <v>United Arab Emirates</v>
      </c>
      <c r="H3792" t="str">
        <f>_xlfn.XLOOKUP(E3792,missing_cities!$Q$2:$Q$56,missing_cities!$S$2:$S$56,"Not Found",0)</f>
        <v>Asia</v>
      </c>
      <c r="I3792" t="s">
        <v>3449</v>
      </c>
      <c r="J3792" s="15">
        <v>0.12</v>
      </c>
      <c r="K3792" s="1">
        <v>45862</v>
      </c>
      <c r="L3792" s="15" t="str">
        <f t="shared" si="118"/>
        <v>9.00-21.00</v>
      </c>
      <c r="M3792" s="16">
        <f t="shared" si="119"/>
        <v>12</v>
      </c>
      <c r="N3792" s="15">
        <v>17.27</v>
      </c>
      <c r="O3792" s="15">
        <v>82</v>
      </c>
      <c r="P3792" t="s">
        <v>37</v>
      </c>
      <c r="Q3792">
        <v>22</v>
      </c>
      <c r="R3792" t="s">
        <v>132</v>
      </c>
      <c r="S3792">
        <v>2019</v>
      </c>
      <c r="T3792" t="s">
        <v>22</v>
      </c>
      <c r="U3792" s="15">
        <v>4.0999999999999996</v>
      </c>
      <c r="V3792" s="15">
        <v>1</v>
      </c>
      <c r="W3792" t="s">
        <v>23</v>
      </c>
    </row>
    <row r="3793" spans="1:23">
      <c r="A3793" t="s">
        <v>3838</v>
      </c>
      <c r="B3793">
        <v>41.908999000000001</v>
      </c>
      <c r="C3793" s="15">
        <v>-87.741071000000005</v>
      </c>
      <c r="D3793" s="2" t="s">
        <v>8814</v>
      </c>
      <c r="E3793" s="14" t="s">
        <v>5065</v>
      </c>
      <c r="F3793" s="14" t="e" vm="5">
        <v>#VALUE!</v>
      </c>
      <c r="G3793" s="2" t="str">
        <f>_xlfn.XLOOKUP(E3793,missing_cities!$Q$2:$Q$56,missing_cities!$R$2:$R$56,"Not Found",0)</f>
        <v>United States</v>
      </c>
      <c r="H3793" t="str">
        <f>_xlfn.XLOOKUP(E3793,missing_cities!$Q$2:$Q$56,missing_cities!$S$2:$S$56,"Not Found",0)</f>
        <v>North America</v>
      </c>
      <c r="I3793" t="s">
        <v>3449</v>
      </c>
      <c r="J3793" s="15">
        <v>0.38</v>
      </c>
      <c r="K3793" t="s">
        <v>19</v>
      </c>
      <c r="L3793" s="15" t="str">
        <f t="shared" si="118"/>
        <v>9:00-18:00</v>
      </c>
      <c r="M3793" s="16">
        <f t="shared" si="119"/>
        <v>0.37</v>
      </c>
      <c r="N3793" s="15">
        <v>16.11</v>
      </c>
      <c r="O3793" s="15">
        <v>11</v>
      </c>
      <c r="P3793" t="s">
        <v>20</v>
      </c>
      <c r="Q3793">
        <v>350</v>
      </c>
      <c r="R3793" t="s">
        <v>48</v>
      </c>
      <c r="S3793">
        <v>2017</v>
      </c>
      <c r="T3793" t="s">
        <v>22</v>
      </c>
      <c r="U3793" s="15">
        <v>3.7</v>
      </c>
      <c r="V3793" s="15">
        <v>6</v>
      </c>
      <c r="W3793" t="s">
        <v>32</v>
      </c>
    </row>
    <row r="3794" spans="1:23">
      <c r="A3794" t="s">
        <v>3839</v>
      </c>
      <c r="B3794">
        <v>18.994451000000002</v>
      </c>
      <c r="C3794" s="15">
        <v>72.996364</v>
      </c>
      <c r="D3794" s="2" t="s">
        <v>8815</v>
      </c>
      <c r="E3794" s="14" t="s">
        <v>5079</v>
      </c>
      <c r="F3794" s="14" t="e" vm="11">
        <v>#VALUE!</v>
      </c>
      <c r="G3794" s="2" t="str">
        <f>_xlfn.XLOOKUP(E3794,missing_cities!$Q$2:$Q$56,missing_cities!$R$2:$R$56,"Not Found",0)</f>
        <v>India</v>
      </c>
      <c r="H3794" t="str">
        <f>_xlfn.XLOOKUP(E3794,missing_cities!$Q$2:$Q$56,missing_cities!$S$2:$S$56,"Not Found",0)</f>
        <v>Asia</v>
      </c>
      <c r="I3794" t="s">
        <v>3449</v>
      </c>
      <c r="J3794" s="15">
        <v>0.19</v>
      </c>
      <c r="K3794" t="s">
        <v>19</v>
      </c>
      <c r="L3794" s="15" t="str">
        <f t="shared" si="118"/>
        <v>9:00-18:00</v>
      </c>
      <c r="M3794" s="16">
        <f t="shared" si="119"/>
        <v>0.37</v>
      </c>
      <c r="N3794" s="15">
        <v>2.91</v>
      </c>
      <c r="O3794" s="15">
        <v>44</v>
      </c>
      <c r="P3794" t="s">
        <v>39</v>
      </c>
      <c r="Q3794">
        <v>22</v>
      </c>
      <c r="R3794" t="s">
        <v>44</v>
      </c>
      <c r="S3794">
        <v>2012</v>
      </c>
      <c r="T3794" t="s">
        <v>22</v>
      </c>
      <c r="U3794" s="15">
        <v>3.9</v>
      </c>
      <c r="V3794" s="15">
        <v>1</v>
      </c>
      <c r="W3794" t="s">
        <v>27</v>
      </c>
    </row>
    <row r="3795" spans="1:23">
      <c r="A3795" t="s">
        <v>3840</v>
      </c>
      <c r="B3795">
        <v>-33.809074000000003</v>
      </c>
      <c r="C3795" s="15">
        <v>18.475245999999999</v>
      </c>
      <c r="D3795" s="2" t="s">
        <v>8816</v>
      </c>
      <c r="E3795" s="14" t="s">
        <v>5085</v>
      </c>
      <c r="F3795" s="14" t="e" vm="12">
        <v>#VALUE!</v>
      </c>
      <c r="G3795" s="2" t="str">
        <f>_xlfn.XLOOKUP(E3795,missing_cities!$Q$2:$Q$56,missing_cities!$R$2:$R$56,"Not Found",0)</f>
        <v>South Africa</v>
      </c>
      <c r="H3795" t="str">
        <f>_xlfn.XLOOKUP(E3795,missing_cities!$Q$2:$Q$56,missing_cities!$S$2:$S$56,"Not Found",0)</f>
        <v>Africa</v>
      </c>
      <c r="I3795" t="s">
        <v>3449</v>
      </c>
      <c r="J3795" s="15">
        <v>0.23</v>
      </c>
      <c r="K3795" t="s">
        <v>34</v>
      </c>
      <c r="L3795" s="15" t="str">
        <f t="shared" si="118"/>
        <v>6:00-22:00</v>
      </c>
      <c r="M3795" s="16">
        <f t="shared" si="119"/>
        <v>0.67</v>
      </c>
      <c r="N3795" s="15">
        <v>13.45</v>
      </c>
      <c r="O3795" s="15">
        <v>31</v>
      </c>
      <c r="P3795" t="s">
        <v>25</v>
      </c>
      <c r="Q3795">
        <v>50</v>
      </c>
      <c r="R3795" t="s">
        <v>42</v>
      </c>
      <c r="S3795">
        <v>2016</v>
      </c>
      <c r="T3795" t="s">
        <v>31</v>
      </c>
      <c r="U3795" s="15">
        <v>4</v>
      </c>
      <c r="V3795" s="15">
        <v>9</v>
      </c>
      <c r="W3795" t="s">
        <v>23</v>
      </c>
    </row>
    <row r="3796" spans="1:23">
      <c r="A3796" t="s">
        <v>3841</v>
      </c>
      <c r="B3796">
        <v>41.991840000000003</v>
      </c>
      <c r="C3796" s="15">
        <v>-87.646674000000004</v>
      </c>
      <c r="D3796" s="2" t="s">
        <v>8817</v>
      </c>
      <c r="E3796" s="14" t="s">
        <v>5065</v>
      </c>
      <c r="F3796" s="14" t="e" vm="5">
        <v>#VALUE!</v>
      </c>
      <c r="G3796" s="2" t="str">
        <f>_xlfn.XLOOKUP(E3796,missing_cities!$Q$2:$Q$56,missing_cities!$R$2:$R$56,"Not Found",0)</f>
        <v>United States</v>
      </c>
      <c r="H3796" t="str">
        <f>_xlfn.XLOOKUP(E3796,missing_cities!$Q$2:$Q$56,missing_cities!$S$2:$S$56,"Not Found",0)</f>
        <v>North America</v>
      </c>
      <c r="I3796" t="s">
        <v>3449</v>
      </c>
      <c r="J3796" s="15">
        <v>0.26</v>
      </c>
      <c r="K3796" s="1">
        <v>45862</v>
      </c>
      <c r="L3796" s="15" t="str">
        <f t="shared" si="118"/>
        <v>9.00-21.00</v>
      </c>
      <c r="M3796" s="16">
        <f t="shared" si="119"/>
        <v>12</v>
      </c>
      <c r="N3796" s="15">
        <v>2.19</v>
      </c>
      <c r="O3796" s="15">
        <v>60</v>
      </c>
      <c r="P3796" t="s">
        <v>29</v>
      </c>
      <c r="Q3796">
        <v>50</v>
      </c>
      <c r="R3796" t="s">
        <v>42</v>
      </c>
      <c r="S3796">
        <v>2019</v>
      </c>
      <c r="T3796" t="s">
        <v>31</v>
      </c>
      <c r="U3796" s="15">
        <v>3.2</v>
      </c>
      <c r="V3796" s="15">
        <v>6</v>
      </c>
      <c r="W3796" t="s">
        <v>32</v>
      </c>
    </row>
    <row r="3797" spans="1:23">
      <c r="A3797" t="s">
        <v>3842</v>
      </c>
      <c r="B3797">
        <v>52.49597</v>
      </c>
      <c r="C3797" s="15">
        <v>13.318486</v>
      </c>
      <c r="D3797" s="2" t="s">
        <v>8818</v>
      </c>
      <c r="E3797" s="14" t="s">
        <v>5057</v>
      </c>
      <c r="F3797" s="14" t="e" vm="3">
        <v>#VALUE!</v>
      </c>
      <c r="G3797" s="2" t="str">
        <f>_xlfn.XLOOKUP(E3797,missing_cities!$Q$2:$Q$56,missing_cities!$R$2:$R$56,"Not Found",0)</f>
        <v>Germany</v>
      </c>
      <c r="H3797" t="str">
        <f>_xlfn.XLOOKUP(E3797,missing_cities!$Q$2:$Q$56,missing_cities!$S$2:$S$56,"Not Found",0)</f>
        <v>Europe</v>
      </c>
      <c r="I3797" t="s">
        <v>3449</v>
      </c>
      <c r="J3797" s="15">
        <v>0.47</v>
      </c>
      <c r="K3797" t="s">
        <v>34</v>
      </c>
      <c r="L3797" s="15" t="str">
        <f t="shared" si="118"/>
        <v>6:00-22:00</v>
      </c>
      <c r="M3797" s="16">
        <f t="shared" si="119"/>
        <v>0.67</v>
      </c>
      <c r="N3797" s="15">
        <v>1.32</v>
      </c>
      <c r="O3797" s="15">
        <v>64</v>
      </c>
      <c r="P3797" t="s">
        <v>20</v>
      </c>
      <c r="Q3797">
        <v>150</v>
      </c>
      <c r="R3797" t="s">
        <v>21</v>
      </c>
      <c r="S3797">
        <v>2013</v>
      </c>
      <c r="T3797" t="s">
        <v>31</v>
      </c>
      <c r="U3797" s="15">
        <v>4</v>
      </c>
      <c r="V3797" s="15">
        <v>6</v>
      </c>
      <c r="W3797" t="s">
        <v>32</v>
      </c>
    </row>
    <row r="3798" spans="1:23">
      <c r="A3798" t="s">
        <v>3843</v>
      </c>
      <c r="B3798">
        <v>43.617708999999998</v>
      </c>
      <c r="C3798" s="15">
        <v>-79.332306000000003</v>
      </c>
      <c r="D3798" s="2" t="s">
        <v>8819</v>
      </c>
      <c r="E3798" s="14" t="s">
        <v>5050</v>
      </c>
      <c r="F3798" s="14" t="e" vm="1">
        <v>#VALUE!</v>
      </c>
      <c r="G3798" s="2" t="str">
        <f>_xlfn.XLOOKUP(E3798,missing_cities!$Q$2:$Q$56,missing_cities!$R$2:$R$56,"Not Found",0)</f>
        <v>Canada</v>
      </c>
      <c r="H3798" t="str">
        <f>_xlfn.XLOOKUP(E3798,missing_cities!$Q$2:$Q$56,missing_cities!$S$2:$S$56,"Not Found",0)</f>
        <v>North America</v>
      </c>
      <c r="I3798" t="s">
        <v>3449</v>
      </c>
      <c r="J3798" s="15">
        <v>0.21</v>
      </c>
      <c r="K3798" t="s">
        <v>19</v>
      </c>
      <c r="L3798" s="15" t="str">
        <f t="shared" si="118"/>
        <v>9:00-18:00</v>
      </c>
      <c r="M3798" s="16">
        <f t="shared" si="119"/>
        <v>0.37</v>
      </c>
      <c r="N3798" s="15">
        <v>2.74</v>
      </c>
      <c r="O3798" s="15">
        <v>19</v>
      </c>
      <c r="P3798" t="s">
        <v>39</v>
      </c>
      <c r="Q3798">
        <v>150</v>
      </c>
      <c r="R3798" t="s">
        <v>30</v>
      </c>
      <c r="S3798">
        <v>2011</v>
      </c>
      <c r="T3798" t="s">
        <v>31</v>
      </c>
      <c r="U3798" s="15">
        <v>3.2</v>
      </c>
      <c r="V3798" s="15">
        <v>4</v>
      </c>
      <c r="W3798" t="s">
        <v>32</v>
      </c>
    </row>
    <row r="3799" spans="1:23">
      <c r="A3799" t="s">
        <v>3844</v>
      </c>
      <c r="B3799">
        <v>41.800258999999997</v>
      </c>
      <c r="C3799" s="15">
        <v>-87.706585000000004</v>
      </c>
      <c r="D3799" s="2" t="s">
        <v>8820</v>
      </c>
      <c r="E3799" s="14" t="s">
        <v>5065</v>
      </c>
      <c r="F3799" s="14" t="e" vm="5">
        <v>#VALUE!</v>
      </c>
      <c r="G3799" s="2" t="str">
        <f>_xlfn.XLOOKUP(E3799,missing_cities!$Q$2:$Q$56,missing_cities!$R$2:$R$56,"Not Found",0)</f>
        <v>United States</v>
      </c>
      <c r="H3799" t="str">
        <f>_xlfn.XLOOKUP(E3799,missing_cities!$Q$2:$Q$56,missing_cities!$S$2:$S$56,"Not Found",0)</f>
        <v>North America</v>
      </c>
      <c r="I3799" t="s">
        <v>3449</v>
      </c>
      <c r="J3799" s="15">
        <v>0.16</v>
      </c>
      <c r="K3799" s="1">
        <v>45862</v>
      </c>
      <c r="L3799" s="15" t="str">
        <f t="shared" si="118"/>
        <v>9.00-21.00</v>
      </c>
      <c r="M3799" s="16">
        <f t="shared" si="119"/>
        <v>12</v>
      </c>
      <c r="N3799" s="15">
        <v>8.91</v>
      </c>
      <c r="O3799" s="15">
        <v>37</v>
      </c>
      <c r="P3799" t="s">
        <v>39</v>
      </c>
      <c r="Q3799">
        <v>150</v>
      </c>
      <c r="R3799" t="s">
        <v>48</v>
      </c>
      <c r="S3799">
        <v>2014</v>
      </c>
      <c r="T3799" t="s">
        <v>31</v>
      </c>
      <c r="U3799" s="15">
        <v>3.5</v>
      </c>
      <c r="V3799" s="15">
        <v>6</v>
      </c>
      <c r="W3799" t="s">
        <v>32</v>
      </c>
    </row>
    <row r="3800" spans="1:23">
      <c r="A3800" t="s">
        <v>3845</v>
      </c>
      <c r="B3800">
        <v>13.89818</v>
      </c>
      <c r="C3800" s="15">
        <v>100.425271</v>
      </c>
      <c r="D3800" s="2" t="s">
        <v>8821</v>
      </c>
      <c r="E3800" s="14" t="s">
        <v>5059</v>
      </c>
      <c r="F3800" s="14" t="e" vm="4">
        <v>#VALUE!</v>
      </c>
      <c r="G3800" s="2" t="str">
        <f>_xlfn.XLOOKUP(E3800,missing_cities!$Q$2:$Q$56,missing_cities!$R$2:$R$56,"Not Found",0)</f>
        <v>Thailand</v>
      </c>
      <c r="H3800" t="str">
        <f>_xlfn.XLOOKUP(E3800,missing_cities!$Q$2:$Q$56,missing_cities!$S$2:$S$56,"Not Found",0)</f>
        <v>Asia</v>
      </c>
      <c r="I3800" t="s">
        <v>3449</v>
      </c>
      <c r="J3800" s="15">
        <v>0.42</v>
      </c>
      <c r="K3800" s="1">
        <v>45862</v>
      </c>
      <c r="L3800" s="15" t="str">
        <f t="shared" si="118"/>
        <v>9.00-21.00</v>
      </c>
      <c r="M3800" s="16">
        <f t="shared" si="119"/>
        <v>12</v>
      </c>
      <c r="N3800" s="15">
        <v>10.3</v>
      </c>
      <c r="O3800" s="15">
        <v>90</v>
      </c>
      <c r="P3800" t="s">
        <v>29</v>
      </c>
      <c r="Q3800">
        <v>350</v>
      </c>
      <c r="R3800" t="s">
        <v>74</v>
      </c>
      <c r="S3800">
        <v>2014</v>
      </c>
      <c r="T3800" t="s">
        <v>31</v>
      </c>
      <c r="U3800" s="15">
        <v>3.1</v>
      </c>
      <c r="V3800" s="15">
        <v>10</v>
      </c>
      <c r="W3800" t="s">
        <v>27</v>
      </c>
    </row>
    <row r="3801" spans="1:23">
      <c r="A3801" t="s">
        <v>3846</v>
      </c>
      <c r="B3801">
        <v>52.430337999999999</v>
      </c>
      <c r="C3801" s="15">
        <v>13.492874</v>
      </c>
      <c r="D3801" s="2" t="s">
        <v>8822</v>
      </c>
      <c r="E3801" s="14" t="s">
        <v>5057</v>
      </c>
      <c r="F3801" s="14" t="e" vm="3">
        <v>#VALUE!</v>
      </c>
      <c r="G3801" s="2" t="str">
        <f>_xlfn.XLOOKUP(E3801,missing_cities!$Q$2:$Q$56,missing_cities!$R$2:$R$56,"Not Found",0)</f>
        <v>Germany</v>
      </c>
      <c r="H3801" t="str">
        <f>_xlfn.XLOOKUP(E3801,missing_cities!$Q$2:$Q$56,missing_cities!$S$2:$S$56,"Not Found",0)</f>
        <v>Europe</v>
      </c>
      <c r="I3801" t="s">
        <v>3449</v>
      </c>
      <c r="J3801" s="15">
        <v>0.46</v>
      </c>
      <c r="K3801" t="s">
        <v>19</v>
      </c>
      <c r="L3801" s="15" t="str">
        <f t="shared" si="118"/>
        <v>9:00-18:00</v>
      </c>
      <c r="M3801" s="16">
        <f t="shared" si="119"/>
        <v>0.37</v>
      </c>
      <c r="N3801" s="15">
        <v>8.08</v>
      </c>
      <c r="O3801" s="15">
        <v>27</v>
      </c>
      <c r="P3801" t="s">
        <v>39</v>
      </c>
      <c r="Q3801">
        <v>150</v>
      </c>
      <c r="R3801" t="s">
        <v>30</v>
      </c>
      <c r="S3801">
        <v>2020</v>
      </c>
      <c r="T3801" t="s">
        <v>22</v>
      </c>
      <c r="U3801" s="15">
        <v>3.5</v>
      </c>
      <c r="V3801" s="15">
        <v>2</v>
      </c>
      <c r="W3801" t="s">
        <v>27</v>
      </c>
    </row>
    <row r="3802" spans="1:23">
      <c r="A3802" t="s">
        <v>3847</v>
      </c>
      <c r="B3802">
        <v>37.588282999999997</v>
      </c>
      <c r="C3802" s="15">
        <v>127.069261</v>
      </c>
      <c r="D3802" s="2" t="s">
        <v>8823</v>
      </c>
      <c r="E3802" s="14" t="s">
        <v>5063</v>
      </c>
      <c r="F3802" s="14" t="e" vm="6">
        <v>#VALUE!</v>
      </c>
      <c r="G3802" s="2" t="str">
        <f>_xlfn.XLOOKUP(E3802,missing_cities!$Q$2:$Q$56,missing_cities!$R$2:$R$56,"Not Found",0)</f>
        <v>South Korea</v>
      </c>
      <c r="H3802" t="str">
        <f>_xlfn.XLOOKUP(E3802,missing_cities!$Q$2:$Q$56,missing_cities!$S$2:$S$56,"Not Found",0)</f>
        <v>Asia</v>
      </c>
      <c r="I3802" t="s">
        <v>3449</v>
      </c>
      <c r="J3802" s="15">
        <v>0.28000000000000003</v>
      </c>
      <c r="K3802" t="s">
        <v>34</v>
      </c>
      <c r="L3802" s="15" t="str">
        <f t="shared" si="118"/>
        <v>6:00-22:00</v>
      </c>
      <c r="M3802" s="16">
        <f t="shared" si="119"/>
        <v>0.67</v>
      </c>
      <c r="N3802" s="15">
        <v>9.1300000000000008</v>
      </c>
      <c r="O3802" s="15">
        <v>72</v>
      </c>
      <c r="P3802" t="s">
        <v>29</v>
      </c>
      <c r="Q3802">
        <v>50</v>
      </c>
      <c r="R3802" t="s">
        <v>44</v>
      </c>
      <c r="S3802">
        <v>2011</v>
      </c>
      <c r="T3802" t="s">
        <v>22</v>
      </c>
      <c r="U3802" s="15">
        <v>3.5</v>
      </c>
      <c r="V3802" s="15">
        <v>3</v>
      </c>
      <c r="W3802" t="s">
        <v>27</v>
      </c>
    </row>
    <row r="3803" spans="1:23">
      <c r="A3803" t="s">
        <v>3848</v>
      </c>
      <c r="B3803">
        <v>19.407565000000002</v>
      </c>
      <c r="C3803" s="15">
        <v>-99.093726000000004</v>
      </c>
      <c r="D3803" s="2" t="s">
        <v>8824</v>
      </c>
      <c r="E3803" s="14" t="s">
        <v>5119</v>
      </c>
      <c r="F3803" s="14" t="e" vm="13">
        <v>#VALUE!</v>
      </c>
      <c r="G3803" s="2" t="str">
        <f>_xlfn.XLOOKUP(E3803,missing_cities!$Q$2:$Q$56,missing_cities!$R$2:$R$56,"Not Found",0)</f>
        <v>Mexico</v>
      </c>
      <c r="H3803" t="str">
        <f>_xlfn.XLOOKUP(E3803,missing_cities!$Q$2:$Q$56,missing_cities!$S$2:$S$56,"Not Found",0)</f>
        <v>North America</v>
      </c>
      <c r="I3803" t="s">
        <v>3449</v>
      </c>
      <c r="J3803" s="15">
        <v>0.23</v>
      </c>
      <c r="K3803" s="1">
        <v>45862</v>
      </c>
      <c r="L3803" s="15" t="str">
        <f t="shared" si="118"/>
        <v>9.00-21.00</v>
      </c>
      <c r="M3803" s="16">
        <f t="shared" si="119"/>
        <v>12</v>
      </c>
      <c r="N3803" s="15">
        <v>7.92</v>
      </c>
      <c r="O3803" s="15">
        <v>97</v>
      </c>
      <c r="P3803" t="s">
        <v>20</v>
      </c>
      <c r="Q3803">
        <v>22</v>
      </c>
      <c r="R3803" t="s">
        <v>21</v>
      </c>
      <c r="S3803">
        <v>2014</v>
      </c>
      <c r="T3803" t="s">
        <v>22</v>
      </c>
      <c r="U3803" s="15">
        <v>3.1</v>
      </c>
      <c r="V3803" s="15">
        <v>4</v>
      </c>
      <c r="W3803" t="s">
        <v>23</v>
      </c>
    </row>
    <row r="3804" spans="1:23">
      <c r="A3804" t="s">
        <v>3849</v>
      </c>
      <c r="B3804">
        <v>19.021260000000002</v>
      </c>
      <c r="C3804" s="15">
        <v>72.927363</v>
      </c>
      <c r="D3804" s="2" t="s">
        <v>8825</v>
      </c>
      <c r="E3804" s="14" t="s">
        <v>5079</v>
      </c>
      <c r="F3804" s="14" t="e" vm="11">
        <v>#VALUE!</v>
      </c>
      <c r="G3804" s="2" t="str">
        <f>_xlfn.XLOOKUP(E3804,missing_cities!$Q$2:$Q$56,missing_cities!$R$2:$R$56,"Not Found",0)</f>
        <v>India</v>
      </c>
      <c r="H3804" t="str">
        <f>_xlfn.XLOOKUP(E3804,missing_cities!$Q$2:$Q$56,missing_cities!$S$2:$S$56,"Not Found",0)</f>
        <v>Asia</v>
      </c>
      <c r="I3804" t="s">
        <v>3449</v>
      </c>
      <c r="J3804" s="15">
        <v>0.32</v>
      </c>
      <c r="K3804" s="1">
        <v>45862</v>
      </c>
      <c r="L3804" s="15" t="str">
        <f t="shared" si="118"/>
        <v>9.00-21.00</v>
      </c>
      <c r="M3804" s="16">
        <f t="shared" si="119"/>
        <v>12</v>
      </c>
      <c r="N3804" s="15">
        <v>13.47</v>
      </c>
      <c r="O3804" s="15">
        <v>83</v>
      </c>
      <c r="P3804" t="s">
        <v>25</v>
      </c>
      <c r="Q3804">
        <v>350</v>
      </c>
      <c r="R3804" t="s">
        <v>76</v>
      </c>
      <c r="S3804">
        <v>2021</v>
      </c>
      <c r="T3804" t="s">
        <v>31</v>
      </c>
      <c r="U3804" s="15">
        <v>4.2</v>
      </c>
      <c r="V3804" s="15">
        <v>1</v>
      </c>
      <c r="W3804" t="s">
        <v>32</v>
      </c>
    </row>
    <row r="3805" spans="1:23">
      <c r="A3805" t="s">
        <v>3850</v>
      </c>
      <c r="B3805">
        <v>13.779128999999999</v>
      </c>
      <c r="C3805" s="15">
        <v>100.531587</v>
      </c>
      <c r="D3805" s="2" t="s">
        <v>8826</v>
      </c>
      <c r="E3805" s="14" t="s">
        <v>5059</v>
      </c>
      <c r="F3805" s="14" t="e" vm="4">
        <v>#VALUE!</v>
      </c>
      <c r="G3805" s="2" t="str">
        <f>_xlfn.XLOOKUP(E3805,missing_cities!$Q$2:$Q$56,missing_cities!$R$2:$R$56,"Not Found",0)</f>
        <v>Thailand</v>
      </c>
      <c r="H3805" t="str">
        <f>_xlfn.XLOOKUP(E3805,missing_cities!$Q$2:$Q$56,missing_cities!$S$2:$S$56,"Not Found",0)</f>
        <v>Asia</v>
      </c>
      <c r="I3805" t="s">
        <v>3449</v>
      </c>
      <c r="J3805" s="15">
        <v>0.17</v>
      </c>
      <c r="K3805" s="1">
        <v>45862</v>
      </c>
      <c r="L3805" s="15" t="str">
        <f t="shared" si="118"/>
        <v>9.00-21.00</v>
      </c>
      <c r="M3805" s="16">
        <f t="shared" si="119"/>
        <v>12</v>
      </c>
      <c r="N3805" s="15">
        <v>4.5599999999999996</v>
      </c>
      <c r="O3805" s="15">
        <v>12</v>
      </c>
      <c r="P3805" t="s">
        <v>39</v>
      </c>
      <c r="Q3805">
        <v>22</v>
      </c>
      <c r="R3805" t="s">
        <v>42</v>
      </c>
      <c r="S3805">
        <v>2018</v>
      </c>
      <c r="T3805" t="s">
        <v>22</v>
      </c>
      <c r="U3805" s="15">
        <v>4.3</v>
      </c>
      <c r="V3805" s="15">
        <v>8</v>
      </c>
      <c r="W3805" t="s">
        <v>32</v>
      </c>
    </row>
    <row r="3806" spans="1:23">
      <c r="A3806" t="s">
        <v>3851</v>
      </c>
      <c r="B3806">
        <v>37.505805000000002</v>
      </c>
      <c r="C3806" s="15">
        <v>127.087886</v>
      </c>
      <c r="D3806" s="2" t="s">
        <v>8827</v>
      </c>
      <c r="E3806" s="14" t="s">
        <v>5063</v>
      </c>
      <c r="F3806" s="14" t="e" vm="6">
        <v>#VALUE!</v>
      </c>
      <c r="G3806" s="2" t="str">
        <f>_xlfn.XLOOKUP(E3806,missing_cities!$Q$2:$Q$56,missing_cities!$R$2:$R$56,"Not Found",0)</f>
        <v>South Korea</v>
      </c>
      <c r="H3806" t="str">
        <f>_xlfn.XLOOKUP(E3806,missing_cities!$Q$2:$Q$56,missing_cities!$S$2:$S$56,"Not Found",0)</f>
        <v>Asia</v>
      </c>
      <c r="I3806" t="s">
        <v>3449</v>
      </c>
      <c r="J3806" s="15">
        <v>0.44</v>
      </c>
      <c r="K3806" s="1">
        <v>45862</v>
      </c>
      <c r="L3806" s="15" t="str">
        <f t="shared" si="118"/>
        <v>9.00-21.00</v>
      </c>
      <c r="M3806" s="16">
        <f t="shared" si="119"/>
        <v>12</v>
      </c>
      <c r="N3806" s="15">
        <v>8.1199999999999992</v>
      </c>
      <c r="O3806" s="15">
        <v>69</v>
      </c>
      <c r="P3806" t="s">
        <v>39</v>
      </c>
      <c r="Q3806">
        <v>50</v>
      </c>
      <c r="R3806" t="s">
        <v>48</v>
      </c>
      <c r="S3806">
        <v>2013</v>
      </c>
      <c r="T3806" t="s">
        <v>22</v>
      </c>
      <c r="U3806" s="15">
        <v>4.8</v>
      </c>
      <c r="V3806" s="15">
        <v>2</v>
      </c>
      <c r="W3806" t="s">
        <v>32</v>
      </c>
    </row>
    <row r="3807" spans="1:23">
      <c r="A3807" t="s">
        <v>3852</v>
      </c>
      <c r="B3807">
        <v>41.950239000000003</v>
      </c>
      <c r="C3807" s="15">
        <v>-87.647605999999996</v>
      </c>
      <c r="D3807" s="2" t="s">
        <v>8828</v>
      </c>
      <c r="E3807" s="14" t="s">
        <v>5065</v>
      </c>
      <c r="F3807" s="14" t="e" vm="5">
        <v>#VALUE!</v>
      </c>
      <c r="G3807" s="2" t="str">
        <f>_xlfn.XLOOKUP(E3807,missing_cities!$Q$2:$Q$56,missing_cities!$R$2:$R$56,"Not Found",0)</f>
        <v>United States</v>
      </c>
      <c r="H3807" t="str">
        <f>_xlfn.XLOOKUP(E3807,missing_cities!$Q$2:$Q$56,missing_cities!$S$2:$S$56,"Not Found",0)</f>
        <v>North America</v>
      </c>
      <c r="I3807" t="s">
        <v>3449</v>
      </c>
      <c r="J3807" s="15">
        <v>0.48</v>
      </c>
      <c r="K3807" t="s">
        <v>19</v>
      </c>
      <c r="L3807" s="15" t="str">
        <f t="shared" si="118"/>
        <v>9:00-18:00</v>
      </c>
      <c r="M3807" s="16">
        <f t="shared" si="119"/>
        <v>0.37</v>
      </c>
      <c r="N3807" s="15">
        <v>15.35</v>
      </c>
      <c r="O3807" s="15">
        <v>64</v>
      </c>
      <c r="P3807" t="s">
        <v>29</v>
      </c>
      <c r="Q3807">
        <v>150</v>
      </c>
      <c r="R3807" t="s">
        <v>37</v>
      </c>
      <c r="S3807">
        <v>2019</v>
      </c>
      <c r="T3807" t="s">
        <v>31</v>
      </c>
      <c r="U3807" s="15">
        <v>4.0999999999999996</v>
      </c>
      <c r="V3807" s="15">
        <v>8</v>
      </c>
      <c r="W3807" t="s">
        <v>32</v>
      </c>
    </row>
    <row r="3808" spans="1:23">
      <c r="A3808" t="s">
        <v>3853</v>
      </c>
      <c r="B3808">
        <v>43.702691000000002</v>
      </c>
      <c r="C3808" s="15">
        <v>-79.437608999999995</v>
      </c>
      <c r="D3808" s="2" t="s">
        <v>8829</v>
      </c>
      <c r="E3808" s="14" t="s">
        <v>5050</v>
      </c>
      <c r="F3808" s="14" t="e" vm="1">
        <v>#VALUE!</v>
      </c>
      <c r="G3808" s="2" t="str">
        <f>_xlfn.XLOOKUP(E3808,missing_cities!$Q$2:$Q$56,missing_cities!$R$2:$R$56,"Not Found",0)</f>
        <v>Canada</v>
      </c>
      <c r="H3808" t="str">
        <f>_xlfn.XLOOKUP(E3808,missing_cities!$Q$2:$Q$56,missing_cities!$S$2:$S$56,"Not Found",0)</f>
        <v>North America</v>
      </c>
      <c r="I3808" t="s">
        <v>3449</v>
      </c>
      <c r="J3808" s="15">
        <v>0.13</v>
      </c>
      <c r="K3808" t="s">
        <v>34</v>
      </c>
      <c r="L3808" s="15" t="str">
        <f t="shared" si="118"/>
        <v>6:00-22:00</v>
      </c>
      <c r="M3808" s="16">
        <f t="shared" si="119"/>
        <v>0.67</v>
      </c>
      <c r="N3808" s="15">
        <v>7.02</v>
      </c>
      <c r="O3808" s="15">
        <v>29</v>
      </c>
      <c r="P3808" t="s">
        <v>37</v>
      </c>
      <c r="Q3808">
        <v>22</v>
      </c>
      <c r="R3808" t="s">
        <v>97</v>
      </c>
      <c r="S3808">
        <v>2021</v>
      </c>
      <c r="T3808" t="s">
        <v>31</v>
      </c>
      <c r="U3808" s="15">
        <v>4.4000000000000004</v>
      </c>
      <c r="V3808" s="15">
        <v>4</v>
      </c>
      <c r="W3808" t="s">
        <v>27</v>
      </c>
    </row>
    <row r="3809" spans="1:23">
      <c r="A3809" t="s">
        <v>3854</v>
      </c>
      <c r="B3809">
        <v>37.841907999999997</v>
      </c>
      <c r="C3809" s="15">
        <v>-122.499472</v>
      </c>
      <c r="D3809" s="2" t="s">
        <v>8830</v>
      </c>
      <c r="E3809" s="14" t="s">
        <v>5061</v>
      </c>
      <c r="F3809" s="14" t="e" vm="5">
        <v>#VALUE!</v>
      </c>
      <c r="G3809" s="2" t="str">
        <f>_xlfn.XLOOKUP(E3809,missing_cities!$Q$2:$Q$56,missing_cities!$R$2:$R$56,"Not Found",0)</f>
        <v>United States</v>
      </c>
      <c r="H3809" t="str">
        <f>_xlfn.XLOOKUP(E3809,missing_cities!$Q$2:$Q$56,missing_cities!$S$2:$S$56,"Not Found",0)</f>
        <v>North America</v>
      </c>
      <c r="I3809" t="s">
        <v>3449</v>
      </c>
      <c r="J3809" s="15">
        <v>0.3</v>
      </c>
      <c r="K3809" t="s">
        <v>34</v>
      </c>
      <c r="L3809" s="15" t="str">
        <f t="shared" si="118"/>
        <v>6:00-22:00</v>
      </c>
      <c r="M3809" s="16">
        <f t="shared" si="119"/>
        <v>0.67</v>
      </c>
      <c r="N3809" s="15">
        <v>0.79</v>
      </c>
      <c r="O3809" s="15">
        <v>60</v>
      </c>
      <c r="P3809" t="s">
        <v>29</v>
      </c>
      <c r="Q3809">
        <v>350</v>
      </c>
      <c r="R3809" t="s">
        <v>37</v>
      </c>
      <c r="S3809">
        <v>2021</v>
      </c>
      <c r="T3809" t="s">
        <v>22</v>
      </c>
      <c r="U3809" s="15">
        <v>3.7</v>
      </c>
      <c r="V3809" s="15">
        <v>3</v>
      </c>
      <c r="W3809" t="s">
        <v>32</v>
      </c>
    </row>
    <row r="3810" spans="1:23">
      <c r="A3810" t="s">
        <v>3855</v>
      </c>
      <c r="B3810">
        <v>39.848630999999997</v>
      </c>
      <c r="C3810" s="15">
        <v>116.43414300000001</v>
      </c>
      <c r="D3810" s="2" t="s">
        <v>8831</v>
      </c>
      <c r="E3810" s="14" t="s">
        <v>5071</v>
      </c>
      <c r="F3810" s="14" t="e" vm="9">
        <v>#VALUE!</v>
      </c>
      <c r="G3810" s="2" t="str">
        <f>_xlfn.XLOOKUP(E3810,missing_cities!$Q$2:$Q$56,missing_cities!$R$2:$R$56,"Not Found",0)</f>
        <v>China</v>
      </c>
      <c r="H3810" t="str">
        <f>_xlfn.XLOOKUP(E3810,missing_cities!$Q$2:$Q$56,missing_cities!$S$2:$S$56,"Not Found",0)</f>
        <v>Asia</v>
      </c>
      <c r="I3810" t="s">
        <v>3449</v>
      </c>
      <c r="J3810" s="15">
        <v>0.44</v>
      </c>
      <c r="K3810" t="s">
        <v>34</v>
      </c>
      <c r="L3810" s="15" t="str">
        <f t="shared" si="118"/>
        <v>6:00-22:00</v>
      </c>
      <c r="M3810" s="16">
        <f t="shared" si="119"/>
        <v>0.67</v>
      </c>
      <c r="N3810" s="15">
        <v>2.0499999999999998</v>
      </c>
      <c r="O3810" s="15">
        <v>13</v>
      </c>
      <c r="P3810" t="s">
        <v>39</v>
      </c>
      <c r="Q3810">
        <v>150</v>
      </c>
      <c r="R3810" t="s">
        <v>46</v>
      </c>
      <c r="S3810">
        <v>2018</v>
      </c>
      <c r="T3810" t="s">
        <v>31</v>
      </c>
      <c r="U3810" s="15">
        <v>4.4000000000000004</v>
      </c>
      <c r="V3810" s="15">
        <v>7</v>
      </c>
      <c r="W3810" t="s">
        <v>32</v>
      </c>
    </row>
    <row r="3811" spans="1:23">
      <c r="A3811" t="s">
        <v>3856</v>
      </c>
      <c r="B3811">
        <v>39.946663999999998</v>
      </c>
      <c r="C3811" s="15">
        <v>116.254682</v>
      </c>
      <c r="D3811" s="2" t="s">
        <v>8832</v>
      </c>
      <c r="E3811" s="14" t="s">
        <v>5071</v>
      </c>
      <c r="F3811" s="14" t="e" vm="9">
        <v>#VALUE!</v>
      </c>
      <c r="G3811" s="2" t="str">
        <f>_xlfn.XLOOKUP(E3811,missing_cities!$Q$2:$Q$56,missing_cities!$R$2:$R$56,"Not Found",0)</f>
        <v>China</v>
      </c>
      <c r="H3811" t="str">
        <f>_xlfn.XLOOKUP(E3811,missing_cities!$Q$2:$Q$56,missing_cities!$S$2:$S$56,"Not Found",0)</f>
        <v>Asia</v>
      </c>
      <c r="I3811" t="s">
        <v>3449</v>
      </c>
      <c r="J3811" s="15">
        <v>0.21</v>
      </c>
      <c r="K3811" s="1">
        <v>45862</v>
      </c>
      <c r="L3811" s="15" t="str">
        <f t="shared" si="118"/>
        <v>9.00-21.00</v>
      </c>
      <c r="M3811" s="16">
        <f t="shared" si="119"/>
        <v>12</v>
      </c>
      <c r="N3811" s="15">
        <v>18.88</v>
      </c>
      <c r="O3811" s="15">
        <v>42</v>
      </c>
      <c r="P3811" t="s">
        <v>39</v>
      </c>
      <c r="Q3811">
        <v>22</v>
      </c>
      <c r="R3811" t="s">
        <v>21</v>
      </c>
      <c r="S3811">
        <v>2017</v>
      </c>
      <c r="T3811" t="s">
        <v>22</v>
      </c>
      <c r="U3811" s="15">
        <v>3.2</v>
      </c>
      <c r="V3811" s="15">
        <v>2</v>
      </c>
      <c r="W3811" t="s">
        <v>27</v>
      </c>
    </row>
    <row r="3812" spans="1:23">
      <c r="A3812" t="s">
        <v>3857</v>
      </c>
      <c r="B3812">
        <v>55.77216</v>
      </c>
      <c r="C3812" s="15">
        <v>37.665604999999999</v>
      </c>
      <c r="D3812" s="2" t="s">
        <v>8833</v>
      </c>
      <c r="E3812" s="14" t="s">
        <v>5052</v>
      </c>
      <c r="F3812" s="14" t="e" vm="2">
        <v>#VALUE!</v>
      </c>
      <c r="G3812" s="2" t="str">
        <f>_xlfn.XLOOKUP(E3812,missing_cities!$Q$2:$Q$56,missing_cities!$R$2:$R$56,"Not Found",0)</f>
        <v>Russia</v>
      </c>
      <c r="H3812" t="str">
        <f>_xlfn.XLOOKUP(E3812,missing_cities!$Q$2:$Q$56,missing_cities!$S$2:$S$56,"Not Found",0)</f>
        <v>Europe</v>
      </c>
      <c r="I3812" t="s">
        <v>3449</v>
      </c>
      <c r="J3812" s="15">
        <v>0.18</v>
      </c>
      <c r="K3812" s="1">
        <v>45862</v>
      </c>
      <c r="L3812" s="15" t="str">
        <f t="shared" si="118"/>
        <v>9.00-21.00</v>
      </c>
      <c r="M3812" s="16">
        <f t="shared" si="119"/>
        <v>12</v>
      </c>
      <c r="N3812" s="15">
        <v>15.79</v>
      </c>
      <c r="O3812" s="15">
        <v>69</v>
      </c>
      <c r="P3812" t="s">
        <v>39</v>
      </c>
      <c r="Q3812">
        <v>350</v>
      </c>
      <c r="R3812" t="s">
        <v>35</v>
      </c>
      <c r="S3812">
        <v>2015</v>
      </c>
      <c r="T3812" t="s">
        <v>31</v>
      </c>
      <c r="U3812" s="15">
        <v>3.1</v>
      </c>
      <c r="V3812" s="15">
        <v>9</v>
      </c>
      <c r="W3812" t="s">
        <v>27</v>
      </c>
    </row>
    <row r="3813" spans="1:23">
      <c r="A3813" t="s">
        <v>3858</v>
      </c>
      <c r="B3813">
        <v>-33.834676000000002</v>
      </c>
      <c r="C3813" s="15">
        <v>151.32478599999999</v>
      </c>
      <c r="D3813" s="2" t="s">
        <v>8834</v>
      </c>
      <c r="E3813" s="14" t="s">
        <v>5069</v>
      </c>
      <c r="F3813" s="14" t="e" vm="8">
        <v>#VALUE!</v>
      </c>
      <c r="G3813" s="2" t="str">
        <f>_xlfn.XLOOKUP(E3813,missing_cities!$Q$2:$Q$56,missing_cities!$R$2:$R$56,"Not Found",0)</f>
        <v>Australia</v>
      </c>
      <c r="H3813" t="str">
        <f>_xlfn.XLOOKUP(E3813,missing_cities!$Q$2:$Q$56,missing_cities!$S$2:$S$56,"Not Found",0)</f>
        <v>Australia</v>
      </c>
      <c r="I3813" t="s">
        <v>3449</v>
      </c>
      <c r="J3813" s="15">
        <v>0.19</v>
      </c>
      <c r="K3813" t="s">
        <v>19</v>
      </c>
      <c r="L3813" s="15" t="str">
        <f t="shared" si="118"/>
        <v>9:00-18:00</v>
      </c>
      <c r="M3813" s="16">
        <f t="shared" si="119"/>
        <v>0.37</v>
      </c>
      <c r="N3813" s="15">
        <v>6.35</v>
      </c>
      <c r="O3813" s="15">
        <v>79</v>
      </c>
      <c r="P3813" t="s">
        <v>29</v>
      </c>
      <c r="Q3813">
        <v>50</v>
      </c>
      <c r="R3813" t="s">
        <v>42</v>
      </c>
      <c r="S3813">
        <v>2013</v>
      </c>
      <c r="T3813" t="s">
        <v>22</v>
      </c>
      <c r="U3813" s="15">
        <v>3.4</v>
      </c>
      <c r="V3813" s="15">
        <v>1</v>
      </c>
      <c r="W3813" t="s">
        <v>23</v>
      </c>
    </row>
    <row r="3814" spans="1:23">
      <c r="A3814" t="s">
        <v>3859</v>
      </c>
      <c r="B3814">
        <v>19.428016</v>
      </c>
      <c r="C3814" s="15">
        <v>-99.055475999999999</v>
      </c>
      <c r="D3814" s="2" t="s">
        <v>8835</v>
      </c>
      <c r="E3814" s="14" t="s">
        <v>5119</v>
      </c>
      <c r="F3814" s="14" t="e" vm="13">
        <v>#VALUE!</v>
      </c>
      <c r="G3814" s="2" t="str">
        <f>_xlfn.XLOOKUP(E3814,missing_cities!$Q$2:$Q$56,missing_cities!$R$2:$R$56,"Not Found",0)</f>
        <v>Mexico</v>
      </c>
      <c r="H3814" t="str">
        <f>_xlfn.XLOOKUP(E3814,missing_cities!$Q$2:$Q$56,missing_cities!$S$2:$S$56,"Not Found",0)</f>
        <v>North America</v>
      </c>
      <c r="I3814" t="s">
        <v>3449</v>
      </c>
      <c r="J3814" s="15">
        <v>0.47</v>
      </c>
      <c r="K3814" t="s">
        <v>34</v>
      </c>
      <c r="L3814" s="15" t="str">
        <f t="shared" si="118"/>
        <v>6:00-22:00</v>
      </c>
      <c r="M3814" s="16">
        <f t="shared" si="119"/>
        <v>0.67</v>
      </c>
      <c r="N3814" s="15">
        <v>17.690000000000001</v>
      </c>
      <c r="O3814" s="15">
        <v>11</v>
      </c>
      <c r="P3814" t="s">
        <v>37</v>
      </c>
      <c r="Q3814">
        <v>50</v>
      </c>
      <c r="R3814" t="s">
        <v>30</v>
      </c>
      <c r="S3814">
        <v>2012</v>
      </c>
      <c r="T3814" t="s">
        <v>22</v>
      </c>
      <c r="U3814" s="15">
        <v>3.4</v>
      </c>
      <c r="V3814" s="15">
        <v>6</v>
      </c>
      <c r="W3814" t="s">
        <v>23</v>
      </c>
    </row>
    <row r="3815" spans="1:23">
      <c r="A3815" t="s">
        <v>3860</v>
      </c>
      <c r="B3815">
        <v>83.715905000000006</v>
      </c>
      <c r="C3815" s="15">
        <v>-55.586334000000001</v>
      </c>
      <c r="D3815" s="2" t="s">
        <v>8836</v>
      </c>
      <c r="E3815" s="14" t="str">
        <f>_xlfn.XLOOKUP(C3815,missing_cities!B:B,missing_cities!C:C,"Not Found",0)</f>
        <v>Not Found</v>
      </c>
      <c r="F3815" s="14" t="s">
        <v>9990</v>
      </c>
      <c r="G3815" s="2" t="str">
        <f>_xlfn.XLOOKUP(E3815,missing_cities!$Q$2:$Q$56,missing_cities!$R$2:$R$56,"Not Found",0)</f>
        <v>Not Found</v>
      </c>
      <c r="H3815" t="str">
        <f>_xlfn.XLOOKUP(E3815,missing_cities!$Q$2:$Q$56,missing_cities!$S$2:$S$56,"Not Found",0)</f>
        <v>Not Found</v>
      </c>
      <c r="I3815" t="s">
        <v>3449</v>
      </c>
      <c r="J3815" s="15">
        <v>0.11</v>
      </c>
      <c r="K3815" s="1">
        <v>45862</v>
      </c>
      <c r="L3815" s="15" t="str">
        <f t="shared" si="118"/>
        <v>9.00-21.00</v>
      </c>
      <c r="M3815" s="16">
        <f t="shared" si="119"/>
        <v>12</v>
      </c>
      <c r="N3815" s="15">
        <v>13.11</v>
      </c>
      <c r="O3815" s="15">
        <v>20</v>
      </c>
      <c r="P3815" t="s">
        <v>39</v>
      </c>
      <c r="Q3815">
        <v>350</v>
      </c>
      <c r="R3815" t="s">
        <v>37</v>
      </c>
      <c r="S3815">
        <v>2021</v>
      </c>
      <c r="T3815" t="s">
        <v>22</v>
      </c>
      <c r="U3815" s="15">
        <v>4.0999999999999996</v>
      </c>
      <c r="V3815" s="15">
        <v>2</v>
      </c>
      <c r="W3815" t="s">
        <v>27</v>
      </c>
    </row>
    <row r="3816" spans="1:23">
      <c r="A3816" t="s">
        <v>3861</v>
      </c>
      <c r="B3816">
        <v>34.085290000000001</v>
      </c>
      <c r="C3816" s="15">
        <v>-118.22148900000001</v>
      </c>
      <c r="D3816" s="2" t="s">
        <v>8837</v>
      </c>
      <c r="E3816" s="14" t="s">
        <v>5111</v>
      </c>
      <c r="F3816" s="14" t="e" vm="5">
        <v>#VALUE!</v>
      </c>
      <c r="G3816" s="2" t="str">
        <f>_xlfn.XLOOKUP(E3816,missing_cities!$Q$2:$Q$56,missing_cities!$R$2:$R$56,"Not Found",0)</f>
        <v>United States</v>
      </c>
      <c r="H3816" t="str">
        <f>_xlfn.XLOOKUP(E3816,missing_cities!$Q$2:$Q$56,missing_cities!$S$2:$S$56,"Not Found",0)</f>
        <v>North America</v>
      </c>
      <c r="I3816" t="s">
        <v>3449</v>
      </c>
      <c r="J3816" s="15">
        <v>0.46</v>
      </c>
      <c r="K3816" t="s">
        <v>19</v>
      </c>
      <c r="L3816" s="15" t="str">
        <f t="shared" si="118"/>
        <v>9:00-18:00</v>
      </c>
      <c r="M3816" s="16">
        <f t="shared" si="119"/>
        <v>0.37</v>
      </c>
      <c r="N3816" s="15">
        <v>9.08</v>
      </c>
      <c r="O3816" s="15">
        <v>37</v>
      </c>
      <c r="P3816" t="s">
        <v>29</v>
      </c>
      <c r="Q3816">
        <v>350</v>
      </c>
      <c r="R3816" t="s">
        <v>21</v>
      </c>
      <c r="S3816">
        <v>2018</v>
      </c>
      <c r="T3816" t="s">
        <v>22</v>
      </c>
      <c r="U3816" s="15">
        <v>3.7</v>
      </c>
      <c r="V3816" s="15">
        <v>1</v>
      </c>
      <c r="W3816" t="s">
        <v>23</v>
      </c>
    </row>
    <row r="3817" spans="1:23">
      <c r="A3817" t="s">
        <v>3862</v>
      </c>
      <c r="B3817">
        <v>-33.710036000000002</v>
      </c>
      <c r="C3817" s="15">
        <v>18.407537999999999</v>
      </c>
      <c r="D3817" s="2" t="s">
        <v>8838</v>
      </c>
      <c r="E3817" s="14" t="s">
        <v>5085</v>
      </c>
      <c r="F3817" s="14" t="e" vm="12">
        <v>#VALUE!</v>
      </c>
      <c r="G3817" s="2" t="str">
        <f>_xlfn.XLOOKUP(E3817,missing_cities!$Q$2:$Q$56,missing_cities!$R$2:$R$56,"Not Found",0)</f>
        <v>South Africa</v>
      </c>
      <c r="H3817" t="str">
        <f>_xlfn.XLOOKUP(E3817,missing_cities!$Q$2:$Q$56,missing_cities!$S$2:$S$56,"Not Found",0)</f>
        <v>Africa</v>
      </c>
      <c r="I3817" t="s">
        <v>3449</v>
      </c>
      <c r="J3817" s="15">
        <v>0.43</v>
      </c>
      <c r="K3817" t="s">
        <v>19</v>
      </c>
      <c r="L3817" s="15" t="str">
        <f t="shared" si="118"/>
        <v>9:00-18:00</v>
      </c>
      <c r="M3817" s="16">
        <f t="shared" si="119"/>
        <v>0.37</v>
      </c>
      <c r="N3817" s="15">
        <v>15.29</v>
      </c>
      <c r="O3817" s="15">
        <v>66</v>
      </c>
      <c r="P3817" t="s">
        <v>20</v>
      </c>
      <c r="Q3817">
        <v>350</v>
      </c>
      <c r="R3817" t="s">
        <v>42</v>
      </c>
      <c r="S3817">
        <v>2013</v>
      </c>
      <c r="T3817" t="s">
        <v>31</v>
      </c>
      <c r="U3817" s="15">
        <v>4.7</v>
      </c>
      <c r="V3817" s="15">
        <v>6</v>
      </c>
      <c r="W3817" t="s">
        <v>27</v>
      </c>
    </row>
    <row r="3818" spans="1:23">
      <c r="A3818" t="s">
        <v>3863</v>
      </c>
      <c r="B3818">
        <v>75.362551999999994</v>
      </c>
      <c r="C3818" s="15">
        <v>-74.280569999999997</v>
      </c>
      <c r="D3818" s="2" t="s">
        <v>8839</v>
      </c>
      <c r="E3818" s="14" t="str">
        <f>_xlfn.XLOOKUP(C3818,missing_cities!B:B,missing_cities!C:C,"Not Found",0)</f>
        <v>Error</v>
      </c>
      <c r="F3818" s="14" t="s">
        <v>9987</v>
      </c>
      <c r="G3818" s="2" t="str">
        <f>_xlfn.XLOOKUP(E3818,missing_cities!$Q$2:$Q$56,missing_cities!$R$2:$R$56,"Not Found",0)</f>
        <v>Error</v>
      </c>
      <c r="H3818" t="str">
        <f>_xlfn.XLOOKUP(E3818,missing_cities!$Q$2:$Q$56,missing_cities!$S$2:$S$56,"Not Found",0)</f>
        <v>Error</v>
      </c>
      <c r="I3818" t="s">
        <v>3449</v>
      </c>
      <c r="J3818" s="15">
        <v>0.27</v>
      </c>
      <c r="K3818" t="s">
        <v>34</v>
      </c>
      <c r="L3818" s="15" t="str">
        <f t="shared" si="118"/>
        <v>6:00-22:00</v>
      </c>
      <c r="M3818" s="16">
        <f t="shared" si="119"/>
        <v>0.67</v>
      </c>
      <c r="N3818" s="15">
        <v>14.76</v>
      </c>
      <c r="O3818" s="15">
        <v>82</v>
      </c>
      <c r="P3818" t="s">
        <v>25</v>
      </c>
      <c r="Q3818">
        <v>350</v>
      </c>
      <c r="R3818" t="s">
        <v>21</v>
      </c>
      <c r="S3818">
        <v>2015</v>
      </c>
      <c r="T3818" t="s">
        <v>22</v>
      </c>
      <c r="U3818" s="15">
        <v>3.4</v>
      </c>
      <c r="V3818" s="15">
        <v>9</v>
      </c>
      <c r="W3818" t="s">
        <v>23</v>
      </c>
    </row>
    <row r="3819" spans="1:23">
      <c r="A3819" t="s">
        <v>3864</v>
      </c>
      <c r="B3819">
        <v>19.125078999999999</v>
      </c>
      <c r="C3819" s="15">
        <v>72.806143000000006</v>
      </c>
      <c r="D3819" s="2" t="s">
        <v>8840</v>
      </c>
      <c r="E3819" s="14" t="s">
        <v>5079</v>
      </c>
      <c r="F3819" s="14" t="e" vm="11">
        <v>#VALUE!</v>
      </c>
      <c r="G3819" s="2" t="str">
        <f>_xlfn.XLOOKUP(E3819,missing_cities!$Q$2:$Q$56,missing_cities!$R$2:$R$56,"Not Found",0)</f>
        <v>India</v>
      </c>
      <c r="H3819" t="str">
        <f>_xlfn.XLOOKUP(E3819,missing_cities!$Q$2:$Q$56,missing_cities!$S$2:$S$56,"Not Found",0)</f>
        <v>Asia</v>
      </c>
      <c r="I3819" t="s">
        <v>3449</v>
      </c>
      <c r="J3819" s="15">
        <v>0.28999999999999998</v>
      </c>
      <c r="K3819" t="s">
        <v>19</v>
      </c>
      <c r="L3819" s="15" t="str">
        <f t="shared" si="118"/>
        <v>9:00-18:00</v>
      </c>
      <c r="M3819" s="16">
        <f t="shared" si="119"/>
        <v>0.37</v>
      </c>
      <c r="N3819" s="15">
        <v>14.7</v>
      </c>
      <c r="O3819" s="15">
        <v>73</v>
      </c>
      <c r="P3819" t="s">
        <v>20</v>
      </c>
      <c r="Q3819">
        <v>50</v>
      </c>
      <c r="R3819" t="s">
        <v>67</v>
      </c>
      <c r="S3819">
        <v>2020</v>
      </c>
      <c r="T3819" t="s">
        <v>22</v>
      </c>
      <c r="U3819" s="15">
        <v>3.3</v>
      </c>
      <c r="V3819" s="15">
        <v>1</v>
      </c>
      <c r="W3819" t="s">
        <v>23</v>
      </c>
    </row>
    <row r="3820" spans="1:23">
      <c r="A3820" t="s">
        <v>3865</v>
      </c>
      <c r="B3820">
        <v>13.829712000000001</v>
      </c>
      <c r="C3820" s="15">
        <v>100.52415499999999</v>
      </c>
      <c r="D3820" s="2" t="s">
        <v>8841</v>
      </c>
      <c r="E3820" s="14" t="s">
        <v>5059</v>
      </c>
      <c r="F3820" s="14" t="e" vm="4">
        <v>#VALUE!</v>
      </c>
      <c r="G3820" s="2" t="str">
        <f>_xlfn.XLOOKUP(E3820,missing_cities!$Q$2:$Q$56,missing_cities!$R$2:$R$56,"Not Found",0)</f>
        <v>Thailand</v>
      </c>
      <c r="H3820" t="str">
        <f>_xlfn.XLOOKUP(E3820,missing_cities!$Q$2:$Q$56,missing_cities!$S$2:$S$56,"Not Found",0)</f>
        <v>Asia</v>
      </c>
      <c r="I3820" t="s">
        <v>3449</v>
      </c>
      <c r="J3820" s="15">
        <v>0.48</v>
      </c>
      <c r="K3820" s="1">
        <v>45862</v>
      </c>
      <c r="L3820" s="15" t="str">
        <f t="shared" si="118"/>
        <v>9.00-21.00</v>
      </c>
      <c r="M3820" s="16">
        <f t="shared" si="119"/>
        <v>12</v>
      </c>
      <c r="N3820" s="15">
        <v>5.66</v>
      </c>
      <c r="O3820" s="15">
        <v>64</v>
      </c>
      <c r="P3820" t="s">
        <v>25</v>
      </c>
      <c r="Q3820">
        <v>50</v>
      </c>
      <c r="R3820" t="s">
        <v>76</v>
      </c>
      <c r="S3820">
        <v>2019</v>
      </c>
      <c r="T3820" t="s">
        <v>22</v>
      </c>
      <c r="U3820" s="15">
        <v>4.9000000000000004</v>
      </c>
      <c r="V3820" s="15">
        <v>1</v>
      </c>
      <c r="W3820" t="s">
        <v>23</v>
      </c>
    </row>
    <row r="3821" spans="1:23">
      <c r="A3821" t="s">
        <v>3866</v>
      </c>
      <c r="B3821">
        <v>37.621941999999997</v>
      </c>
      <c r="C3821" s="15">
        <v>126.92067299999999</v>
      </c>
      <c r="D3821" s="2" t="s">
        <v>8842</v>
      </c>
      <c r="E3821" s="14" t="s">
        <v>5063</v>
      </c>
      <c r="F3821" s="14" t="e" vm="6">
        <v>#VALUE!</v>
      </c>
      <c r="G3821" s="2" t="str">
        <f>_xlfn.XLOOKUP(E3821,missing_cities!$Q$2:$Q$56,missing_cities!$R$2:$R$56,"Not Found",0)</f>
        <v>South Korea</v>
      </c>
      <c r="H3821" t="str">
        <f>_xlfn.XLOOKUP(E3821,missing_cities!$Q$2:$Q$56,missing_cities!$S$2:$S$56,"Not Found",0)</f>
        <v>Asia</v>
      </c>
      <c r="I3821" t="s">
        <v>3449</v>
      </c>
      <c r="J3821" s="15">
        <v>0.24</v>
      </c>
      <c r="K3821" t="s">
        <v>19</v>
      </c>
      <c r="L3821" s="15" t="str">
        <f t="shared" si="118"/>
        <v>9:00-18:00</v>
      </c>
      <c r="M3821" s="16">
        <f t="shared" si="119"/>
        <v>0.37</v>
      </c>
      <c r="N3821" s="15">
        <v>4.03</v>
      </c>
      <c r="O3821" s="15">
        <v>30</v>
      </c>
      <c r="P3821" t="s">
        <v>29</v>
      </c>
      <c r="Q3821">
        <v>22</v>
      </c>
      <c r="R3821" t="s">
        <v>21</v>
      </c>
      <c r="S3821">
        <v>2018</v>
      </c>
      <c r="T3821" t="s">
        <v>22</v>
      </c>
      <c r="U3821" s="15">
        <v>4.4000000000000004</v>
      </c>
      <c r="V3821" s="15">
        <v>5</v>
      </c>
      <c r="W3821" t="s">
        <v>32</v>
      </c>
    </row>
    <row r="3822" spans="1:23">
      <c r="A3822" t="s">
        <v>3867</v>
      </c>
      <c r="B3822">
        <v>39.938217999999999</v>
      </c>
      <c r="C3822" s="15">
        <v>116.28694</v>
      </c>
      <c r="D3822" s="2" t="s">
        <v>8843</v>
      </c>
      <c r="E3822" s="14" t="s">
        <v>5071</v>
      </c>
      <c r="F3822" s="14" t="e" vm="9">
        <v>#VALUE!</v>
      </c>
      <c r="G3822" s="2" t="str">
        <f>_xlfn.XLOOKUP(E3822,missing_cities!$Q$2:$Q$56,missing_cities!$R$2:$R$56,"Not Found",0)</f>
        <v>China</v>
      </c>
      <c r="H3822" t="str">
        <f>_xlfn.XLOOKUP(E3822,missing_cities!$Q$2:$Q$56,missing_cities!$S$2:$S$56,"Not Found",0)</f>
        <v>Asia</v>
      </c>
      <c r="I3822" t="s">
        <v>3449</v>
      </c>
      <c r="J3822" s="15">
        <v>0.34</v>
      </c>
      <c r="K3822" t="s">
        <v>19</v>
      </c>
      <c r="L3822" s="15" t="str">
        <f t="shared" si="118"/>
        <v>9:00-18:00</v>
      </c>
      <c r="M3822" s="16">
        <f t="shared" si="119"/>
        <v>0.37</v>
      </c>
      <c r="N3822" s="15">
        <v>20</v>
      </c>
      <c r="O3822" s="15">
        <v>11</v>
      </c>
      <c r="P3822" t="s">
        <v>37</v>
      </c>
      <c r="Q3822">
        <v>150</v>
      </c>
      <c r="R3822" t="s">
        <v>26</v>
      </c>
      <c r="S3822">
        <v>2015</v>
      </c>
      <c r="T3822" t="s">
        <v>22</v>
      </c>
      <c r="U3822" s="15">
        <v>4.7</v>
      </c>
      <c r="V3822" s="15">
        <v>1</v>
      </c>
      <c r="W3822" t="s">
        <v>23</v>
      </c>
    </row>
    <row r="3823" spans="1:23">
      <c r="A3823" t="s">
        <v>3868</v>
      </c>
      <c r="B3823">
        <v>19.061128</v>
      </c>
      <c r="C3823" s="15">
        <v>72.954098999999999</v>
      </c>
      <c r="D3823" s="2" t="s">
        <v>8844</v>
      </c>
      <c r="E3823" s="14" t="s">
        <v>5079</v>
      </c>
      <c r="F3823" s="14" t="e" vm="11">
        <v>#VALUE!</v>
      </c>
      <c r="G3823" s="2" t="str">
        <f>_xlfn.XLOOKUP(E3823,missing_cities!$Q$2:$Q$56,missing_cities!$R$2:$R$56,"Not Found",0)</f>
        <v>India</v>
      </c>
      <c r="H3823" t="str">
        <f>_xlfn.XLOOKUP(E3823,missing_cities!$Q$2:$Q$56,missing_cities!$S$2:$S$56,"Not Found",0)</f>
        <v>Asia</v>
      </c>
      <c r="I3823" t="s">
        <v>3449</v>
      </c>
      <c r="J3823" s="15">
        <v>0.4</v>
      </c>
      <c r="K3823" s="1">
        <v>45862</v>
      </c>
      <c r="L3823" s="15" t="str">
        <f t="shared" si="118"/>
        <v>9.00-21.00</v>
      </c>
      <c r="M3823" s="16">
        <f t="shared" si="119"/>
        <v>12</v>
      </c>
      <c r="N3823" s="15">
        <v>2.2200000000000002</v>
      </c>
      <c r="O3823" s="15">
        <v>100</v>
      </c>
      <c r="P3823" t="s">
        <v>29</v>
      </c>
      <c r="Q3823">
        <v>50</v>
      </c>
      <c r="R3823" t="s">
        <v>48</v>
      </c>
      <c r="S3823">
        <v>2014</v>
      </c>
      <c r="T3823" t="s">
        <v>22</v>
      </c>
      <c r="U3823" s="15">
        <v>3.4</v>
      </c>
      <c r="V3823" s="15">
        <v>1</v>
      </c>
      <c r="W3823" t="s">
        <v>32</v>
      </c>
    </row>
    <row r="3824" spans="1:23">
      <c r="A3824" t="s">
        <v>3869</v>
      </c>
      <c r="B3824">
        <v>19.172069</v>
      </c>
      <c r="C3824" s="15">
        <v>72.942586000000006</v>
      </c>
      <c r="D3824" s="2" t="s">
        <v>8845</v>
      </c>
      <c r="E3824" s="14" t="s">
        <v>5079</v>
      </c>
      <c r="F3824" s="14" t="e" vm="11">
        <v>#VALUE!</v>
      </c>
      <c r="G3824" s="2" t="str">
        <f>_xlfn.XLOOKUP(E3824,missing_cities!$Q$2:$Q$56,missing_cities!$R$2:$R$56,"Not Found",0)</f>
        <v>India</v>
      </c>
      <c r="H3824" t="str">
        <f>_xlfn.XLOOKUP(E3824,missing_cities!$Q$2:$Q$56,missing_cities!$S$2:$S$56,"Not Found",0)</f>
        <v>Asia</v>
      </c>
      <c r="I3824" t="s">
        <v>3449</v>
      </c>
      <c r="J3824" s="15">
        <v>0.17</v>
      </c>
      <c r="K3824" s="1">
        <v>45862</v>
      </c>
      <c r="L3824" s="15" t="str">
        <f t="shared" si="118"/>
        <v>9.00-21.00</v>
      </c>
      <c r="M3824" s="16">
        <f t="shared" si="119"/>
        <v>12</v>
      </c>
      <c r="N3824" s="15">
        <v>4.0999999999999996</v>
      </c>
      <c r="O3824" s="15">
        <v>26</v>
      </c>
      <c r="P3824" t="s">
        <v>29</v>
      </c>
      <c r="Q3824">
        <v>50</v>
      </c>
      <c r="R3824" t="s">
        <v>81</v>
      </c>
      <c r="S3824">
        <v>2012</v>
      </c>
      <c r="T3824" t="s">
        <v>22</v>
      </c>
      <c r="U3824" s="15">
        <v>3.9</v>
      </c>
      <c r="V3824" s="15">
        <v>7</v>
      </c>
      <c r="W3824" t="s">
        <v>32</v>
      </c>
    </row>
    <row r="3825" spans="1:23">
      <c r="A3825" t="s">
        <v>3870</v>
      </c>
      <c r="B3825">
        <v>34.044623999999999</v>
      </c>
      <c r="C3825" s="15">
        <v>-118.381803</v>
      </c>
      <c r="D3825" s="2" t="s">
        <v>8846</v>
      </c>
      <c r="E3825" s="14" t="s">
        <v>5111</v>
      </c>
      <c r="F3825" s="14" t="e" vm="5">
        <v>#VALUE!</v>
      </c>
      <c r="G3825" s="2" t="str">
        <f>_xlfn.XLOOKUP(E3825,missing_cities!$Q$2:$Q$56,missing_cities!$R$2:$R$56,"Not Found",0)</f>
        <v>United States</v>
      </c>
      <c r="H3825" t="str">
        <f>_xlfn.XLOOKUP(E3825,missing_cities!$Q$2:$Q$56,missing_cities!$S$2:$S$56,"Not Found",0)</f>
        <v>North America</v>
      </c>
      <c r="I3825" t="s">
        <v>3449</v>
      </c>
      <c r="J3825" s="15">
        <v>0.2</v>
      </c>
      <c r="K3825" t="s">
        <v>34</v>
      </c>
      <c r="L3825" s="15" t="str">
        <f t="shared" si="118"/>
        <v>6:00-22:00</v>
      </c>
      <c r="M3825" s="16">
        <f t="shared" si="119"/>
        <v>0.67</v>
      </c>
      <c r="N3825" s="15">
        <v>1.44</v>
      </c>
      <c r="O3825" s="15">
        <v>43</v>
      </c>
      <c r="P3825" t="s">
        <v>37</v>
      </c>
      <c r="Q3825">
        <v>50</v>
      </c>
      <c r="R3825" t="s">
        <v>46</v>
      </c>
      <c r="S3825">
        <v>2012</v>
      </c>
      <c r="T3825" t="s">
        <v>22</v>
      </c>
      <c r="U3825" s="15">
        <v>4</v>
      </c>
      <c r="V3825" s="15">
        <v>10</v>
      </c>
      <c r="W3825" t="s">
        <v>32</v>
      </c>
    </row>
    <row r="3826" spans="1:23">
      <c r="A3826" t="s">
        <v>3871</v>
      </c>
      <c r="B3826">
        <v>19.114803999999999</v>
      </c>
      <c r="C3826" s="15">
        <v>72.886589000000001</v>
      </c>
      <c r="D3826" s="2" t="s">
        <v>8847</v>
      </c>
      <c r="E3826" s="14" t="s">
        <v>5079</v>
      </c>
      <c r="F3826" s="14" t="e" vm="11">
        <v>#VALUE!</v>
      </c>
      <c r="G3826" s="2" t="str">
        <f>_xlfn.XLOOKUP(E3826,missing_cities!$Q$2:$Q$56,missing_cities!$R$2:$R$56,"Not Found",0)</f>
        <v>India</v>
      </c>
      <c r="H3826" t="str">
        <f>_xlfn.XLOOKUP(E3826,missing_cities!$Q$2:$Q$56,missing_cities!$S$2:$S$56,"Not Found",0)</f>
        <v>Asia</v>
      </c>
      <c r="I3826" t="s">
        <v>3449</v>
      </c>
      <c r="J3826" s="15">
        <v>0.43</v>
      </c>
      <c r="K3826" s="1">
        <v>45862</v>
      </c>
      <c r="L3826" s="15" t="str">
        <f t="shared" si="118"/>
        <v>9.00-21.00</v>
      </c>
      <c r="M3826" s="16">
        <f t="shared" si="119"/>
        <v>12</v>
      </c>
      <c r="N3826" s="15">
        <v>6.15</v>
      </c>
      <c r="O3826" s="15">
        <v>61</v>
      </c>
      <c r="P3826" t="s">
        <v>29</v>
      </c>
      <c r="Q3826">
        <v>22</v>
      </c>
      <c r="R3826" t="s">
        <v>37</v>
      </c>
      <c r="S3826">
        <v>2023</v>
      </c>
      <c r="T3826" t="s">
        <v>22</v>
      </c>
      <c r="U3826" s="15">
        <v>4.4000000000000004</v>
      </c>
      <c r="V3826" s="15">
        <v>5</v>
      </c>
      <c r="W3826" t="s">
        <v>32</v>
      </c>
    </row>
    <row r="3827" spans="1:23">
      <c r="A3827" t="s">
        <v>3872</v>
      </c>
      <c r="B3827">
        <v>19.567164999999999</v>
      </c>
      <c r="C3827" s="15">
        <v>-99.134467000000001</v>
      </c>
      <c r="D3827" s="2" t="s">
        <v>8848</v>
      </c>
      <c r="E3827" s="14" t="s">
        <v>5119</v>
      </c>
      <c r="F3827" s="14" t="e" vm="13">
        <v>#VALUE!</v>
      </c>
      <c r="G3827" s="2" t="str">
        <f>_xlfn.XLOOKUP(E3827,missing_cities!$Q$2:$Q$56,missing_cities!$R$2:$R$56,"Not Found",0)</f>
        <v>Mexico</v>
      </c>
      <c r="H3827" t="str">
        <f>_xlfn.XLOOKUP(E3827,missing_cities!$Q$2:$Q$56,missing_cities!$S$2:$S$56,"Not Found",0)</f>
        <v>North America</v>
      </c>
      <c r="I3827" t="s">
        <v>3449</v>
      </c>
      <c r="J3827" s="15">
        <v>0.49</v>
      </c>
      <c r="K3827" t="s">
        <v>19</v>
      </c>
      <c r="L3827" s="15" t="str">
        <f t="shared" si="118"/>
        <v>9:00-18:00</v>
      </c>
      <c r="M3827" s="16">
        <f t="shared" si="119"/>
        <v>0.37</v>
      </c>
      <c r="N3827" s="15">
        <v>0.96</v>
      </c>
      <c r="O3827" s="15">
        <v>16</v>
      </c>
      <c r="P3827" t="s">
        <v>39</v>
      </c>
      <c r="Q3827">
        <v>150</v>
      </c>
      <c r="R3827" t="s">
        <v>48</v>
      </c>
      <c r="S3827">
        <v>2014</v>
      </c>
      <c r="T3827" t="s">
        <v>31</v>
      </c>
      <c r="U3827" s="15">
        <v>5</v>
      </c>
      <c r="V3827" s="15">
        <v>9</v>
      </c>
      <c r="W3827" t="s">
        <v>27</v>
      </c>
    </row>
    <row r="3828" spans="1:23">
      <c r="A3828" t="s">
        <v>3873</v>
      </c>
      <c r="B3828">
        <v>-23.663371999999999</v>
      </c>
      <c r="C3828" s="15">
        <v>-46.543855000000001</v>
      </c>
      <c r="D3828" s="2" t="s">
        <v>8849</v>
      </c>
      <c r="E3828" s="14" t="s">
        <v>5067</v>
      </c>
      <c r="F3828" s="14" t="e" vm="7">
        <v>#VALUE!</v>
      </c>
      <c r="G3828" s="2" t="str">
        <f>_xlfn.XLOOKUP(E3828,missing_cities!$Q$2:$Q$56,missing_cities!$R$2:$R$56,"Not Found",0)</f>
        <v>Brazil</v>
      </c>
      <c r="H3828" t="str">
        <f>_xlfn.XLOOKUP(E3828,missing_cities!$Q$2:$Q$56,missing_cities!$S$2:$S$56,"Not Found",0)</f>
        <v>South America</v>
      </c>
      <c r="I3828" t="s">
        <v>3449</v>
      </c>
      <c r="J3828" s="15">
        <v>0.26</v>
      </c>
      <c r="K3828" t="s">
        <v>19</v>
      </c>
      <c r="L3828" s="15" t="str">
        <f t="shared" si="118"/>
        <v>9:00-18:00</v>
      </c>
      <c r="M3828" s="16">
        <f t="shared" si="119"/>
        <v>0.37</v>
      </c>
      <c r="N3828" s="15">
        <v>3.25</v>
      </c>
      <c r="O3828" s="15">
        <v>96</v>
      </c>
      <c r="P3828" t="s">
        <v>29</v>
      </c>
      <c r="Q3828">
        <v>50</v>
      </c>
      <c r="R3828" t="s">
        <v>21</v>
      </c>
      <c r="S3828">
        <v>2011</v>
      </c>
      <c r="T3828" t="s">
        <v>31</v>
      </c>
      <c r="U3828" s="15">
        <v>3.2</v>
      </c>
      <c r="V3828" s="15">
        <v>7</v>
      </c>
      <c r="W3828" t="s">
        <v>23</v>
      </c>
    </row>
    <row r="3829" spans="1:23">
      <c r="A3829" t="s">
        <v>3874</v>
      </c>
      <c r="B3829">
        <v>25.284981999999999</v>
      </c>
      <c r="C3829" s="15">
        <v>55.383454</v>
      </c>
      <c r="D3829" s="2" t="s">
        <v>8850</v>
      </c>
      <c r="E3829" s="14" t="s">
        <v>5076</v>
      </c>
      <c r="F3829" s="14" t="e" vm="10">
        <v>#VALUE!</v>
      </c>
      <c r="G3829" s="2" t="str">
        <f>_xlfn.XLOOKUP(E3829,missing_cities!$Q$2:$Q$56,missing_cities!$R$2:$R$56,"Not Found",0)</f>
        <v>United Arab Emirates</v>
      </c>
      <c r="H3829" t="str">
        <f>_xlfn.XLOOKUP(E3829,missing_cities!$Q$2:$Q$56,missing_cities!$S$2:$S$56,"Not Found",0)</f>
        <v>Asia</v>
      </c>
      <c r="I3829" t="s">
        <v>3449</v>
      </c>
      <c r="J3829" s="15">
        <v>0.42</v>
      </c>
      <c r="K3829" s="1">
        <v>45862</v>
      </c>
      <c r="L3829" s="15" t="str">
        <f t="shared" si="118"/>
        <v>9.00-21.00</v>
      </c>
      <c r="M3829" s="16">
        <f t="shared" si="119"/>
        <v>12</v>
      </c>
      <c r="N3829" s="15">
        <v>3.48</v>
      </c>
      <c r="O3829" s="15">
        <v>81</v>
      </c>
      <c r="P3829" t="s">
        <v>20</v>
      </c>
      <c r="Q3829">
        <v>22</v>
      </c>
      <c r="R3829" t="s">
        <v>21</v>
      </c>
      <c r="S3829">
        <v>2012</v>
      </c>
      <c r="T3829" t="s">
        <v>22</v>
      </c>
      <c r="U3829" s="15">
        <v>3.7</v>
      </c>
      <c r="V3829" s="15">
        <v>5</v>
      </c>
      <c r="W3829" t="s">
        <v>32</v>
      </c>
    </row>
    <row r="3830" spans="1:23">
      <c r="A3830" t="s">
        <v>3875</v>
      </c>
      <c r="B3830">
        <v>-23.637913999999999</v>
      </c>
      <c r="C3830" s="15">
        <v>-46.672230999999996</v>
      </c>
      <c r="D3830" s="2" t="s">
        <v>8851</v>
      </c>
      <c r="E3830" s="14" t="s">
        <v>5067</v>
      </c>
      <c r="F3830" s="14" t="e" vm="7">
        <v>#VALUE!</v>
      </c>
      <c r="G3830" s="2" t="str">
        <f>_xlfn.XLOOKUP(E3830,missing_cities!$Q$2:$Q$56,missing_cities!$R$2:$R$56,"Not Found",0)</f>
        <v>Brazil</v>
      </c>
      <c r="H3830" t="str">
        <f>_xlfn.XLOOKUP(E3830,missing_cities!$Q$2:$Q$56,missing_cities!$S$2:$S$56,"Not Found",0)</f>
        <v>South America</v>
      </c>
      <c r="I3830" t="s">
        <v>3449</v>
      </c>
      <c r="J3830" s="15">
        <v>0.46</v>
      </c>
      <c r="K3830" t="s">
        <v>34</v>
      </c>
      <c r="L3830" s="15" t="str">
        <f t="shared" si="118"/>
        <v>6:00-22:00</v>
      </c>
      <c r="M3830" s="16">
        <f t="shared" si="119"/>
        <v>0.67</v>
      </c>
      <c r="N3830" s="15">
        <v>15.24</v>
      </c>
      <c r="O3830" s="15">
        <v>16</v>
      </c>
      <c r="P3830" t="s">
        <v>20</v>
      </c>
      <c r="Q3830">
        <v>350</v>
      </c>
      <c r="R3830" t="s">
        <v>42</v>
      </c>
      <c r="S3830">
        <v>2017</v>
      </c>
      <c r="T3830" t="s">
        <v>31</v>
      </c>
      <c r="U3830" s="15">
        <v>3.8</v>
      </c>
      <c r="V3830" s="15">
        <v>9</v>
      </c>
      <c r="W3830" t="s">
        <v>27</v>
      </c>
    </row>
    <row r="3831" spans="1:23">
      <c r="A3831" t="s">
        <v>3876</v>
      </c>
      <c r="B3831">
        <v>43.742150000000002</v>
      </c>
      <c r="C3831" s="15">
        <v>-79.496955999999997</v>
      </c>
      <c r="D3831" s="2" t="s">
        <v>8852</v>
      </c>
      <c r="E3831" s="14" t="s">
        <v>5050</v>
      </c>
      <c r="F3831" s="14" t="e" vm="1">
        <v>#VALUE!</v>
      </c>
      <c r="G3831" s="2" t="str">
        <f>_xlfn.XLOOKUP(E3831,missing_cities!$Q$2:$Q$56,missing_cities!$R$2:$R$56,"Not Found",0)</f>
        <v>Canada</v>
      </c>
      <c r="H3831" t="str">
        <f>_xlfn.XLOOKUP(E3831,missing_cities!$Q$2:$Q$56,missing_cities!$S$2:$S$56,"Not Found",0)</f>
        <v>North America</v>
      </c>
      <c r="I3831" t="s">
        <v>3449</v>
      </c>
      <c r="J3831" s="15">
        <v>0.11</v>
      </c>
      <c r="K3831" t="s">
        <v>19</v>
      </c>
      <c r="L3831" s="15" t="str">
        <f t="shared" si="118"/>
        <v>9:00-18:00</v>
      </c>
      <c r="M3831" s="16">
        <f t="shared" si="119"/>
        <v>0.37</v>
      </c>
      <c r="N3831" s="15">
        <v>0.56999999999999995</v>
      </c>
      <c r="O3831" s="15">
        <v>96</v>
      </c>
      <c r="P3831" t="s">
        <v>25</v>
      </c>
      <c r="Q3831">
        <v>50</v>
      </c>
      <c r="R3831" t="s">
        <v>37</v>
      </c>
      <c r="S3831">
        <v>2011</v>
      </c>
      <c r="T3831" t="s">
        <v>31</v>
      </c>
      <c r="U3831" s="15">
        <v>3.4</v>
      </c>
      <c r="V3831" s="15">
        <v>10</v>
      </c>
      <c r="W3831" t="s">
        <v>27</v>
      </c>
    </row>
    <row r="3832" spans="1:23">
      <c r="A3832" t="s">
        <v>3877</v>
      </c>
      <c r="B3832">
        <v>25.315161</v>
      </c>
      <c r="C3832" s="15">
        <v>55.311489999999999</v>
      </c>
      <c r="D3832" s="2" t="s">
        <v>8853</v>
      </c>
      <c r="E3832" s="14" t="s">
        <v>5076</v>
      </c>
      <c r="F3832" s="14" t="e" vm="10">
        <v>#VALUE!</v>
      </c>
      <c r="G3832" s="2" t="str">
        <f>_xlfn.XLOOKUP(E3832,missing_cities!$Q$2:$Q$56,missing_cities!$R$2:$R$56,"Not Found",0)</f>
        <v>United Arab Emirates</v>
      </c>
      <c r="H3832" t="str">
        <f>_xlfn.XLOOKUP(E3832,missing_cities!$Q$2:$Q$56,missing_cities!$S$2:$S$56,"Not Found",0)</f>
        <v>Asia</v>
      </c>
      <c r="I3832" t="s">
        <v>3449</v>
      </c>
      <c r="J3832" s="15">
        <v>0.46</v>
      </c>
      <c r="K3832" t="s">
        <v>34</v>
      </c>
      <c r="L3832" s="15" t="str">
        <f t="shared" si="118"/>
        <v>6:00-22:00</v>
      </c>
      <c r="M3832" s="16">
        <f t="shared" si="119"/>
        <v>0.67</v>
      </c>
      <c r="N3832" s="15">
        <v>3.42</v>
      </c>
      <c r="O3832" s="15">
        <v>51</v>
      </c>
      <c r="P3832" t="s">
        <v>29</v>
      </c>
      <c r="Q3832">
        <v>22</v>
      </c>
      <c r="R3832" t="s">
        <v>81</v>
      </c>
      <c r="S3832">
        <v>2019</v>
      </c>
      <c r="T3832" t="s">
        <v>31</v>
      </c>
      <c r="U3832" s="15">
        <v>4.8</v>
      </c>
      <c r="V3832" s="15">
        <v>4</v>
      </c>
      <c r="W3832" t="s">
        <v>27</v>
      </c>
    </row>
    <row r="3833" spans="1:23">
      <c r="A3833" t="s">
        <v>3878</v>
      </c>
      <c r="B3833">
        <v>39.964413</v>
      </c>
      <c r="C3833" s="15">
        <v>116.475245</v>
      </c>
      <c r="D3833" s="2" t="s">
        <v>8854</v>
      </c>
      <c r="E3833" s="14" t="s">
        <v>5071</v>
      </c>
      <c r="F3833" s="14" t="e" vm="9">
        <v>#VALUE!</v>
      </c>
      <c r="G3833" s="2" t="str">
        <f>_xlfn.XLOOKUP(E3833,missing_cities!$Q$2:$Q$56,missing_cities!$R$2:$R$56,"Not Found",0)</f>
        <v>China</v>
      </c>
      <c r="H3833" t="str">
        <f>_xlfn.XLOOKUP(E3833,missing_cities!$Q$2:$Q$56,missing_cities!$S$2:$S$56,"Not Found",0)</f>
        <v>Asia</v>
      </c>
      <c r="I3833" t="s">
        <v>3449</v>
      </c>
      <c r="J3833" s="15">
        <v>0.23</v>
      </c>
      <c r="K3833" t="s">
        <v>19</v>
      </c>
      <c r="L3833" s="15" t="str">
        <f t="shared" si="118"/>
        <v>9:00-18:00</v>
      </c>
      <c r="M3833" s="16">
        <f t="shared" si="119"/>
        <v>0.37</v>
      </c>
      <c r="N3833" s="15">
        <v>5.98</v>
      </c>
      <c r="O3833" s="15">
        <v>89</v>
      </c>
      <c r="P3833" t="s">
        <v>37</v>
      </c>
      <c r="Q3833">
        <v>50</v>
      </c>
      <c r="R3833" t="s">
        <v>46</v>
      </c>
      <c r="S3833">
        <v>2015</v>
      </c>
      <c r="T3833" t="s">
        <v>31</v>
      </c>
      <c r="U3833" s="15">
        <v>4</v>
      </c>
      <c r="V3833" s="15">
        <v>7</v>
      </c>
      <c r="W3833" t="s">
        <v>32</v>
      </c>
    </row>
    <row r="3834" spans="1:23">
      <c r="A3834" t="s">
        <v>3879</v>
      </c>
      <c r="B3834">
        <v>37.576887999999997</v>
      </c>
      <c r="C3834" s="15">
        <v>127.069766</v>
      </c>
      <c r="D3834" s="2" t="s">
        <v>8855</v>
      </c>
      <c r="E3834" s="14" t="s">
        <v>5063</v>
      </c>
      <c r="F3834" s="14" t="e" vm="6">
        <v>#VALUE!</v>
      </c>
      <c r="G3834" s="2" t="str">
        <f>_xlfn.XLOOKUP(E3834,missing_cities!$Q$2:$Q$56,missing_cities!$R$2:$R$56,"Not Found",0)</f>
        <v>South Korea</v>
      </c>
      <c r="H3834" t="str">
        <f>_xlfn.XLOOKUP(E3834,missing_cities!$Q$2:$Q$56,missing_cities!$S$2:$S$56,"Not Found",0)</f>
        <v>Asia</v>
      </c>
      <c r="I3834" t="s">
        <v>3449</v>
      </c>
      <c r="J3834" s="15">
        <v>0.23</v>
      </c>
      <c r="K3834" t="s">
        <v>19</v>
      </c>
      <c r="L3834" s="15" t="str">
        <f t="shared" si="118"/>
        <v>9:00-18:00</v>
      </c>
      <c r="M3834" s="16">
        <f t="shared" si="119"/>
        <v>0.37</v>
      </c>
      <c r="N3834" s="15">
        <v>11.9</v>
      </c>
      <c r="O3834" s="15">
        <v>78</v>
      </c>
      <c r="P3834" t="s">
        <v>20</v>
      </c>
      <c r="Q3834">
        <v>150</v>
      </c>
      <c r="R3834" t="s">
        <v>48</v>
      </c>
      <c r="S3834">
        <v>2014</v>
      </c>
      <c r="T3834" t="s">
        <v>22</v>
      </c>
      <c r="U3834" s="15">
        <v>3.5</v>
      </c>
      <c r="V3834" s="15">
        <v>9</v>
      </c>
      <c r="W3834" t="s">
        <v>27</v>
      </c>
    </row>
    <row r="3835" spans="1:23">
      <c r="A3835" t="s">
        <v>3880</v>
      </c>
      <c r="B3835">
        <v>37.677911000000002</v>
      </c>
      <c r="C3835" s="15">
        <v>127.02736299999999</v>
      </c>
      <c r="D3835" s="2" t="s">
        <v>8856</v>
      </c>
      <c r="E3835" s="14" t="s">
        <v>5063</v>
      </c>
      <c r="F3835" s="14" t="e" vm="6">
        <v>#VALUE!</v>
      </c>
      <c r="G3835" s="2" t="str">
        <f>_xlfn.XLOOKUP(E3835,missing_cities!$Q$2:$Q$56,missing_cities!$R$2:$R$56,"Not Found",0)</f>
        <v>South Korea</v>
      </c>
      <c r="H3835" t="str">
        <f>_xlfn.XLOOKUP(E3835,missing_cities!$Q$2:$Q$56,missing_cities!$S$2:$S$56,"Not Found",0)</f>
        <v>Asia</v>
      </c>
      <c r="I3835" t="s">
        <v>3449</v>
      </c>
      <c r="J3835" s="15">
        <v>0.17</v>
      </c>
      <c r="K3835" t="s">
        <v>19</v>
      </c>
      <c r="L3835" s="15" t="str">
        <f t="shared" si="118"/>
        <v>9:00-18:00</v>
      </c>
      <c r="M3835" s="16">
        <f t="shared" si="119"/>
        <v>0.37</v>
      </c>
      <c r="N3835" s="15">
        <v>17.27</v>
      </c>
      <c r="O3835" s="15">
        <v>16</v>
      </c>
      <c r="P3835" t="s">
        <v>29</v>
      </c>
      <c r="Q3835">
        <v>50</v>
      </c>
      <c r="R3835" t="s">
        <v>21</v>
      </c>
      <c r="S3835">
        <v>2020</v>
      </c>
      <c r="T3835" t="s">
        <v>22</v>
      </c>
      <c r="U3835" s="15">
        <v>5</v>
      </c>
      <c r="V3835" s="15">
        <v>9</v>
      </c>
      <c r="W3835" t="s">
        <v>32</v>
      </c>
    </row>
    <row r="3836" spans="1:23">
      <c r="A3836" t="s">
        <v>3881</v>
      </c>
      <c r="B3836">
        <v>19.58155</v>
      </c>
      <c r="C3836" s="15">
        <v>-99.086910000000003</v>
      </c>
      <c r="D3836" s="2" t="s">
        <v>8857</v>
      </c>
      <c r="E3836" s="14" t="s">
        <v>5119</v>
      </c>
      <c r="F3836" s="14" t="e" vm="13">
        <v>#VALUE!</v>
      </c>
      <c r="G3836" s="2" t="str">
        <f>_xlfn.XLOOKUP(E3836,missing_cities!$Q$2:$Q$56,missing_cities!$R$2:$R$56,"Not Found",0)</f>
        <v>Mexico</v>
      </c>
      <c r="H3836" t="str">
        <f>_xlfn.XLOOKUP(E3836,missing_cities!$Q$2:$Q$56,missing_cities!$S$2:$S$56,"Not Found",0)</f>
        <v>North America</v>
      </c>
      <c r="I3836" t="s">
        <v>3449</v>
      </c>
      <c r="J3836" s="15">
        <v>0.36</v>
      </c>
      <c r="K3836" t="s">
        <v>19</v>
      </c>
      <c r="L3836" s="15" t="str">
        <f t="shared" si="118"/>
        <v>9:00-18:00</v>
      </c>
      <c r="M3836" s="16">
        <f t="shared" si="119"/>
        <v>0.37</v>
      </c>
      <c r="N3836" s="15">
        <v>3.1</v>
      </c>
      <c r="O3836" s="15">
        <v>18</v>
      </c>
      <c r="P3836" t="s">
        <v>29</v>
      </c>
      <c r="Q3836">
        <v>150</v>
      </c>
      <c r="R3836" t="s">
        <v>21</v>
      </c>
      <c r="S3836">
        <v>2020</v>
      </c>
      <c r="T3836" t="s">
        <v>22</v>
      </c>
      <c r="U3836" s="15">
        <v>4.5</v>
      </c>
      <c r="V3836" s="15">
        <v>2</v>
      </c>
      <c r="W3836" t="s">
        <v>32</v>
      </c>
    </row>
    <row r="3837" spans="1:23">
      <c r="A3837" t="s">
        <v>3882</v>
      </c>
      <c r="B3837">
        <v>55.813575</v>
      </c>
      <c r="C3837" s="15">
        <v>37.619205000000001</v>
      </c>
      <c r="D3837" s="2" t="s">
        <v>8858</v>
      </c>
      <c r="E3837" s="14" t="s">
        <v>5052</v>
      </c>
      <c r="F3837" s="14" t="e" vm="2">
        <v>#VALUE!</v>
      </c>
      <c r="G3837" s="2" t="str">
        <f>_xlfn.XLOOKUP(E3837,missing_cities!$Q$2:$Q$56,missing_cities!$R$2:$R$56,"Not Found",0)</f>
        <v>Russia</v>
      </c>
      <c r="H3837" t="str">
        <f>_xlfn.XLOOKUP(E3837,missing_cities!$Q$2:$Q$56,missing_cities!$S$2:$S$56,"Not Found",0)</f>
        <v>Europe</v>
      </c>
      <c r="I3837" t="s">
        <v>3449</v>
      </c>
      <c r="J3837" s="15">
        <v>0.21</v>
      </c>
      <c r="K3837" s="1">
        <v>45862</v>
      </c>
      <c r="L3837" s="15" t="str">
        <f t="shared" si="118"/>
        <v>9.00-21.00</v>
      </c>
      <c r="M3837" s="16">
        <f t="shared" si="119"/>
        <v>12</v>
      </c>
      <c r="N3837" s="15">
        <v>8.7799999999999994</v>
      </c>
      <c r="O3837" s="15">
        <v>89</v>
      </c>
      <c r="P3837" t="s">
        <v>39</v>
      </c>
      <c r="Q3837">
        <v>350</v>
      </c>
      <c r="R3837" t="s">
        <v>48</v>
      </c>
      <c r="S3837">
        <v>2012</v>
      </c>
      <c r="T3837" t="s">
        <v>31</v>
      </c>
      <c r="U3837" s="15">
        <v>4.3</v>
      </c>
      <c r="V3837" s="15">
        <v>4</v>
      </c>
      <c r="W3837" t="s">
        <v>23</v>
      </c>
    </row>
    <row r="3838" spans="1:23">
      <c r="A3838" t="s">
        <v>3883</v>
      </c>
      <c r="B3838">
        <v>34.168419</v>
      </c>
      <c r="C3838" s="15">
        <v>-118.244398</v>
      </c>
      <c r="D3838" s="2" t="s">
        <v>8859</v>
      </c>
      <c r="E3838" s="14" t="s">
        <v>5111</v>
      </c>
      <c r="F3838" s="14" t="e" vm="5">
        <v>#VALUE!</v>
      </c>
      <c r="G3838" s="2" t="str">
        <f>_xlfn.XLOOKUP(E3838,missing_cities!$Q$2:$Q$56,missing_cities!$R$2:$R$56,"Not Found",0)</f>
        <v>United States</v>
      </c>
      <c r="H3838" t="str">
        <f>_xlfn.XLOOKUP(E3838,missing_cities!$Q$2:$Q$56,missing_cities!$S$2:$S$56,"Not Found",0)</f>
        <v>North America</v>
      </c>
      <c r="I3838" t="s">
        <v>3449</v>
      </c>
      <c r="J3838" s="15">
        <v>0.43</v>
      </c>
      <c r="K3838" t="s">
        <v>34</v>
      </c>
      <c r="L3838" s="15" t="str">
        <f t="shared" si="118"/>
        <v>6:00-22:00</v>
      </c>
      <c r="M3838" s="16">
        <f t="shared" si="119"/>
        <v>0.67</v>
      </c>
      <c r="N3838" s="15">
        <v>17.36</v>
      </c>
      <c r="O3838" s="15">
        <v>61</v>
      </c>
      <c r="P3838" t="s">
        <v>29</v>
      </c>
      <c r="Q3838">
        <v>350</v>
      </c>
      <c r="R3838" t="s">
        <v>37</v>
      </c>
      <c r="S3838">
        <v>2018</v>
      </c>
      <c r="T3838" t="s">
        <v>22</v>
      </c>
      <c r="U3838" s="15">
        <v>3.5</v>
      </c>
      <c r="V3838" s="15">
        <v>4</v>
      </c>
      <c r="W3838" t="s">
        <v>32</v>
      </c>
    </row>
    <row r="3839" spans="1:23">
      <c r="A3839" t="s">
        <v>3884</v>
      </c>
      <c r="B3839">
        <v>-23.643464999999999</v>
      </c>
      <c r="C3839" s="15">
        <v>-46.577688000000002</v>
      </c>
      <c r="D3839" s="2" t="s">
        <v>8860</v>
      </c>
      <c r="E3839" s="14" t="s">
        <v>5067</v>
      </c>
      <c r="F3839" s="14" t="e" vm="7">
        <v>#VALUE!</v>
      </c>
      <c r="G3839" s="2" t="str">
        <f>_xlfn.XLOOKUP(E3839,missing_cities!$Q$2:$Q$56,missing_cities!$R$2:$R$56,"Not Found",0)</f>
        <v>Brazil</v>
      </c>
      <c r="H3839" t="str">
        <f>_xlfn.XLOOKUP(E3839,missing_cities!$Q$2:$Q$56,missing_cities!$S$2:$S$56,"Not Found",0)</f>
        <v>South America</v>
      </c>
      <c r="I3839" t="s">
        <v>3449</v>
      </c>
      <c r="J3839" s="15">
        <v>0.45</v>
      </c>
      <c r="K3839" t="s">
        <v>34</v>
      </c>
      <c r="L3839" s="15" t="str">
        <f t="shared" si="118"/>
        <v>6:00-22:00</v>
      </c>
      <c r="M3839" s="16">
        <f t="shared" si="119"/>
        <v>0.67</v>
      </c>
      <c r="N3839" s="15">
        <v>18.5</v>
      </c>
      <c r="O3839" s="15">
        <v>87</v>
      </c>
      <c r="P3839" t="s">
        <v>20</v>
      </c>
      <c r="Q3839">
        <v>50</v>
      </c>
      <c r="R3839" t="s">
        <v>97</v>
      </c>
      <c r="S3839">
        <v>2020</v>
      </c>
      <c r="T3839" t="s">
        <v>22</v>
      </c>
      <c r="U3839" s="15">
        <v>3.8</v>
      </c>
      <c r="V3839" s="15">
        <v>9</v>
      </c>
      <c r="W3839" t="s">
        <v>32</v>
      </c>
    </row>
    <row r="3840" spans="1:23">
      <c r="A3840" t="s">
        <v>3885</v>
      </c>
      <c r="B3840">
        <v>-23.695879000000001</v>
      </c>
      <c r="C3840" s="15">
        <v>-46.554191000000003</v>
      </c>
      <c r="D3840" s="2" t="s">
        <v>8861</v>
      </c>
      <c r="E3840" s="14" t="s">
        <v>5067</v>
      </c>
      <c r="F3840" s="14" t="e" vm="7">
        <v>#VALUE!</v>
      </c>
      <c r="G3840" s="2" t="str">
        <f>_xlfn.XLOOKUP(E3840,missing_cities!$Q$2:$Q$56,missing_cities!$R$2:$R$56,"Not Found",0)</f>
        <v>Brazil</v>
      </c>
      <c r="H3840" t="str">
        <f>_xlfn.XLOOKUP(E3840,missing_cities!$Q$2:$Q$56,missing_cities!$S$2:$S$56,"Not Found",0)</f>
        <v>South America</v>
      </c>
      <c r="I3840" t="s">
        <v>3449</v>
      </c>
      <c r="J3840" s="15">
        <v>0.37</v>
      </c>
      <c r="K3840" t="s">
        <v>34</v>
      </c>
      <c r="L3840" s="15" t="str">
        <f t="shared" si="118"/>
        <v>6:00-22:00</v>
      </c>
      <c r="M3840" s="16">
        <f t="shared" si="119"/>
        <v>0.67</v>
      </c>
      <c r="N3840" s="15">
        <v>10.8</v>
      </c>
      <c r="O3840" s="15">
        <v>84</v>
      </c>
      <c r="P3840" t="s">
        <v>20</v>
      </c>
      <c r="Q3840">
        <v>350</v>
      </c>
      <c r="R3840" t="s">
        <v>37</v>
      </c>
      <c r="S3840">
        <v>2022</v>
      </c>
      <c r="T3840" t="s">
        <v>22</v>
      </c>
      <c r="U3840" s="15">
        <v>3.5</v>
      </c>
      <c r="V3840" s="15">
        <v>8</v>
      </c>
      <c r="W3840" t="s">
        <v>27</v>
      </c>
    </row>
    <row r="3841" spans="1:23">
      <c r="A3841" t="s">
        <v>3886</v>
      </c>
      <c r="B3841">
        <v>55.782583000000002</v>
      </c>
      <c r="C3841" s="15">
        <v>37.605438999999997</v>
      </c>
      <c r="D3841" s="2" t="s">
        <v>8862</v>
      </c>
      <c r="E3841" s="14" t="s">
        <v>5052</v>
      </c>
      <c r="F3841" s="14" t="e" vm="2">
        <v>#VALUE!</v>
      </c>
      <c r="G3841" s="2" t="str">
        <f>_xlfn.XLOOKUP(E3841,missing_cities!$Q$2:$Q$56,missing_cities!$R$2:$R$56,"Not Found",0)</f>
        <v>Russia</v>
      </c>
      <c r="H3841" t="str">
        <f>_xlfn.XLOOKUP(E3841,missing_cities!$Q$2:$Q$56,missing_cities!$S$2:$S$56,"Not Found",0)</f>
        <v>Europe</v>
      </c>
      <c r="I3841" t="s">
        <v>3449</v>
      </c>
      <c r="J3841" s="15">
        <v>0.15</v>
      </c>
      <c r="K3841" s="1">
        <v>45862</v>
      </c>
      <c r="L3841" s="15" t="str">
        <f t="shared" si="118"/>
        <v>9.00-21.00</v>
      </c>
      <c r="M3841" s="16">
        <f t="shared" si="119"/>
        <v>12</v>
      </c>
      <c r="N3841" s="15">
        <v>8.51</v>
      </c>
      <c r="O3841" s="15">
        <v>37</v>
      </c>
      <c r="P3841" t="s">
        <v>20</v>
      </c>
      <c r="Q3841">
        <v>22</v>
      </c>
      <c r="R3841" t="s">
        <v>46</v>
      </c>
      <c r="S3841">
        <v>2023</v>
      </c>
      <c r="T3841" t="s">
        <v>31</v>
      </c>
      <c r="U3841" s="15">
        <v>3.2</v>
      </c>
      <c r="V3841" s="15">
        <v>10</v>
      </c>
      <c r="W3841" t="s">
        <v>32</v>
      </c>
    </row>
    <row r="3842" spans="1:23">
      <c r="A3842" t="s">
        <v>3887</v>
      </c>
      <c r="B3842">
        <v>50.599395000000001</v>
      </c>
      <c r="C3842" s="15">
        <v>160.50213600000001</v>
      </c>
      <c r="D3842" s="2" t="s">
        <v>8863</v>
      </c>
      <c r="E3842" s="14" t="str">
        <f>_xlfn.XLOOKUP(C3842,missing_cities!B:B,missing_cities!C:C,"Not Found",0)</f>
        <v>Error</v>
      </c>
      <c r="F3842" s="14" t="s">
        <v>9987</v>
      </c>
      <c r="G3842" s="2" t="str">
        <f>_xlfn.XLOOKUP(E3842,missing_cities!$Q$2:$Q$56,missing_cities!$R$2:$R$56,"Not Found",0)</f>
        <v>Error</v>
      </c>
      <c r="H3842" t="str">
        <f>_xlfn.XLOOKUP(E3842,missing_cities!$Q$2:$Q$56,missing_cities!$S$2:$S$56,"Not Found",0)</f>
        <v>Error</v>
      </c>
      <c r="I3842" t="s">
        <v>3449</v>
      </c>
      <c r="J3842" s="15">
        <v>0.12</v>
      </c>
      <c r="K3842" t="s">
        <v>19</v>
      </c>
      <c r="L3842" s="15" t="str">
        <f t="shared" si="118"/>
        <v>9:00-18:00</v>
      </c>
      <c r="M3842" s="16">
        <f t="shared" si="119"/>
        <v>0.37</v>
      </c>
      <c r="N3842" s="15">
        <v>16.8</v>
      </c>
      <c r="O3842" s="15">
        <v>76</v>
      </c>
      <c r="P3842" t="s">
        <v>29</v>
      </c>
      <c r="Q3842">
        <v>22</v>
      </c>
      <c r="R3842" t="s">
        <v>132</v>
      </c>
      <c r="S3842">
        <v>2023</v>
      </c>
      <c r="T3842" t="s">
        <v>31</v>
      </c>
      <c r="U3842" s="15">
        <v>3.3</v>
      </c>
      <c r="V3842" s="15">
        <v>5</v>
      </c>
      <c r="W3842" t="s">
        <v>23</v>
      </c>
    </row>
    <row r="3843" spans="1:23">
      <c r="A3843" t="s">
        <v>3888</v>
      </c>
      <c r="B3843">
        <v>13.783975</v>
      </c>
      <c r="C3843" s="15">
        <v>100.55873099999999</v>
      </c>
      <c r="D3843" s="2" t="s">
        <v>8864</v>
      </c>
      <c r="E3843" s="14" t="s">
        <v>5059</v>
      </c>
      <c r="F3843" s="14" t="e" vm="4">
        <v>#VALUE!</v>
      </c>
      <c r="G3843" s="2" t="str">
        <f>_xlfn.XLOOKUP(E3843,missing_cities!$Q$2:$Q$56,missing_cities!$R$2:$R$56,"Not Found",0)</f>
        <v>Thailand</v>
      </c>
      <c r="H3843" t="str">
        <f>_xlfn.XLOOKUP(E3843,missing_cities!$Q$2:$Q$56,missing_cities!$S$2:$S$56,"Not Found",0)</f>
        <v>Asia</v>
      </c>
      <c r="I3843" t="s">
        <v>3449</v>
      </c>
      <c r="J3843" s="15">
        <v>0.15</v>
      </c>
      <c r="K3843" s="1">
        <v>45862</v>
      </c>
      <c r="L3843" s="15" t="str">
        <f t="shared" ref="L3843:L3906" si="120">IF(ISNUMBER(SEARCH("-",K3843)),K3843,"9.00-21.00")</f>
        <v>9.00-21.00</v>
      </c>
      <c r="M3843" s="16">
        <f t="shared" ref="M3843:M3906" si="121">IF(ISNUMBER(SEARCH("-", L3843)), TEXT(RIGHT(L3843, LEN(L3843) - FIND("-", L3843)), "0.00") - TEXT(LEFT(L3843, FIND("-", L3843)-1), "0.00"), "")</f>
        <v>12</v>
      </c>
      <c r="N3843" s="15">
        <v>5.99</v>
      </c>
      <c r="O3843" s="15">
        <v>71</v>
      </c>
      <c r="P3843" t="s">
        <v>29</v>
      </c>
      <c r="Q3843">
        <v>22</v>
      </c>
      <c r="R3843" t="s">
        <v>42</v>
      </c>
      <c r="S3843">
        <v>2017</v>
      </c>
      <c r="T3843" t="s">
        <v>31</v>
      </c>
      <c r="U3843" s="15">
        <v>3.6</v>
      </c>
      <c r="V3843" s="15">
        <v>5</v>
      </c>
      <c r="W3843" t="s">
        <v>23</v>
      </c>
    </row>
    <row r="3844" spans="1:23">
      <c r="A3844" t="s">
        <v>3889</v>
      </c>
      <c r="B3844">
        <v>52.569267000000004</v>
      </c>
      <c r="C3844" s="15">
        <v>13.321758000000001</v>
      </c>
      <c r="D3844" s="2" t="s">
        <v>8865</v>
      </c>
      <c r="E3844" s="14" t="s">
        <v>5057</v>
      </c>
      <c r="F3844" s="14" t="e" vm="3">
        <v>#VALUE!</v>
      </c>
      <c r="G3844" s="2" t="str">
        <f>_xlfn.XLOOKUP(E3844,missing_cities!$Q$2:$Q$56,missing_cities!$R$2:$R$56,"Not Found",0)</f>
        <v>Germany</v>
      </c>
      <c r="H3844" t="str">
        <f>_xlfn.XLOOKUP(E3844,missing_cities!$Q$2:$Q$56,missing_cities!$S$2:$S$56,"Not Found",0)</f>
        <v>Europe</v>
      </c>
      <c r="I3844" t="s">
        <v>3449</v>
      </c>
      <c r="J3844" s="15">
        <v>0.19</v>
      </c>
      <c r="K3844" t="s">
        <v>19</v>
      </c>
      <c r="L3844" s="15" t="str">
        <f t="shared" si="120"/>
        <v>9:00-18:00</v>
      </c>
      <c r="M3844" s="16">
        <f t="shared" si="121"/>
        <v>0.37</v>
      </c>
      <c r="N3844" s="15">
        <v>11.6</v>
      </c>
      <c r="O3844" s="15">
        <v>60</v>
      </c>
      <c r="P3844" t="s">
        <v>25</v>
      </c>
      <c r="Q3844">
        <v>22</v>
      </c>
      <c r="R3844" t="s">
        <v>67</v>
      </c>
      <c r="S3844">
        <v>2020</v>
      </c>
      <c r="T3844" t="s">
        <v>31</v>
      </c>
      <c r="U3844" s="15">
        <v>4</v>
      </c>
      <c r="V3844" s="15">
        <v>7</v>
      </c>
      <c r="W3844" t="s">
        <v>23</v>
      </c>
    </row>
    <row r="3845" spans="1:23">
      <c r="A3845" t="s">
        <v>3890</v>
      </c>
      <c r="B3845">
        <v>19.062232000000002</v>
      </c>
      <c r="C3845" s="15">
        <v>72.901624999999996</v>
      </c>
      <c r="D3845" s="2" t="s">
        <v>8866</v>
      </c>
      <c r="E3845" s="14" t="s">
        <v>5079</v>
      </c>
      <c r="F3845" s="14" t="e" vm="11">
        <v>#VALUE!</v>
      </c>
      <c r="G3845" s="2" t="str">
        <f>_xlfn.XLOOKUP(E3845,missing_cities!$Q$2:$Q$56,missing_cities!$R$2:$R$56,"Not Found",0)</f>
        <v>India</v>
      </c>
      <c r="H3845" t="str">
        <f>_xlfn.XLOOKUP(E3845,missing_cities!$Q$2:$Q$56,missing_cities!$S$2:$S$56,"Not Found",0)</f>
        <v>Asia</v>
      </c>
      <c r="I3845" t="s">
        <v>3449</v>
      </c>
      <c r="J3845" s="15">
        <v>0.25</v>
      </c>
      <c r="K3845" t="s">
        <v>34</v>
      </c>
      <c r="L3845" s="15" t="str">
        <f t="shared" si="120"/>
        <v>6:00-22:00</v>
      </c>
      <c r="M3845" s="16">
        <f t="shared" si="121"/>
        <v>0.67</v>
      </c>
      <c r="N3845" s="15">
        <v>9.0399999999999991</v>
      </c>
      <c r="O3845" s="15">
        <v>40</v>
      </c>
      <c r="P3845" t="s">
        <v>37</v>
      </c>
      <c r="Q3845">
        <v>22</v>
      </c>
      <c r="R3845" t="s">
        <v>30</v>
      </c>
      <c r="S3845">
        <v>2016</v>
      </c>
      <c r="T3845" t="s">
        <v>22</v>
      </c>
      <c r="U3845" s="15">
        <v>4.7</v>
      </c>
      <c r="V3845" s="15">
        <v>1</v>
      </c>
      <c r="W3845" t="s">
        <v>32</v>
      </c>
    </row>
    <row r="3846" spans="1:23">
      <c r="A3846" t="s">
        <v>3891</v>
      </c>
      <c r="B3846">
        <v>18.935566000000001</v>
      </c>
      <c r="C3846" s="15">
        <v>72.906035000000003</v>
      </c>
      <c r="D3846" s="2" t="s">
        <v>8867</v>
      </c>
      <c r="E3846" s="14" t="s">
        <v>5079</v>
      </c>
      <c r="F3846" s="14" t="e" vm="11">
        <v>#VALUE!</v>
      </c>
      <c r="G3846" s="2" t="str">
        <f>_xlfn.XLOOKUP(E3846,missing_cities!$Q$2:$Q$56,missing_cities!$R$2:$R$56,"Not Found",0)</f>
        <v>India</v>
      </c>
      <c r="H3846" t="str">
        <f>_xlfn.XLOOKUP(E3846,missing_cities!$Q$2:$Q$56,missing_cities!$S$2:$S$56,"Not Found",0)</f>
        <v>Asia</v>
      </c>
      <c r="I3846" t="s">
        <v>3449</v>
      </c>
      <c r="J3846" s="15">
        <v>0.47</v>
      </c>
      <c r="K3846" s="1">
        <v>45862</v>
      </c>
      <c r="L3846" s="15" t="str">
        <f t="shared" si="120"/>
        <v>9.00-21.00</v>
      </c>
      <c r="M3846" s="16">
        <f t="shared" si="121"/>
        <v>12</v>
      </c>
      <c r="N3846" s="15">
        <v>0.89</v>
      </c>
      <c r="O3846" s="15">
        <v>76</v>
      </c>
      <c r="P3846" t="s">
        <v>20</v>
      </c>
      <c r="Q3846">
        <v>150</v>
      </c>
      <c r="R3846" t="s">
        <v>21</v>
      </c>
      <c r="S3846">
        <v>2021</v>
      </c>
      <c r="T3846" t="s">
        <v>22</v>
      </c>
      <c r="U3846" s="15">
        <v>3.4</v>
      </c>
      <c r="V3846" s="15">
        <v>10</v>
      </c>
      <c r="W3846" t="s">
        <v>32</v>
      </c>
    </row>
    <row r="3847" spans="1:23">
      <c r="A3847" t="s">
        <v>3892</v>
      </c>
      <c r="B3847">
        <v>41.903474000000003</v>
      </c>
      <c r="C3847" s="15">
        <v>-87.748622999999995</v>
      </c>
      <c r="D3847" s="2" t="s">
        <v>8868</v>
      </c>
      <c r="E3847" s="14" t="s">
        <v>5065</v>
      </c>
      <c r="F3847" s="14" t="e" vm="5">
        <v>#VALUE!</v>
      </c>
      <c r="G3847" s="2" t="str">
        <f>_xlfn.XLOOKUP(E3847,missing_cities!$Q$2:$Q$56,missing_cities!$R$2:$R$56,"Not Found",0)</f>
        <v>United States</v>
      </c>
      <c r="H3847" t="str">
        <f>_xlfn.XLOOKUP(E3847,missing_cities!$Q$2:$Q$56,missing_cities!$S$2:$S$56,"Not Found",0)</f>
        <v>North America</v>
      </c>
      <c r="I3847" t="s">
        <v>3449</v>
      </c>
      <c r="J3847" s="15">
        <v>0.38</v>
      </c>
      <c r="K3847" t="s">
        <v>19</v>
      </c>
      <c r="L3847" s="15" t="str">
        <f t="shared" si="120"/>
        <v>9:00-18:00</v>
      </c>
      <c r="M3847" s="16">
        <f t="shared" si="121"/>
        <v>0.37</v>
      </c>
      <c r="N3847" s="15">
        <v>8.93</v>
      </c>
      <c r="O3847" s="15">
        <v>33</v>
      </c>
      <c r="P3847" t="s">
        <v>37</v>
      </c>
      <c r="Q3847">
        <v>150</v>
      </c>
      <c r="R3847" t="s">
        <v>42</v>
      </c>
      <c r="S3847">
        <v>2015</v>
      </c>
      <c r="T3847" t="s">
        <v>31</v>
      </c>
      <c r="U3847" s="15">
        <v>4</v>
      </c>
      <c r="V3847" s="15">
        <v>5</v>
      </c>
      <c r="W3847" t="s">
        <v>32</v>
      </c>
    </row>
    <row r="3848" spans="1:23">
      <c r="A3848" t="s">
        <v>3893</v>
      </c>
      <c r="B3848">
        <v>25.359915000000001</v>
      </c>
      <c r="C3848" s="15">
        <v>55.211477000000002</v>
      </c>
      <c r="D3848" s="2" t="s">
        <v>8869</v>
      </c>
      <c r="E3848" s="14" t="s">
        <v>5076</v>
      </c>
      <c r="F3848" s="14" t="e" vm="10">
        <v>#VALUE!</v>
      </c>
      <c r="G3848" s="2" t="str">
        <f>_xlfn.XLOOKUP(E3848,missing_cities!$Q$2:$Q$56,missing_cities!$R$2:$R$56,"Not Found",0)</f>
        <v>United Arab Emirates</v>
      </c>
      <c r="H3848" t="str">
        <f>_xlfn.XLOOKUP(E3848,missing_cities!$Q$2:$Q$56,missing_cities!$S$2:$S$56,"Not Found",0)</f>
        <v>Asia</v>
      </c>
      <c r="I3848" t="s">
        <v>3449</v>
      </c>
      <c r="J3848" s="15">
        <v>0.1</v>
      </c>
      <c r="K3848" t="s">
        <v>34</v>
      </c>
      <c r="L3848" s="15" t="str">
        <f t="shared" si="120"/>
        <v>6:00-22:00</v>
      </c>
      <c r="M3848" s="16">
        <f t="shared" si="121"/>
        <v>0.67</v>
      </c>
      <c r="N3848" s="15">
        <v>11.32</v>
      </c>
      <c r="O3848" s="15">
        <v>59</v>
      </c>
      <c r="P3848" t="s">
        <v>39</v>
      </c>
      <c r="Q3848">
        <v>50</v>
      </c>
      <c r="R3848" t="s">
        <v>21</v>
      </c>
      <c r="S3848">
        <v>2017</v>
      </c>
      <c r="T3848" t="s">
        <v>31</v>
      </c>
      <c r="U3848" s="15">
        <v>3.9</v>
      </c>
      <c r="V3848" s="15">
        <v>3</v>
      </c>
      <c r="W3848" t="s">
        <v>23</v>
      </c>
    </row>
    <row r="3849" spans="1:23">
      <c r="A3849" t="s">
        <v>3894</v>
      </c>
      <c r="B3849">
        <v>52.406609000000003</v>
      </c>
      <c r="C3849" s="15">
        <v>13.319915999999999</v>
      </c>
      <c r="D3849" s="2" t="s">
        <v>8870</v>
      </c>
      <c r="E3849" s="14" t="s">
        <v>5057</v>
      </c>
      <c r="F3849" s="14" t="e" vm="3">
        <v>#VALUE!</v>
      </c>
      <c r="G3849" s="2" t="str">
        <f>_xlfn.XLOOKUP(E3849,missing_cities!$Q$2:$Q$56,missing_cities!$R$2:$R$56,"Not Found",0)</f>
        <v>Germany</v>
      </c>
      <c r="H3849" t="str">
        <f>_xlfn.XLOOKUP(E3849,missing_cities!$Q$2:$Q$56,missing_cities!$S$2:$S$56,"Not Found",0)</f>
        <v>Europe</v>
      </c>
      <c r="I3849" t="s">
        <v>3449</v>
      </c>
      <c r="J3849" s="15">
        <v>0.42</v>
      </c>
      <c r="K3849" t="s">
        <v>34</v>
      </c>
      <c r="L3849" s="15" t="str">
        <f t="shared" si="120"/>
        <v>6:00-22:00</v>
      </c>
      <c r="M3849" s="16">
        <f t="shared" si="121"/>
        <v>0.67</v>
      </c>
      <c r="N3849" s="15">
        <v>4.8099999999999996</v>
      </c>
      <c r="O3849" s="15">
        <v>15</v>
      </c>
      <c r="P3849" t="s">
        <v>29</v>
      </c>
      <c r="Q3849">
        <v>150</v>
      </c>
      <c r="R3849" t="s">
        <v>21</v>
      </c>
      <c r="S3849">
        <v>2013</v>
      </c>
      <c r="T3849" t="s">
        <v>31</v>
      </c>
      <c r="U3849" s="15">
        <v>3.4</v>
      </c>
      <c r="V3849" s="15">
        <v>9</v>
      </c>
      <c r="W3849" t="s">
        <v>32</v>
      </c>
    </row>
    <row r="3850" spans="1:23">
      <c r="A3850" t="s">
        <v>3895</v>
      </c>
      <c r="B3850">
        <v>37.771047000000003</v>
      </c>
      <c r="C3850" s="15">
        <v>-122.428884</v>
      </c>
      <c r="D3850" s="2" t="s">
        <v>8871</v>
      </c>
      <c r="E3850" s="14" t="s">
        <v>5061</v>
      </c>
      <c r="F3850" s="14" t="e" vm="5">
        <v>#VALUE!</v>
      </c>
      <c r="G3850" s="2" t="str">
        <f>_xlfn.XLOOKUP(E3850,missing_cities!$Q$2:$Q$56,missing_cities!$R$2:$R$56,"Not Found",0)</f>
        <v>United States</v>
      </c>
      <c r="H3850" t="str">
        <f>_xlfn.XLOOKUP(E3850,missing_cities!$Q$2:$Q$56,missing_cities!$S$2:$S$56,"Not Found",0)</f>
        <v>North America</v>
      </c>
      <c r="I3850" t="s">
        <v>3449</v>
      </c>
      <c r="J3850" s="15">
        <v>0.39</v>
      </c>
      <c r="K3850" t="s">
        <v>19</v>
      </c>
      <c r="L3850" s="15" t="str">
        <f t="shared" si="120"/>
        <v>9:00-18:00</v>
      </c>
      <c r="M3850" s="16">
        <f t="shared" si="121"/>
        <v>0.37</v>
      </c>
      <c r="N3850" s="15">
        <v>5.15</v>
      </c>
      <c r="O3850" s="15">
        <v>96</v>
      </c>
      <c r="P3850" t="s">
        <v>39</v>
      </c>
      <c r="Q3850">
        <v>22</v>
      </c>
      <c r="R3850" t="s">
        <v>37</v>
      </c>
      <c r="S3850">
        <v>2022</v>
      </c>
      <c r="T3850" t="s">
        <v>22</v>
      </c>
      <c r="U3850" s="15">
        <v>4.3</v>
      </c>
      <c r="V3850" s="15">
        <v>10</v>
      </c>
      <c r="W3850" t="s">
        <v>23</v>
      </c>
    </row>
    <row r="3851" spans="1:23">
      <c r="A3851" t="s">
        <v>3896</v>
      </c>
      <c r="B3851">
        <v>43.679516999999997</v>
      </c>
      <c r="C3851" s="15">
        <v>-79.425330000000002</v>
      </c>
      <c r="D3851" s="2" t="s">
        <v>8872</v>
      </c>
      <c r="E3851" s="14" t="s">
        <v>5050</v>
      </c>
      <c r="F3851" s="14" t="e" vm="1">
        <v>#VALUE!</v>
      </c>
      <c r="G3851" s="2" t="str">
        <f>_xlfn.XLOOKUP(E3851,missing_cities!$Q$2:$Q$56,missing_cities!$R$2:$R$56,"Not Found",0)</f>
        <v>Canada</v>
      </c>
      <c r="H3851" t="str">
        <f>_xlfn.XLOOKUP(E3851,missing_cities!$Q$2:$Q$56,missing_cities!$S$2:$S$56,"Not Found",0)</f>
        <v>North America</v>
      </c>
      <c r="I3851" t="s">
        <v>3449</v>
      </c>
      <c r="J3851" s="15">
        <v>0.26</v>
      </c>
      <c r="K3851" t="s">
        <v>34</v>
      </c>
      <c r="L3851" s="15" t="str">
        <f t="shared" si="120"/>
        <v>6:00-22:00</v>
      </c>
      <c r="M3851" s="16">
        <f t="shared" si="121"/>
        <v>0.67</v>
      </c>
      <c r="N3851" s="15">
        <v>13.77</v>
      </c>
      <c r="O3851" s="15">
        <v>43</v>
      </c>
      <c r="P3851" t="s">
        <v>29</v>
      </c>
      <c r="Q3851">
        <v>22</v>
      </c>
      <c r="R3851" t="s">
        <v>132</v>
      </c>
      <c r="S3851">
        <v>2022</v>
      </c>
      <c r="T3851" t="s">
        <v>22</v>
      </c>
      <c r="U3851" s="15">
        <v>4.5999999999999996</v>
      </c>
      <c r="V3851" s="15">
        <v>10</v>
      </c>
      <c r="W3851" t="s">
        <v>27</v>
      </c>
    </row>
    <row r="3852" spans="1:23">
      <c r="A3852" t="s">
        <v>3897</v>
      </c>
      <c r="B3852">
        <v>43.732759000000001</v>
      </c>
      <c r="C3852" s="15">
        <v>-79.324442000000005</v>
      </c>
      <c r="D3852" s="2" t="s">
        <v>8873</v>
      </c>
      <c r="E3852" s="14" t="s">
        <v>5050</v>
      </c>
      <c r="F3852" s="14" t="e" vm="1">
        <v>#VALUE!</v>
      </c>
      <c r="G3852" s="2" t="str">
        <f>_xlfn.XLOOKUP(E3852,missing_cities!$Q$2:$Q$56,missing_cities!$R$2:$R$56,"Not Found",0)</f>
        <v>Canada</v>
      </c>
      <c r="H3852" t="str">
        <f>_xlfn.XLOOKUP(E3852,missing_cities!$Q$2:$Q$56,missing_cities!$S$2:$S$56,"Not Found",0)</f>
        <v>North America</v>
      </c>
      <c r="I3852" t="s">
        <v>3449</v>
      </c>
      <c r="J3852" s="15">
        <v>0.21</v>
      </c>
      <c r="K3852" s="1">
        <v>45862</v>
      </c>
      <c r="L3852" s="15" t="str">
        <f t="shared" si="120"/>
        <v>9.00-21.00</v>
      </c>
      <c r="M3852" s="16">
        <f t="shared" si="121"/>
        <v>12</v>
      </c>
      <c r="N3852" s="15">
        <v>7.17</v>
      </c>
      <c r="O3852" s="15">
        <v>44</v>
      </c>
      <c r="P3852" t="s">
        <v>20</v>
      </c>
      <c r="Q3852">
        <v>50</v>
      </c>
      <c r="R3852" t="s">
        <v>67</v>
      </c>
      <c r="S3852">
        <v>2023</v>
      </c>
      <c r="T3852" t="s">
        <v>31</v>
      </c>
      <c r="U3852" s="15">
        <v>4.9000000000000004</v>
      </c>
      <c r="V3852" s="15">
        <v>5</v>
      </c>
      <c r="W3852" t="s">
        <v>32</v>
      </c>
    </row>
    <row r="3853" spans="1:23">
      <c r="A3853" t="s">
        <v>3898</v>
      </c>
      <c r="B3853">
        <v>18.906414000000002</v>
      </c>
      <c r="C3853" s="15">
        <v>72.830968999999996</v>
      </c>
      <c r="D3853" s="2" t="s">
        <v>8874</v>
      </c>
      <c r="E3853" s="14" t="s">
        <v>5079</v>
      </c>
      <c r="F3853" s="14" t="e" vm="11">
        <v>#VALUE!</v>
      </c>
      <c r="G3853" s="2" t="str">
        <f>_xlfn.XLOOKUP(E3853,missing_cities!$Q$2:$Q$56,missing_cities!$R$2:$R$56,"Not Found",0)</f>
        <v>India</v>
      </c>
      <c r="H3853" t="str">
        <f>_xlfn.XLOOKUP(E3853,missing_cities!$Q$2:$Q$56,missing_cities!$S$2:$S$56,"Not Found",0)</f>
        <v>Asia</v>
      </c>
      <c r="I3853" t="s">
        <v>3449</v>
      </c>
      <c r="J3853" s="15">
        <v>0.28999999999999998</v>
      </c>
      <c r="K3853" t="s">
        <v>19</v>
      </c>
      <c r="L3853" s="15" t="str">
        <f t="shared" si="120"/>
        <v>9:00-18:00</v>
      </c>
      <c r="M3853" s="16">
        <f t="shared" si="121"/>
        <v>0.37</v>
      </c>
      <c r="N3853" s="15">
        <v>15.45</v>
      </c>
      <c r="O3853" s="15">
        <v>96</v>
      </c>
      <c r="P3853" t="s">
        <v>39</v>
      </c>
      <c r="Q3853">
        <v>50</v>
      </c>
      <c r="R3853" t="s">
        <v>21</v>
      </c>
      <c r="S3853">
        <v>2011</v>
      </c>
      <c r="T3853" t="s">
        <v>22</v>
      </c>
      <c r="U3853" s="15">
        <v>3.5</v>
      </c>
      <c r="V3853" s="15">
        <v>7</v>
      </c>
      <c r="W3853" t="s">
        <v>32</v>
      </c>
    </row>
    <row r="3854" spans="1:23">
      <c r="A3854" t="s">
        <v>3899</v>
      </c>
      <c r="B3854">
        <v>39.993800999999998</v>
      </c>
      <c r="C3854" s="15">
        <v>116.273066</v>
      </c>
      <c r="D3854" s="2" t="s">
        <v>8875</v>
      </c>
      <c r="E3854" s="14" t="s">
        <v>5071</v>
      </c>
      <c r="F3854" s="14" t="e" vm="9">
        <v>#VALUE!</v>
      </c>
      <c r="G3854" s="2" t="str">
        <f>_xlfn.XLOOKUP(E3854,missing_cities!$Q$2:$Q$56,missing_cities!$R$2:$R$56,"Not Found",0)</f>
        <v>China</v>
      </c>
      <c r="H3854" t="str">
        <f>_xlfn.XLOOKUP(E3854,missing_cities!$Q$2:$Q$56,missing_cities!$S$2:$S$56,"Not Found",0)</f>
        <v>Asia</v>
      </c>
      <c r="I3854" t="s">
        <v>3449</v>
      </c>
      <c r="J3854" s="15">
        <v>0.26</v>
      </c>
      <c r="K3854" s="1">
        <v>45862</v>
      </c>
      <c r="L3854" s="15" t="str">
        <f t="shared" si="120"/>
        <v>9.00-21.00</v>
      </c>
      <c r="M3854" s="16">
        <f t="shared" si="121"/>
        <v>12</v>
      </c>
      <c r="N3854" s="15">
        <v>9.2799999999999994</v>
      </c>
      <c r="O3854" s="15">
        <v>50</v>
      </c>
      <c r="P3854" t="s">
        <v>20</v>
      </c>
      <c r="Q3854">
        <v>150</v>
      </c>
      <c r="R3854" t="s">
        <v>40</v>
      </c>
      <c r="S3854">
        <v>2010</v>
      </c>
      <c r="T3854" t="s">
        <v>31</v>
      </c>
      <c r="U3854" s="15">
        <v>3.4</v>
      </c>
      <c r="V3854" s="15">
        <v>6</v>
      </c>
      <c r="W3854" t="s">
        <v>27</v>
      </c>
    </row>
    <row r="3855" spans="1:23">
      <c r="A3855" t="s">
        <v>3900</v>
      </c>
      <c r="B3855">
        <v>41.838450999999999</v>
      </c>
      <c r="C3855" s="15">
        <v>-87.773174999999995</v>
      </c>
      <c r="D3855" s="2" t="s">
        <v>8876</v>
      </c>
      <c r="E3855" s="14" t="s">
        <v>5065</v>
      </c>
      <c r="F3855" s="14" t="e" vm="5">
        <v>#VALUE!</v>
      </c>
      <c r="G3855" s="2" t="str">
        <f>_xlfn.XLOOKUP(E3855,missing_cities!$Q$2:$Q$56,missing_cities!$R$2:$R$56,"Not Found",0)</f>
        <v>United States</v>
      </c>
      <c r="H3855" t="str">
        <f>_xlfn.XLOOKUP(E3855,missing_cities!$Q$2:$Q$56,missing_cities!$S$2:$S$56,"Not Found",0)</f>
        <v>North America</v>
      </c>
      <c r="I3855" t="s">
        <v>3449</v>
      </c>
      <c r="J3855" s="15">
        <v>0.41</v>
      </c>
      <c r="K3855" t="s">
        <v>34</v>
      </c>
      <c r="L3855" s="15" t="str">
        <f t="shared" si="120"/>
        <v>6:00-22:00</v>
      </c>
      <c r="M3855" s="16">
        <f t="shared" si="121"/>
        <v>0.67</v>
      </c>
      <c r="N3855" s="15">
        <v>6.37</v>
      </c>
      <c r="O3855" s="15">
        <v>29</v>
      </c>
      <c r="P3855" t="s">
        <v>37</v>
      </c>
      <c r="Q3855">
        <v>150</v>
      </c>
      <c r="R3855" t="s">
        <v>30</v>
      </c>
      <c r="S3855">
        <v>2020</v>
      </c>
      <c r="T3855" t="s">
        <v>31</v>
      </c>
      <c r="U3855" s="15">
        <v>4.9000000000000004</v>
      </c>
      <c r="V3855" s="15">
        <v>9</v>
      </c>
      <c r="W3855" t="s">
        <v>32</v>
      </c>
    </row>
    <row r="3856" spans="1:23">
      <c r="A3856" t="s">
        <v>3901</v>
      </c>
      <c r="B3856">
        <v>-69.752762000000004</v>
      </c>
      <c r="C3856" s="15">
        <v>71.606358999999998</v>
      </c>
      <c r="D3856" s="2" t="s">
        <v>8877</v>
      </c>
      <c r="E3856" s="14" t="str">
        <f>_xlfn.XLOOKUP(C3856,missing_cities!B:B,missing_cities!C:C,"Not Found",0)</f>
        <v>Not Found</v>
      </c>
      <c r="F3856" s="14" t="s">
        <v>9990</v>
      </c>
      <c r="G3856" s="2" t="str">
        <f>_xlfn.XLOOKUP(E3856,missing_cities!$Q$2:$Q$56,missing_cities!$R$2:$R$56,"Not Found",0)</f>
        <v>Not Found</v>
      </c>
      <c r="H3856" t="str">
        <f>_xlfn.XLOOKUP(E3856,missing_cities!$Q$2:$Q$56,missing_cities!$S$2:$S$56,"Not Found",0)</f>
        <v>Not Found</v>
      </c>
      <c r="I3856" t="s">
        <v>3449</v>
      </c>
      <c r="J3856" s="15">
        <v>0.2</v>
      </c>
      <c r="K3856" t="s">
        <v>34</v>
      </c>
      <c r="L3856" s="15" t="str">
        <f t="shared" si="120"/>
        <v>6:00-22:00</v>
      </c>
      <c r="M3856" s="16">
        <f t="shared" si="121"/>
        <v>0.67</v>
      </c>
      <c r="N3856" s="15">
        <v>2.5299999999999998</v>
      </c>
      <c r="O3856" s="15">
        <v>18</v>
      </c>
      <c r="P3856" t="s">
        <v>37</v>
      </c>
      <c r="Q3856">
        <v>150</v>
      </c>
      <c r="R3856" t="s">
        <v>21</v>
      </c>
      <c r="S3856">
        <v>2013</v>
      </c>
      <c r="T3856" t="s">
        <v>22</v>
      </c>
      <c r="U3856" s="15">
        <v>4.5</v>
      </c>
      <c r="V3856" s="15">
        <v>10</v>
      </c>
      <c r="W3856" t="s">
        <v>27</v>
      </c>
    </row>
    <row r="3857" spans="1:23">
      <c r="A3857" t="s">
        <v>3902</v>
      </c>
      <c r="B3857">
        <v>13.745611999999999</v>
      </c>
      <c r="C3857" s="15">
        <v>100.43940600000001</v>
      </c>
      <c r="D3857" s="2" t="s">
        <v>8878</v>
      </c>
      <c r="E3857" s="14" t="s">
        <v>5059</v>
      </c>
      <c r="F3857" s="14" t="e" vm="4">
        <v>#VALUE!</v>
      </c>
      <c r="G3857" s="2" t="str">
        <f>_xlfn.XLOOKUP(E3857,missing_cities!$Q$2:$Q$56,missing_cities!$R$2:$R$56,"Not Found",0)</f>
        <v>Thailand</v>
      </c>
      <c r="H3857" t="str">
        <f>_xlfn.XLOOKUP(E3857,missing_cities!$Q$2:$Q$56,missing_cities!$S$2:$S$56,"Not Found",0)</f>
        <v>Asia</v>
      </c>
      <c r="I3857" t="s">
        <v>3449</v>
      </c>
      <c r="J3857" s="15">
        <v>0.4</v>
      </c>
      <c r="K3857" s="1">
        <v>45862</v>
      </c>
      <c r="L3857" s="15" t="str">
        <f t="shared" si="120"/>
        <v>9.00-21.00</v>
      </c>
      <c r="M3857" s="16">
        <f t="shared" si="121"/>
        <v>12</v>
      </c>
      <c r="N3857" s="15">
        <v>9.9499999999999993</v>
      </c>
      <c r="O3857" s="15">
        <v>97</v>
      </c>
      <c r="P3857" t="s">
        <v>39</v>
      </c>
      <c r="Q3857">
        <v>22</v>
      </c>
      <c r="R3857" t="s">
        <v>21</v>
      </c>
      <c r="S3857">
        <v>2020</v>
      </c>
      <c r="T3857" t="s">
        <v>31</v>
      </c>
      <c r="U3857" s="15">
        <v>4</v>
      </c>
      <c r="V3857" s="15">
        <v>8</v>
      </c>
      <c r="W3857" t="s">
        <v>27</v>
      </c>
    </row>
    <row r="3858" spans="1:23">
      <c r="A3858" t="s">
        <v>3903</v>
      </c>
      <c r="B3858">
        <v>55.801982000000002</v>
      </c>
      <c r="C3858" s="15">
        <v>37.641787999999998</v>
      </c>
      <c r="D3858" s="2" t="s">
        <v>8879</v>
      </c>
      <c r="E3858" s="14" t="s">
        <v>5052</v>
      </c>
      <c r="F3858" s="14" t="e" vm="2">
        <v>#VALUE!</v>
      </c>
      <c r="G3858" s="2" t="str">
        <f>_xlfn.XLOOKUP(E3858,missing_cities!$Q$2:$Q$56,missing_cities!$R$2:$R$56,"Not Found",0)</f>
        <v>Russia</v>
      </c>
      <c r="H3858" t="str">
        <f>_xlfn.XLOOKUP(E3858,missing_cities!$Q$2:$Q$56,missing_cities!$S$2:$S$56,"Not Found",0)</f>
        <v>Europe</v>
      </c>
      <c r="I3858" t="s">
        <v>3449</v>
      </c>
      <c r="J3858" s="15">
        <v>0.41</v>
      </c>
      <c r="K3858" s="1">
        <v>45862</v>
      </c>
      <c r="L3858" s="15" t="str">
        <f t="shared" si="120"/>
        <v>9.00-21.00</v>
      </c>
      <c r="M3858" s="16">
        <f t="shared" si="121"/>
        <v>12</v>
      </c>
      <c r="N3858" s="15">
        <v>4.99</v>
      </c>
      <c r="O3858" s="15">
        <v>13</v>
      </c>
      <c r="P3858" t="s">
        <v>25</v>
      </c>
      <c r="Q3858">
        <v>350</v>
      </c>
      <c r="R3858" t="s">
        <v>46</v>
      </c>
      <c r="S3858">
        <v>2022</v>
      </c>
      <c r="T3858" t="s">
        <v>31</v>
      </c>
      <c r="U3858" s="15">
        <v>3</v>
      </c>
      <c r="V3858" s="15">
        <v>7</v>
      </c>
      <c r="W3858" t="s">
        <v>23</v>
      </c>
    </row>
    <row r="3859" spans="1:23">
      <c r="A3859" t="s">
        <v>3904</v>
      </c>
      <c r="B3859">
        <v>41.894033999999998</v>
      </c>
      <c r="C3859" s="15">
        <v>-87.684507999999994</v>
      </c>
      <c r="D3859" s="2" t="s">
        <v>8880</v>
      </c>
      <c r="E3859" s="14" t="s">
        <v>5065</v>
      </c>
      <c r="F3859" s="14" t="e" vm="5">
        <v>#VALUE!</v>
      </c>
      <c r="G3859" s="2" t="str">
        <f>_xlfn.XLOOKUP(E3859,missing_cities!$Q$2:$Q$56,missing_cities!$R$2:$R$56,"Not Found",0)</f>
        <v>United States</v>
      </c>
      <c r="H3859" t="str">
        <f>_xlfn.XLOOKUP(E3859,missing_cities!$Q$2:$Q$56,missing_cities!$S$2:$S$56,"Not Found",0)</f>
        <v>North America</v>
      </c>
      <c r="I3859" t="s">
        <v>3449</v>
      </c>
      <c r="J3859" s="15">
        <v>0.23</v>
      </c>
      <c r="K3859" t="s">
        <v>34</v>
      </c>
      <c r="L3859" s="15" t="str">
        <f t="shared" si="120"/>
        <v>6:00-22:00</v>
      </c>
      <c r="M3859" s="16">
        <f t="shared" si="121"/>
        <v>0.67</v>
      </c>
      <c r="N3859" s="15">
        <v>8.8699999999999992</v>
      </c>
      <c r="O3859" s="15">
        <v>15</v>
      </c>
      <c r="P3859" t="s">
        <v>29</v>
      </c>
      <c r="Q3859">
        <v>350</v>
      </c>
      <c r="R3859" t="s">
        <v>21</v>
      </c>
      <c r="S3859">
        <v>2019</v>
      </c>
      <c r="T3859" t="s">
        <v>31</v>
      </c>
      <c r="U3859" s="15">
        <v>3.3</v>
      </c>
      <c r="V3859" s="15">
        <v>8</v>
      </c>
      <c r="W3859" t="s">
        <v>23</v>
      </c>
    </row>
    <row r="3860" spans="1:23">
      <c r="A3860" t="s">
        <v>3905</v>
      </c>
      <c r="B3860">
        <v>19.088334</v>
      </c>
      <c r="C3860" s="15">
        <v>72.829001000000005</v>
      </c>
      <c r="D3860" s="2" t="s">
        <v>8881</v>
      </c>
      <c r="E3860" s="14" t="s">
        <v>5079</v>
      </c>
      <c r="F3860" s="14" t="e" vm="11">
        <v>#VALUE!</v>
      </c>
      <c r="G3860" s="2" t="str">
        <f>_xlfn.XLOOKUP(E3860,missing_cities!$Q$2:$Q$56,missing_cities!$R$2:$R$56,"Not Found",0)</f>
        <v>India</v>
      </c>
      <c r="H3860" t="str">
        <f>_xlfn.XLOOKUP(E3860,missing_cities!$Q$2:$Q$56,missing_cities!$S$2:$S$56,"Not Found",0)</f>
        <v>Asia</v>
      </c>
      <c r="I3860" t="s">
        <v>3449</v>
      </c>
      <c r="J3860" s="15">
        <v>0.37</v>
      </c>
      <c r="K3860" t="s">
        <v>34</v>
      </c>
      <c r="L3860" s="15" t="str">
        <f t="shared" si="120"/>
        <v>6:00-22:00</v>
      </c>
      <c r="M3860" s="16">
        <f t="shared" si="121"/>
        <v>0.67</v>
      </c>
      <c r="N3860" s="15">
        <v>4.03</v>
      </c>
      <c r="O3860" s="15">
        <v>44</v>
      </c>
      <c r="P3860" t="s">
        <v>29</v>
      </c>
      <c r="Q3860">
        <v>350</v>
      </c>
      <c r="R3860" t="s">
        <v>40</v>
      </c>
      <c r="S3860">
        <v>2020</v>
      </c>
      <c r="T3860" t="s">
        <v>22</v>
      </c>
      <c r="U3860" s="15">
        <v>3.4</v>
      </c>
      <c r="V3860" s="15">
        <v>7</v>
      </c>
      <c r="W3860" t="s">
        <v>23</v>
      </c>
    </row>
    <row r="3861" spans="1:23">
      <c r="A3861" t="s">
        <v>3906</v>
      </c>
      <c r="B3861">
        <v>37.829808999999997</v>
      </c>
      <c r="C3861" s="15">
        <v>-122.31519299999999</v>
      </c>
      <c r="D3861" s="2" t="s">
        <v>8882</v>
      </c>
      <c r="E3861" s="14" t="s">
        <v>5061</v>
      </c>
      <c r="F3861" s="14" t="e" vm="5">
        <v>#VALUE!</v>
      </c>
      <c r="G3861" s="2" t="str">
        <f>_xlfn.XLOOKUP(E3861,missing_cities!$Q$2:$Q$56,missing_cities!$R$2:$R$56,"Not Found",0)</f>
        <v>United States</v>
      </c>
      <c r="H3861" t="str">
        <f>_xlfn.XLOOKUP(E3861,missing_cities!$Q$2:$Q$56,missing_cities!$S$2:$S$56,"Not Found",0)</f>
        <v>North America</v>
      </c>
      <c r="I3861" t="s">
        <v>3449</v>
      </c>
      <c r="J3861" s="15">
        <v>0.31</v>
      </c>
      <c r="K3861" s="1">
        <v>45862</v>
      </c>
      <c r="L3861" s="15" t="str">
        <f t="shared" si="120"/>
        <v>9.00-21.00</v>
      </c>
      <c r="M3861" s="16">
        <f t="shared" si="121"/>
        <v>12</v>
      </c>
      <c r="N3861" s="15">
        <v>8.36</v>
      </c>
      <c r="O3861" s="15">
        <v>64</v>
      </c>
      <c r="P3861" t="s">
        <v>29</v>
      </c>
      <c r="Q3861">
        <v>22</v>
      </c>
      <c r="R3861" t="s">
        <v>48</v>
      </c>
      <c r="S3861">
        <v>2020</v>
      </c>
      <c r="T3861" t="s">
        <v>31</v>
      </c>
      <c r="U3861" s="15">
        <v>4.3</v>
      </c>
      <c r="V3861" s="15">
        <v>1</v>
      </c>
      <c r="W3861" t="s">
        <v>23</v>
      </c>
    </row>
    <row r="3862" spans="1:23">
      <c r="A3862" t="s">
        <v>3907</v>
      </c>
      <c r="B3862">
        <v>13.787580999999999</v>
      </c>
      <c r="C3862" s="15">
        <v>100.522335</v>
      </c>
      <c r="D3862" s="2" t="s">
        <v>8883</v>
      </c>
      <c r="E3862" s="14" t="s">
        <v>5059</v>
      </c>
      <c r="F3862" s="14" t="e" vm="4">
        <v>#VALUE!</v>
      </c>
      <c r="G3862" s="2" t="str">
        <f>_xlfn.XLOOKUP(E3862,missing_cities!$Q$2:$Q$56,missing_cities!$R$2:$R$56,"Not Found",0)</f>
        <v>Thailand</v>
      </c>
      <c r="H3862" t="str">
        <f>_xlfn.XLOOKUP(E3862,missing_cities!$Q$2:$Q$56,missing_cities!$S$2:$S$56,"Not Found",0)</f>
        <v>Asia</v>
      </c>
      <c r="I3862" t="s">
        <v>3449</v>
      </c>
      <c r="J3862" s="15">
        <v>0.25</v>
      </c>
      <c r="K3862" t="s">
        <v>19</v>
      </c>
      <c r="L3862" s="15" t="str">
        <f t="shared" si="120"/>
        <v>9:00-18:00</v>
      </c>
      <c r="M3862" s="16">
        <f t="shared" si="121"/>
        <v>0.37</v>
      </c>
      <c r="N3862" s="15">
        <v>16.739999999999998</v>
      </c>
      <c r="O3862" s="15">
        <v>60</v>
      </c>
      <c r="P3862" t="s">
        <v>39</v>
      </c>
      <c r="Q3862">
        <v>150</v>
      </c>
      <c r="R3862" t="s">
        <v>46</v>
      </c>
      <c r="S3862">
        <v>2022</v>
      </c>
      <c r="T3862" t="s">
        <v>22</v>
      </c>
      <c r="U3862" s="15">
        <v>3.8</v>
      </c>
      <c r="V3862" s="15">
        <v>8</v>
      </c>
      <c r="W3862" t="s">
        <v>32</v>
      </c>
    </row>
    <row r="3863" spans="1:23">
      <c r="A3863" t="s">
        <v>3908</v>
      </c>
      <c r="B3863">
        <v>37.844105999999996</v>
      </c>
      <c r="C3863" s="15">
        <v>-122.38443599999999</v>
      </c>
      <c r="D3863" s="2" t="s">
        <v>8884</v>
      </c>
      <c r="E3863" s="14" t="s">
        <v>5061</v>
      </c>
      <c r="F3863" s="14" t="e" vm="5">
        <v>#VALUE!</v>
      </c>
      <c r="G3863" s="2" t="str">
        <f>_xlfn.XLOOKUP(E3863,missing_cities!$Q$2:$Q$56,missing_cities!$R$2:$R$56,"Not Found",0)</f>
        <v>United States</v>
      </c>
      <c r="H3863" t="str">
        <f>_xlfn.XLOOKUP(E3863,missing_cities!$Q$2:$Q$56,missing_cities!$S$2:$S$56,"Not Found",0)</f>
        <v>North America</v>
      </c>
      <c r="I3863" t="s">
        <v>3449</v>
      </c>
      <c r="J3863" s="15">
        <v>0.41</v>
      </c>
      <c r="K3863" t="s">
        <v>19</v>
      </c>
      <c r="L3863" s="15" t="str">
        <f t="shared" si="120"/>
        <v>9:00-18:00</v>
      </c>
      <c r="M3863" s="16">
        <f t="shared" si="121"/>
        <v>0.37</v>
      </c>
      <c r="N3863" s="15">
        <v>18.88</v>
      </c>
      <c r="O3863" s="15">
        <v>48</v>
      </c>
      <c r="P3863" t="s">
        <v>25</v>
      </c>
      <c r="Q3863">
        <v>350</v>
      </c>
      <c r="R3863" t="s">
        <v>42</v>
      </c>
      <c r="S3863">
        <v>2020</v>
      </c>
      <c r="T3863" t="s">
        <v>22</v>
      </c>
      <c r="U3863" s="15">
        <v>3.6</v>
      </c>
      <c r="V3863" s="15">
        <v>5</v>
      </c>
      <c r="W3863" t="s">
        <v>27</v>
      </c>
    </row>
    <row r="3864" spans="1:23">
      <c r="A3864" t="s">
        <v>3909</v>
      </c>
      <c r="B3864">
        <v>41.942824000000002</v>
      </c>
      <c r="C3864" s="15">
        <v>-87.716234</v>
      </c>
      <c r="D3864" s="2" t="s">
        <v>8885</v>
      </c>
      <c r="E3864" s="14" t="s">
        <v>5065</v>
      </c>
      <c r="F3864" s="14" t="e" vm="5">
        <v>#VALUE!</v>
      </c>
      <c r="G3864" s="2" t="str">
        <f>_xlfn.XLOOKUP(E3864,missing_cities!$Q$2:$Q$56,missing_cities!$R$2:$R$56,"Not Found",0)</f>
        <v>United States</v>
      </c>
      <c r="H3864" t="str">
        <f>_xlfn.XLOOKUP(E3864,missing_cities!$Q$2:$Q$56,missing_cities!$S$2:$S$56,"Not Found",0)</f>
        <v>North America</v>
      </c>
      <c r="I3864" t="s">
        <v>3449</v>
      </c>
      <c r="J3864" s="15">
        <v>0.36</v>
      </c>
      <c r="K3864" t="s">
        <v>34</v>
      </c>
      <c r="L3864" s="15" t="str">
        <f t="shared" si="120"/>
        <v>6:00-22:00</v>
      </c>
      <c r="M3864" s="16">
        <f t="shared" si="121"/>
        <v>0.67</v>
      </c>
      <c r="N3864" s="15">
        <v>8.99</v>
      </c>
      <c r="O3864" s="15">
        <v>63</v>
      </c>
      <c r="P3864" t="s">
        <v>25</v>
      </c>
      <c r="Q3864">
        <v>22</v>
      </c>
      <c r="R3864" t="s">
        <v>26</v>
      </c>
      <c r="S3864">
        <v>2012</v>
      </c>
      <c r="T3864" t="s">
        <v>31</v>
      </c>
      <c r="U3864" s="15">
        <v>4.9000000000000004</v>
      </c>
      <c r="V3864" s="15">
        <v>2</v>
      </c>
      <c r="W3864" t="s">
        <v>32</v>
      </c>
    </row>
    <row r="3865" spans="1:23">
      <c r="A3865" t="s">
        <v>3910</v>
      </c>
      <c r="B3865">
        <v>76.604566000000005</v>
      </c>
      <c r="C3865" s="15">
        <v>-125.414383</v>
      </c>
      <c r="D3865" s="2" t="s">
        <v>8886</v>
      </c>
      <c r="E3865" s="14" t="str">
        <f>_xlfn.XLOOKUP(C3865,missing_cities!B:B,missing_cities!C:C,"Not Found",0)</f>
        <v>Not Found</v>
      </c>
      <c r="F3865" s="14" t="s">
        <v>9990</v>
      </c>
      <c r="G3865" s="2" t="str">
        <f>_xlfn.XLOOKUP(E3865,missing_cities!$Q$2:$Q$56,missing_cities!$R$2:$R$56,"Not Found",0)</f>
        <v>Not Found</v>
      </c>
      <c r="H3865" t="str">
        <f>_xlfn.XLOOKUP(E3865,missing_cities!$Q$2:$Q$56,missing_cities!$S$2:$S$56,"Not Found",0)</f>
        <v>Not Found</v>
      </c>
      <c r="I3865" t="s">
        <v>3449</v>
      </c>
      <c r="J3865" s="15">
        <v>0.17</v>
      </c>
      <c r="K3865" t="s">
        <v>34</v>
      </c>
      <c r="L3865" s="15" t="str">
        <f t="shared" si="120"/>
        <v>6:00-22:00</v>
      </c>
      <c r="M3865" s="16">
        <f t="shared" si="121"/>
        <v>0.67</v>
      </c>
      <c r="N3865" s="15">
        <v>18.05</v>
      </c>
      <c r="O3865" s="15">
        <v>74</v>
      </c>
      <c r="P3865" t="s">
        <v>20</v>
      </c>
      <c r="Q3865">
        <v>22</v>
      </c>
      <c r="R3865" t="s">
        <v>76</v>
      </c>
      <c r="S3865">
        <v>2021</v>
      </c>
      <c r="T3865" t="s">
        <v>31</v>
      </c>
      <c r="U3865" s="15">
        <v>4.8</v>
      </c>
      <c r="V3865" s="15">
        <v>2</v>
      </c>
      <c r="W3865" t="s">
        <v>32</v>
      </c>
    </row>
    <row r="3866" spans="1:23">
      <c r="A3866" t="s">
        <v>3911</v>
      </c>
      <c r="B3866">
        <v>34.070571000000001</v>
      </c>
      <c r="C3866" s="15">
        <v>-118.217843</v>
      </c>
      <c r="D3866" s="2" t="s">
        <v>8887</v>
      </c>
      <c r="E3866" s="14" t="s">
        <v>5111</v>
      </c>
      <c r="F3866" s="14" t="e" vm="5">
        <v>#VALUE!</v>
      </c>
      <c r="G3866" s="2" t="str">
        <f>_xlfn.XLOOKUP(E3866,missing_cities!$Q$2:$Q$56,missing_cities!$R$2:$R$56,"Not Found",0)</f>
        <v>United States</v>
      </c>
      <c r="H3866" t="str">
        <f>_xlfn.XLOOKUP(E3866,missing_cities!$Q$2:$Q$56,missing_cities!$S$2:$S$56,"Not Found",0)</f>
        <v>North America</v>
      </c>
      <c r="I3866" t="s">
        <v>3449</v>
      </c>
      <c r="J3866" s="15">
        <v>0.38</v>
      </c>
      <c r="K3866" t="s">
        <v>34</v>
      </c>
      <c r="L3866" s="15" t="str">
        <f t="shared" si="120"/>
        <v>6:00-22:00</v>
      </c>
      <c r="M3866" s="16">
        <f t="shared" si="121"/>
        <v>0.67</v>
      </c>
      <c r="N3866" s="15">
        <v>2.11</v>
      </c>
      <c r="O3866" s="15">
        <v>90</v>
      </c>
      <c r="P3866" t="s">
        <v>37</v>
      </c>
      <c r="Q3866">
        <v>150</v>
      </c>
      <c r="R3866" t="s">
        <v>74</v>
      </c>
      <c r="S3866">
        <v>2013</v>
      </c>
      <c r="T3866" t="s">
        <v>31</v>
      </c>
      <c r="U3866" s="15">
        <v>3.2</v>
      </c>
      <c r="V3866" s="15">
        <v>2</v>
      </c>
      <c r="W3866" t="s">
        <v>32</v>
      </c>
    </row>
    <row r="3867" spans="1:23">
      <c r="A3867" t="s">
        <v>3912</v>
      </c>
      <c r="B3867">
        <v>-33.869466000000003</v>
      </c>
      <c r="C3867" s="15">
        <v>151.24585500000001</v>
      </c>
      <c r="D3867" s="2" t="s">
        <v>8888</v>
      </c>
      <c r="E3867" s="14" t="s">
        <v>5069</v>
      </c>
      <c r="F3867" s="14" t="e" vm="8">
        <v>#VALUE!</v>
      </c>
      <c r="G3867" s="2" t="str">
        <f>_xlfn.XLOOKUP(E3867,missing_cities!$Q$2:$Q$56,missing_cities!$R$2:$R$56,"Not Found",0)</f>
        <v>Australia</v>
      </c>
      <c r="H3867" t="str">
        <f>_xlfn.XLOOKUP(E3867,missing_cities!$Q$2:$Q$56,missing_cities!$S$2:$S$56,"Not Found",0)</f>
        <v>Australia</v>
      </c>
      <c r="I3867" t="s">
        <v>3449</v>
      </c>
      <c r="J3867" s="15">
        <v>0.12</v>
      </c>
      <c r="K3867" t="s">
        <v>19</v>
      </c>
      <c r="L3867" s="15" t="str">
        <f t="shared" si="120"/>
        <v>9:00-18:00</v>
      </c>
      <c r="M3867" s="16">
        <f t="shared" si="121"/>
        <v>0.37</v>
      </c>
      <c r="N3867" s="15">
        <v>3.08</v>
      </c>
      <c r="O3867" s="15">
        <v>74</v>
      </c>
      <c r="P3867" t="s">
        <v>20</v>
      </c>
      <c r="Q3867">
        <v>350</v>
      </c>
      <c r="R3867" t="s">
        <v>74</v>
      </c>
      <c r="S3867">
        <v>2013</v>
      </c>
      <c r="T3867" t="s">
        <v>31</v>
      </c>
      <c r="U3867" s="15">
        <v>4.7</v>
      </c>
      <c r="V3867" s="15">
        <v>8</v>
      </c>
      <c r="W3867" t="s">
        <v>32</v>
      </c>
    </row>
    <row r="3868" spans="1:23">
      <c r="A3868" t="s">
        <v>3913</v>
      </c>
      <c r="B3868">
        <v>39.803863999999997</v>
      </c>
      <c r="C3868" s="15">
        <v>116.38787000000001</v>
      </c>
      <c r="D3868" s="2" t="s">
        <v>8889</v>
      </c>
      <c r="E3868" s="14" t="s">
        <v>5071</v>
      </c>
      <c r="F3868" s="14" t="e" vm="9">
        <v>#VALUE!</v>
      </c>
      <c r="G3868" s="2" t="str">
        <f>_xlfn.XLOOKUP(E3868,missing_cities!$Q$2:$Q$56,missing_cities!$R$2:$R$56,"Not Found",0)</f>
        <v>China</v>
      </c>
      <c r="H3868" t="str">
        <f>_xlfn.XLOOKUP(E3868,missing_cities!$Q$2:$Q$56,missing_cities!$S$2:$S$56,"Not Found",0)</f>
        <v>Asia</v>
      </c>
      <c r="I3868" t="s">
        <v>3449</v>
      </c>
      <c r="J3868" s="15">
        <v>0.41</v>
      </c>
      <c r="K3868" s="1">
        <v>45862</v>
      </c>
      <c r="L3868" s="15" t="str">
        <f t="shared" si="120"/>
        <v>9.00-21.00</v>
      </c>
      <c r="M3868" s="16">
        <f t="shared" si="121"/>
        <v>12</v>
      </c>
      <c r="N3868" s="15">
        <v>17.29</v>
      </c>
      <c r="O3868" s="15">
        <v>19</v>
      </c>
      <c r="P3868" t="s">
        <v>20</v>
      </c>
      <c r="Q3868">
        <v>50</v>
      </c>
      <c r="R3868" t="s">
        <v>97</v>
      </c>
      <c r="S3868">
        <v>2017</v>
      </c>
      <c r="T3868" t="s">
        <v>22</v>
      </c>
      <c r="U3868" s="15">
        <v>4</v>
      </c>
      <c r="V3868" s="15">
        <v>1</v>
      </c>
      <c r="W3868" t="s">
        <v>32</v>
      </c>
    </row>
    <row r="3869" spans="1:23">
      <c r="A3869" t="s">
        <v>3914</v>
      </c>
      <c r="B3869">
        <v>19.478068</v>
      </c>
      <c r="C3869" s="15">
        <v>-99.188850000000002</v>
      </c>
      <c r="D3869" s="2" t="s">
        <v>8890</v>
      </c>
      <c r="E3869" s="14" t="s">
        <v>5119</v>
      </c>
      <c r="F3869" s="14" t="e" vm="13">
        <v>#VALUE!</v>
      </c>
      <c r="G3869" s="2" t="str">
        <f>_xlfn.XLOOKUP(E3869,missing_cities!$Q$2:$Q$56,missing_cities!$R$2:$R$56,"Not Found",0)</f>
        <v>Mexico</v>
      </c>
      <c r="H3869" t="str">
        <f>_xlfn.XLOOKUP(E3869,missing_cities!$Q$2:$Q$56,missing_cities!$S$2:$S$56,"Not Found",0)</f>
        <v>North America</v>
      </c>
      <c r="I3869" t="s">
        <v>3449</v>
      </c>
      <c r="J3869" s="15">
        <v>0.42</v>
      </c>
      <c r="K3869" t="s">
        <v>19</v>
      </c>
      <c r="L3869" s="15" t="str">
        <f t="shared" si="120"/>
        <v>9:00-18:00</v>
      </c>
      <c r="M3869" s="16">
        <f t="shared" si="121"/>
        <v>0.37</v>
      </c>
      <c r="N3869" s="15">
        <v>16.8</v>
      </c>
      <c r="O3869" s="15">
        <v>68</v>
      </c>
      <c r="P3869" t="s">
        <v>37</v>
      </c>
      <c r="Q3869">
        <v>350</v>
      </c>
      <c r="R3869" t="s">
        <v>48</v>
      </c>
      <c r="S3869">
        <v>2019</v>
      </c>
      <c r="T3869" t="s">
        <v>22</v>
      </c>
      <c r="U3869" s="15">
        <v>3.8</v>
      </c>
      <c r="V3869" s="15">
        <v>8</v>
      </c>
      <c r="W3869" t="s">
        <v>23</v>
      </c>
    </row>
    <row r="3870" spans="1:23">
      <c r="A3870" t="s">
        <v>3915</v>
      </c>
      <c r="B3870">
        <v>19.095752999999998</v>
      </c>
      <c r="C3870" s="15">
        <v>72.910610000000005</v>
      </c>
      <c r="D3870" s="2" t="s">
        <v>8891</v>
      </c>
      <c r="E3870" s="14" t="s">
        <v>5079</v>
      </c>
      <c r="F3870" s="14" t="e" vm="11">
        <v>#VALUE!</v>
      </c>
      <c r="G3870" s="2" t="str">
        <f>_xlfn.XLOOKUP(E3870,missing_cities!$Q$2:$Q$56,missing_cities!$R$2:$R$56,"Not Found",0)</f>
        <v>India</v>
      </c>
      <c r="H3870" t="str">
        <f>_xlfn.XLOOKUP(E3870,missing_cities!$Q$2:$Q$56,missing_cities!$S$2:$S$56,"Not Found",0)</f>
        <v>Asia</v>
      </c>
      <c r="I3870" t="s">
        <v>3449</v>
      </c>
      <c r="J3870" s="15">
        <v>0.24</v>
      </c>
      <c r="K3870" t="s">
        <v>34</v>
      </c>
      <c r="L3870" s="15" t="str">
        <f t="shared" si="120"/>
        <v>6:00-22:00</v>
      </c>
      <c r="M3870" s="16">
        <f t="shared" si="121"/>
        <v>0.67</v>
      </c>
      <c r="N3870" s="15">
        <v>13.95</v>
      </c>
      <c r="O3870" s="15">
        <v>97</v>
      </c>
      <c r="P3870" t="s">
        <v>37</v>
      </c>
      <c r="Q3870">
        <v>22</v>
      </c>
      <c r="R3870" t="s">
        <v>76</v>
      </c>
      <c r="S3870">
        <v>2016</v>
      </c>
      <c r="T3870" t="s">
        <v>31</v>
      </c>
      <c r="U3870" s="15">
        <v>4.7</v>
      </c>
      <c r="V3870" s="15">
        <v>2</v>
      </c>
      <c r="W3870" t="s">
        <v>23</v>
      </c>
    </row>
    <row r="3871" spans="1:23">
      <c r="A3871" t="s">
        <v>3916</v>
      </c>
      <c r="B3871">
        <v>43.635196999999998</v>
      </c>
      <c r="C3871" s="15">
        <v>-79.477468000000002</v>
      </c>
      <c r="D3871" s="2" t="s">
        <v>8892</v>
      </c>
      <c r="E3871" s="14" t="s">
        <v>5050</v>
      </c>
      <c r="F3871" s="14" t="e" vm="1">
        <v>#VALUE!</v>
      </c>
      <c r="G3871" s="2" t="str">
        <f>_xlfn.XLOOKUP(E3871,missing_cities!$Q$2:$Q$56,missing_cities!$R$2:$R$56,"Not Found",0)</f>
        <v>Canada</v>
      </c>
      <c r="H3871" t="str">
        <f>_xlfn.XLOOKUP(E3871,missing_cities!$Q$2:$Q$56,missing_cities!$S$2:$S$56,"Not Found",0)</f>
        <v>North America</v>
      </c>
      <c r="I3871" t="s">
        <v>3449</v>
      </c>
      <c r="J3871" s="15">
        <v>0.28999999999999998</v>
      </c>
      <c r="K3871" s="1">
        <v>45862</v>
      </c>
      <c r="L3871" s="15" t="str">
        <f t="shared" si="120"/>
        <v>9.00-21.00</v>
      </c>
      <c r="M3871" s="16">
        <f t="shared" si="121"/>
        <v>12</v>
      </c>
      <c r="N3871" s="15">
        <v>8.32</v>
      </c>
      <c r="O3871" s="15">
        <v>49</v>
      </c>
      <c r="P3871" t="s">
        <v>39</v>
      </c>
      <c r="Q3871">
        <v>50</v>
      </c>
      <c r="R3871" t="s">
        <v>97</v>
      </c>
      <c r="S3871">
        <v>2020</v>
      </c>
      <c r="T3871" t="s">
        <v>31</v>
      </c>
      <c r="U3871" s="15">
        <v>4.4000000000000004</v>
      </c>
      <c r="V3871" s="15">
        <v>4</v>
      </c>
      <c r="W3871" t="s">
        <v>23</v>
      </c>
    </row>
    <row r="3872" spans="1:23">
      <c r="A3872" t="s">
        <v>3917</v>
      </c>
      <c r="B3872">
        <v>-33.889778999999997</v>
      </c>
      <c r="C3872" s="15">
        <v>151.27122700000001</v>
      </c>
      <c r="D3872" s="2" t="s">
        <v>8893</v>
      </c>
      <c r="E3872" s="14" t="s">
        <v>5069</v>
      </c>
      <c r="F3872" s="14" t="e" vm="8">
        <v>#VALUE!</v>
      </c>
      <c r="G3872" s="2" t="str">
        <f>_xlfn.XLOOKUP(E3872,missing_cities!$Q$2:$Q$56,missing_cities!$R$2:$R$56,"Not Found",0)</f>
        <v>Australia</v>
      </c>
      <c r="H3872" t="str">
        <f>_xlfn.XLOOKUP(E3872,missing_cities!$Q$2:$Q$56,missing_cities!$S$2:$S$56,"Not Found",0)</f>
        <v>Australia</v>
      </c>
      <c r="I3872" t="s">
        <v>3449</v>
      </c>
      <c r="J3872" s="15">
        <v>0.36</v>
      </c>
      <c r="K3872" t="s">
        <v>34</v>
      </c>
      <c r="L3872" s="15" t="str">
        <f t="shared" si="120"/>
        <v>6:00-22:00</v>
      </c>
      <c r="M3872" s="16">
        <f t="shared" si="121"/>
        <v>0.67</v>
      </c>
      <c r="N3872" s="15">
        <v>5.54</v>
      </c>
      <c r="O3872" s="15">
        <v>44</v>
      </c>
      <c r="P3872" t="s">
        <v>29</v>
      </c>
      <c r="Q3872">
        <v>50</v>
      </c>
      <c r="R3872" t="s">
        <v>76</v>
      </c>
      <c r="S3872">
        <v>2020</v>
      </c>
      <c r="T3872" t="s">
        <v>22</v>
      </c>
      <c r="U3872" s="15">
        <v>4.0999999999999996</v>
      </c>
      <c r="V3872" s="15">
        <v>7</v>
      </c>
      <c r="W3872" t="s">
        <v>27</v>
      </c>
    </row>
    <row r="3873" spans="1:23">
      <c r="A3873" t="s">
        <v>3918</v>
      </c>
      <c r="B3873">
        <v>34.091504</v>
      </c>
      <c r="C3873" s="15">
        <v>-118.338289</v>
      </c>
      <c r="D3873" s="2" t="s">
        <v>8894</v>
      </c>
      <c r="E3873" s="14" t="s">
        <v>5111</v>
      </c>
      <c r="F3873" s="14" t="e" vm="5">
        <v>#VALUE!</v>
      </c>
      <c r="G3873" s="2" t="str">
        <f>_xlfn.XLOOKUP(E3873,missing_cities!$Q$2:$Q$56,missing_cities!$R$2:$R$56,"Not Found",0)</f>
        <v>United States</v>
      </c>
      <c r="H3873" t="str">
        <f>_xlfn.XLOOKUP(E3873,missing_cities!$Q$2:$Q$56,missing_cities!$S$2:$S$56,"Not Found",0)</f>
        <v>North America</v>
      </c>
      <c r="I3873" t="s">
        <v>3449</v>
      </c>
      <c r="J3873" s="15">
        <v>0.49</v>
      </c>
      <c r="K3873" t="s">
        <v>19</v>
      </c>
      <c r="L3873" s="15" t="str">
        <f t="shared" si="120"/>
        <v>9:00-18:00</v>
      </c>
      <c r="M3873" s="16">
        <f t="shared" si="121"/>
        <v>0.37</v>
      </c>
      <c r="N3873" s="15">
        <v>18.47</v>
      </c>
      <c r="O3873" s="15">
        <v>32</v>
      </c>
      <c r="P3873" t="s">
        <v>25</v>
      </c>
      <c r="Q3873">
        <v>350</v>
      </c>
      <c r="R3873" t="s">
        <v>48</v>
      </c>
      <c r="S3873">
        <v>2013</v>
      </c>
      <c r="T3873" t="s">
        <v>31</v>
      </c>
      <c r="U3873" s="15">
        <v>3.8</v>
      </c>
      <c r="V3873" s="15">
        <v>5</v>
      </c>
      <c r="W3873" t="s">
        <v>27</v>
      </c>
    </row>
    <row r="3874" spans="1:23">
      <c r="A3874" t="s">
        <v>3919</v>
      </c>
      <c r="B3874">
        <v>13.864532000000001</v>
      </c>
      <c r="C3874" s="15">
        <v>100.596434</v>
      </c>
      <c r="D3874" s="2" t="s">
        <v>8895</v>
      </c>
      <c r="E3874" s="14" t="s">
        <v>5059</v>
      </c>
      <c r="F3874" s="14" t="e" vm="4">
        <v>#VALUE!</v>
      </c>
      <c r="G3874" s="2" t="str">
        <f>_xlfn.XLOOKUP(E3874,missing_cities!$Q$2:$Q$56,missing_cities!$R$2:$R$56,"Not Found",0)</f>
        <v>Thailand</v>
      </c>
      <c r="H3874" t="str">
        <f>_xlfn.XLOOKUP(E3874,missing_cities!$Q$2:$Q$56,missing_cities!$S$2:$S$56,"Not Found",0)</f>
        <v>Asia</v>
      </c>
      <c r="I3874" t="s">
        <v>3449</v>
      </c>
      <c r="J3874" s="15">
        <v>0.44</v>
      </c>
      <c r="K3874" s="1">
        <v>45862</v>
      </c>
      <c r="L3874" s="15" t="str">
        <f t="shared" si="120"/>
        <v>9.00-21.00</v>
      </c>
      <c r="M3874" s="16">
        <f t="shared" si="121"/>
        <v>12</v>
      </c>
      <c r="N3874" s="15">
        <v>14.64</v>
      </c>
      <c r="O3874" s="15">
        <v>67</v>
      </c>
      <c r="P3874" t="s">
        <v>20</v>
      </c>
      <c r="Q3874">
        <v>350</v>
      </c>
      <c r="R3874" t="s">
        <v>74</v>
      </c>
      <c r="S3874">
        <v>2011</v>
      </c>
      <c r="T3874" t="s">
        <v>31</v>
      </c>
      <c r="U3874" s="15">
        <v>3.4</v>
      </c>
      <c r="V3874" s="15">
        <v>10</v>
      </c>
      <c r="W3874" t="s">
        <v>23</v>
      </c>
    </row>
    <row r="3875" spans="1:23">
      <c r="A3875" t="s">
        <v>3920</v>
      </c>
      <c r="B3875">
        <v>41.843215000000001</v>
      </c>
      <c r="C3875" s="15">
        <v>-87.603255000000004</v>
      </c>
      <c r="D3875" s="2" t="s">
        <v>8896</v>
      </c>
      <c r="E3875" s="14" t="s">
        <v>5065</v>
      </c>
      <c r="F3875" s="14" t="e" vm="5">
        <v>#VALUE!</v>
      </c>
      <c r="G3875" s="2" t="str">
        <f>_xlfn.XLOOKUP(E3875,missing_cities!$Q$2:$Q$56,missing_cities!$R$2:$R$56,"Not Found",0)</f>
        <v>United States</v>
      </c>
      <c r="H3875" t="str">
        <f>_xlfn.XLOOKUP(E3875,missing_cities!$Q$2:$Q$56,missing_cities!$S$2:$S$56,"Not Found",0)</f>
        <v>North America</v>
      </c>
      <c r="I3875" t="s">
        <v>3449</v>
      </c>
      <c r="J3875" s="15">
        <v>0.12</v>
      </c>
      <c r="K3875" t="s">
        <v>19</v>
      </c>
      <c r="L3875" s="15" t="str">
        <f t="shared" si="120"/>
        <v>9:00-18:00</v>
      </c>
      <c r="M3875" s="16">
        <f t="shared" si="121"/>
        <v>0.37</v>
      </c>
      <c r="N3875" s="15">
        <v>3.62</v>
      </c>
      <c r="O3875" s="15">
        <v>54</v>
      </c>
      <c r="P3875" t="s">
        <v>25</v>
      </c>
      <c r="Q3875">
        <v>22</v>
      </c>
      <c r="R3875" t="s">
        <v>37</v>
      </c>
      <c r="S3875">
        <v>2022</v>
      </c>
      <c r="T3875" t="s">
        <v>22</v>
      </c>
      <c r="U3875" s="15">
        <v>5</v>
      </c>
      <c r="V3875" s="15">
        <v>9</v>
      </c>
      <c r="W3875" t="s">
        <v>27</v>
      </c>
    </row>
    <row r="3876" spans="1:23">
      <c r="A3876" t="s">
        <v>3921</v>
      </c>
      <c r="B3876">
        <v>25.359870999999998</v>
      </c>
      <c r="C3876" s="15">
        <v>55.200964999999997</v>
      </c>
      <c r="D3876" s="2" t="s">
        <v>8897</v>
      </c>
      <c r="E3876" s="14" t="s">
        <v>5076</v>
      </c>
      <c r="F3876" s="14" t="e" vm="10">
        <v>#VALUE!</v>
      </c>
      <c r="G3876" s="2" t="str">
        <f>_xlfn.XLOOKUP(E3876,missing_cities!$Q$2:$Q$56,missing_cities!$R$2:$R$56,"Not Found",0)</f>
        <v>United Arab Emirates</v>
      </c>
      <c r="H3876" t="str">
        <f>_xlfn.XLOOKUP(E3876,missing_cities!$Q$2:$Q$56,missing_cities!$S$2:$S$56,"Not Found",0)</f>
        <v>Asia</v>
      </c>
      <c r="I3876" t="s">
        <v>3449</v>
      </c>
      <c r="J3876" s="15">
        <v>0.22</v>
      </c>
      <c r="K3876" s="1">
        <v>45862</v>
      </c>
      <c r="L3876" s="15" t="str">
        <f t="shared" si="120"/>
        <v>9.00-21.00</v>
      </c>
      <c r="M3876" s="16">
        <f t="shared" si="121"/>
        <v>12</v>
      </c>
      <c r="N3876" s="15">
        <v>19.940000000000001</v>
      </c>
      <c r="O3876" s="15">
        <v>53</v>
      </c>
      <c r="P3876" t="s">
        <v>29</v>
      </c>
      <c r="Q3876">
        <v>150</v>
      </c>
      <c r="R3876" t="s">
        <v>74</v>
      </c>
      <c r="S3876">
        <v>2021</v>
      </c>
      <c r="T3876" t="s">
        <v>31</v>
      </c>
      <c r="U3876" s="15">
        <v>4.3</v>
      </c>
      <c r="V3876" s="15">
        <v>3</v>
      </c>
      <c r="W3876" t="s">
        <v>23</v>
      </c>
    </row>
    <row r="3877" spans="1:23">
      <c r="A3877" t="s">
        <v>3922</v>
      </c>
      <c r="B3877">
        <v>25.217140000000001</v>
      </c>
      <c r="C3877" s="15">
        <v>55.346764</v>
      </c>
      <c r="D3877" s="2" t="s">
        <v>8898</v>
      </c>
      <c r="E3877" s="14" t="s">
        <v>5076</v>
      </c>
      <c r="F3877" s="14" t="e" vm="10">
        <v>#VALUE!</v>
      </c>
      <c r="G3877" s="2" t="str">
        <f>_xlfn.XLOOKUP(E3877,missing_cities!$Q$2:$Q$56,missing_cities!$R$2:$R$56,"Not Found",0)</f>
        <v>United Arab Emirates</v>
      </c>
      <c r="H3877" t="str">
        <f>_xlfn.XLOOKUP(E3877,missing_cities!$Q$2:$Q$56,missing_cities!$S$2:$S$56,"Not Found",0)</f>
        <v>Asia</v>
      </c>
      <c r="I3877" t="s">
        <v>3449</v>
      </c>
      <c r="J3877" s="15">
        <v>0.15</v>
      </c>
      <c r="K3877" s="1">
        <v>45862</v>
      </c>
      <c r="L3877" s="15" t="str">
        <f t="shared" si="120"/>
        <v>9.00-21.00</v>
      </c>
      <c r="M3877" s="16">
        <f t="shared" si="121"/>
        <v>12</v>
      </c>
      <c r="N3877" s="15">
        <v>17.32</v>
      </c>
      <c r="O3877" s="15">
        <v>90</v>
      </c>
      <c r="P3877" t="s">
        <v>37</v>
      </c>
      <c r="Q3877">
        <v>350</v>
      </c>
      <c r="R3877" t="s">
        <v>21</v>
      </c>
      <c r="S3877">
        <v>2012</v>
      </c>
      <c r="T3877" t="s">
        <v>31</v>
      </c>
      <c r="U3877" s="15">
        <v>3.3</v>
      </c>
      <c r="V3877" s="15">
        <v>2</v>
      </c>
      <c r="W3877" t="s">
        <v>23</v>
      </c>
    </row>
    <row r="3878" spans="1:23">
      <c r="A3878" t="s">
        <v>3923</v>
      </c>
      <c r="B3878">
        <v>-33.782654000000001</v>
      </c>
      <c r="C3878" s="15">
        <v>151.34105199999999</v>
      </c>
      <c r="D3878" s="2" t="s">
        <v>8899</v>
      </c>
      <c r="E3878" s="14" t="s">
        <v>5069</v>
      </c>
      <c r="F3878" s="14" t="e" vm="8">
        <v>#VALUE!</v>
      </c>
      <c r="G3878" s="2" t="str">
        <f>_xlfn.XLOOKUP(E3878,missing_cities!$Q$2:$Q$56,missing_cities!$R$2:$R$56,"Not Found",0)</f>
        <v>Australia</v>
      </c>
      <c r="H3878" t="str">
        <f>_xlfn.XLOOKUP(E3878,missing_cities!$Q$2:$Q$56,missing_cities!$S$2:$S$56,"Not Found",0)</f>
        <v>Australia</v>
      </c>
      <c r="I3878" t="s">
        <v>3449</v>
      </c>
      <c r="J3878" s="15">
        <v>0.39</v>
      </c>
      <c r="K3878" t="s">
        <v>19</v>
      </c>
      <c r="L3878" s="15" t="str">
        <f t="shared" si="120"/>
        <v>9:00-18:00</v>
      </c>
      <c r="M3878" s="16">
        <f t="shared" si="121"/>
        <v>0.37</v>
      </c>
      <c r="N3878" s="15">
        <v>12.72</v>
      </c>
      <c r="O3878" s="15">
        <v>41</v>
      </c>
      <c r="P3878" t="s">
        <v>37</v>
      </c>
      <c r="Q3878">
        <v>350</v>
      </c>
      <c r="R3878" t="s">
        <v>21</v>
      </c>
      <c r="S3878">
        <v>2016</v>
      </c>
      <c r="T3878" t="s">
        <v>22</v>
      </c>
      <c r="U3878" s="15">
        <v>4.2</v>
      </c>
      <c r="V3878" s="15">
        <v>6</v>
      </c>
      <c r="W3878" t="s">
        <v>32</v>
      </c>
    </row>
    <row r="3879" spans="1:23">
      <c r="A3879" t="s">
        <v>3924</v>
      </c>
      <c r="B3879">
        <v>43.772070999999997</v>
      </c>
      <c r="C3879" s="15">
        <v>-79.370821000000007</v>
      </c>
      <c r="D3879" s="2" t="s">
        <v>8900</v>
      </c>
      <c r="E3879" s="14" t="s">
        <v>5050</v>
      </c>
      <c r="F3879" s="14" t="e" vm="1">
        <v>#VALUE!</v>
      </c>
      <c r="G3879" s="2" t="str">
        <f>_xlfn.XLOOKUP(E3879,missing_cities!$Q$2:$Q$56,missing_cities!$R$2:$R$56,"Not Found",0)</f>
        <v>Canada</v>
      </c>
      <c r="H3879" t="str">
        <f>_xlfn.XLOOKUP(E3879,missing_cities!$Q$2:$Q$56,missing_cities!$S$2:$S$56,"Not Found",0)</f>
        <v>North America</v>
      </c>
      <c r="I3879" t="s">
        <v>3449</v>
      </c>
      <c r="J3879" s="15">
        <v>0.32</v>
      </c>
      <c r="K3879" t="s">
        <v>34</v>
      </c>
      <c r="L3879" s="15" t="str">
        <f t="shared" si="120"/>
        <v>6:00-22:00</v>
      </c>
      <c r="M3879" s="16">
        <f t="shared" si="121"/>
        <v>0.67</v>
      </c>
      <c r="N3879" s="15">
        <v>2</v>
      </c>
      <c r="O3879" s="15">
        <v>13</v>
      </c>
      <c r="P3879" t="s">
        <v>39</v>
      </c>
      <c r="Q3879">
        <v>22</v>
      </c>
      <c r="R3879" t="s">
        <v>44</v>
      </c>
      <c r="S3879">
        <v>2020</v>
      </c>
      <c r="T3879" t="s">
        <v>31</v>
      </c>
      <c r="U3879" s="15">
        <v>3.1</v>
      </c>
      <c r="V3879" s="15">
        <v>9</v>
      </c>
      <c r="W3879" t="s">
        <v>23</v>
      </c>
    </row>
    <row r="3880" spans="1:23">
      <c r="A3880" t="s">
        <v>3925</v>
      </c>
      <c r="B3880">
        <v>52.489068000000003</v>
      </c>
      <c r="C3880" s="15">
        <v>13.381660999999999</v>
      </c>
      <c r="D3880" s="2" t="s">
        <v>8901</v>
      </c>
      <c r="E3880" s="14" t="s">
        <v>5057</v>
      </c>
      <c r="F3880" s="14" t="e" vm="3">
        <v>#VALUE!</v>
      </c>
      <c r="G3880" s="2" t="str">
        <f>_xlfn.XLOOKUP(E3880,missing_cities!$Q$2:$Q$56,missing_cities!$R$2:$R$56,"Not Found",0)</f>
        <v>Germany</v>
      </c>
      <c r="H3880" t="str">
        <f>_xlfn.XLOOKUP(E3880,missing_cities!$Q$2:$Q$56,missing_cities!$S$2:$S$56,"Not Found",0)</f>
        <v>Europe</v>
      </c>
      <c r="I3880" t="s">
        <v>3449</v>
      </c>
      <c r="J3880" s="15">
        <v>0.43</v>
      </c>
      <c r="K3880" s="1">
        <v>45862</v>
      </c>
      <c r="L3880" s="15" t="str">
        <f t="shared" si="120"/>
        <v>9.00-21.00</v>
      </c>
      <c r="M3880" s="16">
        <f t="shared" si="121"/>
        <v>12</v>
      </c>
      <c r="N3880" s="15">
        <v>15.34</v>
      </c>
      <c r="O3880" s="15">
        <v>30</v>
      </c>
      <c r="P3880" t="s">
        <v>25</v>
      </c>
      <c r="Q3880">
        <v>50</v>
      </c>
      <c r="R3880" t="s">
        <v>67</v>
      </c>
      <c r="S3880">
        <v>2011</v>
      </c>
      <c r="T3880" t="s">
        <v>31</v>
      </c>
      <c r="U3880" s="15">
        <v>3.6</v>
      </c>
      <c r="V3880" s="15">
        <v>1</v>
      </c>
      <c r="W3880" t="s">
        <v>27</v>
      </c>
    </row>
    <row r="3881" spans="1:23">
      <c r="A3881" t="s">
        <v>3926</v>
      </c>
      <c r="B3881">
        <v>13.721363</v>
      </c>
      <c r="C3881" s="15">
        <v>100.533643</v>
      </c>
      <c r="D3881" s="2" t="s">
        <v>8902</v>
      </c>
      <c r="E3881" s="14" t="s">
        <v>5059</v>
      </c>
      <c r="F3881" s="14" t="e" vm="4">
        <v>#VALUE!</v>
      </c>
      <c r="G3881" s="2" t="str">
        <f>_xlfn.XLOOKUP(E3881,missing_cities!$Q$2:$Q$56,missing_cities!$R$2:$R$56,"Not Found",0)</f>
        <v>Thailand</v>
      </c>
      <c r="H3881" t="str">
        <f>_xlfn.XLOOKUP(E3881,missing_cities!$Q$2:$Q$56,missing_cities!$S$2:$S$56,"Not Found",0)</f>
        <v>Asia</v>
      </c>
      <c r="I3881" t="s">
        <v>3449</v>
      </c>
      <c r="J3881" s="15">
        <v>0.24</v>
      </c>
      <c r="K3881" s="1">
        <v>45862</v>
      </c>
      <c r="L3881" s="15" t="str">
        <f t="shared" si="120"/>
        <v>9.00-21.00</v>
      </c>
      <c r="M3881" s="16">
        <f t="shared" si="121"/>
        <v>12</v>
      </c>
      <c r="N3881" s="15">
        <v>3.58</v>
      </c>
      <c r="O3881" s="15">
        <v>33</v>
      </c>
      <c r="P3881" t="s">
        <v>29</v>
      </c>
      <c r="Q3881">
        <v>150</v>
      </c>
      <c r="R3881" t="s">
        <v>81</v>
      </c>
      <c r="S3881">
        <v>2017</v>
      </c>
      <c r="T3881" t="s">
        <v>22</v>
      </c>
      <c r="U3881" s="15">
        <v>4.4000000000000004</v>
      </c>
      <c r="V3881" s="15">
        <v>1</v>
      </c>
      <c r="W3881" t="s">
        <v>32</v>
      </c>
    </row>
    <row r="3882" spans="1:23">
      <c r="A3882" t="s">
        <v>3927</v>
      </c>
      <c r="B3882">
        <v>19.472514</v>
      </c>
      <c r="C3882" s="15">
        <v>-99.052013000000002</v>
      </c>
      <c r="D3882" s="2" t="s">
        <v>8903</v>
      </c>
      <c r="E3882" s="14" t="s">
        <v>5119</v>
      </c>
      <c r="F3882" s="14" t="e" vm="13">
        <v>#VALUE!</v>
      </c>
      <c r="G3882" s="2" t="str">
        <f>_xlfn.XLOOKUP(E3882,missing_cities!$Q$2:$Q$56,missing_cities!$R$2:$R$56,"Not Found",0)</f>
        <v>Mexico</v>
      </c>
      <c r="H3882" t="str">
        <f>_xlfn.XLOOKUP(E3882,missing_cities!$Q$2:$Q$56,missing_cities!$S$2:$S$56,"Not Found",0)</f>
        <v>North America</v>
      </c>
      <c r="I3882" t="s">
        <v>3449</v>
      </c>
      <c r="J3882" s="15">
        <v>0.21</v>
      </c>
      <c r="K3882" t="s">
        <v>19</v>
      </c>
      <c r="L3882" s="15" t="str">
        <f t="shared" si="120"/>
        <v>9:00-18:00</v>
      </c>
      <c r="M3882" s="16">
        <f t="shared" si="121"/>
        <v>0.37</v>
      </c>
      <c r="N3882" s="15">
        <v>13.55</v>
      </c>
      <c r="O3882" s="15">
        <v>56</v>
      </c>
      <c r="P3882" t="s">
        <v>37</v>
      </c>
      <c r="Q3882">
        <v>150</v>
      </c>
      <c r="R3882" t="s">
        <v>37</v>
      </c>
      <c r="S3882">
        <v>2021</v>
      </c>
      <c r="T3882" t="s">
        <v>22</v>
      </c>
      <c r="U3882" s="15">
        <v>4.3</v>
      </c>
      <c r="V3882" s="15">
        <v>3</v>
      </c>
      <c r="W3882" t="s">
        <v>27</v>
      </c>
    </row>
    <row r="3883" spans="1:23">
      <c r="A3883" t="s">
        <v>3928</v>
      </c>
      <c r="B3883">
        <v>19.404803000000001</v>
      </c>
      <c r="C3883" s="15">
        <v>-99.022453999999996</v>
      </c>
      <c r="D3883" s="2" t="s">
        <v>8904</v>
      </c>
      <c r="E3883" s="14" t="s">
        <v>5119</v>
      </c>
      <c r="F3883" s="14" t="e" vm="13">
        <v>#VALUE!</v>
      </c>
      <c r="G3883" s="2" t="str">
        <f>_xlfn.XLOOKUP(E3883,missing_cities!$Q$2:$Q$56,missing_cities!$R$2:$R$56,"Not Found",0)</f>
        <v>Mexico</v>
      </c>
      <c r="H3883" t="str">
        <f>_xlfn.XLOOKUP(E3883,missing_cities!$Q$2:$Q$56,missing_cities!$S$2:$S$56,"Not Found",0)</f>
        <v>North America</v>
      </c>
      <c r="I3883" t="s">
        <v>3449</v>
      </c>
      <c r="J3883" s="15">
        <v>0.43</v>
      </c>
      <c r="K3883" s="1">
        <v>45862</v>
      </c>
      <c r="L3883" s="15" t="str">
        <f t="shared" si="120"/>
        <v>9.00-21.00</v>
      </c>
      <c r="M3883" s="16">
        <f t="shared" si="121"/>
        <v>12</v>
      </c>
      <c r="N3883" s="15">
        <v>14.32</v>
      </c>
      <c r="O3883" s="15">
        <v>55</v>
      </c>
      <c r="P3883" t="s">
        <v>25</v>
      </c>
      <c r="Q3883">
        <v>350</v>
      </c>
      <c r="R3883" t="s">
        <v>132</v>
      </c>
      <c r="S3883">
        <v>2022</v>
      </c>
      <c r="T3883" t="s">
        <v>22</v>
      </c>
      <c r="U3883" s="15">
        <v>4.3</v>
      </c>
      <c r="V3883" s="15">
        <v>6</v>
      </c>
      <c r="W3883" t="s">
        <v>32</v>
      </c>
    </row>
    <row r="3884" spans="1:23">
      <c r="A3884" t="s">
        <v>3929</v>
      </c>
      <c r="B3884">
        <v>55.813597000000001</v>
      </c>
      <c r="C3884" s="15">
        <v>37.506413999999999</v>
      </c>
      <c r="D3884" s="2" t="s">
        <v>8905</v>
      </c>
      <c r="E3884" s="14" t="s">
        <v>5052</v>
      </c>
      <c r="F3884" s="14" t="e" vm="2">
        <v>#VALUE!</v>
      </c>
      <c r="G3884" s="2" t="str">
        <f>_xlfn.XLOOKUP(E3884,missing_cities!$Q$2:$Q$56,missing_cities!$R$2:$R$56,"Not Found",0)</f>
        <v>Russia</v>
      </c>
      <c r="H3884" t="str">
        <f>_xlfn.XLOOKUP(E3884,missing_cities!$Q$2:$Q$56,missing_cities!$S$2:$S$56,"Not Found",0)</f>
        <v>Europe</v>
      </c>
      <c r="I3884" t="s">
        <v>3449</v>
      </c>
      <c r="J3884" s="15">
        <v>0.49</v>
      </c>
      <c r="K3884" t="s">
        <v>34</v>
      </c>
      <c r="L3884" s="15" t="str">
        <f t="shared" si="120"/>
        <v>6:00-22:00</v>
      </c>
      <c r="M3884" s="16">
        <f t="shared" si="121"/>
        <v>0.67</v>
      </c>
      <c r="N3884" s="15">
        <v>12.12</v>
      </c>
      <c r="O3884" s="15">
        <v>56</v>
      </c>
      <c r="P3884" t="s">
        <v>29</v>
      </c>
      <c r="Q3884">
        <v>50</v>
      </c>
      <c r="R3884" t="s">
        <v>44</v>
      </c>
      <c r="S3884">
        <v>2019</v>
      </c>
      <c r="T3884" t="s">
        <v>22</v>
      </c>
      <c r="U3884" s="15">
        <v>4.5999999999999996</v>
      </c>
      <c r="V3884" s="15">
        <v>2</v>
      </c>
      <c r="W3884" t="s">
        <v>32</v>
      </c>
    </row>
    <row r="3885" spans="1:23">
      <c r="A3885" t="s">
        <v>3930</v>
      </c>
      <c r="B3885">
        <v>34.145829999999997</v>
      </c>
      <c r="C3885" s="15">
        <v>-118.251294</v>
      </c>
      <c r="D3885" s="2" t="s">
        <v>8906</v>
      </c>
      <c r="E3885" s="14" t="s">
        <v>5111</v>
      </c>
      <c r="F3885" s="14" t="e" vm="5">
        <v>#VALUE!</v>
      </c>
      <c r="G3885" s="2" t="str">
        <f>_xlfn.XLOOKUP(E3885,missing_cities!$Q$2:$Q$56,missing_cities!$R$2:$R$56,"Not Found",0)</f>
        <v>United States</v>
      </c>
      <c r="H3885" t="str">
        <f>_xlfn.XLOOKUP(E3885,missing_cities!$Q$2:$Q$56,missing_cities!$S$2:$S$56,"Not Found",0)</f>
        <v>North America</v>
      </c>
      <c r="I3885" t="s">
        <v>3449</v>
      </c>
      <c r="J3885" s="15">
        <v>0.28999999999999998</v>
      </c>
      <c r="K3885" t="s">
        <v>19</v>
      </c>
      <c r="L3885" s="15" t="str">
        <f t="shared" si="120"/>
        <v>9:00-18:00</v>
      </c>
      <c r="M3885" s="16">
        <f t="shared" si="121"/>
        <v>0.37</v>
      </c>
      <c r="N3885" s="15">
        <v>6.73</v>
      </c>
      <c r="O3885" s="15">
        <v>25</v>
      </c>
      <c r="P3885" t="s">
        <v>25</v>
      </c>
      <c r="Q3885">
        <v>50</v>
      </c>
      <c r="R3885" t="s">
        <v>26</v>
      </c>
      <c r="S3885">
        <v>2011</v>
      </c>
      <c r="T3885" t="s">
        <v>22</v>
      </c>
      <c r="U3885" s="15">
        <v>4.9000000000000004</v>
      </c>
      <c r="V3885" s="15">
        <v>9</v>
      </c>
      <c r="W3885" t="s">
        <v>23</v>
      </c>
    </row>
    <row r="3886" spans="1:23">
      <c r="A3886" t="s">
        <v>3931</v>
      </c>
      <c r="B3886">
        <v>43.695818000000003</v>
      </c>
      <c r="C3886" s="15">
        <v>-79.304173000000006</v>
      </c>
      <c r="D3886" s="2" t="s">
        <v>8907</v>
      </c>
      <c r="E3886" s="14" t="s">
        <v>5050</v>
      </c>
      <c r="F3886" s="14" t="e" vm="1">
        <v>#VALUE!</v>
      </c>
      <c r="G3886" s="2" t="str">
        <f>_xlfn.XLOOKUP(E3886,missing_cities!$Q$2:$Q$56,missing_cities!$R$2:$R$56,"Not Found",0)</f>
        <v>Canada</v>
      </c>
      <c r="H3886" t="str">
        <f>_xlfn.XLOOKUP(E3886,missing_cities!$Q$2:$Q$56,missing_cities!$S$2:$S$56,"Not Found",0)</f>
        <v>North America</v>
      </c>
      <c r="I3886" t="s">
        <v>3449</v>
      </c>
      <c r="J3886" s="15">
        <v>0.24</v>
      </c>
      <c r="K3886" s="1">
        <v>45862</v>
      </c>
      <c r="L3886" s="15" t="str">
        <f t="shared" si="120"/>
        <v>9.00-21.00</v>
      </c>
      <c r="M3886" s="16">
        <f t="shared" si="121"/>
        <v>12</v>
      </c>
      <c r="N3886" s="15">
        <v>13.84</v>
      </c>
      <c r="O3886" s="15">
        <v>89</v>
      </c>
      <c r="P3886" t="s">
        <v>20</v>
      </c>
      <c r="Q3886">
        <v>22</v>
      </c>
      <c r="R3886" t="s">
        <v>40</v>
      </c>
      <c r="S3886">
        <v>2017</v>
      </c>
      <c r="T3886" t="s">
        <v>31</v>
      </c>
      <c r="U3886" s="15">
        <v>4.5999999999999996</v>
      </c>
      <c r="V3886" s="15">
        <v>3</v>
      </c>
      <c r="W3886" t="s">
        <v>32</v>
      </c>
    </row>
    <row r="3887" spans="1:23">
      <c r="A3887" t="s">
        <v>3932</v>
      </c>
      <c r="B3887">
        <v>9.3067019999999996</v>
      </c>
      <c r="C3887" s="15">
        <v>-87.343192999999999</v>
      </c>
      <c r="D3887" s="2" t="s">
        <v>8908</v>
      </c>
      <c r="E3887" s="14" t="str">
        <f>_xlfn.XLOOKUP(C3887,missing_cities!B:B,missing_cities!C:C,"Not Found",0)</f>
        <v>Error</v>
      </c>
      <c r="F3887" s="14" t="s">
        <v>9987</v>
      </c>
      <c r="G3887" s="2" t="str">
        <f>_xlfn.XLOOKUP(E3887,missing_cities!$Q$2:$Q$56,missing_cities!$R$2:$R$56,"Not Found",0)</f>
        <v>Error</v>
      </c>
      <c r="H3887" t="str">
        <f>_xlfn.XLOOKUP(E3887,missing_cities!$Q$2:$Q$56,missing_cities!$S$2:$S$56,"Not Found",0)</f>
        <v>Error</v>
      </c>
      <c r="I3887" t="s">
        <v>3449</v>
      </c>
      <c r="J3887" s="15">
        <v>0.48</v>
      </c>
      <c r="K3887" t="s">
        <v>19</v>
      </c>
      <c r="L3887" s="15" t="str">
        <f t="shared" si="120"/>
        <v>9:00-18:00</v>
      </c>
      <c r="M3887" s="16">
        <f t="shared" si="121"/>
        <v>0.37</v>
      </c>
      <c r="N3887" s="15">
        <v>13.29</v>
      </c>
      <c r="O3887" s="15">
        <v>17</v>
      </c>
      <c r="P3887" t="s">
        <v>37</v>
      </c>
      <c r="Q3887">
        <v>350</v>
      </c>
      <c r="R3887" t="s">
        <v>37</v>
      </c>
      <c r="S3887">
        <v>2019</v>
      </c>
      <c r="T3887" t="s">
        <v>22</v>
      </c>
      <c r="U3887" s="15">
        <v>4.9000000000000004</v>
      </c>
      <c r="V3887" s="15">
        <v>1</v>
      </c>
      <c r="W3887" t="s">
        <v>32</v>
      </c>
    </row>
    <row r="3888" spans="1:23">
      <c r="A3888" t="s">
        <v>3933</v>
      </c>
      <c r="B3888">
        <v>52.493661000000003</v>
      </c>
      <c r="C3888" s="15">
        <v>13.473258</v>
      </c>
      <c r="D3888" s="2" t="s">
        <v>8909</v>
      </c>
      <c r="E3888" s="14" t="s">
        <v>5057</v>
      </c>
      <c r="F3888" s="14" t="e" vm="3">
        <v>#VALUE!</v>
      </c>
      <c r="G3888" s="2" t="str">
        <f>_xlfn.XLOOKUP(E3888,missing_cities!$Q$2:$Q$56,missing_cities!$R$2:$R$56,"Not Found",0)</f>
        <v>Germany</v>
      </c>
      <c r="H3888" t="str">
        <f>_xlfn.XLOOKUP(E3888,missing_cities!$Q$2:$Q$56,missing_cities!$S$2:$S$56,"Not Found",0)</f>
        <v>Europe</v>
      </c>
      <c r="I3888" t="s">
        <v>3449</v>
      </c>
      <c r="J3888" s="15">
        <v>0.45</v>
      </c>
      <c r="K3888" t="s">
        <v>34</v>
      </c>
      <c r="L3888" s="15" t="str">
        <f t="shared" si="120"/>
        <v>6:00-22:00</v>
      </c>
      <c r="M3888" s="16">
        <f t="shared" si="121"/>
        <v>0.67</v>
      </c>
      <c r="N3888" s="15">
        <v>3.22</v>
      </c>
      <c r="O3888" s="15">
        <v>57</v>
      </c>
      <c r="P3888" t="s">
        <v>39</v>
      </c>
      <c r="Q3888">
        <v>50</v>
      </c>
      <c r="R3888" t="s">
        <v>42</v>
      </c>
      <c r="S3888">
        <v>2016</v>
      </c>
      <c r="T3888" t="s">
        <v>22</v>
      </c>
      <c r="U3888" s="15">
        <v>3.5</v>
      </c>
      <c r="V3888" s="15">
        <v>1</v>
      </c>
      <c r="W3888" t="s">
        <v>23</v>
      </c>
    </row>
    <row r="3889" spans="1:23">
      <c r="A3889" t="s">
        <v>3934</v>
      </c>
      <c r="B3889">
        <v>-33.738616</v>
      </c>
      <c r="C3889" s="15">
        <v>18.418534000000001</v>
      </c>
      <c r="D3889" s="2" t="s">
        <v>8910</v>
      </c>
      <c r="E3889" s="14" t="s">
        <v>5085</v>
      </c>
      <c r="F3889" s="14" t="e" vm="12">
        <v>#VALUE!</v>
      </c>
      <c r="G3889" s="2" t="str">
        <f>_xlfn.XLOOKUP(E3889,missing_cities!$Q$2:$Q$56,missing_cities!$R$2:$R$56,"Not Found",0)</f>
        <v>South Africa</v>
      </c>
      <c r="H3889" t="str">
        <f>_xlfn.XLOOKUP(E3889,missing_cities!$Q$2:$Q$56,missing_cities!$S$2:$S$56,"Not Found",0)</f>
        <v>Africa</v>
      </c>
      <c r="I3889" t="s">
        <v>3449</v>
      </c>
      <c r="J3889" s="15">
        <v>0.5</v>
      </c>
      <c r="K3889" t="s">
        <v>34</v>
      </c>
      <c r="L3889" s="15" t="str">
        <f t="shared" si="120"/>
        <v>6:00-22:00</v>
      </c>
      <c r="M3889" s="16">
        <f t="shared" si="121"/>
        <v>0.67</v>
      </c>
      <c r="N3889" s="15">
        <v>12.75</v>
      </c>
      <c r="O3889" s="15">
        <v>88</v>
      </c>
      <c r="P3889" t="s">
        <v>20</v>
      </c>
      <c r="Q3889">
        <v>150</v>
      </c>
      <c r="R3889" t="s">
        <v>30</v>
      </c>
      <c r="S3889">
        <v>2014</v>
      </c>
      <c r="T3889" t="s">
        <v>22</v>
      </c>
      <c r="U3889" s="15">
        <v>3.6</v>
      </c>
      <c r="V3889" s="15">
        <v>2</v>
      </c>
      <c r="W3889" t="s">
        <v>32</v>
      </c>
    </row>
    <row r="3890" spans="1:23">
      <c r="A3890" t="s">
        <v>3935</v>
      </c>
      <c r="B3890">
        <v>55.789901</v>
      </c>
      <c r="C3890" s="15">
        <v>37.577572000000004</v>
      </c>
      <c r="D3890" s="2" t="s">
        <v>8911</v>
      </c>
      <c r="E3890" s="14" t="s">
        <v>5052</v>
      </c>
      <c r="F3890" s="14" t="e" vm="2">
        <v>#VALUE!</v>
      </c>
      <c r="G3890" s="2" t="str">
        <f>_xlfn.XLOOKUP(E3890,missing_cities!$Q$2:$Q$56,missing_cities!$R$2:$R$56,"Not Found",0)</f>
        <v>Russia</v>
      </c>
      <c r="H3890" t="str">
        <f>_xlfn.XLOOKUP(E3890,missing_cities!$Q$2:$Q$56,missing_cities!$S$2:$S$56,"Not Found",0)</f>
        <v>Europe</v>
      </c>
      <c r="I3890" t="s">
        <v>3449</v>
      </c>
      <c r="J3890" s="15">
        <v>0.3</v>
      </c>
      <c r="K3890" t="s">
        <v>34</v>
      </c>
      <c r="L3890" s="15" t="str">
        <f t="shared" si="120"/>
        <v>6:00-22:00</v>
      </c>
      <c r="M3890" s="16">
        <f t="shared" si="121"/>
        <v>0.67</v>
      </c>
      <c r="N3890" s="15">
        <v>15.79</v>
      </c>
      <c r="O3890" s="15">
        <v>28</v>
      </c>
      <c r="P3890" t="s">
        <v>37</v>
      </c>
      <c r="Q3890">
        <v>50</v>
      </c>
      <c r="R3890" t="s">
        <v>37</v>
      </c>
      <c r="S3890">
        <v>2016</v>
      </c>
      <c r="T3890" t="s">
        <v>22</v>
      </c>
      <c r="U3890" s="15">
        <v>4</v>
      </c>
      <c r="V3890" s="15">
        <v>4</v>
      </c>
      <c r="W3890" t="s">
        <v>27</v>
      </c>
    </row>
    <row r="3891" spans="1:23">
      <c r="A3891" t="s">
        <v>3936</v>
      </c>
      <c r="B3891">
        <v>-23.620951999999999</v>
      </c>
      <c r="C3891" s="15">
        <v>-46.509948999999999</v>
      </c>
      <c r="D3891" s="2" t="s">
        <v>8912</v>
      </c>
      <c r="E3891" s="14" t="s">
        <v>5067</v>
      </c>
      <c r="F3891" s="14" t="e" vm="7">
        <v>#VALUE!</v>
      </c>
      <c r="G3891" s="2" t="str">
        <f>_xlfn.XLOOKUP(E3891,missing_cities!$Q$2:$Q$56,missing_cities!$R$2:$R$56,"Not Found",0)</f>
        <v>Brazil</v>
      </c>
      <c r="H3891" t="str">
        <f>_xlfn.XLOOKUP(E3891,missing_cities!$Q$2:$Q$56,missing_cities!$S$2:$S$56,"Not Found",0)</f>
        <v>South America</v>
      </c>
      <c r="I3891" t="s">
        <v>3449</v>
      </c>
      <c r="J3891" s="15">
        <v>0.49</v>
      </c>
      <c r="K3891" t="s">
        <v>34</v>
      </c>
      <c r="L3891" s="15" t="str">
        <f t="shared" si="120"/>
        <v>6:00-22:00</v>
      </c>
      <c r="M3891" s="16">
        <f t="shared" si="121"/>
        <v>0.67</v>
      </c>
      <c r="N3891" s="15">
        <v>12.34</v>
      </c>
      <c r="O3891" s="15">
        <v>18</v>
      </c>
      <c r="P3891" t="s">
        <v>29</v>
      </c>
      <c r="Q3891">
        <v>22</v>
      </c>
      <c r="R3891" t="s">
        <v>81</v>
      </c>
      <c r="S3891">
        <v>2014</v>
      </c>
      <c r="T3891" t="s">
        <v>31</v>
      </c>
      <c r="U3891" s="15">
        <v>4.4000000000000004</v>
      </c>
      <c r="V3891" s="15">
        <v>3</v>
      </c>
      <c r="W3891" t="s">
        <v>32</v>
      </c>
    </row>
    <row r="3892" spans="1:23">
      <c r="A3892" t="s">
        <v>3937</v>
      </c>
      <c r="B3892">
        <v>13.767723</v>
      </c>
      <c r="C3892" s="15">
        <v>100.48938200000001</v>
      </c>
      <c r="D3892" s="2" t="s">
        <v>8913</v>
      </c>
      <c r="E3892" s="14" t="s">
        <v>5059</v>
      </c>
      <c r="F3892" s="14" t="e" vm="4">
        <v>#VALUE!</v>
      </c>
      <c r="G3892" s="2" t="str">
        <f>_xlfn.XLOOKUP(E3892,missing_cities!$Q$2:$Q$56,missing_cities!$R$2:$R$56,"Not Found",0)</f>
        <v>Thailand</v>
      </c>
      <c r="H3892" t="str">
        <f>_xlfn.XLOOKUP(E3892,missing_cities!$Q$2:$Q$56,missing_cities!$S$2:$S$56,"Not Found",0)</f>
        <v>Asia</v>
      </c>
      <c r="I3892" t="s">
        <v>3449</v>
      </c>
      <c r="J3892" s="15">
        <v>0.46</v>
      </c>
      <c r="K3892" t="s">
        <v>19</v>
      </c>
      <c r="L3892" s="15" t="str">
        <f t="shared" si="120"/>
        <v>9:00-18:00</v>
      </c>
      <c r="M3892" s="16">
        <f t="shared" si="121"/>
        <v>0.37</v>
      </c>
      <c r="N3892" s="15">
        <v>0.8</v>
      </c>
      <c r="O3892" s="15">
        <v>93</v>
      </c>
      <c r="P3892" t="s">
        <v>29</v>
      </c>
      <c r="Q3892">
        <v>150</v>
      </c>
      <c r="R3892" t="s">
        <v>48</v>
      </c>
      <c r="S3892">
        <v>2011</v>
      </c>
      <c r="T3892" t="s">
        <v>31</v>
      </c>
      <c r="U3892" s="15">
        <v>4.9000000000000004</v>
      </c>
      <c r="V3892" s="15">
        <v>6</v>
      </c>
      <c r="W3892" t="s">
        <v>23</v>
      </c>
    </row>
    <row r="3893" spans="1:23">
      <c r="A3893" t="s">
        <v>3938</v>
      </c>
      <c r="B3893">
        <v>70.911946999999998</v>
      </c>
      <c r="C3893" s="15">
        <v>126.325534</v>
      </c>
      <c r="D3893" s="2" t="s">
        <v>8914</v>
      </c>
      <c r="E3893" s="14">
        <f>_xlfn.XLOOKUP(C3893,missing_cities!B:B,missing_cities!C:C,"Not Found",0)</f>
        <v>0</v>
      </c>
      <c r="F3893" s="14" t="s">
        <v>9990</v>
      </c>
      <c r="G3893" s="2" t="str">
        <f>_xlfn.XLOOKUP(E3893,missing_cities!$Q$2:$Q$56,missing_cities!$R$2:$R$56,"Not Found",0)</f>
        <v>Not Found</v>
      </c>
      <c r="H3893" t="str">
        <f>_xlfn.XLOOKUP(E3893,missing_cities!$Q$2:$Q$56,missing_cities!$S$2:$S$56,"Not Found",0)</f>
        <v>Not Found</v>
      </c>
      <c r="I3893" t="s">
        <v>3449</v>
      </c>
      <c r="J3893" s="15">
        <v>0.35</v>
      </c>
      <c r="K3893" t="s">
        <v>34</v>
      </c>
      <c r="L3893" s="15" t="str">
        <f t="shared" si="120"/>
        <v>6:00-22:00</v>
      </c>
      <c r="M3893" s="16">
        <f t="shared" si="121"/>
        <v>0.67</v>
      </c>
      <c r="N3893" s="15">
        <v>5.84</v>
      </c>
      <c r="O3893" s="15">
        <v>29</v>
      </c>
      <c r="P3893" t="s">
        <v>37</v>
      </c>
      <c r="Q3893">
        <v>50</v>
      </c>
      <c r="R3893" t="s">
        <v>37</v>
      </c>
      <c r="S3893">
        <v>2020</v>
      </c>
      <c r="T3893" t="s">
        <v>31</v>
      </c>
      <c r="U3893" s="15">
        <v>4.5</v>
      </c>
      <c r="V3893" s="15">
        <v>4</v>
      </c>
      <c r="W3893" t="s">
        <v>32</v>
      </c>
    </row>
    <row r="3894" spans="1:23">
      <c r="A3894" t="s">
        <v>3939</v>
      </c>
      <c r="B3894">
        <v>-33.886963000000002</v>
      </c>
      <c r="C3894" s="15">
        <v>18.408024999999999</v>
      </c>
      <c r="D3894" s="2" t="s">
        <v>8915</v>
      </c>
      <c r="E3894" s="14" t="s">
        <v>5085</v>
      </c>
      <c r="F3894" s="14" t="e" vm="12">
        <v>#VALUE!</v>
      </c>
      <c r="G3894" s="2" t="str">
        <f>_xlfn.XLOOKUP(E3894,missing_cities!$Q$2:$Q$56,missing_cities!$R$2:$R$56,"Not Found",0)</f>
        <v>South Africa</v>
      </c>
      <c r="H3894" t="str">
        <f>_xlfn.XLOOKUP(E3894,missing_cities!$Q$2:$Q$56,missing_cities!$S$2:$S$56,"Not Found",0)</f>
        <v>Africa</v>
      </c>
      <c r="I3894" t="s">
        <v>3449</v>
      </c>
      <c r="J3894" s="15">
        <v>0.32</v>
      </c>
      <c r="K3894" t="s">
        <v>34</v>
      </c>
      <c r="L3894" s="15" t="str">
        <f t="shared" si="120"/>
        <v>6:00-22:00</v>
      </c>
      <c r="M3894" s="16">
        <f t="shared" si="121"/>
        <v>0.67</v>
      </c>
      <c r="N3894" s="15">
        <v>7.43</v>
      </c>
      <c r="O3894" s="15">
        <v>90</v>
      </c>
      <c r="P3894" t="s">
        <v>29</v>
      </c>
      <c r="Q3894">
        <v>350</v>
      </c>
      <c r="R3894" t="s">
        <v>37</v>
      </c>
      <c r="S3894">
        <v>2014</v>
      </c>
      <c r="T3894" t="s">
        <v>31</v>
      </c>
      <c r="U3894" s="15">
        <v>4.0999999999999996</v>
      </c>
      <c r="V3894" s="15">
        <v>7</v>
      </c>
      <c r="W3894" t="s">
        <v>32</v>
      </c>
    </row>
    <row r="3895" spans="1:23">
      <c r="A3895" t="s">
        <v>3940</v>
      </c>
      <c r="B3895">
        <v>25.376069000000001</v>
      </c>
      <c r="C3895" s="15">
        <v>55.267743000000003</v>
      </c>
      <c r="D3895" s="2" t="s">
        <v>8916</v>
      </c>
      <c r="E3895" s="14" t="s">
        <v>5076</v>
      </c>
      <c r="F3895" s="14" t="e" vm="10">
        <v>#VALUE!</v>
      </c>
      <c r="G3895" s="2" t="str">
        <f>_xlfn.XLOOKUP(E3895,missing_cities!$Q$2:$Q$56,missing_cities!$R$2:$R$56,"Not Found",0)</f>
        <v>United Arab Emirates</v>
      </c>
      <c r="H3895" t="str">
        <f>_xlfn.XLOOKUP(E3895,missing_cities!$Q$2:$Q$56,missing_cities!$S$2:$S$56,"Not Found",0)</f>
        <v>Asia</v>
      </c>
      <c r="I3895" t="s">
        <v>3449</v>
      </c>
      <c r="J3895" s="15">
        <v>0.28000000000000003</v>
      </c>
      <c r="K3895" s="1">
        <v>45862</v>
      </c>
      <c r="L3895" s="15" t="str">
        <f t="shared" si="120"/>
        <v>9.00-21.00</v>
      </c>
      <c r="M3895" s="16">
        <f t="shared" si="121"/>
        <v>12</v>
      </c>
      <c r="N3895" s="15">
        <v>16.11</v>
      </c>
      <c r="O3895" s="15">
        <v>11</v>
      </c>
      <c r="P3895" t="s">
        <v>20</v>
      </c>
      <c r="Q3895">
        <v>150</v>
      </c>
      <c r="R3895" t="s">
        <v>37</v>
      </c>
      <c r="S3895">
        <v>2019</v>
      </c>
      <c r="T3895" t="s">
        <v>22</v>
      </c>
      <c r="U3895" s="15">
        <v>4.0999999999999996</v>
      </c>
      <c r="V3895" s="15">
        <v>1</v>
      </c>
      <c r="W3895" t="s">
        <v>27</v>
      </c>
    </row>
    <row r="3896" spans="1:23">
      <c r="A3896" t="s">
        <v>3941</v>
      </c>
      <c r="B3896">
        <v>52.532774000000003</v>
      </c>
      <c r="C3896" s="15">
        <v>13.300205999999999</v>
      </c>
      <c r="D3896" s="2" t="s">
        <v>8917</v>
      </c>
      <c r="E3896" s="14" t="s">
        <v>5057</v>
      </c>
      <c r="F3896" s="14" t="e" vm="3">
        <v>#VALUE!</v>
      </c>
      <c r="G3896" s="2" t="str">
        <f>_xlfn.XLOOKUP(E3896,missing_cities!$Q$2:$Q$56,missing_cities!$R$2:$R$56,"Not Found",0)</f>
        <v>Germany</v>
      </c>
      <c r="H3896" t="str">
        <f>_xlfn.XLOOKUP(E3896,missing_cities!$Q$2:$Q$56,missing_cities!$S$2:$S$56,"Not Found",0)</f>
        <v>Europe</v>
      </c>
      <c r="I3896" t="s">
        <v>3449</v>
      </c>
      <c r="J3896" s="15">
        <v>0.3</v>
      </c>
      <c r="K3896" t="s">
        <v>34</v>
      </c>
      <c r="L3896" s="15" t="str">
        <f t="shared" si="120"/>
        <v>6:00-22:00</v>
      </c>
      <c r="M3896" s="16">
        <f t="shared" si="121"/>
        <v>0.67</v>
      </c>
      <c r="N3896" s="15">
        <v>13.15</v>
      </c>
      <c r="O3896" s="15">
        <v>20</v>
      </c>
      <c r="P3896" t="s">
        <v>37</v>
      </c>
      <c r="Q3896">
        <v>150</v>
      </c>
      <c r="R3896" t="s">
        <v>48</v>
      </c>
      <c r="S3896">
        <v>2011</v>
      </c>
      <c r="T3896" t="s">
        <v>31</v>
      </c>
      <c r="U3896" s="15">
        <v>4.5999999999999996</v>
      </c>
      <c r="V3896" s="15">
        <v>4</v>
      </c>
      <c r="W3896" t="s">
        <v>32</v>
      </c>
    </row>
    <row r="3897" spans="1:23">
      <c r="A3897" t="s">
        <v>3942</v>
      </c>
      <c r="B3897">
        <v>43.749339999999997</v>
      </c>
      <c r="C3897" s="15">
        <v>-79.498440000000002</v>
      </c>
      <c r="D3897" s="2" t="s">
        <v>8918</v>
      </c>
      <c r="E3897" s="14" t="s">
        <v>5050</v>
      </c>
      <c r="F3897" s="14" t="e" vm="1">
        <v>#VALUE!</v>
      </c>
      <c r="G3897" s="2" t="str">
        <f>_xlfn.XLOOKUP(E3897,missing_cities!$Q$2:$Q$56,missing_cities!$R$2:$R$56,"Not Found",0)</f>
        <v>Canada</v>
      </c>
      <c r="H3897" t="str">
        <f>_xlfn.XLOOKUP(E3897,missing_cities!$Q$2:$Q$56,missing_cities!$S$2:$S$56,"Not Found",0)</f>
        <v>North America</v>
      </c>
      <c r="I3897" t="s">
        <v>3449</v>
      </c>
      <c r="J3897" s="15">
        <v>0.27</v>
      </c>
      <c r="K3897" t="s">
        <v>19</v>
      </c>
      <c r="L3897" s="15" t="str">
        <f t="shared" si="120"/>
        <v>9:00-18:00</v>
      </c>
      <c r="M3897" s="16">
        <f t="shared" si="121"/>
        <v>0.37</v>
      </c>
      <c r="N3897" s="15">
        <v>9.19</v>
      </c>
      <c r="O3897" s="15">
        <v>86</v>
      </c>
      <c r="P3897" t="s">
        <v>29</v>
      </c>
      <c r="Q3897">
        <v>350</v>
      </c>
      <c r="R3897" t="s">
        <v>48</v>
      </c>
      <c r="S3897">
        <v>2020</v>
      </c>
      <c r="T3897" t="s">
        <v>31</v>
      </c>
      <c r="U3897" s="15">
        <v>4.5</v>
      </c>
      <c r="V3897" s="15">
        <v>7</v>
      </c>
      <c r="W3897" t="s">
        <v>32</v>
      </c>
    </row>
    <row r="3898" spans="1:23">
      <c r="A3898" t="s">
        <v>3943</v>
      </c>
      <c r="B3898">
        <v>41.941713999999997</v>
      </c>
      <c r="C3898" s="15">
        <v>-87.725752</v>
      </c>
      <c r="D3898" s="2" t="s">
        <v>8919</v>
      </c>
      <c r="E3898" s="14" t="s">
        <v>5065</v>
      </c>
      <c r="F3898" s="14" t="e" vm="5">
        <v>#VALUE!</v>
      </c>
      <c r="G3898" s="2" t="str">
        <f>_xlfn.XLOOKUP(E3898,missing_cities!$Q$2:$Q$56,missing_cities!$R$2:$R$56,"Not Found",0)</f>
        <v>United States</v>
      </c>
      <c r="H3898" t="str">
        <f>_xlfn.XLOOKUP(E3898,missing_cities!$Q$2:$Q$56,missing_cities!$S$2:$S$56,"Not Found",0)</f>
        <v>North America</v>
      </c>
      <c r="I3898" t="s">
        <v>3449</v>
      </c>
      <c r="J3898" s="15">
        <v>0.17</v>
      </c>
      <c r="K3898" t="s">
        <v>34</v>
      </c>
      <c r="L3898" s="15" t="str">
        <f t="shared" si="120"/>
        <v>6:00-22:00</v>
      </c>
      <c r="M3898" s="16">
        <f t="shared" si="121"/>
        <v>0.67</v>
      </c>
      <c r="N3898" s="15">
        <v>17.78</v>
      </c>
      <c r="O3898" s="15">
        <v>33</v>
      </c>
      <c r="P3898" t="s">
        <v>39</v>
      </c>
      <c r="Q3898">
        <v>22</v>
      </c>
      <c r="R3898" t="s">
        <v>67</v>
      </c>
      <c r="S3898">
        <v>2019</v>
      </c>
      <c r="T3898" t="s">
        <v>31</v>
      </c>
      <c r="U3898" s="15">
        <v>4.9000000000000004</v>
      </c>
      <c r="V3898" s="15">
        <v>2</v>
      </c>
      <c r="W3898" t="s">
        <v>27</v>
      </c>
    </row>
    <row r="3899" spans="1:23">
      <c r="A3899" t="s">
        <v>3944</v>
      </c>
      <c r="B3899">
        <v>37.689858000000001</v>
      </c>
      <c r="C3899" s="15">
        <v>126.956034</v>
      </c>
      <c r="D3899" s="2" t="s">
        <v>8920</v>
      </c>
      <c r="E3899" s="14" t="s">
        <v>5063</v>
      </c>
      <c r="F3899" s="14" t="e" vm="6">
        <v>#VALUE!</v>
      </c>
      <c r="G3899" s="2" t="str">
        <f>_xlfn.XLOOKUP(E3899,missing_cities!$Q$2:$Q$56,missing_cities!$R$2:$R$56,"Not Found",0)</f>
        <v>South Korea</v>
      </c>
      <c r="H3899" t="str">
        <f>_xlfn.XLOOKUP(E3899,missing_cities!$Q$2:$Q$56,missing_cities!$S$2:$S$56,"Not Found",0)</f>
        <v>Asia</v>
      </c>
      <c r="I3899" t="s">
        <v>3449</v>
      </c>
      <c r="J3899" s="15">
        <v>0.48</v>
      </c>
      <c r="K3899" t="s">
        <v>19</v>
      </c>
      <c r="L3899" s="15" t="str">
        <f t="shared" si="120"/>
        <v>9:00-18:00</v>
      </c>
      <c r="M3899" s="16">
        <f t="shared" si="121"/>
        <v>0.37</v>
      </c>
      <c r="N3899" s="15">
        <v>5.16</v>
      </c>
      <c r="O3899" s="15">
        <v>39</v>
      </c>
      <c r="P3899" t="s">
        <v>29</v>
      </c>
      <c r="Q3899">
        <v>150</v>
      </c>
      <c r="R3899" t="s">
        <v>132</v>
      </c>
      <c r="S3899">
        <v>2022</v>
      </c>
      <c r="T3899" t="s">
        <v>31</v>
      </c>
      <c r="U3899" s="15">
        <v>4.5</v>
      </c>
      <c r="V3899" s="15">
        <v>1</v>
      </c>
      <c r="W3899" t="s">
        <v>27</v>
      </c>
    </row>
    <row r="3900" spans="1:23">
      <c r="A3900" t="s">
        <v>3945</v>
      </c>
      <c r="B3900">
        <v>-33.843971000000003</v>
      </c>
      <c r="C3900" s="15">
        <v>151.25546299999999</v>
      </c>
      <c r="D3900" s="2" t="s">
        <v>8921</v>
      </c>
      <c r="E3900" s="14" t="s">
        <v>5069</v>
      </c>
      <c r="F3900" s="14" t="e" vm="8">
        <v>#VALUE!</v>
      </c>
      <c r="G3900" s="2" t="str">
        <f>_xlfn.XLOOKUP(E3900,missing_cities!$Q$2:$Q$56,missing_cities!$R$2:$R$56,"Not Found",0)</f>
        <v>Australia</v>
      </c>
      <c r="H3900" t="str">
        <f>_xlfn.XLOOKUP(E3900,missing_cities!$Q$2:$Q$56,missing_cities!$S$2:$S$56,"Not Found",0)</f>
        <v>Australia</v>
      </c>
      <c r="I3900" t="s">
        <v>3449</v>
      </c>
      <c r="J3900" s="15">
        <v>0.34</v>
      </c>
      <c r="K3900" t="s">
        <v>34</v>
      </c>
      <c r="L3900" s="15" t="str">
        <f t="shared" si="120"/>
        <v>6:00-22:00</v>
      </c>
      <c r="M3900" s="16">
        <f t="shared" si="121"/>
        <v>0.67</v>
      </c>
      <c r="N3900" s="15">
        <v>9.19</v>
      </c>
      <c r="O3900" s="15">
        <v>26</v>
      </c>
      <c r="P3900" t="s">
        <v>37</v>
      </c>
      <c r="Q3900">
        <v>350</v>
      </c>
      <c r="R3900" t="s">
        <v>35</v>
      </c>
      <c r="S3900">
        <v>2013</v>
      </c>
      <c r="T3900" t="s">
        <v>31</v>
      </c>
      <c r="U3900" s="15">
        <v>4.3</v>
      </c>
      <c r="V3900" s="15">
        <v>7</v>
      </c>
      <c r="W3900" t="s">
        <v>32</v>
      </c>
    </row>
    <row r="3901" spans="1:23">
      <c r="A3901" t="s">
        <v>3946</v>
      </c>
      <c r="B3901">
        <v>25.396227</v>
      </c>
      <c r="C3901" s="15">
        <v>55.208826999999999</v>
      </c>
      <c r="D3901" s="2" t="s">
        <v>8922</v>
      </c>
      <c r="E3901" s="14" t="s">
        <v>5076</v>
      </c>
      <c r="F3901" s="14" t="e" vm="10">
        <v>#VALUE!</v>
      </c>
      <c r="G3901" s="2" t="str">
        <f>_xlfn.XLOOKUP(E3901,missing_cities!$Q$2:$Q$56,missing_cities!$R$2:$R$56,"Not Found",0)</f>
        <v>United Arab Emirates</v>
      </c>
      <c r="H3901" t="str">
        <f>_xlfn.XLOOKUP(E3901,missing_cities!$Q$2:$Q$56,missing_cities!$S$2:$S$56,"Not Found",0)</f>
        <v>Asia</v>
      </c>
      <c r="I3901" t="s">
        <v>3449</v>
      </c>
      <c r="J3901" s="15">
        <v>0.26</v>
      </c>
      <c r="K3901" t="s">
        <v>34</v>
      </c>
      <c r="L3901" s="15" t="str">
        <f t="shared" si="120"/>
        <v>6:00-22:00</v>
      </c>
      <c r="M3901" s="16">
        <f t="shared" si="121"/>
        <v>0.67</v>
      </c>
      <c r="N3901" s="15">
        <v>13.67</v>
      </c>
      <c r="O3901" s="15">
        <v>83</v>
      </c>
      <c r="P3901" t="s">
        <v>20</v>
      </c>
      <c r="Q3901">
        <v>22</v>
      </c>
      <c r="R3901" t="s">
        <v>21</v>
      </c>
      <c r="S3901">
        <v>2017</v>
      </c>
      <c r="T3901" t="s">
        <v>22</v>
      </c>
      <c r="U3901" s="15">
        <v>4.5</v>
      </c>
      <c r="V3901" s="15">
        <v>7</v>
      </c>
      <c r="W3901" t="s">
        <v>27</v>
      </c>
    </row>
    <row r="3902" spans="1:23">
      <c r="A3902" t="s">
        <v>3947</v>
      </c>
      <c r="B3902">
        <v>55.769314999999999</v>
      </c>
      <c r="C3902" s="15">
        <v>37.684998</v>
      </c>
      <c r="D3902" s="2" t="s">
        <v>8923</v>
      </c>
      <c r="E3902" s="14" t="s">
        <v>5052</v>
      </c>
      <c r="F3902" s="14" t="e" vm="2">
        <v>#VALUE!</v>
      </c>
      <c r="G3902" s="2" t="str">
        <f>_xlfn.XLOOKUP(E3902,missing_cities!$Q$2:$Q$56,missing_cities!$R$2:$R$56,"Not Found",0)</f>
        <v>Russia</v>
      </c>
      <c r="H3902" t="str">
        <f>_xlfn.XLOOKUP(E3902,missing_cities!$Q$2:$Q$56,missing_cities!$S$2:$S$56,"Not Found",0)</f>
        <v>Europe</v>
      </c>
      <c r="I3902" t="s">
        <v>3449</v>
      </c>
      <c r="J3902" s="15">
        <v>0.25</v>
      </c>
      <c r="K3902" s="1">
        <v>45862</v>
      </c>
      <c r="L3902" s="15" t="str">
        <f t="shared" si="120"/>
        <v>9.00-21.00</v>
      </c>
      <c r="M3902" s="16">
        <f t="shared" si="121"/>
        <v>12</v>
      </c>
      <c r="N3902" s="15">
        <v>17.239999999999998</v>
      </c>
      <c r="O3902" s="15">
        <v>96</v>
      </c>
      <c r="P3902" t="s">
        <v>20</v>
      </c>
      <c r="Q3902">
        <v>50</v>
      </c>
      <c r="R3902" t="s">
        <v>42</v>
      </c>
      <c r="S3902">
        <v>2021</v>
      </c>
      <c r="T3902" t="s">
        <v>31</v>
      </c>
      <c r="U3902" s="15">
        <v>3.2</v>
      </c>
      <c r="V3902" s="15">
        <v>7</v>
      </c>
      <c r="W3902" t="s">
        <v>32</v>
      </c>
    </row>
    <row r="3903" spans="1:23">
      <c r="A3903" t="s">
        <v>3948</v>
      </c>
      <c r="B3903">
        <v>37.613895999999997</v>
      </c>
      <c r="C3903" s="15">
        <v>126.99407600000001</v>
      </c>
      <c r="D3903" s="2" t="s">
        <v>8924</v>
      </c>
      <c r="E3903" s="14" t="s">
        <v>5063</v>
      </c>
      <c r="F3903" s="14" t="e" vm="6">
        <v>#VALUE!</v>
      </c>
      <c r="G3903" s="2" t="str">
        <f>_xlfn.XLOOKUP(E3903,missing_cities!$Q$2:$Q$56,missing_cities!$R$2:$R$56,"Not Found",0)</f>
        <v>South Korea</v>
      </c>
      <c r="H3903" t="str">
        <f>_xlfn.XLOOKUP(E3903,missing_cities!$Q$2:$Q$56,missing_cities!$S$2:$S$56,"Not Found",0)</f>
        <v>Asia</v>
      </c>
      <c r="I3903" t="s">
        <v>3449</v>
      </c>
      <c r="J3903" s="15">
        <v>0.39</v>
      </c>
      <c r="K3903" s="1">
        <v>45862</v>
      </c>
      <c r="L3903" s="15" t="str">
        <f t="shared" si="120"/>
        <v>9.00-21.00</v>
      </c>
      <c r="M3903" s="16">
        <f t="shared" si="121"/>
        <v>12</v>
      </c>
      <c r="N3903" s="15">
        <v>6.16</v>
      </c>
      <c r="O3903" s="15">
        <v>13</v>
      </c>
      <c r="P3903" t="s">
        <v>39</v>
      </c>
      <c r="Q3903">
        <v>150</v>
      </c>
      <c r="R3903" t="s">
        <v>46</v>
      </c>
      <c r="S3903">
        <v>2015</v>
      </c>
      <c r="T3903" t="s">
        <v>31</v>
      </c>
      <c r="U3903" s="15">
        <v>3</v>
      </c>
      <c r="V3903" s="15">
        <v>5</v>
      </c>
      <c r="W3903" t="s">
        <v>27</v>
      </c>
    </row>
    <row r="3904" spans="1:23">
      <c r="A3904" t="s">
        <v>3949</v>
      </c>
      <c r="B3904">
        <v>37.750931000000001</v>
      </c>
      <c r="C3904" s="15">
        <v>-122.36125199999999</v>
      </c>
      <c r="D3904" s="2" t="s">
        <v>8925</v>
      </c>
      <c r="E3904" s="14" t="s">
        <v>5061</v>
      </c>
      <c r="F3904" s="14" t="e" vm="5">
        <v>#VALUE!</v>
      </c>
      <c r="G3904" s="2" t="str">
        <f>_xlfn.XLOOKUP(E3904,missing_cities!$Q$2:$Q$56,missing_cities!$R$2:$R$56,"Not Found",0)</f>
        <v>United States</v>
      </c>
      <c r="H3904" t="str">
        <f>_xlfn.XLOOKUP(E3904,missing_cities!$Q$2:$Q$56,missing_cities!$S$2:$S$56,"Not Found",0)</f>
        <v>North America</v>
      </c>
      <c r="I3904" t="s">
        <v>3449</v>
      </c>
      <c r="J3904" s="15">
        <v>0.12</v>
      </c>
      <c r="K3904" t="s">
        <v>19</v>
      </c>
      <c r="L3904" s="15" t="str">
        <f t="shared" si="120"/>
        <v>9:00-18:00</v>
      </c>
      <c r="M3904" s="16">
        <f t="shared" si="121"/>
        <v>0.37</v>
      </c>
      <c r="N3904" s="15">
        <v>6.71</v>
      </c>
      <c r="O3904" s="15">
        <v>96</v>
      </c>
      <c r="P3904" t="s">
        <v>39</v>
      </c>
      <c r="Q3904">
        <v>22</v>
      </c>
      <c r="R3904" t="s">
        <v>48</v>
      </c>
      <c r="S3904">
        <v>2015</v>
      </c>
      <c r="T3904" t="s">
        <v>22</v>
      </c>
      <c r="U3904" s="15">
        <v>4.2</v>
      </c>
      <c r="V3904" s="15">
        <v>4</v>
      </c>
      <c r="W3904" t="s">
        <v>23</v>
      </c>
    </row>
    <row r="3905" spans="1:23">
      <c r="A3905" t="s">
        <v>3950</v>
      </c>
      <c r="B3905">
        <v>-23.602626000000001</v>
      </c>
      <c r="C3905" s="15">
        <v>-46.534666999999999</v>
      </c>
      <c r="D3905" s="2" t="s">
        <v>8926</v>
      </c>
      <c r="E3905" s="14" t="s">
        <v>5067</v>
      </c>
      <c r="F3905" s="14" t="e" vm="7">
        <v>#VALUE!</v>
      </c>
      <c r="G3905" s="2" t="str">
        <f>_xlfn.XLOOKUP(E3905,missing_cities!$Q$2:$Q$56,missing_cities!$R$2:$R$56,"Not Found",0)</f>
        <v>Brazil</v>
      </c>
      <c r="H3905" t="str">
        <f>_xlfn.XLOOKUP(E3905,missing_cities!$Q$2:$Q$56,missing_cities!$S$2:$S$56,"Not Found",0)</f>
        <v>South America</v>
      </c>
      <c r="I3905" t="s">
        <v>3449</v>
      </c>
      <c r="J3905" s="15">
        <v>0.37</v>
      </c>
      <c r="K3905" t="s">
        <v>34</v>
      </c>
      <c r="L3905" s="15" t="str">
        <f t="shared" si="120"/>
        <v>6:00-22:00</v>
      </c>
      <c r="M3905" s="16">
        <f t="shared" si="121"/>
        <v>0.67</v>
      </c>
      <c r="N3905" s="15">
        <v>18.739999999999998</v>
      </c>
      <c r="O3905" s="15">
        <v>22</v>
      </c>
      <c r="P3905" t="s">
        <v>39</v>
      </c>
      <c r="Q3905">
        <v>350</v>
      </c>
      <c r="R3905" t="s">
        <v>42</v>
      </c>
      <c r="S3905">
        <v>2023</v>
      </c>
      <c r="T3905" t="s">
        <v>31</v>
      </c>
      <c r="U3905" s="15">
        <v>3.6</v>
      </c>
      <c r="V3905" s="15">
        <v>2</v>
      </c>
      <c r="W3905" t="s">
        <v>32</v>
      </c>
    </row>
    <row r="3906" spans="1:23">
      <c r="A3906" t="s">
        <v>3951</v>
      </c>
      <c r="B3906">
        <v>19.559895999999998</v>
      </c>
      <c r="C3906" s="15">
        <v>-99.056798000000001</v>
      </c>
      <c r="D3906" s="2" t="s">
        <v>8927</v>
      </c>
      <c r="E3906" s="14" t="s">
        <v>5119</v>
      </c>
      <c r="F3906" s="14" t="e" vm="13">
        <v>#VALUE!</v>
      </c>
      <c r="G3906" s="2" t="str">
        <f>_xlfn.XLOOKUP(E3906,missing_cities!$Q$2:$Q$56,missing_cities!$R$2:$R$56,"Not Found",0)</f>
        <v>Mexico</v>
      </c>
      <c r="H3906" t="str">
        <f>_xlfn.XLOOKUP(E3906,missing_cities!$Q$2:$Q$56,missing_cities!$S$2:$S$56,"Not Found",0)</f>
        <v>North America</v>
      </c>
      <c r="I3906" t="s">
        <v>3449</v>
      </c>
      <c r="J3906" s="15">
        <v>0.31</v>
      </c>
      <c r="K3906" s="1">
        <v>45862</v>
      </c>
      <c r="L3906" s="15" t="str">
        <f t="shared" si="120"/>
        <v>9.00-21.00</v>
      </c>
      <c r="M3906" s="16">
        <f t="shared" si="121"/>
        <v>12</v>
      </c>
      <c r="N3906" s="15">
        <v>3.98</v>
      </c>
      <c r="O3906" s="15">
        <v>84</v>
      </c>
      <c r="P3906" t="s">
        <v>20</v>
      </c>
      <c r="Q3906">
        <v>150</v>
      </c>
      <c r="R3906" t="s">
        <v>37</v>
      </c>
      <c r="S3906">
        <v>2017</v>
      </c>
      <c r="T3906" t="s">
        <v>31</v>
      </c>
      <c r="U3906" s="15">
        <v>3.2</v>
      </c>
      <c r="V3906" s="15">
        <v>3</v>
      </c>
      <c r="W3906" t="s">
        <v>23</v>
      </c>
    </row>
    <row r="3907" spans="1:23">
      <c r="A3907" t="s">
        <v>3952</v>
      </c>
      <c r="B3907">
        <v>-28.964475</v>
      </c>
      <c r="C3907" s="15">
        <v>64.173351999999994</v>
      </c>
      <c r="D3907" s="2" t="s">
        <v>8928</v>
      </c>
      <c r="E3907" s="14" t="str">
        <f>_xlfn.XLOOKUP(C3907,missing_cities!B:B,missing_cities!C:C,"Not Found",0)</f>
        <v>Error</v>
      </c>
      <c r="F3907" s="14" t="s">
        <v>9987</v>
      </c>
      <c r="G3907" s="2" t="str">
        <f>_xlfn.XLOOKUP(E3907,missing_cities!$Q$2:$Q$56,missing_cities!$R$2:$R$56,"Not Found",0)</f>
        <v>Error</v>
      </c>
      <c r="H3907" t="str">
        <f>_xlfn.XLOOKUP(E3907,missing_cities!$Q$2:$Q$56,missing_cities!$S$2:$S$56,"Not Found",0)</f>
        <v>Error</v>
      </c>
      <c r="I3907" t="s">
        <v>3449</v>
      </c>
      <c r="J3907" s="15">
        <v>0.26</v>
      </c>
      <c r="K3907" t="s">
        <v>34</v>
      </c>
      <c r="L3907" s="15" t="str">
        <f t="shared" ref="L3907:L3970" si="122">IF(ISNUMBER(SEARCH("-",K3907)),K3907,"9.00-21.00")</f>
        <v>6:00-22:00</v>
      </c>
      <c r="M3907" s="16">
        <f t="shared" ref="M3907:M3970" si="123">IF(ISNUMBER(SEARCH("-", L3907)), TEXT(RIGHT(L3907, LEN(L3907) - FIND("-", L3907)), "0.00") - TEXT(LEFT(L3907, FIND("-", L3907)-1), "0.00"), "")</f>
        <v>0.67</v>
      </c>
      <c r="N3907" s="15">
        <v>0.86</v>
      </c>
      <c r="O3907" s="15">
        <v>85</v>
      </c>
      <c r="P3907" t="s">
        <v>29</v>
      </c>
      <c r="Q3907">
        <v>22</v>
      </c>
      <c r="R3907" t="s">
        <v>81</v>
      </c>
      <c r="S3907">
        <v>2011</v>
      </c>
      <c r="T3907" t="s">
        <v>22</v>
      </c>
      <c r="U3907" s="15">
        <v>5</v>
      </c>
      <c r="V3907" s="15">
        <v>1</v>
      </c>
      <c r="W3907" t="s">
        <v>32</v>
      </c>
    </row>
    <row r="3908" spans="1:23">
      <c r="A3908" t="s">
        <v>3953</v>
      </c>
      <c r="B3908">
        <v>13.837605</v>
      </c>
      <c r="C3908" s="15">
        <v>100.537955</v>
      </c>
      <c r="D3908" s="2" t="s">
        <v>8929</v>
      </c>
      <c r="E3908" s="14" t="s">
        <v>5059</v>
      </c>
      <c r="F3908" s="14" t="e" vm="4">
        <v>#VALUE!</v>
      </c>
      <c r="G3908" s="2" t="str">
        <f>_xlfn.XLOOKUP(E3908,missing_cities!$Q$2:$Q$56,missing_cities!$R$2:$R$56,"Not Found",0)</f>
        <v>Thailand</v>
      </c>
      <c r="H3908" t="str">
        <f>_xlfn.XLOOKUP(E3908,missing_cities!$Q$2:$Q$56,missing_cities!$S$2:$S$56,"Not Found",0)</f>
        <v>Asia</v>
      </c>
      <c r="I3908" t="s">
        <v>3449</v>
      </c>
      <c r="J3908" s="15">
        <v>0.41</v>
      </c>
      <c r="K3908" s="1">
        <v>45862</v>
      </c>
      <c r="L3908" s="15" t="str">
        <f t="shared" si="122"/>
        <v>9.00-21.00</v>
      </c>
      <c r="M3908" s="16">
        <f t="shared" si="123"/>
        <v>12</v>
      </c>
      <c r="N3908" s="15">
        <v>2.2599999999999998</v>
      </c>
      <c r="O3908" s="15">
        <v>61</v>
      </c>
      <c r="P3908" t="s">
        <v>29</v>
      </c>
      <c r="Q3908">
        <v>350</v>
      </c>
      <c r="R3908" t="s">
        <v>26</v>
      </c>
      <c r="S3908">
        <v>2022</v>
      </c>
      <c r="T3908" t="s">
        <v>31</v>
      </c>
      <c r="U3908" s="15">
        <v>4.8</v>
      </c>
      <c r="V3908" s="15">
        <v>5</v>
      </c>
      <c r="W3908" t="s">
        <v>32</v>
      </c>
    </row>
    <row r="3909" spans="1:23">
      <c r="A3909" t="s">
        <v>3954</v>
      </c>
      <c r="B3909">
        <v>37.784376000000002</v>
      </c>
      <c r="C3909" s="15">
        <v>-122.392881</v>
      </c>
      <c r="D3909" s="2" t="s">
        <v>8930</v>
      </c>
      <c r="E3909" s="14" t="s">
        <v>5061</v>
      </c>
      <c r="F3909" s="14" t="e" vm="5">
        <v>#VALUE!</v>
      </c>
      <c r="G3909" s="2" t="str">
        <f>_xlfn.XLOOKUP(E3909,missing_cities!$Q$2:$Q$56,missing_cities!$R$2:$R$56,"Not Found",0)</f>
        <v>United States</v>
      </c>
      <c r="H3909" t="str">
        <f>_xlfn.XLOOKUP(E3909,missing_cities!$Q$2:$Q$56,missing_cities!$S$2:$S$56,"Not Found",0)</f>
        <v>North America</v>
      </c>
      <c r="I3909" t="s">
        <v>3449</v>
      </c>
      <c r="J3909" s="15">
        <v>0.3</v>
      </c>
      <c r="K3909" t="s">
        <v>34</v>
      </c>
      <c r="L3909" s="15" t="str">
        <f t="shared" si="122"/>
        <v>6:00-22:00</v>
      </c>
      <c r="M3909" s="16">
        <f t="shared" si="123"/>
        <v>0.67</v>
      </c>
      <c r="N3909" s="15">
        <v>4</v>
      </c>
      <c r="O3909" s="15">
        <v>96</v>
      </c>
      <c r="P3909" t="s">
        <v>37</v>
      </c>
      <c r="Q3909">
        <v>150</v>
      </c>
      <c r="R3909" t="s">
        <v>21</v>
      </c>
      <c r="S3909">
        <v>2011</v>
      </c>
      <c r="T3909" t="s">
        <v>22</v>
      </c>
      <c r="U3909" s="15">
        <v>4.9000000000000004</v>
      </c>
      <c r="V3909" s="15">
        <v>5</v>
      </c>
      <c r="W3909" t="s">
        <v>32</v>
      </c>
    </row>
    <row r="3910" spans="1:23">
      <c r="A3910" t="s">
        <v>3955</v>
      </c>
      <c r="B3910">
        <v>-33.777895999999998</v>
      </c>
      <c r="C3910" s="15">
        <v>18.555012000000001</v>
      </c>
      <c r="D3910" s="2" t="s">
        <v>8931</v>
      </c>
      <c r="E3910" s="14" t="s">
        <v>5085</v>
      </c>
      <c r="F3910" s="14" t="e" vm="12">
        <v>#VALUE!</v>
      </c>
      <c r="G3910" s="2" t="str">
        <f>_xlfn.XLOOKUP(E3910,missing_cities!$Q$2:$Q$56,missing_cities!$R$2:$R$56,"Not Found",0)</f>
        <v>South Africa</v>
      </c>
      <c r="H3910" t="str">
        <f>_xlfn.XLOOKUP(E3910,missing_cities!$Q$2:$Q$56,missing_cities!$S$2:$S$56,"Not Found",0)</f>
        <v>Africa</v>
      </c>
      <c r="I3910" t="s">
        <v>3449</v>
      </c>
      <c r="J3910" s="15">
        <v>0.46</v>
      </c>
      <c r="K3910" t="s">
        <v>34</v>
      </c>
      <c r="L3910" s="15" t="str">
        <f t="shared" si="122"/>
        <v>6:00-22:00</v>
      </c>
      <c r="M3910" s="16">
        <f t="shared" si="123"/>
        <v>0.67</v>
      </c>
      <c r="N3910" s="15">
        <v>2.4</v>
      </c>
      <c r="O3910" s="15">
        <v>61</v>
      </c>
      <c r="P3910" t="s">
        <v>39</v>
      </c>
      <c r="Q3910">
        <v>150</v>
      </c>
      <c r="R3910" t="s">
        <v>21</v>
      </c>
      <c r="S3910">
        <v>2015</v>
      </c>
      <c r="T3910" t="s">
        <v>22</v>
      </c>
      <c r="U3910" s="15">
        <v>3.1</v>
      </c>
      <c r="V3910" s="15">
        <v>3</v>
      </c>
      <c r="W3910" t="s">
        <v>27</v>
      </c>
    </row>
    <row r="3911" spans="1:23">
      <c r="A3911" t="s">
        <v>3956</v>
      </c>
      <c r="B3911">
        <v>-33.761082999999999</v>
      </c>
      <c r="C3911" s="15">
        <v>18.402093000000001</v>
      </c>
      <c r="D3911" s="2" t="s">
        <v>8932</v>
      </c>
      <c r="E3911" s="14" t="s">
        <v>5085</v>
      </c>
      <c r="F3911" s="14" t="e" vm="12">
        <v>#VALUE!</v>
      </c>
      <c r="G3911" s="2" t="str">
        <f>_xlfn.XLOOKUP(E3911,missing_cities!$Q$2:$Q$56,missing_cities!$R$2:$R$56,"Not Found",0)</f>
        <v>South Africa</v>
      </c>
      <c r="H3911" t="str">
        <f>_xlfn.XLOOKUP(E3911,missing_cities!$Q$2:$Q$56,missing_cities!$S$2:$S$56,"Not Found",0)</f>
        <v>Africa</v>
      </c>
      <c r="I3911" t="s">
        <v>3449</v>
      </c>
      <c r="J3911" s="15">
        <v>0.28000000000000003</v>
      </c>
      <c r="K3911" t="s">
        <v>19</v>
      </c>
      <c r="L3911" s="15" t="str">
        <f t="shared" si="122"/>
        <v>9:00-18:00</v>
      </c>
      <c r="M3911" s="16">
        <f t="shared" si="123"/>
        <v>0.37</v>
      </c>
      <c r="N3911" s="15">
        <v>18.57</v>
      </c>
      <c r="O3911" s="15">
        <v>60</v>
      </c>
      <c r="P3911" t="s">
        <v>25</v>
      </c>
      <c r="Q3911">
        <v>50</v>
      </c>
      <c r="R3911" t="s">
        <v>132</v>
      </c>
      <c r="S3911">
        <v>2019</v>
      </c>
      <c r="T3911" t="s">
        <v>22</v>
      </c>
      <c r="U3911" s="15">
        <v>4.7</v>
      </c>
      <c r="V3911" s="15">
        <v>10</v>
      </c>
      <c r="W3911" t="s">
        <v>23</v>
      </c>
    </row>
    <row r="3912" spans="1:23">
      <c r="A3912" t="s">
        <v>3957</v>
      </c>
      <c r="B3912">
        <v>25.353507</v>
      </c>
      <c r="C3912" s="15">
        <v>55.275100000000002</v>
      </c>
      <c r="D3912" s="2" t="s">
        <v>8933</v>
      </c>
      <c r="E3912" s="14" t="s">
        <v>5076</v>
      </c>
      <c r="F3912" s="14" t="e" vm="10">
        <v>#VALUE!</v>
      </c>
      <c r="G3912" s="2" t="str">
        <f>_xlfn.XLOOKUP(E3912,missing_cities!$Q$2:$Q$56,missing_cities!$R$2:$R$56,"Not Found",0)</f>
        <v>United Arab Emirates</v>
      </c>
      <c r="H3912" t="str">
        <f>_xlfn.XLOOKUP(E3912,missing_cities!$Q$2:$Q$56,missing_cities!$S$2:$S$56,"Not Found",0)</f>
        <v>Asia</v>
      </c>
      <c r="I3912" t="s">
        <v>3449</v>
      </c>
      <c r="J3912" s="15">
        <v>0.49</v>
      </c>
      <c r="K3912" t="s">
        <v>19</v>
      </c>
      <c r="L3912" s="15" t="str">
        <f t="shared" si="122"/>
        <v>9:00-18:00</v>
      </c>
      <c r="M3912" s="16">
        <f t="shared" si="123"/>
        <v>0.37</v>
      </c>
      <c r="N3912" s="15">
        <v>14.19</v>
      </c>
      <c r="O3912" s="15">
        <v>16</v>
      </c>
      <c r="P3912" t="s">
        <v>25</v>
      </c>
      <c r="Q3912">
        <v>50</v>
      </c>
      <c r="R3912" t="s">
        <v>48</v>
      </c>
      <c r="S3912">
        <v>2015</v>
      </c>
      <c r="T3912" t="s">
        <v>22</v>
      </c>
      <c r="U3912" s="15">
        <v>4.9000000000000004</v>
      </c>
      <c r="V3912" s="15">
        <v>1</v>
      </c>
      <c r="W3912" t="s">
        <v>27</v>
      </c>
    </row>
    <row r="3913" spans="1:23">
      <c r="A3913" t="s">
        <v>3958</v>
      </c>
      <c r="B3913">
        <v>41.891705999999999</v>
      </c>
      <c r="C3913" s="15">
        <v>-87.658338000000001</v>
      </c>
      <c r="D3913" s="2" t="s">
        <v>8934</v>
      </c>
      <c r="E3913" s="14" t="s">
        <v>5065</v>
      </c>
      <c r="F3913" s="14" t="e" vm="5">
        <v>#VALUE!</v>
      </c>
      <c r="G3913" s="2" t="str">
        <f>_xlfn.XLOOKUP(E3913,missing_cities!$Q$2:$Q$56,missing_cities!$R$2:$R$56,"Not Found",0)</f>
        <v>United States</v>
      </c>
      <c r="H3913" t="str">
        <f>_xlfn.XLOOKUP(E3913,missing_cities!$Q$2:$Q$56,missing_cities!$S$2:$S$56,"Not Found",0)</f>
        <v>North America</v>
      </c>
      <c r="I3913" t="s">
        <v>3449</v>
      </c>
      <c r="J3913" s="15">
        <v>0.46</v>
      </c>
      <c r="K3913" s="1">
        <v>45862</v>
      </c>
      <c r="L3913" s="15" t="str">
        <f t="shared" si="122"/>
        <v>9.00-21.00</v>
      </c>
      <c r="M3913" s="16">
        <f t="shared" si="123"/>
        <v>12</v>
      </c>
      <c r="N3913" s="15">
        <v>14.26</v>
      </c>
      <c r="O3913" s="15">
        <v>14</v>
      </c>
      <c r="P3913" t="s">
        <v>39</v>
      </c>
      <c r="Q3913">
        <v>22</v>
      </c>
      <c r="R3913" t="s">
        <v>40</v>
      </c>
      <c r="S3913">
        <v>2023</v>
      </c>
      <c r="T3913" t="s">
        <v>31</v>
      </c>
      <c r="U3913" s="15">
        <v>3.5</v>
      </c>
      <c r="V3913" s="15">
        <v>4</v>
      </c>
      <c r="W3913" t="s">
        <v>32</v>
      </c>
    </row>
    <row r="3914" spans="1:23">
      <c r="A3914" t="s">
        <v>3959</v>
      </c>
      <c r="B3914">
        <v>43.786529999999999</v>
      </c>
      <c r="C3914" s="15">
        <v>-79.381307000000007</v>
      </c>
      <c r="D3914" s="2" t="s">
        <v>8935</v>
      </c>
      <c r="E3914" s="14" t="s">
        <v>5050</v>
      </c>
      <c r="F3914" s="14" t="e" vm="1">
        <v>#VALUE!</v>
      </c>
      <c r="G3914" s="2" t="str">
        <f>_xlfn.XLOOKUP(E3914,missing_cities!$Q$2:$Q$56,missing_cities!$R$2:$R$56,"Not Found",0)</f>
        <v>Canada</v>
      </c>
      <c r="H3914" t="str">
        <f>_xlfn.XLOOKUP(E3914,missing_cities!$Q$2:$Q$56,missing_cities!$S$2:$S$56,"Not Found",0)</f>
        <v>North America</v>
      </c>
      <c r="I3914" t="s">
        <v>3449</v>
      </c>
      <c r="J3914" s="15">
        <v>0.49</v>
      </c>
      <c r="K3914" t="s">
        <v>19</v>
      </c>
      <c r="L3914" s="15" t="str">
        <f t="shared" si="122"/>
        <v>9:00-18:00</v>
      </c>
      <c r="M3914" s="16">
        <f t="shared" si="123"/>
        <v>0.37</v>
      </c>
      <c r="N3914" s="15">
        <v>14.15</v>
      </c>
      <c r="O3914" s="15">
        <v>32</v>
      </c>
      <c r="P3914" t="s">
        <v>29</v>
      </c>
      <c r="Q3914">
        <v>50</v>
      </c>
      <c r="R3914" t="s">
        <v>67</v>
      </c>
      <c r="S3914">
        <v>2013</v>
      </c>
      <c r="T3914" t="s">
        <v>31</v>
      </c>
      <c r="U3914" s="15">
        <v>3.1</v>
      </c>
      <c r="V3914" s="15">
        <v>5</v>
      </c>
      <c r="W3914" t="s">
        <v>32</v>
      </c>
    </row>
    <row r="3915" spans="1:23">
      <c r="A3915" t="s">
        <v>3960</v>
      </c>
      <c r="B3915">
        <v>52.456676000000002</v>
      </c>
      <c r="C3915" s="15">
        <v>13.308655</v>
      </c>
      <c r="D3915" s="2" t="s">
        <v>8936</v>
      </c>
      <c r="E3915" s="14" t="s">
        <v>5057</v>
      </c>
      <c r="F3915" s="14" t="e" vm="3">
        <v>#VALUE!</v>
      </c>
      <c r="G3915" s="2" t="str">
        <f>_xlfn.XLOOKUP(E3915,missing_cities!$Q$2:$Q$56,missing_cities!$R$2:$R$56,"Not Found",0)</f>
        <v>Germany</v>
      </c>
      <c r="H3915" t="str">
        <f>_xlfn.XLOOKUP(E3915,missing_cities!$Q$2:$Q$56,missing_cities!$S$2:$S$56,"Not Found",0)</f>
        <v>Europe</v>
      </c>
      <c r="I3915" t="s">
        <v>3449</v>
      </c>
      <c r="J3915" s="15">
        <v>0.46</v>
      </c>
      <c r="K3915" t="s">
        <v>34</v>
      </c>
      <c r="L3915" s="15" t="str">
        <f t="shared" si="122"/>
        <v>6:00-22:00</v>
      </c>
      <c r="M3915" s="16">
        <f t="shared" si="123"/>
        <v>0.67</v>
      </c>
      <c r="N3915" s="15">
        <v>15.02</v>
      </c>
      <c r="O3915" s="15">
        <v>99</v>
      </c>
      <c r="P3915" t="s">
        <v>29</v>
      </c>
      <c r="Q3915">
        <v>50</v>
      </c>
      <c r="R3915" t="s">
        <v>132</v>
      </c>
      <c r="S3915">
        <v>2022</v>
      </c>
      <c r="T3915" t="s">
        <v>22</v>
      </c>
      <c r="U3915" s="15">
        <v>4.7</v>
      </c>
      <c r="V3915" s="15">
        <v>9</v>
      </c>
      <c r="W3915" t="s">
        <v>32</v>
      </c>
    </row>
    <row r="3916" spans="1:23">
      <c r="A3916" t="s">
        <v>3961</v>
      </c>
      <c r="B3916">
        <v>-23.662993</v>
      </c>
      <c r="C3916" s="15">
        <v>-46.669119000000002</v>
      </c>
      <c r="D3916" s="2" t="s">
        <v>8937</v>
      </c>
      <c r="E3916" s="14" t="s">
        <v>5067</v>
      </c>
      <c r="F3916" s="14" t="e" vm="7">
        <v>#VALUE!</v>
      </c>
      <c r="G3916" s="2" t="str">
        <f>_xlfn.XLOOKUP(E3916,missing_cities!$Q$2:$Q$56,missing_cities!$R$2:$R$56,"Not Found",0)</f>
        <v>Brazil</v>
      </c>
      <c r="H3916" t="str">
        <f>_xlfn.XLOOKUP(E3916,missing_cities!$Q$2:$Q$56,missing_cities!$S$2:$S$56,"Not Found",0)</f>
        <v>South America</v>
      </c>
      <c r="I3916" t="s">
        <v>3449</v>
      </c>
      <c r="J3916" s="15">
        <v>0.5</v>
      </c>
      <c r="K3916" t="s">
        <v>19</v>
      </c>
      <c r="L3916" s="15" t="str">
        <f t="shared" si="122"/>
        <v>9:00-18:00</v>
      </c>
      <c r="M3916" s="16">
        <f t="shared" si="123"/>
        <v>0.37</v>
      </c>
      <c r="N3916" s="15">
        <v>2.13</v>
      </c>
      <c r="O3916" s="15">
        <v>57</v>
      </c>
      <c r="P3916" t="s">
        <v>37</v>
      </c>
      <c r="Q3916">
        <v>150</v>
      </c>
      <c r="R3916" t="s">
        <v>76</v>
      </c>
      <c r="S3916">
        <v>2011</v>
      </c>
      <c r="T3916" t="s">
        <v>31</v>
      </c>
      <c r="U3916" s="15">
        <v>3.8</v>
      </c>
      <c r="V3916" s="15">
        <v>5</v>
      </c>
      <c r="W3916" t="s">
        <v>23</v>
      </c>
    </row>
    <row r="3917" spans="1:23">
      <c r="A3917" t="s">
        <v>3962</v>
      </c>
      <c r="B3917">
        <v>18.924948000000001</v>
      </c>
      <c r="C3917" s="15">
        <v>72.825282000000001</v>
      </c>
      <c r="D3917" s="2" t="s">
        <v>8938</v>
      </c>
      <c r="E3917" s="14" t="s">
        <v>5079</v>
      </c>
      <c r="F3917" s="14" t="e" vm="11">
        <v>#VALUE!</v>
      </c>
      <c r="G3917" s="2" t="str">
        <f>_xlfn.XLOOKUP(E3917,missing_cities!$Q$2:$Q$56,missing_cities!$R$2:$R$56,"Not Found",0)</f>
        <v>India</v>
      </c>
      <c r="H3917" t="str">
        <f>_xlfn.XLOOKUP(E3917,missing_cities!$Q$2:$Q$56,missing_cities!$S$2:$S$56,"Not Found",0)</f>
        <v>Asia</v>
      </c>
      <c r="I3917" t="s">
        <v>3449</v>
      </c>
      <c r="J3917" s="15">
        <v>0.3</v>
      </c>
      <c r="K3917" t="s">
        <v>34</v>
      </c>
      <c r="L3917" s="15" t="str">
        <f t="shared" si="122"/>
        <v>6:00-22:00</v>
      </c>
      <c r="M3917" s="16">
        <f t="shared" si="123"/>
        <v>0.67</v>
      </c>
      <c r="N3917" s="15">
        <v>15.77</v>
      </c>
      <c r="O3917" s="15">
        <v>44</v>
      </c>
      <c r="P3917" t="s">
        <v>29</v>
      </c>
      <c r="Q3917">
        <v>50</v>
      </c>
      <c r="R3917" t="s">
        <v>37</v>
      </c>
      <c r="S3917">
        <v>2022</v>
      </c>
      <c r="T3917" t="s">
        <v>31</v>
      </c>
      <c r="U3917" s="15">
        <v>3.1</v>
      </c>
      <c r="V3917" s="15">
        <v>7</v>
      </c>
      <c r="W3917" t="s">
        <v>23</v>
      </c>
    </row>
    <row r="3918" spans="1:23">
      <c r="A3918" t="s">
        <v>3963</v>
      </c>
      <c r="B3918">
        <v>-33.730562999999997</v>
      </c>
      <c r="C3918" s="15">
        <v>18.599284000000001</v>
      </c>
      <c r="D3918" s="2" t="s">
        <v>8939</v>
      </c>
      <c r="E3918" s="14" t="s">
        <v>5085</v>
      </c>
      <c r="F3918" s="14" t="e" vm="12">
        <v>#VALUE!</v>
      </c>
      <c r="G3918" s="2" t="str">
        <f>_xlfn.XLOOKUP(E3918,missing_cities!$Q$2:$Q$56,missing_cities!$R$2:$R$56,"Not Found",0)</f>
        <v>South Africa</v>
      </c>
      <c r="H3918" t="str">
        <f>_xlfn.XLOOKUP(E3918,missing_cities!$Q$2:$Q$56,missing_cities!$S$2:$S$56,"Not Found",0)</f>
        <v>Africa</v>
      </c>
      <c r="I3918" t="s">
        <v>3449</v>
      </c>
      <c r="J3918" s="15">
        <v>0.45</v>
      </c>
      <c r="K3918" t="s">
        <v>19</v>
      </c>
      <c r="L3918" s="15" t="str">
        <f t="shared" si="122"/>
        <v>9:00-18:00</v>
      </c>
      <c r="M3918" s="16">
        <f t="shared" si="123"/>
        <v>0.37</v>
      </c>
      <c r="N3918" s="15">
        <v>2.09</v>
      </c>
      <c r="O3918" s="15">
        <v>74</v>
      </c>
      <c r="P3918" t="s">
        <v>39</v>
      </c>
      <c r="Q3918">
        <v>50</v>
      </c>
      <c r="R3918" t="s">
        <v>40</v>
      </c>
      <c r="S3918">
        <v>2016</v>
      </c>
      <c r="T3918" t="s">
        <v>31</v>
      </c>
      <c r="U3918" s="15">
        <v>3.8</v>
      </c>
      <c r="V3918" s="15">
        <v>10</v>
      </c>
      <c r="W3918" t="s">
        <v>27</v>
      </c>
    </row>
    <row r="3919" spans="1:23">
      <c r="A3919" t="s">
        <v>3964</v>
      </c>
      <c r="B3919">
        <v>-47.477730999999999</v>
      </c>
      <c r="C3919" s="15">
        <v>-91.694542999999996</v>
      </c>
      <c r="D3919" s="2" t="s">
        <v>8940</v>
      </c>
      <c r="E3919" s="14" t="str">
        <f>_xlfn.XLOOKUP(C3919,missing_cities!B:B,missing_cities!C:C,"Not Found",0)</f>
        <v>Error</v>
      </c>
      <c r="F3919" s="14" t="s">
        <v>9987</v>
      </c>
      <c r="G3919" s="2" t="str">
        <f>_xlfn.XLOOKUP(E3919,missing_cities!$Q$2:$Q$56,missing_cities!$R$2:$R$56,"Not Found",0)</f>
        <v>Error</v>
      </c>
      <c r="H3919" t="str">
        <f>_xlfn.XLOOKUP(E3919,missing_cities!$Q$2:$Q$56,missing_cities!$S$2:$S$56,"Not Found",0)</f>
        <v>Error</v>
      </c>
      <c r="I3919" t="s">
        <v>3449</v>
      </c>
      <c r="J3919" s="15">
        <v>0.2</v>
      </c>
      <c r="K3919" s="1">
        <v>45862</v>
      </c>
      <c r="L3919" s="15" t="str">
        <f t="shared" si="122"/>
        <v>9.00-21.00</v>
      </c>
      <c r="M3919" s="16">
        <f t="shared" si="123"/>
        <v>12</v>
      </c>
      <c r="N3919" s="15">
        <v>17.690000000000001</v>
      </c>
      <c r="O3919" s="15">
        <v>76</v>
      </c>
      <c r="P3919" t="s">
        <v>29</v>
      </c>
      <c r="Q3919">
        <v>50</v>
      </c>
      <c r="R3919" t="s">
        <v>97</v>
      </c>
      <c r="S3919">
        <v>2022</v>
      </c>
      <c r="T3919" t="s">
        <v>31</v>
      </c>
      <c r="U3919" s="15">
        <v>4.4000000000000004</v>
      </c>
      <c r="V3919" s="15">
        <v>8</v>
      </c>
      <c r="W3919" t="s">
        <v>27</v>
      </c>
    </row>
    <row r="3920" spans="1:23">
      <c r="A3920" t="s">
        <v>3965</v>
      </c>
      <c r="B3920">
        <v>-33.812773999999997</v>
      </c>
      <c r="C3920" s="15">
        <v>18.449064</v>
      </c>
      <c r="D3920" s="2" t="s">
        <v>8941</v>
      </c>
      <c r="E3920" s="14" t="s">
        <v>5085</v>
      </c>
      <c r="F3920" s="14" t="e" vm="12">
        <v>#VALUE!</v>
      </c>
      <c r="G3920" s="2" t="str">
        <f>_xlfn.XLOOKUP(E3920,missing_cities!$Q$2:$Q$56,missing_cities!$R$2:$R$56,"Not Found",0)</f>
        <v>South Africa</v>
      </c>
      <c r="H3920" t="str">
        <f>_xlfn.XLOOKUP(E3920,missing_cities!$Q$2:$Q$56,missing_cities!$S$2:$S$56,"Not Found",0)</f>
        <v>Africa</v>
      </c>
      <c r="I3920" t="s">
        <v>3449</v>
      </c>
      <c r="J3920" s="15">
        <v>0.47</v>
      </c>
      <c r="K3920" s="1">
        <v>45862</v>
      </c>
      <c r="L3920" s="15" t="str">
        <f t="shared" si="122"/>
        <v>9.00-21.00</v>
      </c>
      <c r="M3920" s="16">
        <f t="shared" si="123"/>
        <v>12</v>
      </c>
      <c r="N3920" s="15">
        <v>15.25</v>
      </c>
      <c r="O3920" s="15">
        <v>61</v>
      </c>
      <c r="P3920" t="s">
        <v>25</v>
      </c>
      <c r="Q3920">
        <v>50</v>
      </c>
      <c r="R3920" t="s">
        <v>48</v>
      </c>
      <c r="S3920">
        <v>2015</v>
      </c>
      <c r="T3920" t="s">
        <v>22</v>
      </c>
      <c r="U3920" s="15">
        <v>4.8</v>
      </c>
      <c r="V3920" s="15">
        <v>8</v>
      </c>
      <c r="W3920" t="s">
        <v>23</v>
      </c>
    </row>
    <row r="3921" spans="1:23">
      <c r="A3921" t="s">
        <v>3966</v>
      </c>
      <c r="B3921">
        <v>25.225085</v>
      </c>
      <c r="C3921" s="15">
        <v>55.39967</v>
      </c>
      <c r="D3921" s="2" t="s">
        <v>7564</v>
      </c>
      <c r="E3921" s="14" t="s">
        <v>5076</v>
      </c>
      <c r="F3921" s="14" t="e" vm="10">
        <v>#VALUE!</v>
      </c>
      <c r="G3921" s="2" t="str">
        <f>_xlfn.XLOOKUP(E3921,missing_cities!$Q$2:$Q$56,missing_cities!$R$2:$R$56,"Not Found",0)</f>
        <v>United Arab Emirates</v>
      </c>
      <c r="H3921" t="str">
        <f>_xlfn.XLOOKUP(E3921,missing_cities!$Q$2:$Q$56,missing_cities!$S$2:$S$56,"Not Found",0)</f>
        <v>Asia</v>
      </c>
      <c r="I3921" t="s">
        <v>3449</v>
      </c>
      <c r="J3921" s="15">
        <v>0.34</v>
      </c>
      <c r="K3921" t="s">
        <v>19</v>
      </c>
      <c r="L3921" s="15" t="str">
        <f t="shared" si="122"/>
        <v>9:00-18:00</v>
      </c>
      <c r="M3921" s="16">
        <f t="shared" si="123"/>
        <v>0.37</v>
      </c>
      <c r="N3921" s="15">
        <v>14.69</v>
      </c>
      <c r="O3921" s="15">
        <v>85</v>
      </c>
      <c r="P3921" t="s">
        <v>20</v>
      </c>
      <c r="Q3921">
        <v>22</v>
      </c>
      <c r="R3921" t="s">
        <v>42</v>
      </c>
      <c r="S3921">
        <v>2017</v>
      </c>
      <c r="T3921" t="s">
        <v>22</v>
      </c>
      <c r="U3921" s="15">
        <v>3.6</v>
      </c>
      <c r="V3921" s="15">
        <v>3</v>
      </c>
      <c r="W3921" t="s">
        <v>23</v>
      </c>
    </row>
    <row r="3922" spans="1:23">
      <c r="A3922" t="s">
        <v>3967</v>
      </c>
      <c r="B3922">
        <v>19.549811999999999</v>
      </c>
      <c r="C3922" s="15">
        <v>-99.016512000000006</v>
      </c>
      <c r="D3922" s="2" t="s">
        <v>8942</v>
      </c>
      <c r="E3922" s="14" t="s">
        <v>5119</v>
      </c>
      <c r="F3922" s="14" t="e" vm="13">
        <v>#VALUE!</v>
      </c>
      <c r="G3922" s="2" t="str">
        <f>_xlfn.XLOOKUP(E3922,missing_cities!$Q$2:$Q$56,missing_cities!$R$2:$R$56,"Not Found",0)</f>
        <v>Mexico</v>
      </c>
      <c r="H3922" t="str">
        <f>_xlfn.XLOOKUP(E3922,missing_cities!$Q$2:$Q$56,missing_cities!$S$2:$S$56,"Not Found",0)</f>
        <v>North America</v>
      </c>
      <c r="I3922" t="s">
        <v>3449</v>
      </c>
      <c r="J3922" s="15">
        <v>0.41</v>
      </c>
      <c r="K3922" t="s">
        <v>19</v>
      </c>
      <c r="L3922" s="15" t="str">
        <f t="shared" si="122"/>
        <v>9:00-18:00</v>
      </c>
      <c r="M3922" s="16">
        <f t="shared" si="123"/>
        <v>0.37</v>
      </c>
      <c r="N3922" s="15">
        <v>1.03</v>
      </c>
      <c r="O3922" s="15">
        <v>30</v>
      </c>
      <c r="P3922" t="s">
        <v>37</v>
      </c>
      <c r="Q3922">
        <v>350</v>
      </c>
      <c r="R3922" t="s">
        <v>35</v>
      </c>
      <c r="S3922">
        <v>2015</v>
      </c>
      <c r="T3922" t="s">
        <v>31</v>
      </c>
      <c r="U3922" s="15">
        <v>3.2</v>
      </c>
      <c r="V3922" s="15">
        <v>5</v>
      </c>
      <c r="W3922" t="s">
        <v>27</v>
      </c>
    </row>
    <row r="3923" spans="1:23">
      <c r="A3923" t="s">
        <v>3968</v>
      </c>
      <c r="B3923">
        <v>43.652270000000001</v>
      </c>
      <c r="C3923" s="15">
        <v>-79.327718000000004</v>
      </c>
      <c r="D3923" s="2" t="s">
        <v>8943</v>
      </c>
      <c r="E3923" s="14" t="s">
        <v>5050</v>
      </c>
      <c r="F3923" s="14" t="e" vm="1">
        <v>#VALUE!</v>
      </c>
      <c r="G3923" s="2" t="str">
        <f>_xlfn.XLOOKUP(E3923,missing_cities!$Q$2:$Q$56,missing_cities!$R$2:$R$56,"Not Found",0)</f>
        <v>Canada</v>
      </c>
      <c r="H3923" t="str">
        <f>_xlfn.XLOOKUP(E3923,missing_cities!$Q$2:$Q$56,missing_cities!$S$2:$S$56,"Not Found",0)</f>
        <v>North America</v>
      </c>
      <c r="I3923" t="s">
        <v>3449</v>
      </c>
      <c r="J3923" s="15">
        <v>0.25</v>
      </c>
      <c r="K3923" t="s">
        <v>34</v>
      </c>
      <c r="L3923" s="15" t="str">
        <f t="shared" si="122"/>
        <v>6:00-22:00</v>
      </c>
      <c r="M3923" s="16">
        <f t="shared" si="123"/>
        <v>0.67</v>
      </c>
      <c r="N3923" s="15">
        <v>6.67</v>
      </c>
      <c r="O3923" s="15">
        <v>15</v>
      </c>
      <c r="P3923" t="s">
        <v>20</v>
      </c>
      <c r="Q3923">
        <v>22</v>
      </c>
      <c r="R3923" t="s">
        <v>21</v>
      </c>
      <c r="S3923">
        <v>2010</v>
      </c>
      <c r="T3923" t="s">
        <v>31</v>
      </c>
      <c r="U3923" s="15">
        <v>3.3</v>
      </c>
      <c r="V3923" s="15">
        <v>1</v>
      </c>
      <c r="W3923" t="s">
        <v>32</v>
      </c>
    </row>
    <row r="3924" spans="1:23">
      <c r="A3924" t="s">
        <v>3969</v>
      </c>
      <c r="B3924">
        <v>37.609121000000002</v>
      </c>
      <c r="C3924" s="15">
        <v>126.913369</v>
      </c>
      <c r="D3924" s="2" t="s">
        <v>8944</v>
      </c>
      <c r="E3924" s="14" t="s">
        <v>5063</v>
      </c>
      <c r="F3924" s="14" t="e" vm="6">
        <v>#VALUE!</v>
      </c>
      <c r="G3924" s="2" t="str">
        <f>_xlfn.XLOOKUP(E3924,missing_cities!$Q$2:$Q$56,missing_cities!$R$2:$R$56,"Not Found",0)</f>
        <v>South Korea</v>
      </c>
      <c r="H3924" t="str">
        <f>_xlfn.XLOOKUP(E3924,missing_cities!$Q$2:$Q$56,missing_cities!$S$2:$S$56,"Not Found",0)</f>
        <v>Asia</v>
      </c>
      <c r="I3924" t="s">
        <v>3449</v>
      </c>
      <c r="J3924" s="15">
        <v>0.49</v>
      </c>
      <c r="K3924" s="1">
        <v>45862</v>
      </c>
      <c r="L3924" s="15" t="str">
        <f t="shared" si="122"/>
        <v>9.00-21.00</v>
      </c>
      <c r="M3924" s="16">
        <f t="shared" si="123"/>
        <v>12</v>
      </c>
      <c r="N3924" s="15">
        <v>9.1300000000000008</v>
      </c>
      <c r="O3924" s="15">
        <v>70</v>
      </c>
      <c r="P3924" t="s">
        <v>29</v>
      </c>
      <c r="Q3924">
        <v>150</v>
      </c>
      <c r="R3924" t="s">
        <v>132</v>
      </c>
      <c r="S3924">
        <v>2012</v>
      </c>
      <c r="T3924" t="s">
        <v>31</v>
      </c>
      <c r="U3924" s="15">
        <v>3.1</v>
      </c>
      <c r="V3924" s="15">
        <v>4</v>
      </c>
      <c r="W3924" t="s">
        <v>27</v>
      </c>
    </row>
    <row r="3925" spans="1:23">
      <c r="A3925" t="s">
        <v>3970</v>
      </c>
      <c r="B3925">
        <v>34.067070000000001</v>
      </c>
      <c r="C3925" s="15">
        <v>-118.292428</v>
      </c>
      <c r="D3925" s="2" t="s">
        <v>8945</v>
      </c>
      <c r="E3925" s="14" t="s">
        <v>5111</v>
      </c>
      <c r="F3925" s="14" t="e" vm="5">
        <v>#VALUE!</v>
      </c>
      <c r="G3925" s="2" t="str">
        <f>_xlfn.XLOOKUP(E3925,missing_cities!$Q$2:$Q$56,missing_cities!$R$2:$R$56,"Not Found",0)</f>
        <v>United States</v>
      </c>
      <c r="H3925" t="str">
        <f>_xlfn.XLOOKUP(E3925,missing_cities!$Q$2:$Q$56,missing_cities!$S$2:$S$56,"Not Found",0)</f>
        <v>North America</v>
      </c>
      <c r="I3925" t="s">
        <v>3449</v>
      </c>
      <c r="J3925" s="15">
        <v>0.16</v>
      </c>
      <c r="K3925" s="1">
        <v>45862</v>
      </c>
      <c r="L3925" s="15" t="str">
        <f t="shared" si="122"/>
        <v>9.00-21.00</v>
      </c>
      <c r="M3925" s="16">
        <f t="shared" si="123"/>
        <v>12</v>
      </c>
      <c r="N3925" s="15">
        <v>2.23</v>
      </c>
      <c r="O3925" s="15">
        <v>59</v>
      </c>
      <c r="P3925" t="s">
        <v>39</v>
      </c>
      <c r="Q3925">
        <v>50</v>
      </c>
      <c r="R3925" t="s">
        <v>21</v>
      </c>
      <c r="S3925">
        <v>2013</v>
      </c>
      <c r="T3925" t="s">
        <v>22</v>
      </c>
      <c r="U3925" s="15">
        <v>4.7</v>
      </c>
      <c r="V3925" s="15">
        <v>10</v>
      </c>
      <c r="W3925" t="s">
        <v>27</v>
      </c>
    </row>
    <row r="3926" spans="1:23">
      <c r="A3926" t="s">
        <v>3971</v>
      </c>
      <c r="B3926">
        <v>19.534094</v>
      </c>
      <c r="C3926" s="15">
        <v>-99.111452999999997</v>
      </c>
      <c r="D3926" s="2" t="s">
        <v>8946</v>
      </c>
      <c r="E3926" s="14" t="s">
        <v>5119</v>
      </c>
      <c r="F3926" s="14" t="e" vm="13">
        <v>#VALUE!</v>
      </c>
      <c r="G3926" s="2" t="str">
        <f>_xlfn.XLOOKUP(E3926,missing_cities!$Q$2:$Q$56,missing_cities!$R$2:$R$56,"Not Found",0)</f>
        <v>Mexico</v>
      </c>
      <c r="H3926" t="str">
        <f>_xlfn.XLOOKUP(E3926,missing_cities!$Q$2:$Q$56,missing_cities!$S$2:$S$56,"Not Found",0)</f>
        <v>North America</v>
      </c>
      <c r="I3926" t="s">
        <v>3449</v>
      </c>
      <c r="J3926" s="15">
        <v>0.44</v>
      </c>
      <c r="K3926" s="1">
        <v>45862</v>
      </c>
      <c r="L3926" s="15" t="str">
        <f t="shared" si="122"/>
        <v>9.00-21.00</v>
      </c>
      <c r="M3926" s="16">
        <f t="shared" si="123"/>
        <v>12</v>
      </c>
      <c r="N3926" s="15">
        <v>11.68</v>
      </c>
      <c r="O3926" s="15">
        <v>94</v>
      </c>
      <c r="P3926" t="s">
        <v>39</v>
      </c>
      <c r="Q3926">
        <v>350</v>
      </c>
      <c r="R3926" t="s">
        <v>132</v>
      </c>
      <c r="S3926">
        <v>2018</v>
      </c>
      <c r="T3926" t="s">
        <v>22</v>
      </c>
      <c r="U3926" s="15">
        <v>3</v>
      </c>
      <c r="V3926" s="15">
        <v>7</v>
      </c>
      <c r="W3926" t="s">
        <v>27</v>
      </c>
    </row>
    <row r="3927" spans="1:23">
      <c r="A3927" t="s">
        <v>3972</v>
      </c>
      <c r="B3927">
        <v>-23.589022</v>
      </c>
      <c r="C3927" s="15">
        <v>-46.567759000000002</v>
      </c>
      <c r="D3927" s="2" t="s">
        <v>8947</v>
      </c>
      <c r="E3927" s="14" t="s">
        <v>5067</v>
      </c>
      <c r="F3927" s="14" t="e" vm="7">
        <v>#VALUE!</v>
      </c>
      <c r="G3927" s="2" t="str">
        <f>_xlfn.XLOOKUP(E3927,missing_cities!$Q$2:$Q$56,missing_cities!$R$2:$R$56,"Not Found",0)</f>
        <v>Brazil</v>
      </c>
      <c r="H3927" t="str">
        <f>_xlfn.XLOOKUP(E3927,missing_cities!$Q$2:$Q$56,missing_cities!$S$2:$S$56,"Not Found",0)</f>
        <v>South America</v>
      </c>
      <c r="I3927" t="s">
        <v>3449</v>
      </c>
      <c r="J3927" s="15">
        <v>0.28000000000000003</v>
      </c>
      <c r="K3927" t="s">
        <v>19</v>
      </c>
      <c r="L3927" s="15" t="str">
        <f t="shared" si="122"/>
        <v>9:00-18:00</v>
      </c>
      <c r="M3927" s="16">
        <f t="shared" si="123"/>
        <v>0.37</v>
      </c>
      <c r="N3927" s="15">
        <v>10.26</v>
      </c>
      <c r="O3927" s="15">
        <v>96</v>
      </c>
      <c r="P3927" t="s">
        <v>20</v>
      </c>
      <c r="Q3927">
        <v>22</v>
      </c>
      <c r="R3927" t="s">
        <v>48</v>
      </c>
      <c r="S3927">
        <v>2020</v>
      </c>
      <c r="T3927" t="s">
        <v>31</v>
      </c>
      <c r="U3927" s="15">
        <v>4.3</v>
      </c>
      <c r="V3927" s="15">
        <v>5</v>
      </c>
      <c r="W3927" t="s">
        <v>27</v>
      </c>
    </row>
    <row r="3928" spans="1:23">
      <c r="A3928" t="s">
        <v>3973</v>
      </c>
      <c r="B3928">
        <v>19.551546999999999</v>
      </c>
      <c r="C3928" s="15">
        <v>-99.062259999999995</v>
      </c>
      <c r="D3928" s="2" t="s">
        <v>8948</v>
      </c>
      <c r="E3928" s="14" t="s">
        <v>5119</v>
      </c>
      <c r="F3928" s="14" t="e" vm="13">
        <v>#VALUE!</v>
      </c>
      <c r="G3928" s="2" t="str">
        <f>_xlfn.XLOOKUP(E3928,missing_cities!$Q$2:$Q$56,missing_cities!$R$2:$R$56,"Not Found",0)</f>
        <v>Mexico</v>
      </c>
      <c r="H3928" t="str">
        <f>_xlfn.XLOOKUP(E3928,missing_cities!$Q$2:$Q$56,missing_cities!$S$2:$S$56,"Not Found",0)</f>
        <v>North America</v>
      </c>
      <c r="I3928" t="s">
        <v>3449</v>
      </c>
      <c r="J3928" s="15">
        <v>0.3</v>
      </c>
      <c r="K3928" t="s">
        <v>19</v>
      </c>
      <c r="L3928" s="15" t="str">
        <f t="shared" si="122"/>
        <v>9:00-18:00</v>
      </c>
      <c r="M3928" s="16">
        <f t="shared" si="123"/>
        <v>0.37</v>
      </c>
      <c r="N3928" s="15">
        <v>12.61</v>
      </c>
      <c r="O3928" s="15">
        <v>36</v>
      </c>
      <c r="P3928" t="s">
        <v>39</v>
      </c>
      <c r="Q3928">
        <v>350</v>
      </c>
      <c r="R3928" t="s">
        <v>42</v>
      </c>
      <c r="S3928">
        <v>2018</v>
      </c>
      <c r="T3928" t="s">
        <v>31</v>
      </c>
      <c r="U3928" s="15">
        <v>4.3</v>
      </c>
      <c r="V3928" s="15">
        <v>8</v>
      </c>
      <c r="W3928" t="s">
        <v>23</v>
      </c>
    </row>
    <row r="3929" spans="1:23">
      <c r="A3929" t="s">
        <v>3974</v>
      </c>
      <c r="B3929">
        <v>-33.736401000000001</v>
      </c>
      <c r="C3929" s="15">
        <v>151.214854</v>
      </c>
      <c r="D3929" s="2" t="s">
        <v>8949</v>
      </c>
      <c r="E3929" s="14" t="s">
        <v>5069</v>
      </c>
      <c r="F3929" s="14" t="e" vm="8">
        <v>#VALUE!</v>
      </c>
      <c r="G3929" s="2" t="str">
        <f>_xlfn.XLOOKUP(E3929,missing_cities!$Q$2:$Q$56,missing_cities!$R$2:$R$56,"Not Found",0)</f>
        <v>Australia</v>
      </c>
      <c r="H3929" t="str">
        <f>_xlfn.XLOOKUP(E3929,missing_cities!$Q$2:$Q$56,missing_cities!$S$2:$S$56,"Not Found",0)</f>
        <v>Australia</v>
      </c>
      <c r="I3929" t="s">
        <v>3449</v>
      </c>
      <c r="J3929" s="15">
        <v>0.13</v>
      </c>
      <c r="K3929" t="s">
        <v>34</v>
      </c>
      <c r="L3929" s="15" t="str">
        <f t="shared" si="122"/>
        <v>6:00-22:00</v>
      </c>
      <c r="M3929" s="16">
        <f t="shared" si="123"/>
        <v>0.67</v>
      </c>
      <c r="N3929" s="15">
        <v>18.37</v>
      </c>
      <c r="O3929" s="15">
        <v>54</v>
      </c>
      <c r="P3929" t="s">
        <v>29</v>
      </c>
      <c r="Q3929">
        <v>22</v>
      </c>
      <c r="R3929" t="s">
        <v>44</v>
      </c>
      <c r="S3929">
        <v>2019</v>
      </c>
      <c r="T3929" t="s">
        <v>22</v>
      </c>
      <c r="U3929" s="15">
        <v>3.8</v>
      </c>
      <c r="V3929" s="15">
        <v>8</v>
      </c>
      <c r="W3929" t="s">
        <v>23</v>
      </c>
    </row>
    <row r="3930" spans="1:23">
      <c r="A3930" t="s">
        <v>3975</v>
      </c>
      <c r="B3930">
        <v>34.180171999999999</v>
      </c>
      <c r="C3930" s="15">
        <v>-118.319782</v>
      </c>
      <c r="D3930" s="2" t="s">
        <v>8950</v>
      </c>
      <c r="E3930" s="14" t="s">
        <v>5111</v>
      </c>
      <c r="F3930" s="14" t="e" vm="5">
        <v>#VALUE!</v>
      </c>
      <c r="G3930" s="2" t="str">
        <f>_xlfn.XLOOKUP(E3930,missing_cities!$Q$2:$Q$56,missing_cities!$R$2:$R$56,"Not Found",0)</f>
        <v>United States</v>
      </c>
      <c r="H3930" t="str">
        <f>_xlfn.XLOOKUP(E3930,missing_cities!$Q$2:$Q$56,missing_cities!$S$2:$S$56,"Not Found",0)</f>
        <v>North America</v>
      </c>
      <c r="I3930" t="s">
        <v>3449</v>
      </c>
      <c r="J3930" s="15">
        <v>0.17</v>
      </c>
      <c r="K3930" s="1">
        <v>45862</v>
      </c>
      <c r="L3930" s="15" t="str">
        <f t="shared" si="122"/>
        <v>9.00-21.00</v>
      </c>
      <c r="M3930" s="16">
        <f t="shared" si="123"/>
        <v>12</v>
      </c>
      <c r="N3930" s="15">
        <v>15.53</v>
      </c>
      <c r="O3930" s="15">
        <v>35</v>
      </c>
      <c r="P3930" t="s">
        <v>25</v>
      </c>
      <c r="Q3930">
        <v>350</v>
      </c>
      <c r="R3930" t="s">
        <v>42</v>
      </c>
      <c r="S3930">
        <v>2022</v>
      </c>
      <c r="T3930" t="s">
        <v>31</v>
      </c>
      <c r="U3930" s="15">
        <v>4.5999999999999996</v>
      </c>
      <c r="V3930" s="15">
        <v>8</v>
      </c>
      <c r="W3930" t="s">
        <v>23</v>
      </c>
    </row>
    <row r="3931" spans="1:23">
      <c r="A3931" t="s">
        <v>3976</v>
      </c>
      <c r="B3931">
        <v>19.163595999999998</v>
      </c>
      <c r="C3931" s="15">
        <v>72.910786000000002</v>
      </c>
      <c r="D3931" s="2" t="s">
        <v>8951</v>
      </c>
      <c r="E3931" s="14" t="s">
        <v>5079</v>
      </c>
      <c r="F3931" s="14" t="e" vm="11">
        <v>#VALUE!</v>
      </c>
      <c r="G3931" s="2" t="str">
        <f>_xlfn.XLOOKUP(E3931,missing_cities!$Q$2:$Q$56,missing_cities!$R$2:$R$56,"Not Found",0)</f>
        <v>India</v>
      </c>
      <c r="H3931" t="str">
        <f>_xlfn.XLOOKUP(E3931,missing_cities!$Q$2:$Q$56,missing_cities!$S$2:$S$56,"Not Found",0)</f>
        <v>Asia</v>
      </c>
      <c r="I3931" t="s">
        <v>3449</v>
      </c>
      <c r="J3931" s="15">
        <v>0.22</v>
      </c>
      <c r="K3931" t="s">
        <v>19</v>
      </c>
      <c r="L3931" s="15" t="str">
        <f t="shared" si="122"/>
        <v>9:00-18:00</v>
      </c>
      <c r="M3931" s="16">
        <f t="shared" si="123"/>
        <v>0.37</v>
      </c>
      <c r="N3931" s="15">
        <v>8.93</v>
      </c>
      <c r="O3931" s="15">
        <v>39</v>
      </c>
      <c r="P3931" t="s">
        <v>20</v>
      </c>
      <c r="Q3931">
        <v>50</v>
      </c>
      <c r="R3931" t="s">
        <v>21</v>
      </c>
      <c r="S3931">
        <v>2011</v>
      </c>
      <c r="T3931" t="s">
        <v>22</v>
      </c>
      <c r="U3931" s="15">
        <v>4.3</v>
      </c>
      <c r="V3931" s="15">
        <v>4</v>
      </c>
      <c r="W3931" t="s">
        <v>27</v>
      </c>
    </row>
    <row r="3932" spans="1:23">
      <c r="A3932" t="s">
        <v>3977</v>
      </c>
      <c r="B3932">
        <v>52.528165999999999</v>
      </c>
      <c r="C3932" s="15">
        <v>13.398633</v>
      </c>
      <c r="D3932" s="2" t="s">
        <v>8952</v>
      </c>
      <c r="E3932" s="14" t="s">
        <v>5057</v>
      </c>
      <c r="F3932" s="14" t="e" vm="3">
        <v>#VALUE!</v>
      </c>
      <c r="G3932" s="2" t="str">
        <f>_xlfn.XLOOKUP(E3932,missing_cities!$Q$2:$Q$56,missing_cities!$R$2:$R$56,"Not Found",0)</f>
        <v>Germany</v>
      </c>
      <c r="H3932" t="str">
        <f>_xlfn.XLOOKUP(E3932,missing_cities!$Q$2:$Q$56,missing_cities!$S$2:$S$56,"Not Found",0)</f>
        <v>Europe</v>
      </c>
      <c r="I3932" t="s">
        <v>3449</v>
      </c>
      <c r="J3932" s="15">
        <v>0.25</v>
      </c>
      <c r="K3932" t="s">
        <v>19</v>
      </c>
      <c r="L3932" s="15" t="str">
        <f t="shared" si="122"/>
        <v>9:00-18:00</v>
      </c>
      <c r="M3932" s="16">
        <f t="shared" si="123"/>
        <v>0.37</v>
      </c>
      <c r="N3932" s="15">
        <v>15.99</v>
      </c>
      <c r="O3932" s="15">
        <v>70</v>
      </c>
      <c r="P3932" t="s">
        <v>25</v>
      </c>
      <c r="Q3932">
        <v>50</v>
      </c>
      <c r="R3932" t="s">
        <v>44</v>
      </c>
      <c r="S3932">
        <v>2021</v>
      </c>
      <c r="T3932" t="s">
        <v>31</v>
      </c>
      <c r="U3932" s="15">
        <v>3.8</v>
      </c>
      <c r="V3932" s="15">
        <v>4</v>
      </c>
      <c r="W3932" t="s">
        <v>32</v>
      </c>
    </row>
    <row r="3933" spans="1:23">
      <c r="A3933" t="s">
        <v>3978</v>
      </c>
      <c r="B3933">
        <v>-23.59112</v>
      </c>
      <c r="C3933" s="15">
        <v>-46.693385999999997</v>
      </c>
      <c r="D3933" s="2" t="s">
        <v>8953</v>
      </c>
      <c r="E3933" s="14" t="s">
        <v>5067</v>
      </c>
      <c r="F3933" s="14" t="e" vm="7">
        <v>#VALUE!</v>
      </c>
      <c r="G3933" s="2" t="str">
        <f>_xlfn.XLOOKUP(E3933,missing_cities!$Q$2:$Q$56,missing_cities!$R$2:$R$56,"Not Found",0)</f>
        <v>Brazil</v>
      </c>
      <c r="H3933" t="str">
        <f>_xlfn.XLOOKUP(E3933,missing_cities!$Q$2:$Q$56,missing_cities!$S$2:$S$56,"Not Found",0)</f>
        <v>South America</v>
      </c>
      <c r="I3933" t="s">
        <v>3449</v>
      </c>
      <c r="J3933" s="15">
        <v>0.49</v>
      </c>
      <c r="K3933" t="s">
        <v>19</v>
      </c>
      <c r="L3933" s="15" t="str">
        <f t="shared" si="122"/>
        <v>9:00-18:00</v>
      </c>
      <c r="M3933" s="16">
        <f t="shared" si="123"/>
        <v>0.37</v>
      </c>
      <c r="N3933" s="15">
        <v>14.18</v>
      </c>
      <c r="O3933" s="15">
        <v>11</v>
      </c>
      <c r="P3933" t="s">
        <v>25</v>
      </c>
      <c r="Q3933">
        <v>50</v>
      </c>
      <c r="R3933" t="s">
        <v>46</v>
      </c>
      <c r="S3933">
        <v>2018</v>
      </c>
      <c r="T3933" t="s">
        <v>22</v>
      </c>
      <c r="U3933" s="15">
        <v>4.3</v>
      </c>
      <c r="V3933" s="15">
        <v>7</v>
      </c>
      <c r="W3933" t="s">
        <v>32</v>
      </c>
    </row>
    <row r="3934" spans="1:23">
      <c r="A3934" t="s">
        <v>3979</v>
      </c>
      <c r="B3934">
        <v>19.033715000000001</v>
      </c>
      <c r="C3934" s="15">
        <v>72.837451999999999</v>
      </c>
      <c r="D3934" s="2" t="s">
        <v>8954</v>
      </c>
      <c r="E3934" s="14" t="s">
        <v>5079</v>
      </c>
      <c r="F3934" s="14" t="e" vm="11">
        <v>#VALUE!</v>
      </c>
      <c r="G3934" s="2" t="str">
        <f>_xlfn.XLOOKUP(E3934,missing_cities!$Q$2:$Q$56,missing_cities!$R$2:$R$56,"Not Found",0)</f>
        <v>India</v>
      </c>
      <c r="H3934" t="str">
        <f>_xlfn.XLOOKUP(E3934,missing_cities!$Q$2:$Q$56,missing_cities!$S$2:$S$56,"Not Found",0)</f>
        <v>Asia</v>
      </c>
      <c r="I3934" t="s">
        <v>3449</v>
      </c>
      <c r="J3934" s="15">
        <v>0.21</v>
      </c>
      <c r="K3934" t="s">
        <v>19</v>
      </c>
      <c r="L3934" s="15" t="str">
        <f t="shared" si="122"/>
        <v>9:00-18:00</v>
      </c>
      <c r="M3934" s="16">
        <f t="shared" si="123"/>
        <v>0.37</v>
      </c>
      <c r="N3934" s="15">
        <v>9.65</v>
      </c>
      <c r="O3934" s="15">
        <v>76</v>
      </c>
      <c r="P3934" t="s">
        <v>37</v>
      </c>
      <c r="Q3934">
        <v>150</v>
      </c>
      <c r="R3934" t="s">
        <v>37</v>
      </c>
      <c r="S3934">
        <v>2011</v>
      </c>
      <c r="T3934" t="s">
        <v>22</v>
      </c>
      <c r="U3934" s="15">
        <v>3.1</v>
      </c>
      <c r="V3934" s="15">
        <v>5</v>
      </c>
      <c r="W3934" t="s">
        <v>32</v>
      </c>
    </row>
    <row r="3935" spans="1:23">
      <c r="A3935" t="s">
        <v>3980</v>
      </c>
      <c r="B3935">
        <v>2.4420809999999999</v>
      </c>
      <c r="C3935" s="15">
        <v>-140.52023399999999</v>
      </c>
      <c r="D3935" s="2" t="s">
        <v>8955</v>
      </c>
      <c r="E3935" s="14" t="str">
        <f>_xlfn.XLOOKUP(C3935,missing_cities!B:B,missing_cities!C:C,"Not Found",0)</f>
        <v>Error</v>
      </c>
      <c r="F3935" s="14" t="s">
        <v>9987</v>
      </c>
      <c r="G3935" s="2" t="str">
        <f>_xlfn.XLOOKUP(E3935,missing_cities!$Q$2:$Q$56,missing_cities!$R$2:$R$56,"Not Found",0)</f>
        <v>Error</v>
      </c>
      <c r="H3935" t="str">
        <f>_xlfn.XLOOKUP(E3935,missing_cities!$Q$2:$Q$56,missing_cities!$S$2:$S$56,"Not Found",0)</f>
        <v>Error</v>
      </c>
      <c r="I3935" t="s">
        <v>3449</v>
      </c>
      <c r="J3935" s="15">
        <v>0.48</v>
      </c>
      <c r="K3935" t="s">
        <v>34</v>
      </c>
      <c r="L3935" s="15" t="str">
        <f t="shared" si="122"/>
        <v>6:00-22:00</v>
      </c>
      <c r="M3935" s="16">
        <f t="shared" si="123"/>
        <v>0.67</v>
      </c>
      <c r="N3935" s="15">
        <v>18.829999999999998</v>
      </c>
      <c r="O3935" s="15">
        <v>39</v>
      </c>
      <c r="P3935" t="s">
        <v>20</v>
      </c>
      <c r="Q3935">
        <v>150</v>
      </c>
      <c r="R3935" t="s">
        <v>37</v>
      </c>
      <c r="S3935">
        <v>2023</v>
      </c>
      <c r="T3935" t="s">
        <v>22</v>
      </c>
      <c r="U3935" s="15">
        <v>4.9000000000000004</v>
      </c>
      <c r="V3935" s="15">
        <v>2</v>
      </c>
      <c r="W3935" t="s">
        <v>27</v>
      </c>
    </row>
    <row r="3936" spans="1:23">
      <c r="A3936" t="s">
        <v>3981</v>
      </c>
      <c r="B3936">
        <v>-33.843321000000003</v>
      </c>
      <c r="C3936" s="15">
        <v>18.590792</v>
      </c>
      <c r="D3936" s="2" t="s">
        <v>8956</v>
      </c>
      <c r="E3936" s="14" t="s">
        <v>5085</v>
      </c>
      <c r="F3936" s="14" t="e" vm="12">
        <v>#VALUE!</v>
      </c>
      <c r="G3936" s="2" t="str">
        <f>_xlfn.XLOOKUP(E3936,missing_cities!$Q$2:$Q$56,missing_cities!$R$2:$R$56,"Not Found",0)</f>
        <v>South Africa</v>
      </c>
      <c r="H3936" t="str">
        <f>_xlfn.XLOOKUP(E3936,missing_cities!$Q$2:$Q$56,missing_cities!$S$2:$S$56,"Not Found",0)</f>
        <v>Africa</v>
      </c>
      <c r="I3936" t="s">
        <v>3449</v>
      </c>
      <c r="J3936" s="15">
        <v>0.44</v>
      </c>
      <c r="K3936" t="s">
        <v>19</v>
      </c>
      <c r="L3936" s="15" t="str">
        <f t="shared" si="122"/>
        <v>9:00-18:00</v>
      </c>
      <c r="M3936" s="16">
        <f t="shared" si="123"/>
        <v>0.37</v>
      </c>
      <c r="N3936" s="15">
        <v>3.32</v>
      </c>
      <c r="O3936" s="15">
        <v>89</v>
      </c>
      <c r="P3936" t="s">
        <v>37</v>
      </c>
      <c r="Q3936">
        <v>150</v>
      </c>
      <c r="R3936" t="s">
        <v>48</v>
      </c>
      <c r="S3936">
        <v>2010</v>
      </c>
      <c r="T3936" t="s">
        <v>22</v>
      </c>
      <c r="U3936" s="15">
        <v>3.8</v>
      </c>
      <c r="V3936" s="15">
        <v>6</v>
      </c>
      <c r="W3936" t="s">
        <v>32</v>
      </c>
    </row>
    <row r="3937" spans="1:23">
      <c r="A3937" t="s">
        <v>3982</v>
      </c>
      <c r="B3937">
        <v>19.542988999999999</v>
      </c>
      <c r="C3937" s="15">
        <v>-99.037955999999994</v>
      </c>
      <c r="D3937" s="2" t="s">
        <v>8957</v>
      </c>
      <c r="E3937" s="14" t="s">
        <v>5119</v>
      </c>
      <c r="F3937" s="14" t="e" vm="13">
        <v>#VALUE!</v>
      </c>
      <c r="G3937" s="2" t="str">
        <f>_xlfn.XLOOKUP(E3937,missing_cities!$Q$2:$Q$56,missing_cities!$R$2:$R$56,"Not Found",0)</f>
        <v>Mexico</v>
      </c>
      <c r="H3937" t="str">
        <f>_xlfn.XLOOKUP(E3937,missing_cities!$Q$2:$Q$56,missing_cities!$S$2:$S$56,"Not Found",0)</f>
        <v>North America</v>
      </c>
      <c r="I3937" t="s">
        <v>3449</v>
      </c>
      <c r="J3937" s="15">
        <v>0.43</v>
      </c>
      <c r="K3937" t="s">
        <v>19</v>
      </c>
      <c r="L3937" s="15" t="str">
        <f t="shared" si="122"/>
        <v>9:00-18:00</v>
      </c>
      <c r="M3937" s="16">
        <f t="shared" si="123"/>
        <v>0.37</v>
      </c>
      <c r="N3937" s="15">
        <v>7.08</v>
      </c>
      <c r="O3937" s="15">
        <v>52</v>
      </c>
      <c r="P3937" t="s">
        <v>25</v>
      </c>
      <c r="Q3937">
        <v>150</v>
      </c>
      <c r="R3937" t="s">
        <v>37</v>
      </c>
      <c r="S3937">
        <v>2016</v>
      </c>
      <c r="T3937" t="s">
        <v>31</v>
      </c>
      <c r="U3937" s="15">
        <v>4.9000000000000004</v>
      </c>
      <c r="V3937" s="15">
        <v>9</v>
      </c>
      <c r="W3937" t="s">
        <v>32</v>
      </c>
    </row>
    <row r="3938" spans="1:23">
      <c r="A3938" t="s">
        <v>3983</v>
      </c>
      <c r="B3938">
        <v>-33.743485</v>
      </c>
      <c r="C3938" s="15">
        <v>151.273762</v>
      </c>
      <c r="D3938" s="2" t="s">
        <v>8958</v>
      </c>
      <c r="E3938" s="14" t="s">
        <v>5069</v>
      </c>
      <c r="F3938" s="14" t="e" vm="8">
        <v>#VALUE!</v>
      </c>
      <c r="G3938" s="2" t="str">
        <f>_xlfn.XLOOKUP(E3938,missing_cities!$Q$2:$Q$56,missing_cities!$R$2:$R$56,"Not Found",0)</f>
        <v>Australia</v>
      </c>
      <c r="H3938" t="str">
        <f>_xlfn.XLOOKUP(E3938,missing_cities!$Q$2:$Q$56,missing_cities!$S$2:$S$56,"Not Found",0)</f>
        <v>Australia</v>
      </c>
      <c r="I3938" t="s">
        <v>3449</v>
      </c>
      <c r="J3938" s="15">
        <v>0.37</v>
      </c>
      <c r="K3938" t="s">
        <v>19</v>
      </c>
      <c r="L3938" s="15" t="str">
        <f t="shared" si="122"/>
        <v>9:00-18:00</v>
      </c>
      <c r="M3938" s="16">
        <f t="shared" si="123"/>
        <v>0.37</v>
      </c>
      <c r="N3938" s="15">
        <v>12.39</v>
      </c>
      <c r="O3938" s="15">
        <v>33</v>
      </c>
      <c r="P3938" t="s">
        <v>29</v>
      </c>
      <c r="Q3938">
        <v>22</v>
      </c>
      <c r="R3938" t="s">
        <v>21</v>
      </c>
      <c r="S3938">
        <v>2020</v>
      </c>
      <c r="T3938" t="s">
        <v>31</v>
      </c>
      <c r="U3938" s="15">
        <v>3.3</v>
      </c>
      <c r="V3938" s="15">
        <v>8</v>
      </c>
      <c r="W3938" t="s">
        <v>27</v>
      </c>
    </row>
    <row r="3939" spans="1:23">
      <c r="A3939" t="s">
        <v>3984</v>
      </c>
      <c r="B3939">
        <v>52.437474000000002</v>
      </c>
      <c r="C3939" s="15">
        <v>13.411783</v>
      </c>
      <c r="D3939" s="2" t="s">
        <v>8959</v>
      </c>
      <c r="E3939" s="14" t="s">
        <v>5057</v>
      </c>
      <c r="F3939" s="14" t="e" vm="3">
        <v>#VALUE!</v>
      </c>
      <c r="G3939" s="2" t="str">
        <f>_xlfn.XLOOKUP(E3939,missing_cities!$Q$2:$Q$56,missing_cities!$R$2:$R$56,"Not Found",0)</f>
        <v>Germany</v>
      </c>
      <c r="H3939" t="str">
        <f>_xlfn.XLOOKUP(E3939,missing_cities!$Q$2:$Q$56,missing_cities!$S$2:$S$56,"Not Found",0)</f>
        <v>Europe</v>
      </c>
      <c r="I3939" t="s">
        <v>3449</v>
      </c>
      <c r="J3939" s="15">
        <v>0.19</v>
      </c>
      <c r="K3939" s="1">
        <v>45862</v>
      </c>
      <c r="L3939" s="15" t="str">
        <f t="shared" si="122"/>
        <v>9.00-21.00</v>
      </c>
      <c r="M3939" s="16">
        <f t="shared" si="123"/>
        <v>12</v>
      </c>
      <c r="N3939" s="15">
        <v>19.86</v>
      </c>
      <c r="O3939" s="15">
        <v>30</v>
      </c>
      <c r="P3939" t="s">
        <v>39</v>
      </c>
      <c r="Q3939">
        <v>50</v>
      </c>
      <c r="R3939" t="s">
        <v>81</v>
      </c>
      <c r="S3939">
        <v>2011</v>
      </c>
      <c r="T3939" t="s">
        <v>22</v>
      </c>
      <c r="U3939" s="15">
        <v>3.8</v>
      </c>
      <c r="V3939" s="15">
        <v>6</v>
      </c>
      <c r="W3939" t="s">
        <v>32</v>
      </c>
    </row>
    <row r="3940" spans="1:23">
      <c r="A3940" t="s">
        <v>3985</v>
      </c>
      <c r="B3940">
        <v>43.700938999999998</v>
      </c>
      <c r="C3940" s="15">
        <v>-79.339419000000007</v>
      </c>
      <c r="D3940" s="2" t="s">
        <v>8960</v>
      </c>
      <c r="E3940" s="14" t="s">
        <v>5050</v>
      </c>
      <c r="F3940" s="14" t="e" vm="1">
        <v>#VALUE!</v>
      </c>
      <c r="G3940" s="2" t="str">
        <f>_xlfn.XLOOKUP(E3940,missing_cities!$Q$2:$Q$56,missing_cities!$R$2:$R$56,"Not Found",0)</f>
        <v>Canada</v>
      </c>
      <c r="H3940" t="str">
        <f>_xlfn.XLOOKUP(E3940,missing_cities!$Q$2:$Q$56,missing_cities!$S$2:$S$56,"Not Found",0)</f>
        <v>North America</v>
      </c>
      <c r="I3940" t="s">
        <v>3449</v>
      </c>
      <c r="J3940" s="15">
        <v>0.33</v>
      </c>
      <c r="K3940" t="s">
        <v>34</v>
      </c>
      <c r="L3940" s="15" t="str">
        <f t="shared" si="122"/>
        <v>6:00-22:00</v>
      </c>
      <c r="M3940" s="16">
        <f t="shared" si="123"/>
        <v>0.67</v>
      </c>
      <c r="N3940" s="15">
        <v>8.11</v>
      </c>
      <c r="O3940" s="15">
        <v>35</v>
      </c>
      <c r="P3940" t="s">
        <v>39</v>
      </c>
      <c r="Q3940">
        <v>150</v>
      </c>
      <c r="R3940" t="s">
        <v>67</v>
      </c>
      <c r="S3940">
        <v>2013</v>
      </c>
      <c r="T3940" t="s">
        <v>31</v>
      </c>
      <c r="U3940" s="15">
        <v>4.2</v>
      </c>
      <c r="V3940" s="15">
        <v>1</v>
      </c>
      <c r="W3940" t="s">
        <v>32</v>
      </c>
    </row>
    <row r="3941" spans="1:23">
      <c r="A3941" t="s">
        <v>3986</v>
      </c>
      <c r="B3941">
        <v>19.030923000000001</v>
      </c>
      <c r="C3941" s="15">
        <v>72.842151000000001</v>
      </c>
      <c r="D3941" s="2" t="s">
        <v>8961</v>
      </c>
      <c r="E3941" s="14" t="s">
        <v>5079</v>
      </c>
      <c r="F3941" s="14" t="e" vm="11">
        <v>#VALUE!</v>
      </c>
      <c r="G3941" s="2" t="str">
        <f>_xlfn.XLOOKUP(E3941,missing_cities!$Q$2:$Q$56,missing_cities!$R$2:$R$56,"Not Found",0)</f>
        <v>India</v>
      </c>
      <c r="H3941" t="str">
        <f>_xlfn.XLOOKUP(E3941,missing_cities!$Q$2:$Q$56,missing_cities!$S$2:$S$56,"Not Found",0)</f>
        <v>Asia</v>
      </c>
      <c r="I3941" t="s">
        <v>3449</v>
      </c>
      <c r="J3941" s="15">
        <v>0.31</v>
      </c>
      <c r="K3941" s="1">
        <v>45862</v>
      </c>
      <c r="L3941" s="15" t="str">
        <f t="shared" si="122"/>
        <v>9.00-21.00</v>
      </c>
      <c r="M3941" s="16">
        <f t="shared" si="123"/>
        <v>12</v>
      </c>
      <c r="N3941" s="15">
        <v>12.62</v>
      </c>
      <c r="O3941" s="15">
        <v>84</v>
      </c>
      <c r="P3941" t="s">
        <v>39</v>
      </c>
      <c r="Q3941">
        <v>350</v>
      </c>
      <c r="R3941" t="s">
        <v>44</v>
      </c>
      <c r="S3941">
        <v>2013</v>
      </c>
      <c r="T3941" t="s">
        <v>22</v>
      </c>
      <c r="U3941" s="15">
        <v>3.8</v>
      </c>
      <c r="V3941" s="15">
        <v>1</v>
      </c>
      <c r="W3941" t="s">
        <v>23</v>
      </c>
    </row>
    <row r="3942" spans="1:23">
      <c r="A3942" t="s">
        <v>3987</v>
      </c>
      <c r="B3942">
        <v>34.141395000000003</v>
      </c>
      <c r="C3942" s="15">
        <v>-118.313399</v>
      </c>
      <c r="D3942" s="2" t="s">
        <v>8962</v>
      </c>
      <c r="E3942" s="14" t="s">
        <v>5111</v>
      </c>
      <c r="F3942" s="14" t="e" vm="5">
        <v>#VALUE!</v>
      </c>
      <c r="G3942" s="2" t="str">
        <f>_xlfn.XLOOKUP(E3942,missing_cities!$Q$2:$Q$56,missing_cities!$R$2:$R$56,"Not Found",0)</f>
        <v>United States</v>
      </c>
      <c r="H3942" t="str">
        <f>_xlfn.XLOOKUP(E3942,missing_cities!$Q$2:$Q$56,missing_cities!$S$2:$S$56,"Not Found",0)</f>
        <v>North America</v>
      </c>
      <c r="I3942" t="s">
        <v>3449</v>
      </c>
      <c r="J3942" s="15">
        <v>0.45</v>
      </c>
      <c r="K3942" s="1">
        <v>45862</v>
      </c>
      <c r="L3942" s="15" t="str">
        <f t="shared" si="122"/>
        <v>9.00-21.00</v>
      </c>
      <c r="M3942" s="16">
        <f t="shared" si="123"/>
        <v>12</v>
      </c>
      <c r="N3942" s="15">
        <v>16.97</v>
      </c>
      <c r="O3942" s="15">
        <v>83</v>
      </c>
      <c r="P3942" t="s">
        <v>37</v>
      </c>
      <c r="Q3942">
        <v>50</v>
      </c>
      <c r="R3942" t="s">
        <v>42</v>
      </c>
      <c r="S3942">
        <v>2015</v>
      </c>
      <c r="T3942" t="s">
        <v>22</v>
      </c>
      <c r="U3942" s="15">
        <v>4.7</v>
      </c>
      <c r="V3942" s="15">
        <v>1</v>
      </c>
      <c r="W3942" t="s">
        <v>27</v>
      </c>
    </row>
    <row r="3943" spans="1:23">
      <c r="A3943" t="s">
        <v>3988</v>
      </c>
      <c r="B3943">
        <v>55.815716999999999</v>
      </c>
      <c r="C3943" s="15">
        <v>37.611170000000001</v>
      </c>
      <c r="D3943" s="2" t="s">
        <v>8963</v>
      </c>
      <c r="E3943" s="14" t="s">
        <v>5052</v>
      </c>
      <c r="F3943" s="14" t="e" vm="2">
        <v>#VALUE!</v>
      </c>
      <c r="G3943" s="2" t="str">
        <f>_xlfn.XLOOKUP(E3943,missing_cities!$Q$2:$Q$56,missing_cities!$R$2:$R$56,"Not Found",0)</f>
        <v>Russia</v>
      </c>
      <c r="H3943" t="str">
        <f>_xlfn.XLOOKUP(E3943,missing_cities!$Q$2:$Q$56,missing_cities!$S$2:$S$56,"Not Found",0)</f>
        <v>Europe</v>
      </c>
      <c r="I3943" t="s">
        <v>3449</v>
      </c>
      <c r="J3943" s="15">
        <v>0.45</v>
      </c>
      <c r="K3943" t="s">
        <v>34</v>
      </c>
      <c r="L3943" s="15" t="str">
        <f t="shared" si="122"/>
        <v>6:00-22:00</v>
      </c>
      <c r="M3943" s="16">
        <f t="shared" si="123"/>
        <v>0.67</v>
      </c>
      <c r="N3943" s="15">
        <v>14.96</v>
      </c>
      <c r="O3943" s="15">
        <v>75</v>
      </c>
      <c r="P3943" t="s">
        <v>29</v>
      </c>
      <c r="Q3943">
        <v>50</v>
      </c>
      <c r="R3943" t="s">
        <v>40</v>
      </c>
      <c r="S3943">
        <v>2013</v>
      </c>
      <c r="T3943" t="s">
        <v>22</v>
      </c>
      <c r="U3943" s="15">
        <v>3.7</v>
      </c>
      <c r="V3943" s="15">
        <v>1</v>
      </c>
      <c r="W3943" t="s">
        <v>23</v>
      </c>
    </row>
    <row r="3944" spans="1:23">
      <c r="A3944" t="s">
        <v>3989</v>
      </c>
      <c r="B3944">
        <v>-84.897868000000003</v>
      </c>
      <c r="C3944" s="15">
        <v>-131.135683</v>
      </c>
      <c r="D3944" s="2" t="s">
        <v>8964</v>
      </c>
      <c r="E3944" s="14" t="str">
        <f>_xlfn.XLOOKUP(C3944,missing_cities!B:B,missing_cities!C:C,"Not Found",0)</f>
        <v>Not Found</v>
      </c>
      <c r="F3944" s="14" t="s">
        <v>9990</v>
      </c>
      <c r="G3944" s="2" t="str">
        <f>_xlfn.XLOOKUP(E3944,missing_cities!$Q$2:$Q$56,missing_cities!$R$2:$R$56,"Not Found",0)</f>
        <v>Not Found</v>
      </c>
      <c r="H3944" t="str">
        <f>_xlfn.XLOOKUP(E3944,missing_cities!$Q$2:$Q$56,missing_cities!$S$2:$S$56,"Not Found",0)</f>
        <v>Not Found</v>
      </c>
      <c r="I3944" t="s">
        <v>3449</v>
      </c>
      <c r="J3944" s="15">
        <v>0.21</v>
      </c>
      <c r="K3944" s="1">
        <v>45862</v>
      </c>
      <c r="L3944" s="15" t="str">
        <f t="shared" si="122"/>
        <v>9.00-21.00</v>
      </c>
      <c r="M3944" s="16">
        <f t="shared" si="123"/>
        <v>12</v>
      </c>
      <c r="N3944" s="15">
        <v>11.73</v>
      </c>
      <c r="O3944" s="15">
        <v>69</v>
      </c>
      <c r="P3944" t="s">
        <v>37</v>
      </c>
      <c r="Q3944">
        <v>150</v>
      </c>
      <c r="R3944" t="s">
        <v>46</v>
      </c>
      <c r="S3944">
        <v>2014</v>
      </c>
      <c r="T3944" t="s">
        <v>22</v>
      </c>
      <c r="U3944" s="15">
        <v>5</v>
      </c>
      <c r="V3944" s="15">
        <v>6</v>
      </c>
      <c r="W3944" t="s">
        <v>32</v>
      </c>
    </row>
    <row r="3945" spans="1:23">
      <c r="A3945" t="s">
        <v>3990</v>
      </c>
      <c r="B3945">
        <v>-23.658570999999998</v>
      </c>
      <c r="C3945" s="15">
        <v>-46.597572</v>
      </c>
      <c r="D3945" s="2" t="s">
        <v>8965</v>
      </c>
      <c r="E3945" s="14" t="s">
        <v>5067</v>
      </c>
      <c r="F3945" s="14" t="e" vm="7">
        <v>#VALUE!</v>
      </c>
      <c r="G3945" s="2" t="str">
        <f>_xlfn.XLOOKUP(E3945,missing_cities!$Q$2:$Q$56,missing_cities!$R$2:$R$56,"Not Found",0)</f>
        <v>Brazil</v>
      </c>
      <c r="H3945" t="str">
        <f>_xlfn.XLOOKUP(E3945,missing_cities!$Q$2:$Q$56,missing_cities!$S$2:$S$56,"Not Found",0)</f>
        <v>South America</v>
      </c>
      <c r="I3945" t="s">
        <v>3449</v>
      </c>
      <c r="J3945" s="15">
        <v>0.34</v>
      </c>
      <c r="K3945" t="s">
        <v>34</v>
      </c>
      <c r="L3945" s="15" t="str">
        <f t="shared" si="122"/>
        <v>6:00-22:00</v>
      </c>
      <c r="M3945" s="16">
        <f t="shared" si="123"/>
        <v>0.67</v>
      </c>
      <c r="N3945" s="15">
        <v>1.95</v>
      </c>
      <c r="O3945" s="15">
        <v>11</v>
      </c>
      <c r="P3945" t="s">
        <v>39</v>
      </c>
      <c r="Q3945">
        <v>350</v>
      </c>
      <c r="R3945" t="s">
        <v>40</v>
      </c>
      <c r="S3945">
        <v>2016</v>
      </c>
      <c r="T3945" t="s">
        <v>22</v>
      </c>
      <c r="U3945" s="15">
        <v>4</v>
      </c>
      <c r="V3945" s="15">
        <v>1</v>
      </c>
      <c r="W3945" t="s">
        <v>32</v>
      </c>
    </row>
    <row r="3946" spans="1:23">
      <c r="A3946" t="s">
        <v>3991</v>
      </c>
      <c r="B3946">
        <v>-23.655114000000001</v>
      </c>
      <c r="C3946" s="15">
        <v>-46.628816999999998</v>
      </c>
      <c r="D3946" s="2" t="s">
        <v>8966</v>
      </c>
      <c r="E3946" s="14" t="s">
        <v>5067</v>
      </c>
      <c r="F3946" s="14" t="e" vm="7">
        <v>#VALUE!</v>
      </c>
      <c r="G3946" s="2" t="str">
        <f>_xlfn.XLOOKUP(E3946,missing_cities!$Q$2:$Q$56,missing_cities!$R$2:$R$56,"Not Found",0)</f>
        <v>Brazil</v>
      </c>
      <c r="H3946" t="str">
        <f>_xlfn.XLOOKUP(E3946,missing_cities!$Q$2:$Q$56,missing_cities!$S$2:$S$56,"Not Found",0)</f>
        <v>South America</v>
      </c>
      <c r="I3946" t="s">
        <v>3449</v>
      </c>
      <c r="J3946" s="15">
        <v>0.28000000000000003</v>
      </c>
      <c r="K3946" s="1">
        <v>45862</v>
      </c>
      <c r="L3946" s="15" t="str">
        <f t="shared" si="122"/>
        <v>9.00-21.00</v>
      </c>
      <c r="M3946" s="16">
        <f t="shared" si="123"/>
        <v>12</v>
      </c>
      <c r="N3946" s="15">
        <v>11.85</v>
      </c>
      <c r="O3946" s="15">
        <v>44</v>
      </c>
      <c r="P3946" t="s">
        <v>25</v>
      </c>
      <c r="Q3946">
        <v>150</v>
      </c>
      <c r="R3946" t="s">
        <v>48</v>
      </c>
      <c r="S3946">
        <v>2013</v>
      </c>
      <c r="T3946" t="s">
        <v>22</v>
      </c>
      <c r="U3946" s="15">
        <v>3.3</v>
      </c>
      <c r="V3946" s="15">
        <v>10</v>
      </c>
      <c r="W3946" t="s">
        <v>32</v>
      </c>
    </row>
    <row r="3947" spans="1:23">
      <c r="A3947" t="s">
        <v>3992</v>
      </c>
      <c r="B3947">
        <v>13.758343999999999</v>
      </c>
      <c r="C3947" s="15">
        <v>100.459164</v>
      </c>
      <c r="D3947" s="2" t="s">
        <v>8967</v>
      </c>
      <c r="E3947" s="14" t="s">
        <v>5059</v>
      </c>
      <c r="F3947" s="14" t="e" vm="4">
        <v>#VALUE!</v>
      </c>
      <c r="G3947" s="2" t="str">
        <f>_xlfn.XLOOKUP(E3947,missing_cities!$Q$2:$Q$56,missing_cities!$R$2:$R$56,"Not Found",0)</f>
        <v>Thailand</v>
      </c>
      <c r="H3947" t="str">
        <f>_xlfn.XLOOKUP(E3947,missing_cities!$Q$2:$Q$56,missing_cities!$S$2:$S$56,"Not Found",0)</f>
        <v>Asia</v>
      </c>
      <c r="I3947" t="s">
        <v>3449</v>
      </c>
      <c r="J3947" s="15">
        <v>0.18</v>
      </c>
      <c r="K3947" t="s">
        <v>34</v>
      </c>
      <c r="L3947" s="15" t="str">
        <f t="shared" si="122"/>
        <v>6:00-22:00</v>
      </c>
      <c r="M3947" s="16">
        <f t="shared" si="123"/>
        <v>0.67</v>
      </c>
      <c r="N3947" s="15">
        <v>18.84</v>
      </c>
      <c r="O3947" s="15">
        <v>74</v>
      </c>
      <c r="P3947" t="s">
        <v>37</v>
      </c>
      <c r="Q3947">
        <v>22</v>
      </c>
      <c r="R3947" t="s">
        <v>21</v>
      </c>
      <c r="S3947">
        <v>2022</v>
      </c>
      <c r="T3947" t="s">
        <v>22</v>
      </c>
      <c r="U3947" s="15">
        <v>4.5999999999999996</v>
      </c>
      <c r="V3947" s="15">
        <v>2</v>
      </c>
      <c r="W3947" t="s">
        <v>23</v>
      </c>
    </row>
    <row r="3948" spans="1:23">
      <c r="A3948" t="s">
        <v>3993</v>
      </c>
      <c r="B3948">
        <v>37.834018999999998</v>
      </c>
      <c r="C3948" s="15">
        <v>-122.43542100000001</v>
      </c>
      <c r="D3948" s="2" t="s">
        <v>8968</v>
      </c>
      <c r="E3948" s="14" t="s">
        <v>5061</v>
      </c>
      <c r="F3948" s="14" t="e" vm="5">
        <v>#VALUE!</v>
      </c>
      <c r="G3948" s="2" t="str">
        <f>_xlfn.XLOOKUP(E3948,missing_cities!$Q$2:$Q$56,missing_cities!$R$2:$R$56,"Not Found",0)</f>
        <v>United States</v>
      </c>
      <c r="H3948" t="str">
        <f>_xlfn.XLOOKUP(E3948,missing_cities!$Q$2:$Q$56,missing_cities!$S$2:$S$56,"Not Found",0)</f>
        <v>North America</v>
      </c>
      <c r="I3948" t="s">
        <v>3449</v>
      </c>
      <c r="J3948" s="15">
        <v>0.13</v>
      </c>
      <c r="K3948" t="s">
        <v>19</v>
      </c>
      <c r="L3948" s="15" t="str">
        <f t="shared" si="122"/>
        <v>9:00-18:00</v>
      </c>
      <c r="M3948" s="16">
        <f t="shared" si="123"/>
        <v>0.37</v>
      </c>
      <c r="N3948" s="15">
        <v>18.46</v>
      </c>
      <c r="O3948" s="15">
        <v>96</v>
      </c>
      <c r="P3948" t="s">
        <v>39</v>
      </c>
      <c r="Q3948">
        <v>150</v>
      </c>
      <c r="R3948" t="s">
        <v>30</v>
      </c>
      <c r="S3948">
        <v>2015</v>
      </c>
      <c r="T3948" t="s">
        <v>31</v>
      </c>
      <c r="U3948" s="15">
        <v>4.0999999999999996</v>
      </c>
      <c r="V3948" s="15">
        <v>9</v>
      </c>
      <c r="W3948" t="s">
        <v>32</v>
      </c>
    </row>
    <row r="3949" spans="1:23">
      <c r="A3949" t="s">
        <v>3994</v>
      </c>
      <c r="B3949">
        <v>55.863290999999997</v>
      </c>
      <c r="C3949" s="15">
        <v>37.660116000000002</v>
      </c>
      <c r="D3949" s="2" t="s">
        <v>8969</v>
      </c>
      <c r="E3949" s="14" t="s">
        <v>5052</v>
      </c>
      <c r="F3949" s="14" t="e" vm="2">
        <v>#VALUE!</v>
      </c>
      <c r="G3949" s="2" t="str">
        <f>_xlfn.XLOOKUP(E3949,missing_cities!$Q$2:$Q$56,missing_cities!$R$2:$R$56,"Not Found",0)</f>
        <v>Russia</v>
      </c>
      <c r="H3949" t="str">
        <f>_xlfn.XLOOKUP(E3949,missing_cities!$Q$2:$Q$56,missing_cities!$S$2:$S$56,"Not Found",0)</f>
        <v>Europe</v>
      </c>
      <c r="I3949" t="s">
        <v>3449</v>
      </c>
      <c r="J3949" s="15">
        <v>0.39</v>
      </c>
      <c r="K3949" t="s">
        <v>19</v>
      </c>
      <c r="L3949" s="15" t="str">
        <f t="shared" si="122"/>
        <v>9:00-18:00</v>
      </c>
      <c r="M3949" s="16">
        <f t="shared" si="123"/>
        <v>0.37</v>
      </c>
      <c r="N3949" s="15">
        <v>15</v>
      </c>
      <c r="O3949" s="15">
        <v>60</v>
      </c>
      <c r="P3949" t="s">
        <v>37</v>
      </c>
      <c r="Q3949">
        <v>150</v>
      </c>
      <c r="R3949" t="s">
        <v>76</v>
      </c>
      <c r="S3949">
        <v>2011</v>
      </c>
      <c r="T3949" t="s">
        <v>22</v>
      </c>
      <c r="U3949" s="15">
        <v>3.6</v>
      </c>
      <c r="V3949" s="15">
        <v>9</v>
      </c>
      <c r="W3949" t="s">
        <v>32</v>
      </c>
    </row>
    <row r="3950" spans="1:23">
      <c r="A3950" t="s">
        <v>3995</v>
      </c>
      <c r="B3950">
        <v>39.902490999999998</v>
      </c>
      <c r="C3950" s="15">
        <v>116.335398</v>
      </c>
      <c r="D3950" s="2" t="s">
        <v>8970</v>
      </c>
      <c r="E3950" s="14" t="s">
        <v>5071</v>
      </c>
      <c r="F3950" s="14" t="e" vm="9">
        <v>#VALUE!</v>
      </c>
      <c r="G3950" s="2" t="str">
        <f>_xlfn.XLOOKUP(E3950,missing_cities!$Q$2:$Q$56,missing_cities!$R$2:$R$56,"Not Found",0)</f>
        <v>China</v>
      </c>
      <c r="H3950" t="str">
        <f>_xlfn.XLOOKUP(E3950,missing_cities!$Q$2:$Q$56,missing_cities!$S$2:$S$56,"Not Found",0)</f>
        <v>Asia</v>
      </c>
      <c r="I3950" t="s">
        <v>3449</v>
      </c>
      <c r="J3950" s="15">
        <v>0.38</v>
      </c>
      <c r="K3950" t="s">
        <v>19</v>
      </c>
      <c r="L3950" s="15" t="str">
        <f t="shared" si="122"/>
        <v>9:00-18:00</v>
      </c>
      <c r="M3950" s="16">
        <f t="shared" si="123"/>
        <v>0.37</v>
      </c>
      <c r="N3950" s="15">
        <v>11.02</v>
      </c>
      <c r="O3950" s="15">
        <v>29</v>
      </c>
      <c r="P3950" t="s">
        <v>39</v>
      </c>
      <c r="Q3950">
        <v>350</v>
      </c>
      <c r="R3950" t="s">
        <v>97</v>
      </c>
      <c r="S3950">
        <v>2018</v>
      </c>
      <c r="T3950" t="s">
        <v>22</v>
      </c>
      <c r="U3950" s="15">
        <v>3.3</v>
      </c>
      <c r="V3950" s="15">
        <v>8</v>
      </c>
      <c r="W3950" t="s">
        <v>32</v>
      </c>
    </row>
    <row r="3951" spans="1:23">
      <c r="A3951" t="s">
        <v>3996</v>
      </c>
      <c r="B3951">
        <v>-33.752391000000003</v>
      </c>
      <c r="C3951" s="15">
        <v>18.461639000000002</v>
      </c>
      <c r="D3951" s="2" t="s">
        <v>8971</v>
      </c>
      <c r="E3951" s="14" t="s">
        <v>5085</v>
      </c>
      <c r="F3951" s="14" t="e" vm="12">
        <v>#VALUE!</v>
      </c>
      <c r="G3951" s="2" t="str">
        <f>_xlfn.XLOOKUP(E3951,missing_cities!$Q$2:$Q$56,missing_cities!$R$2:$R$56,"Not Found",0)</f>
        <v>South Africa</v>
      </c>
      <c r="H3951" t="str">
        <f>_xlfn.XLOOKUP(E3951,missing_cities!$Q$2:$Q$56,missing_cities!$S$2:$S$56,"Not Found",0)</f>
        <v>Africa</v>
      </c>
      <c r="I3951" t="s">
        <v>3449</v>
      </c>
      <c r="J3951" s="15">
        <v>0.28000000000000003</v>
      </c>
      <c r="K3951" t="s">
        <v>19</v>
      </c>
      <c r="L3951" s="15" t="str">
        <f t="shared" si="122"/>
        <v>9:00-18:00</v>
      </c>
      <c r="M3951" s="16">
        <f t="shared" si="123"/>
        <v>0.37</v>
      </c>
      <c r="N3951" s="15">
        <v>9.9</v>
      </c>
      <c r="O3951" s="15">
        <v>92</v>
      </c>
      <c r="P3951" t="s">
        <v>29</v>
      </c>
      <c r="Q3951">
        <v>50</v>
      </c>
      <c r="R3951" t="s">
        <v>21</v>
      </c>
      <c r="S3951">
        <v>2023</v>
      </c>
      <c r="T3951" t="s">
        <v>22</v>
      </c>
      <c r="U3951" s="15">
        <v>3.3</v>
      </c>
      <c r="V3951" s="15">
        <v>3</v>
      </c>
      <c r="W3951" t="s">
        <v>32</v>
      </c>
    </row>
    <row r="3952" spans="1:23">
      <c r="A3952" t="s">
        <v>3997</v>
      </c>
      <c r="B3952">
        <v>25.367362</v>
      </c>
      <c r="C3952" s="15">
        <v>55.224434000000002</v>
      </c>
      <c r="D3952" s="2" t="s">
        <v>8972</v>
      </c>
      <c r="E3952" s="14" t="s">
        <v>5076</v>
      </c>
      <c r="F3952" s="14" t="e" vm="10">
        <v>#VALUE!</v>
      </c>
      <c r="G3952" s="2" t="str">
        <f>_xlfn.XLOOKUP(E3952,missing_cities!$Q$2:$Q$56,missing_cities!$R$2:$R$56,"Not Found",0)</f>
        <v>United Arab Emirates</v>
      </c>
      <c r="H3952" t="str">
        <f>_xlfn.XLOOKUP(E3952,missing_cities!$Q$2:$Q$56,missing_cities!$S$2:$S$56,"Not Found",0)</f>
        <v>Asia</v>
      </c>
      <c r="I3952" t="s">
        <v>3449</v>
      </c>
      <c r="J3952" s="15">
        <v>0.24</v>
      </c>
      <c r="K3952" t="s">
        <v>34</v>
      </c>
      <c r="L3952" s="15" t="str">
        <f t="shared" si="122"/>
        <v>6:00-22:00</v>
      </c>
      <c r="M3952" s="16">
        <f t="shared" si="123"/>
        <v>0.67</v>
      </c>
      <c r="N3952" s="15">
        <v>3.4</v>
      </c>
      <c r="O3952" s="15">
        <v>65</v>
      </c>
      <c r="P3952" t="s">
        <v>39</v>
      </c>
      <c r="Q3952">
        <v>350</v>
      </c>
      <c r="R3952" t="s">
        <v>35</v>
      </c>
      <c r="S3952">
        <v>2014</v>
      </c>
      <c r="T3952" t="s">
        <v>31</v>
      </c>
      <c r="U3952" s="15">
        <v>4.8</v>
      </c>
      <c r="V3952" s="15">
        <v>5</v>
      </c>
      <c r="W3952" t="s">
        <v>27</v>
      </c>
    </row>
    <row r="3953" spans="1:23">
      <c r="A3953" t="s">
        <v>3998</v>
      </c>
      <c r="B3953">
        <v>13.730422000000001</v>
      </c>
      <c r="C3953" s="15">
        <v>100.482662</v>
      </c>
      <c r="D3953" s="2" t="s">
        <v>8973</v>
      </c>
      <c r="E3953" s="14" t="s">
        <v>5059</v>
      </c>
      <c r="F3953" s="14" t="e" vm="4">
        <v>#VALUE!</v>
      </c>
      <c r="G3953" s="2" t="str">
        <f>_xlfn.XLOOKUP(E3953,missing_cities!$Q$2:$Q$56,missing_cities!$R$2:$R$56,"Not Found",0)</f>
        <v>Thailand</v>
      </c>
      <c r="H3953" t="str">
        <f>_xlfn.XLOOKUP(E3953,missing_cities!$Q$2:$Q$56,missing_cities!$S$2:$S$56,"Not Found",0)</f>
        <v>Asia</v>
      </c>
      <c r="I3953" t="s">
        <v>3449</v>
      </c>
      <c r="J3953" s="15">
        <v>0.42</v>
      </c>
      <c r="K3953" t="s">
        <v>34</v>
      </c>
      <c r="L3953" s="15" t="str">
        <f t="shared" si="122"/>
        <v>6:00-22:00</v>
      </c>
      <c r="M3953" s="16">
        <f t="shared" si="123"/>
        <v>0.67</v>
      </c>
      <c r="N3953" s="15">
        <v>4.9000000000000004</v>
      </c>
      <c r="O3953" s="15">
        <v>17</v>
      </c>
      <c r="P3953" t="s">
        <v>37</v>
      </c>
      <c r="Q3953">
        <v>50</v>
      </c>
      <c r="R3953" t="s">
        <v>132</v>
      </c>
      <c r="S3953">
        <v>2013</v>
      </c>
      <c r="T3953" t="s">
        <v>31</v>
      </c>
      <c r="U3953" s="15">
        <v>4.0999999999999996</v>
      </c>
      <c r="V3953" s="15">
        <v>6</v>
      </c>
      <c r="W3953" t="s">
        <v>27</v>
      </c>
    </row>
    <row r="3954" spans="1:23">
      <c r="A3954" t="s">
        <v>3999</v>
      </c>
      <c r="B3954">
        <v>25.329169</v>
      </c>
      <c r="C3954" s="15">
        <v>55.335053000000002</v>
      </c>
      <c r="D3954" s="2" t="s">
        <v>8974</v>
      </c>
      <c r="E3954" s="14" t="s">
        <v>5076</v>
      </c>
      <c r="F3954" s="14" t="e" vm="10">
        <v>#VALUE!</v>
      </c>
      <c r="G3954" s="2" t="str">
        <f>_xlfn.XLOOKUP(E3954,missing_cities!$Q$2:$Q$56,missing_cities!$R$2:$R$56,"Not Found",0)</f>
        <v>United Arab Emirates</v>
      </c>
      <c r="H3954" t="str">
        <f>_xlfn.XLOOKUP(E3954,missing_cities!$Q$2:$Q$56,missing_cities!$S$2:$S$56,"Not Found",0)</f>
        <v>Asia</v>
      </c>
      <c r="I3954" t="s">
        <v>3449</v>
      </c>
      <c r="J3954" s="15">
        <v>0.13</v>
      </c>
      <c r="K3954" s="1">
        <v>45862</v>
      </c>
      <c r="L3954" s="15" t="str">
        <f t="shared" si="122"/>
        <v>9.00-21.00</v>
      </c>
      <c r="M3954" s="16">
        <f t="shared" si="123"/>
        <v>12</v>
      </c>
      <c r="N3954" s="15">
        <v>12.3</v>
      </c>
      <c r="O3954" s="15">
        <v>42</v>
      </c>
      <c r="P3954" t="s">
        <v>37</v>
      </c>
      <c r="Q3954">
        <v>350</v>
      </c>
      <c r="R3954" t="s">
        <v>97</v>
      </c>
      <c r="S3954">
        <v>2013</v>
      </c>
      <c r="T3954" t="s">
        <v>22</v>
      </c>
      <c r="U3954" s="15">
        <v>3.1</v>
      </c>
      <c r="V3954" s="15">
        <v>10</v>
      </c>
      <c r="W3954" t="s">
        <v>32</v>
      </c>
    </row>
    <row r="3955" spans="1:23">
      <c r="A3955" t="s">
        <v>4000</v>
      </c>
      <c r="B3955">
        <v>37.849750999999998</v>
      </c>
      <c r="C3955" s="15">
        <v>-122.313892</v>
      </c>
      <c r="D3955" s="2" t="s">
        <v>8975</v>
      </c>
      <c r="E3955" s="14" t="s">
        <v>5061</v>
      </c>
      <c r="F3955" s="14" t="e" vm="5">
        <v>#VALUE!</v>
      </c>
      <c r="G3955" s="2" t="str">
        <f>_xlfn.XLOOKUP(E3955,missing_cities!$Q$2:$Q$56,missing_cities!$R$2:$R$56,"Not Found",0)</f>
        <v>United States</v>
      </c>
      <c r="H3955" t="str">
        <f>_xlfn.XLOOKUP(E3955,missing_cities!$Q$2:$Q$56,missing_cities!$S$2:$S$56,"Not Found",0)</f>
        <v>North America</v>
      </c>
      <c r="I3955" t="s">
        <v>3449</v>
      </c>
      <c r="J3955" s="15">
        <v>0.33</v>
      </c>
      <c r="K3955" t="s">
        <v>19</v>
      </c>
      <c r="L3955" s="15" t="str">
        <f t="shared" si="122"/>
        <v>9:00-18:00</v>
      </c>
      <c r="M3955" s="16">
        <f t="shared" si="123"/>
        <v>0.37</v>
      </c>
      <c r="N3955" s="15">
        <v>9.99</v>
      </c>
      <c r="O3955" s="15">
        <v>88</v>
      </c>
      <c r="P3955" t="s">
        <v>25</v>
      </c>
      <c r="Q3955">
        <v>50</v>
      </c>
      <c r="R3955" t="s">
        <v>48</v>
      </c>
      <c r="S3955">
        <v>2011</v>
      </c>
      <c r="T3955" t="s">
        <v>22</v>
      </c>
      <c r="U3955" s="15">
        <v>5</v>
      </c>
      <c r="V3955" s="15">
        <v>4</v>
      </c>
      <c r="W3955" t="s">
        <v>27</v>
      </c>
    </row>
    <row r="3956" spans="1:23">
      <c r="A3956" t="s">
        <v>4001</v>
      </c>
      <c r="B3956">
        <v>-69.103933999999995</v>
      </c>
      <c r="C3956" s="15">
        <v>127.550134</v>
      </c>
      <c r="D3956" s="2" t="s">
        <v>8976</v>
      </c>
      <c r="E3956" s="14" t="str">
        <f>_xlfn.XLOOKUP(C3956,missing_cities!B:B,missing_cities!C:C,"Not Found",0)</f>
        <v>Error</v>
      </c>
      <c r="F3956" s="14" t="s">
        <v>9987</v>
      </c>
      <c r="G3956" s="2" t="str">
        <f>_xlfn.XLOOKUP(E3956,missing_cities!$Q$2:$Q$56,missing_cities!$R$2:$R$56,"Not Found",0)</f>
        <v>Error</v>
      </c>
      <c r="H3956" t="str">
        <f>_xlfn.XLOOKUP(E3956,missing_cities!$Q$2:$Q$56,missing_cities!$S$2:$S$56,"Not Found",0)</f>
        <v>Error</v>
      </c>
      <c r="I3956" t="s">
        <v>3449</v>
      </c>
      <c r="J3956" s="15">
        <v>0.32</v>
      </c>
      <c r="K3956" t="s">
        <v>19</v>
      </c>
      <c r="L3956" s="15" t="str">
        <f t="shared" si="122"/>
        <v>9:00-18:00</v>
      </c>
      <c r="M3956" s="16">
        <f t="shared" si="123"/>
        <v>0.37</v>
      </c>
      <c r="N3956" s="15">
        <v>11.97</v>
      </c>
      <c r="O3956" s="15">
        <v>89</v>
      </c>
      <c r="P3956" t="s">
        <v>39</v>
      </c>
      <c r="Q3956">
        <v>150</v>
      </c>
      <c r="R3956" t="s">
        <v>37</v>
      </c>
      <c r="S3956">
        <v>2020</v>
      </c>
      <c r="T3956" t="s">
        <v>22</v>
      </c>
      <c r="U3956" s="15">
        <v>3.5</v>
      </c>
      <c r="V3956" s="15">
        <v>4</v>
      </c>
      <c r="W3956" t="s">
        <v>27</v>
      </c>
    </row>
    <row r="3957" spans="1:23">
      <c r="A3957" t="s">
        <v>4002</v>
      </c>
      <c r="B3957">
        <v>25.201664000000001</v>
      </c>
      <c r="C3957" s="15">
        <v>55.358268000000002</v>
      </c>
      <c r="D3957" s="2" t="s">
        <v>8977</v>
      </c>
      <c r="E3957" s="14" t="s">
        <v>5076</v>
      </c>
      <c r="F3957" s="14" t="e" vm="10">
        <v>#VALUE!</v>
      </c>
      <c r="G3957" s="2" t="str">
        <f>_xlfn.XLOOKUP(E3957,missing_cities!$Q$2:$Q$56,missing_cities!$R$2:$R$56,"Not Found",0)</f>
        <v>United Arab Emirates</v>
      </c>
      <c r="H3957" t="str">
        <f>_xlfn.XLOOKUP(E3957,missing_cities!$Q$2:$Q$56,missing_cities!$S$2:$S$56,"Not Found",0)</f>
        <v>Asia</v>
      </c>
      <c r="I3957" t="s">
        <v>3449</v>
      </c>
      <c r="J3957" s="15">
        <v>0.4</v>
      </c>
      <c r="K3957" t="s">
        <v>34</v>
      </c>
      <c r="L3957" s="15" t="str">
        <f t="shared" si="122"/>
        <v>6:00-22:00</v>
      </c>
      <c r="M3957" s="16">
        <f t="shared" si="123"/>
        <v>0.67</v>
      </c>
      <c r="N3957" s="15">
        <v>18.670000000000002</v>
      </c>
      <c r="O3957" s="15">
        <v>23</v>
      </c>
      <c r="P3957" t="s">
        <v>37</v>
      </c>
      <c r="Q3957">
        <v>350</v>
      </c>
      <c r="R3957" t="s">
        <v>97</v>
      </c>
      <c r="S3957">
        <v>2022</v>
      </c>
      <c r="T3957" t="s">
        <v>31</v>
      </c>
      <c r="U3957" s="15">
        <v>4.7</v>
      </c>
      <c r="V3957" s="15">
        <v>4</v>
      </c>
      <c r="W3957" t="s">
        <v>27</v>
      </c>
    </row>
    <row r="3958" spans="1:23">
      <c r="A3958" t="s">
        <v>4003</v>
      </c>
      <c r="B3958">
        <v>37.592174</v>
      </c>
      <c r="C3958" s="15">
        <v>127.09226099999999</v>
      </c>
      <c r="D3958" s="2" t="s">
        <v>8978</v>
      </c>
      <c r="E3958" s="14" t="s">
        <v>5063</v>
      </c>
      <c r="F3958" s="14" t="e" vm="6">
        <v>#VALUE!</v>
      </c>
      <c r="G3958" s="2" t="str">
        <f>_xlfn.XLOOKUP(E3958,missing_cities!$Q$2:$Q$56,missing_cities!$R$2:$R$56,"Not Found",0)</f>
        <v>South Korea</v>
      </c>
      <c r="H3958" t="str">
        <f>_xlfn.XLOOKUP(E3958,missing_cities!$Q$2:$Q$56,missing_cities!$S$2:$S$56,"Not Found",0)</f>
        <v>Asia</v>
      </c>
      <c r="I3958" t="s">
        <v>3449</v>
      </c>
      <c r="J3958" s="15">
        <v>0.28000000000000003</v>
      </c>
      <c r="K3958" s="1">
        <v>45862</v>
      </c>
      <c r="L3958" s="15" t="str">
        <f t="shared" si="122"/>
        <v>9.00-21.00</v>
      </c>
      <c r="M3958" s="16">
        <f t="shared" si="123"/>
        <v>12</v>
      </c>
      <c r="N3958" s="15">
        <v>2.9</v>
      </c>
      <c r="O3958" s="15">
        <v>23</v>
      </c>
      <c r="P3958" t="s">
        <v>25</v>
      </c>
      <c r="Q3958">
        <v>22</v>
      </c>
      <c r="R3958" t="s">
        <v>44</v>
      </c>
      <c r="S3958">
        <v>2023</v>
      </c>
      <c r="T3958" t="s">
        <v>31</v>
      </c>
      <c r="U3958" s="15">
        <v>4.3</v>
      </c>
      <c r="V3958" s="15">
        <v>9</v>
      </c>
      <c r="W3958" t="s">
        <v>32</v>
      </c>
    </row>
    <row r="3959" spans="1:23">
      <c r="A3959" t="s">
        <v>4004</v>
      </c>
      <c r="B3959">
        <v>19.135726999999999</v>
      </c>
      <c r="C3959" s="15">
        <v>72.991770000000002</v>
      </c>
      <c r="D3959" s="2" t="s">
        <v>8979</v>
      </c>
      <c r="E3959" s="14" t="s">
        <v>5079</v>
      </c>
      <c r="F3959" s="14" t="e" vm="11">
        <v>#VALUE!</v>
      </c>
      <c r="G3959" s="2" t="str">
        <f>_xlfn.XLOOKUP(E3959,missing_cities!$Q$2:$Q$56,missing_cities!$R$2:$R$56,"Not Found",0)</f>
        <v>India</v>
      </c>
      <c r="H3959" t="str">
        <f>_xlfn.XLOOKUP(E3959,missing_cities!$Q$2:$Q$56,missing_cities!$S$2:$S$56,"Not Found",0)</f>
        <v>Asia</v>
      </c>
      <c r="I3959" t="s">
        <v>3449</v>
      </c>
      <c r="J3959" s="15">
        <v>0.22</v>
      </c>
      <c r="K3959" t="s">
        <v>34</v>
      </c>
      <c r="L3959" s="15" t="str">
        <f t="shared" si="122"/>
        <v>6:00-22:00</v>
      </c>
      <c r="M3959" s="16">
        <f t="shared" si="123"/>
        <v>0.67</v>
      </c>
      <c r="N3959" s="15">
        <v>2.94</v>
      </c>
      <c r="O3959" s="15">
        <v>52</v>
      </c>
      <c r="P3959" t="s">
        <v>37</v>
      </c>
      <c r="Q3959">
        <v>350</v>
      </c>
      <c r="R3959" t="s">
        <v>21</v>
      </c>
      <c r="S3959">
        <v>2015</v>
      </c>
      <c r="T3959" t="s">
        <v>31</v>
      </c>
      <c r="U3959" s="15">
        <v>3.5</v>
      </c>
      <c r="V3959" s="15">
        <v>7</v>
      </c>
      <c r="W3959" t="s">
        <v>23</v>
      </c>
    </row>
    <row r="3960" spans="1:23">
      <c r="A3960" t="s">
        <v>4005</v>
      </c>
      <c r="B3960">
        <v>19.508011</v>
      </c>
      <c r="C3960" s="15">
        <v>-99.172674999999998</v>
      </c>
      <c r="D3960" s="2" t="s">
        <v>8980</v>
      </c>
      <c r="E3960" s="14" t="s">
        <v>5119</v>
      </c>
      <c r="F3960" s="14" t="e" vm="13">
        <v>#VALUE!</v>
      </c>
      <c r="G3960" s="2" t="str">
        <f>_xlfn.XLOOKUP(E3960,missing_cities!$Q$2:$Q$56,missing_cities!$R$2:$R$56,"Not Found",0)</f>
        <v>Mexico</v>
      </c>
      <c r="H3960" t="str">
        <f>_xlfn.XLOOKUP(E3960,missing_cities!$Q$2:$Q$56,missing_cities!$S$2:$S$56,"Not Found",0)</f>
        <v>North America</v>
      </c>
      <c r="I3960" t="s">
        <v>3449</v>
      </c>
      <c r="J3960" s="15">
        <v>0.32</v>
      </c>
      <c r="K3960" s="1">
        <v>45862</v>
      </c>
      <c r="L3960" s="15" t="str">
        <f t="shared" si="122"/>
        <v>9.00-21.00</v>
      </c>
      <c r="M3960" s="16">
        <f t="shared" si="123"/>
        <v>12</v>
      </c>
      <c r="N3960" s="15">
        <v>15.54</v>
      </c>
      <c r="O3960" s="15">
        <v>53</v>
      </c>
      <c r="P3960" t="s">
        <v>37</v>
      </c>
      <c r="Q3960">
        <v>50</v>
      </c>
      <c r="R3960" t="s">
        <v>37</v>
      </c>
      <c r="S3960">
        <v>2023</v>
      </c>
      <c r="T3960" t="s">
        <v>22</v>
      </c>
      <c r="U3960" s="15">
        <v>3.5</v>
      </c>
      <c r="V3960" s="15">
        <v>2</v>
      </c>
      <c r="W3960" t="s">
        <v>32</v>
      </c>
    </row>
    <row r="3961" spans="1:23">
      <c r="A3961" t="s">
        <v>4006</v>
      </c>
      <c r="B3961">
        <v>19.412566000000002</v>
      </c>
      <c r="C3961" s="15">
        <v>-99.126749000000004</v>
      </c>
      <c r="D3961" s="2" t="s">
        <v>8981</v>
      </c>
      <c r="E3961" s="14" t="s">
        <v>5119</v>
      </c>
      <c r="F3961" s="14" t="e" vm="13">
        <v>#VALUE!</v>
      </c>
      <c r="G3961" s="2" t="str">
        <f>_xlfn.XLOOKUP(E3961,missing_cities!$Q$2:$Q$56,missing_cities!$R$2:$R$56,"Not Found",0)</f>
        <v>Mexico</v>
      </c>
      <c r="H3961" t="str">
        <f>_xlfn.XLOOKUP(E3961,missing_cities!$Q$2:$Q$56,missing_cities!$S$2:$S$56,"Not Found",0)</f>
        <v>North America</v>
      </c>
      <c r="I3961" t="s">
        <v>3449</v>
      </c>
      <c r="J3961" s="15">
        <v>0.28000000000000003</v>
      </c>
      <c r="K3961" t="s">
        <v>19</v>
      </c>
      <c r="L3961" s="15" t="str">
        <f t="shared" si="122"/>
        <v>9:00-18:00</v>
      </c>
      <c r="M3961" s="16">
        <f t="shared" si="123"/>
        <v>0.37</v>
      </c>
      <c r="N3961" s="15">
        <v>4.8099999999999996</v>
      </c>
      <c r="O3961" s="15">
        <v>26</v>
      </c>
      <c r="P3961" t="s">
        <v>20</v>
      </c>
      <c r="Q3961">
        <v>350</v>
      </c>
      <c r="R3961" t="s">
        <v>81</v>
      </c>
      <c r="S3961">
        <v>2022</v>
      </c>
      <c r="T3961" t="s">
        <v>22</v>
      </c>
      <c r="U3961" s="15">
        <v>4.2</v>
      </c>
      <c r="V3961" s="15">
        <v>9</v>
      </c>
      <c r="W3961" t="s">
        <v>23</v>
      </c>
    </row>
    <row r="3962" spans="1:23">
      <c r="A3962" t="s">
        <v>4007</v>
      </c>
      <c r="B3962">
        <v>-33.808025999999998</v>
      </c>
      <c r="C3962" s="15">
        <v>18.441845000000001</v>
      </c>
      <c r="D3962" s="2" t="s">
        <v>8982</v>
      </c>
      <c r="E3962" s="14" t="s">
        <v>5085</v>
      </c>
      <c r="F3962" s="14" t="e" vm="12">
        <v>#VALUE!</v>
      </c>
      <c r="G3962" s="2" t="str">
        <f>_xlfn.XLOOKUP(E3962,missing_cities!$Q$2:$Q$56,missing_cities!$R$2:$R$56,"Not Found",0)</f>
        <v>South Africa</v>
      </c>
      <c r="H3962" t="str">
        <f>_xlfn.XLOOKUP(E3962,missing_cities!$Q$2:$Q$56,missing_cities!$S$2:$S$56,"Not Found",0)</f>
        <v>Africa</v>
      </c>
      <c r="I3962" t="s">
        <v>3449</v>
      </c>
      <c r="J3962" s="15">
        <v>0.11</v>
      </c>
      <c r="K3962" t="s">
        <v>19</v>
      </c>
      <c r="L3962" s="15" t="str">
        <f t="shared" si="122"/>
        <v>9:00-18:00</v>
      </c>
      <c r="M3962" s="16">
        <f t="shared" si="123"/>
        <v>0.37</v>
      </c>
      <c r="N3962" s="15">
        <v>17.38</v>
      </c>
      <c r="O3962" s="15">
        <v>87</v>
      </c>
      <c r="P3962" t="s">
        <v>20</v>
      </c>
      <c r="Q3962">
        <v>50</v>
      </c>
      <c r="R3962" t="s">
        <v>35</v>
      </c>
      <c r="S3962">
        <v>2023</v>
      </c>
      <c r="T3962" t="s">
        <v>31</v>
      </c>
      <c r="U3962" s="15">
        <v>3.7</v>
      </c>
      <c r="V3962" s="15">
        <v>1</v>
      </c>
      <c r="W3962" t="s">
        <v>32</v>
      </c>
    </row>
    <row r="3963" spans="1:23">
      <c r="A3963" t="s">
        <v>4008</v>
      </c>
      <c r="B3963">
        <v>37.795529999999999</v>
      </c>
      <c r="C3963" s="15">
        <v>-122.370901</v>
      </c>
      <c r="D3963" s="2" t="s">
        <v>8983</v>
      </c>
      <c r="E3963" s="14" t="s">
        <v>5061</v>
      </c>
      <c r="F3963" s="14" t="e" vm="5">
        <v>#VALUE!</v>
      </c>
      <c r="G3963" s="2" t="str">
        <f>_xlfn.XLOOKUP(E3963,missing_cities!$Q$2:$Q$56,missing_cities!$R$2:$R$56,"Not Found",0)</f>
        <v>United States</v>
      </c>
      <c r="H3963" t="str">
        <f>_xlfn.XLOOKUP(E3963,missing_cities!$Q$2:$Q$56,missing_cities!$S$2:$S$56,"Not Found",0)</f>
        <v>North America</v>
      </c>
      <c r="I3963" t="s">
        <v>3449</v>
      </c>
      <c r="J3963" s="15">
        <v>0.32</v>
      </c>
      <c r="K3963" s="1">
        <v>45862</v>
      </c>
      <c r="L3963" s="15" t="str">
        <f t="shared" si="122"/>
        <v>9.00-21.00</v>
      </c>
      <c r="M3963" s="16">
        <f t="shared" si="123"/>
        <v>12</v>
      </c>
      <c r="N3963" s="15">
        <v>2.68</v>
      </c>
      <c r="O3963" s="15">
        <v>77</v>
      </c>
      <c r="P3963" t="s">
        <v>20</v>
      </c>
      <c r="Q3963">
        <v>22</v>
      </c>
      <c r="R3963" t="s">
        <v>21</v>
      </c>
      <c r="S3963">
        <v>2015</v>
      </c>
      <c r="T3963" t="s">
        <v>31</v>
      </c>
      <c r="U3963" s="15">
        <v>3.7</v>
      </c>
      <c r="V3963" s="15">
        <v>9</v>
      </c>
      <c r="W3963" t="s">
        <v>32</v>
      </c>
    </row>
    <row r="3964" spans="1:23">
      <c r="A3964" t="s">
        <v>4009</v>
      </c>
      <c r="B3964">
        <v>-23.633354000000001</v>
      </c>
      <c r="C3964" s="15">
        <v>-46.640569999999997</v>
      </c>
      <c r="D3964" s="2" t="s">
        <v>8984</v>
      </c>
      <c r="E3964" s="14" t="s">
        <v>5067</v>
      </c>
      <c r="F3964" s="14" t="e" vm="7">
        <v>#VALUE!</v>
      </c>
      <c r="G3964" s="2" t="str">
        <f>_xlfn.XLOOKUP(E3964,missing_cities!$Q$2:$Q$56,missing_cities!$R$2:$R$56,"Not Found",0)</f>
        <v>Brazil</v>
      </c>
      <c r="H3964" t="str">
        <f>_xlfn.XLOOKUP(E3964,missing_cities!$Q$2:$Q$56,missing_cities!$S$2:$S$56,"Not Found",0)</f>
        <v>South America</v>
      </c>
      <c r="I3964" t="s">
        <v>3449</v>
      </c>
      <c r="J3964" s="15">
        <v>0.41</v>
      </c>
      <c r="K3964" s="1">
        <v>45862</v>
      </c>
      <c r="L3964" s="15" t="str">
        <f t="shared" si="122"/>
        <v>9.00-21.00</v>
      </c>
      <c r="M3964" s="16">
        <f t="shared" si="123"/>
        <v>12</v>
      </c>
      <c r="N3964" s="15">
        <v>10.84</v>
      </c>
      <c r="O3964" s="15">
        <v>37</v>
      </c>
      <c r="P3964" t="s">
        <v>20</v>
      </c>
      <c r="Q3964">
        <v>50</v>
      </c>
      <c r="R3964" t="s">
        <v>76</v>
      </c>
      <c r="S3964">
        <v>2021</v>
      </c>
      <c r="T3964" t="s">
        <v>22</v>
      </c>
      <c r="U3964" s="15">
        <v>3</v>
      </c>
      <c r="V3964" s="15">
        <v>8</v>
      </c>
      <c r="W3964" t="s">
        <v>27</v>
      </c>
    </row>
    <row r="3965" spans="1:23">
      <c r="A3965" t="s">
        <v>4010</v>
      </c>
      <c r="B3965">
        <v>19.439029999999999</v>
      </c>
      <c r="C3965" s="15">
        <v>-99.149435999999994</v>
      </c>
      <c r="D3965" s="2" t="s">
        <v>8985</v>
      </c>
      <c r="E3965" s="14" t="s">
        <v>5119</v>
      </c>
      <c r="F3965" s="14" t="e" vm="13">
        <v>#VALUE!</v>
      </c>
      <c r="G3965" s="2" t="str">
        <f>_xlfn.XLOOKUP(E3965,missing_cities!$Q$2:$Q$56,missing_cities!$R$2:$R$56,"Not Found",0)</f>
        <v>Mexico</v>
      </c>
      <c r="H3965" t="str">
        <f>_xlfn.XLOOKUP(E3965,missing_cities!$Q$2:$Q$56,missing_cities!$S$2:$S$56,"Not Found",0)</f>
        <v>North America</v>
      </c>
      <c r="I3965" t="s">
        <v>3449</v>
      </c>
      <c r="J3965" s="15">
        <v>0.19</v>
      </c>
      <c r="K3965" s="1">
        <v>45862</v>
      </c>
      <c r="L3965" s="15" t="str">
        <f t="shared" si="122"/>
        <v>9.00-21.00</v>
      </c>
      <c r="M3965" s="16">
        <f t="shared" si="123"/>
        <v>12</v>
      </c>
      <c r="N3965" s="15">
        <v>6.03</v>
      </c>
      <c r="O3965" s="15">
        <v>43</v>
      </c>
      <c r="P3965" t="s">
        <v>39</v>
      </c>
      <c r="Q3965">
        <v>150</v>
      </c>
      <c r="R3965" t="s">
        <v>74</v>
      </c>
      <c r="S3965">
        <v>2010</v>
      </c>
      <c r="T3965" t="s">
        <v>22</v>
      </c>
      <c r="U3965" s="15">
        <v>3</v>
      </c>
      <c r="V3965" s="15">
        <v>4</v>
      </c>
      <c r="W3965" t="s">
        <v>23</v>
      </c>
    </row>
    <row r="3966" spans="1:23">
      <c r="A3966" t="s">
        <v>4011</v>
      </c>
      <c r="B3966">
        <v>52.461955000000003</v>
      </c>
      <c r="C3966" s="15">
        <v>13.490878</v>
      </c>
      <c r="D3966" s="2" t="s">
        <v>8986</v>
      </c>
      <c r="E3966" s="14" t="s">
        <v>5057</v>
      </c>
      <c r="F3966" s="14" t="e" vm="3">
        <v>#VALUE!</v>
      </c>
      <c r="G3966" s="2" t="str">
        <f>_xlfn.XLOOKUP(E3966,missing_cities!$Q$2:$Q$56,missing_cities!$R$2:$R$56,"Not Found",0)</f>
        <v>Germany</v>
      </c>
      <c r="H3966" t="str">
        <f>_xlfn.XLOOKUP(E3966,missing_cities!$Q$2:$Q$56,missing_cities!$S$2:$S$56,"Not Found",0)</f>
        <v>Europe</v>
      </c>
      <c r="I3966" t="s">
        <v>3449</v>
      </c>
      <c r="J3966" s="15">
        <v>0.48</v>
      </c>
      <c r="K3966" t="s">
        <v>19</v>
      </c>
      <c r="L3966" s="15" t="str">
        <f t="shared" si="122"/>
        <v>9:00-18:00</v>
      </c>
      <c r="M3966" s="16">
        <f t="shared" si="123"/>
        <v>0.37</v>
      </c>
      <c r="N3966" s="15">
        <v>3.55</v>
      </c>
      <c r="O3966" s="15">
        <v>89</v>
      </c>
      <c r="P3966" t="s">
        <v>20</v>
      </c>
      <c r="Q3966">
        <v>22</v>
      </c>
      <c r="R3966" t="s">
        <v>21</v>
      </c>
      <c r="S3966">
        <v>2022</v>
      </c>
      <c r="T3966" t="s">
        <v>31</v>
      </c>
      <c r="U3966" s="15">
        <v>4.5</v>
      </c>
      <c r="V3966" s="15">
        <v>10</v>
      </c>
      <c r="W3966" t="s">
        <v>32</v>
      </c>
    </row>
    <row r="3967" spans="1:23">
      <c r="A3967" t="s">
        <v>4012</v>
      </c>
      <c r="B3967">
        <v>41.994160000000001</v>
      </c>
      <c r="C3967" s="15">
        <v>-87.657355999999993</v>
      </c>
      <c r="D3967" s="2" t="s">
        <v>8987</v>
      </c>
      <c r="E3967" s="14" t="s">
        <v>5065</v>
      </c>
      <c r="F3967" s="14" t="e" vm="5">
        <v>#VALUE!</v>
      </c>
      <c r="G3967" s="2" t="str">
        <f>_xlfn.XLOOKUP(E3967,missing_cities!$Q$2:$Q$56,missing_cities!$R$2:$R$56,"Not Found",0)</f>
        <v>United States</v>
      </c>
      <c r="H3967" t="str">
        <f>_xlfn.XLOOKUP(E3967,missing_cities!$Q$2:$Q$56,missing_cities!$S$2:$S$56,"Not Found",0)</f>
        <v>North America</v>
      </c>
      <c r="I3967" t="s">
        <v>3449</v>
      </c>
      <c r="J3967" s="15">
        <v>0.23</v>
      </c>
      <c r="K3967" t="s">
        <v>34</v>
      </c>
      <c r="L3967" s="15" t="str">
        <f t="shared" si="122"/>
        <v>6:00-22:00</v>
      </c>
      <c r="M3967" s="16">
        <f t="shared" si="123"/>
        <v>0.67</v>
      </c>
      <c r="N3967" s="15">
        <v>3.41</v>
      </c>
      <c r="O3967" s="15">
        <v>78</v>
      </c>
      <c r="P3967" t="s">
        <v>37</v>
      </c>
      <c r="Q3967">
        <v>22</v>
      </c>
      <c r="R3967" t="s">
        <v>44</v>
      </c>
      <c r="S3967">
        <v>2010</v>
      </c>
      <c r="T3967" t="s">
        <v>31</v>
      </c>
      <c r="U3967" s="15">
        <v>4</v>
      </c>
      <c r="V3967" s="15">
        <v>9</v>
      </c>
      <c r="W3967" t="s">
        <v>23</v>
      </c>
    </row>
    <row r="3968" spans="1:23">
      <c r="A3968" t="s">
        <v>4013</v>
      </c>
      <c r="B3968">
        <v>19.520961</v>
      </c>
      <c r="C3968" s="15">
        <v>-99.100960999999998</v>
      </c>
      <c r="D3968" s="2" t="s">
        <v>8988</v>
      </c>
      <c r="E3968" s="14" t="s">
        <v>5119</v>
      </c>
      <c r="F3968" s="14" t="e" vm="13">
        <v>#VALUE!</v>
      </c>
      <c r="G3968" s="2" t="str">
        <f>_xlfn.XLOOKUP(E3968,missing_cities!$Q$2:$Q$56,missing_cities!$R$2:$R$56,"Not Found",0)</f>
        <v>Mexico</v>
      </c>
      <c r="H3968" t="str">
        <f>_xlfn.XLOOKUP(E3968,missing_cities!$Q$2:$Q$56,missing_cities!$S$2:$S$56,"Not Found",0)</f>
        <v>North America</v>
      </c>
      <c r="I3968" t="s">
        <v>3449</v>
      </c>
      <c r="J3968" s="15">
        <v>0.13</v>
      </c>
      <c r="K3968" s="1">
        <v>45862</v>
      </c>
      <c r="L3968" s="15" t="str">
        <f t="shared" si="122"/>
        <v>9.00-21.00</v>
      </c>
      <c r="M3968" s="16">
        <f t="shared" si="123"/>
        <v>12</v>
      </c>
      <c r="N3968" s="15">
        <v>5.2</v>
      </c>
      <c r="O3968" s="15">
        <v>77</v>
      </c>
      <c r="P3968" t="s">
        <v>29</v>
      </c>
      <c r="Q3968">
        <v>22</v>
      </c>
      <c r="R3968" t="s">
        <v>81</v>
      </c>
      <c r="S3968">
        <v>2017</v>
      </c>
      <c r="T3968" t="s">
        <v>22</v>
      </c>
      <c r="U3968" s="15">
        <v>4.2</v>
      </c>
      <c r="V3968" s="15">
        <v>8</v>
      </c>
      <c r="W3968" t="s">
        <v>27</v>
      </c>
    </row>
    <row r="3969" spans="1:23">
      <c r="A3969" t="s">
        <v>4014</v>
      </c>
      <c r="B3969">
        <v>19.508543</v>
      </c>
      <c r="C3969" s="15">
        <v>-99.055316000000005</v>
      </c>
      <c r="D3969" s="2" t="s">
        <v>8989</v>
      </c>
      <c r="E3969" s="14" t="s">
        <v>5119</v>
      </c>
      <c r="F3969" s="14" t="e" vm="13">
        <v>#VALUE!</v>
      </c>
      <c r="G3969" s="2" t="str">
        <f>_xlfn.XLOOKUP(E3969,missing_cities!$Q$2:$Q$56,missing_cities!$R$2:$R$56,"Not Found",0)</f>
        <v>Mexico</v>
      </c>
      <c r="H3969" t="str">
        <f>_xlfn.XLOOKUP(E3969,missing_cities!$Q$2:$Q$56,missing_cities!$S$2:$S$56,"Not Found",0)</f>
        <v>North America</v>
      </c>
      <c r="I3969" t="s">
        <v>3449</v>
      </c>
      <c r="J3969" s="15">
        <v>0.45</v>
      </c>
      <c r="K3969" t="s">
        <v>34</v>
      </c>
      <c r="L3969" s="15" t="str">
        <f t="shared" si="122"/>
        <v>6:00-22:00</v>
      </c>
      <c r="M3969" s="16">
        <f t="shared" si="123"/>
        <v>0.67</v>
      </c>
      <c r="N3969" s="15">
        <v>15.69</v>
      </c>
      <c r="O3969" s="15">
        <v>60</v>
      </c>
      <c r="P3969" t="s">
        <v>25</v>
      </c>
      <c r="Q3969">
        <v>22</v>
      </c>
      <c r="R3969" t="s">
        <v>42</v>
      </c>
      <c r="S3969">
        <v>2020</v>
      </c>
      <c r="T3969" t="s">
        <v>22</v>
      </c>
      <c r="U3969" s="15">
        <v>4.7</v>
      </c>
      <c r="V3969" s="15">
        <v>3</v>
      </c>
      <c r="W3969" t="s">
        <v>27</v>
      </c>
    </row>
    <row r="3970" spans="1:23">
      <c r="A3970" t="s">
        <v>4015</v>
      </c>
      <c r="B3970">
        <v>-26.022753000000002</v>
      </c>
      <c r="C3970" s="15">
        <v>-45.473038000000003</v>
      </c>
      <c r="D3970" s="2" t="s">
        <v>8990</v>
      </c>
      <c r="E3970" s="14" t="str">
        <f>_xlfn.XLOOKUP(C3970,missing_cities!B:B,missing_cities!C:C,"Not Found",0)</f>
        <v>Error</v>
      </c>
      <c r="F3970" s="14" t="s">
        <v>9987</v>
      </c>
      <c r="G3970" s="2" t="str">
        <f>_xlfn.XLOOKUP(E3970,missing_cities!$Q$2:$Q$56,missing_cities!$R$2:$R$56,"Not Found",0)</f>
        <v>Error</v>
      </c>
      <c r="H3970" t="str">
        <f>_xlfn.XLOOKUP(E3970,missing_cities!$Q$2:$Q$56,missing_cities!$S$2:$S$56,"Not Found",0)</f>
        <v>Error</v>
      </c>
      <c r="I3970" t="s">
        <v>3449</v>
      </c>
      <c r="J3970" s="15">
        <v>0.49</v>
      </c>
      <c r="K3970" s="1">
        <v>45862</v>
      </c>
      <c r="L3970" s="15" t="str">
        <f t="shared" si="122"/>
        <v>9.00-21.00</v>
      </c>
      <c r="M3970" s="16">
        <f t="shared" si="123"/>
        <v>12</v>
      </c>
      <c r="N3970" s="15">
        <v>6.12</v>
      </c>
      <c r="O3970" s="15">
        <v>42</v>
      </c>
      <c r="P3970" t="s">
        <v>25</v>
      </c>
      <c r="Q3970">
        <v>50</v>
      </c>
      <c r="R3970" t="s">
        <v>37</v>
      </c>
      <c r="S3970">
        <v>2021</v>
      </c>
      <c r="T3970" t="s">
        <v>31</v>
      </c>
      <c r="U3970" s="15">
        <v>4.7</v>
      </c>
      <c r="V3970" s="15">
        <v>2</v>
      </c>
      <c r="W3970" t="s">
        <v>32</v>
      </c>
    </row>
    <row r="3971" spans="1:23">
      <c r="A3971" t="s">
        <v>4016</v>
      </c>
      <c r="B3971">
        <v>37.547894999999997</v>
      </c>
      <c r="C3971" s="15">
        <v>126.913078</v>
      </c>
      <c r="D3971" s="2" t="s">
        <v>8991</v>
      </c>
      <c r="E3971" s="14" t="s">
        <v>5063</v>
      </c>
      <c r="F3971" s="14" t="e" vm="6">
        <v>#VALUE!</v>
      </c>
      <c r="G3971" s="2" t="str">
        <f>_xlfn.XLOOKUP(E3971,missing_cities!$Q$2:$Q$56,missing_cities!$R$2:$R$56,"Not Found",0)</f>
        <v>South Korea</v>
      </c>
      <c r="H3971" t="str">
        <f>_xlfn.XLOOKUP(E3971,missing_cities!$Q$2:$Q$56,missing_cities!$S$2:$S$56,"Not Found",0)</f>
        <v>Asia</v>
      </c>
      <c r="I3971" t="s">
        <v>3449</v>
      </c>
      <c r="J3971" s="15">
        <v>0.19</v>
      </c>
      <c r="K3971" t="s">
        <v>19</v>
      </c>
      <c r="L3971" s="15" t="str">
        <f t="shared" ref="L3971:L4034" si="124">IF(ISNUMBER(SEARCH("-",K3971)),K3971,"9.00-21.00")</f>
        <v>9:00-18:00</v>
      </c>
      <c r="M3971" s="16">
        <f t="shared" ref="M3971:M4034" si="125">IF(ISNUMBER(SEARCH("-", L3971)), TEXT(RIGHT(L3971, LEN(L3971) - FIND("-", L3971)), "0.00") - TEXT(LEFT(L3971, FIND("-", L3971)-1), "0.00"), "")</f>
        <v>0.37</v>
      </c>
      <c r="N3971" s="15">
        <v>18.54</v>
      </c>
      <c r="O3971" s="15">
        <v>29</v>
      </c>
      <c r="P3971" t="s">
        <v>37</v>
      </c>
      <c r="Q3971">
        <v>150</v>
      </c>
      <c r="R3971" t="s">
        <v>48</v>
      </c>
      <c r="S3971">
        <v>2015</v>
      </c>
      <c r="T3971" t="s">
        <v>22</v>
      </c>
      <c r="U3971" s="15">
        <v>3.5</v>
      </c>
      <c r="V3971" s="15">
        <v>2</v>
      </c>
      <c r="W3971" t="s">
        <v>27</v>
      </c>
    </row>
    <row r="3972" spans="1:23">
      <c r="A3972" t="s">
        <v>4017</v>
      </c>
      <c r="B3972">
        <v>-16.479485</v>
      </c>
      <c r="C3972" s="15">
        <v>-134.782139</v>
      </c>
      <c r="D3972" s="2" t="s">
        <v>8992</v>
      </c>
      <c r="E3972" s="14" t="str">
        <f>_xlfn.XLOOKUP(C3972,missing_cities!B:B,missing_cities!C:C,"Not Found",0)</f>
        <v>Error</v>
      </c>
      <c r="F3972" s="14" t="s">
        <v>9987</v>
      </c>
      <c r="G3972" s="2" t="str">
        <f>_xlfn.XLOOKUP(E3972,missing_cities!$Q$2:$Q$56,missing_cities!$R$2:$R$56,"Not Found",0)</f>
        <v>Error</v>
      </c>
      <c r="H3972" t="str">
        <f>_xlfn.XLOOKUP(E3972,missing_cities!$Q$2:$Q$56,missing_cities!$S$2:$S$56,"Not Found",0)</f>
        <v>Error</v>
      </c>
      <c r="I3972" t="s">
        <v>3449</v>
      </c>
      <c r="J3972" s="15">
        <v>0.28999999999999998</v>
      </c>
      <c r="K3972" s="1">
        <v>45862</v>
      </c>
      <c r="L3972" s="15" t="str">
        <f t="shared" si="124"/>
        <v>9.00-21.00</v>
      </c>
      <c r="M3972" s="16">
        <f t="shared" si="125"/>
        <v>12</v>
      </c>
      <c r="N3972" s="15">
        <v>4.7300000000000004</v>
      </c>
      <c r="O3972" s="15">
        <v>58</v>
      </c>
      <c r="P3972" t="s">
        <v>25</v>
      </c>
      <c r="Q3972">
        <v>22</v>
      </c>
      <c r="R3972" t="s">
        <v>48</v>
      </c>
      <c r="S3972">
        <v>2013</v>
      </c>
      <c r="T3972" t="s">
        <v>22</v>
      </c>
      <c r="U3972" s="15">
        <v>4.5999999999999996</v>
      </c>
      <c r="V3972" s="15">
        <v>3</v>
      </c>
      <c r="W3972" t="s">
        <v>23</v>
      </c>
    </row>
    <row r="3973" spans="1:23">
      <c r="A3973" t="s">
        <v>4018</v>
      </c>
      <c r="B3973">
        <v>55.826864</v>
      </c>
      <c r="C3973" s="15">
        <v>37.546157000000001</v>
      </c>
      <c r="D3973" s="2" t="s">
        <v>8993</v>
      </c>
      <c r="E3973" s="14" t="s">
        <v>5052</v>
      </c>
      <c r="F3973" s="14" t="e" vm="2">
        <v>#VALUE!</v>
      </c>
      <c r="G3973" s="2" t="str">
        <f>_xlfn.XLOOKUP(E3973,missing_cities!$Q$2:$Q$56,missing_cities!$R$2:$R$56,"Not Found",0)</f>
        <v>Russia</v>
      </c>
      <c r="H3973" t="str">
        <f>_xlfn.XLOOKUP(E3973,missing_cities!$Q$2:$Q$56,missing_cities!$S$2:$S$56,"Not Found",0)</f>
        <v>Europe</v>
      </c>
      <c r="I3973" t="s">
        <v>3449</v>
      </c>
      <c r="J3973" s="15">
        <v>0.32</v>
      </c>
      <c r="K3973" s="1">
        <v>45862</v>
      </c>
      <c r="L3973" s="15" t="str">
        <f t="shared" si="124"/>
        <v>9.00-21.00</v>
      </c>
      <c r="M3973" s="16">
        <f t="shared" si="125"/>
        <v>12</v>
      </c>
      <c r="N3973" s="15">
        <v>5.92</v>
      </c>
      <c r="O3973" s="15">
        <v>70</v>
      </c>
      <c r="P3973" t="s">
        <v>37</v>
      </c>
      <c r="Q3973">
        <v>350</v>
      </c>
      <c r="R3973" t="s">
        <v>21</v>
      </c>
      <c r="S3973">
        <v>2015</v>
      </c>
      <c r="T3973" t="s">
        <v>31</v>
      </c>
      <c r="U3973" s="15">
        <v>3.9</v>
      </c>
      <c r="V3973" s="15">
        <v>1</v>
      </c>
      <c r="W3973" t="s">
        <v>27</v>
      </c>
    </row>
    <row r="3974" spans="1:23">
      <c r="A3974" t="s">
        <v>4019</v>
      </c>
      <c r="B3974">
        <v>-33.753264000000001</v>
      </c>
      <c r="C3974" s="15">
        <v>18.585625</v>
      </c>
      <c r="D3974" s="2" t="s">
        <v>8994</v>
      </c>
      <c r="E3974" s="14" t="s">
        <v>5085</v>
      </c>
      <c r="F3974" s="14" t="e" vm="12">
        <v>#VALUE!</v>
      </c>
      <c r="G3974" s="2" t="str">
        <f>_xlfn.XLOOKUP(E3974,missing_cities!$Q$2:$Q$56,missing_cities!$R$2:$R$56,"Not Found",0)</f>
        <v>South Africa</v>
      </c>
      <c r="H3974" t="str">
        <f>_xlfn.XLOOKUP(E3974,missing_cities!$Q$2:$Q$56,missing_cities!$S$2:$S$56,"Not Found",0)</f>
        <v>Africa</v>
      </c>
      <c r="I3974" t="s">
        <v>3449</v>
      </c>
      <c r="J3974" s="15">
        <v>0.2</v>
      </c>
      <c r="K3974" t="s">
        <v>34</v>
      </c>
      <c r="L3974" s="15" t="str">
        <f t="shared" si="124"/>
        <v>6:00-22:00</v>
      </c>
      <c r="M3974" s="16">
        <f t="shared" si="125"/>
        <v>0.67</v>
      </c>
      <c r="N3974" s="15">
        <v>15.59</v>
      </c>
      <c r="O3974" s="15">
        <v>93</v>
      </c>
      <c r="P3974" t="s">
        <v>37</v>
      </c>
      <c r="Q3974">
        <v>50</v>
      </c>
      <c r="R3974" t="s">
        <v>37</v>
      </c>
      <c r="S3974">
        <v>2014</v>
      </c>
      <c r="T3974" t="s">
        <v>31</v>
      </c>
      <c r="U3974" s="15">
        <v>3.3</v>
      </c>
      <c r="V3974" s="15">
        <v>2</v>
      </c>
      <c r="W3974" t="s">
        <v>23</v>
      </c>
    </row>
    <row r="3975" spans="1:23">
      <c r="A3975" t="s">
        <v>4020</v>
      </c>
      <c r="B3975">
        <v>25.345934</v>
      </c>
      <c r="C3975" s="15">
        <v>55.234076000000002</v>
      </c>
      <c r="D3975" s="2" t="s">
        <v>8995</v>
      </c>
      <c r="E3975" s="14" t="s">
        <v>5076</v>
      </c>
      <c r="F3975" s="14" t="e" vm="10">
        <v>#VALUE!</v>
      </c>
      <c r="G3975" s="2" t="str">
        <f>_xlfn.XLOOKUP(E3975,missing_cities!$Q$2:$Q$56,missing_cities!$R$2:$R$56,"Not Found",0)</f>
        <v>United Arab Emirates</v>
      </c>
      <c r="H3975" t="str">
        <f>_xlfn.XLOOKUP(E3975,missing_cities!$Q$2:$Q$56,missing_cities!$S$2:$S$56,"Not Found",0)</f>
        <v>Asia</v>
      </c>
      <c r="I3975" t="s">
        <v>3449</v>
      </c>
      <c r="J3975" s="15">
        <v>0.33</v>
      </c>
      <c r="K3975" s="1">
        <v>45862</v>
      </c>
      <c r="L3975" s="15" t="str">
        <f t="shared" si="124"/>
        <v>9.00-21.00</v>
      </c>
      <c r="M3975" s="16">
        <f t="shared" si="125"/>
        <v>12</v>
      </c>
      <c r="N3975" s="15">
        <v>8.9</v>
      </c>
      <c r="O3975" s="15">
        <v>72</v>
      </c>
      <c r="P3975" t="s">
        <v>20</v>
      </c>
      <c r="Q3975">
        <v>50</v>
      </c>
      <c r="R3975" t="s">
        <v>44</v>
      </c>
      <c r="S3975">
        <v>2019</v>
      </c>
      <c r="T3975" t="s">
        <v>22</v>
      </c>
      <c r="U3975" s="15">
        <v>4.5</v>
      </c>
      <c r="V3975" s="15">
        <v>10</v>
      </c>
      <c r="W3975" t="s">
        <v>23</v>
      </c>
    </row>
    <row r="3976" spans="1:23">
      <c r="A3976" t="s">
        <v>4021</v>
      </c>
      <c r="B3976">
        <v>-42.451169999999998</v>
      </c>
      <c r="C3976" s="15">
        <v>-27.168164000000001</v>
      </c>
      <c r="D3976" s="2" t="s">
        <v>8996</v>
      </c>
      <c r="E3976" s="14" t="str">
        <f>_xlfn.XLOOKUP(C3976,missing_cities!B:B,missing_cities!C:C,"Not Found",0)</f>
        <v>Error</v>
      </c>
      <c r="F3976" s="14" t="s">
        <v>9987</v>
      </c>
      <c r="G3976" s="2" t="str">
        <f>_xlfn.XLOOKUP(E3976,missing_cities!$Q$2:$Q$56,missing_cities!$R$2:$R$56,"Not Found",0)</f>
        <v>Error</v>
      </c>
      <c r="H3976" t="str">
        <f>_xlfn.XLOOKUP(E3976,missing_cities!$Q$2:$Q$56,missing_cities!$S$2:$S$56,"Not Found",0)</f>
        <v>Error</v>
      </c>
      <c r="I3976" t="s">
        <v>3449</v>
      </c>
      <c r="J3976" s="15">
        <v>0.26</v>
      </c>
      <c r="K3976" t="s">
        <v>19</v>
      </c>
      <c r="L3976" s="15" t="str">
        <f t="shared" si="124"/>
        <v>9:00-18:00</v>
      </c>
      <c r="M3976" s="16">
        <f t="shared" si="125"/>
        <v>0.37</v>
      </c>
      <c r="N3976" s="15">
        <v>19.940000000000001</v>
      </c>
      <c r="O3976" s="15">
        <v>69</v>
      </c>
      <c r="P3976" t="s">
        <v>39</v>
      </c>
      <c r="Q3976">
        <v>22</v>
      </c>
      <c r="R3976" t="s">
        <v>97</v>
      </c>
      <c r="S3976">
        <v>2019</v>
      </c>
      <c r="T3976" t="s">
        <v>31</v>
      </c>
      <c r="U3976" s="15">
        <v>5</v>
      </c>
      <c r="V3976" s="15">
        <v>10</v>
      </c>
      <c r="W3976" t="s">
        <v>27</v>
      </c>
    </row>
    <row r="3977" spans="1:23">
      <c r="A3977" t="s">
        <v>4022</v>
      </c>
      <c r="B3977">
        <v>13.899589000000001</v>
      </c>
      <c r="C3977" s="15">
        <v>100.580309</v>
      </c>
      <c r="D3977" s="2" t="s">
        <v>8997</v>
      </c>
      <c r="E3977" s="14" t="s">
        <v>5059</v>
      </c>
      <c r="F3977" s="14" t="e" vm="4">
        <v>#VALUE!</v>
      </c>
      <c r="G3977" s="2" t="str">
        <f>_xlfn.XLOOKUP(E3977,missing_cities!$Q$2:$Q$56,missing_cities!$R$2:$R$56,"Not Found",0)</f>
        <v>Thailand</v>
      </c>
      <c r="H3977" t="str">
        <f>_xlfn.XLOOKUP(E3977,missing_cities!$Q$2:$Q$56,missing_cities!$S$2:$S$56,"Not Found",0)</f>
        <v>Asia</v>
      </c>
      <c r="I3977" t="s">
        <v>3449</v>
      </c>
      <c r="J3977" s="15">
        <v>0.45</v>
      </c>
      <c r="K3977" t="s">
        <v>34</v>
      </c>
      <c r="L3977" s="15" t="str">
        <f t="shared" si="124"/>
        <v>6:00-22:00</v>
      </c>
      <c r="M3977" s="16">
        <f t="shared" si="125"/>
        <v>0.67</v>
      </c>
      <c r="N3977" s="15">
        <v>9.6199999999999992</v>
      </c>
      <c r="O3977" s="15">
        <v>64</v>
      </c>
      <c r="P3977" t="s">
        <v>39</v>
      </c>
      <c r="Q3977">
        <v>350</v>
      </c>
      <c r="R3977" t="s">
        <v>30</v>
      </c>
      <c r="S3977">
        <v>2022</v>
      </c>
      <c r="T3977" t="s">
        <v>22</v>
      </c>
      <c r="U3977" s="15">
        <v>4.3</v>
      </c>
      <c r="V3977" s="15">
        <v>5</v>
      </c>
      <c r="W3977" t="s">
        <v>23</v>
      </c>
    </row>
    <row r="3978" spans="1:23">
      <c r="A3978" t="s">
        <v>4023</v>
      </c>
      <c r="B3978">
        <v>-23.563359999999999</v>
      </c>
      <c r="C3978" s="15">
        <v>-46.541730999999999</v>
      </c>
      <c r="D3978" s="2" t="s">
        <v>8998</v>
      </c>
      <c r="E3978" s="14" t="s">
        <v>5067</v>
      </c>
      <c r="F3978" s="14" t="e" vm="7">
        <v>#VALUE!</v>
      </c>
      <c r="G3978" s="2" t="str">
        <f>_xlfn.XLOOKUP(E3978,missing_cities!$Q$2:$Q$56,missing_cities!$R$2:$R$56,"Not Found",0)</f>
        <v>Brazil</v>
      </c>
      <c r="H3978" t="str">
        <f>_xlfn.XLOOKUP(E3978,missing_cities!$Q$2:$Q$56,missing_cities!$S$2:$S$56,"Not Found",0)</f>
        <v>South America</v>
      </c>
      <c r="I3978" t="s">
        <v>3449</v>
      </c>
      <c r="J3978" s="15">
        <v>0.4</v>
      </c>
      <c r="K3978" t="s">
        <v>19</v>
      </c>
      <c r="L3978" s="15" t="str">
        <f t="shared" si="124"/>
        <v>9:00-18:00</v>
      </c>
      <c r="M3978" s="16">
        <f t="shared" si="125"/>
        <v>0.37</v>
      </c>
      <c r="N3978" s="15">
        <v>19.13</v>
      </c>
      <c r="O3978" s="15">
        <v>27</v>
      </c>
      <c r="P3978" t="s">
        <v>39</v>
      </c>
      <c r="Q3978">
        <v>150</v>
      </c>
      <c r="R3978" t="s">
        <v>81</v>
      </c>
      <c r="S3978">
        <v>2011</v>
      </c>
      <c r="T3978" t="s">
        <v>31</v>
      </c>
      <c r="U3978" s="15">
        <v>4.7</v>
      </c>
      <c r="V3978" s="15">
        <v>9</v>
      </c>
      <c r="W3978" t="s">
        <v>27</v>
      </c>
    </row>
    <row r="3979" spans="1:23">
      <c r="A3979" t="s">
        <v>4024</v>
      </c>
      <c r="B3979">
        <v>25.322150000000001</v>
      </c>
      <c r="C3979" s="15">
        <v>55.361314</v>
      </c>
      <c r="D3979" s="2" t="s">
        <v>8999</v>
      </c>
      <c r="E3979" s="14" t="s">
        <v>5076</v>
      </c>
      <c r="F3979" s="14" t="e" vm="10">
        <v>#VALUE!</v>
      </c>
      <c r="G3979" s="2" t="str">
        <f>_xlfn.XLOOKUP(E3979,missing_cities!$Q$2:$Q$56,missing_cities!$R$2:$R$56,"Not Found",0)</f>
        <v>United Arab Emirates</v>
      </c>
      <c r="H3979" t="str">
        <f>_xlfn.XLOOKUP(E3979,missing_cities!$Q$2:$Q$56,missing_cities!$S$2:$S$56,"Not Found",0)</f>
        <v>Asia</v>
      </c>
      <c r="I3979" t="s">
        <v>3449</v>
      </c>
      <c r="J3979" s="15">
        <v>0.34</v>
      </c>
      <c r="K3979" t="s">
        <v>19</v>
      </c>
      <c r="L3979" s="15" t="str">
        <f t="shared" si="124"/>
        <v>9:00-18:00</v>
      </c>
      <c r="M3979" s="16">
        <f t="shared" si="125"/>
        <v>0.37</v>
      </c>
      <c r="N3979" s="15">
        <v>3.2</v>
      </c>
      <c r="O3979" s="15">
        <v>33</v>
      </c>
      <c r="P3979" t="s">
        <v>39</v>
      </c>
      <c r="Q3979">
        <v>50</v>
      </c>
      <c r="R3979" t="s">
        <v>21</v>
      </c>
      <c r="S3979">
        <v>2022</v>
      </c>
      <c r="T3979" t="s">
        <v>31</v>
      </c>
      <c r="U3979" s="15">
        <v>4.3</v>
      </c>
      <c r="V3979" s="15">
        <v>4</v>
      </c>
      <c r="W3979" t="s">
        <v>23</v>
      </c>
    </row>
    <row r="3980" spans="1:23">
      <c r="A3980" t="s">
        <v>4025</v>
      </c>
      <c r="B3980">
        <v>79.523831000000001</v>
      </c>
      <c r="C3980" s="15">
        <v>107.91848299999999</v>
      </c>
      <c r="D3980" s="2" t="s">
        <v>9000</v>
      </c>
      <c r="E3980" s="14" t="str">
        <f>_xlfn.XLOOKUP(C3980,missing_cities!B:B,missing_cities!C:C,"Not Found",0)</f>
        <v>Error</v>
      </c>
      <c r="F3980" s="14" t="s">
        <v>9987</v>
      </c>
      <c r="G3980" s="2" t="str">
        <f>_xlfn.XLOOKUP(E3980,missing_cities!$Q$2:$Q$56,missing_cities!$R$2:$R$56,"Not Found",0)</f>
        <v>Error</v>
      </c>
      <c r="H3980" t="str">
        <f>_xlfn.XLOOKUP(E3980,missing_cities!$Q$2:$Q$56,missing_cities!$S$2:$S$56,"Not Found",0)</f>
        <v>Error</v>
      </c>
      <c r="I3980" t="s">
        <v>3449</v>
      </c>
      <c r="J3980" s="15">
        <v>0.13</v>
      </c>
      <c r="K3980" t="s">
        <v>34</v>
      </c>
      <c r="L3980" s="15" t="str">
        <f t="shared" si="124"/>
        <v>6:00-22:00</v>
      </c>
      <c r="M3980" s="16">
        <f t="shared" si="125"/>
        <v>0.67</v>
      </c>
      <c r="N3980" s="15">
        <v>5.72</v>
      </c>
      <c r="O3980" s="15">
        <v>20</v>
      </c>
      <c r="P3980" t="s">
        <v>25</v>
      </c>
      <c r="Q3980">
        <v>350</v>
      </c>
      <c r="R3980" t="s">
        <v>48</v>
      </c>
      <c r="S3980">
        <v>2018</v>
      </c>
      <c r="T3980" t="s">
        <v>31</v>
      </c>
      <c r="U3980" s="15">
        <v>4.4000000000000004</v>
      </c>
      <c r="V3980" s="15">
        <v>1</v>
      </c>
      <c r="W3980" t="s">
        <v>23</v>
      </c>
    </row>
    <row r="3981" spans="1:23">
      <c r="A3981" t="s">
        <v>4026</v>
      </c>
      <c r="B3981">
        <v>34.112920000000003</v>
      </c>
      <c r="C3981" s="15">
        <v>-118.38965399999999</v>
      </c>
      <c r="D3981" s="2" t="s">
        <v>9001</v>
      </c>
      <c r="E3981" s="14" t="s">
        <v>5111</v>
      </c>
      <c r="F3981" s="14" t="e" vm="5">
        <v>#VALUE!</v>
      </c>
      <c r="G3981" s="2" t="str">
        <f>_xlfn.XLOOKUP(E3981,missing_cities!$Q$2:$Q$56,missing_cities!$R$2:$R$56,"Not Found",0)</f>
        <v>United States</v>
      </c>
      <c r="H3981" t="str">
        <f>_xlfn.XLOOKUP(E3981,missing_cities!$Q$2:$Q$56,missing_cities!$S$2:$S$56,"Not Found",0)</f>
        <v>North America</v>
      </c>
      <c r="I3981" t="s">
        <v>3449</v>
      </c>
      <c r="J3981" s="15">
        <v>0.39</v>
      </c>
      <c r="K3981" s="1">
        <v>45862</v>
      </c>
      <c r="L3981" s="15" t="str">
        <f t="shared" si="124"/>
        <v>9.00-21.00</v>
      </c>
      <c r="M3981" s="16">
        <f t="shared" si="125"/>
        <v>12</v>
      </c>
      <c r="N3981" s="15">
        <v>6.19</v>
      </c>
      <c r="O3981" s="15">
        <v>64</v>
      </c>
      <c r="P3981" t="s">
        <v>20</v>
      </c>
      <c r="Q3981">
        <v>22</v>
      </c>
      <c r="R3981" t="s">
        <v>42</v>
      </c>
      <c r="S3981">
        <v>2022</v>
      </c>
      <c r="T3981" t="s">
        <v>31</v>
      </c>
      <c r="U3981" s="15">
        <v>3.1</v>
      </c>
      <c r="V3981" s="15">
        <v>10</v>
      </c>
      <c r="W3981" t="s">
        <v>27</v>
      </c>
    </row>
    <row r="3982" spans="1:23">
      <c r="A3982" t="s">
        <v>4027</v>
      </c>
      <c r="B3982">
        <v>19.184291000000002</v>
      </c>
      <c r="C3982" s="15">
        <v>72.960379000000003</v>
      </c>
      <c r="D3982" s="2" t="s">
        <v>9002</v>
      </c>
      <c r="E3982" s="14" t="s">
        <v>5079</v>
      </c>
      <c r="F3982" s="14" t="e" vm="11">
        <v>#VALUE!</v>
      </c>
      <c r="G3982" s="2" t="str">
        <f>_xlfn.XLOOKUP(E3982,missing_cities!$Q$2:$Q$56,missing_cities!$R$2:$R$56,"Not Found",0)</f>
        <v>India</v>
      </c>
      <c r="H3982" t="str">
        <f>_xlfn.XLOOKUP(E3982,missing_cities!$Q$2:$Q$56,missing_cities!$S$2:$S$56,"Not Found",0)</f>
        <v>Asia</v>
      </c>
      <c r="I3982" t="s">
        <v>3449</v>
      </c>
      <c r="J3982" s="15">
        <v>0.23</v>
      </c>
      <c r="K3982" t="s">
        <v>19</v>
      </c>
      <c r="L3982" s="15" t="str">
        <f t="shared" si="124"/>
        <v>9:00-18:00</v>
      </c>
      <c r="M3982" s="16">
        <f t="shared" si="125"/>
        <v>0.37</v>
      </c>
      <c r="N3982" s="15">
        <v>4.82</v>
      </c>
      <c r="O3982" s="15">
        <v>39</v>
      </c>
      <c r="P3982" t="s">
        <v>25</v>
      </c>
      <c r="Q3982">
        <v>50</v>
      </c>
      <c r="R3982" t="s">
        <v>26</v>
      </c>
      <c r="S3982">
        <v>2017</v>
      </c>
      <c r="T3982" t="s">
        <v>31</v>
      </c>
      <c r="U3982" s="15">
        <v>3.5</v>
      </c>
      <c r="V3982" s="15">
        <v>9</v>
      </c>
      <c r="W3982" t="s">
        <v>23</v>
      </c>
    </row>
    <row r="3983" spans="1:23">
      <c r="A3983" t="s">
        <v>4028</v>
      </c>
      <c r="B3983">
        <v>18.974257999999999</v>
      </c>
      <c r="C3983" s="15">
        <v>72.976611000000005</v>
      </c>
      <c r="D3983" s="2" t="s">
        <v>9003</v>
      </c>
      <c r="E3983" s="14" t="s">
        <v>5079</v>
      </c>
      <c r="F3983" s="14" t="e" vm="11">
        <v>#VALUE!</v>
      </c>
      <c r="G3983" s="2" t="str">
        <f>_xlfn.XLOOKUP(E3983,missing_cities!$Q$2:$Q$56,missing_cities!$R$2:$R$56,"Not Found",0)</f>
        <v>India</v>
      </c>
      <c r="H3983" t="str">
        <f>_xlfn.XLOOKUP(E3983,missing_cities!$Q$2:$Q$56,missing_cities!$S$2:$S$56,"Not Found",0)</f>
        <v>Asia</v>
      </c>
      <c r="I3983" t="s">
        <v>3449</v>
      </c>
      <c r="J3983" s="15">
        <v>0.31</v>
      </c>
      <c r="K3983" t="s">
        <v>34</v>
      </c>
      <c r="L3983" s="15" t="str">
        <f t="shared" si="124"/>
        <v>6:00-22:00</v>
      </c>
      <c r="M3983" s="16">
        <f t="shared" si="125"/>
        <v>0.67</v>
      </c>
      <c r="N3983" s="15">
        <v>5.36</v>
      </c>
      <c r="O3983" s="15">
        <v>90</v>
      </c>
      <c r="P3983" t="s">
        <v>25</v>
      </c>
      <c r="Q3983">
        <v>150</v>
      </c>
      <c r="R3983" t="s">
        <v>74</v>
      </c>
      <c r="S3983">
        <v>2023</v>
      </c>
      <c r="T3983" t="s">
        <v>22</v>
      </c>
      <c r="U3983" s="15">
        <v>3.3</v>
      </c>
      <c r="V3983" s="15">
        <v>8</v>
      </c>
      <c r="W3983" t="s">
        <v>32</v>
      </c>
    </row>
    <row r="3984" spans="1:23">
      <c r="A3984" t="s">
        <v>4029</v>
      </c>
      <c r="B3984">
        <v>38.842118999999997</v>
      </c>
      <c r="C3984" s="15">
        <v>-139.757442</v>
      </c>
      <c r="D3984" s="2" t="s">
        <v>9004</v>
      </c>
      <c r="E3984" s="14" t="str">
        <f>_xlfn.XLOOKUP(C3984,missing_cities!B:B,missing_cities!C:C,"Not Found",0)</f>
        <v>Error</v>
      </c>
      <c r="F3984" s="14" t="s">
        <v>9987</v>
      </c>
      <c r="G3984" s="2" t="str">
        <f>_xlfn.XLOOKUP(E3984,missing_cities!$Q$2:$Q$56,missing_cities!$R$2:$R$56,"Not Found",0)</f>
        <v>Error</v>
      </c>
      <c r="H3984" t="str">
        <f>_xlfn.XLOOKUP(E3984,missing_cities!$Q$2:$Q$56,missing_cities!$S$2:$S$56,"Not Found",0)</f>
        <v>Error</v>
      </c>
      <c r="I3984" t="s">
        <v>3449</v>
      </c>
      <c r="J3984" s="15">
        <v>0.11</v>
      </c>
      <c r="K3984" t="s">
        <v>19</v>
      </c>
      <c r="L3984" s="15" t="str">
        <f t="shared" si="124"/>
        <v>9:00-18:00</v>
      </c>
      <c r="M3984" s="16">
        <f t="shared" si="125"/>
        <v>0.37</v>
      </c>
      <c r="N3984" s="15">
        <v>18.84</v>
      </c>
      <c r="O3984" s="15">
        <v>90</v>
      </c>
      <c r="P3984" t="s">
        <v>20</v>
      </c>
      <c r="Q3984">
        <v>50</v>
      </c>
      <c r="R3984" t="s">
        <v>42</v>
      </c>
      <c r="S3984">
        <v>2018</v>
      </c>
      <c r="T3984" t="s">
        <v>22</v>
      </c>
      <c r="U3984" s="15">
        <v>4.5</v>
      </c>
      <c r="V3984" s="15">
        <v>5</v>
      </c>
      <c r="W3984" t="s">
        <v>23</v>
      </c>
    </row>
    <row r="3985" spans="1:23">
      <c r="A3985" t="s">
        <v>4030</v>
      </c>
      <c r="B3985">
        <v>37.806435999999998</v>
      </c>
      <c r="C3985" s="15">
        <v>-122.44719000000001</v>
      </c>
      <c r="D3985" s="2" t="s">
        <v>9005</v>
      </c>
      <c r="E3985" s="14" t="s">
        <v>5061</v>
      </c>
      <c r="F3985" s="14" t="e" vm="5">
        <v>#VALUE!</v>
      </c>
      <c r="G3985" s="2" t="str">
        <f>_xlfn.XLOOKUP(E3985,missing_cities!$Q$2:$Q$56,missing_cities!$R$2:$R$56,"Not Found",0)</f>
        <v>United States</v>
      </c>
      <c r="H3985" t="str">
        <f>_xlfn.XLOOKUP(E3985,missing_cities!$Q$2:$Q$56,missing_cities!$S$2:$S$56,"Not Found",0)</f>
        <v>North America</v>
      </c>
      <c r="I3985" t="s">
        <v>3449</v>
      </c>
      <c r="J3985" s="15">
        <v>0.48</v>
      </c>
      <c r="K3985" t="s">
        <v>19</v>
      </c>
      <c r="L3985" s="15" t="str">
        <f t="shared" si="124"/>
        <v>9:00-18:00</v>
      </c>
      <c r="M3985" s="16">
        <f t="shared" si="125"/>
        <v>0.37</v>
      </c>
      <c r="N3985" s="15">
        <v>18.89</v>
      </c>
      <c r="O3985" s="15">
        <v>60</v>
      </c>
      <c r="P3985" t="s">
        <v>20</v>
      </c>
      <c r="Q3985">
        <v>150</v>
      </c>
      <c r="R3985" t="s">
        <v>37</v>
      </c>
      <c r="S3985">
        <v>2010</v>
      </c>
      <c r="T3985" t="s">
        <v>31</v>
      </c>
      <c r="U3985" s="15">
        <v>4</v>
      </c>
      <c r="V3985" s="15">
        <v>10</v>
      </c>
      <c r="W3985" t="s">
        <v>23</v>
      </c>
    </row>
    <row r="3986" spans="1:23">
      <c r="A3986" t="s">
        <v>4031</v>
      </c>
      <c r="B3986">
        <v>55.720719000000003</v>
      </c>
      <c r="C3986" s="15">
        <v>37.597735</v>
      </c>
      <c r="D3986" s="2" t="s">
        <v>9006</v>
      </c>
      <c r="E3986" s="14" t="s">
        <v>5052</v>
      </c>
      <c r="F3986" s="14" t="e" vm="2">
        <v>#VALUE!</v>
      </c>
      <c r="G3986" s="2" t="str">
        <f>_xlfn.XLOOKUP(E3986,missing_cities!$Q$2:$Q$56,missing_cities!$R$2:$R$56,"Not Found",0)</f>
        <v>Russia</v>
      </c>
      <c r="H3986" t="str">
        <f>_xlfn.XLOOKUP(E3986,missing_cities!$Q$2:$Q$56,missing_cities!$S$2:$S$56,"Not Found",0)</f>
        <v>Europe</v>
      </c>
      <c r="I3986" t="s">
        <v>3449</v>
      </c>
      <c r="J3986" s="15">
        <v>0.42</v>
      </c>
      <c r="K3986" t="s">
        <v>19</v>
      </c>
      <c r="L3986" s="15" t="str">
        <f t="shared" si="124"/>
        <v>9:00-18:00</v>
      </c>
      <c r="M3986" s="16">
        <f t="shared" si="125"/>
        <v>0.37</v>
      </c>
      <c r="N3986" s="15">
        <v>18.48</v>
      </c>
      <c r="O3986" s="15">
        <v>80</v>
      </c>
      <c r="P3986" t="s">
        <v>29</v>
      </c>
      <c r="Q3986">
        <v>50</v>
      </c>
      <c r="R3986" t="s">
        <v>46</v>
      </c>
      <c r="S3986">
        <v>2022</v>
      </c>
      <c r="T3986" t="s">
        <v>31</v>
      </c>
      <c r="U3986" s="15">
        <v>4</v>
      </c>
      <c r="V3986" s="15">
        <v>1</v>
      </c>
      <c r="W3986" t="s">
        <v>32</v>
      </c>
    </row>
    <row r="3987" spans="1:23">
      <c r="A3987" t="s">
        <v>4032</v>
      </c>
      <c r="B3987">
        <v>41.915880999999999</v>
      </c>
      <c r="C3987" s="15">
        <v>-87.624418000000006</v>
      </c>
      <c r="D3987" s="2" t="s">
        <v>9007</v>
      </c>
      <c r="E3987" s="14" t="s">
        <v>5065</v>
      </c>
      <c r="F3987" s="14" t="e" vm="5">
        <v>#VALUE!</v>
      </c>
      <c r="G3987" s="2" t="str">
        <f>_xlfn.XLOOKUP(E3987,missing_cities!$Q$2:$Q$56,missing_cities!$R$2:$R$56,"Not Found",0)</f>
        <v>United States</v>
      </c>
      <c r="H3987" t="str">
        <f>_xlfn.XLOOKUP(E3987,missing_cities!$Q$2:$Q$56,missing_cities!$S$2:$S$56,"Not Found",0)</f>
        <v>North America</v>
      </c>
      <c r="I3987" t="s">
        <v>3449</v>
      </c>
      <c r="J3987" s="15">
        <v>0.43</v>
      </c>
      <c r="K3987" t="s">
        <v>19</v>
      </c>
      <c r="L3987" s="15" t="str">
        <f t="shared" si="124"/>
        <v>9:00-18:00</v>
      </c>
      <c r="M3987" s="16">
        <f t="shared" si="125"/>
        <v>0.37</v>
      </c>
      <c r="N3987" s="15">
        <v>18.739999999999998</v>
      </c>
      <c r="O3987" s="15">
        <v>49</v>
      </c>
      <c r="P3987" t="s">
        <v>37</v>
      </c>
      <c r="Q3987">
        <v>350</v>
      </c>
      <c r="R3987" t="s">
        <v>37</v>
      </c>
      <c r="S3987">
        <v>2022</v>
      </c>
      <c r="T3987" t="s">
        <v>31</v>
      </c>
      <c r="U3987" s="15">
        <v>3.1</v>
      </c>
      <c r="V3987" s="15">
        <v>4</v>
      </c>
      <c r="W3987" t="s">
        <v>23</v>
      </c>
    </row>
    <row r="3988" spans="1:23">
      <c r="A3988" t="s">
        <v>4033</v>
      </c>
      <c r="B3988">
        <v>-26.655435000000001</v>
      </c>
      <c r="C3988" s="15">
        <v>30.252572000000001</v>
      </c>
      <c r="D3988" s="2" t="s">
        <v>9008</v>
      </c>
      <c r="E3988" s="14" t="str">
        <f>_xlfn.XLOOKUP(C3988,missing_cities!B:B,missing_cities!C:C,"Not Found",0)</f>
        <v>Msukaligwa Nu</v>
      </c>
      <c r="F3988" s="14" t="e" vm="12">
        <v>#VALUE!</v>
      </c>
      <c r="G3988" s="2" t="str">
        <f>_xlfn.XLOOKUP(E3988,missing_cities!$Q$2:$Q$56,missing_cities!$R$2:$R$56,"Not Found",0)</f>
        <v>South Africa</v>
      </c>
      <c r="H3988" t="str">
        <f>_xlfn.XLOOKUP(E3988,missing_cities!$Q$2:$Q$56,missing_cities!$S$2:$S$56,"Not Found",0)</f>
        <v>Africa</v>
      </c>
      <c r="I3988" t="s">
        <v>3449</v>
      </c>
      <c r="J3988" s="15">
        <v>0.27</v>
      </c>
      <c r="K3988" t="s">
        <v>34</v>
      </c>
      <c r="L3988" s="15" t="str">
        <f t="shared" si="124"/>
        <v>6:00-22:00</v>
      </c>
      <c r="M3988" s="16">
        <f t="shared" si="125"/>
        <v>0.67</v>
      </c>
      <c r="N3988" s="15">
        <v>9.14</v>
      </c>
      <c r="O3988" s="15">
        <v>14</v>
      </c>
      <c r="P3988" t="s">
        <v>20</v>
      </c>
      <c r="Q3988">
        <v>350</v>
      </c>
      <c r="R3988" t="s">
        <v>42</v>
      </c>
      <c r="S3988">
        <v>2016</v>
      </c>
      <c r="T3988" t="s">
        <v>31</v>
      </c>
      <c r="U3988" s="15">
        <v>3.2</v>
      </c>
      <c r="V3988" s="15">
        <v>6</v>
      </c>
      <c r="W3988" t="s">
        <v>23</v>
      </c>
    </row>
    <row r="3989" spans="1:23">
      <c r="A3989" t="s">
        <v>4034</v>
      </c>
      <c r="B3989">
        <v>55.891066000000002</v>
      </c>
      <c r="C3989" s="15">
        <v>37.604052000000003</v>
      </c>
      <c r="D3989" s="2" t="s">
        <v>9009</v>
      </c>
      <c r="E3989" s="14" t="s">
        <v>5052</v>
      </c>
      <c r="F3989" s="14" t="e" vm="2">
        <v>#VALUE!</v>
      </c>
      <c r="G3989" s="2" t="str">
        <f>_xlfn.XLOOKUP(E3989,missing_cities!$Q$2:$Q$56,missing_cities!$R$2:$R$56,"Not Found",0)</f>
        <v>Russia</v>
      </c>
      <c r="H3989" t="str">
        <f>_xlfn.XLOOKUP(E3989,missing_cities!$Q$2:$Q$56,missing_cities!$S$2:$S$56,"Not Found",0)</f>
        <v>Europe</v>
      </c>
      <c r="I3989" t="s">
        <v>3449</v>
      </c>
      <c r="J3989" s="15">
        <v>0.25</v>
      </c>
      <c r="K3989" t="s">
        <v>19</v>
      </c>
      <c r="L3989" s="15" t="str">
        <f t="shared" si="124"/>
        <v>9:00-18:00</v>
      </c>
      <c r="M3989" s="16">
        <f t="shared" si="125"/>
        <v>0.37</v>
      </c>
      <c r="N3989" s="15">
        <v>1.63</v>
      </c>
      <c r="O3989" s="15">
        <v>96</v>
      </c>
      <c r="P3989" t="s">
        <v>37</v>
      </c>
      <c r="Q3989">
        <v>150</v>
      </c>
      <c r="R3989" t="s">
        <v>37</v>
      </c>
      <c r="S3989">
        <v>2018</v>
      </c>
      <c r="T3989" t="s">
        <v>22</v>
      </c>
      <c r="U3989" s="15">
        <v>3.9</v>
      </c>
      <c r="V3989" s="15">
        <v>2</v>
      </c>
      <c r="W3989" t="s">
        <v>23</v>
      </c>
    </row>
    <row r="3990" spans="1:23">
      <c r="A3990" t="s">
        <v>4035</v>
      </c>
      <c r="B3990">
        <v>41.913442000000003</v>
      </c>
      <c r="C3990" s="15">
        <v>-87.789411999999999</v>
      </c>
      <c r="D3990" s="2" t="s">
        <v>8011</v>
      </c>
      <c r="E3990" s="14" t="s">
        <v>5065</v>
      </c>
      <c r="F3990" s="14" t="e" vm="5">
        <v>#VALUE!</v>
      </c>
      <c r="G3990" s="2" t="str">
        <f>_xlfn.XLOOKUP(E3990,missing_cities!$Q$2:$Q$56,missing_cities!$R$2:$R$56,"Not Found",0)</f>
        <v>United States</v>
      </c>
      <c r="H3990" t="str">
        <f>_xlfn.XLOOKUP(E3990,missing_cities!$Q$2:$Q$56,missing_cities!$S$2:$S$56,"Not Found",0)</f>
        <v>North America</v>
      </c>
      <c r="I3990" t="s">
        <v>3449</v>
      </c>
      <c r="J3990" s="15">
        <v>0.49</v>
      </c>
      <c r="K3990" t="s">
        <v>34</v>
      </c>
      <c r="L3990" s="15" t="str">
        <f t="shared" si="124"/>
        <v>6:00-22:00</v>
      </c>
      <c r="M3990" s="16">
        <f t="shared" si="125"/>
        <v>0.67</v>
      </c>
      <c r="N3990" s="15">
        <v>2.13</v>
      </c>
      <c r="O3990" s="15">
        <v>93</v>
      </c>
      <c r="P3990" t="s">
        <v>39</v>
      </c>
      <c r="Q3990">
        <v>22</v>
      </c>
      <c r="R3990" t="s">
        <v>42</v>
      </c>
      <c r="S3990">
        <v>2022</v>
      </c>
      <c r="T3990" t="s">
        <v>31</v>
      </c>
      <c r="U3990" s="15">
        <v>3.4</v>
      </c>
      <c r="V3990" s="15">
        <v>8</v>
      </c>
      <c r="W3990" t="s">
        <v>23</v>
      </c>
    </row>
    <row r="3991" spans="1:23">
      <c r="A3991" t="s">
        <v>4036</v>
      </c>
      <c r="B3991">
        <v>19.502511999999999</v>
      </c>
      <c r="C3991" s="15">
        <v>-99.089944000000003</v>
      </c>
      <c r="D3991" s="2" t="s">
        <v>9010</v>
      </c>
      <c r="E3991" s="14" t="s">
        <v>5119</v>
      </c>
      <c r="F3991" s="14" t="e" vm="13">
        <v>#VALUE!</v>
      </c>
      <c r="G3991" s="2" t="str">
        <f>_xlfn.XLOOKUP(E3991,missing_cities!$Q$2:$Q$56,missing_cities!$R$2:$R$56,"Not Found",0)</f>
        <v>Mexico</v>
      </c>
      <c r="H3991" t="str">
        <f>_xlfn.XLOOKUP(E3991,missing_cities!$Q$2:$Q$56,missing_cities!$S$2:$S$56,"Not Found",0)</f>
        <v>North America</v>
      </c>
      <c r="I3991" t="s">
        <v>3449</v>
      </c>
      <c r="J3991" s="15">
        <v>0.25</v>
      </c>
      <c r="K3991" s="1">
        <v>45862</v>
      </c>
      <c r="L3991" s="15" t="str">
        <f t="shared" si="124"/>
        <v>9.00-21.00</v>
      </c>
      <c r="M3991" s="16">
        <f t="shared" si="125"/>
        <v>12</v>
      </c>
      <c r="N3991" s="15">
        <v>3.81</v>
      </c>
      <c r="O3991" s="15">
        <v>87</v>
      </c>
      <c r="P3991" t="s">
        <v>37</v>
      </c>
      <c r="Q3991">
        <v>50</v>
      </c>
      <c r="R3991" t="s">
        <v>40</v>
      </c>
      <c r="S3991">
        <v>2021</v>
      </c>
      <c r="T3991" t="s">
        <v>31</v>
      </c>
      <c r="U3991" s="15">
        <v>3.5</v>
      </c>
      <c r="V3991" s="15">
        <v>4</v>
      </c>
      <c r="W3991" t="s">
        <v>23</v>
      </c>
    </row>
    <row r="3992" spans="1:23">
      <c r="A3992" t="s">
        <v>4037</v>
      </c>
      <c r="B3992">
        <v>34.007711</v>
      </c>
      <c r="C3992" s="15">
        <v>-118.24508400000001</v>
      </c>
      <c r="D3992" s="2" t="s">
        <v>9011</v>
      </c>
      <c r="E3992" s="14" t="s">
        <v>5111</v>
      </c>
      <c r="F3992" s="14" t="e" vm="5">
        <v>#VALUE!</v>
      </c>
      <c r="G3992" s="2" t="str">
        <f>_xlfn.XLOOKUP(E3992,missing_cities!$Q$2:$Q$56,missing_cities!$R$2:$R$56,"Not Found",0)</f>
        <v>United States</v>
      </c>
      <c r="H3992" t="str">
        <f>_xlfn.XLOOKUP(E3992,missing_cities!$Q$2:$Q$56,missing_cities!$S$2:$S$56,"Not Found",0)</f>
        <v>North America</v>
      </c>
      <c r="I3992" t="s">
        <v>3449</v>
      </c>
      <c r="J3992" s="15">
        <v>0.31</v>
      </c>
      <c r="K3992" s="1">
        <v>45862</v>
      </c>
      <c r="L3992" s="15" t="str">
        <f t="shared" si="124"/>
        <v>9.00-21.00</v>
      </c>
      <c r="M3992" s="16">
        <f t="shared" si="125"/>
        <v>12</v>
      </c>
      <c r="N3992" s="15">
        <v>11.52</v>
      </c>
      <c r="O3992" s="15">
        <v>29</v>
      </c>
      <c r="P3992" t="s">
        <v>20</v>
      </c>
      <c r="Q3992">
        <v>50</v>
      </c>
      <c r="R3992" t="s">
        <v>37</v>
      </c>
      <c r="S3992">
        <v>2015</v>
      </c>
      <c r="T3992" t="s">
        <v>31</v>
      </c>
      <c r="U3992" s="15">
        <v>3.4</v>
      </c>
      <c r="V3992" s="15">
        <v>8</v>
      </c>
      <c r="W3992" t="s">
        <v>32</v>
      </c>
    </row>
    <row r="3993" spans="1:23">
      <c r="A3993" t="s">
        <v>4038</v>
      </c>
      <c r="B3993">
        <v>25.310957999999999</v>
      </c>
      <c r="C3993" s="15">
        <v>55.308165000000002</v>
      </c>
      <c r="D3993" s="2" t="s">
        <v>9012</v>
      </c>
      <c r="E3993" s="14" t="s">
        <v>5076</v>
      </c>
      <c r="F3993" s="14" t="e" vm="10">
        <v>#VALUE!</v>
      </c>
      <c r="G3993" s="2" t="str">
        <f>_xlfn.XLOOKUP(E3993,missing_cities!$Q$2:$Q$56,missing_cities!$R$2:$R$56,"Not Found",0)</f>
        <v>United Arab Emirates</v>
      </c>
      <c r="H3993" t="str">
        <f>_xlfn.XLOOKUP(E3993,missing_cities!$Q$2:$Q$56,missing_cities!$S$2:$S$56,"Not Found",0)</f>
        <v>Asia</v>
      </c>
      <c r="I3993" t="s">
        <v>3449</v>
      </c>
      <c r="J3993" s="15">
        <v>0.23</v>
      </c>
      <c r="K3993" s="1">
        <v>45862</v>
      </c>
      <c r="L3993" s="15" t="str">
        <f t="shared" si="124"/>
        <v>9.00-21.00</v>
      </c>
      <c r="M3993" s="16">
        <f t="shared" si="125"/>
        <v>12</v>
      </c>
      <c r="N3993" s="15">
        <v>11.33</v>
      </c>
      <c r="O3993" s="15">
        <v>57</v>
      </c>
      <c r="P3993" t="s">
        <v>25</v>
      </c>
      <c r="Q3993">
        <v>150</v>
      </c>
      <c r="R3993" t="s">
        <v>48</v>
      </c>
      <c r="S3993">
        <v>2016</v>
      </c>
      <c r="T3993" t="s">
        <v>22</v>
      </c>
      <c r="U3993" s="15">
        <v>4.2</v>
      </c>
      <c r="V3993" s="15">
        <v>7</v>
      </c>
      <c r="W3993" t="s">
        <v>32</v>
      </c>
    </row>
    <row r="3994" spans="1:23">
      <c r="A3994" t="s">
        <v>4039</v>
      </c>
      <c r="B3994">
        <v>13.871553</v>
      </c>
      <c r="C3994" s="15">
        <v>100.45285800000001</v>
      </c>
      <c r="D3994" s="2" t="s">
        <v>9013</v>
      </c>
      <c r="E3994" s="14" t="s">
        <v>5059</v>
      </c>
      <c r="F3994" s="14" t="e" vm="4">
        <v>#VALUE!</v>
      </c>
      <c r="G3994" s="2" t="str">
        <f>_xlfn.XLOOKUP(E3994,missing_cities!$Q$2:$Q$56,missing_cities!$R$2:$R$56,"Not Found",0)</f>
        <v>Thailand</v>
      </c>
      <c r="H3994" t="str">
        <f>_xlfn.XLOOKUP(E3994,missing_cities!$Q$2:$Q$56,missing_cities!$S$2:$S$56,"Not Found",0)</f>
        <v>Asia</v>
      </c>
      <c r="I3994" t="s">
        <v>3449</v>
      </c>
      <c r="J3994" s="15">
        <v>0.42</v>
      </c>
      <c r="K3994" s="1">
        <v>45862</v>
      </c>
      <c r="L3994" s="15" t="str">
        <f t="shared" si="124"/>
        <v>9.00-21.00</v>
      </c>
      <c r="M3994" s="16">
        <f t="shared" si="125"/>
        <v>12</v>
      </c>
      <c r="N3994" s="15">
        <v>9.66</v>
      </c>
      <c r="O3994" s="15">
        <v>90</v>
      </c>
      <c r="P3994" t="s">
        <v>39</v>
      </c>
      <c r="Q3994">
        <v>50</v>
      </c>
      <c r="R3994" t="s">
        <v>35</v>
      </c>
      <c r="S3994">
        <v>2018</v>
      </c>
      <c r="T3994" t="s">
        <v>31</v>
      </c>
      <c r="U3994" s="15">
        <v>4.9000000000000004</v>
      </c>
      <c r="V3994" s="15">
        <v>5</v>
      </c>
      <c r="W3994" t="s">
        <v>32</v>
      </c>
    </row>
    <row r="3995" spans="1:23">
      <c r="A3995" t="s">
        <v>4040</v>
      </c>
      <c r="B3995">
        <v>37.663587999999997</v>
      </c>
      <c r="C3995" s="15">
        <v>127.083885</v>
      </c>
      <c r="D3995" s="2" t="s">
        <v>9014</v>
      </c>
      <c r="E3995" s="14" t="s">
        <v>5063</v>
      </c>
      <c r="F3995" s="14" t="e" vm="6">
        <v>#VALUE!</v>
      </c>
      <c r="G3995" s="2" t="str">
        <f>_xlfn.XLOOKUP(E3995,missing_cities!$Q$2:$Q$56,missing_cities!$R$2:$R$56,"Not Found",0)</f>
        <v>South Korea</v>
      </c>
      <c r="H3995" t="str">
        <f>_xlfn.XLOOKUP(E3995,missing_cities!$Q$2:$Q$56,missing_cities!$S$2:$S$56,"Not Found",0)</f>
        <v>Asia</v>
      </c>
      <c r="I3995" t="s">
        <v>3449</v>
      </c>
      <c r="J3995" s="15">
        <v>0.42</v>
      </c>
      <c r="K3995" s="1">
        <v>45862</v>
      </c>
      <c r="L3995" s="15" t="str">
        <f t="shared" si="124"/>
        <v>9.00-21.00</v>
      </c>
      <c r="M3995" s="16">
        <f t="shared" si="125"/>
        <v>12</v>
      </c>
      <c r="N3995" s="15">
        <v>2.79</v>
      </c>
      <c r="O3995" s="15">
        <v>96</v>
      </c>
      <c r="P3995" t="s">
        <v>25</v>
      </c>
      <c r="Q3995">
        <v>150</v>
      </c>
      <c r="R3995" t="s">
        <v>48</v>
      </c>
      <c r="S3995">
        <v>2017</v>
      </c>
      <c r="T3995" t="s">
        <v>22</v>
      </c>
      <c r="U3995" s="15">
        <v>3.2</v>
      </c>
      <c r="V3995" s="15">
        <v>4</v>
      </c>
      <c r="W3995" t="s">
        <v>23</v>
      </c>
    </row>
    <row r="3996" spans="1:23">
      <c r="A3996" t="s">
        <v>4041</v>
      </c>
      <c r="B3996">
        <v>52.426659999999998</v>
      </c>
      <c r="C3996" s="15">
        <v>13.449793</v>
      </c>
      <c r="D3996" s="2" t="s">
        <v>9015</v>
      </c>
      <c r="E3996" s="14" t="s">
        <v>5057</v>
      </c>
      <c r="F3996" s="14" t="e" vm="3">
        <v>#VALUE!</v>
      </c>
      <c r="G3996" s="2" t="str">
        <f>_xlfn.XLOOKUP(E3996,missing_cities!$Q$2:$Q$56,missing_cities!$R$2:$R$56,"Not Found",0)</f>
        <v>Germany</v>
      </c>
      <c r="H3996" t="str">
        <f>_xlfn.XLOOKUP(E3996,missing_cities!$Q$2:$Q$56,missing_cities!$S$2:$S$56,"Not Found",0)</f>
        <v>Europe</v>
      </c>
      <c r="I3996" t="s">
        <v>3449</v>
      </c>
      <c r="J3996" s="15">
        <v>0.35</v>
      </c>
      <c r="K3996" t="s">
        <v>34</v>
      </c>
      <c r="L3996" s="15" t="str">
        <f t="shared" si="124"/>
        <v>6:00-22:00</v>
      </c>
      <c r="M3996" s="16">
        <f t="shared" si="125"/>
        <v>0.67</v>
      </c>
      <c r="N3996" s="15">
        <v>1.29</v>
      </c>
      <c r="O3996" s="15">
        <v>63</v>
      </c>
      <c r="P3996" t="s">
        <v>29</v>
      </c>
      <c r="Q3996">
        <v>150</v>
      </c>
      <c r="R3996" t="s">
        <v>48</v>
      </c>
      <c r="S3996">
        <v>2010</v>
      </c>
      <c r="T3996" t="s">
        <v>22</v>
      </c>
      <c r="U3996" s="15">
        <v>3.6</v>
      </c>
      <c r="V3996" s="15">
        <v>2</v>
      </c>
      <c r="W3996" t="s">
        <v>32</v>
      </c>
    </row>
    <row r="3997" spans="1:23">
      <c r="A3997" t="s">
        <v>4042</v>
      </c>
      <c r="B3997">
        <v>-33.795433000000003</v>
      </c>
      <c r="C3997" s="15">
        <v>12.864741</v>
      </c>
      <c r="D3997" s="2" t="s">
        <v>5835</v>
      </c>
      <c r="E3997" s="14" t="str">
        <f>_xlfn.XLOOKUP(C3997,missing_cities!B:B,missing_cities!C:C,"Not Found",0)</f>
        <v>Error</v>
      </c>
      <c r="F3997" s="14" t="s">
        <v>9987</v>
      </c>
      <c r="G3997" s="2" t="str">
        <f>_xlfn.XLOOKUP(E3997,missing_cities!$Q$2:$Q$56,missing_cities!$R$2:$R$56,"Not Found",0)</f>
        <v>Error</v>
      </c>
      <c r="H3997" t="str">
        <f>_xlfn.XLOOKUP(E3997,missing_cities!$Q$2:$Q$56,missing_cities!$S$2:$S$56,"Not Found",0)</f>
        <v>Error</v>
      </c>
      <c r="I3997" t="s">
        <v>3449</v>
      </c>
      <c r="J3997" s="15">
        <v>0.34</v>
      </c>
      <c r="K3997" s="1">
        <v>45862</v>
      </c>
      <c r="L3997" s="15" t="str">
        <f t="shared" si="124"/>
        <v>9.00-21.00</v>
      </c>
      <c r="M3997" s="16">
        <f t="shared" si="125"/>
        <v>12</v>
      </c>
      <c r="N3997" s="15">
        <v>9.42</v>
      </c>
      <c r="O3997" s="15">
        <v>12</v>
      </c>
      <c r="P3997" t="s">
        <v>25</v>
      </c>
      <c r="Q3997">
        <v>150</v>
      </c>
      <c r="R3997" t="s">
        <v>35</v>
      </c>
      <c r="S3997">
        <v>2013</v>
      </c>
      <c r="T3997" t="s">
        <v>31</v>
      </c>
      <c r="U3997" s="15">
        <v>3</v>
      </c>
      <c r="V3997" s="15">
        <v>1</v>
      </c>
      <c r="W3997" t="s">
        <v>27</v>
      </c>
    </row>
    <row r="3998" spans="1:23">
      <c r="A3998" t="s">
        <v>4043</v>
      </c>
      <c r="B3998">
        <v>19.416332000000001</v>
      </c>
      <c r="C3998" s="15">
        <v>-99.098337999999998</v>
      </c>
      <c r="D3998" s="2" t="s">
        <v>9016</v>
      </c>
      <c r="E3998" s="14" t="s">
        <v>5119</v>
      </c>
      <c r="F3998" s="14" t="e" vm="13">
        <v>#VALUE!</v>
      </c>
      <c r="G3998" s="2" t="str">
        <f>_xlfn.XLOOKUP(E3998,missing_cities!$Q$2:$Q$56,missing_cities!$R$2:$R$56,"Not Found",0)</f>
        <v>Mexico</v>
      </c>
      <c r="H3998" t="str">
        <f>_xlfn.XLOOKUP(E3998,missing_cities!$Q$2:$Q$56,missing_cities!$S$2:$S$56,"Not Found",0)</f>
        <v>North America</v>
      </c>
      <c r="I3998" t="s">
        <v>3449</v>
      </c>
      <c r="J3998" s="15">
        <v>0.45</v>
      </c>
      <c r="K3998" t="s">
        <v>34</v>
      </c>
      <c r="L3998" s="15" t="str">
        <f t="shared" si="124"/>
        <v>6:00-22:00</v>
      </c>
      <c r="M3998" s="16">
        <f t="shared" si="125"/>
        <v>0.67</v>
      </c>
      <c r="N3998" s="15">
        <v>2.34</v>
      </c>
      <c r="O3998" s="15">
        <v>77</v>
      </c>
      <c r="P3998" t="s">
        <v>29</v>
      </c>
      <c r="Q3998">
        <v>150</v>
      </c>
      <c r="R3998" t="s">
        <v>76</v>
      </c>
      <c r="S3998">
        <v>2023</v>
      </c>
      <c r="T3998" t="s">
        <v>31</v>
      </c>
      <c r="U3998" s="15">
        <v>4.2</v>
      </c>
      <c r="V3998" s="15">
        <v>10</v>
      </c>
      <c r="W3998" t="s">
        <v>27</v>
      </c>
    </row>
    <row r="3999" spans="1:23">
      <c r="A3999" t="s">
        <v>4044</v>
      </c>
      <c r="B3999">
        <v>41.907597000000003</v>
      </c>
      <c r="C3999" s="15">
        <v>-87.680937999999998</v>
      </c>
      <c r="D3999" s="2" t="s">
        <v>9017</v>
      </c>
      <c r="E3999" s="14" t="s">
        <v>5065</v>
      </c>
      <c r="F3999" s="14" t="e" vm="5">
        <v>#VALUE!</v>
      </c>
      <c r="G3999" s="2" t="str">
        <f>_xlfn.XLOOKUP(E3999,missing_cities!$Q$2:$Q$56,missing_cities!$R$2:$R$56,"Not Found",0)</f>
        <v>United States</v>
      </c>
      <c r="H3999" t="str">
        <f>_xlfn.XLOOKUP(E3999,missing_cities!$Q$2:$Q$56,missing_cities!$S$2:$S$56,"Not Found",0)</f>
        <v>North America</v>
      </c>
      <c r="I3999" t="s">
        <v>3449</v>
      </c>
      <c r="J3999" s="15">
        <v>0.33</v>
      </c>
      <c r="K3999" s="1">
        <v>45862</v>
      </c>
      <c r="L3999" s="15" t="str">
        <f t="shared" si="124"/>
        <v>9.00-21.00</v>
      </c>
      <c r="M3999" s="16">
        <f t="shared" si="125"/>
        <v>12</v>
      </c>
      <c r="N3999" s="15">
        <v>4.32</v>
      </c>
      <c r="O3999" s="15">
        <v>83</v>
      </c>
      <c r="P3999" t="s">
        <v>20</v>
      </c>
      <c r="Q3999">
        <v>150</v>
      </c>
      <c r="R3999" t="s">
        <v>81</v>
      </c>
      <c r="S3999">
        <v>2023</v>
      </c>
      <c r="T3999" t="s">
        <v>31</v>
      </c>
      <c r="U3999" s="15">
        <v>3.6</v>
      </c>
      <c r="V3999" s="15">
        <v>8</v>
      </c>
      <c r="W3999" t="s">
        <v>27</v>
      </c>
    </row>
    <row r="4000" spans="1:23">
      <c r="A4000" t="s">
        <v>4045</v>
      </c>
      <c r="B4000">
        <v>-33.828237999999999</v>
      </c>
      <c r="C4000" s="15">
        <v>18.577356999999999</v>
      </c>
      <c r="D4000" s="2" t="s">
        <v>9018</v>
      </c>
      <c r="E4000" s="14" t="s">
        <v>5085</v>
      </c>
      <c r="F4000" s="14" t="e" vm="12">
        <v>#VALUE!</v>
      </c>
      <c r="G4000" s="2" t="str">
        <f>_xlfn.XLOOKUP(E4000,missing_cities!$Q$2:$Q$56,missing_cities!$R$2:$R$56,"Not Found",0)</f>
        <v>South Africa</v>
      </c>
      <c r="H4000" t="str">
        <f>_xlfn.XLOOKUP(E4000,missing_cities!$Q$2:$Q$56,missing_cities!$S$2:$S$56,"Not Found",0)</f>
        <v>Africa</v>
      </c>
      <c r="I4000" t="s">
        <v>3449</v>
      </c>
      <c r="J4000" s="15">
        <v>0.1</v>
      </c>
      <c r="K4000" t="s">
        <v>34</v>
      </c>
      <c r="L4000" s="15" t="str">
        <f t="shared" si="124"/>
        <v>6:00-22:00</v>
      </c>
      <c r="M4000" s="16">
        <f t="shared" si="125"/>
        <v>0.67</v>
      </c>
      <c r="N4000" s="15">
        <v>3.12</v>
      </c>
      <c r="O4000" s="15">
        <v>44</v>
      </c>
      <c r="P4000" t="s">
        <v>29</v>
      </c>
      <c r="Q4000">
        <v>350</v>
      </c>
      <c r="R4000" t="s">
        <v>48</v>
      </c>
      <c r="S4000">
        <v>2013</v>
      </c>
      <c r="T4000" t="s">
        <v>31</v>
      </c>
      <c r="U4000" s="15">
        <v>3.3</v>
      </c>
      <c r="V4000" s="15">
        <v>5</v>
      </c>
      <c r="W4000" t="s">
        <v>23</v>
      </c>
    </row>
    <row r="4001" spans="1:23">
      <c r="A4001" t="s">
        <v>4046</v>
      </c>
      <c r="B4001">
        <v>43.668765999999998</v>
      </c>
      <c r="C4001" s="15">
        <v>-79.451888999999994</v>
      </c>
      <c r="D4001" s="2" t="s">
        <v>9019</v>
      </c>
      <c r="E4001" s="14" t="s">
        <v>5050</v>
      </c>
      <c r="F4001" s="14" t="e" vm="1">
        <v>#VALUE!</v>
      </c>
      <c r="G4001" s="2" t="str">
        <f>_xlfn.XLOOKUP(E4001,missing_cities!$Q$2:$Q$56,missing_cities!$R$2:$R$56,"Not Found",0)</f>
        <v>Canada</v>
      </c>
      <c r="H4001" t="str">
        <f>_xlfn.XLOOKUP(E4001,missing_cities!$Q$2:$Q$56,missing_cities!$S$2:$S$56,"Not Found",0)</f>
        <v>North America</v>
      </c>
      <c r="I4001" t="s">
        <v>3449</v>
      </c>
      <c r="J4001" s="15">
        <v>0.2</v>
      </c>
      <c r="K4001" s="1">
        <v>45862</v>
      </c>
      <c r="L4001" s="15" t="str">
        <f t="shared" si="124"/>
        <v>9.00-21.00</v>
      </c>
      <c r="M4001" s="16">
        <f t="shared" si="125"/>
        <v>12</v>
      </c>
      <c r="N4001" s="15">
        <v>10.73</v>
      </c>
      <c r="O4001" s="15">
        <v>97</v>
      </c>
      <c r="P4001" t="s">
        <v>29</v>
      </c>
      <c r="Q4001">
        <v>150</v>
      </c>
      <c r="R4001" t="s">
        <v>48</v>
      </c>
      <c r="S4001">
        <v>2015</v>
      </c>
      <c r="T4001" t="s">
        <v>31</v>
      </c>
      <c r="U4001" s="15">
        <v>4.2</v>
      </c>
      <c r="V4001" s="15">
        <v>6</v>
      </c>
      <c r="W4001" t="s">
        <v>23</v>
      </c>
    </row>
    <row r="4002" spans="1:23">
      <c r="A4002" t="s">
        <v>4047</v>
      </c>
      <c r="B4002">
        <v>52.573923999999998</v>
      </c>
      <c r="C4002" s="15">
        <v>13.407579999999999</v>
      </c>
      <c r="D4002" s="2" t="s">
        <v>9020</v>
      </c>
      <c r="E4002" s="14" t="s">
        <v>5057</v>
      </c>
      <c r="F4002" s="14" t="e" vm="3">
        <v>#VALUE!</v>
      </c>
      <c r="G4002" s="2" t="str">
        <f>_xlfn.XLOOKUP(E4002,missing_cities!$Q$2:$Q$56,missing_cities!$R$2:$R$56,"Not Found",0)</f>
        <v>Germany</v>
      </c>
      <c r="H4002" t="str">
        <f>_xlfn.XLOOKUP(E4002,missing_cities!$Q$2:$Q$56,missing_cities!$S$2:$S$56,"Not Found",0)</f>
        <v>Europe</v>
      </c>
      <c r="I4002" t="s">
        <v>3449</v>
      </c>
      <c r="J4002" s="15">
        <v>0.16</v>
      </c>
      <c r="K4002" t="s">
        <v>34</v>
      </c>
      <c r="L4002" s="15" t="str">
        <f t="shared" si="124"/>
        <v>6:00-22:00</v>
      </c>
      <c r="M4002" s="16">
        <f t="shared" si="125"/>
        <v>0.67</v>
      </c>
      <c r="N4002" s="15">
        <v>17.52</v>
      </c>
      <c r="O4002" s="15">
        <v>82</v>
      </c>
      <c r="P4002" t="s">
        <v>20</v>
      </c>
      <c r="Q4002">
        <v>350</v>
      </c>
      <c r="R4002" t="s">
        <v>48</v>
      </c>
      <c r="S4002">
        <v>2018</v>
      </c>
      <c r="T4002" t="s">
        <v>22</v>
      </c>
      <c r="U4002" s="15">
        <v>4</v>
      </c>
      <c r="V4002" s="15">
        <v>5</v>
      </c>
      <c r="W4002" t="s">
        <v>32</v>
      </c>
    </row>
    <row r="4003" spans="1:23">
      <c r="A4003" t="s">
        <v>4048</v>
      </c>
      <c r="B4003">
        <v>-33.787641999999998</v>
      </c>
      <c r="C4003" s="15">
        <v>151.380505</v>
      </c>
      <c r="D4003" s="2" t="s">
        <v>7043</v>
      </c>
      <c r="E4003" s="14" t="s">
        <v>5069</v>
      </c>
      <c r="F4003" s="14" t="e" vm="8">
        <v>#VALUE!</v>
      </c>
      <c r="G4003" s="2" t="str">
        <f>_xlfn.XLOOKUP(E4003,missing_cities!$Q$2:$Q$56,missing_cities!$R$2:$R$56,"Not Found",0)</f>
        <v>Australia</v>
      </c>
      <c r="H4003" t="str">
        <f>_xlfn.XLOOKUP(E4003,missing_cities!$Q$2:$Q$56,missing_cities!$S$2:$S$56,"Not Found",0)</f>
        <v>Australia</v>
      </c>
      <c r="I4003" t="s">
        <v>3449</v>
      </c>
      <c r="J4003" s="15">
        <v>0.43</v>
      </c>
      <c r="K4003" t="s">
        <v>34</v>
      </c>
      <c r="L4003" s="15" t="str">
        <f t="shared" si="124"/>
        <v>6:00-22:00</v>
      </c>
      <c r="M4003" s="16">
        <f t="shared" si="125"/>
        <v>0.67</v>
      </c>
      <c r="N4003" s="15">
        <v>11.13</v>
      </c>
      <c r="O4003" s="15">
        <v>92</v>
      </c>
      <c r="P4003" t="s">
        <v>29</v>
      </c>
      <c r="Q4003">
        <v>150</v>
      </c>
      <c r="R4003" t="s">
        <v>97</v>
      </c>
      <c r="S4003">
        <v>2018</v>
      </c>
      <c r="T4003" t="s">
        <v>22</v>
      </c>
      <c r="U4003" s="15">
        <v>3.5</v>
      </c>
      <c r="V4003" s="15">
        <v>9</v>
      </c>
      <c r="W4003" t="s">
        <v>27</v>
      </c>
    </row>
    <row r="4004" spans="1:23">
      <c r="A4004" t="s">
        <v>4049</v>
      </c>
      <c r="B4004">
        <v>-33.883588000000003</v>
      </c>
      <c r="C4004" s="15">
        <v>151.28433999999999</v>
      </c>
      <c r="D4004" s="2" t="s">
        <v>9021</v>
      </c>
      <c r="E4004" s="14" t="s">
        <v>5069</v>
      </c>
      <c r="F4004" s="14" t="e" vm="8">
        <v>#VALUE!</v>
      </c>
      <c r="G4004" s="2" t="str">
        <f>_xlfn.XLOOKUP(E4004,missing_cities!$Q$2:$Q$56,missing_cities!$R$2:$R$56,"Not Found",0)</f>
        <v>Australia</v>
      </c>
      <c r="H4004" t="str">
        <f>_xlfn.XLOOKUP(E4004,missing_cities!$Q$2:$Q$56,missing_cities!$S$2:$S$56,"Not Found",0)</f>
        <v>Australia</v>
      </c>
      <c r="I4004" t="s">
        <v>3449</v>
      </c>
      <c r="J4004" s="15">
        <v>0.47</v>
      </c>
      <c r="K4004" s="1">
        <v>45862</v>
      </c>
      <c r="L4004" s="15" t="str">
        <f t="shared" si="124"/>
        <v>9.00-21.00</v>
      </c>
      <c r="M4004" s="16">
        <f t="shared" si="125"/>
        <v>12</v>
      </c>
      <c r="N4004" s="15">
        <v>6.54</v>
      </c>
      <c r="O4004" s="15">
        <v>52</v>
      </c>
      <c r="P4004" t="s">
        <v>39</v>
      </c>
      <c r="Q4004">
        <v>150</v>
      </c>
      <c r="R4004" t="s">
        <v>132</v>
      </c>
      <c r="S4004">
        <v>2013</v>
      </c>
      <c r="T4004" t="s">
        <v>31</v>
      </c>
      <c r="U4004" s="15">
        <v>3</v>
      </c>
      <c r="V4004" s="15">
        <v>7</v>
      </c>
      <c r="W4004" t="s">
        <v>23</v>
      </c>
    </row>
    <row r="4005" spans="1:23">
      <c r="A4005" t="s">
        <v>4050</v>
      </c>
      <c r="B4005">
        <v>19.032933</v>
      </c>
      <c r="C4005" s="15">
        <v>72.876520999999997</v>
      </c>
      <c r="D4005" s="2" t="s">
        <v>9022</v>
      </c>
      <c r="E4005" s="14" t="s">
        <v>5079</v>
      </c>
      <c r="F4005" s="14" t="e" vm="11">
        <v>#VALUE!</v>
      </c>
      <c r="G4005" s="2" t="str">
        <f>_xlfn.XLOOKUP(E4005,missing_cities!$Q$2:$Q$56,missing_cities!$R$2:$R$56,"Not Found",0)</f>
        <v>India</v>
      </c>
      <c r="H4005" t="str">
        <f>_xlfn.XLOOKUP(E4005,missing_cities!$Q$2:$Q$56,missing_cities!$S$2:$S$56,"Not Found",0)</f>
        <v>Asia</v>
      </c>
      <c r="I4005" t="s">
        <v>3449</v>
      </c>
      <c r="J4005" s="15">
        <v>0.43</v>
      </c>
      <c r="K4005" t="s">
        <v>34</v>
      </c>
      <c r="L4005" s="15" t="str">
        <f t="shared" si="124"/>
        <v>6:00-22:00</v>
      </c>
      <c r="M4005" s="16">
        <f t="shared" si="125"/>
        <v>0.67</v>
      </c>
      <c r="N4005" s="15">
        <v>13.2</v>
      </c>
      <c r="O4005" s="15">
        <v>31</v>
      </c>
      <c r="P4005" t="s">
        <v>37</v>
      </c>
      <c r="Q4005">
        <v>150</v>
      </c>
      <c r="R4005" t="s">
        <v>30</v>
      </c>
      <c r="S4005">
        <v>2016</v>
      </c>
      <c r="T4005" t="s">
        <v>31</v>
      </c>
      <c r="U4005" s="15">
        <v>4.5</v>
      </c>
      <c r="V4005" s="15">
        <v>7</v>
      </c>
      <c r="W4005" t="s">
        <v>27</v>
      </c>
    </row>
    <row r="4006" spans="1:23">
      <c r="A4006" t="s">
        <v>4051</v>
      </c>
      <c r="B4006">
        <v>-33.778574999999996</v>
      </c>
      <c r="C4006" s="15">
        <v>18.521782999999999</v>
      </c>
      <c r="D4006" s="2" t="s">
        <v>9023</v>
      </c>
      <c r="E4006" s="14" t="s">
        <v>5085</v>
      </c>
      <c r="F4006" s="14" t="e" vm="12">
        <v>#VALUE!</v>
      </c>
      <c r="G4006" s="2" t="str">
        <f>_xlfn.XLOOKUP(E4006,missing_cities!$Q$2:$Q$56,missing_cities!$R$2:$R$56,"Not Found",0)</f>
        <v>South Africa</v>
      </c>
      <c r="H4006" t="str">
        <f>_xlfn.XLOOKUP(E4006,missing_cities!$Q$2:$Q$56,missing_cities!$S$2:$S$56,"Not Found",0)</f>
        <v>Africa</v>
      </c>
      <c r="I4006" t="s">
        <v>3449</v>
      </c>
      <c r="J4006" s="15">
        <v>0.2</v>
      </c>
      <c r="K4006" t="s">
        <v>34</v>
      </c>
      <c r="L4006" s="15" t="str">
        <f t="shared" si="124"/>
        <v>6:00-22:00</v>
      </c>
      <c r="M4006" s="16">
        <f t="shared" si="125"/>
        <v>0.67</v>
      </c>
      <c r="N4006" s="15">
        <v>2.25</v>
      </c>
      <c r="O4006" s="15">
        <v>95</v>
      </c>
      <c r="P4006" t="s">
        <v>25</v>
      </c>
      <c r="Q4006">
        <v>50</v>
      </c>
      <c r="R4006" t="s">
        <v>21</v>
      </c>
      <c r="S4006">
        <v>2015</v>
      </c>
      <c r="T4006" t="s">
        <v>31</v>
      </c>
      <c r="U4006" s="15">
        <v>4.4000000000000004</v>
      </c>
      <c r="V4006" s="15">
        <v>8</v>
      </c>
      <c r="W4006" t="s">
        <v>27</v>
      </c>
    </row>
    <row r="4007" spans="1:23">
      <c r="A4007" t="s">
        <v>4052</v>
      </c>
      <c r="B4007">
        <v>-23.507698000000001</v>
      </c>
      <c r="C4007" s="15">
        <v>-46.697671999999997</v>
      </c>
      <c r="D4007" s="2" t="s">
        <v>9024</v>
      </c>
      <c r="E4007" s="14" t="s">
        <v>5067</v>
      </c>
      <c r="F4007" s="14" t="e" vm="7">
        <v>#VALUE!</v>
      </c>
      <c r="G4007" s="2" t="str">
        <f>_xlfn.XLOOKUP(E4007,missing_cities!$Q$2:$Q$56,missing_cities!$R$2:$R$56,"Not Found",0)</f>
        <v>Brazil</v>
      </c>
      <c r="H4007" t="str">
        <f>_xlfn.XLOOKUP(E4007,missing_cities!$Q$2:$Q$56,missing_cities!$S$2:$S$56,"Not Found",0)</f>
        <v>South America</v>
      </c>
      <c r="I4007" t="s">
        <v>3449</v>
      </c>
      <c r="J4007" s="15">
        <v>0.41</v>
      </c>
      <c r="K4007" t="s">
        <v>34</v>
      </c>
      <c r="L4007" s="15" t="str">
        <f t="shared" si="124"/>
        <v>6:00-22:00</v>
      </c>
      <c r="M4007" s="16">
        <f t="shared" si="125"/>
        <v>0.67</v>
      </c>
      <c r="N4007" s="15">
        <v>1.2</v>
      </c>
      <c r="O4007" s="15">
        <v>89</v>
      </c>
      <c r="P4007" t="s">
        <v>39</v>
      </c>
      <c r="Q4007">
        <v>350</v>
      </c>
      <c r="R4007" t="s">
        <v>42</v>
      </c>
      <c r="S4007">
        <v>2013</v>
      </c>
      <c r="T4007" t="s">
        <v>22</v>
      </c>
      <c r="U4007" s="15">
        <v>4.8</v>
      </c>
      <c r="V4007" s="15">
        <v>10</v>
      </c>
      <c r="W4007" t="s">
        <v>23</v>
      </c>
    </row>
    <row r="4008" spans="1:23">
      <c r="A4008" t="s">
        <v>4053</v>
      </c>
      <c r="B4008">
        <v>13.892102</v>
      </c>
      <c r="C4008" s="15">
        <v>100.456028</v>
      </c>
      <c r="D4008" s="2" t="s">
        <v>9025</v>
      </c>
      <c r="E4008" s="14" t="s">
        <v>5059</v>
      </c>
      <c r="F4008" s="14" t="e" vm="4">
        <v>#VALUE!</v>
      </c>
      <c r="G4008" s="2" t="str">
        <f>_xlfn.XLOOKUP(E4008,missing_cities!$Q$2:$Q$56,missing_cities!$R$2:$R$56,"Not Found",0)</f>
        <v>Thailand</v>
      </c>
      <c r="H4008" t="str">
        <f>_xlfn.XLOOKUP(E4008,missing_cities!$Q$2:$Q$56,missing_cities!$S$2:$S$56,"Not Found",0)</f>
        <v>Asia</v>
      </c>
      <c r="I4008" t="s">
        <v>3449</v>
      </c>
      <c r="J4008" s="15">
        <v>0.3</v>
      </c>
      <c r="K4008" s="1">
        <v>45862</v>
      </c>
      <c r="L4008" s="15" t="str">
        <f t="shared" si="124"/>
        <v>9.00-21.00</v>
      </c>
      <c r="M4008" s="16">
        <f t="shared" si="125"/>
        <v>12</v>
      </c>
      <c r="N4008" s="15">
        <v>15.83</v>
      </c>
      <c r="O4008" s="15">
        <v>24</v>
      </c>
      <c r="P4008" t="s">
        <v>20</v>
      </c>
      <c r="Q4008">
        <v>50</v>
      </c>
      <c r="R4008" t="s">
        <v>35</v>
      </c>
      <c r="S4008">
        <v>2019</v>
      </c>
      <c r="T4008" t="s">
        <v>31</v>
      </c>
      <c r="U4008" s="15">
        <v>3.4</v>
      </c>
      <c r="V4008" s="15">
        <v>7</v>
      </c>
      <c r="W4008" t="s">
        <v>32</v>
      </c>
    </row>
    <row r="4009" spans="1:23">
      <c r="A4009" t="s">
        <v>4054</v>
      </c>
      <c r="B4009">
        <v>13.760914</v>
      </c>
      <c r="C4009" s="15">
        <v>100.460876</v>
      </c>
      <c r="D4009" s="2" t="s">
        <v>9026</v>
      </c>
      <c r="E4009" s="14" t="s">
        <v>5059</v>
      </c>
      <c r="F4009" s="14" t="e" vm="4">
        <v>#VALUE!</v>
      </c>
      <c r="G4009" s="2" t="str">
        <f>_xlfn.XLOOKUP(E4009,missing_cities!$Q$2:$Q$56,missing_cities!$R$2:$R$56,"Not Found",0)</f>
        <v>Thailand</v>
      </c>
      <c r="H4009" t="str">
        <f>_xlfn.XLOOKUP(E4009,missing_cities!$Q$2:$Q$56,missing_cities!$S$2:$S$56,"Not Found",0)</f>
        <v>Asia</v>
      </c>
      <c r="I4009" t="s">
        <v>3449</v>
      </c>
      <c r="J4009" s="15">
        <v>0.19</v>
      </c>
      <c r="K4009" s="1">
        <v>45862</v>
      </c>
      <c r="L4009" s="15" t="str">
        <f t="shared" si="124"/>
        <v>9.00-21.00</v>
      </c>
      <c r="M4009" s="16">
        <f t="shared" si="125"/>
        <v>12</v>
      </c>
      <c r="N4009" s="15">
        <v>18.010000000000002</v>
      </c>
      <c r="O4009" s="15">
        <v>10</v>
      </c>
      <c r="P4009" t="s">
        <v>20</v>
      </c>
      <c r="Q4009">
        <v>150</v>
      </c>
      <c r="R4009" t="s">
        <v>48</v>
      </c>
      <c r="S4009">
        <v>2014</v>
      </c>
      <c r="T4009" t="s">
        <v>31</v>
      </c>
      <c r="U4009" s="15">
        <v>3.5</v>
      </c>
      <c r="V4009" s="15">
        <v>9</v>
      </c>
      <c r="W4009" t="s">
        <v>27</v>
      </c>
    </row>
    <row r="4010" spans="1:23">
      <c r="A4010" t="s">
        <v>4055</v>
      </c>
      <c r="B4010">
        <v>-23.569265000000001</v>
      </c>
      <c r="C4010" s="15">
        <v>-46.600731000000003</v>
      </c>
      <c r="D4010" s="2" t="s">
        <v>9027</v>
      </c>
      <c r="E4010" s="14" t="s">
        <v>5067</v>
      </c>
      <c r="F4010" s="14" t="e" vm="7">
        <v>#VALUE!</v>
      </c>
      <c r="G4010" s="2" t="str">
        <f>_xlfn.XLOOKUP(E4010,missing_cities!$Q$2:$Q$56,missing_cities!$R$2:$R$56,"Not Found",0)</f>
        <v>Brazil</v>
      </c>
      <c r="H4010" t="str">
        <f>_xlfn.XLOOKUP(E4010,missing_cities!$Q$2:$Q$56,missing_cities!$S$2:$S$56,"Not Found",0)</f>
        <v>South America</v>
      </c>
      <c r="I4010" t="s">
        <v>3449</v>
      </c>
      <c r="J4010" s="15">
        <v>0.43</v>
      </c>
      <c r="K4010" t="s">
        <v>34</v>
      </c>
      <c r="L4010" s="15" t="str">
        <f t="shared" si="124"/>
        <v>6:00-22:00</v>
      </c>
      <c r="M4010" s="16">
        <f t="shared" si="125"/>
        <v>0.67</v>
      </c>
      <c r="N4010" s="15">
        <v>14</v>
      </c>
      <c r="O4010" s="15">
        <v>18</v>
      </c>
      <c r="P4010" t="s">
        <v>29</v>
      </c>
      <c r="Q4010">
        <v>22</v>
      </c>
      <c r="R4010" t="s">
        <v>132</v>
      </c>
      <c r="S4010">
        <v>2020</v>
      </c>
      <c r="T4010" t="s">
        <v>22</v>
      </c>
      <c r="U4010" s="15">
        <v>3.3</v>
      </c>
      <c r="V4010" s="15">
        <v>3</v>
      </c>
      <c r="W4010" t="s">
        <v>27</v>
      </c>
    </row>
    <row r="4011" spans="1:23">
      <c r="A4011" t="s">
        <v>4056</v>
      </c>
      <c r="B4011">
        <v>19.465229999999998</v>
      </c>
      <c r="C4011" s="15">
        <v>-99.103399999999993</v>
      </c>
      <c r="D4011" s="2" t="s">
        <v>9028</v>
      </c>
      <c r="E4011" s="14" t="s">
        <v>5119</v>
      </c>
      <c r="F4011" s="14" t="e" vm="13">
        <v>#VALUE!</v>
      </c>
      <c r="G4011" s="2" t="str">
        <f>_xlfn.XLOOKUP(E4011,missing_cities!$Q$2:$Q$56,missing_cities!$R$2:$R$56,"Not Found",0)</f>
        <v>Mexico</v>
      </c>
      <c r="H4011" t="str">
        <f>_xlfn.XLOOKUP(E4011,missing_cities!$Q$2:$Q$56,missing_cities!$S$2:$S$56,"Not Found",0)</f>
        <v>North America</v>
      </c>
      <c r="I4011" t="s">
        <v>3449</v>
      </c>
      <c r="J4011" s="15">
        <v>0.12</v>
      </c>
      <c r="K4011" t="s">
        <v>19</v>
      </c>
      <c r="L4011" s="15" t="str">
        <f t="shared" si="124"/>
        <v>9:00-18:00</v>
      </c>
      <c r="M4011" s="16">
        <f t="shared" si="125"/>
        <v>0.37</v>
      </c>
      <c r="N4011" s="15">
        <v>11.11</v>
      </c>
      <c r="O4011" s="15">
        <v>88</v>
      </c>
      <c r="P4011" t="s">
        <v>39</v>
      </c>
      <c r="Q4011">
        <v>50</v>
      </c>
      <c r="R4011" t="s">
        <v>46</v>
      </c>
      <c r="S4011">
        <v>2019</v>
      </c>
      <c r="T4011" t="s">
        <v>22</v>
      </c>
      <c r="U4011" s="15">
        <v>4.3</v>
      </c>
      <c r="V4011" s="15">
        <v>8</v>
      </c>
      <c r="W4011" t="s">
        <v>23</v>
      </c>
    </row>
    <row r="4012" spans="1:23">
      <c r="A4012" t="s">
        <v>4057</v>
      </c>
      <c r="B4012">
        <v>-23.554147</v>
      </c>
      <c r="C4012" s="15">
        <v>-46.630296999999999</v>
      </c>
      <c r="D4012" s="2" t="s">
        <v>9029</v>
      </c>
      <c r="E4012" s="14" t="s">
        <v>5067</v>
      </c>
      <c r="F4012" s="14" t="e" vm="7">
        <v>#VALUE!</v>
      </c>
      <c r="G4012" s="2" t="str">
        <f>_xlfn.XLOOKUP(E4012,missing_cities!$Q$2:$Q$56,missing_cities!$R$2:$R$56,"Not Found",0)</f>
        <v>Brazil</v>
      </c>
      <c r="H4012" t="str">
        <f>_xlfn.XLOOKUP(E4012,missing_cities!$Q$2:$Q$56,missing_cities!$S$2:$S$56,"Not Found",0)</f>
        <v>South America</v>
      </c>
      <c r="I4012" t="s">
        <v>3449</v>
      </c>
      <c r="J4012" s="15">
        <v>0.48</v>
      </c>
      <c r="K4012" t="s">
        <v>19</v>
      </c>
      <c r="L4012" s="15" t="str">
        <f t="shared" si="124"/>
        <v>9:00-18:00</v>
      </c>
      <c r="M4012" s="16">
        <f t="shared" si="125"/>
        <v>0.37</v>
      </c>
      <c r="N4012" s="15">
        <v>4.62</v>
      </c>
      <c r="O4012" s="15">
        <v>96</v>
      </c>
      <c r="P4012" t="s">
        <v>20</v>
      </c>
      <c r="Q4012">
        <v>350</v>
      </c>
      <c r="R4012" t="s">
        <v>21</v>
      </c>
      <c r="S4012">
        <v>2023</v>
      </c>
      <c r="T4012" t="s">
        <v>22</v>
      </c>
      <c r="U4012" s="15">
        <v>4.3</v>
      </c>
      <c r="V4012" s="15">
        <v>4</v>
      </c>
      <c r="W4012" t="s">
        <v>27</v>
      </c>
    </row>
    <row r="4013" spans="1:23">
      <c r="A4013" t="s">
        <v>4058</v>
      </c>
      <c r="B4013">
        <v>-33.718032999999998</v>
      </c>
      <c r="C4013" s="15">
        <v>18.411009</v>
      </c>
      <c r="D4013" s="2" t="s">
        <v>9030</v>
      </c>
      <c r="E4013" s="14" t="s">
        <v>5085</v>
      </c>
      <c r="F4013" s="14" t="e" vm="12">
        <v>#VALUE!</v>
      </c>
      <c r="G4013" s="2" t="str">
        <f>_xlfn.XLOOKUP(E4013,missing_cities!$Q$2:$Q$56,missing_cities!$R$2:$R$56,"Not Found",0)</f>
        <v>South Africa</v>
      </c>
      <c r="H4013" t="str">
        <f>_xlfn.XLOOKUP(E4013,missing_cities!$Q$2:$Q$56,missing_cities!$S$2:$S$56,"Not Found",0)</f>
        <v>Africa</v>
      </c>
      <c r="I4013" t="s">
        <v>3449</v>
      </c>
      <c r="J4013" s="15">
        <v>0.19</v>
      </c>
      <c r="K4013" t="s">
        <v>34</v>
      </c>
      <c r="L4013" s="15" t="str">
        <f t="shared" si="124"/>
        <v>6:00-22:00</v>
      </c>
      <c r="M4013" s="16">
        <f t="shared" si="125"/>
        <v>0.67</v>
      </c>
      <c r="N4013" s="15">
        <v>18.47</v>
      </c>
      <c r="O4013" s="15">
        <v>93</v>
      </c>
      <c r="P4013" t="s">
        <v>37</v>
      </c>
      <c r="Q4013">
        <v>22</v>
      </c>
      <c r="R4013" t="s">
        <v>48</v>
      </c>
      <c r="S4013">
        <v>2012</v>
      </c>
      <c r="T4013" t="s">
        <v>31</v>
      </c>
      <c r="U4013" s="15">
        <v>3.9</v>
      </c>
      <c r="V4013" s="15">
        <v>5</v>
      </c>
      <c r="W4013" t="s">
        <v>32</v>
      </c>
    </row>
    <row r="4014" spans="1:23">
      <c r="A4014" t="s">
        <v>4059</v>
      </c>
      <c r="B4014">
        <v>-23.676881000000002</v>
      </c>
      <c r="C4014" s="15">
        <v>-46.602435999999997</v>
      </c>
      <c r="D4014" s="2" t="s">
        <v>9031</v>
      </c>
      <c r="E4014" s="14" t="s">
        <v>5067</v>
      </c>
      <c r="F4014" s="14" t="e" vm="7">
        <v>#VALUE!</v>
      </c>
      <c r="G4014" s="2" t="str">
        <f>_xlfn.XLOOKUP(E4014,missing_cities!$Q$2:$Q$56,missing_cities!$R$2:$R$56,"Not Found",0)</f>
        <v>Brazil</v>
      </c>
      <c r="H4014" t="str">
        <f>_xlfn.XLOOKUP(E4014,missing_cities!$Q$2:$Q$56,missing_cities!$S$2:$S$56,"Not Found",0)</f>
        <v>South America</v>
      </c>
      <c r="I4014" t="s">
        <v>3449</v>
      </c>
      <c r="J4014" s="15">
        <v>0.22</v>
      </c>
      <c r="K4014" t="s">
        <v>34</v>
      </c>
      <c r="L4014" s="15" t="str">
        <f t="shared" si="124"/>
        <v>6:00-22:00</v>
      </c>
      <c r="M4014" s="16">
        <f t="shared" si="125"/>
        <v>0.67</v>
      </c>
      <c r="N4014" s="15">
        <v>4.92</v>
      </c>
      <c r="O4014" s="15">
        <v>87</v>
      </c>
      <c r="P4014" t="s">
        <v>37</v>
      </c>
      <c r="Q4014">
        <v>22</v>
      </c>
      <c r="R4014" t="s">
        <v>74</v>
      </c>
      <c r="S4014">
        <v>2020</v>
      </c>
      <c r="T4014" t="s">
        <v>31</v>
      </c>
      <c r="U4014" s="15">
        <v>5</v>
      </c>
      <c r="V4014" s="15">
        <v>1</v>
      </c>
      <c r="W4014" t="s">
        <v>23</v>
      </c>
    </row>
    <row r="4015" spans="1:23">
      <c r="A4015" t="s">
        <v>4060</v>
      </c>
      <c r="B4015">
        <v>52.185929999999999</v>
      </c>
      <c r="C4015" s="15">
        <v>-86.255032</v>
      </c>
      <c r="D4015" s="2" t="s">
        <v>9032</v>
      </c>
      <c r="E4015" s="14" t="str">
        <f>_xlfn.XLOOKUP(C4015,missing_cities!B:B,missing_cities!C:C,"Not Found",0)</f>
        <v>Unorganized Kenora District</v>
      </c>
      <c r="F4015" s="14" t="e" vm="1">
        <v>#VALUE!</v>
      </c>
      <c r="G4015" s="2" t="str">
        <f>_xlfn.XLOOKUP(E4015,missing_cities!$Q$2:$Q$56,missing_cities!$R$2:$R$56,"Not Found",0)</f>
        <v>Canada</v>
      </c>
      <c r="H4015" t="str">
        <f>_xlfn.XLOOKUP(E4015,missing_cities!$Q$2:$Q$56,missing_cities!$S$2:$S$56,"Not Found",0)</f>
        <v>North America</v>
      </c>
      <c r="I4015" t="s">
        <v>3449</v>
      </c>
      <c r="J4015" s="15">
        <v>0.17</v>
      </c>
      <c r="K4015" t="s">
        <v>34</v>
      </c>
      <c r="L4015" s="15" t="str">
        <f t="shared" si="124"/>
        <v>6:00-22:00</v>
      </c>
      <c r="M4015" s="16">
        <f t="shared" si="125"/>
        <v>0.67</v>
      </c>
      <c r="N4015" s="15">
        <v>2.9</v>
      </c>
      <c r="O4015" s="15">
        <v>56</v>
      </c>
      <c r="P4015" t="s">
        <v>39</v>
      </c>
      <c r="Q4015">
        <v>350</v>
      </c>
      <c r="R4015" t="s">
        <v>48</v>
      </c>
      <c r="S4015">
        <v>2021</v>
      </c>
      <c r="T4015" t="s">
        <v>31</v>
      </c>
      <c r="U4015" s="15">
        <v>4</v>
      </c>
      <c r="V4015" s="15">
        <v>8</v>
      </c>
      <c r="W4015" t="s">
        <v>27</v>
      </c>
    </row>
    <row r="4016" spans="1:23">
      <c r="A4016" t="s">
        <v>4061</v>
      </c>
      <c r="B4016">
        <v>-33.733570999999998</v>
      </c>
      <c r="C4016" s="15">
        <v>18.419187000000001</v>
      </c>
      <c r="D4016" s="2" t="s">
        <v>9033</v>
      </c>
      <c r="E4016" s="14" t="s">
        <v>5085</v>
      </c>
      <c r="F4016" s="14" t="e" vm="12">
        <v>#VALUE!</v>
      </c>
      <c r="G4016" s="2" t="str">
        <f>_xlfn.XLOOKUP(E4016,missing_cities!$Q$2:$Q$56,missing_cities!$R$2:$R$56,"Not Found",0)</f>
        <v>South Africa</v>
      </c>
      <c r="H4016" t="str">
        <f>_xlfn.XLOOKUP(E4016,missing_cities!$Q$2:$Q$56,missing_cities!$S$2:$S$56,"Not Found",0)</f>
        <v>Africa</v>
      </c>
      <c r="I4016" t="s">
        <v>3449</v>
      </c>
      <c r="J4016" s="15">
        <v>0.26</v>
      </c>
      <c r="K4016" t="s">
        <v>34</v>
      </c>
      <c r="L4016" s="15" t="str">
        <f t="shared" si="124"/>
        <v>6:00-22:00</v>
      </c>
      <c r="M4016" s="16">
        <f t="shared" si="125"/>
        <v>0.67</v>
      </c>
      <c r="N4016" s="15">
        <v>4.28</v>
      </c>
      <c r="O4016" s="15">
        <v>95</v>
      </c>
      <c r="P4016" t="s">
        <v>25</v>
      </c>
      <c r="Q4016">
        <v>150</v>
      </c>
      <c r="R4016" t="s">
        <v>132</v>
      </c>
      <c r="S4016">
        <v>2011</v>
      </c>
      <c r="T4016" t="s">
        <v>22</v>
      </c>
      <c r="U4016" s="15">
        <v>3.6</v>
      </c>
      <c r="V4016" s="15">
        <v>1</v>
      </c>
      <c r="W4016" t="s">
        <v>32</v>
      </c>
    </row>
    <row r="4017" spans="1:23">
      <c r="A4017" t="s">
        <v>4062</v>
      </c>
      <c r="B4017">
        <v>-19.312192</v>
      </c>
      <c r="C4017" s="15">
        <v>-83.844482999999997</v>
      </c>
      <c r="D4017" s="2" t="s">
        <v>9034</v>
      </c>
      <c r="E4017" s="14" t="str">
        <f>_xlfn.XLOOKUP(C4017,missing_cities!B:B,missing_cities!C:C,"Not Found",0)</f>
        <v>Error</v>
      </c>
      <c r="F4017" s="14" t="s">
        <v>9987</v>
      </c>
      <c r="G4017" s="2" t="str">
        <f>_xlfn.XLOOKUP(E4017,missing_cities!$Q$2:$Q$56,missing_cities!$R$2:$R$56,"Not Found",0)</f>
        <v>Error</v>
      </c>
      <c r="H4017" t="str">
        <f>_xlfn.XLOOKUP(E4017,missing_cities!$Q$2:$Q$56,missing_cities!$S$2:$S$56,"Not Found",0)</f>
        <v>Error</v>
      </c>
      <c r="I4017" t="s">
        <v>3449</v>
      </c>
      <c r="J4017" s="15">
        <v>0.5</v>
      </c>
      <c r="K4017" t="s">
        <v>19</v>
      </c>
      <c r="L4017" s="15" t="str">
        <f t="shared" si="124"/>
        <v>9:00-18:00</v>
      </c>
      <c r="M4017" s="16">
        <f t="shared" si="125"/>
        <v>0.37</v>
      </c>
      <c r="N4017" s="15">
        <v>16.600000000000001</v>
      </c>
      <c r="O4017" s="15">
        <v>47</v>
      </c>
      <c r="P4017" t="s">
        <v>20</v>
      </c>
      <c r="Q4017">
        <v>22</v>
      </c>
      <c r="R4017" t="s">
        <v>81</v>
      </c>
      <c r="S4017">
        <v>2016</v>
      </c>
      <c r="T4017" t="s">
        <v>31</v>
      </c>
      <c r="U4017" s="15">
        <v>3.9</v>
      </c>
      <c r="V4017" s="15">
        <v>8</v>
      </c>
      <c r="W4017" t="s">
        <v>23</v>
      </c>
    </row>
    <row r="4018" spans="1:23">
      <c r="A4018" t="s">
        <v>4063</v>
      </c>
      <c r="B4018">
        <v>41.932347999999998</v>
      </c>
      <c r="C4018" s="15">
        <v>-87.703396999999995</v>
      </c>
      <c r="D4018" s="2" t="s">
        <v>9035</v>
      </c>
      <c r="E4018" s="14" t="s">
        <v>5065</v>
      </c>
      <c r="F4018" s="14" t="e" vm="5">
        <v>#VALUE!</v>
      </c>
      <c r="G4018" s="2" t="str">
        <f>_xlfn.XLOOKUP(E4018,missing_cities!$Q$2:$Q$56,missing_cities!$R$2:$R$56,"Not Found",0)</f>
        <v>United States</v>
      </c>
      <c r="H4018" t="str">
        <f>_xlfn.XLOOKUP(E4018,missing_cities!$Q$2:$Q$56,missing_cities!$S$2:$S$56,"Not Found",0)</f>
        <v>North America</v>
      </c>
      <c r="I4018" t="s">
        <v>3449</v>
      </c>
      <c r="J4018" s="15">
        <v>0.22</v>
      </c>
      <c r="K4018" t="s">
        <v>34</v>
      </c>
      <c r="L4018" s="15" t="str">
        <f t="shared" si="124"/>
        <v>6:00-22:00</v>
      </c>
      <c r="M4018" s="16">
        <f t="shared" si="125"/>
        <v>0.67</v>
      </c>
      <c r="N4018" s="15">
        <v>15.59</v>
      </c>
      <c r="O4018" s="15">
        <v>95</v>
      </c>
      <c r="P4018" t="s">
        <v>37</v>
      </c>
      <c r="Q4018">
        <v>350</v>
      </c>
      <c r="R4018" t="s">
        <v>21</v>
      </c>
      <c r="S4018">
        <v>2010</v>
      </c>
      <c r="T4018" t="s">
        <v>22</v>
      </c>
      <c r="U4018" s="15">
        <v>3.9</v>
      </c>
      <c r="V4018" s="15">
        <v>1</v>
      </c>
      <c r="W4018" t="s">
        <v>23</v>
      </c>
    </row>
    <row r="4019" spans="1:23">
      <c r="A4019" t="s">
        <v>4064</v>
      </c>
      <c r="B4019">
        <v>-80.775082999999995</v>
      </c>
      <c r="C4019" s="15">
        <v>104.526138</v>
      </c>
      <c r="D4019" s="2" t="s">
        <v>9036</v>
      </c>
      <c r="E4019" s="14" t="str">
        <f>_xlfn.XLOOKUP(C4019,missing_cities!B:B,missing_cities!C:C,"Not Found",0)</f>
        <v>Error</v>
      </c>
      <c r="F4019" s="14" t="s">
        <v>9987</v>
      </c>
      <c r="G4019" s="2" t="str">
        <f>_xlfn.XLOOKUP(E4019,missing_cities!$Q$2:$Q$56,missing_cities!$R$2:$R$56,"Not Found",0)</f>
        <v>Error</v>
      </c>
      <c r="H4019" t="str">
        <f>_xlfn.XLOOKUP(E4019,missing_cities!$Q$2:$Q$56,missing_cities!$S$2:$S$56,"Not Found",0)</f>
        <v>Error</v>
      </c>
      <c r="I4019" t="s">
        <v>3449</v>
      </c>
      <c r="J4019" s="15">
        <v>0.24</v>
      </c>
      <c r="K4019" t="s">
        <v>19</v>
      </c>
      <c r="L4019" s="15" t="str">
        <f t="shared" si="124"/>
        <v>9:00-18:00</v>
      </c>
      <c r="M4019" s="16">
        <f t="shared" si="125"/>
        <v>0.37</v>
      </c>
      <c r="N4019" s="15">
        <v>2.75</v>
      </c>
      <c r="O4019" s="15">
        <v>54</v>
      </c>
      <c r="P4019" t="s">
        <v>37</v>
      </c>
      <c r="Q4019">
        <v>22</v>
      </c>
      <c r="R4019" t="s">
        <v>48</v>
      </c>
      <c r="S4019">
        <v>2010</v>
      </c>
      <c r="T4019" t="s">
        <v>31</v>
      </c>
      <c r="U4019" s="15">
        <v>3.9</v>
      </c>
      <c r="V4019" s="15">
        <v>7</v>
      </c>
      <c r="W4019" t="s">
        <v>23</v>
      </c>
    </row>
    <row r="4020" spans="1:23">
      <c r="A4020" t="s">
        <v>4065</v>
      </c>
      <c r="B4020">
        <v>-33.783850000000001</v>
      </c>
      <c r="C4020" s="15">
        <v>18.524704</v>
      </c>
      <c r="D4020" s="2" t="s">
        <v>9037</v>
      </c>
      <c r="E4020" s="14" t="s">
        <v>5085</v>
      </c>
      <c r="F4020" s="14" t="e" vm="12">
        <v>#VALUE!</v>
      </c>
      <c r="G4020" s="2" t="str">
        <f>_xlfn.XLOOKUP(E4020,missing_cities!$Q$2:$Q$56,missing_cities!$R$2:$R$56,"Not Found",0)</f>
        <v>South Africa</v>
      </c>
      <c r="H4020" t="str">
        <f>_xlfn.XLOOKUP(E4020,missing_cities!$Q$2:$Q$56,missing_cities!$S$2:$S$56,"Not Found",0)</f>
        <v>Africa</v>
      </c>
      <c r="I4020" t="s">
        <v>3449</v>
      </c>
      <c r="J4020" s="15">
        <v>0.3</v>
      </c>
      <c r="K4020" s="1">
        <v>45862</v>
      </c>
      <c r="L4020" s="15" t="str">
        <f t="shared" si="124"/>
        <v>9.00-21.00</v>
      </c>
      <c r="M4020" s="16">
        <f t="shared" si="125"/>
        <v>12</v>
      </c>
      <c r="N4020" s="15">
        <v>15.08</v>
      </c>
      <c r="O4020" s="15">
        <v>33</v>
      </c>
      <c r="P4020" t="s">
        <v>37</v>
      </c>
      <c r="Q4020">
        <v>150</v>
      </c>
      <c r="R4020" t="s">
        <v>132</v>
      </c>
      <c r="S4020">
        <v>2022</v>
      </c>
      <c r="T4020" t="s">
        <v>22</v>
      </c>
      <c r="U4020" s="15">
        <v>4.5999999999999996</v>
      </c>
      <c r="V4020" s="15">
        <v>10</v>
      </c>
      <c r="W4020" t="s">
        <v>27</v>
      </c>
    </row>
    <row r="4021" spans="1:23">
      <c r="A4021" t="s">
        <v>4066</v>
      </c>
      <c r="B4021">
        <v>19.168384</v>
      </c>
      <c r="C4021" s="15">
        <v>72.826931000000002</v>
      </c>
      <c r="D4021" s="2" t="s">
        <v>9038</v>
      </c>
      <c r="E4021" s="14" t="s">
        <v>5079</v>
      </c>
      <c r="F4021" s="14" t="e" vm="11">
        <v>#VALUE!</v>
      </c>
      <c r="G4021" s="2" t="str">
        <f>_xlfn.XLOOKUP(E4021,missing_cities!$Q$2:$Q$56,missing_cities!$R$2:$R$56,"Not Found",0)</f>
        <v>India</v>
      </c>
      <c r="H4021" t="str">
        <f>_xlfn.XLOOKUP(E4021,missing_cities!$Q$2:$Q$56,missing_cities!$S$2:$S$56,"Not Found",0)</f>
        <v>Asia</v>
      </c>
      <c r="I4021" t="s">
        <v>3449</v>
      </c>
      <c r="J4021" s="15">
        <v>0.32</v>
      </c>
      <c r="K4021" s="1">
        <v>45862</v>
      </c>
      <c r="L4021" s="15" t="str">
        <f t="shared" si="124"/>
        <v>9.00-21.00</v>
      </c>
      <c r="M4021" s="16">
        <f t="shared" si="125"/>
        <v>12</v>
      </c>
      <c r="N4021" s="15">
        <v>1.43</v>
      </c>
      <c r="O4021" s="15">
        <v>35</v>
      </c>
      <c r="P4021" t="s">
        <v>25</v>
      </c>
      <c r="Q4021">
        <v>150</v>
      </c>
      <c r="R4021" t="s">
        <v>76</v>
      </c>
      <c r="S4021">
        <v>2020</v>
      </c>
      <c r="T4021" t="s">
        <v>31</v>
      </c>
      <c r="U4021" s="15">
        <v>3</v>
      </c>
      <c r="V4021" s="15">
        <v>1</v>
      </c>
      <c r="W4021" t="s">
        <v>32</v>
      </c>
    </row>
    <row r="4022" spans="1:23">
      <c r="A4022" t="s">
        <v>4067</v>
      </c>
      <c r="B4022">
        <v>43.743732000000001</v>
      </c>
      <c r="C4022" s="15">
        <v>-79.354106999999999</v>
      </c>
      <c r="D4022" s="2" t="s">
        <v>9039</v>
      </c>
      <c r="E4022" s="14" t="s">
        <v>5050</v>
      </c>
      <c r="F4022" s="14" t="e" vm="1">
        <v>#VALUE!</v>
      </c>
      <c r="G4022" s="2" t="str">
        <f>_xlfn.XLOOKUP(E4022,missing_cities!$Q$2:$Q$56,missing_cities!$R$2:$R$56,"Not Found",0)</f>
        <v>Canada</v>
      </c>
      <c r="H4022" t="str">
        <f>_xlfn.XLOOKUP(E4022,missing_cities!$Q$2:$Q$56,missing_cities!$S$2:$S$56,"Not Found",0)</f>
        <v>North America</v>
      </c>
      <c r="I4022" t="s">
        <v>3449</v>
      </c>
      <c r="J4022" s="15">
        <v>0.1</v>
      </c>
      <c r="K4022" t="s">
        <v>34</v>
      </c>
      <c r="L4022" s="15" t="str">
        <f t="shared" si="124"/>
        <v>6:00-22:00</v>
      </c>
      <c r="M4022" s="16">
        <f t="shared" si="125"/>
        <v>0.67</v>
      </c>
      <c r="N4022" s="15">
        <v>7.1</v>
      </c>
      <c r="O4022" s="15">
        <v>52</v>
      </c>
      <c r="P4022" t="s">
        <v>29</v>
      </c>
      <c r="Q4022">
        <v>350</v>
      </c>
      <c r="R4022" t="s">
        <v>30</v>
      </c>
      <c r="S4022">
        <v>2017</v>
      </c>
      <c r="T4022" t="s">
        <v>22</v>
      </c>
      <c r="U4022" s="15">
        <v>3.8</v>
      </c>
      <c r="V4022" s="15">
        <v>1</v>
      </c>
      <c r="W4022" t="s">
        <v>23</v>
      </c>
    </row>
    <row r="4023" spans="1:23">
      <c r="A4023" t="s">
        <v>4068</v>
      </c>
      <c r="B4023">
        <v>39.853845999999997</v>
      </c>
      <c r="C4023" s="15">
        <v>116.36480400000001</v>
      </c>
      <c r="D4023" s="2" t="s">
        <v>9040</v>
      </c>
      <c r="E4023" s="14" t="s">
        <v>5071</v>
      </c>
      <c r="F4023" s="14" t="e" vm="9">
        <v>#VALUE!</v>
      </c>
      <c r="G4023" s="2" t="str">
        <f>_xlfn.XLOOKUP(E4023,missing_cities!$Q$2:$Q$56,missing_cities!$R$2:$R$56,"Not Found",0)</f>
        <v>China</v>
      </c>
      <c r="H4023" t="str">
        <f>_xlfn.XLOOKUP(E4023,missing_cities!$Q$2:$Q$56,missing_cities!$S$2:$S$56,"Not Found",0)</f>
        <v>Asia</v>
      </c>
      <c r="I4023" t="s">
        <v>3449</v>
      </c>
      <c r="J4023" s="15">
        <v>0.3</v>
      </c>
      <c r="K4023" s="1">
        <v>45862</v>
      </c>
      <c r="L4023" s="15" t="str">
        <f t="shared" si="124"/>
        <v>9.00-21.00</v>
      </c>
      <c r="M4023" s="16">
        <f t="shared" si="125"/>
        <v>12</v>
      </c>
      <c r="N4023" s="15">
        <v>12.92</v>
      </c>
      <c r="O4023" s="15">
        <v>50</v>
      </c>
      <c r="P4023" t="s">
        <v>29</v>
      </c>
      <c r="Q4023">
        <v>150</v>
      </c>
      <c r="R4023" t="s">
        <v>48</v>
      </c>
      <c r="S4023">
        <v>2021</v>
      </c>
      <c r="T4023" t="s">
        <v>22</v>
      </c>
      <c r="U4023" s="15">
        <v>3.8</v>
      </c>
      <c r="V4023" s="15">
        <v>6</v>
      </c>
      <c r="W4023" t="s">
        <v>23</v>
      </c>
    </row>
    <row r="4024" spans="1:23">
      <c r="A4024" t="s">
        <v>4069</v>
      </c>
      <c r="B4024">
        <v>37.802880999999999</v>
      </c>
      <c r="C4024" s="15">
        <v>-122.453186</v>
      </c>
      <c r="D4024" s="2" t="s">
        <v>9041</v>
      </c>
      <c r="E4024" s="14" t="s">
        <v>5061</v>
      </c>
      <c r="F4024" s="14" t="e" vm="5">
        <v>#VALUE!</v>
      </c>
      <c r="G4024" s="2" t="str">
        <f>_xlfn.XLOOKUP(E4024,missing_cities!$Q$2:$Q$56,missing_cities!$R$2:$R$56,"Not Found",0)</f>
        <v>United States</v>
      </c>
      <c r="H4024" t="str">
        <f>_xlfn.XLOOKUP(E4024,missing_cities!$Q$2:$Q$56,missing_cities!$S$2:$S$56,"Not Found",0)</f>
        <v>North America</v>
      </c>
      <c r="I4024" t="s">
        <v>3449</v>
      </c>
      <c r="J4024" s="15">
        <v>0.26</v>
      </c>
      <c r="K4024" s="1">
        <v>45862</v>
      </c>
      <c r="L4024" s="15" t="str">
        <f t="shared" si="124"/>
        <v>9.00-21.00</v>
      </c>
      <c r="M4024" s="16">
        <f t="shared" si="125"/>
        <v>12</v>
      </c>
      <c r="N4024" s="15">
        <v>14.78</v>
      </c>
      <c r="O4024" s="15">
        <v>69</v>
      </c>
      <c r="P4024" t="s">
        <v>25</v>
      </c>
      <c r="Q4024">
        <v>22</v>
      </c>
      <c r="R4024" t="s">
        <v>26</v>
      </c>
      <c r="S4024">
        <v>2016</v>
      </c>
      <c r="T4024" t="s">
        <v>31</v>
      </c>
      <c r="U4024" s="15">
        <v>3</v>
      </c>
      <c r="V4024" s="15">
        <v>5</v>
      </c>
      <c r="W4024" t="s">
        <v>23</v>
      </c>
    </row>
    <row r="4025" spans="1:23">
      <c r="A4025" t="s">
        <v>4070</v>
      </c>
      <c r="B4025">
        <v>13.803701999999999</v>
      </c>
      <c r="C4025" s="15">
        <v>100.409319</v>
      </c>
      <c r="D4025" s="2" t="s">
        <v>9042</v>
      </c>
      <c r="E4025" s="14" t="s">
        <v>5059</v>
      </c>
      <c r="F4025" s="14" t="e" vm="4">
        <v>#VALUE!</v>
      </c>
      <c r="G4025" s="2" t="str">
        <f>_xlfn.XLOOKUP(E4025,missing_cities!$Q$2:$Q$56,missing_cities!$R$2:$R$56,"Not Found",0)</f>
        <v>Thailand</v>
      </c>
      <c r="H4025" t="str">
        <f>_xlfn.XLOOKUP(E4025,missing_cities!$Q$2:$Q$56,missing_cities!$S$2:$S$56,"Not Found",0)</f>
        <v>Asia</v>
      </c>
      <c r="I4025" t="s">
        <v>3449</v>
      </c>
      <c r="J4025" s="15">
        <v>0.45</v>
      </c>
      <c r="K4025" t="s">
        <v>19</v>
      </c>
      <c r="L4025" s="15" t="str">
        <f t="shared" si="124"/>
        <v>9:00-18:00</v>
      </c>
      <c r="M4025" s="16">
        <f t="shared" si="125"/>
        <v>0.37</v>
      </c>
      <c r="N4025" s="15">
        <v>19.670000000000002</v>
      </c>
      <c r="O4025" s="15">
        <v>54</v>
      </c>
      <c r="P4025" t="s">
        <v>37</v>
      </c>
      <c r="Q4025">
        <v>22</v>
      </c>
      <c r="R4025" t="s">
        <v>67</v>
      </c>
      <c r="S4025">
        <v>2012</v>
      </c>
      <c r="T4025" t="s">
        <v>22</v>
      </c>
      <c r="U4025" s="15">
        <v>3.1</v>
      </c>
      <c r="V4025" s="15">
        <v>5</v>
      </c>
      <c r="W4025" t="s">
        <v>27</v>
      </c>
    </row>
    <row r="4026" spans="1:23">
      <c r="A4026" t="s">
        <v>4071</v>
      </c>
      <c r="B4026">
        <v>52.495176000000001</v>
      </c>
      <c r="C4026" s="15">
        <v>13.359021</v>
      </c>
      <c r="D4026" s="2" t="s">
        <v>9043</v>
      </c>
      <c r="E4026" s="14" t="s">
        <v>5057</v>
      </c>
      <c r="F4026" s="14" t="e" vm="3">
        <v>#VALUE!</v>
      </c>
      <c r="G4026" s="2" t="str">
        <f>_xlfn.XLOOKUP(E4026,missing_cities!$Q$2:$Q$56,missing_cities!$R$2:$R$56,"Not Found",0)</f>
        <v>Germany</v>
      </c>
      <c r="H4026" t="str">
        <f>_xlfn.XLOOKUP(E4026,missing_cities!$Q$2:$Q$56,missing_cities!$S$2:$S$56,"Not Found",0)</f>
        <v>Europe</v>
      </c>
      <c r="I4026" t="s">
        <v>3449</v>
      </c>
      <c r="J4026" s="15">
        <v>0.44</v>
      </c>
      <c r="K4026" t="s">
        <v>34</v>
      </c>
      <c r="L4026" s="15" t="str">
        <f t="shared" si="124"/>
        <v>6:00-22:00</v>
      </c>
      <c r="M4026" s="16">
        <f t="shared" si="125"/>
        <v>0.67</v>
      </c>
      <c r="N4026" s="15">
        <v>3.47</v>
      </c>
      <c r="O4026" s="15">
        <v>87</v>
      </c>
      <c r="P4026" t="s">
        <v>25</v>
      </c>
      <c r="Q4026">
        <v>150</v>
      </c>
      <c r="R4026" t="s">
        <v>76</v>
      </c>
      <c r="S4026">
        <v>2016</v>
      </c>
      <c r="T4026" t="s">
        <v>31</v>
      </c>
      <c r="U4026" s="15">
        <v>3.5</v>
      </c>
      <c r="V4026" s="15">
        <v>4</v>
      </c>
      <c r="W4026" t="s">
        <v>27</v>
      </c>
    </row>
    <row r="4027" spans="1:23">
      <c r="A4027" t="s">
        <v>4072</v>
      </c>
      <c r="B4027">
        <v>37.875903000000001</v>
      </c>
      <c r="C4027" s="15">
        <v>-122.470069</v>
      </c>
      <c r="D4027" s="2" t="s">
        <v>9044</v>
      </c>
      <c r="E4027" s="14" t="s">
        <v>5061</v>
      </c>
      <c r="F4027" s="14" t="e" vm="5">
        <v>#VALUE!</v>
      </c>
      <c r="G4027" s="2" t="str">
        <f>_xlfn.XLOOKUP(E4027,missing_cities!$Q$2:$Q$56,missing_cities!$R$2:$R$56,"Not Found",0)</f>
        <v>United States</v>
      </c>
      <c r="H4027" t="str">
        <f>_xlfn.XLOOKUP(E4027,missing_cities!$Q$2:$Q$56,missing_cities!$S$2:$S$56,"Not Found",0)</f>
        <v>North America</v>
      </c>
      <c r="I4027" t="s">
        <v>3449</v>
      </c>
      <c r="J4027" s="15">
        <v>0.19</v>
      </c>
      <c r="K4027" t="s">
        <v>34</v>
      </c>
      <c r="L4027" s="15" t="str">
        <f t="shared" si="124"/>
        <v>6:00-22:00</v>
      </c>
      <c r="M4027" s="16">
        <f t="shared" si="125"/>
        <v>0.67</v>
      </c>
      <c r="N4027" s="15">
        <v>5.1100000000000003</v>
      </c>
      <c r="O4027" s="15">
        <v>72</v>
      </c>
      <c r="P4027" t="s">
        <v>37</v>
      </c>
      <c r="Q4027">
        <v>22</v>
      </c>
      <c r="R4027" t="s">
        <v>21</v>
      </c>
      <c r="S4027">
        <v>2018</v>
      </c>
      <c r="T4027" t="s">
        <v>22</v>
      </c>
      <c r="U4027" s="15">
        <v>4.0999999999999996</v>
      </c>
      <c r="V4027" s="15">
        <v>3</v>
      </c>
      <c r="W4027" t="s">
        <v>27</v>
      </c>
    </row>
    <row r="4028" spans="1:23">
      <c r="A4028" t="s">
        <v>4073</v>
      </c>
      <c r="B4028">
        <v>18.958095</v>
      </c>
      <c r="C4028" s="15">
        <v>72.806026000000003</v>
      </c>
      <c r="D4028" s="2" t="s">
        <v>9045</v>
      </c>
      <c r="E4028" s="14" t="s">
        <v>5079</v>
      </c>
      <c r="F4028" s="14" t="e" vm="11">
        <v>#VALUE!</v>
      </c>
      <c r="G4028" s="2" t="str">
        <f>_xlfn.XLOOKUP(E4028,missing_cities!$Q$2:$Q$56,missing_cities!$R$2:$R$56,"Not Found",0)</f>
        <v>India</v>
      </c>
      <c r="H4028" t="str">
        <f>_xlfn.XLOOKUP(E4028,missing_cities!$Q$2:$Q$56,missing_cities!$S$2:$S$56,"Not Found",0)</f>
        <v>Asia</v>
      </c>
      <c r="I4028" t="s">
        <v>3449</v>
      </c>
      <c r="J4028" s="15">
        <v>0.39</v>
      </c>
      <c r="K4028" t="s">
        <v>19</v>
      </c>
      <c r="L4028" s="15" t="str">
        <f t="shared" si="124"/>
        <v>9:00-18:00</v>
      </c>
      <c r="M4028" s="16">
        <f t="shared" si="125"/>
        <v>0.37</v>
      </c>
      <c r="N4028" s="15">
        <v>3.9</v>
      </c>
      <c r="O4028" s="15">
        <v>82</v>
      </c>
      <c r="P4028" t="s">
        <v>25</v>
      </c>
      <c r="Q4028">
        <v>150</v>
      </c>
      <c r="R4028" t="s">
        <v>46</v>
      </c>
      <c r="S4028">
        <v>2013</v>
      </c>
      <c r="T4028" t="s">
        <v>31</v>
      </c>
      <c r="U4028" s="15">
        <v>4.7</v>
      </c>
      <c r="V4028" s="15">
        <v>9</v>
      </c>
      <c r="W4028" t="s">
        <v>32</v>
      </c>
    </row>
    <row r="4029" spans="1:23">
      <c r="A4029" t="s">
        <v>4074</v>
      </c>
      <c r="B4029">
        <v>37.617947000000001</v>
      </c>
      <c r="C4029" s="15">
        <v>126.98931</v>
      </c>
      <c r="D4029" s="2" t="s">
        <v>9046</v>
      </c>
      <c r="E4029" s="14" t="s">
        <v>5063</v>
      </c>
      <c r="F4029" s="14" t="e" vm="6">
        <v>#VALUE!</v>
      </c>
      <c r="G4029" s="2" t="str">
        <f>_xlfn.XLOOKUP(E4029,missing_cities!$Q$2:$Q$56,missing_cities!$R$2:$R$56,"Not Found",0)</f>
        <v>South Korea</v>
      </c>
      <c r="H4029" t="str">
        <f>_xlfn.XLOOKUP(E4029,missing_cities!$Q$2:$Q$56,missing_cities!$S$2:$S$56,"Not Found",0)</f>
        <v>Asia</v>
      </c>
      <c r="I4029" t="s">
        <v>3449</v>
      </c>
      <c r="J4029" s="15">
        <v>0.17</v>
      </c>
      <c r="K4029" s="1">
        <v>45862</v>
      </c>
      <c r="L4029" s="15" t="str">
        <f t="shared" si="124"/>
        <v>9.00-21.00</v>
      </c>
      <c r="M4029" s="16">
        <f t="shared" si="125"/>
        <v>12</v>
      </c>
      <c r="N4029" s="15">
        <v>18.2</v>
      </c>
      <c r="O4029" s="15">
        <v>71</v>
      </c>
      <c r="P4029" t="s">
        <v>20</v>
      </c>
      <c r="Q4029">
        <v>50</v>
      </c>
      <c r="R4029" t="s">
        <v>76</v>
      </c>
      <c r="S4029">
        <v>2017</v>
      </c>
      <c r="T4029" t="s">
        <v>22</v>
      </c>
      <c r="U4029" s="15">
        <v>3.3</v>
      </c>
      <c r="V4029" s="15">
        <v>5</v>
      </c>
      <c r="W4029" t="s">
        <v>23</v>
      </c>
    </row>
    <row r="4030" spans="1:23">
      <c r="A4030" t="s">
        <v>4075</v>
      </c>
      <c r="B4030">
        <v>18.956088000000001</v>
      </c>
      <c r="C4030" s="15">
        <v>72.924837999999994</v>
      </c>
      <c r="D4030" s="2" t="s">
        <v>9047</v>
      </c>
      <c r="E4030" s="14" t="s">
        <v>5079</v>
      </c>
      <c r="F4030" s="14" t="e" vm="11">
        <v>#VALUE!</v>
      </c>
      <c r="G4030" s="2" t="str">
        <f>_xlfn.XLOOKUP(E4030,missing_cities!$Q$2:$Q$56,missing_cities!$R$2:$R$56,"Not Found",0)</f>
        <v>India</v>
      </c>
      <c r="H4030" t="str">
        <f>_xlfn.XLOOKUP(E4030,missing_cities!$Q$2:$Q$56,missing_cities!$S$2:$S$56,"Not Found",0)</f>
        <v>Asia</v>
      </c>
      <c r="I4030" t="s">
        <v>3449</v>
      </c>
      <c r="J4030" s="15">
        <v>0.28999999999999998</v>
      </c>
      <c r="K4030" t="s">
        <v>34</v>
      </c>
      <c r="L4030" s="15" t="str">
        <f t="shared" si="124"/>
        <v>6:00-22:00</v>
      </c>
      <c r="M4030" s="16">
        <f t="shared" si="125"/>
        <v>0.67</v>
      </c>
      <c r="N4030" s="15">
        <v>17.649999999999999</v>
      </c>
      <c r="O4030" s="15">
        <v>70</v>
      </c>
      <c r="P4030" t="s">
        <v>37</v>
      </c>
      <c r="Q4030">
        <v>50</v>
      </c>
      <c r="R4030" t="s">
        <v>42</v>
      </c>
      <c r="S4030">
        <v>2010</v>
      </c>
      <c r="T4030" t="s">
        <v>22</v>
      </c>
      <c r="U4030" s="15">
        <v>4.3</v>
      </c>
      <c r="V4030" s="15">
        <v>4</v>
      </c>
      <c r="W4030" t="s">
        <v>27</v>
      </c>
    </row>
    <row r="4031" spans="1:23">
      <c r="A4031" t="s">
        <v>4076</v>
      </c>
      <c r="B4031">
        <v>43.7804</v>
      </c>
      <c r="C4031" s="15">
        <v>-79.441032000000007</v>
      </c>
      <c r="D4031" s="2" t="s">
        <v>9048</v>
      </c>
      <c r="E4031" s="14" t="s">
        <v>5050</v>
      </c>
      <c r="F4031" s="14" t="e" vm="1">
        <v>#VALUE!</v>
      </c>
      <c r="G4031" s="2" t="str">
        <f>_xlfn.XLOOKUP(E4031,missing_cities!$Q$2:$Q$56,missing_cities!$R$2:$R$56,"Not Found",0)</f>
        <v>Canada</v>
      </c>
      <c r="H4031" t="str">
        <f>_xlfn.XLOOKUP(E4031,missing_cities!$Q$2:$Q$56,missing_cities!$S$2:$S$56,"Not Found",0)</f>
        <v>North America</v>
      </c>
      <c r="I4031" t="s">
        <v>3449</v>
      </c>
      <c r="J4031" s="15">
        <v>0.2</v>
      </c>
      <c r="K4031" t="s">
        <v>19</v>
      </c>
      <c r="L4031" s="15" t="str">
        <f t="shared" si="124"/>
        <v>9:00-18:00</v>
      </c>
      <c r="M4031" s="16">
        <f t="shared" si="125"/>
        <v>0.37</v>
      </c>
      <c r="N4031" s="15">
        <v>15.89</v>
      </c>
      <c r="O4031" s="15">
        <v>43</v>
      </c>
      <c r="P4031" t="s">
        <v>29</v>
      </c>
      <c r="Q4031">
        <v>22</v>
      </c>
      <c r="R4031" t="s">
        <v>132</v>
      </c>
      <c r="S4031">
        <v>2010</v>
      </c>
      <c r="T4031" t="s">
        <v>31</v>
      </c>
      <c r="U4031" s="15">
        <v>4.5999999999999996</v>
      </c>
      <c r="V4031" s="15">
        <v>8</v>
      </c>
      <c r="W4031" t="s">
        <v>32</v>
      </c>
    </row>
    <row r="4032" spans="1:23">
      <c r="A4032" t="s">
        <v>4077</v>
      </c>
      <c r="B4032">
        <v>41.807225000000003</v>
      </c>
      <c r="C4032" s="15">
        <v>-87.640377000000001</v>
      </c>
      <c r="D4032" s="2" t="s">
        <v>9049</v>
      </c>
      <c r="E4032" s="14" t="s">
        <v>5065</v>
      </c>
      <c r="F4032" s="14" t="e" vm="5">
        <v>#VALUE!</v>
      </c>
      <c r="G4032" s="2" t="str">
        <f>_xlfn.XLOOKUP(E4032,missing_cities!$Q$2:$Q$56,missing_cities!$R$2:$R$56,"Not Found",0)</f>
        <v>United States</v>
      </c>
      <c r="H4032" t="str">
        <f>_xlfn.XLOOKUP(E4032,missing_cities!$Q$2:$Q$56,missing_cities!$S$2:$S$56,"Not Found",0)</f>
        <v>North America</v>
      </c>
      <c r="I4032" t="s">
        <v>3449</v>
      </c>
      <c r="J4032" s="15">
        <v>0.12</v>
      </c>
      <c r="K4032" t="s">
        <v>19</v>
      </c>
      <c r="L4032" s="15" t="str">
        <f t="shared" si="124"/>
        <v>9:00-18:00</v>
      </c>
      <c r="M4032" s="16">
        <f t="shared" si="125"/>
        <v>0.37</v>
      </c>
      <c r="N4032" s="15">
        <v>13.94</v>
      </c>
      <c r="O4032" s="15">
        <v>23</v>
      </c>
      <c r="P4032" t="s">
        <v>37</v>
      </c>
      <c r="Q4032">
        <v>150</v>
      </c>
      <c r="R4032" t="s">
        <v>42</v>
      </c>
      <c r="S4032">
        <v>2021</v>
      </c>
      <c r="T4032" t="s">
        <v>22</v>
      </c>
      <c r="U4032" s="15">
        <v>4.4000000000000004</v>
      </c>
      <c r="V4032" s="15">
        <v>2</v>
      </c>
      <c r="W4032" t="s">
        <v>27</v>
      </c>
    </row>
    <row r="4033" spans="1:23">
      <c r="A4033" t="s">
        <v>4078</v>
      </c>
      <c r="B4033">
        <v>43.744684999999997</v>
      </c>
      <c r="C4033" s="15">
        <v>-79.448257999999996</v>
      </c>
      <c r="D4033" s="2" t="s">
        <v>9050</v>
      </c>
      <c r="E4033" s="14" t="s">
        <v>5050</v>
      </c>
      <c r="F4033" s="14" t="e" vm="1">
        <v>#VALUE!</v>
      </c>
      <c r="G4033" s="2" t="str">
        <f>_xlfn.XLOOKUP(E4033,missing_cities!$Q$2:$Q$56,missing_cities!$R$2:$R$56,"Not Found",0)</f>
        <v>Canada</v>
      </c>
      <c r="H4033" t="str">
        <f>_xlfn.XLOOKUP(E4033,missing_cities!$Q$2:$Q$56,missing_cities!$S$2:$S$56,"Not Found",0)</f>
        <v>North America</v>
      </c>
      <c r="I4033" t="s">
        <v>3449</v>
      </c>
      <c r="J4033" s="15">
        <v>0.2</v>
      </c>
      <c r="K4033" s="1">
        <v>45862</v>
      </c>
      <c r="L4033" s="15" t="str">
        <f t="shared" si="124"/>
        <v>9.00-21.00</v>
      </c>
      <c r="M4033" s="16">
        <f t="shared" si="125"/>
        <v>12</v>
      </c>
      <c r="N4033" s="15">
        <v>9.85</v>
      </c>
      <c r="O4033" s="15">
        <v>97</v>
      </c>
      <c r="P4033" t="s">
        <v>29</v>
      </c>
      <c r="Q4033">
        <v>50</v>
      </c>
      <c r="R4033" t="s">
        <v>21</v>
      </c>
      <c r="S4033">
        <v>2016</v>
      </c>
      <c r="T4033" t="s">
        <v>22</v>
      </c>
      <c r="U4033" s="15">
        <v>5</v>
      </c>
      <c r="V4033" s="15">
        <v>7</v>
      </c>
      <c r="W4033" t="s">
        <v>32</v>
      </c>
    </row>
    <row r="4034" spans="1:23">
      <c r="A4034" t="s">
        <v>4079</v>
      </c>
      <c r="B4034">
        <v>37.872636</v>
      </c>
      <c r="C4034" s="15">
        <v>-122.443985</v>
      </c>
      <c r="D4034" s="2" t="s">
        <v>9051</v>
      </c>
      <c r="E4034" s="14" t="s">
        <v>5061</v>
      </c>
      <c r="F4034" s="14" t="e" vm="5">
        <v>#VALUE!</v>
      </c>
      <c r="G4034" s="2" t="str">
        <f>_xlfn.XLOOKUP(E4034,missing_cities!$Q$2:$Q$56,missing_cities!$R$2:$R$56,"Not Found",0)</f>
        <v>United States</v>
      </c>
      <c r="H4034" t="str">
        <f>_xlfn.XLOOKUP(E4034,missing_cities!$Q$2:$Q$56,missing_cities!$S$2:$S$56,"Not Found",0)</f>
        <v>North America</v>
      </c>
      <c r="I4034" t="s">
        <v>3449</v>
      </c>
      <c r="J4034" s="15">
        <v>0.16</v>
      </c>
      <c r="K4034" t="s">
        <v>19</v>
      </c>
      <c r="L4034" s="15" t="str">
        <f t="shared" si="124"/>
        <v>9:00-18:00</v>
      </c>
      <c r="M4034" s="16">
        <f t="shared" si="125"/>
        <v>0.37</v>
      </c>
      <c r="N4034" s="15">
        <v>7.71</v>
      </c>
      <c r="O4034" s="15">
        <v>80</v>
      </c>
      <c r="P4034" t="s">
        <v>25</v>
      </c>
      <c r="Q4034">
        <v>350</v>
      </c>
      <c r="R4034" t="s">
        <v>21</v>
      </c>
      <c r="S4034">
        <v>2017</v>
      </c>
      <c r="T4034" t="s">
        <v>22</v>
      </c>
      <c r="U4034" s="15">
        <v>3.6</v>
      </c>
      <c r="V4034" s="15">
        <v>1</v>
      </c>
      <c r="W4034" t="s">
        <v>23</v>
      </c>
    </row>
    <row r="4035" spans="1:23">
      <c r="A4035" t="s">
        <v>4080</v>
      </c>
      <c r="B4035">
        <v>28.984954999999999</v>
      </c>
      <c r="C4035" s="15">
        <v>-139.219526</v>
      </c>
      <c r="D4035" s="2" t="s">
        <v>9052</v>
      </c>
      <c r="E4035" s="14" t="str">
        <f>_xlfn.XLOOKUP(C4035,missing_cities!B:B,missing_cities!C:C,"Not Found",0)</f>
        <v>Error</v>
      </c>
      <c r="F4035" s="14" t="s">
        <v>9987</v>
      </c>
      <c r="G4035" s="2" t="str">
        <f>_xlfn.XLOOKUP(E4035,missing_cities!$Q$2:$Q$56,missing_cities!$R$2:$R$56,"Not Found",0)</f>
        <v>Error</v>
      </c>
      <c r="H4035" t="str">
        <f>_xlfn.XLOOKUP(E4035,missing_cities!$Q$2:$Q$56,missing_cities!$S$2:$S$56,"Not Found",0)</f>
        <v>Error</v>
      </c>
      <c r="I4035" t="s">
        <v>3449</v>
      </c>
      <c r="J4035" s="15">
        <v>0.4</v>
      </c>
      <c r="K4035" s="1">
        <v>45862</v>
      </c>
      <c r="L4035" s="15" t="str">
        <f t="shared" ref="L4035:L4098" si="126">IF(ISNUMBER(SEARCH("-",K4035)),K4035,"9.00-21.00")</f>
        <v>9.00-21.00</v>
      </c>
      <c r="M4035" s="16">
        <f t="shared" ref="M4035:M4098" si="127">IF(ISNUMBER(SEARCH("-", L4035)), TEXT(RIGHT(L4035, LEN(L4035) - FIND("-", L4035)), "0.00") - TEXT(LEFT(L4035, FIND("-", L4035)-1), "0.00"), "")</f>
        <v>12</v>
      </c>
      <c r="N4035" s="15">
        <v>0.98</v>
      </c>
      <c r="O4035" s="15">
        <v>16</v>
      </c>
      <c r="P4035" t="s">
        <v>37</v>
      </c>
      <c r="Q4035">
        <v>350</v>
      </c>
      <c r="R4035" t="s">
        <v>37</v>
      </c>
      <c r="S4035">
        <v>2015</v>
      </c>
      <c r="T4035" t="s">
        <v>22</v>
      </c>
      <c r="U4035" s="15">
        <v>4</v>
      </c>
      <c r="V4035" s="15">
        <v>10</v>
      </c>
      <c r="W4035" t="s">
        <v>27</v>
      </c>
    </row>
    <row r="4036" spans="1:23">
      <c r="A4036" t="s">
        <v>4081</v>
      </c>
      <c r="B4036">
        <v>25.340436</v>
      </c>
      <c r="C4036" s="15">
        <v>55.341621000000004</v>
      </c>
      <c r="D4036" s="2" t="s">
        <v>9053</v>
      </c>
      <c r="E4036" s="14" t="s">
        <v>5076</v>
      </c>
      <c r="F4036" s="14" t="e" vm="10">
        <v>#VALUE!</v>
      </c>
      <c r="G4036" s="2" t="str">
        <f>_xlfn.XLOOKUP(E4036,missing_cities!$Q$2:$Q$56,missing_cities!$R$2:$R$56,"Not Found",0)</f>
        <v>United Arab Emirates</v>
      </c>
      <c r="H4036" t="str">
        <f>_xlfn.XLOOKUP(E4036,missing_cities!$Q$2:$Q$56,missing_cities!$S$2:$S$56,"Not Found",0)</f>
        <v>Asia</v>
      </c>
      <c r="I4036" t="s">
        <v>3449</v>
      </c>
      <c r="J4036" s="15">
        <v>0.14000000000000001</v>
      </c>
      <c r="K4036" s="1">
        <v>45862</v>
      </c>
      <c r="L4036" s="15" t="str">
        <f t="shared" si="126"/>
        <v>9.00-21.00</v>
      </c>
      <c r="M4036" s="16">
        <f t="shared" si="127"/>
        <v>12</v>
      </c>
      <c r="N4036" s="15">
        <v>0.92</v>
      </c>
      <c r="O4036" s="15">
        <v>22</v>
      </c>
      <c r="P4036" t="s">
        <v>29</v>
      </c>
      <c r="Q4036">
        <v>22</v>
      </c>
      <c r="R4036" t="s">
        <v>21</v>
      </c>
      <c r="S4036">
        <v>2013</v>
      </c>
      <c r="T4036" t="s">
        <v>22</v>
      </c>
      <c r="U4036" s="15">
        <v>4.5999999999999996</v>
      </c>
      <c r="V4036" s="15">
        <v>8</v>
      </c>
      <c r="W4036" t="s">
        <v>23</v>
      </c>
    </row>
    <row r="4037" spans="1:23">
      <c r="A4037" t="s">
        <v>4082</v>
      </c>
      <c r="B4037">
        <v>13.767730999999999</v>
      </c>
      <c r="C4037" s="15">
        <v>100.472258</v>
      </c>
      <c r="D4037" s="2" t="s">
        <v>9054</v>
      </c>
      <c r="E4037" s="14" t="s">
        <v>5059</v>
      </c>
      <c r="F4037" s="14" t="e" vm="4">
        <v>#VALUE!</v>
      </c>
      <c r="G4037" s="2" t="str">
        <f>_xlfn.XLOOKUP(E4037,missing_cities!$Q$2:$Q$56,missing_cities!$R$2:$R$56,"Not Found",0)</f>
        <v>Thailand</v>
      </c>
      <c r="H4037" t="str">
        <f>_xlfn.XLOOKUP(E4037,missing_cities!$Q$2:$Q$56,missing_cities!$S$2:$S$56,"Not Found",0)</f>
        <v>Asia</v>
      </c>
      <c r="I4037" t="s">
        <v>3449</v>
      </c>
      <c r="J4037" s="15">
        <v>0.47</v>
      </c>
      <c r="K4037" t="s">
        <v>34</v>
      </c>
      <c r="L4037" s="15" t="str">
        <f t="shared" si="126"/>
        <v>6:00-22:00</v>
      </c>
      <c r="M4037" s="16">
        <f t="shared" si="127"/>
        <v>0.67</v>
      </c>
      <c r="N4037" s="15">
        <v>10.65</v>
      </c>
      <c r="O4037" s="15">
        <v>96</v>
      </c>
      <c r="P4037" t="s">
        <v>39</v>
      </c>
      <c r="Q4037">
        <v>50</v>
      </c>
      <c r="R4037" t="s">
        <v>67</v>
      </c>
      <c r="S4037">
        <v>2010</v>
      </c>
      <c r="T4037" t="s">
        <v>31</v>
      </c>
      <c r="U4037" s="15">
        <v>3.2</v>
      </c>
      <c r="V4037" s="15">
        <v>9</v>
      </c>
      <c r="W4037" t="s">
        <v>32</v>
      </c>
    </row>
    <row r="4038" spans="1:23">
      <c r="A4038" t="s">
        <v>4083</v>
      </c>
      <c r="B4038">
        <v>-5.2481340000000003</v>
      </c>
      <c r="C4038" s="15">
        <v>3.1259329999999999</v>
      </c>
      <c r="D4038" s="2" t="s">
        <v>9055</v>
      </c>
      <c r="E4038" s="14" t="str">
        <f>_xlfn.XLOOKUP(C4038,missing_cities!B:B,missing_cities!C:C,"Not Found",0)</f>
        <v>Error</v>
      </c>
      <c r="F4038" s="14" t="s">
        <v>9987</v>
      </c>
      <c r="G4038" s="2" t="str">
        <f>_xlfn.XLOOKUP(E4038,missing_cities!$Q$2:$Q$56,missing_cities!$R$2:$R$56,"Not Found",0)</f>
        <v>Error</v>
      </c>
      <c r="H4038" t="str">
        <f>_xlfn.XLOOKUP(E4038,missing_cities!$Q$2:$Q$56,missing_cities!$S$2:$S$56,"Not Found",0)</f>
        <v>Error</v>
      </c>
      <c r="I4038" t="s">
        <v>3449</v>
      </c>
      <c r="J4038" s="15">
        <v>0.46</v>
      </c>
      <c r="K4038" s="1">
        <v>45862</v>
      </c>
      <c r="L4038" s="15" t="str">
        <f t="shared" si="126"/>
        <v>9.00-21.00</v>
      </c>
      <c r="M4038" s="16">
        <f t="shared" si="127"/>
        <v>12</v>
      </c>
      <c r="N4038" s="15">
        <v>3.38</v>
      </c>
      <c r="O4038" s="15">
        <v>15</v>
      </c>
      <c r="P4038" t="s">
        <v>37</v>
      </c>
      <c r="Q4038">
        <v>150</v>
      </c>
      <c r="R4038" t="s">
        <v>26</v>
      </c>
      <c r="S4038">
        <v>2023</v>
      </c>
      <c r="T4038" t="s">
        <v>31</v>
      </c>
      <c r="U4038" s="15">
        <v>4.2</v>
      </c>
      <c r="V4038" s="15">
        <v>9</v>
      </c>
      <c r="W4038" t="s">
        <v>27</v>
      </c>
    </row>
    <row r="4039" spans="1:23">
      <c r="A4039" t="s">
        <v>4084</v>
      </c>
      <c r="B4039">
        <v>86.536064999999994</v>
      </c>
      <c r="C4039" s="15">
        <v>4.3011949999999999</v>
      </c>
      <c r="D4039" s="2" t="s">
        <v>9056</v>
      </c>
      <c r="E4039" s="14" t="str">
        <f>_xlfn.XLOOKUP(C4039,missing_cities!B:B,missing_cities!C:C,"Not Found",0)</f>
        <v>Not Found</v>
      </c>
      <c r="F4039" s="14" t="s">
        <v>9990</v>
      </c>
      <c r="G4039" s="2" t="str">
        <f>_xlfn.XLOOKUP(E4039,missing_cities!$Q$2:$Q$56,missing_cities!$R$2:$R$56,"Not Found",0)</f>
        <v>Not Found</v>
      </c>
      <c r="H4039" t="str">
        <f>_xlfn.XLOOKUP(E4039,missing_cities!$Q$2:$Q$56,missing_cities!$S$2:$S$56,"Not Found",0)</f>
        <v>Not Found</v>
      </c>
      <c r="I4039" t="s">
        <v>3449</v>
      </c>
      <c r="J4039" s="15">
        <v>0.3</v>
      </c>
      <c r="K4039" s="1">
        <v>45862</v>
      </c>
      <c r="L4039" s="15" t="str">
        <f t="shared" si="126"/>
        <v>9.00-21.00</v>
      </c>
      <c r="M4039" s="16">
        <f t="shared" si="127"/>
        <v>12</v>
      </c>
      <c r="N4039" s="15">
        <v>3.46</v>
      </c>
      <c r="O4039" s="15">
        <v>10</v>
      </c>
      <c r="P4039" t="s">
        <v>29</v>
      </c>
      <c r="Q4039">
        <v>50</v>
      </c>
      <c r="R4039" t="s">
        <v>74</v>
      </c>
      <c r="S4039">
        <v>2018</v>
      </c>
      <c r="T4039" t="s">
        <v>31</v>
      </c>
      <c r="U4039" s="15">
        <v>4.2</v>
      </c>
      <c r="V4039" s="15">
        <v>1</v>
      </c>
      <c r="W4039" t="s">
        <v>32</v>
      </c>
    </row>
    <row r="4040" spans="1:23">
      <c r="A4040" t="s">
        <v>4085</v>
      </c>
      <c r="B4040">
        <v>-33.719690999999997</v>
      </c>
      <c r="C4040" s="15">
        <v>18.405456000000001</v>
      </c>
      <c r="D4040" s="2" t="s">
        <v>9057</v>
      </c>
      <c r="E4040" s="14" t="s">
        <v>5085</v>
      </c>
      <c r="F4040" s="14" t="e" vm="12">
        <v>#VALUE!</v>
      </c>
      <c r="G4040" s="2" t="str">
        <f>_xlfn.XLOOKUP(E4040,missing_cities!$Q$2:$Q$56,missing_cities!$R$2:$R$56,"Not Found",0)</f>
        <v>South Africa</v>
      </c>
      <c r="H4040" t="str">
        <f>_xlfn.XLOOKUP(E4040,missing_cities!$Q$2:$Q$56,missing_cities!$S$2:$S$56,"Not Found",0)</f>
        <v>Africa</v>
      </c>
      <c r="I4040" t="s">
        <v>3449</v>
      </c>
      <c r="J4040" s="15">
        <v>0.38</v>
      </c>
      <c r="K4040" t="s">
        <v>19</v>
      </c>
      <c r="L4040" s="15" t="str">
        <f t="shared" si="126"/>
        <v>9:00-18:00</v>
      </c>
      <c r="M4040" s="16">
        <f t="shared" si="127"/>
        <v>0.37</v>
      </c>
      <c r="N4040" s="15">
        <v>18.14</v>
      </c>
      <c r="O4040" s="15">
        <v>87</v>
      </c>
      <c r="P4040" t="s">
        <v>29</v>
      </c>
      <c r="Q4040">
        <v>22</v>
      </c>
      <c r="R4040" t="s">
        <v>97</v>
      </c>
      <c r="S4040">
        <v>2010</v>
      </c>
      <c r="T4040" t="s">
        <v>22</v>
      </c>
      <c r="U4040" s="15">
        <v>4.0999999999999996</v>
      </c>
      <c r="V4040" s="15">
        <v>4</v>
      </c>
      <c r="W4040" t="s">
        <v>27</v>
      </c>
    </row>
    <row r="4041" spans="1:23">
      <c r="A4041" t="s">
        <v>4086</v>
      </c>
      <c r="B4041">
        <v>41.951732</v>
      </c>
      <c r="C4041" s="15">
        <v>-87.781661</v>
      </c>
      <c r="D4041" s="2" t="s">
        <v>9058</v>
      </c>
      <c r="E4041" s="14" t="s">
        <v>5065</v>
      </c>
      <c r="F4041" s="14" t="e" vm="5">
        <v>#VALUE!</v>
      </c>
      <c r="G4041" s="2" t="str">
        <f>_xlfn.XLOOKUP(E4041,missing_cities!$Q$2:$Q$56,missing_cities!$R$2:$R$56,"Not Found",0)</f>
        <v>United States</v>
      </c>
      <c r="H4041" t="str">
        <f>_xlfn.XLOOKUP(E4041,missing_cities!$Q$2:$Q$56,missing_cities!$S$2:$S$56,"Not Found",0)</f>
        <v>North America</v>
      </c>
      <c r="I4041" t="s">
        <v>3449</v>
      </c>
      <c r="J4041" s="15">
        <v>0.19</v>
      </c>
      <c r="K4041" t="s">
        <v>34</v>
      </c>
      <c r="L4041" s="15" t="str">
        <f t="shared" si="126"/>
        <v>6:00-22:00</v>
      </c>
      <c r="M4041" s="16">
        <f t="shared" si="127"/>
        <v>0.67</v>
      </c>
      <c r="N4041" s="15">
        <v>19.27</v>
      </c>
      <c r="O4041" s="15">
        <v>86</v>
      </c>
      <c r="P4041" t="s">
        <v>20</v>
      </c>
      <c r="Q4041">
        <v>22</v>
      </c>
      <c r="R4041" t="s">
        <v>74</v>
      </c>
      <c r="S4041">
        <v>2012</v>
      </c>
      <c r="T4041" t="s">
        <v>22</v>
      </c>
      <c r="U4041" s="15">
        <v>3.5</v>
      </c>
      <c r="V4041" s="15">
        <v>2</v>
      </c>
      <c r="W4041" t="s">
        <v>27</v>
      </c>
    </row>
    <row r="4042" spans="1:23">
      <c r="A4042" t="s">
        <v>4087</v>
      </c>
      <c r="B4042">
        <v>-33.766492</v>
      </c>
      <c r="C4042" s="15">
        <v>18.51061</v>
      </c>
      <c r="D4042" s="2" t="s">
        <v>9059</v>
      </c>
      <c r="E4042" s="14" t="s">
        <v>5085</v>
      </c>
      <c r="F4042" s="14" t="e" vm="12">
        <v>#VALUE!</v>
      </c>
      <c r="G4042" s="2" t="str">
        <f>_xlfn.XLOOKUP(E4042,missing_cities!$Q$2:$Q$56,missing_cities!$R$2:$R$56,"Not Found",0)</f>
        <v>South Africa</v>
      </c>
      <c r="H4042" t="str">
        <f>_xlfn.XLOOKUP(E4042,missing_cities!$Q$2:$Q$56,missing_cities!$S$2:$S$56,"Not Found",0)</f>
        <v>Africa</v>
      </c>
      <c r="I4042" t="s">
        <v>3449</v>
      </c>
      <c r="J4042" s="15">
        <v>0.32</v>
      </c>
      <c r="K4042" t="s">
        <v>19</v>
      </c>
      <c r="L4042" s="15" t="str">
        <f t="shared" si="126"/>
        <v>9:00-18:00</v>
      </c>
      <c r="M4042" s="16">
        <f t="shared" si="127"/>
        <v>0.37</v>
      </c>
      <c r="N4042" s="15">
        <v>11.8</v>
      </c>
      <c r="O4042" s="15">
        <v>51</v>
      </c>
      <c r="P4042" t="s">
        <v>25</v>
      </c>
      <c r="Q4042">
        <v>50</v>
      </c>
      <c r="R4042" t="s">
        <v>81</v>
      </c>
      <c r="S4042">
        <v>2014</v>
      </c>
      <c r="T4042" t="s">
        <v>31</v>
      </c>
      <c r="U4042" s="15">
        <v>3.3</v>
      </c>
      <c r="V4042" s="15">
        <v>10</v>
      </c>
      <c r="W4042" t="s">
        <v>23</v>
      </c>
    </row>
    <row r="4043" spans="1:23">
      <c r="A4043" t="s">
        <v>4088</v>
      </c>
      <c r="B4043">
        <v>-36.888827999999997</v>
      </c>
      <c r="C4043" s="15">
        <v>-135.24731399999999</v>
      </c>
      <c r="D4043" s="2" t="s">
        <v>9060</v>
      </c>
      <c r="E4043" s="14" t="str">
        <f>_xlfn.XLOOKUP(C4043,missing_cities!B:B,missing_cities!C:C,"Not Found",0)</f>
        <v>Error</v>
      </c>
      <c r="F4043" s="14" t="s">
        <v>9987</v>
      </c>
      <c r="G4043" s="2" t="str">
        <f>_xlfn.XLOOKUP(E4043,missing_cities!$Q$2:$Q$56,missing_cities!$R$2:$R$56,"Not Found",0)</f>
        <v>Error</v>
      </c>
      <c r="H4043" t="str">
        <f>_xlfn.XLOOKUP(E4043,missing_cities!$Q$2:$Q$56,missing_cities!$S$2:$S$56,"Not Found",0)</f>
        <v>Error</v>
      </c>
      <c r="I4043" t="s">
        <v>3449</v>
      </c>
      <c r="J4043" s="15">
        <v>0.28999999999999998</v>
      </c>
      <c r="K4043" t="s">
        <v>19</v>
      </c>
      <c r="L4043" s="15" t="str">
        <f t="shared" si="126"/>
        <v>9:00-18:00</v>
      </c>
      <c r="M4043" s="16">
        <f t="shared" si="127"/>
        <v>0.37</v>
      </c>
      <c r="N4043" s="15">
        <v>13.6</v>
      </c>
      <c r="O4043" s="15">
        <v>69</v>
      </c>
      <c r="P4043" t="s">
        <v>25</v>
      </c>
      <c r="Q4043">
        <v>22</v>
      </c>
      <c r="R4043" t="s">
        <v>42</v>
      </c>
      <c r="S4043">
        <v>2021</v>
      </c>
      <c r="T4043" t="s">
        <v>31</v>
      </c>
      <c r="U4043" s="15">
        <v>4.3</v>
      </c>
      <c r="V4043" s="15">
        <v>5</v>
      </c>
      <c r="W4043" t="s">
        <v>32</v>
      </c>
    </row>
    <row r="4044" spans="1:23">
      <c r="A4044" t="s">
        <v>4089</v>
      </c>
      <c r="B4044">
        <v>52.502102000000001</v>
      </c>
      <c r="C4044" s="15">
        <v>13.374867</v>
      </c>
      <c r="D4044" s="2" t="s">
        <v>9061</v>
      </c>
      <c r="E4044" s="14" t="s">
        <v>5057</v>
      </c>
      <c r="F4044" s="14" t="e" vm="3">
        <v>#VALUE!</v>
      </c>
      <c r="G4044" s="2" t="str">
        <f>_xlfn.XLOOKUP(E4044,missing_cities!$Q$2:$Q$56,missing_cities!$R$2:$R$56,"Not Found",0)</f>
        <v>Germany</v>
      </c>
      <c r="H4044" t="str">
        <f>_xlfn.XLOOKUP(E4044,missing_cities!$Q$2:$Q$56,missing_cities!$S$2:$S$56,"Not Found",0)</f>
        <v>Europe</v>
      </c>
      <c r="I4044" t="s">
        <v>3449</v>
      </c>
      <c r="J4044" s="15">
        <v>0.42</v>
      </c>
      <c r="K4044" s="1">
        <v>45862</v>
      </c>
      <c r="L4044" s="15" t="str">
        <f t="shared" si="126"/>
        <v>9.00-21.00</v>
      </c>
      <c r="M4044" s="16">
        <f t="shared" si="127"/>
        <v>12</v>
      </c>
      <c r="N4044" s="15">
        <v>9.02</v>
      </c>
      <c r="O4044" s="15">
        <v>93</v>
      </c>
      <c r="P4044" t="s">
        <v>37</v>
      </c>
      <c r="Q4044">
        <v>22</v>
      </c>
      <c r="R4044" t="s">
        <v>42</v>
      </c>
      <c r="S4044">
        <v>2016</v>
      </c>
      <c r="T4044" t="s">
        <v>31</v>
      </c>
      <c r="U4044" s="15">
        <v>3.4</v>
      </c>
      <c r="V4044" s="15">
        <v>9</v>
      </c>
      <c r="W4044" t="s">
        <v>23</v>
      </c>
    </row>
    <row r="4045" spans="1:23">
      <c r="A4045" t="s">
        <v>4090</v>
      </c>
      <c r="B4045">
        <v>13.767882</v>
      </c>
      <c r="C4045" s="15">
        <v>100.504667</v>
      </c>
      <c r="D4045" s="2" t="s">
        <v>9062</v>
      </c>
      <c r="E4045" s="14" t="s">
        <v>5059</v>
      </c>
      <c r="F4045" s="14" t="e" vm="4">
        <v>#VALUE!</v>
      </c>
      <c r="G4045" s="2" t="str">
        <f>_xlfn.XLOOKUP(E4045,missing_cities!$Q$2:$Q$56,missing_cities!$R$2:$R$56,"Not Found",0)</f>
        <v>Thailand</v>
      </c>
      <c r="H4045" t="str">
        <f>_xlfn.XLOOKUP(E4045,missing_cities!$Q$2:$Q$56,missing_cities!$S$2:$S$56,"Not Found",0)</f>
        <v>Asia</v>
      </c>
      <c r="I4045" t="s">
        <v>3449</v>
      </c>
      <c r="J4045" s="15">
        <v>0.27</v>
      </c>
      <c r="K4045" t="s">
        <v>34</v>
      </c>
      <c r="L4045" s="15" t="str">
        <f t="shared" si="126"/>
        <v>6:00-22:00</v>
      </c>
      <c r="M4045" s="16">
        <f t="shared" si="127"/>
        <v>0.67</v>
      </c>
      <c r="N4045" s="15">
        <v>12.78</v>
      </c>
      <c r="O4045" s="15">
        <v>85</v>
      </c>
      <c r="P4045" t="s">
        <v>20</v>
      </c>
      <c r="Q4045">
        <v>150</v>
      </c>
      <c r="R4045" t="s">
        <v>42</v>
      </c>
      <c r="S4045">
        <v>2019</v>
      </c>
      <c r="T4045" t="s">
        <v>22</v>
      </c>
      <c r="U4045" s="15">
        <v>3.9</v>
      </c>
      <c r="V4045" s="15">
        <v>1</v>
      </c>
      <c r="W4045" t="s">
        <v>23</v>
      </c>
    </row>
    <row r="4046" spans="1:23">
      <c r="A4046" t="s">
        <v>4091</v>
      </c>
      <c r="B4046">
        <v>39.885370000000002</v>
      </c>
      <c r="C4046" s="15">
        <v>116.268579</v>
      </c>
      <c r="D4046" s="2" t="s">
        <v>9063</v>
      </c>
      <c r="E4046" s="14" t="s">
        <v>5071</v>
      </c>
      <c r="F4046" s="14" t="e" vm="9">
        <v>#VALUE!</v>
      </c>
      <c r="G4046" s="2" t="str">
        <f>_xlfn.XLOOKUP(E4046,missing_cities!$Q$2:$Q$56,missing_cities!$R$2:$R$56,"Not Found",0)</f>
        <v>China</v>
      </c>
      <c r="H4046" t="str">
        <f>_xlfn.XLOOKUP(E4046,missing_cities!$Q$2:$Q$56,missing_cities!$S$2:$S$56,"Not Found",0)</f>
        <v>Asia</v>
      </c>
      <c r="I4046" t="s">
        <v>3449</v>
      </c>
      <c r="J4046" s="15">
        <v>0.43</v>
      </c>
      <c r="K4046" t="s">
        <v>19</v>
      </c>
      <c r="L4046" s="15" t="str">
        <f t="shared" si="126"/>
        <v>9:00-18:00</v>
      </c>
      <c r="M4046" s="16">
        <f t="shared" si="127"/>
        <v>0.37</v>
      </c>
      <c r="N4046" s="15">
        <v>7.49</v>
      </c>
      <c r="O4046" s="15">
        <v>62</v>
      </c>
      <c r="P4046" t="s">
        <v>39</v>
      </c>
      <c r="Q4046">
        <v>50</v>
      </c>
      <c r="R4046" t="s">
        <v>48</v>
      </c>
      <c r="S4046">
        <v>2022</v>
      </c>
      <c r="T4046" t="s">
        <v>31</v>
      </c>
      <c r="U4046" s="15">
        <v>3.6</v>
      </c>
      <c r="V4046" s="15">
        <v>5</v>
      </c>
      <c r="W4046" t="s">
        <v>32</v>
      </c>
    </row>
    <row r="4047" spans="1:23">
      <c r="A4047" t="s">
        <v>4092</v>
      </c>
      <c r="B4047">
        <v>-33.833120999999998</v>
      </c>
      <c r="C4047" s="15">
        <v>18.424703000000001</v>
      </c>
      <c r="D4047" s="2" t="s">
        <v>9064</v>
      </c>
      <c r="E4047" s="14" t="s">
        <v>5085</v>
      </c>
      <c r="F4047" s="14" t="e" vm="12">
        <v>#VALUE!</v>
      </c>
      <c r="G4047" s="2" t="str">
        <f>_xlfn.XLOOKUP(E4047,missing_cities!$Q$2:$Q$56,missing_cities!$R$2:$R$56,"Not Found",0)</f>
        <v>South Africa</v>
      </c>
      <c r="H4047" t="str">
        <f>_xlfn.XLOOKUP(E4047,missing_cities!$Q$2:$Q$56,missing_cities!$S$2:$S$56,"Not Found",0)</f>
        <v>Africa</v>
      </c>
      <c r="I4047" t="s">
        <v>3449</v>
      </c>
      <c r="J4047" s="15">
        <v>0.44</v>
      </c>
      <c r="K4047" t="s">
        <v>34</v>
      </c>
      <c r="L4047" s="15" t="str">
        <f t="shared" si="126"/>
        <v>6:00-22:00</v>
      </c>
      <c r="M4047" s="16">
        <f t="shared" si="127"/>
        <v>0.67</v>
      </c>
      <c r="N4047" s="15">
        <v>16.48</v>
      </c>
      <c r="O4047" s="15">
        <v>86</v>
      </c>
      <c r="P4047" t="s">
        <v>25</v>
      </c>
      <c r="Q4047">
        <v>150</v>
      </c>
      <c r="R4047" t="s">
        <v>74</v>
      </c>
      <c r="S4047">
        <v>2019</v>
      </c>
      <c r="T4047" t="s">
        <v>31</v>
      </c>
      <c r="U4047" s="15">
        <v>4.4000000000000004</v>
      </c>
      <c r="V4047" s="15">
        <v>10</v>
      </c>
      <c r="W4047" t="s">
        <v>23</v>
      </c>
    </row>
    <row r="4048" spans="1:23">
      <c r="A4048" t="s">
        <v>4093</v>
      </c>
      <c r="B4048">
        <v>34.012008000000002</v>
      </c>
      <c r="C4048" s="15">
        <v>-118.33404</v>
      </c>
      <c r="D4048" s="2" t="s">
        <v>9065</v>
      </c>
      <c r="E4048" s="14" t="s">
        <v>5111</v>
      </c>
      <c r="F4048" s="14" t="e" vm="5">
        <v>#VALUE!</v>
      </c>
      <c r="G4048" s="2" t="str">
        <f>_xlfn.XLOOKUP(E4048,missing_cities!$Q$2:$Q$56,missing_cities!$R$2:$R$56,"Not Found",0)</f>
        <v>United States</v>
      </c>
      <c r="H4048" t="str">
        <f>_xlfn.XLOOKUP(E4048,missing_cities!$Q$2:$Q$56,missing_cities!$S$2:$S$56,"Not Found",0)</f>
        <v>North America</v>
      </c>
      <c r="I4048" t="s">
        <v>3449</v>
      </c>
      <c r="J4048" s="15">
        <v>0.28999999999999998</v>
      </c>
      <c r="K4048" t="s">
        <v>34</v>
      </c>
      <c r="L4048" s="15" t="str">
        <f t="shared" si="126"/>
        <v>6:00-22:00</v>
      </c>
      <c r="M4048" s="16">
        <f t="shared" si="127"/>
        <v>0.67</v>
      </c>
      <c r="N4048" s="15">
        <v>19.73</v>
      </c>
      <c r="O4048" s="15">
        <v>58</v>
      </c>
      <c r="P4048" t="s">
        <v>29</v>
      </c>
      <c r="Q4048">
        <v>50</v>
      </c>
      <c r="R4048" t="s">
        <v>44</v>
      </c>
      <c r="S4048">
        <v>2020</v>
      </c>
      <c r="T4048" t="s">
        <v>31</v>
      </c>
      <c r="U4048" s="15">
        <v>4.9000000000000004</v>
      </c>
      <c r="V4048" s="15">
        <v>10</v>
      </c>
      <c r="W4048" t="s">
        <v>27</v>
      </c>
    </row>
    <row r="4049" spans="1:23">
      <c r="A4049" t="s">
        <v>4094</v>
      </c>
      <c r="B4049">
        <v>34.004018000000002</v>
      </c>
      <c r="C4049" s="15">
        <v>-118.354384</v>
      </c>
      <c r="D4049" s="2" t="s">
        <v>9066</v>
      </c>
      <c r="E4049" s="14" t="s">
        <v>5111</v>
      </c>
      <c r="F4049" s="14" t="e" vm="5">
        <v>#VALUE!</v>
      </c>
      <c r="G4049" s="2" t="str">
        <f>_xlfn.XLOOKUP(E4049,missing_cities!$Q$2:$Q$56,missing_cities!$R$2:$R$56,"Not Found",0)</f>
        <v>United States</v>
      </c>
      <c r="H4049" t="str">
        <f>_xlfn.XLOOKUP(E4049,missing_cities!$Q$2:$Q$56,missing_cities!$S$2:$S$56,"Not Found",0)</f>
        <v>North America</v>
      </c>
      <c r="I4049" t="s">
        <v>3449</v>
      </c>
      <c r="J4049" s="15">
        <v>0.32</v>
      </c>
      <c r="K4049" t="s">
        <v>19</v>
      </c>
      <c r="L4049" s="15" t="str">
        <f t="shared" si="126"/>
        <v>9:00-18:00</v>
      </c>
      <c r="M4049" s="16">
        <f t="shared" si="127"/>
        <v>0.37</v>
      </c>
      <c r="N4049" s="15">
        <v>2.0099999999999998</v>
      </c>
      <c r="O4049" s="15">
        <v>99</v>
      </c>
      <c r="P4049" t="s">
        <v>20</v>
      </c>
      <c r="Q4049">
        <v>150</v>
      </c>
      <c r="R4049" t="s">
        <v>81</v>
      </c>
      <c r="S4049">
        <v>2015</v>
      </c>
      <c r="T4049" t="s">
        <v>22</v>
      </c>
      <c r="U4049" s="15">
        <v>4.9000000000000004</v>
      </c>
      <c r="V4049" s="15">
        <v>4</v>
      </c>
      <c r="W4049" t="s">
        <v>27</v>
      </c>
    </row>
    <row r="4050" spans="1:23">
      <c r="A4050" t="s">
        <v>4095</v>
      </c>
      <c r="B4050">
        <v>66.858607000000006</v>
      </c>
      <c r="C4050" s="15">
        <v>-112.218349</v>
      </c>
      <c r="D4050" s="2" t="s">
        <v>9067</v>
      </c>
      <c r="E4050" s="14">
        <f>_xlfn.XLOOKUP(C4050,missing_cities!B:B,missing_cities!C:C,"Not Found",0)</f>
        <v>0</v>
      </c>
      <c r="F4050" s="14" t="s">
        <v>9990</v>
      </c>
      <c r="G4050" s="2" t="str">
        <f>_xlfn.XLOOKUP(E4050,missing_cities!$Q$2:$Q$56,missing_cities!$R$2:$R$56,"Not Found",0)</f>
        <v>Not Found</v>
      </c>
      <c r="H4050" t="str">
        <f>_xlfn.XLOOKUP(E4050,missing_cities!$Q$2:$Q$56,missing_cities!$S$2:$S$56,"Not Found",0)</f>
        <v>Not Found</v>
      </c>
      <c r="I4050" t="s">
        <v>3449</v>
      </c>
      <c r="J4050" s="15">
        <v>0.18</v>
      </c>
      <c r="K4050" s="1">
        <v>45862</v>
      </c>
      <c r="L4050" s="15" t="str">
        <f t="shared" si="126"/>
        <v>9.00-21.00</v>
      </c>
      <c r="M4050" s="16">
        <f t="shared" si="127"/>
        <v>12</v>
      </c>
      <c r="N4050" s="15">
        <v>18.75</v>
      </c>
      <c r="O4050" s="15">
        <v>15</v>
      </c>
      <c r="P4050" t="s">
        <v>20</v>
      </c>
      <c r="Q4050">
        <v>22</v>
      </c>
      <c r="R4050" t="s">
        <v>76</v>
      </c>
      <c r="S4050">
        <v>2014</v>
      </c>
      <c r="T4050" t="s">
        <v>22</v>
      </c>
      <c r="U4050" s="15">
        <v>4.4000000000000004</v>
      </c>
      <c r="V4050" s="15">
        <v>5</v>
      </c>
      <c r="W4050" t="s">
        <v>23</v>
      </c>
    </row>
    <row r="4051" spans="1:23">
      <c r="A4051" t="s">
        <v>4096</v>
      </c>
      <c r="B4051">
        <v>-33.877693000000001</v>
      </c>
      <c r="C4051" s="15">
        <v>18.495878999999999</v>
      </c>
      <c r="D4051" s="2" t="s">
        <v>9068</v>
      </c>
      <c r="E4051" s="14" t="s">
        <v>5085</v>
      </c>
      <c r="F4051" s="14" t="e" vm="12">
        <v>#VALUE!</v>
      </c>
      <c r="G4051" s="2" t="str">
        <f>_xlfn.XLOOKUP(E4051,missing_cities!$Q$2:$Q$56,missing_cities!$R$2:$R$56,"Not Found",0)</f>
        <v>South Africa</v>
      </c>
      <c r="H4051" t="str">
        <f>_xlfn.XLOOKUP(E4051,missing_cities!$Q$2:$Q$56,missing_cities!$S$2:$S$56,"Not Found",0)</f>
        <v>Africa</v>
      </c>
      <c r="I4051" t="s">
        <v>3449</v>
      </c>
      <c r="J4051" s="15">
        <v>0.15</v>
      </c>
      <c r="K4051" t="s">
        <v>34</v>
      </c>
      <c r="L4051" s="15" t="str">
        <f t="shared" si="126"/>
        <v>6:00-22:00</v>
      </c>
      <c r="M4051" s="16">
        <f t="shared" si="127"/>
        <v>0.67</v>
      </c>
      <c r="N4051" s="15">
        <v>19.53</v>
      </c>
      <c r="O4051" s="15">
        <v>18</v>
      </c>
      <c r="P4051" t="s">
        <v>25</v>
      </c>
      <c r="Q4051">
        <v>350</v>
      </c>
      <c r="R4051" t="s">
        <v>26</v>
      </c>
      <c r="S4051">
        <v>2015</v>
      </c>
      <c r="T4051" t="s">
        <v>22</v>
      </c>
      <c r="U4051" s="15">
        <v>4</v>
      </c>
      <c r="V4051" s="15">
        <v>7</v>
      </c>
      <c r="W4051" t="s">
        <v>32</v>
      </c>
    </row>
    <row r="4052" spans="1:23">
      <c r="A4052" t="s">
        <v>4097</v>
      </c>
      <c r="B4052">
        <v>41.993319</v>
      </c>
      <c r="C4052" s="15">
        <v>-87.791751000000005</v>
      </c>
      <c r="D4052" s="2" t="s">
        <v>9069</v>
      </c>
      <c r="E4052" s="14" t="s">
        <v>5065</v>
      </c>
      <c r="F4052" s="14" t="e" vm="5">
        <v>#VALUE!</v>
      </c>
      <c r="G4052" s="2" t="str">
        <f>_xlfn.XLOOKUP(E4052,missing_cities!$Q$2:$Q$56,missing_cities!$R$2:$R$56,"Not Found",0)</f>
        <v>United States</v>
      </c>
      <c r="H4052" t="str">
        <f>_xlfn.XLOOKUP(E4052,missing_cities!$Q$2:$Q$56,missing_cities!$S$2:$S$56,"Not Found",0)</f>
        <v>North America</v>
      </c>
      <c r="I4052" t="s">
        <v>3449</v>
      </c>
      <c r="J4052" s="15">
        <v>0.34</v>
      </c>
      <c r="K4052" s="1">
        <v>45862</v>
      </c>
      <c r="L4052" s="15" t="str">
        <f t="shared" si="126"/>
        <v>9.00-21.00</v>
      </c>
      <c r="M4052" s="16">
        <f t="shared" si="127"/>
        <v>12</v>
      </c>
      <c r="N4052" s="15">
        <v>4.79</v>
      </c>
      <c r="O4052" s="15">
        <v>60</v>
      </c>
      <c r="P4052" t="s">
        <v>37</v>
      </c>
      <c r="Q4052">
        <v>150</v>
      </c>
      <c r="R4052" t="s">
        <v>40</v>
      </c>
      <c r="S4052">
        <v>2010</v>
      </c>
      <c r="T4052" t="s">
        <v>22</v>
      </c>
      <c r="U4052" s="15">
        <v>3.5</v>
      </c>
      <c r="V4052" s="15">
        <v>8</v>
      </c>
      <c r="W4052" t="s">
        <v>32</v>
      </c>
    </row>
    <row r="4053" spans="1:23">
      <c r="A4053" t="s">
        <v>4098</v>
      </c>
      <c r="B4053">
        <v>13.831056999999999</v>
      </c>
      <c r="C4053" s="15">
        <v>100.533306</v>
      </c>
      <c r="D4053" s="2" t="s">
        <v>9070</v>
      </c>
      <c r="E4053" s="14" t="s">
        <v>5059</v>
      </c>
      <c r="F4053" s="14" t="e" vm="4">
        <v>#VALUE!</v>
      </c>
      <c r="G4053" s="2" t="str">
        <f>_xlfn.XLOOKUP(E4053,missing_cities!$Q$2:$Q$56,missing_cities!$R$2:$R$56,"Not Found",0)</f>
        <v>Thailand</v>
      </c>
      <c r="H4053" t="str">
        <f>_xlfn.XLOOKUP(E4053,missing_cities!$Q$2:$Q$56,missing_cities!$S$2:$S$56,"Not Found",0)</f>
        <v>Asia</v>
      </c>
      <c r="I4053" t="s">
        <v>3449</v>
      </c>
      <c r="J4053" s="15">
        <v>0.1</v>
      </c>
      <c r="K4053" t="s">
        <v>19</v>
      </c>
      <c r="L4053" s="15" t="str">
        <f t="shared" si="126"/>
        <v>9:00-18:00</v>
      </c>
      <c r="M4053" s="16">
        <f t="shared" si="127"/>
        <v>0.37</v>
      </c>
      <c r="N4053" s="15">
        <v>16.850000000000001</v>
      </c>
      <c r="O4053" s="15">
        <v>90</v>
      </c>
      <c r="P4053" t="s">
        <v>29</v>
      </c>
      <c r="Q4053">
        <v>350</v>
      </c>
      <c r="R4053" t="s">
        <v>37</v>
      </c>
      <c r="S4053">
        <v>2022</v>
      </c>
      <c r="T4053" t="s">
        <v>31</v>
      </c>
      <c r="U4053" s="15">
        <v>3.1</v>
      </c>
      <c r="V4053" s="15">
        <v>4</v>
      </c>
      <c r="W4053" t="s">
        <v>32</v>
      </c>
    </row>
    <row r="4054" spans="1:23">
      <c r="A4054" t="s">
        <v>4099</v>
      </c>
      <c r="B4054">
        <v>41.943392000000003</v>
      </c>
      <c r="C4054" s="15">
        <v>-87.734082000000001</v>
      </c>
      <c r="D4054" s="2" t="s">
        <v>9071</v>
      </c>
      <c r="E4054" s="14" t="s">
        <v>5065</v>
      </c>
      <c r="F4054" s="14" t="e" vm="5">
        <v>#VALUE!</v>
      </c>
      <c r="G4054" s="2" t="str">
        <f>_xlfn.XLOOKUP(E4054,missing_cities!$Q$2:$Q$56,missing_cities!$R$2:$R$56,"Not Found",0)</f>
        <v>United States</v>
      </c>
      <c r="H4054" t="str">
        <f>_xlfn.XLOOKUP(E4054,missing_cities!$Q$2:$Q$56,missing_cities!$S$2:$S$56,"Not Found",0)</f>
        <v>North America</v>
      </c>
      <c r="I4054" t="s">
        <v>3449</v>
      </c>
      <c r="J4054" s="15">
        <v>0.45</v>
      </c>
      <c r="K4054" s="1">
        <v>45862</v>
      </c>
      <c r="L4054" s="15" t="str">
        <f t="shared" si="126"/>
        <v>9.00-21.00</v>
      </c>
      <c r="M4054" s="16">
        <f t="shared" si="127"/>
        <v>12</v>
      </c>
      <c r="N4054" s="15">
        <v>6.61</v>
      </c>
      <c r="O4054" s="15">
        <v>15</v>
      </c>
      <c r="P4054" t="s">
        <v>29</v>
      </c>
      <c r="Q4054">
        <v>350</v>
      </c>
      <c r="R4054" t="s">
        <v>21</v>
      </c>
      <c r="S4054">
        <v>2022</v>
      </c>
      <c r="T4054" t="s">
        <v>22</v>
      </c>
      <c r="U4054" s="15">
        <v>4.8</v>
      </c>
      <c r="V4054" s="15">
        <v>5</v>
      </c>
      <c r="W4054" t="s">
        <v>23</v>
      </c>
    </row>
    <row r="4055" spans="1:23">
      <c r="A4055" t="s">
        <v>4100</v>
      </c>
      <c r="B4055">
        <v>-23.680789000000001</v>
      </c>
      <c r="C4055" s="15">
        <v>-46.585292000000003</v>
      </c>
      <c r="D4055" s="2" t="s">
        <v>9072</v>
      </c>
      <c r="E4055" s="14" t="s">
        <v>5067</v>
      </c>
      <c r="F4055" s="14" t="e" vm="7">
        <v>#VALUE!</v>
      </c>
      <c r="G4055" s="2" t="str">
        <f>_xlfn.XLOOKUP(E4055,missing_cities!$Q$2:$Q$56,missing_cities!$R$2:$R$56,"Not Found",0)</f>
        <v>Brazil</v>
      </c>
      <c r="H4055" t="str">
        <f>_xlfn.XLOOKUP(E4055,missing_cities!$Q$2:$Q$56,missing_cities!$S$2:$S$56,"Not Found",0)</f>
        <v>South America</v>
      </c>
      <c r="I4055" t="s">
        <v>3449</v>
      </c>
      <c r="J4055" s="15">
        <v>0.21</v>
      </c>
      <c r="K4055" t="s">
        <v>19</v>
      </c>
      <c r="L4055" s="15" t="str">
        <f t="shared" si="126"/>
        <v>9:00-18:00</v>
      </c>
      <c r="M4055" s="16">
        <f t="shared" si="127"/>
        <v>0.37</v>
      </c>
      <c r="N4055" s="15">
        <v>13.27</v>
      </c>
      <c r="O4055" s="15">
        <v>59</v>
      </c>
      <c r="P4055" t="s">
        <v>39</v>
      </c>
      <c r="Q4055">
        <v>350</v>
      </c>
      <c r="R4055" t="s">
        <v>37</v>
      </c>
      <c r="S4055">
        <v>2023</v>
      </c>
      <c r="T4055" t="s">
        <v>31</v>
      </c>
      <c r="U4055" s="15">
        <v>4.8</v>
      </c>
      <c r="V4055" s="15">
        <v>8</v>
      </c>
      <c r="W4055" t="s">
        <v>27</v>
      </c>
    </row>
    <row r="4056" spans="1:23">
      <c r="A4056" t="s">
        <v>4101</v>
      </c>
      <c r="B4056">
        <v>37.747911000000002</v>
      </c>
      <c r="C4056" s="15">
        <v>-122.363305</v>
      </c>
      <c r="D4056" s="2" t="s">
        <v>9073</v>
      </c>
      <c r="E4056" s="14" t="s">
        <v>5061</v>
      </c>
      <c r="F4056" s="14" t="e" vm="5">
        <v>#VALUE!</v>
      </c>
      <c r="G4056" s="2" t="str">
        <f>_xlfn.XLOOKUP(E4056,missing_cities!$Q$2:$Q$56,missing_cities!$R$2:$R$56,"Not Found",0)</f>
        <v>United States</v>
      </c>
      <c r="H4056" t="str">
        <f>_xlfn.XLOOKUP(E4056,missing_cities!$Q$2:$Q$56,missing_cities!$S$2:$S$56,"Not Found",0)</f>
        <v>North America</v>
      </c>
      <c r="I4056" t="s">
        <v>3449</v>
      </c>
      <c r="J4056" s="15">
        <v>0.15</v>
      </c>
      <c r="K4056" t="s">
        <v>19</v>
      </c>
      <c r="L4056" s="15" t="str">
        <f t="shared" si="126"/>
        <v>9:00-18:00</v>
      </c>
      <c r="M4056" s="16">
        <f t="shared" si="127"/>
        <v>0.37</v>
      </c>
      <c r="N4056" s="15">
        <v>14.87</v>
      </c>
      <c r="O4056" s="15">
        <v>27</v>
      </c>
      <c r="P4056" t="s">
        <v>29</v>
      </c>
      <c r="Q4056">
        <v>50</v>
      </c>
      <c r="R4056" t="s">
        <v>30</v>
      </c>
      <c r="S4056">
        <v>2010</v>
      </c>
      <c r="T4056" t="s">
        <v>22</v>
      </c>
      <c r="U4056" s="15">
        <v>3.9</v>
      </c>
      <c r="V4056" s="15">
        <v>9</v>
      </c>
      <c r="W4056" t="s">
        <v>32</v>
      </c>
    </row>
    <row r="4057" spans="1:23">
      <c r="A4057" t="s">
        <v>4102</v>
      </c>
      <c r="B4057">
        <v>52.414194999999999</v>
      </c>
      <c r="C4057" s="15">
        <v>13.319507</v>
      </c>
      <c r="D4057" s="2" t="s">
        <v>9074</v>
      </c>
      <c r="E4057" s="14" t="s">
        <v>5057</v>
      </c>
      <c r="F4057" s="14" t="e" vm="3">
        <v>#VALUE!</v>
      </c>
      <c r="G4057" s="2" t="str">
        <f>_xlfn.XLOOKUP(E4057,missing_cities!$Q$2:$Q$56,missing_cities!$R$2:$R$56,"Not Found",0)</f>
        <v>Germany</v>
      </c>
      <c r="H4057" t="str">
        <f>_xlfn.XLOOKUP(E4057,missing_cities!$Q$2:$Q$56,missing_cities!$S$2:$S$56,"Not Found",0)</f>
        <v>Europe</v>
      </c>
      <c r="I4057" t="s">
        <v>3449</v>
      </c>
      <c r="J4057" s="15">
        <v>0.22</v>
      </c>
      <c r="K4057" t="s">
        <v>19</v>
      </c>
      <c r="L4057" s="15" t="str">
        <f t="shared" si="126"/>
        <v>9:00-18:00</v>
      </c>
      <c r="M4057" s="16">
        <f t="shared" si="127"/>
        <v>0.37</v>
      </c>
      <c r="N4057" s="15">
        <v>5.52</v>
      </c>
      <c r="O4057" s="15">
        <v>37</v>
      </c>
      <c r="P4057" t="s">
        <v>39</v>
      </c>
      <c r="Q4057">
        <v>50</v>
      </c>
      <c r="R4057" t="s">
        <v>48</v>
      </c>
      <c r="S4057">
        <v>2016</v>
      </c>
      <c r="T4057" t="s">
        <v>31</v>
      </c>
      <c r="U4057" s="15">
        <v>4.7</v>
      </c>
      <c r="V4057" s="15">
        <v>1</v>
      </c>
      <c r="W4057" t="s">
        <v>32</v>
      </c>
    </row>
    <row r="4058" spans="1:23">
      <c r="A4058" t="s">
        <v>4103</v>
      </c>
      <c r="B4058">
        <v>52.517586000000001</v>
      </c>
      <c r="C4058" s="15">
        <v>13.482408</v>
      </c>
      <c r="D4058" s="2" t="s">
        <v>9075</v>
      </c>
      <c r="E4058" s="14" t="s">
        <v>5057</v>
      </c>
      <c r="F4058" s="14" t="e" vm="3">
        <v>#VALUE!</v>
      </c>
      <c r="G4058" s="2" t="str">
        <f>_xlfn.XLOOKUP(E4058,missing_cities!$Q$2:$Q$56,missing_cities!$R$2:$R$56,"Not Found",0)</f>
        <v>Germany</v>
      </c>
      <c r="H4058" t="str">
        <f>_xlfn.XLOOKUP(E4058,missing_cities!$Q$2:$Q$56,missing_cities!$S$2:$S$56,"Not Found",0)</f>
        <v>Europe</v>
      </c>
      <c r="I4058" t="s">
        <v>3449</v>
      </c>
      <c r="J4058" s="15">
        <v>0.46</v>
      </c>
      <c r="K4058" t="s">
        <v>19</v>
      </c>
      <c r="L4058" s="15" t="str">
        <f t="shared" si="126"/>
        <v>9:00-18:00</v>
      </c>
      <c r="M4058" s="16">
        <f t="shared" si="127"/>
        <v>0.37</v>
      </c>
      <c r="N4058" s="15">
        <v>6.53</v>
      </c>
      <c r="O4058" s="15">
        <v>52</v>
      </c>
      <c r="P4058" t="s">
        <v>25</v>
      </c>
      <c r="Q4058">
        <v>150</v>
      </c>
      <c r="R4058" t="s">
        <v>26</v>
      </c>
      <c r="S4058">
        <v>2010</v>
      </c>
      <c r="T4058" t="s">
        <v>31</v>
      </c>
      <c r="U4058" s="15">
        <v>3.6</v>
      </c>
      <c r="V4058" s="15">
        <v>7</v>
      </c>
      <c r="W4058" t="s">
        <v>23</v>
      </c>
    </row>
    <row r="4059" spans="1:23">
      <c r="A4059" t="s">
        <v>4104</v>
      </c>
      <c r="B4059">
        <v>-23.641120999999998</v>
      </c>
      <c r="C4059" s="15">
        <v>-46.63984</v>
      </c>
      <c r="D4059" s="2" t="s">
        <v>9076</v>
      </c>
      <c r="E4059" s="14" t="s">
        <v>5067</v>
      </c>
      <c r="F4059" s="14" t="e" vm="7">
        <v>#VALUE!</v>
      </c>
      <c r="G4059" s="2" t="str">
        <f>_xlfn.XLOOKUP(E4059,missing_cities!$Q$2:$Q$56,missing_cities!$R$2:$R$56,"Not Found",0)</f>
        <v>Brazil</v>
      </c>
      <c r="H4059" t="str">
        <f>_xlfn.XLOOKUP(E4059,missing_cities!$Q$2:$Q$56,missing_cities!$S$2:$S$56,"Not Found",0)</f>
        <v>South America</v>
      </c>
      <c r="I4059" t="s">
        <v>3449</v>
      </c>
      <c r="J4059" s="15">
        <v>0.4</v>
      </c>
      <c r="K4059" s="1">
        <v>45862</v>
      </c>
      <c r="L4059" s="15" t="str">
        <f t="shared" si="126"/>
        <v>9.00-21.00</v>
      </c>
      <c r="M4059" s="16">
        <f t="shared" si="127"/>
        <v>12</v>
      </c>
      <c r="N4059" s="15">
        <v>19.440000000000001</v>
      </c>
      <c r="O4059" s="15">
        <v>91</v>
      </c>
      <c r="P4059" t="s">
        <v>39</v>
      </c>
      <c r="Q4059">
        <v>350</v>
      </c>
      <c r="R4059" t="s">
        <v>67</v>
      </c>
      <c r="S4059">
        <v>2023</v>
      </c>
      <c r="T4059" t="s">
        <v>31</v>
      </c>
      <c r="U4059" s="15">
        <v>4.3</v>
      </c>
      <c r="V4059" s="15">
        <v>5</v>
      </c>
      <c r="W4059" t="s">
        <v>32</v>
      </c>
    </row>
    <row r="4060" spans="1:23">
      <c r="A4060" t="s">
        <v>4105</v>
      </c>
      <c r="B4060">
        <v>-33.793584000000003</v>
      </c>
      <c r="C4060" s="15">
        <v>151.33155199999999</v>
      </c>
      <c r="D4060" s="2" t="s">
        <v>9077</v>
      </c>
      <c r="E4060" s="14" t="s">
        <v>5069</v>
      </c>
      <c r="F4060" s="14" t="e" vm="8">
        <v>#VALUE!</v>
      </c>
      <c r="G4060" s="2" t="str">
        <f>_xlfn.XLOOKUP(E4060,missing_cities!$Q$2:$Q$56,missing_cities!$R$2:$R$56,"Not Found",0)</f>
        <v>Australia</v>
      </c>
      <c r="H4060" t="str">
        <f>_xlfn.XLOOKUP(E4060,missing_cities!$Q$2:$Q$56,missing_cities!$S$2:$S$56,"Not Found",0)</f>
        <v>Australia</v>
      </c>
      <c r="I4060" t="s">
        <v>3449</v>
      </c>
      <c r="J4060" s="15">
        <v>0.12</v>
      </c>
      <c r="K4060" s="1">
        <v>45862</v>
      </c>
      <c r="L4060" s="15" t="str">
        <f t="shared" si="126"/>
        <v>9.00-21.00</v>
      </c>
      <c r="M4060" s="16">
        <f t="shared" si="127"/>
        <v>12</v>
      </c>
      <c r="N4060" s="15">
        <v>9.83</v>
      </c>
      <c r="O4060" s="15">
        <v>47</v>
      </c>
      <c r="P4060" t="s">
        <v>29</v>
      </c>
      <c r="Q4060">
        <v>22</v>
      </c>
      <c r="R4060" t="s">
        <v>37</v>
      </c>
      <c r="S4060">
        <v>2022</v>
      </c>
      <c r="T4060" t="s">
        <v>22</v>
      </c>
      <c r="U4060" s="15">
        <v>3.6</v>
      </c>
      <c r="V4060" s="15">
        <v>4</v>
      </c>
      <c r="W4060" t="s">
        <v>27</v>
      </c>
    </row>
    <row r="4061" spans="1:23">
      <c r="A4061" t="s">
        <v>4106</v>
      </c>
      <c r="B4061">
        <v>55.758091</v>
      </c>
      <c r="C4061" s="15">
        <v>37.681308999999999</v>
      </c>
      <c r="D4061" s="2" t="s">
        <v>9078</v>
      </c>
      <c r="E4061" s="14" t="s">
        <v>5052</v>
      </c>
      <c r="F4061" s="14" t="e" vm="2">
        <v>#VALUE!</v>
      </c>
      <c r="G4061" s="2" t="str">
        <f>_xlfn.XLOOKUP(E4061,missing_cities!$Q$2:$Q$56,missing_cities!$R$2:$R$56,"Not Found",0)</f>
        <v>Russia</v>
      </c>
      <c r="H4061" t="str">
        <f>_xlfn.XLOOKUP(E4061,missing_cities!$Q$2:$Q$56,missing_cities!$S$2:$S$56,"Not Found",0)</f>
        <v>Europe</v>
      </c>
      <c r="I4061" t="s">
        <v>3449</v>
      </c>
      <c r="J4061" s="15">
        <v>0.17</v>
      </c>
      <c r="K4061" t="s">
        <v>34</v>
      </c>
      <c r="L4061" s="15" t="str">
        <f t="shared" si="126"/>
        <v>6:00-22:00</v>
      </c>
      <c r="M4061" s="16">
        <f t="shared" si="127"/>
        <v>0.67</v>
      </c>
      <c r="N4061" s="15">
        <v>5.95</v>
      </c>
      <c r="O4061" s="15">
        <v>99</v>
      </c>
      <c r="P4061" t="s">
        <v>25</v>
      </c>
      <c r="Q4061">
        <v>350</v>
      </c>
      <c r="R4061" t="s">
        <v>21</v>
      </c>
      <c r="S4061">
        <v>2019</v>
      </c>
      <c r="T4061" t="s">
        <v>31</v>
      </c>
      <c r="U4061" s="15">
        <v>4.7</v>
      </c>
      <c r="V4061" s="15">
        <v>8</v>
      </c>
      <c r="W4061" t="s">
        <v>27</v>
      </c>
    </row>
    <row r="4062" spans="1:23">
      <c r="A4062" t="s">
        <v>4107</v>
      </c>
      <c r="B4062">
        <v>41.873024999999998</v>
      </c>
      <c r="C4062" s="15">
        <v>-87.641848999999993</v>
      </c>
      <c r="D4062" s="2" t="s">
        <v>9079</v>
      </c>
      <c r="E4062" s="14" t="s">
        <v>5065</v>
      </c>
      <c r="F4062" s="14" t="e" vm="5">
        <v>#VALUE!</v>
      </c>
      <c r="G4062" s="2" t="str">
        <f>_xlfn.XLOOKUP(E4062,missing_cities!$Q$2:$Q$56,missing_cities!$R$2:$R$56,"Not Found",0)</f>
        <v>United States</v>
      </c>
      <c r="H4062" t="str">
        <f>_xlfn.XLOOKUP(E4062,missing_cities!$Q$2:$Q$56,missing_cities!$S$2:$S$56,"Not Found",0)</f>
        <v>North America</v>
      </c>
      <c r="I4062" t="s">
        <v>3449</v>
      </c>
      <c r="J4062" s="15">
        <v>0.17</v>
      </c>
      <c r="K4062" s="1">
        <v>45862</v>
      </c>
      <c r="L4062" s="15" t="str">
        <f t="shared" si="126"/>
        <v>9.00-21.00</v>
      </c>
      <c r="M4062" s="16">
        <f t="shared" si="127"/>
        <v>12</v>
      </c>
      <c r="N4062" s="15">
        <v>1.06</v>
      </c>
      <c r="O4062" s="15">
        <v>47</v>
      </c>
      <c r="P4062" t="s">
        <v>20</v>
      </c>
      <c r="Q4062">
        <v>50</v>
      </c>
      <c r="R4062" t="s">
        <v>97</v>
      </c>
      <c r="S4062">
        <v>2022</v>
      </c>
      <c r="T4062" t="s">
        <v>31</v>
      </c>
      <c r="U4062" s="15">
        <v>4.9000000000000004</v>
      </c>
      <c r="V4062" s="15">
        <v>8</v>
      </c>
      <c r="W4062" t="s">
        <v>27</v>
      </c>
    </row>
    <row r="4063" spans="1:23">
      <c r="A4063" t="s">
        <v>4108</v>
      </c>
      <c r="B4063">
        <v>13.758533</v>
      </c>
      <c r="C4063" s="15">
        <v>100.42061</v>
      </c>
      <c r="D4063" s="2" t="s">
        <v>9080</v>
      </c>
      <c r="E4063" s="14" t="s">
        <v>5059</v>
      </c>
      <c r="F4063" s="14" t="e" vm="4">
        <v>#VALUE!</v>
      </c>
      <c r="G4063" s="2" t="str">
        <f>_xlfn.XLOOKUP(E4063,missing_cities!$Q$2:$Q$56,missing_cities!$R$2:$R$56,"Not Found",0)</f>
        <v>Thailand</v>
      </c>
      <c r="H4063" t="str">
        <f>_xlfn.XLOOKUP(E4063,missing_cities!$Q$2:$Q$56,missing_cities!$S$2:$S$56,"Not Found",0)</f>
        <v>Asia</v>
      </c>
      <c r="I4063" t="s">
        <v>3449</v>
      </c>
      <c r="J4063" s="15">
        <v>0.4</v>
      </c>
      <c r="K4063" t="s">
        <v>34</v>
      </c>
      <c r="L4063" s="15" t="str">
        <f t="shared" si="126"/>
        <v>6:00-22:00</v>
      </c>
      <c r="M4063" s="16">
        <f t="shared" si="127"/>
        <v>0.67</v>
      </c>
      <c r="N4063" s="15">
        <v>1.47</v>
      </c>
      <c r="O4063" s="15">
        <v>58</v>
      </c>
      <c r="P4063" t="s">
        <v>25</v>
      </c>
      <c r="Q4063">
        <v>50</v>
      </c>
      <c r="R4063" t="s">
        <v>30</v>
      </c>
      <c r="S4063">
        <v>2021</v>
      </c>
      <c r="T4063" t="s">
        <v>22</v>
      </c>
      <c r="U4063" s="15">
        <v>3.7</v>
      </c>
      <c r="V4063" s="15">
        <v>9</v>
      </c>
      <c r="W4063" t="s">
        <v>27</v>
      </c>
    </row>
    <row r="4064" spans="1:23">
      <c r="A4064" t="s">
        <v>4109</v>
      </c>
      <c r="B4064">
        <v>-26.303618</v>
      </c>
      <c r="C4064" s="15">
        <v>-22.298148000000001</v>
      </c>
      <c r="D4064" s="2" t="s">
        <v>9081</v>
      </c>
      <c r="E4064" s="14" t="str">
        <f>_xlfn.XLOOKUP(C4064,missing_cities!B:B,missing_cities!C:C,"Not Found",0)</f>
        <v>Error</v>
      </c>
      <c r="F4064" s="14" t="s">
        <v>9987</v>
      </c>
      <c r="G4064" s="2" t="str">
        <f>_xlfn.XLOOKUP(E4064,missing_cities!$Q$2:$Q$56,missing_cities!$R$2:$R$56,"Not Found",0)</f>
        <v>Error</v>
      </c>
      <c r="H4064" t="str">
        <f>_xlfn.XLOOKUP(E4064,missing_cities!$Q$2:$Q$56,missing_cities!$S$2:$S$56,"Not Found",0)</f>
        <v>Error</v>
      </c>
      <c r="I4064" t="s">
        <v>3449</v>
      </c>
      <c r="J4064" s="15">
        <v>0.32</v>
      </c>
      <c r="K4064" t="s">
        <v>34</v>
      </c>
      <c r="L4064" s="15" t="str">
        <f t="shared" si="126"/>
        <v>6:00-22:00</v>
      </c>
      <c r="M4064" s="16">
        <f t="shared" si="127"/>
        <v>0.67</v>
      </c>
      <c r="N4064" s="15">
        <v>5.37</v>
      </c>
      <c r="O4064" s="15">
        <v>75</v>
      </c>
      <c r="P4064" t="s">
        <v>29</v>
      </c>
      <c r="Q4064">
        <v>50</v>
      </c>
      <c r="R4064" t="s">
        <v>37</v>
      </c>
      <c r="S4064">
        <v>2015</v>
      </c>
      <c r="T4064" t="s">
        <v>22</v>
      </c>
      <c r="U4064" s="15">
        <v>4.5</v>
      </c>
      <c r="V4064" s="15">
        <v>7</v>
      </c>
      <c r="W4064" t="s">
        <v>27</v>
      </c>
    </row>
    <row r="4065" spans="1:23">
      <c r="A4065" t="s">
        <v>4110</v>
      </c>
      <c r="B4065">
        <v>43.630733999999997</v>
      </c>
      <c r="C4065" s="15">
        <v>-79.348404000000002</v>
      </c>
      <c r="D4065" s="2" t="s">
        <v>9082</v>
      </c>
      <c r="E4065" s="14" t="s">
        <v>5050</v>
      </c>
      <c r="F4065" s="14" t="e" vm="1">
        <v>#VALUE!</v>
      </c>
      <c r="G4065" s="2" t="str">
        <f>_xlfn.XLOOKUP(E4065,missing_cities!$Q$2:$Q$56,missing_cities!$R$2:$R$56,"Not Found",0)</f>
        <v>Canada</v>
      </c>
      <c r="H4065" t="str">
        <f>_xlfn.XLOOKUP(E4065,missing_cities!$Q$2:$Q$56,missing_cities!$S$2:$S$56,"Not Found",0)</f>
        <v>North America</v>
      </c>
      <c r="I4065" t="s">
        <v>3449</v>
      </c>
      <c r="J4065" s="15">
        <v>0.12</v>
      </c>
      <c r="K4065" t="s">
        <v>34</v>
      </c>
      <c r="L4065" s="15" t="str">
        <f t="shared" si="126"/>
        <v>6:00-22:00</v>
      </c>
      <c r="M4065" s="16">
        <f t="shared" si="127"/>
        <v>0.67</v>
      </c>
      <c r="N4065" s="15">
        <v>16.739999999999998</v>
      </c>
      <c r="O4065" s="15">
        <v>83</v>
      </c>
      <c r="P4065" t="s">
        <v>20</v>
      </c>
      <c r="Q4065">
        <v>50</v>
      </c>
      <c r="R4065" t="s">
        <v>48</v>
      </c>
      <c r="S4065">
        <v>2014</v>
      </c>
      <c r="T4065" t="s">
        <v>22</v>
      </c>
      <c r="U4065" s="15">
        <v>4.2</v>
      </c>
      <c r="V4065" s="15">
        <v>9</v>
      </c>
      <c r="W4065" t="s">
        <v>32</v>
      </c>
    </row>
    <row r="4066" spans="1:23">
      <c r="A4066" t="s">
        <v>4111</v>
      </c>
      <c r="B4066">
        <v>43.684986000000002</v>
      </c>
      <c r="C4066" s="15">
        <v>-79.348871000000003</v>
      </c>
      <c r="D4066" s="2" t="s">
        <v>9083</v>
      </c>
      <c r="E4066" s="14" t="s">
        <v>5050</v>
      </c>
      <c r="F4066" s="14" t="e" vm="1">
        <v>#VALUE!</v>
      </c>
      <c r="G4066" s="2" t="str">
        <f>_xlfn.XLOOKUP(E4066,missing_cities!$Q$2:$Q$56,missing_cities!$R$2:$R$56,"Not Found",0)</f>
        <v>Canada</v>
      </c>
      <c r="H4066" t="str">
        <f>_xlfn.XLOOKUP(E4066,missing_cities!$Q$2:$Q$56,missing_cities!$S$2:$S$56,"Not Found",0)</f>
        <v>North America</v>
      </c>
      <c r="I4066" t="s">
        <v>3449</v>
      </c>
      <c r="J4066" s="15">
        <v>0.19</v>
      </c>
      <c r="K4066" s="1">
        <v>45862</v>
      </c>
      <c r="L4066" s="15" t="str">
        <f t="shared" si="126"/>
        <v>9.00-21.00</v>
      </c>
      <c r="M4066" s="16">
        <f t="shared" si="127"/>
        <v>12</v>
      </c>
      <c r="N4066" s="15">
        <v>11.22</v>
      </c>
      <c r="O4066" s="15">
        <v>61</v>
      </c>
      <c r="P4066" t="s">
        <v>39</v>
      </c>
      <c r="Q4066">
        <v>22</v>
      </c>
      <c r="R4066" t="s">
        <v>26</v>
      </c>
      <c r="S4066">
        <v>2021</v>
      </c>
      <c r="T4066" t="s">
        <v>31</v>
      </c>
      <c r="U4066" s="15">
        <v>4.2</v>
      </c>
      <c r="V4066" s="15">
        <v>9</v>
      </c>
      <c r="W4066" t="s">
        <v>32</v>
      </c>
    </row>
    <row r="4067" spans="1:23">
      <c r="A4067" t="s">
        <v>4112</v>
      </c>
      <c r="B4067">
        <v>-23.572552000000002</v>
      </c>
      <c r="C4067" s="15">
        <v>-46.686605</v>
      </c>
      <c r="D4067" s="2" t="s">
        <v>9084</v>
      </c>
      <c r="E4067" s="14" t="s">
        <v>5067</v>
      </c>
      <c r="F4067" s="14" t="e" vm="7">
        <v>#VALUE!</v>
      </c>
      <c r="G4067" s="2" t="str">
        <f>_xlfn.XLOOKUP(E4067,missing_cities!$Q$2:$Q$56,missing_cities!$R$2:$R$56,"Not Found",0)</f>
        <v>Brazil</v>
      </c>
      <c r="H4067" t="str">
        <f>_xlfn.XLOOKUP(E4067,missing_cities!$Q$2:$Q$56,missing_cities!$S$2:$S$56,"Not Found",0)</f>
        <v>South America</v>
      </c>
      <c r="I4067" t="s">
        <v>3449</v>
      </c>
      <c r="J4067" s="15">
        <v>0.12</v>
      </c>
      <c r="K4067" t="s">
        <v>19</v>
      </c>
      <c r="L4067" s="15" t="str">
        <f t="shared" si="126"/>
        <v>9:00-18:00</v>
      </c>
      <c r="M4067" s="16">
        <f t="shared" si="127"/>
        <v>0.37</v>
      </c>
      <c r="N4067" s="15">
        <v>11.2</v>
      </c>
      <c r="O4067" s="15">
        <v>52</v>
      </c>
      <c r="P4067" t="s">
        <v>39</v>
      </c>
      <c r="Q4067">
        <v>150</v>
      </c>
      <c r="R4067" t="s">
        <v>74</v>
      </c>
      <c r="S4067">
        <v>2023</v>
      </c>
      <c r="T4067" t="s">
        <v>31</v>
      </c>
      <c r="U4067" s="15">
        <v>4.5999999999999996</v>
      </c>
      <c r="V4067" s="15">
        <v>1</v>
      </c>
      <c r="W4067" t="s">
        <v>27</v>
      </c>
    </row>
    <row r="4068" spans="1:23">
      <c r="A4068" t="s">
        <v>4113</v>
      </c>
      <c r="B4068">
        <v>52.578696000000001</v>
      </c>
      <c r="C4068" s="15">
        <v>13.484521000000001</v>
      </c>
      <c r="D4068" s="2" t="s">
        <v>9085</v>
      </c>
      <c r="E4068" s="14" t="s">
        <v>5057</v>
      </c>
      <c r="F4068" s="14" t="e" vm="3">
        <v>#VALUE!</v>
      </c>
      <c r="G4068" s="2" t="str">
        <f>_xlfn.XLOOKUP(E4068,missing_cities!$Q$2:$Q$56,missing_cities!$R$2:$R$56,"Not Found",0)</f>
        <v>Germany</v>
      </c>
      <c r="H4068" t="str">
        <f>_xlfn.XLOOKUP(E4068,missing_cities!$Q$2:$Q$56,missing_cities!$S$2:$S$56,"Not Found",0)</f>
        <v>Europe</v>
      </c>
      <c r="I4068" t="s">
        <v>3449</v>
      </c>
      <c r="J4068" s="15">
        <v>0.45</v>
      </c>
      <c r="K4068" t="s">
        <v>19</v>
      </c>
      <c r="L4068" s="15" t="str">
        <f t="shared" si="126"/>
        <v>9:00-18:00</v>
      </c>
      <c r="M4068" s="16">
        <f t="shared" si="127"/>
        <v>0.37</v>
      </c>
      <c r="N4068" s="15">
        <v>19.690000000000001</v>
      </c>
      <c r="O4068" s="15">
        <v>84</v>
      </c>
      <c r="P4068" t="s">
        <v>25</v>
      </c>
      <c r="Q4068">
        <v>50</v>
      </c>
      <c r="R4068" t="s">
        <v>42</v>
      </c>
      <c r="S4068">
        <v>2021</v>
      </c>
      <c r="T4068" t="s">
        <v>22</v>
      </c>
      <c r="U4068" s="15">
        <v>4.0999999999999996</v>
      </c>
      <c r="V4068" s="15">
        <v>8</v>
      </c>
      <c r="W4068" t="s">
        <v>32</v>
      </c>
    </row>
    <row r="4069" spans="1:23">
      <c r="A4069" t="s">
        <v>4114</v>
      </c>
      <c r="B4069">
        <v>52.542546999999999</v>
      </c>
      <c r="C4069" s="15">
        <v>13.396390999999999</v>
      </c>
      <c r="D4069" s="2" t="s">
        <v>9086</v>
      </c>
      <c r="E4069" s="14" t="s">
        <v>5057</v>
      </c>
      <c r="F4069" s="14" t="e" vm="3">
        <v>#VALUE!</v>
      </c>
      <c r="G4069" s="2" t="str">
        <f>_xlfn.XLOOKUP(E4069,missing_cities!$Q$2:$Q$56,missing_cities!$R$2:$R$56,"Not Found",0)</f>
        <v>Germany</v>
      </c>
      <c r="H4069" t="str">
        <f>_xlfn.XLOOKUP(E4069,missing_cities!$Q$2:$Q$56,missing_cities!$S$2:$S$56,"Not Found",0)</f>
        <v>Europe</v>
      </c>
      <c r="I4069" t="s">
        <v>3449</v>
      </c>
      <c r="J4069" s="15">
        <v>0.48</v>
      </c>
      <c r="K4069" t="s">
        <v>34</v>
      </c>
      <c r="L4069" s="15" t="str">
        <f t="shared" si="126"/>
        <v>6:00-22:00</v>
      </c>
      <c r="M4069" s="16">
        <f t="shared" si="127"/>
        <v>0.67</v>
      </c>
      <c r="N4069" s="15">
        <v>16.149999999999999</v>
      </c>
      <c r="O4069" s="15">
        <v>44</v>
      </c>
      <c r="P4069" t="s">
        <v>39</v>
      </c>
      <c r="Q4069">
        <v>150</v>
      </c>
      <c r="R4069" t="s">
        <v>37</v>
      </c>
      <c r="S4069">
        <v>2021</v>
      </c>
      <c r="T4069" t="s">
        <v>31</v>
      </c>
      <c r="U4069" s="15">
        <v>3.9</v>
      </c>
      <c r="V4069" s="15">
        <v>1</v>
      </c>
      <c r="W4069" t="s">
        <v>32</v>
      </c>
    </row>
    <row r="4070" spans="1:23">
      <c r="A4070" t="s">
        <v>4115</v>
      </c>
      <c r="B4070">
        <v>37.893346999999999</v>
      </c>
      <c r="C4070" s="15">
        <v>-122.40979900000001</v>
      </c>
      <c r="D4070" s="2" t="s">
        <v>9087</v>
      </c>
      <c r="E4070" s="14" t="s">
        <v>5061</v>
      </c>
      <c r="F4070" s="14" t="e" vm="5">
        <v>#VALUE!</v>
      </c>
      <c r="G4070" s="2" t="str">
        <f>_xlfn.XLOOKUP(E4070,missing_cities!$Q$2:$Q$56,missing_cities!$R$2:$R$56,"Not Found",0)</f>
        <v>United States</v>
      </c>
      <c r="H4070" t="str">
        <f>_xlfn.XLOOKUP(E4070,missing_cities!$Q$2:$Q$56,missing_cities!$S$2:$S$56,"Not Found",0)</f>
        <v>North America</v>
      </c>
      <c r="I4070" t="s">
        <v>3449</v>
      </c>
      <c r="J4070" s="15">
        <v>0.36</v>
      </c>
      <c r="K4070" t="s">
        <v>19</v>
      </c>
      <c r="L4070" s="15" t="str">
        <f t="shared" si="126"/>
        <v>9:00-18:00</v>
      </c>
      <c r="M4070" s="16">
        <f t="shared" si="127"/>
        <v>0.37</v>
      </c>
      <c r="N4070" s="15">
        <v>19.05</v>
      </c>
      <c r="O4070" s="15">
        <v>62</v>
      </c>
      <c r="P4070" t="s">
        <v>29</v>
      </c>
      <c r="Q4070">
        <v>50</v>
      </c>
      <c r="R4070" t="s">
        <v>46</v>
      </c>
      <c r="S4070">
        <v>2020</v>
      </c>
      <c r="T4070" t="s">
        <v>31</v>
      </c>
      <c r="U4070" s="15">
        <v>3.9</v>
      </c>
      <c r="V4070" s="15">
        <v>5</v>
      </c>
      <c r="W4070" t="s">
        <v>32</v>
      </c>
    </row>
    <row r="4071" spans="1:23">
      <c r="A4071" t="s">
        <v>4116</v>
      </c>
      <c r="B4071">
        <v>43.714492999999997</v>
      </c>
      <c r="C4071" s="15">
        <v>-79.379397999999995</v>
      </c>
      <c r="D4071" s="2" t="s">
        <v>9088</v>
      </c>
      <c r="E4071" s="14" t="s">
        <v>5050</v>
      </c>
      <c r="F4071" s="14" t="e" vm="1">
        <v>#VALUE!</v>
      </c>
      <c r="G4071" s="2" t="str">
        <f>_xlfn.XLOOKUP(E4071,missing_cities!$Q$2:$Q$56,missing_cities!$R$2:$R$56,"Not Found",0)</f>
        <v>Canada</v>
      </c>
      <c r="H4071" t="str">
        <f>_xlfn.XLOOKUP(E4071,missing_cities!$Q$2:$Q$56,missing_cities!$S$2:$S$56,"Not Found",0)</f>
        <v>North America</v>
      </c>
      <c r="I4071" t="s">
        <v>3449</v>
      </c>
      <c r="J4071" s="15">
        <v>0.41</v>
      </c>
      <c r="K4071" t="s">
        <v>34</v>
      </c>
      <c r="L4071" s="15" t="str">
        <f t="shared" si="126"/>
        <v>6:00-22:00</v>
      </c>
      <c r="M4071" s="16">
        <f t="shared" si="127"/>
        <v>0.67</v>
      </c>
      <c r="N4071" s="15">
        <v>3.67</v>
      </c>
      <c r="O4071" s="15">
        <v>92</v>
      </c>
      <c r="P4071" t="s">
        <v>39</v>
      </c>
      <c r="Q4071">
        <v>50</v>
      </c>
      <c r="R4071" t="s">
        <v>46</v>
      </c>
      <c r="S4071">
        <v>2020</v>
      </c>
      <c r="T4071" t="s">
        <v>31</v>
      </c>
      <c r="U4071" s="15">
        <v>4.3</v>
      </c>
      <c r="V4071" s="15">
        <v>7</v>
      </c>
      <c r="W4071" t="s">
        <v>23</v>
      </c>
    </row>
    <row r="4072" spans="1:23">
      <c r="A4072" t="s">
        <v>4117</v>
      </c>
      <c r="B4072">
        <v>-34.448053000000002</v>
      </c>
      <c r="C4072" s="15">
        <v>-155.65397999999999</v>
      </c>
      <c r="D4072" s="2" t="s">
        <v>9089</v>
      </c>
      <c r="E4072" s="14" t="str">
        <f>_xlfn.XLOOKUP(C4072,missing_cities!B:B,missing_cities!C:C,"Not Found",0)</f>
        <v>Error</v>
      </c>
      <c r="F4072" s="14" t="s">
        <v>9987</v>
      </c>
      <c r="G4072" s="2" t="str">
        <f>_xlfn.XLOOKUP(E4072,missing_cities!$Q$2:$Q$56,missing_cities!$R$2:$R$56,"Not Found",0)</f>
        <v>Error</v>
      </c>
      <c r="H4072" t="str">
        <f>_xlfn.XLOOKUP(E4072,missing_cities!$Q$2:$Q$56,missing_cities!$S$2:$S$56,"Not Found",0)</f>
        <v>Error</v>
      </c>
      <c r="I4072" t="s">
        <v>3449</v>
      </c>
      <c r="J4072" s="15">
        <v>0.28000000000000003</v>
      </c>
      <c r="K4072" t="s">
        <v>34</v>
      </c>
      <c r="L4072" s="15" t="str">
        <f t="shared" si="126"/>
        <v>6:00-22:00</v>
      </c>
      <c r="M4072" s="16">
        <f t="shared" si="127"/>
        <v>0.67</v>
      </c>
      <c r="N4072" s="15">
        <v>1.29</v>
      </c>
      <c r="O4072" s="15">
        <v>82</v>
      </c>
      <c r="P4072" t="s">
        <v>20</v>
      </c>
      <c r="Q4072">
        <v>22</v>
      </c>
      <c r="R4072" t="s">
        <v>97</v>
      </c>
      <c r="S4072">
        <v>2023</v>
      </c>
      <c r="T4072" t="s">
        <v>22</v>
      </c>
      <c r="U4072" s="15">
        <v>4.2</v>
      </c>
      <c r="V4072" s="15">
        <v>4</v>
      </c>
      <c r="W4072" t="s">
        <v>27</v>
      </c>
    </row>
    <row r="4073" spans="1:23">
      <c r="A4073" t="s">
        <v>4118</v>
      </c>
      <c r="B4073">
        <v>41.893219999999999</v>
      </c>
      <c r="C4073" s="15">
        <v>-87.697338000000002</v>
      </c>
      <c r="D4073" s="2" t="s">
        <v>9090</v>
      </c>
      <c r="E4073" s="14" t="s">
        <v>5065</v>
      </c>
      <c r="F4073" s="14" t="e" vm="5">
        <v>#VALUE!</v>
      </c>
      <c r="G4073" s="2" t="str">
        <f>_xlfn.XLOOKUP(E4073,missing_cities!$Q$2:$Q$56,missing_cities!$R$2:$R$56,"Not Found",0)</f>
        <v>United States</v>
      </c>
      <c r="H4073" t="str">
        <f>_xlfn.XLOOKUP(E4073,missing_cities!$Q$2:$Q$56,missing_cities!$S$2:$S$56,"Not Found",0)</f>
        <v>North America</v>
      </c>
      <c r="I4073" t="s">
        <v>3449</v>
      </c>
      <c r="J4073" s="15">
        <v>0.13</v>
      </c>
      <c r="K4073" t="s">
        <v>34</v>
      </c>
      <c r="L4073" s="15" t="str">
        <f t="shared" si="126"/>
        <v>6:00-22:00</v>
      </c>
      <c r="M4073" s="16">
        <f t="shared" si="127"/>
        <v>0.67</v>
      </c>
      <c r="N4073" s="15">
        <v>19.89</v>
      </c>
      <c r="O4073" s="15">
        <v>65</v>
      </c>
      <c r="P4073" t="s">
        <v>25</v>
      </c>
      <c r="Q4073">
        <v>350</v>
      </c>
      <c r="R4073" t="s">
        <v>44</v>
      </c>
      <c r="S4073">
        <v>2022</v>
      </c>
      <c r="T4073" t="s">
        <v>31</v>
      </c>
      <c r="U4073" s="15">
        <v>3.5</v>
      </c>
      <c r="V4073" s="15">
        <v>4</v>
      </c>
      <c r="W4073" t="s">
        <v>23</v>
      </c>
    </row>
    <row r="4074" spans="1:23">
      <c r="A4074" t="s">
        <v>4119</v>
      </c>
      <c r="B4074">
        <v>18.996576999999998</v>
      </c>
      <c r="C4074" s="15">
        <v>72.991519999999994</v>
      </c>
      <c r="D4074" s="2" t="s">
        <v>9091</v>
      </c>
      <c r="E4074" s="14" t="s">
        <v>5079</v>
      </c>
      <c r="F4074" s="14" t="e" vm="11">
        <v>#VALUE!</v>
      </c>
      <c r="G4074" s="2" t="str">
        <f>_xlfn.XLOOKUP(E4074,missing_cities!$Q$2:$Q$56,missing_cities!$R$2:$R$56,"Not Found",0)</f>
        <v>India</v>
      </c>
      <c r="H4074" t="str">
        <f>_xlfn.XLOOKUP(E4074,missing_cities!$Q$2:$Q$56,missing_cities!$S$2:$S$56,"Not Found",0)</f>
        <v>Asia</v>
      </c>
      <c r="I4074" t="s">
        <v>3449</v>
      </c>
      <c r="J4074" s="15">
        <v>0.15</v>
      </c>
      <c r="K4074" s="1">
        <v>45862</v>
      </c>
      <c r="L4074" s="15" t="str">
        <f t="shared" si="126"/>
        <v>9.00-21.00</v>
      </c>
      <c r="M4074" s="16">
        <f t="shared" si="127"/>
        <v>12</v>
      </c>
      <c r="N4074" s="15">
        <v>8.6199999999999992</v>
      </c>
      <c r="O4074" s="15">
        <v>82</v>
      </c>
      <c r="P4074" t="s">
        <v>29</v>
      </c>
      <c r="Q4074">
        <v>50</v>
      </c>
      <c r="R4074" t="s">
        <v>76</v>
      </c>
      <c r="S4074">
        <v>2019</v>
      </c>
      <c r="T4074" t="s">
        <v>31</v>
      </c>
      <c r="U4074" s="15">
        <v>4.5</v>
      </c>
      <c r="V4074" s="15">
        <v>5</v>
      </c>
      <c r="W4074" t="s">
        <v>32</v>
      </c>
    </row>
    <row r="4075" spans="1:23">
      <c r="A4075" t="s">
        <v>4120</v>
      </c>
      <c r="B4075">
        <v>43.788998999999997</v>
      </c>
      <c r="C4075" s="15">
        <v>-79.314915999999997</v>
      </c>
      <c r="D4075" s="2" t="s">
        <v>9092</v>
      </c>
      <c r="E4075" s="14" t="s">
        <v>5050</v>
      </c>
      <c r="F4075" s="14" t="e" vm="1">
        <v>#VALUE!</v>
      </c>
      <c r="G4075" s="2" t="str">
        <f>_xlfn.XLOOKUP(E4075,missing_cities!$Q$2:$Q$56,missing_cities!$R$2:$R$56,"Not Found",0)</f>
        <v>Canada</v>
      </c>
      <c r="H4075" t="str">
        <f>_xlfn.XLOOKUP(E4075,missing_cities!$Q$2:$Q$56,missing_cities!$S$2:$S$56,"Not Found",0)</f>
        <v>North America</v>
      </c>
      <c r="I4075" t="s">
        <v>3449</v>
      </c>
      <c r="J4075" s="15">
        <v>0.2</v>
      </c>
      <c r="K4075" t="s">
        <v>34</v>
      </c>
      <c r="L4075" s="15" t="str">
        <f t="shared" si="126"/>
        <v>6:00-22:00</v>
      </c>
      <c r="M4075" s="16">
        <f t="shared" si="127"/>
        <v>0.67</v>
      </c>
      <c r="N4075" s="15">
        <v>14.46</v>
      </c>
      <c r="O4075" s="15">
        <v>78</v>
      </c>
      <c r="P4075" t="s">
        <v>39</v>
      </c>
      <c r="Q4075">
        <v>150</v>
      </c>
      <c r="R4075" t="s">
        <v>67</v>
      </c>
      <c r="S4075">
        <v>2019</v>
      </c>
      <c r="T4075" t="s">
        <v>31</v>
      </c>
      <c r="U4075" s="15">
        <v>4</v>
      </c>
      <c r="V4075" s="15">
        <v>8</v>
      </c>
      <c r="W4075" t="s">
        <v>27</v>
      </c>
    </row>
    <row r="4076" spans="1:23">
      <c r="A4076" t="s">
        <v>4121</v>
      </c>
      <c r="B4076">
        <v>-33.766190000000002</v>
      </c>
      <c r="C4076" s="15">
        <v>151.26746199999999</v>
      </c>
      <c r="D4076" s="2" t="s">
        <v>9093</v>
      </c>
      <c r="E4076" s="14" t="s">
        <v>5069</v>
      </c>
      <c r="F4076" s="14" t="e" vm="8">
        <v>#VALUE!</v>
      </c>
      <c r="G4076" s="2" t="str">
        <f>_xlfn.XLOOKUP(E4076,missing_cities!$Q$2:$Q$56,missing_cities!$R$2:$R$56,"Not Found",0)</f>
        <v>Australia</v>
      </c>
      <c r="H4076" t="str">
        <f>_xlfn.XLOOKUP(E4076,missing_cities!$Q$2:$Q$56,missing_cities!$S$2:$S$56,"Not Found",0)</f>
        <v>Australia</v>
      </c>
      <c r="I4076" t="s">
        <v>3449</v>
      </c>
      <c r="J4076" s="15">
        <v>0.16</v>
      </c>
      <c r="K4076" t="s">
        <v>19</v>
      </c>
      <c r="L4076" s="15" t="str">
        <f t="shared" si="126"/>
        <v>9:00-18:00</v>
      </c>
      <c r="M4076" s="16">
        <f t="shared" si="127"/>
        <v>0.37</v>
      </c>
      <c r="N4076" s="15">
        <v>14.96</v>
      </c>
      <c r="O4076" s="15">
        <v>46</v>
      </c>
      <c r="P4076" t="s">
        <v>29</v>
      </c>
      <c r="Q4076">
        <v>150</v>
      </c>
      <c r="R4076" t="s">
        <v>21</v>
      </c>
      <c r="S4076">
        <v>2023</v>
      </c>
      <c r="T4076" t="s">
        <v>22</v>
      </c>
      <c r="U4076" s="15">
        <v>4.9000000000000004</v>
      </c>
      <c r="V4076" s="15">
        <v>4</v>
      </c>
      <c r="W4076" t="s">
        <v>23</v>
      </c>
    </row>
    <row r="4077" spans="1:23">
      <c r="A4077" t="s">
        <v>4122</v>
      </c>
      <c r="B4077">
        <v>39.875805999999997</v>
      </c>
      <c r="C4077" s="15">
        <v>116.36872200000001</v>
      </c>
      <c r="D4077" s="2" t="s">
        <v>9094</v>
      </c>
      <c r="E4077" s="14" t="s">
        <v>5071</v>
      </c>
      <c r="F4077" s="14" t="e" vm="9">
        <v>#VALUE!</v>
      </c>
      <c r="G4077" s="2" t="str">
        <f>_xlfn.XLOOKUP(E4077,missing_cities!$Q$2:$Q$56,missing_cities!$R$2:$R$56,"Not Found",0)</f>
        <v>China</v>
      </c>
      <c r="H4077" t="str">
        <f>_xlfn.XLOOKUP(E4077,missing_cities!$Q$2:$Q$56,missing_cities!$S$2:$S$56,"Not Found",0)</f>
        <v>Asia</v>
      </c>
      <c r="I4077" t="s">
        <v>3449</v>
      </c>
      <c r="J4077" s="15">
        <v>0.42</v>
      </c>
      <c r="K4077" t="s">
        <v>19</v>
      </c>
      <c r="L4077" s="15" t="str">
        <f t="shared" si="126"/>
        <v>9:00-18:00</v>
      </c>
      <c r="M4077" s="16">
        <f t="shared" si="127"/>
        <v>0.37</v>
      </c>
      <c r="N4077" s="15">
        <v>7.14</v>
      </c>
      <c r="O4077" s="15">
        <v>32</v>
      </c>
      <c r="P4077" t="s">
        <v>37</v>
      </c>
      <c r="Q4077">
        <v>50</v>
      </c>
      <c r="R4077" t="s">
        <v>74</v>
      </c>
      <c r="S4077">
        <v>2013</v>
      </c>
      <c r="T4077" t="s">
        <v>31</v>
      </c>
      <c r="U4077" s="15">
        <v>3.3</v>
      </c>
      <c r="V4077" s="15">
        <v>2</v>
      </c>
      <c r="W4077" t="s">
        <v>27</v>
      </c>
    </row>
    <row r="4078" spans="1:23">
      <c r="A4078" t="s">
        <v>4123</v>
      </c>
      <c r="B4078">
        <v>39.828924999999998</v>
      </c>
      <c r="C4078" s="15">
        <v>116.290029</v>
      </c>
      <c r="D4078" s="2" t="s">
        <v>9095</v>
      </c>
      <c r="E4078" s="14" t="s">
        <v>5071</v>
      </c>
      <c r="F4078" s="14" t="e" vm="9">
        <v>#VALUE!</v>
      </c>
      <c r="G4078" s="2" t="str">
        <f>_xlfn.XLOOKUP(E4078,missing_cities!$Q$2:$Q$56,missing_cities!$R$2:$R$56,"Not Found",0)</f>
        <v>China</v>
      </c>
      <c r="H4078" t="str">
        <f>_xlfn.XLOOKUP(E4078,missing_cities!$Q$2:$Q$56,missing_cities!$S$2:$S$56,"Not Found",0)</f>
        <v>Asia</v>
      </c>
      <c r="I4078" t="s">
        <v>3449</v>
      </c>
      <c r="J4078" s="15">
        <v>0.11</v>
      </c>
      <c r="K4078" t="s">
        <v>19</v>
      </c>
      <c r="L4078" s="15" t="str">
        <f t="shared" si="126"/>
        <v>9:00-18:00</v>
      </c>
      <c r="M4078" s="16">
        <f t="shared" si="127"/>
        <v>0.37</v>
      </c>
      <c r="N4078" s="15">
        <v>3.68</v>
      </c>
      <c r="O4078" s="15">
        <v>43</v>
      </c>
      <c r="P4078" t="s">
        <v>29</v>
      </c>
      <c r="Q4078">
        <v>50</v>
      </c>
      <c r="R4078" t="s">
        <v>37</v>
      </c>
      <c r="S4078">
        <v>2019</v>
      </c>
      <c r="T4078" t="s">
        <v>22</v>
      </c>
      <c r="U4078" s="15">
        <v>5</v>
      </c>
      <c r="V4078" s="15">
        <v>8</v>
      </c>
      <c r="W4078" t="s">
        <v>27</v>
      </c>
    </row>
    <row r="4079" spans="1:23">
      <c r="A4079" t="s">
        <v>4124</v>
      </c>
      <c r="B4079">
        <v>19.075272999999999</v>
      </c>
      <c r="C4079" s="15">
        <v>72.816548999999995</v>
      </c>
      <c r="D4079" s="2" t="s">
        <v>9096</v>
      </c>
      <c r="E4079" s="14" t="s">
        <v>5079</v>
      </c>
      <c r="F4079" s="14" t="e" vm="11">
        <v>#VALUE!</v>
      </c>
      <c r="G4079" s="2" t="str">
        <f>_xlfn.XLOOKUP(E4079,missing_cities!$Q$2:$Q$56,missing_cities!$R$2:$R$56,"Not Found",0)</f>
        <v>India</v>
      </c>
      <c r="H4079" t="str">
        <f>_xlfn.XLOOKUP(E4079,missing_cities!$Q$2:$Q$56,missing_cities!$S$2:$S$56,"Not Found",0)</f>
        <v>Asia</v>
      </c>
      <c r="I4079" t="s">
        <v>3449</v>
      </c>
      <c r="J4079" s="15">
        <v>0.5</v>
      </c>
      <c r="K4079" t="s">
        <v>19</v>
      </c>
      <c r="L4079" s="15" t="str">
        <f t="shared" si="126"/>
        <v>9:00-18:00</v>
      </c>
      <c r="M4079" s="16">
        <f t="shared" si="127"/>
        <v>0.37</v>
      </c>
      <c r="N4079" s="15">
        <v>0.95</v>
      </c>
      <c r="O4079" s="15">
        <v>66</v>
      </c>
      <c r="P4079" t="s">
        <v>25</v>
      </c>
      <c r="Q4079">
        <v>150</v>
      </c>
      <c r="R4079" t="s">
        <v>30</v>
      </c>
      <c r="S4079">
        <v>2014</v>
      </c>
      <c r="T4079" t="s">
        <v>31</v>
      </c>
      <c r="U4079" s="15">
        <v>4.3</v>
      </c>
      <c r="V4079" s="15">
        <v>10</v>
      </c>
      <c r="W4079" t="s">
        <v>32</v>
      </c>
    </row>
    <row r="4080" spans="1:23">
      <c r="A4080" t="s">
        <v>4125</v>
      </c>
      <c r="B4080">
        <v>19.502877000000002</v>
      </c>
      <c r="C4080" s="15">
        <v>-99.073097000000004</v>
      </c>
      <c r="D4080" s="2" t="s">
        <v>9097</v>
      </c>
      <c r="E4080" s="14" t="s">
        <v>5119</v>
      </c>
      <c r="F4080" s="14" t="e" vm="13">
        <v>#VALUE!</v>
      </c>
      <c r="G4080" s="2" t="str">
        <f>_xlfn.XLOOKUP(E4080,missing_cities!$Q$2:$Q$56,missing_cities!$R$2:$R$56,"Not Found",0)</f>
        <v>Mexico</v>
      </c>
      <c r="H4080" t="str">
        <f>_xlfn.XLOOKUP(E4080,missing_cities!$Q$2:$Q$56,missing_cities!$S$2:$S$56,"Not Found",0)</f>
        <v>North America</v>
      </c>
      <c r="I4080" t="s">
        <v>3449</v>
      </c>
      <c r="J4080" s="15">
        <v>0.33</v>
      </c>
      <c r="K4080" s="1">
        <v>45862</v>
      </c>
      <c r="L4080" s="15" t="str">
        <f t="shared" si="126"/>
        <v>9.00-21.00</v>
      </c>
      <c r="M4080" s="16">
        <f t="shared" si="127"/>
        <v>12</v>
      </c>
      <c r="N4080" s="15">
        <v>15.98</v>
      </c>
      <c r="O4080" s="15">
        <v>37</v>
      </c>
      <c r="P4080" t="s">
        <v>39</v>
      </c>
      <c r="Q4080">
        <v>50</v>
      </c>
      <c r="R4080" t="s">
        <v>26</v>
      </c>
      <c r="S4080">
        <v>2011</v>
      </c>
      <c r="T4080" t="s">
        <v>22</v>
      </c>
      <c r="U4080" s="15">
        <v>3.2</v>
      </c>
      <c r="V4080" s="15">
        <v>1</v>
      </c>
      <c r="W4080" t="s">
        <v>32</v>
      </c>
    </row>
    <row r="4081" spans="1:23">
      <c r="A4081" t="s">
        <v>4126</v>
      </c>
      <c r="B4081">
        <v>41.927905000000003</v>
      </c>
      <c r="C4081" s="15">
        <v>-87.670317999999995</v>
      </c>
      <c r="D4081" s="2" t="s">
        <v>9098</v>
      </c>
      <c r="E4081" s="14" t="s">
        <v>5065</v>
      </c>
      <c r="F4081" s="14" t="e" vm="5">
        <v>#VALUE!</v>
      </c>
      <c r="G4081" s="2" t="str">
        <f>_xlfn.XLOOKUP(E4081,missing_cities!$Q$2:$Q$56,missing_cities!$R$2:$R$56,"Not Found",0)</f>
        <v>United States</v>
      </c>
      <c r="H4081" t="str">
        <f>_xlfn.XLOOKUP(E4081,missing_cities!$Q$2:$Q$56,missing_cities!$S$2:$S$56,"Not Found",0)</f>
        <v>North America</v>
      </c>
      <c r="I4081" t="s">
        <v>3449</v>
      </c>
      <c r="J4081" s="15">
        <v>0.32</v>
      </c>
      <c r="K4081" t="s">
        <v>19</v>
      </c>
      <c r="L4081" s="15" t="str">
        <f t="shared" si="126"/>
        <v>9:00-18:00</v>
      </c>
      <c r="M4081" s="16">
        <f t="shared" si="127"/>
        <v>0.37</v>
      </c>
      <c r="N4081" s="15">
        <v>3.7</v>
      </c>
      <c r="O4081" s="15">
        <v>63</v>
      </c>
      <c r="P4081" t="s">
        <v>20</v>
      </c>
      <c r="Q4081">
        <v>150</v>
      </c>
      <c r="R4081" t="s">
        <v>42</v>
      </c>
      <c r="S4081">
        <v>2021</v>
      </c>
      <c r="T4081" t="s">
        <v>31</v>
      </c>
      <c r="U4081" s="15">
        <v>3.3</v>
      </c>
      <c r="V4081" s="15">
        <v>8</v>
      </c>
      <c r="W4081" t="s">
        <v>27</v>
      </c>
    </row>
    <row r="4082" spans="1:23">
      <c r="A4082" t="s">
        <v>4127</v>
      </c>
      <c r="B4082">
        <v>-33.773952999999999</v>
      </c>
      <c r="C4082" s="15">
        <v>18.507262999999998</v>
      </c>
      <c r="D4082" s="2" t="s">
        <v>9099</v>
      </c>
      <c r="E4082" s="14" t="s">
        <v>5085</v>
      </c>
      <c r="F4082" s="14" t="e" vm="12">
        <v>#VALUE!</v>
      </c>
      <c r="G4082" s="2" t="str">
        <f>_xlfn.XLOOKUP(E4082,missing_cities!$Q$2:$Q$56,missing_cities!$R$2:$R$56,"Not Found",0)</f>
        <v>South Africa</v>
      </c>
      <c r="H4082" t="str">
        <f>_xlfn.XLOOKUP(E4082,missing_cities!$Q$2:$Q$56,missing_cities!$S$2:$S$56,"Not Found",0)</f>
        <v>Africa</v>
      </c>
      <c r="I4082" t="s">
        <v>3449</v>
      </c>
      <c r="J4082" s="15">
        <v>0.38</v>
      </c>
      <c r="K4082" t="s">
        <v>19</v>
      </c>
      <c r="L4082" s="15" t="str">
        <f t="shared" si="126"/>
        <v>9:00-18:00</v>
      </c>
      <c r="M4082" s="16">
        <f t="shared" si="127"/>
        <v>0.37</v>
      </c>
      <c r="N4082" s="15">
        <v>10.99</v>
      </c>
      <c r="O4082" s="15">
        <v>55</v>
      </c>
      <c r="P4082" t="s">
        <v>29</v>
      </c>
      <c r="Q4082">
        <v>350</v>
      </c>
      <c r="R4082" t="s">
        <v>37</v>
      </c>
      <c r="S4082">
        <v>2022</v>
      </c>
      <c r="T4082" t="s">
        <v>31</v>
      </c>
      <c r="U4082" s="15">
        <v>4</v>
      </c>
      <c r="V4082" s="15">
        <v>6</v>
      </c>
      <c r="W4082" t="s">
        <v>32</v>
      </c>
    </row>
    <row r="4083" spans="1:23">
      <c r="A4083" t="s">
        <v>4128</v>
      </c>
      <c r="B4083">
        <v>41.848775000000003</v>
      </c>
      <c r="C4083" s="15">
        <v>-87.651803000000001</v>
      </c>
      <c r="D4083" s="2" t="s">
        <v>9100</v>
      </c>
      <c r="E4083" s="14" t="s">
        <v>5065</v>
      </c>
      <c r="F4083" s="14" t="e" vm="5">
        <v>#VALUE!</v>
      </c>
      <c r="G4083" s="2" t="str">
        <f>_xlfn.XLOOKUP(E4083,missing_cities!$Q$2:$Q$56,missing_cities!$R$2:$R$56,"Not Found",0)</f>
        <v>United States</v>
      </c>
      <c r="H4083" t="str">
        <f>_xlfn.XLOOKUP(E4083,missing_cities!$Q$2:$Q$56,missing_cities!$S$2:$S$56,"Not Found",0)</f>
        <v>North America</v>
      </c>
      <c r="I4083" t="s">
        <v>3449</v>
      </c>
      <c r="J4083" s="15">
        <v>0.32</v>
      </c>
      <c r="K4083" s="1">
        <v>45862</v>
      </c>
      <c r="L4083" s="15" t="str">
        <f t="shared" si="126"/>
        <v>9.00-21.00</v>
      </c>
      <c r="M4083" s="16">
        <f t="shared" si="127"/>
        <v>12</v>
      </c>
      <c r="N4083" s="15">
        <v>3.2</v>
      </c>
      <c r="O4083" s="15">
        <v>95</v>
      </c>
      <c r="P4083" t="s">
        <v>20</v>
      </c>
      <c r="Q4083">
        <v>150</v>
      </c>
      <c r="R4083" t="s">
        <v>44</v>
      </c>
      <c r="S4083">
        <v>2014</v>
      </c>
      <c r="T4083" t="s">
        <v>22</v>
      </c>
      <c r="U4083" s="15">
        <v>4.7</v>
      </c>
      <c r="V4083" s="15">
        <v>4</v>
      </c>
      <c r="W4083" t="s">
        <v>27</v>
      </c>
    </row>
    <row r="4084" spans="1:23">
      <c r="A4084" t="s">
        <v>4129</v>
      </c>
      <c r="B4084">
        <v>55.709105999999998</v>
      </c>
      <c r="C4084" s="15">
        <v>37.683762000000002</v>
      </c>
      <c r="D4084" s="2" t="s">
        <v>9101</v>
      </c>
      <c r="E4084" s="14" t="s">
        <v>5052</v>
      </c>
      <c r="F4084" s="14" t="e" vm="2">
        <v>#VALUE!</v>
      </c>
      <c r="G4084" s="2" t="str">
        <f>_xlfn.XLOOKUP(E4084,missing_cities!$Q$2:$Q$56,missing_cities!$R$2:$R$56,"Not Found",0)</f>
        <v>Russia</v>
      </c>
      <c r="H4084" t="str">
        <f>_xlfn.XLOOKUP(E4084,missing_cities!$Q$2:$Q$56,missing_cities!$S$2:$S$56,"Not Found",0)</f>
        <v>Europe</v>
      </c>
      <c r="I4084" t="s">
        <v>3449</v>
      </c>
      <c r="J4084" s="15">
        <v>0.28999999999999998</v>
      </c>
      <c r="K4084" s="1">
        <v>45862</v>
      </c>
      <c r="L4084" s="15" t="str">
        <f t="shared" si="126"/>
        <v>9.00-21.00</v>
      </c>
      <c r="M4084" s="16">
        <f t="shared" si="127"/>
        <v>12</v>
      </c>
      <c r="N4084" s="15">
        <v>19.940000000000001</v>
      </c>
      <c r="O4084" s="15">
        <v>47</v>
      </c>
      <c r="P4084" t="s">
        <v>20</v>
      </c>
      <c r="Q4084">
        <v>350</v>
      </c>
      <c r="R4084" t="s">
        <v>30</v>
      </c>
      <c r="S4084">
        <v>2016</v>
      </c>
      <c r="T4084" t="s">
        <v>22</v>
      </c>
      <c r="U4084" s="15">
        <v>3.2</v>
      </c>
      <c r="V4084" s="15">
        <v>7</v>
      </c>
      <c r="W4084" t="s">
        <v>23</v>
      </c>
    </row>
    <row r="4085" spans="1:23">
      <c r="A4085" t="s">
        <v>4130</v>
      </c>
      <c r="B4085">
        <v>41.898736</v>
      </c>
      <c r="C4085" s="15">
        <v>-87.624444999999994</v>
      </c>
      <c r="D4085" s="2" t="s">
        <v>9102</v>
      </c>
      <c r="E4085" s="14" t="s">
        <v>5065</v>
      </c>
      <c r="F4085" s="14" t="e" vm="5">
        <v>#VALUE!</v>
      </c>
      <c r="G4085" s="2" t="str">
        <f>_xlfn.XLOOKUP(E4085,missing_cities!$Q$2:$Q$56,missing_cities!$R$2:$R$56,"Not Found",0)</f>
        <v>United States</v>
      </c>
      <c r="H4085" t="str">
        <f>_xlfn.XLOOKUP(E4085,missing_cities!$Q$2:$Q$56,missing_cities!$S$2:$S$56,"Not Found",0)</f>
        <v>North America</v>
      </c>
      <c r="I4085" t="s">
        <v>3449</v>
      </c>
      <c r="J4085" s="15">
        <v>0.13</v>
      </c>
      <c r="K4085" s="1">
        <v>45862</v>
      </c>
      <c r="L4085" s="15" t="str">
        <f t="shared" si="126"/>
        <v>9.00-21.00</v>
      </c>
      <c r="M4085" s="16">
        <f t="shared" si="127"/>
        <v>12</v>
      </c>
      <c r="N4085" s="15">
        <v>7.25</v>
      </c>
      <c r="O4085" s="15">
        <v>11</v>
      </c>
      <c r="P4085" t="s">
        <v>20</v>
      </c>
      <c r="Q4085">
        <v>22</v>
      </c>
      <c r="R4085" t="s">
        <v>74</v>
      </c>
      <c r="S4085">
        <v>2021</v>
      </c>
      <c r="T4085" t="s">
        <v>22</v>
      </c>
      <c r="U4085" s="15">
        <v>3.5</v>
      </c>
      <c r="V4085" s="15">
        <v>5</v>
      </c>
      <c r="W4085" t="s">
        <v>32</v>
      </c>
    </row>
    <row r="4086" spans="1:23">
      <c r="A4086" t="s">
        <v>4131</v>
      </c>
      <c r="B4086">
        <v>37.612817999999997</v>
      </c>
      <c r="C4086" s="15">
        <v>127.099023</v>
      </c>
      <c r="D4086" s="2" t="s">
        <v>9103</v>
      </c>
      <c r="E4086" s="14" t="s">
        <v>5063</v>
      </c>
      <c r="F4086" s="14" t="e" vm="6">
        <v>#VALUE!</v>
      </c>
      <c r="G4086" s="2" t="str">
        <f>_xlfn.XLOOKUP(E4086,missing_cities!$Q$2:$Q$56,missing_cities!$R$2:$R$56,"Not Found",0)</f>
        <v>South Korea</v>
      </c>
      <c r="H4086" t="str">
        <f>_xlfn.XLOOKUP(E4086,missing_cities!$Q$2:$Q$56,missing_cities!$S$2:$S$56,"Not Found",0)</f>
        <v>Asia</v>
      </c>
      <c r="I4086" t="s">
        <v>3449</v>
      </c>
      <c r="J4086" s="15">
        <v>0.34</v>
      </c>
      <c r="K4086" t="s">
        <v>34</v>
      </c>
      <c r="L4086" s="15" t="str">
        <f t="shared" si="126"/>
        <v>6:00-22:00</v>
      </c>
      <c r="M4086" s="16">
        <f t="shared" si="127"/>
        <v>0.67</v>
      </c>
      <c r="N4086" s="15">
        <v>0.89</v>
      </c>
      <c r="O4086" s="15">
        <v>79</v>
      </c>
      <c r="P4086" t="s">
        <v>37</v>
      </c>
      <c r="Q4086">
        <v>150</v>
      </c>
      <c r="R4086" t="s">
        <v>42</v>
      </c>
      <c r="S4086">
        <v>2022</v>
      </c>
      <c r="T4086" t="s">
        <v>31</v>
      </c>
      <c r="U4086" s="15">
        <v>3.4</v>
      </c>
      <c r="V4086" s="15">
        <v>7</v>
      </c>
      <c r="W4086" t="s">
        <v>23</v>
      </c>
    </row>
    <row r="4087" spans="1:23">
      <c r="A4087" t="s">
        <v>4132</v>
      </c>
      <c r="B4087">
        <v>34.078532000000003</v>
      </c>
      <c r="C4087" s="15">
        <v>-118.28411</v>
      </c>
      <c r="D4087" s="2" t="s">
        <v>9104</v>
      </c>
      <c r="E4087" s="14" t="s">
        <v>5111</v>
      </c>
      <c r="F4087" s="14" t="e" vm="5">
        <v>#VALUE!</v>
      </c>
      <c r="G4087" s="2" t="str">
        <f>_xlfn.XLOOKUP(E4087,missing_cities!$Q$2:$Q$56,missing_cities!$R$2:$R$56,"Not Found",0)</f>
        <v>United States</v>
      </c>
      <c r="H4087" t="str">
        <f>_xlfn.XLOOKUP(E4087,missing_cities!$Q$2:$Q$56,missing_cities!$S$2:$S$56,"Not Found",0)</f>
        <v>North America</v>
      </c>
      <c r="I4087" t="s">
        <v>3449</v>
      </c>
      <c r="J4087" s="15">
        <v>0.28999999999999998</v>
      </c>
      <c r="K4087" s="1">
        <v>45862</v>
      </c>
      <c r="L4087" s="15" t="str">
        <f t="shared" si="126"/>
        <v>9.00-21.00</v>
      </c>
      <c r="M4087" s="16">
        <f t="shared" si="127"/>
        <v>12</v>
      </c>
      <c r="N4087" s="15">
        <v>15.58</v>
      </c>
      <c r="O4087" s="15">
        <v>75</v>
      </c>
      <c r="P4087" t="s">
        <v>20</v>
      </c>
      <c r="Q4087">
        <v>150</v>
      </c>
      <c r="R4087" t="s">
        <v>21</v>
      </c>
      <c r="S4087">
        <v>2013</v>
      </c>
      <c r="T4087" t="s">
        <v>22</v>
      </c>
      <c r="U4087" s="15">
        <v>4.3</v>
      </c>
      <c r="V4087" s="15">
        <v>4</v>
      </c>
      <c r="W4087" t="s">
        <v>32</v>
      </c>
    </row>
    <row r="4088" spans="1:23">
      <c r="A4088" t="s">
        <v>4133</v>
      </c>
      <c r="B4088">
        <v>55.851838000000001</v>
      </c>
      <c r="C4088" s="15">
        <v>37.596494999999997</v>
      </c>
      <c r="D4088" s="2" t="s">
        <v>9105</v>
      </c>
      <c r="E4088" s="14" t="s">
        <v>5052</v>
      </c>
      <c r="F4088" s="14" t="e" vm="2">
        <v>#VALUE!</v>
      </c>
      <c r="G4088" s="2" t="str">
        <f>_xlfn.XLOOKUP(E4088,missing_cities!$Q$2:$Q$56,missing_cities!$R$2:$R$56,"Not Found",0)</f>
        <v>Russia</v>
      </c>
      <c r="H4088" t="str">
        <f>_xlfn.XLOOKUP(E4088,missing_cities!$Q$2:$Q$56,missing_cities!$S$2:$S$56,"Not Found",0)</f>
        <v>Europe</v>
      </c>
      <c r="I4088" t="s">
        <v>3449</v>
      </c>
      <c r="J4088" s="15">
        <v>0.11</v>
      </c>
      <c r="K4088" t="s">
        <v>34</v>
      </c>
      <c r="L4088" s="15" t="str">
        <f t="shared" si="126"/>
        <v>6:00-22:00</v>
      </c>
      <c r="M4088" s="16">
        <f t="shared" si="127"/>
        <v>0.67</v>
      </c>
      <c r="N4088" s="15">
        <v>8.4600000000000009</v>
      </c>
      <c r="O4088" s="15">
        <v>51</v>
      </c>
      <c r="P4088" t="s">
        <v>25</v>
      </c>
      <c r="Q4088">
        <v>150</v>
      </c>
      <c r="R4088" t="s">
        <v>97</v>
      </c>
      <c r="S4088">
        <v>2013</v>
      </c>
      <c r="T4088" t="s">
        <v>22</v>
      </c>
      <c r="U4088" s="15">
        <v>4.8</v>
      </c>
      <c r="V4088" s="15">
        <v>9</v>
      </c>
      <c r="W4088" t="s">
        <v>27</v>
      </c>
    </row>
    <row r="4089" spans="1:23">
      <c r="A4089" t="s">
        <v>4134</v>
      </c>
      <c r="B4089">
        <v>39.830852999999998</v>
      </c>
      <c r="C4089" s="15">
        <v>116.327888</v>
      </c>
      <c r="D4089" s="2" t="s">
        <v>9106</v>
      </c>
      <c r="E4089" s="14" t="s">
        <v>5071</v>
      </c>
      <c r="F4089" s="14" t="e" vm="9">
        <v>#VALUE!</v>
      </c>
      <c r="G4089" s="2" t="str">
        <f>_xlfn.XLOOKUP(E4089,missing_cities!$Q$2:$Q$56,missing_cities!$R$2:$R$56,"Not Found",0)</f>
        <v>China</v>
      </c>
      <c r="H4089" t="str">
        <f>_xlfn.XLOOKUP(E4089,missing_cities!$Q$2:$Q$56,missing_cities!$S$2:$S$56,"Not Found",0)</f>
        <v>Asia</v>
      </c>
      <c r="I4089" t="s">
        <v>3449</v>
      </c>
      <c r="J4089" s="15">
        <v>0.21</v>
      </c>
      <c r="K4089" t="s">
        <v>19</v>
      </c>
      <c r="L4089" s="15" t="str">
        <f t="shared" si="126"/>
        <v>9:00-18:00</v>
      </c>
      <c r="M4089" s="16">
        <f t="shared" si="127"/>
        <v>0.37</v>
      </c>
      <c r="N4089" s="15">
        <v>6.57</v>
      </c>
      <c r="O4089" s="15">
        <v>30</v>
      </c>
      <c r="P4089" t="s">
        <v>39</v>
      </c>
      <c r="Q4089">
        <v>150</v>
      </c>
      <c r="R4089" t="s">
        <v>46</v>
      </c>
      <c r="S4089">
        <v>2023</v>
      </c>
      <c r="T4089" t="s">
        <v>22</v>
      </c>
      <c r="U4089" s="15">
        <v>4.9000000000000004</v>
      </c>
      <c r="V4089" s="15">
        <v>3</v>
      </c>
      <c r="W4089" t="s">
        <v>23</v>
      </c>
    </row>
    <row r="4090" spans="1:23">
      <c r="A4090" t="s">
        <v>4135</v>
      </c>
      <c r="B4090">
        <v>30.77854</v>
      </c>
      <c r="C4090" s="15">
        <v>115.754788</v>
      </c>
      <c r="D4090" s="2" t="s">
        <v>9107</v>
      </c>
      <c r="E4090" s="14" t="str">
        <f>_xlfn.XLOOKUP(C4090,missing_cities!B:B,missing_cities!C:C,"Not Found",0)</f>
        <v>Huanggang</v>
      </c>
      <c r="F4090" s="14" t="e" vm="9">
        <v>#VALUE!</v>
      </c>
      <c r="G4090" s="2" t="str">
        <f>_xlfn.XLOOKUP(E4090,missing_cities!$Q$2:$Q$56,missing_cities!$R$2:$R$56,"Not Found",0)</f>
        <v>China</v>
      </c>
      <c r="H4090" t="str">
        <f>_xlfn.XLOOKUP(E4090,missing_cities!$Q$2:$Q$56,missing_cities!$S$2:$S$56,"Not Found",0)</f>
        <v>Asia</v>
      </c>
      <c r="I4090" t="s">
        <v>3449</v>
      </c>
      <c r="J4090" s="15">
        <v>0.11</v>
      </c>
      <c r="K4090" t="s">
        <v>34</v>
      </c>
      <c r="L4090" s="15" t="str">
        <f t="shared" si="126"/>
        <v>6:00-22:00</v>
      </c>
      <c r="M4090" s="16">
        <f t="shared" si="127"/>
        <v>0.67</v>
      </c>
      <c r="N4090" s="15">
        <v>3.35</v>
      </c>
      <c r="O4090" s="15">
        <v>61</v>
      </c>
      <c r="P4090" t="s">
        <v>29</v>
      </c>
      <c r="Q4090">
        <v>150</v>
      </c>
      <c r="R4090" t="s">
        <v>35</v>
      </c>
      <c r="S4090">
        <v>2015</v>
      </c>
      <c r="T4090" t="s">
        <v>31</v>
      </c>
      <c r="U4090" s="15">
        <v>3.4</v>
      </c>
      <c r="V4090" s="15">
        <v>2</v>
      </c>
      <c r="W4090" t="s">
        <v>32</v>
      </c>
    </row>
    <row r="4091" spans="1:23">
      <c r="A4091" t="s">
        <v>4136</v>
      </c>
      <c r="B4091">
        <v>34.067127999999997</v>
      </c>
      <c r="C4091" s="15">
        <v>-118.373431</v>
      </c>
      <c r="D4091" s="2" t="s">
        <v>9108</v>
      </c>
      <c r="E4091" s="14" t="s">
        <v>5111</v>
      </c>
      <c r="F4091" s="14" t="e" vm="5">
        <v>#VALUE!</v>
      </c>
      <c r="G4091" s="2" t="str">
        <f>_xlfn.XLOOKUP(E4091,missing_cities!$Q$2:$Q$56,missing_cities!$R$2:$R$56,"Not Found",0)</f>
        <v>United States</v>
      </c>
      <c r="H4091" t="str">
        <f>_xlfn.XLOOKUP(E4091,missing_cities!$Q$2:$Q$56,missing_cities!$S$2:$S$56,"Not Found",0)</f>
        <v>North America</v>
      </c>
      <c r="I4091" t="s">
        <v>3449</v>
      </c>
      <c r="J4091" s="15">
        <v>0.16</v>
      </c>
      <c r="K4091" t="s">
        <v>19</v>
      </c>
      <c r="L4091" s="15" t="str">
        <f t="shared" si="126"/>
        <v>9:00-18:00</v>
      </c>
      <c r="M4091" s="16">
        <f t="shared" si="127"/>
        <v>0.37</v>
      </c>
      <c r="N4091" s="15">
        <v>6.16</v>
      </c>
      <c r="O4091" s="15">
        <v>66</v>
      </c>
      <c r="P4091" t="s">
        <v>39</v>
      </c>
      <c r="Q4091">
        <v>22</v>
      </c>
      <c r="R4091" t="s">
        <v>21</v>
      </c>
      <c r="S4091">
        <v>2010</v>
      </c>
      <c r="T4091" t="s">
        <v>31</v>
      </c>
      <c r="U4091" s="15">
        <v>3.4</v>
      </c>
      <c r="V4091" s="15">
        <v>3</v>
      </c>
      <c r="W4091" t="s">
        <v>32</v>
      </c>
    </row>
    <row r="4092" spans="1:23">
      <c r="A4092" t="s">
        <v>4137</v>
      </c>
      <c r="B4092">
        <v>34.066201</v>
      </c>
      <c r="C4092" s="15">
        <v>-118.205749</v>
      </c>
      <c r="D4092" s="2" t="s">
        <v>9109</v>
      </c>
      <c r="E4092" s="14" t="s">
        <v>5111</v>
      </c>
      <c r="F4092" s="14" t="e" vm="5">
        <v>#VALUE!</v>
      </c>
      <c r="G4092" s="2" t="str">
        <f>_xlfn.XLOOKUP(E4092,missing_cities!$Q$2:$Q$56,missing_cities!$R$2:$R$56,"Not Found",0)</f>
        <v>United States</v>
      </c>
      <c r="H4092" t="str">
        <f>_xlfn.XLOOKUP(E4092,missing_cities!$Q$2:$Q$56,missing_cities!$S$2:$S$56,"Not Found",0)</f>
        <v>North America</v>
      </c>
      <c r="I4092" t="s">
        <v>3449</v>
      </c>
      <c r="J4092" s="15">
        <v>0.33</v>
      </c>
      <c r="K4092" s="1">
        <v>45862</v>
      </c>
      <c r="L4092" s="15" t="str">
        <f t="shared" si="126"/>
        <v>9.00-21.00</v>
      </c>
      <c r="M4092" s="16">
        <f t="shared" si="127"/>
        <v>12</v>
      </c>
      <c r="N4092" s="15">
        <v>18.899999999999999</v>
      </c>
      <c r="O4092" s="15">
        <v>83</v>
      </c>
      <c r="P4092" t="s">
        <v>37</v>
      </c>
      <c r="Q4092">
        <v>150</v>
      </c>
      <c r="R4092" t="s">
        <v>21</v>
      </c>
      <c r="S4092">
        <v>2011</v>
      </c>
      <c r="T4092" t="s">
        <v>22</v>
      </c>
      <c r="U4092" s="15">
        <v>4.9000000000000004</v>
      </c>
      <c r="V4092" s="15">
        <v>10</v>
      </c>
      <c r="W4092" t="s">
        <v>23</v>
      </c>
    </row>
    <row r="4093" spans="1:23">
      <c r="A4093" t="s">
        <v>4138</v>
      </c>
      <c r="B4093">
        <v>37.541173999999998</v>
      </c>
      <c r="C4093" s="15">
        <v>127.029231</v>
      </c>
      <c r="D4093" s="2" t="s">
        <v>9110</v>
      </c>
      <c r="E4093" s="14" t="s">
        <v>5063</v>
      </c>
      <c r="F4093" s="14" t="e" vm="6">
        <v>#VALUE!</v>
      </c>
      <c r="G4093" s="2" t="str">
        <f>_xlfn.XLOOKUP(E4093,missing_cities!$Q$2:$Q$56,missing_cities!$R$2:$R$56,"Not Found",0)</f>
        <v>South Korea</v>
      </c>
      <c r="H4093" t="str">
        <f>_xlfn.XLOOKUP(E4093,missing_cities!$Q$2:$Q$56,missing_cities!$S$2:$S$56,"Not Found",0)</f>
        <v>Asia</v>
      </c>
      <c r="I4093" t="s">
        <v>3449</v>
      </c>
      <c r="J4093" s="15">
        <v>0.32</v>
      </c>
      <c r="K4093" t="s">
        <v>19</v>
      </c>
      <c r="L4093" s="15" t="str">
        <f t="shared" si="126"/>
        <v>9:00-18:00</v>
      </c>
      <c r="M4093" s="16">
        <f t="shared" si="127"/>
        <v>0.37</v>
      </c>
      <c r="N4093" s="15">
        <v>6.97</v>
      </c>
      <c r="O4093" s="15">
        <v>24</v>
      </c>
      <c r="P4093" t="s">
        <v>39</v>
      </c>
      <c r="Q4093">
        <v>350</v>
      </c>
      <c r="R4093" t="s">
        <v>44</v>
      </c>
      <c r="S4093">
        <v>2021</v>
      </c>
      <c r="T4093" t="s">
        <v>31</v>
      </c>
      <c r="U4093" s="15">
        <v>4.7</v>
      </c>
      <c r="V4093" s="15">
        <v>4</v>
      </c>
      <c r="W4093" t="s">
        <v>23</v>
      </c>
    </row>
    <row r="4094" spans="1:23">
      <c r="A4094" t="s">
        <v>4139</v>
      </c>
      <c r="B4094">
        <v>39.255769999999998</v>
      </c>
      <c r="C4094" s="15">
        <v>8.0518239999999999</v>
      </c>
      <c r="D4094" s="2" t="s">
        <v>9111</v>
      </c>
      <c r="E4094" s="14">
        <f>_xlfn.XLOOKUP(C4094,missing_cities!B:B,missing_cities!C:C,"Not Found",0)</f>
        <v>0</v>
      </c>
      <c r="F4094" s="14" t="s">
        <v>9990</v>
      </c>
      <c r="G4094" s="2" t="str">
        <f>_xlfn.XLOOKUP(E4094,missing_cities!$Q$2:$Q$56,missing_cities!$R$2:$R$56,"Not Found",0)</f>
        <v>Not Found</v>
      </c>
      <c r="H4094" t="str">
        <f>_xlfn.XLOOKUP(E4094,missing_cities!$Q$2:$Q$56,missing_cities!$S$2:$S$56,"Not Found",0)</f>
        <v>Not Found</v>
      </c>
      <c r="I4094" t="s">
        <v>3449</v>
      </c>
      <c r="J4094" s="15">
        <v>0.15</v>
      </c>
      <c r="K4094" t="s">
        <v>34</v>
      </c>
      <c r="L4094" s="15" t="str">
        <f t="shared" si="126"/>
        <v>6:00-22:00</v>
      </c>
      <c r="M4094" s="16">
        <f t="shared" si="127"/>
        <v>0.67</v>
      </c>
      <c r="N4094" s="15">
        <v>16.899999999999999</v>
      </c>
      <c r="O4094" s="15">
        <v>37</v>
      </c>
      <c r="P4094" t="s">
        <v>20</v>
      </c>
      <c r="Q4094">
        <v>50</v>
      </c>
      <c r="R4094" t="s">
        <v>26</v>
      </c>
      <c r="S4094">
        <v>2023</v>
      </c>
      <c r="T4094" t="s">
        <v>22</v>
      </c>
      <c r="U4094" s="15">
        <v>3.1</v>
      </c>
      <c r="V4094" s="15">
        <v>9</v>
      </c>
      <c r="W4094" t="s">
        <v>27</v>
      </c>
    </row>
    <row r="4095" spans="1:23">
      <c r="A4095" t="s">
        <v>4140</v>
      </c>
      <c r="B4095">
        <v>19.066147000000001</v>
      </c>
      <c r="C4095" s="15">
        <v>72.999506999999994</v>
      </c>
      <c r="D4095" s="2" t="s">
        <v>9112</v>
      </c>
      <c r="E4095" s="14" t="s">
        <v>5079</v>
      </c>
      <c r="F4095" s="14" t="e" vm="11">
        <v>#VALUE!</v>
      </c>
      <c r="G4095" s="2" t="str">
        <f>_xlfn.XLOOKUP(E4095,missing_cities!$Q$2:$Q$56,missing_cities!$R$2:$R$56,"Not Found",0)</f>
        <v>India</v>
      </c>
      <c r="H4095" t="str">
        <f>_xlfn.XLOOKUP(E4095,missing_cities!$Q$2:$Q$56,missing_cities!$S$2:$S$56,"Not Found",0)</f>
        <v>Asia</v>
      </c>
      <c r="I4095" t="s">
        <v>3449</v>
      </c>
      <c r="J4095" s="15">
        <v>0.15</v>
      </c>
      <c r="K4095" t="s">
        <v>19</v>
      </c>
      <c r="L4095" s="15" t="str">
        <f t="shared" si="126"/>
        <v>9:00-18:00</v>
      </c>
      <c r="M4095" s="16">
        <f t="shared" si="127"/>
        <v>0.37</v>
      </c>
      <c r="N4095" s="15">
        <v>17.03</v>
      </c>
      <c r="O4095" s="15">
        <v>83</v>
      </c>
      <c r="P4095" t="s">
        <v>39</v>
      </c>
      <c r="Q4095">
        <v>50</v>
      </c>
      <c r="R4095" t="s">
        <v>30</v>
      </c>
      <c r="S4095">
        <v>2022</v>
      </c>
      <c r="T4095" t="s">
        <v>22</v>
      </c>
      <c r="U4095" s="15">
        <v>3.5</v>
      </c>
      <c r="V4095" s="15">
        <v>7</v>
      </c>
      <c r="W4095" t="s">
        <v>23</v>
      </c>
    </row>
    <row r="4096" spans="1:23">
      <c r="A4096" t="s">
        <v>4141</v>
      </c>
      <c r="B4096">
        <v>55.832442</v>
      </c>
      <c r="C4096" s="15">
        <v>37.529944999999998</v>
      </c>
      <c r="D4096" s="2" t="s">
        <v>9113</v>
      </c>
      <c r="E4096" s="14" t="s">
        <v>5052</v>
      </c>
      <c r="F4096" s="14" t="e" vm="2">
        <v>#VALUE!</v>
      </c>
      <c r="G4096" s="2" t="str">
        <f>_xlfn.XLOOKUP(E4096,missing_cities!$Q$2:$Q$56,missing_cities!$R$2:$R$56,"Not Found",0)</f>
        <v>Russia</v>
      </c>
      <c r="H4096" t="str">
        <f>_xlfn.XLOOKUP(E4096,missing_cities!$Q$2:$Q$56,missing_cities!$S$2:$S$56,"Not Found",0)</f>
        <v>Europe</v>
      </c>
      <c r="I4096" t="s">
        <v>3449</v>
      </c>
      <c r="J4096" s="15">
        <v>0.42</v>
      </c>
      <c r="K4096" s="1">
        <v>45862</v>
      </c>
      <c r="L4096" s="15" t="str">
        <f t="shared" si="126"/>
        <v>9.00-21.00</v>
      </c>
      <c r="M4096" s="16">
        <f t="shared" si="127"/>
        <v>12</v>
      </c>
      <c r="N4096" s="15">
        <v>9.9600000000000009</v>
      </c>
      <c r="O4096" s="15">
        <v>25</v>
      </c>
      <c r="P4096" t="s">
        <v>25</v>
      </c>
      <c r="Q4096">
        <v>150</v>
      </c>
      <c r="R4096" t="s">
        <v>74</v>
      </c>
      <c r="S4096">
        <v>2010</v>
      </c>
      <c r="T4096" t="s">
        <v>31</v>
      </c>
      <c r="U4096" s="15">
        <v>4.8</v>
      </c>
      <c r="V4096" s="15">
        <v>4</v>
      </c>
      <c r="W4096" t="s">
        <v>23</v>
      </c>
    </row>
    <row r="4097" spans="1:23">
      <c r="A4097" t="s">
        <v>4142</v>
      </c>
      <c r="B4097">
        <v>-33.722898999999998</v>
      </c>
      <c r="C4097" s="15">
        <v>151.31289799999999</v>
      </c>
      <c r="D4097" s="2" t="s">
        <v>9114</v>
      </c>
      <c r="E4097" s="14" t="s">
        <v>5069</v>
      </c>
      <c r="F4097" s="14" t="e" vm="8">
        <v>#VALUE!</v>
      </c>
      <c r="G4097" s="2" t="str">
        <f>_xlfn.XLOOKUP(E4097,missing_cities!$Q$2:$Q$56,missing_cities!$R$2:$R$56,"Not Found",0)</f>
        <v>Australia</v>
      </c>
      <c r="H4097" t="str">
        <f>_xlfn.XLOOKUP(E4097,missing_cities!$Q$2:$Q$56,missing_cities!$S$2:$S$56,"Not Found",0)</f>
        <v>Australia</v>
      </c>
      <c r="I4097" t="s">
        <v>3449</v>
      </c>
      <c r="J4097" s="15">
        <v>0.45</v>
      </c>
      <c r="K4097" t="s">
        <v>34</v>
      </c>
      <c r="L4097" s="15" t="str">
        <f t="shared" si="126"/>
        <v>6:00-22:00</v>
      </c>
      <c r="M4097" s="16">
        <f t="shared" si="127"/>
        <v>0.67</v>
      </c>
      <c r="N4097" s="15">
        <v>14.13</v>
      </c>
      <c r="O4097" s="15">
        <v>46</v>
      </c>
      <c r="P4097" t="s">
        <v>20</v>
      </c>
      <c r="Q4097">
        <v>350</v>
      </c>
      <c r="R4097" t="s">
        <v>44</v>
      </c>
      <c r="S4097">
        <v>2023</v>
      </c>
      <c r="T4097" t="s">
        <v>22</v>
      </c>
      <c r="U4097" s="15">
        <v>3.7</v>
      </c>
      <c r="V4097" s="15">
        <v>9</v>
      </c>
      <c r="W4097" t="s">
        <v>27</v>
      </c>
    </row>
    <row r="4098" spans="1:23">
      <c r="A4098" t="s">
        <v>4143</v>
      </c>
      <c r="B4098">
        <v>13.74465</v>
      </c>
      <c r="C4098" s="15">
        <v>100.42808599999999</v>
      </c>
      <c r="D4098" s="2" t="s">
        <v>9115</v>
      </c>
      <c r="E4098" s="14" t="s">
        <v>5059</v>
      </c>
      <c r="F4098" s="14" t="e" vm="4">
        <v>#VALUE!</v>
      </c>
      <c r="G4098" s="2" t="str">
        <f>_xlfn.XLOOKUP(E4098,missing_cities!$Q$2:$Q$56,missing_cities!$R$2:$R$56,"Not Found",0)</f>
        <v>Thailand</v>
      </c>
      <c r="H4098" t="str">
        <f>_xlfn.XLOOKUP(E4098,missing_cities!$Q$2:$Q$56,missing_cities!$S$2:$S$56,"Not Found",0)</f>
        <v>Asia</v>
      </c>
      <c r="I4098" t="s">
        <v>3449</v>
      </c>
      <c r="J4098" s="15">
        <v>0.32</v>
      </c>
      <c r="K4098" t="s">
        <v>19</v>
      </c>
      <c r="L4098" s="15" t="str">
        <f t="shared" si="126"/>
        <v>9:00-18:00</v>
      </c>
      <c r="M4098" s="16">
        <f t="shared" si="127"/>
        <v>0.37</v>
      </c>
      <c r="N4098" s="15">
        <v>15.94</v>
      </c>
      <c r="O4098" s="15">
        <v>93</v>
      </c>
      <c r="P4098" t="s">
        <v>25</v>
      </c>
      <c r="Q4098">
        <v>350</v>
      </c>
      <c r="R4098" t="s">
        <v>21</v>
      </c>
      <c r="S4098">
        <v>2023</v>
      </c>
      <c r="T4098" t="s">
        <v>31</v>
      </c>
      <c r="U4098" s="15">
        <v>3.1</v>
      </c>
      <c r="V4098" s="15">
        <v>7</v>
      </c>
      <c r="W4098" t="s">
        <v>23</v>
      </c>
    </row>
    <row r="4099" spans="1:23">
      <c r="A4099" t="s">
        <v>4144</v>
      </c>
      <c r="B4099">
        <v>19.060549999999999</v>
      </c>
      <c r="C4099" s="15">
        <v>72.921875</v>
      </c>
      <c r="D4099" s="2" t="s">
        <v>9116</v>
      </c>
      <c r="E4099" s="14" t="s">
        <v>5079</v>
      </c>
      <c r="F4099" s="14" t="e" vm="11">
        <v>#VALUE!</v>
      </c>
      <c r="G4099" s="2" t="str">
        <f>_xlfn.XLOOKUP(E4099,missing_cities!$Q$2:$Q$56,missing_cities!$R$2:$R$56,"Not Found",0)</f>
        <v>India</v>
      </c>
      <c r="H4099" t="str">
        <f>_xlfn.XLOOKUP(E4099,missing_cities!$Q$2:$Q$56,missing_cities!$S$2:$S$56,"Not Found",0)</f>
        <v>Asia</v>
      </c>
      <c r="I4099" t="s">
        <v>3449</v>
      </c>
      <c r="J4099" s="15">
        <v>0.4</v>
      </c>
      <c r="K4099" s="1">
        <v>45862</v>
      </c>
      <c r="L4099" s="15" t="str">
        <f t="shared" ref="L4099:L4162" si="128">IF(ISNUMBER(SEARCH("-",K4099)),K4099,"9.00-21.00")</f>
        <v>9.00-21.00</v>
      </c>
      <c r="M4099" s="16">
        <f t="shared" ref="M4099:M4162" si="129">IF(ISNUMBER(SEARCH("-", L4099)), TEXT(RIGHT(L4099, LEN(L4099) - FIND("-", L4099)), "0.00") - TEXT(LEFT(L4099, FIND("-", L4099)-1), "0.00"), "")</f>
        <v>12</v>
      </c>
      <c r="N4099" s="15">
        <v>15.24</v>
      </c>
      <c r="O4099" s="15">
        <v>43</v>
      </c>
      <c r="P4099" t="s">
        <v>39</v>
      </c>
      <c r="Q4099">
        <v>350</v>
      </c>
      <c r="R4099" t="s">
        <v>81</v>
      </c>
      <c r="S4099">
        <v>2013</v>
      </c>
      <c r="T4099" t="s">
        <v>22</v>
      </c>
      <c r="U4099" s="15">
        <v>3.5</v>
      </c>
      <c r="V4099" s="15">
        <v>5</v>
      </c>
      <c r="W4099" t="s">
        <v>27</v>
      </c>
    </row>
    <row r="4100" spans="1:23">
      <c r="A4100" t="s">
        <v>4145</v>
      </c>
      <c r="B4100">
        <v>39.920313999999998</v>
      </c>
      <c r="C4100" s="15">
        <v>116.33580600000001</v>
      </c>
      <c r="D4100" s="2" t="s">
        <v>9117</v>
      </c>
      <c r="E4100" s="14" t="s">
        <v>5071</v>
      </c>
      <c r="F4100" s="14" t="e" vm="9">
        <v>#VALUE!</v>
      </c>
      <c r="G4100" s="2" t="str">
        <f>_xlfn.XLOOKUP(E4100,missing_cities!$Q$2:$Q$56,missing_cities!$R$2:$R$56,"Not Found",0)</f>
        <v>China</v>
      </c>
      <c r="H4100" t="str">
        <f>_xlfn.XLOOKUP(E4100,missing_cities!$Q$2:$Q$56,missing_cities!$S$2:$S$56,"Not Found",0)</f>
        <v>Asia</v>
      </c>
      <c r="I4100" t="s">
        <v>3449</v>
      </c>
      <c r="J4100" s="15">
        <v>0.11</v>
      </c>
      <c r="K4100" s="1">
        <v>45862</v>
      </c>
      <c r="L4100" s="15" t="str">
        <f t="shared" si="128"/>
        <v>9.00-21.00</v>
      </c>
      <c r="M4100" s="16">
        <f t="shared" si="129"/>
        <v>12</v>
      </c>
      <c r="N4100" s="15">
        <v>5.66</v>
      </c>
      <c r="O4100" s="15">
        <v>58</v>
      </c>
      <c r="P4100" t="s">
        <v>29</v>
      </c>
      <c r="Q4100">
        <v>350</v>
      </c>
      <c r="R4100" t="s">
        <v>74</v>
      </c>
      <c r="S4100">
        <v>2014</v>
      </c>
      <c r="T4100" t="s">
        <v>22</v>
      </c>
      <c r="U4100" s="15">
        <v>4.0999999999999996</v>
      </c>
      <c r="V4100" s="15">
        <v>7</v>
      </c>
      <c r="W4100" t="s">
        <v>27</v>
      </c>
    </row>
    <row r="4101" spans="1:23">
      <c r="A4101" t="s">
        <v>4146</v>
      </c>
      <c r="B4101">
        <v>55.878822</v>
      </c>
      <c r="C4101" s="15">
        <v>37.689768999999998</v>
      </c>
      <c r="D4101" s="2" t="s">
        <v>9118</v>
      </c>
      <c r="E4101" s="14" t="s">
        <v>5052</v>
      </c>
      <c r="F4101" s="14" t="e" vm="2">
        <v>#VALUE!</v>
      </c>
      <c r="G4101" s="2" t="str">
        <f>_xlfn.XLOOKUP(E4101,missing_cities!$Q$2:$Q$56,missing_cities!$R$2:$R$56,"Not Found",0)</f>
        <v>Russia</v>
      </c>
      <c r="H4101" t="str">
        <f>_xlfn.XLOOKUP(E4101,missing_cities!$Q$2:$Q$56,missing_cities!$S$2:$S$56,"Not Found",0)</f>
        <v>Europe</v>
      </c>
      <c r="I4101" t="s">
        <v>3449</v>
      </c>
      <c r="J4101" s="15">
        <v>0.46</v>
      </c>
      <c r="K4101" t="s">
        <v>34</v>
      </c>
      <c r="L4101" s="15" t="str">
        <f t="shared" si="128"/>
        <v>6:00-22:00</v>
      </c>
      <c r="M4101" s="16">
        <f t="shared" si="129"/>
        <v>0.67</v>
      </c>
      <c r="N4101" s="15">
        <v>5.37</v>
      </c>
      <c r="O4101" s="15">
        <v>54</v>
      </c>
      <c r="P4101" t="s">
        <v>25</v>
      </c>
      <c r="Q4101">
        <v>50</v>
      </c>
      <c r="R4101" t="s">
        <v>21</v>
      </c>
      <c r="S4101">
        <v>2014</v>
      </c>
      <c r="T4101" t="s">
        <v>31</v>
      </c>
      <c r="U4101" s="15">
        <v>4.4000000000000004</v>
      </c>
      <c r="V4101" s="15">
        <v>1</v>
      </c>
      <c r="W4101" t="s">
        <v>32</v>
      </c>
    </row>
    <row r="4102" spans="1:23">
      <c r="A4102" t="s">
        <v>4147</v>
      </c>
      <c r="B4102">
        <v>-33.824370000000002</v>
      </c>
      <c r="C4102" s="15">
        <v>18.487566000000001</v>
      </c>
      <c r="D4102" s="2" t="s">
        <v>9119</v>
      </c>
      <c r="E4102" s="14" t="s">
        <v>5085</v>
      </c>
      <c r="F4102" s="14" t="e" vm="12">
        <v>#VALUE!</v>
      </c>
      <c r="G4102" s="2" t="str">
        <f>_xlfn.XLOOKUP(E4102,missing_cities!$Q$2:$Q$56,missing_cities!$R$2:$R$56,"Not Found",0)</f>
        <v>South Africa</v>
      </c>
      <c r="H4102" t="str">
        <f>_xlfn.XLOOKUP(E4102,missing_cities!$Q$2:$Q$56,missing_cities!$S$2:$S$56,"Not Found",0)</f>
        <v>Africa</v>
      </c>
      <c r="I4102" t="s">
        <v>3449</v>
      </c>
      <c r="J4102" s="15">
        <v>0.11</v>
      </c>
      <c r="K4102" t="s">
        <v>19</v>
      </c>
      <c r="L4102" s="15" t="str">
        <f t="shared" si="128"/>
        <v>9:00-18:00</v>
      </c>
      <c r="M4102" s="16">
        <f t="shared" si="129"/>
        <v>0.37</v>
      </c>
      <c r="N4102" s="15">
        <v>13.99</v>
      </c>
      <c r="O4102" s="15">
        <v>36</v>
      </c>
      <c r="P4102" t="s">
        <v>25</v>
      </c>
      <c r="Q4102">
        <v>22</v>
      </c>
      <c r="R4102" t="s">
        <v>26</v>
      </c>
      <c r="S4102">
        <v>2014</v>
      </c>
      <c r="T4102" t="s">
        <v>31</v>
      </c>
      <c r="U4102" s="15">
        <v>4.8</v>
      </c>
      <c r="V4102" s="15">
        <v>3</v>
      </c>
      <c r="W4102" t="s">
        <v>27</v>
      </c>
    </row>
    <row r="4103" spans="1:23">
      <c r="A4103" t="s">
        <v>4148</v>
      </c>
      <c r="B4103">
        <v>52.402962000000002</v>
      </c>
      <c r="C4103" s="15">
        <v>13.493079</v>
      </c>
      <c r="D4103" s="2" t="s">
        <v>9120</v>
      </c>
      <c r="E4103" s="14" t="s">
        <v>5057</v>
      </c>
      <c r="F4103" s="14" t="e" vm="3">
        <v>#VALUE!</v>
      </c>
      <c r="G4103" s="2" t="str">
        <f>_xlfn.XLOOKUP(E4103,missing_cities!$Q$2:$Q$56,missing_cities!$R$2:$R$56,"Not Found",0)</f>
        <v>Germany</v>
      </c>
      <c r="H4103" t="str">
        <f>_xlfn.XLOOKUP(E4103,missing_cities!$Q$2:$Q$56,missing_cities!$S$2:$S$56,"Not Found",0)</f>
        <v>Europe</v>
      </c>
      <c r="I4103" t="s">
        <v>3449</v>
      </c>
      <c r="J4103" s="15">
        <v>0.47</v>
      </c>
      <c r="K4103" s="1">
        <v>45862</v>
      </c>
      <c r="L4103" s="15" t="str">
        <f t="shared" si="128"/>
        <v>9.00-21.00</v>
      </c>
      <c r="M4103" s="16">
        <f t="shared" si="129"/>
        <v>12</v>
      </c>
      <c r="N4103" s="15">
        <v>10.24</v>
      </c>
      <c r="O4103" s="15">
        <v>85</v>
      </c>
      <c r="P4103" t="s">
        <v>29</v>
      </c>
      <c r="Q4103">
        <v>150</v>
      </c>
      <c r="R4103" t="s">
        <v>48</v>
      </c>
      <c r="S4103">
        <v>2016</v>
      </c>
      <c r="T4103" t="s">
        <v>22</v>
      </c>
      <c r="U4103" s="15">
        <v>3.1</v>
      </c>
      <c r="V4103" s="15">
        <v>10</v>
      </c>
      <c r="W4103" t="s">
        <v>32</v>
      </c>
    </row>
    <row r="4104" spans="1:23">
      <c r="A4104" t="s">
        <v>4149</v>
      </c>
      <c r="B4104">
        <v>-33.851824999999998</v>
      </c>
      <c r="C4104" s="15">
        <v>18.529160000000001</v>
      </c>
      <c r="D4104" s="2" t="s">
        <v>9121</v>
      </c>
      <c r="E4104" s="14" t="s">
        <v>5085</v>
      </c>
      <c r="F4104" s="14" t="e" vm="12">
        <v>#VALUE!</v>
      </c>
      <c r="G4104" s="2" t="str">
        <f>_xlfn.XLOOKUP(E4104,missing_cities!$Q$2:$Q$56,missing_cities!$R$2:$R$56,"Not Found",0)</f>
        <v>South Africa</v>
      </c>
      <c r="H4104" t="str">
        <f>_xlfn.XLOOKUP(E4104,missing_cities!$Q$2:$Q$56,missing_cities!$S$2:$S$56,"Not Found",0)</f>
        <v>Africa</v>
      </c>
      <c r="I4104" t="s">
        <v>3449</v>
      </c>
      <c r="J4104" s="15">
        <v>0.28000000000000003</v>
      </c>
      <c r="K4104" s="1">
        <v>45862</v>
      </c>
      <c r="L4104" s="15" t="str">
        <f t="shared" si="128"/>
        <v>9.00-21.00</v>
      </c>
      <c r="M4104" s="16">
        <f t="shared" si="129"/>
        <v>12</v>
      </c>
      <c r="N4104" s="15">
        <v>15.45</v>
      </c>
      <c r="O4104" s="15">
        <v>81</v>
      </c>
      <c r="P4104" t="s">
        <v>25</v>
      </c>
      <c r="Q4104">
        <v>350</v>
      </c>
      <c r="R4104" t="s">
        <v>30</v>
      </c>
      <c r="S4104">
        <v>2015</v>
      </c>
      <c r="T4104" t="s">
        <v>31</v>
      </c>
      <c r="U4104" s="15">
        <v>3.1</v>
      </c>
      <c r="V4104" s="15">
        <v>5</v>
      </c>
      <c r="W4104" t="s">
        <v>27</v>
      </c>
    </row>
    <row r="4105" spans="1:23">
      <c r="A4105" t="s">
        <v>4150</v>
      </c>
      <c r="B4105">
        <v>25.390813999999999</v>
      </c>
      <c r="C4105" s="15">
        <v>55.231789999999997</v>
      </c>
      <c r="D4105" s="2" t="s">
        <v>9122</v>
      </c>
      <c r="E4105" s="14" t="s">
        <v>5076</v>
      </c>
      <c r="F4105" s="14" t="e" vm="10">
        <v>#VALUE!</v>
      </c>
      <c r="G4105" s="2" t="str">
        <f>_xlfn.XLOOKUP(E4105,missing_cities!$Q$2:$Q$56,missing_cities!$R$2:$R$56,"Not Found",0)</f>
        <v>United Arab Emirates</v>
      </c>
      <c r="H4105" t="str">
        <f>_xlfn.XLOOKUP(E4105,missing_cities!$Q$2:$Q$56,missing_cities!$S$2:$S$56,"Not Found",0)</f>
        <v>Asia</v>
      </c>
      <c r="I4105" t="s">
        <v>3449</v>
      </c>
      <c r="J4105" s="15">
        <v>0.31</v>
      </c>
      <c r="K4105" t="s">
        <v>34</v>
      </c>
      <c r="L4105" s="15" t="str">
        <f t="shared" si="128"/>
        <v>6:00-22:00</v>
      </c>
      <c r="M4105" s="16">
        <f t="shared" si="129"/>
        <v>0.67</v>
      </c>
      <c r="N4105" s="15">
        <v>6.28</v>
      </c>
      <c r="O4105" s="15">
        <v>96</v>
      </c>
      <c r="P4105" t="s">
        <v>29</v>
      </c>
      <c r="Q4105">
        <v>50</v>
      </c>
      <c r="R4105" t="s">
        <v>44</v>
      </c>
      <c r="S4105">
        <v>2019</v>
      </c>
      <c r="T4105" t="s">
        <v>31</v>
      </c>
      <c r="U4105" s="15">
        <v>5</v>
      </c>
      <c r="V4105" s="15">
        <v>4</v>
      </c>
      <c r="W4105" t="s">
        <v>27</v>
      </c>
    </row>
    <row r="4106" spans="1:23">
      <c r="A4106" t="s">
        <v>4151</v>
      </c>
      <c r="B4106">
        <v>-23.653051000000001</v>
      </c>
      <c r="C4106" s="15">
        <v>-46.668996</v>
      </c>
      <c r="D4106" s="2" t="s">
        <v>9123</v>
      </c>
      <c r="E4106" s="14" t="s">
        <v>5067</v>
      </c>
      <c r="F4106" s="14" t="e" vm="7">
        <v>#VALUE!</v>
      </c>
      <c r="G4106" s="2" t="str">
        <f>_xlfn.XLOOKUP(E4106,missing_cities!$Q$2:$Q$56,missing_cities!$R$2:$R$56,"Not Found",0)</f>
        <v>Brazil</v>
      </c>
      <c r="H4106" t="str">
        <f>_xlfn.XLOOKUP(E4106,missing_cities!$Q$2:$Q$56,missing_cities!$S$2:$S$56,"Not Found",0)</f>
        <v>South America</v>
      </c>
      <c r="I4106" t="s">
        <v>3449</v>
      </c>
      <c r="J4106" s="15">
        <v>0.27</v>
      </c>
      <c r="K4106" t="s">
        <v>19</v>
      </c>
      <c r="L4106" s="15" t="str">
        <f t="shared" si="128"/>
        <v>9:00-18:00</v>
      </c>
      <c r="M4106" s="16">
        <f t="shared" si="129"/>
        <v>0.37</v>
      </c>
      <c r="N4106" s="15">
        <v>18.13</v>
      </c>
      <c r="O4106" s="15">
        <v>21</v>
      </c>
      <c r="P4106" t="s">
        <v>29</v>
      </c>
      <c r="Q4106">
        <v>150</v>
      </c>
      <c r="R4106" t="s">
        <v>21</v>
      </c>
      <c r="S4106">
        <v>2017</v>
      </c>
      <c r="T4106" t="s">
        <v>31</v>
      </c>
      <c r="U4106" s="15">
        <v>4.5</v>
      </c>
      <c r="V4106" s="15">
        <v>1</v>
      </c>
      <c r="W4106" t="s">
        <v>27</v>
      </c>
    </row>
    <row r="4107" spans="1:23">
      <c r="A4107" t="s">
        <v>4152</v>
      </c>
      <c r="B4107">
        <v>37.592551</v>
      </c>
      <c r="C4107" s="15">
        <v>127.04494800000001</v>
      </c>
      <c r="D4107" s="2" t="s">
        <v>9124</v>
      </c>
      <c r="E4107" s="14" t="s">
        <v>5063</v>
      </c>
      <c r="F4107" s="14" t="e" vm="6">
        <v>#VALUE!</v>
      </c>
      <c r="G4107" s="2" t="str">
        <f>_xlfn.XLOOKUP(E4107,missing_cities!$Q$2:$Q$56,missing_cities!$R$2:$R$56,"Not Found",0)</f>
        <v>South Korea</v>
      </c>
      <c r="H4107" t="str">
        <f>_xlfn.XLOOKUP(E4107,missing_cities!$Q$2:$Q$56,missing_cities!$S$2:$S$56,"Not Found",0)</f>
        <v>Asia</v>
      </c>
      <c r="I4107" t="s">
        <v>3449</v>
      </c>
      <c r="J4107" s="15">
        <v>0.5</v>
      </c>
      <c r="K4107" s="1">
        <v>45862</v>
      </c>
      <c r="L4107" s="15" t="str">
        <f t="shared" si="128"/>
        <v>9.00-21.00</v>
      </c>
      <c r="M4107" s="16">
        <f t="shared" si="129"/>
        <v>12</v>
      </c>
      <c r="N4107" s="15">
        <v>14.49</v>
      </c>
      <c r="O4107" s="15">
        <v>60</v>
      </c>
      <c r="P4107" t="s">
        <v>37</v>
      </c>
      <c r="Q4107">
        <v>350</v>
      </c>
      <c r="R4107" t="s">
        <v>21</v>
      </c>
      <c r="S4107">
        <v>2019</v>
      </c>
      <c r="T4107" t="s">
        <v>22</v>
      </c>
      <c r="U4107" s="15">
        <v>3.1</v>
      </c>
      <c r="V4107" s="15">
        <v>6</v>
      </c>
      <c r="W4107" t="s">
        <v>32</v>
      </c>
    </row>
    <row r="4108" spans="1:23">
      <c r="A4108" t="s">
        <v>4153</v>
      </c>
      <c r="B4108">
        <v>-23.667432000000002</v>
      </c>
      <c r="C4108" s="15">
        <v>-46.637901999999997</v>
      </c>
      <c r="D4108" s="2" t="s">
        <v>9125</v>
      </c>
      <c r="E4108" s="14" t="s">
        <v>5067</v>
      </c>
      <c r="F4108" s="14" t="e" vm="7">
        <v>#VALUE!</v>
      </c>
      <c r="G4108" s="2" t="str">
        <f>_xlfn.XLOOKUP(E4108,missing_cities!$Q$2:$Q$56,missing_cities!$R$2:$R$56,"Not Found",0)</f>
        <v>Brazil</v>
      </c>
      <c r="H4108" t="str">
        <f>_xlfn.XLOOKUP(E4108,missing_cities!$Q$2:$Q$56,missing_cities!$S$2:$S$56,"Not Found",0)</f>
        <v>South America</v>
      </c>
      <c r="I4108" t="s">
        <v>3449</v>
      </c>
      <c r="J4108" s="15">
        <v>0.5</v>
      </c>
      <c r="K4108" t="s">
        <v>34</v>
      </c>
      <c r="L4108" s="15" t="str">
        <f t="shared" si="128"/>
        <v>6:00-22:00</v>
      </c>
      <c r="M4108" s="16">
        <f t="shared" si="129"/>
        <v>0.67</v>
      </c>
      <c r="N4108" s="15">
        <v>8.3000000000000007</v>
      </c>
      <c r="O4108" s="15">
        <v>20</v>
      </c>
      <c r="P4108" t="s">
        <v>20</v>
      </c>
      <c r="Q4108">
        <v>50</v>
      </c>
      <c r="R4108" t="s">
        <v>76</v>
      </c>
      <c r="S4108">
        <v>2012</v>
      </c>
      <c r="T4108" t="s">
        <v>31</v>
      </c>
      <c r="U4108" s="15">
        <v>4.5999999999999996</v>
      </c>
      <c r="V4108" s="15">
        <v>10</v>
      </c>
      <c r="W4108" t="s">
        <v>23</v>
      </c>
    </row>
    <row r="4109" spans="1:23">
      <c r="A4109" t="s">
        <v>4154</v>
      </c>
      <c r="B4109">
        <v>34.008569000000001</v>
      </c>
      <c r="C4109" s="15">
        <v>-118.37629</v>
      </c>
      <c r="D4109" s="2" t="s">
        <v>9126</v>
      </c>
      <c r="E4109" s="14" t="s">
        <v>5111</v>
      </c>
      <c r="F4109" s="14" t="e" vm="5">
        <v>#VALUE!</v>
      </c>
      <c r="G4109" s="2" t="str">
        <f>_xlfn.XLOOKUP(E4109,missing_cities!$Q$2:$Q$56,missing_cities!$R$2:$R$56,"Not Found",0)</f>
        <v>United States</v>
      </c>
      <c r="H4109" t="str">
        <f>_xlfn.XLOOKUP(E4109,missing_cities!$Q$2:$Q$56,missing_cities!$S$2:$S$56,"Not Found",0)</f>
        <v>North America</v>
      </c>
      <c r="I4109" t="s">
        <v>3449</v>
      </c>
      <c r="J4109" s="15">
        <v>0.43</v>
      </c>
      <c r="K4109" t="s">
        <v>19</v>
      </c>
      <c r="L4109" s="15" t="str">
        <f t="shared" si="128"/>
        <v>9:00-18:00</v>
      </c>
      <c r="M4109" s="16">
        <f t="shared" si="129"/>
        <v>0.37</v>
      </c>
      <c r="N4109" s="15">
        <v>14.13</v>
      </c>
      <c r="O4109" s="15">
        <v>24</v>
      </c>
      <c r="P4109" t="s">
        <v>29</v>
      </c>
      <c r="Q4109">
        <v>22</v>
      </c>
      <c r="R4109" t="s">
        <v>42</v>
      </c>
      <c r="S4109">
        <v>2021</v>
      </c>
      <c r="T4109" t="s">
        <v>31</v>
      </c>
      <c r="U4109" s="15">
        <v>3.7</v>
      </c>
      <c r="V4109" s="15">
        <v>2</v>
      </c>
      <c r="W4109" t="s">
        <v>32</v>
      </c>
    </row>
    <row r="4110" spans="1:23">
      <c r="A4110" t="s">
        <v>4155</v>
      </c>
      <c r="B4110">
        <v>55.820962000000002</v>
      </c>
      <c r="C4110" s="15">
        <v>37.633149000000003</v>
      </c>
      <c r="D4110" s="2" t="s">
        <v>9127</v>
      </c>
      <c r="E4110" s="14" t="s">
        <v>5052</v>
      </c>
      <c r="F4110" s="14" t="e" vm="2">
        <v>#VALUE!</v>
      </c>
      <c r="G4110" s="2" t="str">
        <f>_xlfn.XLOOKUP(E4110,missing_cities!$Q$2:$Q$56,missing_cities!$R$2:$R$56,"Not Found",0)</f>
        <v>Russia</v>
      </c>
      <c r="H4110" t="str">
        <f>_xlfn.XLOOKUP(E4110,missing_cities!$Q$2:$Q$56,missing_cities!$S$2:$S$56,"Not Found",0)</f>
        <v>Europe</v>
      </c>
      <c r="I4110" t="s">
        <v>3449</v>
      </c>
      <c r="J4110" s="15">
        <v>0.14000000000000001</v>
      </c>
      <c r="K4110" s="1">
        <v>45862</v>
      </c>
      <c r="L4110" s="15" t="str">
        <f t="shared" si="128"/>
        <v>9.00-21.00</v>
      </c>
      <c r="M4110" s="16">
        <f t="shared" si="129"/>
        <v>12</v>
      </c>
      <c r="N4110" s="15">
        <v>11.55</v>
      </c>
      <c r="O4110" s="15">
        <v>42</v>
      </c>
      <c r="P4110" t="s">
        <v>29</v>
      </c>
      <c r="Q4110">
        <v>50</v>
      </c>
      <c r="R4110" t="s">
        <v>21</v>
      </c>
      <c r="S4110">
        <v>2012</v>
      </c>
      <c r="T4110" t="s">
        <v>22</v>
      </c>
      <c r="U4110" s="15">
        <v>4.4000000000000004</v>
      </c>
      <c r="V4110" s="15">
        <v>6</v>
      </c>
      <c r="W4110" t="s">
        <v>23</v>
      </c>
    </row>
    <row r="4111" spans="1:23">
      <c r="A4111" t="s">
        <v>4156</v>
      </c>
      <c r="B4111">
        <v>34.174725000000002</v>
      </c>
      <c r="C4111" s="15">
        <v>-118.263046</v>
      </c>
      <c r="D4111" s="2" t="s">
        <v>9128</v>
      </c>
      <c r="E4111" s="14" t="s">
        <v>5111</v>
      </c>
      <c r="F4111" s="14" t="e" vm="5">
        <v>#VALUE!</v>
      </c>
      <c r="G4111" s="2" t="str">
        <f>_xlfn.XLOOKUP(E4111,missing_cities!$Q$2:$Q$56,missing_cities!$R$2:$R$56,"Not Found",0)</f>
        <v>United States</v>
      </c>
      <c r="H4111" t="str">
        <f>_xlfn.XLOOKUP(E4111,missing_cities!$Q$2:$Q$56,missing_cities!$S$2:$S$56,"Not Found",0)</f>
        <v>North America</v>
      </c>
      <c r="I4111" t="s">
        <v>3449</v>
      </c>
      <c r="J4111" s="15">
        <v>0.16</v>
      </c>
      <c r="K4111" t="s">
        <v>34</v>
      </c>
      <c r="L4111" s="15" t="str">
        <f t="shared" si="128"/>
        <v>6:00-22:00</v>
      </c>
      <c r="M4111" s="16">
        <f t="shared" si="129"/>
        <v>0.67</v>
      </c>
      <c r="N4111" s="15">
        <v>17.5</v>
      </c>
      <c r="O4111" s="15">
        <v>64</v>
      </c>
      <c r="P4111" t="s">
        <v>25</v>
      </c>
      <c r="Q4111">
        <v>22</v>
      </c>
      <c r="R4111" t="s">
        <v>46</v>
      </c>
      <c r="S4111">
        <v>2012</v>
      </c>
      <c r="T4111" t="s">
        <v>31</v>
      </c>
      <c r="U4111" s="15">
        <v>4.5</v>
      </c>
      <c r="V4111" s="15">
        <v>9</v>
      </c>
      <c r="W4111" t="s">
        <v>27</v>
      </c>
    </row>
    <row r="4112" spans="1:23">
      <c r="A4112" t="s">
        <v>4157</v>
      </c>
      <c r="B4112">
        <v>41.939177999999998</v>
      </c>
      <c r="C4112" s="15">
        <v>-87.624962999999994</v>
      </c>
      <c r="D4112" s="2" t="s">
        <v>9129</v>
      </c>
      <c r="E4112" s="14" t="s">
        <v>5065</v>
      </c>
      <c r="F4112" s="14" t="e" vm="5">
        <v>#VALUE!</v>
      </c>
      <c r="G4112" s="2" t="str">
        <f>_xlfn.XLOOKUP(E4112,missing_cities!$Q$2:$Q$56,missing_cities!$R$2:$R$56,"Not Found",0)</f>
        <v>United States</v>
      </c>
      <c r="H4112" t="str">
        <f>_xlfn.XLOOKUP(E4112,missing_cities!$Q$2:$Q$56,missing_cities!$S$2:$S$56,"Not Found",0)</f>
        <v>North America</v>
      </c>
      <c r="I4112" t="s">
        <v>3449</v>
      </c>
      <c r="J4112" s="15">
        <v>0.16</v>
      </c>
      <c r="K4112" t="s">
        <v>34</v>
      </c>
      <c r="L4112" s="15" t="str">
        <f t="shared" si="128"/>
        <v>6:00-22:00</v>
      </c>
      <c r="M4112" s="16">
        <f t="shared" si="129"/>
        <v>0.67</v>
      </c>
      <c r="N4112" s="15">
        <v>11.66</v>
      </c>
      <c r="O4112" s="15">
        <v>83</v>
      </c>
      <c r="P4112" t="s">
        <v>25</v>
      </c>
      <c r="Q4112">
        <v>22</v>
      </c>
      <c r="R4112" t="s">
        <v>26</v>
      </c>
      <c r="S4112">
        <v>2013</v>
      </c>
      <c r="T4112" t="s">
        <v>31</v>
      </c>
      <c r="U4112" s="15">
        <v>3.3</v>
      </c>
      <c r="V4112" s="15">
        <v>2</v>
      </c>
      <c r="W4112" t="s">
        <v>32</v>
      </c>
    </row>
    <row r="4113" spans="1:23">
      <c r="A4113" t="s">
        <v>4158</v>
      </c>
      <c r="B4113">
        <v>37.560468999999998</v>
      </c>
      <c r="C4113" s="15">
        <v>126.951356</v>
      </c>
      <c r="D4113" s="2" t="s">
        <v>9130</v>
      </c>
      <c r="E4113" s="14" t="s">
        <v>5063</v>
      </c>
      <c r="F4113" s="14" t="e" vm="6">
        <v>#VALUE!</v>
      </c>
      <c r="G4113" s="2" t="str">
        <f>_xlfn.XLOOKUP(E4113,missing_cities!$Q$2:$Q$56,missing_cities!$R$2:$R$56,"Not Found",0)</f>
        <v>South Korea</v>
      </c>
      <c r="H4113" t="str">
        <f>_xlfn.XLOOKUP(E4113,missing_cities!$Q$2:$Q$56,missing_cities!$S$2:$S$56,"Not Found",0)</f>
        <v>Asia</v>
      </c>
      <c r="I4113" t="s">
        <v>3449</v>
      </c>
      <c r="J4113" s="15">
        <v>0.28000000000000003</v>
      </c>
      <c r="K4113" t="s">
        <v>19</v>
      </c>
      <c r="L4113" s="15" t="str">
        <f t="shared" si="128"/>
        <v>9:00-18:00</v>
      </c>
      <c r="M4113" s="16">
        <f t="shared" si="129"/>
        <v>0.37</v>
      </c>
      <c r="N4113" s="15">
        <v>16.489999999999998</v>
      </c>
      <c r="O4113" s="15">
        <v>91</v>
      </c>
      <c r="P4113" t="s">
        <v>37</v>
      </c>
      <c r="Q4113">
        <v>22</v>
      </c>
      <c r="R4113" t="s">
        <v>21</v>
      </c>
      <c r="S4113">
        <v>2022</v>
      </c>
      <c r="T4113" t="s">
        <v>22</v>
      </c>
      <c r="U4113" s="15">
        <v>3.4</v>
      </c>
      <c r="V4113" s="15">
        <v>8</v>
      </c>
      <c r="W4113" t="s">
        <v>23</v>
      </c>
    </row>
    <row r="4114" spans="1:23">
      <c r="A4114" t="s">
        <v>4159</v>
      </c>
      <c r="B4114">
        <v>37.773615999999997</v>
      </c>
      <c r="C4114" s="15">
        <v>-122.420028</v>
      </c>
      <c r="D4114" s="2" t="s">
        <v>9131</v>
      </c>
      <c r="E4114" s="14" t="s">
        <v>5061</v>
      </c>
      <c r="F4114" s="14" t="e" vm="5">
        <v>#VALUE!</v>
      </c>
      <c r="G4114" s="2" t="str">
        <f>_xlfn.XLOOKUP(E4114,missing_cities!$Q$2:$Q$56,missing_cities!$R$2:$R$56,"Not Found",0)</f>
        <v>United States</v>
      </c>
      <c r="H4114" t="str">
        <f>_xlfn.XLOOKUP(E4114,missing_cities!$Q$2:$Q$56,missing_cities!$S$2:$S$56,"Not Found",0)</f>
        <v>North America</v>
      </c>
      <c r="I4114" t="s">
        <v>3449</v>
      </c>
      <c r="J4114" s="15">
        <v>0.17</v>
      </c>
      <c r="K4114" t="s">
        <v>34</v>
      </c>
      <c r="L4114" s="15" t="str">
        <f t="shared" si="128"/>
        <v>6:00-22:00</v>
      </c>
      <c r="M4114" s="16">
        <f t="shared" si="129"/>
        <v>0.67</v>
      </c>
      <c r="N4114" s="15">
        <v>12.31</v>
      </c>
      <c r="O4114" s="15">
        <v>57</v>
      </c>
      <c r="P4114" t="s">
        <v>25</v>
      </c>
      <c r="Q4114">
        <v>150</v>
      </c>
      <c r="R4114" t="s">
        <v>40</v>
      </c>
      <c r="S4114">
        <v>2013</v>
      </c>
      <c r="T4114" t="s">
        <v>22</v>
      </c>
      <c r="U4114" s="15">
        <v>4.4000000000000004</v>
      </c>
      <c r="V4114" s="15">
        <v>5</v>
      </c>
      <c r="W4114" t="s">
        <v>27</v>
      </c>
    </row>
    <row r="4115" spans="1:23">
      <c r="A4115" t="s">
        <v>4160</v>
      </c>
      <c r="B4115">
        <v>-47.515371999999999</v>
      </c>
      <c r="C4115" s="15">
        <v>-149.39400900000001</v>
      </c>
      <c r="D4115" s="2" t="s">
        <v>9132</v>
      </c>
      <c r="E4115" s="14" t="str">
        <f>_xlfn.XLOOKUP(C4115,missing_cities!B:B,missing_cities!C:C,"Not Found",0)</f>
        <v>Error</v>
      </c>
      <c r="F4115" s="14" t="s">
        <v>9987</v>
      </c>
      <c r="G4115" s="2" t="str">
        <f>_xlfn.XLOOKUP(E4115,missing_cities!$Q$2:$Q$56,missing_cities!$R$2:$R$56,"Not Found",0)</f>
        <v>Error</v>
      </c>
      <c r="H4115" t="str">
        <f>_xlfn.XLOOKUP(E4115,missing_cities!$Q$2:$Q$56,missing_cities!$S$2:$S$56,"Not Found",0)</f>
        <v>Error</v>
      </c>
      <c r="I4115" t="s">
        <v>3449</v>
      </c>
      <c r="J4115" s="15">
        <v>0.14000000000000001</v>
      </c>
      <c r="K4115" s="1">
        <v>45862</v>
      </c>
      <c r="L4115" s="15" t="str">
        <f t="shared" si="128"/>
        <v>9.00-21.00</v>
      </c>
      <c r="M4115" s="16">
        <f t="shared" si="129"/>
        <v>12</v>
      </c>
      <c r="N4115" s="15">
        <v>18.899999999999999</v>
      </c>
      <c r="O4115" s="15">
        <v>97</v>
      </c>
      <c r="P4115" t="s">
        <v>25</v>
      </c>
      <c r="Q4115">
        <v>22</v>
      </c>
      <c r="R4115" t="s">
        <v>81</v>
      </c>
      <c r="S4115">
        <v>2019</v>
      </c>
      <c r="T4115" t="s">
        <v>22</v>
      </c>
      <c r="U4115" s="15">
        <v>3.4</v>
      </c>
      <c r="V4115" s="15">
        <v>10</v>
      </c>
      <c r="W4115" t="s">
        <v>32</v>
      </c>
    </row>
    <row r="4116" spans="1:23">
      <c r="A4116" t="s">
        <v>4161</v>
      </c>
      <c r="B4116">
        <v>37.714207000000002</v>
      </c>
      <c r="C4116" s="15">
        <v>-122.42192300000001</v>
      </c>
      <c r="D4116" s="2" t="s">
        <v>9133</v>
      </c>
      <c r="E4116" s="14" t="s">
        <v>5061</v>
      </c>
      <c r="F4116" s="14" t="e" vm="5">
        <v>#VALUE!</v>
      </c>
      <c r="G4116" s="2" t="str">
        <f>_xlfn.XLOOKUP(E4116,missing_cities!$Q$2:$Q$56,missing_cities!$R$2:$R$56,"Not Found",0)</f>
        <v>United States</v>
      </c>
      <c r="H4116" t="str">
        <f>_xlfn.XLOOKUP(E4116,missing_cities!$Q$2:$Q$56,missing_cities!$S$2:$S$56,"Not Found",0)</f>
        <v>North America</v>
      </c>
      <c r="I4116" t="s">
        <v>3449</v>
      </c>
      <c r="J4116" s="15">
        <v>0.42</v>
      </c>
      <c r="K4116" s="1">
        <v>45862</v>
      </c>
      <c r="L4116" s="15" t="str">
        <f t="shared" si="128"/>
        <v>9.00-21.00</v>
      </c>
      <c r="M4116" s="16">
        <f t="shared" si="129"/>
        <v>12</v>
      </c>
      <c r="N4116" s="15">
        <v>11.76</v>
      </c>
      <c r="O4116" s="15">
        <v>74</v>
      </c>
      <c r="P4116" t="s">
        <v>25</v>
      </c>
      <c r="Q4116">
        <v>350</v>
      </c>
      <c r="R4116" t="s">
        <v>81</v>
      </c>
      <c r="S4116">
        <v>2016</v>
      </c>
      <c r="T4116" t="s">
        <v>31</v>
      </c>
      <c r="U4116" s="15">
        <v>3.5</v>
      </c>
      <c r="V4116" s="15">
        <v>8</v>
      </c>
      <c r="W4116" t="s">
        <v>23</v>
      </c>
    </row>
    <row r="4117" spans="1:23">
      <c r="A4117" t="s">
        <v>4162</v>
      </c>
      <c r="B4117">
        <v>37.792026999999997</v>
      </c>
      <c r="C4117" s="15">
        <v>-122.466234</v>
      </c>
      <c r="D4117" s="2" t="s">
        <v>9134</v>
      </c>
      <c r="E4117" s="14" t="s">
        <v>5061</v>
      </c>
      <c r="F4117" s="14" t="e" vm="5">
        <v>#VALUE!</v>
      </c>
      <c r="G4117" s="2" t="str">
        <f>_xlfn.XLOOKUP(E4117,missing_cities!$Q$2:$Q$56,missing_cities!$R$2:$R$56,"Not Found",0)</f>
        <v>United States</v>
      </c>
      <c r="H4117" t="str">
        <f>_xlfn.XLOOKUP(E4117,missing_cities!$Q$2:$Q$56,missing_cities!$S$2:$S$56,"Not Found",0)</f>
        <v>North America</v>
      </c>
      <c r="I4117" t="s">
        <v>3449</v>
      </c>
      <c r="J4117" s="15">
        <v>0.46</v>
      </c>
      <c r="K4117" s="1">
        <v>45862</v>
      </c>
      <c r="L4117" s="15" t="str">
        <f t="shared" si="128"/>
        <v>9.00-21.00</v>
      </c>
      <c r="M4117" s="16">
        <f t="shared" si="129"/>
        <v>12</v>
      </c>
      <c r="N4117" s="15">
        <v>18.149999999999999</v>
      </c>
      <c r="O4117" s="15">
        <v>32</v>
      </c>
      <c r="P4117" t="s">
        <v>29</v>
      </c>
      <c r="Q4117">
        <v>50</v>
      </c>
      <c r="R4117" t="s">
        <v>48</v>
      </c>
      <c r="S4117">
        <v>2016</v>
      </c>
      <c r="T4117" t="s">
        <v>31</v>
      </c>
      <c r="U4117" s="15">
        <v>3.6</v>
      </c>
      <c r="V4117" s="15">
        <v>8</v>
      </c>
      <c r="W4117" t="s">
        <v>23</v>
      </c>
    </row>
    <row r="4118" spans="1:23">
      <c r="A4118" t="s">
        <v>4163</v>
      </c>
      <c r="B4118">
        <v>37.664447000000003</v>
      </c>
      <c r="C4118" s="15">
        <v>126.955326</v>
      </c>
      <c r="D4118" s="2" t="s">
        <v>9135</v>
      </c>
      <c r="E4118" s="14" t="s">
        <v>5063</v>
      </c>
      <c r="F4118" s="14" t="e" vm="6">
        <v>#VALUE!</v>
      </c>
      <c r="G4118" s="2" t="str">
        <f>_xlfn.XLOOKUP(E4118,missing_cities!$Q$2:$Q$56,missing_cities!$R$2:$R$56,"Not Found",0)</f>
        <v>South Korea</v>
      </c>
      <c r="H4118" t="str">
        <f>_xlfn.XLOOKUP(E4118,missing_cities!$Q$2:$Q$56,missing_cities!$S$2:$S$56,"Not Found",0)</f>
        <v>Asia</v>
      </c>
      <c r="I4118" t="s">
        <v>3449</v>
      </c>
      <c r="J4118" s="15">
        <v>0.31</v>
      </c>
      <c r="K4118" t="s">
        <v>19</v>
      </c>
      <c r="L4118" s="15" t="str">
        <f t="shared" si="128"/>
        <v>9:00-18:00</v>
      </c>
      <c r="M4118" s="16">
        <f t="shared" si="129"/>
        <v>0.37</v>
      </c>
      <c r="N4118" s="15">
        <v>15</v>
      </c>
      <c r="O4118" s="15">
        <v>20</v>
      </c>
      <c r="P4118" t="s">
        <v>39</v>
      </c>
      <c r="Q4118">
        <v>350</v>
      </c>
      <c r="R4118" t="s">
        <v>21</v>
      </c>
      <c r="S4118">
        <v>2014</v>
      </c>
      <c r="T4118" t="s">
        <v>22</v>
      </c>
      <c r="U4118" s="15">
        <v>3.1</v>
      </c>
      <c r="V4118" s="15">
        <v>8</v>
      </c>
      <c r="W4118" t="s">
        <v>32</v>
      </c>
    </row>
    <row r="4119" spans="1:23">
      <c r="A4119" t="s">
        <v>4164</v>
      </c>
      <c r="B4119">
        <v>13.731866</v>
      </c>
      <c r="C4119" s="15">
        <v>100.53158999999999</v>
      </c>
      <c r="D4119" s="2" t="s">
        <v>9136</v>
      </c>
      <c r="E4119" s="14" t="s">
        <v>5059</v>
      </c>
      <c r="F4119" s="14" t="e" vm="4">
        <v>#VALUE!</v>
      </c>
      <c r="G4119" s="2" t="str">
        <f>_xlfn.XLOOKUP(E4119,missing_cities!$Q$2:$Q$56,missing_cities!$R$2:$R$56,"Not Found",0)</f>
        <v>Thailand</v>
      </c>
      <c r="H4119" t="str">
        <f>_xlfn.XLOOKUP(E4119,missing_cities!$Q$2:$Q$56,missing_cities!$S$2:$S$56,"Not Found",0)</f>
        <v>Asia</v>
      </c>
      <c r="I4119" t="s">
        <v>3449</v>
      </c>
      <c r="J4119" s="15">
        <v>0.26</v>
      </c>
      <c r="K4119" t="s">
        <v>34</v>
      </c>
      <c r="L4119" s="15" t="str">
        <f t="shared" si="128"/>
        <v>6:00-22:00</v>
      </c>
      <c r="M4119" s="16">
        <f t="shared" si="129"/>
        <v>0.67</v>
      </c>
      <c r="N4119" s="15">
        <v>8.94</v>
      </c>
      <c r="O4119" s="15">
        <v>23</v>
      </c>
      <c r="P4119" t="s">
        <v>25</v>
      </c>
      <c r="Q4119">
        <v>22</v>
      </c>
      <c r="R4119" t="s">
        <v>26</v>
      </c>
      <c r="S4119">
        <v>2023</v>
      </c>
      <c r="T4119" t="s">
        <v>22</v>
      </c>
      <c r="U4119" s="15">
        <v>4.5999999999999996</v>
      </c>
      <c r="V4119" s="15">
        <v>9</v>
      </c>
      <c r="W4119" t="s">
        <v>27</v>
      </c>
    </row>
    <row r="4120" spans="1:23">
      <c r="A4120" t="s">
        <v>4165</v>
      </c>
      <c r="B4120">
        <v>52.40522</v>
      </c>
      <c r="C4120" s="15">
        <v>13.384544999999999</v>
      </c>
      <c r="D4120" s="2" t="s">
        <v>9137</v>
      </c>
      <c r="E4120" s="14" t="s">
        <v>5057</v>
      </c>
      <c r="F4120" s="14" t="e" vm="3">
        <v>#VALUE!</v>
      </c>
      <c r="G4120" s="2" t="str">
        <f>_xlfn.XLOOKUP(E4120,missing_cities!$Q$2:$Q$56,missing_cities!$R$2:$R$56,"Not Found",0)</f>
        <v>Germany</v>
      </c>
      <c r="H4120" t="str">
        <f>_xlfn.XLOOKUP(E4120,missing_cities!$Q$2:$Q$56,missing_cities!$S$2:$S$56,"Not Found",0)</f>
        <v>Europe</v>
      </c>
      <c r="I4120" t="s">
        <v>3449</v>
      </c>
      <c r="J4120" s="15">
        <v>0.38</v>
      </c>
      <c r="K4120" t="s">
        <v>19</v>
      </c>
      <c r="L4120" s="15" t="str">
        <f t="shared" si="128"/>
        <v>9:00-18:00</v>
      </c>
      <c r="M4120" s="16">
        <f t="shared" si="129"/>
        <v>0.37</v>
      </c>
      <c r="N4120" s="15">
        <v>7.47</v>
      </c>
      <c r="O4120" s="15">
        <v>61</v>
      </c>
      <c r="P4120" t="s">
        <v>25</v>
      </c>
      <c r="Q4120">
        <v>150</v>
      </c>
      <c r="R4120" t="s">
        <v>21</v>
      </c>
      <c r="S4120">
        <v>2020</v>
      </c>
      <c r="T4120" t="s">
        <v>31</v>
      </c>
      <c r="U4120" s="15">
        <v>4.5999999999999996</v>
      </c>
      <c r="V4120" s="15">
        <v>1</v>
      </c>
      <c r="W4120" t="s">
        <v>23</v>
      </c>
    </row>
    <row r="4121" spans="1:23">
      <c r="A4121" t="s">
        <v>4166</v>
      </c>
      <c r="B4121">
        <v>41.890053000000002</v>
      </c>
      <c r="C4121" s="15">
        <v>-87.789259999999999</v>
      </c>
      <c r="D4121" s="2" t="s">
        <v>9138</v>
      </c>
      <c r="E4121" s="14" t="s">
        <v>5065</v>
      </c>
      <c r="F4121" s="14" t="e" vm="5">
        <v>#VALUE!</v>
      </c>
      <c r="G4121" s="2" t="str">
        <f>_xlfn.XLOOKUP(E4121,missing_cities!$Q$2:$Q$56,missing_cities!$R$2:$R$56,"Not Found",0)</f>
        <v>United States</v>
      </c>
      <c r="H4121" t="str">
        <f>_xlfn.XLOOKUP(E4121,missing_cities!$Q$2:$Q$56,missing_cities!$S$2:$S$56,"Not Found",0)</f>
        <v>North America</v>
      </c>
      <c r="I4121" t="s">
        <v>3449</v>
      </c>
      <c r="J4121" s="15">
        <v>0.43</v>
      </c>
      <c r="K4121" s="1">
        <v>45862</v>
      </c>
      <c r="L4121" s="15" t="str">
        <f t="shared" si="128"/>
        <v>9.00-21.00</v>
      </c>
      <c r="M4121" s="16">
        <f t="shared" si="129"/>
        <v>12</v>
      </c>
      <c r="N4121" s="15">
        <v>13.88</v>
      </c>
      <c r="O4121" s="15">
        <v>58</v>
      </c>
      <c r="P4121" t="s">
        <v>39</v>
      </c>
      <c r="Q4121">
        <v>350</v>
      </c>
      <c r="R4121" t="s">
        <v>48</v>
      </c>
      <c r="S4121">
        <v>2016</v>
      </c>
      <c r="T4121" t="s">
        <v>31</v>
      </c>
      <c r="U4121" s="15">
        <v>4.0999999999999996</v>
      </c>
      <c r="V4121" s="15">
        <v>7</v>
      </c>
      <c r="W4121" t="s">
        <v>23</v>
      </c>
    </row>
    <row r="4122" spans="1:23">
      <c r="A4122" t="s">
        <v>4167</v>
      </c>
      <c r="B4122">
        <v>37.814093</v>
      </c>
      <c r="C4122" s="15">
        <v>-122.473207</v>
      </c>
      <c r="D4122" s="2" t="s">
        <v>9139</v>
      </c>
      <c r="E4122" s="14" t="s">
        <v>5061</v>
      </c>
      <c r="F4122" s="14" t="e" vm="5">
        <v>#VALUE!</v>
      </c>
      <c r="G4122" s="2" t="str">
        <f>_xlfn.XLOOKUP(E4122,missing_cities!$Q$2:$Q$56,missing_cities!$R$2:$R$56,"Not Found",0)</f>
        <v>United States</v>
      </c>
      <c r="H4122" t="str">
        <f>_xlfn.XLOOKUP(E4122,missing_cities!$Q$2:$Q$56,missing_cities!$S$2:$S$56,"Not Found",0)</f>
        <v>North America</v>
      </c>
      <c r="I4122" t="s">
        <v>3449</v>
      </c>
      <c r="J4122" s="15">
        <v>0.49</v>
      </c>
      <c r="K4122" t="s">
        <v>34</v>
      </c>
      <c r="L4122" s="15" t="str">
        <f t="shared" si="128"/>
        <v>6:00-22:00</v>
      </c>
      <c r="M4122" s="16">
        <f t="shared" si="129"/>
        <v>0.67</v>
      </c>
      <c r="N4122" s="15">
        <v>3.73</v>
      </c>
      <c r="O4122" s="15">
        <v>10</v>
      </c>
      <c r="P4122" t="s">
        <v>39</v>
      </c>
      <c r="Q4122">
        <v>150</v>
      </c>
      <c r="R4122" t="s">
        <v>40</v>
      </c>
      <c r="S4122">
        <v>2013</v>
      </c>
      <c r="T4122" t="s">
        <v>22</v>
      </c>
      <c r="U4122" s="15">
        <v>3.6</v>
      </c>
      <c r="V4122" s="15">
        <v>1</v>
      </c>
      <c r="W4122" t="s">
        <v>23</v>
      </c>
    </row>
    <row r="4123" spans="1:23">
      <c r="A4123" t="s">
        <v>4168</v>
      </c>
      <c r="B4123">
        <v>52.403838</v>
      </c>
      <c r="C4123" s="15">
        <v>13.408543999999999</v>
      </c>
      <c r="D4123" s="2" t="s">
        <v>9140</v>
      </c>
      <c r="E4123" s="14" t="s">
        <v>5057</v>
      </c>
      <c r="F4123" s="14" t="e" vm="3">
        <v>#VALUE!</v>
      </c>
      <c r="G4123" s="2" t="str">
        <f>_xlfn.XLOOKUP(E4123,missing_cities!$Q$2:$Q$56,missing_cities!$R$2:$R$56,"Not Found",0)</f>
        <v>Germany</v>
      </c>
      <c r="H4123" t="str">
        <f>_xlfn.XLOOKUP(E4123,missing_cities!$Q$2:$Q$56,missing_cities!$S$2:$S$56,"Not Found",0)</f>
        <v>Europe</v>
      </c>
      <c r="I4123" t="s">
        <v>3449</v>
      </c>
      <c r="J4123" s="15">
        <v>0.3</v>
      </c>
      <c r="K4123" s="1">
        <v>45862</v>
      </c>
      <c r="L4123" s="15" t="str">
        <f t="shared" si="128"/>
        <v>9.00-21.00</v>
      </c>
      <c r="M4123" s="16">
        <f t="shared" si="129"/>
        <v>12</v>
      </c>
      <c r="N4123" s="15">
        <v>3.88</v>
      </c>
      <c r="O4123" s="15">
        <v>47</v>
      </c>
      <c r="P4123" t="s">
        <v>37</v>
      </c>
      <c r="Q4123">
        <v>350</v>
      </c>
      <c r="R4123" t="s">
        <v>26</v>
      </c>
      <c r="S4123">
        <v>2018</v>
      </c>
      <c r="T4123" t="s">
        <v>31</v>
      </c>
      <c r="U4123" s="15">
        <v>3.7</v>
      </c>
      <c r="V4123" s="15">
        <v>2</v>
      </c>
      <c r="W4123" t="s">
        <v>32</v>
      </c>
    </row>
    <row r="4124" spans="1:23">
      <c r="A4124" t="s">
        <v>4169</v>
      </c>
      <c r="B4124">
        <v>19.538087999999998</v>
      </c>
      <c r="C4124" s="15">
        <v>-99.001289</v>
      </c>
      <c r="D4124" s="2" t="s">
        <v>9141</v>
      </c>
      <c r="E4124" s="14" t="s">
        <v>5119</v>
      </c>
      <c r="F4124" s="14" t="e" vm="13">
        <v>#VALUE!</v>
      </c>
      <c r="G4124" s="2" t="str">
        <f>_xlfn.XLOOKUP(E4124,missing_cities!$Q$2:$Q$56,missing_cities!$R$2:$R$56,"Not Found",0)</f>
        <v>Mexico</v>
      </c>
      <c r="H4124" t="str">
        <f>_xlfn.XLOOKUP(E4124,missing_cities!$Q$2:$Q$56,missing_cities!$S$2:$S$56,"Not Found",0)</f>
        <v>North America</v>
      </c>
      <c r="I4124" t="s">
        <v>3449</v>
      </c>
      <c r="J4124" s="15">
        <v>0.4</v>
      </c>
      <c r="K4124" t="s">
        <v>19</v>
      </c>
      <c r="L4124" s="15" t="str">
        <f t="shared" si="128"/>
        <v>9:00-18:00</v>
      </c>
      <c r="M4124" s="16">
        <f t="shared" si="129"/>
        <v>0.37</v>
      </c>
      <c r="N4124" s="15">
        <v>8.2200000000000006</v>
      </c>
      <c r="O4124" s="15">
        <v>74</v>
      </c>
      <c r="P4124" t="s">
        <v>37</v>
      </c>
      <c r="Q4124">
        <v>22</v>
      </c>
      <c r="R4124" t="s">
        <v>21</v>
      </c>
      <c r="S4124">
        <v>2010</v>
      </c>
      <c r="T4124" t="s">
        <v>22</v>
      </c>
      <c r="U4124" s="15">
        <v>3.1</v>
      </c>
      <c r="V4124" s="15">
        <v>4</v>
      </c>
      <c r="W4124" t="s">
        <v>27</v>
      </c>
    </row>
    <row r="4125" spans="1:23">
      <c r="A4125" t="s">
        <v>4170</v>
      </c>
      <c r="B4125">
        <v>-33.839261999999998</v>
      </c>
      <c r="C4125" s="15">
        <v>18.491029999999999</v>
      </c>
      <c r="D4125" s="2" t="s">
        <v>9142</v>
      </c>
      <c r="E4125" s="14" t="s">
        <v>5085</v>
      </c>
      <c r="F4125" s="14" t="e" vm="12">
        <v>#VALUE!</v>
      </c>
      <c r="G4125" s="2" t="str">
        <f>_xlfn.XLOOKUP(E4125,missing_cities!$Q$2:$Q$56,missing_cities!$R$2:$R$56,"Not Found",0)</f>
        <v>South Africa</v>
      </c>
      <c r="H4125" t="str">
        <f>_xlfn.XLOOKUP(E4125,missing_cities!$Q$2:$Q$56,missing_cities!$S$2:$S$56,"Not Found",0)</f>
        <v>Africa</v>
      </c>
      <c r="I4125" t="s">
        <v>3449</v>
      </c>
      <c r="J4125" s="15">
        <v>0.25</v>
      </c>
      <c r="K4125" t="s">
        <v>34</v>
      </c>
      <c r="L4125" s="15" t="str">
        <f t="shared" si="128"/>
        <v>6:00-22:00</v>
      </c>
      <c r="M4125" s="16">
        <f t="shared" si="129"/>
        <v>0.67</v>
      </c>
      <c r="N4125" s="15">
        <v>15.78</v>
      </c>
      <c r="O4125" s="15">
        <v>98</v>
      </c>
      <c r="P4125" t="s">
        <v>37</v>
      </c>
      <c r="Q4125">
        <v>50</v>
      </c>
      <c r="R4125" t="s">
        <v>37</v>
      </c>
      <c r="S4125">
        <v>2021</v>
      </c>
      <c r="T4125" t="s">
        <v>31</v>
      </c>
      <c r="U4125" s="15">
        <v>4.8</v>
      </c>
      <c r="V4125" s="15">
        <v>6</v>
      </c>
      <c r="W4125" t="s">
        <v>23</v>
      </c>
    </row>
    <row r="4126" spans="1:23">
      <c r="A4126" t="s">
        <v>4171</v>
      </c>
      <c r="B4126">
        <v>-78.709272999999996</v>
      </c>
      <c r="C4126" s="15">
        <v>38.896408999999998</v>
      </c>
      <c r="D4126" s="2" t="s">
        <v>9143</v>
      </c>
      <c r="E4126" s="14" t="str">
        <f>_xlfn.XLOOKUP(C4126,missing_cities!B:B,missing_cities!C:C,"Not Found",0)</f>
        <v>Error</v>
      </c>
      <c r="F4126" s="14" t="s">
        <v>9987</v>
      </c>
      <c r="G4126" s="2" t="str">
        <f>_xlfn.XLOOKUP(E4126,missing_cities!$Q$2:$Q$56,missing_cities!$R$2:$R$56,"Not Found",0)</f>
        <v>Error</v>
      </c>
      <c r="H4126" t="str">
        <f>_xlfn.XLOOKUP(E4126,missing_cities!$Q$2:$Q$56,missing_cities!$S$2:$S$56,"Not Found",0)</f>
        <v>Error</v>
      </c>
      <c r="I4126" t="s">
        <v>3449</v>
      </c>
      <c r="J4126" s="15">
        <v>0.14000000000000001</v>
      </c>
      <c r="K4126" s="1">
        <v>45862</v>
      </c>
      <c r="L4126" s="15" t="str">
        <f t="shared" si="128"/>
        <v>9.00-21.00</v>
      </c>
      <c r="M4126" s="16">
        <f t="shared" si="129"/>
        <v>12</v>
      </c>
      <c r="N4126" s="15">
        <v>14.98</v>
      </c>
      <c r="O4126" s="15">
        <v>15</v>
      </c>
      <c r="P4126" t="s">
        <v>20</v>
      </c>
      <c r="Q4126">
        <v>350</v>
      </c>
      <c r="R4126" t="s">
        <v>48</v>
      </c>
      <c r="S4126">
        <v>2013</v>
      </c>
      <c r="T4126" t="s">
        <v>22</v>
      </c>
      <c r="U4126" s="15">
        <v>3.3</v>
      </c>
      <c r="V4126" s="15">
        <v>6</v>
      </c>
      <c r="W4126" t="s">
        <v>27</v>
      </c>
    </row>
    <row r="4127" spans="1:23">
      <c r="A4127" t="s">
        <v>4172</v>
      </c>
      <c r="B4127">
        <v>-33.744875999999998</v>
      </c>
      <c r="C4127" s="15">
        <v>151.32431</v>
      </c>
      <c r="D4127" s="2" t="s">
        <v>9144</v>
      </c>
      <c r="E4127" s="14" t="s">
        <v>5069</v>
      </c>
      <c r="F4127" s="14" t="e" vm="8">
        <v>#VALUE!</v>
      </c>
      <c r="G4127" s="2" t="str">
        <f>_xlfn.XLOOKUP(E4127,missing_cities!$Q$2:$Q$56,missing_cities!$R$2:$R$56,"Not Found",0)</f>
        <v>Australia</v>
      </c>
      <c r="H4127" t="str">
        <f>_xlfn.XLOOKUP(E4127,missing_cities!$Q$2:$Q$56,missing_cities!$S$2:$S$56,"Not Found",0)</f>
        <v>Australia</v>
      </c>
      <c r="I4127" t="s">
        <v>3449</v>
      </c>
      <c r="J4127" s="15">
        <v>0.32</v>
      </c>
      <c r="K4127" t="s">
        <v>34</v>
      </c>
      <c r="L4127" s="15" t="str">
        <f t="shared" si="128"/>
        <v>6:00-22:00</v>
      </c>
      <c r="M4127" s="16">
        <f t="shared" si="129"/>
        <v>0.67</v>
      </c>
      <c r="N4127" s="15">
        <v>12.51</v>
      </c>
      <c r="O4127" s="15">
        <v>84</v>
      </c>
      <c r="P4127" t="s">
        <v>25</v>
      </c>
      <c r="Q4127">
        <v>22</v>
      </c>
      <c r="R4127" t="s">
        <v>37</v>
      </c>
      <c r="S4127">
        <v>2021</v>
      </c>
      <c r="T4127" t="s">
        <v>31</v>
      </c>
      <c r="U4127" s="15">
        <v>3.2</v>
      </c>
      <c r="V4127" s="15">
        <v>1</v>
      </c>
      <c r="W4127" t="s">
        <v>27</v>
      </c>
    </row>
    <row r="4128" spans="1:23">
      <c r="A4128" t="s">
        <v>4173</v>
      </c>
      <c r="B4128">
        <v>-33.761628000000002</v>
      </c>
      <c r="C4128" s="15">
        <v>18.450495</v>
      </c>
      <c r="D4128" s="2" t="s">
        <v>5443</v>
      </c>
      <c r="E4128" s="14" t="s">
        <v>5085</v>
      </c>
      <c r="F4128" s="14" t="e" vm="12">
        <v>#VALUE!</v>
      </c>
      <c r="G4128" s="2" t="str">
        <f>_xlfn.XLOOKUP(E4128,missing_cities!$Q$2:$Q$56,missing_cities!$R$2:$R$56,"Not Found",0)</f>
        <v>South Africa</v>
      </c>
      <c r="H4128" t="str">
        <f>_xlfn.XLOOKUP(E4128,missing_cities!$Q$2:$Q$56,missing_cities!$S$2:$S$56,"Not Found",0)</f>
        <v>Africa</v>
      </c>
      <c r="I4128" t="s">
        <v>3449</v>
      </c>
      <c r="J4128" s="15">
        <v>0.23</v>
      </c>
      <c r="K4128" t="s">
        <v>19</v>
      </c>
      <c r="L4128" s="15" t="str">
        <f t="shared" si="128"/>
        <v>9:00-18:00</v>
      </c>
      <c r="M4128" s="16">
        <f t="shared" si="129"/>
        <v>0.37</v>
      </c>
      <c r="N4128" s="15">
        <v>1.53</v>
      </c>
      <c r="O4128" s="15">
        <v>13</v>
      </c>
      <c r="P4128" t="s">
        <v>29</v>
      </c>
      <c r="Q4128">
        <v>150</v>
      </c>
      <c r="R4128" t="s">
        <v>132</v>
      </c>
      <c r="S4128">
        <v>2021</v>
      </c>
      <c r="T4128" t="s">
        <v>22</v>
      </c>
      <c r="U4128" s="15">
        <v>3.3</v>
      </c>
      <c r="V4128" s="15">
        <v>9</v>
      </c>
      <c r="W4128" t="s">
        <v>27</v>
      </c>
    </row>
    <row r="4129" spans="1:23">
      <c r="A4129" t="s">
        <v>4174</v>
      </c>
      <c r="B4129">
        <v>41.997320000000002</v>
      </c>
      <c r="C4129" s="15">
        <v>-87.691292000000004</v>
      </c>
      <c r="D4129" s="2" t="s">
        <v>9145</v>
      </c>
      <c r="E4129" s="14" t="s">
        <v>5065</v>
      </c>
      <c r="F4129" s="14" t="e" vm="5">
        <v>#VALUE!</v>
      </c>
      <c r="G4129" s="2" t="str">
        <f>_xlfn.XLOOKUP(E4129,missing_cities!$Q$2:$Q$56,missing_cities!$R$2:$R$56,"Not Found",0)</f>
        <v>United States</v>
      </c>
      <c r="H4129" t="str">
        <f>_xlfn.XLOOKUP(E4129,missing_cities!$Q$2:$Q$56,missing_cities!$S$2:$S$56,"Not Found",0)</f>
        <v>North America</v>
      </c>
      <c r="I4129" t="s">
        <v>3449</v>
      </c>
      <c r="J4129" s="15">
        <v>0.11</v>
      </c>
      <c r="K4129" s="1">
        <v>45862</v>
      </c>
      <c r="L4129" s="15" t="str">
        <f t="shared" si="128"/>
        <v>9.00-21.00</v>
      </c>
      <c r="M4129" s="16">
        <f t="shared" si="129"/>
        <v>12</v>
      </c>
      <c r="N4129" s="15">
        <v>1.27</v>
      </c>
      <c r="O4129" s="15">
        <v>93</v>
      </c>
      <c r="P4129" t="s">
        <v>29</v>
      </c>
      <c r="Q4129">
        <v>150</v>
      </c>
      <c r="R4129" t="s">
        <v>48</v>
      </c>
      <c r="S4129">
        <v>2010</v>
      </c>
      <c r="T4129" t="s">
        <v>22</v>
      </c>
      <c r="U4129" s="15">
        <v>4.3</v>
      </c>
      <c r="V4129" s="15">
        <v>3</v>
      </c>
      <c r="W4129" t="s">
        <v>23</v>
      </c>
    </row>
    <row r="4130" spans="1:23">
      <c r="A4130" t="s">
        <v>4175</v>
      </c>
      <c r="B4130">
        <v>-77.501065999999994</v>
      </c>
      <c r="C4130" s="15">
        <v>6.2468640000000004</v>
      </c>
      <c r="D4130" s="2" t="s">
        <v>9146</v>
      </c>
      <c r="E4130" s="14" t="str">
        <f>_xlfn.XLOOKUP(C4130,missing_cities!B:B,missing_cities!C:C,"Not Found",0)</f>
        <v>Error</v>
      </c>
      <c r="F4130" s="14" t="s">
        <v>9987</v>
      </c>
      <c r="G4130" s="2" t="str">
        <f>_xlfn.XLOOKUP(E4130,missing_cities!$Q$2:$Q$56,missing_cities!$R$2:$R$56,"Not Found",0)</f>
        <v>Error</v>
      </c>
      <c r="H4130" t="str">
        <f>_xlfn.XLOOKUP(E4130,missing_cities!$Q$2:$Q$56,missing_cities!$S$2:$S$56,"Not Found",0)</f>
        <v>Error</v>
      </c>
      <c r="I4130" t="s">
        <v>3449</v>
      </c>
      <c r="J4130" s="15">
        <v>0.32</v>
      </c>
      <c r="K4130" t="s">
        <v>19</v>
      </c>
      <c r="L4130" s="15" t="str">
        <f t="shared" si="128"/>
        <v>9:00-18:00</v>
      </c>
      <c r="M4130" s="16">
        <f t="shared" si="129"/>
        <v>0.37</v>
      </c>
      <c r="N4130" s="15">
        <v>7.4</v>
      </c>
      <c r="O4130" s="15">
        <v>48</v>
      </c>
      <c r="P4130" t="s">
        <v>29</v>
      </c>
      <c r="Q4130">
        <v>22</v>
      </c>
      <c r="R4130" t="s">
        <v>44</v>
      </c>
      <c r="S4130">
        <v>2015</v>
      </c>
      <c r="T4130" t="s">
        <v>22</v>
      </c>
      <c r="U4130" s="15">
        <v>3.1</v>
      </c>
      <c r="V4130" s="15">
        <v>1</v>
      </c>
      <c r="W4130" t="s">
        <v>32</v>
      </c>
    </row>
    <row r="4131" spans="1:23">
      <c r="A4131" t="s">
        <v>4176</v>
      </c>
      <c r="B4131">
        <v>55.833432000000002</v>
      </c>
      <c r="C4131" s="15">
        <v>37.576945000000002</v>
      </c>
      <c r="D4131" s="2" t="s">
        <v>9147</v>
      </c>
      <c r="E4131" s="14" t="s">
        <v>5052</v>
      </c>
      <c r="F4131" s="14" t="e" vm="2">
        <v>#VALUE!</v>
      </c>
      <c r="G4131" s="2" t="str">
        <f>_xlfn.XLOOKUP(E4131,missing_cities!$Q$2:$Q$56,missing_cities!$R$2:$R$56,"Not Found",0)</f>
        <v>Russia</v>
      </c>
      <c r="H4131" t="str">
        <f>_xlfn.XLOOKUP(E4131,missing_cities!$Q$2:$Q$56,missing_cities!$S$2:$S$56,"Not Found",0)</f>
        <v>Europe</v>
      </c>
      <c r="I4131" t="s">
        <v>3449</v>
      </c>
      <c r="J4131" s="15">
        <v>0.41</v>
      </c>
      <c r="K4131" t="s">
        <v>19</v>
      </c>
      <c r="L4131" s="15" t="str">
        <f t="shared" si="128"/>
        <v>9:00-18:00</v>
      </c>
      <c r="M4131" s="16">
        <f t="shared" si="129"/>
        <v>0.37</v>
      </c>
      <c r="N4131" s="15">
        <v>15.35</v>
      </c>
      <c r="O4131" s="15">
        <v>74</v>
      </c>
      <c r="P4131" t="s">
        <v>37</v>
      </c>
      <c r="Q4131">
        <v>50</v>
      </c>
      <c r="R4131" t="s">
        <v>132</v>
      </c>
      <c r="S4131">
        <v>2014</v>
      </c>
      <c r="T4131" t="s">
        <v>31</v>
      </c>
      <c r="U4131" s="15">
        <v>3.1</v>
      </c>
      <c r="V4131" s="15">
        <v>8</v>
      </c>
      <c r="W4131" t="s">
        <v>32</v>
      </c>
    </row>
    <row r="4132" spans="1:23">
      <c r="A4132" t="s">
        <v>4177</v>
      </c>
      <c r="B4132">
        <v>-33.884796000000001</v>
      </c>
      <c r="C4132" s="15">
        <v>18.504937000000002</v>
      </c>
      <c r="D4132" s="2" t="s">
        <v>9148</v>
      </c>
      <c r="E4132" s="14" t="s">
        <v>5085</v>
      </c>
      <c r="F4132" s="14" t="e" vm="12">
        <v>#VALUE!</v>
      </c>
      <c r="G4132" s="2" t="str">
        <f>_xlfn.XLOOKUP(E4132,missing_cities!$Q$2:$Q$56,missing_cities!$R$2:$R$56,"Not Found",0)</f>
        <v>South Africa</v>
      </c>
      <c r="H4132" t="str">
        <f>_xlfn.XLOOKUP(E4132,missing_cities!$Q$2:$Q$56,missing_cities!$S$2:$S$56,"Not Found",0)</f>
        <v>Africa</v>
      </c>
      <c r="I4132" t="s">
        <v>3449</v>
      </c>
      <c r="J4132" s="15">
        <v>0.25</v>
      </c>
      <c r="K4132" s="1">
        <v>45862</v>
      </c>
      <c r="L4132" s="15" t="str">
        <f t="shared" si="128"/>
        <v>9.00-21.00</v>
      </c>
      <c r="M4132" s="16">
        <f t="shared" si="129"/>
        <v>12</v>
      </c>
      <c r="N4132" s="15">
        <v>19.28</v>
      </c>
      <c r="O4132" s="15">
        <v>42</v>
      </c>
      <c r="P4132" t="s">
        <v>25</v>
      </c>
      <c r="Q4132">
        <v>350</v>
      </c>
      <c r="R4132" t="s">
        <v>81</v>
      </c>
      <c r="S4132">
        <v>2015</v>
      </c>
      <c r="T4132" t="s">
        <v>31</v>
      </c>
      <c r="U4132" s="15">
        <v>4.0999999999999996</v>
      </c>
      <c r="V4132" s="15">
        <v>9</v>
      </c>
      <c r="W4132" t="s">
        <v>23</v>
      </c>
    </row>
    <row r="4133" spans="1:23">
      <c r="A4133" t="s">
        <v>4178</v>
      </c>
      <c r="B4133">
        <v>43.717286999999999</v>
      </c>
      <c r="C4133" s="15">
        <v>-79.492981999999998</v>
      </c>
      <c r="D4133" s="2" t="s">
        <v>9149</v>
      </c>
      <c r="E4133" s="14" t="s">
        <v>5050</v>
      </c>
      <c r="F4133" s="14" t="e" vm="1">
        <v>#VALUE!</v>
      </c>
      <c r="G4133" s="2" t="str">
        <f>_xlfn.XLOOKUP(E4133,missing_cities!$Q$2:$Q$56,missing_cities!$R$2:$R$56,"Not Found",0)</f>
        <v>Canada</v>
      </c>
      <c r="H4133" t="str">
        <f>_xlfn.XLOOKUP(E4133,missing_cities!$Q$2:$Q$56,missing_cities!$S$2:$S$56,"Not Found",0)</f>
        <v>North America</v>
      </c>
      <c r="I4133" t="s">
        <v>3449</v>
      </c>
      <c r="J4133" s="15">
        <v>0.27</v>
      </c>
      <c r="K4133" s="1">
        <v>45862</v>
      </c>
      <c r="L4133" s="15" t="str">
        <f t="shared" si="128"/>
        <v>9.00-21.00</v>
      </c>
      <c r="M4133" s="16">
        <f t="shared" si="129"/>
        <v>12</v>
      </c>
      <c r="N4133" s="15">
        <v>19.670000000000002</v>
      </c>
      <c r="O4133" s="15">
        <v>98</v>
      </c>
      <c r="P4133" t="s">
        <v>37</v>
      </c>
      <c r="Q4133">
        <v>150</v>
      </c>
      <c r="R4133" t="s">
        <v>48</v>
      </c>
      <c r="S4133">
        <v>2016</v>
      </c>
      <c r="T4133" t="s">
        <v>22</v>
      </c>
      <c r="U4133" s="15">
        <v>3.2</v>
      </c>
      <c r="V4133" s="15">
        <v>6</v>
      </c>
      <c r="W4133" t="s">
        <v>23</v>
      </c>
    </row>
    <row r="4134" spans="1:23">
      <c r="A4134" t="s">
        <v>4179</v>
      </c>
      <c r="B4134">
        <v>37.619343000000001</v>
      </c>
      <c r="C4134" s="15">
        <v>126.988934</v>
      </c>
      <c r="D4134" s="2" t="s">
        <v>9150</v>
      </c>
      <c r="E4134" s="14" t="s">
        <v>5063</v>
      </c>
      <c r="F4134" s="14" t="e" vm="6">
        <v>#VALUE!</v>
      </c>
      <c r="G4134" s="2" t="str">
        <f>_xlfn.XLOOKUP(E4134,missing_cities!$Q$2:$Q$56,missing_cities!$R$2:$R$56,"Not Found",0)</f>
        <v>South Korea</v>
      </c>
      <c r="H4134" t="str">
        <f>_xlfn.XLOOKUP(E4134,missing_cities!$Q$2:$Q$56,missing_cities!$S$2:$S$56,"Not Found",0)</f>
        <v>Asia</v>
      </c>
      <c r="I4134" t="s">
        <v>3449</v>
      </c>
      <c r="J4134" s="15">
        <v>0.31</v>
      </c>
      <c r="K4134" s="1">
        <v>45862</v>
      </c>
      <c r="L4134" s="15" t="str">
        <f t="shared" si="128"/>
        <v>9.00-21.00</v>
      </c>
      <c r="M4134" s="16">
        <f t="shared" si="129"/>
        <v>12</v>
      </c>
      <c r="N4134" s="15">
        <v>9.66</v>
      </c>
      <c r="O4134" s="15">
        <v>28</v>
      </c>
      <c r="P4134" t="s">
        <v>37</v>
      </c>
      <c r="Q4134">
        <v>22</v>
      </c>
      <c r="R4134" t="s">
        <v>21</v>
      </c>
      <c r="S4134">
        <v>2016</v>
      </c>
      <c r="T4134" t="s">
        <v>22</v>
      </c>
      <c r="U4134" s="15">
        <v>4.4000000000000004</v>
      </c>
      <c r="V4134" s="15">
        <v>5</v>
      </c>
      <c r="W4134" t="s">
        <v>32</v>
      </c>
    </row>
    <row r="4135" spans="1:23">
      <c r="A4135" t="s">
        <v>4180</v>
      </c>
      <c r="B4135">
        <v>43.616658999999999</v>
      </c>
      <c r="C4135" s="15">
        <v>-79.384157999999999</v>
      </c>
      <c r="D4135" s="2" t="s">
        <v>9151</v>
      </c>
      <c r="E4135" s="14" t="s">
        <v>5050</v>
      </c>
      <c r="F4135" s="14" t="e" vm="1">
        <v>#VALUE!</v>
      </c>
      <c r="G4135" s="2" t="str">
        <f>_xlfn.XLOOKUP(E4135,missing_cities!$Q$2:$Q$56,missing_cities!$R$2:$R$56,"Not Found",0)</f>
        <v>Canada</v>
      </c>
      <c r="H4135" t="str">
        <f>_xlfn.XLOOKUP(E4135,missing_cities!$Q$2:$Q$56,missing_cities!$S$2:$S$56,"Not Found",0)</f>
        <v>North America</v>
      </c>
      <c r="I4135" t="s">
        <v>3449</v>
      </c>
      <c r="J4135" s="15">
        <v>0.21</v>
      </c>
      <c r="K4135" t="s">
        <v>19</v>
      </c>
      <c r="L4135" s="15" t="str">
        <f t="shared" si="128"/>
        <v>9:00-18:00</v>
      </c>
      <c r="M4135" s="16">
        <f t="shared" si="129"/>
        <v>0.37</v>
      </c>
      <c r="N4135" s="15">
        <v>10.3</v>
      </c>
      <c r="O4135" s="15">
        <v>26</v>
      </c>
      <c r="P4135" t="s">
        <v>20</v>
      </c>
      <c r="Q4135">
        <v>150</v>
      </c>
      <c r="R4135" t="s">
        <v>48</v>
      </c>
      <c r="S4135">
        <v>2022</v>
      </c>
      <c r="T4135" t="s">
        <v>31</v>
      </c>
      <c r="U4135" s="15">
        <v>4.3</v>
      </c>
      <c r="V4135" s="15">
        <v>5</v>
      </c>
      <c r="W4135" t="s">
        <v>27</v>
      </c>
    </row>
    <row r="4136" spans="1:23">
      <c r="A4136" t="s">
        <v>4181</v>
      </c>
      <c r="B4136">
        <v>8.8603729999999992</v>
      </c>
      <c r="C4136" s="15">
        <v>100.52622100000001</v>
      </c>
      <c r="D4136" s="2" t="s">
        <v>9152</v>
      </c>
      <c r="E4136" s="14">
        <f>_xlfn.XLOOKUP(C4136,missing_cities!B:B,missing_cities!C:C,"Not Found",0)</f>
        <v>0</v>
      </c>
      <c r="F4136" s="14" t="s">
        <v>9990</v>
      </c>
      <c r="G4136" s="2" t="str">
        <f>_xlfn.XLOOKUP(E4136,missing_cities!$Q$2:$Q$56,missing_cities!$R$2:$R$56,"Not Found",0)</f>
        <v>Not Found</v>
      </c>
      <c r="H4136" t="str">
        <f>_xlfn.XLOOKUP(E4136,missing_cities!$Q$2:$Q$56,missing_cities!$S$2:$S$56,"Not Found",0)</f>
        <v>Not Found</v>
      </c>
      <c r="I4136" t="s">
        <v>3449</v>
      </c>
      <c r="J4136" s="15">
        <v>0.3</v>
      </c>
      <c r="K4136" s="1">
        <v>45862</v>
      </c>
      <c r="L4136" s="15" t="str">
        <f t="shared" si="128"/>
        <v>9.00-21.00</v>
      </c>
      <c r="M4136" s="16">
        <f t="shared" si="129"/>
        <v>12</v>
      </c>
      <c r="N4136" s="15">
        <v>7.8</v>
      </c>
      <c r="O4136" s="15">
        <v>86</v>
      </c>
      <c r="P4136" t="s">
        <v>37</v>
      </c>
      <c r="Q4136">
        <v>150</v>
      </c>
      <c r="R4136" t="s">
        <v>48</v>
      </c>
      <c r="S4136">
        <v>2017</v>
      </c>
      <c r="T4136" t="s">
        <v>31</v>
      </c>
      <c r="U4136" s="15">
        <v>4.3</v>
      </c>
      <c r="V4136" s="15">
        <v>6</v>
      </c>
      <c r="W4136" t="s">
        <v>27</v>
      </c>
    </row>
    <row r="4137" spans="1:23">
      <c r="A4137" t="s">
        <v>4182</v>
      </c>
      <c r="B4137">
        <v>43.681249000000001</v>
      </c>
      <c r="C4137" s="15">
        <v>-79.398947000000007</v>
      </c>
      <c r="D4137" s="2" t="s">
        <v>9153</v>
      </c>
      <c r="E4137" s="14" t="s">
        <v>5050</v>
      </c>
      <c r="F4137" s="14" t="e" vm="1">
        <v>#VALUE!</v>
      </c>
      <c r="G4137" s="2" t="str">
        <f>_xlfn.XLOOKUP(E4137,missing_cities!$Q$2:$Q$56,missing_cities!$R$2:$R$56,"Not Found",0)</f>
        <v>Canada</v>
      </c>
      <c r="H4137" t="str">
        <f>_xlfn.XLOOKUP(E4137,missing_cities!$Q$2:$Q$56,missing_cities!$S$2:$S$56,"Not Found",0)</f>
        <v>North America</v>
      </c>
      <c r="I4137" t="s">
        <v>3449</v>
      </c>
      <c r="J4137" s="15">
        <v>0.3</v>
      </c>
      <c r="K4137" s="1">
        <v>45862</v>
      </c>
      <c r="L4137" s="15" t="str">
        <f t="shared" si="128"/>
        <v>9.00-21.00</v>
      </c>
      <c r="M4137" s="16">
        <f t="shared" si="129"/>
        <v>12</v>
      </c>
      <c r="N4137" s="15">
        <v>5.0199999999999996</v>
      </c>
      <c r="O4137" s="15">
        <v>86</v>
      </c>
      <c r="P4137" t="s">
        <v>20</v>
      </c>
      <c r="Q4137">
        <v>50</v>
      </c>
      <c r="R4137" t="s">
        <v>74</v>
      </c>
      <c r="S4137">
        <v>2021</v>
      </c>
      <c r="T4137" t="s">
        <v>22</v>
      </c>
      <c r="U4137" s="15">
        <v>3.9</v>
      </c>
      <c r="V4137" s="15">
        <v>10</v>
      </c>
      <c r="W4137" t="s">
        <v>23</v>
      </c>
    </row>
    <row r="4138" spans="1:23">
      <c r="A4138" t="s">
        <v>4183</v>
      </c>
      <c r="B4138">
        <v>-22.995698000000001</v>
      </c>
      <c r="C4138" s="15">
        <v>-150.04554099999999</v>
      </c>
      <c r="D4138" s="2" t="s">
        <v>9154</v>
      </c>
      <c r="E4138" s="14" t="str">
        <f>_xlfn.XLOOKUP(C4138,missing_cities!B:B,missing_cities!C:C,"Not Found",0)</f>
        <v>Error</v>
      </c>
      <c r="F4138" s="14" t="s">
        <v>9987</v>
      </c>
      <c r="G4138" s="2" t="str">
        <f>_xlfn.XLOOKUP(E4138,missing_cities!$Q$2:$Q$56,missing_cities!$R$2:$R$56,"Not Found",0)</f>
        <v>Error</v>
      </c>
      <c r="H4138" t="str">
        <f>_xlfn.XLOOKUP(E4138,missing_cities!$Q$2:$Q$56,missing_cities!$S$2:$S$56,"Not Found",0)</f>
        <v>Error</v>
      </c>
      <c r="I4138" t="s">
        <v>3449</v>
      </c>
      <c r="J4138" s="15">
        <v>0.16</v>
      </c>
      <c r="K4138" s="1">
        <v>45862</v>
      </c>
      <c r="L4138" s="15" t="str">
        <f t="shared" si="128"/>
        <v>9.00-21.00</v>
      </c>
      <c r="M4138" s="16">
        <f t="shared" si="129"/>
        <v>12</v>
      </c>
      <c r="N4138" s="15">
        <v>9.66</v>
      </c>
      <c r="O4138" s="15">
        <v>59</v>
      </c>
      <c r="P4138" t="s">
        <v>20</v>
      </c>
      <c r="Q4138">
        <v>22</v>
      </c>
      <c r="R4138" t="s">
        <v>21</v>
      </c>
      <c r="S4138">
        <v>2022</v>
      </c>
      <c r="T4138" t="s">
        <v>22</v>
      </c>
      <c r="U4138" s="15">
        <v>3.9</v>
      </c>
      <c r="V4138" s="15">
        <v>1</v>
      </c>
      <c r="W4138" t="s">
        <v>23</v>
      </c>
    </row>
    <row r="4139" spans="1:23">
      <c r="A4139" t="s">
        <v>4184</v>
      </c>
      <c r="B4139">
        <v>43.767192999999999</v>
      </c>
      <c r="C4139" s="15">
        <v>-79.403713999999994</v>
      </c>
      <c r="D4139" s="2" t="s">
        <v>9155</v>
      </c>
      <c r="E4139" s="14" t="s">
        <v>5050</v>
      </c>
      <c r="F4139" s="14" t="e" vm="1">
        <v>#VALUE!</v>
      </c>
      <c r="G4139" s="2" t="str">
        <f>_xlfn.XLOOKUP(E4139,missing_cities!$Q$2:$Q$56,missing_cities!$R$2:$R$56,"Not Found",0)</f>
        <v>Canada</v>
      </c>
      <c r="H4139" t="str">
        <f>_xlfn.XLOOKUP(E4139,missing_cities!$Q$2:$Q$56,missing_cities!$S$2:$S$56,"Not Found",0)</f>
        <v>North America</v>
      </c>
      <c r="I4139" t="s">
        <v>3449</v>
      </c>
      <c r="J4139" s="15">
        <v>0.39</v>
      </c>
      <c r="K4139" t="s">
        <v>19</v>
      </c>
      <c r="L4139" s="15" t="str">
        <f t="shared" si="128"/>
        <v>9:00-18:00</v>
      </c>
      <c r="M4139" s="16">
        <f t="shared" si="129"/>
        <v>0.37</v>
      </c>
      <c r="N4139" s="15">
        <v>3.81</v>
      </c>
      <c r="O4139" s="15">
        <v>65</v>
      </c>
      <c r="P4139" t="s">
        <v>20</v>
      </c>
      <c r="Q4139">
        <v>50</v>
      </c>
      <c r="R4139" t="s">
        <v>42</v>
      </c>
      <c r="S4139">
        <v>2015</v>
      </c>
      <c r="T4139" t="s">
        <v>31</v>
      </c>
      <c r="U4139" s="15">
        <v>4.3</v>
      </c>
      <c r="V4139" s="15">
        <v>5</v>
      </c>
      <c r="W4139" t="s">
        <v>27</v>
      </c>
    </row>
    <row r="4140" spans="1:23">
      <c r="A4140" t="s">
        <v>4185</v>
      </c>
      <c r="B4140">
        <v>52.457084999999999</v>
      </c>
      <c r="C4140" s="15">
        <v>13.368895</v>
      </c>
      <c r="D4140" s="2" t="s">
        <v>9156</v>
      </c>
      <c r="E4140" s="14" t="s">
        <v>5057</v>
      </c>
      <c r="F4140" s="14" t="e" vm="3">
        <v>#VALUE!</v>
      </c>
      <c r="G4140" s="2" t="str">
        <f>_xlfn.XLOOKUP(E4140,missing_cities!$Q$2:$Q$56,missing_cities!$R$2:$R$56,"Not Found",0)</f>
        <v>Germany</v>
      </c>
      <c r="H4140" t="str">
        <f>_xlfn.XLOOKUP(E4140,missing_cities!$Q$2:$Q$56,missing_cities!$S$2:$S$56,"Not Found",0)</f>
        <v>Europe</v>
      </c>
      <c r="I4140" t="s">
        <v>3449</v>
      </c>
      <c r="J4140" s="15">
        <v>0.3</v>
      </c>
      <c r="K4140" t="s">
        <v>19</v>
      </c>
      <c r="L4140" s="15" t="str">
        <f t="shared" si="128"/>
        <v>9:00-18:00</v>
      </c>
      <c r="M4140" s="16">
        <f t="shared" si="129"/>
        <v>0.37</v>
      </c>
      <c r="N4140" s="15">
        <v>10.61</v>
      </c>
      <c r="O4140" s="15">
        <v>46</v>
      </c>
      <c r="P4140" t="s">
        <v>37</v>
      </c>
      <c r="Q4140">
        <v>22</v>
      </c>
      <c r="R4140" t="s">
        <v>76</v>
      </c>
      <c r="S4140">
        <v>2017</v>
      </c>
      <c r="T4140" t="s">
        <v>31</v>
      </c>
      <c r="U4140" s="15">
        <v>3.7</v>
      </c>
      <c r="V4140" s="15">
        <v>4</v>
      </c>
      <c r="W4140" t="s">
        <v>23</v>
      </c>
    </row>
    <row r="4141" spans="1:23">
      <c r="A4141" t="s">
        <v>4186</v>
      </c>
      <c r="B4141">
        <v>34.017028000000003</v>
      </c>
      <c r="C4141" s="15">
        <v>-118.388909</v>
      </c>
      <c r="D4141" s="2" t="s">
        <v>9157</v>
      </c>
      <c r="E4141" s="14" t="s">
        <v>5111</v>
      </c>
      <c r="F4141" s="14" t="e" vm="5">
        <v>#VALUE!</v>
      </c>
      <c r="G4141" s="2" t="str">
        <f>_xlfn.XLOOKUP(E4141,missing_cities!$Q$2:$Q$56,missing_cities!$R$2:$R$56,"Not Found",0)</f>
        <v>United States</v>
      </c>
      <c r="H4141" t="str">
        <f>_xlfn.XLOOKUP(E4141,missing_cities!$Q$2:$Q$56,missing_cities!$S$2:$S$56,"Not Found",0)</f>
        <v>North America</v>
      </c>
      <c r="I4141" t="s">
        <v>3449</v>
      </c>
      <c r="J4141" s="15">
        <v>0.4</v>
      </c>
      <c r="K4141" t="s">
        <v>34</v>
      </c>
      <c r="L4141" s="15" t="str">
        <f t="shared" si="128"/>
        <v>6:00-22:00</v>
      </c>
      <c r="M4141" s="16">
        <f t="shared" si="129"/>
        <v>0.67</v>
      </c>
      <c r="N4141" s="15">
        <v>1.43</v>
      </c>
      <c r="O4141" s="15">
        <v>95</v>
      </c>
      <c r="P4141" t="s">
        <v>37</v>
      </c>
      <c r="Q4141">
        <v>22</v>
      </c>
      <c r="R4141" t="s">
        <v>132</v>
      </c>
      <c r="S4141">
        <v>2015</v>
      </c>
      <c r="T4141" t="s">
        <v>31</v>
      </c>
      <c r="U4141" s="15">
        <v>4.8</v>
      </c>
      <c r="V4141" s="15">
        <v>7</v>
      </c>
      <c r="W4141" t="s">
        <v>23</v>
      </c>
    </row>
    <row r="4142" spans="1:23">
      <c r="A4142" t="s">
        <v>4187</v>
      </c>
      <c r="B4142">
        <v>37.562308000000002</v>
      </c>
      <c r="C4142" s="15">
        <v>126.948342</v>
      </c>
      <c r="D4142" s="2" t="s">
        <v>9158</v>
      </c>
      <c r="E4142" s="14" t="s">
        <v>5063</v>
      </c>
      <c r="F4142" s="14" t="e" vm="6">
        <v>#VALUE!</v>
      </c>
      <c r="G4142" s="2" t="str">
        <f>_xlfn.XLOOKUP(E4142,missing_cities!$Q$2:$Q$56,missing_cities!$R$2:$R$56,"Not Found",0)</f>
        <v>South Korea</v>
      </c>
      <c r="H4142" t="str">
        <f>_xlfn.XLOOKUP(E4142,missing_cities!$Q$2:$Q$56,missing_cities!$S$2:$S$56,"Not Found",0)</f>
        <v>Asia</v>
      </c>
      <c r="I4142" t="s">
        <v>3449</v>
      </c>
      <c r="J4142" s="15">
        <v>0.37</v>
      </c>
      <c r="K4142" s="1">
        <v>45862</v>
      </c>
      <c r="L4142" s="15" t="str">
        <f t="shared" si="128"/>
        <v>9.00-21.00</v>
      </c>
      <c r="M4142" s="16">
        <f t="shared" si="129"/>
        <v>12</v>
      </c>
      <c r="N4142" s="15">
        <v>16.63</v>
      </c>
      <c r="O4142" s="15">
        <v>93</v>
      </c>
      <c r="P4142" t="s">
        <v>29</v>
      </c>
      <c r="Q4142">
        <v>350</v>
      </c>
      <c r="R4142" t="s">
        <v>21</v>
      </c>
      <c r="S4142">
        <v>2012</v>
      </c>
      <c r="T4142" t="s">
        <v>22</v>
      </c>
      <c r="U4142" s="15">
        <v>3.9</v>
      </c>
      <c r="V4142" s="15">
        <v>2</v>
      </c>
      <c r="W4142" t="s">
        <v>23</v>
      </c>
    </row>
    <row r="4143" spans="1:23">
      <c r="A4143" t="s">
        <v>4188</v>
      </c>
      <c r="B4143">
        <v>-33.857430999999998</v>
      </c>
      <c r="C4143" s="15">
        <v>18.454915</v>
      </c>
      <c r="D4143" s="2" t="s">
        <v>9159</v>
      </c>
      <c r="E4143" s="14" t="s">
        <v>5085</v>
      </c>
      <c r="F4143" s="14" t="e" vm="12">
        <v>#VALUE!</v>
      </c>
      <c r="G4143" s="2" t="str">
        <f>_xlfn.XLOOKUP(E4143,missing_cities!$Q$2:$Q$56,missing_cities!$R$2:$R$56,"Not Found",0)</f>
        <v>South Africa</v>
      </c>
      <c r="H4143" t="str">
        <f>_xlfn.XLOOKUP(E4143,missing_cities!$Q$2:$Q$56,missing_cities!$S$2:$S$56,"Not Found",0)</f>
        <v>Africa</v>
      </c>
      <c r="I4143" t="s">
        <v>3449</v>
      </c>
      <c r="J4143" s="15">
        <v>0.3</v>
      </c>
      <c r="K4143" t="s">
        <v>34</v>
      </c>
      <c r="L4143" s="15" t="str">
        <f t="shared" si="128"/>
        <v>6:00-22:00</v>
      </c>
      <c r="M4143" s="16">
        <f t="shared" si="129"/>
        <v>0.67</v>
      </c>
      <c r="N4143" s="15">
        <v>5.59</v>
      </c>
      <c r="O4143" s="15">
        <v>62</v>
      </c>
      <c r="P4143" t="s">
        <v>25</v>
      </c>
      <c r="Q4143">
        <v>50</v>
      </c>
      <c r="R4143" t="s">
        <v>44</v>
      </c>
      <c r="S4143">
        <v>2022</v>
      </c>
      <c r="T4143" t="s">
        <v>22</v>
      </c>
      <c r="U4143" s="15">
        <v>4.5999999999999996</v>
      </c>
      <c r="V4143" s="15">
        <v>7</v>
      </c>
      <c r="W4143" t="s">
        <v>23</v>
      </c>
    </row>
    <row r="4144" spans="1:23">
      <c r="A4144" t="s">
        <v>4189</v>
      </c>
      <c r="B4144">
        <v>19.082820999999999</v>
      </c>
      <c r="C4144" s="15">
        <v>72.881362999999993</v>
      </c>
      <c r="D4144" s="2" t="s">
        <v>6240</v>
      </c>
      <c r="E4144" s="14" t="s">
        <v>5079</v>
      </c>
      <c r="F4144" s="14" t="e" vm="11">
        <v>#VALUE!</v>
      </c>
      <c r="G4144" s="2" t="str">
        <f>_xlfn.XLOOKUP(E4144,missing_cities!$Q$2:$Q$56,missing_cities!$R$2:$R$56,"Not Found",0)</f>
        <v>India</v>
      </c>
      <c r="H4144" t="str">
        <f>_xlfn.XLOOKUP(E4144,missing_cities!$Q$2:$Q$56,missing_cities!$S$2:$S$56,"Not Found",0)</f>
        <v>Asia</v>
      </c>
      <c r="I4144" t="s">
        <v>3449</v>
      </c>
      <c r="J4144" s="15">
        <v>0.31</v>
      </c>
      <c r="K4144" t="s">
        <v>34</v>
      </c>
      <c r="L4144" s="15" t="str">
        <f t="shared" si="128"/>
        <v>6:00-22:00</v>
      </c>
      <c r="M4144" s="16">
        <f t="shared" si="129"/>
        <v>0.67</v>
      </c>
      <c r="N4144" s="15">
        <v>1</v>
      </c>
      <c r="O4144" s="15">
        <v>36</v>
      </c>
      <c r="P4144" t="s">
        <v>25</v>
      </c>
      <c r="Q4144">
        <v>50</v>
      </c>
      <c r="R4144" t="s">
        <v>74</v>
      </c>
      <c r="S4144">
        <v>2022</v>
      </c>
      <c r="T4144" t="s">
        <v>31</v>
      </c>
      <c r="U4144" s="15">
        <v>3.9</v>
      </c>
      <c r="V4144" s="15">
        <v>6</v>
      </c>
      <c r="W4144" t="s">
        <v>27</v>
      </c>
    </row>
    <row r="4145" spans="1:23">
      <c r="A4145" t="s">
        <v>4190</v>
      </c>
      <c r="B4145">
        <v>-19.020506999999998</v>
      </c>
      <c r="C4145" s="15">
        <v>-145.97494699999999</v>
      </c>
      <c r="D4145" s="2" t="s">
        <v>9160</v>
      </c>
      <c r="E4145" s="14" t="str">
        <f>_xlfn.XLOOKUP(C4145,missing_cities!B:B,missing_cities!C:C,"Not Found",0)</f>
        <v>Error</v>
      </c>
      <c r="F4145" s="14" t="s">
        <v>9987</v>
      </c>
      <c r="G4145" s="2" t="str">
        <f>_xlfn.XLOOKUP(E4145,missing_cities!$Q$2:$Q$56,missing_cities!$R$2:$R$56,"Not Found",0)</f>
        <v>Error</v>
      </c>
      <c r="H4145" t="str">
        <f>_xlfn.XLOOKUP(E4145,missing_cities!$Q$2:$Q$56,missing_cities!$S$2:$S$56,"Not Found",0)</f>
        <v>Error</v>
      </c>
      <c r="I4145" t="s">
        <v>3449</v>
      </c>
      <c r="J4145" s="15">
        <v>0.43</v>
      </c>
      <c r="K4145" t="s">
        <v>19</v>
      </c>
      <c r="L4145" s="15" t="str">
        <f t="shared" si="128"/>
        <v>9:00-18:00</v>
      </c>
      <c r="M4145" s="16">
        <f t="shared" si="129"/>
        <v>0.37</v>
      </c>
      <c r="N4145" s="15">
        <v>9.4700000000000006</v>
      </c>
      <c r="O4145" s="15">
        <v>57</v>
      </c>
      <c r="P4145" t="s">
        <v>25</v>
      </c>
      <c r="Q4145">
        <v>350</v>
      </c>
      <c r="R4145" t="s">
        <v>37</v>
      </c>
      <c r="S4145">
        <v>2023</v>
      </c>
      <c r="T4145" t="s">
        <v>22</v>
      </c>
      <c r="U4145" s="15">
        <v>4</v>
      </c>
      <c r="V4145" s="15">
        <v>6</v>
      </c>
      <c r="W4145" t="s">
        <v>32</v>
      </c>
    </row>
    <row r="4146" spans="1:23">
      <c r="A4146" t="s">
        <v>4191</v>
      </c>
      <c r="B4146">
        <v>37.858136999999999</v>
      </c>
      <c r="C4146" s="15">
        <v>-122.44966700000001</v>
      </c>
      <c r="D4146" s="2" t="s">
        <v>9161</v>
      </c>
      <c r="E4146" s="14" t="s">
        <v>5061</v>
      </c>
      <c r="F4146" s="14" t="e" vm="5">
        <v>#VALUE!</v>
      </c>
      <c r="G4146" s="2" t="str">
        <f>_xlfn.XLOOKUP(E4146,missing_cities!$Q$2:$Q$56,missing_cities!$R$2:$R$56,"Not Found",0)</f>
        <v>United States</v>
      </c>
      <c r="H4146" t="str">
        <f>_xlfn.XLOOKUP(E4146,missing_cities!$Q$2:$Q$56,missing_cities!$S$2:$S$56,"Not Found",0)</f>
        <v>North America</v>
      </c>
      <c r="I4146" t="s">
        <v>3449</v>
      </c>
      <c r="J4146" s="15">
        <v>0.26</v>
      </c>
      <c r="K4146" s="1">
        <v>45862</v>
      </c>
      <c r="L4146" s="15" t="str">
        <f t="shared" si="128"/>
        <v>9.00-21.00</v>
      </c>
      <c r="M4146" s="16">
        <f t="shared" si="129"/>
        <v>12</v>
      </c>
      <c r="N4146" s="15">
        <v>7.01</v>
      </c>
      <c r="O4146" s="15">
        <v>53</v>
      </c>
      <c r="P4146" t="s">
        <v>39</v>
      </c>
      <c r="Q4146">
        <v>350</v>
      </c>
      <c r="R4146" t="s">
        <v>40</v>
      </c>
      <c r="S4146">
        <v>2014</v>
      </c>
      <c r="T4146" t="s">
        <v>31</v>
      </c>
      <c r="U4146" s="15">
        <v>4.2</v>
      </c>
      <c r="V4146" s="15">
        <v>4</v>
      </c>
      <c r="W4146" t="s">
        <v>23</v>
      </c>
    </row>
    <row r="4147" spans="1:23">
      <c r="A4147" t="s">
        <v>4192</v>
      </c>
      <c r="B4147">
        <v>52.519362999999998</v>
      </c>
      <c r="C4147" s="15">
        <v>13.412737</v>
      </c>
      <c r="D4147" s="2" t="s">
        <v>9162</v>
      </c>
      <c r="E4147" s="14" t="s">
        <v>5057</v>
      </c>
      <c r="F4147" s="14" t="e" vm="3">
        <v>#VALUE!</v>
      </c>
      <c r="G4147" s="2" t="str">
        <f>_xlfn.XLOOKUP(E4147,missing_cities!$Q$2:$Q$56,missing_cities!$R$2:$R$56,"Not Found",0)</f>
        <v>Germany</v>
      </c>
      <c r="H4147" t="str">
        <f>_xlfn.XLOOKUP(E4147,missing_cities!$Q$2:$Q$56,missing_cities!$S$2:$S$56,"Not Found",0)</f>
        <v>Europe</v>
      </c>
      <c r="I4147" t="s">
        <v>3449</v>
      </c>
      <c r="J4147" s="15">
        <v>0.13</v>
      </c>
      <c r="K4147" t="s">
        <v>34</v>
      </c>
      <c r="L4147" s="15" t="str">
        <f t="shared" si="128"/>
        <v>6:00-22:00</v>
      </c>
      <c r="M4147" s="16">
        <f t="shared" si="129"/>
        <v>0.67</v>
      </c>
      <c r="N4147" s="15">
        <v>8.0299999999999994</v>
      </c>
      <c r="O4147" s="15">
        <v>17</v>
      </c>
      <c r="P4147" t="s">
        <v>37</v>
      </c>
      <c r="Q4147">
        <v>350</v>
      </c>
      <c r="R4147" t="s">
        <v>21</v>
      </c>
      <c r="S4147">
        <v>2022</v>
      </c>
      <c r="T4147" t="s">
        <v>22</v>
      </c>
      <c r="U4147" s="15">
        <v>3</v>
      </c>
      <c r="V4147" s="15">
        <v>4</v>
      </c>
      <c r="W4147" t="s">
        <v>23</v>
      </c>
    </row>
    <row r="4148" spans="1:23">
      <c r="A4148" t="s">
        <v>4193</v>
      </c>
      <c r="B4148">
        <v>39.870108000000002</v>
      </c>
      <c r="C4148" s="15">
        <v>116.419911</v>
      </c>
      <c r="D4148" s="2" t="s">
        <v>9163</v>
      </c>
      <c r="E4148" s="14" t="s">
        <v>5071</v>
      </c>
      <c r="F4148" s="14" t="e" vm="9">
        <v>#VALUE!</v>
      </c>
      <c r="G4148" s="2" t="str">
        <f>_xlfn.XLOOKUP(E4148,missing_cities!$Q$2:$Q$56,missing_cities!$R$2:$R$56,"Not Found",0)</f>
        <v>China</v>
      </c>
      <c r="H4148" t="str">
        <f>_xlfn.XLOOKUP(E4148,missing_cities!$Q$2:$Q$56,missing_cities!$S$2:$S$56,"Not Found",0)</f>
        <v>Asia</v>
      </c>
      <c r="I4148" t="s">
        <v>3449</v>
      </c>
      <c r="J4148" s="15">
        <v>0.43</v>
      </c>
      <c r="K4148" s="1">
        <v>45862</v>
      </c>
      <c r="L4148" s="15" t="str">
        <f t="shared" si="128"/>
        <v>9.00-21.00</v>
      </c>
      <c r="M4148" s="16">
        <f t="shared" si="129"/>
        <v>12</v>
      </c>
      <c r="N4148" s="15">
        <v>6.72</v>
      </c>
      <c r="O4148" s="15">
        <v>40</v>
      </c>
      <c r="P4148" t="s">
        <v>25</v>
      </c>
      <c r="Q4148">
        <v>22</v>
      </c>
      <c r="R4148" t="s">
        <v>48</v>
      </c>
      <c r="S4148">
        <v>2012</v>
      </c>
      <c r="T4148" t="s">
        <v>22</v>
      </c>
      <c r="U4148" s="15">
        <v>3.6</v>
      </c>
      <c r="V4148" s="15">
        <v>2</v>
      </c>
      <c r="W4148" t="s">
        <v>27</v>
      </c>
    </row>
    <row r="4149" spans="1:23">
      <c r="A4149" t="s">
        <v>4194</v>
      </c>
      <c r="B4149">
        <v>37.856504000000001</v>
      </c>
      <c r="C4149" s="15">
        <v>-122.37236900000001</v>
      </c>
      <c r="D4149" s="2" t="s">
        <v>9164</v>
      </c>
      <c r="E4149" s="14" t="s">
        <v>5061</v>
      </c>
      <c r="F4149" s="14" t="e" vm="5">
        <v>#VALUE!</v>
      </c>
      <c r="G4149" s="2" t="str">
        <f>_xlfn.XLOOKUP(E4149,missing_cities!$Q$2:$Q$56,missing_cities!$R$2:$R$56,"Not Found",0)</f>
        <v>United States</v>
      </c>
      <c r="H4149" t="str">
        <f>_xlfn.XLOOKUP(E4149,missing_cities!$Q$2:$Q$56,missing_cities!$S$2:$S$56,"Not Found",0)</f>
        <v>North America</v>
      </c>
      <c r="I4149" t="s">
        <v>3449</v>
      </c>
      <c r="J4149" s="15">
        <v>0.2</v>
      </c>
      <c r="K4149" t="s">
        <v>19</v>
      </c>
      <c r="L4149" s="15" t="str">
        <f t="shared" si="128"/>
        <v>9:00-18:00</v>
      </c>
      <c r="M4149" s="16">
        <f t="shared" si="129"/>
        <v>0.37</v>
      </c>
      <c r="N4149" s="15">
        <v>5.05</v>
      </c>
      <c r="O4149" s="15">
        <v>60</v>
      </c>
      <c r="P4149" t="s">
        <v>25</v>
      </c>
      <c r="Q4149">
        <v>350</v>
      </c>
      <c r="R4149" t="s">
        <v>42</v>
      </c>
      <c r="S4149">
        <v>2017</v>
      </c>
      <c r="T4149" t="s">
        <v>22</v>
      </c>
      <c r="U4149" s="15">
        <v>4.8</v>
      </c>
      <c r="V4149" s="15">
        <v>4</v>
      </c>
      <c r="W4149" t="s">
        <v>32</v>
      </c>
    </row>
    <row r="4150" spans="1:23">
      <c r="A4150" t="s">
        <v>4195</v>
      </c>
      <c r="B4150">
        <v>37.885623000000002</v>
      </c>
      <c r="C4150" s="15">
        <v>-122.408402</v>
      </c>
      <c r="D4150" s="2" t="s">
        <v>9165</v>
      </c>
      <c r="E4150" s="14" t="s">
        <v>5061</v>
      </c>
      <c r="F4150" s="14" t="e" vm="5">
        <v>#VALUE!</v>
      </c>
      <c r="G4150" s="2" t="str">
        <f>_xlfn.XLOOKUP(E4150,missing_cities!$Q$2:$Q$56,missing_cities!$R$2:$R$56,"Not Found",0)</f>
        <v>United States</v>
      </c>
      <c r="H4150" t="str">
        <f>_xlfn.XLOOKUP(E4150,missing_cities!$Q$2:$Q$56,missing_cities!$S$2:$S$56,"Not Found",0)</f>
        <v>North America</v>
      </c>
      <c r="I4150" t="s">
        <v>3449</v>
      </c>
      <c r="J4150" s="15">
        <v>0.15</v>
      </c>
      <c r="K4150" t="s">
        <v>19</v>
      </c>
      <c r="L4150" s="15" t="str">
        <f t="shared" si="128"/>
        <v>9:00-18:00</v>
      </c>
      <c r="M4150" s="16">
        <f t="shared" si="129"/>
        <v>0.37</v>
      </c>
      <c r="N4150" s="15">
        <v>19.16</v>
      </c>
      <c r="O4150" s="15">
        <v>13</v>
      </c>
      <c r="P4150" t="s">
        <v>25</v>
      </c>
      <c r="Q4150">
        <v>50</v>
      </c>
      <c r="R4150" t="s">
        <v>21</v>
      </c>
      <c r="S4150">
        <v>2012</v>
      </c>
      <c r="T4150" t="s">
        <v>31</v>
      </c>
      <c r="U4150" s="15">
        <v>3.6</v>
      </c>
      <c r="V4150" s="15">
        <v>9</v>
      </c>
      <c r="W4150" t="s">
        <v>23</v>
      </c>
    </row>
    <row r="4151" spans="1:23">
      <c r="A4151" t="s">
        <v>4196</v>
      </c>
      <c r="B4151">
        <v>25.307255000000001</v>
      </c>
      <c r="C4151" s="15">
        <v>55.334339999999997</v>
      </c>
      <c r="D4151" s="2" t="s">
        <v>9166</v>
      </c>
      <c r="E4151" s="14" t="s">
        <v>5076</v>
      </c>
      <c r="F4151" s="14" t="e" vm="10">
        <v>#VALUE!</v>
      </c>
      <c r="G4151" s="2" t="str">
        <f>_xlfn.XLOOKUP(E4151,missing_cities!$Q$2:$Q$56,missing_cities!$R$2:$R$56,"Not Found",0)</f>
        <v>United Arab Emirates</v>
      </c>
      <c r="H4151" t="str">
        <f>_xlfn.XLOOKUP(E4151,missing_cities!$Q$2:$Q$56,missing_cities!$S$2:$S$56,"Not Found",0)</f>
        <v>Asia</v>
      </c>
      <c r="I4151" t="s">
        <v>3449</v>
      </c>
      <c r="J4151" s="15">
        <v>0.19</v>
      </c>
      <c r="K4151" t="s">
        <v>19</v>
      </c>
      <c r="L4151" s="15" t="str">
        <f t="shared" si="128"/>
        <v>9:00-18:00</v>
      </c>
      <c r="M4151" s="16">
        <f t="shared" si="129"/>
        <v>0.37</v>
      </c>
      <c r="N4151" s="15">
        <v>9.52</v>
      </c>
      <c r="O4151" s="15">
        <v>25</v>
      </c>
      <c r="P4151" t="s">
        <v>25</v>
      </c>
      <c r="Q4151">
        <v>50</v>
      </c>
      <c r="R4151" t="s">
        <v>21</v>
      </c>
      <c r="S4151">
        <v>2014</v>
      </c>
      <c r="T4151" t="s">
        <v>22</v>
      </c>
      <c r="U4151" s="15">
        <v>4.5</v>
      </c>
      <c r="V4151" s="15">
        <v>8</v>
      </c>
      <c r="W4151" t="s">
        <v>27</v>
      </c>
    </row>
    <row r="4152" spans="1:23">
      <c r="A4152" t="s">
        <v>4197</v>
      </c>
      <c r="B4152">
        <v>39.814473</v>
      </c>
      <c r="C4152" s="15">
        <v>116.307661</v>
      </c>
      <c r="D4152" s="2" t="s">
        <v>9167</v>
      </c>
      <c r="E4152" s="14" t="s">
        <v>5071</v>
      </c>
      <c r="F4152" s="14" t="e" vm="9">
        <v>#VALUE!</v>
      </c>
      <c r="G4152" s="2" t="str">
        <f>_xlfn.XLOOKUP(E4152,missing_cities!$Q$2:$Q$56,missing_cities!$R$2:$R$56,"Not Found",0)</f>
        <v>China</v>
      </c>
      <c r="H4152" t="str">
        <f>_xlfn.XLOOKUP(E4152,missing_cities!$Q$2:$Q$56,missing_cities!$S$2:$S$56,"Not Found",0)</f>
        <v>Asia</v>
      </c>
      <c r="I4152" t="s">
        <v>3449</v>
      </c>
      <c r="J4152" s="15">
        <v>0.47</v>
      </c>
      <c r="K4152" s="1">
        <v>45862</v>
      </c>
      <c r="L4152" s="15" t="str">
        <f t="shared" si="128"/>
        <v>9.00-21.00</v>
      </c>
      <c r="M4152" s="16">
        <f t="shared" si="129"/>
        <v>12</v>
      </c>
      <c r="N4152" s="15">
        <v>5.94</v>
      </c>
      <c r="O4152" s="15">
        <v>44</v>
      </c>
      <c r="P4152" t="s">
        <v>37</v>
      </c>
      <c r="Q4152">
        <v>22</v>
      </c>
      <c r="R4152" t="s">
        <v>21</v>
      </c>
      <c r="S4152">
        <v>2023</v>
      </c>
      <c r="T4152" t="s">
        <v>31</v>
      </c>
      <c r="U4152" s="15">
        <v>4.8</v>
      </c>
      <c r="V4152" s="15">
        <v>9</v>
      </c>
      <c r="W4152" t="s">
        <v>23</v>
      </c>
    </row>
    <row r="4153" spans="1:23">
      <c r="A4153" t="s">
        <v>4198</v>
      </c>
      <c r="B4153">
        <v>-43.969002000000003</v>
      </c>
      <c r="C4153" s="15">
        <v>21.297632</v>
      </c>
      <c r="D4153" s="2" t="s">
        <v>9168</v>
      </c>
      <c r="E4153" s="14" t="str">
        <f>_xlfn.XLOOKUP(C4153,missing_cities!B:B,missing_cities!C:C,"Not Found",0)</f>
        <v>Error</v>
      </c>
      <c r="F4153" s="14" t="s">
        <v>9987</v>
      </c>
      <c r="G4153" s="2" t="str">
        <f>_xlfn.XLOOKUP(E4153,missing_cities!$Q$2:$Q$56,missing_cities!$R$2:$R$56,"Not Found",0)</f>
        <v>Error</v>
      </c>
      <c r="H4153" t="str">
        <f>_xlfn.XLOOKUP(E4153,missing_cities!$Q$2:$Q$56,missing_cities!$S$2:$S$56,"Not Found",0)</f>
        <v>Error</v>
      </c>
      <c r="I4153" t="s">
        <v>3449</v>
      </c>
      <c r="J4153" s="15">
        <v>0.46</v>
      </c>
      <c r="K4153" t="s">
        <v>19</v>
      </c>
      <c r="L4153" s="15" t="str">
        <f t="shared" si="128"/>
        <v>9:00-18:00</v>
      </c>
      <c r="M4153" s="16">
        <f t="shared" si="129"/>
        <v>0.37</v>
      </c>
      <c r="N4153" s="15">
        <v>2.94</v>
      </c>
      <c r="O4153" s="15">
        <v>31</v>
      </c>
      <c r="P4153" t="s">
        <v>37</v>
      </c>
      <c r="Q4153">
        <v>350</v>
      </c>
      <c r="R4153" t="s">
        <v>48</v>
      </c>
      <c r="S4153">
        <v>2018</v>
      </c>
      <c r="T4153" t="s">
        <v>22</v>
      </c>
      <c r="U4153" s="15">
        <v>4.8</v>
      </c>
      <c r="V4153" s="15">
        <v>3</v>
      </c>
      <c r="W4153" t="s">
        <v>23</v>
      </c>
    </row>
    <row r="4154" spans="1:23">
      <c r="A4154" t="s">
        <v>4199</v>
      </c>
      <c r="B4154">
        <v>41.827720999999997</v>
      </c>
      <c r="C4154" s="15">
        <v>-87.776561999999998</v>
      </c>
      <c r="D4154" s="2" t="s">
        <v>9169</v>
      </c>
      <c r="E4154" s="14" t="s">
        <v>5065</v>
      </c>
      <c r="F4154" s="14" t="e" vm="5">
        <v>#VALUE!</v>
      </c>
      <c r="G4154" s="2" t="str">
        <f>_xlfn.XLOOKUP(E4154,missing_cities!$Q$2:$Q$56,missing_cities!$R$2:$R$56,"Not Found",0)</f>
        <v>United States</v>
      </c>
      <c r="H4154" t="str">
        <f>_xlfn.XLOOKUP(E4154,missing_cities!$Q$2:$Q$56,missing_cities!$S$2:$S$56,"Not Found",0)</f>
        <v>North America</v>
      </c>
      <c r="I4154" t="s">
        <v>3449</v>
      </c>
      <c r="J4154" s="15">
        <v>0.44</v>
      </c>
      <c r="K4154" s="1">
        <v>45862</v>
      </c>
      <c r="L4154" s="15" t="str">
        <f t="shared" si="128"/>
        <v>9.00-21.00</v>
      </c>
      <c r="M4154" s="16">
        <f t="shared" si="129"/>
        <v>12</v>
      </c>
      <c r="N4154" s="15">
        <v>12.97</v>
      </c>
      <c r="O4154" s="15">
        <v>43</v>
      </c>
      <c r="P4154" t="s">
        <v>39</v>
      </c>
      <c r="Q4154">
        <v>350</v>
      </c>
      <c r="R4154" t="s">
        <v>42</v>
      </c>
      <c r="S4154">
        <v>2012</v>
      </c>
      <c r="T4154" t="s">
        <v>22</v>
      </c>
      <c r="U4154" s="15">
        <v>4.7</v>
      </c>
      <c r="V4154" s="15">
        <v>1</v>
      </c>
      <c r="W4154" t="s">
        <v>27</v>
      </c>
    </row>
    <row r="4155" spans="1:23">
      <c r="A4155" t="s">
        <v>4200</v>
      </c>
      <c r="B4155">
        <v>52.446376999999998</v>
      </c>
      <c r="C4155" s="15">
        <v>13.349482</v>
      </c>
      <c r="D4155" s="2" t="s">
        <v>9170</v>
      </c>
      <c r="E4155" s="14" t="s">
        <v>5057</v>
      </c>
      <c r="F4155" s="14" t="e" vm="3">
        <v>#VALUE!</v>
      </c>
      <c r="G4155" s="2" t="str">
        <f>_xlfn.XLOOKUP(E4155,missing_cities!$Q$2:$Q$56,missing_cities!$R$2:$R$56,"Not Found",0)</f>
        <v>Germany</v>
      </c>
      <c r="H4155" t="str">
        <f>_xlfn.XLOOKUP(E4155,missing_cities!$Q$2:$Q$56,missing_cities!$S$2:$S$56,"Not Found",0)</f>
        <v>Europe</v>
      </c>
      <c r="I4155" t="s">
        <v>3449</v>
      </c>
      <c r="J4155" s="15">
        <v>0.17</v>
      </c>
      <c r="K4155" t="s">
        <v>19</v>
      </c>
      <c r="L4155" s="15" t="str">
        <f t="shared" si="128"/>
        <v>9:00-18:00</v>
      </c>
      <c r="M4155" s="16">
        <f t="shared" si="129"/>
        <v>0.37</v>
      </c>
      <c r="N4155" s="15">
        <v>0.96</v>
      </c>
      <c r="O4155" s="15">
        <v>91</v>
      </c>
      <c r="P4155" t="s">
        <v>25</v>
      </c>
      <c r="Q4155">
        <v>50</v>
      </c>
      <c r="R4155" t="s">
        <v>40</v>
      </c>
      <c r="S4155">
        <v>2015</v>
      </c>
      <c r="T4155" t="s">
        <v>31</v>
      </c>
      <c r="U4155" s="15">
        <v>3.6</v>
      </c>
      <c r="V4155" s="15">
        <v>3</v>
      </c>
      <c r="W4155" t="s">
        <v>23</v>
      </c>
    </row>
    <row r="4156" spans="1:23">
      <c r="A4156" t="s">
        <v>4201</v>
      </c>
      <c r="B4156">
        <v>-33.702866999999998</v>
      </c>
      <c r="C4156" s="15">
        <v>151.246004</v>
      </c>
      <c r="D4156" s="2" t="s">
        <v>9171</v>
      </c>
      <c r="E4156" s="14" t="s">
        <v>5069</v>
      </c>
      <c r="F4156" s="14" t="e" vm="8">
        <v>#VALUE!</v>
      </c>
      <c r="G4156" s="2" t="str">
        <f>_xlfn.XLOOKUP(E4156,missing_cities!$Q$2:$Q$56,missing_cities!$R$2:$R$56,"Not Found",0)</f>
        <v>Australia</v>
      </c>
      <c r="H4156" t="str">
        <f>_xlfn.XLOOKUP(E4156,missing_cities!$Q$2:$Q$56,missing_cities!$S$2:$S$56,"Not Found",0)</f>
        <v>Australia</v>
      </c>
      <c r="I4156" t="s">
        <v>3449</v>
      </c>
      <c r="J4156" s="15">
        <v>0.24</v>
      </c>
      <c r="K4156" t="s">
        <v>34</v>
      </c>
      <c r="L4156" s="15" t="str">
        <f t="shared" si="128"/>
        <v>6:00-22:00</v>
      </c>
      <c r="M4156" s="16">
        <f t="shared" si="129"/>
        <v>0.67</v>
      </c>
      <c r="N4156" s="15">
        <v>16.2</v>
      </c>
      <c r="O4156" s="15">
        <v>10</v>
      </c>
      <c r="P4156" t="s">
        <v>20</v>
      </c>
      <c r="Q4156">
        <v>22</v>
      </c>
      <c r="R4156" t="s">
        <v>67</v>
      </c>
      <c r="S4156">
        <v>2010</v>
      </c>
      <c r="T4156" t="s">
        <v>22</v>
      </c>
      <c r="U4156" s="15">
        <v>4.2</v>
      </c>
      <c r="V4156" s="15">
        <v>9</v>
      </c>
      <c r="W4156" t="s">
        <v>32</v>
      </c>
    </row>
    <row r="4157" spans="1:23">
      <c r="A4157" t="s">
        <v>4202</v>
      </c>
      <c r="B4157">
        <v>41.975276000000001</v>
      </c>
      <c r="C4157" s="15">
        <v>-87.635672999999997</v>
      </c>
      <c r="D4157" s="2" t="s">
        <v>9172</v>
      </c>
      <c r="E4157" s="14" t="s">
        <v>5065</v>
      </c>
      <c r="F4157" s="14" t="e" vm="5">
        <v>#VALUE!</v>
      </c>
      <c r="G4157" s="2" t="str">
        <f>_xlfn.XLOOKUP(E4157,missing_cities!$Q$2:$Q$56,missing_cities!$R$2:$R$56,"Not Found",0)</f>
        <v>United States</v>
      </c>
      <c r="H4157" t="str">
        <f>_xlfn.XLOOKUP(E4157,missing_cities!$Q$2:$Q$56,missing_cities!$S$2:$S$56,"Not Found",0)</f>
        <v>North America</v>
      </c>
      <c r="I4157" t="s">
        <v>3449</v>
      </c>
      <c r="J4157" s="15">
        <v>0.38</v>
      </c>
      <c r="K4157" t="s">
        <v>34</v>
      </c>
      <c r="L4157" s="15" t="str">
        <f t="shared" si="128"/>
        <v>6:00-22:00</v>
      </c>
      <c r="M4157" s="16">
        <f t="shared" si="129"/>
        <v>0.67</v>
      </c>
      <c r="N4157" s="15">
        <v>16.54</v>
      </c>
      <c r="O4157" s="15">
        <v>84</v>
      </c>
      <c r="P4157" t="s">
        <v>25</v>
      </c>
      <c r="Q4157">
        <v>22</v>
      </c>
      <c r="R4157" t="s">
        <v>37</v>
      </c>
      <c r="S4157">
        <v>2013</v>
      </c>
      <c r="T4157" t="s">
        <v>31</v>
      </c>
      <c r="U4157" s="15">
        <v>4.0999999999999996</v>
      </c>
      <c r="V4157" s="15">
        <v>9</v>
      </c>
      <c r="W4157" t="s">
        <v>27</v>
      </c>
    </row>
    <row r="4158" spans="1:23">
      <c r="A4158" t="s">
        <v>4203</v>
      </c>
      <c r="B4158">
        <v>-19.675854999999999</v>
      </c>
      <c r="C4158" s="15">
        <v>-119.574952</v>
      </c>
      <c r="D4158" s="2" t="s">
        <v>9173</v>
      </c>
      <c r="E4158" s="14" t="str">
        <f>_xlfn.XLOOKUP(C4158,missing_cities!B:B,missing_cities!C:C,"Not Found",0)</f>
        <v>Error</v>
      </c>
      <c r="F4158" s="14" t="s">
        <v>9987</v>
      </c>
      <c r="G4158" s="2" t="str">
        <f>_xlfn.XLOOKUP(E4158,missing_cities!$Q$2:$Q$56,missing_cities!$R$2:$R$56,"Not Found",0)</f>
        <v>Error</v>
      </c>
      <c r="H4158" t="str">
        <f>_xlfn.XLOOKUP(E4158,missing_cities!$Q$2:$Q$56,missing_cities!$S$2:$S$56,"Not Found",0)</f>
        <v>Error</v>
      </c>
      <c r="I4158" t="s">
        <v>3449</v>
      </c>
      <c r="J4158" s="15">
        <v>0.13</v>
      </c>
      <c r="K4158" t="s">
        <v>19</v>
      </c>
      <c r="L4158" s="15" t="str">
        <f t="shared" si="128"/>
        <v>9:00-18:00</v>
      </c>
      <c r="M4158" s="16">
        <f t="shared" si="129"/>
        <v>0.37</v>
      </c>
      <c r="N4158" s="15">
        <v>16.75</v>
      </c>
      <c r="O4158" s="15">
        <v>84</v>
      </c>
      <c r="P4158" t="s">
        <v>29</v>
      </c>
      <c r="Q4158">
        <v>22</v>
      </c>
      <c r="R4158" t="s">
        <v>42</v>
      </c>
      <c r="S4158">
        <v>2011</v>
      </c>
      <c r="T4158" t="s">
        <v>22</v>
      </c>
      <c r="U4158" s="15">
        <v>3.9</v>
      </c>
      <c r="V4158" s="15">
        <v>3</v>
      </c>
      <c r="W4158" t="s">
        <v>32</v>
      </c>
    </row>
    <row r="4159" spans="1:23">
      <c r="A4159" t="s">
        <v>4204</v>
      </c>
      <c r="B4159">
        <v>-23.692844999999998</v>
      </c>
      <c r="C4159" s="15">
        <v>-46.686124999999997</v>
      </c>
      <c r="D4159" s="2" t="s">
        <v>9174</v>
      </c>
      <c r="E4159" s="14" t="s">
        <v>5067</v>
      </c>
      <c r="F4159" s="14" t="e" vm="7">
        <v>#VALUE!</v>
      </c>
      <c r="G4159" s="2" t="str">
        <f>_xlfn.XLOOKUP(E4159,missing_cities!$Q$2:$Q$56,missing_cities!$R$2:$R$56,"Not Found",0)</f>
        <v>Brazil</v>
      </c>
      <c r="H4159" t="str">
        <f>_xlfn.XLOOKUP(E4159,missing_cities!$Q$2:$Q$56,missing_cities!$S$2:$S$56,"Not Found",0)</f>
        <v>South America</v>
      </c>
      <c r="I4159" t="s">
        <v>3449</v>
      </c>
      <c r="J4159" s="15">
        <v>0.26</v>
      </c>
      <c r="K4159" s="1">
        <v>45862</v>
      </c>
      <c r="L4159" s="15" t="str">
        <f t="shared" si="128"/>
        <v>9.00-21.00</v>
      </c>
      <c r="M4159" s="16">
        <f t="shared" si="129"/>
        <v>12</v>
      </c>
      <c r="N4159" s="15">
        <v>2.08</v>
      </c>
      <c r="O4159" s="15">
        <v>10</v>
      </c>
      <c r="P4159" t="s">
        <v>25</v>
      </c>
      <c r="Q4159">
        <v>22</v>
      </c>
      <c r="R4159" t="s">
        <v>21</v>
      </c>
      <c r="S4159">
        <v>2015</v>
      </c>
      <c r="T4159" t="s">
        <v>31</v>
      </c>
      <c r="U4159" s="15">
        <v>3.4</v>
      </c>
      <c r="V4159" s="15">
        <v>6</v>
      </c>
      <c r="W4159" t="s">
        <v>27</v>
      </c>
    </row>
    <row r="4160" spans="1:23">
      <c r="A4160" t="s">
        <v>4205</v>
      </c>
      <c r="B4160">
        <v>-33.835095000000003</v>
      </c>
      <c r="C4160" s="15">
        <v>18.526966999999999</v>
      </c>
      <c r="D4160" s="2" t="s">
        <v>9175</v>
      </c>
      <c r="E4160" s="14" t="s">
        <v>5085</v>
      </c>
      <c r="F4160" s="14" t="e" vm="12">
        <v>#VALUE!</v>
      </c>
      <c r="G4160" s="2" t="str">
        <f>_xlfn.XLOOKUP(E4160,missing_cities!$Q$2:$Q$56,missing_cities!$R$2:$R$56,"Not Found",0)</f>
        <v>South Africa</v>
      </c>
      <c r="H4160" t="str">
        <f>_xlfn.XLOOKUP(E4160,missing_cities!$Q$2:$Q$56,missing_cities!$S$2:$S$56,"Not Found",0)</f>
        <v>Africa</v>
      </c>
      <c r="I4160" t="s">
        <v>3449</v>
      </c>
      <c r="J4160" s="15">
        <v>0.2</v>
      </c>
      <c r="K4160" t="s">
        <v>19</v>
      </c>
      <c r="L4160" s="15" t="str">
        <f t="shared" si="128"/>
        <v>9:00-18:00</v>
      </c>
      <c r="M4160" s="16">
        <f t="shared" si="129"/>
        <v>0.37</v>
      </c>
      <c r="N4160" s="15">
        <v>3.58</v>
      </c>
      <c r="O4160" s="15">
        <v>97</v>
      </c>
      <c r="P4160" t="s">
        <v>29</v>
      </c>
      <c r="Q4160">
        <v>22</v>
      </c>
      <c r="R4160" t="s">
        <v>40</v>
      </c>
      <c r="S4160">
        <v>2022</v>
      </c>
      <c r="T4160" t="s">
        <v>22</v>
      </c>
      <c r="U4160" s="15">
        <v>3.5</v>
      </c>
      <c r="V4160" s="15">
        <v>4</v>
      </c>
      <c r="W4160" t="s">
        <v>32</v>
      </c>
    </row>
    <row r="4161" spans="1:23">
      <c r="A4161" t="s">
        <v>4206</v>
      </c>
      <c r="B4161">
        <v>25.303122999999999</v>
      </c>
      <c r="C4161" s="15">
        <v>55.397703</v>
      </c>
      <c r="D4161" s="2" t="s">
        <v>9176</v>
      </c>
      <c r="E4161" s="14" t="s">
        <v>5076</v>
      </c>
      <c r="F4161" s="14" t="e" vm="10">
        <v>#VALUE!</v>
      </c>
      <c r="G4161" s="2" t="str">
        <f>_xlfn.XLOOKUP(E4161,missing_cities!$Q$2:$Q$56,missing_cities!$R$2:$R$56,"Not Found",0)</f>
        <v>United Arab Emirates</v>
      </c>
      <c r="H4161" t="str">
        <f>_xlfn.XLOOKUP(E4161,missing_cities!$Q$2:$Q$56,missing_cities!$S$2:$S$56,"Not Found",0)</f>
        <v>Asia</v>
      </c>
      <c r="I4161" t="s">
        <v>3449</v>
      </c>
      <c r="J4161" s="15">
        <v>0.16</v>
      </c>
      <c r="K4161" t="s">
        <v>19</v>
      </c>
      <c r="L4161" s="15" t="str">
        <f t="shared" si="128"/>
        <v>9:00-18:00</v>
      </c>
      <c r="M4161" s="16">
        <f t="shared" si="129"/>
        <v>0.37</v>
      </c>
      <c r="N4161" s="15">
        <v>3.68</v>
      </c>
      <c r="O4161" s="15">
        <v>80</v>
      </c>
      <c r="P4161" t="s">
        <v>37</v>
      </c>
      <c r="Q4161">
        <v>150</v>
      </c>
      <c r="R4161" t="s">
        <v>37</v>
      </c>
      <c r="S4161">
        <v>2014</v>
      </c>
      <c r="T4161" t="s">
        <v>22</v>
      </c>
      <c r="U4161" s="15">
        <v>3.5</v>
      </c>
      <c r="V4161" s="15">
        <v>6</v>
      </c>
      <c r="W4161" t="s">
        <v>27</v>
      </c>
    </row>
    <row r="4162" spans="1:23">
      <c r="A4162" t="s">
        <v>4207</v>
      </c>
      <c r="B4162">
        <v>39.919243000000002</v>
      </c>
      <c r="C4162" s="15">
        <v>116.366057</v>
      </c>
      <c r="D4162" s="2" t="s">
        <v>9177</v>
      </c>
      <c r="E4162" s="14" t="s">
        <v>5071</v>
      </c>
      <c r="F4162" s="14" t="e" vm="9">
        <v>#VALUE!</v>
      </c>
      <c r="G4162" s="2" t="str">
        <f>_xlfn.XLOOKUP(E4162,missing_cities!$Q$2:$Q$56,missing_cities!$R$2:$R$56,"Not Found",0)</f>
        <v>China</v>
      </c>
      <c r="H4162" t="str">
        <f>_xlfn.XLOOKUP(E4162,missing_cities!$Q$2:$Q$56,missing_cities!$S$2:$S$56,"Not Found",0)</f>
        <v>Asia</v>
      </c>
      <c r="I4162" t="s">
        <v>3449</v>
      </c>
      <c r="J4162" s="15">
        <v>0.3</v>
      </c>
      <c r="K4162" t="s">
        <v>34</v>
      </c>
      <c r="L4162" s="15" t="str">
        <f t="shared" si="128"/>
        <v>6:00-22:00</v>
      </c>
      <c r="M4162" s="16">
        <f t="shared" si="129"/>
        <v>0.67</v>
      </c>
      <c r="N4162" s="15">
        <v>7.99</v>
      </c>
      <c r="O4162" s="15">
        <v>46</v>
      </c>
      <c r="P4162" t="s">
        <v>37</v>
      </c>
      <c r="Q4162">
        <v>50</v>
      </c>
      <c r="R4162" t="s">
        <v>21</v>
      </c>
      <c r="S4162">
        <v>2013</v>
      </c>
      <c r="T4162" t="s">
        <v>22</v>
      </c>
      <c r="U4162" s="15">
        <v>4.9000000000000004</v>
      </c>
      <c r="V4162" s="15">
        <v>8</v>
      </c>
      <c r="W4162" t="s">
        <v>27</v>
      </c>
    </row>
    <row r="4163" spans="1:23">
      <c r="A4163" t="s">
        <v>4208</v>
      </c>
      <c r="B4163">
        <v>43.765940999999998</v>
      </c>
      <c r="C4163" s="15">
        <v>-79.464561000000003</v>
      </c>
      <c r="D4163" s="2" t="s">
        <v>9178</v>
      </c>
      <c r="E4163" s="14" t="s">
        <v>5050</v>
      </c>
      <c r="F4163" s="14" t="e" vm="1">
        <v>#VALUE!</v>
      </c>
      <c r="G4163" s="2" t="str">
        <f>_xlfn.XLOOKUP(E4163,missing_cities!$Q$2:$Q$56,missing_cities!$R$2:$R$56,"Not Found",0)</f>
        <v>Canada</v>
      </c>
      <c r="H4163" t="str">
        <f>_xlfn.XLOOKUP(E4163,missing_cities!$Q$2:$Q$56,missing_cities!$S$2:$S$56,"Not Found",0)</f>
        <v>North America</v>
      </c>
      <c r="I4163" t="s">
        <v>3449</v>
      </c>
      <c r="J4163" s="15">
        <v>0.3</v>
      </c>
      <c r="K4163" t="s">
        <v>34</v>
      </c>
      <c r="L4163" s="15" t="str">
        <f t="shared" ref="L4163:L4226" si="130">IF(ISNUMBER(SEARCH("-",K4163)),K4163,"9.00-21.00")</f>
        <v>6:00-22:00</v>
      </c>
      <c r="M4163" s="16">
        <f t="shared" ref="M4163:M4226" si="131">IF(ISNUMBER(SEARCH("-", L4163)), TEXT(RIGHT(L4163, LEN(L4163) - FIND("-", L4163)), "0.00") - TEXT(LEFT(L4163, FIND("-", L4163)-1), "0.00"), "")</f>
        <v>0.67</v>
      </c>
      <c r="N4163" s="15">
        <v>5.78</v>
      </c>
      <c r="O4163" s="15">
        <v>83</v>
      </c>
      <c r="P4163" t="s">
        <v>29</v>
      </c>
      <c r="Q4163">
        <v>350</v>
      </c>
      <c r="R4163" t="s">
        <v>30</v>
      </c>
      <c r="S4163">
        <v>2011</v>
      </c>
      <c r="T4163" t="s">
        <v>22</v>
      </c>
      <c r="U4163" s="15">
        <v>3.9</v>
      </c>
      <c r="V4163" s="15">
        <v>5</v>
      </c>
      <c r="W4163" t="s">
        <v>32</v>
      </c>
    </row>
    <row r="4164" spans="1:23">
      <c r="A4164" t="s">
        <v>4209</v>
      </c>
      <c r="B4164">
        <v>34.071680999999998</v>
      </c>
      <c r="C4164" s="15">
        <v>-118.263493</v>
      </c>
      <c r="D4164" s="2" t="s">
        <v>9179</v>
      </c>
      <c r="E4164" s="14" t="s">
        <v>5111</v>
      </c>
      <c r="F4164" s="14" t="e" vm="5">
        <v>#VALUE!</v>
      </c>
      <c r="G4164" s="2" t="str">
        <f>_xlfn.XLOOKUP(E4164,missing_cities!$Q$2:$Q$56,missing_cities!$R$2:$R$56,"Not Found",0)</f>
        <v>United States</v>
      </c>
      <c r="H4164" t="str">
        <f>_xlfn.XLOOKUP(E4164,missing_cities!$Q$2:$Q$56,missing_cities!$S$2:$S$56,"Not Found",0)</f>
        <v>North America</v>
      </c>
      <c r="I4164" t="s">
        <v>3449</v>
      </c>
      <c r="J4164" s="15">
        <v>0.23</v>
      </c>
      <c r="K4164" t="s">
        <v>34</v>
      </c>
      <c r="L4164" s="15" t="str">
        <f t="shared" si="130"/>
        <v>6:00-22:00</v>
      </c>
      <c r="M4164" s="16">
        <f t="shared" si="131"/>
        <v>0.67</v>
      </c>
      <c r="N4164" s="15">
        <v>13.58</v>
      </c>
      <c r="O4164" s="15">
        <v>27</v>
      </c>
      <c r="P4164" t="s">
        <v>29</v>
      </c>
      <c r="Q4164">
        <v>22</v>
      </c>
      <c r="R4164" t="s">
        <v>76</v>
      </c>
      <c r="S4164">
        <v>2016</v>
      </c>
      <c r="T4164" t="s">
        <v>22</v>
      </c>
      <c r="U4164" s="15">
        <v>3.7</v>
      </c>
      <c r="V4164" s="15">
        <v>4</v>
      </c>
      <c r="W4164" t="s">
        <v>32</v>
      </c>
    </row>
    <row r="4165" spans="1:23">
      <c r="A4165" t="s">
        <v>4210</v>
      </c>
      <c r="B4165">
        <v>52.529409999999999</v>
      </c>
      <c r="C4165" s="15">
        <v>13.390464</v>
      </c>
      <c r="D4165" s="2" t="s">
        <v>9180</v>
      </c>
      <c r="E4165" s="14" t="s">
        <v>5057</v>
      </c>
      <c r="F4165" s="14" t="e" vm="3">
        <v>#VALUE!</v>
      </c>
      <c r="G4165" s="2" t="str">
        <f>_xlfn.XLOOKUP(E4165,missing_cities!$Q$2:$Q$56,missing_cities!$R$2:$R$56,"Not Found",0)</f>
        <v>Germany</v>
      </c>
      <c r="H4165" t="str">
        <f>_xlfn.XLOOKUP(E4165,missing_cities!$Q$2:$Q$56,missing_cities!$S$2:$S$56,"Not Found",0)</f>
        <v>Europe</v>
      </c>
      <c r="I4165" t="s">
        <v>3449</v>
      </c>
      <c r="J4165" s="15">
        <v>0.33</v>
      </c>
      <c r="K4165" t="s">
        <v>34</v>
      </c>
      <c r="L4165" s="15" t="str">
        <f t="shared" si="130"/>
        <v>6:00-22:00</v>
      </c>
      <c r="M4165" s="16">
        <f t="shared" si="131"/>
        <v>0.67</v>
      </c>
      <c r="N4165" s="15">
        <v>7.41</v>
      </c>
      <c r="O4165" s="15">
        <v>97</v>
      </c>
      <c r="P4165" t="s">
        <v>29</v>
      </c>
      <c r="Q4165">
        <v>50</v>
      </c>
      <c r="R4165" t="s">
        <v>74</v>
      </c>
      <c r="S4165">
        <v>2015</v>
      </c>
      <c r="T4165" t="s">
        <v>31</v>
      </c>
      <c r="U4165" s="15">
        <v>3.4</v>
      </c>
      <c r="V4165" s="15">
        <v>3</v>
      </c>
      <c r="W4165" t="s">
        <v>32</v>
      </c>
    </row>
    <row r="4166" spans="1:23">
      <c r="A4166" t="s">
        <v>4211</v>
      </c>
      <c r="B4166">
        <v>55.872506000000001</v>
      </c>
      <c r="C4166" s="15">
        <v>37.536765000000003</v>
      </c>
      <c r="D4166" s="2" t="s">
        <v>9181</v>
      </c>
      <c r="E4166" s="14" t="s">
        <v>5052</v>
      </c>
      <c r="F4166" s="14" t="e" vm="2">
        <v>#VALUE!</v>
      </c>
      <c r="G4166" s="2" t="str">
        <f>_xlfn.XLOOKUP(E4166,missing_cities!$Q$2:$Q$56,missing_cities!$R$2:$R$56,"Not Found",0)</f>
        <v>Russia</v>
      </c>
      <c r="H4166" t="str">
        <f>_xlfn.XLOOKUP(E4166,missing_cities!$Q$2:$Q$56,missing_cities!$S$2:$S$56,"Not Found",0)</f>
        <v>Europe</v>
      </c>
      <c r="I4166" t="s">
        <v>3449</v>
      </c>
      <c r="J4166" s="15">
        <v>0.4</v>
      </c>
      <c r="K4166" s="1">
        <v>45862</v>
      </c>
      <c r="L4166" s="15" t="str">
        <f t="shared" si="130"/>
        <v>9.00-21.00</v>
      </c>
      <c r="M4166" s="16">
        <f t="shared" si="131"/>
        <v>12</v>
      </c>
      <c r="N4166" s="15">
        <v>9.5500000000000007</v>
      </c>
      <c r="O4166" s="15">
        <v>97</v>
      </c>
      <c r="P4166" t="s">
        <v>20</v>
      </c>
      <c r="Q4166">
        <v>22</v>
      </c>
      <c r="R4166" t="s">
        <v>48</v>
      </c>
      <c r="S4166">
        <v>2021</v>
      </c>
      <c r="T4166" t="s">
        <v>31</v>
      </c>
      <c r="U4166" s="15">
        <v>4.8</v>
      </c>
      <c r="V4166" s="15">
        <v>4</v>
      </c>
      <c r="W4166" t="s">
        <v>23</v>
      </c>
    </row>
    <row r="4167" spans="1:23">
      <c r="A4167" t="s">
        <v>4212</v>
      </c>
      <c r="B4167">
        <v>13.723347</v>
      </c>
      <c r="C4167" s="15">
        <v>100.45361200000001</v>
      </c>
      <c r="D4167" s="2" t="s">
        <v>9182</v>
      </c>
      <c r="E4167" s="14" t="s">
        <v>5059</v>
      </c>
      <c r="F4167" s="14" t="e" vm="4">
        <v>#VALUE!</v>
      </c>
      <c r="G4167" s="2" t="str">
        <f>_xlfn.XLOOKUP(E4167,missing_cities!$Q$2:$Q$56,missing_cities!$R$2:$R$56,"Not Found",0)</f>
        <v>Thailand</v>
      </c>
      <c r="H4167" t="str">
        <f>_xlfn.XLOOKUP(E4167,missing_cities!$Q$2:$Q$56,missing_cities!$S$2:$S$56,"Not Found",0)</f>
        <v>Asia</v>
      </c>
      <c r="I4167" t="s">
        <v>3449</v>
      </c>
      <c r="J4167" s="15">
        <v>0.2</v>
      </c>
      <c r="K4167" s="1">
        <v>45862</v>
      </c>
      <c r="L4167" s="15" t="str">
        <f t="shared" si="130"/>
        <v>9.00-21.00</v>
      </c>
      <c r="M4167" s="16">
        <f t="shared" si="131"/>
        <v>12</v>
      </c>
      <c r="N4167" s="15">
        <v>15.63</v>
      </c>
      <c r="O4167" s="15">
        <v>32</v>
      </c>
      <c r="P4167" t="s">
        <v>39</v>
      </c>
      <c r="Q4167">
        <v>150</v>
      </c>
      <c r="R4167" t="s">
        <v>42</v>
      </c>
      <c r="S4167">
        <v>2012</v>
      </c>
      <c r="T4167" t="s">
        <v>22</v>
      </c>
      <c r="U4167" s="15">
        <v>3.4</v>
      </c>
      <c r="V4167" s="15">
        <v>4</v>
      </c>
      <c r="W4167" t="s">
        <v>27</v>
      </c>
    </row>
    <row r="4168" spans="1:23">
      <c r="A4168" t="s">
        <v>4213</v>
      </c>
      <c r="B4168">
        <v>-33.864995999999998</v>
      </c>
      <c r="C4168" s="15">
        <v>18.485928000000001</v>
      </c>
      <c r="D4168" s="2" t="s">
        <v>9183</v>
      </c>
      <c r="E4168" s="14" t="s">
        <v>5085</v>
      </c>
      <c r="F4168" s="14" t="e" vm="12">
        <v>#VALUE!</v>
      </c>
      <c r="G4168" s="2" t="str">
        <f>_xlfn.XLOOKUP(E4168,missing_cities!$Q$2:$Q$56,missing_cities!$R$2:$R$56,"Not Found",0)</f>
        <v>South Africa</v>
      </c>
      <c r="H4168" t="str">
        <f>_xlfn.XLOOKUP(E4168,missing_cities!$Q$2:$Q$56,missing_cities!$S$2:$S$56,"Not Found",0)</f>
        <v>Africa</v>
      </c>
      <c r="I4168" t="s">
        <v>3449</v>
      </c>
      <c r="J4168" s="15">
        <v>0.15</v>
      </c>
      <c r="K4168" t="s">
        <v>19</v>
      </c>
      <c r="L4168" s="15" t="str">
        <f t="shared" si="130"/>
        <v>9:00-18:00</v>
      </c>
      <c r="M4168" s="16">
        <f t="shared" si="131"/>
        <v>0.37</v>
      </c>
      <c r="N4168" s="15">
        <v>19.16</v>
      </c>
      <c r="O4168" s="15">
        <v>99</v>
      </c>
      <c r="P4168" t="s">
        <v>37</v>
      </c>
      <c r="Q4168">
        <v>50</v>
      </c>
      <c r="R4168" t="s">
        <v>21</v>
      </c>
      <c r="S4168">
        <v>2014</v>
      </c>
      <c r="T4168" t="s">
        <v>31</v>
      </c>
      <c r="U4168" s="15">
        <v>4.0999999999999996</v>
      </c>
      <c r="V4168" s="15">
        <v>4</v>
      </c>
      <c r="W4168" t="s">
        <v>27</v>
      </c>
    </row>
    <row r="4169" spans="1:23">
      <c r="A4169" t="s">
        <v>4214</v>
      </c>
      <c r="B4169">
        <v>13.801591999999999</v>
      </c>
      <c r="C4169" s="15">
        <v>100.572689</v>
      </c>
      <c r="D4169" s="2" t="s">
        <v>9184</v>
      </c>
      <c r="E4169" s="14" t="s">
        <v>5059</v>
      </c>
      <c r="F4169" s="14" t="e" vm="4">
        <v>#VALUE!</v>
      </c>
      <c r="G4169" s="2" t="str">
        <f>_xlfn.XLOOKUP(E4169,missing_cities!$Q$2:$Q$56,missing_cities!$R$2:$R$56,"Not Found",0)</f>
        <v>Thailand</v>
      </c>
      <c r="H4169" t="str">
        <f>_xlfn.XLOOKUP(E4169,missing_cities!$Q$2:$Q$56,missing_cities!$S$2:$S$56,"Not Found",0)</f>
        <v>Asia</v>
      </c>
      <c r="I4169" t="s">
        <v>3449</v>
      </c>
      <c r="J4169" s="15">
        <v>0.42</v>
      </c>
      <c r="K4169" s="1">
        <v>45862</v>
      </c>
      <c r="L4169" s="15" t="str">
        <f t="shared" si="130"/>
        <v>9.00-21.00</v>
      </c>
      <c r="M4169" s="16">
        <f t="shared" si="131"/>
        <v>12</v>
      </c>
      <c r="N4169" s="15">
        <v>6.72</v>
      </c>
      <c r="O4169" s="15">
        <v>21</v>
      </c>
      <c r="P4169" t="s">
        <v>39</v>
      </c>
      <c r="Q4169">
        <v>150</v>
      </c>
      <c r="R4169" t="s">
        <v>37</v>
      </c>
      <c r="S4169">
        <v>2018</v>
      </c>
      <c r="T4169" t="s">
        <v>22</v>
      </c>
      <c r="U4169" s="15">
        <v>4.9000000000000004</v>
      </c>
      <c r="V4169" s="15">
        <v>4</v>
      </c>
      <c r="W4169" t="s">
        <v>27</v>
      </c>
    </row>
    <row r="4170" spans="1:23">
      <c r="A4170" t="s">
        <v>4215</v>
      </c>
      <c r="B4170">
        <v>37.738669999999999</v>
      </c>
      <c r="C4170" s="15">
        <v>-122.48519899999999</v>
      </c>
      <c r="D4170" s="2" t="s">
        <v>9185</v>
      </c>
      <c r="E4170" s="14" t="s">
        <v>5061</v>
      </c>
      <c r="F4170" s="14" t="e" vm="5">
        <v>#VALUE!</v>
      </c>
      <c r="G4170" s="2" t="str">
        <f>_xlfn.XLOOKUP(E4170,missing_cities!$Q$2:$Q$56,missing_cities!$R$2:$R$56,"Not Found",0)</f>
        <v>United States</v>
      </c>
      <c r="H4170" t="str">
        <f>_xlfn.XLOOKUP(E4170,missing_cities!$Q$2:$Q$56,missing_cities!$S$2:$S$56,"Not Found",0)</f>
        <v>North America</v>
      </c>
      <c r="I4170" t="s">
        <v>3449</v>
      </c>
      <c r="J4170" s="15">
        <v>0.47</v>
      </c>
      <c r="K4170" t="s">
        <v>34</v>
      </c>
      <c r="L4170" s="15" t="str">
        <f t="shared" si="130"/>
        <v>6:00-22:00</v>
      </c>
      <c r="M4170" s="16">
        <f t="shared" si="131"/>
        <v>0.67</v>
      </c>
      <c r="N4170" s="15">
        <v>16.510000000000002</v>
      </c>
      <c r="O4170" s="15">
        <v>44</v>
      </c>
      <c r="P4170" t="s">
        <v>25</v>
      </c>
      <c r="Q4170">
        <v>350</v>
      </c>
      <c r="R4170" t="s">
        <v>44</v>
      </c>
      <c r="S4170">
        <v>2014</v>
      </c>
      <c r="T4170" t="s">
        <v>31</v>
      </c>
      <c r="U4170" s="15">
        <v>3.4</v>
      </c>
      <c r="V4170" s="15">
        <v>10</v>
      </c>
      <c r="W4170" t="s">
        <v>23</v>
      </c>
    </row>
    <row r="4171" spans="1:23">
      <c r="A4171" t="s">
        <v>4216</v>
      </c>
      <c r="B4171">
        <v>43.617868999999999</v>
      </c>
      <c r="C4171" s="15">
        <v>-79.398508000000007</v>
      </c>
      <c r="D4171" s="2" t="s">
        <v>9186</v>
      </c>
      <c r="E4171" s="14" t="s">
        <v>5050</v>
      </c>
      <c r="F4171" s="14" t="e" vm="1">
        <v>#VALUE!</v>
      </c>
      <c r="G4171" s="2" t="str">
        <f>_xlfn.XLOOKUP(E4171,missing_cities!$Q$2:$Q$56,missing_cities!$R$2:$R$56,"Not Found",0)</f>
        <v>Canada</v>
      </c>
      <c r="H4171" t="str">
        <f>_xlfn.XLOOKUP(E4171,missing_cities!$Q$2:$Q$56,missing_cities!$S$2:$S$56,"Not Found",0)</f>
        <v>North America</v>
      </c>
      <c r="I4171" t="s">
        <v>3449</v>
      </c>
      <c r="J4171" s="15">
        <v>0.35</v>
      </c>
      <c r="K4171" t="s">
        <v>34</v>
      </c>
      <c r="L4171" s="15" t="str">
        <f t="shared" si="130"/>
        <v>6:00-22:00</v>
      </c>
      <c r="M4171" s="16">
        <f t="shared" si="131"/>
        <v>0.67</v>
      </c>
      <c r="N4171" s="15">
        <v>9.8699999999999992</v>
      </c>
      <c r="O4171" s="15">
        <v>92</v>
      </c>
      <c r="P4171" t="s">
        <v>37</v>
      </c>
      <c r="Q4171">
        <v>150</v>
      </c>
      <c r="R4171" t="s">
        <v>35</v>
      </c>
      <c r="S4171">
        <v>2014</v>
      </c>
      <c r="T4171" t="s">
        <v>22</v>
      </c>
      <c r="U4171" s="15">
        <v>3.5</v>
      </c>
      <c r="V4171" s="15">
        <v>6</v>
      </c>
      <c r="W4171" t="s">
        <v>23</v>
      </c>
    </row>
    <row r="4172" spans="1:23">
      <c r="A4172" t="s">
        <v>4217</v>
      </c>
      <c r="B4172">
        <v>56.034610000000001</v>
      </c>
      <c r="C4172" s="15">
        <v>86.340954999999994</v>
      </c>
      <c r="D4172" s="2" t="s">
        <v>9187</v>
      </c>
      <c r="E4172" s="14">
        <f>_xlfn.XLOOKUP(C4172,missing_cities!B:B,missing_cities!C:C,"Not Found",0)</f>
        <v>0</v>
      </c>
      <c r="F4172" s="14" t="s">
        <v>9990</v>
      </c>
      <c r="G4172" s="2" t="str">
        <f>_xlfn.XLOOKUP(E4172,missing_cities!$Q$2:$Q$56,missing_cities!$R$2:$R$56,"Not Found",0)</f>
        <v>Not Found</v>
      </c>
      <c r="H4172" t="str">
        <f>_xlfn.XLOOKUP(E4172,missing_cities!$Q$2:$Q$56,missing_cities!$S$2:$S$56,"Not Found",0)</f>
        <v>Not Found</v>
      </c>
      <c r="I4172" t="s">
        <v>3449</v>
      </c>
      <c r="J4172" s="15">
        <v>0.16</v>
      </c>
      <c r="K4172" s="1">
        <v>45862</v>
      </c>
      <c r="L4172" s="15" t="str">
        <f t="shared" si="130"/>
        <v>9.00-21.00</v>
      </c>
      <c r="M4172" s="16">
        <f t="shared" si="131"/>
        <v>12</v>
      </c>
      <c r="N4172" s="15">
        <v>2.97</v>
      </c>
      <c r="O4172" s="15">
        <v>36</v>
      </c>
      <c r="P4172" t="s">
        <v>29</v>
      </c>
      <c r="Q4172">
        <v>350</v>
      </c>
      <c r="R4172" t="s">
        <v>48</v>
      </c>
      <c r="S4172">
        <v>2010</v>
      </c>
      <c r="T4172" t="s">
        <v>22</v>
      </c>
      <c r="U4172" s="15">
        <v>4.4000000000000004</v>
      </c>
      <c r="V4172" s="15">
        <v>7</v>
      </c>
      <c r="W4172" t="s">
        <v>23</v>
      </c>
    </row>
    <row r="4173" spans="1:23">
      <c r="A4173" t="s">
        <v>4218</v>
      </c>
      <c r="B4173">
        <v>-33.867700999999997</v>
      </c>
      <c r="C4173" s="15">
        <v>18.427015999999998</v>
      </c>
      <c r="D4173" s="2" t="s">
        <v>9188</v>
      </c>
      <c r="E4173" s="14" t="s">
        <v>5085</v>
      </c>
      <c r="F4173" s="14" t="e" vm="12">
        <v>#VALUE!</v>
      </c>
      <c r="G4173" s="2" t="str">
        <f>_xlfn.XLOOKUP(E4173,missing_cities!$Q$2:$Q$56,missing_cities!$R$2:$R$56,"Not Found",0)</f>
        <v>South Africa</v>
      </c>
      <c r="H4173" t="str">
        <f>_xlfn.XLOOKUP(E4173,missing_cities!$Q$2:$Q$56,missing_cities!$S$2:$S$56,"Not Found",0)</f>
        <v>Africa</v>
      </c>
      <c r="I4173" t="s">
        <v>3449</v>
      </c>
      <c r="J4173" s="15">
        <v>0.15</v>
      </c>
      <c r="K4173" t="s">
        <v>34</v>
      </c>
      <c r="L4173" s="15" t="str">
        <f t="shared" si="130"/>
        <v>6:00-22:00</v>
      </c>
      <c r="M4173" s="16">
        <f t="shared" si="131"/>
        <v>0.67</v>
      </c>
      <c r="N4173" s="15">
        <v>12.91</v>
      </c>
      <c r="O4173" s="15">
        <v>11</v>
      </c>
      <c r="P4173" t="s">
        <v>29</v>
      </c>
      <c r="Q4173">
        <v>22</v>
      </c>
      <c r="R4173" t="s">
        <v>67</v>
      </c>
      <c r="S4173">
        <v>2018</v>
      </c>
      <c r="T4173" t="s">
        <v>22</v>
      </c>
      <c r="U4173" s="15">
        <v>4.5999999999999996</v>
      </c>
      <c r="V4173" s="15">
        <v>3</v>
      </c>
      <c r="W4173" t="s">
        <v>23</v>
      </c>
    </row>
    <row r="4174" spans="1:23">
      <c r="A4174" t="s">
        <v>4219</v>
      </c>
      <c r="B4174">
        <v>55.899681999999999</v>
      </c>
      <c r="C4174" s="15">
        <v>37.679245999999999</v>
      </c>
      <c r="D4174" s="2" t="s">
        <v>9189</v>
      </c>
      <c r="E4174" s="14" t="s">
        <v>5052</v>
      </c>
      <c r="F4174" s="14" t="e" vm="2">
        <v>#VALUE!</v>
      </c>
      <c r="G4174" s="2" t="str">
        <f>_xlfn.XLOOKUP(E4174,missing_cities!$Q$2:$Q$56,missing_cities!$R$2:$R$56,"Not Found",0)</f>
        <v>Russia</v>
      </c>
      <c r="H4174" t="str">
        <f>_xlfn.XLOOKUP(E4174,missing_cities!$Q$2:$Q$56,missing_cities!$S$2:$S$56,"Not Found",0)</f>
        <v>Europe</v>
      </c>
      <c r="I4174" t="s">
        <v>3449</v>
      </c>
      <c r="J4174" s="15">
        <v>0.42</v>
      </c>
      <c r="K4174" t="s">
        <v>34</v>
      </c>
      <c r="L4174" s="15" t="str">
        <f t="shared" si="130"/>
        <v>6:00-22:00</v>
      </c>
      <c r="M4174" s="16">
        <f t="shared" si="131"/>
        <v>0.67</v>
      </c>
      <c r="N4174" s="15">
        <v>18.62</v>
      </c>
      <c r="O4174" s="15">
        <v>48</v>
      </c>
      <c r="P4174" t="s">
        <v>25</v>
      </c>
      <c r="Q4174">
        <v>150</v>
      </c>
      <c r="R4174" t="s">
        <v>46</v>
      </c>
      <c r="S4174">
        <v>2010</v>
      </c>
      <c r="T4174" t="s">
        <v>31</v>
      </c>
      <c r="U4174" s="15">
        <v>4.8</v>
      </c>
      <c r="V4174" s="15">
        <v>4</v>
      </c>
      <c r="W4174" t="s">
        <v>32</v>
      </c>
    </row>
    <row r="4175" spans="1:23">
      <c r="A4175" t="s">
        <v>4220</v>
      </c>
      <c r="B4175">
        <v>79.364641000000006</v>
      </c>
      <c r="C4175" s="15">
        <v>68.701066999999995</v>
      </c>
      <c r="D4175" s="2" t="s">
        <v>5473</v>
      </c>
      <c r="E4175" s="14" t="str">
        <f>_xlfn.XLOOKUP(C4175,missing_cities!B:B,missing_cities!C:C,"Not Found",0)</f>
        <v>Not Found</v>
      </c>
      <c r="F4175" s="14" t="s">
        <v>9990</v>
      </c>
      <c r="G4175" s="2" t="str">
        <f>_xlfn.XLOOKUP(E4175,missing_cities!$Q$2:$Q$56,missing_cities!$R$2:$R$56,"Not Found",0)</f>
        <v>Not Found</v>
      </c>
      <c r="H4175" t="str">
        <f>_xlfn.XLOOKUP(E4175,missing_cities!$Q$2:$Q$56,missing_cities!$S$2:$S$56,"Not Found",0)</f>
        <v>Not Found</v>
      </c>
      <c r="I4175" t="s">
        <v>3449</v>
      </c>
      <c r="J4175" s="15">
        <v>0.1</v>
      </c>
      <c r="K4175" t="s">
        <v>19</v>
      </c>
      <c r="L4175" s="15" t="str">
        <f t="shared" si="130"/>
        <v>9:00-18:00</v>
      </c>
      <c r="M4175" s="16">
        <f t="shared" si="131"/>
        <v>0.37</v>
      </c>
      <c r="N4175" s="15">
        <v>17.5</v>
      </c>
      <c r="O4175" s="15">
        <v>27</v>
      </c>
      <c r="P4175" t="s">
        <v>39</v>
      </c>
      <c r="Q4175">
        <v>50</v>
      </c>
      <c r="R4175" t="s">
        <v>40</v>
      </c>
      <c r="S4175">
        <v>2016</v>
      </c>
      <c r="T4175" t="s">
        <v>22</v>
      </c>
      <c r="U4175" s="15">
        <v>3.7</v>
      </c>
      <c r="V4175" s="15">
        <v>3</v>
      </c>
      <c r="W4175" t="s">
        <v>23</v>
      </c>
    </row>
    <row r="4176" spans="1:23">
      <c r="A4176" t="s">
        <v>4221</v>
      </c>
      <c r="B4176">
        <v>37.548627000000003</v>
      </c>
      <c r="C4176" s="15">
        <v>127.009078</v>
      </c>
      <c r="D4176" s="2" t="s">
        <v>9190</v>
      </c>
      <c r="E4176" s="14" t="s">
        <v>5063</v>
      </c>
      <c r="F4176" s="14" t="e" vm="6">
        <v>#VALUE!</v>
      </c>
      <c r="G4176" s="2" t="str">
        <f>_xlfn.XLOOKUP(E4176,missing_cities!$Q$2:$Q$56,missing_cities!$R$2:$R$56,"Not Found",0)</f>
        <v>South Korea</v>
      </c>
      <c r="H4176" t="str">
        <f>_xlfn.XLOOKUP(E4176,missing_cities!$Q$2:$Q$56,missing_cities!$S$2:$S$56,"Not Found",0)</f>
        <v>Asia</v>
      </c>
      <c r="I4176" t="s">
        <v>3449</v>
      </c>
      <c r="J4176" s="15">
        <v>0.5</v>
      </c>
      <c r="K4176" t="s">
        <v>34</v>
      </c>
      <c r="L4176" s="15" t="str">
        <f t="shared" si="130"/>
        <v>6:00-22:00</v>
      </c>
      <c r="M4176" s="16">
        <f t="shared" si="131"/>
        <v>0.67</v>
      </c>
      <c r="N4176" s="15">
        <v>18.2</v>
      </c>
      <c r="O4176" s="15">
        <v>50</v>
      </c>
      <c r="P4176" t="s">
        <v>39</v>
      </c>
      <c r="Q4176">
        <v>50</v>
      </c>
      <c r="R4176" t="s">
        <v>21</v>
      </c>
      <c r="S4176">
        <v>2010</v>
      </c>
      <c r="T4176" t="s">
        <v>22</v>
      </c>
      <c r="U4176" s="15">
        <v>4.7</v>
      </c>
      <c r="V4176" s="15">
        <v>9</v>
      </c>
      <c r="W4176" t="s">
        <v>32</v>
      </c>
    </row>
    <row r="4177" spans="1:23">
      <c r="A4177" t="s">
        <v>4222</v>
      </c>
      <c r="B4177">
        <v>25.339403000000001</v>
      </c>
      <c r="C4177" s="15">
        <v>55.354534999999998</v>
      </c>
      <c r="D4177" s="2" t="s">
        <v>9191</v>
      </c>
      <c r="E4177" s="14" t="s">
        <v>5076</v>
      </c>
      <c r="F4177" s="14" t="e" vm="10">
        <v>#VALUE!</v>
      </c>
      <c r="G4177" s="2" t="str">
        <f>_xlfn.XLOOKUP(E4177,missing_cities!$Q$2:$Q$56,missing_cities!$R$2:$R$56,"Not Found",0)</f>
        <v>United Arab Emirates</v>
      </c>
      <c r="H4177" t="str">
        <f>_xlfn.XLOOKUP(E4177,missing_cities!$Q$2:$Q$56,missing_cities!$S$2:$S$56,"Not Found",0)</f>
        <v>Asia</v>
      </c>
      <c r="I4177" t="s">
        <v>3449</v>
      </c>
      <c r="J4177" s="15">
        <v>0.42</v>
      </c>
      <c r="K4177" t="s">
        <v>34</v>
      </c>
      <c r="L4177" s="15" t="str">
        <f t="shared" si="130"/>
        <v>6:00-22:00</v>
      </c>
      <c r="M4177" s="16">
        <f t="shared" si="131"/>
        <v>0.67</v>
      </c>
      <c r="N4177" s="15">
        <v>3.66</v>
      </c>
      <c r="O4177" s="15">
        <v>69</v>
      </c>
      <c r="P4177" t="s">
        <v>25</v>
      </c>
      <c r="Q4177">
        <v>50</v>
      </c>
      <c r="R4177" t="s">
        <v>48</v>
      </c>
      <c r="S4177">
        <v>2011</v>
      </c>
      <c r="T4177" t="s">
        <v>22</v>
      </c>
      <c r="U4177" s="15">
        <v>4.5999999999999996</v>
      </c>
      <c r="V4177" s="15">
        <v>6</v>
      </c>
      <c r="W4177" t="s">
        <v>23</v>
      </c>
    </row>
    <row r="4178" spans="1:23">
      <c r="A4178" t="s">
        <v>4223</v>
      </c>
      <c r="B4178">
        <v>37.797170999999999</v>
      </c>
      <c r="C4178" s="15">
        <v>-122.49619199999999</v>
      </c>
      <c r="D4178" s="2" t="s">
        <v>9192</v>
      </c>
      <c r="E4178" s="14" t="s">
        <v>5061</v>
      </c>
      <c r="F4178" s="14" t="e" vm="5">
        <v>#VALUE!</v>
      </c>
      <c r="G4178" s="2" t="str">
        <f>_xlfn.XLOOKUP(E4178,missing_cities!$Q$2:$Q$56,missing_cities!$R$2:$R$56,"Not Found",0)</f>
        <v>United States</v>
      </c>
      <c r="H4178" t="str">
        <f>_xlfn.XLOOKUP(E4178,missing_cities!$Q$2:$Q$56,missing_cities!$S$2:$S$56,"Not Found",0)</f>
        <v>North America</v>
      </c>
      <c r="I4178" t="s">
        <v>3449</v>
      </c>
      <c r="J4178" s="15">
        <v>0.13</v>
      </c>
      <c r="K4178" t="s">
        <v>34</v>
      </c>
      <c r="L4178" s="15" t="str">
        <f t="shared" si="130"/>
        <v>6:00-22:00</v>
      </c>
      <c r="M4178" s="16">
        <f t="shared" si="131"/>
        <v>0.67</v>
      </c>
      <c r="N4178" s="15">
        <v>10.64</v>
      </c>
      <c r="O4178" s="15">
        <v>75</v>
      </c>
      <c r="P4178" t="s">
        <v>20</v>
      </c>
      <c r="Q4178">
        <v>50</v>
      </c>
      <c r="R4178" t="s">
        <v>21</v>
      </c>
      <c r="S4178">
        <v>2019</v>
      </c>
      <c r="T4178" t="s">
        <v>31</v>
      </c>
      <c r="U4178" s="15">
        <v>4</v>
      </c>
      <c r="V4178" s="15">
        <v>7</v>
      </c>
      <c r="W4178" t="s">
        <v>23</v>
      </c>
    </row>
    <row r="4179" spans="1:23">
      <c r="A4179" t="s">
        <v>4224</v>
      </c>
      <c r="B4179">
        <v>-23.622821999999999</v>
      </c>
      <c r="C4179" s="15">
        <v>-46.692399000000002</v>
      </c>
      <c r="D4179" s="2" t="s">
        <v>9193</v>
      </c>
      <c r="E4179" s="14" t="s">
        <v>5067</v>
      </c>
      <c r="F4179" s="14" t="e" vm="7">
        <v>#VALUE!</v>
      </c>
      <c r="G4179" s="2" t="str">
        <f>_xlfn.XLOOKUP(E4179,missing_cities!$Q$2:$Q$56,missing_cities!$R$2:$R$56,"Not Found",0)</f>
        <v>Brazil</v>
      </c>
      <c r="H4179" t="str">
        <f>_xlfn.XLOOKUP(E4179,missing_cities!$Q$2:$Q$56,missing_cities!$S$2:$S$56,"Not Found",0)</f>
        <v>South America</v>
      </c>
      <c r="I4179" t="s">
        <v>3449</v>
      </c>
      <c r="J4179" s="15">
        <v>0.43</v>
      </c>
      <c r="K4179" s="1">
        <v>45862</v>
      </c>
      <c r="L4179" s="15" t="str">
        <f t="shared" si="130"/>
        <v>9.00-21.00</v>
      </c>
      <c r="M4179" s="16">
        <f t="shared" si="131"/>
        <v>12</v>
      </c>
      <c r="N4179" s="15">
        <v>0.97</v>
      </c>
      <c r="O4179" s="15">
        <v>21</v>
      </c>
      <c r="P4179" t="s">
        <v>25</v>
      </c>
      <c r="Q4179">
        <v>150</v>
      </c>
      <c r="R4179" t="s">
        <v>40</v>
      </c>
      <c r="S4179">
        <v>2020</v>
      </c>
      <c r="T4179" t="s">
        <v>31</v>
      </c>
      <c r="U4179" s="15">
        <v>3.6</v>
      </c>
      <c r="V4179" s="15">
        <v>9</v>
      </c>
      <c r="W4179" t="s">
        <v>23</v>
      </c>
    </row>
    <row r="4180" spans="1:23">
      <c r="A4180" t="s">
        <v>4225</v>
      </c>
      <c r="B4180">
        <v>-23.678169</v>
      </c>
      <c r="C4180" s="15">
        <v>-46.577916999999999</v>
      </c>
      <c r="D4180" s="2" t="s">
        <v>9194</v>
      </c>
      <c r="E4180" s="14" t="s">
        <v>5067</v>
      </c>
      <c r="F4180" s="14" t="e" vm="7">
        <v>#VALUE!</v>
      </c>
      <c r="G4180" s="2" t="str">
        <f>_xlfn.XLOOKUP(E4180,missing_cities!$Q$2:$Q$56,missing_cities!$R$2:$R$56,"Not Found",0)</f>
        <v>Brazil</v>
      </c>
      <c r="H4180" t="str">
        <f>_xlfn.XLOOKUP(E4180,missing_cities!$Q$2:$Q$56,missing_cities!$S$2:$S$56,"Not Found",0)</f>
        <v>South America</v>
      </c>
      <c r="I4180" t="s">
        <v>3449</v>
      </c>
      <c r="J4180" s="15">
        <v>0.19</v>
      </c>
      <c r="K4180" t="s">
        <v>19</v>
      </c>
      <c r="L4180" s="15" t="str">
        <f t="shared" si="130"/>
        <v>9:00-18:00</v>
      </c>
      <c r="M4180" s="16">
        <f t="shared" si="131"/>
        <v>0.37</v>
      </c>
      <c r="N4180" s="15">
        <v>1.1200000000000001</v>
      </c>
      <c r="O4180" s="15">
        <v>84</v>
      </c>
      <c r="P4180" t="s">
        <v>37</v>
      </c>
      <c r="Q4180">
        <v>50</v>
      </c>
      <c r="R4180" t="s">
        <v>46</v>
      </c>
      <c r="S4180">
        <v>2010</v>
      </c>
      <c r="T4180" t="s">
        <v>22</v>
      </c>
      <c r="U4180" s="15">
        <v>5</v>
      </c>
      <c r="V4180" s="15">
        <v>2</v>
      </c>
      <c r="W4180" t="s">
        <v>27</v>
      </c>
    </row>
    <row r="4181" spans="1:23">
      <c r="A4181" t="s">
        <v>4226</v>
      </c>
      <c r="B4181">
        <v>-33.736775000000002</v>
      </c>
      <c r="C4181" s="15">
        <v>151.2672</v>
      </c>
      <c r="D4181" s="2" t="s">
        <v>9195</v>
      </c>
      <c r="E4181" s="14" t="s">
        <v>5069</v>
      </c>
      <c r="F4181" s="14" t="e" vm="8">
        <v>#VALUE!</v>
      </c>
      <c r="G4181" s="2" t="str">
        <f>_xlfn.XLOOKUP(E4181,missing_cities!$Q$2:$Q$56,missing_cities!$R$2:$R$56,"Not Found",0)</f>
        <v>Australia</v>
      </c>
      <c r="H4181" t="str">
        <f>_xlfn.XLOOKUP(E4181,missing_cities!$Q$2:$Q$56,missing_cities!$S$2:$S$56,"Not Found",0)</f>
        <v>Australia</v>
      </c>
      <c r="I4181" t="s">
        <v>3449</v>
      </c>
      <c r="J4181" s="15">
        <v>0.32</v>
      </c>
      <c r="K4181" s="1">
        <v>45862</v>
      </c>
      <c r="L4181" s="15" t="str">
        <f t="shared" si="130"/>
        <v>9.00-21.00</v>
      </c>
      <c r="M4181" s="16">
        <f t="shared" si="131"/>
        <v>12</v>
      </c>
      <c r="N4181" s="15">
        <v>0.86</v>
      </c>
      <c r="O4181" s="15">
        <v>70</v>
      </c>
      <c r="P4181" t="s">
        <v>25</v>
      </c>
      <c r="Q4181">
        <v>150</v>
      </c>
      <c r="R4181" t="s">
        <v>21</v>
      </c>
      <c r="S4181">
        <v>2015</v>
      </c>
      <c r="T4181" t="s">
        <v>31</v>
      </c>
      <c r="U4181" s="15">
        <v>4.7</v>
      </c>
      <c r="V4181" s="15">
        <v>8</v>
      </c>
      <c r="W4181" t="s">
        <v>23</v>
      </c>
    </row>
    <row r="4182" spans="1:23">
      <c r="A4182" t="s">
        <v>4227</v>
      </c>
      <c r="B4182">
        <v>41.946956</v>
      </c>
      <c r="C4182" s="15">
        <v>-87.778988999999996</v>
      </c>
      <c r="D4182" s="2" t="s">
        <v>9196</v>
      </c>
      <c r="E4182" s="14" t="s">
        <v>5065</v>
      </c>
      <c r="F4182" s="14" t="e" vm="5">
        <v>#VALUE!</v>
      </c>
      <c r="G4182" s="2" t="str">
        <f>_xlfn.XLOOKUP(E4182,missing_cities!$Q$2:$Q$56,missing_cities!$R$2:$R$56,"Not Found",0)</f>
        <v>United States</v>
      </c>
      <c r="H4182" t="str">
        <f>_xlfn.XLOOKUP(E4182,missing_cities!$Q$2:$Q$56,missing_cities!$S$2:$S$56,"Not Found",0)</f>
        <v>North America</v>
      </c>
      <c r="I4182" t="s">
        <v>3449</v>
      </c>
      <c r="J4182" s="15">
        <v>0.4</v>
      </c>
      <c r="K4182" t="s">
        <v>34</v>
      </c>
      <c r="L4182" s="15" t="str">
        <f t="shared" si="130"/>
        <v>6:00-22:00</v>
      </c>
      <c r="M4182" s="16">
        <f t="shared" si="131"/>
        <v>0.67</v>
      </c>
      <c r="N4182" s="15">
        <v>17.97</v>
      </c>
      <c r="O4182" s="15">
        <v>85</v>
      </c>
      <c r="P4182" t="s">
        <v>25</v>
      </c>
      <c r="Q4182">
        <v>22</v>
      </c>
      <c r="R4182" t="s">
        <v>67</v>
      </c>
      <c r="S4182">
        <v>2010</v>
      </c>
      <c r="T4182" t="s">
        <v>22</v>
      </c>
      <c r="U4182" s="15">
        <v>4</v>
      </c>
      <c r="V4182" s="15">
        <v>10</v>
      </c>
      <c r="W4182" t="s">
        <v>23</v>
      </c>
    </row>
    <row r="4183" spans="1:23">
      <c r="A4183" t="s">
        <v>4228</v>
      </c>
      <c r="B4183">
        <v>-33.765253999999999</v>
      </c>
      <c r="C4183" s="15">
        <v>151.27090100000001</v>
      </c>
      <c r="D4183" s="2" t="s">
        <v>9197</v>
      </c>
      <c r="E4183" s="14" t="s">
        <v>5069</v>
      </c>
      <c r="F4183" s="14" t="e" vm="8">
        <v>#VALUE!</v>
      </c>
      <c r="G4183" s="2" t="str">
        <f>_xlfn.XLOOKUP(E4183,missing_cities!$Q$2:$Q$56,missing_cities!$R$2:$R$56,"Not Found",0)</f>
        <v>Australia</v>
      </c>
      <c r="H4183" t="str">
        <f>_xlfn.XLOOKUP(E4183,missing_cities!$Q$2:$Q$56,missing_cities!$S$2:$S$56,"Not Found",0)</f>
        <v>Australia</v>
      </c>
      <c r="I4183" t="s">
        <v>3449</v>
      </c>
      <c r="J4183" s="15">
        <v>0.37</v>
      </c>
      <c r="K4183" t="s">
        <v>19</v>
      </c>
      <c r="L4183" s="15" t="str">
        <f t="shared" si="130"/>
        <v>9:00-18:00</v>
      </c>
      <c r="M4183" s="16">
        <f t="shared" si="131"/>
        <v>0.37</v>
      </c>
      <c r="N4183" s="15">
        <v>4.3</v>
      </c>
      <c r="O4183" s="15">
        <v>37</v>
      </c>
      <c r="P4183" t="s">
        <v>25</v>
      </c>
      <c r="Q4183">
        <v>22</v>
      </c>
      <c r="R4183" t="s">
        <v>48</v>
      </c>
      <c r="S4183">
        <v>2019</v>
      </c>
      <c r="T4183" t="s">
        <v>31</v>
      </c>
      <c r="U4183" s="15">
        <v>4.2</v>
      </c>
      <c r="V4183" s="15">
        <v>4</v>
      </c>
      <c r="W4183" t="s">
        <v>32</v>
      </c>
    </row>
    <row r="4184" spans="1:23">
      <c r="A4184" t="s">
        <v>4229</v>
      </c>
      <c r="B4184">
        <v>39.906753999999999</v>
      </c>
      <c r="C4184" s="15">
        <v>116.208743</v>
      </c>
      <c r="D4184" s="2" t="s">
        <v>9198</v>
      </c>
      <c r="E4184" s="14" t="s">
        <v>5071</v>
      </c>
      <c r="F4184" s="14" t="e" vm="9">
        <v>#VALUE!</v>
      </c>
      <c r="G4184" s="2" t="str">
        <f>_xlfn.XLOOKUP(E4184,missing_cities!$Q$2:$Q$56,missing_cities!$R$2:$R$56,"Not Found",0)</f>
        <v>China</v>
      </c>
      <c r="H4184" t="str">
        <f>_xlfn.XLOOKUP(E4184,missing_cities!$Q$2:$Q$56,missing_cities!$S$2:$S$56,"Not Found",0)</f>
        <v>Asia</v>
      </c>
      <c r="I4184" t="s">
        <v>3449</v>
      </c>
      <c r="J4184" s="15">
        <v>0.3</v>
      </c>
      <c r="K4184" t="s">
        <v>34</v>
      </c>
      <c r="L4184" s="15" t="str">
        <f t="shared" si="130"/>
        <v>6:00-22:00</v>
      </c>
      <c r="M4184" s="16">
        <f t="shared" si="131"/>
        <v>0.67</v>
      </c>
      <c r="N4184" s="15">
        <v>15.88</v>
      </c>
      <c r="O4184" s="15">
        <v>43</v>
      </c>
      <c r="P4184" t="s">
        <v>39</v>
      </c>
      <c r="Q4184">
        <v>150</v>
      </c>
      <c r="R4184" t="s">
        <v>48</v>
      </c>
      <c r="S4184">
        <v>2014</v>
      </c>
      <c r="T4184" t="s">
        <v>22</v>
      </c>
      <c r="U4184" s="15">
        <v>4.5999999999999996</v>
      </c>
      <c r="V4184" s="15">
        <v>9</v>
      </c>
      <c r="W4184" t="s">
        <v>32</v>
      </c>
    </row>
    <row r="4185" spans="1:23">
      <c r="A4185" t="s">
        <v>4230</v>
      </c>
      <c r="B4185">
        <v>39.840977000000002</v>
      </c>
      <c r="C4185" s="15">
        <v>116.268466</v>
      </c>
      <c r="D4185" s="2" t="s">
        <v>9199</v>
      </c>
      <c r="E4185" s="14" t="s">
        <v>5071</v>
      </c>
      <c r="F4185" s="14" t="e" vm="9">
        <v>#VALUE!</v>
      </c>
      <c r="G4185" s="2" t="str">
        <f>_xlfn.XLOOKUP(E4185,missing_cities!$Q$2:$Q$56,missing_cities!$R$2:$R$56,"Not Found",0)</f>
        <v>China</v>
      </c>
      <c r="H4185" t="str">
        <f>_xlfn.XLOOKUP(E4185,missing_cities!$Q$2:$Q$56,missing_cities!$S$2:$S$56,"Not Found",0)</f>
        <v>Asia</v>
      </c>
      <c r="I4185" t="s">
        <v>3449</v>
      </c>
      <c r="J4185" s="15">
        <v>0.39</v>
      </c>
      <c r="K4185" t="s">
        <v>19</v>
      </c>
      <c r="L4185" s="15" t="str">
        <f t="shared" si="130"/>
        <v>9:00-18:00</v>
      </c>
      <c r="M4185" s="16">
        <f t="shared" si="131"/>
        <v>0.37</v>
      </c>
      <c r="N4185" s="15">
        <v>16.46</v>
      </c>
      <c r="O4185" s="15">
        <v>48</v>
      </c>
      <c r="P4185" t="s">
        <v>39</v>
      </c>
      <c r="Q4185">
        <v>50</v>
      </c>
      <c r="R4185" t="s">
        <v>21</v>
      </c>
      <c r="S4185">
        <v>2015</v>
      </c>
      <c r="T4185" t="s">
        <v>31</v>
      </c>
      <c r="U4185" s="15">
        <v>4</v>
      </c>
      <c r="V4185" s="15">
        <v>5</v>
      </c>
      <c r="W4185" t="s">
        <v>23</v>
      </c>
    </row>
    <row r="4186" spans="1:23">
      <c r="A4186" t="s">
        <v>4231</v>
      </c>
      <c r="B4186">
        <v>19.403055999999999</v>
      </c>
      <c r="C4186" s="15">
        <v>-99.077851999999993</v>
      </c>
      <c r="D4186" s="2" t="s">
        <v>6736</v>
      </c>
      <c r="E4186" s="14" t="s">
        <v>5119</v>
      </c>
      <c r="F4186" s="14" t="e" vm="13">
        <v>#VALUE!</v>
      </c>
      <c r="G4186" s="2" t="str">
        <f>_xlfn.XLOOKUP(E4186,missing_cities!$Q$2:$Q$56,missing_cities!$R$2:$R$56,"Not Found",0)</f>
        <v>Mexico</v>
      </c>
      <c r="H4186" t="str">
        <f>_xlfn.XLOOKUP(E4186,missing_cities!$Q$2:$Q$56,missing_cities!$S$2:$S$56,"Not Found",0)</f>
        <v>North America</v>
      </c>
      <c r="I4186" t="s">
        <v>3449</v>
      </c>
      <c r="J4186" s="15">
        <v>0.42</v>
      </c>
      <c r="K4186" t="s">
        <v>19</v>
      </c>
      <c r="L4186" s="15" t="str">
        <f t="shared" si="130"/>
        <v>9:00-18:00</v>
      </c>
      <c r="M4186" s="16">
        <f t="shared" si="131"/>
        <v>0.37</v>
      </c>
      <c r="N4186" s="15">
        <v>16.920000000000002</v>
      </c>
      <c r="O4186" s="15">
        <v>67</v>
      </c>
      <c r="P4186" t="s">
        <v>25</v>
      </c>
      <c r="Q4186">
        <v>150</v>
      </c>
      <c r="R4186" t="s">
        <v>37</v>
      </c>
      <c r="S4186">
        <v>2019</v>
      </c>
      <c r="T4186" t="s">
        <v>22</v>
      </c>
      <c r="U4186" s="15">
        <v>3.2</v>
      </c>
      <c r="V4186" s="15">
        <v>1</v>
      </c>
      <c r="W4186" t="s">
        <v>23</v>
      </c>
    </row>
    <row r="4187" spans="1:23">
      <c r="A4187" t="s">
        <v>4232</v>
      </c>
      <c r="B4187">
        <v>34.027760999999998</v>
      </c>
      <c r="C4187" s="15">
        <v>-118.22958800000001</v>
      </c>
      <c r="D4187" s="2" t="s">
        <v>9200</v>
      </c>
      <c r="E4187" s="14" t="s">
        <v>5111</v>
      </c>
      <c r="F4187" s="14" t="e" vm="5">
        <v>#VALUE!</v>
      </c>
      <c r="G4187" s="2" t="str">
        <f>_xlfn.XLOOKUP(E4187,missing_cities!$Q$2:$Q$56,missing_cities!$R$2:$R$56,"Not Found",0)</f>
        <v>United States</v>
      </c>
      <c r="H4187" t="str">
        <f>_xlfn.XLOOKUP(E4187,missing_cities!$Q$2:$Q$56,missing_cities!$S$2:$S$56,"Not Found",0)</f>
        <v>North America</v>
      </c>
      <c r="I4187" t="s">
        <v>3449</v>
      </c>
      <c r="J4187" s="15">
        <v>0.22</v>
      </c>
      <c r="K4187" t="s">
        <v>19</v>
      </c>
      <c r="L4187" s="15" t="str">
        <f t="shared" si="130"/>
        <v>9:00-18:00</v>
      </c>
      <c r="M4187" s="16">
        <f t="shared" si="131"/>
        <v>0.37</v>
      </c>
      <c r="N4187" s="15">
        <v>5.19</v>
      </c>
      <c r="O4187" s="15">
        <v>35</v>
      </c>
      <c r="P4187" t="s">
        <v>37</v>
      </c>
      <c r="Q4187">
        <v>22</v>
      </c>
      <c r="R4187" t="s">
        <v>76</v>
      </c>
      <c r="S4187">
        <v>2012</v>
      </c>
      <c r="T4187" t="s">
        <v>22</v>
      </c>
      <c r="U4187" s="15">
        <v>3.1</v>
      </c>
      <c r="V4187" s="15">
        <v>2</v>
      </c>
      <c r="W4187" t="s">
        <v>27</v>
      </c>
    </row>
    <row r="4188" spans="1:23">
      <c r="A4188" t="s">
        <v>4233</v>
      </c>
      <c r="B4188">
        <v>34.085448</v>
      </c>
      <c r="C4188" s="15">
        <v>-118.252281</v>
      </c>
      <c r="D4188" s="2" t="s">
        <v>9201</v>
      </c>
      <c r="E4188" s="14" t="s">
        <v>5111</v>
      </c>
      <c r="F4188" s="14" t="e" vm="5">
        <v>#VALUE!</v>
      </c>
      <c r="G4188" s="2" t="str">
        <f>_xlfn.XLOOKUP(E4188,missing_cities!$Q$2:$Q$56,missing_cities!$R$2:$R$56,"Not Found",0)</f>
        <v>United States</v>
      </c>
      <c r="H4188" t="str">
        <f>_xlfn.XLOOKUP(E4188,missing_cities!$Q$2:$Q$56,missing_cities!$S$2:$S$56,"Not Found",0)</f>
        <v>North America</v>
      </c>
      <c r="I4188" t="s">
        <v>3449</v>
      </c>
      <c r="J4188" s="15">
        <v>0.37</v>
      </c>
      <c r="K4188" t="s">
        <v>34</v>
      </c>
      <c r="L4188" s="15" t="str">
        <f t="shared" si="130"/>
        <v>6:00-22:00</v>
      </c>
      <c r="M4188" s="16">
        <f t="shared" si="131"/>
        <v>0.67</v>
      </c>
      <c r="N4188" s="15">
        <v>7.6</v>
      </c>
      <c r="O4188" s="15">
        <v>59</v>
      </c>
      <c r="P4188" t="s">
        <v>39</v>
      </c>
      <c r="Q4188">
        <v>350</v>
      </c>
      <c r="R4188" t="s">
        <v>21</v>
      </c>
      <c r="S4188">
        <v>2022</v>
      </c>
      <c r="T4188" t="s">
        <v>22</v>
      </c>
      <c r="U4188" s="15">
        <v>3.9</v>
      </c>
      <c r="V4188" s="15">
        <v>7</v>
      </c>
      <c r="W4188" t="s">
        <v>23</v>
      </c>
    </row>
    <row r="4189" spans="1:23">
      <c r="A4189" t="s">
        <v>4234</v>
      </c>
      <c r="B4189">
        <v>25.343727999999999</v>
      </c>
      <c r="C4189" s="15">
        <v>55.248139999999999</v>
      </c>
      <c r="D4189" s="2" t="s">
        <v>9202</v>
      </c>
      <c r="E4189" s="14" t="s">
        <v>5076</v>
      </c>
      <c r="F4189" s="14" t="e" vm="10">
        <v>#VALUE!</v>
      </c>
      <c r="G4189" s="2" t="str">
        <f>_xlfn.XLOOKUP(E4189,missing_cities!$Q$2:$Q$56,missing_cities!$R$2:$R$56,"Not Found",0)</f>
        <v>United Arab Emirates</v>
      </c>
      <c r="H4189" t="str">
        <f>_xlfn.XLOOKUP(E4189,missing_cities!$Q$2:$Q$56,missing_cities!$S$2:$S$56,"Not Found",0)</f>
        <v>Asia</v>
      </c>
      <c r="I4189" t="s">
        <v>3449</v>
      </c>
      <c r="J4189" s="15">
        <v>0.24</v>
      </c>
      <c r="K4189" t="s">
        <v>19</v>
      </c>
      <c r="L4189" s="15" t="str">
        <f t="shared" si="130"/>
        <v>9:00-18:00</v>
      </c>
      <c r="M4189" s="16">
        <f t="shared" si="131"/>
        <v>0.37</v>
      </c>
      <c r="N4189" s="15">
        <v>10.11</v>
      </c>
      <c r="O4189" s="15">
        <v>55</v>
      </c>
      <c r="P4189" t="s">
        <v>25</v>
      </c>
      <c r="Q4189">
        <v>150</v>
      </c>
      <c r="R4189" t="s">
        <v>132</v>
      </c>
      <c r="S4189">
        <v>2010</v>
      </c>
      <c r="T4189" t="s">
        <v>22</v>
      </c>
      <c r="U4189" s="15">
        <v>4.7</v>
      </c>
      <c r="V4189" s="15">
        <v>10</v>
      </c>
      <c r="W4189" t="s">
        <v>32</v>
      </c>
    </row>
    <row r="4190" spans="1:23">
      <c r="A4190" t="s">
        <v>4235</v>
      </c>
      <c r="B4190">
        <v>60.587809999999998</v>
      </c>
      <c r="C4190" s="15">
        <v>-2.4459960000000001</v>
      </c>
      <c r="D4190" s="2" t="s">
        <v>9203</v>
      </c>
      <c r="E4190" s="14" t="str">
        <f>_xlfn.XLOOKUP(C4190,missing_cities!B:B,missing_cities!C:C,"Not Found",0)</f>
        <v>Error</v>
      </c>
      <c r="F4190" s="14" t="s">
        <v>9987</v>
      </c>
      <c r="G4190" s="2" t="str">
        <f>_xlfn.XLOOKUP(E4190,missing_cities!$Q$2:$Q$56,missing_cities!$R$2:$R$56,"Not Found",0)</f>
        <v>Error</v>
      </c>
      <c r="H4190" t="str">
        <f>_xlfn.XLOOKUP(E4190,missing_cities!$Q$2:$Q$56,missing_cities!$S$2:$S$56,"Not Found",0)</f>
        <v>Error</v>
      </c>
      <c r="I4190" t="s">
        <v>3449</v>
      </c>
      <c r="J4190" s="15">
        <v>0.11</v>
      </c>
      <c r="K4190" s="1">
        <v>45862</v>
      </c>
      <c r="L4190" s="15" t="str">
        <f t="shared" si="130"/>
        <v>9.00-21.00</v>
      </c>
      <c r="M4190" s="16">
        <f t="shared" si="131"/>
        <v>12</v>
      </c>
      <c r="N4190" s="15">
        <v>6.27</v>
      </c>
      <c r="O4190" s="15">
        <v>42</v>
      </c>
      <c r="P4190" t="s">
        <v>20</v>
      </c>
      <c r="Q4190">
        <v>22</v>
      </c>
      <c r="R4190" t="s">
        <v>48</v>
      </c>
      <c r="S4190">
        <v>2016</v>
      </c>
      <c r="T4190" t="s">
        <v>22</v>
      </c>
      <c r="U4190" s="15">
        <v>3.3</v>
      </c>
      <c r="V4190" s="15">
        <v>6</v>
      </c>
      <c r="W4190" t="s">
        <v>32</v>
      </c>
    </row>
    <row r="4191" spans="1:23">
      <c r="A4191" t="s">
        <v>4236</v>
      </c>
      <c r="B4191">
        <v>-23.576571999999999</v>
      </c>
      <c r="C4191" s="15">
        <v>-46.654924000000001</v>
      </c>
      <c r="D4191" s="2" t="s">
        <v>9204</v>
      </c>
      <c r="E4191" s="14" t="s">
        <v>5067</v>
      </c>
      <c r="F4191" s="14" t="e" vm="7">
        <v>#VALUE!</v>
      </c>
      <c r="G4191" s="2" t="str">
        <f>_xlfn.XLOOKUP(E4191,missing_cities!$Q$2:$Q$56,missing_cities!$R$2:$R$56,"Not Found",0)</f>
        <v>Brazil</v>
      </c>
      <c r="H4191" t="str">
        <f>_xlfn.XLOOKUP(E4191,missing_cities!$Q$2:$Q$56,missing_cities!$S$2:$S$56,"Not Found",0)</f>
        <v>South America</v>
      </c>
      <c r="I4191" t="s">
        <v>3449</v>
      </c>
      <c r="J4191" s="15">
        <v>0.27</v>
      </c>
      <c r="K4191" t="s">
        <v>34</v>
      </c>
      <c r="L4191" s="15" t="str">
        <f t="shared" si="130"/>
        <v>6:00-22:00</v>
      </c>
      <c r="M4191" s="16">
        <f t="shared" si="131"/>
        <v>0.67</v>
      </c>
      <c r="N4191" s="15">
        <v>3.11</v>
      </c>
      <c r="O4191" s="15">
        <v>23</v>
      </c>
      <c r="P4191" t="s">
        <v>37</v>
      </c>
      <c r="Q4191">
        <v>350</v>
      </c>
      <c r="R4191" t="s">
        <v>44</v>
      </c>
      <c r="S4191">
        <v>2018</v>
      </c>
      <c r="T4191" t="s">
        <v>31</v>
      </c>
      <c r="U4191" s="15">
        <v>5</v>
      </c>
      <c r="V4191" s="15">
        <v>5</v>
      </c>
      <c r="W4191" t="s">
        <v>23</v>
      </c>
    </row>
    <row r="4192" spans="1:23">
      <c r="A4192" t="s">
        <v>4237</v>
      </c>
      <c r="B4192">
        <v>43.620911999999997</v>
      </c>
      <c r="C4192" s="15">
        <v>-79.397266000000002</v>
      </c>
      <c r="D4192" s="2" t="s">
        <v>9205</v>
      </c>
      <c r="E4192" s="14" t="s">
        <v>5050</v>
      </c>
      <c r="F4192" s="14" t="e" vm="1">
        <v>#VALUE!</v>
      </c>
      <c r="G4192" s="2" t="str">
        <f>_xlfn.XLOOKUP(E4192,missing_cities!$Q$2:$Q$56,missing_cities!$R$2:$R$56,"Not Found",0)</f>
        <v>Canada</v>
      </c>
      <c r="H4192" t="str">
        <f>_xlfn.XLOOKUP(E4192,missing_cities!$Q$2:$Q$56,missing_cities!$S$2:$S$56,"Not Found",0)</f>
        <v>North America</v>
      </c>
      <c r="I4192" t="s">
        <v>3449</v>
      </c>
      <c r="J4192" s="15">
        <v>0.22</v>
      </c>
      <c r="K4192" t="s">
        <v>34</v>
      </c>
      <c r="L4192" s="15" t="str">
        <f t="shared" si="130"/>
        <v>6:00-22:00</v>
      </c>
      <c r="M4192" s="16">
        <f t="shared" si="131"/>
        <v>0.67</v>
      </c>
      <c r="N4192" s="15">
        <v>1.59</v>
      </c>
      <c r="O4192" s="15">
        <v>31</v>
      </c>
      <c r="P4192" t="s">
        <v>20</v>
      </c>
      <c r="Q4192">
        <v>22</v>
      </c>
      <c r="R4192" t="s">
        <v>37</v>
      </c>
      <c r="S4192">
        <v>2023</v>
      </c>
      <c r="T4192" t="s">
        <v>31</v>
      </c>
      <c r="U4192" s="15">
        <v>4</v>
      </c>
      <c r="V4192" s="15">
        <v>5</v>
      </c>
      <c r="W4192" t="s">
        <v>27</v>
      </c>
    </row>
    <row r="4193" spans="1:23">
      <c r="A4193" t="s">
        <v>4238</v>
      </c>
      <c r="B4193">
        <v>43.656419999999997</v>
      </c>
      <c r="C4193" s="15">
        <v>-79.491328999999993</v>
      </c>
      <c r="D4193" s="2" t="s">
        <v>9206</v>
      </c>
      <c r="E4193" s="14" t="s">
        <v>5050</v>
      </c>
      <c r="F4193" s="14" t="e" vm="1">
        <v>#VALUE!</v>
      </c>
      <c r="G4193" s="2" t="str">
        <f>_xlfn.XLOOKUP(E4193,missing_cities!$Q$2:$Q$56,missing_cities!$R$2:$R$56,"Not Found",0)</f>
        <v>Canada</v>
      </c>
      <c r="H4193" t="str">
        <f>_xlfn.XLOOKUP(E4193,missing_cities!$Q$2:$Q$56,missing_cities!$S$2:$S$56,"Not Found",0)</f>
        <v>North America</v>
      </c>
      <c r="I4193" t="s">
        <v>3449</v>
      </c>
      <c r="J4193" s="15">
        <v>0.35</v>
      </c>
      <c r="K4193" t="s">
        <v>19</v>
      </c>
      <c r="L4193" s="15" t="str">
        <f t="shared" si="130"/>
        <v>9:00-18:00</v>
      </c>
      <c r="M4193" s="16">
        <f t="shared" si="131"/>
        <v>0.37</v>
      </c>
      <c r="N4193" s="15">
        <v>0.87</v>
      </c>
      <c r="O4193" s="15">
        <v>35</v>
      </c>
      <c r="P4193" t="s">
        <v>25</v>
      </c>
      <c r="Q4193">
        <v>350</v>
      </c>
      <c r="R4193" t="s">
        <v>35</v>
      </c>
      <c r="S4193">
        <v>2013</v>
      </c>
      <c r="T4193" t="s">
        <v>22</v>
      </c>
      <c r="U4193" s="15">
        <v>4.4000000000000004</v>
      </c>
      <c r="V4193" s="15">
        <v>1</v>
      </c>
      <c r="W4193" t="s">
        <v>27</v>
      </c>
    </row>
    <row r="4194" spans="1:23">
      <c r="A4194" t="s">
        <v>4239</v>
      </c>
      <c r="B4194">
        <v>13.881011000000001</v>
      </c>
      <c r="C4194" s="15">
        <v>100.502916</v>
      </c>
      <c r="D4194" s="2" t="s">
        <v>9207</v>
      </c>
      <c r="E4194" s="14" t="s">
        <v>5059</v>
      </c>
      <c r="F4194" s="14" t="e" vm="4">
        <v>#VALUE!</v>
      </c>
      <c r="G4194" s="2" t="str">
        <f>_xlfn.XLOOKUP(E4194,missing_cities!$Q$2:$Q$56,missing_cities!$R$2:$R$56,"Not Found",0)</f>
        <v>Thailand</v>
      </c>
      <c r="H4194" t="str">
        <f>_xlfn.XLOOKUP(E4194,missing_cities!$Q$2:$Q$56,missing_cities!$S$2:$S$56,"Not Found",0)</f>
        <v>Asia</v>
      </c>
      <c r="I4194" t="s">
        <v>3449</v>
      </c>
      <c r="J4194" s="15">
        <v>0.39</v>
      </c>
      <c r="K4194" t="s">
        <v>19</v>
      </c>
      <c r="L4194" s="15" t="str">
        <f t="shared" si="130"/>
        <v>9:00-18:00</v>
      </c>
      <c r="M4194" s="16">
        <f t="shared" si="131"/>
        <v>0.37</v>
      </c>
      <c r="N4194" s="15">
        <v>12.51</v>
      </c>
      <c r="O4194" s="15">
        <v>41</v>
      </c>
      <c r="P4194" t="s">
        <v>25</v>
      </c>
      <c r="Q4194">
        <v>350</v>
      </c>
      <c r="R4194" t="s">
        <v>81</v>
      </c>
      <c r="S4194">
        <v>2015</v>
      </c>
      <c r="T4194" t="s">
        <v>31</v>
      </c>
      <c r="U4194" s="15">
        <v>3</v>
      </c>
      <c r="V4194" s="15">
        <v>5</v>
      </c>
      <c r="W4194" t="s">
        <v>27</v>
      </c>
    </row>
    <row r="4195" spans="1:23">
      <c r="A4195" t="s">
        <v>4240</v>
      </c>
      <c r="B4195">
        <v>34.191166000000003</v>
      </c>
      <c r="C4195" s="15">
        <v>-118.320472</v>
      </c>
      <c r="D4195" s="2" t="s">
        <v>9208</v>
      </c>
      <c r="E4195" s="14" t="s">
        <v>5111</v>
      </c>
      <c r="F4195" s="14" t="e" vm="5">
        <v>#VALUE!</v>
      </c>
      <c r="G4195" s="2" t="str">
        <f>_xlfn.XLOOKUP(E4195,missing_cities!$Q$2:$Q$56,missing_cities!$R$2:$R$56,"Not Found",0)</f>
        <v>United States</v>
      </c>
      <c r="H4195" t="str">
        <f>_xlfn.XLOOKUP(E4195,missing_cities!$Q$2:$Q$56,missing_cities!$S$2:$S$56,"Not Found",0)</f>
        <v>North America</v>
      </c>
      <c r="I4195" t="s">
        <v>3449</v>
      </c>
      <c r="J4195" s="15">
        <v>0.15</v>
      </c>
      <c r="K4195" t="s">
        <v>34</v>
      </c>
      <c r="L4195" s="15" t="str">
        <f t="shared" si="130"/>
        <v>6:00-22:00</v>
      </c>
      <c r="M4195" s="16">
        <f t="shared" si="131"/>
        <v>0.67</v>
      </c>
      <c r="N4195" s="15">
        <v>1.02</v>
      </c>
      <c r="O4195" s="15">
        <v>78</v>
      </c>
      <c r="P4195" t="s">
        <v>39</v>
      </c>
      <c r="Q4195">
        <v>150</v>
      </c>
      <c r="R4195" t="s">
        <v>48</v>
      </c>
      <c r="S4195">
        <v>2015</v>
      </c>
      <c r="T4195" t="s">
        <v>31</v>
      </c>
      <c r="U4195" s="15">
        <v>4.3</v>
      </c>
      <c r="V4195" s="15">
        <v>8</v>
      </c>
      <c r="W4195" t="s">
        <v>32</v>
      </c>
    </row>
    <row r="4196" spans="1:23">
      <c r="A4196" t="s">
        <v>4241</v>
      </c>
      <c r="B4196">
        <v>19.565943999999998</v>
      </c>
      <c r="C4196" s="15">
        <v>-99.037388000000007</v>
      </c>
      <c r="D4196" s="2" t="s">
        <v>9209</v>
      </c>
      <c r="E4196" s="14" t="s">
        <v>5119</v>
      </c>
      <c r="F4196" s="14" t="e" vm="13">
        <v>#VALUE!</v>
      </c>
      <c r="G4196" s="2" t="str">
        <f>_xlfn.XLOOKUP(E4196,missing_cities!$Q$2:$Q$56,missing_cities!$R$2:$R$56,"Not Found",0)</f>
        <v>Mexico</v>
      </c>
      <c r="H4196" t="str">
        <f>_xlfn.XLOOKUP(E4196,missing_cities!$Q$2:$Q$56,missing_cities!$S$2:$S$56,"Not Found",0)</f>
        <v>North America</v>
      </c>
      <c r="I4196" t="s">
        <v>3449</v>
      </c>
      <c r="J4196" s="15">
        <v>0.38</v>
      </c>
      <c r="K4196" s="1">
        <v>45862</v>
      </c>
      <c r="L4196" s="15" t="str">
        <f t="shared" si="130"/>
        <v>9.00-21.00</v>
      </c>
      <c r="M4196" s="16">
        <f t="shared" si="131"/>
        <v>12</v>
      </c>
      <c r="N4196" s="15">
        <v>11.75</v>
      </c>
      <c r="O4196" s="15">
        <v>19</v>
      </c>
      <c r="P4196" t="s">
        <v>20</v>
      </c>
      <c r="Q4196">
        <v>150</v>
      </c>
      <c r="R4196" t="s">
        <v>21</v>
      </c>
      <c r="S4196">
        <v>2019</v>
      </c>
      <c r="T4196" t="s">
        <v>31</v>
      </c>
      <c r="U4196" s="15">
        <v>3.8</v>
      </c>
      <c r="V4196" s="15">
        <v>4</v>
      </c>
      <c r="W4196" t="s">
        <v>32</v>
      </c>
    </row>
    <row r="4197" spans="1:23">
      <c r="A4197" t="s">
        <v>4242</v>
      </c>
      <c r="B4197">
        <v>25.388259000000001</v>
      </c>
      <c r="C4197" s="15">
        <v>55.252989999999997</v>
      </c>
      <c r="D4197" s="2" t="s">
        <v>9210</v>
      </c>
      <c r="E4197" s="14" t="s">
        <v>5076</v>
      </c>
      <c r="F4197" s="14" t="e" vm="10">
        <v>#VALUE!</v>
      </c>
      <c r="G4197" s="2" t="str">
        <f>_xlfn.XLOOKUP(E4197,missing_cities!$Q$2:$Q$56,missing_cities!$R$2:$R$56,"Not Found",0)</f>
        <v>United Arab Emirates</v>
      </c>
      <c r="H4197" t="str">
        <f>_xlfn.XLOOKUP(E4197,missing_cities!$Q$2:$Q$56,missing_cities!$S$2:$S$56,"Not Found",0)</f>
        <v>Asia</v>
      </c>
      <c r="I4197" t="s">
        <v>3449</v>
      </c>
      <c r="J4197" s="15">
        <v>0.15</v>
      </c>
      <c r="K4197" t="s">
        <v>34</v>
      </c>
      <c r="L4197" s="15" t="str">
        <f t="shared" si="130"/>
        <v>6:00-22:00</v>
      </c>
      <c r="M4197" s="16">
        <f t="shared" si="131"/>
        <v>0.67</v>
      </c>
      <c r="N4197" s="15">
        <v>3.94</v>
      </c>
      <c r="O4197" s="15">
        <v>41</v>
      </c>
      <c r="P4197" t="s">
        <v>20</v>
      </c>
      <c r="Q4197">
        <v>350</v>
      </c>
      <c r="R4197" t="s">
        <v>81</v>
      </c>
      <c r="S4197">
        <v>2012</v>
      </c>
      <c r="T4197" t="s">
        <v>22</v>
      </c>
      <c r="U4197" s="15">
        <v>3.6</v>
      </c>
      <c r="V4197" s="15">
        <v>10</v>
      </c>
      <c r="W4197" t="s">
        <v>23</v>
      </c>
    </row>
    <row r="4198" spans="1:23">
      <c r="A4198" t="s">
        <v>4243</v>
      </c>
      <c r="B4198">
        <v>52.425389000000003</v>
      </c>
      <c r="C4198" s="15">
        <v>13.302849</v>
      </c>
      <c r="D4198" s="2" t="s">
        <v>9211</v>
      </c>
      <c r="E4198" s="14" t="s">
        <v>5057</v>
      </c>
      <c r="F4198" s="14" t="e" vm="3">
        <v>#VALUE!</v>
      </c>
      <c r="G4198" s="2" t="str">
        <f>_xlfn.XLOOKUP(E4198,missing_cities!$Q$2:$Q$56,missing_cities!$R$2:$R$56,"Not Found",0)</f>
        <v>Germany</v>
      </c>
      <c r="H4198" t="str">
        <f>_xlfn.XLOOKUP(E4198,missing_cities!$Q$2:$Q$56,missing_cities!$S$2:$S$56,"Not Found",0)</f>
        <v>Europe</v>
      </c>
      <c r="I4198" t="s">
        <v>3449</v>
      </c>
      <c r="J4198" s="15">
        <v>0.28000000000000003</v>
      </c>
      <c r="K4198" t="s">
        <v>19</v>
      </c>
      <c r="L4198" s="15" t="str">
        <f t="shared" si="130"/>
        <v>9:00-18:00</v>
      </c>
      <c r="M4198" s="16">
        <f t="shared" si="131"/>
        <v>0.37</v>
      </c>
      <c r="N4198" s="15">
        <v>6.89</v>
      </c>
      <c r="O4198" s="15">
        <v>51</v>
      </c>
      <c r="P4198" t="s">
        <v>39</v>
      </c>
      <c r="Q4198">
        <v>350</v>
      </c>
      <c r="R4198" t="s">
        <v>21</v>
      </c>
      <c r="S4198">
        <v>2011</v>
      </c>
      <c r="T4198" t="s">
        <v>22</v>
      </c>
      <c r="U4198" s="15">
        <v>4.9000000000000004</v>
      </c>
      <c r="V4198" s="15">
        <v>9</v>
      </c>
      <c r="W4198" t="s">
        <v>32</v>
      </c>
    </row>
    <row r="4199" spans="1:23">
      <c r="A4199" t="s">
        <v>4244</v>
      </c>
      <c r="B4199">
        <v>34.024177999999999</v>
      </c>
      <c r="C4199" s="15">
        <v>-118.229981</v>
      </c>
      <c r="D4199" s="2" t="s">
        <v>9212</v>
      </c>
      <c r="E4199" s="14" t="s">
        <v>5111</v>
      </c>
      <c r="F4199" s="14" t="e" vm="5">
        <v>#VALUE!</v>
      </c>
      <c r="G4199" s="2" t="str">
        <f>_xlfn.XLOOKUP(E4199,missing_cities!$Q$2:$Q$56,missing_cities!$R$2:$R$56,"Not Found",0)</f>
        <v>United States</v>
      </c>
      <c r="H4199" t="str">
        <f>_xlfn.XLOOKUP(E4199,missing_cities!$Q$2:$Q$56,missing_cities!$S$2:$S$56,"Not Found",0)</f>
        <v>North America</v>
      </c>
      <c r="I4199" t="s">
        <v>3449</v>
      </c>
      <c r="J4199" s="15">
        <v>0.48</v>
      </c>
      <c r="K4199" s="1">
        <v>45862</v>
      </c>
      <c r="L4199" s="15" t="str">
        <f t="shared" si="130"/>
        <v>9.00-21.00</v>
      </c>
      <c r="M4199" s="16">
        <f t="shared" si="131"/>
        <v>12</v>
      </c>
      <c r="N4199" s="15">
        <v>9.7200000000000006</v>
      </c>
      <c r="O4199" s="15">
        <v>80</v>
      </c>
      <c r="P4199" t="s">
        <v>20</v>
      </c>
      <c r="Q4199">
        <v>350</v>
      </c>
      <c r="R4199" t="s">
        <v>21</v>
      </c>
      <c r="S4199">
        <v>2015</v>
      </c>
      <c r="T4199" t="s">
        <v>22</v>
      </c>
      <c r="U4199" s="15">
        <v>4.4000000000000004</v>
      </c>
      <c r="V4199" s="15">
        <v>6</v>
      </c>
      <c r="W4199" t="s">
        <v>32</v>
      </c>
    </row>
    <row r="4200" spans="1:23">
      <c r="A4200" t="s">
        <v>4245</v>
      </c>
      <c r="B4200">
        <v>25.390032999999999</v>
      </c>
      <c r="C4200" s="15">
        <v>55.261457999999998</v>
      </c>
      <c r="D4200" s="2" t="s">
        <v>9213</v>
      </c>
      <c r="E4200" s="14" t="s">
        <v>5076</v>
      </c>
      <c r="F4200" s="14" t="e" vm="10">
        <v>#VALUE!</v>
      </c>
      <c r="G4200" s="2" t="str">
        <f>_xlfn.XLOOKUP(E4200,missing_cities!$Q$2:$Q$56,missing_cities!$R$2:$R$56,"Not Found",0)</f>
        <v>United Arab Emirates</v>
      </c>
      <c r="H4200" t="str">
        <f>_xlfn.XLOOKUP(E4200,missing_cities!$Q$2:$Q$56,missing_cities!$S$2:$S$56,"Not Found",0)</f>
        <v>Asia</v>
      </c>
      <c r="I4200" t="s">
        <v>3449</v>
      </c>
      <c r="J4200" s="15">
        <v>0.12</v>
      </c>
      <c r="K4200" t="s">
        <v>19</v>
      </c>
      <c r="L4200" s="15" t="str">
        <f t="shared" si="130"/>
        <v>9:00-18:00</v>
      </c>
      <c r="M4200" s="16">
        <f t="shared" si="131"/>
        <v>0.37</v>
      </c>
      <c r="N4200" s="15">
        <v>18.97</v>
      </c>
      <c r="O4200" s="15">
        <v>77</v>
      </c>
      <c r="P4200" t="s">
        <v>29</v>
      </c>
      <c r="Q4200">
        <v>50</v>
      </c>
      <c r="R4200" t="s">
        <v>132</v>
      </c>
      <c r="S4200">
        <v>2010</v>
      </c>
      <c r="T4200" t="s">
        <v>22</v>
      </c>
      <c r="U4200" s="15">
        <v>4.5999999999999996</v>
      </c>
      <c r="V4200" s="15">
        <v>7</v>
      </c>
      <c r="W4200" t="s">
        <v>32</v>
      </c>
    </row>
    <row r="4201" spans="1:23">
      <c r="A4201" t="s">
        <v>4246</v>
      </c>
      <c r="B4201">
        <v>19.575519</v>
      </c>
      <c r="C4201" s="15">
        <v>-99.035697999999996</v>
      </c>
      <c r="D4201" s="2" t="s">
        <v>9214</v>
      </c>
      <c r="E4201" s="14" t="s">
        <v>5119</v>
      </c>
      <c r="F4201" s="14" t="e" vm="13">
        <v>#VALUE!</v>
      </c>
      <c r="G4201" s="2" t="str">
        <f>_xlfn.XLOOKUP(E4201,missing_cities!$Q$2:$Q$56,missing_cities!$R$2:$R$56,"Not Found",0)</f>
        <v>Mexico</v>
      </c>
      <c r="H4201" t="str">
        <f>_xlfn.XLOOKUP(E4201,missing_cities!$Q$2:$Q$56,missing_cities!$S$2:$S$56,"Not Found",0)</f>
        <v>North America</v>
      </c>
      <c r="I4201" t="s">
        <v>3449</v>
      </c>
      <c r="J4201" s="15">
        <v>0.37</v>
      </c>
      <c r="K4201" t="s">
        <v>19</v>
      </c>
      <c r="L4201" s="15" t="str">
        <f t="shared" si="130"/>
        <v>9:00-18:00</v>
      </c>
      <c r="M4201" s="16">
        <f t="shared" si="131"/>
        <v>0.37</v>
      </c>
      <c r="N4201" s="15">
        <v>10.81</v>
      </c>
      <c r="O4201" s="15">
        <v>59</v>
      </c>
      <c r="P4201" t="s">
        <v>39</v>
      </c>
      <c r="Q4201">
        <v>50</v>
      </c>
      <c r="R4201" t="s">
        <v>21</v>
      </c>
      <c r="S4201">
        <v>2019</v>
      </c>
      <c r="T4201" t="s">
        <v>31</v>
      </c>
      <c r="U4201" s="15">
        <v>4.4000000000000004</v>
      </c>
      <c r="V4201" s="15">
        <v>1</v>
      </c>
      <c r="W4201" t="s">
        <v>23</v>
      </c>
    </row>
    <row r="4202" spans="1:23">
      <c r="A4202" t="s">
        <v>4247</v>
      </c>
      <c r="B4202">
        <v>55.748354999999997</v>
      </c>
      <c r="C4202" s="15">
        <v>37.508417000000001</v>
      </c>
      <c r="D4202" s="2" t="s">
        <v>9215</v>
      </c>
      <c r="E4202" s="14" t="s">
        <v>5052</v>
      </c>
      <c r="F4202" s="14" t="e" vm="2">
        <v>#VALUE!</v>
      </c>
      <c r="G4202" s="2" t="str">
        <f>_xlfn.XLOOKUP(E4202,missing_cities!$Q$2:$Q$56,missing_cities!$R$2:$R$56,"Not Found",0)</f>
        <v>Russia</v>
      </c>
      <c r="H4202" t="str">
        <f>_xlfn.XLOOKUP(E4202,missing_cities!$Q$2:$Q$56,missing_cities!$S$2:$S$56,"Not Found",0)</f>
        <v>Europe</v>
      </c>
      <c r="I4202" t="s">
        <v>3449</v>
      </c>
      <c r="J4202" s="15">
        <v>0.28999999999999998</v>
      </c>
      <c r="K4202" t="s">
        <v>19</v>
      </c>
      <c r="L4202" s="15" t="str">
        <f t="shared" si="130"/>
        <v>9:00-18:00</v>
      </c>
      <c r="M4202" s="16">
        <f t="shared" si="131"/>
        <v>0.37</v>
      </c>
      <c r="N4202" s="15">
        <v>1.21</v>
      </c>
      <c r="O4202" s="15">
        <v>49</v>
      </c>
      <c r="P4202" t="s">
        <v>29</v>
      </c>
      <c r="Q4202">
        <v>150</v>
      </c>
      <c r="R4202" t="s">
        <v>81</v>
      </c>
      <c r="S4202">
        <v>2015</v>
      </c>
      <c r="T4202" t="s">
        <v>22</v>
      </c>
      <c r="U4202" s="15">
        <v>3.6</v>
      </c>
      <c r="V4202" s="15">
        <v>2</v>
      </c>
      <c r="W4202" t="s">
        <v>23</v>
      </c>
    </row>
    <row r="4203" spans="1:23">
      <c r="A4203" t="s">
        <v>4248</v>
      </c>
      <c r="B4203">
        <v>37.509839999999997</v>
      </c>
      <c r="C4203" s="15">
        <v>127.040723</v>
      </c>
      <c r="D4203" s="2" t="s">
        <v>9216</v>
      </c>
      <c r="E4203" s="14" t="s">
        <v>5063</v>
      </c>
      <c r="F4203" s="14" t="e" vm="6">
        <v>#VALUE!</v>
      </c>
      <c r="G4203" s="2" t="str">
        <f>_xlfn.XLOOKUP(E4203,missing_cities!$Q$2:$Q$56,missing_cities!$R$2:$R$56,"Not Found",0)</f>
        <v>South Korea</v>
      </c>
      <c r="H4203" t="str">
        <f>_xlfn.XLOOKUP(E4203,missing_cities!$Q$2:$Q$56,missing_cities!$S$2:$S$56,"Not Found",0)</f>
        <v>Asia</v>
      </c>
      <c r="I4203" t="s">
        <v>3449</v>
      </c>
      <c r="J4203" s="15">
        <v>0.22</v>
      </c>
      <c r="K4203" s="1">
        <v>45862</v>
      </c>
      <c r="L4203" s="15" t="str">
        <f t="shared" si="130"/>
        <v>9.00-21.00</v>
      </c>
      <c r="M4203" s="16">
        <f t="shared" si="131"/>
        <v>12</v>
      </c>
      <c r="N4203" s="15">
        <v>6.94</v>
      </c>
      <c r="O4203" s="15">
        <v>70</v>
      </c>
      <c r="P4203" t="s">
        <v>29</v>
      </c>
      <c r="Q4203">
        <v>22</v>
      </c>
      <c r="R4203" t="s">
        <v>67</v>
      </c>
      <c r="S4203">
        <v>2019</v>
      </c>
      <c r="T4203" t="s">
        <v>22</v>
      </c>
      <c r="U4203" s="15">
        <v>3.6</v>
      </c>
      <c r="V4203" s="15">
        <v>2</v>
      </c>
      <c r="W4203" t="s">
        <v>32</v>
      </c>
    </row>
    <row r="4204" spans="1:23">
      <c r="A4204" t="s">
        <v>4249</v>
      </c>
      <c r="B4204">
        <v>55.894134000000001</v>
      </c>
      <c r="C4204" s="15">
        <v>37.571663000000001</v>
      </c>
      <c r="D4204" s="2" t="s">
        <v>9217</v>
      </c>
      <c r="E4204" s="14" t="s">
        <v>5052</v>
      </c>
      <c r="F4204" s="14" t="e" vm="2">
        <v>#VALUE!</v>
      </c>
      <c r="G4204" s="2" t="str">
        <f>_xlfn.XLOOKUP(E4204,missing_cities!$Q$2:$Q$56,missing_cities!$R$2:$R$56,"Not Found",0)</f>
        <v>Russia</v>
      </c>
      <c r="H4204" t="str">
        <f>_xlfn.XLOOKUP(E4204,missing_cities!$Q$2:$Q$56,missing_cities!$S$2:$S$56,"Not Found",0)</f>
        <v>Europe</v>
      </c>
      <c r="I4204" t="s">
        <v>3449</v>
      </c>
      <c r="J4204" s="15">
        <v>0.24</v>
      </c>
      <c r="K4204" t="s">
        <v>34</v>
      </c>
      <c r="L4204" s="15" t="str">
        <f t="shared" si="130"/>
        <v>6:00-22:00</v>
      </c>
      <c r="M4204" s="16">
        <f t="shared" si="131"/>
        <v>0.67</v>
      </c>
      <c r="N4204" s="15">
        <v>3.5</v>
      </c>
      <c r="O4204" s="15">
        <v>53</v>
      </c>
      <c r="P4204" t="s">
        <v>29</v>
      </c>
      <c r="Q4204">
        <v>50</v>
      </c>
      <c r="R4204" t="s">
        <v>42</v>
      </c>
      <c r="S4204">
        <v>2011</v>
      </c>
      <c r="T4204" t="s">
        <v>22</v>
      </c>
      <c r="U4204" s="15">
        <v>4.4000000000000004</v>
      </c>
      <c r="V4204" s="15">
        <v>9</v>
      </c>
      <c r="W4204" t="s">
        <v>23</v>
      </c>
    </row>
    <row r="4205" spans="1:23">
      <c r="A4205" t="s">
        <v>4250</v>
      </c>
      <c r="B4205">
        <v>41.850183999999999</v>
      </c>
      <c r="C4205" s="15">
        <v>-87.627691999999996</v>
      </c>
      <c r="D4205" s="2" t="s">
        <v>9218</v>
      </c>
      <c r="E4205" s="14" t="s">
        <v>5065</v>
      </c>
      <c r="F4205" s="14" t="e" vm="5">
        <v>#VALUE!</v>
      </c>
      <c r="G4205" s="2" t="str">
        <f>_xlfn.XLOOKUP(E4205,missing_cities!$Q$2:$Q$56,missing_cities!$R$2:$R$56,"Not Found",0)</f>
        <v>United States</v>
      </c>
      <c r="H4205" t="str">
        <f>_xlfn.XLOOKUP(E4205,missing_cities!$Q$2:$Q$56,missing_cities!$S$2:$S$56,"Not Found",0)</f>
        <v>North America</v>
      </c>
      <c r="I4205" t="s">
        <v>3449</v>
      </c>
      <c r="J4205" s="15">
        <v>0.21</v>
      </c>
      <c r="K4205" t="s">
        <v>19</v>
      </c>
      <c r="L4205" s="15" t="str">
        <f t="shared" si="130"/>
        <v>9:00-18:00</v>
      </c>
      <c r="M4205" s="16">
        <f t="shared" si="131"/>
        <v>0.37</v>
      </c>
      <c r="N4205" s="15">
        <v>15.92</v>
      </c>
      <c r="O4205" s="15">
        <v>56</v>
      </c>
      <c r="P4205" t="s">
        <v>39</v>
      </c>
      <c r="Q4205">
        <v>50</v>
      </c>
      <c r="R4205" t="s">
        <v>46</v>
      </c>
      <c r="S4205">
        <v>2011</v>
      </c>
      <c r="T4205" t="s">
        <v>22</v>
      </c>
      <c r="U4205" s="15">
        <v>3.6</v>
      </c>
      <c r="V4205" s="15">
        <v>8</v>
      </c>
      <c r="W4205" t="s">
        <v>23</v>
      </c>
    </row>
    <row r="4206" spans="1:23">
      <c r="A4206" t="s">
        <v>4251</v>
      </c>
      <c r="B4206">
        <v>39.931776999999997</v>
      </c>
      <c r="C4206" s="15">
        <v>116.43496500000001</v>
      </c>
      <c r="D4206" s="2" t="s">
        <v>9219</v>
      </c>
      <c r="E4206" s="14" t="s">
        <v>5071</v>
      </c>
      <c r="F4206" s="14" t="e" vm="9">
        <v>#VALUE!</v>
      </c>
      <c r="G4206" s="2" t="str">
        <f>_xlfn.XLOOKUP(E4206,missing_cities!$Q$2:$Q$56,missing_cities!$R$2:$R$56,"Not Found",0)</f>
        <v>China</v>
      </c>
      <c r="H4206" t="str">
        <f>_xlfn.XLOOKUP(E4206,missing_cities!$Q$2:$Q$56,missing_cities!$S$2:$S$56,"Not Found",0)</f>
        <v>Asia</v>
      </c>
      <c r="I4206" t="s">
        <v>3449</v>
      </c>
      <c r="J4206" s="15">
        <v>0.22</v>
      </c>
      <c r="K4206" t="s">
        <v>19</v>
      </c>
      <c r="L4206" s="15" t="str">
        <f t="shared" si="130"/>
        <v>9:00-18:00</v>
      </c>
      <c r="M4206" s="16">
        <f t="shared" si="131"/>
        <v>0.37</v>
      </c>
      <c r="N4206" s="15">
        <v>2.77</v>
      </c>
      <c r="O4206" s="15">
        <v>42</v>
      </c>
      <c r="P4206" t="s">
        <v>29</v>
      </c>
      <c r="Q4206">
        <v>50</v>
      </c>
      <c r="R4206" t="s">
        <v>42</v>
      </c>
      <c r="S4206">
        <v>2012</v>
      </c>
      <c r="T4206" t="s">
        <v>22</v>
      </c>
      <c r="U4206" s="15">
        <v>4.7</v>
      </c>
      <c r="V4206" s="15">
        <v>9</v>
      </c>
      <c r="W4206" t="s">
        <v>32</v>
      </c>
    </row>
    <row r="4207" spans="1:23">
      <c r="A4207" t="s">
        <v>4252</v>
      </c>
      <c r="B4207">
        <v>39.842041999999999</v>
      </c>
      <c r="C4207" s="15">
        <v>116.38328799999999</v>
      </c>
      <c r="D4207" s="2" t="s">
        <v>9220</v>
      </c>
      <c r="E4207" s="14" t="s">
        <v>5071</v>
      </c>
      <c r="F4207" s="14" t="e" vm="9">
        <v>#VALUE!</v>
      </c>
      <c r="G4207" s="2" t="str">
        <f>_xlfn.XLOOKUP(E4207,missing_cities!$Q$2:$Q$56,missing_cities!$R$2:$R$56,"Not Found",0)</f>
        <v>China</v>
      </c>
      <c r="H4207" t="str">
        <f>_xlfn.XLOOKUP(E4207,missing_cities!$Q$2:$Q$56,missing_cities!$S$2:$S$56,"Not Found",0)</f>
        <v>Asia</v>
      </c>
      <c r="I4207" t="s">
        <v>3449</v>
      </c>
      <c r="J4207" s="15">
        <v>0.21</v>
      </c>
      <c r="K4207" t="s">
        <v>34</v>
      </c>
      <c r="L4207" s="15" t="str">
        <f t="shared" si="130"/>
        <v>6:00-22:00</v>
      </c>
      <c r="M4207" s="16">
        <f t="shared" si="131"/>
        <v>0.67</v>
      </c>
      <c r="N4207" s="15">
        <v>18.87</v>
      </c>
      <c r="O4207" s="15">
        <v>70</v>
      </c>
      <c r="P4207" t="s">
        <v>25</v>
      </c>
      <c r="Q4207">
        <v>50</v>
      </c>
      <c r="R4207" t="s">
        <v>37</v>
      </c>
      <c r="S4207">
        <v>2021</v>
      </c>
      <c r="T4207" t="s">
        <v>22</v>
      </c>
      <c r="U4207" s="15">
        <v>3.2</v>
      </c>
      <c r="V4207" s="15">
        <v>9</v>
      </c>
      <c r="W4207" t="s">
        <v>27</v>
      </c>
    </row>
    <row r="4208" spans="1:23">
      <c r="A4208" t="s">
        <v>4253</v>
      </c>
      <c r="B4208">
        <v>55.796278999999998</v>
      </c>
      <c r="C4208" s="15">
        <v>37.625872000000001</v>
      </c>
      <c r="D4208" s="2" t="s">
        <v>9221</v>
      </c>
      <c r="E4208" s="14" t="s">
        <v>5052</v>
      </c>
      <c r="F4208" s="14" t="e" vm="2">
        <v>#VALUE!</v>
      </c>
      <c r="G4208" s="2" t="str">
        <f>_xlfn.XLOOKUP(E4208,missing_cities!$Q$2:$Q$56,missing_cities!$R$2:$R$56,"Not Found",0)</f>
        <v>Russia</v>
      </c>
      <c r="H4208" t="str">
        <f>_xlfn.XLOOKUP(E4208,missing_cities!$Q$2:$Q$56,missing_cities!$S$2:$S$56,"Not Found",0)</f>
        <v>Europe</v>
      </c>
      <c r="I4208" t="s">
        <v>3449</v>
      </c>
      <c r="J4208" s="15">
        <v>0.3</v>
      </c>
      <c r="K4208" t="s">
        <v>19</v>
      </c>
      <c r="L4208" s="15" t="str">
        <f t="shared" si="130"/>
        <v>9:00-18:00</v>
      </c>
      <c r="M4208" s="16">
        <f t="shared" si="131"/>
        <v>0.37</v>
      </c>
      <c r="N4208" s="15">
        <v>14.47</v>
      </c>
      <c r="O4208" s="15">
        <v>84</v>
      </c>
      <c r="P4208" t="s">
        <v>37</v>
      </c>
      <c r="Q4208">
        <v>150</v>
      </c>
      <c r="R4208" t="s">
        <v>21</v>
      </c>
      <c r="S4208">
        <v>2017</v>
      </c>
      <c r="T4208" t="s">
        <v>31</v>
      </c>
      <c r="U4208" s="15">
        <v>4.4000000000000004</v>
      </c>
      <c r="V4208" s="15">
        <v>2</v>
      </c>
      <c r="W4208" t="s">
        <v>32</v>
      </c>
    </row>
    <row r="4209" spans="1:23">
      <c r="A4209" t="s">
        <v>4254</v>
      </c>
      <c r="B4209">
        <v>25.249454</v>
      </c>
      <c r="C4209" s="15">
        <v>55.346665000000002</v>
      </c>
      <c r="D4209" s="2" t="s">
        <v>9222</v>
      </c>
      <c r="E4209" s="14" t="s">
        <v>5076</v>
      </c>
      <c r="F4209" s="14" t="e" vm="10">
        <v>#VALUE!</v>
      </c>
      <c r="G4209" s="2" t="str">
        <f>_xlfn.XLOOKUP(E4209,missing_cities!$Q$2:$Q$56,missing_cities!$R$2:$R$56,"Not Found",0)</f>
        <v>United Arab Emirates</v>
      </c>
      <c r="H4209" t="str">
        <f>_xlfn.XLOOKUP(E4209,missing_cities!$Q$2:$Q$56,missing_cities!$S$2:$S$56,"Not Found",0)</f>
        <v>Asia</v>
      </c>
      <c r="I4209" t="s">
        <v>3449</v>
      </c>
      <c r="J4209" s="15">
        <v>0.39</v>
      </c>
      <c r="K4209" t="s">
        <v>19</v>
      </c>
      <c r="L4209" s="15" t="str">
        <f t="shared" si="130"/>
        <v>9:00-18:00</v>
      </c>
      <c r="M4209" s="16">
        <f t="shared" si="131"/>
        <v>0.37</v>
      </c>
      <c r="N4209" s="15">
        <v>17.86</v>
      </c>
      <c r="O4209" s="15">
        <v>21</v>
      </c>
      <c r="P4209" t="s">
        <v>39</v>
      </c>
      <c r="Q4209">
        <v>150</v>
      </c>
      <c r="R4209" t="s">
        <v>21</v>
      </c>
      <c r="S4209">
        <v>2023</v>
      </c>
      <c r="T4209" t="s">
        <v>22</v>
      </c>
      <c r="U4209" s="15">
        <v>4.0999999999999996</v>
      </c>
      <c r="V4209" s="15">
        <v>5</v>
      </c>
      <c r="W4209" t="s">
        <v>32</v>
      </c>
    </row>
    <row r="4210" spans="1:23">
      <c r="A4210" t="s">
        <v>4255</v>
      </c>
      <c r="B4210">
        <v>41.904141000000003</v>
      </c>
      <c r="C4210" s="15">
        <v>-87.793473000000006</v>
      </c>
      <c r="D4210" s="2" t="s">
        <v>9223</v>
      </c>
      <c r="E4210" s="14" t="s">
        <v>5065</v>
      </c>
      <c r="F4210" s="14" t="e" vm="5">
        <v>#VALUE!</v>
      </c>
      <c r="G4210" s="2" t="str">
        <f>_xlfn.XLOOKUP(E4210,missing_cities!$Q$2:$Q$56,missing_cities!$R$2:$R$56,"Not Found",0)</f>
        <v>United States</v>
      </c>
      <c r="H4210" t="str">
        <f>_xlfn.XLOOKUP(E4210,missing_cities!$Q$2:$Q$56,missing_cities!$S$2:$S$56,"Not Found",0)</f>
        <v>North America</v>
      </c>
      <c r="I4210" t="s">
        <v>3449</v>
      </c>
      <c r="J4210" s="15">
        <v>0.26</v>
      </c>
      <c r="K4210" t="s">
        <v>34</v>
      </c>
      <c r="L4210" s="15" t="str">
        <f t="shared" si="130"/>
        <v>6:00-22:00</v>
      </c>
      <c r="M4210" s="16">
        <f t="shared" si="131"/>
        <v>0.67</v>
      </c>
      <c r="N4210" s="15">
        <v>9.36</v>
      </c>
      <c r="O4210" s="15">
        <v>20</v>
      </c>
      <c r="P4210" t="s">
        <v>37</v>
      </c>
      <c r="Q4210">
        <v>150</v>
      </c>
      <c r="R4210" t="s">
        <v>42</v>
      </c>
      <c r="S4210">
        <v>2023</v>
      </c>
      <c r="T4210" t="s">
        <v>22</v>
      </c>
      <c r="U4210" s="15">
        <v>3.8</v>
      </c>
      <c r="V4210" s="15">
        <v>10</v>
      </c>
      <c r="W4210" t="s">
        <v>32</v>
      </c>
    </row>
    <row r="4211" spans="1:23">
      <c r="A4211" t="s">
        <v>4256</v>
      </c>
      <c r="B4211">
        <v>52.452533000000003</v>
      </c>
      <c r="C4211" s="15">
        <v>13.4398</v>
      </c>
      <c r="D4211" s="2" t="s">
        <v>9224</v>
      </c>
      <c r="E4211" s="14" t="s">
        <v>5057</v>
      </c>
      <c r="F4211" s="14" t="e" vm="3">
        <v>#VALUE!</v>
      </c>
      <c r="G4211" s="2" t="str">
        <f>_xlfn.XLOOKUP(E4211,missing_cities!$Q$2:$Q$56,missing_cities!$R$2:$R$56,"Not Found",0)</f>
        <v>Germany</v>
      </c>
      <c r="H4211" t="str">
        <f>_xlfn.XLOOKUP(E4211,missing_cities!$Q$2:$Q$56,missing_cities!$S$2:$S$56,"Not Found",0)</f>
        <v>Europe</v>
      </c>
      <c r="I4211" t="s">
        <v>3449</v>
      </c>
      <c r="J4211" s="15">
        <v>0.42</v>
      </c>
      <c r="K4211" t="s">
        <v>19</v>
      </c>
      <c r="L4211" s="15" t="str">
        <f t="shared" si="130"/>
        <v>9:00-18:00</v>
      </c>
      <c r="M4211" s="16">
        <f t="shared" si="131"/>
        <v>0.37</v>
      </c>
      <c r="N4211" s="15">
        <v>4.72</v>
      </c>
      <c r="O4211" s="15">
        <v>31</v>
      </c>
      <c r="P4211" t="s">
        <v>29</v>
      </c>
      <c r="Q4211">
        <v>22</v>
      </c>
      <c r="R4211" t="s">
        <v>48</v>
      </c>
      <c r="S4211">
        <v>2021</v>
      </c>
      <c r="T4211" t="s">
        <v>31</v>
      </c>
      <c r="U4211" s="15">
        <v>4.5</v>
      </c>
      <c r="V4211" s="15">
        <v>10</v>
      </c>
      <c r="W4211" t="s">
        <v>23</v>
      </c>
    </row>
    <row r="4212" spans="1:23">
      <c r="A4212" t="s">
        <v>4257</v>
      </c>
      <c r="B4212">
        <v>39.957653999999998</v>
      </c>
      <c r="C4212" s="15">
        <v>116.259556</v>
      </c>
      <c r="D4212" s="2" t="s">
        <v>9225</v>
      </c>
      <c r="E4212" s="14" t="s">
        <v>5071</v>
      </c>
      <c r="F4212" s="14" t="e" vm="9">
        <v>#VALUE!</v>
      </c>
      <c r="G4212" s="2" t="str">
        <f>_xlfn.XLOOKUP(E4212,missing_cities!$Q$2:$Q$56,missing_cities!$R$2:$R$56,"Not Found",0)</f>
        <v>China</v>
      </c>
      <c r="H4212" t="str">
        <f>_xlfn.XLOOKUP(E4212,missing_cities!$Q$2:$Q$56,missing_cities!$S$2:$S$56,"Not Found",0)</f>
        <v>Asia</v>
      </c>
      <c r="I4212" t="s">
        <v>3449</v>
      </c>
      <c r="J4212" s="15">
        <v>0.45</v>
      </c>
      <c r="K4212" t="s">
        <v>34</v>
      </c>
      <c r="L4212" s="15" t="str">
        <f t="shared" si="130"/>
        <v>6:00-22:00</v>
      </c>
      <c r="M4212" s="16">
        <f t="shared" si="131"/>
        <v>0.67</v>
      </c>
      <c r="N4212" s="15">
        <v>10.97</v>
      </c>
      <c r="O4212" s="15">
        <v>81</v>
      </c>
      <c r="P4212" t="s">
        <v>39</v>
      </c>
      <c r="Q4212">
        <v>50</v>
      </c>
      <c r="R4212" t="s">
        <v>42</v>
      </c>
      <c r="S4212">
        <v>2018</v>
      </c>
      <c r="T4212" t="s">
        <v>31</v>
      </c>
      <c r="U4212" s="15">
        <v>4.3</v>
      </c>
      <c r="V4212" s="15">
        <v>4</v>
      </c>
      <c r="W4212" t="s">
        <v>23</v>
      </c>
    </row>
    <row r="4213" spans="1:23">
      <c r="A4213" t="s">
        <v>4258</v>
      </c>
      <c r="B4213">
        <v>34.158459000000001</v>
      </c>
      <c r="C4213" s="15">
        <v>-118.218587</v>
      </c>
      <c r="D4213" s="2" t="s">
        <v>9226</v>
      </c>
      <c r="E4213" s="14" t="s">
        <v>5111</v>
      </c>
      <c r="F4213" s="14" t="e" vm="5">
        <v>#VALUE!</v>
      </c>
      <c r="G4213" s="2" t="str">
        <f>_xlfn.XLOOKUP(E4213,missing_cities!$Q$2:$Q$56,missing_cities!$R$2:$R$56,"Not Found",0)</f>
        <v>United States</v>
      </c>
      <c r="H4213" t="str">
        <f>_xlfn.XLOOKUP(E4213,missing_cities!$Q$2:$Q$56,missing_cities!$S$2:$S$56,"Not Found",0)</f>
        <v>North America</v>
      </c>
      <c r="I4213" t="s">
        <v>3449</v>
      </c>
      <c r="J4213" s="15">
        <v>0.23</v>
      </c>
      <c r="K4213" t="s">
        <v>34</v>
      </c>
      <c r="L4213" s="15" t="str">
        <f t="shared" si="130"/>
        <v>6:00-22:00</v>
      </c>
      <c r="M4213" s="16">
        <f t="shared" si="131"/>
        <v>0.67</v>
      </c>
      <c r="N4213" s="15">
        <v>13.26</v>
      </c>
      <c r="O4213" s="15">
        <v>72</v>
      </c>
      <c r="P4213" t="s">
        <v>29</v>
      </c>
      <c r="Q4213">
        <v>50</v>
      </c>
      <c r="R4213" t="s">
        <v>40</v>
      </c>
      <c r="S4213">
        <v>2012</v>
      </c>
      <c r="T4213" t="s">
        <v>31</v>
      </c>
      <c r="U4213" s="15">
        <v>4.9000000000000004</v>
      </c>
      <c r="V4213" s="15">
        <v>7</v>
      </c>
      <c r="W4213" t="s">
        <v>32</v>
      </c>
    </row>
    <row r="4214" spans="1:23">
      <c r="A4214" t="s">
        <v>4259</v>
      </c>
      <c r="B4214">
        <v>13.841206</v>
      </c>
      <c r="C4214" s="15">
        <v>100.507256</v>
      </c>
      <c r="D4214" s="2" t="s">
        <v>9227</v>
      </c>
      <c r="E4214" s="14" t="s">
        <v>5059</v>
      </c>
      <c r="F4214" s="14" t="e" vm="4">
        <v>#VALUE!</v>
      </c>
      <c r="G4214" s="2" t="str">
        <f>_xlfn.XLOOKUP(E4214,missing_cities!$Q$2:$Q$56,missing_cities!$R$2:$R$56,"Not Found",0)</f>
        <v>Thailand</v>
      </c>
      <c r="H4214" t="str">
        <f>_xlfn.XLOOKUP(E4214,missing_cities!$Q$2:$Q$56,missing_cities!$S$2:$S$56,"Not Found",0)</f>
        <v>Asia</v>
      </c>
      <c r="I4214" t="s">
        <v>3449</v>
      </c>
      <c r="J4214" s="15">
        <v>0.41</v>
      </c>
      <c r="K4214" t="s">
        <v>19</v>
      </c>
      <c r="L4214" s="15" t="str">
        <f t="shared" si="130"/>
        <v>9:00-18:00</v>
      </c>
      <c r="M4214" s="16">
        <f t="shared" si="131"/>
        <v>0.37</v>
      </c>
      <c r="N4214" s="15">
        <v>5.77</v>
      </c>
      <c r="O4214" s="15">
        <v>28</v>
      </c>
      <c r="P4214" t="s">
        <v>25</v>
      </c>
      <c r="Q4214">
        <v>150</v>
      </c>
      <c r="R4214" t="s">
        <v>26</v>
      </c>
      <c r="S4214">
        <v>2012</v>
      </c>
      <c r="T4214" t="s">
        <v>31</v>
      </c>
      <c r="U4214" s="15">
        <v>3.7</v>
      </c>
      <c r="V4214" s="15">
        <v>7</v>
      </c>
      <c r="W4214" t="s">
        <v>23</v>
      </c>
    </row>
    <row r="4215" spans="1:23">
      <c r="A4215" t="s">
        <v>4260</v>
      </c>
      <c r="B4215">
        <v>41.913831999999999</v>
      </c>
      <c r="C4215" s="15">
        <v>-87.743705000000006</v>
      </c>
      <c r="D4215" s="2" t="s">
        <v>9228</v>
      </c>
      <c r="E4215" s="14" t="s">
        <v>5065</v>
      </c>
      <c r="F4215" s="14" t="e" vm="5">
        <v>#VALUE!</v>
      </c>
      <c r="G4215" s="2" t="str">
        <f>_xlfn.XLOOKUP(E4215,missing_cities!$Q$2:$Q$56,missing_cities!$R$2:$R$56,"Not Found",0)</f>
        <v>United States</v>
      </c>
      <c r="H4215" t="str">
        <f>_xlfn.XLOOKUP(E4215,missing_cities!$Q$2:$Q$56,missing_cities!$S$2:$S$56,"Not Found",0)</f>
        <v>North America</v>
      </c>
      <c r="I4215" t="s">
        <v>3449</v>
      </c>
      <c r="J4215" s="15">
        <v>0.36</v>
      </c>
      <c r="K4215" t="s">
        <v>34</v>
      </c>
      <c r="L4215" s="15" t="str">
        <f t="shared" si="130"/>
        <v>6:00-22:00</v>
      </c>
      <c r="M4215" s="16">
        <f t="shared" si="131"/>
        <v>0.67</v>
      </c>
      <c r="N4215" s="15">
        <v>13.94</v>
      </c>
      <c r="O4215" s="15">
        <v>72</v>
      </c>
      <c r="P4215" t="s">
        <v>39</v>
      </c>
      <c r="Q4215">
        <v>50</v>
      </c>
      <c r="R4215" t="s">
        <v>42</v>
      </c>
      <c r="S4215">
        <v>2020</v>
      </c>
      <c r="T4215" t="s">
        <v>22</v>
      </c>
      <c r="U4215" s="15">
        <v>3.9</v>
      </c>
      <c r="V4215" s="15">
        <v>5</v>
      </c>
      <c r="W4215" t="s">
        <v>23</v>
      </c>
    </row>
    <row r="4216" spans="1:23">
      <c r="A4216" t="s">
        <v>4261</v>
      </c>
      <c r="B4216">
        <v>41.938687999999999</v>
      </c>
      <c r="C4216" s="15">
        <v>-87.705427999999998</v>
      </c>
      <c r="D4216" s="2" t="s">
        <v>9229</v>
      </c>
      <c r="E4216" s="14" t="s">
        <v>5065</v>
      </c>
      <c r="F4216" s="14" t="e" vm="5">
        <v>#VALUE!</v>
      </c>
      <c r="G4216" s="2" t="str">
        <f>_xlfn.XLOOKUP(E4216,missing_cities!$Q$2:$Q$56,missing_cities!$R$2:$R$56,"Not Found",0)</f>
        <v>United States</v>
      </c>
      <c r="H4216" t="str">
        <f>_xlfn.XLOOKUP(E4216,missing_cities!$Q$2:$Q$56,missing_cities!$S$2:$S$56,"Not Found",0)</f>
        <v>North America</v>
      </c>
      <c r="I4216" t="s">
        <v>3449</v>
      </c>
      <c r="J4216" s="15">
        <v>0.21</v>
      </c>
      <c r="K4216" s="1">
        <v>45862</v>
      </c>
      <c r="L4216" s="15" t="str">
        <f t="shared" si="130"/>
        <v>9.00-21.00</v>
      </c>
      <c r="M4216" s="16">
        <f t="shared" si="131"/>
        <v>12</v>
      </c>
      <c r="N4216" s="15">
        <v>1.81</v>
      </c>
      <c r="O4216" s="15">
        <v>100</v>
      </c>
      <c r="P4216" t="s">
        <v>39</v>
      </c>
      <c r="Q4216">
        <v>150</v>
      </c>
      <c r="R4216" t="s">
        <v>81</v>
      </c>
      <c r="S4216">
        <v>2010</v>
      </c>
      <c r="T4216" t="s">
        <v>31</v>
      </c>
      <c r="U4216" s="15">
        <v>3.6</v>
      </c>
      <c r="V4216" s="15">
        <v>4</v>
      </c>
      <c r="W4216" t="s">
        <v>32</v>
      </c>
    </row>
    <row r="4217" spans="1:23">
      <c r="A4217" t="s">
        <v>4262</v>
      </c>
      <c r="B4217">
        <v>55.873449000000001</v>
      </c>
      <c r="C4217" s="15">
        <v>37.559092999999997</v>
      </c>
      <c r="D4217" s="2" t="s">
        <v>9230</v>
      </c>
      <c r="E4217" s="14" t="s">
        <v>5052</v>
      </c>
      <c r="F4217" s="14" t="e" vm="2">
        <v>#VALUE!</v>
      </c>
      <c r="G4217" s="2" t="str">
        <f>_xlfn.XLOOKUP(E4217,missing_cities!$Q$2:$Q$56,missing_cities!$R$2:$R$56,"Not Found",0)</f>
        <v>Russia</v>
      </c>
      <c r="H4217" t="str">
        <f>_xlfn.XLOOKUP(E4217,missing_cities!$Q$2:$Q$56,missing_cities!$S$2:$S$56,"Not Found",0)</f>
        <v>Europe</v>
      </c>
      <c r="I4217" t="s">
        <v>3449</v>
      </c>
      <c r="J4217" s="15">
        <v>0.33</v>
      </c>
      <c r="K4217" s="1">
        <v>45862</v>
      </c>
      <c r="L4217" s="15" t="str">
        <f t="shared" si="130"/>
        <v>9.00-21.00</v>
      </c>
      <c r="M4217" s="16">
        <f t="shared" si="131"/>
        <v>12</v>
      </c>
      <c r="N4217" s="15">
        <v>3.25</v>
      </c>
      <c r="O4217" s="15">
        <v>45</v>
      </c>
      <c r="P4217" t="s">
        <v>25</v>
      </c>
      <c r="Q4217">
        <v>22</v>
      </c>
      <c r="R4217" t="s">
        <v>44</v>
      </c>
      <c r="S4217">
        <v>2022</v>
      </c>
      <c r="T4217" t="s">
        <v>22</v>
      </c>
      <c r="U4217" s="15">
        <v>4.5999999999999996</v>
      </c>
      <c r="V4217" s="15">
        <v>9</v>
      </c>
      <c r="W4217" t="s">
        <v>27</v>
      </c>
    </row>
    <row r="4218" spans="1:23">
      <c r="A4218" t="s">
        <v>4263</v>
      </c>
      <c r="B4218">
        <v>52.513607999999998</v>
      </c>
      <c r="C4218" s="15">
        <v>13.448534</v>
      </c>
      <c r="D4218" s="2" t="s">
        <v>9231</v>
      </c>
      <c r="E4218" s="14" t="s">
        <v>5057</v>
      </c>
      <c r="F4218" s="14" t="e" vm="3">
        <v>#VALUE!</v>
      </c>
      <c r="G4218" s="2" t="str">
        <f>_xlfn.XLOOKUP(E4218,missing_cities!$Q$2:$Q$56,missing_cities!$R$2:$R$56,"Not Found",0)</f>
        <v>Germany</v>
      </c>
      <c r="H4218" t="str">
        <f>_xlfn.XLOOKUP(E4218,missing_cities!$Q$2:$Q$56,missing_cities!$S$2:$S$56,"Not Found",0)</f>
        <v>Europe</v>
      </c>
      <c r="I4218" t="s">
        <v>3449</v>
      </c>
      <c r="J4218" s="15">
        <v>0.14000000000000001</v>
      </c>
      <c r="K4218" t="s">
        <v>19</v>
      </c>
      <c r="L4218" s="15" t="str">
        <f t="shared" si="130"/>
        <v>9:00-18:00</v>
      </c>
      <c r="M4218" s="16">
        <f t="shared" si="131"/>
        <v>0.37</v>
      </c>
      <c r="N4218" s="15">
        <v>4.5</v>
      </c>
      <c r="O4218" s="15">
        <v>66</v>
      </c>
      <c r="P4218" t="s">
        <v>20</v>
      </c>
      <c r="Q4218">
        <v>50</v>
      </c>
      <c r="R4218" t="s">
        <v>76</v>
      </c>
      <c r="S4218">
        <v>2023</v>
      </c>
      <c r="T4218" t="s">
        <v>31</v>
      </c>
      <c r="U4218" s="15">
        <v>3.2</v>
      </c>
      <c r="V4218" s="15">
        <v>8</v>
      </c>
      <c r="W4218" t="s">
        <v>27</v>
      </c>
    </row>
    <row r="4219" spans="1:23">
      <c r="A4219" t="s">
        <v>4264</v>
      </c>
      <c r="B4219">
        <v>37.675429000000001</v>
      </c>
      <c r="C4219" s="15">
        <v>126.913549</v>
      </c>
      <c r="D4219" s="2" t="s">
        <v>9232</v>
      </c>
      <c r="E4219" s="14" t="s">
        <v>5063</v>
      </c>
      <c r="F4219" s="14" t="e" vm="6">
        <v>#VALUE!</v>
      </c>
      <c r="G4219" s="2" t="str">
        <f>_xlfn.XLOOKUP(E4219,missing_cities!$Q$2:$Q$56,missing_cities!$R$2:$R$56,"Not Found",0)</f>
        <v>South Korea</v>
      </c>
      <c r="H4219" t="str">
        <f>_xlfn.XLOOKUP(E4219,missing_cities!$Q$2:$Q$56,missing_cities!$S$2:$S$56,"Not Found",0)</f>
        <v>Asia</v>
      </c>
      <c r="I4219" t="s">
        <v>3449</v>
      </c>
      <c r="J4219" s="15">
        <v>0.11</v>
      </c>
      <c r="K4219" t="s">
        <v>34</v>
      </c>
      <c r="L4219" s="15" t="str">
        <f t="shared" si="130"/>
        <v>6:00-22:00</v>
      </c>
      <c r="M4219" s="16">
        <f t="shared" si="131"/>
        <v>0.67</v>
      </c>
      <c r="N4219" s="15">
        <v>15.6</v>
      </c>
      <c r="O4219" s="15">
        <v>100</v>
      </c>
      <c r="P4219" t="s">
        <v>25</v>
      </c>
      <c r="Q4219">
        <v>50</v>
      </c>
      <c r="R4219" t="s">
        <v>21</v>
      </c>
      <c r="S4219">
        <v>2017</v>
      </c>
      <c r="T4219" t="s">
        <v>22</v>
      </c>
      <c r="U4219" s="15">
        <v>3.3</v>
      </c>
      <c r="V4219" s="15">
        <v>7</v>
      </c>
      <c r="W4219" t="s">
        <v>27</v>
      </c>
    </row>
    <row r="4220" spans="1:23">
      <c r="A4220" t="s">
        <v>4265</v>
      </c>
      <c r="B4220">
        <v>52.553803000000002</v>
      </c>
      <c r="C4220" s="15">
        <v>13.331293000000001</v>
      </c>
      <c r="D4220" s="2" t="s">
        <v>9233</v>
      </c>
      <c r="E4220" s="14" t="s">
        <v>5057</v>
      </c>
      <c r="F4220" s="14" t="e" vm="3">
        <v>#VALUE!</v>
      </c>
      <c r="G4220" s="2" t="str">
        <f>_xlfn.XLOOKUP(E4220,missing_cities!$Q$2:$Q$56,missing_cities!$R$2:$R$56,"Not Found",0)</f>
        <v>Germany</v>
      </c>
      <c r="H4220" t="str">
        <f>_xlfn.XLOOKUP(E4220,missing_cities!$Q$2:$Q$56,missing_cities!$S$2:$S$56,"Not Found",0)</f>
        <v>Europe</v>
      </c>
      <c r="I4220" t="s">
        <v>3449</v>
      </c>
      <c r="J4220" s="15">
        <v>0.41</v>
      </c>
      <c r="K4220" t="s">
        <v>34</v>
      </c>
      <c r="L4220" s="15" t="str">
        <f t="shared" si="130"/>
        <v>6:00-22:00</v>
      </c>
      <c r="M4220" s="16">
        <f t="shared" si="131"/>
        <v>0.67</v>
      </c>
      <c r="N4220" s="15">
        <v>8.7799999999999994</v>
      </c>
      <c r="O4220" s="15">
        <v>49</v>
      </c>
      <c r="P4220" t="s">
        <v>29</v>
      </c>
      <c r="Q4220">
        <v>150</v>
      </c>
      <c r="R4220" t="s">
        <v>97</v>
      </c>
      <c r="S4220">
        <v>2016</v>
      </c>
      <c r="T4220" t="s">
        <v>31</v>
      </c>
      <c r="U4220" s="15">
        <v>3.6</v>
      </c>
      <c r="V4220" s="15">
        <v>3</v>
      </c>
      <c r="W4220" t="s">
        <v>27</v>
      </c>
    </row>
    <row r="4221" spans="1:23">
      <c r="A4221" t="s">
        <v>4266</v>
      </c>
      <c r="B4221">
        <v>37.584491</v>
      </c>
      <c r="C4221" s="15">
        <v>126.94152699999999</v>
      </c>
      <c r="D4221" s="2" t="s">
        <v>9234</v>
      </c>
      <c r="E4221" s="14" t="s">
        <v>5063</v>
      </c>
      <c r="F4221" s="14" t="e" vm="6">
        <v>#VALUE!</v>
      </c>
      <c r="G4221" s="2" t="str">
        <f>_xlfn.XLOOKUP(E4221,missing_cities!$Q$2:$Q$56,missing_cities!$R$2:$R$56,"Not Found",0)</f>
        <v>South Korea</v>
      </c>
      <c r="H4221" t="str">
        <f>_xlfn.XLOOKUP(E4221,missing_cities!$Q$2:$Q$56,missing_cities!$S$2:$S$56,"Not Found",0)</f>
        <v>Asia</v>
      </c>
      <c r="I4221" t="s">
        <v>3449</v>
      </c>
      <c r="J4221" s="15">
        <v>0.36</v>
      </c>
      <c r="K4221" s="1">
        <v>45862</v>
      </c>
      <c r="L4221" s="15" t="str">
        <f t="shared" si="130"/>
        <v>9.00-21.00</v>
      </c>
      <c r="M4221" s="16">
        <f t="shared" si="131"/>
        <v>12</v>
      </c>
      <c r="N4221" s="15">
        <v>1.32</v>
      </c>
      <c r="O4221" s="15">
        <v>88</v>
      </c>
      <c r="P4221" t="s">
        <v>29</v>
      </c>
      <c r="Q4221">
        <v>150</v>
      </c>
      <c r="R4221" t="s">
        <v>37</v>
      </c>
      <c r="S4221">
        <v>2012</v>
      </c>
      <c r="T4221" t="s">
        <v>31</v>
      </c>
      <c r="U4221" s="15">
        <v>4.5999999999999996</v>
      </c>
      <c r="V4221" s="15">
        <v>9</v>
      </c>
      <c r="W4221" t="s">
        <v>23</v>
      </c>
    </row>
    <row r="4222" spans="1:23">
      <c r="A4222" t="s">
        <v>4267</v>
      </c>
      <c r="B4222">
        <v>19.421171000000001</v>
      </c>
      <c r="C4222" s="15">
        <v>-99.130868000000007</v>
      </c>
      <c r="D4222" s="2" t="s">
        <v>9235</v>
      </c>
      <c r="E4222" s="14" t="s">
        <v>5119</v>
      </c>
      <c r="F4222" s="14" t="e" vm="13">
        <v>#VALUE!</v>
      </c>
      <c r="G4222" s="2" t="str">
        <f>_xlfn.XLOOKUP(E4222,missing_cities!$Q$2:$Q$56,missing_cities!$R$2:$R$56,"Not Found",0)</f>
        <v>Mexico</v>
      </c>
      <c r="H4222" t="str">
        <f>_xlfn.XLOOKUP(E4222,missing_cities!$Q$2:$Q$56,missing_cities!$S$2:$S$56,"Not Found",0)</f>
        <v>North America</v>
      </c>
      <c r="I4222" t="s">
        <v>3449</v>
      </c>
      <c r="J4222" s="15">
        <v>0.48</v>
      </c>
      <c r="K4222" t="s">
        <v>19</v>
      </c>
      <c r="L4222" s="15" t="str">
        <f t="shared" si="130"/>
        <v>9:00-18:00</v>
      </c>
      <c r="M4222" s="16">
        <f t="shared" si="131"/>
        <v>0.37</v>
      </c>
      <c r="N4222" s="15">
        <v>13.15</v>
      </c>
      <c r="O4222" s="15">
        <v>96</v>
      </c>
      <c r="P4222" t="s">
        <v>20</v>
      </c>
      <c r="Q4222">
        <v>150</v>
      </c>
      <c r="R4222" t="s">
        <v>21</v>
      </c>
      <c r="S4222">
        <v>2011</v>
      </c>
      <c r="T4222" t="s">
        <v>22</v>
      </c>
      <c r="U4222" s="15">
        <v>4.7</v>
      </c>
      <c r="V4222" s="15">
        <v>1</v>
      </c>
      <c r="W4222" t="s">
        <v>32</v>
      </c>
    </row>
    <row r="4223" spans="1:23">
      <c r="A4223" t="s">
        <v>4268</v>
      </c>
      <c r="B4223">
        <v>55.730888999999998</v>
      </c>
      <c r="C4223" s="15">
        <v>37.621046</v>
      </c>
      <c r="D4223" s="2" t="s">
        <v>9236</v>
      </c>
      <c r="E4223" s="14" t="s">
        <v>5052</v>
      </c>
      <c r="F4223" s="14" t="e" vm="2">
        <v>#VALUE!</v>
      </c>
      <c r="G4223" s="2" t="str">
        <f>_xlfn.XLOOKUP(E4223,missing_cities!$Q$2:$Q$56,missing_cities!$R$2:$R$56,"Not Found",0)</f>
        <v>Russia</v>
      </c>
      <c r="H4223" t="str">
        <f>_xlfn.XLOOKUP(E4223,missing_cities!$Q$2:$Q$56,missing_cities!$S$2:$S$56,"Not Found",0)</f>
        <v>Europe</v>
      </c>
      <c r="I4223" t="s">
        <v>3449</v>
      </c>
      <c r="J4223" s="15">
        <v>0.32</v>
      </c>
      <c r="K4223" s="1">
        <v>45862</v>
      </c>
      <c r="L4223" s="15" t="str">
        <f t="shared" si="130"/>
        <v>9.00-21.00</v>
      </c>
      <c r="M4223" s="16">
        <f t="shared" si="131"/>
        <v>12</v>
      </c>
      <c r="N4223" s="15">
        <v>4.2300000000000004</v>
      </c>
      <c r="O4223" s="15">
        <v>68</v>
      </c>
      <c r="P4223" t="s">
        <v>20</v>
      </c>
      <c r="Q4223">
        <v>150</v>
      </c>
      <c r="R4223" t="s">
        <v>21</v>
      </c>
      <c r="S4223">
        <v>2020</v>
      </c>
      <c r="T4223" t="s">
        <v>22</v>
      </c>
      <c r="U4223" s="15">
        <v>3.1</v>
      </c>
      <c r="V4223" s="15">
        <v>10</v>
      </c>
      <c r="W4223" t="s">
        <v>32</v>
      </c>
    </row>
    <row r="4224" spans="1:23">
      <c r="A4224" t="s">
        <v>4269</v>
      </c>
      <c r="B4224">
        <v>55.820723999999998</v>
      </c>
      <c r="C4224" s="15">
        <v>37.610757999999997</v>
      </c>
      <c r="D4224" s="2" t="s">
        <v>9237</v>
      </c>
      <c r="E4224" s="14" t="s">
        <v>5052</v>
      </c>
      <c r="F4224" s="14" t="e" vm="2">
        <v>#VALUE!</v>
      </c>
      <c r="G4224" s="2" t="str">
        <f>_xlfn.XLOOKUP(E4224,missing_cities!$Q$2:$Q$56,missing_cities!$R$2:$R$56,"Not Found",0)</f>
        <v>Russia</v>
      </c>
      <c r="H4224" t="str">
        <f>_xlfn.XLOOKUP(E4224,missing_cities!$Q$2:$Q$56,missing_cities!$S$2:$S$56,"Not Found",0)</f>
        <v>Europe</v>
      </c>
      <c r="I4224" t="s">
        <v>3449</v>
      </c>
      <c r="J4224" s="15">
        <v>0.4</v>
      </c>
      <c r="K4224" s="1">
        <v>45862</v>
      </c>
      <c r="L4224" s="15" t="str">
        <f t="shared" si="130"/>
        <v>9.00-21.00</v>
      </c>
      <c r="M4224" s="16">
        <f t="shared" si="131"/>
        <v>12</v>
      </c>
      <c r="N4224" s="15">
        <v>15.74</v>
      </c>
      <c r="O4224" s="15">
        <v>13</v>
      </c>
      <c r="P4224" t="s">
        <v>29</v>
      </c>
      <c r="Q4224">
        <v>50</v>
      </c>
      <c r="R4224" t="s">
        <v>21</v>
      </c>
      <c r="S4224">
        <v>2021</v>
      </c>
      <c r="T4224" t="s">
        <v>31</v>
      </c>
      <c r="U4224" s="15">
        <v>4.9000000000000004</v>
      </c>
      <c r="V4224" s="15">
        <v>2</v>
      </c>
      <c r="W4224" t="s">
        <v>27</v>
      </c>
    </row>
    <row r="4225" spans="1:23">
      <c r="A4225" t="s">
        <v>4270</v>
      </c>
      <c r="B4225">
        <v>39.967601000000002</v>
      </c>
      <c r="C4225" s="15">
        <v>116.45091600000001</v>
      </c>
      <c r="D4225" s="2" t="s">
        <v>9238</v>
      </c>
      <c r="E4225" s="14" t="s">
        <v>5071</v>
      </c>
      <c r="F4225" s="14" t="e" vm="9">
        <v>#VALUE!</v>
      </c>
      <c r="G4225" s="2" t="str">
        <f>_xlfn.XLOOKUP(E4225,missing_cities!$Q$2:$Q$56,missing_cities!$R$2:$R$56,"Not Found",0)</f>
        <v>China</v>
      </c>
      <c r="H4225" t="str">
        <f>_xlfn.XLOOKUP(E4225,missing_cities!$Q$2:$Q$56,missing_cities!$S$2:$S$56,"Not Found",0)</f>
        <v>Asia</v>
      </c>
      <c r="I4225" t="s">
        <v>3449</v>
      </c>
      <c r="J4225" s="15">
        <v>0.4</v>
      </c>
      <c r="K4225" t="s">
        <v>34</v>
      </c>
      <c r="L4225" s="15" t="str">
        <f t="shared" si="130"/>
        <v>6:00-22:00</v>
      </c>
      <c r="M4225" s="16">
        <f t="shared" si="131"/>
        <v>0.67</v>
      </c>
      <c r="N4225" s="15">
        <v>16.71</v>
      </c>
      <c r="O4225" s="15">
        <v>18</v>
      </c>
      <c r="P4225" t="s">
        <v>39</v>
      </c>
      <c r="Q4225">
        <v>350</v>
      </c>
      <c r="R4225" t="s">
        <v>48</v>
      </c>
      <c r="S4225">
        <v>2012</v>
      </c>
      <c r="T4225" t="s">
        <v>22</v>
      </c>
      <c r="U4225" s="15">
        <v>3.2</v>
      </c>
      <c r="V4225" s="15">
        <v>2</v>
      </c>
      <c r="W4225" t="s">
        <v>32</v>
      </c>
    </row>
    <row r="4226" spans="1:23">
      <c r="A4226" t="s">
        <v>4271</v>
      </c>
      <c r="B4226">
        <v>41.802943999999997</v>
      </c>
      <c r="C4226" s="15">
        <v>56.674542000000002</v>
      </c>
      <c r="D4226" s="2" t="s">
        <v>9239</v>
      </c>
      <c r="E4226" s="14">
        <f>_xlfn.XLOOKUP(C4226,missing_cities!B:B,missing_cities!C:C,"Not Found",0)</f>
        <v>0</v>
      </c>
      <c r="F4226" s="14" t="s">
        <v>9990</v>
      </c>
      <c r="G4226" s="2" t="str">
        <f>_xlfn.XLOOKUP(E4226,missing_cities!$Q$2:$Q$56,missing_cities!$R$2:$R$56,"Not Found",0)</f>
        <v>Not Found</v>
      </c>
      <c r="H4226" t="str">
        <f>_xlfn.XLOOKUP(E4226,missing_cities!$Q$2:$Q$56,missing_cities!$S$2:$S$56,"Not Found",0)</f>
        <v>Not Found</v>
      </c>
      <c r="I4226" t="s">
        <v>3449</v>
      </c>
      <c r="J4226" s="15">
        <v>0.21</v>
      </c>
      <c r="K4226" s="1">
        <v>45862</v>
      </c>
      <c r="L4226" s="15" t="str">
        <f t="shared" si="130"/>
        <v>9.00-21.00</v>
      </c>
      <c r="M4226" s="16">
        <f t="shared" si="131"/>
        <v>12</v>
      </c>
      <c r="N4226" s="15">
        <v>13.21</v>
      </c>
      <c r="O4226" s="15">
        <v>55</v>
      </c>
      <c r="P4226" t="s">
        <v>39</v>
      </c>
      <c r="Q4226">
        <v>150</v>
      </c>
      <c r="R4226" t="s">
        <v>67</v>
      </c>
      <c r="S4226">
        <v>2020</v>
      </c>
      <c r="T4226" t="s">
        <v>31</v>
      </c>
      <c r="U4226" s="15">
        <v>3.2</v>
      </c>
      <c r="V4226" s="15">
        <v>10</v>
      </c>
      <c r="W4226" t="s">
        <v>27</v>
      </c>
    </row>
    <row r="4227" spans="1:23">
      <c r="A4227" t="s">
        <v>4272</v>
      </c>
      <c r="B4227">
        <v>13.847833</v>
      </c>
      <c r="C4227" s="15">
        <v>100.436311</v>
      </c>
      <c r="D4227" s="2" t="s">
        <v>9240</v>
      </c>
      <c r="E4227" s="14" t="s">
        <v>5059</v>
      </c>
      <c r="F4227" s="14" t="e" vm="4">
        <v>#VALUE!</v>
      </c>
      <c r="G4227" s="2" t="str">
        <f>_xlfn.XLOOKUP(E4227,missing_cities!$Q$2:$Q$56,missing_cities!$R$2:$R$56,"Not Found",0)</f>
        <v>Thailand</v>
      </c>
      <c r="H4227" t="str">
        <f>_xlfn.XLOOKUP(E4227,missing_cities!$Q$2:$Q$56,missing_cities!$S$2:$S$56,"Not Found",0)</f>
        <v>Asia</v>
      </c>
      <c r="I4227" t="s">
        <v>3449</v>
      </c>
      <c r="J4227" s="15">
        <v>0.47</v>
      </c>
      <c r="K4227" t="s">
        <v>34</v>
      </c>
      <c r="L4227" s="15" t="str">
        <f t="shared" ref="L4227:L4290" si="132">IF(ISNUMBER(SEARCH("-",K4227)),K4227,"9.00-21.00")</f>
        <v>6:00-22:00</v>
      </c>
      <c r="M4227" s="16">
        <f t="shared" ref="M4227:M4290" si="133">IF(ISNUMBER(SEARCH("-", L4227)), TEXT(RIGHT(L4227, LEN(L4227) - FIND("-", L4227)), "0.00") - TEXT(LEFT(L4227, FIND("-", L4227)-1), "0.00"), "")</f>
        <v>0.67</v>
      </c>
      <c r="N4227" s="15">
        <v>12.02</v>
      </c>
      <c r="O4227" s="15">
        <v>92</v>
      </c>
      <c r="P4227" t="s">
        <v>25</v>
      </c>
      <c r="Q4227">
        <v>150</v>
      </c>
      <c r="R4227" t="s">
        <v>21</v>
      </c>
      <c r="S4227">
        <v>2011</v>
      </c>
      <c r="T4227" t="s">
        <v>22</v>
      </c>
      <c r="U4227" s="15">
        <v>3.3</v>
      </c>
      <c r="V4227" s="15">
        <v>8</v>
      </c>
      <c r="W4227" t="s">
        <v>32</v>
      </c>
    </row>
    <row r="4228" spans="1:23">
      <c r="A4228" t="s">
        <v>4273</v>
      </c>
      <c r="B4228">
        <v>41.996411000000002</v>
      </c>
      <c r="C4228" s="15">
        <v>-87.616624000000002</v>
      </c>
      <c r="D4228" s="2" t="s">
        <v>9241</v>
      </c>
      <c r="E4228" s="14" t="s">
        <v>5065</v>
      </c>
      <c r="F4228" s="14" t="e" vm="5">
        <v>#VALUE!</v>
      </c>
      <c r="G4228" s="2" t="str">
        <f>_xlfn.XLOOKUP(E4228,missing_cities!$Q$2:$Q$56,missing_cities!$R$2:$R$56,"Not Found",0)</f>
        <v>United States</v>
      </c>
      <c r="H4228" t="str">
        <f>_xlfn.XLOOKUP(E4228,missing_cities!$Q$2:$Q$56,missing_cities!$S$2:$S$56,"Not Found",0)</f>
        <v>North America</v>
      </c>
      <c r="I4228" t="s">
        <v>3449</v>
      </c>
      <c r="J4228" s="15">
        <v>0.33</v>
      </c>
      <c r="K4228" t="s">
        <v>34</v>
      </c>
      <c r="L4228" s="15" t="str">
        <f t="shared" si="132"/>
        <v>6:00-22:00</v>
      </c>
      <c r="M4228" s="16">
        <f t="shared" si="133"/>
        <v>0.67</v>
      </c>
      <c r="N4228" s="15">
        <v>9.73</v>
      </c>
      <c r="O4228" s="15">
        <v>39</v>
      </c>
      <c r="P4228" t="s">
        <v>20</v>
      </c>
      <c r="Q4228">
        <v>50</v>
      </c>
      <c r="R4228" t="s">
        <v>42</v>
      </c>
      <c r="S4228">
        <v>2022</v>
      </c>
      <c r="T4228" t="s">
        <v>22</v>
      </c>
      <c r="U4228" s="15">
        <v>3.1</v>
      </c>
      <c r="V4228" s="15">
        <v>9</v>
      </c>
      <c r="W4228" t="s">
        <v>27</v>
      </c>
    </row>
    <row r="4229" spans="1:23">
      <c r="A4229" t="s">
        <v>4274</v>
      </c>
      <c r="B4229">
        <v>19.536004999999999</v>
      </c>
      <c r="C4229" s="15">
        <v>-99.085137000000003</v>
      </c>
      <c r="D4229" s="2" t="s">
        <v>9242</v>
      </c>
      <c r="E4229" s="14" t="s">
        <v>5119</v>
      </c>
      <c r="F4229" s="14" t="e" vm="13">
        <v>#VALUE!</v>
      </c>
      <c r="G4229" s="2" t="str">
        <f>_xlfn.XLOOKUP(E4229,missing_cities!$Q$2:$Q$56,missing_cities!$R$2:$R$56,"Not Found",0)</f>
        <v>Mexico</v>
      </c>
      <c r="H4229" t="str">
        <f>_xlfn.XLOOKUP(E4229,missing_cities!$Q$2:$Q$56,missing_cities!$S$2:$S$56,"Not Found",0)</f>
        <v>North America</v>
      </c>
      <c r="I4229" t="s">
        <v>3449</v>
      </c>
      <c r="J4229" s="15">
        <v>0.26</v>
      </c>
      <c r="K4229" t="s">
        <v>34</v>
      </c>
      <c r="L4229" s="15" t="str">
        <f t="shared" si="132"/>
        <v>6:00-22:00</v>
      </c>
      <c r="M4229" s="16">
        <f t="shared" si="133"/>
        <v>0.67</v>
      </c>
      <c r="N4229" s="15">
        <v>1.86</v>
      </c>
      <c r="O4229" s="15">
        <v>22</v>
      </c>
      <c r="P4229" t="s">
        <v>29</v>
      </c>
      <c r="Q4229">
        <v>22</v>
      </c>
      <c r="R4229" t="s">
        <v>48</v>
      </c>
      <c r="S4229">
        <v>2014</v>
      </c>
      <c r="T4229" t="s">
        <v>22</v>
      </c>
      <c r="U4229" s="15">
        <v>4.2</v>
      </c>
      <c r="V4229" s="15">
        <v>6</v>
      </c>
      <c r="W4229" t="s">
        <v>27</v>
      </c>
    </row>
    <row r="4230" spans="1:23">
      <c r="A4230" t="s">
        <v>4275</v>
      </c>
      <c r="B4230">
        <v>37.583705999999999</v>
      </c>
      <c r="C4230" s="15">
        <v>126.905294</v>
      </c>
      <c r="D4230" s="2" t="s">
        <v>9243</v>
      </c>
      <c r="E4230" s="14" t="s">
        <v>5063</v>
      </c>
      <c r="F4230" s="14" t="e" vm="6">
        <v>#VALUE!</v>
      </c>
      <c r="G4230" s="2" t="str">
        <f>_xlfn.XLOOKUP(E4230,missing_cities!$Q$2:$Q$56,missing_cities!$R$2:$R$56,"Not Found",0)</f>
        <v>South Korea</v>
      </c>
      <c r="H4230" t="str">
        <f>_xlfn.XLOOKUP(E4230,missing_cities!$Q$2:$Q$56,missing_cities!$S$2:$S$56,"Not Found",0)</f>
        <v>Asia</v>
      </c>
      <c r="I4230" t="s">
        <v>3449</v>
      </c>
      <c r="J4230" s="15">
        <v>0.21</v>
      </c>
      <c r="K4230" s="1">
        <v>45862</v>
      </c>
      <c r="L4230" s="15" t="str">
        <f t="shared" si="132"/>
        <v>9.00-21.00</v>
      </c>
      <c r="M4230" s="16">
        <f t="shared" si="133"/>
        <v>12</v>
      </c>
      <c r="N4230" s="15">
        <v>14.17</v>
      </c>
      <c r="O4230" s="15">
        <v>74</v>
      </c>
      <c r="P4230" t="s">
        <v>20</v>
      </c>
      <c r="Q4230">
        <v>350</v>
      </c>
      <c r="R4230" t="s">
        <v>97</v>
      </c>
      <c r="S4230">
        <v>2020</v>
      </c>
      <c r="T4230" t="s">
        <v>31</v>
      </c>
      <c r="U4230" s="15">
        <v>3</v>
      </c>
      <c r="V4230" s="15">
        <v>6</v>
      </c>
      <c r="W4230" t="s">
        <v>32</v>
      </c>
    </row>
    <row r="4231" spans="1:23">
      <c r="A4231" t="s">
        <v>4276</v>
      </c>
      <c r="B4231">
        <v>19.050884</v>
      </c>
      <c r="C4231" s="15">
        <v>72.881349999999998</v>
      </c>
      <c r="D4231" s="2" t="s">
        <v>9244</v>
      </c>
      <c r="E4231" s="14" t="s">
        <v>5079</v>
      </c>
      <c r="F4231" s="14" t="e" vm="11">
        <v>#VALUE!</v>
      </c>
      <c r="G4231" s="2" t="str">
        <f>_xlfn.XLOOKUP(E4231,missing_cities!$Q$2:$Q$56,missing_cities!$R$2:$R$56,"Not Found",0)</f>
        <v>India</v>
      </c>
      <c r="H4231" t="str">
        <f>_xlfn.XLOOKUP(E4231,missing_cities!$Q$2:$Q$56,missing_cities!$S$2:$S$56,"Not Found",0)</f>
        <v>Asia</v>
      </c>
      <c r="I4231" t="s">
        <v>3449</v>
      </c>
      <c r="J4231" s="15">
        <v>0.2</v>
      </c>
      <c r="K4231" t="s">
        <v>34</v>
      </c>
      <c r="L4231" s="15" t="str">
        <f t="shared" si="132"/>
        <v>6:00-22:00</v>
      </c>
      <c r="M4231" s="16">
        <f t="shared" si="133"/>
        <v>0.67</v>
      </c>
      <c r="N4231" s="15">
        <v>15.69</v>
      </c>
      <c r="O4231" s="15">
        <v>17</v>
      </c>
      <c r="P4231" t="s">
        <v>20</v>
      </c>
      <c r="Q4231">
        <v>22</v>
      </c>
      <c r="R4231" t="s">
        <v>48</v>
      </c>
      <c r="S4231">
        <v>2020</v>
      </c>
      <c r="T4231" t="s">
        <v>22</v>
      </c>
      <c r="U4231" s="15">
        <v>3.4</v>
      </c>
      <c r="V4231" s="15">
        <v>2</v>
      </c>
      <c r="W4231" t="s">
        <v>23</v>
      </c>
    </row>
    <row r="4232" spans="1:23">
      <c r="A4232" t="s">
        <v>4277</v>
      </c>
      <c r="B4232">
        <v>-66.409171000000001</v>
      </c>
      <c r="C4232" s="15">
        <v>128.77467999999999</v>
      </c>
      <c r="D4232" s="2" t="s">
        <v>9245</v>
      </c>
      <c r="E4232" s="14" t="str">
        <f>_xlfn.XLOOKUP(C4232,missing_cities!B:B,missing_cities!C:C,"Not Found",0)</f>
        <v>Not Found</v>
      </c>
      <c r="F4232" s="14" t="s">
        <v>9990</v>
      </c>
      <c r="G4232" s="2" t="str">
        <f>_xlfn.XLOOKUP(E4232,missing_cities!$Q$2:$Q$56,missing_cities!$R$2:$R$56,"Not Found",0)</f>
        <v>Not Found</v>
      </c>
      <c r="H4232" t="str">
        <f>_xlfn.XLOOKUP(E4232,missing_cities!$Q$2:$Q$56,missing_cities!$S$2:$S$56,"Not Found",0)</f>
        <v>Not Found</v>
      </c>
      <c r="I4232" t="s">
        <v>3449</v>
      </c>
      <c r="J4232" s="15">
        <v>0.15</v>
      </c>
      <c r="K4232" t="s">
        <v>34</v>
      </c>
      <c r="L4232" s="15" t="str">
        <f t="shared" si="132"/>
        <v>6:00-22:00</v>
      </c>
      <c r="M4232" s="16">
        <f t="shared" si="133"/>
        <v>0.67</v>
      </c>
      <c r="N4232" s="15">
        <v>12.16</v>
      </c>
      <c r="O4232" s="15">
        <v>92</v>
      </c>
      <c r="P4232" t="s">
        <v>29</v>
      </c>
      <c r="Q4232">
        <v>22</v>
      </c>
      <c r="R4232" t="s">
        <v>26</v>
      </c>
      <c r="S4232">
        <v>2012</v>
      </c>
      <c r="T4232" t="s">
        <v>31</v>
      </c>
      <c r="U4232" s="15">
        <v>3.9</v>
      </c>
      <c r="V4232" s="15">
        <v>10</v>
      </c>
      <c r="W4232" t="s">
        <v>32</v>
      </c>
    </row>
    <row r="4233" spans="1:23">
      <c r="A4233" t="s">
        <v>4278</v>
      </c>
      <c r="B4233">
        <v>19.519314000000001</v>
      </c>
      <c r="C4233" s="15">
        <v>-99.018525999999994</v>
      </c>
      <c r="D4233" s="2" t="s">
        <v>9246</v>
      </c>
      <c r="E4233" s="14" t="s">
        <v>5119</v>
      </c>
      <c r="F4233" s="14" t="e" vm="13">
        <v>#VALUE!</v>
      </c>
      <c r="G4233" s="2" t="str">
        <f>_xlfn.XLOOKUP(E4233,missing_cities!$Q$2:$Q$56,missing_cities!$R$2:$R$56,"Not Found",0)</f>
        <v>Mexico</v>
      </c>
      <c r="H4233" t="str">
        <f>_xlfn.XLOOKUP(E4233,missing_cities!$Q$2:$Q$56,missing_cities!$S$2:$S$56,"Not Found",0)</f>
        <v>North America</v>
      </c>
      <c r="I4233" t="s">
        <v>3449</v>
      </c>
      <c r="J4233" s="15">
        <v>0.23</v>
      </c>
      <c r="K4233" t="s">
        <v>19</v>
      </c>
      <c r="L4233" s="15" t="str">
        <f t="shared" si="132"/>
        <v>9:00-18:00</v>
      </c>
      <c r="M4233" s="16">
        <f t="shared" si="133"/>
        <v>0.37</v>
      </c>
      <c r="N4233" s="15">
        <v>3.13</v>
      </c>
      <c r="O4233" s="15">
        <v>70</v>
      </c>
      <c r="P4233" t="s">
        <v>20</v>
      </c>
      <c r="Q4233">
        <v>350</v>
      </c>
      <c r="R4233" t="s">
        <v>67</v>
      </c>
      <c r="S4233">
        <v>2010</v>
      </c>
      <c r="T4233" t="s">
        <v>31</v>
      </c>
      <c r="U4233" s="15">
        <v>4.4000000000000004</v>
      </c>
      <c r="V4233" s="15">
        <v>4</v>
      </c>
      <c r="W4233" t="s">
        <v>32</v>
      </c>
    </row>
    <row r="4234" spans="1:23">
      <c r="A4234" t="s">
        <v>4279</v>
      </c>
      <c r="B4234">
        <v>-33.881686999999999</v>
      </c>
      <c r="C4234" s="15">
        <v>151.25245899999999</v>
      </c>
      <c r="D4234" s="2" t="s">
        <v>9247</v>
      </c>
      <c r="E4234" s="14" t="s">
        <v>5069</v>
      </c>
      <c r="F4234" s="14" t="e" vm="8">
        <v>#VALUE!</v>
      </c>
      <c r="G4234" s="2" t="str">
        <f>_xlfn.XLOOKUP(E4234,missing_cities!$Q$2:$Q$56,missing_cities!$R$2:$R$56,"Not Found",0)</f>
        <v>Australia</v>
      </c>
      <c r="H4234" t="str">
        <f>_xlfn.XLOOKUP(E4234,missing_cities!$Q$2:$Q$56,missing_cities!$S$2:$S$56,"Not Found",0)</f>
        <v>Australia</v>
      </c>
      <c r="I4234" t="s">
        <v>3449</v>
      </c>
      <c r="J4234" s="15">
        <v>0.49</v>
      </c>
      <c r="K4234" s="1">
        <v>45862</v>
      </c>
      <c r="L4234" s="15" t="str">
        <f t="shared" si="132"/>
        <v>9.00-21.00</v>
      </c>
      <c r="M4234" s="16">
        <f t="shared" si="133"/>
        <v>12</v>
      </c>
      <c r="N4234" s="15">
        <v>8.9499999999999993</v>
      </c>
      <c r="O4234" s="15">
        <v>59</v>
      </c>
      <c r="P4234" t="s">
        <v>37</v>
      </c>
      <c r="Q4234">
        <v>150</v>
      </c>
      <c r="R4234" t="s">
        <v>37</v>
      </c>
      <c r="S4234">
        <v>2023</v>
      </c>
      <c r="T4234" t="s">
        <v>22</v>
      </c>
      <c r="U4234" s="15">
        <v>4.9000000000000004</v>
      </c>
      <c r="V4234" s="15">
        <v>9</v>
      </c>
      <c r="W4234" t="s">
        <v>27</v>
      </c>
    </row>
    <row r="4235" spans="1:23">
      <c r="A4235" t="s">
        <v>4280</v>
      </c>
      <c r="B4235">
        <v>-23.513974000000001</v>
      </c>
      <c r="C4235" s="15">
        <v>-46.556175000000003</v>
      </c>
      <c r="D4235" s="2" t="s">
        <v>9248</v>
      </c>
      <c r="E4235" s="14" t="s">
        <v>5067</v>
      </c>
      <c r="F4235" s="14" t="e" vm="7">
        <v>#VALUE!</v>
      </c>
      <c r="G4235" s="2" t="str">
        <f>_xlfn.XLOOKUP(E4235,missing_cities!$Q$2:$Q$56,missing_cities!$R$2:$R$56,"Not Found",0)</f>
        <v>Brazil</v>
      </c>
      <c r="H4235" t="str">
        <f>_xlfn.XLOOKUP(E4235,missing_cities!$Q$2:$Q$56,missing_cities!$S$2:$S$56,"Not Found",0)</f>
        <v>South America</v>
      </c>
      <c r="I4235" t="s">
        <v>3449</v>
      </c>
      <c r="J4235" s="15">
        <v>0.25</v>
      </c>
      <c r="K4235" s="1">
        <v>45862</v>
      </c>
      <c r="L4235" s="15" t="str">
        <f t="shared" si="132"/>
        <v>9.00-21.00</v>
      </c>
      <c r="M4235" s="16">
        <f t="shared" si="133"/>
        <v>12</v>
      </c>
      <c r="N4235" s="15">
        <v>6.58</v>
      </c>
      <c r="O4235" s="15">
        <v>70</v>
      </c>
      <c r="P4235" t="s">
        <v>29</v>
      </c>
      <c r="Q4235">
        <v>350</v>
      </c>
      <c r="R4235" t="s">
        <v>35</v>
      </c>
      <c r="S4235">
        <v>2018</v>
      </c>
      <c r="T4235" t="s">
        <v>31</v>
      </c>
      <c r="U4235" s="15">
        <v>4.4000000000000004</v>
      </c>
      <c r="V4235" s="15">
        <v>8</v>
      </c>
      <c r="W4235" t="s">
        <v>23</v>
      </c>
    </row>
    <row r="4236" spans="1:23">
      <c r="A4236" t="s">
        <v>4281</v>
      </c>
      <c r="B4236">
        <v>43.689464000000001</v>
      </c>
      <c r="C4236" s="15">
        <v>-79.339496999999994</v>
      </c>
      <c r="D4236" s="2" t="s">
        <v>9249</v>
      </c>
      <c r="E4236" s="14" t="s">
        <v>5050</v>
      </c>
      <c r="F4236" s="14" t="e" vm="1">
        <v>#VALUE!</v>
      </c>
      <c r="G4236" s="2" t="str">
        <f>_xlfn.XLOOKUP(E4236,missing_cities!$Q$2:$Q$56,missing_cities!$R$2:$R$56,"Not Found",0)</f>
        <v>Canada</v>
      </c>
      <c r="H4236" t="str">
        <f>_xlfn.XLOOKUP(E4236,missing_cities!$Q$2:$Q$56,missing_cities!$S$2:$S$56,"Not Found",0)</f>
        <v>North America</v>
      </c>
      <c r="I4236" t="s">
        <v>3449</v>
      </c>
      <c r="J4236" s="15">
        <v>0.48</v>
      </c>
      <c r="K4236" t="s">
        <v>19</v>
      </c>
      <c r="L4236" s="15" t="str">
        <f t="shared" si="132"/>
        <v>9:00-18:00</v>
      </c>
      <c r="M4236" s="16">
        <f t="shared" si="133"/>
        <v>0.37</v>
      </c>
      <c r="N4236" s="15">
        <v>3.95</v>
      </c>
      <c r="O4236" s="15">
        <v>24</v>
      </c>
      <c r="P4236" t="s">
        <v>29</v>
      </c>
      <c r="Q4236">
        <v>350</v>
      </c>
      <c r="R4236" t="s">
        <v>21</v>
      </c>
      <c r="S4236">
        <v>2014</v>
      </c>
      <c r="T4236" t="s">
        <v>22</v>
      </c>
      <c r="U4236" s="15">
        <v>3.5</v>
      </c>
      <c r="V4236" s="15">
        <v>8</v>
      </c>
      <c r="W4236" t="s">
        <v>27</v>
      </c>
    </row>
    <row r="4237" spans="1:23">
      <c r="A4237" t="s">
        <v>4282</v>
      </c>
      <c r="B4237">
        <v>-33.794322999999999</v>
      </c>
      <c r="C4237" s="15">
        <v>18.542635000000001</v>
      </c>
      <c r="D4237" s="2" t="s">
        <v>9250</v>
      </c>
      <c r="E4237" s="14" t="s">
        <v>5085</v>
      </c>
      <c r="F4237" s="14" t="e" vm="12">
        <v>#VALUE!</v>
      </c>
      <c r="G4237" s="2" t="str">
        <f>_xlfn.XLOOKUP(E4237,missing_cities!$Q$2:$Q$56,missing_cities!$R$2:$R$56,"Not Found",0)</f>
        <v>South Africa</v>
      </c>
      <c r="H4237" t="str">
        <f>_xlfn.XLOOKUP(E4237,missing_cities!$Q$2:$Q$56,missing_cities!$S$2:$S$56,"Not Found",0)</f>
        <v>Africa</v>
      </c>
      <c r="I4237" t="s">
        <v>3449</v>
      </c>
      <c r="J4237" s="15">
        <v>0.23</v>
      </c>
      <c r="K4237" t="s">
        <v>19</v>
      </c>
      <c r="L4237" s="15" t="str">
        <f t="shared" si="132"/>
        <v>9:00-18:00</v>
      </c>
      <c r="M4237" s="16">
        <f t="shared" si="133"/>
        <v>0.37</v>
      </c>
      <c r="N4237" s="15">
        <v>12.72</v>
      </c>
      <c r="O4237" s="15">
        <v>97</v>
      </c>
      <c r="P4237" t="s">
        <v>29</v>
      </c>
      <c r="Q4237">
        <v>150</v>
      </c>
      <c r="R4237" t="s">
        <v>37</v>
      </c>
      <c r="S4237">
        <v>2011</v>
      </c>
      <c r="T4237" t="s">
        <v>22</v>
      </c>
      <c r="U4237" s="15">
        <v>4</v>
      </c>
      <c r="V4237" s="15">
        <v>10</v>
      </c>
      <c r="W4237" t="s">
        <v>32</v>
      </c>
    </row>
    <row r="4238" spans="1:23">
      <c r="A4238" t="s">
        <v>4283</v>
      </c>
      <c r="B4238">
        <v>18.995187999999999</v>
      </c>
      <c r="C4238" s="15">
        <v>72.899837000000005</v>
      </c>
      <c r="D4238" s="2" t="s">
        <v>9251</v>
      </c>
      <c r="E4238" s="14" t="s">
        <v>5079</v>
      </c>
      <c r="F4238" s="14" t="e" vm="11">
        <v>#VALUE!</v>
      </c>
      <c r="G4238" s="2" t="str">
        <f>_xlfn.XLOOKUP(E4238,missing_cities!$Q$2:$Q$56,missing_cities!$R$2:$R$56,"Not Found",0)</f>
        <v>India</v>
      </c>
      <c r="H4238" t="str">
        <f>_xlfn.XLOOKUP(E4238,missing_cities!$Q$2:$Q$56,missing_cities!$S$2:$S$56,"Not Found",0)</f>
        <v>Asia</v>
      </c>
      <c r="I4238" t="s">
        <v>3449</v>
      </c>
      <c r="J4238" s="15">
        <v>0.46</v>
      </c>
      <c r="K4238" t="s">
        <v>34</v>
      </c>
      <c r="L4238" s="15" t="str">
        <f t="shared" si="132"/>
        <v>6:00-22:00</v>
      </c>
      <c r="M4238" s="16">
        <f t="shared" si="133"/>
        <v>0.67</v>
      </c>
      <c r="N4238" s="15">
        <v>8.26</v>
      </c>
      <c r="O4238" s="15">
        <v>44</v>
      </c>
      <c r="P4238" t="s">
        <v>25</v>
      </c>
      <c r="Q4238">
        <v>22</v>
      </c>
      <c r="R4238" t="s">
        <v>48</v>
      </c>
      <c r="S4238">
        <v>2018</v>
      </c>
      <c r="T4238" t="s">
        <v>31</v>
      </c>
      <c r="U4238" s="15">
        <v>4.0999999999999996</v>
      </c>
      <c r="V4238" s="15">
        <v>3</v>
      </c>
      <c r="W4238" t="s">
        <v>23</v>
      </c>
    </row>
    <row r="4239" spans="1:23">
      <c r="A4239" t="s">
        <v>4284</v>
      </c>
      <c r="B4239">
        <v>37.798681999999999</v>
      </c>
      <c r="C4239" s="15">
        <v>-122.304017</v>
      </c>
      <c r="D4239" s="2" t="s">
        <v>9252</v>
      </c>
      <c r="E4239" s="14" t="s">
        <v>5061</v>
      </c>
      <c r="F4239" s="14" t="e" vm="5">
        <v>#VALUE!</v>
      </c>
      <c r="G4239" s="2" t="str">
        <f>_xlfn.XLOOKUP(E4239,missing_cities!$Q$2:$Q$56,missing_cities!$R$2:$R$56,"Not Found",0)</f>
        <v>United States</v>
      </c>
      <c r="H4239" t="str">
        <f>_xlfn.XLOOKUP(E4239,missing_cities!$Q$2:$Q$56,missing_cities!$S$2:$S$56,"Not Found",0)</f>
        <v>North America</v>
      </c>
      <c r="I4239" t="s">
        <v>3449</v>
      </c>
      <c r="J4239" s="15">
        <v>0.11</v>
      </c>
      <c r="K4239" s="1">
        <v>45862</v>
      </c>
      <c r="L4239" s="15" t="str">
        <f t="shared" si="132"/>
        <v>9.00-21.00</v>
      </c>
      <c r="M4239" s="16">
        <f t="shared" si="133"/>
        <v>12</v>
      </c>
      <c r="N4239" s="15">
        <v>3.59</v>
      </c>
      <c r="O4239" s="15">
        <v>24</v>
      </c>
      <c r="P4239" t="s">
        <v>29</v>
      </c>
      <c r="Q4239">
        <v>150</v>
      </c>
      <c r="R4239" t="s">
        <v>46</v>
      </c>
      <c r="S4239">
        <v>2010</v>
      </c>
      <c r="T4239" t="s">
        <v>31</v>
      </c>
      <c r="U4239" s="15">
        <v>3.3</v>
      </c>
      <c r="V4239" s="15">
        <v>10</v>
      </c>
      <c r="W4239" t="s">
        <v>27</v>
      </c>
    </row>
    <row r="4240" spans="1:23">
      <c r="A4240" t="s">
        <v>4285</v>
      </c>
      <c r="B4240">
        <v>-23.509708</v>
      </c>
      <c r="C4240" s="15">
        <v>-46.525275999999998</v>
      </c>
      <c r="D4240" s="2" t="s">
        <v>9253</v>
      </c>
      <c r="E4240" s="14" t="s">
        <v>5067</v>
      </c>
      <c r="F4240" s="14" t="e" vm="7">
        <v>#VALUE!</v>
      </c>
      <c r="G4240" s="2" t="str">
        <f>_xlfn.XLOOKUP(E4240,missing_cities!$Q$2:$Q$56,missing_cities!$R$2:$R$56,"Not Found",0)</f>
        <v>Brazil</v>
      </c>
      <c r="H4240" t="str">
        <f>_xlfn.XLOOKUP(E4240,missing_cities!$Q$2:$Q$56,missing_cities!$S$2:$S$56,"Not Found",0)</f>
        <v>South America</v>
      </c>
      <c r="I4240" t="s">
        <v>3449</v>
      </c>
      <c r="J4240" s="15">
        <v>0.13</v>
      </c>
      <c r="K4240" t="s">
        <v>34</v>
      </c>
      <c r="L4240" s="15" t="str">
        <f t="shared" si="132"/>
        <v>6:00-22:00</v>
      </c>
      <c r="M4240" s="16">
        <f t="shared" si="133"/>
        <v>0.67</v>
      </c>
      <c r="N4240" s="15">
        <v>4.54</v>
      </c>
      <c r="O4240" s="15">
        <v>92</v>
      </c>
      <c r="P4240" t="s">
        <v>29</v>
      </c>
      <c r="Q4240">
        <v>150</v>
      </c>
      <c r="R4240" t="s">
        <v>46</v>
      </c>
      <c r="S4240">
        <v>2010</v>
      </c>
      <c r="T4240" t="s">
        <v>22</v>
      </c>
      <c r="U4240" s="15">
        <v>4.8</v>
      </c>
      <c r="V4240" s="15">
        <v>7</v>
      </c>
      <c r="W4240" t="s">
        <v>32</v>
      </c>
    </row>
    <row r="4241" spans="1:23">
      <c r="A4241" t="s">
        <v>4286</v>
      </c>
      <c r="B4241">
        <v>13.751671999999999</v>
      </c>
      <c r="C4241" s="15">
        <v>100.46207699999999</v>
      </c>
      <c r="D4241" s="2" t="s">
        <v>9254</v>
      </c>
      <c r="E4241" s="14" t="s">
        <v>5059</v>
      </c>
      <c r="F4241" s="14" t="e" vm="4">
        <v>#VALUE!</v>
      </c>
      <c r="G4241" s="2" t="str">
        <f>_xlfn.XLOOKUP(E4241,missing_cities!$Q$2:$Q$56,missing_cities!$R$2:$R$56,"Not Found",0)</f>
        <v>Thailand</v>
      </c>
      <c r="H4241" t="str">
        <f>_xlfn.XLOOKUP(E4241,missing_cities!$Q$2:$Q$56,missing_cities!$S$2:$S$56,"Not Found",0)</f>
        <v>Asia</v>
      </c>
      <c r="I4241" t="s">
        <v>3449</v>
      </c>
      <c r="J4241" s="15">
        <v>0.39</v>
      </c>
      <c r="K4241" t="s">
        <v>19</v>
      </c>
      <c r="L4241" s="15" t="str">
        <f t="shared" si="132"/>
        <v>9:00-18:00</v>
      </c>
      <c r="M4241" s="16">
        <f t="shared" si="133"/>
        <v>0.37</v>
      </c>
      <c r="N4241" s="15">
        <v>12.77</v>
      </c>
      <c r="O4241" s="15">
        <v>15</v>
      </c>
      <c r="P4241" t="s">
        <v>39</v>
      </c>
      <c r="Q4241">
        <v>50</v>
      </c>
      <c r="R4241" t="s">
        <v>37</v>
      </c>
      <c r="S4241">
        <v>2012</v>
      </c>
      <c r="T4241" t="s">
        <v>22</v>
      </c>
      <c r="U4241" s="15">
        <v>3.1</v>
      </c>
      <c r="V4241" s="15">
        <v>6</v>
      </c>
      <c r="W4241" t="s">
        <v>27</v>
      </c>
    </row>
    <row r="4242" spans="1:23">
      <c r="A4242" t="s">
        <v>4287</v>
      </c>
      <c r="B4242">
        <v>34.075577000000003</v>
      </c>
      <c r="C4242" s="15">
        <v>-118.329887</v>
      </c>
      <c r="D4242" s="2" t="s">
        <v>9255</v>
      </c>
      <c r="E4242" s="14" t="s">
        <v>5111</v>
      </c>
      <c r="F4242" s="14" t="e" vm="5">
        <v>#VALUE!</v>
      </c>
      <c r="G4242" s="2" t="str">
        <f>_xlfn.XLOOKUP(E4242,missing_cities!$Q$2:$Q$56,missing_cities!$R$2:$R$56,"Not Found",0)</f>
        <v>United States</v>
      </c>
      <c r="H4242" t="str">
        <f>_xlfn.XLOOKUP(E4242,missing_cities!$Q$2:$Q$56,missing_cities!$S$2:$S$56,"Not Found",0)</f>
        <v>North America</v>
      </c>
      <c r="I4242" t="s">
        <v>3449</v>
      </c>
      <c r="J4242" s="15">
        <v>0.16</v>
      </c>
      <c r="K4242" s="1">
        <v>45862</v>
      </c>
      <c r="L4242" s="15" t="str">
        <f t="shared" si="132"/>
        <v>9.00-21.00</v>
      </c>
      <c r="M4242" s="16">
        <f t="shared" si="133"/>
        <v>12</v>
      </c>
      <c r="N4242" s="15">
        <v>2.52</v>
      </c>
      <c r="O4242" s="15">
        <v>28</v>
      </c>
      <c r="P4242" t="s">
        <v>25</v>
      </c>
      <c r="Q4242">
        <v>350</v>
      </c>
      <c r="R4242" t="s">
        <v>21</v>
      </c>
      <c r="S4242">
        <v>2019</v>
      </c>
      <c r="T4242" t="s">
        <v>22</v>
      </c>
      <c r="U4242" s="15">
        <v>4</v>
      </c>
      <c r="V4242" s="15">
        <v>3</v>
      </c>
      <c r="W4242" t="s">
        <v>32</v>
      </c>
    </row>
    <row r="4243" spans="1:23">
      <c r="A4243" t="s">
        <v>4288</v>
      </c>
      <c r="B4243">
        <v>34.045422000000002</v>
      </c>
      <c r="C4243" s="15">
        <v>-118.30695799999999</v>
      </c>
      <c r="D4243" s="2" t="s">
        <v>9256</v>
      </c>
      <c r="E4243" s="14" t="s">
        <v>5111</v>
      </c>
      <c r="F4243" s="14" t="e" vm="5">
        <v>#VALUE!</v>
      </c>
      <c r="G4243" s="2" t="str">
        <f>_xlfn.XLOOKUP(E4243,missing_cities!$Q$2:$Q$56,missing_cities!$R$2:$R$56,"Not Found",0)</f>
        <v>United States</v>
      </c>
      <c r="H4243" t="str">
        <f>_xlfn.XLOOKUP(E4243,missing_cities!$Q$2:$Q$56,missing_cities!$S$2:$S$56,"Not Found",0)</f>
        <v>North America</v>
      </c>
      <c r="I4243" t="s">
        <v>3449</v>
      </c>
      <c r="J4243" s="15">
        <v>0.28000000000000003</v>
      </c>
      <c r="K4243" t="s">
        <v>34</v>
      </c>
      <c r="L4243" s="15" t="str">
        <f t="shared" si="132"/>
        <v>6:00-22:00</v>
      </c>
      <c r="M4243" s="16">
        <f t="shared" si="133"/>
        <v>0.67</v>
      </c>
      <c r="N4243" s="15">
        <v>13.74</v>
      </c>
      <c r="O4243" s="15">
        <v>54</v>
      </c>
      <c r="P4243" t="s">
        <v>37</v>
      </c>
      <c r="Q4243">
        <v>150</v>
      </c>
      <c r="R4243" t="s">
        <v>37</v>
      </c>
      <c r="S4243">
        <v>2016</v>
      </c>
      <c r="T4243" t="s">
        <v>31</v>
      </c>
      <c r="U4243" s="15">
        <v>4.0999999999999996</v>
      </c>
      <c r="V4243" s="15">
        <v>6</v>
      </c>
      <c r="W4243" t="s">
        <v>23</v>
      </c>
    </row>
    <row r="4244" spans="1:23">
      <c r="A4244" t="s">
        <v>4289</v>
      </c>
      <c r="B4244">
        <v>55.749160000000003</v>
      </c>
      <c r="C4244" s="15">
        <v>37.545800999999997</v>
      </c>
      <c r="D4244" s="2" t="s">
        <v>9257</v>
      </c>
      <c r="E4244" s="14" t="s">
        <v>5052</v>
      </c>
      <c r="F4244" s="14" t="e" vm="2">
        <v>#VALUE!</v>
      </c>
      <c r="G4244" s="2" t="str">
        <f>_xlfn.XLOOKUP(E4244,missing_cities!$Q$2:$Q$56,missing_cities!$R$2:$R$56,"Not Found",0)</f>
        <v>Russia</v>
      </c>
      <c r="H4244" t="str">
        <f>_xlfn.XLOOKUP(E4244,missing_cities!$Q$2:$Q$56,missing_cities!$S$2:$S$56,"Not Found",0)</f>
        <v>Europe</v>
      </c>
      <c r="I4244" t="s">
        <v>3449</v>
      </c>
      <c r="J4244" s="15">
        <v>0.36</v>
      </c>
      <c r="K4244" t="s">
        <v>19</v>
      </c>
      <c r="L4244" s="15" t="str">
        <f t="shared" si="132"/>
        <v>9:00-18:00</v>
      </c>
      <c r="M4244" s="16">
        <f t="shared" si="133"/>
        <v>0.37</v>
      </c>
      <c r="N4244" s="15">
        <v>12.5</v>
      </c>
      <c r="O4244" s="15">
        <v>78</v>
      </c>
      <c r="P4244" t="s">
        <v>25</v>
      </c>
      <c r="Q4244">
        <v>350</v>
      </c>
      <c r="R4244" t="s">
        <v>26</v>
      </c>
      <c r="S4244">
        <v>2021</v>
      </c>
      <c r="T4244" t="s">
        <v>22</v>
      </c>
      <c r="U4244" s="15">
        <v>4.7</v>
      </c>
      <c r="V4244" s="15">
        <v>8</v>
      </c>
      <c r="W4244" t="s">
        <v>32</v>
      </c>
    </row>
    <row r="4245" spans="1:23">
      <c r="A4245" t="s">
        <v>4290</v>
      </c>
      <c r="B4245">
        <v>85.295439999999999</v>
      </c>
      <c r="C4245" s="15">
        <v>94.230222999999995</v>
      </c>
      <c r="D4245" s="2" t="s">
        <v>9258</v>
      </c>
      <c r="E4245" s="14" t="str">
        <f>_xlfn.XLOOKUP(C4245,missing_cities!B:B,missing_cities!C:C,"Not Found",0)</f>
        <v>Not Found</v>
      </c>
      <c r="F4245" s="14" t="s">
        <v>9990</v>
      </c>
      <c r="G4245" s="2" t="str">
        <f>_xlfn.XLOOKUP(E4245,missing_cities!$Q$2:$Q$56,missing_cities!$R$2:$R$56,"Not Found",0)</f>
        <v>Not Found</v>
      </c>
      <c r="H4245" t="str">
        <f>_xlfn.XLOOKUP(E4245,missing_cities!$Q$2:$Q$56,missing_cities!$S$2:$S$56,"Not Found",0)</f>
        <v>Not Found</v>
      </c>
      <c r="I4245" t="s">
        <v>3449</v>
      </c>
      <c r="J4245" s="15">
        <v>0.33</v>
      </c>
      <c r="K4245" t="s">
        <v>34</v>
      </c>
      <c r="L4245" s="15" t="str">
        <f t="shared" si="132"/>
        <v>6:00-22:00</v>
      </c>
      <c r="M4245" s="16">
        <f t="shared" si="133"/>
        <v>0.67</v>
      </c>
      <c r="N4245" s="15">
        <v>18.43</v>
      </c>
      <c r="O4245" s="15">
        <v>78</v>
      </c>
      <c r="P4245" t="s">
        <v>39</v>
      </c>
      <c r="Q4245">
        <v>150</v>
      </c>
      <c r="R4245" t="s">
        <v>74</v>
      </c>
      <c r="S4245">
        <v>2021</v>
      </c>
      <c r="T4245" t="s">
        <v>31</v>
      </c>
      <c r="U4245" s="15">
        <v>4.3</v>
      </c>
      <c r="V4245" s="15">
        <v>9</v>
      </c>
      <c r="W4245" t="s">
        <v>27</v>
      </c>
    </row>
    <row r="4246" spans="1:23">
      <c r="A4246" t="s">
        <v>4291</v>
      </c>
      <c r="B4246">
        <v>41.962369000000002</v>
      </c>
      <c r="C4246" s="15">
        <v>-87.609396000000004</v>
      </c>
      <c r="D4246" s="2" t="s">
        <v>5642</v>
      </c>
      <c r="E4246" s="14" t="s">
        <v>5065</v>
      </c>
      <c r="F4246" s="14" t="e" vm="5">
        <v>#VALUE!</v>
      </c>
      <c r="G4246" s="2" t="str">
        <f>_xlfn.XLOOKUP(E4246,missing_cities!$Q$2:$Q$56,missing_cities!$R$2:$R$56,"Not Found",0)</f>
        <v>United States</v>
      </c>
      <c r="H4246" t="str">
        <f>_xlfn.XLOOKUP(E4246,missing_cities!$Q$2:$Q$56,missing_cities!$S$2:$S$56,"Not Found",0)</f>
        <v>North America</v>
      </c>
      <c r="I4246" t="s">
        <v>3449</v>
      </c>
      <c r="J4246" s="15">
        <v>0.28999999999999998</v>
      </c>
      <c r="K4246" t="s">
        <v>19</v>
      </c>
      <c r="L4246" s="15" t="str">
        <f t="shared" si="132"/>
        <v>9:00-18:00</v>
      </c>
      <c r="M4246" s="16">
        <f t="shared" si="133"/>
        <v>0.37</v>
      </c>
      <c r="N4246" s="15">
        <v>0.72</v>
      </c>
      <c r="O4246" s="15">
        <v>49</v>
      </c>
      <c r="P4246" t="s">
        <v>39</v>
      </c>
      <c r="Q4246">
        <v>50</v>
      </c>
      <c r="R4246" t="s">
        <v>42</v>
      </c>
      <c r="S4246">
        <v>2015</v>
      </c>
      <c r="T4246" t="s">
        <v>31</v>
      </c>
      <c r="U4246" s="15">
        <v>4.4000000000000004</v>
      </c>
      <c r="V4246" s="15">
        <v>3</v>
      </c>
      <c r="W4246" t="s">
        <v>32</v>
      </c>
    </row>
    <row r="4247" spans="1:23">
      <c r="A4247" t="s">
        <v>4292</v>
      </c>
      <c r="B4247">
        <v>-33.76155</v>
      </c>
      <c r="C4247" s="15">
        <v>18.501760999999998</v>
      </c>
      <c r="D4247" s="2" t="s">
        <v>9259</v>
      </c>
      <c r="E4247" s="14" t="s">
        <v>5085</v>
      </c>
      <c r="F4247" s="14" t="e" vm="12">
        <v>#VALUE!</v>
      </c>
      <c r="G4247" s="2" t="str">
        <f>_xlfn.XLOOKUP(E4247,missing_cities!$Q$2:$Q$56,missing_cities!$R$2:$R$56,"Not Found",0)</f>
        <v>South Africa</v>
      </c>
      <c r="H4247" t="str">
        <f>_xlfn.XLOOKUP(E4247,missing_cities!$Q$2:$Q$56,missing_cities!$S$2:$S$56,"Not Found",0)</f>
        <v>Africa</v>
      </c>
      <c r="I4247" t="s">
        <v>3449</v>
      </c>
      <c r="J4247" s="15">
        <v>0.12</v>
      </c>
      <c r="K4247" s="1">
        <v>45862</v>
      </c>
      <c r="L4247" s="15" t="str">
        <f t="shared" si="132"/>
        <v>9.00-21.00</v>
      </c>
      <c r="M4247" s="16">
        <f t="shared" si="133"/>
        <v>12</v>
      </c>
      <c r="N4247" s="15">
        <v>12.51</v>
      </c>
      <c r="O4247" s="15">
        <v>19</v>
      </c>
      <c r="P4247" t="s">
        <v>37</v>
      </c>
      <c r="Q4247">
        <v>22</v>
      </c>
      <c r="R4247" t="s">
        <v>26</v>
      </c>
      <c r="S4247">
        <v>2010</v>
      </c>
      <c r="T4247" t="s">
        <v>31</v>
      </c>
      <c r="U4247" s="15">
        <v>4.0999999999999996</v>
      </c>
      <c r="V4247" s="15">
        <v>5</v>
      </c>
      <c r="W4247" t="s">
        <v>23</v>
      </c>
    </row>
    <row r="4248" spans="1:23">
      <c r="A4248" t="s">
        <v>4293</v>
      </c>
      <c r="B4248">
        <v>25.386251000000001</v>
      </c>
      <c r="C4248" s="15">
        <v>55.357438000000002</v>
      </c>
      <c r="D4248" s="2" t="s">
        <v>9260</v>
      </c>
      <c r="E4248" s="14" t="s">
        <v>5076</v>
      </c>
      <c r="F4248" s="14" t="e" vm="10">
        <v>#VALUE!</v>
      </c>
      <c r="G4248" s="2" t="str">
        <f>_xlfn.XLOOKUP(E4248,missing_cities!$Q$2:$Q$56,missing_cities!$R$2:$R$56,"Not Found",0)</f>
        <v>United Arab Emirates</v>
      </c>
      <c r="H4248" t="str">
        <f>_xlfn.XLOOKUP(E4248,missing_cities!$Q$2:$Q$56,missing_cities!$S$2:$S$56,"Not Found",0)</f>
        <v>Asia</v>
      </c>
      <c r="I4248" t="s">
        <v>3449</v>
      </c>
      <c r="J4248" s="15">
        <v>0.38</v>
      </c>
      <c r="K4248" t="s">
        <v>19</v>
      </c>
      <c r="L4248" s="15" t="str">
        <f t="shared" si="132"/>
        <v>9:00-18:00</v>
      </c>
      <c r="M4248" s="16">
        <f t="shared" si="133"/>
        <v>0.37</v>
      </c>
      <c r="N4248" s="15">
        <v>7.76</v>
      </c>
      <c r="O4248" s="15">
        <v>66</v>
      </c>
      <c r="P4248" t="s">
        <v>39</v>
      </c>
      <c r="Q4248">
        <v>150</v>
      </c>
      <c r="R4248" t="s">
        <v>48</v>
      </c>
      <c r="S4248">
        <v>2012</v>
      </c>
      <c r="T4248" t="s">
        <v>31</v>
      </c>
      <c r="U4248" s="15">
        <v>4.8</v>
      </c>
      <c r="V4248" s="15">
        <v>5</v>
      </c>
      <c r="W4248" t="s">
        <v>23</v>
      </c>
    </row>
    <row r="4249" spans="1:23">
      <c r="A4249" t="s">
        <v>4294</v>
      </c>
      <c r="B4249">
        <v>-33.873925999999997</v>
      </c>
      <c r="C4249" s="15">
        <v>18.43019</v>
      </c>
      <c r="D4249" s="2" t="s">
        <v>9261</v>
      </c>
      <c r="E4249" s="14" t="s">
        <v>5085</v>
      </c>
      <c r="F4249" s="14" t="e" vm="12">
        <v>#VALUE!</v>
      </c>
      <c r="G4249" s="2" t="str">
        <f>_xlfn.XLOOKUP(E4249,missing_cities!$Q$2:$Q$56,missing_cities!$R$2:$R$56,"Not Found",0)</f>
        <v>South Africa</v>
      </c>
      <c r="H4249" t="str">
        <f>_xlfn.XLOOKUP(E4249,missing_cities!$Q$2:$Q$56,missing_cities!$S$2:$S$56,"Not Found",0)</f>
        <v>Africa</v>
      </c>
      <c r="I4249" t="s">
        <v>3449</v>
      </c>
      <c r="J4249" s="15">
        <v>0.33</v>
      </c>
      <c r="K4249" s="1">
        <v>45862</v>
      </c>
      <c r="L4249" s="15" t="str">
        <f t="shared" si="132"/>
        <v>9.00-21.00</v>
      </c>
      <c r="M4249" s="16">
        <f t="shared" si="133"/>
        <v>12</v>
      </c>
      <c r="N4249" s="15">
        <v>1.94</v>
      </c>
      <c r="O4249" s="15">
        <v>80</v>
      </c>
      <c r="P4249" t="s">
        <v>39</v>
      </c>
      <c r="Q4249">
        <v>150</v>
      </c>
      <c r="R4249" t="s">
        <v>67</v>
      </c>
      <c r="S4249">
        <v>2017</v>
      </c>
      <c r="T4249" t="s">
        <v>31</v>
      </c>
      <c r="U4249" s="15">
        <v>4.4000000000000004</v>
      </c>
      <c r="V4249" s="15">
        <v>7</v>
      </c>
      <c r="W4249" t="s">
        <v>27</v>
      </c>
    </row>
    <row r="4250" spans="1:23">
      <c r="A4250" t="s">
        <v>4295</v>
      </c>
      <c r="B4250">
        <v>-23.699359999999999</v>
      </c>
      <c r="C4250" s="15">
        <v>-46.547927000000001</v>
      </c>
      <c r="D4250" s="2" t="s">
        <v>9262</v>
      </c>
      <c r="E4250" s="14" t="s">
        <v>5067</v>
      </c>
      <c r="F4250" s="14" t="e" vm="7">
        <v>#VALUE!</v>
      </c>
      <c r="G4250" s="2" t="str">
        <f>_xlfn.XLOOKUP(E4250,missing_cities!$Q$2:$Q$56,missing_cities!$R$2:$R$56,"Not Found",0)</f>
        <v>Brazil</v>
      </c>
      <c r="H4250" t="str">
        <f>_xlfn.XLOOKUP(E4250,missing_cities!$Q$2:$Q$56,missing_cities!$S$2:$S$56,"Not Found",0)</f>
        <v>South America</v>
      </c>
      <c r="I4250" t="s">
        <v>3449</v>
      </c>
      <c r="J4250" s="15">
        <v>0.22</v>
      </c>
      <c r="K4250" t="s">
        <v>19</v>
      </c>
      <c r="L4250" s="15" t="str">
        <f t="shared" si="132"/>
        <v>9:00-18:00</v>
      </c>
      <c r="M4250" s="16">
        <f t="shared" si="133"/>
        <v>0.37</v>
      </c>
      <c r="N4250" s="15">
        <v>4.1399999999999997</v>
      </c>
      <c r="O4250" s="15">
        <v>39</v>
      </c>
      <c r="P4250" t="s">
        <v>29</v>
      </c>
      <c r="Q4250">
        <v>50</v>
      </c>
      <c r="R4250" t="s">
        <v>132</v>
      </c>
      <c r="S4250">
        <v>2012</v>
      </c>
      <c r="T4250" t="s">
        <v>22</v>
      </c>
      <c r="U4250" s="15">
        <v>4.2</v>
      </c>
      <c r="V4250" s="15">
        <v>9</v>
      </c>
      <c r="W4250" t="s">
        <v>23</v>
      </c>
    </row>
    <row r="4251" spans="1:23">
      <c r="A4251" t="s">
        <v>4296</v>
      </c>
      <c r="B4251">
        <v>34.191406999999998</v>
      </c>
      <c r="C4251" s="15">
        <v>-118.224371</v>
      </c>
      <c r="D4251" s="2" t="s">
        <v>9263</v>
      </c>
      <c r="E4251" s="14" t="s">
        <v>5111</v>
      </c>
      <c r="F4251" s="14" t="e" vm="5">
        <v>#VALUE!</v>
      </c>
      <c r="G4251" s="2" t="str">
        <f>_xlfn.XLOOKUP(E4251,missing_cities!$Q$2:$Q$56,missing_cities!$R$2:$R$56,"Not Found",0)</f>
        <v>United States</v>
      </c>
      <c r="H4251" t="str">
        <f>_xlfn.XLOOKUP(E4251,missing_cities!$Q$2:$Q$56,missing_cities!$S$2:$S$56,"Not Found",0)</f>
        <v>North America</v>
      </c>
      <c r="I4251" t="s">
        <v>3449</v>
      </c>
      <c r="J4251" s="15">
        <v>0.42</v>
      </c>
      <c r="K4251" t="s">
        <v>34</v>
      </c>
      <c r="L4251" s="15" t="str">
        <f t="shared" si="132"/>
        <v>6:00-22:00</v>
      </c>
      <c r="M4251" s="16">
        <f t="shared" si="133"/>
        <v>0.67</v>
      </c>
      <c r="N4251" s="15">
        <v>2.2400000000000002</v>
      </c>
      <c r="O4251" s="15">
        <v>27</v>
      </c>
      <c r="P4251" t="s">
        <v>20</v>
      </c>
      <c r="Q4251">
        <v>22</v>
      </c>
      <c r="R4251" t="s">
        <v>81</v>
      </c>
      <c r="S4251">
        <v>2017</v>
      </c>
      <c r="T4251" t="s">
        <v>22</v>
      </c>
      <c r="U4251" s="15">
        <v>4.3</v>
      </c>
      <c r="V4251" s="15">
        <v>4</v>
      </c>
      <c r="W4251" t="s">
        <v>23</v>
      </c>
    </row>
    <row r="4252" spans="1:23">
      <c r="A4252" t="s">
        <v>4297</v>
      </c>
      <c r="B4252">
        <v>19.574895999999999</v>
      </c>
      <c r="C4252" s="15">
        <v>-99.192633999999998</v>
      </c>
      <c r="D4252" s="2" t="s">
        <v>9264</v>
      </c>
      <c r="E4252" s="14" t="s">
        <v>5119</v>
      </c>
      <c r="F4252" s="14" t="e" vm="13">
        <v>#VALUE!</v>
      </c>
      <c r="G4252" s="2" t="str">
        <f>_xlfn.XLOOKUP(E4252,missing_cities!$Q$2:$Q$56,missing_cities!$R$2:$R$56,"Not Found",0)</f>
        <v>Mexico</v>
      </c>
      <c r="H4252" t="str">
        <f>_xlfn.XLOOKUP(E4252,missing_cities!$Q$2:$Q$56,missing_cities!$S$2:$S$56,"Not Found",0)</f>
        <v>North America</v>
      </c>
      <c r="I4252" t="s">
        <v>3449</v>
      </c>
      <c r="J4252" s="15">
        <v>0.28000000000000003</v>
      </c>
      <c r="K4252" t="s">
        <v>34</v>
      </c>
      <c r="L4252" s="15" t="str">
        <f t="shared" si="132"/>
        <v>6:00-22:00</v>
      </c>
      <c r="M4252" s="16">
        <f t="shared" si="133"/>
        <v>0.67</v>
      </c>
      <c r="N4252" s="15">
        <v>18.510000000000002</v>
      </c>
      <c r="O4252" s="15">
        <v>21</v>
      </c>
      <c r="P4252" t="s">
        <v>39</v>
      </c>
      <c r="Q4252">
        <v>350</v>
      </c>
      <c r="R4252" t="s">
        <v>132</v>
      </c>
      <c r="S4252">
        <v>2023</v>
      </c>
      <c r="T4252" t="s">
        <v>22</v>
      </c>
      <c r="U4252" s="15">
        <v>3.7</v>
      </c>
      <c r="V4252" s="15">
        <v>9</v>
      </c>
      <c r="W4252" t="s">
        <v>32</v>
      </c>
    </row>
    <row r="4253" spans="1:23">
      <c r="A4253" t="s">
        <v>4298</v>
      </c>
      <c r="B4253">
        <v>18.921500999999999</v>
      </c>
      <c r="C4253" s="15">
        <v>72.874070000000003</v>
      </c>
      <c r="D4253" s="2" t="s">
        <v>9265</v>
      </c>
      <c r="E4253" s="14" t="s">
        <v>5079</v>
      </c>
      <c r="F4253" s="14" t="e" vm="11">
        <v>#VALUE!</v>
      </c>
      <c r="G4253" s="2" t="str">
        <f>_xlfn.XLOOKUP(E4253,missing_cities!$Q$2:$Q$56,missing_cities!$R$2:$R$56,"Not Found",0)</f>
        <v>India</v>
      </c>
      <c r="H4253" t="str">
        <f>_xlfn.XLOOKUP(E4253,missing_cities!$Q$2:$Q$56,missing_cities!$S$2:$S$56,"Not Found",0)</f>
        <v>Asia</v>
      </c>
      <c r="I4253" t="s">
        <v>3449</v>
      </c>
      <c r="J4253" s="15">
        <v>0.11</v>
      </c>
      <c r="K4253" s="1">
        <v>45862</v>
      </c>
      <c r="L4253" s="15" t="str">
        <f t="shared" si="132"/>
        <v>9.00-21.00</v>
      </c>
      <c r="M4253" s="16">
        <f t="shared" si="133"/>
        <v>12</v>
      </c>
      <c r="N4253" s="15">
        <v>14.93</v>
      </c>
      <c r="O4253" s="15">
        <v>25</v>
      </c>
      <c r="P4253" t="s">
        <v>25</v>
      </c>
      <c r="Q4253">
        <v>22</v>
      </c>
      <c r="R4253" t="s">
        <v>26</v>
      </c>
      <c r="S4253">
        <v>2022</v>
      </c>
      <c r="T4253" t="s">
        <v>31</v>
      </c>
      <c r="U4253" s="15">
        <v>3.4</v>
      </c>
      <c r="V4253" s="15">
        <v>2</v>
      </c>
      <c r="W4253" t="s">
        <v>23</v>
      </c>
    </row>
    <row r="4254" spans="1:23">
      <c r="A4254" t="s">
        <v>4299</v>
      </c>
      <c r="B4254">
        <v>39.940994000000003</v>
      </c>
      <c r="C4254" s="15">
        <v>116.487864</v>
      </c>
      <c r="D4254" s="2" t="s">
        <v>7745</v>
      </c>
      <c r="E4254" s="14" t="s">
        <v>5071</v>
      </c>
      <c r="F4254" s="14" t="e" vm="9">
        <v>#VALUE!</v>
      </c>
      <c r="G4254" s="2" t="str">
        <f>_xlfn.XLOOKUP(E4254,missing_cities!$Q$2:$Q$56,missing_cities!$R$2:$R$56,"Not Found",0)</f>
        <v>China</v>
      </c>
      <c r="H4254" t="str">
        <f>_xlfn.XLOOKUP(E4254,missing_cities!$Q$2:$Q$56,missing_cities!$S$2:$S$56,"Not Found",0)</f>
        <v>Asia</v>
      </c>
      <c r="I4254" t="s">
        <v>3449</v>
      </c>
      <c r="J4254" s="15">
        <v>0.33</v>
      </c>
      <c r="K4254" t="s">
        <v>19</v>
      </c>
      <c r="L4254" s="15" t="str">
        <f t="shared" si="132"/>
        <v>9:00-18:00</v>
      </c>
      <c r="M4254" s="16">
        <f t="shared" si="133"/>
        <v>0.37</v>
      </c>
      <c r="N4254" s="15">
        <v>19.62</v>
      </c>
      <c r="O4254" s="15">
        <v>55</v>
      </c>
      <c r="P4254" t="s">
        <v>39</v>
      </c>
      <c r="Q4254">
        <v>150</v>
      </c>
      <c r="R4254" t="s">
        <v>42</v>
      </c>
      <c r="S4254">
        <v>2015</v>
      </c>
      <c r="T4254" t="s">
        <v>22</v>
      </c>
      <c r="U4254" s="15">
        <v>4.3</v>
      </c>
      <c r="V4254" s="15">
        <v>8</v>
      </c>
      <c r="W4254" t="s">
        <v>27</v>
      </c>
    </row>
    <row r="4255" spans="1:23">
      <c r="A4255" t="s">
        <v>4300</v>
      </c>
      <c r="B4255">
        <v>-23.547740000000001</v>
      </c>
      <c r="C4255" s="15">
        <v>-46.663342</v>
      </c>
      <c r="D4255" s="2" t="s">
        <v>9266</v>
      </c>
      <c r="E4255" s="14" t="s">
        <v>5067</v>
      </c>
      <c r="F4255" s="14" t="e" vm="7">
        <v>#VALUE!</v>
      </c>
      <c r="G4255" s="2" t="str">
        <f>_xlfn.XLOOKUP(E4255,missing_cities!$Q$2:$Q$56,missing_cities!$R$2:$R$56,"Not Found",0)</f>
        <v>Brazil</v>
      </c>
      <c r="H4255" t="str">
        <f>_xlfn.XLOOKUP(E4255,missing_cities!$Q$2:$Q$56,missing_cities!$S$2:$S$56,"Not Found",0)</f>
        <v>South America</v>
      </c>
      <c r="I4255" t="s">
        <v>3449</v>
      </c>
      <c r="J4255" s="15">
        <v>0.16</v>
      </c>
      <c r="K4255" t="s">
        <v>19</v>
      </c>
      <c r="L4255" s="15" t="str">
        <f t="shared" si="132"/>
        <v>9:00-18:00</v>
      </c>
      <c r="M4255" s="16">
        <f t="shared" si="133"/>
        <v>0.37</v>
      </c>
      <c r="N4255" s="15">
        <v>10.29</v>
      </c>
      <c r="O4255" s="15">
        <v>91</v>
      </c>
      <c r="P4255" t="s">
        <v>29</v>
      </c>
      <c r="Q4255">
        <v>150</v>
      </c>
      <c r="R4255" t="s">
        <v>48</v>
      </c>
      <c r="S4255">
        <v>2019</v>
      </c>
      <c r="T4255" t="s">
        <v>22</v>
      </c>
      <c r="U4255" s="15">
        <v>4.7</v>
      </c>
      <c r="V4255" s="15">
        <v>9</v>
      </c>
      <c r="W4255" t="s">
        <v>23</v>
      </c>
    </row>
    <row r="4256" spans="1:23">
      <c r="A4256" t="s">
        <v>4301</v>
      </c>
      <c r="B4256">
        <v>41.949525000000001</v>
      </c>
      <c r="C4256" s="15">
        <v>-87.723222000000007</v>
      </c>
      <c r="D4256" s="2" t="s">
        <v>9267</v>
      </c>
      <c r="E4256" s="14" t="s">
        <v>5065</v>
      </c>
      <c r="F4256" s="14" t="e" vm="5">
        <v>#VALUE!</v>
      </c>
      <c r="G4256" s="2" t="str">
        <f>_xlfn.XLOOKUP(E4256,missing_cities!$Q$2:$Q$56,missing_cities!$R$2:$R$56,"Not Found",0)</f>
        <v>United States</v>
      </c>
      <c r="H4256" t="str">
        <f>_xlfn.XLOOKUP(E4256,missing_cities!$Q$2:$Q$56,missing_cities!$S$2:$S$56,"Not Found",0)</f>
        <v>North America</v>
      </c>
      <c r="I4256" t="s">
        <v>3449</v>
      </c>
      <c r="J4256" s="15">
        <v>0.17</v>
      </c>
      <c r="K4256" t="s">
        <v>34</v>
      </c>
      <c r="L4256" s="15" t="str">
        <f t="shared" si="132"/>
        <v>6:00-22:00</v>
      </c>
      <c r="M4256" s="16">
        <f t="shared" si="133"/>
        <v>0.67</v>
      </c>
      <c r="N4256" s="15">
        <v>7.85</v>
      </c>
      <c r="O4256" s="15">
        <v>71</v>
      </c>
      <c r="P4256" t="s">
        <v>37</v>
      </c>
      <c r="Q4256">
        <v>22</v>
      </c>
      <c r="R4256" t="s">
        <v>42</v>
      </c>
      <c r="S4256">
        <v>2017</v>
      </c>
      <c r="T4256" t="s">
        <v>22</v>
      </c>
      <c r="U4256" s="15">
        <v>4</v>
      </c>
      <c r="V4256" s="15">
        <v>10</v>
      </c>
      <c r="W4256" t="s">
        <v>27</v>
      </c>
    </row>
    <row r="4257" spans="1:23">
      <c r="A4257" t="s">
        <v>4302</v>
      </c>
      <c r="B4257">
        <v>-78.430442999999997</v>
      </c>
      <c r="C4257" s="15">
        <v>-168.490758</v>
      </c>
      <c r="D4257" s="2" t="s">
        <v>8047</v>
      </c>
      <c r="E4257" s="14" t="str">
        <f>_xlfn.XLOOKUP(C4257,missing_cities!B:B,missing_cities!C:C,"Not Found",0)</f>
        <v>Not Found</v>
      </c>
      <c r="F4257" s="14" t="s">
        <v>9990</v>
      </c>
      <c r="G4257" s="2" t="str">
        <f>_xlfn.XLOOKUP(E4257,missing_cities!$Q$2:$Q$56,missing_cities!$R$2:$R$56,"Not Found",0)</f>
        <v>Not Found</v>
      </c>
      <c r="H4257" t="str">
        <f>_xlfn.XLOOKUP(E4257,missing_cities!$Q$2:$Q$56,missing_cities!$S$2:$S$56,"Not Found",0)</f>
        <v>Not Found</v>
      </c>
      <c r="I4257" t="s">
        <v>3449</v>
      </c>
      <c r="J4257" s="15">
        <v>0.18</v>
      </c>
      <c r="K4257" t="s">
        <v>34</v>
      </c>
      <c r="L4257" s="15" t="str">
        <f t="shared" si="132"/>
        <v>6:00-22:00</v>
      </c>
      <c r="M4257" s="16">
        <f t="shared" si="133"/>
        <v>0.67</v>
      </c>
      <c r="N4257" s="15">
        <v>13.86</v>
      </c>
      <c r="O4257" s="15">
        <v>82</v>
      </c>
      <c r="P4257" t="s">
        <v>25</v>
      </c>
      <c r="Q4257">
        <v>50</v>
      </c>
      <c r="R4257" t="s">
        <v>67</v>
      </c>
      <c r="S4257">
        <v>2021</v>
      </c>
      <c r="T4257" t="s">
        <v>31</v>
      </c>
      <c r="U4257" s="15">
        <v>4</v>
      </c>
      <c r="V4257" s="15">
        <v>6</v>
      </c>
      <c r="W4257" t="s">
        <v>32</v>
      </c>
    </row>
    <row r="4258" spans="1:23">
      <c r="A4258" t="s">
        <v>4303</v>
      </c>
      <c r="B4258">
        <v>13.891776999999999</v>
      </c>
      <c r="C4258" s="15">
        <v>100.53055000000001</v>
      </c>
      <c r="D4258" s="2" t="s">
        <v>9268</v>
      </c>
      <c r="E4258" s="14" t="s">
        <v>5059</v>
      </c>
      <c r="F4258" s="14" t="e" vm="4">
        <v>#VALUE!</v>
      </c>
      <c r="G4258" s="2" t="str">
        <f>_xlfn.XLOOKUP(E4258,missing_cities!$Q$2:$Q$56,missing_cities!$R$2:$R$56,"Not Found",0)</f>
        <v>Thailand</v>
      </c>
      <c r="H4258" t="str">
        <f>_xlfn.XLOOKUP(E4258,missing_cities!$Q$2:$Q$56,missing_cities!$S$2:$S$56,"Not Found",0)</f>
        <v>Asia</v>
      </c>
      <c r="I4258" t="s">
        <v>3449</v>
      </c>
      <c r="J4258" s="15">
        <v>0.33</v>
      </c>
      <c r="K4258" s="1">
        <v>45862</v>
      </c>
      <c r="L4258" s="15" t="str">
        <f t="shared" si="132"/>
        <v>9.00-21.00</v>
      </c>
      <c r="M4258" s="16">
        <f t="shared" si="133"/>
        <v>12</v>
      </c>
      <c r="N4258" s="15">
        <v>15.59</v>
      </c>
      <c r="O4258" s="15">
        <v>22</v>
      </c>
      <c r="P4258" t="s">
        <v>25</v>
      </c>
      <c r="Q4258">
        <v>22</v>
      </c>
      <c r="R4258" t="s">
        <v>21</v>
      </c>
      <c r="S4258">
        <v>2019</v>
      </c>
      <c r="T4258" t="s">
        <v>22</v>
      </c>
      <c r="U4258" s="15">
        <v>4.2</v>
      </c>
      <c r="V4258" s="15">
        <v>2</v>
      </c>
      <c r="W4258" t="s">
        <v>23</v>
      </c>
    </row>
    <row r="4259" spans="1:23">
      <c r="A4259" t="s">
        <v>4304</v>
      </c>
      <c r="B4259">
        <v>13.849225000000001</v>
      </c>
      <c r="C4259" s="15">
        <v>100.58859200000001</v>
      </c>
      <c r="D4259" s="2" t="s">
        <v>9269</v>
      </c>
      <c r="E4259" s="14" t="s">
        <v>5059</v>
      </c>
      <c r="F4259" s="14" t="e" vm="4">
        <v>#VALUE!</v>
      </c>
      <c r="G4259" s="2" t="str">
        <f>_xlfn.XLOOKUP(E4259,missing_cities!$Q$2:$Q$56,missing_cities!$R$2:$R$56,"Not Found",0)</f>
        <v>Thailand</v>
      </c>
      <c r="H4259" t="str">
        <f>_xlfn.XLOOKUP(E4259,missing_cities!$Q$2:$Q$56,missing_cities!$S$2:$S$56,"Not Found",0)</f>
        <v>Asia</v>
      </c>
      <c r="I4259" t="s">
        <v>3449</v>
      </c>
      <c r="J4259" s="15">
        <v>0.24</v>
      </c>
      <c r="K4259" t="s">
        <v>34</v>
      </c>
      <c r="L4259" s="15" t="str">
        <f t="shared" si="132"/>
        <v>6:00-22:00</v>
      </c>
      <c r="M4259" s="16">
        <f t="shared" si="133"/>
        <v>0.67</v>
      </c>
      <c r="N4259" s="15">
        <v>7.11</v>
      </c>
      <c r="O4259" s="15">
        <v>25</v>
      </c>
      <c r="P4259" t="s">
        <v>37</v>
      </c>
      <c r="Q4259">
        <v>50</v>
      </c>
      <c r="R4259" t="s">
        <v>44</v>
      </c>
      <c r="S4259">
        <v>2022</v>
      </c>
      <c r="T4259" t="s">
        <v>22</v>
      </c>
      <c r="U4259" s="15">
        <v>4.5</v>
      </c>
      <c r="V4259" s="15">
        <v>5</v>
      </c>
      <c r="W4259" t="s">
        <v>27</v>
      </c>
    </row>
    <row r="4260" spans="1:23">
      <c r="A4260" t="s">
        <v>4305</v>
      </c>
      <c r="B4260">
        <v>89.125584000000003</v>
      </c>
      <c r="C4260" s="15">
        <v>-154.313444</v>
      </c>
      <c r="D4260" s="2" t="s">
        <v>9270</v>
      </c>
      <c r="E4260" s="14" t="str">
        <f>_xlfn.XLOOKUP(C4260,missing_cities!B:B,missing_cities!C:C,"Not Found",0)</f>
        <v>Not Found</v>
      </c>
      <c r="F4260" s="14" t="s">
        <v>9990</v>
      </c>
      <c r="G4260" s="2" t="str">
        <f>_xlfn.XLOOKUP(E4260,missing_cities!$Q$2:$Q$56,missing_cities!$R$2:$R$56,"Not Found",0)</f>
        <v>Not Found</v>
      </c>
      <c r="H4260" t="str">
        <f>_xlfn.XLOOKUP(E4260,missing_cities!$Q$2:$Q$56,missing_cities!$S$2:$S$56,"Not Found",0)</f>
        <v>Not Found</v>
      </c>
      <c r="I4260" t="s">
        <v>3449</v>
      </c>
      <c r="J4260" s="15">
        <v>0.21</v>
      </c>
      <c r="K4260" s="1">
        <v>45862</v>
      </c>
      <c r="L4260" s="15" t="str">
        <f t="shared" si="132"/>
        <v>9.00-21.00</v>
      </c>
      <c r="M4260" s="16">
        <f t="shared" si="133"/>
        <v>12</v>
      </c>
      <c r="N4260" s="15">
        <v>14.62</v>
      </c>
      <c r="O4260" s="15">
        <v>99</v>
      </c>
      <c r="P4260" t="s">
        <v>37</v>
      </c>
      <c r="Q4260">
        <v>50</v>
      </c>
      <c r="R4260" t="s">
        <v>42</v>
      </c>
      <c r="S4260">
        <v>2012</v>
      </c>
      <c r="T4260" t="s">
        <v>22</v>
      </c>
      <c r="U4260" s="15">
        <v>4.0999999999999996</v>
      </c>
      <c r="V4260" s="15">
        <v>9</v>
      </c>
      <c r="W4260" t="s">
        <v>27</v>
      </c>
    </row>
    <row r="4261" spans="1:23">
      <c r="A4261" t="s">
        <v>4306</v>
      </c>
      <c r="B4261">
        <v>41.897385</v>
      </c>
      <c r="C4261" s="15">
        <v>-87.743849999999995</v>
      </c>
      <c r="D4261" s="2" t="s">
        <v>9271</v>
      </c>
      <c r="E4261" s="14" t="s">
        <v>5065</v>
      </c>
      <c r="F4261" s="14" t="e" vm="5">
        <v>#VALUE!</v>
      </c>
      <c r="G4261" s="2" t="str">
        <f>_xlfn.XLOOKUP(E4261,missing_cities!$Q$2:$Q$56,missing_cities!$R$2:$R$56,"Not Found",0)</f>
        <v>United States</v>
      </c>
      <c r="H4261" t="str">
        <f>_xlfn.XLOOKUP(E4261,missing_cities!$Q$2:$Q$56,missing_cities!$S$2:$S$56,"Not Found",0)</f>
        <v>North America</v>
      </c>
      <c r="I4261" t="s">
        <v>3449</v>
      </c>
      <c r="J4261" s="15">
        <v>0.28999999999999998</v>
      </c>
      <c r="K4261" t="s">
        <v>19</v>
      </c>
      <c r="L4261" s="15" t="str">
        <f t="shared" si="132"/>
        <v>9:00-18:00</v>
      </c>
      <c r="M4261" s="16">
        <f t="shared" si="133"/>
        <v>0.37</v>
      </c>
      <c r="N4261" s="15">
        <v>0.73</v>
      </c>
      <c r="O4261" s="15">
        <v>96</v>
      </c>
      <c r="P4261" t="s">
        <v>39</v>
      </c>
      <c r="Q4261">
        <v>22</v>
      </c>
      <c r="R4261" t="s">
        <v>44</v>
      </c>
      <c r="S4261">
        <v>2010</v>
      </c>
      <c r="T4261" t="s">
        <v>31</v>
      </c>
      <c r="U4261" s="15">
        <v>4.2</v>
      </c>
      <c r="V4261" s="15">
        <v>10</v>
      </c>
      <c r="W4261" t="s">
        <v>32</v>
      </c>
    </row>
    <row r="4262" spans="1:23">
      <c r="A4262" t="s">
        <v>4307</v>
      </c>
      <c r="B4262">
        <v>37.548904999999998</v>
      </c>
      <c r="C4262" s="15">
        <v>127.049229</v>
      </c>
      <c r="D4262" s="2" t="s">
        <v>9272</v>
      </c>
      <c r="E4262" s="14" t="s">
        <v>5063</v>
      </c>
      <c r="F4262" s="14" t="e" vm="6">
        <v>#VALUE!</v>
      </c>
      <c r="G4262" s="2" t="str">
        <f>_xlfn.XLOOKUP(E4262,missing_cities!$Q$2:$Q$56,missing_cities!$R$2:$R$56,"Not Found",0)</f>
        <v>South Korea</v>
      </c>
      <c r="H4262" t="str">
        <f>_xlfn.XLOOKUP(E4262,missing_cities!$Q$2:$Q$56,missing_cities!$S$2:$S$56,"Not Found",0)</f>
        <v>Asia</v>
      </c>
      <c r="I4262" t="s">
        <v>3449</v>
      </c>
      <c r="J4262" s="15">
        <v>0.2</v>
      </c>
      <c r="K4262" s="1">
        <v>45862</v>
      </c>
      <c r="L4262" s="15" t="str">
        <f t="shared" si="132"/>
        <v>9.00-21.00</v>
      </c>
      <c r="M4262" s="16">
        <f t="shared" si="133"/>
        <v>12</v>
      </c>
      <c r="N4262" s="15">
        <v>1.38</v>
      </c>
      <c r="O4262" s="15">
        <v>35</v>
      </c>
      <c r="P4262" t="s">
        <v>39</v>
      </c>
      <c r="Q4262">
        <v>22</v>
      </c>
      <c r="R4262" t="s">
        <v>35</v>
      </c>
      <c r="S4262">
        <v>2010</v>
      </c>
      <c r="T4262" t="s">
        <v>31</v>
      </c>
      <c r="U4262" s="15">
        <v>3.8</v>
      </c>
      <c r="V4262" s="15">
        <v>6</v>
      </c>
      <c r="W4262" t="s">
        <v>23</v>
      </c>
    </row>
    <row r="4263" spans="1:23">
      <c r="A4263" t="s">
        <v>4308</v>
      </c>
      <c r="B4263">
        <v>41.918357</v>
      </c>
      <c r="C4263" s="15">
        <v>-87.615281999999993</v>
      </c>
      <c r="D4263" s="2" t="s">
        <v>9273</v>
      </c>
      <c r="E4263" s="14" t="s">
        <v>5065</v>
      </c>
      <c r="F4263" s="14" t="e" vm="5">
        <v>#VALUE!</v>
      </c>
      <c r="G4263" s="2" t="str">
        <f>_xlfn.XLOOKUP(E4263,missing_cities!$Q$2:$Q$56,missing_cities!$R$2:$R$56,"Not Found",0)</f>
        <v>United States</v>
      </c>
      <c r="H4263" t="str">
        <f>_xlfn.XLOOKUP(E4263,missing_cities!$Q$2:$Q$56,missing_cities!$S$2:$S$56,"Not Found",0)</f>
        <v>North America</v>
      </c>
      <c r="I4263" t="s">
        <v>3449</v>
      </c>
      <c r="J4263" s="15">
        <v>0.36</v>
      </c>
      <c r="K4263" t="s">
        <v>19</v>
      </c>
      <c r="L4263" s="15" t="str">
        <f t="shared" si="132"/>
        <v>9:00-18:00</v>
      </c>
      <c r="M4263" s="16">
        <f t="shared" si="133"/>
        <v>0.37</v>
      </c>
      <c r="N4263" s="15">
        <v>6.98</v>
      </c>
      <c r="O4263" s="15">
        <v>29</v>
      </c>
      <c r="P4263" t="s">
        <v>20</v>
      </c>
      <c r="Q4263">
        <v>50</v>
      </c>
      <c r="R4263" t="s">
        <v>132</v>
      </c>
      <c r="S4263">
        <v>2014</v>
      </c>
      <c r="T4263" t="s">
        <v>22</v>
      </c>
      <c r="U4263" s="15">
        <v>3.7</v>
      </c>
      <c r="V4263" s="15">
        <v>6</v>
      </c>
      <c r="W4263" t="s">
        <v>32</v>
      </c>
    </row>
    <row r="4264" spans="1:23">
      <c r="A4264" t="s">
        <v>4309</v>
      </c>
      <c r="B4264">
        <v>37.584156999999998</v>
      </c>
      <c r="C4264" s="15">
        <v>127.080997</v>
      </c>
      <c r="D4264" s="2" t="s">
        <v>5802</v>
      </c>
      <c r="E4264" s="14" t="s">
        <v>5063</v>
      </c>
      <c r="F4264" s="14" t="e" vm="6">
        <v>#VALUE!</v>
      </c>
      <c r="G4264" s="2" t="str">
        <f>_xlfn.XLOOKUP(E4264,missing_cities!$Q$2:$Q$56,missing_cities!$R$2:$R$56,"Not Found",0)</f>
        <v>South Korea</v>
      </c>
      <c r="H4264" t="str">
        <f>_xlfn.XLOOKUP(E4264,missing_cities!$Q$2:$Q$56,missing_cities!$S$2:$S$56,"Not Found",0)</f>
        <v>Asia</v>
      </c>
      <c r="I4264" t="s">
        <v>3449</v>
      </c>
      <c r="J4264" s="15">
        <v>0.45</v>
      </c>
      <c r="K4264" s="1">
        <v>45862</v>
      </c>
      <c r="L4264" s="15" t="str">
        <f t="shared" si="132"/>
        <v>9.00-21.00</v>
      </c>
      <c r="M4264" s="16">
        <f t="shared" si="133"/>
        <v>12</v>
      </c>
      <c r="N4264" s="15">
        <v>15.75</v>
      </c>
      <c r="O4264" s="15">
        <v>54</v>
      </c>
      <c r="P4264" t="s">
        <v>25</v>
      </c>
      <c r="Q4264">
        <v>22</v>
      </c>
      <c r="R4264" t="s">
        <v>42</v>
      </c>
      <c r="S4264">
        <v>2010</v>
      </c>
      <c r="T4264" t="s">
        <v>22</v>
      </c>
      <c r="U4264" s="15">
        <v>3.7</v>
      </c>
      <c r="V4264" s="15">
        <v>8</v>
      </c>
      <c r="W4264" t="s">
        <v>32</v>
      </c>
    </row>
    <row r="4265" spans="1:23">
      <c r="A4265" t="s">
        <v>4310</v>
      </c>
      <c r="B4265">
        <v>13.732232</v>
      </c>
      <c r="C4265" s="15">
        <v>100.507869</v>
      </c>
      <c r="D4265" s="2" t="s">
        <v>9274</v>
      </c>
      <c r="E4265" s="14" t="s">
        <v>5059</v>
      </c>
      <c r="F4265" s="14" t="e" vm="4">
        <v>#VALUE!</v>
      </c>
      <c r="G4265" s="2" t="str">
        <f>_xlfn.XLOOKUP(E4265,missing_cities!$Q$2:$Q$56,missing_cities!$R$2:$R$56,"Not Found",0)</f>
        <v>Thailand</v>
      </c>
      <c r="H4265" t="str">
        <f>_xlfn.XLOOKUP(E4265,missing_cities!$Q$2:$Q$56,missing_cities!$S$2:$S$56,"Not Found",0)</f>
        <v>Asia</v>
      </c>
      <c r="I4265" t="s">
        <v>3449</v>
      </c>
      <c r="J4265" s="15">
        <v>0.39</v>
      </c>
      <c r="K4265" t="s">
        <v>19</v>
      </c>
      <c r="L4265" s="15" t="str">
        <f t="shared" si="132"/>
        <v>9:00-18:00</v>
      </c>
      <c r="M4265" s="16">
        <f t="shared" si="133"/>
        <v>0.37</v>
      </c>
      <c r="N4265" s="15">
        <v>9.7100000000000009</v>
      </c>
      <c r="O4265" s="15">
        <v>30</v>
      </c>
      <c r="P4265" t="s">
        <v>39</v>
      </c>
      <c r="Q4265">
        <v>150</v>
      </c>
      <c r="R4265" t="s">
        <v>48</v>
      </c>
      <c r="S4265">
        <v>2018</v>
      </c>
      <c r="T4265" t="s">
        <v>31</v>
      </c>
      <c r="U4265" s="15">
        <v>3.2</v>
      </c>
      <c r="V4265" s="15">
        <v>4</v>
      </c>
      <c r="W4265" t="s">
        <v>32</v>
      </c>
    </row>
    <row r="4266" spans="1:23">
      <c r="A4266" t="s">
        <v>4311</v>
      </c>
      <c r="B4266">
        <v>39.932119</v>
      </c>
      <c r="C4266" s="15">
        <v>116.33116800000001</v>
      </c>
      <c r="D4266" s="2" t="s">
        <v>9275</v>
      </c>
      <c r="E4266" s="14" t="s">
        <v>5071</v>
      </c>
      <c r="F4266" s="14" t="e" vm="9">
        <v>#VALUE!</v>
      </c>
      <c r="G4266" s="2" t="str">
        <f>_xlfn.XLOOKUP(E4266,missing_cities!$Q$2:$Q$56,missing_cities!$R$2:$R$56,"Not Found",0)</f>
        <v>China</v>
      </c>
      <c r="H4266" t="str">
        <f>_xlfn.XLOOKUP(E4266,missing_cities!$Q$2:$Q$56,missing_cities!$S$2:$S$56,"Not Found",0)</f>
        <v>Asia</v>
      </c>
      <c r="I4266" t="s">
        <v>3449</v>
      </c>
      <c r="J4266" s="15">
        <v>0.3</v>
      </c>
      <c r="K4266" s="1">
        <v>45862</v>
      </c>
      <c r="L4266" s="15" t="str">
        <f t="shared" si="132"/>
        <v>9.00-21.00</v>
      </c>
      <c r="M4266" s="16">
        <f t="shared" si="133"/>
        <v>12</v>
      </c>
      <c r="N4266" s="15">
        <v>18.16</v>
      </c>
      <c r="O4266" s="15">
        <v>90</v>
      </c>
      <c r="P4266" t="s">
        <v>25</v>
      </c>
      <c r="Q4266">
        <v>50</v>
      </c>
      <c r="R4266" t="s">
        <v>37</v>
      </c>
      <c r="S4266">
        <v>2022</v>
      </c>
      <c r="T4266" t="s">
        <v>22</v>
      </c>
      <c r="U4266" s="15">
        <v>3.4</v>
      </c>
      <c r="V4266" s="15">
        <v>6</v>
      </c>
      <c r="W4266" t="s">
        <v>27</v>
      </c>
    </row>
    <row r="4267" spans="1:23">
      <c r="A4267" t="s">
        <v>4312</v>
      </c>
      <c r="B4267">
        <v>39.889380000000003</v>
      </c>
      <c r="C4267" s="15">
        <v>116.217418</v>
      </c>
      <c r="D4267" s="2" t="s">
        <v>9276</v>
      </c>
      <c r="E4267" s="14" t="s">
        <v>5071</v>
      </c>
      <c r="F4267" s="14" t="e" vm="9">
        <v>#VALUE!</v>
      </c>
      <c r="G4267" s="2" t="str">
        <f>_xlfn.XLOOKUP(E4267,missing_cities!$Q$2:$Q$56,missing_cities!$R$2:$R$56,"Not Found",0)</f>
        <v>China</v>
      </c>
      <c r="H4267" t="str">
        <f>_xlfn.XLOOKUP(E4267,missing_cities!$Q$2:$Q$56,missing_cities!$S$2:$S$56,"Not Found",0)</f>
        <v>Asia</v>
      </c>
      <c r="I4267" t="s">
        <v>3449</v>
      </c>
      <c r="J4267" s="15">
        <v>0.17</v>
      </c>
      <c r="K4267" t="s">
        <v>19</v>
      </c>
      <c r="L4267" s="15" t="str">
        <f t="shared" si="132"/>
        <v>9:00-18:00</v>
      </c>
      <c r="M4267" s="16">
        <f t="shared" si="133"/>
        <v>0.37</v>
      </c>
      <c r="N4267" s="15">
        <v>9.66</v>
      </c>
      <c r="O4267" s="15">
        <v>52</v>
      </c>
      <c r="P4267" t="s">
        <v>25</v>
      </c>
      <c r="Q4267">
        <v>50</v>
      </c>
      <c r="R4267" t="s">
        <v>97</v>
      </c>
      <c r="S4267">
        <v>2018</v>
      </c>
      <c r="T4267" t="s">
        <v>31</v>
      </c>
      <c r="U4267" s="15">
        <v>3.1</v>
      </c>
      <c r="V4267" s="15">
        <v>5</v>
      </c>
      <c r="W4267" t="s">
        <v>32</v>
      </c>
    </row>
    <row r="4268" spans="1:23">
      <c r="A4268" t="s">
        <v>4313</v>
      </c>
      <c r="B4268">
        <v>48.338965999999999</v>
      </c>
      <c r="C4268" s="15">
        <v>123.60341200000001</v>
      </c>
      <c r="D4268" s="2" t="s">
        <v>9277</v>
      </c>
      <c r="E4268" s="14" t="str">
        <f>_xlfn.XLOOKUP(C4268,missing_cities!B:B,missing_cities!C:C,"Not Found",0)</f>
        <v>Hulunbuir</v>
      </c>
      <c r="F4268" s="14" t="e" vm="9">
        <v>#VALUE!</v>
      </c>
      <c r="G4268" s="2" t="str">
        <f>_xlfn.XLOOKUP(E4268,missing_cities!$Q$2:$Q$56,missing_cities!$R$2:$R$56,"Not Found",0)</f>
        <v>China</v>
      </c>
      <c r="H4268" t="str">
        <f>_xlfn.XLOOKUP(E4268,missing_cities!$Q$2:$Q$56,missing_cities!$S$2:$S$56,"Not Found",0)</f>
        <v>Asia</v>
      </c>
      <c r="I4268" t="s">
        <v>3449</v>
      </c>
      <c r="J4268" s="15">
        <v>0.18</v>
      </c>
      <c r="K4268" s="1">
        <v>45862</v>
      </c>
      <c r="L4268" s="15" t="str">
        <f t="shared" si="132"/>
        <v>9.00-21.00</v>
      </c>
      <c r="M4268" s="16">
        <f t="shared" si="133"/>
        <v>12</v>
      </c>
      <c r="N4268" s="15">
        <v>0.82</v>
      </c>
      <c r="O4268" s="15">
        <v>81</v>
      </c>
      <c r="P4268" t="s">
        <v>25</v>
      </c>
      <c r="Q4268">
        <v>350</v>
      </c>
      <c r="R4268" t="s">
        <v>21</v>
      </c>
      <c r="S4268">
        <v>2022</v>
      </c>
      <c r="T4268" t="s">
        <v>31</v>
      </c>
      <c r="U4268" s="15">
        <v>4</v>
      </c>
      <c r="V4268" s="15">
        <v>6</v>
      </c>
      <c r="W4268" t="s">
        <v>23</v>
      </c>
    </row>
    <row r="4269" spans="1:23">
      <c r="A4269" t="s">
        <v>4314</v>
      </c>
      <c r="B4269">
        <v>19.528500999999999</v>
      </c>
      <c r="C4269" s="15">
        <v>-99.010728999999998</v>
      </c>
      <c r="D4269" s="2" t="s">
        <v>9278</v>
      </c>
      <c r="E4269" s="14" t="s">
        <v>5119</v>
      </c>
      <c r="F4269" s="14" t="e" vm="13">
        <v>#VALUE!</v>
      </c>
      <c r="G4269" s="2" t="str">
        <f>_xlfn.XLOOKUP(E4269,missing_cities!$Q$2:$Q$56,missing_cities!$R$2:$R$56,"Not Found",0)</f>
        <v>Mexico</v>
      </c>
      <c r="H4269" t="str">
        <f>_xlfn.XLOOKUP(E4269,missing_cities!$Q$2:$Q$56,missing_cities!$S$2:$S$56,"Not Found",0)</f>
        <v>North America</v>
      </c>
      <c r="I4269" t="s">
        <v>3449</v>
      </c>
      <c r="J4269" s="15">
        <v>0.12</v>
      </c>
      <c r="K4269" s="1">
        <v>45862</v>
      </c>
      <c r="L4269" s="15" t="str">
        <f t="shared" si="132"/>
        <v>9.00-21.00</v>
      </c>
      <c r="M4269" s="16">
        <f t="shared" si="133"/>
        <v>12</v>
      </c>
      <c r="N4269" s="15">
        <v>12.17</v>
      </c>
      <c r="O4269" s="15">
        <v>59</v>
      </c>
      <c r="P4269" t="s">
        <v>37</v>
      </c>
      <c r="Q4269">
        <v>22</v>
      </c>
      <c r="R4269" t="s">
        <v>74</v>
      </c>
      <c r="S4269">
        <v>2019</v>
      </c>
      <c r="T4269" t="s">
        <v>22</v>
      </c>
      <c r="U4269" s="15">
        <v>3.1</v>
      </c>
      <c r="V4269" s="15">
        <v>8</v>
      </c>
      <c r="W4269" t="s">
        <v>23</v>
      </c>
    </row>
    <row r="4270" spans="1:23">
      <c r="A4270" t="s">
        <v>4315</v>
      </c>
      <c r="B4270">
        <v>6.5527749999999996</v>
      </c>
      <c r="C4270" s="15">
        <v>65.418301</v>
      </c>
      <c r="D4270" s="2" t="s">
        <v>9279</v>
      </c>
      <c r="E4270" s="14" t="str">
        <f>_xlfn.XLOOKUP(C4270,missing_cities!B:B,missing_cities!C:C,"Not Found",0)</f>
        <v>Error</v>
      </c>
      <c r="F4270" s="14" t="s">
        <v>9987</v>
      </c>
      <c r="G4270" s="2" t="str">
        <f>_xlfn.XLOOKUP(E4270,missing_cities!$Q$2:$Q$56,missing_cities!$R$2:$R$56,"Not Found",0)</f>
        <v>Error</v>
      </c>
      <c r="H4270" t="str">
        <f>_xlfn.XLOOKUP(E4270,missing_cities!$Q$2:$Q$56,missing_cities!$S$2:$S$56,"Not Found",0)</f>
        <v>Error</v>
      </c>
      <c r="I4270" t="s">
        <v>3449</v>
      </c>
      <c r="J4270" s="15">
        <v>0.43</v>
      </c>
      <c r="K4270" s="1">
        <v>45862</v>
      </c>
      <c r="L4270" s="15" t="str">
        <f t="shared" si="132"/>
        <v>9.00-21.00</v>
      </c>
      <c r="M4270" s="16">
        <f t="shared" si="133"/>
        <v>12</v>
      </c>
      <c r="N4270" s="15">
        <v>2.4500000000000002</v>
      </c>
      <c r="O4270" s="15">
        <v>20</v>
      </c>
      <c r="P4270" t="s">
        <v>39</v>
      </c>
      <c r="Q4270">
        <v>50</v>
      </c>
      <c r="R4270" t="s">
        <v>21</v>
      </c>
      <c r="S4270">
        <v>2012</v>
      </c>
      <c r="T4270" t="s">
        <v>22</v>
      </c>
      <c r="U4270" s="15">
        <v>4.0999999999999996</v>
      </c>
      <c r="V4270" s="15">
        <v>9</v>
      </c>
      <c r="W4270" t="s">
        <v>23</v>
      </c>
    </row>
    <row r="4271" spans="1:23">
      <c r="A4271" t="s">
        <v>4316</v>
      </c>
      <c r="B4271">
        <v>37.868889000000003</v>
      </c>
      <c r="C4271" s="15">
        <v>-122.41531500000001</v>
      </c>
      <c r="D4271" s="2" t="s">
        <v>9280</v>
      </c>
      <c r="E4271" s="14" t="s">
        <v>5061</v>
      </c>
      <c r="F4271" s="14" t="e" vm="5">
        <v>#VALUE!</v>
      </c>
      <c r="G4271" s="2" t="str">
        <f>_xlfn.XLOOKUP(E4271,missing_cities!$Q$2:$Q$56,missing_cities!$R$2:$R$56,"Not Found",0)</f>
        <v>United States</v>
      </c>
      <c r="H4271" t="str">
        <f>_xlfn.XLOOKUP(E4271,missing_cities!$Q$2:$Q$56,missing_cities!$S$2:$S$56,"Not Found",0)</f>
        <v>North America</v>
      </c>
      <c r="I4271" t="s">
        <v>3449</v>
      </c>
      <c r="J4271" s="15">
        <v>0.46</v>
      </c>
      <c r="K4271" t="s">
        <v>19</v>
      </c>
      <c r="L4271" s="15" t="str">
        <f t="shared" si="132"/>
        <v>9:00-18:00</v>
      </c>
      <c r="M4271" s="16">
        <f t="shared" si="133"/>
        <v>0.37</v>
      </c>
      <c r="N4271" s="15">
        <v>7.53</v>
      </c>
      <c r="O4271" s="15">
        <v>23</v>
      </c>
      <c r="P4271" t="s">
        <v>39</v>
      </c>
      <c r="Q4271">
        <v>22</v>
      </c>
      <c r="R4271" t="s">
        <v>44</v>
      </c>
      <c r="S4271">
        <v>2014</v>
      </c>
      <c r="T4271" t="s">
        <v>31</v>
      </c>
      <c r="U4271" s="15">
        <v>4.7</v>
      </c>
      <c r="V4271" s="15">
        <v>5</v>
      </c>
      <c r="W4271" t="s">
        <v>32</v>
      </c>
    </row>
    <row r="4272" spans="1:23">
      <c r="A4272" t="s">
        <v>4317</v>
      </c>
      <c r="B4272">
        <v>37.664382000000003</v>
      </c>
      <c r="C4272" s="15">
        <v>126.917192</v>
      </c>
      <c r="D4272" s="2" t="s">
        <v>9281</v>
      </c>
      <c r="E4272" s="14" t="s">
        <v>5063</v>
      </c>
      <c r="F4272" s="14" t="e" vm="6">
        <v>#VALUE!</v>
      </c>
      <c r="G4272" s="2" t="str">
        <f>_xlfn.XLOOKUP(E4272,missing_cities!$Q$2:$Q$56,missing_cities!$R$2:$R$56,"Not Found",0)</f>
        <v>South Korea</v>
      </c>
      <c r="H4272" t="str">
        <f>_xlfn.XLOOKUP(E4272,missing_cities!$Q$2:$Q$56,missing_cities!$S$2:$S$56,"Not Found",0)</f>
        <v>Asia</v>
      </c>
      <c r="I4272" t="s">
        <v>3449</v>
      </c>
      <c r="J4272" s="15">
        <v>0.42</v>
      </c>
      <c r="K4272" s="1">
        <v>45862</v>
      </c>
      <c r="L4272" s="15" t="str">
        <f t="shared" si="132"/>
        <v>9.00-21.00</v>
      </c>
      <c r="M4272" s="16">
        <f t="shared" si="133"/>
        <v>12</v>
      </c>
      <c r="N4272" s="15">
        <v>10.99</v>
      </c>
      <c r="O4272" s="15">
        <v>33</v>
      </c>
      <c r="P4272" t="s">
        <v>20</v>
      </c>
      <c r="Q4272">
        <v>150</v>
      </c>
      <c r="R4272" t="s">
        <v>97</v>
      </c>
      <c r="S4272">
        <v>2012</v>
      </c>
      <c r="T4272" t="s">
        <v>22</v>
      </c>
      <c r="U4272" s="15">
        <v>3.5</v>
      </c>
      <c r="V4272" s="15">
        <v>1</v>
      </c>
      <c r="W4272" t="s">
        <v>23</v>
      </c>
    </row>
    <row r="4273" spans="1:23">
      <c r="A4273" t="s">
        <v>4318</v>
      </c>
      <c r="B4273">
        <v>37.728534000000003</v>
      </c>
      <c r="C4273" s="15">
        <v>-122.46249</v>
      </c>
      <c r="D4273" s="2" t="s">
        <v>9282</v>
      </c>
      <c r="E4273" s="14" t="s">
        <v>5061</v>
      </c>
      <c r="F4273" s="14" t="e" vm="5">
        <v>#VALUE!</v>
      </c>
      <c r="G4273" s="2" t="str">
        <f>_xlfn.XLOOKUP(E4273,missing_cities!$Q$2:$Q$56,missing_cities!$R$2:$R$56,"Not Found",0)</f>
        <v>United States</v>
      </c>
      <c r="H4273" t="str">
        <f>_xlfn.XLOOKUP(E4273,missing_cities!$Q$2:$Q$56,missing_cities!$S$2:$S$56,"Not Found",0)</f>
        <v>North America</v>
      </c>
      <c r="I4273" t="s">
        <v>3449</v>
      </c>
      <c r="J4273" s="15">
        <v>0.45</v>
      </c>
      <c r="K4273" s="1">
        <v>45862</v>
      </c>
      <c r="L4273" s="15" t="str">
        <f t="shared" si="132"/>
        <v>9.00-21.00</v>
      </c>
      <c r="M4273" s="16">
        <f t="shared" si="133"/>
        <v>12</v>
      </c>
      <c r="N4273" s="15">
        <v>10.88</v>
      </c>
      <c r="O4273" s="15">
        <v>25</v>
      </c>
      <c r="P4273" t="s">
        <v>25</v>
      </c>
      <c r="Q4273">
        <v>50</v>
      </c>
      <c r="R4273" t="s">
        <v>48</v>
      </c>
      <c r="S4273">
        <v>2021</v>
      </c>
      <c r="T4273" t="s">
        <v>31</v>
      </c>
      <c r="U4273" s="15">
        <v>4.9000000000000004</v>
      </c>
      <c r="V4273" s="15">
        <v>6</v>
      </c>
      <c r="W4273" t="s">
        <v>27</v>
      </c>
    </row>
    <row r="4274" spans="1:23">
      <c r="A4274" t="s">
        <v>4319</v>
      </c>
      <c r="B4274">
        <v>37.526636000000003</v>
      </c>
      <c r="C4274" s="15">
        <v>126.99152100000001</v>
      </c>
      <c r="D4274" s="2" t="s">
        <v>9283</v>
      </c>
      <c r="E4274" s="14" t="s">
        <v>5063</v>
      </c>
      <c r="F4274" s="14" t="e" vm="6">
        <v>#VALUE!</v>
      </c>
      <c r="G4274" s="2" t="str">
        <f>_xlfn.XLOOKUP(E4274,missing_cities!$Q$2:$Q$56,missing_cities!$R$2:$R$56,"Not Found",0)</f>
        <v>South Korea</v>
      </c>
      <c r="H4274" t="str">
        <f>_xlfn.XLOOKUP(E4274,missing_cities!$Q$2:$Q$56,missing_cities!$S$2:$S$56,"Not Found",0)</f>
        <v>Asia</v>
      </c>
      <c r="I4274" t="s">
        <v>3449</v>
      </c>
      <c r="J4274" s="15">
        <v>0.46</v>
      </c>
      <c r="K4274" s="1">
        <v>45862</v>
      </c>
      <c r="L4274" s="15" t="str">
        <f t="shared" si="132"/>
        <v>9.00-21.00</v>
      </c>
      <c r="M4274" s="16">
        <f t="shared" si="133"/>
        <v>12</v>
      </c>
      <c r="N4274" s="15">
        <v>11.22</v>
      </c>
      <c r="O4274" s="15">
        <v>93</v>
      </c>
      <c r="P4274" t="s">
        <v>25</v>
      </c>
      <c r="Q4274">
        <v>22</v>
      </c>
      <c r="R4274" t="s">
        <v>76</v>
      </c>
      <c r="S4274">
        <v>2018</v>
      </c>
      <c r="T4274" t="s">
        <v>22</v>
      </c>
      <c r="U4274" s="15">
        <v>4.4000000000000004</v>
      </c>
      <c r="V4274" s="15">
        <v>5</v>
      </c>
      <c r="W4274" t="s">
        <v>23</v>
      </c>
    </row>
    <row r="4275" spans="1:23">
      <c r="A4275" t="s">
        <v>4320</v>
      </c>
      <c r="B4275">
        <v>41.882683</v>
      </c>
      <c r="C4275" s="15">
        <v>-87.758088000000001</v>
      </c>
      <c r="D4275" s="2" t="s">
        <v>5448</v>
      </c>
      <c r="E4275" s="14" t="s">
        <v>5065</v>
      </c>
      <c r="F4275" s="14" t="e" vm="5">
        <v>#VALUE!</v>
      </c>
      <c r="G4275" s="2" t="str">
        <f>_xlfn.XLOOKUP(E4275,missing_cities!$Q$2:$Q$56,missing_cities!$R$2:$R$56,"Not Found",0)</f>
        <v>United States</v>
      </c>
      <c r="H4275" t="str">
        <f>_xlfn.XLOOKUP(E4275,missing_cities!$Q$2:$Q$56,missing_cities!$S$2:$S$56,"Not Found",0)</f>
        <v>North America</v>
      </c>
      <c r="I4275" t="s">
        <v>3449</v>
      </c>
      <c r="J4275" s="15">
        <v>0.18</v>
      </c>
      <c r="K4275" t="s">
        <v>19</v>
      </c>
      <c r="L4275" s="15" t="str">
        <f t="shared" si="132"/>
        <v>9:00-18:00</v>
      </c>
      <c r="M4275" s="16">
        <f t="shared" si="133"/>
        <v>0.37</v>
      </c>
      <c r="N4275" s="15">
        <v>2.76</v>
      </c>
      <c r="O4275" s="15">
        <v>95</v>
      </c>
      <c r="P4275" t="s">
        <v>37</v>
      </c>
      <c r="Q4275">
        <v>350</v>
      </c>
      <c r="R4275" t="s">
        <v>48</v>
      </c>
      <c r="S4275">
        <v>2023</v>
      </c>
      <c r="T4275" t="s">
        <v>22</v>
      </c>
      <c r="U4275" s="15">
        <v>4.4000000000000004</v>
      </c>
      <c r="V4275" s="15">
        <v>3</v>
      </c>
      <c r="W4275" t="s">
        <v>27</v>
      </c>
    </row>
    <row r="4276" spans="1:23">
      <c r="A4276" t="s">
        <v>4321</v>
      </c>
      <c r="B4276">
        <v>-23.623785999999999</v>
      </c>
      <c r="C4276" s="15">
        <v>-46.635339000000002</v>
      </c>
      <c r="D4276" s="2" t="s">
        <v>9284</v>
      </c>
      <c r="E4276" s="14" t="s">
        <v>5067</v>
      </c>
      <c r="F4276" s="14" t="e" vm="7">
        <v>#VALUE!</v>
      </c>
      <c r="G4276" s="2" t="str">
        <f>_xlfn.XLOOKUP(E4276,missing_cities!$Q$2:$Q$56,missing_cities!$R$2:$R$56,"Not Found",0)</f>
        <v>Brazil</v>
      </c>
      <c r="H4276" t="str">
        <f>_xlfn.XLOOKUP(E4276,missing_cities!$Q$2:$Q$56,missing_cities!$S$2:$S$56,"Not Found",0)</f>
        <v>South America</v>
      </c>
      <c r="I4276" t="s">
        <v>3449</v>
      </c>
      <c r="J4276" s="15">
        <v>0.33</v>
      </c>
      <c r="K4276" t="s">
        <v>19</v>
      </c>
      <c r="L4276" s="15" t="str">
        <f t="shared" si="132"/>
        <v>9:00-18:00</v>
      </c>
      <c r="M4276" s="16">
        <f t="shared" si="133"/>
        <v>0.37</v>
      </c>
      <c r="N4276" s="15">
        <v>19.55</v>
      </c>
      <c r="O4276" s="15">
        <v>24</v>
      </c>
      <c r="P4276" t="s">
        <v>20</v>
      </c>
      <c r="Q4276">
        <v>22</v>
      </c>
      <c r="R4276" t="s">
        <v>132</v>
      </c>
      <c r="S4276">
        <v>2021</v>
      </c>
      <c r="T4276" t="s">
        <v>31</v>
      </c>
      <c r="U4276" s="15">
        <v>3.2</v>
      </c>
      <c r="V4276" s="15">
        <v>8</v>
      </c>
      <c r="W4276" t="s">
        <v>23</v>
      </c>
    </row>
    <row r="4277" spans="1:23">
      <c r="A4277" t="s">
        <v>4322</v>
      </c>
      <c r="B4277">
        <v>39.991492999999998</v>
      </c>
      <c r="C4277" s="15">
        <v>116.455231</v>
      </c>
      <c r="D4277" s="2" t="s">
        <v>9285</v>
      </c>
      <c r="E4277" s="14" t="s">
        <v>5071</v>
      </c>
      <c r="F4277" s="14" t="e" vm="9">
        <v>#VALUE!</v>
      </c>
      <c r="G4277" s="2" t="str">
        <f>_xlfn.XLOOKUP(E4277,missing_cities!$Q$2:$Q$56,missing_cities!$R$2:$R$56,"Not Found",0)</f>
        <v>China</v>
      </c>
      <c r="H4277" t="str">
        <f>_xlfn.XLOOKUP(E4277,missing_cities!$Q$2:$Q$56,missing_cities!$S$2:$S$56,"Not Found",0)</f>
        <v>Asia</v>
      </c>
      <c r="I4277" t="s">
        <v>3449</v>
      </c>
      <c r="J4277" s="15">
        <v>0.22</v>
      </c>
      <c r="K4277" s="1">
        <v>45862</v>
      </c>
      <c r="L4277" s="15" t="str">
        <f t="shared" si="132"/>
        <v>9.00-21.00</v>
      </c>
      <c r="M4277" s="16">
        <f t="shared" si="133"/>
        <v>12</v>
      </c>
      <c r="N4277" s="15">
        <v>13.27</v>
      </c>
      <c r="O4277" s="15">
        <v>17</v>
      </c>
      <c r="P4277" t="s">
        <v>29</v>
      </c>
      <c r="Q4277">
        <v>150</v>
      </c>
      <c r="R4277" t="s">
        <v>74</v>
      </c>
      <c r="S4277">
        <v>2019</v>
      </c>
      <c r="T4277" t="s">
        <v>22</v>
      </c>
      <c r="U4277" s="15">
        <v>4</v>
      </c>
      <c r="V4277" s="15">
        <v>8</v>
      </c>
      <c r="W4277" t="s">
        <v>32</v>
      </c>
    </row>
    <row r="4278" spans="1:23">
      <c r="A4278" t="s">
        <v>4323</v>
      </c>
      <c r="B4278">
        <v>-84.928431000000003</v>
      </c>
      <c r="C4278" s="15">
        <v>-102.59048199999999</v>
      </c>
      <c r="D4278" s="2" t="s">
        <v>9286</v>
      </c>
      <c r="E4278" s="14" t="str">
        <f>_xlfn.XLOOKUP(C4278,missing_cities!B:B,missing_cities!C:C,"Not Found",0)</f>
        <v>Not Found</v>
      </c>
      <c r="F4278" s="14" t="s">
        <v>9990</v>
      </c>
      <c r="G4278" s="2" t="str">
        <f>_xlfn.XLOOKUP(E4278,missing_cities!$Q$2:$Q$56,missing_cities!$R$2:$R$56,"Not Found",0)</f>
        <v>Not Found</v>
      </c>
      <c r="H4278" t="str">
        <f>_xlfn.XLOOKUP(E4278,missing_cities!$Q$2:$Q$56,missing_cities!$S$2:$S$56,"Not Found",0)</f>
        <v>Not Found</v>
      </c>
      <c r="I4278" t="s">
        <v>3449</v>
      </c>
      <c r="J4278" s="15">
        <v>0.24</v>
      </c>
      <c r="K4278" t="s">
        <v>19</v>
      </c>
      <c r="L4278" s="15" t="str">
        <f t="shared" si="132"/>
        <v>9:00-18:00</v>
      </c>
      <c r="M4278" s="16">
        <f t="shared" si="133"/>
        <v>0.37</v>
      </c>
      <c r="N4278" s="15">
        <v>18.670000000000002</v>
      </c>
      <c r="O4278" s="15">
        <v>38</v>
      </c>
      <c r="P4278" t="s">
        <v>20</v>
      </c>
      <c r="Q4278">
        <v>350</v>
      </c>
      <c r="R4278" t="s">
        <v>48</v>
      </c>
      <c r="S4278">
        <v>2019</v>
      </c>
      <c r="T4278" t="s">
        <v>22</v>
      </c>
      <c r="U4278" s="15">
        <v>3.2</v>
      </c>
      <c r="V4278" s="15">
        <v>8</v>
      </c>
      <c r="W4278" t="s">
        <v>27</v>
      </c>
    </row>
    <row r="4279" spans="1:23">
      <c r="A4279" t="s">
        <v>4324</v>
      </c>
      <c r="B4279">
        <v>34.152461000000002</v>
      </c>
      <c r="C4279" s="15">
        <v>-118.388389</v>
      </c>
      <c r="D4279" s="2" t="s">
        <v>9287</v>
      </c>
      <c r="E4279" s="14" t="s">
        <v>5111</v>
      </c>
      <c r="F4279" s="14" t="e" vm="5">
        <v>#VALUE!</v>
      </c>
      <c r="G4279" s="2" t="str">
        <f>_xlfn.XLOOKUP(E4279,missing_cities!$Q$2:$Q$56,missing_cities!$R$2:$R$56,"Not Found",0)</f>
        <v>United States</v>
      </c>
      <c r="H4279" t="str">
        <f>_xlfn.XLOOKUP(E4279,missing_cities!$Q$2:$Q$56,missing_cities!$S$2:$S$56,"Not Found",0)</f>
        <v>North America</v>
      </c>
      <c r="I4279" t="s">
        <v>3449</v>
      </c>
      <c r="J4279" s="15">
        <v>0.38</v>
      </c>
      <c r="K4279" s="1">
        <v>45862</v>
      </c>
      <c r="L4279" s="15" t="str">
        <f t="shared" si="132"/>
        <v>9.00-21.00</v>
      </c>
      <c r="M4279" s="16">
        <f t="shared" si="133"/>
        <v>12</v>
      </c>
      <c r="N4279" s="15">
        <v>17.73</v>
      </c>
      <c r="O4279" s="15">
        <v>65</v>
      </c>
      <c r="P4279" t="s">
        <v>20</v>
      </c>
      <c r="Q4279">
        <v>150</v>
      </c>
      <c r="R4279" t="s">
        <v>37</v>
      </c>
      <c r="S4279">
        <v>2021</v>
      </c>
      <c r="T4279" t="s">
        <v>31</v>
      </c>
      <c r="U4279" s="15">
        <v>3.9</v>
      </c>
      <c r="V4279" s="15">
        <v>4</v>
      </c>
      <c r="W4279" t="s">
        <v>27</v>
      </c>
    </row>
    <row r="4280" spans="1:23">
      <c r="A4280" t="s">
        <v>4325</v>
      </c>
      <c r="B4280">
        <v>41.896205999999999</v>
      </c>
      <c r="C4280" s="15">
        <v>-87.693921000000003</v>
      </c>
      <c r="D4280" s="2" t="s">
        <v>6916</v>
      </c>
      <c r="E4280" s="14" t="s">
        <v>5065</v>
      </c>
      <c r="F4280" s="14" t="e" vm="5">
        <v>#VALUE!</v>
      </c>
      <c r="G4280" s="2" t="str">
        <f>_xlfn.XLOOKUP(E4280,missing_cities!$Q$2:$Q$56,missing_cities!$R$2:$R$56,"Not Found",0)</f>
        <v>United States</v>
      </c>
      <c r="H4280" t="str">
        <f>_xlfn.XLOOKUP(E4280,missing_cities!$Q$2:$Q$56,missing_cities!$S$2:$S$56,"Not Found",0)</f>
        <v>North America</v>
      </c>
      <c r="I4280" t="s">
        <v>3449</v>
      </c>
      <c r="J4280" s="15">
        <v>0.3</v>
      </c>
      <c r="K4280" s="1">
        <v>45862</v>
      </c>
      <c r="L4280" s="15" t="str">
        <f t="shared" si="132"/>
        <v>9.00-21.00</v>
      </c>
      <c r="M4280" s="16">
        <f t="shared" si="133"/>
        <v>12</v>
      </c>
      <c r="N4280" s="15">
        <v>9.4700000000000006</v>
      </c>
      <c r="O4280" s="15">
        <v>45</v>
      </c>
      <c r="P4280" t="s">
        <v>29</v>
      </c>
      <c r="Q4280">
        <v>22</v>
      </c>
      <c r="R4280" t="s">
        <v>42</v>
      </c>
      <c r="S4280">
        <v>2015</v>
      </c>
      <c r="T4280" t="s">
        <v>31</v>
      </c>
      <c r="U4280" s="15">
        <v>4.0999999999999996</v>
      </c>
      <c r="V4280" s="15">
        <v>6</v>
      </c>
      <c r="W4280" t="s">
        <v>32</v>
      </c>
    </row>
    <row r="4281" spans="1:23">
      <c r="A4281" t="s">
        <v>4326</v>
      </c>
      <c r="B4281">
        <v>34.066844000000003</v>
      </c>
      <c r="C4281" s="15">
        <v>-118.224774</v>
      </c>
      <c r="D4281" s="2" t="s">
        <v>9288</v>
      </c>
      <c r="E4281" s="14" t="s">
        <v>5111</v>
      </c>
      <c r="F4281" s="14" t="e" vm="5">
        <v>#VALUE!</v>
      </c>
      <c r="G4281" s="2" t="str">
        <f>_xlfn.XLOOKUP(E4281,missing_cities!$Q$2:$Q$56,missing_cities!$R$2:$R$56,"Not Found",0)</f>
        <v>United States</v>
      </c>
      <c r="H4281" t="str">
        <f>_xlfn.XLOOKUP(E4281,missing_cities!$Q$2:$Q$56,missing_cities!$S$2:$S$56,"Not Found",0)</f>
        <v>North America</v>
      </c>
      <c r="I4281" t="s">
        <v>3449</v>
      </c>
      <c r="J4281" s="15">
        <v>0.11</v>
      </c>
      <c r="K4281" t="s">
        <v>34</v>
      </c>
      <c r="L4281" s="15" t="str">
        <f t="shared" si="132"/>
        <v>6:00-22:00</v>
      </c>
      <c r="M4281" s="16">
        <f t="shared" si="133"/>
        <v>0.67</v>
      </c>
      <c r="N4281" s="15">
        <v>19.32</v>
      </c>
      <c r="O4281" s="15">
        <v>58</v>
      </c>
      <c r="P4281" t="s">
        <v>20</v>
      </c>
      <c r="Q4281">
        <v>350</v>
      </c>
      <c r="R4281" t="s">
        <v>74</v>
      </c>
      <c r="S4281">
        <v>2015</v>
      </c>
      <c r="T4281" t="s">
        <v>31</v>
      </c>
      <c r="U4281" s="15">
        <v>3.3</v>
      </c>
      <c r="V4281" s="15">
        <v>6</v>
      </c>
      <c r="W4281" t="s">
        <v>23</v>
      </c>
    </row>
    <row r="4282" spans="1:23">
      <c r="A4282" t="s">
        <v>4327</v>
      </c>
      <c r="B4282">
        <v>41.808146000000001</v>
      </c>
      <c r="C4282" s="15">
        <v>-87.673591999999999</v>
      </c>
      <c r="D4282" s="2" t="s">
        <v>9289</v>
      </c>
      <c r="E4282" s="14" t="s">
        <v>5065</v>
      </c>
      <c r="F4282" s="14" t="e" vm="5">
        <v>#VALUE!</v>
      </c>
      <c r="G4282" s="2" t="str">
        <f>_xlfn.XLOOKUP(E4282,missing_cities!$Q$2:$Q$56,missing_cities!$R$2:$R$56,"Not Found",0)</f>
        <v>United States</v>
      </c>
      <c r="H4282" t="str">
        <f>_xlfn.XLOOKUP(E4282,missing_cities!$Q$2:$Q$56,missing_cities!$S$2:$S$56,"Not Found",0)</f>
        <v>North America</v>
      </c>
      <c r="I4282" t="s">
        <v>3449</v>
      </c>
      <c r="J4282" s="15">
        <v>0.28999999999999998</v>
      </c>
      <c r="K4282" t="s">
        <v>19</v>
      </c>
      <c r="L4282" s="15" t="str">
        <f t="shared" si="132"/>
        <v>9:00-18:00</v>
      </c>
      <c r="M4282" s="16">
        <f t="shared" si="133"/>
        <v>0.37</v>
      </c>
      <c r="N4282" s="15">
        <v>19.05</v>
      </c>
      <c r="O4282" s="15">
        <v>65</v>
      </c>
      <c r="P4282" t="s">
        <v>29</v>
      </c>
      <c r="Q4282">
        <v>50</v>
      </c>
      <c r="R4282" t="s">
        <v>26</v>
      </c>
      <c r="S4282">
        <v>2021</v>
      </c>
      <c r="T4282" t="s">
        <v>22</v>
      </c>
      <c r="U4282" s="15">
        <v>3.3</v>
      </c>
      <c r="V4282" s="15">
        <v>9</v>
      </c>
      <c r="W4282" t="s">
        <v>23</v>
      </c>
    </row>
    <row r="4283" spans="1:23">
      <c r="A4283" t="s">
        <v>4328</v>
      </c>
      <c r="B4283">
        <v>-33.850150999999997</v>
      </c>
      <c r="C4283" s="15">
        <v>151.34202400000001</v>
      </c>
      <c r="D4283" s="2" t="s">
        <v>9290</v>
      </c>
      <c r="E4283" s="14" t="s">
        <v>5069</v>
      </c>
      <c r="F4283" s="14" t="e" vm="8">
        <v>#VALUE!</v>
      </c>
      <c r="G4283" s="2" t="str">
        <f>_xlfn.XLOOKUP(E4283,missing_cities!$Q$2:$Q$56,missing_cities!$R$2:$R$56,"Not Found",0)</f>
        <v>Australia</v>
      </c>
      <c r="H4283" t="str">
        <f>_xlfn.XLOOKUP(E4283,missing_cities!$Q$2:$Q$56,missing_cities!$S$2:$S$56,"Not Found",0)</f>
        <v>Australia</v>
      </c>
      <c r="I4283" t="s">
        <v>3449</v>
      </c>
      <c r="J4283" s="15">
        <v>0.35</v>
      </c>
      <c r="K4283" t="s">
        <v>34</v>
      </c>
      <c r="L4283" s="15" t="str">
        <f t="shared" si="132"/>
        <v>6:00-22:00</v>
      </c>
      <c r="M4283" s="16">
        <f t="shared" si="133"/>
        <v>0.67</v>
      </c>
      <c r="N4283" s="15">
        <v>11.3</v>
      </c>
      <c r="O4283" s="15">
        <v>54</v>
      </c>
      <c r="P4283" t="s">
        <v>25</v>
      </c>
      <c r="Q4283">
        <v>150</v>
      </c>
      <c r="R4283" t="s">
        <v>48</v>
      </c>
      <c r="S4283">
        <v>2017</v>
      </c>
      <c r="T4283" t="s">
        <v>22</v>
      </c>
      <c r="U4283" s="15">
        <v>5</v>
      </c>
      <c r="V4283" s="15">
        <v>5</v>
      </c>
      <c r="W4283" t="s">
        <v>23</v>
      </c>
    </row>
    <row r="4284" spans="1:23">
      <c r="A4284" t="s">
        <v>4329</v>
      </c>
      <c r="B4284">
        <v>52.530203</v>
      </c>
      <c r="C4284" s="15">
        <v>13.398759</v>
      </c>
      <c r="D4284" s="2" t="s">
        <v>9291</v>
      </c>
      <c r="E4284" s="14" t="s">
        <v>5057</v>
      </c>
      <c r="F4284" s="14" t="e" vm="3">
        <v>#VALUE!</v>
      </c>
      <c r="G4284" s="2" t="str">
        <f>_xlfn.XLOOKUP(E4284,missing_cities!$Q$2:$Q$56,missing_cities!$R$2:$R$56,"Not Found",0)</f>
        <v>Germany</v>
      </c>
      <c r="H4284" t="str">
        <f>_xlfn.XLOOKUP(E4284,missing_cities!$Q$2:$Q$56,missing_cities!$S$2:$S$56,"Not Found",0)</f>
        <v>Europe</v>
      </c>
      <c r="I4284" t="s">
        <v>3449</v>
      </c>
      <c r="J4284" s="15">
        <v>0.18</v>
      </c>
      <c r="K4284" s="1">
        <v>45862</v>
      </c>
      <c r="L4284" s="15" t="str">
        <f t="shared" si="132"/>
        <v>9.00-21.00</v>
      </c>
      <c r="M4284" s="16">
        <f t="shared" si="133"/>
        <v>12</v>
      </c>
      <c r="N4284" s="15">
        <v>19.850000000000001</v>
      </c>
      <c r="O4284" s="15">
        <v>40</v>
      </c>
      <c r="P4284" t="s">
        <v>37</v>
      </c>
      <c r="Q4284">
        <v>150</v>
      </c>
      <c r="R4284" t="s">
        <v>37</v>
      </c>
      <c r="S4284">
        <v>2022</v>
      </c>
      <c r="T4284" t="s">
        <v>22</v>
      </c>
      <c r="U4284" s="15">
        <v>4.8</v>
      </c>
      <c r="V4284" s="15">
        <v>5</v>
      </c>
      <c r="W4284" t="s">
        <v>27</v>
      </c>
    </row>
    <row r="4285" spans="1:23">
      <c r="A4285" t="s">
        <v>4330</v>
      </c>
      <c r="B4285">
        <v>52.423076999999999</v>
      </c>
      <c r="C4285" s="15">
        <v>13.489324999999999</v>
      </c>
      <c r="D4285" s="2" t="s">
        <v>9292</v>
      </c>
      <c r="E4285" s="14" t="s">
        <v>5057</v>
      </c>
      <c r="F4285" s="14" t="e" vm="3">
        <v>#VALUE!</v>
      </c>
      <c r="G4285" s="2" t="str">
        <f>_xlfn.XLOOKUP(E4285,missing_cities!$Q$2:$Q$56,missing_cities!$R$2:$R$56,"Not Found",0)</f>
        <v>Germany</v>
      </c>
      <c r="H4285" t="str">
        <f>_xlfn.XLOOKUP(E4285,missing_cities!$Q$2:$Q$56,missing_cities!$S$2:$S$56,"Not Found",0)</f>
        <v>Europe</v>
      </c>
      <c r="I4285" t="s">
        <v>3449</v>
      </c>
      <c r="J4285" s="15">
        <v>0.33</v>
      </c>
      <c r="K4285" t="s">
        <v>34</v>
      </c>
      <c r="L4285" s="15" t="str">
        <f t="shared" si="132"/>
        <v>6:00-22:00</v>
      </c>
      <c r="M4285" s="16">
        <f t="shared" si="133"/>
        <v>0.67</v>
      </c>
      <c r="N4285" s="15">
        <v>15.73</v>
      </c>
      <c r="O4285" s="15">
        <v>64</v>
      </c>
      <c r="P4285" t="s">
        <v>25</v>
      </c>
      <c r="Q4285">
        <v>50</v>
      </c>
      <c r="R4285" t="s">
        <v>132</v>
      </c>
      <c r="S4285">
        <v>2021</v>
      </c>
      <c r="T4285" t="s">
        <v>31</v>
      </c>
      <c r="U4285" s="15">
        <v>3.3</v>
      </c>
      <c r="V4285" s="15">
        <v>6</v>
      </c>
      <c r="W4285" t="s">
        <v>27</v>
      </c>
    </row>
    <row r="4286" spans="1:23">
      <c r="A4286" t="s">
        <v>4331</v>
      </c>
      <c r="B4286">
        <v>37.732185999999999</v>
      </c>
      <c r="C4286" s="15">
        <v>-122.357309</v>
      </c>
      <c r="D4286" s="2" t="s">
        <v>9293</v>
      </c>
      <c r="E4286" s="14" t="s">
        <v>5061</v>
      </c>
      <c r="F4286" s="14" t="e" vm="5">
        <v>#VALUE!</v>
      </c>
      <c r="G4286" s="2" t="str">
        <f>_xlfn.XLOOKUP(E4286,missing_cities!$Q$2:$Q$56,missing_cities!$R$2:$R$56,"Not Found",0)</f>
        <v>United States</v>
      </c>
      <c r="H4286" t="str">
        <f>_xlfn.XLOOKUP(E4286,missing_cities!$Q$2:$Q$56,missing_cities!$S$2:$S$56,"Not Found",0)</f>
        <v>North America</v>
      </c>
      <c r="I4286" t="s">
        <v>3449</v>
      </c>
      <c r="J4286" s="15">
        <v>0.2</v>
      </c>
      <c r="K4286" t="s">
        <v>19</v>
      </c>
      <c r="L4286" s="15" t="str">
        <f t="shared" si="132"/>
        <v>9:00-18:00</v>
      </c>
      <c r="M4286" s="16">
        <f t="shared" si="133"/>
        <v>0.37</v>
      </c>
      <c r="N4286" s="15">
        <v>8.2200000000000006</v>
      </c>
      <c r="O4286" s="15">
        <v>99</v>
      </c>
      <c r="P4286" t="s">
        <v>25</v>
      </c>
      <c r="Q4286">
        <v>150</v>
      </c>
      <c r="R4286" t="s">
        <v>81</v>
      </c>
      <c r="S4286">
        <v>2023</v>
      </c>
      <c r="T4286" t="s">
        <v>22</v>
      </c>
      <c r="U4286" s="15">
        <v>3.2</v>
      </c>
      <c r="V4286" s="15">
        <v>1</v>
      </c>
      <c r="W4286" t="s">
        <v>23</v>
      </c>
    </row>
    <row r="4287" spans="1:23">
      <c r="A4287" t="s">
        <v>4332</v>
      </c>
      <c r="B4287">
        <v>19.417632999999999</v>
      </c>
      <c r="C4287" s="15">
        <v>-99.126659000000004</v>
      </c>
      <c r="D4287" s="2" t="s">
        <v>9294</v>
      </c>
      <c r="E4287" s="14" t="s">
        <v>5119</v>
      </c>
      <c r="F4287" s="14" t="e" vm="13">
        <v>#VALUE!</v>
      </c>
      <c r="G4287" s="2" t="str">
        <f>_xlfn.XLOOKUP(E4287,missing_cities!$Q$2:$Q$56,missing_cities!$R$2:$R$56,"Not Found",0)</f>
        <v>Mexico</v>
      </c>
      <c r="H4287" t="str">
        <f>_xlfn.XLOOKUP(E4287,missing_cities!$Q$2:$Q$56,missing_cities!$S$2:$S$56,"Not Found",0)</f>
        <v>North America</v>
      </c>
      <c r="I4287" t="s">
        <v>3449</v>
      </c>
      <c r="J4287" s="15">
        <v>0.12</v>
      </c>
      <c r="K4287" t="s">
        <v>19</v>
      </c>
      <c r="L4287" s="15" t="str">
        <f t="shared" si="132"/>
        <v>9:00-18:00</v>
      </c>
      <c r="M4287" s="16">
        <f t="shared" si="133"/>
        <v>0.37</v>
      </c>
      <c r="N4287" s="15">
        <v>11.39</v>
      </c>
      <c r="O4287" s="15">
        <v>86</v>
      </c>
      <c r="P4287" t="s">
        <v>29</v>
      </c>
      <c r="Q4287">
        <v>350</v>
      </c>
      <c r="R4287" t="s">
        <v>48</v>
      </c>
      <c r="S4287">
        <v>2015</v>
      </c>
      <c r="T4287" t="s">
        <v>22</v>
      </c>
      <c r="U4287" s="15">
        <v>3.4</v>
      </c>
      <c r="V4287" s="15">
        <v>9</v>
      </c>
      <c r="W4287" t="s">
        <v>27</v>
      </c>
    </row>
    <row r="4288" spans="1:23">
      <c r="A4288" t="s">
        <v>4333</v>
      </c>
      <c r="B4288">
        <v>-33.880105999999998</v>
      </c>
      <c r="C4288" s="15">
        <v>18.570584</v>
      </c>
      <c r="D4288" s="2" t="s">
        <v>9295</v>
      </c>
      <c r="E4288" s="14" t="s">
        <v>5085</v>
      </c>
      <c r="F4288" s="14" t="e" vm="12">
        <v>#VALUE!</v>
      </c>
      <c r="G4288" s="2" t="str">
        <f>_xlfn.XLOOKUP(E4288,missing_cities!$Q$2:$Q$56,missing_cities!$R$2:$R$56,"Not Found",0)</f>
        <v>South Africa</v>
      </c>
      <c r="H4288" t="str">
        <f>_xlfn.XLOOKUP(E4288,missing_cities!$Q$2:$Q$56,missing_cities!$S$2:$S$56,"Not Found",0)</f>
        <v>Africa</v>
      </c>
      <c r="I4288" t="s">
        <v>3449</v>
      </c>
      <c r="J4288" s="15">
        <v>0.31</v>
      </c>
      <c r="K4288" t="s">
        <v>34</v>
      </c>
      <c r="L4288" s="15" t="str">
        <f t="shared" si="132"/>
        <v>6:00-22:00</v>
      </c>
      <c r="M4288" s="16">
        <f t="shared" si="133"/>
        <v>0.67</v>
      </c>
      <c r="N4288" s="15">
        <v>6.52</v>
      </c>
      <c r="O4288" s="15">
        <v>71</v>
      </c>
      <c r="P4288" t="s">
        <v>37</v>
      </c>
      <c r="Q4288">
        <v>350</v>
      </c>
      <c r="R4288" t="s">
        <v>21</v>
      </c>
      <c r="S4288">
        <v>2017</v>
      </c>
      <c r="T4288" t="s">
        <v>31</v>
      </c>
      <c r="U4288" s="15">
        <v>3.1</v>
      </c>
      <c r="V4288" s="15">
        <v>6</v>
      </c>
      <c r="W4288" t="s">
        <v>23</v>
      </c>
    </row>
    <row r="4289" spans="1:23">
      <c r="A4289" t="s">
        <v>4334</v>
      </c>
      <c r="B4289">
        <v>43.644424000000001</v>
      </c>
      <c r="C4289" s="15">
        <v>-79.383024000000006</v>
      </c>
      <c r="D4289" s="2" t="s">
        <v>9296</v>
      </c>
      <c r="E4289" s="14" t="s">
        <v>5050</v>
      </c>
      <c r="F4289" s="14" t="e" vm="1">
        <v>#VALUE!</v>
      </c>
      <c r="G4289" s="2" t="str">
        <f>_xlfn.XLOOKUP(E4289,missing_cities!$Q$2:$Q$56,missing_cities!$R$2:$R$56,"Not Found",0)</f>
        <v>Canada</v>
      </c>
      <c r="H4289" t="str">
        <f>_xlfn.XLOOKUP(E4289,missing_cities!$Q$2:$Q$56,missing_cities!$S$2:$S$56,"Not Found",0)</f>
        <v>North America</v>
      </c>
      <c r="I4289" t="s">
        <v>3449</v>
      </c>
      <c r="J4289" s="15">
        <v>0.11</v>
      </c>
      <c r="K4289" t="s">
        <v>19</v>
      </c>
      <c r="L4289" s="15" t="str">
        <f t="shared" si="132"/>
        <v>9:00-18:00</v>
      </c>
      <c r="M4289" s="16">
        <f t="shared" si="133"/>
        <v>0.37</v>
      </c>
      <c r="N4289" s="15">
        <v>5.32</v>
      </c>
      <c r="O4289" s="15">
        <v>72</v>
      </c>
      <c r="P4289" t="s">
        <v>37</v>
      </c>
      <c r="Q4289">
        <v>350</v>
      </c>
      <c r="R4289" t="s">
        <v>132</v>
      </c>
      <c r="S4289">
        <v>2015</v>
      </c>
      <c r="T4289" t="s">
        <v>31</v>
      </c>
      <c r="U4289" s="15">
        <v>3.9</v>
      </c>
      <c r="V4289" s="15">
        <v>4</v>
      </c>
      <c r="W4289" t="s">
        <v>27</v>
      </c>
    </row>
    <row r="4290" spans="1:23">
      <c r="A4290" t="s">
        <v>4335</v>
      </c>
      <c r="B4290">
        <v>55.880682</v>
      </c>
      <c r="C4290" s="15">
        <v>37.527290999999998</v>
      </c>
      <c r="D4290" s="2" t="s">
        <v>9297</v>
      </c>
      <c r="E4290" s="14" t="s">
        <v>5052</v>
      </c>
      <c r="F4290" s="14" t="e" vm="2">
        <v>#VALUE!</v>
      </c>
      <c r="G4290" s="2" t="str">
        <f>_xlfn.XLOOKUP(E4290,missing_cities!$Q$2:$Q$56,missing_cities!$R$2:$R$56,"Not Found",0)</f>
        <v>Russia</v>
      </c>
      <c r="H4290" t="str">
        <f>_xlfn.XLOOKUP(E4290,missing_cities!$Q$2:$Q$56,missing_cities!$S$2:$S$56,"Not Found",0)</f>
        <v>Europe</v>
      </c>
      <c r="I4290" t="s">
        <v>3449</v>
      </c>
      <c r="J4290" s="15">
        <v>0.24</v>
      </c>
      <c r="K4290" t="s">
        <v>19</v>
      </c>
      <c r="L4290" s="15" t="str">
        <f t="shared" si="132"/>
        <v>9:00-18:00</v>
      </c>
      <c r="M4290" s="16">
        <f t="shared" si="133"/>
        <v>0.37</v>
      </c>
      <c r="N4290" s="15">
        <v>11.99</v>
      </c>
      <c r="O4290" s="15">
        <v>49</v>
      </c>
      <c r="P4290" t="s">
        <v>39</v>
      </c>
      <c r="Q4290">
        <v>350</v>
      </c>
      <c r="R4290" t="s">
        <v>21</v>
      </c>
      <c r="S4290">
        <v>2023</v>
      </c>
      <c r="T4290" t="s">
        <v>31</v>
      </c>
      <c r="U4290" s="15">
        <v>3.9</v>
      </c>
      <c r="V4290" s="15">
        <v>4</v>
      </c>
      <c r="W4290" t="s">
        <v>27</v>
      </c>
    </row>
    <row r="4291" spans="1:23">
      <c r="A4291" t="s">
        <v>4336</v>
      </c>
      <c r="B4291">
        <v>52.450462000000002</v>
      </c>
      <c r="C4291" s="15">
        <v>13.455456999999999</v>
      </c>
      <c r="D4291" s="2" t="s">
        <v>9298</v>
      </c>
      <c r="E4291" s="14" t="s">
        <v>5057</v>
      </c>
      <c r="F4291" s="14" t="e" vm="3">
        <v>#VALUE!</v>
      </c>
      <c r="G4291" s="2" t="str">
        <f>_xlfn.XLOOKUP(E4291,missing_cities!$Q$2:$Q$56,missing_cities!$R$2:$R$56,"Not Found",0)</f>
        <v>Germany</v>
      </c>
      <c r="H4291" t="str">
        <f>_xlfn.XLOOKUP(E4291,missing_cities!$Q$2:$Q$56,missing_cities!$S$2:$S$56,"Not Found",0)</f>
        <v>Europe</v>
      </c>
      <c r="I4291" t="s">
        <v>3449</v>
      </c>
      <c r="J4291" s="15">
        <v>0.14000000000000001</v>
      </c>
      <c r="K4291" t="s">
        <v>34</v>
      </c>
      <c r="L4291" s="15" t="str">
        <f t="shared" ref="L4291:L4354" si="134">IF(ISNUMBER(SEARCH("-",K4291)),K4291,"9.00-21.00")</f>
        <v>6:00-22:00</v>
      </c>
      <c r="M4291" s="16">
        <f t="shared" ref="M4291:M4354" si="135">IF(ISNUMBER(SEARCH("-", L4291)), TEXT(RIGHT(L4291, LEN(L4291) - FIND("-", L4291)), "0.00") - TEXT(LEFT(L4291, FIND("-", L4291)-1), "0.00"), "")</f>
        <v>0.67</v>
      </c>
      <c r="N4291" s="15">
        <v>17.89</v>
      </c>
      <c r="O4291" s="15">
        <v>22</v>
      </c>
      <c r="P4291" t="s">
        <v>37</v>
      </c>
      <c r="Q4291">
        <v>150</v>
      </c>
      <c r="R4291" t="s">
        <v>26</v>
      </c>
      <c r="S4291">
        <v>2015</v>
      </c>
      <c r="T4291" t="s">
        <v>31</v>
      </c>
      <c r="U4291" s="15">
        <v>3.7</v>
      </c>
      <c r="V4291" s="15">
        <v>1</v>
      </c>
      <c r="W4291" t="s">
        <v>27</v>
      </c>
    </row>
    <row r="4292" spans="1:23">
      <c r="A4292" t="s">
        <v>4337</v>
      </c>
      <c r="B4292">
        <v>43.789057999999997</v>
      </c>
      <c r="C4292" s="15">
        <v>-79.308323000000001</v>
      </c>
      <c r="D4292" s="2" t="s">
        <v>9299</v>
      </c>
      <c r="E4292" s="14" t="s">
        <v>5050</v>
      </c>
      <c r="F4292" s="14" t="e" vm="1">
        <v>#VALUE!</v>
      </c>
      <c r="G4292" s="2" t="str">
        <f>_xlfn.XLOOKUP(E4292,missing_cities!$Q$2:$Q$56,missing_cities!$R$2:$R$56,"Not Found",0)</f>
        <v>Canada</v>
      </c>
      <c r="H4292" t="str">
        <f>_xlfn.XLOOKUP(E4292,missing_cities!$Q$2:$Q$56,missing_cities!$S$2:$S$56,"Not Found",0)</f>
        <v>North America</v>
      </c>
      <c r="I4292" t="s">
        <v>3449</v>
      </c>
      <c r="J4292" s="15">
        <v>0.28999999999999998</v>
      </c>
      <c r="K4292" t="s">
        <v>19</v>
      </c>
      <c r="L4292" s="15" t="str">
        <f t="shared" si="134"/>
        <v>9:00-18:00</v>
      </c>
      <c r="M4292" s="16">
        <f t="shared" si="135"/>
        <v>0.37</v>
      </c>
      <c r="N4292" s="15">
        <v>13.5</v>
      </c>
      <c r="O4292" s="15">
        <v>43</v>
      </c>
      <c r="P4292" t="s">
        <v>25</v>
      </c>
      <c r="Q4292">
        <v>22</v>
      </c>
      <c r="R4292" t="s">
        <v>26</v>
      </c>
      <c r="S4292">
        <v>2015</v>
      </c>
      <c r="T4292" t="s">
        <v>31</v>
      </c>
      <c r="U4292" s="15">
        <v>4.7</v>
      </c>
      <c r="V4292" s="15">
        <v>2</v>
      </c>
      <c r="W4292" t="s">
        <v>32</v>
      </c>
    </row>
    <row r="4293" spans="1:23">
      <c r="A4293" t="s">
        <v>4338</v>
      </c>
      <c r="B4293">
        <v>19.527972999999999</v>
      </c>
      <c r="C4293" s="15">
        <v>-99.143439000000001</v>
      </c>
      <c r="D4293" s="2" t="s">
        <v>9300</v>
      </c>
      <c r="E4293" s="14" t="s">
        <v>5119</v>
      </c>
      <c r="F4293" s="14" t="e" vm="13">
        <v>#VALUE!</v>
      </c>
      <c r="G4293" s="2" t="str">
        <f>_xlfn.XLOOKUP(E4293,missing_cities!$Q$2:$Q$56,missing_cities!$R$2:$R$56,"Not Found",0)</f>
        <v>Mexico</v>
      </c>
      <c r="H4293" t="str">
        <f>_xlfn.XLOOKUP(E4293,missing_cities!$Q$2:$Q$56,missing_cities!$S$2:$S$56,"Not Found",0)</f>
        <v>North America</v>
      </c>
      <c r="I4293" t="s">
        <v>3449</v>
      </c>
      <c r="J4293" s="15">
        <v>0.33</v>
      </c>
      <c r="K4293" t="s">
        <v>19</v>
      </c>
      <c r="L4293" s="15" t="str">
        <f t="shared" si="134"/>
        <v>9:00-18:00</v>
      </c>
      <c r="M4293" s="16">
        <f t="shared" si="135"/>
        <v>0.37</v>
      </c>
      <c r="N4293" s="15">
        <v>4.34</v>
      </c>
      <c r="O4293" s="15">
        <v>12</v>
      </c>
      <c r="P4293" t="s">
        <v>37</v>
      </c>
      <c r="Q4293">
        <v>22</v>
      </c>
      <c r="R4293" t="s">
        <v>132</v>
      </c>
      <c r="S4293">
        <v>2013</v>
      </c>
      <c r="T4293" t="s">
        <v>31</v>
      </c>
      <c r="U4293" s="15">
        <v>3.2</v>
      </c>
      <c r="V4293" s="15">
        <v>9</v>
      </c>
      <c r="W4293" t="s">
        <v>23</v>
      </c>
    </row>
    <row r="4294" spans="1:23">
      <c r="A4294" t="s">
        <v>4339</v>
      </c>
      <c r="B4294">
        <v>19.487627</v>
      </c>
      <c r="C4294" s="15">
        <v>-99.167719000000005</v>
      </c>
      <c r="D4294" s="2" t="s">
        <v>9301</v>
      </c>
      <c r="E4294" s="14" t="s">
        <v>5119</v>
      </c>
      <c r="F4294" s="14" t="e" vm="13">
        <v>#VALUE!</v>
      </c>
      <c r="G4294" s="2" t="str">
        <f>_xlfn.XLOOKUP(E4294,missing_cities!$Q$2:$Q$56,missing_cities!$R$2:$R$56,"Not Found",0)</f>
        <v>Mexico</v>
      </c>
      <c r="H4294" t="str">
        <f>_xlfn.XLOOKUP(E4294,missing_cities!$Q$2:$Q$56,missing_cities!$S$2:$S$56,"Not Found",0)</f>
        <v>North America</v>
      </c>
      <c r="I4294" t="s">
        <v>3449</v>
      </c>
      <c r="J4294" s="15">
        <v>0.34</v>
      </c>
      <c r="K4294" s="1">
        <v>45862</v>
      </c>
      <c r="L4294" s="15" t="str">
        <f t="shared" si="134"/>
        <v>9.00-21.00</v>
      </c>
      <c r="M4294" s="16">
        <f t="shared" si="135"/>
        <v>12</v>
      </c>
      <c r="N4294" s="15">
        <v>11.96</v>
      </c>
      <c r="O4294" s="15">
        <v>77</v>
      </c>
      <c r="P4294" t="s">
        <v>25</v>
      </c>
      <c r="Q4294">
        <v>50</v>
      </c>
      <c r="R4294" t="s">
        <v>44</v>
      </c>
      <c r="S4294">
        <v>2020</v>
      </c>
      <c r="T4294" t="s">
        <v>31</v>
      </c>
      <c r="U4294" s="15">
        <v>4.8</v>
      </c>
      <c r="V4294" s="15">
        <v>3</v>
      </c>
      <c r="W4294" t="s">
        <v>32</v>
      </c>
    </row>
    <row r="4295" spans="1:23">
      <c r="A4295" t="s">
        <v>4340</v>
      </c>
      <c r="B4295">
        <v>34.176741</v>
      </c>
      <c r="C4295" s="15">
        <v>-118.265168</v>
      </c>
      <c r="D4295" s="2" t="s">
        <v>9302</v>
      </c>
      <c r="E4295" s="14" t="s">
        <v>5111</v>
      </c>
      <c r="F4295" s="14" t="e" vm="5">
        <v>#VALUE!</v>
      </c>
      <c r="G4295" s="2" t="str">
        <f>_xlfn.XLOOKUP(E4295,missing_cities!$Q$2:$Q$56,missing_cities!$R$2:$R$56,"Not Found",0)</f>
        <v>United States</v>
      </c>
      <c r="H4295" t="str">
        <f>_xlfn.XLOOKUP(E4295,missing_cities!$Q$2:$Q$56,missing_cities!$S$2:$S$56,"Not Found",0)</f>
        <v>North America</v>
      </c>
      <c r="I4295" t="s">
        <v>3449</v>
      </c>
      <c r="J4295" s="15">
        <v>0.45</v>
      </c>
      <c r="K4295" t="s">
        <v>34</v>
      </c>
      <c r="L4295" s="15" t="str">
        <f t="shared" si="134"/>
        <v>6:00-22:00</v>
      </c>
      <c r="M4295" s="16">
        <f t="shared" si="135"/>
        <v>0.67</v>
      </c>
      <c r="N4295" s="15">
        <v>1.53</v>
      </c>
      <c r="O4295" s="15">
        <v>67</v>
      </c>
      <c r="P4295" t="s">
        <v>29</v>
      </c>
      <c r="Q4295">
        <v>150</v>
      </c>
      <c r="R4295" t="s">
        <v>48</v>
      </c>
      <c r="S4295">
        <v>2018</v>
      </c>
      <c r="T4295" t="s">
        <v>22</v>
      </c>
      <c r="U4295" s="15">
        <v>3.6</v>
      </c>
      <c r="V4295" s="15">
        <v>1</v>
      </c>
      <c r="W4295" t="s">
        <v>27</v>
      </c>
    </row>
    <row r="4296" spans="1:23">
      <c r="A4296" t="s">
        <v>4341</v>
      </c>
      <c r="B4296">
        <v>55.746901000000001</v>
      </c>
      <c r="C4296" s="15">
        <v>37.654277999999998</v>
      </c>
      <c r="D4296" s="2" t="s">
        <v>9303</v>
      </c>
      <c r="E4296" s="14" t="s">
        <v>5052</v>
      </c>
      <c r="F4296" s="14" t="e" vm="2">
        <v>#VALUE!</v>
      </c>
      <c r="G4296" s="2" t="str">
        <f>_xlfn.XLOOKUP(E4296,missing_cities!$Q$2:$Q$56,missing_cities!$R$2:$R$56,"Not Found",0)</f>
        <v>Russia</v>
      </c>
      <c r="H4296" t="str">
        <f>_xlfn.XLOOKUP(E4296,missing_cities!$Q$2:$Q$56,missing_cities!$S$2:$S$56,"Not Found",0)</f>
        <v>Europe</v>
      </c>
      <c r="I4296" t="s">
        <v>3449</v>
      </c>
      <c r="J4296" s="15">
        <v>0.12</v>
      </c>
      <c r="K4296" t="s">
        <v>19</v>
      </c>
      <c r="L4296" s="15" t="str">
        <f t="shared" si="134"/>
        <v>9:00-18:00</v>
      </c>
      <c r="M4296" s="16">
        <f t="shared" si="135"/>
        <v>0.37</v>
      </c>
      <c r="N4296" s="15">
        <v>17.77</v>
      </c>
      <c r="O4296" s="15">
        <v>70</v>
      </c>
      <c r="P4296" t="s">
        <v>25</v>
      </c>
      <c r="Q4296">
        <v>50</v>
      </c>
      <c r="R4296" t="s">
        <v>30</v>
      </c>
      <c r="S4296">
        <v>2020</v>
      </c>
      <c r="T4296" t="s">
        <v>22</v>
      </c>
      <c r="U4296" s="15">
        <v>4</v>
      </c>
      <c r="V4296" s="15">
        <v>2</v>
      </c>
      <c r="W4296" t="s">
        <v>23</v>
      </c>
    </row>
    <row r="4297" spans="1:23">
      <c r="A4297" t="s">
        <v>4342</v>
      </c>
      <c r="B4297">
        <v>41.965623999999998</v>
      </c>
      <c r="C4297" s="15">
        <v>-87.649420000000006</v>
      </c>
      <c r="D4297" s="2" t="s">
        <v>9304</v>
      </c>
      <c r="E4297" s="14" t="s">
        <v>5065</v>
      </c>
      <c r="F4297" s="14" t="e" vm="5">
        <v>#VALUE!</v>
      </c>
      <c r="G4297" s="2" t="str">
        <f>_xlfn.XLOOKUP(E4297,missing_cities!$Q$2:$Q$56,missing_cities!$R$2:$R$56,"Not Found",0)</f>
        <v>United States</v>
      </c>
      <c r="H4297" t="str">
        <f>_xlfn.XLOOKUP(E4297,missing_cities!$Q$2:$Q$56,missing_cities!$S$2:$S$56,"Not Found",0)</f>
        <v>North America</v>
      </c>
      <c r="I4297" t="s">
        <v>3449</v>
      </c>
      <c r="J4297" s="15">
        <v>0.23</v>
      </c>
      <c r="K4297" t="s">
        <v>19</v>
      </c>
      <c r="L4297" s="15" t="str">
        <f t="shared" si="134"/>
        <v>9:00-18:00</v>
      </c>
      <c r="M4297" s="16">
        <f t="shared" si="135"/>
        <v>0.37</v>
      </c>
      <c r="N4297" s="15">
        <v>6.42</v>
      </c>
      <c r="O4297" s="15">
        <v>53</v>
      </c>
      <c r="P4297" t="s">
        <v>37</v>
      </c>
      <c r="Q4297">
        <v>50</v>
      </c>
      <c r="R4297" t="s">
        <v>97</v>
      </c>
      <c r="S4297">
        <v>2023</v>
      </c>
      <c r="T4297" t="s">
        <v>31</v>
      </c>
      <c r="U4297" s="15">
        <v>4.3</v>
      </c>
      <c r="V4297" s="15">
        <v>6</v>
      </c>
      <c r="W4297" t="s">
        <v>32</v>
      </c>
    </row>
    <row r="4298" spans="1:23">
      <c r="A4298" t="s">
        <v>4343</v>
      </c>
      <c r="B4298">
        <v>19.478857000000001</v>
      </c>
      <c r="C4298" s="15">
        <v>-99.109402000000003</v>
      </c>
      <c r="D4298" s="2" t="s">
        <v>9305</v>
      </c>
      <c r="E4298" s="14" t="s">
        <v>5119</v>
      </c>
      <c r="F4298" s="14" t="e" vm="13">
        <v>#VALUE!</v>
      </c>
      <c r="G4298" s="2" t="str">
        <f>_xlfn.XLOOKUP(E4298,missing_cities!$Q$2:$Q$56,missing_cities!$R$2:$R$56,"Not Found",0)</f>
        <v>Mexico</v>
      </c>
      <c r="H4298" t="str">
        <f>_xlfn.XLOOKUP(E4298,missing_cities!$Q$2:$Q$56,missing_cities!$S$2:$S$56,"Not Found",0)</f>
        <v>North America</v>
      </c>
      <c r="I4298" t="s">
        <v>3449</v>
      </c>
      <c r="J4298" s="15">
        <v>0.27</v>
      </c>
      <c r="K4298" t="s">
        <v>34</v>
      </c>
      <c r="L4298" s="15" t="str">
        <f t="shared" si="134"/>
        <v>6:00-22:00</v>
      </c>
      <c r="M4298" s="16">
        <f t="shared" si="135"/>
        <v>0.67</v>
      </c>
      <c r="N4298" s="15">
        <v>18.79</v>
      </c>
      <c r="O4298" s="15">
        <v>47</v>
      </c>
      <c r="P4298" t="s">
        <v>39</v>
      </c>
      <c r="Q4298">
        <v>50</v>
      </c>
      <c r="R4298" t="s">
        <v>40</v>
      </c>
      <c r="S4298">
        <v>2014</v>
      </c>
      <c r="T4298" t="s">
        <v>31</v>
      </c>
      <c r="U4298" s="15">
        <v>3.1</v>
      </c>
      <c r="V4298" s="15">
        <v>6</v>
      </c>
      <c r="W4298" t="s">
        <v>23</v>
      </c>
    </row>
    <row r="4299" spans="1:23">
      <c r="A4299" t="s">
        <v>4344</v>
      </c>
      <c r="B4299">
        <v>55.864837999999999</v>
      </c>
      <c r="C4299" s="15">
        <v>37.582799000000001</v>
      </c>
      <c r="D4299" s="2" t="s">
        <v>9306</v>
      </c>
      <c r="E4299" s="14" t="s">
        <v>5052</v>
      </c>
      <c r="F4299" s="14" t="e" vm="2">
        <v>#VALUE!</v>
      </c>
      <c r="G4299" s="2" t="str">
        <f>_xlfn.XLOOKUP(E4299,missing_cities!$Q$2:$Q$56,missing_cities!$R$2:$R$56,"Not Found",0)</f>
        <v>Russia</v>
      </c>
      <c r="H4299" t="str">
        <f>_xlfn.XLOOKUP(E4299,missing_cities!$Q$2:$Q$56,missing_cities!$S$2:$S$56,"Not Found",0)</f>
        <v>Europe</v>
      </c>
      <c r="I4299" t="s">
        <v>3449</v>
      </c>
      <c r="J4299" s="15">
        <v>0.33</v>
      </c>
      <c r="K4299" t="s">
        <v>19</v>
      </c>
      <c r="L4299" s="15" t="str">
        <f t="shared" si="134"/>
        <v>9:00-18:00</v>
      </c>
      <c r="M4299" s="16">
        <f t="shared" si="135"/>
        <v>0.37</v>
      </c>
      <c r="N4299" s="15">
        <v>8.52</v>
      </c>
      <c r="O4299" s="15">
        <v>98</v>
      </c>
      <c r="P4299" t="s">
        <v>20</v>
      </c>
      <c r="Q4299">
        <v>150</v>
      </c>
      <c r="R4299" t="s">
        <v>26</v>
      </c>
      <c r="S4299">
        <v>2023</v>
      </c>
      <c r="T4299" t="s">
        <v>31</v>
      </c>
      <c r="U4299" s="15">
        <v>4.8</v>
      </c>
      <c r="V4299" s="15">
        <v>2</v>
      </c>
      <c r="W4299" t="s">
        <v>27</v>
      </c>
    </row>
    <row r="4300" spans="1:23">
      <c r="A4300" t="s">
        <v>4345</v>
      </c>
      <c r="B4300">
        <v>52.579251999999997</v>
      </c>
      <c r="C4300" s="15">
        <v>13.375560999999999</v>
      </c>
      <c r="D4300" s="2" t="s">
        <v>9307</v>
      </c>
      <c r="E4300" s="14" t="s">
        <v>5057</v>
      </c>
      <c r="F4300" s="14" t="e" vm="3">
        <v>#VALUE!</v>
      </c>
      <c r="G4300" s="2" t="str">
        <f>_xlfn.XLOOKUP(E4300,missing_cities!$Q$2:$Q$56,missing_cities!$R$2:$R$56,"Not Found",0)</f>
        <v>Germany</v>
      </c>
      <c r="H4300" t="str">
        <f>_xlfn.XLOOKUP(E4300,missing_cities!$Q$2:$Q$56,missing_cities!$S$2:$S$56,"Not Found",0)</f>
        <v>Europe</v>
      </c>
      <c r="I4300" t="s">
        <v>3449</v>
      </c>
      <c r="J4300" s="15">
        <v>0.45</v>
      </c>
      <c r="K4300" s="1">
        <v>45862</v>
      </c>
      <c r="L4300" s="15" t="str">
        <f t="shared" si="134"/>
        <v>9.00-21.00</v>
      </c>
      <c r="M4300" s="16">
        <f t="shared" si="135"/>
        <v>12</v>
      </c>
      <c r="N4300" s="15">
        <v>10.38</v>
      </c>
      <c r="O4300" s="15">
        <v>61</v>
      </c>
      <c r="P4300" t="s">
        <v>37</v>
      </c>
      <c r="Q4300">
        <v>50</v>
      </c>
      <c r="R4300" t="s">
        <v>44</v>
      </c>
      <c r="S4300">
        <v>2012</v>
      </c>
      <c r="T4300" t="s">
        <v>22</v>
      </c>
      <c r="U4300" s="15">
        <v>4.2</v>
      </c>
      <c r="V4300" s="15">
        <v>6</v>
      </c>
      <c r="W4300" t="s">
        <v>27</v>
      </c>
    </row>
    <row r="4301" spans="1:23">
      <c r="A4301" t="s">
        <v>4346</v>
      </c>
      <c r="B4301">
        <v>37.535665999999999</v>
      </c>
      <c r="C4301" s="15">
        <v>127.059336</v>
      </c>
      <c r="D4301" s="2" t="s">
        <v>7341</v>
      </c>
      <c r="E4301" s="14" t="s">
        <v>5063</v>
      </c>
      <c r="F4301" s="14" t="e" vm="6">
        <v>#VALUE!</v>
      </c>
      <c r="G4301" s="2" t="str">
        <f>_xlfn.XLOOKUP(E4301,missing_cities!$Q$2:$Q$56,missing_cities!$R$2:$R$56,"Not Found",0)</f>
        <v>South Korea</v>
      </c>
      <c r="H4301" t="str">
        <f>_xlfn.XLOOKUP(E4301,missing_cities!$Q$2:$Q$56,missing_cities!$S$2:$S$56,"Not Found",0)</f>
        <v>Asia</v>
      </c>
      <c r="I4301" t="s">
        <v>3449</v>
      </c>
      <c r="J4301" s="15">
        <v>0.48</v>
      </c>
      <c r="K4301" t="s">
        <v>34</v>
      </c>
      <c r="L4301" s="15" t="str">
        <f t="shared" si="134"/>
        <v>6:00-22:00</v>
      </c>
      <c r="M4301" s="16">
        <f t="shared" si="135"/>
        <v>0.67</v>
      </c>
      <c r="N4301" s="15">
        <v>13.99</v>
      </c>
      <c r="O4301" s="15">
        <v>26</v>
      </c>
      <c r="P4301" t="s">
        <v>37</v>
      </c>
      <c r="Q4301">
        <v>50</v>
      </c>
      <c r="R4301" t="s">
        <v>46</v>
      </c>
      <c r="S4301">
        <v>2011</v>
      </c>
      <c r="T4301" t="s">
        <v>31</v>
      </c>
      <c r="U4301" s="15">
        <v>4.9000000000000004</v>
      </c>
      <c r="V4301" s="15">
        <v>5</v>
      </c>
      <c r="W4301" t="s">
        <v>23</v>
      </c>
    </row>
    <row r="4302" spans="1:23">
      <c r="A4302" t="s">
        <v>4347</v>
      </c>
      <c r="B4302">
        <v>37.609986999999997</v>
      </c>
      <c r="C4302" s="15">
        <v>127.005702</v>
      </c>
      <c r="D4302" s="2" t="s">
        <v>9308</v>
      </c>
      <c r="E4302" s="14" t="s">
        <v>5063</v>
      </c>
      <c r="F4302" s="14" t="e" vm="6">
        <v>#VALUE!</v>
      </c>
      <c r="G4302" s="2" t="str">
        <f>_xlfn.XLOOKUP(E4302,missing_cities!$Q$2:$Q$56,missing_cities!$R$2:$R$56,"Not Found",0)</f>
        <v>South Korea</v>
      </c>
      <c r="H4302" t="str">
        <f>_xlfn.XLOOKUP(E4302,missing_cities!$Q$2:$Q$56,missing_cities!$S$2:$S$56,"Not Found",0)</f>
        <v>Asia</v>
      </c>
      <c r="I4302" t="s">
        <v>3449</v>
      </c>
      <c r="J4302" s="15">
        <v>0.48</v>
      </c>
      <c r="K4302" s="1">
        <v>45862</v>
      </c>
      <c r="L4302" s="15" t="str">
        <f t="shared" si="134"/>
        <v>9.00-21.00</v>
      </c>
      <c r="M4302" s="16">
        <f t="shared" si="135"/>
        <v>12</v>
      </c>
      <c r="N4302" s="15">
        <v>1.57</v>
      </c>
      <c r="O4302" s="15">
        <v>75</v>
      </c>
      <c r="P4302" t="s">
        <v>20</v>
      </c>
      <c r="Q4302">
        <v>22</v>
      </c>
      <c r="R4302" t="s">
        <v>81</v>
      </c>
      <c r="S4302">
        <v>2013</v>
      </c>
      <c r="T4302" t="s">
        <v>31</v>
      </c>
      <c r="U4302" s="15">
        <v>5</v>
      </c>
      <c r="V4302" s="15">
        <v>7</v>
      </c>
      <c r="W4302" t="s">
        <v>23</v>
      </c>
    </row>
    <row r="4303" spans="1:23">
      <c r="A4303" t="s">
        <v>4348</v>
      </c>
      <c r="B4303">
        <v>43.692898999999997</v>
      </c>
      <c r="C4303" s="15">
        <v>-79.491992999999994</v>
      </c>
      <c r="D4303" s="2" t="s">
        <v>9309</v>
      </c>
      <c r="E4303" s="14" t="s">
        <v>5050</v>
      </c>
      <c r="F4303" s="14" t="e" vm="1">
        <v>#VALUE!</v>
      </c>
      <c r="G4303" s="2" t="str">
        <f>_xlfn.XLOOKUP(E4303,missing_cities!$Q$2:$Q$56,missing_cities!$R$2:$R$56,"Not Found",0)</f>
        <v>Canada</v>
      </c>
      <c r="H4303" t="str">
        <f>_xlfn.XLOOKUP(E4303,missing_cities!$Q$2:$Q$56,missing_cities!$S$2:$S$56,"Not Found",0)</f>
        <v>North America</v>
      </c>
      <c r="I4303" t="s">
        <v>3449</v>
      </c>
      <c r="J4303" s="15">
        <v>0.16</v>
      </c>
      <c r="K4303" s="1">
        <v>45862</v>
      </c>
      <c r="L4303" s="15" t="str">
        <f t="shared" si="134"/>
        <v>9.00-21.00</v>
      </c>
      <c r="M4303" s="16">
        <f t="shared" si="135"/>
        <v>12</v>
      </c>
      <c r="N4303" s="15">
        <v>3.7</v>
      </c>
      <c r="O4303" s="15">
        <v>18</v>
      </c>
      <c r="P4303" t="s">
        <v>20</v>
      </c>
      <c r="Q4303">
        <v>150</v>
      </c>
      <c r="R4303" t="s">
        <v>46</v>
      </c>
      <c r="S4303">
        <v>2011</v>
      </c>
      <c r="T4303" t="s">
        <v>22</v>
      </c>
      <c r="U4303" s="15">
        <v>3.3</v>
      </c>
      <c r="V4303" s="15">
        <v>2</v>
      </c>
      <c r="W4303" t="s">
        <v>27</v>
      </c>
    </row>
    <row r="4304" spans="1:23">
      <c r="A4304" t="s">
        <v>4349</v>
      </c>
      <c r="B4304">
        <v>37.793171999999998</v>
      </c>
      <c r="C4304" s="15">
        <v>-122.322576</v>
      </c>
      <c r="D4304" s="2" t="s">
        <v>9310</v>
      </c>
      <c r="E4304" s="14" t="s">
        <v>5061</v>
      </c>
      <c r="F4304" s="14" t="e" vm="5">
        <v>#VALUE!</v>
      </c>
      <c r="G4304" s="2" t="str">
        <f>_xlfn.XLOOKUP(E4304,missing_cities!$Q$2:$Q$56,missing_cities!$R$2:$R$56,"Not Found",0)</f>
        <v>United States</v>
      </c>
      <c r="H4304" t="str">
        <f>_xlfn.XLOOKUP(E4304,missing_cities!$Q$2:$Q$56,missing_cities!$S$2:$S$56,"Not Found",0)</f>
        <v>North America</v>
      </c>
      <c r="I4304" t="s">
        <v>3449</v>
      </c>
      <c r="J4304" s="15">
        <v>0.26</v>
      </c>
      <c r="K4304" s="1">
        <v>45862</v>
      </c>
      <c r="L4304" s="15" t="str">
        <f t="shared" si="134"/>
        <v>9.00-21.00</v>
      </c>
      <c r="M4304" s="16">
        <f t="shared" si="135"/>
        <v>12</v>
      </c>
      <c r="N4304" s="15">
        <v>1.8</v>
      </c>
      <c r="O4304" s="15">
        <v>97</v>
      </c>
      <c r="P4304" t="s">
        <v>39</v>
      </c>
      <c r="Q4304">
        <v>150</v>
      </c>
      <c r="R4304" t="s">
        <v>44</v>
      </c>
      <c r="S4304">
        <v>2022</v>
      </c>
      <c r="T4304" t="s">
        <v>22</v>
      </c>
      <c r="U4304" s="15">
        <v>4.5999999999999996</v>
      </c>
      <c r="V4304" s="15">
        <v>2</v>
      </c>
      <c r="W4304" t="s">
        <v>32</v>
      </c>
    </row>
    <row r="4305" spans="1:23">
      <c r="A4305" t="s">
        <v>4350</v>
      </c>
      <c r="B4305">
        <v>-23.668165999999999</v>
      </c>
      <c r="C4305" s="15">
        <v>-46.653419</v>
      </c>
      <c r="D4305" s="2" t="s">
        <v>9311</v>
      </c>
      <c r="E4305" s="14" t="s">
        <v>5067</v>
      </c>
      <c r="F4305" s="14" t="e" vm="7">
        <v>#VALUE!</v>
      </c>
      <c r="G4305" s="2" t="str">
        <f>_xlfn.XLOOKUP(E4305,missing_cities!$Q$2:$Q$56,missing_cities!$R$2:$R$56,"Not Found",0)</f>
        <v>Brazil</v>
      </c>
      <c r="H4305" t="str">
        <f>_xlfn.XLOOKUP(E4305,missing_cities!$Q$2:$Q$56,missing_cities!$S$2:$S$56,"Not Found",0)</f>
        <v>South America</v>
      </c>
      <c r="I4305" t="s">
        <v>3449</v>
      </c>
      <c r="J4305" s="15">
        <v>0.3</v>
      </c>
      <c r="K4305" s="1">
        <v>45862</v>
      </c>
      <c r="L4305" s="15" t="str">
        <f t="shared" si="134"/>
        <v>9.00-21.00</v>
      </c>
      <c r="M4305" s="16">
        <f t="shared" si="135"/>
        <v>12</v>
      </c>
      <c r="N4305" s="15">
        <v>1.34</v>
      </c>
      <c r="O4305" s="15">
        <v>57</v>
      </c>
      <c r="P4305" t="s">
        <v>25</v>
      </c>
      <c r="Q4305">
        <v>50</v>
      </c>
      <c r="R4305" t="s">
        <v>30</v>
      </c>
      <c r="S4305">
        <v>2010</v>
      </c>
      <c r="T4305" t="s">
        <v>31</v>
      </c>
      <c r="U4305" s="15">
        <v>3.5</v>
      </c>
      <c r="V4305" s="15">
        <v>5</v>
      </c>
      <c r="W4305" t="s">
        <v>32</v>
      </c>
    </row>
    <row r="4306" spans="1:23">
      <c r="A4306" t="s">
        <v>4351</v>
      </c>
      <c r="B4306">
        <v>-33.736026000000003</v>
      </c>
      <c r="C4306" s="15">
        <v>151.24144100000001</v>
      </c>
      <c r="D4306" s="2" t="s">
        <v>9312</v>
      </c>
      <c r="E4306" s="14" t="s">
        <v>5069</v>
      </c>
      <c r="F4306" s="14" t="e" vm="8">
        <v>#VALUE!</v>
      </c>
      <c r="G4306" s="2" t="str">
        <f>_xlfn.XLOOKUP(E4306,missing_cities!$Q$2:$Q$56,missing_cities!$R$2:$R$56,"Not Found",0)</f>
        <v>Australia</v>
      </c>
      <c r="H4306" t="str">
        <f>_xlfn.XLOOKUP(E4306,missing_cities!$Q$2:$Q$56,missing_cities!$S$2:$S$56,"Not Found",0)</f>
        <v>Australia</v>
      </c>
      <c r="I4306" t="s">
        <v>3449</v>
      </c>
      <c r="J4306" s="15">
        <v>0.28999999999999998</v>
      </c>
      <c r="K4306" t="s">
        <v>19</v>
      </c>
      <c r="L4306" s="15" t="str">
        <f t="shared" si="134"/>
        <v>9:00-18:00</v>
      </c>
      <c r="M4306" s="16">
        <f t="shared" si="135"/>
        <v>0.37</v>
      </c>
      <c r="N4306" s="15">
        <v>9.7799999999999994</v>
      </c>
      <c r="O4306" s="15">
        <v>20</v>
      </c>
      <c r="P4306" t="s">
        <v>25</v>
      </c>
      <c r="Q4306">
        <v>22</v>
      </c>
      <c r="R4306" t="s">
        <v>97</v>
      </c>
      <c r="S4306">
        <v>2017</v>
      </c>
      <c r="T4306" t="s">
        <v>31</v>
      </c>
      <c r="U4306" s="15">
        <v>4.0999999999999996</v>
      </c>
      <c r="V4306" s="15">
        <v>3</v>
      </c>
      <c r="W4306" t="s">
        <v>27</v>
      </c>
    </row>
    <row r="4307" spans="1:23">
      <c r="A4307" t="s">
        <v>4352</v>
      </c>
      <c r="B4307">
        <v>37.891533000000003</v>
      </c>
      <c r="C4307" s="15">
        <v>-122.30546</v>
      </c>
      <c r="D4307" s="2" t="s">
        <v>9313</v>
      </c>
      <c r="E4307" s="14" t="s">
        <v>5061</v>
      </c>
      <c r="F4307" s="14" t="e" vm="5">
        <v>#VALUE!</v>
      </c>
      <c r="G4307" s="2" t="str">
        <f>_xlfn.XLOOKUP(E4307,missing_cities!$Q$2:$Q$56,missing_cities!$R$2:$R$56,"Not Found",0)</f>
        <v>United States</v>
      </c>
      <c r="H4307" t="str">
        <f>_xlfn.XLOOKUP(E4307,missing_cities!$Q$2:$Q$56,missing_cities!$S$2:$S$56,"Not Found",0)</f>
        <v>North America</v>
      </c>
      <c r="I4307" t="s">
        <v>3449</v>
      </c>
      <c r="J4307" s="15">
        <v>0.34</v>
      </c>
      <c r="K4307" s="1">
        <v>45862</v>
      </c>
      <c r="L4307" s="15" t="str">
        <f t="shared" si="134"/>
        <v>9.00-21.00</v>
      </c>
      <c r="M4307" s="16">
        <f t="shared" si="135"/>
        <v>12</v>
      </c>
      <c r="N4307" s="15">
        <v>10.119999999999999</v>
      </c>
      <c r="O4307" s="15">
        <v>30</v>
      </c>
      <c r="P4307" t="s">
        <v>37</v>
      </c>
      <c r="Q4307">
        <v>150</v>
      </c>
      <c r="R4307" t="s">
        <v>37</v>
      </c>
      <c r="S4307">
        <v>2023</v>
      </c>
      <c r="T4307" t="s">
        <v>22</v>
      </c>
      <c r="U4307" s="15">
        <v>4.2</v>
      </c>
      <c r="V4307" s="15">
        <v>10</v>
      </c>
      <c r="W4307" t="s">
        <v>23</v>
      </c>
    </row>
    <row r="4308" spans="1:23">
      <c r="A4308" t="s">
        <v>4353</v>
      </c>
      <c r="B4308">
        <v>81.182997</v>
      </c>
      <c r="C4308" s="15">
        <v>115.551929</v>
      </c>
      <c r="D4308" s="2" t="s">
        <v>9314</v>
      </c>
      <c r="E4308" s="14" t="str">
        <f>_xlfn.XLOOKUP(C4308,missing_cities!B:B,missing_cities!C:C,"Not Found",0)</f>
        <v>Not Found</v>
      </c>
      <c r="F4308" s="14" t="s">
        <v>9990</v>
      </c>
      <c r="G4308" s="2" t="str">
        <f>_xlfn.XLOOKUP(E4308,missing_cities!$Q$2:$Q$56,missing_cities!$R$2:$R$56,"Not Found",0)</f>
        <v>Not Found</v>
      </c>
      <c r="H4308" t="str">
        <f>_xlfn.XLOOKUP(E4308,missing_cities!$Q$2:$Q$56,missing_cities!$S$2:$S$56,"Not Found",0)</f>
        <v>Not Found</v>
      </c>
      <c r="I4308" t="s">
        <v>3449</v>
      </c>
      <c r="J4308" s="15">
        <v>0.28000000000000003</v>
      </c>
      <c r="K4308" s="1">
        <v>45862</v>
      </c>
      <c r="L4308" s="15" t="str">
        <f t="shared" si="134"/>
        <v>9.00-21.00</v>
      </c>
      <c r="M4308" s="16">
        <f t="shared" si="135"/>
        <v>12</v>
      </c>
      <c r="N4308" s="15">
        <v>0.52</v>
      </c>
      <c r="O4308" s="15">
        <v>63</v>
      </c>
      <c r="P4308" t="s">
        <v>25</v>
      </c>
      <c r="Q4308">
        <v>150</v>
      </c>
      <c r="R4308" t="s">
        <v>42</v>
      </c>
      <c r="S4308">
        <v>2010</v>
      </c>
      <c r="T4308" t="s">
        <v>22</v>
      </c>
      <c r="U4308" s="15">
        <v>3.7</v>
      </c>
      <c r="V4308" s="15">
        <v>4</v>
      </c>
      <c r="W4308" t="s">
        <v>23</v>
      </c>
    </row>
    <row r="4309" spans="1:23">
      <c r="A4309" t="s">
        <v>4354</v>
      </c>
      <c r="B4309">
        <v>37.569676999999999</v>
      </c>
      <c r="C4309" s="15">
        <v>126.93987199999999</v>
      </c>
      <c r="D4309" s="2" t="s">
        <v>9315</v>
      </c>
      <c r="E4309" s="14" t="s">
        <v>5063</v>
      </c>
      <c r="F4309" s="14" t="e" vm="6">
        <v>#VALUE!</v>
      </c>
      <c r="G4309" s="2" t="str">
        <f>_xlfn.XLOOKUP(E4309,missing_cities!$Q$2:$Q$56,missing_cities!$R$2:$R$56,"Not Found",0)</f>
        <v>South Korea</v>
      </c>
      <c r="H4309" t="str">
        <f>_xlfn.XLOOKUP(E4309,missing_cities!$Q$2:$Q$56,missing_cities!$S$2:$S$56,"Not Found",0)</f>
        <v>Asia</v>
      </c>
      <c r="I4309" t="s">
        <v>3449</v>
      </c>
      <c r="J4309" s="15">
        <v>0.16</v>
      </c>
      <c r="K4309" s="1">
        <v>45862</v>
      </c>
      <c r="L4309" s="15" t="str">
        <f t="shared" si="134"/>
        <v>9.00-21.00</v>
      </c>
      <c r="M4309" s="16">
        <f t="shared" si="135"/>
        <v>12</v>
      </c>
      <c r="N4309" s="15">
        <v>14.49</v>
      </c>
      <c r="O4309" s="15">
        <v>61</v>
      </c>
      <c r="P4309" t="s">
        <v>25</v>
      </c>
      <c r="Q4309">
        <v>150</v>
      </c>
      <c r="R4309" t="s">
        <v>48</v>
      </c>
      <c r="S4309">
        <v>2014</v>
      </c>
      <c r="T4309" t="s">
        <v>22</v>
      </c>
      <c r="U4309" s="15">
        <v>4.4000000000000004</v>
      </c>
      <c r="V4309" s="15">
        <v>10</v>
      </c>
      <c r="W4309" t="s">
        <v>32</v>
      </c>
    </row>
    <row r="4310" spans="1:23">
      <c r="A4310" t="s">
        <v>4355</v>
      </c>
      <c r="B4310">
        <v>37.818995999999999</v>
      </c>
      <c r="C4310" s="15">
        <v>-122.339918</v>
      </c>
      <c r="D4310" s="2" t="s">
        <v>9316</v>
      </c>
      <c r="E4310" s="14" t="s">
        <v>5061</v>
      </c>
      <c r="F4310" s="14" t="e" vm="5">
        <v>#VALUE!</v>
      </c>
      <c r="G4310" s="2" t="str">
        <f>_xlfn.XLOOKUP(E4310,missing_cities!$Q$2:$Q$56,missing_cities!$R$2:$R$56,"Not Found",0)</f>
        <v>United States</v>
      </c>
      <c r="H4310" t="str">
        <f>_xlfn.XLOOKUP(E4310,missing_cities!$Q$2:$Q$56,missing_cities!$S$2:$S$56,"Not Found",0)</f>
        <v>North America</v>
      </c>
      <c r="I4310" t="s">
        <v>3449</v>
      </c>
      <c r="J4310" s="15">
        <v>0.17</v>
      </c>
      <c r="K4310" t="s">
        <v>19</v>
      </c>
      <c r="L4310" s="15" t="str">
        <f t="shared" si="134"/>
        <v>9:00-18:00</v>
      </c>
      <c r="M4310" s="16">
        <f t="shared" si="135"/>
        <v>0.37</v>
      </c>
      <c r="N4310" s="15">
        <v>2.27</v>
      </c>
      <c r="O4310" s="15">
        <v>94</v>
      </c>
      <c r="P4310" t="s">
        <v>39</v>
      </c>
      <c r="Q4310">
        <v>22</v>
      </c>
      <c r="R4310" t="s">
        <v>37</v>
      </c>
      <c r="S4310">
        <v>2019</v>
      </c>
      <c r="T4310" t="s">
        <v>22</v>
      </c>
      <c r="U4310" s="15">
        <v>4.0999999999999996</v>
      </c>
      <c r="V4310" s="15">
        <v>10</v>
      </c>
      <c r="W4310" t="s">
        <v>27</v>
      </c>
    </row>
    <row r="4311" spans="1:23">
      <c r="A4311" t="s">
        <v>4356</v>
      </c>
      <c r="B4311">
        <v>-6.1637649999999997</v>
      </c>
      <c r="C4311" s="15">
        <v>93.162571</v>
      </c>
      <c r="D4311" s="2" t="s">
        <v>9317</v>
      </c>
      <c r="E4311" s="14" t="str">
        <f>_xlfn.XLOOKUP(C4311,missing_cities!B:B,missing_cities!C:C,"Not Found",0)</f>
        <v>Error</v>
      </c>
      <c r="F4311" s="14" t="s">
        <v>9987</v>
      </c>
      <c r="G4311" s="2" t="str">
        <f>_xlfn.XLOOKUP(E4311,missing_cities!$Q$2:$Q$56,missing_cities!$R$2:$R$56,"Not Found",0)</f>
        <v>Error</v>
      </c>
      <c r="H4311" t="str">
        <f>_xlfn.XLOOKUP(E4311,missing_cities!$Q$2:$Q$56,missing_cities!$S$2:$S$56,"Not Found",0)</f>
        <v>Error</v>
      </c>
      <c r="I4311" t="s">
        <v>3449</v>
      </c>
      <c r="J4311" s="15">
        <v>0.37</v>
      </c>
      <c r="K4311" s="1">
        <v>45862</v>
      </c>
      <c r="L4311" s="15" t="str">
        <f t="shared" si="134"/>
        <v>9.00-21.00</v>
      </c>
      <c r="M4311" s="16">
        <f t="shared" si="135"/>
        <v>12</v>
      </c>
      <c r="N4311" s="15">
        <v>14.75</v>
      </c>
      <c r="O4311" s="15">
        <v>73</v>
      </c>
      <c r="P4311" t="s">
        <v>29</v>
      </c>
      <c r="Q4311">
        <v>350</v>
      </c>
      <c r="R4311" t="s">
        <v>37</v>
      </c>
      <c r="S4311">
        <v>2018</v>
      </c>
      <c r="T4311" t="s">
        <v>22</v>
      </c>
      <c r="U4311" s="15">
        <v>4.7</v>
      </c>
      <c r="V4311" s="15">
        <v>10</v>
      </c>
      <c r="W4311" t="s">
        <v>23</v>
      </c>
    </row>
    <row r="4312" spans="1:23">
      <c r="A4312" t="s">
        <v>4357</v>
      </c>
      <c r="B4312">
        <v>13.877319999999999</v>
      </c>
      <c r="C4312" s="15">
        <v>100.476308</v>
      </c>
      <c r="D4312" s="2" t="s">
        <v>9318</v>
      </c>
      <c r="E4312" s="14" t="s">
        <v>5059</v>
      </c>
      <c r="F4312" s="14" t="e" vm="4">
        <v>#VALUE!</v>
      </c>
      <c r="G4312" s="2" t="str">
        <f>_xlfn.XLOOKUP(E4312,missing_cities!$Q$2:$Q$56,missing_cities!$R$2:$R$56,"Not Found",0)</f>
        <v>Thailand</v>
      </c>
      <c r="H4312" t="str">
        <f>_xlfn.XLOOKUP(E4312,missing_cities!$Q$2:$Q$56,missing_cities!$S$2:$S$56,"Not Found",0)</f>
        <v>Asia</v>
      </c>
      <c r="I4312" t="s">
        <v>3449</v>
      </c>
      <c r="J4312" s="15">
        <v>0.2</v>
      </c>
      <c r="K4312" s="1">
        <v>45862</v>
      </c>
      <c r="L4312" s="15" t="str">
        <f t="shared" si="134"/>
        <v>9.00-21.00</v>
      </c>
      <c r="M4312" s="16">
        <f t="shared" si="135"/>
        <v>12</v>
      </c>
      <c r="N4312" s="15">
        <v>10.9</v>
      </c>
      <c r="O4312" s="15">
        <v>62</v>
      </c>
      <c r="P4312" t="s">
        <v>37</v>
      </c>
      <c r="Q4312">
        <v>50</v>
      </c>
      <c r="R4312" t="s">
        <v>76</v>
      </c>
      <c r="S4312">
        <v>2015</v>
      </c>
      <c r="T4312" t="s">
        <v>22</v>
      </c>
      <c r="U4312" s="15">
        <v>4.2</v>
      </c>
      <c r="V4312" s="15">
        <v>1</v>
      </c>
      <c r="W4312" t="s">
        <v>27</v>
      </c>
    </row>
    <row r="4313" spans="1:23">
      <c r="A4313" t="s">
        <v>4358</v>
      </c>
      <c r="B4313">
        <v>-23.579720999999999</v>
      </c>
      <c r="C4313" s="15">
        <v>-46.602462000000003</v>
      </c>
      <c r="D4313" s="2" t="s">
        <v>9319</v>
      </c>
      <c r="E4313" s="14" t="s">
        <v>5067</v>
      </c>
      <c r="F4313" s="14" t="e" vm="7">
        <v>#VALUE!</v>
      </c>
      <c r="G4313" s="2" t="str">
        <f>_xlfn.XLOOKUP(E4313,missing_cities!$Q$2:$Q$56,missing_cities!$R$2:$R$56,"Not Found",0)</f>
        <v>Brazil</v>
      </c>
      <c r="H4313" t="str">
        <f>_xlfn.XLOOKUP(E4313,missing_cities!$Q$2:$Q$56,missing_cities!$S$2:$S$56,"Not Found",0)</f>
        <v>South America</v>
      </c>
      <c r="I4313" t="s">
        <v>3449</v>
      </c>
      <c r="J4313" s="15">
        <v>0.32</v>
      </c>
      <c r="K4313" t="s">
        <v>19</v>
      </c>
      <c r="L4313" s="15" t="str">
        <f t="shared" si="134"/>
        <v>9:00-18:00</v>
      </c>
      <c r="M4313" s="16">
        <f t="shared" si="135"/>
        <v>0.37</v>
      </c>
      <c r="N4313" s="15">
        <v>9.76</v>
      </c>
      <c r="O4313" s="15">
        <v>67</v>
      </c>
      <c r="P4313" t="s">
        <v>29</v>
      </c>
      <c r="Q4313">
        <v>22</v>
      </c>
      <c r="R4313" t="s">
        <v>48</v>
      </c>
      <c r="S4313">
        <v>2020</v>
      </c>
      <c r="T4313" t="s">
        <v>22</v>
      </c>
      <c r="U4313" s="15">
        <v>4.5</v>
      </c>
      <c r="V4313" s="15">
        <v>3</v>
      </c>
      <c r="W4313" t="s">
        <v>27</v>
      </c>
    </row>
    <row r="4314" spans="1:23">
      <c r="A4314" t="s">
        <v>4359</v>
      </c>
      <c r="B4314">
        <v>-58.485289000000002</v>
      </c>
      <c r="C4314" s="15">
        <v>-85.370754000000005</v>
      </c>
      <c r="D4314" s="2" t="s">
        <v>9320</v>
      </c>
      <c r="E4314" s="14" t="str">
        <f>_xlfn.XLOOKUP(C4314,missing_cities!B:B,missing_cities!C:C,"Not Found",0)</f>
        <v>Error</v>
      </c>
      <c r="F4314" s="14" t="s">
        <v>9987</v>
      </c>
      <c r="G4314" s="2" t="str">
        <f>_xlfn.XLOOKUP(E4314,missing_cities!$Q$2:$Q$56,missing_cities!$R$2:$R$56,"Not Found",0)</f>
        <v>Error</v>
      </c>
      <c r="H4314" t="str">
        <f>_xlfn.XLOOKUP(E4314,missing_cities!$Q$2:$Q$56,missing_cities!$S$2:$S$56,"Not Found",0)</f>
        <v>Error</v>
      </c>
      <c r="I4314" t="s">
        <v>3449</v>
      </c>
      <c r="J4314" s="15">
        <v>0.49</v>
      </c>
      <c r="K4314" t="s">
        <v>34</v>
      </c>
      <c r="L4314" s="15" t="str">
        <f t="shared" si="134"/>
        <v>6:00-22:00</v>
      </c>
      <c r="M4314" s="16">
        <f t="shared" si="135"/>
        <v>0.67</v>
      </c>
      <c r="N4314" s="15">
        <v>14.64</v>
      </c>
      <c r="O4314" s="15">
        <v>61</v>
      </c>
      <c r="P4314" t="s">
        <v>39</v>
      </c>
      <c r="Q4314">
        <v>22</v>
      </c>
      <c r="R4314" t="s">
        <v>67</v>
      </c>
      <c r="S4314">
        <v>2019</v>
      </c>
      <c r="T4314" t="s">
        <v>22</v>
      </c>
      <c r="U4314" s="15">
        <v>4</v>
      </c>
      <c r="V4314" s="15">
        <v>7</v>
      </c>
      <c r="W4314" t="s">
        <v>23</v>
      </c>
    </row>
    <row r="4315" spans="1:23">
      <c r="A4315" t="s">
        <v>4360</v>
      </c>
      <c r="B4315">
        <v>41.943100000000001</v>
      </c>
      <c r="C4315" s="15">
        <v>-87.666256000000004</v>
      </c>
      <c r="D4315" s="2" t="s">
        <v>9321</v>
      </c>
      <c r="E4315" s="14" t="s">
        <v>5065</v>
      </c>
      <c r="F4315" s="14" t="e" vm="5">
        <v>#VALUE!</v>
      </c>
      <c r="G4315" s="2" t="str">
        <f>_xlfn.XLOOKUP(E4315,missing_cities!$Q$2:$Q$56,missing_cities!$R$2:$R$56,"Not Found",0)</f>
        <v>United States</v>
      </c>
      <c r="H4315" t="str">
        <f>_xlfn.XLOOKUP(E4315,missing_cities!$Q$2:$Q$56,missing_cities!$S$2:$S$56,"Not Found",0)</f>
        <v>North America</v>
      </c>
      <c r="I4315" t="s">
        <v>3449</v>
      </c>
      <c r="J4315" s="15">
        <v>0.32</v>
      </c>
      <c r="K4315" s="1">
        <v>45862</v>
      </c>
      <c r="L4315" s="15" t="str">
        <f t="shared" si="134"/>
        <v>9.00-21.00</v>
      </c>
      <c r="M4315" s="16">
        <f t="shared" si="135"/>
        <v>12</v>
      </c>
      <c r="N4315" s="15">
        <v>9.19</v>
      </c>
      <c r="O4315" s="15">
        <v>34</v>
      </c>
      <c r="P4315" t="s">
        <v>20</v>
      </c>
      <c r="Q4315">
        <v>50</v>
      </c>
      <c r="R4315" t="s">
        <v>42</v>
      </c>
      <c r="S4315">
        <v>2021</v>
      </c>
      <c r="T4315" t="s">
        <v>31</v>
      </c>
      <c r="U4315" s="15">
        <v>3.8</v>
      </c>
      <c r="V4315" s="15">
        <v>1</v>
      </c>
      <c r="W4315" t="s">
        <v>32</v>
      </c>
    </row>
    <row r="4316" spans="1:23">
      <c r="A4316" t="s">
        <v>4361</v>
      </c>
      <c r="B4316">
        <v>25.321597000000001</v>
      </c>
      <c r="C4316" s="15">
        <v>55.256801000000003</v>
      </c>
      <c r="D4316" s="2" t="s">
        <v>9322</v>
      </c>
      <c r="E4316" s="14" t="s">
        <v>5076</v>
      </c>
      <c r="F4316" s="14" t="e" vm="10">
        <v>#VALUE!</v>
      </c>
      <c r="G4316" s="2" t="str">
        <f>_xlfn.XLOOKUP(E4316,missing_cities!$Q$2:$Q$56,missing_cities!$R$2:$R$56,"Not Found",0)</f>
        <v>United Arab Emirates</v>
      </c>
      <c r="H4316" t="str">
        <f>_xlfn.XLOOKUP(E4316,missing_cities!$Q$2:$Q$56,missing_cities!$S$2:$S$56,"Not Found",0)</f>
        <v>Asia</v>
      </c>
      <c r="I4316" t="s">
        <v>3449</v>
      </c>
      <c r="J4316" s="15">
        <v>0.17</v>
      </c>
      <c r="K4316" s="1">
        <v>45862</v>
      </c>
      <c r="L4316" s="15" t="str">
        <f t="shared" si="134"/>
        <v>9.00-21.00</v>
      </c>
      <c r="M4316" s="16">
        <f t="shared" si="135"/>
        <v>12</v>
      </c>
      <c r="N4316" s="15">
        <v>7.57</v>
      </c>
      <c r="O4316" s="15">
        <v>87</v>
      </c>
      <c r="P4316" t="s">
        <v>39</v>
      </c>
      <c r="Q4316">
        <v>350</v>
      </c>
      <c r="R4316" t="s">
        <v>74</v>
      </c>
      <c r="S4316">
        <v>2017</v>
      </c>
      <c r="T4316" t="s">
        <v>31</v>
      </c>
      <c r="U4316" s="15">
        <v>4.0999999999999996</v>
      </c>
      <c r="V4316" s="15">
        <v>8</v>
      </c>
      <c r="W4316" t="s">
        <v>32</v>
      </c>
    </row>
    <row r="4317" spans="1:23">
      <c r="A4317" t="s">
        <v>4362</v>
      </c>
      <c r="B4317">
        <v>-23.541446000000001</v>
      </c>
      <c r="C4317" s="15">
        <v>-46.639558999999998</v>
      </c>
      <c r="D4317" s="2" t="s">
        <v>9323</v>
      </c>
      <c r="E4317" s="14" t="s">
        <v>5067</v>
      </c>
      <c r="F4317" s="14" t="e" vm="7">
        <v>#VALUE!</v>
      </c>
      <c r="G4317" s="2" t="str">
        <f>_xlfn.XLOOKUP(E4317,missing_cities!$Q$2:$Q$56,missing_cities!$R$2:$R$56,"Not Found",0)</f>
        <v>Brazil</v>
      </c>
      <c r="H4317" t="str">
        <f>_xlfn.XLOOKUP(E4317,missing_cities!$Q$2:$Q$56,missing_cities!$S$2:$S$56,"Not Found",0)</f>
        <v>South America</v>
      </c>
      <c r="I4317" t="s">
        <v>3449</v>
      </c>
      <c r="J4317" s="15">
        <v>0.24</v>
      </c>
      <c r="K4317" t="s">
        <v>34</v>
      </c>
      <c r="L4317" s="15" t="str">
        <f t="shared" si="134"/>
        <v>6:00-22:00</v>
      </c>
      <c r="M4317" s="16">
        <f t="shared" si="135"/>
        <v>0.67</v>
      </c>
      <c r="N4317" s="15">
        <v>13.91</v>
      </c>
      <c r="O4317" s="15">
        <v>55</v>
      </c>
      <c r="P4317" t="s">
        <v>29</v>
      </c>
      <c r="Q4317">
        <v>22</v>
      </c>
      <c r="R4317" t="s">
        <v>30</v>
      </c>
      <c r="S4317">
        <v>2015</v>
      </c>
      <c r="T4317" t="s">
        <v>31</v>
      </c>
      <c r="U4317" s="15">
        <v>3.3</v>
      </c>
      <c r="V4317" s="15">
        <v>3</v>
      </c>
      <c r="W4317" t="s">
        <v>23</v>
      </c>
    </row>
    <row r="4318" spans="1:23">
      <c r="A4318" t="s">
        <v>4363</v>
      </c>
      <c r="B4318">
        <v>19.488810000000001</v>
      </c>
      <c r="C4318" s="15">
        <v>-99.155963999999997</v>
      </c>
      <c r="D4318" s="2" t="s">
        <v>9324</v>
      </c>
      <c r="E4318" s="14" t="s">
        <v>5119</v>
      </c>
      <c r="F4318" s="14" t="e" vm="13">
        <v>#VALUE!</v>
      </c>
      <c r="G4318" s="2" t="str">
        <f>_xlfn.XLOOKUP(E4318,missing_cities!$Q$2:$Q$56,missing_cities!$R$2:$R$56,"Not Found",0)</f>
        <v>Mexico</v>
      </c>
      <c r="H4318" t="str">
        <f>_xlfn.XLOOKUP(E4318,missing_cities!$Q$2:$Q$56,missing_cities!$S$2:$S$56,"Not Found",0)</f>
        <v>North America</v>
      </c>
      <c r="I4318" t="s">
        <v>3449</v>
      </c>
      <c r="J4318" s="15">
        <v>0.25</v>
      </c>
      <c r="K4318" s="1">
        <v>45862</v>
      </c>
      <c r="L4318" s="15" t="str">
        <f t="shared" si="134"/>
        <v>9.00-21.00</v>
      </c>
      <c r="M4318" s="16">
        <f t="shared" si="135"/>
        <v>12</v>
      </c>
      <c r="N4318" s="15">
        <v>10.11</v>
      </c>
      <c r="O4318" s="15">
        <v>98</v>
      </c>
      <c r="P4318" t="s">
        <v>39</v>
      </c>
      <c r="Q4318">
        <v>350</v>
      </c>
      <c r="R4318" t="s">
        <v>76</v>
      </c>
      <c r="S4318">
        <v>2013</v>
      </c>
      <c r="T4318" t="s">
        <v>31</v>
      </c>
      <c r="U4318" s="15">
        <v>3.3</v>
      </c>
      <c r="V4318" s="15">
        <v>7</v>
      </c>
      <c r="W4318" t="s">
        <v>27</v>
      </c>
    </row>
    <row r="4319" spans="1:23">
      <c r="A4319" t="s">
        <v>4364</v>
      </c>
      <c r="B4319">
        <v>-33.888781999999999</v>
      </c>
      <c r="C4319" s="15">
        <v>18.533366000000001</v>
      </c>
      <c r="D4319" s="2" t="s">
        <v>9325</v>
      </c>
      <c r="E4319" s="14" t="s">
        <v>5085</v>
      </c>
      <c r="F4319" s="14" t="e" vm="12">
        <v>#VALUE!</v>
      </c>
      <c r="G4319" s="2" t="str">
        <f>_xlfn.XLOOKUP(E4319,missing_cities!$Q$2:$Q$56,missing_cities!$R$2:$R$56,"Not Found",0)</f>
        <v>South Africa</v>
      </c>
      <c r="H4319" t="str">
        <f>_xlfn.XLOOKUP(E4319,missing_cities!$Q$2:$Q$56,missing_cities!$S$2:$S$56,"Not Found",0)</f>
        <v>Africa</v>
      </c>
      <c r="I4319" t="s">
        <v>3449</v>
      </c>
      <c r="J4319" s="15">
        <v>0.37</v>
      </c>
      <c r="K4319" s="1">
        <v>45862</v>
      </c>
      <c r="L4319" s="15" t="str">
        <f t="shared" si="134"/>
        <v>9.00-21.00</v>
      </c>
      <c r="M4319" s="16">
        <f t="shared" si="135"/>
        <v>12</v>
      </c>
      <c r="N4319" s="15">
        <v>15.83</v>
      </c>
      <c r="O4319" s="15">
        <v>97</v>
      </c>
      <c r="P4319" t="s">
        <v>39</v>
      </c>
      <c r="Q4319">
        <v>350</v>
      </c>
      <c r="R4319" t="s">
        <v>35</v>
      </c>
      <c r="S4319">
        <v>2010</v>
      </c>
      <c r="T4319" t="s">
        <v>22</v>
      </c>
      <c r="U4319" s="15">
        <v>4.2</v>
      </c>
      <c r="V4319" s="15">
        <v>7</v>
      </c>
      <c r="W4319" t="s">
        <v>32</v>
      </c>
    </row>
    <row r="4320" spans="1:23">
      <c r="A4320" t="s">
        <v>4365</v>
      </c>
      <c r="B4320">
        <v>-19.019487999999999</v>
      </c>
      <c r="C4320" s="15">
        <v>159.04084599999999</v>
      </c>
      <c r="D4320" s="2" t="s">
        <v>9326</v>
      </c>
      <c r="E4320" s="14">
        <f>_xlfn.XLOOKUP(C4320,missing_cities!B:B,missing_cities!C:C,"Not Found",0)</f>
        <v>0</v>
      </c>
      <c r="F4320" s="14" t="s">
        <v>9990</v>
      </c>
      <c r="G4320" s="2" t="str">
        <f>_xlfn.XLOOKUP(E4320,missing_cities!$Q$2:$Q$56,missing_cities!$R$2:$R$56,"Not Found",0)</f>
        <v>Not Found</v>
      </c>
      <c r="H4320" t="str">
        <f>_xlfn.XLOOKUP(E4320,missing_cities!$Q$2:$Q$56,missing_cities!$S$2:$S$56,"Not Found",0)</f>
        <v>Not Found</v>
      </c>
      <c r="I4320" t="s">
        <v>3449</v>
      </c>
      <c r="J4320" s="15">
        <v>0.32</v>
      </c>
      <c r="K4320" s="1">
        <v>45862</v>
      </c>
      <c r="L4320" s="15" t="str">
        <f t="shared" si="134"/>
        <v>9.00-21.00</v>
      </c>
      <c r="M4320" s="16">
        <f t="shared" si="135"/>
        <v>12</v>
      </c>
      <c r="N4320" s="15">
        <v>16.39</v>
      </c>
      <c r="O4320" s="15">
        <v>11</v>
      </c>
      <c r="P4320" t="s">
        <v>37</v>
      </c>
      <c r="Q4320">
        <v>150</v>
      </c>
      <c r="R4320" t="s">
        <v>48</v>
      </c>
      <c r="S4320">
        <v>2019</v>
      </c>
      <c r="T4320" t="s">
        <v>31</v>
      </c>
      <c r="U4320" s="15">
        <v>3.8</v>
      </c>
      <c r="V4320" s="15">
        <v>7</v>
      </c>
      <c r="W4320" t="s">
        <v>32</v>
      </c>
    </row>
    <row r="4321" spans="1:23">
      <c r="A4321" t="s">
        <v>4366</v>
      </c>
      <c r="B4321">
        <v>37.557428999999999</v>
      </c>
      <c r="C4321" s="15">
        <v>127.076876</v>
      </c>
      <c r="D4321" s="2" t="s">
        <v>9327</v>
      </c>
      <c r="E4321" s="14" t="s">
        <v>5063</v>
      </c>
      <c r="F4321" s="14" t="e" vm="6">
        <v>#VALUE!</v>
      </c>
      <c r="G4321" s="2" t="str">
        <f>_xlfn.XLOOKUP(E4321,missing_cities!$Q$2:$Q$56,missing_cities!$R$2:$R$56,"Not Found",0)</f>
        <v>South Korea</v>
      </c>
      <c r="H4321" t="str">
        <f>_xlfn.XLOOKUP(E4321,missing_cities!$Q$2:$Q$56,missing_cities!$S$2:$S$56,"Not Found",0)</f>
        <v>Asia</v>
      </c>
      <c r="I4321" t="s">
        <v>3449</v>
      </c>
      <c r="J4321" s="15">
        <v>0.39</v>
      </c>
      <c r="K4321" t="s">
        <v>34</v>
      </c>
      <c r="L4321" s="15" t="str">
        <f t="shared" si="134"/>
        <v>6:00-22:00</v>
      </c>
      <c r="M4321" s="16">
        <f t="shared" si="135"/>
        <v>0.67</v>
      </c>
      <c r="N4321" s="15">
        <v>7.79</v>
      </c>
      <c r="O4321" s="15">
        <v>27</v>
      </c>
      <c r="P4321" t="s">
        <v>29</v>
      </c>
      <c r="Q4321">
        <v>50</v>
      </c>
      <c r="R4321" t="s">
        <v>132</v>
      </c>
      <c r="S4321">
        <v>2019</v>
      </c>
      <c r="T4321" t="s">
        <v>31</v>
      </c>
      <c r="U4321" s="15">
        <v>4.5</v>
      </c>
      <c r="V4321" s="15">
        <v>5</v>
      </c>
      <c r="W4321" t="s">
        <v>27</v>
      </c>
    </row>
    <row r="4322" spans="1:23">
      <c r="A4322" t="s">
        <v>4367</v>
      </c>
      <c r="B4322">
        <v>-33.830503</v>
      </c>
      <c r="C4322" s="15">
        <v>18.538734999999999</v>
      </c>
      <c r="D4322" s="2" t="s">
        <v>9328</v>
      </c>
      <c r="E4322" s="14" t="s">
        <v>5085</v>
      </c>
      <c r="F4322" s="14" t="e" vm="12">
        <v>#VALUE!</v>
      </c>
      <c r="G4322" s="2" t="str">
        <f>_xlfn.XLOOKUP(E4322,missing_cities!$Q$2:$Q$56,missing_cities!$R$2:$R$56,"Not Found",0)</f>
        <v>South Africa</v>
      </c>
      <c r="H4322" t="str">
        <f>_xlfn.XLOOKUP(E4322,missing_cities!$Q$2:$Q$56,missing_cities!$S$2:$S$56,"Not Found",0)</f>
        <v>Africa</v>
      </c>
      <c r="I4322" t="s">
        <v>3449</v>
      </c>
      <c r="J4322" s="15">
        <v>0.25</v>
      </c>
      <c r="K4322" t="s">
        <v>19</v>
      </c>
      <c r="L4322" s="15" t="str">
        <f t="shared" si="134"/>
        <v>9:00-18:00</v>
      </c>
      <c r="M4322" s="16">
        <f t="shared" si="135"/>
        <v>0.37</v>
      </c>
      <c r="N4322" s="15">
        <v>7.95</v>
      </c>
      <c r="O4322" s="15">
        <v>64</v>
      </c>
      <c r="P4322" t="s">
        <v>29</v>
      </c>
      <c r="Q4322">
        <v>150</v>
      </c>
      <c r="R4322" t="s">
        <v>30</v>
      </c>
      <c r="S4322">
        <v>2012</v>
      </c>
      <c r="T4322" t="s">
        <v>22</v>
      </c>
      <c r="U4322" s="15">
        <v>3.6</v>
      </c>
      <c r="V4322" s="15">
        <v>5</v>
      </c>
      <c r="W4322" t="s">
        <v>27</v>
      </c>
    </row>
    <row r="4323" spans="1:23">
      <c r="A4323" t="s">
        <v>4368</v>
      </c>
      <c r="B4323">
        <v>-33.792140000000003</v>
      </c>
      <c r="C4323" s="15">
        <v>151.32767799999999</v>
      </c>
      <c r="D4323" s="2" t="s">
        <v>9329</v>
      </c>
      <c r="E4323" s="14" t="s">
        <v>5069</v>
      </c>
      <c r="F4323" s="14" t="e" vm="8">
        <v>#VALUE!</v>
      </c>
      <c r="G4323" s="2" t="str">
        <f>_xlfn.XLOOKUP(E4323,missing_cities!$Q$2:$Q$56,missing_cities!$R$2:$R$56,"Not Found",0)</f>
        <v>Australia</v>
      </c>
      <c r="H4323" t="str">
        <f>_xlfn.XLOOKUP(E4323,missing_cities!$Q$2:$Q$56,missing_cities!$S$2:$S$56,"Not Found",0)</f>
        <v>Australia</v>
      </c>
      <c r="I4323" t="s">
        <v>3449</v>
      </c>
      <c r="J4323" s="15">
        <v>0.23</v>
      </c>
      <c r="K4323" t="s">
        <v>34</v>
      </c>
      <c r="L4323" s="15" t="str">
        <f t="shared" si="134"/>
        <v>6:00-22:00</v>
      </c>
      <c r="M4323" s="16">
        <f t="shared" si="135"/>
        <v>0.67</v>
      </c>
      <c r="N4323" s="15">
        <v>8.56</v>
      </c>
      <c r="O4323" s="15">
        <v>99</v>
      </c>
      <c r="P4323" t="s">
        <v>25</v>
      </c>
      <c r="Q4323">
        <v>350</v>
      </c>
      <c r="R4323" t="s">
        <v>21</v>
      </c>
      <c r="S4323">
        <v>2021</v>
      </c>
      <c r="T4323" t="s">
        <v>31</v>
      </c>
      <c r="U4323" s="15">
        <v>3.5</v>
      </c>
      <c r="V4323" s="15">
        <v>4</v>
      </c>
      <c r="W4323" t="s">
        <v>23</v>
      </c>
    </row>
    <row r="4324" spans="1:23">
      <c r="A4324" t="s">
        <v>4369</v>
      </c>
      <c r="B4324">
        <v>-87.120773999999997</v>
      </c>
      <c r="C4324" s="15">
        <v>41.186121999999997</v>
      </c>
      <c r="D4324" s="2" t="s">
        <v>9330</v>
      </c>
      <c r="E4324" s="14" t="str">
        <f>_xlfn.XLOOKUP(C4324,missing_cities!B:B,missing_cities!C:C,"Not Found",0)</f>
        <v>Not Found</v>
      </c>
      <c r="F4324" s="14" t="s">
        <v>9990</v>
      </c>
      <c r="G4324" s="2" t="str">
        <f>_xlfn.XLOOKUP(E4324,missing_cities!$Q$2:$Q$56,missing_cities!$R$2:$R$56,"Not Found",0)</f>
        <v>Not Found</v>
      </c>
      <c r="H4324" t="str">
        <f>_xlfn.XLOOKUP(E4324,missing_cities!$Q$2:$Q$56,missing_cities!$S$2:$S$56,"Not Found",0)</f>
        <v>Not Found</v>
      </c>
      <c r="I4324" t="s">
        <v>3449</v>
      </c>
      <c r="J4324" s="15">
        <v>0.35</v>
      </c>
      <c r="K4324" s="1">
        <v>45862</v>
      </c>
      <c r="L4324" s="15" t="str">
        <f t="shared" si="134"/>
        <v>9.00-21.00</v>
      </c>
      <c r="M4324" s="16">
        <f t="shared" si="135"/>
        <v>12</v>
      </c>
      <c r="N4324" s="15">
        <v>19.11</v>
      </c>
      <c r="O4324" s="15">
        <v>35</v>
      </c>
      <c r="P4324" t="s">
        <v>29</v>
      </c>
      <c r="Q4324">
        <v>350</v>
      </c>
      <c r="R4324" t="s">
        <v>42</v>
      </c>
      <c r="S4324">
        <v>2022</v>
      </c>
      <c r="T4324" t="s">
        <v>22</v>
      </c>
      <c r="U4324" s="15">
        <v>4.3</v>
      </c>
      <c r="V4324" s="15">
        <v>2</v>
      </c>
      <c r="W4324" t="s">
        <v>32</v>
      </c>
    </row>
    <row r="4325" spans="1:23">
      <c r="A4325" t="s">
        <v>4370</v>
      </c>
      <c r="B4325">
        <v>34.051701999999999</v>
      </c>
      <c r="C4325" s="15">
        <v>-118.223218</v>
      </c>
      <c r="D4325" s="2" t="s">
        <v>9331</v>
      </c>
      <c r="E4325" s="14" t="s">
        <v>5111</v>
      </c>
      <c r="F4325" s="14" t="e" vm="5">
        <v>#VALUE!</v>
      </c>
      <c r="G4325" s="2" t="str">
        <f>_xlfn.XLOOKUP(E4325,missing_cities!$Q$2:$Q$56,missing_cities!$R$2:$R$56,"Not Found",0)</f>
        <v>United States</v>
      </c>
      <c r="H4325" t="str">
        <f>_xlfn.XLOOKUP(E4325,missing_cities!$Q$2:$Q$56,missing_cities!$S$2:$S$56,"Not Found",0)</f>
        <v>North America</v>
      </c>
      <c r="I4325" t="s">
        <v>3449</v>
      </c>
      <c r="J4325" s="15">
        <v>0.13</v>
      </c>
      <c r="K4325" t="s">
        <v>19</v>
      </c>
      <c r="L4325" s="15" t="str">
        <f t="shared" si="134"/>
        <v>9:00-18:00</v>
      </c>
      <c r="M4325" s="16">
        <f t="shared" si="135"/>
        <v>0.37</v>
      </c>
      <c r="N4325" s="15">
        <v>15.68</v>
      </c>
      <c r="O4325" s="15">
        <v>39</v>
      </c>
      <c r="P4325" t="s">
        <v>25</v>
      </c>
      <c r="Q4325">
        <v>22</v>
      </c>
      <c r="R4325" t="s">
        <v>42</v>
      </c>
      <c r="S4325">
        <v>2017</v>
      </c>
      <c r="T4325" t="s">
        <v>22</v>
      </c>
      <c r="U4325" s="15">
        <v>5</v>
      </c>
      <c r="V4325" s="15">
        <v>6</v>
      </c>
      <c r="W4325" t="s">
        <v>27</v>
      </c>
    </row>
    <row r="4326" spans="1:23">
      <c r="A4326" t="s">
        <v>4371</v>
      </c>
      <c r="B4326">
        <v>37.505538000000001</v>
      </c>
      <c r="C4326" s="15">
        <v>126.92750100000001</v>
      </c>
      <c r="D4326" s="2" t="s">
        <v>9332</v>
      </c>
      <c r="E4326" s="14" t="s">
        <v>5063</v>
      </c>
      <c r="F4326" s="14" t="e" vm="6">
        <v>#VALUE!</v>
      </c>
      <c r="G4326" s="2" t="str">
        <f>_xlfn.XLOOKUP(E4326,missing_cities!$Q$2:$Q$56,missing_cities!$R$2:$R$56,"Not Found",0)</f>
        <v>South Korea</v>
      </c>
      <c r="H4326" t="str">
        <f>_xlfn.XLOOKUP(E4326,missing_cities!$Q$2:$Q$56,missing_cities!$S$2:$S$56,"Not Found",0)</f>
        <v>Asia</v>
      </c>
      <c r="I4326" t="s">
        <v>3449</v>
      </c>
      <c r="J4326" s="15">
        <v>0.37</v>
      </c>
      <c r="K4326" t="s">
        <v>34</v>
      </c>
      <c r="L4326" s="15" t="str">
        <f t="shared" si="134"/>
        <v>6:00-22:00</v>
      </c>
      <c r="M4326" s="16">
        <f t="shared" si="135"/>
        <v>0.67</v>
      </c>
      <c r="N4326" s="15">
        <v>1.52</v>
      </c>
      <c r="O4326" s="15">
        <v>45</v>
      </c>
      <c r="P4326" t="s">
        <v>20</v>
      </c>
      <c r="Q4326">
        <v>22</v>
      </c>
      <c r="R4326" t="s">
        <v>48</v>
      </c>
      <c r="S4326">
        <v>2020</v>
      </c>
      <c r="T4326" t="s">
        <v>22</v>
      </c>
      <c r="U4326" s="15">
        <v>4.3</v>
      </c>
      <c r="V4326" s="15">
        <v>3</v>
      </c>
      <c r="W4326" t="s">
        <v>23</v>
      </c>
    </row>
    <row r="4327" spans="1:23">
      <c r="A4327" t="s">
        <v>4372</v>
      </c>
      <c r="B4327">
        <v>13.736148999999999</v>
      </c>
      <c r="C4327" s="15">
        <v>100.42898099999999</v>
      </c>
      <c r="D4327" s="2" t="s">
        <v>9333</v>
      </c>
      <c r="E4327" s="14" t="s">
        <v>5059</v>
      </c>
      <c r="F4327" s="14" t="e" vm="4">
        <v>#VALUE!</v>
      </c>
      <c r="G4327" s="2" t="str">
        <f>_xlfn.XLOOKUP(E4327,missing_cities!$Q$2:$Q$56,missing_cities!$R$2:$R$56,"Not Found",0)</f>
        <v>Thailand</v>
      </c>
      <c r="H4327" t="str">
        <f>_xlfn.XLOOKUP(E4327,missing_cities!$Q$2:$Q$56,missing_cities!$S$2:$S$56,"Not Found",0)</f>
        <v>Asia</v>
      </c>
      <c r="I4327" t="s">
        <v>3449</v>
      </c>
      <c r="J4327" s="15">
        <v>0.32</v>
      </c>
      <c r="K4327" s="1">
        <v>45862</v>
      </c>
      <c r="L4327" s="15" t="str">
        <f t="shared" si="134"/>
        <v>9.00-21.00</v>
      </c>
      <c r="M4327" s="16">
        <f t="shared" si="135"/>
        <v>12</v>
      </c>
      <c r="N4327" s="15">
        <v>16.29</v>
      </c>
      <c r="O4327" s="15">
        <v>28</v>
      </c>
      <c r="P4327" t="s">
        <v>37</v>
      </c>
      <c r="Q4327">
        <v>22</v>
      </c>
      <c r="R4327" t="s">
        <v>21</v>
      </c>
      <c r="S4327">
        <v>2012</v>
      </c>
      <c r="T4327" t="s">
        <v>31</v>
      </c>
      <c r="U4327" s="15">
        <v>4.3</v>
      </c>
      <c r="V4327" s="15">
        <v>4</v>
      </c>
      <c r="W4327" t="s">
        <v>27</v>
      </c>
    </row>
    <row r="4328" spans="1:23">
      <c r="A4328" t="s">
        <v>4373</v>
      </c>
      <c r="B4328">
        <v>52.560723000000003</v>
      </c>
      <c r="C4328" s="15">
        <v>13.423978999999999</v>
      </c>
      <c r="D4328" s="2" t="s">
        <v>9334</v>
      </c>
      <c r="E4328" s="14" t="s">
        <v>5057</v>
      </c>
      <c r="F4328" s="14" t="e" vm="3">
        <v>#VALUE!</v>
      </c>
      <c r="G4328" s="2" t="str">
        <f>_xlfn.XLOOKUP(E4328,missing_cities!$Q$2:$Q$56,missing_cities!$R$2:$R$56,"Not Found",0)</f>
        <v>Germany</v>
      </c>
      <c r="H4328" t="str">
        <f>_xlfn.XLOOKUP(E4328,missing_cities!$Q$2:$Q$56,missing_cities!$S$2:$S$56,"Not Found",0)</f>
        <v>Europe</v>
      </c>
      <c r="I4328" t="s">
        <v>3449</v>
      </c>
      <c r="J4328" s="15">
        <v>0.39</v>
      </c>
      <c r="K4328" t="s">
        <v>34</v>
      </c>
      <c r="L4328" s="15" t="str">
        <f t="shared" si="134"/>
        <v>6:00-22:00</v>
      </c>
      <c r="M4328" s="16">
        <f t="shared" si="135"/>
        <v>0.67</v>
      </c>
      <c r="N4328" s="15">
        <v>15.93</v>
      </c>
      <c r="O4328" s="15">
        <v>37</v>
      </c>
      <c r="P4328" t="s">
        <v>39</v>
      </c>
      <c r="Q4328">
        <v>150</v>
      </c>
      <c r="R4328" t="s">
        <v>21</v>
      </c>
      <c r="S4328">
        <v>2013</v>
      </c>
      <c r="T4328" t="s">
        <v>31</v>
      </c>
      <c r="U4328" s="15">
        <v>3.7</v>
      </c>
      <c r="V4328" s="15">
        <v>4</v>
      </c>
      <c r="W4328" t="s">
        <v>32</v>
      </c>
    </row>
    <row r="4329" spans="1:23">
      <c r="A4329" t="s">
        <v>4374</v>
      </c>
      <c r="B4329">
        <v>13.809621999999999</v>
      </c>
      <c r="C4329" s="15">
        <v>100.502306</v>
      </c>
      <c r="D4329" s="2" t="s">
        <v>9335</v>
      </c>
      <c r="E4329" s="14" t="s">
        <v>5059</v>
      </c>
      <c r="F4329" s="14" t="e" vm="4">
        <v>#VALUE!</v>
      </c>
      <c r="G4329" s="2" t="str">
        <f>_xlfn.XLOOKUP(E4329,missing_cities!$Q$2:$Q$56,missing_cities!$R$2:$R$56,"Not Found",0)</f>
        <v>Thailand</v>
      </c>
      <c r="H4329" t="str">
        <f>_xlfn.XLOOKUP(E4329,missing_cities!$Q$2:$Q$56,missing_cities!$S$2:$S$56,"Not Found",0)</f>
        <v>Asia</v>
      </c>
      <c r="I4329" t="s">
        <v>3449</v>
      </c>
      <c r="J4329" s="15">
        <v>0.3</v>
      </c>
      <c r="K4329" t="s">
        <v>34</v>
      </c>
      <c r="L4329" s="15" t="str">
        <f t="shared" si="134"/>
        <v>6:00-22:00</v>
      </c>
      <c r="M4329" s="16">
        <f t="shared" si="135"/>
        <v>0.67</v>
      </c>
      <c r="N4329" s="15">
        <v>16.420000000000002</v>
      </c>
      <c r="O4329" s="15">
        <v>82</v>
      </c>
      <c r="P4329" t="s">
        <v>20</v>
      </c>
      <c r="Q4329">
        <v>22</v>
      </c>
      <c r="R4329" t="s">
        <v>26</v>
      </c>
      <c r="S4329">
        <v>2015</v>
      </c>
      <c r="T4329" t="s">
        <v>31</v>
      </c>
      <c r="U4329" s="15">
        <v>4.2</v>
      </c>
      <c r="V4329" s="15">
        <v>2</v>
      </c>
      <c r="W4329" t="s">
        <v>32</v>
      </c>
    </row>
    <row r="4330" spans="1:23">
      <c r="A4330" t="s">
        <v>4375</v>
      </c>
      <c r="B4330">
        <v>13.860483</v>
      </c>
      <c r="C4330" s="15">
        <v>100.472167</v>
      </c>
      <c r="D4330" s="2" t="s">
        <v>9336</v>
      </c>
      <c r="E4330" s="14" t="s">
        <v>5059</v>
      </c>
      <c r="F4330" s="14" t="e" vm="4">
        <v>#VALUE!</v>
      </c>
      <c r="G4330" s="2" t="str">
        <f>_xlfn.XLOOKUP(E4330,missing_cities!$Q$2:$Q$56,missing_cities!$R$2:$R$56,"Not Found",0)</f>
        <v>Thailand</v>
      </c>
      <c r="H4330" t="str">
        <f>_xlfn.XLOOKUP(E4330,missing_cities!$Q$2:$Q$56,missing_cities!$S$2:$S$56,"Not Found",0)</f>
        <v>Asia</v>
      </c>
      <c r="I4330" t="s">
        <v>3449</v>
      </c>
      <c r="J4330" s="15">
        <v>0.12</v>
      </c>
      <c r="K4330" t="s">
        <v>34</v>
      </c>
      <c r="L4330" s="15" t="str">
        <f t="shared" si="134"/>
        <v>6:00-22:00</v>
      </c>
      <c r="M4330" s="16">
        <f t="shared" si="135"/>
        <v>0.67</v>
      </c>
      <c r="N4330" s="15">
        <v>12.72</v>
      </c>
      <c r="O4330" s="15">
        <v>34</v>
      </c>
      <c r="P4330" t="s">
        <v>39</v>
      </c>
      <c r="Q4330">
        <v>50</v>
      </c>
      <c r="R4330" t="s">
        <v>42</v>
      </c>
      <c r="S4330">
        <v>2017</v>
      </c>
      <c r="T4330" t="s">
        <v>31</v>
      </c>
      <c r="U4330" s="15">
        <v>4</v>
      </c>
      <c r="V4330" s="15">
        <v>8</v>
      </c>
      <c r="W4330" t="s">
        <v>32</v>
      </c>
    </row>
    <row r="4331" spans="1:23">
      <c r="A4331" t="s">
        <v>4376</v>
      </c>
      <c r="B4331">
        <v>34.175665000000002</v>
      </c>
      <c r="C4331" s="15">
        <v>-118.348241</v>
      </c>
      <c r="D4331" s="2" t="s">
        <v>9337</v>
      </c>
      <c r="E4331" s="14" t="s">
        <v>5111</v>
      </c>
      <c r="F4331" s="14" t="e" vm="5">
        <v>#VALUE!</v>
      </c>
      <c r="G4331" s="2" t="str">
        <f>_xlfn.XLOOKUP(E4331,missing_cities!$Q$2:$Q$56,missing_cities!$R$2:$R$56,"Not Found",0)</f>
        <v>United States</v>
      </c>
      <c r="H4331" t="str">
        <f>_xlfn.XLOOKUP(E4331,missing_cities!$Q$2:$Q$56,missing_cities!$S$2:$S$56,"Not Found",0)</f>
        <v>North America</v>
      </c>
      <c r="I4331" t="s">
        <v>3449</v>
      </c>
      <c r="J4331" s="15">
        <v>0.34</v>
      </c>
      <c r="K4331" t="s">
        <v>34</v>
      </c>
      <c r="L4331" s="15" t="str">
        <f t="shared" si="134"/>
        <v>6:00-22:00</v>
      </c>
      <c r="M4331" s="16">
        <f t="shared" si="135"/>
        <v>0.67</v>
      </c>
      <c r="N4331" s="15">
        <v>5.17</v>
      </c>
      <c r="O4331" s="15">
        <v>57</v>
      </c>
      <c r="P4331" t="s">
        <v>39</v>
      </c>
      <c r="Q4331">
        <v>150</v>
      </c>
      <c r="R4331" t="s">
        <v>37</v>
      </c>
      <c r="S4331">
        <v>2011</v>
      </c>
      <c r="T4331" t="s">
        <v>31</v>
      </c>
      <c r="U4331" s="15">
        <v>4.2</v>
      </c>
      <c r="V4331" s="15">
        <v>1</v>
      </c>
      <c r="W4331" t="s">
        <v>27</v>
      </c>
    </row>
    <row r="4332" spans="1:23">
      <c r="A4332" t="s">
        <v>4377</v>
      </c>
      <c r="B4332">
        <v>39.855462000000003</v>
      </c>
      <c r="C4332" s="15">
        <v>116.21359699999999</v>
      </c>
      <c r="D4332" s="2" t="s">
        <v>9338</v>
      </c>
      <c r="E4332" s="14" t="s">
        <v>5071</v>
      </c>
      <c r="F4332" s="14" t="e" vm="9">
        <v>#VALUE!</v>
      </c>
      <c r="G4332" s="2" t="str">
        <f>_xlfn.XLOOKUP(E4332,missing_cities!$Q$2:$Q$56,missing_cities!$R$2:$R$56,"Not Found",0)</f>
        <v>China</v>
      </c>
      <c r="H4332" t="str">
        <f>_xlfn.XLOOKUP(E4332,missing_cities!$Q$2:$Q$56,missing_cities!$S$2:$S$56,"Not Found",0)</f>
        <v>Asia</v>
      </c>
      <c r="I4332" t="s">
        <v>3449</v>
      </c>
      <c r="J4332" s="15">
        <v>0.2</v>
      </c>
      <c r="K4332" t="s">
        <v>34</v>
      </c>
      <c r="L4332" s="15" t="str">
        <f t="shared" si="134"/>
        <v>6:00-22:00</v>
      </c>
      <c r="M4332" s="16">
        <f t="shared" si="135"/>
        <v>0.67</v>
      </c>
      <c r="N4332" s="15">
        <v>15.36</v>
      </c>
      <c r="O4332" s="15">
        <v>90</v>
      </c>
      <c r="P4332" t="s">
        <v>20</v>
      </c>
      <c r="Q4332">
        <v>150</v>
      </c>
      <c r="R4332" t="s">
        <v>48</v>
      </c>
      <c r="S4332">
        <v>2023</v>
      </c>
      <c r="T4332" t="s">
        <v>22</v>
      </c>
      <c r="U4332" s="15">
        <v>4.3</v>
      </c>
      <c r="V4332" s="15">
        <v>6</v>
      </c>
      <c r="W4332" t="s">
        <v>32</v>
      </c>
    </row>
    <row r="4333" spans="1:23">
      <c r="A4333" t="s">
        <v>4378</v>
      </c>
      <c r="B4333">
        <v>52.463791000000001</v>
      </c>
      <c r="C4333" s="15">
        <v>13.329107</v>
      </c>
      <c r="D4333" s="2" t="s">
        <v>9339</v>
      </c>
      <c r="E4333" s="14" t="s">
        <v>5057</v>
      </c>
      <c r="F4333" s="14" t="e" vm="3">
        <v>#VALUE!</v>
      </c>
      <c r="G4333" s="2" t="str">
        <f>_xlfn.XLOOKUP(E4333,missing_cities!$Q$2:$Q$56,missing_cities!$R$2:$R$56,"Not Found",0)</f>
        <v>Germany</v>
      </c>
      <c r="H4333" t="str">
        <f>_xlfn.XLOOKUP(E4333,missing_cities!$Q$2:$Q$56,missing_cities!$S$2:$S$56,"Not Found",0)</f>
        <v>Europe</v>
      </c>
      <c r="I4333" t="s">
        <v>3449</v>
      </c>
      <c r="J4333" s="15">
        <v>0.43</v>
      </c>
      <c r="K4333" t="s">
        <v>34</v>
      </c>
      <c r="L4333" s="15" t="str">
        <f t="shared" si="134"/>
        <v>6:00-22:00</v>
      </c>
      <c r="M4333" s="16">
        <f t="shared" si="135"/>
        <v>0.67</v>
      </c>
      <c r="N4333" s="15">
        <v>1.52</v>
      </c>
      <c r="O4333" s="15">
        <v>53</v>
      </c>
      <c r="P4333" t="s">
        <v>37</v>
      </c>
      <c r="Q4333">
        <v>22</v>
      </c>
      <c r="R4333" t="s">
        <v>37</v>
      </c>
      <c r="S4333">
        <v>2015</v>
      </c>
      <c r="T4333" t="s">
        <v>22</v>
      </c>
      <c r="U4333" s="15">
        <v>4.9000000000000004</v>
      </c>
      <c r="V4333" s="15">
        <v>2</v>
      </c>
      <c r="W4333" t="s">
        <v>32</v>
      </c>
    </row>
    <row r="4334" spans="1:23">
      <c r="A4334" t="s">
        <v>4379</v>
      </c>
      <c r="B4334">
        <v>25.248484999999999</v>
      </c>
      <c r="C4334" s="15">
        <v>55.218663999999997</v>
      </c>
      <c r="D4334" s="2" t="s">
        <v>9340</v>
      </c>
      <c r="E4334" s="14" t="s">
        <v>5076</v>
      </c>
      <c r="F4334" s="14" t="e" vm="10">
        <v>#VALUE!</v>
      </c>
      <c r="G4334" s="2" t="str">
        <f>_xlfn.XLOOKUP(E4334,missing_cities!$Q$2:$Q$56,missing_cities!$R$2:$R$56,"Not Found",0)</f>
        <v>United Arab Emirates</v>
      </c>
      <c r="H4334" t="str">
        <f>_xlfn.XLOOKUP(E4334,missing_cities!$Q$2:$Q$56,missing_cities!$S$2:$S$56,"Not Found",0)</f>
        <v>Asia</v>
      </c>
      <c r="I4334" t="s">
        <v>3449</v>
      </c>
      <c r="J4334" s="15">
        <v>0.43</v>
      </c>
      <c r="K4334" s="1">
        <v>45862</v>
      </c>
      <c r="L4334" s="15" t="str">
        <f t="shared" si="134"/>
        <v>9.00-21.00</v>
      </c>
      <c r="M4334" s="16">
        <f t="shared" si="135"/>
        <v>12</v>
      </c>
      <c r="N4334" s="15">
        <v>13.82</v>
      </c>
      <c r="O4334" s="15">
        <v>26</v>
      </c>
      <c r="P4334" t="s">
        <v>20</v>
      </c>
      <c r="Q4334">
        <v>150</v>
      </c>
      <c r="R4334" t="s">
        <v>74</v>
      </c>
      <c r="S4334">
        <v>2021</v>
      </c>
      <c r="T4334" t="s">
        <v>22</v>
      </c>
      <c r="U4334" s="15">
        <v>4.4000000000000004</v>
      </c>
      <c r="V4334" s="15">
        <v>9</v>
      </c>
      <c r="W4334" t="s">
        <v>32</v>
      </c>
    </row>
    <row r="4335" spans="1:23">
      <c r="A4335" t="s">
        <v>4380</v>
      </c>
      <c r="B4335">
        <v>37.886195000000001</v>
      </c>
      <c r="C4335" s="15">
        <v>-122.37859899999999</v>
      </c>
      <c r="D4335" s="2" t="s">
        <v>9341</v>
      </c>
      <c r="E4335" s="14" t="s">
        <v>5061</v>
      </c>
      <c r="F4335" s="14" t="e" vm="5">
        <v>#VALUE!</v>
      </c>
      <c r="G4335" s="2" t="str">
        <f>_xlfn.XLOOKUP(E4335,missing_cities!$Q$2:$Q$56,missing_cities!$R$2:$R$56,"Not Found",0)</f>
        <v>United States</v>
      </c>
      <c r="H4335" t="str">
        <f>_xlfn.XLOOKUP(E4335,missing_cities!$Q$2:$Q$56,missing_cities!$S$2:$S$56,"Not Found",0)</f>
        <v>North America</v>
      </c>
      <c r="I4335" t="s">
        <v>3449</v>
      </c>
      <c r="J4335" s="15">
        <v>0.42</v>
      </c>
      <c r="K4335" t="s">
        <v>34</v>
      </c>
      <c r="L4335" s="15" t="str">
        <f t="shared" si="134"/>
        <v>6:00-22:00</v>
      </c>
      <c r="M4335" s="16">
        <f t="shared" si="135"/>
        <v>0.67</v>
      </c>
      <c r="N4335" s="15">
        <v>6.42</v>
      </c>
      <c r="O4335" s="15">
        <v>10</v>
      </c>
      <c r="P4335" t="s">
        <v>29</v>
      </c>
      <c r="Q4335">
        <v>150</v>
      </c>
      <c r="R4335" t="s">
        <v>21</v>
      </c>
      <c r="S4335">
        <v>2017</v>
      </c>
      <c r="T4335" t="s">
        <v>22</v>
      </c>
      <c r="U4335" s="15">
        <v>4.8</v>
      </c>
      <c r="V4335" s="15">
        <v>5</v>
      </c>
      <c r="W4335" t="s">
        <v>32</v>
      </c>
    </row>
    <row r="4336" spans="1:23">
      <c r="A4336" t="s">
        <v>4381</v>
      </c>
      <c r="B4336">
        <v>-23.602055</v>
      </c>
      <c r="C4336" s="15">
        <v>-46.598280000000003</v>
      </c>
      <c r="D4336" s="2" t="s">
        <v>9342</v>
      </c>
      <c r="E4336" s="14" t="s">
        <v>5067</v>
      </c>
      <c r="F4336" s="14" t="e" vm="7">
        <v>#VALUE!</v>
      </c>
      <c r="G4336" s="2" t="str">
        <f>_xlfn.XLOOKUP(E4336,missing_cities!$Q$2:$Q$56,missing_cities!$R$2:$R$56,"Not Found",0)</f>
        <v>Brazil</v>
      </c>
      <c r="H4336" t="str">
        <f>_xlfn.XLOOKUP(E4336,missing_cities!$Q$2:$Q$56,missing_cities!$S$2:$S$56,"Not Found",0)</f>
        <v>South America</v>
      </c>
      <c r="I4336" t="s">
        <v>3449</v>
      </c>
      <c r="J4336" s="15">
        <v>0.19</v>
      </c>
      <c r="K4336" t="s">
        <v>34</v>
      </c>
      <c r="L4336" s="15" t="str">
        <f t="shared" si="134"/>
        <v>6:00-22:00</v>
      </c>
      <c r="M4336" s="16">
        <f t="shared" si="135"/>
        <v>0.67</v>
      </c>
      <c r="N4336" s="15">
        <v>7.11</v>
      </c>
      <c r="O4336" s="15">
        <v>47</v>
      </c>
      <c r="P4336" t="s">
        <v>25</v>
      </c>
      <c r="Q4336">
        <v>50</v>
      </c>
      <c r="R4336" t="s">
        <v>48</v>
      </c>
      <c r="S4336">
        <v>2010</v>
      </c>
      <c r="T4336" t="s">
        <v>31</v>
      </c>
      <c r="U4336" s="15">
        <v>4.3</v>
      </c>
      <c r="V4336" s="15">
        <v>6</v>
      </c>
      <c r="W4336" t="s">
        <v>32</v>
      </c>
    </row>
    <row r="4337" spans="1:23">
      <c r="A4337" t="s">
        <v>4382</v>
      </c>
      <c r="B4337">
        <v>13.832495</v>
      </c>
      <c r="C4337" s="15">
        <v>100.437911</v>
      </c>
      <c r="D4337" s="2" t="s">
        <v>9343</v>
      </c>
      <c r="E4337" s="14" t="s">
        <v>5059</v>
      </c>
      <c r="F4337" s="14" t="e" vm="4">
        <v>#VALUE!</v>
      </c>
      <c r="G4337" s="2" t="str">
        <f>_xlfn.XLOOKUP(E4337,missing_cities!$Q$2:$Q$56,missing_cities!$R$2:$R$56,"Not Found",0)</f>
        <v>Thailand</v>
      </c>
      <c r="H4337" t="str">
        <f>_xlfn.XLOOKUP(E4337,missing_cities!$Q$2:$Q$56,missing_cities!$S$2:$S$56,"Not Found",0)</f>
        <v>Asia</v>
      </c>
      <c r="I4337" t="s">
        <v>3449</v>
      </c>
      <c r="J4337" s="15">
        <v>0.47</v>
      </c>
      <c r="K4337" s="1">
        <v>45862</v>
      </c>
      <c r="L4337" s="15" t="str">
        <f t="shared" si="134"/>
        <v>9.00-21.00</v>
      </c>
      <c r="M4337" s="16">
        <f t="shared" si="135"/>
        <v>12</v>
      </c>
      <c r="N4337" s="15">
        <v>14.88</v>
      </c>
      <c r="O4337" s="15">
        <v>43</v>
      </c>
      <c r="P4337" t="s">
        <v>25</v>
      </c>
      <c r="Q4337">
        <v>350</v>
      </c>
      <c r="R4337" t="s">
        <v>37</v>
      </c>
      <c r="S4337">
        <v>2017</v>
      </c>
      <c r="T4337" t="s">
        <v>22</v>
      </c>
      <c r="U4337" s="15">
        <v>4.4000000000000004</v>
      </c>
      <c r="V4337" s="15">
        <v>9</v>
      </c>
      <c r="W4337" t="s">
        <v>27</v>
      </c>
    </row>
    <row r="4338" spans="1:23">
      <c r="A4338" t="s">
        <v>4383</v>
      </c>
      <c r="B4338">
        <v>-13.927406</v>
      </c>
      <c r="C4338" s="15">
        <v>64.080549000000005</v>
      </c>
      <c r="D4338" s="2" t="s">
        <v>9344</v>
      </c>
      <c r="E4338" s="14" t="str">
        <f>_xlfn.XLOOKUP(C4338,missing_cities!B:B,missing_cities!C:C,"Not Found",0)</f>
        <v>Error</v>
      </c>
      <c r="F4338" s="14" t="s">
        <v>9987</v>
      </c>
      <c r="G4338" s="2" t="str">
        <f>_xlfn.XLOOKUP(E4338,missing_cities!$Q$2:$Q$56,missing_cities!$R$2:$R$56,"Not Found",0)</f>
        <v>Error</v>
      </c>
      <c r="H4338" t="str">
        <f>_xlfn.XLOOKUP(E4338,missing_cities!$Q$2:$Q$56,missing_cities!$S$2:$S$56,"Not Found",0)</f>
        <v>Error</v>
      </c>
      <c r="I4338" t="s">
        <v>3449</v>
      </c>
      <c r="J4338" s="15">
        <v>0.11</v>
      </c>
      <c r="K4338" t="s">
        <v>19</v>
      </c>
      <c r="L4338" s="15" t="str">
        <f t="shared" si="134"/>
        <v>9:00-18:00</v>
      </c>
      <c r="M4338" s="16">
        <f t="shared" si="135"/>
        <v>0.37</v>
      </c>
      <c r="N4338" s="15">
        <v>11.98</v>
      </c>
      <c r="O4338" s="15">
        <v>47</v>
      </c>
      <c r="P4338" t="s">
        <v>39</v>
      </c>
      <c r="Q4338">
        <v>350</v>
      </c>
      <c r="R4338" t="s">
        <v>48</v>
      </c>
      <c r="S4338">
        <v>2022</v>
      </c>
      <c r="T4338" t="s">
        <v>22</v>
      </c>
      <c r="U4338" s="15">
        <v>3.3</v>
      </c>
      <c r="V4338" s="15">
        <v>5</v>
      </c>
      <c r="W4338" t="s">
        <v>23</v>
      </c>
    </row>
    <row r="4339" spans="1:23">
      <c r="A4339" t="s">
        <v>4384</v>
      </c>
      <c r="B4339">
        <v>19.100966</v>
      </c>
      <c r="C4339" s="15">
        <v>72.977784</v>
      </c>
      <c r="D4339" s="2" t="s">
        <v>9345</v>
      </c>
      <c r="E4339" s="14" t="s">
        <v>5079</v>
      </c>
      <c r="F4339" s="14" t="e" vm="11">
        <v>#VALUE!</v>
      </c>
      <c r="G4339" s="2" t="str">
        <f>_xlfn.XLOOKUP(E4339,missing_cities!$Q$2:$Q$56,missing_cities!$R$2:$R$56,"Not Found",0)</f>
        <v>India</v>
      </c>
      <c r="H4339" t="str">
        <f>_xlfn.XLOOKUP(E4339,missing_cities!$Q$2:$Q$56,missing_cities!$S$2:$S$56,"Not Found",0)</f>
        <v>Asia</v>
      </c>
      <c r="I4339" t="s">
        <v>3449</v>
      </c>
      <c r="J4339" s="15">
        <v>0.28999999999999998</v>
      </c>
      <c r="K4339" s="1">
        <v>45862</v>
      </c>
      <c r="L4339" s="15" t="str">
        <f t="shared" si="134"/>
        <v>9.00-21.00</v>
      </c>
      <c r="M4339" s="16">
        <f t="shared" si="135"/>
        <v>12</v>
      </c>
      <c r="N4339" s="15">
        <v>19.690000000000001</v>
      </c>
      <c r="O4339" s="15">
        <v>54</v>
      </c>
      <c r="P4339" t="s">
        <v>25</v>
      </c>
      <c r="Q4339">
        <v>350</v>
      </c>
      <c r="R4339" t="s">
        <v>42</v>
      </c>
      <c r="S4339">
        <v>2016</v>
      </c>
      <c r="T4339" t="s">
        <v>22</v>
      </c>
      <c r="U4339" s="15">
        <v>4.5</v>
      </c>
      <c r="V4339" s="15">
        <v>7</v>
      </c>
      <c r="W4339" t="s">
        <v>27</v>
      </c>
    </row>
    <row r="4340" spans="1:23">
      <c r="A4340" t="s">
        <v>4385</v>
      </c>
      <c r="B4340">
        <v>25.308161999999999</v>
      </c>
      <c r="C4340" s="15">
        <v>55.255178999999998</v>
      </c>
      <c r="D4340" s="2" t="s">
        <v>9346</v>
      </c>
      <c r="E4340" s="14" t="s">
        <v>5076</v>
      </c>
      <c r="F4340" s="14" t="e" vm="10">
        <v>#VALUE!</v>
      </c>
      <c r="G4340" s="2" t="str">
        <f>_xlfn.XLOOKUP(E4340,missing_cities!$Q$2:$Q$56,missing_cities!$R$2:$R$56,"Not Found",0)</f>
        <v>United Arab Emirates</v>
      </c>
      <c r="H4340" t="str">
        <f>_xlfn.XLOOKUP(E4340,missing_cities!$Q$2:$Q$56,missing_cities!$S$2:$S$56,"Not Found",0)</f>
        <v>Asia</v>
      </c>
      <c r="I4340" t="s">
        <v>3449</v>
      </c>
      <c r="J4340" s="15">
        <v>0.17</v>
      </c>
      <c r="K4340" s="1">
        <v>45862</v>
      </c>
      <c r="L4340" s="15" t="str">
        <f t="shared" si="134"/>
        <v>9.00-21.00</v>
      </c>
      <c r="M4340" s="16">
        <f t="shared" si="135"/>
        <v>12</v>
      </c>
      <c r="N4340" s="15">
        <v>7.25</v>
      </c>
      <c r="O4340" s="15">
        <v>99</v>
      </c>
      <c r="P4340" t="s">
        <v>25</v>
      </c>
      <c r="Q4340">
        <v>350</v>
      </c>
      <c r="R4340" t="s">
        <v>48</v>
      </c>
      <c r="S4340">
        <v>2010</v>
      </c>
      <c r="T4340" t="s">
        <v>31</v>
      </c>
      <c r="U4340" s="15">
        <v>4.4000000000000004</v>
      </c>
      <c r="V4340" s="15">
        <v>7</v>
      </c>
      <c r="W4340" t="s">
        <v>23</v>
      </c>
    </row>
    <row r="4341" spans="1:23">
      <c r="A4341" t="s">
        <v>4386</v>
      </c>
      <c r="B4341">
        <v>55.898463</v>
      </c>
      <c r="C4341" s="15">
        <v>37.6571</v>
      </c>
      <c r="D4341" s="2" t="s">
        <v>9347</v>
      </c>
      <c r="E4341" s="14" t="s">
        <v>5052</v>
      </c>
      <c r="F4341" s="14" t="e" vm="2">
        <v>#VALUE!</v>
      </c>
      <c r="G4341" s="2" t="str">
        <f>_xlfn.XLOOKUP(E4341,missing_cities!$Q$2:$Q$56,missing_cities!$R$2:$R$56,"Not Found",0)</f>
        <v>Russia</v>
      </c>
      <c r="H4341" t="str">
        <f>_xlfn.XLOOKUP(E4341,missing_cities!$Q$2:$Q$56,missing_cities!$S$2:$S$56,"Not Found",0)</f>
        <v>Europe</v>
      </c>
      <c r="I4341" t="s">
        <v>3449</v>
      </c>
      <c r="J4341" s="15">
        <v>0.18</v>
      </c>
      <c r="K4341" s="1">
        <v>45862</v>
      </c>
      <c r="L4341" s="15" t="str">
        <f t="shared" si="134"/>
        <v>9.00-21.00</v>
      </c>
      <c r="M4341" s="16">
        <f t="shared" si="135"/>
        <v>12</v>
      </c>
      <c r="N4341" s="15">
        <v>12.31</v>
      </c>
      <c r="O4341" s="15">
        <v>19</v>
      </c>
      <c r="P4341" t="s">
        <v>25</v>
      </c>
      <c r="Q4341">
        <v>350</v>
      </c>
      <c r="R4341" t="s">
        <v>42</v>
      </c>
      <c r="S4341">
        <v>2016</v>
      </c>
      <c r="T4341" t="s">
        <v>22</v>
      </c>
      <c r="U4341" s="15">
        <v>4.3</v>
      </c>
      <c r="V4341" s="15">
        <v>6</v>
      </c>
      <c r="W4341" t="s">
        <v>23</v>
      </c>
    </row>
    <row r="4342" spans="1:23">
      <c r="A4342" t="s">
        <v>4387</v>
      </c>
      <c r="B4342">
        <v>19.102969999999999</v>
      </c>
      <c r="C4342" s="15">
        <v>72.824128000000002</v>
      </c>
      <c r="D4342" s="2" t="s">
        <v>9348</v>
      </c>
      <c r="E4342" s="14" t="s">
        <v>5079</v>
      </c>
      <c r="F4342" s="14" t="e" vm="11">
        <v>#VALUE!</v>
      </c>
      <c r="G4342" s="2" t="str">
        <f>_xlfn.XLOOKUP(E4342,missing_cities!$Q$2:$Q$56,missing_cities!$R$2:$R$56,"Not Found",0)</f>
        <v>India</v>
      </c>
      <c r="H4342" t="str">
        <f>_xlfn.XLOOKUP(E4342,missing_cities!$Q$2:$Q$56,missing_cities!$S$2:$S$56,"Not Found",0)</f>
        <v>Asia</v>
      </c>
      <c r="I4342" t="s">
        <v>3449</v>
      </c>
      <c r="J4342" s="15">
        <v>0.21</v>
      </c>
      <c r="K4342" t="s">
        <v>34</v>
      </c>
      <c r="L4342" s="15" t="str">
        <f t="shared" si="134"/>
        <v>6:00-22:00</v>
      </c>
      <c r="M4342" s="16">
        <f t="shared" si="135"/>
        <v>0.67</v>
      </c>
      <c r="N4342" s="15">
        <v>15.16</v>
      </c>
      <c r="O4342" s="15">
        <v>88</v>
      </c>
      <c r="P4342" t="s">
        <v>29</v>
      </c>
      <c r="Q4342">
        <v>150</v>
      </c>
      <c r="R4342" t="s">
        <v>81</v>
      </c>
      <c r="S4342">
        <v>2014</v>
      </c>
      <c r="T4342" t="s">
        <v>22</v>
      </c>
      <c r="U4342" s="15">
        <v>3.2</v>
      </c>
      <c r="V4342" s="15">
        <v>7</v>
      </c>
      <c r="W4342" t="s">
        <v>27</v>
      </c>
    </row>
    <row r="4343" spans="1:23">
      <c r="A4343" t="s">
        <v>4388</v>
      </c>
      <c r="B4343">
        <v>52.524836999999998</v>
      </c>
      <c r="C4343" s="15">
        <v>13.314652000000001</v>
      </c>
      <c r="D4343" s="2" t="s">
        <v>9349</v>
      </c>
      <c r="E4343" s="14" t="s">
        <v>5057</v>
      </c>
      <c r="F4343" s="14" t="e" vm="3">
        <v>#VALUE!</v>
      </c>
      <c r="G4343" s="2" t="str">
        <f>_xlfn.XLOOKUP(E4343,missing_cities!$Q$2:$Q$56,missing_cities!$R$2:$R$56,"Not Found",0)</f>
        <v>Germany</v>
      </c>
      <c r="H4343" t="str">
        <f>_xlfn.XLOOKUP(E4343,missing_cities!$Q$2:$Q$56,missing_cities!$S$2:$S$56,"Not Found",0)</f>
        <v>Europe</v>
      </c>
      <c r="I4343" t="s">
        <v>3449</v>
      </c>
      <c r="J4343" s="15">
        <v>0.13</v>
      </c>
      <c r="K4343" s="1">
        <v>45862</v>
      </c>
      <c r="L4343" s="15" t="str">
        <f t="shared" si="134"/>
        <v>9.00-21.00</v>
      </c>
      <c r="M4343" s="16">
        <f t="shared" si="135"/>
        <v>12</v>
      </c>
      <c r="N4343" s="15">
        <v>19.010000000000002</v>
      </c>
      <c r="O4343" s="15">
        <v>33</v>
      </c>
      <c r="P4343" t="s">
        <v>25</v>
      </c>
      <c r="Q4343">
        <v>350</v>
      </c>
      <c r="R4343" t="s">
        <v>42</v>
      </c>
      <c r="S4343">
        <v>2022</v>
      </c>
      <c r="T4343" t="s">
        <v>31</v>
      </c>
      <c r="U4343" s="15">
        <v>3.7</v>
      </c>
      <c r="V4343" s="15">
        <v>10</v>
      </c>
      <c r="W4343" t="s">
        <v>23</v>
      </c>
    </row>
    <row r="4344" spans="1:23">
      <c r="A4344" t="s">
        <v>4389</v>
      </c>
      <c r="B4344">
        <v>-33.714069000000002</v>
      </c>
      <c r="C4344" s="15">
        <v>151.360647</v>
      </c>
      <c r="D4344" s="2" t="s">
        <v>9350</v>
      </c>
      <c r="E4344" s="14" t="s">
        <v>5069</v>
      </c>
      <c r="F4344" s="14" t="e" vm="8">
        <v>#VALUE!</v>
      </c>
      <c r="G4344" s="2" t="str">
        <f>_xlfn.XLOOKUP(E4344,missing_cities!$Q$2:$Q$56,missing_cities!$R$2:$R$56,"Not Found",0)</f>
        <v>Australia</v>
      </c>
      <c r="H4344" t="str">
        <f>_xlfn.XLOOKUP(E4344,missing_cities!$Q$2:$Q$56,missing_cities!$S$2:$S$56,"Not Found",0)</f>
        <v>Australia</v>
      </c>
      <c r="I4344" t="s">
        <v>3449</v>
      </c>
      <c r="J4344" s="15">
        <v>0.45</v>
      </c>
      <c r="K4344" t="s">
        <v>19</v>
      </c>
      <c r="L4344" s="15" t="str">
        <f t="shared" si="134"/>
        <v>9:00-18:00</v>
      </c>
      <c r="M4344" s="16">
        <f t="shared" si="135"/>
        <v>0.37</v>
      </c>
      <c r="N4344" s="15">
        <v>14.29</v>
      </c>
      <c r="O4344" s="15">
        <v>31</v>
      </c>
      <c r="P4344" t="s">
        <v>39</v>
      </c>
      <c r="Q4344">
        <v>50</v>
      </c>
      <c r="R4344" t="s">
        <v>67</v>
      </c>
      <c r="S4344">
        <v>2014</v>
      </c>
      <c r="T4344" t="s">
        <v>22</v>
      </c>
      <c r="U4344" s="15">
        <v>3.5</v>
      </c>
      <c r="V4344" s="15">
        <v>7</v>
      </c>
      <c r="W4344" t="s">
        <v>32</v>
      </c>
    </row>
    <row r="4345" spans="1:23">
      <c r="A4345" t="s">
        <v>4390</v>
      </c>
      <c r="B4345">
        <v>34.032623999999998</v>
      </c>
      <c r="C4345" s="15">
        <v>-118.23685399999999</v>
      </c>
      <c r="D4345" s="2" t="s">
        <v>9351</v>
      </c>
      <c r="E4345" s="14" t="s">
        <v>5111</v>
      </c>
      <c r="F4345" s="14" t="e" vm="5">
        <v>#VALUE!</v>
      </c>
      <c r="G4345" s="2" t="str">
        <f>_xlfn.XLOOKUP(E4345,missing_cities!$Q$2:$Q$56,missing_cities!$R$2:$R$56,"Not Found",0)</f>
        <v>United States</v>
      </c>
      <c r="H4345" t="str">
        <f>_xlfn.XLOOKUP(E4345,missing_cities!$Q$2:$Q$56,missing_cities!$S$2:$S$56,"Not Found",0)</f>
        <v>North America</v>
      </c>
      <c r="I4345" t="s">
        <v>3449</v>
      </c>
      <c r="J4345" s="15">
        <v>0.15</v>
      </c>
      <c r="K4345" t="s">
        <v>19</v>
      </c>
      <c r="L4345" s="15" t="str">
        <f t="shared" si="134"/>
        <v>9:00-18:00</v>
      </c>
      <c r="M4345" s="16">
        <f t="shared" si="135"/>
        <v>0.37</v>
      </c>
      <c r="N4345" s="15">
        <v>11.71</v>
      </c>
      <c r="O4345" s="15">
        <v>30</v>
      </c>
      <c r="P4345" t="s">
        <v>29</v>
      </c>
      <c r="Q4345">
        <v>22</v>
      </c>
      <c r="R4345" t="s">
        <v>42</v>
      </c>
      <c r="S4345">
        <v>2022</v>
      </c>
      <c r="T4345" t="s">
        <v>22</v>
      </c>
      <c r="U4345" s="15">
        <v>5</v>
      </c>
      <c r="V4345" s="15">
        <v>9</v>
      </c>
      <c r="W4345" t="s">
        <v>32</v>
      </c>
    </row>
    <row r="4346" spans="1:23">
      <c r="A4346" t="s">
        <v>4391</v>
      </c>
      <c r="B4346">
        <v>52.564073999999998</v>
      </c>
      <c r="C4346" s="15">
        <v>13.31659</v>
      </c>
      <c r="D4346" s="2" t="s">
        <v>9352</v>
      </c>
      <c r="E4346" s="14" t="s">
        <v>5057</v>
      </c>
      <c r="F4346" s="14" t="e" vm="3">
        <v>#VALUE!</v>
      </c>
      <c r="G4346" s="2" t="str">
        <f>_xlfn.XLOOKUP(E4346,missing_cities!$Q$2:$Q$56,missing_cities!$R$2:$R$56,"Not Found",0)</f>
        <v>Germany</v>
      </c>
      <c r="H4346" t="str">
        <f>_xlfn.XLOOKUP(E4346,missing_cities!$Q$2:$Q$56,missing_cities!$S$2:$S$56,"Not Found",0)</f>
        <v>Europe</v>
      </c>
      <c r="I4346" t="s">
        <v>3449</v>
      </c>
      <c r="J4346" s="15">
        <v>0.28000000000000003</v>
      </c>
      <c r="K4346" s="1">
        <v>45862</v>
      </c>
      <c r="L4346" s="15" t="str">
        <f t="shared" si="134"/>
        <v>9.00-21.00</v>
      </c>
      <c r="M4346" s="16">
        <f t="shared" si="135"/>
        <v>12</v>
      </c>
      <c r="N4346" s="15">
        <v>8.9</v>
      </c>
      <c r="O4346" s="15">
        <v>72</v>
      </c>
      <c r="P4346" t="s">
        <v>25</v>
      </c>
      <c r="Q4346">
        <v>50</v>
      </c>
      <c r="R4346" t="s">
        <v>37</v>
      </c>
      <c r="S4346">
        <v>2014</v>
      </c>
      <c r="T4346" t="s">
        <v>31</v>
      </c>
      <c r="U4346" s="15">
        <v>4.3</v>
      </c>
      <c r="V4346" s="15">
        <v>3</v>
      </c>
      <c r="W4346" t="s">
        <v>32</v>
      </c>
    </row>
    <row r="4347" spans="1:23">
      <c r="A4347" t="s">
        <v>4392</v>
      </c>
      <c r="B4347">
        <v>-27.726956999999999</v>
      </c>
      <c r="C4347" s="15">
        <v>27.934981000000001</v>
      </c>
      <c r="D4347" s="2" t="s">
        <v>9353</v>
      </c>
      <c r="E4347" s="14" t="str">
        <f>_xlfn.XLOOKUP(C4347,missing_cities!B:B,missing_cities!C:C,"Not Found",0)</f>
        <v>Nketoana Nu</v>
      </c>
      <c r="F4347" s="14" t="e" vm="12">
        <v>#VALUE!</v>
      </c>
      <c r="G4347" s="2" t="str">
        <f>_xlfn.XLOOKUP(E4347,missing_cities!$Q$2:$Q$56,missing_cities!$R$2:$R$56,"Not Found",0)</f>
        <v>South Africa</v>
      </c>
      <c r="H4347" t="str">
        <f>_xlfn.XLOOKUP(E4347,missing_cities!$Q$2:$Q$56,missing_cities!$S$2:$S$56,"Not Found",0)</f>
        <v>Africa</v>
      </c>
      <c r="I4347" t="s">
        <v>3449</v>
      </c>
      <c r="J4347" s="15">
        <v>0.2</v>
      </c>
      <c r="K4347" t="s">
        <v>19</v>
      </c>
      <c r="L4347" s="15" t="str">
        <f t="shared" si="134"/>
        <v>9:00-18:00</v>
      </c>
      <c r="M4347" s="16">
        <f t="shared" si="135"/>
        <v>0.37</v>
      </c>
      <c r="N4347" s="15">
        <v>6.64</v>
      </c>
      <c r="O4347" s="15">
        <v>77</v>
      </c>
      <c r="P4347" t="s">
        <v>39</v>
      </c>
      <c r="Q4347">
        <v>350</v>
      </c>
      <c r="R4347" t="s">
        <v>21</v>
      </c>
      <c r="S4347">
        <v>2011</v>
      </c>
      <c r="T4347" t="s">
        <v>22</v>
      </c>
      <c r="U4347" s="15">
        <v>3.4</v>
      </c>
      <c r="V4347" s="15">
        <v>3</v>
      </c>
      <c r="W4347" t="s">
        <v>23</v>
      </c>
    </row>
    <row r="4348" spans="1:23">
      <c r="A4348" t="s">
        <v>4393</v>
      </c>
      <c r="B4348">
        <v>37.844529000000001</v>
      </c>
      <c r="C4348" s="15">
        <v>-122.303313</v>
      </c>
      <c r="D4348" s="2" t="s">
        <v>9354</v>
      </c>
      <c r="E4348" s="14" t="s">
        <v>5061</v>
      </c>
      <c r="F4348" s="14" t="e" vm="5">
        <v>#VALUE!</v>
      </c>
      <c r="G4348" s="2" t="str">
        <f>_xlfn.XLOOKUP(E4348,missing_cities!$Q$2:$Q$56,missing_cities!$R$2:$R$56,"Not Found",0)</f>
        <v>United States</v>
      </c>
      <c r="H4348" t="str">
        <f>_xlfn.XLOOKUP(E4348,missing_cities!$Q$2:$Q$56,missing_cities!$S$2:$S$56,"Not Found",0)</f>
        <v>North America</v>
      </c>
      <c r="I4348" t="s">
        <v>3449</v>
      </c>
      <c r="J4348" s="15">
        <v>0.27</v>
      </c>
      <c r="K4348" s="1">
        <v>45862</v>
      </c>
      <c r="L4348" s="15" t="str">
        <f t="shared" si="134"/>
        <v>9.00-21.00</v>
      </c>
      <c r="M4348" s="16">
        <f t="shared" si="135"/>
        <v>12</v>
      </c>
      <c r="N4348" s="15">
        <v>2.92</v>
      </c>
      <c r="O4348" s="15">
        <v>21</v>
      </c>
      <c r="P4348" t="s">
        <v>20</v>
      </c>
      <c r="Q4348">
        <v>50</v>
      </c>
      <c r="R4348" t="s">
        <v>81</v>
      </c>
      <c r="S4348">
        <v>2021</v>
      </c>
      <c r="T4348" t="s">
        <v>31</v>
      </c>
      <c r="U4348" s="15">
        <v>5</v>
      </c>
      <c r="V4348" s="15">
        <v>9</v>
      </c>
      <c r="W4348" t="s">
        <v>32</v>
      </c>
    </row>
    <row r="4349" spans="1:23">
      <c r="A4349" t="s">
        <v>4394</v>
      </c>
      <c r="B4349">
        <v>19.141691000000002</v>
      </c>
      <c r="C4349" s="15">
        <v>72.863646000000003</v>
      </c>
      <c r="D4349" s="2" t="s">
        <v>9355</v>
      </c>
      <c r="E4349" s="14" t="s">
        <v>5079</v>
      </c>
      <c r="F4349" s="14" t="e" vm="11">
        <v>#VALUE!</v>
      </c>
      <c r="G4349" s="2" t="str">
        <f>_xlfn.XLOOKUP(E4349,missing_cities!$Q$2:$Q$56,missing_cities!$R$2:$R$56,"Not Found",0)</f>
        <v>India</v>
      </c>
      <c r="H4349" t="str">
        <f>_xlfn.XLOOKUP(E4349,missing_cities!$Q$2:$Q$56,missing_cities!$S$2:$S$56,"Not Found",0)</f>
        <v>Asia</v>
      </c>
      <c r="I4349" t="s">
        <v>3449</v>
      </c>
      <c r="J4349" s="15">
        <v>0.43</v>
      </c>
      <c r="K4349" t="s">
        <v>34</v>
      </c>
      <c r="L4349" s="15" t="str">
        <f t="shared" si="134"/>
        <v>6:00-22:00</v>
      </c>
      <c r="M4349" s="16">
        <f t="shared" si="135"/>
        <v>0.67</v>
      </c>
      <c r="N4349" s="15">
        <v>7.02</v>
      </c>
      <c r="O4349" s="15">
        <v>62</v>
      </c>
      <c r="P4349" t="s">
        <v>20</v>
      </c>
      <c r="Q4349">
        <v>22</v>
      </c>
      <c r="R4349" t="s">
        <v>132</v>
      </c>
      <c r="S4349">
        <v>2021</v>
      </c>
      <c r="T4349" t="s">
        <v>31</v>
      </c>
      <c r="U4349" s="15">
        <v>3.9</v>
      </c>
      <c r="V4349" s="15">
        <v>5</v>
      </c>
      <c r="W4349" t="s">
        <v>27</v>
      </c>
    </row>
    <row r="4350" spans="1:23">
      <c r="A4350" t="s">
        <v>4395</v>
      </c>
      <c r="B4350">
        <v>-74.465142</v>
      </c>
      <c r="C4350" s="15">
        <v>53.401240000000001</v>
      </c>
      <c r="D4350" s="2" t="s">
        <v>9356</v>
      </c>
      <c r="E4350" s="14" t="str">
        <f>_xlfn.XLOOKUP(C4350,missing_cities!B:B,missing_cities!C:C,"Not Found",0)</f>
        <v>Error</v>
      </c>
      <c r="F4350" s="14" t="s">
        <v>9987</v>
      </c>
      <c r="G4350" s="2" t="str">
        <f>_xlfn.XLOOKUP(E4350,missing_cities!$Q$2:$Q$56,missing_cities!$R$2:$R$56,"Not Found",0)</f>
        <v>Error</v>
      </c>
      <c r="H4350" t="str">
        <f>_xlfn.XLOOKUP(E4350,missing_cities!$Q$2:$Q$56,missing_cities!$S$2:$S$56,"Not Found",0)</f>
        <v>Error</v>
      </c>
      <c r="I4350" t="s">
        <v>3449</v>
      </c>
      <c r="J4350" s="15">
        <v>0.32</v>
      </c>
      <c r="K4350" t="s">
        <v>19</v>
      </c>
      <c r="L4350" s="15" t="str">
        <f t="shared" si="134"/>
        <v>9:00-18:00</v>
      </c>
      <c r="M4350" s="16">
        <f t="shared" si="135"/>
        <v>0.37</v>
      </c>
      <c r="N4350" s="15">
        <v>10.28</v>
      </c>
      <c r="O4350" s="15">
        <v>49</v>
      </c>
      <c r="P4350" t="s">
        <v>29</v>
      </c>
      <c r="Q4350">
        <v>50</v>
      </c>
      <c r="R4350" t="s">
        <v>21</v>
      </c>
      <c r="S4350">
        <v>2013</v>
      </c>
      <c r="T4350" t="s">
        <v>31</v>
      </c>
      <c r="U4350" s="15">
        <v>3</v>
      </c>
      <c r="V4350" s="15">
        <v>10</v>
      </c>
      <c r="W4350" t="s">
        <v>23</v>
      </c>
    </row>
    <row r="4351" spans="1:23">
      <c r="A4351" t="s">
        <v>4396</v>
      </c>
      <c r="B4351">
        <v>25.351217999999999</v>
      </c>
      <c r="C4351" s="15">
        <v>55.375830000000001</v>
      </c>
      <c r="D4351" s="2" t="s">
        <v>9357</v>
      </c>
      <c r="E4351" s="14" t="s">
        <v>5076</v>
      </c>
      <c r="F4351" s="14" t="e" vm="10">
        <v>#VALUE!</v>
      </c>
      <c r="G4351" s="2" t="str">
        <f>_xlfn.XLOOKUP(E4351,missing_cities!$Q$2:$Q$56,missing_cities!$R$2:$R$56,"Not Found",0)</f>
        <v>United Arab Emirates</v>
      </c>
      <c r="H4351" t="str">
        <f>_xlfn.XLOOKUP(E4351,missing_cities!$Q$2:$Q$56,missing_cities!$S$2:$S$56,"Not Found",0)</f>
        <v>Asia</v>
      </c>
      <c r="I4351" t="s">
        <v>3449</v>
      </c>
      <c r="J4351" s="15">
        <v>0.23</v>
      </c>
      <c r="K4351" t="s">
        <v>34</v>
      </c>
      <c r="L4351" s="15" t="str">
        <f t="shared" si="134"/>
        <v>6:00-22:00</v>
      </c>
      <c r="M4351" s="16">
        <f t="shared" si="135"/>
        <v>0.67</v>
      </c>
      <c r="N4351" s="15">
        <v>11.07</v>
      </c>
      <c r="O4351" s="15">
        <v>95</v>
      </c>
      <c r="P4351" t="s">
        <v>39</v>
      </c>
      <c r="Q4351">
        <v>22</v>
      </c>
      <c r="R4351" t="s">
        <v>37</v>
      </c>
      <c r="S4351">
        <v>2017</v>
      </c>
      <c r="T4351" t="s">
        <v>31</v>
      </c>
      <c r="U4351" s="15">
        <v>5</v>
      </c>
      <c r="V4351" s="15">
        <v>3</v>
      </c>
      <c r="W4351" t="s">
        <v>23</v>
      </c>
    </row>
    <row r="4352" spans="1:23">
      <c r="A4352" t="s">
        <v>4397</v>
      </c>
      <c r="B4352">
        <v>19.527348</v>
      </c>
      <c r="C4352" s="15">
        <v>-99.072393000000005</v>
      </c>
      <c r="D4352" s="2" t="s">
        <v>7336</v>
      </c>
      <c r="E4352" s="14" t="s">
        <v>5119</v>
      </c>
      <c r="F4352" s="14" t="e" vm="13">
        <v>#VALUE!</v>
      </c>
      <c r="G4352" s="2" t="str">
        <f>_xlfn.XLOOKUP(E4352,missing_cities!$Q$2:$Q$56,missing_cities!$R$2:$R$56,"Not Found",0)</f>
        <v>Mexico</v>
      </c>
      <c r="H4352" t="str">
        <f>_xlfn.XLOOKUP(E4352,missing_cities!$Q$2:$Q$56,missing_cities!$S$2:$S$56,"Not Found",0)</f>
        <v>North America</v>
      </c>
      <c r="I4352" t="s">
        <v>3449</v>
      </c>
      <c r="J4352" s="15">
        <v>0.32</v>
      </c>
      <c r="K4352" t="s">
        <v>34</v>
      </c>
      <c r="L4352" s="15" t="str">
        <f t="shared" si="134"/>
        <v>6:00-22:00</v>
      </c>
      <c r="M4352" s="16">
        <f t="shared" si="135"/>
        <v>0.67</v>
      </c>
      <c r="N4352" s="15">
        <v>1.65</v>
      </c>
      <c r="O4352" s="15">
        <v>76</v>
      </c>
      <c r="P4352" t="s">
        <v>39</v>
      </c>
      <c r="Q4352">
        <v>350</v>
      </c>
      <c r="R4352" t="s">
        <v>76</v>
      </c>
      <c r="S4352">
        <v>2014</v>
      </c>
      <c r="T4352" t="s">
        <v>31</v>
      </c>
      <c r="U4352" s="15">
        <v>3.8</v>
      </c>
      <c r="V4352" s="15">
        <v>2</v>
      </c>
      <c r="W4352" t="s">
        <v>27</v>
      </c>
    </row>
    <row r="4353" spans="1:23">
      <c r="A4353" t="s">
        <v>4398</v>
      </c>
      <c r="B4353">
        <v>39.80659</v>
      </c>
      <c r="C4353" s="15">
        <v>116.29530800000001</v>
      </c>
      <c r="D4353" s="2" t="s">
        <v>9358</v>
      </c>
      <c r="E4353" s="14" t="s">
        <v>5071</v>
      </c>
      <c r="F4353" s="14" t="e" vm="9">
        <v>#VALUE!</v>
      </c>
      <c r="G4353" s="2" t="str">
        <f>_xlfn.XLOOKUP(E4353,missing_cities!$Q$2:$Q$56,missing_cities!$R$2:$R$56,"Not Found",0)</f>
        <v>China</v>
      </c>
      <c r="H4353" t="str">
        <f>_xlfn.XLOOKUP(E4353,missing_cities!$Q$2:$Q$56,missing_cities!$S$2:$S$56,"Not Found",0)</f>
        <v>Asia</v>
      </c>
      <c r="I4353" t="s">
        <v>3449</v>
      </c>
      <c r="J4353" s="15">
        <v>0.42</v>
      </c>
      <c r="K4353" s="1">
        <v>45862</v>
      </c>
      <c r="L4353" s="15" t="str">
        <f t="shared" si="134"/>
        <v>9.00-21.00</v>
      </c>
      <c r="M4353" s="16">
        <f t="shared" si="135"/>
        <v>12</v>
      </c>
      <c r="N4353" s="15">
        <v>4.76</v>
      </c>
      <c r="O4353" s="15">
        <v>98</v>
      </c>
      <c r="P4353" t="s">
        <v>39</v>
      </c>
      <c r="Q4353">
        <v>22</v>
      </c>
      <c r="R4353" t="s">
        <v>35</v>
      </c>
      <c r="S4353">
        <v>2015</v>
      </c>
      <c r="T4353" t="s">
        <v>22</v>
      </c>
      <c r="U4353" s="15">
        <v>3.7</v>
      </c>
      <c r="V4353" s="15">
        <v>8</v>
      </c>
      <c r="W4353" t="s">
        <v>32</v>
      </c>
    </row>
    <row r="4354" spans="1:23">
      <c r="A4354" t="s">
        <v>4399</v>
      </c>
      <c r="B4354">
        <v>-33.736884000000003</v>
      </c>
      <c r="C4354" s="15">
        <v>18.441344000000001</v>
      </c>
      <c r="D4354" s="2" t="s">
        <v>9359</v>
      </c>
      <c r="E4354" s="14" t="s">
        <v>5085</v>
      </c>
      <c r="F4354" s="14" t="e" vm="12">
        <v>#VALUE!</v>
      </c>
      <c r="G4354" s="2" t="str">
        <f>_xlfn.XLOOKUP(E4354,missing_cities!$Q$2:$Q$56,missing_cities!$R$2:$R$56,"Not Found",0)</f>
        <v>South Africa</v>
      </c>
      <c r="H4354" t="str">
        <f>_xlfn.XLOOKUP(E4354,missing_cities!$Q$2:$Q$56,missing_cities!$S$2:$S$56,"Not Found",0)</f>
        <v>Africa</v>
      </c>
      <c r="I4354" t="s">
        <v>3449</v>
      </c>
      <c r="J4354" s="15">
        <v>0.42</v>
      </c>
      <c r="K4354" t="s">
        <v>34</v>
      </c>
      <c r="L4354" s="15" t="str">
        <f t="shared" si="134"/>
        <v>6:00-22:00</v>
      </c>
      <c r="M4354" s="16">
        <f t="shared" si="135"/>
        <v>0.67</v>
      </c>
      <c r="N4354" s="15">
        <v>4.8600000000000003</v>
      </c>
      <c r="O4354" s="15">
        <v>60</v>
      </c>
      <c r="P4354" t="s">
        <v>25</v>
      </c>
      <c r="Q4354">
        <v>150</v>
      </c>
      <c r="R4354" t="s">
        <v>67</v>
      </c>
      <c r="S4354">
        <v>2021</v>
      </c>
      <c r="T4354" t="s">
        <v>31</v>
      </c>
      <c r="U4354" s="15">
        <v>3.5</v>
      </c>
      <c r="V4354" s="15">
        <v>4</v>
      </c>
      <c r="W4354" t="s">
        <v>23</v>
      </c>
    </row>
    <row r="4355" spans="1:23">
      <c r="A4355" t="s">
        <v>4400</v>
      </c>
      <c r="B4355">
        <v>25.287410000000001</v>
      </c>
      <c r="C4355" s="15">
        <v>55.201448999999997</v>
      </c>
      <c r="D4355" s="2" t="s">
        <v>9360</v>
      </c>
      <c r="E4355" s="14" t="s">
        <v>5076</v>
      </c>
      <c r="F4355" s="14" t="e" vm="10">
        <v>#VALUE!</v>
      </c>
      <c r="G4355" s="2" t="str">
        <f>_xlfn.XLOOKUP(E4355,missing_cities!$Q$2:$Q$56,missing_cities!$R$2:$R$56,"Not Found",0)</f>
        <v>United Arab Emirates</v>
      </c>
      <c r="H4355" t="str">
        <f>_xlfn.XLOOKUP(E4355,missing_cities!$Q$2:$Q$56,missing_cities!$S$2:$S$56,"Not Found",0)</f>
        <v>Asia</v>
      </c>
      <c r="I4355" t="s">
        <v>3449</v>
      </c>
      <c r="J4355" s="15">
        <v>0.23</v>
      </c>
      <c r="K4355" t="s">
        <v>19</v>
      </c>
      <c r="L4355" s="15" t="str">
        <f t="shared" ref="L4355:L4418" si="136">IF(ISNUMBER(SEARCH("-",K4355)),K4355,"9.00-21.00")</f>
        <v>9:00-18:00</v>
      </c>
      <c r="M4355" s="16">
        <f t="shared" ref="M4355:M4418" si="137">IF(ISNUMBER(SEARCH("-", L4355)), TEXT(RIGHT(L4355, LEN(L4355) - FIND("-", L4355)), "0.00") - TEXT(LEFT(L4355, FIND("-", L4355)-1), "0.00"), "")</f>
        <v>0.37</v>
      </c>
      <c r="N4355" s="15">
        <v>8.89</v>
      </c>
      <c r="O4355" s="15">
        <v>77</v>
      </c>
      <c r="P4355" t="s">
        <v>39</v>
      </c>
      <c r="Q4355">
        <v>150</v>
      </c>
      <c r="R4355" t="s">
        <v>21</v>
      </c>
      <c r="S4355">
        <v>2015</v>
      </c>
      <c r="T4355" t="s">
        <v>22</v>
      </c>
      <c r="U4355" s="15">
        <v>3.2</v>
      </c>
      <c r="V4355" s="15">
        <v>10</v>
      </c>
      <c r="W4355" t="s">
        <v>32</v>
      </c>
    </row>
    <row r="4356" spans="1:23">
      <c r="A4356" t="s">
        <v>4401</v>
      </c>
      <c r="B4356">
        <v>-33.782544999999999</v>
      </c>
      <c r="C4356" s="15">
        <v>18.598680999999999</v>
      </c>
      <c r="D4356" s="2" t="s">
        <v>9361</v>
      </c>
      <c r="E4356" s="14" t="s">
        <v>5085</v>
      </c>
      <c r="F4356" s="14" t="e" vm="12">
        <v>#VALUE!</v>
      </c>
      <c r="G4356" s="2" t="str">
        <f>_xlfn.XLOOKUP(E4356,missing_cities!$Q$2:$Q$56,missing_cities!$R$2:$R$56,"Not Found",0)</f>
        <v>South Africa</v>
      </c>
      <c r="H4356" t="str">
        <f>_xlfn.XLOOKUP(E4356,missing_cities!$Q$2:$Q$56,missing_cities!$S$2:$S$56,"Not Found",0)</f>
        <v>Africa</v>
      </c>
      <c r="I4356" t="s">
        <v>3449</v>
      </c>
      <c r="J4356" s="15">
        <v>0.25</v>
      </c>
      <c r="K4356" s="1">
        <v>45862</v>
      </c>
      <c r="L4356" s="15" t="str">
        <f t="shared" si="136"/>
        <v>9.00-21.00</v>
      </c>
      <c r="M4356" s="16">
        <f t="shared" si="137"/>
        <v>12</v>
      </c>
      <c r="N4356" s="15">
        <v>4.53</v>
      </c>
      <c r="O4356" s="15">
        <v>100</v>
      </c>
      <c r="P4356" t="s">
        <v>29</v>
      </c>
      <c r="Q4356">
        <v>350</v>
      </c>
      <c r="R4356" t="s">
        <v>81</v>
      </c>
      <c r="S4356">
        <v>2013</v>
      </c>
      <c r="T4356" t="s">
        <v>22</v>
      </c>
      <c r="U4356" s="15">
        <v>3.1</v>
      </c>
      <c r="V4356" s="15">
        <v>1</v>
      </c>
      <c r="W4356" t="s">
        <v>32</v>
      </c>
    </row>
    <row r="4357" spans="1:23">
      <c r="A4357" t="s">
        <v>4402</v>
      </c>
      <c r="B4357">
        <v>-33.773950999999997</v>
      </c>
      <c r="C4357" s="15">
        <v>151.234477</v>
      </c>
      <c r="D4357" s="2" t="s">
        <v>9362</v>
      </c>
      <c r="E4357" s="14" t="s">
        <v>5069</v>
      </c>
      <c r="F4357" s="14" t="e" vm="8">
        <v>#VALUE!</v>
      </c>
      <c r="G4357" s="2" t="str">
        <f>_xlfn.XLOOKUP(E4357,missing_cities!$Q$2:$Q$56,missing_cities!$R$2:$R$56,"Not Found",0)</f>
        <v>Australia</v>
      </c>
      <c r="H4357" t="str">
        <f>_xlfn.XLOOKUP(E4357,missing_cities!$Q$2:$Q$56,missing_cities!$S$2:$S$56,"Not Found",0)</f>
        <v>Australia</v>
      </c>
      <c r="I4357" t="s">
        <v>3449</v>
      </c>
      <c r="J4357" s="15">
        <v>0.49</v>
      </c>
      <c r="K4357" t="s">
        <v>34</v>
      </c>
      <c r="L4357" s="15" t="str">
        <f t="shared" si="136"/>
        <v>6:00-22:00</v>
      </c>
      <c r="M4357" s="16">
        <f t="shared" si="137"/>
        <v>0.67</v>
      </c>
      <c r="N4357" s="15">
        <v>0.68</v>
      </c>
      <c r="O4357" s="15">
        <v>28</v>
      </c>
      <c r="P4357" t="s">
        <v>29</v>
      </c>
      <c r="Q4357">
        <v>350</v>
      </c>
      <c r="R4357" t="s">
        <v>42</v>
      </c>
      <c r="S4357">
        <v>2015</v>
      </c>
      <c r="T4357" t="s">
        <v>22</v>
      </c>
      <c r="U4357" s="15">
        <v>3.6</v>
      </c>
      <c r="V4357" s="15">
        <v>4</v>
      </c>
      <c r="W4357" t="s">
        <v>23</v>
      </c>
    </row>
    <row r="4358" spans="1:23">
      <c r="A4358" t="s">
        <v>4403</v>
      </c>
      <c r="B4358">
        <v>43.634726999999998</v>
      </c>
      <c r="C4358" s="15">
        <v>-79.405873999999997</v>
      </c>
      <c r="D4358" s="2" t="s">
        <v>9363</v>
      </c>
      <c r="E4358" s="14" t="s">
        <v>5050</v>
      </c>
      <c r="F4358" s="14" t="e" vm="1">
        <v>#VALUE!</v>
      </c>
      <c r="G4358" s="2" t="str">
        <f>_xlfn.XLOOKUP(E4358,missing_cities!$Q$2:$Q$56,missing_cities!$R$2:$R$56,"Not Found",0)</f>
        <v>Canada</v>
      </c>
      <c r="H4358" t="str">
        <f>_xlfn.XLOOKUP(E4358,missing_cities!$Q$2:$Q$56,missing_cities!$S$2:$S$56,"Not Found",0)</f>
        <v>North America</v>
      </c>
      <c r="I4358" t="s">
        <v>3449</v>
      </c>
      <c r="J4358" s="15">
        <v>0.17</v>
      </c>
      <c r="K4358" t="s">
        <v>19</v>
      </c>
      <c r="L4358" s="15" t="str">
        <f t="shared" si="136"/>
        <v>9:00-18:00</v>
      </c>
      <c r="M4358" s="16">
        <f t="shared" si="137"/>
        <v>0.37</v>
      </c>
      <c r="N4358" s="15">
        <v>6.08</v>
      </c>
      <c r="O4358" s="15">
        <v>57</v>
      </c>
      <c r="P4358" t="s">
        <v>37</v>
      </c>
      <c r="Q4358">
        <v>50</v>
      </c>
      <c r="R4358" t="s">
        <v>21</v>
      </c>
      <c r="S4358">
        <v>2010</v>
      </c>
      <c r="T4358" t="s">
        <v>31</v>
      </c>
      <c r="U4358" s="15">
        <v>3.8</v>
      </c>
      <c r="V4358" s="15">
        <v>9</v>
      </c>
      <c r="W4358" t="s">
        <v>23</v>
      </c>
    </row>
    <row r="4359" spans="1:23">
      <c r="A4359" t="s">
        <v>4404</v>
      </c>
      <c r="B4359">
        <v>52.197965000000003</v>
      </c>
      <c r="C4359" s="15">
        <v>105.383456</v>
      </c>
      <c r="D4359" s="2" t="s">
        <v>9364</v>
      </c>
      <c r="E4359" s="14">
        <f>_xlfn.XLOOKUP(C4359,missing_cities!B:B,missing_cities!C:C,"Not Found",0)</f>
        <v>0</v>
      </c>
      <c r="F4359" s="14" t="s">
        <v>9990</v>
      </c>
      <c r="G4359" s="2" t="str">
        <f>_xlfn.XLOOKUP(E4359,missing_cities!$Q$2:$Q$56,missing_cities!$R$2:$R$56,"Not Found",0)</f>
        <v>Not Found</v>
      </c>
      <c r="H4359" t="str">
        <f>_xlfn.XLOOKUP(E4359,missing_cities!$Q$2:$Q$56,missing_cities!$S$2:$S$56,"Not Found",0)</f>
        <v>Not Found</v>
      </c>
      <c r="I4359" t="s">
        <v>3449</v>
      </c>
      <c r="J4359" s="15">
        <v>0.11</v>
      </c>
      <c r="K4359" t="s">
        <v>19</v>
      </c>
      <c r="L4359" s="15" t="str">
        <f t="shared" si="136"/>
        <v>9:00-18:00</v>
      </c>
      <c r="M4359" s="16">
        <f t="shared" si="137"/>
        <v>0.37</v>
      </c>
      <c r="N4359" s="15">
        <v>9.7200000000000006</v>
      </c>
      <c r="O4359" s="15">
        <v>100</v>
      </c>
      <c r="P4359" t="s">
        <v>37</v>
      </c>
      <c r="Q4359">
        <v>50</v>
      </c>
      <c r="R4359" t="s">
        <v>30</v>
      </c>
      <c r="S4359">
        <v>2012</v>
      </c>
      <c r="T4359" t="s">
        <v>31</v>
      </c>
      <c r="U4359" s="15">
        <v>4.4000000000000004</v>
      </c>
      <c r="V4359" s="15">
        <v>3</v>
      </c>
      <c r="W4359" t="s">
        <v>32</v>
      </c>
    </row>
    <row r="4360" spans="1:23">
      <c r="A4360" t="s">
        <v>4405</v>
      </c>
      <c r="B4360">
        <v>-33.883867000000002</v>
      </c>
      <c r="C4360" s="15">
        <v>18.447344000000001</v>
      </c>
      <c r="D4360" s="2" t="s">
        <v>9365</v>
      </c>
      <c r="E4360" s="14" t="s">
        <v>5085</v>
      </c>
      <c r="F4360" s="14" t="e" vm="12">
        <v>#VALUE!</v>
      </c>
      <c r="G4360" s="2" t="str">
        <f>_xlfn.XLOOKUP(E4360,missing_cities!$Q$2:$Q$56,missing_cities!$R$2:$R$56,"Not Found",0)</f>
        <v>South Africa</v>
      </c>
      <c r="H4360" t="str">
        <f>_xlfn.XLOOKUP(E4360,missing_cities!$Q$2:$Q$56,missing_cities!$S$2:$S$56,"Not Found",0)</f>
        <v>Africa</v>
      </c>
      <c r="I4360" t="s">
        <v>3449</v>
      </c>
      <c r="J4360" s="15">
        <v>0.27</v>
      </c>
      <c r="K4360" s="1">
        <v>45862</v>
      </c>
      <c r="L4360" s="15" t="str">
        <f t="shared" si="136"/>
        <v>9.00-21.00</v>
      </c>
      <c r="M4360" s="16">
        <f t="shared" si="137"/>
        <v>12</v>
      </c>
      <c r="N4360" s="15">
        <v>5.64</v>
      </c>
      <c r="O4360" s="15">
        <v>31</v>
      </c>
      <c r="P4360" t="s">
        <v>29</v>
      </c>
      <c r="Q4360">
        <v>22</v>
      </c>
      <c r="R4360" t="s">
        <v>48</v>
      </c>
      <c r="S4360">
        <v>2014</v>
      </c>
      <c r="T4360" t="s">
        <v>22</v>
      </c>
      <c r="U4360" s="15">
        <v>4.3</v>
      </c>
      <c r="V4360" s="15">
        <v>10</v>
      </c>
      <c r="W4360" t="s">
        <v>27</v>
      </c>
    </row>
    <row r="4361" spans="1:23">
      <c r="A4361" t="s">
        <v>4406</v>
      </c>
      <c r="B4361">
        <v>-33.809724000000003</v>
      </c>
      <c r="C4361" s="15">
        <v>151.283503</v>
      </c>
      <c r="D4361" s="2" t="s">
        <v>9366</v>
      </c>
      <c r="E4361" s="14" t="s">
        <v>5069</v>
      </c>
      <c r="F4361" s="14" t="e" vm="8">
        <v>#VALUE!</v>
      </c>
      <c r="G4361" s="2" t="str">
        <f>_xlfn.XLOOKUP(E4361,missing_cities!$Q$2:$Q$56,missing_cities!$R$2:$R$56,"Not Found",0)</f>
        <v>Australia</v>
      </c>
      <c r="H4361" t="str">
        <f>_xlfn.XLOOKUP(E4361,missing_cities!$Q$2:$Q$56,missing_cities!$S$2:$S$56,"Not Found",0)</f>
        <v>Australia</v>
      </c>
      <c r="I4361" t="s">
        <v>3449</v>
      </c>
      <c r="J4361" s="15">
        <v>0.36</v>
      </c>
      <c r="K4361" s="1">
        <v>45862</v>
      </c>
      <c r="L4361" s="15" t="str">
        <f t="shared" si="136"/>
        <v>9.00-21.00</v>
      </c>
      <c r="M4361" s="16">
        <f t="shared" si="137"/>
        <v>12</v>
      </c>
      <c r="N4361" s="15">
        <v>16.36</v>
      </c>
      <c r="O4361" s="15">
        <v>73</v>
      </c>
      <c r="P4361" t="s">
        <v>29</v>
      </c>
      <c r="Q4361">
        <v>22</v>
      </c>
      <c r="R4361" t="s">
        <v>42</v>
      </c>
      <c r="S4361">
        <v>2023</v>
      </c>
      <c r="T4361" t="s">
        <v>31</v>
      </c>
      <c r="U4361" s="15">
        <v>4.5999999999999996</v>
      </c>
      <c r="V4361" s="15">
        <v>1</v>
      </c>
      <c r="W4361" t="s">
        <v>32</v>
      </c>
    </row>
    <row r="4362" spans="1:23">
      <c r="A4362" t="s">
        <v>4407</v>
      </c>
      <c r="B4362">
        <v>-33.734512000000002</v>
      </c>
      <c r="C4362" s="15">
        <v>151.391344</v>
      </c>
      <c r="D4362" s="2" t="s">
        <v>9367</v>
      </c>
      <c r="E4362" s="14" t="s">
        <v>5069</v>
      </c>
      <c r="F4362" s="14" t="e" vm="8">
        <v>#VALUE!</v>
      </c>
      <c r="G4362" s="2" t="str">
        <f>_xlfn.XLOOKUP(E4362,missing_cities!$Q$2:$Q$56,missing_cities!$R$2:$R$56,"Not Found",0)</f>
        <v>Australia</v>
      </c>
      <c r="H4362" t="str">
        <f>_xlfn.XLOOKUP(E4362,missing_cities!$Q$2:$Q$56,missing_cities!$S$2:$S$56,"Not Found",0)</f>
        <v>Australia</v>
      </c>
      <c r="I4362" t="s">
        <v>3449</v>
      </c>
      <c r="J4362" s="15">
        <v>0.25</v>
      </c>
      <c r="K4362" t="s">
        <v>19</v>
      </c>
      <c r="L4362" s="15" t="str">
        <f t="shared" si="136"/>
        <v>9:00-18:00</v>
      </c>
      <c r="M4362" s="16">
        <f t="shared" si="137"/>
        <v>0.37</v>
      </c>
      <c r="N4362" s="15">
        <v>14.04</v>
      </c>
      <c r="O4362" s="15">
        <v>29</v>
      </c>
      <c r="P4362" t="s">
        <v>39</v>
      </c>
      <c r="Q4362">
        <v>350</v>
      </c>
      <c r="R4362" t="s">
        <v>37</v>
      </c>
      <c r="S4362">
        <v>2022</v>
      </c>
      <c r="T4362" t="s">
        <v>31</v>
      </c>
      <c r="U4362" s="15">
        <v>3.4</v>
      </c>
      <c r="V4362" s="15">
        <v>5</v>
      </c>
      <c r="W4362" t="s">
        <v>27</v>
      </c>
    </row>
    <row r="4363" spans="1:23">
      <c r="A4363" t="s">
        <v>4408</v>
      </c>
      <c r="B4363">
        <v>-33.729816999999997</v>
      </c>
      <c r="C4363" s="15">
        <v>151.376172</v>
      </c>
      <c r="D4363" s="2" t="s">
        <v>9368</v>
      </c>
      <c r="E4363" s="14" t="s">
        <v>5069</v>
      </c>
      <c r="F4363" s="14" t="e" vm="8">
        <v>#VALUE!</v>
      </c>
      <c r="G4363" s="2" t="str">
        <f>_xlfn.XLOOKUP(E4363,missing_cities!$Q$2:$Q$56,missing_cities!$R$2:$R$56,"Not Found",0)</f>
        <v>Australia</v>
      </c>
      <c r="H4363" t="str">
        <f>_xlfn.XLOOKUP(E4363,missing_cities!$Q$2:$Q$56,missing_cities!$S$2:$S$56,"Not Found",0)</f>
        <v>Australia</v>
      </c>
      <c r="I4363" t="s">
        <v>3449</v>
      </c>
      <c r="J4363" s="15">
        <v>0.19</v>
      </c>
      <c r="K4363" t="s">
        <v>34</v>
      </c>
      <c r="L4363" s="15" t="str">
        <f t="shared" si="136"/>
        <v>6:00-22:00</v>
      </c>
      <c r="M4363" s="16">
        <f t="shared" si="137"/>
        <v>0.67</v>
      </c>
      <c r="N4363" s="15">
        <v>3.73</v>
      </c>
      <c r="O4363" s="15">
        <v>41</v>
      </c>
      <c r="P4363" t="s">
        <v>37</v>
      </c>
      <c r="Q4363">
        <v>350</v>
      </c>
      <c r="R4363" t="s">
        <v>37</v>
      </c>
      <c r="S4363">
        <v>2017</v>
      </c>
      <c r="T4363" t="s">
        <v>31</v>
      </c>
      <c r="U4363" s="15">
        <v>4.5999999999999996</v>
      </c>
      <c r="V4363" s="15">
        <v>3</v>
      </c>
      <c r="W4363" t="s">
        <v>23</v>
      </c>
    </row>
    <row r="4364" spans="1:23">
      <c r="A4364" t="s">
        <v>4409</v>
      </c>
      <c r="B4364">
        <v>19.503658000000001</v>
      </c>
      <c r="C4364" s="15">
        <v>-99.144160999999997</v>
      </c>
      <c r="D4364" s="2" t="s">
        <v>9369</v>
      </c>
      <c r="E4364" s="14" t="s">
        <v>5119</v>
      </c>
      <c r="F4364" s="14" t="e" vm="13">
        <v>#VALUE!</v>
      </c>
      <c r="G4364" s="2" t="str">
        <f>_xlfn.XLOOKUP(E4364,missing_cities!$Q$2:$Q$56,missing_cities!$R$2:$R$56,"Not Found",0)</f>
        <v>Mexico</v>
      </c>
      <c r="H4364" t="str">
        <f>_xlfn.XLOOKUP(E4364,missing_cities!$Q$2:$Q$56,missing_cities!$S$2:$S$56,"Not Found",0)</f>
        <v>North America</v>
      </c>
      <c r="I4364" t="s">
        <v>3449</v>
      </c>
      <c r="J4364" s="15">
        <v>0.44</v>
      </c>
      <c r="K4364" t="s">
        <v>19</v>
      </c>
      <c r="L4364" s="15" t="str">
        <f t="shared" si="136"/>
        <v>9:00-18:00</v>
      </c>
      <c r="M4364" s="16">
        <f t="shared" si="137"/>
        <v>0.37</v>
      </c>
      <c r="N4364" s="15">
        <v>11.23</v>
      </c>
      <c r="O4364" s="15">
        <v>30</v>
      </c>
      <c r="P4364" t="s">
        <v>25</v>
      </c>
      <c r="Q4364">
        <v>150</v>
      </c>
      <c r="R4364" t="s">
        <v>81</v>
      </c>
      <c r="S4364">
        <v>2021</v>
      </c>
      <c r="T4364" t="s">
        <v>31</v>
      </c>
      <c r="U4364" s="15">
        <v>4.7</v>
      </c>
      <c r="V4364" s="15">
        <v>10</v>
      </c>
      <c r="W4364" t="s">
        <v>23</v>
      </c>
    </row>
    <row r="4365" spans="1:23">
      <c r="A4365" t="s">
        <v>4410</v>
      </c>
      <c r="B4365">
        <v>39.938201999999997</v>
      </c>
      <c r="C4365" s="15">
        <v>116.22417</v>
      </c>
      <c r="D4365" s="2" t="s">
        <v>9370</v>
      </c>
      <c r="E4365" s="14" t="s">
        <v>5071</v>
      </c>
      <c r="F4365" s="14" t="e" vm="9">
        <v>#VALUE!</v>
      </c>
      <c r="G4365" s="2" t="str">
        <f>_xlfn.XLOOKUP(E4365,missing_cities!$Q$2:$Q$56,missing_cities!$R$2:$R$56,"Not Found",0)</f>
        <v>China</v>
      </c>
      <c r="H4365" t="str">
        <f>_xlfn.XLOOKUP(E4365,missing_cities!$Q$2:$Q$56,missing_cities!$S$2:$S$56,"Not Found",0)</f>
        <v>Asia</v>
      </c>
      <c r="I4365" t="s">
        <v>3449</v>
      </c>
      <c r="J4365" s="15">
        <v>0.21</v>
      </c>
      <c r="K4365" t="s">
        <v>34</v>
      </c>
      <c r="L4365" s="15" t="str">
        <f t="shared" si="136"/>
        <v>6:00-22:00</v>
      </c>
      <c r="M4365" s="16">
        <f t="shared" si="137"/>
        <v>0.67</v>
      </c>
      <c r="N4365" s="15">
        <v>6.94</v>
      </c>
      <c r="O4365" s="15">
        <v>83</v>
      </c>
      <c r="P4365" t="s">
        <v>37</v>
      </c>
      <c r="Q4365">
        <v>350</v>
      </c>
      <c r="R4365" t="s">
        <v>30</v>
      </c>
      <c r="S4365">
        <v>2011</v>
      </c>
      <c r="T4365" t="s">
        <v>22</v>
      </c>
      <c r="U4365" s="15">
        <v>4.5999999999999996</v>
      </c>
      <c r="V4365" s="15">
        <v>7</v>
      </c>
      <c r="W4365" t="s">
        <v>32</v>
      </c>
    </row>
    <row r="4366" spans="1:23">
      <c r="A4366" t="s">
        <v>4411</v>
      </c>
      <c r="B4366">
        <v>-33.838042999999999</v>
      </c>
      <c r="C4366" s="15">
        <v>151.28636399999999</v>
      </c>
      <c r="D4366" s="2" t="s">
        <v>9371</v>
      </c>
      <c r="E4366" s="14" t="s">
        <v>5069</v>
      </c>
      <c r="F4366" s="14" t="e" vm="8">
        <v>#VALUE!</v>
      </c>
      <c r="G4366" s="2" t="str">
        <f>_xlfn.XLOOKUP(E4366,missing_cities!$Q$2:$Q$56,missing_cities!$R$2:$R$56,"Not Found",0)</f>
        <v>Australia</v>
      </c>
      <c r="H4366" t="str">
        <f>_xlfn.XLOOKUP(E4366,missing_cities!$Q$2:$Q$56,missing_cities!$S$2:$S$56,"Not Found",0)</f>
        <v>Australia</v>
      </c>
      <c r="I4366" t="s">
        <v>3449</v>
      </c>
      <c r="J4366" s="15">
        <v>0.41</v>
      </c>
      <c r="K4366" t="s">
        <v>19</v>
      </c>
      <c r="L4366" s="15" t="str">
        <f t="shared" si="136"/>
        <v>9:00-18:00</v>
      </c>
      <c r="M4366" s="16">
        <f t="shared" si="137"/>
        <v>0.37</v>
      </c>
      <c r="N4366" s="15">
        <v>1.26</v>
      </c>
      <c r="O4366" s="15">
        <v>65</v>
      </c>
      <c r="P4366" t="s">
        <v>25</v>
      </c>
      <c r="Q4366">
        <v>350</v>
      </c>
      <c r="R4366" t="s">
        <v>35</v>
      </c>
      <c r="S4366">
        <v>2011</v>
      </c>
      <c r="T4366" t="s">
        <v>31</v>
      </c>
      <c r="U4366" s="15">
        <v>4.5999999999999996</v>
      </c>
      <c r="V4366" s="15">
        <v>7</v>
      </c>
      <c r="W4366" t="s">
        <v>23</v>
      </c>
    </row>
    <row r="4367" spans="1:23">
      <c r="A4367" t="s">
        <v>4412</v>
      </c>
      <c r="B4367">
        <v>52.555041000000003</v>
      </c>
      <c r="C4367" s="15">
        <v>13.454411</v>
      </c>
      <c r="D4367" s="2" t="s">
        <v>9372</v>
      </c>
      <c r="E4367" s="14" t="s">
        <v>5057</v>
      </c>
      <c r="F4367" s="14" t="e" vm="3">
        <v>#VALUE!</v>
      </c>
      <c r="G4367" s="2" t="str">
        <f>_xlfn.XLOOKUP(E4367,missing_cities!$Q$2:$Q$56,missing_cities!$R$2:$R$56,"Not Found",0)</f>
        <v>Germany</v>
      </c>
      <c r="H4367" t="str">
        <f>_xlfn.XLOOKUP(E4367,missing_cities!$Q$2:$Q$56,missing_cities!$S$2:$S$56,"Not Found",0)</f>
        <v>Europe</v>
      </c>
      <c r="I4367" t="s">
        <v>3449</v>
      </c>
      <c r="J4367" s="15">
        <v>0.44</v>
      </c>
      <c r="K4367" s="1">
        <v>45862</v>
      </c>
      <c r="L4367" s="15" t="str">
        <f t="shared" si="136"/>
        <v>9.00-21.00</v>
      </c>
      <c r="M4367" s="16">
        <f t="shared" si="137"/>
        <v>12</v>
      </c>
      <c r="N4367" s="15">
        <v>16.48</v>
      </c>
      <c r="O4367" s="15">
        <v>20</v>
      </c>
      <c r="P4367" t="s">
        <v>25</v>
      </c>
      <c r="Q4367">
        <v>50</v>
      </c>
      <c r="R4367" t="s">
        <v>30</v>
      </c>
      <c r="S4367">
        <v>2012</v>
      </c>
      <c r="T4367" t="s">
        <v>31</v>
      </c>
      <c r="U4367" s="15">
        <v>4.5</v>
      </c>
      <c r="V4367" s="15">
        <v>2</v>
      </c>
      <c r="W4367" t="s">
        <v>32</v>
      </c>
    </row>
    <row r="4368" spans="1:23">
      <c r="A4368" t="s">
        <v>4413</v>
      </c>
      <c r="B4368">
        <v>-46.467117000000002</v>
      </c>
      <c r="C4368" s="15">
        <v>-48.037466000000002</v>
      </c>
      <c r="D4368" s="2" t="s">
        <v>9373</v>
      </c>
      <c r="E4368" s="14" t="str">
        <f>_xlfn.XLOOKUP(C4368,missing_cities!B:B,missing_cities!C:C,"Not Found",0)</f>
        <v>Error</v>
      </c>
      <c r="F4368" s="14" t="s">
        <v>9987</v>
      </c>
      <c r="G4368" s="2" t="str">
        <f>_xlfn.XLOOKUP(E4368,missing_cities!$Q$2:$Q$56,missing_cities!$R$2:$R$56,"Not Found",0)</f>
        <v>Error</v>
      </c>
      <c r="H4368" t="str">
        <f>_xlfn.XLOOKUP(E4368,missing_cities!$Q$2:$Q$56,missing_cities!$S$2:$S$56,"Not Found",0)</f>
        <v>Error</v>
      </c>
      <c r="I4368" t="s">
        <v>3449</v>
      </c>
      <c r="J4368" s="15">
        <v>0.48</v>
      </c>
      <c r="K4368" t="s">
        <v>34</v>
      </c>
      <c r="L4368" s="15" t="str">
        <f t="shared" si="136"/>
        <v>6:00-22:00</v>
      </c>
      <c r="M4368" s="16">
        <f t="shared" si="137"/>
        <v>0.67</v>
      </c>
      <c r="N4368" s="15">
        <v>8.5299999999999994</v>
      </c>
      <c r="O4368" s="15">
        <v>70</v>
      </c>
      <c r="P4368" t="s">
        <v>39</v>
      </c>
      <c r="Q4368">
        <v>350</v>
      </c>
      <c r="R4368" t="s">
        <v>37</v>
      </c>
      <c r="S4368">
        <v>2010</v>
      </c>
      <c r="T4368" t="s">
        <v>31</v>
      </c>
      <c r="U4368" s="15">
        <v>3.4</v>
      </c>
      <c r="V4368" s="15">
        <v>1</v>
      </c>
      <c r="W4368" t="s">
        <v>27</v>
      </c>
    </row>
    <row r="4369" spans="1:23">
      <c r="A4369" t="s">
        <v>4414</v>
      </c>
      <c r="B4369">
        <v>43.719245999999998</v>
      </c>
      <c r="C4369" s="15">
        <v>-79.408437000000006</v>
      </c>
      <c r="D4369" s="2" t="s">
        <v>9374</v>
      </c>
      <c r="E4369" s="14" t="s">
        <v>5050</v>
      </c>
      <c r="F4369" s="14" t="e" vm="1">
        <v>#VALUE!</v>
      </c>
      <c r="G4369" s="2" t="str">
        <f>_xlfn.XLOOKUP(E4369,missing_cities!$Q$2:$Q$56,missing_cities!$R$2:$R$56,"Not Found",0)</f>
        <v>Canada</v>
      </c>
      <c r="H4369" t="str">
        <f>_xlfn.XLOOKUP(E4369,missing_cities!$Q$2:$Q$56,missing_cities!$S$2:$S$56,"Not Found",0)</f>
        <v>North America</v>
      </c>
      <c r="I4369" t="s">
        <v>3449</v>
      </c>
      <c r="J4369" s="15">
        <v>0.47</v>
      </c>
      <c r="K4369" t="s">
        <v>19</v>
      </c>
      <c r="L4369" s="15" t="str">
        <f t="shared" si="136"/>
        <v>9:00-18:00</v>
      </c>
      <c r="M4369" s="16">
        <f t="shared" si="137"/>
        <v>0.37</v>
      </c>
      <c r="N4369" s="15">
        <v>4.26</v>
      </c>
      <c r="O4369" s="15">
        <v>13</v>
      </c>
      <c r="P4369" t="s">
        <v>37</v>
      </c>
      <c r="Q4369">
        <v>50</v>
      </c>
      <c r="R4369" t="s">
        <v>67</v>
      </c>
      <c r="S4369">
        <v>2017</v>
      </c>
      <c r="T4369" t="s">
        <v>31</v>
      </c>
      <c r="U4369" s="15">
        <v>3.2</v>
      </c>
      <c r="V4369" s="15">
        <v>10</v>
      </c>
      <c r="W4369" t="s">
        <v>27</v>
      </c>
    </row>
    <row r="4370" spans="1:23">
      <c r="A4370" t="s">
        <v>4415</v>
      </c>
      <c r="B4370">
        <v>41.857050999999998</v>
      </c>
      <c r="C4370" s="15">
        <v>-87.731588000000002</v>
      </c>
      <c r="D4370" s="2" t="s">
        <v>9375</v>
      </c>
      <c r="E4370" s="14" t="s">
        <v>5065</v>
      </c>
      <c r="F4370" s="14" t="e" vm="5">
        <v>#VALUE!</v>
      </c>
      <c r="G4370" s="2" t="str">
        <f>_xlfn.XLOOKUP(E4370,missing_cities!$Q$2:$Q$56,missing_cities!$R$2:$R$56,"Not Found",0)</f>
        <v>United States</v>
      </c>
      <c r="H4370" t="str">
        <f>_xlfn.XLOOKUP(E4370,missing_cities!$Q$2:$Q$56,missing_cities!$S$2:$S$56,"Not Found",0)</f>
        <v>North America</v>
      </c>
      <c r="I4370" t="s">
        <v>3449</v>
      </c>
      <c r="J4370" s="15">
        <v>0.16</v>
      </c>
      <c r="K4370" t="s">
        <v>34</v>
      </c>
      <c r="L4370" s="15" t="str">
        <f t="shared" si="136"/>
        <v>6:00-22:00</v>
      </c>
      <c r="M4370" s="16">
        <f t="shared" si="137"/>
        <v>0.67</v>
      </c>
      <c r="N4370" s="15">
        <v>11.8</v>
      </c>
      <c r="O4370" s="15">
        <v>15</v>
      </c>
      <c r="P4370" t="s">
        <v>20</v>
      </c>
      <c r="Q4370">
        <v>50</v>
      </c>
      <c r="R4370" t="s">
        <v>48</v>
      </c>
      <c r="S4370">
        <v>2011</v>
      </c>
      <c r="T4370" t="s">
        <v>22</v>
      </c>
      <c r="U4370" s="15">
        <v>4.5</v>
      </c>
      <c r="V4370" s="15">
        <v>4</v>
      </c>
      <c r="W4370" t="s">
        <v>23</v>
      </c>
    </row>
    <row r="4371" spans="1:23">
      <c r="A4371" t="s">
        <v>4416</v>
      </c>
      <c r="B4371">
        <v>55.842868000000003</v>
      </c>
      <c r="C4371" s="15">
        <v>37.685456000000002</v>
      </c>
      <c r="D4371" s="2" t="s">
        <v>9376</v>
      </c>
      <c r="E4371" s="14" t="s">
        <v>5052</v>
      </c>
      <c r="F4371" s="14" t="e" vm="2">
        <v>#VALUE!</v>
      </c>
      <c r="G4371" s="2" t="str">
        <f>_xlfn.XLOOKUP(E4371,missing_cities!$Q$2:$Q$56,missing_cities!$R$2:$R$56,"Not Found",0)</f>
        <v>Russia</v>
      </c>
      <c r="H4371" t="str">
        <f>_xlfn.XLOOKUP(E4371,missing_cities!$Q$2:$Q$56,missing_cities!$S$2:$S$56,"Not Found",0)</f>
        <v>Europe</v>
      </c>
      <c r="I4371" t="s">
        <v>3449</v>
      </c>
      <c r="J4371" s="15">
        <v>0.17</v>
      </c>
      <c r="K4371" t="s">
        <v>19</v>
      </c>
      <c r="L4371" s="15" t="str">
        <f t="shared" si="136"/>
        <v>9:00-18:00</v>
      </c>
      <c r="M4371" s="16">
        <f t="shared" si="137"/>
        <v>0.37</v>
      </c>
      <c r="N4371" s="15">
        <v>12.93</v>
      </c>
      <c r="O4371" s="15">
        <v>19</v>
      </c>
      <c r="P4371" t="s">
        <v>25</v>
      </c>
      <c r="Q4371">
        <v>22</v>
      </c>
      <c r="R4371" t="s">
        <v>21</v>
      </c>
      <c r="S4371">
        <v>2023</v>
      </c>
      <c r="T4371" t="s">
        <v>31</v>
      </c>
      <c r="U4371" s="15">
        <v>4.5</v>
      </c>
      <c r="V4371" s="15">
        <v>8</v>
      </c>
      <c r="W4371" t="s">
        <v>23</v>
      </c>
    </row>
    <row r="4372" spans="1:23">
      <c r="A4372" t="s">
        <v>4417</v>
      </c>
      <c r="B4372">
        <v>-23.545549000000001</v>
      </c>
      <c r="C4372" s="15">
        <v>-46.609974999999999</v>
      </c>
      <c r="D4372" s="2" t="s">
        <v>9377</v>
      </c>
      <c r="E4372" s="14" t="s">
        <v>5067</v>
      </c>
      <c r="F4372" s="14" t="e" vm="7">
        <v>#VALUE!</v>
      </c>
      <c r="G4372" s="2" t="str">
        <f>_xlfn.XLOOKUP(E4372,missing_cities!$Q$2:$Q$56,missing_cities!$R$2:$R$56,"Not Found",0)</f>
        <v>Brazil</v>
      </c>
      <c r="H4372" t="str">
        <f>_xlfn.XLOOKUP(E4372,missing_cities!$Q$2:$Q$56,missing_cities!$S$2:$S$56,"Not Found",0)</f>
        <v>South America</v>
      </c>
      <c r="I4372" t="s">
        <v>3449</v>
      </c>
      <c r="J4372" s="15">
        <v>0.26</v>
      </c>
      <c r="K4372" t="s">
        <v>34</v>
      </c>
      <c r="L4372" s="15" t="str">
        <f t="shared" si="136"/>
        <v>6:00-22:00</v>
      </c>
      <c r="M4372" s="16">
        <f t="shared" si="137"/>
        <v>0.67</v>
      </c>
      <c r="N4372" s="15">
        <v>9.23</v>
      </c>
      <c r="O4372" s="15">
        <v>81</v>
      </c>
      <c r="P4372" t="s">
        <v>39</v>
      </c>
      <c r="Q4372">
        <v>22</v>
      </c>
      <c r="R4372" t="s">
        <v>21</v>
      </c>
      <c r="S4372">
        <v>2013</v>
      </c>
      <c r="T4372" t="s">
        <v>22</v>
      </c>
      <c r="U4372" s="15">
        <v>3.5</v>
      </c>
      <c r="V4372" s="15">
        <v>2</v>
      </c>
      <c r="W4372" t="s">
        <v>23</v>
      </c>
    </row>
    <row r="4373" spans="1:23">
      <c r="A4373" t="s">
        <v>4418</v>
      </c>
      <c r="B4373">
        <v>-16.713394999999998</v>
      </c>
      <c r="C4373" s="15">
        <v>-130.171244</v>
      </c>
      <c r="D4373" s="2" t="s">
        <v>9378</v>
      </c>
      <c r="E4373" s="14" t="str">
        <f>_xlfn.XLOOKUP(C4373,missing_cities!B:B,missing_cities!C:C,"Not Found",0)</f>
        <v>Error</v>
      </c>
      <c r="F4373" s="14" t="s">
        <v>9987</v>
      </c>
      <c r="G4373" s="2" t="str">
        <f>_xlfn.XLOOKUP(E4373,missing_cities!$Q$2:$Q$56,missing_cities!$R$2:$R$56,"Not Found",0)</f>
        <v>Error</v>
      </c>
      <c r="H4373" t="str">
        <f>_xlfn.XLOOKUP(E4373,missing_cities!$Q$2:$Q$56,missing_cities!$S$2:$S$56,"Not Found",0)</f>
        <v>Error</v>
      </c>
      <c r="I4373" t="s">
        <v>3449</v>
      </c>
      <c r="J4373" s="15">
        <v>0.27</v>
      </c>
      <c r="K4373" t="s">
        <v>34</v>
      </c>
      <c r="L4373" s="15" t="str">
        <f t="shared" si="136"/>
        <v>6:00-22:00</v>
      </c>
      <c r="M4373" s="16">
        <f t="shared" si="137"/>
        <v>0.67</v>
      </c>
      <c r="N4373" s="15">
        <v>9.9600000000000009</v>
      </c>
      <c r="O4373" s="15">
        <v>29</v>
      </c>
      <c r="P4373" t="s">
        <v>37</v>
      </c>
      <c r="Q4373">
        <v>150</v>
      </c>
      <c r="R4373" t="s">
        <v>48</v>
      </c>
      <c r="S4373">
        <v>2018</v>
      </c>
      <c r="T4373" t="s">
        <v>31</v>
      </c>
      <c r="U4373" s="15">
        <v>4.3</v>
      </c>
      <c r="V4373" s="15">
        <v>4</v>
      </c>
      <c r="W4373" t="s">
        <v>32</v>
      </c>
    </row>
    <row r="4374" spans="1:23">
      <c r="A4374" t="s">
        <v>4419</v>
      </c>
      <c r="B4374">
        <v>-33.709035</v>
      </c>
      <c r="C4374" s="15">
        <v>151.220449</v>
      </c>
      <c r="D4374" s="2" t="s">
        <v>9379</v>
      </c>
      <c r="E4374" s="14" t="s">
        <v>5069</v>
      </c>
      <c r="F4374" s="14" t="e" vm="8">
        <v>#VALUE!</v>
      </c>
      <c r="G4374" s="2" t="str">
        <f>_xlfn.XLOOKUP(E4374,missing_cities!$Q$2:$Q$56,missing_cities!$R$2:$R$56,"Not Found",0)</f>
        <v>Australia</v>
      </c>
      <c r="H4374" t="str">
        <f>_xlfn.XLOOKUP(E4374,missing_cities!$Q$2:$Q$56,missing_cities!$S$2:$S$56,"Not Found",0)</f>
        <v>Australia</v>
      </c>
      <c r="I4374" t="s">
        <v>3449</v>
      </c>
      <c r="J4374" s="15">
        <v>0.25</v>
      </c>
      <c r="K4374" t="s">
        <v>34</v>
      </c>
      <c r="L4374" s="15" t="str">
        <f t="shared" si="136"/>
        <v>6:00-22:00</v>
      </c>
      <c r="M4374" s="16">
        <f t="shared" si="137"/>
        <v>0.67</v>
      </c>
      <c r="N4374" s="15">
        <v>8.16</v>
      </c>
      <c r="O4374" s="15">
        <v>55</v>
      </c>
      <c r="P4374" t="s">
        <v>29</v>
      </c>
      <c r="Q4374">
        <v>22</v>
      </c>
      <c r="R4374" t="s">
        <v>21</v>
      </c>
      <c r="S4374">
        <v>2015</v>
      </c>
      <c r="T4374" t="s">
        <v>31</v>
      </c>
      <c r="U4374" s="15">
        <v>4.7</v>
      </c>
      <c r="V4374" s="15">
        <v>2</v>
      </c>
      <c r="W4374" t="s">
        <v>27</v>
      </c>
    </row>
    <row r="4375" spans="1:23">
      <c r="A4375" t="s">
        <v>4420</v>
      </c>
      <c r="B4375">
        <v>39.980344000000002</v>
      </c>
      <c r="C4375" s="15">
        <v>116.3038</v>
      </c>
      <c r="D4375" s="2" t="s">
        <v>9380</v>
      </c>
      <c r="E4375" s="14" t="s">
        <v>5071</v>
      </c>
      <c r="F4375" s="14" t="e" vm="9">
        <v>#VALUE!</v>
      </c>
      <c r="G4375" s="2" t="str">
        <f>_xlfn.XLOOKUP(E4375,missing_cities!$Q$2:$Q$56,missing_cities!$R$2:$R$56,"Not Found",0)</f>
        <v>China</v>
      </c>
      <c r="H4375" t="str">
        <f>_xlfn.XLOOKUP(E4375,missing_cities!$Q$2:$Q$56,missing_cities!$S$2:$S$56,"Not Found",0)</f>
        <v>Asia</v>
      </c>
      <c r="I4375" t="s">
        <v>3449</v>
      </c>
      <c r="J4375" s="15">
        <v>0.22</v>
      </c>
      <c r="K4375" t="s">
        <v>34</v>
      </c>
      <c r="L4375" s="15" t="str">
        <f t="shared" si="136"/>
        <v>6:00-22:00</v>
      </c>
      <c r="M4375" s="16">
        <f t="shared" si="137"/>
        <v>0.67</v>
      </c>
      <c r="N4375" s="15">
        <v>11.29</v>
      </c>
      <c r="O4375" s="15">
        <v>90</v>
      </c>
      <c r="P4375" t="s">
        <v>20</v>
      </c>
      <c r="Q4375">
        <v>50</v>
      </c>
      <c r="R4375" t="s">
        <v>21</v>
      </c>
      <c r="S4375">
        <v>2017</v>
      </c>
      <c r="T4375" t="s">
        <v>22</v>
      </c>
      <c r="U4375" s="15">
        <v>4</v>
      </c>
      <c r="V4375" s="15">
        <v>5</v>
      </c>
      <c r="W4375" t="s">
        <v>32</v>
      </c>
    </row>
    <row r="4376" spans="1:23">
      <c r="A4376" t="s">
        <v>4421</v>
      </c>
      <c r="B4376">
        <v>-33.816025000000003</v>
      </c>
      <c r="C4376" s="15">
        <v>18.545694999999998</v>
      </c>
      <c r="D4376" s="2" t="s">
        <v>9381</v>
      </c>
      <c r="E4376" s="14" t="s">
        <v>5085</v>
      </c>
      <c r="F4376" s="14" t="e" vm="12">
        <v>#VALUE!</v>
      </c>
      <c r="G4376" s="2" t="str">
        <f>_xlfn.XLOOKUP(E4376,missing_cities!$Q$2:$Q$56,missing_cities!$R$2:$R$56,"Not Found",0)</f>
        <v>South Africa</v>
      </c>
      <c r="H4376" t="str">
        <f>_xlfn.XLOOKUP(E4376,missing_cities!$Q$2:$Q$56,missing_cities!$S$2:$S$56,"Not Found",0)</f>
        <v>Africa</v>
      </c>
      <c r="I4376" t="s">
        <v>3449</v>
      </c>
      <c r="J4376" s="15">
        <v>0.32</v>
      </c>
      <c r="K4376" t="s">
        <v>34</v>
      </c>
      <c r="L4376" s="15" t="str">
        <f t="shared" si="136"/>
        <v>6:00-22:00</v>
      </c>
      <c r="M4376" s="16">
        <f t="shared" si="137"/>
        <v>0.67</v>
      </c>
      <c r="N4376" s="15">
        <v>8.41</v>
      </c>
      <c r="O4376" s="15">
        <v>20</v>
      </c>
      <c r="P4376" t="s">
        <v>37</v>
      </c>
      <c r="Q4376">
        <v>22</v>
      </c>
      <c r="R4376" t="s">
        <v>21</v>
      </c>
      <c r="S4376">
        <v>2014</v>
      </c>
      <c r="T4376" t="s">
        <v>31</v>
      </c>
      <c r="U4376" s="15">
        <v>4.9000000000000004</v>
      </c>
      <c r="V4376" s="15">
        <v>10</v>
      </c>
      <c r="W4376" t="s">
        <v>27</v>
      </c>
    </row>
    <row r="4377" spans="1:23">
      <c r="A4377" t="s">
        <v>4422</v>
      </c>
      <c r="B4377">
        <v>41.823383</v>
      </c>
      <c r="C4377" s="15">
        <v>-87.700629000000006</v>
      </c>
      <c r="D4377" s="2" t="s">
        <v>9382</v>
      </c>
      <c r="E4377" s="14" t="s">
        <v>5065</v>
      </c>
      <c r="F4377" s="14" t="e" vm="5">
        <v>#VALUE!</v>
      </c>
      <c r="G4377" s="2" t="str">
        <f>_xlfn.XLOOKUP(E4377,missing_cities!$Q$2:$Q$56,missing_cities!$R$2:$R$56,"Not Found",0)</f>
        <v>United States</v>
      </c>
      <c r="H4377" t="str">
        <f>_xlfn.XLOOKUP(E4377,missing_cities!$Q$2:$Q$56,missing_cities!$S$2:$S$56,"Not Found",0)</f>
        <v>North America</v>
      </c>
      <c r="I4377" t="s">
        <v>3449</v>
      </c>
      <c r="J4377" s="15">
        <v>0.48</v>
      </c>
      <c r="K4377" s="1">
        <v>45862</v>
      </c>
      <c r="L4377" s="15" t="str">
        <f t="shared" si="136"/>
        <v>9.00-21.00</v>
      </c>
      <c r="M4377" s="16">
        <f t="shared" si="137"/>
        <v>12</v>
      </c>
      <c r="N4377" s="15">
        <v>3.34</v>
      </c>
      <c r="O4377" s="15">
        <v>18</v>
      </c>
      <c r="P4377" t="s">
        <v>37</v>
      </c>
      <c r="Q4377">
        <v>350</v>
      </c>
      <c r="R4377" t="s">
        <v>48</v>
      </c>
      <c r="S4377">
        <v>2023</v>
      </c>
      <c r="T4377" t="s">
        <v>22</v>
      </c>
      <c r="U4377" s="15">
        <v>3.2</v>
      </c>
      <c r="V4377" s="15">
        <v>9</v>
      </c>
      <c r="W4377" t="s">
        <v>23</v>
      </c>
    </row>
    <row r="4378" spans="1:23">
      <c r="A4378" t="s">
        <v>4423</v>
      </c>
      <c r="B4378">
        <v>25.291512000000001</v>
      </c>
      <c r="C4378" s="15">
        <v>55.334180000000003</v>
      </c>
      <c r="D4378" s="2" t="s">
        <v>9383</v>
      </c>
      <c r="E4378" s="14" t="s">
        <v>5076</v>
      </c>
      <c r="F4378" s="14" t="e" vm="10">
        <v>#VALUE!</v>
      </c>
      <c r="G4378" s="2" t="str">
        <f>_xlfn.XLOOKUP(E4378,missing_cities!$Q$2:$Q$56,missing_cities!$R$2:$R$56,"Not Found",0)</f>
        <v>United Arab Emirates</v>
      </c>
      <c r="H4378" t="str">
        <f>_xlfn.XLOOKUP(E4378,missing_cities!$Q$2:$Q$56,missing_cities!$S$2:$S$56,"Not Found",0)</f>
        <v>Asia</v>
      </c>
      <c r="I4378" t="s">
        <v>3449</v>
      </c>
      <c r="J4378" s="15">
        <v>0.38</v>
      </c>
      <c r="K4378" t="s">
        <v>19</v>
      </c>
      <c r="L4378" s="15" t="str">
        <f t="shared" si="136"/>
        <v>9:00-18:00</v>
      </c>
      <c r="M4378" s="16">
        <f t="shared" si="137"/>
        <v>0.37</v>
      </c>
      <c r="N4378" s="15">
        <v>10.45</v>
      </c>
      <c r="O4378" s="15">
        <v>83</v>
      </c>
      <c r="P4378" t="s">
        <v>39</v>
      </c>
      <c r="Q4378">
        <v>50</v>
      </c>
      <c r="R4378" t="s">
        <v>21</v>
      </c>
      <c r="S4378">
        <v>2016</v>
      </c>
      <c r="T4378" t="s">
        <v>22</v>
      </c>
      <c r="U4378" s="15">
        <v>3.7</v>
      </c>
      <c r="V4378" s="15">
        <v>3</v>
      </c>
      <c r="W4378" t="s">
        <v>32</v>
      </c>
    </row>
    <row r="4379" spans="1:23">
      <c r="A4379" t="s">
        <v>4424</v>
      </c>
      <c r="B4379">
        <v>-33.715082000000002</v>
      </c>
      <c r="C4379" s="15">
        <v>18.493575</v>
      </c>
      <c r="D4379" s="2" t="s">
        <v>9384</v>
      </c>
      <c r="E4379" s="14" t="s">
        <v>5085</v>
      </c>
      <c r="F4379" s="14" t="e" vm="12">
        <v>#VALUE!</v>
      </c>
      <c r="G4379" s="2" t="str">
        <f>_xlfn.XLOOKUP(E4379,missing_cities!$Q$2:$Q$56,missing_cities!$R$2:$R$56,"Not Found",0)</f>
        <v>South Africa</v>
      </c>
      <c r="H4379" t="str">
        <f>_xlfn.XLOOKUP(E4379,missing_cities!$Q$2:$Q$56,missing_cities!$S$2:$S$56,"Not Found",0)</f>
        <v>Africa</v>
      </c>
      <c r="I4379" t="s">
        <v>3449</v>
      </c>
      <c r="J4379" s="15">
        <v>0.5</v>
      </c>
      <c r="K4379" t="s">
        <v>19</v>
      </c>
      <c r="L4379" s="15" t="str">
        <f t="shared" si="136"/>
        <v>9:00-18:00</v>
      </c>
      <c r="M4379" s="16">
        <f t="shared" si="137"/>
        <v>0.37</v>
      </c>
      <c r="N4379" s="15">
        <v>12.16</v>
      </c>
      <c r="O4379" s="15">
        <v>43</v>
      </c>
      <c r="P4379" t="s">
        <v>20</v>
      </c>
      <c r="Q4379">
        <v>22</v>
      </c>
      <c r="R4379" t="s">
        <v>48</v>
      </c>
      <c r="S4379">
        <v>2015</v>
      </c>
      <c r="T4379" t="s">
        <v>31</v>
      </c>
      <c r="U4379" s="15">
        <v>3.4</v>
      </c>
      <c r="V4379" s="15">
        <v>1</v>
      </c>
      <c r="W4379" t="s">
        <v>23</v>
      </c>
    </row>
    <row r="4380" spans="1:23">
      <c r="A4380" t="s">
        <v>4425</v>
      </c>
      <c r="B4380">
        <v>37.538511999999997</v>
      </c>
      <c r="C4380" s="15">
        <v>127.090963</v>
      </c>
      <c r="D4380" s="2" t="s">
        <v>9385</v>
      </c>
      <c r="E4380" s="14" t="s">
        <v>5063</v>
      </c>
      <c r="F4380" s="14" t="e" vm="6">
        <v>#VALUE!</v>
      </c>
      <c r="G4380" s="2" t="str">
        <f>_xlfn.XLOOKUP(E4380,missing_cities!$Q$2:$Q$56,missing_cities!$R$2:$R$56,"Not Found",0)</f>
        <v>South Korea</v>
      </c>
      <c r="H4380" t="str">
        <f>_xlfn.XLOOKUP(E4380,missing_cities!$Q$2:$Q$56,missing_cities!$S$2:$S$56,"Not Found",0)</f>
        <v>Asia</v>
      </c>
      <c r="I4380" t="s">
        <v>3449</v>
      </c>
      <c r="J4380" s="15">
        <v>0.43</v>
      </c>
      <c r="K4380" t="s">
        <v>19</v>
      </c>
      <c r="L4380" s="15" t="str">
        <f t="shared" si="136"/>
        <v>9:00-18:00</v>
      </c>
      <c r="M4380" s="16">
        <f t="shared" si="137"/>
        <v>0.37</v>
      </c>
      <c r="N4380" s="15">
        <v>11.76</v>
      </c>
      <c r="O4380" s="15">
        <v>17</v>
      </c>
      <c r="P4380" t="s">
        <v>37</v>
      </c>
      <c r="Q4380">
        <v>350</v>
      </c>
      <c r="R4380" t="s">
        <v>35</v>
      </c>
      <c r="S4380">
        <v>2021</v>
      </c>
      <c r="T4380" t="s">
        <v>31</v>
      </c>
      <c r="U4380" s="15">
        <v>3.3</v>
      </c>
      <c r="V4380" s="15">
        <v>1</v>
      </c>
      <c r="W4380" t="s">
        <v>32</v>
      </c>
    </row>
    <row r="4381" spans="1:23">
      <c r="A4381" t="s">
        <v>4426</v>
      </c>
      <c r="B4381">
        <v>39.968384999999998</v>
      </c>
      <c r="C4381" s="15">
        <v>116.35807699999999</v>
      </c>
      <c r="D4381" s="2" t="s">
        <v>9386</v>
      </c>
      <c r="E4381" s="14" t="s">
        <v>5071</v>
      </c>
      <c r="F4381" s="14" t="e" vm="9">
        <v>#VALUE!</v>
      </c>
      <c r="G4381" s="2" t="str">
        <f>_xlfn.XLOOKUP(E4381,missing_cities!$Q$2:$Q$56,missing_cities!$R$2:$R$56,"Not Found",0)</f>
        <v>China</v>
      </c>
      <c r="H4381" t="str">
        <f>_xlfn.XLOOKUP(E4381,missing_cities!$Q$2:$Q$56,missing_cities!$S$2:$S$56,"Not Found",0)</f>
        <v>Asia</v>
      </c>
      <c r="I4381" t="s">
        <v>3449</v>
      </c>
      <c r="J4381" s="15">
        <v>0.21</v>
      </c>
      <c r="K4381" s="1">
        <v>45862</v>
      </c>
      <c r="L4381" s="15" t="str">
        <f t="shared" si="136"/>
        <v>9.00-21.00</v>
      </c>
      <c r="M4381" s="16">
        <f t="shared" si="137"/>
        <v>12</v>
      </c>
      <c r="N4381" s="15">
        <v>11.12</v>
      </c>
      <c r="O4381" s="15">
        <v>35</v>
      </c>
      <c r="P4381" t="s">
        <v>39</v>
      </c>
      <c r="Q4381">
        <v>350</v>
      </c>
      <c r="R4381" t="s">
        <v>46</v>
      </c>
      <c r="S4381">
        <v>2012</v>
      </c>
      <c r="T4381" t="s">
        <v>22</v>
      </c>
      <c r="U4381" s="15">
        <v>3.7</v>
      </c>
      <c r="V4381" s="15">
        <v>5</v>
      </c>
      <c r="W4381" t="s">
        <v>23</v>
      </c>
    </row>
    <row r="4382" spans="1:23">
      <c r="A4382" t="s">
        <v>4427</v>
      </c>
      <c r="B4382">
        <v>-63.819347</v>
      </c>
      <c r="C4382" s="15">
        <v>-112.025271</v>
      </c>
      <c r="D4382" s="2" t="s">
        <v>9387</v>
      </c>
      <c r="E4382" s="14" t="str">
        <f>_xlfn.XLOOKUP(C4382,missing_cities!B:B,missing_cities!C:C,"Not Found",0)</f>
        <v>Error</v>
      </c>
      <c r="F4382" s="14" t="s">
        <v>9987</v>
      </c>
      <c r="G4382" s="2" t="str">
        <f>_xlfn.XLOOKUP(E4382,missing_cities!$Q$2:$Q$56,missing_cities!$R$2:$R$56,"Not Found",0)</f>
        <v>Error</v>
      </c>
      <c r="H4382" t="str">
        <f>_xlfn.XLOOKUP(E4382,missing_cities!$Q$2:$Q$56,missing_cities!$S$2:$S$56,"Not Found",0)</f>
        <v>Error</v>
      </c>
      <c r="I4382" t="s">
        <v>3449</v>
      </c>
      <c r="J4382" s="15">
        <v>0.48</v>
      </c>
      <c r="K4382" t="s">
        <v>19</v>
      </c>
      <c r="L4382" s="15" t="str">
        <f t="shared" si="136"/>
        <v>9:00-18:00</v>
      </c>
      <c r="M4382" s="16">
        <f t="shared" si="137"/>
        <v>0.37</v>
      </c>
      <c r="N4382" s="15">
        <v>16.66</v>
      </c>
      <c r="O4382" s="15">
        <v>13</v>
      </c>
      <c r="P4382" t="s">
        <v>29</v>
      </c>
      <c r="Q4382">
        <v>150</v>
      </c>
      <c r="R4382" t="s">
        <v>74</v>
      </c>
      <c r="S4382">
        <v>2013</v>
      </c>
      <c r="T4382" t="s">
        <v>22</v>
      </c>
      <c r="U4382" s="15">
        <v>3.1</v>
      </c>
      <c r="V4382" s="15">
        <v>10</v>
      </c>
      <c r="W4382" t="s">
        <v>23</v>
      </c>
    </row>
    <row r="4383" spans="1:23">
      <c r="A4383" t="s">
        <v>4428</v>
      </c>
      <c r="B4383">
        <v>37.560597000000001</v>
      </c>
      <c r="C4383" s="15">
        <v>127.035747</v>
      </c>
      <c r="D4383" s="2" t="s">
        <v>9388</v>
      </c>
      <c r="E4383" s="14" t="s">
        <v>5063</v>
      </c>
      <c r="F4383" s="14" t="e" vm="6">
        <v>#VALUE!</v>
      </c>
      <c r="G4383" s="2" t="str">
        <f>_xlfn.XLOOKUP(E4383,missing_cities!$Q$2:$Q$56,missing_cities!$R$2:$R$56,"Not Found",0)</f>
        <v>South Korea</v>
      </c>
      <c r="H4383" t="str">
        <f>_xlfn.XLOOKUP(E4383,missing_cities!$Q$2:$Q$56,missing_cities!$S$2:$S$56,"Not Found",0)</f>
        <v>Asia</v>
      </c>
      <c r="I4383" t="s">
        <v>3449</v>
      </c>
      <c r="J4383" s="15">
        <v>0.42</v>
      </c>
      <c r="K4383" t="s">
        <v>19</v>
      </c>
      <c r="L4383" s="15" t="str">
        <f t="shared" si="136"/>
        <v>9:00-18:00</v>
      </c>
      <c r="M4383" s="16">
        <f t="shared" si="137"/>
        <v>0.37</v>
      </c>
      <c r="N4383" s="15">
        <v>9.1999999999999993</v>
      </c>
      <c r="O4383" s="15">
        <v>20</v>
      </c>
      <c r="P4383" t="s">
        <v>25</v>
      </c>
      <c r="Q4383">
        <v>150</v>
      </c>
      <c r="R4383" t="s">
        <v>132</v>
      </c>
      <c r="S4383">
        <v>2019</v>
      </c>
      <c r="T4383" t="s">
        <v>22</v>
      </c>
      <c r="U4383" s="15">
        <v>4.2</v>
      </c>
      <c r="V4383" s="15">
        <v>6</v>
      </c>
      <c r="W4383" t="s">
        <v>32</v>
      </c>
    </row>
    <row r="4384" spans="1:23">
      <c r="A4384" t="s">
        <v>4429</v>
      </c>
      <c r="B4384">
        <v>-33.851042999999997</v>
      </c>
      <c r="C4384" s="15">
        <v>18.484275</v>
      </c>
      <c r="D4384" s="2" t="s">
        <v>9389</v>
      </c>
      <c r="E4384" s="14" t="s">
        <v>5085</v>
      </c>
      <c r="F4384" s="14" t="e" vm="12">
        <v>#VALUE!</v>
      </c>
      <c r="G4384" s="2" t="str">
        <f>_xlfn.XLOOKUP(E4384,missing_cities!$Q$2:$Q$56,missing_cities!$R$2:$R$56,"Not Found",0)</f>
        <v>South Africa</v>
      </c>
      <c r="H4384" t="str">
        <f>_xlfn.XLOOKUP(E4384,missing_cities!$Q$2:$Q$56,missing_cities!$S$2:$S$56,"Not Found",0)</f>
        <v>Africa</v>
      </c>
      <c r="I4384" t="s">
        <v>3449</v>
      </c>
      <c r="J4384" s="15">
        <v>0.14000000000000001</v>
      </c>
      <c r="K4384" t="s">
        <v>34</v>
      </c>
      <c r="L4384" s="15" t="str">
        <f t="shared" si="136"/>
        <v>6:00-22:00</v>
      </c>
      <c r="M4384" s="16">
        <f t="shared" si="137"/>
        <v>0.67</v>
      </c>
      <c r="N4384" s="15">
        <v>17.86</v>
      </c>
      <c r="O4384" s="15">
        <v>38</v>
      </c>
      <c r="P4384" t="s">
        <v>20</v>
      </c>
      <c r="Q4384">
        <v>50</v>
      </c>
      <c r="R4384" t="s">
        <v>74</v>
      </c>
      <c r="S4384">
        <v>2015</v>
      </c>
      <c r="T4384" t="s">
        <v>31</v>
      </c>
      <c r="U4384" s="15">
        <v>3.4</v>
      </c>
      <c r="V4384" s="15">
        <v>8</v>
      </c>
      <c r="W4384" t="s">
        <v>27</v>
      </c>
    </row>
    <row r="4385" spans="1:23">
      <c r="A4385" t="s">
        <v>4430</v>
      </c>
      <c r="B4385">
        <v>19.072472000000001</v>
      </c>
      <c r="C4385" s="15">
        <v>72.876445000000004</v>
      </c>
      <c r="D4385" s="2" t="s">
        <v>9390</v>
      </c>
      <c r="E4385" s="14" t="s">
        <v>5079</v>
      </c>
      <c r="F4385" s="14" t="e" vm="11">
        <v>#VALUE!</v>
      </c>
      <c r="G4385" s="2" t="str">
        <f>_xlfn.XLOOKUP(E4385,missing_cities!$Q$2:$Q$56,missing_cities!$R$2:$R$56,"Not Found",0)</f>
        <v>India</v>
      </c>
      <c r="H4385" t="str">
        <f>_xlfn.XLOOKUP(E4385,missing_cities!$Q$2:$Q$56,missing_cities!$S$2:$S$56,"Not Found",0)</f>
        <v>Asia</v>
      </c>
      <c r="I4385" t="s">
        <v>3449</v>
      </c>
      <c r="J4385" s="15">
        <v>0.36</v>
      </c>
      <c r="K4385" t="s">
        <v>34</v>
      </c>
      <c r="L4385" s="15" t="str">
        <f t="shared" si="136"/>
        <v>6:00-22:00</v>
      </c>
      <c r="M4385" s="16">
        <f t="shared" si="137"/>
        <v>0.67</v>
      </c>
      <c r="N4385" s="15">
        <v>5.23</v>
      </c>
      <c r="O4385" s="15">
        <v>15</v>
      </c>
      <c r="P4385" t="s">
        <v>37</v>
      </c>
      <c r="Q4385">
        <v>50</v>
      </c>
      <c r="R4385" t="s">
        <v>37</v>
      </c>
      <c r="S4385">
        <v>2017</v>
      </c>
      <c r="T4385" t="s">
        <v>31</v>
      </c>
      <c r="U4385" s="15">
        <v>4.4000000000000004</v>
      </c>
      <c r="V4385" s="15">
        <v>7</v>
      </c>
      <c r="W4385" t="s">
        <v>27</v>
      </c>
    </row>
    <row r="4386" spans="1:23">
      <c r="A4386" t="s">
        <v>4431</v>
      </c>
      <c r="B4386">
        <v>39.897844999999997</v>
      </c>
      <c r="C4386" s="15">
        <v>116.340046</v>
      </c>
      <c r="D4386" s="2" t="s">
        <v>9391</v>
      </c>
      <c r="E4386" s="14" t="s">
        <v>5071</v>
      </c>
      <c r="F4386" s="14" t="e" vm="9">
        <v>#VALUE!</v>
      </c>
      <c r="G4386" s="2" t="str">
        <f>_xlfn.XLOOKUP(E4386,missing_cities!$Q$2:$Q$56,missing_cities!$R$2:$R$56,"Not Found",0)</f>
        <v>China</v>
      </c>
      <c r="H4386" t="str">
        <f>_xlfn.XLOOKUP(E4386,missing_cities!$Q$2:$Q$56,missing_cities!$S$2:$S$56,"Not Found",0)</f>
        <v>Asia</v>
      </c>
      <c r="I4386" t="s">
        <v>3449</v>
      </c>
      <c r="J4386" s="15">
        <v>0.17</v>
      </c>
      <c r="K4386" s="1">
        <v>45862</v>
      </c>
      <c r="L4386" s="15" t="str">
        <f t="shared" si="136"/>
        <v>9.00-21.00</v>
      </c>
      <c r="M4386" s="16">
        <f t="shared" si="137"/>
        <v>12</v>
      </c>
      <c r="N4386" s="15">
        <v>12.04</v>
      </c>
      <c r="O4386" s="15">
        <v>37</v>
      </c>
      <c r="P4386" t="s">
        <v>29</v>
      </c>
      <c r="Q4386">
        <v>150</v>
      </c>
      <c r="R4386" t="s">
        <v>42</v>
      </c>
      <c r="S4386">
        <v>2020</v>
      </c>
      <c r="T4386" t="s">
        <v>31</v>
      </c>
      <c r="U4386" s="15">
        <v>3.4</v>
      </c>
      <c r="V4386" s="15">
        <v>7</v>
      </c>
      <c r="W4386" t="s">
        <v>23</v>
      </c>
    </row>
    <row r="4387" spans="1:23">
      <c r="A4387" t="s">
        <v>4432</v>
      </c>
      <c r="B4387">
        <v>39.985365999999999</v>
      </c>
      <c r="C4387" s="15">
        <v>116.230446</v>
      </c>
      <c r="D4387" s="2" t="s">
        <v>9392</v>
      </c>
      <c r="E4387" s="14" t="s">
        <v>5071</v>
      </c>
      <c r="F4387" s="14" t="e" vm="9">
        <v>#VALUE!</v>
      </c>
      <c r="G4387" s="2" t="str">
        <f>_xlfn.XLOOKUP(E4387,missing_cities!$Q$2:$Q$56,missing_cities!$R$2:$R$56,"Not Found",0)</f>
        <v>China</v>
      </c>
      <c r="H4387" t="str">
        <f>_xlfn.XLOOKUP(E4387,missing_cities!$Q$2:$Q$56,missing_cities!$S$2:$S$56,"Not Found",0)</f>
        <v>Asia</v>
      </c>
      <c r="I4387" t="s">
        <v>3449</v>
      </c>
      <c r="J4387" s="15">
        <v>0.19</v>
      </c>
      <c r="K4387" s="1">
        <v>45862</v>
      </c>
      <c r="L4387" s="15" t="str">
        <f t="shared" si="136"/>
        <v>9.00-21.00</v>
      </c>
      <c r="M4387" s="16">
        <f t="shared" si="137"/>
        <v>12</v>
      </c>
      <c r="N4387" s="15">
        <v>12.27</v>
      </c>
      <c r="O4387" s="15">
        <v>57</v>
      </c>
      <c r="P4387" t="s">
        <v>37</v>
      </c>
      <c r="Q4387">
        <v>50</v>
      </c>
      <c r="R4387" t="s">
        <v>26</v>
      </c>
      <c r="S4387">
        <v>2011</v>
      </c>
      <c r="T4387" t="s">
        <v>31</v>
      </c>
      <c r="U4387" s="15">
        <v>4.0999999999999996</v>
      </c>
      <c r="V4387" s="15">
        <v>5</v>
      </c>
      <c r="W4387" t="s">
        <v>23</v>
      </c>
    </row>
    <row r="4388" spans="1:23">
      <c r="A4388" t="s">
        <v>4433</v>
      </c>
      <c r="B4388">
        <v>18.937570999999998</v>
      </c>
      <c r="C4388" s="15">
        <v>72.924802</v>
      </c>
      <c r="D4388" s="2" t="s">
        <v>9393</v>
      </c>
      <c r="E4388" s="14" t="s">
        <v>5079</v>
      </c>
      <c r="F4388" s="14" t="e" vm="11">
        <v>#VALUE!</v>
      </c>
      <c r="G4388" s="2" t="str">
        <f>_xlfn.XLOOKUP(E4388,missing_cities!$Q$2:$Q$56,missing_cities!$R$2:$R$56,"Not Found",0)</f>
        <v>India</v>
      </c>
      <c r="H4388" t="str">
        <f>_xlfn.XLOOKUP(E4388,missing_cities!$Q$2:$Q$56,missing_cities!$S$2:$S$56,"Not Found",0)</f>
        <v>Asia</v>
      </c>
      <c r="I4388" t="s">
        <v>3449</v>
      </c>
      <c r="J4388" s="15">
        <v>0.23</v>
      </c>
      <c r="K4388" t="s">
        <v>34</v>
      </c>
      <c r="L4388" s="15" t="str">
        <f t="shared" si="136"/>
        <v>6:00-22:00</v>
      </c>
      <c r="M4388" s="16">
        <f t="shared" si="137"/>
        <v>0.67</v>
      </c>
      <c r="N4388" s="15">
        <v>14.39</v>
      </c>
      <c r="O4388" s="15">
        <v>35</v>
      </c>
      <c r="P4388" t="s">
        <v>39</v>
      </c>
      <c r="Q4388">
        <v>22</v>
      </c>
      <c r="R4388" t="s">
        <v>30</v>
      </c>
      <c r="S4388">
        <v>2023</v>
      </c>
      <c r="T4388" t="s">
        <v>31</v>
      </c>
      <c r="U4388" s="15">
        <v>3.8</v>
      </c>
      <c r="V4388" s="15">
        <v>9</v>
      </c>
      <c r="W4388" t="s">
        <v>32</v>
      </c>
    </row>
    <row r="4389" spans="1:23">
      <c r="A4389" t="s">
        <v>4434</v>
      </c>
      <c r="B4389">
        <v>43.757641999999997</v>
      </c>
      <c r="C4389" s="15">
        <v>-79.313609999999997</v>
      </c>
      <c r="D4389" s="2" t="s">
        <v>9394</v>
      </c>
      <c r="E4389" s="14" t="s">
        <v>5050</v>
      </c>
      <c r="F4389" s="14" t="e" vm="1">
        <v>#VALUE!</v>
      </c>
      <c r="G4389" s="2" t="str">
        <f>_xlfn.XLOOKUP(E4389,missing_cities!$Q$2:$Q$56,missing_cities!$R$2:$R$56,"Not Found",0)</f>
        <v>Canada</v>
      </c>
      <c r="H4389" t="str">
        <f>_xlfn.XLOOKUP(E4389,missing_cities!$Q$2:$Q$56,missing_cities!$S$2:$S$56,"Not Found",0)</f>
        <v>North America</v>
      </c>
      <c r="I4389" t="s">
        <v>3449</v>
      </c>
      <c r="J4389" s="15">
        <v>0.47</v>
      </c>
      <c r="K4389" t="s">
        <v>19</v>
      </c>
      <c r="L4389" s="15" t="str">
        <f t="shared" si="136"/>
        <v>9:00-18:00</v>
      </c>
      <c r="M4389" s="16">
        <f t="shared" si="137"/>
        <v>0.37</v>
      </c>
      <c r="N4389" s="15">
        <v>10.5</v>
      </c>
      <c r="O4389" s="15">
        <v>62</v>
      </c>
      <c r="P4389" t="s">
        <v>29</v>
      </c>
      <c r="Q4389">
        <v>22</v>
      </c>
      <c r="R4389" t="s">
        <v>81</v>
      </c>
      <c r="S4389">
        <v>2017</v>
      </c>
      <c r="T4389" t="s">
        <v>31</v>
      </c>
      <c r="U4389" s="15">
        <v>4.7</v>
      </c>
      <c r="V4389" s="15">
        <v>5</v>
      </c>
      <c r="W4389" t="s">
        <v>27</v>
      </c>
    </row>
    <row r="4390" spans="1:23">
      <c r="A4390" t="s">
        <v>4435</v>
      </c>
      <c r="B4390">
        <v>41.926034999999999</v>
      </c>
      <c r="C4390" s="15">
        <v>-87.779936000000006</v>
      </c>
      <c r="D4390" s="2" t="s">
        <v>9395</v>
      </c>
      <c r="E4390" s="14" t="s">
        <v>5065</v>
      </c>
      <c r="F4390" s="14" t="e" vm="5">
        <v>#VALUE!</v>
      </c>
      <c r="G4390" s="2" t="str">
        <f>_xlfn.XLOOKUP(E4390,missing_cities!$Q$2:$Q$56,missing_cities!$R$2:$R$56,"Not Found",0)</f>
        <v>United States</v>
      </c>
      <c r="H4390" t="str">
        <f>_xlfn.XLOOKUP(E4390,missing_cities!$Q$2:$Q$56,missing_cities!$S$2:$S$56,"Not Found",0)</f>
        <v>North America</v>
      </c>
      <c r="I4390" t="s">
        <v>3449</v>
      </c>
      <c r="J4390" s="15">
        <v>0.43</v>
      </c>
      <c r="K4390" s="1">
        <v>45862</v>
      </c>
      <c r="L4390" s="15" t="str">
        <f t="shared" si="136"/>
        <v>9.00-21.00</v>
      </c>
      <c r="M4390" s="16">
        <f t="shared" si="137"/>
        <v>12</v>
      </c>
      <c r="N4390" s="15">
        <v>1.62</v>
      </c>
      <c r="O4390" s="15">
        <v>52</v>
      </c>
      <c r="P4390" t="s">
        <v>25</v>
      </c>
      <c r="Q4390">
        <v>50</v>
      </c>
      <c r="R4390" t="s">
        <v>44</v>
      </c>
      <c r="S4390">
        <v>2021</v>
      </c>
      <c r="T4390" t="s">
        <v>22</v>
      </c>
      <c r="U4390" s="15">
        <v>3.2</v>
      </c>
      <c r="V4390" s="15">
        <v>10</v>
      </c>
      <c r="W4390" t="s">
        <v>32</v>
      </c>
    </row>
    <row r="4391" spans="1:23">
      <c r="A4391" t="s">
        <v>4436</v>
      </c>
      <c r="B4391">
        <v>13.750825000000001</v>
      </c>
      <c r="C4391" s="15">
        <v>100.462222</v>
      </c>
      <c r="D4391" s="2" t="s">
        <v>9396</v>
      </c>
      <c r="E4391" s="14" t="s">
        <v>5059</v>
      </c>
      <c r="F4391" s="14" t="e" vm="4">
        <v>#VALUE!</v>
      </c>
      <c r="G4391" s="2" t="str">
        <f>_xlfn.XLOOKUP(E4391,missing_cities!$Q$2:$Q$56,missing_cities!$R$2:$R$56,"Not Found",0)</f>
        <v>Thailand</v>
      </c>
      <c r="H4391" t="str">
        <f>_xlfn.XLOOKUP(E4391,missing_cities!$Q$2:$Q$56,missing_cities!$S$2:$S$56,"Not Found",0)</f>
        <v>Asia</v>
      </c>
      <c r="I4391" t="s">
        <v>3449</v>
      </c>
      <c r="J4391" s="15">
        <v>0.39</v>
      </c>
      <c r="K4391" s="1">
        <v>45862</v>
      </c>
      <c r="L4391" s="15" t="str">
        <f t="shared" si="136"/>
        <v>9.00-21.00</v>
      </c>
      <c r="M4391" s="16">
        <f t="shared" si="137"/>
        <v>12</v>
      </c>
      <c r="N4391" s="15">
        <v>5.52</v>
      </c>
      <c r="O4391" s="15">
        <v>28</v>
      </c>
      <c r="P4391" t="s">
        <v>20</v>
      </c>
      <c r="Q4391">
        <v>22</v>
      </c>
      <c r="R4391" t="s">
        <v>67</v>
      </c>
      <c r="S4391">
        <v>2014</v>
      </c>
      <c r="T4391" t="s">
        <v>22</v>
      </c>
      <c r="U4391" s="15">
        <v>4.8</v>
      </c>
      <c r="V4391" s="15">
        <v>10</v>
      </c>
      <c r="W4391" t="s">
        <v>23</v>
      </c>
    </row>
    <row r="4392" spans="1:23">
      <c r="A4392" t="s">
        <v>4437</v>
      </c>
      <c r="B4392">
        <v>37.798602000000002</v>
      </c>
      <c r="C4392" s="15">
        <v>-122.35063100000001</v>
      </c>
      <c r="D4392" s="2" t="s">
        <v>9397</v>
      </c>
      <c r="E4392" s="14" t="s">
        <v>5061</v>
      </c>
      <c r="F4392" s="14" t="e" vm="5">
        <v>#VALUE!</v>
      </c>
      <c r="G4392" s="2" t="str">
        <f>_xlfn.XLOOKUP(E4392,missing_cities!$Q$2:$Q$56,missing_cities!$R$2:$R$56,"Not Found",0)</f>
        <v>United States</v>
      </c>
      <c r="H4392" t="str">
        <f>_xlfn.XLOOKUP(E4392,missing_cities!$Q$2:$Q$56,missing_cities!$S$2:$S$56,"Not Found",0)</f>
        <v>North America</v>
      </c>
      <c r="I4392" t="s">
        <v>3449</v>
      </c>
      <c r="J4392" s="15">
        <v>0.49</v>
      </c>
      <c r="K4392" t="s">
        <v>34</v>
      </c>
      <c r="L4392" s="15" t="str">
        <f t="shared" si="136"/>
        <v>6:00-22:00</v>
      </c>
      <c r="M4392" s="16">
        <f t="shared" si="137"/>
        <v>0.67</v>
      </c>
      <c r="N4392" s="15">
        <v>17.77</v>
      </c>
      <c r="O4392" s="15">
        <v>59</v>
      </c>
      <c r="P4392" t="s">
        <v>25</v>
      </c>
      <c r="Q4392">
        <v>350</v>
      </c>
      <c r="R4392" t="s">
        <v>26</v>
      </c>
      <c r="S4392">
        <v>2013</v>
      </c>
      <c r="T4392" t="s">
        <v>22</v>
      </c>
      <c r="U4392" s="15">
        <v>4</v>
      </c>
      <c r="V4392" s="15">
        <v>7</v>
      </c>
      <c r="W4392" t="s">
        <v>23</v>
      </c>
    </row>
    <row r="4393" spans="1:23">
      <c r="A4393" t="s">
        <v>4438</v>
      </c>
      <c r="B4393">
        <v>25.200146</v>
      </c>
      <c r="C4393" s="15">
        <v>55.263708999999999</v>
      </c>
      <c r="D4393" s="2" t="s">
        <v>9398</v>
      </c>
      <c r="E4393" s="14" t="s">
        <v>5076</v>
      </c>
      <c r="F4393" s="14" t="e" vm="10">
        <v>#VALUE!</v>
      </c>
      <c r="G4393" s="2" t="str">
        <f>_xlfn.XLOOKUP(E4393,missing_cities!$Q$2:$Q$56,missing_cities!$R$2:$R$56,"Not Found",0)</f>
        <v>United Arab Emirates</v>
      </c>
      <c r="H4393" t="str">
        <f>_xlfn.XLOOKUP(E4393,missing_cities!$Q$2:$Q$56,missing_cities!$S$2:$S$56,"Not Found",0)</f>
        <v>Asia</v>
      </c>
      <c r="I4393" t="s">
        <v>3449</v>
      </c>
      <c r="J4393" s="15">
        <v>0.39</v>
      </c>
      <c r="K4393" s="1">
        <v>45862</v>
      </c>
      <c r="L4393" s="15" t="str">
        <f t="shared" si="136"/>
        <v>9.00-21.00</v>
      </c>
      <c r="M4393" s="16">
        <f t="shared" si="137"/>
        <v>12</v>
      </c>
      <c r="N4393" s="15">
        <v>1.64</v>
      </c>
      <c r="O4393" s="15">
        <v>37</v>
      </c>
      <c r="P4393" t="s">
        <v>29</v>
      </c>
      <c r="Q4393">
        <v>50</v>
      </c>
      <c r="R4393" t="s">
        <v>42</v>
      </c>
      <c r="S4393">
        <v>2023</v>
      </c>
      <c r="T4393" t="s">
        <v>31</v>
      </c>
      <c r="U4393" s="15">
        <v>4.0999999999999996</v>
      </c>
      <c r="V4393" s="15">
        <v>6</v>
      </c>
      <c r="W4393" t="s">
        <v>23</v>
      </c>
    </row>
    <row r="4394" spans="1:23">
      <c r="A4394" t="s">
        <v>4439</v>
      </c>
      <c r="B4394">
        <v>37.603555</v>
      </c>
      <c r="C4394" s="15">
        <v>126.906238</v>
      </c>
      <c r="D4394" s="2" t="s">
        <v>9399</v>
      </c>
      <c r="E4394" s="14" t="s">
        <v>5063</v>
      </c>
      <c r="F4394" s="14" t="e" vm="6">
        <v>#VALUE!</v>
      </c>
      <c r="G4394" s="2" t="str">
        <f>_xlfn.XLOOKUP(E4394,missing_cities!$Q$2:$Q$56,missing_cities!$R$2:$R$56,"Not Found",0)</f>
        <v>South Korea</v>
      </c>
      <c r="H4394" t="str">
        <f>_xlfn.XLOOKUP(E4394,missing_cities!$Q$2:$Q$56,missing_cities!$S$2:$S$56,"Not Found",0)</f>
        <v>Asia</v>
      </c>
      <c r="I4394" t="s">
        <v>3449</v>
      </c>
      <c r="J4394" s="15">
        <v>0.19</v>
      </c>
      <c r="K4394" t="s">
        <v>19</v>
      </c>
      <c r="L4394" s="15" t="str">
        <f t="shared" si="136"/>
        <v>9:00-18:00</v>
      </c>
      <c r="M4394" s="16">
        <f t="shared" si="137"/>
        <v>0.37</v>
      </c>
      <c r="N4394" s="15">
        <v>4.28</v>
      </c>
      <c r="O4394" s="15">
        <v>40</v>
      </c>
      <c r="P4394" t="s">
        <v>25</v>
      </c>
      <c r="Q4394">
        <v>350</v>
      </c>
      <c r="R4394" t="s">
        <v>74</v>
      </c>
      <c r="S4394">
        <v>2014</v>
      </c>
      <c r="T4394" t="s">
        <v>31</v>
      </c>
      <c r="U4394" s="15">
        <v>3.7</v>
      </c>
      <c r="V4394" s="15">
        <v>10</v>
      </c>
      <c r="W4394" t="s">
        <v>23</v>
      </c>
    </row>
    <row r="4395" spans="1:23">
      <c r="A4395" t="s">
        <v>4440</v>
      </c>
      <c r="B4395">
        <v>-33.742130000000003</v>
      </c>
      <c r="C4395" s="15">
        <v>18.562805999999998</v>
      </c>
      <c r="D4395" s="2" t="s">
        <v>9400</v>
      </c>
      <c r="E4395" s="14" t="s">
        <v>5085</v>
      </c>
      <c r="F4395" s="14" t="e" vm="12">
        <v>#VALUE!</v>
      </c>
      <c r="G4395" s="2" t="str">
        <f>_xlfn.XLOOKUP(E4395,missing_cities!$Q$2:$Q$56,missing_cities!$R$2:$R$56,"Not Found",0)</f>
        <v>South Africa</v>
      </c>
      <c r="H4395" t="str">
        <f>_xlfn.XLOOKUP(E4395,missing_cities!$Q$2:$Q$56,missing_cities!$S$2:$S$56,"Not Found",0)</f>
        <v>Africa</v>
      </c>
      <c r="I4395" t="s">
        <v>3449</v>
      </c>
      <c r="J4395" s="15">
        <v>0.4</v>
      </c>
      <c r="K4395" t="s">
        <v>19</v>
      </c>
      <c r="L4395" s="15" t="str">
        <f t="shared" si="136"/>
        <v>9:00-18:00</v>
      </c>
      <c r="M4395" s="16">
        <f t="shared" si="137"/>
        <v>0.37</v>
      </c>
      <c r="N4395" s="15">
        <v>16.87</v>
      </c>
      <c r="O4395" s="15">
        <v>33</v>
      </c>
      <c r="P4395" t="s">
        <v>37</v>
      </c>
      <c r="Q4395">
        <v>350</v>
      </c>
      <c r="R4395" t="s">
        <v>21</v>
      </c>
      <c r="S4395">
        <v>2021</v>
      </c>
      <c r="T4395" t="s">
        <v>22</v>
      </c>
      <c r="U4395" s="15">
        <v>3.7</v>
      </c>
      <c r="V4395" s="15">
        <v>5</v>
      </c>
      <c r="W4395" t="s">
        <v>23</v>
      </c>
    </row>
    <row r="4396" spans="1:23">
      <c r="A4396" t="s">
        <v>4441</v>
      </c>
      <c r="B4396">
        <v>37.637421000000003</v>
      </c>
      <c r="C4396" s="15">
        <v>127.001271</v>
      </c>
      <c r="D4396" s="2" t="s">
        <v>9401</v>
      </c>
      <c r="E4396" s="14" t="s">
        <v>5063</v>
      </c>
      <c r="F4396" s="14" t="e" vm="6">
        <v>#VALUE!</v>
      </c>
      <c r="G4396" s="2" t="str">
        <f>_xlfn.XLOOKUP(E4396,missing_cities!$Q$2:$Q$56,missing_cities!$R$2:$R$56,"Not Found",0)</f>
        <v>South Korea</v>
      </c>
      <c r="H4396" t="str">
        <f>_xlfn.XLOOKUP(E4396,missing_cities!$Q$2:$Q$56,missing_cities!$S$2:$S$56,"Not Found",0)</f>
        <v>Asia</v>
      </c>
      <c r="I4396" t="s">
        <v>3449</v>
      </c>
      <c r="J4396" s="15">
        <v>0.28000000000000003</v>
      </c>
      <c r="K4396" t="s">
        <v>34</v>
      </c>
      <c r="L4396" s="15" t="str">
        <f t="shared" si="136"/>
        <v>6:00-22:00</v>
      </c>
      <c r="M4396" s="16">
        <f t="shared" si="137"/>
        <v>0.67</v>
      </c>
      <c r="N4396" s="15">
        <v>10.8</v>
      </c>
      <c r="O4396" s="15">
        <v>59</v>
      </c>
      <c r="P4396" t="s">
        <v>39</v>
      </c>
      <c r="Q4396">
        <v>150</v>
      </c>
      <c r="R4396" t="s">
        <v>40</v>
      </c>
      <c r="S4396">
        <v>2010</v>
      </c>
      <c r="T4396" t="s">
        <v>22</v>
      </c>
      <c r="U4396" s="15">
        <v>3.1</v>
      </c>
      <c r="V4396" s="15">
        <v>8</v>
      </c>
      <c r="W4396" t="s">
        <v>32</v>
      </c>
    </row>
    <row r="4397" spans="1:23">
      <c r="A4397" t="s">
        <v>4442</v>
      </c>
      <c r="B4397">
        <v>25.311834999999999</v>
      </c>
      <c r="C4397" s="15">
        <v>55.200336</v>
      </c>
      <c r="D4397" s="2" t="s">
        <v>9402</v>
      </c>
      <c r="E4397" s="14" t="s">
        <v>5076</v>
      </c>
      <c r="F4397" s="14" t="e" vm="10">
        <v>#VALUE!</v>
      </c>
      <c r="G4397" s="2" t="str">
        <f>_xlfn.XLOOKUP(E4397,missing_cities!$Q$2:$Q$56,missing_cities!$R$2:$R$56,"Not Found",0)</f>
        <v>United Arab Emirates</v>
      </c>
      <c r="H4397" t="str">
        <f>_xlfn.XLOOKUP(E4397,missing_cities!$Q$2:$Q$56,missing_cities!$S$2:$S$56,"Not Found",0)</f>
        <v>Asia</v>
      </c>
      <c r="I4397" t="s">
        <v>3449</v>
      </c>
      <c r="J4397" s="15">
        <v>0.46</v>
      </c>
      <c r="K4397" t="s">
        <v>19</v>
      </c>
      <c r="L4397" s="15" t="str">
        <f t="shared" si="136"/>
        <v>9:00-18:00</v>
      </c>
      <c r="M4397" s="16">
        <f t="shared" si="137"/>
        <v>0.37</v>
      </c>
      <c r="N4397" s="15">
        <v>1.7</v>
      </c>
      <c r="O4397" s="15">
        <v>47</v>
      </c>
      <c r="P4397" t="s">
        <v>39</v>
      </c>
      <c r="Q4397">
        <v>350</v>
      </c>
      <c r="R4397" t="s">
        <v>37</v>
      </c>
      <c r="S4397">
        <v>2012</v>
      </c>
      <c r="T4397" t="s">
        <v>31</v>
      </c>
      <c r="U4397" s="15">
        <v>4.3</v>
      </c>
      <c r="V4397" s="15">
        <v>6</v>
      </c>
      <c r="W4397" t="s">
        <v>27</v>
      </c>
    </row>
    <row r="4398" spans="1:23">
      <c r="A4398" t="s">
        <v>4443</v>
      </c>
      <c r="B4398">
        <v>19.021713999999999</v>
      </c>
      <c r="C4398" s="15">
        <v>72.908761999999996</v>
      </c>
      <c r="D4398" s="2" t="s">
        <v>9403</v>
      </c>
      <c r="E4398" s="14" t="s">
        <v>5079</v>
      </c>
      <c r="F4398" s="14" t="e" vm="11">
        <v>#VALUE!</v>
      </c>
      <c r="G4398" s="2" t="str">
        <f>_xlfn.XLOOKUP(E4398,missing_cities!$Q$2:$Q$56,missing_cities!$R$2:$R$56,"Not Found",0)</f>
        <v>India</v>
      </c>
      <c r="H4398" t="str">
        <f>_xlfn.XLOOKUP(E4398,missing_cities!$Q$2:$Q$56,missing_cities!$S$2:$S$56,"Not Found",0)</f>
        <v>Asia</v>
      </c>
      <c r="I4398" t="s">
        <v>3449</v>
      </c>
      <c r="J4398" s="15">
        <v>0.34</v>
      </c>
      <c r="K4398" t="s">
        <v>19</v>
      </c>
      <c r="L4398" s="15" t="str">
        <f t="shared" si="136"/>
        <v>9:00-18:00</v>
      </c>
      <c r="M4398" s="16">
        <f t="shared" si="137"/>
        <v>0.37</v>
      </c>
      <c r="N4398" s="15">
        <v>7.08</v>
      </c>
      <c r="O4398" s="15">
        <v>74</v>
      </c>
      <c r="P4398" t="s">
        <v>37</v>
      </c>
      <c r="Q4398">
        <v>22</v>
      </c>
      <c r="R4398" t="s">
        <v>74</v>
      </c>
      <c r="S4398">
        <v>2021</v>
      </c>
      <c r="T4398" t="s">
        <v>31</v>
      </c>
      <c r="U4398" s="15">
        <v>4.7</v>
      </c>
      <c r="V4398" s="15">
        <v>3</v>
      </c>
      <c r="W4398" t="s">
        <v>27</v>
      </c>
    </row>
    <row r="4399" spans="1:23">
      <c r="A4399" t="s">
        <v>4444</v>
      </c>
      <c r="B4399">
        <v>51.632458999999997</v>
      </c>
      <c r="C4399" s="15">
        <v>-103.11102200000001</v>
      </c>
      <c r="D4399" s="2" t="s">
        <v>9404</v>
      </c>
      <c r="E4399" s="14">
        <f>_xlfn.XLOOKUP(C4399,missing_cities!B:B,missing_cities!C:C,"Not Found",0)</f>
        <v>0</v>
      </c>
      <c r="F4399" s="14" t="s">
        <v>9990</v>
      </c>
      <c r="G4399" s="2" t="str">
        <f>_xlfn.XLOOKUP(E4399,missing_cities!$Q$2:$Q$56,missing_cities!$R$2:$R$56,"Not Found",0)</f>
        <v>Not Found</v>
      </c>
      <c r="H4399" t="str">
        <f>_xlfn.XLOOKUP(E4399,missing_cities!$Q$2:$Q$56,missing_cities!$S$2:$S$56,"Not Found",0)</f>
        <v>Not Found</v>
      </c>
      <c r="I4399" t="s">
        <v>3449</v>
      </c>
      <c r="J4399" s="15">
        <v>0.45</v>
      </c>
      <c r="K4399" t="s">
        <v>34</v>
      </c>
      <c r="L4399" s="15" t="str">
        <f t="shared" si="136"/>
        <v>6:00-22:00</v>
      </c>
      <c r="M4399" s="16">
        <f t="shared" si="137"/>
        <v>0.67</v>
      </c>
      <c r="N4399" s="15">
        <v>4.45</v>
      </c>
      <c r="O4399" s="15">
        <v>15</v>
      </c>
      <c r="P4399" t="s">
        <v>20</v>
      </c>
      <c r="Q4399">
        <v>150</v>
      </c>
      <c r="R4399" t="s">
        <v>48</v>
      </c>
      <c r="S4399">
        <v>2019</v>
      </c>
      <c r="T4399" t="s">
        <v>31</v>
      </c>
      <c r="U4399" s="15">
        <v>3.8</v>
      </c>
      <c r="V4399" s="15">
        <v>1</v>
      </c>
      <c r="W4399" t="s">
        <v>27</v>
      </c>
    </row>
    <row r="4400" spans="1:23">
      <c r="A4400" t="s">
        <v>4445</v>
      </c>
      <c r="B4400">
        <v>13.811653</v>
      </c>
      <c r="C4400" s="15">
        <v>100.45127100000001</v>
      </c>
      <c r="D4400" s="2" t="s">
        <v>9405</v>
      </c>
      <c r="E4400" s="14" t="s">
        <v>5059</v>
      </c>
      <c r="F4400" s="14" t="e" vm="4">
        <v>#VALUE!</v>
      </c>
      <c r="G4400" s="2" t="str">
        <f>_xlfn.XLOOKUP(E4400,missing_cities!$Q$2:$Q$56,missing_cities!$R$2:$R$56,"Not Found",0)</f>
        <v>Thailand</v>
      </c>
      <c r="H4400" t="str">
        <f>_xlfn.XLOOKUP(E4400,missing_cities!$Q$2:$Q$56,missing_cities!$S$2:$S$56,"Not Found",0)</f>
        <v>Asia</v>
      </c>
      <c r="I4400" t="s">
        <v>3449</v>
      </c>
      <c r="J4400" s="15">
        <v>0.4</v>
      </c>
      <c r="K4400" s="1">
        <v>45862</v>
      </c>
      <c r="L4400" s="15" t="str">
        <f t="shared" si="136"/>
        <v>9.00-21.00</v>
      </c>
      <c r="M4400" s="16">
        <f t="shared" si="137"/>
        <v>12</v>
      </c>
      <c r="N4400" s="15">
        <v>17.57</v>
      </c>
      <c r="O4400" s="15">
        <v>49</v>
      </c>
      <c r="P4400" t="s">
        <v>25</v>
      </c>
      <c r="Q4400">
        <v>22</v>
      </c>
      <c r="R4400" t="s">
        <v>30</v>
      </c>
      <c r="S4400">
        <v>2013</v>
      </c>
      <c r="T4400" t="s">
        <v>31</v>
      </c>
      <c r="U4400" s="15">
        <v>3.9</v>
      </c>
      <c r="V4400" s="15">
        <v>10</v>
      </c>
      <c r="W4400" t="s">
        <v>27</v>
      </c>
    </row>
    <row r="4401" spans="1:23">
      <c r="A4401" t="s">
        <v>4446</v>
      </c>
      <c r="B4401">
        <v>-33.874634</v>
      </c>
      <c r="C4401" s="15">
        <v>18.586231000000002</v>
      </c>
      <c r="D4401" s="2" t="s">
        <v>9406</v>
      </c>
      <c r="E4401" s="14" t="s">
        <v>5085</v>
      </c>
      <c r="F4401" s="14" t="e" vm="12">
        <v>#VALUE!</v>
      </c>
      <c r="G4401" s="2" t="str">
        <f>_xlfn.XLOOKUP(E4401,missing_cities!$Q$2:$Q$56,missing_cities!$R$2:$R$56,"Not Found",0)</f>
        <v>South Africa</v>
      </c>
      <c r="H4401" t="str">
        <f>_xlfn.XLOOKUP(E4401,missing_cities!$Q$2:$Q$56,missing_cities!$S$2:$S$56,"Not Found",0)</f>
        <v>Africa</v>
      </c>
      <c r="I4401" t="s">
        <v>3449</v>
      </c>
      <c r="J4401" s="15">
        <v>0.26</v>
      </c>
      <c r="K4401" t="s">
        <v>34</v>
      </c>
      <c r="L4401" s="15" t="str">
        <f t="shared" si="136"/>
        <v>6:00-22:00</v>
      </c>
      <c r="M4401" s="16">
        <f t="shared" si="137"/>
        <v>0.67</v>
      </c>
      <c r="N4401" s="15">
        <v>12.59</v>
      </c>
      <c r="O4401" s="15">
        <v>25</v>
      </c>
      <c r="P4401" t="s">
        <v>20</v>
      </c>
      <c r="Q4401">
        <v>150</v>
      </c>
      <c r="R4401" t="s">
        <v>37</v>
      </c>
      <c r="S4401">
        <v>2019</v>
      </c>
      <c r="T4401" t="s">
        <v>22</v>
      </c>
      <c r="U4401" s="15">
        <v>3.5</v>
      </c>
      <c r="V4401" s="15">
        <v>10</v>
      </c>
      <c r="W4401" t="s">
        <v>27</v>
      </c>
    </row>
    <row r="4402" spans="1:23">
      <c r="A4402" t="s">
        <v>4447</v>
      </c>
      <c r="B4402">
        <v>34.182577000000002</v>
      </c>
      <c r="C4402" s="15">
        <v>-118.39444899999999</v>
      </c>
      <c r="D4402" s="2" t="s">
        <v>9407</v>
      </c>
      <c r="E4402" s="14" t="s">
        <v>5111</v>
      </c>
      <c r="F4402" s="14" t="e" vm="5">
        <v>#VALUE!</v>
      </c>
      <c r="G4402" s="2" t="str">
        <f>_xlfn.XLOOKUP(E4402,missing_cities!$Q$2:$Q$56,missing_cities!$R$2:$R$56,"Not Found",0)</f>
        <v>United States</v>
      </c>
      <c r="H4402" t="str">
        <f>_xlfn.XLOOKUP(E4402,missing_cities!$Q$2:$Q$56,missing_cities!$S$2:$S$56,"Not Found",0)</f>
        <v>North America</v>
      </c>
      <c r="I4402" t="s">
        <v>3449</v>
      </c>
      <c r="J4402" s="15">
        <v>0.42</v>
      </c>
      <c r="K4402" t="s">
        <v>19</v>
      </c>
      <c r="L4402" s="15" t="str">
        <f t="shared" si="136"/>
        <v>9:00-18:00</v>
      </c>
      <c r="M4402" s="16">
        <f t="shared" si="137"/>
        <v>0.37</v>
      </c>
      <c r="N4402" s="15">
        <v>13.37</v>
      </c>
      <c r="O4402" s="15">
        <v>15</v>
      </c>
      <c r="P4402" t="s">
        <v>20</v>
      </c>
      <c r="Q4402">
        <v>150</v>
      </c>
      <c r="R4402" t="s">
        <v>37</v>
      </c>
      <c r="S4402">
        <v>2020</v>
      </c>
      <c r="T4402" t="s">
        <v>22</v>
      </c>
      <c r="U4402" s="15">
        <v>3.9</v>
      </c>
      <c r="V4402" s="15">
        <v>8</v>
      </c>
      <c r="W4402" t="s">
        <v>32</v>
      </c>
    </row>
    <row r="4403" spans="1:23">
      <c r="A4403" t="s">
        <v>4448</v>
      </c>
      <c r="B4403">
        <v>-23.606252000000001</v>
      </c>
      <c r="C4403" s="15">
        <v>-46.540050000000001</v>
      </c>
      <c r="D4403" s="2" t="s">
        <v>9408</v>
      </c>
      <c r="E4403" s="14" t="s">
        <v>5067</v>
      </c>
      <c r="F4403" s="14" t="e" vm="7">
        <v>#VALUE!</v>
      </c>
      <c r="G4403" s="2" t="str">
        <f>_xlfn.XLOOKUP(E4403,missing_cities!$Q$2:$Q$56,missing_cities!$R$2:$R$56,"Not Found",0)</f>
        <v>Brazil</v>
      </c>
      <c r="H4403" t="str">
        <f>_xlfn.XLOOKUP(E4403,missing_cities!$Q$2:$Q$56,missing_cities!$S$2:$S$56,"Not Found",0)</f>
        <v>South America</v>
      </c>
      <c r="I4403" t="s">
        <v>3449</v>
      </c>
      <c r="J4403" s="15">
        <v>0.46</v>
      </c>
      <c r="K4403" t="s">
        <v>19</v>
      </c>
      <c r="L4403" s="15" t="str">
        <f t="shared" si="136"/>
        <v>9:00-18:00</v>
      </c>
      <c r="M4403" s="16">
        <f t="shared" si="137"/>
        <v>0.37</v>
      </c>
      <c r="N4403" s="15">
        <v>8.33</v>
      </c>
      <c r="O4403" s="15">
        <v>54</v>
      </c>
      <c r="P4403" t="s">
        <v>39</v>
      </c>
      <c r="Q4403">
        <v>22</v>
      </c>
      <c r="R4403" t="s">
        <v>74</v>
      </c>
      <c r="S4403">
        <v>2010</v>
      </c>
      <c r="T4403" t="s">
        <v>31</v>
      </c>
      <c r="U4403" s="15">
        <v>4.4000000000000004</v>
      </c>
      <c r="V4403" s="15">
        <v>10</v>
      </c>
      <c r="W4403" t="s">
        <v>23</v>
      </c>
    </row>
    <row r="4404" spans="1:23">
      <c r="A4404" t="s">
        <v>4449</v>
      </c>
      <c r="B4404">
        <v>-33.807859999999998</v>
      </c>
      <c r="C4404" s="15">
        <v>151.27183199999999</v>
      </c>
      <c r="D4404" s="2" t="s">
        <v>9409</v>
      </c>
      <c r="E4404" s="14" t="s">
        <v>5069</v>
      </c>
      <c r="F4404" s="14" t="e" vm="8">
        <v>#VALUE!</v>
      </c>
      <c r="G4404" s="2" t="str">
        <f>_xlfn.XLOOKUP(E4404,missing_cities!$Q$2:$Q$56,missing_cities!$R$2:$R$56,"Not Found",0)</f>
        <v>Australia</v>
      </c>
      <c r="H4404" t="str">
        <f>_xlfn.XLOOKUP(E4404,missing_cities!$Q$2:$Q$56,missing_cities!$S$2:$S$56,"Not Found",0)</f>
        <v>Australia</v>
      </c>
      <c r="I4404" t="s">
        <v>3449</v>
      </c>
      <c r="J4404" s="15">
        <v>0.3</v>
      </c>
      <c r="K4404" t="s">
        <v>34</v>
      </c>
      <c r="L4404" s="15" t="str">
        <f t="shared" si="136"/>
        <v>6:00-22:00</v>
      </c>
      <c r="M4404" s="16">
        <f t="shared" si="137"/>
        <v>0.67</v>
      </c>
      <c r="N4404" s="15">
        <v>12</v>
      </c>
      <c r="O4404" s="15">
        <v>57</v>
      </c>
      <c r="P4404" t="s">
        <v>39</v>
      </c>
      <c r="Q4404">
        <v>350</v>
      </c>
      <c r="R4404" t="s">
        <v>35</v>
      </c>
      <c r="S4404">
        <v>2012</v>
      </c>
      <c r="T4404" t="s">
        <v>31</v>
      </c>
      <c r="U4404" s="15">
        <v>3.8</v>
      </c>
      <c r="V4404" s="15">
        <v>1</v>
      </c>
      <c r="W4404" t="s">
        <v>32</v>
      </c>
    </row>
    <row r="4405" spans="1:23">
      <c r="A4405" t="s">
        <v>4450</v>
      </c>
      <c r="B4405">
        <v>37.893189</v>
      </c>
      <c r="C4405" s="15">
        <v>-122.470623</v>
      </c>
      <c r="D4405" s="2" t="s">
        <v>9410</v>
      </c>
      <c r="E4405" s="14" t="s">
        <v>5061</v>
      </c>
      <c r="F4405" s="14" t="e" vm="5">
        <v>#VALUE!</v>
      </c>
      <c r="G4405" s="2" t="str">
        <f>_xlfn.XLOOKUP(E4405,missing_cities!$Q$2:$Q$56,missing_cities!$R$2:$R$56,"Not Found",0)</f>
        <v>United States</v>
      </c>
      <c r="H4405" t="str">
        <f>_xlfn.XLOOKUP(E4405,missing_cities!$Q$2:$Q$56,missing_cities!$S$2:$S$56,"Not Found",0)</f>
        <v>North America</v>
      </c>
      <c r="I4405" t="s">
        <v>3449</v>
      </c>
      <c r="J4405" s="15">
        <v>0.33</v>
      </c>
      <c r="K4405" t="s">
        <v>34</v>
      </c>
      <c r="L4405" s="15" t="str">
        <f t="shared" si="136"/>
        <v>6:00-22:00</v>
      </c>
      <c r="M4405" s="16">
        <f t="shared" si="137"/>
        <v>0.67</v>
      </c>
      <c r="N4405" s="15">
        <v>4.93</v>
      </c>
      <c r="O4405" s="15">
        <v>11</v>
      </c>
      <c r="P4405" t="s">
        <v>20</v>
      </c>
      <c r="Q4405">
        <v>50</v>
      </c>
      <c r="R4405" t="s">
        <v>42</v>
      </c>
      <c r="S4405">
        <v>2012</v>
      </c>
      <c r="T4405" t="s">
        <v>22</v>
      </c>
      <c r="U4405" s="15">
        <v>4.5</v>
      </c>
      <c r="V4405" s="15">
        <v>10</v>
      </c>
      <c r="W4405" t="s">
        <v>27</v>
      </c>
    </row>
    <row r="4406" spans="1:23">
      <c r="A4406" t="s">
        <v>4451</v>
      </c>
      <c r="B4406">
        <v>41.922870000000003</v>
      </c>
      <c r="C4406" s="15">
        <v>-87.636892000000003</v>
      </c>
      <c r="D4406" s="2" t="s">
        <v>9411</v>
      </c>
      <c r="E4406" s="14" t="s">
        <v>5065</v>
      </c>
      <c r="F4406" s="14" t="e" vm="5">
        <v>#VALUE!</v>
      </c>
      <c r="G4406" s="2" t="str">
        <f>_xlfn.XLOOKUP(E4406,missing_cities!$Q$2:$Q$56,missing_cities!$R$2:$R$56,"Not Found",0)</f>
        <v>United States</v>
      </c>
      <c r="H4406" t="str">
        <f>_xlfn.XLOOKUP(E4406,missing_cities!$Q$2:$Q$56,missing_cities!$S$2:$S$56,"Not Found",0)</f>
        <v>North America</v>
      </c>
      <c r="I4406" t="s">
        <v>3449</v>
      </c>
      <c r="J4406" s="15">
        <v>0.36</v>
      </c>
      <c r="K4406" t="s">
        <v>34</v>
      </c>
      <c r="L4406" s="15" t="str">
        <f t="shared" si="136"/>
        <v>6:00-22:00</v>
      </c>
      <c r="M4406" s="16">
        <f t="shared" si="137"/>
        <v>0.67</v>
      </c>
      <c r="N4406" s="15">
        <v>2.88</v>
      </c>
      <c r="O4406" s="15">
        <v>23</v>
      </c>
      <c r="P4406" t="s">
        <v>39</v>
      </c>
      <c r="Q4406">
        <v>50</v>
      </c>
      <c r="R4406" t="s">
        <v>46</v>
      </c>
      <c r="S4406">
        <v>2010</v>
      </c>
      <c r="T4406" t="s">
        <v>31</v>
      </c>
      <c r="U4406" s="15">
        <v>3.1</v>
      </c>
      <c r="V4406" s="15">
        <v>3</v>
      </c>
      <c r="W4406" t="s">
        <v>32</v>
      </c>
    </row>
    <row r="4407" spans="1:23">
      <c r="A4407" t="s">
        <v>4452</v>
      </c>
      <c r="B4407">
        <v>18.935914</v>
      </c>
      <c r="C4407" s="15">
        <v>72.808762999999999</v>
      </c>
      <c r="D4407" s="2" t="s">
        <v>9412</v>
      </c>
      <c r="E4407" s="14" t="s">
        <v>5079</v>
      </c>
      <c r="F4407" s="14" t="e" vm="11">
        <v>#VALUE!</v>
      </c>
      <c r="G4407" s="2" t="str">
        <f>_xlfn.XLOOKUP(E4407,missing_cities!$Q$2:$Q$56,missing_cities!$R$2:$R$56,"Not Found",0)</f>
        <v>India</v>
      </c>
      <c r="H4407" t="str">
        <f>_xlfn.XLOOKUP(E4407,missing_cities!$Q$2:$Q$56,missing_cities!$S$2:$S$56,"Not Found",0)</f>
        <v>Asia</v>
      </c>
      <c r="I4407" t="s">
        <v>3449</v>
      </c>
      <c r="J4407" s="15">
        <v>0.3</v>
      </c>
      <c r="K4407" s="1">
        <v>45862</v>
      </c>
      <c r="L4407" s="15" t="str">
        <f t="shared" si="136"/>
        <v>9.00-21.00</v>
      </c>
      <c r="M4407" s="16">
        <f t="shared" si="137"/>
        <v>12</v>
      </c>
      <c r="N4407" s="15">
        <v>16.95</v>
      </c>
      <c r="O4407" s="15">
        <v>39</v>
      </c>
      <c r="P4407" t="s">
        <v>39</v>
      </c>
      <c r="Q4407">
        <v>50</v>
      </c>
      <c r="R4407" t="s">
        <v>37</v>
      </c>
      <c r="S4407">
        <v>2010</v>
      </c>
      <c r="T4407" t="s">
        <v>22</v>
      </c>
      <c r="U4407" s="15">
        <v>3.2</v>
      </c>
      <c r="V4407" s="15">
        <v>3</v>
      </c>
      <c r="W4407" t="s">
        <v>32</v>
      </c>
    </row>
    <row r="4408" spans="1:23">
      <c r="A4408" t="s">
        <v>4453</v>
      </c>
      <c r="B4408">
        <v>52.469042000000002</v>
      </c>
      <c r="C4408" s="15">
        <v>13.479773</v>
      </c>
      <c r="D4408" s="2" t="s">
        <v>9413</v>
      </c>
      <c r="E4408" s="14" t="s">
        <v>5057</v>
      </c>
      <c r="F4408" s="14" t="e" vm="3">
        <v>#VALUE!</v>
      </c>
      <c r="G4408" s="2" t="str">
        <f>_xlfn.XLOOKUP(E4408,missing_cities!$Q$2:$Q$56,missing_cities!$R$2:$R$56,"Not Found",0)</f>
        <v>Germany</v>
      </c>
      <c r="H4408" t="str">
        <f>_xlfn.XLOOKUP(E4408,missing_cities!$Q$2:$Q$56,missing_cities!$S$2:$S$56,"Not Found",0)</f>
        <v>Europe</v>
      </c>
      <c r="I4408" t="s">
        <v>3449</v>
      </c>
      <c r="J4408" s="15">
        <v>0.42</v>
      </c>
      <c r="K4408" t="s">
        <v>34</v>
      </c>
      <c r="L4408" s="15" t="str">
        <f t="shared" si="136"/>
        <v>6:00-22:00</v>
      </c>
      <c r="M4408" s="16">
        <f t="shared" si="137"/>
        <v>0.67</v>
      </c>
      <c r="N4408" s="15">
        <v>7.5</v>
      </c>
      <c r="O4408" s="15">
        <v>77</v>
      </c>
      <c r="P4408" t="s">
        <v>25</v>
      </c>
      <c r="Q4408">
        <v>350</v>
      </c>
      <c r="R4408" t="s">
        <v>74</v>
      </c>
      <c r="S4408">
        <v>2013</v>
      </c>
      <c r="T4408" t="s">
        <v>31</v>
      </c>
      <c r="U4408" s="15">
        <v>4.8</v>
      </c>
      <c r="V4408" s="15">
        <v>8</v>
      </c>
      <c r="W4408" t="s">
        <v>32</v>
      </c>
    </row>
    <row r="4409" spans="1:23">
      <c r="A4409" t="s">
        <v>4454</v>
      </c>
      <c r="B4409">
        <v>52.543306999999999</v>
      </c>
      <c r="C4409" s="15">
        <v>13.494427</v>
      </c>
      <c r="D4409" s="2" t="s">
        <v>9414</v>
      </c>
      <c r="E4409" s="14" t="s">
        <v>5057</v>
      </c>
      <c r="F4409" s="14" t="e" vm="3">
        <v>#VALUE!</v>
      </c>
      <c r="G4409" s="2" t="str">
        <f>_xlfn.XLOOKUP(E4409,missing_cities!$Q$2:$Q$56,missing_cities!$R$2:$R$56,"Not Found",0)</f>
        <v>Germany</v>
      </c>
      <c r="H4409" t="str">
        <f>_xlfn.XLOOKUP(E4409,missing_cities!$Q$2:$Q$56,missing_cities!$S$2:$S$56,"Not Found",0)</f>
        <v>Europe</v>
      </c>
      <c r="I4409" t="s">
        <v>3449</v>
      </c>
      <c r="J4409" s="15">
        <v>0.39</v>
      </c>
      <c r="K4409" t="s">
        <v>34</v>
      </c>
      <c r="L4409" s="15" t="str">
        <f t="shared" si="136"/>
        <v>6:00-22:00</v>
      </c>
      <c r="M4409" s="16">
        <f t="shared" si="137"/>
        <v>0.67</v>
      </c>
      <c r="N4409" s="15">
        <v>13.32</v>
      </c>
      <c r="O4409" s="15">
        <v>25</v>
      </c>
      <c r="P4409" t="s">
        <v>39</v>
      </c>
      <c r="Q4409">
        <v>50</v>
      </c>
      <c r="R4409" t="s">
        <v>42</v>
      </c>
      <c r="S4409">
        <v>2020</v>
      </c>
      <c r="T4409" t="s">
        <v>31</v>
      </c>
      <c r="U4409" s="15">
        <v>4.0999999999999996</v>
      </c>
      <c r="V4409" s="15">
        <v>6</v>
      </c>
      <c r="W4409" t="s">
        <v>23</v>
      </c>
    </row>
    <row r="4410" spans="1:23">
      <c r="A4410" t="s">
        <v>4455</v>
      </c>
      <c r="B4410">
        <v>55.725456999999999</v>
      </c>
      <c r="C4410" s="15">
        <v>37.536718</v>
      </c>
      <c r="D4410" s="2" t="s">
        <v>9415</v>
      </c>
      <c r="E4410" s="14" t="s">
        <v>5052</v>
      </c>
      <c r="F4410" s="14" t="e" vm="2">
        <v>#VALUE!</v>
      </c>
      <c r="G4410" s="2" t="str">
        <f>_xlfn.XLOOKUP(E4410,missing_cities!$Q$2:$Q$56,missing_cities!$R$2:$R$56,"Not Found",0)</f>
        <v>Russia</v>
      </c>
      <c r="H4410" t="str">
        <f>_xlfn.XLOOKUP(E4410,missing_cities!$Q$2:$Q$56,missing_cities!$S$2:$S$56,"Not Found",0)</f>
        <v>Europe</v>
      </c>
      <c r="I4410" t="s">
        <v>3449</v>
      </c>
      <c r="J4410" s="15">
        <v>0.21</v>
      </c>
      <c r="K4410" t="s">
        <v>34</v>
      </c>
      <c r="L4410" s="15" t="str">
        <f t="shared" si="136"/>
        <v>6:00-22:00</v>
      </c>
      <c r="M4410" s="16">
        <f t="shared" si="137"/>
        <v>0.67</v>
      </c>
      <c r="N4410" s="15">
        <v>7.73</v>
      </c>
      <c r="O4410" s="15">
        <v>29</v>
      </c>
      <c r="P4410" t="s">
        <v>29</v>
      </c>
      <c r="Q4410">
        <v>22</v>
      </c>
      <c r="R4410" t="s">
        <v>37</v>
      </c>
      <c r="S4410">
        <v>2021</v>
      </c>
      <c r="T4410" t="s">
        <v>31</v>
      </c>
      <c r="U4410" s="15">
        <v>3.8</v>
      </c>
      <c r="V4410" s="15">
        <v>7</v>
      </c>
      <c r="W4410" t="s">
        <v>23</v>
      </c>
    </row>
    <row r="4411" spans="1:23">
      <c r="A4411" t="s">
        <v>4456</v>
      </c>
      <c r="B4411">
        <v>37.597397000000001</v>
      </c>
      <c r="C4411" s="15">
        <v>127.03579999999999</v>
      </c>
      <c r="D4411" s="2" t="s">
        <v>9416</v>
      </c>
      <c r="E4411" s="14" t="s">
        <v>5063</v>
      </c>
      <c r="F4411" s="14" t="e" vm="6">
        <v>#VALUE!</v>
      </c>
      <c r="G4411" s="2" t="str">
        <f>_xlfn.XLOOKUP(E4411,missing_cities!$Q$2:$Q$56,missing_cities!$R$2:$R$56,"Not Found",0)</f>
        <v>South Korea</v>
      </c>
      <c r="H4411" t="str">
        <f>_xlfn.XLOOKUP(E4411,missing_cities!$Q$2:$Q$56,missing_cities!$S$2:$S$56,"Not Found",0)</f>
        <v>Asia</v>
      </c>
      <c r="I4411" t="s">
        <v>3449</v>
      </c>
      <c r="J4411" s="15">
        <v>0.16</v>
      </c>
      <c r="K4411" t="s">
        <v>19</v>
      </c>
      <c r="L4411" s="15" t="str">
        <f t="shared" si="136"/>
        <v>9:00-18:00</v>
      </c>
      <c r="M4411" s="16">
        <f t="shared" si="137"/>
        <v>0.37</v>
      </c>
      <c r="N4411" s="15">
        <v>13.27</v>
      </c>
      <c r="O4411" s="15">
        <v>38</v>
      </c>
      <c r="P4411" t="s">
        <v>39</v>
      </c>
      <c r="Q4411">
        <v>150</v>
      </c>
      <c r="R4411" t="s">
        <v>42</v>
      </c>
      <c r="S4411">
        <v>2018</v>
      </c>
      <c r="T4411" t="s">
        <v>22</v>
      </c>
      <c r="U4411" s="15">
        <v>4.3</v>
      </c>
      <c r="V4411" s="15">
        <v>3</v>
      </c>
      <c r="W4411" t="s">
        <v>32</v>
      </c>
    </row>
    <row r="4412" spans="1:23">
      <c r="A4412" t="s">
        <v>4457</v>
      </c>
      <c r="B4412">
        <v>-33.736108999999999</v>
      </c>
      <c r="C4412" s="15">
        <v>18.525807</v>
      </c>
      <c r="D4412" s="2" t="s">
        <v>9417</v>
      </c>
      <c r="E4412" s="14" t="s">
        <v>5085</v>
      </c>
      <c r="F4412" s="14" t="e" vm="12">
        <v>#VALUE!</v>
      </c>
      <c r="G4412" s="2" t="str">
        <f>_xlfn.XLOOKUP(E4412,missing_cities!$Q$2:$Q$56,missing_cities!$R$2:$R$56,"Not Found",0)</f>
        <v>South Africa</v>
      </c>
      <c r="H4412" t="str">
        <f>_xlfn.XLOOKUP(E4412,missing_cities!$Q$2:$Q$56,missing_cities!$S$2:$S$56,"Not Found",0)</f>
        <v>Africa</v>
      </c>
      <c r="I4412" t="s">
        <v>3449</v>
      </c>
      <c r="J4412" s="15">
        <v>0.23</v>
      </c>
      <c r="K4412" t="s">
        <v>19</v>
      </c>
      <c r="L4412" s="15" t="str">
        <f t="shared" si="136"/>
        <v>9:00-18:00</v>
      </c>
      <c r="M4412" s="16">
        <f t="shared" si="137"/>
        <v>0.37</v>
      </c>
      <c r="N4412" s="15">
        <v>5.25</v>
      </c>
      <c r="O4412" s="15">
        <v>35</v>
      </c>
      <c r="P4412" t="s">
        <v>29</v>
      </c>
      <c r="Q4412">
        <v>150</v>
      </c>
      <c r="R4412" t="s">
        <v>97</v>
      </c>
      <c r="S4412">
        <v>2017</v>
      </c>
      <c r="T4412" t="s">
        <v>31</v>
      </c>
      <c r="U4412" s="15">
        <v>5</v>
      </c>
      <c r="V4412" s="15">
        <v>6</v>
      </c>
      <c r="W4412" t="s">
        <v>27</v>
      </c>
    </row>
    <row r="4413" spans="1:23">
      <c r="A4413" t="s">
        <v>4458</v>
      </c>
      <c r="B4413">
        <v>52.470756000000002</v>
      </c>
      <c r="C4413" s="15">
        <v>13.487793999999999</v>
      </c>
      <c r="D4413" s="2" t="s">
        <v>9418</v>
      </c>
      <c r="E4413" s="14" t="s">
        <v>5057</v>
      </c>
      <c r="F4413" s="14" t="e" vm="3">
        <v>#VALUE!</v>
      </c>
      <c r="G4413" s="2" t="str">
        <f>_xlfn.XLOOKUP(E4413,missing_cities!$Q$2:$Q$56,missing_cities!$R$2:$R$56,"Not Found",0)</f>
        <v>Germany</v>
      </c>
      <c r="H4413" t="str">
        <f>_xlfn.XLOOKUP(E4413,missing_cities!$Q$2:$Q$56,missing_cities!$S$2:$S$56,"Not Found",0)</f>
        <v>Europe</v>
      </c>
      <c r="I4413" t="s">
        <v>3449</v>
      </c>
      <c r="J4413" s="15">
        <v>0.16</v>
      </c>
      <c r="K4413" t="s">
        <v>34</v>
      </c>
      <c r="L4413" s="15" t="str">
        <f t="shared" si="136"/>
        <v>6:00-22:00</v>
      </c>
      <c r="M4413" s="16">
        <f t="shared" si="137"/>
        <v>0.67</v>
      </c>
      <c r="N4413" s="15">
        <v>14.12</v>
      </c>
      <c r="O4413" s="15">
        <v>63</v>
      </c>
      <c r="P4413" t="s">
        <v>39</v>
      </c>
      <c r="Q4413">
        <v>22</v>
      </c>
      <c r="R4413" t="s">
        <v>42</v>
      </c>
      <c r="S4413">
        <v>2023</v>
      </c>
      <c r="T4413" t="s">
        <v>31</v>
      </c>
      <c r="U4413" s="15">
        <v>3.2</v>
      </c>
      <c r="V4413" s="15">
        <v>10</v>
      </c>
      <c r="W4413" t="s">
        <v>23</v>
      </c>
    </row>
    <row r="4414" spans="1:23">
      <c r="A4414" t="s">
        <v>4459</v>
      </c>
      <c r="B4414">
        <v>52.451214999999998</v>
      </c>
      <c r="C4414" s="15">
        <v>13.3047</v>
      </c>
      <c r="D4414" s="2" t="s">
        <v>9419</v>
      </c>
      <c r="E4414" s="14" t="s">
        <v>5057</v>
      </c>
      <c r="F4414" s="14" t="e" vm="3">
        <v>#VALUE!</v>
      </c>
      <c r="G4414" s="2" t="str">
        <f>_xlfn.XLOOKUP(E4414,missing_cities!$Q$2:$Q$56,missing_cities!$R$2:$R$56,"Not Found",0)</f>
        <v>Germany</v>
      </c>
      <c r="H4414" t="str">
        <f>_xlfn.XLOOKUP(E4414,missing_cities!$Q$2:$Q$56,missing_cities!$S$2:$S$56,"Not Found",0)</f>
        <v>Europe</v>
      </c>
      <c r="I4414" t="s">
        <v>3449</v>
      </c>
      <c r="J4414" s="15">
        <v>0.24</v>
      </c>
      <c r="K4414" t="s">
        <v>19</v>
      </c>
      <c r="L4414" s="15" t="str">
        <f t="shared" si="136"/>
        <v>9:00-18:00</v>
      </c>
      <c r="M4414" s="16">
        <f t="shared" si="137"/>
        <v>0.37</v>
      </c>
      <c r="N4414" s="15">
        <v>19.36</v>
      </c>
      <c r="O4414" s="15">
        <v>42</v>
      </c>
      <c r="P4414" t="s">
        <v>20</v>
      </c>
      <c r="Q4414">
        <v>50</v>
      </c>
      <c r="R4414" t="s">
        <v>74</v>
      </c>
      <c r="S4414">
        <v>2017</v>
      </c>
      <c r="T4414" t="s">
        <v>22</v>
      </c>
      <c r="U4414" s="15">
        <v>3.6</v>
      </c>
      <c r="V4414" s="15">
        <v>2</v>
      </c>
      <c r="W4414" t="s">
        <v>23</v>
      </c>
    </row>
    <row r="4415" spans="1:23">
      <c r="A4415" t="s">
        <v>4460</v>
      </c>
      <c r="B4415">
        <v>-33.770181000000001</v>
      </c>
      <c r="C4415" s="15">
        <v>151.33861099999999</v>
      </c>
      <c r="D4415" s="2" t="s">
        <v>9420</v>
      </c>
      <c r="E4415" s="14" t="s">
        <v>5069</v>
      </c>
      <c r="F4415" s="14" t="e" vm="8">
        <v>#VALUE!</v>
      </c>
      <c r="G4415" s="2" t="str">
        <f>_xlfn.XLOOKUP(E4415,missing_cities!$Q$2:$Q$56,missing_cities!$R$2:$R$56,"Not Found",0)</f>
        <v>Australia</v>
      </c>
      <c r="H4415" t="str">
        <f>_xlfn.XLOOKUP(E4415,missing_cities!$Q$2:$Q$56,missing_cities!$S$2:$S$56,"Not Found",0)</f>
        <v>Australia</v>
      </c>
      <c r="I4415" t="s">
        <v>3449</v>
      </c>
      <c r="J4415" s="15">
        <v>0.44</v>
      </c>
      <c r="K4415" s="1">
        <v>45862</v>
      </c>
      <c r="L4415" s="15" t="str">
        <f t="shared" si="136"/>
        <v>9.00-21.00</v>
      </c>
      <c r="M4415" s="16">
        <f t="shared" si="137"/>
        <v>12</v>
      </c>
      <c r="N4415" s="15">
        <v>11.92</v>
      </c>
      <c r="O4415" s="15">
        <v>43</v>
      </c>
      <c r="P4415" t="s">
        <v>39</v>
      </c>
      <c r="Q4415">
        <v>50</v>
      </c>
      <c r="R4415" t="s">
        <v>40</v>
      </c>
      <c r="S4415">
        <v>2022</v>
      </c>
      <c r="T4415" t="s">
        <v>22</v>
      </c>
      <c r="U4415" s="15">
        <v>3.8</v>
      </c>
      <c r="V4415" s="15">
        <v>9</v>
      </c>
      <c r="W4415" t="s">
        <v>27</v>
      </c>
    </row>
    <row r="4416" spans="1:23">
      <c r="A4416" t="s">
        <v>4461</v>
      </c>
      <c r="B4416">
        <v>39.807232999999997</v>
      </c>
      <c r="C4416" s="15">
        <v>116.212202</v>
      </c>
      <c r="D4416" s="2" t="s">
        <v>9421</v>
      </c>
      <c r="E4416" s="14" t="s">
        <v>5071</v>
      </c>
      <c r="F4416" s="14" t="e" vm="9">
        <v>#VALUE!</v>
      </c>
      <c r="G4416" s="2" t="str">
        <f>_xlfn.XLOOKUP(E4416,missing_cities!$Q$2:$Q$56,missing_cities!$R$2:$R$56,"Not Found",0)</f>
        <v>China</v>
      </c>
      <c r="H4416" t="str">
        <f>_xlfn.XLOOKUP(E4416,missing_cities!$Q$2:$Q$56,missing_cities!$S$2:$S$56,"Not Found",0)</f>
        <v>Asia</v>
      </c>
      <c r="I4416" t="s">
        <v>3449</v>
      </c>
      <c r="J4416" s="15">
        <v>0.27</v>
      </c>
      <c r="K4416" t="s">
        <v>34</v>
      </c>
      <c r="L4416" s="15" t="str">
        <f t="shared" si="136"/>
        <v>6:00-22:00</v>
      </c>
      <c r="M4416" s="16">
        <f t="shared" si="137"/>
        <v>0.67</v>
      </c>
      <c r="N4416" s="15">
        <v>18.95</v>
      </c>
      <c r="O4416" s="15">
        <v>50</v>
      </c>
      <c r="P4416" t="s">
        <v>20</v>
      </c>
      <c r="Q4416">
        <v>150</v>
      </c>
      <c r="R4416" t="s">
        <v>35</v>
      </c>
      <c r="S4416">
        <v>2023</v>
      </c>
      <c r="T4416" t="s">
        <v>22</v>
      </c>
      <c r="U4416" s="15">
        <v>3.8</v>
      </c>
      <c r="V4416" s="15">
        <v>8</v>
      </c>
      <c r="W4416" t="s">
        <v>23</v>
      </c>
    </row>
    <row r="4417" spans="1:23">
      <c r="A4417" t="s">
        <v>4462</v>
      </c>
      <c r="B4417">
        <v>52.410251000000002</v>
      </c>
      <c r="C4417" s="15">
        <v>13.323200999999999</v>
      </c>
      <c r="D4417" s="2" t="s">
        <v>9422</v>
      </c>
      <c r="E4417" s="14" t="s">
        <v>5057</v>
      </c>
      <c r="F4417" s="14" t="e" vm="3">
        <v>#VALUE!</v>
      </c>
      <c r="G4417" s="2" t="str">
        <f>_xlfn.XLOOKUP(E4417,missing_cities!$Q$2:$Q$56,missing_cities!$R$2:$R$56,"Not Found",0)</f>
        <v>Germany</v>
      </c>
      <c r="H4417" t="str">
        <f>_xlfn.XLOOKUP(E4417,missing_cities!$Q$2:$Q$56,missing_cities!$S$2:$S$56,"Not Found",0)</f>
        <v>Europe</v>
      </c>
      <c r="I4417" t="s">
        <v>3449</v>
      </c>
      <c r="J4417" s="15">
        <v>0.21</v>
      </c>
      <c r="K4417" s="1">
        <v>45862</v>
      </c>
      <c r="L4417" s="15" t="str">
        <f t="shared" si="136"/>
        <v>9.00-21.00</v>
      </c>
      <c r="M4417" s="16">
        <f t="shared" si="137"/>
        <v>12</v>
      </c>
      <c r="N4417" s="15">
        <v>1.82</v>
      </c>
      <c r="O4417" s="15">
        <v>22</v>
      </c>
      <c r="P4417" t="s">
        <v>37</v>
      </c>
      <c r="Q4417">
        <v>150</v>
      </c>
      <c r="R4417" t="s">
        <v>46</v>
      </c>
      <c r="S4417">
        <v>2023</v>
      </c>
      <c r="T4417" t="s">
        <v>31</v>
      </c>
      <c r="U4417" s="15">
        <v>4.4000000000000004</v>
      </c>
      <c r="V4417" s="15">
        <v>6</v>
      </c>
      <c r="W4417" t="s">
        <v>27</v>
      </c>
    </row>
    <row r="4418" spans="1:23">
      <c r="A4418" t="s">
        <v>4463</v>
      </c>
      <c r="B4418">
        <v>13.873747</v>
      </c>
      <c r="C4418" s="15">
        <v>100.463257</v>
      </c>
      <c r="D4418" s="2" t="s">
        <v>9423</v>
      </c>
      <c r="E4418" s="14" t="s">
        <v>5059</v>
      </c>
      <c r="F4418" s="14" t="e" vm="4">
        <v>#VALUE!</v>
      </c>
      <c r="G4418" s="2" t="str">
        <f>_xlfn.XLOOKUP(E4418,missing_cities!$Q$2:$Q$56,missing_cities!$R$2:$R$56,"Not Found",0)</f>
        <v>Thailand</v>
      </c>
      <c r="H4418" t="str">
        <f>_xlfn.XLOOKUP(E4418,missing_cities!$Q$2:$Q$56,missing_cities!$S$2:$S$56,"Not Found",0)</f>
        <v>Asia</v>
      </c>
      <c r="I4418" t="s">
        <v>3449</v>
      </c>
      <c r="J4418" s="15">
        <v>0.22</v>
      </c>
      <c r="K4418" t="s">
        <v>19</v>
      </c>
      <c r="L4418" s="15" t="str">
        <f t="shared" si="136"/>
        <v>9:00-18:00</v>
      </c>
      <c r="M4418" s="16">
        <f t="shared" si="137"/>
        <v>0.37</v>
      </c>
      <c r="N4418" s="15">
        <v>12.87</v>
      </c>
      <c r="O4418" s="15">
        <v>84</v>
      </c>
      <c r="P4418" t="s">
        <v>37</v>
      </c>
      <c r="Q4418">
        <v>350</v>
      </c>
      <c r="R4418" t="s">
        <v>35</v>
      </c>
      <c r="S4418">
        <v>2021</v>
      </c>
      <c r="T4418" t="s">
        <v>22</v>
      </c>
      <c r="U4418" s="15">
        <v>4.0999999999999996</v>
      </c>
      <c r="V4418" s="15">
        <v>5</v>
      </c>
      <c r="W4418" t="s">
        <v>27</v>
      </c>
    </row>
    <row r="4419" spans="1:23">
      <c r="A4419" t="s">
        <v>4464</v>
      </c>
      <c r="B4419">
        <v>19.524601000000001</v>
      </c>
      <c r="C4419" s="15">
        <v>-99.064131000000003</v>
      </c>
      <c r="D4419" s="2" t="s">
        <v>9424</v>
      </c>
      <c r="E4419" s="14" t="s">
        <v>5119</v>
      </c>
      <c r="F4419" s="14" t="e" vm="13">
        <v>#VALUE!</v>
      </c>
      <c r="G4419" s="2" t="str">
        <f>_xlfn.XLOOKUP(E4419,missing_cities!$Q$2:$Q$56,missing_cities!$R$2:$R$56,"Not Found",0)</f>
        <v>Mexico</v>
      </c>
      <c r="H4419" t="str">
        <f>_xlfn.XLOOKUP(E4419,missing_cities!$Q$2:$Q$56,missing_cities!$S$2:$S$56,"Not Found",0)</f>
        <v>North America</v>
      </c>
      <c r="I4419" t="s">
        <v>3449</v>
      </c>
      <c r="J4419" s="15">
        <v>0.38</v>
      </c>
      <c r="K4419" s="1">
        <v>45862</v>
      </c>
      <c r="L4419" s="15" t="str">
        <f t="shared" ref="L4419:L4482" si="138">IF(ISNUMBER(SEARCH("-",K4419)),K4419,"9.00-21.00")</f>
        <v>9.00-21.00</v>
      </c>
      <c r="M4419" s="16">
        <f t="shared" ref="M4419:M4482" si="139">IF(ISNUMBER(SEARCH("-", L4419)), TEXT(RIGHT(L4419, LEN(L4419) - FIND("-", L4419)), "0.00") - TEXT(LEFT(L4419, FIND("-", L4419)-1), "0.00"), "")</f>
        <v>12</v>
      </c>
      <c r="N4419" s="15">
        <v>19.649999999999999</v>
      </c>
      <c r="O4419" s="15">
        <v>72</v>
      </c>
      <c r="P4419" t="s">
        <v>29</v>
      </c>
      <c r="Q4419">
        <v>350</v>
      </c>
      <c r="R4419" t="s">
        <v>74</v>
      </c>
      <c r="S4419">
        <v>2021</v>
      </c>
      <c r="T4419" t="s">
        <v>22</v>
      </c>
      <c r="U4419" s="15">
        <v>4.8</v>
      </c>
      <c r="V4419" s="15">
        <v>1</v>
      </c>
      <c r="W4419" t="s">
        <v>32</v>
      </c>
    </row>
    <row r="4420" spans="1:23">
      <c r="A4420" t="s">
        <v>4465</v>
      </c>
      <c r="B4420">
        <v>19.092783000000001</v>
      </c>
      <c r="C4420" s="15">
        <v>72.957798999999994</v>
      </c>
      <c r="D4420" s="2" t="s">
        <v>9425</v>
      </c>
      <c r="E4420" s="14" t="s">
        <v>5079</v>
      </c>
      <c r="F4420" s="14" t="e" vm="11">
        <v>#VALUE!</v>
      </c>
      <c r="G4420" s="2" t="str">
        <f>_xlfn.XLOOKUP(E4420,missing_cities!$Q$2:$Q$56,missing_cities!$R$2:$R$56,"Not Found",0)</f>
        <v>India</v>
      </c>
      <c r="H4420" t="str">
        <f>_xlfn.XLOOKUP(E4420,missing_cities!$Q$2:$Q$56,missing_cities!$S$2:$S$56,"Not Found",0)</f>
        <v>Asia</v>
      </c>
      <c r="I4420" t="s">
        <v>3449</v>
      </c>
      <c r="J4420" s="15">
        <v>0.33</v>
      </c>
      <c r="K4420" s="1">
        <v>45862</v>
      </c>
      <c r="L4420" s="15" t="str">
        <f t="shared" si="138"/>
        <v>9.00-21.00</v>
      </c>
      <c r="M4420" s="16">
        <f t="shared" si="139"/>
        <v>12</v>
      </c>
      <c r="N4420" s="15">
        <v>19.61</v>
      </c>
      <c r="O4420" s="15">
        <v>91</v>
      </c>
      <c r="P4420" t="s">
        <v>39</v>
      </c>
      <c r="Q4420">
        <v>22</v>
      </c>
      <c r="R4420" t="s">
        <v>44</v>
      </c>
      <c r="S4420">
        <v>2010</v>
      </c>
      <c r="T4420" t="s">
        <v>31</v>
      </c>
      <c r="U4420" s="15">
        <v>4.9000000000000004</v>
      </c>
      <c r="V4420" s="15">
        <v>5</v>
      </c>
      <c r="W4420" t="s">
        <v>32</v>
      </c>
    </row>
    <row r="4421" spans="1:23">
      <c r="A4421" t="s">
        <v>4466</v>
      </c>
      <c r="B4421">
        <v>-33.864401999999998</v>
      </c>
      <c r="C4421" s="15">
        <v>151.291719</v>
      </c>
      <c r="D4421" s="2" t="s">
        <v>9426</v>
      </c>
      <c r="E4421" s="14" t="s">
        <v>5069</v>
      </c>
      <c r="F4421" s="14" t="e" vm="8">
        <v>#VALUE!</v>
      </c>
      <c r="G4421" s="2" t="str">
        <f>_xlfn.XLOOKUP(E4421,missing_cities!$Q$2:$Q$56,missing_cities!$R$2:$R$56,"Not Found",0)</f>
        <v>Australia</v>
      </c>
      <c r="H4421" t="str">
        <f>_xlfn.XLOOKUP(E4421,missing_cities!$Q$2:$Q$56,missing_cities!$S$2:$S$56,"Not Found",0)</f>
        <v>Australia</v>
      </c>
      <c r="I4421" t="s">
        <v>3449</v>
      </c>
      <c r="J4421" s="15">
        <v>0.37</v>
      </c>
      <c r="K4421" s="1">
        <v>45862</v>
      </c>
      <c r="L4421" s="15" t="str">
        <f t="shared" si="138"/>
        <v>9.00-21.00</v>
      </c>
      <c r="M4421" s="16">
        <f t="shared" si="139"/>
        <v>12</v>
      </c>
      <c r="N4421" s="15">
        <v>11.97</v>
      </c>
      <c r="O4421" s="15">
        <v>20</v>
      </c>
      <c r="P4421" t="s">
        <v>29</v>
      </c>
      <c r="Q4421">
        <v>350</v>
      </c>
      <c r="R4421" t="s">
        <v>21</v>
      </c>
      <c r="S4421">
        <v>2023</v>
      </c>
      <c r="T4421" t="s">
        <v>31</v>
      </c>
      <c r="U4421" s="15">
        <v>3.3</v>
      </c>
      <c r="V4421" s="15">
        <v>10</v>
      </c>
      <c r="W4421" t="s">
        <v>32</v>
      </c>
    </row>
    <row r="4422" spans="1:23">
      <c r="A4422" t="s">
        <v>4467</v>
      </c>
      <c r="B4422">
        <v>-33.715381999999998</v>
      </c>
      <c r="C4422" s="15">
        <v>18.554379000000001</v>
      </c>
      <c r="D4422" s="2" t="s">
        <v>9427</v>
      </c>
      <c r="E4422" s="14" t="s">
        <v>5085</v>
      </c>
      <c r="F4422" s="14" t="e" vm="12">
        <v>#VALUE!</v>
      </c>
      <c r="G4422" s="2" t="str">
        <f>_xlfn.XLOOKUP(E4422,missing_cities!$Q$2:$Q$56,missing_cities!$R$2:$R$56,"Not Found",0)</f>
        <v>South Africa</v>
      </c>
      <c r="H4422" t="str">
        <f>_xlfn.XLOOKUP(E4422,missing_cities!$Q$2:$Q$56,missing_cities!$S$2:$S$56,"Not Found",0)</f>
        <v>Africa</v>
      </c>
      <c r="I4422" t="s">
        <v>3449</v>
      </c>
      <c r="J4422" s="15">
        <v>0.44</v>
      </c>
      <c r="K4422" s="1">
        <v>45862</v>
      </c>
      <c r="L4422" s="15" t="str">
        <f t="shared" si="138"/>
        <v>9.00-21.00</v>
      </c>
      <c r="M4422" s="16">
        <f t="shared" si="139"/>
        <v>12</v>
      </c>
      <c r="N4422" s="15">
        <v>16.86</v>
      </c>
      <c r="O4422" s="15">
        <v>74</v>
      </c>
      <c r="P4422" t="s">
        <v>20</v>
      </c>
      <c r="Q4422">
        <v>150</v>
      </c>
      <c r="R4422" t="s">
        <v>35</v>
      </c>
      <c r="S4422">
        <v>2023</v>
      </c>
      <c r="T4422" t="s">
        <v>31</v>
      </c>
      <c r="U4422" s="15">
        <v>4.4000000000000004</v>
      </c>
      <c r="V4422" s="15">
        <v>8</v>
      </c>
      <c r="W4422" t="s">
        <v>32</v>
      </c>
    </row>
    <row r="4423" spans="1:23">
      <c r="A4423" t="s">
        <v>4468</v>
      </c>
      <c r="B4423">
        <v>19.169104999999998</v>
      </c>
      <c r="C4423" s="15">
        <v>72.843350999999998</v>
      </c>
      <c r="D4423" s="2" t="s">
        <v>9428</v>
      </c>
      <c r="E4423" s="14" t="s">
        <v>5079</v>
      </c>
      <c r="F4423" s="14" t="e" vm="11">
        <v>#VALUE!</v>
      </c>
      <c r="G4423" s="2" t="str">
        <f>_xlfn.XLOOKUP(E4423,missing_cities!$Q$2:$Q$56,missing_cities!$R$2:$R$56,"Not Found",0)</f>
        <v>India</v>
      </c>
      <c r="H4423" t="str">
        <f>_xlfn.XLOOKUP(E4423,missing_cities!$Q$2:$Q$56,missing_cities!$S$2:$S$56,"Not Found",0)</f>
        <v>Asia</v>
      </c>
      <c r="I4423" t="s">
        <v>3449</v>
      </c>
      <c r="J4423" s="15">
        <v>0.45</v>
      </c>
      <c r="K4423" t="s">
        <v>19</v>
      </c>
      <c r="L4423" s="15" t="str">
        <f t="shared" si="138"/>
        <v>9:00-18:00</v>
      </c>
      <c r="M4423" s="16">
        <f t="shared" si="139"/>
        <v>0.37</v>
      </c>
      <c r="N4423" s="15">
        <v>10.5</v>
      </c>
      <c r="O4423" s="15">
        <v>12</v>
      </c>
      <c r="P4423" t="s">
        <v>25</v>
      </c>
      <c r="Q4423">
        <v>350</v>
      </c>
      <c r="R4423" t="s">
        <v>76</v>
      </c>
      <c r="S4423">
        <v>2010</v>
      </c>
      <c r="T4423" t="s">
        <v>31</v>
      </c>
      <c r="U4423" s="15">
        <v>3.1</v>
      </c>
      <c r="V4423" s="15">
        <v>2</v>
      </c>
      <c r="W4423" t="s">
        <v>32</v>
      </c>
    </row>
    <row r="4424" spans="1:23">
      <c r="A4424" t="s">
        <v>4469</v>
      </c>
      <c r="B4424">
        <v>25.265181999999999</v>
      </c>
      <c r="C4424" s="15">
        <v>55.362704000000001</v>
      </c>
      <c r="D4424" s="2" t="s">
        <v>9429</v>
      </c>
      <c r="E4424" s="14" t="s">
        <v>5076</v>
      </c>
      <c r="F4424" s="14" t="e" vm="10">
        <v>#VALUE!</v>
      </c>
      <c r="G4424" s="2" t="str">
        <f>_xlfn.XLOOKUP(E4424,missing_cities!$Q$2:$Q$56,missing_cities!$R$2:$R$56,"Not Found",0)</f>
        <v>United Arab Emirates</v>
      </c>
      <c r="H4424" t="str">
        <f>_xlfn.XLOOKUP(E4424,missing_cities!$Q$2:$Q$56,missing_cities!$S$2:$S$56,"Not Found",0)</f>
        <v>Asia</v>
      </c>
      <c r="I4424" t="s">
        <v>3449</v>
      </c>
      <c r="J4424" s="15">
        <v>0.11</v>
      </c>
      <c r="K4424" t="s">
        <v>19</v>
      </c>
      <c r="L4424" s="15" t="str">
        <f t="shared" si="138"/>
        <v>9:00-18:00</v>
      </c>
      <c r="M4424" s="16">
        <f t="shared" si="139"/>
        <v>0.37</v>
      </c>
      <c r="N4424" s="15">
        <v>18.05</v>
      </c>
      <c r="O4424" s="15">
        <v>65</v>
      </c>
      <c r="P4424" t="s">
        <v>39</v>
      </c>
      <c r="Q4424">
        <v>50</v>
      </c>
      <c r="R4424" t="s">
        <v>97</v>
      </c>
      <c r="S4424">
        <v>2010</v>
      </c>
      <c r="T4424" t="s">
        <v>22</v>
      </c>
      <c r="U4424" s="15">
        <v>3.9</v>
      </c>
      <c r="V4424" s="15">
        <v>10</v>
      </c>
      <c r="W4424" t="s">
        <v>27</v>
      </c>
    </row>
    <row r="4425" spans="1:23">
      <c r="A4425" t="s">
        <v>4470</v>
      </c>
      <c r="B4425">
        <v>25.374507000000001</v>
      </c>
      <c r="C4425" s="15">
        <v>55.271006</v>
      </c>
      <c r="D4425" s="2" t="s">
        <v>9430</v>
      </c>
      <c r="E4425" s="14" t="s">
        <v>5076</v>
      </c>
      <c r="F4425" s="14" t="e" vm="10">
        <v>#VALUE!</v>
      </c>
      <c r="G4425" s="2" t="str">
        <f>_xlfn.XLOOKUP(E4425,missing_cities!$Q$2:$Q$56,missing_cities!$R$2:$R$56,"Not Found",0)</f>
        <v>United Arab Emirates</v>
      </c>
      <c r="H4425" t="str">
        <f>_xlfn.XLOOKUP(E4425,missing_cities!$Q$2:$Q$56,missing_cities!$S$2:$S$56,"Not Found",0)</f>
        <v>Asia</v>
      </c>
      <c r="I4425" t="s">
        <v>3449</v>
      </c>
      <c r="J4425" s="15">
        <v>0.45</v>
      </c>
      <c r="K4425" t="s">
        <v>34</v>
      </c>
      <c r="L4425" s="15" t="str">
        <f t="shared" si="138"/>
        <v>6:00-22:00</v>
      </c>
      <c r="M4425" s="16">
        <f t="shared" si="139"/>
        <v>0.67</v>
      </c>
      <c r="N4425" s="15">
        <v>2.82</v>
      </c>
      <c r="O4425" s="15">
        <v>43</v>
      </c>
      <c r="P4425" t="s">
        <v>37</v>
      </c>
      <c r="Q4425">
        <v>150</v>
      </c>
      <c r="R4425" t="s">
        <v>76</v>
      </c>
      <c r="S4425">
        <v>2022</v>
      </c>
      <c r="T4425" t="s">
        <v>22</v>
      </c>
      <c r="U4425" s="15">
        <v>4.5</v>
      </c>
      <c r="V4425" s="15">
        <v>10</v>
      </c>
      <c r="W4425" t="s">
        <v>27</v>
      </c>
    </row>
    <row r="4426" spans="1:23">
      <c r="A4426" t="s">
        <v>4471</v>
      </c>
      <c r="B4426">
        <v>39.991079999999997</v>
      </c>
      <c r="C4426" s="15">
        <v>116.38596</v>
      </c>
      <c r="D4426" s="2" t="s">
        <v>9431</v>
      </c>
      <c r="E4426" s="14" t="s">
        <v>5071</v>
      </c>
      <c r="F4426" s="14" t="e" vm="9">
        <v>#VALUE!</v>
      </c>
      <c r="G4426" s="2" t="str">
        <f>_xlfn.XLOOKUP(E4426,missing_cities!$Q$2:$Q$56,missing_cities!$R$2:$R$56,"Not Found",0)</f>
        <v>China</v>
      </c>
      <c r="H4426" t="str">
        <f>_xlfn.XLOOKUP(E4426,missing_cities!$Q$2:$Q$56,missing_cities!$S$2:$S$56,"Not Found",0)</f>
        <v>Asia</v>
      </c>
      <c r="I4426" t="s">
        <v>3449</v>
      </c>
      <c r="J4426" s="15">
        <v>0.41</v>
      </c>
      <c r="K4426" s="1">
        <v>45862</v>
      </c>
      <c r="L4426" s="15" t="str">
        <f t="shared" si="138"/>
        <v>9.00-21.00</v>
      </c>
      <c r="M4426" s="16">
        <f t="shared" si="139"/>
        <v>12</v>
      </c>
      <c r="N4426" s="15">
        <v>11.53</v>
      </c>
      <c r="O4426" s="15">
        <v>44</v>
      </c>
      <c r="P4426" t="s">
        <v>39</v>
      </c>
      <c r="Q4426">
        <v>150</v>
      </c>
      <c r="R4426" t="s">
        <v>37</v>
      </c>
      <c r="S4426">
        <v>2018</v>
      </c>
      <c r="T4426" t="s">
        <v>22</v>
      </c>
      <c r="U4426" s="15">
        <v>4.4000000000000004</v>
      </c>
      <c r="V4426" s="15">
        <v>1</v>
      </c>
      <c r="W4426" t="s">
        <v>32</v>
      </c>
    </row>
    <row r="4427" spans="1:23">
      <c r="A4427" t="s">
        <v>4472</v>
      </c>
      <c r="B4427">
        <v>37.831544999999998</v>
      </c>
      <c r="C4427" s="15">
        <v>-122.417423</v>
      </c>
      <c r="D4427" s="2" t="s">
        <v>9432</v>
      </c>
      <c r="E4427" s="14" t="s">
        <v>5061</v>
      </c>
      <c r="F4427" s="14" t="e" vm="5">
        <v>#VALUE!</v>
      </c>
      <c r="G4427" s="2" t="str">
        <f>_xlfn.XLOOKUP(E4427,missing_cities!$Q$2:$Q$56,missing_cities!$R$2:$R$56,"Not Found",0)</f>
        <v>United States</v>
      </c>
      <c r="H4427" t="str">
        <f>_xlfn.XLOOKUP(E4427,missing_cities!$Q$2:$Q$56,missing_cities!$S$2:$S$56,"Not Found",0)</f>
        <v>North America</v>
      </c>
      <c r="I4427" t="s">
        <v>3449</v>
      </c>
      <c r="J4427" s="15">
        <v>0.27</v>
      </c>
      <c r="K4427" s="1">
        <v>45862</v>
      </c>
      <c r="L4427" s="15" t="str">
        <f t="shared" si="138"/>
        <v>9.00-21.00</v>
      </c>
      <c r="M4427" s="16">
        <f t="shared" si="139"/>
        <v>12</v>
      </c>
      <c r="N4427" s="15">
        <v>3.23</v>
      </c>
      <c r="O4427" s="15">
        <v>46</v>
      </c>
      <c r="P4427" t="s">
        <v>37</v>
      </c>
      <c r="Q4427">
        <v>150</v>
      </c>
      <c r="R4427" t="s">
        <v>37</v>
      </c>
      <c r="S4427">
        <v>2019</v>
      </c>
      <c r="T4427" t="s">
        <v>31</v>
      </c>
      <c r="U4427" s="15">
        <v>4.7</v>
      </c>
      <c r="V4427" s="15">
        <v>9</v>
      </c>
      <c r="W4427" t="s">
        <v>32</v>
      </c>
    </row>
    <row r="4428" spans="1:23">
      <c r="A4428" t="s">
        <v>4473</v>
      </c>
      <c r="B4428">
        <v>37.602350999999999</v>
      </c>
      <c r="C4428" s="15">
        <v>126.92608199999999</v>
      </c>
      <c r="D4428" s="2" t="s">
        <v>9433</v>
      </c>
      <c r="E4428" s="14" t="s">
        <v>5063</v>
      </c>
      <c r="F4428" s="14" t="e" vm="6">
        <v>#VALUE!</v>
      </c>
      <c r="G4428" s="2" t="str">
        <f>_xlfn.XLOOKUP(E4428,missing_cities!$Q$2:$Q$56,missing_cities!$R$2:$R$56,"Not Found",0)</f>
        <v>South Korea</v>
      </c>
      <c r="H4428" t="str">
        <f>_xlfn.XLOOKUP(E4428,missing_cities!$Q$2:$Q$56,missing_cities!$S$2:$S$56,"Not Found",0)</f>
        <v>Asia</v>
      </c>
      <c r="I4428" t="s">
        <v>3449</v>
      </c>
      <c r="J4428" s="15">
        <v>0.2</v>
      </c>
      <c r="K4428" t="s">
        <v>34</v>
      </c>
      <c r="L4428" s="15" t="str">
        <f t="shared" si="138"/>
        <v>6:00-22:00</v>
      </c>
      <c r="M4428" s="16">
        <f t="shared" si="139"/>
        <v>0.67</v>
      </c>
      <c r="N4428" s="15">
        <v>11.16</v>
      </c>
      <c r="O4428" s="15">
        <v>29</v>
      </c>
      <c r="P4428" t="s">
        <v>37</v>
      </c>
      <c r="Q4428">
        <v>22</v>
      </c>
      <c r="R4428" t="s">
        <v>35</v>
      </c>
      <c r="S4428">
        <v>2020</v>
      </c>
      <c r="T4428" t="s">
        <v>31</v>
      </c>
      <c r="U4428" s="15">
        <v>3.3</v>
      </c>
      <c r="V4428" s="15">
        <v>3</v>
      </c>
      <c r="W4428" t="s">
        <v>23</v>
      </c>
    </row>
    <row r="4429" spans="1:23">
      <c r="A4429" t="s">
        <v>4474</v>
      </c>
      <c r="B4429">
        <v>-23.524334</v>
      </c>
      <c r="C4429" s="15">
        <v>-46.520094999999998</v>
      </c>
      <c r="D4429" s="2" t="s">
        <v>9434</v>
      </c>
      <c r="E4429" s="14" t="s">
        <v>5067</v>
      </c>
      <c r="F4429" s="14" t="e" vm="7">
        <v>#VALUE!</v>
      </c>
      <c r="G4429" s="2" t="str">
        <f>_xlfn.XLOOKUP(E4429,missing_cities!$Q$2:$Q$56,missing_cities!$R$2:$R$56,"Not Found",0)</f>
        <v>Brazil</v>
      </c>
      <c r="H4429" t="str">
        <f>_xlfn.XLOOKUP(E4429,missing_cities!$Q$2:$Q$56,missing_cities!$S$2:$S$56,"Not Found",0)</f>
        <v>South America</v>
      </c>
      <c r="I4429" t="s">
        <v>3449</v>
      </c>
      <c r="J4429" s="15">
        <v>0.48</v>
      </c>
      <c r="K4429" s="1">
        <v>45862</v>
      </c>
      <c r="L4429" s="15" t="str">
        <f t="shared" si="138"/>
        <v>9.00-21.00</v>
      </c>
      <c r="M4429" s="16">
        <f t="shared" si="139"/>
        <v>12</v>
      </c>
      <c r="N4429" s="15">
        <v>12.17</v>
      </c>
      <c r="O4429" s="15">
        <v>22</v>
      </c>
      <c r="P4429" t="s">
        <v>25</v>
      </c>
      <c r="Q4429">
        <v>350</v>
      </c>
      <c r="R4429" t="s">
        <v>67</v>
      </c>
      <c r="S4429">
        <v>2011</v>
      </c>
      <c r="T4429" t="s">
        <v>22</v>
      </c>
      <c r="U4429" s="15">
        <v>4</v>
      </c>
      <c r="V4429" s="15">
        <v>4</v>
      </c>
      <c r="W4429" t="s">
        <v>23</v>
      </c>
    </row>
    <row r="4430" spans="1:23">
      <c r="A4430" t="s">
        <v>4475</v>
      </c>
      <c r="B4430">
        <v>19.069509</v>
      </c>
      <c r="C4430" s="15">
        <v>72.809428999999994</v>
      </c>
      <c r="D4430" s="2" t="s">
        <v>9435</v>
      </c>
      <c r="E4430" s="14" t="s">
        <v>5079</v>
      </c>
      <c r="F4430" s="14" t="e" vm="11">
        <v>#VALUE!</v>
      </c>
      <c r="G4430" s="2" t="str">
        <f>_xlfn.XLOOKUP(E4430,missing_cities!$Q$2:$Q$56,missing_cities!$R$2:$R$56,"Not Found",0)</f>
        <v>India</v>
      </c>
      <c r="H4430" t="str">
        <f>_xlfn.XLOOKUP(E4430,missing_cities!$Q$2:$Q$56,missing_cities!$S$2:$S$56,"Not Found",0)</f>
        <v>Asia</v>
      </c>
      <c r="I4430" t="s">
        <v>3449</v>
      </c>
      <c r="J4430" s="15">
        <v>0.4</v>
      </c>
      <c r="K4430" s="1">
        <v>45862</v>
      </c>
      <c r="L4430" s="15" t="str">
        <f t="shared" si="138"/>
        <v>9.00-21.00</v>
      </c>
      <c r="M4430" s="16">
        <f t="shared" si="139"/>
        <v>12</v>
      </c>
      <c r="N4430" s="15">
        <v>10.25</v>
      </c>
      <c r="O4430" s="15">
        <v>72</v>
      </c>
      <c r="P4430" t="s">
        <v>39</v>
      </c>
      <c r="Q4430">
        <v>150</v>
      </c>
      <c r="R4430" t="s">
        <v>46</v>
      </c>
      <c r="S4430">
        <v>2011</v>
      </c>
      <c r="T4430" t="s">
        <v>22</v>
      </c>
      <c r="U4430" s="15">
        <v>4.5999999999999996</v>
      </c>
      <c r="V4430" s="15">
        <v>2</v>
      </c>
      <c r="W4430" t="s">
        <v>27</v>
      </c>
    </row>
    <row r="4431" spans="1:23">
      <c r="A4431" t="s">
        <v>4476</v>
      </c>
      <c r="B4431">
        <v>19.558824000000001</v>
      </c>
      <c r="C4431" s="15">
        <v>-99.049271000000005</v>
      </c>
      <c r="D4431" s="2" t="s">
        <v>9436</v>
      </c>
      <c r="E4431" s="14" t="s">
        <v>5119</v>
      </c>
      <c r="F4431" s="14" t="e" vm="13">
        <v>#VALUE!</v>
      </c>
      <c r="G4431" s="2" t="str">
        <f>_xlfn.XLOOKUP(E4431,missing_cities!$Q$2:$Q$56,missing_cities!$R$2:$R$56,"Not Found",0)</f>
        <v>Mexico</v>
      </c>
      <c r="H4431" t="str">
        <f>_xlfn.XLOOKUP(E4431,missing_cities!$Q$2:$Q$56,missing_cities!$S$2:$S$56,"Not Found",0)</f>
        <v>North America</v>
      </c>
      <c r="I4431" t="s">
        <v>3449</v>
      </c>
      <c r="J4431" s="15">
        <v>0.15</v>
      </c>
      <c r="K4431" t="s">
        <v>19</v>
      </c>
      <c r="L4431" s="15" t="str">
        <f t="shared" si="138"/>
        <v>9:00-18:00</v>
      </c>
      <c r="M4431" s="16">
        <f t="shared" si="139"/>
        <v>0.37</v>
      </c>
      <c r="N4431" s="15">
        <v>6.7</v>
      </c>
      <c r="O4431" s="15">
        <v>63</v>
      </c>
      <c r="P4431" t="s">
        <v>39</v>
      </c>
      <c r="Q4431">
        <v>22</v>
      </c>
      <c r="R4431" t="s">
        <v>74</v>
      </c>
      <c r="S4431">
        <v>2012</v>
      </c>
      <c r="T4431" t="s">
        <v>31</v>
      </c>
      <c r="U4431" s="15">
        <v>3.9</v>
      </c>
      <c r="V4431" s="15">
        <v>4</v>
      </c>
      <c r="W4431" t="s">
        <v>27</v>
      </c>
    </row>
    <row r="4432" spans="1:23">
      <c r="A4432" t="s">
        <v>4477</v>
      </c>
      <c r="B4432">
        <v>52.415667999999997</v>
      </c>
      <c r="C4432" s="15">
        <v>13.327809999999999</v>
      </c>
      <c r="D4432" s="2" t="s">
        <v>9437</v>
      </c>
      <c r="E4432" s="14" t="s">
        <v>5057</v>
      </c>
      <c r="F4432" s="14" t="e" vm="3">
        <v>#VALUE!</v>
      </c>
      <c r="G4432" s="2" t="str">
        <f>_xlfn.XLOOKUP(E4432,missing_cities!$Q$2:$Q$56,missing_cities!$R$2:$R$56,"Not Found",0)</f>
        <v>Germany</v>
      </c>
      <c r="H4432" t="str">
        <f>_xlfn.XLOOKUP(E4432,missing_cities!$Q$2:$Q$56,missing_cities!$S$2:$S$56,"Not Found",0)</f>
        <v>Europe</v>
      </c>
      <c r="I4432" t="s">
        <v>3449</v>
      </c>
      <c r="J4432" s="15">
        <v>0.49</v>
      </c>
      <c r="K4432" s="1">
        <v>45862</v>
      </c>
      <c r="L4432" s="15" t="str">
        <f t="shared" si="138"/>
        <v>9.00-21.00</v>
      </c>
      <c r="M4432" s="16">
        <f t="shared" si="139"/>
        <v>12</v>
      </c>
      <c r="N4432" s="15">
        <v>9.52</v>
      </c>
      <c r="O4432" s="15">
        <v>65</v>
      </c>
      <c r="P4432" t="s">
        <v>20</v>
      </c>
      <c r="Q4432">
        <v>150</v>
      </c>
      <c r="R4432" t="s">
        <v>42</v>
      </c>
      <c r="S4432">
        <v>2011</v>
      </c>
      <c r="T4432" t="s">
        <v>31</v>
      </c>
      <c r="U4432" s="15">
        <v>4.8</v>
      </c>
      <c r="V4432" s="15">
        <v>4</v>
      </c>
      <c r="W4432" t="s">
        <v>23</v>
      </c>
    </row>
    <row r="4433" spans="1:23">
      <c r="A4433" t="s">
        <v>4478</v>
      </c>
      <c r="B4433">
        <v>87.316635000000005</v>
      </c>
      <c r="C4433" s="15">
        <v>136.24781999999999</v>
      </c>
      <c r="D4433" s="2" t="s">
        <v>9438</v>
      </c>
      <c r="E4433" s="14" t="str">
        <f>_xlfn.XLOOKUP(C4433,missing_cities!B:B,missing_cities!C:C,"Not Found",0)</f>
        <v>Not Found</v>
      </c>
      <c r="F4433" s="14" t="s">
        <v>9990</v>
      </c>
      <c r="G4433" s="2" t="str">
        <f>_xlfn.XLOOKUP(E4433,missing_cities!$Q$2:$Q$56,missing_cities!$R$2:$R$56,"Not Found",0)</f>
        <v>Not Found</v>
      </c>
      <c r="H4433" t="str">
        <f>_xlfn.XLOOKUP(E4433,missing_cities!$Q$2:$Q$56,missing_cities!$S$2:$S$56,"Not Found",0)</f>
        <v>Not Found</v>
      </c>
      <c r="I4433" t="s">
        <v>3449</v>
      </c>
      <c r="J4433" s="15">
        <v>0.45</v>
      </c>
      <c r="K4433" t="s">
        <v>19</v>
      </c>
      <c r="L4433" s="15" t="str">
        <f t="shared" si="138"/>
        <v>9:00-18:00</v>
      </c>
      <c r="M4433" s="16">
        <f t="shared" si="139"/>
        <v>0.37</v>
      </c>
      <c r="N4433" s="15">
        <v>3.71</v>
      </c>
      <c r="O4433" s="15">
        <v>88</v>
      </c>
      <c r="P4433" t="s">
        <v>25</v>
      </c>
      <c r="Q4433">
        <v>150</v>
      </c>
      <c r="R4433" t="s">
        <v>97</v>
      </c>
      <c r="S4433">
        <v>2010</v>
      </c>
      <c r="T4433" t="s">
        <v>31</v>
      </c>
      <c r="U4433" s="15">
        <v>3.6</v>
      </c>
      <c r="V4433" s="15">
        <v>5</v>
      </c>
      <c r="W4433" t="s">
        <v>27</v>
      </c>
    </row>
    <row r="4434" spans="1:23">
      <c r="A4434" t="s">
        <v>4479</v>
      </c>
      <c r="B4434">
        <v>37.550632999999998</v>
      </c>
      <c r="C4434" s="15">
        <v>126.902091</v>
      </c>
      <c r="D4434" s="2" t="s">
        <v>9439</v>
      </c>
      <c r="E4434" s="14" t="s">
        <v>5063</v>
      </c>
      <c r="F4434" s="14" t="e" vm="6">
        <v>#VALUE!</v>
      </c>
      <c r="G4434" s="2" t="str">
        <f>_xlfn.XLOOKUP(E4434,missing_cities!$Q$2:$Q$56,missing_cities!$R$2:$R$56,"Not Found",0)</f>
        <v>South Korea</v>
      </c>
      <c r="H4434" t="str">
        <f>_xlfn.XLOOKUP(E4434,missing_cities!$Q$2:$Q$56,missing_cities!$S$2:$S$56,"Not Found",0)</f>
        <v>Asia</v>
      </c>
      <c r="I4434" t="s">
        <v>3449</v>
      </c>
      <c r="J4434" s="15">
        <v>0.14000000000000001</v>
      </c>
      <c r="K4434" t="s">
        <v>34</v>
      </c>
      <c r="L4434" s="15" t="str">
        <f t="shared" si="138"/>
        <v>6:00-22:00</v>
      </c>
      <c r="M4434" s="16">
        <f t="shared" si="139"/>
        <v>0.67</v>
      </c>
      <c r="N4434" s="15">
        <v>17.25</v>
      </c>
      <c r="O4434" s="15">
        <v>94</v>
      </c>
      <c r="P4434" t="s">
        <v>29</v>
      </c>
      <c r="Q4434">
        <v>150</v>
      </c>
      <c r="R4434" t="s">
        <v>48</v>
      </c>
      <c r="S4434">
        <v>2018</v>
      </c>
      <c r="T4434" t="s">
        <v>31</v>
      </c>
      <c r="U4434" s="15">
        <v>5</v>
      </c>
      <c r="V4434" s="15">
        <v>6</v>
      </c>
      <c r="W4434" t="s">
        <v>32</v>
      </c>
    </row>
    <row r="4435" spans="1:23">
      <c r="A4435" t="s">
        <v>4480</v>
      </c>
      <c r="B4435">
        <v>37.612718999999998</v>
      </c>
      <c r="C4435" s="15">
        <v>127.076864</v>
      </c>
      <c r="D4435" s="2" t="s">
        <v>9440</v>
      </c>
      <c r="E4435" s="14" t="s">
        <v>5063</v>
      </c>
      <c r="F4435" s="14" t="e" vm="6">
        <v>#VALUE!</v>
      </c>
      <c r="G4435" s="2" t="str">
        <f>_xlfn.XLOOKUP(E4435,missing_cities!$Q$2:$Q$56,missing_cities!$R$2:$R$56,"Not Found",0)</f>
        <v>South Korea</v>
      </c>
      <c r="H4435" t="str">
        <f>_xlfn.XLOOKUP(E4435,missing_cities!$Q$2:$Q$56,missing_cities!$S$2:$S$56,"Not Found",0)</f>
        <v>Asia</v>
      </c>
      <c r="I4435" t="s">
        <v>3449</v>
      </c>
      <c r="J4435" s="15">
        <v>0.28999999999999998</v>
      </c>
      <c r="K4435" t="s">
        <v>19</v>
      </c>
      <c r="L4435" s="15" t="str">
        <f t="shared" si="138"/>
        <v>9:00-18:00</v>
      </c>
      <c r="M4435" s="16">
        <f t="shared" si="139"/>
        <v>0.37</v>
      </c>
      <c r="N4435" s="15">
        <v>15.13</v>
      </c>
      <c r="O4435" s="15">
        <v>99</v>
      </c>
      <c r="P4435" t="s">
        <v>25</v>
      </c>
      <c r="Q4435">
        <v>50</v>
      </c>
      <c r="R4435" t="s">
        <v>46</v>
      </c>
      <c r="S4435">
        <v>2020</v>
      </c>
      <c r="T4435" t="s">
        <v>31</v>
      </c>
      <c r="U4435" s="15">
        <v>3</v>
      </c>
      <c r="V4435" s="15">
        <v>2</v>
      </c>
      <c r="W4435" t="s">
        <v>23</v>
      </c>
    </row>
    <row r="4436" spans="1:23">
      <c r="A4436" t="s">
        <v>4481</v>
      </c>
      <c r="B4436">
        <v>19.480737000000001</v>
      </c>
      <c r="C4436" s="15">
        <v>-99.146109999999993</v>
      </c>
      <c r="D4436" s="2" t="s">
        <v>9441</v>
      </c>
      <c r="E4436" s="14" t="s">
        <v>5119</v>
      </c>
      <c r="F4436" s="14" t="e" vm="13">
        <v>#VALUE!</v>
      </c>
      <c r="G4436" s="2" t="str">
        <f>_xlfn.XLOOKUP(E4436,missing_cities!$Q$2:$Q$56,missing_cities!$R$2:$R$56,"Not Found",0)</f>
        <v>Mexico</v>
      </c>
      <c r="H4436" t="str">
        <f>_xlfn.XLOOKUP(E4436,missing_cities!$Q$2:$Q$56,missing_cities!$S$2:$S$56,"Not Found",0)</f>
        <v>North America</v>
      </c>
      <c r="I4436" t="s">
        <v>3449</v>
      </c>
      <c r="J4436" s="15">
        <v>0.22</v>
      </c>
      <c r="K4436" s="1">
        <v>45862</v>
      </c>
      <c r="L4436" s="15" t="str">
        <f t="shared" si="138"/>
        <v>9.00-21.00</v>
      </c>
      <c r="M4436" s="16">
        <f t="shared" si="139"/>
        <v>12</v>
      </c>
      <c r="N4436" s="15">
        <v>19.87</v>
      </c>
      <c r="O4436" s="15">
        <v>39</v>
      </c>
      <c r="P4436" t="s">
        <v>29</v>
      </c>
      <c r="Q4436">
        <v>50</v>
      </c>
      <c r="R4436" t="s">
        <v>67</v>
      </c>
      <c r="S4436">
        <v>2019</v>
      </c>
      <c r="T4436" t="s">
        <v>31</v>
      </c>
      <c r="U4436" s="15">
        <v>4.5</v>
      </c>
      <c r="V4436" s="15">
        <v>3</v>
      </c>
      <c r="W4436" t="s">
        <v>27</v>
      </c>
    </row>
    <row r="4437" spans="1:23">
      <c r="A4437" t="s">
        <v>4482</v>
      </c>
      <c r="B4437">
        <v>25.227233999999999</v>
      </c>
      <c r="C4437" s="15">
        <v>55.284222999999997</v>
      </c>
      <c r="D4437" s="2" t="s">
        <v>9442</v>
      </c>
      <c r="E4437" s="14" t="s">
        <v>5076</v>
      </c>
      <c r="F4437" s="14" t="e" vm="10">
        <v>#VALUE!</v>
      </c>
      <c r="G4437" s="2" t="str">
        <f>_xlfn.XLOOKUP(E4437,missing_cities!$Q$2:$Q$56,missing_cities!$R$2:$R$56,"Not Found",0)</f>
        <v>United Arab Emirates</v>
      </c>
      <c r="H4437" t="str">
        <f>_xlfn.XLOOKUP(E4437,missing_cities!$Q$2:$Q$56,missing_cities!$S$2:$S$56,"Not Found",0)</f>
        <v>Asia</v>
      </c>
      <c r="I4437" t="s">
        <v>3449</v>
      </c>
      <c r="J4437" s="15">
        <v>0.19</v>
      </c>
      <c r="K4437" t="s">
        <v>19</v>
      </c>
      <c r="L4437" s="15" t="str">
        <f t="shared" si="138"/>
        <v>9:00-18:00</v>
      </c>
      <c r="M4437" s="16">
        <f t="shared" si="139"/>
        <v>0.37</v>
      </c>
      <c r="N4437" s="15">
        <v>12.72</v>
      </c>
      <c r="O4437" s="15">
        <v>14</v>
      </c>
      <c r="P4437" t="s">
        <v>29</v>
      </c>
      <c r="Q4437">
        <v>150</v>
      </c>
      <c r="R4437" t="s">
        <v>35</v>
      </c>
      <c r="S4437">
        <v>2018</v>
      </c>
      <c r="T4437" t="s">
        <v>31</v>
      </c>
      <c r="U4437" s="15">
        <v>4</v>
      </c>
      <c r="V4437" s="15">
        <v>9</v>
      </c>
      <c r="W4437" t="s">
        <v>32</v>
      </c>
    </row>
    <row r="4438" spans="1:23">
      <c r="A4438" t="s">
        <v>4483</v>
      </c>
      <c r="B4438">
        <v>-23.569710000000001</v>
      </c>
      <c r="C4438" s="15">
        <v>-46.531266000000002</v>
      </c>
      <c r="D4438" s="2" t="s">
        <v>9443</v>
      </c>
      <c r="E4438" s="14" t="s">
        <v>5067</v>
      </c>
      <c r="F4438" s="14" t="e" vm="7">
        <v>#VALUE!</v>
      </c>
      <c r="G4438" s="2" t="str">
        <f>_xlfn.XLOOKUP(E4438,missing_cities!$Q$2:$Q$56,missing_cities!$R$2:$R$56,"Not Found",0)</f>
        <v>Brazil</v>
      </c>
      <c r="H4438" t="str">
        <f>_xlfn.XLOOKUP(E4438,missing_cities!$Q$2:$Q$56,missing_cities!$S$2:$S$56,"Not Found",0)</f>
        <v>South America</v>
      </c>
      <c r="I4438" t="s">
        <v>3449</v>
      </c>
      <c r="J4438" s="15">
        <v>0.13</v>
      </c>
      <c r="K4438" t="s">
        <v>34</v>
      </c>
      <c r="L4438" s="15" t="str">
        <f t="shared" si="138"/>
        <v>6:00-22:00</v>
      </c>
      <c r="M4438" s="16">
        <f t="shared" si="139"/>
        <v>0.67</v>
      </c>
      <c r="N4438" s="15">
        <v>3.13</v>
      </c>
      <c r="O4438" s="15">
        <v>37</v>
      </c>
      <c r="P4438" t="s">
        <v>20</v>
      </c>
      <c r="Q4438">
        <v>350</v>
      </c>
      <c r="R4438" t="s">
        <v>74</v>
      </c>
      <c r="S4438">
        <v>2012</v>
      </c>
      <c r="T4438" t="s">
        <v>31</v>
      </c>
      <c r="U4438" s="15">
        <v>4.5</v>
      </c>
      <c r="V4438" s="15">
        <v>4</v>
      </c>
      <c r="W4438" t="s">
        <v>27</v>
      </c>
    </row>
    <row r="4439" spans="1:23">
      <c r="A4439" t="s">
        <v>4484</v>
      </c>
      <c r="B4439">
        <v>43.670254</v>
      </c>
      <c r="C4439" s="15">
        <v>-79.451767000000004</v>
      </c>
      <c r="D4439" s="2" t="s">
        <v>9444</v>
      </c>
      <c r="E4439" s="14" t="s">
        <v>5050</v>
      </c>
      <c r="F4439" s="14" t="e" vm="1">
        <v>#VALUE!</v>
      </c>
      <c r="G4439" s="2" t="str">
        <f>_xlfn.XLOOKUP(E4439,missing_cities!$Q$2:$Q$56,missing_cities!$R$2:$R$56,"Not Found",0)</f>
        <v>Canada</v>
      </c>
      <c r="H4439" t="str">
        <f>_xlfn.XLOOKUP(E4439,missing_cities!$Q$2:$Q$56,missing_cities!$S$2:$S$56,"Not Found",0)</f>
        <v>North America</v>
      </c>
      <c r="I4439" t="s">
        <v>3449</v>
      </c>
      <c r="J4439" s="15">
        <v>0.3</v>
      </c>
      <c r="K4439" s="1">
        <v>45862</v>
      </c>
      <c r="L4439" s="15" t="str">
        <f t="shared" si="138"/>
        <v>9.00-21.00</v>
      </c>
      <c r="M4439" s="16">
        <f t="shared" si="139"/>
        <v>12</v>
      </c>
      <c r="N4439" s="15">
        <v>0.92</v>
      </c>
      <c r="O4439" s="15">
        <v>86</v>
      </c>
      <c r="P4439" t="s">
        <v>25</v>
      </c>
      <c r="Q4439">
        <v>22</v>
      </c>
      <c r="R4439" t="s">
        <v>48</v>
      </c>
      <c r="S4439">
        <v>2019</v>
      </c>
      <c r="T4439" t="s">
        <v>22</v>
      </c>
      <c r="U4439" s="15">
        <v>3.8</v>
      </c>
      <c r="V4439" s="15">
        <v>5</v>
      </c>
      <c r="W4439" t="s">
        <v>27</v>
      </c>
    </row>
    <row r="4440" spans="1:23">
      <c r="A4440" t="s">
        <v>4485</v>
      </c>
      <c r="B4440">
        <v>43.711181000000003</v>
      </c>
      <c r="C4440" s="15">
        <v>-79.381759000000002</v>
      </c>
      <c r="D4440" s="2" t="s">
        <v>9445</v>
      </c>
      <c r="E4440" s="14" t="s">
        <v>5050</v>
      </c>
      <c r="F4440" s="14" t="e" vm="1">
        <v>#VALUE!</v>
      </c>
      <c r="G4440" s="2" t="str">
        <f>_xlfn.XLOOKUP(E4440,missing_cities!$Q$2:$Q$56,missing_cities!$R$2:$R$56,"Not Found",0)</f>
        <v>Canada</v>
      </c>
      <c r="H4440" t="str">
        <f>_xlfn.XLOOKUP(E4440,missing_cities!$Q$2:$Q$56,missing_cities!$S$2:$S$56,"Not Found",0)</f>
        <v>North America</v>
      </c>
      <c r="I4440" t="s">
        <v>3449</v>
      </c>
      <c r="J4440" s="15">
        <v>0.16</v>
      </c>
      <c r="K4440" s="1">
        <v>45862</v>
      </c>
      <c r="L4440" s="15" t="str">
        <f t="shared" si="138"/>
        <v>9.00-21.00</v>
      </c>
      <c r="M4440" s="16">
        <f t="shared" si="139"/>
        <v>12</v>
      </c>
      <c r="N4440" s="15">
        <v>9.56</v>
      </c>
      <c r="O4440" s="15">
        <v>18</v>
      </c>
      <c r="P4440" t="s">
        <v>39</v>
      </c>
      <c r="Q4440">
        <v>50</v>
      </c>
      <c r="R4440" t="s">
        <v>37</v>
      </c>
      <c r="S4440">
        <v>2013</v>
      </c>
      <c r="T4440" t="s">
        <v>31</v>
      </c>
      <c r="U4440" s="15">
        <v>3.9</v>
      </c>
      <c r="V4440" s="15">
        <v>4</v>
      </c>
      <c r="W4440" t="s">
        <v>27</v>
      </c>
    </row>
    <row r="4441" spans="1:23">
      <c r="A4441" t="s">
        <v>4486</v>
      </c>
      <c r="B4441">
        <v>-33.847956000000003</v>
      </c>
      <c r="C4441" s="15">
        <v>151.27139199999999</v>
      </c>
      <c r="D4441" s="2" t="s">
        <v>9446</v>
      </c>
      <c r="E4441" s="14" t="s">
        <v>5069</v>
      </c>
      <c r="F4441" s="14" t="e" vm="8">
        <v>#VALUE!</v>
      </c>
      <c r="G4441" s="2" t="str">
        <f>_xlfn.XLOOKUP(E4441,missing_cities!$Q$2:$Q$56,missing_cities!$R$2:$R$56,"Not Found",0)</f>
        <v>Australia</v>
      </c>
      <c r="H4441" t="str">
        <f>_xlfn.XLOOKUP(E4441,missing_cities!$Q$2:$Q$56,missing_cities!$S$2:$S$56,"Not Found",0)</f>
        <v>Australia</v>
      </c>
      <c r="I4441" t="s">
        <v>3449</v>
      </c>
      <c r="J4441" s="15">
        <v>0.36</v>
      </c>
      <c r="K4441" t="s">
        <v>19</v>
      </c>
      <c r="L4441" s="15" t="str">
        <f t="shared" si="138"/>
        <v>9:00-18:00</v>
      </c>
      <c r="M4441" s="16">
        <f t="shared" si="139"/>
        <v>0.37</v>
      </c>
      <c r="N4441" s="15">
        <v>19.149999999999999</v>
      </c>
      <c r="O4441" s="15">
        <v>60</v>
      </c>
      <c r="P4441" t="s">
        <v>29</v>
      </c>
      <c r="Q4441">
        <v>50</v>
      </c>
      <c r="R4441" t="s">
        <v>42</v>
      </c>
      <c r="S4441">
        <v>2016</v>
      </c>
      <c r="T4441" t="s">
        <v>22</v>
      </c>
      <c r="U4441" s="15">
        <v>4.8</v>
      </c>
      <c r="V4441" s="15">
        <v>8</v>
      </c>
      <c r="W4441" t="s">
        <v>23</v>
      </c>
    </row>
    <row r="4442" spans="1:23">
      <c r="A4442" t="s">
        <v>4487</v>
      </c>
      <c r="B4442">
        <v>19.572230999999999</v>
      </c>
      <c r="C4442" s="15">
        <v>-99.038206000000002</v>
      </c>
      <c r="D4442" s="2" t="s">
        <v>9447</v>
      </c>
      <c r="E4442" s="14" t="s">
        <v>5119</v>
      </c>
      <c r="F4442" s="14" t="e" vm="13">
        <v>#VALUE!</v>
      </c>
      <c r="G4442" s="2" t="str">
        <f>_xlfn.XLOOKUP(E4442,missing_cities!$Q$2:$Q$56,missing_cities!$R$2:$R$56,"Not Found",0)</f>
        <v>Mexico</v>
      </c>
      <c r="H4442" t="str">
        <f>_xlfn.XLOOKUP(E4442,missing_cities!$Q$2:$Q$56,missing_cities!$S$2:$S$56,"Not Found",0)</f>
        <v>North America</v>
      </c>
      <c r="I4442" t="s">
        <v>3449</v>
      </c>
      <c r="J4442" s="15">
        <v>0.1</v>
      </c>
      <c r="K4442" s="1">
        <v>45862</v>
      </c>
      <c r="L4442" s="15" t="str">
        <f t="shared" si="138"/>
        <v>9.00-21.00</v>
      </c>
      <c r="M4442" s="16">
        <f t="shared" si="139"/>
        <v>12</v>
      </c>
      <c r="N4442" s="15">
        <v>4.53</v>
      </c>
      <c r="O4442" s="15">
        <v>38</v>
      </c>
      <c r="P4442" t="s">
        <v>39</v>
      </c>
      <c r="Q4442">
        <v>22</v>
      </c>
      <c r="R4442" t="s">
        <v>132</v>
      </c>
      <c r="S4442">
        <v>2013</v>
      </c>
      <c r="T4442" t="s">
        <v>31</v>
      </c>
      <c r="U4442" s="15">
        <v>4.8</v>
      </c>
      <c r="V4442" s="15">
        <v>1</v>
      </c>
      <c r="W4442" t="s">
        <v>23</v>
      </c>
    </row>
    <row r="4443" spans="1:23">
      <c r="A4443" t="s">
        <v>4488</v>
      </c>
      <c r="B4443">
        <v>25.309531</v>
      </c>
      <c r="C4443" s="15">
        <v>55.323591</v>
      </c>
      <c r="D4443" s="2" t="s">
        <v>9448</v>
      </c>
      <c r="E4443" s="14" t="s">
        <v>5076</v>
      </c>
      <c r="F4443" s="14" t="e" vm="10">
        <v>#VALUE!</v>
      </c>
      <c r="G4443" s="2" t="str">
        <f>_xlfn.XLOOKUP(E4443,missing_cities!$Q$2:$Q$56,missing_cities!$R$2:$R$56,"Not Found",0)</f>
        <v>United Arab Emirates</v>
      </c>
      <c r="H4443" t="str">
        <f>_xlfn.XLOOKUP(E4443,missing_cities!$Q$2:$Q$56,missing_cities!$S$2:$S$56,"Not Found",0)</f>
        <v>Asia</v>
      </c>
      <c r="I4443" t="s">
        <v>3449</v>
      </c>
      <c r="J4443" s="15">
        <v>0.17</v>
      </c>
      <c r="K4443" t="s">
        <v>19</v>
      </c>
      <c r="L4443" s="15" t="str">
        <f t="shared" si="138"/>
        <v>9:00-18:00</v>
      </c>
      <c r="M4443" s="16">
        <f t="shared" si="139"/>
        <v>0.37</v>
      </c>
      <c r="N4443" s="15">
        <v>10.52</v>
      </c>
      <c r="O4443" s="15">
        <v>100</v>
      </c>
      <c r="P4443" t="s">
        <v>25</v>
      </c>
      <c r="Q4443">
        <v>150</v>
      </c>
      <c r="R4443" t="s">
        <v>42</v>
      </c>
      <c r="S4443">
        <v>2017</v>
      </c>
      <c r="T4443" t="s">
        <v>31</v>
      </c>
      <c r="U4443" s="15">
        <v>5</v>
      </c>
      <c r="V4443" s="15">
        <v>6</v>
      </c>
      <c r="W4443" t="s">
        <v>32</v>
      </c>
    </row>
    <row r="4444" spans="1:23">
      <c r="A4444" t="s">
        <v>4489</v>
      </c>
      <c r="B4444">
        <v>13.88922</v>
      </c>
      <c r="C4444" s="15">
        <v>100.571073</v>
      </c>
      <c r="D4444" s="2" t="s">
        <v>9449</v>
      </c>
      <c r="E4444" s="14" t="s">
        <v>5059</v>
      </c>
      <c r="F4444" s="14" t="e" vm="4">
        <v>#VALUE!</v>
      </c>
      <c r="G4444" s="2" t="str">
        <f>_xlfn.XLOOKUP(E4444,missing_cities!$Q$2:$Q$56,missing_cities!$R$2:$R$56,"Not Found",0)</f>
        <v>Thailand</v>
      </c>
      <c r="H4444" t="str">
        <f>_xlfn.XLOOKUP(E4444,missing_cities!$Q$2:$Q$56,missing_cities!$S$2:$S$56,"Not Found",0)</f>
        <v>Asia</v>
      </c>
      <c r="I4444" t="s">
        <v>3449</v>
      </c>
      <c r="J4444" s="15">
        <v>0.5</v>
      </c>
      <c r="K4444" t="s">
        <v>19</v>
      </c>
      <c r="L4444" s="15" t="str">
        <f t="shared" si="138"/>
        <v>9:00-18:00</v>
      </c>
      <c r="M4444" s="16">
        <f t="shared" si="139"/>
        <v>0.37</v>
      </c>
      <c r="N4444" s="15">
        <v>14.17</v>
      </c>
      <c r="O4444" s="15">
        <v>23</v>
      </c>
      <c r="P4444" t="s">
        <v>39</v>
      </c>
      <c r="Q4444">
        <v>50</v>
      </c>
      <c r="R4444" t="s">
        <v>30</v>
      </c>
      <c r="S4444">
        <v>2010</v>
      </c>
      <c r="T4444" t="s">
        <v>31</v>
      </c>
      <c r="U4444" s="15">
        <v>3.6</v>
      </c>
      <c r="V4444" s="15">
        <v>9</v>
      </c>
      <c r="W4444" t="s">
        <v>23</v>
      </c>
    </row>
    <row r="4445" spans="1:23">
      <c r="A4445" t="s">
        <v>4490</v>
      </c>
      <c r="B4445">
        <v>19.569416</v>
      </c>
      <c r="C4445" s="15">
        <v>-99.019255000000001</v>
      </c>
      <c r="D4445" s="2" t="s">
        <v>9450</v>
      </c>
      <c r="E4445" s="14" t="s">
        <v>5119</v>
      </c>
      <c r="F4445" s="14" t="e" vm="13">
        <v>#VALUE!</v>
      </c>
      <c r="G4445" s="2" t="str">
        <f>_xlfn.XLOOKUP(E4445,missing_cities!$Q$2:$Q$56,missing_cities!$R$2:$R$56,"Not Found",0)</f>
        <v>Mexico</v>
      </c>
      <c r="H4445" t="str">
        <f>_xlfn.XLOOKUP(E4445,missing_cities!$Q$2:$Q$56,missing_cities!$S$2:$S$56,"Not Found",0)</f>
        <v>North America</v>
      </c>
      <c r="I4445" t="s">
        <v>3449</v>
      </c>
      <c r="J4445" s="15">
        <v>0.22</v>
      </c>
      <c r="K4445" t="s">
        <v>19</v>
      </c>
      <c r="L4445" s="15" t="str">
        <f t="shared" si="138"/>
        <v>9:00-18:00</v>
      </c>
      <c r="M4445" s="16">
        <f t="shared" si="139"/>
        <v>0.37</v>
      </c>
      <c r="N4445" s="15">
        <v>12.58</v>
      </c>
      <c r="O4445" s="15">
        <v>11</v>
      </c>
      <c r="P4445" t="s">
        <v>37</v>
      </c>
      <c r="Q4445">
        <v>50</v>
      </c>
      <c r="R4445" t="s">
        <v>74</v>
      </c>
      <c r="S4445">
        <v>2010</v>
      </c>
      <c r="T4445" t="s">
        <v>31</v>
      </c>
      <c r="U4445" s="15">
        <v>4.2</v>
      </c>
      <c r="V4445" s="15">
        <v>7</v>
      </c>
      <c r="W4445" t="s">
        <v>23</v>
      </c>
    </row>
    <row r="4446" spans="1:23">
      <c r="A4446" t="s">
        <v>4491</v>
      </c>
      <c r="B4446">
        <v>-33.722223</v>
      </c>
      <c r="C4446" s="15">
        <v>151.25062399999999</v>
      </c>
      <c r="D4446" s="2" t="s">
        <v>9451</v>
      </c>
      <c r="E4446" s="14" t="s">
        <v>5069</v>
      </c>
      <c r="F4446" s="14" t="e" vm="8">
        <v>#VALUE!</v>
      </c>
      <c r="G4446" s="2" t="str">
        <f>_xlfn.XLOOKUP(E4446,missing_cities!$Q$2:$Q$56,missing_cities!$R$2:$R$56,"Not Found",0)</f>
        <v>Australia</v>
      </c>
      <c r="H4446" t="str">
        <f>_xlfn.XLOOKUP(E4446,missing_cities!$Q$2:$Q$56,missing_cities!$S$2:$S$56,"Not Found",0)</f>
        <v>Australia</v>
      </c>
      <c r="I4446" t="s">
        <v>3449</v>
      </c>
      <c r="J4446" s="15">
        <v>0.15</v>
      </c>
      <c r="K4446" t="s">
        <v>19</v>
      </c>
      <c r="L4446" s="15" t="str">
        <f t="shared" si="138"/>
        <v>9:00-18:00</v>
      </c>
      <c r="M4446" s="16">
        <f t="shared" si="139"/>
        <v>0.37</v>
      </c>
      <c r="N4446" s="15">
        <v>16.52</v>
      </c>
      <c r="O4446" s="15">
        <v>77</v>
      </c>
      <c r="P4446" t="s">
        <v>37</v>
      </c>
      <c r="Q4446">
        <v>22</v>
      </c>
      <c r="R4446" t="s">
        <v>35</v>
      </c>
      <c r="S4446">
        <v>2015</v>
      </c>
      <c r="T4446" t="s">
        <v>31</v>
      </c>
      <c r="U4446" s="15">
        <v>3.1</v>
      </c>
      <c r="V4446" s="15">
        <v>2</v>
      </c>
      <c r="W4446" t="s">
        <v>23</v>
      </c>
    </row>
    <row r="4447" spans="1:23">
      <c r="A4447" t="s">
        <v>4492</v>
      </c>
      <c r="B4447">
        <v>64.122184000000004</v>
      </c>
      <c r="C4447" s="15">
        <v>161.73579000000001</v>
      </c>
      <c r="D4447" s="2" t="s">
        <v>5540</v>
      </c>
      <c r="E4447" s="14">
        <f>_xlfn.XLOOKUP(C4447,missing_cities!B:B,missing_cities!C:C,"Not Found",0)</f>
        <v>0</v>
      </c>
      <c r="F4447" s="14" t="s">
        <v>9990</v>
      </c>
      <c r="G4447" s="2" t="str">
        <f>_xlfn.XLOOKUP(E4447,missing_cities!$Q$2:$Q$56,missing_cities!$R$2:$R$56,"Not Found",0)</f>
        <v>Not Found</v>
      </c>
      <c r="H4447" t="str">
        <f>_xlfn.XLOOKUP(E4447,missing_cities!$Q$2:$Q$56,missing_cities!$S$2:$S$56,"Not Found",0)</f>
        <v>Not Found</v>
      </c>
      <c r="I4447" t="s">
        <v>3449</v>
      </c>
      <c r="J4447" s="15">
        <v>0.19</v>
      </c>
      <c r="K4447" s="1">
        <v>45862</v>
      </c>
      <c r="L4447" s="15" t="str">
        <f t="shared" si="138"/>
        <v>9.00-21.00</v>
      </c>
      <c r="M4447" s="16">
        <f t="shared" si="139"/>
        <v>12</v>
      </c>
      <c r="N4447" s="15">
        <v>11.38</v>
      </c>
      <c r="O4447" s="15">
        <v>43</v>
      </c>
      <c r="P4447" t="s">
        <v>37</v>
      </c>
      <c r="Q4447">
        <v>22</v>
      </c>
      <c r="R4447" t="s">
        <v>48</v>
      </c>
      <c r="S4447">
        <v>2022</v>
      </c>
      <c r="T4447" t="s">
        <v>31</v>
      </c>
      <c r="U4447" s="15">
        <v>4.5</v>
      </c>
      <c r="V4447" s="15">
        <v>4</v>
      </c>
      <c r="W4447" t="s">
        <v>32</v>
      </c>
    </row>
    <row r="4448" spans="1:23">
      <c r="A4448" t="s">
        <v>4493</v>
      </c>
      <c r="B4448">
        <v>52.490454</v>
      </c>
      <c r="C4448" s="15">
        <v>13.474868000000001</v>
      </c>
      <c r="D4448" s="2" t="s">
        <v>9452</v>
      </c>
      <c r="E4448" s="14" t="s">
        <v>5057</v>
      </c>
      <c r="F4448" s="14" t="e" vm="3">
        <v>#VALUE!</v>
      </c>
      <c r="G4448" s="2" t="str">
        <f>_xlfn.XLOOKUP(E4448,missing_cities!$Q$2:$Q$56,missing_cities!$R$2:$R$56,"Not Found",0)</f>
        <v>Germany</v>
      </c>
      <c r="H4448" t="str">
        <f>_xlfn.XLOOKUP(E4448,missing_cities!$Q$2:$Q$56,missing_cities!$S$2:$S$56,"Not Found",0)</f>
        <v>Europe</v>
      </c>
      <c r="I4448" t="s">
        <v>3449</v>
      </c>
      <c r="J4448" s="15">
        <v>0.43</v>
      </c>
      <c r="K4448" t="s">
        <v>19</v>
      </c>
      <c r="L4448" s="15" t="str">
        <f t="shared" si="138"/>
        <v>9:00-18:00</v>
      </c>
      <c r="M4448" s="16">
        <f t="shared" si="139"/>
        <v>0.37</v>
      </c>
      <c r="N4448" s="15">
        <v>18.27</v>
      </c>
      <c r="O4448" s="15">
        <v>33</v>
      </c>
      <c r="P4448" t="s">
        <v>29</v>
      </c>
      <c r="Q4448">
        <v>22</v>
      </c>
      <c r="R4448" t="s">
        <v>21</v>
      </c>
      <c r="S4448">
        <v>2012</v>
      </c>
      <c r="T4448" t="s">
        <v>31</v>
      </c>
      <c r="U4448" s="15">
        <v>3.3</v>
      </c>
      <c r="V4448" s="15">
        <v>4</v>
      </c>
      <c r="W4448" t="s">
        <v>23</v>
      </c>
    </row>
    <row r="4449" spans="1:23">
      <c r="A4449" t="s">
        <v>4494</v>
      </c>
      <c r="B4449">
        <v>43.639491</v>
      </c>
      <c r="C4449" s="15">
        <v>-79.305893999999995</v>
      </c>
      <c r="D4449" s="2" t="s">
        <v>9453</v>
      </c>
      <c r="E4449" s="14" t="s">
        <v>5050</v>
      </c>
      <c r="F4449" s="14" t="e" vm="1">
        <v>#VALUE!</v>
      </c>
      <c r="G4449" s="2" t="str">
        <f>_xlfn.XLOOKUP(E4449,missing_cities!$Q$2:$Q$56,missing_cities!$R$2:$R$56,"Not Found",0)</f>
        <v>Canada</v>
      </c>
      <c r="H4449" t="str">
        <f>_xlfn.XLOOKUP(E4449,missing_cities!$Q$2:$Q$56,missing_cities!$S$2:$S$56,"Not Found",0)</f>
        <v>North America</v>
      </c>
      <c r="I4449" t="s">
        <v>3449</v>
      </c>
      <c r="J4449" s="15">
        <v>0.4</v>
      </c>
      <c r="K4449" t="s">
        <v>19</v>
      </c>
      <c r="L4449" s="15" t="str">
        <f t="shared" si="138"/>
        <v>9:00-18:00</v>
      </c>
      <c r="M4449" s="16">
        <f t="shared" si="139"/>
        <v>0.37</v>
      </c>
      <c r="N4449" s="15">
        <v>18.09</v>
      </c>
      <c r="O4449" s="15">
        <v>78</v>
      </c>
      <c r="P4449" t="s">
        <v>39</v>
      </c>
      <c r="Q4449">
        <v>50</v>
      </c>
      <c r="R4449" t="s">
        <v>67</v>
      </c>
      <c r="S4449">
        <v>2020</v>
      </c>
      <c r="T4449" t="s">
        <v>31</v>
      </c>
      <c r="U4449" s="15">
        <v>4.0999999999999996</v>
      </c>
      <c r="V4449" s="15">
        <v>6</v>
      </c>
      <c r="W4449" t="s">
        <v>32</v>
      </c>
    </row>
    <row r="4450" spans="1:23">
      <c r="A4450" t="s">
        <v>4495</v>
      </c>
      <c r="B4450">
        <v>37.762618000000003</v>
      </c>
      <c r="C4450" s="15">
        <v>-122.37719</v>
      </c>
      <c r="D4450" s="2" t="s">
        <v>9454</v>
      </c>
      <c r="E4450" s="14" t="s">
        <v>5061</v>
      </c>
      <c r="F4450" s="14" t="e" vm="5">
        <v>#VALUE!</v>
      </c>
      <c r="G4450" s="2" t="str">
        <f>_xlfn.XLOOKUP(E4450,missing_cities!$Q$2:$Q$56,missing_cities!$R$2:$R$56,"Not Found",0)</f>
        <v>United States</v>
      </c>
      <c r="H4450" t="str">
        <f>_xlfn.XLOOKUP(E4450,missing_cities!$Q$2:$Q$56,missing_cities!$S$2:$S$56,"Not Found",0)</f>
        <v>North America</v>
      </c>
      <c r="I4450" t="s">
        <v>3449</v>
      </c>
      <c r="J4450" s="15">
        <v>0.17</v>
      </c>
      <c r="K4450" t="s">
        <v>19</v>
      </c>
      <c r="L4450" s="15" t="str">
        <f t="shared" si="138"/>
        <v>9:00-18:00</v>
      </c>
      <c r="M4450" s="16">
        <f t="shared" si="139"/>
        <v>0.37</v>
      </c>
      <c r="N4450" s="15">
        <v>12.31</v>
      </c>
      <c r="O4450" s="15">
        <v>34</v>
      </c>
      <c r="P4450" t="s">
        <v>25</v>
      </c>
      <c r="Q4450">
        <v>50</v>
      </c>
      <c r="R4450" t="s">
        <v>48</v>
      </c>
      <c r="S4450">
        <v>2021</v>
      </c>
      <c r="T4450" t="s">
        <v>22</v>
      </c>
      <c r="U4450" s="15">
        <v>5</v>
      </c>
      <c r="V4450" s="15">
        <v>6</v>
      </c>
      <c r="W4450" t="s">
        <v>27</v>
      </c>
    </row>
    <row r="4451" spans="1:23">
      <c r="A4451" t="s">
        <v>4496</v>
      </c>
      <c r="B4451">
        <v>43.707405000000001</v>
      </c>
      <c r="C4451" s="15">
        <v>-79.333569999999995</v>
      </c>
      <c r="D4451" s="2" t="s">
        <v>9455</v>
      </c>
      <c r="E4451" s="14" t="s">
        <v>5050</v>
      </c>
      <c r="F4451" s="14" t="e" vm="1">
        <v>#VALUE!</v>
      </c>
      <c r="G4451" s="2" t="str">
        <f>_xlfn.XLOOKUP(E4451,missing_cities!$Q$2:$Q$56,missing_cities!$R$2:$R$56,"Not Found",0)</f>
        <v>Canada</v>
      </c>
      <c r="H4451" t="str">
        <f>_xlfn.XLOOKUP(E4451,missing_cities!$Q$2:$Q$56,missing_cities!$S$2:$S$56,"Not Found",0)</f>
        <v>North America</v>
      </c>
      <c r="I4451" t="s">
        <v>3449</v>
      </c>
      <c r="J4451" s="15">
        <v>0.16</v>
      </c>
      <c r="K4451" s="1">
        <v>45862</v>
      </c>
      <c r="L4451" s="15" t="str">
        <f t="shared" si="138"/>
        <v>9.00-21.00</v>
      </c>
      <c r="M4451" s="16">
        <f t="shared" si="139"/>
        <v>12</v>
      </c>
      <c r="N4451" s="15">
        <v>12.75</v>
      </c>
      <c r="O4451" s="15">
        <v>48</v>
      </c>
      <c r="P4451" t="s">
        <v>20</v>
      </c>
      <c r="Q4451">
        <v>150</v>
      </c>
      <c r="R4451" t="s">
        <v>48</v>
      </c>
      <c r="S4451">
        <v>2021</v>
      </c>
      <c r="T4451" t="s">
        <v>22</v>
      </c>
      <c r="U4451" s="15">
        <v>4.5999999999999996</v>
      </c>
      <c r="V4451" s="15">
        <v>1</v>
      </c>
      <c r="W4451" t="s">
        <v>32</v>
      </c>
    </row>
    <row r="4452" spans="1:23">
      <c r="A4452" t="s">
        <v>4497</v>
      </c>
      <c r="B4452">
        <v>13.853161999999999</v>
      </c>
      <c r="C4452" s="15">
        <v>100.526895</v>
      </c>
      <c r="D4452" s="2" t="s">
        <v>9456</v>
      </c>
      <c r="E4452" s="14" t="s">
        <v>5059</v>
      </c>
      <c r="F4452" s="14" t="e" vm="4">
        <v>#VALUE!</v>
      </c>
      <c r="G4452" s="2" t="str">
        <f>_xlfn.XLOOKUP(E4452,missing_cities!$Q$2:$Q$56,missing_cities!$R$2:$R$56,"Not Found",0)</f>
        <v>Thailand</v>
      </c>
      <c r="H4452" t="str">
        <f>_xlfn.XLOOKUP(E4452,missing_cities!$Q$2:$Q$56,missing_cities!$S$2:$S$56,"Not Found",0)</f>
        <v>Asia</v>
      </c>
      <c r="I4452" t="s">
        <v>3449</v>
      </c>
      <c r="J4452" s="15">
        <v>0.42</v>
      </c>
      <c r="K4452" s="1">
        <v>45862</v>
      </c>
      <c r="L4452" s="15" t="str">
        <f t="shared" si="138"/>
        <v>9.00-21.00</v>
      </c>
      <c r="M4452" s="16">
        <f t="shared" si="139"/>
        <v>12</v>
      </c>
      <c r="N4452" s="15">
        <v>13.55</v>
      </c>
      <c r="O4452" s="15">
        <v>37</v>
      </c>
      <c r="P4452" t="s">
        <v>25</v>
      </c>
      <c r="Q4452">
        <v>150</v>
      </c>
      <c r="R4452" t="s">
        <v>37</v>
      </c>
      <c r="S4452">
        <v>2011</v>
      </c>
      <c r="T4452" t="s">
        <v>31</v>
      </c>
      <c r="U4452" s="15">
        <v>3.2</v>
      </c>
      <c r="V4452" s="15">
        <v>1</v>
      </c>
      <c r="W4452" t="s">
        <v>32</v>
      </c>
    </row>
    <row r="4453" spans="1:23">
      <c r="A4453" t="s">
        <v>4498</v>
      </c>
      <c r="B4453">
        <v>13.824199</v>
      </c>
      <c r="C4453" s="15">
        <v>100.57420500000001</v>
      </c>
      <c r="D4453" s="2" t="s">
        <v>9457</v>
      </c>
      <c r="E4453" s="14" t="s">
        <v>5059</v>
      </c>
      <c r="F4453" s="14" t="e" vm="4">
        <v>#VALUE!</v>
      </c>
      <c r="G4453" s="2" t="str">
        <f>_xlfn.XLOOKUP(E4453,missing_cities!$Q$2:$Q$56,missing_cities!$R$2:$R$56,"Not Found",0)</f>
        <v>Thailand</v>
      </c>
      <c r="H4453" t="str">
        <f>_xlfn.XLOOKUP(E4453,missing_cities!$Q$2:$Q$56,missing_cities!$S$2:$S$56,"Not Found",0)</f>
        <v>Asia</v>
      </c>
      <c r="I4453" t="s">
        <v>3449</v>
      </c>
      <c r="J4453" s="15">
        <v>0.47</v>
      </c>
      <c r="K4453" t="s">
        <v>19</v>
      </c>
      <c r="L4453" s="15" t="str">
        <f t="shared" si="138"/>
        <v>9:00-18:00</v>
      </c>
      <c r="M4453" s="16">
        <f t="shared" si="139"/>
        <v>0.37</v>
      </c>
      <c r="N4453" s="15">
        <v>16.71</v>
      </c>
      <c r="O4453" s="15">
        <v>100</v>
      </c>
      <c r="P4453" t="s">
        <v>37</v>
      </c>
      <c r="Q4453">
        <v>22</v>
      </c>
      <c r="R4453" t="s">
        <v>46</v>
      </c>
      <c r="S4453">
        <v>2021</v>
      </c>
      <c r="T4453" t="s">
        <v>31</v>
      </c>
      <c r="U4453" s="15">
        <v>4.5999999999999996</v>
      </c>
      <c r="V4453" s="15">
        <v>2</v>
      </c>
      <c r="W4453" t="s">
        <v>23</v>
      </c>
    </row>
    <row r="4454" spans="1:23">
      <c r="A4454" t="s">
        <v>4499</v>
      </c>
      <c r="B4454">
        <v>37.856870000000001</v>
      </c>
      <c r="C4454" s="15">
        <v>-122.492006</v>
      </c>
      <c r="D4454" s="2" t="s">
        <v>9458</v>
      </c>
      <c r="E4454" s="14" t="s">
        <v>5061</v>
      </c>
      <c r="F4454" s="14" t="e" vm="5">
        <v>#VALUE!</v>
      </c>
      <c r="G4454" s="2" t="str">
        <f>_xlfn.XLOOKUP(E4454,missing_cities!$Q$2:$Q$56,missing_cities!$R$2:$R$56,"Not Found",0)</f>
        <v>United States</v>
      </c>
      <c r="H4454" t="str">
        <f>_xlfn.XLOOKUP(E4454,missing_cities!$Q$2:$Q$56,missing_cities!$S$2:$S$56,"Not Found",0)</f>
        <v>North America</v>
      </c>
      <c r="I4454" t="s">
        <v>3449</v>
      </c>
      <c r="J4454" s="15">
        <v>0.45</v>
      </c>
      <c r="K4454" s="1">
        <v>45862</v>
      </c>
      <c r="L4454" s="15" t="str">
        <f t="shared" si="138"/>
        <v>9.00-21.00</v>
      </c>
      <c r="M4454" s="16">
        <f t="shared" si="139"/>
        <v>12</v>
      </c>
      <c r="N4454" s="15">
        <v>8.9600000000000009</v>
      </c>
      <c r="O4454" s="15">
        <v>16</v>
      </c>
      <c r="P4454" t="s">
        <v>29</v>
      </c>
      <c r="Q4454">
        <v>150</v>
      </c>
      <c r="R4454" t="s">
        <v>35</v>
      </c>
      <c r="S4454">
        <v>2019</v>
      </c>
      <c r="T4454" t="s">
        <v>22</v>
      </c>
      <c r="U4454" s="15">
        <v>4.4000000000000004</v>
      </c>
      <c r="V4454" s="15">
        <v>7</v>
      </c>
      <c r="W4454" t="s">
        <v>27</v>
      </c>
    </row>
    <row r="4455" spans="1:23">
      <c r="A4455" t="s">
        <v>4500</v>
      </c>
      <c r="B4455">
        <v>39.933647999999998</v>
      </c>
      <c r="C4455" s="15">
        <v>116.35736799999999</v>
      </c>
      <c r="D4455" s="2" t="s">
        <v>8381</v>
      </c>
      <c r="E4455" s="14" t="s">
        <v>5071</v>
      </c>
      <c r="F4455" s="14" t="e" vm="9">
        <v>#VALUE!</v>
      </c>
      <c r="G4455" s="2" t="str">
        <f>_xlfn.XLOOKUP(E4455,missing_cities!$Q$2:$Q$56,missing_cities!$R$2:$R$56,"Not Found",0)</f>
        <v>China</v>
      </c>
      <c r="H4455" t="str">
        <f>_xlfn.XLOOKUP(E4455,missing_cities!$Q$2:$Q$56,missing_cities!$S$2:$S$56,"Not Found",0)</f>
        <v>Asia</v>
      </c>
      <c r="I4455" t="s">
        <v>3449</v>
      </c>
      <c r="J4455" s="15">
        <v>0.46</v>
      </c>
      <c r="K4455" t="s">
        <v>34</v>
      </c>
      <c r="L4455" s="15" t="str">
        <f t="shared" si="138"/>
        <v>6:00-22:00</v>
      </c>
      <c r="M4455" s="16">
        <f t="shared" si="139"/>
        <v>0.67</v>
      </c>
      <c r="N4455" s="15">
        <v>13.16</v>
      </c>
      <c r="O4455" s="15">
        <v>97</v>
      </c>
      <c r="P4455" t="s">
        <v>29</v>
      </c>
      <c r="Q4455">
        <v>350</v>
      </c>
      <c r="R4455" t="s">
        <v>48</v>
      </c>
      <c r="S4455">
        <v>2010</v>
      </c>
      <c r="T4455" t="s">
        <v>22</v>
      </c>
      <c r="U4455" s="15">
        <v>3.9</v>
      </c>
      <c r="V4455" s="15">
        <v>4</v>
      </c>
      <c r="W4455" t="s">
        <v>23</v>
      </c>
    </row>
    <row r="4456" spans="1:23">
      <c r="A4456" t="s">
        <v>4501</v>
      </c>
      <c r="B4456">
        <v>18.906649999999999</v>
      </c>
      <c r="C4456" s="15">
        <v>72.848133000000004</v>
      </c>
      <c r="D4456" s="2" t="s">
        <v>9459</v>
      </c>
      <c r="E4456" s="14" t="s">
        <v>5079</v>
      </c>
      <c r="F4456" s="14" t="e" vm="11">
        <v>#VALUE!</v>
      </c>
      <c r="G4456" s="2" t="str">
        <f>_xlfn.XLOOKUP(E4456,missing_cities!$Q$2:$Q$56,missing_cities!$R$2:$R$56,"Not Found",0)</f>
        <v>India</v>
      </c>
      <c r="H4456" t="str">
        <f>_xlfn.XLOOKUP(E4456,missing_cities!$Q$2:$Q$56,missing_cities!$S$2:$S$56,"Not Found",0)</f>
        <v>Asia</v>
      </c>
      <c r="I4456" t="s">
        <v>3449</v>
      </c>
      <c r="J4456" s="15">
        <v>0.15</v>
      </c>
      <c r="K4456" t="s">
        <v>34</v>
      </c>
      <c r="L4456" s="15" t="str">
        <f t="shared" si="138"/>
        <v>6:00-22:00</v>
      </c>
      <c r="M4456" s="16">
        <f t="shared" si="139"/>
        <v>0.67</v>
      </c>
      <c r="N4456" s="15">
        <v>6.5</v>
      </c>
      <c r="O4456" s="15">
        <v>87</v>
      </c>
      <c r="P4456" t="s">
        <v>25</v>
      </c>
      <c r="Q4456">
        <v>50</v>
      </c>
      <c r="R4456" t="s">
        <v>81</v>
      </c>
      <c r="S4456">
        <v>2011</v>
      </c>
      <c r="T4456" t="s">
        <v>31</v>
      </c>
      <c r="U4456" s="15">
        <v>4.4000000000000004</v>
      </c>
      <c r="V4456" s="15">
        <v>6</v>
      </c>
      <c r="W4456" t="s">
        <v>23</v>
      </c>
    </row>
    <row r="4457" spans="1:23">
      <c r="A4457" t="s">
        <v>4502</v>
      </c>
      <c r="B4457">
        <v>25.317892000000001</v>
      </c>
      <c r="C4457" s="15">
        <v>55.351939999999999</v>
      </c>
      <c r="D4457" s="2" t="s">
        <v>9460</v>
      </c>
      <c r="E4457" s="14" t="s">
        <v>5076</v>
      </c>
      <c r="F4457" s="14" t="e" vm="10">
        <v>#VALUE!</v>
      </c>
      <c r="G4457" s="2" t="str">
        <f>_xlfn.XLOOKUP(E4457,missing_cities!$Q$2:$Q$56,missing_cities!$R$2:$R$56,"Not Found",0)</f>
        <v>United Arab Emirates</v>
      </c>
      <c r="H4457" t="str">
        <f>_xlfn.XLOOKUP(E4457,missing_cities!$Q$2:$Q$56,missing_cities!$S$2:$S$56,"Not Found",0)</f>
        <v>Asia</v>
      </c>
      <c r="I4457" t="s">
        <v>3449</v>
      </c>
      <c r="J4457" s="15">
        <v>0.25</v>
      </c>
      <c r="K4457" s="1">
        <v>45862</v>
      </c>
      <c r="L4457" s="15" t="str">
        <f t="shared" si="138"/>
        <v>9.00-21.00</v>
      </c>
      <c r="M4457" s="16">
        <f t="shared" si="139"/>
        <v>12</v>
      </c>
      <c r="N4457" s="15">
        <v>19.55</v>
      </c>
      <c r="O4457" s="15">
        <v>33</v>
      </c>
      <c r="P4457" t="s">
        <v>25</v>
      </c>
      <c r="Q4457">
        <v>22</v>
      </c>
      <c r="R4457" t="s">
        <v>48</v>
      </c>
      <c r="S4457">
        <v>2017</v>
      </c>
      <c r="T4457" t="s">
        <v>22</v>
      </c>
      <c r="U4457" s="15">
        <v>4.7</v>
      </c>
      <c r="V4457" s="15">
        <v>6</v>
      </c>
      <c r="W4457" t="s">
        <v>32</v>
      </c>
    </row>
    <row r="4458" spans="1:23">
      <c r="A4458" t="s">
        <v>4503</v>
      </c>
      <c r="B4458">
        <v>-23.659020000000002</v>
      </c>
      <c r="C4458" s="15">
        <v>-46.604284999999997</v>
      </c>
      <c r="D4458" s="2" t="s">
        <v>9461</v>
      </c>
      <c r="E4458" s="14" t="s">
        <v>5067</v>
      </c>
      <c r="F4458" s="14" t="e" vm="7">
        <v>#VALUE!</v>
      </c>
      <c r="G4458" s="2" t="str">
        <f>_xlfn.XLOOKUP(E4458,missing_cities!$Q$2:$Q$56,missing_cities!$R$2:$R$56,"Not Found",0)</f>
        <v>Brazil</v>
      </c>
      <c r="H4458" t="str">
        <f>_xlfn.XLOOKUP(E4458,missing_cities!$Q$2:$Q$56,missing_cities!$S$2:$S$56,"Not Found",0)</f>
        <v>South America</v>
      </c>
      <c r="I4458" t="s">
        <v>3449</v>
      </c>
      <c r="J4458" s="15">
        <v>0.47</v>
      </c>
      <c r="K4458" s="1">
        <v>45862</v>
      </c>
      <c r="L4458" s="15" t="str">
        <f t="shared" si="138"/>
        <v>9.00-21.00</v>
      </c>
      <c r="M4458" s="16">
        <f t="shared" si="139"/>
        <v>12</v>
      </c>
      <c r="N4458" s="15">
        <v>11.17</v>
      </c>
      <c r="O4458" s="15">
        <v>45</v>
      </c>
      <c r="P4458" t="s">
        <v>39</v>
      </c>
      <c r="Q4458">
        <v>150</v>
      </c>
      <c r="R4458" t="s">
        <v>37</v>
      </c>
      <c r="S4458">
        <v>2010</v>
      </c>
      <c r="T4458" t="s">
        <v>31</v>
      </c>
      <c r="U4458" s="15">
        <v>4.4000000000000004</v>
      </c>
      <c r="V4458" s="15">
        <v>9</v>
      </c>
      <c r="W4458" t="s">
        <v>23</v>
      </c>
    </row>
    <row r="4459" spans="1:23">
      <c r="A4459" t="s">
        <v>4504</v>
      </c>
      <c r="B4459">
        <v>-23.630739999999999</v>
      </c>
      <c r="C4459" s="15">
        <v>-46.682031000000002</v>
      </c>
      <c r="D4459" s="2" t="s">
        <v>9462</v>
      </c>
      <c r="E4459" s="14" t="s">
        <v>5067</v>
      </c>
      <c r="F4459" s="14" t="e" vm="7">
        <v>#VALUE!</v>
      </c>
      <c r="G4459" s="2" t="str">
        <f>_xlfn.XLOOKUP(E4459,missing_cities!$Q$2:$Q$56,missing_cities!$R$2:$R$56,"Not Found",0)</f>
        <v>Brazil</v>
      </c>
      <c r="H4459" t="str">
        <f>_xlfn.XLOOKUP(E4459,missing_cities!$Q$2:$Q$56,missing_cities!$S$2:$S$56,"Not Found",0)</f>
        <v>South America</v>
      </c>
      <c r="I4459" t="s">
        <v>3449</v>
      </c>
      <c r="J4459" s="15">
        <v>0.28999999999999998</v>
      </c>
      <c r="K4459" t="s">
        <v>34</v>
      </c>
      <c r="L4459" s="15" t="str">
        <f t="shared" si="138"/>
        <v>6:00-22:00</v>
      </c>
      <c r="M4459" s="16">
        <f t="shared" si="139"/>
        <v>0.67</v>
      </c>
      <c r="N4459" s="15">
        <v>1.02</v>
      </c>
      <c r="O4459" s="15">
        <v>20</v>
      </c>
      <c r="P4459" t="s">
        <v>20</v>
      </c>
      <c r="Q4459">
        <v>350</v>
      </c>
      <c r="R4459" t="s">
        <v>48</v>
      </c>
      <c r="S4459">
        <v>2015</v>
      </c>
      <c r="T4459" t="s">
        <v>22</v>
      </c>
      <c r="U4459" s="15">
        <v>3.2</v>
      </c>
      <c r="V4459" s="15">
        <v>2</v>
      </c>
      <c r="W4459" t="s">
        <v>32</v>
      </c>
    </row>
    <row r="4460" spans="1:23">
      <c r="A4460" t="s">
        <v>4505</v>
      </c>
      <c r="B4460">
        <v>55.718600000000002</v>
      </c>
      <c r="C4460" s="15">
        <v>37.570891000000003</v>
      </c>
      <c r="D4460" s="2" t="s">
        <v>9463</v>
      </c>
      <c r="E4460" s="14" t="s">
        <v>5052</v>
      </c>
      <c r="F4460" s="14" t="e" vm="2">
        <v>#VALUE!</v>
      </c>
      <c r="G4460" s="2" t="str">
        <f>_xlfn.XLOOKUP(E4460,missing_cities!$Q$2:$Q$56,missing_cities!$R$2:$R$56,"Not Found",0)</f>
        <v>Russia</v>
      </c>
      <c r="H4460" t="str">
        <f>_xlfn.XLOOKUP(E4460,missing_cities!$Q$2:$Q$56,missing_cities!$S$2:$S$56,"Not Found",0)</f>
        <v>Europe</v>
      </c>
      <c r="I4460" t="s">
        <v>3449</v>
      </c>
      <c r="J4460" s="15">
        <v>0.4</v>
      </c>
      <c r="K4460" t="s">
        <v>34</v>
      </c>
      <c r="L4460" s="15" t="str">
        <f t="shared" si="138"/>
        <v>6:00-22:00</v>
      </c>
      <c r="M4460" s="16">
        <f t="shared" si="139"/>
        <v>0.67</v>
      </c>
      <c r="N4460" s="15">
        <v>13.09</v>
      </c>
      <c r="O4460" s="15">
        <v>93</v>
      </c>
      <c r="P4460" t="s">
        <v>29</v>
      </c>
      <c r="Q4460">
        <v>22</v>
      </c>
      <c r="R4460" t="s">
        <v>132</v>
      </c>
      <c r="S4460">
        <v>2015</v>
      </c>
      <c r="T4460" t="s">
        <v>31</v>
      </c>
      <c r="U4460" s="15">
        <v>3.4</v>
      </c>
      <c r="V4460" s="15">
        <v>3</v>
      </c>
      <c r="W4460" t="s">
        <v>27</v>
      </c>
    </row>
    <row r="4461" spans="1:23">
      <c r="A4461" t="s">
        <v>4506</v>
      </c>
      <c r="B4461">
        <v>19.511901999999999</v>
      </c>
      <c r="C4461" s="15">
        <v>-99.000382999999999</v>
      </c>
      <c r="D4461" s="2" t="s">
        <v>9464</v>
      </c>
      <c r="E4461" s="14" t="s">
        <v>5119</v>
      </c>
      <c r="F4461" s="14" t="e" vm="13">
        <v>#VALUE!</v>
      </c>
      <c r="G4461" s="2" t="str">
        <f>_xlfn.XLOOKUP(E4461,missing_cities!$Q$2:$Q$56,missing_cities!$R$2:$R$56,"Not Found",0)</f>
        <v>Mexico</v>
      </c>
      <c r="H4461" t="str">
        <f>_xlfn.XLOOKUP(E4461,missing_cities!$Q$2:$Q$56,missing_cities!$S$2:$S$56,"Not Found",0)</f>
        <v>North America</v>
      </c>
      <c r="I4461" t="s">
        <v>3449</v>
      </c>
      <c r="J4461" s="15">
        <v>0.27</v>
      </c>
      <c r="K4461" t="s">
        <v>34</v>
      </c>
      <c r="L4461" s="15" t="str">
        <f t="shared" si="138"/>
        <v>6:00-22:00</v>
      </c>
      <c r="M4461" s="16">
        <f t="shared" si="139"/>
        <v>0.67</v>
      </c>
      <c r="N4461" s="15">
        <v>12.17</v>
      </c>
      <c r="O4461" s="15">
        <v>73</v>
      </c>
      <c r="P4461" t="s">
        <v>25</v>
      </c>
      <c r="Q4461">
        <v>22</v>
      </c>
      <c r="R4461" t="s">
        <v>74</v>
      </c>
      <c r="S4461">
        <v>2014</v>
      </c>
      <c r="T4461" t="s">
        <v>22</v>
      </c>
      <c r="U4461" s="15">
        <v>3.7</v>
      </c>
      <c r="V4461" s="15">
        <v>9</v>
      </c>
      <c r="W4461" t="s">
        <v>27</v>
      </c>
    </row>
    <row r="4462" spans="1:23">
      <c r="A4462" t="s">
        <v>4507</v>
      </c>
      <c r="B4462">
        <v>25.356144</v>
      </c>
      <c r="C4462" s="15">
        <v>55.260071000000003</v>
      </c>
      <c r="D4462" s="2" t="s">
        <v>9465</v>
      </c>
      <c r="E4462" s="14" t="s">
        <v>5076</v>
      </c>
      <c r="F4462" s="14" t="e" vm="10">
        <v>#VALUE!</v>
      </c>
      <c r="G4462" s="2" t="str">
        <f>_xlfn.XLOOKUP(E4462,missing_cities!$Q$2:$Q$56,missing_cities!$R$2:$R$56,"Not Found",0)</f>
        <v>United Arab Emirates</v>
      </c>
      <c r="H4462" t="str">
        <f>_xlfn.XLOOKUP(E4462,missing_cities!$Q$2:$Q$56,missing_cities!$S$2:$S$56,"Not Found",0)</f>
        <v>Asia</v>
      </c>
      <c r="I4462" t="s">
        <v>3449</v>
      </c>
      <c r="J4462" s="15">
        <v>0.35</v>
      </c>
      <c r="K4462" s="1">
        <v>45862</v>
      </c>
      <c r="L4462" s="15" t="str">
        <f t="shared" si="138"/>
        <v>9.00-21.00</v>
      </c>
      <c r="M4462" s="16">
        <f t="shared" si="139"/>
        <v>12</v>
      </c>
      <c r="N4462" s="15">
        <v>16.57</v>
      </c>
      <c r="O4462" s="15">
        <v>11</v>
      </c>
      <c r="P4462" t="s">
        <v>20</v>
      </c>
      <c r="Q4462">
        <v>22</v>
      </c>
      <c r="R4462" t="s">
        <v>74</v>
      </c>
      <c r="S4462">
        <v>2012</v>
      </c>
      <c r="T4462" t="s">
        <v>31</v>
      </c>
      <c r="U4462" s="15">
        <v>3.6</v>
      </c>
      <c r="V4462" s="15">
        <v>1</v>
      </c>
      <c r="W4462" t="s">
        <v>32</v>
      </c>
    </row>
    <row r="4463" spans="1:23">
      <c r="A4463" t="s">
        <v>4508</v>
      </c>
      <c r="B4463">
        <v>41.950003000000002</v>
      </c>
      <c r="C4463" s="15">
        <v>-87.788736</v>
      </c>
      <c r="D4463" s="2" t="s">
        <v>9466</v>
      </c>
      <c r="E4463" s="14" t="s">
        <v>5065</v>
      </c>
      <c r="F4463" s="14" t="e" vm="5">
        <v>#VALUE!</v>
      </c>
      <c r="G4463" s="2" t="str">
        <f>_xlfn.XLOOKUP(E4463,missing_cities!$Q$2:$Q$56,missing_cities!$R$2:$R$56,"Not Found",0)</f>
        <v>United States</v>
      </c>
      <c r="H4463" t="str">
        <f>_xlfn.XLOOKUP(E4463,missing_cities!$Q$2:$Q$56,missing_cities!$S$2:$S$56,"Not Found",0)</f>
        <v>North America</v>
      </c>
      <c r="I4463" t="s">
        <v>3449</v>
      </c>
      <c r="J4463" s="15">
        <v>0.31</v>
      </c>
      <c r="K4463" s="1">
        <v>45862</v>
      </c>
      <c r="L4463" s="15" t="str">
        <f t="shared" si="138"/>
        <v>9.00-21.00</v>
      </c>
      <c r="M4463" s="16">
        <f t="shared" si="139"/>
        <v>12</v>
      </c>
      <c r="N4463" s="15">
        <v>15.69</v>
      </c>
      <c r="O4463" s="15">
        <v>94</v>
      </c>
      <c r="P4463" t="s">
        <v>20</v>
      </c>
      <c r="Q4463">
        <v>22</v>
      </c>
      <c r="R4463" t="s">
        <v>42</v>
      </c>
      <c r="S4463">
        <v>2011</v>
      </c>
      <c r="T4463" t="s">
        <v>22</v>
      </c>
      <c r="U4463" s="15">
        <v>4.0999999999999996</v>
      </c>
      <c r="V4463" s="15">
        <v>6</v>
      </c>
      <c r="W4463" t="s">
        <v>32</v>
      </c>
    </row>
    <row r="4464" spans="1:23">
      <c r="A4464" t="s">
        <v>4509</v>
      </c>
      <c r="B4464">
        <v>-33.770944999999998</v>
      </c>
      <c r="C4464" s="15">
        <v>18.538625</v>
      </c>
      <c r="D4464" s="2" t="s">
        <v>9467</v>
      </c>
      <c r="E4464" s="14" t="s">
        <v>5085</v>
      </c>
      <c r="F4464" s="14" t="e" vm="12">
        <v>#VALUE!</v>
      </c>
      <c r="G4464" s="2" t="str">
        <f>_xlfn.XLOOKUP(E4464,missing_cities!$Q$2:$Q$56,missing_cities!$R$2:$R$56,"Not Found",0)</f>
        <v>South Africa</v>
      </c>
      <c r="H4464" t="str">
        <f>_xlfn.XLOOKUP(E4464,missing_cities!$Q$2:$Q$56,missing_cities!$S$2:$S$56,"Not Found",0)</f>
        <v>Africa</v>
      </c>
      <c r="I4464" t="s">
        <v>3449</v>
      </c>
      <c r="J4464" s="15">
        <v>0.24</v>
      </c>
      <c r="K4464" s="1">
        <v>45862</v>
      </c>
      <c r="L4464" s="15" t="str">
        <f t="shared" si="138"/>
        <v>9.00-21.00</v>
      </c>
      <c r="M4464" s="16">
        <f t="shared" si="139"/>
        <v>12</v>
      </c>
      <c r="N4464" s="15">
        <v>4.88</v>
      </c>
      <c r="O4464" s="15">
        <v>89</v>
      </c>
      <c r="P4464" t="s">
        <v>20</v>
      </c>
      <c r="Q4464">
        <v>50</v>
      </c>
      <c r="R4464" t="s">
        <v>21</v>
      </c>
      <c r="S4464">
        <v>2020</v>
      </c>
      <c r="T4464" t="s">
        <v>31</v>
      </c>
      <c r="U4464" s="15">
        <v>3.6</v>
      </c>
      <c r="V4464" s="15">
        <v>8</v>
      </c>
      <c r="W4464" t="s">
        <v>27</v>
      </c>
    </row>
    <row r="4465" spans="1:23">
      <c r="A4465" t="s">
        <v>4510</v>
      </c>
      <c r="B4465">
        <v>-33.852795999999998</v>
      </c>
      <c r="C4465" s="15">
        <v>18.416072</v>
      </c>
      <c r="D4465" s="2" t="s">
        <v>9468</v>
      </c>
      <c r="E4465" s="14" t="s">
        <v>5085</v>
      </c>
      <c r="F4465" s="14" t="e" vm="12">
        <v>#VALUE!</v>
      </c>
      <c r="G4465" s="2" t="str">
        <f>_xlfn.XLOOKUP(E4465,missing_cities!$Q$2:$Q$56,missing_cities!$R$2:$R$56,"Not Found",0)</f>
        <v>South Africa</v>
      </c>
      <c r="H4465" t="str">
        <f>_xlfn.XLOOKUP(E4465,missing_cities!$Q$2:$Q$56,missing_cities!$S$2:$S$56,"Not Found",0)</f>
        <v>Africa</v>
      </c>
      <c r="I4465" t="s">
        <v>3449</v>
      </c>
      <c r="J4465" s="15">
        <v>0.16</v>
      </c>
      <c r="K4465" t="s">
        <v>34</v>
      </c>
      <c r="L4465" s="15" t="str">
        <f t="shared" si="138"/>
        <v>6:00-22:00</v>
      </c>
      <c r="M4465" s="16">
        <f t="shared" si="139"/>
        <v>0.67</v>
      </c>
      <c r="N4465" s="15">
        <v>7.6</v>
      </c>
      <c r="O4465" s="15">
        <v>30</v>
      </c>
      <c r="P4465" t="s">
        <v>37</v>
      </c>
      <c r="Q4465">
        <v>350</v>
      </c>
      <c r="R4465" t="s">
        <v>44</v>
      </c>
      <c r="S4465">
        <v>2012</v>
      </c>
      <c r="T4465" t="s">
        <v>31</v>
      </c>
      <c r="U4465" s="15">
        <v>4.9000000000000004</v>
      </c>
      <c r="V4465" s="15">
        <v>8</v>
      </c>
      <c r="W4465" t="s">
        <v>23</v>
      </c>
    </row>
    <row r="4466" spans="1:23">
      <c r="A4466" t="s">
        <v>4511</v>
      </c>
      <c r="B4466">
        <v>37.560260999999997</v>
      </c>
      <c r="C4466" s="15">
        <v>127.024944</v>
      </c>
      <c r="D4466" s="2" t="s">
        <v>9469</v>
      </c>
      <c r="E4466" s="14" t="s">
        <v>5063</v>
      </c>
      <c r="F4466" s="14" t="e" vm="6">
        <v>#VALUE!</v>
      </c>
      <c r="G4466" s="2" t="str">
        <f>_xlfn.XLOOKUP(E4466,missing_cities!$Q$2:$Q$56,missing_cities!$R$2:$R$56,"Not Found",0)</f>
        <v>South Korea</v>
      </c>
      <c r="H4466" t="str">
        <f>_xlfn.XLOOKUP(E4466,missing_cities!$Q$2:$Q$56,missing_cities!$S$2:$S$56,"Not Found",0)</f>
        <v>Asia</v>
      </c>
      <c r="I4466" t="s">
        <v>3449</v>
      </c>
      <c r="J4466" s="15">
        <v>0.14000000000000001</v>
      </c>
      <c r="K4466" t="s">
        <v>19</v>
      </c>
      <c r="L4466" s="15" t="str">
        <f t="shared" si="138"/>
        <v>9:00-18:00</v>
      </c>
      <c r="M4466" s="16">
        <f t="shared" si="139"/>
        <v>0.37</v>
      </c>
      <c r="N4466" s="15">
        <v>5.37</v>
      </c>
      <c r="O4466" s="15">
        <v>59</v>
      </c>
      <c r="P4466" t="s">
        <v>39</v>
      </c>
      <c r="Q4466">
        <v>150</v>
      </c>
      <c r="R4466" t="s">
        <v>74</v>
      </c>
      <c r="S4466">
        <v>2011</v>
      </c>
      <c r="T4466" t="s">
        <v>22</v>
      </c>
      <c r="U4466" s="15">
        <v>4.2</v>
      </c>
      <c r="V4466" s="15">
        <v>10</v>
      </c>
      <c r="W4466" t="s">
        <v>27</v>
      </c>
    </row>
    <row r="4467" spans="1:23">
      <c r="A4467" t="s">
        <v>4512</v>
      </c>
      <c r="B4467">
        <v>39.958568999999997</v>
      </c>
      <c r="C4467" s="15">
        <v>116.471757</v>
      </c>
      <c r="D4467" s="2" t="s">
        <v>9470</v>
      </c>
      <c r="E4467" s="14" t="s">
        <v>5071</v>
      </c>
      <c r="F4467" s="14" t="e" vm="9">
        <v>#VALUE!</v>
      </c>
      <c r="G4467" s="2" t="str">
        <f>_xlfn.XLOOKUP(E4467,missing_cities!$Q$2:$Q$56,missing_cities!$R$2:$R$56,"Not Found",0)</f>
        <v>China</v>
      </c>
      <c r="H4467" t="str">
        <f>_xlfn.XLOOKUP(E4467,missing_cities!$Q$2:$Q$56,missing_cities!$S$2:$S$56,"Not Found",0)</f>
        <v>Asia</v>
      </c>
      <c r="I4467" t="s">
        <v>3449</v>
      </c>
      <c r="J4467" s="15">
        <v>0.38</v>
      </c>
      <c r="K4467" t="s">
        <v>34</v>
      </c>
      <c r="L4467" s="15" t="str">
        <f t="shared" si="138"/>
        <v>6:00-22:00</v>
      </c>
      <c r="M4467" s="16">
        <f t="shared" si="139"/>
        <v>0.67</v>
      </c>
      <c r="N4467" s="15">
        <v>17.53</v>
      </c>
      <c r="O4467" s="15">
        <v>59</v>
      </c>
      <c r="P4467" t="s">
        <v>37</v>
      </c>
      <c r="Q4467">
        <v>50</v>
      </c>
      <c r="R4467" t="s">
        <v>74</v>
      </c>
      <c r="S4467">
        <v>2010</v>
      </c>
      <c r="T4467" t="s">
        <v>31</v>
      </c>
      <c r="U4467" s="15">
        <v>4.5999999999999996</v>
      </c>
      <c r="V4467" s="15">
        <v>5</v>
      </c>
      <c r="W4467" t="s">
        <v>27</v>
      </c>
    </row>
    <row r="4468" spans="1:23">
      <c r="A4468" t="s">
        <v>4513</v>
      </c>
      <c r="B4468">
        <v>39.921146</v>
      </c>
      <c r="C4468" s="15">
        <v>116.389415</v>
      </c>
      <c r="D4468" s="2" t="s">
        <v>9471</v>
      </c>
      <c r="E4468" s="14" t="s">
        <v>5071</v>
      </c>
      <c r="F4468" s="14" t="e" vm="9">
        <v>#VALUE!</v>
      </c>
      <c r="G4468" s="2" t="str">
        <f>_xlfn.XLOOKUP(E4468,missing_cities!$Q$2:$Q$56,missing_cities!$R$2:$R$56,"Not Found",0)</f>
        <v>China</v>
      </c>
      <c r="H4468" t="str">
        <f>_xlfn.XLOOKUP(E4468,missing_cities!$Q$2:$Q$56,missing_cities!$S$2:$S$56,"Not Found",0)</f>
        <v>Asia</v>
      </c>
      <c r="I4468" t="s">
        <v>3449</v>
      </c>
      <c r="J4468" s="15">
        <v>0.47</v>
      </c>
      <c r="K4468" t="s">
        <v>19</v>
      </c>
      <c r="L4468" s="15" t="str">
        <f t="shared" si="138"/>
        <v>9:00-18:00</v>
      </c>
      <c r="M4468" s="16">
        <f t="shared" si="139"/>
        <v>0.37</v>
      </c>
      <c r="N4468" s="15">
        <v>1.33</v>
      </c>
      <c r="O4468" s="15">
        <v>72</v>
      </c>
      <c r="P4468" t="s">
        <v>29</v>
      </c>
      <c r="Q4468">
        <v>150</v>
      </c>
      <c r="R4468" t="s">
        <v>76</v>
      </c>
      <c r="S4468">
        <v>2010</v>
      </c>
      <c r="T4468" t="s">
        <v>22</v>
      </c>
      <c r="U4468" s="15">
        <v>4.0999999999999996</v>
      </c>
      <c r="V4468" s="15">
        <v>9</v>
      </c>
      <c r="W4468" t="s">
        <v>23</v>
      </c>
    </row>
    <row r="4469" spans="1:23">
      <c r="A4469" t="s">
        <v>4514</v>
      </c>
      <c r="B4469">
        <v>-33.890213000000003</v>
      </c>
      <c r="C4469" s="15">
        <v>18.449324000000001</v>
      </c>
      <c r="D4469" s="2" t="s">
        <v>9472</v>
      </c>
      <c r="E4469" s="14" t="s">
        <v>5085</v>
      </c>
      <c r="F4469" s="14" t="e" vm="12">
        <v>#VALUE!</v>
      </c>
      <c r="G4469" s="2" t="str">
        <f>_xlfn.XLOOKUP(E4469,missing_cities!$Q$2:$Q$56,missing_cities!$R$2:$R$56,"Not Found",0)</f>
        <v>South Africa</v>
      </c>
      <c r="H4469" t="str">
        <f>_xlfn.XLOOKUP(E4469,missing_cities!$Q$2:$Q$56,missing_cities!$S$2:$S$56,"Not Found",0)</f>
        <v>Africa</v>
      </c>
      <c r="I4469" t="s">
        <v>3449</v>
      </c>
      <c r="J4469" s="15">
        <v>0.13</v>
      </c>
      <c r="K4469" s="1">
        <v>45862</v>
      </c>
      <c r="L4469" s="15" t="str">
        <f t="shared" si="138"/>
        <v>9.00-21.00</v>
      </c>
      <c r="M4469" s="16">
        <f t="shared" si="139"/>
        <v>12</v>
      </c>
      <c r="N4469" s="15">
        <v>10.67</v>
      </c>
      <c r="O4469" s="15">
        <v>71</v>
      </c>
      <c r="P4469" t="s">
        <v>25</v>
      </c>
      <c r="Q4469">
        <v>22</v>
      </c>
      <c r="R4469" t="s">
        <v>40</v>
      </c>
      <c r="S4469">
        <v>2010</v>
      </c>
      <c r="T4469" t="s">
        <v>31</v>
      </c>
      <c r="U4469" s="15">
        <v>3.1</v>
      </c>
      <c r="V4469" s="15">
        <v>5</v>
      </c>
      <c r="W4469" t="s">
        <v>27</v>
      </c>
    </row>
    <row r="4470" spans="1:23">
      <c r="A4470" t="s">
        <v>4515</v>
      </c>
      <c r="B4470">
        <v>19.598420000000001</v>
      </c>
      <c r="C4470" s="15">
        <v>-99.011719999999997</v>
      </c>
      <c r="D4470" s="2" t="s">
        <v>9473</v>
      </c>
      <c r="E4470" s="14" t="s">
        <v>5119</v>
      </c>
      <c r="F4470" s="14" t="e" vm="13">
        <v>#VALUE!</v>
      </c>
      <c r="G4470" s="2" t="str">
        <f>_xlfn.XLOOKUP(E4470,missing_cities!$Q$2:$Q$56,missing_cities!$R$2:$R$56,"Not Found",0)</f>
        <v>Mexico</v>
      </c>
      <c r="H4470" t="str">
        <f>_xlfn.XLOOKUP(E4470,missing_cities!$Q$2:$Q$56,missing_cities!$S$2:$S$56,"Not Found",0)</f>
        <v>North America</v>
      </c>
      <c r="I4470" t="s">
        <v>3449</v>
      </c>
      <c r="J4470" s="15">
        <v>0.13</v>
      </c>
      <c r="K4470" t="s">
        <v>19</v>
      </c>
      <c r="L4470" s="15" t="str">
        <f t="shared" si="138"/>
        <v>9:00-18:00</v>
      </c>
      <c r="M4470" s="16">
        <f t="shared" si="139"/>
        <v>0.37</v>
      </c>
      <c r="N4470" s="15">
        <v>10.039999999999999</v>
      </c>
      <c r="O4470" s="15">
        <v>66</v>
      </c>
      <c r="P4470" t="s">
        <v>37</v>
      </c>
      <c r="Q4470">
        <v>350</v>
      </c>
      <c r="R4470" t="s">
        <v>44</v>
      </c>
      <c r="S4470">
        <v>2023</v>
      </c>
      <c r="T4470" t="s">
        <v>22</v>
      </c>
      <c r="U4470" s="15">
        <v>4.5999999999999996</v>
      </c>
      <c r="V4470" s="15">
        <v>7</v>
      </c>
      <c r="W4470" t="s">
        <v>27</v>
      </c>
    </row>
    <row r="4471" spans="1:23">
      <c r="A4471" t="s">
        <v>4516</v>
      </c>
      <c r="B4471">
        <v>31.440840000000001</v>
      </c>
      <c r="C4471" s="15">
        <v>87.179688999999996</v>
      </c>
      <c r="D4471" s="2" t="s">
        <v>9474</v>
      </c>
      <c r="E4471" s="14" t="str">
        <f>_xlfn.XLOOKUP(C4471,missing_cities!B:B,missing_cities!C:C,"Not Found",0)</f>
        <v>å°¼çŽ›é•‡</v>
      </c>
      <c r="F4471" s="14" t="s">
        <v>10097</v>
      </c>
      <c r="G4471" s="2" t="str">
        <f>_xlfn.XLOOKUP(E4471,missing_cities!$Q$2:$Q$56,missing_cities!$R$2:$R$56,"Not Found",0)</f>
        <v>(Unclear)</v>
      </c>
      <c r="H4471" t="str">
        <f>_xlfn.XLOOKUP(E4471,missing_cities!$Q$2:$Q$56,missing_cities!$S$2:$S$56,"Not Found",0)</f>
        <v>(Unclear)</v>
      </c>
      <c r="I4471" t="s">
        <v>3449</v>
      </c>
      <c r="J4471" s="15">
        <v>0.46</v>
      </c>
      <c r="K4471" s="1">
        <v>45862</v>
      </c>
      <c r="L4471" s="15" t="str">
        <f t="shared" si="138"/>
        <v>9.00-21.00</v>
      </c>
      <c r="M4471" s="16">
        <f t="shared" si="139"/>
        <v>12</v>
      </c>
      <c r="N4471" s="15">
        <v>6.97</v>
      </c>
      <c r="O4471" s="15">
        <v>49</v>
      </c>
      <c r="P4471" t="s">
        <v>29</v>
      </c>
      <c r="Q4471">
        <v>22</v>
      </c>
      <c r="R4471" t="s">
        <v>35</v>
      </c>
      <c r="S4471">
        <v>2012</v>
      </c>
      <c r="T4471" t="s">
        <v>31</v>
      </c>
      <c r="U4471" s="15">
        <v>3.7</v>
      </c>
      <c r="V4471" s="15">
        <v>9</v>
      </c>
      <c r="W4471" t="s">
        <v>23</v>
      </c>
    </row>
    <row r="4472" spans="1:23">
      <c r="A4472" t="s">
        <v>4517</v>
      </c>
      <c r="B4472">
        <v>-33.752178999999998</v>
      </c>
      <c r="C4472" s="15">
        <v>18.599806000000001</v>
      </c>
      <c r="D4472" s="2" t="s">
        <v>9475</v>
      </c>
      <c r="E4472" s="14" t="s">
        <v>5085</v>
      </c>
      <c r="F4472" s="14" t="e" vm="12">
        <v>#VALUE!</v>
      </c>
      <c r="G4472" s="2" t="str">
        <f>_xlfn.XLOOKUP(E4472,missing_cities!$Q$2:$Q$56,missing_cities!$R$2:$R$56,"Not Found",0)</f>
        <v>South Africa</v>
      </c>
      <c r="H4472" t="str">
        <f>_xlfn.XLOOKUP(E4472,missing_cities!$Q$2:$Q$56,missing_cities!$S$2:$S$56,"Not Found",0)</f>
        <v>Africa</v>
      </c>
      <c r="I4472" t="s">
        <v>3449</v>
      </c>
      <c r="J4472" s="15">
        <v>0.23</v>
      </c>
      <c r="K4472" t="s">
        <v>34</v>
      </c>
      <c r="L4472" s="15" t="str">
        <f t="shared" si="138"/>
        <v>6:00-22:00</v>
      </c>
      <c r="M4472" s="16">
        <f t="shared" si="139"/>
        <v>0.67</v>
      </c>
      <c r="N4472" s="15">
        <v>7.99</v>
      </c>
      <c r="O4472" s="15">
        <v>79</v>
      </c>
      <c r="P4472" t="s">
        <v>20</v>
      </c>
      <c r="Q4472">
        <v>50</v>
      </c>
      <c r="R4472" t="s">
        <v>132</v>
      </c>
      <c r="S4472">
        <v>2016</v>
      </c>
      <c r="T4472" t="s">
        <v>22</v>
      </c>
      <c r="U4472" s="15">
        <v>3.9</v>
      </c>
      <c r="V4472" s="15">
        <v>8</v>
      </c>
      <c r="W4472" t="s">
        <v>23</v>
      </c>
    </row>
    <row r="4473" spans="1:23">
      <c r="A4473" t="s">
        <v>4518</v>
      </c>
      <c r="B4473">
        <v>55.808112000000001</v>
      </c>
      <c r="C4473" s="15">
        <v>37.687742</v>
      </c>
      <c r="D4473" s="2" t="s">
        <v>9476</v>
      </c>
      <c r="E4473" s="14" t="s">
        <v>5052</v>
      </c>
      <c r="F4473" s="14" t="e" vm="2">
        <v>#VALUE!</v>
      </c>
      <c r="G4473" s="2" t="str">
        <f>_xlfn.XLOOKUP(E4473,missing_cities!$Q$2:$Q$56,missing_cities!$R$2:$R$56,"Not Found",0)</f>
        <v>Russia</v>
      </c>
      <c r="H4473" t="str">
        <f>_xlfn.XLOOKUP(E4473,missing_cities!$Q$2:$Q$56,missing_cities!$S$2:$S$56,"Not Found",0)</f>
        <v>Europe</v>
      </c>
      <c r="I4473" t="s">
        <v>3449</v>
      </c>
      <c r="J4473" s="15">
        <v>0.27</v>
      </c>
      <c r="K4473" s="1">
        <v>45862</v>
      </c>
      <c r="L4473" s="15" t="str">
        <f t="shared" si="138"/>
        <v>9.00-21.00</v>
      </c>
      <c r="M4473" s="16">
        <f t="shared" si="139"/>
        <v>12</v>
      </c>
      <c r="N4473" s="15">
        <v>15.64</v>
      </c>
      <c r="O4473" s="15">
        <v>12</v>
      </c>
      <c r="P4473" t="s">
        <v>37</v>
      </c>
      <c r="Q4473">
        <v>50</v>
      </c>
      <c r="R4473" t="s">
        <v>37</v>
      </c>
      <c r="S4473">
        <v>2011</v>
      </c>
      <c r="T4473" t="s">
        <v>31</v>
      </c>
      <c r="U4473" s="15">
        <v>4.9000000000000004</v>
      </c>
      <c r="V4473" s="15">
        <v>7</v>
      </c>
      <c r="W4473" t="s">
        <v>23</v>
      </c>
    </row>
    <row r="4474" spans="1:23">
      <c r="A4474" t="s">
        <v>4519</v>
      </c>
      <c r="B4474">
        <v>52.527866000000003</v>
      </c>
      <c r="C4474" s="15">
        <v>13.472478000000001</v>
      </c>
      <c r="D4474" s="2" t="s">
        <v>9477</v>
      </c>
      <c r="E4474" s="14" t="s">
        <v>5057</v>
      </c>
      <c r="F4474" s="14" t="e" vm="3">
        <v>#VALUE!</v>
      </c>
      <c r="G4474" s="2" t="str">
        <f>_xlfn.XLOOKUP(E4474,missing_cities!$Q$2:$Q$56,missing_cities!$R$2:$R$56,"Not Found",0)</f>
        <v>Germany</v>
      </c>
      <c r="H4474" t="str">
        <f>_xlfn.XLOOKUP(E4474,missing_cities!$Q$2:$Q$56,missing_cities!$S$2:$S$56,"Not Found",0)</f>
        <v>Europe</v>
      </c>
      <c r="I4474" t="s">
        <v>3449</v>
      </c>
      <c r="J4474" s="15">
        <v>0.28000000000000003</v>
      </c>
      <c r="K4474" s="1">
        <v>45862</v>
      </c>
      <c r="L4474" s="15" t="str">
        <f t="shared" si="138"/>
        <v>9.00-21.00</v>
      </c>
      <c r="M4474" s="16">
        <f t="shared" si="139"/>
        <v>12</v>
      </c>
      <c r="N4474" s="15">
        <v>7.43</v>
      </c>
      <c r="O4474" s="15">
        <v>46</v>
      </c>
      <c r="P4474" t="s">
        <v>25</v>
      </c>
      <c r="Q4474">
        <v>150</v>
      </c>
      <c r="R4474" t="s">
        <v>40</v>
      </c>
      <c r="S4474">
        <v>2015</v>
      </c>
      <c r="T4474" t="s">
        <v>22</v>
      </c>
      <c r="U4474" s="15">
        <v>3.7</v>
      </c>
      <c r="V4474" s="15">
        <v>6</v>
      </c>
      <c r="W4474" t="s">
        <v>27</v>
      </c>
    </row>
    <row r="4475" spans="1:23">
      <c r="A4475" t="s">
        <v>4520</v>
      </c>
      <c r="B4475">
        <v>-33.714461</v>
      </c>
      <c r="C4475" s="15">
        <v>18.447690999999999</v>
      </c>
      <c r="D4475" s="2" t="s">
        <v>9478</v>
      </c>
      <c r="E4475" s="14" t="s">
        <v>5085</v>
      </c>
      <c r="F4475" s="14" t="e" vm="12">
        <v>#VALUE!</v>
      </c>
      <c r="G4475" s="2" t="str">
        <f>_xlfn.XLOOKUP(E4475,missing_cities!$Q$2:$Q$56,missing_cities!$R$2:$R$56,"Not Found",0)</f>
        <v>South Africa</v>
      </c>
      <c r="H4475" t="str">
        <f>_xlfn.XLOOKUP(E4475,missing_cities!$Q$2:$Q$56,missing_cities!$S$2:$S$56,"Not Found",0)</f>
        <v>Africa</v>
      </c>
      <c r="I4475" t="s">
        <v>3449</v>
      </c>
      <c r="J4475" s="15">
        <v>0.18</v>
      </c>
      <c r="K4475" s="1">
        <v>45862</v>
      </c>
      <c r="L4475" s="15" t="str">
        <f t="shared" si="138"/>
        <v>9.00-21.00</v>
      </c>
      <c r="M4475" s="16">
        <f t="shared" si="139"/>
        <v>12</v>
      </c>
      <c r="N4475" s="15">
        <v>14.88</v>
      </c>
      <c r="O4475" s="15">
        <v>100</v>
      </c>
      <c r="P4475" t="s">
        <v>37</v>
      </c>
      <c r="Q4475">
        <v>150</v>
      </c>
      <c r="R4475" t="s">
        <v>74</v>
      </c>
      <c r="S4475">
        <v>2018</v>
      </c>
      <c r="T4475" t="s">
        <v>22</v>
      </c>
      <c r="U4475" s="15">
        <v>4.3</v>
      </c>
      <c r="V4475" s="15">
        <v>1</v>
      </c>
      <c r="W4475" t="s">
        <v>32</v>
      </c>
    </row>
    <row r="4476" spans="1:23">
      <c r="A4476" t="s">
        <v>4521</v>
      </c>
      <c r="B4476">
        <v>-33.773895000000003</v>
      </c>
      <c r="C4476" s="15">
        <v>151.24723800000001</v>
      </c>
      <c r="D4476" s="2" t="s">
        <v>9479</v>
      </c>
      <c r="E4476" s="14" t="s">
        <v>5069</v>
      </c>
      <c r="F4476" s="14" t="e" vm="8">
        <v>#VALUE!</v>
      </c>
      <c r="G4476" s="2" t="str">
        <f>_xlfn.XLOOKUP(E4476,missing_cities!$Q$2:$Q$56,missing_cities!$R$2:$R$56,"Not Found",0)</f>
        <v>Australia</v>
      </c>
      <c r="H4476" t="str">
        <f>_xlfn.XLOOKUP(E4476,missing_cities!$Q$2:$Q$56,missing_cities!$S$2:$S$56,"Not Found",0)</f>
        <v>Australia</v>
      </c>
      <c r="I4476" t="s">
        <v>3449</v>
      </c>
      <c r="J4476" s="15">
        <v>0.49</v>
      </c>
      <c r="K4476" t="s">
        <v>34</v>
      </c>
      <c r="L4476" s="15" t="str">
        <f t="shared" si="138"/>
        <v>6:00-22:00</v>
      </c>
      <c r="M4476" s="16">
        <f t="shared" si="139"/>
        <v>0.67</v>
      </c>
      <c r="N4476" s="15">
        <v>19.47</v>
      </c>
      <c r="O4476" s="15">
        <v>28</v>
      </c>
      <c r="P4476" t="s">
        <v>29</v>
      </c>
      <c r="Q4476">
        <v>150</v>
      </c>
      <c r="R4476" t="s">
        <v>81</v>
      </c>
      <c r="S4476">
        <v>2012</v>
      </c>
      <c r="T4476" t="s">
        <v>31</v>
      </c>
      <c r="U4476" s="15">
        <v>4.9000000000000004</v>
      </c>
      <c r="V4476" s="15">
        <v>10</v>
      </c>
      <c r="W4476" t="s">
        <v>27</v>
      </c>
    </row>
    <row r="4477" spans="1:23">
      <c r="A4477" t="s">
        <v>4522</v>
      </c>
      <c r="B4477">
        <v>39.938822000000002</v>
      </c>
      <c r="C4477" s="15">
        <v>116.30197099999999</v>
      </c>
      <c r="D4477" s="2" t="s">
        <v>9480</v>
      </c>
      <c r="E4477" s="14" t="s">
        <v>5071</v>
      </c>
      <c r="F4477" s="14" t="e" vm="9">
        <v>#VALUE!</v>
      </c>
      <c r="G4477" s="2" t="str">
        <f>_xlfn.XLOOKUP(E4477,missing_cities!$Q$2:$Q$56,missing_cities!$R$2:$R$56,"Not Found",0)</f>
        <v>China</v>
      </c>
      <c r="H4477" t="str">
        <f>_xlfn.XLOOKUP(E4477,missing_cities!$Q$2:$Q$56,missing_cities!$S$2:$S$56,"Not Found",0)</f>
        <v>Asia</v>
      </c>
      <c r="I4477" t="s">
        <v>3449</v>
      </c>
      <c r="J4477" s="15">
        <v>0.28999999999999998</v>
      </c>
      <c r="K4477" s="1">
        <v>45862</v>
      </c>
      <c r="L4477" s="15" t="str">
        <f t="shared" si="138"/>
        <v>9.00-21.00</v>
      </c>
      <c r="M4477" s="16">
        <f t="shared" si="139"/>
        <v>12</v>
      </c>
      <c r="N4477" s="15">
        <v>10.59</v>
      </c>
      <c r="O4477" s="15">
        <v>87</v>
      </c>
      <c r="P4477" t="s">
        <v>20</v>
      </c>
      <c r="Q4477">
        <v>350</v>
      </c>
      <c r="R4477" t="s">
        <v>37</v>
      </c>
      <c r="S4477">
        <v>2022</v>
      </c>
      <c r="T4477" t="s">
        <v>31</v>
      </c>
      <c r="U4477" s="15">
        <v>3.8</v>
      </c>
      <c r="V4477" s="15">
        <v>7</v>
      </c>
      <c r="W4477" t="s">
        <v>23</v>
      </c>
    </row>
    <row r="4478" spans="1:23">
      <c r="A4478" t="s">
        <v>4523</v>
      </c>
      <c r="B4478">
        <v>39.982090999999997</v>
      </c>
      <c r="C4478" s="15">
        <v>116.467693</v>
      </c>
      <c r="D4478" s="2" t="s">
        <v>9481</v>
      </c>
      <c r="E4478" s="14" t="s">
        <v>5071</v>
      </c>
      <c r="F4478" s="14" t="e" vm="9">
        <v>#VALUE!</v>
      </c>
      <c r="G4478" s="2" t="str">
        <f>_xlfn.XLOOKUP(E4478,missing_cities!$Q$2:$Q$56,missing_cities!$R$2:$R$56,"Not Found",0)</f>
        <v>China</v>
      </c>
      <c r="H4478" t="str">
        <f>_xlfn.XLOOKUP(E4478,missing_cities!$Q$2:$Q$56,missing_cities!$S$2:$S$56,"Not Found",0)</f>
        <v>Asia</v>
      </c>
      <c r="I4478" t="s">
        <v>3449</v>
      </c>
      <c r="J4478" s="15">
        <v>0.12</v>
      </c>
      <c r="K4478" t="s">
        <v>19</v>
      </c>
      <c r="L4478" s="15" t="str">
        <f t="shared" si="138"/>
        <v>9:00-18:00</v>
      </c>
      <c r="M4478" s="16">
        <f t="shared" si="139"/>
        <v>0.37</v>
      </c>
      <c r="N4478" s="15">
        <v>3.14</v>
      </c>
      <c r="O4478" s="15">
        <v>92</v>
      </c>
      <c r="P4478" t="s">
        <v>39</v>
      </c>
      <c r="Q4478">
        <v>350</v>
      </c>
      <c r="R4478" t="s">
        <v>97</v>
      </c>
      <c r="S4478">
        <v>2017</v>
      </c>
      <c r="T4478" t="s">
        <v>22</v>
      </c>
      <c r="U4478" s="15">
        <v>4.9000000000000004</v>
      </c>
      <c r="V4478" s="15">
        <v>1</v>
      </c>
      <c r="W4478" t="s">
        <v>32</v>
      </c>
    </row>
    <row r="4479" spans="1:23">
      <c r="A4479" t="s">
        <v>4524</v>
      </c>
      <c r="B4479">
        <v>13.839643000000001</v>
      </c>
      <c r="C4479" s="15">
        <v>100.49130599999999</v>
      </c>
      <c r="D4479" s="2" t="s">
        <v>9482</v>
      </c>
      <c r="E4479" s="14" t="s">
        <v>5059</v>
      </c>
      <c r="F4479" s="14" t="e" vm="4">
        <v>#VALUE!</v>
      </c>
      <c r="G4479" s="2" t="str">
        <f>_xlfn.XLOOKUP(E4479,missing_cities!$Q$2:$Q$56,missing_cities!$R$2:$R$56,"Not Found",0)</f>
        <v>Thailand</v>
      </c>
      <c r="H4479" t="str">
        <f>_xlfn.XLOOKUP(E4479,missing_cities!$Q$2:$Q$56,missing_cities!$S$2:$S$56,"Not Found",0)</f>
        <v>Asia</v>
      </c>
      <c r="I4479" t="s">
        <v>3449</v>
      </c>
      <c r="J4479" s="15">
        <v>0.39</v>
      </c>
      <c r="K4479" s="1">
        <v>45862</v>
      </c>
      <c r="L4479" s="15" t="str">
        <f t="shared" si="138"/>
        <v>9.00-21.00</v>
      </c>
      <c r="M4479" s="16">
        <f t="shared" si="139"/>
        <v>12</v>
      </c>
      <c r="N4479" s="15">
        <v>12.52</v>
      </c>
      <c r="O4479" s="15">
        <v>10</v>
      </c>
      <c r="P4479" t="s">
        <v>29</v>
      </c>
      <c r="Q4479">
        <v>150</v>
      </c>
      <c r="R4479" t="s">
        <v>42</v>
      </c>
      <c r="S4479">
        <v>2017</v>
      </c>
      <c r="T4479" t="s">
        <v>31</v>
      </c>
      <c r="U4479" s="15">
        <v>3.4</v>
      </c>
      <c r="V4479" s="15">
        <v>3</v>
      </c>
      <c r="W4479" t="s">
        <v>23</v>
      </c>
    </row>
    <row r="4480" spans="1:23">
      <c r="A4480" t="s">
        <v>4525</v>
      </c>
      <c r="B4480">
        <v>39.824584999999999</v>
      </c>
      <c r="C4480" s="15">
        <v>116.36229899999999</v>
      </c>
      <c r="D4480" s="2" t="s">
        <v>9483</v>
      </c>
      <c r="E4480" s="14" t="s">
        <v>5071</v>
      </c>
      <c r="F4480" s="14" t="e" vm="9">
        <v>#VALUE!</v>
      </c>
      <c r="G4480" s="2" t="str">
        <f>_xlfn.XLOOKUP(E4480,missing_cities!$Q$2:$Q$56,missing_cities!$R$2:$R$56,"Not Found",0)</f>
        <v>China</v>
      </c>
      <c r="H4480" t="str">
        <f>_xlfn.XLOOKUP(E4480,missing_cities!$Q$2:$Q$56,missing_cities!$S$2:$S$56,"Not Found",0)</f>
        <v>Asia</v>
      </c>
      <c r="I4480" t="s">
        <v>3449</v>
      </c>
      <c r="J4480" s="15">
        <v>0.43</v>
      </c>
      <c r="K4480" t="s">
        <v>19</v>
      </c>
      <c r="L4480" s="15" t="str">
        <f t="shared" si="138"/>
        <v>9:00-18:00</v>
      </c>
      <c r="M4480" s="16">
        <f t="shared" si="139"/>
        <v>0.37</v>
      </c>
      <c r="N4480" s="15">
        <v>15.83</v>
      </c>
      <c r="O4480" s="15">
        <v>31</v>
      </c>
      <c r="P4480" t="s">
        <v>39</v>
      </c>
      <c r="Q4480">
        <v>22</v>
      </c>
      <c r="R4480" t="s">
        <v>74</v>
      </c>
      <c r="S4480">
        <v>2013</v>
      </c>
      <c r="T4480" t="s">
        <v>22</v>
      </c>
      <c r="U4480" s="15">
        <v>3.2</v>
      </c>
      <c r="V4480" s="15">
        <v>10</v>
      </c>
      <c r="W4480" t="s">
        <v>23</v>
      </c>
    </row>
    <row r="4481" spans="1:23">
      <c r="A4481" t="s">
        <v>4526</v>
      </c>
      <c r="B4481">
        <v>34.145538000000002</v>
      </c>
      <c r="C4481" s="15">
        <v>-118.293514</v>
      </c>
      <c r="D4481" s="2" t="s">
        <v>9484</v>
      </c>
      <c r="E4481" s="14" t="s">
        <v>5111</v>
      </c>
      <c r="F4481" s="14" t="e" vm="5">
        <v>#VALUE!</v>
      </c>
      <c r="G4481" s="2" t="str">
        <f>_xlfn.XLOOKUP(E4481,missing_cities!$Q$2:$Q$56,missing_cities!$R$2:$R$56,"Not Found",0)</f>
        <v>United States</v>
      </c>
      <c r="H4481" t="str">
        <f>_xlfn.XLOOKUP(E4481,missing_cities!$Q$2:$Q$56,missing_cities!$S$2:$S$56,"Not Found",0)</f>
        <v>North America</v>
      </c>
      <c r="I4481" t="s">
        <v>3449</v>
      </c>
      <c r="J4481" s="15">
        <v>0.27</v>
      </c>
      <c r="K4481" t="s">
        <v>19</v>
      </c>
      <c r="L4481" s="15" t="str">
        <f t="shared" si="138"/>
        <v>9:00-18:00</v>
      </c>
      <c r="M4481" s="16">
        <f t="shared" si="139"/>
        <v>0.37</v>
      </c>
      <c r="N4481" s="15">
        <v>17.63</v>
      </c>
      <c r="O4481" s="15">
        <v>95</v>
      </c>
      <c r="P4481" t="s">
        <v>20</v>
      </c>
      <c r="Q4481">
        <v>22</v>
      </c>
      <c r="R4481" t="s">
        <v>44</v>
      </c>
      <c r="S4481">
        <v>2016</v>
      </c>
      <c r="T4481" t="s">
        <v>22</v>
      </c>
      <c r="U4481" s="15">
        <v>3.8</v>
      </c>
      <c r="V4481" s="15">
        <v>8</v>
      </c>
      <c r="W4481" t="s">
        <v>23</v>
      </c>
    </row>
    <row r="4482" spans="1:23">
      <c r="A4482" t="s">
        <v>4527</v>
      </c>
      <c r="B4482">
        <v>-23.622681</v>
      </c>
      <c r="C4482" s="15">
        <v>-46.679721999999998</v>
      </c>
      <c r="D4482" s="2" t="s">
        <v>9485</v>
      </c>
      <c r="E4482" s="14" t="s">
        <v>5067</v>
      </c>
      <c r="F4482" s="14" t="e" vm="7">
        <v>#VALUE!</v>
      </c>
      <c r="G4482" s="2" t="str">
        <f>_xlfn.XLOOKUP(E4482,missing_cities!$Q$2:$Q$56,missing_cities!$R$2:$R$56,"Not Found",0)</f>
        <v>Brazil</v>
      </c>
      <c r="H4482" t="str">
        <f>_xlfn.XLOOKUP(E4482,missing_cities!$Q$2:$Q$56,missing_cities!$S$2:$S$56,"Not Found",0)</f>
        <v>South America</v>
      </c>
      <c r="I4482" t="s">
        <v>3449</v>
      </c>
      <c r="J4482" s="15">
        <v>0.27</v>
      </c>
      <c r="K4482" t="s">
        <v>34</v>
      </c>
      <c r="L4482" s="15" t="str">
        <f t="shared" si="138"/>
        <v>6:00-22:00</v>
      </c>
      <c r="M4482" s="16">
        <f t="shared" si="139"/>
        <v>0.67</v>
      </c>
      <c r="N4482" s="15">
        <v>10.57</v>
      </c>
      <c r="O4482" s="15">
        <v>38</v>
      </c>
      <c r="P4482" t="s">
        <v>25</v>
      </c>
      <c r="Q4482">
        <v>50</v>
      </c>
      <c r="R4482" t="s">
        <v>48</v>
      </c>
      <c r="S4482">
        <v>2019</v>
      </c>
      <c r="T4482" t="s">
        <v>22</v>
      </c>
      <c r="U4482" s="15">
        <v>3.4</v>
      </c>
      <c r="V4482" s="15">
        <v>5</v>
      </c>
      <c r="W4482" t="s">
        <v>32</v>
      </c>
    </row>
    <row r="4483" spans="1:23">
      <c r="A4483" t="s">
        <v>4528</v>
      </c>
      <c r="B4483">
        <v>37.660868999999998</v>
      </c>
      <c r="C4483" s="15">
        <v>127.01454699999999</v>
      </c>
      <c r="D4483" s="2" t="s">
        <v>9486</v>
      </c>
      <c r="E4483" s="14" t="s">
        <v>5063</v>
      </c>
      <c r="F4483" s="14" t="e" vm="6">
        <v>#VALUE!</v>
      </c>
      <c r="G4483" s="2" t="str">
        <f>_xlfn.XLOOKUP(E4483,missing_cities!$Q$2:$Q$56,missing_cities!$R$2:$R$56,"Not Found",0)</f>
        <v>South Korea</v>
      </c>
      <c r="H4483" t="str">
        <f>_xlfn.XLOOKUP(E4483,missing_cities!$Q$2:$Q$56,missing_cities!$S$2:$S$56,"Not Found",0)</f>
        <v>Asia</v>
      </c>
      <c r="I4483" t="s">
        <v>3449</v>
      </c>
      <c r="J4483" s="15">
        <v>0.32</v>
      </c>
      <c r="K4483" t="s">
        <v>19</v>
      </c>
      <c r="L4483" s="15" t="str">
        <f t="shared" ref="L4483:L4546" si="140">IF(ISNUMBER(SEARCH("-",K4483)),K4483,"9.00-21.00")</f>
        <v>9:00-18:00</v>
      </c>
      <c r="M4483" s="16">
        <f t="shared" ref="M4483:M4546" si="141">IF(ISNUMBER(SEARCH("-", L4483)), TEXT(RIGHT(L4483, LEN(L4483) - FIND("-", L4483)), "0.00") - TEXT(LEFT(L4483, FIND("-", L4483)-1), "0.00"), "")</f>
        <v>0.37</v>
      </c>
      <c r="N4483" s="15">
        <v>14.42</v>
      </c>
      <c r="O4483" s="15">
        <v>21</v>
      </c>
      <c r="P4483" t="s">
        <v>37</v>
      </c>
      <c r="Q4483">
        <v>150</v>
      </c>
      <c r="R4483" t="s">
        <v>46</v>
      </c>
      <c r="S4483">
        <v>2020</v>
      </c>
      <c r="T4483" t="s">
        <v>22</v>
      </c>
      <c r="U4483" s="15">
        <v>3.3</v>
      </c>
      <c r="V4483" s="15">
        <v>7</v>
      </c>
      <c r="W4483" t="s">
        <v>23</v>
      </c>
    </row>
    <row r="4484" spans="1:23">
      <c r="A4484" t="s">
        <v>4529</v>
      </c>
      <c r="B4484">
        <v>37.577933000000002</v>
      </c>
      <c r="C4484" s="15">
        <v>127.01712999999999</v>
      </c>
      <c r="D4484" s="2" t="s">
        <v>9487</v>
      </c>
      <c r="E4484" s="14" t="s">
        <v>5063</v>
      </c>
      <c r="F4484" s="14" t="e" vm="6">
        <v>#VALUE!</v>
      </c>
      <c r="G4484" s="2" t="str">
        <f>_xlfn.XLOOKUP(E4484,missing_cities!$Q$2:$Q$56,missing_cities!$R$2:$R$56,"Not Found",0)</f>
        <v>South Korea</v>
      </c>
      <c r="H4484" t="str">
        <f>_xlfn.XLOOKUP(E4484,missing_cities!$Q$2:$Q$56,missing_cities!$S$2:$S$56,"Not Found",0)</f>
        <v>Asia</v>
      </c>
      <c r="I4484" t="s">
        <v>3449</v>
      </c>
      <c r="J4484" s="15">
        <v>0.49</v>
      </c>
      <c r="K4484" t="s">
        <v>19</v>
      </c>
      <c r="L4484" s="15" t="str">
        <f t="shared" si="140"/>
        <v>9:00-18:00</v>
      </c>
      <c r="M4484" s="16">
        <f t="shared" si="141"/>
        <v>0.37</v>
      </c>
      <c r="N4484" s="15">
        <v>13.66</v>
      </c>
      <c r="O4484" s="15">
        <v>34</v>
      </c>
      <c r="P4484" t="s">
        <v>20</v>
      </c>
      <c r="Q4484">
        <v>22</v>
      </c>
      <c r="R4484" t="s">
        <v>81</v>
      </c>
      <c r="S4484">
        <v>2013</v>
      </c>
      <c r="T4484" t="s">
        <v>22</v>
      </c>
      <c r="U4484" s="15">
        <v>4.0999999999999996</v>
      </c>
      <c r="V4484" s="15">
        <v>3</v>
      </c>
      <c r="W4484" t="s">
        <v>32</v>
      </c>
    </row>
    <row r="4485" spans="1:23">
      <c r="A4485" t="s">
        <v>4530</v>
      </c>
      <c r="B4485">
        <v>25.204422999999998</v>
      </c>
      <c r="C4485" s="15">
        <v>55.289973000000003</v>
      </c>
      <c r="D4485" s="2" t="s">
        <v>9488</v>
      </c>
      <c r="E4485" s="14" t="s">
        <v>5076</v>
      </c>
      <c r="F4485" s="14" t="e" vm="10">
        <v>#VALUE!</v>
      </c>
      <c r="G4485" s="2" t="str">
        <f>_xlfn.XLOOKUP(E4485,missing_cities!$Q$2:$Q$56,missing_cities!$R$2:$R$56,"Not Found",0)</f>
        <v>United Arab Emirates</v>
      </c>
      <c r="H4485" t="str">
        <f>_xlfn.XLOOKUP(E4485,missing_cities!$Q$2:$Q$56,missing_cities!$S$2:$S$56,"Not Found",0)</f>
        <v>Asia</v>
      </c>
      <c r="I4485" t="s">
        <v>3449</v>
      </c>
      <c r="J4485" s="15">
        <v>0.11</v>
      </c>
      <c r="K4485" t="s">
        <v>19</v>
      </c>
      <c r="L4485" s="15" t="str">
        <f t="shared" si="140"/>
        <v>9:00-18:00</v>
      </c>
      <c r="M4485" s="16">
        <f t="shared" si="141"/>
        <v>0.37</v>
      </c>
      <c r="N4485" s="15">
        <v>19.329999999999998</v>
      </c>
      <c r="O4485" s="15">
        <v>20</v>
      </c>
      <c r="P4485" t="s">
        <v>39</v>
      </c>
      <c r="Q4485">
        <v>150</v>
      </c>
      <c r="R4485" t="s">
        <v>42</v>
      </c>
      <c r="S4485">
        <v>2022</v>
      </c>
      <c r="T4485" t="s">
        <v>31</v>
      </c>
      <c r="U4485" s="15">
        <v>4.8</v>
      </c>
      <c r="V4485" s="15">
        <v>10</v>
      </c>
      <c r="W4485" t="s">
        <v>32</v>
      </c>
    </row>
    <row r="4486" spans="1:23">
      <c r="A4486" t="s">
        <v>4531</v>
      </c>
      <c r="B4486">
        <v>37.572454</v>
      </c>
      <c r="C4486" s="15">
        <v>127.08714000000001</v>
      </c>
      <c r="D4486" s="2" t="s">
        <v>9489</v>
      </c>
      <c r="E4486" s="14" t="s">
        <v>5063</v>
      </c>
      <c r="F4486" s="14" t="e" vm="6">
        <v>#VALUE!</v>
      </c>
      <c r="G4486" s="2" t="str">
        <f>_xlfn.XLOOKUP(E4486,missing_cities!$Q$2:$Q$56,missing_cities!$R$2:$R$56,"Not Found",0)</f>
        <v>South Korea</v>
      </c>
      <c r="H4486" t="str">
        <f>_xlfn.XLOOKUP(E4486,missing_cities!$Q$2:$Q$56,missing_cities!$S$2:$S$56,"Not Found",0)</f>
        <v>Asia</v>
      </c>
      <c r="I4486" t="s">
        <v>3449</v>
      </c>
      <c r="J4486" s="15">
        <v>0.2</v>
      </c>
      <c r="K4486" t="s">
        <v>19</v>
      </c>
      <c r="L4486" s="15" t="str">
        <f t="shared" si="140"/>
        <v>9:00-18:00</v>
      </c>
      <c r="M4486" s="16">
        <f t="shared" si="141"/>
        <v>0.37</v>
      </c>
      <c r="N4486" s="15">
        <v>4.71</v>
      </c>
      <c r="O4486" s="15">
        <v>92</v>
      </c>
      <c r="P4486" t="s">
        <v>25</v>
      </c>
      <c r="Q4486">
        <v>50</v>
      </c>
      <c r="R4486" t="s">
        <v>81</v>
      </c>
      <c r="S4486">
        <v>2011</v>
      </c>
      <c r="T4486" t="s">
        <v>22</v>
      </c>
      <c r="U4486" s="15">
        <v>4.5</v>
      </c>
      <c r="V4486" s="15">
        <v>5</v>
      </c>
      <c r="W4486" t="s">
        <v>32</v>
      </c>
    </row>
    <row r="4487" spans="1:23">
      <c r="A4487" t="s">
        <v>4532</v>
      </c>
      <c r="B4487">
        <v>30.435849999999999</v>
      </c>
      <c r="C4487" s="15">
        <v>34.690931999999997</v>
      </c>
      <c r="D4487" s="2" t="s">
        <v>9490</v>
      </c>
      <c r="E4487" s="14" t="str">
        <f>_xlfn.XLOOKUP(C4487,missing_cities!B:B,missing_cities!C:C,"Not Found",0)</f>
        <v>Ramat Negev Regional Council</v>
      </c>
      <c r="F4487" s="14" t="e" vm="21">
        <v>#VALUE!</v>
      </c>
      <c r="G4487" s="2" t="str">
        <f>_xlfn.XLOOKUP(E4487,missing_cities!$Q$2:$Q$56,missing_cities!$R$2:$R$56,"Not Found",0)</f>
        <v>Israel</v>
      </c>
      <c r="H4487" t="str">
        <f>_xlfn.XLOOKUP(E4487,missing_cities!$Q$2:$Q$56,missing_cities!$S$2:$S$56,"Not Found",0)</f>
        <v>Asia</v>
      </c>
      <c r="I4487" t="s">
        <v>3449</v>
      </c>
      <c r="J4487" s="15">
        <v>0.35</v>
      </c>
      <c r="K4487" s="1">
        <v>45862</v>
      </c>
      <c r="L4487" s="15" t="str">
        <f t="shared" si="140"/>
        <v>9.00-21.00</v>
      </c>
      <c r="M4487" s="16">
        <f t="shared" si="141"/>
        <v>12</v>
      </c>
      <c r="N4487" s="15">
        <v>5.72</v>
      </c>
      <c r="O4487" s="15">
        <v>61</v>
      </c>
      <c r="P4487" t="s">
        <v>25</v>
      </c>
      <c r="Q4487">
        <v>50</v>
      </c>
      <c r="R4487" t="s">
        <v>67</v>
      </c>
      <c r="S4487">
        <v>2014</v>
      </c>
      <c r="T4487" t="s">
        <v>22</v>
      </c>
      <c r="U4487" s="15">
        <v>3.1</v>
      </c>
      <c r="V4487" s="15">
        <v>2</v>
      </c>
      <c r="W4487" t="s">
        <v>32</v>
      </c>
    </row>
    <row r="4488" spans="1:23">
      <c r="A4488" t="s">
        <v>4533</v>
      </c>
      <c r="B4488">
        <v>53.467247999999998</v>
      </c>
      <c r="C4488" s="15">
        <v>-130.470855</v>
      </c>
      <c r="D4488" s="2" t="s">
        <v>9491</v>
      </c>
      <c r="E4488" s="14" t="str">
        <f>_xlfn.XLOOKUP(C4488,missing_cities!B:B,missing_cities!C:C,"Not Found",0)</f>
        <v>Area C (South Skeena)</v>
      </c>
      <c r="F4488" s="14" t="e" vm="1">
        <v>#VALUE!</v>
      </c>
      <c r="G4488" s="2" t="str">
        <f>_xlfn.XLOOKUP(E4488,missing_cities!$Q$2:$Q$56,missing_cities!$R$2:$R$56,"Not Found",0)</f>
        <v>Canada</v>
      </c>
      <c r="H4488" t="str">
        <f>_xlfn.XLOOKUP(E4488,missing_cities!$Q$2:$Q$56,missing_cities!$S$2:$S$56,"Not Found",0)</f>
        <v>North America</v>
      </c>
      <c r="I4488" t="s">
        <v>3449</v>
      </c>
      <c r="J4488" s="15">
        <v>0.38</v>
      </c>
      <c r="K4488" s="1">
        <v>45862</v>
      </c>
      <c r="L4488" s="15" t="str">
        <f t="shared" si="140"/>
        <v>9.00-21.00</v>
      </c>
      <c r="M4488" s="16">
        <f t="shared" si="141"/>
        <v>12</v>
      </c>
      <c r="N4488" s="15">
        <v>12.41</v>
      </c>
      <c r="O4488" s="15">
        <v>16</v>
      </c>
      <c r="P4488" t="s">
        <v>20</v>
      </c>
      <c r="Q4488">
        <v>350</v>
      </c>
      <c r="R4488" t="s">
        <v>35</v>
      </c>
      <c r="S4488">
        <v>2023</v>
      </c>
      <c r="T4488" t="s">
        <v>31</v>
      </c>
      <c r="U4488" s="15">
        <v>3</v>
      </c>
      <c r="V4488" s="15">
        <v>5</v>
      </c>
      <c r="W4488" t="s">
        <v>23</v>
      </c>
    </row>
    <row r="4489" spans="1:23">
      <c r="A4489" t="s">
        <v>4534</v>
      </c>
      <c r="B4489">
        <v>25.240507000000001</v>
      </c>
      <c r="C4489" s="15">
        <v>55.339312999999997</v>
      </c>
      <c r="D4489" s="2" t="s">
        <v>9492</v>
      </c>
      <c r="E4489" s="14" t="s">
        <v>5076</v>
      </c>
      <c r="F4489" s="14" t="e" vm="10">
        <v>#VALUE!</v>
      </c>
      <c r="G4489" s="2" t="str">
        <f>_xlfn.XLOOKUP(E4489,missing_cities!$Q$2:$Q$56,missing_cities!$R$2:$R$56,"Not Found",0)</f>
        <v>United Arab Emirates</v>
      </c>
      <c r="H4489" t="str">
        <f>_xlfn.XLOOKUP(E4489,missing_cities!$Q$2:$Q$56,missing_cities!$S$2:$S$56,"Not Found",0)</f>
        <v>Asia</v>
      </c>
      <c r="I4489" t="s">
        <v>3449</v>
      </c>
      <c r="J4489" s="15">
        <v>0.38</v>
      </c>
      <c r="K4489" s="1">
        <v>45862</v>
      </c>
      <c r="L4489" s="15" t="str">
        <f t="shared" si="140"/>
        <v>9.00-21.00</v>
      </c>
      <c r="M4489" s="16">
        <f t="shared" si="141"/>
        <v>12</v>
      </c>
      <c r="N4489" s="15">
        <v>4.8600000000000003</v>
      </c>
      <c r="O4489" s="15">
        <v>22</v>
      </c>
      <c r="P4489" t="s">
        <v>20</v>
      </c>
      <c r="Q4489">
        <v>150</v>
      </c>
      <c r="R4489" t="s">
        <v>81</v>
      </c>
      <c r="S4489">
        <v>2016</v>
      </c>
      <c r="T4489" t="s">
        <v>31</v>
      </c>
      <c r="U4489" s="15">
        <v>4.5</v>
      </c>
      <c r="V4489" s="15">
        <v>2</v>
      </c>
      <c r="W4489" t="s">
        <v>23</v>
      </c>
    </row>
    <row r="4490" spans="1:23">
      <c r="A4490" t="s">
        <v>4535</v>
      </c>
      <c r="B4490">
        <v>-33.750587000000003</v>
      </c>
      <c r="C4490" s="15">
        <v>18.413724999999999</v>
      </c>
      <c r="D4490" s="2" t="s">
        <v>9493</v>
      </c>
      <c r="E4490" s="14" t="s">
        <v>5085</v>
      </c>
      <c r="F4490" s="14" t="e" vm="12">
        <v>#VALUE!</v>
      </c>
      <c r="G4490" s="2" t="str">
        <f>_xlfn.XLOOKUP(E4490,missing_cities!$Q$2:$Q$56,missing_cities!$R$2:$R$56,"Not Found",0)</f>
        <v>South Africa</v>
      </c>
      <c r="H4490" t="str">
        <f>_xlfn.XLOOKUP(E4490,missing_cities!$Q$2:$Q$56,missing_cities!$S$2:$S$56,"Not Found",0)</f>
        <v>Africa</v>
      </c>
      <c r="I4490" t="s">
        <v>3449</v>
      </c>
      <c r="J4490" s="15">
        <v>0.28999999999999998</v>
      </c>
      <c r="K4490" s="1">
        <v>45862</v>
      </c>
      <c r="L4490" s="15" t="str">
        <f t="shared" si="140"/>
        <v>9.00-21.00</v>
      </c>
      <c r="M4490" s="16">
        <f t="shared" si="141"/>
        <v>12</v>
      </c>
      <c r="N4490" s="15">
        <v>1.0900000000000001</v>
      </c>
      <c r="O4490" s="15">
        <v>87</v>
      </c>
      <c r="P4490" t="s">
        <v>20</v>
      </c>
      <c r="Q4490">
        <v>22</v>
      </c>
      <c r="R4490" t="s">
        <v>37</v>
      </c>
      <c r="S4490">
        <v>2011</v>
      </c>
      <c r="T4490" t="s">
        <v>22</v>
      </c>
      <c r="U4490" s="15">
        <v>4.2</v>
      </c>
      <c r="V4490" s="15">
        <v>10</v>
      </c>
      <c r="W4490" t="s">
        <v>27</v>
      </c>
    </row>
    <row r="4491" spans="1:23">
      <c r="A4491" t="s">
        <v>4536</v>
      </c>
      <c r="B4491">
        <v>-23.556612999999999</v>
      </c>
      <c r="C4491" s="15">
        <v>-46.660274000000001</v>
      </c>
      <c r="D4491" s="2" t="s">
        <v>9494</v>
      </c>
      <c r="E4491" s="14" t="s">
        <v>5067</v>
      </c>
      <c r="F4491" s="14" t="e" vm="7">
        <v>#VALUE!</v>
      </c>
      <c r="G4491" s="2" t="str">
        <f>_xlfn.XLOOKUP(E4491,missing_cities!$Q$2:$Q$56,missing_cities!$R$2:$R$56,"Not Found",0)</f>
        <v>Brazil</v>
      </c>
      <c r="H4491" t="str">
        <f>_xlfn.XLOOKUP(E4491,missing_cities!$Q$2:$Q$56,missing_cities!$S$2:$S$56,"Not Found",0)</f>
        <v>South America</v>
      </c>
      <c r="I4491" t="s">
        <v>3449</v>
      </c>
      <c r="J4491" s="15">
        <v>0.25</v>
      </c>
      <c r="K4491" s="1">
        <v>45862</v>
      </c>
      <c r="L4491" s="15" t="str">
        <f t="shared" si="140"/>
        <v>9.00-21.00</v>
      </c>
      <c r="M4491" s="16">
        <f t="shared" si="141"/>
        <v>12</v>
      </c>
      <c r="N4491" s="15">
        <v>14.33</v>
      </c>
      <c r="O4491" s="15">
        <v>36</v>
      </c>
      <c r="P4491" t="s">
        <v>37</v>
      </c>
      <c r="Q4491">
        <v>50</v>
      </c>
      <c r="R4491" t="s">
        <v>21</v>
      </c>
      <c r="S4491">
        <v>2021</v>
      </c>
      <c r="T4491" t="s">
        <v>31</v>
      </c>
      <c r="U4491" s="15">
        <v>3.6</v>
      </c>
      <c r="V4491" s="15">
        <v>4</v>
      </c>
      <c r="W4491" t="s">
        <v>32</v>
      </c>
    </row>
    <row r="4492" spans="1:23">
      <c r="A4492" t="s">
        <v>4537</v>
      </c>
      <c r="B4492">
        <v>52.502648999999998</v>
      </c>
      <c r="C4492" s="15">
        <v>13.331588999999999</v>
      </c>
      <c r="D4492" s="2" t="s">
        <v>9495</v>
      </c>
      <c r="E4492" s="14" t="s">
        <v>5057</v>
      </c>
      <c r="F4492" s="14" t="e" vm="3">
        <v>#VALUE!</v>
      </c>
      <c r="G4492" s="2" t="str">
        <f>_xlfn.XLOOKUP(E4492,missing_cities!$Q$2:$Q$56,missing_cities!$R$2:$R$56,"Not Found",0)</f>
        <v>Germany</v>
      </c>
      <c r="H4492" t="str">
        <f>_xlfn.XLOOKUP(E4492,missing_cities!$Q$2:$Q$56,missing_cities!$S$2:$S$56,"Not Found",0)</f>
        <v>Europe</v>
      </c>
      <c r="I4492" t="s">
        <v>3449</v>
      </c>
      <c r="J4492" s="15">
        <v>0.15</v>
      </c>
      <c r="K4492" t="s">
        <v>34</v>
      </c>
      <c r="L4492" s="15" t="str">
        <f t="shared" si="140"/>
        <v>6:00-22:00</v>
      </c>
      <c r="M4492" s="16">
        <f t="shared" si="141"/>
        <v>0.67</v>
      </c>
      <c r="N4492" s="15">
        <v>10.56</v>
      </c>
      <c r="O4492" s="15">
        <v>87</v>
      </c>
      <c r="P4492" t="s">
        <v>29</v>
      </c>
      <c r="Q4492">
        <v>150</v>
      </c>
      <c r="R4492" t="s">
        <v>97</v>
      </c>
      <c r="S4492">
        <v>2013</v>
      </c>
      <c r="T4492" t="s">
        <v>22</v>
      </c>
      <c r="U4492" s="15">
        <v>3.6</v>
      </c>
      <c r="V4492" s="15">
        <v>5</v>
      </c>
      <c r="W4492" t="s">
        <v>32</v>
      </c>
    </row>
    <row r="4493" spans="1:23">
      <c r="A4493" t="s">
        <v>4538</v>
      </c>
      <c r="B4493">
        <v>19.036134000000001</v>
      </c>
      <c r="C4493" s="15">
        <v>72.967982000000006</v>
      </c>
      <c r="D4493" s="2" t="s">
        <v>9496</v>
      </c>
      <c r="E4493" s="14" t="s">
        <v>5079</v>
      </c>
      <c r="F4493" s="14" t="e" vm="11">
        <v>#VALUE!</v>
      </c>
      <c r="G4493" s="2" t="str">
        <f>_xlfn.XLOOKUP(E4493,missing_cities!$Q$2:$Q$56,missing_cities!$R$2:$R$56,"Not Found",0)</f>
        <v>India</v>
      </c>
      <c r="H4493" t="str">
        <f>_xlfn.XLOOKUP(E4493,missing_cities!$Q$2:$Q$56,missing_cities!$S$2:$S$56,"Not Found",0)</f>
        <v>Asia</v>
      </c>
      <c r="I4493" t="s">
        <v>3449</v>
      </c>
      <c r="J4493" s="15">
        <v>0.18</v>
      </c>
      <c r="K4493" t="s">
        <v>19</v>
      </c>
      <c r="L4493" s="15" t="str">
        <f t="shared" si="140"/>
        <v>9:00-18:00</v>
      </c>
      <c r="M4493" s="16">
        <f t="shared" si="141"/>
        <v>0.37</v>
      </c>
      <c r="N4493" s="15">
        <v>7.81</v>
      </c>
      <c r="O4493" s="15">
        <v>88</v>
      </c>
      <c r="P4493" t="s">
        <v>20</v>
      </c>
      <c r="Q4493">
        <v>50</v>
      </c>
      <c r="R4493" t="s">
        <v>37</v>
      </c>
      <c r="S4493">
        <v>2010</v>
      </c>
      <c r="T4493" t="s">
        <v>22</v>
      </c>
      <c r="U4493" s="15">
        <v>3.5</v>
      </c>
      <c r="V4493" s="15">
        <v>1</v>
      </c>
      <c r="W4493" t="s">
        <v>27</v>
      </c>
    </row>
    <row r="4494" spans="1:23">
      <c r="A4494" t="s">
        <v>4539</v>
      </c>
      <c r="B4494">
        <v>55.797162999999998</v>
      </c>
      <c r="C4494" s="15">
        <v>37.537984000000002</v>
      </c>
      <c r="D4494" s="2" t="s">
        <v>9497</v>
      </c>
      <c r="E4494" s="14" t="s">
        <v>5052</v>
      </c>
      <c r="F4494" s="14" t="e" vm="2">
        <v>#VALUE!</v>
      </c>
      <c r="G4494" s="2" t="str">
        <f>_xlfn.XLOOKUP(E4494,missing_cities!$Q$2:$Q$56,missing_cities!$R$2:$R$56,"Not Found",0)</f>
        <v>Russia</v>
      </c>
      <c r="H4494" t="str">
        <f>_xlfn.XLOOKUP(E4494,missing_cities!$Q$2:$Q$56,missing_cities!$S$2:$S$56,"Not Found",0)</f>
        <v>Europe</v>
      </c>
      <c r="I4494" t="s">
        <v>3449</v>
      </c>
      <c r="J4494" s="15">
        <v>0.41</v>
      </c>
      <c r="K4494" s="1">
        <v>45862</v>
      </c>
      <c r="L4494" s="15" t="str">
        <f t="shared" si="140"/>
        <v>9.00-21.00</v>
      </c>
      <c r="M4494" s="16">
        <f t="shared" si="141"/>
        <v>12</v>
      </c>
      <c r="N4494" s="15">
        <v>2.23</v>
      </c>
      <c r="O4494" s="15">
        <v>10</v>
      </c>
      <c r="P4494" t="s">
        <v>39</v>
      </c>
      <c r="Q4494">
        <v>50</v>
      </c>
      <c r="R4494" t="s">
        <v>21</v>
      </c>
      <c r="S4494">
        <v>2013</v>
      </c>
      <c r="T4494" t="s">
        <v>31</v>
      </c>
      <c r="U4494" s="15">
        <v>4.2</v>
      </c>
      <c r="V4494" s="15">
        <v>10</v>
      </c>
      <c r="W4494" t="s">
        <v>23</v>
      </c>
    </row>
    <row r="4495" spans="1:23">
      <c r="A4495" t="s">
        <v>4540</v>
      </c>
      <c r="B4495">
        <v>19.425228000000001</v>
      </c>
      <c r="C4495" s="15">
        <v>-99.165993999999998</v>
      </c>
      <c r="D4495" s="2" t="s">
        <v>9498</v>
      </c>
      <c r="E4495" s="14" t="s">
        <v>5119</v>
      </c>
      <c r="F4495" s="14" t="e" vm="13">
        <v>#VALUE!</v>
      </c>
      <c r="G4495" s="2" t="str">
        <f>_xlfn.XLOOKUP(E4495,missing_cities!$Q$2:$Q$56,missing_cities!$R$2:$R$56,"Not Found",0)</f>
        <v>Mexico</v>
      </c>
      <c r="H4495" t="str">
        <f>_xlfn.XLOOKUP(E4495,missing_cities!$Q$2:$Q$56,missing_cities!$S$2:$S$56,"Not Found",0)</f>
        <v>North America</v>
      </c>
      <c r="I4495" t="s">
        <v>3449</v>
      </c>
      <c r="J4495" s="15">
        <v>0.49</v>
      </c>
      <c r="K4495" t="s">
        <v>19</v>
      </c>
      <c r="L4495" s="15" t="str">
        <f t="shared" si="140"/>
        <v>9:00-18:00</v>
      </c>
      <c r="M4495" s="16">
        <f t="shared" si="141"/>
        <v>0.37</v>
      </c>
      <c r="N4495" s="15">
        <v>8.9600000000000009</v>
      </c>
      <c r="O4495" s="15">
        <v>28</v>
      </c>
      <c r="P4495" t="s">
        <v>20</v>
      </c>
      <c r="Q4495">
        <v>350</v>
      </c>
      <c r="R4495" t="s">
        <v>44</v>
      </c>
      <c r="S4495">
        <v>2017</v>
      </c>
      <c r="T4495" t="s">
        <v>31</v>
      </c>
      <c r="U4495" s="15">
        <v>3.4</v>
      </c>
      <c r="V4495" s="15">
        <v>10</v>
      </c>
      <c r="W4495" t="s">
        <v>23</v>
      </c>
    </row>
    <row r="4496" spans="1:23">
      <c r="A4496" t="s">
        <v>4541</v>
      </c>
      <c r="B4496">
        <v>43.652332999999999</v>
      </c>
      <c r="C4496" s="15">
        <v>-79.358503999999996</v>
      </c>
      <c r="D4496" s="2" t="s">
        <v>9499</v>
      </c>
      <c r="E4496" s="14" t="s">
        <v>5050</v>
      </c>
      <c r="F4496" s="14" t="e" vm="1">
        <v>#VALUE!</v>
      </c>
      <c r="G4496" s="2" t="str">
        <f>_xlfn.XLOOKUP(E4496,missing_cities!$Q$2:$Q$56,missing_cities!$R$2:$R$56,"Not Found",0)</f>
        <v>Canada</v>
      </c>
      <c r="H4496" t="str">
        <f>_xlfn.XLOOKUP(E4496,missing_cities!$Q$2:$Q$56,missing_cities!$S$2:$S$56,"Not Found",0)</f>
        <v>North America</v>
      </c>
      <c r="I4496" t="s">
        <v>3449</v>
      </c>
      <c r="J4496" s="15">
        <v>0.23</v>
      </c>
      <c r="K4496" s="1">
        <v>45862</v>
      </c>
      <c r="L4496" s="15" t="str">
        <f t="shared" si="140"/>
        <v>9.00-21.00</v>
      </c>
      <c r="M4496" s="16">
        <f t="shared" si="141"/>
        <v>12</v>
      </c>
      <c r="N4496" s="15">
        <v>1.87</v>
      </c>
      <c r="O4496" s="15">
        <v>44</v>
      </c>
      <c r="P4496" t="s">
        <v>29</v>
      </c>
      <c r="Q4496">
        <v>350</v>
      </c>
      <c r="R4496" t="s">
        <v>81</v>
      </c>
      <c r="S4496">
        <v>2019</v>
      </c>
      <c r="T4496" t="s">
        <v>22</v>
      </c>
      <c r="U4496" s="15">
        <v>4.5</v>
      </c>
      <c r="V4496" s="15">
        <v>3</v>
      </c>
      <c r="W4496" t="s">
        <v>23</v>
      </c>
    </row>
    <row r="4497" spans="1:23">
      <c r="A4497" t="s">
        <v>4542</v>
      </c>
      <c r="B4497">
        <v>-33.763361000000003</v>
      </c>
      <c r="C4497" s="15">
        <v>151.22721999999999</v>
      </c>
      <c r="D4497" s="2" t="s">
        <v>9500</v>
      </c>
      <c r="E4497" s="14" t="s">
        <v>5069</v>
      </c>
      <c r="F4497" s="14" t="e" vm="8">
        <v>#VALUE!</v>
      </c>
      <c r="G4497" s="2" t="str">
        <f>_xlfn.XLOOKUP(E4497,missing_cities!$Q$2:$Q$56,missing_cities!$R$2:$R$56,"Not Found",0)</f>
        <v>Australia</v>
      </c>
      <c r="H4497" t="str">
        <f>_xlfn.XLOOKUP(E4497,missing_cities!$Q$2:$Q$56,missing_cities!$S$2:$S$56,"Not Found",0)</f>
        <v>Australia</v>
      </c>
      <c r="I4497" t="s">
        <v>3449</v>
      </c>
      <c r="J4497" s="15">
        <v>0.23</v>
      </c>
      <c r="K4497" s="1">
        <v>45862</v>
      </c>
      <c r="L4497" s="15" t="str">
        <f t="shared" si="140"/>
        <v>9.00-21.00</v>
      </c>
      <c r="M4497" s="16">
        <f t="shared" si="141"/>
        <v>12</v>
      </c>
      <c r="N4497" s="15">
        <v>6.61</v>
      </c>
      <c r="O4497" s="15">
        <v>11</v>
      </c>
      <c r="P4497" t="s">
        <v>25</v>
      </c>
      <c r="Q4497">
        <v>350</v>
      </c>
      <c r="R4497" t="s">
        <v>74</v>
      </c>
      <c r="S4497">
        <v>2018</v>
      </c>
      <c r="T4497" t="s">
        <v>22</v>
      </c>
      <c r="U4497" s="15">
        <v>4</v>
      </c>
      <c r="V4497" s="15">
        <v>2</v>
      </c>
      <c r="W4497" t="s">
        <v>32</v>
      </c>
    </row>
    <row r="4498" spans="1:23">
      <c r="A4498" t="s">
        <v>4543</v>
      </c>
      <c r="B4498">
        <v>-23.5078</v>
      </c>
      <c r="C4498" s="15">
        <v>-46.544911999999997</v>
      </c>
      <c r="D4498" s="2" t="s">
        <v>9501</v>
      </c>
      <c r="E4498" s="14" t="s">
        <v>5067</v>
      </c>
      <c r="F4498" s="14" t="e" vm="7">
        <v>#VALUE!</v>
      </c>
      <c r="G4498" s="2" t="str">
        <f>_xlfn.XLOOKUP(E4498,missing_cities!$Q$2:$Q$56,missing_cities!$R$2:$R$56,"Not Found",0)</f>
        <v>Brazil</v>
      </c>
      <c r="H4498" t="str">
        <f>_xlfn.XLOOKUP(E4498,missing_cities!$Q$2:$Q$56,missing_cities!$S$2:$S$56,"Not Found",0)</f>
        <v>South America</v>
      </c>
      <c r="I4498" t="s">
        <v>3449</v>
      </c>
      <c r="J4498" s="15">
        <v>0.46</v>
      </c>
      <c r="K4498" s="1">
        <v>45862</v>
      </c>
      <c r="L4498" s="15" t="str">
        <f t="shared" si="140"/>
        <v>9.00-21.00</v>
      </c>
      <c r="M4498" s="16">
        <f t="shared" si="141"/>
        <v>12</v>
      </c>
      <c r="N4498" s="15">
        <v>3.07</v>
      </c>
      <c r="O4498" s="15">
        <v>19</v>
      </c>
      <c r="P4498" t="s">
        <v>25</v>
      </c>
      <c r="Q4498">
        <v>150</v>
      </c>
      <c r="R4498" t="s">
        <v>48</v>
      </c>
      <c r="S4498">
        <v>2016</v>
      </c>
      <c r="T4498" t="s">
        <v>31</v>
      </c>
      <c r="U4498" s="15">
        <v>3.9</v>
      </c>
      <c r="V4498" s="15">
        <v>7</v>
      </c>
      <c r="W4498" t="s">
        <v>32</v>
      </c>
    </row>
    <row r="4499" spans="1:23">
      <c r="A4499" t="s">
        <v>4544</v>
      </c>
      <c r="B4499">
        <v>19.554414999999999</v>
      </c>
      <c r="C4499" s="15">
        <v>-99.192105999999995</v>
      </c>
      <c r="D4499" s="2" t="s">
        <v>9502</v>
      </c>
      <c r="E4499" s="14" t="s">
        <v>5119</v>
      </c>
      <c r="F4499" s="14" t="e" vm="13">
        <v>#VALUE!</v>
      </c>
      <c r="G4499" s="2" t="str">
        <f>_xlfn.XLOOKUP(E4499,missing_cities!$Q$2:$Q$56,missing_cities!$R$2:$R$56,"Not Found",0)</f>
        <v>Mexico</v>
      </c>
      <c r="H4499" t="str">
        <f>_xlfn.XLOOKUP(E4499,missing_cities!$Q$2:$Q$56,missing_cities!$S$2:$S$56,"Not Found",0)</f>
        <v>North America</v>
      </c>
      <c r="I4499" t="s">
        <v>3449</v>
      </c>
      <c r="J4499" s="15">
        <v>0.21</v>
      </c>
      <c r="K4499" t="s">
        <v>34</v>
      </c>
      <c r="L4499" s="15" t="str">
        <f t="shared" si="140"/>
        <v>6:00-22:00</v>
      </c>
      <c r="M4499" s="16">
        <f t="shared" si="141"/>
        <v>0.67</v>
      </c>
      <c r="N4499" s="15">
        <v>6.68</v>
      </c>
      <c r="O4499" s="15">
        <v>80</v>
      </c>
      <c r="P4499" t="s">
        <v>39</v>
      </c>
      <c r="Q4499">
        <v>50</v>
      </c>
      <c r="R4499" t="s">
        <v>42</v>
      </c>
      <c r="S4499">
        <v>2011</v>
      </c>
      <c r="T4499" t="s">
        <v>22</v>
      </c>
      <c r="U4499" s="15">
        <v>3.1</v>
      </c>
      <c r="V4499" s="15">
        <v>6</v>
      </c>
      <c r="W4499" t="s">
        <v>32</v>
      </c>
    </row>
    <row r="4500" spans="1:23">
      <c r="A4500" t="s">
        <v>4545</v>
      </c>
      <c r="B4500">
        <v>43.666620000000002</v>
      </c>
      <c r="C4500" s="15">
        <v>-79.454676000000006</v>
      </c>
      <c r="D4500" s="2" t="s">
        <v>9503</v>
      </c>
      <c r="E4500" s="14" t="s">
        <v>5050</v>
      </c>
      <c r="F4500" s="14" t="e" vm="1">
        <v>#VALUE!</v>
      </c>
      <c r="G4500" s="2" t="str">
        <f>_xlfn.XLOOKUP(E4500,missing_cities!$Q$2:$Q$56,missing_cities!$R$2:$R$56,"Not Found",0)</f>
        <v>Canada</v>
      </c>
      <c r="H4500" t="str">
        <f>_xlfn.XLOOKUP(E4500,missing_cities!$Q$2:$Q$56,missing_cities!$S$2:$S$56,"Not Found",0)</f>
        <v>North America</v>
      </c>
      <c r="I4500" t="s">
        <v>3449</v>
      </c>
      <c r="J4500" s="15">
        <v>0.41</v>
      </c>
      <c r="K4500" t="s">
        <v>34</v>
      </c>
      <c r="L4500" s="15" t="str">
        <f t="shared" si="140"/>
        <v>6:00-22:00</v>
      </c>
      <c r="M4500" s="16">
        <f t="shared" si="141"/>
        <v>0.67</v>
      </c>
      <c r="N4500" s="15">
        <v>3.21</v>
      </c>
      <c r="O4500" s="15">
        <v>18</v>
      </c>
      <c r="P4500" t="s">
        <v>25</v>
      </c>
      <c r="Q4500">
        <v>22</v>
      </c>
      <c r="R4500" t="s">
        <v>132</v>
      </c>
      <c r="S4500">
        <v>2016</v>
      </c>
      <c r="T4500" t="s">
        <v>31</v>
      </c>
      <c r="U4500" s="15">
        <v>4.0999999999999996</v>
      </c>
      <c r="V4500" s="15">
        <v>9</v>
      </c>
      <c r="W4500" t="s">
        <v>27</v>
      </c>
    </row>
    <row r="4501" spans="1:23">
      <c r="A4501" t="s">
        <v>4546</v>
      </c>
      <c r="B4501">
        <v>55.766255999999998</v>
      </c>
      <c r="C4501" s="15">
        <v>37.558107</v>
      </c>
      <c r="D4501" s="2" t="s">
        <v>9504</v>
      </c>
      <c r="E4501" s="14" t="s">
        <v>5052</v>
      </c>
      <c r="F4501" s="14" t="e" vm="2">
        <v>#VALUE!</v>
      </c>
      <c r="G4501" s="2" t="str">
        <f>_xlfn.XLOOKUP(E4501,missing_cities!$Q$2:$Q$56,missing_cities!$R$2:$R$56,"Not Found",0)</f>
        <v>Russia</v>
      </c>
      <c r="H4501" t="str">
        <f>_xlfn.XLOOKUP(E4501,missing_cities!$Q$2:$Q$56,missing_cities!$S$2:$S$56,"Not Found",0)</f>
        <v>Europe</v>
      </c>
      <c r="I4501" t="s">
        <v>3449</v>
      </c>
      <c r="J4501" s="15">
        <v>0.32</v>
      </c>
      <c r="K4501" t="s">
        <v>34</v>
      </c>
      <c r="L4501" s="15" t="str">
        <f t="shared" si="140"/>
        <v>6:00-22:00</v>
      </c>
      <c r="M4501" s="16">
        <f t="shared" si="141"/>
        <v>0.67</v>
      </c>
      <c r="N4501" s="15">
        <v>2.78</v>
      </c>
      <c r="O4501" s="15">
        <v>94</v>
      </c>
      <c r="P4501" t="s">
        <v>37</v>
      </c>
      <c r="Q4501">
        <v>22</v>
      </c>
      <c r="R4501" t="s">
        <v>76</v>
      </c>
      <c r="S4501">
        <v>2021</v>
      </c>
      <c r="T4501" t="s">
        <v>31</v>
      </c>
      <c r="U4501" s="15">
        <v>4.4000000000000004</v>
      </c>
      <c r="V4501" s="15">
        <v>1</v>
      </c>
      <c r="W4501" t="s">
        <v>27</v>
      </c>
    </row>
    <row r="4502" spans="1:23">
      <c r="A4502" t="s">
        <v>4547</v>
      </c>
      <c r="B4502">
        <v>52.430751999999998</v>
      </c>
      <c r="C4502" s="15">
        <v>13.321861999999999</v>
      </c>
      <c r="D4502" s="2" t="s">
        <v>9505</v>
      </c>
      <c r="E4502" s="14" t="s">
        <v>5057</v>
      </c>
      <c r="F4502" s="14" t="e" vm="3">
        <v>#VALUE!</v>
      </c>
      <c r="G4502" s="2" t="str">
        <f>_xlfn.XLOOKUP(E4502,missing_cities!$Q$2:$Q$56,missing_cities!$R$2:$R$56,"Not Found",0)</f>
        <v>Germany</v>
      </c>
      <c r="H4502" t="str">
        <f>_xlfn.XLOOKUP(E4502,missing_cities!$Q$2:$Q$56,missing_cities!$S$2:$S$56,"Not Found",0)</f>
        <v>Europe</v>
      </c>
      <c r="I4502" t="s">
        <v>3449</v>
      </c>
      <c r="J4502" s="15">
        <v>0.16</v>
      </c>
      <c r="K4502" t="s">
        <v>34</v>
      </c>
      <c r="L4502" s="15" t="str">
        <f t="shared" si="140"/>
        <v>6:00-22:00</v>
      </c>
      <c r="M4502" s="16">
        <f t="shared" si="141"/>
        <v>0.67</v>
      </c>
      <c r="N4502" s="15">
        <v>13.04</v>
      </c>
      <c r="O4502" s="15">
        <v>65</v>
      </c>
      <c r="P4502" t="s">
        <v>39</v>
      </c>
      <c r="Q4502">
        <v>350</v>
      </c>
      <c r="R4502" t="s">
        <v>46</v>
      </c>
      <c r="S4502">
        <v>2022</v>
      </c>
      <c r="T4502" t="s">
        <v>31</v>
      </c>
      <c r="U4502" s="15">
        <v>4.8</v>
      </c>
      <c r="V4502" s="15">
        <v>5</v>
      </c>
      <c r="W4502" t="s">
        <v>32</v>
      </c>
    </row>
    <row r="4503" spans="1:23">
      <c r="A4503" t="s">
        <v>4548</v>
      </c>
      <c r="B4503">
        <v>34.072251000000001</v>
      </c>
      <c r="C4503" s="15">
        <v>-118.256687</v>
      </c>
      <c r="D4503" s="2" t="s">
        <v>9506</v>
      </c>
      <c r="E4503" s="14" t="s">
        <v>5111</v>
      </c>
      <c r="F4503" s="14" t="e" vm="5">
        <v>#VALUE!</v>
      </c>
      <c r="G4503" s="2" t="str">
        <f>_xlfn.XLOOKUP(E4503,missing_cities!$Q$2:$Q$56,missing_cities!$R$2:$R$56,"Not Found",0)</f>
        <v>United States</v>
      </c>
      <c r="H4503" t="str">
        <f>_xlfn.XLOOKUP(E4503,missing_cities!$Q$2:$Q$56,missing_cities!$S$2:$S$56,"Not Found",0)</f>
        <v>North America</v>
      </c>
      <c r="I4503" t="s">
        <v>3449</v>
      </c>
      <c r="J4503" s="15">
        <v>0.25</v>
      </c>
      <c r="K4503" s="1">
        <v>45862</v>
      </c>
      <c r="L4503" s="15" t="str">
        <f t="shared" si="140"/>
        <v>9.00-21.00</v>
      </c>
      <c r="M4503" s="16">
        <f t="shared" si="141"/>
        <v>12</v>
      </c>
      <c r="N4503" s="15">
        <v>18.420000000000002</v>
      </c>
      <c r="O4503" s="15">
        <v>97</v>
      </c>
      <c r="P4503" t="s">
        <v>39</v>
      </c>
      <c r="Q4503">
        <v>22</v>
      </c>
      <c r="R4503" t="s">
        <v>35</v>
      </c>
      <c r="S4503">
        <v>2010</v>
      </c>
      <c r="T4503" t="s">
        <v>22</v>
      </c>
      <c r="U4503" s="15">
        <v>4.0999999999999996</v>
      </c>
      <c r="V4503" s="15">
        <v>3</v>
      </c>
      <c r="W4503" t="s">
        <v>23</v>
      </c>
    </row>
    <row r="4504" spans="1:23">
      <c r="A4504" t="s">
        <v>4549</v>
      </c>
      <c r="B4504">
        <v>19.501268</v>
      </c>
      <c r="C4504" s="15">
        <v>-99.108204000000001</v>
      </c>
      <c r="D4504" s="2" t="s">
        <v>9507</v>
      </c>
      <c r="E4504" s="14" t="s">
        <v>5119</v>
      </c>
      <c r="F4504" s="14" t="e" vm="13">
        <v>#VALUE!</v>
      </c>
      <c r="G4504" s="2" t="str">
        <f>_xlfn.XLOOKUP(E4504,missing_cities!$Q$2:$Q$56,missing_cities!$R$2:$R$56,"Not Found",0)</f>
        <v>Mexico</v>
      </c>
      <c r="H4504" t="str">
        <f>_xlfn.XLOOKUP(E4504,missing_cities!$Q$2:$Q$56,missing_cities!$S$2:$S$56,"Not Found",0)</f>
        <v>North America</v>
      </c>
      <c r="I4504" t="s">
        <v>3449</v>
      </c>
      <c r="J4504" s="15">
        <v>0.28000000000000003</v>
      </c>
      <c r="K4504" t="s">
        <v>19</v>
      </c>
      <c r="L4504" s="15" t="str">
        <f t="shared" si="140"/>
        <v>9:00-18:00</v>
      </c>
      <c r="M4504" s="16">
        <f t="shared" si="141"/>
        <v>0.37</v>
      </c>
      <c r="N4504" s="15">
        <v>19.59</v>
      </c>
      <c r="O4504" s="15">
        <v>10</v>
      </c>
      <c r="P4504" t="s">
        <v>20</v>
      </c>
      <c r="Q4504">
        <v>150</v>
      </c>
      <c r="R4504" t="s">
        <v>81</v>
      </c>
      <c r="S4504">
        <v>2018</v>
      </c>
      <c r="T4504" t="s">
        <v>31</v>
      </c>
      <c r="U4504" s="15">
        <v>3.7</v>
      </c>
      <c r="V4504" s="15">
        <v>8</v>
      </c>
      <c r="W4504" t="s">
        <v>32</v>
      </c>
    </row>
    <row r="4505" spans="1:23">
      <c r="A4505" t="s">
        <v>4550</v>
      </c>
      <c r="B4505">
        <v>41.926251999999998</v>
      </c>
      <c r="C4505" s="15">
        <v>-87.739560999999995</v>
      </c>
      <c r="D4505" s="2" t="s">
        <v>9508</v>
      </c>
      <c r="E4505" s="14" t="s">
        <v>5065</v>
      </c>
      <c r="F4505" s="14" t="e" vm="5">
        <v>#VALUE!</v>
      </c>
      <c r="G4505" s="2" t="str">
        <f>_xlfn.XLOOKUP(E4505,missing_cities!$Q$2:$Q$56,missing_cities!$R$2:$R$56,"Not Found",0)</f>
        <v>United States</v>
      </c>
      <c r="H4505" t="str">
        <f>_xlfn.XLOOKUP(E4505,missing_cities!$Q$2:$Q$56,missing_cities!$S$2:$S$56,"Not Found",0)</f>
        <v>North America</v>
      </c>
      <c r="I4505" t="s">
        <v>3449</v>
      </c>
      <c r="J4505" s="15">
        <v>0.4</v>
      </c>
      <c r="K4505" t="s">
        <v>34</v>
      </c>
      <c r="L4505" s="15" t="str">
        <f t="shared" si="140"/>
        <v>6:00-22:00</v>
      </c>
      <c r="M4505" s="16">
        <f t="shared" si="141"/>
        <v>0.67</v>
      </c>
      <c r="N4505" s="15">
        <v>2.77</v>
      </c>
      <c r="O4505" s="15">
        <v>65</v>
      </c>
      <c r="P4505" t="s">
        <v>29</v>
      </c>
      <c r="Q4505">
        <v>50</v>
      </c>
      <c r="R4505" t="s">
        <v>26</v>
      </c>
      <c r="S4505">
        <v>2021</v>
      </c>
      <c r="T4505" t="s">
        <v>22</v>
      </c>
      <c r="U4505" s="15">
        <v>4.8</v>
      </c>
      <c r="V4505" s="15">
        <v>9</v>
      </c>
      <c r="W4505" t="s">
        <v>27</v>
      </c>
    </row>
    <row r="4506" spans="1:23">
      <c r="A4506" t="s">
        <v>4551</v>
      </c>
      <c r="B4506">
        <v>41.963515999999998</v>
      </c>
      <c r="C4506" s="15">
        <v>-87.785145999999997</v>
      </c>
      <c r="D4506" s="2" t="s">
        <v>9509</v>
      </c>
      <c r="E4506" s="14" t="s">
        <v>5065</v>
      </c>
      <c r="F4506" s="14" t="e" vm="5">
        <v>#VALUE!</v>
      </c>
      <c r="G4506" s="2" t="str">
        <f>_xlfn.XLOOKUP(E4506,missing_cities!$Q$2:$Q$56,missing_cities!$R$2:$R$56,"Not Found",0)</f>
        <v>United States</v>
      </c>
      <c r="H4506" t="str">
        <f>_xlfn.XLOOKUP(E4506,missing_cities!$Q$2:$Q$56,missing_cities!$S$2:$S$56,"Not Found",0)</f>
        <v>North America</v>
      </c>
      <c r="I4506" t="s">
        <v>3449</v>
      </c>
      <c r="J4506" s="15">
        <v>0.39</v>
      </c>
      <c r="K4506" t="s">
        <v>19</v>
      </c>
      <c r="L4506" s="15" t="str">
        <f t="shared" si="140"/>
        <v>9:00-18:00</v>
      </c>
      <c r="M4506" s="16">
        <f t="shared" si="141"/>
        <v>0.37</v>
      </c>
      <c r="N4506" s="15">
        <v>14.91</v>
      </c>
      <c r="O4506" s="15">
        <v>71</v>
      </c>
      <c r="P4506" t="s">
        <v>37</v>
      </c>
      <c r="Q4506">
        <v>350</v>
      </c>
      <c r="R4506" t="s">
        <v>37</v>
      </c>
      <c r="S4506">
        <v>2014</v>
      </c>
      <c r="T4506" t="s">
        <v>22</v>
      </c>
      <c r="U4506" s="15">
        <v>3.9</v>
      </c>
      <c r="V4506" s="15">
        <v>7</v>
      </c>
      <c r="W4506" t="s">
        <v>32</v>
      </c>
    </row>
    <row r="4507" spans="1:23">
      <c r="A4507" t="s">
        <v>4552</v>
      </c>
      <c r="B4507">
        <v>-23.687048000000001</v>
      </c>
      <c r="C4507" s="15">
        <v>-46.652596000000003</v>
      </c>
      <c r="D4507" s="2" t="s">
        <v>9510</v>
      </c>
      <c r="E4507" s="14" t="s">
        <v>5067</v>
      </c>
      <c r="F4507" s="14" t="e" vm="7">
        <v>#VALUE!</v>
      </c>
      <c r="G4507" s="2" t="str">
        <f>_xlfn.XLOOKUP(E4507,missing_cities!$Q$2:$Q$56,missing_cities!$R$2:$R$56,"Not Found",0)</f>
        <v>Brazil</v>
      </c>
      <c r="H4507" t="str">
        <f>_xlfn.XLOOKUP(E4507,missing_cities!$Q$2:$Q$56,missing_cities!$S$2:$S$56,"Not Found",0)</f>
        <v>South America</v>
      </c>
      <c r="I4507" t="s">
        <v>3449</v>
      </c>
      <c r="J4507" s="15">
        <v>0.5</v>
      </c>
      <c r="K4507" t="s">
        <v>19</v>
      </c>
      <c r="L4507" s="15" t="str">
        <f t="shared" si="140"/>
        <v>9:00-18:00</v>
      </c>
      <c r="M4507" s="16">
        <f t="shared" si="141"/>
        <v>0.37</v>
      </c>
      <c r="N4507" s="15">
        <v>18.73</v>
      </c>
      <c r="O4507" s="15">
        <v>73</v>
      </c>
      <c r="P4507" t="s">
        <v>29</v>
      </c>
      <c r="Q4507">
        <v>350</v>
      </c>
      <c r="R4507" t="s">
        <v>81</v>
      </c>
      <c r="S4507">
        <v>2014</v>
      </c>
      <c r="T4507" t="s">
        <v>22</v>
      </c>
      <c r="U4507" s="15">
        <v>4.3</v>
      </c>
      <c r="V4507" s="15">
        <v>7</v>
      </c>
      <c r="W4507" t="s">
        <v>32</v>
      </c>
    </row>
    <row r="4508" spans="1:23">
      <c r="A4508" t="s">
        <v>4553</v>
      </c>
      <c r="B4508">
        <v>-33.887092000000003</v>
      </c>
      <c r="C4508" s="15">
        <v>151.329218</v>
      </c>
      <c r="D4508" s="2" t="s">
        <v>9511</v>
      </c>
      <c r="E4508" s="14" t="s">
        <v>5069</v>
      </c>
      <c r="F4508" s="14" t="e" vm="8">
        <v>#VALUE!</v>
      </c>
      <c r="G4508" s="2" t="str">
        <f>_xlfn.XLOOKUP(E4508,missing_cities!$Q$2:$Q$56,missing_cities!$R$2:$R$56,"Not Found",0)</f>
        <v>Australia</v>
      </c>
      <c r="H4508" t="str">
        <f>_xlfn.XLOOKUP(E4508,missing_cities!$Q$2:$Q$56,missing_cities!$S$2:$S$56,"Not Found",0)</f>
        <v>Australia</v>
      </c>
      <c r="I4508" t="s">
        <v>3449</v>
      </c>
      <c r="J4508" s="15">
        <v>0.43</v>
      </c>
      <c r="K4508" s="1">
        <v>45862</v>
      </c>
      <c r="L4508" s="15" t="str">
        <f t="shared" si="140"/>
        <v>9.00-21.00</v>
      </c>
      <c r="M4508" s="16">
        <f t="shared" si="141"/>
        <v>12</v>
      </c>
      <c r="N4508" s="15">
        <v>13.75</v>
      </c>
      <c r="O4508" s="15">
        <v>10</v>
      </c>
      <c r="P4508" t="s">
        <v>39</v>
      </c>
      <c r="Q4508">
        <v>350</v>
      </c>
      <c r="R4508" t="s">
        <v>42</v>
      </c>
      <c r="S4508">
        <v>2015</v>
      </c>
      <c r="T4508" t="s">
        <v>22</v>
      </c>
      <c r="U4508" s="15">
        <v>5</v>
      </c>
      <c r="V4508" s="15">
        <v>3</v>
      </c>
      <c r="W4508" t="s">
        <v>32</v>
      </c>
    </row>
    <row r="4509" spans="1:23">
      <c r="A4509" t="s">
        <v>4554</v>
      </c>
      <c r="B4509">
        <v>37.531981000000002</v>
      </c>
      <c r="C4509" s="15">
        <v>126.927153</v>
      </c>
      <c r="D4509" s="2" t="s">
        <v>9512</v>
      </c>
      <c r="E4509" s="14" t="s">
        <v>5063</v>
      </c>
      <c r="F4509" s="14" t="e" vm="6">
        <v>#VALUE!</v>
      </c>
      <c r="G4509" s="2" t="str">
        <f>_xlfn.XLOOKUP(E4509,missing_cities!$Q$2:$Q$56,missing_cities!$R$2:$R$56,"Not Found",0)</f>
        <v>South Korea</v>
      </c>
      <c r="H4509" t="str">
        <f>_xlfn.XLOOKUP(E4509,missing_cities!$Q$2:$Q$56,missing_cities!$S$2:$S$56,"Not Found",0)</f>
        <v>Asia</v>
      </c>
      <c r="I4509" t="s">
        <v>3449</v>
      </c>
      <c r="J4509" s="15">
        <v>0.47</v>
      </c>
      <c r="K4509" s="1">
        <v>45862</v>
      </c>
      <c r="L4509" s="15" t="str">
        <f t="shared" si="140"/>
        <v>9.00-21.00</v>
      </c>
      <c r="M4509" s="16">
        <f t="shared" si="141"/>
        <v>12</v>
      </c>
      <c r="N4509" s="15">
        <v>10.61</v>
      </c>
      <c r="O4509" s="15">
        <v>47</v>
      </c>
      <c r="P4509" t="s">
        <v>37</v>
      </c>
      <c r="Q4509">
        <v>22</v>
      </c>
      <c r="R4509" t="s">
        <v>76</v>
      </c>
      <c r="S4509">
        <v>2023</v>
      </c>
      <c r="T4509" t="s">
        <v>22</v>
      </c>
      <c r="U4509" s="15">
        <v>4.7</v>
      </c>
      <c r="V4509" s="15">
        <v>8</v>
      </c>
      <c r="W4509" t="s">
        <v>23</v>
      </c>
    </row>
    <row r="4510" spans="1:23">
      <c r="A4510" t="s">
        <v>4555</v>
      </c>
      <c r="B4510">
        <v>34.076804000000003</v>
      </c>
      <c r="C4510" s="15">
        <v>-118.211752</v>
      </c>
      <c r="D4510" s="2" t="s">
        <v>9513</v>
      </c>
      <c r="E4510" s="14" t="s">
        <v>5111</v>
      </c>
      <c r="F4510" s="14" t="e" vm="5">
        <v>#VALUE!</v>
      </c>
      <c r="G4510" s="2" t="str">
        <f>_xlfn.XLOOKUP(E4510,missing_cities!$Q$2:$Q$56,missing_cities!$R$2:$R$56,"Not Found",0)</f>
        <v>United States</v>
      </c>
      <c r="H4510" t="str">
        <f>_xlfn.XLOOKUP(E4510,missing_cities!$Q$2:$Q$56,missing_cities!$S$2:$S$56,"Not Found",0)</f>
        <v>North America</v>
      </c>
      <c r="I4510" t="s">
        <v>3449</v>
      </c>
      <c r="J4510" s="15">
        <v>0.26</v>
      </c>
      <c r="K4510" t="s">
        <v>34</v>
      </c>
      <c r="L4510" s="15" t="str">
        <f t="shared" si="140"/>
        <v>6:00-22:00</v>
      </c>
      <c r="M4510" s="16">
        <f t="shared" si="141"/>
        <v>0.67</v>
      </c>
      <c r="N4510" s="15">
        <v>5.77</v>
      </c>
      <c r="O4510" s="15">
        <v>11</v>
      </c>
      <c r="P4510" t="s">
        <v>37</v>
      </c>
      <c r="Q4510">
        <v>150</v>
      </c>
      <c r="R4510" t="s">
        <v>26</v>
      </c>
      <c r="S4510">
        <v>2013</v>
      </c>
      <c r="T4510" t="s">
        <v>22</v>
      </c>
      <c r="U4510" s="15">
        <v>3.8</v>
      </c>
      <c r="V4510" s="15">
        <v>1</v>
      </c>
      <c r="W4510" t="s">
        <v>23</v>
      </c>
    </row>
    <row r="4511" spans="1:23">
      <c r="A4511" t="s">
        <v>4556</v>
      </c>
      <c r="B4511">
        <v>37.891779999999997</v>
      </c>
      <c r="C4511" s="15">
        <v>-122.47221399999999</v>
      </c>
      <c r="D4511" s="2" t="s">
        <v>9514</v>
      </c>
      <c r="E4511" s="14" t="s">
        <v>5061</v>
      </c>
      <c r="F4511" s="14" t="e" vm="5">
        <v>#VALUE!</v>
      </c>
      <c r="G4511" s="2" t="str">
        <f>_xlfn.XLOOKUP(E4511,missing_cities!$Q$2:$Q$56,missing_cities!$R$2:$R$56,"Not Found",0)</f>
        <v>United States</v>
      </c>
      <c r="H4511" t="str">
        <f>_xlfn.XLOOKUP(E4511,missing_cities!$Q$2:$Q$56,missing_cities!$S$2:$S$56,"Not Found",0)</f>
        <v>North America</v>
      </c>
      <c r="I4511" t="s">
        <v>3449</v>
      </c>
      <c r="J4511" s="15">
        <v>0.44</v>
      </c>
      <c r="K4511" t="s">
        <v>34</v>
      </c>
      <c r="L4511" s="15" t="str">
        <f t="shared" si="140"/>
        <v>6:00-22:00</v>
      </c>
      <c r="M4511" s="16">
        <f t="shared" si="141"/>
        <v>0.67</v>
      </c>
      <c r="N4511" s="15">
        <v>8.02</v>
      </c>
      <c r="O4511" s="15">
        <v>53</v>
      </c>
      <c r="P4511" t="s">
        <v>20</v>
      </c>
      <c r="Q4511">
        <v>50</v>
      </c>
      <c r="R4511" t="s">
        <v>97</v>
      </c>
      <c r="S4511">
        <v>2022</v>
      </c>
      <c r="T4511" t="s">
        <v>31</v>
      </c>
      <c r="U4511" s="15">
        <v>4.2</v>
      </c>
      <c r="V4511" s="15">
        <v>4</v>
      </c>
      <c r="W4511" t="s">
        <v>23</v>
      </c>
    </row>
    <row r="4512" spans="1:23">
      <c r="A4512" t="s">
        <v>4557</v>
      </c>
      <c r="B4512">
        <v>37.554105999999997</v>
      </c>
      <c r="C4512" s="15">
        <v>127.031886</v>
      </c>
      <c r="D4512" s="2" t="s">
        <v>9515</v>
      </c>
      <c r="E4512" s="14" t="s">
        <v>5063</v>
      </c>
      <c r="F4512" s="14" t="e" vm="6">
        <v>#VALUE!</v>
      </c>
      <c r="G4512" s="2" t="str">
        <f>_xlfn.XLOOKUP(E4512,missing_cities!$Q$2:$Q$56,missing_cities!$R$2:$R$56,"Not Found",0)</f>
        <v>South Korea</v>
      </c>
      <c r="H4512" t="str">
        <f>_xlfn.XLOOKUP(E4512,missing_cities!$Q$2:$Q$56,missing_cities!$S$2:$S$56,"Not Found",0)</f>
        <v>Asia</v>
      </c>
      <c r="I4512" t="s">
        <v>3449</v>
      </c>
      <c r="J4512" s="15">
        <v>0.26</v>
      </c>
      <c r="K4512" t="s">
        <v>34</v>
      </c>
      <c r="L4512" s="15" t="str">
        <f t="shared" si="140"/>
        <v>6:00-22:00</v>
      </c>
      <c r="M4512" s="16">
        <f t="shared" si="141"/>
        <v>0.67</v>
      </c>
      <c r="N4512" s="15">
        <v>18.989999999999998</v>
      </c>
      <c r="O4512" s="15">
        <v>82</v>
      </c>
      <c r="P4512" t="s">
        <v>37</v>
      </c>
      <c r="Q4512">
        <v>150</v>
      </c>
      <c r="R4512" t="s">
        <v>44</v>
      </c>
      <c r="S4512">
        <v>2013</v>
      </c>
      <c r="T4512" t="s">
        <v>22</v>
      </c>
      <c r="U4512" s="15">
        <v>4.7</v>
      </c>
      <c r="V4512" s="15">
        <v>4</v>
      </c>
      <c r="W4512" t="s">
        <v>32</v>
      </c>
    </row>
    <row r="4513" spans="1:23">
      <c r="A4513" t="s">
        <v>4558</v>
      </c>
      <c r="B4513">
        <v>37.588258000000003</v>
      </c>
      <c r="C4513" s="15">
        <v>127.021362</v>
      </c>
      <c r="D4513" s="2" t="s">
        <v>9516</v>
      </c>
      <c r="E4513" s="14" t="s">
        <v>5063</v>
      </c>
      <c r="F4513" s="14" t="e" vm="6">
        <v>#VALUE!</v>
      </c>
      <c r="G4513" s="2" t="str">
        <f>_xlfn.XLOOKUP(E4513,missing_cities!$Q$2:$Q$56,missing_cities!$R$2:$R$56,"Not Found",0)</f>
        <v>South Korea</v>
      </c>
      <c r="H4513" t="str">
        <f>_xlfn.XLOOKUP(E4513,missing_cities!$Q$2:$Q$56,missing_cities!$S$2:$S$56,"Not Found",0)</f>
        <v>Asia</v>
      </c>
      <c r="I4513" t="s">
        <v>3449</v>
      </c>
      <c r="J4513" s="15">
        <v>0.28000000000000003</v>
      </c>
      <c r="K4513" t="s">
        <v>19</v>
      </c>
      <c r="L4513" s="15" t="str">
        <f t="shared" si="140"/>
        <v>9:00-18:00</v>
      </c>
      <c r="M4513" s="16">
        <f t="shared" si="141"/>
        <v>0.37</v>
      </c>
      <c r="N4513" s="15">
        <v>14.02</v>
      </c>
      <c r="O4513" s="15">
        <v>44</v>
      </c>
      <c r="P4513" t="s">
        <v>25</v>
      </c>
      <c r="Q4513">
        <v>350</v>
      </c>
      <c r="R4513" t="s">
        <v>42</v>
      </c>
      <c r="S4513">
        <v>2011</v>
      </c>
      <c r="T4513" t="s">
        <v>22</v>
      </c>
      <c r="U4513" s="15">
        <v>3.8</v>
      </c>
      <c r="V4513" s="15">
        <v>2</v>
      </c>
      <c r="W4513" t="s">
        <v>32</v>
      </c>
    </row>
    <row r="4514" spans="1:23">
      <c r="A4514" t="s">
        <v>4559</v>
      </c>
      <c r="B4514">
        <v>25.245273000000001</v>
      </c>
      <c r="C4514" s="15">
        <v>55.368166000000002</v>
      </c>
      <c r="D4514" s="2" t="s">
        <v>9517</v>
      </c>
      <c r="E4514" s="14" t="s">
        <v>5076</v>
      </c>
      <c r="F4514" s="14" t="e" vm="10">
        <v>#VALUE!</v>
      </c>
      <c r="G4514" s="2" t="str">
        <f>_xlfn.XLOOKUP(E4514,missing_cities!$Q$2:$Q$56,missing_cities!$R$2:$R$56,"Not Found",0)</f>
        <v>United Arab Emirates</v>
      </c>
      <c r="H4514" t="str">
        <f>_xlfn.XLOOKUP(E4514,missing_cities!$Q$2:$Q$56,missing_cities!$S$2:$S$56,"Not Found",0)</f>
        <v>Asia</v>
      </c>
      <c r="I4514" t="s">
        <v>3449</v>
      </c>
      <c r="J4514" s="15">
        <v>0.23</v>
      </c>
      <c r="K4514" s="1">
        <v>45862</v>
      </c>
      <c r="L4514" s="15" t="str">
        <f t="shared" si="140"/>
        <v>9.00-21.00</v>
      </c>
      <c r="M4514" s="16">
        <f t="shared" si="141"/>
        <v>12</v>
      </c>
      <c r="N4514" s="15">
        <v>9</v>
      </c>
      <c r="O4514" s="15">
        <v>100</v>
      </c>
      <c r="P4514" t="s">
        <v>29</v>
      </c>
      <c r="Q4514">
        <v>50</v>
      </c>
      <c r="R4514" t="s">
        <v>35</v>
      </c>
      <c r="S4514">
        <v>2017</v>
      </c>
      <c r="T4514" t="s">
        <v>22</v>
      </c>
      <c r="U4514" s="15">
        <v>5</v>
      </c>
      <c r="V4514" s="15">
        <v>9</v>
      </c>
      <c r="W4514" t="s">
        <v>23</v>
      </c>
    </row>
    <row r="4515" spans="1:23">
      <c r="A4515" t="s">
        <v>4560</v>
      </c>
      <c r="B4515">
        <v>-60.448602000000001</v>
      </c>
      <c r="C4515" s="15">
        <v>100.410321</v>
      </c>
      <c r="D4515" s="2" t="s">
        <v>9518</v>
      </c>
      <c r="E4515" s="14" t="str">
        <f>_xlfn.XLOOKUP(C4515,missing_cities!B:B,missing_cities!C:C,"Not Found",0)</f>
        <v>Not Found</v>
      </c>
      <c r="F4515" s="14" t="s">
        <v>9990</v>
      </c>
      <c r="G4515" s="2" t="str">
        <f>_xlfn.XLOOKUP(E4515,missing_cities!$Q$2:$Q$56,missing_cities!$R$2:$R$56,"Not Found",0)</f>
        <v>Not Found</v>
      </c>
      <c r="H4515" t="str">
        <f>_xlfn.XLOOKUP(E4515,missing_cities!$Q$2:$Q$56,missing_cities!$S$2:$S$56,"Not Found",0)</f>
        <v>Not Found</v>
      </c>
      <c r="I4515" t="s">
        <v>3449</v>
      </c>
      <c r="J4515" s="15">
        <v>0.3</v>
      </c>
      <c r="K4515" t="s">
        <v>19</v>
      </c>
      <c r="L4515" s="15" t="str">
        <f t="shared" si="140"/>
        <v>9:00-18:00</v>
      </c>
      <c r="M4515" s="16">
        <f t="shared" si="141"/>
        <v>0.37</v>
      </c>
      <c r="N4515" s="15">
        <v>6.18</v>
      </c>
      <c r="O4515" s="15">
        <v>75</v>
      </c>
      <c r="P4515" t="s">
        <v>25</v>
      </c>
      <c r="Q4515">
        <v>350</v>
      </c>
      <c r="R4515" t="s">
        <v>132</v>
      </c>
      <c r="S4515">
        <v>2012</v>
      </c>
      <c r="T4515" t="s">
        <v>22</v>
      </c>
      <c r="U4515" s="15">
        <v>3.5</v>
      </c>
      <c r="V4515" s="15">
        <v>4</v>
      </c>
      <c r="W4515" t="s">
        <v>32</v>
      </c>
    </row>
    <row r="4516" spans="1:23">
      <c r="A4516" t="s">
        <v>4561</v>
      </c>
      <c r="B4516">
        <v>39.846674</v>
      </c>
      <c r="C4516" s="15">
        <v>116.37090000000001</v>
      </c>
      <c r="D4516" s="2" t="s">
        <v>9519</v>
      </c>
      <c r="E4516" s="14" t="s">
        <v>5071</v>
      </c>
      <c r="F4516" s="14" t="e" vm="9">
        <v>#VALUE!</v>
      </c>
      <c r="G4516" s="2" t="str">
        <f>_xlfn.XLOOKUP(E4516,missing_cities!$Q$2:$Q$56,missing_cities!$R$2:$R$56,"Not Found",0)</f>
        <v>China</v>
      </c>
      <c r="H4516" t="str">
        <f>_xlfn.XLOOKUP(E4516,missing_cities!$Q$2:$Q$56,missing_cities!$S$2:$S$56,"Not Found",0)</f>
        <v>Asia</v>
      </c>
      <c r="I4516" t="s">
        <v>3449</v>
      </c>
      <c r="J4516" s="15">
        <v>0.16</v>
      </c>
      <c r="K4516" t="s">
        <v>19</v>
      </c>
      <c r="L4516" s="15" t="str">
        <f t="shared" si="140"/>
        <v>9:00-18:00</v>
      </c>
      <c r="M4516" s="16">
        <f t="shared" si="141"/>
        <v>0.37</v>
      </c>
      <c r="N4516" s="15">
        <v>15.99</v>
      </c>
      <c r="O4516" s="15">
        <v>68</v>
      </c>
      <c r="P4516" t="s">
        <v>37</v>
      </c>
      <c r="Q4516">
        <v>22</v>
      </c>
      <c r="R4516" t="s">
        <v>26</v>
      </c>
      <c r="S4516">
        <v>2011</v>
      </c>
      <c r="T4516" t="s">
        <v>22</v>
      </c>
      <c r="U4516" s="15">
        <v>4.8</v>
      </c>
      <c r="V4516" s="15">
        <v>1</v>
      </c>
      <c r="W4516" t="s">
        <v>23</v>
      </c>
    </row>
    <row r="4517" spans="1:23">
      <c r="A4517" t="s">
        <v>4562</v>
      </c>
      <c r="B4517">
        <v>19.021159999999998</v>
      </c>
      <c r="C4517" s="15">
        <v>72.931380000000004</v>
      </c>
      <c r="D4517" s="2" t="s">
        <v>9520</v>
      </c>
      <c r="E4517" s="14" t="s">
        <v>5079</v>
      </c>
      <c r="F4517" s="14" t="e" vm="11">
        <v>#VALUE!</v>
      </c>
      <c r="G4517" s="2" t="str">
        <f>_xlfn.XLOOKUP(E4517,missing_cities!$Q$2:$Q$56,missing_cities!$R$2:$R$56,"Not Found",0)</f>
        <v>India</v>
      </c>
      <c r="H4517" t="str">
        <f>_xlfn.XLOOKUP(E4517,missing_cities!$Q$2:$Q$56,missing_cities!$S$2:$S$56,"Not Found",0)</f>
        <v>Asia</v>
      </c>
      <c r="I4517" t="s">
        <v>3449</v>
      </c>
      <c r="J4517" s="15">
        <v>0.1</v>
      </c>
      <c r="K4517" s="1">
        <v>45862</v>
      </c>
      <c r="L4517" s="15" t="str">
        <f t="shared" si="140"/>
        <v>9.00-21.00</v>
      </c>
      <c r="M4517" s="16">
        <f t="shared" si="141"/>
        <v>12</v>
      </c>
      <c r="N4517" s="15">
        <v>12.24</v>
      </c>
      <c r="O4517" s="15">
        <v>92</v>
      </c>
      <c r="P4517" t="s">
        <v>20</v>
      </c>
      <c r="Q4517">
        <v>150</v>
      </c>
      <c r="R4517" t="s">
        <v>67</v>
      </c>
      <c r="S4517">
        <v>2014</v>
      </c>
      <c r="T4517" t="s">
        <v>31</v>
      </c>
      <c r="U4517" s="15">
        <v>4.4000000000000004</v>
      </c>
      <c r="V4517" s="15">
        <v>6</v>
      </c>
      <c r="W4517" t="s">
        <v>23</v>
      </c>
    </row>
    <row r="4518" spans="1:23">
      <c r="A4518" t="s">
        <v>4563</v>
      </c>
      <c r="B4518">
        <v>13.732233000000001</v>
      </c>
      <c r="C4518" s="15">
        <v>100.563204</v>
      </c>
      <c r="D4518" s="2" t="s">
        <v>9521</v>
      </c>
      <c r="E4518" s="14" t="s">
        <v>5059</v>
      </c>
      <c r="F4518" s="14" t="e" vm="4">
        <v>#VALUE!</v>
      </c>
      <c r="G4518" s="2" t="str">
        <f>_xlfn.XLOOKUP(E4518,missing_cities!$Q$2:$Q$56,missing_cities!$R$2:$R$56,"Not Found",0)</f>
        <v>Thailand</v>
      </c>
      <c r="H4518" t="str">
        <f>_xlfn.XLOOKUP(E4518,missing_cities!$Q$2:$Q$56,missing_cities!$S$2:$S$56,"Not Found",0)</f>
        <v>Asia</v>
      </c>
      <c r="I4518" t="s">
        <v>3449</v>
      </c>
      <c r="J4518" s="15">
        <v>0.27</v>
      </c>
      <c r="K4518" t="s">
        <v>19</v>
      </c>
      <c r="L4518" s="15" t="str">
        <f t="shared" si="140"/>
        <v>9:00-18:00</v>
      </c>
      <c r="M4518" s="16">
        <f t="shared" si="141"/>
        <v>0.37</v>
      </c>
      <c r="N4518" s="15">
        <v>0.68</v>
      </c>
      <c r="O4518" s="15">
        <v>75</v>
      </c>
      <c r="P4518" t="s">
        <v>29</v>
      </c>
      <c r="Q4518">
        <v>22</v>
      </c>
      <c r="R4518" t="s">
        <v>30</v>
      </c>
      <c r="S4518">
        <v>2012</v>
      </c>
      <c r="T4518" t="s">
        <v>22</v>
      </c>
      <c r="U4518" s="15">
        <v>3.6</v>
      </c>
      <c r="V4518" s="15">
        <v>9</v>
      </c>
      <c r="W4518" t="s">
        <v>27</v>
      </c>
    </row>
    <row r="4519" spans="1:23">
      <c r="A4519" t="s">
        <v>4564</v>
      </c>
      <c r="B4519">
        <v>25.317495999999998</v>
      </c>
      <c r="C4519" s="15">
        <v>55.301454</v>
      </c>
      <c r="D4519" s="2" t="s">
        <v>9522</v>
      </c>
      <c r="E4519" s="14" t="s">
        <v>5076</v>
      </c>
      <c r="F4519" s="14" t="e" vm="10">
        <v>#VALUE!</v>
      </c>
      <c r="G4519" s="2" t="str">
        <f>_xlfn.XLOOKUP(E4519,missing_cities!$Q$2:$Q$56,missing_cities!$R$2:$R$56,"Not Found",0)</f>
        <v>United Arab Emirates</v>
      </c>
      <c r="H4519" t="str">
        <f>_xlfn.XLOOKUP(E4519,missing_cities!$Q$2:$Q$56,missing_cities!$S$2:$S$56,"Not Found",0)</f>
        <v>Asia</v>
      </c>
      <c r="I4519" t="s">
        <v>3449</v>
      </c>
      <c r="J4519" s="15">
        <v>0.45</v>
      </c>
      <c r="K4519" t="s">
        <v>19</v>
      </c>
      <c r="L4519" s="15" t="str">
        <f t="shared" si="140"/>
        <v>9:00-18:00</v>
      </c>
      <c r="M4519" s="16">
        <f t="shared" si="141"/>
        <v>0.37</v>
      </c>
      <c r="N4519" s="15">
        <v>8.1</v>
      </c>
      <c r="O4519" s="15">
        <v>28</v>
      </c>
      <c r="P4519" t="s">
        <v>39</v>
      </c>
      <c r="Q4519">
        <v>22</v>
      </c>
      <c r="R4519" t="s">
        <v>37</v>
      </c>
      <c r="S4519">
        <v>2010</v>
      </c>
      <c r="T4519" t="s">
        <v>31</v>
      </c>
      <c r="U4519" s="15">
        <v>4.3</v>
      </c>
      <c r="V4519" s="15">
        <v>7</v>
      </c>
      <c r="W4519" t="s">
        <v>32</v>
      </c>
    </row>
    <row r="4520" spans="1:23">
      <c r="A4520" t="s">
        <v>4565</v>
      </c>
      <c r="B4520">
        <v>47.845236999999997</v>
      </c>
      <c r="C4520" s="15">
        <v>119.345253</v>
      </c>
      <c r="D4520" s="2" t="s">
        <v>9523</v>
      </c>
      <c r="E4520" s="14" t="str">
        <f>_xlfn.XLOOKUP(C4520,missing_cities!B:B,missing_cities!C:C,"Not Found",0)</f>
        <v>Hulunbuir</v>
      </c>
      <c r="F4520" s="14" t="e" vm="9">
        <v>#VALUE!</v>
      </c>
      <c r="G4520" s="2" t="str">
        <f>_xlfn.XLOOKUP(E4520,missing_cities!$Q$2:$Q$56,missing_cities!$R$2:$R$56,"Not Found",0)</f>
        <v>China</v>
      </c>
      <c r="H4520" t="str">
        <f>_xlfn.XLOOKUP(E4520,missing_cities!$Q$2:$Q$56,missing_cities!$S$2:$S$56,"Not Found",0)</f>
        <v>Asia</v>
      </c>
      <c r="I4520" t="s">
        <v>3449</v>
      </c>
      <c r="J4520" s="15">
        <v>0.44</v>
      </c>
      <c r="K4520" t="s">
        <v>34</v>
      </c>
      <c r="L4520" s="15" t="str">
        <f t="shared" si="140"/>
        <v>6:00-22:00</v>
      </c>
      <c r="M4520" s="16">
        <f t="shared" si="141"/>
        <v>0.67</v>
      </c>
      <c r="N4520" s="15">
        <v>9.74</v>
      </c>
      <c r="O4520" s="15">
        <v>53</v>
      </c>
      <c r="P4520" t="s">
        <v>29</v>
      </c>
      <c r="Q4520">
        <v>150</v>
      </c>
      <c r="R4520" t="s">
        <v>44</v>
      </c>
      <c r="S4520">
        <v>2018</v>
      </c>
      <c r="T4520" t="s">
        <v>22</v>
      </c>
      <c r="U4520" s="15">
        <v>4.3</v>
      </c>
      <c r="V4520" s="15">
        <v>6</v>
      </c>
      <c r="W4520" t="s">
        <v>27</v>
      </c>
    </row>
    <row r="4521" spans="1:23">
      <c r="A4521" t="s">
        <v>4566</v>
      </c>
      <c r="B4521">
        <v>34.131262999999997</v>
      </c>
      <c r="C4521" s="15">
        <v>-118.25465</v>
      </c>
      <c r="D4521" s="2" t="s">
        <v>9524</v>
      </c>
      <c r="E4521" s="14" t="s">
        <v>5111</v>
      </c>
      <c r="F4521" s="14" t="e" vm="5">
        <v>#VALUE!</v>
      </c>
      <c r="G4521" s="2" t="str">
        <f>_xlfn.XLOOKUP(E4521,missing_cities!$Q$2:$Q$56,missing_cities!$R$2:$R$56,"Not Found",0)</f>
        <v>United States</v>
      </c>
      <c r="H4521" t="str">
        <f>_xlfn.XLOOKUP(E4521,missing_cities!$Q$2:$Q$56,missing_cities!$S$2:$S$56,"Not Found",0)</f>
        <v>North America</v>
      </c>
      <c r="I4521" t="s">
        <v>3449</v>
      </c>
      <c r="J4521" s="15">
        <v>0.34</v>
      </c>
      <c r="K4521" t="s">
        <v>34</v>
      </c>
      <c r="L4521" s="15" t="str">
        <f t="shared" si="140"/>
        <v>6:00-22:00</v>
      </c>
      <c r="M4521" s="16">
        <f t="shared" si="141"/>
        <v>0.67</v>
      </c>
      <c r="N4521" s="15">
        <v>15.71</v>
      </c>
      <c r="O4521" s="15">
        <v>93</v>
      </c>
      <c r="P4521" t="s">
        <v>29</v>
      </c>
      <c r="Q4521">
        <v>22</v>
      </c>
      <c r="R4521" t="s">
        <v>37</v>
      </c>
      <c r="S4521">
        <v>2016</v>
      </c>
      <c r="T4521" t="s">
        <v>31</v>
      </c>
      <c r="U4521" s="15">
        <v>4.2</v>
      </c>
      <c r="V4521" s="15">
        <v>4</v>
      </c>
      <c r="W4521" t="s">
        <v>32</v>
      </c>
    </row>
    <row r="4522" spans="1:23">
      <c r="A4522" t="s">
        <v>4567</v>
      </c>
      <c r="B4522">
        <v>43.797930999999998</v>
      </c>
      <c r="C4522" s="15">
        <v>-79.404707000000002</v>
      </c>
      <c r="D4522" s="2" t="s">
        <v>9525</v>
      </c>
      <c r="E4522" s="14" t="s">
        <v>5050</v>
      </c>
      <c r="F4522" s="14" t="e" vm="1">
        <v>#VALUE!</v>
      </c>
      <c r="G4522" s="2" t="str">
        <f>_xlfn.XLOOKUP(E4522,missing_cities!$Q$2:$Q$56,missing_cities!$R$2:$R$56,"Not Found",0)</f>
        <v>Canada</v>
      </c>
      <c r="H4522" t="str">
        <f>_xlfn.XLOOKUP(E4522,missing_cities!$Q$2:$Q$56,missing_cities!$S$2:$S$56,"Not Found",0)</f>
        <v>North America</v>
      </c>
      <c r="I4522" t="s">
        <v>3449</v>
      </c>
      <c r="J4522" s="15">
        <v>0.11</v>
      </c>
      <c r="K4522" t="s">
        <v>19</v>
      </c>
      <c r="L4522" s="15" t="str">
        <f t="shared" si="140"/>
        <v>9:00-18:00</v>
      </c>
      <c r="M4522" s="16">
        <f t="shared" si="141"/>
        <v>0.37</v>
      </c>
      <c r="N4522" s="15">
        <v>4.1500000000000004</v>
      </c>
      <c r="O4522" s="15">
        <v>11</v>
      </c>
      <c r="P4522" t="s">
        <v>25</v>
      </c>
      <c r="Q4522">
        <v>350</v>
      </c>
      <c r="R4522" t="s">
        <v>76</v>
      </c>
      <c r="S4522">
        <v>2014</v>
      </c>
      <c r="T4522" t="s">
        <v>22</v>
      </c>
      <c r="U4522" s="15">
        <v>4.7</v>
      </c>
      <c r="V4522" s="15">
        <v>1</v>
      </c>
      <c r="W4522" t="s">
        <v>23</v>
      </c>
    </row>
    <row r="4523" spans="1:23">
      <c r="A4523" t="s">
        <v>4568</v>
      </c>
      <c r="B4523">
        <v>41.869943999999997</v>
      </c>
      <c r="C4523" s="15">
        <v>-87.636746000000002</v>
      </c>
      <c r="D4523" s="2" t="s">
        <v>9526</v>
      </c>
      <c r="E4523" s="14" t="s">
        <v>5065</v>
      </c>
      <c r="F4523" s="14" t="e" vm="5">
        <v>#VALUE!</v>
      </c>
      <c r="G4523" s="2" t="str">
        <f>_xlfn.XLOOKUP(E4523,missing_cities!$Q$2:$Q$56,missing_cities!$R$2:$R$56,"Not Found",0)</f>
        <v>United States</v>
      </c>
      <c r="H4523" t="str">
        <f>_xlfn.XLOOKUP(E4523,missing_cities!$Q$2:$Q$56,missing_cities!$S$2:$S$56,"Not Found",0)</f>
        <v>North America</v>
      </c>
      <c r="I4523" t="s">
        <v>3449</v>
      </c>
      <c r="J4523" s="15">
        <v>0.26</v>
      </c>
      <c r="K4523" t="s">
        <v>34</v>
      </c>
      <c r="L4523" s="15" t="str">
        <f t="shared" si="140"/>
        <v>6:00-22:00</v>
      </c>
      <c r="M4523" s="16">
        <f t="shared" si="141"/>
        <v>0.67</v>
      </c>
      <c r="N4523" s="15">
        <v>19.059999999999999</v>
      </c>
      <c r="O4523" s="15">
        <v>48</v>
      </c>
      <c r="P4523" t="s">
        <v>37</v>
      </c>
      <c r="Q4523">
        <v>50</v>
      </c>
      <c r="R4523" t="s">
        <v>67</v>
      </c>
      <c r="S4523">
        <v>2021</v>
      </c>
      <c r="T4523" t="s">
        <v>31</v>
      </c>
      <c r="U4523" s="15">
        <v>3.3</v>
      </c>
      <c r="V4523" s="15">
        <v>8</v>
      </c>
      <c r="W4523" t="s">
        <v>23</v>
      </c>
    </row>
    <row r="4524" spans="1:23">
      <c r="A4524" t="s">
        <v>4569</v>
      </c>
      <c r="B4524">
        <v>-33.894154999999998</v>
      </c>
      <c r="C4524" s="15">
        <v>18.511234000000002</v>
      </c>
      <c r="D4524" s="2" t="s">
        <v>9527</v>
      </c>
      <c r="E4524" s="14" t="s">
        <v>5085</v>
      </c>
      <c r="F4524" s="14" t="e" vm="12">
        <v>#VALUE!</v>
      </c>
      <c r="G4524" s="2" t="str">
        <f>_xlfn.XLOOKUP(E4524,missing_cities!$Q$2:$Q$56,missing_cities!$R$2:$R$56,"Not Found",0)</f>
        <v>South Africa</v>
      </c>
      <c r="H4524" t="str">
        <f>_xlfn.XLOOKUP(E4524,missing_cities!$Q$2:$Q$56,missing_cities!$S$2:$S$56,"Not Found",0)</f>
        <v>Africa</v>
      </c>
      <c r="I4524" t="s">
        <v>3449</v>
      </c>
      <c r="J4524" s="15">
        <v>0.34</v>
      </c>
      <c r="K4524" t="s">
        <v>34</v>
      </c>
      <c r="L4524" s="15" t="str">
        <f t="shared" si="140"/>
        <v>6:00-22:00</v>
      </c>
      <c r="M4524" s="16">
        <f t="shared" si="141"/>
        <v>0.67</v>
      </c>
      <c r="N4524" s="15">
        <v>1.47</v>
      </c>
      <c r="O4524" s="15">
        <v>25</v>
      </c>
      <c r="P4524" t="s">
        <v>29</v>
      </c>
      <c r="Q4524">
        <v>150</v>
      </c>
      <c r="R4524" t="s">
        <v>37</v>
      </c>
      <c r="S4524">
        <v>2017</v>
      </c>
      <c r="T4524" t="s">
        <v>22</v>
      </c>
      <c r="U4524" s="15">
        <v>3.1</v>
      </c>
      <c r="V4524" s="15">
        <v>10</v>
      </c>
      <c r="W4524" t="s">
        <v>23</v>
      </c>
    </row>
    <row r="4525" spans="1:23">
      <c r="A4525" t="s">
        <v>4570</v>
      </c>
      <c r="B4525">
        <v>52.434133000000003</v>
      </c>
      <c r="C4525" s="15">
        <v>13.338575000000001</v>
      </c>
      <c r="D4525" s="2" t="s">
        <v>9528</v>
      </c>
      <c r="E4525" s="14" t="s">
        <v>5057</v>
      </c>
      <c r="F4525" s="14" t="e" vm="3">
        <v>#VALUE!</v>
      </c>
      <c r="G4525" s="2" t="str">
        <f>_xlfn.XLOOKUP(E4525,missing_cities!$Q$2:$Q$56,missing_cities!$R$2:$R$56,"Not Found",0)</f>
        <v>Germany</v>
      </c>
      <c r="H4525" t="str">
        <f>_xlfn.XLOOKUP(E4525,missing_cities!$Q$2:$Q$56,missing_cities!$S$2:$S$56,"Not Found",0)</f>
        <v>Europe</v>
      </c>
      <c r="I4525" t="s">
        <v>3449</v>
      </c>
      <c r="J4525" s="15">
        <v>0.24</v>
      </c>
      <c r="K4525" s="1">
        <v>45862</v>
      </c>
      <c r="L4525" s="15" t="str">
        <f t="shared" si="140"/>
        <v>9.00-21.00</v>
      </c>
      <c r="M4525" s="16">
        <f t="shared" si="141"/>
        <v>12</v>
      </c>
      <c r="N4525" s="15">
        <v>10.050000000000001</v>
      </c>
      <c r="O4525" s="15">
        <v>19</v>
      </c>
      <c r="P4525" t="s">
        <v>37</v>
      </c>
      <c r="Q4525">
        <v>22</v>
      </c>
      <c r="R4525" t="s">
        <v>132</v>
      </c>
      <c r="S4525">
        <v>2010</v>
      </c>
      <c r="T4525" t="s">
        <v>31</v>
      </c>
      <c r="U4525" s="15">
        <v>3.9</v>
      </c>
      <c r="V4525" s="15">
        <v>4</v>
      </c>
      <c r="W4525" t="s">
        <v>23</v>
      </c>
    </row>
    <row r="4526" spans="1:23">
      <c r="A4526" t="s">
        <v>4571</v>
      </c>
      <c r="B4526">
        <v>52.435344999999998</v>
      </c>
      <c r="C4526" s="15">
        <v>13.323088</v>
      </c>
      <c r="D4526" s="2" t="s">
        <v>9529</v>
      </c>
      <c r="E4526" s="14" t="s">
        <v>5057</v>
      </c>
      <c r="F4526" s="14" t="e" vm="3">
        <v>#VALUE!</v>
      </c>
      <c r="G4526" s="2" t="str">
        <f>_xlfn.XLOOKUP(E4526,missing_cities!$Q$2:$Q$56,missing_cities!$R$2:$R$56,"Not Found",0)</f>
        <v>Germany</v>
      </c>
      <c r="H4526" t="str">
        <f>_xlfn.XLOOKUP(E4526,missing_cities!$Q$2:$Q$56,missing_cities!$S$2:$S$56,"Not Found",0)</f>
        <v>Europe</v>
      </c>
      <c r="I4526" t="s">
        <v>3449</v>
      </c>
      <c r="J4526" s="15">
        <v>0.16</v>
      </c>
      <c r="K4526" s="1">
        <v>45862</v>
      </c>
      <c r="L4526" s="15" t="str">
        <f t="shared" si="140"/>
        <v>9.00-21.00</v>
      </c>
      <c r="M4526" s="16">
        <f t="shared" si="141"/>
        <v>12</v>
      </c>
      <c r="N4526" s="15">
        <v>16.899999999999999</v>
      </c>
      <c r="O4526" s="15">
        <v>39</v>
      </c>
      <c r="P4526" t="s">
        <v>39</v>
      </c>
      <c r="Q4526">
        <v>150</v>
      </c>
      <c r="R4526" t="s">
        <v>42</v>
      </c>
      <c r="S4526">
        <v>2020</v>
      </c>
      <c r="T4526" t="s">
        <v>22</v>
      </c>
      <c r="U4526" s="15">
        <v>3.3</v>
      </c>
      <c r="V4526" s="15">
        <v>4</v>
      </c>
      <c r="W4526" t="s">
        <v>27</v>
      </c>
    </row>
    <row r="4527" spans="1:23">
      <c r="A4527" t="s">
        <v>4572</v>
      </c>
      <c r="B4527">
        <v>13.731878999999999</v>
      </c>
      <c r="C4527" s="15">
        <v>100.532678</v>
      </c>
      <c r="D4527" s="2" t="s">
        <v>9530</v>
      </c>
      <c r="E4527" s="14" t="s">
        <v>5059</v>
      </c>
      <c r="F4527" s="14" t="e" vm="4">
        <v>#VALUE!</v>
      </c>
      <c r="G4527" s="2" t="str">
        <f>_xlfn.XLOOKUP(E4527,missing_cities!$Q$2:$Q$56,missing_cities!$R$2:$R$56,"Not Found",0)</f>
        <v>Thailand</v>
      </c>
      <c r="H4527" t="str">
        <f>_xlfn.XLOOKUP(E4527,missing_cities!$Q$2:$Q$56,missing_cities!$S$2:$S$56,"Not Found",0)</f>
        <v>Asia</v>
      </c>
      <c r="I4527" t="s">
        <v>3449</v>
      </c>
      <c r="J4527" s="15">
        <v>0.18</v>
      </c>
      <c r="K4527" t="s">
        <v>19</v>
      </c>
      <c r="L4527" s="15" t="str">
        <f t="shared" si="140"/>
        <v>9:00-18:00</v>
      </c>
      <c r="M4527" s="16">
        <f t="shared" si="141"/>
        <v>0.37</v>
      </c>
      <c r="N4527" s="15">
        <v>5.21</v>
      </c>
      <c r="O4527" s="15">
        <v>87</v>
      </c>
      <c r="P4527" t="s">
        <v>29</v>
      </c>
      <c r="Q4527">
        <v>50</v>
      </c>
      <c r="R4527" t="s">
        <v>48</v>
      </c>
      <c r="S4527">
        <v>2022</v>
      </c>
      <c r="T4527" t="s">
        <v>22</v>
      </c>
      <c r="U4527" s="15">
        <v>3.4</v>
      </c>
      <c r="V4527" s="15">
        <v>7</v>
      </c>
      <c r="W4527" t="s">
        <v>32</v>
      </c>
    </row>
    <row r="4528" spans="1:23">
      <c r="A4528" t="s">
        <v>4573</v>
      </c>
      <c r="B4528">
        <v>25.298728000000001</v>
      </c>
      <c r="C4528" s="15">
        <v>55.307143000000003</v>
      </c>
      <c r="D4528" s="2" t="s">
        <v>9531</v>
      </c>
      <c r="E4528" s="14" t="s">
        <v>5076</v>
      </c>
      <c r="F4528" s="14" t="e" vm="10">
        <v>#VALUE!</v>
      </c>
      <c r="G4528" s="2" t="str">
        <f>_xlfn.XLOOKUP(E4528,missing_cities!$Q$2:$Q$56,missing_cities!$R$2:$R$56,"Not Found",0)</f>
        <v>United Arab Emirates</v>
      </c>
      <c r="H4528" t="str">
        <f>_xlfn.XLOOKUP(E4528,missing_cities!$Q$2:$Q$56,missing_cities!$S$2:$S$56,"Not Found",0)</f>
        <v>Asia</v>
      </c>
      <c r="I4528" t="s">
        <v>3449</v>
      </c>
      <c r="J4528" s="15">
        <v>0.27</v>
      </c>
      <c r="K4528" t="s">
        <v>34</v>
      </c>
      <c r="L4528" s="15" t="str">
        <f t="shared" si="140"/>
        <v>6:00-22:00</v>
      </c>
      <c r="M4528" s="16">
        <f t="shared" si="141"/>
        <v>0.67</v>
      </c>
      <c r="N4528" s="15">
        <v>5</v>
      </c>
      <c r="O4528" s="15">
        <v>36</v>
      </c>
      <c r="P4528" t="s">
        <v>39</v>
      </c>
      <c r="Q4528">
        <v>50</v>
      </c>
      <c r="R4528" t="s">
        <v>40</v>
      </c>
      <c r="S4528">
        <v>2014</v>
      </c>
      <c r="T4528" t="s">
        <v>31</v>
      </c>
      <c r="U4528" s="15">
        <v>3.5</v>
      </c>
      <c r="V4528" s="15">
        <v>9</v>
      </c>
      <c r="W4528" t="s">
        <v>32</v>
      </c>
    </row>
    <row r="4529" spans="1:23">
      <c r="A4529" t="s">
        <v>4574</v>
      </c>
      <c r="B4529">
        <v>55.843677999999997</v>
      </c>
      <c r="C4529" s="15">
        <v>37.536771999999999</v>
      </c>
      <c r="D4529" s="2" t="s">
        <v>7632</v>
      </c>
      <c r="E4529" s="14" t="s">
        <v>5052</v>
      </c>
      <c r="F4529" s="14" t="e" vm="2">
        <v>#VALUE!</v>
      </c>
      <c r="G4529" s="2" t="str">
        <f>_xlfn.XLOOKUP(E4529,missing_cities!$Q$2:$Q$56,missing_cities!$R$2:$R$56,"Not Found",0)</f>
        <v>Russia</v>
      </c>
      <c r="H4529" t="str">
        <f>_xlfn.XLOOKUP(E4529,missing_cities!$Q$2:$Q$56,missing_cities!$S$2:$S$56,"Not Found",0)</f>
        <v>Europe</v>
      </c>
      <c r="I4529" t="s">
        <v>3449</v>
      </c>
      <c r="J4529" s="15">
        <v>0.28999999999999998</v>
      </c>
      <c r="K4529" t="s">
        <v>34</v>
      </c>
      <c r="L4529" s="15" t="str">
        <f t="shared" si="140"/>
        <v>6:00-22:00</v>
      </c>
      <c r="M4529" s="16">
        <f t="shared" si="141"/>
        <v>0.67</v>
      </c>
      <c r="N4529" s="15">
        <v>6.22</v>
      </c>
      <c r="O4529" s="15">
        <v>86</v>
      </c>
      <c r="P4529" t="s">
        <v>25</v>
      </c>
      <c r="Q4529">
        <v>350</v>
      </c>
      <c r="R4529" t="s">
        <v>37</v>
      </c>
      <c r="S4529">
        <v>2019</v>
      </c>
      <c r="T4529" t="s">
        <v>22</v>
      </c>
      <c r="U4529" s="15">
        <v>4.4000000000000004</v>
      </c>
      <c r="V4529" s="15">
        <v>6</v>
      </c>
      <c r="W4529" t="s">
        <v>27</v>
      </c>
    </row>
    <row r="4530" spans="1:23">
      <c r="A4530" t="s">
        <v>4575</v>
      </c>
      <c r="B4530">
        <v>55.707225999999999</v>
      </c>
      <c r="C4530" s="15">
        <v>37.616073999999998</v>
      </c>
      <c r="D4530" s="2" t="s">
        <v>9532</v>
      </c>
      <c r="E4530" s="14" t="s">
        <v>5052</v>
      </c>
      <c r="F4530" s="14" t="e" vm="2">
        <v>#VALUE!</v>
      </c>
      <c r="G4530" s="2" t="str">
        <f>_xlfn.XLOOKUP(E4530,missing_cities!$Q$2:$Q$56,missing_cities!$R$2:$R$56,"Not Found",0)</f>
        <v>Russia</v>
      </c>
      <c r="H4530" t="str">
        <f>_xlfn.XLOOKUP(E4530,missing_cities!$Q$2:$Q$56,missing_cities!$S$2:$S$56,"Not Found",0)</f>
        <v>Europe</v>
      </c>
      <c r="I4530" t="s">
        <v>3449</v>
      </c>
      <c r="J4530" s="15">
        <v>0.37</v>
      </c>
      <c r="K4530" t="s">
        <v>19</v>
      </c>
      <c r="L4530" s="15" t="str">
        <f t="shared" si="140"/>
        <v>9:00-18:00</v>
      </c>
      <c r="M4530" s="16">
        <f t="shared" si="141"/>
        <v>0.37</v>
      </c>
      <c r="N4530" s="15">
        <v>14.7</v>
      </c>
      <c r="O4530" s="15">
        <v>48</v>
      </c>
      <c r="P4530" t="s">
        <v>25</v>
      </c>
      <c r="Q4530">
        <v>150</v>
      </c>
      <c r="R4530" t="s">
        <v>67</v>
      </c>
      <c r="S4530">
        <v>2020</v>
      </c>
      <c r="T4530" t="s">
        <v>22</v>
      </c>
      <c r="U4530" s="15">
        <v>4.7</v>
      </c>
      <c r="V4530" s="15">
        <v>9</v>
      </c>
      <c r="W4530" t="s">
        <v>23</v>
      </c>
    </row>
    <row r="4531" spans="1:23">
      <c r="A4531" t="s">
        <v>4576</v>
      </c>
      <c r="B4531">
        <v>19.142204</v>
      </c>
      <c r="C4531" s="15">
        <v>72.981566000000001</v>
      </c>
      <c r="D4531" s="2" t="s">
        <v>9533</v>
      </c>
      <c r="E4531" s="14" t="s">
        <v>5079</v>
      </c>
      <c r="F4531" s="14" t="e" vm="11">
        <v>#VALUE!</v>
      </c>
      <c r="G4531" s="2" t="str">
        <f>_xlfn.XLOOKUP(E4531,missing_cities!$Q$2:$Q$56,missing_cities!$R$2:$R$56,"Not Found",0)</f>
        <v>India</v>
      </c>
      <c r="H4531" t="str">
        <f>_xlfn.XLOOKUP(E4531,missing_cities!$Q$2:$Q$56,missing_cities!$S$2:$S$56,"Not Found",0)</f>
        <v>Asia</v>
      </c>
      <c r="I4531" t="s">
        <v>3449</v>
      </c>
      <c r="J4531" s="15">
        <v>0.13</v>
      </c>
      <c r="K4531" t="s">
        <v>34</v>
      </c>
      <c r="L4531" s="15" t="str">
        <f t="shared" si="140"/>
        <v>6:00-22:00</v>
      </c>
      <c r="M4531" s="16">
        <f t="shared" si="141"/>
        <v>0.67</v>
      </c>
      <c r="N4531" s="15">
        <v>9.81</v>
      </c>
      <c r="O4531" s="15">
        <v>96</v>
      </c>
      <c r="P4531" t="s">
        <v>37</v>
      </c>
      <c r="Q4531">
        <v>150</v>
      </c>
      <c r="R4531" t="s">
        <v>81</v>
      </c>
      <c r="S4531">
        <v>2010</v>
      </c>
      <c r="T4531" t="s">
        <v>31</v>
      </c>
      <c r="U4531" s="15">
        <v>3.5</v>
      </c>
      <c r="V4531" s="15">
        <v>5</v>
      </c>
      <c r="W4531" t="s">
        <v>23</v>
      </c>
    </row>
    <row r="4532" spans="1:23">
      <c r="A4532" t="s">
        <v>4577</v>
      </c>
      <c r="B4532">
        <v>13.743879</v>
      </c>
      <c r="C4532" s="15">
        <v>100.46301</v>
      </c>
      <c r="D4532" s="2" t="s">
        <v>7835</v>
      </c>
      <c r="E4532" s="14" t="s">
        <v>5059</v>
      </c>
      <c r="F4532" s="14" t="e" vm="4">
        <v>#VALUE!</v>
      </c>
      <c r="G4532" s="2" t="str">
        <f>_xlfn.XLOOKUP(E4532,missing_cities!$Q$2:$Q$56,missing_cities!$R$2:$R$56,"Not Found",0)</f>
        <v>Thailand</v>
      </c>
      <c r="H4532" t="str">
        <f>_xlfn.XLOOKUP(E4532,missing_cities!$Q$2:$Q$56,missing_cities!$S$2:$S$56,"Not Found",0)</f>
        <v>Asia</v>
      </c>
      <c r="I4532" t="s">
        <v>3449</v>
      </c>
      <c r="J4532" s="15">
        <v>0.27</v>
      </c>
      <c r="K4532" s="1">
        <v>45862</v>
      </c>
      <c r="L4532" s="15" t="str">
        <f t="shared" si="140"/>
        <v>9.00-21.00</v>
      </c>
      <c r="M4532" s="16">
        <f t="shared" si="141"/>
        <v>12</v>
      </c>
      <c r="N4532" s="15">
        <v>15.88</v>
      </c>
      <c r="O4532" s="15">
        <v>21</v>
      </c>
      <c r="P4532" t="s">
        <v>29</v>
      </c>
      <c r="Q4532">
        <v>150</v>
      </c>
      <c r="R4532" t="s">
        <v>21</v>
      </c>
      <c r="S4532">
        <v>2019</v>
      </c>
      <c r="T4532" t="s">
        <v>31</v>
      </c>
      <c r="U4532" s="15">
        <v>3.4</v>
      </c>
      <c r="V4532" s="15">
        <v>3</v>
      </c>
      <c r="W4532" t="s">
        <v>23</v>
      </c>
    </row>
    <row r="4533" spans="1:23">
      <c r="A4533" t="s">
        <v>4578</v>
      </c>
      <c r="B4533">
        <v>19.520759999999999</v>
      </c>
      <c r="C4533" s="15">
        <v>-99.024614999999997</v>
      </c>
      <c r="D4533" s="2" t="s">
        <v>9534</v>
      </c>
      <c r="E4533" s="14" t="s">
        <v>5119</v>
      </c>
      <c r="F4533" s="14" t="e" vm="13">
        <v>#VALUE!</v>
      </c>
      <c r="G4533" s="2" t="str">
        <f>_xlfn.XLOOKUP(E4533,missing_cities!$Q$2:$Q$56,missing_cities!$R$2:$R$56,"Not Found",0)</f>
        <v>Mexico</v>
      </c>
      <c r="H4533" t="str">
        <f>_xlfn.XLOOKUP(E4533,missing_cities!$Q$2:$Q$56,missing_cities!$S$2:$S$56,"Not Found",0)</f>
        <v>North America</v>
      </c>
      <c r="I4533" t="s">
        <v>3449</v>
      </c>
      <c r="J4533" s="15">
        <v>0.5</v>
      </c>
      <c r="K4533" t="s">
        <v>34</v>
      </c>
      <c r="L4533" s="15" t="str">
        <f t="shared" si="140"/>
        <v>6:00-22:00</v>
      </c>
      <c r="M4533" s="16">
        <f t="shared" si="141"/>
        <v>0.67</v>
      </c>
      <c r="N4533" s="15">
        <v>6.23</v>
      </c>
      <c r="O4533" s="15">
        <v>77</v>
      </c>
      <c r="P4533" t="s">
        <v>37</v>
      </c>
      <c r="Q4533">
        <v>350</v>
      </c>
      <c r="R4533" t="s">
        <v>74</v>
      </c>
      <c r="S4533">
        <v>2018</v>
      </c>
      <c r="T4533" t="s">
        <v>31</v>
      </c>
      <c r="U4533" s="15">
        <v>4.8</v>
      </c>
      <c r="V4533" s="15">
        <v>3</v>
      </c>
      <c r="W4533" t="s">
        <v>27</v>
      </c>
    </row>
    <row r="4534" spans="1:23">
      <c r="A4534" t="s">
        <v>4579</v>
      </c>
      <c r="B4534">
        <v>19.024474999999999</v>
      </c>
      <c r="C4534" s="15">
        <v>72.809206000000003</v>
      </c>
      <c r="D4534" s="2" t="s">
        <v>9535</v>
      </c>
      <c r="E4534" s="14" t="s">
        <v>5079</v>
      </c>
      <c r="F4534" s="14" t="e" vm="11">
        <v>#VALUE!</v>
      </c>
      <c r="G4534" s="2" t="str">
        <f>_xlfn.XLOOKUP(E4534,missing_cities!$Q$2:$Q$56,missing_cities!$R$2:$R$56,"Not Found",0)</f>
        <v>India</v>
      </c>
      <c r="H4534" t="str">
        <f>_xlfn.XLOOKUP(E4534,missing_cities!$Q$2:$Q$56,missing_cities!$S$2:$S$56,"Not Found",0)</f>
        <v>Asia</v>
      </c>
      <c r="I4534" t="s">
        <v>3449</v>
      </c>
      <c r="J4534" s="15">
        <v>0.28999999999999998</v>
      </c>
      <c r="K4534" t="s">
        <v>19</v>
      </c>
      <c r="L4534" s="15" t="str">
        <f t="shared" si="140"/>
        <v>9:00-18:00</v>
      </c>
      <c r="M4534" s="16">
        <f t="shared" si="141"/>
        <v>0.37</v>
      </c>
      <c r="N4534" s="15">
        <v>7</v>
      </c>
      <c r="O4534" s="15">
        <v>50</v>
      </c>
      <c r="P4534" t="s">
        <v>29</v>
      </c>
      <c r="Q4534">
        <v>22</v>
      </c>
      <c r="R4534" t="s">
        <v>37</v>
      </c>
      <c r="S4534">
        <v>2022</v>
      </c>
      <c r="T4534" t="s">
        <v>31</v>
      </c>
      <c r="U4534" s="15">
        <v>3.7</v>
      </c>
      <c r="V4534" s="15">
        <v>9</v>
      </c>
      <c r="W4534" t="s">
        <v>32</v>
      </c>
    </row>
    <row r="4535" spans="1:23">
      <c r="A4535" t="s">
        <v>4580</v>
      </c>
      <c r="B4535">
        <v>39.929554000000003</v>
      </c>
      <c r="C4535" s="15">
        <v>116.27811699999999</v>
      </c>
      <c r="D4535" s="2" t="s">
        <v>9536</v>
      </c>
      <c r="E4535" s="14" t="s">
        <v>5071</v>
      </c>
      <c r="F4535" s="14" t="e" vm="9">
        <v>#VALUE!</v>
      </c>
      <c r="G4535" s="2" t="str">
        <f>_xlfn.XLOOKUP(E4535,missing_cities!$Q$2:$Q$56,missing_cities!$R$2:$R$56,"Not Found",0)</f>
        <v>China</v>
      </c>
      <c r="H4535" t="str">
        <f>_xlfn.XLOOKUP(E4535,missing_cities!$Q$2:$Q$56,missing_cities!$S$2:$S$56,"Not Found",0)</f>
        <v>Asia</v>
      </c>
      <c r="I4535" t="s">
        <v>3449</v>
      </c>
      <c r="J4535" s="15">
        <v>0.42</v>
      </c>
      <c r="K4535" t="s">
        <v>19</v>
      </c>
      <c r="L4535" s="15" t="str">
        <f t="shared" si="140"/>
        <v>9:00-18:00</v>
      </c>
      <c r="M4535" s="16">
        <f t="shared" si="141"/>
        <v>0.37</v>
      </c>
      <c r="N4535" s="15">
        <v>16.690000000000001</v>
      </c>
      <c r="O4535" s="15">
        <v>48</v>
      </c>
      <c r="P4535" t="s">
        <v>39</v>
      </c>
      <c r="Q4535">
        <v>150</v>
      </c>
      <c r="R4535" t="s">
        <v>74</v>
      </c>
      <c r="S4535">
        <v>2012</v>
      </c>
      <c r="T4535" t="s">
        <v>31</v>
      </c>
      <c r="U4535" s="15">
        <v>4.4000000000000004</v>
      </c>
      <c r="V4535" s="15">
        <v>6</v>
      </c>
      <c r="W4535" t="s">
        <v>32</v>
      </c>
    </row>
    <row r="4536" spans="1:23">
      <c r="A4536" t="s">
        <v>4581</v>
      </c>
      <c r="B4536">
        <v>-33.832777</v>
      </c>
      <c r="C4536" s="15">
        <v>151.35414700000001</v>
      </c>
      <c r="D4536" s="2" t="s">
        <v>9537</v>
      </c>
      <c r="E4536" s="14" t="s">
        <v>5069</v>
      </c>
      <c r="F4536" s="14" t="e" vm="8">
        <v>#VALUE!</v>
      </c>
      <c r="G4536" s="2" t="str">
        <f>_xlfn.XLOOKUP(E4536,missing_cities!$Q$2:$Q$56,missing_cities!$R$2:$R$56,"Not Found",0)</f>
        <v>Australia</v>
      </c>
      <c r="H4536" t="str">
        <f>_xlfn.XLOOKUP(E4536,missing_cities!$Q$2:$Q$56,missing_cities!$S$2:$S$56,"Not Found",0)</f>
        <v>Australia</v>
      </c>
      <c r="I4536" t="s">
        <v>3449</v>
      </c>
      <c r="J4536" s="15">
        <v>0.45</v>
      </c>
      <c r="K4536" t="s">
        <v>34</v>
      </c>
      <c r="L4536" s="15" t="str">
        <f t="shared" si="140"/>
        <v>6:00-22:00</v>
      </c>
      <c r="M4536" s="16">
        <f t="shared" si="141"/>
        <v>0.67</v>
      </c>
      <c r="N4536" s="15">
        <v>14.26</v>
      </c>
      <c r="O4536" s="15">
        <v>72</v>
      </c>
      <c r="P4536" t="s">
        <v>39</v>
      </c>
      <c r="Q4536">
        <v>22</v>
      </c>
      <c r="R4536" t="s">
        <v>37</v>
      </c>
      <c r="S4536">
        <v>2014</v>
      </c>
      <c r="T4536" t="s">
        <v>31</v>
      </c>
      <c r="U4536" s="15">
        <v>4.7</v>
      </c>
      <c r="V4536" s="15">
        <v>2</v>
      </c>
      <c r="W4536" t="s">
        <v>32</v>
      </c>
    </row>
    <row r="4537" spans="1:23">
      <c r="A4537" t="s">
        <v>4582</v>
      </c>
      <c r="B4537">
        <v>-16.292528000000001</v>
      </c>
      <c r="C4537" s="15">
        <v>-80.314340000000001</v>
      </c>
      <c r="D4537" s="2" t="s">
        <v>9538</v>
      </c>
      <c r="E4537" s="14" t="str">
        <f>_xlfn.XLOOKUP(C4537,missing_cities!B:B,missing_cities!C:C,"Not Found",0)</f>
        <v>Error</v>
      </c>
      <c r="F4537" s="14" t="s">
        <v>9987</v>
      </c>
      <c r="G4537" s="2" t="str">
        <f>_xlfn.XLOOKUP(E4537,missing_cities!$Q$2:$Q$56,missing_cities!$R$2:$R$56,"Not Found",0)</f>
        <v>Error</v>
      </c>
      <c r="H4537" t="str">
        <f>_xlfn.XLOOKUP(E4537,missing_cities!$Q$2:$Q$56,missing_cities!$S$2:$S$56,"Not Found",0)</f>
        <v>Error</v>
      </c>
      <c r="I4537" t="s">
        <v>3449</v>
      </c>
      <c r="J4537" s="15">
        <v>0.48</v>
      </c>
      <c r="K4537" t="s">
        <v>34</v>
      </c>
      <c r="L4537" s="15" t="str">
        <f t="shared" si="140"/>
        <v>6:00-22:00</v>
      </c>
      <c r="M4537" s="16">
        <f t="shared" si="141"/>
        <v>0.67</v>
      </c>
      <c r="N4537" s="15">
        <v>2.3199999999999998</v>
      </c>
      <c r="O4537" s="15">
        <v>16</v>
      </c>
      <c r="P4537" t="s">
        <v>37</v>
      </c>
      <c r="Q4537">
        <v>150</v>
      </c>
      <c r="R4537" t="s">
        <v>42</v>
      </c>
      <c r="S4537">
        <v>2023</v>
      </c>
      <c r="T4537" t="s">
        <v>22</v>
      </c>
      <c r="U4537" s="15">
        <v>4.7</v>
      </c>
      <c r="V4537" s="15">
        <v>7</v>
      </c>
      <c r="W4537" t="s">
        <v>32</v>
      </c>
    </row>
    <row r="4538" spans="1:23">
      <c r="A4538" t="s">
        <v>4583</v>
      </c>
      <c r="B4538">
        <v>67.716284000000002</v>
      </c>
      <c r="C4538" s="15">
        <v>103.489222</v>
      </c>
      <c r="D4538" s="2" t="s">
        <v>9539</v>
      </c>
      <c r="E4538" s="14">
        <f>_xlfn.XLOOKUP(C4538,missing_cities!B:B,missing_cities!C:C,"Not Found",0)</f>
        <v>0</v>
      </c>
      <c r="F4538" s="14" t="s">
        <v>9990</v>
      </c>
      <c r="G4538" s="2" t="str">
        <f>_xlfn.XLOOKUP(E4538,missing_cities!$Q$2:$Q$56,missing_cities!$R$2:$R$56,"Not Found",0)</f>
        <v>Not Found</v>
      </c>
      <c r="H4538" t="str">
        <f>_xlfn.XLOOKUP(E4538,missing_cities!$Q$2:$Q$56,missing_cities!$S$2:$S$56,"Not Found",0)</f>
        <v>Not Found</v>
      </c>
      <c r="I4538" t="s">
        <v>3449</v>
      </c>
      <c r="J4538" s="15">
        <v>0.42</v>
      </c>
      <c r="K4538" s="1">
        <v>45862</v>
      </c>
      <c r="L4538" s="15" t="str">
        <f t="shared" si="140"/>
        <v>9.00-21.00</v>
      </c>
      <c r="M4538" s="16">
        <f t="shared" si="141"/>
        <v>12</v>
      </c>
      <c r="N4538" s="15">
        <v>11.29</v>
      </c>
      <c r="O4538" s="15">
        <v>84</v>
      </c>
      <c r="P4538" t="s">
        <v>20</v>
      </c>
      <c r="Q4538">
        <v>22</v>
      </c>
      <c r="R4538" t="s">
        <v>21</v>
      </c>
      <c r="S4538">
        <v>2018</v>
      </c>
      <c r="T4538" t="s">
        <v>22</v>
      </c>
      <c r="U4538" s="15">
        <v>3.3</v>
      </c>
      <c r="V4538" s="15">
        <v>9</v>
      </c>
      <c r="W4538" t="s">
        <v>32</v>
      </c>
    </row>
    <row r="4539" spans="1:23">
      <c r="A4539" t="s">
        <v>4584</v>
      </c>
      <c r="B4539">
        <v>43.740974000000001</v>
      </c>
      <c r="C4539" s="15">
        <v>-79.397988999999995</v>
      </c>
      <c r="D4539" s="2" t="s">
        <v>9540</v>
      </c>
      <c r="E4539" s="14" t="s">
        <v>5050</v>
      </c>
      <c r="F4539" s="14" t="e" vm="1">
        <v>#VALUE!</v>
      </c>
      <c r="G4539" s="2" t="str">
        <f>_xlfn.XLOOKUP(E4539,missing_cities!$Q$2:$Q$56,missing_cities!$R$2:$R$56,"Not Found",0)</f>
        <v>Canada</v>
      </c>
      <c r="H4539" t="str">
        <f>_xlfn.XLOOKUP(E4539,missing_cities!$Q$2:$Q$56,missing_cities!$S$2:$S$56,"Not Found",0)</f>
        <v>North America</v>
      </c>
      <c r="I4539" t="s">
        <v>3449</v>
      </c>
      <c r="J4539" s="15">
        <v>0.25</v>
      </c>
      <c r="K4539" s="1">
        <v>45862</v>
      </c>
      <c r="L4539" s="15" t="str">
        <f t="shared" si="140"/>
        <v>9.00-21.00</v>
      </c>
      <c r="M4539" s="16">
        <f t="shared" si="141"/>
        <v>12</v>
      </c>
      <c r="N4539" s="15">
        <v>2.27</v>
      </c>
      <c r="O4539" s="15">
        <v>73</v>
      </c>
      <c r="P4539" t="s">
        <v>20</v>
      </c>
      <c r="Q4539">
        <v>22</v>
      </c>
      <c r="R4539" t="s">
        <v>35</v>
      </c>
      <c r="S4539">
        <v>2014</v>
      </c>
      <c r="T4539" t="s">
        <v>31</v>
      </c>
      <c r="U4539" s="15">
        <v>3.3</v>
      </c>
      <c r="V4539" s="15">
        <v>9</v>
      </c>
      <c r="W4539" t="s">
        <v>27</v>
      </c>
    </row>
    <row r="4540" spans="1:23">
      <c r="A4540" t="s">
        <v>4585</v>
      </c>
      <c r="B4540">
        <v>19.488486000000002</v>
      </c>
      <c r="C4540" s="15">
        <v>-99.149934000000002</v>
      </c>
      <c r="D4540" s="2" t="s">
        <v>9541</v>
      </c>
      <c r="E4540" s="14" t="s">
        <v>5119</v>
      </c>
      <c r="F4540" s="14" t="e" vm="13">
        <v>#VALUE!</v>
      </c>
      <c r="G4540" s="2" t="str">
        <f>_xlfn.XLOOKUP(E4540,missing_cities!$Q$2:$Q$56,missing_cities!$R$2:$R$56,"Not Found",0)</f>
        <v>Mexico</v>
      </c>
      <c r="H4540" t="str">
        <f>_xlfn.XLOOKUP(E4540,missing_cities!$Q$2:$Q$56,missing_cities!$S$2:$S$56,"Not Found",0)</f>
        <v>North America</v>
      </c>
      <c r="I4540" t="s">
        <v>3449</v>
      </c>
      <c r="J4540" s="15">
        <v>0.21</v>
      </c>
      <c r="K4540" t="s">
        <v>19</v>
      </c>
      <c r="L4540" s="15" t="str">
        <f t="shared" si="140"/>
        <v>9:00-18:00</v>
      </c>
      <c r="M4540" s="16">
        <f t="shared" si="141"/>
        <v>0.37</v>
      </c>
      <c r="N4540" s="15">
        <v>15.52</v>
      </c>
      <c r="O4540" s="15">
        <v>51</v>
      </c>
      <c r="P4540" t="s">
        <v>25</v>
      </c>
      <c r="Q4540">
        <v>22</v>
      </c>
      <c r="R4540" t="s">
        <v>37</v>
      </c>
      <c r="S4540">
        <v>2010</v>
      </c>
      <c r="T4540" t="s">
        <v>22</v>
      </c>
      <c r="U4540" s="15">
        <v>4.4000000000000004</v>
      </c>
      <c r="V4540" s="15">
        <v>10</v>
      </c>
      <c r="W4540" t="s">
        <v>23</v>
      </c>
    </row>
    <row r="4541" spans="1:23">
      <c r="A4541" t="s">
        <v>4586</v>
      </c>
      <c r="B4541">
        <v>13.840892999999999</v>
      </c>
      <c r="C4541" s="15">
        <v>100.501768</v>
      </c>
      <c r="D4541" s="2" t="s">
        <v>9542</v>
      </c>
      <c r="E4541" s="14" t="s">
        <v>5059</v>
      </c>
      <c r="F4541" s="14" t="e" vm="4">
        <v>#VALUE!</v>
      </c>
      <c r="G4541" s="2" t="str">
        <f>_xlfn.XLOOKUP(E4541,missing_cities!$Q$2:$Q$56,missing_cities!$R$2:$R$56,"Not Found",0)</f>
        <v>Thailand</v>
      </c>
      <c r="H4541" t="str">
        <f>_xlfn.XLOOKUP(E4541,missing_cities!$Q$2:$Q$56,missing_cities!$S$2:$S$56,"Not Found",0)</f>
        <v>Asia</v>
      </c>
      <c r="I4541" t="s">
        <v>3449</v>
      </c>
      <c r="J4541" s="15">
        <v>0.47</v>
      </c>
      <c r="K4541" t="s">
        <v>19</v>
      </c>
      <c r="L4541" s="15" t="str">
        <f t="shared" si="140"/>
        <v>9:00-18:00</v>
      </c>
      <c r="M4541" s="16">
        <f t="shared" si="141"/>
        <v>0.37</v>
      </c>
      <c r="N4541" s="15">
        <v>6.78</v>
      </c>
      <c r="O4541" s="15">
        <v>93</v>
      </c>
      <c r="P4541" t="s">
        <v>20</v>
      </c>
      <c r="Q4541">
        <v>50</v>
      </c>
      <c r="R4541" t="s">
        <v>21</v>
      </c>
      <c r="S4541">
        <v>2021</v>
      </c>
      <c r="T4541" t="s">
        <v>22</v>
      </c>
      <c r="U4541" s="15">
        <v>3.7</v>
      </c>
      <c r="V4541" s="15">
        <v>2</v>
      </c>
      <c r="W4541" t="s">
        <v>32</v>
      </c>
    </row>
    <row r="4542" spans="1:23">
      <c r="A4542" t="s">
        <v>4587</v>
      </c>
      <c r="B4542">
        <v>19.198578999999999</v>
      </c>
      <c r="C4542" s="15">
        <v>72.857017999999997</v>
      </c>
      <c r="D4542" s="2" t="s">
        <v>9543</v>
      </c>
      <c r="E4542" s="14" t="s">
        <v>5079</v>
      </c>
      <c r="F4542" s="14" t="e" vm="11">
        <v>#VALUE!</v>
      </c>
      <c r="G4542" s="2" t="str">
        <f>_xlfn.XLOOKUP(E4542,missing_cities!$Q$2:$Q$56,missing_cities!$R$2:$R$56,"Not Found",0)</f>
        <v>India</v>
      </c>
      <c r="H4542" t="str">
        <f>_xlfn.XLOOKUP(E4542,missing_cities!$Q$2:$Q$56,missing_cities!$S$2:$S$56,"Not Found",0)</f>
        <v>Asia</v>
      </c>
      <c r="I4542" t="s">
        <v>3449</v>
      </c>
      <c r="J4542" s="15">
        <v>0.45</v>
      </c>
      <c r="K4542" t="s">
        <v>19</v>
      </c>
      <c r="L4542" s="15" t="str">
        <f t="shared" si="140"/>
        <v>9:00-18:00</v>
      </c>
      <c r="M4542" s="16">
        <f t="shared" si="141"/>
        <v>0.37</v>
      </c>
      <c r="N4542" s="15">
        <v>15.81</v>
      </c>
      <c r="O4542" s="15">
        <v>30</v>
      </c>
      <c r="P4542" t="s">
        <v>20</v>
      </c>
      <c r="Q4542">
        <v>350</v>
      </c>
      <c r="R4542" t="s">
        <v>37</v>
      </c>
      <c r="S4542">
        <v>2021</v>
      </c>
      <c r="T4542" t="s">
        <v>31</v>
      </c>
      <c r="U4542" s="15">
        <v>3.5</v>
      </c>
      <c r="V4542" s="15">
        <v>8</v>
      </c>
      <c r="W4542" t="s">
        <v>27</v>
      </c>
    </row>
    <row r="4543" spans="1:23">
      <c r="A4543" t="s">
        <v>4588</v>
      </c>
      <c r="B4543">
        <v>37.842357999999997</v>
      </c>
      <c r="C4543" s="15">
        <v>-122.305145</v>
      </c>
      <c r="D4543" s="2" t="s">
        <v>9544</v>
      </c>
      <c r="E4543" s="14" t="s">
        <v>5061</v>
      </c>
      <c r="F4543" s="14" t="e" vm="5">
        <v>#VALUE!</v>
      </c>
      <c r="G4543" s="2" t="str">
        <f>_xlfn.XLOOKUP(E4543,missing_cities!$Q$2:$Q$56,missing_cities!$R$2:$R$56,"Not Found",0)</f>
        <v>United States</v>
      </c>
      <c r="H4543" t="str">
        <f>_xlfn.XLOOKUP(E4543,missing_cities!$Q$2:$Q$56,missing_cities!$S$2:$S$56,"Not Found",0)</f>
        <v>North America</v>
      </c>
      <c r="I4543" t="s">
        <v>3449</v>
      </c>
      <c r="J4543" s="15">
        <v>0.28999999999999998</v>
      </c>
      <c r="K4543" s="1">
        <v>45862</v>
      </c>
      <c r="L4543" s="15" t="str">
        <f t="shared" si="140"/>
        <v>9.00-21.00</v>
      </c>
      <c r="M4543" s="16">
        <f t="shared" si="141"/>
        <v>12</v>
      </c>
      <c r="N4543" s="15">
        <v>13.28</v>
      </c>
      <c r="O4543" s="15">
        <v>34</v>
      </c>
      <c r="P4543" t="s">
        <v>25</v>
      </c>
      <c r="Q4543">
        <v>350</v>
      </c>
      <c r="R4543" t="s">
        <v>21</v>
      </c>
      <c r="S4543">
        <v>2019</v>
      </c>
      <c r="T4543" t="s">
        <v>22</v>
      </c>
      <c r="U4543" s="15">
        <v>3.2</v>
      </c>
      <c r="V4543" s="15">
        <v>1</v>
      </c>
      <c r="W4543" t="s">
        <v>23</v>
      </c>
    </row>
    <row r="4544" spans="1:23">
      <c r="A4544" t="s">
        <v>4589</v>
      </c>
      <c r="B4544">
        <v>-33.841334000000003</v>
      </c>
      <c r="C4544" s="15">
        <v>18.529736</v>
      </c>
      <c r="D4544" s="2" t="s">
        <v>9545</v>
      </c>
      <c r="E4544" s="14" t="s">
        <v>5085</v>
      </c>
      <c r="F4544" s="14" t="e" vm="12">
        <v>#VALUE!</v>
      </c>
      <c r="G4544" s="2" t="str">
        <f>_xlfn.XLOOKUP(E4544,missing_cities!$Q$2:$Q$56,missing_cities!$R$2:$R$56,"Not Found",0)</f>
        <v>South Africa</v>
      </c>
      <c r="H4544" t="str">
        <f>_xlfn.XLOOKUP(E4544,missing_cities!$Q$2:$Q$56,missing_cities!$S$2:$S$56,"Not Found",0)</f>
        <v>Africa</v>
      </c>
      <c r="I4544" t="s">
        <v>3449</v>
      </c>
      <c r="J4544" s="15">
        <v>0.1</v>
      </c>
      <c r="K4544" t="s">
        <v>19</v>
      </c>
      <c r="L4544" s="15" t="str">
        <f t="shared" si="140"/>
        <v>9:00-18:00</v>
      </c>
      <c r="M4544" s="16">
        <f t="shared" si="141"/>
        <v>0.37</v>
      </c>
      <c r="N4544" s="15">
        <v>5.86</v>
      </c>
      <c r="O4544" s="15">
        <v>37</v>
      </c>
      <c r="P4544" t="s">
        <v>37</v>
      </c>
      <c r="Q4544">
        <v>50</v>
      </c>
      <c r="R4544" t="s">
        <v>35</v>
      </c>
      <c r="S4544">
        <v>2015</v>
      </c>
      <c r="T4544" t="s">
        <v>31</v>
      </c>
      <c r="U4544" s="15">
        <v>4.5999999999999996</v>
      </c>
      <c r="V4544" s="15">
        <v>6</v>
      </c>
      <c r="W4544" t="s">
        <v>32</v>
      </c>
    </row>
    <row r="4545" spans="1:23">
      <c r="A4545" t="s">
        <v>4590</v>
      </c>
      <c r="B4545">
        <v>-33.878310999999997</v>
      </c>
      <c r="C4545" s="15">
        <v>151.23847000000001</v>
      </c>
      <c r="D4545" s="2" t="s">
        <v>9546</v>
      </c>
      <c r="E4545" s="14" t="s">
        <v>5069</v>
      </c>
      <c r="F4545" s="14" t="e" vm="8">
        <v>#VALUE!</v>
      </c>
      <c r="G4545" s="2" t="str">
        <f>_xlfn.XLOOKUP(E4545,missing_cities!$Q$2:$Q$56,missing_cities!$R$2:$R$56,"Not Found",0)</f>
        <v>Australia</v>
      </c>
      <c r="H4545" t="str">
        <f>_xlfn.XLOOKUP(E4545,missing_cities!$Q$2:$Q$56,missing_cities!$S$2:$S$56,"Not Found",0)</f>
        <v>Australia</v>
      </c>
      <c r="I4545" t="s">
        <v>3449</v>
      </c>
      <c r="J4545" s="15">
        <v>0.38</v>
      </c>
      <c r="K4545" t="s">
        <v>19</v>
      </c>
      <c r="L4545" s="15" t="str">
        <f t="shared" si="140"/>
        <v>9:00-18:00</v>
      </c>
      <c r="M4545" s="16">
        <f t="shared" si="141"/>
        <v>0.37</v>
      </c>
      <c r="N4545" s="15">
        <v>9.76</v>
      </c>
      <c r="O4545" s="15">
        <v>48</v>
      </c>
      <c r="P4545" t="s">
        <v>39</v>
      </c>
      <c r="Q4545">
        <v>50</v>
      </c>
      <c r="R4545" t="s">
        <v>21</v>
      </c>
      <c r="S4545">
        <v>2017</v>
      </c>
      <c r="T4545" t="s">
        <v>22</v>
      </c>
      <c r="U4545" s="15">
        <v>3.5</v>
      </c>
      <c r="V4545" s="15">
        <v>1</v>
      </c>
      <c r="W4545" t="s">
        <v>27</v>
      </c>
    </row>
    <row r="4546" spans="1:23">
      <c r="A4546" t="s">
        <v>4591</v>
      </c>
      <c r="B4546">
        <v>39.975450000000002</v>
      </c>
      <c r="C4546" s="15">
        <v>116.499324</v>
      </c>
      <c r="D4546" s="2" t="s">
        <v>9547</v>
      </c>
      <c r="E4546" s="14" t="s">
        <v>5071</v>
      </c>
      <c r="F4546" s="14" t="e" vm="9">
        <v>#VALUE!</v>
      </c>
      <c r="G4546" s="2" t="str">
        <f>_xlfn.XLOOKUP(E4546,missing_cities!$Q$2:$Q$56,missing_cities!$R$2:$R$56,"Not Found",0)</f>
        <v>China</v>
      </c>
      <c r="H4546" t="str">
        <f>_xlfn.XLOOKUP(E4546,missing_cities!$Q$2:$Q$56,missing_cities!$S$2:$S$56,"Not Found",0)</f>
        <v>Asia</v>
      </c>
      <c r="I4546" t="s">
        <v>3449</v>
      </c>
      <c r="J4546" s="15">
        <v>0.17</v>
      </c>
      <c r="K4546" t="s">
        <v>19</v>
      </c>
      <c r="L4546" s="15" t="str">
        <f t="shared" si="140"/>
        <v>9:00-18:00</v>
      </c>
      <c r="M4546" s="16">
        <f t="shared" si="141"/>
        <v>0.37</v>
      </c>
      <c r="N4546" s="15">
        <v>18.91</v>
      </c>
      <c r="O4546" s="15">
        <v>69</v>
      </c>
      <c r="P4546" t="s">
        <v>39</v>
      </c>
      <c r="Q4546">
        <v>150</v>
      </c>
      <c r="R4546" t="s">
        <v>21</v>
      </c>
      <c r="S4546">
        <v>2018</v>
      </c>
      <c r="T4546" t="s">
        <v>22</v>
      </c>
      <c r="U4546" s="15">
        <v>4.3</v>
      </c>
      <c r="V4546" s="15">
        <v>9</v>
      </c>
      <c r="W4546" t="s">
        <v>23</v>
      </c>
    </row>
    <row r="4547" spans="1:23">
      <c r="A4547" t="s">
        <v>4592</v>
      </c>
      <c r="B4547">
        <v>52.487498000000002</v>
      </c>
      <c r="C4547" s="15">
        <v>13.498593</v>
      </c>
      <c r="D4547" s="2" t="s">
        <v>9548</v>
      </c>
      <c r="E4547" s="14" t="s">
        <v>5057</v>
      </c>
      <c r="F4547" s="14" t="e" vm="3">
        <v>#VALUE!</v>
      </c>
      <c r="G4547" s="2" t="str">
        <f>_xlfn.XLOOKUP(E4547,missing_cities!$Q$2:$Q$56,missing_cities!$R$2:$R$56,"Not Found",0)</f>
        <v>Germany</v>
      </c>
      <c r="H4547" t="str">
        <f>_xlfn.XLOOKUP(E4547,missing_cities!$Q$2:$Q$56,missing_cities!$S$2:$S$56,"Not Found",0)</f>
        <v>Europe</v>
      </c>
      <c r="I4547" t="s">
        <v>3449</v>
      </c>
      <c r="J4547" s="15">
        <v>0.24</v>
      </c>
      <c r="K4547" t="s">
        <v>19</v>
      </c>
      <c r="L4547" s="15" t="str">
        <f t="shared" ref="L4547:L4610" si="142">IF(ISNUMBER(SEARCH("-",K4547)),K4547,"9.00-21.00")</f>
        <v>9:00-18:00</v>
      </c>
      <c r="M4547" s="16">
        <f t="shared" ref="M4547:M4610" si="143">IF(ISNUMBER(SEARCH("-", L4547)), TEXT(RIGHT(L4547, LEN(L4547) - FIND("-", L4547)), "0.00") - TEXT(LEFT(L4547, FIND("-", L4547)-1), "0.00"), "")</f>
        <v>0.37</v>
      </c>
      <c r="N4547" s="15">
        <v>12.31</v>
      </c>
      <c r="O4547" s="15">
        <v>36</v>
      </c>
      <c r="P4547" t="s">
        <v>29</v>
      </c>
      <c r="Q4547">
        <v>150</v>
      </c>
      <c r="R4547" t="s">
        <v>74</v>
      </c>
      <c r="S4547">
        <v>2023</v>
      </c>
      <c r="T4547" t="s">
        <v>22</v>
      </c>
      <c r="U4547" s="15">
        <v>3.4</v>
      </c>
      <c r="V4547" s="15">
        <v>1</v>
      </c>
      <c r="W4547" t="s">
        <v>23</v>
      </c>
    </row>
    <row r="4548" spans="1:23">
      <c r="A4548" t="s">
        <v>4593</v>
      </c>
      <c r="B4548">
        <v>70.461515000000006</v>
      </c>
      <c r="C4548" s="15">
        <v>-84.846863999999997</v>
      </c>
      <c r="D4548" s="2" t="s">
        <v>9549</v>
      </c>
      <c r="E4548" s="14">
        <f>_xlfn.XLOOKUP(C4548,missing_cities!B:B,missing_cities!C:C,"Not Found",0)</f>
        <v>0</v>
      </c>
      <c r="F4548" s="14" t="s">
        <v>9990</v>
      </c>
      <c r="G4548" s="2" t="str">
        <f>_xlfn.XLOOKUP(E4548,missing_cities!$Q$2:$Q$56,missing_cities!$R$2:$R$56,"Not Found",0)</f>
        <v>Not Found</v>
      </c>
      <c r="H4548" t="str">
        <f>_xlfn.XLOOKUP(E4548,missing_cities!$Q$2:$Q$56,missing_cities!$S$2:$S$56,"Not Found",0)</f>
        <v>Not Found</v>
      </c>
      <c r="I4548" t="s">
        <v>3449</v>
      </c>
      <c r="J4548" s="15">
        <v>0.31</v>
      </c>
      <c r="K4548" t="s">
        <v>19</v>
      </c>
      <c r="L4548" s="15" t="str">
        <f t="shared" si="142"/>
        <v>9:00-18:00</v>
      </c>
      <c r="M4548" s="16">
        <f t="shared" si="143"/>
        <v>0.37</v>
      </c>
      <c r="N4548" s="15">
        <v>14.93</v>
      </c>
      <c r="O4548" s="15">
        <v>68</v>
      </c>
      <c r="P4548" t="s">
        <v>39</v>
      </c>
      <c r="Q4548">
        <v>150</v>
      </c>
      <c r="R4548" t="s">
        <v>48</v>
      </c>
      <c r="S4548">
        <v>2019</v>
      </c>
      <c r="T4548" t="s">
        <v>31</v>
      </c>
      <c r="U4548" s="15">
        <v>3.5</v>
      </c>
      <c r="V4548" s="15">
        <v>9</v>
      </c>
      <c r="W4548" t="s">
        <v>23</v>
      </c>
    </row>
    <row r="4549" spans="1:23">
      <c r="A4549" t="s">
        <v>4594</v>
      </c>
      <c r="B4549">
        <v>52.450740000000003</v>
      </c>
      <c r="C4549" s="15">
        <v>13.441114000000001</v>
      </c>
      <c r="D4549" s="2" t="s">
        <v>9550</v>
      </c>
      <c r="E4549" s="14" t="s">
        <v>5057</v>
      </c>
      <c r="F4549" s="14" t="e" vm="3">
        <v>#VALUE!</v>
      </c>
      <c r="G4549" s="2" t="str">
        <f>_xlfn.XLOOKUP(E4549,missing_cities!$Q$2:$Q$56,missing_cities!$R$2:$R$56,"Not Found",0)</f>
        <v>Germany</v>
      </c>
      <c r="H4549" t="str">
        <f>_xlfn.XLOOKUP(E4549,missing_cities!$Q$2:$Q$56,missing_cities!$S$2:$S$56,"Not Found",0)</f>
        <v>Europe</v>
      </c>
      <c r="I4549" t="s">
        <v>3449</v>
      </c>
      <c r="J4549" s="15">
        <v>0.24</v>
      </c>
      <c r="K4549" t="s">
        <v>19</v>
      </c>
      <c r="L4549" s="15" t="str">
        <f t="shared" si="142"/>
        <v>9:00-18:00</v>
      </c>
      <c r="M4549" s="16">
        <f t="shared" si="143"/>
        <v>0.37</v>
      </c>
      <c r="N4549" s="15">
        <v>7.85</v>
      </c>
      <c r="O4549" s="15">
        <v>10</v>
      </c>
      <c r="P4549" t="s">
        <v>39</v>
      </c>
      <c r="Q4549">
        <v>50</v>
      </c>
      <c r="R4549" t="s">
        <v>30</v>
      </c>
      <c r="S4549">
        <v>2010</v>
      </c>
      <c r="T4549" t="s">
        <v>31</v>
      </c>
      <c r="U4549" s="15">
        <v>3.4</v>
      </c>
      <c r="V4549" s="15">
        <v>7</v>
      </c>
      <c r="W4549" t="s">
        <v>27</v>
      </c>
    </row>
    <row r="4550" spans="1:23">
      <c r="A4550" t="s">
        <v>4595</v>
      </c>
      <c r="B4550">
        <v>19.019546999999999</v>
      </c>
      <c r="C4550" s="15">
        <v>72.852551000000005</v>
      </c>
      <c r="D4550" s="2" t="s">
        <v>9551</v>
      </c>
      <c r="E4550" s="14" t="s">
        <v>5079</v>
      </c>
      <c r="F4550" s="14" t="e" vm="11">
        <v>#VALUE!</v>
      </c>
      <c r="G4550" s="2" t="str">
        <f>_xlfn.XLOOKUP(E4550,missing_cities!$Q$2:$Q$56,missing_cities!$R$2:$R$56,"Not Found",0)</f>
        <v>India</v>
      </c>
      <c r="H4550" t="str">
        <f>_xlfn.XLOOKUP(E4550,missing_cities!$Q$2:$Q$56,missing_cities!$S$2:$S$56,"Not Found",0)</f>
        <v>Asia</v>
      </c>
      <c r="I4550" t="s">
        <v>3449</v>
      </c>
      <c r="J4550" s="15">
        <v>0.3</v>
      </c>
      <c r="K4550" t="s">
        <v>34</v>
      </c>
      <c r="L4550" s="15" t="str">
        <f t="shared" si="142"/>
        <v>6:00-22:00</v>
      </c>
      <c r="M4550" s="16">
        <f t="shared" si="143"/>
        <v>0.67</v>
      </c>
      <c r="N4550" s="15">
        <v>1.68</v>
      </c>
      <c r="O4550" s="15">
        <v>87</v>
      </c>
      <c r="P4550" t="s">
        <v>37</v>
      </c>
      <c r="Q4550">
        <v>350</v>
      </c>
      <c r="R4550" t="s">
        <v>26</v>
      </c>
      <c r="S4550">
        <v>2015</v>
      </c>
      <c r="T4550" t="s">
        <v>31</v>
      </c>
      <c r="U4550" s="15">
        <v>3.9</v>
      </c>
      <c r="V4550" s="15">
        <v>6</v>
      </c>
      <c r="W4550" t="s">
        <v>23</v>
      </c>
    </row>
    <row r="4551" spans="1:23">
      <c r="A4551" t="s">
        <v>4596</v>
      </c>
      <c r="B4551">
        <v>34.030512999999999</v>
      </c>
      <c r="C4551" s="15">
        <v>-118.380199</v>
      </c>
      <c r="D4551" s="2" t="s">
        <v>9552</v>
      </c>
      <c r="E4551" s="14" t="s">
        <v>5111</v>
      </c>
      <c r="F4551" s="14" t="e" vm="5">
        <v>#VALUE!</v>
      </c>
      <c r="G4551" s="2" t="str">
        <f>_xlfn.XLOOKUP(E4551,missing_cities!$Q$2:$Q$56,missing_cities!$R$2:$R$56,"Not Found",0)</f>
        <v>United States</v>
      </c>
      <c r="H4551" t="str">
        <f>_xlfn.XLOOKUP(E4551,missing_cities!$Q$2:$Q$56,missing_cities!$S$2:$S$56,"Not Found",0)</f>
        <v>North America</v>
      </c>
      <c r="I4551" t="s">
        <v>3449</v>
      </c>
      <c r="J4551" s="15">
        <v>0.17</v>
      </c>
      <c r="K4551" t="s">
        <v>19</v>
      </c>
      <c r="L4551" s="15" t="str">
        <f t="shared" si="142"/>
        <v>9:00-18:00</v>
      </c>
      <c r="M4551" s="16">
        <f t="shared" si="143"/>
        <v>0.37</v>
      </c>
      <c r="N4551" s="15">
        <v>10.87</v>
      </c>
      <c r="O4551" s="15">
        <v>71</v>
      </c>
      <c r="P4551" t="s">
        <v>39</v>
      </c>
      <c r="Q4551">
        <v>50</v>
      </c>
      <c r="R4551" t="s">
        <v>35</v>
      </c>
      <c r="S4551">
        <v>2012</v>
      </c>
      <c r="T4551" t="s">
        <v>22</v>
      </c>
      <c r="U4551" s="15">
        <v>3.6</v>
      </c>
      <c r="V4551" s="15">
        <v>6</v>
      </c>
      <c r="W4551" t="s">
        <v>23</v>
      </c>
    </row>
    <row r="4552" spans="1:23">
      <c r="A4552" t="s">
        <v>4597</v>
      </c>
      <c r="B4552">
        <v>43.718052</v>
      </c>
      <c r="C4552" s="15">
        <v>-79.342035999999993</v>
      </c>
      <c r="D4552" s="2" t="s">
        <v>9553</v>
      </c>
      <c r="E4552" s="14" t="s">
        <v>5050</v>
      </c>
      <c r="F4552" s="14" t="e" vm="1">
        <v>#VALUE!</v>
      </c>
      <c r="G4552" s="2" t="str">
        <f>_xlfn.XLOOKUP(E4552,missing_cities!$Q$2:$Q$56,missing_cities!$R$2:$R$56,"Not Found",0)</f>
        <v>Canada</v>
      </c>
      <c r="H4552" t="str">
        <f>_xlfn.XLOOKUP(E4552,missing_cities!$Q$2:$Q$56,missing_cities!$S$2:$S$56,"Not Found",0)</f>
        <v>North America</v>
      </c>
      <c r="I4552" t="s">
        <v>3449</v>
      </c>
      <c r="J4552" s="15">
        <v>0.36</v>
      </c>
      <c r="K4552" t="s">
        <v>19</v>
      </c>
      <c r="L4552" s="15" t="str">
        <f t="shared" si="142"/>
        <v>9:00-18:00</v>
      </c>
      <c r="M4552" s="16">
        <f t="shared" si="143"/>
        <v>0.37</v>
      </c>
      <c r="N4552" s="15">
        <v>10.92</v>
      </c>
      <c r="O4552" s="15">
        <v>70</v>
      </c>
      <c r="P4552" t="s">
        <v>39</v>
      </c>
      <c r="Q4552">
        <v>50</v>
      </c>
      <c r="R4552" t="s">
        <v>40</v>
      </c>
      <c r="S4552">
        <v>2015</v>
      </c>
      <c r="T4552" t="s">
        <v>31</v>
      </c>
      <c r="U4552" s="15">
        <v>3.9</v>
      </c>
      <c r="V4552" s="15">
        <v>8</v>
      </c>
      <c r="W4552" t="s">
        <v>23</v>
      </c>
    </row>
    <row r="4553" spans="1:23">
      <c r="A4553" t="s">
        <v>4598</v>
      </c>
      <c r="B4553">
        <v>25.266855</v>
      </c>
      <c r="C4553" s="15">
        <v>55.208965999999997</v>
      </c>
      <c r="D4553" s="2" t="s">
        <v>9554</v>
      </c>
      <c r="E4553" s="14" t="s">
        <v>5076</v>
      </c>
      <c r="F4553" s="14" t="e" vm="10">
        <v>#VALUE!</v>
      </c>
      <c r="G4553" s="2" t="str">
        <f>_xlfn.XLOOKUP(E4553,missing_cities!$Q$2:$Q$56,missing_cities!$R$2:$R$56,"Not Found",0)</f>
        <v>United Arab Emirates</v>
      </c>
      <c r="H4553" t="str">
        <f>_xlfn.XLOOKUP(E4553,missing_cities!$Q$2:$Q$56,missing_cities!$S$2:$S$56,"Not Found",0)</f>
        <v>Asia</v>
      </c>
      <c r="I4553" t="s">
        <v>3449</v>
      </c>
      <c r="J4553" s="15">
        <v>0.42</v>
      </c>
      <c r="K4553" t="s">
        <v>34</v>
      </c>
      <c r="L4553" s="15" t="str">
        <f t="shared" si="142"/>
        <v>6:00-22:00</v>
      </c>
      <c r="M4553" s="16">
        <f t="shared" si="143"/>
        <v>0.67</v>
      </c>
      <c r="N4553" s="15">
        <v>9.89</v>
      </c>
      <c r="O4553" s="15">
        <v>32</v>
      </c>
      <c r="P4553" t="s">
        <v>25</v>
      </c>
      <c r="Q4553">
        <v>150</v>
      </c>
      <c r="R4553" t="s">
        <v>48</v>
      </c>
      <c r="S4553">
        <v>2011</v>
      </c>
      <c r="T4553" t="s">
        <v>22</v>
      </c>
      <c r="U4553" s="15">
        <v>3.1</v>
      </c>
      <c r="V4553" s="15">
        <v>3</v>
      </c>
      <c r="W4553" t="s">
        <v>32</v>
      </c>
    </row>
    <row r="4554" spans="1:23">
      <c r="A4554" t="s">
        <v>4599</v>
      </c>
      <c r="B4554">
        <v>43.605110000000003</v>
      </c>
      <c r="C4554" s="15">
        <v>-79.377458000000004</v>
      </c>
      <c r="D4554" s="2" t="s">
        <v>9555</v>
      </c>
      <c r="E4554" s="14" t="s">
        <v>5050</v>
      </c>
      <c r="F4554" s="14" t="e" vm="1">
        <v>#VALUE!</v>
      </c>
      <c r="G4554" s="2" t="str">
        <f>_xlfn.XLOOKUP(E4554,missing_cities!$Q$2:$Q$56,missing_cities!$R$2:$R$56,"Not Found",0)</f>
        <v>Canada</v>
      </c>
      <c r="H4554" t="str">
        <f>_xlfn.XLOOKUP(E4554,missing_cities!$Q$2:$Q$56,missing_cities!$S$2:$S$56,"Not Found",0)</f>
        <v>North America</v>
      </c>
      <c r="I4554" t="s">
        <v>3449</v>
      </c>
      <c r="J4554" s="15">
        <v>0.47</v>
      </c>
      <c r="K4554" s="1">
        <v>45862</v>
      </c>
      <c r="L4554" s="15" t="str">
        <f t="shared" si="142"/>
        <v>9.00-21.00</v>
      </c>
      <c r="M4554" s="16">
        <f t="shared" si="143"/>
        <v>12</v>
      </c>
      <c r="N4554" s="15">
        <v>3.79</v>
      </c>
      <c r="O4554" s="15">
        <v>58</v>
      </c>
      <c r="P4554" t="s">
        <v>25</v>
      </c>
      <c r="Q4554">
        <v>150</v>
      </c>
      <c r="R4554" t="s">
        <v>37</v>
      </c>
      <c r="S4554">
        <v>2012</v>
      </c>
      <c r="T4554" t="s">
        <v>22</v>
      </c>
      <c r="U4554" s="15">
        <v>3.6</v>
      </c>
      <c r="V4554" s="15">
        <v>10</v>
      </c>
      <c r="W4554" t="s">
        <v>32</v>
      </c>
    </row>
    <row r="4555" spans="1:23">
      <c r="A4555" t="s">
        <v>4600</v>
      </c>
      <c r="B4555">
        <v>-33.750760999999997</v>
      </c>
      <c r="C4555" s="15">
        <v>151.260955</v>
      </c>
      <c r="D4555" s="2" t="s">
        <v>9556</v>
      </c>
      <c r="E4555" s="14" t="s">
        <v>5069</v>
      </c>
      <c r="F4555" s="14" t="e" vm="8">
        <v>#VALUE!</v>
      </c>
      <c r="G4555" s="2" t="str">
        <f>_xlfn.XLOOKUP(E4555,missing_cities!$Q$2:$Q$56,missing_cities!$R$2:$R$56,"Not Found",0)</f>
        <v>Australia</v>
      </c>
      <c r="H4555" t="str">
        <f>_xlfn.XLOOKUP(E4555,missing_cities!$Q$2:$Q$56,missing_cities!$S$2:$S$56,"Not Found",0)</f>
        <v>Australia</v>
      </c>
      <c r="I4555" t="s">
        <v>3449</v>
      </c>
      <c r="J4555" s="15">
        <v>0.38</v>
      </c>
      <c r="K4555" t="s">
        <v>34</v>
      </c>
      <c r="L4555" s="15" t="str">
        <f t="shared" si="142"/>
        <v>6:00-22:00</v>
      </c>
      <c r="M4555" s="16">
        <f t="shared" si="143"/>
        <v>0.67</v>
      </c>
      <c r="N4555" s="15">
        <v>2.39</v>
      </c>
      <c r="O4555" s="15">
        <v>78</v>
      </c>
      <c r="P4555" t="s">
        <v>39</v>
      </c>
      <c r="Q4555">
        <v>22</v>
      </c>
      <c r="R4555" t="s">
        <v>37</v>
      </c>
      <c r="S4555">
        <v>2011</v>
      </c>
      <c r="T4555" t="s">
        <v>22</v>
      </c>
      <c r="U4555" s="15">
        <v>4.5999999999999996</v>
      </c>
      <c r="V4555" s="15">
        <v>3</v>
      </c>
      <c r="W4555" t="s">
        <v>27</v>
      </c>
    </row>
    <row r="4556" spans="1:23">
      <c r="A4556" t="s">
        <v>4601</v>
      </c>
      <c r="B4556">
        <v>-76.865656000000001</v>
      </c>
      <c r="C4556" s="15">
        <v>-175.08964700000001</v>
      </c>
      <c r="D4556" s="2" t="s">
        <v>9557</v>
      </c>
      <c r="E4556" s="14" t="str">
        <f>_xlfn.XLOOKUP(C4556,missing_cities!B:B,missing_cities!C:C,"Not Found",0)</f>
        <v>Not Found</v>
      </c>
      <c r="F4556" s="14" t="s">
        <v>9990</v>
      </c>
      <c r="G4556" s="2" t="str">
        <f>_xlfn.XLOOKUP(E4556,missing_cities!$Q$2:$Q$56,missing_cities!$R$2:$R$56,"Not Found",0)</f>
        <v>Not Found</v>
      </c>
      <c r="H4556" t="str">
        <f>_xlfn.XLOOKUP(E4556,missing_cities!$Q$2:$Q$56,missing_cities!$S$2:$S$56,"Not Found",0)</f>
        <v>Not Found</v>
      </c>
      <c r="I4556" t="s">
        <v>3449</v>
      </c>
      <c r="J4556" s="15">
        <v>0.41</v>
      </c>
      <c r="K4556" s="1">
        <v>45862</v>
      </c>
      <c r="L4556" s="15" t="str">
        <f t="shared" si="142"/>
        <v>9.00-21.00</v>
      </c>
      <c r="M4556" s="16">
        <f t="shared" si="143"/>
        <v>12</v>
      </c>
      <c r="N4556" s="15">
        <v>13.5</v>
      </c>
      <c r="O4556" s="15">
        <v>68</v>
      </c>
      <c r="P4556" t="s">
        <v>37</v>
      </c>
      <c r="Q4556">
        <v>22</v>
      </c>
      <c r="R4556" t="s">
        <v>46</v>
      </c>
      <c r="S4556">
        <v>2023</v>
      </c>
      <c r="T4556" t="s">
        <v>22</v>
      </c>
      <c r="U4556" s="15">
        <v>4.4000000000000004</v>
      </c>
      <c r="V4556" s="15">
        <v>6</v>
      </c>
      <c r="W4556" t="s">
        <v>32</v>
      </c>
    </row>
    <row r="4557" spans="1:23">
      <c r="A4557" t="s">
        <v>4602</v>
      </c>
      <c r="B4557">
        <v>19.167742000000001</v>
      </c>
      <c r="C4557" s="15">
        <v>72.961916000000002</v>
      </c>
      <c r="D4557" s="2" t="s">
        <v>9558</v>
      </c>
      <c r="E4557" s="14" t="s">
        <v>5079</v>
      </c>
      <c r="F4557" s="14" t="e" vm="11">
        <v>#VALUE!</v>
      </c>
      <c r="G4557" s="2" t="str">
        <f>_xlfn.XLOOKUP(E4557,missing_cities!$Q$2:$Q$56,missing_cities!$R$2:$R$56,"Not Found",0)</f>
        <v>India</v>
      </c>
      <c r="H4557" t="str">
        <f>_xlfn.XLOOKUP(E4557,missing_cities!$Q$2:$Q$56,missing_cities!$S$2:$S$56,"Not Found",0)</f>
        <v>Asia</v>
      </c>
      <c r="I4557" t="s">
        <v>3449</v>
      </c>
      <c r="J4557" s="15">
        <v>0.46</v>
      </c>
      <c r="K4557" t="s">
        <v>19</v>
      </c>
      <c r="L4557" s="15" t="str">
        <f t="shared" si="142"/>
        <v>9:00-18:00</v>
      </c>
      <c r="M4557" s="16">
        <f t="shared" si="143"/>
        <v>0.37</v>
      </c>
      <c r="N4557" s="15">
        <v>6.47</v>
      </c>
      <c r="O4557" s="15">
        <v>88</v>
      </c>
      <c r="P4557" t="s">
        <v>37</v>
      </c>
      <c r="Q4557">
        <v>150</v>
      </c>
      <c r="R4557" t="s">
        <v>21</v>
      </c>
      <c r="S4557">
        <v>2011</v>
      </c>
      <c r="T4557" t="s">
        <v>22</v>
      </c>
      <c r="U4557" s="15">
        <v>4.9000000000000004</v>
      </c>
      <c r="V4557" s="15">
        <v>8</v>
      </c>
      <c r="W4557" t="s">
        <v>32</v>
      </c>
    </row>
    <row r="4558" spans="1:23">
      <c r="A4558" t="s">
        <v>4603</v>
      </c>
      <c r="B4558">
        <v>-33.788881000000003</v>
      </c>
      <c r="C4558" s="15">
        <v>151.26047700000001</v>
      </c>
      <c r="D4558" s="2" t="s">
        <v>9559</v>
      </c>
      <c r="E4558" s="14" t="s">
        <v>5069</v>
      </c>
      <c r="F4558" s="14" t="e" vm="8">
        <v>#VALUE!</v>
      </c>
      <c r="G4558" s="2" t="str">
        <f>_xlfn.XLOOKUP(E4558,missing_cities!$Q$2:$Q$56,missing_cities!$R$2:$R$56,"Not Found",0)</f>
        <v>Australia</v>
      </c>
      <c r="H4558" t="str">
        <f>_xlfn.XLOOKUP(E4558,missing_cities!$Q$2:$Q$56,missing_cities!$S$2:$S$56,"Not Found",0)</f>
        <v>Australia</v>
      </c>
      <c r="I4558" t="s">
        <v>3449</v>
      </c>
      <c r="J4558" s="15">
        <v>0.43</v>
      </c>
      <c r="K4558" t="s">
        <v>19</v>
      </c>
      <c r="L4558" s="15" t="str">
        <f t="shared" si="142"/>
        <v>9:00-18:00</v>
      </c>
      <c r="M4558" s="16">
        <f t="shared" si="143"/>
        <v>0.37</v>
      </c>
      <c r="N4558" s="15">
        <v>8.34</v>
      </c>
      <c r="O4558" s="15">
        <v>76</v>
      </c>
      <c r="P4558" t="s">
        <v>20</v>
      </c>
      <c r="Q4558">
        <v>350</v>
      </c>
      <c r="R4558" t="s">
        <v>35</v>
      </c>
      <c r="S4558">
        <v>2022</v>
      </c>
      <c r="T4558" t="s">
        <v>22</v>
      </c>
      <c r="U4558" s="15">
        <v>3.7</v>
      </c>
      <c r="V4558" s="15">
        <v>3</v>
      </c>
      <c r="W4558" t="s">
        <v>23</v>
      </c>
    </row>
    <row r="4559" spans="1:23">
      <c r="A4559" t="s">
        <v>4604</v>
      </c>
      <c r="B4559">
        <v>13.829471</v>
      </c>
      <c r="C4559" s="15">
        <v>100.424702</v>
      </c>
      <c r="D4559" s="2" t="s">
        <v>9560</v>
      </c>
      <c r="E4559" s="14" t="s">
        <v>5059</v>
      </c>
      <c r="F4559" s="14" t="e" vm="4">
        <v>#VALUE!</v>
      </c>
      <c r="G4559" s="2" t="str">
        <f>_xlfn.XLOOKUP(E4559,missing_cities!$Q$2:$Q$56,missing_cities!$R$2:$R$56,"Not Found",0)</f>
        <v>Thailand</v>
      </c>
      <c r="H4559" t="str">
        <f>_xlfn.XLOOKUP(E4559,missing_cities!$Q$2:$Q$56,missing_cities!$S$2:$S$56,"Not Found",0)</f>
        <v>Asia</v>
      </c>
      <c r="I4559" t="s">
        <v>3449</v>
      </c>
      <c r="J4559" s="15">
        <v>0.48</v>
      </c>
      <c r="K4559" t="s">
        <v>34</v>
      </c>
      <c r="L4559" s="15" t="str">
        <f t="shared" si="142"/>
        <v>6:00-22:00</v>
      </c>
      <c r="M4559" s="16">
        <f t="shared" si="143"/>
        <v>0.67</v>
      </c>
      <c r="N4559" s="15">
        <v>19.18</v>
      </c>
      <c r="O4559" s="15">
        <v>40</v>
      </c>
      <c r="P4559" t="s">
        <v>25</v>
      </c>
      <c r="Q4559">
        <v>150</v>
      </c>
      <c r="R4559" t="s">
        <v>46</v>
      </c>
      <c r="S4559">
        <v>2018</v>
      </c>
      <c r="T4559" t="s">
        <v>22</v>
      </c>
      <c r="U4559" s="15">
        <v>3.3</v>
      </c>
      <c r="V4559" s="15">
        <v>5</v>
      </c>
      <c r="W4559" t="s">
        <v>23</v>
      </c>
    </row>
    <row r="4560" spans="1:23">
      <c r="A4560" t="s">
        <v>4605</v>
      </c>
      <c r="B4560">
        <v>55.877561999999998</v>
      </c>
      <c r="C4560" s="15">
        <v>37.687756</v>
      </c>
      <c r="D4560" s="2" t="s">
        <v>9561</v>
      </c>
      <c r="E4560" s="14" t="s">
        <v>5052</v>
      </c>
      <c r="F4560" s="14" t="e" vm="2">
        <v>#VALUE!</v>
      </c>
      <c r="G4560" s="2" t="str">
        <f>_xlfn.XLOOKUP(E4560,missing_cities!$Q$2:$Q$56,missing_cities!$R$2:$R$56,"Not Found",0)</f>
        <v>Russia</v>
      </c>
      <c r="H4560" t="str">
        <f>_xlfn.XLOOKUP(E4560,missing_cities!$Q$2:$Q$56,missing_cities!$S$2:$S$56,"Not Found",0)</f>
        <v>Europe</v>
      </c>
      <c r="I4560" t="s">
        <v>3449</v>
      </c>
      <c r="J4560" s="15">
        <v>0.15</v>
      </c>
      <c r="K4560" t="s">
        <v>19</v>
      </c>
      <c r="L4560" s="15" t="str">
        <f t="shared" si="142"/>
        <v>9:00-18:00</v>
      </c>
      <c r="M4560" s="16">
        <f t="shared" si="143"/>
        <v>0.37</v>
      </c>
      <c r="N4560" s="15">
        <v>17.190000000000001</v>
      </c>
      <c r="O4560" s="15">
        <v>76</v>
      </c>
      <c r="P4560" t="s">
        <v>39</v>
      </c>
      <c r="Q4560">
        <v>22</v>
      </c>
      <c r="R4560" t="s">
        <v>40</v>
      </c>
      <c r="S4560">
        <v>2010</v>
      </c>
      <c r="T4560" t="s">
        <v>22</v>
      </c>
      <c r="U4560" s="15">
        <v>4.2</v>
      </c>
      <c r="V4560" s="15">
        <v>7</v>
      </c>
      <c r="W4560" t="s">
        <v>32</v>
      </c>
    </row>
    <row r="4561" spans="1:23">
      <c r="A4561" t="s">
        <v>4606</v>
      </c>
      <c r="B4561">
        <v>37.702888000000002</v>
      </c>
      <c r="C4561" s="15">
        <v>-122.463826</v>
      </c>
      <c r="D4561" s="2" t="s">
        <v>9562</v>
      </c>
      <c r="E4561" s="14" t="s">
        <v>5061</v>
      </c>
      <c r="F4561" s="14" t="e" vm="5">
        <v>#VALUE!</v>
      </c>
      <c r="G4561" s="2" t="str">
        <f>_xlfn.XLOOKUP(E4561,missing_cities!$Q$2:$Q$56,missing_cities!$R$2:$R$56,"Not Found",0)</f>
        <v>United States</v>
      </c>
      <c r="H4561" t="str">
        <f>_xlfn.XLOOKUP(E4561,missing_cities!$Q$2:$Q$56,missing_cities!$S$2:$S$56,"Not Found",0)</f>
        <v>North America</v>
      </c>
      <c r="I4561" t="s">
        <v>3449</v>
      </c>
      <c r="J4561" s="15">
        <v>0.41</v>
      </c>
      <c r="K4561" t="s">
        <v>34</v>
      </c>
      <c r="L4561" s="15" t="str">
        <f t="shared" si="142"/>
        <v>6:00-22:00</v>
      </c>
      <c r="M4561" s="16">
        <f t="shared" si="143"/>
        <v>0.67</v>
      </c>
      <c r="N4561" s="15">
        <v>9.2899999999999991</v>
      </c>
      <c r="O4561" s="15">
        <v>19</v>
      </c>
      <c r="P4561" t="s">
        <v>37</v>
      </c>
      <c r="Q4561">
        <v>22</v>
      </c>
      <c r="R4561" t="s">
        <v>21</v>
      </c>
      <c r="S4561">
        <v>2012</v>
      </c>
      <c r="T4561" t="s">
        <v>31</v>
      </c>
      <c r="U4561" s="15">
        <v>4.9000000000000004</v>
      </c>
      <c r="V4561" s="15">
        <v>9</v>
      </c>
      <c r="W4561" t="s">
        <v>32</v>
      </c>
    </row>
    <row r="4562" spans="1:23">
      <c r="A4562" t="s">
        <v>4607</v>
      </c>
      <c r="B4562">
        <v>37.535139999999998</v>
      </c>
      <c r="C4562" s="15">
        <v>126.942993</v>
      </c>
      <c r="D4562" s="2" t="s">
        <v>9563</v>
      </c>
      <c r="E4562" s="14" t="s">
        <v>5063</v>
      </c>
      <c r="F4562" s="14" t="e" vm="6">
        <v>#VALUE!</v>
      </c>
      <c r="G4562" s="2" t="str">
        <f>_xlfn.XLOOKUP(E4562,missing_cities!$Q$2:$Q$56,missing_cities!$R$2:$R$56,"Not Found",0)</f>
        <v>South Korea</v>
      </c>
      <c r="H4562" t="str">
        <f>_xlfn.XLOOKUP(E4562,missing_cities!$Q$2:$Q$56,missing_cities!$S$2:$S$56,"Not Found",0)</f>
        <v>Asia</v>
      </c>
      <c r="I4562" t="s">
        <v>3449</v>
      </c>
      <c r="J4562" s="15">
        <v>0.24</v>
      </c>
      <c r="K4562" t="s">
        <v>19</v>
      </c>
      <c r="L4562" s="15" t="str">
        <f t="shared" si="142"/>
        <v>9:00-18:00</v>
      </c>
      <c r="M4562" s="16">
        <f t="shared" si="143"/>
        <v>0.37</v>
      </c>
      <c r="N4562" s="15">
        <v>14.89</v>
      </c>
      <c r="O4562" s="15">
        <v>52</v>
      </c>
      <c r="P4562" t="s">
        <v>20</v>
      </c>
      <c r="Q4562">
        <v>150</v>
      </c>
      <c r="R4562" t="s">
        <v>42</v>
      </c>
      <c r="S4562">
        <v>2013</v>
      </c>
      <c r="T4562" t="s">
        <v>31</v>
      </c>
      <c r="U4562" s="15">
        <v>3.8</v>
      </c>
      <c r="V4562" s="15">
        <v>2</v>
      </c>
      <c r="W4562" t="s">
        <v>27</v>
      </c>
    </row>
    <row r="4563" spans="1:23">
      <c r="A4563" t="s">
        <v>4608</v>
      </c>
      <c r="B4563">
        <v>-33.842146999999997</v>
      </c>
      <c r="C4563" s="15">
        <v>18.422962999999999</v>
      </c>
      <c r="D4563" s="2" t="s">
        <v>9564</v>
      </c>
      <c r="E4563" s="14" t="s">
        <v>5085</v>
      </c>
      <c r="F4563" s="14" t="e" vm="12">
        <v>#VALUE!</v>
      </c>
      <c r="G4563" s="2" t="str">
        <f>_xlfn.XLOOKUP(E4563,missing_cities!$Q$2:$Q$56,missing_cities!$R$2:$R$56,"Not Found",0)</f>
        <v>South Africa</v>
      </c>
      <c r="H4563" t="str">
        <f>_xlfn.XLOOKUP(E4563,missing_cities!$Q$2:$Q$56,missing_cities!$S$2:$S$56,"Not Found",0)</f>
        <v>Africa</v>
      </c>
      <c r="I4563" t="s">
        <v>3449</v>
      </c>
      <c r="J4563" s="15">
        <v>0.13</v>
      </c>
      <c r="K4563" t="s">
        <v>34</v>
      </c>
      <c r="L4563" s="15" t="str">
        <f t="shared" si="142"/>
        <v>6:00-22:00</v>
      </c>
      <c r="M4563" s="16">
        <f t="shared" si="143"/>
        <v>0.67</v>
      </c>
      <c r="N4563" s="15">
        <v>10.43</v>
      </c>
      <c r="O4563" s="15">
        <v>89</v>
      </c>
      <c r="P4563" t="s">
        <v>29</v>
      </c>
      <c r="Q4563">
        <v>22</v>
      </c>
      <c r="R4563" t="s">
        <v>42</v>
      </c>
      <c r="S4563">
        <v>2021</v>
      </c>
      <c r="T4563" t="s">
        <v>31</v>
      </c>
      <c r="U4563" s="15">
        <v>4.0999999999999996</v>
      </c>
      <c r="V4563" s="15">
        <v>4</v>
      </c>
      <c r="W4563" t="s">
        <v>27</v>
      </c>
    </row>
    <row r="4564" spans="1:23">
      <c r="A4564" t="s">
        <v>4609</v>
      </c>
      <c r="B4564">
        <v>43.622281000000001</v>
      </c>
      <c r="C4564" s="15">
        <v>-79.485513999999995</v>
      </c>
      <c r="D4564" s="2" t="s">
        <v>9565</v>
      </c>
      <c r="E4564" s="14" t="s">
        <v>5050</v>
      </c>
      <c r="F4564" s="14" t="e" vm="1">
        <v>#VALUE!</v>
      </c>
      <c r="G4564" s="2" t="str">
        <f>_xlfn.XLOOKUP(E4564,missing_cities!$Q$2:$Q$56,missing_cities!$R$2:$R$56,"Not Found",0)</f>
        <v>Canada</v>
      </c>
      <c r="H4564" t="str">
        <f>_xlfn.XLOOKUP(E4564,missing_cities!$Q$2:$Q$56,missing_cities!$S$2:$S$56,"Not Found",0)</f>
        <v>North America</v>
      </c>
      <c r="I4564" t="s">
        <v>3449</v>
      </c>
      <c r="J4564" s="15">
        <v>0.15</v>
      </c>
      <c r="K4564" t="s">
        <v>34</v>
      </c>
      <c r="L4564" s="15" t="str">
        <f t="shared" si="142"/>
        <v>6:00-22:00</v>
      </c>
      <c r="M4564" s="16">
        <f t="shared" si="143"/>
        <v>0.67</v>
      </c>
      <c r="N4564" s="15">
        <v>5.37</v>
      </c>
      <c r="O4564" s="15">
        <v>36</v>
      </c>
      <c r="P4564" t="s">
        <v>29</v>
      </c>
      <c r="Q4564">
        <v>150</v>
      </c>
      <c r="R4564" t="s">
        <v>21</v>
      </c>
      <c r="S4564">
        <v>2021</v>
      </c>
      <c r="T4564" t="s">
        <v>31</v>
      </c>
      <c r="U4564" s="15">
        <v>4</v>
      </c>
      <c r="V4564" s="15">
        <v>9</v>
      </c>
      <c r="W4564" t="s">
        <v>23</v>
      </c>
    </row>
    <row r="4565" spans="1:23">
      <c r="A4565" t="s">
        <v>4610</v>
      </c>
      <c r="B4565">
        <v>43.638286000000001</v>
      </c>
      <c r="C4565" s="15">
        <v>-79.330886000000007</v>
      </c>
      <c r="D4565" s="2" t="s">
        <v>9566</v>
      </c>
      <c r="E4565" s="14" t="s">
        <v>5050</v>
      </c>
      <c r="F4565" s="14" t="e" vm="1">
        <v>#VALUE!</v>
      </c>
      <c r="G4565" s="2" t="str">
        <f>_xlfn.XLOOKUP(E4565,missing_cities!$Q$2:$Q$56,missing_cities!$R$2:$R$56,"Not Found",0)</f>
        <v>Canada</v>
      </c>
      <c r="H4565" t="str">
        <f>_xlfn.XLOOKUP(E4565,missing_cities!$Q$2:$Q$56,missing_cities!$S$2:$S$56,"Not Found",0)</f>
        <v>North America</v>
      </c>
      <c r="I4565" t="s">
        <v>3449</v>
      </c>
      <c r="J4565" s="15">
        <v>0.39</v>
      </c>
      <c r="K4565" t="s">
        <v>34</v>
      </c>
      <c r="L4565" s="15" t="str">
        <f t="shared" si="142"/>
        <v>6:00-22:00</v>
      </c>
      <c r="M4565" s="16">
        <f t="shared" si="143"/>
        <v>0.67</v>
      </c>
      <c r="N4565" s="15">
        <v>19.690000000000001</v>
      </c>
      <c r="O4565" s="15">
        <v>91</v>
      </c>
      <c r="P4565" t="s">
        <v>20</v>
      </c>
      <c r="Q4565">
        <v>150</v>
      </c>
      <c r="R4565" t="s">
        <v>21</v>
      </c>
      <c r="S4565">
        <v>2013</v>
      </c>
      <c r="T4565" t="s">
        <v>31</v>
      </c>
      <c r="U4565" s="15">
        <v>4.3</v>
      </c>
      <c r="V4565" s="15">
        <v>5</v>
      </c>
      <c r="W4565" t="s">
        <v>23</v>
      </c>
    </row>
    <row r="4566" spans="1:23">
      <c r="A4566" t="s">
        <v>4611</v>
      </c>
      <c r="B4566">
        <v>25.262806000000001</v>
      </c>
      <c r="C4566" s="15">
        <v>55.232444999999998</v>
      </c>
      <c r="D4566" s="2" t="s">
        <v>9567</v>
      </c>
      <c r="E4566" s="14" t="s">
        <v>5076</v>
      </c>
      <c r="F4566" s="14" t="e" vm="10">
        <v>#VALUE!</v>
      </c>
      <c r="G4566" s="2" t="str">
        <f>_xlfn.XLOOKUP(E4566,missing_cities!$Q$2:$Q$56,missing_cities!$R$2:$R$56,"Not Found",0)</f>
        <v>United Arab Emirates</v>
      </c>
      <c r="H4566" t="str">
        <f>_xlfn.XLOOKUP(E4566,missing_cities!$Q$2:$Q$56,missing_cities!$S$2:$S$56,"Not Found",0)</f>
        <v>Asia</v>
      </c>
      <c r="I4566" t="s">
        <v>3449</v>
      </c>
      <c r="J4566" s="15">
        <v>0.18</v>
      </c>
      <c r="K4566" t="s">
        <v>19</v>
      </c>
      <c r="L4566" s="15" t="str">
        <f t="shared" si="142"/>
        <v>9:00-18:00</v>
      </c>
      <c r="M4566" s="16">
        <f t="shared" si="143"/>
        <v>0.37</v>
      </c>
      <c r="N4566" s="15">
        <v>17.41</v>
      </c>
      <c r="O4566" s="15">
        <v>41</v>
      </c>
      <c r="P4566" t="s">
        <v>29</v>
      </c>
      <c r="Q4566">
        <v>150</v>
      </c>
      <c r="R4566" t="s">
        <v>37</v>
      </c>
      <c r="S4566">
        <v>2019</v>
      </c>
      <c r="T4566" t="s">
        <v>31</v>
      </c>
      <c r="U4566" s="15">
        <v>3.6</v>
      </c>
      <c r="V4566" s="15">
        <v>4</v>
      </c>
      <c r="W4566" t="s">
        <v>27</v>
      </c>
    </row>
    <row r="4567" spans="1:23">
      <c r="A4567" t="s">
        <v>4612</v>
      </c>
      <c r="B4567">
        <v>-23.514125</v>
      </c>
      <c r="C4567" s="15">
        <v>-46.501463000000001</v>
      </c>
      <c r="D4567" s="2" t="s">
        <v>9568</v>
      </c>
      <c r="E4567" s="14" t="s">
        <v>5067</v>
      </c>
      <c r="F4567" s="14" t="e" vm="7">
        <v>#VALUE!</v>
      </c>
      <c r="G4567" s="2" t="str">
        <f>_xlfn.XLOOKUP(E4567,missing_cities!$Q$2:$Q$56,missing_cities!$R$2:$R$56,"Not Found",0)</f>
        <v>Brazil</v>
      </c>
      <c r="H4567" t="str">
        <f>_xlfn.XLOOKUP(E4567,missing_cities!$Q$2:$Q$56,missing_cities!$S$2:$S$56,"Not Found",0)</f>
        <v>South America</v>
      </c>
      <c r="I4567" t="s">
        <v>3449</v>
      </c>
      <c r="J4567" s="15">
        <v>0.19</v>
      </c>
      <c r="K4567" s="1">
        <v>45862</v>
      </c>
      <c r="L4567" s="15" t="str">
        <f t="shared" si="142"/>
        <v>9.00-21.00</v>
      </c>
      <c r="M4567" s="16">
        <f t="shared" si="143"/>
        <v>12</v>
      </c>
      <c r="N4567" s="15">
        <v>7.96</v>
      </c>
      <c r="O4567" s="15">
        <v>23</v>
      </c>
      <c r="P4567" t="s">
        <v>37</v>
      </c>
      <c r="Q4567">
        <v>150</v>
      </c>
      <c r="R4567" t="s">
        <v>21</v>
      </c>
      <c r="S4567">
        <v>2019</v>
      </c>
      <c r="T4567" t="s">
        <v>22</v>
      </c>
      <c r="U4567" s="15">
        <v>3.3</v>
      </c>
      <c r="V4567" s="15">
        <v>6</v>
      </c>
      <c r="W4567" t="s">
        <v>27</v>
      </c>
    </row>
    <row r="4568" spans="1:23">
      <c r="A4568" t="s">
        <v>4613</v>
      </c>
      <c r="B4568">
        <v>37.514729000000003</v>
      </c>
      <c r="C4568" s="15">
        <v>126.99441899999999</v>
      </c>
      <c r="D4568" s="2" t="s">
        <v>9569</v>
      </c>
      <c r="E4568" s="14" t="s">
        <v>5063</v>
      </c>
      <c r="F4568" s="14" t="e" vm="6">
        <v>#VALUE!</v>
      </c>
      <c r="G4568" s="2" t="str">
        <f>_xlfn.XLOOKUP(E4568,missing_cities!$Q$2:$Q$56,missing_cities!$R$2:$R$56,"Not Found",0)</f>
        <v>South Korea</v>
      </c>
      <c r="H4568" t="str">
        <f>_xlfn.XLOOKUP(E4568,missing_cities!$Q$2:$Q$56,missing_cities!$S$2:$S$56,"Not Found",0)</f>
        <v>Asia</v>
      </c>
      <c r="I4568" t="s">
        <v>3449</v>
      </c>
      <c r="J4568" s="15">
        <v>0.39</v>
      </c>
      <c r="K4568" t="s">
        <v>34</v>
      </c>
      <c r="L4568" s="15" t="str">
        <f t="shared" si="142"/>
        <v>6:00-22:00</v>
      </c>
      <c r="M4568" s="16">
        <f t="shared" si="143"/>
        <v>0.67</v>
      </c>
      <c r="N4568" s="15">
        <v>5.55</v>
      </c>
      <c r="O4568" s="15">
        <v>36</v>
      </c>
      <c r="P4568" t="s">
        <v>37</v>
      </c>
      <c r="Q4568">
        <v>350</v>
      </c>
      <c r="R4568" t="s">
        <v>42</v>
      </c>
      <c r="S4568">
        <v>2016</v>
      </c>
      <c r="T4568" t="s">
        <v>22</v>
      </c>
      <c r="U4568" s="15">
        <v>3</v>
      </c>
      <c r="V4568" s="15">
        <v>3</v>
      </c>
      <c r="W4568" t="s">
        <v>23</v>
      </c>
    </row>
    <row r="4569" spans="1:23">
      <c r="A4569" t="s">
        <v>4614</v>
      </c>
      <c r="B4569">
        <v>37.773389000000002</v>
      </c>
      <c r="C4569" s="15">
        <v>-122.410282</v>
      </c>
      <c r="D4569" s="2" t="s">
        <v>9570</v>
      </c>
      <c r="E4569" s="14" t="s">
        <v>5061</v>
      </c>
      <c r="F4569" s="14" t="e" vm="5">
        <v>#VALUE!</v>
      </c>
      <c r="G4569" s="2" t="str">
        <f>_xlfn.XLOOKUP(E4569,missing_cities!$Q$2:$Q$56,missing_cities!$R$2:$R$56,"Not Found",0)</f>
        <v>United States</v>
      </c>
      <c r="H4569" t="str">
        <f>_xlfn.XLOOKUP(E4569,missing_cities!$Q$2:$Q$56,missing_cities!$S$2:$S$56,"Not Found",0)</f>
        <v>North America</v>
      </c>
      <c r="I4569" t="s">
        <v>3449</v>
      </c>
      <c r="J4569" s="15">
        <v>0.49</v>
      </c>
      <c r="K4569" s="1">
        <v>45862</v>
      </c>
      <c r="L4569" s="15" t="str">
        <f t="shared" si="142"/>
        <v>9.00-21.00</v>
      </c>
      <c r="M4569" s="16">
        <f t="shared" si="143"/>
        <v>12</v>
      </c>
      <c r="N4569" s="15">
        <v>15.52</v>
      </c>
      <c r="O4569" s="15">
        <v>21</v>
      </c>
      <c r="P4569" t="s">
        <v>37</v>
      </c>
      <c r="Q4569">
        <v>50</v>
      </c>
      <c r="R4569" t="s">
        <v>48</v>
      </c>
      <c r="S4569">
        <v>2023</v>
      </c>
      <c r="T4569" t="s">
        <v>22</v>
      </c>
      <c r="U4569" s="15">
        <v>3</v>
      </c>
      <c r="V4569" s="15">
        <v>5</v>
      </c>
      <c r="W4569" t="s">
        <v>27</v>
      </c>
    </row>
    <row r="4570" spans="1:23">
      <c r="A4570" t="s">
        <v>4615</v>
      </c>
      <c r="B4570">
        <v>19.087799</v>
      </c>
      <c r="C4570" s="15">
        <v>72.994202000000001</v>
      </c>
      <c r="D4570" s="2" t="s">
        <v>9571</v>
      </c>
      <c r="E4570" s="14" t="s">
        <v>5079</v>
      </c>
      <c r="F4570" s="14" t="e" vm="11">
        <v>#VALUE!</v>
      </c>
      <c r="G4570" s="2" t="str">
        <f>_xlfn.XLOOKUP(E4570,missing_cities!$Q$2:$Q$56,missing_cities!$R$2:$R$56,"Not Found",0)</f>
        <v>India</v>
      </c>
      <c r="H4570" t="str">
        <f>_xlfn.XLOOKUP(E4570,missing_cities!$Q$2:$Q$56,missing_cities!$S$2:$S$56,"Not Found",0)</f>
        <v>Asia</v>
      </c>
      <c r="I4570" t="s">
        <v>3449</v>
      </c>
      <c r="J4570" s="15">
        <v>0.3</v>
      </c>
      <c r="K4570" t="s">
        <v>19</v>
      </c>
      <c r="L4570" s="15" t="str">
        <f t="shared" si="142"/>
        <v>9:00-18:00</v>
      </c>
      <c r="M4570" s="16">
        <f t="shared" si="143"/>
        <v>0.37</v>
      </c>
      <c r="N4570" s="15">
        <v>17.62</v>
      </c>
      <c r="O4570" s="15">
        <v>36</v>
      </c>
      <c r="P4570" t="s">
        <v>29</v>
      </c>
      <c r="Q4570">
        <v>150</v>
      </c>
      <c r="R4570" t="s">
        <v>37</v>
      </c>
      <c r="S4570">
        <v>2015</v>
      </c>
      <c r="T4570" t="s">
        <v>31</v>
      </c>
      <c r="U4570" s="15">
        <v>4.5</v>
      </c>
      <c r="V4570" s="15">
        <v>9</v>
      </c>
      <c r="W4570" t="s">
        <v>32</v>
      </c>
    </row>
    <row r="4571" spans="1:23">
      <c r="A4571" t="s">
        <v>4616</v>
      </c>
      <c r="B4571">
        <v>37.856115000000003</v>
      </c>
      <c r="C4571" s="15">
        <v>-122.391155</v>
      </c>
      <c r="D4571" s="2" t="s">
        <v>9572</v>
      </c>
      <c r="E4571" s="14" t="s">
        <v>5061</v>
      </c>
      <c r="F4571" s="14" t="e" vm="5">
        <v>#VALUE!</v>
      </c>
      <c r="G4571" s="2" t="str">
        <f>_xlfn.XLOOKUP(E4571,missing_cities!$Q$2:$Q$56,missing_cities!$R$2:$R$56,"Not Found",0)</f>
        <v>United States</v>
      </c>
      <c r="H4571" t="str">
        <f>_xlfn.XLOOKUP(E4571,missing_cities!$Q$2:$Q$56,missing_cities!$S$2:$S$56,"Not Found",0)</f>
        <v>North America</v>
      </c>
      <c r="I4571" t="s">
        <v>3449</v>
      </c>
      <c r="J4571" s="15">
        <v>0.16</v>
      </c>
      <c r="K4571" t="s">
        <v>19</v>
      </c>
      <c r="L4571" s="15" t="str">
        <f t="shared" si="142"/>
        <v>9:00-18:00</v>
      </c>
      <c r="M4571" s="16">
        <f t="shared" si="143"/>
        <v>0.37</v>
      </c>
      <c r="N4571" s="15">
        <v>15.27</v>
      </c>
      <c r="O4571" s="15">
        <v>97</v>
      </c>
      <c r="P4571" t="s">
        <v>25</v>
      </c>
      <c r="Q4571">
        <v>22</v>
      </c>
      <c r="R4571" t="s">
        <v>37</v>
      </c>
      <c r="S4571">
        <v>2021</v>
      </c>
      <c r="T4571" t="s">
        <v>31</v>
      </c>
      <c r="U4571" s="15">
        <v>3.9</v>
      </c>
      <c r="V4571" s="15">
        <v>1</v>
      </c>
      <c r="W4571" t="s">
        <v>23</v>
      </c>
    </row>
    <row r="4572" spans="1:23">
      <c r="A4572" t="s">
        <v>4617</v>
      </c>
      <c r="B4572">
        <v>18.906324000000001</v>
      </c>
      <c r="C4572" s="15">
        <v>72.805745000000002</v>
      </c>
      <c r="D4572" s="2" t="s">
        <v>9573</v>
      </c>
      <c r="E4572" s="14" t="s">
        <v>5079</v>
      </c>
      <c r="F4572" s="14" t="e" vm="11">
        <v>#VALUE!</v>
      </c>
      <c r="G4572" s="2" t="str">
        <f>_xlfn.XLOOKUP(E4572,missing_cities!$Q$2:$Q$56,missing_cities!$R$2:$R$56,"Not Found",0)</f>
        <v>India</v>
      </c>
      <c r="H4572" t="str">
        <f>_xlfn.XLOOKUP(E4572,missing_cities!$Q$2:$Q$56,missing_cities!$S$2:$S$56,"Not Found",0)</f>
        <v>Asia</v>
      </c>
      <c r="I4572" t="s">
        <v>3449</v>
      </c>
      <c r="J4572" s="15">
        <v>0.49</v>
      </c>
      <c r="K4572" t="s">
        <v>19</v>
      </c>
      <c r="L4572" s="15" t="str">
        <f t="shared" si="142"/>
        <v>9:00-18:00</v>
      </c>
      <c r="M4572" s="16">
        <f t="shared" si="143"/>
        <v>0.37</v>
      </c>
      <c r="N4572" s="15">
        <v>6.19</v>
      </c>
      <c r="O4572" s="15">
        <v>88</v>
      </c>
      <c r="P4572" t="s">
        <v>20</v>
      </c>
      <c r="Q4572">
        <v>150</v>
      </c>
      <c r="R4572" t="s">
        <v>21</v>
      </c>
      <c r="S4572">
        <v>2010</v>
      </c>
      <c r="T4572" t="s">
        <v>22</v>
      </c>
      <c r="U4572" s="15">
        <v>4</v>
      </c>
      <c r="V4572" s="15">
        <v>1</v>
      </c>
      <c r="W4572" t="s">
        <v>32</v>
      </c>
    </row>
    <row r="4573" spans="1:23">
      <c r="A4573" t="s">
        <v>4618</v>
      </c>
      <c r="B4573">
        <v>-84.785422999999994</v>
      </c>
      <c r="C4573" s="15">
        <v>142.81133600000001</v>
      </c>
      <c r="D4573" s="2" t="s">
        <v>9574</v>
      </c>
      <c r="E4573" s="14" t="str">
        <f>_xlfn.XLOOKUP(C4573,missing_cities!B:B,missing_cities!C:C,"Not Found",0)</f>
        <v>Not Found</v>
      </c>
      <c r="F4573" s="14" t="s">
        <v>9990</v>
      </c>
      <c r="G4573" s="2" t="str">
        <f>_xlfn.XLOOKUP(E4573,missing_cities!$Q$2:$Q$56,missing_cities!$R$2:$R$56,"Not Found",0)</f>
        <v>Not Found</v>
      </c>
      <c r="H4573" t="str">
        <f>_xlfn.XLOOKUP(E4573,missing_cities!$Q$2:$Q$56,missing_cities!$S$2:$S$56,"Not Found",0)</f>
        <v>Not Found</v>
      </c>
      <c r="I4573" t="s">
        <v>3449</v>
      </c>
      <c r="J4573" s="15">
        <v>0.15</v>
      </c>
      <c r="K4573" t="s">
        <v>19</v>
      </c>
      <c r="L4573" s="15" t="str">
        <f t="shared" si="142"/>
        <v>9:00-18:00</v>
      </c>
      <c r="M4573" s="16">
        <f t="shared" si="143"/>
        <v>0.37</v>
      </c>
      <c r="N4573" s="15">
        <v>12.42</v>
      </c>
      <c r="O4573" s="15">
        <v>89</v>
      </c>
      <c r="P4573" t="s">
        <v>25</v>
      </c>
      <c r="Q4573">
        <v>22</v>
      </c>
      <c r="R4573" t="s">
        <v>76</v>
      </c>
      <c r="S4573">
        <v>2011</v>
      </c>
      <c r="T4573" t="s">
        <v>22</v>
      </c>
      <c r="U4573" s="15">
        <v>4.5</v>
      </c>
      <c r="V4573" s="15">
        <v>10</v>
      </c>
      <c r="W4573" t="s">
        <v>27</v>
      </c>
    </row>
    <row r="4574" spans="1:23">
      <c r="A4574" t="s">
        <v>4619</v>
      </c>
      <c r="B4574">
        <v>25.294951000000001</v>
      </c>
      <c r="C4574" s="15">
        <v>55.319629999999997</v>
      </c>
      <c r="D4574" s="2" t="s">
        <v>9575</v>
      </c>
      <c r="E4574" s="14" t="s">
        <v>5076</v>
      </c>
      <c r="F4574" s="14" t="e" vm="10">
        <v>#VALUE!</v>
      </c>
      <c r="G4574" s="2" t="str">
        <f>_xlfn.XLOOKUP(E4574,missing_cities!$Q$2:$Q$56,missing_cities!$R$2:$R$56,"Not Found",0)</f>
        <v>United Arab Emirates</v>
      </c>
      <c r="H4574" t="str">
        <f>_xlfn.XLOOKUP(E4574,missing_cities!$Q$2:$Q$56,missing_cities!$S$2:$S$56,"Not Found",0)</f>
        <v>Asia</v>
      </c>
      <c r="I4574" t="s">
        <v>3449</v>
      </c>
      <c r="J4574" s="15">
        <v>0.44</v>
      </c>
      <c r="K4574" t="s">
        <v>34</v>
      </c>
      <c r="L4574" s="15" t="str">
        <f t="shared" si="142"/>
        <v>6:00-22:00</v>
      </c>
      <c r="M4574" s="16">
        <f t="shared" si="143"/>
        <v>0.67</v>
      </c>
      <c r="N4574" s="15">
        <v>12.6</v>
      </c>
      <c r="O4574" s="15">
        <v>48</v>
      </c>
      <c r="P4574" t="s">
        <v>25</v>
      </c>
      <c r="Q4574">
        <v>150</v>
      </c>
      <c r="R4574" t="s">
        <v>74</v>
      </c>
      <c r="S4574">
        <v>2013</v>
      </c>
      <c r="T4574" t="s">
        <v>31</v>
      </c>
      <c r="U4574" s="15">
        <v>4.5999999999999996</v>
      </c>
      <c r="V4574" s="15">
        <v>10</v>
      </c>
      <c r="W4574" t="s">
        <v>27</v>
      </c>
    </row>
    <row r="4575" spans="1:23">
      <c r="A4575" t="s">
        <v>4620</v>
      </c>
      <c r="B4575">
        <v>37.754275</v>
      </c>
      <c r="C4575" s="15">
        <v>-122.429929</v>
      </c>
      <c r="D4575" s="2" t="s">
        <v>9576</v>
      </c>
      <c r="E4575" s="14" t="s">
        <v>5061</v>
      </c>
      <c r="F4575" s="14" t="e" vm="5">
        <v>#VALUE!</v>
      </c>
      <c r="G4575" s="2" t="str">
        <f>_xlfn.XLOOKUP(E4575,missing_cities!$Q$2:$Q$56,missing_cities!$R$2:$R$56,"Not Found",0)</f>
        <v>United States</v>
      </c>
      <c r="H4575" t="str">
        <f>_xlfn.XLOOKUP(E4575,missing_cities!$Q$2:$Q$56,missing_cities!$S$2:$S$56,"Not Found",0)</f>
        <v>North America</v>
      </c>
      <c r="I4575" t="s">
        <v>3449</v>
      </c>
      <c r="J4575" s="15">
        <v>0.28000000000000003</v>
      </c>
      <c r="K4575" s="1">
        <v>45862</v>
      </c>
      <c r="L4575" s="15" t="str">
        <f t="shared" si="142"/>
        <v>9.00-21.00</v>
      </c>
      <c r="M4575" s="16">
        <f t="shared" si="143"/>
        <v>12</v>
      </c>
      <c r="N4575" s="15">
        <v>7.27</v>
      </c>
      <c r="O4575" s="15">
        <v>95</v>
      </c>
      <c r="P4575" t="s">
        <v>39</v>
      </c>
      <c r="Q4575">
        <v>150</v>
      </c>
      <c r="R4575" t="s">
        <v>37</v>
      </c>
      <c r="S4575">
        <v>2010</v>
      </c>
      <c r="T4575" t="s">
        <v>22</v>
      </c>
      <c r="U4575" s="15">
        <v>3.1</v>
      </c>
      <c r="V4575" s="15">
        <v>1</v>
      </c>
      <c r="W4575" t="s">
        <v>27</v>
      </c>
    </row>
    <row r="4576" spans="1:23">
      <c r="A4576" t="s">
        <v>4621</v>
      </c>
      <c r="B4576">
        <v>41.920394999999999</v>
      </c>
      <c r="C4576" s="15">
        <v>-87.696468999999993</v>
      </c>
      <c r="D4576" s="2" t="s">
        <v>9577</v>
      </c>
      <c r="E4576" s="14" t="s">
        <v>5065</v>
      </c>
      <c r="F4576" s="14" t="e" vm="5">
        <v>#VALUE!</v>
      </c>
      <c r="G4576" s="2" t="str">
        <f>_xlfn.XLOOKUP(E4576,missing_cities!$Q$2:$Q$56,missing_cities!$R$2:$R$56,"Not Found",0)</f>
        <v>United States</v>
      </c>
      <c r="H4576" t="str">
        <f>_xlfn.XLOOKUP(E4576,missing_cities!$Q$2:$Q$56,missing_cities!$S$2:$S$56,"Not Found",0)</f>
        <v>North America</v>
      </c>
      <c r="I4576" t="s">
        <v>3449</v>
      </c>
      <c r="J4576" s="15">
        <v>0.25</v>
      </c>
      <c r="K4576" t="s">
        <v>34</v>
      </c>
      <c r="L4576" s="15" t="str">
        <f t="shared" si="142"/>
        <v>6:00-22:00</v>
      </c>
      <c r="M4576" s="16">
        <f t="shared" si="143"/>
        <v>0.67</v>
      </c>
      <c r="N4576" s="15">
        <v>13.77</v>
      </c>
      <c r="O4576" s="15">
        <v>71</v>
      </c>
      <c r="P4576" t="s">
        <v>29</v>
      </c>
      <c r="Q4576">
        <v>22</v>
      </c>
      <c r="R4576" t="s">
        <v>44</v>
      </c>
      <c r="S4576">
        <v>2021</v>
      </c>
      <c r="T4576" t="s">
        <v>31</v>
      </c>
      <c r="U4576" s="15">
        <v>3.6</v>
      </c>
      <c r="V4576" s="15">
        <v>6</v>
      </c>
      <c r="W4576" t="s">
        <v>32</v>
      </c>
    </row>
    <row r="4577" spans="1:23">
      <c r="A4577" t="s">
        <v>4622</v>
      </c>
      <c r="B4577">
        <v>22.272513</v>
      </c>
      <c r="C4577" s="15">
        <v>165.88046</v>
      </c>
      <c r="D4577" s="2" t="s">
        <v>9578</v>
      </c>
      <c r="E4577" s="14" t="str">
        <f>_xlfn.XLOOKUP(C4577,missing_cities!B:B,missing_cities!C:C,"Not Found",0)</f>
        <v>Error</v>
      </c>
      <c r="F4577" s="14" t="s">
        <v>9987</v>
      </c>
      <c r="G4577" s="2" t="str">
        <f>_xlfn.XLOOKUP(E4577,missing_cities!$Q$2:$Q$56,missing_cities!$R$2:$R$56,"Not Found",0)</f>
        <v>Error</v>
      </c>
      <c r="H4577" t="str">
        <f>_xlfn.XLOOKUP(E4577,missing_cities!$Q$2:$Q$56,missing_cities!$S$2:$S$56,"Not Found",0)</f>
        <v>Error</v>
      </c>
      <c r="I4577" t="s">
        <v>3449</v>
      </c>
      <c r="J4577" s="15">
        <v>0.26</v>
      </c>
      <c r="K4577" s="1">
        <v>45862</v>
      </c>
      <c r="L4577" s="15" t="str">
        <f t="shared" si="142"/>
        <v>9.00-21.00</v>
      </c>
      <c r="M4577" s="16">
        <f t="shared" si="143"/>
        <v>12</v>
      </c>
      <c r="N4577" s="15">
        <v>1.28</v>
      </c>
      <c r="O4577" s="15">
        <v>71</v>
      </c>
      <c r="P4577" t="s">
        <v>39</v>
      </c>
      <c r="Q4577">
        <v>50</v>
      </c>
      <c r="R4577" t="s">
        <v>97</v>
      </c>
      <c r="S4577">
        <v>2016</v>
      </c>
      <c r="T4577" t="s">
        <v>31</v>
      </c>
      <c r="U4577" s="15">
        <v>4.5</v>
      </c>
      <c r="V4577" s="15">
        <v>3</v>
      </c>
      <c r="W4577" t="s">
        <v>23</v>
      </c>
    </row>
    <row r="4578" spans="1:23">
      <c r="A4578" t="s">
        <v>4623</v>
      </c>
      <c r="B4578">
        <v>39.921194999999997</v>
      </c>
      <c r="C4578" s="15">
        <v>116.283781</v>
      </c>
      <c r="D4578" s="2" t="s">
        <v>9579</v>
      </c>
      <c r="E4578" s="14" t="s">
        <v>5071</v>
      </c>
      <c r="F4578" s="14" t="e" vm="9">
        <v>#VALUE!</v>
      </c>
      <c r="G4578" s="2" t="str">
        <f>_xlfn.XLOOKUP(E4578,missing_cities!$Q$2:$Q$56,missing_cities!$R$2:$R$56,"Not Found",0)</f>
        <v>China</v>
      </c>
      <c r="H4578" t="str">
        <f>_xlfn.XLOOKUP(E4578,missing_cities!$Q$2:$Q$56,missing_cities!$S$2:$S$56,"Not Found",0)</f>
        <v>Asia</v>
      </c>
      <c r="I4578" t="s">
        <v>3449</v>
      </c>
      <c r="J4578" s="15">
        <v>0.24</v>
      </c>
      <c r="K4578" t="s">
        <v>19</v>
      </c>
      <c r="L4578" s="15" t="str">
        <f t="shared" si="142"/>
        <v>9:00-18:00</v>
      </c>
      <c r="M4578" s="16">
        <f t="shared" si="143"/>
        <v>0.37</v>
      </c>
      <c r="N4578" s="15">
        <v>6.46</v>
      </c>
      <c r="O4578" s="15">
        <v>18</v>
      </c>
      <c r="P4578" t="s">
        <v>20</v>
      </c>
      <c r="Q4578">
        <v>22</v>
      </c>
      <c r="R4578" t="s">
        <v>35</v>
      </c>
      <c r="S4578">
        <v>2014</v>
      </c>
      <c r="T4578" t="s">
        <v>31</v>
      </c>
      <c r="U4578" s="15">
        <v>4.9000000000000004</v>
      </c>
      <c r="V4578" s="15">
        <v>1</v>
      </c>
      <c r="W4578" t="s">
        <v>23</v>
      </c>
    </row>
    <row r="4579" spans="1:23">
      <c r="A4579" t="s">
        <v>4624</v>
      </c>
      <c r="B4579">
        <v>13.832371999999999</v>
      </c>
      <c r="C4579" s="15">
        <v>100.574708</v>
      </c>
      <c r="D4579" s="2" t="s">
        <v>9580</v>
      </c>
      <c r="E4579" s="14" t="s">
        <v>5059</v>
      </c>
      <c r="F4579" s="14" t="e" vm="4">
        <v>#VALUE!</v>
      </c>
      <c r="G4579" s="2" t="str">
        <f>_xlfn.XLOOKUP(E4579,missing_cities!$Q$2:$Q$56,missing_cities!$R$2:$R$56,"Not Found",0)</f>
        <v>Thailand</v>
      </c>
      <c r="H4579" t="str">
        <f>_xlfn.XLOOKUP(E4579,missing_cities!$Q$2:$Q$56,missing_cities!$S$2:$S$56,"Not Found",0)</f>
        <v>Asia</v>
      </c>
      <c r="I4579" t="s">
        <v>3449</v>
      </c>
      <c r="J4579" s="15">
        <v>0.22</v>
      </c>
      <c r="K4579" t="s">
        <v>34</v>
      </c>
      <c r="L4579" s="15" t="str">
        <f t="shared" si="142"/>
        <v>6:00-22:00</v>
      </c>
      <c r="M4579" s="16">
        <f t="shared" si="143"/>
        <v>0.67</v>
      </c>
      <c r="N4579" s="15">
        <v>9.66</v>
      </c>
      <c r="O4579" s="15">
        <v>36</v>
      </c>
      <c r="P4579" t="s">
        <v>20</v>
      </c>
      <c r="Q4579">
        <v>50</v>
      </c>
      <c r="R4579" t="s">
        <v>67</v>
      </c>
      <c r="S4579">
        <v>2018</v>
      </c>
      <c r="T4579" t="s">
        <v>22</v>
      </c>
      <c r="U4579" s="15">
        <v>4.3</v>
      </c>
      <c r="V4579" s="15">
        <v>5</v>
      </c>
      <c r="W4579" t="s">
        <v>32</v>
      </c>
    </row>
    <row r="4580" spans="1:23">
      <c r="A4580" t="s">
        <v>4625</v>
      </c>
      <c r="B4580">
        <v>-33.757769000000003</v>
      </c>
      <c r="C4580" s="15">
        <v>151.21188000000001</v>
      </c>
      <c r="D4580" s="2" t="s">
        <v>9581</v>
      </c>
      <c r="E4580" s="14" t="s">
        <v>5069</v>
      </c>
      <c r="F4580" s="14" t="e" vm="8">
        <v>#VALUE!</v>
      </c>
      <c r="G4580" s="2" t="str">
        <f>_xlfn.XLOOKUP(E4580,missing_cities!$Q$2:$Q$56,missing_cities!$R$2:$R$56,"Not Found",0)</f>
        <v>Australia</v>
      </c>
      <c r="H4580" t="str">
        <f>_xlfn.XLOOKUP(E4580,missing_cities!$Q$2:$Q$56,missing_cities!$S$2:$S$56,"Not Found",0)</f>
        <v>Australia</v>
      </c>
      <c r="I4580" t="s">
        <v>3449</v>
      </c>
      <c r="J4580" s="15">
        <v>0.2</v>
      </c>
      <c r="K4580" t="s">
        <v>19</v>
      </c>
      <c r="L4580" s="15" t="str">
        <f t="shared" si="142"/>
        <v>9:00-18:00</v>
      </c>
      <c r="M4580" s="16">
        <f t="shared" si="143"/>
        <v>0.37</v>
      </c>
      <c r="N4580" s="15">
        <v>5.74</v>
      </c>
      <c r="O4580" s="15">
        <v>31</v>
      </c>
      <c r="P4580" t="s">
        <v>37</v>
      </c>
      <c r="Q4580">
        <v>22</v>
      </c>
      <c r="R4580" t="s">
        <v>37</v>
      </c>
      <c r="S4580">
        <v>2011</v>
      </c>
      <c r="T4580" t="s">
        <v>22</v>
      </c>
      <c r="U4580" s="15">
        <v>4.7</v>
      </c>
      <c r="V4580" s="15">
        <v>7</v>
      </c>
      <c r="W4580" t="s">
        <v>27</v>
      </c>
    </row>
    <row r="4581" spans="1:23">
      <c r="A4581" t="s">
        <v>4626</v>
      </c>
      <c r="B4581">
        <v>19.552191000000001</v>
      </c>
      <c r="C4581" s="15">
        <v>-99.032561999999999</v>
      </c>
      <c r="D4581" s="2" t="s">
        <v>9582</v>
      </c>
      <c r="E4581" s="14" t="s">
        <v>5119</v>
      </c>
      <c r="F4581" s="14" t="e" vm="13">
        <v>#VALUE!</v>
      </c>
      <c r="G4581" s="2" t="str">
        <f>_xlfn.XLOOKUP(E4581,missing_cities!$Q$2:$Q$56,missing_cities!$R$2:$R$56,"Not Found",0)</f>
        <v>Mexico</v>
      </c>
      <c r="H4581" t="str">
        <f>_xlfn.XLOOKUP(E4581,missing_cities!$Q$2:$Q$56,missing_cities!$S$2:$S$56,"Not Found",0)</f>
        <v>North America</v>
      </c>
      <c r="I4581" t="s">
        <v>3449</v>
      </c>
      <c r="J4581" s="15">
        <v>0.28000000000000003</v>
      </c>
      <c r="K4581" t="s">
        <v>19</v>
      </c>
      <c r="L4581" s="15" t="str">
        <f t="shared" si="142"/>
        <v>9:00-18:00</v>
      </c>
      <c r="M4581" s="16">
        <f t="shared" si="143"/>
        <v>0.37</v>
      </c>
      <c r="N4581" s="15">
        <v>10.97</v>
      </c>
      <c r="O4581" s="15">
        <v>43</v>
      </c>
      <c r="P4581" t="s">
        <v>37</v>
      </c>
      <c r="Q4581">
        <v>50</v>
      </c>
      <c r="R4581" t="s">
        <v>48</v>
      </c>
      <c r="S4581">
        <v>2012</v>
      </c>
      <c r="T4581" t="s">
        <v>31</v>
      </c>
      <c r="U4581" s="15">
        <v>3.8</v>
      </c>
      <c r="V4581" s="15">
        <v>2</v>
      </c>
      <c r="W4581" t="s">
        <v>27</v>
      </c>
    </row>
    <row r="4582" spans="1:23">
      <c r="A4582" t="s">
        <v>4627</v>
      </c>
      <c r="B4582">
        <v>18.932593000000001</v>
      </c>
      <c r="C4582" s="15">
        <v>72.841149999999999</v>
      </c>
      <c r="D4582" s="2" t="s">
        <v>9583</v>
      </c>
      <c r="E4582" s="14" t="s">
        <v>5079</v>
      </c>
      <c r="F4582" s="14" t="e" vm="11">
        <v>#VALUE!</v>
      </c>
      <c r="G4582" s="2" t="str">
        <f>_xlfn.XLOOKUP(E4582,missing_cities!$Q$2:$Q$56,missing_cities!$R$2:$R$56,"Not Found",0)</f>
        <v>India</v>
      </c>
      <c r="H4582" t="str">
        <f>_xlfn.XLOOKUP(E4582,missing_cities!$Q$2:$Q$56,missing_cities!$S$2:$S$56,"Not Found",0)</f>
        <v>Asia</v>
      </c>
      <c r="I4582" t="s">
        <v>3449</v>
      </c>
      <c r="J4582" s="15">
        <v>0.16</v>
      </c>
      <c r="K4582" s="1">
        <v>45862</v>
      </c>
      <c r="L4582" s="15" t="str">
        <f t="shared" si="142"/>
        <v>9.00-21.00</v>
      </c>
      <c r="M4582" s="16">
        <f t="shared" si="143"/>
        <v>12</v>
      </c>
      <c r="N4582" s="15">
        <v>0.96</v>
      </c>
      <c r="O4582" s="15">
        <v>15</v>
      </c>
      <c r="P4582" t="s">
        <v>25</v>
      </c>
      <c r="Q4582">
        <v>350</v>
      </c>
      <c r="R4582" t="s">
        <v>37</v>
      </c>
      <c r="S4582">
        <v>2010</v>
      </c>
      <c r="T4582" t="s">
        <v>31</v>
      </c>
      <c r="U4582" s="15">
        <v>3.6</v>
      </c>
      <c r="V4582" s="15">
        <v>5</v>
      </c>
      <c r="W4582" t="s">
        <v>27</v>
      </c>
    </row>
    <row r="4583" spans="1:23">
      <c r="A4583" t="s">
        <v>4628</v>
      </c>
      <c r="B4583">
        <v>41.811445999999997</v>
      </c>
      <c r="C4583" s="15">
        <v>-87.663442000000003</v>
      </c>
      <c r="D4583" s="2" t="s">
        <v>9584</v>
      </c>
      <c r="E4583" s="14" t="s">
        <v>5065</v>
      </c>
      <c r="F4583" s="14" t="e" vm="5">
        <v>#VALUE!</v>
      </c>
      <c r="G4583" s="2" t="str">
        <f>_xlfn.XLOOKUP(E4583,missing_cities!$Q$2:$Q$56,missing_cities!$R$2:$R$56,"Not Found",0)</f>
        <v>United States</v>
      </c>
      <c r="H4583" t="str">
        <f>_xlfn.XLOOKUP(E4583,missing_cities!$Q$2:$Q$56,missing_cities!$S$2:$S$56,"Not Found",0)</f>
        <v>North America</v>
      </c>
      <c r="I4583" t="s">
        <v>3449</v>
      </c>
      <c r="J4583" s="15">
        <v>0.16</v>
      </c>
      <c r="K4583" s="1">
        <v>45862</v>
      </c>
      <c r="L4583" s="15" t="str">
        <f t="shared" si="142"/>
        <v>9.00-21.00</v>
      </c>
      <c r="M4583" s="16">
        <f t="shared" si="143"/>
        <v>12</v>
      </c>
      <c r="N4583" s="15">
        <v>1.17</v>
      </c>
      <c r="O4583" s="15">
        <v>61</v>
      </c>
      <c r="P4583" t="s">
        <v>20</v>
      </c>
      <c r="Q4583">
        <v>22</v>
      </c>
      <c r="R4583" t="s">
        <v>37</v>
      </c>
      <c r="S4583">
        <v>2015</v>
      </c>
      <c r="T4583" t="s">
        <v>22</v>
      </c>
      <c r="U4583" s="15">
        <v>3.8</v>
      </c>
      <c r="V4583" s="15">
        <v>5</v>
      </c>
      <c r="W4583" t="s">
        <v>23</v>
      </c>
    </row>
    <row r="4584" spans="1:23">
      <c r="A4584" t="s">
        <v>4629</v>
      </c>
      <c r="B4584">
        <v>37.747525000000003</v>
      </c>
      <c r="C4584" s="15">
        <v>-122.40036600000001</v>
      </c>
      <c r="D4584" s="2" t="s">
        <v>9585</v>
      </c>
      <c r="E4584" s="14" t="s">
        <v>5061</v>
      </c>
      <c r="F4584" s="14" t="e" vm="5">
        <v>#VALUE!</v>
      </c>
      <c r="G4584" s="2" t="str">
        <f>_xlfn.XLOOKUP(E4584,missing_cities!$Q$2:$Q$56,missing_cities!$R$2:$R$56,"Not Found",0)</f>
        <v>United States</v>
      </c>
      <c r="H4584" t="str">
        <f>_xlfn.XLOOKUP(E4584,missing_cities!$Q$2:$Q$56,missing_cities!$S$2:$S$56,"Not Found",0)</f>
        <v>North America</v>
      </c>
      <c r="I4584" t="s">
        <v>3449</v>
      </c>
      <c r="J4584" s="15">
        <v>0.24</v>
      </c>
      <c r="K4584" t="s">
        <v>34</v>
      </c>
      <c r="L4584" s="15" t="str">
        <f t="shared" si="142"/>
        <v>6:00-22:00</v>
      </c>
      <c r="M4584" s="16">
        <f t="shared" si="143"/>
        <v>0.67</v>
      </c>
      <c r="N4584" s="15">
        <v>5.67</v>
      </c>
      <c r="O4584" s="15">
        <v>95</v>
      </c>
      <c r="P4584" t="s">
        <v>37</v>
      </c>
      <c r="Q4584">
        <v>50</v>
      </c>
      <c r="R4584" t="s">
        <v>74</v>
      </c>
      <c r="S4584">
        <v>2021</v>
      </c>
      <c r="T4584" t="s">
        <v>22</v>
      </c>
      <c r="U4584" s="15">
        <v>4.7</v>
      </c>
      <c r="V4584" s="15">
        <v>6</v>
      </c>
      <c r="W4584" t="s">
        <v>27</v>
      </c>
    </row>
    <row r="4585" spans="1:23">
      <c r="A4585" t="s">
        <v>4630</v>
      </c>
      <c r="B4585">
        <v>-72.344132999999999</v>
      </c>
      <c r="C4585" s="15">
        <v>-52.680917999999998</v>
      </c>
      <c r="D4585" s="2" t="s">
        <v>9586</v>
      </c>
      <c r="E4585" s="14" t="str">
        <f>_xlfn.XLOOKUP(C4585,missing_cities!B:B,missing_cities!C:C,"Not Found",0)</f>
        <v>Error</v>
      </c>
      <c r="F4585" s="14" t="s">
        <v>9987</v>
      </c>
      <c r="G4585" s="2" t="str">
        <f>_xlfn.XLOOKUP(E4585,missing_cities!$Q$2:$Q$56,missing_cities!$R$2:$R$56,"Not Found",0)</f>
        <v>Error</v>
      </c>
      <c r="H4585" t="str">
        <f>_xlfn.XLOOKUP(E4585,missing_cities!$Q$2:$Q$56,missing_cities!$S$2:$S$56,"Not Found",0)</f>
        <v>Error</v>
      </c>
      <c r="I4585" t="s">
        <v>3449</v>
      </c>
      <c r="J4585" s="15">
        <v>0.45</v>
      </c>
      <c r="K4585" t="s">
        <v>19</v>
      </c>
      <c r="L4585" s="15" t="str">
        <f t="shared" si="142"/>
        <v>9:00-18:00</v>
      </c>
      <c r="M4585" s="16">
        <f t="shared" si="143"/>
        <v>0.37</v>
      </c>
      <c r="N4585" s="15">
        <v>18.18</v>
      </c>
      <c r="O4585" s="15">
        <v>58</v>
      </c>
      <c r="P4585" t="s">
        <v>20</v>
      </c>
      <c r="Q4585">
        <v>150</v>
      </c>
      <c r="R4585" t="s">
        <v>44</v>
      </c>
      <c r="S4585">
        <v>2022</v>
      </c>
      <c r="T4585" t="s">
        <v>22</v>
      </c>
      <c r="U4585" s="15">
        <v>4.0999999999999996</v>
      </c>
      <c r="V4585" s="15">
        <v>3</v>
      </c>
      <c r="W4585" t="s">
        <v>27</v>
      </c>
    </row>
    <row r="4586" spans="1:23">
      <c r="A4586" t="s">
        <v>4631</v>
      </c>
      <c r="B4586">
        <v>52.449961999999999</v>
      </c>
      <c r="C4586" s="15">
        <v>13.306482000000001</v>
      </c>
      <c r="D4586" s="2" t="s">
        <v>9587</v>
      </c>
      <c r="E4586" s="14" t="s">
        <v>5057</v>
      </c>
      <c r="F4586" s="14" t="e" vm="3">
        <v>#VALUE!</v>
      </c>
      <c r="G4586" s="2" t="str">
        <f>_xlfn.XLOOKUP(E4586,missing_cities!$Q$2:$Q$56,missing_cities!$R$2:$R$56,"Not Found",0)</f>
        <v>Germany</v>
      </c>
      <c r="H4586" t="str">
        <f>_xlfn.XLOOKUP(E4586,missing_cities!$Q$2:$Q$56,missing_cities!$S$2:$S$56,"Not Found",0)</f>
        <v>Europe</v>
      </c>
      <c r="I4586" t="s">
        <v>3449</v>
      </c>
      <c r="J4586" s="15">
        <v>0.13</v>
      </c>
      <c r="K4586" s="1">
        <v>45862</v>
      </c>
      <c r="L4586" s="15" t="str">
        <f t="shared" si="142"/>
        <v>9.00-21.00</v>
      </c>
      <c r="M4586" s="16">
        <f t="shared" si="143"/>
        <v>12</v>
      </c>
      <c r="N4586" s="15">
        <v>0.84</v>
      </c>
      <c r="O4586" s="15">
        <v>99</v>
      </c>
      <c r="P4586" t="s">
        <v>29</v>
      </c>
      <c r="Q4586">
        <v>50</v>
      </c>
      <c r="R4586" t="s">
        <v>42</v>
      </c>
      <c r="S4586">
        <v>2023</v>
      </c>
      <c r="T4586" t="s">
        <v>31</v>
      </c>
      <c r="U4586" s="15">
        <v>3.3</v>
      </c>
      <c r="V4586" s="15">
        <v>7</v>
      </c>
      <c r="W4586" t="s">
        <v>32</v>
      </c>
    </row>
    <row r="4587" spans="1:23">
      <c r="A4587" t="s">
        <v>4632</v>
      </c>
      <c r="B4587">
        <v>19.40277</v>
      </c>
      <c r="C4587" s="15">
        <v>-99.147765000000007</v>
      </c>
      <c r="D4587" s="2" t="s">
        <v>9588</v>
      </c>
      <c r="E4587" s="14" t="s">
        <v>5119</v>
      </c>
      <c r="F4587" s="14" t="e" vm="13">
        <v>#VALUE!</v>
      </c>
      <c r="G4587" s="2" t="str">
        <f>_xlfn.XLOOKUP(E4587,missing_cities!$Q$2:$Q$56,missing_cities!$R$2:$R$56,"Not Found",0)</f>
        <v>Mexico</v>
      </c>
      <c r="H4587" t="str">
        <f>_xlfn.XLOOKUP(E4587,missing_cities!$Q$2:$Q$56,missing_cities!$S$2:$S$56,"Not Found",0)</f>
        <v>North America</v>
      </c>
      <c r="I4587" t="s">
        <v>3449</v>
      </c>
      <c r="J4587" s="15">
        <v>0.28999999999999998</v>
      </c>
      <c r="K4587" t="s">
        <v>19</v>
      </c>
      <c r="L4587" s="15" t="str">
        <f t="shared" si="142"/>
        <v>9:00-18:00</v>
      </c>
      <c r="M4587" s="16">
        <f t="shared" si="143"/>
        <v>0.37</v>
      </c>
      <c r="N4587" s="15">
        <v>16.989999999999998</v>
      </c>
      <c r="O4587" s="15">
        <v>23</v>
      </c>
      <c r="P4587" t="s">
        <v>37</v>
      </c>
      <c r="Q4587">
        <v>150</v>
      </c>
      <c r="R4587" t="s">
        <v>26</v>
      </c>
      <c r="S4587">
        <v>2014</v>
      </c>
      <c r="T4587" t="s">
        <v>22</v>
      </c>
      <c r="U4587" s="15">
        <v>3.2</v>
      </c>
      <c r="V4587" s="15">
        <v>4</v>
      </c>
      <c r="W4587" t="s">
        <v>27</v>
      </c>
    </row>
    <row r="4588" spans="1:23">
      <c r="A4588" t="s">
        <v>4633</v>
      </c>
      <c r="B4588">
        <v>37.870908999999997</v>
      </c>
      <c r="C4588" s="15">
        <v>-122.386852</v>
      </c>
      <c r="D4588" s="2" t="s">
        <v>9589</v>
      </c>
      <c r="E4588" s="14" t="s">
        <v>5061</v>
      </c>
      <c r="F4588" s="14" t="e" vm="5">
        <v>#VALUE!</v>
      </c>
      <c r="G4588" s="2" t="str">
        <f>_xlfn.XLOOKUP(E4588,missing_cities!$Q$2:$Q$56,missing_cities!$R$2:$R$56,"Not Found",0)</f>
        <v>United States</v>
      </c>
      <c r="H4588" t="str">
        <f>_xlfn.XLOOKUP(E4588,missing_cities!$Q$2:$Q$56,missing_cities!$S$2:$S$56,"Not Found",0)</f>
        <v>North America</v>
      </c>
      <c r="I4588" t="s">
        <v>3449</v>
      </c>
      <c r="J4588" s="15">
        <v>0.31</v>
      </c>
      <c r="K4588" t="s">
        <v>34</v>
      </c>
      <c r="L4588" s="15" t="str">
        <f t="shared" si="142"/>
        <v>6:00-22:00</v>
      </c>
      <c r="M4588" s="16">
        <f t="shared" si="143"/>
        <v>0.67</v>
      </c>
      <c r="N4588" s="15">
        <v>6.51</v>
      </c>
      <c r="O4588" s="15">
        <v>98</v>
      </c>
      <c r="P4588" t="s">
        <v>29</v>
      </c>
      <c r="Q4588">
        <v>150</v>
      </c>
      <c r="R4588" t="s">
        <v>132</v>
      </c>
      <c r="S4588">
        <v>2013</v>
      </c>
      <c r="T4588" t="s">
        <v>22</v>
      </c>
      <c r="U4588" s="15">
        <v>4.7</v>
      </c>
      <c r="V4588" s="15">
        <v>6</v>
      </c>
      <c r="W4588" t="s">
        <v>27</v>
      </c>
    </row>
    <row r="4589" spans="1:23">
      <c r="A4589" t="s">
        <v>4634</v>
      </c>
      <c r="B4589">
        <v>-69.451330999999996</v>
      </c>
      <c r="C4589" s="15">
        <v>-69.533304000000001</v>
      </c>
      <c r="D4589" s="2" t="s">
        <v>9538</v>
      </c>
      <c r="E4589" s="14" t="str">
        <f>_xlfn.XLOOKUP(C4589,missing_cities!B:B,missing_cities!C:C,"Not Found",0)</f>
        <v>Not Found</v>
      </c>
      <c r="F4589" s="14" t="s">
        <v>9990</v>
      </c>
      <c r="G4589" s="2" t="str">
        <f>_xlfn.XLOOKUP(E4589,missing_cities!$Q$2:$Q$56,missing_cities!$R$2:$R$56,"Not Found",0)</f>
        <v>Not Found</v>
      </c>
      <c r="H4589" t="str">
        <f>_xlfn.XLOOKUP(E4589,missing_cities!$Q$2:$Q$56,missing_cities!$S$2:$S$56,"Not Found",0)</f>
        <v>Not Found</v>
      </c>
      <c r="I4589" t="s">
        <v>3449</v>
      </c>
      <c r="J4589" s="15">
        <v>0.39</v>
      </c>
      <c r="K4589" t="s">
        <v>19</v>
      </c>
      <c r="L4589" s="15" t="str">
        <f t="shared" si="142"/>
        <v>9:00-18:00</v>
      </c>
      <c r="M4589" s="16">
        <f t="shared" si="143"/>
        <v>0.37</v>
      </c>
      <c r="N4589" s="15">
        <v>13.18</v>
      </c>
      <c r="O4589" s="15">
        <v>27</v>
      </c>
      <c r="P4589" t="s">
        <v>37</v>
      </c>
      <c r="Q4589">
        <v>22</v>
      </c>
      <c r="R4589" t="s">
        <v>44</v>
      </c>
      <c r="S4589">
        <v>2021</v>
      </c>
      <c r="T4589" t="s">
        <v>22</v>
      </c>
      <c r="U4589" s="15">
        <v>3.5</v>
      </c>
      <c r="V4589" s="15">
        <v>6</v>
      </c>
      <c r="W4589" t="s">
        <v>23</v>
      </c>
    </row>
    <row r="4590" spans="1:23">
      <c r="A4590" t="s">
        <v>4635</v>
      </c>
      <c r="B4590">
        <v>37.642341999999999</v>
      </c>
      <c r="C4590" s="15">
        <v>127.048816</v>
      </c>
      <c r="D4590" s="2" t="s">
        <v>9590</v>
      </c>
      <c r="E4590" s="14" t="s">
        <v>5063</v>
      </c>
      <c r="F4590" s="14" t="e" vm="6">
        <v>#VALUE!</v>
      </c>
      <c r="G4590" s="2" t="str">
        <f>_xlfn.XLOOKUP(E4590,missing_cities!$Q$2:$Q$56,missing_cities!$R$2:$R$56,"Not Found",0)</f>
        <v>South Korea</v>
      </c>
      <c r="H4590" t="str">
        <f>_xlfn.XLOOKUP(E4590,missing_cities!$Q$2:$Q$56,missing_cities!$S$2:$S$56,"Not Found",0)</f>
        <v>Asia</v>
      </c>
      <c r="I4590" t="s">
        <v>3449</v>
      </c>
      <c r="J4590" s="15">
        <v>0.1</v>
      </c>
      <c r="K4590" t="s">
        <v>19</v>
      </c>
      <c r="L4590" s="15" t="str">
        <f t="shared" si="142"/>
        <v>9:00-18:00</v>
      </c>
      <c r="M4590" s="16">
        <f t="shared" si="143"/>
        <v>0.37</v>
      </c>
      <c r="N4590" s="15">
        <v>13.05</v>
      </c>
      <c r="O4590" s="15">
        <v>26</v>
      </c>
      <c r="P4590" t="s">
        <v>29</v>
      </c>
      <c r="Q4590">
        <v>22</v>
      </c>
      <c r="R4590" t="s">
        <v>37</v>
      </c>
      <c r="S4590">
        <v>2013</v>
      </c>
      <c r="T4590" t="s">
        <v>22</v>
      </c>
      <c r="U4590" s="15">
        <v>5</v>
      </c>
      <c r="V4590" s="15">
        <v>8</v>
      </c>
      <c r="W4590" t="s">
        <v>23</v>
      </c>
    </row>
    <row r="4591" spans="1:23">
      <c r="A4591" t="s">
        <v>4636</v>
      </c>
      <c r="B4591">
        <v>-23.507807</v>
      </c>
      <c r="C4591" s="15">
        <v>-46.585140000000003</v>
      </c>
      <c r="D4591" s="2" t="s">
        <v>9591</v>
      </c>
      <c r="E4591" s="14" t="s">
        <v>5067</v>
      </c>
      <c r="F4591" s="14" t="e" vm="7">
        <v>#VALUE!</v>
      </c>
      <c r="G4591" s="2" t="str">
        <f>_xlfn.XLOOKUP(E4591,missing_cities!$Q$2:$Q$56,missing_cities!$R$2:$R$56,"Not Found",0)</f>
        <v>Brazil</v>
      </c>
      <c r="H4591" t="str">
        <f>_xlfn.XLOOKUP(E4591,missing_cities!$Q$2:$Q$56,missing_cities!$S$2:$S$56,"Not Found",0)</f>
        <v>South America</v>
      </c>
      <c r="I4591" t="s">
        <v>3449</v>
      </c>
      <c r="J4591" s="15">
        <v>0.22</v>
      </c>
      <c r="K4591" s="1">
        <v>45862</v>
      </c>
      <c r="L4591" s="15" t="str">
        <f t="shared" si="142"/>
        <v>9.00-21.00</v>
      </c>
      <c r="M4591" s="16">
        <f t="shared" si="143"/>
        <v>12</v>
      </c>
      <c r="N4591" s="15">
        <v>17.510000000000002</v>
      </c>
      <c r="O4591" s="15">
        <v>65</v>
      </c>
      <c r="P4591" t="s">
        <v>20</v>
      </c>
      <c r="Q4591">
        <v>350</v>
      </c>
      <c r="R4591" t="s">
        <v>46</v>
      </c>
      <c r="S4591">
        <v>2014</v>
      </c>
      <c r="T4591" t="s">
        <v>31</v>
      </c>
      <c r="U4591" s="15">
        <v>3.3</v>
      </c>
      <c r="V4591" s="15">
        <v>10</v>
      </c>
      <c r="W4591" t="s">
        <v>27</v>
      </c>
    </row>
    <row r="4592" spans="1:23">
      <c r="A4592" t="s">
        <v>4637</v>
      </c>
      <c r="B4592">
        <v>37.685963000000001</v>
      </c>
      <c r="C4592" s="15">
        <v>126.984559</v>
      </c>
      <c r="D4592" s="2" t="s">
        <v>9592</v>
      </c>
      <c r="E4592" s="14" t="s">
        <v>5063</v>
      </c>
      <c r="F4592" s="14" t="e" vm="6">
        <v>#VALUE!</v>
      </c>
      <c r="G4592" s="2" t="str">
        <f>_xlfn.XLOOKUP(E4592,missing_cities!$Q$2:$Q$56,missing_cities!$R$2:$R$56,"Not Found",0)</f>
        <v>South Korea</v>
      </c>
      <c r="H4592" t="str">
        <f>_xlfn.XLOOKUP(E4592,missing_cities!$Q$2:$Q$56,missing_cities!$S$2:$S$56,"Not Found",0)</f>
        <v>Asia</v>
      </c>
      <c r="I4592" t="s">
        <v>3449</v>
      </c>
      <c r="J4592" s="15">
        <v>0.33</v>
      </c>
      <c r="K4592" t="s">
        <v>19</v>
      </c>
      <c r="L4592" s="15" t="str">
        <f t="shared" si="142"/>
        <v>9:00-18:00</v>
      </c>
      <c r="M4592" s="16">
        <f t="shared" si="143"/>
        <v>0.37</v>
      </c>
      <c r="N4592" s="15">
        <v>2.13</v>
      </c>
      <c r="O4592" s="15">
        <v>16</v>
      </c>
      <c r="P4592" t="s">
        <v>29</v>
      </c>
      <c r="Q4592">
        <v>150</v>
      </c>
      <c r="R4592" t="s">
        <v>132</v>
      </c>
      <c r="S4592">
        <v>2017</v>
      </c>
      <c r="T4592" t="s">
        <v>31</v>
      </c>
      <c r="U4592" s="15">
        <v>3.9</v>
      </c>
      <c r="V4592" s="15">
        <v>10</v>
      </c>
      <c r="W4592" t="s">
        <v>27</v>
      </c>
    </row>
    <row r="4593" spans="1:23">
      <c r="A4593" t="s">
        <v>4638</v>
      </c>
      <c r="B4593">
        <v>52.434626999999999</v>
      </c>
      <c r="C4593" s="15">
        <v>13.457093</v>
      </c>
      <c r="D4593" s="2" t="s">
        <v>9593</v>
      </c>
      <c r="E4593" s="14" t="s">
        <v>5057</v>
      </c>
      <c r="F4593" s="14" t="e" vm="3">
        <v>#VALUE!</v>
      </c>
      <c r="G4593" s="2" t="str">
        <f>_xlfn.XLOOKUP(E4593,missing_cities!$Q$2:$Q$56,missing_cities!$R$2:$R$56,"Not Found",0)</f>
        <v>Germany</v>
      </c>
      <c r="H4593" t="str">
        <f>_xlfn.XLOOKUP(E4593,missing_cities!$Q$2:$Q$56,missing_cities!$S$2:$S$56,"Not Found",0)</f>
        <v>Europe</v>
      </c>
      <c r="I4593" t="s">
        <v>3449</v>
      </c>
      <c r="J4593" s="15">
        <v>0.24</v>
      </c>
      <c r="K4593" t="s">
        <v>34</v>
      </c>
      <c r="L4593" s="15" t="str">
        <f t="shared" si="142"/>
        <v>6:00-22:00</v>
      </c>
      <c r="M4593" s="16">
        <f t="shared" si="143"/>
        <v>0.67</v>
      </c>
      <c r="N4593" s="15">
        <v>2.21</v>
      </c>
      <c r="O4593" s="15">
        <v>61</v>
      </c>
      <c r="P4593" t="s">
        <v>29</v>
      </c>
      <c r="Q4593">
        <v>50</v>
      </c>
      <c r="R4593" t="s">
        <v>48</v>
      </c>
      <c r="S4593">
        <v>2023</v>
      </c>
      <c r="T4593" t="s">
        <v>22</v>
      </c>
      <c r="U4593" s="15">
        <v>3.7</v>
      </c>
      <c r="V4593" s="15">
        <v>1</v>
      </c>
      <c r="W4593" t="s">
        <v>23</v>
      </c>
    </row>
    <row r="4594" spans="1:23">
      <c r="A4594" t="s">
        <v>4639</v>
      </c>
      <c r="B4594">
        <v>13.804575</v>
      </c>
      <c r="C4594" s="15">
        <v>100.532304</v>
      </c>
      <c r="D4594" s="2" t="s">
        <v>9594</v>
      </c>
      <c r="E4594" s="14" t="s">
        <v>5059</v>
      </c>
      <c r="F4594" s="14" t="e" vm="4">
        <v>#VALUE!</v>
      </c>
      <c r="G4594" s="2" t="str">
        <f>_xlfn.XLOOKUP(E4594,missing_cities!$Q$2:$Q$56,missing_cities!$R$2:$R$56,"Not Found",0)</f>
        <v>Thailand</v>
      </c>
      <c r="H4594" t="str">
        <f>_xlfn.XLOOKUP(E4594,missing_cities!$Q$2:$Q$56,missing_cities!$S$2:$S$56,"Not Found",0)</f>
        <v>Asia</v>
      </c>
      <c r="I4594" t="s">
        <v>3449</v>
      </c>
      <c r="J4594" s="15">
        <v>0.49</v>
      </c>
      <c r="K4594" s="1">
        <v>45862</v>
      </c>
      <c r="L4594" s="15" t="str">
        <f t="shared" si="142"/>
        <v>9.00-21.00</v>
      </c>
      <c r="M4594" s="16">
        <f t="shared" si="143"/>
        <v>12</v>
      </c>
      <c r="N4594" s="15">
        <v>8.61</v>
      </c>
      <c r="O4594" s="15">
        <v>11</v>
      </c>
      <c r="P4594" t="s">
        <v>37</v>
      </c>
      <c r="Q4594">
        <v>150</v>
      </c>
      <c r="R4594" t="s">
        <v>37</v>
      </c>
      <c r="S4594">
        <v>2013</v>
      </c>
      <c r="T4594" t="s">
        <v>31</v>
      </c>
      <c r="U4594" s="15">
        <v>3.7</v>
      </c>
      <c r="V4594" s="15">
        <v>1</v>
      </c>
      <c r="W4594" t="s">
        <v>23</v>
      </c>
    </row>
    <row r="4595" spans="1:23">
      <c r="A4595" t="s">
        <v>4640</v>
      </c>
      <c r="B4595">
        <v>-23.639913</v>
      </c>
      <c r="C4595" s="15">
        <v>-46.516688000000002</v>
      </c>
      <c r="D4595" s="2" t="s">
        <v>9595</v>
      </c>
      <c r="E4595" s="14" t="s">
        <v>5067</v>
      </c>
      <c r="F4595" s="14" t="e" vm="7">
        <v>#VALUE!</v>
      </c>
      <c r="G4595" s="2" t="str">
        <f>_xlfn.XLOOKUP(E4595,missing_cities!$Q$2:$Q$56,missing_cities!$R$2:$R$56,"Not Found",0)</f>
        <v>Brazil</v>
      </c>
      <c r="H4595" t="str">
        <f>_xlfn.XLOOKUP(E4595,missing_cities!$Q$2:$Q$56,missing_cities!$S$2:$S$56,"Not Found",0)</f>
        <v>South America</v>
      </c>
      <c r="I4595" t="s">
        <v>3449</v>
      </c>
      <c r="J4595" s="15">
        <v>0.11</v>
      </c>
      <c r="K4595" t="s">
        <v>19</v>
      </c>
      <c r="L4595" s="15" t="str">
        <f t="shared" si="142"/>
        <v>9:00-18:00</v>
      </c>
      <c r="M4595" s="16">
        <f t="shared" si="143"/>
        <v>0.37</v>
      </c>
      <c r="N4595" s="15">
        <v>1.1399999999999999</v>
      </c>
      <c r="O4595" s="15">
        <v>93</v>
      </c>
      <c r="P4595" t="s">
        <v>29</v>
      </c>
      <c r="Q4595">
        <v>50</v>
      </c>
      <c r="R4595" t="s">
        <v>48</v>
      </c>
      <c r="S4595">
        <v>2020</v>
      </c>
      <c r="T4595" t="s">
        <v>31</v>
      </c>
      <c r="U4595" s="15">
        <v>4.5999999999999996</v>
      </c>
      <c r="V4595" s="15">
        <v>4</v>
      </c>
      <c r="W4595" t="s">
        <v>32</v>
      </c>
    </row>
    <row r="4596" spans="1:23">
      <c r="A4596" t="s">
        <v>4641</v>
      </c>
      <c r="B4596">
        <v>-3.2206939999999999</v>
      </c>
      <c r="C4596" s="15">
        <v>-115.72954300000001</v>
      </c>
      <c r="D4596" s="2" t="s">
        <v>9596</v>
      </c>
      <c r="E4596" s="14" t="str">
        <f>_xlfn.XLOOKUP(C4596,missing_cities!B:B,missing_cities!C:C,"Not Found",0)</f>
        <v>Error</v>
      </c>
      <c r="F4596" s="14" t="s">
        <v>9987</v>
      </c>
      <c r="G4596" s="2" t="str">
        <f>_xlfn.XLOOKUP(E4596,missing_cities!$Q$2:$Q$56,missing_cities!$R$2:$R$56,"Not Found",0)</f>
        <v>Error</v>
      </c>
      <c r="H4596" t="str">
        <f>_xlfn.XLOOKUP(E4596,missing_cities!$Q$2:$Q$56,missing_cities!$S$2:$S$56,"Not Found",0)</f>
        <v>Error</v>
      </c>
      <c r="I4596" t="s">
        <v>3449</v>
      </c>
      <c r="J4596" s="15">
        <v>0.18</v>
      </c>
      <c r="K4596" t="s">
        <v>19</v>
      </c>
      <c r="L4596" s="15" t="str">
        <f t="shared" si="142"/>
        <v>9:00-18:00</v>
      </c>
      <c r="M4596" s="16">
        <f t="shared" si="143"/>
        <v>0.37</v>
      </c>
      <c r="N4596" s="15">
        <v>3.66</v>
      </c>
      <c r="O4596" s="15">
        <v>99</v>
      </c>
      <c r="P4596" t="s">
        <v>29</v>
      </c>
      <c r="Q4596">
        <v>150</v>
      </c>
      <c r="R4596" t="s">
        <v>48</v>
      </c>
      <c r="S4596">
        <v>2010</v>
      </c>
      <c r="T4596" t="s">
        <v>31</v>
      </c>
      <c r="U4596" s="15">
        <v>3.8</v>
      </c>
      <c r="V4596" s="15">
        <v>5</v>
      </c>
      <c r="W4596" t="s">
        <v>32</v>
      </c>
    </row>
    <row r="4597" spans="1:23">
      <c r="A4597" t="s">
        <v>4642</v>
      </c>
      <c r="B4597">
        <v>52.542644000000003</v>
      </c>
      <c r="C4597" s="15">
        <v>13.338058999999999</v>
      </c>
      <c r="D4597" s="2" t="s">
        <v>9597</v>
      </c>
      <c r="E4597" s="14" t="s">
        <v>5057</v>
      </c>
      <c r="F4597" s="14" t="e" vm="3">
        <v>#VALUE!</v>
      </c>
      <c r="G4597" s="2" t="str">
        <f>_xlfn.XLOOKUP(E4597,missing_cities!$Q$2:$Q$56,missing_cities!$R$2:$R$56,"Not Found",0)</f>
        <v>Germany</v>
      </c>
      <c r="H4597" t="str">
        <f>_xlfn.XLOOKUP(E4597,missing_cities!$Q$2:$Q$56,missing_cities!$S$2:$S$56,"Not Found",0)</f>
        <v>Europe</v>
      </c>
      <c r="I4597" t="s">
        <v>3449</v>
      </c>
      <c r="J4597" s="15">
        <v>0.24</v>
      </c>
      <c r="K4597" s="1">
        <v>45862</v>
      </c>
      <c r="L4597" s="15" t="str">
        <f t="shared" si="142"/>
        <v>9.00-21.00</v>
      </c>
      <c r="M4597" s="16">
        <f t="shared" si="143"/>
        <v>12</v>
      </c>
      <c r="N4597" s="15">
        <v>14.03</v>
      </c>
      <c r="O4597" s="15">
        <v>86</v>
      </c>
      <c r="P4597" t="s">
        <v>39</v>
      </c>
      <c r="Q4597">
        <v>50</v>
      </c>
      <c r="R4597" t="s">
        <v>42</v>
      </c>
      <c r="S4597">
        <v>2020</v>
      </c>
      <c r="T4597" t="s">
        <v>31</v>
      </c>
      <c r="U4597" s="15">
        <v>3.7</v>
      </c>
      <c r="V4597" s="15">
        <v>7</v>
      </c>
      <c r="W4597" t="s">
        <v>27</v>
      </c>
    </row>
    <row r="4598" spans="1:23">
      <c r="A4598" t="s">
        <v>4643</v>
      </c>
      <c r="B4598">
        <v>-33.856273000000002</v>
      </c>
      <c r="C4598" s="15">
        <v>-134.37211199999999</v>
      </c>
      <c r="D4598" s="2" t="s">
        <v>9598</v>
      </c>
      <c r="E4598" s="14" t="str">
        <f>_xlfn.XLOOKUP(C4598,missing_cities!B:B,missing_cities!C:C,"Not Found",0)</f>
        <v>Error</v>
      </c>
      <c r="F4598" s="14" t="s">
        <v>9987</v>
      </c>
      <c r="G4598" s="2" t="str">
        <f>_xlfn.XLOOKUP(E4598,missing_cities!$Q$2:$Q$56,missing_cities!$R$2:$R$56,"Not Found",0)</f>
        <v>Error</v>
      </c>
      <c r="H4598" t="str">
        <f>_xlfn.XLOOKUP(E4598,missing_cities!$Q$2:$Q$56,missing_cities!$S$2:$S$56,"Not Found",0)</f>
        <v>Error</v>
      </c>
      <c r="I4598" t="s">
        <v>3449</v>
      </c>
      <c r="J4598" s="15">
        <v>0.28999999999999998</v>
      </c>
      <c r="K4598" t="s">
        <v>19</v>
      </c>
      <c r="L4598" s="15" t="str">
        <f t="shared" si="142"/>
        <v>9:00-18:00</v>
      </c>
      <c r="M4598" s="16">
        <f t="shared" si="143"/>
        <v>0.37</v>
      </c>
      <c r="N4598" s="15">
        <v>2.33</v>
      </c>
      <c r="O4598" s="15">
        <v>29</v>
      </c>
      <c r="P4598" t="s">
        <v>37</v>
      </c>
      <c r="Q4598">
        <v>22</v>
      </c>
      <c r="R4598" t="s">
        <v>74</v>
      </c>
      <c r="S4598">
        <v>2017</v>
      </c>
      <c r="T4598" t="s">
        <v>31</v>
      </c>
      <c r="U4598" s="15">
        <v>4.0999999999999996</v>
      </c>
      <c r="V4598" s="15">
        <v>8</v>
      </c>
      <c r="W4598" t="s">
        <v>27</v>
      </c>
    </row>
    <row r="4599" spans="1:23">
      <c r="A4599" t="s">
        <v>4644</v>
      </c>
      <c r="B4599">
        <v>43.731889000000002</v>
      </c>
      <c r="C4599" s="15">
        <v>-79.436678999999998</v>
      </c>
      <c r="D4599" s="2" t="s">
        <v>9599</v>
      </c>
      <c r="E4599" s="14" t="s">
        <v>5050</v>
      </c>
      <c r="F4599" s="14" t="e" vm="1">
        <v>#VALUE!</v>
      </c>
      <c r="G4599" s="2" t="str">
        <f>_xlfn.XLOOKUP(E4599,missing_cities!$Q$2:$Q$56,missing_cities!$R$2:$R$56,"Not Found",0)</f>
        <v>Canada</v>
      </c>
      <c r="H4599" t="str">
        <f>_xlfn.XLOOKUP(E4599,missing_cities!$Q$2:$Q$56,missing_cities!$S$2:$S$56,"Not Found",0)</f>
        <v>North America</v>
      </c>
      <c r="I4599" t="s">
        <v>3449</v>
      </c>
      <c r="J4599" s="15">
        <v>0.13</v>
      </c>
      <c r="K4599" s="1">
        <v>45862</v>
      </c>
      <c r="L4599" s="15" t="str">
        <f t="shared" si="142"/>
        <v>9.00-21.00</v>
      </c>
      <c r="M4599" s="16">
        <f t="shared" si="143"/>
        <v>12</v>
      </c>
      <c r="N4599" s="15">
        <v>9.16</v>
      </c>
      <c r="O4599" s="15">
        <v>85</v>
      </c>
      <c r="P4599" t="s">
        <v>37</v>
      </c>
      <c r="Q4599">
        <v>150</v>
      </c>
      <c r="R4599" t="s">
        <v>40</v>
      </c>
      <c r="S4599">
        <v>2014</v>
      </c>
      <c r="T4599" t="s">
        <v>22</v>
      </c>
      <c r="U4599" s="15">
        <v>4.9000000000000004</v>
      </c>
      <c r="V4599" s="15">
        <v>2</v>
      </c>
      <c r="W4599" t="s">
        <v>27</v>
      </c>
    </row>
    <row r="4600" spans="1:23">
      <c r="A4600" t="s">
        <v>4645</v>
      </c>
      <c r="B4600">
        <v>71.352525</v>
      </c>
      <c r="C4600" s="15">
        <v>81.703050000000005</v>
      </c>
      <c r="D4600" s="2" t="s">
        <v>8047</v>
      </c>
      <c r="E4600" s="14">
        <f>_xlfn.XLOOKUP(C4600,missing_cities!B:B,missing_cities!C:C,"Not Found",0)</f>
        <v>0</v>
      </c>
      <c r="F4600" s="14" t="s">
        <v>9990</v>
      </c>
      <c r="G4600" s="2" t="str">
        <f>_xlfn.XLOOKUP(E4600,missing_cities!$Q$2:$Q$56,missing_cities!$R$2:$R$56,"Not Found",0)</f>
        <v>Not Found</v>
      </c>
      <c r="H4600" t="str">
        <f>_xlfn.XLOOKUP(E4600,missing_cities!$Q$2:$Q$56,missing_cities!$S$2:$S$56,"Not Found",0)</f>
        <v>Not Found</v>
      </c>
      <c r="I4600" t="s">
        <v>3449</v>
      </c>
      <c r="J4600" s="15">
        <v>0.26</v>
      </c>
      <c r="K4600" t="s">
        <v>34</v>
      </c>
      <c r="L4600" s="15" t="str">
        <f t="shared" si="142"/>
        <v>6:00-22:00</v>
      </c>
      <c r="M4600" s="16">
        <f t="shared" si="143"/>
        <v>0.67</v>
      </c>
      <c r="N4600" s="15">
        <v>4.9000000000000004</v>
      </c>
      <c r="O4600" s="15">
        <v>15</v>
      </c>
      <c r="P4600" t="s">
        <v>39</v>
      </c>
      <c r="Q4600">
        <v>22</v>
      </c>
      <c r="R4600" t="s">
        <v>74</v>
      </c>
      <c r="S4600">
        <v>2013</v>
      </c>
      <c r="T4600" t="s">
        <v>22</v>
      </c>
      <c r="U4600" s="15">
        <v>4</v>
      </c>
      <c r="V4600" s="15">
        <v>10</v>
      </c>
      <c r="W4600" t="s">
        <v>27</v>
      </c>
    </row>
    <row r="4601" spans="1:23">
      <c r="A4601" t="s">
        <v>4646</v>
      </c>
      <c r="B4601">
        <v>19.519918000000001</v>
      </c>
      <c r="C4601" s="15">
        <v>-99.146888000000004</v>
      </c>
      <c r="D4601" s="2" t="s">
        <v>9600</v>
      </c>
      <c r="E4601" s="14" t="s">
        <v>5119</v>
      </c>
      <c r="F4601" s="14" t="e" vm="13">
        <v>#VALUE!</v>
      </c>
      <c r="G4601" s="2" t="str">
        <f>_xlfn.XLOOKUP(E4601,missing_cities!$Q$2:$Q$56,missing_cities!$R$2:$R$56,"Not Found",0)</f>
        <v>Mexico</v>
      </c>
      <c r="H4601" t="str">
        <f>_xlfn.XLOOKUP(E4601,missing_cities!$Q$2:$Q$56,missing_cities!$S$2:$S$56,"Not Found",0)</f>
        <v>North America</v>
      </c>
      <c r="I4601" t="s">
        <v>3449</v>
      </c>
      <c r="J4601" s="15">
        <v>0.43</v>
      </c>
      <c r="K4601" t="s">
        <v>34</v>
      </c>
      <c r="L4601" s="15" t="str">
        <f t="shared" si="142"/>
        <v>6:00-22:00</v>
      </c>
      <c r="M4601" s="16">
        <f t="shared" si="143"/>
        <v>0.67</v>
      </c>
      <c r="N4601" s="15">
        <v>0.75</v>
      </c>
      <c r="O4601" s="15">
        <v>34</v>
      </c>
      <c r="P4601" t="s">
        <v>20</v>
      </c>
      <c r="Q4601">
        <v>150</v>
      </c>
      <c r="R4601" t="s">
        <v>81</v>
      </c>
      <c r="S4601">
        <v>2016</v>
      </c>
      <c r="T4601" t="s">
        <v>31</v>
      </c>
      <c r="U4601" s="15">
        <v>4.4000000000000004</v>
      </c>
      <c r="V4601" s="15">
        <v>2</v>
      </c>
      <c r="W4601" t="s">
        <v>32</v>
      </c>
    </row>
    <row r="4602" spans="1:23">
      <c r="A4602" t="s">
        <v>4647</v>
      </c>
      <c r="B4602">
        <v>80.251149999999996</v>
      </c>
      <c r="C4602" s="15">
        <v>-93.966757999999999</v>
      </c>
      <c r="D4602" s="2" t="s">
        <v>9601</v>
      </c>
      <c r="E4602" s="14">
        <f>_xlfn.XLOOKUP(C4602,missing_cities!B:B,missing_cities!C:C,"Not Found",0)</f>
        <v>0</v>
      </c>
      <c r="F4602" s="14" t="s">
        <v>9990</v>
      </c>
      <c r="G4602" s="2" t="str">
        <f>_xlfn.XLOOKUP(E4602,missing_cities!$Q$2:$Q$56,missing_cities!$R$2:$R$56,"Not Found",0)</f>
        <v>Not Found</v>
      </c>
      <c r="H4602" t="str">
        <f>_xlfn.XLOOKUP(E4602,missing_cities!$Q$2:$Q$56,missing_cities!$S$2:$S$56,"Not Found",0)</f>
        <v>Not Found</v>
      </c>
      <c r="I4602" t="s">
        <v>3449</v>
      </c>
      <c r="J4602" s="15">
        <v>0.21</v>
      </c>
      <c r="K4602" t="s">
        <v>34</v>
      </c>
      <c r="L4602" s="15" t="str">
        <f t="shared" si="142"/>
        <v>6:00-22:00</v>
      </c>
      <c r="M4602" s="16">
        <f t="shared" si="143"/>
        <v>0.67</v>
      </c>
      <c r="N4602" s="15">
        <v>4.7</v>
      </c>
      <c r="O4602" s="15">
        <v>50</v>
      </c>
      <c r="P4602" t="s">
        <v>20</v>
      </c>
      <c r="Q4602">
        <v>150</v>
      </c>
      <c r="R4602" t="s">
        <v>97</v>
      </c>
      <c r="S4602">
        <v>2022</v>
      </c>
      <c r="T4602" t="s">
        <v>22</v>
      </c>
      <c r="U4602" s="15">
        <v>3</v>
      </c>
      <c r="V4602" s="15">
        <v>10</v>
      </c>
      <c r="W4602" t="s">
        <v>23</v>
      </c>
    </row>
    <row r="4603" spans="1:23">
      <c r="A4603" t="s">
        <v>4648</v>
      </c>
      <c r="B4603">
        <v>37.662466000000002</v>
      </c>
      <c r="C4603" s="15">
        <v>126.978863</v>
      </c>
      <c r="D4603" s="2" t="s">
        <v>9602</v>
      </c>
      <c r="E4603" s="14" t="s">
        <v>5063</v>
      </c>
      <c r="F4603" s="14" t="e" vm="6">
        <v>#VALUE!</v>
      </c>
      <c r="G4603" s="2" t="str">
        <f>_xlfn.XLOOKUP(E4603,missing_cities!$Q$2:$Q$56,missing_cities!$R$2:$R$56,"Not Found",0)</f>
        <v>South Korea</v>
      </c>
      <c r="H4603" t="str">
        <f>_xlfn.XLOOKUP(E4603,missing_cities!$Q$2:$Q$56,missing_cities!$S$2:$S$56,"Not Found",0)</f>
        <v>Asia</v>
      </c>
      <c r="I4603" t="s">
        <v>3449</v>
      </c>
      <c r="J4603" s="15">
        <v>0.12</v>
      </c>
      <c r="K4603" t="s">
        <v>19</v>
      </c>
      <c r="L4603" s="15" t="str">
        <f t="shared" si="142"/>
        <v>9:00-18:00</v>
      </c>
      <c r="M4603" s="16">
        <f t="shared" si="143"/>
        <v>0.37</v>
      </c>
      <c r="N4603" s="15">
        <v>11.95</v>
      </c>
      <c r="O4603" s="15">
        <v>18</v>
      </c>
      <c r="P4603" t="s">
        <v>37</v>
      </c>
      <c r="Q4603">
        <v>22</v>
      </c>
      <c r="R4603" t="s">
        <v>21</v>
      </c>
      <c r="S4603">
        <v>2016</v>
      </c>
      <c r="T4603" t="s">
        <v>22</v>
      </c>
      <c r="U4603" s="15">
        <v>4.4000000000000004</v>
      </c>
      <c r="V4603" s="15">
        <v>6</v>
      </c>
      <c r="W4603" t="s">
        <v>27</v>
      </c>
    </row>
    <row r="4604" spans="1:23">
      <c r="A4604" t="s">
        <v>4649</v>
      </c>
      <c r="B4604">
        <v>13.837729</v>
      </c>
      <c r="C4604" s="15">
        <v>100.574511</v>
      </c>
      <c r="D4604" s="2" t="s">
        <v>9603</v>
      </c>
      <c r="E4604" s="14" t="s">
        <v>5059</v>
      </c>
      <c r="F4604" s="14" t="e" vm="4">
        <v>#VALUE!</v>
      </c>
      <c r="G4604" s="2" t="str">
        <f>_xlfn.XLOOKUP(E4604,missing_cities!$Q$2:$Q$56,missing_cities!$R$2:$R$56,"Not Found",0)</f>
        <v>Thailand</v>
      </c>
      <c r="H4604" t="str">
        <f>_xlfn.XLOOKUP(E4604,missing_cities!$Q$2:$Q$56,missing_cities!$S$2:$S$56,"Not Found",0)</f>
        <v>Asia</v>
      </c>
      <c r="I4604" t="s">
        <v>3449</v>
      </c>
      <c r="J4604" s="15">
        <v>0.11</v>
      </c>
      <c r="K4604" t="s">
        <v>19</v>
      </c>
      <c r="L4604" s="15" t="str">
        <f t="shared" si="142"/>
        <v>9:00-18:00</v>
      </c>
      <c r="M4604" s="16">
        <f t="shared" si="143"/>
        <v>0.37</v>
      </c>
      <c r="N4604" s="15">
        <v>16.239999999999998</v>
      </c>
      <c r="O4604" s="15">
        <v>99</v>
      </c>
      <c r="P4604" t="s">
        <v>25</v>
      </c>
      <c r="Q4604">
        <v>22</v>
      </c>
      <c r="R4604" t="s">
        <v>40</v>
      </c>
      <c r="S4604">
        <v>2011</v>
      </c>
      <c r="T4604" t="s">
        <v>31</v>
      </c>
      <c r="U4604" s="15">
        <v>3.9</v>
      </c>
      <c r="V4604" s="15">
        <v>7</v>
      </c>
      <c r="W4604" t="s">
        <v>23</v>
      </c>
    </row>
    <row r="4605" spans="1:23">
      <c r="A4605" t="s">
        <v>4650</v>
      </c>
      <c r="B4605">
        <v>-33.788873000000002</v>
      </c>
      <c r="C4605" s="15">
        <v>151.256227</v>
      </c>
      <c r="D4605" s="2" t="s">
        <v>9604</v>
      </c>
      <c r="E4605" s="14" t="s">
        <v>5069</v>
      </c>
      <c r="F4605" s="14" t="e" vm="8">
        <v>#VALUE!</v>
      </c>
      <c r="G4605" s="2" t="str">
        <f>_xlfn.XLOOKUP(E4605,missing_cities!$Q$2:$Q$56,missing_cities!$R$2:$R$56,"Not Found",0)</f>
        <v>Australia</v>
      </c>
      <c r="H4605" t="str">
        <f>_xlfn.XLOOKUP(E4605,missing_cities!$Q$2:$Q$56,missing_cities!$S$2:$S$56,"Not Found",0)</f>
        <v>Australia</v>
      </c>
      <c r="I4605" t="s">
        <v>3449</v>
      </c>
      <c r="J4605" s="15">
        <v>0.31</v>
      </c>
      <c r="K4605" t="s">
        <v>34</v>
      </c>
      <c r="L4605" s="15" t="str">
        <f t="shared" si="142"/>
        <v>6:00-22:00</v>
      </c>
      <c r="M4605" s="16">
        <f t="shared" si="143"/>
        <v>0.67</v>
      </c>
      <c r="N4605" s="15">
        <v>18.809999999999999</v>
      </c>
      <c r="O4605" s="15">
        <v>38</v>
      </c>
      <c r="P4605" t="s">
        <v>29</v>
      </c>
      <c r="Q4605">
        <v>50</v>
      </c>
      <c r="R4605" t="s">
        <v>48</v>
      </c>
      <c r="S4605">
        <v>2016</v>
      </c>
      <c r="T4605" t="s">
        <v>31</v>
      </c>
      <c r="U4605" s="15">
        <v>4.9000000000000004</v>
      </c>
      <c r="V4605" s="15">
        <v>8</v>
      </c>
      <c r="W4605" t="s">
        <v>27</v>
      </c>
    </row>
    <row r="4606" spans="1:23">
      <c r="A4606" t="s">
        <v>4651</v>
      </c>
      <c r="B4606">
        <v>19.464026</v>
      </c>
      <c r="C4606" s="15">
        <v>-99.092820000000003</v>
      </c>
      <c r="D4606" s="2" t="s">
        <v>9605</v>
      </c>
      <c r="E4606" s="14" t="s">
        <v>5119</v>
      </c>
      <c r="F4606" s="14" t="e" vm="13">
        <v>#VALUE!</v>
      </c>
      <c r="G4606" s="2" t="str">
        <f>_xlfn.XLOOKUP(E4606,missing_cities!$Q$2:$Q$56,missing_cities!$R$2:$R$56,"Not Found",0)</f>
        <v>Mexico</v>
      </c>
      <c r="H4606" t="str">
        <f>_xlfn.XLOOKUP(E4606,missing_cities!$Q$2:$Q$56,missing_cities!$S$2:$S$56,"Not Found",0)</f>
        <v>North America</v>
      </c>
      <c r="I4606" t="s">
        <v>3449</v>
      </c>
      <c r="J4606" s="15">
        <v>0.4</v>
      </c>
      <c r="K4606" t="s">
        <v>19</v>
      </c>
      <c r="L4606" s="15" t="str">
        <f t="shared" si="142"/>
        <v>9:00-18:00</v>
      </c>
      <c r="M4606" s="16">
        <f t="shared" si="143"/>
        <v>0.37</v>
      </c>
      <c r="N4606" s="15">
        <v>1.47</v>
      </c>
      <c r="O4606" s="15">
        <v>30</v>
      </c>
      <c r="P4606" t="s">
        <v>20</v>
      </c>
      <c r="Q4606">
        <v>150</v>
      </c>
      <c r="R4606" t="s">
        <v>37</v>
      </c>
      <c r="S4606">
        <v>2015</v>
      </c>
      <c r="T4606" t="s">
        <v>31</v>
      </c>
      <c r="U4606" s="15">
        <v>3.3</v>
      </c>
      <c r="V4606" s="15">
        <v>4</v>
      </c>
      <c r="W4606" t="s">
        <v>32</v>
      </c>
    </row>
    <row r="4607" spans="1:23">
      <c r="A4607" t="s">
        <v>4652</v>
      </c>
      <c r="B4607">
        <v>39.920282</v>
      </c>
      <c r="C4607" s="15">
        <v>116.39686</v>
      </c>
      <c r="D4607" s="2" t="s">
        <v>9606</v>
      </c>
      <c r="E4607" s="14" t="s">
        <v>5071</v>
      </c>
      <c r="F4607" s="14" t="e" vm="9">
        <v>#VALUE!</v>
      </c>
      <c r="G4607" s="2" t="str">
        <f>_xlfn.XLOOKUP(E4607,missing_cities!$Q$2:$Q$56,missing_cities!$R$2:$R$56,"Not Found",0)</f>
        <v>China</v>
      </c>
      <c r="H4607" t="str">
        <f>_xlfn.XLOOKUP(E4607,missing_cities!$Q$2:$Q$56,missing_cities!$S$2:$S$56,"Not Found",0)</f>
        <v>Asia</v>
      </c>
      <c r="I4607" t="s">
        <v>3449</v>
      </c>
      <c r="J4607" s="15">
        <v>0.45</v>
      </c>
      <c r="K4607" t="s">
        <v>34</v>
      </c>
      <c r="L4607" s="15" t="str">
        <f t="shared" si="142"/>
        <v>6:00-22:00</v>
      </c>
      <c r="M4607" s="16">
        <f t="shared" si="143"/>
        <v>0.67</v>
      </c>
      <c r="N4607" s="15">
        <v>18.88</v>
      </c>
      <c r="O4607" s="15">
        <v>23</v>
      </c>
      <c r="P4607" t="s">
        <v>29</v>
      </c>
      <c r="Q4607">
        <v>350</v>
      </c>
      <c r="R4607" t="s">
        <v>44</v>
      </c>
      <c r="S4607">
        <v>2014</v>
      </c>
      <c r="T4607" t="s">
        <v>31</v>
      </c>
      <c r="U4607" s="15">
        <v>3.9</v>
      </c>
      <c r="V4607" s="15">
        <v>5</v>
      </c>
      <c r="W4607" t="s">
        <v>23</v>
      </c>
    </row>
    <row r="4608" spans="1:23">
      <c r="A4608" t="s">
        <v>4653</v>
      </c>
      <c r="B4608">
        <v>19.102573</v>
      </c>
      <c r="C4608" s="15">
        <v>72.912946000000005</v>
      </c>
      <c r="D4608" s="2" t="s">
        <v>9607</v>
      </c>
      <c r="E4608" s="14" t="s">
        <v>5079</v>
      </c>
      <c r="F4608" s="14" t="e" vm="11">
        <v>#VALUE!</v>
      </c>
      <c r="G4608" s="2" t="str">
        <f>_xlfn.XLOOKUP(E4608,missing_cities!$Q$2:$Q$56,missing_cities!$R$2:$R$56,"Not Found",0)</f>
        <v>India</v>
      </c>
      <c r="H4608" t="str">
        <f>_xlfn.XLOOKUP(E4608,missing_cities!$Q$2:$Q$56,missing_cities!$S$2:$S$56,"Not Found",0)</f>
        <v>Asia</v>
      </c>
      <c r="I4608" t="s">
        <v>3449</v>
      </c>
      <c r="J4608" s="15">
        <v>0.35</v>
      </c>
      <c r="K4608" t="s">
        <v>34</v>
      </c>
      <c r="L4608" s="15" t="str">
        <f t="shared" si="142"/>
        <v>6:00-22:00</v>
      </c>
      <c r="M4608" s="16">
        <f t="shared" si="143"/>
        <v>0.67</v>
      </c>
      <c r="N4608" s="15">
        <v>10.43</v>
      </c>
      <c r="O4608" s="15">
        <v>96</v>
      </c>
      <c r="P4608" t="s">
        <v>39</v>
      </c>
      <c r="Q4608">
        <v>22</v>
      </c>
      <c r="R4608" t="s">
        <v>81</v>
      </c>
      <c r="S4608">
        <v>2013</v>
      </c>
      <c r="T4608" t="s">
        <v>31</v>
      </c>
      <c r="U4608" s="15">
        <v>4.7</v>
      </c>
      <c r="V4608" s="15">
        <v>4</v>
      </c>
      <c r="W4608" t="s">
        <v>23</v>
      </c>
    </row>
    <row r="4609" spans="1:23">
      <c r="A4609" t="s">
        <v>4654</v>
      </c>
      <c r="B4609">
        <v>41.933433999999998</v>
      </c>
      <c r="C4609" s="15">
        <v>-87.648624999999996</v>
      </c>
      <c r="D4609" s="2" t="s">
        <v>9608</v>
      </c>
      <c r="E4609" s="14" t="s">
        <v>5065</v>
      </c>
      <c r="F4609" s="14" t="e" vm="5">
        <v>#VALUE!</v>
      </c>
      <c r="G4609" s="2" t="str">
        <f>_xlfn.XLOOKUP(E4609,missing_cities!$Q$2:$Q$56,missing_cities!$R$2:$R$56,"Not Found",0)</f>
        <v>United States</v>
      </c>
      <c r="H4609" t="str">
        <f>_xlfn.XLOOKUP(E4609,missing_cities!$Q$2:$Q$56,missing_cities!$S$2:$S$56,"Not Found",0)</f>
        <v>North America</v>
      </c>
      <c r="I4609" t="s">
        <v>3449</v>
      </c>
      <c r="J4609" s="15">
        <v>0.46</v>
      </c>
      <c r="K4609" t="s">
        <v>19</v>
      </c>
      <c r="L4609" s="15" t="str">
        <f t="shared" si="142"/>
        <v>9:00-18:00</v>
      </c>
      <c r="M4609" s="16">
        <f t="shared" si="143"/>
        <v>0.37</v>
      </c>
      <c r="N4609" s="15">
        <v>9.58</v>
      </c>
      <c r="O4609" s="15">
        <v>26</v>
      </c>
      <c r="P4609" t="s">
        <v>20</v>
      </c>
      <c r="Q4609">
        <v>150</v>
      </c>
      <c r="R4609" t="s">
        <v>26</v>
      </c>
      <c r="S4609">
        <v>2011</v>
      </c>
      <c r="T4609" t="s">
        <v>22</v>
      </c>
      <c r="U4609" s="15">
        <v>3.2</v>
      </c>
      <c r="V4609" s="15">
        <v>1</v>
      </c>
      <c r="W4609" t="s">
        <v>23</v>
      </c>
    </row>
    <row r="4610" spans="1:23">
      <c r="A4610" t="s">
        <v>4655</v>
      </c>
      <c r="B4610">
        <v>52.441133000000001</v>
      </c>
      <c r="C4610" s="15">
        <v>13.340745999999999</v>
      </c>
      <c r="D4610" s="2" t="s">
        <v>9609</v>
      </c>
      <c r="E4610" s="14" t="s">
        <v>5057</v>
      </c>
      <c r="F4610" s="14" t="e" vm="3">
        <v>#VALUE!</v>
      </c>
      <c r="G4610" s="2" t="str">
        <f>_xlfn.XLOOKUP(E4610,missing_cities!$Q$2:$Q$56,missing_cities!$R$2:$R$56,"Not Found",0)</f>
        <v>Germany</v>
      </c>
      <c r="H4610" t="str">
        <f>_xlfn.XLOOKUP(E4610,missing_cities!$Q$2:$Q$56,missing_cities!$S$2:$S$56,"Not Found",0)</f>
        <v>Europe</v>
      </c>
      <c r="I4610" t="s">
        <v>3449</v>
      </c>
      <c r="J4610" s="15">
        <v>0.26</v>
      </c>
      <c r="K4610" t="s">
        <v>34</v>
      </c>
      <c r="L4610" s="15" t="str">
        <f t="shared" si="142"/>
        <v>6:00-22:00</v>
      </c>
      <c r="M4610" s="16">
        <f t="shared" si="143"/>
        <v>0.67</v>
      </c>
      <c r="N4610" s="15">
        <v>4.6399999999999997</v>
      </c>
      <c r="O4610" s="15">
        <v>24</v>
      </c>
      <c r="P4610" t="s">
        <v>37</v>
      </c>
      <c r="Q4610">
        <v>350</v>
      </c>
      <c r="R4610" t="s">
        <v>48</v>
      </c>
      <c r="S4610">
        <v>2016</v>
      </c>
      <c r="T4610" t="s">
        <v>22</v>
      </c>
      <c r="U4610" s="15">
        <v>3.3</v>
      </c>
      <c r="V4610" s="15">
        <v>9</v>
      </c>
      <c r="W4610" t="s">
        <v>27</v>
      </c>
    </row>
    <row r="4611" spans="1:23">
      <c r="A4611" t="s">
        <v>4656</v>
      </c>
      <c r="B4611">
        <v>41.885235000000002</v>
      </c>
      <c r="C4611" s="15">
        <v>-87.695761000000005</v>
      </c>
      <c r="D4611" s="2" t="s">
        <v>9610</v>
      </c>
      <c r="E4611" s="14" t="s">
        <v>5065</v>
      </c>
      <c r="F4611" s="14" t="e" vm="5">
        <v>#VALUE!</v>
      </c>
      <c r="G4611" s="2" t="str">
        <f>_xlfn.XLOOKUP(E4611,missing_cities!$Q$2:$Q$56,missing_cities!$R$2:$R$56,"Not Found",0)</f>
        <v>United States</v>
      </c>
      <c r="H4611" t="str">
        <f>_xlfn.XLOOKUP(E4611,missing_cities!$Q$2:$Q$56,missing_cities!$S$2:$S$56,"Not Found",0)</f>
        <v>North America</v>
      </c>
      <c r="I4611" t="s">
        <v>3449</v>
      </c>
      <c r="J4611" s="15">
        <v>0.49</v>
      </c>
      <c r="K4611" t="s">
        <v>19</v>
      </c>
      <c r="L4611" s="15" t="str">
        <f t="shared" ref="L4611:L4674" si="144">IF(ISNUMBER(SEARCH("-",K4611)),K4611,"9.00-21.00")</f>
        <v>9:00-18:00</v>
      </c>
      <c r="M4611" s="16">
        <f t="shared" ref="M4611:M4674" si="145">IF(ISNUMBER(SEARCH("-", L4611)), TEXT(RIGHT(L4611, LEN(L4611) - FIND("-", L4611)), "0.00") - TEXT(LEFT(L4611, FIND("-", L4611)-1), "0.00"), "")</f>
        <v>0.37</v>
      </c>
      <c r="N4611" s="15">
        <v>19.78</v>
      </c>
      <c r="O4611" s="15">
        <v>39</v>
      </c>
      <c r="P4611" t="s">
        <v>39</v>
      </c>
      <c r="Q4611">
        <v>350</v>
      </c>
      <c r="R4611" t="s">
        <v>48</v>
      </c>
      <c r="S4611">
        <v>2012</v>
      </c>
      <c r="T4611" t="s">
        <v>22</v>
      </c>
      <c r="U4611" s="15">
        <v>4.3</v>
      </c>
      <c r="V4611" s="15">
        <v>6</v>
      </c>
      <c r="W4611" t="s">
        <v>27</v>
      </c>
    </row>
    <row r="4612" spans="1:23">
      <c r="A4612" t="s">
        <v>4657</v>
      </c>
      <c r="B4612">
        <v>-23.613917000000001</v>
      </c>
      <c r="C4612" s="15">
        <v>-46.604553000000003</v>
      </c>
      <c r="D4612" s="2" t="s">
        <v>9611</v>
      </c>
      <c r="E4612" s="14" t="s">
        <v>5067</v>
      </c>
      <c r="F4612" s="14" t="e" vm="7">
        <v>#VALUE!</v>
      </c>
      <c r="G4612" s="2" t="str">
        <f>_xlfn.XLOOKUP(E4612,missing_cities!$Q$2:$Q$56,missing_cities!$R$2:$R$56,"Not Found",0)</f>
        <v>Brazil</v>
      </c>
      <c r="H4612" t="str">
        <f>_xlfn.XLOOKUP(E4612,missing_cities!$Q$2:$Q$56,missing_cities!$S$2:$S$56,"Not Found",0)</f>
        <v>South America</v>
      </c>
      <c r="I4612" t="s">
        <v>3449</v>
      </c>
      <c r="J4612" s="15">
        <v>0.4</v>
      </c>
      <c r="K4612" s="1">
        <v>45862</v>
      </c>
      <c r="L4612" s="15" t="str">
        <f t="shared" si="144"/>
        <v>9.00-21.00</v>
      </c>
      <c r="M4612" s="16">
        <f t="shared" si="145"/>
        <v>12</v>
      </c>
      <c r="N4612" s="15">
        <v>1.83</v>
      </c>
      <c r="O4612" s="15">
        <v>13</v>
      </c>
      <c r="P4612" t="s">
        <v>20</v>
      </c>
      <c r="Q4612">
        <v>22</v>
      </c>
      <c r="R4612" t="s">
        <v>21</v>
      </c>
      <c r="S4612">
        <v>2011</v>
      </c>
      <c r="T4612" t="s">
        <v>22</v>
      </c>
      <c r="U4612" s="15">
        <v>4.4000000000000004</v>
      </c>
      <c r="V4612" s="15">
        <v>10</v>
      </c>
      <c r="W4612" t="s">
        <v>23</v>
      </c>
    </row>
    <row r="4613" spans="1:23">
      <c r="A4613" t="s">
        <v>4658</v>
      </c>
      <c r="B4613">
        <v>34.106779000000003</v>
      </c>
      <c r="C4613" s="15">
        <v>-118.29772</v>
      </c>
      <c r="D4613" s="2" t="s">
        <v>9612</v>
      </c>
      <c r="E4613" s="14" t="s">
        <v>5111</v>
      </c>
      <c r="F4613" s="14" t="e" vm="5">
        <v>#VALUE!</v>
      </c>
      <c r="G4613" s="2" t="str">
        <f>_xlfn.XLOOKUP(E4613,missing_cities!$Q$2:$Q$56,missing_cities!$R$2:$R$56,"Not Found",0)</f>
        <v>United States</v>
      </c>
      <c r="H4613" t="str">
        <f>_xlfn.XLOOKUP(E4613,missing_cities!$Q$2:$Q$56,missing_cities!$S$2:$S$56,"Not Found",0)</f>
        <v>North America</v>
      </c>
      <c r="I4613" t="s">
        <v>3449</v>
      </c>
      <c r="J4613" s="15">
        <v>0.45</v>
      </c>
      <c r="K4613" t="s">
        <v>34</v>
      </c>
      <c r="L4613" s="15" t="str">
        <f t="shared" si="144"/>
        <v>6:00-22:00</v>
      </c>
      <c r="M4613" s="16">
        <f t="shared" si="145"/>
        <v>0.67</v>
      </c>
      <c r="N4613" s="15">
        <v>17.84</v>
      </c>
      <c r="O4613" s="15">
        <v>79</v>
      </c>
      <c r="P4613" t="s">
        <v>25</v>
      </c>
      <c r="Q4613">
        <v>22</v>
      </c>
      <c r="R4613" t="s">
        <v>26</v>
      </c>
      <c r="S4613">
        <v>2022</v>
      </c>
      <c r="T4613" t="s">
        <v>31</v>
      </c>
      <c r="U4613" s="15">
        <v>4.5999999999999996</v>
      </c>
      <c r="V4613" s="15">
        <v>3</v>
      </c>
      <c r="W4613" t="s">
        <v>23</v>
      </c>
    </row>
    <row r="4614" spans="1:23">
      <c r="A4614" t="s">
        <v>4659</v>
      </c>
      <c r="B4614">
        <v>39.800587</v>
      </c>
      <c r="C4614" s="15">
        <v>116.26008</v>
      </c>
      <c r="D4614" s="2" t="s">
        <v>9613</v>
      </c>
      <c r="E4614" s="14" t="s">
        <v>5071</v>
      </c>
      <c r="F4614" s="14" t="e" vm="9">
        <v>#VALUE!</v>
      </c>
      <c r="G4614" s="2" t="str">
        <f>_xlfn.XLOOKUP(E4614,missing_cities!$Q$2:$Q$56,missing_cities!$R$2:$R$56,"Not Found",0)</f>
        <v>China</v>
      </c>
      <c r="H4614" t="str">
        <f>_xlfn.XLOOKUP(E4614,missing_cities!$Q$2:$Q$56,missing_cities!$S$2:$S$56,"Not Found",0)</f>
        <v>Asia</v>
      </c>
      <c r="I4614" t="s">
        <v>3449</v>
      </c>
      <c r="J4614" s="15">
        <v>0.41</v>
      </c>
      <c r="K4614" t="s">
        <v>34</v>
      </c>
      <c r="L4614" s="15" t="str">
        <f t="shared" si="144"/>
        <v>6:00-22:00</v>
      </c>
      <c r="M4614" s="16">
        <f t="shared" si="145"/>
        <v>0.67</v>
      </c>
      <c r="N4614" s="15">
        <v>3.82</v>
      </c>
      <c r="O4614" s="15">
        <v>61</v>
      </c>
      <c r="P4614" t="s">
        <v>20</v>
      </c>
      <c r="Q4614">
        <v>22</v>
      </c>
      <c r="R4614" t="s">
        <v>76</v>
      </c>
      <c r="S4614">
        <v>2019</v>
      </c>
      <c r="T4614" t="s">
        <v>22</v>
      </c>
      <c r="U4614" s="15">
        <v>4.5</v>
      </c>
      <c r="V4614" s="15">
        <v>3</v>
      </c>
      <c r="W4614" t="s">
        <v>27</v>
      </c>
    </row>
    <row r="4615" spans="1:23">
      <c r="A4615" t="s">
        <v>4660</v>
      </c>
      <c r="B4615">
        <v>-68.550295000000006</v>
      </c>
      <c r="C4615" s="15">
        <v>39.052072000000003</v>
      </c>
      <c r="D4615" s="2" t="s">
        <v>9614</v>
      </c>
      <c r="E4615" s="14" t="str">
        <f>_xlfn.XLOOKUP(C4615,missing_cities!B:B,missing_cities!C:C,"Not Found",0)</f>
        <v>Not Found</v>
      </c>
      <c r="F4615" s="14" t="s">
        <v>9990</v>
      </c>
      <c r="G4615" s="2" t="str">
        <f>_xlfn.XLOOKUP(E4615,missing_cities!$Q$2:$Q$56,missing_cities!$R$2:$R$56,"Not Found",0)</f>
        <v>Not Found</v>
      </c>
      <c r="H4615" t="str">
        <f>_xlfn.XLOOKUP(E4615,missing_cities!$Q$2:$Q$56,missing_cities!$S$2:$S$56,"Not Found",0)</f>
        <v>Not Found</v>
      </c>
      <c r="I4615" t="s">
        <v>3449</v>
      </c>
      <c r="J4615" s="15">
        <v>0.16</v>
      </c>
      <c r="K4615" t="s">
        <v>19</v>
      </c>
      <c r="L4615" s="15" t="str">
        <f t="shared" si="144"/>
        <v>9:00-18:00</v>
      </c>
      <c r="M4615" s="16">
        <f t="shared" si="145"/>
        <v>0.37</v>
      </c>
      <c r="N4615" s="15">
        <v>11.69</v>
      </c>
      <c r="O4615" s="15">
        <v>80</v>
      </c>
      <c r="P4615" t="s">
        <v>25</v>
      </c>
      <c r="Q4615">
        <v>50</v>
      </c>
      <c r="R4615" t="s">
        <v>42</v>
      </c>
      <c r="S4615">
        <v>2012</v>
      </c>
      <c r="T4615" t="s">
        <v>31</v>
      </c>
      <c r="U4615" s="15">
        <v>4.3</v>
      </c>
      <c r="V4615" s="15">
        <v>9</v>
      </c>
      <c r="W4615" t="s">
        <v>27</v>
      </c>
    </row>
    <row r="4616" spans="1:23">
      <c r="A4616" t="s">
        <v>4661</v>
      </c>
      <c r="B4616">
        <v>19.150739000000002</v>
      </c>
      <c r="C4616" s="15">
        <v>72.930862000000005</v>
      </c>
      <c r="D4616" s="2" t="s">
        <v>9615</v>
      </c>
      <c r="E4616" s="14" t="s">
        <v>5079</v>
      </c>
      <c r="F4616" s="14" t="e" vm="11">
        <v>#VALUE!</v>
      </c>
      <c r="G4616" s="2" t="str">
        <f>_xlfn.XLOOKUP(E4616,missing_cities!$Q$2:$Q$56,missing_cities!$R$2:$R$56,"Not Found",0)</f>
        <v>India</v>
      </c>
      <c r="H4616" t="str">
        <f>_xlfn.XLOOKUP(E4616,missing_cities!$Q$2:$Q$56,missing_cities!$S$2:$S$56,"Not Found",0)</f>
        <v>Asia</v>
      </c>
      <c r="I4616" t="s">
        <v>3449</v>
      </c>
      <c r="J4616" s="15">
        <v>0.21</v>
      </c>
      <c r="K4616" t="s">
        <v>19</v>
      </c>
      <c r="L4616" s="15" t="str">
        <f t="shared" si="144"/>
        <v>9:00-18:00</v>
      </c>
      <c r="M4616" s="16">
        <f t="shared" si="145"/>
        <v>0.37</v>
      </c>
      <c r="N4616" s="15">
        <v>0.99</v>
      </c>
      <c r="O4616" s="15">
        <v>28</v>
      </c>
      <c r="P4616" t="s">
        <v>29</v>
      </c>
      <c r="Q4616">
        <v>22</v>
      </c>
      <c r="R4616" t="s">
        <v>81</v>
      </c>
      <c r="S4616">
        <v>2017</v>
      </c>
      <c r="T4616" t="s">
        <v>22</v>
      </c>
      <c r="U4616" s="15">
        <v>3.3</v>
      </c>
      <c r="V4616" s="15">
        <v>8</v>
      </c>
      <c r="W4616" t="s">
        <v>32</v>
      </c>
    </row>
    <row r="4617" spans="1:23">
      <c r="A4617" t="s">
        <v>4662</v>
      </c>
      <c r="B4617">
        <v>13.724067</v>
      </c>
      <c r="C4617" s="15">
        <v>100.554366</v>
      </c>
      <c r="D4617" s="2" t="s">
        <v>9616</v>
      </c>
      <c r="E4617" s="14" t="s">
        <v>5059</v>
      </c>
      <c r="F4617" s="14" t="e" vm="4">
        <v>#VALUE!</v>
      </c>
      <c r="G4617" s="2" t="str">
        <f>_xlfn.XLOOKUP(E4617,missing_cities!$Q$2:$Q$56,missing_cities!$R$2:$R$56,"Not Found",0)</f>
        <v>Thailand</v>
      </c>
      <c r="H4617" t="str">
        <f>_xlfn.XLOOKUP(E4617,missing_cities!$Q$2:$Q$56,missing_cities!$S$2:$S$56,"Not Found",0)</f>
        <v>Asia</v>
      </c>
      <c r="I4617" t="s">
        <v>3449</v>
      </c>
      <c r="J4617" s="15">
        <v>0.35</v>
      </c>
      <c r="K4617" t="s">
        <v>34</v>
      </c>
      <c r="L4617" s="15" t="str">
        <f t="shared" si="144"/>
        <v>6:00-22:00</v>
      </c>
      <c r="M4617" s="16">
        <f t="shared" si="145"/>
        <v>0.67</v>
      </c>
      <c r="N4617" s="15">
        <v>16.649999999999999</v>
      </c>
      <c r="O4617" s="15">
        <v>38</v>
      </c>
      <c r="P4617" t="s">
        <v>25</v>
      </c>
      <c r="Q4617">
        <v>350</v>
      </c>
      <c r="R4617" t="s">
        <v>40</v>
      </c>
      <c r="S4617">
        <v>2015</v>
      </c>
      <c r="T4617" t="s">
        <v>22</v>
      </c>
      <c r="U4617" s="15">
        <v>4.5</v>
      </c>
      <c r="V4617" s="15">
        <v>2</v>
      </c>
      <c r="W4617" t="s">
        <v>23</v>
      </c>
    </row>
    <row r="4618" spans="1:23">
      <c r="A4618" t="s">
        <v>4663</v>
      </c>
      <c r="B4618">
        <v>52.514581999999997</v>
      </c>
      <c r="C4618" s="15">
        <v>13.494138</v>
      </c>
      <c r="D4618" s="2" t="s">
        <v>9617</v>
      </c>
      <c r="E4618" s="14" t="s">
        <v>5057</v>
      </c>
      <c r="F4618" s="14" t="e" vm="3">
        <v>#VALUE!</v>
      </c>
      <c r="G4618" s="2" t="str">
        <f>_xlfn.XLOOKUP(E4618,missing_cities!$Q$2:$Q$56,missing_cities!$R$2:$R$56,"Not Found",0)</f>
        <v>Germany</v>
      </c>
      <c r="H4618" t="str">
        <f>_xlfn.XLOOKUP(E4618,missing_cities!$Q$2:$Q$56,missing_cities!$S$2:$S$56,"Not Found",0)</f>
        <v>Europe</v>
      </c>
      <c r="I4618" t="s">
        <v>3449</v>
      </c>
      <c r="J4618" s="15">
        <v>0.42</v>
      </c>
      <c r="K4618" s="1">
        <v>45862</v>
      </c>
      <c r="L4618" s="15" t="str">
        <f t="shared" si="144"/>
        <v>9.00-21.00</v>
      </c>
      <c r="M4618" s="16">
        <f t="shared" si="145"/>
        <v>12</v>
      </c>
      <c r="N4618" s="15">
        <v>5.75</v>
      </c>
      <c r="O4618" s="15">
        <v>18</v>
      </c>
      <c r="P4618" t="s">
        <v>25</v>
      </c>
      <c r="Q4618">
        <v>22</v>
      </c>
      <c r="R4618" t="s">
        <v>67</v>
      </c>
      <c r="S4618">
        <v>2016</v>
      </c>
      <c r="T4618" t="s">
        <v>22</v>
      </c>
      <c r="U4618" s="15">
        <v>4.4000000000000004</v>
      </c>
      <c r="V4618" s="15">
        <v>8</v>
      </c>
      <c r="W4618" t="s">
        <v>32</v>
      </c>
    </row>
    <row r="4619" spans="1:23">
      <c r="A4619" t="s">
        <v>4664</v>
      </c>
      <c r="B4619">
        <v>41.856668999999997</v>
      </c>
      <c r="C4619" s="15">
        <v>-87.671091000000004</v>
      </c>
      <c r="D4619" s="2" t="s">
        <v>9618</v>
      </c>
      <c r="E4619" s="14" t="s">
        <v>5065</v>
      </c>
      <c r="F4619" s="14" t="e" vm="5">
        <v>#VALUE!</v>
      </c>
      <c r="G4619" s="2" t="str">
        <f>_xlfn.XLOOKUP(E4619,missing_cities!$Q$2:$Q$56,missing_cities!$R$2:$R$56,"Not Found",0)</f>
        <v>United States</v>
      </c>
      <c r="H4619" t="str">
        <f>_xlfn.XLOOKUP(E4619,missing_cities!$Q$2:$Q$56,missing_cities!$S$2:$S$56,"Not Found",0)</f>
        <v>North America</v>
      </c>
      <c r="I4619" t="s">
        <v>3449</v>
      </c>
      <c r="J4619" s="15">
        <v>0.41</v>
      </c>
      <c r="K4619" t="s">
        <v>34</v>
      </c>
      <c r="L4619" s="15" t="str">
        <f t="shared" si="144"/>
        <v>6:00-22:00</v>
      </c>
      <c r="M4619" s="16">
        <f t="shared" si="145"/>
        <v>0.67</v>
      </c>
      <c r="N4619" s="15">
        <v>17.37</v>
      </c>
      <c r="O4619" s="15">
        <v>62</v>
      </c>
      <c r="P4619" t="s">
        <v>25</v>
      </c>
      <c r="Q4619">
        <v>150</v>
      </c>
      <c r="R4619" t="s">
        <v>40</v>
      </c>
      <c r="S4619">
        <v>2020</v>
      </c>
      <c r="T4619" t="s">
        <v>31</v>
      </c>
      <c r="U4619" s="15">
        <v>3.3</v>
      </c>
      <c r="V4619" s="15">
        <v>7</v>
      </c>
      <c r="W4619" t="s">
        <v>23</v>
      </c>
    </row>
    <row r="4620" spans="1:23">
      <c r="A4620" t="s">
        <v>4665</v>
      </c>
      <c r="B4620">
        <v>39.889746000000002</v>
      </c>
      <c r="C4620" s="15">
        <v>116.35525</v>
      </c>
      <c r="D4620" s="2" t="s">
        <v>9619</v>
      </c>
      <c r="E4620" s="14" t="s">
        <v>5071</v>
      </c>
      <c r="F4620" s="14" t="e" vm="9">
        <v>#VALUE!</v>
      </c>
      <c r="G4620" s="2" t="str">
        <f>_xlfn.XLOOKUP(E4620,missing_cities!$Q$2:$Q$56,missing_cities!$R$2:$R$56,"Not Found",0)</f>
        <v>China</v>
      </c>
      <c r="H4620" t="str">
        <f>_xlfn.XLOOKUP(E4620,missing_cities!$Q$2:$Q$56,missing_cities!$S$2:$S$56,"Not Found",0)</f>
        <v>Asia</v>
      </c>
      <c r="I4620" t="s">
        <v>3449</v>
      </c>
      <c r="J4620" s="15">
        <v>0.42</v>
      </c>
      <c r="K4620" t="s">
        <v>34</v>
      </c>
      <c r="L4620" s="15" t="str">
        <f t="shared" si="144"/>
        <v>6:00-22:00</v>
      </c>
      <c r="M4620" s="16">
        <f t="shared" si="145"/>
        <v>0.67</v>
      </c>
      <c r="N4620" s="15">
        <v>12.35</v>
      </c>
      <c r="O4620" s="15">
        <v>21</v>
      </c>
      <c r="P4620" t="s">
        <v>39</v>
      </c>
      <c r="Q4620">
        <v>350</v>
      </c>
      <c r="R4620" t="s">
        <v>21</v>
      </c>
      <c r="S4620">
        <v>2011</v>
      </c>
      <c r="T4620" t="s">
        <v>31</v>
      </c>
      <c r="U4620" s="15">
        <v>3.7</v>
      </c>
      <c r="V4620" s="15">
        <v>3</v>
      </c>
      <c r="W4620" t="s">
        <v>23</v>
      </c>
    </row>
    <row r="4621" spans="1:23">
      <c r="A4621" t="s">
        <v>4666</v>
      </c>
      <c r="B4621">
        <v>37.798940999999999</v>
      </c>
      <c r="C4621" s="15">
        <v>-122.314083</v>
      </c>
      <c r="D4621" s="2" t="s">
        <v>9620</v>
      </c>
      <c r="E4621" s="14" t="s">
        <v>5061</v>
      </c>
      <c r="F4621" s="14" t="e" vm="5">
        <v>#VALUE!</v>
      </c>
      <c r="G4621" s="2" t="str">
        <f>_xlfn.XLOOKUP(E4621,missing_cities!$Q$2:$Q$56,missing_cities!$R$2:$R$56,"Not Found",0)</f>
        <v>United States</v>
      </c>
      <c r="H4621" t="str">
        <f>_xlfn.XLOOKUP(E4621,missing_cities!$Q$2:$Q$56,missing_cities!$S$2:$S$56,"Not Found",0)</f>
        <v>North America</v>
      </c>
      <c r="I4621" t="s">
        <v>3449</v>
      </c>
      <c r="J4621" s="15">
        <v>0.17</v>
      </c>
      <c r="K4621" t="s">
        <v>19</v>
      </c>
      <c r="L4621" s="15" t="str">
        <f t="shared" si="144"/>
        <v>9:00-18:00</v>
      </c>
      <c r="M4621" s="16">
        <f t="shared" si="145"/>
        <v>0.37</v>
      </c>
      <c r="N4621" s="15">
        <v>17.54</v>
      </c>
      <c r="O4621" s="15">
        <v>24</v>
      </c>
      <c r="P4621" t="s">
        <v>39</v>
      </c>
      <c r="Q4621">
        <v>22</v>
      </c>
      <c r="R4621" t="s">
        <v>21</v>
      </c>
      <c r="S4621">
        <v>2020</v>
      </c>
      <c r="T4621" t="s">
        <v>31</v>
      </c>
      <c r="U4621" s="15">
        <v>4.2</v>
      </c>
      <c r="V4621" s="15">
        <v>4</v>
      </c>
      <c r="W4621" t="s">
        <v>27</v>
      </c>
    </row>
    <row r="4622" spans="1:23">
      <c r="A4622" t="s">
        <v>4667</v>
      </c>
      <c r="B4622">
        <v>-33.794322999999999</v>
      </c>
      <c r="C4622" s="15">
        <v>18.575171999999998</v>
      </c>
      <c r="D4622" s="2" t="s">
        <v>9621</v>
      </c>
      <c r="E4622" s="14" t="s">
        <v>5085</v>
      </c>
      <c r="F4622" s="14" t="e" vm="12">
        <v>#VALUE!</v>
      </c>
      <c r="G4622" s="2" t="str">
        <f>_xlfn.XLOOKUP(E4622,missing_cities!$Q$2:$Q$56,missing_cities!$R$2:$R$56,"Not Found",0)</f>
        <v>South Africa</v>
      </c>
      <c r="H4622" t="str">
        <f>_xlfn.XLOOKUP(E4622,missing_cities!$Q$2:$Q$56,missing_cities!$S$2:$S$56,"Not Found",0)</f>
        <v>Africa</v>
      </c>
      <c r="I4622" t="s">
        <v>3449</v>
      </c>
      <c r="J4622" s="15">
        <v>0.18</v>
      </c>
      <c r="K4622" t="s">
        <v>19</v>
      </c>
      <c r="L4622" s="15" t="str">
        <f t="shared" si="144"/>
        <v>9:00-18:00</v>
      </c>
      <c r="M4622" s="16">
        <f t="shared" si="145"/>
        <v>0.37</v>
      </c>
      <c r="N4622" s="15">
        <v>1.47</v>
      </c>
      <c r="O4622" s="15">
        <v>59</v>
      </c>
      <c r="P4622" t="s">
        <v>37</v>
      </c>
      <c r="Q4622">
        <v>350</v>
      </c>
      <c r="R4622" t="s">
        <v>21</v>
      </c>
      <c r="S4622">
        <v>2014</v>
      </c>
      <c r="T4622" t="s">
        <v>31</v>
      </c>
      <c r="U4622" s="15">
        <v>3.9</v>
      </c>
      <c r="V4622" s="15">
        <v>4</v>
      </c>
      <c r="W4622" t="s">
        <v>23</v>
      </c>
    </row>
    <row r="4623" spans="1:23">
      <c r="A4623" t="s">
        <v>4668</v>
      </c>
      <c r="B4623">
        <v>41.870674999999999</v>
      </c>
      <c r="C4623" s="15">
        <v>-87.634119999999996</v>
      </c>
      <c r="D4623" s="2" t="s">
        <v>9622</v>
      </c>
      <c r="E4623" s="14" t="s">
        <v>5065</v>
      </c>
      <c r="F4623" s="14" t="e" vm="5">
        <v>#VALUE!</v>
      </c>
      <c r="G4623" s="2" t="str">
        <f>_xlfn.XLOOKUP(E4623,missing_cities!$Q$2:$Q$56,missing_cities!$R$2:$R$56,"Not Found",0)</f>
        <v>United States</v>
      </c>
      <c r="H4623" t="str">
        <f>_xlfn.XLOOKUP(E4623,missing_cities!$Q$2:$Q$56,missing_cities!$S$2:$S$56,"Not Found",0)</f>
        <v>North America</v>
      </c>
      <c r="I4623" t="s">
        <v>3449</v>
      </c>
      <c r="J4623" s="15">
        <v>0.1</v>
      </c>
      <c r="K4623" t="s">
        <v>19</v>
      </c>
      <c r="L4623" s="15" t="str">
        <f t="shared" si="144"/>
        <v>9:00-18:00</v>
      </c>
      <c r="M4623" s="16">
        <f t="shared" si="145"/>
        <v>0.37</v>
      </c>
      <c r="N4623" s="15">
        <v>13.05</v>
      </c>
      <c r="O4623" s="15">
        <v>86</v>
      </c>
      <c r="P4623" t="s">
        <v>25</v>
      </c>
      <c r="Q4623">
        <v>350</v>
      </c>
      <c r="R4623" t="s">
        <v>132</v>
      </c>
      <c r="S4623">
        <v>2012</v>
      </c>
      <c r="T4623" t="s">
        <v>31</v>
      </c>
      <c r="U4623" s="15">
        <v>4.8</v>
      </c>
      <c r="V4623" s="15">
        <v>7</v>
      </c>
      <c r="W4623" t="s">
        <v>23</v>
      </c>
    </row>
    <row r="4624" spans="1:23">
      <c r="A4624" t="s">
        <v>4669</v>
      </c>
      <c r="B4624">
        <v>52.475681999999999</v>
      </c>
      <c r="C4624" s="15">
        <v>13.370687</v>
      </c>
      <c r="D4624" s="2" t="s">
        <v>9623</v>
      </c>
      <c r="E4624" s="14" t="s">
        <v>5057</v>
      </c>
      <c r="F4624" s="14" t="e" vm="3">
        <v>#VALUE!</v>
      </c>
      <c r="G4624" s="2" t="str">
        <f>_xlfn.XLOOKUP(E4624,missing_cities!$Q$2:$Q$56,missing_cities!$R$2:$R$56,"Not Found",0)</f>
        <v>Germany</v>
      </c>
      <c r="H4624" t="str">
        <f>_xlfn.XLOOKUP(E4624,missing_cities!$Q$2:$Q$56,missing_cities!$S$2:$S$56,"Not Found",0)</f>
        <v>Europe</v>
      </c>
      <c r="I4624" t="s">
        <v>3449</v>
      </c>
      <c r="J4624" s="15">
        <v>0.46</v>
      </c>
      <c r="K4624" t="s">
        <v>19</v>
      </c>
      <c r="L4624" s="15" t="str">
        <f t="shared" si="144"/>
        <v>9:00-18:00</v>
      </c>
      <c r="M4624" s="16">
        <f t="shared" si="145"/>
        <v>0.37</v>
      </c>
      <c r="N4624" s="15">
        <v>11.01</v>
      </c>
      <c r="O4624" s="15">
        <v>68</v>
      </c>
      <c r="P4624" t="s">
        <v>20</v>
      </c>
      <c r="Q4624">
        <v>22</v>
      </c>
      <c r="R4624" t="s">
        <v>21</v>
      </c>
      <c r="S4624">
        <v>2022</v>
      </c>
      <c r="T4624" t="s">
        <v>31</v>
      </c>
      <c r="U4624" s="15">
        <v>3.6</v>
      </c>
      <c r="V4624" s="15">
        <v>9</v>
      </c>
      <c r="W4624" t="s">
        <v>23</v>
      </c>
    </row>
    <row r="4625" spans="1:23">
      <c r="A4625" t="s">
        <v>4670</v>
      </c>
      <c r="B4625">
        <v>13.837211999999999</v>
      </c>
      <c r="C4625" s="15">
        <v>100.519384</v>
      </c>
      <c r="D4625" s="2" t="s">
        <v>9624</v>
      </c>
      <c r="E4625" s="14" t="s">
        <v>5059</v>
      </c>
      <c r="F4625" s="14" t="e" vm="4">
        <v>#VALUE!</v>
      </c>
      <c r="G4625" s="2" t="str">
        <f>_xlfn.XLOOKUP(E4625,missing_cities!$Q$2:$Q$56,missing_cities!$R$2:$R$56,"Not Found",0)</f>
        <v>Thailand</v>
      </c>
      <c r="H4625" t="str">
        <f>_xlfn.XLOOKUP(E4625,missing_cities!$Q$2:$Q$56,missing_cities!$S$2:$S$56,"Not Found",0)</f>
        <v>Asia</v>
      </c>
      <c r="I4625" t="s">
        <v>3449</v>
      </c>
      <c r="J4625" s="15">
        <v>0.11</v>
      </c>
      <c r="K4625" t="s">
        <v>34</v>
      </c>
      <c r="L4625" s="15" t="str">
        <f t="shared" si="144"/>
        <v>6:00-22:00</v>
      </c>
      <c r="M4625" s="16">
        <f t="shared" si="145"/>
        <v>0.67</v>
      </c>
      <c r="N4625" s="15">
        <v>11.07</v>
      </c>
      <c r="O4625" s="15">
        <v>28</v>
      </c>
      <c r="P4625" t="s">
        <v>29</v>
      </c>
      <c r="Q4625">
        <v>50</v>
      </c>
      <c r="R4625" t="s">
        <v>97</v>
      </c>
      <c r="S4625">
        <v>2021</v>
      </c>
      <c r="T4625" t="s">
        <v>22</v>
      </c>
      <c r="U4625" s="15">
        <v>4.8</v>
      </c>
      <c r="V4625" s="15">
        <v>3</v>
      </c>
      <c r="W4625" t="s">
        <v>27</v>
      </c>
    </row>
    <row r="4626" spans="1:23">
      <c r="A4626" t="s">
        <v>4671</v>
      </c>
      <c r="B4626">
        <v>18.98621</v>
      </c>
      <c r="C4626" s="15">
        <v>72.846568000000005</v>
      </c>
      <c r="D4626" s="2" t="s">
        <v>9625</v>
      </c>
      <c r="E4626" s="14" t="s">
        <v>5079</v>
      </c>
      <c r="F4626" s="14" t="e" vm="11">
        <v>#VALUE!</v>
      </c>
      <c r="G4626" s="2" t="str">
        <f>_xlfn.XLOOKUP(E4626,missing_cities!$Q$2:$Q$56,missing_cities!$R$2:$R$56,"Not Found",0)</f>
        <v>India</v>
      </c>
      <c r="H4626" t="str">
        <f>_xlfn.XLOOKUP(E4626,missing_cities!$Q$2:$Q$56,missing_cities!$S$2:$S$56,"Not Found",0)</f>
        <v>Asia</v>
      </c>
      <c r="I4626" t="s">
        <v>3449</v>
      </c>
      <c r="J4626" s="15">
        <v>0.36</v>
      </c>
      <c r="K4626" t="s">
        <v>19</v>
      </c>
      <c r="L4626" s="15" t="str">
        <f t="shared" si="144"/>
        <v>9:00-18:00</v>
      </c>
      <c r="M4626" s="16">
        <f t="shared" si="145"/>
        <v>0.37</v>
      </c>
      <c r="N4626" s="15">
        <v>7.16</v>
      </c>
      <c r="O4626" s="15">
        <v>36</v>
      </c>
      <c r="P4626" t="s">
        <v>29</v>
      </c>
      <c r="Q4626">
        <v>150</v>
      </c>
      <c r="R4626" t="s">
        <v>48</v>
      </c>
      <c r="S4626">
        <v>2020</v>
      </c>
      <c r="T4626" t="s">
        <v>31</v>
      </c>
      <c r="U4626" s="15">
        <v>3.8</v>
      </c>
      <c r="V4626" s="15">
        <v>5</v>
      </c>
      <c r="W4626" t="s">
        <v>32</v>
      </c>
    </row>
    <row r="4627" spans="1:23">
      <c r="A4627" t="s">
        <v>4672</v>
      </c>
      <c r="B4627">
        <v>-33.846079000000003</v>
      </c>
      <c r="C4627" s="15">
        <v>18.407371000000001</v>
      </c>
      <c r="D4627" s="2" t="s">
        <v>9626</v>
      </c>
      <c r="E4627" s="14" t="s">
        <v>5085</v>
      </c>
      <c r="F4627" s="14" t="e" vm="12">
        <v>#VALUE!</v>
      </c>
      <c r="G4627" s="2" t="str">
        <f>_xlfn.XLOOKUP(E4627,missing_cities!$Q$2:$Q$56,missing_cities!$R$2:$R$56,"Not Found",0)</f>
        <v>South Africa</v>
      </c>
      <c r="H4627" t="str">
        <f>_xlfn.XLOOKUP(E4627,missing_cities!$Q$2:$Q$56,missing_cities!$S$2:$S$56,"Not Found",0)</f>
        <v>Africa</v>
      </c>
      <c r="I4627" t="s">
        <v>3449</v>
      </c>
      <c r="J4627" s="15">
        <v>0.34</v>
      </c>
      <c r="K4627" t="s">
        <v>19</v>
      </c>
      <c r="L4627" s="15" t="str">
        <f t="shared" si="144"/>
        <v>9:00-18:00</v>
      </c>
      <c r="M4627" s="16">
        <f t="shared" si="145"/>
        <v>0.37</v>
      </c>
      <c r="N4627" s="15">
        <v>5.55</v>
      </c>
      <c r="O4627" s="15">
        <v>19</v>
      </c>
      <c r="P4627" t="s">
        <v>39</v>
      </c>
      <c r="Q4627">
        <v>50</v>
      </c>
      <c r="R4627" t="s">
        <v>35</v>
      </c>
      <c r="S4627">
        <v>2020</v>
      </c>
      <c r="T4627" t="s">
        <v>31</v>
      </c>
      <c r="U4627" s="15">
        <v>3.3</v>
      </c>
      <c r="V4627" s="15">
        <v>6</v>
      </c>
      <c r="W4627" t="s">
        <v>32</v>
      </c>
    </row>
    <row r="4628" spans="1:23">
      <c r="A4628" t="s">
        <v>4673</v>
      </c>
      <c r="B4628">
        <v>-23.527750000000001</v>
      </c>
      <c r="C4628" s="15">
        <v>-46.595598000000003</v>
      </c>
      <c r="D4628" s="2" t="s">
        <v>9627</v>
      </c>
      <c r="E4628" s="14" t="s">
        <v>5067</v>
      </c>
      <c r="F4628" s="14" t="e" vm="7">
        <v>#VALUE!</v>
      </c>
      <c r="G4628" s="2" t="str">
        <f>_xlfn.XLOOKUP(E4628,missing_cities!$Q$2:$Q$56,missing_cities!$R$2:$R$56,"Not Found",0)</f>
        <v>Brazil</v>
      </c>
      <c r="H4628" t="str">
        <f>_xlfn.XLOOKUP(E4628,missing_cities!$Q$2:$Q$56,missing_cities!$S$2:$S$56,"Not Found",0)</f>
        <v>South America</v>
      </c>
      <c r="I4628" t="s">
        <v>3449</v>
      </c>
      <c r="J4628" s="15">
        <v>0.11</v>
      </c>
      <c r="K4628" t="s">
        <v>34</v>
      </c>
      <c r="L4628" s="15" t="str">
        <f t="shared" si="144"/>
        <v>6:00-22:00</v>
      </c>
      <c r="M4628" s="16">
        <f t="shared" si="145"/>
        <v>0.67</v>
      </c>
      <c r="N4628" s="15">
        <v>6.57</v>
      </c>
      <c r="O4628" s="15">
        <v>47</v>
      </c>
      <c r="P4628" t="s">
        <v>20</v>
      </c>
      <c r="Q4628">
        <v>350</v>
      </c>
      <c r="R4628" t="s">
        <v>42</v>
      </c>
      <c r="S4628">
        <v>2016</v>
      </c>
      <c r="T4628" t="s">
        <v>22</v>
      </c>
      <c r="U4628" s="15">
        <v>4.7</v>
      </c>
      <c r="V4628" s="15">
        <v>3</v>
      </c>
      <c r="W4628" t="s">
        <v>32</v>
      </c>
    </row>
    <row r="4629" spans="1:23">
      <c r="A4629" t="s">
        <v>4674</v>
      </c>
      <c r="B4629">
        <v>34.041386000000003</v>
      </c>
      <c r="C4629" s="15">
        <v>-118.364856</v>
      </c>
      <c r="D4629" s="2" t="s">
        <v>9628</v>
      </c>
      <c r="E4629" s="14" t="s">
        <v>5111</v>
      </c>
      <c r="F4629" s="14" t="e" vm="5">
        <v>#VALUE!</v>
      </c>
      <c r="G4629" s="2" t="str">
        <f>_xlfn.XLOOKUP(E4629,missing_cities!$Q$2:$Q$56,missing_cities!$R$2:$R$56,"Not Found",0)</f>
        <v>United States</v>
      </c>
      <c r="H4629" t="str">
        <f>_xlfn.XLOOKUP(E4629,missing_cities!$Q$2:$Q$56,missing_cities!$S$2:$S$56,"Not Found",0)</f>
        <v>North America</v>
      </c>
      <c r="I4629" t="s">
        <v>3449</v>
      </c>
      <c r="J4629" s="15">
        <v>0.33</v>
      </c>
      <c r="K4629" t="s">
        <v>19</v>
      </c>
      <c r="L4629" s="15" t="str">
        <f t="shared" si="144"/>
        <v>9:00-18:00</v>
      </c>
      <c r="M4629" s="16">
        <f t="shared" si="145"/>
        <v>0.37</v>
      </c>
      <c r="N4629" s="15">
        <v>5.68</v>
      </c>
      <c r="O4629" s="15">
        <v>14</v>
      </c>
      <c r="P4629" t="s">
        <v>20</v>
      </c>
      <c r="Q4629">
        <v>22</v>
      </c>
      <c r="R4629" t="s">
        <v>37</v>
      </c>
      <c r="S4629">
        <v>2019</v>
      </c>
      <c r="T4629" t="s">
        <v>22</v>
      </c>
      <c r="U4629" s="15">
        <v>3.4</v>
      </c>
      <c r="V4629" s="15">
        <v>2</v>
      </c>
      <c r="W4629" t="s">
        <v>27</v>
      </c>
    </row>
    <row r="4630" spans="1:23">
      <c r="A4630" t="s">
        <v>4675</v>
      </c>
      <c r="B4630">
        <v>37.640239000000001</v>
      </c>
      <c r="C4630" s="15">
        <v>126.913875</v>
      </c>
      <c r="D4630" s="2" t="s">
        <v>9629</v>
      </c>
      <c r="E4630" s="14" t="s">
        <v>5063</v>
      </c>
      <c r="F4630" s="14" t="e" vm="6">
        <v>#VALUE!</v>
      </c>
      <c r="G4630" s="2" t="str">
        <f>_xlfn.XLOOKUP(E4630,missing_cities!$Q$2:$Q$56,missing_cities!$R$2:$R$56,"Not Found",0)</f>
        <v>South Korea</v>
      </c>
      <c r="H4630" t="str">
        <f>_xlfn.XLOOKUP(E4630,missing_cities!$Q$2:$Q$56,missing_cities!$S$2:$S$56,"Not Found",0)</f>
        <v>Asia</v>
      </c>
      <c r="I4630" t="s">
        <v>3449</v>
      </c>
      <c r="J4630" s="15">
        <v>0.34</v>
      </c>
      <c r="K4630" t="s">
        <v>34</v>
      </c>
      <c r="L4630" s="15" t="str">
        <f t="shared" si="144"/>
        <v>6:00-22:00</v>
      </c>
      <c r="M4630" s="16">
        <f t="shared" si="145"/>
        <v>0.67</v>
      </c>
      <c r="N4630" s="15">
        <v>4.03</v>
      </c>
      <c r="O4630" s="15">
        <v>75</v>
      </c>
      <c r="P4630" t="s">
        <v>29</v>
      </c>
      <c r="Q4630">
        <v>150</v>
      </c>
      <c r="R4630" t="s">
        <v>21</v>
      </c>
      <c r="S4630">
        <v>2016</v>
      </c>
      <c r="T4630" t="s">
        <v>31</v>
      </c>
      <c r="U4630" s="15">
        <v>3.7</v>
      </c>
      <c r="V4630" s="15">
        <v>5</v>
      </c>
      <c r="W4630" t="s">
        <v>32</v>
      </c>
    </row>
    <row r="4631" spans="1:23">
      <c r="A4631" t="s">
        <v>4676</v>
      </c>
      <c r="B4631">
        <v>43.773578999999998</v>
      </c>
      <c r="C4631" s="15">
        <v>-79.391769999999994</v>
      </c>
      <c r="D4631" s="2" t="s">
        <v>9630</v>
      </c>
      <c r="E4631" s="14" t="s">
        <v>5050</v>
      </c>
      <c r="F4631" s="14" t="e" vm="1">
        <v>#VALUE!</v>
      </c>
      <c r="G4631" s="2" t="str">
        <f>_xlfn.XLOOKUP(E4631,missing_cities!$Q$2:$Q$56,missing_cities!$R$2:$R$56,"Not Found",0)</f>
        <v>Canada</v>
      </c>
      <c r="H4631" t="str">
        <f>_xlfn.XLOOKUP(E4631,missing_cities!$Q$2:$Q$56,missing_cities!$S$2:$S$56,"Not Found",0)</f>
        <v>North America</v>
      </c>
      <c r="I4631" t="s">
        <v>3449</v>
      </c>
      <c r="J4631" s="15">
        <v>0.49</v>
      </c>
      <c r="K4631" t="s">
        <v>19</v>
      </c>
      <c r="L4631" s="15" t="str">
        <f t="shared" si="144"/>
        <v>9:00-18:00</v>
      </c>
      <c r="M4631" s="16">
        <f t="shared" si="145"/>
        <v>0.37</v>
      </c>
      <c r="N4631" s="15">
        <v>1.5</v>
      </c>
      <c r="O4631" s="15">
        <v>24</v>
      </c>
      <c r="P4631" t="s">
        <v>39</v>
      </c>
      <c r="Q4631">
        <v>150</v>
      </c>
      <c r="R4631" t="s">
        <v>40</v>
      </c>
      <c r="S4631">
        <v>2010</v>
      </c>
      <c r="T4631" t="s">
        <v>22</v>
      </c>
      <c r="U4631" s="15">
        <v>5</v>
      </c>
      <c r="V4631" s="15">
        <v>9</v>
      </c>
      <c r="W4631" t="s">
        <v>27</v>
      </c>
    </row>
    <row r="4632" spans="1:23">
      <c r="A4632" t="s">
        <v>4677</v>
      </c>
      <c r="B4632">
        <v>76.746189999999999</v>
      </c>
      <c r="C4632" s="15">
        <v>-49.968628000000002</v>
      </c>
      <c r="D4632" s="2" t="s">
        <v>9631</v>
      </c>
      <c r="E4632" s="14">
        <f>_xlfn.XLOOKUP(C4632,missing_cities!B:B,missing_cities!C:C,"Not Found",0)</f>
        <v>0</v>
      </c>
      <c r="F4632" s="14" t="s">
        <v>9990</v>
      </c>
      <c r="G4632" s="2" t="str">
        <f>_xlfn.XLOOKUP(E4632,missing_cities!$Q$2:$Q$56,missing_cities!$R$2:$R$56,"Not Found",0)</f>
        <v>Not Found</v>
      </c>
      <c r="H4632" t="str">
        <f>_xlfn.XLOOKUP(E4632,missing_cities!$Q$2:$Q$56,missing_cities!$S$2:$S$56,"Not Found",0)</f>
        <v>Not Found</v>
      </c>
      <c r="I4632" t="s">
        <v>3449</v>
      </c>
      <c r="J4632" s="15">
        <v>0.23</v>
      </c>
      <c r="K4632" s="1">
        <v>45862</v>
      </c>
      <c r="L4632" s="15" t="str">
        <f t="shared" si="144"/>
        <v>9.00-21.00</v>
      </c>
      <c r="M4632" s="16">
        <f t="shared" si="145"/>
        <v>12</v>
      </c>
      <c r="N4632" s="15">
        <v>10.54</v>
      </c>
      <c r="O4632" s="15">
        <v>68</v>
      </c>
      <c r="P4632" t="s">
        <v>25</v>
      </c>
      <c r="Q4632">
        <v>150</v>
      </c>
      <c r="R4632" t="s">
        <v>35</v>
      </c>
      <c r="S4632">
        <v>2014</v>
      </c>
      <c r="T4632" t="s">
        <v>22</v>
      </c>
      <c r="U4632" s="15">
        <v>4.5</v>
      </c>
      <c r="V4632" s="15">
        <v>3</v>
      </c>
      <c r="W4632" t="s">
        <v>32</v>
      </c>
    </row>
    <row r="4633" spans="1:23">
      <c r="A4633" t="s">
        <v>4678</v>
      </c>
      <c r="B4633">
        <v>34.118361999999998</v>
      </c>
      <c r="C4633" s="15">
        <v>-118.281879</v>
      </c>
      <c r="D4633" s="2" t="s">
        <v>9632</v>
      </c>
      <c r="E4633" s="14" t="s">
        <v>5111</v>
      </c>
      <c r="F4633" s="14" t="e" vm="5">
        <v>#VALUE!</v>
      </c>
      <c r="G4633" s="2" t="str">
        <f>_xlfn.XLOOKUP(E4633,missing_cities!$Q$2:$Q$56,missing_cities!$R$2:$R$56,"Not Found",0)</f>
        <v>United States</v>
      </c>
      <c r="H4633" t="str">
        <f>_xlfn.XLOOKUP(E4633,missing_cities!$Q$2:$Q$56,missing_cities!$S$2:$S$56,"Not Found",0)</f>
        <v>North America</v>
      </c>
      <c r="I4633" t="s">
        <v>3449</v>
      </c>
      <c r="J4633" s="15">
        <v>0.24</v>
      </c>
      <c r="K4633" t="s">
        <v>19</v>
      </c>
      <c r="L4633" s="15" t="str">
        <f t="shared" si="144"/>
        <v>9:00-18:00</v>
      </c>
      <c r="M4633" s="16">
        <f t="shared" si="145"/>
        <v>0.37</v>
      </c>
      <c r="N4633" s="15">
        <v>8.3699999999999992</v>
      </c>
      <c r="O4633" s="15">
        <v>97</v>
      </c>
      <c r="P4633" t="s">
        <v>29</v>
      </c>
      <c r="Q4633">
        <v>50</v>
      </c>
      <c r="R4633" t="s">
        <v>74</v>
      </c>
      <c r="S4633">
        <v>2022</v>
      </c>
      <c r="T4633" t="s">
        <v>31</v>
      </c>
      <c r="U4633" s="15">
        <v>4.3</v>
      </c>
      <c r="V4633" s="15">
        <v>10</v>
      </c>
      <c r="W4633" t="s">
        <v>23</v>
      </c>
    </row>
    <row r="4634" spans="1:23">
      <c r="A4634" t="s">
        <v>4679</v>
      </c>
      <c r="B4634">
        <v>41.925007999999998</v>
      </c>
      <c r="C4634" s="15">
        <v>-87.747045</v>
      </c>
      <c r="D4634" s="2" t="s">
        <v>9633</v>
      </c>
      <c r="E4634" s="14" t="s">
        <v>5065</v>
      </c>
      <c r="F4634" s="14" t="e" vm="5">
        <v>#VALUE!</v>
      </c>
      <c r="G4634" s="2" t="str">
        <f>_xlfn.XLOOKUP(E4634,missing_cities!$Q$2:$Q$56,missing_cities!$R$2:$R$56,"Not Found",0)</f>
        <v>United States</v>
      </c>
      <c r="H4634" t="str">
        <f>_xlfn.XLOOKUP(E4634,missing_cities!$Q$2:$Q$56,missing_cities!$S$2:$S$56,"Not Found",0)</f>
        <v>North America</v>
      </c>
      <c r="I4634" t="s">
        <v>3449</v>
      </c>
      <c r="J4634" s="15">
        <v>0.3</v>
      </c>
      <c r="K4634" t="s">
        <v>19</v>
      </c>
      <c r="L4634" s="15" t="str">
        <f t="shared" si="144"/>
        <v>9:00-18:00</v>
      </c>
      <c r="M4634" s="16">
        <f t="shared" si="145"/>
        <v>0.37</v>
      </c>
      <c r="N4634" s="15">
        <v>11.88</v>
      </c>
      <c r="O4634" s="15">
        <v>42</v>
      </c>
      <c r="P4634" t="s">
        <v>25</v>
      </c>
      <c r="Q4634">
        <v>350</v>
      </c>
      <c r="R4634" t="s">
        <v>97</v>
      </c>
      <c r="S4634">
        <v>2019</v>
      </c>
      <c r="T4634" t="s">
        <v>31</v>
      </c>
      <c r="U4634" s="15">
        <v>3.2</v>
      </c>
      <c r="V4634" s="15">
        <v>3</v>
      </c>
      <c r="W4634" t="s">
        <v>27</v>
      </c>
    </row>
    <row r="4635" spans="1:23">
      <c r="A4635" t="s">
        <v>4680</v>
      </c>
      <c r="B4635">
        <v>55.896943</v>
      </c>
      <c r="C4635" s="15">
        <v>37.505532000000002</v>
      </c>
      <c r="D4635" s="2" t="s">
        <v>9634</v>
      </c>
      <c r="E4635" s="14" t="s">
        <v>5052</v>
      </c>
      <c r="F4635" s="14" t="e" vm="2">
        <v>#VALUE!</v>
      </c>
      <c r="G4635" s="2" t="str">
        <f>_xlfn.XLOOKUP(E4635,missing_cities!$Q$2:$Q$56,missing_cities!$R$2:$R$56,"Not Found",0)</f>
        <v>Russia</v>
      </c>
      <c r="H4635" t="str">
        <f>_xlfn.XLOOKUP(E4635,missing_cities!$Q$2:$Q$56,missing_cities!$S$2:$S$56,"Not Found",0)</f>
        <v>Europe</v>
      </c>
      <c r="I4635" t="s">
        <v>3449</v>
      </c>
      <c r="J4635" s="15">
        <v>0.12</v>
      </c>
      <c r="K4635" t="s">
        <v>34</v>
      </c>
      <c r="L4635" s="15" t="str">
        <f t="shared" si="144"/>
        <v>6:00-22:00</v>
      </c>
      <c r="M4635" s="16">
        <f t="shared" si="145"/>
        <v>0.67</v>
      </c>
      <c r="N4635" s="15">
        <v>19.170000000000002</v>
      </c>
      <c r="O4635" s="15">
        <v>53</v>
      </c>
      <c r="P4635" t="s">
        <v>20</v>
      </c>
      <c r="Q4635">
        <v>22</v>
      </c>
      <c r="R4635" t="s">
        <v>30</v>
      </c>
      <c r="S4635">
        <v>2015</v>
      </c>
      <c r="T4635" t="s">
        <v>22</v>
      </c>
      <c r="U4635" s="15">
        <v>4.7</v>
      </c>
      <c r="V4635" s="15">
        <v>2</v>
      </c>
      <c r="W4635" t="s">
        <v>32</v>
      </c>
    </row>
    <row r="4636" spans="1:23">
      <c r="A4636" t="s">
        <v>4681</v>
      </c>
      <c r="B4636">
        <v>55.868367999999997</v>
      </c>
      <c r="C4636" s="15">
        <v>37.539146000000002</v>
      </c>
      <c r="D4636" s="2" t="s">
        <v>9635</v>
      </c>
      <c r="E4636" s="14" t="s">
        <v>5052</v>
      </c>
      <c r="F4636" s="14" t="e" vm="2">
        <v>#VALUE!</v>
      </c>
      <c r="G4636" s="2" t="str">
        <f>_xlfn.XLOOKUP(E4636,missing_cities!$Q$2:$Q$56,missing_cities!$R$2:$R$56,"Not Found",0)</f>
        <v>Russia</v>
      </c>
      <c r="H4636" t="str">
        <f>_xlfn.XLOOKUP(E4636,missing_cities!$Q$2:$Q$56,missing_cities!$S$2:$S$56,"Not Found",0)</f>
        <v>Europe</v>
      </c>
      <c r="I4636" t="s">
        <v>3449</v>
      </c>
      <c r="J4636" s="15">
        <v>0.4</v>
      </c>
      <c r="K4636" t="s">
        <v>19</v>
      </c>
      <c r="L4636" s="15" t="str">
        <f t="shared" si="144"/>
        <v>9:00-18:00</v>
      </c>
      <c r="M4636" s="16">
        <f t="shared" si="145"/>
        <v>0.37</v>
      </c>
      <c r="N4636" s="15">
        <v>10.58</v>
      </c>
      <c r="O4636" s="15">
        <v>68</v>
      </c>
      <c r="P4636" t="s">
        <v>39</v>
      </c>
      <c r="Q4636">
        <v>150</v>
      </c>
      <c r="R4636" t="s">
        <v>21</v>
      </c>
      <c r="S4636">
        <v>2017</v>
      </c>
      <c r="T4636" t="s">
        <v>31</v>
      </c>
      <c r="U4636" s="15">
        <v>3.9</v>
      </c>
      <c r="V4636" s="15">
        <v>3</v>
      </c>
      <c r="W4636" t="s">
        <v>23</v>
      </c>
    </row>
    <row r="4637" spans="1:23">
      <c r="A4637" t="s">
        <v>4682</v>
      </c>
      <c r="B4637">
        <v>-33.753698999999997</v>
      </c>
      <c r="C4637" s="15">
        <v>151.376124</v>
      </c>
      <c r="D4637" s="2" t="s">
        <v>9636</v>
      </c>
      <c r="E4637" s="14" t="s">
        <v>5069</v>
      </c>
      <c r="F4637" s="14" t="e" vm="8">
        <v>#VALUE!</v>
      </c>
      <c r="G4637" s="2" t="str">
        <f>_xlfn.XLOOKUP(E4637,missing_cities!$Q$2:$Q$56,missing_cities!$R$2:$R$56,"Not Found",0)</f>
        <v>Australia</v>
      </c>
      <c r="H4637" t="str">
        <f>_xlfn.XLOOKUP(E4637,missing_cities!$Q$2:$Q$56,missing_cities!$S$2:$S$56,"Not Found",0)</f>
        <v>Australia</v>
      </c>
      <c r="I4637" t="s">
        <v>3449</v>
      </c>
      <c r="J4637" s="15">
        <v>0.35</v>
      </c>
      <c r="K4637" s="1">
        <v>45862</v>
      </c>
      <c r="L4637" s="15" t="str">
        <f t="shared" si="144"/>
        <v>9.00-21.00</v>
      </c>
      <c r="M4637" s="16">
        <f t="shared" si="145"/>
        <v>12</v>
      </c>
      <c r="N4637" s="15">
        <v>17.34</v>
      </c>
      <c r="O4637" s="15">
        <v>80</v>
      </c>
      <c r="P4637" t="s">
        <v>37</v>
      </c>
      <c r="Q4637">
        <v>350</v>
      </c>
      <c r="R4637" t="s">
        <v>46</v>
      </c>
      <c r="S4637">
        <v>2015</v>
      </c>
      <c r="T4637" t="s">
        <v>31</v>
      </c>
      <c r="U4637" s="15">
        <v>3.6</v>
      </c>
      <c r="V4637" s="15">
        <v>6</v>
      </c>
      <c r="W4637" t="s">
        <v>27</v>
      </c>
    </row>
    <row r="4638" spans="1:23">
      <c r="A4638" t="s">
        <v>4683</v>
      </c>
      <c r="B4638">
        <v>-23.515851999999999</v>
      </c>
      <c r="C4638" s="15">
        <v>-46.525399999999998</v>
      </c>
      <c r="D4638" s="2" t="s">
        <v>9637</v>
      </c>
      <c r="E4638" s="14" t="s">
        <v>5067</v>
      </c>
      <c r="F4638" s="14" t="e" vm="7">
        <v>#VALUE!</v>
      </c>
      <c r="G4638" s="2" t="str">
        <f>_xlfn.XLOOKUP(E4638,missing_cities!$Q$2:$Q$56,missing_cities!$R$2:$R$56,"Not Found",0)</f>
        <v>Brazil</v>
      </c>
      <c r="H4638" t="str">
        <f>_xlfn.XLOOKUP(E4638,missing_cities!$Q$2:$Q$56,missing_cities!$S$2:$S$56,"Not Found",0)</f>
        <v>South America</v>
      </c>
      <c r="I4638" t="s">
        <v>3449</v>
      </c>
      <c r="J4638" s="15">
        <v>0.21</v>
      </c>
      <c r="K4638" s="1">
        <v>45862</v>
      </c>
      <c r="L4638" s="15" t="str">
        <f t="shared" si="144"/>
        <v>9.00-21.00</v>
      </c>
      <c r="M4638" s="16">
        <f t="shared" si="145"/>
        <v>12</v>
      </c>
      <c r="N4638" s="15">
        <v>14.47</v>
      </c>
      <c r="O4638" s="15">
        <v>92</v>
      </c>
      <c r="P4638" t="s">
        <v>29</v>
      </c>
      <c r="Q4638">
        <v>350</v>
      </c>
      <c r="R4638" t="s">
        <v>42</v>
      </c>
      <c r="S4638">
        <v>2018</v>
      </c>
      <c r="T4638" t="s">
        <v>31</v>
      </c>
      <c r="U4638" s="15">
        <v>4.3</v>
      </c>
      <c r="V4638" s="15">
        <v>8</v>
      </c>
      <c r="W4638" t="s">
        <v>32</v>
      </c>
    </row>
    <row r="4639" spans="1:23">
      <c r="A4639" t="s">
        <v>4684</v>
      </c>
      <c r="B4639">
        <v>19.051881999999999</v>
      </c>
      <c r="C4639" s="15">
        <v>72.994765000000001</v>
      </c>
      <c r="D4639" s="2" t="s">
        <v>9638</v>
      </c>
      <c r="E4639" s="14" t="s">
        <v>5079</v>
      </c>
      <c r="F4639" s="14" t="e" vm="11">
        <v>#VALUE!</v>
      </c>
      <c r="G4639" s="2" t="str">
        <f>_xlfn.XLOOKUP(E4639,missing_cities!$Q$2:$Q$56,missing_cities!$R$2:$R$56,"Not Found",0)</f>
        <v>India</v>
      </c>
      <c r="H4639" t="str">
        <f>_xlfn.XLOOKUP(E4639,missing_cities!$Q$2:$Q$56,missing_cities!$S$2:$S$56,"Not Found",0)</f>
        <v>Asia</v>
      </c>
      <c r="I4639" t="s">
        <v>3449</v>
      </c>
      <c r="J4639" s="15">
        <v>0.33</v>
      </c>
      <c r="K4639" t="s">
        <v>34</v>
      </c>
      <c r="L4639" s="15" t="str">
        <f t="shared" si="144"/>
        <v>6:00-22:00</v>
      </c>
      <c r="M4639" s="16">
        <f t="shared" si="145"/>
        <v>0.67</v>
      </c>
      <c r="N4639" s="15">
        <v>9.56</v>
      </c>
      <c r="O4639" s="15">
        <v>96</v>
      </c>
      <c r="P4639" t="s">
        <v>37</v>
      </c>
      <c r="Q4639">
        <v>50</v>
      </c>
      <c r="R4639" t="s">
        <v>35</v>
      </c>
      <c r="S4639">
        <v>2015</v>
      </c>
      <c r="T4639" t="s">
        <v>22</v>
      </c>
      <c r="U4639" s="15">
        <v>3</v>
      </c>
      <c r="V4639" s="15">
        <v>5</v>
      </c>
      <c r="W4639" t="s">
        <v>32</v>
      </c>
    </row>
    <row r="4640" spans="1:23">
      <c r="A4640" t="s">
        <v>4685</v>
      </c>
      <c r="B4640">
        <v>39.951625</v>
      </c>
      <c r="C4640" s="15">
        <v>116.398904</v>
      </c>
      <c r="D4640" s="2" t="s">
        <v>9639</v>
      </c>
      <c r="E4640" s="14" t="s">
        <v>5071</v>
      </c>
      <c r="F4640" s="14" t="e" vm="9">
        <v>#VALUE!</v>
      </c>
      <c r="G4640" s="2" t="str">
        <f>_xlfn.XLOOKUP(E4640,missing_cities!$Q$2:$Q$56,missing_cities!$R$2:$R$56,"Not Found",0)</f>
        <v>China</v>
      </c>
      <c r="H4640" t="str">
        <f>_xlfn.XLOOKUP(E4640,missing_cities!$Q$2:$Q$56,missing_cities!$S$2:$S$56,"Not Found",0)</f>
        <v>Asia</v>
      </c>
      <c r="I4640" t="s">
        <v>3449</v>
      </c>
      <c r="J4640" s="15">
        <v>0.48</v>
      </c>
      <c r="K4640" t="s">
        <v>34</v>
      </c>
      <c r="L4640" s="15" t="str">
        <f t="shared" si="144"/>
        <v>6:00-22:00</v>
      </c>
      <c r="M4640" s="16">
        <f t="shared" si="145"/>
        <v>0.67</v>
      </c>
      <c r="N4640" s="15">
        <v>5.07</v>
      </c>
      <c r="O4640" s="15">
        <v>91</v>
      </c>
      <c r="P4640" t="s">
        <v>29</v>
      </c>
      <c r="Q4640">
        <v>50</v>
      </c>
      <c r="R4640" t="s">
        <v>21</v>
      </c>
      <c r="S4640">
        <v>2010</v>
      </c>
      <c r="T4640" t="s">
        <v>31</v>
      </c>
      <c r="U4640" s="15">
        <v>3.5</v>
      </c>
      <c r="V4640" s="15">
        <v>5</v>
      </c>
      <c r="W4640" t="s">
        <v>27</v>
      </c>
    </row>
    <row r="4641" spans="1:23">
      <c r="A4641" t="s">
        <v>4686</v>
      </c>
      <c r="B4641">
        <v>63.148285999999999</v>
      </c>
      <c r="C4641" s="15">
        <v>108.478919</v>
      </c>
      <c r="D4641" s="2" t="s">
        <v>9640</v>
      </c>
      <c r="E4641" s="14">
        <f>_xlfn.XLOOKUP(C4641,missing_cities!B:B,missing_cities!C:C,"Not Found",0)</f>
        <v>0</v>
      </c>
      <c r="F4641" s="14" t="s">
        <v>9990</v>
      </c>
      <c r="G4641" s="2" t="str">
        <f>_xlfn.XLOOKUP(E4641,missing_cities!$Q$2:$Q$56,missing_cities!$R$2:$R$56,"Not Found",0)</f>
        <v>Not Found</v>
      </c>
      <c r="H4641" t="str">
        <f>_xlfn.XLOOKUP(E4641,missing_cities!$Q$2:$Q$56,missing_cities!$S$2:$S$56,"Not Found",0)</f>
        <v>Not Found</v>
      </c>
      <c r="I4641" t="s">
        <v>3449</v>
      </c>
      <c r="J4641" s="15">
        <v>0.25</v>
      </c>
      <c r="K4641" t="s">
        <v>19</v>
      </c>
      <c r="L4641" s="15" t="str">
        <f t="shared" si="144"/>
        <v>9:00-18:00</v>
      </c>
      <c r="M4641" s="16">
        <f t="shared" si="145"/>
        <v>0.37</v>
      </c>
      <c r="N4641" s="15">
        <v>10.06</v>
      </c>
      <c r="O4641" s="15">
        <v>58</v>
      </c>
      <c r="P4641" t="s">
        <v>25</v>
      </c>
      <c r="Q4641">
        <v>22</v>
      </c>
      <c r="R4641" t="s">
        <v>21</v>
      </c>
      <c r="S4641">
        <v>2021</v>
      </c>
      <c r="T4641" t="s">
        <v>22</v>
      </c>
      <c r="U4641" s="15">
        <v>4.5</v>
      </c>
      <c r="V4641" s="15">
        <v>2</v>
      </c>
      <c r="W4641" t="s">
        <v>32</v>
      </c>
    </row>
    <row r="4642" spans="1:23">
      <c r="A4642" t="s">
        <v>4687</v>
      </c>
      <c r="B4642">
        <v>37.705333000000003</v>
      </c>
      <c r="C4642" s="15">
        <v>-122.424757</v>
      </c>
      <c r="D4642" s="2" t="s">
        <v>9641</v>
      </c>
      <c r="E4642" s="14" t="s">
        <v>5061</v>
      </c>
      <c r="F4642" s="14" t="e" vm="5">
        <v>#VALUE!</v>
      </c>
      <c r="G4642" s="2" t="str">
        <f>_xlfn.XLOOKUP(E4642,missing_cities!$Q$2:$Q$56,missing_cities!$R$2:$R$56,"Not Found",0)</f>
        <v>United States</v>
      </c>
      <c r="H4642" t="str">
        <f>_xlfn.XLOOKUP(E4642,missing_cities!$Q$2:$Q$56,missing_cities!$S$2:$S$56,"Not Found",0)</f>
        <v>North America</v>
      </c>
      <c r="I4642" t="s">
        <v>3449</v>
      </c>
      <c r="J4642" s="15">
        <v>0.42</v>
      </c>
      <c r="K4642" t="s">
        <v>34</v>
      </c>
      <c r="L4642" s="15" t="str">
        <f t="shared" si="144"/>
        <v>6:00-22:00</v>
      </c>
      <c r="M4642" s="16">
        <f t="shared" si="145"/>
        <v>0.67</v>
      </c>
      <c r="N4642" s="15">
        <v>8.31</v>
      </c>
      <c r="O4642" s="15">
        <v>82</v>
      </c>
      <c r="P4642" t="s">
        <v>39</v>
      </c>
      <c r="Q4642">
        <v>150</v>
      </c>
      <c r="R4642" t="s">
        <v>48</v>
      </c>
      <c r="S4642">
        <v>2017</v>
      </c>
      <c r="T4642" t="s">
        <v>31</v>
      </c>
      <c r="U4642" s="15">
        <v>3.5</v>
      </c>
      <c r="V4642" s="15">
        <v>2</v>
      </c>
      <c r="W4642" t="s">
        <v>23</v>
      </c>
    </row>
    <row r="4643" spans="1:23">
      <c r="A4643" t="s">
        <v>4688</v>
      </c>
      <c r="B4643">
        <v>37.590184999999998</v>
      </c>
      <c r="C4643" s="15">
        <v>127.057046</v>
      </c>
      <c r="D4643" s="2" t="s">
        <v>7049</v>
      </c>
      <c r="E4643" s="14" t="s">
        <v>5063</v>
      </c>
      <c r="F4643" s="14" t="e" vm="6">
        <v>#VALUE!</v>
      </c>
      <c r="G4643" s="2" t="str">
        <f>_xlfn.XLOOKUP(E4643,missing_cities!$Q$2:$Q$56,missing_cities!$R$2:$R$56,"Not Found",0)</f>
        <v>South Korea</v>
      </c>
      <c r="H4643" t="str">
        <f>_xlfn.XLOOKUP(E4643,missing_cities!$Q$2:$Q$56,missing_cities!$S$2:$S$56,"Not Found",0)</f>
        <v>Asia</v>
      </c>
      <c r="I4643" t="s">
        <v>3449</v>
      </c>
      <c r="J4643" s="15">
        <v>0.34</v>
      </c>
      <c r="K4643" t="s">
        <v>34</v>
      </c>
      <c r="L4643" s="15" t="str">
        <f t="shared" si="144"/>
        <v>6:00-22:00</v>
      </c>
      <c r="M4643" s="16">
        <f t="shared" si="145"/>
        <v>0.67</v>
      </c>
      <c r="N4643" s="15">
        <v>6.49</v>
      </c>
      <c r="O4643" s="15">
        <v>78</v>
      </c>
      <c r="P4643" t="s">
        <v>29</v>
      </c>
      <c r="Q4643">
        <v>22</v>
      </c>
      <c r="R4643" t="s">
        <v>37</v>
      </c>
      <c r="S4643">
        <v>2015</v>
      </c>
      <c r="T4643" t="s">
        <v>22</v>
      </c>
      <c r="U4643" s="15">
        <v>4.2</v>
      </c>
      <c r="V4643" s="15">
        <v>5</v>
      </c>
      <c r="W4643" t="s">
        <v>27</v>
      </c>
    </row>
    <row r="4644" spans="1:23">
      <c r="A4644" t="s">
        <v>4689</v>
      </c>
      <c r="B4644">
        <v>75.076712999999998</v>
      </c>
      <c r="C4644" s="15">
        <v>76.665902000000003</v>
      </c>
      <c r="D4644" s="2" t="s">
        <v>9642</v>
      </c>
      <c r="E4644" s="14" t="str">
        <f>_xlfn.XLOOKUP(C4644,missing_cities!B:B,missing_cities!C:C,"Not Found",0)</f>
        <v>Error</v>
      </c>
      <c r="F4644" s="14" t="s">
        <v>9987</v>
      </c>
      <c r="G4644" s="2" t="str">
        <f>_xlfn.XLOOKUP(E4644,missing_cities!$Q$2:$Q$56,missing_cities!$R$2:$R$56,"Not Found",0)</f>
        <v>Error</v>
      </c>
      <c r="H4644" t="str">
        <f>_xlfn.XLOOKUP(E4644,missing_cities!$Q$2:$Q$56,missing_cities!$S$2:$S$56,"Not Found",0)</f>
        <v>Error</v>
      </c>
      <c r="I4644" t="s">
        <v>3449</v>
      </c>
      <c r="J4644" s="15">
        <v>0.23</v>
      </c>
      <c r="K4644" t="s">
        <v>19</v>
      </c>
      <c r="L4644" s="15" t="str">
        <f t="shared" si="144"/>
        <v>9:00-18:00</v>
      </c>
      <c r="M4644" s="16">
        <f t="shared" si="145"/>
        <v>0.37</v>
      </c>
      <c r="N4644" s="15">
        <v>9.2100000000000009</v>
      </c>
      <c r="O4644" s="15">
        <v>64</v>
      </c>
      <c r="P4644" t="s">
        <v>29</v>
      </c>
      <c r="Q4644">
        <v>350</v>
      </c>
      <c r="R4644" t="s">
        <v>30</v>
      </c>
      <c r="S4644">
        <v>2014</v>
      </c>
      <c r="T4644" t="s">
        <v>31</v>
      </c>
      <c r="U4644" s="15">
        <v>4.2</v>
      </c>
      <c r="V4644" s="15">
        <v>6</v>
      </c>
      <c r="W4644" t="s">
        <v>27</v>
      </c>
    </row>
    <row r="4645" spans="1:23">
      <c r="A4645" t="s">
        <v>4690</v>
      </c>
      <c r="B4645">
        <v>37.655582000000003</v>
      </c>
      <c r="C4645" s="15">
        <v>126.955664</v>
      </c>
      <c r="D4645" s="2" t="s">
        <v>9643</v>
      </c>
      <c r="E4645" s="14" t="s">
        <v>5063</v>
      </c>
      <c r="F4645" s="14" t="e" vm="6">
        <v>#VALUE!</v>
      </c>
      <c r="G4645" s="2" t="str">
        <f>_xlfn.XLOOKUP(E4645,missing_cities!$Q$2:$Q$56,missing_cities!$R$2:$R$56,"Not Found",0)</f>
        <v>South Korea</v>
      </c>
      <c r="H4645" t="str">
        <f>_xlfn.XLOOKUP(E4645,missing_cities!$Q$2:$Q$56,missing_cities!$S$2:$S$56,"Not Found",0)</f>
        <v>Asia</v>
      </c>
      <c r="I4645" t="s">
        <v>3449</v>
      </c>
      <c r="J4645" s="15">
        <v>0.24</v>
      </c>
      <c r="K4645" s="1">
        <v>45862</v>
      </c>
      <c r="L4645" s="15" t="str">
        <f t="shared" si="144"/>
        <v>9.00-21.00</v>
      </c>
      <c r="M4645" s="16">
        <f t="shared" si="145"/>
        <v>12</v>
      </c>
      <c r="N4645" s="15">
        <v>15.79</v>
      </c>
      <c r="O4645" s="15">
        <v>33</v>
      </c>
      <c r="P4645" t="s">
        <v>20</v>
      </c>
      <c r="Q4645">
        <v>150</v>
      </c>
      <c r="R4645" t="s">
        <v>42</v>
      </c>
      <c r="S4645">
        <v>2023</v>
      </c>
      <c r="T4645" t="s">
        <v>31</v>
      </c>
      <c r="U4645" s="15">
        <v>4.7</v>
      </c>
      <c r="V4645" s="15">
        <v>2</v>
      </c>
      <c r="W4645" t="s">
        <v>32</v>
      </c>
    </row>
    <row r="4646" spans="1:23">
      <c r="A4646" t="s">
        <v>4691</v>
      </c>
      <c r="B4646">
        <v>-23.51238</v>
      </c>
      <c r="C4646" s="15">
        <v>-46.628892</v>
      </c>
      <c r="D4646" s="2" t="s">
        <v>9644</v>
      </c>
      <c r="E4646" s="14" t="s">
        <v>5067</v>
      </c>
      <c r="F4646" s="14" t="e" vm="7">
        <v>#VALUE!</v>
      </c>
      <c r="G4646" s="2" t="str">
        <f>_xlfn.XLOOKUP(E4646,missing_cities!$Q$2:$Q$56,missing_cities!$R$2:$R$56,"Not Found",0)</f>
        <v>Brazil</v>
      </c>
      <c r="H4646" t="str">
        <f>_xlfn.XLOOKUP(E4646,missing_cities!$Q$2:$Q$56,missing_cities!$S$2:$S$56,"Not Found",0)</f>
        <v>South America</v>
      </c>
      <c r="I4646" t="s">
        <v>3449</v>
      </c>
      <c r="J4646" s="15">
        <v>0.21</v>
      </c>
      <c r="K4646" s="1">
        <v>45862</v>
      </c>
      <c r="L4646" s="15" t="str">
        <f t="shared" si="144"/>
        <v>9.00-21.00</v>
      </c>
      <c r="M4646" s="16">
        <f t="shared" si="145"/>
        <v>12</v>
      </c>
      <c r="N4646" s="15">
        <v>4.46</v>
      </c>
      <c r="O4646" s="15">
        <v>94</v>
      </c>
      <c r="P4646" t="s">
        <v>25</v>
      </c>
      <c r="Q4646">
        <v>50</v>
      </c>
      <c r="R4646" t="s">
        <v>42</v>
      </c>
      <c r="S4646">
        <v>2017</v>
      </c>
      <c r="T4646" t="s">
        <v>22</v>
      </c>
      <c r="U4646" s="15">
        <v>3.6</v>
      </c>
      <c r="V4646" s="15">
        <v>1</v>
      </c>
      <c r="W4646" t="s">
        <v>27</v>
      </c>
    </row>
    <row r="4647" spans="1:23">
      <c r="A4647" t="s">
        <v>4692</v>
      </c>
      <c r="B4647">
        <v>-23.694956000000001</v>
      </c>
      <c r="C4647" s="15">
        <v>-46.669989000000001</v>
      </c>
      <c r="D4647" s="2" t="s">
        <v>9645</v>
      </c>
      <c r="E4647" s="14" t="s">
        <v>5067</v>
      </c>
      <c r="F4647" s="14" t="e" vm="7">
        <v>#VALUE!</v>
      </c>
      <c r="G4647" s="2" t="str">
        <f>_xlfn.XLOOKUP(E4647,missing_cities!$Q$2:$Q$56,missing_cities!$R$2:$R$56,"Not Found",0)</f>
        <v>Brazil</v>
      </c>
      <c r="H4647" t="str">
        <f>_xlfn.XLOOKUP(E4647,missing_cities!$Q$2:$Q$56,missing_cities!$S$2:$S$56,"Not Found",0)</f>
        <v>South America</v>
      </c>
      <c r="I4647" t="s">
        <v>3449</v>
      </c>
      <c r="J4647" s="15">
        <v>0.22</v>
      </c>
      <c r="K4647" t="s">
        <v>19</v>
      </c>
      <c r="L4647" s="15" t="str">
        <f t="shared" si="144"/>
        <v>9:00-18:00</v>
      </c>
      <c r="M4647" s="16">
        <f t="shared" si="145"/>
        <v>0.37</v>
      </c>
      <c r="N4647" s="15">
        <v>9.09</v>
      </c>
      <c r="O4647" s="15">
        <v>38</v>
      </c>
      <c r="P4647" t="s">
        <v>37</v>
      </c>
      <c r="Q4647">
        <v>350</v>
      </c>
      <c r="R4647" t="s">
        <v>26</v>
      </c>
      <c r="S4647">
        <v>2013</v>
      </c>
      <c r="T4647" t="s">
        <v>22</v>
      </c>
      <c r="U4647" s="15">
        <v>4.8</v>
      </c>
      <c r="V4647" s="15">
        <v>7</v>
      </c>
      <c r="W4647" t="s">
        <v>32</v>
      </c>
    </row>
    <row r="4648" spans="1:23">
      <c r="A4648" t="s">
        <v>4693</v>
      </c>
      <c r="B4648">
        <v>-33.804628000000001</v>
      </c>
      <c r="C4648" s="15">
        <v>151.23747399999999</v>
      </c>
      <c r="D4648" s="2" t="s">
        <v>9646</v>
      </c>
      <c r="E4648" s="14" t="s">
        <v>5069</v>
      </c>
      <c r="F4648" s="14" t="e" vm="8">
        <v>#VALUE!</v>
      </c>
      <c r="G4648" s="2" t="str">
        <f>_xlfn.XLOOKUP(E4648,missing_cities!$Q$2:$Q$56,missing_cities!$R$2:$R$56,"Not Found",0)</f>
        <v>Australia</v>
      </c>
      <c r="H4648" t="str">
        <f>_xlfn.XLOOKUP(E4648,missing_cities!$Q$2:$Q$56,missing_cities!$S$2:$S$56,"Not Found",0)</f>
        <v>Australia</v>
      </c>
      <c r="I4648" t="s">
        <v>3449</v>
      </c>
      <c r="J4648" s="15">
        <v>0.3</v>
      </c>
      <c r="K4648" t="s">
        <v>19</v>
      </c>
      <c r="L4648" s="15" t="str">
        <f t="shared" si="144"/>
        <v>9:00-18:00</v>
      </c>
      <c r="M4648" s="16">
        <f t="shared" si="145"/>
        <v>0.37</v>
      </c>
      <c r="N4648" s="15">
        <v>19.87</v>
      </c>
      <c r="O4648" s="15">
        <v>65</v>
      </c>
      <c r="P4648" t="s">
        <v>37</v>
      </c>
      <c r="Q4648">
        <v>150</v>
      </c>
      <c r="R4648" t="s">
        <v>42</v>
      </c>
      <c r="S4648">
        <v>2011</v>
      </c>
      <c r="T4648" t="s">
        <v>22</v>
      </c>
      <c r="U4648" s="15">
        <v>4.4000000000000004</v>
      </c>
      <c r="V4648" s="15">
        <v>10</v>
      </c>
      <c r="W4648" t="s">
        <v>32</v>
      </c>
    </row>
    <row r="4649" spans="1:23">
      <c r="A4649" t="s">
        <v>4694</v>
      </c>
      <c r="B4649">
        <v>19.562799999999999</v>
      </c>
      <c r="C4649" s="15">
        <v>-99.038720999999995</v>
      </c>
      <c r="D4649" s="2" t="s">
        <v>9647</v>
      </c>
      <c r="E4649" s="14" t="s">
        <v>5119</v>
      </c>
      <c r="F4649" s="14" t="e" vm="13">
        <v>#VALUE!</v>
      </c>
      <c r="G4649" s="2" t="str">
        <f>_xlfn.XLOOKUP(E4649,missing_cities!$Q$2:$Q$56,missing_cities!$R$2:$R$56,"Not Found",0)</f>
        <v>Mexico</v>
      </c>
      <c r="H4649" t="str">
        <f>_xlfn.XLOOKUP(E4649,missing_cities!$Q$2:$Q$56,missing_cities!$S$2:$S$56,"Not Found",0)</f>
        <v>North America</v>
      </c>
      <c r="I4649" t="s">
        <v>3449</v>
      </c>
      <c r="J4649" s="15">
        <v>0.22</v>
      </c>
      <c r="K4649" t="s">
        <v>19</v>
      </c>
      <c r="L4649" s="15" t="str">
        <f t="shared" si="144"/>
        <v>9:00-18:00</v>
      </c>
      <c r="M4649" s="16">
        <f t="shared" si="145"/>
        <v>0.37</v>
      </c>
      <c r="N4649" s="15">
        <v>10.210000000000001</v>
      </c>
      <c r="O4649" s="15">
        <v>80</v>
      </c>
      <c r="P4649" t="s">
        <v>37</v>
      </c>
      <c r="Q4649">
        <v>150</v>
      </c>
      <c r="R4649" t="s">
        <v>48</v>
      </c>
      <c r="S4649">
        <v>2016</v>
      </c>
      <c r="T4649" t="s">
        <v>22</v>
      </c>
      <c r="U4649" s="15">
        <v>3.7</v>
      </c>
      <c r="V4649" s="15">
        <v>4</v>
      </c>
      <c r="W4649" t="s">
        <v>23</v>
      </c>
    </row>
    <row r="4650" spans="1:23">
      <c r="A4650" t="s">
        <v>4695</v>
      </c>
      <c r="B4650">
        <v>17.834371999999998</v>
      </c>
      <c r="C4650" s="15">
        <v>150.27214799999999</v>
      </c>
      <c r="D4650" s="2" t="s">
        <v>9648</v>
      </c>
      <c r="E4650" s="14" t="str">
        <f>_xlfn.XLOOKUP(C4650,missing_cities!B:B,missing_cities!C:C,"Not Found",0)</f>
        <v>Error</v>
      </c>
      <c r="F4650" s="14" t="s">
        <v>9987</v>
      </c>
      <c r="G4650" s="2" t="str">
        <f>_xlfn.XLOOKUP(E4650,missing_cities!$Q$2:$Q$56,missing_cities!$R$2:$R$56,"Not Found",0)</f>
        <v>Error</v>
      </c>
      <c r="H4650" t="str">
        <f>_xlfn.XLOOKUP(E4650,missing_cities!$Q$2:$Q$56,missing_cities!$S$2:$S$56,"Not Found",0)</f>
        <v>Error</v>
      </c>
      <c r="I4650" t="s">
        <v>3449</v>
      </c>
      <c r="J4650" s="15">
        <v>0.25</v>
      </c>
      <c r="K4650" t="s">
        <v>34</v>
      </c>
      <c r="L4650" s="15" t="str">
        <f t="shared" si="144"/>
        <v>6:00-22:00</v>
      </c>
      <c r="M4650" s="16">
        <f t="shared" si="145"/>
        <v>0.67</v>
      </c>
      <c r="N4650" s="15">
        <v>19.47</v>
      </c>
      <c r="O4650" s="15">
        <v>63</v>
      </c>
      <c r="P4650" t="s">
        <v>39</v>
      </c>
      <c r="Q4650">
        <v>150</v>
      </c>
      <c r="R4650" t="s">
        <v>67</v>
      </c>
      <c r="S4650">
        <v>2019</v>
      </c>
      <c r="T4650" t="s">
        <v>31</v>
      </c>
      <c r="U4650" s="15">
        <v>4.5</v>
      </c>
      <c r="V4650" s="15">
        <v>1</v>
      </c>
      <c r="W4650" t="s">
        <v>32</v>
      </c>
    </row>
    <row r="4651" spans="1:23">
      <c r="A4651" t="s">
        <v>4696</v>
      </c>
      <c r="B4651">
        <v>-23.621202</v>
      </c>
      <c r="C4651" s="15">
        <v>-46.657789000000001</v>
      </c>
      <c r="D4651" s="2" t="s">
        <v>9649</v>
      </c>
      <c r="E4651" s="14" t="s">
        <v>5067</v>
      </c>
      <c r="F4651" s="14" t="e" vm="7">
        <v>#VALUE!</v>
      </c>
      <c r="G4651" s="2" t="str">
        <f>_xlfn.XLOOKUP(E4651,missing_cities!$Q$2:$Q$56,missing_cities!$R$2:$R$56,"Not Found",0)</f>
        <v>Brazil</v>
      </c>
      <c r="H4651" t="str">
        <f>_xlfn.XLOOKUP(E4651,missing_cities!$Q$2:$Q$56,missing_cities!$S$2:$S$56,"Not Found",0)</f>
        <v>South America</v>
      </c>
      <c r="I4651" t="s">
        <v>3449</v>
      </c>
      <c r="J4651" s="15">
        <v>0.41</v>
      </c>
      <c r="K4651" t="s">
        <v>19</v>
      </c>
      <c r="L4651" s="15" t="str">
        <f t="shared" si="144"/>
        <v>9:00-18:00</v>
      </c>
      <c r="M4651" s="16">
        <f t="shared" si="145"/>
        <v>0.37</v>
      </c>
      <c r="N4651" s="15">
        <v>8.59</v>
      </c>
      <c r="O4651" s="15">
        <v>59</v>
      </c>
      <c r="P4651" t="s">
        <v>39</v>
      </c>
      <c r="Q4651">
        <v>350</v>
      </c>
      <c r="R4651" t="s">
        <v>132</v>
      </c>
      <c r="S4651">
        <v>2010</v>
      </c>
      <c r="T4651" t="s">
        <v>22</v>
      </c>
      <c r="U4651" s="15">
        <v>4.5999999999999996</v>
      </c>
      <c r="V4651" s="15">
        <v>8</v>
      </c>
      <c r="W4651" t="s">
        <v>27</v>
      </c>
    </row>
    <row r="4652" spans="1:23">
      <c r="A4652" t="s">
        <v>4697</v>
      </c>
      <c r="B4652">
        <v>37.783037</v>
      </c>
      <c r="C4652" s="15">
        <v>-122.40453599999999</v>
      </c>
      <c r="D4652" s="2" t="s">
        <v>9650</v>
      </c>
      <c r="E4652" s="14" t="s">
        <v>5061</v>
      </c>
      <c r="F4652" s="14" t="e" vm="5">
        <v>#VALUE!</v>
      </c>
      <c r="G4652" s="2" t="str">
        <f>_xlfn.XLOOKUP(E4652,missing_cities!$Q$2:$Q$56,missing_cities!$R$2:$R$56,"Not Found",0)</f>
        <v>United States</v>
      </c>
      <c r="H4652" t="str">
        <f>_xlfn.XLOOKUP(E4652,missing_cities!$Q$2:$Q$56,missing_cities!$S$2:$S$56,"Not Found",0)</f>
        <v>North America</v>
      </c>
      <c r="I4652" t="s">
        <v>3449</v>
      </c>
      <c r="J4652" s="15">
        <v>0.2</v>
      </c>
      <c r="K4652" t="s">
        <v>19</v>
      </c>
      <c r="L4652" s="15" t="str">
        <f t="shared" si="144"/>
        <v>9:00-18:00</v>
      </c>
      <c r="M4652" s="16">
        <f t="shared" si="145"/>
        <v>0.37</v>
      </c>
      <c r="N4652" s="15">
        <v>14.49</v>
      </c>
      <c r="O4652" s="15">
        <v>31</v>
      </c>
      <c r="P4652" t="s">
        <v>25</v>
      </c>
      <c r="Q4652">
        <v>50</v>
      </c>
      <c r="R4652" t="s">
        <v>37</v>
      </c>
      <c r="S4652">
        <v>2022</v>
      </c>
      <c r="T4652" t="s">
        <v>22</v>
      </c>
      <c r="U4652" s="15">
        <v>4.8</v>
      </c>
      <c r="V4652" s="15">
        <v>2</v>
      </c>
      <c r="W4652" t="s">
        <v>23</v>
      </c>
    </row>
    <row r="4653" spans="1:23">
      <c r="A4653" t="s">
        <v>4698</v>
      </c>
      <c r="B4653">
        <v>4.2148190000000003</v>
      </c>
      <c r="C4653" s="15">
        <v>84.211563999999996</v>
      </c>
      <c r="D4653" s="2" t="s">
        <v>9651</v>
      </c>
      <c r="E4653" s="14" t="str">
        <f>_xlfn.XLOOKUP(C4653,missing_cities!B:B,missing_cities!C:C,"Not Found",0)</f>
        <v>Error</v>
      </c>
      <c r="F4653" s="14" t="s">
        <v>9987</v>
      </c>
      <c r="G4653" s="2" t="str">
        <f>_xlfn.XLOOKUP(E4653,missing_cities!$Q$2:$Q$56,missing_cities!$R$2:$R$56,"Not Found",0)</f>
        <v>Error</v>
      </c>
      <c r="H4653" t="str">
        <f>_xlfn.XLOOKUP(E4653,missing_cities!$Q$2:$Q$56,missing_cities!$S$2:$S$56,"Not Found",0)</f>
        <v>Error</v>
      </c>
      <c r="I4653" t="s">
        <v>3449</v>
      </c>
      <c r="J4653" s="15">
        <v>0.4</v>
      </c>
      <c r="K4653" t="s">
        <v>34</v>
      </c>
      <c r="L4653" s="15" t="str">
        <f t="shared" si="144"/>
        <v>6:00-22:00</v>
      </c>
      <c r="M4653" s="16">
        <f t="shared" si="145"/>
        <v>0.67</v>
      </c>
      <c r="N4653" s="15">
        <v>10.35</v>
      </c>
      <c r="O4653" s="15">
        <v>57</v>
      </c>
      <c r="P4653" t="s">
        <v>37</v>
      </c>
      <c r="Q4653">
        <v>150</v>
      </c>
      <c r="R4653" t="s">
        <v>48</v>
      </c>
      <c r="S4653">
        <v>2019</v>
      </c>
      <c r="T4653" t="s">
        <v>22</v>
      </c>
      <c r="U4653" s="15">
        <v>3.7</v>
      </c>
      <c r="V4653" s="15">
        <v>4</v>
      </c>
      <c r="W4653" t="s">
        <v>32</v>
      </c>
    </row>
    <row r="4654" spans="1:23">
      <c r="A4654" t="s">
        <v>4699</v>
      </c>
      <c r="B4654">
        <v>-33.774565000000003</v>
      </c>
      <c r="C4654" s="15">
        <v>18.561049000000001</v>
      </c>
      <c r="D4654" s="2" t="s">
        <v>9652</v>
      </c>
      <c r="E4654" s="14" t="s">
        <v>5085</v>
      </c>
      <c r="F4654" s="14" t="e" vm="12">
        <v>#VALUE!</v>
      </c>
      <c r="G4654" s="2" t="str">
        <f>_xlfn.XLOOKUP(E4654,missing_cities!$Q$2:$Q$56,missing_cities!$R$2:$R$56,"Not Found",0)</f>
        <v>South Africa</v>
      </c>
      <c r="H4654" t="str">
        <f>_xlfn.XLOOKUP(E4654,missing_cities!$Q$2:$Q$56,missing_cities!$S$2:$S$56,"Not Found",0)</f>
        <v>Africa</v>
      </c>
      <c r="I4654" t="s">
        <v>3449</v>
      </c>
      <c r="J4654" s="15">
        <v>0.21</v>
      </c>
      <c r="K4654" t="s">
        <v>34</v>
      </c>
      <c r="L4654" s="15" t="str">
        <f t="shared" si="144"/>
        <v>6:00-22:00</v>
      </c>
      <c r="M4654" s="16">
        <f t="shared" si="145"/>
        <v>0.67</v>
      </c>
      <c r="N4654" s="15">
        <v>1.69</v>
      </c>
      <c r="O4654" s="15">
        <v>42</v>
      </c>
      <c r="P4654" t="s">
        <v>37</v>
      </c>
      <c r="Q4654">
        <v>22</v>
      </c>
      <c r="R4654" t="s">
        <v>48</v>
      </c>
      <c r="S4654">
        <v>2021</v>
      </c>
      <c r="T4654" t="s">
        <v>22</v>
      </c>
      <c r="U4654" s="15">
        <v>3.4</v>
      </c>
      <c r="V4654" s="15">
        <v>5</v>
      </c>
      <c r="W4654" t="s">
        <v>23</v>
      </c>
    </row>
    <row r="4655" spans="1:23">
      <c r="A4655" t="s">
        <v>4700</v>
      </c>
      <c r="B4655">
        <v>-33.832211000000001</v>
      </c>
      <c r="C4655" s="15">
        <v>151.229322</v>
      </c>
      <c r="D4655" s="2" t="s">
        <v>9653</v>
      </c>
      <c r="E4655" s="14" t="s">
        <v>5069</v>
      </c>
      <c r="F4655" s="14" t="e" vm="8">
        <v>#VALUE!</v>
      </c>
      <c r="G4655" s="2" t="str">
        <f>_xlfn.XLOOKUP(E4655,missing_cities!$Q$2:$Q$56,missing_cities!$R$2:$R$56,"Not Found",0)</f>
        <v>Australia</v>
      </c>
      <c r="H4655" t="str">
        <f>_xlfn.XLOOKUP(E4655,missing_cities!$Q$2:$Q$56,missing_cities!$S$2:$S$56,"Not Found",0)</f>
        <v>Australia</v>
      </c>
      <c r="I4655" t="s">
        <v>3449</v>
      </c>
      <c r="J4655" s="15">
        <v>0.25</v>
      </c>
      <c r="K4655" s="1">
        <v>45862</v>
      </c>
      <c r="L4655" s="15" t="str">
        <f t="shared" si="144"/>
        <v>9.00-21.00</v>
      </c>
      <c r="M4655" s="16">
        <f t="shared" si="145"/>
        <v>12</v>
      </c>
      <c r="N4655" s="15">
        <v>5.76</v>
      </c>
      <c r="O4655" s="15">
        <v>89</v>
      </c>
      <c r="P4655" t="s">
        <v>20</v>
      </c>
      <c r="Q4655">
        <v>50</v>
      </c>
      <c r="R4655" t="s">
        <v>81</v>
      </c>
      <c r="S4655">
        <v>2012</v>
      </c>
      <c r="T4655" t="s">
        <v>31</v>
      </c>
      <c r="U4655" s="15">
        <v>4.5</v>
      </c>
      <c r="V4655" s="15">
        <v>9</v>
      </c>
      <c r="W4655" t="s">
        <v>32</v>
      </c>
    </row>
    <row r="4656" spans="1:23">
      <c r="A4656" t="s">
        <v>4701</v>
      </c>
      <c r="B4656">
        <v>34.193091000000003</v>
      </c>
      <c r="C4656" s="15">
        <v>-118.383388</v>
      </c>
      <c r="D4656" s="2" t="s">
        <v>9654</v>
      </c>
      <c r="E4656" s="14" t="s">
        <v>5111</v>
      </c>
      <c r="F4656" s="14" t="e" vm="5">
        <v>#VALUE!</v>
      </c>
      <c r="G4656" s="2" t="str">
        <f>_xlfn.XLOOKUP(E4656,missing_cities!$Q$2:$Q$56,missing_cities!$R$2:$R$56,"Not Found",0)</f>
        <v>United States</v>
      </c>
      <c r="H4656" t="str">
        <f>_xlfn.XLOOKUP(E4656,missing_cities!$Q$2:$Q$56,missing_cities!$S$2:$S$56,"Not Found",0)</f>
        <v>North America</v>
      </c>
      <c r="I4656" t="s">
        <v>3449</v>
      </c>
      <c r="J4656" s="15">
        <v>0.28000000000000003</v>
      </c>
      <c r="K4656" t="s">
        <v>34</v>
      </c>
      <c r="L4656" s="15" t="str">
        <f t="shared" si="144"/>
        <v>6:00-22:00</v>
      </c>
      <c r="M4656" s="16">
        <f t="shared" si="145"/>
        <v>0.67</v>
      </c>
      <c r="N4656" s="15">
        <v>11.44</v>
      </c>
      <c r="O4656" s="15">
        <v>31</v>
      </c>
      <c r="P4656" t="s">
        <v>37</v>
      </c>
      <c r="Q4656">
        <v>50</v>
      </c>
      <c r="R4656" t="s">
        <v>46</v>
      </c>
      <c r="S4656">
        <v>2020</v>
      </c>
      <c r="T4656" t="s">
        <v>22</v>
      </c>
      <c r="U4656" s="15">
        <v>4.3</v>
      </c>
      <c r="V4656" s="15">
        <v>9</v>
      </c>
      <c r="W4656" t="s">
        <v>32</v>
      </c>
    </row>
    <row r="4657" spans="1:23">
      <c r="A4657" t="s">
        <v>4702</v>
      </c>
      <c r="B4657">
        <v>37.764912000000002</v>
      </c>
      <c r="C4657" s="15">
        <v>-122.343368</v>
      </c>
      <c r="D4657" s="2" t="s">
        <v>9655</v>
      </c>
      <c r="E4657" s="14" t="s">
        <v>5061</v>
      </c>
      <c r="F4657" s="14" t="e" vm="5">
        <v>#VALUE!</v>
      </c>
      <c r="G4657" s="2" t="str">
        <f>_xlfn.XLOOKUP(E4657,missing_cities!$Q$2:$Q$56,missing_cities!$R$2:$R$56,"Not Found",0)</f>
        <v>United States</v>
      </c>
      <c r="H4657" t="str">
        <f>_xlfn.XLOOKUP(E4657,missing_cities!$Q$2:$Q$56,missing_cities!$S$2:$S$56,"Not Found",0)</f>
        <v>North America</v>
      </c>
      <c r="I4657" t="s">
        <v>3449</v>
      </c>
      <c r="J4657" s="15">
        <v>0.48</v>
      </c>
      <c r="K4657" t="s">
        <v>19</v>
      </c>
      <c r="L4657" s="15" t="str">
        <f t="shared" si="144"/>
        <v>9:00-18:00</v>
      </c>
      <c r="M4657" s="16">
        <f t="shared" si="145"/>
        <v>0.37</v>
      </c>
      <c r="N4657" s="15">
        <v>7.67</v>
      </c>
      <c r="O4657" s="15">
        <v>40</v>
      </c>
      <c r="P4657" t="s">
        <v>37</v>
      </c>
      <c r="Q4657">
        <v>22</v>
      </c>
      <c r="R4657" t="s">
        <v>37</v>
      </c>
      <c r="S4657">
        <v>2023</v>
      </c>
      <c r="T4657" t="s">
        <v>22</v>
      </c>
      <c r="U4657" s="15">
        <v>3.3</v>
      </c>
      <c r="V4657" s="15">
        <v>3</v>
      </c>
      <c r="W4657" t="s">
        <v>32</v>
      </c>
    </row>
    <row r="4658" spans="1:23">
      <c r="A4658" t="s">
        <v>4703</v>
      </c>
      <c r="B4658">
        <v>34.098900999999998</v>
      </c>
      <c r="C4658" s="15">
        <v>-118.351252</v>
      </c>
      <c r="D4658" s="2" t="s">
        <v>9656</v>
      </c>
      <c r="E4658" s="14" t="s">
        <v>5111</v>
      </c>
      <c r="F4658" s="14" t="e" vm="5">
        <v>#VALUE!</v>
      </c>
      <c r="G4658" s="2" t="str">
        <f>_xlfn.XLOOKUP(E4658,missing_cities!$Q$2:$Q$56,missing_cities!$R$2:$R$56,"Not Found",0)</f>
        <v>United States</v>
      </c>
      <c r="H4658" t="str">
        <f>_xlfn.XLOOKUP(E4658,missing_cities!$Q$2:$Q$56,missing_cities!$S$2:$S$56,"Not Found",0)</f>
        <v>North America</v>
      </c>
      <c r="I4658" t="s">
        <v>3449</v>
      </c>
      <c r="J4658" s="15">
        <v>0.28000000000000003</v>
      </c>
      <c r="K4658" t="s">
        <v>34</v>
      </c>
      <c r="L4658" s="15" t="str">
        <f t="shared" si="144"/>
        <v>6:00-22:00</v>
      </c>
      <c r="M4658" s="16">
        <f t="shared" si="145"/>
        <v>0.67</v>
      </c>
      <c r="N4658" s="15">
        <v>12.61</v>
      </c>
      <c r="O4658" s="15">
        <v>81</v>
      </c>
      <c r="P4658" t="s">
        <v>37</v>
      </c>
      <c r="Q4658">
        <v>150</v>
      </c>
      <c r="R4658" t="s">
        <v>76</v>
      </c>
      <c r="S4658">
        <v>2012</v>
      </c>
      <c r="T4658" t="s">
        <v>31</v>
      </c>
      <c r="U4658" s="15">
        <v>4</v>
      </c>
      <c r="V4658" s="15">
        <v>6</v>
      </c>
      <c r="W4658" t="s">
        <v>23</v>
      </c>
    </row>
    <row r="4659" spans="1:23">
      <c r="A4659" t="s">
        <v>4704</v>
      </c>
      <c r="B4659">
        <v>19.097059999999999</v>
      </c>
      <c r="C4659" s="15">
        <v>72.924380999999997</v>
      </c>
      <c r="D4659" s="2" t="s">
        <v>9657</v>
      </c>
      <c r="E4659" s="14" t="s">
        <v>5079</v>
      </c>
      <c r="F4659" s="14" t="e" vm="11">
        <v>#VALUE!</v>
      </c>
      <c r="G4659" s="2" t="str">
        <f>_xlfn.XLOOKUP(E4659,missing_cities!$Q$2:$Q$56,missing_cities!$R$2:$R$56,"Not Found",0)</f>
        <v>India</v>
      </c>
      <c r="H4659" t="str">
        <f>_xlfn.XLOOKUP(E4659,missing_cities!$Q$2:$Q$56,missing_cities!$S$2:$S$56,"Not Found",0)</f>
        <v>Asia</v>
      </c>
      <c r="I4659" t="s">
        <v>3449</v>
      </c>
      <c r="J4659" s="15">
        <v>0.28999999999999998</v>
      </c>
      <c r="K4659" t="s">
        <v>34</v>
      </c>
      <c r="L4659" s="15" t="str">
        <f t="shared" si="144"/>
        <v>6:00-22:00</v>
      </c>
      <c r="M4659" s="16">
        <f t="shared" si="145"/>
        <v>0.67</v>
      </c>
      <c r="N4659" s="15">
        <v>15.57</v>
      </c>
      <c r="O4659" s="15">
        <v>10</v>
      </c>
      <c r="P4659" t="s">
        <v>25</v>
      </c>
      <c r="Q4659">
        <v>350</v>
      </c>
      <c r="R4659" t="s">
        <v>21</v>
      </c>
      <c r="S4659">
        <v>2015</v>
      </c>
      <c r="T4659" t="s">
        <v>31</v>
      </c>
      <c r="U4659" s="15">
        <v>4.8</v>
      </c>
      <c r="V4659" s="15">
        <v>1</v>
      </c>
      <c r="W4659" t="s">
        <v>23</v>
      </c>
    </row>
    <row r="4660" spans="1:23">
      <c r="A4660" t="s">
        <v>4705</v>
      </c>
      <c r="B4660">
        <v>19.179718999999999</v>
      </c>
      <c r="C4660" s="15">
        <v>72.925375000000003</v>
      </c>
      <c r="D4660" s="2" t="s">
        <v>9658</v>
      </c>
      <c r="E4660" s="14" t="s">
        <v>5079</v>
      </c>
      <c r="F4660" s="14" t="e" vm="11">
        <v>#VALUE!</v>
      </c>
      <c r="G4660" s="2" t="str">
        <f>_xlfn.XLOOKUP(E4660,missing_cities!$Q$2:$Q$56,missing_cities!$R$2:$R$56,"Not Found",0)</f>
        <v>India</v>
      </c>
      <c r="H4660" t="str">
        <f>_xlfn.XLOOKUP(E4660,missing_cities!$Q$2:$Q$56,missing_cities!$S$2:$S$56,"Not Found",0)</f>
        <v>Asia</v>
      </c>
      <c r="I4660" t="s">
        <v>3449</v>
      </c>
      <c r="J4660" s="15">
        <v>0.35</v>
      </c>
      <c r="K4660" t="s">
        <v>34</v>
      </c>
      <c r="L4660" s="15" t="str">
        <f t="shared" si="144"/>
        <v>6:00-22:00</v>
      </c>
      <c r="M4660" s="16">
        <f t="shared" si="145"/>
        <v>0.67</v>
      </c>
      <c r="N4660" s="15">
        <v>18.3</v>
      </c>
      <c r="O4660" s="15">
        <v>56</v>
      </c>
      <c r="P4660" t="s">
        <v>25</v>
      </c>
      <c r="Q4660">
        <v>50</v>
      </c>
      <c r="R4660" t="s">
        <v>26</v>
      </c>
      <c r="S4660">
        <v>2014</v>
      </c>
      <c r="T4660" t="s">
        <v>31</v>
      </c>
      <c r="U4660" s="15">
        <v>4.0999999999999996</v>
      </c>
      <c r="V4660" s="15">
        <v>4</v>
      </c>
      <c r="W4660" t="s">
        <v>27</v>
      </c>
    </row>
    <row r="4661" spans="1:23">
      <c r="A4661" t="s">
        <v>4706</v>
      </c>
      <c r="B4661">
        <v>43.734943000000001</v>
      </c>
      <c r="C4661" s="15">
        <v>-79.414458999999994</v>
      </c>
      <c r="D4661" s="2" t="s">
        <v>9659</v>
      </c>
      <c r="E4661" s="14" t="s">
        <v>5050</v>
      </c>
      <c r="F4661" s="14" t="e" vm="1">
        <v>#VALUE!</v>
      </c>
      <c r="G4661" s="2" t="str">
        <f>_xlfn.XLOOKUP(E4661,missing_cities!$Q$2:$Q$56,missing_cities!$R$2:$R$56,"Not Found",0)</f>
        <v>Canada</v>
      </c>
      <c r="H4661" t="str">
        <f>_xlfn.XLOOKUP(E4661,missing_cities!$Q$2:$Q$56,missing_cities!$S$2:$S$56,"Not Found",0)</f>
        <v>North America</v>
      </c>
      <c r="I4661" t="s">
        <v>3449</v>
      </c>
      <c r="J4661" s="15">
        <v>0.19</v>
      </c>
      <c r="K4661" t="s">
        <v>34</v>
      </c>
      <c r="L4661" s="15" t="str">
        <f t="shared" si="144"/>
        <v>6:00-22:00</v>
      </c>
      <c r="M4661" s="16">
        <f t="shared" si="145"/>
        <v>0.67</v>
      </c>
      <c r="N4661" s="15">
        <v>18.73</v>
      </c>
      <c r="O4661" s="15">
        <v>66</v>
      </c>
      <c r="P4661" t="s">
        <v>37</v>
      </c>
      <c r="Q4661">
        <v>350</v>
      </c>
      <c r="R4661" t="s">
        <v>67</v>
      </c>
      <c r="S4661">
        <v>2022</v>
      </c>
      <c r="T4661" t="s">
        <v>22</v>
      </c>
      <c r="U4661" s="15">
        <v>4.9000000000000004</v>
      </c>
      <c r="V4661" s="15">
        <v>8</v>
      </c>
      <c r="W4661" t="s">
        <v>27</v>
      </c>
    </row>
    <row r="4662" spans="1:23">
      <c r="A4662" t="s">
        <v>4707</v>
      </c>
      <c r="B4662">
        <v>19.484577000000002</v>
      </c>
      <c r="C4662" s="15">
        <v>-99.154223000000002</v>
      </c>
      <c r="D4662" s="2" t="s">
        <v>9660</v>
      </c>
      <c r="E4662" s="14" t="s">
        <v>5119</v>
      </c>
      <c r="F4662" s="14" t="e" vm="13">
        <v>#VALUE!</v>
      </c>
      <c r="G4662" s="2" t="str">
        <f>_xlfn.XLOOKUP(E4662,missing_cities!$Q$2:$Q$56,missing_cities!$R$2:$R$56,"Not Found",0)</f>
        <v>Mexico</v>
      </c>
      <c r="H4662" t="str">
        <f>_xlfn.XLOOKUP(E4662,missing_cities!$Q$2:$Q$56,missing_cities!$S$2:$S$56,"Not Found",0)</f>
        <v>North America</v>
      </c>
      <c r="I4662" t="s">
        <v>3449</v>
      </c>
      <c r="J4662" s="15">
        <v>0.21</v>
      </c>
      <c r="K4662" t="s">
        <v>19</v>
      </c>
      <c r="L4662" s="15" t="str">
        <f t="shared" si="144"/>
        <v>9:00-18:00</v>
      </c>
      <c r="M4662" s="16">
        <f t="shared" si="145"/>
        <v>0.37</v>
      </c>
      <c r="N4662" s="15">
        <v>15.31</v>
      </c>
      <c r="O4662" s="15">
        <v>50</v>
      </c>
      <c r="P4662" t="s">
        <v>29</v>
      </c>
      <c r="Q4662">
        <v>150</v>
      </c>
      <c r="R4662" t="s">
        <v>42</v>
      </c>
      <c r="S4662">
        <v>2022</v>
      </c>
      <c r="T4662" t="s">
        <v>22</v>
      </c>
      <c r="U4662" s="15">
        <v>4.9000000000000004</v>
      </c>
      <c r="V4662" s="15">
        <v>5</v>
      </c>
      <c r="W4662" t="s">
        <v>32</v>
      </c>
    </row>
    <row r="4663" spans="1:23">
      <c r="A4663" t="s">
        <v>4708</v>
      </c>
      <c r="B4663">
        <v>18.929856000000001</v>
      </c>
      <c r="C4663" s="15">
        <v>72.915937</v>
      </c>
      <c r="D4663" s="2" t="s">
        <v>9661</v>
      </c>
      <c r="E4663" s="14" t="s">
        <v>5079</v>
      </c>
      <c r="F4663" s="14" t="e" vm="11">
        <v>#VALUE!</v>
      </c>
      <c r="G4663" s="2" t="str">
        <f>_xlfn.XLOOKUP(E4663,missing_cities!$Q$2:$Q$56,missing_cities!$R$2:$R$56,"Not Found",0)</f>
        <v>India</v>
      </c>
      <c r="H4663" t="str">
        <f>_xlfn.XLOOKUP(E4663,missing_cities!$Q$2:$Q$56,missing_cities!$S$2:$S$56,"Not Found",0)</f>
        <v>Asia</v>
      </c>
      <c r="I4663" t="s">
        <v>3449</v>
      </c>
      <c r="J4663" s="15">
        <v>0.19</v>
      </c>
      <c r="K4663" s="1">
        <v>45862</v>
      </c>
      <c r="L4663" s="15" t="str">
        <f t="shared" si="144"/>
        <v>9.00-21.00</v>
      </c>
      <c r="M4663" s="16">
        <f t="shared" si="145"/>
        <v>12</v>
      </c>
      <c r="N4663" s="15">
        <v>1.77</v>
      </c>
      <c r="O4663" s="15">
        <v>89</v>
      </c>
      <c r="P4663" t="s">
        <v>20</v>
      </c>
      <c r="Q4663">
        <v>50</v>
      </c>
      <c r="R4663" t="s">
        <v>97</v>
      </c>
      <c r="S4663">
        <v>2022</v>
      </c>
      <c r="T4663" t="s">
        <v>22</v>
      </c>
      <c r="U4663" s="15">
        <v>3.5</v>
      </c>
      <c r="V4663" s="15">
        <v>9</v>
      </c>
      <c r="W4663" t="s">
        <v>32</v>
      </c>
    </row>
    <row r="4664" spans="1:23">
      <c r="A4664" t="s">
        <v>4709</v>
      </c>
      <c r="B4664">
        <v>-23.592784000000002</v>
      </c>
      <c r="C4664" s="15">
        <v>-46.582245</v>
      </c>
      <c r="D4664" s="2" t="s">
        <v>9662</v>
      </c>
      <c r="E4664" s="14" t="s">
        <v>5067</v>
      </c>
      <c r="F4664" s="14" t="e" vm="7">
        <v>#VALUE!</v>
      </c>
      <c r="G4664" s="2" t="str">
        <f>_xlfn.XLOOKUP(E4664,missing_cities!$Q$2:$Q$56,missing_cities!$R$2:$R$56,"Not Found",0)</f>
        <v>Brazil</v>
      </c>
      <c r="H4664" t="str">
        <f>_xlfn.XLOOKUP(E4664,missing_cities!$Q$2:$Q$56,missing_cities!$S$2:$S$56,"Not Found",0)</f>
        <v>South America</v>
      </c>
      <c r="I4664" t="s">
        <v>3449</v>
      </c>
      <c r="J4664" s="15">
        <v>0.2</v>
      </c>
      <c r="K4664" s="1">
        <v>45862</v>
      </c>
      <c r="L4664" s="15" t="str">
        <f t="shared" si="144"/>
        <v>9.00-21.00</v>
      </c>
      <c r="M4664" s="16">
        <f t="shared" si="145"/>
        <v>12</v>
      </c>
      <c r="N4664" s="15">
        <v>12.13</v>
      </c>
      <c r="O4664" s="15">
        <v>44</v>
      </c>
      <c r="P4664" t="s">
        <v>20</v>
      </c>
      <c r="Q4664">
        <v>22</v>
      </c>
      <c r="R4664" t="s">
        <v>97</v>
      </c>
      <c r="S4664">
        <v>2020</v>
      </c>
      <c r="T4664" t="s">
        <v>22</v>
      </c>
      <c r="U4664" s="15">
        <v>4.4000000000000004</v>
      </c>
      <c r="V4664" s="15">
        <v>9</v>
      </c>
      <c r="W4664" t="s">
        <v>27</v>
      </c>
    </row>
    <row r="4665" spans="1:23">
      <c r="A4665" t="s">
        <v>4710</v>
      </c>
      <c r="B4665">
        <v>37.695169999999997</v>
      </c>
      <c r="C4665" s="15">
        <v>126.92907200000001</v>
      </c>
      <c r="D4665" s="2" t="s">
        <v>9663</v>
      </c>
      <c r="E4665" s="14" t="s">
        <v>5063</v>
      </c>
      <c r="F4665" s="14" t="e" vm="6">
        <v>#VALUE!</v>
      </c>
      <c r="G4665" s="2" t="str">
        <f>_xlfn.XLOOKUP(E4665,missing_cities!$Q$2:$Q$56,missing_cities!$R$2:$R$56,"Not Found",0)</f>
        <v>South Korea</v>
      </c>
      <c r="H4665" t="str">
        <f>_xlfn.XLOOKUP(E4665,missing_cities!$Q$2:$Q$56,missing_cities!$S$2:$S$56,"Not Found",0)</f>
        <v>Asia</v>
      </c>
      <c r="I4665" t="s">
        <v>3449</v>
      </c>
      <c r="J4665" s="15">
        <v>0.36</v>
      </c>
      <c r="K4665" t="s">
        <v>19</v>
      </c>
      <c r="L4665" s="15" t="str">
        <f t="shared" si="144"/>
        <v>9:00-18:00</v>
      </c>
      <c r="M4665" s="16">
        <f t="shared" si="145"/>
        <v>0.37</v>
      </c>
      <c r="N4665" s="15">
        <v>2.37</v>
      </c>
      <c r="O4665" s="15">
        <v>11</v>
      </c>
      <c r="P4665" t="s">
        <v>37</v>
      </c>
      <c r="Q4665">
        <v>50</v>
      </c>
      <c r="R4665" t="s">
        <v>48</v>
      </c>
      <c r="S4665">
        <v>2020</v>
      </c>
      <c r="T4665" t="s">
        <v>31</v>
      </c>
      <c r="U4665" s="15">
        <v>4.2</v>
      </c>
      <c r="V4665" s="15">
        <v>8</v>
      </c>
      <c r="W4665" t="s">
        <v>23</v>
      </c>
    </row>
    <row r="4666" spans="1:23">
      <c r="A4666" t="s">
        <v>4711</v>
      </c>
      <c r="B4666">
        <v>41.851435000000002</v>
      </c>
      <c r="C4666" s="15">
        <v>-87.716228000000001</v>
      </c>
      <c r="D4666" s="2" t="s">
        <v>9664</v>
      </c>
      <c r="E4666" s="14" t="s">
        <v>5065</v>
      </c>
      <c r="F4666" s="14" t="e" vm="5">
        <v>#VALUE!</v>
      </c>
      <c r="G4666" s="2" t="str">
        <f>_xlfn.XLOOKUP(E4666,missing_cities!$Q$2:$Q$56,missing_cities!$R$2:$R$56,"Not Found",0)</f>
        <v>United States</v>
      </c>
      <c r="H4666" t="str">
        <f>_xlfn.XLOOKUP(E4666,missing_cities!$Q$2:$Q$56,missing_cities!$S$2:$S$56,"Not Found",0)</f>
        <v>North America</v>
      </c>
      <c r="I4666" t="s">
        <v>3449</v>
      </c>
      <c r="J4666" s="15">
        <v>0.28999999999999998</v>
      </c>
      <c r="K4666" s="1">
        <v>45862</v>
      </c>
      <c r="L4666" s="15" t="str">
        <f t="shared" si="144"/>
        <v>9.00-21.00</v>
      </c>
      <c r="M4666" s="16">
        <f t="shared" si="145"/>
        <v>12</v>
      </c>
      <c r="N4666" s="15">
        <v>1.43</v>
      </c>
      <c r="O4666" s="15">
        <v>99</v>
      </c>
      <c r="P4666" t="s">
        <v>25</v>
      </c>
      <c r="Q4666">
        <v>150</v>
      </c>
      <c r="R4666" t="s">
        <v>81</v>
      </c>
      <c r="S4666">
        <v>2018</v>
      </c>
      <c r="T4666" t="s">
        <v>31</v>
      </c>
      <c r="U4666" s="15">
        <v>4.7</v>
      </c>
      <c r="V4666" s="15">
        <v>1</v>
      </c>
      <c r="W4666" t="s">
        <v>27</v>
      </c>
    </row>
    <row r="4667" spans="1:23">
      <c r="A4667" t="s">
        <v>4712</v>
      </c>
      <c r="B4667">
        <v>25.378768999999998</v>
      </c>
      <c r="C4667" s="15">
        <v>55.223103000000002</v>
      </c>
      <c r="D4667" s="2" t="s">
        <v>9665</v>
      </c>
      <c r="E4667" s="14" t="s">
        <v>5076</v>
      </c>
      <c r="F4667" s="14" t="e" vm="10">
        <v>#VALUE!</v>
      </c>
      <c r="G4667" s="2" t="str">
        <f>_xlfn.XLOOKUP(E4667,missing_cities!$Q$2:$Q$56,missing_cities!$R$2:$R$56,"Not Found",0)</f>
        <v>United Arab Emirates</v>
      </c>
      <c r="H4667" t="str">
        <f>_xlfn.XLOOKUP(E4667,missing_cities!$Q$2:$Q$56,missing_cities!$S$2:$S$56,"Not Found",0)</f>
        <v>Asia</v>
      </c>
      <c r="I4667" t="s">
        <v>3449</v>
      </c>
      <c r="J4667" s="15">
        <v>0.19</v>
      </c>
      <c r="K4667" t="s">
        <v>34</v>
      </c>
      <c r="L4667" s="15" t="str">
        <f t="shared" si="144"/>
        <v>6:00-22:00</v>
      </c>
      <c r="M4667" s="16">
        <f t="shared" si="145"/>
        <v>0.67</v>
      </c>
      <c r="N4667" s="15">
        <v>16.84</v>
      </c>
      <c r="O4667" s="15">
        <v>68</v>
      </c>
      <c r="P4667" t="s">
        <v>20</v>
      </c>
      <c r="Q4667">
        <v>150</v>
      </c>
      <c r="R4667" t="s">
        <v>97</v>
      </c>
      <c r="S4667">
        <v>2023</v>
      </c>
      <c r="T4667" t="s">
        <v>22</v>
      </c>
      <c r="U4667" s="15">
        <v>3.4</v>
      </c>
      <c r="V4667" s="15">
        <v>7</v>
      </c>
      <c r="W4667" t="s">
        <v>32</v>
      </c>
    </row>
    <row r="4668" spans="1:23">
      <c r="A4668" t="s">
        <v>4713</v>
      </c>
      <c r="B4668">
        <v>52.563552000000001</v>
      </c>
      <c r="C4668" s="15">
        <v>13.482680999999999</v>
      </c>
      <c r="D4668" s="2" t="s">
        <v>9666</v>
      </c>
      <c r="E4668" s="14" t="s">
        <v>5057</v>
      </c>
      <c r="F4668" s="14" t="e" vm="3">
        <v>#VALUE!</v>
      </c>
      <c r="G4668" s="2" t="str">
        <f>_xlfn.XLOOKUP(E4668,missing_cities!$Q$2:$Q$56,missing_cities!$R$2:$R$56,"Not Found",0)</f>
        <v>Germany</v>
      </c>
      <c r="H4668" t="str">
        <f>_xlfn.XLOOKUP(E4668,missing_cities!$Q$2:$Q$56,missing_cities!$S$2:$S$56,"Not Found",0)</f>
        <v>Europe</v>
      </c>
      <c r="I4668" t="s">
        <v>3449</v>
      </c>
      <c r="J4668" s="15">
        <v>0.46</v>
      </c>
      <c r="K4668" s="1">
        <v>45862</v>
      </c>
      <c r="L4668" s="15" t="str">
        <f t="shared" si="144"/>
        <v>9.00-21.00</v>
      </c>
      <c r="M4668" s="16">
        <f t="shared" si="145"/>
        <v>12</v>
      </c>
      <c r="N4668" s="15">
        <v>15.49</v>
      </c>
      <c r="O4668" s="15">
        <v>48</v>
      </c>
      <c r="P4668" t="s">
        <v>25</v>
      </c>
      <c r="Q4668">
        <v>350</v>
      </c>
      <c r="R4668" t="s">
        <v>48</v>
      </c>
      <c r="S4668">
        <v>2023</v>
      </c>
      <c r="T4668" t="s">
        <v>31</v>
      </c>
      <c r="U4668" s="15">
        <v>3.6</v>
      </c>
      <c r="V4668" s="15">
        <v>9</v>
      </c>
      <c r="W4668" t="s">
        <v>32</v>
      </c>
    </row>
    <row r="4669" spans="1:23">
      <c r="A4669" t="s">
        <v>4714</v>
      </c>
      <c r="B4669">
        <v>55.865622000000002</v>
      </c>
      <c r="C4669" s="15">
        <v>37.532798999999997</v>
      </c>
      <c r="D4669" s="2" t="s">
        <v>9667</v>
      </c>
      <c r="E4669" s="14" t="s">
        <v>5052</v>
      </c>
      <c r="F4669" s="14" t="e" vm="2">
        <v>#VALUE!</v>
      </c>
      <c r="G4669" s="2" t="str">
        <f>_xlfn.XLOOKUP(E4669,missing_cities!$Q$2:$Q$56,missing_cities!$R$2:$R$56,"Not Found",0)</f>
        <v>Russia</v>
      </c>
      <c r="H4669" t="str">
        <f>_xlfn.XLOOKUP(E4669,missing_cities!$Q$2:$Q$56,missing_cities!$S$2:$S$56,"Not Found",0)</f>
        <v>Europe</v>
      </c>
      <c r="I4669" t="s">
        <v>3449</v>
      </c>
      <c r="J4669" s="15">
        <v>0.35</v>
      </c>
      <c r="K4669" t="s">
        <v>34</v>
      </c>
      <c r="L4669" s="15" t="str">
        <f t="shared" si="144"/>
        <v>6:00-22:00</v>
      </c>
      <c r="M4669" s="16">
        <f t="shared" si="145"/>
        <v>0.67</v>
      </c>
      <c r="N4669" s="15">
        <v>12.78</v>
      </c>
      <c r="O4669" s="15">
        <v>27</v>
      </c>
      <c r="P4669" t="s">
        <v>25</v>
      </c>
      <c r="Q4669">
        <v>350</v>
      </c>
      <c r="R4669" t="s">
        <v>21</v>
      </c>
      <c r="S4669">
        <v>2022</v>
      </c>
      <c r="T4669" t="s">
        <v>22</v>
      </c>
      <c r="U4669" s="15">
        <v>4.0999999999999996</v>
      </c>
      <c r="V4669" s="15">
        <v>10</v>
      </c>
      <c r="W4669" t="s">
        <v>23</v>
      </c>
    </row>
    <row r="4670" spans="1:23">
      <c r="A4670" t="s">
        <v>4715</v>
      </c>
      <c r="B4670">
        <v>41.892465000000001</v>
      </c>
      <c r="C4670" s="15">
        <v>-87.749105999999998</v>
      </c>
      <c r="D4670" s="2" t="s">
        <v>9668</v>
      </c>
      <c r="E4670" s="14" t="s">
        <v>5065</v>
      </c>
      <c r="F4670" s="14" t="e" vm="5">
        <v>#VALUE!</v>
      </c>
      <c r="G4670" s="2" t="str">
        <f>_xlfn.XLOOKUP(E4670,missing_cities!$Q$2:$Q$56,missing_cities!$R$2:$R$56,"Not Found",0)</f>
        <v>United States</v>
      </c>
      <c r="H4670" t="str">
        <f>_xlfn.XLOOKUP(E4670,missing_cities!$Q$2:$Q$56,missing_cities!$S$2:$S$56,"Not Found",0)</f>
        <v>North America</v>
      </c>
      <c r="I4670" t="s">
        <v>3449</v>
      </c>
      <c r="J4670" s="15">
        <v>0.25</v>
      </c>
      <c r="K4670" t="s">
        <v>19</v>
      </c>
      <c r="L4670" s="15" t="str">
        <f t="shared" si="144"/>
        <v>9:00-18:00</v>
      </c>
      <c r="M4670" s="16">
        <f t="shared" si="145"/>
        <v>0.37</v>
      </c>
      <c r="N4670" s="15">
        <v>14.18</v>
      </c>
      <c r="O4670" s="15">
        <v>95</v>
      </c>
      <c r="P4670" t="s">
        <v>20</v>
      </c>
      <c r="Q4670">
        <v>22</v>
      </c>
      <c r="R4670" t="s">
        <v>30</v>
      </c>
      <c r="S4670">
        <v>2019</v>
      </c>
      <c r="T4670" t="s">
        <v>31</v>
      </c>
      <c r="U4670" s="15">
        <v>3.8</v>
      </c>
      <c r="V4670" s="15">
        <v>7</v>
      </c>
      <c r="W4670" t="s">
        <v>32</v>
      </c>
    </row>
    <row r="4671" spans="1:23">
      <c r="A4671" t="s">
        <v>4716</v>
      </c>
      <c r="B4671">
        <v>13.775786999999999</v>
      </c>
      <c r="C4671" s="15">
        <v>100.589052</v>
      </c>
      <c r="D4671" s="2" t="s">
        <v>9669</v>
      </c>
      <c r="E4671" s="14" t="s">
        <v>5059</v>
      </c>
      <c r="F4671" s="14" t="e" vm="4">
        <v>#VALUE!</v>
      </c>
      <c r="G4671" s="2" t="str">
        <f>_xlfn.XLOOKUP(E4671,missing_cities!$Q$2:$Q$56,missing_cities!$R$2:$R$56,"Not Found",0)</f>
        <v>Thailand</v>
      </c>
      <c r="H4671" t="str">
        <f>_xlfn.XLOOKUP(E4671,missing_cities!$Q$2:$Q$56,missing_cities!$S$2:$S$56,"Not Found",0)</f>
        <v>Asia</v>
      </c>
      <c r="I4671" t="s">
        <v>3449</v>
      </c>
      <c r="J4671" s="15">
        <v>0.42</v>
      </c>
      <c r="K4671" t="s">
        <v>19</v>
      </c>
      <c r="L4671" s="15" t="str">
        <f t="shared" si="144"/>
        <v>9:00-18:00</v>
      </c>
      <c r="M4671" s="16">
        <f t="shared" si="145"/>
        <v>0.37</v>
      </c>
      <c r="N4671" s="15">
        <v>14.61</v>
      </c>
      <c r="O4671" s="15">
        <v>90</v>
      </c>
      <c r="P4671" t="s">
        <v>25</v>
      </c>
      <c r="Q4671">
        <v>150</v>
      </c>
      <c r="R4671" t="s">
        <v>42</v>
      </c>
      <c r="S4671">
        <v>2016</v>
      </c>
      <c r="T4671" t="s">
        <v>22</v>
      </c>
      <c r="U4671" s="15">
        <v>3.3</v>
      </c>
      <c r="V4671" s="15">
        <v>3</v>
      </c>
      <c r="W4671" t="s">
        <v>32</v>
      </c>
    </row>
    <row r="4672" spans="1:23">
      <c r="A4672" t="s">
        <v>4717</v>
      </c>
      <c r="B4672">
        <v>13.818671999999999</v>
      </c>
      <c r="C4672" s="15">
        <v>100.492169</v>
      </c>
      <c r="D4672" s="2" t="s">
        <v>9670</v>
      </c>
      <c r="E4672" s="14" t="s">
        <v>5059</v>
      </c>
      <c r="F4672" s="14" t="e" vm="4">
        <v>#VALUE!</v>
      </c>
      <c r="G4672" s="2" t="str">
        <f>_xlfn.XLOOKUP(E4672,missing_cities!$Q$2:$Q$56,missing_cities!$R$2:$R$56,"Not Found",0)</f>
        <v>Thailand</v>
      </c>
      <c r="H4672" t="str">
        <f>_xlfn.XLOOKUP(E4672,missing_cities!$Q$2:$Q$56,missing_cities!$S$2:$S$56,"Not Found",0)</f>
        <v>Asia</v>
      </c>
      <c r="I4672" t="s">
        <v>3449</v>
      </c>
      <c r="J4672" s="15">
        <v>0.28999999999999998</v>
      </c>
      <c r="K4672" t="s">
        <v>19</v>
      </c>
      <c r="L4672" s="15" t="str">
        <f t="shared" si="144"/>
        <v>9:00-18:00</v>
      </c>
      <c r="M4672" s="16">
        <f t="shared" si="145"/>
        <v>0.37</v>
      </c>
      <c r="N4672" s="15">
        <v>5.91</v>
      </c>
      <c r="O4672" s="15">
        <v>53</v>
      </c>
      <c r="P4672" t="s">
        <v>29</v>
      </c>
      <c r="Q4672">
        <v>50</v>
      </c>
      <c r="R4672" t="s">
        <v>37</v>
      </c>
      <c r="S4672">
        <v>2011</v>
      </c>
      <c r="T4672" t="s">
        <v>31</v>
      </c>
      <c r="U4672" s="15">
        <v>4.4000000000000004</v>
      </c>
      <c r="V4672" s="15">
        <v>1</v>
      </c>
      <c r="W4672" t="s">
        <v>23</v>
      </c>
    </row>
    <row r="4673" spans="1:23">
      <c r="A4673" t="s">
        <v>4718</v>
      </c>
      <c r="B4673">
        <v>55.837541000000002</v>
      </c>
      <c r="C4673" s="15">
        <v>37.518084999999999</v>
      </c>
      <c r="D4673" s="2" t="s">
        <v>9671</v>
      </c>
      <c r="E4673" s="14" t="s">
        <v>5052</v>
      </c>
      <c r="F4673" s="14" t="e" vm="2">
        <v>#VALUE!</v>
      </c>
      <c r="G4673" s="2" t="str">
        <f>_xlfn.XLOOKUP(E4673,missing_cities!$Q$2:$Q$56,missing_cities!$R$2:$R$56,"Not Found",0)</f>
        <v>Russia</v>
      </c>
      <c r="H4673" t="str">
        <f>_xlfn.XLOOKUP(E4673,missing_cities!$Q$2:$Q$56,missing_cities!$S$2:$S$56,"Not Found",0)</f>
        <v>Europe</v>
      </c>
      <c r="I4673" t="s">
        <v>3449</v>
      </c>
      <c r="J4673" s="15">
        <v>0.5</v>
      </c>
      <c r="K4673" s="1">
        <v>45862</v>
      </c>
      <c r="L4673" s="15" t="str">
        <f t="shared" si="144"/>
        <v>9.00-21.00</v>
      </c>
      <c r="M4673" s="16">
        <f t="shared" si="145"/>
        <v>12</v>
      </c>
      <c r="N4673" s="15">
        <v>5.46</v>
      </c>
      <c r="O4673" s="15">
        <v>52</v>
      </c>
      <c r="P4673" t="s">
        <v>39</v>
      </c>
      <c r="Q4673">
        <v>150</v>
      </c>
      <c r="R4673" t="s">
        <v>42</v>
      </c>
      <c r="S4673">
        <v>2022</v>
      </c>
      <c r="T4673" t="s">
        <v>31</v>
      </c>
      <c r="U4673" s="15">
        <v>3.3</v>
      </c>
      <c r="V4673" s="15">
        <v>4</v>
      </c>
      <c r="W4673" t="s">
        <v>23</v>
      </c>
    </row>
    <row r="4674" spans="1:23">
      <c r="A4674" t="s">
        <v>4719</v>
      </c>
      <c r="B4674">
        <v>42.237039000000003</v>
      </c>
      <c r="C4674" s="15">
        <v>-171.43366499999999</v>
      </c>
      <c r="D4674" s="2" t="s">
        <v>9672</v>
      </c>
      <c r="E4674" s="14" t="str">
        <f>_xlfn.XLOOKUP(C4674,missing_cities!B:B,missing_cities!C:C,"Not Found",0)</f>
        <v>Error</v>
      </c>
      <c r="F4674" s="14" t="s">
        <v>9987</v>
      </c>
      <c r="G4674" s="2" t="str">
        <f>_xlfn.XLOOKUP(E4674,missing_cities!$Q$2:$Q$56,missing_cities!$R$2:$R$56,"Not Found",0)</f>
        <v>Error</v>
      </c>
      <c r="H4674" t="str">
        <f>_xlfn.XLOOKUP(E4674,missing_cities!$Q$2:$Q$56,missing_cities!$S$2:$S$56,"Not Found",0)</f>
        <v>Error</v>
      </c>
      <c r="I4674" t="s">
        <v>3449</v>
      </c>
      <c r="J4674" s="15">
        <v>0.4</v>
      </c>
      <c r="K4674" t="s">
        <v>19</v>
      </c>
      <c r="L4674" s="15" t="str">
        <f t="shared" si="144"/>
        <v>9:00-18:00</v>
      </c>
      <c r="M4674" s="16">
        <f t="shared" si="145"/>
        <v>0.37</v>
      </c>
      <c r="N4674" s="15">
        <v>2.59</v>
      </c>
      <c r="O4674" s="15">
        <v>84</v>
      </c>
      <c r="P4674" t="s">
        <v>39</v>
      </c>
      <c r="Q4674">
        <v>350</v>
      </c>
      <c r="R4674" t="s">
        <v>42</v>
      </c>
      <c r="S4674">
        <v>2010</v>
      </c>
      <c r="T4674" t="s">
        <v>31</v>
      </c>
      <c r="U4674" s="15">
        <v>3.5</v>
      </c>
      <c r="V4674" s="15">
        <v>8</v>
      </c>
      <c r="W4674" t="s">
        <v>32</v>
      </c>
    </row>
    <row r="4675" spans="1:23">
      <c r="A4675" t="s">
        <v>4720</v>
      </c>
      <c r="B4675">
        <v>43.688482999999998</v>
      </c>
      <c r="C4675" s="15">
        <v>-79.414946999999998</v>
      </c>
      <c r="D4675" s="2" t="s">
        <v>9673</v>
      </c>
      <c r="E4675" s="14" t="s">
        <v>5050</v>
      </c>
      <c r="F4675" s="14" t="e" vm="1">
        <v>#VALUE!</v>
      </c>
      <c r="G4675" s="2" t="str">
        <f>_xlfn.XLOOKUP(E4675,missing_cities!$Q$2:$Q$56,missing_cities!$R$2:$R$56,"Not Found",0)</f>
        <v>Canada</v>
      </c>
      <c r="H4675" t="str">
        <f>_xlfn.XLOOKUP(E4675,missing_cities!$Q$2:$Q$56,missing_cities!$S$2:$S$56,"Not Found",0)</f>
        <v>North America</v>
      </c>
      <c r="I4675" t="s">
        <v>3449</v>
      </c>
      <c r="J4675" s="15">
        <v>0.4</v>
      </c>
      <c r="K4675" t="s">
        <v>19</v>
      </c>
      <c r="L4675" s="15" t="str">
        <f t="shared" ref="L4675:L4738" si="146">IF(ISNUMBER(SEARCH("-",K4675)),K4675,"9.00-21.00")</f>
        <v>9:00-18:00</v>
      </c>
      <c r="M4675" s="16">
        <f t="shared" ref="M4675:M4738" si="147">IF(ISNUMBER(SEARCH("-", L4675)), TEXT(RIGHT(L4675, LEN(L4675) - FIND("-", L4675)), "0.00") - TEXT(LEFT(L4675, FIND("-", L4675)-1), "0.00"), "")</f>
        <v>0.37</v>
      </c>
      <c r="N4675" s="15">
        <v>10.84</v>
      </c>
      <c r="O4675" s="15">
        <v>38</v>
      </c>
      <c r="P4675" t="s">
        <v>29</v>
      </c>
      <c r="Q4675">
        <v>150</v>
      </c>
      <c r="R4675" t="s">
        <v>21</v>
      </c>
      <c r="S4675">
        <v>2021</v>
      </c>
      <c r="T4675" t="s">
        <v>31</v>
      </c>
      <c r="U4675" s="15">
        <v>4.5</v>
      </c>
      <c r="V4675" s="15">
        <v>4</v>
      </c>
      <c r="W4675" t="s">
        <v>27</v>
      </c>
    </row>
    <row r="4676" spans="1:23">
      <c r="A4676" t="s">
        <v>4721</v>
      </c>
      <c r="B4676">
        <v>19.543583000000002</v>
      </c>
      <c r="C4676" s="15">
        <v>-99.155227999999994</v>
      </c>
      <c r="D4676" s="2" t="s">
        <v>9674</v>
      </c>
      <c r="E4676" s="14" t="s">
        <v>5119</v>
      </c>
      <c r="F4676" s="14" t="e" vm="13">
        <v>#VALUE!</v>
      </c>
      <c r="G4676" s="2" t="str">
        <f>_xlfn.XLOOKUP(E4676,missing_cities!$Q$2:$Q$56,missing_cities!$R$2:$R$56,"Not Found",0)</f>
        <v>Mexico</v>
      </c>
      <c r="H4676" t="str">
        <f>_xlfn.XLOOKUP(E4676,missing_cities!$Q$2:$Q$56,missing_cities!$S$2:$S$56,"Not Found",0)</f>
        <v>North America</v>
      </c>
      <c r="I4676" t="s">
        <v>3449</v>
      </c>
      <c r="J4676" s="15">
        <v>0.17</v>
      </c>
      <c r="K4676" t="s">
        <v>19</v>
      </c>
      <c r="L4676" s="15" t="str">
        <f t="shared" si="146"/>
        <v>9:00-18:00</v>
      </c>
      <c r="M4676" s="16">
        <f t="shared" si="147"/>
        <v>0.37</v>
      </c>
      <c r="N4676" s="15">
        <v>8.7799999999999994</v>
      </c>
      <c r="O4676" s="15">
        <v>10</v>
      </c>
      <c r="P4676" t="s">
        <v>39</v>
      </c>
      <c r="Q4676">
        <v>150</v>
      </c>
      <c r="R4676" t="s">
        <v>48</v>
      </c>
      <c r="S4676">
        <v>2012</v>
      </c>
      <c r="T4676" t="s">
        <v>22</v>
      </c>
      <c r="U4676" s="15">
        <v>3.7</v>
      </c>
      <c r="V4676" s="15">
        <v>7</v>
      </c>
      <c r="W4676" t="s">
        <v>27</v>
      </c>
    </row>
    <row r="4677" spans="1:23">
      <c r="A4677" t="s">
        <v>4722</v>
      </c>
      <c r="B4677">
        <v>43.729508000000003</v>
      </c>
      <c r="C4677" s="15">
        <v>-79.341645</v>
      </c>
      <c r="D4677" s="2" t="s">
        <v>9675</v>
      </c>
      <c r="E4677" s="14" t="s">
        <v>5050</v>
      </c>
      <c r="F4677" s="14" t="e" vm="1">
        <v>#VALUE!</v>
      </c>
      <c r="G4677" s="2" t="str">
        <f>_xlfn.XLOOKUP(E4677,missing_cities!$Q$2:$Q$56,missing_cities!$R$2:$R$56,"Not Found",0)</f>
        <v>Canada</v>
      </c>
      <c r="H4677" t="str">
        <f>_xlfn.XLOOKUP(E4677,missing_cities!$Q$2:$Q$56,missing_cities!$S$2:$S$56,"Not Found",0)</f>
        <v>North America</v>
      </c>
      <c r="I4677" t="s">
        <v>3449</v>
      </c>
      <c r="J4677" s="15">
        <v>0.33</v>
      </c>
      <c r="K4677" t="s">
        <v>34</v>
      </c>
      <c r="L4677" s="15" t="str">
        <f t="shared" si="146"/>
        <v>6:00-22:00</v>
      </c>
      <c r="M4677" s="16">
        <f t="shared" si="147"/>
        <v>0.67</v>
      </c>
      <c r="N4677" s="15">
        <v>8.65</v>
      </c>
      <c r="O4677" s="15">
        <v>43</v>
      </c>
      <c r="P4677" t="s">
        <v>20</v>
      </c>
      <c r="Q4677">
        <v>150</v>
      </c>
      <c r="R4677" t="s">
        <v>26</v>
      </c>
      <c r="S4677">
        <v>2016</v>
      </c>
      <c r="T4677" t="s">
        <v>31</v>
      </c>
      <c r="U4677" s="15">
        <v>3.4</v>
      </c>
      <c r="V4677" s="15">
        <v>2</v>
      </c>
      <c r="W4677" t="s">
        <v>23</v>
      </c>
    </row>
    <row r="4678" spans="1:23">
      <c r="A4678" t="s">
        <v>4723</v>
      </c>
      <c r="B4678">
        <v>39.926115000000003</v>
      </c>
      <c r="C4678" s="15">
        <v>116.24722</v>
      </c>
      <c r="D4678" s="2" t="s">
        <v>9676</v>
      </c>
      <c r="E4678" s="14" t="s">
        <v>5071</v>
      </c>
      <c r="F4678" s="14" t="e" vm="9">
        <v>#VALUE!</v>
      </c>
      <c r="G4678" s="2" t="str">
        <f>_xlfn.XLOOKUP(E4678,missing_cities!$Q$2:$Q$56,missing_cities!$R$2:$R$56,"Not Found",0)</f>
        <v>China</v>
      </c>
      <c r="H4678" t="str">
        <f>_xlfn.XLOOKUP(E4678,missing_cities!$Q$2:$Q$56,missing_cities!$S$2:$S$56,"Not Found",0)</f>
        <v>Asia</v>
      </c>
      <c r="I4678" t="s">
        <v>3449</v>
      </c>
      <c r="J4678" s="15">
        <v>0.49</v>
      </c>
      <c r="K4678" t="s">
        <v>19</v>
      </c>
      <c r="L4678" s="15" t="str">
        <f t="shared" si="146"/>
        <v>9:00-18:00</v>
      </c>
      <c r="M4678" s="16">
        <f t="shared" si="147"/>
        <v>0.37</v>
      </c>
      <c r="N4678" s="15">
        <v>14.26</v>
      </c>
      <c r="O4678" s="15">
        <v>25</v>
      </c>
      <c r="P4678" t="s">
        <v>20</v>
      </c>
      <c r="Q4678">
        <v>22</v>
      </c>
      <c r="R4678" t="s">
        <v>48</v>
      </c>
      <c r="S4678">
        <v>2012</v>
      </c>
      <c r="T4678" t="s">
        <v>31</v>
      </c>
      <c r="U4678" s="15">
        <v>4.8</v>
      </c>
      <c r="V4678" s="15">
        <v>5</v>
      </c>
      <c r="W4678" t="s">
        <v>27</v>
      </c>
    </row>
    <row r="4679" spans="1:23">
      <c r="A4679" t="s">
        <v>4724</v>
      </c>
      <c r="B4679">
        <v>34.100065999999998</v>
      </c>
      <c r="C4679" s="15">
        <v>-118.398555</v>
      </c>
      <c r="D4679" s="2" t="s">
        <v>9677</v>
      </c>
      <c r="E4679" s="14" t="s">
        <v>5111</v>
      </c>
      <c r="F4679" s="14" t="e" vm="5">
        <v>#VALUE!</v>
      </c>
      <c r="G4679" s="2" t="str">
        <f>_xlfn.XLOOKUP(E4679,missing_cities!$Q$2:$Q$56,missing_cities!$R$2:$R$56,"Not Found",0)</f>
        <v>United States</v>
      </c>
      <c r="H4679" t="str">
        <f>_xlfn.XLOOKUP(E4679,missing_cities!$Q$2:$Q$56,missing_cities!$S$2:$S$56,"Not Found",0)</f>
        <v>North America</v>
      </c>
      <c r="I4679" t="s">
        <v>3449</v>
      </c>
      <c r="J4679" s="15">
        <v>0.27</v>
      </c>
      <c r="K4679" s="1">
        <v>45862</v>
      </c>
      <c r="L4679" s="15" t="str">
        <f t="shared" si="146"/>
        <v>9.00-21.00</v>
      </c>
      <c r="M4679" s="16">
        <f t="shared" si="147"/>
        <v>12</v>
      </c>
      <c r="N4679" s="15">
        <v>18.829999999999998</v>
      </c>
      <c r="O4679" s="15">
        <v>64</v>
      </c>
      <c r="P4679" t="s">
        <v>25</v>
      </c>
      <c r="Q4679">
        <v>350</v>
      </c>
      <c r="R4679" t="s">
        <v>67</v>
      </c>
      <c r="S4679">
        <v>2011</v>
      </c>
      <c r="T4679" t="s">
        <v>22</v>
      </c>
      <c r="U4679" s="15">
        <v>4.3</v>
      </c>
      <c r="V4679" s="15">
        <v>9</v>
      </c>
      <c r="W4679" t="s">
        <v>32</v>
      </c>
    </row>
    <row r="4680" spans="1:23">
      <c r="A4680" t="s">
        <v>4725</v>
      </c>
      <c r="B4680">
        <v>55.849572000000002</v>
      </c>
      <c r="C4680" s="15">
        <v>37.523853000000003</v>
      </c>
      <c r="D4680" s="2" t="s">
        <v>9678</v>
      </c>
      <c r="E4680" s="14" t="s">
        <v>5052</v>
      </c>
      <c r="F4680" s="14" t="e" vm="2">
        <v>#VALUE!</v>
      </c>
      <c r="G4680" s="2" t="str">
        <f>_xlfn.XLOOKUP(E4680,missing_cities!$Q$2:$Q$56,missing_cities!$R$2:$R$56,"Not Found",0)</f>
        <v>Russia</v>
      </c>
      <c r="H4680" t="str">
        <f>_xlfn.XLOOKUP(E4680,missing_cities!$Q$2:$Q$56,missing_cities!$S$2:$S$56,"Not Found",0)</f>
        <v>Europe</v>
      </c>
      <c r="I4680" t="s">
        <v>3449</v>
      </c>
      <c r="J4680" s="15">
        <v>0.16</v>
      </c>
      <c r="K4680" t="s">
        <v>34</v>
      </c>
      <c r="L4680" s="15" t="str">
        <f t="shared" si="146"/>
        <v>6:00-22:00</v>
      </c>
      <c r="M4680" s="16">
        <f t="shared" si="147"/>
        <v>0.67</v>
      </c>
      <c r="N4680" s="15">
        <v>8.86</v>
      </c>
      <c r="O4680" s="15">
        <v>41</v>
      </c>
      <c r="P4680" t="s">
        <v>29</v>
      </c>
      <c r="Q4680">
        <v>22</v>
      </c>
      <c r="R4680" t="s">
        <v>42</v>
      </c>
      <c r="S4680">
        <v>2023</v>
      </c>
      <c r="T4680" t="s">
        <v>22</v>
      </c>
      <c r="U4680" s="15">
        <v>3.1</v>
      </c>
      <c r="V4680" s="15">
        <v>4</v>
      </c>
      <c r="W4680" t="s">
        <v>32</v>
      </c>
    </row>
    <row r="4681" spans="1:23">
      <c r="A4681" t="s">
        <v>4726</v>
      </c>
      <c r="B4681">
        <v>-60.426198999999997</v>
      </c>
      <c r="C4681" s="15">
        <v>-160.37732199999999</v>
      </c>
      <c r="D4681" s="2" t="s">
        <v>9679</v>
      </c>
      <c r="E4681" s="14" t="str">
        <f>_xlfn.XLOOKUP(C4681,missing_cities!B:B,missing_cities!C:C,"Not Found",0)</f>
        <v>Error</v>
      </c>
      <c r="F4681" s="14" t="s">
        <v>9987</v>
      </c>
      <c r="G4681" s="2" t="str">
        <f>_xlfn.XLOOKUP(E4681,missing_cities!$Q$2:$Q$56,missing_cities!$R$2:$R$56,"Not Found",0)</f>
        <v>Error</v>
      </c>
      <c r="H4681" t="str">
        <f>_xlfn.XLOOKUP(E4681,missing_cities!$Q$2:$Q$56,missing_cities!$S$2:$S$56,"Not Found",0)</f>
        <v>Error</v>
      </c>
      <c r="I4681" t="s">
        <v>3449</v>
      </c>
      <c r="J4681" s="15">
        <v>0.33</v>
      </c>
      <c r="K4681" t="s">
        <v>34</v>
      </c>
      <c r="L4681" s="15" t="str">
        <f t="shared" si="146"/>
        <v>6:00-22:00</v>
      </c>
      <c r="M4681" s="16">
        <f t="shared" si="147"/>
        <v>0.67</v>
      </c>
      <c r="N4681" s="15">
        <v>1.53</v>
      </c>
      <c r="O4681" s="15">
        <v>45</v>
      </c>
      <c r="P4681" t="s">
        <v>20</v>
      </c>
      <c r="Q4681">
        <v>150</v>
      </c>
      <c r="R4681" t="s">
        <v>81</v>
      </c>
      <c r="S4681">
        <v>2013</v>
      </c>
      <c r="T4681" t="s">
        <v>22</v>
      </c>
      <c r="U4681" s="15">
        <v>3.4</v>
      </c>
      <c r="V4681" s="15">
        <v>6</v>
      </c>
      <c r="W4681" t="s">
        <v>32</v>
      </c>
    </row>
    <row r="4682" spans="1:23">
      <c r="A4682" t="s">
        <v>4727</v>
      </c>
      <c r="B4682">
        <v>37.641303999999998</v>
      </c>
      <c r="C4682" s="15">
        <v>126.95299</v>
      </c>
      <c r="D4682" s="2" t="s">
        <v>9680</v>
      </c>
      <c r="E4682" s="14" t="s">
        <v>5063</v>
      </c>
      <c r="F4682" s="14" t="e" vm="6">
        <v>#VALUE!</v>
      </c>
      <c r="G4682" s="2" t="str">
        <f>_xlfn.XLOOKUP(E4682,missing_cities!$Q$2:$Q$56,missing_cities!$R$2:$R$56,"Not Found",0)</f>
        <v>South Korea</v>
      </c>
      <c r="H4682" t="str">
        <f>_xlfn.XLOOKUP(E4682,missing_cities!$Q$2:$Q$56,missing_cities!$S$2:$S$56,"Not Found",0)</f>
        <v>Asia</v>
      </c>
      <c r="I4682" t="s">
        <v>3449</v>
      </c>
      <c r="J4682" s="15">
        <v>0.37</v>
      </c>
      <c r="K4682" t="s">
        <v>34</v>
      </c>
      <c r="L4682" s="15" t="str">
        <f t="shared" si="146"/>
        <v>6:00-22:00</v>
      </c>
      <c r="M4682" s="16">
        <f t="shared" si="147"/>
        <v>0.67</v>
      </c>
      <c r="N4682" s="15">
        <v>6.58</v>
      </c>
      <c r="O4682" s="15">
        <v>87</v>
      </c>
      <c r="P4682" t="s">
        <v>29</v>
      </c>
      <c r="Q4682">
        <v>150</v>
      </c>
      <c r="R4682" t="s">
        <v>48</v>
      </c>
      <c r="S4682">
        <v>2012</v>
      </c>
      <c r="T4682" t="s">
        <v>22</v>
      </c>
      <c r="U4682" s="15">
        <v>4.5999999999999996</v>
      </c>
      <c r="V4682" s="15">
        <v>10</v>
      </c>
      <c r="W4682" t="s">
        <v>23</v>
      </c>
    </row>
    <row r="4683" spans="1:23">
      <c r="A4683" t="s">
        <v>4728</v>
      </c>
      <c r="B4683">
        <v>19.084909</v>
      </c>
      <c r="C4683" s="15">
        <v>72.903695999999997</v>
      </c>
      <c r="D4683" s="2" t="s">
        <v>9681</v>
      </c>
      <c r="E4683" s="14" t="s">
        <v>5079</v>
      </c>
      <c r="F4683" s="14" t="e" vm="11">
        <v>#VALUE!</v>
      </c>
      <c r="G4683" s="2" t="str">
        <f>_xlfn.XLOOKUP(E4683,missing_cities!$Q$2:$Q$56,missing_cities!$R$2:$R$56,"Not Found",0)</f>
        <v>India</v>
      </c>
      <c r="H4683" t="str">
        <f>_xlfn.XLOOKUP(E4683,missing_cities!$Q$2:$Q$56,missing_cities!$S$2:$S$56,"Not Found",0)</f>
        <v>Asia</v>
      </c>
      <c r="I4683" t="s">
        <v>3449</v>
      </c>
      <c r="J4683" s="15">
        <v>0.32</v>
      </c>
      <c r="K4683" s="1">
        <v>45862</v>
      </c>
      <c r="L4683" s="15" t="str">
        <f t="shared" si="146"/>
        <v>9.00-21.00</v>
      </c>
      <c r="M4683" s="16">
        <f t="shared" si="147"/>
        <v>12</v>
      </c>
      <c r="N4683" s="15">
        <v>1.1000000000000001</v>
      </c>
      <c r="O4683" s="15">
        <v>13</v>
      </c>
      <c r="P4683" t="s">
        <v>39</v>
      </c>
      <c r="Q4683">
        <v>50</v>
      </c>
      <c r="R4683" t="s">
        <v>26</v>
      </c>
      <c r="S4683">
        <v>2014</v>
      </c>
      <c r="T4683" t="s">
        <v>22</v>
      </c>
      <c r="U4683" s="15">
        <v>4.0999999999999996</v>
      </c>
      <c r="V4683" s="15">
        <v>6</v>
      </c>
      <c r="W4683" t="s">
        <v>27</v>
      </c>
    </row>
    <row r="4684" spans="1:23">
      <c r="A4684" t="s">
        <v>4729</v>
      </c>
      <c r="B4684">
        <v>37.861775999999999</v>
      </c>
      <c r="C4684" s="15">
        <v>-122.458758</v>
      </c>
      <c r="D4684" s="2" t="s">
        <v>9682</v>
      </c>
      <c r="E4684" s="14" t="s">
        <v>5061</v>
      </c>
      <c r="F4684" s="14" t="e" vm="5">
        <v>#VALUE!</v>
      </c>
      <c r="G4684" s="2" t="str">
        <f>_xlfn.XLOOKUP(E4684,missing_cities!$Q$2:$Q$56,missing_cities!$R$2:$R$56,"Not Found",0)</f>
        <v>United States</v>
      </c>
      <c r="H4684" t="str">
        <f>_xlfn.XLOOKUP(E4684,missing_cities!$Q$2:$Q$56,missing_cities!$S$2:$S$56,"Not Found",0)</f>
        <v>North America</v>
      </c>
      <c r="I4684" t="s">
        <v>3449</v>
      </c>
      <c r="J4684" s="15">
        <v>0.2</v>
      </c>
      <c r="K4684" s="1">
        <v>45862</v>
      </c>
      <c r="L4684" s="15" t="str">
        <f t="shared" si="146"/>
        <v>9.00-21.00</v>
      </c>
      <c r="M4684" s="16">
        <f t="shared" si="147"/>
        <v>12</v>
      </c>
      <c r="N4684" s="15">
        <v>19.149999999999999</v>
      </c>
      <c r="O4684" s="15">
        <v>89</v>
      </c>
      <c r="P4684" t="s">
        <v>25</v>
      </c>
      <c r="Q4684">
        <v>150</v>
      </c>
      <c r="R4684" t="s">
        <v>37</v>
      </c>
      <c r="S4684">
        <v>2015</v>
      </c>
      <c r="T4684" t="s">
        <v>22</v>
      </c>
      <c r="U4684" s="15">
        <v>3.6</v>
      </c>
      <c r="V4684" s="15">
        <v>3</v>
      </c>
      <c r="W4684" t="s">
        <v>23</v>
      </c>
    </row>
    <row r="4685" spans="1:23">
      <c r="A4685" t="s">
        <v>4730</v>
      </c>
      <c r="B4685">
        <v>43.665022999999998</v>
      </c>
      <c r="C4685" s="15">
        <v>-79.422303999999997</v>
      </c>
      <c r="D4685" s="2" t="s">
        <v>9683</v>
      </c>
      <c r="E4685" s="14" t="s">
        <v>5050</v>
      </c>
      <c r="F4685" s="14" t="e" vm="1">
        <v>#VALUE!</v>
      </c>
      <c r="G4685" s="2" t="str">
        <f>_xlfn.XLOOKUP(E4685,missing_cities!$Q$2:$Q$56,missing_cities!$R$2:$R$56,"Not Found",0)</f>
        <v>Canada</v>
      </c>
      <c r="H4685" t="str">
        <f>_xlfn.XLOOKUP(E4685,missing_cities!$Q$2:$Q$56,missing_cities!$S$2:$S$56,"Not Found",0)</f>
        <v>North America</v>
      </c>
      <c r="I4685" t="s">
        <v>3449</v>
      </c>
      <c r="J4685" s="15">
        <v>0.23</v>
      </c>
      <c r="K4685" t="s">
        <v>34</v>
      </c>
      <c r="L4685" s="15" t="str">
        <f t="shared" si="146"/>
        <v>6:00-22:00</v>
      </c>
      <c r="M4685" s="16">
        <f t="shared" si="147"/>
        <v>0.67</v>
      </c>
      <c r="N4685" s="15">
        <v>10.79</v>
      </c>
      <c r="O4685" s="15">
        <v>88</v>
      </c>
      <c r="P4685" t="s">
        <v>25</v>
      </c>
      <c r="Q4685">
        <v>22</v>
      </c>
      <c r="R4685" t="s">
        <v>37</v>
      </c>
      <c r="S4685">
        <v>2016</v>
      </c>
      <c r="T4685" t="s">
        <v>22</v>
      </c>
      <c r="U4685" s="15">
        <v>3.1</v>
      </c>
      <c r="V4685" s="15">
        <v>1</v>
      </c>
      <c r="W4685" t="s">
        <v>23</v>
      </c>
    </row>
    <row r="4686" spans="1:23">
      <c r="A4686" t="s">
        <v>4731</v>
      </c>
      <c r="B4686">
        <v>43.665080000000003</v>
      </c>
      <c r="C4686" s="15">
        <v>-79.474449000000007</v>
      </c>
      <c r="D4686" s="2" t="s">
        <v>9684</v>
      </c>
      <c r="E4686" s="14" t="s">
        <v>5050</v>
      </c>
      <c r="F4686" s="14" t="e" vm="1">
        <v>#VALUE!</v>
      </c>
      <c r="G4686" s="2" t="str">
        <f>_xlfn.XLOOKUP(E4686,missing_cities!$Q$2:$Q$56,missing_cities!$R$2:$R$56,"Not Found",0)</f>
        <v>Canada</v>
      </c>
      <c r="H4686" t="str">
        <f>_xlfn.XLOOKUP(E4686,missing_cities!$Q$2:$Q$56,missing_cities!$S$2:$S$56,"Not Found",0)</f>
        <v>North America</v>
      </c>
      <c r="I4686" t="s">
        <v>3449</v>
      </c>
      <c r="J4686" s="15">
        <v>0.33</v>
      </c>
      <c r="K4686" s="1">
        <v>45862</v>
      </c>
      <c r="L4686" s="15" t="str">
        <f t="shared" si="146"/>
        <v>9.00-21.00</v>
      </c>
      <c r="M4686" s="16">
        <f t="shared" si="147"/>
        <v>12</v>
      </c>
      <c r="N4686" s="15">
        <v>15.56</v>
      </c>
      <c r="O4686" s="15">
        <v>56</v>
      </c>
      <c r="P4686" t="s">
        <v>20</v>
      </c>
      <c r="Q4686">
        <v>350</v>
      </c>
      <c r="R4686" t="s">
        <v>48</v>
      </c>
      <c r="S4686">
        <v>2011</v>
      </c>
      <c r="T4686" t="s">
        <v>31</v>
      </c>
      <c r="U4686" s="15">
        <v>3.2</v>
      </c>
      <c r="V4686" s="15">
        <v>9</v>
      </c>
      <c r="W4686" t="s">
        <v>23</v>
      </c>
    </row>
    <row r="4687" spans="1:23">
      <c r="A4687" t="s">
        <v>4732</v>
      </c>
      <c r="B4687">
        <v>19.174253</v>
      </c>
      <c r="C4687" s="15">
        <v>72.838369</v>
      </c>
      <c r="D4687" s="2" t="s">
        <v>9685</v>
      </c>
      <c r="E4687" s="14" t="s">
        <v>5079</v>
      </c>
      <c r="F4687" s="14" t="e" vm="11">
        <v>#VALUE!</v>
      </c>
      <c r="G4687" s="2" t="str">
        <f>_xlfn.XLOOKUP(E4687,missing_cities!$Q$2:$Q$56,missing_cities!$R$2:$R$56,"Not Found",0)</f>
        <v>India</v>
      </c>
      <c r="H4687" t="str">
        <f>_xlfn.XLOOKUP(E4687,missing_cities!$Q$2:$Q$56,missing_cities!$S$2:$S$56,"Not Found",0)</f>
        <v>Asia</v>
      </c>
      <c r="I4687" t="s">
        <v>3449</v>
      </c>
      <c r="J4687" s="15">
        <v>0.42</v>
      </c>
      <c r="K4687" t="s">
        <v>34</v>
      </c>
      <c r="L4687" s="15" t="str">
        <f t="shared" si="146"/>
        <v>6:00-22:00</v>
      </c>
      <c r="M4687" s="16">
        <f t="shared" si="147"/>
        <v>0.67</v>
      </c>
      <c r="N4687" s="15">
        <v>12.35</v>
      </c>
      <c r="O4687" s="15">
        <v>35</v>
      </c>
      <c r="P4687" t="s">
        <v>20</v>
      </c>
      <c r="Q4687">
        <v>150</v>
      </c>
      <c r="R4687" t="s">
        <v>67</v>
      </c>
      <c r="S4687">
        <v>2012</v>
      </c>
      <c r="T4687" t="s">
        <v>31</v>
      </c>
      <c r="U4687" s="15">
        <v>3.7</v>
      </c>
      <c r="V4687" s="15">
        <v>4</v>
      </c>
      <c r="W4687" t="s">
        <v>23</v>
      </c>
    </row>
    <row r="4688" spans="1:23">
      <c r="A4688" t="s">
        <v>4733</v>
      </c>
      <c r="B4688">
        <v>34.045760000000001</v>
      </c>
      <c r="C4688" s="15">
        <v>-118.29598300000001</v>
      </c>
      <c r="D4688" s="2" t="s">
        <v>9686</v>
      </c>
      <c r="E4688" s="14" t="s">
        <v>5111</v>
      </c>
      <c r="F4688" s="14" t="e" vm="5">
        <v>#VALUE!</v>
      </c>
      <c r="G4688" s="2" t="str">
        <f>_xlfn.XLOOKUP(E4688,missing_cities!$Q$2:$Q$56,missing_cities!$R$2:$R$56,"Not Found",0)</f>
        <v>United States</v>
      </c>
      <c r="H4688" t="str">
        <f>_xlfn.XLOOKUP(E4688,missing_cities!$Q$2:$Q$56,missing_cities!$S$2:$S$56,"Not Found",0)</f>
        <v>North America</v>
      </c>
      <c r="I4688" t="s">
        <v>3449</v>
      </c>
      <c r="J4688" s="15">
        <v>0.48</v>
      </c>
      <c r="K4688" t="s">
        <v>19</v>
      </c>
      <c r="L4688" s="15" t="str">
        <f t="shared" si="146"/>
        <v>9:00-18:00</v>
      </c>
      <c r="M4688" s="16">
        <f t="shared" si="147"/>
        <v>0.37</v>
      </c>
      <c r="N4688" s="15">
        <v>3.03</v>
      </c>
      <c r="O4688" s="15">
        <v>35</v>
      </c>
      <c r="P4688" t="s">
        <v>20</v>
      </c>
      <c r="Q4688">
        <v>350</v>
      </c>
      <c r="R4688" t="s">
        <v>40</v>
      </c>
      <c r="S4688">
        <v>2010</v>
      </c>
      <c r="T4688" t="s">
        <v>22</v>
      </c>
      <c r="U4688" s="15">
        <v>4.8</v>
      </c>
      <c r="V4688" s="15">
        <v>10</v>
      </c>
      <c r="W4688" t="s">
        <v>27</v>
      </c>
    </row>
    <row r="4689" spans="1:23">
      <c r="A4689" t="s">
        <v>4734</v>
      </c>
      <c r="B4689">
        <v>13.770273</v>
      </c>
      <c r="C4689" s="15">
        <v>100.54987199999999</v>
      </c>
      <c r="D4689" s="2" t="s">
        <v>9687</v>
      </c>
      <c r="E4689" s="14" t="s">
        <v>5059</v>
      </c>
      <c r="F4689" s="14" t="e" vm="4">
        <v>#VALUE!</v>
      </c>
      <c r="G4689" s="2" t="str">
        <f>_xlfn.XLOOKUP(E4689,missing_cities!$Q$2:$Q$56,missing_cities!$R$2:$R$56,"Not Found",0)</f>
        <v>Thailand</v>
      </c>
      <c r="H4689" t="str">
        <f>_xlfn.XLOOKUP(E4689,missing_cities!$Q$2:$Q$56,missing_cities!$S$2:$S$56,"Not Found",0)</f>
        <v>Asia</v>
      </c>
      <c r="I4689" t="s">
        <v>3449</v>
      </c>
      <c r="J4689" s="15">
        <v>0.48</v>
      </c>
      <c r="K4689" s="1">
        <v>45862</v>
      </c>
      <c r="L4689" s="15" t="str">
        <f t="shared" si="146"/>
        <v>9.00-21.00</v>
      </c>
      <c r="M4689" s="16">
        <f t="shared" si="147"/>
        <v>12</v>
      </c>
      <c r="N4689" s="15">
        <v>6.4</v>
      </c>
      <c r="O4689" s="15">
        <v>30</v>
      </c>
      <c r="P4689" t="s">
        <v>29</v>
      </c>
      <c r="Q4689">
        <v>22</v>
      </c>
      <c r="R4689" t="s">
        <v>21</v>
      </c>
      <c r="S4689">
        <v>2018</v>
      </c>
      <c r="T4689" t="s">
        <v>22</v>
      </c>
      <c r="U4689" s="15">
        <v>4.0999999999999996</v>
      </c>
      <c r="V4689" s="15">
        <v>4</v>
      </c>
      <c r="W4689" t="s">
        <v>32</v>
      </c>
    </row>
    <row r="4690" spans="1:23">
      <c r="A4690" t="s">
        <v>4735</v>
      </c>
      <c r="B4690">
        <v>39.803474000000001</v>
      </c>
      <c r="C4690" s="15">
        <v>116.255679</v>
      </c>
      <c r="D4690" s="2" t="s">
        <v>9688</v>
      </c>
      <c r="E4690" s="14" t="s">
        <v>5071</v>
      </c>
      <c r="F4690" s="14" t="e" vm="9">
        <v>#VALUE!</v>
      </c>
      <c r="G4690" s="2" t="str">
        <f>_xlfn.XLOOKUP(E4690,missing_cities!$Q$2:$Q$56,missing_cities!$R$2:$R$56,"Not Found",0)</f>
        <v>China</v>
      </c>
      <c r="H4690" t="str">
        <f>_xlfn.XLOOKUP(E4690,missing_cities!$Q$2:$Q$56,missing_cities!$S$2:$S$56,"Not Found",0)</f>
        <v>Asia</v>
      </c>
      <c r="I4690" t="s">
        <v>3449</v>
      </c>
      <c r="J4690" s="15">
        <v>0.16</v>
      </c>
      <c r="K4690" t="s">
        <v>34</v>
      </c>
      <c r="L4690" s="15" t="str">
        <f t="shared" si="146"/>
        <v>6:00-22:00</v>
      </c>
      <c r="M4690" s="16">
        <f t="shared" si="147"/>
        <v>0.67</v>
      </c>
      <c r="N4690" s="15">
        <v>16.579999999999998</v>
      </c>
      <c r="O4690" s="15">
        <v>82</v>
      </c>
      <c r="P4690" t="s">
        <v>39</v>
      </c>
      <c r="Q4690">
        <v>50</v>
      </c>
      <c r="R4690" t="s">
        <v>37</v>
      </c>
      <c r="S4690">
        <v>2017</v>
      </c>
      <c r="T4690" t="s">
        <v>31</v>
      </c>
      <c r="U4690" s="15">
        <v>4.7</v>
      </c>
      <c r="V4690" s="15">
        <v>1</v>
      </c>
      <c r="W4690" t="s">
        <v>32</v>
      </c>
    </row>
    <row r="4691" spans="1:23">
      <c r="A4691" t="s">
        <v>4736</v>
      </c>
      <c r="B4691">
        <v>-5.7879750000000003</v>
      </c>
      <c r="C4691" s="15">
        <v>-152.89112399999999</v>
      </c>
      <c r="D4691" s="2" t="s">
        <v>9689</v>
      </c>
      <c r="E4691" s="14" t="str">
        <f>_xlfn.XLOOKUP(C4691,missing_cities!B:B,missing_cities!C:C,"Not Found",0)</f>
        <v>Error</v>
      </c>
      <c r="F4691" s="14" t="s">
        <v>9987</v>
      </c>
      <c r="G4691" s="2" t="str">
        <f>_xlfn.XLOOKUP(E4691,missing_cities!$Q$2:$Q$56,missing_cities!$R$2:$R$56,"Not Found",0)</f>
        <v>Error</v>
      </c>
      <c r="H4691" t="str">
        <f>_xlfn.XLOOKUP(E4691,missing_cities!$Q$2:$Q$56,missing_cities!$S$2:$S$56,"Not Found",0)</f>
        <v>Error</v>
      </c>
      <c r="I4691" t="s">
        <v>3449</v>
      </c>
      <c r="J4691" s="15">
        <v>0.45</v>
      </c>
      <c r="K4691" s="1">
        <v>45862</v>
      </c>
      <c r="L4691" s="15" t="str">
        <f t="shared" si="146"/>
        <v>9.00-21.00</v>
      </c>
      <c r="M4691" s="16">
        <f t="shared" si="147"/>
        <v>12</v>
      </c>
      <c r="N4691" s="15">
        <v>12.5</v>
      </c>
      <c r="O4691" s="15">
        <v>33</v>
      </c>
      <c r="P4691" t="s">
        <v>20</v>
      </c>
      <c r="Q4691">
        <v>350</v>
      </c>
      <c r="R4691" t="s">
        <v>97</v>
      </c>
      <c r="S4691">
        <v>2012</v>
      </c>
      <c r="T4691" t="s">
        <v>31</v>
      </c>
      <c r="U4691" s="15">
        <v>4.5999999999999996</v>
      </c>
      <c r="V4691" s="15">
        <v>7</v>
      </c>
      <c r="W4691" t="s">
        <v>23</v>
      </c>
    </row>
    <row r="4692" spans="1:23">
      <c r="A4692" t="s">
        <v>4737</v>
      </c>
      <c r="B4692">
        <v>19.456315</v>
      </c>
      <c r="C4692" s="15">
        <v>-99.029588000000004</v>
      </c>
      <c r="D4692" s="2" t="s">
        <v>9690</v>
      </c>
      <c r="E4692" s="14" t="s">
        <v>5119</v>
      </c>
      <c r="F4692" s="14" t="e" vm="13">
        <v>#VALUE!</v>
      </c>
      <c r="G4692" s="2" t="str">
        <f>_xlfn.XLOOKUP(E4692,missing_cities!$Q$2:$Q$56,missing_cities!$R$2:$R$56,"Not Found",0)</f>
        <v>Mexico</v>
      </c>
      <c r="H4692" t="str">
        <f>_xlfn.XLOOKUP(E4692,missing_cities!$Q$2:$Q$56,missing_cities!$S$2:$S$56,"Not Found",0)</f>
        <v>North America</v>
      </c>
      <c r="I4692" t="s">
        <v>3449</v>
      </c>
      <c r="J4692" s="15">
        <v>0.43</v>
      </c>
      <c r="K4692" t="s">
        <v>19</v>
      </c>
      <c r="L4692" s="15" t="str">
        <f t="shared" si="146"/>
        <v>9:00-18:00</v>
      </c>
      <c r="M4692" s="16">
        <f t="shared" si="147"/>
        <v>0.37</v>
      </c>
      <c r="N4692" s="15">
        <v>5.85</v>
      </c>
      <c r="O4692" s="15">
        <v>29</v>
      </c>
      <c r="P4692" t="s">
        <v>25</v>
      </c>
      <c r="Q4692">
        <v>22</v>
      </c>
      <c r="R4692" t="s">
        <v>37</v>
      </c>
      <c r="S4692">
        <v>2017</v>
      </c>
      <c r="T4692" t="s">
        <v>31</v>
      </c>
      <c r="U4692" s="15">
        <v>4.9000000000000004</v>
      </c>
      <c r="V4692" s="15">
        <v>2</v>
      </c>
      <c r="W4692" t="s">
        <v>23</v>
      </c>
    </row>
    <row r="4693" spans="1:23">
      <c r="A4693" t="s">
        <v>4738</v>
      </c>
      <c r="B4693">
        <v>34.172631000000003</v>
      </c>
      <c r="C4693" s="15">
        <v>-118.335866</v>
      </c>
      <c r="D4693" s="2" t="s">
        <v>9691</v>
      </c>
      <c r="E4693" s="14" t="s">
        <v>5111</v>
      </c>
      <c r="F4693" s="14" t="e" vm="5">
        <v>#VALUE!</v>
      </c>
      <c r="G4693" s="2" t="str">
        <f>_xlfn.XLOOKUP(E4693,missing_cities!$Q$2:$Q$56,missing_cities!$R$2:$R$56,"Not Found",0)</f>
        <v>United States</v>
      </c>
      <c r="H4693" t="str">
        <f>_xlfn.XLOOKUP(E4693,missing_cities!$Q$2:$Q$56,missing_cities!$S$2:$S$56,"Not Found",0)</f>
        <v>North America</v>
      </c>
      <c r="I4693" t="s">
        <v>3449</v>
      </c>
      <c r="J4693" s="15">
        <v>0.42</v>
      </c>
      <c r="K4693" t="s">
        <v>19</v>
      </c>
      <c r="L4693" s="15" t="str">
        <f t="shared" si="146"/>
        <v>9:00-18:00</v>
      </c>
      <c r="M4693" s="16">
        <f t="shared" si="147"/>
        <v>0.37</v>
      </c>
      <c r="N4693" s="15">
        <v>17.78</v>
      </c>
      <c r="O4693" s="15">
        <v>85</v>
      </c>
      <c r="P4693" t="s">
        <v>20</v>
      </c>
      <c r="Q4693">
        <v>50</v>
      </c>
      <c r="R4693" t="s">
        <v>35</v>
      </c>
      <c r="S4693">
        <v>2022</v>
      </c>
      <c r="T4693" t="s">
        <v>31</v>
      </c>
      <c r="U4693" s="15">
        <v>4</v>
      </c>
      <c r="V4693" s="15">
        <v>9</v>
      </c>
      <c r="W4693" t="s">
        <v>27</v>
      </c>
    </row>
    <row r="4694" spans="1:23">
      <c r="A4694" t="s">
        <v>4739</v>
      </c>
      <c r="B4694">
        <v>19.074642999999998</v>
      </c>
      <c r="C4694" s="15">
        <v>72.900837999999993</v>
      </c>
      <c r="D4694" s="2" t="s">
        <v>9692</v>
      </c>
      <c r="E4694" s="14" t="s">
        <v>5079</v>
      </c>
      <c r="F4694" s="14" t="e" vm="11">
        <v>#VALUE!</v>
      </c>
      <c r="G4694" s="2" t="str">
        <f>_xlfn.XLOOKUP(E4694,missing_cities!$Q$2:$Q$56,missing_cities!$R$2:$R$56,"Not Found",0)</f>
        <v>India</v>
      </c>
      <c r="H4694" t="str">
        <f>_xlfn.XLOOKUP(E4694,missing_cities!$Q$2:$Q$56,missing_cities!$S$2:$S$56,"Not Found",0)</f>
        <v>Asia</v>
      </c>
      <c r="I4694" t="s">
        <v>3449</v>
      </c>
      <c r="J4694" s="15">
        <v>0.34</v>
      </c>
      <c r="K4694" t="s">
        <v>19</v>
      </c>
      <c r="L4694" s="15" t="str">
        <f t="shared" si="146"/>
        <v>9:00-18:00</v>
      </c>
      <c r="M4694" s="16">
        <f t="shared" si="147"/>
        <v>0.37</v>
      </c>
      <c r="N4694" s="15">
        <v>4.2300000000000004</v>
      </c>
      <c r="O4694" s="15">
        <v>36</v>
      </c>
      <c r="P4694" t="s">
        <v>25</v>
      </c>
      <c r="Q4694">
        <v>350</v>
      </c>
      <c r="R4694" t="s">
        <v>67</v>
      </c>
      <c r="S4694">
        <v>2023</v>
      </c>
      <c r="T4694" t="s">
        <v>22</v>
      </c>
      <c r="U4694" s="15">
        <v>4.4000000000000004</v>
      </c>
      <c r="V4694" s="15">
        <v>1</v>
      </c>
      <c r="W4694" t="s">
        <v>23</v>
      </c>
    </row>
    <row r="4695" spans="1:23">
      <c r="A4695" t="s">
        <v>4740</v>
      </c>
      <c r="B4695">
        <v>43.789149000000002</v>
      </c>
      <c r="C4695" s="15">
        <v>-79.314670000000007</v>
      </c>
      <c r="D4695" s="2" t="s">
        <v>9693</v>
      </c>
      <c r="E4695" s="14" t="s">
        <v>5050</v>
      </c>
      <c r="F4695" s="14" t="e" vm="1">
        <v>#VALUE!</v>
      </c>
      <c r="G4695" s="2" t="str">
        <f>_xlfn.XLOOKUP(E4695,missing_cities!$Q$2:$Q$56,missing_cities!$R$2:$R$56,"Not Found",0)</f>
        <v>Canada</v>
      </c>
      <c r="H4695" t="str">
        <f>_xlfn.XLOOKUP(E4695,missing_cities!$Q$2:$Q$56,missing_cities!$S$2:$S$56,"Not Found",0)</f>
        <v>North America</v>
      </c>
      <c r="I4695" t="s">
        <v>3449</v>
      </c>
      <c r="J4695" s="15">
        <v>0.27</v>
      </c>
      <c r="K4695" t="s">
        <v>34</v>
      </c>
      <c r="L4695" s="15" t="str">
        <f t="shared" si="146"/>
        <v>6:00-22:00</v>
      </c>
      <c r="M4695" s="16">
        <f t="shared" si="147"/>
        <v>0.67</v>
      </c>
      <c r="N4695" s="15">
        <v>7.74</v>
      </c>
      <c r="O4695" s="15">
        <v>31</v>
      </c>
      <c r="P4695" t="s">
        <v>37</v>
      </c>
      <c r="Q4695">
        <v>350</v>
      </c>
      <c r="R4695" t="s">
        <v>37</v>
      </c>
      <c r="S4695">
        <v>2010</v>
      </c>
      <c r="T4695" t="s">
        <v>22</v>
      </c>
      <c r="U4695" s="15">
        <v>4.9000000000000004</v>
      </c>
      <c r="V4695" s="15">
        <v>2</v>
      </c>
      <c r="W4695" t="s">
        <v>32</v>
      </c>
    </row>
    <row r="4696" spans="1:23">
      <c r="A4696" t="s">
        <v>4741</v>
      </c>
      <c r="B4696">
        <v>37.584345999999996</v>
      </c>
      <c r="C4696" s="15">
        <v>126.99028199999999</v>
      </c>
      <c r="D4696" s="2" t="s">
        <v>9694</v>
      </c>
      <c r="E4696" s="14" t="s">
        <v>5063</v>
      </c>
      <c r="F4696" s="14" t="e" vm="6">
        <v>#VALUE!</v>
      </c>
      <c r="G4696" s="2" t="str">
        <f>_xlfn.XLOOKUP(E4696,missing_cities!$Q$2:$Q$56,missing_cities!$R$2:$R$56,"Not Found",0)</f>
        <v>South Korea</v>
      </c>
      <c r="H4696" t="str">
        <f>_xlfn.XLOOKUP(E4696,missing_cities!$Q$2:$Q$56,missing_cities!$S$2:$S$56,"Not Found",0)</f>
        <v>Asia</v>
      </c>
      <c r="I4696" t="s">
        <v>3449</v>
      </c>
      <c r="J4696" s="15">
        <v>0.18</v>
      </c>
      <c r="K4696" t="s">
        <v>34</v>
      </c>
      <c r="L4696" s="15" t="str">
        <f t="shared" si="146"/>
        <v>6:00-22:00</v>
      </c>
      <c r="M4696" s="16">
        <f t="shared" si="147"/>
        <v>0.67</v>
      </c>
      <c r="N4696" s="15">
        <v>14.5</v>
      </c>
      <c r="O4696" s="15">
        <v>41</v>
      </c>
      <c r="P4696" t="s">
        <v>25</v>
      </c>
      <c r="Q4696">
        <v>350</v>
      </c>
      <c r="R4696" t="s">
        <v>46</v>
      </c>
      <c r="S4696">
        <v>2023</v>
      </c>
      <c r="T4696" t="s">
        <v>22</v>
      </c>
      <c r="U4696" s="15">
        <v>3.3</v>
      </c>
      <c r="V4696" s="15">
        <v>2</v>
      </c>
      <c r="W4696" t="s">
        <v>32</v>
      </c>
    </row>
    <row r="4697" spans="1:23">
      <c r="A4697" t="s">
        <v>4742</v>
      </c>
      <c r="B4697">
        <v>25.340688</v>
      </c>
      <c r="C4697" s="15">
        <v>55.229782</v>
      </c>
      <c r="D4697" s="2" t="s">
        <v>9695</v>
      </c>
      <c r="E4697" s="14" t="s">
        <v>5076</v>
      </c>
      <c r="F4697" s="14" t="e" vm="10">
        <v>#VALUE!</v>
      </c>
      <c r="G4697" s="2" t="str">
        <f>_xlfn.XLOOKUP(E4697,missing_cities!$Q$2:$Q$56,missing_cities!$R$2:$R$56,"Not Found",0)</f>
        <v>United Arab Emirates</v>
      </c>
      <c r="H4697" t="str">
        <f>_xlfn.XLOOKUP(E4697,missing_cities!$Q$2:$Q$56,missing_cities!$S$2:$S$56,"Not Found",0)</f>
        <v>Asia</v>
      </c>
      <c r="I4697" t="s">
        <v>3449</v>
      </c>
      <c r="J4697" s="15">
        <v>0.46</v>
      </c>
      <c r="K4697" s="1">
        <v>45862</v>
      </c>
      <c r="L4697" s="15" t="str">
        <f t="shared" si="146"/>
        <v>9.00-21.00</v>
      </c>
      <c r="M4697" s="16">
        <f t="shared" si="147"/>
        <v>12</v>
      </c>
      <c r="N4697" s="15">
        <v>0.66</v>
      </c>
      <c r="O4697" s="15">
        <v>11</v>
      </c>
      <c r="P4697" t="s">
        <v>25</v>
      </c>
      <c r="Q4697">
        <v>22</v>
      </c>
      <c r="R4697" t="s">
        <v>48</v>
      </c>
      <c r="S4697">
        <v>2021</v>
      </c>
      <c r="T4697" t="s">
        <v>31</v>
      </c>
      <c r="U4697" s="15">
        <v>3.8</v>
      </c>
      <c r="V4697" s="15">
        <v>4</v>
      </c>
      <c r="W4697" t="s">
        <v>27</v>
      </c>
    </row>
    <row r="4698" spans="1:23">
      <c r="A4698" t="s">
        <v>4743</v>
      </c>
      <c r="B4698">
        <v>43.764373999999997</v>
      </c>
      <c r="C4698" s="15">
        <v>-79.416859000000002</v>
      </c>
      <c r="D4698" s="2" t="s">
        <v>9696</v>
      </c>
      <c r="E4698" s="14" t="s">
        <v>5050</v>
      </c>
      <c r="F4698" s="14" t="e" vm="1">
        <v>#VALUE!</v>
      </c>
      <c r="G4698" s="2" t="str">
        <f>_xlfn.XLOOKUP(E4698,missing_cities!$Q$2:$Q$56,missing_cities!$R$2:$R$56,"Not Found",0)</f>
        <v>Canada</v>
      </c>
      <c r="H4698" t="str">
        <f>_xlfn.XLOOKUP(E4698,missing_cities!$Q$2:$Q$56,missing_cities!$S$2:$S$56,"Not Found",0)</f>
        <v>North America</v>
      </c>
      <c r="I4698" t="s">
        <v>3449</v>
      </c>
      <c r="J4698" s="15">
        <v>0.2</v>
      </c>
      <c r="K4698" t="s">
        <v>19</v>
      </c>
      <c r="L4698" s="15" t="str">
        <f t="shared" si="146"/>
        <v>9:00-18:00</v>
      </c>
      <c r="M4698" s="16">
        <f t="shared" si="147"/>
        <v>0.37</v>
      </c>
      <c r="N4698" s="15">
        <v>14.96</v>
      </c>
      <c r="O4698" s="15">
        <v>30</v>
      </c>
      <c r="P4698" t="s">
        <v>39</v>
      </c>
      <c r="Q4698">
        <v>150</v>
      </c>
      <c r="R4698" t="s">
        <v>48</v>
      </c>
      <c r="S4698">
        <v>2010</v>
      </c>
      <c r="T4698" t="s">
        <v>22</v>
      </c>
      <c r="U4698" s="15">
        <v>4.7</v>
      </c>
      <c r="V4698" s="15">
        <v>4</v>
      </c>
      <c r="W4698" t="s">
        <v>32</v>
      </c>
    </row>
    <row r="4699" spans="1:23">
      <c r="A4699" t="s">
        <v>4744</v>
      </c>
      <c r="B4699">
        <v>19.415369999999999</v>
      </c>
      <c r="C4699" s="15">
        <v>-99.053805999999994</v>
      </c>
      <c r="D4699" s="2" t="s">
        <v>9697</v>
      </c>
      <c r="E4699" s="14" t="s">
        <v>5119</v>
      </c>
      <c r="F4699" s="14" t="e" vm="13">
        <v>#VALUE!</v>
      </c>
      <c r="G4699" s="2" t="str">
        <f>_xlfn.XLOOKUP(E4699,missing_cities!$Q$2:$Q$56,missing_cities!$R$2:$R$56,"Not Found",0)</f>
        <v>Mexico</v>
      </c>
      <c r="H4699" t="str">
        <f>_xlfn.XLOOKUP(E4699,missing_cities!$Q$2:$Q$56,missing_cities!$S$2:$S$56,"Not Found",0)</f>
        <v>North America</v>
      </c>
      <c r="I4699" t="s">
        <v>3449</v>
      </c>
      <c r="J4699" s="15">
        <v>0.44</v>
      </c>
      <c r="K4699" t="s">
        <v>19</v>
      </c>
      <c r="L4699" s="15" t="str">
        <f t="shared" si="146"/>
        <v>9:00-18:00</v>
      </c>
      <c r="M4699" s="16">
        <f t="shared" si="147"/>
        <v>0.37</v>
      </c>
      <c r="N4699" s="15">
        <v>10.06</v>
      </c>
      <c r="O4699" s="15">
        <v>74</v>
      </c>
      <c r="P4699" t="s">
        <v>29</v>
      </c>
      <c r="Q4699">
        <v>350</v>
      </c>
      <c r="R4699" t="s">
        <v>26</v>
      </c>
      <c r="S4699">
        <v>2018</v>
      </c>
      <c r="T4699" t="s">
        <v>22</v>
      </c>
      <c r="U4699" s="15">
        <v>4.8</v>
      </c>
      <c r="V4699" s="15">
        <v>9</v>
      </c>
      <c r="W4699" t="s">
        <v>23</v>
      </c>
    </row>
    <row r="4700" spans="1:23">
      <c r="A4700" t="s">
        <v>4745</v>
      </c>
      <c r="B4700">
        <v>41.847912999999998</v>
      </c>
      <c r="C4700" s="15">
        <v>-87.721729999999994</v>
      </c>
      <c r="D4700" s="2" t="s">
        <v>9698</v>
      </c>
      <c r="E4700" s="14" t="s">
        <v>5065</v>
      </c>
      <c r="F4700" s="14" t="e" vm="5">
        <v>#VALUE!</v>
      </c>
      <c r="G4700" s="2" t="str">
        <f>_xlfn.XLOOKUP(E4700,missing_cities!$Q$2:$Q$56,missing_cities!$R$2:$R$56,"Not Found",0)</f>
        <v>United States</v>
      </c>
      <c r="H4700" t="str">
        <f>_xlfn.XLOOKUP(E4700,missing_cities!$Q$2:$Q$56,missing_cities!$S$2:$S$56,"Not Found",0)</f>
        <v>North America</v>
      </c>
      <c r="I4700" t="s">
        <v>3449</v>
      </c>
      <c r="J4700" s="15">
        <v>0.49</v>
      </c>
      <c r="K4700" t="s">
        <v>19</v>
      </c>
      <c r="L4700" s="15" t="str">
        <f t="shared" si="146"/>
        <v>9:00-18:00</v>
      </c>
      <c r="M4700" s="16">
        <f t="shared" si="147"/>
        <v>0.37</v>
      </c>
      <c r="N4700" s="15">
        <v>12.25</v>
      </c>
      <c r="O4700" s="15">
        <v>36</v>
      </c>
      <c r="P4700" t="s">
        <v>25</v>
      </c>
      <c r="Q4700">
        <v>22</v>
      </c>
      <c r="R4700" t="s">
        <v>74</v>
      </c>
      <c r="S4700">
        <v>2020</v>
      </c>
      <c r="T4700" t="s">
        <v>31</v>
      </c>
      <c r="U4700" s="15">
        <v>4.0999999999999996</v>
      </c>
      <c r="V4700" s="15">
        <v>8</v>
      </c>
      <c r="W4700" t="s">
        <v>27</v>
      </c>
    </row>
    <row r="4701" spans="1:23">
      <c r="A4701" t="s">
        <v>4746</v>
      </c>
      <c r="B4701">
        <v>43.654029000000001</v>
      </c>
      <c r="C4701" s="15">
        <v>-79.470428999999996</v>
      </c>
      <c r="D4701" s="2" t="s">
        <v>9699</v>
      </c>
      <c r="E4701" s="14" t="s">
        <v>5050</v>
      </c>
      <c r="F4701" s="14" t="e" vm="1">
        <v>#VALUE!</v>
      </c>
      <c r="G4701" s="2" t="str">
        <f>_xlfn.XLOOKUP(E4701,missing_cities!$Q$2:$Q$56,missing_cities!$R$2:$R$56,"Not Found",0)</f>
        <v>Canada</v>
      </c>
      <c r="H4701" t="str">
        <f>_xlfn.XLOOKUP(E4701,missing_cities!$Q$2:$Q$56,missing_cities!$S$2:$S$56,"Not Found",0)</f>
        <v>North America</v>
      </c>
      <c r="I4701" t="s">
        <v>3449</v>
      </c>
      <c r="J4701" s="15">
        <v>0.42</v>
      </c>
      <c r="K4701" t="s">
        <v>34</v>
      </c>
      <c r="L4701" s="15" t="str">
        <f t="shared" si="146"/>
        <v>6:00-22:00</v>
      </c>
      <c r="M4701" s="16">
        <f t="shared" si="147"/>
        <v>0.67</v>
      </c>
      <c r="N4701" s="15">
        <v>4.8600000000000003</v>
      </c>
      <c r="O4701" s="15">
        <v>43</v>
      </c>
      <c r="P4701" t="s">
        <v>39</v>
      </c>
      <c r="Q4701">
        <v>22</v>
      </c>
      <c r="R4701" t="s">
        <v>30</v>
      </c>
      <c r="S4701">
        <v>2020</v>
      </c>
      <c r="T4701" t="s">
        <v>31</v>
      </c>
      <c r="U4701" s="15">
        <v>4.5</v>
      </c>
      <c r="V4701" s="15">
        <v>9</v>
      </c>
      <c r="W4701" t="s">
        <v>23</v>
      </c>
    </row>
    <row r="4702" spans="1:23">
      <c r="A4702" t="s">
        <v>4747</v>
      </c>
      <c r="B4702">
        <v>25.394217000000001</v>
      </c>
      <c r="C4702" s="15">
        <v>55.237641000000004</v>
      </c>
      <c r="D4702" s="2" t="s">
        <v>9700</v>
      </c>
      <c r="E4702" s="14" t="s">
        <v>5076</v>
      </c>
      <c r="F4702" s="14" t="e" vm="10">
        <v>#VALUE!</v>
      </c>
      <c r="G4702" s="2" t="str">
        <f>_xlfn.XLOOKUP(E4702,missing_cities!$Q$2:$Q$56,missing_cities!$R$2:$R$56,"Not Found",0)</f>
        <v>United Arab Emirates</v>
      </c>
      <c r="H4702" t="str">
        <f>_xlfn.XLOOKUP(E4702,missing_cities!$Q$2:$Q$56,missing_cities!$S$2:$S$56,"Not Found",0)</f>
        <v>Asia</v>
      </c>
      <c r="I4702" t="s">
        <v>3449</v>
      </c>
      <c r="J4702" s="15">
        <v>0.48</v>
      </c>
      <c r="K4702" t="s">
        <v>34</v>
      </c>
      <c r="L4702" s="15" t="str">
        <f t="shared" si="146"/>
        <v>6:00-22:00</v>
      </c>
      <c r="M4702" s="16">
        <f t="shared" si="147"/>
        <v>0.67</v>
      </c>
      <c r="N4702" s="15">
        <v>7.57</v>
      </c>
      <c r="O4702" s="15">
        <v>25</v>
      </c>
      <c r="P4702" t="s">
        <v>25</v>
      </c>
      <c r="Q4702">
        <v>150</v>
      </c>
      <c r="R4702" t="s">
        <v>37</v>
      </c>
      <c r="S4702">
        <v>2022</v>
      </c>
      <c r="T4702" t="s">
        <v>22</v>
      </c>
      <c r="U4702" s="15">
        <v>3.3</v>
      </c>
      <c r="V4702" s="15">
        <v>6</v>
      </c>
      <c r="W4702" t="s">
        <v>23</v>
      </c>
    </row>
    <row r="4703" spans="1:23">
      <c r="A4703" t="s">
        <v>4748</v>
      </c>
      <c r="B4703">
        <v>-33.714719000000002</v>
      </c>
      <c r="C4703" s="15">
        <v>18.503409000000001</v>
      </c>
      <c r="D4703" s="2" t="s">
        <v>9701</v>
      </c>
      <c r="E4703" s="14" t="s">
        <v>5085</v>
      </c>
      <c r="F4703" s="14" t="e" vm="12">
        <v>#VALUE!</v>
      </c>
      <c r="G4703" s="2" t="str">
        <f>_xlfn.XLOOKUP(E4703,missing_cities!$Q$2:$Q$56,missing_cities!$R$2:$R$56,"Not Found",0)</f>
        <v>South Africa</v>
      </c>
      <c r="H4703" t="str">
        <f>_xlfn.XLOOKUP(E4703,missing_cities!$Q$2:$Q$56,missing_cities!$S$2:$S$56,"Not Found",0)</f>
        <v>Africa</v>
      </c>
      <c r="I4703" t="s">
        <v>3449</v>
      </c>
      <c r="J4703" s="15">
        <v>0.44</v>
      </c>
      <c r="K4703" t="s">
        <v>34</v>
      </c>
      <c r="L4703" s="15" t="str">
        <f t="shared" si="146"/>
        <v>6:00-22:00</v>
      </c>
      <c r="M4703" s="16">
        <f t="shared" si="147"/>
        <v>0.67</v>
      </c>
      <c r="N4703" s="15">
        <v>15.44</v>
      </c>
      <c r="O4703" s="15">
        <v>32</v>
      </c>
      <c r="P4703" t="s">
        <v>29</v>
      </c>
      <c r="Q4703">
        <v>150</v>
      </c>
      <c r="R4703" t="s">
        <v>74</v>
      </c>
      <c r="S4703">
        <v>2014</v>
      </c>
      <c r="T4703" t="s">
        <v>22</v>
      </c>
      <c r="U4703" s="15">
        <v>3.9</v>
      </c>
      <c r="V4703" s="15">
        <v>10</v>
      </c>
      <c r="W4703" t="s">
        <v>27</v>
      </c>
    </row>
    <row r="4704" spans="1:23">
      <c r="A4704" t="s">
        <v>4749</v>
      </c>
      <c r="B4704">
        <v>34.075355999999999</v>
      </c>
      <c r="C4704" s="15">
        <v>-118.30975599999999</v>
      </c>
      <c r="D4704" s="2" t="s">
        <v>9702</v>
      </c>
      <c r="E4704" s="14" t="s">
        <v>5111</v>
      </c>
      <c r="F4704" s="14" t="e" vm="5">
        <v>#VALUE!</v>
      </c>
      <c r="G4704" s="2" t="str">
        <f>_xlfn.XLOOKUP(E4704,missing_cities!$Q$2:$Q$56,missing_cities!$R$2:$R$56,"Not Found",0)</f>
        <v>United States</v>
      </c>
      <c r="H4704" t="str">
        <f>_xlfn.XLOOKUP(E4704,missing_cities!$Q$2:$Q$56,missing_cities!$S$2:$S$56,"Not Found",0)</f>
        <v>North America</v>
      </c>
      <c r="I4704" t="s">
        <v>3449</v>
      </c>
      <c r="J4704" s="15">
        <v>0.12</v>
      </c>
      <c r="K4704" t="s">
        <v>34</v>
      </c>
      <c r="L4704" s="15" t="str">
        <f t="shared" si="146"/>
        <v>6:00-22:00</v>
      </c>
      <c r="M4704" s="16">
        <f t="shared" si="147"/>
        <v>0.67</v>
      </c>
      <c r="N4704" s="15">
        <v>11.79</v>
      </c>
      <c r="O4704" s="15">
        <v>15</v>
      </c>
      <c r="P4704" t="s">
        <v>39</v>
      </c>
      <c r="Q4704">
        <v>150</v>
      </c>
      <c r="R4704" t="s">
        <v>74</v>
      </c>
      <c r="S4704">
        <v>2023</v>
      </c>
      <c r="T4704" t="s">
        <v>31</v>
      </c>
      <c r="U4704" s="15">
        <v>3.7</v>
      </c>
      <c r="V4704" s="15">
        <v>9</v>
      </c>
      <c r="W4704" t="s">
        <v>32</v>
      </c>
    </row>
    <row r="4705" spans="1:23">
      <c r="A4705" t="s">
        <v>4750</v>
      </c>
      <c r="B4705">
        <v>34.091825</v>
      </c>
      <c r="C4705" s="15">
        <v>-118.29594</v>
      </c>
      <c r="D4705" s="2" t="s">
        <v>9703</v>
      </c>
      <c r="E4705" s="14" t="s">
        <v>5111</v>
      </c>
      <c r="F4705" s="14" t="e" vm="5">
        <v>#VALUE!</v>
      </c>
      <c r="G4705" s="2" t="str">
        <f>_xlfn.XLOOKUP(E4705,missing_cities!$Q$2:$Q$56,missing_cities!$R$2:$R$56,"Not Found",0)</f>
        <v>United States</v>
      </c>
      <c r="H4705" t="str">
        <f>_xlfn.XLOOKUP(E4705,missing_cities!$Q$2:$Q$56,missing_cities!$S$2:$S$56,"Not Found",0)</f>
        <v>North America</v>
      </c>
      <c r="I4705" t="s">
        <v>3449</v>
      </c>
      <c r="J4705" s="15">
        <v>0.14000000000000001</v>
      </c>
      <c r="K4705" t="s">
        <v>19</v>
      </c>
      <c r="L4705" s="15" t="str">
        <f t="shared" si="146"/>
        <v>9:00-18:00</v>
      </c>
      <c r="M4705" s="16">
        <f t="shared" si="147"/>
        <v>0.37</v>
      </c>
      <c r="N4705" s="15">
        <v>3.52</v>
      </c>
      <c r="O4705" s="15">
        <v>70</v>
      </c>
      <c r="P4705" t="s">
        <v>25</v>
      </c>
      <c r="Q4705">
        <v>50</v>
      </c>
      <c r="R4705" t="s">
        <v>48</v>
      </c>
      <c r="S4705">
        <v>2020</v>
      </c>
      <c r="T4705" t="s">
        <v>31</v>
      </c>
      <c r="U4705" s="15">
        <v>4.9000000000000004</v>
      </c>
      <c r="V4705" s="15">
        <v>1</v>
      </c>
      <c r="W4705" t="s">
        <v>32</v>
      </c>
    </row>
    <row r="4706" spans="1:23">
      <c r="A4706" t="s">
        <v>4751</v>
      </c>
      <c r="B4706">
        <v>37.868254999999998</v>
      </c>
      <c r="C4706" s="15">
        <v>-122.45738</v>
      </c>
      <c r="D4706" s="2" t="s">
        <v>9704</v>
      </c>
      <c r="E4706" s="14" t="s">
        <v>5061</v>
      </c>
      <c r="F4706" s="14" t="e" vm="5">
        <v>#VALUE!</v>
      </c>
      <c r="G4706" s="2" t="str">
        <f>_xlfn.XLOOKUP(E4706,missing_cities!$Q$2:$Q$56,missing_cities!$R$2:$R$56,"Not Found",0)</f>
        <v>United States</v>
      </c>
      <c r="H4706" t="str">
        <f>_xlfn.XLOOKUP(E4706,missing_cities!$Q$2:$Q$56,missing_cities!$S$2:$S$56,"Not Found",0)</f>
        <v>North America</v>
      </c>
      <c r="I4706" t="s">
        <v>3449</v>
      </c>
      <c r="J4706" s="15">
        <v>0.22</v>
      </c>
      <c r="K4706" s="1">
        <v>45862</v>
      </c>
      <c r="L4706" s="15" t="str">
        <f t="shared" si="146"/>
        <v>9.00-21.00</v>
      </c>
      <c r="M4706" s="16">
        <f t="shared" si="147"/>
        <v>12</v>
      </c>
      <c r="N4706" s="15">
        <v>14.2</v>
      </c>
      <c r="O4706" s="15">
        <v>29</v>
      </c>
      <c r="P4706" t="s">
        <v>39</v>
      </c>
      <c r="Q4706">
        <v>22</v>
      </c>
      <c r="R4706" t="s">
        <v>26</v>
      </c>
      <c r="S4706">
        <v>2017</v>
      </c>
      <c r="T4706" t="s">
        <v>31</v>
      </c>
      <c r="U4706" s="15">
        <v>3.4</v>
      </c>
      <c r="V4706" s="15">
        <v>5</v>
      </c>
      <c r="W4706" t="s">
        <v>32</v>
      </c>
    </row>
    <row r="4707" spans="1:23">
      <c r="A4707" t="s">
        <v>4752</v>
      </c>
      <c r="B4707">
        <v>55.773620999999999</v>
      </c>
      <c r="C4707" s="15">
        <v>37.675713999999999</v>
      </c>
      <c r="D4707" s="2" t="s">
        <v>9705</v>
      </c>
      <c r="E4707" s="14" t="s">
        <v>5052</v>
      </c>
      <c r="F4707" s="14" t="e" vm="2">
        <v>#VALUE!</v>
      </c>
      <c r="G4707" s="2" t="str">
        <f>_xlfn.XLOOKUP(E4707,missing_cities!$Q$2:$Q$56,missing_cities!$R$2:$R$56,"Not Found",0)</f>
        <v>Russia</v>
      </c>
      <c r="H4707" t="str">
        <f>_xlfn.XLOOKUP(E4707,missing_cities!$Q$2:$Q$56,missing_cities!$S$2:$S$56,"Not Found",0)</f>
        <v>Europe</v>
      </c>
      <c r="I4707" t="s">
        <v>3449</v>
      </c>
      <c r="J4707" s="15">
        <v>0.27</v>
      </c>
      <c r="K4707" t="s">
        <v>34</v>
      </c>
      <c r="L4707" s="15" t="str">
        <f t="shared" si="146"/>
        <v>6:00-22:00</v>
      </c>
      <c r="M4707" s="16">
        <f t="shared" si="147"/>
        <v>0.67</v>
      </c>
      <c r="N4707" s="15">
        <v>6.48</v>
      </c>
      <c r="O4707" s="15">
        <v>80</v>
      </c>
      <c r="P4707" t="s">
        <v>29</v>
      </c>
      <c r="Q4707">
        <v>350</v>
      </c>
      <c r="R4707" t="s">
        <v>30</v>
      </c>
      <c r="S4707">
        <v>2012</v>
      </c>
      <c r="T4707" t="s">
        <v>31</v>
      </c>
      <c r="U4707" s="15">
        <v>4.9000000000000004</v>
      </c>
      <c r="V4707" s="15">
        <v>6</v>
      </c>
      <c r="W4707" t="s">
        <v>32</v>
      </c>
    </row>
    <row r="4708" spans="1:23">
      <c r="A4708" t="s">
        <v>4753</v>
      </c>
      <c r="B4708">
        <v>37.864507000000003</v>
      </c>
      <c r="C4708" s="15">
        <v>-122.33720599999999</v>
      </c>
      <c r="D4708" s="2" t="s">
        <v>9706</v>
      </c>
      <c r="E4708" s="14" t="s">
        <v>5061</v>
      </c>
      <c r="F4708" s="14" t="e" vm="5">
        <v>#VALUE!</v>
      </c>
      <c r="G4708" s="2" t="str">
        <f>_xlfn.XLOOKUP(E4708,missing_cities!$Q$2:$Q$56,missing_cities!$R$2:$R$56,"Not Found",0)</f>
        <v>United States</v>
      </c>
      <c r="H4708" t="str">
        <f>_xlfn.XLOOKUP(E4708,missing_cities!$Q$2:$Q$56,missing_cities!$S$2:$S$56,"Not Found",0)</f>
        <v>North America</v>
      </c>
      <c r="I4708" t="s">
        <v>3449</v>
      </c>
      <c r="J4708" s="15">
        <v>0.41</v>
      </c>
      <c r="K4708" t="s">
        <v>34</v>
      </c>
      <c r="L4708" s="15" t="str">
        <f t="shared" si="146"/>
        <v>6:00-22:00</v>
      </c>
      <c r="M4708" s="16">
        <f t="shared" si="147"/>
        <v>0.67</v>
      </c>
      <c r="N4708" s="15">
        <v>5.21</v>
      </c>
      <c r="O4708" s="15">
        <v>33</v>
      </c>
      <c r="P4708" t="s">
        <v>25</v>
      </c>
      <c r="Q4708">
        <v>350</v>
      </c>
      <c r="R4708" t="s">
        <v>132</v>
      </c>
      <c r="S4708">
        <v>2019</v>
      </c>
      <c r="T4708" t="s">
        <v>22</v>
      </c>
      <c r="U4708" s="15">
        <v>3.4</v>
      </c>
      <c r="V4708" s="15">
        <v>7</v>
      </c>
      <c r="W4708" t="s">
        <v>32</v>
      </c>
    </row>
    <row r="4709" spans="1:23">
      <c r="A4709" t="s">
        <v>4754</v>
      </c>
      <c r="B4709">
        <v>-33.795034000000001</v>
      </c>
      <c r="C4709" s="15">
        <v>151.33579</v>
      </c>
      <c r="D4709" s="2" t="s">
        <v>6611</v>
      </c>
      <c r="E4709" s="14" t="s">
        <v>5069</v>
      </c>
      <c r="F4709" s="14" t="e" vm="8">
        <v>#VALUE!</v>
      </c>
      <c r="G4709" s="2" t="str">
        <f>_xlfn.XLOOKUP(E4709,missing_cities!$Q$2:$Q$56,missing_cities!$R$2:$R$56,"Not Found",0)</f>
        <v>Australia</v>
      </c>
      <c r="H4709" t="str">
        <f>_xlfn.XLOOKUP(E4709,missing_cities!$Q$2:$Q$56,missing_cities!$S$2:$S$56,"Not Found",0)</f>
        <v>Australia</v>
      </c>
      <c r="I4709" t="s">
        <v>3449</v>
      </c>
      <c r="J4709" s="15">
        <v>0.13</v>
      </c>
      <c r="K4709" t="s">
        <v>34</v>
      </c>
      <c r="L4709" s="15" t="str">
        <f t="shared" si="146"/>
        <v>6:00-22:00</v>
      </c>
      <c r="M4709" s="16">
        <f t="shared" si="147"/>
        <v>0.67</v>
      </c>
      <c r="N4709" s="15">
        <v>5.18</v>
      </c>
      <c r="O4709" s="15">
        <v>44</v>
      </c>
      <c r="P4709" t="s">
        <v>20</v>
      </c>
      <c r="Q4709">
        <v>350</v>
      </c>
      <c r="R4709" t="s">
        <v>67</v>
      </c>
      <c r="S4709">
        <v>2019</v>
      </c>
      <c r="T4709" t="s">
        <v>22</v>
      </c>
      <c r="U4709" s="15">
        <v>3</v>
      </c>
      <c r="V4709" s="15">
        <v>10</v>
      </c>
      <c r="W4709" t="s">
        <v>27</v>
      </c>
    </row>
    <row r="4710" spans="1:23">
      <c r="A4710" t="s">
        <v>4755</v>
      </c>
      <c r="B4710">
        <v>19.513176999999999</v>
      </c>
      <c r="C4710" s="15">
        <v>-99.133279999999999</v>
      </c>
      <c r="D4710" s="2" t="s">
        <v>9707</v>
      </c>
      <c r="E4710" s="14" t="s">
        <v>5119</v>
      </c>
      <c r="F4710" s="14" t="e" vm="13">
        <v>#VALUE!</v>
      </c>
      <c r="G4710" s="2" t="str">
        <f>_xlfn.XLOOKUP(E4710,missing_cities!$Q$2:$Q$56,missing_cities!$R$2:$R$56,"Not Found",0)</f>
        <v>Mexico</v>
      </c>
      <c r="H4710" t="str">
        <f>_xlfn.XLOOKUP(E4710,missing_cities!$Q$2:$Q$56,missing_cities!$S$2:$S$56,"Not Found",0)</f>
        <v>North America</v>
      </c>
      <c r="I4710" t="s">
        <v>3449</v>
      </c>
      <c r="J4710" s="15">
        <v>0.41</v>
      </c>
      <c r="K4710" t="s">
        <v>19</v>
      </c>
      <c r="L4710" s="15" t="str">
        <f t="shared" si="146"/>
        <v>9:00-18:00</v>
      </c>
      <c r="M4710" s="16">
        <f t="shared" si="147"/>
        <v>0.37</v>
      </c>
      <c r="N4710" s="15">
        <v>3.89</v>
      </c>
      <c r="O4710" s="15">
        <v>13</v>
      </c>
      <c r="P4710" t="s">
        <v>39</v>
      </c>
      <c r="Q4710">
        <v>350</v>
      </c>
      <c r="R4710" t="s">
        <v>42</v>
      </c>
      <c r="S4710">
        <v>2013</v>
      </c>
      <c r="T4710" t="s">
        <v>31</v>
      </c>
      <c r="U4710" s="15">
        <v>3.3</v>
      </c>
      <c r="V4710" s="15">
        <v>4</v>
      </c>
      <c r="W4710" t="s">
        <v>27</v>
      </c>
    </row>
    <row r="4711" spans="1:23">
      <c r="A4711" t="s">
        <v>4756</v>
      </c>
      <c r="B4711">
        <v>-33.896596000000002</v>
      </c>
      <c r="C4711" s="15">
        <v>151.368289</v>
      </c>
      <c r="D4711" s="2" t="s">
        <v>9708</v>
      </c>
      <c r="E4711" s="14" t="s">
        <v>5069</v>
      </c>
      <c r="F4711" s="14" t="e" vm="8">
        <v>#VALUE!</v>
      </c>
      <c r="G4711" s="2" t="str">
        <f>_xlfn.XLOOKUP(E4711,missing_cities!$Q$2:$Q$56,missing_cities!$R$2:$R$56,"Not Found",0)</f>
        <v>Australia</v>
      </c>
      <c r="H4711" t="str">
        <f>_xlfn.XLOOKUP(E4711,missing_cities!$Q$2:$Q$56,missing_cities!$S$2:$S$56,"Not Found",0)</f>
        <v>Australia</v>
      </c>
      <c r="I4711" t="s">
        <v>3449</v>
      </c>
      <c r="J4711" s="15">
        <v>0.28999999999999998</v>
      </c>
      <c r="K4711" t="s">
        <v>34</v>
      </c>
      <c r="L4711" s="15" t="str">
        <f t="shared" si="146"/>
        <v>6:00-22:00</v>
      </c>
      <c r="M4711" s="16">
        <f t="shared" si="147"/>
        <v>0.67</v>
      </c>
      <c r="N4711" s="15">
        <v>5.25</v>
      </c>
      <c r="O4711" s="15">
        <v>16</v>
      </c>
      <c r="P4711" t="s">
        <v>25</v>
      </c>
      <c r="Q4711">
        <v>150</v>
      </c>
      <c r="R4711" t="s">
        <v>21</v>
      </c>
      <c r="S4711">
        <v>2013</v>
      </c>
      <c r="T4711" t="s">
        <v>31</v>
      </c>
      <c r="U4711" s="15">
        <v>3.3</v>
      </c>
      <c r="V4711" s="15">
        <v>8</v>
      </c>
      <c r="W4711" t="s">
        <v>27</v>
      </c>
    </row>
    <row r="4712" spans="1:23">
      <c r="A4712" t="s">
        <v>4757</v>
      </c>
      <c r="B4712">
        <v>55.794198000000002</v>
      </c>
      <c r="C4712" s="15">
        <v>37.588844000000002</v>
      </c>
      <c r="D4712" s="2" t="s">
        <v>9709</v>
      </c>
      <c r="E4712" s="14" t="s">
        <v>5052</v>
      </c>
      <c r="F4712" s="14" t="e" vm="2">
        <v>#VALUE!</v>
      </c>
      <c r="G4712" s="2" t="str">
        <f>_xlfn.XLOOKUP(E4712,missing_cities!$Q$2:$Q$56,missing_cities!$R$2:$R$56,"Not Found",0)</f>
        <v>Russia</v>
      </c>
      <c r="H4712" t="str">
        <f>_xlfn.XLOOKUP(E4712,missing_cities!$Q$2:$Q$56,missing_cities!$S$2:$S$56,"Not Found",0)</f>
        <v>Europe</v>
      </c>
      <c r="I4712" t="s">
        <v>3449</v>
      </c>
      <c r="J4712" s="15">
        <v>0.49</v>
      </c>
      <c r="K4712" t="s">
        <v>19</v>
      </c>
      <c r="L4712" s="15" t="str">
        <f t="shared" si="146"/>
        <v>9:00-18:00</v>
      </c>
      <c r="M4712" s="16">
        <f t="shared" si="147"/>
        <v>0.37</v>
      </c>
      <c r="N4712" s="15">
        <v>11.62</v>
      </c>
      <c r="O4712" s="15">
        <v>27</v>
      </c>
      <c r="P4712" t="s">
        <v>20</v>
      </c>
      <c r="Q4712">
        <v>350</v>
      </c>
      <c r="R4712" t="s">
        <v>46</v>
      </c>
      <c r="S4712">
        <v>2020</v>
      </c>
      <c r="T4712" t="s">
        <v>31</v>
      </c>
      <c r="U4712" s="15">
        <v>3.8</v>
      </c>
      <c r="V4712" s="15">
        <v>1</v>
      </c>
      <c r="W4712" t="s">
        <v>32</v>
      </c>
    </row>
    <row r="4713" spans="1:23">
      <c r="A4713" t="s">
        <v>4758</v>
      </c>
      <c r="B4713">
        <v>37.757084999999996</v>
      </c>
      <c r="C4713" s="15">
        <v>-122.43253799999999</v>
      </c>
      <c r="D4713" s="2" t="s">
        <v>9710</v>
      </c>
      <c r="E4713" s="14" t="s">
        <v>5061</v>
      </c>
      <c r="F4713" s="14" t="e" vm="5">
        <v>#VALUE!</v>
      </c>
      <c r="G4713" s="2" t="str">
        <f>_xlfn.XLOOKUP(E4713,missing_cities!$Q$2:$Q$56,missing_cities!$R$2:$R$56,"Not Found",0)</f>
        <v>United States</v>
      </c>
      <c r="H4713" t="str">
        <f>_xlfn.XLOOKUP(E4713,missing_cities!$Q$2:$Q$56,missing_cities!$S$2:$S$56,"Not Found",0)</f>
        <v>North America</v>
      </c>
      <c r="I4713" t="s">
        <v>3449</v>
      </c>
      <c r="J4713" s="15">
        <v>0.28000000000000003</v>
      </c>
      <c r="K4713" t="s">
        <v>19</v>
      </c>
      <c r="L4713" s="15" t="str">
        <f t="shared" si="146"/>
        <v>9:00-18:00</v>
      </c>
      <c r="M4713" s="16">
        <f t="shared" si="147"/>
        <v>0.37</v>
      </c>
      <c r="N4713" s="15">
        <v>14.34</v>
      </c>
      <c r="O4713" s="15">
        <v>92</v>
      </c>
      <c r="P4713" t="s">
        <v>25</v>
      </c>
      <c r="Q4713">
        <v>22</v>
      </c>
      <c r="R4713" t="s">
        <v>48</v>
      </c>
      <c r="S4713">
        <v>2021</v>
      </c>
      <c r="T4713" t="s">
        <v>31</v>
      </c>
      <c r="U4713" s="15">
        <v>4.2</v>
      </c>
      <c r="V4713" s="15">
        <v>6</v>
      </c>
      <c r="W4713" t="s">
        <v>27</v>
      </c>
    </row>
    <row r="4714" spans="1:23">
      <c r="A4714" t="s">
        <v>4759</v>
      </c>
      <c r="B4714">
        <v>55.884824999999999</v>
      </c>
      <c r="C4714" s="15">
        <v>37.570887999999997</v>
      </c>
      <c r="D4714" s="2" t="s">
        <v>9711</v>
      </c>
      <c r="E4714" s="14" t="s">
        <v>5052</v>
      </c>
      <c r="F4714" s="14" t="e" vm="2">
        <v>#VALUE!</v>
      </c>
      <c r="G4714" s="2" t="str">
        <f>_xlfn.XLOOKUP(E4714,missing_cities!$Q$2:$Q$56,missing_cities!$R$2:$R$56,"Not Found",0)</f>
        <v>Russia</v>
      </c>
      <c r="H4714" t="str">
        <f>_xlfn.XLOOKUP(E4714,missing_cities!$Q$2:$Q$56,missing_cities!$S$2:$S$56,"Not Found",0)</f>
        <v>Europe</v>
      </c>
      <c r="I4714" t="s">
        <v>3449</v>
      </c>
      <c r="J4714" s="15">
        <v>0.27</v>
      </c>
      <c r="K4714" t="s">
        <v>34</v>
      </c>
      <c r="L4714" s="15" t="str">
        <f t="shared" si="146"/>
        <v>6:00-22:00</v>
      </c>
      <c r="M4714" s="16">
        <f t="shared" si="147"/>
        <v>0.67</v>
      </c>
      <c r="N4714" s="15">
        <v>6.71</v>
      </c>
      <c r="O4714" s="15">
        <v>92</v>
      </c>
      <c r="P4714" t="s">
        <v>37</v>
      </c>
      <c r="Q4714">
        <v>50</v>
      </c>
      <c r="R4714" t="s">
        <v>21</v>
      </c>
      <c r="S4714">
        <v>2014</v>
      </c>
      <c r="T4714" t="s">
        <v>22</v>
      </c>
      <c r="U4714" s="15">
        <v>3.4</v>
      </c>
      <c r="V4714" s="15">
        <v>1</v>
      </c>
      <c r="W4714" t="s">
        <v>23</v>
      </c>
    </row>
    <row r="4715" spans="1:23">
      <c r="A4715" t="s">
        <v>4760</v>
      </c>
      <c r="B4715">
        <v>19.566851</v>
      </c>
      <c r="C4715" s="15">
        <v>-99.172822999999994</v>
      </c>
      <c r="D4715" s="2" t="s">
        <v>9712</v>
      </c>
      <c r="E4715" s="14" t="s">
        <v>5119</v>
      </c>
      <c r="F4715" s="14" t="e" vm="13">
        <v>#VALUE!</v>
      </c>
      <c r="G4715" s="2" t="str">
        <f>_xlfn.XLOOKUP(E4715,missing_cities!$Q$2:$Q$56,missing_cities!$R$2:$R$56,"Not Found",0)</f>
        <v>Mexico</v>
      </c>
      <c r="H4715" t="str">
        <f>_xlfn.XLOOKUP(E4715,missing_cities!$Q$2:$Q$56,missing_cities!$S$2:$S$56,"Not Found",0)</f>
        <v>North America</v>
      </c>
      <c r="I4715" t="s">
        <v>3449</v>
      </c>
      <c r="J4715" s="15">
        <v>0.12</v>
      </c>
      <c r="K4715" s="1">
        <v>45862</v>
      </c>
      <c r="L4715" s="15" t="str">
        <f t="shared" si="146"/>
        <v>9.00-21.00</v>
      </c>
      <c r="M4715" s="16">
        <f t="shared" si="147"/>
        <v>12</v>
      </c>
      <c r="N4715" s="15">
        <v>13.13</v>
      </c>
      <c r="O4715" s="15">
        <v>83</v>
      </c>
      <c r="P4715" t="s">
        <v>29</v>
      </c>
      <c r="Q4715">
        <v>150</v>
      </c>
      <c r="R4715" t="s">
        <v>21</v>
      </c>
      <c r="S4715">
        <v>2019</v>
      </c>
      <c r="T4715" t="s">
        <v>22</v>
      </c>
      <c r="U4715" s="15">
        <v>3.9</v>
      </c>
      <c r="V4715" s="15">
        <v>10</v>
      </c>
      <c r="W4715" t="s">
        <v>23</v>
      </c>
    </row>
    <row r="4716" spans="1:23">
      <c r="A4716" t="s">
        <v>4761</v>
      </c>
      <c r="B4716">
        <v>13.707049</v>
      </c>
      <c r="C4716" s="15">
        <v>100.54444100000001</v>
      </c>
      <c r="D4716" s="2" t="s">
        <v>9713</v>
      </c>
      <c r="E4716" s="14" t="s">
        <v>5059</v>
      </c>
      <c r="F4716" s="14" t="e" vm="4">
        <v>#VALUE!</v>
      </c>
      <c r="G4716" s="2" t="str">
        <f>_xlfn.XLOOKUP(E4716,missing_cities!$Q$2:$Q$56,missing_cities!$R$2:$R$56,"Not Found",0)</f>
        <v>Thailand</v>
      </c>
      <c r="H4716" t="str">
        <f>_xlfn.XLOOKUP(E4716,missing_cities!$Q$2:$Q$56,missing_cities!$S$2:$S$56,"Not Found",0)</f>
        <v>Asia</v>
      </c>
      <c r="I4716" t="s">
        <v>3449</v>
      </c>
      <c r="J4716" s="15">
        <v>0.25</v>
      </c>
      <c r="K4716" s="1">
        <v>45862</v>
      </c>
      <c r="L4716" s="15" t="str">
        <f t="shared" si="146"/>
        <v>9.00-21.00</v>
      </c>
      <c r="M4716" s="16">
        <f t="shared" si="147"/>
        <v>12</v>
      </c>
      <c r="N4716" s="15">
        <v>12.13</v>
      </c>
      <c r="O4716" s="15">
        <v>17</v>
      </c>
      <c r="P4716" t="s">
        <v>20</v>
      </c>
      <c r="Q4716">
        <v>350</v>
      </c>
      <c r="R4716" t="s">
        <v>40</v>
      </c>
      <c r="S4716">
        <v>2011</v>
      </c>
      <c r="T4716" t="s">
        <v>31</v>
      </c>
      <c r="U4716" s="15">
        <v>3.5</v>
      </c>
      <c r="V4716" s="15">
        <v>4</v>
      </c>
      <c r="W4716" t="s">
        <v>32</v>
      </c>
    </row>
    <row r="4717" spans="1:23">
      <c r="A4717" t="s">
        <v>4762</v>
      </c>
      <c r="B4717">
        <v>52.417909000000002</v>
      </c>
      <c r="C4717" s="15">
        <v>13.481949999999999</v>
      </c>
      <c r="D4717" s="2" t="s">
        <v>9714</v>
      </c>
      <c r="E4717" s="14" t="s">
        <v>5057</v>
      </c>
      <c r="F4717" s="14" t="e" vm="3">
        <v>#VALUE!</v>
      </c>
      <c r="G4717" s="2" t="str">
        <f>_xlfn.XLOOKUP(E4717,missing_cities!$Q$2:$Q$56,missing_cities!$R$2:$R$56,"Not Found",0)</f>
        <v>Germany</v>
      </c>
      <c r="H4717" t="str">
        <f>_xlfn.XLOOKUP(E4717,missing_cities!$Q$2:$Q$56,missing_cities!$S$2:$S$56,"Not Found",0)</f>
        <v>Europe</v>
      </c>
      <c r="I4717" t="s">
        <v>3449</v>
      </c>
      <c r="J4717" s="15">
        <v>0.12</v>
      </c>
      <c r="K4717" t="s">
        <v>19</v>
      </c>
      <c r="L4717" s="15" t="str">
        <f t="shared" si="146"/>
        <v>9:00-18:00</v>
      </c>
      <c r="M4717" s="16">
        <f t="shared" si="147"/>
        <v>0.37</v>
      </c>
      <c r="N4717" s="15">
        <v>19.25</v>
      </c>
      <c r="O4717" s="15">
        <v>57</v>
      </c>
      <c r="P4717" t="s">
        <v>20</v>
      </c>
      <c r="Q4717">
        <v>350</v>
      </c>
      <c r="R4717" t="s">
        <v>42</v>
      </c>
      <c r="S4717">
        <v>2020</v>
      </c>
      <c r="T4717" t="s">
        <v>31</v>
      </c>
      <c r="U4717" s="15">
        <v>3.3</v>
      </c>
      <c r="V4717" s="15">
        <v>7</v>
      </c>
      <c r="W4717" t="s">
        <v>27</v>
      </c>
    </row>
    <row r="4718" spans="1:23">
      <c r="A4718" t="s">
        <v>4763</v>
      </c>
      <c r="B4718">
        <v>77.338003</v>
      </c>
      <c r="C4718" s="15">
        <v>-55.633457999999997</v>
      </c>
      <c r="D4718" s="2" t="s">
        <v>9715</v>
      </c>
      <c r="E4718" s="14">
        <f>_xlfn.XLOOKUP(C4718,missing_cities!B:B,missing_cities!C:C,"Not Found",0)</f>
        <v>0</v>
      </c>
      <c r="F4718" s="14" t="s">
        <v>9990</v>
      </c>
      <c r="G4718" s="2" t="str">
        <f>_xlfn.XLOOKUP(E4718,missing_cities!$Q$2:$Q$56,missing_cities!$R$2:$R$56,"Not Found",0)</f>
        <v>Not Found</v>
      </c>
      <c r="H4718" t="str">
        <f>_xlfn.XLOOKUP(E4718,missing_cities!$Q$2:$Q$56,missing_cities!$S$2:$S$56,"Not Found",0)</f>
        <v>Not Found</v>
      </c>
      <c r="I4718" t="s">
        <v>3449</v>
      </c>
      <c r="J4718" s="15">
        <v>0.31</v>
      </c>
      <c r="K4718" t="s">
        <v>19</v>
      </c>
      <c r="L4718" s="15" t="str">
        <f t="shared" si="146"/>
        <v>9:00-18:00</v>
      </c>
      <c r="M4718" s="16">
        <f t="shared" si="147"/>
        <v>0.37</v>
      </c>
      <c r="N4718" s="15">
        <v>5.64</v>
      </c>
      <c r="O4718" s="15">
        <v>26</v>
      </c>
      <c r="P4718" t="s">
        <v>20</v>
      </c>
      <c r="Q4718">
        <v>350</v>
      </c>
      <c r="R4718" t="s">
        <v>30</v>
      </c>
      <c r="S4718">
        <v>2014</v>
      </c>
      <c r="T4718" t="s">
        <v>31</v>
      </c>
      <c r="U4718" s="15">
        <v>4.2</v>
      </c>
      <c r="V4718" s="15">
        <v>6</v>
      </c>
      <c r="W4718" t="s">
        <v>23</v>
      </c>
    </row>
    <row r="4719" spans="1:23">
      <c r="A4719" t="s">
        <v>4764</v>
      </c>
      <c r="B4719">
        <v>13.705176</v>
      </c>
      <c r="C4719" s="15">
        <v>100.42137700000001</v>
      </c>
      <c r="D4719" s="2" t="s">
        <v>9716</v>
      </c>
      <c r="E4719" s="14" t="s">
        <v>5059</v>
      </c>
      <c r="F4719" s="14" t="e" vm="4">
        <v>#VALUE!</v>
      </c>
      <c r="G4719" s="2" t="str">
        <f>_xlfn.XLOOKUP(E4719,missing_cities!$Q$2:$Q$56,missing_cities!$R$2:$R$56,"Not Found",0)</f>
        <v>Thailand</v>
      </c>
      <c r="H4719" t="str">
        <f>_xlfn.XLOOKUP(E4719,missing_cities!$Q$2:$Q$56,missing_cities!$S$2:$S$56,"Not Found",0)</f>
        <v>Asia</v>
      </c>
      <c r="I4719" t="s">
        <v>3449</v>
      </c>
      <c r="J4719" s="15">
        <v>0.48</v>
      </c>
      <c r="K4719" t="s">
        <v>19</v>
      </c>
      <c r="L4719" s="15" t="str">
        <f t="shared" si="146"/>
        <v>9:00-18:00</v>
      </c>
      <c r="M4719" s="16">
        <f t="shared" si="147"/>
        <v>0.37</v>
      </c>
      <c r="N4719" s="15">
        <v>16.399999999999999</v>
      </c>
      <c r="O4719" s="15">
        <v>91</v>
      </c>
      <c r="P4719" t="s">
        <v>39</v>
      </c>
      <c r="Q4719">
        <v>22</v>
      </c>
      <c r="R4719" t="s">
        <v>37</v>
      </c>
      <c r="S4719">
        <v>2010</v>
      </c>
      <c r="T4719" t="s">
        <v>31</v>
      </c>
      <c r="U4719" s="15">
        <v>4.8</v>
      </c>
      <c r="V4719" s="15">
        <v>5</v>
      </c>
      <c r="W4719" t="s">
        <v>32</v>
      </c>
    </row>
    <row r="4720" spans="1:23">
      <c r="A4720" t="s">
        <v>4765</v>
      </c>
      <c r="B4720">
        <v>37.829788999999998</v>
      </c>
      <c r="C4720" s="15">
        <v>-122.408704</v>
      </c>
      <c r="D4720" s="2" t="s">
        <v>9717</v>
      </c>
      <c r="E4720" s="14" t="s">
        <v>5061</v>
      </c>
      <c r="F4720" s="14" t="e" vm="5">
        <v>#VALUE!</v>
      </c>
      <c r="G4720" s="2" t="str">
        <f>_xlfn.XLOOKUP(E4720,missing_cities!$Q$2:$Q$56,missing_cities!$R$2:$R$56,"Not Found",0)</f>
        <v>United States</v>
      </c>
      <c r="H4720" t="str">
        <f>_xlfn.XLOOKUP(E4720,missing_cities!$Q$2:$Q$56,missing_cities!$S$2:$S$56,"Not Found",0)</f>
        <v>North America</v>
      </c>
      <c r="I4720" t="s">
        <v>3449</v>
      </c>
      <c r="J4720" s="15">
        <v>0.19</v>
      </c>
      <c r="K4720" s="1">
        <v>45862</v>
      </c>
      <c r="L4720" s="15" t="str">
        <f t="shared" si="146"/>
        <v>9.00-21.00</v>
      </c>
      <c r="M4720" s="16">
        <f t="shared" si="147"/>
        <v>12</v>
      </c>
      <c r="N4720" s="15">
        <v>3.5</v>
      </c>
      <c r="O4720" s="15">
        <v>42</v>
      </c>
      <c r="P4720" t="s">
        <v>20</v>
      </c>
      <c r="Q4720">
        <v>22</v>
      </c>
      <c r="R4720" t="s">
        <v>21</v>
      </c>
      <c r="S4720">
        <v>2010</v>
      </c>
      <c r="T4720" t="s">
        <v>31</v>
      </c>
      <c r="U4720" s="15">
        <v>3.3</v>
      </c>
      <c r="V4720" s="15">
        <v>7</v>
      </c>
      <c r="W4720" t="s">
        <v>23</v>
      </c>
    </row>
    <row r="4721" spans="1:23">
      <c r="A4721" t="s">
        <v>4766</v>
      </c>
      <c r="B4721">
        <v>-23.563849000000001</v>
      </c>
      <c r="C4721" s="15">
        <v>-46.537024000000002</v>
      </c>
      <c r="D4721" s="2" t="s">
        <v>9718</v>
      </c>
      <c r="E4721" s="14" t="s">
        <v>5067</v>
      </c>
      <c r="F4721" s="14" t="e" vm="7">
        <v>#VALUE!</v>
      </c>
      <c r="G4721" s="2" t="str">
        <f>_xlfn.XLOOKUP(E4721,missing_cities!$Q$2:$Q$56,missing_cities!$R$2:$R$56,"Not Found",0)</f>
        <v>Brazil</v>
      </c>
      <c r="H4721" t="str">
        <f>_xlfn.XLOOKUP(E4721,missing_cities!$Q$2:$Q$56,missing_cities!$S$2:$S$56,"Not Found",0)</f>
        <v>South America</v>
      </c>
      <c r="I4721" t="s">
        <v>3449</v>
      </c>
      <c r="J4721" s="15">
        <v>0.5</v>
      </c>
      <c r="K4721" t="s">
        <v>19</v>
      </c>
      <c r="L4721" s="15" t="str">
        <f t="shared" si="146"/>
        <v>9:00-18:00</v>
      </c>
      <c r="M4721" s="16">
        <f t="shared" si="147"/>
        <v>0.37</v>
      </c>
      <c r="N4721" s="15">
        <v>10.52</v>
      </c>
      <c r="O4721" s="15">
        <v>24</v>
      </c>
      <c r="P4721" t="s">
        <v>25</v>
      </c>
      <c r="Q4721">
        <v>150</v>
      </c>
      <c r="R4721" t="s">
        <v>40</v>
      </c>
      <c r="S4721">
        <v>2013</v>
      </c>
      <c r="T4721" t="s">
        <v>22</v>
      </c>
      <c r="U4721" s="15">
        <v>3.9</v>
      </c>
      <c r="V4721" s="15">
        <v>6</v>
      </c>
      <c r="W4721" t="s">
        <v>23</v>
      </c>
    </row>
    <row r="4722" spans="1:23">
      <c r="A4722" t="s">
        <v>4767</v>
      </c>
      <c r="B4722">
        <v>25.228929999999998</v>
      </c>
      <c r="C4722" s="15">
        <v>55.307985000000002</v>
      </c>
      <c r="D4722" s="2" t="s">
        <v>9719</v>
      </c>
      <c r="E4722" s="14" t="s">
        <v>5076</v>
      </c>
      <c r="F4722" s="14" t="e" vm="10">
        <v>#VALUE!</v>
      </c>
      <c r="G4722" s="2" t="str">
        <f>_xlfn.XLOOKUP(E4722,missing_cities!$Q$2:$Q$56,missing_cities!$R$2:$R$56,"Not Found",0)</f>
        <v>United Arab Emirates</v>
      </c>
      <c r="H4722" t="str">
        <f>_xlfn.XLOOKUP(E4722,missing_cities!$Q$2:$Q$56,missing_cities!$S$2:$S$56,"Not Found",0)</f>
        <v>Asia</v>
      </c>
      <c r="I4722" t="s">
        <v>3449</v>
      </c>
      <c r="J4722" s="15">
        <v>0.31</v>
      </c>
      <c r="K4722" t="s">
        <v>19</v>
      </c>
      <c r="L4722" s="15" t="str">
        <f t="shared" si="146"/>
        <v>9:00-18:00</v>
      </c>
      <c r="M4722" s="16">
        <f t="shared" si="147"/>
        <v>0.37</v>
      </c>
      <c r="N4722" s="15">
        <v>14.03</v>
      </c>
      <c r="O4722" s="15">
        <v>70</v>
      </c>
      <c r="P4722" t="s">
        <v>39</v>
      </c>
      <c r="Q4722">
        <v>350</v>
      </c>
      <c r="R4722" t="s">
        <v>48</v>
      </c>
      <c r="S4722">
        <v>2023</v>
      </c>
      <c r="T4722" t="s">
        <v>22</v>
      </c>
      <c r="U4722" s="15">
        <v>4.8</v>
      </c>
      <c r="V4722" s="15">
        <v>6</v>
      </c>
      <c r="W4722" t="s">
        <v>27</v>
      </c>
    </row>
    <row r="4723" spans="1:23">
      <c r="A4723" t="s">
        <v>4768</v>
      </c>
      <c r="B4723">
        <v>52.481693</v>
      </c>
      <c r="C4723" s="15">
        <v>13.435093999999999</v>
      </c>
      <c r="D4723" s="2" t="s">
        <v>9720</v>
      </c>
      <c r="E4723" s="14" t="s">
        <v>5057</v>
      </c>
      <c r="F4723" s="14" t="e" vm="3">
        <v>#VALUE!</v>
      </c>
      <c r="G4723" s="2" t="str">
        <f>_xlfn.XLOOKUP(E4723,missing_cities!$Q$2:$Q$56,missing_cities!$R$2:$R$56,"Not Found",0)</f>
        <v>Germany</v>
      </c>
      <c r="H4723" t="str">
        <f>_xlfn.XLOOKUP(E4723,missing_cities!$Q$2:$Q$56,missing_cities!$S$2:$S$56,"Not Found",0)</f>
        <v>Europe</v>
      </c>
      <c r="I4723" t="s">
        <v>3449</v>
      </c>
      <c r="J4723" s="15">
        <v>0.49</v>
      </c>
      <c r="K4723" t="s">
        <v>34</v>
      </c>
      <c r="L4723" s="15" t="str">
        <f t="shared" si="146"/>
        <v>6:00-22:00</v>
      </c>
      <c r="M4723" s="16">
        <f t="shared" si="147"/>
        <v>0.67</v>
      </c>
      <c r="N4723" s="15">
        <v>14.34</v>
      </c>
      <c r="O4723" s="15">
        <v>68</v>
      </c>
      <c r="P4723" t="s">
        <v>39</v>
      </c>
      <c r="Q4723">
        <v>150</v>
      </c>
      <c r="R4723" t="s">
        <v>37</v>
      </c>
      <c r="S4723">
        <v>2016</v>
      </c>
      <c r="T4723" t="s">
        <v>31</v>
      </c>
      <c r="U4723" s="15">
        <v>3.7</v>
      </c>
      <c r="V4723" s="15">
        <v>6</v>
      </c>
      <c r="W4723" t="s">
        <v>23</v>
      </c>
    </row>
    <row r="4724" spans="1:23">
      <c r="A4724" t="s">
        <v>4769</v>
      </c>
      <c r="B4724">
        <v>37.707377000000001</v>
      </c>
      <c r="C4724" s="15">
        <v>-122.476889</v>
      </c>
      <c r="D4724" s="2" t="s">
        <v>9721</v>
      </c>
      <c r="E4724" s="14" t="s">
        <v>5061</v>
      </c>
      <c r="F4724" s="14" t="e" vm="5">
        <v>#VALUE!</v>
      </c>
      <c r="G4724" s="2" t="str">
        <f>_xlfn.XLOOKUP(E4724,missing_cities!$Q$2:$Q$56,missing_cities!$R$2:$R$56,"Not Found",0)</f>
        <v>United States</v>
      </c>
      <c r="H4724" t="str">
        <f>_xlfn.XLOOKUP(E4724,missing_cities!$Q$2:$Q$56,missing_cities!$S$2:$S$56,"Not Found",0)</f>
        <v>North America</v>
      </c>
      <c r="I4724" t="s">
        <v>3449</v>
      </c>
      <c r="J4724" s="15">
        <v>0.3</v>
      </c>
      <c r="K4724" s="1">
        <v>45862</v>
      </c>
      <c r="L4724" s="15" t="str">
        <f t="shared" si="146"/>
        <v>9.00-21.00</v>
      </c>
      <c r="M4724" s="16">
        <f t="shared" si="147"/>
        <v>12</v>
      </c>
      <c r="N4724" s="15">
        <v>13.96</v>
      </c>
      <c r="O4724" s="15">
        <v>88</v>
      </c>
      <c r="P4724" t="s">
        <v>39</v>
      </c>
      <c r="Q4724">
        <v>150</v>
      </c>
      <c r="R4724" t="s">
        <v>46</v>
      </c>
      <c r="S4724">
        <v>2017</v>
      </c>
      <c r="T4724" t="s">
        <v>22</v>
      </c>
      <c r="U4724" s="15">
        <v>5</v>
      </c>
      <c r="V4724" s="15">
        <v>6</v>
      </c>
      <c r="W4724" t="s">
        <v>23</v>
      </c>
    </row>
    <row r="4725" spans="1:23">
      <c r="A4725" t="s">
        <v>4770</v>
      </c>
      <c r="B4725">
        <v>37.809600000000003</v>
      </c>
      <c r="C4725" s="15">
        <v>-122.482541</v>
      </c>
      <c r="D4725" s="2" t="s">
        <v>9722</v>
      </c>
      <c r="E4725" s="14" t="s">
        <v>5061</v>
      </c>
      <c r="F4725" s="14" t="e" vm="5">
        <v>#VALUE!</v>
      </c>
      <c r="G4725" s="2" t="str">
        <f>_xlfn.XLOOKUP(E4725,missing_cities!$Q$2:$Q$56,missing_cities!$R$2:$R$56,"Not Found",0)</f>
        <v>United States</v>
      </c>
      <c r="H4725" t="str">
        <f>_xlfn.XLOOKUP(E4725,missing_cities!$Q$2:$Q$56,missing_cities!$S$2:$S$56,"Not Found",0)</f>
        <v>North America</v>
      </c>
      <c r="I4725" t="s">
        <v>3449</v>
      </c>
      <c r="J4725" s="15">
        <v>0.2</v>
      </c>
      <c r="K4725" t="s">
        <v>19</v>
      </c>
      <c r="L4725" s="15" t="str">
        <f t="shared" si="146"/>
        <v>9:00-18:00</v>
      </c>
      <c r="M4725" s="16">
        <f t="shared" si="147"/>
        <v>0.37</v>
      </c>
      <c r="N4725" s="15">
        <v>7.78</v>
      </c>
      <c r="O4725" s="15">
        <v>46</v>
      </c>
      <c r="P4725" t="s">
        <v>37</v>
      </c>
      <c r="Q4725">
        <v>22</v>
      </c>
      <c r="R4725" t="s">
        <v>40</v>
      </c>
      <c r="S4725">
        <v>2016</v>
      </c>
      <c r="T4725" t="s">
        <v>31</v>
      </c>
      <c r="U4725" s="15">
        <v>3.5</v>
      </c>
      <c r="V4725" s="15">
        <v>9</v>
      </c>
      <c r="W4725" t="s">
        <v>27</v>
      </c>
    </row>
    <row r="4726" spans="1:23">
      <c r="A4726" t="s">
        <v>4771</v>
      </c>
      <c r="B4726">
        <v>43.640860000000004</v>
      </c>
      <c r="C4726" s="15">
        <v>-79.352842999999993</v>
      </c>
      <c r="D4726" s="2" t="s">
        <v>9723</v>
      </c>
      <c r="E4726" s="14" t="s">
        <v>5050</v>
      </c>
      <c r="F4726" s="14" t="e" vm="1">
        <v>#VALUE!</v>
      </c>
      <c r="G4726" s="2" t="str">
        <f>_xlfn.XLOOKUP(E4726,missing_cities!$Q$2:$Q$56,missing_cities!$R$2:$R$56,"Not Found",0)</f>
        <v>Canada</v>
      </c>
      <c r="H4726" t="str">
        <f>_xlfn.XLOOKUP(E4726,missing_cities!$Q$2:$Q$56,missing_cities!$S$2:$S$56,"Not Found",0)</f>
        <v>North America</v>
      </c>
      <c r="I4726" t="s">
        <v>3449</v>
      </c>
      <c r="J4726" s="15">
        <v>0.21</v>
      </c>
      <c r="K4726" t="s">
        <v>34</v>
      </c>
      <c r="L4726" s="15" t="str">
        <f t="shared" si="146"/>
        <v>6:00-22:00</v>
      </c>
      <c r="M4726" s="16">
        <f t="shared" si="147"/>
        <v>0.67</v>
      </c>
      <c r="N4726" s="15">
        <v>10.84</v>
      </c>
      <c r="O4726" s="15">
        <v>75</v>
      </c>
      <c r="P4726" t="s">
        <v>20</v>
      </c>
      <c r="Q4726">
        <v>150</v>
      </c>
      <c r="R4726" t="s">
        <v>76</v>
      </c>
      <c r="S4726">
        <v>2018</v>
      </c>
      <c r="T4726" t="s">
        <v>31</v>
      </c>
      <c r="U4726" s="15">
        <v>3.9</v>
      </c>
      <c r="V4726" s="15">
        <v>5</v>
      </c>
      <c r="W4726" t="s">
        <v>23</v>
      </c>
    </row>
    <row r="4727" spans="1:23">
      <c r="A4727" t="s">
        <v>4772</v>
      </c>
      <c r="B4727">
        <v>39.995508000000001</v>
      </c>
      <c r="C4727" s="15">
        <v>116.237438</v>
      </c>
      <c r="D4727" s="2" t="s">
        <v>9724</v>
      </c>
      <c r="E4727" s="14" t="s">
        <v>5071</v>
      </c>
      <c r="F4727" s="14" t="e" vm="9">
        <v>#VALUE!</v>
      </c>
      <c r="G4727" s="2" t="str">
        <f>_xlfn.XLOOKUP(E4727,missing_cities!$Q$2:$Q$56,missing_cities!$R$2:$R$56,"Not Found",0)</f>
        <v>China</v>
      </c>
      <c r="H4727" t="str">
        <f>_xlfn.XLOOKUP(E4727,missing_cities!$Q$2:$Q$56,missing_cities!$S$2:$S$56,"Not Found",0)</f>
        <v>Asia</v>
      </c>
      <c r="I4727" t="s">
        <v>3449</v>
      </c>
      <c r="J4727" s="15">
        <v>0.18</v>
      </c>
      <c r="K4727" s="1">
        <v>45862</v>
      </c>
      <c r="L4727" s="15" t="str">
        <f t="shared" si="146"/>
        <v>9.00-21.00</v>
      </c>
      <c r="M4727" s="16">
        <f t="shared" si="147"/>
        <v>12</v>
      </c>
      <c r="N4727" s="15">
        <v>5.71</v>
      </c>
      <c r="O4727" s="15">
        <v>26</v>
      </c>
      <c r="P4727" t="s">
        <v>39</v>
      </c>
      <c r="Q4727">
        <v>22</v>
      </c>
      <c r="R4727" t="s">
        <v>74</v>
      </c>
      <c r="S4727">
        <v>2022</v>
      </c>
      <c r="T4727" t="s">
        <v>31</v>
      </c>
      <c r="U4727" s="15">
        <v>3</v>
      </c>
      <c r="V4727" s="15">
        <v>2</v>
      </c>
      <c r="W4727" t="s">
        <v>32</v>
      </c>
    </row>
    <row r="4728" spans="1:23">
      <c r="A4728" t="s">
        <v>4773</v>
      </c>
      <c r="B4728">
        <v>37.571783000000003</v>
      </c>
      <c r="C4728" s="15">
        <v>127.081304</v>
      </c>
      <c r="D4728" s="2" t="s">
        <v>9725</v>
      </c>
      <c r="E4728" s="14" t="s">
        <v>5063</v>
      </c>
      <c r="F4728" s="14" t="e" vm="6">
        <v>#VALUE!</v>
      </c>
      <c r="G4728" s="2" t="str">
        <f>_xlfn.XLOOKUP(E4728,missing_cities!$Q$2:$Q$56,missing_cities!$R$2:$R$56,"Not Found",0)</f>
        <v>South Korea</v>
      </c>
      <c r="H4728" t="str">
        <f>_xlfn.XLOOKUP(E4728,missing_cities!$Q$2:$Q$56,missing_cities!$S$2:$S$56,"Not Found",0)</f>
        <v>Asia</v>
      </c>
      <c r="I4728" t="s">
        <v>3449</v>
      </c>
      <c r="J4728" s="15">
        <v>0.43</v>
      </c>
      <c r="K4728" t="s">
        <v>19</v>
      </c>
      <c r="L4728" s="15" t="str">
        <f t="shared" si="146"/>
        <v>9:00-18:00</v>
      </c>
      <c r="M4728" s="16">
        <f t="shared" si="147"/>
        <v>0.37</v>
      </c>
      <c r="N4728" s="15">
        <v>17.440000000000001</v>
      </c>
      <c r="O4728" s="15">
        <v>90</v>
      </c>
      <c r="P4728" t="s">
        <v>37</v>
      </c>
      <c r="Q4728">
        <v>50</v>
      </c>
      <c r="R4728" t="s">
        <v>42</v>
      </c>
      <c r="S4728">
        <v>2013</v>
      </c>
      <c r="T4728" t="s">
        <v>22</v>
      </c>
      <c r="U4728" s="15">
        <v>3.1</v>
      </c>
      <c r="V4728" s="15">
        <v>2</v>
      </c>
      <c r="W4728" t="s">
        <v>32</v>
      </c>
    </row>
    <row r="4729" spans="1:23">
      <c r="A4729" t="s">
        <v>4774</v>
      </c>
      <c r="B4729">
        <v>13.792517999999999</v>
      </c>
      <c r="C4729" s="15">
        <v>100.45963</v>
      </c>
      <c r="D4729" s="2" t="s">
        <v>9726</v>
      </c>
      <c r="E4729" s="14" t="s">
        <v>5059</v>
      </c>
      <c r="F4729" s="14" t="e" vm="4">
        <v>#VALUE!</v>
      </c>
      <c r="G4729" s="2" t="str">
        <f>_xlfn.XLOOKUP(E4729,missing_cities!$Q$2:$Q$56,missing_cities!$R$2:$R$56,"Not Found",0)</f>
        <v>Thailand</v>
      </c>
      <c r="H4729" t="str">
        <f>_xlfn.XLOOKUP(E4729,missing_cities!$Q$2:$Q$56,missing_cities!$S$2:$S$56,"Not Found",0)</f>
        <v>Asia</v>
      </c>
      <c r="I4729" t="s">
        <v>3449</v>
      </c>
      <c r="J4729" s="15">
        <v>0.43</v>
      </c>
      <c r="K4729" t="s">
        <v>19</v>
      </c>
      <c r="L4729" s="15" t="str">
        <f t="shared" si="146"/>
        <v>9:00-18:00</v>
      </c>
      <c r="M4729" s="16">
        <f t="shared" si="147"/>
        <v>0.37</v>
      </c>
      <c r="N4729" s="15">
        <v>10.66</v>
      </c>
      <c r="O4729" s="15">
        <v>61</v>
      </c>
      <c r="P4729" t="s">
        <v>39</v>
      </c>
      <c r="Q4729">
        <v>22</v>
      </c>
      <c r="R4729" t="s">
        <v>37</v>
      </c>
      <c r="S4729">
        <v>2016</v>
      </c>
      <c r="T4729" t="s">
        <v>22</v>
      </c>
      <c r="U4729" s="15">
        <v>3.9</v>
      </c>
      <c r="V4729" s="15">
        <v>4</v>
      </c>
      <c r="W4729" t="s">
        <v>32</v>
      </c>
    </row>
    <row r="4730" spans="1:23">
      <c r="A4730" t="s">
        <v>4775</v>
      </c>
      <c r="B4730">
        <v>55.781343</v>
      </c>
      <c r="C4730" s="15">
        <v>37.614725999999997</v>
      </c>
      <c r="D4730" s="2" t="s">
        <v>9727</v>
      </c>
      <c r="E4730" s="14" t="s">
        <v>5052</v>
      </c>
      <c r="F4730" s="14" t="e" vm="2">
        <v>#VALUE!</v>
      </c>
      <c r="G4730" s="2" t="str">
        <f>_xlfn.XLOOKUP(E4730,missing_cities!$Q$2:$Q$56,missing_cities!$R$2:$R$56,"Not Found",0)</f>
        <v>Russia</v>
      </c>
      <c r="H4730" t="str">
        <f>_xlfn.XLOOKUP(E4730,missing_cities!$Q$2:$Q$56,missing_cities!$S$2:$S$56,"Not Found",0)</f>
        <v>Europe</v>
      </c>
      <c r="I4730" t="s">
        <v>3449</v>
      </c>
      <c r="J4730" s="15">
        <v>0.42</v>
      </c>
      <c r="K4730" s="1">
        <v>45862</v>
      </c>
      <c r="L4730" s="15" t="str">
        <f t="shared" si="146"/>
        <v>9.00-21.00</v>
      </c>
      <c r="M4730" s="16">
        <f t="shared" si="147"/>
        <v>12</v>
      </c>
      <c r="N4730" s="15">
        <v>14.36</v>
      </c>
      <c r="O4730" s="15">
        <v>100</v>
      </c>
      <c r="P4730" t="s">
        <v>20</v>
      </c>
      <c r="Q4730">
        <v>22</v>
      </c>
      <c r="R4730" t="s">
        <v>97</v>
      </c>
      <c r="S4730">
        <v>2014</v>
      </c>
      <c r="T4730" t="s">
        <v>22</v>
      </c>
      <c r="U4730" s="15">
        <v>3.1</v>
      </c>
      <c r="V4730" s="15">
        <v>3</v>
      </c>
      <c r="W4730" t="s">
        <v>27</v>
      </c>
    </row>
    <row r="4731" spans="1:23">
      <c r="A4731" t="s">
        <v>4776</v>
      </c>
      <c r="B4731">
        <v>52.471345999999997</v>
      </c>
      <c r="C4731" s="15">
        <v>13.340838</v>
      </c>
      <c r="D4731" s="2" t="s">
        <v>9728</v>
      </c>
      <c r="E4731" s="14" t="s">
        <v>5057</v>
      </c>
      <c r="F4731" s="14" t="e" vm="3">
        <v>#VALUE!</v>
      </c>
      <c r="G4731" s="2" t="str">
        <f>_xlfn.XLOOKUP(E4731,missing_cities!$Q$2:$Q$56,missing_cities!$R$2:$R$56,"Not Found",0)</f>
        <v>Germany</v>
      </c>
      <c r="H4731" t="str">
        <f>_xlfn.XLOOKUP(E4731,missing_cities!$Q$2:$Q$56,missing_cities!$S$2:$S$56,"Not Found",0)</f>
        <v>Europe</v>
      </c>
      <c r="I4731" t="s">
        <v>3449</v>
      </c>
      <c r="J4731" s="15">
        <v>0.44</v>
      </c>
      <c r="K4731" t="s">
        <v>19</v>
      </c>
      <c r="L4731" s="15" t="str">
        <f t="shared" si="146"/>
        <v>9:00-18:00</v>
      </c>
      <c r="M4731" s="16">
        <f t="shared" si="147"/>
        <v>0.37</v>
      </c>
      <c r="N4731" s="15">
        <v>19.2</v>
      </c>
      <c r="O4731" s="15">
        <v>59</v>
      </c>
      <c r="P4731" t="s">
        <v>25</v>
      </c>
      <c r="Q4731">
        <v>22</v>
      </c>
      <c r="R4731" t="s">
        <v>44</v>
      </c>
      <c r="S4731">
        <v>2012</v>
      </c>
      <c r="T4731" t="s">
        <v>31</v>
      </c>
      <c r="U4731" s="15">
        <v>4.4000000000000004</v>
      </c>
      <c r="V4731" s="15">
        <v>8</v>
      </c>
      <c r="W4731" t="s">
        <v>27</v>
      </c>
    </row>
    <row r="4732" spans="1:23">
      <c r="A4732" t="s">
        <v>4777</v>
      </c>
      <c r="B4732">
        <v>25.232009999999999</v>
      </c>
      <c r="C4732" s="15">
        <v>55.256737000000001</v>
      </c>
      <c r="D4732" s="2" t="s">
        <v>9729</v>
      </c>
      <c r="E4732" s="14" t="s">
        <v>5076</v>
      </c>
      <c r="F4732" s="14" t="e" vm="10">
        <v>#VALUE!</v>
      </c>
      <c r="G4732" s="2" t="str">
        <f>_xlfn.XLOOKUP(E4732,missing_cities!$Q$2:$Q$56,missing_cities!$R$2:$R$56,"Not Found",0)</f>
        <v>United Arab Emirates</v>
      </c>
      <c r="H4732" t="str">
        <f>_xlfn.XLOOKUP(E4732,missing_cities!$Q$2:$Q$56,missing_cities!$S$2:$S$56,"Not Found",0)</f>
        <v>Asia</v>
      </c>
      <c r="I4732" t="s">
        <v>3449</v>
      </c>
      <c r="J4732" s="15">
        <v>0.34</v>
      </c>
      <c r="K4732" s="1">
        <v>45862</v>
      </c>
      <c r="L4732" s="15" t="str">
        <f t="shared" si="146"/>
        <v>9.00-21.00</v>
      </c>
      <c r="M4732" s="16">
        <f t="shared" si="147"/>
        <v>12</v>
      </c>
      <c r="N4732" s="15">
        <v>7.48</v>
      </c>
      <c r="O4732" s="15">
        <v>17</v>
      </c>
      <c r="P4732" t="s">
        <v>37</v>
      </c>
      <c r="Q4732">
        <v>150</v>
      </c>
      <c r="R4732" t="s">
        <v>37</v>
      </c>
      <c r="S4732">
        <v>2019</v>
      </c>
      <c r="T4732" t="s">
        <v>31</v>
      </c>
      <c r="U4732" s="15">
        <v>3.9</v>
      </c>
      <c r="V4732" s="15">
        <v>1</v>
      </c>
      <c r="W4732" t="s">
        <v>27</v>
      </c>
    </row>
    <row r="4733" spans="1:23">
      <c r="A4733" t="s">
        <v>4778</v>
      </c>
      <c r="B4733">
        <v>39.804276000000002</v>
      </c>
      <c r="C4733" s="15">
        <v>116.326928</v>
      </c>
      <c r="D4733" s="2" t="s">
        <v>9730</v>
      </c>
      <c r="E4733" s="14" t="s">
        <v>5071</v>
      </c>
      <c r="F4733" s="14" t="e" vm="9">
        <v>#VALUE!</v>
      </c>
      <c r="G4733" s="2" t="str">
        <f>_xlfn.XLOOKUP(E4733,missing_cities!$Q$2:$Q$56,missing_cities!$R$2:$R$56,"Not Found",0)</f>
        <v>China</v>
      </c>
      <c r="H4733" t="str">
        <f>_xlfn.XLOOKUP(E4733,missing_cities!$Q$2:$Q$56,missing_cities!$S$2:$S$56,"Not Found",0)</f>
        <v>Asia</v>
      </c>
      <c r="I4733" t="s">
        <v>3449</v>
      </c>
      <c r="J4733" s="15">
        <v>0.28000000000000003</v>
      </c>
      <c r="K4733" s="1">
        <v>45862</v>
      </c>
      <c r="L4733" s="15" t="str">
        <f t="shared" si="146"/>
        <v>9.00-21.00</v>
      </c>
      <c r="M4733" s="16">
        <f t="shared" si="147"/>
        <v>12</v>
      </c>
      <c r="N4733" s="15">
        <v>2.57</v>
      </c>
      <c r="O4733" s="15">
        <v>52</v>
      </c>
      <c r="P4733" t="s">
        <v>25</v>
      </c>
      <c r="Q4733">
        <v>150</v>
      </c>
      <c r="R4733" t="s">
        <v>21</v>
      </c>
      <c r="S4733">
        <v>2022</v>
      </c>
      <c r="T4733" t="s">
        <v>31</v>
      </c>
      <c r="U4733" s="15">
        <v>4.2</v>
      </c>
      <c r="V4733" s="15">
        <v>2</v>
      </c>
      <c r="W4733" t="s">
        <v>23</v>
      </c>
    </row>
    <row r="4734" spans="1:23">
      <c r="A4734" t="s">
        <v>4779</v>
      </c>
      <c r="B4734">
        <v>19.121839999999999</v>
      </c>
      <c r="C4734" s="15">
        <v>72.905195000000006</v>
      </c>
      <c r="D4734" s="2" t="s">
        <v>9731</v>
      </c>
      <c r="E4734" s="14" t="s">
        <v>5079</v>
      </c>
      <c r="F4734" s="14" t="e" vm="11">
        <v>#VALUE!</v>
      </c>
      <c r="G4734" s="2" t="str">
        <f>_xlfn.XLOOKUP(E4734,missing_cities!$Q$2:$Q$56,missing_cities!$R$2:$R$56,"Not Found",0)</f>
        <v>India</v>
      </c>
      <c r="H4734" t="str">
        <f>_xlfn.XLOOKUP(E4734,missing_cities!$Q$2:$Q$56,missing_cities!$S$2:$S$56,"Not Found",0)</f>
        <v>Asia</v>
      </c>
      <c r="I4734" t="s">
        <v>3449</v>
      </c>
      <c r="J4734" s="15">
        <v>0.41</v>
      </c>
      <c r="K4734" t="s">
        <v>19</v>
      </c>
      <c r="L4734" s="15" t="str">
        <f t="shared" si="146"/>
        <v>9:00-18:00</v>
      </c>
      <c r="M4734" s="16">
        <f t="shared" si="147"/>
        <v>0.37</v>
      </c>
      <c r="N4734" s="15">
        <v>10.99</v>
      </c>
      <c r="O4734" s="15">
        <v>64</v>
      </c>
      <c r="P4734" t="s">
        <v>25</v>
      </c>
      <c r="Q4734">
        <v>50</v>
      </c>
      <c r="R4734" t="s">
        <v>74</v>
      </c>
      <c r="S4734">
        <v>2016</v>
      </c>
      <c r="T4734" t="s">
        <v>31</v>
      </c>
      <c r="U4734" s="15">
        <v>4.8</v>
      </c>
      <c r="V4734" s="15">
        <v>9</v>
      </c>
      <c r="W4734" t="s">
        <v>23</v>
      </c>
    </row>
    <row r="4735" spans="1:23">
      <c r="A4735" t="s">
        <v>4780</v>
      </c>
      <c r="B4735">
        <v>-33.845891999999999</v>
      </c>
      <c r="C4735" s="15">
        <v>18.493575</v>
      </c>
      <c r="D4735" s="2" t="s">
        <v>9732</v>
      </c>
      <c r="E4735" s="14" t="s">
        <v>5085</v>
      </c>
      <c r="F4735" s="14" t="e" vm="12">
        <v>#VALUE!</v>
      </c>
      <c r="G4735" s="2" t="str">
        <f>_xlfn.XLOOKUP(E4735,missing_cities!$Q$2:$Q$56,missing_cities!$R$2:$R$56,"Not Found",0)</f>
        <v>South Africa</v>
      </c>
      <c r="H4735" t="str">
        <f>_xlfn.XLOOKUP(E4735,missing_cities!$Q$2:$Q$56,missing_cities!$S$2:$S$56,"Not Found",0)</f>
        <v>Africa</v>
      </c>
      <c r="I4735" t="s">
        <v>3449</v>
      </c>
      <c r="J4735" s="15">
        <v>0.31</v>
      </c>
      <c r="K4735" s="1">
        <v>45862</v>
      </c>
      <c r="L4735" s="15" t="str">
        <f t="shared" si="146"/>
        <v>9.00-21.00</v>
      </c>
      <c r="M4735" s="16">
        <f t="shared" si="147"/>
        <v>12</v>
      </c>
      <c r="N4735" s="15">
        <v>17.96</v>
      </c>
      <c r="O4735" s="15">
        <v>85</v>
      </c>
      <c r="P4735" t="s">
        <v>25</v>
      </c>
      <c r="Q4735">
        <v>50</v>
      </c>
      <c r="R4735" t="s">
        <v>37</v>
      </c>
      <c r="S4735">
        <v>2021</v>
      </c>
      <c r="T4735" t="s">
        <v>31</v>
      </c>
      <c r="U4735" s="15">
        <v>4.3</v>
      </c>
      <c r="V4735" s="15">
        <v>7</v>
      </c>
      <c r="W4735" t="s">
        <v>27</v>
      </c>
    </row>
    <row r="4736" spans="1:23">
      <c r="A4736" t="s">
        <v>4781</v>
      </c>
      <c r="B4736">
        <v>43.751522999999999</v>
      </c>
      <c r="C4736" s="15">
        <v>-79.482251000000005</v>
      </c>
      <c r="D4736" s="2" t="s">
        <v>7914</v>
      </c>
      <c r="E4736" s="14" t="s">
        <v>5050</v>
      </c>
      <c r="F4736" s="14" t="e" vm="1">
        <v>#VALUE!</v>
      </c>
      <c r="G4736" s="2" t="str">
        <f>_xlfn.XLOOKUP(E4736,missing_cities!$Q$2:$Q$56,missing_cities!$R$2:$R$56,"Not Found",0)</f>
        <v>Canada</v>
      </c>
      <c r="H4736" t="str">
        <f>_xlfn.XLOOKUP(E4736,missing_cities!$Q$2:$Q$56,missing_cities!$S$2:$S$56,"Not Found",0)</f>
        <v>North America</v>
      </c>
      <c r="I4736" t="s">
        <v>3449</v>
      </c>
      <c r="J4736" s="15">
        <v>0.42</v>
      </c>
      <c r="K4736" t="s">
        <v>34</v>
      </c>
      <c r="L4736" s="15" t="str">
        <f t="shared" si="146"/>
        <v>6:00-22:00</v>
      </c>
      <c r="M4736" s="16">
        <f t="shared" si="147"/>
        <v>0.67</v>
      </c>
      <c r="N4736" s="15">
        <v>12.45</v>
      </c>
      <c r="O4736" s="15">
        <v>17</v>
      </c>
      <c r="P4736" t="s">
        <v>25</v>
      </c>
      <c r="Q4736">
        <v>350</v>
      </c>
      <c r="R4736" t="s">
        <v>21</v>
      </c>
      <c r="S4736">
        <v>2015</v>
      </c>
      <c r="T4736" t="s">
        <v>22</v>
      </c>
      <c r="U4736" s="15">
        <v>3.4</v>
      </c>
      <c r="V4736" s="15">
        <v>7</v>
      </c>
      <c r="W4736" t="s">
        <v>32</v>
      </c>
    </row>
    <row r="4737" spans="1:23">
      <c r="A4737" t="s">
        <v>4782</v>
      </c>
      <c r="B4737">
        <v>-23.57236</v>
      </c>
      <c r="C4737" s="15">
        <v>-46.665686999999998</v>
      </c>
      <c r="D4737" s="2" t="s">
        <v>9733</v>
      </c>
      <c r="E4737" s="14" t="s">
        <v>5067</v>
      </c>
      <c r="F4737" s="14" t="e" vm="7">
        <v>#VALUE!</v>
      </c>
      <c r="G4737" s="2" t="str">
        <f>_xlfn.XLOOKUP(E4737,missing_cities!$Q$2:$Q$56,missing_cities!$R$2:$R$56,"Not Found",0)</f>
        <v>Brazil</v>
      </c>
      <c r="H4737" t="str">
        <f>_xlfn.XLOOKUP(E4737,missing_cities!$Q$2:$Q$56,missing_cities!$S$2:$S$56,"Not Found",0)</f>
        <v>South America</v>
      </c>
      <c r="I4737" t="s">
        <v>3449</v>
      </c>
      <c r="J4737" s="15">
        <v>0.47</v>
      </c>
      <c r="K4737" s="1">
        <v>45862</v>
      </c>
      <c r="L4737" s="15" t="str">
        <f t="shared" si="146"/>
        <v>9.00-21.00</v>
      </c>
      <c r="M4737" s="16">
        <f t="shared" si="147"/>
        <v>12</v>
      </c>
      <c r="N4737" s="15">
        <v>13.9</v>
      </c>
      <c r="O4737" s="15">
        <v>54</v>
      </c>
      <c r="P4737" t="s">
        <v>39</v>
      </c>
      <c r="Q4737">
        <v>22</v>
      </c>
      <c r="R4737" t="s">
        <v>42</v>
      </c>
      <c r="S4737">
        <v>2015</v>
      </c>
      <c r="T4737" t="s">
        <v>31</v>
      </c>
      <c r="U4737" s="15">
        <v>4.9000000000000004</v>
      </c>
      <c r="V4737" s="15">
        <v>1</v>
      </c>
      <c r="W4737" t="s">
        <v>23</v>
      </c>
    </row>
    <row r="4738" spans="1:23">
      <c r="A4738" t="s">
        <v>4783</v>
      </c>
      <c r="B4738">
        <v>19.036275</v>
      </c>
      <c r="C4738" s="15">
        <v>72.814734999999999</v>
      </c>
      <c r="D4738" s="2" t="s">
        <v>9734</v>
      </c>
      <c r="E4738" s="14" t="s">
        <v>5079</v>
      </c>
      <c r="F4738" s="14" t="e" vm="11">
        <v>#VALUE!</v>
      </c>
      <c r="G4738" s="2" t="str">
        <f>_xlfn.XLOOKUP(E4738,missing_cities!$Q$2:$Q$56,missing_cities!$R$2:$R$56,"Not Found",0)</f>
        <v>India</v>
      </c>
      <c r="H4738" t="str">
        <f>_xlfn.XLOOKUP(E4738,missing_cities!$Q$2:$Q$56,missing_cities!$S$2:$S$56,"Not Found",0)</f>
        <v>Asia</v>
      </c>
      <c r="I4738" t="s">
        <v>3449</v>
      </c>
      <c r="J4738" s="15">
        <v>0.36</v>
      </c>
      <c r="K4738" t="s">
        <v>19</v>
      </c>
      <c r="L4738" s="15" t="str">
        <f t="shared" si="146"/>
        <v>9:00-18:00</v>
      </c>
      <c r="M4738" s="16">
        <f t="shared" si="147"/>
        <v>0.37</v>
      </c>
      <c r="N4738" s="15">
        <v>3.24</v>
      </c>
      <c r="O4738" s="15">
        <v>89</v>
      </c>
      <c r="P4738" t="s">
        <v>39</v>
      </c>
      <c r="Q4738">
        <v>50</v>
      </c>
      <c r="R4738" t="s">
        <v>42</v>
      </c>
      <c r="S4738">
        <v>2017</v>
      </c>
      <c r="T4738" t="s">
        <v>22</v>
      </c>
      <c r="U4738" s="15">
        <v>4.4000000000000004</v>
      </c>
      <c r="V4738" s="15">
        <v>5</v>
      </c>
      <c r="W4738" t="s">
        <v>23</v>
      </c>
    </row>
    <row r="4739" spans="1:23">
      <c r="A4739" t="s">
        <v>4784</v>
      </c>
      <c r="B4739">
        <v>13.798283</v>
      </c>
      <c r="C4739" s="15">
        <v>100.558145</v>
      </c>
      <c r="D4739" s="2" t="s">
        <v>9735</v>
      </c>
      <c r="E4739" s="14" t="s">
        <v>5059</v>
      </c>
      <c r="F4739" s="14" t="e" vm="4">
        <v>#VALUE!</v>
      </c>
      <c r="G4739" s="2" t="str">
        <f>_xlfn.XLOOKUP(E4739,missing_cities!$Q$2:$Q$56,missing_cities!$R$2:$R$56,"Not Found",0)</f>
        <v>Thailand</v>
      </c>
      <c r="H4739" t="str">
        <f>_xlfn.XLOOKUP(E4739,missing_cities!$Q$2:$Q$56,missing_cities!$S$2:$S$56,"Not Found",0)</f>
        <v>Asia</v>
      </c>
      <c r="I4739" t="s">
        <v>3449</v>
      </c>
      <c r="J4739" s="15">
        <v>0.44</v>
      </c>
      <c r="K4739" t="s">
        <v>34</v>
      </c>
      <c r="L4739" s="15" t="str">
        <f t="shared" ref="L4739:L4802" si="148">IF(ISNUMBER(SEARCH("-",K4739)),K4739,"9.00-21.00")</f>
        <v>6:00-22:00</v>
      </c>
      <c r="M4739" s="16">
        <f t="shared" ref="M4739:M4802" si="149">IF(ISNUMBER(SEARCH("-", L4739)), TEXT(RIGHT(L4739, LEN(L4739) - FIND("-", L4739)), "0.00") - TEXT(LEFT(L4739, FIND("-", L4739)-1), "0.00"), "")</f>
        <v>0.67</v>
      </c>
      <c r="N4739" s="15">
        <v>16.34</v>
      </c>
      <c r="O4739" s="15">
        <v>68</v>
      </c>
      <c r="P4739" t="s">
        <v>20</v>
      </c>
      <c r="Q4739">
        <v>350</v>
      </c>
      <c r="R4739" t="s">
        <v>21</v>
      </c>
      <c r="S4739">
        <v>2014</v>
      </c>
      <c r="T4739" t="s">
        <v>22</v>
      </c>
      <c r="U4739" s="15">
        <v>3.3</v>
      </c>
      <c r="V4739" s="15">
        <v>2</v>
      </c>
      <c r="W4739" t="s">
        <v>23</v>
      </c>
    </row>
    <row r="4740" spans="1:23">
      <c r="A4740" t="s">
        <v>4785</v>
      </c>
      <c r="B4740">
        <v>34.119529</v>
      </c>
      <c r="C4740" s="15">
        <v>-118.24278099999999</v>
      </c>
      <c r="D4740" s="2" t="s">
        <v>9736</v>
      </c>
      <c r="E4740" s="14" t="s">
        <v>5111</v>
      </c>
      <c r="F4740" s="14" t="e" vm="5">
        <v>#VALUE!</v>
      </c>
      <c r="G4740" s="2" t="str">
        <f>_xlfn.XLOOKUP(E4740,missing_cities!$Q$2:$Q$56,missing_cities!$R$2:$R$56,"Not Found",0)</f>
        <v>United States</v>
      </c>
      <c r="H4740" t="str">
        <f>_xlfn.XLOOKUP(E4740,missing_cities!$Q$2:$Q$56,missing_cities!$S$2:$S$56,"Not Found",0)</f>
        <v>North America</v>
      </c>
      <c r="I4740" t="s">
        <v>3449</v>
      </c>
      <c r="J4740" s="15">
        <v>0.41</v>
      </c>
      <c r="K4740" t="s">
        <v>34</v>
      </c>
      <c r="L4740" s="15" t="str">
        <f t="shared" si="148"/>
        <v>6:00-22:00</v>
      </c>
      <c r="M4740" s="16">
        <f t="shared" si="149"/>
        <v>0.67</v>
      </c>
      <c r="N4740" s="15">
        <v>15.98</v>
      </c>
      <c r="O4740" s="15">
        <v>93</v>
      </c>
      <c r="P4740" t="s">
        <v>29</v>
      </c>
      <c r="Q4740">
        <v>22</v>
      </c>
      <c r="R4740" t="s">
        <v>37</v>
      </c>
      <c r="S4740">
        <v>2016</v>
      </c>
      <c r="T4740" t="s">
        <v>22</v>
      </c>
      <c r="U4740" s="15">
        <v>3.6</v>
      </c>
      <c r="V4740" s="15">
        <v>2</v>
      </c>
      <c r="W4740" t="s">
        <v>27</v>
      </c>
    </row>
    <row r="4741" spans="1:23">
      <c r="A4741" t="s">
        <v>4786</v>
      </c>
      <c r="B4741">
        <v>41.995125999999999</v>
      </c>
      <c r="C4741" s="15">
        <v>-87.777387000000004</v>
      </c>
      <c r="D4741" s="2" t="s">
        <v>9737</v>
      </c>
      <c r="E4741" s="14" t="s">
        <v>5065</v>
      </c>
      <c r="F4741" s="14" t="e" vm="5">
        <v>#VALUE!</v>
      </c>
      <c r="G4741" s="2" t="str">
        <f>_xlfn.XLOOKUP(E4741,missing_cities!$Q$2:$Q$56,missing_cities!$R$2:$R$56,"Not Found",0)</f>
        <v>United States</v>
      </c>
      <c r="H4741" t="str">
        <f>_xlfn.XLOOKUP(E4741,missing_cities!$Q$2:$Q$56,missing_cities!$S$2:$S$56,"Not Found",0)</f>
        <v>North America</v>
      </c>
      <c r="I4741" t="s">
        <v>3449</v>
      </c>
      <c r="J4741" s="15">
        <v>0.27</v>
      </c>
      <c r="K4741" t="s">
        <v>19</v>
      </c>
      <c r="L4741" s="15" t="str">
        <f t="shared" si="148"/>
        <v>9:00-18:00</v>
      </c>
      <c r="M4741" s="16">
        <f t="shared" si="149"/>
        <v>0.37</v>
      </c>
      <c r="N4741" s="15">
        <v>8.8800000000000008</v>
      </c>
      <c r="O4741" s="15">
        <v>19</v>
      </c>
      <c r="P4741" t="s">
        <v>29</v>
      </c>
      <c r="Q4741">
        <v>50</v>
      </c>
      <c r="R4741" t="s">
        <v>21</v>
      </c>
      <c r="S4741">
        <v>2020</v>
      </c>
      <c r="T4741" t="s">
        <v>22</v>
      </c>
      <c r="U4741" s="15">
        <v>4</v>
      </c>
      <c r="V4741" s="15">
        <v>9</v>
      </c>
      <c r="W4741" t="s">
        <v>23</v>
      </c>
    </row>
    <row r="4742" spans="1:23">
      <c r="A4742" t="s">
        <v>4787</v>
      </c>
      <c r="B4742">
        <v>19.066749000000002</v>
      </c>
      <c r="C4742" s="15">
        <v>72.988944000000004</v>
      </c>
      <c r="D4742" s="2" t="s">
        <v>9738</v>
      </c>
      <c r="E4742" s="14" t="s">
        <v>5079</v>
      </c>
      <c r="F4742" s="14" t="e" vm="11">
        <v>#VALUE!</v>
      </c>
      <c r="G4742" s="2" t="str">
        <f>_xlfn.XLOOKUP(E4742,missing_cities!$Q$2:$Q$56,missing_cities!$R$2:$R$56,"Not Found",0)</f>
        <v>India</v>
      </c>
      <c r="H4742" t="str">
        <f>_xlfn.XLOOKUP(E4742,missing_cities!$Q$2:$Q$56,missing_cities!$S$2:$S$56,"Not Found",0)</f>
        <v>Asia</v>
      </c>
      <c r="I4742" t="s">
        <v>3449</v>
      </c>
      <c r="J4742" s="15">
        <v>0.2</v>
      </c>
      <c r="K4742" t="s">
        <v>34</v>
      </c>
      <c r="L4742" s="15" t="str">
        <f t="shared" si="148"/>
        <v>6:00-22:00</v>
      </c>
      <c r="M4742" s="16">
        <f t="shared" si="149"/>
        <v>0.67</v>
      </c>
      <c r="N4742" s="15">
        <v>7.11</v>
      </c>
      <c r="O4742" s="15">
        <v>36</v>
      </c>
      <c r="P4742" t="s">
        <v>37</v>
      </c>
      <c r="Q4742">
        <v>350</v>
      </c>
      <c r="R4742" t="s">
        <v>21</v>
      </c>
      <c r="S4742">
        <v>2023</v>
      </c>
      <c r="T4742" t="s">
        <v>22</v>
      </c>
      <c r="U4742" s="15">
        <v>4.4000000000000004</v>
      </c>
      <c r="V4742" s="15">
        <v>4</v>
      </c>
      <c r="W4742" t="s">
        <v>27</v>
      </c>
    </row>
    <row r="4743" spans="1:23">
      <c r="A4743" t="s">
        <v>4788</v>
      </c>
      <c r="B4743">
        <v>19.435663000000002</v>
      </c>
      <c r="C4743" s="15">
        <v>-99.015012999999996</v>
      </c>
      <c r="D4743" s="2" t="s">
        <v>9739</v>
      </c>
      <c r="E4743" s="14" t="s">
        <v>5119</v>
      </c>
      <c r="F4743" s="14" t="e" vm="13">
        <v>#VALUE!</v>
      </c>
      <c r="G4743" s="2" t="str">
        <f>_xlfn.XLOOKUP(E4743,missing_cities!$Q$2:$Q$56,missing_cities!$R$2:$R$56,"Not Found",0)</f>
        <v>Mexico</v>
      </c>
      <c r="H4743" t="str">
        <f>_xlfn.XLOOKUP(E4743,missing_cities!$Q$2:$Q$56,missing_cities!$S$2:$S$56,"Not Found",0)</f>
        <v>North America</v>
      </c>
      <c r="I4743" t="s">
        <v>3449</v>
      </c>
      <c r="J4743" s="15">
        <v>0.19</v>
      </c>
      <c r="K4743" t="s">
        <v>34</v>
      </c>
      <c r="L4743" s="15" t="str">
        <f t="shared" si="148"/>
        <v>6:00-22:00</v>
      </c>
      <c r="M4743" s="16">
        <f t="shared" si="149"/>
        <v>0.67</v>
      </c>
      <c r="N4743" s="15">
        <v>3.39</v>
      </c>
      <c r="O4743" s="15">
        <v>33</v>
      </c>
      <c r="P4743" t="s">
        <v>39</v>
      </c>
      <c r="Q4743">
        <v>50</v>
      </c>
      <c r="R4743" t="s">
        <v>81</v>
      </c>
      <c r="S4743">
        <v>2021</v>
      </c>
      <c r="T4743" t="s">
        <v>31</v>
      </c>
      <c r="U4743" s="15">
        <v>4.8</v>
      </c>
      <c r="V4743" s="15">
        <v>4</v>
      </c>
      <c r="W4743" t="s">
        <v>27</v>
      </c>
    </row>
    <row r="4744" spans="1:23">
      <c r="A4744" t="s">
        <v>4789</v>
      </c>
      <c r="B4744">
        <v>19.036490000000001</v>
      </c>
      <c r="C4744" s="15">
        <v>72.876531</v>
      </c>
      <c r="D4744" s="2" t="s">
        <v>9740</v>
      </c>
      <c r="E4744" s="14" t="s">
        <v>5079</v>
      </c>
      <c r="F4744" s="14" t="e" vm="11">
        <v>#VALUE!</v>
      </c>
      <c r="G4744" s="2" t="str">
        <f>_xlfn.XLOOKUP(E4744,missing_cities!$Q$2:$Q$56,missing_cities!$R$2:$R$56,"Not Found",0)</f>
        <v>India</v>
      </c>
      <c r="H4744" t="str">
        <f>_xlfn.XLOOKUP(E4744,missing_cities!$Q$2:$Q$56,missing_cities!$S$2:$S$56,"Not Found",0)</f>
        <v>Asia</v>
      </c>
      <c r="I4744" t="s">
        <v>3449</v>
      </c>
      <c r="J4744" s="15">
        <v>0.19</v>
      </c>
      <c r="K4744" t="s">
        <v>34</v>
      </c>
      <c r="L4744" s="15" t="str">
        <f t="shared" si="148"/>
        <v>6:00-22:00</v>
      </c>
      <c r="M4744" s="16">
        <f t="shared" si="149"/>
        <v>0.67</v>
      </c>
      <c r="N4744" s="15">
        <v>18.34</v>
      </c>
      <c r="O4744" s="15">
        <v>99</v>
      </c>
      <c r="P4744" t="s">
        <v>25</v>
      </c>
      <c r="Q4744">
        <v>22</v>
      </c>
      <c r="R4744" t="s">
        <v>40</v>
      </c>
      <c r="S4744">
        <v>2013</v>
      </c>
      <c r="T4744" t="s">
        <v>22</v>
      </c>
      <c r="U4744" s="15">
        <v>4.4000000000000004</v>
      </c>
      <c r="V4744" s="15">
        <v>1</v>
      </c>
      <c r="W4744" t="s">
        <v>27</v>
      </c>
    </row>
    <row r="4745" spans="1:23">
      <c r="A4745" t="s">
        <v>4790</v>
      </c>
      <c r="B4745">
        <v>55.842539000000002</v>
      </c>
      <c r="C4745" s="15">
        <v>37.614131999999998</v>
      </c>
      <c r="D4745" s="2" t="s">
        <v>9741</v>
      </c>
      <c r="E4745" s="14" t="s">
        <v>5052</v>
      </c>
      <c r="F4745" s="14" t="e" vm="2">
        <v>#VALUE!</v>
      </c>
      <c r="G4745" s="2" t="str">
        <f>_xlfn.XLOOKUP(E4745,missing_cities!$Q$2:$Q$56,missing_cities!$R$2:$R$56,"Not Found",0)</f>
        <v>Russia</v>
      </c>
      <c r="H4745" t="str">
        <f>_xlfn.XLOOKUP(E4745,missing_cities!$Q$2:$Q$56,missing_cities!$S$2:$S$56,"Not Found",0)</f>
        <v>Europe</v>
      </c>
      <c r="I4745" t="s">
        <v>3449</v>
      </c>
      <c r="J4745" s="15">
        <v>0.37</v>
      </c>
      <c r="K4745" t="s">
        <v>19</v>
      </c>
      <c r="L4745" s="15" t="str">
        <f t="shared" si="148"/>
        <v>9:00-18:00</v>
      </c>
      <c r="M4745" s="16">
        <f t="shared" si="149"/>
        <v>0.37</v>
      </c>
      <c r="N4745" s="15">
        <v>7.49</v>
      </c>
      <c r="O4745" s="15">
        <v>76</v>
      </c>
      <c r="P4745" t="s">
        <v>25</v>
      </c>
      <c r="Q4745">
        <v>50</v>
      </c>
      <c r="R4745" t="s">
        <v>46</v>
      </c>
      <c r="S4745">
        <v>2012</v>
      </c>
      <c r="T4745" t="s">
        <v>31</v>
      </c>
      <c r="U4745" s="15">
        <v>4.0999999999999996</v>
      </c>
      <c r="V4745" s="15">
        <v>1</v>
      </c>
      <c r="W4745" t="s">
        <v>23</v>
      </c>
    </row>
    <row r="4746" spans="1:23">
      <c r="A4746" t="s">
        <v>4791</v>
      </c>
      <c r="B4746">
        <v>25.271414</v>
      </c>
      <c r="C4746" s="15">
        <v>55.274695999999999</v>
      </c>
      <c r="D4746" s="2" t="s">
        <v>9742</v>
      </c>
      <c r="E4746" s="14" t="s">
        <v>5076</v>
      </c>
      <c r="F4746" s="14" t="e" vm="10">
        <v>#VALUE!</v>
      </c>
      <c r="G4746" s="2" t="str">
        <f>_xlfn.XLOOKUP(E4746,missing_cities!$Q$2:$Q$56,missing_cities!$R$2:$R$56,"Not Found",0)</f>
        <v>United Arab Emirates</v>
      </c>
      <c r="H4746" t="str">
        <f>_xlfn.XLOOKUP(E4746,missing_cities!$Q$2:$Q$56,missing_cities!$S$2:$S$56,"Not Found",0)</f>
        <v>Asia</v>
      </c>
      <c r="I4746" t="s">
        <v>3449</v>
      </c>
      <c r="J4746" s="15">
        <v>0.37</v>
      </c>
      <c r="K4746" s="1">
        <v>45862</v>
      </c>
      <c r="L4746" s="15" t="str">
        <f t="shared" si="148"/>
        <v>9.00-21.00</v>
      </c>
      <c r="M4746" s="16">
        <f t="shared" si="149"/>
        <v>12</v>
      </c>
      <c r="N4746" s="15">
        <v>5.83</v>
      </c>
      <c r="O4746" s="15">
        <v>92</v>
      </c>
      <c r="P4746" t="s">
        <v>37</v>
      </c>
      <c r="Q4746">
        <v>50</v>
      </c>
      <c r="R4746" t="s">
        <v>26</v>
      </c>
      <c r="S4746">
        <v>2018</v>
      </c>
      <c r="T4746" t="s">
        <v>31</v>
      </c>
      <c r="U4746" s="15">
        <v>4.8</v>
      </c>
      <c r="V4746" s="15">
        <v>4</v>
      </c>
      <c r="W4746" t="s">
        <v>32</v>
      </c>
    </row>
    <row r="4747" spans="1:23">
      <c r="A4747" t="s">
        <v>4792</v>
      </c>
      <c r="B4747">
        <v>-23.655816999999999</v>
      </c>
      <c r="C4747" s="15">
        <v>-46.548381999999997</v>
      </c>
      <c r="D4747" s="2" t="s">
        <v>9743</v>
      </c>
      <c r="E4747" s="14" t="s">
        <v>5067</v>
      </c>
      <c r="F4747" s="14" t="e" vm="7">
        <v>#VALUE!</v>
      </c>
      <c r="G4747" s="2" t="str">
        <f>_xlfn.XLOOKUP(E4747,missing_cities!$Q$2:$Q$56,missing_cities!$R$2:$R$56,"Not Found",0)</f>
        <v>Brazil</v>
      </c>
      <c r="H4747" t="str">
        <f>_xlfn.XLOOKUP(E4747,missing_cities!$Q$2:$Q$56,missing_cities!$S$2:$S$56,"Not Found",0)</f>
        <v>South America</v>
      </c>
      <c r="I4747" t="s">
        <v>3449</v>
      </c>
      <c r="J4747" s="15">
        <v>0.14000000000000001</v>
      </c>
      <c r="K4747" s="1">
        <v>45862</v>
      </c>
      <c r="L4747" s="15" t="str">
        <f t="shared" si="148"/>
        <v>9.00-21.00</v>
      </c>
      <c r="M4747" s="16">
        <f t="shared" si="149"/>
        <v>12</v>
      </c>
      <c r="N4747" s="15">
        <v>14.69</v>
      </c>
      <c r="O4747" s="15">
        <v>52</v>
      </c>
      <c r="P4747" t="s">
        <v>39</v>
      </c>
      <c r="Q4747">
        <v>22</v>
      </c>
      <c r="R4747" t="s">
        <v>132</v>
      </c>
      <c r="S4747">
        <v>2016</v>
      </c>
      <c r="T4747" t="s">
        <v>31</v>
      </c>
      <c r="U4747" s="15">
        <v>4.8</v>
      </c>
      <c r="V4747" s="15">
        <v>5</v>
      </c>
      <c r="W4747" t="s">
        <v>32</v>
      </c>
    </row>
    <row r="4748" spans="1:23">
      <c r="A4748" t="s">
        <v>4793</v>
      </c>
      <c r="B4748">
        <v>19.430315</v>
      </c>
      <c r="C4748" s="15">
        <v>-99.070267000000001</v>
      </c>
      <c r="D4748" s="2" t="s">
        <v>9744</v>
      </c>
      <c r="E4748" s="14" t="s">
        <v>5119</v>
      </c>
      <c r="F4748" s="14" t="e" vm="13">
        <v>#VALUE!</v>
      </c>
      <c r="G4748" s="2" t="str">
        <f>_xlfn.XLOOKUP(E4748,missing_cities!$Q$2:$Q$56,missing_cities!$R$2:$R$56,"Not Found",0)</f>
        <v>Mexico</v>
      </c>
      <c r="H4748" t="str">
        <f>_xlfn.XLOOKUP(E4748,missing_cities!$Q$2:$Q$56,missing_cities!$S$2:$S$56,"Not Found",0)</f>
        <v>North America</v>
      </c>
      <c r="I4748" t="s">
        <v>3449</v>
      </c>
      <c r="J4748" s="15">
        <v>0.14000000000000001</v>
      </c>
      <c r="K4748" t="s">
        <v>19</v>
      </c>
      <c r="L4748" s="15" t="str">
        <f t="shared" si="148"/>
        <v>9:00-18:00</v>
      </c>
      <c r="M4748" s="16">
        <f t="shared" si="149"/>
        <v>0.37</v>
      </c>
      <c r="N4748" s="15">
        <v>9.36</v>
      </c>
      <c r="O4748" s="15">
        <v>81</v>
      </c>
      <c r="P4748" t="s">
        <v>25</v>
      </c>
      <c r="Q4748">
        <v>350</v>
      </c>
      <c r="R4748" t="s">
        <v>42</v>
      </c>
      <c r="S4748">
        <v>2011</v>
      </c>
      <c r="T4748" t="s">
        <v>22</v>
      </c>
      <c r="U4748" s="15">
        <v>4.3</v>
      </c>
      <c r="V4748" s="15">
        <v>1</v>
      </c>
      <c r="W4748" t="s">
        <v>32</v>
      </c>
    </row>
    <row r="4749" spans="1:23">
      <c r="A4749" t="s">
        <v>4794</v>
      </c>
      <c r="B4749">
        <v>-33.845976</v>
      </c>
      <c r="C4749" s="15">
        <v>18.590271000000001</v>
      </c>
      <c r="D4749" s="2" t="s">
        <v>9745</v>
      </c>
      <c r="E4749" s="14" t="s">
        <v>5085</v>
      </c>
      <c r="F4749" s="14" t="e" vm="12">
        <v>#VALUE!</v>
      </c>
      <c r="G4749" s="2" t="str">
        <f>_xlfn.XLOOKUP(E4749,missing_cities!$Q$2:$Q$56,missing_cities!$R$2:$R$56,"Not Found",0)</f>
        <v>South Africa</v>
      </c>
      <c r="H4749" t="str">
        <f>_xlfn.XLOOKUP(E4749,missing_cities!$Q$2:$Q$56,missing_cities!$S$2:$S$56,"Not Found",0)</f>
        <v>Africa</v>
      </c>
      <c r="I4749" t="s">
        <v>3449</v>
      </c>
      <c r="J4749" s="15">
        <v>0.36</v>
      </c>
      <c r="K4749" s="1">
        <v>45862</v>
      </c>
      <c r="L4749" s="15" t="str">
        <f t="shared" si="148"/>
        <v>9.00-21.00</v>
      </c>
      <c r="M4749" s="16">
        <f t="shared" si="149"/>
        <v>12</v>
      </c>
      <c r="N4749" s="15">
        <v>1.29</v>
      </c>
      <c r="O4749" s="15">
        <v>13</v>
      </c>
      <c r="P4749" t="s">
        <v>29</v>
      </c>
      <c r="Q4749">
        <v>150</v>
      </c>
      <c r="R4749" t="s">
        <v>37</v>
      </c>
      <c r="S4749">
        <v>2016</v>
      </c>
      <c r="T4749" t="s">
        <v>22</v>
      </c>
      <c r="U4749" s="15">
        <v>3.7</v>
      </c>
      <c r="V4749" s="15">
        <v>1</v>
      </c>
      <c r="W4749" t="s">
        <v>32</v>
      </c>
    </row>
    <row r="4750" spans="1:23">
      <c r="A4750" t="s">
        <v>4795</v>
      </c>
      <c r="B4750">
        <v>73.810736000000006</v>
      </c>
      <c r="C4750" s="15">
        <v>-55.068080999999999</v>
      </c>
      <c r="D4750" s="2" t="s">
        <v>9746</v>
      </c>
      <c r="E4750" s="14">
        <f>_xlfn.XLOOKUP(C4750,missing_cities!B:B,missing_cities!C:C,"Not Found",0)</f>
        <v>0</v>
      </c>
      <c r="F4750" s="14" t="s">
        <v>9990</v>
      </c>
      <c r="G4750" s="2" t="str">
        <f>_xlfn.XLOOKUP(E4750,missing_cities!$Q$2:$Q$56,missing_cities!$R$2:$R$56,"Not Found",0)</f>
        <v>Not Found</v>
      </c>
      <c r="H4750" t="str">
        <f>_xlfn.XLOOKUP(E4750,missing_cities!$Q$2:$Q$56,missing_cities!$S$2:$S$56,"Not Found",0)</f>
        <v>Not Found</v>
      </c>
      <c r="I4750" t="s">
        <v>3449</v>
      </c>
      <c r="J4750" s="15">
        <v>0.21</v>
      </c>
      <c r="K4750" t="s">
        <v>19</v>
      </c>
      <c r="L4750" s="15" t="str">
        <f t="shared" si="148"/>
        <v>9:00-18:00</v>
      </c>
      <c r="M4750" s="16">
        <f t="shared" si="149"/>
        <v>0.37</v>
      </c>
      <c r="N4750" s="15">
        <v>10.29</v>
      </c>
      <c r="O4750" s="15">
        <v>26</v>
      </c>
      <c r="P4750" t="s">
        <v>29</v>
      </c>
      <c r="Q4750">
        <v>150</v>
      </c>
      <c r="R4750" t="s">
        <v>76</v>
      </c>
      <c r="S4750">
        <v>2023</v>
      </c>
      <c r="T4750" t="s">
        <v>31</v>
      </c>
      <c r="U4750" s="15">
        <v>4.3</v>
      </c>
      <c r="V4750" s="15">
        <v>7</v>
      </c>
      <c r="W4750" t="s">
        <v>23</v>
      </c>
    </row>
    <row r="4751" spans="1:23">
      <c r="A4751" t="s">
        <v>4796</v>
      </c>
      <c r="B4751">
        <v>37.700425000000003</v>
      </c>
      <c r="C4751" s="15">
        <v>-122.346493</v>
      </c>
      <c r="D4751" s="2" t="s">
        <v>9747</v>
      </c>
      <c r="E4751" s="14" t="s">
        <v>5061</v>
      </c>
      <c r="F4751" s="14" t="e" vm="5">
        <v>#VALUE!</v>
      </c>
      <c r="G4751" s="2" t="str">
        <f>_xlfn.XLOOKUP(E4751,missing_cities!$Q$2:$Q$56,missing_cities!$R$2:$R$56,"Not Found",0)</f>
        <v>United States</v>
      </c>
      <c r="H4751" t="str">
        <f>_xlfn.XLOOKUP(E4751,missing_cities!$Q$2:$Q$56,missing_cities!$S$2:$S$56,"Not Found",0)</f>
        <v>North America</v>
      </c>
      <c r="I4751" t="s">
        <v>3449</v>
      </c>
      <c r="J4751" s="15">
        <v>0.49</v>
      </c>
      <c r="K4751" s="1">
        <v>45862</v>
      </c>
      <c r="L4751" s="15" t="str">
        <f t="shared" si="148"/>
        <v>9.00-21.00</v>
      </c>
      <c r="M4751" s="16">
        <f t="shared" si="149"/>
        <v>12</v>
      </c>
      <c r="N4751" s="15">
        <v>5.3</v>
      </c>
      <c r="O4751" s="15">
        <v>25</v>
      </c>
      <c r="P4751" t="s">
        <v>37</v>
      </c>
      <c r="Q4751">
        <v>50</v>
      </c>
      <c r="R4751" t="s">
        <v>37</v>
      </c>
      <c r="S4751">
        <v>2012</v>
      </c>
      <c r="T4751" t="s">
        <v>31</v>
      </c>
      <c r="U4751" s="15">
        <v>4.7</v>
      </c>
      <c r="V4751" s="15">
        <v>5</v>
      </c>
      <c r="W4751" t="s">
        <v>27</v>
      </c>
    </row>
    <row r="4752" spans="1:23">
      <c r="A4752" t="s">
        <v>4797</v>
      </c>
      <c r="B4752">
        <v>41.939183999999997</v>
      </c>
      <c r="C4752" s="15">
        <v>-87.613952999999995</v>
      </c>
      <c r="D4752" s="2" t="s">
        <v>9748</v>
      </c>
      <c r="E4752" s="14" t="s">
        <v>5065</v>
      </c>
      <c r="F4752" s="14" t="e" vm="5">
        <v>#VALUE!</v>
      </c>
      <c r="G4752" s="2" t="str">
        <f>_xlfn.XLOOKUP(E4752,missing_cities!$Q$2:$Q$56,missing_cities!$R$2:$R$56,"Not Found",0)</f>
        <v>United States</v>
      </c>
      <c r="H4752" t="str">
        <f>_xlfn.XLOOKUP(E4752,missing_cities!$Q$2:$Q$56,missing_cities!$S$2:$S$56,"Not Found",0)</f>
        <v>North America</v>
      </c>
      <c r="I4752" t="s">
        <v>3449</v>
      </c>
      <c r="J4752" s="15">
        <v>0.15</v>
      </c>
      <c r="K4752" s="1">
        <v>45862</v>
      </c>
      <c r="L4752" s="15" t="str">
        <f t="shared" si="148"/>
        <v>9.00-21.00</v>
      </c>
      <c r="M4752" s="16">
        <f t="shared" si="149"/>
        <v>12</v>
      </c>
      <c r="N4752" s="15">
        <v>0.82</v>
      </c>
      <c r="O4752" s="15">
        <v>54</v>
      </c>
      <c r="P4752" t="s">
        <v>37</v>
      </c>
      <c r="Q4752">
        <v>350</v>
      </c>
      <c r="R4752" t="s">
        <v>35</v>
      </c>
      <c r="S4752">
        <v>2021</v>
      </c>
      <c r="T4752" t="s">
        <v>31</v>
      </c>
      <c r="U4752" s="15">
        <v>4.9000000000000004</v>
      </c>
      <c r="V4752" s="15">
        <v>8</v>
      </c>
      <c r="W4752" t="s">
        <v>23</v>
      </c>
    </row>
    <row r="4753" spans="1:23">
      <c r="A4753" t="s">
        <v>4798</v>
      </c>
      <c r="B4753">
        <v>52.592281</v>
      </c>
      <c r="C4753" s="15">
        <v>13.307090000000001</v>
      </c>
      <c r="D4753" s="2" t="s">
        <v>9749</v>
      </c>
      <c r="E4753" s="14" t="s">
        <v>5057</v>
      </c>
      <c r="F4753" s="14" t="e" vm="3">
        <v>#VALUE!</v>
      </c>
      <c r="G4753" s="2" t="str">
        <f>_xlfn.XLOOKUP(E4753,missing_cities!$Q$2:$Q$56,missing_cities!$R$2:$R$56,"Not Found",0)</f>
        <v>Germany</v>
      </c>
      <c r="H4753" t="str">
        <f>_xlfn.XLOOKUP(E4753,missing_cities!$Q$2:$Q$56,missing_cities!$S$2:$S$56,"Not Found",0)</f>
        <v>Europe</v>
      </c>
      <c r="I4753" t="s">
        <v>3449</v>
      </c>
      <c r="J4753" s="15">
        <v>0.28000000000000003</v>
      </c>
      <c r="K4753" s="1">
        <v>45862</v>
      </c>
      <c r="L4753" s="15" t="str">
        <f t="shared" si="148"/>
        <v>9.00-21.00</v>
      </c>
      <c r="M4753" s="16">
        <f t="shared" si="149"/>
        <v>12</v>
      </c>
      <c r="N4753" s="15">
        <v>3.86</v>
      </c>
      <c r="O4753" s="15">
        <v>97</v>
      </c>
      <c r="P4753" t="s">
        <v>20</v>
      </c>
      <c r="Q4753">
        <v>150</v>
      </c>
      <c r="R4753" t="s">
        <v>74</v>
      </c>
      <c r="S4753">
        <v>2020</v>
      </c>
      <c r="T4753" t="s">
        <v>31</v>
      </c>
      <c r="U4753" s="15">
        <v>3.6</v>
      </c>
      <c r="V4753" s="15">
        <v>7</v>
      </c>
      <c r="W4753" t="s">
        <v>27</v>
      </c>
    </row>
    <row r="4754" spans="1:23">
      <c r="A4754" t="s">
        <v>4799</v>
      </c>
      <c r="B4754">
        <v>-23.560148000000002</v>
      </c>
      <c r="C4754" s="15">
        <v>-46.605573999999997</v>
      </c>
      <c r="D4754" s="2" t="s">
        <v>9750</v>
      </c>
      <c r="E4754" s="14" t="s">
        <v>5067</v>
      </c>
      <c r="F4754" s="14" t="e" vm="7">
        <v>#VALUE!</v>
      </c>
      <c r="G4754" s="2" t="str">
        <f>_xlfn.XLOOKUP(E4754,missing_cities!$Q$2:$Q$56,missing_cities!$R$2:$R$56,"Not Found",0)</f>
        <v>Brazil</v>
      </c>
      <c r="H4754" t="str">
        <f>_xlfn.XLOOKUP(E4754,missing_cities!$Q$2:$Q$56,missing_cities!$S$2:$S$56,"Not Found",0)</f>
        <v>South America</v>
      </c>
      <c r="I4754" t="s">
        <v>3449</v>
      </c>
      <c r="J4754" s="15">
        <v>0.25</v>
      </c>
      <c r="K4754" t="s">
        <v>19</v>
      </c>
      <c r="L4754" s="15" t="str">
        <f t="shared" si="148"/>
        <v>9:00-18:00</v>
      </c>
      <c r="M4754" s="16">
        <f t="shared" si="149"/>
        <v>0.37</v>
      </c>
      <c r="N4754" s="15">
        <v>5.54</v>
      </c>
      <c r="O4754" s="15">
        <v>34</v>
      </c>
      <c r="P4754" t="s">
        <v>25</v>
      </c>
      <c r="Q4754">
        <v>22</v>
      </c>
      <c r="R4754" t="s">
        <v>97</v>
      </c>
      <c r="S4754">
        <v>2013</v>
      </c>
      <c r="T4754" t="s">
        <v>31</v>
      </c>
      <c r="U4754" s="15">
        <v>4.4000000000000004</v>
      </c>
      <c r="V4754" s="15">
        <v>9</v>
      </c>
      <c r="W4754" t="s">
        <v>32</v>
      </c>
    </row>
    <row r="4755" spans="1:23">
      <c r="A4755" t="s">
        <v>4800</v>
      </c>
      <c r="B4755">
        <v>43.733356000000001</v>
      </c>
      <c r="C4755" s="15">
        <v>-79.487658999999994</v>
      </c>
      <c r="D4755" s="2" t="s">
        <v>9751</v>
      </c>
      <c r="E4755" s="14" t="s">
        <v>5050</v>
      </c>
      <c r="F4755" s="14" t="e" vm="1">
        <v>#VALUE!</v>
      </c>
      <c r="G4755" s="2" t="str">
        <f>_xlfn.XLOOKUP(E4755,missing_cities!$Q$2:$Q$56,missing_cities!$R$2:$R$56,"Not Found",0)</f>
        <v>Canada</v>
      </c>
      <c r="H4755" t="str">
        <f>_xlfn.XLOOKUP(E4755,missing_cities!$Q$2:$Q$56,missing_cities!$S$2:$S$56,"Not Found",0)</f>
        <v>North America</v>
      </c>
      <c r="I4755" t="s">
        <v>3449</v>
      </c>
      <c r="J4755" s="15">
        <v>0.31</v>
      </c>
      <c r="K4755" s="1">
        <v>45862</v>
      </c>
      <c r="L4755" s="15" t="str">
        <f t="shared" si="148"/>
        <v>9.00-21.00</v>
      </c>
      <c r="M4755" s="16">
        <f t="shared" si="149"/>
        <v>12</v>
      </c>
      <c r="N4755" s="15">
        <v>7.69</v>
      </c>
      <c r="O4755" s="15">
        <v>50</v>
      </c>
      <c r="P4755" t="s">
        <v>29</v>
      </c>
      <c r="Q4755">
        <v>150</v>
      </c>
      <c r="R4755" t="s">
        <v>48</v>
      </c>
      <c r="S4755">
        <v>2014</v>
      </c>
      <c r="T4755" t="s">
        <v>31</v>
      </c>
      <c r="U4755" s="15">
        <v>4.5999999999999996</v>
      </c>
      <c r="V4755" s="15">
        <v>8</v>
      </c>
      <c r="W4755" t="s">
        <v>23</v>
      </c>
    </row>
    <row r="4756" spans="1:23">
      <c r="A4756" t="s">
        <v>4801</v>
      </c>
      <c r="B4756">
        <v>-3.0320939999999998</v>
      </c>
      <c r="C4756" s="15">
        <v>87.998451000000003</v>
      </c>
      <c r="D4756" s="2" t="s">
        <v>9752</v>
      </c>
      <c r="E4756" s="14" t="str">
        <f>_xlfn.XLOOKUP(C4756,missing_cities!B:B,missing_cities!C:C,"Not Found",0)</f>
        <v>Error</v>
      </c>
      <c r="F4756" s="14" t="s">
        <v>9987</v>
      </c>
      <c r="G4756" s="2" t="str">
        <f>_xlfn.XLOOKUP(E4756,missing_cities!$Q$2:$Q$56,missing_cities!$R$2:$R$56,"Not Found",0)</f>
        <v>Error</v>
      </c>
      <c r="H4756" t="str">
        <f>_xlfn.XLOOKUP(E4756,missing_cities!$Q$2:$Q$56,missing_cities!$S$2:$S$56,"Not Found",0)</f>
        <v>Error</v>
      </c>
      <c r="I4756" t="s">
        <v>3449</v>
      </c>
      <c r="J4756" s="15">
        <v>0.22</v>
      </c>
      <c r="K4756" t="s">
        <v>19</v>
      </c>
      <c r="L4756" s="15" t="str">
        <f t="shared" si="148"/>
        <v>9:00-18:00</v>
      </c>
      <c r="M4756" s="16">
        <f t="shared" si="149"/>
        <v>0.37</v>
      </c>
      <c r="N4756" s="15">
        <v>5.79</v>
      </c>
      <c r="O4756" s="15">
        <v>45</v>
      </c>
      <c r="P4756" t="s">
        <v>39</v>
      </c>
      <c r="Q4756">
        <v>350</v>
      </c>
      <c r="R4756" t="s">
        <v>132</v>
      </c>
      <c r="S4756">
        <v>2021</v>
      </c>
      <c r="T4756" t="s">
        <v>22</v>
      </c>
      <c r="U4756" s="15">
        <v>5</v>
      </c>
      <c r="V4756" s="15">
        <v>7</v>
      </c>
      <c r="W4756" t="s">
        <v>27</v>
      </c>
    </row>
    <row r="4757" spans="1:23">
      <c r="A4757" t="s">
        <v>4802</v>
      </c>
      <c r="B4757">
        <v>-33.758167999999998</v>
      </c>
      <c r="C4757" s="15">
        <v>18.474059</v>
      </c>
      <c r="D4757" s="2" t="s">
        <v>9753</v>
      </c>
      <c r="E4757" s="14" t="s">
        <v>5085</v>
      </c>
      <c r="F4757" s="14" t="e" vm="12">
        <v>#VALUE!</v>
      </c>
      <c r="G4757" s="2" t="str">
        <f>_xlfn.XLOOKUP(E4757,missing_cities!$Q$2:$Q$56,missing_cities!$R$2:$R$56,"Not Found",0)</f>
        <v>South Africa</v>
      </c>
      <c r="H4757" t="str">
        <f>_xlfn.XLOOKUP(E4757,missing_cities!$Q$2:$Q$56,missing_cities!$S$2:$S$56,"Not Found",0)</f>
        <v>Africa</v>
      </c>
      <c r="I4757" t="s">
        <v>3449</v>
      </c>
      <c r="J4757" s="15">
        <v>0.28000000000000003</v>
      </c>
      <c r="K4757" t="s">
        <v>19</v>
      </c>
      <c r="L4757" s="15" t="str">
        <f t="shared" si="148"/>
        <v>9:00-18:00</v>
      </c>
      <c r="M4757" s="16">
        <f t="shared" si="149"/>
        <v>0.37</v>
      </c>
      <c r="N4757" s="15">
        <v>10.55</v>
      </c>
      <c r="O4757" s="15">
        <v>99</v>
      </c>
      <c r="P4757" t="s">
        <v>29</v>
      </c>
      <c r="Q4757">
        <v>22</v>
      </c>
      <c r="R4757" t="s">
        <v>42</v>
      </c>
      <c r="S4757">
        <v>2019</v>
      </c>
      <c r="T4757" t="s">
        <v>31</v>
      </c>
      <c r="U4757" s="15">
        <v>3.9</v>
      </c>
      <c r="V4757" s="15">
        <v>3</v>
      </c>
      <c r="W4757" t="s">
        <v>23</v>
      </c>
    </row>
    <row r="4758" spans="1:23">
      <c r="A4758" t="s">
        <v>4803</v>
      </c>
      <c r="B4758">
        <v>25.286459000000001</v>
      </c>
      <c r="C4758" s="15">
        <v>55.397711999999999</v>
      </c>
      <c r="D4758" s="2" t="s">
        <v>9754</v>
      </c>
      <c r="E4758" s="14" t="s">
        <v>5076</v>
      </c>
      <c r="F4758" s="14" t="e" vm="10">
        <v>#VALUE!</v>
      </c>
      <c r="G4758" s="2" t="str">
        <f>_xlfn.XLOOKUP(E4758,missing_cities!$Q$2:$Q$56,missing_cities!$R$2:$R$56,"Not Found",0)</f>
        <v>United Arab Emirates</v>
      </c>
      <c r="H4758" t="str">
        <f>_xlfn.XLOOKUP(E4758,missing_cities!$Q$2:$Q$56,missing_cities!$S$2:$S$56,"Not Found",0)</f>
        <v>Asia</v>
      </c>
      <c r="I4758" t="s">
        <v>3449</v>
      </c>
      <c r="J4758" s="15">
        <v>0.36</v>
      </c>
      <c r="K4758" t="s">
        <v>19</v>
      </c>
      <c r="L4758" s="15" t="str">
        <f t="shared" si="148"/>
        <v>9:00-18:00</v>
      </c>
      <c r="M4758" s="16">
        <f t="shared" si="149"/>
        <v>0.37</v>
      </c>
      <c r="N4758" s="15">
        <v>11.4</v>
      </c>
      <c r="O4758" s="15">
        <v>31</v>
      </c>
      <c r="P4758" t="s">
        <v>25</v>
      </c>
      <c r="Q4758">
        <v>350</v>
      </c>
      <c r="R4758" t="s">
        <v>76</v>
      </c>
      <c r="S4758">
        <v>2016</v>
      </c>
      <c r="T4758" t="s">
        <v>22</v>
      </c>
      <c r="U4758" s="15">
        <v>3.4</v>
      </c>
      <c r="V4758" s="15">
        <v>8</v>
      </c>
      <c r="W4758" t="s">
        <v>27</v>
      </c>
    </row>
    <row r="4759" spans="1:23">
      <c r="A4759" t="s">
        <v>4804</v>
      </c>
      <c r="B4759">
        <v>-9.6579490000000003</v>
      </c>
      <c r="C4759" s="15">
        <v>-101.26616199999999</v>
      </c>
      <c r="D4759" s="2" t="s">
        <v>6400</v>
      </c>
      <c r="E4759" s="14" t="str">
        <f>_xlfn.XLOOKUP(C4759,missing_cities!B:B,missing_cities!C:C,"Not Found",0)</f>
        <v>Error</v>
      </c>
      <c r="F4759" s="14" t="s">
        <v>9987</v>
      </c>
      <c r="G4759" s="2" t="str">
        <f>_xlfn.XLOOKUP(E4759,missing_cities!$Q$2:$Q$56,missing_cities!$R$2:$R$56,"Not Found",0)</f>
        <v>Error</v>
      </c>
      <c r="H4759" t="str">
        <f>_xlfn.XLOOKUP(E4759,missing_cities!$Q$2:$Q$56,missing_cities!$S$2:$S$56,"Not Found",0)</f>
        <v>Error</v>
      </c>
      <c r="I4759" t="s">
        <v>3449</v>
      </c>
      <c r="J4759" s="15">
        <v>0.17</v>
      </c>
      <c r="K4759" t="s">
        <v>19</v>
      </c>
      <c r="L4759" s="15" t="str">
        <f t="shared" si="148"/>
        <v>9:00-18:00</v>
      </c>
      <c r="M4759" s="16">
        <f t="shared" si="149"/>
        <v>0.37</v>
      </c>
      <c r="N4759" s="15">
        <v>16.73</v>
      </c>
      <c r="O4759" s="15">
        <v>26</v>
      </c>
      <c r="P4759" t="s">
        <v>29</v>
      </c>
      <c r="Q4759">
        <v>150</v>
      </c>
      <c r="R4759" t="s">
        <v>42</v>
      </c>
      <c r="S4759">
        <v>2019</v>
      </c>
      <c r="T4759" t="s">
        <v>22</v>
      </c>
      <c r="U4759" s="15">
        <v>4.7</v>
      </c>
      <c r="V4759" s="15">
        <v>9</v>
      </c>
      <c r="W4759" t="s">
        <v>27</v>
      </c>
    </row>
    <row r="4760" spans="1:23">
      <c r="A4760" t="s">
        <v>4805</v>
      </c>
      <c r="B4760">
        <v>19.194057999999998</v>
      </c>
      <c r="C4760" s="15">
        <v>72.972673</v>
      </c>
      <c r="D4760" s="2" t="s">
        <v>9755</v>
      </c>
      <c r="E4760" s="14" t="s">
        <v>5079</v>
      </c>
      <c r="F4760" s="14" t="e" vm="11">
        <v>#VALUE!</v>
      </c>
      <c r="G4760" s="2" t="str">
        <f>_xlfn.XLOOKUP(E4760,missing_cities!$Q$2:$Q$56,missing_cities!$R$2:$R$56,"Not Found",0)</f>
        <v>India</v>
      </c>
      <c r="H4760" t="str">
        <f>_xlfn.XLOOKUP(E4760,missing_cities!$Q$2:$Q$56,missing_cities!$S$2:$S$56,"Not Found",0)</f>
        <v>Asia</v>
      </c>
      <c r="I4760" t="s">
        <v>3449</v>
      </c>
      <c r="J4760" s="15">
        <v>0.3</v>
      </c>
      <c r="K4760" s="1">
        <v>45862</v>
      </c>
      <c r="L4760" s="15" t="str">
        <f t="shared" si="148"/>
        <v>9.00-21.00</v>
      </c>
      <c r="M4760" s="16">
        <f t="shared" si="149"/>
        <v>12</v>
      </c>
      <c r="N4760" s="15">
        <v>3.97</v>
      </c>
      <c r="O4760" s="15">
        <v>11</v>
      </c>
      <c r="P4760" t="s">
        <v>20</v>
      </c>
      <c r="Q4760">
        <v>50</v>
      </c>
      <c r="R4760" t="s">
        <v>48</v>
      </c>
      <c r="S4760">
        <v>2022</v>
      </c>
      <c r="T4760" t="s">
        <v>31</v>
      </c>
      <c r="U4760" s="15">
        <v>4.9000000000000004</v>
      </c>
      <c r="V4760" s="15">
        <v>3</v>
      </c>
      <c r="W4760" t="s">
        <v>27</v>
      </c>
    </row>
    <row r="4761" spans="1:23">
      <c r="A4761" t="s">
        <v>4806</v>
      </c>
      <c r="B4761">
        <v>25.339969</v>
      </c>
      <c r="C4761" s="15">
        <v>55.219509000000002</v>
      </c>
      <c r="D4761" s="2" t="s">
        <v>9756</v>
      </c>
      <c r="E4761" s="14" t="s">
        <v>5076</v>
      </c>
      <c r="F4761" s="14" t="e" vm="10">
        <v>#VALUE!</v>
      </c>
      <c r="G4761" s="2" t="str">
        <f>_xlfn.XLOOKUP(E4761,missing_cities!$Q$2:$Q$56,missing_cities!$R$2:$R$56,"Not Found",0)</f>
        <v>United Arab Emirates</v>
      </c>
      <c r="H4761" t="str">
        <f>_xlfn.XLOOKUP(E4761,missing_cities!$Q$2:$Q$56,missing_cities!$S$2:$S$56,"Not Found",0)</f>
        <v>Asia</v>
      </c>
      <c r="I4761" t="s">
        <v>3449</v>
      </c>
      <c r="J4761" s="15">
        <v>0.36</v>
      </c>
      <c r="K4761" t="s">
        <v>19</v>
      </c>
      <c r="L4761" s="15" t="str">
        <f t="shared" si="148"/>
        <v>9:00-18:00</v>
      </c>
      <c r="M4761" s="16">
        <f t="shared" si="149"/>
        <v>0.37</v>
      </c>
      <c r="N4761" s="15">
        <v>14.67</v>
      </c>
      <c r="O4761" s="15">
        <v>57</v>
      </c>
      <c r="P4761" t="s">
        <v>25</v>
      </c>
      <c r="Q4761">
        <v>50</v>
      </c>
      <c r="R4761" t="s">
        <v>48</v>
      </c>
      <c r="S4761">
        <v>2011</v>
      </c>
      <c r="T4761" t="s">
        <v>31</v>
      </c>
      <c r="U4761" s="15">
        <v>5</v>
      </c>
      <c r="V4761" s="15">
        <v>10</v>
      </c>
      <c r="W4761" t="s">
        <v>27</v>
      </c>
    </row>
    <row r="4762" spans="1:23">
      <c r="A4762" t="s">
        <v>4807</v>
      </c>
      <c r="B4762">
        <v>-33.804312000000003</v>
      </c>
      <c r="C4762" s="15">
        <v>18.427351000000002</v>
      </c>
      <c r="D4762" s="2" t="s">
        <v>9468</v>
      </c>
      <c r="E4762" s="14" t="s">
        <v>5085</v>
      </c>
      <c r="F4762" s="14" t="e" vm="12">
        <v>#VALUE!</v>
      </c>
      <c r="G4762" s="2" t="str">
        <f>_xlfn.XLOOKUP(E4762,missing_cities!$Q$2:$Q$56,missing_cities!$R$2:$R$56,"Not Found",0)</f>
        <v>South Africa</v>
      </c>
      <c r="H4762" t="str">
        <f>_xlfn.XLOOKUP(E4762,missing_cities!$Q$2:$Q$56,missing_cities!$S$2:$S$56,"Not Found",0)</f>
        <v>Africa</v>
      </c>
      <c r="I4762" t="s">
        <v>3449</v>
      </c>
      <c r="J4762" s="15">
        <v>0.19</v>
      </c>
      <c r="K4762" t="s">
        <v>34</v>
      </c>
      <c r="L4762" s="15" t="str">
        <f t="shared" si="148"/>
        <v>6:00-22:00</v>
      </c>
      <c r="M4762" s="16">
        <f t="shared" si="149"/>
        <v>0.67</v>
      </c>
      <c r="N4762" s="15">
        <v>10.36</v>
      </c>
      <c r="O4762" s="15">
        <v>19</v>
      </c>
      <c r="P4762" t="s">
        <v>25</v>
      </c>
      <c r="Q4762">
        <v>150</v>
      </c>
      <c r="R4762" t="s">
        <v>42</v>
      </c>
      <c r="S4762">
        <v>2023</v>
      </c>
      <c r="T4762" t="s">
        <v>31</v>
      </c>
      <c r="U4762" s="15">
        <v>3.9</v>
      </c>
      <c r="V4762" s="15">
        <v>4</v>
      </c>
      <c r="W4762" t="s">
        <v>27</v>
      </c>
    </row>
    <row r="4763" spans="1:23">
      <c r="A4763" t="s">
        <v>4808</v>
      </c>
      <c r="B4763">
        <v>37.661979000000002</v>
      </c>
      <c r="C4763" s="15">
        <v>127.018141</v>
      </c>
      <c r="D4763" s="2" t="s">
        <v>9757</v>
      </c>
      <c r="E4763" s="14" t="s">
        <v>5063</v>
      </c>
      <c r="F4763" s="14" t="e" vm="6">
        <v>#VALUE!</v>
      </c>
      <c r="G4763" s="2" t="str">
        <f>_xlfn.XLOOKUP(E4763,missing_cities!$Q$2:$Q$56,missing_cities!$R$2:$R$56,"Not Found",0)</f>
        <v>South Korea</v>
      </c>
      <c r="H4763" t="str">
        <f>_xlfn.XLOOKUP(E4763,missing_cities!$Q$2:$Q$56,missing_cities!$S$2:$S$56,"Not Found",0)</f>
        <v>Asia</v>
      </c>
      <c r="I4763" t="s">
        <v>3449</v>
      </c>
      <c r="J4763" s="15">
        <v>0.47</v>
      </c>
      <c r="K4763" t="s">
        <v>19</v>
      </c>
      <c r="L4763" s="15" t="str">
        <f t="shared" si="148"/>
        <v>9:00-18:00</v>
      </c>
      <c r="M4763" s="16">
        <f t="shared" si="149"/>
        <v>0.37</v>
      </c>
      <c r="N4763" s="15">
        <v>14.72</v>
      </c>
      <c r="O4763" s="15">
        <v>63</v>
      </c>
      <c r="P4763" t="s">
        <v>37</v>
      </c>
      <c r="Q4763">
        <v>22</v>
      </c>
      <c r="R4763" t="s">
        <v>37</v>
      </c>
      <c r="S4763">
        <v>2013</v>
      </c>
      <c r="T4763" t="s">
        <v>31</v>
      </c>
      <c r="U4763" s="15">
        <v>4.2</v>
      </c>
      <c r="V4763" s="15">
        <v>4</v>
      </c>
      <c r="W4763" t="s">
        <v>32</v>
      </c>
    </row>
    <row r="4764" spans="1:23">
      <c r="A4764" t="s">
        <v>4809</v>
      </c>
      <c r="B4764">
        <v>5.3846470000000002</v>
      </c>
      <c r="C4764" s="15">
        <v>54.856679</v>
      </c>
      <c r="D4764" s="2" t="s">
        <v>7590</v>
      </c>
      <c r="E4764" s="14" t="str">
        <f>_xlfn.XLOOKUP(C4764,missing_cities!B:B,missing_cities!C:C,"Not Found",0)</f>
        <v>Error</v>
      </c>
      <c r="F4764" s="14" t="s">
        <v>9987</v>
      </c>
      <c r="G4764" s="2" t="str">
        <f>_xlfn.XLOOKUP(E4764,missing_cities!$Q$2:$Q$56,missing_cities!$R$2:$R$56,"Not Found",0)</f>
        <v>Error</v>
      </c>
      <c r="H4764" t="str">
        <f>_xlfn.XLOOKUP(E4764,missing_cities!$Q$2:$Q$56,missing_cities!$S$2:$S$56,"Not Found",0)</f>
        <v>Error</v>
      </c>
      <c r="I4764" t="s">
        <v>3449</v>
      </c>
      <c r="J4764" s="15">
        <v>0.16</v>
      </c>
      <c r="K4764" s="1">
        <v>45862</v>
      </c>
      <c r="L4764" s="15" t="str">
        <f t="shared" si="148"/>
        <v>9.00-21.00</v>
      </c>
      <c r="M4764" s="16">
        <f t="shared" si="149"/>
        <v>12</v>
      </c>
      <c r="N4764" s="15">
        <v>12.48</v>
      </c>
      <c r="O4764" s="15">
        <v>86</v>
      </c>
      <c r="P4764" t="s">
        <v>37</v>
      </c>
      <c r="Q4764">
        <v>350</v>
      </c>
      <c r="R4764" t="s">
        <v>48</v>
      </c>
      <c r="S4764">
        <v>2012</v>
      </c>
      <c r="T4764" t="s">
        <v>31</v>
      </c>
      <c r="U4764" s="15">
        <v>3.7</v>
      </c>
      <c r="V4764" s="15">
        <v>3</v>
      </c>
      <c r="W4764" t="s">
        <v>23</v>
      </c>
    </row>
    <row r="4765" spans="1:23">
      <c r="A4765" t="s">
        <v>4810</v>
      </c>
      <c r="B4765">
        <v>-33.772044999999999</v>
      </c>
      <c r="C4765" s="15">
        <v>151.32628099999999</v>
      </c>
      <c r="D4765" s="2" t="s">
        <v>9758</v>
      </c>
      <c r="E4765" s="14" t="s">
        <v>5069</v>
      </c>
      <c r="F4765" s="14" t="e" vm="8">
        <v>#VALUE!</v>
      </c>
      <c r="G4765" s="2" t="str">
        <f>_xlfn.XLOOKUP(E4765,missing_cities!$Q$2:$Q$56,missing_cities!$R$2:$R$56,"Not Found",0)</f>
        <v>Australia</v>
      </c>
      <c r="H4765" t="str">
        <f>_xlfn.XLOOKUP(E4765,missing_cities!$Q$2:$Q$56,missing_cities!$S$2:$S$56,"Not Found",0)</f>
        <v>Australia</v>
      </c>
      <c r="I4765" t="s">
        <v>3449</v>
      </c>
      <c r="J4765" s="15">
        <v>0.31</v>
      </c>
      <c r="K4765" t="s">
        <v>19</v>
      </c>
      <c r="L4765" s="15" t="str">
        <f t="shared" si="148"/>
        <v>9:00-18:00</v>
      </c>
      <c r="M4765" s="16">
        <f t="shared" si="149"/>
        <v>0.37</v>
      </c>
      <c r="N4765" s="15">
        <v>6.54</v>
      </c>
      <c r="O4765" s="15">
        <v>54</v>
      </c>
      <c r="P4765" t="s">
        <v>29</v>
      </c>
      <c r="Q4765">
        <v>22</v>
      </c>
      <c r="R4765" t="s">
        <v>37</v>
      </c>
      <c r="S4765">
        <v>2020</v>
      </c>
      <c r="T4765" t="s">
        <v>22</v>
      </c>
      <c r="U4765" s="15">
        <v>4.5</v>
      </c>
      <c r="V4765" s="15">
        <v>5</v>
      </c>
      <c r="W4765" t="s">
        <v>27</v>
      </c>
    </row>
    <row r="4766" spans="1:23">
      <c r="A4766" t="s">
        <v>4811</v>
      </c>
      <c r="B4766">
        <v>37.711602999999997</v>
      </c>
      <c r="C4766" s="15">
        <v>-122.382284</v>
      </c>
      <c r="D4766" s="2" t="s">
        <v>9759</v>
      </c>
      <c r="E4766" s="14" t="s">
        <v>5061</v>
      </c>
      <c r="F4766" s="14" t="e" vm="5">
        <v>#VALUE!</v>
      </c>
      <c r="G4766" s="2" t="str">
        <f>_xlfn.XLOOKUP(E4766,missing_cities!$Q$2:$Q$56,missing_cities!$R$2:$R$56,"Not Found",0)</f>
        <v>United States</v>
      </c>
      <c r="H4766" t="str">
        <f>_xlfn.XLOOKUP(E4766,missing_cities!$Q$2:$Q$56,missing_cities!$S$2:$S$56,"Not Found",0)</f>
        <v>North America</v>
      </c>
      <c r="I4766" t="s">
        <v>3449</v>
      </c>
      <c r="J4766" s="15">
        <v>0.39</v>
      </c>
      <c r="K4766" t="s">
        <v>34</v>
      </c>
      <c r="L4766" s="15" t="str">
        <f t="shared" si="148"/>
        <v>6:00-22:00</v>
      </c>
      <c r="M4766" s="16">
        <f t="shared" si="149"/>
        <v>0.67</v>
      </c>
      <c r="N4766" s="15">
        <v>5.4</v>
      </c>
      <c r="O4766" s="15">
        <v>90</v>
      </c>
      <c r="P4766" t="s">
        <v>20</v>
      </c>
      <c r="Q4766">
        <v>350</v>
      </c>
      <c r="R4766" t="s">
        <v>42</v>
      </c>
      <c r="S4766">
        <v>2018</v>
      </c>
      <c r="T4766" t="s">
        <v>22</v>
      </c>
      <c r="U4766" s="15">
        <v>4.0999999999999996</v>
      </c>
      <c r="V4766" s="15">
        <v>3</v>
      </c>
      <c r="W4766" t="s">
        <v>27</v>
      </c>
    </row>
    <row r="4767" spans="1:23">
      <c r="A4767" t="s">
        <v>4812</v>
      </c>
      <c r="B4767">
        <v>52.464613999999997</v>
      </c>
      <c r="C4767" s="15">
        <v>13.373153</v>
      </c>
      <c r="D4767" s="2" t="s">
        <v>9760</v>
      </c>
      <c r="E4767" s="14" t="s">
        <v>5057</v>
      </c>
      <c r="F4767" s="14" t="e" vm="3">
        <v>#VALUE!</v>
      </c>
      <c r="G4767" s="2" t="str">
        <f>_xlfn.XLOOKUP(E4767,missing_cities!$Q$2:$Q$56,missing_cities!$R$2:$R$56,"Not Found",0)</f>
        <v>Germany</v>
      </c>
      <c r="H4767" t="str">
        <f>_xlfn.XLOOKUP(E4767,missing_cities!$Q$2:$Q$56,missing_cities!$S$2:$S$56,"Not Found",0)</f>
        <v>Europe</v>
      </c>
      <c r="I4767" t="s">
        <v>3449</v>
      </c>
      <c r="J4767" s="15">
        <v>0.28000000000000003</v>
      </c>
      <c r="K4767" t="s">
        <v>19</v>
      </c>
      <c r="L4767" s="15" t="str">
        <f t="shared" si="148"/>
        <v>9:00-18:00</v>
      </c>
      <c r="M4767" s="16">
        <f t="shared" si="149"/>
        <v>0.37</v>
      </c>
      <c r="N4767" s="15">
        <v>8.06</v>
      </c>
      <c r="O4767" s="15">
        <v>24</v>
      </c>
      <c r="P4767" t="s">
        <v>37</v>
      </c>
      <c r="Q4767">
        <v>150</v>
      </c>
      <c r="R4767" t="s">
        <v>46</v>
      </c>
      <c r="S4767">
        <v>2013</v>
      </c>
      <c r="T4767" t="s">
        <v>22</v>
      </c>
      <c r="U4767" s="15">
        <v>4</v>
      </c>
      <c r="V4767" s="15">
        <v>5</v>
      </c>
      <c r="W4767" t="s">
        <v>23</v>
      </c>
    </row>
    <row r="4768" spans="1:23">
      <c r="A4768" t="s">
        <v>4813</v>
      </c>
      <c r="B4768">
        <v>37.784897999999998</v>
      </c>
      <c r="C4768" s="15">
        <v>-122.32287100000001</v>
      </c>
      <c r="D4768" s="2" t="s">
        <v>9761</v>
      </c>
      <c r="E4768" s="14" t="s">
        <v>5061</v>
      </c>
      <c r="F4768" s="14" t="e" vm="5">
        <v>#VALUE!</v>
      </c>
      <c r="G4768" s="2" t="str">
        <f>_xlfn.XLOOKUP(E4768,missing_cities!$Q$2:$Q$56,missing_cities!$R$2:$R$56,"Not Found",0)</f>
        <v>United States</v>
      </c>
      <c r="H4768" t="str">
        <f>_xlfn.XLOOKUP(E4768,missing_cities!$Q$2:$Q$56,missing_cities!$S$2:$S$56,"Not Found",0)</f>
        <v>North America</v>
      </c>
      <c r="I4768" t="s">
        <v>3449</v>
      </c>
      <c r="J4768" s="15">
        <v>0.22</v>
      </c>
      <c r="K4768" t="s">
        <v>34</v>
      </c>
      <c r="L4768" s="15" t="str">
        <f t="shared" si="148"/>
        <v>6:00-22:00</v>
      </c>
      <c r="M4768" s="16">
        <f t="shared" si="149"/>
        <v>0.67</v>
      </c>
      <c r="N4768" s="15">
        <v>7.42</v>
      </c>
      <c r="O4768" s="15">
        <v>82</v>
      </c>
      <c r="P4768" t="s">
        <v>37</v>
      </c>
      <c r="Q4768">
        <v>50</v>
      </c>
      <c r="R4768" t="s">
        <v>37</v>
      </c>
      <c r="S4768">
        <v>2023</v>
      </c>
      <c r="T4768" t="s">
        <v>22</v>
      </c>
      <c r="U4768" s="15">
        <v>4.3</v>
      </c>
      <c r="V4768" s="15">
        <v>10</v>
      </c>
      <c r="W4768" t="s">
        <v>23</v>
      </c>
    </row>
    <row r="4769" spans="1:23">
      <c r="A4769" t="s">
        <v>4814</v>
      </c>
      <c r="B4769">
        <v>37.546829000000002</v>
      </c>
      <c r="C4769" s="15">
        <v>126.938996</v>
      </c>
      <c r="D4769" s="2" t="s">
        <v>6993</v>
      </c>
      <c r="E4769" s="14" t="s">
        <v>5063</v>
      </c>
      <c r="F4769" s="14" t="e" vm="6">
        <v>#VALUE!</v>
      </c>
      <c r="G4769" s="2" t="str">
        <f>_xlfn.XLOOKUP(E4769,missing_cities!$Q$2:$Q$56,missing_cities!$R$2:$R$56,"Not Found",0)</f>
        <v>South Korea</v>
      </c>
      <c r="H4769" t="str">
        <f>_xlfn.XLOOKUP(E4769,missing_cities!$Q$2:$Q$56,missing_cities!$S$2:$S$56,"Not Found",0)</f>
        <v>Asia</v>
      </c>
      <c r="I4769" t="s">
        <v>3449</v>
      </c>
      <c r="J4769" s="15">
        <v>0.11</v>
      </c>
      <c r="K4769" s="1">
        <v>45862</v>
      </c>
      <c r="L4769" s="15" t="str">
        <f t="shared" si="148"/>
        <v>9.00-21.00</v>
      </c>
      <c r="M4769" s="16">
        <f t="shared" si="149"/>
        <v>12</v>
      </c>
      <c r="N4769" s="15">
        <v>3.48</v>
      </c>
      <c r="O4769" s="15">
        <v>27</v>
      </c>
      <c r="P4769" t="s">
        <v>37</v>
      </c>
      <c r="Q4769">
        <v>150</v>
      </c>
      <c r="R4769" t="s">
        <v>37</v>
      </c>
      <c r="S4769">
        <v>2015</v>
      </c>
      <c r="T4769" t="s">
        <v>22</v>
      </c>
      <c r="U4769" s="15">
        <v>4.9000000000000004</v>
      </c>
      <c r="V4769" s="15">
        <v>9</v>
      </c>
      <c r="W4769" t="s">
        <v>27</v>
      </c>
    </row>
    <row r="4770" spans="1:23">
      <c r="A4770" t="s">
        <v>4815</v>
      </c>
      <c r="B4770">
        <v>-23.681398000000002</v>
      </c>
      <c r="C4770" s="15">
        <v>-46.533358</v>
      </c>
      <c r="D4770" s="2" t="s">
        <v>9762</v>
      </c>
      <c r="E4770" s="14" t="s">
        <v>5067</v>
      </c>
      <c r="F4770" s="14" t="e" vm="7">
        <v>#VALUE!</v>
      </c>
      <c r="G4770" s="2" t="str">
        <f>_xlfn.XLOOKUP(E4770,missing_cities!$Q$2:$Q$56,missing_cities!$R$2:$R$56,"Not Found",0)</f>
        <v>Brazil</v>
      </c>
      <c r="H4770" t="str">
        <f>_xlfn.XLOOKUP(E4770,missing_cities!$Q$2:$Q$56,missing_cities!$S$2:$S$56,"Not Found",0)</f>
        <v>South America</v>
      </c>
      <c r="I4770" t="s">
        <v>3449</v>
      </c>
      <c r="J4770" s="15">
        <v>0.13</v>
      </c>
      <c r="K4770" s="1">
        <v>45862</v>
      </c>
      <c r="L4770" s="15" t="str">
        <f t="shared" si="148"/>
        <v>9.00-21.00</v>
      </c>
      <c r="M4770" s="16">
        <f t="shared" si="149"/>
        <v>12</v>
      </c>
      <c r="N4770" s="15">
        <v>6.74</v>
      </c>
      <c r="O4770" s="15">
        <v>24</v>
      </c>
      <c r="P4770" t="s">
        <v>29</v>
      </c>
      <c r="Q4770">
        <v>50</v>
      </c>
      <c r="R4770" t="s">
        <v>42</v>
      </c>
      <c r="S4770">
        <v>2010</v>
      </c>
      <c r="T4770" t="s">
        <v>31</v>
      </c>
      <c r="U4770" s="15">
        <v>3.5</v>
      </c>
      <c r="V4770" s="15">
        <v>9</v>
      </c>
      <c r="W4770" t="s">
        <v>32</v>
      </c>
    </row>
    <row r="4771" spans="1:23">
      <c r="A4771" t="s">
        <v>4816</v>
      </c>
      <c r="B4771">
        <v>55.720319000000003</v>
      </c>
      <c r="C4771" s="15">
        <v>37.675852999999996</v>
      </c>
      <c r="D4771" s="2" t="s">
        <v>9763</v>
      </c>
      <c r="E4771" s="14" t="s">
        <v>5052</v>
      </c>
      <c r="F4771" s="14" t="e" vm="2">
        <v>#VALUE!</v>
      </c>
      <c r="G4771" s="2" t="str">
        <f>_xlfn.XLOOKUP(E4771,missing_cities!$Q$2:$Q$56,missing_cities!$R$2:$R$56,"Not Found",0)</f>
        <v>Russia</v>
      </c>
      <c r="H4771" t="str">
        <f>_xlfn.XLOOKUP(E4771,missing_cities!$Q$2:$Q$56,missing_cities!$S$2:$S$56,"Not Found",0)</f>
        <v>Europe</v>
      </c>
      <c r="I4771" t="s">
        <v>3449</v>
      </c>
      <c r="J4771" s="15">
        <v>0.28000000000000003</v>
      </c>
      <c r="K4771" t="s">
        <v>34</v>
      </c>
      <c r="L4771" s="15" t="str">
        <f t="shared" si="148"/>
        <v>6:00-22:00</v>
      </c>
      <c r="M4771" s="16">
        <f t="shared" si="149"/>
        <v>0.67</v>
      </c>
      <c r="N4771" s="15">
        <v>11.44</v>
      </c>
      <c r="O4771" s="15">
        <v>89</v>
      </c>
      <c r="P4771" t="s">
        <v>25</v>
      </c>
      <c r="Q4771">
        <v>22</v>
      </c>
      <c r="R4771" t="s">
        <v>76</v>
      </c>
      <c r="S4771">
        <v>2016</v>
      </c>
      <c r="T4771" t="s">
        <v>31</v>
      </c>
      <c r="U4771" s="15">
        <v>3.9</v>
      </c>
      <c r="V4771" s="15">
        <v>5</v>
      </c>
      <c r="W4771" t="s">
        <v>32</v>
      </c>
    </row>
    <row r="4772" spans="1:23">
      <c r="A4772" t="s">
        <v>4817</v>
      </c>
      <c r="B4772">
        <v>34.035635999999997</v>
      </c>
      <c r="C4772" s="15">
        <v>-118.210387</v>
      </c>
      <c r="D4772" s="2" t="s">
        <v>9764</v>
      </c>
      <c r="E4772" s="14" t="s">
        <v>5111</v>
      </c>
      <c r="F4772" s="14" t="e" vm="5">
        <v>#VALUE!</v>
      </c>
      <c r="G4772" s="2" t="str">
        <f>_xlfn.XLOOKUP(E4772,missing_cities!$Q$2:$Q$56,missing_cities!$R$2:$R$56,"Not Found",0)</f>
        <v>United States</v>
      </c>
      <c r="H4772" t="str">
        <f>_xlfn.XLOOKUP(E4772,missing_cities!$Q$2:$Q$56,missing_cities!$S$2:$S$56,"Not Found",0)</f>
        <v>North America</v>
      </c>
      <c r="I4772" t="s">
        <v>3449</v>
      </c>
      <c r="J4772" s="15">
        <v>0.25</v>
      </c>
      <c r="K4772" s="1">
        <v>45862</v>
      </c>
      <c r="L4772" s="15" t="str">
        <f t="shared" si="148"/>
        <v>9.00-21.00</v>
      </c>
      <c r="M4772" s="16">
        <f t="shared" si="149"/>
        <v>12</v>
      </c>
      <c r="N4772" s="15">
        <v>1.86</v>
      </c>
      <c r="O4772" s="15">
        <v>26</v>
      </c>
      <c r="P4772" t="s">
        <v>37</v>
      </c>
      <c r="Q4772">
        <v>350</v>
      </c>
      <c r="R4772" t="s">
        <v>42</v>
      </c>
      <c r="S4772">
        <v>2015</v>
      </c>
      <c r="T4772" t="s">
        <v>31</v>
      </c>
      <c r="U4772" s="15">
        <v>3.2</v>
      </c>
      <c r="V4772" s="15">
        <v>1</v>
      </c>
      <c r="W4772" t="s">
        <v>23</v>
      </c>
    </row>
    <row r="4773" spans="1:23">
      <c r="A4773" t="s">
        <v>4818</v>
      </c>
      <c r="B4773">
        <v>-33.702661999999997</v>
      </c>
      <c r="C4773" s="15">
        <v>18.494544999999999</v>
      </c>
      <c r="D4773" s="2" t="s">
        <v>9765</v>
      </c>
      <c r="E4773" s="14" t="s">
        <v>5085</v>
      </c>
      <c r="F4773" s="14" t="e" vm="12">
        <v>#VALUE!</v>
      </c>
      <c r="G4773" s="2" t="str">
        <f>_xlfn.XLOOKUP(E4773,missing_cities!$Q$2:$Q$56,missing_cities!$R$2:$R$56,"Not Found",0)</f>
        <v>South Africa</v>
      </c>
      <c r="H4773" t="str">
        <f>_xlfn.XLOOKUP(E4773,missing_cities!$Q$2:$Q$56,missing_cities!$S$2:$S$56,"Not Found",0)</f>
        <v>Africa</v>
      </c>
      <c r="I4773" t="s">
        <v>3449</v>
      </c>
      <c r="J4773" s="15">
        <v>0.22</v>
      </c>
      <c r="K4773" t="s">
        <v>34</v>
      </c>
      <c r="L4773" s="15" t="str">
        <f t="shared" si="148"/>
        <v>6:00-22:00</v>
      </c>
      <c r="M4773" s="16">
        <f t="shared" si="149"/>
        <v>0.67</v>
      </c>
      <c r="N4773" s="15">
        <v>11.96</v>
      </c>
      <c r="O4773" s="15">
        <v>70</v>
      </c>
      <c r="P4773" t="s">
        <v>39</v>
      </c>
      <c r="Q4773">
        <v>22</v>
      </c>
      <c r="R4773" t="s">
        <v>74</v>
      </c>
      <c r="S4773">
        <v>2014</v>
      </c>
      <c r="T4773" t="s">
        <v>22</v>
      </c>
      <c r="U4773" s="15">
        <v>3.7</v>
      </c>
      <c r="V4773" s="15">
        <v>3</v>
      </c>
      <c r="W4773" t="s">
        <v>32</v>
      </c>
    </row>
    <row r="4774" spans="1:23">
      <c r="A4774" t="s">
        <v>4819</v>
      </c>
      <c r="B4774">
        <v>41.962612999999997</v>
      </c>
      <c r="C4774" s="15">
        <v>-87.698391999999998</v>
      </c>
      <c r="D4774" s="2" t="s">
        <v>9766</v>
      </c>
      <c r="E4774" s="14" t="s">
        <v>5065</v>
      </c>
      <c r="F4774" s="14" t="e" vm="5">
        <v>#VALUE!</v>
      </c>
      <c r="G4774" s="2" t="str">
        <f>_xlfn.XLOOKUP(E4774,missing_cities!$Q$2:$Q$56,missing_cities!$R$2:$R$56,"Not Found",0)</f>
        <v>United States</v>
      </c>
      <c r="H4774" t="str">
        <f>_xlfn.XLOOKUP(E4774,missing_cities!$Q$2:$Q$56,missing_cities!$S$2:$S$56,"Not Found",0)</f>
        <v>North America</v>
      </c>
      <c r="I4774" t="s">
        <v>3449</v>
      </c>
      <c r="J4774" s="15">
        <v>0.32</v>
      </c>
      <c r="K4774" s="1">
        <v>45862</v>
      </c>
      <c r="L4774" s="15" t="str">
        <f t="shared" si="148"/>
        <v>9.00-21.00</v>
      </c>
      <c r="M4774" s="16">
        <f t="shared" si="149"/>
        <v>12</v>
      </c>
      <c r="N4774" s="15">
        <v>3.56</v>
      </c>
      <c r="O4774" s="15">
        <v>42</v>
      </c>
      <c r="P4774" t="s">
        <v>20</v>
      </c>
      <c r="Q4774">
        <v>150</v>
      </c>
      <c r="R4774" t="s">
        <v>21</v>
      </c>
      <c r="S4774">
        <v>2023</v>
      </c>
      <c r="T4774" t="s">
        <v>31</v>
      </c>
      <c r="U4774" s="15">
        <v>5</v>
      </c>
      <c r="V4774" s="15">
        <v>4</v>
      </c>
      <c r="W4774" t="s">
        <v>27</v>
      </c>
    </row>
    <row r="4775" spans="1:23">
      <c r="A4775" t="s">
        <v>4820</v>
      </c>
      <c r="B4775">
        <v>41.929671999999997</v>
      </c>
      <c r="C4775" s="15">
        <v>-87.602534000000006</v>
      </c>
      <c r="D4775" s="2" t="s">
        <v>9767</v>
      </c>
      <c r="E4775" s="14" t="s">
        <v>5065</v>
      </c>
      <c r="F4775" s="14" t="e" vm="5">
        <v>#VALUE!</v>
      </c>
      <c r="G4775" s="2" t="str">
        <f>_xlfn.XLOOKUP(E4775,missing_cities!$Q$2:$Q$56,missing_cities!$R$2:$R$56,"Not Found",0)</f>
        <v>United States</v>
      </c>
      <c r="H4775" t="str">
        <f>_xlfn.XLOOKUP(E4775,missing_cities!$Q$2:$Q$56,missing_cities!$S$2:$S$56,"Not Found",0)</f>
        <v>North America</v>
      </c>
      <c r="I4775" t="s">
        <v>3449</v>
      </c>
      <c r="J4775" s="15">
        <v>0.13</v>
      </c>
      <c r="K4775" t="s">
        <v>34</v>
      </c>
      <c r="L4775" s="15" t="str">
        <f t="shared" si="148"/>
        <v>6:00-22:00</v>
      </c>
      <c r="M4775" s="16">
        <f t="shared" si="149"/>
        <v>0.67</v>
      </c>
      <c r="N4775" s="15">
        <v>13.81</v>
      </c>
      <c r="O4775" s="15">
        <v>34</v>
      </c>
      <c r="P4775" t="s">
        <v>25</v>
      </c>
      <c r="Q4775">
        <v>150</v>
      </c>
      <c r="R4775" t="s">
        <v>35</v>
      </c>
      <c r="S4775">
        <v>2013</v>
      </c>
      <c r="T4775" t="s">
        <v>22</v>
      </c>
      <c r="U4775" s="15">
        <v>3.7</v>
      </c>
      <c r="V4775" s="15">
        <v>5</v>
      </c>
      <c r="W4775" t="s">
        <v>32</v>
      </c>
    </row>
    <row r="4776" spans="1:23">
      <c r="A4776" t="s">
        <v>4821</v>
      </c>
      <c r="B4776">
        <v>55.753110999999997</v>
      </c>
      <c r="C4776" s="15">
        <v>37.621642000000001</v>
      </c>
      <c r="D4776" s="2" t="s">
        <v>9768</v>
      </c>
      <c r="E4776" s="14" t="s">
        <v>5052</v>
      </c>
      <c r="F4776" s="14" t="e" vm="2">
        <v>#VALUE!</v>
      </c>
      <c r="G4776" s="2" t="str">
        <f>_xlfn.XLOOKUP(E4776,missing_cities!$Q$2:$Q$56,missing_cities!$R$2:$R$56,"Not Found",0)</f>
        <v>Russia</v>
      </c>
      <c r="H4776" t="str">
        <f>_xlfn.XLOOKUP(E4776,missing_cities!$Q$2:$Q$56,missing_cities!$S$2:$S$56,"Not Found",0)</f>
        <v>Europe</v>
      </c>
      <c r="I4776" t="s">
        <v>3449</v>
      </c>
      <c r="J4776" s="15">
        <v>0.35</v>
      </c>
      <c r="K4776" t="s">
        <v>34</v>
      </c>
      <c r="L4776" s="15" t="str">
        <f t="shared" si="148"/>
        <v>6:00-22:00</v>
      </c>
      <c r="M4776" s="16">
        <f t="shared" si="149"/>
        <v>0.67</v>
      </c>
      <c r="N4776" s="15">
        <v>17.600000000000001</v>
      </c>
      <c r="O4776" s="15">
        <v>35</v>
      </c>
      <c r="P4776" t="s">
        <v>39</v>
      </c>
      <c r="Q4776">
        <v>350</v>
      </c>
      <c r="R4776" t="s">
        <v>42</v>
      </c>
      <c r="S4776">
        <v>2012</v>
      </c>
      <c r="T4776" t="s">
        <v>22</v>
      </c>
      <c r="U4776" s="15">
        <v>4.5</v>
      </c>
      <c r="V4776" s="15">
        <v>6</v>
      </c>
      <c r="W4776" t="s">
        <v>32</v>
      </c>
    </row>
    <row r="4777" spans="1:23">
      <c r="A4777" t="s">
        <v>4822</v>
      </c>
      <c r="B4777">
        <v>87.399057999999997</v>
      </c>
      <c r="C4777" s="15">
        <v>-86.176007999999996</v>
      </c>
      <c r="D4777" s="2" t="s">
        <v>9769</v>
      </c>
      <c r="E4777" s="14" t="str">
        <f>_xlfn.XLOOKUP(C4777,missing_cities!B:B,missing_cities!C:C,"Not Found",0)</f>
        <v>Not Found</v>
      </c>
      <c r="F4777" s="14" t="s">
        <v>9990</v>
      </c>
      <c r="G4777" s="2" t="str">
        <f>_xlfn.XLOOKUP(E4777,missing_cities!$Q$2:$Q$56,missing_cities!$R$2:$R$56,"Not Found",0)</f>
        <v>Not Found</v>
      </c>
      <c r="H4777" t="str">
        <f>_xlfn.XLOOKUP(E4777,missing_cities!$Q$2:$Q$56,missing_cities!$S$2:$S$56,"Not Found",0)</f>
        <v>Not Found</v>
      </c>
      <c r="I4777" t="s">
        <v>3449</v>
      </c>
      <c r="J4777" s="15">
        <v>0.32</v>
      </c>
      <c r="K4777" t="s">
        <v>34</v>
      </c>
      <c r="L4777" s="15" t="str">
        <f t="shared" si="148"/>
        <v>6:00-22:00</v>
      </c>
      <c r="M4777" s="16">
        <f t="shared" si="149"/>
        <v>0.67</v>
      </c>
      <c r="N4777" s="15">
        <v>5.7</v>
      </c>
      <c r="O4777" s="15">
        <v>97</v>
      </c>
      <c r="P4777" t="s">
        <v>37</v>
      </c>
      <c r="Q4777">
        <v>350</v>
      </c>
      <c r="R4777" t="s">
        <v>37</v>
      </c>
      <c r="S4777">
        <v>2011</v>
      </c>
      <c r="T4777" t="s">
        <v>22</v>
      </c>
      <c r="U4777" s="15">
        <v>4</v>
      </c>
      <c r="V4777" s="15">
        <v>4</v>
      </c>
      <c r="W4777" t="s">
        <v>23</v>
      </c>
    </row>
    <row r="4778" spans="1:23">
      <c r="A4778" t="s">
        <v>4823</v>
      </c>
      <c r="B4778">
        <v>34.133913</v>
      </c>
      <c r="C4778" s="15">
        <v>-118.341301</v>
      </c>
      <c r="D4778" s="2" t="s">
        <v>9770</v>
      </c>
      <c r="E4778" s="14" t="s">
        <v>5111</v>
      </c>
      <c r="F4778" s="14" t="e" vm="5">
        <v>#VALUE!</v>
      </c>
      <c r="G4778" s="2" t="str">
        <f>_xlfn.XLOOKUP(E4778,missing_cities!$Q$2:$Q$56,missing_cities!$R$2:$R$56,"Not Found",0)</f>
        <v>United States</v>
      </c>
      <c r="H4778" t="str">
        <f>_xlfn.XLOOKUP(E4778,missing_cities!$Q$2:$Q$56,missing_cities!$S$2:$S$56,"Not Found",0)</f>
        <v>North America</v>
      </c>
      <c r="I4778" t="s">
        <v>3449</v>
      </c>
      <c r="J4778" s="15">
        <v>0.14000000000000001</v>
      </c>
      <c r="K4778" t="s">
        <v>34</v>
      </c>
      <c r="L4778" s="15" t="str">
        <f t="shared" si="148"/>
        <v>6:00-22:00</v>
      </c>
      <c r="M4778" s="16">
        <f t="shared" si="149"/>
        <v>0.67</v>
      </c>
      <c r="N4778" s="15">
        <v>17.93</v>
      </c>
      <c r="O4778" s="15">
        <v>66</v>
      </c>
      <c r="P4778" t="s">
        <v>39</v>
      </c>
      <c r="Q4778">
        <v>50</v>
      </c>
      <c r="R4778" t="s">
        <v>42</v>
      </c>
      <c r="S4778">
        <v>2023</v>
      </c>
      <c r="T4778" t="s">
        <v>31</v>
      </c>
      <c r="U4778" s="15">
        <v>3.7</v>
      </c>
      <c r="V4778" s="15">
        <v>9</v>
      </c>
      <c r="W4778" t="s">
        <v>32</v>
      </c>
    </row>
    <row r="4779" spans="1:23">
      <c r="A4779" t="s">
        <v>4824</v>
      </c>
      <c r="B4779">
        <v>-23.636393999999999</v>
      </c>
      <c r="C4779" s="15">
        <v>-46.593094000000001</v>
      </c>
      <c r="D4779" s="2" t="s">
        <v>9771</v>
      </c>
      <c r="E4779" s="14" t="s">
        <v>5067</v>
      </c>
      <c r="F4779" s="14" t="e" vm="7">
        <v>#VALUE!</v>
      </c>
      <c r="G4779" s="2" t="str">
        <f>_xlfn.XLOOKUP(E4779,missing_cities!$Q$2:$Q$56,missing_cities!$R$2:$R$56,"Not Found",0)</f>
        <v>Brazil</v>
      </c>
      <c r="H4779" t="str">
        <f>_xlfn.XLOOKUP(E4779,missing_cities!$Q$2:$Q$56,missing_cities!$S$2:$S$56,"Not Found",0)</f>
        <v>South America</v>
      </c>
      <c r="I4779" t="s">
        <v>3449</v>
      </c>
      <c r="J4779" s="15">
        <v>0.35</v>
      </c>
      <c r="K4779" s="1">
        <v>45862</v>
      </c>
      <c r="L4779" s="15" t="str">
        <f t="shared" si="148"/>
        <v>9.00-21.00</v>
      </c>
      <c r="M4779" s="16">
        <f t="shared" si="149"/>
        <v>12</v>
      </c>
      <c r="N4779" s="15">
        <v>7.57</v>
      </c>
      <c r="O4779" s="15">
        <v>28</v>
      </c>
      <c r="P4779" t="s">
        <v>29</v>
      </c>
      <c r="Q4779">
        <v>150</v>
      </c>
      <c r="R4779" t="s">
        <v>76</v>
      </c>
      <c r="S4779">
        <v>2015</v>
      </c>
      <c r="T4779" t="s">
        <v>31</v>
      </c>
      <c r="U4779" s="15">
        <v>4.8</v>
      </c>
      <c r="V4779" s="15">
        <v>8</v>
      </c>
      <c r="W4779" t="s">
        <v>23</v>
      </c>
    </row>
    <row r="4780" spans="1:23">
      <c r="A4780" t="s">
        <v>4825</v>
      </c>
      <c r="B4780">
        <v>39.994967000000003</v>
      </c>
      <c r="C4780" s="15">
        <v>116.394947</v>
      </c>
      <c r="D4780" s="2" t="s">
        <v>9772</v>
      </c>
      <c r="E4780" s="14" t="s">
        <v>5071</v>
      </c>
      <c r="F4780" s="14" t="e" vm="9">
        <v>#VALUE!</v>
      </c>
      <c r="G4780" s="2" t="str">
        <f>_xlfn.XLOOKUP(E4780,missing_cities!$Q$2:$Q$56,missing_cities!$R$2:$R$56,"Not Found",0)</f>
        <v>China</v>
      </c>
      <c r="H4780" t="str">
        <f>_xlfn.XLOOKUP(E4780,missing_cities!$Q$2:$Q$56,missing_cities!$S$2:$S$56,"Not Found",0)</f>
        <v>Asia</v>
      </c>
      <c r="I4780" t="s">
        <v>3449</v>
      </c>
      <c r="J4780" s="15">
        <v>0.47</v>
      </c>
      <c r="K4780" t="s">
        <v>34</v>
      </c>
      <c r="L4780" s="15" t="str">
        <f t="shared" si="148"/>
        <v>6:00-22:00</v>
      </c>
      <c r="M4780" s="16">
        <f t="shared" si="149"/>
        <v>0.67</v>
      </c>
      <c r="N4780" s="15">
        <v>18.079999999999998</v>
      </c>
      <c r="O4780" s="15">
        <v>19</v>
      </c>
      <c r="P4780" t="s">
        <v>39</v>
      </c>
      <c r="Q4780">
        <v>50</v>
      </c>
      <c r="R4780" t="s">
        <v>97</v>
      </c>
      <c r="S4780">
        <v>2020</v>
      </c>
      <c r="T4780" t="s">
        <v>31</v>
      </c>
      <c r="U4780" s="15">
        <v>3.1</v>
      </c>
      <c r="V4780" s="15">
        <v>9</v>
      </c>
      <c r="W4780" t="s">
        <v>27</v>
      </c>
    </row>
    <row r="4781" spans="1:23">
      <c r="A4781" t="s">
        <v>4826</v>
      </c>
      <c r="B4781">
        <v>34.029744000000001</v>
      </c>
      <c r="C4781" s="15">
        <v>-118.28946999999999</v>
      </c>
      <c r="D4781" s="2" t="s">
        <v>9773</v>
      </c>
      <c r="E4781" s="14" t="s">
        <v>5111</v>
      </c>
      <c r="F4781" s="14" t="e" vm="5">
        <v>#VALUE!</v>
      </c>
      <c r="G4781" s="2" t="str">
        <f>_xlfn.XLOOKUP(E4781,missing_cities!$Q$2:$Q$56,missing_cities!$R$2:$R$56,"Not Found",0)</f>
        <v>United States</v>
      </c>
      <c r="H4781" t="str">
        <f>_xlfn.XLOOKUP(E4781,missing_cities!$Q$2:$Q$56,missing_cities!$S$2:$S$56,"Not Found",0)</f>
        <v>North America</v>
      </c>
      <c r="I4781" t="s">
        <v>3449</v>
      </c>
      <c r="J4781" s="15">
        <v>0.14000000000000001</v>
      </c>
      <c r="K4781" t="s">
        <v>19</v>
      </c>
      <c r="L4781" s="15" t="str">
        <f t="shared" si="148"/>
        <v>9:00-18:00</v>
      </c>
      <c r="M4781" s="16">
        <f t="shared" si="149"/>
        <v>0.37</v>
      </c>
      <c r="N4781" s="15">
        <v>3.08</v>
      </c>
      <c r="O4781" s="15">
        <v>46</v>
      </c>
      <c r="P4781" t="s">
        <v>25</v>
      </c>
      <c r="Q4781">
        <v>350</v>
      </c>
      <c r="R4781" t="s">
        <v>81</v>
      </c>
      <c r="S4781">
        <v>2017</v>
      </c>
      <c r="T4781" t="s">
        <v>31</v>
      </c>
      <c r="U4781" s="15">
        <v>3.6</v>
      </c>
      <c r="V4781" s="15">
        <v>4</v>
      </c>
      <c r="W4781" t="s">
        <v>32</v>
      </c>
    </row>
    <row r="4782" spans="1:23">
      <c r="A4782" t="s">
        <v>4827</v>
      </c>
      <c r="B4782">
        <v>34.065311999999999</v>
      </c>
      <c r="C4782" s="15">
        <v>-118.324635</v>
      </c>
      <c r="D4782" s="2" t="s">
        <v>9774</v>
      </c>
      <c r="E4782" s="14" t="s">
        <v>5111</v>
      </c>
      <c r="F4782" s="14" t="e" vm="5">
        <v>#VALUE!</v>
      </c>
      <c r="G4782" s="2" t="str">
        <f>_xlfn.XLOOKUP(E4782,missing_cities!$Q$2:$Q$56,missing_cities!$R$2:$R$56,"Not Found",0)</f>
        <v>United States</v>
      </c>
      <c r="H4782" t="str">
        <f>_xlfn.XLOOKUP(E4782,missing_cities!$Q$2:$Q$56,missing_cities!$S$2:$S$56,"Not Found",0)</f>
        <v>North America</v>
      </c>
      <c r="I4782" t="s">
        <v>3449</v>
      </c>
      <c r="J4782" s="15">
        <v>0.28000000000000003</v>
      </c>
      <c r="K4782" t="s">
        <v>34</v>
      </c>
      <c r="L4782" s="15" t="str">
        <f t="shared" si="148"/>
        <v>6:00-22:00</v>
      </c>
      <c r="M4782" s="16">
        <f t="shared" si="149"/>
        <v>0.67</v>
      </c>
      <c r="N4782" s="15">
        <v>11.53</v>
      </c>
      <c r="O4782" s="15">
        <v>30</v>
      </c>
      <c r="P4782" t="s">
        <v>29</v>
      </c>
      <c r="Q4782">
        <v>50</v>
      </c>
      <c r="R4782" t="s">
        <v>42</v>
      </c>
      <c r="S4782">
        <v>2019</v>
      </c>
      <c r="T4782" t="s">
        <v>22</v>
      </c>
      <c r="U4782" s="15">
        <v>3.2</v>
      </c>
      <c r="V4782" s="15">
        <v>8</v>
      </c>
      <c r="W4782" t="s">
        <v>32</v>
      </c>
    </row>
    <row r="4783" spans="1:23">
      <c r="A4783" t="s">
        <v>4828</v>
      </c>
      <c r="B4783">
        <v>-23.525517000000001</v>
      </c>
      <c r="C4783" s="15">
        <v>-46.575558999999998</v>
      </c>
      <c r="D4783" s="2" t="s">
        <v>9775</v>
      </c>
      <c r="E4783" s="14" t="s">
        <v>5067</v>
      </c>
      <c r="F4783" s="14" t="e" vm="7">
        <v>#VALUE!</v>
      </c>
      <c r="G4783" s="2" t="str">
        <f>_xlfn.XLOOKUP(E4783,missing_cities!$Q$2:$Q$56,missing_cities!$R$2:$R$56,"Not Found",0)</f>
        <v>Brazil</v>
      </c>
      <c r="H4783" t="str">
        <f>_xlfn.XLOOKUP(E4783,missing_cities!$Q$2:$Q$56,missing_cities!$S$2:$S$56,"Not Found",0)</f>
        <v>South America</v>
      </c>
      <c r="I4783" t="s">
        <v>3449</v>
      </c>
      <c r="J4783" s="15">
        <v>0.4</v>
      </c>
      <c r="K4783" t="s">
        <v>34</v>
      </c>
      <c r="L4783" s="15" t="str">
        <f t="shared" si="148"/>
        <v>6:00-22:00</v>
      </c>
      <c r="M4783" s="16">
        <f t="shared" si="149"/>
        <v>0.67</v>
      </c>
      <c r="N4783" s="15">
        <v>7.29</v>
      </c>
      <c r="O4783" s="15">
        <v>86</v>
      </c>
      <c r="P4783" t="s">
        <v>37</v>
      </c>
      <c r="Q4783">
        <v>50</v>
      </c>
      <c r="R4783" t="s">
        <v>132</v>
      </c>
      <c r="S4783">
        <v>2021</v>
      </c>
      <c r="T4783" t="s">
        <v>31</v>
      </c>
      <c r="U4783" s="15">
        <v>3.7</v>
      </c>
      <c r="V4783" s="15">
        <v>1</v>
      </c>
      <c r="W4783" t="s">
        <v>27</v>
      </c>
    </row>
    <row r="4784" spans="1:23">
      <c r="A4784" t="s">
        <v>4829</v>
      </c>
      <c r="B4784">
        <v>13.776393000000001</v>
      </c>
      <c r="C4784" s="15">
        <v>100.49332099999999</v>
      </c>
      <c r="D4784" s="2" t="s">
        <v>9776</v>
      </c>
      <c r="E4784" s="14" t="s">
        <v>5059</v>
      </c>
      <c r="F4784" s="14" t="e" vm="4">
        <v>#VALUE!</v>
      </c>
      <c r="G4784" s="2" t="str">
        <f>_xlfn.XLOOKUP(E4784,missing_cities!$Q$2:$Q$56,missing_cities!$R$2:$R$56,"Not Found",0)</f>
        <v>Thailand</v>
      </c>
      <c r="H4784" t="str">
        <f>_xlfn.XLOOKUP(E4784,missing_cities!$Q$2:$Q$56,missing_cities!$S$2:$S$56,"Not Found",0)</f>
        <v>Asia</v>
      </c>
      <c r="I4784" t="s">
        <v>3449</v>
      </c>
      <c r="J4784" s="15">
        <v>0.44</v>
      </c>
      <c r="K4784" t="s">
        <v>34</v>
      </c>
      <c r="L4784" s="15" t="str">
        <f t="shared" si="148"/>
        <v>6:00-22:00</v>
      </c>
      <c r="M4784" s="16">
        <f t="shared" si="149"/>
        <v>0.67</v>
      </c>
      <c r="N4784" s="15">
        <v>3.19</v>
      </c>
      <c r="O4784" s="15">
        <v>26</v>
      </c>
      <c r="P4784" t="s">
        <v>29</v>
      </c>
      <c r="Q4784">
        <v>350</v>
      </c>
      <c r="R4784" t="s">
        <v>81</v>
      </c>
      <c r="S4784">
        <v>2010</v>
      </c>
      <c r="T4784" t="s">
        <v>22</v>
      </c>
      <c r="U4784" s="15">
        <v>3.8</v>
      </c>
      <c r="V4784" s="15">
        <v>9</v>
      </c>
      <c r="W4784" t="s">
        <v>23</v>
      </c>
    </row>
    <row r="4785" spans="1:23">
      <c r="A4785" t="s">
        <v>4830</v>
      </c>
      <c r="B4785">
        <v>37.724403000000002</v>
      </c>
      <c r="C4785" s="15">
        <v>-122.419676</v>
      </c>
      <c r="D4785" s="2" t="s">
        <v>9777</v>
      </c>
      <c r="E4785" s="14" t="s">
        <v>5061</v>
      </c>
      <c r="F4785" s="14" t="e" vm="5">
        <v>#VALUE!</v>
      </c>
      <c r="G4785" s="2" t="str">
        <f>_xlfn.XLOOKUP(E4785,missing_cities!$Q$2:$Q$56,missing_cities!$R$2:$R$56,"Not Found",0)</f>
        <v>United States</v>
      </c>
      <c r="H4785" t="str">
        <f>_xlfn.XLOOKUP(E4785,missing_cities!$Q$2:$Q$56,missing_cities!$S$2:$S$56,"Not Found",0)</f>
        <v>North America</v>
      </c>
      <c r="I4785" t="s">
        <v>3449</v>
      </c>
      <c r="J4785" s="15">
        <v>0.44</v>
      </c>
      <c r="K4785" s="1">
        <v>45862</v>
      </c>
      <c r="L4785" s="15" t="str">
        <f t="shared" si="148"/>
        <v>9.00-21.00</v>
      </c>
      <c r="M4785" s="16">
        <f t="shared" si="149"/>
        <v>12</v>
      </c>
      <c r="N4785" s="15">
        <v>1.48</v>
      </c>
      <c r="O4785" s="15">
        <v>29</v>
      </c>
      <c r="P4785" t="s">
        <v>37</v>
      </c>
      <c r="Q4785">
        <v>150</v>
      </c>
      <c r="R4785" t="s">
        <v>74</v>
      </c>
      <c r="S4785">
        <v>2011</v>
      </c>
      <c r="T4785" t="s">
        <v>22</v>
      </c>
      <c r="U4785" s="15">
        <v>4.9000000000000004</v>
      </c>
      <c r="V4785" s="15">
        <v>3</v>
      </c>
      <c r="W4785" t="s">
        <v>32</v>
      </c>
    </row>
    <row r="4786" spans="1:23">
      <c r="A4786" t="s">
        <v>4831</v>
      </c>
      <c r="B4786">
        <v>55.871364</v>
      </c>
      <c r="C4786" s="15">
        <v>37.531046000000003</v>
      </c>
      <c r="D4786" s="2" t="s">
        <v>9778</v>
      </c>
      <c r="E4786" s="14" t="s">
        <v>5052</v>
      </c>
      <c r="F4786" s="14" t="e" vm="2">
        <v>#VALUE!</v>
      </c>
      <c r="G4786" s="2" t="str">
        <f>_xlfn.XLOOKUP(E4786,missing_cities!$Q$2:$Q$56,missing_cities!$R$2:$R$56,"Not Found",0)</f>
        <v>Russia</v>
      </c>
      <c r="H4786" t="str">
        <f>_xlfn.XLOOKUP(E4786,missing_cities!$Q$2:$Q$56,missing_cities!$S$2:$S$56,"Not Found",0)</f>
        <v>Europe</v>
      </c>
      <c r="I4786" t="s">
        <v>3449</v>
      </c>
      <c r="J4786" s="15">
        <v>0.47</v>
      </c>
      <c r="K4786" t="s">
        <v>19</v>
      </c>
      <c r="L4786" s="15" t="str">
        <f t="shared" si="148"/>
        <v>9:00-18:00</v>
      </c>
      <c r="M4786" s="16">
        <f t="shared" si="149"/>
        <v>0.37</v>
      </c>
      <c r="N4786" s="15">
        <v>3.5</v>
      </c>
      <c r="O4786" s="15">
        <v>96</v>
      </c>
      <c r="P4786" t="s">
        <v>20</v>
      </c>
      <c r="Q4786">
        <v>50</v>
      </c>
      <c r="R4786" t="s">
        <v>74</v>
      </c>
      <c r="S4786">
        <v>2012</v>
      </c>
      <c r="T4786" t="s">
        <v>22</v>
      </c>
      <c r="U4786" s="15">
        <v>4.9000000000000004</v>
      </c>
      <c r="V4786" s="15">
        <v>8</v>
      </c>
      <c r="W4786" t="s">
        <v>23</v>
      </c>
    </row>
    <row r="4787" spans="1:23">
      <c r="A4787" t="s">
        <v>4832</v>
      </c>
      <c r="B4787">
        <v>-23.676026</v>
      </c>
      <c r="C4787" s="15">
        <v>-46.660516000000001</v>
      </c>
      <c r="D4787" s="2" t="s">
        <v>9779</v>
      </c>
      <c r="E4787" s="14" t="s">
        <v>5067</v>
      </c>
      <c r="F4787" s="14" t="e" vm="7">
        <v>#VALUE!</v>
      </c>
      <c r="G4787" s="2" t="str">
        <f>_xlfn.XLOOKUP(E4787,missing_cities!$Q$2:$Q$56,missing_cities!$R$2:$R$56,"Not Found",0)</f>
        <v>Brazil</v>
      </c>
      <c r="H4787" t="str">
        <f>_xlfn.XLOOKUP(E4787,missing_cities!$Q$2:$Q$56,missing_cities!$S$2:$S$56,"Not Found",0)</f>
        <v>South America</v>
      </c>
      <c r="I4787" t="s">
        <v>3449</v>
      </c>
      <c r="J4787" s="15">
        <v>0.44</v>
      </c>
      <c r="K4787" t="s">
        <v>34</v>
      </c>
      <c r="L4787" s="15" t="str">
        <f t="shared" si="148"/>
        <v>6:00-22:00</v>
      </c>
      <c r="M4787" s="16">
        <f t="shared" si="149"/>
        <v>0.67</v>
      </c>
      <c r="N4787" s="15">
        <v>6.9</v>
      </c>
      <c r="O4787" s="15">
        <v>69</v>
      </c>
      <c r="P4787" t="s">
        <v>29</v>
      </c>
      <c r="Q4787">
        <v>50</v>
      </c>
      <c r="R4787" t="s">
        <v>37</v>
      </c>
      <c r="S4787">
        <v>2015</v>
      </c>
      <c r="T4787" t="s">
        <v>31</v>
      </c>
      <c r="U4787" s="15">
        <v>3.6</v>
      </c>
      <c r="V4787" s="15">
        <v>5</v>
      </c>
      <c r="W4787" t="s">
        <v>27</v>
      </c>
    </row>
    <row r="4788" spans="1:23">
      <c r="A4788" t="s">
        <v>4833</v>
      </c>
      <c r="B4788">
        <v>34.108007999999998</v>
      </c>
      <c r="C4788" s="15">
        <v>-118.25678499999999</v>
      </c>
      <c r="D4788" s="2" t="s">
        <v>9780</v>
      </c>
      <c r="E4788" s="14" t="s">
        <v>5111</v>
      </c>
      <c r="F4788" s="14" t="e" vm="5">
        <v>#VALUE!</v>
      </c>
      <c r="G4788" s="2" t="str">
        <f>_xlfn.XLOOKUP(E4788,missing_cities!$Q$2:$Q$56,missing_cities!$R$2:$R$56,"Not Found",0)</f>
        <v>United States</v>
      </c>
      <c r="H4788" t="str">
        <f>_xlfn.XLOOKUP(E4788,missing_cities!$Q$2:$Q$56,missing_cities!$S$2:$S$56,"Not Found",0)</f>
        <v>North America</v>
      </c>
      <c r="I4788" t="s">
        <v>3449</v>
      </c>
      <c r="J4788" s="15">
        <v>0.44</v>
      </c>
      <c r="K4788" t="s">
        <v>19</v>
      </c>
      <c r="L4788" s="15" t="str">
        <f t="shared" si="148"/>
        <v>9:00-18:00</v>
      </c>
      <c r="M4788" s="16">
        <f t="shared" si="149"/>
        <v>0.37</v>
      </c>
      <c r="N4788" s="15">
        <v>4.6500000000000004</v>
      </c>
      <c r="O4788" s="15">
        <v>45</v>
      </c>
      <c r="P4788" t="s">
        <v>39</v>
      </c>
      <c r="Q4788">
        <v>22</v>
      </c>
      <c r="R4788" t="s">
        <v>21</v>
      </c>
      <c r="S4788">
        <v>2021</v>
      </c>
      <c r="T4788" t="s">
        <v>31</v>
      </c>
      <c r="U4788" s="15">
        <v>3.4</v>
      </c>
      <c r="V4788" s="15">
        <v>7</v>
      </c>
      <c r="W4788" t="s">
        <v>23</v>
      </c>
    </row>
    <row r="4789" spans="1:23">
      <c r="A4789" t="s">
        <v>4834</v>
      </c>
      <c r="B4789">
        <v>-33.844946999999998</v>
      </c>
      <c r="C4789" s="15">
        <v>18.491606999999998</v>
      </c>
      <c r="D4789" s="2" t="s">
        <v>9781</v>
      </c>
      <c r="E4789" s="14" t="s">
        <v>5085</v>
      </c>
      <c r="F4789" s="14" t="e" vm="12">
        <v>#VALUE!</v>
      </c>
      <c r="G4789" s="2" t="str">
        <f>_xlfn.XLOOKUP(E4789,missing_cities!$Q$2:$Q$56,missing_cities!$R$2:$R$56,"Not Found",0)</f>
        <v>South Africa</v>
      </c>
      <c r="H4789" t="str">
        <f>_xlfn.XLOOKUP(E4789,missing_cities!$Q$2:$Q$56,missing_cities!$S$2:$S$56,"Not Found",0)</f>
        <v>Africa</v>
      </c>
      <c r="I4789" t="s">
        <v>3449</v>
      </c>
      <c r="J4789" s="15">
        <v>0.43</v>
      </c>
      <c r="K4789" s="1">
        <v>45862</v>
      </c>
      <c r="L4789" s="15" t="str">
        <f t="shared" si="148"/>
        <v>9.00-21.00</v>
      </c>
      <c r="M4789" s="16">
        <f t="shared" si="149"/>
        <v>12</v>
      </c>
      <c r="N4789" s="15">
        <v>15.44</v>
      </c>
      <c r="O4789" s="15">
        <v>13</v>
      </c>
      <c r="P4789" t="s">
        <v>20</v>
      </c>
      <c r="Q4789">
        <v>350</v>
      </c>
      <c r="R4789" t="s">
        <v>40</v>
      </c>
      <c r="S4789">
        <v>2023</v>
      </c>
      <c r="T4789" t="s">
        <v>31</v>
      </c>
      <c r="U4789" s="15">
        <v>3.6</v>
      </c>
      <c r="V4789" s="15">
        <v>8</v>
      </c>
      <c r="W4789" t="s">
        <v>27</v>
      </c>
    </row>
    <row r="4790" spans="1:23">
      <c r="A4790" t="s">
        <v>4835</v>
      </c>
      <c r="B4790">
        <v>25.220455999999999</v>
      </c>
      <c r="C4790" s="15">
        <v>55.327950000000001</v>
      </c>
      <c r="D4790" s="2" t="s">
        <v>9782</v>
      </c>
      <c r="E4790" s="14" t="s">
        <v>5076</v>
      </c>
      <c r="F4790" s="14" t="e" vm="10">
        <v>#VALUE!</v>
      </c>
      <c r="G4790" s="2" t="str">
        <f>_xlfn.XLOOKUP(E4790,missing_cities!$Q$2:$Q$56,missing_cities!$R$2:$R$56,"Not Found",0)</f>
        <v>United Arab Emirates</v>
      </c>
      <c r="H4790" t="str">
        <f>_xlfn.XLOOKUP(E4790,missing_cities!$Q$2:$Q$56,missing_cities!$S$2:$S$56,"Not Found",0)</f>
        <v>Asia</v>
      </c>
      <c r="I4790" t="s">
        <v>3449</v>
      </c>
      <c r="J4790" s="15">
        <v>0.18</v>
      </c>
      <c r="K4790" s="1">
        <v>45862</v>
      </c>
      <c r="L4790" s="15" t="str">
        <f t="shared" si="148"/>
        <v>9.00-21.00</v>
      </c>
      <c r="M4790" s="16">
        <f t="shared" si="149"/>
        <v>12</v>
      </c>
      <c r="N4790" s="15">
        <v>2.27</v>
      </c>
      <c r="O4790" s="15">
        <v>49</v>
      </c>
      <c r="P4790" t="s">
        <v>25</v>
      </c>
      <c r="Q4790">
        <v>150</v>
      </c>
      <c r="R4790" t="s">
        <v>42</v>
      </c>
      <c r="S4790">
        <v>2011</v>
      </c>
      <c r="T4790" t="s">
        <v>22</v>
      </c>
      <c r="U4790" s="15">
        <v>4.9000000000000004</v>
      </c>
      <c r="V4790" s="15">
        <v>6</v>
      </c>
      <c r="W4790" t="s">
        <v>27</v>
      </c>
    </row>
    <row r="4791" spans="1:23">
      <c r="A4791" t="s">
        <v>4836</v>
      </c>
      <c r="B4791">
        <v>55.720841999999998</v>
      </c>
      <c r="C4791" s="15">
        <v>37.557847000000002</v>
      </c>
      <c r="D4791" s="2" t="s">
        <v>9783</v>
      </c>
      <c r="E4791" s="14" t="s">
        <v>5052</v>
      </c>
      <c r="F4791" s="14" t="e" vm="2">
        <v>#VALUE!</v>
      </c>
      <c r="G4791" s="2" t="str">
        <f>_xlfn.XLOOKUP(E4791,missing_cities!$Q$2:$Q$56,missing_cities!$R$2:$R$56,"Not Found",0)</f>
        <v>Russia</v>
      </c>
      <c r="H4791" t="str">
        <f>_xlfn.XLOOKUP(E4791,missing_cities!$Q$2:$Q$56,missing_cities!$S$2:$S$56,"Not Found",0)</f>
        <v>Europe</v>
      </c>
      <c r="I4791" t="s">
        <v>3449</v>
      </c>
      <c r="J4791" s="15">
        <v>0.25</v>
      </c>
      <c r="K4791" s="1">
        <v>45862</v>
      </c>
      <c r="L4791" s="15" t="str">
        <f t="shared" si="148"/>
        <v>9.00-21.00</v>
      </c>
      <c r="M4791" s="16">
        <f t="shared" si="149"/>
        <v>12</v>
      </c>
      <c r="N4791" s="15">
        <v>13.99</v>
      </c>
      <c r="O4791" s="15">
        <v>77</v>
      </c>
      <c r="P4791" t="s">
        <v>20</v>
      </c>
      <c r="Q4791">
        <v>150</v>
      </c>
      <c r="R4791" t="s">
        <v>48</v>
      </c>
      <c r="S4791">
        <v>2017</v>
      </c>
      <c r="T4791" t="s">
        <v>31</v>
      </c>
      <c r="U4791" s="15">
        <v>4.7</v>
      </c>
      <c r="V4791" s="15">
        <v>1</v>
      </c>
      <c r="W4791" t="s">
        <v>32</v>
      </c>
    </row>
    <row r="4792" spans="1:23">
      <c r="A4792" t="s">
        <v>4837</v>
      </c>
      <c r="B4792">
        <v>55.809688000000001</v>
      </c>
      <c r="C4792" s="15">
        <v>37.589799999999997</v>
      </c>
      <c r="D4792" s="2" t="s">
        <v>9784</v>
      </c>
      <c r="E4792" s="14" t="s">
        <v>5052</v>
      </c>
      <c r="F4792" s="14" t="e" vm="2">
        <v>#VALUE!</v>
      </c>
      <c r="G4792" s="2" t="str">
        <f>_xlfn.XLOOKUP(E4792,missing_cities!$Q$2:$Q$56,missing_cities!$R$2:$R$56,"Not Found",0)</f>
        <v>Russia</v>
      </c>
      <c r="H4792" t="str">
        <f>_xlfn.XLOOKUP(E4792,missing_cities!$Q$2:$Q$56,missing_cities!$S$2:$S$56,"Not Found",0)</f>
        <v>Europe</v>
      </c>
      <c r="I4792" t="s">
        <v>3449</v>
      </c>
      <c r="J4792" s="15">
        <v>0.37</v>
      </c>
      <c r="K4792" t="s">
        <v>19</v>
      </c>
      <c r="L4792" s="15" t="str">
        <f t="shared" si="148"/>
        <v>9:00-18:00</v>
      </c>
      <c r="M4792" s="16">
        <f t="shared" si="149"/>
        <v>0.37</v>
      </c>
      <c r="N4792" s="15">
        <v>14.47</v>
      </c>
      <c r="O4792" s="15">
        <v>80</v>
      </c>
      <c r="P4792" t="s">
        <v>29</v>
      </c>
      <c r="Q4792">
        <v>22</v>
      </c>
      <c r="R4792" t="s">
        <v>48</v>
      </c>
      <c r="S4792">
        <v>2012</v>
      </c>
      <c r="T4792" t="s">
        <v>31</v>
      </c>
      <c r="U4792" s="15">
        <v>4.7</v>
      </c>
      <c r="V4792" s="15">
        <v>10</v>
      </c>
      <c r="W4792" t="s">
        <v>27</v>
      </c>
    </row>
    <row r="4793" spans="1:23">
      <c r="A4793" t="s">
        <v>4838</v>
      </c>
      <c r="B4793">
        <v>55.611623999999999</v>
      </c>
      <c r="C4793" s="15">
        <v>-6.6138630000000003</v>
      </c>
      <c r="D4793" s="2" t="s">
        <v>9785</v>
      </c>
      <c r="E4793" s="14">
        <f>_xlfn.XLOOKUP(C4793,missing_cities!B:B,missing_cities!C:C,"Not Found",0)</f>
        <v>0</v>
      </c>
      <c r="F4793" s="14" t="s">
        <v>9990</v>
      </c>
      <c r="G4793" s="2" t="str">
        <f>_xlfn.XLOOKUP(E4793,missing_cities!$Q$2:$Q$56,missing_cities!$R$2:$R$56,"Not Found",0)</f>
        <v>Not Found</v>
      </c>
      <c r="H4793" t="str">
        <f>_xlfn.XLOOKUP(E4793,missing_cities!$Q$2:$Q$56,missing_cities!$S$2:$S$56,"Not Found",0)</f>
        <v>Not Found</v>
      </c>
      <c r="I4793" t="s">
        <v>3449</v>
      </c>
      <c r="J4793" s="15">
        <v>0.45</v>
      </c>
      <c r="K4793" s="1">
        <v>45862</v>
      </c>
      <c r="L4793" s="15" t="str">
        <f t="shared" si="148"/>
        <v>9.00-21.00</v>
      </c>
      <c r="M4793" s="16">
        <f t="shared" si="149"/>
        <v>12</v>
      </c>
      <c r="N4793" s="15">
        <v>6.25</v>
      </c>
      <c r="O4793" s="15">
        <v>96</v>
      </c>
      <c r="P4793" t="s">
        <v>29</v>
      </c>
      <c r="Q4793">
        <v>150</v>
      </c>
      <c r="R4793" t="s">
        <v>76</v>
      </c>
      <c r="S4793">
        <v>2022</v>
      </c>
      <c r="T4793" t="s">
        <v>22</v>
      </c>
      <c r="U4793" s="15">
        <v>5</v>
      </c>
      <c r="V4793" s="15">
        <v>9</v>
      </c>
      <c r="W4793" t="s">
        <v>32</v>
      </c>
    </row>
    <row r="4794" spans="1:23">
      <c r="A4794" t="s">
        <v>4839</v>
      </c>
      <c r="B4794">
        <v>-23.592255999999999</v>
      </c>
      <c r="C4794" s="15">
        <v>-46.588003999999998</v>
      </c>
      <c r="D4794" s="2" t="s">
        <v>9786</v>
      </c>
      <c r="E4794" s="14" t="s">
        <v>5067</v>
      </c>
      <c r="F4794" s="14" t="e" vm="7">
        <v>#VALUE!</v>
      </c>
      <c r="G4794" s="2" t="str">
        <f>_xlfn.XLOOKUP(E4794,missing_cities!$Q$2:$Q$56,missing_cities!$R$2:$R$56,"Not Found",0)</f>
        <v>Brazil</v>
      </c>
      <c r="H4794" t="str">
        <f>_xlfn.XLOOKUP(E4794,missing_cities!$Q$2:$Q$56,missing_cities!$S$2:$S$56,"Not Found",0)</f>
        <v>South America</v>
      </c>
      <c r="I4794" t="s">
        <v>3449</v>
      </c>
      <c r="J4794" s="15">
        <v>0.38</v>
      </c>
      <c r="K4794" t="s">
        <v>34</v>
      </c>
      <c r="L4794" s="15" t="str">
        <f t="shared" si="148"/>
        <v>6:00-22:00</v>
      </c>
      <c r="M4794" s="16">
        <f t="shared" si="149"/>
        <v>0.67</v>
      </c>
      <c r="N4794" s="15">
        <v>3.21</v>
      </c>
      <c r="O4794" s="15">
        <v>80</v>
      </c>
      <c r="P4794" t="s">
        <v>20</v>
      </c>
      <c r="Q4794">
        <v>22</v>
      </c>
      <c r="R4794" t="s">
        <v>21</v>
      </c>
      <c r="S4794">
        <v>2012</v>
      </c>
      <c r="T4794" t="s">
        <v>31</v>
      </c>
      <c r="U4794" s="15">
        <v>3.7</v>
      </c>
      <c r="V4794" s="15">
        <v>5</v>
      </c>
      <c r="W4794" t="s">
        <v>23</v>
      </c>
    </row>
    <row r="4795" spans="1:23">
      <c r="A4795" t="s">
        <v>4840</v>
      </c>
      <c r="B4795">
        <v>55.727767</v>
      </c>
      <c r="C4795" s="15">
        <v>37.649450000000002</v>
      </c>
      <c r="D4795" s="2" t="s">
        <v>9787</v>
      </c>
      <c r="E4795" s="14" t="s">
        <v>5052</v>
      </c>
      <c r="F4795" s="14" t="e" vm="2">
        <v>#VALUE!</v>
      </c>
      <c r="G4795" s="2" t="str">
        <f>_xlfn.XLOOKUP(E4795,missing_cities!$Q$2:$Q$56,missing_cities!$R$2:$R$56,"Not Found",0)</f>
        <v>Russia</v>
      </c>
      <c r="H4795" t="str">
        <f>_xlfn.XLOOKUP(E4795,missing_cities!$Q$2:$Q$56,missing_cities!$S$2:$S$56,"Not Found",0)</f>
        <v>Europe</v>
      </c>
      <c r="I4795" t="s">
        <v>3449</v>
      </c>
      <c r="J4795" s="15">
        <v>0.36</v>
      </c>
      <c r="K4795" s="1">
        <v>45862</v>
      </c>
      <c r="L4795" s="15" t="str">
        <f t="shared" si="148"/>
        <v>9.00-21.00</v>
      </c>
      <c r="M4795" s="16">
        <f t="shared" si="149"/>
        <v>12</v>
      </c>
      <c r="N4795" s="15">
        <v>9.1</v>
      </c>
      <c r="O4795" s="15">
        <v>66</v>
      </c>
      <c r="P4795" t="s">
        <v>39</v>
      </c>
      <c r="Q4795">
        <v>50</v>
      </c>
      <c r="R4795" t="s">
        <v>48</v>
      </c>
      <c r="S4795">
        <v>2013</v>
      </c>
      <c r="T4795" t="s">
        <v>22</v>
      </c>
      <c r="U4795" s="15">
        <v>4.5999999999999996</v>
      </c>
      <c r="V4795" s="15">
        <v>7</v>
      </c>
      <c r="W4795" t="s">
        <v>23</v>
      </c>
    </row>
    <row r="4796" spans="1:23">
      <c r="A4796" t="s">
        <v>4841</v>
      </c>
      <c r="B4796">
        <v>-33.825088000000001</v>
      </c>
      <c r="C4796" s="15">
        <v>151.27618200000001</v>
      </c>
      <c r="D4796" s="2" t="s">
        <v>9788</v>
      </c>
      <c r="E4796" s="14" t="s">
        <v>5069</v>
      </c>
      <c r="F4796" s="14" t="e" vm="8">
        <v>#VALUE!</v>
      </c>
      <c r="G4796" s="2" t="str">
        <f>_xlfn.XLOOKUP(E4796,missing_cities!$Q$2:$Q$56,missing_cities!$R$2:$R$56,"Not Found",0)</f>
        <v>Australia</v>
      </c>
      <c r="H4796" t="str">
        <f>_xlfn.XLOOKUP(E4796,missing_cities!$Q$2:$Q$56,missing_cities!$S$2:$S$56,"Not Found",0)</f>
        <v>Australia</v>
      </c>
      <c r="I4796" t="s">
        <v>3449</v>
      </c>
      <c r="J4796" s="15">
        <v>0.12</v>
      </c>
      <c r="K4796" t="s">
        <v>34</v>
      </c>
      <c r="L4796" s="15" t="str">
        <f t="shared" si="148"/>
        <v>6:00-22:00</v>
      </c>
      <c r="M4796" s="16">
        <f t="shared" si="149"/>
        <v>0.67</v>
      </c>
      <c r="N4796" s="15">
        <v>12.92</v>
      </c>
      <c r="O4796" s="15">
        <v>96</v>
      </c>
      <c r="P4796" t="s">
        <v>20</v>
      </c>
      <c r="Q4796">
        <v>350</v>
      </c>
      <c r="R4796" t="s">
        <v>44</v>
      </c>
      <c r="S4796">
        <v>2023</v>
      </c>
      <c r="T4796" t="s">
        <v>31</v>
      </c>
      <c r="U4796" s="15">
        <v>3.6</v>
      </c>
      <c r="V4796" s="15">
        <v>10</v>
      </c>
      <c r="W4796" t="s">
        <v>32</v>
      </c>
    </row>
    <row r="4797" spans="1:23">
      <c r="A4797" t="s">
        <v>4842</v>
      </c>
      <c r="B4797">
        <v>-71.725578999999996</v>
      </c>
      <c r="C4797" s="15">
        <v>82.174903</v>
      </c>
      <c r="D4797" s="2" t="s">
        <v>9789</v>
      </c>
      <c r="E4797" s="14" t="str">
        <f>_xlfn.XLOOKUP(C4797,missing_cities!B:B,missing_cities!C:C,"Not Found",0)</f>
        <v>Error</v>
      </c>
      <c r="F4797" s="14" t="s">
        <v>9987</v>
      </c>
      <c r="G4797" s="2" t="str">
        <f>_xlfn.XLOOKUP(E4797,missing_cities!$Q$2:$Q$56,missing_cities!$R$2:$R$56,"Not Found",0)</f>
        <v>Error</v>
      </c>
      <c r="H4797" t="str">
        <f>_xlfn.XLOOKUP(E4797,missing_cities!$Q$2:$Q$56,missing_cities!$S$2:$S$56,"Not Found",0)</f>
        <v>Error</v>
      </c>
      <c r="I4797" t="s">
        <v>3449</v>
      </c>
      <c r="J4797" s="15">
        <v>0.45</v>
      </c>
      <c r="K4797" t="s">
        <v>19</v>
      </c>
      <c r="L4797" s="15" t="str">
        <f t="shared" si="148"/>
        <v>9:00-18:00</v>
      </c>
      <c r="M4797" s="16">
        <f t="shared" si="149"/>
        <v>0.37</v>
      </c>
      <c r="N4797" s="15">
        <v>4.41</v>
      </c>
      <c r="O4797" s="15">
        <v>26</v>
      </c>
      <c r="P4797" t="s">
        <v>20</v>
      </c>
      <c r="Q4797">
        <v>50</v>
      </c>
      <c r="R4797" t="s">
        <v>42</v>
      </c>
      <c r="S4797">
        <v>2019</v>
      </c>
      <c r="T4797" t="s">
        <v>22</v>
      </c>
      <c r="U4797" s="15">
        <v>3.4</v>
      </c>
      <c r="V4797" s="15">
        <v>9</v>
      </c>
      <c r="W4797" t="s">
        <v>27</v>
      </c>
    </row>
    <row r="4798" spans="1:23">
      <c r="A4798" t="s">
        <v>4843</v>
      </c>
      <c r="B4798">
        <v>55.736497999999997</v>
      </c>
      <c r="C4798" s="15">
        <v>37.616858999999998</v>
      </c>
      <c r="D4798" s="2" t="s">
        <v>9790</v>
      </c>
      <c r="E4798" s="14" t="s">
        <v>5052</v>
      </c>
      <c r="F4798" s="14" t="e" vm="2">
        <v>#VALUE!</v>
      </c>
      <c r="G4798" s="2" t="str">
        <f>_xlfn.XLOOKUP(E4798,missing_cities!$Q$2:$Q$56,missing_cities!$R$2:$R$56,"Not Found",0)</f>
        <v>Russia</v>
      </c>
      <c r="H4798" t="str">
        <f>_xlfn.XLOOKUP(E4798,missing_cities!$Q$2:$Q$56,missing_cities!$S$2:$S$56,"Not Found",0)</f>
        <v>Europe</v>
      </c>
      <c r="I4798" t="s">
        <v>3449</v>
      </c>
      <c r="J4798" s="15">
        <v>0.25</v>
      </c>
      <c r="K4798" t="s">
        <v>34</v>
      </c>
      <c r="L4798" s="15" t="str">
        <f t="shared" si="148"/>
        <v>6:00-22:00</v>
      </c>
      <c r="M4798" s="16">
        <f t="shared" si="149"/>
        <v>0.67</v>
      </c>
      <c r="N4798" s="15">
        <v>19.559999999999999</v>
      </c>
      <c r="O4798" s="15">
        <v>94</v>
      </c>
      <c r="P4798" t="s">
        <v>29</v>
      </c>
      <c r="Q4798">
        <v>22</v>
      </c>
      <c r="R4798" t="s">
        <v>48</v>
      </c>
      <c r="S4798">
        <v>2016</v>
      </c>
      <c r="T4798" t="s">
        <v>22</v>
      </c>
      <c r="U4798" s="15">
        <v>4</v>
      </c>
      <c r="V4798" s="15">
        <v>1</v>
      </c>
      <c r="W4798" t="s">
        <v>27</v>
      </c>
    </row>
    <row r="4799" spans="1:23">
      <c r="A4799" t="s">
        <v>4844</v>
      </c>
      <c r="B4799">
        <v>-33.726199999999999</v>
      </c>
      <c r="C4799" s="15">
        <v>151.25221199999999</v>
      </c>
      <c r="D4799" s="2" t="s">
        <v>9791</v>
      </c>
      <c r="E4799" s="14" t="s">
        <v>5069</v>
      </c>
      <c r="F4799" s="14" t="e" vm="8">
        <v>#VALUE!</v>
      </c>
      <c r="G4799" s="2" t="str">
        <f>_xlfn.XLOOKUP(E4799,missing_cities!$Q$2:$Q$56,missing_cities!$R$2:$R$56,"Not Found",0)</f>
        <v>Australia</v>
      </c>
      <c r="H4799" t="str">
        <f>_xlfn.XLOOKUP(E4799,missing_cities!$Q$2:$Q$56,missing_cities!$S$2:$S$56,"Not Found",0)</f>
        <v>Australia</v>
      </c>
      <c r="I4799" t="s">
        <v>3449</v>
      </c>
      <c r="J4799" s="15">
        <v>0.28000000000000003</v>
      </c>
      <c r="K4799" t="s">
        <v>34</v>
      </c>
      <c r="L4799" s="15" t="str">
        <f t="shared" si="148"/>
        <v>6:00-22:00</v>
      </c>
      <c r="M4799" s="16">
        <f t="shared" si="149"/>
        <v>0.67</v>
      </c>
      <c r="N4799" s="15">
        <v>4.1399999999999997</v>
      </c>
      <c r="O4799" s="15">
        <v>28</v>
      </c>
      <c r="P4799" t="s">
        <v>37</v>
      </c>
      <c r="Q4799">
        <v>22</v>
      </c>
      <c r="R4799" t="s">
        <v>132</v>
      </c>
      <c r="S4799">
        <v>2014</v>
      </c>
      <c r="T4799" t="s">
        <v>31</v>
      </c>
      <c r="U4799" s="15">
        <v>3.4</v>
      </c>
      <c r="V4799" s="15">
        <v>8</v>
      </c>
      <c r="W4799" t="s">
        <v>32</v>
      </c>
    </row>
    <row r="4800" spans="1:23">
      <c r="A4800" t="s">
        <v>4845</v>
      </c>
      <c r="B4800">
        <v>52.577314999999999</v>
      </c>
      <c r="C4800" s="15">
        <v>13.425287000000001</v>
      </c>
      <c r="D4800" s="2" t="s">
        <v>9792</v>
      </c>
      <c r="E4800" s="14" t="s">
        <v>5057</v>
      </c>
      <c r="F4800" s="14" t="e" vm="3">
        <v>#VALUE!</v>
      </c>
      <c r="G4800" s="2" t="str">
        <f>_xlfn.XLOOKUP(E4800,missing_cities!$Q$2:$Q$56,missing_cities!$R$2:$R$56,"Not Found",0)</f>
        <v>Germany</v>
      </c>
      <c r="H4800" t="str">
        <f>_xlfn.XLOOKUP(E4800,missing_cities!$Q$2:$Q$56,missing_cities!$S$2:$S$56,"Not Found",0)</f>
        <v>Europe</v>
      </c>
      <c r="I4800" t="s">
        <v>3449</v>
      </c>
      <c r="J4800" s="15">
        <v>0.39</v>
      </c>
      <c r="K4800" t="s">
        <v>34</v>
      </c>
      <c r="L4800" s="15" t="str">
        <f t="shared" si="148"/>
        <v>6:00-22:00</v>
      </c>
      <c r="M4800" s="16">
        <f t="shared" si="149"/>
        <v>0.67</v>
      </c>
      <c r="N4800" s="15">
        <v>2.69</v>
      </c>
      <c r="O4800" s="15">
        <v>92</v>
      </c>
      <c r="P4800" t="s">
        <v>29</v>
      </c>
      <c r="Q4800">
        <v>350</v>
      </c>
      <c r="R4800" t="s">
        <v>26</v>
      </c>
      <c r="S4800">
        <v>2015</v>
      </c>
      <c r="T4800" t="s">
        <v>22</v>
      </c>
      <c r="U4800" s="15">
        <v>3.8</v>
      </c>
      <c r="V4800" s="15">
        <v>8</v>
      </c>
      <c r="W4800" t="s">
        <v>32</v>
      </c>
    </row>
    <row r="4801" spans="1:23">
      <c r="A4801" t="s">
        <v>4846</v>
      </c>
      <c r="B4801">
        <v>-33.758859999999999</v>
      </c>
      <c r="C4801" s="15">
        <v>151.21016499999999</v>
      </c>
      <c r="D4801" s="2" t="s">
        <v>9793</v>
      </c>
      <c r="E4801" s="14" t="s">
        <v>5069</v>
      </c>
      <c r="F4801" s="14" t="e" vm="8">
        <v>#VALUE!</v>
      </c>
      <c r="G4801" s="2" t="str">
        <f>_xlfn.XLOOKUP(E4801,missing_cities!$Q$2:$Q$56,missing_cities!$R$2:$R$56,"Not Found",0)</f>
        <v>Australia</v>
      </c>
      <c r="H4801" t="str">
        <f>_xlfn.XLOOKUP(E4801,missing_cities!$Q$2:$Q$56,missing_cities!$S$2:$S$56,"Not Found",0)</f>
        <v>Australia</v>
      </c>
      <c r="I4801" t="s">
        <v>3449</v>
      </c>
      <c r="J4801" s="15">
        <v>0.14000000000000001</v>
      </c>
      <c r="K4801" t="s">
        <v>34</v>
      </c>
      <c r="L4801" s="15" t="str">
        <f t="shared" si="148"/>
        <v>6:00-22:00</v>
      </c>
      <c r="M4801" s="16">
        <f t="shared" si="149"/>
        <v>0.67</v>
      </c>
      <c r="N4801" s="15">
        <v>5.91</v>
      </c>
      <c r="O4801" s="15">
        <v>86</v>
      </c>
      <c r="P4801" t="s">
        <v>25</v>
      </c>
      <c r="Q4801">
        <v>350</v>
      </c>
      <c r="R4801" t="s">
        <v>81</v>
      </c>
      <c r="S4801">
        <v>2022</v>
      </c>
      <c r="T4801" t="s">
        <v>31</v>
      </c>
      <c r="U4801" s="15">
        <v>3.6</v>
      </c>
      <c r="V4801" s="15">
        <v>3</v>
      </c>
      <c r="W4801" t="s">
        <v>32</v>
      </c>
    </row>
    <row r="4802" spans="1:23">
      <c r="A4802" t="s">
        <v>4847</v>
      </c>
      <c r="B4802">
        <v>55.819083999999997</v>
      </c>
      <c r="C4802" s="15">
        <v>37.567292000000002</v>
      </c>
      <c r="D4802" s="2" t="s">
        <v>9794</v>
      </c>
      <c r="E4802" s="14" t="s">
        <v>5052</v>
      </c>
      <c r="F4802" s="14" t="e" vm="2">
        <v>#VALUE!</v>
      </c>
      <c r="G4802" s="2" t="str">
        <f>_xlfn.XLOOKUP(E4802,missing_cities!$Q$2:$Q$56,missing_cities!$R$2:$R$56,"Not Found",0)</f>
        <v>Russia</v>
      </c>
      <c r="H4802" t="str">
        <f>_xlfn.XLOOKUP(E4802,missing_cities!$Q$2:$Q$56,missing_cities!$S$2:$S$56,"Not Found",0)</f>
        <v>Europe</v>
      </c>
      <c r="I4802" t="s">
        <v>3449</v>
      </c>
      <c r="J4802" s="15">
        <v>0.16</v>
      </c>
      <c r="K4802" s="1">
        <v>45862</v>
      </c>
      <c r="L4802" s="15" t="str">
        <f t="shared" si="148"/>
        <v>9.00-21.00</v>
      </c>
      <c r="M4802" s="16">
        <f t="shared" si="149"/>
        <v>12</v>
      </c>
      <c r="N4802" s="15">
        <v>8.44</v>
      </c>
      <c r="O4802" s="15">
        <v>70</v>
      </c>
      <c r="P4802" t="s">
        <v>39</v>
      </c>
      <c r="Q4802">
        <v>22</v>
      </c>
      <c r="R4802" t="s">
        <v>42</v>
      </c>
      <c r="S4802">
        <v>2013</v>
      </c>
      <c r="T4802" t="s">
        <v>22</v>
      </c>
      <c r="U4802" s="15">
        <v>3.5</v>
      </c>
      <c r="V4802" s="15">
        <v>7</v>
      </c>
      <c r="W4802" t="s">
        <v>27</v>
      </c>
    </row>
    <row r="4803" spans="1:23">
      <c r="A4803" t="s">
        <v>4848</v>
      </c>
      <c r="B4803">
        <v>13.72099</v>
      </c>
      <c r="C4803" s="15">
        <v>100.59554300000001</v>
      </c>
      <c r="D4803" s="2" t="s">
        <v>9795</v>
      </c>
      <c r="E4803" s="14" t="s">
        <v>5059</v>
      </c>
      <c r="F4803" s="14" t="e" vm="4">
        <v>#VALUE!</v>
      </c>
      <c r="G4803" s="2" t="str">
        <f>_xlfn.XLOOKUP(E4803,missing_cities!$Q$2:$Q$56,missing_cities!$R$2:$R$56,"Not Found",0)</f>
        <v>Thailand</v>
      </c>
      <c r="H4803" t="str">
        <f>_xlfn.XLOOKUP(E4803,missing_cities!$Q$2:$Q$56,missing_cities!$S$2:$S$56,"Not Found",0)</f>
        <v>Asia</v>
      </c>
      <c r="I4803" t="s">
        <v>3449</v>
      </c>
      <c r="J4803" s="15">
        <v>0.3</v>
      </c>
      <c r="K4803" s="1">
        <v>45862</v>
      </c>
      <c r="L4803" s="15" t="str">
        <f t="shared" ref="L4803:L4866" si="150">IF(ISNUMBER(SEARCH("-",K4803)),K4803,"9.00-21.00")</f>
        <v>9.00-21.00</v>
      </c>
      <c r="M4803" s="16">
        <f t="shared" ref="M4803:M4866" si="151">IF(ISNUMBER(SEARCH("-", L4803)), TEXT(RIGHT(L4803, LEN(L4803) - FIND("-", L4803)), "0.00") - TEXT(LEFT(L4803, FIND("-", L4803)-1), "0.00"), "")</f>
        <v>12</v>
      </c>
      <c r="N4803" s="15">
        <v>19.34</v>
      </c>
      <c r="O4803" s="15">
        <v>76</v>
      </c>
      <c r="P4803" t="s">
        <v>25</v>
      </c>
      <c r="Q4803">
        <v>22</v>
      </c>
      <c r="R4803" t="s">
        <v>21</v>
      </c>
      <c r="S4803">
        <v>2019</v>
      </c>
      <c r="T4803" t="s">
        <v>31</v>
      </c>
      <c r="U4803" s="15">
        <v>4.7</v>
      </c>
      <c r="V4803" s="15">
        <v>9</v>
      </c>
      <c r="W4803" t="s">
        <v>23</v>
      </c>
    </row>
    <row r="4804" spans="1:23">
      <c r="A4804" t="s">
        <v>4849</v>
      </c>
      <c r="B4804">
        <v>19.1815</v>
      </c>
      <c r="C4804" s="15">
        <v>72.802390000000003</v>
      </c>
      <c r="D4804" s="2" t="s">
        <v>9796</v>
      </c>
      <c r="E4804" s="14" t="s">
        <v>5079</v>
      </c>
      <c r="F4804" s="14" t="e" vm="11">
        <v>#VALUE!</v>
      </c>
      <c r="G4804" s="2" t="str">
        <f>_xlfn.XLOOKUP(E4804,missing_cities!$Q$2:$Q$56,missing_cities!$R$2:$R$56,"Not Found",0)</f>
        <v>India</v>
      </c>
      <c r="H4804" t="str">
        <f>_xlfn.XLOOKUP(E4804,missing_cities!$Q$2:$Q$56,missing_cities!$S$2:$S$56,"Not Found",0)</f>
        <v>Asia</v>
      </c>
      <c r="I4804" t="s">
        <v>3449</v>
      </c>
      <c r="J4804" s="15">
        <v>0.15</v>
      </c>
      <c r="K4804" t="s">
        <v>19</v>
      </c>
      <c r="L4804" s="15" t="str">
        <f t="shared" si="150"/>
        <v>9:00-18:00</v>
      </c>
      <c r="M4804" s="16">
        <f t="shared" si="151"/>
        <v>0.37</v>
      </c>
      <c r="N4804" s="15">
        <v>12.9</v>
      </c>
      <c r="O4804" s="15">
        <v>32</v>
      </c>
      <c r="P4804" t="s">
        <v>39</v>
      </c>
      <c r="Q4804">
        <v>350</v>
      </c>
      <c r="R4804" t="s">
        <v>48</v>
      </c>
      <c r="S4804">
        <v>2010</v>
      </c>
      <c r="T4804" t="s">
        <v>31</v>
      </c>
      <c r="U4804" s="15">
        <v>3.8</v>
      </c>
      <c r="V4804" s="15">
        <v>5</v>
      </c>
      <c r="W4804" t="s">
        <v>27</v>
      </c>
    </row>
    <row r="4805" spans="1:23">
      <c r="A4805" t="s">
        <v>4850</v>
      </c>
      <c r="B4805">
        <v>-23.667719999999999</v>
      </c>
      <c r="C4805" s="15">
        <v>-46.658737000000002</v>
      </c>
      <c r="D4805" s="2" t="s">
        <v>9797</v>
      </c>
      <c r="E4805" s="14" t="s">
        <v>5067</v>
      </c>
      <c r="F4805" s="14" t="e" vm="7">
        <v>#VALUE!</v>
      </c>
      <c r="G4805" s="2" t="str">
        <f>_xlfn.XLOOKUP(E4805,missing_cities!$Q$2:$Q$56,missing_cities!$R$2:$R$56,"Not Found",0)</f>
        <v>Brazil</v>
      </c>
      <c r="H4805" t="str">
        <f>_xlfn.XLOOKUP(E4805,missing_cities!$Q$2:$Q$56,missing_cities!$S$2:$S$56,"Not Found",0)</f>
        <v>South America</v>
      </c>
      <c r="I4805" t="s">
        <v>3449</v>
      </c>
      <c r="J4805" s="15">
        <v>0.44</v>
      </c>
      <c r="K4805" t="s">
        <v>19</v>
      </c>
      <c r="L4805" s="15" t="str">
        <f t="shared" si="150"/>
        <v>9:00-18:00</v>
      </c>
      <c r="M4805" s="16">
        <f t="shared" si="151"/>
        <v>0.37</v>
      </c>
      <c r="N4805" s="15">
        <v>10.92</v>
      </c>
      <c r="O4805" s="15">
        <v>19</v>
      </c>
      <c r="P4805" t="s">
        <v>29</v>
      </c>
      <c r="Q4805">
        <v>22</v>
      </c>
      <c r="R4805" t="s">
        <v>67</v>
      </c>
      <c r="S4805">
        <v>2013</v>
      </c>
      <c r="T4805" t="s">
        <v>31</v>
      </c>
      <c r="U4805" s="15">
        <v>3.2</v>
      </c>
      <c r="V4805" s="15">
        <v>1</v>
      </c>
      <c r="W4805" t="s">
        <v>23</v>
      </c>
    </row>
    <row r="4806" spans="1:23">
      <c r="A4806" t="s">
        <v>4851</v>
      </c>
      <c r="B4806">
        <v>55.842281999999997</v>
      </c>
      <c r="C4806" s="15">
        <v>37.695459</v>
      </c>
      <c r="D4806" s="2" t="s">
        <v>9798</v>
      </c>
      <c r="E4806" s="14" t="s">
        <v>5052</v>
      </c>
      <c r="F4806" s="14" t="e" vm="2">
        <v>#VALUE!</v>
      </c>
      <c r="G4806" s="2" t="str">
        <f>_xlfn.XLOOKUP(E4806,missing_cities!$Q$2:$Q$56,missing_cities!$R$2:$R$56,"Not Found",0)</f>
        <v>Russia</v>
      </c>
      <c r="H4806" t="str">
        <f>_xlfn.XLOOKUP(E4806,missing_cities!$Q$2:$Q$56,missing_cities!$S$2:$S$56,"Not Found",0)</f>
        <v>Europe</v>
      </c>
      <c r="I4806" t="s">
        <v>3449</v>
      </c>
      <c r="J4806" s="15">
        <v>0.1</v>
      </c>
      <c r="K4806" s="1">
        <v>45862</v>
      </c>
      <c r="L4806" s="15" t="str">
        <f t="shared" si="150"/>
        <v>9.00-21.00</v>
      </c>
      <c r="M4806" s="16">
        <f t="shared" si="151"/>
        <v>12</v>
      </c>
      <c r="N4806" s="15">
        <v>19.95</v>
      </c>
      <c r="O4806" s="15">
        <v>55</v>
      </c>
      <c r="P4806" t="s">
        <v>25</v>
      </c>
      <c r="Q4806">
        <v>350</v>
      </c>
      <c r="R4806" t="s">
        <v>67</v>
      </c>
      <c r="S4806">
        <v>2016</v>
      </c>
      <c r="T4806" t="s">
        <v>31</v>
      </c>
      <c r="U4806" s="15">
        <v>3.7</v>
      </c>
      <c r="V4806" s="15">
        <v>3</v>
      </c>
      <c r="W4806" t="s">
        <v>23</v>
      </c>
    </row>
    <row r="4807" spans="1:23">
      <c r="A4807" t="s">
        <v>4852</v>
      </c>
      <c r="B4807">
        <v>-33.799649000000002</v>
      </c>
      <c r="C4807" s="15">
        <v>151.25486599999999</v>
      </c>
      <c r="D4807" s="2" t="s">
        <v>9799</v>
      </c>
      <c r="E4807" s="14" t="s">
        <v>5069</v>
      </c>
      <c r="F4807" s="14" t="e" vm="8">
        <v>#VALUE!</v>
      </c>
      <c r="G4807" s="2" t="str">
        <f>_xlfn.XLOOKUP(E4807,missing_cities!$Q$2:$Q$56,missing_cities!$R$2:$R$56,"Not Found",0)</f>
        <v>Australia</v>
      </c>
      <c r="H4807" t="str">
        <f>_xlfn.XLOOKUP(E4807,missing_cities!$Q$2:$Q$56,missing_cities!$S$2:$S$56,"Not Found",0)</f>
        <v>Australia</v>
      </c>
      <c r="I4807" t="s">
        <v>3449</v>
      </c>
      <c r="J4807" s="15">
        <v>0.11</v>
      </c>
      <c r="K4807" t="s">
        <v>34</v>
      </c>
      <c r="L4807" s="15" t="str">
        <f t="shared" si="150"/>
        <v>6:00-22:00</v>
      </c>
      <c r="M4807" s="16">
        <f t="shared" si="151"/>
        <v>0.67</v>
      </c>
      <c r="N4807" s="15">
        <v>11.72</v>
      </c>
      <c r="O4807" s="15">
        <v>38</v>
      </c>
      <c r="P4807" t="s">
        <v>20</v>
      </c>
      <c r="Q4807">
        <v>50</v>
      </c>
      <c r="R4807" t="s">
        <v>48</v>
      </c>
      <c r="S4807">
        <v>2011</v>
      </c>
      <c r="T4807" t="s">
        <v>22</v>
      </c>
      <c r="U4807" s="15">
        <v>4.0999999999999996</v>
      </c>
      <c r="V4807" s="15">
        <v>4</v>
      </c>
      <c r="W4807" t="s">
        <v>32</v>
      </c>
    </row>
    <row r="4808" spans="1:23">
      <c r="A4808" t="s">
        <v>4853</v>
      </c>
      <c r="B4808">
        <v>13.832336</v>
      </c>
      <c r="C4808" s="15">
        <v>100.498287</v>
      </c>
      <c r="D4808" s="2" t="s">
        <v>9800</v>
      </c>
      <c r="E4808" s="14" t="s">
        <v>5059</v>
      </c>
      <c r="F4808" s="14" t="e" vm="4">
        <v>#VALUE!</v>
      </c>
      <c r="G4808" s="2" t="str">
        <f>_xlfn.XLOOKUP(E4808,missing_cities!$Q$2:$Q$56,missing_cities!$R$2:$R$56,"Not Found",0)</f>
        <v>Thailand</v>
      </c>
      <c r="H4808" t="str">
        <f>_xlfn.XLOOKUP(E4808,missing_cities!$Q$2:$Q$56,missing_cities!$S$2:$S$56,"Not Found",0)</f>
        <v>Asia</v>
      </c>
      <c r="I4808" t="s">
        <v>3449</v>
      </c>
      <c r="J4808" s="15">
        <v>0.47</v>
      </c>
      <c r="K4808" t="s">
        <v>19</v>
      </c>
      <c r="L4808" s="15" t="str">
        <f t="shared" si="150"/>
        <v>9:00-18:00</v>
      </c>
      <c r="M4808" s="16">
        <f t="shared" si="151"/>
        <v>0.37</v>
      </c>
      <c r="N4808" s="15">
        <v>2.58</v>
      </c>
      <c r="O4808" s="15">
        <v>16</v>
      </c>
      <c r="P4808" t="s">
        <v>20</v>
      </c>
      <c r="Q4808">
        <v>50</v>
      </c>
      <c r="R4808" t="s">
        <v>48</v>
      </c>
      <c r="S4808">
        <v>2014</v>
      </c>
      <c r="T4808" t="s">
        <v>31</v>
      </c>
      <c r="U4808" s="15">
        <v>3.5</v>
      </c>
      <c r="V4808" s="15">
        <v>1</v>
      </c>
      <c r="W4808" t="s">
        <v>27</v>
      </c>
    </row>
    <row r="4809" spans="1:23">
      <c r="A4809" t="s">
        <v>4854</v>
      </c>
      <c r="B4809">
        <v>37.768002000000003</v>
      </c>
      <c r="C4809" s="15">
        <v>-122.41227000000001</v>
      </c>
      <c r="D4809" s="2" t="s">
        <v>9801</v>
      </c>
      <c r="E4809" s="14" t="s">
        <v>5061</v>
      </c>
      <c r="F4809" s="14" t="e" vm="5">
        <v>#VALUE!</v>
      </c>
      <c r="G4809" s="2" t="str">
        <f>_xlfn.XLOOKUP(E4809,missing_cities!$Q$2:$Q$56,missing_cities!$R$2:$R$56,"Not Found",0)</f>
        <v>United States</v>
      </c>
      <c r="H4809" t="str">
        <f>_xlfn.XLOOKUP(E4809,missing_cities!$Q$2:$Q$56,missing_cities!$S$2:$S$56,"Not Found",0)</f>
        <v>North America</v>
      </c>
      <c r="I4809" t="s">
        <v>3449</v>
      </c>
      <c r="J4809" s="15">
        <v>0.22</v>
      </c>
      <c r="K4809" s="1">
        <v>45862</v>
      </c>
      <c r="L4809" s="15" t="str">
        <f t="shared" si="150"/>
        <v>9.00-21.00</v>
      </c>
      <c r="M4809" s="16">
        <f t="shared" si="151"/>
        <v>12</v>
      </c>
      <c r="N4809" s="15">
        <v>7.14</v>
      </c>
      <c r="O4809" s="15">
        <v>61</v>
      </c>
      <c r="P4809" t="s">
        <v>25</v>
      </c>
      <c r="Q4809">
        <v>50</v>
      </c>
      <c r="R4809" t="s">
        <v>48</v>
      </c>
      <c r="S4809">
        <v>2012</v>
      </c>
      <c r="T4809" t="s">
        <v>31</v>
      </c>
      <c r="U4809" s="15">
        <v>3</v>
      </c>
      <c r="V4809" s="15">
        <v>6</v>
      </c>
      <c r="W4809" t="s">
        <v>27</v>
      </c>
    </row>
    <row r="4810" spans="1:23">
      <c r="A4810" t="s">
        <v>4855</v>
      </c>
      <c r="B4810">
        <v>37.727409000000002</v>
      </c>
      <c r="C4810" s="15">
        <v>-122.471391</v>
      </c>
      <c r="D4810" s="2" t="s">
        <v>9802</v>
      </c>
      <c r="E4810" s="14" t="s">
        <v>5061</v>
      </c>
      <c r="F4810" s="14" t="e" vm="5">
        <v>#VALUE!</v>
      </c>
      <c r="G4810" s="2" t="str">
        <f>_xlfn.XLOOKUP(E4810,missing_cities!$Q$2:$Q$56,missing_cities!$R$2:$R$56,"Not Found",0)</f>
        <v>United States</v>
      </c>
      <c r="H4810" t="str">
        <f>_xlfn.XLOOKUP(E4810,missing_cities!$Q$2:$Q$56,missing_cities!$S$2:$S$56,"Not Found",0)</f>
        <v>North America</v>
      </c>
      <c r="I4810" t="s">
        <v>3449</v>
      </c>
      <c r="J4810" s="15">
        <v>0.4</v>
      </c>
      <c r="K4810" t="s">
        <v>19</v>
      </c>
      <c r="L4810" s="15" t="str">
        <f t="shared" si="150"/>
        <v>9:00-18:00</v>
      </c>
      <c r="M4810" s="16">
        <f t="shared" si="151"/>
        <v>0.37</v>
      </c>
      <c r="N4810" s="15">
        <v>2.94</v>
      </c>
      <c r="O4810" s="15">
        <v>62</v>
      </c>
      <c r="P4810" t="s">
        <v>39</v>
      </c>
      <c r="Q4810">
        <v>150</v>
      </c>
      <c r="R4810" t="s">
        <v>40</v>
      </c>
      <c r="S4810">
        <v>2019</v>
      </c>
      <c r="T4810" t="s">
        <v>31</v>
      </c>
      <c r="U4810" s="15">
        <v>3.4</v>
      </c>
      <c r="V4810" s="15">
        <v>9</v>
      </c>
      <c r="W4810" t="s">
        <v>27</v>
      </c>
    </row>
    <row r="4811" spans="1:23">
      <c r="A4811" t="s">
        <v>4856</v>
      </c>
      <c r="B4811">
        <v>55.886426</v>
      </c>
      <c r="C4811" s="15">
        <v>37.546889</v>
      </c>
      <c r="D4811" s="2" t="s">
        <v>9803</v>
      </c>
      <c r="E4811" s="14" t="s">
        <v>5052</v>
      </c>
      <c r="F4811" s="14" t="e" vm="2">
        <v>#VALUE!</v>
      </c>
      <c r="G4811" s="2" t="str">
        <f>_xlfn.XLOOKUP(E4811,missing_cities!$Q$2:$Q$56,missing_cities!$R$2:$R$56,"Not Found",0)</f>
        <v>Russia</v>
      </c>
      <c r="H4811" t="str">
        <f>_xlfn.XLOOKUP(E4811,missing_cities!$Q$2:$Q$56,missing_cities!$S$2:$S$56,"Not Found",0)</f>
        <v>Europe</v>
      </c>
      <c r="I4811" t="s">
        <v>3449</v>
      </c>
      <c r="J4811" s="15">
        <v>0.28999999999999998</v>
      </c>
      <c r="K4811" s="1">
        <v>45862</v>
      </c>
      <c r="L4811" s="15" t="str">
        <f t="shared" si="150"/>
        <v>9.00-21.00</v>
      </c>
      <c r="M4811" s="16">
        <f t="shared" si="151"/>
        <v>12</v>
      </c>
      <c r="N4811" s="15">
        <v>19.170000000000002</v>
      </c>
      <c r="O4811" s="15">
        <v>30</v>
      </c>
      <c r="P4811" t="s">
        <v>20</v>
      </c>
      <c r="Q4811">
        <v>150</v>
      </c>
      <c r="R4811" t="s">
        <v>48</v>
      </c>
      <c r="S4811">
        <v>2020</v>
      </c>
      <c r="T4811" t="s">
        <v>22</v>
      </c>
      <c r="U4811" s="15">
        <v>4.9000000000000004</v>
      </c>
      <c r="V4811" s="15">
        <v>3</v>
      </c>
      <c r="W4811" t="s">
        <v>32</v>
      </c>
    </row>
    <row r="4812" spans="1:23">
      <c r="A4812" t="s">
        <v>4857</v>
      </c>
      <c r="B4812">
        <v>-23.631402999999999</v>
      </c>
      <c r="C4812" s="15">
        <v>-46.546860000000002</v>
      </c>
      <c r="D4812" s="2" t="s">
        <v>9804</v>
      </c>
      <c r="E4812" s="14" t="s">
        <v>5067</v>
      </c>
      <c r="F4812" s="14" t="e" vm="7">
        <v>#VALUE!</v>
      </c>
      <c r="G4812" s="2" t="str">
        <f>_xlfn.XLOOKUP(E4812,missing_cities!$Q$2:$Q$56,missing_cities!$R$2:$R$56,"Not Found",0)</f>
        <v>Brazil</v>
      </c>
      <c r="H4812" t="str">
        <f>_xlfn.XLOOKUP(E4812,missing_cities!$Q$2:$Q$56,missing_cities!$S$2:$S$56,"Not Found",0)</f>
        <v>South America</v>
      </c>
      <c r="I4812" t="s">
        <v>3449</v>
      </c>
      <c r="J4812" s="15">
        <v>0.23</v>
      </c>
      <c r="K4812" t="s">
        <v>19</v>
      </c>
      <c r="L4812" s="15" t="str">
        <f t="shared" si="150"/>
        <v>9:00-18:00</v>
      </c>
      <c r="M4812" s="16">
        <f t="shared" si="151"/>
        <v>0.37</v>
      </c>
      <c r="N4812" s="15">
        <v>12.66</v>
      </c>
      <c r="O4812" s="15">
        <v>54</v>
      </c>
      <c r="P4812" t="s">
        <v>39</v>
      </c>
      <c r="Q4812">
        <v>150</v>
      </c>
      <c r="R4812" t="s">
        <v>30</v>
      </c>
      <c r="S4812">
        <v>2022</v>
      </c>
      <c r="T4812" t="s">
        <v>31</v>
      </c>
      <c r="U4812" s="15">
        <v>3.6</v>
      </c>
      <c r="V4812" s="15">
        <v>6</v>
      </c>
      <c r="W4812" t="s">
        <v>32</v>
      </c>
    </row>
    <row r="4813" spans="1:23">
      <c r="A4813" t="s">
        <v>4858</v>
      </c>
      <c r="B4813">
        <v>55.795285</v>
      </c>
      <c r="C4813" s="15">
        <v>37.519677999999999</v>
      </c>
      <c r="D4813" s="2" t="s">
        <v>9805</v>
      </c>
      <c r="E4813" s="14" t="s">
        <v>5052</v>
      </c>
      <c r="F4813" s="14" t="e" vm="2">
        <v>#VALUE!</v>
      </c>
      <c r="G4813" s="2" t="str">
        <f>_xlfn.XLOOKUP(E4813,missing_cities!$Q$2:$Q$56,missing_cities!$R$2:$R$56,"Not Found",0)</f>
        <v>Russia</v>
      </c>
      <c r="H4813" t="str">
        <f>_xlfn.XLOOKUP(E4813,missing_cities!$Q$2:$Q$56,missing_cities!$S$2:$S$56,"Not Found",0)</f>
        <v>Europe</v>
      </c>
      <c r="I4813" t="s">
        <v>3449</v>
      </c>
      <c r="J4813" s="15">
        <v>0.26</v>
      </c>
      <c r="K4813" s="1">
        <v>45862</v>
      </c>
      <c r="L4813" s="15" t="str">
        <f t="shared" si="150"/>
        <v>9.00-21.00</v>
      </c>
      <c r="M4813" s="16">
        <f t="shared" si="151"/>
        <v>12</v>
      </c>
      <c r="N4813" s="15">
        <v>2.11</v>
      </c>
      <c r="O4813" s="15">
        <v>86</v>
      </c>
      <c r="P4813" t="s">
        <v>29</v>
      </c>
      <c r="Q4813">
        <v>22</v>
      </c>
      <c r="R4813" t="s">
        <v>21</v>
      </c>
      <c r="S4813">
        <v>2016</v>
      </c>
      <c r="T4813" t="s">
        <v>22</v>
      </c>
      <c r="U4813" s="15">
        <v>4.5999999999999996</v>
      </c>
      <c r="V4813" s="15">
        <v>7</v>
      </c>
      <c r="W4813" t="s">
        <v>23</v>
      </c>
    </row>
    <row r="4814" spans="1:23">
      <c r="A4814" t="s">
        <v>4859</v>
      </c>
      <c r="B4814">
        <v>19.131661999999999</v>
      </c>
      <c r="C4814" s="15">
        <v>72.823909</v>
      </c>
      <c r="D4814" s="2" t="s">
        <v>9806</v>
      </c>
      <c r="E4814" s="14" t="s">
        <v>5079</v>
      </c>
      <c r="F4814" s="14" t="e" vm="11">
        <v>#VALUE!</v>
      </c>
      <c r="G4814" s="2" t="str">
        <f>_xlfn.XLOOKUP(E4814,missing_cities!$Q$2:$Q$56,missing_cities!$R$2:$R$56,"Not Found",0)</f>
        <v>India</v>
      </c>
      <c r="H4814" t="str">
        <f>_xlfn.XLOOKUP(E4814,missing_cities!$Q$2:$Q$56,missing_cities!$S$2:$S$56,"Not Found",0)</f>
        <v>Asia</v>
      </c>
      <c r="I4814" t="s">
        <v>3449</v>
      </c>
      <c r="J4814" s="15">
        <v>0.28999999999999998</v>
      </c>
      <c r="K4814" s="1">
        <v>45862</v>
      </c>
      <c r="L4814" s="15" t="str">
        <f t="shared" si="150"/>
        <v>9.00-21.00</v>
      </c>
      <c r="M4814" s="16">
        <f t="shared" si="151"/>
        <v>12</v>
      </c>
      <c r="N4814" s="15">
        <v>19.18</v>
      </c>
      <c r="O4814" s="15">
        <v>54</v>
      </c>
      <c r="P4814" t="s">
        <v>20</v>
      </c>
      <c r="Q4814">
        <v>350</v>
      </c>
      <c r="R4814" t="s">
        <v>21</v>
      </c>
      <c r="S4814">
        <v>2013</v>
      </c>
      <c r="T4814" t="s">
        <v>31</v>
      </c>
      <c r="U4814" s="15">
        <v>4.4000000000000004</v>
      </c>
      <c r="V4814" s="15">
        <v>3</v>
      </c>
      <c r="W4814" t="s">
        <v>27</v>
      </c>
    </row>
    <row r="4815" spans="1:23">
      <c r="A4815" t="s">
        <v>4860</v>
      </c>
      <c r="B4815">
        <v>37.695844000000001</v>
      </c>
      <c r="C4815" s="15">
        <v>126.967544</v>
      </c>
      <c r="D4815" s="2" t="s">
        <v>9807</v>
      </c>
      <c r="E4815" s="14" t="s">
        <v>5063</v>
      </c>
      <c r="F4815" s="14" t="e" vm="6">
        <v>#VALUE!</v>
      </c>
      <c r="G4815" s="2" t="str">
        <f>_xlfn.XLOOKUP(E4815,missing_cities!$Q$2:$Q$56,missing_cities!$R$2:$R$56,"Not Found",0)</f>
        <v>South Korea</v>
      </c>
      <c r="H4815" t="str">
        <f>_xlfn.XLOOKUP(E4815,missing_cities!$Q$2:$Q$56,missing_cities!$S$2:$S$56,"Not Found",0)</f>
        <v>Asia</v>
      </c>
      <c r="I4815" t="s">
        <v>3449</v>
      </c>
      <c r="J4815" s="15">
        <v>0.33</v>
      </c>
      <c r="K4815" t="s">
        <v>34</v>
      </c>
      <c r="L4815" s="15" t="str">
        <f t="shared" si="150"/>
        <v>6:00-22:00</v>
      </c>
      <c r="M4815" s="16">
        <f t="shared" si="151"/>
        <v>0.67</v>
      </c>
      <c r="N4815" s="15">
        <v>16.47</v>
      </c>
      <c r="O4815" s="15">
        <v>12</v>
      </c>
      <c r="P4815" t="s">
        <v>39</v>
      </c>
      <c r="Q4815">
        <v>350</v>
      </c>
      <c r="R4815" t="s">
        <v>74</v>
      </c>
      <c r="S4815">
        <v>2013</v>
      </c>
      <c r="T4815" t="s">
        <v>31</v>
      </c>
      <c r="U4815" s="15">
        <v>3.1</v>
      </c>
      <c r="V4815" s="15">
        <v>3</v>
      </c>
      <c r="W4815" t="s">
        <v>32</v>
      </c>
    </row>
    <row r="4816" spans="1:23">
      <c r="A4816" t="s">
        <v>4861</v>
      </c>
      <c r="B4816">
        <v>55.704441000000003</v>
      </c>
      <c r="C4816" s="15">
        <v>37.699257000000003</v>
      </c>
      <c r="D4816" s="2" t="s">
        <v>9808</v>
      </c>
      <c r="E4816" s="14" t="s">
        <v>5052</v>
      </c>
      <c r="F4816" s="14" t="e" vm="2">
        <v>#VALUE!</v>
      </c>
      <c r="G4816" s="2" t="str">
        <f>_xlfn.XLOOKUP(E4816,missing_cities!$Q$2:$Q$56,missing_cities!$R$2:$R$56,"Not Found",0)</f>
        <v>Russia</v>
      </c>
      <c r="H4816" t="str">
        <f>_xlfn.XLOOKUP(E4816,missing_cities!$Q$2:$Q$56,missing_cities!$S$2:$S$56,"Not Found",0)</f>
        <v>Europe</v>
      </c>
      <c r="I4816" t="s">
        <v>3449</v>
      </c>
      <c r="J4816" s="15">
        <v>0.34</v>
      </c>
      <c r="K4816" t="s">
        <v>34</v>
      </c>
      <c r="L4816" s="15" t="str">
        <f t="shared" si="150"/>
        <v>6:00-22:00</v>
      </c>
      <c r="M4816" s="16">
        <f t="shared" si="151"/>
        <v>0.67</v>
      </c>
      <c r="N4816" s="15">
        <v>13.6</v>
      </c>
      <c r="O4816" s="15">
        <v>75</v>
      </c>
      <c r="P4816" t="s">
        <v>39</v>
      </c>
      <c r="Q4816">
        <v>22</v>
      </c>
      <c r="R4816" t="s">
        <v>81</v>
      </c>
      <c r="S4816">
        <v>2022</v>
      </c>
      <c r="T4816" t="s">
        <v>31</v>
      </c>
      <c r="U4816" s="15">
        <v>4.0999999999999996</v>
      </c>
      <c r="V4816" s="15">
        <v>6</v>
      </c>
      <c r="W4816" t="s">
        <v>27</v>
      </c>
    </row>
    <row r="4817" spans="1:23">
      <c r="A4817" t="s">
        <v>4862</v>
      </c>
      <c r="B4817">
        <v>-33.782412000000001</v>
      </c>
      <c r="C4817" s="15">
        <v>18.455368</v>
      </c>
      <c r="D4817" s="2" t="s">
        <v>9809</v>
      </c>
      <c r="E4817" s="14" t="s">
        <v>5085</v>
      </c>
      <c r="F4817" s="14" t="e" vm="12">
        <v>#VALUE!</v>
      </c>
      <c r="G4817" s="2" t="str">
        <f>_xlfn.XLOOKUP(E4817,missing_cities!$Q$2:$Q$56,missing_cities!$R$2:$R$56,"Not Found",0)</f>
        <v>South Africa</v>
      </c>
      <c r="H4817" t="str">
        <f>_xlfn.XLOOKUP(E4817,missing_cities!$Q$2:$Q$56,missing_cities!$S$2:$S$56,"Not Found",0)</f>
        <v>Africa</v>
      </c>
      <c r="I4817" t="s">
        <v>3449</v>
      </c>
      <c r="J4817" s="15">
        <v>0.35</v>
      </c>
      <c r="K4817" t="s">
        <v>34</v>
      </c>
      <c r="L4817" s="15" t="str">
        <f t="shared" si="150"/>
        <v>6:00-22:00</v>
      </c>
      <c r="M4817" s="16">
        <f t="shared" si="151"/>
        <v>0.67</v>
      </c>
      <c r="N4817" s="15">
        <v>0.9</v>
      </c>
      <c r="O4817" s="15">
        <v>87</v>
      </c>
      <c r="P4817" t="s">
        <v>39</v>
      </c>
      <c r="Q4817">
        <v>350</v>
      </c>
      <c r="R4817" t="s">
        <v>21</v>
      </c>
      <c r="S4817">
        <v>2023</v>
      </c>
      <c r="T4817" t="s">
        <v>31</v>
      </c>
      <c r="U4817" s="15">
        <v>4.2</v>
      </c>
      <c r="V4817" s="15">
        <v>9</v>
      </c>
      <c r="W4817" t="s">
        <v>23</v>
      </c>
    </row>
    <row r="4818" spans="1:23">
      <c r="A4818" t="s">
        <v>4863</v>
      </c>
      <c r="B4818">
        <v>34.054716999999997</v>
      </c>
      <c r="C4818" s="15">
        <v>-118.30490899999999</v>
      </c>
      <c r="D4818" s="2" t="s">
        <v>9810</v>
      </c>
      <c r="E4818" s="14" t="s">
        <v>5111</v>
      </c>
      <c r="F4818" s="14" t="e" vm="5">
        <v>#VALUE!</v>
      </c>
      <c r="G4818" s="2" t="str">
        <f>_xlfn.XLOOKUP(E4818,missing_cities!$Q$2:$Q$56,missing_cities!$R$2:$R$56,"Not Found",0)</f>
        <v>United States</v>
      </c>
      <c r="H4818" t="str">
        <f>_xlfn.XLOOKUP(E4818,missing_cities!$Q$2:$Q$56,missing_cities!$S$2:$S$56,"Not Found",0)</f>
        <v>North America</v>
      </c>
      <c r="I4818" t="s">
        <v>3449</v>
      </c>
      <c r="J4818" s="15">
        <v>0.36</v>
      </c>
      <c r="K4818" t="s">
        <v>19</v>
      </c>
      <c r="L4818" s="15" t="str">
        <f t="shared" si="150"/>
        <v>9:00-18:00</v>
      </c>
      <c r="M4818" s="16">
        <f t="shared" si="151"/>
        <v>0.37</v>
      </c>
      <c r="N4818" s="15">
        <v>11.12</v>
      </c>
      <c r="O4818" s="15">
        <v>70</v>
      </c>
      <c r="P4818" t="s">
        <v>39</v>
      </c>
      <c r="Q4818">
        <v>22</v>
      </c>
      <c r="R4818" t="s">
        <v>97</v>
      </c>
      <c r="S4818">
        <v>2019</v>
      </c>
      <c r="T4818" t="s">
        <v>22</v>
      </c>
      <c r="U4818" s="15">
        <v>3.4</v>
      </c>
      <c r="V4818" s="15">
        <v>4</v>
      </c>
      <c r="W4818" t="s">
        <v>32</v>
      </c>
    </row>
    <row r="4819" spans="1:23">
      <c r="A4819" t="s">
        <v>4864</v>
      </c>
      <c r="B4819">
        <v>-56.230404</v>
      </c>
      <c r="C4819" s="15">
        <v>81.655989000000005</v>
      </c>
      <c r="D4819" s="2" t="s">
        <v>9811</v>
      </c>
      <c r="E4819" s="14" t="str">
        <f>_xlfn.XLOOKUP(C4819,missing_cities!B:B,missing_cities!C:C,"Not Found",0)</f>
        <v>Error</v>
      </c>
      <c r="F4819" s="14" t="s">
        <v>9987</v>
      </c>
      <c r="G4819" s="2" t="str">
        <f>_xlfn.XLOOKUP(E4819,missing_cities!$Q$2:$Q$56,missing_cities!$R$2:$R$56,"Not Found",0)</f>
        <v>Error</v>
      </c>
      <c r="H4819" t="str">
        <f>_xlfn.XLOOKUP(E4819,missing_cities!$Q$2:$Q$56,missing_cities!$S$2:$S$56,"Not Found",0)</f>
        <v>Error</v>
      </c>
      <c r="I4819" t="s">
        <v>3449</v>
      </c>
      <c r="J4819" s="15">
        <v>0.45</v>
      </c>
      <c r="K4819" t="s">
        <v>34</v>
      </c>
      <c r="L4819" s="15" t="str">
        <f t="shared" si="150"/>
        <v>6:00-22:00</v>
      </c>
      <c r="M4819" s="16">
        <f t="shared" si="151"/>
        <v>0.67</v>
      </c>
      <c r="N4819" s="15">
        <v>19.420000000000002</v>
      </c>
      <c r="O4819" s="15">
        <v>100</v>
      </c>
      <c r="P4819" t="s">
        <v>29</v>
      </c>
      <c r="Q4819">
        <v>50</v>
      </c>
      <c r="R4819" t="s">
        <v>42</v>
      </c>
      <c r="S4819">
        <v>2015</v>
      </c>
      <c r="T4819" t="s">
        <v>31</v>
      </c>
      <c r="U4819" s="15">
        <v>4.4000000000000004</v>
      </c>
      <c r="V4819" s="15">
        <v>6</v>
      </c>
      <c r="W4819" t="s">
        <v>27</v>
      </c>
    </row>
    <row r="4820" spans="1:23">
      <c r="A4820" t="s">
        <v>4865</v>
      </c>
      <c r="B4820">
        <v>43.673524999999998</v>
      </c>
      <c r="C4820" s="15">
        <v>-79.387801999999994</v>
      </c>
      <c r="D4820" s="2" t="s">
        <v>9812</v>
      </c>
      <c r="E4820" s="14" t="s">
        <v>5050</v>
      </c>
      <c r="F4820" s="14" t="e" vm="1">
        <v>#VALUE!</v>
      </c>
      <c r="G4820" s="2" t="str">
        <f>_xlfn.XLOOKUP(E4820,missing_cities!$Q$2:$Q$56,missing_cities!$R$2:$R$56,"Not Found",0)</f>
        <v>Canada</v>
      </c>
      <c r="H4820" t="str">
        <f>_xlfn.XLOOKUP(E4820,missing_cities!$Q$2:$Q$56,missing_cities!$S$2:$S$56,"Not Found",0)</f>
        <v>North America</v>
      </c>
      <c r="I4820" t="s">
        <v>3449</v>
      </c>
      <c r="J4820" s="15">
        <v>0.13</v>
      </c>
      <c r="K4820" t="s">
        <v>19</v>
      </c>
      <c r="L4820" s="15" t="str">
        <f t="shared" si="150"/>
        <v>9:00-18:00</v>
      </c>
      <c r="M4820" s="16">
        <f t="shared" si="151"/>
        <v>0.37</v>
      </c>
      <c r="N4820" s="15">
        <v>15.17</v>
      </c>
      <c r="O4820" s="15">
        <v>70</v>
      </c>
      <c r="P4820" t="s">
        <v>37</v>
      </c>
      <c r="Q4820">
        <v>22</v>
      </c>
      <c r="R4820" t="s">
        <v>26</v>
      </c>
      <c r="S4820">
        <v>2016</v>
      </c>
      <c r="T4820" t="s">
        <v>31</v>
      </c>
      <c r="U4820" s="15">
        <v>3.9</v>
      </c>
      <c r="V4820" s="15">
        <v>9</v>
      </c>
      <c r="W4820" t="s">
        <v>32</v>
      </c>
    </row>
    <row r="4821" spans="1:23">
      <c r="A4821" t="s">
        <v>4866</v>
      </c>
      <c r="B4821">
        <v>13.817761000000001</v>
      </c>
      <c r="C4821" s="15">
        <v>100.428144</v>
      </c>
      <c r="D4821" s="2" t="s">
        <v>9813</v>
      </c>
      <c r="E4821" s="14" t="s">
        <v>5059</v>
      </c>
      <c r="F4821" s="14" t="e" vm="4">
        <v>#VALUE!</v>
      </c>
      <c r="G4821" s="2" t="str">
        <f>_xlfn.XLOOKUP(E4821,missing_cities!$Q$2:$Q$56,missing_cities!$R$2:$R$56,"Not Found",0)</f>
        <v>Thailand</v>
      </c>
      <c r="H4821" t="str">
        <f>_xlfn.XLOOKUP(E4821,missing_cities!$Q$2:$Q$56,missing_cities!$S$2:$S$56,"Not Found",0)</f>
        <v>Asia</v>
      </c>
      <c r="I4821" t="s">
        <v>3449</v>
      </c>
      <c r="J4821" s="15">
        <v>0.28999999999999998</v>
      </c>
      <c r="K4821" t="s">
        <v>34</v>
      </c>
      <c r="L4821" s="15" t="str">
        <f t="shared" si="150"/>
        <v>6:00-22:00</v>
      </c>
      <c r="M4821" s="16">
        <f t="shared" si="151"/>
        <v>0.67</v>
      </c>
      <c r="N4821" s="15">
        <v>18.8</v>
      </c>
      <c r="O4821" s="15">
        <v>64</v>
      </c>
      <c r="P4821" t="s">
        <v>20</v>
      </c>
      <c r="Q4821">
        <v>150</v>
      </c>
      <c r="R4821" t="s">
        <v>21</v>
      </c>
      <c r="S4821">
        <v>2018</v>
      </c>
      <c r="T4821" t="s">
        <v>31</v>
      </c>
      <c r="U4821" s="15">
        <v>3.6</v>
      </c>
      <c r="V4821" s="15">
        <v>6</v>
      </c>
      <c r="W4821" t="s">
        <v>23</v>
      </c>
    </row>
    <row r="4822" spans="1:23">
      <c r="A4822" t="s">
        <v>4867</v>
      </c>
      <c r="B4822">
        <v>19.011559999999999</v>
      </c>
      <c r="C4822" s="15">
        <v>72.913337999999996</v>
      </c>
      <c r="D4822" s="2" t="s">
        <v>9814</v>
      </c>
      <c r="E4822" s="14" t="s">
        <v>5079</v>
      </c>
      <c r="F4822" s="14" t="e" vm="11">
        <v>#VALUE!</v>
      </c>
      <c r="G4822" s="2" t="str">
        <f>_xlfn.XLOOKUP(E4822,missing_cities!$Q$2:$Q$56,missing_cities!$R$2:$R$56,"Not Found",0)</f>
        <v>India</v>
      </c>
      <c r="H4822" t="str">
        <f>_xlfn.XLOOKUP(E4822,missing_cities!$Q$2:$Q$56,missing_cities!$S$2:$S$56,"Not Found",0)</f>
        <v>Asia</v>
      </c>
      <c r="I4822" t="s">
        <v>3449</v>
      </c>
      <c r="J4822" s="15">
        <v>0.21</v>
      </c>
      <c r="K4822" t="s">
        <v>19</v>
      </c>
      <c r="L4822" s="15" t="str">
        <f t="shared" si="150"/>
        <v>9:00-18:00</v>
      </c>
      <c r="M4822" s="16">
        <f t="shared" si="151"/>
        <v>0.37</v>
      </c>
      <c r="N4822" s="15">
        <v>0.56999999999999995</v>
      </c>
      <c r="O4822" s="15">
        <v>95</v>
      </c>
      <c r="P4822" t="s">
        <v>20</v>
      </c>
      <c r="Q4822">
        <v>50</v>
      </c>
      <c r="R4822" t="s">
        <v>21</v>
      </c>
      <c r="S4822">
        <v>2022</v>
      </c>
      <c r="T4822" t="s">
        <v>22</v>
      </c>
      <c r="U4822" s="15">
        <v>4.9000000000000004</v>
      </c>
      <c r="V4822" s="15">
        <v>2</v>
      </c>
      <c r="W4822" t="s">
        <v>32</v>
      </c>
    </row>
    <row r="4823" spans="1:23">
      <c r="A4823" t="s">
        <v>4868</v>
      </c>
      <c r="B4823">
        <v>19.519247</v>
      </c>
      <c r="C4823" s="15">
        <v>-99.094785000000002</v>
      </c>
      <c r="D4823" s="2" t="s">
        <v>9815</v>
      </c>
      <c r="E4823" s="14" t="s">
        <v>5119</v>
      </c>
      <c r="F4823" s="14" t="e" vm="13">
        <v>#VALUE!</v>
      </c>
      <c r="G4823" s="2" t="str">
        <f>_xlfn.XLOOKUP(E4823,missing_cities!$Q$2:$Q$56,missing_cities!$R$2:$R$56,"Not Found",0)</f>
        <v>Mexico</v>
      </c>
      <c r="H4823" t="str">
        <f>_xlfn.XLOOKUP(E4823,missing_cities!$Q$2:$Q$56,missing_cities!$S$2:$S$56,"Not Found",0)</f>
        <v>North America</v>
      </c>
      <c r="I4823" t="s">
        <v>3449</v>
      </c>
      <c r="J4823" s="15">
        <v>0.45</v>
      </c>
      <c r="K4823" t="s">
        <v>34</v>
      </c>
      <c r="L4823" s="15" t="str">
        <f t="shared" si="150"/>
        <v>6:00-22:00</v>
      </c>
      <c r="M4823" s="16">
        <f t="shared" si="151"/>
        <v>0.67</v>
      </c>
      <c r="N4823" s="15">
        <v>10.49</v>
      </c>
      <c r="O4823" s="15">
        <v>12</v>
      </c>
      <c r="P4823" t="s">
        <v>37</v>
      </c>
      <c r="Q4823">
        <v>150</v>
      </c>
      <c r="R4823" t="s">
        <v>37</v>
      </c>
      <c r="S4823">
        <v>2017</v>
      </c>
      <c r="T4823" t="s">
        <v>22</v>
      </c>
      <c r="U4823" s="15">
        <v>4</v>
      </c>
      <c r="V4823" s="15">
        <v>7</v>
      </c>
      <c r="W4823" t="s">
        <v>23</v>
      </c>
    </row>
    <row r="4824" spans="1:23">
      <c r="A4824" t="s">
        <v>4869</v>
      </c>
      <c r="B4824">
        <v>18.920642999999998</v>
      </c>
      <c r="C4824" s="15">
        <v>72.825344000000001</v>
      </c>
      <c r="D4824" s="2" t="s">
        <v>9816</v>
      </c>
      <c r="E4824" s="14" t="s">
        <v>5079</v>
      </c>
      <c r="F4824" s="14" t="e" vm="11">
        <v>#VALUE!</v>
      </c>
      <c r="G4824" s="2" t="str">
        <f>_xlfn.XLOOKUP(E4824,missing_cities!$Q$2:$Q$56,missing_cities!$R$2:$R$56,"Not Found",0)</f>
        <v>India</v>
      </c>
      <c r="H4824" t="str">
        <f>_xlfn.XLOOKUP(E4824,missing_cities!$Q$2:$Q$56,missing_cities!$S$2:$S$56,"Not Found",0)</f>
        <v>Asia</v>
      </c>
      <c r="I4824" t="s">
        <v>3449</v>
      </c>
      <c r="J4824" s="15">
        <v>0.23</v>
      </c>
      <c r="K4824" t="s">
        <v>19</v>
      </c>
      <c r="L4824" s="15" t="str">
        <f t="shared" si="150"/>
        <v>9:00-18:00</v>
      </c>
      <c r="M4824" s="16">
        <f t="shared" si="151"/>
        <v>0.37</v>
      </c>
      <c r="N4824" s="15">
        <v>11.3</v>
      </c>
      <c r="O4824" s="15">
        <v>89</v>
      </c>
      <c r="P4824" t="s">
        <v>25</v>
      </c>
      <c r="Q4824">
        <v>22</v>
      </c>
      <c r="R4824" t="s">
        <v>97</v>
      </c>
      <c r="S4824">
        <v>2015</v>
      </c>
      <c r="T4824" t="s">
        <v>31</v>
      </c>
      <c r="U4824" s="15">
        <v>3.1</v>
      </c>
      <c r="V4824" s="15">
        <v>8</v>
      </c>
      <c r="W4824" t="s">
        <v>27</v>
      </c>
    </row>
    <row r="4825" spans="1:23">
      <c r="A4825" t="s">
        <v>4870</v>
      </c>
      <c r="B4825">
        <v>34.072716999999997</v>
      </c>
      <c r="C4825" s="15">
        <v>-118.235067</v>
      </c>
      <c r="D4825" s="2" t="s">
        <v>9817</v>
      </c>
      <c r="E4825" s="14" t="s">
        <v>5111</v>
      </c>
      <c r="F4825" s="14" t="e" vm="5">
        <v>#VALUE!</v>
      </c>
      <c r="G4825" s="2" t="str">
        <f>_xlfn.XLOOKUP(E4825,missing_cities!$Q$2:$Q$56,missing_cities!$R$2:$R$56,"Not Found",0)</f>
        <v>United States</v>
      </c>
      <c r="H4825" t="str">
        <f>_xlfn.XLOOKUP(E4825,missing_cities!$Q$2:$Q$56,missing_cities!$S$2:$S$56,"Not Found",0)</f>
        <v>North America</v>
      </c>
      <c r="I4825" t="s">
        <v>3449</v>
      </c>
      <c r="J4825" s="15">
        <v>0.27</v>
      </c>
      <c r="K4825" t="s">
        <v>34</v>
      </c>
      <c r="L4825" s="15" t="str">
        <f t="shared" si="150"/>
        <v>6:00-22:00</v>
      </c>
      <c r="M4825" s="16">
        <f t="shared" si="151"/>
        <v>0.67</v>
      </c>
      <c r="N4825" s="15">
        <v>2.58</v>
      </c>
      <c r="O4825" s="15">
        <v>64</v>
      </c>
      <c r="P4825" t="s">
        <v>20</v>
      </c>
      <c r="Q4825">
        <v>22</v>
      </c>
      <c r="R4825" t="s">
        <v>37</v>
      </c>
      <c r="S4825">
        <v>2019</v>
      </c>
      <c r="T4825" t="s">
        <v>22</v>
      </c>
      <c r="U4825" s="15">
        <v>3.7</v>
      </c>
      <c r="V4825" s="15">
        <v>2</v>
      </c>
      <c r="W4825" t="s">
        <v>27</v>
      </c>
    </row>
    <row r="4826" spans="1:23">
      <c r="A4826" t="s">
        <v>4871</v>
      </c>
      <c r="B4826">
        <v>39.869114000000003</v>
      </c>
      <c r="C4826" s="15">
        <v>116.27569699999999</v>
      </c>
      <c r="D4826" s="2" t="s">
        <v>9818</v>
      </c>
      <c r="E4826" s="14" t="s">
        <v>5071</v>
      </c>
      <c r="F4826" s="14" t="e" vm="9">
        <v>#VALUE!</v>
      </c>
      <c r="G4826" s="2" t="str">
        <f>_xlfn.XLOOKUP(E4826,missing_cities!$Q$2:$Q$56,missing_cities!$R$2:$R$56,"Not Found",0)</f>
        <v>China</v>
      </c>
      <c r="H4826" t="str">
        <f>_xlfn.XLOOKUP(E4826,missing_cities!$Q$2:$Q$56,missing_cities!$S$2:$S$56,"Not Found",0)</f>
        <v>Asia</v>
      </c>
      <c r="I4826" t="s">
        <v>3449</v>
      </c>
      <c r="J4826" s="15">
        <v>0.48</v>
      </c>
      <c r="K4826" t="s">
        <v>34</v>
      </c>
      <c r="L4826" s="15" t="str">
        <f t="shared" si="150"/>
        <v>6:00-22:00</v>
      </c>
      <c r="M4826" s="16">
        <f t="shared" si="151"/>
        <v>0.67</v>
      </c>
      <c r="N4826" s="15">
        <v>7.63</v>
      </c>
      <c r="O4826" s="15">
        <v>32</v>
      </c>
      <c r="P4826" t="s">
        <v>20</v>
      </c>
      <c r="Q4826">
        <v>350</v>
      </c>
      <c r="R4826" t="s">
        <v>74</v>
      </c>
      <c r="S4826">
        <v>2014</v>
      </c>
      <c r="T4826" t="s">
        <v>22</v>
      </c>
      <c r="U4826" s="15">
        <v>4</v>
      </c>
      <c r="V4826" s="15">
        <v>2</v>
      </c>
      <c r="W4826" t="s">
        <v>32</v>
      </c>
    </row>
    <row r="4827" spans="1:23">
      <c r="A4827" t="s">
        <v>4872</v>
      </c>
      <c r="B4827">
        <v>39.910403000000002</v>
      </c>
      <c r="C4827" s="15">
        <v>116.22857399999999</v>
      </c>
      <c r="D4827" s="2" t="s">
        <v>9819</v>
      </c>
      <c r="E4827" s="14" t="s">
        <v>5071</v>
      </c>
      <c r="F4827" s="14" t="e" vm="9">
        <v>#VALUE!</v>
      </c>
      <c r="G4827" s="2" t="str">
        <f>_xlfn.XLOOKUP(E4827,missing_cities!$Q$2:$Q$56,missing_cities!$R$2:$R$56,"Not Found",0)</f>
        <v>China</v>
      </c>
      <c r="H4827" t="str">
        <f>_xlfn.XLOOKUP(E4827,missing_cities!$Q$2:$Q$56,missing_cities!$S$2:$S$56,"Not Found",0)</f>
        <v>Asia</v>
      </c>
      <c r="I4827" t="s">
        <v>3449</v>
      </c>
      <c r="J4827" s="15">
        <v>0.42</v>
      </c>
      <c r="K4827" t="s">
        <v>19</v>
      </c>
      <c r="L4827" s="15" t="str">
        <f t="shared" si="150"/>
        <v>9:00-18:00</v>
      </c>
      <c r="M4827" s="16">
        <f t="shared" si="151"/>
        <v>0.37</v>
      </c>
      <c r="N4827" s="15">
        <v>17.66</v>
      </c>
      <c r="O4827" s="15">
        <v>79</v>
      </c>
      <c r="P4827" t="s">
        <v>39</v>
      </c>
      <c r="Q4827">
        <v>22</v>
      </c>
      <c r="R4827" t="s">
        <v>81</v>
      </c>
      <c r="S4827">
        <v>2019</v>
      </c>
      <c r="T4827" t="s">
        <v>22</v>
      </c>
      <c r="U4827" s="15">
        <v>4.0999999999999996</v>
      </c>
      <c r="V4827" s="15">
        <v>10</v>
      </c>
      <c r="W4827" t="s">
        <v>27</v>
      </c>
    </row>
    <row r="4828" spans="1:23">
      <c r="A4828" t="s">
        <v>4873</v>
      </c>
      <c r="B4828">
        <v>-23.521058</v>
      </c>
      <c r="C4828" s="15">
        <v>-46.613906999999998</v>
      </c>
      <c r="D4828" s="2" t="s">
        <v>9820</v>
      </c>
      <c r="E4828" s="14" t="s">
        <v>5067</v>
      </c>
      <c r="F4828" s="14" t="e" vm="7">
        <v>#VALUE!</v>
      </c>
      <c r="G4828" s="2" t="str">
        <f>_xlfn.XLOOKUP(E4828,missing_cities!$Q$2:$Q$56,missing_cities!$R$2:$R$56,"Not Found",0)</f>
        <v>Brazil</v>
      </c>
      <c r="H4828" t="str">
        <f>_xlfn.XLOOKUP(E4828,missing_cities!$Q$2:$Q$56,missing_cities!$S$2:$S$56,"Not Found",0)</f>
        <v>South America</v>
      </c>
      <c r="I4828" t="s">
        <v>3449</v>
      </c>
      <c r="J4828" s="15">
        <v>0.37</v>
      </c>
      <c r="K4828" s="1">
        <v>45862</v>
      </c>
      <c r="L4828" s="15" t="str">
        <f t="shared" si="150"/>
        <v>9.00-21.00</v>
      </c>
      <c r="M4828" s="16">
        <f t="shared" si="151"/>
        <v>12</v>
      </c>
      <c r="N4828" s="15">
        <v>18.03</v>
      </c>
      <c r="O4828" s="15">
        <v>19</v>
      </c>
      <c r="P4828" t="s">
        <v>29</v>
      </c>
      <c r="Q4828">
        <v>350</v>
      </c>
      <c r="R4828" t="s">
        <v>26</v>
      </c>
      <c r="S4828">
        <v>2012</v>
      </c>
      <c r="T4828" t="s">
        <v>31</v>
      </c>
      <c r="U4828" s="15">
        <v>4.5999999999999996</v>
      </c>
      <c r="V4828" s="15">
        <v>5</v>
      </c>
      <c r="W4828" t="s">
        <v>27</v>
      </c>
    </row>
    <row r="4829" spans="1:23">
      <c r="A4829" t="s">
        <v>4874</v>
      </c>
      <c r="B4829">
        <v>37.831457999999998</v>
      </c>
      <c r="C4829" s="15">
        <v>-122.439161</v>
      </c>
      <c r="D4829" s="2" t="s">
        <v>9821</v>
      </c>
      <c r="E4829" s="14" t="s">
        <v>5061</v>
      </c>
      <c r="F4829" s="14" t="e" vm="5">
        <v>#VALUE!</v>
      </c>
      <c r="G4829" s="2" t="str">
        <f>_xlfn.XLOOKUP(E4829,missing_cities!$Q$2:$Q$56,missing_cities!$R$2:$R$56,"Not Found",0)</f>
        <v>United States</v>
      </c>
      <c r="H4829" t="str">
        <f>_xlfn.XLOOKUP(E4829,missing_cities!$Q$2:$Q$56,missing_cities!$S$2:$S$56,"Not Found",0)</f>
        <v>North America</v>
      </c>
      <c r="I4829" t="s">
        <v>3449</v>
      </c>
      <c r="J4829" s="15">
        <v>0.1</v>
      </c>
      <c r="K4829" s="1">
        <v>45862</v>
      </c>
      <c r="L4829" s="15" t="str">
        <f t="shared" si="150"/>
        <v>9.00-21.00</v>
      </c>
      <c r="M4829" s="16">
        <f t="shared" si="151"/>
        <v>12</v>
      </c>
      <c r="N4829" s="15">
        <v>2.66</v>
      </c>
      <c r="O4829" s="15">
        <v>57</v>
      </c>
      <c r="P4829" t="s">
        <v>20</v>
      </c>
      <c r="Q4829">
        <v>50</v>
      </c>
      <c r="R4829" t="s">
        <v>21</v>
      </c>
      <c r="S4829">
        <v>2016</v>
      </c>
      <c r="T4829" t="s">
        <v>22</v>
      </c>
      <c r="U4829" s="15">
        <v>4.5999999999999996</v>
      </c>
      <c r="V4829" s="15">
        <v>5</v>
      </c>
      <c r="W4829" t="s">
        <v>27</v>
      </c>
    </row>
    <row r="4830" spans="1:23">
      <c r="A4830" t="s">
        <v>4875</v>
      </c>
      <c r="B4830">
        <v>39.911168000000004</v>
      </c>
      <c r="C4830" s="15">
        <v>116.376746</v>
      </c>
      <c r="D4830" s="2" t="s">
        <v>9822</v>
      </c>
      <c r="E4830" s="14" t="s">
        <v>5071</v>
      </c>
      <c r="F4830" s="14" t="e" vm="9">
        <v>#VALUE!</v>
      </c>
      <c r="G4830" s="2" t="str">
        <f>_xlfn.XLOOKUP(E4830,missing_cities!$Q$2:$Q$56,missing_cities!$R$2:$R$56,"Not Found",0)</f>
        <v>China</v>
      </c>
      <c r="H4830" t="str">
        <f>_xlfn.XLOOKUP(E4830,missing_cities!$Q$2:$Q$56,missing_cities!$S$2:$S$56,"Not Found",0)</f>
        <v>Asia</v>
      </c>
      <c r="I4830" t="s">
        <v>3449</v>
      </c>
      <c r="J4830" s="15">
        <v>0.11</v>
      </c>
      <c r="K4830" t="s">
        <v>34</v>
      </c>
      <c r="L4830" s="15" t="str">
        <f t="shared" si="150"/>
        <v>6:00-22:00</v>
      </c>
      <c r="M4830" s="16">
        <f t="shared" si="151"/>
        <v>0.67</v>
      </c>
      <c r="N4830" s="15">
        <v>12.09</v>
      </c>
      <c r="O4830" s="15">
        <v>82</v>
      </c>
      <c r="P4830" t="s">
        <v>20</v>
      </c>
      <c r="Q4830">
        <v>22</v>
      </c>
      <c r="R4830" t="s">
        <v>37</v>
      </c>
      <c r="S4830">
        <v>2017</v>
      </c>
      <c r="T4830" t="s">
        <v>31</v>
      </c>
      <c r="U4830" s="15">
        <v>4.5999999999999996</v>
      </c>
      <c r="V4830" s="15">
        <v>7</v>
      </c>
      <c r="W4830" t="s">
        <v>27</v>
      </c>
    </row>
    <row r="4831" spans="1:23">
      <c r="A4831" t="s">
        <v>4876</v>
      </c>
      <c r="B4831">
        <v>18.970243</v>
      </c>
      <c r="C4831" s="15">
        <v>72.821804999999998</v>
      </c>
      <c r="D4831" s="2" t="s">
        <v>9823</v>
      </c>
      <c r="E4831" s="14" t="s">
        <v>5079</v>
      </c>
      <c r="F4831" s="14" t="e" vm="11">
        <v>#VALUE!</v>
      </c>
      <c r="G4831" s="2" t="str">
        <f>_xlfn.XLOOKUP(E4831,missing_cities!$Q$2:$Q$56,missing_cities!$R$2:$R$56,"Not Found",0)</f>
        <v>India</v>
      </c>
      <c r="H4831" t="str">
        <f>_xlfn.XLOOKUP(E4831,missing_cities!$Q$2:$Q$56,missing_cities!$S$2:$S$56,"Not Found",0)</f>
        <v>Asia</v>
      </c>
      <c r="I4831" t="s">
        <v>3449</v>
      </c>
      <c r="J4831" s="15">
        <v>0.2</v>
      </c>
      <c r="K4831" t="s">
        <v>34</v>
      </c>
      <c r="L4831" s="15" t="str">
        <f t="shared" si="150"/>
        <v>6:00-22:00</v>
      </c>
      <c r="M4831" s="16">
        <f t="shared" si="151"/>
        <v>0.67</v>
      </c>
      <c r="N4831" s="15">
        <v>7.29</v>
      </c>
      <c r="O4831" s="15">
        <v>77</v>
      </c>
      <c r="P4831" t="s">
        <v>29</v>
      </c>
      <c r="Q4831">
        <v>22</v>
      </c>
      <c r="R4831" t="s">
        <v>48</v>
      </c>
      <c r="S4831">
        <v>2018</v>
      </c>
      <c r="T4831" t="s">
        <v>31</v>
      </c>
      <c r="U4831" s="15">
        <v>5</v>
      </c>
      <c r="V4831" s="15">
        <v>6</v>
      </c>
      <c r="W4831" t="s">
        <v>27</v>
      </c>
    </row>
    <row r="4832" spans="1:23">
      <c r="A4832" t="s">
        <v>4877</v>
      </c>
      <c r="B4832">
        <v>37.712375999999999</v>
      </c>
      <c r="C4832" s="15">
        <v>-122.36638600000001</v>
      </c>
      <c r="D4832" s="2" t="s">
        <v>9824</v>
      </c>
      <c r="E4832" s="14" t="s">
        <v>5061</v>
      </c>
      <c r="F4832" s="14" t="e" vm="5">
        <v>#VALUE!</v>
      </c>
      <c r="G4832" s="2" t="str">
        <f>_xlfn.XLOOKUP(E4832,missing_cities!$Q$2:$Q$56,missing_cities!$R$2:$R$56,"Not Found",0)</f>
        <v>United States</v>
      </c>
      <c r="H4832" t="str">
        <f>_xlfn.XLOOKUP(E4832,missing_cities!$Q$2:$Q$56,missing_cities!$S$2:$S$56,"Not Found",0)</f>
        <v>North America</v>
      </c>
      <c r="I4832" t="s">
        <v>3449</v>
      </c>
      <c r="J4832" s="15">
        <v>0.38</v>
      </c>
      <c r="K4832" s="1">
        <v>45862</v>
      </c>
      <c r="L4832" s="15" t="str">
        <f t="shared" si="150"/>
        <v>9.00-21.00</v>
      </c>
      <c r="M4832" s="16">
        <f t="shared" si="151"/>
        <v>12</v>
      </c>
      <c r="N4832" s="15">
        <v>4.25</v>
      </c>
      <c r="O4832" s="15">
        <v>67</v>
      </c>
      <c r="P4832" t="s">
        <v>25</v>
      </c>
      <c r="Q4832">
        <v>350</v>
      </c>
      <c r="R4832" t="s">
        <v>48</v>
      </c>
      <c r="S4832">
        <v>2017</v>
      </c>
      <c r="T4832" t="s">
        <v>31</v>
      </c>
      <c r="U4832" s="15">
        <v>4.0999999999999996</v>
      </c>
      <c r="V4832" s="15">
        <v>4</v>
      </c>
      <c r="W4832" t="s">
        <v>27</v>
      </c>
    </row>
    <row r="4833" spans="1:23">
      <c r="A4833" t="s">
        <v>4878</v>
      </c>
      <c r="B4833">
        <v>37.764654</v>
      </c>
      <c r="C4833" s="15">
        <v>-122.45542399999999</v>
      </c>
      <c r="D4833" s="2" t="s">
        <v>9825</v>
      </c>
      <c r="E4833" s="14" t="s">
        <v>5061</v>
      </c>
      <c r="F4833" s="14" t="e" vm="5">
        <v>#VALUE!</v>
      </c>
      <c r="G4833" s="2" t="str">
        <f>_xlfn.XLOOKUP(E4833,missing_cities!$Q$2:$Q$56,missing_cities!$R$2:$R$56,"Not Found",0)</f>
        <v>United States</v>
      </c>
      <c r="H4833" t="str">
        <f>_xlfn.XLOOKUP(E4833,missing_cities!$Q$2:$Q$56,missing_cities!$S$2:$S$56,"Not Found",0)</f>
        <v>North America</v>
      </c>
      <c r="I4833" t="s">
        <v>3449</v>
      </c>
      <c r="J4833" s="15">
        <v>0.32</v>
      </c>
      <c r="K4833" t="s">
        <v>34</v>
      </c>
      <c r="L4833" s="15" t="str">
        <f t="shared" si="150"/>
        <v>6:00-22:00</v>
      </c>
      <c r="M4833" s="16">
        <f t="shared" si="151"/>
        <v>0.67</v>
      </c>
      <c r="N4833" s="15">
        <v>4.16</v>
      </c>
      <c r="O4833" s="15">
        <v>15</v>
      </c>
      <c r="P4833" t="s">
        <v>29</v>
      </c>
      <c r="Q4833">
        <v>150</v>
      </c>
      <c r="R4833" t="s">
        <v>48</v>
      </c>
      <c r="S4833">
        <v>2020</v>
      </c>
      <c r="T4833" t="s">
        <v>31</v>
      </c>
      <c r="U4833" s="15">
        <v>3.4</v>
      </c>
      <c r="V4833" s="15">
        <v>9</v>
      </c>
      <c r="W4833" t="s">
        <v>27</v>
      </c>
    </row>
    <row r="4834" spans="1:23">
      <c r="A4834" t="s">
        <v>4879</v>
      </c>
      <c r="B4834">
        <v>37.843221</v>
      </c>
      <c r="C4834" s="15">
        <v>-122.438782</v>
      </c>
      <c r="D4834" s="2" t="s">
        <v>9826</v>
      </c>
      <c r="E4834" s="14" t="s">
        <v>5061</v>
      </c>
      <c r="F4834" s="14" t="e" vm="5">
        <v>#VALUE!</v>
      </c>
      <c r="G4834" s="2" t="str">
        <f>_xlfn.XLOOKUP(E4834,missing_cities!$Q$2:$Q$56,missing_cities!$R$2:$R$56,"Not Found",0)</f>
        <v>United States</v>
      </c>
      <c r="H4834" t="str">
        <f>_xlfn.XLOOKUP(E4834,missing_cities!$Q$2:$Q$56,missing_cities!$S$2:$S$56,"Not Found",0)</f>
        <v>North America</v>
      </c>
      <c r="I4834" t="s">
        <v>3449</v>
      </c>
      <c r="J4834" s="15">
        <v>0.49</v>
      </c>
      <c r="K4834" t="s">
        <v>34</v>
      </c>
      <c r="L4834" s="15" t="str">
        <f t="shared" si="150"/>
        <v>6:00-22:00</v>
      </c>
      <c r="M4834" s="16">
        <f t="shared" si="151"/>
        <v>0.67</v>
      </c>
      <c r="N4834" s="15">
        <v>15.26</v>
      </c>
      <c r="O4834" s="15">
        <v>38</v>
      </c>
      <c r="P4834" t="s">
        <v>20</v>
      </c>
      <c r="Q4834">
        <v>150</v>
      </c>
      <c r="R4834" t="s">
        <v>37</v>
      </c>
      <c r="S4834">
        <v>2020</v>
      </c>
      <c r="T4834" t="s">
        <v>22</v>
      </c>
      <c r="U4834" s="15">
        <v>3.7</v>
      </c>
      <c r="V4834" s="15">
        <v>6</v>
      </c>
      <c r="W4834" t="s">
        <v>23</v>
      </c>
    </row>
    <row r="4835" spans="1:23">
      <c r="A4835" t="s">
        <v>4880</v>
      </c>
      <c r="B4835">
        <v>37.589655</v>
      </c>
      <c r="C4835" s="15">
        <v>126.931096</v>
      </c>
      <c r="D4835" s="2" t="s">
        <v>9827</v>
      </c>
      <c r="E4835" s="14" t="s">
        <v>5063</v>
      </c>
      <c r="F4835" s="14" t="e" vm="6">
        <v>#VALUE!</v>
      </c>
      <c r="G4835" s="2" t="str">
        <f>_xlfn.XLOOKUP(E4835,missing_cities!$Q$2:$Q$56,missing_cities!$R$2:$R$56,"Not Found",0)</f>
        <v>South Korea</v>
      </c>
      <c r="H4835" t="str">
        <f>_xlfn.XLOOKUP(E4835,missing_cities!$Q$2:$Q$56,missing_cities!$S$2:$S$56,"Not Found",0)</f>
        <v>Asia</v>
      </c>
      <c r="I4835" t="s">
        <v>3449</v>
      </c>
      <c r="J4835" s="15">
        <v>0.4</v>
      </c>
      <c r="K4835" t="s">
        <v>34</v>
      </c>
      <c r="L4835" s="15" t="str">
        <f t="shared" si="150"/>
        <v>6:00-22:00</v>
      </c>
      <c r="M4835" s="16">
        <f t="shared" si="151"/>
        <v>0.67</v>
      </c>
      <c r="N4835" s="15">
        <v>5.93</v>
      </c>
      <c r="O4835" s="15">
        <v>52</v>
      </c>
      <c r="P4835" t="s">
        <v>37</v>
      </c>
      <c r="Q4835">
        <v>150</v>
      </c>
      <c r="R4835" t="s">
        <v>74</v>
      </c>
      <c r="S4835">
        <v>2021</v>
      </c>
      <c r="T4835" t="s">
        <v>22</v>
      </c>
      <c r="U4835" s="15">
        <v>4.9000000000000004</v>
      </c>
      <c r="V4835" s="15">
        <v>5</v>
      </c>
      <c r="W4835" t="s">
        <v>27</v>
      </c>
    </row>
    <row r="4836" spans="1:23">
      <c r="A4836" t="s">
        <v>4881</v>
      </c>
      <c r="B4836">
        <v>-23.672142999999998</v>
      </c>
      <c r="C4836" s="15">
        <v>-46.585351000000003</v>
      </c>
      <c r="D4836" s="2" t="s">
        <v>9828</v>
      </c>
      <c r="E4836" s="14" t="s">
        <v>5067</v>
      </c>
      <c r="F4836" s="14" t="e" vm="7">
        <v>#VALUE!</v>
      </c>
      <c r="G4836" s="2" t="str">
        <f>_xlfn.XLOOKUP(E4836,missing_cities!$Q$2:$Q$56,missing_cities!$R$2:$R$56,"Not Found",0)</f>
        <v>Brazil</v>
      </c>
      <c r="H4836" t="str">
        <f>_xlfn.XLOOKUP(E4836,missing_cities!$Q$2:$Q$56,missing_cities!$S$2:$S$56,"Not Found",0)</f>
        <v>South America</v>
      </c>
      <c r="I4836" t="s">
        <v>3449</v>
      </c>
      <c r="J4836" s="15">
        <v>0.22</v>
      </c>
      <c r="K4836" t="s">
        <v>34</v>
      </c>
      <c r="L4836" s="15" t="str">
        <f t="shared" si="150"/>
        <v>6:00-22:00</v>
      </c>
      <c r="M4836" s="16">
        <f t="shared" si="151"/>
        <v>0.67</v>
      </c>
      <c r="N4836" s="15">
        <v>0.89</v>
      </c>
      <c r="O4836" s="15">
        <v>49</v>
      </c>
      <c r="P4836" t="s">
        <v>39</v>
      </c>
      <c r="Q4836">
        <v>22</v>
      </c>
      <c r="R4836" t="s">
        <v>48</v>
      </c>
      <c r="S4836">
        <v>2018</v>
      </c>
      <c r="T4836" t="s">
        <v>22</v>
      </c>
      <c r="U4836" s="15">
        <v>4.5999999999999996</v>
      </c>
      <c r="V4836" s="15">
        <v>6</v>
      </c>
      <c r="W4836" t="s">
        <v>32</v>
      </c>
    </row>
    <row r="4837" spans="1:23">
      <c r="A4837" t="s">
        <v>4882</v>
      </c>
      <c r="B4837">
        <v>37.834860999999997</v>
      </c>
      <c r="C4837" s="15">
        <v>-122.38703</v>
      </c>
      <c r="D4837" s="2" t="s">
        <v>9829</v>
      </c>
      <c r="E4837" s="14" t="s">
        <v>5061</v>
      </c>
      <c r="F4837" s="14" t="e" vm="5">
        <v>#VALUE!</v>
      </c>
      <c r="G4837" s="2" t="str">
        <f>_xlfn.XLOOKUP(E4837,missing_cities!$Q$2:$Q$56,missing_cities!$R$2:$R$56,"Not Found",0)</f>
        <v>United States</v>
      </c>
      <c r="H4837" t="str">
        <f>_xlfn.XLOOKUP(E4837,missing_cities!$Q$2:$Q$56,missing_cities!$S$2:$S$56,"Not Found",0)</f>
        <v>North America</v>
      </c>
      <c r="I4837" t="s">
        <v>3449</v>
      </c>
      <c r="J4837" s="15">
        <v>0.38</v>
      </c>
      <c r="K4837" s="1">
        <v>45862</v>
      </c>
      <c r="L4837" s="15" t="str">
        <f t="shared" si="150"/>
        <v>9.00-21.00</v>
      </c>
      <c r="M4837" s="16">
        <f t="shared" si="151"/>
        <v>12</v>
      </c>
      <c r="N4837" s="15">
        <v>8.89</v>
      </c>
      <c r="O4837" s="15">
        <v>30</v>
      </c>
      <c r="P4837" t="s">
        <v>29</v>
      </c>
      <c r="Q4837">
        <v>350</v>
      </c>
      <c r="R4837" t="s">
        <v>35</v>
      </c>
      <c r="S4837">
        <v>2019</v>
      </c>
      <c r="T4837" t="s">
        <v>22</v>
      </c>
      <c r="U4837" s="15">
        <v>5</v>
      </c>
      <c r="V4837" s="15">
        <v>8</v>
      </c>
      <c r="W4837" t="s">
        <v>32</v>
      </c>
    </row>
    <row r="4838" spans="1:23">
      <c r="A4838" t="s">
        <v>4883</v>
      </c>
      <c r="B4838">
        <v>-33.706699999999998</v>
      </c>
      <c r="C4838" s="15">
        <v>18.480720000000002</v>
      </c>
      <c r="D4838" s="2" t="s">
        <v>9830</v>
      </c>
      <c r="E4838" s="14" t="s">
        <v>5085</v>
      </c>
      <c r="F4838" s="14" t="e" vm="12">
        <v>#VALUE!</v>
      </c>
      <c r="G4838" s="2" t="str">
        <f>_xlfn.XLOOKUP(E4838,missing_cities!$Q$2:$Q$56,missing_cities!$R$2:$R$56,"Not Found",0)</f>
        <v>South Africa</v>
      </c>
      <c r="H4838" t="str">
        <f>_xlfn.XLOOKUP(E4838,missing_cities!$Q$2:$Q$56,missing_cities!$S$2:$S$56,"Not Found",0)</f>
        <v>Africa</v>
      </c>
      <c r="I4838" t="s">
        <v>3449</v>
      </c>
      <c r="J4838" s="15">
        <v>0.42</v>
      </c>
      <c r="K4838" t="s">
        <v>34</v>
      </c>
      <c r="L4838" s="15" t="str">
        <f t="shared" si="150"/>
        <v>6:00-22:00</v>
      </c>
      <c r="M4838" s="16">
        <f t="shared" si="151"/>
        <v>0.67</v>
      </c>
      <c r="N4838" s="15">
        <v>13.61</v>
      </c>
      <c r="O4838" s="15">
        <v>56</v>
      </c>
      <c r="P4838" t="s">
        <v>37</v>
      </c>
      <c r="Q4838">
        <v>150</v>
      </c>
      <c r="R4838" t="s">
        <v>67</v>
      </c>
      <c r="S4838">
        <v>2020</v>
      </c>
      <c r="T4838" t="s">
        <v>22</v>
      </c>
      <c r="U4838" s="15">
        <v>3.5</v>
      </c>
      <c r="V4838" s="15">
        <v>5</v>
      </c>
      <c r="W4838" t="s">
        <v>23</v>
      </c>
    </row>
    <row r="4839" spans="1:23">
      <c r="A4839" t="s">
        <v>4884</v>
      </c>
      <c r="B4839">
        <v>41.971902999999998</v>
      </c>
      <c r="C4839" s="15">
        <v>-87.771373999999994</v>
      </c>
      <c r="D4839" s="2" t="s">
        <v>9831</v>
      </c>
      <c r="E4839" s="14" t="s">
        <v>5065</v>
      </c>
      <c r="F4839" s="14" t="e" vm="5">
        <v>#VALUE!</v>
      </c>
      <c r="G4839" s="2" t="str">
        <f>_xlfn.XLOOKUP(E4839,missing_cities!$Q$2:$Q$56,missing_cities!$R$2:$R$56,"Not Found",0)</f>
        <v>United States</v>
      </c>
      <c r="H4839" t="str">
        <f>_xlfn.XLOOKUP(E4839,missing_cities!$Q$2:$Q$56,missing_cities!$S$2:$S$56,"Not Found",0)</f>
        <v>North America</v>
      </c>
      <c r="I4839" t="s">
        <v>3449</v>
      </c>
      <c r="J4839" s="15">
        <v>0.21</v>
      </c>
      <c r="K4839" t="s">
        <v>34</v>
      </c>
      <c r="L4839" s="15" t="str">
        <f t="shared" si="150"/>
        <v>6:00-22:00</v>
      </c>
      <c r="M4839" s="16">
        <f t="shared" si="151"/>
        <v>0.67</v>
      </c>
      <c r="N4839" s="15">
        <v>2.8</v>
      </c>
      <c r="O4839" s="15">
        <v>16</v>
      </c>
      <c r="P4839" t="s">
        <v>20</v>
      </c>
      <c r="Q4839">
        <v>50</v>
      </c>
      <c r="R4839" t="s">
        <v>74</v>
      </c>
      <c r="S4839">
        <v>2019</v>
      </c>
      <c r="T4839" t="s">
        <v>22</v>
      </c>
      <c r="U4839" s="15">
        <v>3</v>
      </c>
      <c r="V4839" s="15">
        <v>6</v>
      </c>
      <c r="W4839" t="s">
        <v>32</v>
      </c>
    </row>
    <row r="4840" spans="1:23">
      <c r="A4840" t="s">
        <v>4885</v>
      </c>
      <c r="B4840">
        <v>19.477184999999999</v>
      </c>
      <c r="C4840" s="15">
        <v>-99.167480999999995</v>
      </c>
      <c r="D4840" s="2" t="s">
        <v>9832</v>
      </c>
      <c r="E4840" s="14" t="s">
        <v>5119</v>
      </c>
      <c r="F4840" s="14" t="e" vm="13">
        <v>#VALUE!</v>
      </c>
      <c r="G4840" s="2" t="str">
        <f>_xlfn.XLOOKUP(E4840,missing_cities!$Q$2:$Q$56,missing_cities!$R$2:$R$56,"Not Found",0)</f>
        <v>Mexico</v>
      </c>
      <c r="H4840" t="str">
        <f>_xlfn.XLOOKUP(E4840,missing_cities!$Q$2:$Q$56,missing_cities!$S$2:$S$56,"Not Found",0)</f>
        <v>North America</v>
      </c>
      <c r="I4840" t="s">
        <v>3449</v>
      </c>
      <c r="J4840" s="15">
        <v>0.33</v>
      </c>
      <c r="K4840" s="1">
        <v>45862</v>
      </c>
      <c r="L4840" s="15" t="str">
        <f t="shared" si="150"/>
        <v>9.00-21.00</v>
      </c>
      <c r="M4840" s="16">
        <f t="shared" si="151"/>
        <v>12</v>
      </c>
      <c r="N4840" s="15">
        <v>13.23</v>
      </c>
      <c r="O4840" s="15">
        <v>62</v>
      </c>
      <c r="P4840" t="s">
        <v>20</v>
      </c>
      <c r="Q4840">
        <v>22</v>
      </c>
      <c r="R4840" t="s">
        <v>74</v>
      </c>
      <c r="S4840">
        <v>2020</v>
      </c>
      <c r="T4840" t="s">
        <v>31</v>
      </c>
      <c r="U4840" s="15">
        <v>3.7</v>
      </c>
      <c r="V4840" s="15">
        <v>4</v>
      </c>
      <c r="W4840" t="s">
        <v>32</v>
      </c>
    </row>
    <row r="4841" spans="1:23">
      <c r="A4841" t="s">
        <v>4886</v>
      </c>
      <c r="B4841">
        <v>43.646039999999999</v>
      </c>
      <c r="C4841" s="15">
        <v>-79.345197999999996</v>
      </c>
      <c r="D4841" s="2" t="s">
        <v>9833</v>
      </c>
      <c r="E4841" s="14" t="s">
        <v>5050</v>
      </c>
      <c r="F4841" s="14" t="e" vm="1">
        <v>#VALUE!</v>
      </c>
      <c r="G4841" s="2" t="str">
        <f>_xlfn.XLOOKUP(E4841,missing_cities!$Q$2:$Q$56,missing_cities!$R$2:$R$56,"Not Found",0)</f>
        <v>Canada</v>
      </c>
      <c r="H4841" t="str">
        <f>_xlfn.XLOOKUP(E4841,missing_cities!$Q$2:$Q$56,missing_cities!$S$2:$S$56,"Not Found",0)</f>
        <v>North America</v>
      </c>
      <c r="I4841" t="s">
        <v>3449</v>
      </c>
      <c r="J4841" s="15">
        <v>0.39</v>
      </c>
      <c r="K4841" s="1">
        <v>45862</v>
      </c>
      <c r="L4841" s="15" t="str">
        <f t="shared" si="150"/>
        <v>9.00-21.00</v>
      </c>
      <c r="M4841" s="16">
        <f t="shared" si="151"/>
        <v>12</v>
      </c>
      <c r="N4841" s="15">
        <v>4.5999999999999996</v>
      </c>
      <c r="O4841" s="15">
        <v>54</v>
      </c>
      <c r="P4841" t="s">
        <v>29</v>
      </c>
      <c r="Q4841">
        <v>50</v>
      </c>
      <c r="R4841" t="s">
        <v>76</v>
      </c>
      <c r="S4841">
        <v>2014</v>
      </c>
      <c r="T4841" t="s">
        <v>31</v>
      </c>
      <c r="U4841" s="15">
        <v>3.5</v>
      </c>
      <c r="V4841" s="15">
        <v>5</v>
      </c>
      <c r="W4841" t="s">
        <v>23</v>
      </c>
    </row>
    <row r="4842" spans="1:23">
      <c r="A4842" t="s">
        <v>4887</v>
      </c>
      <c r="B4842">
        <v>37.851154000000001</v>
      </c>
      <c r="C4842" s="15">
        <v>-122.432354</v>
      </c>
      <c r="D4842" s="2" t="s">
        <v>9834</v>
      </c>
      <c r="E4842" s="14" t="s">
        <v>5061</v>
      </c>
      <c r="F4842" s="14" t="e" vm="5">
        <v>#VALUE!</v>
      </c>
      <c r="G4842" s="2" t="str">
        <f>_xlfn.XLOOKUP(E4842,missing_cities!$Q$2:$Q$56,missing_cities!$R$2:$R$56,"Not Found",0)</f>
        <v>United States</v>
      </c>
      <c r="H4842" t="str">
        <f>_xlfn.XLOOKUP(E4842,missing_cities!$Q$2:$Q$56,missing_cities!$S$2:$S$56,"Not Found",0)</f>
        <v>North America</v>
      </c>
      <c r="I4842" t="s">
        <v>3449</v>
      </c>
      <c r="J4842" s="15">
        <v>0.3</v>
      </c>
      <c r="K4842" t="s">
        <v>34</v>
      </c>
      <c r="L4842" s="15" t="str">
        <f t="shared" si="150"/>
        <v>6:00-22:00</v>
      </c>
      <c r="M4842" s="16">
        <f t="shared" si="151"/>
        <v>0.67</v>
      </c>
      <c r="N4842" s="15">
        <v>14.84</v>
      </c>
      <c r="O4842" s="15">
        <v>70</v>
      </c>
      <c r="P4842" t="s">
        <v>39</v>
      </c>
      <c r="Q4842">
        <v>350</v>
      </c>
      <c r="R4842" t="s">
        <v>48</v>
      </c>
      <c r="S4842">
        <v>2020</v>
      </c>
      <c r="T4842" t="s">
        <v>31</v>
      </c>
      <c r="U4842" s="15">
        <v>3.6</v>
      </c>
      <c r="V4842" s="15">
        <v>1</v>
      </c>
      <c r="W4842" t="s">
        <v>23</v>
      </c>
    </row>
    <row r="4843" spans="1:23">
      <c r="A4843" t="s">
        <v>4888</v>
      </c>
      <c r="B4843">
        <v>43.611845000000002</v>
      </c>
      <c r="C4843" s="15">
        <v>-79.330174</v>
      </c>
      <c r="D4843" s="2" t="s">
        <v>9835</v>
      </c>
      <c r="E4843" s="14" t="s">
        <v>5050</v>
      </c>
      <c r="F4843" s="14" t="e" vm="1">
        <v>#VALUE!</v>
      </c>
      <c r="G4843" s="2" t="str">
        <f>_xlfn.XLOOKUP(E4843,missing_cities!$Q$2:$Q$56,missing_cities!$R$2:$R$56,"Not Found",0)</f>
        <v>Canada</v>
      </c>
      <c r="H4843" t="str">
        <f>_xlfn.XLOOKUP(E4843,missing_cities!$Q$2:$Q$56,missing_cities!$S$2:$S$56,"Not Found",0)</f>
        <v>North America</v>
      </c>
      <c r="I4843" t="s">
        <v>3449</v>
      </c>
      <c r="J4843" s="15">
        <v>0.35</v>
      </c>
      <c r="K4843" s="1">
        <v>45862</v>
      </c>
      <c r="L4843" s="15" t="str">
        <f t="shared" si="150"/>
        <v>9.00-21.00</v>
      </c>
      <c r="M4843" s="16">
        <f t="shared" si="151"/>
        <v>12</v>
      </c>
      <c r="N4843" s="15">
        <v>19.48</v>
      </c>
      <c r="O4843" s="15">
        <v>98</v>
      </c>
      <c r="P4843" t="s">
        <v>20</v>
      </c>
      <c r="Q4843">
        <v>350</v>
      </c>
      <c r="R4843" t="s">
        <v>44</v>
      </c>
      <c r="S4843">
        <v>2019</v>
      </c>
      <c r="T4843" t="s">
        <v>22</v>
      </c>
      <c r="U4843" s="15">
        <v>4</v>
      </c>
      <c r="V4843" s="15">
        <v>5</v>
      </c>
      <c r="W4843" t="s">
        <v>23</v>
      </c>
    </row>
    <row r="4844" spans="1:23">
      <c r="A4844" t="s">
        <v>4889</v>
      </c>
      <c r="B4844">
        <v>-33.705359000000001</v>
      </c>
      <c r="C4844" s="15">
        <v>18.582999999999998</v>
      </c>
      <c r="D4844" s="2" t="s">
        <v>9295</v>
      </c>
      <c r="E4844" s="14" t="s">
        <v>5085</v>
      </c>
      <c r="F4844" s="14" t="e" vm="12">
        <v>#VALUE!</v>
      </c>
      <c r="G4844" s="2" t="str">
        <f>_xlfn.XLOOKUP(E4844,missing_cities!$Q$2:$Q$56,missing_cities!$R$2:$R$56,"Not Found",0)</f>
        <v>South Africa</v>
      </c>
      <c r="H4844" t="str">
        <f>_xlfn.XLOOKUP(E4844,missing_cities!$Q$2:$Q$56,missing_cities!$S$2:$S$56,"Not Found",0)</f>
        <v>Africa</v>
      </c>
      <c r="I4844" t="s">
        <v>3449</v>
      </c>
      <c r="J4844" s="15">
        <v>0.4</v>
      </c>
      <c r="K4844" t="s">
        <v>34</v>
      </c>
      <c r="L4844" s="15" t="str">
        <f t="shared" si="150"/>
        <v>6:00-22:00</v>
      </c>
      <c r="M4844" s="16">
        <f t="shared" si="151"/>
        <v>0.67</v>
      </c>
      <c r="N4844" s="15">
        <v>4.75</v>
      </c>
      <c r="O4844" s="15">
        <v>61</v>
      </c>
      <c r="P4844" t="s">
        <v>29</v>
      </c>
      <c r="Q4844">
        <v>50</v>
      </c>
      <c r="R4844" t="s">
        <v>21</v>
      </c>
      <c r="S4844">
        <v>2023</v>
      </c>
      <c r="T4844" t="s">
        <v>31</v>
      </c>
      <c r="U4844" s="15">
        <v>4.3</v>
      </c>
      <c r="V4844" s="15">
        <v>4</v>
      </c>
      <c r="W4844" t="s">
        <v>27</v>
      </c>
    </row>
    <row r="4845" spans="1:23">
      <c r="A4845" t="s">
        <v>4890</v>
      </c>
      <c r="B4845">
        <v>37.8035</v>
      </c>
      <c r="C4845" s="15">
        <v>-122.475707</v>
      </c>
      <c r="D4845" s="2" t="s">
        <v>9836</v>
      </c>
      <c r="E4845" s="14" t="s">
        <v>5061</v>
      </c>
      <c r="F4845" s="14" t="e" vm="5">
        <v>#VALUE!</v>
      </c>
      <c r="G4845" s="2" t="str">
        <f>_xlfn.XLOOKUP(E4845,missing_cities!$Q$2:$Q$56,missing_cities!$R$2:$R$56,"Not Found",0)</f>
        <v>United States</v>
      </c>
      <c r="H4845" t="str">
        <f>_xlfn.XLOOKUP(E4845,missing_cities!$Q$2:$Q$56,missing_cities!$S$2:$S$56,"Not Found",0)</f>
        <v>North America</v>
      </c>
      <c r="I4845" t="s">
        <v>3449</v>
      </c>
      <c r="J4845" s="15">
        <v>0.38</v>
      </c>
      <c r="K4845" t="s">
        <v>19</v>
      </c>
      <c r="L4845" s="15" t="str">
        <f t="shared" si="150"/>
        <v>9:00-18:00</v>
      </c>
      <c r="M4845" s="16">
        <f t="shared" si="151"/>
        <v>0.37</v>
      </c>
      <c r="N4845" s="15">
        <v>10.77</v>
      </c>
      <c r="O4845" s="15">
        <v>98</v>
      </c>
      <c r="P4845" t="s">
        <v>29</v>
      </c>
      <c r="Q4845">
        <v>350</v>
      </c>
      <c r="R4845" t="s">
        <v>44</v>
      </c>
      <c r="S4845">
        <v>2022</v>
      </c>
      <c r="T4845" t="s">
        <v>22</v>
      </c>
      <c r="U4845" s="15">
        <v>3.1</v>
      </c>
      <c r="V4845" s="15">
        <v>5</v>
      </c>
      <c r="W4845" t="s">
        <v>27</v>
      </c>
    </row>
    <row r="4846" spans="1:23">
      <c r="A4846" t="s">
        <v>4891</v>
      </c>
      <c r="B4846">
        <v>41.820687999999997</v>
      </c>
      <c r="C4846" s="15">
        <v>-87.620887999999994</v>
      </c>
      <c r="D4846" s="2" t="s">
        <v>9837</v>
      </c>
      <c r="E4846" s="14" t="s">
        <v>5065</v>
      </c>
      <c r="F4846" s="14" t="e" vm="5">
        <v>#VALUE!</v>
      </c>
      <c r="G4846" s="2" t="str">
        <f>_xlfn.XLOOKUP(E4846,missing_cities!$Q$2:$Q$56,missing_cities!$R$2:$R$56,"Not Found",0)</f>
        <v>United States</v>
      </c>
      <c r="H4846" t="str">
        <f>_xlfn.XLOOKUP(E4846,missing_cities!$Q$2:$Q$56,missing_cities!$S$2:$S$56,"Not Found",0)</f>
        <v>North America</v>
      </c>
      <c r="I4846" t="s">
        <v>3449</v>
      </c>
      <c r="J4846" s="15">
        <v>0.14000000000000001</v>
      </c>
      <c r="K4846" s="1">
        <v>45862</v>
      </c>
      <c r="L4846" s="15" t="str">
        <f t="shared" si="150"/>
        <v>9.00-21.00</v>
      </c>
      <c r="M4846" s="16">
        <f t="shared" si="151"/>
        <v>12</v>
      </c>
      <c r="N4846" s="15">
        <v>15.33</v>
      </c>
      <c r="O4846" s="15">
        <v>76</v>
      </c>
      <c r="P4846" t="s">
        <v>20</v>
      </c>
      <c r="Q4846">
        <v>350</v>
      </c>
      <c r="R4846" t="s">
        <v>48</v>
      </c>
      <c r="S4846">
        <v>2018</v>
      </c>
      <c r="T4846" t="s">
        <v>22</v>
      </c>
      <c r="U4846" s="15">
        <v>3.6</v>
      </c>
      <c r="V4846" s="15">
        <v>1</v>
      </c>
      <c r="W4846" t="s">
        <v>23</v>
      </c>
    </row>
    <row r="4847" spans="1:23">
      <c r="A4847" t="s">
        <v>4892</v>
      </c>
      <c r="B4847">
        <v>55.816504000000002</v>
      </c>
      <c r="C4847" s="15">
        <v>37.694513999999998</v>
      </c>
      <c r="D4847" s="2" t="s">
        <v>9838</v>
      </c>
      <c r="E4847" s="14" t="s">
        <v>5052</v>
      </c>
      <c r="F4847" s="14" t="e" vm="2">
        <v>#VALUE!</v>
      </c>
      <c r="G4847" s="2" t="str">
        <f>_xlfn.XLOOKUP(E4847,missing_cities!$Q$2:$Q$56,missing_cities!$R$2:$R$56,"Not Found",0)</f>
        <v>Russia</v>
      </c>
      <c r="H4847" t="str">
        <f>_xlfn.XLOOKUP(E4847,missing_cities!$Q$2:$Q$56,missing_cities!$S$2:$S$56,"Not Found",0)</f>
        <v>Europe</v>
      </c>
      <c r="I4847" t="s">
        <v>3449</v>
      </c>
      <c r="J4847" s="15">
        <v>0.37</v>
      </c>
      <c r="K4847" t="s">
        <v>34</v>
      </c>
      <c r="L4847" s="15" t="str">
        <f t="shared" si="150"/>
        <v>6:00-22:00</v>
      </c>
      <c r="M4847" s="16">
        <f t="shared" si="151"/>
        <v>0.67</v>
      </c>
      <c r="N4847" s="15">
        <v>2.98</v>
      </c>
      <c r="O4847" s="15">
        <v>80</v>
      </c>
      <c r="P4847" t="s">
        <v>29</v>
      </c>
      <c r="Q4847">
        <v>50</v>
      </c>
      <c r="R4847" t="s">
        <v>42</v>
      </c>
      <c r="S4847">
        <v>2012</v>
      </c>
      <c r="T4847" t="s">
        <v>22</v>
      </c>
      <c r="U4847" s="15">
        <v>3.8</v>
      </c>
      <c r="V4847" s="15">
        <v>4</v>
      </c>
      <c r="W4847" t="s">
        <v>27</v>
      </c>
    </row>
    <row r="4848" spans="1:23">
      <c r="A4848" t="s">
        <v>4893</v>
      </c>
      <c r="B4848">
        <v>37.661920000000002</v>
      </c>
      <c r="C4848" s="15">
        <v>126.973018</v>
      </c>
      <c r="D4848" s="2" t="s">
        <v>9839</v>
      </c>
      <c r="E4848" s="14" t="s">
        <v>5063</v>
      </c>
      <c r="F4848" s="14" t="e" vm="6">
        <v>#VALUE!</v>
      </c>
      <c r="G4848" s="2" t="str">
        <f>_xlfn.XLOOKUP(E4848,missing_cities!$Q$2:$Q$56,missing_cities!$R$2:$R$56,"Not Found",0)</f>
        <v>South Korea</v>
      </c>
      <c r="H4848" t="str">
        <f>_xlfn.XLOOKUP(E4848,missing_cities!$Q$2:$Q$56,missing_cities!$S$2:$S$56,"Not Found",0)</f>
        <v>Asia</v>
      </c>
      <c r="I4848" t="s">
        <v>3449</v>
      </c>
      <c r="J4848" s="15">
        <v>0.31</v>
      </c>
      <c r="K4848" t="s">
        <v>34</v>
      </c>
      <c r="L4848" s="15" t="str">
        <f t="shared" si="150"/>
        <v>6:00-22:00</v>
      </c>
      <c r="M4848" s="16">
        <f t="shared" si="151"/>
        <v>0.67</v>
      </c>
      <c r="N4848" s="15">
        <v>7.07</v>
      </c>
      <c r="O4848" s="15">
        <v>46</v>
      </c>
      <c r="P4848" t="s">
        <v>37</v>
      </c>
      <c r="Q4848">
        <v>22</v>
      </c>
      <c r="R4848" t="s">
        <v>26</v>
      </c>
      <c r="S4848">
        <v>2016</v>
      </c>
      <c r="T4848" t="s">
        <v>31</v>
      </c>
      <c r="U4848" s="15">
        <v>4.0999999999999996</v>
      </c>
      <c r="V4848" s="15">
        <v>1</v>
      </c>
      <c r="W4848" t="s">
        <v>32</v>
      </c>
    </row>
    <row r="4849" spans="1:23">
      <c r="A4849" t="s">
        <v>4894</v>
      </c>
      <c r="B4849">
        <v>34.131262999999997</v>
      </c>
      <c r="C4849" s="15">
        <v>-118.23000500000001</v>
      </c>
      <c r="D4849" s="2" t="s">
        <v>9840</v>
      </c>
      <c r="E4849" s="14" t="s">
        <v>5111</v>
      </c>
      <c r="F4849" s="14" t="e" vm="5">
        <v>#VALUE!</v>
      </c>
      <c r="G4849" s="2" t="str">
        <f>_xlfn.XLOOKUP(E4849,missing_cities!$Q$2:$Q$56,missing_cities!$R$2:$R$56,"Not Found",0)</f>
        <v>United States</v>
      </c>
      <c r="H4849" t="str">
        <f>_xlfn.XLOOKUP(E4849,missing_cities!$Q$2:$Q$56,missing_cities!$S$2:$S$56,"Not Found",0)</f>
        <v>North America</v>
      </c>
      <c r="I4849" t="s">
        <v>3449</v>
      </c>
      <c r="J4849" s="15">
        <v>0.32</v>
      </c>
      <c r="K4849" t="s">
        <v>34</v>
      </c>
      <c r="L4849" s="15" t="str">
        <f t="shared" si="150"/>
        <v>6:00-22:00</v>
      </c>
      <c r="M4849" s="16">
        <f t="shared" si="151"/>
        <v>0.67</v>
      </c>
      <c r="N4849" s="15">
        <v>18.11</v>
      </c>
      <c r="O4849" s="15">
        <v>83</v>
      </c>
      <c r="P4849" t="s">
        <v>25</v>
      </c>
      <c r="Q4849">
        <v>150</v>
      </c>
      <c r="R4849" t="s">
        <v>26</v>
      </c>
      <c r="S4849">
        <v>2019</v>
      </c>
      <c r="T4849" t="s">
        <v>22</v>
      </c>
      <c r="U4849" s="15">
        <v>3.5</v>
      </c>
      <c r="V4849" s="15">
        <v>4</v>
      </c>
      <c r="W4849" t="s">
        <v>23</v>
      </c>
    </row>
    <row r="4850" spans="1:23">
      <c r="A4850" t="s">
        <v>4895</v>
      </c>
      <c r="B4850">
        <v>37.733472999999996</v>
      </c>
      <c r="C4850" s="15">
        <v>-122.31362799999999</v>
      </c>
      <c r="D4850" s="2" t="s">
        <v>8478</v>
      </c>
      <c r="E4850" s="14" t="s">
        <v>5061</v>
      </c>
      <c r="F4850" s="14" t="e" vm="5">
        <v>#VALUE!</v>
      </c>
      <c r="G4850" s="2" t="str">
        <f>_xlfn.XLOOKUP(E4850,missing_cities!$Q$2:$Q$56,missing_cities!$R$2:$R$56,"Not Found",0)</f>
        <v>United States</v>
      </c>
      <c r="H4850" t="str">
        <f>_xlfn.XLOOKUP(E4850,missing_cities!$Q$2:$Q$56,missing_cities!$S$2:$S$56,"Not Found",0)</f>
        <v>North America</v>
      </c>
      <c r="I4850" t="s">
        <v>3449</v>
      </c>
      <c r="J4850" s="15">
        <v>0.38</v>
      </c>
      <c r="K4850" t="s">
        <v>19</v>
      </c>
      <c r="L4850" s="15" t="str">
        <f t="shared" si="150"/>
        <v>9:00-18:00</v>
      </c>
      <c r="M4850" s="16">
        <f t="shared" si="151"/>
        <v>0.37</v>
      </c>
      <c r="N4850" s="15">
        <v>11.16</v>
      </c>
      <c r="O4850" s="15">
        <v>43</v>
      </c>
      <c r="P4850" t="s">
        <v>37</v>
      </c>
      <c r="Q4850">
        <v>350</v>
      </c>
      <c r="R4850" t="s">
        <v>40</v>
      </c>
      <c r="S4850">
        <v>2010</v>
      </c>
      <c r="T4850" t="s">
        <v>22</v>
      </c>
      <c r="U4850" s="15">
        <v>3.3</v>
      </c>
      <c r="V4850" s="15">
        <v>1</v>
      </c>
      <c r="W4850" t="s">
        <v>23</v>
      </c>
    </row>
    <row r="4851" spans="1:23">
      <c r="A4851" t="s">
        <v>4896</v>
      </c>
      <c r="B4851">
        <v>52.545909000000002</v>
      </c>
      <c r="C4851" s="15">
        <v>13.380366</v>
      </c>
      <c r="D4851" s="2" t="s">
        <v>9841</v>
      </c>
      <c r="E4851" s="14" t="s">
        <v>5057</v>
      </c>
      <c r="F4851" s="14" t="e" vm="3">
        <v>#VALUE!</v>
      </c>
      <c r="G4851" s="2" t="str">
        <f>_xlfn.XLOOKUP(E4851,missing_cities!$Q$2:$Q$56,missing_cities!$R$2:$R$56,"Not Found",0)</f>
        <v>Germany</v>
      </c>
      <c r="H4851" t="str">
        <f>_xlfn.XLOOKUP(E4851,missing_cities!$Q$2:$Q$56,missing_cities!$S$2:$S$56,"Not Found",0)</f>
        <v>Europe</v>
      </c>
      <c r="I4851" t="s">
        <v>3449</v>
      </c>
      <c r="J4851" s="15">
        <v>0.17</v>
      </c>
      <c r="K4851" t="s">
        <v>34</v>
      </c>
      <c r="L4851" s="15" t="str">
        <f t="shared" si="150"/>
        <v>6:00-22:00</v>
      </c>
      <c r="M4851" s="16">
        <f t="shared" si="151"/>
        <v>0.67</v>
      </c>
      <c r="N4851" s="15">
        <v>5.8</v>
      </c>
      <c r="O4851" s="15">
        <v>90</v>
      </c>
      <c r="P4851" t="s">
        <v>39</v>
      </c>
      <c r="Q4851">
        <v>150</v>
      </c>
      <c r="R4851" t="s">
        <v>48</v>
      </c>
      <c r="S4851">
        <v>2010</v>
      </c>
      <c r="T4851" t="s">
        <v>22</v>
      </c>
      <c r="U4851" s="15">
        <v>4.2</v>
      </c>
      <c r="V4851" s="15">
        <v>7</v>
      </c>
      <c r="W4851" t="s">
        <v>32</v>
      </c>
    </row>
    <row r="4852" spans="1:23">
      <c r="A4852" t="s">
        <v>4897</v>
      </c>
      <c r="B4852">
        <v>39.873815</v>
      </c>
      <c r="C4852" s="15">
        <v>116.201605</v>
      </c>
      <c r="D4852" s="2" t="s">
        <v>9842</v>
      </c>
      <c r="E4852" s="14" t="s">
        <v>5071</v>
      </c>
      <c r="F4852" s="14" t="e" vm="9">
        <v>#VALUE!</v>
      </c>
      <c r="G4852" s="2" t="str">
        <f>_xlfn.XLOOKUP(E4852,missing_cities!$Q$2:$Q$56,missing_cities!$R$2:$R$56,"Not Found",0)</f>
        <v>China</v>
      </c>
      <c r="H4852" t="str">
        <f>_xlfn.XLOOKUP(E4852,missing_cities!$Q$2:$Q$56,missing_cities!$S$2:$S$56,"Not Found",0)</f>
        <v>Asia</v>
      </c>
      <c r="I4852" t="s">
        <v>3449</v>
      </c>
      <c r="J4852" s="15">
        <v>0.27</v>
      </c>
      <c r="K4852" t="s">
        <v>34</v>
      </c>
      <c r="L4852" s="15" t="str">
        <f t="shared" si="150"/>
        <v>6:00-22:00</v>
      </c>
      <c r="M4852" s="16">
        <f t="shared" si="151"/>
        <v>0.67</v>
      </c>
      <c r="N4852" s="15">
        <v>1.77</v>
      </c>
      <c r="O4852" s="15">
        <v>93</v>
      </c>
      <c r="P4852" t="s">
        <v>37</v>
      </c>
      <c r="Q4852">
        <v>50</v>
      </c>
      <c r="R4852" t="s">
        <v>37</v>
      </c>
      <c r="S4852">
        <v>2013</v>
      </c>
      <c r="T4852" t="s">
        <v>31</v>
      </c>
      <c r="U4852" s="15">
        <v>4.8</v>
      </c>
      <c r="V4852" s="15">
        <v>4</v>
      </c>
      <c r="W4852" t="s">
        <v>23</v>
      </c>
    </row>
    <row r="4853" spans="1:23">
      <c r="A4853" t="s">
        <v>4898</v>
      </c>
      <c r="B4853">
        <v>41.866202999999999</v>
      </c>
      <c r="C4853" s="15">
        <v>-87.757718999999994</v>
      </c>
      <c r="D4853" s="2" t="s">
        <v>9843</v>
      </c>
      <c r="E4853" s="14" t="s">
        <v>5065</v>
      </c>
      <c r="F4853" s="14" t="e" vm="5">
        <v>#VALUE!</v>
      </c>
      <c r="G4853" s="2" t="str">
        <f>_xlfn.XLOOKUP(E4853,missing_cities!$Q$2:$Q$56,missing_cities!$R$2:$R$56,"Not Found",0)</f>
        <v>United States</v>
      </c>
      <c r="H4853" t="str">
        <f>_xlfn.XLOOKUP(E4853,missing_cities!$Q$2:$Q$56,missing_cities!$S$2:$S$56,"Not Found",0)</f>
        <v>North America</v>
      </c>
      <c r="I4853" t="s">
        <v>3449</v>
      </c>
      <c r="J4853" s="15">
        <v>0.45</v>
      </c>
      <c r="K4853" s="1">
        <v>45862</v>
      </c>
      <c r="L4853" s="15" t="str">
        <f t="shared" si="150"/>
        <v>9.00-21.00</v>
      </c>
      <c r="M4853" s="16">
        <f t="shared" si="151"/>
        <v>12</v>
      </c>
      <c r="N4853" s="15">
        <v>14.3</v>
      </c>
      <c r="O4853" s="15">
        <v>45</v>
      </c>
      <c r="P4853" t="s">
        <v>25</v>
      </c>
      <c r="Q4853">
        <v>50</v>
      </c>
      <c r="R4853" t="s">
        <v>67</v>
      </c>
      <c r="S4853">
        <v>2011</v>
      </c>
      <c r="T4853" t="s">
        <v>22</v>
      </c>
      <c r="U4853" s="15">
        <v>3.8</v>
      </c>
      <c r="V4853" s="15">
        <v>9</v>
      </c>
      <c r="W4853" t="s">
        <v>23</v>
      </c>
    </row>
    <row r="4854" spans="1:23">
      <c r="A4854" t="s">
        <v>4899</v>
      </c>
      <c r="B4854">
        <v>55.795819000000002</v>
      </c>
      <c r="C4854" s="15">
        <v>37.514876999999998</v>
      </c>
      <c r="D4854" s="2" t="s">
        <v>9844</v>
      </c>
      <c r="E4854" s="14" t="s">
        <v>5052</v>
      </c>
      <c r="F4854" s="14" t="e" vm="2">
        <v>#VALUE!</v>
      </c>
      <c r="G4854" s="2" t="str">
        <f>_xlfn.XLOOKUP(E4854,missing_cities!$Q$2:$Q$56,missing_cities!$R$2:$R$56,"Not Found",0)</f>
        <v>Russia</v>
      </c>
      <c r="H4854" t="str">
        <f>_xlfn.XLOOKUP(E4854,missing_cities!$Q$2:$Q$56,missing_cities!$S$2:$S$56,"Not Found",0)</f>
        <v>Europe</v>
      </c>
      <c r="I4854" t="s">
        <v>3449</v>
      </c>
      <c r="J4854" s="15">
        <v>0.45</v>
      </c>
      <c r="K4854" t="s">
        <v>34</v>
      </c>
      <c r="L4854" s="15" t="str">
        <f t="shared" si="150"/>
        <v>6:00-22:00</v>
      </c>
      <c r="M4854" s="16">
        <f t="shared" si="151"/>
        <v>0.67</v>
      </c>
      <c r="N4854" s="15">
        <v>18.260000000000002</v>
      </c>
      <c r="O4854" s="15">
        <v>31</v>
      </c>
      <c r="P4854" t="s">
        <v>25</v>
      </c>
      <c r="Q4854">
        <v>150</v>
      </c>
      <c r="R4854" t="s">
        <v>97</v>
      </c>
      <c r="S4854">
        <v>2022</v>
      </c>
      <c r="T4854" t="s">
        <v>22</v>
      </c>
      <c r="U4854" s="15">
        <v>4.0999999999999996</v>
      </c>
      <c r="V4854" s="15">
        <v>6</v>
      </c>
      <c r="W4854" t="s">
        <v>27</v>
      </c>
    </row>
    <row r="4855" spans="1:23">
      <c r="A4855" t="s">
        <v>4900</v>
      </c>
      <c r="B4855">
        <v>34.193581000000002</v>
      </c>
      <c r="C4855" s="15">
        <v>-118.272261</v>
      </c>
      <c r="D4855" s="2" t="s">
        <v>9845</v>
      </c>
      <c r="E4855" s="14" t="s">
        <v>5111</v>
      </c>
      <c r="F4855" s="14" t="e" vm="5">
        <v>#VALUE!</v>
      </c>
      <c r="G4855" s="2" t="str">
        <f>_xlfn.XLOOKUP(E4855,missing_cities!$Q$2:$Q$56,missing_cities!$R$2:$R$56,"Not Found",0)</f>
        <v>United States</v>
      </c>
      <c r="H4855" t="str">
        <f>_xlfn.XLOOKUP(E4855,missing_cities!$Q$2:$Q$56,missing_cities!$S$2:$S$56,"Not Found",0)</f>
        <v>North America</v>
      </c>
      <c r="I4855" t="s">
        <v>3449</v>
      </c>
      <c r="J4855" s="15">
        <v>0.49</v>
      </c>
      <c r="K4855" s="1">
        <v>45862</v>
      </c>
      <c r="L4855" s="15" t="str">
        <f t="shared" si="150"/>
        <v>9.00-21.00</v>
      </c>
      <c r="M4855" s="16">
        <f t="shared" si="151"/>
        <v>12</v>
      </c>
      <c r="N4855" s="15">
        <v>1.39</v>
      </c>
      <c r="O4855" s="15">
        <v>54</v>
      </c>
      <c r="P4855" t="s">
        <v>39</v>
      </c>
      <c r="Q4855">
        <v>150</v>
      </c>
      <c r="R4855" t="s">
        <v>132</v>
      </c>
      <c r="S4855">
        <v>2019</v>
      </c>
      <c r="T4855" t="s">
        <v>22</v>
      </c>
      <c r="U4855" s="15">
        <v>4.7</v>
      </c>
      <c r="V4855" s="15">
        <v>9</v>
      </c>
      <c r="W4855" t="s">
        <v>32</v>
      </c>
    </row>
    <row r="4856" spans="1:23">
      <c r="A4856" t="s">
        <v>4901</v>
      </c>
      <c r="B4856">
        <v>19.456264999999998</v>
      </c>
      <c r="C4856" s="15">
        <v>-99.045039000000003</v>
      </c>
      <c r="D4856" s="2" t="s">
        <v>9846</v>
      </c>
      <c r="E4856" s="14" t="s">
        <v>5119</v>
      </c>
      <c r="F4856" s="14" t="e" vm="13">
        <v>#VALUE!</v>
      </c>
      <c r="G4856" s="2" t="str">
        <f>_xlfn.XLOOKUP(E4856,missing_cities!$Q$2:$Q$56,missing_cities!$R$2:$R$56,"Not Found",0)</f>
        <v>Mexico</v>
      </c>
      <c r="H4856" t="str">
        <f>_xlfn.XLOOKUP(E4856,missing_cities!$Q$2:$Q$56,missing_cities!$S$2:$S$56,"Not Found",0)</f>
        <v>North America</v>
      </c>
      <c r="I4856" t="s">
        <v>3449</v>
      </c>
      <c r="J4856" s="15">
        <v>0.32</v>
      </c>
      <c r="K4856" t="s">
        <v>34</v>
      </c>
      <c r="L4856" s="15" t="str">
        <f t="shared" si="150"/>
        <v>6:00-22:00</v>
      </c>
      <c r="M4856" s="16">
        <f t="shared" si="151"/>
        <v>0.67</v>
      </c>
      <c r="N4856" s="15">
        <v>15.25</v>
      </c>
      <c r="O4856" s="15">
        <v>75</v>
      </c>
      <c r="P4856" t="s">
        <v>29</v>
      </c>
      <c r="Q4856">
        <v>50</v>
      </c>
      <c r="R4856" t="s">
        <v>42</v>
      </c>
      <c r="S4856">
        <v>2010</v>
      </c>
      <c r="T4856" t="s">
        <v>31</v>
      </c>
      <c r="U4856" s="15">
        <v>3.9</v>
      </c>
      <c r="V4856" s="15">
        <v>1</v>
      </c>
      <c r="W4856" t="s">
        <v>32</v>
      </c>
    </row>
    <row r="4857" spans="1:23">
      <c r="A4857" t="s">
        <v>4902</v>
      </c>
      <c r="B4857">
        <v>-33.729100000000003</v>
      </c>
      <c r="C4857" s="15">
        <v>18.533078</v>
      </c>
      <c r="D4857" s="2" t="s">
        <v>9847</v>
      </c>
      <c r="E4857" s="14" t="s">
        <v>5085</v>
      </c>
      <c r="F4857" s="14" t="e" vm="12">
        <v>#VALUE!</v>
      </c>
      <c r="G4857" s="2" t="str">
        <f>_xlfn.XLOOKUP(E4857,missing_cities!$Q$2:$Q$56,missing_cities!$R$2:$R$56,"Not Found",0)</f>
        <v>South Africa</v>
      </c>
      <c r="H4857" t="str">
        <f>_xlfn.XLOOKUP(E4857,missing_cities!$Q$2:$Q$56,missing_cities!$S$2:$S$56,"Not Found",0)</f>
        <v>Africa</v>
      </c>
      <c r="I4857" t="s">
        <v>3449</v>
      </c>
      <c r="J4857" s="15">
        <v>0.3</v>
      </c>
      <c r="K4857" s="1">
        <v>45862</v>
      </c>
      <c r="L4857" s="15" t="str">
        <f t="shared" si="150"/>
        <v>9.00-21.00</v>
      </c>
      <c r="M4857" s="16">
        <f t="shared" si="151"/>
        <v>12</v>
      </c>
      <c r="N4857" s="15">
        <v>6.23</v>
      </c>
      <c r="O4857" s="15">
        <v>51</v>
      </c>
      <c r="P4857" t="s">
        <v>20</v>
      </c>
      <c r="Q4857">
        <v>150</v>
      </c>
      <c r="R4857" t="s">
        <v>81</v>
      </c>
      <c r="S4857">
        <v>2022</v>
      </c>
      <c r="T4857" t="s">
        <v>22</v>
      </c>
      <c r="U4857" s="15">
        <v>3.3</v>
      </c>
      <c r="V4857" s="15">
        <v>4</v>
      </c>
      <c r="W4857" t="s">
        <v>23</v>
      </c>
    </row>
    <row r="4858" spans="1:23">
      <c r="A4858" t="s">
        <v>4903</v>
      </c>
      <c r="B4858">
        <v>-69.429250999999994</v>
      </c>
      <c r="C4858" s="15">
        <v>-1.035228</v>
      </c>
      <c r="D4858" s="2" t="s">
        <v>9848</v>
      </c>
      <c r="E4858" s="14" t="str">
        <f>_xlfn.XLOOKUP(C4858,missing_cities!B:B,missing_cities!C:C,"Not Found",0)</f>
        <v>Not Found</v>
      </c>
      <c r="F4858" s="14" t="s">
        <v>9990</v>
      </c>
      <c r="G4858" s="2" t="str">
        <f>_xlfn.XLOOKUP(E4858,missing_cities!$Q$2:$Q$56,missing_cities!$R$2:$R$56,"Not Found",0)</f>
        <v>Not Found</v>
      </c>
      <c r="H4858" t="str">
        <f>_xlfn.XLOOKUP(E4858,missing_cities!$Q$2:$Q$56,missing_cities!$S$2:$S$56,"Not Found",0)</f>
        <v>Not Found</v>
      </c>
      <c r="I4858" t="s">
        <v>3449</v>
      </c>
      <c r="J4858" s="15">
        <v>0.14000000000000001</v>
      </c>
      <c r="K4858" t="s">
        <v>34</v>
      </c>
      <c r="L4858" s="15" t="str">
        <f t="shared" si="150"/>
        <v>6:00-22:00</v>
      </c>
      <c r="M4858" s="16">
        <f t="shared" si="151"/>
        <v>0.67</v>
      </c>
      <c r="N4858" s="15">
        <v>5.62</v>
      </c>
      <c r="O4858" s="15">
        <v>60</v>
      </c>
      <c r="P4858" t="s">
        <v>39</v>
      </c>
      <c r="Q4858">
        <v>22</v>
      </c>
      <c r="R4858" t="s">
        <v>42</v>
      </c>
      <c r="S4858">
        <v>2013</v>
      </c>
      <c r="T4858" t="s">
        <v>22</v>
      </c>
      <c r="U4858" s="15">
        <v>4.4000000000000004</v>
      </c>
      <c r="V4858" s="15">
        <v>6</v>
      </c>
      <c r="W4858" t="s">
        <v>32</v>
      </c>
    </row>
    <row r="4859" spans="1:23">
      <c r="A4859" t="s">
        <v>4904</v>
      </c>
      <c r="B4859">
        <v>34.065759</v>
      </c>
      <c r="C4859" s="15">
        <v>-118.271242</v>
      </c>
      <c r="D4859" s="2" t="s">
        <v>9849</v>
      </c>
      <c r="E4859" s="14" t="s">
        <v>5111</v>
      </c>
      <c r="F4859" s="14" t="e" vm="5">
        <v>#VALUE!</v>
      </c>
      <c r="G4859" s="2" t="str">
        <f>_xlfn.XLOOKUP(E4859,missing_cities!$Q$2:$Q$56,missing_cities!$R$2:$R$56,"Not Found",0)</f>
        <v>United States</v>
      </c>
      <c r="H4859" t="str">
        <f>_xlfn.XLOOKUP(E4859,missing_cities!$Q$2:$Q$56,missing_cities!$S$2:$S$56,"Not Found",0)</f>
        <v>North America</v>
      </c>
      <c r="I4859" t="s">
        <v>3449</v>
      </c>
      <c r="J4859" s="15">
        <v>0.46</v>
      </c>
      <c r="K4859" t="s">
        <v>34</v>
      </c>
      <c r="L4859" s="15" t="str">
        <f t="shared" si="150"/>
        <v>6:00-22:00</v>
      </c>
      <c r="M4859" s="16">
        <f t="shared" si="151"/>
        <v>0.67</v>
      </c>
      <c r="N4859" s="15">
        <v>11.44</v>
      </c>
      <c r="O4859" s="15">
        <v>26</v>
      </c>
      <c r="P4859" t="s">
        <v>29</v>
      </c>
      <c r="Q4859">
        <v>22</v>
      </c>
      <c r="R4859" t="s">
        <v>48</v>
      </c>
      <c r="S4859">
        <v>2023</v>
      </c>
      <c r="T4859" t="s">
        <v>22</v>
      </c>
      <c r="U4859" s="15">
        <v>4.0999999999999996</v>
      </c>
      <c r="V4859" s="15">
        <v>10</v>
      </c>
      <c r="W4859" t="s">
        <v>32</v>
      </c>
    </row>
    <row r="4860" spans="1:23">
      <c r="A4860" t="s">
        <v>4905</v>
      </c>
      <c r="B4860">
        <v>34.071013000000001</v>
      </c>
      <c r="C4860" s="15">
        <v>-118.26213799999999</v>
      </c>
      <c r="D4860" s="2" t="s">
        <v>9850</v>
      </c>
      <c r="E4860" s="14" t="s">
        <v>5111</v>
      </c>
      <c r="F4860" s="14" t="e" vm="5">
        <v>#VALUE!</v>
      </c>
      <c r="G4860" s="2" t="str">
        <f>_xlfn.XLOOKUP(E4860,missing_cities!$Q$2:$Q$56,missing_cities!$R$2:$R$56,"Not Found",0)</f>
        <v>United States</v>
      </c>
      <c r="H4860" t="str">
        <f>_xlfn.XLOOKUP(E4860,missing_cities!$Q$2:$Q$56,missing_cities!$S$2:$S$56,"Not Found",0)</f>
        <v>North America</v>
      </c>
      <c r="I4860" t="s">
        <v>3449</v>
      </c>
      <c r="J4860" s="15">
        <v>0.37</v>
      </c>
      <c r="K4860" s="1">
        <v>45862</v>
      </c>
      <c r="L4860" s="15" t="str">
        <f t="shared" si="150"/>
        <v>9.00-21.00</v>
      </c>
      <c r="M4860" s="16">
        <f t="shared" si="151"/>
        <v>12</v>
      </c>
      <c r="N4860" s="15">
        <v>1.87</v>
      </c>
      <c r="O4860" s="15">
        <v>70</v>
      </c>
      <c r="P4860" t="s">
        <v>20</v>
      </c>
      <c r="Q4860">
        <v>350</v>
      </c>
      <c r="R4860" t="s">
        <v>74</v>
      </c>
      <c r="S4860">
        <v>2020</v>
      </c>
      <c r="T4860" t="s">
        <v>31</v>
      </c>
      <c r="U4860" s="15">
        <v>3.9</v>
      </c>
      <c r="V4860" s="15">
        <v>3</v>
      </c>
      <c r="W4860" t="s">
        <v>27</v>
      </c>
    </row>
    <row r="4861" spans="1:23">
      <c r="A4861" t="s">
        <v>4906</v>
      </c>
      <c r="B4861">
        <v>18.924759999999999</v>
      </c>
      <c r="C4861" s="15">
        <v>72.841821999999993</v>
      </c>
      <c r="D4861" s="2" t="s">
        <v>9851</v>
      </c>
      <c r="E4861" s="14" t="s">
        <v>5079</v>
      </c>
      <c r="F4861" s="14" t="e" vm="11">
        <v>#VALUE!</v>
      </c>
      <c r="G4861" s="2" t="str">
        <f>_xlfn.XLOOKUP(E4861,missing_cities!$Q$2:$Q$56,missing_cities!$R$2:$R$56,"Not Found",0)</f>
        <v>India</v>
      </c>
      <c r="H4861" t="str">
        <f>_xlfn.XLOOKUP(E4861,missing_cities!$Q$2:$Q$56,missing_cities!$S$2:$S$56,"Not Found",0)</f>
        <v>Asia</v>
      </c>
      <c r="I4861" t="s">
        <v>3449</v>
      </c>
      <c r="J4861" s="15">
        <v>0.2</v>
      </c>
      <c r="K4861" t="s">
        <v>19</v>
      </c>
      <c r="L4861" s="15" t="str">
        <f t="shared" si="150"/>
        <v>9:00-18:00</v>
      </c>
      <c r="M4861" s="16">
        <f t="shared" si="151"/>
        <v>0.37</v>
      </c>
      <c r="N4861" s="15">
        <v>18.04</v>
      </c>
      <c r="O4861" s="15">
        <v>90</v>
      </c>
      <c r="P4861" t="s">
        <v>29</v>
      </c>
      <c r="Q4861">
        <v>150</v>
      </c>
      <c r="R4861" t="s">
        <v>48</v>
      </c>
      <c r="S4861">
        <v>2016</v>
      </c>
      <c r="T4861" t="s">
        <v>31</v>
      </c>
      <c r="U4861" s="15">
        <v>4.9000000000000004</v>
      </c>
      <c r="V4861" s="15">
        <v>2</v>
      </c>
      <c r="W4861" t="s">
        <v>23</v>
      </c>
    </row>
    <row r="4862" spans="1:23">
      <c r="A4862" t="s">
        <v>4907</v>
      </c>
      <c r="B4862">
        <v>-33.813392</v>
      </c>
      <c r="C4862" s="15">
        <v>18.579167999999999</v>
      </c>
      <c r="D4862" s="2" t="s">
        <v>9852</v>
      </c>
      <c r="E4862" s="14" t="s">
        <v>5085</v>
      </c>
      <c r="F4862" s="14" t="e" vm="12">
        <v>#VALUE!</v>
      </c>
      <c r="G4862" s="2" t="str">
        <f>_xlfn.XLOOKUP(E4862,missing_cities!$Q$2:$Q$56,missing_cities!$R$2:$R$56,"Not Found",0)</f>
        <v>South Africa</v>
      </c>
      <c r="H4862" t="str">
        <f>_xlfn.XLOOKUP(E4862,missing_cities!$Q$2:$Q$56,missing_cities!$S$2:$S$56,"Not Found",0)</f>
        <v>Africa</v>
      </c>
      <c r="I4862" t="s">
        <v>3449</v>
      </c>
      <c r="J4862" s="15">
        <v>0.36</v>
      </c>
      <c r="K4862" t="s">
        <v>34</v>
      </c>
      <c r="L4862" s="15" t="str">
        <f t="shared" si="150"/>
        <v>6:00-22:00</v>
      </c>
      <c r="M4862" s="16">
        <f t="shared" si="151"/>
        <v>0.67</v>
      </c>
      <c r="N4862" s="15">
        <v>12.13</v>
      </c>
      <c r="O4862" s="15">
        <v>67</v>
      </c>
      <c r="P4862" t="s">
        <v>29</v>
      </c>
      <c r="Q4862">
        <v>22</v>
      </c>
      <c r="R4862" t="s">
        <v>35</v>
      </c>
      <c r="S4862">
        <v>2015</v>
      </c>
      <c r="T4862" t="s">
        <v>22</v>
      </c>
      <c r="U4862" s="15">
        <v>4.7</v>
      </c>
      <c r="V4862" s="15">
        <v>2</v>
      </c>
      <c r="W4862" t="s">
        <v>32</v>
      </c>
    </row>
    <row r="4863" spans="1:23">
      <c r="A4863" t="s">
        <v>4908</v>
      </c>
      <c r="B4863">
        <v>89.464534</v>
      </c>
      <c r="C4863" s="15">
        <v>-133.778727</v>
      </c>
      <c r="D4863" s="2" t="s">
        <v>9853</v>
      </c>
      <c r="E4863" s="14" t="str">
        <f>_xlfn.XLOOKUP(C4863,missing_cities!B:B,missing_cities!C:C,"Not Found",0)</f>
        <v>Not Found</v>
      </c>
      <c r="F4863" s="14" t="s">
        <v>9990</v>
      </c>
      <c r="G4863" s="2" t="str">
        <f>_xlfn.XLOOKUP(E4863,missing_cities!$Q$2:$Q$56,missing_cities!$R$2:$R$56,"Not Found",0)</f>
        <v>Not Found</v>
      </c>
      <c r="H4863" t="str">
        <f>_xlfn.XLOOKUP(E4863,missing_cities!$Q$2:$Q$56,missing_cities!$S$2:$S$56,"Not Found",0)</f>
        <v>Not Found</v>
      </c>
      <c r="I4863" t="s">
        <v>3449</v>
      </c>
      <c r="J4863" s="15">
        <v>0.17</v>
      </c>
      <c r="K4863" t="s">
        <v>19</v>
      </c>
      <c r="L4863" s="15" t="str">
        <f t="shared" si="150"/>
        <v>9:00-18:00</v>
      </c>
      <c r="M4863" s="16">
        <f t="shared" si="151"/>
        <v>0.37</v>
      </c>
      <c r="N4863" s="15">
        <v>12.35</v>
      </c>
      <c r="O4863" s="15">
        <v>40</v>
      </c>
      <c r="P4863" t="s">
        <v>25</v>
      </c>
      <c r="Q4863">
        <v>350</v>
      </c>
      <c r="R4863" t="s">
        <v>37</v>
      </c>
      <c r="S4863">
        <v>2022</v>
      </c>
      <c r="T4863" t="s">
        <v>22</v>
      </c>
      <c r="U4863" s="15">
        <v>3.7</v>
      </c>
      <c r="V4863" s="15">
        <v>10</v>
      </c>
      <c r="W4863" t="s">
        <v>32</v>
      </c>
    </row>
    <row r="4864" spans="1:23">
      <c r="A4864" t="s">
        <v>4909</v>
      </c>
      <c r="B4864">
        <v>37.842695999999997</v>
      </c>
      <c r="C4864" s="15">
        <v>-122.343098</v>
      </c>
      <c r="D4864" s="2" t="s">
        <v>9854</v>
      </c>
      <c r="E4864" s="14" t="s">
        <v>5061</v>
      </c>
      <c r="F4864" s="14" t="e" vm="5">
        <v>#VALUE!</v>
      </c>
      <c r="G4864" s="2" t="str">
        <f>_xlfn.XLOOKUP(E4864,missing_cities!$Q$2:$Q$56,missing_cities!$R$2:$R$56,"Not Found",0)</f>
        <v>United States</v>
      </c>
      <c r="H4864" t="str">
        <f>_xlfn.XLOOKUP(E4864,missing_cities!$Q$2:$Q$56,missing_cities!$S$2:$S$56,"Not Found",0)</f>
        <v>North America</v>
      </c>
      <c r="I4864" t="s">
        <v>3449</v>
      </c>
      <c r="J4864" s="15">
        <v>0.28000000000000003</v>
      </c>
      <c r="K4864" t="s">
        <v>19</v>
      </c>
      <c r="L4864" s="15" t="str">
        <f t="shared" si="150"/>
        <v>9:00-18:00</v>
      </c>
      <c r="M4864" s="16">
        <f t="shared" si="151"/>
        <v>0.37</v>
      </c>
      <c r="N4864" s="15">
        <v>2.2999999999999998</v>
      </c>
      <c r="O4864" s="15">
        <v>71</v>
      </c>
      <c r="P4864" t="s">
        <v>37</v>
      </c>
      <c r="Q4864">
        <v>150</v>
      </c>
      <c r="R4864" t="s">
        <v>48</v>
      </c>
      <c r="S4864">
        <v>2021</v>
      </c>
      <c r="T4864" t="s">
        <v>31</v>
      </c>
      <c r="U4864" s="15">
        <v>4.5999999999999996</v>
      </c>
      <c r="V4864" s="15">
        <v>9</v>
      </c>
      <c r="W4864" t="s">
        <v>23</v>
      </c>
    </row>
    <row r="4865" spans="1:23">
      <c r="A4865" t="s">
        <v>4910</v>
      </c>
      <c r="B4865">
        <v>34.199997000000003</v>
      </c>
      <c r="C4865" s="15">
        <v>-118.21781799999999</v>
      </c>
      <c r="D4865" s="2" t="s">
        <v>9855</v>
      </c>
      <c r="E4865" s="14" t="s">
        <v>5111</v>
      </c>
      <c r="F4865" s="14" t="e" vm="5">
        <v>#VALUE!</v>
      </c>
      <c r="G4865" s="2" t="str">
        <f>_xlfn.XLOOKUP(E4865,missing_cities!$Q$2:$Q$56,missing_cities!$R$2:$R$56,"Not Found",0)</f>
        <v>United States</v>
      </c>
      <c r="H4865" t="str">
        <f>_xlfn.XLOOKUP(E4865,missing_cities!$Q$2:$Q$56,missing_cities!$S$2:$S$56,"Not Found",0)</f>
        <v>North America</v>
      </c>
      <c r="I4865" t="s">
        <v>3449</v>
      </c>
      <c r="J4865" s="15">
        <v>0.31</v>
      </c>
      <c r="K4865" t="s">
        <v>34</v>
      </c>
      <c r="L4865" s="15" t="str">
        <f t="shared" si="150"/>
        <v>6:00-22:00</v>
      </c>
      <c r="M4865" s="16">
        <f t="shared" si="151"/>
        <v>0.67</v>
      </c>
      <c r="N4865" s="15">
        <v>1.71</v>
      </c>
      <c r="O4865" s="15">
        <v>77</v>
      </c>
      <c r="P4865" t="s">
        <v>25</v>
      </c>
      <c r="Q4865">
        <v>350</v>
      </c>
      <c r="R4865" t="s">
        <v>40</v>
      </c>
      <c r="S4865">
        <v>2010</v>
      </c>
      <c r="T4865" t="s">
        <v>22</v>
      </c>
      <c r="U4865" s="15">
        <v>3.8</v>
      </c>
      <c r="V4865" s="15">
        <v>5</v>
      </c>
      <c r="W4865" t="s">
        <v>32</v>
      </c>
    </row>
    <row r="4866" spans="1:23">
      <c r="A4866" t="s">
        <v>4911</v>
      </c>
      <c r="B4866">
        <v>19.526451999999999</v>
      </c>
      <c r="C4866" s="15">
        <v>-99.138300000000001</v>
      </c>
      <c r="D4866" s="2" t="s">
        <v>9856</v>
      </c>
      <c r="E4866" s="14" t="s">
        <v>5119</v>
      </c>
      <c r="F4866" s="14" t="e" vm="13">
        <v>#VALUE!</v>
      </c>
      <c r="G4866" s="2" t="str">
        <f>_xlfn.XLOOKUP(E4866,missing_cities!$Q$2:$Q$56,missing_cities!$R$2:$R$56,"Not Found",0)</f>
        <v>Mexico</v>
      </c>
      <c r="H4866" t="str">
        <f>_xlfn.XLOOKUP(E4866,missing_cities!$Q$2:$Q$56,missing_cities!$S$2:$S$56,"Not Found",0)</f>
        <v>North America</v>
      </c>
      <c r="I4866" t="s">
        <v>3449</v>
      </c>
      <c r="J4866" s="15">
        <v>0.4</v>
      </c>
      <c r="K4866" s="1">
        <v>45862</v>
      </c>
      <c r="L4866" s="15" t="str">
        <f t="shared" si="150"/>
        <v>9.00-21.00</v>
      </c>
      <c r="M4866" s="16">
        <f t="shared" si="151"/>
        <v>12</v>
      </c>
      <c r="N4866" s="15">
        <v>3.98</v>
      </c>
      <c r="O4866" s="15">
        <v>68</v>
      </c>
      <c r="P4866" t="s">
        <v>37</v>
      </c>
      <c r="Q4866">
        <v>22</v>
      </c>
      <c r="R4866" t="s">
        <v>37</v>
      </c>
      <c r="S4866">
        <v>2012</v>
      </c>
      <c r="T4866" t="s">
        <v>22</v>
      </c>
      <c r="U4866" s="15">
        <v>4.4000000000000004</v>
      </c>
      <c r="V4866" s="15">
        <v>5</v>
      </c>
      <c r="W4866" t="s">
        <v>27</v>
      </c>
    </row>
    <row r="4867" spans="1:23">
      <c r="A4867" t="s">
        <v>4912</v>
      </c>
      <c r="B4867">
        <v>-33.884830000000001</v>
      </c>
      <c r="C4867" s="15">
        <v>18.408885000000001</v>
      </c>
      <c r="D4867" s="2" t="s">
        <v>9857</v>
      </c>
      <c r="E4867" s="14" t="s">
        <v>5085</v>
      </c>
      <c r="F4867" s="14" t="e" vm="12">
        <v>#VALUE!</v>
      </c>
      <c r="G4867" s="2" t="str">
        <f>_xlfn.XLOOKUP(E4867,missing_cities!$Q$2:$Q$56,missing_cities!$R$2:$R$56,"Not Found",0)</f>
        <v>South Africa</v>
      </c>
      <c r="H4867" t="str">
        <f>_xlfn.XLOOKUP(E4867,missing_cities!$Q$2:$Q$56,missing_cities!$S$2:$S$56,"Not Found",0)</f>
        <v>Africa</v>
      </c>
      <c r="I4867" t="s">
        <v>3449</v>
      </c>
      <c r="J4867" s="15">
        <v>0.34</v>
      </c>
      <c r="K4867" t="s">
        <v>19</v>
      </c>
      <c r="L4867" s="15" t="str">
        <f t="shared" ref="L4867:L4930" si="152">IF(ISNUMBER(SEARCH("-",K4867)),K4867,"9.00-21.00")</f>
        <v>9:00-18:00</v>
      </c>
      <c r="M4867" s="16">
        <f t="shared" ref="M4867:M4930" si="153">IF(ISNUMBER(SEARCH("-", L4867)), TEXT(RIGHT(L4867, LEN(L4867) - FIND("-", L4867)), "0.00") - TEXT(LEFT(L4867, FIND("-", L4867)-1), "0.00"), "")</f>
        <v>0.37</v>
      </c>
      <c r="N4867" s="15">
        <v>6.68</v>
      </c>
      <c r="O4867" s="15">
        <v>17</v>
      </c>
      <c r="P4867" t="s">
        <v>39</v>
      </c>
      <c r="Q4867">
        <v>350</v>
      </c>
      <c r="R4867" t="s">
        <v>48</v>
      </c>
      <c r="S4867">
        <v>2015</v>
      </c>
      <c r="T4867" t="s">
        <v>22</v>
      </c>
      <c r="U4867" s="15">
        <v>3.6</v>
      </c>
      <c r="V4867" s="15">
        <v>4</v>
      </c>
      <c r="W4867" t="s">
        <v>23</v>
      </c>
    </row>
    <row r="4868" spans="1:23">
      <c r="A4868" t="s">
        <v>4913</v>
      </c>
      <c r="B4868">
        <v>-23.543513000000001</v>
      </c>
      <c r="C4868" s="15">
        <v>-46.616112999999999</v>
      </c>
      <c r="D4868" s="2" t="s">
        <v>9858</v>
      </c>
      <c r="E4868" s="14" t="s">
        <v>5067</v>
      </c>
      <c r="F4868" s="14" t="e" vm="7">
        <v>#VALUE!</v>
      </c>
      <c r="G4868" s="2" t="str">
        <f>_xlfn.XLOOKUP(E4868,missing_cities!$Q$2:$Q$56,missing_cities!$R$2:$R$56,"Not Found",0)</f>
        <v>Brazil</v>
      </c>
      <c r="H4868" t="str">
        <f>_xlfn.XLOOKUP(E4868,missing_cities!$Q$2:$Q$56,missing_cities!$S$2:$S$56,"Not Found",0)</f>
        <v>South America</v>
      </c>
      <c r="I4868" t="s">
        <v>3449</v>
      </c>
      <c r="J4868" s="15">
        <v>0.33</v>
      </c>
      <c r="K4868" s="1">
        <v>45862</v>
      </c>
      <c r="L4868" s="15" t="str">
        <f t="shared" si="152"/>
        <v>9.00-21.00</v>
      </c>
      <c r="M4868" s="16">
        <f t="shared" si="153"/>
        <v>12</v>
      </c>
      <c r="N4868" s="15">
        <v>18.97</v>
      </c>
      <c r="O4868" s="15">
        <v>21</v>
      </c>
      <c r="P4868" t="s">
        <v>39</v>
      </c>
      <c r="Q4868">
        <v>150</v>
      </c>
      <c r="R4868" t="s">
        <v>37</v>
      </c>
      <c r="S4868">
        <v>2011</v>
      </c>
      <c r="T4868" t="s">
        <v>22</v>
      </c>
      <c r="U4868" s="15">
        <v>4.5999999999999996</v>
      </c>
      <c r="V4868" s="15">
        <v>1</v>
      </c>
      <c r="W4868" t="s">
        <v>32</v>
      </c>
    </row>
    <row r="4869" spans="1:23">
      <c r="A4869" t="s">
        <v>4914</v>
      </c>
      <c r="B4869">
        <v>25.317264999999999</v>
      </c>
      <c r="C4869" s="15">
        <v>55.377710999999998</v>
      </c>
      <c r="D4869" s="2" t="s">
        <v>9859</v>
      </c>
      <c r="E4869" s="14" t="s">
        <v>5076</v>
      </c>
      <c r="F4869" s="14" t="e" vm="10">
        <v>#VALUE!</v>
      </c>
      <c r="G4869" s="2" t="str">
        <f>_xlfn.XLOOKUP(E4869,missing_cities!$Q$2:$Q$56,missing_cities!$R$2:$R$56,"Not Found",0)</f>
        <v>United Arab Emirates</v>
      </c>
      <c r="H4869" t="str">
        <f>_xlfn.XLOOKUP(E4869,missing_cities!$Q$2:$Q$56,missing_cities!$S$2:$S$56,"Not Found",0)</f>
        <v>Asia</v>
      </c>
      <c r="I4869" t="s">
        <v>3449</v>
      </c>
      <c r="J4869" s="15">
        <v>0.14000000000000001</v>
      </c>
      <c r="K4869" s="1">
        <v>45862</v>
      </c>
      <c r="L4869" s="15" t="str">
        <f t="shared" si="152"/>
        <v>9.00-21.00</v>
      </c>
      <c r="M4869" s="16">
        <f t="shared" si="153"/>
        <v>12</v>
      </c>
      <c r="N4869" s="15">
        <v>7.5</v>
      </c>
      <c r="O4869" s="15">
        <v>39</v>
      </c>
      <c r="P4869" t="s">
        <v>20</v>
      </c>
      <c r="Q4869">
        <v>50</v>
      </c>
      <c r="R4869" t="s">
        <v>26</v>
      </c>
      <c r="S4869">
        <v>2015</v>
      </c>
      <c r="T4869" t="s">
        <v>31</v>
      </c>
      <c r="U4869" s="15">
        <v>3.7</v>
      </c>
      <c r="V4869" s="15">
        <v>1</v>
      </c>
      <c r="W4869" t="s">
        <v>27</v>
      </c>
    </row>
    <row r="4870" spans="1:23">
      <c r="A4870" t="s">
        <v>4915</v>
      </c>
      <c r="B4870">
        <v>-53.098100000000002</v>
      </c>
      <c r="C4870" s="15">
        <v>81.621955999999997</v>
      </c>
      <c r="D4870" s="2" t="s">
        <v>9860</v>
      </c>
      <c r="E4870" s="14" t="str">
        <f>_xlfn.XLOOKUP(C4870,missing_cities!B:B,missing_cities!C:C,"Not Found",0)</f>
        <v>Error</v>
      </c>
      <c r="F4870" s="14" t="s">
        <v>9987</v>
      </c>
      <c r="G4870" s="2" t="str">
        <f>_xlfn.XLOOKUP(E4870,missing_cities!$Q$2:$Q$56,missing_cities!$R$2:$R$56,"Not Found",0)</f>
        <v>Error</v>
      </c>
      <c r="H4870" t="str">
        <f>_xlfn.XLOOKUP(E4870,missing_cities!$Q$2:$Q$56,missing_cities!$S$2:$S$56,"Not Found",0)</f>
        <v>Error</v>
      </c>
      <c r="I4870" t="s">
        <v>3449</v>
      </c>
      <c r="J4870" s="15">
        <v>0.14000000000000001</v>
      </c>
      <c r="K4870" t="s">
        <v>19</v>
      </c>
      <c r="L4870" s="15" t="str">
        <f t="shared" si="152"/>
        <v>9:00-18:00</v>
      </c>
      <c r="M4870" s="16">
        <f t="shared" si="153"/>
        <v>0.37</v>
      </c>
      <c r="N4870" s="15">
        <v>10.85</v>
      </c>
      <c r="O4870" s="15">
        <v>39</v>
      </c>
      <c r="P4870" t="s">
        <v>37</v>
      </c>
      <c r="Q4870">
        <v>22</v>
      </c>
      <c r="R4870" t="s">
        <v>21</v>
      </c>
      <c r="S4870">
        <v>2023</v>
      </c>
      <c r="T4870" t="s">
        <v>31</v>
      </c>
      <c r="U4870" s="15">
        <v>5</v>
      </c>
      <c r="V4870" s="15">
        <v>2</v>
      </c>
      <c r="W4870" t="s">
        <v>27</v>
      </c>
    </row>
    <row r="4871" spans="1:23">
      <c r="A4871" t="s">
        <v>4916</v>
      </c>
      <c r="B4871">
        <v>13.841089</v>
      </c>
      <c r="C4871" s="15">
        <v>100.565794</v>
      </c>
      <c r="D4871" s="2" t="s">
        <v>9861</v>
      </c>
      <c r="E4871" s="14" t="s">
        <v>5059</v>
      </c>
      <c r="F4871" s="14" t="e" vm="4">
        <v>#VALUE!</v>
      </c>
      <c r="G4871" s="2" t="str">
        <f>_xlfn.XLOOKUP(E4871,missing_cities!$Q$2:$Q$56,missing_cities!$R$2:$R$56,"Not Found",0)</f>
        <v>Thailand</v>
      </c>
      <c r="H4871" t="str">
        <f>_xlfn.XLOOKUP(E4871,missing_cities!$Q$2:$Q$56,missing_cities!$S$2:$S$56,"Not Found",0)</f>
        <v>Asia</v>
      </c>
      <c r="I4871" t="s">
        <v>3449</v>
      </c>
      <c r="J4871" s="15">
        <v>0.41</v>
      </c>
      <c r="K4871" t="s">
        <v>19</v>
      </c>
      <c r="L4871" s="15" t="str">
        <f t="shared" si="152"/>
        <v>9:00-18:00</v>
      </c>
      <c r="M4871" s="16">
        <f t="shared" si="153"/>
        <v>0.37</v>
      </c>
      <c r="N4871" s="15">
        <v>1.8</v>
      </c>
      <c r="O4871" s="15">
        <v>47</v>
      </c>
      <c r="P4871" t="s">
        <v>25</v>
      </c>
      <c r="Q4871">
        <v>22</v>
      </c>
      <c r="R4871" t="s">
        <v>48</v>
      </c>
      <c r="S4871">
        <v>2020</v>
      </c>
      <c r="T4871" t="s">
        <v>31</v>
      </c>
      <c r="U4871" s="15">
        <v>3</v>
      </c>
      <c r="V4871" s="15">
        <v>6</v>
      </c>
      <c r="W4871" t="s">
        <v>32</v>
      </c>
    </row>
    <row r="4872" spans="1:23">
      <c r="A4872" t="s">
        <v>4917</v>
      </c>
      <c r="B4872">
        <v>37.658003000000001</v>
      </c>
      <c r="C4872" s="15">
        <v>126.90093299999999</v>
      </c>
      <c r="D4872" s="2" t="s">
        <v>9862</v>
      </c>
      <c r="E4872" s="14" t="s">
        <v>5063</v>
      </c>
      <c r="F4872" s="14" t="e" vm="6">
        <v>#VALUE!</v>
      </c>
      <c r="G4872" s="2" t="str">
        <f>_xlfn.XLOOKUP(E4872,missing_cities!$Q$2:$Q$56,missing_cities!$R$2:$R$56,"Not Found",0)</f>
        <v>South Korea</v>
      </c>
      <c r="H4872" t="str">
        <f>_xlfn.XLOOKUP(E4872,missing_cities!$Q$2:$Q$56,missing_cities!$S$2:$S$56,"Not Found",0)</f>
        <v>Asia</v>
      </c>
      <c r="I4872" t="s">
        <v>3449</v>
      </c>
      <c r="J4872" s="15">
        <v>0.32</v>
      </c>
      <c r="K4872" t="s">
        <v>34</v>
      </c>
      <c r="L4872" s="15" t="str">
        <f t="shared" si="152"/>
        <v>6:00-22:00</v>
      </c>
      <c r="M4872" s="16">
        <f t="shared" si="153"/>
        <v>0.67</v>
      </c>
      <c r="N4872" s="15">
        <v>13.08</v>
      </c>
      <c r="O4872" s="15">
        <v>91</v>
      </c>
      <c r="P4872" t="s">
        <v>20</v>
      </c>
      <c r="Q4872">
        <v>22</v>
      </c>
      <c r="R4872" t="s">
        <v>132</v>
      </c>
      <c r="S4872">
        <v>2020</v>
      </c>
      <c r="T4872" t="s">
        <v>31</v>
      </c>
      <c r="U4872" s="15">
        <v>4.7</v>
      </c>
      <c r="V4872" s="15">
        <v>10</v>
      </c>
      <c r="W4872" t="s">
        <v>23</v>
      </c>
    </row>
    <row r="4873" spans="1:23">
      <c r="A4873" t="s">
        <v>4918</v>
      </c>
      <c r="B4873">
        <v>-33.765537000000002</v>
      </c>
      <c r="C4873" s="15">
        <v>151.26798700000001</v>
      </c>
      <c r="D4873" s="2" t="s">
        <v>9863</v>
      </c>
      <c r="E4873" s="14" t="s">
        <v>5069</v>
      </c>
      <c r="F4873" s="14" t="e" vm="8">
        <v>#VALUE!</v>
      </c>
      <c r="G4873" s="2" t="str">
        <f>_xlfn.XLOOKUP(E4873,missing_cities!$Q$2:$Q$56,missing_cities!$R$2:$R$56,"Not Found",0)</f>
        <v>Australia</v>
      </c>
      <c r="H4873" t="str">
        <f>_xlfn.XLOOKUP(E4873,missing_cities!$Q$2:$Q$56,missing_cities!$S$2:$S$56,"Not Found",0)</f>
        <v>Australia</v>
      </c>
      <c r="I4873" t="s">
        <v>3449</v>
      </c>
      <c r="J4873" s="15">
        <v>0.5</v>
      </c>
      <c r="K4873" t="s">
        <v>19</v>
      </c>
      <c r="L4873" s="15" t="str">
        <f t="shared" si="152"/>
        <v>9:00-18:00</v>
      </c>
      <c r="M4873" s="16">
        <f t="shared" si="153"/>
        <v>0.37</v>
      </c>
      <c r="N4873" s="15">
        <v>12.36</v>
      </c>
      <c r="O4873" s="15">
        <v>15</v>
      </c>
      <c r="P4873" t="s">
        <v>25</v>
      </c>
      <c r="Q4873">
        <v>350</v>
      </c>
      <c r="R4873" t="s">
        <v>21</v>
      </c>
      <c r="S4873">
        <v>2022</v>
      </c>
      <c r="T4873" t="s">
        <v>31</v>
      </c>
      <c r="U4873" s="15">
        <v>3.4</v>
      </c>
      <c r="V4873" s="15">
        <v>7</v>
      </c>
      <c r="W4873" t="s">
        <v>27</v>
      </c>
    </row>
    <row r="4874" spans="1:23">
      <c r="A4874" t="s">
        <v>4919</v>
      </c>
      <c r="B4874">
        <v>37.632983000000003</v>
      </c>
      <c r="C4874" s="15">
        <v>126.984053</v>
      </c>
      <c r="D4874" s="2" t="s">
        <v>9864</v>
      </c>
      <c r="E4874" s="14" t="s">
        <v>5063</v>
      </c>
      <c r="F4874" s="14" t="e" vm="6">
        <v>#VALUE!</v>
      </c>
      <c r="G4874" s="2" t="str">
        <f>_xlfn.XLOOKUP(E4874,missing_cities!$Q$2:$Q$56,missing_cities!$R$2:$R$56,"Not Found",0)</f>
        <v>South Korea</v>
      </c>
      <c r="H4874" t="str">
        <f>_xlfn.XLOOKUP(E4874,missing_cities!$Q$2:$Q$56,missing_cities!$S$2:$S$56,"Not Found",0)</f>
        <v>Asia</v>
      </c>
      <c r="I4874" t="s">
        <v>3449</v>
      </c>
      <c r="J4874" s="15">
        <v>0.46</v>
      </c>
      <c r="K4874" s="1">
        <v>45862</v>
      </c>
      <c r="L4874" s="15" t="str">
        <f t="shared" si="152"/>
        <v>9.00-21.00</v>
      </c>
      <c r="M4874" s="16">
        <f t="shared" si="153"/>
        <v>12</v>
      </c>
      <c r="N4874" s="15">
        <v>8.91</v>
      </c>
      <c r="O4874" s="15">
        <v>17</v>
      </c>
      <c r="P4874" t="s">
        <v>25</v>
      </c>
      <c r="Q4874">
        <v>22</v>
      </c>
      <c r="R4874" t="s">
        <v>42</v>
      </c>
      <c r="S4874">
        <v>2017</v>
      </c>
      <c r="T4874" t="s">
        <v>22</v>
      </c>
      <c r="U4874" s="15">
        <v>4.8</v>
      </c>
      <c r="V4874" s="15">
        <v>7</v>
      </c>
      <c r="W4874" t="s">
        <v>32</v>
      </c>
    </row>
    <row r="4875" spans="1:23">
      <c r="A4875" t="s">
        <v>4920</v>
      </c>
      <c r="B4875">
        <v>39.935938999999998</v>
      </c>
      <c r="C4875" s="15">
        <v>116.20790700000001</v>
      </c>
      <c r="D4875" s="2" t="s">
        <v>9865</v>
      </c>
      <c r="E4875" s="14" t="s">
        <v>5071</v>
      </c>
      <c r="F4875" s="14" t="e" vm="9">
        <v>#VALUE!</v>
      </c>
      <c r="G4875" s="2" t="str">
        <f>_xlfn.XLOOKUP(E4875,missing_cities!$Q$2:$Q$56,missing_cities!$R$2:$R$56,"Not Found",0)</f>
        <v>China</v>
      </c>
      <c r="H4875" t="str">
        <f>_xlfn.XLOOKUP(E4875,missing_cities!$Q$2:$Q$56,missing_cities!$S$2:$S$56,"Not Found",0)</f>
        <v>Asia</v>
      </c>
      <c r="I4875" t="s">
        <v>3449</v>
      </c>
      <c r="J4875" s="15">
        <v>0.17</v>
      </c>
      <c r="K4875" t="s">
        <v>19</v>
      </c>
      <c r="L4875" s="15" t="str">
        <f t="shared" si="152"/>
        <v>9:00-18:00</v>
      </c>
      <c r="M4875" s="16">
        <f t="shared" si="153"/>
        <v>0.37</v>
      </c>
      <c r="N4875" s="15">
        <v>15.24</v>
      </c>
      <c r="O4875" s="15">
        <v>98</v>
      </c>
      <c r="P4875" t="s">
        <v>29</v>
      </c>
      <c r="Q4875">
        <v>50</v>
      </c>
      <c r="R4875" t="s">
        <v>132</v>
      </c>
      <c r="S4875">
        <v>2010</v>
      </c>
      <c r="T4875" t="s">
        <v>22</v>
      </c>
      <c r="U4875" s="15">
        <v>4.0999999999999996</v>
      </c>
      <c r="V4875" s="15">
        <v>2</v>
      </c>
      <c r="W4875" t="s">
        <v>23</v>
      </c>
    </row>
    <row r="4876" spans="1:23">
      <c r="A4876" t="s">
        <v>4921</v>
      </c>
      <c r="B4876">
        <v>43.604292000000001</v>
      </c>
      <c r="C4876" s="15">
        <v>-79.477057000000002</v>
      </c>
      <c r="D4876" s="2" t="s">
        <v>9866</v>
      </c>
      <c r="E4876" s="14" t="s">
        <v>5050</v>
      </c>
      <c r="F4876" s="14" t="e" vm="1">
        <v>#VALUE!</v>
      </c>
      <c r="G4876" s="2" t="str">
        <f>_xlfn.XLOOKUP(E4876,missing_cities!$Q$2:$Q$56,missing_cities!$R$2:$R$56,"Not Found",0)</f>
        <v>Canada</v>
      </c>
      <c r="H4876" t="str">
        <f>_xlfn.XLOOKUP(E4876,missing_cities!$Q$2:$Q$56,missing_cities!$S$2:$S$56,"Not Found",0)</f>
        <v>North America</v>
      </c>
      <c r="I4876" t="s">
        <v>3449</v>
      </c>
      <c r="J4876" s="15">
        <v>0.11</v>
      </c>
      <c r="K4876" s="1">
        <v>45862</v>
      </c>
      <c r="L4876" s="15" t="str">
        <f t="shared" si="152"/>
        <v>9.00-21.00</v>
      </c>
      <c r="M4876" s="16">
        <f t="shared" si="153"/>
        <v>12</v>
      </c>
      <c r="N4876" s="15">
        <v>14.59</v>
      </c>
      <c r="O4876" s="15">
        <v>94</v>
      </c>
      <c r="P4876" t="s">
        <v>25</v>
      </c>
      <c r="Q4876">
        <v>22</v>
      </c>
      <c r="R4876" t="s">
        <v>74</v>
      </c>
      <c r="S4876">
        <v>2011</v>
      </c>
      <c r="T4876" t="s">
        <v>22</v>
      </c>
      <c r="U4876" s="15">
        <v>4</v>
      </c>
      <c r="V4876" s="15">
        <v>4</v>
      </c>
      <c r="W4876" t="s">
        <v>23</v>
      </c>
    </row>
    <row r="4877" spans="1:23">
      <c r="A4877" t="s">
        <v>4922</v>
      </c>
      <c r="B4877">
        <v>43.733047999999997</v>
      </c>
      <c r="C4877" s="15">
        <v>-79.460808</v>
      </c>
      <c r="D4877" s="2" t="s">
        <v>9867</v>
      </c>
      <c r="E4877" s="14" t="s">
        <v>5050</v>
      </c>
      <c r="F4877" s="14" t="e" vm="1">
        <v>#VALUE!</v>
      </c>
      <c r="G4877" s="2" t="str">
        <f>_xlfn.XLOOKUP(E4877,missing_cities!$Q$2:$Q$56,missing_cities!$R$2:$R$56,"Not Found",0)</f>
        <v>Canada</v>
      </c>
      <c r="H4877" t="str">
        <f>_xlfn.XLOOKUP(E4877,missing_cities!$Q$2:$Q$56,missing_cities!$S$2:$S$56,"Not Found",0)</f>
        <v>North America</v>
      </c>
      <c r="I4877" t="s">
        <v>3449</v>
      </c>
      <c r="J4877" s="15">
        <v>0.14000000000000001</v>
      </c>
      <c r="K4877" s="1">
        <v>45862</v>
      </c>
      <c r="L4877" s="15" t="str">
        <f t="shared" si="152"/>
        <v>9.00-21.00</v>
      </c>
      <c r="M4877" s="16">
        <f t="shared" si="153"/>
        <v>12</v>
      </c>
      <c r="N4877" s="15">
        <v>13.66</v>
      </c>
      <c r="O4877" s="15">
        <v>48</v>
      </c>
      <c r="P4877" t="s">
        <v>29</v>
      </c>
      <c r="Q4877">
        <v>350</v>
      </c>
      <c r="R4877" t="s">
        <v>26</v>
      </c>
      <c r="S4877">
        <v>2022</v>
      </c>
      <c r="T4877" t="s">
        <v>22</v>
      </c>
      <c r="U4877" s="15">
        <v>3.7</v>
      </c>
      <c r="V4877" s="15">
        <v>3</v>
      </c>
      <c r="W4877" t="s">
        <v>32</v>
      </c>
    </row>
    <row r="4878" spans="1:23">
      <c r="A4878" t="s">
        <v>4923</v>
      </c>
      <c r="B4878">
        <v>-33.716704999999997</v>
      </c>
      <c r="C4878" s="15">
        <v>151.355761</v>
      </c>
      <c r="D4878" s="2" t="s">
        <v>9868</v>
      </c>
      <c r="E4878" s="14" t="s">
        <v>5069</v>
      </c>
      <c r="F4878" s="14" t="e" vm="8">
        <v>#VALUE!</v>
      </c>
      <c r="G4878" s="2" t="str">
        <f>_xlfn.XLOOKUP(E4878,missing_cities!$Q$2:$Q$56,missing_cities!$R$2:$R$56,"Not Found",0)</f>
        <v>Australia</v>
      </c>
      <c r="H4878" t="str">
        <f>_xlfn.XLOOKUP(E4878,missing_cities!$Q$2:$Q$56,missing_cities!$S$2:$S$56,"Not Found",0)</f>
        <v>Australia</v>
      </c>
      <c r="I4878" t="s">
        <v>3449</v>
      </c>
      <c r="J4878" s="15">
        <v>0.26</v>
      </c>
      <c r="K4878" t="s">
        <v>19</v>
      </c>
      <c r="L4878" s="15" t="str">
        <f t="shared" si="152"/>
        <v>9:00-18:00</v>
      </c>
      <c r="M4878" s="16">
        <f t="shared" si="153"/>
        <v>0.37</v>
      </c>
      <c r="N4878" s="15">
        <v>12.9</v>
      </c>
      <c r="O4878" s="15">
        <v>51</v>
      </c>
      <c r="P4878" t="s">
        <v>39</v>
      </c>
      <c r="Q4878">
        <v>22</v>
      </c>
      <c r="R4878" t="s">
        <v>44</v>
      </c>
      <c r="S4878">
        <v>2019</v>
      </c>
      <c r="T4878" t="s">
        <v>22</v>
      </c>
      <c r="U4878" s="15">
        <v>4.3</v>
      </c>
      <c r="V4878" s="15">
        <v>4</v>
      </c>
      <c r="W4878" t="s">
        <v>32</v>
      </c>
    </row>
    <row r="4879" spans="1:23">
      <c r="A4879" t="s">
        <v>4924</v>
      </c>
      <c r="B4879">
        <v>52.582670999999998</v>
      </c>
      <c r="C4879" s="15">
        <v>13.478146000000001</v>
      </c>
      <c r="D4879" s="2" t="s">
        <v>9869</v>
      </c>
      <c r="E4879" s="14" t="s">
        <v>5057</v>
      </c>
      <c r="F4879" s="14" t="e" vm="3">
        <v>#VALUE!</v>
      </c>
      <c r="G4879" s="2" t="str">
        <f>_xlfn.XLOOKUP(E4879,missing_cities!$Q$2:$Q$56,missing_cities!$R$2:$R$56,"Not Found",0)</f>
        <v>Germany</v>
      </c>
      <c r="H4879" t="str">
        <f>_xlfn.XLOOKUP(E4879,missing_cities!$Q$2:$Q$56,missing_cities!$S$2:$S$56,"Not Found",0)</f>
        <v>Europe</v>
      </c>
      <c r="I4879" t="s">
        <v>3449</v>
      </c>
      <c r="J4879" s="15">
        <v>0.28000000000000003</v>
      </c>
      <c r="K4879" t="s">
        <v>19</v>
      </c>
      <c r="L4879" s="15" t="str">
        <f t="shared" si="152"/>
        <v>9:00-18:00</v>
      </c>
      <c r="M4879" s="16">
        <f t="shared" si="153"/>
        <v>0.37</v>
      </c>
      <c r="N4879" s="15">
        <v>12.58</v>
      </c>
      <c r="O4879" s="15">
        <v>64</v>
      </c>
      <c r="P4879" t="s">
        <v>37</v>
      </c>
      <c r="Q4879">
        <v>22</v>
      </c>
      <c r="R4879" t="s">
        <v>30</v>
      </c>
      <c r="S4879">
        <v>2018</v>
      </c>
      <c r="T4879" t="s">
        <v>31</v>
      </c>
      <c r="U4879" s="15">
        <v>3.6</v>
      </c>
      <c r="V4879" s="15">
        <v>4</v>
      </c>
      <c r="W4879" t="s">
        <v>32</v>
      </c>
    </row>
    <row r="4880" spans="1:23">
      <c r="A4880" t="s">
        <v>4925</v>
      </c>
      <c r="B4880">
        <v>-33.866701999999997</v>
      </c>
      <c r="C4880" s="15">
        <v>18.584578</v>
      </c>
      <c r="D4880" s="2" t="s">
        <v>9870</v>
      </c>
      <c r="E4880" s="14" t="s">
        <v>5085</v>
      </c>
      <c r="F4880" s="14" t="e" vm="12">
        <v>#VALUE!</v>
      </c>
      <c r="G4880" s="2" t="str">
        <f>_xlfn.XLOOKUP(E4880,missing_cities!$Q$2:$Q$56,missing_cities!$R$2:$R$56,"Not Found",0)</f>
        <v>South Africa</v>
      </c>
      <c r="H4880" t="str">
        <f>_xlfn.XLOOKUP(E4880,missing_cities!$Q$2:$Q$56,missing_cities!$S$2:$S$56,"Not Found",0)</f>
        <v>Africa</v>
      </c>
      <c r="I4880" t="s">
        <v>3449</v>
      </c>
      <c r="J4880" s="15">
        <v>0.18</v>
      </c>
      <c r="K4880" t="s">
        <v>34</v>
      </c>
      <c r="L4880" s="15" t="str">
        <f t="shared" si="152"/>
        <v>6:00-22:00</v>
      </c>
      <c r="M4880" s="16">
        <f t="shared" si="153"/>
        <v>0.67</v>
      </c>
      <c r="N4880" s="15">
        <v>4.49</v>
      </c>
      <c r="O4880" s="15">
        <v>93</v>
      </c>
      <c r="P4880" t="s">
        <v>37</v>
      </c>
      <c r="Q4880">
        <v>150</v>
      </c>
      <c r="R4880" t="s">
        <v>81</v>
      </c>
      <c r="S4880">
        <v>2022</v>
      </c>
      <c r="T4880" t="s">
        <v>31</v>
      </c>
      <c r="U4880" s="15">
        <v>3.5</v>
      </c>
      <c r="V4880" s="15">
        <v>6</v>
      </c>
      <c r="W4880" t="s">
        <v>23</v>
      </c>
    </row>
    <row r="4881" spans="1:23">
      <c r="A4881" t="s">
        <v>4926</v>
      </c>
      <c r="B4881">
        <v>43.799826000000003</v>
      </c>
      <c r="C4881" s="15">
        <v>-79.414638999999994</v>
      </c>
      <c r="D4881" s="2" t="s">
        <v>9871</v>
      </c>
      <c r="E4881" s="14" t="s">
        <v>5050</v>
      </c>
      <c r="F4881" s="14" t="e" vm="1">
        <v>#VALUE!</v>
      </c>
      <c r="G4881" s="2" t="str">
        <f>_xlfn.XLOOKUP(E4881,missing_cities!$Q$2:$Q$56,missing_cities!$R$2:$R$56,"Not Found",0)</f>
        <v>Canada</v>
      </c>
      <c r="H4881" t="str">
        <f>_xlfn.XLOOKUP(E4881,missing_cities!$Q$2:$Q$56,missing_cities!$S$2:$S$56,"Not Found",0)</f>
        <v>North America</v>
      </c>
      <c r="I4881" t="s">
        <v>3449</v>
      </c>
      <c r="J4881" s="15">
        <v>0.16</v>
      </c>
      <c r="K4881" t="s">
        <v>34</v>
      </c>
      <c r="L4881" s="15" t="str">
        <f t="shared" si="152"/>
        <v>6:00-22:00</v>
      </c>
      <c r="M4881" s="16">
        <f t="shared" si="153"/>
        <v>0.67</v>
      </c>
      <c r="N4881" s="15">
        <v>17.690000000000001</v>
      </c>
      <c r="O4881" s="15">
        <v>100</v>
      </c>
      <c r="P4881" t="s">
        <v>37</v>
      </c>
      <c r="Q4881">
        <v>150</v>
      </c>
      <c r="R4881" t="s">
        <v>48</v>
      </c>
      <c r="S4881">
        <v>2019</v>
      </c>
      <c r="T4881" t="s">
        <v>22</v>
      </c>
      <c r="U4881" s="15">
        <v>3.4</v>
      </c>
      <c r="V4881" s="15">
        <v>5</v>
      </c>
      <c r="W4881" t="s">
        <v>23</v>
      </c>
    </row>
    <row r="4882" spans="1:23">
      <c r="A4882" t="s">
        <v>4927</v>
      </c>
      <c r="B4882">
        <v>34.169513000000002</v>
      </c>
      <c r="C4882" s="15">
        <v>-118.22223</v>
      </c>
      <c r="D4882" s="2" t="s">
        <v>5199</v>
      </c>
      <c r="E4882" s="14" t="s">
        <v>5111</v>
      </c>
      <c r="F4882" s="14" t="e" vm="5">
        <v>#VALUE!</v>
      </c>
      <c r="G4882" s="2" t="str">
        <f>_xlfn.XLOOKUP(E4882,missing_cities!$Q$2:$Q$56,missing_cities!$R$2:$R$56,"Not Found",0)</f>
        <v>United States</v>
      </c>
      <c r="H4882" t="str">
        <f>_xlfn.XLOOKUP(E4882,missing_cities!$Q$2:$Q$56,missing_cities!$S$2:$S$56,"Not Found",0)</f>
        <v>North America</v>
      </c>
      <c r="I4882" t="s">
        <v>3449</v>
      </c>
      <c r="J4882" s="15">
        <v>0.11</v>
      </c>
      <c r="K4882" t="s">
        <v>34</v>
      </c>
      <c r="L4882" s="15" t="str">
        <f t="shared" si="152"/>
        <v>6:00-22:00</v>
      </c>
      <c r="M4882" s="16">
        <f t="shared" si="153"/>
        <v>0.67</v>
      </c>
      <c r="N4882" s="15">
        <v>13.81</v>
      </c>
      <c r="O4882" s="15">
        <v>18</v>
      </c>
      <c r="P4882" t="s">
        <v>37</v>
      </c>
      <c r="Q4882">
        <v>50</v>
      </c>
      <c r="R4882" t="s">
        <v>42</v>
      </c>
      <c r="S4882">
        <v>2010</v>
      </c>
      <c r="T4882" t="s">
        <v>31</v>
      </c>
      <c r="U4882" s="15">
        <v>3.9</v>
      </c>
      <c r="V4882" s="15">
        <v>1</v>
      </c>
      <c r="W4882" t="s">
        <v>27</v>
      </c>
    </row>
    <row r="4883" spans="1:23">
      <c r="A4883" t="s">
        <v>4928</v>
      </c>
      <c r="B4883">
        <v>18.983751999999999</v>
      </c>
      <c r="C4883" s="15">
        <v>72.981482999999997</v>
      </c>
      <c r="D4883" s="2" t="s">
        <v>9872</v>
      </c>
      <c r="E4883" s="14" t="s">
        <v>5079</v>
      </c>
      <c r="F4883" s="14" t="e" vm="11">
        <v>#VALUE!</v>
      </c>
      <c r="G4883" s="2" t="str">
        <f>_xlfn.XLOOKUP(E4883,missing_cities!$Q$2:$Q$56,missing_cities!$R$2:$R$56,"Not Found",0)</f>
        <v>India</v>
      </c>
      <c r="H4883" t="str">
        <f>_xlfn.XLOOKUP(E4883,missing_cities!$Q$2:$Q$56,missing_cities!$S$2:$S$56,"Not Found",0)</f>
        <v>Asia</v>
      </c>
      <c r="I4883" t="s">
        <v>3449</v>
      </c>
      <c r="J4883" s="15">
        <v>0.13</v>
      </c>
      <c r="K4883" t="s">
        <v>34</v>
      </c>
      <c r="L4883" s="15" t="str">
        <f t="shared" si="152"/>
        <v>6:00-22:00</v>
      </c>
      <c r="M4883" s="16">
        <f t="shared" si="153"/>
        <v>0.67</v>
      </c>
      <c r="N4883" s="15">
        <v>3.02</v>
      </c>
      <c r="O4883" s="15">
        <v>72</v>
      </c>
      <c r="P4883" t="s">
        <v>39</v>
      </c>
      <c r="Q4883">
        <v>150</v>
      </c>
      <c r="R4883" t="s">
        <v>42</v>
      </c>
      <c r="S4883">
        <v>2020</v>
      </c>
      <c r="T4883" t="s">
        <v>31</v>
      </c>
      <c r="U4883" s="15">
        <v>4.7</v>
      </c>
      <c r="V4883" s="15">
        <v>4</v>
      </c>
      <c r="W4883" t="s">
        <v>23</v>
      </c>
    </row>
    <row r="4884" spans="1:23">
      <c r="A4884" t="s">
        <v>4929</v>
      </c>
      <c r="B4884">
        <v>37.849649999999997</v>
      </c>
      <c r="C4884" s="15">
        <v>-122.47639700000001</v>
      </c>
      <c r="D4884" s="2" t="s">
        <v>9873</v>
      </c>
      <c r="E4884" s="14" t="s">
        <v>5061</v>
      </c>
      <c r="F4884" s="14" t="e" vm="5">
        <v>#VALUE!</v>
      </c>
      <c r="G4884" s="2" t="str">
        <f>_xlfn.XLOOKUP(E4884,missing_cities!$Q$2:$Q$56,missing_cities!$R$2:$R$56,"Not Found",0)</f>
        <v>United States</v>
      </c>
      <c r="H4884" t="str">
        <f>_xlfn.XLOOKUP(E4884,missing_cities!$Q$2:$Q$56,missing_cities!$S$2:$S$56,"Not Found",0)</f>
        <v>North America</v>
      </c>
      <c r="I4884" t="s">
        <v>3449</v>
      </c>
      <c r="J4884" s="15">
        <v>0.11</v>
      </c>
      <c r="K4884" s="1">
        <v>45862</v>
      </c>
      <c r="L4884" s="15" t="str">
        <f t="shared" si="152"/>
        <v>9.00-21.00</v>
      </c>
      <c r="M4884" s="16">
        <f t="shared" si="153"/>
        <v>12</v>
      </c>
      <c r="N4884" s="15">
        <v>14.71</v>
      </c>
      <c r="O4884" s="15">
        <v>78</v>
      </c>
      <c r="P4884" t="s">
        <v>39</v>
      </c>
      <c r="Q4884">
        <v>350</v>
      </c>
      <c r="R4884" t="s">
        <v>76</v>
      </c>
      <c r="S4884">
        <v>2013</v>
      </c>
      <c r="T4884" t="s">
        <v>22</v>
      </c>
      <c r="U4884" s="15">
        <v>4.4000000000000004</v>
      </c>
      <c r="V4884" s="15">
        <v>10</v>
      </c>
      <c r="W4884" t="s">
        <v>27</v>
      </c>
    </row>
    <row r="4885" spans="1:23">
      <c r="A4885" t="s">
        <v>4930</v>
      </c>
      <c r="B4885">
        <v>52.595945</v>
      </c>
      <c r="C4885" s="15">
        <v>13.384549</v>
      </c>
      <c r="D4885" s="2" t="s">
        <v>9874</v>
      </c>
      <c r="E4885" s="14" t="s">
        <v>5057</v>
      </c>
      <c r="F4885" s="14" t="e" vm="3">
        <v>#VALUE!</v>
      </c>
      <c r="G4885" s="2" t="str">
        <f>_xlfn.XLOOKUP(E4885,missing_cities!$Q$2:$Q$56,missing_cities!$R$2:$R$56,"Not Found",0)</f>
        <v>Germany</v>
      </c>
      <c r="H4885" t="str">
        <f>_xlfn.XLOOKUP(E4885,missing_cities!$Q$2:$Q$56,missing_cities!$S$2:$S$56,"Not Found",0)</f>
        <v>Europe</v>
      </c>
      <c r="I4885" t="s">
        <v>3449</v>
      </c>
      <c r="J4885" s="15">
        <v>0.22</v>
      </c>
      <c r="K4885" t="s">
        <v>19</v>
      </c>
      <c r="L4885" s="15" t="str">
        <f t="shared" si="152"/>
        <v>9:00-18:00</v>
      </c>
      <c r="M4885" s="16">
        <f t="shared" si="153"/>
        <v>0.37</v>
      </c>
      <c r="N4885" s="15">
        <v>5.07</v>
      </c>
      <c r="O4885" s="15">
        <v>21</v>
      </c>
      <c r="P4885" t="s">
        <v>29</v>
      </c>
      <c r="Q4885">
        <v>22</v>
      </c>
      <c r="R4885" t="s">
        <v>42</v>
      </c>
      <c r="S4885">
        <v>2023</v>
      </c>
      <c r="T4885" t="s">
        <v>22</v>
      </c>
      <c r="U4885" s="15">
        <v>3.4</v>
      </c>
      <c r="V4885" s="15">
        <v>6</v>
      </c>
      <c r="W4885" t="s">
        <v>23</v>
      </c>
    </row>
    <row r="4886" spans="1:23">
      <c r="A4886" t="s">
        <v>4931</v>
      </c>
      <c r="B4886">
        <v>-22.224218</v>
      </c>
      <c r="C4886" s="15">
        <v>66.952681999999996</v>
      </c>
      <c r="D4886" s="2" t="s">
        <v>9875</v>
      </c>
      <c r="E4886" s="14" t="str">
        <f>_xlfn.XLOOKUP(C4886,missing_cities!B:B,missing_cities!C:C,"Not Found",0)</f>
        <v>Error</v>
      </c>
      <c r="F4886" s="14" t="s">
        <v>9987</v>
      </c>
      <c r="G4886" s="2" t="str">
        <f>_xlfn.XLOOKUP(E4886,missing_cities!$Q$2:$Q$56,missing_cities!$R$2:$R$56,"Not Found",0)</f>
        <v>Error</v>
      </c>
      <c r="H4886" t="str">
        <f>_xlfn.XLOOKUP(E4886,missing_cities!$Q$2:$Q$56,missing_cities!$S$2:$S$56,"Not Found",0)</f>
        <v>Error</v>
      </c>
      <c r="I4886" t="s">
        <v>3449</v>
      </c>
      <c r="J4886" s="15">
        <v>0.12</v>
      </c>
      <c r="K4886" s="1">
        <v>45862</v>
      </c>
      <c r="L4886" s="15" t="str">
        <f t="shared" si="152"/>
        <v>9.00-21.00</v>
      </c>
      <c r="M4886" s="16">
        <f t="shared" si="153"/>
        <v>12</v>
      </c>
      <c r="N4886" s="15">
        <v>9.17</v>
      </c>
      <c r="O4886" s="15">
        <v>48</v>
      </c>
      <c r="P4886" t="s">
        <v>20</v>
      </c>
      <c r="Q4886">
        <v>22</v>
      </c>
      <c r="R4886" t="s">
        <v>42</v>
      </c>
      <c r="S4886">
        <v>2015</v>
      </c>
      <c r="T4886" t="s">
        <v>22</v>
      </c>
      <c r="U4886" s="15">
        <v>3.3</v>
      </c>
      <c r="V4886" s="15">
        <v>7</v>
      </c>
      <c r="W4886" t="s">
        <v>32</v>
      </c>
    </row>
    <row r="4887" spans="1:23">
      <c r="A4887" t="s">
        <v>4932</v>
      </c>
      <c r="B4887">
        <v>43.739632</v>
      </c>
      <c r="C4887" s="15">
        <v>-79.469948000000002</v>
      </c>
      <c r="D4887" s="2" t="s">
        <v>9876</v>
      </c>
      <c r="E4887" s="14" t="s">
        <v>5050</v>
      </c>
      <c r="F4887" s="14" t="e" vm="1">
        <v>#VALUE!</v>
      </c>
      <c r="G4887" s="2" t="str">
        <f>_xlfn.XLOOKUP(E4887,missing_cities!$Q$2:$Q$56,missing_cities!$R$2:$R$56,"Not Found",0)</f>
        <v>Canada</v>
      </c>
      <c r="H4887" t="str">
        <f>_xlfn.XLOOKUP(E4887,missing_cities!$Q$2:$Q$56,missing_cities!$S$2:$S$56,"Not Found",0)</f>
        <v>North America</v>
      </c>
      <c r="I4887" t="s">
        <v>3449</v>
      </c>
      <c r="J4887" s="15">
        <v>0.17</v>
      </c>
      <c r="K4887" t="s">
        <v>19</v>
      </c>
      <c r="L4887" s="15" t="str">
        <f t="shared" si="152"/>
        <v>9:00-18:00</v>
      </c>
      <c r="M4887" s="16">
        <f t="shared" si="153"/>
        <v>0.37</v>
      </c>
      <c r="N4887" s="15">
        <v>11.7</v>
      </c>
      <c r="O4887" s="15">
        <v>52</v>
      </c>
      <c r="P4887" t="s">
        <v>25</v>
      </c>
      <c r="Q4887">
        <v>150</v>
      </c>
      <c r="R4887" t="s">
        <v>48</v>
      </c>
      <c r="S4887">
        <v>2011</v>
      </c>
      <c r="T4887" t="s">
        <v>31</v>
      </c>
      <c r="U4887" s="15">
        <v>4.3</v>
      </c>
      <c r="V4887" s="15">
        <v>2</v>
      </c>
      <c r="W4887" t="s">
        <v>32</v>
      </c>
    </row>
    <row r="4888" spans="1:23">
      <c r="A4888" t="s">
        <v>4933</v>
      </c>
      <c r="B4888">
        <v>43.757632999999998</v>
      </c>
      <c r="C4888" s="15">
        <v>-79.478522999999996</v>
      </c>
      <c r="D4888" s="2" t="s">
        <v>9877</v>
      </c>
      <c r="E4888" s="14" t="s">
        <v>5050</v>
      </c>
      <c r="F4888" s="14" t="e" vm="1">
        <v>#VALUE!</v>
      </c>
      <c r="G4888" s="2" t="str">
        <f>_xlfn.XLOOKUP(E4888,missing_cities!$Q$2:$Q$56,missing_cities!$R$2:$R$56,"Not Found",0)</f>
        <v>Canada</v>
      </c>
      <c r="H4888" t="str">
        <f>_xlfn.XLOOKUP(E4888,missing_cities!$Q$2:$Q$56,missing_cities!$S$2:$S$56,"Not Found",0)</f>
        <v>North America</v>
      </c>
      <c r="I4888" t="s">
        <v>3449</v>
      </c>
      <c r="J4888" s="15">
        <v>0.17</v>
      </c>
      <c r="K4888" t="s">
        <v>34</v>
      </c>
      <c r="L4888" s="15" t="str">
        <f t="shared" si="152"/>
        <v>6:00-22:00</v>
      </c>
      <c r="M4888" s="16">
        <f t="shared" si="153"/>
        <v>0.67</v>
      </c>
      <c r="N4888" s="15">
        <v>19.39</v>
      </c>
      <c r="O4888" s="15">
        <v>25</v>
      </c>
      <c r="P4888" t="s">
        <v>25</v>
      </c>
      <c r="Q4888">
        <v>150</v>
      </c>
      <c r="R4888" t="s">
        <v>46</v>
      </c>
      <c r="S4888">
        <v>2023</v>
      </c>
      <c r="T4888" t="s">
        <v>22</v>
      </c>
      <c r="U4888" s="15">
        <v>4.9000000000000004</v>
      </c>
      <c r="V4888" s="15">
        <v>2</v>
      </c>
      <c r="W4888" t="s">
        <v>23</v>
      </c>
    </row>
    <row r="4889" spans="1:23">
      <c r="A4889" t="s">
        <v>4934</v>
      </c>
      <c r="B4889">
        <v>39.970385</v>
      </c>
      <c r="C4889" s="15">
        <v>116.200397</v>
      </c>
      <c r="D4889" s="2" t="s">
        <v>9878</v>
      </c>
      <c r="E4889" s="14" t="s">
        <v>5071</v>
      </c>
      <c r="F4889" s="14" t="e" vm="9">
        <v>#VALUE!</v>
      </c>
      <c r="G4889" s="2" t="str">
        <f>_xlfn.XLOOKUP(E4889,missing_cities!$Q$2:$Q$56,missing_cities!$R$2:$R$56,"Not Found",0)</f>
        <v>China</v>
      </c>
      <c r="H4889" t="str">
        <f>_xlfn.XLOOKUP(E4889,missing_cities!$Q$2:$Q$56,missing_cities!$S$2:$S$56,"Not Found",0)</f>
        <v>Asia</v>
      </c>
      <c r="I4889" t="s">
        <v>3449</v>
      </c>
      <c r="J4889" s="15">
        <v>0.33</v>
      </c>
      <c r="K4889" t="s">
        <v>19</v>
      </c>
      <c r="L4889" s="15" t="str">
        <f t="shared" si="152"/>
        <v>9:00-18:00</v>
      </c>
      <c r="M4889" s="16">
        <f t="shared" si="153"/>
        <v>0.37</v>
      </c>
      <c r="N4889" s="15">
        <v>14.95</v>
      </c>
      <c r="O4889" s="15">
        <v>87</v>
      </c>
      <c r="P4889" t="s">
        <v>25</v>
      </c>
      <c r="Q4889">
        <v>22</v>
      </c>
      <c r="R4889" t="s">
        <v>42</v>
      </c>
      <c r="S4889">
        <v>2021</v>
      </c>
      <c r="T4889" t="s">
        <v>22</v>
      </c>
      <c r="U4889" s="15">
        <v>4.5999999999999996</v>
      </c>
      <c r="V4889" s="15">
        <v>9</v>
      </c>
      <c r="W4889" t="s">
        <v>32</v>
      </c>
    </row>
    <row r="4890" spans="1:23">
      <c r="A4890" t="s">
        <v>4935</v>
      </c>
      <c r="B4890">
        <v>41.834741999999999</v>
      </c>
      <c r="C4890" s="15">
        <v>-87.667168000000004</v>
      </c>
      <c r="D4890" s="2" t="s">
        <v>9879</v>
      </c>
      <c r="E4890" s="14" t="s">
        <v>5065</v>
      </c>
      <c r="F4890" s="14" t="e" vm="5">
        <v>#VALUE!</v>
      </c>
      <c r="G4890" s="2" t="str">
        <f>_xlfn.XLOOKUP(E4890,missing_cities!$Q$2:$Q$56,missing_cities!$R$2:$R$56,"Not Found",0)</f>
        <v>United States</v>
      </c>
      <c r="H4890" t="str">
        <f>_xlfn.XLOOKUP(E4890,missing_cities!$Q$2:$Q$56,missing_cities!$S$2:$S$56,"Not Found",0)</f>
        <v>North America</v>
      </c>
      <c r="I4890" t="s">
        <v>3449</v>
      </c>
      <c r="J4890" s="15">
        <v>0.25</v>
      </c>
      <c r="K4890" s="1">
        <v>45862</v>
      </c>
      <c r="L4890" s="15" t="str">
        <f t="shared" si="152"/>
        <v>9.00-21.00</v>
      </c>
      <c r="M4890" s="16">
        <f t="shared" si="153"/>
        <v>12</v>
      </c>
      <c r="N4890" s="15">
        <v>11.46</v>
      </c>
      <c r="O4890" s="15">
        <v>62</v>
      </c>
      <c r="P4890" t="s">
        <v>20</v>
      </c>
      <c r="Q4890">
        <v>22</v>
      </c>
      <c r="R4890" t="s">
        <v>97</v>
      </c>
      <c r="S4890">
        <v>2010</v>
      </c>
      <c r="T4890" t="s">
        <v>31</v>
      </c>
      <c r="U4890" s="15">
        <v>4.2</v>
      </c>
      <c r="V4890" s="15">
        <v>8</v>
      </c>
      <c r="W4890" t="s">
        <v>32</v>
      </c>
    </row>
    <row r="4891" spans="1:23">
      <c r="A4891" t="s">
        <v>4936</v>
      </c>
      <c r="B4891">
        <v>19.513673000000001</v>
      </c>
      <c r="C4891" s="15">
        <v>-99.132604000000001</v>
      </c>
      <c r="D4891" s="2" t="s">
        <v>9880</v>
      </c>
      <c r="E4891" s="14" t="s">
        <v>5119</v>
      </c>
      <c r="F4891" s="14" t="e" vm="13">
        <v>#VALUE!</v>
      </c>
      <c r="G4891" s="2" t="str">
        <f>_xlfn.XLOOKUP(E4891,missing_cities!$Q$2:$Q$56,missing_cities!$R$2:$R$56,"Not Found",0)</f>
        <v>Mexico</v>
      </c>
      <c r="H4891" t="str">
        <f>_xlfn.XLOOKUP(E4891,missing_cities!$Q$2:$Q$56,missing_cities!$S$2:$S$56,"Not Found",0)</f>
        <v>North America</v>
      </c>
      <c r="I4891" t="s">
        <v>3449</v>
      </c>
      <c r="J4891" s="15">
        <v>0.42</v>
      </c>
      <c r="K4891" t="s">
        <v>19</v>
      </c>
      <c r="L4891" s="15" t="str">
        <f t="shared" si="152"/>
        <v>9:00-18:00</v>
      </c>
      <c r="M4891" s="16">
        <f t="shared" si="153"/>
        <v>0.37</v>
      </c>
      <c r="N4891" s="15">
        <v>10.76</v>
      </c>
      <c r="O4891" s="15">
        <v>40</v>
      </c>
      <c r="P4891" t="s">
        <v>25</v>
      </c>
      <c r="Q4891">
        <v>22</v>
      </c>
      <c r="R4891" t="s">
        <v>76</v>
      </c>
      <c r="S4891">
        <v>2023</v>
      </c>
      <c r="T4891" t="s">
        <v>22</v>
      </c>
      <c r="U4891" s="15">
        <v>3.1</v>
      </c>
      <c r="V4891" s="15">
        <v>6</v>
      </c>
      <c r="W4891" t="s">
        <v>32</v>
      </c>
    </row>
    <row r="4892" spans="1:23">
      <c r="A4892" t="s">
        <v>4937</v>
      </c>
      <c r="B4892">
        <v>19.488859000000001</v>
      </c>
      <c r="C4892" s="15">
        <v>-99.005762000000004</v>
      </c>
      <c r="D4892" s="2" t="s">
        <v>9881</v>
      </c>
      <c r="E4892" s="14" t="s">
        <v>5119</v>
      </c>
      <c r="F4892" s="14" t="e" vm="13">
        <v>#VALUE!</v>
      </c>
      <c r="G4892" s="2" t="str">
        <f>_xlfn.XLOOKUP(E4892,missing_cities!$Q$2:$Q$56,missing_cities!$R$2:$R$56,"Not Found",0)</f>
        <v>Mexico</v>
      </c>
      <c r="H4892" t="str">
        <f>_xlfn.XLOOKUP(E4892,missing_cities!$Q$2:$Q$56,missing_cities!$S$2:$S$56,"Not Found",0)</f>
        <v>North America</v>
      </c>
      <c r="I4892" t="s">
        <v>3449</v>
      </c>
      <c r="J4892" s="15">
        <v>0.48</v>
      </c>
      <c r="K4892" s="1">
        <v>45862</v>
      </c>
      <c r="L4892" s="15" t="str">
        <f t="shared" si="152"/>
        <v>9.00-21.00</v>
      </c>
      <c r="M4892" s="16">
        <f t="shared" si="153"/>
        <v>12</v>
      </c>
      <c r="N4892" s="15">
        <v>10.86</v>
      </c>
      <c r="O4892" s="15">
        <v>48</v>
      </c>
      <c r="P4892" t="s">
        <v>39</v>
      </c>
      <c r="Q4892">
        <v>22</v>
      </c>
      <c r="R4892" t="s">
        <v>35</v>
      </c>
      <c r="S4892">
        <v>2012</v>
      </c>
      <c r="T4892" t="s">
        <v>31</v>
      </c>
      <c r="U4892" s="15">
        <v>3.4</v>
      </c>
      <c r="V4892" s="15">
        <v>7</v>
      </c>
      <c r="W4892" t="s">
        <v>27</v>
      </c>
    </row>
    <row r="4893" spans="1:23">
      <c r="A4893" t="s">
        <v>4938</v>
      </c>
      <c r="B4893">
        <v>13.826776000000001</v>
      </c>
      <c r="C4893" s="15">
        <v>100.538732</v>
      </c>
      <c r="D4893" s="2" t="s">
        <v>9882</v>
      </c>
      <c r="E4893" s="14" t="s">
        <v>5059</v>
      </c>
      <c r="F4893" s="14" t="e" vm="4">
        <v>#VALUE!</v>
      </c>
      <c r="G4893" s="2" t="str">
        <f>_xlfn.XLOOKUP(E4893,missing_cities!$Q$2:$Q$56,missing_cities!$R$2:$R$56,"Not Found",0)</f>
        <v>Thailand</v>
      </c>
      <c r="H4893" t="str">
        <f>_xlfn.XLOOKUP(E4893,missing_cities!$Q$2:$Q$56,missing_cities!$S$2:$S$56,"Not Found",0)</f>
        <v>Asia</v>
      </c>
      <c r="I4893" t="s">
        <v>3449</v>
      </c>
      <c r="J4893" s="15">
        <v>0.28999999999999998</v>
      </c>
      <c r="K4893" s="1">
        <v>45862</v>
      </c>
      <c r="L4893" s="15" t="str">
        <f t="shared" si="152"/>
        <v>9.00-21.00</v>
      </c>
      <c r="M4893" s="16">
        <f t="shared" si="153"/>
        <v>12</v>
      </c>
      <c r="N4893" s="15">
        <v>1.82</v>
      </c>
      <c r="O4893" s="15">
        <v>62</v>
      </c>
      <c r="P4893" t="s">
        <v>37</v>
      </c>
      <c r="Q4893">
        <v>350</v>
      </c>
      <c r="R4893" t="s">
        <v>26</v>
      </c>
      <c r="S4893">
        <v>2011</v>
      </c>
      <c r="T4893" t="s">
        <v>22</v>
      </c>
      <c r="U4893" s="15">
        <v>3.3</v>
      </c>
      <c r="V4893" s="15">
        <v>3</v>
      </c>
      <c r="W4893" t="s">
        <v>32</v>
      </c>
    </row>
    <row r="4894" spans="1:23">
      <c r="A4894" t="s">
        <v>4939</v>
      </c>
      <c r="B4894">
        <v>43.699115999999997</v>
      </c>
      <c r="C4894" s="15">
        <v>-79.494860000000003</v>
      </c>
      <c r="D4894" s="2" t="s">
        <v>9883</v>
      </c>
      <c r="E4894" s="14" t="s">
        <v>5050</v>
      </c>
      <c r="F4894" s="14" t="e" vm="1">
        <v>#VALUE!</v>
      </c>
      <c r="G4894" s="2" t="str">
        <f>_xlfn.XLOOKUP(E4894,missing_cities!$Q$2:$Q$56,missing_cities!$R$2:$R$56,"Not Found",0)</f>
        <v>Canada</v>
      </c>
      <c r="H4894" t="str">
        <f>_xlfn.XLOOKUP(E4894,missing_cities!$Q$2:$Q$56,missing_cities!$S$2:$S$56,"Not Found",0)</f>
        <v>North America</v>
      </c>
      <c r="I4894" t="s">
        <v>3449</v>
      </c>
      <c r="J4894" s="15">
        <v>0.41</v>
      </c>
      <c r="K4894" t="s">
        <v>19</v>
      </c>
      <c r="L4894" s="15" t="str">
        <f t="shared" si="152"/>
        <v>9:00-18:00</v>
      </c>
      <c r="M4894" s="16">
        <f t="shared" si="153"/>
        <v>0.37</v>
      </c>
      <c r="N4894" s="15">
        <v>5.24</v>
      </c>
      <c r="O4894" s="15">
        <v>56</v>
      </c>
      <c r="P4894" t="s">
        <v>37</v>
      </c>
      <c r="Q4894">
        <v>150</v>
      </c>
      <c r="R4894" t="s">
        <v>40</v>
      </c>
      <c r="S4894">
        <v>2017</v>
      </c>
      <c r="T4894" t="s">
        <v>31</v>
      </c>
      <c r="U4894" s="15">
        <v>4.0999999999999996</v>
      </c>
      <c r="V4894" s="15">
        <v>9</v>
      </c>
      <c r="W4894" t="s">
        <v>32</v>
      </c>
    </row>
    <row r="4895" spans="1:23">
      <c r="A4895" t="s">
        <v>4940</v>
      </c>
      <c r="B4895">
        <v>25.264588</v>
      </c>
      <c r="C4895" s="15">
        <v>55.273769000000001</v>
      </c>
      <c r="D4895" s="2" t="s">
        <v>9884</v>
      </c>
      <c r="E4895" s="14" t="s">
        <v>5076</v>
      </c>
      <c r="F4895" s="14" t="e" vm="10">
        <v>#VALUE!</v>
      </c>
      <c r="G4895" s="2" t="str">
        <f>_xlfn.XLOOKUP(E4895,missing_cities!$Q$2:$Q$56,missing_cities!$R$2:$R$56,"Not Found",0)</f>
        <v>United Arab Emirates</v>
      </c>
      <c r="H4895" t="str">
        <f>_xlfn.XLOOKUP(E4895,missing_cities!$Q$2:$Q$56,missing_cities!$S$2:$S$56,"Not Found",0)</f>
        <v>Asia</v>
      </c>
      <c r="I4895" t="s">
        <v>3449</v>
      </c>
      <c r="J4895" s="15">
        <v>0.21</v>
      </c>
      <c r="K4895" t="s">
        <v>34</v>
      </c>
      <c r="L4895" s="15" t="str">
        <f t="shared" si="152"/>
        <v>6:00-22:00</v>
      </c>
      <c r="M4895" s="16">
        <f t="shared" si="153"/>
        <v>0.67</v>
      </c>
      <c r="N4895" s="15">
        <v>7.11</v>
      </c>
      <c r="O4895" s="15">
        <v>32</v>
      </c>
      <c r="P4895" t="s">
        <v>25</v>
      </c>
      <c r="Q4895">
        <v>350</v>
      </c>
      <c r="R4895" t="s">
        <v>42</v>
      </c>
      <c r="S4895">
        <v>2023</v>
      </c>
      <c r="T4895" t="s">
        <v>22</v>
      </c>
      <c r="U4895" s="15">
        <v>4.7</v>
      </c>
      <c r="V4895" s="15">
        <v>4</v>
      </c>
      <c r="W4895" t="s">
        <v>27</v>
      </c>
    </row>
    <row r="4896" spans="1:23">
      <c r="A4896" t="s">
        <v>4941</v>
      </c>
      <c r="B4896">
        <v>43.774638000000003</v>
      </c>
      <c r="C4896" s="15">
        <v>-79.393378999999996</v>
      </c>
      <c r="D4896" s="2" t="s">
        <v>9885</v>
      </c>
      <c r="E4896" s="14" t="s">
        <v>5050</v>
      </c>
      <c r="F4896" s="14" t="e" vm="1">
        <v>#VALUE!</v>
      </c>
      <c r="G4896" s="2" t="str">
        <f>_xlfn.XLOOKUP(E4896,missing_cities!$Q$2:$Q$56,missing_cities!$R$2:$R$56,"Not Found",0)</f>
        <v>Canada</v>
      </c>
      <c r="H4896" t="str">
        <f>_xlfn.XLOOKUP(E4896,missing_cities!$Q$2:$Q$56,missing_cities!$S$2:$S$56,"Not Found",0)</f>
        <v>North America</v>
      </c>
      <c r="I4896" t="s">
        <v>3449</v>
      </c>
      <c r="J4896" s="15">
        <v>0.35</v>
      </c>
      <c r="K4896" s="1">
        <v>45862</v>
      </c>
      <c r="L4896" s="15" t="str">
        <f t="shared" si="152"/>
        <v>9.00-21.00</v>
      </c>
      <c r="M4896" s="16">
        <f t="shared" si="153"/>
        <v>12</v>
      </c>
      <c r="N4896" s="15">
        <v>6.15</v>
      </c>
      <c r="O4896" s="15">
        <v>87</v>
      </c>
      <c r="P4896" t="s">
        <v>37</v>
      </c>
      <c r="Q4896">
        <v>50</v>
      </c>
      <c r="R4896" t="s">
        <v>40</v>
      </c>
      <c r="S4896">
        <v>2022</v>
      </c>
      <c r="T4896" t="s">
        <v>31</v>
      </c>
      <c r="U4896" s="15">
        <v>3.3</v>
      </c>
      <c r="V4896" s="15">
        <v>7</v>
      </c>
      <c r="W4896" t="s">
        <v>23</v>
      </c>
    </row>
    <row r="4897" spans="1:23">
      <c r="A4897" t="s">
        <v>4942</v>
      </c>
      <c r="B4897">
        <v>43.792361999999997</v>
      </c>
      <c r="C4897" s="15">
        <v>-79.451616999999999</v>
      </c>
      <c r="D4897" s="2" t="s">
        <v>9886</v>
      </c>
      <c r="E4897" s="14" t="s">
        <v>5050</v>
      </c>
      <c r="F4897" s="14" t="e" vm="1">
        <v>#VALUE!</v>
      </c>
      <c r="G4897" s="2" t="str">
        <f>_xlfn.XLOOKUP(E4897,missing_cities!$Q$2:$Q$56,missing_cities!$R$2:$R$56,"Not Found",0)</f>
        <v>Canada</v>
      </c>
      <c r="H4897" t="str">
        <f>_xlfn.XLOOKUP(E4897,missing_cities!$Q$2:$Q$56,missing_cities!$S$2:$S$56,"Not Found",0)</f>
        <v>North America</v>
      </c>
      <c r="I4897" t="s">
        <v>3449</v>
      </c>
      <c r="J4897" s="15">
        <v>0.33</v>
      </c>
      <c r="K4897" t="s">
        <v>19</v>
      </c>
      <c r="L4897" s="15" t="str">
        <f t="shared" si="152"/>
        <v>9:00-18:00</v>
      </c>
      <c r="M4897" s="16">
        <f t="shared" si="153"/>
        <v>0.37</v>
      </c>
      <c r="N4897" s="15">
        <v>14.13</v>
      </c>
      <c r="O4897" s="15">
        <v>27</v>
      </c>
      <c r="P4897" t="s">
        <v>39</v>
      </c>
      <c r="Q4897">
        <v>150</v>
      </c>
      <c r="R4897" t="s">
        <v>48</v>
      </c>
      <c r="S4897">
        <v>2018</v>
      </c>
      <c r="T4897" t="s">
        <v>22</v>
      </c>
      <c r="U4897" s="15">
        <v>3.9</v>
      </c>
      <c r="V4897" s="15">
        <v>9</v>
      </c>
      <c r="W4897" t="s">
        <v>23</v>
      </c>
    </row>
    <row r="4898" spans="1:23">
      <c r="A4898" t="s">
        <v>4943</v>
      </c>
      <c r="B4898">
        <v>13.755280000000001</v>
      </c>
      <c r="C4898" s="15">
        <v>100.42322</v>
      </c>
      <c r="D4898" s="2" t="s">
        <v>9887</v>
      </c>
      <c r="E4898" s="14" t="s">
        <v>5059</v>
      </c>
      <c r="F4898" s="14" t="e" vm="4">
        <v>#VALUE!</v>
      </c>
      <c r="G4898" s="2" t="str">
        <f>_xlfn.XLOOKUP(E4898,missing_cities!$Q$2:$Q$56,missing_cities!$R$2:$R$56,"Not Found",0)</f>
        <v>Thailand</v>
      </c>
      <c r="H4898" t="str">
        <f>_xlfn.XLOOKUP(E4898,missing_cities!$Q$2:$Q$56,missing_cities!$S$2:$S$56,"Not Found",0)</f>
        <v>Asia</v>
      </c>
      <c r="I4898" t="s">
        <v>3449</v>
      </c>
      <c r="J4898" s="15">
        <v>0.4</v>
      </c>
      <c r="K4898" t="s">
        <v>34</v>
      </c>
      <c r="L4898" s="15" t="str">
        <f t="shared" si="152"/>
        <v>6:00-22:00</v>
      </c>
      <c r="M4898" s="16">
        <f t="shared" si="153"/>
        <v>0.67</v>
      </c>
      <c r="N4898" s="15">
        <v>3.96</v>
      </c>
      <c r="O4898" s="15">
        <v>35</v>
      </c>
      <c r="P4898" t="s">
        <v>20</v>
      </c>
      <c r="Q4898">
        <v>150</v>
      </c>
      <c r="R4898" t="s">
        <v>37</v>
      </c>
      <c r="S4898">
        <v>2017</v>
      </c>
      <c r="T4898" t="s">
        <v>31</v>
      </c>
      <c r="U4898" s="15">
        <v>4.5999999999999996</v>
      </c>
      <c r="V4898" s="15">
        <v>8</v>
      </c>
      <c r="W4898" t="s">
        <v>27</v>
      </c>
    </row>
    <row r="4899" spans="1:23">
      <c r="A4899" t="s">
        <v>4944</v>
      </c>
      <c r="B4899">
        <v>39.825228000000003</v>
      </c>
      <c r="C4899" s="15">
        <v>116.33813499999999</v>
      </c>
      <c r="D4899" s="2" t="s">
        <v>9888</v>
      </c>
      <c r="E4899" s="14" t="s">
        <v>5071</v>
      </c>
      <c r="F4899" s="14" t="e" vm="9">
        <v>#VALUE!</v>
      </c>
      <c r="G4899" s="2" t="str">
        <f>_xlfn.XLOOKUP(E4899,missing_cities!$Q$2:$Q$56,missing_cities!$R$2:$R$56,"Not Found",0)</f>
        <v>China</v>
      </c>
      <c r="H4899" t="str">
        <f>_xlfn.XLOOKUP(E4899,missing_cities!$Q$2:$Q$56,missing_cities!$S$2:$S$56,"Not Found",0)</f>
        <v>Asia</v>
      </c>
      <c r="I4899" t="s">
        <v>3449</v>
      </c>
      <c r="J4899" s="15">
        <v>0.37</v>
      </c>
      <c r="K4899" t="s">
        <v>34</v>
      </c>
      <c r="L4899" s="15" t="str">
        <f t="shared" si="152"/>
        <v>6:00-22:00</v>
      </c>
      <c r="M4899" s="16">
        <f t="shared" si="153"/>
        <v>0.67</v>
      </c>
      <c r="N4899" s="15">
        <v>7.03</v>
      </c>
      <c r="O4899" s="15">
        <v>49</v>
      </c>
      <c r="P4899" t="s">
        <v>20</v>
      </c>
      <c r="Q4899">
        <v>50</v>
      </c>
      <c r="R4899" t="s">
        <v>74</v>
      </c>
      <c r="S4899">
        <v>2021</v>
      </c>
      <c r="T4899" t="s">
        <v>31</v>
      </c>
      <c r="U4899" s="15">
        <v>3.3</v>
      </c>
      <c r="V4899" s="15">
        <v>2</v>
      </c>
      <c r="W4899" t="s">
        <v>27</v>
      </c>
    </row>
    <row r="4900" spans="1:23">
      <c r="A4900" t="s">
        <v>4945</v>
      </c>
      <c r="B4900">
        <v>13.831552</v>
      </c>
      <c r="C4900" s="15">
        <v>100.47166300000001</v>
      </c>
      <c r="D4900" s="2" t="s">
        <v>9889</v>
      </c>
      <c r="E4900" s="14" t="s">
        <v>5059</v>
      </c>
      <c r="F4900" s="14" t="e" vm="4">
        <v>#VALUE!</v>
      </c>
      <c r="G4900" s="2" t="str">
        <f>_xlfn.XLOOKUP(E4900,missing_cities!$Q$2:$Q$56,missing_cities!$R$2:$R$56,"Not Found",0)</f>
        <v>Thailand</v>
      </c>
      <c r="H4900" t="str">
        <f>_xlfn.XLOOKUP(E4900,missing_cities!$Q$2:$Q$56,missing_cities!$S$2:$S$56,"Not Found",0)</f>
        <v>Asia</v>
      </c>
      <c r="I4900" t="s">
        <v>3449</v>
      </c>
      <c r="J4900" s="15">
        <v>0.35</v>
      </c>
      <c r="K4900" s="1">
        <v>45862</v>
      </c>
      <c r="L4900" s="15" t="str">
        <f t="shared" si="152"/>
        <v>9.00-21.00</v>
      </c>
      <c r="M4900" s="16">
        <f t="shared" si="153"/>
        <v>12</v>
      </c>
      <c r="N4900" s="15">
        <v>4.84</v>
      </c>
      <c r="O4900" s="15">
        <v>89</v>
      </c>
      <c r="P4900" t="s">
        <v>25</v>
      </c>
      <c r="Q4900">
        <v>50</v>
      </c>
      <c r="R4900" t="s">
        <v>42</v>
      </c>
      <c r="S4900">
        <v>2014</v>
      </c>
      <c r="T4900" t="s">
        <v>31</v>
      </c>
      <c r="U4900" s="15">
        <v>4.2</v>
      </c>
      <c r="V4900" s="15">
        <v>3</v>
      </c>
      <c r="W4900" t="s">
        <v>32</v>
      </c>
    </row>
    <row r="4901" spans="1:23">
      <c r="A4901" t="s">
        <v>4946</v>
      </c>
      <c r="B4901">
        <v>-58.309260999999999</v>
      </c>
      <c r="C4901" s="15">
        <v>-71.468838000000005</v>
      </c>
      <c r="D4901" s="2" t="s">
        <v>9890</v>
      </c>
      <c r="E4901" s="14" t="str">
        <f>_xlfn.XLOOKUP(C4901,missing_cities!B:B,missing_cities!C:C,"Not Found",0)</f>
        <v>Error</v>
      </c>
      <c r="F4901" s="14" t="s">
        <v>9987</v>
      </c>
      <c r="G4901" s="2" t="str">
        <f>_xlfn.XLOOKUP(E4901,missing_cities!$Q$2:$Q$56,missing_cities!$R$2:$R$56,"Not Found",0)</f>
        <v>Error</v>
      </c>
      <c r="H4901" t="str">
        <f>_xlfn.XLOOKUP(E4901,missing_cities!$Q$2:$Q$56,missing_cities!$S$2:$S$56,"Not Found",0)</f>
        <v>Error</v>
      </c>
      <c r="I4901" t="s">
        <v>3449</v>
      </c>
      <c r="J4901" s="15">
        <v>0.3</v>
      </c>
      <c r="K4901" t="s">
        <v>34</v>
      </c>
      <c r="L4901" s="15" t="str">
        <f t="shared" si="152"/>
        <v>6:00-22:00</v>
      </c>
      <c r="M4901" s="16">
        <f t="shared" si="153"/>
        <v>0.67</v>
      </c>
      <c r="N4901" s="15">
        <v>16.850000000000001</v>
      </c>
      <c r="O4901" s="15">
        <v>44</v>
      </c>
      <c r="P4901" t="s">
        <v>29</v>
      </c>
      <c r="Q4901">
        <v>350</v>
      </c>
      <c r="R4901" t="s">
        <v>67</v>
      </c>
      <c r="S4901">
        <v>2020</v>
      </c>
      <c r="T4901" t="s">
        <v>31</v>
      </c>
      <c r="U4901" s="15">
        <v>3.4</v>
      </c>
      <c r="V4901" s="15">
        <v>5</v>
      </c>
      <c r="W4901" t="s">
        <v>27</v>
      </c>
    </row>
    <row r="4902" spans="1:23">
      <c r="A4902" t="s">
        <v>4947</v>
      </c>
      <c r="B4902">
        <v>25.344916000000001</v>
      </c>
      <c r="C4902" s="15">
        <v>55.282176999999997</v>
      </c>
      <c r="D4902" s="2" t="s">
        <v>9891</v>
      </c>
      <c r="E4902" s="14" t="s">
        <v>5076</v>
      </c>
      <c r="F4902" s="14" t="e" vm="10">
        <v>#VALUE!</v>
      </c>
      <c r="G4902" s="2" t="str">
        <f>_xlfn.XLOOKUP(E4902,missing_cities!$Q$2:$Q$56,missing_cities!$R$2:$R$56,"Not Found",0)</f>
        <v>United Arab Emirates</v>
      </c>
      <c r="H4902" t="str">
        <f>_xlfn.XLOOKUP(E4902,missing_cities!$Q$2:$Q$56,missing_cities!$S$2:$S$56,"Not Found",0)</f>
        <v>Asia</v>
      </c>
      <c r="I4902" t="s">
        <v>3449</v>
      </c>
      <c r="J4902" s="15">
        <v>0.4</v>
      </c>
      <c r="K4902" s="1">
        <v>45862</v>
      </c>
      <c r="L4902" s="15" t="str">
        <f t="shared" si="152"/>
        <v>9.00-21.00</v>
      </c>
      <c r="M4902" s="16">
        <f t="shared" si="153"/>
        <v>12</v>
      </c>
      <c r="N4902" s="15">
        <v>5.18</v>
      </c>
      <c r="O4902" s="15">
        <v>29</v>
      </c>
      <c r="P4902" t="s">
        <v>37</v>
      </c>
      <c r="Q4902">
        <v>350</v>
      </c>
      <c r="R4902" t="s">
        <v>42</v>
      </c>
      <c r="S4902">
        <v>2013</v>
      </c>
      <c r="T4902" t="s">
        <v>31</v>
      </c>
      <c r="U4902" s="15">
        <v>3.4</v>
      </c>
      <c r="V4902" s="15">
        <v>10</v>
      </c>
      <c r="W4902" t="s">
        <v>27</v>
      </c>
    </row>
    <row r="4903" spans="1:23">
      <c r="A4903" t="s">
        <v>4948</v>
      </c>
      <c r="B4903">
        <v>-33.797823999999999</v>
      </c>
      <c r="C4903" s="15">
        <v>18.498176999999998</v>
      </c>
      <c r="D4903" s="2" t="s">
        <v>9892</v>
      </c>
      <c r="E4903" s="14" t="s">
        <v>5085</v>
      </c>
      <c r="F4903" s="14" t="e" vm="12">
        <v>#VALUE!</v>
      </c>
      <c r="G4903" s="2" t="str">
        <f>_xlfn.XLOOKUP(E4903,missing_cities!$Q$2:$Q$56,missing_cities!$R$2:$R$56,"Not Found",0)</f>
        <v>South Africa</v>
      </c>
      <c r="H4903" t="str">
        <f>_xlfn.XLOOKUP(E4903,missing_cities!$Q$2:$Q$56,missing_cities!$S$2:$S$56,"Not Found",0)</f>
        <v>Africa</v>
      </c>
      <c r="I4903" t="s">
        <v>3449</v>
      </c>
      <c r="J4903" s="15">
        <v>0.42</v>
      </c>
      <c r="K4903" s="1">
        <v>45862</v>
      </c>
      <c r="L4903" s="15" t="str">
        <f t="shared" si="152"/>
        <v>9.00-21.00</v>
      </c>
      <c r="M4903" s="16">
        <f t="shared" si="153"/>
        <v>12</v>
      </c>
      <c r="N4903" s="15">
        <v>13.57</v>
      </c>
      <c r="O4903" s="15">
        <v>45</v>
      </c>
      <c r="P4903" t="s">
        <v>20</v>
      </c>
      <c r="Q4903">
        <v>150</v>
      </c>
      <c r="R4903" t="s">
        <v>76</v>
      </c>
      <c r="S4903">
        <v>2016</v>
      </c>
      <c r="T4903" t="s">
        <v>31</v>
      </c>
      <c r="U4903" s="15">
        <v>4.7</v>
      </c>
      <c r="V4903" s="15">
        <v>4</v>
      </c>
      <c r="W4903" t="s">
        <v>32</v>
      </c>
    </row>
    <row r="4904" spans="1:23">
      <c r="A4904" t="s">
        <v>4949</v>
      </c>
      <c r="B4904">
        <v>39.969168000000003</v>
      </c>
      <c r="C4904" s="15">
        <v>116.49732299999999</v>
      </c>
      <c r="D4904" s="2" t="s">
        <v>9893</v>
      </c>
      <c r="E4904" s="14" t="s">
        <v>5071</v>
      </c>
      <c r="F4904" s="14" t="e" vm="9">
        <v>#VALUE!</v>
      </c>
      <c r="G4904" s="2" t="str">
        <f>_xlfn.XLOOKUP(E4904,missing_cities!$Q$2:$Q$56,missing_cities!$R$2:$R$56,"Not Found",0)</f>
        <v>China</v>
      </c>
      <c r="H4904" t="str">
        <f>_xlfn.XLOOKUP(E4904,missing_cities!$Q$2:$Q$56,missing_cities!$S$2:$S$56,"Not Found",0)</f>
        <v>Asia</v>
      </c>
      <c r="I4904" t="s">
        <v>3449</v>
      </c>
      <c r="J4904" s="15">
        <v>0.23</v>
      </c>
      <c r="K4904" s="1">
        <v>45862</v>
      </c>
      <c r="L4904" s="15" t="str">
        <f t="shared" si="152"/>
        <v>9.00-21.00</v>
      </c>
      <c r="M4904" s="16">
        <f t="shared" si="153"/>
        <v>12</v>
      </c>
      <c r="N4904" s="15">
        <v>13.78</v>
      </c>
      <c r="O4904" s="15">
        <v>93</v>
      </c>
      <c r="P4904" t="s">
        <v>29</v>
      </c>
      <c r="Q4904">
        <v>50</v>
      </c>
      <c r="R4904" t="s">
        <v>21</v>
      </c>
      <c r="S4904">
        <v>2019</v>
      </c>
      <c r="T4904" t="s">
        <v>31</v>
      </c>
      <c r="U4904" s="15">
        <v>4.9000000000000004</v>
      </c>
      <c r="V4904" s="15">
        <v>1</v>
      </c>
      <c r="W4904" t="s">
        <v>23</v>
      </c>
    </row>
    <row r="4905" spans="1:23">
      <c r="A4905" t="s">
        <v>4950</v>
      </c>
      <c r="B4905">
        <v>25.279775999999998</v>
      </c>
      <c r="C4905" s="15">
        <v>55.325654999999998</v>
      </c>
      <c r="D4905" s="2" t="s">
        <v>9894</v>
      </c>
      <c r="E4905" s="14" t="s">
        <v>5076</v>
      </c>
      <c r="F4905" s="14" t="e" vm="10">
        <v>#VALUE!</v>
      </c>
      <c r="G4905" s="2" t="str">
        <f>_xlfn.XLOOKUP(E4905,missing_cities!$Q$2:$Q$56,missing_cities!$R$2:$R$56,"Not Found",0)</f>
        <v>United Arab Emirates</v>
      </c>
      <c r="H4905" t="str">
        <f>_xlfn.XLOOKUP(E4905,missing_cities!$Q$2:$Q$56,missing_cities!$S$2:$S$56,"Not Found",0)</f>
        <v>Asia</v>
      </c>
      <c r="I4905" t="s">
        <v>3449</v>
      </c>
      <c r="J4905" s="15">
        <v>0.2</v>
      </c>
      <c r="K4905" t="s">
        <v>19</v>
      </c>
      <c r="L4905" s="15" t="str">
        <f t="shared" si="152"/>
        <v>9:00-18:00</v>
      </c>
      <c r="M4905" s="16">
        <f t="shared" si="153"/>
        <v>0.37</v>
      </c>
      <c r="N4905" s="15">
        <v>7.53</v>
      </c>
      <c r="O4905" s="15">
        <v>50</v>
      </c>
      <c r="P4905" t="s">
        <v>29</v>
      </c>
      <c r="Q4905">
        <v>22</v>
      </c>
      <c r="R4905" t="s">
        <v>46</v>
      </c>
      <c r="S4905">
        <v>2022</v>
      </c>
      <c r="T4905" t="s">
        <v>31</v>
      </c>
      <c r="U4905" s="15">
        <v>3.6</v>
      </c>
      <c r="V4905" s="15">
        <v>10</v>
      </c>
      <c r="W4905" t="s">
        <v>32</v>
      </c>
    </row>
    <row r="4906" spans="1:23">
      <c r="A4906" t="s">
        <v>4951</v>
      </c>
      <c r="B4906">
        <v>37.780306000000003</v>
      </c>
      <c r="C4906" s="15">
        <v>-122.477283</v>
      </c>
      <c r="D4906" s="2" t="s">
        <v>9895</v>
      </c>
      <c r="E4906" s="14" t="s">
        <v>5061</v>
      </c>
      <c r="F4906" s="14" t="e" vm="5">
        <v>#VALUE!</v>
      </c>
      <c r="G4906" s="2" t="str">
        <f>_xlfn.XLOOKUP(E4906,missing_cities!$Q$2:$Q$56,missing_cities!$R$2:$R$56,"Not Found",0)</f>
        <v>United States</v>
      </c>
      <c r="H4906" t="str">
        <f>_xlfn.XLOOKUP(E4906,missing_cities!$Q$2:$Q$56,missing_cities!$S$2:$S$56,"Not Found",0)</f>
        <v>North America</v>
      </c>
      <c r="I4906" t="s">
        <v>3449</v>
      </c>
      <c r="J4906" s="15">
        <v>0.25</v>
      </c>
      <c r="K4906" t="s">
        <v>19</v>
      </c>
      <c r="L4906" s="15" t="str">
        <f t="shared" si="152"/>
        <v>9:00-18:00</v>
      </c>
      <c r="M4906" s="16">
        <f t="shared" si="153"/>
        <v>0.37</v>
      </c>
      <c r="N4906" s="15">
        <v>9.2200000000000006</v>
      </c>
      <c r="O4906" s="15">
        <v>93</v>
      </c>
      <c r="P4906" t="s">
        <v>25</v>
      </c>
      <c r="Q4906">
        <v>22</v>
      </c>
      <c r="R4906" t="s">
        <v>67</v>
      </c>
      <c r="S4906">
        <v>2017</v>
      </c>
      <c r="T4906" t="s">
        <v>31</v>
      </c>
      <c r="U4906" s="15">
        <v>3.1</v>
      </c>
      <c r="V4906" s="15">
        <v>7</v>
      </c>
      <c r="W4906" t="s">
        <v>27</v>
      </c>
    </row>
    <row r="4907" spans="1:23">
      <c r="A4907" t="s">
        <v>4952</v>
      </c>
      <c r="B4907">
        <v>39.972754000000002</v>
      </c>
      <c r="C4907" s="15">
        <v>116.273394</v>
      </c>
      <c r="D4907" s="2" t="s">
        <v>9896</v>
      </c>
      <c r="E4907" s="14" t="s">
        <v>5071</v>
      </c>
      <c r="F4907" s="14" t="e" vm="9">
        <v>#VALUE!</v>
      </c>
      <c r="G4907" s="2" t="str">
        <f>_xlfn.XLOOKUP(E4907,missing_cities!$Q$2:$Q$56,missing_cities!$R$2:$R$56,"Not Found",0)</f>
        <v>China</v>
      </c>
      <c r="H4907" t="str">
        <f>_xlfn.XLOOKUP(E4907,missing_cities!$Q$2:$Q$56,missing_cities!$S$2:$S$56,"Not Found",0)</f>
        <v>Asia</v>
      </c>
      <c r="I4907" t="s">
        <v>3449</v>
      </c>
      <c r="J4907" s="15">
        <v>0.17</v>
      </c>
      <c r="K4907" t="s">
        <v>19</v>
      </c>
      <c r="L4907" s="15" t="str">
        <f t="shared" si="152"/>
        <v>9:00-18:00</v>
      </c>
      <c r="M4907" s="16">
        <f t="shared" si="153"/>
        <v>0.37</v>
      </c>
      <c r="N4907" s="15">
        <v>17.73</v>
      </c>
      <c r="O4907" s="15">
        <v>51</v>
      </c>
      <c r="P4907" t="s">
        <v>25</v>
      </c>
      <c r="Q4907">
        <v>22</v>
      </c>
      <c r="R4907" t="s">
        <v>30</v>
      </c>
      <c r="S4907">
        <v>2015</v>
      </c>
      <c r="T4907" t="s">
        <v>22</v>
      </c>
      <c r="U4907" s="15">
        <v>4.9000000000000004</v>
      </c>
      <c r="V4907" s="15">
        <v>5</v>
      </c>
      <c r="W4907" t="s">
        <v>32</v>
      </c>
    </row>
    <row r="4908" spans="1:23">
      <c r="A4908" t="s">
        <v>4953</v>
      </c>
      <c r="B4908">
        <v>37.856278000000003</v>
      </c>
      <c r="C4908" s="15">
        <v>-122.442652</v>
      </c>
      <c r="D4908" s="2" t="s">
        <v>9897</v>
      </c>
      <c r="E4908" s="14" t="s">
        <v>5061</v>
      </c>
      <c r="F4908" s="14" t="e" vm="5">
        <v>#VALUE!</v>
      </c>
      <c r="G4908" s="2" t="str">
        <f>_xlfn.XLOOKUP(E4908,missing_cities!$Q$2:$Q$56,missing_cities!$R$2:$R$56,"Not Found",0)</f>
        <v>United States</v>
      </c>
      <c r="H4908" t="str">
        <f>_xlfn.XLOOKUP(E4908,missing_cities!$Q$2:$Q$56,missing_cities!$S$2:$S$56,"Not Found",0)</f>
        <v>North America</v>
      </c>
      <c r="I4908" t="s">
        <v>3449</v>
      </c>
      <c r="J4908" s="15">
        <v>0.19</v>
      </c>
      <c r="K4908" s="1">
        <v>45862</v>
      </c>
      <c r="L4908" s="15" t="str">
        <f t="shared" si="152"/>
        <v>9.00-21.00</v>
      </c>
      <c r="M4908" s="16">
        <f t="shared" si="153"/>
        <v>12</v>
      </c>
      <c r="N4908" s="15">
        <v>9.41</v>
      </c>
      <c r="O4908" s="15">
        <v>96</v>
      </c>
      <c r="P4908" t="s">
        <v>37</v>
      </c>
      <c r="Q4908">
        <v>350</v>
      </c>
      <c r="R4908" t="s">
        <v>42</v>
      </c>
      <c r="S4908">
        <v>2022</v>
      </c>
      <c r="T4908" t="s">
        <v>31</v>
      </c>
      <c r="U4908" s="15">
        <v>3.2</v>
      </c>
      <c r="V4908" s="15">
        <v>4</v>
      </c>
      <c r="W4908" t="s">
        <v>27</v>
      </c>
    </row>
    <row r="4909" spans="1:23">
      <c r="A4909" t="s">
        <v>4954</v>
      </c>
      <c r="B4909">
        <v>-23.528556999999999</v>
      </c>
      <c r="C4909" s="15">
        <v>-46.516286000000001</v>
      </c>
      <c r="D4909" s="2" t="s">
        <v>9898</v>
      </c>
      <c r="E4909" s="14" t="s">
        <v>5067</v>
      </c>
      <c r="F4909" s="14" t="e" vm="7">
        <v>#VALUE!</v>
      </c>
      <c r="G4909" s="2" t="str">
        <f>_xlfn.XLOOKUP(E4909,missing_cities!$Q$2:$Q$56,missing_cities!$R$2:$R$56,"Not Found",0)</f>
        <v>Brazil</v>
      </c>
      <c r="H4909" t="str">
        <f>_xlfn.XLOOKUP(E4909,missing_cities!$Q$2:$Q$56,missing_cities!$S$2:$S$56,"Not Found",0)</f>
        <v>South America</v>
      </c>
      <c r="I4909" t="s">
        <v>3449</v>
      </c>
      <c r="J4909" s="15">
        <v>0.46</v>
      </c>
      <c r="K4909" t="s">
        <v>34</v>
      </c>
      <c r="L4909" s="15" t="str">
        <f t="shared" si="152"/>
        <v>6:00-22:00</v>
      </c>
      <c r="M4909" s="16">
        <f t="shared" si="153"/>
        <v>0.67</v>
      </c>
      <c r="N4909" s="15">
        <v>7.4</v>
      </c>
      <c r="O4909" s="15">
        <v>38</v>
      </c>
      <c r="P4909" t="s">
        <v>25</v>
      </c>
      <c r="Q4909">
        <v>50</v>
      </c>
      <c r="R4909" t="s">
        <v>48</v>
      </c>
      <c r="S4909">
        <v>2022</v>
      </c>
      <c r="T4909" t="s">
        <v>31</v>
      </c>
      <c r="U4909" s="15">
        <v>3.3</v>
      </c>
      <c r="V4909" s="15">
        <v>2</v>
      </c>
      <c r="W4909" t="s">
        <v>23</v>
      </c>
    </row>
    <row r="4910" spans="1:23">
      <c r="A4910" t="s">
        <v>4955</v>
      </c>
      <c r="B4910">
        <v>39.907719</v>
      </c>
      <c r="C4910" s="15">
        <v>116.368779</v>
      </c>
      <c r="D4910" s="2" t="s">
        <v>9899</v>
      </c>
      <c r="E4910" s="14" t="s">
        <v>5071</v>
      </c>
      <c r="F4910" s="14" t="e" vm="9">
        <v>#VALUE!</v>
      </c>
      <c r="G4910" s="2" t="str">
        <f>_xlfn.XLOOKUP(E4910,missing_cities!$Q$2:$Q$56,missing_cities!$R$2:$R$56,"Not Found",0)</f>
        <v>China</v>
      </c>
      <c r="H4910" t="str">
        <f>_xlfn.XLOOKUP(E4910,missing_cities!$Q$2:$Q$56,missing_cities!$S$2:$S$56,"Not Found",0)</f>
        <v>Asia</v>
      </c>
      <c r="I4910" t="s">
        <v>3449</v>
      </c>
      <c r="J4910" s="15">
        <v>0.37</v>
      </c>
      <c r="K4910" s="1">
        <v>45862</v>
      </c>
      <c r="L4910" s="15" t="str">
        <f t="shared" si="152"/>
        <v>9.00-21.00</v>
      </c>
      <c r="M4910" s="16">
        <f t="shared" si="153"/>
        <v>12</v>
      </c>
      <c r="N4910" s="15">
        <v>17.96</v>
      </c>
      <c r="O4910" s="15">
        <v>27</v>
      </c>
      <c r="P4910" t="s">
        <v>20</v>
      </c>
      <c r="Q4910">
        <v>50</v>
      </c>
      <c r="R4910" t="s">
        <v>132</v>
      </c>
      <c r="S4910">
        <v>2020</v>
      </c>
      <c r="T4910" t="s">
        <v>31</v>
      </c>
      <c r="U4910" s="15">
        <v>3.7</v>
      </c>
      <c r="V4910" s="15">
        <v>2</v>
      </c>
      <c r="W4910" t="s">
        <v>23</v>
      </c>
    </row>
    <row r="4911" spans="1:23">
      <c r="A4911" t="s">
        <v>4956</v>
      </c>
      <c r="B4911">
        <v>-23.670780000000001</v>
      </c>
      <c r="C4911" s="15">
        <v>-46.577351999999998</v>
      </c>
      <c r="D4911" s="2" t="s">
        <v>9900</v>
      </c>
      <c r="E4911" s="14" t="s">
        <v>5067</v>
      </c>
      <c r="F4911" s="14" t="e" vm="7">
        <v>#VALUE!</v>
      </c>
      <c r="G4911" s="2" t="str">
        <f>_xlfn.XLOOKUP(E4911,missing_cities!$Q$2:$Q$56,missing_cities!$R$2:$R$56,"Not Found",0)</f>
        <v>Brazil</v>
      </c>
      <c r="H4911" t="str">
        <f>_xlfn.XLOOKUP(E4911,missing_cities!$Q$2:$Q$56,missing_cities!$S$2:$S$56,"Not Found",0)</f>
        <v>South America</v>
      </c>
      <c r="I4911" t="s">
        <v>3449</v>
      </c>
      <c r="J4911" s="15">
        <v>0.18</v>
      </c>
      <c r="K4911" t="s">
        <v>34</v>
      </c>
      <c r="L4911" s="15" t="str">
        <f t="shared" si="152"/>
        <v>6:00-22:00</v>
      </c>
      <c r="M4911" s="16">
        <f t="shared" si="153"/>
        <v>0.67</v>
      </c>
      <c r="N4911" s="15">
        <v>11.04</v>
      </c>
      <c r="O4911" s="15">
        <v>41</v>
      </c>
      <c r="P4911" t="s">
        <v>29</v>
      </c>
      <c r="Q4911">
        <v>150</v>
      </c>
      <c r="R4911" t="s">
        <v>132</v>
      </c>
      <c r="S4911">
        <v>2011</v>
      </c>
      <c r="T4911" t="s">
        <v>31</v>
      </c>
      <c r="U4911" s="15">
        <v>4.5</v>
      </c>
      <c r="V4911" s="15">
        <v>1</v>
      </c>
      <c r="W4911" t="s">
        <v>32</v>
      </c>
    </row>
    <row r="4912" spans="1:23">
      <c r="A4912" t="s">
        <v>4957</v>
      </c>
      <c r="B4912">
        <v>41.847045999999999</v>
      </c>
      <c r="C4912" s="15">
        <v>-87.689943999999997</v>
      </c>
      <c r="D4912" s="2" t="s">
        <v>9901</v>
      </c>
      <c r="E4912" s="14" t="s">
        <v>5065</v>
      </c>
      <c r="F4912" s="14" t="e" vm="5">
        <v>#VALUE!</v>
      </c>
      <c r="G4912" s="2" t="str">
        <f>_xlfn.XLOOKUP(E4912,missing_cities!$Q$2:$Q$56,missing_cities!$R$2:$R$56,"Not Found",0)</f>
        <v>United States</v>
      </c>
      <c r="H4912" t="str">
        <f>_xlfn.XLOOKUP(E4912,missing_cities!$Q$2:$Q$56,missing_cities!$S$2:$S$56,"Not Found",0)</f>
        <v>North America</v>
      </c>
      <c r="I4912" t="s">
        <v>3449</v>
      </c>
      <c r="J4912" s="15">
        <v>0.2</v>
      </c>
      <c r="K4912" s="1">
        <v>45862</v>
      </c>
      <c r="L4912" s="15" t="str">
        <f t="shared" si="152"/>
        <v>9.00-21.00</v>
      </c>
      <c r="M4912" s="16">
        <f t="shared" si="153"/>
        <v>12</v>
      </c>
      <c r="N4912" s="15">
        <v>0.51</v>
      </c>
      <c r="O4912" s="15">
        <v>21</v>
      </c>
      <c r="P4912" t="s">
        <v>37</v>
      </c>
      <c r="Q4912">
        <v>22</v>
      </c>
      <c r="R4912" t="s">
        <v>48</v>
      </c>
      <c r="S4912">
        <v>2014</v>
      </c>
      <c r="T4912" t="s">
        <v>22</v>
      </c>
      <c r="U4912" s="15">
        <v>3.3</v>
      </c>
      <c r="V4912" s="15">
        <v>3</v>
      </c>
      <c r="W4912" t="s">
        <v>32</v>
      </c>
    </row>
    <row r="4913" spans="1:23">
      <c r="A4913" t="s">
        <v>4958</v>
      </c>
      <c r="B4913">
        <v>25.33222</v>
      </c>
      <c r="C4913" s="15">
        <v>55.211652999999998</v>
      </c>
      <c r="D4913" s="2" t="s">
        <v>9902</v>
      </c>
      <c r="E4913" s="14" t="s">
        <v>5076</v>
      </c>
      <c r="F4913" s="14" t="e" vm="10">
        <v>#VALUE!</v>
      </c>
      <c r="G4913" s="2" t="str">
        <f>_xlfn.XLOOKUP(E4913,missing_cities!$Q$2:$Q$56,missing_cities!$R$2:$R$56,"Not Found",0)</f>
        <v>United Arab Emirates</v>
      </c>
      <c r="H4913" t="str">
        <f>_xlfn.XLOOKUP(E4913,missing_cities!$Q$2:$Q$56,missing_cities!$S$2:$S$56,"Not Found",0)</f>
        <v>Asia</v>
      </c>
      <c r="I4913" t="s">
        <v>3449</v>
      </c>
      <c r="J4913" s="15">
        <v>0.13</v>
      </c>
      <c r="K4913" t="s">
        <v>19</v>
      </c>
      <c r="L4913" s="15" t="str">
        <f t="shared" si="152"/>
        <v>9:00-18:00</v>
      </c>
      <c r="M4913" s="16">
        <f t="shared" si="153"/>
        <v>0.37</v>
      </c>
      <c r="N4913" s="15">
        <v>13.69</v>
      </c>
      <c r="O4913" s="15">
        <v>75</v>
      </c>
      <c r="P4913" t="s">
        <v>37</v>
      </c>
      <c r="Q4913">
        <v>50</v>
      </c>
      <c r="R4913" t="s">
        <v>132</v>
      </c>
      <c r="S4913">
        <v>2013</v>
      </c>
      <c r="T4913" t="s">
        <v>31</v>
      </c>
      <c r="U4913" s="15">
        <v>3.1</v>
      </c>
      <c r="V4913" s="15">
        <v>5</v>
      </c>
      <c r="W4913" t="s">
        <v>27</v>
      </c>
    </row>
    <row r="4914" spans="1:23">
      <c r="A4914" t="s">
        <v>4959</v>
      </c>
      <c r="B4914">
        <v>39.822600999999999</v>
      </c>
      <c r="C4914" s="15">
        <v>116.479365</v>
      </c>
      <c r="D4914" s="2" t="s">
        <v>9903</v>
      </c>
      <c r="E4914" s="14" t="s">
        <v>5071</v>
      </c>
      <c r="F4914" s="14" t="e" vm="9">
        <v>#VALUE!</v>
      </c>
      <c r="G4914" s="2" t="str">
        <f>_xlfn.XLOOKUP(E4914,missing_cities!$Q$2:$Q$56,missing_cities!$R$2:$R$56,"Not Found",0)</f>
        <v>China</v>
      </c>
      <c r="H4914" t="str">
        <f>_xlfn.XLOOKUP(E4914,missing_cities!$Q$2:$Q$56,missing_cities!$S$2:$S$56,"Not Found",0)</f>
        <v>Asia</v>
      </c>
      <c r="I4914" t="s">
        <v>3449</v>
      </c>
      <c r="J4914" s="15">
        <v>0.24</v>
      </c>
      <c r="K4914" t="s">
        <v>34</v>
      </c>
      <c r="L4914" s="15" t="str">
        <f t="shared" si="152"/>
        <v>6:00-22:00</v>
      </c>
      <c r="M4914" s="16">
        <f t="shared" si="153"/>
        <v>0.67</v>
      </c>
      <c r="N4914" s="15">
        <v>2.83</v>
      </c>
      <c r="O4914" s="15">
        <v>93</v>
      </c>
      <c r="P4914" t="s">
        <v>25</v>
      </c>
      <c r="Q4914">
        <v>50</v>
      </c>
      <c r="R4914" t="s">
        <v>21</v>
      </c>
      <c r="S4914">
        <v>2017</v>
      </c>
      <c r="T4914" t="s">
        <v>22</v>
      </c>
      <c r="U4914" s="15">
        <v>4.9000000000000004</v>
      </c>
      <c r="V4914" s="15">
        <v>9</v>
      </c>
      <c r="W4914" t="s">
        <v>27</v>
      </c>
    </row>
    <row r="4915" spans="1:23">
      <c r="A4915" t="s">
        <v>4960</v>
      </c>
      <c r="B4915">
        <v>-33.793427999999999</v>
      </c>
      <c r="C4915" s="15">
        <v>18.522548</v>
      </c>
      <c r="D4915" s="2" t="s">
        <v>9904</v>
      </c>
      <c r="E4915" s="14" t="s">
        <v>5085</v>
      </c>
      <c r="F4915" s="14" t="e" vm="12">
        <v>#VALUE!</v>
      </c>
      <c r="G4915" s="2" t="str">
        <f>_xlfn.XLOOKUP(E4915,missing_cities!$Q$2:$Q$56,missing_cities!$R$2:$R$56,"Not Found",0)</f>
        <v>South Africa</v>
      </c>
      <c r="H4915" t="str">
        <f>_xlfn.XLOOKUP(E4915,missing_cities!$Q$2:$Q$56,missing_cities!$S$2:$S$56,"Not Found",0)</f>
        <v>Africa</v>
      </c>
      <c r="I4915" t="s">
        <v>3449</v>
      </c>
      <c r="J4915" s="15">
        <v>0.17</v>
      </c>
      <c r="K4915" t="s">
        <v>34</v>
      </c>
      <c r="L4915" s="15" t="str">
        <f t="shared" si="152"/>
        <v>6:00-22:00</v>
      </c>
      <c r="M4915" s="16">
        <f t="shared" si="153"/>
        <v>0.67</v>
      </c>
      <c r="N4915" s="15">
        <v>7.06</v>
      </c>
      <c r="O4915" s="15">
        <v>68</v>
      </c>
      <c r="P4915" t="s">
        <v>25</v>
      </c>
      <c r="Q4915">
        <v>350</v>
      </c>
      <c r="R4915" t="s">
        <v>35</v>
      </c>
      <c r="S4915">
        <v>2022</v>
      </c>
      <c r="T4915" t="s">
        <v>31</v>
      </c>
      <c r="U4915" s="15">
        <v>3.1</v>
      </c>
      <c r="V4915" s="15">
        <v>9</v>
      </c>
      <c r="W4915" t="s">
        <v>32</v>
      </c>
    </row>
    <row r="4916" spans="1:23">
      <c r="A4916" t="s">
        <v>4961</v>
      </c>
      <c r="B4916">
        <v>37.620047999999997</v>
      </c>
      <c r="C4916" s="15">
        <v>127.093841</v>
      </c>
      <c r="D4916" s="2" t="s">
        <v>9905</v>
      </c>
      <c r="E4916" s="14" t="s">
        <v>5063</v>
      </c>
      <c r="F4916" s="14" t="e" vm="6">
        <v>#VALUE!</v>
      </c>
      <c r="G4916" s="2" t="str">
        <f>_xlfn.XLOOKUP(E4916,missing_cities!$Q$2:$Q$56,missing_cities!$R$2:$R$56,"Not Found",0)</f>
        <v>South Korea</v>
      </c>
      <c r="H4916" t="str">
        <f>_xlfn.XLOOKUP(E4916,missing_cities!$Q$2:$Q$56,missing_cities!$S$2:$S$56,"Not Found",0)</f>
        <v>Asia</v>
      </c>
      <c r="I4916" t="s">
        <v>3449</v>
      </c>
      <c r="J4916" s="15">
        <v>0.45</v>
      </c>
      <c r="K4916" s="1">
        <v>45862</v>
      </c>
      <c r="L4916" s="15" t="str">
        <f t="shared" si="152"/>
        <v>9.00-21.00</v>
      </c>
      <c r="M4916" s="16">
        <f t="shared" si="153"/>
        <v>12</v>
      </c>
      <c r="N4916" s="15">
        <v>3.51</v>
      </c>
      <c r="O4916" s="15">
        <v>59</v>
      </c>
      <c r="P4916" t="s">
        <v>29</v>
      </c>
      <c r="Q4916">
        <v>50</v>
      </c>
      <c r="R4916" t="s">
        <v>37</v>
      </c>
      <c r="S4916">
        <v>2012</v>
      </c>
      <c r="T4916" t="s">
        <v>31</v>
      </c>
      <c r="U4916" s="15">
        <v>3.1</v>
      </c>
      <c r="V4916" s="15">
        <v>6</v>
      </c>
      <c r="W4916" t="s">
        <v>27</v>
      </c>
    </row>
    <row r="4917" spans="1:23">
      <c r="A4917" t="s">
        <v>4962</v>
      </c>
      <c r="B4917">
        <v>25.331274000000001</v>
      </c>
      <c r="C4917" s="15">
        <v>55.220320000000001</v>
      </c>
      <c r="D4917" s="2" t="s">
        <v>9906</v>
      </c>
      <c r="E4917" s="14" t="s">
        <v>5076</v>
      </c>
      <c r="F4917" s="14" t="e" vm="10">
        <v>#VALUE!</v>
      </c>
      <c r="G4917" s="2" t="str">
        <f>_xlfn.XLOOKUP(E4917,missing_cities!$Q$2:$Q$56,missing_cities!$R$2:$R$56,"Not Found",0)</f>
        <v>United Arab Emirates</v>
      </c>
      <c r="H4917" t="str">
        <f>_xlfn.XLOOKUP(E4917,missing_cities!$Q$2:$Q$56,missing_cities!$S$2:$S$56,"Not Found",0)</f>
        <v>Asia</v>
      </c>
      <c r="I4917" t="s">
        <v>3449</v>
      </c>
      <c r="J4917" s="15">
        <v>0.3</v>
      </c>
      <c r="K4917" s="1">
        <v>45862</v>
      </c>
      <c r="L4917" s="15" t="str">
        <f t="shared" si="152"/>
        <v>9.00-21.00</v>
      </c>
      <c r="M4917" s="16">
        <f t="shared" si="153"/>
        <v>12</v>
      </c>
      <c r="N4917" s="15">
        <v>3.12</v>
      </c>
      <c r="O4917" s="15">
        <v>57</v>
      </c>
      <c r="P4917" t="s">
        <v>29</v>
      </c>
      <c r="Q4917">
        <v>50</v>
      </c>
      <c r="R4917" t="s">
        <v>97</v>
      </c>
      <c r="S4917">
        <v>2017</v>
      </c>
      <c r="T4917" t="s">
        <v>31</v>
      </c>
      <c r="U4917" s="15">
        <v>4</v>
      </c>
      <c r="V4917" s="15">
        <v>7</v>
      </c>
      <c r="W4917" t="s">
        <v>32</v>
      </c>
    </row>
    <row r="4918" spans="1:23">
      <c r="A4918" t="s">
        <v>4963</v>
      </c>
      <c r="B4918">
        <v>37.841532999999998</v>
      </c>
      <c r="C4918" s="15">
        <v>-122.39269400000001</v>
      </c>
      <c r="D4918" s="2" t="s">
        <v>9907</v>
      </c>
      <c r="E4918" s="14" t="s">
        <v>5061</v>
      </c>
      <c r="F4918" s="14" t="e" vm="5">
        <v>#VALUE!</v>
      </c>
      <c r="G4918" s="2" t="str">
        <f>_xlfn.XLOOKUP(E4918,missing_cities!$Q$2:$Q$56,missing_cities!$R$2:$R$56,"Not Found",0)</f>
        <v>United States</v>
      </c>
      <c r="H4918" t="str">
        <f>_xlfn.XLOOKUP(E4918,missing_cities!$Q$2:$Q$56,missing_cities!$S$2:$S$56,"Not Found",0)</f>
        <v>North America</v>
      </c>
      <c r="I4918" t="s">
        <v>3449</v>
      </c>
      <c r="J4918" s="15">
        <v>0.32</v>
      </c>
      <c r="K4918" s="1">
        <v>45862</v>
      </c>
      <c r="L4918" s="15" t="str">
        <f t="shared" si="152"/>
        <v>9.00-21.00</v>
      </c>
      <c r="M4918" s="16">
        <f t="shared" si="153"/>
        <v>12</v>
      </c>
      <c r="N4918" s="15">
        <v>2.7</v>
      </c>
      <c r="O4918" s="15">
        <v>82</v>
      </c>
      <c r="P4918" t="s">
        <v>25</v>
      </c>
      <c r="Q4918">
        <v>22</v>
      </c>
      <c r="R4918" t="s">
        <v>37</v>
      </c>
      <c r="S4918">
        <v>2018</v>
      </c>
      <c r="T4918" t="s">
        <v>31</v>
      </c>
      <c r="U4918" s="15">
        <v>4.0999999999999996</v>
      </c>
      <c r="V4918" s="15">
        <v>7</v>
      </c>
      <c r="W4918" t="s">
        <v>27</v>
      </c>
    </row>
    <row r="4919" spans="1:23">
      <c r="A4919" t="s">
        <v>4964</v>
      </c>
      <c r="B4919">
        <v>13.725986000000001</v>
      </c>
      <c r="C4919" s="15">
        <v>100.49640100000001</v>
      </c>
      <c r="D4919" s="2" t="s">
        <v>9908</v>
      </c>
      <c r="E4919" s="14" t="s">
        <v>5059</v>
      </c>
      <c r="F4919" s="14" t="e" vm="4">
        <v>#VALUE!</v>
      </c>
      <c r="G4919" s="2" t="str">
        <f>_xlfn.XLOOKUP(E4919,missing_cities!$Q$2:$Q$56,missing_cities!$R$2:$R$56,"Not Found",0)</f>
        <v>Thailand</v>
      </c>
      <c r="H4919" t="str">
        <f>_xlfn.XLOOKUP(E4919,missing_cities!$Q$2:$Q$56,missing_cities!$S$2:$S$56,"Not Found",0)</f>
        <v>Asia</v>
      </c>
      <c r="I4919" t="s">
        <v>3449</v>
      </c>
      <c r="J4919" s="15">
        <v>0.15</v>
      </c>
      <c r="K4919" t="s">
        <v>19</v>
      </c>
      <c r="L4919" s="15" t="str">
        <f t="shared" si="152"/>
        <v>9:00-18:00</v>
      </c>
      <c r="M4919" s="16">
        <f t="shared" si="153"/>
        <v>0.37</v>
      </c>
      <c r="N4919" s="15">
        <v>11.35</v>
      </c>
      <c r="O4919" s="15">
        <v>20</v>
      </c>
      <c r="P4919" t="s">
        <v>20</v>
      </c>
      <c r="Q4919">
        <v>350</v>
      </c>
      <c r="R4919" t="s">
        <v>48</v>
      </c>
      <c r="S4919">
        <v>2022</v>
      </c>
      <c r="T4919" t="s">
        <v>22</v>
      </c>
      <c r="U4919" s="15">
        <v>3.3</v>
      </c>
      <c r="V4919" s="15">
        <v>7</v>
      </c>
      <c r="W4919" t="s">
        <v>32</v>
      </c>
    </row>
    <row r="4920" spans="1:23">
      <c r="A4920" t="s">
        <v>4965</v>
      </c>
      <c r="B4920">
        <v>-33.833688000000002</v>
      </c>
      <c r="C4920" s="15">
        <v>151.347373</v>
      </c>
      <c r="D4920" s="2" t="s">
        <v>9909</v>
      </c>
      <c r="E4920" s="14" t="s">
        <v>5069</v>
      </c>
      <c r="F4920" s="14" t="e" vm="8">
        <v>#VALUE!</v>
      </c>
      <c r="G4920" s="2" t="str">
        <f>_xlfn.XLOOKUP(E4920,missing_cities!$Q$2:$Q$56,missing_cities!$R$2:$R$56,"Not Found",0)</f>
        <v>Australia</v>
      </c>
      <c r="H4920" t="str">
        <f>_xlfn.XLOOKUP(E4920,missing_cities!$Q$2:$Q$56,missing_cities!$S$2:$S$56,"Not Found",0)</f>
        <v>Australia</v>
      </c>
      <c r="I4920" t="s">
        <v>3449</v>
      </c>
      <c r="J4920" s="15">
        <v>0.16</v>
      </c>
      <c r="K4920" t="s">
        <v>34</v>
      </c>
      <c r="L4920" s="15" t="str">
        <f t="shared" si="152"/>
        <v>6:00-22:00</v>
      </c>
      <c r="M4920" s="16">
        <f t="shared" si="153"/>
        <v>0.67</v>
      </c>
      <c r="N4920" s="15">
        <v>13.71</v>
      </c>
      <c r="O4920" s="15">
        <v>59</v>
      </c>
      <c r="P4920" t="s">
        <v>25</v>
      </c>
      <c r="Q4920">
        <v>22</v>
      </c>
      <c r="R4920" t="s">
        <v>37</v>
      </c>
      <c r="S4920">
        <v>2020</v>
      </c>
      <c r="T4920" t="s">
        <v>22</v>
      </c>
      <c r="U4920" s="15">
        <v>4.4000000000000004</v>
      </c>
      <c r="V4920" s="15">
        <v>7</v>
      </c>
      <c r="W4920" t="s">
        <v>32</v>
      </c>
    </row>
    <row r="4921" spans="1:23">
      <c r="A4921" t="s">
        <v>4966</v>
      </c>
      <c r="B4921">
        <v>22.832964</v>
      </c>
      <c r="C4921" s="15">
        <v>63.242908999999997</v>
      </c>
      <c r="D4921" s="2" t="s">
        <v>9910</v>
      </c>
      <c r="E4921" s="14" t="str">
        <f>_xlfn.XLOOKUP(C4921,missing_cities!B:B,missing_cities!C:C,"Not Found",0)</f>
        <v>Error</v>
      </c>
      <c r="F4921" s="14" t="s">
        <v>9987</v>
      </c>
      <c r="G4921" s="2" t="str">
        <f>_xlfn.XLOOKUP(E4921,missing_cities!$Q$2:$Q$56,missing_cities!$R$2:$R$56,"Not Found",0)</f>
        <v>Error</v>
      </c>
      <c r="H4921" t="str">
        <f>_xlfn.XLOOKUP(E4921,missing_cities!$Q$2:$Q$56,missing_cities!$S$2:$S$56,"Not Found",0)</f>
        <v>Error</v>
      </c>
      <c r="I4921" t="s">
        <v>3449</v>
      </c>
      <c r="J4921" s="15">
        <v>0.4</v>
      </c>
      <c r="K4921" t="s">
        <v>19</v>
      </c>
      <c r="L4921" s="15" t="str">
        <f t="shared" si="152"/>
        <v>9:00-18:00</v>
      </c>
      <c r="M4921" s="16">
        <f t="shared" si="153"/>
        <v>0.37</v>
      </c>
      <c r="N4921" s="15">
        <v>6.73</v>
      </c>
      <c r="O4921" s="15">
        <v>34</v>
      </c>
      <c r="P4921" t="s">
        <v>29</v>
      </c>
      <c r="Q4921">
        <v>22</v>
      </c>
      <c r="R4921" t="s">
        <v>81</v>
      </c>
      <c r="S4921">
        <v>2016</v>
      </c>
      <c r="T4921" t="s">
        <v>31</v>
      </c>
      <c r="U4921" s="15">
        <v>4.0999999999999996</v>
      </c>
      <c r="V4921" s="15">
        <v>4</v>
      </c>
      <c r="W4921" t="s">
        <v>32</v>
      </c>
    </row>
    <row r="4922" spans="1:23">
      <c r="A4922" t="s">
        <v>4967</v>
      </c>
      <c r="B4922">
        <v>55.791573</v>
      </c>
      <c r="C4922" s="15">
        <v>37.650585999999997</v>
      </c>
      <c r="D4922" s="2" t="s">
        <v>9911</v>
      </c>
      <c r="E4922" s="14" t="s">
        <v>5052</v>
      </c>
      <c r="F4922" s="14" t="e" vm="2">
        <v>#VALUE!</v>
      </c>
      <c r="G4922" s="2" t="str">
        <f>_xlfn.XLOOKUP(E4922,missing_cities!$Q$2:$Q$56,missing_cities!$R$2:$R$56,"Not Found",0)</f>
        <v>Russia</v>
      </c>
      <c r="H4922" t="str">
        <f>_xlfn.XLOOKUP(E4922,missing_cities!$Q$2:$Q$56,missing_cities!$S$2:$S$56,"Not Found",0)</f>
        <v>Europe</v>
      </c>
      <c r="I4922" t="s">
        <v>3449</v>
      </c>
      <c r="J4922" s="15">
        <v>0.5</v>
      </c>
      <c r="K4922" t="s">
        <v>19</v>
      </c>
      <c r="L4922" s="15" t="str">
        <f t="shared" si="152"/>
        <v>9:00-18:00</v>
      </c>
      <c r="M4922" s="16">
        <f t="shared" si="153"/>
        <v>0.37</v>
      </c>
      <c r="N4922" s="15">
        <v>7.92</v>
      </c>
      <c r="O4922" s="15">
        <v>85</v>
      </c>
      <c r="P4922" t="s">
        <v>25</v>
      </c>
      <c r="Q4922">
        <v>22</v>
      </c>
      <c r="R4922" t="s">
        <v>21</v>
      </c>
      <c r="S4922">
        <v>2012</v>
      </c>
      <c r="T4922" t="s">
        <v>31</v>
      </c>
      <c r="U4922" s="15">
        <v>4.9000000000000004</v>
      </c>
      <c r="V4922" s="15">
        <v>9</v>
      </c>
      <c r="W4922" t="s">
        <v>23</v>
      </c>
    </row>
    <row r="4923" spans="1:23">
      <c r="A4923" t="s">
        <v>4968</v>
      </c>
      <c r="B4923">
        <v>43.740344999999998</v>
      </c>
      <c r="C4923" s="15">
        <v>-79.467682999999994</v>
      </c>
      <c r="D4923" s="2" t="s">
        <v>9912</v>
      </c>
      <c r="E4923" s="14" t="s">
        <v>5050</v>
      </c>
      <c r="F4923" s="14" t="e" vm="1">
        <v>#VALUE!</v>
      </c>
      <c r="G4923" s="2" t="str">
        <f>_xlfn.XLOOKUP(E4923,missing_cities!$Q$2:$Q$56,missing_cities!$R$2:$R$56,"Not Found",0)</f>
        <v>Canada</v>
      </c>
      <c r="H4923" t="str">
        <f>_xlfn.XLOOKUP(E4923,missing_cities!$Q$2:$Q$56,missing_cities!$S$2:$S$56,"Not Found",0)</f>
        <v>North America</v>
      </c>
      <c r="I4923" t="s">
        <v>3449</v>
      </c>
      <c r="J4923" s="15">
        <v>0.38</v>
      </c>
      <c r="K4923" s="1">
        <v>45862</v>
      </c>
      <c r="L4923" s="15" t="str">
        <f t="shared" si="152"/>
        <v>9.00-21.00</v>
      </c>
      <c r="M4923" s="16">
        <f t="shared" si="153"/>
        <v>12</v>
      </c>
      <c r="N4923" s="15">
        <v>5.87</v>
      </c>
      <c r="O4923" s="15">
        <v>86</v>
      </c>
      <c r="P4923" t="s">
        <v>39</v>
      </c>
      <c r="Q4923">
        <v>350</v>
      </c>
      <c r="R4923" t="s">
        <v>46</v>
      </c>
      <c r="S4923">
        <v>2021</v>
      </c>
      <c r="T4923" t="s">
        <v>31</v>
      </c>
      <c r="U4923" s="15">
        <v>3.4</v>
      </c>
      <c r="V4923" s="15">
        <v>4</v>
      </c>
      <c r="W4923" t="s">
        <v>23</v>
      </c>
    </row>
    <row r="4924" spans="1:23">
      <c r="A4924" t="s">
        <v>4969</v>
      </c>
      <c r="B4924">
        <v>41.899422999999999</v>
      </c>
      <c r="C4924" s="15">
        <v>-87.749736999999996</v>
      </c>
      <c r="D4924" s="2" t="s">
        <v>9913</v>
      </c>
      <c r="E4924" s="14" t="s">
        <v>5065</v>
      </c>
      <c r="F4924" s="14" t="e" vm="5">
        <v>#VALUE!</v>
      </c>
      <c r="G4924" s="2" t="str">
        <f>_xlfn.XLOOKUP(E4924,missing_cities!$Q$2:$Q$56,missing_cities!$R$2:$R$56,"Not Found",0)</f>
        <v>United States</v>
      </c>
      <c r="H4924" t="str">
        <f>_xlfn.XLOOKUP(E4924,missing_cities!$Q$2:$Q$56,missing_cities!$S$2:$S$56,"Not Found",0)</f>
        <v>North America</v>
      </c>
      <c r="I4924" t="s">
        <v>3449</v>
      </c>
      <c r="J4924" s="15">
        <v>0.33</v>
      </c>
      <c r="K4924" t="s">
        <v>34</v>
      </c>
      <c r="L4924" s="15" t="str">
        <f t="shared" si="152"/>
        <v>6:00-22:00</v>
      </c>
      <c r="M4924" s="16">
        <f t="shared" si="153"/>
        <v>0.67</v>
      </c>
      <c r="N4924" s="15">
        <v>14.61</v>
      </c>
      <c r="O4924" s="15">
        <v>61</v>
      </c>
      <c r="P4924" t="s">
        <v>20</v>
      </c>
      <c r="Q4924">
        <v>350</v>
      </c>
      <c r="R4924" t="s">
        <v>35</v>
      </c>
      <c r="S4924">
        <v>2019</v>
      </c>
      <c r="T4924" t="s">
        <v>22</v>
      </c>
      <c r="U4924" s="15">
        <v>5</v>
      </c>
      <c r="V4924" s="15">
        <v>2</v>
      </c>
      <c r="W4924" t="s">
        <v>32</v>
      </c>
    </row>
    <row r="4925" spans="1:23">
      <c r="A4925" t="s">
        <v>4970</v>
      </c>
      <c r="B4925">
        <v>43.763416999999997</v>
      </c>
      <c r="C4925" s="15">
        <v>-79.424976000000001</v>
      </c>
      <c r="D4925" s="2" t="s">
        <v>6087</v>
      </c>
      <c r="E4925" s="14" t="s">
        <v>5050</v>
      </c>
      <c r="F4925" s="14" t="e" vm="1">
        <v>#VALUE!</v>
      </c>
      <c r="G4925" s="2" t="str">
        <f>_xlfn.XLOOKUP(E4925,missing_cities!$Q$2:$Q$56,missing_cities!$R$2:$R$56,"Not Found",0)</f>
        <v>Canada</v>
      </c>
      <c r="H4925" t="str">
        <f>_xlfn.XLOOKUP(E4925,missing_cities!$Q$2:$Q$56,missing_cities!$S$2:$S$56,"Not Found",0)</f>
        <v>North America</v>
      </c>
      <c r="I4925" t="s">
        <v>3449</v>
      </c>
      <c r="J4925" s="15">
        <v>0.35</v>
      </c>
      <c r="K4925" t="s">
        <v>34</v>
      </c>
      <c r="L4925" s="15" t="str">
        <f t="shared" si="152"/>
        <v>6:00-22:00</v>
      </c>
      <c r="M4925" s="16">
        <f t="shared" si="153"/>
        <v>0.67</v>
      </c>
      <c r="N4925" s="15">
        <v>19.079999999999998</v>
      </c>
      <c r="O4925" s="15">
        <v>47</v>
      </c>
      <c r="P4925" t="s">
        <v>37</v>
      </c>
      <c r="Q4925">
        <v>150</v>
      </c>
      <c r="R4925" t="s">
        <v>48</v>
      </c>
      <c r="S4925">
        <v>2012</v>
      </c>
      <c r="T4925" t="s">
        <v>22</v>
      </c>
      <c r="U4925" s="15">
        <v>4.8</v>
      </c>
      <c r="V4925" s="15">
        <v>7</v>
      </c>
      <c r="W4925" t="s">
        <v>32</v>
      </c>
    </row>
    <row r="4926" spans="1:23">
      <c r="A4926" t="s">
        <v>4971</v>
      </c>
      <c r="B4926">
        <v>25.336234999999999</v>
      </c>
      <c r="C4926" s="15">
        <v>55.298470000000002</v>
      </c>
      <c r="D4926" s="2" t="s">
        <v>9914</v>
      </c>
      <c r="E4926" s="14" t="s">
        <v>5076</v>
      </c>
      <c r="F4926" s="14" t="e" vm="10">
        <v>#VALUE!</v>
      </c>
      <c r="G4926" s="2" t="str">
        <f>_xlfn.XLOOKUP(E4926,missing_cities!$Q$2:$Q$56,missing_cities!$R$2:$R$56,"Not Found",0)</f>
        <v>United Arab Emirates</v>
      </c>
      <c r="H4926" t="str">
        <f>_xlfn.XLOOKUP(E4926,missing_cities!$Q$2:$Q$56,missing_cities!$S$2:$S$56,"Not Found",0)</f>
        <v>Asia</v>
      </c>
      <c r="I4926" t="s">
        <v>3449</v>
      </c>
      <c r="J4926" s="15">
        <v>0.11</v>
      </c>
      <c r="K4926" t="s">
        <v>34</v>
      </c>
      <c r="L4926" s="15" t="str">
        <f t="shared" si="152"/>
        <v>6:00-22:00</v>
      </c>
      <c r="M4926" s="16">
        <f t="shared" si="153"/>
        <v>0.67</v>
      </c>
      <c r="N4926" s="15">
        <v>5.43</v>
      </c>
      <c r="O4926" s="15">
        <v>85</v>
      </c>
      <c r="P4926" t="s">
        <v>20</v>
      </c>
      <c r="Q4926">
        <v>150</v>
      </c>
      <c r="R4926" t="s">
        <v>48</v>
      </c>
      <c r="S4926">
        <v>2019</v>
      </c>
      <c r="T4926" t="s">
        <v>31</v>
      </c>
      <c r="U4926" s="15">
        <v>4.4000000000000004</v>
      </c>
      <c r="V4926" s="15">
        <v>10</v>
      </c>
      <c r="W4926" t="s">
        <v>32</v>
      </c>
    </row>
    <row r="4927" spans="1:23">
      <c r="A4927" t="s">
        <v>4972</v>
      </c>
      <c r="B4927">
        <v>52.493729999999999</v>
      </c>
      <c r="C4927" s="15">
        <v>13.444379</v>
      </c>
      <c r="D4927" s="2" t="s">
        <v>9915</v>
      </c>
      <c r="E4927" s="14" t="s">
        <v>5057</v>
      </c>
      <c r="F4927" s="14" t="e" vm="3">
        <v>#VALUE!</v>
      </c>
      <c r="G4927" s="2" t="str">
        <f>_xlfn.XLOOKUP(E4927,missing_cities!$Q$2:$Q$56,missing_cities!$R$2:$R$56,"Not Found",0)</f>
        <v>Germany</v>
      </c>
      <c r="H4927" t="str">
        <f>_xlfn.XLOOKUP(E4927,missing_cities!$Q$2:$Q$56,missing_cities!$S$2:$S$56,"Not Found",0)</f>
        <v>Europe</v>
      </c>
      <c r="I4927" t="s">
        <v>3449</v>
      </c>
      <c r="J4927" s="15">
        <v>0.48</v>
      </c>
      <c r="K4927" s="1">
        <v>45862</v>
      </c>
      <c r="L4927" s="15" t="str">
        <f t="shared" si="152"/>
        <v>9.00-21.00</v>
      </c>
      <c r="M4927" s="16">
        <f t="shared" si="153"/>
        <v>12</v>
      </c>
      <c r="N4927" s="15">
        <v>1.31</v>
      </c>
      <c r="O4927" s="15">
        <v>70</v>
      </c>
      <c r="P4927" t="s">
        <v>29</v>
      </c>
      <c r="Q4927">
        <v>50</v>
      </c>
      <c r="R4927" t="s">
        <v>21</v>
      </c>
      <c r="S4927">
        <v>2021</v>
      </c>
      <c r="T4927" t="s">
        <v>22</v>
      </c>
      <c r="U4927" s="15">
        <v>3.4</v>
      </c>
      <c r="V4927" s="15">
        <v>4</v>
      </c>
      <c r="W4927" t="s">
        <v>32</v>
      </c>
    </row>
    <row r="4928" spans="1:23">
      <c r="A4928" t="s">
        <v>4973</v>
      </c>
      <c r="B4928">
        <v>19.515595999999999</v>
      </c>
      <c r="C4928" s="15">
        <v>-99.051985999999999</v>
      </c>
      <c r="D4928" s="2" t="s">
        <v>9916</v>
      </c>
      <c r="E4928" s="14" t="s">
        <v>5119</v>
      </c>
      <c r="F4928" s="14" t="e" vm="13">
        <v>#VALUE!</v>
      </c>
      <c r="G4928" s="2" t="str">
        <f>_xlfn.XLOOKUP(E4928,missing_cities!$Q$2:$Q$56,missing_cities!$R$2:$R$56,"Not Found",0)</f>
        <v>Mexico</v>
      </c>
      <c r="H4928" t="str">
        <f>_xlfn.XLOOKUP(E4928,missing_cities!$Q$2:$Q$56,missing_cities!$S$2:$S$56,"Not Found",0)</f>
        <v>North America</v>
      </c>
      <c r="I4928" t="s">
        <v>3449</v>
      </c>
      <c r="J4928" s="15">
        <v>0.13</v>
      </c>
      <c r="K4928" t="s">
        <v>34</v>
      </c>
      <c r="L4928" s="15" t="str">
        <f t="shared" si="152"/>
        <v>6:00-22:00</v>
      </c>
      <c r="M4928" s="16">
        <f t="shared" si="153"/>
        <v>0.67</v>
      </c>
      <c r="N4928" s="15">
        <v>16.97</v>
      </c>
      <c r="O4928" s="15">
        <v>81</v>
      </c>
      <c r="P4928" t="s">
        <v>29</v>
      </c>
      <c r="Q4928">
        <v>22</v>
      </c>
      <c r="R4928" t="s">
        <v>37</v>
      </c>
      <c r="S4928">
        <v>2019</v>
      </c>
      <c r="T4928" t="s">
        <v>22</v>
      </c>
      <c r="U4928" s="15">
        <v>3.1</v>
      </c>
      <c r="V4928" s="15">
        <v>1</v>
      </c>
      <c r="W4928" t="s">
        <v>32</v>
      </c>
    </row>
    <row r="4929" spans="1:23">
      <c r="A4929" t="s">
        <v>4974</v>
      </c>
      <c r="B4929">
        <v>55.783602000000002</v>
      </c>
      <c r="C4929" s="15">
        <v>37.651594000000003</v>
      </c>
      <c r="D4929" s="2" t="s">
        <v>9917</v>
      </c>
      <c r="E4929" s="14" t="s">
        <v>5052</v>
      </c>
      <c r="F4929" s="14" t="e" vm="2">
        <v>#VALUE!</v>
      </c>
      <c r="G4929" s="2" t="str">
        <f>_xlfn.XLOOKUP(E4929,missing_cities!$Q$2:$Q$56,missing_cities!$R$2:$R$56,"Not Found",0)</f>
        <v>Russia</v>
      </c>
      <c r="H4929" t="str">
        <f>_xlfn.XLOOKUP(E4929,missing_cities!$Q$2:$Q$56,missing_cities!$S$2:$S$56,"Not Found",0)</f>
        <v>Europe</v>
      </c>
      <c r="I4929" t="s">
        <v>3449</v>
      </c>
      <c r="J4929" s="15">
        <v>0.13</v>
      </c>
      <c r="K4929" t="s">
        <v>34</v>
      </c>
      <c r="L4929" s="15" t="str">
        <f t="shared" si="152"/>
        <v>6:00-22:00</v>
      </c>
      <c r="M4929" s="16">
        <f t="shared" si="153"/>
        <v>0.67</v>
      </c>
      <c r="N4929" s="15">
        <v>16.079999999999998</v>
      </c>
      <c r="O4929" s="15">
        <v>23</v>
      </c>
      <c r="P4929" t="s">
        <v>37</v>
      </c>
      <c r="Q4929">
        <v>150</v>
      </c>
      <c r="R4929" t="s">
        <v>21</v>
      </c>
      <c r="S4929">
        <v>2016</v>
      </c>
      <c r="T4929" t="s">
        <v>31</v>
      </c>
      <c r="U4929" s="15">
        <v>3.5</v>
      </c>
      <c r="V4929" s="15">
        <v>9</v>
      </c>
      <c r="W4929" t="s">
        <v>23</v>
      </c>
    </row>
    <row r="4930" spans="1:23">
      <c r="A4930" t="s">
        <v>4975</v>
      </c>
      <c r="B4930">
        <v>52.404504000000003</v>
      </c>
      <c r="C4930" s="15">
        <v>13.484165000000001</v>
      </c>
      <c r="D4930" s="2" t="s">
        <v>9918</v>
      </c>
      <c r="E4930" s="14" t="s">
        <v>5057</v>
      </c>
      <c r="F4930" s="14" t="e" vm="3">
        <v>#VALUE!</v>
      </c>
      <c r="G4930" s="2" t="str">
        <f>_xlfn.XLOOKUP(E4930,missing_cities!$Q$2:$Q$56,missing_cities!$R$2:$R$56,"Not Found",0)</f>
        <v>Germany</v>
      </c>
      <c r="H4930" t="str">
        <f>_xlfn.XLOOKUP(E4930,missing_cities!$Q$2:$Q$56,missing_cities!$S$2:$S$56,"Not Found",0)</f>
        <v>Europe</v>
      </c>
      <c r="I4930" t="s">
        <v>3449</v>
      </c>
      <c r="J4930" s="15">
        <v>0.28999999999999998</v>
      </c>
      <c r="K4930" t="s">
        <v>34</v>
      </c>
      <c r="L4930" s="15" t="str">
        <f t="shared" si="152"/>
        <v>6:00-22:00</v>
      </c>
      <c r="M4930" s="16">
        <f t="shared" si="153"/>
        <v>0.67</v>
      </c>
      <c r="N4930" s="15">
        <v>7.17</v>
      </c>
      <c r="O4930" s="15">
        <v>54</v>
      </c>
      <c r="P4930" t="s">
        <v>25</v>
      </c>
      <c r="Q4930">
        <v>350</v>
      </c>
      <c r="R4930" t="s">
        <v>21</v>
      </c>
      <c r="S4930">
        <v>2018</v>
      </c>
      <c r="T4930" t="s">
        <v>22</v>
      </c>
      <c r="U4930" s="15">
        <v>3.9</v>
      </c>
      <c r="V4930" s="15">
        <v>8</v>
      </c>
      <c r="W4930" t="s">
        <v>32</v>
      </c>
    </row>
    <row r="4931" spans="1:23">
      <c r="A4931" t="s">
        <v>4976</v>
      </c>
      <c r="B4931">
        <v>25.311767</v>
      </c>
      <c r="C4931" s="15">
        <v>55.381877000000003</v>
      </c>
      <c r="D4931" s="2" t="s">
        <v>9919</v>
      </c>
      <c r="E4931" s="14" t="s">
        <v>5076</v>
      </c>
      <c r="F4931" s="14" t="e" vm="10">
        <v>#VALUE!</v>
      </c>
      <c r="G4931" s="2" t="str">
        <f>_xlfn.XLOOKUP(E4931,missing_cities!$Q$2:$Q$56,missing_cities!$R$2:$R$56,"Not Found",0)</f>
        <v>United Arab Emirates</v>
      </c>
      <c r="H4931" t="str">
        <f>_xlfn.XLOOKUP(E4931,missing_cities!$Q$2:$Q$56,missing_cities!$S$2:$S$56,"Not Found",0)</f>
        <v>Asia</v>
      </c>
      <c r="I4931" t="s">
        <v>3449</v>
      </c>
      <c r="J4931" s="15">
        <v>0.22</v>
      </c>
      <c r="K4931" t="s">
        <v>19</v>
      </c>
      <c r="L4931" s="15" t="str">
        <f t="shared" ref="L4931:L4994" si="154">IF(ISNUMBER(SEARCH("-",K4931)),K4931,"9.00-21.00")</f>
        <v>9:00-18:00</v>
      </c>
      <c r="M4931" s="16">
        <f t="shared" ref="M4931:M4994" si="155">IF(ISNUMBER(SEARCH("-", L4931)), TEXT(RIGHT(L4931, LEN(L4931) - FIND("-", L4931)), "0.00") - TEXT(LEFT(L4931, FIND("-", L4931)-1), "0.00"), "")</f>
        <v>0.37</v>
      </c>
      <c r="N4931" s="15">
        <v>16</v>
      </c>
      <c r="O4931" s="15">
        <v>56</v>
      </c>
      <c r="P4931" t="s">
        <v>29</v>
      </c>
      <c r="Q4931">
        <v>22</v>
      </c>
      <c r="R4931" t="s">
        <v>48</v>
      </c>
      <c r="S4931">
        <v>2011</v>
      </c>
      <c r="T4931" t="s">
        <v>22</v>
      </c>
      <c r="U4931" s="15">
        <v>5</v>
      </c>
      <c r="V4931" s="15">
        <v>2</v>
      </c>
      <c r="W4931" t="s">
        <v>23</v>
      </c>
    </row>
    <row r="4932" spans="1:23">
      <c r="A4932" t="s">
        <v>4977</v>
      </c>
      <c r="B4932">
        <v>37.786648999999997</v>
      </c>
      <c r="C4932" s="15">
        <v>-122.465024</v>
      </c>
      <c r="D4932" s="2" t="s">
        <v>9920</v>
      </c>
      <c r="E4932" s="14" t="s">
        <v>5061</v>
      </c>
      <c r="F4932" s="14" t="e" vm="5">
        <v>#VALUE!</v>
      </c>
      <c r="G4932" s="2" t="str">
        <f>_xlfn.XLOOKUP(E4932,missing_cities!$Q$2:$Q$56,missing_cities!$R$2:$R$56,"Not Found",0)</f>
        <v>United States</v>
      </c>
      <c r="H4932" t="str">
        <f>_xlfn.XLOOKUP(E4932,missing_cities!$Q$2:$Q$56,missing_cities!$S$2:$S$56,"Not Found",0)</f>
        <v>North America</v>
      </c>
      <c r="I4932" t="s">
        <v>3449</v>
      </c>
      <c r="J4932" s="15">
        <v>0.23</v>
      </c>
      <c r="K4932" s="1">
        <v>45862</v>
      </c>
      <c r="L4932" s="15" t="str">
        <f t="shared" si="154"/>
        <v>9.00-21.00</v>
      </c>
      <c r="M4932" s="16">
        <f t="shared" si="155"/>
        <v>12</v>
      </c>
      <c r="N4932" s="15">
        <v>15.91</v>
      </c>
      <c r="O4932" s="15">
        <v>57</v>
      </c>
      <c r="P4932" t="s">
        <v>39</v>
      </c>
      <c r="Q4932">
        <v>50</v>
      </c>
      <c r="R4932" t="s">
        <v>37</v>
      </c>
      <c r="S4932">
        <v>2016</v>
      </c>
      <c r="T4932" t="s">
        <v>31</v>
      </c>
      <c r="U4932" s="15">
        <v>4.9000000000000004</v>
      </c>
      <c r="V4932" s="15">
        <v>1</v>
      </c>
      <c r="W4932" t="s">
        <v>32</v>
      </c>
    </row>
    <row r="4933" spans="1:23">
      <c r="A4933" t="s">
        <v>4978</v>
      </c>
      <c r="B4933">
        <v>34.156095999999998</v>
      </c>
      <c r="C4933" s="15">
        <v>-118.274264</v>
      </c>
      <c r="D4933" s="2" t="s">
        <v>9921</v>
      </c>
      <c r="E4933" s="14" t="s">
        <v>5111</v>
      </c>
      <c r="F4933" s="14" t="e" vm="5">
        <v>#VALUE!</v>
      </c>
      <c r="G4933" s="2" t="str">
        <f>_xlfn.XLOOKUP(E4933,missing_cities!$Q$2:$Q$56,missing_cities!$R$2:$R$56,"Not Found",0)</f>
        <v>United States</v>
      </c>
      <c r="H4933" t="str">
        <f>_xlfn.XLOOKUP(E4933,missing_cities!$Q$2:$Q$56,missing_cities!$S$2:$S$56,"Not Found",0)</f>
        <v>North America</v>
      </c>
      <c r="I4933" t="s">
        <v>3449</v>
      </c>
      <c r="J4933" s="15">
        <v>0.47</v>
      </c>
      <c r="K4933" t="s">
        <v>34</v>
      </c>
      <c r="L4933" s="15" t="str">
        <f t="shared" si="154"/>
        <v>6:00-22:00</v>
      </c>
      <c r="M4933" s="16">
        <f t="shared" si="155"/>
        <v>0.67</v>
      </c>
      <c r="N4933" s="15">
        <v>16.46</v>
      </c>
      <c r="O4933" s="15">
        <v>82</v>
      </c>
      <c r="P4933" t="s">
        <v>20</v>
      </c>
      <c r="Q4933">
        <v>50</v>
      </c>
      <c r="R4933" t="s">
        <v>37</v>
      </c>
      <c r="S4933">
        <v>2011</v>
      </c>
      <c r="T4933" t="s">
        <v>22</v>
      </c>
      <c r="U4933" s="15">
        <v>4.7</v>
      </c>
      <c r="V4933" s="15">
        <v>1</v>
      </c>
      <c r="W4933" t="s">
        <v>27</v>
      </c>
    </row>
    <row r="4934" spans="1:23">
      <c r="A4934" t="s">
        <v>4979</v>
      </c>
      <c r="B4934">
        <v>-33.707858999999999</v>
      </c>
      <c r="C4934" s="15">
        <v>18.448512999999998</v>
      </c>
      <c r="D4934" s="2" t="s">
        <v>9922</v>
      </c>
      <c r="E4934" s="14" t="s">
        <v>5085</v>
      </c>
      <c r="F4934" s="14" t="e" vm="12">
        <v>#VALUE!</v>
      </c>
      <c r="G4934" s="2" t="str">
        <f>_xlfn.XLOOKUP(E4934,missing_cities!$Q$2:$Q$56,missing_cities!$R$2:$R$56,"Not Found",0)</f>
        <v>South Africa</v>
      </c>
      <c r="H4934" t="str">
        <f>_xlfn.XLOOKUP(E4934,missing_cities!$Q$2:$Q$56,missing_cities!$S$2:$S$56,"Not Found",0)</f>
        <v>Africa</v>
      </c>
      <c r="I4934" t="s">
        <v>3449</v>
      </c>
      <c r="J4934" s="15">
        <v>0.14000000000000001</v>
      </c>
      <c r="K4934" t="s">
        <v>34</v>
      </c>
      <c r="L4934" s="15" t="str">
        <f t="shared" si="154"/>
        <v>6:00-22:00</v>
      </c>
      <c r="M4934" s="16">
        <f t="shared" si="155"/>
        <v>0.67</v>
      </c>
      <c r="N4934" s="15">
        <v>19.11</v>
      </c>
      <c r="O4934" s="15">
        <v>73</v>
      </c>
      <c r="P4934" t="s">
        <v>37</v>
      </c>
      <c r="Q4934">
        <v>50</v>
      </c>
      <c r="R4934" t="s">
        <v>42</v>
      </c>
      <c r="S4934">
        <v>2010</v>
      </c>
      <c r="T4934" t="s">
        <v>31</v>
      </c>
      <c r="U4934" s="15">
        <v>3.1</v>
      </c>
      <c r="V4934" s="15">
        <v>1</v>
      </c>
      <c r="W4934" t="s">
        <v>32</v>
      </c>
    </row>
    <row r="4935" spans="1:23">
      <c r="A4935" t="s">
        <v>4980</v>
      </c>
      <c r="B4935">
        <v>13.849812</v>
      </c>
      <c r="C4935" s="15">
        <v>100.432074</v>
      </c>
      <c r="D4935" s="2" t="s">
        <v>9923</v>
      </c>
      <c r="E4935" s="14" t="s">
        <v>5059</v>
      </c>
      <c r="F4935" s="14" t="e" vm="4">
        <v>#VALUE!</v>
      </c>
      <c r="G4935" s="2" t="str">
        <f>_xlfn.XLOOKUP(E4935,missing_cities!$Q$2:$Q$56,missing_cities!$R$2:$R$56,"Not Found",0)</f>
        <v>Thailand</v>
      </c>
      <c r="H4935" t="str">
        <f>_xlfn.XLOOKUP(E4935,missing_cities!$Q$2:$Q$56,missing_cities!$S$2:$S$56,"Not Found",0)</f>
        <v>Asia</v>
      </c>
      <c r="I4935" t="s">
        <v>3449</v>
      </c>
      <c r="J4935" s="15">
        <v>0.14000000000000001</v>
      </c>
      <c r="K4935" t="s">
        <v>34</v>
      </c>
      <c r="L4935" s="15" t="str">
        <f t="shared" si="154"/>
        <v>6:00-22:00</v>
      </c>
      <c r="M4935" s="16">
        <f t="shared" si="155"/>
        <v>0.67</v>
      </c>
      <c r="N4935" s="15">
        <v>9.4</v>
      </c>
      <c r="O4935" s="15">
        <v>95</v>
      </c>
      <c r="P4935" t="s">
        <v>39</v>
      </c>
      <c r="Q4935">
        <v>22</v>
      </c>
      <c r="R4935" t="s">
        <v>40</v>
      </c>
      <c r="S4935">
        <v>2013</v>
      </c>
      <c r="T4935" t="s">
        <v>22</v>
      </c>
      <c r="U4935" s="15">
        <v>4.5999999999999996</v>
      </c>
      <c r="V4935" s="15">
        <v>6</v>
      </c>
      <c r="W4935" t="s">
        <v>23</v>
      </c>
    </row>
    <row r="4936" spans="1:23">
      <c r="A4936" t="s">
        <v>4981</v>
      </c>
      <c r="B4936">
        <v>-23.558160999999998</v>
      </c>
      <c r="C4936" s="15">
        <v>-46.564554999999999</v>
      </c>
      <c r="D4936" s="2" t="s">
        <v>9924</v>
      </c>
      <c r="E4936" s="14" t="s">
        <v>5067</v>
      </c>
      <c r="F4936" s="14" t="e" vm="7">
        <v>#VALUE!</v>
      </c>
      <c r="G4936" s="2" t="str">
        <f>_xlfn.XLOOKUP(E4936,missing_cities!$Q$2:$Q$56,missing_cities!$R$2:$R$56,"Not Found",0)</f>
        <v>Brazil</v>
      </c>
      <c r="H4936" t="str">
        <f>_xlfn.XLOOKUP(E4936,missing_cities!$Q$2:$Q$56,missing_cities!$S$2:$S$56,"Not Found",0)</f>
        <v>South America</v>
      </c>
      <c r="I4936" t="s">
        <v>3449</v>
      </c>
      <c r="J4936" s="15">
        <v>0.18</v>
      </c>
      <c r="K4936" t="s">
        <v>34</v>
      </c>
      <c r="L4936" s="15" t="str">
        <f t="shared" si="154"/>
        <v>6:00-22:00</v>
      </c>
      <c r="M4936" s="16">
        <f t="shared" si="155"/>
        <v>0.67</v>
      </c>
      <c r="N4936" s="15">
        <v>8.85</v>
      </c>
      <c r="O4936" s="15">
        <v>18</v>
      </c>
      <c r="P4936" t="s">
        <v>25</v>
      </c>
      <c r="Q4936">
        <v>350</v>
      </c>
      <c r="R4936" t="s">
        <v>21</v>
      </c>
      <c r="S4936">
        <v>2020</v>
      </c>
      <c r="T4936" t="s">
        <v>31</v>
      </c>
      <c r="U4936" s="15">
        <v>4.3</v>
      </c>
      <c r="V4936" s="15">
        <v>5</v>
      </c>
      <c r="W4936" t="s">
        <v>27</v>
      </c>
    </row>
    <row r="4937" spans="1:23">
      <c r="A4937" t="s">
        <v>4982</v>
      </c>
      <c r="B4937">
        <v>58.930371000000001</v>
      </c>
      <c r="C4937" s="15">
        <v>-80.919996999999995</v>
      </c>
      <c r="D4937" s="2" t="s">
        <v>9925</v>
      </c>
      <c r="E4937" s="14">
        <f>_xlfn.XLOOKUP(C4937,missing_cities!B:B,missing_cities!C:C,"Not Found",0)</f>
        <v>0</v>
      </c>
      <c r="F4937" s="14" t="s">
        <v>9990</v>
      </c>
      <c r="G4937" s="2" t="str">
        <f>_xlfn.XLOOKUP(E4937,missing_cities!$Q$2:$Q$56,missing_cities!$R$2:$R$56,"Not Found",0)</f>
        <v>Not Found</v>
      </c>
      <c r="H4937" t="str">
        <f>_xlfn.XLOOKUP(E4937,missing_cities!$Q$2:$Q$56,missing_cities!$S$2:$S$56,"Not Found",0)</f>
        <v>Not Found</v>
      </c>
      <c r="I4937" t="s">
        <v>3449</v>
      </c>
      <c r="J4937" s="15">
        <v>0.16</v>
      </c>
      <c r="K4937" t="s">
        <v>34</v>
      </c>
      <c r="L4937" s="15" t="str">
        <f t="shared" si="154"/>
        <v>6:00-22:00</v>
      </c>
      <c r="M4937" s="16">
        <f t="shared" si="155"/>
        <v>0.67</v>
      </c>
      <c r="N4937" s="15">
        <v>13.05</v>
      </c>
      <c r="O4937" s="15">
        <v>53</v>
      </c>
      <c r="P4937" t="s">
        <v>20</v>
      </c>
      <c r="Q4937">
        <v>350</v>
      </c>
      <c r="R4937" t="s">
        <v>76</v>
      </c>
      <c r="S4937">
        <v>2020</v>
      </c>
      <c r="T4937" t="s">
        <v>31</v>
      </c>
      <c r="U4937" s="15">
        <v>4.0999999999999996</v>
      </c>
      <c r="V4937" s="15">
        <v>2</v>
      </c>
      <c r="W4937" t="s">
        <v>32</v>
      </c>
    </row>
    <row r="4938" spans="1:23">
      <c r="A4938" t="s">
        <v>4983</v>
      </c>
      <c r="B4938">
        <v>-23.592164</v>
      </c>
      <c r="C4938" s="15">
        <v>-46.604412000000004</v>
      </c>
      <c r="D4938" s="2" t="s">
        <v>9926</v>
      </c>
      <c r="E4938" s="14" t="s">
        <v>5067</v>
      </c>
      <c r="F4938" s="14" t="e" vm="7">
        <v>#VALUE!</v>
      </c>
      <c r="G4938" s="2" t="str">
        <f>_xlfn.XLOOKUP(E4938,missing_cities!$Q$2:$Q$56,missing_cities!$R$2:$R$56,"Not Found",0)</f>
        <v>Brazil</v>
      </c>
      <c r="H4938" t="str">
        <f>_xlfn.XLOOKUP(E4938,missing_cities!$Q$2:$Q$56,missing_cities!$S$2:$S$56,"Not Found",0)</f>
        <v>South America</v>
      </c>
      <c r="I4938" t="s">
        <v>3449</v>
      </c>
      <c r="J4938" s="15">
        <v>0.14000000000000001</v>
      </c>
      <c r="K4938" s="1">
        <v>45862</v>
      </c>
      <c r="L4938" s="15" t="str">
        <f t="shared" si="154"/>
        <v>9.00-21.00</v>
      </c>
      <c r="M4938" s="16">
        <f t="shared" si="155"/>
        <v>12</v>
      </c>
      <c r="N4938" s="15">
        <v>2.69</v>
      </c>
      <c r="O4938" s="15">
        <v>66</v>
      </c>
      <c r="P4938" t="s">
        <v>25</v>
      </c>
      <c r="Q4938">
        <v>350</v>
      </c>
      <c r="R4938" t="s">
        <v>76</v>
      </c>
      <c r="S4938">
        <v>2010</v>
      </c>
      <c r="T4938" t="s">
        <v>31</v>
      </c>
      <c r="U4938" s="15">
        <v>3.5</v>
      </c>
      <c r="V4938" s="15">
        <v>6</v>
      </c>
      <c r="W4938" t="s">
        <v>23</v>
      </c>
    </row>
    <row r="4939" spans="1:23">
      <c r="A4939" t="s">
        <v>4984</v>
      </c>
      <c r="B4939">
        <v>37.546233999999998</v>
      </c>
      <c r="C4939" s="15">
        <v>126.921986</v>
      </c>
      <c r="D4939" s="2" t="s">
        <v>9927</v>
      </c>
      <c r="E4939" s="14" t="s">
        <v>5063</v>
      </c>
      <c r="F4939" s="14" t="e" vm="6">
        <v>#VALUE!</v>
      </c>
      <c r="G4939" s="2" t="str">
        <f>_xlfn.XLOOKUP(E4939,missing_cities!$Q$2:$Q$56,missing_cities!$R$2:$R$56,"Not Found",0)</f>
        <v>South Korea</v>
      </c>
      <c r="H4939" t="str">
        <f>_xlfn.XLOOKUP(E4939,missing_cities!$Q$2:$Q$56,missing_cities!$S$2:$S$56,"Not Found",0)</f>
        <v>Asia</v>
      </c>
      <c r="I4939" t="s">
        <v>3449</v>
      </c>
      <c r="J4939" s="15">
        <v>0.18</v>
      </c>
      <c r="K4939" t="s">
        <v>19</v>
      </c>
      <c r="L4939" s="15" t="str">
        <f t="shared" si="154"/>
        <v>9:00-18:00</v>
      </c>
      <c r="M4939" s="16">
        <f t="shared" si="155"/>
        <v>0.37</v>
      </c>
      <c r="N4939" s="15">
        <v>6.95</v>
      </c>
      <c r="O4939" s="15">
        <v>99</v>
      </c>
      <c r="P4939" t="s">
        <v>25</v>
      </c>
      <c r="Q4939">
        <v>22</v>
      </c>
      <c r="R4939" t="s">
        <v>30</v>
      </c>
      <c r="S4939">
        <v>2017</v>
      </c>
      <c r="T4939" t="s">
        <v>31</v>
      </c>
      <c r="U4939" s="15">
        <v>3.4</v>
      </c>
      <c r="V4939" s="15">
        <v>5</v>
      </c>
      <c r="W4939" t="s">
        <v>23</v>
      </c>
    </row>
    <row r="4940" spans="1:23">
      <c r="A4940" t="s">
        <v>4985</v>
      </c>
      <c r="B4940">
        <v>18.995401999999999</v>
      </c>
      <c r="C4940" s="15">
        <v>72.850566000000001</v>
      </c>
      <c r="D4940" s="2" t="s">
        <v>9928</v>
      </c>
      <c r="E4940" s="14" t="s">
        <v>5079</v>
      </c>
      <c r="F4940" s="14" t="e" vm="11">
        <v>#VALUE!</v>
      </c>
      <c r="G4940" s="2" t="str">
        <f>_xlfn.XLOOKUP(E4940,missing_cities!$Q$2:$Q$56,missing_cities!$R$2:$R$56,"Not Found",0)</f>
        <v>India</v>
      </c>
      <c r="H4940" t="str">
        <f>_xlfn.XLOOKUP(E4940,missing_cities!$Q$2:$Q$56,missing_cities!$S$2:$S$56,"Not Found",0)</f>
        <v>Asia</v>
      </c>
      <c r="I4940" t="s">
        <v>3449</v>
      </c>
      <c r="J4940" s="15">
        <v>0.3</v>
      </c>
      <c r="K4940" s="1">
        <v>45862</v>
      </c>
      <c r="L4940" s="15" t="str">
        <f t="shared" si="154"/>
        <v>9.00-21.00</v>
      </c>
      <c r="M4940" s="16">
        <f t="shared" si="155"/>
        <v>12</v>
      </c>
      <c r="N4940" s="15">
        <v>9.16</v>
      </c>
      <c r="O4940" s="15">
        <v>56</v>
      </c>
      <c r="P4940" t="s">
        <v>39</v>
      </c>
      <c r="Q4940">
        <v>350</v>
      </c>
      <c r="R4940" t="s">
        <v>74</v>
      </c>
      <c r="S4940">
        <v>2019</v>
      </c>
      <c r="T4940" t="s">
        <v>22</v>
      </c>
      <c r="U4940" s="15">
        <v>4.9000000000000004</v>
      </c>
      <c r="V4940" s="15">
        <v>9</v>
      </c>
      <c r="W4940" t="s">
        <v>32</v>
      </c>
    </row>
    <row r="4941" spans="1:23">
      <c r="A4941" t="s">
        <v>4986</v>
      </c>
      <c r="B4941">
        <v>37.665677000000002</v>
      </c>
      <c r="C4941" s="15">
        <v>127.018226</v>
      </c>
      <c r="D4941" s="2" t="s">
        <v>9929</v>
      </c>
      <c r="E4941" s="14" t="s">
        <v>5063</v>
      </c>
      <c r="F4941" s="14" t="e" vm="6">
        <v>#VALUE!</v>
      </c>
      <c r="G4941" s="2" t="str">
        <f>_xlfn.XLOOKUP(E4941,missing_cities!$Q$2:$Q$56,missing_cities!$R$2:$R$56,"Not Found",0)</f>
        <v>South Korea</v>
      </c>
      <c r="H4941" t="str">
        <f>_xlfn.XLOOKUP(E4941,missing_cities!$Q$2:$Q$56,missing_cities!$S$2:$S$56,"Not Found",0)</f>
        <v>Asia</v>
      </c>
      <c r="I4941" t="s">
        <v>3449</v>
      </c>
      <c r="J4941" s="15">
        <v>0.3</v>
      </c>
      <c r="K4941" t="s">
        <v>34</v>
      </c>
      <c r="L4941" s="15" t="str">
        <f t="shared" si="154"/>
        <v>6:00-22:00</v>
      </c>
      <c r="M4941" s="16">
        <f t="shared" si="155"/>
        <v>0.67</v>
      </c>
      <c r="N4941" s="15">
        <v>14.48</v>
      </c>
      <c r="O4941" s="15">
        <v>37</v>
      </c>
      <c r="P4941" t="s">
        <v>29</v>
      </c>
      <c r="Q4941">
        <v>150</v>
      </c>
      <c r="R4941" t="s">
        <v>30</v>
      </c>
      <c r="S4941">
        <v>2023</v>
      </c>
      <c r="T4941" t="s">
        <v>31</v>
      </c>
      <c r="U4941" s="15">
        <v>3.8</v>
      </c>
      <c r="V4941" s="15">
        <v>3</v>
      </c>
      <c r="W4941" t="s">
        <v>32</v>
      </c>
    </row>
    <row r="4942" spans="1:23">
      <c r="A4942" t="s">
        <v>4987</v>
      </c>
      <c r="B4942">
        <v>25.201146000000001</v>
      </c>
      <c r="C4942" s="15">
        <v>55.204973000000003</v>
      </c>
      <c r="D4942" s="2" t="s">
        <v>9930</v>
      </c>
      <c r="E4942" s="14" t="s">
        <v>5076</v>
      </c>
      <c r="F4942" s="14" t="e" vm="10">
        <v>#VALUE!</v>
      </c>
      <c r="G4942" s="2" t="str">
        <f>_xlfn.XLOOKUP(E4942,missing_cities!$Q$2:$Q$56,missing_cities!$R$2:$R$56,"Not Found",0)</f>
        <v>United Arab Emirates</v>
      </c>
      <c r="H4942" t="str">
        <f>_xlfn.XLOOKUP(E4942,missing_cities!$Q$2:$Q$56,missing_cities!$S$2:$S$56,"Not Found",0)</f>
        <v>Asia</v>
      </c>
      <c r="I4942" t="s">
        <v>3449</v>
      </c>
      <c r="J4942" s="15">
        <v>0.45</v>
      </c>
      <c r="K4942" t="s">
        <v>34</v>
      </c>
      <c r="L4942" s="15" t="str">
        <f t="shared" si="154"/>
        <v>6:00-22:00</v>
      </c>
      <c r="M4942" s="16">
        <f t="shared" si="155"/>
        <v>0.67</v>
      </c>
      <c r="N4942" s="15">
        <v>12.35</v>
      </c>
      <c r="O4942" s="15">
        <v>83</v>
      </c>
      <c r="P4942" t="s">
        <v>20</v>
      </c>
      <c r="Q4942">
        <v>150</v>
      </c>
      <c r="R4942" t="s">
        <v>74</v>
      </c>
      <c r="S4942">
        <v>2023</v>
      </c>
      <c r="T4942" t="s">
        <v>31</v>
      </c>
      <c r="U4942" s="15">
        <v>3.7</v>
      </c>
      <c r="V4942" s="15">
        <v>6</v>
      </c>
      <c r="W4942" t="s">
        <v>23</v>
      </c>
    </row>
    <row r="4943" spans="1:23">
      <c r="A4943" t="s">
        <v>4988</v>
      </c>
      <c r="B4943">
        <v>19.189906000000001</v>
      </c>
      <c r="C4943" s="15">
        <v>72.880626000000007</v>
      </c>
      <c r="D4943" s="2" t="s">
        <v>9931</v>
      </c>
      <c r="E4943" s="14" t="s">
        <v>5079</v>
      </c>
      <c r="F4943" s="14" t="e" vm="11">
        <v>#VALUE!</v>
      </c>
      <c r="G4943" s="2" t="str">
        <f>_xlfn.XLOOKUP(E4943,missing_cities!$Q$2:$Q$56,missing_cities!$R$2:$R$56,"Not Found",0)</f>
        <v>India</v>
      </c>
      <c r="H4943" t="str">
        <f>_xlfn.XLOOKUP(E4943,missing_cities!$Q$2:$Q$56,missing_cities!$S$2:$S$56,"Not Found",0)</f>
        <v>Asia</v>
      </c>
      <c r="I4943" t="s">
        <v>3449</v>
      </c>
      <c r="J4943" s="15">
        <v>0.24</v>
      </c>
      <c r="K4943" t="s">
        <v>34</v>
      </c>
      <c r="L4943" s="15" t="str">
        <f t="shared" si="154"/>
        <v>6:00-22:00</v>
      </c>
      <c r="M4943" s="16">
        <f t="shared" si="155"/>
        <v>0.67</v>
      </c>
      <c r="N4943" s="15">
        <v>15.99</v>
      </c>
      <c r="O4943" s="15">
        <v>61</v>
      </c>
      <c r="P4943" t="s">
        <v>39</v>
      </c>
      <c r="Q4943">
        <v>150</v>
      </c>
      <c r="R4943" t="s">
        <v>21</v>
      </c>
      <c r="S4943">
        <v>2012</v>
      </c>
      <c r="T4943" t="s">
        <v>31</v>
      </c>
      <c r="U4943" s="15">
        <v>4.0999999999999996</v>
      </c>
      <c r="V4943" s="15">
        <v>10</v>
      </c>
      <c r="W4943" t="s">
        <v>32</v>
      </c>
    </row>
    <row r="4944" spans="1:23">
      <c r="A4944" t="s">
        <v>4989</v>
      </c>
      <c r="B4944">
        <v>13.80888</v>
      </c>
      <c r="C4944" s="15">
        <v>100.513959</v>
      </c>
      <c r="D4944" s="2" t="s">
        <v>9932</v>
      </c>
      <c r="E4944" s="14" t="s">
        <v>5059</v>
      </c>
      <c r="F4944" s="14" t="e" vm="4">
        <v>#VALUE!</v>
      </c>
      <c r="G4944" s="2" t="str">
        <f>_xlfn.XLOOKUP(E4944,missing_cities!$Q$2:$Q$56,missing_cities!$R$2:$R$56,"Not Found",0)</f>
        <v>Thailand</v>
      </c>
      <c r="H4944" t="str">
        <f>_xlfn.XLOOKUP(E4944,missing_cities!$Q$2:$Q$56,missing_cities!$S$2:$S$56,"Not Found",0)</f>
        <v>Asia</v>
      </c>
      <c r="I4944" t="s">
        <v>3449</v>
      </c>
      <c r="J4944" s="15">
        <v>0.24</v>
      </c>
      <c r="K4944" t="s">
        <v>19</v>
      </c>
      <c r="L4944" s="15" t="str">
        <f t="shared" si="154"/>
        <v>9:00-18:00</v>
      </c>
      <c r="M4944" s="16">
        <f t="shared" si="155"/>
        <v>0.37</v>
      </c>
      <c r="N4944" s="15">
        <v>1.71</v>
      </c>
      <c r="O4944" s="15">
        <v>89</v>
      </c>
      <c r="P4944" t="s">
        <v>25</v>
      </c>
      <c r="Q4944">
        <v>50</v>
      </c>
      <c r="R4944" t="s">
        <v>76</v>
      </c>
      <c r="S4944">
        <v>2023</v>
      </c>
      <c r="T4944" t="s">
        <v>22</v>
      </c>
      <c r="U4944" s="15">
        <v>3.1</v>
      </c>
      <c r="V4944" s="15">
        <v>4</v>
      </c>
      <c r="W4944" t="s">
        <v>27</v>
      </c>
    </row>
    <row r="4945" spans="1:23">
      <c r="A4945" t="s">
        <v>4990</v>
      </c>
      <c r="B4945">
        <v>37.595767000000002</v>
      </c>
      <c r="C4945" s="15">
        <v>127.08158</v>
      </c>
      <c r="D4945" s="2" t="s">
        <v>9933</v>
      </c>
      <c r="E4945" s="14" t="s">
        <v>5063</v>
      </c>
      <c r="F4945" s="14" t="e" vm="6">
        <v>#VALUE!</v>
      </c>
      <c r="G4945" s="2" t="str">
        <f>_xlfn.XLOOKUP(E4945,missing_cities!$Q$2:$Q$56,missing_cities!$R$2:$R$56,"Not Found",0)</f>
        <v>South Korea</v>
      </c>
      <c r="H4945" t="str">
        <f>_xlfn.XLOOKUP(E4945,missing_cities!$Q$2:$Q$56,missing_cities!$S$2:$S$56,"Not Found",0)</f>
        <v>Asia</v>
      </c>
      <c r="I4945" t="s">
        <v>3449</v>
      </c>
      <c r="J4945" s="15">
        <v>0.34</v>
      </c>
      <c r="K4945" t="s">
        <v>19</v>
      </c>
      <c r="L4945" s="15" t="str">
        <f t="shared" si="154"/>
        <v>9:00-18:00</v>
      </c>
      <c r="M4945" s="16">
        <f t="shared" si="155"/>
        <v>0.37</v>
      </c>
      <c r="N4945" s="15">
        <v>7.93</v>
      </c>
      <c r="O4945" s="15">
        <v>67</v>
      </c>
      <c r="P4945" t="s">
        <v>29</v>
      </c>
      <c r="Q4945">
        <v>22</v>
      </c>
      <c r="R4945" t="s">
        <v>132</v>
      </c>
      <c r="S4945">
        <v>2012</v>
      </c>
      <c r="T4945" t="s">
        <v>22</v>
      </c>
      <c r="U4945" s="15">
        <v>4.8</v>
      </c>
      <c r="V4945" s="15">
        <v>6</v>
      </c>
      <c r="W4945" t="s">
        <v>23</v>
      </c>
    </row>
    <row r="4946" spans="1:23">
      <c r="A4946" t="s">
        <v>4991</v>
      </c>
      <c r="B4946">
        <v>52.483708</v>
      </c>
      <c r="C4946" s="15">
        <v>13.397119</v>
      </c>
      <c r="D4946" s="2" t="s">
        <v>9934</v>
      </c>
      <c r="E4946" s="14" t="s">
        <v>5057</v>
      </c>
      <c r="F4946" s="14" t="e" vm="3">
        <v>#VALUE!</v>
      </c>
      <c r="G4946" s="2" t="str">
        <f>_xlfn.XLOOKUP(E4946,missing_cities!$Q$2:$Q$56,missing_cities!$R$2:$R$56,"Not Found",0)</f>
        <v>Germany</v>
      </c>
      <c r="H4946" t="str">
        <f>_xlfn.XLOOKUP(E4946,missing_cities!$Q$2:$Q$56,missing_cities!$S$2:$S$56,"Not Found",0)</f>
        <v>Europe</v>
      </c>
      <c r="I4946" t="s">
        <v>3449</v>
      </c>
      <c r="J4946" s="15">
        <v>0.28000000000000003</v>
      </c>
      <c r="K4946" t="s">
        <v>34</v>
      </c>
      <c r="L4946" s="15" t="str">
        <f t="shared" si="154"/>
        <v>6:00-22:00</v>
      </c>
      <c r="M4946" s="16">
        <f t="shared" si="155"/>
        <v>0.67</v>
      </c>
      <c r="N4946" s="15">
        <v>1.32</v>
      </c>
      <c r="O4946" s="15">
        <v>85</v>
      </c>
      <c r="P4946" t="s">
        <v>25</v>
      </c>
      <c r="Q4946">
        <v>350</v>
      </c>
      <c r="R4946" t="s">
        <v>74</v>
      </c>
      <c r="S4946">
        <v>2019</v>
      </c>
      <c r="T4946" t="s">
        <v>31</v>
      </c>
      <c r="U4946" s="15">
        <v>4.9000000000000004</v>
      </c>
      <c r="V4946" s="15">
        <v>10</v>
      </c>
      <c r="W4946" t="s">
        <v>27</v>
      </c>
    </row>
    <row r="4947" spans="1:23">
      <c r="A4947" t="s">
        <v>4992</v>
      </c>
      <c r="B4947">
        <v>-33.835498000000001</v>
      </c>
      <c r="C4947" s="15">
        <v>18.474971</v>
      </c>
      <c r="D4947" s="2" t="s">
        <v>9935</v>
      </c>
      <c r="E4947" s="14" t="s">
        <v>5085</v>
      </c>
      <c r="F4947" s="14" t="e" vm="12">
        <v>#VALUE!</v>
      </c>
      <c r="G4947" s="2" t="str">
        <f>_xlfn.XLOOKUP(E4947,missing_cities!$Q$2:$Q$56,missing_cities!$R$2:$R$56,"Not Found",0)</f>
        <v>South Africa</v>
      </c>
      <c r="H4947" t="str">
        <f>_xlfn.XLOOKUP(E4947,missing_cities!$Q$2:$Q$56,missing_cities!$S$2:$S$56,"Not Found",0)</f>
        <v>Africa</v>
      </c>
      <c r="I4947" t="s">
        <v>3449</v>
      </c>
      <c r="J4947" s="15">
        <v>0.34</v>
      </c>
      <c r="K4947" s="1">
        <v>45862</v>
      </c>
      <c r="L4947" s="15" t="str">
        <f t="shared" si="154"/>
        <v>9.00-21.00</v>
      </c>
      <c r="M4947" s="16">
        <f t="shared" si="155"/>
        <v>12</v>
      </c>
      <c r="N4947" s="15">
        <v>1.56</v>
      </c>
      <c r="O4947" s="15">
        <v>43</v>
      </c>
      <c r="P4947" t="s">
        <v>37</v>
      </c>
      <c r="Q4947">
        <v>22</v>
      </c>
      <c r="R4947" t="s">
        <v>42</v>
      </c>
      <c r="S4947">
        <v>2011</v>
      </c>
      <c r="T4947" t="s">
        <v>22</v>
      </c>
      <c r="U4947" s="15">
        <v>3.6</v>
      </c>
      <c r="V4947" s="15">
        <v>7</v>
      </c>
      <c r="W4947" t="s">
        <v>23</v>
      </c>
    </row>
    <row r="4948" spans="1:23">
      <c r="A4948" t="s">
        <v>4993</v>
      </c>
      <c r="B4948">
        <v>34.136392999999998</v>
      </c>
      <c r="C4948" s="15">
        <v>-118.378506</v>
      </c>
      <c r="D4948" s="2" t="s">
        <v>9936</v>
      </c>
      <c r="E4948" s="14" t="s">
        <v>5111</v>
      </c>
      <c r="F4948" s="14" t="e" vm="5">
        <v>#VALUE!</v>
      </c>
      <c r="G4948" s="2" t="str">
        <f>_xlfn.XLOOKUP(E4948,missing_cities!$Q$2:$Q$56,missing_cities!$R$2:$R$56,"Not Found",0)</f>
        <v>United States</v>
      </c>
      <c r="H4948" t="str">
        <f>_xlfn.XLOOKUP(E4948,missing_cities!$Q$2:$Q$56,missing_cities!$S$2:$S$56,"Not Found",0)</f>
        <v>North America</v>
      </c>
      <c r="I4948" t="s">
        <v>3449</v>
      </c>
      <c r="J4948" s="15">
        <v>0.15</v>
      </c>
      <c r="K4948" t="s">
        <v>34</v>
      </c>
      <c r="L4948" s="15" t="str">
        <f t="shared" si="154"/>
        <v>6:00-22:00</v>
      </c>
      <c r="M4948" s="16">
        <f t="shared" si="155"/>
        <v>0.67</v>
      </c>
      <c r="N4948" s="15">
        <v>3.82</v>
      </c>
      <c r="O4948" s="15">
        <v>40</v>
      </c>
      <c r="P4948" t="s">
        <v>39</v>
      </c>
      <c r="Q4948">
        <v>150</v>
      </c>
      <c r="R4948" t="s">
        <v>21</v>
      </c>
      <c r="S4948">
        <v>2018</v>
      </c>
      <c r="T4948" t="s">
        <v>22</v>
      </c>
      <c r="U4948" s="15">
        <v>3.3</v>
      </c>
      <c r="V4948" s="15">
        <v>1</v>
      </c>
      <c r="W4948" t="s">
        <v>27</v>
      </c>
    </row>
    <row r="4949" spans="1:23">
      <c r="A4949" t="s">
        <v>4994</v>
      </c>
      <c r="B4949">
        <v>50.967745999999998</v>
      </c>
      <c r="C4949" s="15">
        <v>147.08048400000001</v>
      </c>
      <c r="D4949" s="2" t="s">
        <v>9937</v>
      </c>
      <c r="E4949" s="14" t="str">
        <f>_xlfn.XLOOKUP(C4949,missing_cities!B:B,missing_cities!C:C,"Not Found",0)</f>
        <v>Error</v>
      </c>
      <c r="F4949" s="14" t="s">
        <v>9987</v>
      </c>
      <c r="G4949" s="2" t="str">
        <f>_xlfn.XLOOKUP(E4949,missing_cities!$Q$2:$Q$56,missing_cities!$R$2:$R$56,"Not Found",0)</f>
        <v>Error</v>
      </c>
      <c r="H4949" t="str">
        <f>_xlfn.XLOOKUP(E4949,missing_cities!$Q$2:$Q$56,missing_cities!$S$2:$S$56,"Not Found",0)</f>
        <v>Error</v>
      </c>
      <c r="I4949" t="s">
        <v>3449</v>
      </c>
      <c r="J4949" s="15">
        <v>0.31</v>
      </c>
      <c r="K4949" t="s">
        <v>34</v>
      </c>
      <c r="L4949" s="15" t="str">
        <f t="shared" si="154"/>
        <v>6:00-22:00</v>
      </c>
      <c r="M4949" s="16">
        <f t="shared" si="155"/>
        <v>0.67</v>
      </c>
      <c r="N4949" s="15">
        <v>4.78</v>
      </c>
      <c r="O4949" s="15">
        <v>75</v>
      </c>
      <c r="P4949" t="s">
        <v>37</v>
      </c>
      <c r="Q4949">
        <v>50</v>
      </c>
      <c r="R4949" t="s">
        <v>48</v>
      </c>
      <c r="S4949">
        <v>2013</v>
      </c>
      <c r="T4949" t="s">
        <v>31</v>
      </c>
      <c r="U4949" s="15">
        <v>3.7</v>
      </c>
      <c r="V4949" s="15">
        <v>8</v>
      </c>
      <c r="W4949" t="s">
        <v>23</v>
      </c>
    </row>
    <row r="4950" spans="1:23">
      <c r="A4950" t="s">
        <v>4995</v>
      </c>
      <c r="B4950">
        <v>43.767367999999998</v>
      </c>
      <c r="C4950" s="15">
        <v>-79.341431999999998</v>
      </c>
      <c r="D4950" s="2" t="s">
        <v>9938</v>
      </c>
      <c r="E4950" s="14" t="s">
        <v>5050</v>
      </c>
      <c r="F4950" s="14" t="e" vm="1">
        <v>#VALUE!</v>
      </c>
      <c r="G4950" s="2" t="str">
        <f>_xlfn.XLOOKUP(E4950,missing_cities!$Q$2:$Q$56,missing_cities!$R$2:$R$56,"Not Found",0)</f>
        <v>Canada</v>
      </c>
      <c r="H4950" t="str">
        <f>_xlfn.XLOOKUP(E4950,missing_cities!$Q$2:$Q$56,missing_cities!$S$2:$S$56,"Not Found",0)</f>
        <v>North America</v>
      </c>
      <c r="I4950" t="s">
        <v>3449</v>
      </c>
      <c r="J4950" s="15">
        <v>0.39</v>
      </c>
      <c r="K4950" t="s">
        <v>34</v>
      </c>
      <c r="L4950" s="15" t="str">
        <f t="shared" si="154"/>
        <v>6:00-22:00</v>
      </c>
      <c r="M4950" s="16">
        <f t="shared" si="155"/>
        <v>0.67</v>
      </c>
      <c r="N4950" s="15">
        <v>10.78</v>
      </c>
      <c r="O4950" s="15">
        <v>56</v>
      </c>
      <c r="P4950" t="s">
        <v>25</v>
      </c>
      <c r="Q4950">
        <v>22</v>
      </c>
      <c r="R4950" t="s">
        <v>21</v>
      </c>
      <c r="S4950">
        <v>2010</v>
      </c>
      <c r="T4950" t="s">
        <v>22</v>
      </c>
      <c r="U4950" s="15">
        <v>3.3</v>
      </c>
      <c r="V4950" s="15">
        <v>3</v>
      </c>
      <c r="W4950" t="s">
        <v>23</v>
      </c>
    </row>
    <row r="4951" spans="1:23">
      <c r="A4951" t="s">
        <v>4996</v>
      </c>
      <c r="B4951">
        <v>-33.769257000000003</v>
      </c>
      <c r="C4951" s="15">
        <v>151.29675</v>
      </c>
      <c r="D4951" s="2" t="s">
        <v>9939</v>
      </c>
      <c r="E4951" s="14" t="s">
        <v>5069</v>
      </c>
      <c r="F4951" s="14" t="e" vm="8">
        <v>#VALUE!</v>
      </c>
      <c r="G4951" s="2" t="str">
        <f>_xlfn.XLOOKUP(E4951,missing_cities!$Q$2:$Q$56,missing_cities!$R$2:$R$56,"Not Found",0)</f>
        <v>Australia</v>
      </c>
      <c r="H4951" t="str">
        <f>_xlfn.XLOOKUP(E4951,missing_cities!$Q$2:$Q$56,missing_cities!$S$2:$S$56,"Not Found",0)</f>
        <v>Australia</v>
      </c>
      <c r="I4951" t="s">
        <v>3449</v>
      </c>
      <c r="J4951" s="15">
        <v>0.34</v>
      </c>
      <c r="K4951" t="s">
        <v>34</v>
      </c>
      <c r="L4951" s="15" t="str">
        <f t="shared" si="154"/>
        <v>6:00-22:00</v>
      </c>
      <c r="M4951" s="16">
        <f t="shared" si="155"/>
        <v>0.67</v>
      </c>
      <c r="N4951" s="15">
        <v>10.74</v>
      </c>
      <c r="O4951" s="15">
        <v>17</v>
      </c>
      <c r="P4951" t="s">
        <v>37</v>
      </c>
      <c r="Q4951">
        <v>150</v>
      </c>
      <c r="R4951" t="s">
        <v>35</v>
      </c>
      <c r="S4951">
        <v>2019</v>
      </c>
      <c r="T4951" t="s">
        <v>31</v>
      </c>
      <c r="U4951" s="15">
        <v>4.8</v>
      </c>
      <c r="V4951" s="15">
        <v>2</v>
      </c>
      <c r="W4951" t="s">
        <v>32</v>
      </c>
    </row>
    <row r="4952" spans="1:23">
      <c r="A4952" t="s">
        <v>4997</v>
      </c>
      <c r="B4952">
        <v>52.464976</v>
      </c>
      <c r="C4952" s="15">
        <v>13.332670999999999</v>
      </c>
      <c r="D4952" s="2" t="s">
        <v>9940</v>
      </c>
      <c r="E4952" s="14" t="s">
        <v>5057</v>
      </c>
      <c r="F4952" s="14" t="e" vm="3">
        <v>#VALUE!</v>
      </c>
      <c r="G4952" s="2" t="str">
        <f>_xlfn.XLOOKUP(E4952,missing_cities!$Q$2:$Q$56,missing_cities!$R$2:$R$56,"Not Found",0)</f>
        <v>Germany</v>
      </c>
      <c r="H4952" t="str">
        <f>_xlfn.XLOOKUP(E4952,missing_cities!$Q$2:$Q$56,missing_cities!$S$2:$S$56,"Not Found",0)</f>
        <v>Europe</v>
      </c>
      <c r="I4952" t="s">
        <v>3449</v>
      </c>
      <c r="J4952" s="15">
        <v>0.41</v>
      </c>
      <c r="K4952" t="s">
        <v>19</v>
      </c>
      <c r="L4952" s="15" t="str">
        <f t="shared" si="154"/>
        <v>9:00-18:00</v>
      </c>
      <c r="M4952" s="16">
        <f t="shared" si="155"/>
        <v>0.37</v>
      </c>
      <c r="N4952" s="15">
        <v>10.91</v>
      </c>
      <c r="O4952" s="15">
        <v>31</v>
      </c>
      <c r="P4952" t="s">
        <v>29</v>
      </c>
      <c r="Q4952">
        <v>150</v>
      </c>
      <c r="R4952" t="s">
        <v>97</v>
      </c>
      <c r="S4952">
        <v>2017</v>
      </c>
      <c r="T4952" t="s">
        <v>22</v>
      </c>
      <c r="U4952" s="15">
        <v>3.8</v>
      </c>
      <c r="V4952" s="15">
        <v>1</v>
      </c>
      <c r="W4952" t="s">
        <v>32</v>
      </c>
    </row>
    <row r="4953" spans="1:23">
      <c r="A4953" t="s">
        <v>4998</v>
      </c>
      <c r="B4953">
        <v>18.908534</v>
      </c>
      <c r="C4953" s="15">
        <v>72.886695000000003</v>
      </c>
      <c r="D4953" s="2" t="s">
        <v>9941</v>
      </c>
      <c r="E4953" s="14" t="s">
        <v>5079</v>
      </c>
      <c r="F4953" s="14" t="e" vm="11">
        <v>#VALUE!</v>
      </c>
      <c r="G4953" s="2" t="str">
        <f>_xlfn.XLOOKUP(E4953,missing_cities!$Q$2:$Q$56,missing_cities!$R$2:$R$56,"Not Found",0)</f>
        <v>India</v>
      </c>
      <c r="H4953" t="str">
        <f>_xlfn.XLOOKUP(E4953,missing_cities!$Q$2:$Q$56,missing_cities!$S$2:$S$56,"Not Found",0)</f>
        <v>Asia</v>
      </c>
      <c r="I4953" t="s">
        <v>3449</v>
      </c>
      <c r="J4953" s="15">
        <v>0.18</v>
      </c>
      <c r="K4953" t="s">
        <v>19</v>
      </c>
      <c r="L4953" s="15" t="str">
        <f t="shared" si="154"/>
        <v>9:00-18:00</v>
      </c>
      <c r="M4953" s="16">
        <f t="shared" si="155"/>
        <v>0.37</v>
      </c>
      <c r="N4953" s="15">
        <v>4.1399999999999997</v>
      </c>
      <c r="O4953" s="15">
        <v>89</v>
      </c>
      <c r="P4953" t="s">
        <v>29</v>
      </c>
      <c r="Q4953">
        <v>350</v>
      </c>
      <c r="R4953" t="s">
        <v>21</v>
      </c>
      <c r="S4953">
        <v>2013</v>
      </c>
      <c r="T4953" t="s">
        <v>31</v>
      </c>
      <c r="U4953" s="15">
        <v>3.5</v>
      </c>
      <c r="V4953" s="15">
        <v>2</v>
      </c>
      <c r="W4953" t="s">
        <v>32</v>
      </c>
    </row>
    <row r="4954" spans="1:23">
      <c r="A4954" t="s">
        <v>4999</v>
      </c>
      <c r="B4954">
        <v>-16.946118999999999</v>
      </c>
      <c r="C4954" s="15">
        <v>-82.920998999999995</v>
      </c>
      <c r="D4954" s="2" t="s">
        <v>9942</v>
      </c>
      <c r="E4954" s="14" t="str">
        <f>_xlfn.XLOOKUP(C4954,missing_cities!B:B,missing_cities!C:C,"Not Found",0)</f>
        <v>Error</v>
      </c>
      <c r="F4954" s="14" t="s">
        <v>9987</v>
      </c>
      <c r="G4954" s="2" t="str">
        <f>_xlfn.XLOOKUP(E4954,missing_cities!$Q$2:$Q$56,missing_cities!$R$2:$R$56,"Not Found",0)</f>
        <v>Error</v>
      </c>
      <c r="H4954" t="str">
        <f>_xlfn.XLOOKUP(E4954,missing_cities!$Q$2:$Q$56,missing_cities!$S$2:$S$56,"Not Found",0)</f>
        <v>Error</v>
      </c>
      <c r="I4954" t="s">
        <v>3449</v>
      </c>
      <c r="J4954" s="15">
        <v>0.47</v>
      </c>
      <c r="K4954" t="s">
        <v>19</v>
      </c>
      <c r="L4954" s="15" t="str">
        <f t="shared" si="154"/>
        <v>9:00-18:00</v>
      </c>
      <c r="M4954" s="16">
        <f t="shared" si="155"/>
        <v>0.37</v>
      </c>
      <c r="N4954" s="15">
        <v>16.829999999999998</v>
      </c>
      <c r="O4954" s="15">
        <v>36</v>
      </c>
      <c r="P4954" t="s">
        <v>37</v>
      </c>
      <c r="Q4954">
        <v>50</v>
      </c>
      <c r="R4954" t="s">
        <v>21</v>
      </c>
      <c r="S4954">
        <v>2023</v>
      </c>
      <c r="T4954" t="s">
        <v>22</v>
      </c>
      <c r="U4954" s="15">
        <v>3.7</v>
      </c>
      <c r="V4954" s="15">
        <v>6</v>
      </c>
      <c r="W4954" t="s">
        <v>23</v>
      </c>
    </row>
    <row r="4955" spans="1:23">
      <c r="A4955" t="s">
        <v>5000</v>
      </c>
      <c r="B4955">
        <v>43.616284999999998</v>
      </c>
      <c r="C4955" s="15">
        <v>-79.494619</v>
      </c>
      <c r="D4955" s="2" t="s">
        <v>9943</v>
      </c>
      <c r="E4955" s="14" t="s">
        <v>5050</v>
      </c>
      <c r="F4955" s="14" t="e" vm="1">
        <v>#VALUE!</v>
      </c>
      <c r="G4955" s="2" t="str">
        <f>_xlfn.XLOOKUP(E4955,missing_cities!$Q$2:$Q$56,missing_cities!$R$2:$R$56,"Not Found",0)</f>
        <v>Canada</v>
      </c>
      <c r="H4955" t="str">
        <f>_xlfn.XLOOKUP(E4955,missing_cities!$Q$2:$Q$56,missing_cities!$S$2:$S$56,"Not Found",0)</f>
        <v>North America</v>
      </c>
      <c r="I4955" t="s">
        <v>3449</v>
      </c>
      <c r="J4955" s="15">
        <v>0.24</v>
      </c>
      <c r="K4955" t="s">
        <v>34</v>
      </c>
      <c r="L4955" s="15" t="str">
        <f t="shared" si="154"/>
        <v>6:00-22:00</v>
      </c>
      <c r="M4955" s="16">
        <f t="shared" si="155"/>
        <v>0.67</v>
      </c>
      <c r="N4955" s="15">
        <v>14.81</v>
      </c>
      <c r="O4955" s="15">
        <v>28</v>
      </c>
      <c r="P4955" t="s">
        <v>29</v>
      </c>
      <c r="Q4955">
        <v>350</v>
      </c>
      <c r="R4955" t="s">
        <v>44</v>
      </c>
      <c r="S4955">
        <v>2015</v>
      </c>
      <c r="T4955" t="s">
        <v>31</v>
      </c>
      <c r="U4955" s="15">
        <v>4.8</v>
      </c>
      <c r="V4955" s="15">
        <v>4</v>
      </c>
      <c r="W4955" t="s">
        <v>32</v>
      </c>
    </row>
    <row r="4956" spans="1:23">
      <c r="A4956" t="s">
        <v>5001</v>
      </c>
      <c r="B4956">
        <v>43.625495999999998</v>
      </c>
      <c r="C4956" s="15">
        <v>-79.459625000000003</v>
      </c>
      <c r="D4956" s="2" t="s">
        <v>9944</v>
      </c>
      <c r="E4956" s="14" t="s">
        <v>5050</v>
      </c>
      <c r="F4956" s="14" t="e" vm="1">
        <v>#VALUE!</v>
      </c>
      <c r="G4956" s="2" t="str">
        <f>_xlfn.XLOOKUP(E4956,missing_cities!$Q$2:$Q$56,missing_cities!$R$2:$R$56,"Not Found",0)</f>
        <v>Canada</v>
      </c>
      <c r="H4956" t="str">
        <f>_xlfn.XLOOKUP(E4956,missing_cities!$Q$2:$Q$56,missing_cities!$S$2:$S$56,"Not Found",0)</f>
        <v>North America</v>
      </c>
      <c r="I4956" t="s">
        <v>3449</v>
      </c>
      <c r="J4956" s="15">
        <v>0.22</v>
      </c>
      <c r="K4956" t="s">
        <v>19</v>
      </c>
      <c r="L4956" s="15" t="str">
        <f t="shared" si="154"/>
        <v>9:00-18:00</v>
      </c>
      <c r="M4956" s="16">
        <f t="shared" si="155"/>
        <v>0.37</v>
      </c>
      <c r="N4956" s="15">
        <v>2.89</v>
      </c>
      <c r="O4956" s="15">
        <v>85</v>
      </c>
      <c r="P4956" t="s">
        <v>29</v>
      </c>
      <c r="Q4956">
        <v>150</v>
      </c>
      <c r="R4956" t="s">
        <v>48</v>
      </c>
      <c r="S4956">
        <v>2018</v>
      </c>
      <c r="T4956" t="s">
        <v>31</v>
      </c>
      <c r="U4956" s="15">
        <v>3.6</v>
      </c>
      <c r="V4956" s="15">
        <v>9</v>
      </c>
      <c r="W4956" t="s">
        <v>32</v>
      </c>
    </row>
    <row r="4957" spans="1:23">
      <c r="A4957" t="s">
        <v>5002</v>
      </c>
      <c r="B4957">
        <v>19.523935000000002</v>
      </c>
      <c r="C4957" s="15">
        <v>-99.104315999999997</v>
      </c>
      <c r="D4957" s="2" t="s">
        <v>9945</v>
      </c>
      <c r="E4957" s="14" t="s">
        <v>5119</v>
      </c>
      <c r="F4957" s="14" t="e" vm="13">
        <v>#VALUE!</v>
      </c>
      <c r="G4957" s="2" t="str">
        <f>_xlfn.XLOOKUP(E4957,missing_cities!$Q$2:$Q$56,missing_cities!$R$2:$R$56,"Not Found",0)</f>
        <v>Mexico</v>
      </c>
      <c r="H4957" t="str">
        <f>_xlfn.XLOOKUP(E4957,missing_cities!$Q$2:$Q$56,missing_cities!$S$2:$S$56,"Not Found",0)</f>
        <v>North America</v>
      </c>
      <c r="I4957" t="s">
        <v>3449</v>
      </c>
      <c r="J4957" s="15">
        <v>0.21</v>
      </c>
      <c r="K4957" t="s">
        <v>19</v>
      </c>
      <c r="L4957" s="15" t="str">
        <f t="shared" si="154"/>
        <v>9:00-18:00</v>
      </c>
      <c r="M4957" s="16">
        <f t="shared" si="155"/>
        <v>0.37</v>
      </c>
      <c r="N4957" s="15">
        <v>9.51</v>
      </c>
      <c r="O4957" s="15">
        <v>33</v>
      </c>
      <c r="P4957" t="s">
        <v>39</v>
      </c>
      <c r="Q4957">
        <v>50</v>
      </c>
      <c r="R4957" t="s">
        <v>37</v>
      </c>
      <c r="S4957">
        <v>2017</v>
      </c>
      <c r="T4957" t="s">
        <v>22</v>
      </c>
      <c r="U4957" s="15">
        <v>3.6</v>
      </c>
      <c r="V4957" s="15">
        <v>4</v>
      </c>
      <c r="W4957" t="s">
        <v>27</v>
      </c>
    </row>
    <row r="4958" spans="1:23">
      <c r="A4958" t="s">
        <v>5003</v>
      </c>
      <c r="B4958">
        <v>55.781519000000003</v>
      </c>
      <c r="C4958" s="15">
        <v>37.636549000000002</v>
      </c>
      <c r="D4958" s="2" t="s">
        <v>9297</v>
      </c>
      <c r="E4958" s="14" t="s">
        <v>5052</v>
      </c>
      <c r="F4958" s="14" t="e" vm="2">
        <v>#VALUE!</v>
      </c>
      <c r="G4958" s="2" t="str">
        <f>_xlfn.XLOOKUP(E4958,missing_cities!$Q$2:$Q$56,missing_cities!$R$2:$R$56,"Not Found",0)</f>
        <v>Russia</v>
      </c>
      <c r="H4958" t="str">
        <f>_xlfn.XLOOKUP(E4958,missing_cities!$Q$2:$Q$56,missing_cities!$S$2:$S$56,"Not Found",0)</f>
        <v>Europe</v>
      </c>
      <c r="I4958" t="s">
        <v>3449</v>
      </c>
      <c r="J4958" s="15">
        <v>0.33</v>
      </c>
      <c r="K4958" t="s">
        <v>19</v>
      </c>
      <c r="L4958" s="15" t="str">
        <f t="shared" si="154"/>
        <v>9:00-18:00</v>
      </c>
      <c r="M4958" s="16">
        <f t="shared" si="155"/>
        <v>0.37</v>
      </c>
      <c r="N4958" s="15">
        <v>16.79</v>
      </c>
      <c r="O4958" s="15">
        <v>81</v>
      </c>
      <c r="P4958" t="s">
        <v>25</v>
      </c>
      <c r="Q4958">
        <v>350</v>
      </c>
      <c r="R4958" t="s">
        <v>44</v>
      </c>
      <c r="S4958">
        <v>2020</v>
      </c>
      <c r="T4958" t="s">
        <v>22</v>
      </c>
      <c r="U4958" s="15">
        <v>3.9</v>
      </c>
      <c r="V4958" s="15">
        <v>7</v>
      </c>
      <c r="W4958" t="s">
        <v>27</v>
      </c>
    </row>
    <row r="4959" spans="1:23">
      <c r="A4959" t="s">
        <v>5004</v>
      </c>
      <c r="B4959">
        <v>13.892177999999999</v>
      </c>
      <c r="C4959" s="15">
        <v>100.524851</v>
      </c>
      <c r="D4959" s="2" t="s">
        <v>9946</v>
      </c>
      <c r="E4959" s="14" t="s">
        <v>5059</v>
      </c>
      <c r="F4959" s="14" t="e" vm="4">
        <v>#VALUE!</v>
      </c>
      <c r="G4959" s="2" t="str">
        <f>_xlfn.XLOOKUP(E4959,missing_cities!$Q$2:$Q$56,missing_cities!$R$2:$R$56,"Not Found",0)</f>
        <v>Thailand</v>
      </c>
      <c r="H4959" t="str">
        <f>_xlfn.XLOOKUP(E4959,missing_cities!$Q$2:$Q$56,missing_cities!$S$2:$S$56,"Not Found",0)</f>
        <v>Asia</v>
      </c>
      <c r="I4959" t="s">
        <v>3449</v>
      </c>
      <c r="J4959" s="15">
        <v>0.12</v>
      </c>
      <c r="K4959" t="s">
        <v>34</v>
      </c>
      <c r="L4959" s="15" t="str">
        <f t="shared" si="154"/>
        <v>6:00-22:00</v>
      </c>
      <c r="M4959" s="16">
        <f t="shared" si="155"/>
        <v>0.67</v>
      </c>
      <c r="N4959" s="15">
        <v>5.28</v>
      </c>
      <c r="O4959" s="15">
        <v>57</v>
      </c>
      <c r="P4959" t="s">
        <v>29</v>
      </c>
      <c r="Q4959">
        <v>22</v>
      </c>
      <c r="R4959" t="s">
        <v>74</v>
      </c>
      <c r="S4959">
        <v>2020</v>
      </c>
      <c r="T4959" t="s">
        <v>22</v>
      </c>
      <c r="U4959" s="15">
        <v>4.9000000000000004</v>
      </c>
      <c r="V4959" s="15">
        <v>5</v>
      </c>
      <c r="W4959" t="s">
        <v>27</v>
      </c>
    </row>
    <row r="4960" spans="1:23">
      <c r="A4960" t="s">
        <v>5005</v>
      </c>
      <c r="B4960">
        <v>-33.79663</v>
      </c>
      <c r="C4960" s="15">
        <v>151.269407</v>
      </c>
      <c r="D4960" s="2" t="s">
        <v>9947</v>
      </c>
      <c r="E4960" s="14" t="s">
        <v>5069</v>
      </c>
      <c r="F4960" s="14" t="e" vm="8">
        <v>#VALUE!</v>
      </c>
      <c r="G4960" s="2" t="str">
        <f>_xlfn.XLOOKUP(E4960,missing_cities!$Q$2:$Q$56,missing_cities!$R$2:$R$56,"Not Found",0)</f>
        <v>Australia</v>
      </c>
      <c r="H4960" t="str">
        <f>_xlfn.XLOOKUP(E4960,missing_cities!$Q$2:$Q$56,missing_cities!$S$2:$S$56,"Not Found",0)</f>
        <v>Australia</v>
      </c>
      <c r="I4960" t="s">
        <v>3449</v>
      </c>
      <c r="J4960" s="15">
        <v>0.47</v>
      </c>
      <c r="K4960" t="s">
        <v>34</v>
      </c>
      <c r="L4960" s="15" t="str">
        <f t="shared" si="154"/>
        <v>6:00-22:00</v>
      </c>
      <c r="M4960" s="16">
        <f t="shared" si="155"/>
        <v>0.67</v>
      </c>
      <c r="N4960" s="15">
        <v>13.35</v>
      </c>
      <c r="O4960" s="15">
        <v>14</v>
      </c>
      <c r="P4960" t="s">
        <v>39</v>
      </c>
      <c r="Q4960">
        <v>22</v>
      </c>
      <c r="R4960" t="s">
        <v>37</v>
      </c>
      <c r="S4960">
        <v>2020</v>
      </c>
      <c r="T4960" t="s">
        <v>22</v>
      </c>
      <c r="U4960" s="15">
        <v>3.7</v>
      </c>
      <c r="V4960" s="15">
        <v>4</v>
      </c>
      <c r="W4960" t="s">
        <v>27</v>
      </c>
    </row>
    <row r="4961" spans="1:23">
      <c r="A4961" t="s">
        <v>5006</v>
      </c>
      <c r="B4961">
        <v>52.524968000000001</v>
      </c>
      <c r="C4961" s="15">
        <v>13.393018</v>
      </c>
      <c r="D4961" s="2" t="s">
        <v>9948</v>
      </c>
      <c r="E4961" s="14" t="s">
        <v>5057</v>
      </c>
      <c r="F4961" s="14" t="e" vm="3">
        <v>#VALUE!</v>
      </c>
      <c r="G4961" s="2" t="str">
        <f>_xlfn.XLOOKUP(E4961,missing_cities!$Q$2:$Q$56,missing_cities!$R$2:$R$56,"Not Found",0)</f>
        <v>Germany</v>
      </c>
      <c r="H4961" t="str">
        <f>_xlfn.XLOOKUP(E4961,missing_cities!$Q$2:$Q$56,missing_cities!$S$2:$S$56,"Not Found",0)</f>
        <v>Europe</v>
      </c>
      <c r="I4961" t="s">
        <v>3449</v>
      </c>
      <c r="J4961" s="15">
        <v>0.5</v>
      </c>
      <c r="K4961" t="s">
        <v>34</v>
      </c>
      <c r="L4961" s="15" t="str">
        <f t="shared" si="154"/>
        <v>6:00-22:00</v>
      </c>
      <c r="M4961" s="16">
        <f t="shared" si="155"/>
        <v>0.67</v>
      </c>
      <c r="N4961" s="15">
        <v>9.4</v>
      </c>
      <c r="O4961" s="15">
        <v>22</v>
      </c>
      <c r="P4961" t="s">
        <v>25</v>
      </c>
      <c r="Q4961">
        <v>350</v>
      </c>
      <c r="R4961" t="s">
        <v>48</v>
      </c>
      <c r="S4961">
        <v>2011</v>
      </c>
      <c r="T4961" t="s">
        <v>31</v>
      </c>
      <c r="U4961" s="15">
        <v>4.2</v>
      </c>
      <c r="V4961" s="15">
        <v>7</v>
      </c>
      <c r="W4961" t="s">
        <v>27</v>
      </c>
    </row>
    <row r="4962" spans="1:23">
      <c r="A4962" t="s">
        <v>5007</v>
      </c>
      <c r="B4962">
        <v>72.550409000000002</v>
      </c>
      <c r="C4962" s="15">
        <v>43.171900999999998</v>
      </c>
      <c r="D4962" s="2" t="s">
        <v>9949</v>
      </c>
      <c r="E4962" s="14" t="str">
        <f>_xlfn.XLOOKUP(C4962,missing_cities!B:B,missing_cities!C:C,"Not Found",0)</f>
        <v>Error</v>
      </c>
      <c r="F4962" s="14" t="s">
        <v>9987</v>
      </c>
      <c r="G4962" s="2" t="str">
        <f>_xlfn.XLOOKUP(E4962,missing_cities!$Q$2:$Q$56,missing_cities!$R$2:$R$56,"Not Found",0)</f>
        <v>Error</v>
      </c>
      <c r="H4962" t="str">
        <f>_xlfn.XLOOKUP(E4962,missing_cities!$Q$2:$Q$56,missing_cities!$S$2:$S$56,"Not Found",0)</f>
        <v>Error</v>
      </c>
      <c r="I4962" t="s">
        <v>3449</v>
      </c>
      <c r="J4962" s="15">
        <v>0.36</v>
      </c>
      <c r="K4962" s="1">
        <v>45862</v>
      </c>
      <c r="L4962" s="15" t="str">
        <f t="shared" si="154"/>
        <v>9.00-21.00</v>
      </c>
      <c r="M4962" s="16">
        <f t="shared" si="155"/>
        <v>12</v>
      </c>
      <c r="N4962" s="15">
        <v>11.9</v>
      </c>
      <c r="O4962" s="15">
        <v>36</v>
      </c>
      <c r="P4962" t="s">
        <v>37</v>
      </c>
      <c r="Q4962">
        <v>50</v>
      </c>
      <c r="R4962" t="s">
        <v>48</v>
      </c>
      <c r="S4962">
        <v>2018</v>
      </c>
      <c r="T4962" t="s">
        <v>22</v>
      </c>
      <c r="U4962" s="15">
        <v>4.3</v>
      </c>
      <c r="V4962" s="15">
        <v>8</v>
      </c>
      <c r="W4962" t="s">
        <v>23</v>
      </c>
    </row>
    <row r="4963" spans="1:23">
      <c r="A4963" t="s">
        <v>5008</v>
      </c>
      <c r="B4963">
        <v>37.635368999999997</v>
      </c>
      <c r="C4963" s="15">
        <v>126.978751</v>
      </c>
      <c r="D4963" s="2" t="s">
        <v>9950</v>
      </c>
      <c r="E4963" s="14" t="s">
        <v>5063</v>
      </c>
      <c r="F4963" s="14" t="e" vm="6">
        <v>#VALUE!</v>
      </c>
      <c r="G4963" s="2" t="str">
        <f>_xlfn.XLOOKUP(E4963,missing_cities!$Q$2:$Q$56,missing_cities!$R$2:$R$56,"Not Found",0)</f>
        <v>South Korea</v>
      </c>
      <c r="H4963" t="str">
        <f>_xlfn.XLOOKUP(E4963,missing_cities!$Q$2:$Q$56,missing_cities!$S$2:$S$56,"Not Found",0)</f>
        <v>Asia</v>
      </c>
      <c r="I4963" t="s">
        <v>3449</v>
      </c>
      <c r="J4963" s="15">
        <v>0.26</v>
      </c>
      <c r="K4963" t="s">
        <v>34</v>
      </c>
      <c r="L4963" s="15" t="str">
        <f t="shared" si="154"/>
        <v>6:00-22:00</v>
      </c>
      <c r="M4963" s="16">
        <f t="shared" si="155"/>
        <v>0.67</v>
      </c>
      <c r="N4963" s="15">
        <v>12.9</v>
      </c>
      <c r="O4963" s="15">
        <v>70</v>
      </c>
      <c r="P4963" t="s">
        <v>39</v>
      </c>
      <c r="Q4963">
        <v>22</v>
      </c>
      <c r="R4963" t="s">
        <v>74</v>
      </c>
      <c r="S4963">
        <v>2014</v>
      </c>
      <c r="T4963" t="s">
        <v>31</v>
      </c>
      <c r="U4963" s="15">
        <v>3.2</v>
      </c>
      <c r="V4963" s="15">
        <v>1</v>
      </c>
      <c r="W4963" t="s">
        <v>27</v>
      </c>
    </row>
    <row r="4964" spans="1:23">
      <c r="A4964" t="s">
        <v>5009</v>
      </c>
      <c r="B4964">
        <v>25.312799999999999</v>
      </c>
      <c r="C4964" s="15">
        <v>55.306353000000001</v>
      </c>
      <c r="D4964" s="2" t="s">
        <v>9951</v>
      </c>
      <c r="E4964" s="14" t="s">
        <v>5076</v>
      </c>
      <c r="F4964" s="14" t="e" vm="10">
        <v>#VALUE!</v>
      </c>
      <c r="G4964" s="2" t="str">
        <f>_xlfn.XLOOKUP(E4964,missing_cities!$Q$2:$Q$56,missing_cities!$R$2:$R$56,"Not Found",0)</f>
        <v>United Arab Emirates</v>
      </c>
      <c r="H4964" t="str">
        <f>_xlfn.XLOOKUP(E4964,missing_cities!$Q$2:$Q$56,missing_cities!$S$2:$S$56,"Not Found",0)</f>
        <v>Asia</v>
      </c>
      <c r="I4964" t="s">
        <v>3449</v>
      </c>
      <c r="J4964" s="15">
        <v>0.36</v>
      </c>
      <c r="K4964" t="s">
        <v>19</v>
      </c>
      <c r="L4964" s="15" t="str">
        <f t="shared" si="154"/>
        <v>9:00-18:00</v>
      </c>
      <c r="M4964" s="16">
        <f t="shared" si="155"/>
        <v>0.37</v>
      </c>
      <c r="N4964" s="15">
        <v>1.63</v>
      </c>
      <c r="O4964" s="15">
        <v>90</v>
      </c>
      <c r="P4964" t="s">
        <v>29</v>
      </c>
      <c r="Q4964">
        <v>150</v>
      </c>
      <c r="R4964" t="s">
        <v>48</v>
      </c>
      <c r="S4964">
        <v>2014</v>
      </c>
      <c r="T4964" t="s">
        <v>31</v>
      </c>
      <c r="U4964" s="15">
        <v>4.5999999999999996</v>
      </c>
      <c r="V4964" s="15">
        <v>6</v>
      </c>
      <c r="W4964" t="s">
        <v>23</v>
      </c>
    </row>
    <row r="4965" spans="1:23">
      <c r="A4965" t="s">
        <v>5010</v>
      </c>
      <c r="B4965">
        <v>55.708888999999999</v>
      </c>
      <c r="C4965" s="15">
        <v>37.522207999999999</v>
      </c>
      <c r="D4965" s="2" t="s">
        <v>9952</v>
      </c>
      <c r="E4965" s="14" t="s">
        <v>5052</v>
      </c>
      <c r="F4965" s="14" t="e" vm="2">
        <v>#VALUE!</v>
      </c>
      <c r="G4965" s="2" t="str">
        <f>_xlfn.XLOOKUP(E4965,missing_cities!$Q$2:$Q$56,missing_cities!$R$2:$R$56,"Not Found",0)</f>
        <v>Russia</v>
      </c>
      <c r="H4965" t="str">
        <f>_xlfn.XLOOKUP(E4965,missing_cities!$Q$2:$Q$56,missing_cities!$S$2:$S$56,"Not Found",0)</f>
        <v>Europe</v>
      </c>
      <c r="I4965" t="s">
        <v>3449</v>
      </c>
      <c r="J4965" s="15">
        <v>0.2</v>
      </c>
      <c r="K4965" t="s">
        <v>34</v>
      </c>
      <c r="L4965" s="15" t="str">
        <f t="shared" si="154"/>
        <v>6:00-22:00</v>
      </c>
      <c r="M4965" s="16">
        <f t="shared" si="155"/>
        <v>0.67</v>
      </c>
      <c r="N4965" s="15">
        <v>8.25</v>
      </c>
      <c r="O4965" s="15">
        <v>54</v>
      </c>
      <c r="P4965" t="s">
        <v>29</v>
      </c>
      <c r="Q4965">
        <v>22</v>
      </c>
      <c r="R4965" t="s">
        <v>44</v>
      </c>
      <c r="S4965">
        <v>2012</v>
      </c>
      <c r="T4965" t="s">
        <v>31</v>
      </c>
      <c r="U4965" s="15">
        <v>3.3</v>
      </c>
      <c r="V4965" s="15">
        <v>9</v>
      </c>
      <c r="W4965" t="s">
        <v>32</v>
      </c>
    </row>
    <row r="4966" spans="1:23">
      <c r="A4966" t="s">
        <v>5011</v>
      </c>
      <c r="B4966">
        <v>-33.733438999999997</v>
      </c>
      <c r="C4966" s="15">
        <v>151.300917</v>
      </c>
      <c r="D4966" s="2" t="s">
        <v>9953</v>
      </c>
      <c r="E4966" s="14" t="s">
        <v>5069</v>
      </c>
      <c r="F4966" s="14" t="e" vm="8">
        <v>#VALUE!</v>
      </c>
      <c r="G4966" s="2" t="str">
        <f>_xlfn.XLOOKUP(E4966,missing_cities!$Q$2:$Q$56,missing_cities!$R$2:$R$56,"Not Found",0)</f>
        <v>Australia</v>
      </c>
      <c r="H4966" t="str">
        <f>_xlfn.XLOOKUP(E4966,missing_cities!$Q$2:$Q$56,missing_cities!$S$2:$S$56,"Not Found",0)</f>
        <v>Australia</v>
      </c>
      <c r="I4966" t="s">
        <v>3449</v>
      </c>
      <c r="J4966" s="15">
        <v>0.14000000000000001</v>
      </c>
      <c r="K4966" t="s">
        <v>19</v>
      </c>
      <c r="L4966" s="15" t="str">
        <f t="shared" si="154"/>
        <v>9:00-18:00</v>
      </c>
      <c r="M4966" s="16">
        <f t="shared" si="155"/>
        <v>0.37</v>
      </c>
      <c r="N4966" s="15">
        <v>10.19</v>
      </c>
      <c r="O4966" s="15">
        <v>24</v>
      </c>
      <c r="P4966" t="s">
        <v>29</v>
      </c>
      <c r="Q4966">
        <v>150</v>
      </c>
      <c r="R4966" t="s">
        <v>46</v>
      </c>
      <c r="S4966">
        <v>2010</v>
      </c>
      <c r="T4966" t="s">
        <v>22</v>
      </c>
      <c r="U4966" s="15">
        <v>3.1</v>
      </c>
      <c r="V4966" s="15">
        <v>8</v>
      </c>
      <c r="W4966" t="s">
        <v>27</v>
      </c>
    </row>
    <row r="4967" spans="1:23">
      <c r="A4967" t="s">
        <v>5012</v>
      </c>
      <c r="B4967">
        <v>-33.764279999999999</v>
      </c>
      <c r="C4967" s="15">
        <v>18.454162</v>
      </c>
      <c r="D4967" s="2" t="s">
        <v>9954</v>
      </c>
      <c r="E4967" s="14" t="s">
        <v>5085</v>
      </c>
      <c r="F4967" s="14" t="e" vm="12">
        <v>#VALUE!</v>
      </c>
      <c r="G4967" s="2" t="str">
        <f>_xlfn.XLOOKUP(E4967,missing_cities!$Q$2:$Q$56,missing_cities!$R$2:$R$56,"Not Found",0)</f>
        <v>South Africa</v>
      </c>
      <c r="H4967" t="str">
        <f>_xlfn.XLOOKUP(E4967,missing_cities!$Q$2:$Q$56,missing_cities!$S$2:$S$56,"Not Found",0)</f>
        <v>Africa</v>
      </c>
      <c r="I4967" t="s">
        <v>3449</v>
      </c>
      <c r="J4967" s="15">
        <v>0.18</v>
      </c>
      <c r="K4967" s="1">
        <v>45862</v>
      </c>
      <c r="L4967" s="15" t="str">
        <f t="shared" si="154"/>
        <v>9.00-21.00</v>
      </c>
      <c r="M4967" s="16">
        <f t="shared" si="155"/>
        <v>12</v>
      </c>
      <c r="N4967" s="15">
        <v>6.21</v>
      </c>
      <c r="O4967" s="15">
        <v>37</v>
      </c>
      <c r="P4967" t="s">
        <v>25</v>
      </c>
      <c r="Q4967">
        <v>150</v>
      </c>
      <c r="R4967" t="s">
        <v>48</v>
      </c>
      <c r="S4967">
        <v>2017</v>
      </c>
      <c r="T4967" t="s">
        <v>22</v>
      </c>
      <c r="U4967" s="15">
        <v>4</v>
      </c>
      <c r="V4967" s="15">
        <v>9</v>
      </c>
      <c r="W4967" t="s">
        <v>27</v>
      </c>
    </row>
    <row r="4968" spans="1:23">
      <c r="A4968" t="s">
        <v>5013</v>
      </c>
      <c r="B4968">
        <v>13.822903999999999</v>
      </c>
      <c r="C4968" s="15">
        <v>100.426609</v>
      </c>
      <c r="D4968" s="2" t="s">
        <v>9955</v>
      </c>
      <c r="E4968" s="14" t="s">
        <v>5059</v>
      </c>
      <c r="F4968" s="14" t="e" vm="4">
        <v>#VALUE!</v>
      </c>
      <c r="G4968" s="2" t="str">
        <f>_xlfn.XLOOKUP(E4968,missing_cities!$Q$2:$Q$56,missing_cities!$R$2:$R$56,"Not Found",0)</f>
        <v>Thailand</v>
      </c>
      <c r="H4968" t="str">
        <f>_xlfn.XLOOKUP(E4968,missing_cities!$Q$2:$Q$56,missing_cities!$S$2:$S$56,"Not Found",0)</f>
        <v>Asia</v>
      </c>
      <c r="I4968" t="s">
        <v>3449</v>
      </c>
      <c r="J4968" s="15">
        <v>0.2</v>
      </c>
      <c r="K4968" s="1">
        <v>45862</v>
      </c>
      <c r="L4968" s="15" t="str">
        <f t="shared" si="154"/>
        <v>9.00-21.00</v>
      </c>
      <c r="M4968" s="16">
        <f t="shared" si="155"/>
        <v>12</v>
      </c>
      <c r="N4968" s="15">
        <v>10.18</v>
      </c>
      <c r="O4968" s="15">
        <v>40</v>
      </c>
      <c r="P4968" t="s">
        <v>29</v>
      </c>
      <c r="Q4968">
        <v>50</v>
      </c>
      <c r="R4968" t="s">
        <v>132</v>
      </c>
      <c r="S4968">
        <v>2016</v>
      </c>
      <c r="T4968" t="s">
        <v>31</v>
      </c>
      <c r="U4968" s="15">
        <v>3.9</v>
      </c>
      <c r="V4968" s="15">
        <v>2</v>
      </c>
      <c r="W4968" t="s">
        <v>32</v>
      </c>
    </row>
    <row r="4969" spans="1:23">
      <c r="A4969" t="s">
        <v>5014</v>
      </c>
      <c r="B4969">
        <v>-33.773837</v>
      </c>
      <c r="C4969" s="15">
        <v>151.223669</v>
      </c>
      <c r="D4969" s="2" t="s">
        <v>9956</v>
      </c>
      <c r="E4969" s="14" t="s">
        <v>5069</v>
      </c>
      <c r="F4969" s="14" t="e" vm="8">
        <v>#VALUE!</v>
      </c>
      <c r="G4969" s="2" t="str">
        <f>_xlfn.XLOOKUP(E4969,missing_cities!$Q$2:$Q$56,missing_cities!$R$2:$R$56,"Not Found",0)</f>
        <v>Australia</v>
      </c>
      <c r="H4969" t="str">
        <f>_xlfn.XLOOKUP(E4969,missing_cities!$Q$2:$Q$56,missing_cities!$S$2:$S$56,"Not Found",0)</f>
        <v>Australia</v>
      </c>
      <c r="I4969" t="s">
        <v>3449</v>
      </c>
      <c r="J4969" s="15">
        <v>0.48</v>
      </c>
      <c r="K4969" t="s">
        <v>34</v>
      </c>
      <c r="L4969" s="15" t="str">
        <f t="shared" si="154"/>
        <v>6:00-22:00</v>
      </c>
      <c r="M4969" s="16">
        <f t="shared" si="155"/>
        <v>0.67</v>
      </c>
      <c r="N4969" s="15">
        <v>9.27</v>
      </c>
      <c r="O4969" s="15">
        <v>86</v>
      </c>
      <c r="P4969" t="s">
        <v>39</v>
      </c>
      <c r="Q4969">
        <v>350</v>
      </c>
      <c r="R4969" t="s">
        <v>37</v>
      </c>
      <c r="S4969">
        <v>2020</v>
      </c>
      <c r="T4969" t="s">
        <v>31</v>
      </c>
      <c r="U4969" s="15">
        <v>3.3</v>
      </c>
      <c r="V4969" s="15">
        <v>7</v>
      </c>
      <c r="W4969" t="s">
        <v>23</v>
      </c>
    </row>
    <row r="4970" spans="1:23">
      <c r="A4970" t="s">
        <v>5015</v>
      </c>
      <c r="B4970">
        <v>37.829211999999998</v>
      </c>
      <c r="C4970" s="15">
        <v>-122.35626999999999</v>
      </c>
      <c r="D4970" s="2" t="s">
        <v>9957</v>
      </c>
      <c r="E4970" s="14" t="s">
        <v>5061</v>
      </c>
      <c r="F4970" s="14" t="e" vm="5">
        <v>#VALUE!</v>
      </c>
      <c r="G4970" s="2" t="str">
        <f>_xlfn.XLOOKUP(E4970,missing_cities!$Q$2:$Q$56,missing_cities!$R$2:$R$56,"Not Found",0)</f>
        <v>United States</v>
      </c>
      <c r="H4970" t="str">
        <f>_xlfn.XLOOKUP(E4970,missing_cities!$Q$2:$Q$56,missing_cities!$S$2:$S$56,"Not Found",0)</f>
        <v>North America</v>
      </c>
      <c r="I4970" t="s">
        <v>3449</v>
      </c>
      <c r="J4970" s="15">
        <v>0.42</v>
      </c>
      <c r="K4970" t="s">
        <v>19</v>
      </c>
      <c r="L4970" s="15" t="str">
        <f t="shared" si="154"/>
        <v>9:00-18:00</v>
      </c>
      <c r="M4970" s="16">
        <f t="shared" si="155"/>
        <v>0.37</v>
      </c>
      <c r="N4970" s="15">
        <v>13.53</v>
      </c>
      <c r="O4970" s="15">
        <v>41</v>
      </c>
      <c r="P4970" t="s">
        <v>29</v>
      </c>
      <c r="Q4970">
        <v>350</v>
      </c>
      <c r="R4970" t="s">
        <v>48</v>
      </c>
      <c r="S4970">
        <v>2010</v>
      </c>
      <c r="T4970" t="s">
        <v>22</v>
      </c>
      <c r="U4970" s="15">
        <v>4.5999999999999996</v>
      </c>
      <c r="V4970" s="15">
        <v>4</v>
      </c>
      <c r="W4970" t="s">
        <v>23</v>
      </c>
    </row>
    <row r="4971" spans="1:23">
      <c r="A4971" t="s">
        <v>5016</v>
      </c>
      <c r="B4971">
        <v>18.986470000000001</v>
      </c>
      <c r="C4971" s="15">
        <v>72.994311999999994</v>
      </c>
      <c r="D4971" s="2" t="s">
        <v>9958</v>
      </c>
      <c r="E4971" s="14" t="s">
        <v>5079</v>
      </c>
      <c r="F4971" s="14" t="e" vm="11">
        <v>#VALUE!</v>
      </c>
      <c r="G4971" s="2" t="str">
        <f>_xlfn.XLOOKUP(E4971,missing_cities!$Q$2:$Q$56,missing_cities!$R$2:$R$56,"Not Found",0)</f>
        <v>India</v>
      </c>
      <c r="H4971" t="str">
        <f>_xlfn.XLOOKUP(E4971,missing_cities!$Q$2:$Q$56,missing_cities!$S$2:$S$56,"Not Found",0)</f>
        <v>Asia</v>
      </c>
      <c r="I4971" t="s">
        <v>3449</v>
      </c>
      <c r="J4971" s="15">
        <v>0.23</v>
      </c>
      <c r="K4971" t="s">
        <v>34</v>
      </c>
      <c r="L4971" s="15" t="str">
        <f t="shared" si="154"/>
        <v>6:00-22:00</v>
      </c>
      <c r="M4971" s="16">
        <f t="shared" si="155"/>
        <v>0.67</v>
      </c>
      <c r="N4971" s="15">
        <v>6.58</v>
      </c>
      <c r="O4971" s="15">
        <v>85</v>
      </c>
      <c r="P4971" t="s">
        <v>29</v>
      </c>
      <c r="Q4971">
        <v>150</v>
      </c>
      <c r="R4971" t="s">
        <v>74</v>
      </c>
      <c r="S4971">
        <v>2013</v>
      </c>
      <c r="T4971" t="s">
        <v>31</v>
      </c>
      <c r="U4971" s="15">
        <v>4.5999999999999996</v>
      </c>
      <c r="V4971" s="15">
        <v>2</v>
      </c>
      <c r="W4971" t="s">
        <v>23</v>
      </c>
    </row>
    <row r="4972" spans="1:23">
      <c r="A4972" t="s">
        <v>5017</v>
      </c>
      <c r="B4972">
        <v>55.777633999999999</v>
      </c>
      <c r="C4972" s="15">
        <v>37.598753000000002</v>
      </c>
      <c r="D4972" s="2" t="s">
        <v>9959</v>
      </c>
      <c r="E4972" s="14" t="s">
        <v>5052</v>
      </c>
      <c r="F4972" s="14" t="e" vm="2">
        <v>#VALUE!</v>
      </c>
      <c r="G4972" s="2" t="str">
        <f>_xlfn.XLOOKUP(E4972,missing_cities!$Q$2:$Q$56,missing_cities!$R$2:$R$56,"Not Found",0)</f>
        <v>Russia</v>
      </c>
      <c r="H4972" t="str">
        <f>_xlfn.XLOOKUP(E4972,missing_cities!$Q$2:$Q$56,missing_cities!$S$2:$S$56,"Not Found",0)</f>
        <v>Europe</v>
      </c>
      <c r="I4972" t="s">
        <v>3449</v>
      </c>
      <c r="J4972" s="15">
        <v>0.36</v>
      </c>
      <c r="K4972" t="s">
        <v>19</v>
      </c>
      <c r="L4972" s="15" t="str">
        <f t="shared" si="154"/>
        <v>9:00-18:00</v>
      </c>
      <c r="M4972" s="16">
        <f t="shared" si="155"/>
        <v>0.37</v>
      </c>
      <c r="N4972" s="15">
        <v>5.0999999999999996</v>
      </c>
      <c r="O4972" s="15">
        <v>41</v>
      </c>
      <c r="P4972" t="s">
        <v>39</v>
      </c>
      <c r="Q4972">
        <v>50</v>
      </c>
      <c r="R4972" t="s">
        <v>97</v>
      </c>
      <c r="S4972">
        <v>2023</v>
      </c>
      <c r="T4972" t="s">
        <v>31</v>
      </c>
      <c r="U4972" s="15">
        <v>4.7</v>
      </c>
      <c r="V4972" s="15">
        <v>7</v>
      </c>
      <c r="W4972" t="s">
        <v>27</v>
      </c>
    </row>
    <row r="4973" spans="1:23">
      <c r="A4973" t="s">
        <v>5018</v>
      </c>
      <c r="B4973">
        <v>37.830556999999999</v>
      </c>
      <c r="C4973" s="15">
        <v>-122.44402700000001</v>
      </c>
      <c r="D4973" s="2" t="s">
        <v>9960</v>
      </c>
      <c r="E4973" s="14" t="s">
        <v>5061</v>
      </c>
      <c r="F4973" s="14" t="e" vm="5">
        <v>#VALUE!</v>
      </c>
      <c r="G4973" s="2" t="str">
        <f>_xlfn.XLOOKUP(E4973,missing_cities!$Q$2:$Q$56,missing_cities!$R$2:$R$56,"Not Found",0)</f>
        <v>United States</v>
      </c>
      <c r="H4973" t="str">
        <f>_xlfn.XLOOKUP(E4973,missing_cities!$Q$2:$Q$56,missing_cities!$S$2:$S$56,"Not Found",0)</f>
        <v>North America</v>
      </c>
      <c r="I4973" t="s">
        <v>3449</v>
      </c>
      <c r="J4973" s="15">
        <v>0.43</v>
      </c>
      <c r="K4973" s="1">
        <v>45862</v>
      </c>
      <c r="L4973" s="15" t="str">
        <f t="shared" si="154"/>
        <v>9.00-21.00</v>
      </c>
      <c r="M4973" s="16">
        <f t="shared" si="155"/>
        <v>12</v>
      </c>
      <c r="N4973" s="15">
        <v>0.81</v>
      </c>
      <c r="O4973" s="15">
        <v>16</v>
      </c>
      <c r="P4973" t="s">
        <v>39</v>
      </c>
      <c r="Q4973">
        <v>150</v>
      </c>
      <c r="R4973" t="s">
        <v>46</v>
      </c>
      <c r="S4973">
        <v>2016</v>
      </c>
      <c r="T4973" t="s">
        <v>31</v>
      </c>
      <c r="U4973" s="15">
        <v>4.2</v>
      </c>
      <c r="V4973" s="15">
        <v>6</v>
      </c>
      <c r="W4973" t="s">
        <v>27</v>
      </c>
    </row>
    <row r="4974" spans="1:23">
      <c r="A4974" t="s">
        <v>5019</v>
      </c>
      <c r="B4974">
        <v>55.891845000000004</v>
      </c>
      <c r="C4974" s="15">
        <v>37.651752999999999</v>
      </c>
      <c r="D4974" s="2" t="s">
        <v>9961</v>
      </c>
      <c r="E4974" s="14" t="s">
        <v>5052</v>
      </c>
      <c r="F4974" s="14" t="e" vm="2">
        <v>#VALUE!</v>
      </c>
      <c r="G4974" s="2" t="str">
        <f>_xlfn.XLOOKUP(E4974,missing_cities!$Q$2:$Q$56,missing_cities!$R$2:$R$56,"Not Found",0)</f>
        <v>Russia</v>
      </c>
      <c r="H4974" t="str">
        <f>_xlfn.XLOOKUP(E4974,missing_cities!$Q$2:$Q$56,missing_cities!$S$2:$S$56,"Not Found",0)</f>
        <v>Europe</v>
      </c>
      <c r="I4974" t="s">
        <v>3449</v>
      </c>
      <c r="J4974" s="15">
        <v>0.33</v>
      </c>
      <c r="K4974" t="s">
        <v>19</v>
      </c>
      <c r="L4974" s="15" t="str">
        <f t="shared" si="154"/>
        <v>9:00-18:00</v>
      </c>
      <c r="M4974" s="16">
        <f t="shared" si="155"/>
        <v>0.37</v>
      </c>
      <c r="N4974" s="15">
        <v>18.03</v>
      </c>
      <c r="O4974" s="15">
        <v>30</v>
      </c>
      <c r="P4974" t="s">
        <v>29</v>
      </c>
      <c r="Q4974">
        <v>22</v>
      </c>
      <c r="R4974" t="s">
        <v>21</v>
      </c>
      <c r="S4974">
        <v>2017</v>
      </c>
      <c r="T4974" t="s">
        <v>22</v>
      </c>
      <c r="U4974" s="15">
        <v>5</v>
      </c>
      <c r="V4974" s="15">
        <v>5</v>
      </c>
      <c r="W4974" t="s">
        <v>27</v>
      </c>
    </row>
    <row r="4975" spans="1:23">
      <c r="A4975" t="s">
        <v>5020</v>
      </c>
      <c r="B4975">
        <v>-33.745989000000002</v>
      </c>
      <c r="C4975" s="15">
        <v>151.266884</v>
      </c>
      <c r="D4975" s="2" t="s">
        <v>9962</v>
      </c>
      <c r="E4975" s="14" t="s">
        <v>5069</v>
      </c>
      <c r="F4975" s="14" t="e" vm="8">
        <v>#VALUE!</v>
      </c>
      <c r="G4975" s="2" t="str">
        <f>_xlfn.XLOOKUP(E4975,missing_cities!$Q$2:$Q$56,missing_cities!$R$2:$R$56,"Not Found",0)</f>
        <v>Australia</v>
      </c>
      <c r="H4975" t="str">
        <f>_xlfn.XLOOKUP(E4975,missing_cities!$Q$2:$Q$56,missing_cities!$S$2:$S$56,"Not Found",0)</f>
        <v>Australia</v>
      </c>
      <c r="I4975" t="s">
        <v>3449</v>
      </c>
      <c r="J4975" s="15">
        <v>0.32</v>
      </c>
      <c r="K4975" s="1">
        <v>45862</v>
      </c>
      <c r="L4975" s="15" t="str">
        <f t="shared" si="154"/>
        <v>9.00-21.00</v>
      </c>
      <c r="M4975" s="16">
        <f t="shared" si="155"/>
        <v>12</v>
      </c>
      <c r="N4975" s="15">
        <v>11.52</v>
      </c>
      <c r="O4975" s="15">
        <v>67</v>
      </c>
      <c r="P4975" t="s">
        <v>29</v>
      </c>
      <c r="Q4975">
        <v>50</v>
      </c>
      <c r="R4975" t="s">
        <v>42</v>
      </c>
      <c r="S4975">
        <v>2017</v>
      </c>
      <c r="T4975" t="s">
        <v>22</v>
      </c>
      <c r="U4975" s="15">
        <v>3.1</v>
      </c>
      <c r="V4975" s="15">
        <v>6</v>
      </c>
      <c r="W4975" t="s">
        <v>32</v>
      </c>
    </row>
    <row r="4976" spans="1:23">
      <c r="A4976" t="s">
        <v>5021</v>
      </c>
      <c r="B4976">
        <v>37.890393000000003</v>
      </c>
      <c r="C4976" s="15">
        <v>-122.361484</v>
      </c>
      <c r="D4976" s="2" t="s">
        <v>9963</v>
      </c>
      <c r="E4976" s="14" t="s">
        <v>5061</v>
      </c>
      <c r="F4976" s="14" t="e" vm="5">
        <v>#VALUE!</v>
      </c>
      <c r="G4976" s="2" t="str">
        <f>_xlfn.XLOOKUP(E4976,missing_cities!$Q$2:$Q$56,missing_cities!$R$2:$R$56,"Not Found",0)</f>
        <v>United States</v>
      </c>
      <c r="H4976" t="str">
        <f>_xlfn.XLOOKUP(E4976,missing_cities!$Q$2:$Q$56,missing_cities!$S$2:$S$56,"Not Found",0)</f>
        <v>North America</v>
      </c>
      <c r="I4976" t="s">
        <v>3449</v>
      </c>
      <c r="J4976" s="15">
        <v>0.2</v>
      </c>
      <c r="K4976" t="s">
        <v>19</v>
      </c>
      <c r="L4976" s="15" t="str">
        <f t="shared" si="154"/>
        <v>9:00-18:00</v>
      </c>
      <c r="M4976" s="16">
        <f t="shared" si="155"/>
        <v>0.37</v>
      </c>
      <c r="N4976" s="15">
        <v>7.19</v>
      </c>
      <c r="O4976" s="15">
        <v>60</v>
      </c>
      <c r="P4976" t="s">
        <v>39</v>
      </c>
      <c r="Q4976">
        <v>150</v>
      </c>
      <c r="R4976" t="s">
        <v>67</v>
      </c>
      <c r="S4976">
        <v>2012</v>
      </c>
      <c r="T4976" t="s">
        <v>22</v>
      </c>
      <c r="U4976" s="15">
        <v>4.5999999999999996</v>
      </c>
      <c r="V4976" s="15">
        <v>5</v>
      </c>
      <c r="W4976" t="s">
        <v>23</v>
      </c>
    </row>
    <row r="4977" spans="1:23">
      <c r="A4977" t="s">
        <v>5022</v>
      </c>
      <c r="B4977">
        <v>-33.808064999999999</v>
      </c>
      <c r="C4977" s="15">
        <v>151.357494</v>
      </c>
      <c r="D4977" s="2" t="s">
        <v>9964</v>
      </c>
      <c r="E4977" s="14" t="s">
        <v>5069</v>
      </c>
      <c r="F4977" s="14" t="e" vm="8">
        <v>#VALUE!</v>
      </c>
      <c r="G4977" s="2" t="str">
        <f>_xlfn.XLOOKUP(E4977,missing_cities!$Q$2:$Q$56,missing_cities!$R$2:$R$56,"Not Found",0)</f>
        <v>Australia</v>
      </c>
      <c r="H4977" t="str">
        <f>_xlfn.XLOOKUP(E4977,missing_cities!$Q$2:$Q$56,missing_cities!$S$2:$S$56,"Not Found",0)</f>
        <v>Australia</v>
      </c>
      <c r="I4977" t="s">
        <v>3449</v>
      </c>
      <c r="J4977" s="15">
        <v>0.23</v>
      </c>
      <c r="K4977" s="1">
        <v>45862</v>
      </c>
      <c r="L4977" s="15" t="str">
        <f t="shared" si="154"/>
        <v>9.00-21.00</v>
      </c>
      <c r="M4977" s="16">
        <f t="shared" si="155"/>
        <v>12</v>
      </c>
      <c r="N4977" s="15">
        <v>13.73</v>
      </c>
      <c r="O4977" s="15">
        <v>62</v>
      </c>
      <c r="P4977" t="s">
        <v>20</v>
      </c>
      <c r="Q4977">
        <v>150</v>
      </c>
      <c r="R4977" t="s">
        <v>44</v>
      </c>
      <c r="S4977">
        <v>2017</v>
      </c>
      <c r="T4977" t="s">
        <v>31</v>
      </c>
      <c r="U4977" s="15">
        <v>4.7</v>
      </c>
      <c r="V4977" s="15">
        <v>1</v>
      </c>
      <c r="W4977" t="s">
        <v>27</v>
      </c>
    </row>
    <row r="4978" spans="1:23">
      <c r="A4978" t="s">
        <v>5023</v>
      </c>
      <c r="B4978">
        <v>43.758488999999997</v>
      </c>
      <c r="C4978" s="15">
        <v>-79.399276</v>
      </c>
      <c r="D4978" s="2" t="s">
        <v>9965</v>
      </c>
      <c r="E4978" s="14" t="s">
        <v>5050</v>
      </c>
      <c r="F4978" s="14" t="e" vm="1">
        <v>#VALUE!</v>
      </c>
      <c r="G4978" s="2" t="str">
        <f>_xlfn.XLOOKUP(E4978,missing_cities!$Q$2:$Q$56,missing_cities!$R$2:$R$56,"Not Found",0)</f>
        <v>Canada</v>
      </c>
      <c r="H4978" t="str">
        <f>_xlfn.XLOOKUP(E4978,missing_cities!$Q$2:$Q$56,missing_cities!$S$2:$S$56,"Not Found",0)</f>
        <v>North America</v>
      </c>
      <c r="I4978" t="s">
        <v>3449</v>
      </c>
      <c r="J4978" s="15">
        <v>0.49</v>
      </c>
      <c r="K4978" s="1">
        <v>45862</v>
      </c>
      <c r="L4978" s="15" t="str">
        <f t="shared" si="154"/>
        <v>9.00-21.00</v>
      </c>
      <c r="M4978" s="16">
        <f t="shared" si="155"/>
        <v>12</v>
      </c>
      <c r="N4978" s="15">
        <v>10.23</v>
      </c>
      <c r="O4978" s="15">
        <v>14</v>
      </c>
      <c r="P4978" t="s">
        <v>20</v>
      </c>
      <c r="Q4978">
        <v>22</v>
      </c>
      <c r="R4978" t="s">
        <v>81</v>
      </c>
      <c r="S4978">
        <v>2018</v>
      </c>
      <c r="T4978" t="s">
        <v>22</v>
      </c>
      <c r="U4978" s="15">
        <v>4.9000000000000004</v>
      </c>
      <c r="V4978" s="15">
        <v>6</v>
      </c>
      <c r="W4978" t="s">
        <v>23</v>
      </c>
    </row>
    <row r="4979" spans="1:23">
      <c r="A4979" t="s">
        <v>5024</v>
      </c>
      <c r="B4979">
        <v>34.034081</v>
      </c>
      <c r="C4979" s="15">
        <v>-118.234542</v>
      </c>
      <c r="D4979" s="2" t="s">
        <v>9966</v>
      </c>
      <c r="E4979" s="14" t="s">
        <v>5111</v>
      </c>
      <c r="F4979" s="14" t="e" vm="5">
        <v>#VALUE!</v>
      </c>
      <c r="G4979" s="2" t="str">
        <f>_xlfn.XLOOKUP(E4979,missing_cities!$Q$2:$Q$56,missing_cities!$R$2:$R$56,"Not Found",0)</f>
        <v>United States</v>
      </c>
      <c r="H4979" t="str">
        <f>_xlfn.XLOOKUP(E4979,missing_cities!$Q$2:$Q$56,missing_cities!$S$2:$S$56,"Not Found",0)</f>
        <v>North America</v>
      </c>
      <c r="I4979" t="s">
        <v>3449</v>
      </c>
      <c r="J4979" s="15">
        <v>0.11</v>
      </c>
      <c r="K4979" t="s">
        <v>34</v>
      </c>
      <c r="L4979" s="15" t="str">
        <f t="shared" si="154"/>
        <v>6:00-22:00</v>
      </c>
      <c r="M4979" s="16">
        <f t="shared" si="155"/>
        <v>0.67</v>
      </c>
      <c r="N4979" s="15">
        <v>9.35</v>
      </c>
      <c r="O4979" s="15">
        <v>15</v>
      </c>
      <c r="P4979" t="s">
        <v>39</v>
      </c>
      <c r="Q4979">
        <v>150</v>
      </c>
      <c r="R4979" t="s">
        <v>37</v>
      </c>
      <c r="S4979">
        <v>2020</v>
      </c>
      <c r="T4979" t="s">
        <v>31</v>
      </c>
      <c r="U4979" s="15">
        <v>3.3</v>
      </c>
      <c r="V4979" s="15">
        <v>1</v>
      </c>
      <c r="W4979" t="s">
        <v>23</v>
      </c>
    </row>
    <row r="4980" spans="1:23">
      <c r="A4980" t="s">
        <v>5025</v>
      </c>
      <c r="B4980">
        <v>-33.712102999999999</v>
      </c>
      <c r="C4980" s="15">
        <v>151.21040500000001</v>
      </c>
      <c r="D4980" s="2" t="s">
        <v>9967</v>
      </c>
      <c r="E4980" s="14" t="s">
        <v>5069</v>
      </c>
      <c r="F4980" s="14" t="e" vm="8">
        <v>#VALUE!</v>
      </c>
      <c r="G4980" s="2" t="str">
        <f>_xlfn.XLOOKUP(E4980,missing_cities!$Q$2:$Q$56,missing_cities!$R$2:$R$56,"Not Found",0)</f>
        <v>Australia</v>
      </c>
      <c r="H4980" t="str">
        <f>_xlfn.XLOOKUP(E4980,missing_cities!$Q$2:$Q$56,missing_cities!$S$2:$S$56,"Not Found",0)</f>
        <v>Australia</v>
      </c>
      <c r="I4980" t="s">
        <v>3449</v>
      </c>
      <c r="J4980" s="15">
        <v>0.21</v>
      </c>
      <c r="K4980" s="1">
        <v>45862</v>
      </c>
      <c r="L4980" s="15" t="str">
        <f t="shared" si="154"/>
        <v>9.00-21.00</v>
      </c>
      <c r="M4980" s="16">
        <f t="shared" si="155"/>
        <v>12</v>
      </c>
      <c r="N4980" s="15">
        <v>8.34</v>
      </c>
      <c r="O4980" s="15">
        <v>68</v>
      </c>
      <c r="P4980" t="s">
        <v>37</v>
      </c>
      <c r="Q4980">
        <v>50</v>
      </c>
      <c r="R4980" t="s">
        <v>26</v>
      </c>
      <c r="S4980">
        <v>2023</v>
      </c>
      <c r="T4980" t="s">
        <v>22</v>
      </c>
      <c r="U4980" s="15">
        <v>5</v>
      </c>
      <c r="V4980" s="15">
        <v>1</v>
      </c>
      <c r="W4980" t="s">
        <v>23</v>
      </c>
    </row>
    <row r="4981" spans="1:23">
      <c r="A4981" t="s">
        <v>5026</v>
      </c>
      <c r="B4981">
        <v>37.872625999999997</v>
      </c>
      <c r="C4981" s="15">
        <v>-122.31187799999999</v>
      </c>
      <c r="D4981" s="2" t="s">
        <v>9968</v>
      </c>
      <c r="E4981" s="14" t="s">
        <v>5061</v>
      </c>
      <c r="F4981" s="14" t="e" vm="5">
        <v>#VALUE!</v>
      </c>
      <c r="G4981" s="2" t="str">
        <f>_xlfn.XLOOKUP(E4981,missing_cities!$Q$2:$Q$56,missing_cities!$R$2:$R$56,"Not Found",0)</f>
        <v>United States</v>
      </c>
      <c r="H4981" t="str">
        <f>_xlfn.XLOOKUP(E4981,missing_cities!$Q$2:$Q$56,missing_cities!$S$2:$S$56,"Not Found",0)</f>
        <v>North America</v>
      </c>
      <c r="I4981" t="s">
        <v>3449</v>
      </c>
      <c r="J4981" s="15">
        <v>0.27</v>
      </c>
      <c r="K4981" s="1">
        <v>45862</v>
      </c>
      <c r="L4981" s="15" t="str">
        <f t="shared" si="154"/>
        <v>9.00-21.00</v>
      </c>
      <c r="M4981" s="16">
        <f t="shared" si="155"/>
        <v>12</v>
      </c>
      <c r="N4981" s="15">
        <v>0.84</v>
      </c>
      <c r="O4981" s="15">
        <v>21</v>
      </c>
      <c r="P4981" t="s">
        <v>29</v>
      </c>
      <c r="Q4981">
        <v>50</v>
      </c>
      <c r="R4981" t="s">
        <v>30</v>
      </c>
      <c r="S4981">
        <v>2015</v>
      </c>
      <c r="T4981" t="s">
        <v>31</v>
      </c>
      <c r="U4981" s="15">
        <v>3.9</v>
      </c>
      <c r="V4981" s="15">
        <v>9</v>
      </c>
      <c r="W4981" t="s">
        <v>32</v>
      </c>
    </row>
    <row r="4982" spans="1:23">
      <c r="A4982" t="s">
        <v>5027</v>
      </c>
      <c r="B4982">
        <v>52.574223000000003</v>
      </c>
      <c r="C4982" s="15">
        <v>13.445506</v>
      </c>
      <c r="D4982" s="2" t="s">
        <v>9969</v>
      </c>
      <c r="E4982" s="14" t="s">
        <v>5057</v>
      </c>
      <c r="F4982" s="14" t="e" vm="3">
        <v>#VALUE!</v>
      </c>
      <c r="G4982" s="2" t="str">
        <f>_xlfn.XLOOKUP(E4982,missing_cities!$Q$2:$Q$56,missing_cities!$R$2:$R$56,"Not Found",0)</f>
        <v>Germany</v>
      </c>
      <c r="H4982" t="str">
        <f>_xlfn.XLOOKUP(E4982,missing_cities!$Q$2:$Q$56,missing_cities!$S$2:$S$56,"Not Found",0)</f>
        <v>Europe</v>
      </c>
      <c r="I4982" t="s">
        <v>3449</v>
      </c>
      <c r="J4982" s="15">
        <v>0.15</v>
      </c>
      <c r="K4982" s="1">
        <v>45862</v>
      </c>
      <c r="L4982" s="15" t="str">
        <f t="shared" si="154"/>
        <v>9.00-21.00</v>
      </c>
      <c r="M4982" s="16">
        <f t="shared" si="155"/>
        <v>12</v>
      </c>
      <c r="N4982" s="15">
        <v>10.39</v>
      </c>
      <c r="O4982" s="15">
        <v>97</v>
      </c>
      <c r="P4982" t="s">
        <v>29</v>
      </c>
      <c r="Q4982">
        <v>50</v>
      </c>
      <c r="R4982" t="s">
        <v>48</v>
      </c>
      <c r="S4982">
        <v>2020</v>
      </c>
      <c r="T4982" t="s">
        <v>31</v>
      </c>
      <c r="U4982" s="15">
        <v>3.1</v>
      </c>
      <c r="V4982" s="15">
        <v>5</v>
      </c>
      <c r="W4982" t="s">
        <v>32</v>
      </c>
    </row>
    <row r="4983" spans="1:23">
      <c r="A4983" t="s">
        <v>5028</v>
      </c>
      <c r="B4983">
        <v>-23.672910000000002</v>
      </c>
      <c r="C4983" s="15">
        <v>-46.544086</v>
      </c>
      <c r="D4983" s="2" t="s">
        <v>9970</v>
      </c>
      <c r="E4983" s="14" t="s">
        <v>5067</v>
      </c>
      <c r="F4983" s="14" t="e" vm="7">
        <v>#VALUE!</v>
      </c>
      <c r="G4983" s="2" t="str">
        <f>_xlfn.XLOOKUP(E4983,missing_cities!$Q$2:$Q$56,missing_cities!$R$2:$R$56,"Not Found",0)</f>
        <v>Brazil</v>
      </c>
      <c r="H4983" t="str">
        <f>_xlfn.XLOOKUP(E4983,missing_cities!$Q$2:$Q$56,missing_cities!$S$2:$S$56,"Not Found",0)</f>
        <v>South America</v>
      </c>
      <c r="I4983" t="s">
        <v>3449</v>
      </c>
      <c r="J4983" s="15">
        <v>0.3</v>
      </c>
      <c r="K4983" t="s">
        <v>34</v>
      </c>
      <c r="L4983" s="15" t="str">
        <f t="shared" si="154"/>
        <v>6:00-22:00</v>
      </c>
      <c r="M4983" s="16">
        <f t="shared" si="155"/>
        <v>0.67</v>
      </c>
      <c r="N4983" s="15">
        <v>15.32</v>
      </c>
      <c r="O4983" s="15">
        <v>30</v>
      </c>
      <c r="P4983" t="s">
        <v>39</v>
      </c>
      <c r="Q4983">
        <v>150</v>
      </c>
      <c r="R4983" t="s">
        <v>67</v>
      </c>
      <c r="S4983">
        <v>2017</v>
      </c>
      <c r="T4983" t="s">
        <v>22</v>
      </c>
      <c r="U4983" s="15">
        <v>3.3</v>
      </c>
      <c r="V4983" s="15">
        <v>5</v>
      </c>
      <c r="W4983" t="s">
        <v>23</v>
      </c>
    </row>
    <row r="4984" spans="1:23">
      <c r="A4984" t="s">
        <v>5029</v>
      </c>
      <c r="B4984">
        <v>55.725054</v>
      </c>
      <c r="C4984" s="15">
        <v>37.537587000000002</v>
      </c>
      <c r="D4984" s="2" t="s">
        <v>9971</v>
      </c>
      <c r="E4984" s="14" t="s">
        <v>5052</v>
      </c>
      <c r="F4984" s="14" t="e" vm="2">
        <v>#VALUE!</v>
      </c>
      <c r="G4984" s="2" t="str">
        <f>_xlfn.XLOOKUP(E4984,missing_cities!$Q$2:$Q$56,missing_cities!$R$2:$R$56,"Not Found",0)</f>
        <v>Russia</v>
      </c>
      <c r="H4984" t="str">
        <f>_xlfn.XLOOKUP(E4984,missing_cities!$Q$2:$Q$56,missing_cities!$S$2:$S$56,"Not Found",0)</f>
        <v>Europe</v>
      </c>
      <c r="I4984" t="s">
        <v>3449</v>
      </c>
      <c r="J4984" s="15">
        <v>0.3</v>
      </c>
      <c r="K4984" s="1">
        <v>45862</v>
      </c>
      <c r="L4984" s="15" t="str">
        <f t="shared" si="154"/>
        <v>9.00-21.00</v>
      </c>
      <c r="M4984" s="16">
        <f t="shared" si="155"/>
        <v>12</v>
      </c>
      <c r="N4984" s="15">
        <v>14.88</v>
      </c>
      <c r="O4984" s="15">
        <v>98</v>
      </c>
      <c r="P4984" t="s">
        <v>37</v>
      </c>
      <c r="Q4984">
        <v>350</v>
      </c>
      <c r="R4984" t="s">
        <v>132</v>
      </c>
      <c r="S4984">
        <v>2019</v>
      </c>
      <c r="T4984" t="s">
        <v>31</v>
      </c>
      <c r="U4984" s="15">
        <v>3.4</v>
      </c>
      <c r="V4984" s="15">
        <v>2</v>
      </c>
      <c r="W4984" t="s">
        <v>23</v>
      </c>
    </row>
    <row r="4985" spans="1:23">
      <c r="A4985" t="s">
        <v>5030</v>
      </c>
      <c r="B4985">
        <v>-23.570872999999999</v>
      </c>
      <c r="C4985" s="15">
        <v>-46.572457</v>
      </c>
      <c r="D4985" s="2" t="s">
        <v>9972</v>
      </c>
      <c r="E4985" s="14" t="s">
        <v>5067</v>
      </c>
      <c r="F4985" s="14" t="e" vm="7">
        <v>#VALUE!</v>
      </c>
      <c r="G4985" s="2" t="str">
        <f>_xlfn.XLOOKUP(E4985,missing_cities!$Q$2:$Q$56,missing_cities!$R$2:$R$56,"Not Found",0)</f>
        <v>Brazil</v>
      </c>
      <c r="H4985" t="str">
        <f>_xlfn.XLOOKUP(E4985,missing_cities!$Q$2:$Q$56,missing_cities!$S$2:$S$56,"Not Found",0)</f>
        <v>South America</v>
      </c>
      <c r="I4985" t="s">
        <v>3449</v>
      </c>
      <c r="J4985" s="15">
        <v>0.15</v>
      </c>
      <c r="K4985" t="s">
        <v>19</v>
      </c>
      <c r="L4985" s="15" t="str">
        <f t="shared" si="154"/>
        <v>9:00-18:00</v>
      </c>
      <c r="M4985" s="16">
        <f t="shared" si="155"/>
        <v>0.37</v>
      </c>
      <c r="N4985" s="15">
        <v>10.81</v>
      </c>
      <c r="O4985" s="15">
        <v>92</v>
      </c>
      <c r="P4985" t="s">
        <v>20</v>
      </c>
      <c r="Q4985">
        <v>150</v>
      </c>
      <c r="R4985" t="s">
        <v>74</v>
      </c>
      <c r="S4985">
        <v>2019</v>
      </c>
      <c r="T4985" t="s">
        <v>31</v>
      </c>
      <c r="U4985" s="15">
        <v>3.2</v>
      </c>
      <c r="V4985" s="15">
        <v>2</v>
      </c>
      <c r="W4985" t="s">
        <v>32</v>
      </c>
    </row>
    <row r="4986" spans="1:23">
      <c r="A4986" t="s">
        <v>5031</v>
      </c>
      <c r="B4986">
        <v>37.721820000000001</v>
      </c>
      <c r="C4986" s="15">
        <v>-122.49969400000001</v>
      </c>
      <c r="D4986" s="2" t="s">
        <v>9973</v>
      </c>
      <c r="E4986" s="14" t="s">
        <v>5061</v>
      </c>
      <c r="F4986" s="14" t="e" vm="5">
        <v>#VALUE!</v>
      </c>
      <c r="G4986" s="2" t="str">
        <f>_xlfn.XLOOKUP(E4986,missing_cities!$Q$2:$Q$56,missing_cities!$R$2:$R$56,"Not Found",0)</f>
        <v>United States</v>
      </c>
      <c r="H4986" t="str">
        <f>_xlfn.XLOOKUP(E4986,missing_cities!$Q$2:$Q$56,missing_cities!$S$2:$S$56,"Not Found",0)</f>
        <v>North America</v>
      </c>
      <c r="I4986" t="s">
        <v>3449</v>
      </c>
      <c r="J4986" s="15">
        <v>0.11</v>
      </c>
      <c r="K4986" s="1">
        <v>45862</v>
      </c>
      <c r="L4986" s="15" t="str">
        <f t="shared" si="154"/>
        <v>9.00-21.00</v>
      </c>
      <c r="M4986" s="16">
        <f t="shared" si="155"/>
        <v>12</v>
      </c>
      <c r="N4986" s="15">
        <v>14.16</v>
      </c>
      <c r="O4986" s="15">
        <v>62</v>
      </c>
      <c r="P4986" t="s">
        <v>37</v>
      </c>
      <c r="Q4986">
        <v>350</v>
      </c>
      <c r="R4986" t="s">
        <v>21</v>
      </c>
      <c r="S4986">
        <v>2015</v>
      </c>
      <c r="T4986" t="s">
        <v>31</v>
      </c>
      <c r="U4986" s="15">
        <v>3.9</v>
      </c>
      <c r="V4986" s="15">
        <v>4</v>
      </c>
      <c r="W4986" t="s">
        <v>23</v>
      </c>
    </row>
    <row r="4987" spans="1:23">
      <c r="A4987" t="s">
        <v>5032</v>
      </c>
      <c r="B4987">
        <v>-33.885069000000001</v>
      </c>
      <c r="C4987" s="15">
        <v>151.21520599999999</v>
      </c>
      <c r="D4987" s="2" t="s">
        <v>5163</v>
      </c>
      <c r="E4987" s="14" t="s">
        <v>5069</v>
      </c>
      <c r="F4987" s="14" t="e" vm="8">
        <v>#VALUE!</v>
      </c>
      <c r="G4987" s="2" t="str">
        <f>_xlfn.XLOOKUP(E4987,missing_cities!$Q$2:$Q$56,missing_cities!$R$2:$R$56,"Not Found",0)</f>
        <v>Australia</v>
      </c>
      <c r="H4987" t="str">
        <f>_xlfn.XLOOKUP(E4987,missing_cities!$Q$2:$Q$56,missing_cities!$S$2:$S$56,"Not Found",0)</f>
        <v>Australia</v>
      </c>
      <c r="I4987" t="s">
        <v>3449</v>
      </c>
      <c r="J4987" s="15">
        <v>0.28999999999999998</v>
      </c>
      <c r="K4987" t="s">
        <v>34</v>
      </c>
      <c r="L4987" s="15" t="str">
        <f t="shared" si="154"/>
        <v>6:00-22:00</v>
      </c>
      <c r="M4987" s="16">
        <f t="shared" si="155"/>
        <v>0.67</v>
      </c>
      <c r="N4987" s="15">
        <v>17.940000000000001</v>
      </c>
      <c r="O4987" s="15">
        <v>13</v>
      </c>
      <c r="P4987" t="s">
        <v>39</v>
      </c>
      <c r="Q4987">
        <v>50</v>
      </c>
      <c r="R4987" t="s">
        <v>46</v>
      </c>
      <c r="S4987">
        <v>2017</v>
      </c>
      <c r="T4987" t="s">
        <v>31</v>
      </c>
      <c r="U4987" s="15">
        <v>4.3</v>
      </c>
      <c r="V4987" s="15">
        <v>2</v>
      </c>
      <c r="W4987" t="s">
        <v>23</v>
      </c>
    </row>
    <row r="4988" spans="1:23">
      <c r="A4988" t="s">
        <v>5033</v>
      </c>
      <c r="B4988">
        <v>41.913421</v>
      </c>
      <c r="C4988" s="15">
        <v>-87.762482000000006</v>
      </c>
      <c r="D4988" s="2" t="s">
        <v>9974</v>
      </c>
      <c r="E4988" s="14" t="s">
        <v>5065</v>
      </c>
      <c r="F4988" s="14" t="e" vm="5">
        <v>#VALUE!</v>
      </c>
      <c r="G4988" s="2" t="str">
        <f>_xlfn.XLOOKUP(E4988,missing_cities!$Q$2:$Q$56,missing_cities!$R$2:$R$56,"Not Found",0)</f>
        <v>United States</v>
      </c>
      <c r="H4988" t="str">
        <f>_xlfn.XLOOKUP(E4988,missing_cities!$Q$2:$Q$56,missing_cities!$S$2:$S$56,"Not Found",0)</f>
        <v>North America</v>
      </c>
      <c r="I4988" t="s">
        <v>3449</v>
      </c>
      <c r="J4988" s="15">
        <v>0.5</v>
      </c>
      <c r="K4988" t="s">
        <v>19</v>
      </c>
      <c r="L4988" s="15" t="str">
        <f t="shared" si="154"/>
        <v>9:00-18:00</v>
      </c>
      <c r="M4988" s="16">
        <f t="shared" si="155"/>
        <v>0.37</v>
      </c>
      <c r="N4988" s="15">
        <v>3.54</v>
      </c>
      <c r="O4988" s="15">
        <v>14</v>
      </c>
      <c r="P4988" t="s">
        <v>20</v>
      </c>
      <c r="Q4988">
        <v>350</v>
      </c>
      <c r="R4988" t="s">
        <v>46</v>
      </c>
      <c r="S4988">
        <v>2017</v>
      </c>
      <c r="T4988" t="s">
        <v>31</v>
      </c>
      <c r="U4988" s="15">
        <v>3.6</v>
      </c>
      <c r="V4988" s="15">
        <v>8</v>
      </c>
      <c r="W4988" t="s">
        <v>27</v>
      </c>
    </row>
    <row r="4989" spans="1:23">
      <c r="A4989" t="s">
        <v>5034</v>
      </c>
      <c r="B4989">
        <v>39.807589999999998</v>
      </c>
      <c r="C4989" s="15">
        <v>116.36714499999999</v>
      </c>
      <c r="D4989" s="2" t="s">
        <v>9975</v>
      </c>
      <c r="E4989" s="14" t="s">
        <v>5071</v>
      </c>
      <c r="F4989" s="14" t="e" vm="9">
        <v>#VALUE!</v>
      </c>
      <c r="G4989" s="2" t="str">
        <f>_xlfn.XLOOKUP(E4989,missing_cities!$Q$2:$Q$56,missing_cities!$R$2:$R$56,"Not Found",0)</f>
        <v>China</v>
      </c>
      <c r="H4989" t="str">
        <f>_xlfn.XLOOKUP(E4989,missing_cities!$Q$2:$Q$56,missing_cities!$S$2:$S$56,"Not Found",0)</f>
        <v>Asia</v>
      </c>
      <c r="I4989" t="s">
        <v>3449</v>
      </c>
      <c r="J4989" s="15">
        <v>0.35</v>
      </c>
      <c r="K4989" t="s">
        <v>34</v>
      </c>
      <c r="L4989" s="15" t="str">
        <f t="shared" si="154"/>
        <v>6:00-22:00</v>
      </c>
      <c r="M4989" s="16">
        <f t="shared" si="155"/>
        <v>0.67</v>
      </c>
      <c r="N4989" s="15">
        <v>9.1199999999999992</v>
      </c>
      <c r="O4989" s="15">
        <v>83</v>
      </c>
      <c r="P4989" t="s">
        <v>37</v>
      </c>
      <c r="Q4989">
        <v>350</v>
      </c>
      <c r="R4989" t="s">
        <v>76</v>
      </c>
      <c r="S4989">
        <v>2018</v>
      </c>
      <c r="T4989" t="s">
        <v>22</v>
      </c>
      <c r="U4989" s="15">
        <v>3.3</v>
      </c>
      <c r="V4989" s="15">
        <v>2</v>
      </c>
      <c r="W4989" t="s">
        <v>32</v>
      </c>
    </row>
    <row r="4990" spans="1:23">
      <c r="A4990" t="s">
        <v>5035</v>
      </c>
      <c r="B4990">
        <v>19.486891</v>
      </c>
      <c r="C4990" s="15">
        <v>-99.152694999999994</v>
      </c>
      <c r="D4990" s="2" t="s">
        <v>9976</v>
      </c>
      <c r="E4990" s="14" t="s">
        <v>5119</v>
      </c>
      <c r="F4990" s="14" t="e" vm="13">
        <v>#VALUE!</v>
      </c>
      <c r="G4990" s="2" t="str">
        <f>_xlfn.XLOOKUP(E4990,missing_cities!$Q$2:$Q$56,missing_cities!$R$2:$R$56,"Not Found",0)</f>
        <v>Mexico</v>
      </c>
      <c r="H4990" t="str">
        <f>_xlfn.XLOOKUP(E4990,missing_cities!$Q$2:$Q$56,missing_cities!$S$2:$S$56,"Not Found",0)</f>
        <v>North America</v>
      </c>
      <c r="I4990" t="s">
        <v>3449</v>
      </c>
      <c r="J4990" s="15">
        <v>0.46</v>
      </c>
      <c r="K4990" t="s">
        <v>34</v>
      </c>
      <c r="L4990" s="15" t="str">
        <f t="shared" si="154"/>
        <v>6:00-22:00</v>
      </c>
      <c r="M4990" s="16">
        <f t="shared" si="155"/>
        <v>0.67</v>
      </c>
      <c r="N4990" s="15">
        <v>17.27</v>
      </c>
      <c r="O4990" s="15">
        <v>52</v>
      </c>
      <c r="P4990" t="s">
        <v>25</v>
      </c>
      <c r="Q4990">
        <v>22</v>
      </c>
      <c r="R4990" t="s">
        <v>132</v>
      </c>
      <c r="S4990">
        <v>2021</v>
      </c>
      <c r="T4990" t="s">
        <v>31</v>
      </c>
      <c r="U4990" s="15">
        <v>4.2</v>
      </c>
      <c r="V4990" s="15">
        <v>3</v>
      </c>
      <c r="W4990" t="s">
        <v>23</v>
      </c>
    </row>
    <row r="4991" spans="1:23">
      <c r="A4991" t="s">
        <v>5036</v>
      </c>
      <c r="B4991">
        <v>52.530065</v>
      </c>
      <c r="C4991" s="15">
        <v>13.315410999999999</v>
      </c>
      <c r="D4991" s="2" t="s">
        <v>9977</v>
      </c>
      <c r="E4991" s="14" t="s">
        <v>5057</v>
      </c>
      <c r="F4991" s="14" t="e" vm="3">
        <v>#VALUE!</v>
      </c>
      <c r="G4991" s="2" t="str">
        <f>_xlfn.XLOOKUP(E4991,missing_cities!$Q$2:$Q$56,missing_cities!$R$2:$R$56,"Not Found",0)</f>
        <v>Germany</v>
      </c>
      <c r="H4991" t="str">
        <f>_xlfn.XLOOKUP(E4991,missing_cities!$Q$2:$Q$56,missing_cities!$S$2:$S$56,"Not Found",0)</f>
        <v>Europe</v>
      </c>
      <c r="I4991" t="s">
        <v>3449</v>
      </c>
      <c r="J4991" s="15">
        <v>0.4</v>
      </c>
      <c r="K4991" t="s">
        <v>34</v>
      </c>
      <c r="L4991" s="15" t="str">
        <f t="shared" si="154"/>
        <v>6:00-22:00</v>
      </c>
      <c r="M4991" s="16">
        <f t="shared" si="155"/>
        <v>0.67</v>
      </c>
      <c r="N4991" s="15">
        <v>5.3</v>
      </c>
      <c r="O4991" s="15">
        <v>12</v>
      </c>
      <c r="P4991" t="s">
        <v>39</v>
      </c>
      <c r="Q4991">
        <v>50</v>
      </c>
      <c r="R4991" t="s">
        <v>42</v>
      </c>
      <c r="S4991">
        <v>2020</v>
      </c>
      <c r="T4991" t="s">
        <v>22</v>
      </c>
      <c r="U4991" s="15">
        <v>4.9000000000000004</v>
      </c>
      <c r="V4991" s="15">
        <v>5</v>
      </c>
      <c r="W4991" t="s">
        <v>23</v>
      </c>
    </row>
    <row r="4992" spans="1:23">
      <c r="A4992" t="s">
        <v>5037</v>
      </c>
      <c r="B4992">
        <v>37.691236000000004</v>
      </c>
      <c r="C4992" s="15">
        <v>127.039536</v>
      </c>
      <c r="D4992" s="2" t="s">
        <v>9978</v>
      </c>
      <c r="E4992" s="14" t="s">
        <v>5063</v>
      </c>
      <c r="F4992" s="14" t="e" vm="6">
        <v>#VALUE!</v>
      </c>
      <c r="G4992" s="2" t="str">
        <f>_xlfn.XLOOKUP(E4992,missing_cities!$Q$2:$Q$56,missing_cities!$R$2:$R$56,"Not Found",0)</f>
        <v>South Korea</v>
      </c>
      <c r="H4992" t="str">
        <f>_xlfn.XLOOKUP(E4992,missing_cities!$Q$2:$Q$56,missing_cities!$S$2:$S$56,"Not Found",0)</f>
        <v>Asia</v>
      </c>
      <c r="I4992" t="s">
        <v>3449</v>
      </c>
      <c r="J4992" s="15">
        <v>0.48</v>
      </c>
      <c r="K4992" t="s">
        <v>19</v>
      </c>
      <c r="L4992" s="15" t="str">
        <f t="shared" si="154"/>
        <v>9:00-18:00</v>
      </c>
      <c r="M4992" s="16">
        <f t="shared" si="155"/>
        <v>0.37</v>
      </c>
      <c r="N4992" s="15">
        <v>7.6</v>
      </c>
      <c r="O4992" s="15">
        <v>13</v>
      </c>
      <c r="P4992" t="s">
        <v>37</v>
      </c>
      <c r="Q4992">
        <v>350</v>
      </c>
      <c r="R4992" t="s">
        <v>37</v>
      </c>
      <c r="S4992">
        <v>2010</v>
      </c>
      <c r="T4992" t="s">
        <v>22</v>
      </c>
      <c r="U4992" s="15">
        <v>4.3</v>
      </c>
      <c r="V4992" s="15">
        <v>2</v>
      </c>
      <c r="W4992" t="s">
        <v>32</v>
      </c>
    </row>
    <row r="4993" spans="1:23">
      <c r="A4993" t="s">
        <v>5038</v>
      </c>
      <c r="B4993">
        <v>37.797899000000001</v>
      </c>
      <c r="C4993" s="15">
        <v>-122.45912</v>
      </c>
      <c r="D4993" s="2" t="s">
        <v>9979</v>
      </c>
      <c r="E4993" s="14" t="s">
        <v>5061</v>
      </c>
      <c r="F4993" s="14" t="e" vm="5">
        <v>#VALUE!</v>
      </c>
      <c r="G4993" s="2" t="str">
        <f>_xlfn.XLOOKUP(E4993,missing_cities!$Q$2:$Q$56,missing_cities!$R$2:$R$56,"Not Found",0)</f>
        <v>United States</v>
      </c>
      <c r="H4993" t="str">
        <f>_xlfn.XLOOKUP(E4993,missing_cities!$Q$2:$Q$56,missing_cities!$S$2:$S$56,"Not Found",0)</f>
        <v>North America</v>
      </c>
      <c r="I4993" t="s">
        <v>3449</v>
      </c>
      <c r="J4993" s="15">
        <v>0.25</v>
      </c>
      <c r="K4993" t="s">
        <v>19</v>
      </c>
      <c r="L4993" s="15" t="str">
        <f t="shared" si="154"/>
        <v>9:00-18:00</v>
      </c>
      <c r="M4993" s="16">
        <f t="shared" si="155"/>
        <v>0.37</v>
      </c>
      <c r="N4993" s="15">
        <v>18.29</v>
      </c>
      <c r="O4993" s="15">
        <v>84</v>
      </c>
      <c r="P4993" t="s">
        <v>25</v>
      </c>
      <c r="Q4993">
        <v>22</v>
      </c>
      <c r="R4993" t="s">
        <v>30</v>
      </c>
      <c r="S4993">
        <v>2016</v>
      </c>
      <c r="T4993" t="s">
        <v>22</v>
      </c>
      <c r="U4993" s="15">
        <v>3.6</v>
      </c>
      <c r="V4993" s="15">
        <v>10</v>
      </c>
      <c r="W4993" t="s">
        <v>27</v>
      </c>
    </row>
    <row r="4994" spans="1:23">
      <c r="A4994" t="s">
        <v>5039</v>
      </c>
      <c r="B4994">
        <v>59.796982</v>
      </c>
      <c r="C4994" s="15">
        <v>31.709833</v>
      </c>
      <c r="D4994" s="2" t="s">
        <v>9980</v>
      </c>
      <c r="E4994" s="14">
        <f>_xlfn.XLOOKUP(C4994,missing_cities!B:B,missing_cities!C:C,"Not Found",0)</f>
        <v>0</v>
      </c>
      <c r="F4994" s="14" t="s">
        <v>9990</v>
      </c>
      <c r="G4994" s="2" t="str">
        <f>_xlfn.XLOOKUP(E4994,missing_cities!$Q$2:$Q$56,missing_cities!$R$2:$R$56,"Not Found",0)</f>
        <v>Not Found</v>
      </c>
      <c r="H4994" t="str">
        <f>_xlfn.XLOOKUP(E4994,missing_cities!$Q$2:$Q$56,missing_cities!$S$2:$S$56,"Not Found",0)</f>
        <v>Not Found</v>
      </c>
      <c r="I4994" t="s">
        <v>3449</v>
      </c>
      <c r="J4994" s="15">
        <v>0.5</v>
      </c>
      <c r="K4994" t="s">
        <v>19</v>
      </c>
      <c r="L4994" s="15" t="str">
        <f t="shared" si="154"/>
        <v>9:00-18:00</v>
      </c>
      <c r="M4994" s="16">
        <f t="shared" si="155"/>
        <v>0.37</v>
      </c>
      <c r="N4994" s="15">
        <v>17.3</v>
      </c>
      <c r="O4994" s="15">
        <v>64</v>
      </c>
      <c r="P4994" t="s">
        <v>29</v>
      </c>
      <c r="Q4994">
        <v>22</v>
      </c>
      <c r="R4994" t="s">
        <v>21</v>
      </c>
      <c r="S4994">
        <v>2016</v>
      </c>
      <c r="T4994" t="s">
        <v>22</v>
      </c>
      <c r="U4994" s="15">
        <v>3.1</v>
      </c>
      <c r="V4994" s="15">
        <v>1</v>
      </c>
      <c r="W4994" t="s">
        <v>32</v>
      </c>
    </row>
    <row r="4995" spans="1:23">
      <c r="A4995" t="s">
        <v>5040</v>
      </c>
      <c r="B4995">
        <v>19.05452</v>
      </c>
      <c r="C4995" s="15">
        <v>72.815813000000006</v>
      </c>
      <c r="D4995" s="2" t="s">
        <v>9981</v>
      </c>
      <c r="E4995" s="14" t="s">
        <v>5079</v>
      </c>
      <c r="F4995" s="14" t="e" vm="11">
        <v>#VALUE!</v>
      </c>
      <c r="G4995" s="2" t="str">
        <f>_xlfn.XLOOKUP(E4995,missing_cities!$Q$2:$Q$56,missing_cities!$R$2:$R$56,"Not Found",0)</f>
        <v>India</v>
      </c>
      <c r="H4995" t="str">
        <f>_xlfn.XLOOKUP(E4995,missing_cities!$Q$2:$Q$56,missing_cities!$S$2:$S$56,"Not Found",0)</f>
        <v>Asia</v>
      </c>
      <c r="I4995" t="s">
        <v>3449</v>
      </c>
      <c r="J4995" s="15">
        <v>0.2</v>
      </c>
      <c r="K4995" s="1">
        <v>45862</v>
      </c>
      <c r="L4995" s="15" t="str">
        <f t="shared" ref="L4995:L5001" si="156">IF(ISNUMBER(SEARCH("-",K4995)),K4995,"9.00-21.00")</f>
        <v>9.00-21.00</v>
      </c>
      <c r="M4995" s="16">
        <f t="shared" ref="M4995:M5001" si="157">IF(ISNUMBER(SEARCH("-", L4995)), TEXT(RIGHT(L4995, LEN(L4995) - FIND("-", L4995)), "0.00") - TEXT(LEFT(L4995, FIND("-", L4995)-1), "0.00"), "")</f>
        <v>12</v>
      </c>
      <c r="N4995" s="15">
        <v>6.22</v>
      </c>
      <c r="O4995" s="15">
        <v>34</v>
      </c>
      <c r="P4995" t="s">
        <v>29</v>
      </c>
      <c r="Q4995">
        <v>150</v>
      </c>
      <c r="R4995" t="s">
        <v>48</v>
      </c>
      <c r="S4995">
        <v>2020</v>
      </c>
      <c r="T4995" t="s">
        <v>22</v>
      </c>
      <c r="U4995" s="15">
        <v>4.0999999999999996</v>
      </c>
      <c r="V4995" s="15">
        <v>9</v>
      </c>
      <c r="W4995" t="s">
        <v>23</v>
      </c>
    </row>
    <row r="4996" spans="1:23">
      <c r="A4996" t="s">
        <v>5041</v>
      </c>
      <c r="B4996">
        <v>-33.893219999999999</v>
      </c>
      <c r="C4996" s="15">
        <v>151.35974100000001</v>
      </c>
      <c r="D4996" s="2" t="s">
        <v>9982</v>
      </c>
      <c r="E4996" s="14" t="s">
        <v>5069</v>
      </c>
      <c r="F4996" s="14" t="e" vm="8">
        <v>#VALUE!</v>
      </c>
      <c r="G4996" s="2" t="str">
        <f>_xlfn.XLOOKUP(E4996,missing_cities!$Q$2:$Q$56,missing_cities!$R$2:$R$56,"Not Found",0)</f>
        <v>Australia</v>
      </c>
      <c r="H4996" t="str">
        <f>_xlfn.XLOOKUP(E4996,missing_cities!$Q$2:$Q$56,missing_cities!$S$2:$S$56,"Not Found",0)</f>
        <v>Australia</v>
      </c>
      <c r="I4996" t="s">
        <v>3449</v>
      </c>
      <c r="J4996" s="15">
        <v>0.35</v>
      </c>
      <c r="K4996" t="s">
        <v>19</v>
      </c>
      <c r="L4996" s="15" t="str">
        <f t="shared" si="156"/>
        <v>9:00-18:00</v>
      </c>
      <c r="M4996" s="16">
        <f t="shared" si="157"/>
        <v>0.37</v>
      </c>
      <c r="N4996" s="15">
        <v>2.15</v>
      </c>
      <c r="O4996" s="15">
        <v>18</v>
      </c>
      <c r="P4996" t="s">
        <v>25</v>
      </c>
      <c r="Q4996">
        <v>150</v>
      </c>
      <c r="R4996" t="s">
        <v>37</v>
      </c>
      <c r="S4996">
        <v>2012</v>
      </c>
      <c r="T4996" t="s">
        <v>22</v>
      </c>
      <c r="U4996" s="15">
        <v>4</v>
      </c>
      <c r="V4996" s="15">
        <v>4</v>
      </c>
      <c r="W4996" t="s">
        <v>27</v>
      </c>
    </row>
    <row r="4997" spans="1:23">
      <c r="A4997" t="s">
        <v>5042</v>
      </c>
      <c r="B4997">
        <v>53.747796999999998</v>
      </c>
      <c r="C4997" s="15">
        <v>-13.057793999999999</v>
      </c>
      <c r="D4997" s="2" t="s">
        <v>9983</v>
      </c>
      <c r="E4997" s="14" t="str">
        <f>_xlfn.XLOOKUP(C4997,missing_cities!B:B,missing_cities!C:C,"Not Found",0)</f>
        <v>Error</v>
      </c>
      <c r="F4997" s="14" t="s">
        <v>9987</v>
      </c>
      <c r="G4997" s="2" t="str">
        <f>_xlfn.XLOOKUP(E4997,missing_cities!$Q$2:$Q$56,missing_cities!$R$2:$R$56,"Not Found",0)</f>
        <v>Error</v>
      </c>
      <c r="H4997" t="str">
        <f>_xlfn.XLOOKUP(E4997,missing_cities!$Q$2:$Q$56,missing_cities!$S$2:$S$56,"Not Found",0)</f>
        <v>Error</v>
      </c>
      <c r="I4997" t="s">
        <v>3449</v>
      </c>
      <c r="J4997" s="15">
        <v>0.43</v>
      </c>
      <c r="K4997" s="1">
        <v>45862</v>
      </c>
      <c r="L4997" s="15" t="str">
        <f t="shared" si="156"/>
        <v>9.00-21.00</v>
      </c>
      <c r="M4997" s="16">
        <f t="shared" si="157"/>
        <v>12</v>
      </c>
      <c r="N4997" s="15">
        <v>4.3600000000000003</v>
      </c>
      <c r="O4997" s="15">
        <v>35</v>
      </c>
      <c r="P4997" t="s">
        <v>20</v>
      </c>
      <c r="Q4997">
        <v>150</v>
      </c>
      <c r="R4997" t="s">
        <v>37</v>
      </c>
      <c r="S4997">
        <v>2013</v>
      </c>
      <c r="T4997" t="s">
        <v>22</v>
      </c>
      <c r="U4997" s="15">
        <v>3.3</v>
      </c>
      <c r="V4997" s="15">
        <v>8</v>
      </c>
      <c r="W4997" t="s">
        <v>32</v>
      </c>
    </row>
    <row r="4998" spans="1:23">
      <c r="A4998" t="s">
        <v>5043</v>
      </c>
      <c r="B4998">
        <v>13.701511</v>
      </c>
      <c r="C4998" s="15">
        <v>100.415226</v>
      </c>
      <c r="D4998" s="2" t="s">
        <v>5231</v>
      </c>
      <c r="E4998" s="14" t="s">
        <v>5059</v>
      </c>
      <c r="F4998" s="14" t="e" vm="4">
        <v>#VALUE!</v>
      </c>
      <c r="G4998" s="2" t="str">
        <f>_xlfn.XLOOKUP(E4998,missing_cities!$Q$2:$Q$56,missing_cities!$R$2:$R$56,"Not Found",0)</f>
        <v>Thailand</v>
      </c>
      <c r="H4998" t="str">
        <f>_xlfn.XLOOKUP(E4998,missing_cities!$Q$2:$Q$56,missing_cities!$S$2:$S$56,"Not Found",0)</f>
        <v>Asia</v>
      </c>
      <c r="I4998" t="s">
        <v>3449</v>
      </c>
      <c r="J4998" s="15">
        <v>0.39</v>
      </c>
      <c r="K4998" s="1">
        <v>45862</v>
      </c>
      <c r="L4998" s="15" t="str">
        <f t="shared" si="156"/>
        <v>9.00-21.00</v>
      </c>
      <c r="M4998" s="16">
        <f t="shared" si="157"/>
        <v>12</v>
      </c>
      <c r="N4998" s="15">
        <v>6.34</v>
      </c>
      <c r="O4998" s="15">
        <v>28</v>
      </c>
      <c r="P4998" t="s">
        <v>25</v>
      </c>
      <c r="Q4998">
        <v>350</v>
      </c>
      <c r="R4998" t="s">
        <v>37</v>
      </c>
      <c r="S4998">
        <v>2017</v>
      </c>
      <c r="T4998" t="s">
        <v>31</v>
      </c>
      <c r="U4998" s="15">
        <v>3.7</v>
      </c>
      <c r="V4998" s="15">
        <v>5</v>
      </c>
      <c r="W4998" t="s">
        <v>32</v>
      </c>
    </row>
    <row r="4999" spans="1:23">
      <c r="A4999" t="s">
        <v>5044</v>
      </c>
      <c r="B4999">
        <v>52.406920999999997</v>
      </c>
      <c r="C4999" s="15">
        <v>13.441112</v>
      </c>
      <c r="D4999" s="2" t="s">
        <v>9984</v>
      </c>
      <c r="E4999" s="14" t="s">
        <v>5057</v>
      </c>
      <c r="F4999" s="14" t="e" vm="3">
        <v>#VALUE!</v>
      </c>
      <c r="G4999" s="2" t="str">
        <f>_xlfn.XLOOKUP(E4999,missing_cities!$Q$2:$Q$56,missing_cities!$R$2:$R$56,"Not Found",0)</f>
        <v>Germany</v>
      </c>
      <c r="H4999" t="str">
        <f>_xlfn.XLOOKUP(E4999,missing_cities!$Q$2:$Q$56,missing_cities!$S$2:$S$56,"Not Found",0)</f>
        <v>Europe</v>
      </c>
      <c r="I4999" t="s">
        <v>3449</v>
      </c>
      <c r="J4999" s="15">
        <v>0.31</v>
      </c>
      <c r="K4999" t="s">
        <v>19</v>
      </c>
      <c r="L4999" s="15" t="str">
        <f t="shared" si="156"/>
        <v>9:00-18:00</v>
      </c>
      <c r="M4999" s="16">
        <f t="shared" si="157"/>
        <v>0.37</v>
      </c>
      <c r="N4999" s="15">
        <v>6.05</v>
      </c>
      <c r="O4999" s="15">
        <v>67</v>
      </c>
      <c r="P4999" t="s">
        <v>39</v>
      </c>
      <c r="Q4999">
        <v>50</v>
      </c>
      <c r="R4999" t="s">
        <v>48</v>
      </c>
      <c r="S4999">
        <v>2014</v>
      </c>
      <c r="T4999" t="s">
        <v>22</v>
      </c>
      <c r="U4999" s="15">
        <v>3.4</v>
      </c>
      <c r="V4999" s="15">
        <v>3</v>
      </c>
      <c r="W4999" t="s">
        <v>23</v>
      </c>
    </row>
    <row r="5000" spans="1:23">
      <c r="A5000" t="s">
        <v>5045</v>
      </c>
      <c r="B5000">
        <v>41.882499000000003</v>
      </c>
      <c r="C5000" s="15">
        <v>-87.662550999999993</v>
      </c>
      <c r="D5000" s="2" t="s">
        <v>9985</v>
      </c>
      <c r="E5000" s="14" t="s">
        <v>5065</v>
      </c>
      <c r="F5000" s="14" t="e" vm="5">
        <v>#VALUE!</v>
      </c>
      <c r="G5000" s="2" t="str">
        <f>_xlfn.XLOOKUP(E5000,missing_cities!$Q$2:$Q$56,missing_cities!$R$2:$R$56,"Not Found",0)</f>
        <v>United States</v>
      </c>
      <c r="H5000" t="str">
        <f>_xlfn.XLOOKUP(E5000,missing_cities!$Q$2:$Q$56,missing_cities!$S$2:$S$56,"Not Found",0)</f>
        <v>North America</v>
      </c>
      <c r="I5000" t="s">
        <v>3449</v>
      </c>
      <c r="J5000" s="15">
        <v>0.2</v>
      </c>
      <c r="K5000" t="s">
        <v>34</v>
      </c>
      <c r="L5000" s="15" t="str">
        <f t="shared" si="156"/>
        <v>6:00-22:00</v>
      </c>
      <c r="M5000" s="16">
        <f t="shared" si="157"/>
        <v>0.67</v>
      </c>
      <c r="N5000" s="15">
        <v>13.27</v>
      </c>
      <c r="O5000" s="15">
        <v>89</v>
      </c>
      <c r="P5000" t="s">
        <v>25</v>
      </c>
      <c r="Q5000">
        <v>150</v>
      </c>
      <c r="R5000" t="s">
        <v>42</v>
      </c>
      <c r="S5000">
        <v>2015</v>
      </c>
      <c r="T5000" t="s">
        <v>22</v>
      </c>
      <c r="U5000" s="15">
        <v>3.6</v>
      </c>
      <c r="V5000" s="15">
        <v>3</v>
      </c>
      <c r="W5000" t="s">
        <v>23</v>
      </c>
    </row>
    <row r="5001" spans="1:23">
      <c r="A5001" t="s">
        <v>5046</v>
      </c>
      <c r="B5001">
        <v>25.398405</v>
      </c>
      <c r="C5001" s="15">
        <v>55.295233000000003</v>
      </c>
      <c r="D5001" s="2" t="s">
        <v>9986</v>
      </c>
      <c r="E5001" s="14" t="s">
        <v>5076</v>
      </c>
      <c r="F5001" s="14" t="e" vm="10">
        <v>#VALUE!</v>
      </c>
      <c r="G5001" s="2" t="str">
        <f>_xlfn.XLOOKUP(E5001,missing_cities!$Q$2:$Q$56,missing_cities!$R$2:$R$56,"Not Found",0)</f>
        <v>United Arab Emirates</v>
      </c>
      <c r="H5001" t="str">
        <f>_xlfn.XLOOKUP(E5001,missing_cities!$Q$2:$Q$56,missing_cities!$S$2:$S$56,"Not Found",0)</f>
        <v>Asia</v>
      </c>
      <c r="I5001" t="s">
        <v>3449</v>
      </c>
      <c r="J5001" s="15">
        <v>0.19</v>
      </c>
      <c r="K5001" t="s">
        <v>19</v>
      </c>
      <c r="L5001" s="15" t="str">
        <f t="shared" si="156"/>
        <v>9:00-18:00</v>
      </c>
      <c r="M5001" s="16">
        <f t="shared" si="157"/>
        <v>0.37</v>
      </c>
      <c r="N5001" s="15">
        <v>4.03</v>
      </c>
      <c r="O5001" s="15">
        <v>44</v>
      </c>
      <c r="P5001" t="s">
        <v>25</v>
      </c>
      <c r="Q5001">
        <v>150</v>
      </c>
      <c r="R5001" t="s">
        <v>40</v>
      </c>
      <c r="S5001">
        <v>2016</v>
      </c>
      <c r="T5001" t="s">
        <v>22</v>
      </c>
      <c r="U5001" s="15">
        <v>4.7</v>
      </c>
      <c r="V5001" s="15">
        <v>3</v>
      </c>
      <c r="W5001" t="s">
        <v>32</v>
      </c>
    </row>
  </sheetData>
  <autoFilter ref="A1:W1" xr:uid="{8DA1F074-F059-4977-9E89-18B27A2057D2}"/>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D0BDA-47D7-404A-828B-1E9C4A4BB96A}">
  <dimension ref="A1:S501"/>
  <sheetViews>
    <sheetView topLeftCell="I20" zoomScale="235" zoomScaleNormal="235" workbookViewId="0">
      <selection activeCell="L39" sqref="L39"/>
    </sheetView>
  </sheetViews>
  <sheetFormatPr defaultRowHeight="15.75"/>
  <cols>
    <col min="9" max="9" width="16.875" customWidth="1"/>
    <col min="16" max="16" width="0.5" customWidth="1"/>
    <col min="17" max="17" width="61.75" customWidth="1"/>
    <col min="18" max="18" width="23.25" bestFit="1" customWidth="1"/>
    <col min="19" max="19" width="17.875" customWidth="1"/>
  </cols>
  <sheetData>
    <row r="1" spans="1:19">
      <c r="A1" t="s">
        <v>10027</v>
      </c>
      <c r="B1" t="s">
        <v>10028</v>
      </c>
      <c r="C1" s="2" t="s">
        <v>5047</v>
      </c>
      <c r="D1" t="s">
        <v>5054</v>
      </c>
      <c r="I1" t="s">
        <v>10076</v>
      </c>
      <c r="J1" t="s">
        <v>10077</v>
      </c>
      <c r="Q1" s="5" t="s">
        <v>5047</v>
      </c>
      <c r="R1" s="6" t="s">
        <v>5048</v>
      </c>
      <c r="S1" s="7" t="s">
        <v>10078</v>
      </c>
    </row>
    <row r="2" spans="1:19">
      <c r="A2">
        <v>19.944110999999999</v>
      </c>
      <c r="B2">
        <v>26.228083000000002</v>
      </c>
      <c r="D2" t="s">
        <v>10029</v>
      </c>
      <c r="I2" s="4" t="s">
        <v>5059</v>
      </c>
      <c r="Q2" s="8" t="s">
        <v>5059</v>
      </c>
      <c r="R2" s="8" t="s">
        <v>10079</v>
      </c>
      <c r="S2" s="9" t="s">
        <v>10080</v>
      </c>
    </row>
    <row r="3" spans="1:19">
      <c r="A3">
        <v>-52.343694999999997</v>
      </c>
      <c r="B3">
        <v>-47.887827999999999</v>
      </c>
      <c r="C3" s="2" t="s">
        <v>9987</v>
      </c>
      <c r="I3" s="4" t="s">
        <v>5071</v>
      </c>
      <c r="Q3" s="10" t="s">
        <v>5071</v>
      </c>
      <c r="R3" s="10" t="s">
        <v>10081</v>
      </c>
      <c r="S3" s="11" t="s">
        <v>10080</v>
      </c>
    </row>
    <row r="4" spans="1:19">
      <c r="A4">
        <v>68.997157000000001</v>
      </c>
      <c r="B4">
        <v>173.39668399999999</v>
      </c>
      <c r="D4" t="s">
        <v>10030</v>
      </c>
      <c r="I4" s="4" t="s">
        <v>5057</v>
      </c>
      <c r="Q4" s="8" t="s">
        <v>5057</v>
      </c>
      <c r="R4" s="8" t="s">
        <v>10082</v>
      </c>
      <c r="S4" s="9" t="s">
        <v>10083</v>
      </c>
    </row>
    <row r="5" spans="1:19">
      <c r="A5">
        <v>34.909016000000001</v>
      </c>
      <c r="B5">
        <v>103.164075</v>
      </c>
      <c r="C5" s="2" t="s">
        <v>9988</v>
      </c>
      <c r="D5" t="s">
        <v>10031</v>
      </c>
      <c r="I5" s="4" t="s">
        <v>5085</v>
      </c>
      <c r="Q5" s="10" t="s">
        <v>5085</v>
      </c>
      <c r="R5" s="10" t="s">
        <v>10084</v>
      </c>
      <c r="S5" s="11" t="s">
        <v>10085</v>
      </c>
    </row>
    <row r="6" spans="1:19">
      <c r="A6">
        <v>32.988858999999998</v>
      </c>
      <c r="B6">
        <v>32.234935999999998</v>
      </c>
      <c r="C6" s="2" t="s">
        <v>9987</v>
      </c>
      <c r="I6" s="4" t="s">
        <v>5065</v>
      </c>
      <c r="Q6" s="8" t="s">
        <v>5065</v>
      </c>
      <c r="R6" s="8" t="s">
        <v>10086</v>
      </c>
      <c r="S6" s="9" t="s">
        <v>10087</v>
      </c>
    </row>
    <row r="7" spans="1:19">
      <c r="A7">
        <v>-50.498252999999998</v>
      </c>
      <c r="B7">
        <v>-91.137594000000007</v>
      </c>
      <c r="C7" s="2" t="s">
        <v>9987</v>
      </c>
      <c r="I7" s="4" t="s">
        <v>5076</v>
      </c>
      <c r="Q7" s="10" t="s">
        <v>5076</v>
      </c>
      <c r="R7" s="10" t="s">
        <v>10088</v>
      </c>
      <c r="S7" s="11" t="s">
        <v>10080</v>
      </c>
    </row>
    <row r="8" spans="1:19">
      <c r="A8">
        <v>46.166127000000003</v>
      </c>
      <c r="B8">
        <v>-87.073986000000005</v>
      </c>
      <c r="D8" t="s">
        <v>10032</v>
      </c>
      <c r="I8" s="4" t="s">
        <v>5111</v>
      </c>
      <c r="Q8" s="8" t="s">
        <v>5111</v>
      </c>
      <c r="R8" s="8" t="s">
        <v>10086</v>
      </c>
      <c r="S8" s="9" t="s">
        <v>10087</v>
      </c>
    </row>
    <row r="9" spans="1:19">
      <c r="A9">
        <v>69.714552999999995</v>
      </c>
      <c r="B9">
        <v>92.357163</v>
      </c>
      <c r="D9" t="s">
        <v>10030</v>
      </c>
      <c r="I9" s="4" t="s">
        <v>5119</v>
      </c>
      <c r="Q9" s="10" t="s">
        <v>5119</v>
      </c>
      <c r="R9" s="10" t="s">
        <v>10089</v>
      </c>
      <c r="S9" s="11" t="s">
        <v>10087</v>
      </c>
    </row>
    <row r="10" spans="1:19">
      <c r="A10">
        <v>38.12088</v>
      </c>
      <c r="B10">
        <v>115.97817000000001</v>
      </c>
      <c r="C10" s="2" t="s">
        <v>9989</v>
      </c>
      <c r="D10" t="s">
        <v>10031</v>
      </c>
      <c r="I10" s="4" t="s">
        <v>5052</v>
      </c>
      <c r="Q10" s="8" t="s">
        <v>5052</v>
      </c>
      <c r="R10" s="8" t="s">
        <v>10090</v>
      </c>
      <c r="S10" s="9" t="s">
        <v>10083</v>
      </c>
    </row>
    <row r="11" spans="1:19">
      <c r="A11">
        <v>81.886622000000003</v>
      </c>
      <c r="B11">
        <v>-43.849634999999999</v>
      </c>
      <c r="D11" t="s">
        <v>10033</v>
      </c>
      <c r="I11" s="4" t="s">
        <v>5079</v>
      </c>
      <c r="Q11" s="10" t="s">
        <v>5079</v>
      </c>
      <c r="R11" s="10" t="s">
        <v>10091</v>
      </c>
      <c r="S11" s="11" t="s">
        <v>10080</v>
      </c>
    </row>
    <row r="12" spans="1:19">
      <c r="A12">
        <v>-86.599320000000006</v>
      </c>
      <c r="B12">
        <v>-161.13175100000001</v>
      </c>
      <c r="C12" s="2" t="s">
        <v>9990</v>
      </c>
      <c r="I12" s="4" t="s">
        <v>5067</v>
      </c>
      <c r="Q12" s="8" t="s">
        <v>5067</v>
      </c>
      <c r="R12" s="8" t="s">
        <v>10092</v>
      </c>
      <c r="S12" s="9" t="s">
        <v>10093</v>
      </c>
    </row>
    <row r="13" spans="1:19">
      <c r="A13">
        <v>38.047158000000003</v>
      </c>
      <c r="B13">
        <v>-123.505751</v>
      </c>
      <c r="C13" s="2" t="s">
        <v>9987</v>
      </c>
      <c r="I13" s="4" t="s">
        <v>5061</v>
      </c>
      <c r="Q13" s="10" t="s">
        <v>5061</v>
      </c>
      <c r="R13" s="10" t="s">
        <v>10086</v>
      </c>
      <c r="S13" s="11" t="s">
        <v>10087</v>
      </c>
    </row>
    <row r="14" spans="1:19">
      <c r="A14">
        <v>53.587488999999998</v>
      </c>
      <c r="B14">
        <v>29.812446999999999</v>
      </c>
      <c r="C14" s="2" t="s">
        <v>9991</v>
      </c>
      <c r="D14" t="s">
        <v>10034</v>
      </c>
      <c r="I14" s="4" t="s">
        <v>5063</v>
      </c>
      <c r="Q14" s="8" t="s">
        <v>5063</v>
      </c>
      <c r="R14" s="8" t="s">
        <v>10094</v>
      </c>
      <c r="S14" s="9" t="s">
        <v>10080</v>
      </c>
    </row>
    <row r="15" spans="1:19">
      <c r="A15">
        <v>-34.439497000000003</v>
      </c>
      <c r="B15">
        <v>-100.76587000000001</v>
      </c>
      <c r="C15" s="2" t="s">
        <v>9987</v>
      </c>
      <c r="I15" s="4" t="s">
        <v>5069</v>
      </c>
      <c r="Q15" s="10" t="s">
        <v>5069</v>
      </c>
      <c r="R15" s="10" t="s">
        <v>10095</v>
      </c>
      <c r="S15" s="11" t="s">
        <v>10095</v>
      </c>
    </row>
    <row r="16" spans="1:19">
      <c r="A16">
        <v>75.525966999999994</v>
      </c>
      <c r="B16">
        <v>13.354647999999999</v>
      </c>
      <c r="C16" s="2" t="s">
        <v>9987</v>
      </c>
      <c r="I16" s="4" t="s">
        <v>5050</v>
      </c>
      <c r="Q16" s="8" t="s">
        <v>5050</v>
      </c>
      <c r="R16" s="8" t="s">
        <v>10096</v>
      </c>
      <c r="S16" s="9" t="s">
        <v>10087</v>
      </c>
    </row>
    <row r="17" spans="1:19">
      <c r="A17">
        <v>20.755407999999999</v>
      </c>
      <c r="B17">
        <v>102.61065000000001</v>
      </c>
      <c r="D17" t="s">
        <v>10035</v>
      </c>
      <c r="I17" s="4" t="s">
        <v>10024</v>
      </c>
      <c r="Q17" s="10" t="s">
        <v>10024</v>
      </c>
      <c r="R17" s="10" t="s">
        <v>10097</v>
      </c>
      <c r="S17" s="11" t="s">
        <v>10097</v>
      </c>
    </row>
    <row r="18" spans="1:19">
      <c r="A18">
        <v>27.853342999999999</v>
      </c>
      <c r="B18">
        <v>147.66514799999999</v>
      </c>
      <c r="C18" s="2" t="s">
        <v>9987</v>
      </c>
      <c r="I18" s="4" t="s">
        <v>10001</v>
      </c>
      <c r="Q18" s="8" t="s">
        <v>10001</v>
      </c>
      <c r="R18" s="8" t="s">
        <v>10097</v>
      </c>
      <c r="S18" s="9" t="s">
        <v>10097</v>
      </c>
    </row>
    <row r="19" spans="1:19">
      <c r="A19">
        <v>-80.166123999999996</v>
      </c>
      <c r="B19">
        <v>73.697969000000001</v>
      </c>
      <c r="C19" s="2" t="s">
        <v>9987</v>
      </c>
      <c r="I19" s="4" t="s">
        <v>9998</v>
      </c>
      <c r="Q19" s="10" t="s">
        <v>9998</v>
      </c>
      <c r="R19" s="10" t="s">
        <v>10098</v>
      </c>
      <c r="S19" s="11" t="s">
        <v>10085</v>
      </c>
    </row>
    <row r="20" spans="1:19">
      <c r="A20">
        <v>-50.521439000000001</v>
      </c>
      <c r="B20">
        <v>78.744472999999999</v>
      </c>
      <c r="C20" s="2" t="s">
        <v>9987</v>
      </c>
      <c r="I20" s="4" t="s">
        <v>10026</v>
      </c>
      <c r="Q20" s="8" t="s">
        <v>10026</v>
      </c>
      <c r="R20" s="8" t="s">
        <v>10096</v>
      </c>
      <c r="S20" s="9" t="s">
        <v>10087</v>
      </c>
    </row>
    <row r="21" spans="1:19">
      <c r="A21">
        <v>68.448106999999993</v>
      </c>
      <c r="B21">
        <v>121.743094</v>
      </c>
      <c r="D21" t="s">
        <v>10030</v>
      </c>
      <c r="I21" s="4" t="s">
        <v>10011</v>
      </c>
      <c r="Q21" s="10" t="s">
        <v>10011</v>
      </c>
      <c r="R21" s="10" t="s">
        <v>10095</v>
      </c>
      <c r="S21" s="11" t="s">
        <v>10095</v>
      </c>
    </row>
    <row r="22" spans="1:19">
      <c r="A22">
        <v>-54.546380999999997</v>
      </c>
      <c r="B22">
        <v>-166.28205299999999</v>
      </c>
      <c r="C22" s="2" t="s">
        <v>9987</v>
      </c>
      <c r="I22" s="4" t="s">
        <v>9991</v>
      </c>
      <c r="Q22" s="8" t="s">
        <v>9991</v>
      </c>
      <c r="R22" s="8" t="s">
        <v>10099</v>
      </c>
      <c r="S22" s="9" t="s">
        <v>10097</v>
      </c>
    </row>
    <row r="23" spans="1:19">
      <c r="A23">
        <v>-22.883203999999999</v>
      </c>
      <c r="B23">
        <v>140.494732</v>
      </c>
      <c r="D23" t="s">
        <v>10036</v>
      </c>
      <c r="I23" s="4" t="s">
        <v>9999</v>
      </c>
      <c r="Q23" s="10" t="s">
        <v>9999</v>
      </c>
      <c r="R23" s="10" t="s">
        <v>10092</v>
      </c>
      <c r="S23" s="11" t="s">
        <v>10093</v>
      </c>
    </row>
    <row r="24" spans="1:19">
      <c r="A24">
        <v>59.032387</v>
      </c>
      <c r="B24">
        <v>52.728014999999999</v>
      </c>
      <c r="D24" t="s">
        <v>10030</v>
      </c>
      <c r="I24" s="4" t="s">
        <v>10008</v>
      </c>
      <c r="Q24" s="8" t="s">
        <v>10008</v>
      </c>
      <c r="R24" s="8" t="s">
        <v>10099</v>
      </c>
      <c r="S24" s="9" t="s">
        <v>10097</v>
      </c>
    </row>
    <row r="25" spans="1:19">
      <c r="A25">
        <v>48.958368999999998</v>
      </c>
      <c r="B25">
        <v>54.050978000000001</v>
      </c>
      <c r="D25" t="s">
        <v>10037</v>
      </c>
      <c r="I25" s="4" t="s">
        <v>9987</v>
      </c>
      <c r="Q25" s="10" t="s">
        <v>9987</v>
      </c>
      <c r="R25" s="10" t="s">
        <v>9987</v>
      </c>
      <c r="S25" s="11" t="s">
        <v>9987</v>
      </c>
    </row>
    <row r="26" spans="1:19">
      <c r="A26">
        <v>13.313599999999999</v>
      </c>
      <c r="B26">
        <v>-170.999427</v>
      </c>
      <c r="C26" s="2" t="s">
        <v>9987</v>
      </c>
      <c r="I26" s="4" t="s">
        <v>9989</v>
      </c>
      <c r="Q26" s="8" t="s">
        <v>9989</v>
      </c>
      <c r="R26" s="8" t="s">
        <v>10081</v>
      </c>
      <c r="S26" s="9" t="s">
        <v>10080</v>
      </c>
    </row>
    <row r="27" spans="1:19">
      <c r="A27">
        <v>-65.289390999999995</v>
      </c>
      <c r="B27">
        <v>-166.431613</v>
      </c>
      <c r="C27" s="2" t="s">
        <v>9990</v>
      </c>
      <c r="I27" s="4" t="s">
        <v>10005</v>
      </c>
      <c r="Q27" s="10" t="s">
        <v>10005</v>
      </c>
      <c r="R27" s="10" t="s">
        <v>10097</v>
      </c>
      <c r="S27" s="11" t="s">
        <v>10097</v>
      </c>
    </row>
    <row r="28" spans="1:19">
      <c r="A28">
        <v>36.953116999999999</v>
      </c>
      <c r="B28">
        <v>86.817203000000006</v>
      </c>
      <c r="C28" s="2" t="s">
        <v>9992</v>
      </c>
      <c r="D28" t="s">
        <v>10031</v>
      </c>
      <c r="I28" s="4" t="s">
        <v>10021</v>
      </c>
      <c r="Q28" s="8" t="s">
        <v>10021</v>
      </c>
      <c r="R28" s="8" t="s">
        <v>10081</v>
      </c>
      <c r="S28" s="9" t="s">
        <v>10080</v>
      </c>
    </row>
    <row r="29" spans="1:19">
      <c r="A29">
        <v>-46.565147000000003</v>
      </c>
      <c r="B29">
        <v>71.345476000000005</v>
      </c>
      <c r="C29" s="2" t="s">
        <v>9987</v>
      </c>
      <c r="I29" s="4" t="s">
        <v>10022</v>
      </c>
      <c r="Q29" s="10" t="s">
        <v>10022</v>
      </c>
      <c r="R29" s="10" t="s">
        <v>10081</v>
      </c>
      <c r="S29" s="11" t="s">
        <v>10080</v>
      </c>
    </row>
    <row r="30" spans="1:19">
      <c r="A30">
        <v>-82.853336999999996</v>
      </c>
      <c r="B30">
        <v>-171.87849800000001</v>
      </c>
      <c r="C30" s="2" t="s">
        <v>9990</v>
      </c>
      <c r="I30" s="4" t="s">
        <v>10010</v>
      </c>
      <c r="Q30" s="8" t="s">
        <v>10010</v>
      </c>
      <c r="R30" s="8" t="s">
        <v>10098</v>
      </c>
      <c r="S30" s="9" t="s">
        <v>10085</v>
      </c>
    </row>
    <row r="31" spans="1:19">
      <c r="A31">
        <v>-45.801231999999999</v>
      </c>
      <c r="B31">
        <v>-45.928271000000002</v>
      </c>
      <c r="C31" s="2" t="s">
        <v>9987</v>
      </c>
      <c r="I31" s="4" t="s">
        <v>10007</v>
      </c>
      <c r="Q31" s="10" t="s">
        <v>10007</v>
      </c>
      <c r="R31" s="10" t="s">
        <v>10081</v>
      </c>
      <c r="S31" s="11" t="s">
        <v>10080</v>
      </c>
    </row>
    <row r="32" spans="1:19" ht="31.5">
      <c r="A32">
        <v>-45.063217000000002</v>
      </c>
      <c r="B32">
        <v>25.414375</v>
      </c>
      <c r="C32" s="2" t="s">
        <v>9987</v>
      </c>
      <c r="I32" s="4" t="s">
        <v>9995</v>
      </c>
      <c r="Q32" s="8" t="s">
        <v>9995</v>
      </c>
      <c r="R32" s="8" t="s">
        <v>10100</v>
      </c>
      <c r="S32" s="9" t="s">
        <v>10085</v>
      </c>
    </row>
    <row r="33" spans="1:19">
      <c r="A33">
        <v>23.818487999999999</v>
      </c>
      <c r="B33">
        <v>-148.61160100000001</v>
      </c>
      <c r="C33" s="2" t="s">
        <v>9987</v>
      </c>
      <c r="I33" s="4" t="s">
        <v>9992</v>
      </c>
      <c r="Q33" s="10" t="s">
        <v>9992</v>
      </c>
      <c r="R33" s="10" t="s">
        <v>10081</v>
      </c>
      <c r="S33" s="11" t="s">
        <v>10080</v>
      </c>
    </row>
    <row r="34" spans="1:19">
      <c r="A34">
        <v>-35.227662000000002</v>
      </c>
      <c r="B34">
        <v>112.84277400000001</v>
      </c>
      <c r="C34" s="2" t="s">
        <v>9987</v>
      </c>
      <c r="I34" s="4" t="s">
        <v>10012</v>
      </c>
      <c r="Q34" s="8" t="s">
        <v>10012</v>
      </c>
      <c r="R34" s="8" t="s">
        <v>10084</v>
      </c>
      <c r="S34" s="9" t="s">
        <v>10085</v>
      </c>
    </row>
    <row r="35" spans="1:19">
      <c r="A35">
        <v>-35.633636000000003</v>
      </c>
      <c r="B35">
        <v>36.810200999999999</v>
      </c>
      <c r="C35" s="2" t="s">
        <v>9987</v>
      </c>
      <c r="I35" s="4" t="s">
        <v>10015</v>
      </c>
      <c r="Q35" s="10" t="s">
        <v>10015</v>
      </c>
      <c r="R35" s="10" t="s">
        <v>10112</v>
      </c>
      <c r="S35" s="11" t="s">
        <v>10080</v>
      </c>
    </row>
    <row r="36" spans="1:19">
      <c r="A36">
        <v>-59.872217999999997</v>
      </c>
      <c r="B36">
        <v>-148.04834099999999</v>
      </c>
      <c r="C36" s="2" t="s">
        <v>9987</v>
      </c>
      <c r="I36" s="4" t="s">
        <v>10003</v>
      </c>
      <c r="Q36" s="8" t="s">
        <v>10003</v>
      </c>
      <c r="R36" s="8" t="s">
        <v>10101</v>
      </c>
      <c r="S36" s="9" t="s">
        <v>10080</v>
      </c>
    </row>
    <row r="37" spans="1:19">
      <c r="A37">
        <v>27.002793</v>
      </c>
      <c r="B37">
        <v>-120.55894600000001</v>
      </c>
      <c r="C37" s="2" t="s">
        <v>9987</v>
      </c>
      <c r="I37" s="4" t="s">
        <v>9997</v>
      </c>
      <c r="Q37" s="10" t="s">
        <v>9997</v>
      </c>
      <c r="R37" s="10" t="s">
        <v>10102</v>
      </c>
      <c r="S37" s="11" t="s">
        <v>10083</v>
      </c>
    </row>
    <row r="38" spans="1:19">
      <c r="A38">
        <v>73.388051000000004</v>
      </c>
      <c r="B38">
        <v>20.366689999999998</v>
      </c>
      <c r="C38" s="2" t="s">
        <v>9987</v>
      </c>
      <c r="I38" s="4" t="s">
        <v>10019</v>
      </c>
      <c r="Q38" s="8" t="s">
        <v>10019</v>
      </c>
      <c r="R38" s="8" t="s">
        <v>10084</v>
      </c>
      <c r="S38" s="9" t="s">
        <v>10085</v>
      </c>
    </row>
    <row r="39" spans="1:19">
      <c r="A39">
        <v>-83.623067000000006</v>
      </c>
      <c r="B39">
        <v>-9.8276289999999999</v>
      </c>
      <c r="C39" s="2" t="s">
        <v>9987</v>
      </c>
      <c r="I39" s="4" t="s">
        <v>9994</v>
      </c>
      <c r="Q39" s="10" t="s">
        <v>9994</v>
      </c>
      <c r="R39" s="10" t="s">
        <v>10081</v>
      </c>
      <c r="S39" s="11" t="s">
        <v>10080</v>
      </c>
    </row>
    <row r="40" spans="1:19">
      <c r="A40">
        <v>32.978420999999997</v>
      </c>
      <c r="B40">
        <v>-43.776871999999997</v>
      </c>
      <c r="C40" s="2" t="s">
        <v>9987</v>
      </c>
      <c r="I40" s="4" t="s">
        <v>10004</v>
      </c>
      <c r="Q40" s="8" t="s">
        <v>10004</v>
      </c>
      <c r="R40" s="8" t="s">
        <v>10103</v>
      </c>
      <c r="S40" s="9" t="s">
        <v>10093</v>
      </c>
    </row>
    <row r="41" spans="1:19">
      <c r="A41">
        <v>-50.106558999999997</v>
      </c>
      <c r="B41">
        <v>-155.664376</v>
      </c>
      <c r="C41" s="2" t="s">
        <v>9987</v>
      </c>
      <c r="I41" s="4" t="s">
        <v>10023</v>
      </c>
      <c r="Q41" s="10" t="s">
        <v>10023</v>
      </c>
      <c r="R41" s="10" t="s">
        <v>10084</v>
      </c>
      <c r="S41" s="11" t="s">
        <v>10085</v>
      </c>
    </row>
    <row r="42" spans="1:19">
      <c r="A42">
        <v>-2.3950719999999999</v>
      </c>
      <c r="B42">
        <v>-117.93907299999999</v>
      </c>
      <c r="C42" s="2" t="s">
        <v>9987</v>
      </c>
      <c r="I42" s="4" t="s">
        <v>9990</v>
      </c>
      <c r="Q42" s="8" t="s">
        <v>9990</v>
      </c>
      <c r="R42" s="8" t="s">
        <v>9990</v>
      </c>
      <c r="S42" s="9" t="s">
        <v>9990</v>
      </c>
    </row>
    <row r="43" spans="1:19">
      <c r="A43">
        <v>13.650950999999999</v>
      </c>
      <c r="B43">
        <v>-107.42209</v>
      </c>
      <c r="C43" s="2" t="s">
        <v>9987</v>
      </c>
      <c r="I43" s="4" t="s">
        <v>9993</v>
      </c>
      <c r="Q43" s="10" t="s">
        <v>9993</v>
      </c>
      <c r="R43" s="10" t="s">
        <v>10104</v>
      </c>
      <c r="S43" s="11" t="s">
        <v>10097</v>
      </c>
    </row>
    <row r="44" spans="1:19">
      <c r="A44">
        <v>-46.883234999999999</v>
      </c>
      <c r="B44">
        <v>-90.183888999999994</v>
      </c>
      <c r="C44" s="2" t="s">
        <v>9987</v>
      </c>
      <c r="I44" s="4" t="s">
        <v>10014</v>
      </c>
      <c r="Q44" s="8" t="s">
        <v>10014</v>
      </c>
      <c r="R44" s="8" t="s">
        <v>10104</v>
      </c>
      <c r="S44" s="9" t="s">
        <v>10097</v>
      </c>
    </row>
    <row r="45" spans="1:19">
      <c r="A45">
        <v>24.756145</v>
      </c>
      <c r="B45">
        <v>61.741309000000001</v>
      </c>
      <c r="C45" s="2" t="s">
        <v>9987</v>
      </c>
      <c r="I45" s="4" t="s">
        <v>10009</v>
      </c>
      <c r="Q45" s="10" t="s">
        <v>10009</v>
      </c>
      <c r="R45" s="10" t="s">
        <v>10105</v>
      </c>
      <c r="S45" s="11" t="s">
        <v>10083</v>
      </c>
    </row>
    <row r="46" spans="1:19">
      <c r="A46">
        <v>-54.301943000000001</v>
      </c>
      <c r="B46">
        <v>-59.990983999999997</v>
      </c>
      <c r="C46" s="2" t="s">
        <v>9987</v>
      </c>
      <c r="I46" s="4" t="s">
        <v>9996</v>
      </c>
      <c r="Q46" s="8" t="s">
        <v>9996</v>
      </c>
      <c r="R46" s="8" t="s">
        <v>10096</v>
      </c>
      <c r="S46" s="9" t="s">
        <v>10087</v>
      </c>
    </row>
    <row r="47" spans="1:19">
      <c r="A47">
        <v>-9.1928870000000007</v>
      </c>
      <c r="B47">
        <v>130.96374599999999</v>
      </c>
      <c r="C47" s="2" t="s">
        <v>9990</v>
      </c>
      <c r="I47" s="4" t="s">
        <v>10017</v>
      </c>
      <c r="Q47" s="10" t="s">
        <v>10017</v>
      </c>
      <c r="R47" s="10" t="s">
        <v>10106</v>
      </c>
      <c r="S47" s="11" t="s">
        <v>10093</v>
      </c>
    </row>
    <row r="48" spans="1:19">
      <c r="A48">
        <v>-40.297221</v>
      </c>
      <c r="B48">
        <v>-51.391022999999997</v>
      </c>
      <c r="C48" s="2" t="s">
        <v>9987</v>
      </c>
      <c r="I48" s="4" t="s">
        <v>10025</v>
      </c>
      <c r="Q48" s="8" t="s">
        <v>10025</v>
      </c>
      <c r="R48" s="8" t="s">
        <v>10107</v>
      </c>
      <c r="S48" s="9" t="s">
        <v>10080</v>
      </c>
    </row>
    <row r="49" spans="1:19">
      <c r="A49">
        <v>35.505384999999997</v>
      </c>
      <c r="B49">
        <v>35.107309000000001</v>
      </c>
      <c r="C49" s="2" t="s">
        <v>9987</v>
      </c>
      <c r="I49" s="4" t="s">
        <v>10018</v>
      </c>
      <c r="Q49" s="10" t="s">
        <v>10018</v>
      </c>
      <c r="R49" s="10" t="s">
        <v>10096</v>
      </c>
      <c r="S49" s="11" t="s">
        <v>10087</v>
      </c>
    </row>
    <row r="50" spans="1:19">
      <c r="A50">
        <v>-57.701684999999998</v>
      </c>
      <c r="B50">
        <v>122.42197400000001</v>
      </c>
      <c r="C50" s="2" t="s">
        <v>9987</v>
      </c>
      <c r="I50" s="4" t="s">
        <v>10013</v>
      </c>
      <c r="Q50" s="8" t="s">
        <v>10013</v>
      </c>
      <c r="R50" s="8" t="s">
        <v>10086</v>
      </c>
      <c r="S50" s="9" t="s">
        <v>10087</v>
      </c>
    </row>
    <row r="51" spans="1:19">
      <c r="A51">
        <v>81.222294000000005</v>
      </c>
      <c r="B51">
        <v>35.443129999999996</v>
      </c>
      <c r="C51" s="2" t="s">
        <v>9987</v>
      </c>
      <c r="I51" s="4" t="s">
        <v>10000</v>
      </c>
      <c r="Q51" s="10" t="s">
        <v>10000</v>
      </c>
      <c r="R51" s="10" t="s">
        <v>10092</v>
      </c>
      <c r="S51" s="11" t="s">
        <v>10093</v>
      </c>
    </row>
    <row r="52" spans="1:19">
      <c r="A52">
        <v>-9.0359789999999993</v>
      </c>
      <c r="B52">
        <v>85.542556000000005</v>
      </c>
      <c r="C52" s="2" t="s">
        <v>9987</v>
      </c>
      <c r="I52" s="4" t="s">
        <v>10002</v>
      </c>
      <c r="Q52" s="8" t="s">
        <v>10002</v>
      </c>
      <c r="R52" s="8" t="s">
        <v>10108</v>
      </c>
      <c r="S52" s="9" t="s">
        <v>10083</v>
      </c>
    </row>
    <row r="53" spans="1:19">
      <c r="A53">
        <v>-37.190364000000002</v>
      </c>
      <c r="B53">
        <v>21.155325000000001</v>
      </c>
      <c r="C53" s="2" t="s">
        <v>9987</v>
      </c>
      <c r="I53" s="4" t="s">
        <v>10006</v>
      </c>
      <c r="Q53" s="10" t="s">
        <v>10006</v>
      </c>
      <c r="R53" s="10" t="s">
        <v>10109</v>
      </c>
      <c r="S53" s="11" t="s">
        <v>10085</v>
      </c>
    </row>
    <row r="54" spans="1:19">
      <c r="A54">
        <v>-15.797864000000001</v>
      </c>
      <c r="B54">
        <v>129.08644100000001</v>
      </c>
      <c r="D54" t="s">
        <v>10036</v>
      </c>
      <c r="I54" s="4" t="s">
        <v>10016</v>
      </c>
      <c r="Q54" s="8" t="s">
        <v>10016</v>
      </c>
      <c r="R54" s="8" t="s">
        <v>10081</v>
      </c>
      <c r="S54" s="9" t="s">
        <v>10080</v>
      </c>
    </row>
    <row r="55" spans="1:19">
      <c r="A55">
        <v>-87.862195999999997</v>
      </c>
      <c r="B55">
        <v>121.52312999999999</v>
      </c>
      <c r="C55" s="2" t="s">
        <v>9990</v>
      </c>
      <c r="I55" s="4" t="s">
        <v>10020</v>
      </c>
      <c r="Q55" s="10" t="s">
        <v>10020</v>
      </c>
      <c r="R55" s="10" t="s">
        <v>10096</v>
      </c>
      <c r="S55" s="11" t="s">
        <v>10087</v>
      </c>
    </row>
    <row r="56" spans="1:19">
      <c r="A56">
        <v>-70.600353999999996</v>
      </c>
      <c r="B56">
        <v>-51.379576</v>
      </c>
      <c r="C56" s="2" t="s">
        <v>9987</v>
      </c>
      <c r="I56" s="4" t="s">
        <v>9988</v>
      </c>
      <c r="Q56" s="12" t="s">
        <v>9988</v>
      </c>
      <c r="R56" s="12" t="s">
        <v>10081</v>
      </c>
      <c r="S56" s="13" t="s">
        <v>10080</v>
      </c>
    </row>
    <row r="57" spans="1:19">
      <c r="A57">
        <v>-37.899292000000003</v>
      </c>
      <c r="B57">
        <v>155.263677</v>
      </c>
      <c r="C57" s="2" t="s">
        <v>9987</v>
      </c>
    </row>
    <row r="58" spans="1:19">
      <c r="A58">
        <v>-14.465456</v>
      </c>
      <c r="B58">
        <v>81.379726000000005</v>
      </c>
      <c r="C58" s="2" t="s">
        <v>9987</v>
      </c>
    </row>
    <row r="59" spans="1:19">
      <c r="A59">
        <v>-24.578696000000001</v>
      </c>
      <c r="B59">
        <v>-23.715803999999999</v>
      </c>
      <c r="C59" s="2" t="s">
        <v>9987</v>
      </c>
    </row>
    <row r="60" spans="1:19">
      <c r="A60">
        <v>-65.268367999999995</v>
      </c>
      <c r="B60">
        <v>110.236242</v>
      </c>
      <c r="C60" s="2" t="s">
        <v>9990</v>
      </c>
    </row>
    <row r="61" spans="1:19">
      <c r="A61">
        <v>58.571392000000003</v>
      </c>
      <c r="B61">
        <v>95.218911000000006</v>
      </c>
      <c r="D61" t="s">
        <v>10030</v>
      </c>
    </row>
    <row r="62" spans="1:19">
      <c r="A62">
        <v>71.508746000000002</v>
      </c>
      <c r="B62">
        <v>-6.4297329999999997</v>
      </c>
      <c r="C62" s="2" t="s">
        <v>9987</v>
      </c>
    </row>
    <row r="63" spans="1:19">
      <c r="A63">
        <v>5.2850669999999997</v>
      </c>
      <c r="B63">
        <v>81.242230000000006</v>
      </c>
      <c r="C63" s="2" t="s">
        <v>9987</v>
      </c>
    </row>
    <row r="64" spans="1:19">
      <c r="A64">
        <v>44.092179000000002</v>
      </c>
      <c r="B64">
        <v>-59.142654999999998</v>
      </c>
      <c r="C64" s="2" t="s">
        <v>9987</v>
      </c>
    </row>
    <row r="65" spans="1:4">
      <c r="A65">
        <v>77.697969999999998</v>
      </c>
      <c r="B65">
        <v>7.5301590000000003</v>
      </c>
      <c r="C65" s="2" t="s">
        <v>9987</v>
      </c>
    </row>
    <row r="66" spans="1:4">
      <c r="A66">
        <v>-68.615555999999998</v>
      </c>
      <c r="B66">
        <v>157.746197</v>
      </c>
      <c r="C66" s="2" t="s">
        <v>9990</v>
      </c>
    </row>
    <row r="67" spans="1:4">
      <c r="A67">
        <v>66.571815999999998</v>
      </c>
      <c r="B67">
        <v>163.237302</v>
      </c>
      <c r="D67" t="s">
        <v>10030</v>
      </c>
    </row>
    <row r="68" spans="1:4">
      <c r="A68">
        <v>-64.584674000000007</v>
      </c>
      <c r="B68">
        <v>-18.725536000000002</v>
      </c>
      <c r="C68" s="2" t="s">
        <v>9990</v>
      </c>
    </row>
    <row r="69" spans="1:4">
      <c r="A69">
        <v>77.522689999999997</v>
      </c>
      <c r="B69">
        <v>-86.390697000000003</v>
      </c>
      <c r="D69" t="s">
        <v>10038</v>
      </c>
    </row>
    <row r="70" spans="1:4">
      <c r="A70">
        <v>32.421551000000001</v>
      </c>
      <c r="B70">
        <v>55.599266999999998</v>
      </c>
      <c r="C70" s="2" t="s">
        <v>9993</v>
      </c>
      <c r="D70" t="s">
        <v>10039</v>
      </c>
    </row>
    <row r="71" spans="1:4">
      <c r="A71">
        <v>-29.437557999999999</v>
      </c>
      <c r="B71">
        <v>169.08598699999999</v>
      </c>
      <c r="C71" s="2" t="s">
        <v>9987</v>
      </c>
    </row>
    <row r="72" spans="1:4">
      <c r="A72">
        <v>-40.960529999999999</v>
      </c>
      <c r="B72">
        <v>-172.467276</v>
      </c>
      <c r="C72" s="2" t="s">
        <v>9987</v>
      </c>
    </row>
    <row r="73" spans="1:4">
      <c r="A73">
        <v>-56.116557</v>
      </c>
      <c r="B73">
        <v>-26.028590999999999</v>
      </c>
      <c r="C73" s="2" t="s">
        <v>9987</v>
      </c>
    </row>
    <row r="74" spans="1:4">
      <c r="A74">
        <v>-21.531911000000001</v>
      </c>
      <c r="B74">
        <v>-128.30358799999999</v>
      </c>
      <c r="C74" s="2" t="s">
        <v>9987</v>
      </c>
    </row>
    <row r="75" spans="1:4">
      <c r="A75">
        <v>53.363303000000002</v>
      </c>
      <c r="B75">
        <v>-117.780742</v>
      </c>
      <c r="D75" t="s">
        <v>10038</v>
      </c>
    </row>
    <row r="76" spans="1:4">
      <c r="A76">
        <v>83.925963999999993</v>
      </c>
      <c r="B76">
        <v>20.855163000000001</v>
      </c>
      <c r="C76" s="2" t="s">
        <v>9990</v>
      </c>
    </row>
    <row r="77" spans="1:4">
      <c r="A77">
        <v>50.778640000000003</v>
      </c>
      <c r="B77">
        <v>-28.940249000000001</v>
      </c>
      <c r="C77" s="2" t="s">
        <v>9987</v>
      </c>
    </row>
    <row r="78" spans="1:4">
      <c r="A78">
        <v>27.51296</v>
      </c>
      <c r="B78">
        <v>155.230278</v>
      </c>
      <c r="C78" s="2" t="s">
        <v>9987</v>
      </c>
    </row>
    <row r="79" spans="1:4">
      <c r="A79">
        <v>-25.333987</v>
      </c>
      <c r="B79">
        <v>-101.031643</v>
      </c>
      <c r="C79" s="2" t="s">
        <v>9987</v>
      </c>
    </row>
    <row r="80" spans="1:4">
      <c r="A80">
        <v>-77.037941000000004</v>
      </c>
      <c r="B80">
        <v>58.231178999999997</v>
      </c>
      <c r="C80" s="2" t="s">
        <v>9987</v>
      </c>
    </row>
    <row r="81" spans="1:4">
      <c r="A81">
        <v>45.806849999999997</v>
      </c>
      <c r="B81">
        <v>51.129517999999997</v>
      </c>
      <c r="C81" s="2" t="s">
        <v>9987</v>
      </c>
    </row>
    <row r="82" spans="1:4">
      <c r="A82">
        <v>59.516571999999996</v>
      </c>
      <c r="B82">
        <v>124.573671</v>
      </c>
      <c r="D82" t="s">
        <v>10030</v>
      </c>
    </row>
    <row r="83" spans="1:4">
      <c r="A83">
        <v>-36.836528000000001</v>
      </c>
      <c r="B83">
        <v>-176.30821499999999</v>
      </c>
      <c r="C83" s="2" t="s">
        <v>9987</v>
      </c>
    </row>
    <row r="84" spans="1:4">
      <c r="A84">
        <v>-57.833199999999998</v>
      </c>
      <c r="B84">
        <v>-177.21050399999999</v>
      </c>
      <c r="C84" s="2" t="s">
        <v>9987</v>
      </c>
    </row>
    <row r="85" spans="1:4">
      <c r="A85">
        <v>69.579797999999997</v>
      </c>
      <c r="B85">
        <v>67.836432000000002</v>
      </c>
      <c r="D85" t="s">
        <v>10030</v>
      </c>
    </row>
    <row r="86" spans="1:4">
      <c r="A86">
        <v>42.399034999999998</v>
      </c>
      <c r="B86">
        <v>167.35826900000001</v>
      </c>
      <c r="C86" s="2" t="s">
        <v>9987</v>
      </c>
    </row>
    <row r="87" spans="1:4">
      <c r="A87">
        <v>-45.095137999999999</v>
      </c>
      <c r="B87">
        <v>-130.298281</v>
      </c>
      <c r="C87" s="2" t="s">
        <v>9987</v>
      </c>
    </row>
    <row r="88" spans="1:4">
      <c r="A88">
        <v>-49.602663</v>
      </c>
      <c r="B88">
        <v>-140.65259499999999</v>
      </c>
      <c r="C88" s="2" t="s">
        <v>9987</v>
      </c>
    </row>
    <row r="89" spans="1:4">
      <c r="A89">
        <v>14.725139</v>
      </c>
      <c r="B89">
        <v>-49.221184999999998</v>
      </c>
      <c r="C89" s="2" t="s">
        <v>9987</v>
      </c>
    </row>
    <row r="90" spans="1:4">
      <c r="A90">
        <v>-53.684803000000002</v>
      </c>
      <c r="B90">
        <v>-164.605256</v>
      </c>
      <c r="C90" s="2" t="s">
        <v>9987</v>
      </c>
    </row>
    <row r="91" spans="1:4">
      <c r="A91">
        <v>70.682263000000006</v>
      </c>
      <c r="B91">
        <v>-176.38865999999999</v>
      </c>
      <c r="C91" s="2" t="s">
        <v>9987</v>
      </c>
    </row>
    <row r="92" spans="1:4">
      <c r="A92">
        <v>35.289400000000001</v>
      </c>
      <c r="B92">
        <v>115.41836499999999</v>
      </c>
      <c r="C92" s="2" t="s">
        <v>9994</v>
      </c>
      <c r="D92" t="s">
        <v>10031</v>
      </c>
    </row>
    <row r="93" spans="1:4">
      <c r="A93">
        <v>67.116648999999995</v>
      </c>
      <c r="B93">
        <v>-92.772923000000006</v>
      </c>
      <c r="D93" t="s">
        <v>10038</v>
      </c>
    </row>
    <row r="94" spans="1:4">
      <c r="A94">
        <v>7.7134539999999996</v>
      </c>
      <c r="B94">
        <v>-157.09899999999999</v>
      </c>
      <c r="C94" s="2" t="s">
        <v>9987</v>
      </c>
    </row>
    <row r="95" spans="1:4">
      <c r="A95">
        <v>27.599896999999999</v>
      </c>
      <c r="B95">
        <v>32.257894999999998</v>
      </c>
      <c r="D95" t="s">
        <v>10040</v>
      </c>
    </row>
    <row r="96" spans="1:4">
      <c r="A96">
        <v>-15.832079999999999</v>
      </c>
      <c r="B96">
        <v>173.645478</v>
      </c>
      <c r="C96" s="2" t="s">
        <v>9987</v>
      </c>
    </row>
    <row r="97" spans="1:4">
      <c r="A97">
        <v>-21.562677000000001</v>
      </c>
      <c r="B97">
        <v>-115.182177</v>
      </c>
      <c r="C97" s="2" t="s">
        <v>9987</v>
      </c>
    </row>
    <row r="98" spans="1:4">
      <c r="A98">
        <v>11.251358</v>
      </c>
      <c r="B98">
        <v>22.531801999999999</v>
      </c>
      <c r="D98" t="s">
        <v>10041</v>
      </c>
    </row>
    <row r="99" spans="1:4">
      <c r="A99">
        <v>3.7205140000000001</v>
      </c>
      <c r="B99">
        <v>-110.888786</v>
      </c>
      <c r="C99" s="2" t="s">
        <v>9987</v>
      </c>
    </row>
    <row r="100" spans="1:4">
      <c r="A100">
        <v>54.63608</v>
      </c>
      <c r="B100">
        <v>-100.91936699999999</v>
      </c>
      <c r="D100" t="s">
        <v>10038</v>
      </c>
    </row>
    <row r="101" spans="1:4">
      <c r="A101">
        <v>64.377673000000001</v>
      </c>
      <c r="B101">
        <v>6.0504660000000001</v>
      </c>
      <c r="C101" s="2" t="s">
        <v>9987</v>
      </c>
    </row>
    <row r="102" spans="1:4">
      <c r="A102">
        <v>68.453494000000006</v>
      </c>
      <c r="B102">
        <v>109.175544</v>
      </c>
      <c r="D102" t="s">
        <v>10030</v>
      </c>
    </row>
    <row r="103" spans="1:4">
      <c r="A103">
        <v>61.039985999999999</v>
      </c>
      <c r="B103">
        <v>-63.718519000000001</v>
      </c>
      <c r="C103" s="2" t="s">
        <v>9987</v>
      </c>
    </row>
    <row r="104" spans="1:4">
      <c r="A104">
        <v>61.155472000000003</v>
      </c>
      <c r="B104">
        <v>-44.226931</v>
      </c>
      <c r="D104" t="s">
        <v>10033</v>
      </c>
    </row>
    <row r="105" spans="1:4">
      <c r="A105">
        <v>48.609982000000002</v>
      </c>
      <c r="B105">
        <v>73.795316999999997</v>
      </c>
      <c r="D105" t="s">
        <v>10037</v>
      </c>
    </row>
    <row r="106" spans="1:4">
      <c r="A106">
        <v>9.2552520000000005</v>
      </c>
      <c r="B106">
        <v>-11.835364999999999</v>
      </c>
      <c r="D106" t="s">
        <v>10042</v>
      </c>
    </row>
    <row r="107" spans="1:4">
      <c r="A107">
        <v>-5.8825000000000002E-2</v>
      </c>
      <c r="B107">
        <v>141.52983</v>
      </c>
      <c r="C107" s="2" t="s">
        <v>9987</v>
      </c>
    </row>
    <row r="108" spans="1:4">
      <c r="A108">
        <v>-68.435214000000002</v>
      </c>
      <c r="B108">
        <v>171.639929</v>
      </c>
      <c r="C108" s="2" t="s">
        <v>9990</v>
      </c>
    </row>
    <row r="109" spans="1:4">
      <c r="A109">
        <v>29.057846000000001</v>
      </c>
      <c r="B109">
        <v>-125.855069</v>
      </c>
      <c r="C109" s="2" t="s">
        <v>9987</v>
      </c>
    </row>
    <row r="110" spans="1:4">
      <c r="A110">
        <v>-21.991237000000002</v>
      </c>
      <c r="B110">
        <v>70.992599999999996</v>
      </c>
      <c r="C110" s="2" t="s">
        <v>9987</v>
      </c>
    </row>
    <row r="111" spans="1:4">
      <c r="A111">
        <v>-76.106640999999996</v>
      </c>
      <c r="B111">
        <v>-163.94068300000001</v>
      </c>
      <c r="C111" s="2" t="s">
        <v>9990</v>
      </c>
    </row>
    <row r="112" spans="1:4">
      <c r="A112">
        <v>37.525812999999999</v>
      </c>
      <c r="B112">
        <v>52.736291000000001</v>
      </c>
      <c r="C112" s="2" t="s">
        <v>9987</v>
      </c>
    </row>
    <row r="113" spans="1:4">
      <c r="A113">
        <v>-85.398364000000001</v>
      </c>
      <c r="B113">
        <v>72.868521999999999</v>
      </c>
      <c r="C113" s="2" t="s">
        <v>9990</v>
      </c>
    </row>
    <row r="114" spans="1:4">
      <c r="A114">
        <v>-67.331836999999993</v>
      </c>
      <c r="B114">
        <v>-95.634527000000006</v>
      </c>
      <c r="C114" s="2" t="s">
        <v>9987</v>
      </c>
    </row>
    <row r="115" spans="1:4">
      <c r="A115">
        <v>-5.8376020000000004</v>
      </c>
      <c r="B115">
        <v>-20.998889999999999</v>
      </c>
      <c r="C115" s="2" t="s">
        <v>9987</v>
      </c>
    </row>
    <row r="116" spans="1:4">
      <c r="A116">
        <v>-76.234302999999997</v>
      </c>
      <c r="B116">
        <v>-173.82900799999999</v>
      </c>
      <c r="C116" s="2" t="s">
        <v>9990</v>
      </c>
    </row>
    <row r="117" spans="1:4">
      <c r="A117">
        <v>47.876674999999999</v>
      </c>
      <c r="B117">
        <v>-44.107238000000002</v>
      </c>
      <c r="C117" s="2" t="s">
        <v>9987</v>
      </c>
    </row>
    <row r="118" spans="1:4">
      <c r="A118">
        <v>-40.027366000000001</v>
      </c>
      <c r="B118">
        <v>-173.51458299999999</v>
      </c>
      <c r="C118" s="2" t="s">
        <v>9987</v>
      </c>
    </row>
    <row r="119" spans="1:4">
      <c r="A119">
        <v>-54.07591</v>
      </c>
      <c r="B119">
        <v>159.46469300000001</v>
      </c>
      <c r="C119" s="2" t="s">
        <v>9987</v>
      </c>
    </row>
    <row r="120" spans="1:4">
      <c r="A120">
        <v>36.194788000000003</v>
      </c>
      <c r="B120">
        <v>83.577190000000002</v>
      </c>
      <c r="D120" t="s">
        <v>10031</v>
      </c>
    </row>
    <row r="121" spans="1:4">
      <c r="A121">
        <v>67.048976999999994</v>
      </c>
      <c r="B121">
        <v>152.45010400000001</v>
      </c>
      <c r="D121" t="s">
        <v>10030</v>
      </c>
    </row>
    <row r="122" spans="1:4">
      <c r="A122">
        <v>-51.036538999999998</v>
      </c>
      <c r="B122">
        <v>23.656376999999999</v>
      </c>
      <c r="C122" s="2" t="s">
        <v>9990</v>
      </c>
    </row>
    <row r="123" spans="1:4">
      <c r="A123">
        <v>-61.110345000000002</v>
      </c>
      <c r="B123">
        <v>87.353725999999995</v>
      </c>
      <c r="C123" s="2" t="s">
        <v>9990</v>
      </c>
    </row>
    <row r="124" spans="1:4">
      <c r="A124">
        <v>-39.360858999999998</v>
      </c>
      <c r="B124">
        <v>-15.687106</v>
      </c>
      <c r="C124" s="2" t="s">
        <v>9987</v>
      </c>
    </row>
    <row r="125" spans="1:4">
      <c r="A125">
        <v>-1.4236960000000001</v>
      </c>
      <c r="B125">
        <v>25.802268999999999</v>
      </c>
      <c r="C125" s="2" t="s">
        <v>9995</v>
      </c>
      <c r="D125" t="s">
        <v>10043</v>
      </c>
    </row>
    <row r="126" spans="1:4">
      <c r="A126">
        <v>-38.034346999999997</v>
      </c>
      <c r="B126">
        <v>-134.85441800000001</v>
      </c>
      <c r="C126" s="2" t="s">
        <v>9987</v>
      </c>
    </row>
    <row r="127" spans="1:4">
      <c r="A127">
        <v>43.478487999999999</v>
      </c>
      <c r="B127">
        <v>-124.70359500000001</v>
      </c>
      <c r="C127" s="2" t="s">
        <v>9990</v>
      </c>
    </row>
    <row r="128" spans="1:4">
      <c r="A128">
        <v>50.885736999999999</v>
      </c>
      <c r="B128">
        <v>-71.778302999999994</v>
      </c>
      <c r="C128" s="2" t="s">
        <v>9996</v>
      </c>
      <c r="D128" t="s">
        <v>10038</v>
      </c>
    </row>
    <row r="129" spans="1:4">
      <c r="A129">
        <v>-53.234063999999996</v>
      </c>
      <c r="B129">
        <v>-127.573339</v>
      </c>
      <c r="C129" s="2" t="s">
        <v>9987</v>
      </c>
    </row>
    <row r="130" spans="1:4">
      <c r="A130">
        <v>-52.667416000000003</v>
      </c>
      <c r="B130">
        <v>-61.426994000000001</v>
      </c>
      <c r="C130" s="2" t="s">
        <v>9987</v>
      </c>
    </row>
    <row r="131" spans="1:4">
      <c r="A131">
        <v>39.837547000000001</v>
      </c>
      <c r="B131">
        <v>15.966127999999999</v>
      </c>
      <c r="C131" s="2" t="s">
        <v>9997</v>
      </c>
      <c r="D131" t="s">
        <v>10044</v>
      </c>
    </row>
    <row r="132" spans="1:4">
      <c r="A132">
        <v>40.215234000000002</v>
      </c>
      <c r="B132">
        <v>-99.013729999999995</v>
      </c>
      <c r="D132" t="s">
        <v>10032</v>
      </c>
    </row>
    <row r="133" spans="1:4">
      <c r="A133">
        <v>-8.9013639999999992</v>
      </c>
      <c r="B133">
        <v>163.00828100000001</v>
      </c>
      <c r="C133" s="2" t="s">
        <v>9987</v>
      </c>
    </row>
    <row r="134" spans="1:4">
      <c r="A134">
        <v>-31.097041000000001</v>
      </c>
      <c r="B134">
        <v>154.16578699999999</v>
      </c>
      <c r="C134" s="2" t="s">
        <v>9987</v>
      </c>
    </row>
    <row r="135" spans="1:4">
      <c r="A135">
        <v>-15.963342000000001</v>
      </c>
      <c r="B135">
        <v>-97.359688000000006</v>
      </c>
      <c r="C135" s="2" t="s">
        <v>9987</v>
      </c>
    </row>
    <row r="136" spans="1:4">
      <c r="A136">
        <v>59.592944000000003</v>
      </c>
      <c r="B136">
        <v>151.16539499999999</v>
      </c>
      <c r="D136" t="s">
        <v>10030</v>
      </c>
    </row>
    <row r="137" spans="1:4">
      <c r="A137">
        <v>80.454273999999998</v>
      </c>
      <c r="B137">
        <v>-78.801931999999994</v>
      </c>
      <c r="D137" t="s">
        <v>10038</v>
      </c>
    </row>
    <row r="138" spans="1:4">
      <c r="A138">
        <v>78.958743999999996</v>
      </c>
      <c r="B138">
        <v>-121.466317</v>
      </c>
      <c r="C138" s="2" t="s">
        <v>9990</v>
      </c>
    </row>
    <row r="139" spans="1:4">
      <c r="A139">
        <v>80.302768999999998</v>
      </c>
      <c r="B139">
        <v>-60.510624</v>
      </c>
      <c r="D139" t="s">
        <v>10033</v>
      </c>
    </row>
    <row r="140" spans="1:4">
      <c r="A140">
        <v>30.531186999999999</v>
      </c>
      <c r="B140">
        <v>148.298892</v>
      </c>
      <c r="C140" s="2" t="s">
        <v>9987</v>
      </c>
    </row>
    <row r="141" spans="1:4">
      <c r="A141">
        <v>-77.145813000000004</v>
      </c>
      <c r="B141">
        <v>-55.253250999999999</v>
      </c>
      <c r="C141" s="2" t="s">
        <v>9990</v>
      </c>
    </row>
    <row r="142" spans="1:4">
      <c r="A142">
        <v>2.5350239999999999</v>
      </c>
      <c r="B142">
        <v>6.8206569999999997</v>
      </c>
      <c r="C142" s="2" t="s">
        <v>9987</v>
      </c>
    </row>
    <row r="143" spans="1:4">
      <c r="A143">
        <v>-23.224284999999998</v>
      </c>
      <c r="B143">
        <v>59.329849000000003</v>
      </c>
      <c r="C143" s="2" t="s">
        <v>9987</v>
      </c>
    </row>
    <row r="144" spans="1:4">
      <c r="A144">
        <v>-58.959722999999997</v>
      </c>
      <c r="B144">
        <v>82.243897000000004</v>
      </c>
      <c r="C144" s="2" t="s">
        <v>9987</v>
      </c>
    </row>
    <row r="145" spans="1:4">
      <c r="A145">
        <v>-43.097675000000002</v>
      </c>
      <c r="B145">
        <v>-7.9977929999999997</v>
      </c>
      <c r="C145" s="2" t="s">
        <v>9987</v>
      </c>
    </row>
    <row r="146" spans="1:4">
      <c r="A146">
        <v>-72.081241000000006</v>
      </c>
      <c r="B146">
        <v>-178.87002799999999</v>
      </c>
      <c r="C146" s="2" t="s">
        <v>9990</v>
      </c>
    </row>
    <row r="147" spans="1:4">
      <c r="A147">
        <v>36.320957999999997</v>
      </c>
      <c r="B147">
        <v>6.9731209999999999</v>
      </c>
      <c r="C147" s="2" t="s">
        <v>9998</v>
      </c>
      <c r="D147" t="s">
        <v>10045</v>
      </c>
    </row>
    <row r="148" spans="1:4">
      <c r="A148">
        <v>-57.762479999999996</v>
      </c>
      <c r="B148">
        <v>-0.296456</v>
      </c>
      <c r="C148" s="2" t="s">
        <v>9987</v>
      </c>
    </row>
    <row r="149" spans="1:4">
      <c r="A149">
        <v>-37.706150999999998</v>
      </c>
      <c r="B149">
        <v>-35.105313000000002</v>
      </c>
      <c r="C149" s="2" t="s">
        <v>9987</v>
      </c>
    </row>
    <row r="150" spans="1:4">
      <c r="A150">
        <v>-31.260148000000001</v>
      </c>
      <c r="B150">
        <v>-54.791356</v>
      </c>
      <c r="C150" s="2" t="s">
        <v>9999</v>
      </c>
      <c r="D150" t="s">
        <v>10046</v>
      </c>
    </row>
    <row r="151" spans="1:4">
      <c r="A151">
        <v>-30.63354</v>
      </c>
      <c r="B151">
        <v>-55.962741999999999</v>
      </c>
      <c r="C151" s="2" t="s">
        <v>10000</v>
      </c>
      <c r="D151" t="s">
        <v>10046</v>
      </c>
    </row>
    <row r="152" spans="1:4">
      <c r="A152">
        <v>-58.475451</v>
      </c>
      <c r="B152">
        <v>63.689236999999999</v>
      </c>
      <c r="C152" s="2" t="s">
        <v>9987</v>
      </c>
    </row>
    <row r="153" spans="1:4">
      <c r="A153">
        <v>17.444345999999999</v>
      </c>
      <c r="B153">
        <v>76.391418000000002</v>
      </c>
      <c r="C153" s="2" t="s">
        <v>10001</v>
      </c>
      <c r="D153" t="s">
        <v>10047</v>
      </c>
    </row>
    <row r="154" spans="1:4">
      <c r="A154">
        <v>-85.015681999999998</v>
      </c>
      <c r="B154">
        <v>-13.869819</v>
      </c>
      <c r="C154" s="2" t="s">
        <v>9990</v>
      </c>
    </row>
    <row r="155" spans="1:4">
      <c r="A155">
        <v>51.750888000000003</v>
      </c>
      <c r="B155">
        <v>39.714471000000003</v>
      </c>
      <c r="D155" t="s">
        <v>10030</v>
      </c>
    </row>
    <row r="156" spans="1:4">
      <c r="A156">
        <v>-9.6783900000000003</v>
      </c>
      <c r="B156">
        <v>-85.881838000000002</v>
      </c>
      <c r="C156" s="2" t="s">
        <v>9987</v>
      </c>
    </row>
    <row r="157" spans="1:4">
      <c r="A157">
        <v>72.685323999999994</v>
      </c>
      <c r="B157">
        <v>37.289059000000002</v>
      </c>
      <c r="C157" s="2" t="s">
        <v>9987</v>
      </c>
    </row>
    <row r="158" spans="1:4">
      <c r="A158">
        <v>19.319202000000001</v>
      </c>
      <c r="B158">
        <v>-116.27220199999999</v>
      </c>
      <c r="C158" s="2" t="s">
        <v>9987</v>
      </c>
    </row>
    <row r="159" spans="1:4">
      <c r="A159">
        <v>4.5500930000000004</v>
      </c>
      <c r="B159">
        <v>-100.123791</v>
      </c>
      <c r="C159" s="2" t="s">
        <v>9987</v>
      </c>
    </row>
    <row r="160" spans="1:4">
      <c r="A160">
        <v>3.6027719999999999</v>
      </c>
      <c r="B160">
        <v>86.984603000000007</v>
      </c>
      <c r="C160" s="2" t="s">
        <v>9987</v>
      </c>
    </row>
    <row r="161" spans="1:4">
      <c r="A161">
        <v>-60.676361</v>
      </c>
      <c r="B161">
        <v>-53.571792000000002</v>
      </c>
      <c r="C161" s="2" t="s">
        <v>9987</v>
      </c>
    </row>
    <row r="162" spans="1:4">
      <c r="A162">
        <v>67.114372000000003</v>
      </c>
      <c r="B162">
        <v>15.524067000000001</v>
      </c>
      <c r="D162" t="s">
        <v>10048</v>
      </c>
    </row>
    <row r="163" spans="1:4">
      <c r="A163">
        <v>78.247442000000007</v>
      </c>
      <c r="B163">
        <v>-140.21248800000001</v>
      </c>
      <c r="C163" s="2" t="s">
        <v>9990</v>
      </c>
    </row>
    <row r="164" spans="1:4">
      <c r="A164">
        <v>-58.640912999999998</v>
      </c>
      <c r="B164">
        <v>-106.820179</v>
      </c>
      <c r="C164" s="2" t="s">
        <v>9987</v>
      </c>
    </row>
    <row r="165" spans="1:4">
      <c r="A165">
        <v>80.766678999999996</v>
      </c>
      <c r="B165">
        <v>71.734375</v>
      </c>
      <c r="C165" s="2" t="s">
        <v>9990</v>
      </c>
    </row>
    <row r="166" spans="1:4">
      <c r="A166">
        <v>-77.662235999999993</v>
      </c>
      <c r="B166">
        <v>50.613629000000003</v>
      </c>
      <c r="C166" s="2" t="s">
        <v>9987</v>
      </c>
    </row>
    <row r="167" spans="1:4">
      <c r="A167">
        <v>-33.400998000000001</v>
      </c>
      <c r="B167">
        <v>77.974971999999994</v>
      </c>
      <c r="C167" s="2" t="s">
        <v>9987</v>
      </c>
    </row>
    <row r="168" spans="1:4">
      <c r="A168">
        <v>53.038440000000001</v>
      </c>
      <c r="B168">
        <v>17.213144</v>
      </c>
      <c r="C168" s="2" t="s">
        <v>10002</v>
      </c>
      <c r="D168" t="s">
        <v>10049</v>
      </c>
    </row>
    <row r="169" spans="1:4">
      <c r="A169">
        <v>81.083547999999993</v>
      </c>
      <c r="B169">
        <v>138.025159</v>
      </c>
      <c r="C169" s="2" t="s">
        <v>9990</v>
      </c>
    </row>
    <row r="170" spans="1:4">
      <c r="A170">
        <v>-48.226753000000002</v>
      </c>
      <c r="B170">
        <v>-41.530540999999999</v>
      </c>
      <c r="C170" s="2" t="s">
        <v>9987</v>
      </c>
    </row>
    <row r="171" spans="1:4">
      <c r="A171">
        <v>-13.956652</v>
      </c>
      <c r="B171">
        <v>77.822198</v>
      </c>
      <c r="C171" s="2" t="s">
        <v>9987</v>
      </c>
    </row>
    <row r="172" spans="1:4">
      <c r="A172">
        <v>79.688543999999993</v>
      </c>
      <c r="B172">
        <v>-145.764185</v>
      </c>
      <c r="C172" s="2" t="s">
        <v>9990</v>
      </c>
    </row>
    <row r="173" spans="1:4">
      <c r="A173">
        <v>-9.6073909999999998</v>
      </c>
      <c r="B173">
        <v>161.81136799999999</v>
      </c>
      <c r="D173" t="s">
        <v>10050</v>
      </c>
    </row>
    <row r="174" spans="1:4">
      <c r="A174">
        <v>-30.463477000000001</v>
      </c>
      <c r="B174">
        <v>72.967254999999994</v>
      </c>
      <c r="C174" s="2" t="s">
        <v>9987</v>
      </c>
    </row>
    <row r="175" spans="1:4">
      <c r="A175">
        <v>-84.731769999999997</v>
      </c>
      <c r="B175">
        <v>-63.296190000000003</v>
      </c>
      <c r="C175" s="2" t="s">
        <v>9990</v>
      </c>
    </row>
    <row r="176" spans="1:4">
      <c r="A176">
        <v>28.281488</v>
      </c>
      <c r="B176">
        <v>-125.849439</v>
      </c>
      <c r="C176" s="2" t="s">
        <v>9987</v>
      </c>
    </row>
    <row r="177" spans="1:4">
      <c r="A177">
        <v>6.75617</v>
      </c>
      <c r="B177">
        <v>79.807850000000002</v>
      </c>
      <c r="C177" s="2" t="s">
        <v>10003</v>
      </c>
      <c r="D177" t="s">
        <v>10051</v>
      </c>
    </row>
    <row r="178" spans="1:4">
      <c r="A178">
        <v>26.820761999999998</v>
      </c>
      <c r="B178">
        <v>-144.26663500000001</v>
      </c>
      <c r="C178" s="2" t="s">
        <v>9987</v>
      </c>
    </row>
    <row r="179" spans="1:4">
      <c r="A179">
        <v>66.871364</v>
      </c>
      <c r="B179">
        <v>-151.69242600000001</v>
      </c>
      <c r="D179" t="s">
        <v>10032</v>
      </c>
    </row>
    <row r="180" spans="1:4">
      <c r="A180">
        <v>-28.460678000000001</v>
      </c>
      <c r="B180">
        <v>-43.111786000000002</v>
      </c>
      <c r="C180" s="2" t="s">
        <v>9987</v>
      </c>
    </row>
    <row r="181" spans="1:4">
      <c r="A181">
        <v>-80.723495999999997</v>
      </c>
      <c r="B181">
        <v>179.664661</v>
      </c>
      <c r="C181" s="2" t="s">
        <v>9990</v>
      </c>
    </row>
    <row r="182" spans="1:4">
      <c r="A182">
        <v>-51.852150999999999</v>
      </c>
      <c r="B182">
        <v>154.23980700000001</v>
      </c>
      <c r="C182" s="2" t="s">
        <v>9987</v>
      </c>
    </row>
    <row r="183" spans="1:4">
      <c r="A183">
        <v>1.5978319999999999</v>
      </c>
      <c r="B183">
        <v>-117.898763</v>
      </c>
      <c r="C183" s="2" t="s">
        <v>9987</v>
      </c>
    </row>
    <row r="184" spans="1:4">
      <c r="A184">
        <v>85.165464999999998</v>
      </c>
      <c r="B184">
        <v>148.11895000000001</v>
      </c>
      <c r="C184" s="2" t="s">
        <v>9990</v>
      </c>
    </row>
    <row r="185" spans="1:4">
      <c r="A185">
        <v>61.004455999999998</v>
      </c>
      <c r="B185">
        <v>49.650308000000003</v>
      </c>
      <c r="D185" t="s">
        <v>10030</v>
      </c>
    </row>
    <row r="186" spans="1:4">
      <c r="A186">
        <v>9.9328219999999998</v>
      </c>
      <c r="B186">
        <v>-104.895662</v>
      </c>
      <c r="C186" s="2" t="s">
        <v>9987</v>
      </c>
    </row>
    <row r="187" spans="1:4">
      <c r="A187">
        <v>-83.184662000000003</v>
      </c>
      <c r="B187">
        <v>4.7296839999999998</v>
      </c>
      <c r="C187" s="2" t="s">
        <v>9987</v>
      </c>
    </row>
    <row r="188" spans="1:4">
      <c r="A188">
        <v>-3.2626390000000001</v>
      </c>
      <c r="B188">
        <v>59.851446000000003</v>
      </c>
      <c r="C188" s="2" t="s">
        <v>9987</v>
      </c>
    </row>
    <row r="189" spans="1:4">
      <c r="A189">
        <v>-3.0034489999999998</v>
      </c>
      <c r="B189">
        <v>125.537403</v>
      </c>
      <c r="D189" t="s">
        <v>10052</v>
      </c>
    </row>
    <row r="190" spans="1:4">
      <c r="A190">
        <v>35.014209999999999</v>
      </c>
      <c r="B190">
        <v>-68.761526000000003</v>
      </c>
      <c r="C190" s="2" t="s">
        <v>9987</v>
      </c>
    </row>
    <row r="191" spans="1:4">
      <c r="A191">
        <v>-34.610484999999997</v>
      </c>
      <c r="B191">
        <v>75.731554000000003</v>
      </c>
      <c r="C191" s="2" t="s">
        <v>9987</v>
      </c>
    </row>
    <row r="192" spans="1:4">
      <c r="A192">
        <v>-60.241584000000003</v>
      </c>
      <c r="B192">
        <v>178.89106000000001</v>
      </c>
      <c r="C192" s="2" t="s">
        <v>9990</v>
      </c>
    </row>
    <row r="193" spans="1:4">
      <c r="A193">
        <v>63.474893000000002</v>
      </c>
      <c r="B193">
        <v>97.343074000000001</v>
      </c>
      <c r="D193" t="s">
        <v>10030</v>
      </c>
    </row>
    <row r="194" spans="1:4">
      <c r="A194">
        <v>-50.676136</v>
      </c>
      <c r="B194">
        <v>-30.236840999999998</v>
      </c>
      <c r="C194" s="2" t="s">
        <v>9987</v>
      </c>
    </row>
    <row r="195" spans="1:4">
      <c r="A195">
        <v>-48.631504</v>
      </c>
      <c r="B195">
        <v>112.17942600000001</v>
      </c>
      <c r="C195" s="2" t="s">
        <v>9987</v>
      </c>
    </row>
    <row r="196" spans="1:4">
      <c r="A196">
        <v>-59.187341000000004</v>
      </c>
      <c r="B196">
        <v>-142.69294600000001</v>
      </c>
      <c r="C196" s="2" t="s">
        <v>9987</v>
      </c>
    </row>
    <row r="197" spans="1:4">
      <c r="A197">
        <v>72.657083999999998</v>
      </c>
      <c r="B197">
        <v>159.56739099999999</v>
      </c>
      <c r="C197" s="2" t="s">
        <v>9987</v>
      </c>
    </row>
    <row r="198" spans="1:4">
      <c r="A198">
        <v>76.693669</v>
      </c>
      <c r="B198">
        <v>14.787786000000001</v>
      </c>
      <c r="C198" s="2" t="s">
        <v>9987</v>
      </c>
    </row>
    <row r="199" spans="1:4">
      <c r="A199">
        <v>54.038514999999997</v>
      </c>
      <c r="B199">
        <v>76.304778999999996</v>
      </c>
      <c r="D199" t="s">
        <v>10037</v>
      </c>
    </row>
    <row r="200" spans="1:4">
      <c r="A200">
        <v>61.571877000000001</v>
      </c>
      <c r="B200">
        <v>7.0955959999999996</v>
      </c>
      <c r="D200" t="s">
        <v>10048</v>
      </c>
    </row>
    <row r="201" spans="1:4">
      <c r="A201">
        <v>82.248041000000001</v>
      </c>
      <c r="B201">
        <v>9.1541990000000002</v>
      </c>
      <c r="C201" s="2" t="s">
        <v>9987</v>
      </c>
    </row>
    <row r="202" spans="1:4">
      <c r="A202">
        <v>-76.300720999999996</v>
      </c>
      <c r="B202">
        <v>47.724198000000001</v>
      </c>
      <c r="C202" s="2" t="s">
        <v>9987</v>
      </c>
    </row>
    <row r="203" spans="1:4">
      <c r="A203">
        <v>-71.116000999999997</v>
      </c>
      <c r="B203">
        <v>53.558456</v>
      </c>
      <c r="C203" s="2" t="s">
        <v>9987</v>
      </c>
    </row>
    <row r="204" spans="1:4">
      <c r="A204">
        <v>-69.224913999999998</v>
      </c>
      <c r="B204">
        <v>8.3153450000000007</v>
      </c>
      <c r="C204" s="2" t="s">
        <v>9990</v>
      </c>
    </row>
    <row r="205" spans="1:4">
      <c r="A205">
        <v>-25.964345000000002</v>
      </c>
      <c r="B205">
        <v>19.657685000000001</v>
      </c>
      <c r="D205" t="s">
        <v>10053</v>
      </c>
    </row>
    <row r="206" spans="1:4">
      <c r="A206">
        <v>-44.295779000000003</v>
      </c>
      <c r="B206">
        <v>-159.16967700000001</v>
      </c>
      <c r="C206" s="2" t="s">
        <v>9987</v>
      </c>
    </row>
    <row r="207" spans="1:4">
      <c r="A207">
        <v>-36.146248999999997</v>
      </c>
      <c r="B207">
        <v>146.49704</v>
      </c>
      <c r="D207" t="s">
        <v>10036</v>
      </c>
    </row>
    <row r="208" spans="1:4">
      <c r="A208">
        <v>-22.389199000000001</v>
      </c>
      <c r="B208">
        <v>153.117257</v>
      </c>
      <c r="C208" s="2" t="s">
        <v>9987</v>
      </c>
    </row>
    <row r="209" spans="1:4">
      <c r="A209">
        <v>48.802886999999998</v>
      </c>
      <c r="B209">
        <v>71.734139999999996</v>
      </c>
      <c r="D209" t="s">
        <v>10037</v>
      </c>
    </row>
    <row r="210" spans="1:4">
      <c r="A210">
        <v>58.756469000000003</v>
      </c>
      <c r="B210">
        <v>-154.717828</v>
      </c>
      <c r="D210" t="s">
        <v>10032</v>
      </c>
    </row>
    <row r="211" spans="1:4">
      <c r="A211">
        <v>-52.957501999999998</v>
      </c>
      <c r="B211">
        <v>59.119297000000003</v>
      </c>
      <c r="C211" s="2" t="s">
        <v>9987</v>
      </c>
    </row>
    <row r="212" spans="1:4">
      <c r="A212">
        <v>-17.799938999999998</v>
      </c>
      <c r="B212">
        <v>-69.066008999999994</v>
      </c>
      <c r="C212" s="2" t="s">
        <v>10004</v>
      </c>
      <c r="D212" t="s">
        <v>10054</v>
      </c>
    </row>
    <row r="213" spans="1:4">
      <c r="A213">
        <v>32.670231000000001</v>
      </c>
      <c r="B213">
        <v>134.545254</v>
      </c>
      <c r="C213" s="2" t="s">
        <v>9987</v>
      </c>
    </row>
    <row r="214" spans="1:4">
      <c r="A214">
        <v>78.794764000000001</v>
      </c>
      <c r="B214">
        <v>-97.498206999999994</v>
      </c>
      <c r="D214" t="s">
        <v>10038</v>
      </c>
    </row>
    <row r="215" spans="1:4">
      <c r="A215">
        <v>-79.773219999999995</v>
      </c>
      <c r="B215">
        <v>94.138093999999995</v>
      </c>
      <c r="C215" s="2" t="s">
        <v>9987</v>
      </c>
    </row>
    <row r="216" spans="1:4">
      <c r="A216">
        <v>59.916673000000003</v>
      </c>
      <c r="B216">
        <v>-158.25847300000001</v>
      </c>
      <c r="D216" t="s">
        <v>10032</v>
      </c>
    </row>
    <row r="217" spans="1:4">
      <c r="A217">
        <v>76.725564000000006</v>
      </c>
      <c r="B217">
        <v>-92.122116000000005</v>
      </c>
      <c r="D217" t="s">
        <v>10038</v>
      </c>
    </row>
    <row r="218" spans="1:4">
      <c r="A218">
        <v>70.979827999999998</v>
      </c>
      <c r="B218">
        <v>-69.349456000000004</v>
      </c>
      <c r="D218" t="s">
        <v>10038</v>
      </c>
    </row>
    <row r="219" spans="1:4">
      <c r="A219">
        <v>56.823748000000002</v>
      </c>
      <c r="B219">
        <v>171.497995</v>
      </c>
      <c r="C219" s="2" t="s">
        <v>9987</v>
      </c>
    </row>
    <row r="220" spans="1:4">
      <c r="A220">
        <v>-24.259793999999999</v>
      </c>
      <c r="B220">
        <v>112.02942899999999</v>
      </c>
      <c r="C220" s="2" t="s">
        <v>9987</v>
      </c>
    </row>
    <row r="221" spans="1:4">
      <c r="A221">
        <v>-89.680850000000007</v>
      </c>
      <c r="B221">
        <v>26.774598999999998</v>
      </c>
      <c r="C221" s="2" t="s">
        <v>9990</v>
      </c>
    </row>
    <row r="222" spans="1:4">
      <c r="A222">
        <v>57.877122</v>
      </c>
      <c r="B222">
        <v>38.512023999999997</v>
      </c>
      <c r="D222" t="s">
        <v>10030</v>
      </c>
    </row>
    <row r="223" spans="1:4">
      <c r="A223">
        <v>60.868715999999999</v>
      </c>
      <c r="B223">
        <v>-141.62181699999999</v>
      </c>
      <c r="D223" t="s">
        <v>10032</v>
      </c>
    </row>
    <row r="224" spans="1:4">
      <c r="A224">
        <v>53.893264000000002</v>
      </c>
      <c r="B224">
        <v>3.8849640000000001</v>
      </c>
      <c r="C224" s="2" t="s">
        <v>9987</v>
      </c>
    </row>
    <row r="225" spans="1:4">
      <c r="A225">
        <v>46.441566999999999</v>
      </c>
      <c r="B225">
        <v>-63.422570999999998</v>
      </c>
      <c r="C225" s="2" t="s">
        <v>10005</v>
      </c>
      <c r="D225" t="s">
        <v>10038</v>
      </c>
    </row>
    <row r="226" spans="1:4">
      <c r="A226">
        <v>-26.993490999999999</v>
      </c>
      <c r="B226">
        <v>-141.98362700000001</v>
      </c>
      <c r="C226" s="2" t="s">
        <v>9987</v>
      </c>
    </row>
    <row r="227" spans="1:4">
      <c r="A227">
        <v>-85.695299000000006</v>
      </c>
      <c r="B227">
        <v>36.497062</v>
      </c>
      <c r="C227" s="2" t="s">
        <v>9990</v>
      </c>
    </row>
    <row r="228" spans="1:4">
      <c r="A228">
        <v>47.991905000000003</v>
      </c>
      <c r="B228">
        <v>-146.65684099999999</v>
      </c>
      <c r="C228" s="2" t="s">
        <v>9987</v>
      </c>
    </row>
    <row r="229" spans="1:4">
      <c r="A229">
        <v>12.318994</v>
      </c>
      <c r="B229">
        <v>146.24528900000001</v>
      </c>
      <c r="C229" s="2" t="s">
        <v>9987</v>
      </c>
    </row>
    <row r="230" spans="1:4">
      <c r="A230">
        <v>84.035706000000005</v>
      </c>
      <c r="B230">
        <v>114.687545</v>
      </c>
      <c r="C230" s="2" t="s">
        <v>9990</v>
      </c>
    </row>
    <row r="231" spans="1:4">
      <c r="A231">
        <v>-69.899045999999998</v>
      </c>
      <c r="B231">
        <v>94.575793000000004</v>
      </c>
      <c r="C231" s="2" t="s">
        <v>9987</v>
      </c>
    </row>
    <row r="232" spans="1:4">
      <c r="A232">
        <v>-3.9092069999999999</v>
      </c>
      <c r="B232">
        <v>-154.41526400000001</v>
      </c>
      <c r="C232" s="2" t="s">
        <v>9987</v>
      </c>
    </row>
    <row r="233" spans="1:4">
      <c r="A233">
        <v>9.9146820000000009</v>
      </c>
      <c r="B233">
        <v>-175.06987100000001</v>
      </c>
      <c r="C233" s="2" t="s">
        <v>9990</v>
      </c>
    </row>
    <row r="234" spans="1:4">
      <c r="A234">
        <v>-79.496517999999995</v>
      </c>
      <c r="B234">
        <v>-133.894791</v>
      </c>
      <c r="C234" s="2" t="s">
        <v>9987</v>
      </c>
    </row>
    <row r="235" spans="1:4">
      <c r="A235">
        <v>2.4346719999999999</v>
      </c>
      <c r="B235">
        <v>-10.520061999999999</v>
      </c>
      <c r="C235" s="2" t="s">
        <v>9987</v>
      </c>
    </row>
    <row r="236" spans="1:4">
      <c r="A236">
        <v>45.691344999999998</v>
      </c>
      <c r="B236">
        <v>-144.77000200000001</v>
      </c>
      <c r="C236" s="2" t="s">
        <v>9987</v>
      </c>
    </row>
    <row r="237" spans="1:4">
      <c r="A237">
        <v>-33.501204000000001</v>
      </c>
      <c r="B237">
        <v>131.95267699999999</v>
      </c>
      <c r="C237" s="2" t="s">
        <v>9987</v>
      </c>
    </row>
    <row r="238" spans="1:4">
      <c r="A238">
        <v>58.785803999999999</v>
      </c>
      <c r="B238">
        <v>-121.064465</v>
      </c>
      <c r="D238" t="s">
        <v>10038</v>
      </c>
    </row>
    <row r="239" spans="1:4">
      <c r="A239">
        <v>-2.6381969999999999</v>
      </c>
      <c r="B239">
        <v>-161.60030900000001</v>
      </c>
      <c r="C239" s="2" t="s">
        <v>9987</v>
      </c>
    </row>
    <row r="240" spans="1:4">
      <c r="A240">
        <v>-50.11544</v>
      </c>
      <c r="B240">
        <v>-70.213320999999993</v>
      </c>
      <c r="D240" t="s">
        <v>10055</v>
      </c>
    </row>
    <row r="241" spans="1:4">
      <c r="A241">
        <v>-30.286653999999999</v>
      </c>
      <c r="B241">
        <v>-143.01569900000001</v>
      </c>
      <c r="C241" s="2" t="s">
        <v>9987</v>
      </c>
    </row>
    <row r="242" spans="1:4">
      <c r="A242">
        <v>45.071967000000001</v>
      </c>
      <c r="B242">
        <v>-109.908475</v>
      </c>
      <c r="D242" t="s">
        <v>10032</v>
      </c>
    </row>
    <row r="243" spans="1:4">
      <c r="A243">
        <v>-45.979320999999999</v>
      </c>
      <c r="B243">
        <v>128.015637</v>
      </c>
      <c r="C243" s="2" t="s">
        <v>9987</v>
      </c>
    </row>
    <row r="244" spans="1:4">
      <c r="A244">
        <v>33.129826999999999</v>
      </c>
      <c r="B244">
        <v>-16.659355999999999</v>
      </c>
      <c r="C244" s="2" t="s">
        <v>9987</v>
      </c>
    </row>
    <row r="245" spans="1:4">
      <c r="A245">
        <v>27.867645</v>
      </c>
      <c r="B245">
        <v>-156.39354599999999</v>
      </c>
      <c r="C245" s="2" t="s">
        <v>9987</v>
      </c>
    </row>
    <row r="246" spans="1:4">
      <c r="A246">
        <v>15.956701000000001</v>
      </c>
      <c r="B246">
        <v>-84.823817000000005</v>
      </c>
      <c r="D246" t="s">
        <v>10056</v>
      </c>
    </row>
    <row r="247" spans="1:4">
      <c r="A247">
        <v>-36.706212999999998</v>
      </c>
      <c r="B247">
        <v>179.52652800000001</v>
      </c>
      <c r="C247" s="2" t="s">
        <v>9990</v>
      </c>
    </row>
    <row r="248" spans="1:4">
      <c r="A248">
        <v>-14.624514</v>
      </c>
      <c r="B248">
        <v>107.402422</v>
      </c>
      <c r="C248" s="2" t="s">
        <v>9987</v>
      </c>
    </row>
    <row r="249" spans="1:4">
      <c r="A249">
        <v>-24.837212000000001</v>
      </c>
      <c r="B249">
        <v>117.88531500000001</v>
      </c>
      <c r="D249" t="s">
        <v>10036</v>
      </c>
    </row>
    <row r="250" spans="1:4">
      <c r="A250">
        <v>51.187496000000003</v>
      </c>
      <c r="B250">
        <v>-112.925241</v>
      </c>
      <c r="D250" t="s">
        <v>10038</v>
      </c>
    </row>
    <row r="251" spans="1:4">
      <c r="A251">
        <v>-20.741230000000002</v>
      </c>
      <c r="B251">
        <v>25.747125</v>
      </c>
      <c r="C251" s="2" t="s">
        <v>10006</v>
      </c>
      <c r="D251" t="s">
        <v>10057</v>
      </c>
    </row>
    <row r="252" spans="1:4">
      <c r="A252">
        <v>36.373001000000002</v>
      </c>
      <c r="B252">
        <v>120.60607899999999</v>
      </c>
      <c r="C252" s="2" t="s">
        <v>10007</v>
      </c>
      <c r="D252" t="s">
        <v>10031</v>
      </c>
    </row>
    <row r="253" spans="1:4">
      <c r="A253">
        <v>-55.527515999999999</v>
      </c>
      <c r="B253">
        <v>136.29739900000001</v>
      </c>
      <c r="C253" s="2" t="s">
        <v>9987</v>
      </c>
    </row>
    <row r="254" spans="1:4">
      <c r="A254">
        <v>-31.963892999999999</v>
      </c>
      <c r="B254">
        <v>-123.009556</v>
      </c>
      <c r="C254" s="2" t="s">
        <v>9987</v>
      </c>
    </row>
    <row r="255" spans="1:4">
      <c r="A255">
        <v>74.560342000000006</v>
      </c>
      <c r="B255">
        <v>-73.859729999999999</v>
      </c>
      <c r="C255" s="2" t="s">
        <v>9987</v>
      </c>
    </row>
    <row r="256" spans="1:4">
      <c r="A256">
        <v>69.697550000000007</v>
      </c>
      <c r="B256">
        <v>50.983860999999997</v>
      </c>
      <c r="C256" s="2" t="s">
        <v>9987</v>
      </c>
    </row>
    <row r="257" spans="1:4">
      <c r="A257">
        <v>-11.913130000000001</v>
      </c>
      <c r="B257">
        <v>98.023145</v>
      </c>
      <c r="C257" s="2" t="s">
        <v>9987</v>
      </c>
    </row>
    <row r="258" spans="1:4">
      <c r="A258">
        <v>46.390185000000002</v>
      </c>
      <c r="B258">
        <v>45.946489</v>
      </c>
      <c r="C258" s="2" t="s">
        <v>10008</v>
      </c>
      <c r="D258" t="s">
        <v>10030</v>
      </c>
    </row>
    <row r="259" spans="1:4">
      <c r="A259">
        <v>-12.052111</v>
      </c>
      <c r="B259">
        <v>147.036563</v>
      </c>
      <c r="C259" s="2" t="s">
        <v>9990</v>
      </c>
    </row>
    <row r="260" spans="1:4">
      <c r="A260">
        <v>-12.376200000000001</v>
      </c>
      <c r="B260">
        <v>-107.62719300000001</v>
      </c>
      <c r="C260" s="2" t="s">
        <v>9987</v>
      </c>
    </row>
    <row r="261" spans="1:4">
      <c r="A261">
        <v>85.838849999999994</v>
      </c>
      <c r="B261">
        <v>-20.557566000000001</v>
      </c>
      <c r="C261" s="2" t="s">
        <v>9990</v>
      </c>
    </row>
    <row r="262" spans="1:4">
      <c r="A262">
        <v>49.397561000000003</v>
      </c>
      <c r="B262">
        <v>19.124434000000001</v>
      </c>
      <c r="C262" s="2" t="s">
        <v>10009</v>
      </c>
      <c r="D262" t="s">
        <v>10058</v>
      </c>
    </row>
    <row r="263" spans="1:4">
      <c r="A263">
        <v>-31.249815000000002</v>
      </c>
      <c r="B263">
        <v>-87.293159000000003</v>
      </c>
      <c r="C263" s="2" t="s">
        <v>9987</v>
      </c>
    </row>
    <row r="264" spans="1:4">
      <c r="A264">
        <v>24.142931000000001</v>
      </c>
      <c r="B264">
        <v>-152.54045600000001</v>
      </c>
      <c r="C264" s="2" t="s">
        <v>9987</v>
      </c>
    </row>
    <row r="265" spans="1:4">
      <c r="A265">
        <v>-25.151506000000001</v>
      </c>
      <c r="B265">
        <v>-127.128006</v>
      </c>
      <c r="C265" s="2" t="s">
        <v>9987</v>
      </c>
    </row>
    <row r="266" spans="1:4">
      <c r="A266">
        <v>-32.738014</v>
      </c>
      <c r="B266">
        <v>30.094633000000002</v>
      </c>
      <c r="C266" s="2" t="s">
        <v>9987</v>
      </c>
    </row>
    <row r="267" spans="1:4">
      <c r="A267">
        <v>34.359099000000001</v>
      </c>
      <c r="B267">
        <v>140.65790899999999</v>
      </c>
      <c r="C267" s="2" t="s">
        <v>9987</v>
      </c>
    </row>
    <row r="268" spans="1:4">
      <c r="A268">
        <v>26.08869</v>
      </c>
      <c r="B268">
        <v>3.1024259999999999</v>
      </c>
      <c r="C268" s="2" t="s">
        <v>10010</v>
      </c>
      <c r="D268" t="s">
        <v>10045</v>
      </c>
    </row>
    <row r="269" spans="1:4">
      <c r="A269">
        <v>-57.554450000000003</v>
      </c>
      <c r="B269">
        <v>-99.772216</v>
      </c>
      <c r="C269" s="2" t="s">
        <v>9987</v>
      </c>
    </row>
    <row r="270" spans="1:4">
      <c r="A270">
        <v>80.867133999999993</v>
      </c>
      <c r="B270">
        <v>135.08782400000001</v>
      </c>
      <c r="C270" s="2" t="s">
        <v>9990</v>
      </c>
    </row>
    <row r="271" spans="1:4">
      <c r="A271">
        <v>20.178529999999999</v>
      </c>
      <c r="B271">
        <v>162.41019299999999</v>
      </c>
      <c r="C271" s="2" t="s">
        <v>9987</v>
      </c>
    </row>
    <row r="272" spans="1:4">
      <c r="A272">
        <v>-7.5223810000000002</v>
      </c>
      <c r="B272">
        <v>67.999195</v>
      </c>
      <c r="C272" s="2" t="s">
        <v>9987</v>
      </c>
    </row>
    <row r="273" spans="1:4">
      <c r="A273">
        <v>-6.9580970000000004</v>
      </c>
      <c r="B273">
        <v>-2.6008300000000002</v>
      </c>
      <c r="C273" s="2" t="s">
        <v>9987</v>
      </c>
    </row>
    <row r="274" spans="1:4">
      <c r="A274">
        <v>-87.992041</v>
      </c>
      <c r="B274">
        <v>152.36193800000001</v>
      </c>
      <c r="C274" s="2" t="s">
        <v>9990</v>
      </c>
    </row>
    <row r="275" spans="1:4">
      <c r="A275">
        <v>71.193709999999996</v>
      </c>
      <c r="B275">
        <v>76.275233999999998</v>
      </c>
      <c r="D275" t="s">
        <v>10030</v>
      </c>
    </row>
    <row r="276" spans="1:4">
      <c r="A276">
        <v>-27.932897000000001</v>
      </c>
      <c r="B276">
        <v>18.009528</v>
      </c>
      <c r="D276" t="s">
        <v>10053</v>
      </c>
    </row>
    <row r="277" spans="1:4">
      <c r="A277">
        <v>17.916013</v>
      </c>
      <c r="B277">
        <v>-143.90526800000001</v>
      </c>
      <c r="C277" s="2" t="s">
        <v>9987</v>
      </c>
    </row>
    <row r="278" spans="1:4">
      <c r="A278">
        <v>-31.151785</v>
      </c>
      <c r="B278">
        <v>-32.629663000000001</v>
      </c>
      <c r="C278" s="2" t="s">
        <v>9987</v>
      </c>
    </row>
    <row r="279" spans="1:4">
      <c r="A279">
        <v>34.157691999999997</v>
      </c>
      <c r="B279">
        <v>121.179647</v>
      </c>
      <c r="C279" s="2" t="s">
        <v>9987</v>
      </c>
    </row>
    <row r="280" spans="1:4">
      <c r="A280">
        <v>44.431795000000001</v>
      </c>
      <c r="B280">
        <v>70.865133</v>
      </c>
      <c r="D280" t="s">
        <v>10037</v>
      </c>
    </row>
    <row r="281" spans="1:4">
      <c r="A281">
        <v>30.242000000000001</v>
      </c>
      <c r="B281">
        <v>-114.97534400000001</v>
      </c>
      <c r="D281" t="s">
        <v>10059</v>
      </c>
    </row>
    <row r="282" spans="1:4">
      <c r="A282">
        <v>79.183684</v>
      </c>
      <c r="B282">
        <v>132.56729000000001</v>
      </c>
      <c r="C282" s="2" t="s">
        <v>9990</v>
      </c>
    </row>
    <row r="283" spans="1:4">
      <c r="A283">
        <v>-63.528252000000002</v>
      </c>
      <c r="B283">
        <v>-160.70191299999999</v>
      </c>
      <c r="C283" s="2" t="s">
        <v>9987</v>
      </c>
    </row>
    <row r="284" spans="1:4">
      <c r="A284">
        <v>39.251807999999997</v>
      </c>
      <c r="B284">
        <v>-157.67056299999999</v>
      </c>
      <c r="C284" s="2" t="s">
        <v>9987</v>
      </c>
    </row>
    <row r="285" spans="1:4">
      <c r="A285">
        <v>-25.859394000000002</v>
      </c>
      <c r="B285">
        <v>140.08077700000001</v>
      </c>
      <c r="C285" s="2" t="s">
        <v>10011</v>
      </c>
      <c r="D285" t="s">
        <v>10036</v>
      </c>
    </row>
    <row r="286" spans="1:4">
      <c r="A286">
        <v>-73.508717000000004</v>
      </c>
      <c r="B286">
        <v>-41.912765</v>
      </c>
      <c r="C286" s="2" t="s">
        <v>9987</v>
      </c>
    </row>
    <row r="287" spans="1:4">
      <c r="A287">
        <v>42.751266999999999</v>
      </c>
      <c r="B287">
        <v>-151.45476099999999</v>
      </c>
      <c r="C287" s="2" t="s">
        <v>9987</v>
      </c>
    </row>
    <row r="288" spans="1:4">
      <c r="A288">
        <v>52.294718000000003</v>
      </c>
      <c r="B288">
        <v>-133.12395000000001</v>
      </c>
      <c r="C288" s="2" t="s">
        <v>9987</v>
      </c>
    </row>
    <row r="289" spans="1:4">
      <c r="A289">
        <v>-44.018847000000001</v>
      </c>
      <c r="B289">
        <v>-5.9894410000000002</v>
      </c>
      <c r="C289" s="2" t="s">
        <v>9987</v>
      </c>
    </row>
    <row r="290" spans="1:4">
      <c r="A290">
        <v>86.982697999999999</v>
      </c>
      <c r="B290">
        <v>96.295119999999997</v>
      </c>
      <c r="C290" s="2" t="s">
        <v>9990</v>
      </c>
    </row>
    <row r="291" spans="1:4">
      <c r="A291">
        <v>-23.266421999999999</v>
      </c>
      <c r="B291">
        <v>27.737648</v>
      </c>
      <c r="C291" s="2" t="s">
        <v>10012</v>
      </c>
      <c r="D291" t="s">
        <v>10060</v>
      </c>
    </row>
    <row r="292" spans="1:4">
      <c r="A292">
        <v>-84.194937999999993</v>
      </c>
      <c r="B292">
        <v>92.571886000000006</v>
      </c>
      <c r="C292" s="2" t="s">
        <v>9987</v>
      </c>
    </row>
    <row r="293" spans="1:4">
      <c r="A293">
        <v>-30.272154</v>
      </c>
      <c r="B293">
        <v>131.101676</v>
      </c>
      <c r="D293" t="s">
        <v>10036</v>
      </c>
    </row>
    <row r="294" spans="1:4">
      <c r="A294">
        <v>-28.428505999999999</v>
      </c>
      <c r="B294">
        <v>162.16975600000001</v>
      </c>
      <c r="C294" s="2" t="s">
        <v>9987</v>
      </c>
    </row>
    <row r="295" spans="1:4">
      <c r="A295">
        <v>61.379530000000003</v>
      </c>
      <c r="B295">
        <v>-151.12179599999999</v>
      </c>
      <c r="D295" t="s">
        <v>10032</v>
      </c>
    </row>
    <row r="296" spans="1:4">
      <c r="A296">
        <v>49.474423000000002</v>
      </c>
      <c r="B296">
        <v>165.257598</v>
      </c>
      <c r="C296" s="2" t="s">
        <v>9987</v>
      </c>
    </row>
    <row r="297" spans="1:4">
      <c r="A297">
        <v>-79.914689999999993</v>
      </c>
      <c r="B297">
        <v>158.66971599999999</v>
      </c>
      <c r="C297" s="2" t="s">
        <v>9987</v>
      </c>
    </row>
    <row r="298" spans="1:4">
      <c r="A298">
        <v>-77.873819999999995</v>
      </c>
      <c r="B298">
        <v>-32.827368999999997</v>
      </c>
      <c r="C298" s="2" t="s">
        <v>9987</v>
      </c>
    </row>
    <row r="299" spans="1:4">
      <c r="A299">
        <v>-88.977849000000006</v>
      </c>
      <c r="B299">
        <v>42.804698999999999</v>
      </c>
      <c r="C299" s="2" t="s">
        <v>9990</v>
      </c>
    </row>
    <row r="300" spans="1:4">
      <c r="A300">
        <v>62.115856000000001</v>
      </c>
      <c r="B300">
        <v>-155.178192</v>
      </c>
      <c r="D300" t="s">
        <v>10032</v>
      </c>
    </row>
    <row r="301" spans="1:4">
      <c r="A301">
        <v>-85.337841999999995</v>
      </c>
      <c r="B301">
        <v>-60.462181000000001</v>
      </c>
      <c r="C301" s="2" t="s">
        <v>9990</v>
      </c>
    </row>
    <row r="302" spans="1:4">
      <c r="A302">
        <v>-7.4586519999999998</v>
      </c>
      <c r="B302">
        <v>-16.851403999999999</v>
      </c>
      <c r="C302" s="2" t="s">
        <v>9987</v>
      </c>
    </row>
    <row r="303" spans="1:4">
      <c r="A303">
        <v>-14.308617</v>
      </c>
      <c r="B303">
        <v>-69.373808999999994</v>
      </c>
      <c r="C303" s="2" t="s">
        <v>10013</v>
      </c>
      <c r="D303" t="s">
        <v>10061</v>
      </c>
    </row>
    <row r="304" spans="1:4">
      <c r="A304">
        <v>85.271449000000004</v>
      </c>
      <c r="B304">
        <v>80.544973999999996</v>
      </c>
      <c r="C304" s="2" t="s">
        <v>9990</v>
      </c>
    </row>
    <row r="305" spans="1:4">
      <c r="A305">
        <v>81.512248</v>
      </c>
      <c r="B305">
        <v>-164.273301</v>
      </c>
      <c r="C305" s="2" t="s">
        <v>9990</v>
      </c>
    </row>
    <row r="306" spans="1:4">
      <c r="A306">
        <v>75.669110000000003</v>
      </c>
      <c r="B306">
        <v>142.347309</v>
      </c>
      <c r="D306" t="s">
        <v>10030</v>
      </c>
    </row>
    <row r="307" spans="1:4">
      <c r="A307">
        <v>-38.613951</v>
      </c>
      <c r="B307">
        <v>170.10341</v>
      </c>
      <c r="C307" s="2" t="s">
        <v>9987</v>
      </c>
    </row>
    <row r="308" spans="1:4">
      <c r="A308">
        <v>57.401806000000001</v>
      </c>
      <c r="B308">
        <v>169.500201</v>
      </c>
      <c r="C308" s="2" t="s">
        <v>9987</v>
      </c>
    </row>
    <row r="309" spans="1:4">
      <c r="A309">
        <v>34.519629000000002</v>
      </c>
      <c r="B309">
        <v>54.772326</v>
      </c>
      <c r="C309" s="2" t="s">
        <v>10014</v>
      </c>
      <c r="D309" t="s">
        <v>10039</v>
      </c>
    </row>
    <row r="310" spans="1:4">
      <c r="A310">
        <v>-33.001935000000003</v>
      </c>
      <c r="B310">
        <v>68.414201000000006</v>
      </c>
      <c r="C310" s="2" t="s">
        <v>9987</v>
      </c>
    </row>
    <row r="311" spans="1:4">
      <c r="A311">
        <v>57.190663000000001</v>
      </c>
      <c r="B311">
        <v>108.83085</v>
      </c>
      <c r="D311" t="s">
        <v>10030</v>
      </c>
    </row>
    <row r="312" spans="1:4">
      <c r="A312">
        <v>-9.0624479999999998</v>
      </c>
      <c r="B312">
        <v>-125.842716</v>
      </c>
      <c r="C312" s="2" t="s">
        <v>9987</v>
      </c>
    </row>
    <row r="313" spans="1:4">
      <c r="A313">
        <v>-89.091256999999999</v>
      </c>
      <c r="B313">
        <v>-149.99935500000001</v>
      </c>
      <c r="C313" s="2" t="s">
        <v>9990</v>
      </c>
    </row>
    <row r="314" spans="1:4">
      <c r="A314">
        <v>52.430732999999996</v>
      </c>
      <c r="B314">
        <v>18.553478999999999</v>
      </c>
      <c r="D314" t="s">
        <v>10049</v>
      </c>
    </row>
    <row r="315" spans="1:4">
      <c r="A315">
        <v>70.068879999999993</v>
      </c>
      <c r="B315">
        <v>-80.963845000000006</v>
      </c>
      <c r="D315" t="s">
        <v>10038</v>
      </c>
    </row>
    <row r="316" spans="1:4">
      <c r="A316">
        <v>30.015837999999999</v>
      </c>
      <c r="B316">
        <v>-49.806328000000001</v>
      </c>
      <c r="C316" s="2" t="s">
        <v>9987</v>
      </c>
    </row>
    <row r="317" spans="1:4">
      <c r="A317">
        <v>58.060664000000003</v>
      </c>
      <c r="B317">
        <v>-62.99194</v>
      </c>
      <c r="D317" t="s">
        <v>10038</v>
      </c>
    </row>
    <row r="318" spans="1:4">
      <c r="A318">
        <v>-69.135551000000007</v>
      </c>
      <c r="B318">
        <v>-99.497088000000005</v>
      </c>
      <c r="C318" s="2" t="s">
        <v>9987</v>
      </c>
    </row>
    <row r="319" spans="1:4">
      <c r="A319">
        <v>42.069501000000002</v>
      </c>
      <c r="B319">
        <v>147.74339900000001</v>
      </c>
      <c r="C319" s="2" t="s">
        <v>9987</v>
      </c>
    </row>
    <row r="320" spans="1:4">
      <c r="A320">
        <v>88.045229000000006</v>
      </c>
      <c r="B320">
        <v>-76.948244000000003</v>
      </c>
      <c r="C320" s="2" t="s">
        <v>9990</v>
      </c>
    </row>
    <row r="321" spans="1:4">
      <c r="A321">
        <v>62.144269999999999</v>
      </c>
      <c r="B321">
        <v>-10.512384000000001</v>
      </c>
      <c r="C321" s="2" t="s">
        <v>9987</v>
      </c>
    </row>
    <row r="322" spans="1:4">
      <c r="A322">
        <v>17.045549000000001</v>
      </c>
      <c r="B322">
        <v>-140.79995099999999</v>
      </c>
      <c r="C322" s="2" t="s">
        <v>9987</v>
      </c>
    </row>
    <row r="323" spans="1:4">
      <c r="A323">
        <v>84.497990999999999</v>
      </c>
      <c r="B323">
        <v>45.114904000000003</v>
      </c>
      <c r="C323" s="2" t="s">
        <v>9990</v>
      </c>
    </row>
    <row r="324" spans="1:4">
      <c r="A324">
        <v>-33.002988000000002</v>
      </c>
      <c r="B324">
        <v>-15.871847000000001</v>
      </c>
      <c r="C324" s="2" t="s">
        <v>9987</v>
      </c>
    </row>
    <row r="325" spans="1:4">
      <c r="A325">
        <v>-84.803245000000004</v>
      </c>
      <c r="B325">
        <v>110.33262499999999</v>
      </c>
      <c r="C325" s="2" t="s">
        <v>9990</v>
      </c>
    </row>
    <row r="326" spans="1:4">
      <c r="A326">
        <v>-65.203237000000001</v>
      </c>
      <c r="B326">
        <v>98.709200999999993</v>
      </c>
      <c r="C326" s="2" t="s">
        <v>9990</v>
      </c>
    </row>
    <row r="327" spans="1:4">
      <c r="A327">
        <v>-89.578852999999995</v>
      </c>
      <c r="B327">
        <v>-52.465195000000001</v>
      </c>
      <c r="C327" s="2" t="s">
        <v>9990</v>
      </c>
    </row>
    <row r="328" spans="1:4">
      <c r="A328">
        <v>-31.193738</v>
      </c>
      <c r="B328">
        <v>-51.245314</v>
      </c>
      <c r="D328" t="s">
        <v>10046</v>
      </c>
    </row>
    <row r="329" spans="1:4">
      <c r="A329">
        <v>83.595659999999995</v>
      </c>
      <c r="B329">
        <v>159.58230599999999</v>
      </c>
      <c r="C329" s="2" t="s">
        <v>9990</v>
      </c>
    </row>
    <row r="330" spans="1:4">
      <c r="A330">
        <v>80.781848999999994</v>
      </c>
      <c r="B330">
        <v>74.898133999999999</v>
      </c>
      <c r="C330" s="2" t="s">
        <v>9990</v>
      </c>
    </row>
    <row r="331" spans="1:4">
      <c r="A331">
        <v>-68.813835999999995</v>
      </c>
      <c r="B331">
        <v>94.415204000000003</v>
      </c>
      <c r="C331" s="2" t="s">
        <v>9987</v>
      </c>
    </row>
    <row r="332" spans="1:4">
      <c r="A332">
        <v>-68.658005000000003</v>
      </c>
      <c r="B332">
        <v>160.676119</v>
      </c>
      <c r="C332" s="2" t="s">
        <v>9990</v>
      </c>
    </row>
    <row r="333" spans="1:4">
      <c r="A333">
        <v>84.520228000000003</v>
      </c>
      <c r="B333">
        <v>42.282775000000001</v>
      </c>
      <c r="C333" s="2" t="s">
        <v>9990</v>
      </c>
    </row>
    <row r="334" spans="1:4">
      <c r="A334">
        <v>61.508983999999998</v>
      </c>
      <c r="B334">
        <v>-64.890876000000006</v>
      </c>
      <c r="D334" t="s">
        <v>10038</v>
      </c>
    </row>
    <row r="335" spans="1:4">
      <c r="A335">
        <v>86.040352999999996</v>
      </c>
      <c r="B335">
        <v>40.538308999999998</v>
      </c>
      <c r="C335" s="2" t="s">
        <v>9990</v>
      </c>
    </row>
    <row r="336" spans="1:4">
      <c r="A336">
        <v>56.385648000000003</v>
      </c>
      <c r="B336">
        <v>-169.688209</v>
      </c>
      <c r="D336" t="s">
        <v>10032</v>
      </c>
    </row>
    <row r="337" spans="1:4">
      <c r="A337">
        <v>41.226073999999997</v>
      </c>
      <c r="B337">
        <v>-159.39495600000001</v>
      </c>
      <c r="C337" s="2" t="s">
        <v>9987</v>
      </c>
    </row>
    <row r="338" spans="1:4">
      <c r="A338">
        <v>-16.144853000000001</v>
      </c>
      <c r="B338">
        <v>12.664334999999999</v>
      </c>
      <c r="D338" t="s">
        <v>10062</v>
      </c>
    </row>
    <row r="339" spans="1:4">
      <c r="A339">
        <v>-21.904218</v>
      </c>
      <c r="B339">
        <v>101.077175</v>
      </c>
      <c r="C339" s="2" t="s">
        <v>9987</v>
      </c>
    </row>
    <row r="340" spans="1:4">
      <c r="A340">
        <v>-7.4593829999999999</v>
      </c>
      <c r="B340">
        <v>-28.198703999999999</v>
      </c>
      <c r="C340" s="2" t="s">
        <v>9987</v>
      </c>
    </row>
    <row r="341" spans="1:4">
      <c r="A341">
        <v>55.507705999999999</v>
      </c>
      <c r="B341">
        <v>3.8782939999999999</v>
      </c>
      <c r="C341" s="2" t="s">
        <v>9987</v>
      </c>
    </row>
    <row r="342" spans="1:4">
      <c r="A342">
        <v>-60.758144000000001</v>
      </c>
      <c r="B342">
        <v>-82.184389999999993</v>
      </c>
      <c r="C342" s="2" t="s">
        <v>9987</v>
      </c>
    </row>
    <row r="343" spans="1:4">
      <c r="A343">
        <v>5.0570370000000002</v>
      </c>
      <c r="B343">
        <v>122.23113499999999</v>
      </c>
      <c r="C343" s="2" t="s">
        <v>9987</v>
      </c>
    </row>
    <row r="344" spans="1:4">
      <c r="A344">
        <v>-57.659343999999997</v>
      </c>
      <c r="B344">
        <v>-164.766502</v>
      </c>
      <c r="C344" s="2" t="s">
        <v>9987</v>
      </c>
    </row>
    <row r="345" spans="1:4">
      <c r="A345">
        <v>12.78101</v>
      </c>
      <c r="B345">
        <v>66.15634</v>
      </c>
      <c r="C345" s="2" t="s">
        <v>9987</v>
      </c>
    </row>
    <row r="346" spans="1:4">
      <c r="A346">
        <v>86.937008000000006</v>
      </c>
      <c r="B346">
        <v>109.054632</v>
      </c>
      <c r="C346" s="2" t="s">
        <v>9990</v>
      </c>
    </row>
    <row r="347" spans="1:4">
      <c r="A347">
        <v>16.328035</v>
      </c>
      <c r="B347">
        <v>69.512457999999995</v>
      </c>
      <c r="C347" s="2" t="s">
        <v>9987</v>
      </c>
    </row>
    <row r="348" spans="1:4">
      <c r="A348">
        <v>81.568158999999994</v>
      </c>
      <c r="B348">
        <v>-92.791385000000005</v>
      </c>
      <c r="D348" t="s">
        <v>10038</v>
      </c>
    </row>
    <row r="349" spans="1:4">
      <c r="A349">
        <v>35.844346999999999</v>
      </c>
      <c r="B349">
        <v>28.705089000000001</v>
      </c>
      <c r="C349" s="2" t="s">
        <v>9987</v>
      </c>
    </row>
    <row r="350" spans="1:4">
      <c r="A350">
        <v>10.942627</v>
      </c>
      <c r="B350">
        <v>125.16781</v>
      </c>
      <c r="C350" s="2" t="s">
        <v>10015</v>
      </c>
      <c r="D350" t="s">
        <v>10063</v>
      </c>
    </row>
    <row r="351" spans="1:4">
      <c r="A351">
        <v>-16.299956999999999</v>
      </c>
      <c r="B351">
        <v>56.504930999999999</v>
      </c>
      <c r="C351" s="2" t="s">
        <v>9987</v>
      </c>
    </row>
    <row r="352" spans="1:4">
      <c r="A352">
        <v>-39.773789000000001</v>
      </c>
      <c r="B352">
        <v>-118.454132</v>
      </c>
      <c r="C352" s="2" t="s">
        <v>9987</v>
      </c>
    </row>
    <row r="353" spans="1:4">
      <c r="A353">
        <v>78.747730000000004</v>
      </c>
      <c r="B353">
        <v>-132.39240599999999</v>
      </c>
      <c r="C353" s="2" t="s">
        <v>9990</v>
      </c>
    </row>
    <row r="354" spans="1:4">
      <c r="A354">
        <v>31.921603999999999</v>
      </c>
      <c r="B354">
        <v>-154.67710199999999</v>
      </c>
      <c r="C354" s="2" t="s">
        <v>9987</v>
      </c>
    </row>
    <row r="355" spans="1:4">
      <c r="A355">
        <v>-27.217030000000001</v>
      </c>
      <c r="B355">
        <v>73.606328000000005</v>
      </c>
      <c r="C355" s="2" t="s">
        <v>9987</v>
      </c>
    </row>
    <row r="356" spans="1:4">
      <c r="A356">
        <v>7.1930909999999999</v>
      </c>
      <c r="B356">
        <v>116.580502</v>
      </c>
      <c r="D356" t="s">
        <v>10064</v>
      </c>
    </row>
    <row r="357" spans="1:4">
      <c r="A357">
        <v>23.711631000000001</v>
      </c>
      <c r="B357">
        <v>107.08833300000001</v>
      </c>
      <c r="C357" s="2" t="s">
        <v>10016</v>
      </c>
      <c r="D357" t="s">
        <v>10031</v>
      </c>
    </row>
    <row r="358" spans="1:4">
      <c r="A358">
        <v>-30.225615999999999</v>
      </c>
      <c r="B358">
        <v>138.74938900000001</v>
      </c>
      <c r="D358" t="s">
        <v>10036</v>
      </c>
    </row>
    <row r="359" spans="1:4">
      <c r="A359">
        <v>-54.623091000000002</v>
      </c>
      <c r="B359">
        <v>-114.499927</v>
      </c>
      <c r="C359" s="2" t="s">
        <v>9987</v>
      </c>
    </row>
    <row r="360" spans="1:4">
      <c r="A360">
        <v>10.060762</v>
      </c>
      <c r="B360">
        <v>66.813096999999999</v>
      </c>
      <c r="C360" s="2" t="s">
        <v>9987</v>
      </c>
    </row>
    <row r="361" spans="1:4">
      <c r="A361">
        <v>-22.699389</v>
      </c>
      <c r="B361">
        <v>-55.913893999999999</v>
      </c>
      <c r="C361" s="2" t="s">
        <v>10017</v>
      </c>
      <c r="D361" t="s">
        <v>10065</v>
      </c>
    </row>
    <row r="362" spans="1:4">
      <c r="A362">
        <v>-72.947237999999999</v>
      </c>
      <c r="B362">
        <v>-109.560367</v>
      </c>
      <c r="C362" s="2" t="s">
        <v>9987</v>
      </c>
    </row>
    <row r="363" spans="1:4">
      <c r="A363">
        <v>-67.946776999999997</v>
      </c>
      <c r="B363">
        <v>-62.890180999999998</v>
      </c>
      <c r="C363" s="2" t="s">
        <v>9990</v>
      </c>
    </row>
    <row r="364" spans="1:4">
      <c r="A364">
        <v>-3.0333559999999999</v>
      </c>
      <c r="B364">
        <v>-148.09578099999999</v>
      </c>
      <c r="C364" s="2" t="s">
        <v>9987</v>
      </c>
    </row>
    <row r="365" spans="1:4">
      <c r="A365">
        <v>51.465721000000002</v>
      </c>
      <c r="B365">
        <v>-79.496804999999995</v>
      </c>
      <c r="D365" t="s">
        <v>10038</v>
      </c>
    </row>
    <row r="366" spans="1:4">
      <c r="A366">
        <v>-52.436256999999998</v>
      </c>
      <c r="B366">
        <v>-100.427993</v>
      </c>
      <c r="C366" s="2" t="s">
        <v>9987</v>
      </c>
    </row>
    <row r="367" spans="1:4">
      <c r="A367">
        <v>84.778256999999996</v>
      </c>
      <c r="B367">
        <v>100.635136</v>
      </c>
      <c r="C367" s="2" t="s">
        <v>9990</v>
      </c>
    </row>
    <row r="368" spans="1:4">
      <c r="A368">
        <v>0.63494700000000004</v>
      </c>
      <c r="B368">
        <v>-155.488034</v>
      </c>
      <c r="C368" s="2" t="s">
        <v>9987</v>
      </c>
    </row>
    <row r="369" spans="1:4">
      <c r="A369">
        <v>-38.401153999999998</v>
      </c>
      <c r="B369">
        <v>-94.166021000000001</v>
      </c>
      <c r="C369" s="2" t="s">
        <v>9987</v>
      </c>
    </row>
    <row r="370" spans="1:4">
      <c r="A370">
        <v>32.388876000000003</v>
      </c>
      <c r="B370">
        <v>-160.99013199999999</v>
      </c>
      <c r="C370" s="2" t="s">
        <v>9987</v>
      </c>
    </row>
    <row r="371" spans="1:4">
      <c r="A371">
        <v>56.879558000000003</v>
      </c>
      <c r="B371">
        <v>-68.582213999999993</v>
      </c>
      <c r="C371" s="2" t="s">
        <v>10018</v>
      </c>
      <c r="D371" t="s">
        <v>10038</v>
      </c>
    </row>
    <row r="372" spans="1:4">
      <c r="A372">
        <v>5.478485</v>
      </c>
      <c r="B372">
        <v>157.97671</v>
      </c>
      <c r="C372" s="2" t="s">
        <v>9987</v>
      </c>
    </row>
    <row r="373" spans="1:4">
      <c r="A373">
        <v>-40.857002000000001</v>
      </c>
      <c r="B373">
        <v>144.28896399999999</v>
      </c>
      <c r="C373" s="2" t="s">
        <v>9990</v>
      </c>
    </row>
    <row r="374" spans="1:4">
      <c r="A374">
        <v>39.465606999999999</v>
      </c>
      <c r="B374">
        <v>-24.879218999999999</v>
      </c>
      <c r="C374" s="2" t="s">
        <v>9987</v>
      </c>
    </row>
    <row r="375" spans="1:4">
      <c r="A375">
        <v>71.523670999999993</v>
      </c>
      <c r="B375">
        <v>-1.442445</v>
      </c>
      <c r="C375" s="2" t="s">
        <v>9987</v>
      </c>
    </row>
    <row r="376" spans="1:4">
      <c r="A376">
        <v>-84.755582000000004</v>
      </c>
      <c r="B376">
        <v>-125.733908</v>
      </c>
      <c r="C376" s="2" t="s">
        <v>9990</v>
      </c>
    </row>
    <row r="377" spans="1:4">
      <c r="A377">
        <v>4.0471209999999997</v>
      </c>
      <c r="B377">
        <v>-168.67567399999999</v>
      </c>
      <c r="C377" s="2" t="s">
        <v>9987</v>
      </c>
    </row>
    <row r="378" spans="1:4">
      <c r="A378">
        <v>68.260454999999993</v>
      </c>
      <c r="B378">
        <v>20.084403999999999</v>
      </c>
      <c r="D378" t="s">
        <v>10066</v>
      </c>
    </row>
    <row r="379" spans="1:4">
      <c r="A379">
        <v>68.125370000000004</v>
      </c>
      <c r="B379">
        <v>-162.60592</v>
      </c>
      <c r="D379" t="s">
        <v>10032</v>
      </c>
    </row>
    <row r="380" spans="1:4">
      <c r="A380">
        <v>43.912875999999997</v>
      </c>
      <c r="B380">
        <v>-52.471868999999998</v>
      </c>
      <c r="C380" s="2" t="s">
        <v>9987</v>
      </c>
    </row>
    <row r="381" spans="1:4">
      <c r="A381">
        <v>76.220089000000002</v>
      </c>
      <c r="B381">
        <v>56.926912000000002</v>
      </c>
      <c r="C381" s="2" t="s">
        <v>9987</v>
      </c>
    </row>
    <row r="382" spans="1:4">
      <c r="A382">
        <v>10.46809</v>
      </c>
      <c r="B382">
        <v>111.87756</v>
      </c>
      <c r="C382" s="2" t="s">
        <v>9987</v>
      </c>
    </row>
    <row r="383" spans="1:4">
      <c r="A383">
        <v>-61.825276000000002</v>
      </c>
      <c r="B383">
        <v>107.341922</v>
      </c>
      <c r="C383" s="2" t="s">
        <v>9990</v>
      </c>
    </row>
    <row r="384" spans="1:4">
      <c r="A384">
        <v>-34.974387</v>
      </c>
      <c r="B384">
        <v>-24.158418999999999</v>
      </c>
      <c r="C384" s="2" t="s">
        <v>9987</v>
      </c>
    </row>
    <row r="385" spans="1:4">
      <c r="A385">
        <v>18.674306999999999</v>
      </c>
      <c r="B385">
        <v>14.590934000000001</v>
      </c>
      <c r="D385" t="s">
        <v>10067</v>
      </c>
    </row>
    <row r="386" spans="1:4">
      <c r="A386">
        <v>9.4459060000000008</v>
      </c>
      <c r="B386">
        <v>-55.589153000000003</v>
      </c>
      <c r="C386" s="2" t="s">
        <v>9987</v>
      </c>
    </row>
    <row r="387" spans="1:4">
      <c r="A387">
        <v>-89.630746000000002</v>
      </c>
      <c r="B387">
        <v>-32.411679999999997</v>
      </c>
      <c r="C387" s="2" t="s">
        <v>9990</v>
      </c>
    </row>
    <row r="388" spans="1:4">
      <c r="A388">
        <v>-21.530007999999999</v>
      </c>
      <c r="B388">
        <v>-19.543849999999999</v>
      </c>
      <c r="C388" s="2" t="s">
        <v>9987</v>
      </c>
    </row>
    <row r="389" spans="1:4">
      <c r="A389">
        <v>30.502618999999999</v>
      </c>
      <c r="B389">
        <v>78.243519000000006</v>
      </c>
      <c r="D389" t="s">
        <v>10047</v>
      </c>
    </row>
    <row r="390" spans="1:4">
      <c r="A390">
        <v>83.715905000000006</v>
      </c>
      <c r="B390">
        <v>-55.586334000000001</v>
      </c>
      <c r="C390" s="2" t="s">
        <v>9990</v>
      </c>
    </row>
    <row r="391" spans="1:4">
      <c r="A391">
        <v>75.362551999999994</v>
      </c>
      <c r="B391">
        <v>-74.280569999999997</v>
      </c>
      <c r="C391" s="2" t="s">
        <v>9987</v>
      </c>
    </row>
    <row r="392" spans="1:4">
      <c r="A392">
        <v>50.599395000000001</v>
      </c>
      <c r="B392">
        <v>160.50213600000001</v>
      </c>
      <c r="C392" s="2" t="s">
        <v>9987</v>
      </c>
    </row>
    <row r="393" spans="1:4">
      <c r="A393">
        <v>-69.752762000000004</v>
      </c>
      <c r="B393">
        <v>71.606358999999998</v>
      </c>
      <c r="C393" s="2" t="s">
        <v>9990</v>
      </c>
    </row>
    <row r="394" spans="1:4">
      <c r="A394">
        <v>76.604566000000005</v>
      </c>
      <c r="B394">
        <v>-125.414383</v>
      </c>
      <c r="C394" s="2" t="s">
        <v>9990</v>
      </c>
    </row>
    <row r="395" spans="1:4">
      <c r="A395">
        <v>9.3067019999999996</v>
      </c>
      <c r="B395">
        <v>-87.343192999999999</v>
      </c>
      <c r="C395" s="2" t="s">
        <v>9987</v>
      </c>
    </row>
    <row r="396" spans="1:4">
      <c r="A396">
        <v>70.911946999999998</v>
      </c>
      <c r="B396">
        <v>126.325534</v>
      </c>
      <c r="D396" t="s">
        <v>10030</v>
      </c>
    </row>
    <row r="397" spans="1:4">
      <c r="A397">
        <v>-28.964475</v>
      </c>
      <c r="B397">
        <v>64.173351999999994</v>
      </c>
      <c r="C397" s="2" t="s">
        <v>9987</v>
      </c>
    </row>
    <row r="398" spans="1:4">
      <c r="A398">
        <v>-47.477730999999999</v>
      </c>
      <c r="B398">
        <v>-91.694542999999996</v>
      </c>
      <c r="C398" s="2" t="s">
        <v>9987</v>
      </c>
    </row>
    <row r="399" spans="1:4">
      <c r="A399">
        <v>2.4420809999999999</v>
      </c>
      <c r="B399">
        <v>-140.52023399999999</v>
      </c>
      <c r="C399" s="2" t="s">
        <v>9987</v>
      </c>
    </row>
    <row r="400" spans="1:4">
      <c r="A400">
        <v>-84.897868000000003</v>
      </c>
      <c r="B400">
        <v>-131.135683</v>
      </c>
      <c r="C400" s="2" t="s">
        <v>9990</v>
      </c>
    </row>
    <row r="401" spans="1:4">
      <c r="A401">
        <v>-69.103933999999995</v>
      </c>
      <c r="B401">
        <v>127.550134</v>
      </c>
      <c r="C401" s="2" t="s">
        <v>9987</v>
      </c>
    </row>
    <row r="402" spans="1:4">
      <c r="A402">
        <v>-26.022753000000002</v>
      </c>
      <c r="B402">
        <v>-45.473038000000003</v>
      </c>
      <c r="C402" s="2" t="s">
        <v>9987</v>
      </c>
    </row>
    <row r="403" spans="1:4">
      <c r="A403">
        <v>-16.479485</v>
      </c>
      <c r="B403">
        <v>-134.782139</v>
      </c>
      <c r="C403" s="2" t="s">
        <v>9987</v>
      </c>
    </row>
    <row r="404" spans="1:4">
      <c r="A404">
        <v>-42.451169999999998</v>
      </c>
      <c r="B404">
        <v>-27.168164000000001</v>
      </c>
      <c r="C404" s="2" t="s">
        <v>9987</v>
      </c>
    </row>
    <row r="405" spans="1:4">
      <c r="A405">
        <v>79.523831000000001</v>
      </c>
      <c r="B405">
        <v>107.91848299999999</v>
      </c>
      <c r="C405" s="2" t="s">
        <v>9987</v>
      </c>
    </row>
    <row r="406" spans="1:4">
      <c r="A406">
        <v>38.842118999999997</v>
      </c>
      <c r="B406">
        <v>-139.757442</v>
      </c>
      <c r="C406" s="2" t="s">
        <v>9987</v>
      </c>
    </row>
    <row r="407" spans="1:4">
      <c r="A407">
        <v>-26.655435000000001</v>
      </c>
      <c r="B407">
        <v>30.252572000000001</v>
      </c>
      <c r="C407" s="2" t="s">
        <v>10019</v>
      </c>
      <c r="D407" t="s">
        <v>10060</v>
      </c>
    </row>
    <row r="408" spans="1:4">
      <c r="A408">
        <v>-33.795433000000003</v>
      </c>
      <c r="B408">
        <v>12.864741</v>
      </c>
      <c r="C408" s="2" t="s">
        <v>9987</v>
      </c>
    </row>
    <row r="409" spans="1:4">
      <c r="A409">
        <v>52.185929999999999</v>
      </c>
      <c r="B409">
        <v>-86.255032</v>
      </c>
      <c r="C409" s="2" t="s">
        <v>10020</v>
      </c>
      <c r="D409" t="s">
        <v>10038</v>
      </c>
    </row>
    <row r="410" spans="1:4">
      <c r="A410">
        <v>-19.312192</v>
      </c>
      <c r="B410">
        <v>-83.844482999999997</v>
      </c>
      <c r="C410" s="2" t="s">
        <v>9987</v>
      </c>
    </row>
    <row r="411" spans="1:4">
      <c r="A411">
        <v>-80.775082999999995</v>
      </c>
      <c r="B411">
        <v>104.526138</v>
      </c>
      <c r="C411" s="2" t="s">
        <v>9987</v>
      </c>
    </row>
    <row r="412" spans="1:4">
      <c r="A412">
        <v>28.984954999999999</v>
      </c>
      <c r="B412">
        <v>-139.219526</v>
      </c>
      <c r="C412" s="2" t="s">
        <v>9987</v>
      </c>
    </row>
    <row r="413" spans="1:4">
      <c r="A413">
        <v>-5.2481340000000003</v>
      </c>
      <c r="B413">
        <v>3.1259329999999999</v>
      </c>
      <c r="C413" s="2" t="s">
        <v>9987</v>
      </c>
    </row>
    <row r="414" spans="1:4">
      <c r="A414">
        <v>86.536064999999994</v>
      </c>
      <c r="B414">
        <v>4.3011949999999999</v>
      </c>
      <c r="C414" s="2" t="s">
        <v>9990</v>
      </c>
    </row>
    <row r="415" spans="1:4">
      <c r="A415">
        <v>-36.888827999999997</v>
      </c>
      <c r="B415">
        <v>-135.24731399999999</v>
      </c>
      <c r="C415" s="2" t="s">
        <v>9987</v>
      </c>
    </row>
    <row r="416" spans="1:4">
      <c r="A416">
        <v>66.858607000000006</v>
      </c>
      <c r="B416">
        <v>-112.218349</v>
      </c>
      <c r="D416" t="s">
        <v>10038</v>
      </c>
    </row>
    <row r="417" spans="1:4">
      <c r="A417">
        <v>-26.303618</v>
      </c>
      <c r="B417">
        <v>-22.298148000000001</v>
      </c>
      <c r="C417" s="2" t="s">
        <v>9987</v>
      </c>
    </row>
    <row r="418" spans="1:4">
      <c r="A418">
        <v>-34.448053000000002</v>
      </c>
      <c r="B418">
        <v>-155.65397999999999</v>
      </c>
      <c r="C418" s="2" t="s">
        <v>9987</v>
      </c>
    </row>
    <row r="419" spans="1:4">
      <c r="A419">
        <v>30.77854</v>
      </c>
      <c r="B419">
        <v>115.754788</v>
      </c>
      <c r="C419" s="2" t="s">
        <v>10021</v>
      </c>
      <c r="D419" t="s">
        <v>10031</v>
      </c>
    </row>
    <row r="420" spans="1:4">
      <c r="A420">
        <v>39.255769999999998</v>
      </c>
      <c r="B420">
        <v>8.0518239999999999</v>
      </c>
      <c r="D420" t="s">
        <v>10044</v>
      </c>
    </row>
    <row r="421" spans="1:4">
      <c r="A421">
        <v>-47.515371999999999</v>
      </c>
      <c r="B421">
        <v>-149.39400900000001</v>
      </c>
      <c r="C421" s="2" t="s">
        <v>9987</v>
      </c>
    </row>
    <row r="422" spans="1:4">
      <c r="A422">
        <v>-78.709272999999996</v>
      </c>
      <c r="B422">
        <v>38.896408999999998</v>
      </c>
      <c r="C422" s="2" t="s">
        <v>9987</v>
      </c>
    </row>
    <row r="423" spans="1:4">
      <c r="A423">
        <v>-77.501065999999994</v>
      </c>
      <c r="B423">
        <v>6.2468640000000004</v>
      </c>
      <c r="C423" s="2" t="s">
        <v>9987</v>
      </c>
    </row>
    <row r="424" spans="1:4">
      <c r="A424">
        <v>8.8603729999999992</v>
      </c>
      <c r="B424">
        <v>100.52622100000001</v>
      </c>
      <c r="D424" t="s">
        <v>10068</v>
      </c>
    </row>
    <row r="425" spans="1:4">
      <c r="A425">
        <v>-22.995698000000001</v>
      </c>
      <c r="B425">
        <v>-150.04554099999999</v>
      </c>
      <c r="C425" s="2" t="s">
        <v>9987</v>
      </c>
    </row>
    <row r="426" spans="1:4">
      <c r="A426">
        <v>-19.020506999999998</v>
      </c>
      <c r="B426">
        <v>-145.97494699999999</v>
      </c>
      <c r="C426" s="2" t="s">
        <v>9987</v>
      </c>
    </row>
    <row r="427" spans="1:4">
      <c r="A427">
        <v>-43.969002000000003</v>
      </c>
      <c r="B427">
        <v>21.297632</v>
      </c>
      <c r="C427" s="2" t="s">
        <v>9987</v>
      </c>
    </row>
    <row r="428" spans="1:4">
      <c r="A428">
        <v>-19.675854999999999</v>
      </c>
      <c r="B428">
        <v>-119.574952</v>
      </c>
      <c r="C428" s="2" t="s">
        <v>9987</v>
      </c>
    </row>
    <row r="429" spans="1:4">
      <c r="A429">
        <v>56.034610000000001</v>
      </c>
      <c r="B429">
        <v>86.340954999999994</v>
      </c>
      <c r="D429" t="s">
        <v>10030</v>
      </c>
    </row>
    <row r="430" spans="1:4">
      <c r="A430">
        <v>79.364641000000006</v>
      </c>
      <c r="B430">
        <v>68.701066999999995</v>
      </c>
      <c r="C430" s="2" t="s">
        <v>9990</v>
      </c>
    </row>
    <row r="431" spans="1:4">
      <c r="A431">
        <v>60.587809999999998</v>
      </c>
      <c r="B431">
        <v>-2.4459960000000001</v>
      </c>
      <c r="C431" s="2" t="s">
        <v>9987</v>
      </c>
    </row>
    <row r="432" spans="1:4">
      <c r="A432">
        <v>41.802943999999997</v>
      </c>
      <c r="B432">
        <v>56.674542000000002</v>
      </c>
      <c r="D432" t="s">
        <v>10069</v>
      </c>
    </row>
    <row r="433" spans="1:4">
      <c r="A433">
        <v>-66.409171000000001</v>
      </c>
      <c r="B433">
        <v>128.77467999999999</v>
      </c>
      <c r="C433" s="2" t="s">
        <v>9990</v>
      </c>
    </row>
    <row r="434" spans="1:4">
      <c r="A434">
        <v>85.295439999999999</v>
      </c>
      <c r="B434">
        <v>94.230222999999995</v>
      </c>
      <c r="C434" s="2" t="s">
        <v>9990</v>
      </c>
    </row>
    <row r="435" spans="1:4">
      <c r="A435">
        <v>-78.430442999999997</v>
      </c>
      <c r="B435">
        <v>-168.490758</v>
      </c>
      <c r="C435" s="2" t="s">
        <v>9990</v>
      </c>
    </row>
    <row r="436" spans="1:4">
      <c r="A436">
        <v>89.125584000000003</v>
      </c>
      <c r="B436">
        <v>-154.313444</v>
      </c>
      <c r="C436" s="2" t="s">
        <v>9990</v>
      </c>
    </row>
    <row r="437" spans="1:4">
      <c r="A437">
        <v>48.338965999999999</v>
      </c>
      <c r="B437">
        <v>123.60341200000001</v>
      </c>
      <c r="C437" s="2" t="s">
        <v>10022</v>
      </c>
      <c r="D437" t="s">
        <v>10031</v>
      </c>
    </row>
    <row r="438" spans="1:4">
      <c r="A438">
        <v>6.5527749999999996</v>
      </c>
      <c r="B438">
        <v>65.418301</v>
      </c>
      <c r="C438" s="2" t="s">
        <v>9987</v>
      </c>
    </row>
    <row r="439" spans="1:4">
      <c r="A439">
        <v>-84.928431000000003</v>
      </c>
      <c r="B439">
        <v>-102.59048199999999</v>
      </c>
      <c r="C439" s="2" t="s">
        <v>9990</v>
      </c>
    </row>
    <row r="440" spans="1:4">
      <c r="A440">
        <v>81.182997</v>
      </c>
      <c r="B440">
        <v>115.551929</v>
      </c>
      <c r="C440" s="2" t="s">
        <v>9990</v>
      </c>
    </row>
    <row r="441" spans="1:4">
      <c r="A441">
        <v>-6.1637649999999997</v>
      </c>
      <c r="B441">
        <v>93.162571</v>
      </c>
      <c r="C441" s="2" t="s">
        <v>9987</v>
      </c>
    </row>
    <row r="442" spans="1:4">
      <c r="A442">
        <v>-58.485289000000002</v>
      </c>
      <c r="B442">
        <v>-85.370754000000005</v>
      </c>
      <c r="C442" s="2" t="s">
        <v>9987</v>
      </c>
    </row>
    <row r="443" spans="1:4">
      <c r="A443">
        <v>-19.019487999999999</v>
      </c>
      <c r="B443">
        <v>159.04084599999999</v>
      </c>
      <c r="D443" t="s">
        <v>10070</v>
      </c>
    </row>
    <row r="444" spans="1:4">
      <c r="A444">
        <v>-87.120773999999997</v>
      </c>
      <c r="B444">
        <v>41.186121999999997</v>
      </c>
      <c r="C444" s="2" t="s">
        <v>9990</v>
      </c>
    </row>
    <row r="445" spans="1:4">
      <c r="A445">
        <v>-13.927406</v>
      </c>
      <c r="B445">
        <v>64.080549000000005</v>
      </c>
      <c r="C445" s="2" t="s">
        <v>9987</v>
      </c>
    </row>
    <row r="446" spans="1:4">
      <c r="A446">
        <v>-27.726956999999999</v>
      </c>
      <c r="B446">
        <v>27.934981000000001</v>
      </c>
      <c r="C446" s="2" t="s">
        <v>10023</v>
      </c>
      <c r="D446" t="s">
        <v>10060</v>
      </c>
    </row>
    <row r="447" spans="1:4">
      <c r="A447">
        <v>-74.465142</v>
      </c>
      <c r="B447">
        <v>53.401240000000001</v>
      </c>
      <c r="C447" s="2" t="s">
        <v>9987</v>
      </c>
    </row>
    <row r="448" spans="1:4">
      <c r="A448">
        <v>52.197965000000003</v>
      </c>
      <c r="B448">
        <v>105.383456</v>
      </c>
      <c r="D448" t="s">
        <v>10030</v>
      </c>
    </row>
    <row r="449" spans="1:4">
      <c r="A449">
        <v>-46.467117000000002</v>
      </c>
      <c r="B449">
        <v>-48.037466000000002</v>
      </c>
      <c r="C449" s="2" t="s">
        <v>9987</v>
      </c>
    </row>
    <row r="450" spans="1:4">
      <c r="A450">
        <v>-16.713394999999998</v>
      </c>
      <c r="B450">
        <v>-130.171244</v>
      </c>
      <c r="C450" s="2" t="s">
        <v>9987</v>
      </c>
    </row>
    <row r="451" spans="1:4">
      <c r="A451">
        <v>-63.819347</v>
      </c>
      <c r="B451">
        <v>-112.025271</v>
      </c>
      <c r="C451" s="2" t="s">
        <v>9987</v>
      </c>
    </row>
    <row r="452" spans="1:4">
      <c r="A452">
        <v>51.632458999999997</v>
      </c>
      <c r="B452">
        <v>-103.11102200000001</v>
      </c>
      <c r="D452" t="s">
        <v>10038</v>
      </c>
    </row>
    <row r="453" spans="1:4">
      <c r="A453">
        <v>87.316635000000005</v>
      </c>
      <c r="B453">
        <v>136.24781999999999</v>
      </c>
      <c r="C453" s="2" t="s">
        <v>9990</v>
      </c>
    </row>
    <row r="454" spans="1:4">
      <c r="A454">
        <v>64.122184000000004</v>
      </c>
      <c r="B454">
        <v>161.73579000000001</v>
      </c>
      <c r="D454" t="s">
        <v>10030</v>
      </c>
    </row>
    <row r="455" spans="1:4">
      <c r="A455">
        <v>31.440840000000001</v>
      </c>
      <c r="B455">
        <v>87.179688999999996</v>
      </c>
      <c r="C455" s="2" t="s">
        <v>10024</v>
      </c>
      <c r="D455" t="s">
        <v>10031</v>
      </c>
    </row>
    <row r="456" spans="1:4">
      <c r="A456">
        <v>30.435849999999999</v>
      </c>
      <c r="B456">
        <v>34.690931999999997</v>
      </c>
      <c r="C456" s="2" t="s">
        <v>10025</v>
      </c>
      <c r="D456" t="s">
        <v>10071</v>
      </c>
    </row>
    <row r="457" spans="1:4">
      <c r="A457">
        <v>53.467247999999998</v>
      </c>
      <c r="B457">
        <v>-130.470855</v>
      </c>
      <c r="C457" s="2" t="s">
        <v>10026</v>
      </c>
      <c r="D457" t="s">
        <v>10038</v>
      </c>
    </row>
    <row r="458" spans="1:4">
      <c r="A458">
        <v>-60.448602000000001</v>
      </c>
      <c r="B458">
        <v>100.410321</v>
      </c>
      <c r="C458" s="2" t="s">
        <v>9990</v>
      </c>
    </row>
    <row r="459" spans="1:4">
      <c r="A459">
        <v>47.845236999999997</v>
      </c>
      <c r="B459">
        <v>119.345253</v>
      </c>
      <c r="C459" s="2" t="s">
        <v>10022</v>
      </c>
      <c r="D459" t="s">
        <v>10031</v>
      </c>
    </row>
    <row r="460" spans="1:4">
      <c r="A460">
        <v>-16.292528000000001</v>
      </c>
      <c r="B460">
        <v>-80.314340000000001</v>
      </c>
      <c r="C460" s="2" t="s">
        <v>9987</v>
      </c>
    </row>
    <row r="461" spans="1:4">
      <c r="A461">
        <v>67.716284000000002</v>
      </c>
      <c r="B461">
        <v>103.489222</v>
      </c>
      <c r="D461" t="s">
        <v>10030</v>
      </c>
    </row>
    <row r="462" spans="1:4">
      <c r="A462">
        <v>70.461515000000006</v>
      </c>
      <c r="B462">
        <v>-84.846863999999997</v>
      </c>
      <c r="D462" t="s">
        <v>10038</v>
      </c>
    </row>
    <row r="463" spans="1:4">
      <c r="A463">
        <v>-76.865656000000001</v>
      </c>
      <c r="B463">
        <v>-175.08964700000001</v>
      </c>
      <c r="C463" s="2" t="s">
        <v>9990</v>
      </c>
    </row>
    <row r="464" spans="1:4">
      <c r="A464">
        <v>-84.785422999999994</v>
      </c>
      <c r="B464">
        <v>142.81133600000001</v>
      </c>
      <c r="C464" s="2" t="s">
        <v>9990</v>
      </c>
    </row>
    <row r="465" spans="1:4">
      <c r="A465">
        <v>22.272513</v>
      </c>
      <c r="B465">
        <v>165.88046</v>
      </c>
      <c r="C465" s="2" t="s">
        <v>9987</v>
      </c>
    </row>
    <row r="466" spans="1:4">
      <c r="A466">
        <v>-72.344132999999999</v>
      </c>
      <c r="B466">
        <v>-52.680917999999998</v>
      </c>
      <c r="C466" s="2" t="s">
        <v>9987</v>
      </c>
    </row>
    <row r="467" spans="1:4">
      <c r="A467">
        <v>-69.451330999999996</v>
      </c>
      <c r="B467">
        <v>-69.533304000000001</v>
      </c>
      <c r="C467" s="2" t="s">
        <v>9990</v>
      </c>
    </row>
    <row r="468" spans="1:4">
      <c r="A468">
        <v>-3.2206939999999999</v>
      </c>
      <c r="B468">
        <v>-115.72954300000001</v>
      </c>
      <c r="C468" s="2" t="s">
        <v>9987</v>
      </c>
    </row>
    <row r="469" spans="1:4">
      <c r="A469">
        <v>-33.856273000000002</v>
      </c>
      <c r="B469">
        <v>-134.37211199999999</v>
      </c>
      <c r="C469" s="2" t="s">
        <v>9987</v>
      </c>
    </row>
    <row r="470" spans="1:4">
      <c r="A470">
        <v>71.352525</v>
      </c>
      <c r="B470">
        <v>81.703050000000005</v>
      </c>
      <c r="D470" t="s">
        <v>10030</v>
      </c>
    </row>
    <row r="471" spans="1:4">
      <c r="A471">
        <v>80.251149999999996</v>
      </c>
      <c r="B471">
        <v>-93.966757999999999</v>
      </c>
      <c r="D471" t="s">
        <v>10038</v>
      </c>
    </row>
    <row r="472" spans="1:4">
      <c r="A472">
        <v>-68.550295000000006</v>
      </c>
      <c r="B472">
        <v>39.052072000000003</v>
      </c>
      <c r="C472" s="2" t="s">
        <v>9990</v>
      </c>
    </row>
    <row r="473" spans="1:4">
      <c r="A473">
        <v>76.746189999999999</v>
      </c>
      <c r="B473">
        <v>-49.968628000000002</v>
      </c>
      <c r="D473" t="s">
        <v>10033</v>
      </c>
    </row>
    <row r="474" spans="1:4">
      <c r="A474">
        <v>63.148285999999999</v>
      </c>
      <c r="B474">
        <v>108.478919</v>
      </c>
      <c r="D474" t="s">
        <v>10030</v>
      </c>
    </row>
    <row r="475" spans="1:4">
      <c r="A475">
        <v>75.076712999999998</v>
      </c>
      <c r="B475">
        <v>76.665902000000003</v>
      </c>
      <c r="C475" s="2" t="s">
        <v>9987</v>
      </c>
    </row>
    <row r="476" spans="1:4">
      <c r="A476">
        <v>17.834371999999998</v>
      </c>
      <c r="B476">
        <v>150.27214799999999</v>
      </c>
      <c r="C476" s="2" t="s">
        <v>9987</v>
      </c>
    </row>
    <row r="477" spans="1:4">
      <c r="A477">
        <v>4.2148190000000003</v>
      </c>
      <c r="B477">
        <v>84.211563999999996</v>
      </c>
      <c r="C477" s="2" t="s">
        <v>9987</v>
      </c>
    </row>
    <row r="478" spans="1:4">
      <c r="A478">
        <v>42.237039000000003</v>
      </c>
      <c r="B478">
        <v>-171.43366499999999</v>
      </c>
      <c r="C478" s="2" t="s">
        <v>9987</v>
      </c>
    </row>
    <row r="479" spans="1:4">
      <c r="A479">
        <v>-60.426198999999997</v>
      </c>
      <c r="B479">
        <v>-160.37732199999999</v>
      </c>
      <c r="C479" s="2" t="s">
        <v>9987</v>
      </c>
    </row>
    <row r="480" spans="1:4">
      <c r="A480">
        <v>-5.7879750000000003</v>
      </c>
      <c r="B480">
        <v>-152.89112399999999</v>
      </c>
      <c r="C480" s="2" t="s">
        <v>9987</v>
      </c>
    </row>
    <row r="481" spans="1:4">
      <c r="A481">
        <v>77.338003</v>
      </c>
      <c r="B481">
        <v>-55.633457999999997</v>
      </c>
      <c r="D481" t="s">
        <v>10033</v>
      </c>
    </row>
    <row r="482" spans="1:4">
      <c r="A482">
        <v>73.810736000000006</v>
      </c>
      <c r="B482">
        <v>-55.068080999999999</v>
      </c>
      <c r="D482" t="s">
        <v>10033</v>
      </c>
    </row>
    <row r="483" spans="1:4">
      <c r="A483">
        <v>-3.0320939999999998</v>
      </c>
      <c r="B483">
        <v>87.998451000000003</v>
      </c>
      <c r="C483" s="2" t="s">
        <v>9987</v>
      </c>
    </row>
    <row r="484" spans="1:4">
      <c r="A484">
        <v>-9.6579490000000003</v>
      </c>
      <c r="B484">
        <v>-101.26616199999999</v>
      </c>
      <c r="C484" s="2" t="s">
        <v>9987</v>
      </c>
    </row>
    <row r="485" spans="1:4">
      <c r="A485">
        <v>5.3846470000000002</v>
      </c>
      <c r="B485">
        <v>54.856679</v>
      </c>
      <c r="C485" s="2" t="s">
        <v>9987</v>
      </c>
    </row>
    <row r="486" spans="1:4">
      <c r="A486">
        <v>87.399057999999997</v>
      </c>
      <c r="B486">
        <v>-86.176007999999996</v>
      </c>
      <c r="C486" s="2" t="s">
        <v>9990</v>
      </c>
    </row>
    <row r="487" spans="1:4">
      <c r="A487">
        <v>55.611623999999999</v>
      </c>
      <c r="B487">
        <v>-6.6138630000000003</v>
      </c>
      <c r="D487" t="s">
        <v>10072</v>
      </c>
    </row>
    <row r="488" spans="1:4">
      <c r="A488">
        <v>-71.725578999999996</v>
      </c>
      <c r="B488">
        <v>82.174903</v>
      </c>
      <c r="C488" s="2" t="s">
        <v>9987</v>
      </c>
    </row>
    <row r="489" spans="1:4">
      <c r="A489">
        <v>-56.230404</v>
      </c>
      <c r="B489">
        <v>81.655989000000005</v>
      </c>
      <c r="C489" s="2" t="s">
        <v>9987</v>
      </c>
    </row>
    <row r="490" spans="1:4">
      <c r="A490">
        <v>-69.429250999999994</v>
      </c>
      <c r="B490">
        <v>-1.035228</v>
      </c>
      <c r="C490" s="2" t="s">
        <v>9990</v>
      </c>
    </row>
    <row r="491" spans="1:4">
      <c r="A491">
        <v>89.464534</v>
      </c>
      <c r="B491">
        <v>-133.778727</v>
      </c>
      <c r="C491" s="2" t="s">
        <v>9990</v>
      </c>
    </row>
    <row r="492" spans="1:4">
      <c r="A492">
        <v>-53.098100000000002</v>
      </c>
      <c r="B492">
        <v>81.621955999999997</v>
      </c>
      <c r="C492" s="2" t="s">
        <v>9987</v>
      </c>
    </row>
    <row r="493" spans="1:4">
      <c r="A493">
        <v>-22.224218</v>
      </c>
      <c r="B493">
        <v>66.952681999999996</v>
      </c>
      <c r="C493" s="2" t="s">
        <v>9987</v>
      </c>
    </row>
    <row r="494" spans="1:4">
      <c r="A494">
        <v>-58.309260999999999</v>
      </c>
      <c r="B494">
        <v>-71.468838000000005</v>
      </c>
      <c r="C494" s="2" t="s">
        <v>9987</v>
      </c>
    </row>
    <row r="495" spans="1:4">
      <c r="A495">
        <v>22.832964</v>
      </c>
      <c r="B495">
        <v>63.242908999999997</v>
      </c>
      <c r="C495" s="2" t="s">
        <v>9987</v>
      </c>
    </row>
    <row r="496" spans="1:4">
      <c r="A496">
        <v>58.930371000000001</v>
      </c>
      <c r="B496">
        <v>-80.919996999999995</v>
      </c>
      <c r="D496" t="s">
        <v>10038</v>
      </c>
    </row>
    <row r="497" spans="1:4">
      <c r="A497">
        <v>50.967745999999998</v>
      </c>
      <c r="B497">
        <v>147.08048400000001</v>
      </c>
      <c r="C497" s="2" t="s">
        <v>9987</v>
      </c>
    </row>
    <row r="498" spans="1:4">
      <c r="A498">
        <v>-16.946118999999999</v>
      </c>
      <c r="B498">
        <v>-82.920998999999995</v>
      </c>
      <c r="C498" s="2" t="s">
        <v>9987</v>
      </c>
    </row>
    <row r="499" spans="1:4">
      <c r="A499">
        <v>72.550409000000002</v>
      </c>
      <c r="B499">
        <v>43.171900999999998</v>
      </c>
      <c r="C499" s="2" t="s">
        <v>9987</v>
      </c>
    </row>
    <row r="500" spans="1:4">
      <c r="A500">
        <v>59.796982</v>
      </c>
      <c r="B500">
        <v>31.709833</v>
      </c>
      <c r="D500" t="s">
        <v>10030</v>
      </c>
    </row>
    <row r="501" spans="1:4">
      <c r="A501">
        <v>53.747796999999998</v>
      </c>
      <c r="B501">
        <v>-13.057793999999999</v>
      </c>
      <c r="C501" s="2" t="s">
        <v>9987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answer1</vt:lpstr>
      <vt:lpstr>answer2</vt:lpstr>
      <vt:lpstr>answer3</vt:lpstr>
      <vt:lpstr>answer4</vt:lpstr>
      <vt:lpstr>answer5</vt:lpstr>
      <vt:lpstr>2025-03-17</vt:lpstr>
      <vt:lpstr>missing_cities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Mbachu,Emmanuel</cp:lastModifiedBy>
  <dcterms:created xsi:type="dcterms:W3CDTF">2025-03-17T18:11:10Z</dcterms:created>
  <dcterms:modified xsi:type="dcterms:W3CDTF">2025-03-19T20:41:41Z</dcterms:modified>
</cp:coreProperties>
</file>